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Lenovo\Desktop\"/>
    </mc:Choice>
  </mc:AlternateContent>
  <bookViews>
    <workbookView xWindow="0" yWindow="0" windowWidth="23040" windowHeight="8784" tabRatio="821" firstSheet="12" activeTab="16"/>
  </bookViews>
  <sheets>
    <sheet name="Présentation" sheetId="38" r:id="rId1"/>
    <sheet name="Plan Comptable" sheetId="51" r:id="rId2"/>
    <sheet name="MENU PRINCIPAL" sheetId="85" r:id="rId3"/>
    <sheet name="INFORMATIONS GENERALES" sheetId="43" r:id="rId4"/>
    <sheet name="Balance N" sheetId="39" r:id="rId5"/>
    <sheet name="Balance N-1" sheetId="40" r:id="rId6"/>
    <sheet name="CONTROLE BALANCE" sheetId="44" r:id="rId7"/>
    <sheet name="EQUILIBRE BALANCE N" sheetId="45" r:id="rId8"/>
    <sheet name="EQUILIBRE BALANCE N-1" sheetId="46" r:id="rId9"/>
    <sheet name="COUVERTURE" sheetId="41" r:id="rId10"/>
    <sheet name="GARDE" sheetId="42" r:id="rId11"/>
    <sheet name="FICHE R1" sheetId="48" r:id="rId12"/>
    <sheet name="FICHE R2" sheetId="49" r:id="rId13"/>
    <sheet name="TER" sheetId="36" r:id="rId14"/>
    <sheet name="TRC" sheetId="2" r:id="rId15"/>
    <sheet name="TEB" sheetId="37" r:id="rId16"/>
    <sheet name="BILAN PAYSAGE" sheetId="50" r:id="rId17"/>
    <sheet name="Bilan Actif" sheetId="3" r:id="rId18"/>
    <sheet name="Bilan Passif" sheetId="53" r:id="rId19"/>
    <sheet name="Compte d'exploitation" sheetId="84" r:id="rId20"/>
    <sheet name="FICHE R3" sheetId="52" r:id="rId21"/>
    <sheet name="NOTE 1" sheetId="58" r:id="rId22"/>
    <sheet name="NOTE 2" sheetId="59" r:id="rId23"/>
    <sheet name="NOTE 3A" sheetId="60" r:id="rId24"/>
    <sheet name="NOTE 3B" sheetId="61" r:id="rId25"/>
    <sheet name="NOTE 4" sheetId="54" r:id="rId26"/>
    <sheet name="NOTE 5" sheetId="62" r:id="rId27"/>
    <sheet name="NOTE 6" sheetId="63" r:id="rId28"/>
    <sheet name="NOTE 7" sheetId="64" r:id="rId29"/>
    <sheet name="NOTE 8" sheetId="65" r:id="rId30"/>
    <sheet name="NOTE 9" sheetId="66" r:id="rId31"/>
    <sheet name="NOTE 10" sheetId="67" r:id="rId32"/>
    <sheet name="NOTE 11" sheetId="68" r:id="rId33"/>
    <sheet name="NOTE 12" sheetId="69" r:id="rId34"/>
    <sheet name="NOTE 13" sheetId="70" r:id="rId35"/>
    <sheet name="NOTE 14" sheetId="71" r:id="rId36"/>
    <sheet name="NOTE 15" sheetId="72" r:id="rId37"/>
    <sheet name="NOTE 16" sheetId="73" r:id="rId38"/>
    <sheet name="NOTE 17" sheetId="74" r:id="rId39"/>
    <sheet name="NOTE 18" sheetId="75" r:id="rId40"/>
    <sheet name="NOTE 19" sheetId="76" r:id="rId41"/>
    <sheet name="NOTE 20A" sheetId="77" r:id="rId42"/>
    <sheet name="NOTE 20B" sheetId="78" r:id="rId43"/>
    <sheet name="NOTE 21" sheetId="79" r:id="rId44"/>
    <sheet name="NOTE 22" sheetId="80" r:id="rId45"/>
    <sheet name="NOTE 23" sheetId="81" r:id="rId46"/>
    <sheet name="NOTE 24" sheetId="82" r:id="rId47"/>
    <sheet name="COMMENTAIRES" sheetId="83" r:id="rId48"/>
  </sheets>
  <externalReferences>
    <externalReference r:id="rId49"/>
    <externalReference r:id="rId50"/>
  </externalReferences>
  <definedNames>
    <definedName name="_cum3">'[1]BALANCE N'!$L:$L</definedName>
    <definedName name="_cum4">'[1]BALANCE N'!$M:$M</definedName>
    <definedName name="_dFin">42735</definedName>
    <definedName name="_mc1">'Balance N-1'!$N$3:$N$2201</definedName>
    <definedName name="_md1">'Balance N-1'!$M$3:$M$2201</definedName>
    <definedName name="_sfc1">'Balance N-1'!$P$3:$P$2201</definedName>
    <definedName name="_sfd1">'Balance N-1'!$O$3:$O$2201</definedName>
    <definedName name="_sic1">'Balance N-1'!$L$3:$L$2201</definedName>
    <definedName name="_sid1">'Balance N-1'!$K$3:$K$2201</definedName>
    <definedName name="_soNumFisc">3201201523617</definedName>
    <definedName name="_soSigle">"PYTHAGORE CONSULTAN"</definedName>
    <definedName name="Cptes">'Balance N'!$I$3:$I$2201</definedName>
    <definedName name="Cptes1">'Balance N-1'!$I$3:$I$2201</definedName>
    <definedName name="Exercice">'INFORMATIONS GENERALES'!$B$3</definedName>
    <definedName name="mc">'Balance N'!$N$3:$N$2201</definedName>
    <definedName name="md">'Balance N'!$M$3:$M$2201</definedName>
    <definedName name="sfc">'Balance N'!$P$3:$P$2201</definedName>
    <definedName name="sfd">'Balance N'!$O$3:$O$2201</definedName>
    <definedName name="sic">'Balance N'!$L$3:$L$2201</definedName>
    <definedName name="sid">'Balance N'!$K$3:$K$2201</definedName>
    <definedName name="_xlnm.Print_Area" localSheetId="4">'Balance N'!$A$1:$P$4002</definedName>
    <definedName name="_xlnm.Print_Area" localSheetId="5">'Balance N-1'!$A$1:$P$4002</definedName>
    <definedName name="_xlnm.Print_Area" localSheetId="17">'Bilan Actif'!$A$1:$J$32</definedName>
    <definedName name="_xlnm.Print_Area" localSheetId="18">'Bilan Passif'!$A$1:$I$29</definedName>
    <definedName name="_xlnm.Print_Area" localSheetId="16">'BILAN PAYSAGE'!$A$1:$L$32</definedName>
    <definedName name="_xlnm.Print_Area" localSheetId="47">COMMENTAIRES!$A$1:$H$97</definedName>
    <definedName name="_xlnm.Print_Area" localSheetId="19">'Compte d''exploitation'!$A$1:$I$31</definedName>
    <definedName name="_xlnm.Print_Area" localSheetId="6">'CONTROLE BALANCE'!$A$1:$G$9</definedName>
    <definedName name="_xlnm.Print_Area" localSheetId="9">COUVERTURE!$A$1:$M$53</definedName>
    <definedName name="_xlnm.Print_Area" localSheetId="11">'FICHE R1'!$A$1:$V$64</definedName>
    <definedName name="_xlnm.Print_Area" localSheetId="12">'FICHE R2'!$A$1:$AL$23</definedName>
    <definedName name="_xlnm.Print_Area" localSheetId="20">'FICHE R3'!$A$1:$J$43</definedName>
    <definedName name="_xlnm.Print_Area" localSheetId="10">GARDE!$A$1:$L$49</definedName>
    <definedName name="_xlnm.Print_Area" localSheetId="3">'INFORMATIONS GENERALES'!$C$1:$X$72</definedName>
    <definedName name="_xlnm.Print_Area" localSheetId="2">'MENU PRINCIPAL'!$A$1:$H$29</definedName>
    <definedName name="_xlnm.Print_Area" localSheetId="21">'NOTE 1'!$A$1:$I$26</definedName>
    <definedName name="_xlnm.Print_Area" localSheetId="31">'NOTE 10'!$A$1:$H$21</definedName>
    <definedName name="_xlnm.Print_Area" localSheetId="32">'NOTE 11'!$A$1:$K$35</definedName>
    <definedName name="_xlnm.Print_Area" localSheetId="33">'NOTE 12'!$A$1:$L$33</definedName>
    <definedName name="_xlnm.Print_Area" localSheetId="34">'NOTE 13'!$A$1:$I$24</definedName>
    <definedName name="_xlnm.Print_Area" localSheetId="35">'NOTE 14'!$A$1:$I$18</definedName>
    <definedName name="_xlnm.Print_Area" localSheetId="36">'NOTE 15'!$A$1:$I$30</definedName>
    <definedName name="_xlnm.Print_Area" localSheetId="37">'NOTE 16'!$A$1:$I$19</definedName>
    <definedName name="_xlnm.Print_Area" localSheetId="38">'NOTE 17'!$A$1:$I$28</definedName>
    <definedName name="_xlnm.Print_Area" localSheetId="39">'NOTE 18'!$A$1:$I$20</definedName>
    <definedName name="_xlnm.Print_Area" localSheetId="40">'NOTE 19'!$A$1:$I$20</definedName>
    <definedName name="_xlnm.Print_Area" localSheetId="41">'NOTE 20A'!$A$1:$I$23</definedName>
    <definedName name="_xlnm.Print_Area" localSheetId="42">'NOTE 20B'!$A$1:$S$31</definedName>
    <definedName name="_xlnm.Print_Area" localSheetId="43">'NOTE 21'!$A$1:$I$30</definedName>
    <definedName name="_xlnm.Print_Area" localSheetId="44">'NOTE 22'!$A$1:$L$29</definedName>
    <definedName name="_xlnm.Print_Area" localSheetId="45">'NOTE 23'!$A$1:$I$32</definedName>
    <definedName name="_xlnm.Print_Area" localSheetId="46">'NOTE 24'!$A$1:$I$47</definedName>
    <definedName name="_xlnm.Print_Area" localSheetId="23">'NOTE 3A'!$A$1:$J$35</definedName>
    <definedName name="_xlnm.Print_Area" localSheetId="24">'NOTE 3B'!$A$1:$L$18</definedName>
    <definedName name="_xlnm.Print_Area" localSheetId="25">'NOTE 4'!$A$1:$I$29</definedName>
    <definedName name="_xlnm.Print_Area" localSheetId="26">'NOTE 5'!$A$1:$J$27</definedName>
    <definedName name="_xlnm.Print_Area" localSheetId="27">'NOTE 6'!$A$1:$K$23</definedName>
    <definedName name="_xlnm.Print_Area" localSheetId="28">'NOTE 7'!$A$1:$J$36</definedName>
    <definedName name="_xlnm.Print_Area" localSheetId="29">'NOTE 8'!$A$1:$J$28</definedName>
    <definedName name="_xlnm.Print_Area" localSheetId="15">TEB!$A$1:$H$47</definedName>
    <definedName name="_xlnm.Print_Area" localSheetId="13">TER!$A$1:$H$46</definedName>
    <definedName name="_xlnm.Print_Area" localSheetId="14">TRC!$A$1:$G$39</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2" i="40" l="1"/>
  <c r="O2" i="40"/>
  <c r="N2" i="40"/>
  <c r="M2" i="40"/>
  <c r="L2" i="40"/>
  <c r="K2" i="40"/>
  <c r="P2" i="39"/>
  <c r="O2" i="39"/>
  <c r="N2" i="39"/>
  <c r="M2" i="39"/>
  <c r="L2" i="39"/>
  <c r="K2" i="39"/>
  <c r="AD1" i="43" l="1"/>
  <c r="AE1" i="43"/>
  <c r="AD2" i="43"/>
  <c r="AE2" i="43"/>
  <c r="AE3" i="43"/>
  <c r="AA10" i="43"/>
  <c r="AA11" i="43"/>
  <c r="F63" i="43"/>
  <c r="E4" i="85"/>
  <c r="E5" i="85"/>
  <c r="E6" i="85" s="1"/>
  <c r="E7" i="85" s="1"/>
  <c r="E8" i="85" s="1"/>
  <c r="E9" i="85" s="1"/>
  <c r="E10" i="85" s="1"/>
  <c r="E11" i="85" s="1"/>
  <c r="E12" i="85" s="1"/>
  <c r="E13" i="85" s="1"/>
  <c r="E14" i="85" s="1"/>
  <c r="E15" i="85" s="1"/>
  <c r="E16" i="85" s="1"/>
  <c r="E17" i="85" s="1"/>
  <c r="E18" i="85" s="1"/>
  <c r="E19" i="85" s="1"/>
  <c r="E20" i="85" s="1"/>
  <c r="E21" i="85" s="1"/>
  <c r="E22" i="85" s="1"/>
  <c r="E23" i="85" s="1"/>
  <c r="E24" i="85" s="1"/>
  <c r="E25" i="85" s="1"/>
  <c r="E26" i="85" s="1"/>
  <c r="E27" i="85" s="1"/>
  <c r="E3" i="85"/>
  <c r="E2" i="85"/>
  <c r="K15" i="85" l="1"/>
  <c r="K17" i="85"/>
  <c r="K18" i="85"/>
  <c r="K19" i="85"/>
  <c r="K20" i="85"/>
  <c r="K21" i="85"/>
  <c r="K23" i="85"/>
  <c r="K24" i="85"/>
  <c r="K25" i="85"/>
  <c r="K26" i="85"/>
  <c r="K27" i="85"/>
  <c r="K28" i="85"/>
  <c r="K30" i="85"/>
  <c r="K31" i="85"/>
  <c r="K32" i="85"/>
  <c r="K33" i="85"/>
  <c r="K34" i="85"/>
  <c r="K35" i="85"/>
  <c r="K36" i="85"/>
  <c r="K37" i="85"/>
  <c r="K38" i="85"/>
  <c r="K44" i="85"/>
  <c r="K45" i="85"/>
  <c r="K46" i="85"/>
  <c r="K47" i="85"/>
  <c r="K48" i="85"/>
  <c r="K52" i="85"/>
  <c r="K54" i="85"/>
  <c r="K55" i="85"/>
  <c r="K59" i="85"/>
  <c r="K60" i="85"/>
  <c r="K61" i="85"/>
  <c r="K62" i="85"/>
  <c r="K63" i="85"/>
  <c r="K64" i="85"/>
  <c r="K65" i="85"/>
  <c r="K66" i="85"/>
  <c r="K67" i="85"/>
  <c r="K68" i="85"/>
  <c r="K69" i="85"/>
  <c r="K70" i="85"/>
  <c r="K71" i="85"/>
  <c r="K72" i="85"/>
  <c r="K73" i="85"/>
  <c r="K74" i="85"/>
  <c r="K75" i="85"/>
  <c r="K76" i="85"/>
  <c r="K77" i="85"/>
  <c r="K22" i="85" l="1"/>
  <c r="K41" i="85"/>
  <c r="K42" i="85"/>
  <c r="K58" i="85"/>
  <c r="K56" i="85"/>
  <c r="K39" i="85" l="1"/>
  <c r="K29" i="85" l="1"/>
  <c r="K53" i="85" l="1"/>
  <c r="K16" i="85" l="1"/>
  <c r="K40" i="85"/>
  <c r="K57" i="85" l="1"/>
  <c r="K51" i="85" l="1"/>
  <c r="K43" i="85" l="1"/>
  <c r="I5" i="71" l="1"/>
  <c r="I5" i="72" s="1"/>
  <c r="I5" i="73" s="1"/>
  <c r="I5" i="74" s="1"/>
  <c r="I5" i="75" s="1"/>
  <c r="I5" i="76" s="1"/>
  <c r="I5" i="77" s="1"/>
  <c r="S5" i="78" s="1"/>
  <c r="H5" i="79" s="1"/>
  <c r="K5" i="80" s="1"/>
  <c r="I5" i="81" s="1"/>
  <c r="I5" i="82" s="1"/>
  <c r="H4" i="83" s="1"/>
  <c r="H12" i="83" s="1"/>
  <c r="H21" i="83" s="1"/>
  <c r="H34" i="83" s="1"/>
  <c r="H47" i="83" s="1"/>
  <c r="H56" i="83" s="1"/>
  <c r="I4" i="71"/>
  <c r="I4" i="72" s="1"/>
  <c r="I4" i="73" s="1"/>
  <c r="I4" i="74" s="1"/>
  <c r="I4" i="75" s="1"/>
  <c r="I4" i="76" s="1"/>
  <c r="I4" i="77" s="1"/>
  <c r="S4" i="78" s="1"/>
  <c r="H4" i="79" s="1"/>
  <c r="K4" i="80" s="1"/>
  <c r="I4" i="81" s="1"/>
  <c r="I4" i="82" s="1"/>
  <c r="G3" i="83" s="1"/>
  <c r="G11" i="83" s="1"/>
  <c r="G20" i="83" s="1"/>
  <c r="G33" i="83" s="1"/>
  <c r="G46" i="83" s="1"/>
  <c r="G55" i="83" s="1"/>
  <c r="G68" i="83" s="1"/>
  <c r="G5" i="71"/>
  <c r="G5" i="72" s="1"/>
  <c r="G5" i="73" s="1"/>
  <c r="G5" i="74" s="1"/>
  <c r="G5" i="75" s="1"/>
  <c r="G5" i="76" s="1"/>
  <c r="G5" i="77" s="1"/>
  <c r="O5" i="78" s="1"/>
  <c r="F5" i="79" s="1"/>
  <c r="H5" i="80" s="1"/>
  <c r="G5" i="81" s="1"/>
  <c r="F5" i="82" s="1"/>
  <c r="F4" i="83" s="1"/>
  <c r="F12" i="83" s="1"/>
  <c r="F21" i="83" s="1"/>
  <c r="F34" i="83" s="1"/>
  <c r="F47" i="83" s="1"/>
  <c r="F56" i="83" s="1"/>
  <c r="C6" i="71"/>
  <c r="C6" i="72" s="1"/>
  <c r="C6" i="73" s="1"/>
  <c r="C6" i="74" s="1"/>
  <c r="C6" i="75" s="1"/>
  <c r="C6" i="76" s="1"/>
  <c r="C6" i="77" s="1"/>
  <c r="D6" i="78" s="1"/>
  <c r="C6" i="79" s="1"/>
  <c r="D6" i="80" s="1"/>
  <c r="C6" i="81" s="1"/>
  <c r="C6" i="82" s="1"/>
  <c r="C5" i="83" s="1"/>
  <c r="C13" i="83" s="1"/>
  <c r="C22" i="83" s="1"/>
  <c r="C35" i="83" s="1"/>
  <c r="C48" i="83" s="1"/>
  <c r="C57" i="83" s="1"/>
  <c r="C5" i="71"/>
  <c r="C5" i="72" s="1"/>
  <c r="C5" i="73" s="1"/>
  <c r="C5" i="74" s="1"/>
  <c r="C5" i="75" s="1"/>
  <c r="C5" i="76" s="1"/>
  <c r="C5" i="77" s="1"/>
  <c r="D5" i="78" s="1"/>
  <c r="C5" i="79" s="1"/>
  <c r="D5" i="80" s="1"/>
  <c r="C5" i="81" s="1"/>
  <c r="C5" i="82" s="1"/>
  <c r="C4" i="83" s="1"/>
  <c r="C12" i="83" s="1"/>
  <c r="C21" i="83" s="1"/>
  <c r="C34" i="83" s="1"/>
  <c r="C47" i="83" s="1"/>
  <c r="C56" i="83" s="1"/>
  <c r="C69" i="83" s="1"/>
  <c r="C4" i="71"/>
  <c r="C4" i="72" s="1"/>
  <c r="C4" i="73" s="1"/>
  <c r="C4" i="74" s="1"/>
  <c r="C4" i="75" s="1"/>
  <c r="C4" i="76" s="1"/>
  <c r="C4" i="77" s="1"/>
  <c r="D4" i="78" s="1"/>
  <c r="C4" i="79" s="1"/>
  <c r="D4" i="80" s="1"/>
  <c r="C4" i="81" s="1"/>
  <c r="C4" i="82" s="1"/>
  <c r="C3" i="83" s="1"/>
  <c r="B11" i="83" s="1"/>
  <c r="B20" i="83" s="1"/>
  <c r="B33" i="83" s="1"/>
  <c r="B46" i="83" s="1"/>
  <c r="B55" i="83" s="1"/>
  <c r="C3" i="71"/>
  <c r="C3" i="72" s="1"/>
  <c r="C3" i="73" s="1"/>
  <c r="C3" i="74" s="1"/>
  <c r="C3" i="75" s="1"/>
  <c r="C3" i="76" s="1"/>
  <c r="C3" i="77" s="1"/>
  <c r="D3" i="78" s="1"/>
  <c r="C3" i="79" s="1"/>
  <c r="D3" i="80" s="1"/>
  <c r="C3" i="81" s="1"/>
  <c r="C3" i="82" s="1"/>
  <c r="C2" i="83" s="1"/>
  <c r="C10" i="83" s="1"/>
  <c r="C19" i="83" s="1"/>
  <c r="C32" i="83" s="1"/>
  <c r="C45" i="83" s="1"/>
  <c r="C54" i="83" s="1"/>
  <c r="I5" i="70"/>
  <c r="I4" i="70"/>
  <c r="G5" i="70"/>
  <c r="C6" i="70"/>
  <c r="C5" i="70"/>
  <c r="C4" i="70"/>
  <c r="C3" i="70"/>
  <c r="L5" i="69"/>
  <c r="L4" i="69"/>
  <c r="G5" i="69"/>
  <c r="C6" i="69"/>
  <c r="C5" i="69"/>
  <c r="C4" i="69"/>
  <c r="C3" i="69"/>
  <c r="K5" i="68"/>
  <c r="K4" i="68"/>
  <c r="G5" i="68"/>
  <c r="C6" i="68"/>
  <c r="C5" i="68"/>
  <c r="C4" i="68"/>
  <c r="C3" i="68"/>
  <c r="I5" i="66"/>
  <c r="H5" i="67" s="1"/>
  <c r="I4" i="66"/>
  <c r="H4" i="67" s="1"/>
  <c r="G5" i="66"/>
  <c r="F5" i="67" s="1"/>
  <c r="B6" i="66"/>
  <c r="C6" i="67" s="1"/>
  <c r="B5" i="66"/>
  <c r="B4" i="66"/>
  <c r="B3" i="66"/>
  <c r="C3" i="67" s="1"/>
  <c r="C5" i="67"/>
  <c r="C4" i="67"/>
  <c r="I5" i="65"/>
  <c r="I4" i="65"/>
  <c r="G5" i="65"/>
  <c r="C6" i="65"/>
  <c r="C5" i="65"/>
  <c r="C4" i="65"/>
  <c r="C3" i="65"/>
  <c r="I5" i="64"/>
  <c r="I4" i="64"/>
  <c r="F5" i="64"/>
  <c r="C6" i="64"/>
  <c r="C5" i="64"/>
  <c r="C4" i="64"/>
  <c r="C3" i="64"/>
  <c r="K5" i="63"/>
  <c r="K4" i="63"/>
  <c r="G5" i="63"/>
  <c r="C6" i="63"/>
  <c r="C5" i="63"/>
  <c r="C4" i="63"/>
  <c r="C3" i="63"/>
  <c r="J5" i="62"/>
  <c r="J4" i="62"/>
  <c r="F5" i="62"/>
  <c r="C6" i="62"/>
  <c r="C5" i="62"/>
  <c r="C4" i="62"/>
  <c r="C3" i="62"/>
  <c r="I5" i="54"/>
  <c r="I4" i="54"/>
  <c r="F5" i="54"/>
  <c r="C6" i="54"/>
  <c r="C5" i="54"/>
  <c r="C4" i="54"/>
  <c r="C3" i="54"/>
  <c r="L5" i="61"/>
  <c r="L4" i="61"/>
  <c r="I5" i="61"/>
  <c r="C6" i="61"/>
  <c r="C5" i="61"/>
  <c r="C4" i="61"/>
  <c r="C3" i="61"/>
  <c r="J5" i="60"/>
  <c r="J4" i="60"/>
  <c r="G5" i="60"/>
  <c r="C6" i="60"/>
  <c r="C5" i="60"/>
  <c r="C4" i="60"/>
  <c r="C3" i="60"/>
  <c r="I5" i="59"/>
  <c r="I4" i="59"/>
  <c r="F5" i="59"/>
  <c r="C6" i="59"/>
  <c r="C5" i="59"/>
  <c r="C4" i="59"/>
  <c r="C3" i="59"/>
  <c r="I5" i="58"/>
  <c r="I4" i="58"/>
  <c r="G5" i="58"/>
  <c r="C6" i="58"/>
  <c r="C5" i="58"/>
  <c r="C3" i="58"/>
  <c r="C4" i="58"/>
  <c r="I5" i="52"/>
  <c r="I4" i="52"/>
  <c r="F5" i="52"/>
  <c r="C6" i="52"/>
  <c r="C5" i="52"/>
  <c r="C4" i="52"/>
  <c r="C3" i="52"/>
  <c r="I5" i="84"/>
  <c r="I4" i="84"/>
  <c r="E5" i="84"/>
  <c r="C6" i="84"/>
  <c r="C5" i="84"/>
  <c r="C4" i="84"/>
  <c r="C3" i="84"/>
  <c r="I5" i="53"/>
  <c r="I4" i="53"/>
  <c r="A8" i="3"/>
  <c r="A8" i="50"/>
  <c r="F5" i="53"/>
  <c r="C6" i="53"/>
  <c r="C5" i="53"/>
  <c r="C4" i="53"/>
  <c r="C3" i="53"/>
  <c r="J5" i="3"/>
  <c r="J4" i="3"/>
  <c r="E5" i="3"/>
  <c r="C6" i="3"/>
  <c r="C5" i="3"/>
  <c r="C4" i="3"/>
  <c r="C3" i="3"/>
  <c r="B68" i="83" l="1"/>
  <c r="B83" i="83" s="1"/>
  <c r="C70" i="83"/>
  <c r="C85" i="83" s="1"/>
  <c r="G83" i="83"/>
  <c r="C67" i="83"/>
  <c r="C82" i="83" s="1"/>
  <c r="F69" i="83"/>
  <c r="F84" i="83" s="1"/>
  <c r="H69" i="83"/>
  <c r="H84" i="83" s="1"/>
  <c r="C84" i="83"/>
  <c r="L5" i="50" l="1"/>
  <c r="L4" i="50"/>
  <c r="I5" i="50"/>
  <c r="C5" i="50"/>
  <c r="C4" i="50"/>
  <c r="C3" i="50"/>
  <c r="C2" i="50"/>
  <c r="H5" i="37"/>
  <c r="H4" i="37"/>
  <c r="E5" i="37"/>
  <c r="B6" i="37"/>
  <c r="B5" i="37"/>
  <c r="B4" i="37"/>
  <c r="B3" i="37"/>
  <c r="G5" i="2"/>
  <c r="G4" i="2"/>
  <c r="D5" i="2"/>
  <c r="B6" i="2"/>
  <c r="B5" i="2"/>
  <c r="B4" i="2"/>
  <c r="B3" i="2"/>
  <c r="A8" i="36" l="1"/>
  <c r="AI5" i="49"/>
  <c r="H5" i="36"/>
  <c r="H4" i="36"/>
  <c r="F5" i="36"/>
  <c r="C6" i="36"/>
  <c r="C5" i="36"/>
  <c r="C4" i="36"/>
  <c r="C3" i="36"/>
  <c r="C29" i="48"/>
  <c r="P29" i="48"/>
  <c r="C26" i="48"/>
  <c r="Q23" i="48"/>
  <c r="N23" i="48"/>
  <c r="K23" i="48"/>
  <c r="E23" i="48"/>
  <c r="C23" i="48"/>
  <c r="Q20" i="48"/>
  <c r="C20" i="48"/>
  <c r="Q17" i="48"/>
  <c r="F17" i="48"/>
  <c r="C17" i="48"/>
  <c r="D14" i="48"/>
  <c r="C14" i="48"/>
  <c r="K14" i="48"/>
  <c r="U12" i="48"/>
  <c r="H12" i="48"/>
  <c r="H10" i="48"/>
  <c r="S8" i="48"/>
  <c r="N8" i="48"/>
  <c r="U5" i="48"/>
  <c r="S4" i="48"/>
  <c r="J5" i="48"/>
  <c r="E6" i="48"/>
  <c r="E5" i="48"/>
  <c r="D4" i="48"/>
  <c r="E3" i="48"/>
  <c r="A8" i="84"/>
  <c r="A3" i="40"/>
  <c r="B3" i="40"/>
  <c r="C3" i="40"/>
  <c r="D3" i="40"/>
  <c r="E3" i="40"/>
  <c r="F3" i="40"/>
  <c r="G3" i="40"/>
  <c r="H3" i="40"/>
  <c r="A4" i="40"/>
  <c r="B4" i="40"/>
  <c r="C4" i="40"/>
  <c r="D4" i="40"/>
  <c r="E4" i="40"/>
  <c r="F4" i="40"/>
  <c r="G4" i="40"/>
  <c r="H4" i="40"/>
  <c r="H5" i="39"/>
  <c r="A3" i="39"/>
  <c r="B3" i="39"/>
  <c r="C3" i="39"/>
  <c r="D3" i="39"/>
  <c r="E3" i="39"/>
  <c r="F3" i="39"/>
  <c r="G3" i="39"/>
  <c r="H3" i="39"/>
  <c r="A4" i="39"/>
  <c r="B4" i="39"/>
  <c r="C4" i="39"/>
  <c r="D4" i="39"/>
  <c r="E4" i="39"/>
  <c r="F4" i="39"/>
  <c r="G4" i="39"/>
  <c r="H4" i="39"/>
  <c r="H18" i="63"/>
  <c r="H16" i="63"/>
  <c r="G18" i="63"/>
  <c r="G16" i="63"/>
  <c r="I29" i="69" l="1"/>
  <c r="L12" i="69" l="1"/>
  <c r="J12" i="69"/>
  <c r="J22" i="68"/>
  <c r="K22" i="68"/>
  <c r="I22" i="68"/>
  <c r="J16" i="68"/>
  <c r="K16" i="68"/>
  <c r="I16" i="68"/>
  <c r="F43" i="36" l="1"/>
  <c r="F38" i="36"/>
  <c r="H11" i="36" l="1"/>
  <c r="E45" i="37"/>
  <c r="D45" i="37"/>
  <c r="C45" i="37"/>
  <c r="F44" i="37"/>
  <c r="H44" i="37" s="1"/>
  <c r="F43" i="37"/>
  <c r="H43" i="37" s="1"/>
  <c r="F42" i="37"/>
  <c r="H42" i="37" s="1"/>
  <c r="G41" i="37"/>
  <c r="F41" i="37"/>
  <c r="H41" i="37" s="1"/>
  <c r="F40" i="37"/>
  <c r="G40" i="37" s="1"/>
  <c r="F39" i="37"/>
  <c r="H39" i="37" s="1"/>
  <c r="F38" i="37"/>
  <c r="H38" i="37" s="1"/>
  <c r="G37" i="37"/>
  <c r="F37" i="37"/>
  <c r="H37" i="37" s="1"/>
  <c r="F36" i="37"/>
  <c r="H36" i="37" s="1"/>
  <c r="F35" i="37"/>
  <c r="H35" i="37" s="1"/>
  <c r="F34" i="37"/>
  <c r="H34" i="37" s="1"/>
  <c r="G33" i="37"/>
  <c r="F33" i="37"/>
  <c r="H33" i="37" s="1"/>
  <c r="F32" i="37"/>
  <c r="G32" i="37" s="1"/>
  <c r="F31" i="37"/>
  <c r="H31" i="37" s="1"/>
  <c r="F30" i="37"/>
  <c r="H30" i="37" s="1"/>
  <c r="G29" i="37"/>
  <c r="F29" i="37"/>
  <c r="H29" i="37" s="1"/>
  <c r="F28" i="37"/>
  <c r="G28" i="37" s="1"/>
  <c r="F27" i="37"/>
  <c r="H27" i="37" s="1"/>
  <c r="F26" i="37"/>
  <c r="H26" i="37" s="1"/>
  <c r="G25" i="37"/>
  <c r="F25" i="37"/>
  <c r="H25" i="37" s="1"/>
  <c r="F24" i="37"/>
  <c r="G24" i="37" s="1"/>
  <c r="F23" i="37"/>
  <c r="H23" i="37" s="1"/>
  <c r="F22" i="37"/>
  <c r="H22" i="37" s="1"/>
  <c r="G21" i="37"/>
  <c r="F21" i="37"/>
  <c r="H21" i="37" s="1"/>
  <c r="F20" i="37"/>
  <c r="G20" i="37" s="1"/>
  <c r="F19" i="37"/>
  <c r="H19" i="37" s="1"/>
  <c r="F18" i="37"/>
  <c r="H18" i="37" s="1"/>
  <c r="G17" i="37"/>
  <c r="F17" i="37"/>
  <c r="H17" i="37" s="1"/>
  <c r="F16" i="37"/>
  <c r="F45" i="37" s="1"/>
  <c r="G29" i="2"/>
  <c r="G35" i="2" s="1"/>
  <c r="D31" i="42"/>
  <c r="D32" i="42"/>
  <c r="C29" i="42"/>
  <c r="C27" i="42"/>
  <c r="D23" i="42"/>
  <c r="E18" i="42"/>
  <c r="F45" i="82"/>
  <c r="E45" i="82"/>
  <c r="D45" i="82"/>
  <c r="I44" i="82"/>
  <c r="H44" i="82"/>
  <c r="G44" i="82"/>
  <c r="G43" i="82"/>
  <c r="I43" i="82" s="1"/>
  <c r="G42" i="82"/>
  <c r="I42" i="82" s="1"/>
  <c r="H41" i="82"/>
  <c r="G41" i="82"/>
  <c r="I41" i="82" s="1"/>
  <c r="G40" i="82"/>
  <c r="H40" i="82" s="1"/>
  <c r="G39" i="82"/>
  <c r="I39" i="82" s="1"/>
  <c r="G38" i="82"/>
  <c r="I38" i="82" s="1"/>
  <c r="G37" i="82"/>
  <c r="I37" i="82" s="1"/>
  <c r="G36" i="82"/>
  <c r="I36" i="82" s="1"/>
  <c r="G35" i="82"/>
  <c r="I35" i="82" s="1"/>
  <c r="G34" i="82"/>
  <c r="I34" i="82" s="1"/>
  <c r="G33" i="82"/>
  <c r="I33" i="82" s="1"/>
  <c r="I32" i="82"/>
  <c r="H32" i="82"/>
  <c r="G32" i="82"/>
  <c r="G31" i="82"/>
  <c r="I31" i="82" s="1"/>
  <c r="G30" i="82"/>
  <c r="I30" i="82" s="1"/>
  <c r="G29" i="82"/>
  <c r="I29" i="82" s="1"/>
  <c r="I28" i="82"/>
  <c r="G28" i="82"/>
  <c r="H28" i="82" s="1"/>
  <c r="G27" i="82"/>
  <c r="I27" i="82" s="1"/>
  <c r="G26" i="82"/>
  <c r="I26" i="82" s="1"/>
  <c r="G25" i="82"/>
  <c r="I25" i="82" s="1"/>
  <c r="G24" i="82"/>
  <c r="I24" i="82" s="1"/>
  <c r="G23" i="82"/>
  <c r="I23" i="82" s="1"/>
  <c r="G22" i="82"/>
  <c r="I22" i="82" s="1"/>
  <c r="H21" i="82"/>
  <c r="G21" i="82"/>
  <c r="I21" i="82" s="1"/>
  <c r="G20" i="82"/>
  <c r="I20" i="82" s="1"/>
  <c r="G19" i="82"/>
  <c r="I19" i="82" s="1"/>
  <c r="G18" i="82"/>
  <c r="I18" i="82" s="1"/>
  <c r="G17" i="82"/>
  <c r="I17" i="82" s="1"/>
  <c r="I16" i="82"/>
  <c r="G16" i="82"/>
  <c r="I23" i="81"/>
  <c r="H23" i="81"/>
  <c r="I22" i="81"/>
  <c r="H22" i="81"/>
  <c r="I21" i="81"/>
  <c r="H21" i="81"/>
  <c r="I13" i="81"/>
  <c r="H13" i="81"/>
  <c r="I12" i="81"/>
  <c r="H12" i="81"/>
  <c r="I13" i="80"/>
  <c r="F13" i="80"/>
  <c r="J29" i="78"/>
  <c r="I29" i="78"/>
  <c r="H29" i="78"/>
  <c r="G29" i="78"/>
  <c r="F29" i="78"/>
  <c r="K28" i="78"/>
  <c r="K27" i="78"/>
  <c r="M26" i="78"/>
  <c r="L26" i="78"/>
  <c r="J26" i="78"/>
  <c r="I26" i="78"/>
  <c r="H26" i="78"/>
  <c r="G26" i="78"/>
  <c r="F26" i="78"/>
  <c r="E26" i="78"/>
  <c r="K25" i="78"/>
  <c r="K24" i="78"/>
  <c r="K23" i="78"/>
  <c r="K22" i="78"/>
  <c r="K26" i="78" s="1"/>
  <c r="S18" i="78"/>
  <c r="K18" i="78"/>
  <c r="S17" i="78"/>
  <c r="K17" i="78"/>
  <c r="R16" i="78"/>
  <c r="Q16" i="78"/>
  <c r="P16" i="78"/>
  <c r="O16" i="78"/>
  <c r="M16" i="78"/>
  <c r="L16" i="78"/>
  <c r="J16" i="78"/>
  <c r="I16" i="78"/>
  <c r="H16" i="78"/>
  <c r="G16" i="78"/>
  <c r="F16" i="78"/>
  <c r="E16" i="78"/>
  <c r="E29" i="78" s="1"/>
  <c r="S15" i="78"/>
  <c r="S16" i="78" s="1"/>
  <c r="K15" i="78"/>
  <c r="S14" i="78"/>
  <c r="K14" i="78"/>
  <c r="S13" i="78"/>
  <c r="K13" i="78"/>
  <c r="K16" i="78" s="1"/>
  <c r="K29" i="78" s="1"/>
  <c r="S12" i="78"/>
  <c r="K12" i="78"/>
  <c r="G19" i="37" l="1"/>
  <c r="G23" i="37"/>
  <c r="G27" i="37"/>
  <c r="G31" i="37"/>
  <c r="G35" i="37"/>
  <c r="G39" i="37"/>
  <c r="G43" i="37"/>
  <c r="G36" i="37"/>
  <c r="G44" i="37"/>
  <c r="H16" i="37"/>
  <c r="H20" i="37"/>
  <c r="H24" i="37"/>
  <c r="H28" i="37"/>
  <c r="H32" i="37"/>
  <c r="H40" i="37"/>
  <c r="G16" i="37"/>
  <c r="G18" i="37"/>
  <c r="G22" i="37"/>
  <c r="G26" i="37"/>
  <c r="G30" i="37"/>
  <c r="G34" i="37"/>
  <c r="G38" i="37"/>
  <c r="G42" i="37"/>
  <c r="H24" i="82"/>
  <c r="H37" i="82"/>
  <c r="H17" i="82"/>
  <c r="H20" i="82"/>
  <c r="H33" i="82"/>
  <c r="I40" i="82"/>
  <c r="H25" i="82"/>
  <c r="G45" i="82"/>
  <c r="H36" i="82"/>
  <c r="H16" i="82"/>
  <c r="H29" i="82"/>
  <c r="I45" i="82"/>
  <c r="H19" i="82"/>
  <c r="H23" i="82"/>
  <c r="H27" i="82"/>
  <c r="H31" i="82"/>
  <c r="H35" i="82"/>
  <c r="H39" i="82"/>
  <c r="H43" i="82"/>
  <c r="H18" i="82"/>
  <c r="H22" i="82"/>
  <c r="H26" i="82"/>
  <c r="H30" i="82"/>
  <c r="H34" i="82"/>
  <c r="H38" i="82"/>
  <c r="H42" i="82"/>
  <c r="H45" i="37" l="1"/>
  <c r="G45" i="37"/>
  <c r="H45" i="82"/>
  <c r="J28" i="69" l="1"/>
  <c r="K28" i="69"/>
  <c r="L28" i="69"/>
  <c r="L23" i="69"/>
  <c r="L30" i="69" s="1"/>
  <c r="J23" i="69"/>
  <c r="J30" i="69" s="1"/>
  <c r="L16" i="69"/>
  <c r="J28" i="66"/>
  <c r="I28" i="66"/>
  <c r="H28" i="66"/>
  <c r="G28" i="66"/>
  <c r="F28" i="66"/>
  <c r="E28" i="66"/>
  <c r="D28" i="66"/>
  <c r="C28" i="66"/>
  <c r="B28" i="66"/>
  <c r="J20" i="66"/>
  <c r="I20" i="66"/>
  <c r="H20" i="66"/>
  <c r="H29" i="66" s="1"/>
  <c r="G20" i="66"/>
  <c r="F20" i="66"/>
  <c r="F29" i="66" s="1"/>
  <c r="E20" i="66"/>
  <c r="E29" i="66" s="1"/>
  <c r="D20" i="66"/>
  <c r="D29" i="66" s="1"/>
  <c r="C20" i="66"/>
  <c r="C29" i="66" s="1"/>
  <c r="B20" i="66"/>
  <c r="B29" i="66" s="1"/>
  <c r="J26" i="65"/>
  <c r="I26" i="65"/>
  <c r="J25" i="65"/>
  <c r="I25" i="65"/>
  <c r="J24" i="65"/>
  <c r="I24" i="65"/>
  <c r="J23" i="65"/>
  <c r="I23" i="65"/>
  <c r="J22" i="65"/>
  <c r="I22" i="65"/>
  <c r="J21" i="65"/>
  <c r="I21" i="65"/>
  <c r="J20" i="65"/>
  <c r="I20" i="65"/>
  <c r="J19" i="65"/>
  <c r="I19" i="65"/>
  <c r="J17" i="65"/>
  <c r="I17" i="65"/>
  <c r="J16" i="65"/>
  <c r="I16" i="65"/>
  <c r="J15" i="65"/>
  <c r="I15" i="65"/>
  <c r="J14" i="65"/>
  <c r="I14" i="65"/>
  <c r="J13" i="65"/>
  <c r="I13" i="65"/>
  <c r="J12" i="65"/>
  <c r="I12" i="65"/>
  <c r="K18" i="63"/>
  <c r="J18" i="63"/>
  <c r="I18" i="63"/>
  <c r="K15" i="61"/>
  <c r="I15" i="61"/>
  <c r="H15" i="61"/>
  <c r="I24" i="60"/>
  <c r="G24" i="60"/>
  <c r="F24" i="60"/>
  <c r="I15" i="60"/>
  <c r="G15" i="60"/>
  <c r="F15" i="60"/>
  <c r="I11" i="60"/>
  <c r="G11" i="60"/>
  <c r="G27" i="60" s="1"/>
  <c r="F11" i="60"/>
  <c r="F27" i="60" s="1"/>
  <c r="I27" i="60" l="1"/>
  <c r="G29" i="66"/>
  <c r="I29" i="66"/>
  <c r="J29" i="66"/>
  <c r="H63" i="43" l="1"/>
  <c r="AH8" i="43" l="1"/>
  <c r="AH7" i="43"/>
  <c r="A8" i="53" l="1"/>
  <c r="I6" i="49"/>
  <c r="I5" i="49"/>
  <c r="AI4" i="49"/>
  <c r="D9" i="42"/>
  <c r="W5" i="49"/>
  <c r="H3" i="46"/>
  <c r="H4" i="46"/>
  <c r="H5" i="46"/>
  <c r="H6" i="46"/>
  <c r="H7" i="46"/>
  <c r="H8" i="46"/>
  <c r="H9" i="46"/>
  <c r="H10" i="46"/>
  <c r="H11" i="46"/>
  <c r="H12" i="46"/>
  <c r="H13" i="46"/>
  <c r="H14" i="46"/>
  <c r="H15" i="46"/>
  <c r="H16" i="46"/>
  <c r="H17" i="46"/>
  <c r="H18" i="46"/>
  <c r="H19" i="46"/>
  <c r="H20" i="46"/>
  <c r="H21" i="46"/>
  <c r="H22" i="46"/>
  <c r="H23" i="46"/>
  <c r="H24" i="46"/>
  <c r="H25" i="46"/>
  <c r="H26" i="46"/>
  <c r="H27" i="46"/>
  <c r="H28" i="46"/>
  <c r="H29" i="46"/>
  <c r="H30" i="46"/>
  <c r="H31" i="46"/>
  <c r="H32" i="46"/>
  <c r="H33" i="46"/>
  <c r="H34" i="46"/>
  <c r="H35" i="46"/>
  <c r="H36" i="46"/>
  <c r="H37" i="46"/>
  <c r="H38" i="46"/>
  <c r="H39" i="46"/>
  <c r="H40" i="46"/>
  <c r="H41" i="46"/>
  <c r="H42" i="46"/>
  <c r="H43" i="46"/>
  <c r="H44" i="46"/>
  <c r="H45" i="46"/>
  <c r="H46" i="46"/>
  <c r="H47" i="46"/>
  <c r="H48" i="46"/>
  <c r="H49" i="46"/>
  <c r="H50" i="46"/>
  <c r="H51" i="46"/>
  <c r="H52" i="46"/>
  <c r="H53" i="46"/>
  <c r="H54" i="46"/>
  <c r="H55" i="46"/>
  <c r="H56" i="46"/>
  <c r="H57" i="46"/>
  <c r="H58" i="46"/>
  <c r="H59" i="46"/>
  <c r="H60" i="46"/>
  <c r="H61" i="46"/>
  <c r="H62" i="46"/>
  <c r="H63" i="46"/>
  <c r="H64" i="46"/>
  <c r="H65" i="46"/>
  <c r="H66" i="46"/>
  <c r="H67" i="46"/>
  <c r="H68" i="46"/>
  <c r="H69" i="46"/>
  <c r="H70" i="46"/>
  <c r="H71" i="46"/>
  <c r="H72" i="46"/>
  <c r="H73" i="46"/>
  <c r="H74" i="46"/>
  <c r="H75" i="46"/>
  <c r="H76" i="46"/>
  <c r="H77" i="46"/>
  <c r="H78" i="46"/>
  <c r="H79" i="46"/>
  <c r="H80" i="46"/>
  <c r="H81" i="46"/>
  <c r="H82" i="46"/>
  <c r="H83" i="46"/>
  <c r="H84" i="46"/>
  <c r="H85" i="46"/>
  <c r="H86" i="46"/>
  <c r="H87" i="46"/>
  <c r="H88" i="46"/>
  <c r="H89" i="46"/>
  <c r="H90" i="46"/>
  <c r="H91" i="46"/>
  <c r="H92" i="46"/>
  <c r="H93" i="46"/>
  <c r="H94" i="46"/>
  <c r="H95" i="46"/>
  <c r="H96" i="46"/>
  <c r="H97" i="46"/>
  <c r="H98" i="46"/>
  <c r="H99" i="46"/>
  <c r="H100" i="46"/>
  <c r="H101" i="46"/>
  <c r="H102" i="46"/>
  <c r="H103" i="46"/>
  <c r="H104" i="46"/>
  <c r="H105" i="46"/>
  <c r="H106" i="46"/>
  <c r="H107" i="46"/>
  <c r="H108" i="46"/>
  <c r="H109" i="46"/>
  <c r="H110" i="46"/>
  <c r="H111" i="46"/>
  <c r="H112" i="46"/>
  <c r="H113" i="46"/>
  <c r="H114" i="46"/>
  <c r="H115" i="46"/>
  <c r="H116" i="46"/>
  <c r="H117" i="46"/>
  <c r="H118" i="46"/>
  <c r="H119" i="46"/>
  <c r="H120" i="46"/>
  <c r="H121" i="46"/>
  <c r="H122" i="46"/>
  <c r="H123" i="46"/>
  <c r="H124" i="46"/>
  <c r="H125" i="46"/>
  <c r="H126" i="46"/>
  <c r="H127" i="46"/>
  <c r="H128" i="46"/>
  <c r="H129" i="46"/>
  <c r="H130" i="46"/>
  <c r="H131" i="46"/>
  <c r="H132" i="46"/>
  <c r="H133" i="46"/>
  <c r="H134" i="46"/>
  <c r="H135" i="46"/>
  <c r="H136" i="46"/>
  <c r="H137" i="46"/>
  <c r="H138" i="46"/>
  <c r="H139" i="46"/>
  <c r="H140" i="46"/>
  <c r="H141" i="46"/>
  <c r="H142" i="46"/>
  <c r="H143" i="46"/>
  <c r="H144" i="46"/>
  <c r="H145" i="46"/>
  <c r="H146" i="46"/>
  <c r="H147" i="46"/>
  <c r="H148" i="46"/>
  <c r="H149" i="46"/>
  <c r="H150" i="46"/>
  <c r="H151" i="46"/>
  <c r="H152" i="46"/>
  <c r="H153" i="46"/>
  <c r="H154" i="46"/>
  <c r="H155" i="46"/>
  <c r="H156" i="46"/>
  <c r="H157" i="46"/>
  <c r="H158" i="46"/>
  <c r="H159" i="46"/>
  <c r="H160" i="46"/>
  <c r="H161" i="46"/>
  <c r="H162" i="46"/>
  <c r="H163" i="46"/>
  <c r="H164" i="46"/>
  <c r="H165" i="46"/>
  <c r="H166" i="46"/>
  <c r="H167" i="46"/>
  <c r="H168" i="46"/>
  <c r="H169" i="46"/>
  <c r="H170" i="46"/>
  <c r="H171" i="46"/>
  <c r="H172" i="46"/>
  <c r="H173" i="46"/>
  <c r="H174" i="46"/>
  <c r="H175" i="46"/>
  <c r="H176" i="46"/>
  <c r="H177" i="46"/>
  <c r="H178" i="46"/>
  <c r="H179" i="46"/>
  <c r="H180" i="46"/>
  <c r="H181" i="46"/>
  <c r="H182" i="46"/>
  <c r="H183" i="46"/>
  <c r="H184" i="46"/>
  <c r="H185" i="46"/>
  <c r="H186" i="46"/>
  <c r="H187" i="46"/>
  <c r="H188" i="46"/>
  <c r="H189" i="46"/>
  <c r="H190" i="46"/>
  <c r="H191" i="46"/>
  <c r="H192" i="46"/>
  <c r="H193" i="46"/>
  <c r="H194" i="46"/>
  <c r="H195" i="46"/>
  <c r="H196" i="46"/>
  <c r="H197" i="46"/>
  <c r="H198" i="46"/>
  <c r="H199" i="46"/>
  <c r="H200" i="46"/>
  <c r="H201" i="46"/>
  <c r="H202" i="46"/>
  <c r="H203" i="46"/>
  <c r="H204" i="46"/>
  <c r="H205" i="46"/>
  <c r="H206" i="46"/>
  <c r="H207" i="46"/>
  <c r="H208" i="46"/>
  <c r="H209" i="46"/>
  <c r="H210" i="46"/>
  <c r="H211" i="46"/>
  <c r="H212" i="46"/>
  <c r="H213" i="46"/>
  <c r="H214" i="46"/>
  <c r="H215" i="46"/>
  <c r="H216" i="46"/>
  <c r="H217" i="46"/>
  <c r="H218" i="46"/>
  <c r="H219" i="46"/>
  <c r="H220" i="46"/>
  <c r="H221" i="46"/>
  <c r="H222" i="46"/>
  <c r="H223" i="46"/>
  <c r="H224" i="46"/>
  <c r="H225" i="46"/>
  <c r="H226" i="46"/>
  <c r="H227" i="46"/>
  <c r="H228" i="46"/>
  <c r="H229" i="46"/>
  <c r="H230" i="46"/>
  <c r="H231" i="46"/>
  <c r="H232" i="46"/>
  <c r="H233" i="46"/>
  <c r="H234" i="46"/>
  <c r="H235" i="46"/>
  <c r="H236" i="46"/>
  <c r="H237" i="46"/>
  <c r="H238" i="46"/>
  <c r="H239" i="46"/>
  <c r="H240" i="46"/>
  <c r="H241" i="46"/>
  <c r="H242" i="46"/>
  <c r="H243" i="46"/>
  <c r="H244" i="46"/>
  <c r="H245" i="46"/>
  <c r="H246" i="46"/>
  <c r="H247" i="46"/>
  <c r="H248" i="46"/>
  <c r="H249" i="46"/>
  <c r="H250" i="46"/>
  <c r="H251" i="46"/>
  <c r="H252" i="46"/>
  <c r="H253" i="46"/>
  <c r="H254" i="46"/>
  <c r="H255" i="46"/>
  <c r="H256" i="46"/>
  <c r="H257" i="46"/>
  <c r="H258" i="46"/>
  <c r="H259" i="46"/>
  <c r="H260" i="46"/>
  <c r="H261" i="46"/>
  <c r="H262" i="46"/>
  <c r="H263" i="46"/>
  <c r="H264" i="46"/>
  <c r="H265" i="46"/>
  <c r="H266" i="46"/>
  <c r="H267" i="46"/>
  <c r="H268" i="46"/>
  <c r="H269" i="46"/>
  <c r="H270" i="46"/>
  <c r="H271" i="46"/>
  <c r="H272" i="46"/>
  <c r="H273" i="46"/>
  <c r="H274" i="46"/>
  <c r="H275" i="46"/>
  <c r="H276" i="46"/>
  <c r="H277" i="46"/>
  <c r="H278" i="46"/>
  <c r="H279" i="46"/>
  <c r="H280" i="46"/>
  <c r="H281" i="46"/>
  <c r="H282" i="46"/>
  <c r="H283" i="46"/>
  <c r="H284" i="46"/>
  <c r="H285" i="46"/>
  <c r="H286" i="46"/>
  <c r="H287" i="46"/>
  <c r="H288" i="46"/>
  <c r="H289" i="46"/>
  <c r="H290" i="46"/>
  <c r="H291" i="46"/>
  <c r="H292" i="46"/>
  <c r="H293" i="46"/>
  <c r="H294" i="46"/>
  <c r="H295" i="46"/>
  <c r="H296" i="46"/>
  <c r="H297" i="46"/>
  <c r="H298" i="46"/>
  <c r="H299" i="46"/>
  <c r="H300" i="46"/>
  <c r="H301" i="46"/>
  <c r="H302" i="46"/>
  <c r="H303" i="46"/>
  <c r="H304" i="46"/>
  <c r="H305" i="46"/>
  <c r="H306" i="46"/>
  <c r="H307" i="46"/>
  <c r="H308" i="46"/>
  <c r="H309" i="46"/>
  <c r="H310" i="46"/>
  <c r="H311" i="46"/>
  <c r="H312" i="46"/>
  <c r="H313" i="46"/>
  <c r="H314" i="46"/>
  <c r="H315" i="46"/>
  <c r="H316" i="46"/>
  <c r="H317" i="46"/>
  <c r="H318" i="46"/>
  <c r="H319" i="46"/>
  <c r="H320" i="46"/>
  <c r="H321" i="46"/>
  <c r="H322" i="46"/>
  <c r="H323" i="46"/>
  <c r="H324" i="46"/>
  <c r="H325" i="46"/>
  <c r="H326" i="46"/>
  <c r="H327" i="46"/>
  <c r="H328" i="46"/>
  <c r="H329" i="46"/>
  <c r="H330" i="46"/>
  <c r="H331" i="46"/>
  <c r="H332" i="46"/>
  <c r="H333" i="46"/>
  <c r="H334" i="46"/>
  <c r="H335" i="46"/>
  <c r="H336" i="46"/>
  <c r="H337" i="46"/>
  <c r="H338" i="46"/>
  <c r="H339" i="46"/>
  <c r="H340" i="46"/>
  <c r="H341" i="46"/>
  <c r="H342" i="46"/>
  <c r="H343" i="46"/>
  <c r="H344" i="46"/>
  <c r="H345" i="46"/>
  <c r="H346" i="46"/>
  <c r="H347" i="46"/>
  <c r="H348" i="46"/>
  <c r="H349" i="46"/>
  <c r="H350" i="46"/>
  <c r="H351" i="46"/>
  <c r="H352" i="46"/>
  <c r="H353" i="46"/>
  <c r="H354" i="46"/>
  <c r="H355" i="46"/>
  <c r="H356" i="46"/>
  <c r="H357" i="46"/>
  <c r="H358" i="46"/>
  <c r="H359" i="46"/>
  <c r="H360" i="46"/>
  <c r="H361" i="46"/>
  <c r="H362" i="46"/>
  <c r="H363" i="46"/>
  <c r="H364" i="46"/>
  <c r="H365" i="46"/>
  <c r="H366" i="46"/>
  <c r="H367" i="46"/>
  <c r="H368" i="46"/>
  <c r="H369" i="46"/>
  <c r="H370" i="46"/>
  <c r="H371" i="46"/>
  <c r="H372" i="46"/>
  <c r="H373" i="46"/>
  <c r="H374" i="46"/>
  <c r="H375" i="46"/>
  <c r="H376" i="46"/>
  <c r="H377" i="46"/>
  <c r="H378" i="46"/>
  <c r="H379" i="46"/>
  <c r="H380" i="46"/>
  <c r="H381" i="46"/>
  <c r="H382" i="46"/>
  <c r="H383" i="46"/>
  <c r="H384" i="46"/>
  <c r="H385" i="46"/>
  <c r="H386" i="46"/>
  <c r="H387" i="46"/>
  <c r="H388" i="46"/>
  <c r="H389" i="46"/>
  <c r="H390" i="46"/>
  <c r="H391" i="46"/>
  <c r="H392" i="46"/>
  <c r="H393" i="46"/>
  <c r="H394" i="46"/>
  <c r="H395" i="46"/>
  <c r="H396" i="46"/>
  <c r="H397" i="46"/>
  <c r="H398" i="46"/>
  <c r="H399" i="46"/>
  <c r="H400" i="46"/>
  <c r="H401" i="46"/>
  <c r="H402" i="46"/>
  <c r="H403" i="46"/>
  <c r="H404" i="46"/>
  <c r="H405" i="46"/>
  <c r="H406" i="46"/>
  <c r="H407" i="46"/>
  <c r="H408" i="46"/>
  <c r="H409" i="46"/>
  <c r="H410" i="46"/>
  <c r="H411" i="46"/>
  <c r="H412" i="46"/>
  <c r="H413" i="46"/>
  <c r="H414" i="46"/>
  <c r="H415" i="46"/>
  <c r="H416" i="46"/>
  <c r="H417" i="46"/>
  <c r="H418" i="46"/>
  <c r="H419" i="46"/>
  <c r="H420" i="46"/>
  <c r="H421" i="46"/>
  <c r="H422" i="46"/>
  <c r="H423" i="46"/>
  <c r="H424" i="46"/>
  <c r="H425" i="46"/>
  <c r="H426" i="46"/>
  <c r="H427" i="46"/>
  <c r="H428" i="46"/>
  <c r="H429" i="46"/>
  <c r="H430" i="46"/>
  <c r="H431" i="46"/>
  <c r="H432" i="46"/>
  <c r="H433" i="46"/>
  <c r="H434" i="46"/>
  <c r="H435" i="46"/>
  <c r="H436" i="46"/>
  <c r="H437" i="46"/>
  <c r="H438" i="46"/>
  <c r="H439" i="46"/>
  <c r="H440" i="46"/>
  <c r="H441" i="46"/>
  <c r="H442" i="46"/>
  <c r="H443" i="46"/>
  <c r="H444" i="46"/>
  <c r="H445" i="46"/>
  <c r="H446" i="46"/>
  <c r="H447" i="46"/>
  <c r="H448" i="46"/>
  <c r="H449" i="46"/>
  <c r="H450" i="46"/>
  <c r="H451" i="46"/>
  <c r="H452" i="46"/>
  <c r="H453" i="46"/>
  <c r="H454" i="46"/>
  <c r="H455" i="46"/>
  <c r="H456" i="46"/>
  <c r="H457" i="46"/>
  <c r="H458" i="46"/>
  <c r="H459" i="46"/>
  <c r="H460" i="46"/>
  <c r="H461" i="46"/>
  <c r="H462" i="46"/>
  <c r="H463" i="46"/>
  <c r="H464" i="46"/>
  <c r="H465" i="46"/>
  <c r="H466" i="46"/>
  <c r="H467" i="46"/>
  <c r="H468" i="46"/>
  <c r="H469" i="46"/>
  <c r="H470" i="46"/>
  <c r="H471" i="46"/>
  <c r="H472" i="46"/>
  <c r="H473" i="46"/>
  <c r="H474" i="46"/>
  <c r="H475" i="46"/>
  <c r="H476" i="46"/>
  <c r="H477" i="46"/>
  <c r="H478" i="46"/>
  <c r="H479" i="46"/>
  <c r="H480" i="46"/>
  <c r="H481" i="46"/>
  <c r="H482" i="46"/>
  <c r="H483" i="46"/>
  <c r="H484" i="46"/>
  <c r="H485" i="46"/>
  <c r="H486" i="46"/>
  <c r="H487" i="46"/>
  <c r="H488" i="46"/>
  <c r="H489" i="46"/>
  <c r="H490" i="46"/>
  <c r="H491" i="46"/>
  <c r="H492" i="46"/>
  <c r="H493" i="46"/>
  <c r="H494" i="46"/>
  <c r="H495" i="46"/>
  <c r="H496" i="46"/>
  <c r="H497" i="46"/>
  <c r="H498" i="46"/>
  <c r="H499" i="46"/>
  <c r="H500" i="46"/>
  <c r="H501" i="46"/>
  <c r="H502" i="46"/>
  <c r="H503" i="46"/>
  <c r="H504" i="46"/>
  <c r="H505" i="46"/>
  <c r="H506" i="46"/>
  <c r="H507" i="46"/>
  <c r="H508" i="46"/>
  <c r="H509" i="46"/>
  <c r="H510" i="46"/>
  <c r="H511" i="46"/>
  <c r="H512" i="46"/>
  <c r="H513" i="46"/>
  <c r="H514" i="46"/>
  <c r="H515" i="46"/>
  <c r="H516" i="46"/>
  <c r="H517" i="46"/>
  <c r="H518" i="46"/>
  <c r="H519" i="46"/>
  <c r="H520" i="46"/>
  <c r="H521" i="46"/>
  <c r="H522" i="46"/>
  <c r="H523" i="46"/>
  <c r="H524" i="46"/>
  <c r="H525" i="46"/>
  <c r="H526" i="46"/>
  <c r="H527" i="46"/>
  <c r="H528" i="46"/>
  <c r="H529" i="46"/>
  <c r="H530" i="46"/>
  <c r="H531" i="46"/>
  <c r="H532" i="46"/>
  <c r="H533" i="46"/>
  <c r="H534" i="46"/>
  <c r="H535" i="46"/>
  <c r="H536" i="46"/>
  <c r="H537" i="46"/>
  <c r="H538" i="46"/>
  <c r="H539" i="46"/>
  <c r="H540" i="46"/>
  <c r="H541" i="46"/>
  <c r="H542" i="46"/>
  <c r="H543" i="46"/>
  <c r="H544" i="46"/>
  <c r="H545" i="46"/>
  <c r="H546" i="46"/>
  <c r="H547" i="46"/>
  <c r="H548" i="46"/>
  <c r="H549" i="46"/>
  <c r="H550" i="46"/>
  <c r="H551" i="46"/>
  <c r="H552" i="46"/>
  <c r="H553" i="46"/>
  <c r="H554" i="46"/>
  <c r="H555" i="46"/>
  <c r="H556" i="46"/>
  <c r="H557" i="46"/>
  <c r="H558" i="46"/>
  <c r="H559" i="46"/>
  <c r="H560" i="46"/>
  <c r="H561" i="46"/>
  <c r="H562" i="46"/>
  <c r="H563" i="46"/>
  <c r="H564" i="46"/>
  <c r="H565" i="46"/>
  <c r="H566" i="46"/>
  <c r="H567" i="46"/>
  <c r="H568" i="46"/>
  <c r="H569" i="46"/>
  <c r="H570" i="46"/>
  <c r="H571" i="46"/>
  <c r="H572" i="46"/>
  <c r="H573" i="46"/>
  <c r="H574" i="46"/>
  <c r="H575" i="46"/>
  <c r="H576" i="46"/>
  <c r="H577" i="46"/>
  <c r="H578" i="46"/>
  <c r="H579" i="46"/>
  <c r="H580" i="46"/>
  <c r="H581" i="46"/>
  <c r="H582" i="46"/>
  <c r="H583" i="46"/>
  <c r="H584" i="46"/>
  <c r="H585" i="46"/>
  <c r="H586" i="46"/>
  <c r="H587" i="46"/>
  <c r="H588" i="46"/>
  <c r="H589" i="46"/>
  <c r="H590" i="46"/>
  <c r="H591" i="46"/>
  <c r="H592" i="46"/>
  <c r="H593" i="46"/>
  <c r="H594" i="46"/>
  <c r="H595" i="46"/>
  <c r="H596" i="46"/>
  <c r="H597" i="46"/>
  <c r="H598" i="46"/>
  <c r="H599" i="46"/>
  <c r="H600" i="46"/>
  <c r="H601" i="46"/>
  <c r="H602" i="46"/>
  <c r="H603" i="46"/>
  <c r="H604" i="46"/>
  <c r="H605" i="46"/>
  <c r="H606" i="46"/>
  <c r="H607" i="46"/>
  <c r="H608" i="46"/>
  <c r="H609" i="46"/>
  <c r="H610" i="46"/>
  <c r="H611" i="46"/>
  <c r="H612" i="46"/>
  <c r="H613" i="46"/>
  <c r="H614" i="46"/>
  <c r="H615" i="46"/>
  <c r="H616" i="46"/>
  <c r="H617" i="46"/>
  <c r="H618" i="46"/>
  <c r="H619" i="46"/>
  <c r="H620" i="46"/>
  <c r="H621" i="46"/>
  <c r="H622" i="46"/>
  <c r="H623" i="46"/>
  <c r="H624" i="46"/>
  <c r="H625" i="46"/>
  <c r="H626" i="46"/>
  <c r="H627" i="46"/>
  <c r="H628" i="46"/>
  <c r="H629" i="46"/>
  <c r="H630" i="46"/>
  <c r="H631" i="46"/>
  <c r="H632" i="46"/>
  <c r="H633" i="46"/>
  <c r="H634" i="46"/>
  <c r="H635" i="46"/>
  <c r="H636" i="46"/>
  <c r="H637" i="46"/>
  <c r="H638" i="46"/>
  <c r="H639" i="46"/>
  <c r="H640" i="46"/>
  <c r="H641" i="46"/>
  <c r="H642" i="46"/>
  <c r="H643" i="46"/>
  <c r="H644" i="46"/>
  <c r="H645" i="46"/>
  <c r="H646" i="46"/>
  <c r="H647" i="46"/>
  <c r="H648" i="46"/>
  <c r="H649" i="46"/>
  <c r="H650" i="46"/>
  <c r="H651" i="46"/>
  <c r="H652" i="46"/>
  <c r="H653" i="46"/>
  <c r="H654" i="46"/>
  <c r="H655" i="46"/>
  <c r="H656" i="46"/>
  <c r="H657" i="46"/>
  <c r="H658" i="46"/>
  <c r="H659" i="46"/>
  <c r="H660" i="46"/>
  <c r="H661" i="46"/>
  <c r="H662" i="46"/>
  <c r="H663" i="46"/>
  <c r="H664" i="46"/>
  <c r="H665" i="46"/>
  <c r="H666" i="46"/>
  <c r="H667" i="46"/>
  <c r="H668" i="46"/>
  <c r="H669" i="46"/>
  <c r="H670" i="46"/>
  <c r="H671" i="46"/>
  <c r="H672" i="46"/>
  <c r="H673" i="46"/>
  <c r="H674" i="46"/>
  <c r="H675" i="46"/>
  <c r="H676" i="46"/>
  <c r="H677" i="46"/>
  <c r="H678" i="46"/>
  <c r="H679" i="46"/>
  <c r="H680" i="46"/>
  <c r="H681" i="46"/>
  <c r="H682" i="46"/>
  <c r="H683" i="46"/>
  <c r="H684" i="46"/>
  <c r="H685" i="46"/>
  <c r="H686" i="46"/>
  <c r="H687" i="46"/>
  <c r="H688" i="46"/>
  <c r="H689" i="46"/>
  <c r="H690" i="46"/>
  <c r="H691" i="46"/>
  <c r="H692" i="46"/>
  <c r="H693" i="46"/>
  <c r="H694" i="46"/>
  <c r="H695" i="46"/>
  <c r="H696" i="46"/>
  <c r="H697" i="46"/>
  <c r="H698" i="46"/>
  <c r="H699" i="46"/>
  <c r="H700" i="46"/>
  <c r="H701" i="46"/>
  <c r="H702" i="46"/>
  <c r="H703" i="46"/>
  <c r="H704" i="46"/>
  <c r="H705" i="46"/>
  <c r="H706" i="46"/>
  <c r="H707" i="46"/>
  <c r="H708" i="46"/>
  <c r="H709" i="46"/>
  <c r="H710" i="46"/>
  <c r="H711" i="46"/>
  <c r="H712" i="46"/>
  <c r="H713" i="46"/>
  <c r="H714" i="46"/>
  <c r="H715" i="46"/>
  <c r="H716" i="46"/>
  <c r="H717" i="46"/>
  <c r="H718" i="46"/>
  <c r="H719" i="46"/>
  <c r="H720" i="46"/>
  <c r="H721" i="46"/>
  <c r="H722" i="46"/>
  <c r="H723" i="46"/>
  <c r="H724" i="46"/>
  <c r="H725" i="46"/>
  <c r="H726" i="46"/>
  <c r="H727" i="46"/>
  <c r="H728" i="46"/>
  <c r="H729" i="46"/>
  <c r="H730" i="46"/>
  <c r="H731" i="46"/>
  <c r="H732" i="46"/>
  <c r="H733" i="46"/>
  <c r="H734" i="46"/>
  <c r="H735" i="46"/>
  <c r="H736" i="46"/>
  <c r="H737" i="46"/>
  <c r="H738" i="46"/>
  <c r="H739" i="46"/>
  <c r="H740" i="46"/>
  <c r="H741" i="46"/>
  <c r="H742" i="46"/>
  <c r="H743" i="46"/>
  <c r="H744" i="46"/>
  <c r="H745" i="46"/>
  <c r="H746" i="46"/>
  <c r="H747" i="46"/>
  <c r="H748" i="46"/>
  <c r="H749" i="46"/>
  <c r="H750" i="46"/>
  <c r="H751" i="46"/>
  <c r="H752" i="46"/>
  <c r="H753" i="46"/>
  <c r="H754" i="46"/>
  <c r="H755" i="46"/>
  <c r="H756" i="46"/>
  <c r="H757" i="46"/>
  <c r="H758" i="46"/>
  <c r="H759" i="46"/>
  <c r="H760" i="46"/>
  <c r="H761" i="46"/>
  <c r="H762" i="46"/>
  <c r="H763" i="46"/>
  <c r="H764" i="46"/>
  <c r="H765" i="46"/>
  <c r="H766" i="46"/>
  <c r="H767" i="46"/>
  <c r="H768" i="46"/>
  <c r="H769" i="46"/>
  <c r="H770" i="46"/>
  <c r="H771" i="46"/>
  <c r="H772" i="46"/>
  <c r="H773" i="46"/>
  <c r="H774" i="46"/>
  <c r="H775" i="46"/>
  <c r="H776" i="46"/>
  <c r="H777" i="46"/>
  <c r="H778" i="46"/>
  <c r="H779" i="46"/>
  <c r="H780" i="46"/>
  <c r="H781" i="46"/>
  <c r="H782" i="46"/>
  <c r="H783" i="46"/>
  <c r="H784" i="46"/>
  <c r="H785" i="46"/>
  <c r="H786" i="46"/>
  <c r="H787" i="46"/>
  <c r="H788" i="46"/>
  <c r="H789" i="46"/>
  <c r="H790" i="46"/>
  <c r="H791" i="46"/>
  <c r="H792" i="46"/>
  <c r="H793" i="46"/>
  <c r="H794" i="46"/>
  <c r="H795" i="46"/>
  <c r="H796" i="46"/>
  <c r="H797" i="46"/>
  <c r="H798" i="46"/>
  <c r="H799" i="46"/>
  <c r="H800" i="46"/>
  <c r="H801" i="46"/>
  <c r="H802" i="46"/>
  <c r="H803" i="46"/>
  <c r="H804" i="46"/>
  <c r="H805" i="46"/>
  <c r="H806" i="46"/>
  <c r="H807" i="46"/>
  <c r="H808" i="46"/>
  <c r="H809" i="46"/>
  <c r="H810" i="46"/>
  <c r="H811" i="46"/>
  <c r="H812" i="46"/>
  <c r="H813" i="46"/>
  <c r="H814" i="46"/>
  <c r="H815" i="46"/>
  <c r="H816" i="46"/>
  <c r="H817" i="46"/>
  <c r="H818" i="46"/>
  <c r="H819" i="46"/>
  <c r="H820" i="46"/>
  <c r="H821" i="46"/>
  <c r="H822" i="46"/>
  <c r="H823" i="46"/>
  <c r="H824" i="46"/>
  <c r="H825" i="46"/>
  <c r="H826" i="46"/>
  <c r="H827" i="46"/>
  <c r="H828" i="46"/>
  <c r="H829" i="46"/>
  <c r="H830" i="46"/>
  <c r="H831" i="46"/>
  <c r="H832" i="46"/>
  <c r="H833" i="46"/>
  <c r="H834" i="46"/>
  <c r="H835" i="46"/>
  <c r="H836" i="46"/>
  <c r="H837" i="46"/>
  <c r="H838" i="46"/>
  <c r="H839" i="46"/>
  <c r="H840" i="46"/>
  <c r="H841" i="46"/>
  <c r="H842" i="46"/>
  <c r="H843" i="46"/>
  <c r="H844" i="46"/>
  <c r="H845" i="46"/>
  <c r="H846" i="46"/>
  <c r="H847" i="46"/>
  <c r="H848" i="46"/>
  <c r="H849" i="46"/>
  <c r="H850" i="46"/>
  <c r="H851" i="46"/>
  <c r="H852" i="46"/>
  <c r="H853" i="46"/>
  <c r="H854" i="46"/>
  <c r="H855" i="46"/>
  <c r="H856" i="46"/>
  <c r="H857" i="46"/>
  <c r="H858" i="46"/>
  <c r="H859" i="46"/>
  <c r="H860" i="46"/>
  <c r="H861" i="46"/>
  <c r="H862" i="46"/>
  <c r="H863" i="46"/>
  <c r="H864" i="46"/>
  <c r="H865" i="46"/>
  <c r="H866" i="46"/>
  <c r="H867" i="46"/>
  <c r="H868" i="46"/>
  <c r="H869" i="46"/>
  <c r="H870" i="46"/>
  <c r="H871" i="46"/>
  <c r="H872" i="46"/>
  <c r="H873" i="46"/>
  <c r="H874" i="46"/>
  <c r="H875" i="46"/>
  <c r="H876" i="46"/>
  <c r="H877" i="46"/>
  <c r="H878" i="46"/>
  <c r="H879" i="46"/>
  <c r="H880" i="46"/>
  <c r="H881" i="46"/>
  <c r="H882" i="46"/>
  <c r="H883" i="46"/>
  <c r="H884" i="46"/>
  <c r="H885" i="46"/>
  <c r="H886" i="46"/>
  <c r="H887" i="46"/>
  <c r="H888" i="46"/>
  <c r="H889" i="46"/>
  <c r="H890" i="46"/>
  <c r="H891" i="46"/>
  <c r="H892" i="46"/>
  <c r="H893" i="46"/>
  <c r="H894" i="46"/>
  <c r="H895" i="46"/>
  <c r="H896" i="46"/>
  <c r="H897" i="46"/>
  <c r="H898" i="46"/>
  <c r="H899" i="46"/>
  <c r="H900" i="46"/>
  <c r="H901" i="46"/>
  <c r="H902" i="46"/>
  <c r="H903" i="46"/>
  <c r="H904" i="46"/>
  <c r="H905" i="46"/>
  <c r="H906" i="46"/>
  <c r="H907" i="46"/>
  <c r="H908" i="46"/>
  <c r="H909" i="46"/>
  <c r="H910" i="46"/>
  <c r="H911" i="46"/>
  <c r="H912" i="46"/>
  <c r="H913" i="46"/>
  <c r="H914" i="46"/>
  <c r="H915" i="46"/>
  <c r="H916" i="46"/>
  <c r="H917" i="46"/>
  <c r="H918" i="46"/>
  <c r="H919" i="46"/>
  <c r="H920" i="46"/>
  <c r="H921" i="46"/>
  <c r="H922" i="46"/>
  <c r="H923" i="46"/>
  <c r="H924" i="46"/>
  <c r="H925" i="46"/>
  <c r="H926" i="46"/>
  <c r="H927" i="46"/>
  <c r="H928" i="46"/>
  <c r="H929" i="46"/>
  <c r="H930" i="46"/>
  <c r="H931" i="46"/>
  <c r="H932" i="46"/>
  <c r="H933" i="46"/>
  <c r="H934" i="46"/>
  <c r="H935" i="46"/>
  <c r="H936" i="46"/>
  <c r="H937" i="46"/>
  <c r="H938" i="46"/>
  <c r="H939" i="46"/>
  <c r="H940" i="46"/>
  <c r="H941" i="46"/>
  <c r="H942" i="46"/>
  <c r="H943" i="46"/>
  <c r="H944" i="46"/>
  <c r="H945" i="46"/>
  <c r="H946" i="46"/>
  <c r="H947" i="46"/>
  <c r="H948" i="46"/>
  <c r="H949" i="46"/>
  <c r="H950" i="46"/>
  <c r="H951" i="46"/>
  <c r="H952" i="46"/>
  <c r="H953" i="46"/>
  <c r="H954" i="46"/>
  <c r="H955" i="46"/>
  <c r="H956" i="46"/>
  <c r="H957" i="46"/>
  <c r="H958" i="46"/>
  <c r="H959" i="46"/>
  <c r="H960" i="46"/>
  <c r="H961" i="46"/>
  <c r="H962" i="46"/>
  <c r="H963" i="46"/>
  <c r="H964" i="46"/>
  <c r="H965" i="46"/>
  <c r="H966" i="46"/>
  <c r="H967" i="46"/>
  <c r="H968" i="46"/>
  <c r="H969" i="46"/>
  <c r="H970" i="46"/>
  <c r="H971" i="46"/>
  <c r="H972" i="46"/>
  <c r="H973" i="46"/>
  <c r="H974" i="46"/>
  <c r="H975" i="46"/>
  <c r="H976" i="46"/>
  <c r="H977" i="46"/>
  <c r="H978" i="46"/>
  <c r="H979" i="46"/>
  <c r="H980" i="46"/>
  <c r="H981" i="46"/>
  <c r="H982" i="46"/>
  <c r="H983" i="46"/>
  <c r="H984" i="46"/>
  <c r="H985" i="46"/>
  <c r="H986" i="46"/>
  <c r="H987" i="46"/>
  <c r="H988" i="46"/>
  <c r="H989" i="46"/>
  <c r="H990" i="46"/>
  <c r="H991" i="46"/>
  <c r="H992" i="46"/>
  <c r="H993" i="46"/>
  <c r="H994" i="46"/>
  <c r="H995" i="46"/>
  <c r="H996" i="46"/>
  <c r="H997" i="46"/>
  <c r="H998" i="46"/>
  <c r="H999" i="46"/>
  <c r="H1000" i="46"/>
  <c r="H1001" i="46"/>
  <c r="H1002" i="46"/>
  <c r="H1003" i="46"/>
  <c r="H1004" i="46"/>
  <c r="H1005" i="46"/>
  <c r="H1006" i="46"/>
  <c r="H1007" i="46"/>
  <c r="H1008" i="46"/>
  <c r="H1009" i="46"/>
  <c r="H1010" i="46"/>
  <c r="H1011" i="46"/>
  <c r="H1012" i="46"/>
  <c r="H1013" i="46"/>
  <c r="H1014" i="46"/>
  <c r="H1015" i="46"/>
  <c r="H1016" i="46"/>
  <c r="H1017" i="46"/>
  <c r="H1018" i="46"/>
  <c r="H1019" i="46"/>
  <c r="H1020" i="46"/>
  <c r="H1021" i="46"/>
  <c r="H1022" i="46"/>
  <c r="H1023" i="46"/>
  <c r="H1024" i="46"/>
  <c r="H1025" i="46"/>
  <c r="H1026" i="46"/>
  <c r="H1027" i="46"/>
  <c r="H1028" i="46"/>
  <c r="H1029" i="46"/>
  <c r="H1030" i="46"/>
  <c r="H1031" i="46"/>
  <c r="H1032" i="46"/>
  <c r="H1033" i="46"/>
  <c r="H1034" i="46"/>
  <c r="H1035" i="46"/>
  <c r="H1036" i="46"/>
  <c r="H1037" i="46"/>
  <c r="H1038" i="46"/>
  <c r="H1039" i="46"/>
  <c r="H1040" i="46"/>
  <c r="H1041" i="46"/>
  <c r="H1042" i="46"/>
  <c r="H1043" i="46"/>
  <c r="H1044" i="46"/>
  <c r="H1045" i="46"/>
  <c r="H1046" i="46"/>
  <c r="H1047" i="46"/>
  <c r="H1048" i="46"/>
  <c r="H1049" i="46"/>
  <c r="H1050" i="46"/>
  <c r="H1051" i="46"/>
  <c r="H1052" i="46"/>
  <c r="H1053" i="46"/>
  <c r="H1054" i="46"/>
  <c r="H1055" i="46"/>
  <c r="H1056" i="46"/>
  <c r="H1057" i="46"/>
  <c r="H1058" i="46"/>
  <c r="H1059" i="46"/>
  <c r="H1060" i="46"/>
  <c r="H1061" i="46"/>
  <c r="H1062" i="46"/>
  <c r="H1063" i="46"/>
  <c r="H1064" i="46"/>
  <c r="H1065" i="46"/>
  <c r="H1066" i="46"/>
  <c r="H1067" i="46"/>
  <c r="H1068" i="46"/>
  <c r="H1069" i="46"/>
  <c r="H1070" i="46"/>
  <c r="H1071" i="46"/>
  <c r="H1072" i="46"/>
  <c r="H1073" i="46"/>
  <c r="H1074" i="46"/>
  <c r="H1075" i="46"/>
  <c r="H1076" i="46"/>
  <c r="H1077" i="46"/>
  <c r="H1078" i="46"/>
  <c r="H1079" i="46"/>
  <c r="H1080" i="46"/>
  <c r="H1081" i="46"/>
  <c r="H1082" i="46"/>
  <c r="H1083" i="46"/>
  <c r="H1084" i="46"/>
  <c r="H1085" i="46"/>
  <c r="H1086" i="46"/>
  <c r="H1087" i="46"/>
  <c r="H1088" i="46"/>
  <c r="H1089" i="46"/>
  <c r="H1090" i="46"/>
  <c r="H1091" i="46"/>
  <c r="H1092" i="46"/>
  <c r="H1093" i="46"/>
  <c r="H1094" i="46"/>
  <c r="H1095" i="46"/>
  <c r="H1096" i="46"/>
  <c r="H1097" i="46"/>
  <c r="H1098" i="46"/>
  <c r="H1099" i="46"/>
  <c r="H1100" i="46"/>
  <c r="H1101" i="46"/>
  <c r="H1102" i="46"/>
  <c r="H1103" i="46"/>
  <c r="H1104" i="46"/>
  <c r="H1105" i="46"/>
  <c r="H1106" i="46"/>
  <c r="H1107" i="46"/>
  <c r="H1108" i="46"/>
  <c r="H1109" i="46"/>
  <c r="H1110" i="46"/>
  <c r="H1111" i="46"/>
  <c r="H1112" i="46"/>
  <c r="H1113" i="46"/>
  <c r="H1114" i="46"/>
  <c r="H1115" i="46"/>
  <c r="H1116" i="46"/>
  <c r="H1117" i="46"/>
  <c r="H1118" i="46"/>
  <c r="H1119" i="46"/>
  <c r="H1120" i="46"/>
  <c r="H1121" i="46"/>
  <c r="H1122" i="46"/>
  <c r="H1123" i="46"/>
  <c r="H1124" i="46"/>
  <c r="H1125" i="46"/>
  <c r="H1126" i="46"/>
  <c r="H1127" i="46"/>
  <c r="H1128" i="46"/>
  <c r="H1129" i="46"/>
  <c r="H1130" i="46"/>
  <c r="H1131" i="46"/>
  <c r="H1132" i="46"/>
  <c r="H1133" i="46"/>
  <c r="H1134" i="46"/>
  <c r="H1135" i="46"/>
  <c r="H1136" i="46"/>
  <c r="H1137" i="46"/>
  <c r="H1138" i="46"/>
  <c r="H1139" i="46"/>
  <c r="H1140" i="46"/>
  <c r="H1141" i="46"/>
  <c r="H1142" i="46"/>
  <c r="H1143" i="46"/>
  <c r="H1144" i="46"/>
  <c r="H1145" i="46"/>
  <c r="H1146" i="46"/>
  <c r="H1147" i="46"/>
  <c r="H1148" i="46"/>
  <c r="H1149" i="46"/>
  <c r="H1150" i="46"/>
  <c r="H1151" i="46"/>
  <c r="H1152" i="46"/>
  <c r="H1153" i="46"/>
  <c r="H1154" i="46"/>
  <c r="H1155" i="46"/>
  <c r="H1156" i="46"/>
  <c r="H1157" i="46"/>
  <c r="H1158" i="46"/>
  <c r="H1159" i="46"/>
  <c r="H1160" i="46"/>
  <c r="H1161" i="46"/>
  <c r="H1162" i="46"/>
  <c r="H1163" i="46"/>
  <c r="H1164" i="46"/>
  <c r="H1165" i="46"/>
  <c r="H1166" i="46"/>
  <c r="H1167" i="46"/>
  <c r="H1168" i="46"/>
  <c r="H1169" i="46"/>
  <c r="H1170" i="46"/>
  <c r="H1171" i="46"/>
  <c r="H1172" i="46"/>
  <c r="H1173" i="46"/>
  <c r="H1174" i="46"/>
  <c r="H1175" i="46"/>
  <c r="H1176" i="46"/>
  <c r="H1177" i="46"/>
  <c r="H1178" i="46"/>
  <c r="H1179" i="46"/>
  <c r="H1180" i="46"/>
  <c r="H1181" i="46"/>
  <c r="H1182" i="46"/>
  <c r="H1183" i="46"/>
  <c r="H1184" i="46"/>
  <c r="H1185" i="46"/>
  <c r="H1186" i="46"/>
  <c r="H1187" i="46"/>
  <c r="H1188" i="46"/>
  <c r="H1189" i="46"/>
  <c r="H1190" i="46"/>
  <c r="H1191" i="46"/>
  <c r="H1192" i="46"/>
  <c r="H1193" i="46"/>
  <c r="H1194" i="46"/>
  <c r="H1195" i="46"/>
  <c r="H1196" i="46"/>
  <c r="H1197" i="46"/>
  <c r="H1198" i="46"/>
  <c r="H1199" i="46"/>
  <c r="H1200" i="46"/>
  <c r="H1201" i="46"/>
  <c r="H1202" i="46"/>
  <c r="H1203" i="46"/>
  <c r="H1204" i="46"/>
  <c r="H1205" i="46"/>
  <c r="H1206" i="46"/>
  <c r="H1207" i="46"/>
  <c r="H1208" i="46"/>
  <c r="H1209" i="46"/>
  <c r="H1210" i="46"/>
  <c r="H1211" i="46"/>
  <c r="H1212" i="46"/>
  <c r="H1213" i="46"/>
  <c r="H1214" i="46"/>
  <c r="H1215" i="46"/>
  <c r="H1216" i="46"/>
  <c r="H1217" i="46"/>
  <c r="H1218" i="46"/>
  <c r="H1219" i="46"/>
  <c r="H1220" i="46"/>
  <c r="H1221" i="46"/>
  <c r="H1222" i="46"/>
  <c r="H1223" i="46"/>
  <c r="H1224" i="46"/>
  <c r="H1225" i="46"/>
  <c r="H1226" i="46"/>
  <c r="H1227" i="46"/>
  <c r="H1228" i="46"/>
  <c r="H1229" i="46"/>
  <c r="H1230" i="46"/>
  <c r="H1231" i="46"/>
  <c r="H1232" i="46"/>
  <c r="H1233" i="46"/>
  <c r="H1234" i="46"/>
  <c r="H1235" i="46"/>
  <c r="H1236" i="46"/>
  <c r="H1237" i="46"/>
  <c r="H1238" i="46"/>
  <c r="H1239" i="46"/>
  <c r="H1240" i="46"/>
  <c r="H1241" i="46"/>
  <c r="H1242" i="46"/>
  <c r="H1243" i="46"/>
  <c r="H1244" i="46"/>
  <c r="H1245" i="46"/>
  <c r="H1246" i="46"/>
  <c r="H1247" i="46"/>
  <c r="H1248" i="46"/>
  <c r="H1249" i="46"/>
  <c r="H1250" i="46"/>
  <c r="H1251" i="46"/>
  <c r="H1252" i="46"/>
  <c r="H1253" i="46"/>
  <c r="H1254" i="46"/>
  <c r="H1255" i="46"/>
  <c r="H1256" i="46"/>
  <c r="H1257" i="46"/>
  <c r="H1258" i="46"/>
  <c r="H1259" i="46"/>
  <c r="H1260" i="46"/>
  <c r="H1261" i="46"/>
  <c r="H1262" i="46"/>
  <c r="H1263" i="46"/>
  <c r="H1264" i="46"/>
  <c r="H1265" i="46"/>
  <c r="H1266" i="46"/>
  <c r="H1267" i="46"/>
  <c r="H1268" i="46"/>
  <c r="H1269" i="46"/>
  <c r="H1270" i="46"/>
  <c r="H1271" i="46"/>
  <c r="H1272" i="46"/>
  <c r="H1273" i="46"/>
  <c r="H1274" i="46"/>
  <c r="H1275" i="46"/>
  <c r="H1276" i="46"/>
  <c r="H1277" i="46"/>
  <c r="H1278" i="46"/>
  <c r="H1279" i="46"/>
  <c r="H1280" i="46"/>
  <c r="H1281" i="46"/>
  <c r="H1282" i="46"/>
  <c r="H1283" i="46"/>
  <c r="H1284" i="46"/>
  <c r="H1285" i="46"/>
  <c r="H1286" i="46"/>
  <c r="H1287" i="46"/>
  <c r="H1288" i="46"/>
  <c r="H1289" i="46"/>
  <c r="H1290" i="46"/>
  <c r="H1291" i="46"/>
  <c r="H1292" i="46"/>
  <c r="H1293" i="46"/>
  <c r="H1294" i="46"/>
  <c r="H1295" i="46"/>
  <c r="H1296" i="46"/>
  <c r="H1297" i="46"/>
  <c r="H1298" i="46"/>
  <c r="H1299" i="46"/>
  <c r="H1300" i="46"/>
  <c r="H1301" i="46"/>
  <c r="H1302" i="46"/>
  <c r="H1303" i="46"/>
  <c r="H1304" i="46"/>
  <c r="H1305" i="46"/>
  <c r="H1306" i="46"/>
  <c r="H1307" i="46"/>
  <c r="H1308" i="46"/>
  <c r="H1309" i="46"/>
  <c r="H1310" i="46"/>
  <c r="H1311" i="46"/>
  <c r="H1312" i="46"/>
  <c r="H1313" i="46"/>
  <c r="H1314" i="46"/>
  <c r="H1315" i="46"/>
  <c r="H1316" i="46"/>
  <c r="H1317" i="46"/>
  <c r="H1318" i="46"/>
  <c r="H1319" i="46"/>
  <c r="H1320" i="46"/>
  <c r="H1321" i="46"/>
  <c r="H1322" i="46"/>
  <c r="H1323" i="46"/>
  <c r="H1324" i="46"/>
  <c r="H1325" i="46"/>
  <c r="H1326" i="46"/>
  <c r="H1327" i="46"/>
  <c r="H1328" i="46"/>
  <c r="H1329" i="46"/>
  <c r="H1330" i="46"/>
  <c r="H1331" i="46"/>
  <c r="H1332" i="46"/>
  <c r="H1333" i="46"/>
  <c r="H1334" i="46"/>
  <c r="H1335" i="46"/>
  <c r="H1336" i="46"/>
  <c r="H1337" i="46"/>
  <c r="H1338" i="46"/>
  <c r="H1339" i="46"/>
  <c r="H1340" i="46"/>
  <c r="H1341" i="46"/>
  <c r="H1342" i="46"/>
  <c r="H1343" i="46"/>
  <c r="H1344" i="46"/>
  <c r="H1345" i="46"/>
  <c r="H1346" i="46"/>
  <c r="H1347" i="46"/>
  <c r="H1348" i="46"/>
  <c r="H1349" i="46"/>
  <c r="H1350" i="46"/>
  <c r="H1351" i="46"/>
  <c r="H1352" i="46"/>
  <c r="H1353" i="46"/>
  <c r="H1354" i="46"/>
  <c r="H1355" i="46"/>
  <c r="H1356" i="46"/>
  <c r="H1357" i="46"/>
  <c r="H1358" i="46"/>
  <c r="H1359" i="46"/>
  <c r="H1360" i="46"/>
  <c r="H1361" i="46"/>
  <c r="H1362" i="46"/>
  <c r="H1363" i="46"/>
  <c r="H1364" i="46"/>
  <c r="H1365" i="46"/>
  <c r="H1366" i="46"/>
  <c r="H1367" i="46"/>
  <c r="H1368" i="46"/>
  <c r="H1369" i="46"/>
  <c r="H1370" i="46"/>
  <c r="H1371" i="46"/>
  <c r="H1372" i="46"/>
  <c r="H1373" i="46"/>
  <c r="H1374" i="46"/>
  <c r="H1375" i="46"/>
  <c r="H1376" i="46"/>
  <c r="H1377" i="46"/>
  <c r="H1378" i="46"/>
  <c r="H1379" i="46"/>
  <c r="H1380" i="46"/>
  <c r="H1381" i="46"/>
  <c r="H1382" i="46"/>
  <c r="H1383" i="46"/>
  <c r="H1384" i="46"/>
  <c r="H1385" i="46"/>
  <c r="H1386" i="46"/>
  <c r="H1387" i="46"/>
  <c r="H1388" i="46"/>
  <c r="H1389" i="46"/>
  <c r="H1390" i="46"/>
  <c r="H1391" i="46"/>
  <c r="H1392" i="46"/>
  <c r="H1393" i="46"/>
  <c r="H1394" i="46"/>
  <c r="H1395" i="46"/>
  <c r="H1396" i="46"/>
  <c r="H1397" i="46"/>
  <c r="H1398" i="46"/>
  <c r="H1399" i="46"/>
  <c r="H1400" i="46"/>
  <c r="H1401" i="46"/>
  <c r="H1402" i="46"/>
  <c r="H1403" i="46"/>
  <c r="H1404" i="46"/>
  <c r="H1405" i="46"/>
  <c r="H1406" i="46"/>
  <c r="H1407" i="46"/>
  <c r="H1408" i="46"/>
  <c r="H1409" i="46"/>
  <c r="H1410" i="46"/>
  <c r="H1411" i="46"/>
  <c r="H1412" i="46"/>
  <c r="H1413" i="46"/>
  <c r="H1414" i="46"/>
  <c r="H1415" i="46"/>
  <c r="H1416" i="46"/>
  <c r="H1417" i="46"/>
  <c r="H1418" i="46"/>
  <c r="H1419" i="46"/>
  <c r="H1420" i="46"/>
  <c r="H1421" i="46"/>
  <c r="H1422" i="46"/>
  <c r="H1423" i="46"/>
  <c r="H1424" i="46"/>
  <c r="H1425" i="46"/>
  <c r="H1426" i="46"/>
  <c r="H1427" i="46"/>
  <c r="H1428" i="46"/>
  <c r="H1429" i="46"/>
  <c r="H1430" i="46"/>
  <c r="H1431" i="46"/>
  <c r="H1432" i="46"/>
  <c r="H1433" i="46"/>
  <c r="H1434" i="46"/>
  <c r="H1435" i="46"/>
  <c r="H1436" i="46"/>
  <c r="H1437" i="46"/>
  <c r="H1438" i="46"/>
  <c r="H1439" i="46"/>
  <c r="H1440" i="46"/>
  <c r="H1441" i="46"/>
  <c r="H1442" i="46"/>
  <c r="H1443" i="46"/>
  <c r="H1444" i="46"/>
  <c r="H1445" i="46"/>
  <c r="H1446" i="46"/>
  <c r="H1447" i="46"/>
  <c r="H1448" i="46"/>
  <c r="H1449" i="46"/>
  <c r="H1450" i="46"/>
  <c r="H1451" i="46"/>
  <c r="H1452" i="46"/>
  <c r="H1453" i="46"/>
  <c r="H1454" i="46"/>
  <c r="H1455" i="46"/>
  <c r="H1456" i="46"/>
  <c r="H1457" i="46"/>
  <c r="H1458" i="46"/>
  <c r="H1459" i="46"/>
  <c r="H1460" i="46"/>
  <c r="H1461" i="46"/>
  <c r="H1462" i="46"/>
  <c r="H1463" i="46"/>
  <c r="H1464" i="46"/>
  <c r="H1465" i="46"/>
  <c r="H1466" i="46"/>
  <c r="H1467" i="46"/>
  <c r="H1468" i="46"/>
  <c r="H1469" i="46"/>
  <c r="H1470" i="46"/>
  <c r="H1471" i="46"/>
  <c r="H1472" i="46"/>
  <c r="H1473" i="46"/>
  <c r="H1474" i="46"/>
  <c r="H1475" i="46"/>
  <c r="H1476" i="46"/>
  <c r="H1477" i="46"/>
  <c r="H1478" i="46"/>
  <c r="H1479" i="46"/>
  <c r="H1480" i="46"/>
  <c r="H1481" i="46"/>
  <c r="H1482" i="46"/>
  <c r="H1483" i="46"/>
  <c r="H1484" i="46"/>
  <c r="H1485" i="46"/>
  <c r="H1486" i="46"/>
  <c r="H1487" i="46"/>
  <c r="H1488" i="46"/>
  <c r="H1489" i="46"/>
  <c r="H1490" i="46"/>
  <c r="H1491" i="46"/>
  <c r="H1492" i="46"/>
  <c r="H1493" i="46"/>
  <c r="H1494" i="46"/>
  <c r="H1495" i="46"/>
  <c r="H1496" i="46"/>
  <c r="H1497" i="46"/>
  <c r="H1498" i="46"/>
  <c r="H1499" i="46"/>
  <c r="H1500" i="46"/>
  <c r="H1501" i="46"/>
  <c r="H1502" i="46"/>
  <c r="H1503" i="46"/>
  <c r="H1504" i="46"/>
  <c r="H1505" i="46"/>
  <c r="H1506" i="46"/>
  <c r="H1507" i="46"/>
  <c r="H1508" i="46"/>
  <c r="H1509" i="46"/>
  <c r="H1510" i="46"/>
  <c r="H1511" i="46"/>
  <c r="H1512" i="46"/>
  <c r="H1513" i="46"/>
  <c r="H1514" i="46"/>
  <c r="H1515" i="46"/>
  <c r="H1516" i="46"/>
  <c r="H1517" i="46"/>
  <c r="H1518" i="46"/>
  <c r="H1519" i="46"/>
  <c r="H1520" i="46"/>
  <c r="H1521" i="46"/>
  <c r="H1522" i="46"/>
  <c r="H1523" i="46"/>
  <c r="H1524" i="46"/>
  <c r="H1525" i="46"/>
  <c r="H1526" i="46"/>
  <c r="H1527" i="46"/>
  <c r="H1528" i="46"/>
  <c r="H1529" i="46"/>
  <c r="H1530" i="46"/>
  <c r="H1531" i="46"/>
  <c r="H1532" i="46"/>
  <c r="H1533" i="46"/>
  <c r="H1534" i="46"/>
  <c r="H1535" i="46"/>
  <c r="H1536" i="46"/>
  <c r="H1537" i="46"/>
  <c r="H1538" i="46"/>
  <c r="H1539" i="46"/>
  <c r="H1540" i="46"/>
  <c r="H1541" i="46"/>
  <c r="H1542" i="46"/>
  <c r="H1543" i="46"/>
  <c r="H1544" i="46"/>
  <c r="H1545" i="46"/>
  <c r="H1546" i="46"/>
  <c r="H1547" i="46"/>
  <c r="H1548" i="46"/>
  <c r="H1549" i="46"/>
  <c r="H1550" i="46"/>
  <c r="H1551" i="46"/>
  <c r="H1552" i="46"/>
  <c r="H1553" i="46"/>
  <c r="H1554" i="46"/>
  <c r="H1555" i="46"/>
  <c r="H1556" i="46"/>
  <c r="H1557" i="46"/>
  <c r="H1558" i="46"/>
  <c r="H1559" i="46"/>
  <c r="H1560" i="46"/>
  <c r="H1561" i="46"/>
  <c r="H1562" i="46"/>
  <c r="H1563" i="46"/>
  <c r="H1564" i="46"/>
  <c r="H1565" i="46"/>
  <c r="H1566" i="46"/>
  <c r="H1567" i="46"/>
  <c r="H1568" i="46"/>
  <c r="H1569" i="46"/>
  <c r="H1570" i="46"/>
  <c r="H1571" i="46"/>
  <c r="H1572" i="46"/>
  <c r="H1573" i="46"/>
  <c r="H1574" i="46"/>
  <c r="H1575" i="46"/>
  <c r="H1576" i="46"/>
  <c r="H1577" i="46"/>
  <c r="H1578" i="46"/>
  <c r="H1579" i="46"/>
  <c r="H1580" i="46"/>
  <c r="H1581" i="46"/>
  <c r="H1582" i="46"/>
  <c r="H1583" i="46"/>
  <c r="H1584" i="46"/>
  <c r="H1585" i="46"/>
  <c r="H1586" i="46"/>
  <c r="H1587" i="46"/>
  <c r="H1588" i="46"/>
  <c r="H1589" i="46"/>
  <c r="H1590" i="46"/>
  <c r="H1591" i="46"/>
  <c r="H1592" i="46"/>
  <c r="H1593" i="46"/>
  <c r="H1594" i="46"/>
  <c r="H1595" i="46"/>
  <c r="H1596" i="46"/>
  <c r="H1597" i="46"/>
  <c r="H1598" i="46"/>
  <c r="H1599" i="46"/>
  <c r="H1600" i="46"/>
  <c r="H1601" i="46"/>
  <c r="H1602" i="46"/>
  <c r="H1603" i="46"/>
  <c r="H1604" i="46"/>
  <c r="H1605" i="46"/>
  <c r="H1606" i="46"/>
  <c r="H1607" i="46"/>
  <c r="H1608" i="46"/>
  <c r="H1609" i="46"/>
  <c r="H1610" i="46"/>
  <c r="H1611" i="46"/>
  <c r="H1612" i="46"/>
  <c r="H1613" i="46"/>
  <c r="H1614" i="46"/>
  <c r="H1615" i="46"/>
  <c r="H1616" i="46"/>
  <c r="H1617" i="46"/>
  <c r="H1618" i="46"/>
  <c r="H1619" i="46"/>
  <c r="H1620" i="46"/>
  <c r="H1621" i="46"/>
  <c r="H1622" i="46"/>
  <c r="H1623" i="46"/>
  <c r="H1624" i="46"/>
  <c r="H1625" i="46"/>
  <c r="H1626" i="46"/>
  <c r="H1627" i="46"/>
  <c r="H1628" i="46"/>
  <c r="H1629" i="46"/>
  <c r="H1630" i="46"/>
  <c r="H1631" i="46"/>
  <c r="H1632" i="46"/>
  <c r="H1633" i="46"/>
  <c r="H1634" i="46"/>
  <c r="H1635" i="46"/>
  <c r="H1636" i="46"/>
  <c r="H1637" i="46"/>
  <c r="H1638" i="46"/>
  <c r="H1639" i="46"/>
  <c r="H1640" i="46"/>
  <c r="H1641" i="46"/>
  <c r="H1642" i="46"/>
  <c r="H1643" i="46"/>
  <c r="H1644" i="46"/>
  <c r="H1645" i="46"/>
  <c r="H1646" i="46"/>
  <c r="H1647" i="46"/>
  <c r="H1648" i="46"/>
  <c r="H1649" i="46"/>
  <c r="H1650" i="46"/>
  <c r="H1651" i="46"/>
  <c r="H1652" i="46"/>
  <c r="H1653" i="46"/>
  <c r="H1654" i="46"/>
  <c r="H1655" i="46"/>
  <c r="H1656" i="46"/>
  <c r="H1657" i="46"/>
  <c r="H1658" i="46"/>
  <c r="H1659" i="46"/>
  <c r="H1660" i="46"/>
  <c r="H1661" i="46"/>
  <c r="H1662" i="46"/>
  <c r="H1663" i="46"/>
  <c r="H1664" i="46"/>
  <c r="H1665" i="46"/>
  <c r="H1666" i="46"/>
  <c r="H1667" i="46"/>
  <c r="H1668" i="46"/>
  <c r="H1669" i="46"/>
  <c r="H1670" i="46"/>
  <c r="H1671" i="46"/>
  <c r="H1672" i="46"/>
  <c r="H1673" i="46"/>
  <c r="H1674" i="46"/>
  <c r="H1675" i="46"/>
  <c r="H1676" i="46"/>
  <c r="H1677" i="46"/>
  <c r="H1678" i="46"/>
  <c r="H1679" i="46"/>
  <c r="H1680" i="46"/>
  <c r="H1681" i="46"/>
  <c r="H1682" i="46"/>
  <c r="H1683" i="46"/>
  <c r="H1684" i="46"/>
  <c r="H1685" i="46"/>
  <c r="H1686" i="46"/>
  <c r="H1687" i="46"/>
  <c r="H1688" i="46"/>
  <c r="H1689" i="46"/>
  <c r="H1690" i="46"/>
  <c r="H1691" i="46"/>
  <c r="H1692" i="46"/>
  <c r="H1693" i="46"/>
  <c r="H1694" i="46"/>
  <c r="H1695" i="46"/>
  <c r="H1696" i="46"/>
  <c r="H1697" i="46"/>
  <c r="H1698" i="46"/>
  <c r="H1699" i="46"/>
  <c r="H1700" i="46"/>
  <c r="H1701" i="46"/>
  <c r="H1702" i="46"/>
  <c r="H1703" i="46"/>
  <c r="H1704" i="46"/>
  <c r="H1705" i="46"/>
  <c r="H1706" i="46"/>
  <c r="H1707" i="46"/>
  <c r="H1708" i="46"/>
  <c r="H1709" i="46"/>
  <c r="H1710" i="46"/>
  <c r="H1711" i="46"/>
  <c r="H1712" i="46"/>
  <c r="H1713" i="46"/>
  <c r="H1714" i="46"/>
  <c r="H1715" i="46"/>
  <c r="H1716" i="46"/>
  <c r="H1717" i="46"/>
  <c r="H1718" i="46"/>
  <c r="H1719" i="46"/>
  <c r="H1720" i="46"/>
  <c r="H1721" i="46"/>
  <c r="H1722" i="46"/>
  <c r="H1723" i="46"/>
  <c r="H1724" i="46"/>
  <c r="H1725" i="46"/>
  <c r="H1726" i="46"/>
  <c r="H1727" i="46"/>
  <c r="H1728" i="46"/>
  <c r="H1729" i="46"/>
  <c r="H1730" i="46"/>
  <c r="H1731" i="46"/>
  <c r="H1732" i="46"/>
  <c r="H1733" i="46"/>
  <c r="H1734" i="46"/>
  <c r="H1735" i="46"/>
  <c r="H1736" i="46"/>
  <c r="H1737" i="46"/>
  <c r="H1738" i="46"/>
  <c r="H1739" i="46"/>
  <c r="H1740" i="46"/>
  <c r="H1741" i="46"/>
  <c r="H1742" i="46"/>
  <c r="H1743" i="46"/>
  <c r="H1744" i="46"/>
  <c r="H1745" i="46"/>
  <c r="H1746" i="46"/>
  <c r="H1747" i="46"/>
  <c r="H1748" i="46"/>
  <c r="H1749" i="46"/>
  <c r="H1750" i="46"/>
  <c r="H1751" i="46"/>
  <c r="H1752" i="46"/>
  <c r="H1753" i="46"/>
  <c r="H1754" i="46"/>
  <c r="H1755" i="46"/>
  <c r="H1756" i="46"/>
  <c r="H1757" i="46"/>
  <c r="H1758" i="46"/>
  <c r="H1759" i="46"/>
  <c r="H1760" i="46"/>
  <c r="H1761" i="46"/>
  <c r="H1762" i="46"/>
  <c r="H1763" i="46"/>
  <c r="H1764" i="46"/>
  <c r="H1765" i="46"/>
  <c r="H1766" i="46"/>
  <c r="H1767" i="46"/>
  <c r="H1768" i="46"/>
  <c r="H1769" i="46"/>
  <c r="H1770" i="46"/>
  <c r="H1771" i="46"/>
  <c r="H1772" i="46"/>
  <c r="H1773" i="46"/>
  <c r="H1774" i="46"/>
  <c r="H1775" i="46"/>
  <c r="H1776" i="46"/>
  <c r="H1777" i="46"/>
  <c r="H1778" i="46"/>
  <c r="H1779" i="46"/>
  <c r="H1780" i="46"/>
  <c r="H1781" i="46"/>
  <c r="H1782" i="46"/>
  <c r="H1783" i="46"/>
  <c r="H1784" i="46"/>
  <c r="H1785" i="46"/>
  <c r="H1786" i="46"/>
  <c r="H1787" i="46"/>
  <c r="H1788" i="46"/>
  <c r="H1789" i="46"/>
  <c r="H1790" i="46"/>
  <c r="H1791" i="46"/>
  <c r="H1792" i="46"/>
  <c r="H1793" i="46"/>
  <c r="H1794" i="46"/>
  <c r="H1795" i="46"/>
  <c r="H1796" i="46"/>
  <c r="H1797" i="46"/>
  <c r="H1798" i="46"/>
  <c r="H1799" i="46"/>
  <c r="H1800" i="46"/>
  <c r="H1801" i="46"/>
  <c r="H1802" i="46"/>
  <c r="H1803" i="46"/>
  <c r="H1804" i="46"/>
  <c r="H1805" i="46"/>
  <c r="H1806" i="46"/>
  <c r="H1807" i="46"/>
  <c r="H1808" i="46"/>
  <c r="H1809" i="46"/>
  <c r="H1810" i="46"/>
  <c r="H1811" i="46"/>
  <c r="H1812" i="46"/>
  <c r="H1813" i="46"/>
  <c r="H1814" i="46"/>
  <c r="H1815" i="46"/>
  <c r="H1816" i="46"/>
  <c r="H1817" i="46"/>
  <c r="H1818" i="46"/>
  <c r="H1819" i="46"/>
  <c r="H1820" i="46"/>
  <c r="H1821" i="46"/>
  <c r="H1822" i="46"/>
  <c r="H1823" i="46"/>
  <c r="H1824" i="46"/>
  <c r="H1825" i="46"/>
  <c r="H1826" i="46"/>
  <c r="H1827" i="46"/>
  <c r="H1828" i="46"/>
  <c r="H1829" i="46"/>
  <c r="H1830" i="46"/>
  <c r="H1831" i="46"/>
  <c r="H1832" i="46"/>
  <c r="H1833" i="46"/>
  <c r="H1834" i="46"/>
  <c r="H1835" i="46"/>
  <c r="H1836" i="46"/>
  <c r="H1837" i="46"/>
  <c r="H1838" i="46"/>
  <c r="H1839" i="46"/>
  <c r="H1840" i="46"/>
  <c r="H1841" i="46"/>
  <c r="H1842" i="46"/>
  <c r="H1843" i="46"/>
  <c r="H1844" i="46"/>
  <c r="H1845" i="46"/>
  <c r="H1846" i="46"/>
  <c r="H1847" i="46"/>
  <c r="H1848" i="46"/>
  <c r="H1849" i="46"/>
  <c r="H1850" i="46"/>
  <c r="H1851" i="46"/>
  <c r="H1852" i="46"/>
  <c r="H1853" i="46"/>
  <c r="H1854" i="46"/>
  <c r="H1855" i="46"/>
  <c r="H1856" i="46"/>
  <c r="H1857" i="46"/>
  <c r="H1858" i="46"/>
  <c r="H1859" i="46"/>
  <c r="H1860" i="46"/>
  <c r="H1861" i="46"/>
  <c r="H1862" i="46"/>
  <c r="H1863" i="46"/>
  <c r="H1864" i="46"/>
  <c r="H1865" i="46"/>
  <c r="H1866" i="46"/>
  <c r="H1867" i="46"/>
  <c r="H1868" i="46"/>
  <c r="H1869" i="46"/>
  <c r="H1870" i="46"/>
  <c r="H1871" i="46"/>
  <c r="H1872" i="46"/>
  <c r="H1873" i="46"/>
  <c r="H1874" i="46"/>
  <c r="H1875" i="46"/>
  <c r="H1876" i="46"/>
  <c r="H1877" i="46"/>
  <c r="H1878" i="46"/>
  <c r="H1879" i="46"/>
  <c r="H1880" i="46"/>
  <c r="H1881" i="46"/>
  <c r="H1882" i="46"/>
  <c r="H1883" i="46"/>
  <c r="H1884" i="46"/>
  <c r="H1885" i="46"/>
  <c r="H1886" i="46"/>
  <c r="H1887" i="46"/>
  <c r="H1888" i="46"/>
  <c r="H1889" i="46"/>
  <c r="H1890" i="46"/>
  <c r="H1891" i="46"/>
  <c r="H1892" i="46"/>
  <c r="H1893" i="46"/>
  <c r="H1894" i="46"/>
  <c r="H1895" i="46"/>
  <c r="H1896" i="46"/>
  <c r="H1897" i="46"/>
  <c r="H1898" i="46"/>
  <c r="H1899" i="46"/>
  <c r="H1900" i="46"/>
  <c r="H1901" i="46"/>
  <c r="H1902" i="46"/>
  <c r="H1903" i="46"/>
  <c r="H1904" i="46"/>
  <c r="H1905" i="46"/>
  <c r="H1906" i="46"/>
  <c r="H1907" i="46"/>
  <c r="H1908" i="46"/>
  <c r="H1909" i="46"/>
  <c r="H1910" i="46"/>
  <c r="H1911" i="46"/>
  <c r="H1912" i="46"/>
  <c r="H1913" i="46"/>
  <c r="H1914" i="46"/>
  <c r="H1915" i="46"/>
  <c r="H1916" i="46"/>
  <c r="H1917" i="46"/>
  <c r="H1918" i="46"/>
  <c r="H1919" i="46"/>
  <c r="H1920" i="46"/>
  <c r="H1921" i="46"/>
  <c r="H1922" i="46"/>
  <c r="H1923" i="46"/>
  <c r="H1924" i="46"/>
  <c r="H1925" i="46"/>
  <c r="H1926" i="46"/>
  <c r="H1927" i="46"/>
  <c r="H1928" i="46"/>
  <c r="H1929" i="46"/>
  <c r="H1930" i="46"/>
  <c r="H1931" i="46"/>
  <c r="H1932" i="46"/>
  <c r="H1933" i="46"/>
  <c r="H1934" i="46"/>
  <c r="H1935" i="46"/>
  <c r="H1936" i="46"/>
  <c r="H1937" i="46"/>
  <c r="H1938" i="46"/>
  <c r="H1939" i="46"/>
  <c r="H1940" i="46"/>
  <c r="H1941" i="46"/>
  <c r="H1942" i="46"/>
  <c r="H1943" i="46"/>
  <c r="H1944" i="46"/>
  <c r="H1945" i="46"/>
  <c r="H1946" i="46"/>
  <c r="H1947" i="46"/>
  <c r="H1948" i="46"/>
  <c r="H1949" i="46"/>
  <c r="H1950" i="46"/>
  <c r="H1951" i="46"/>
  <c r="H1952" i="46"/>
  <c r="H1953" i="46"/>
  <c r="H1954" i="46"/>
  <c r="H1955" i="46"/>
  <c r="H1956" i="46"/>
  <c r="H1957" i="46"/>
  <c r="H1958" i="46"/>
  <c r="H1959" i="46"/>
  <c r="H1960" i="46"/>
  <c r="H1961" i="46"/>
  <c r="H1962" i="46"/>
  <c r="H1963" i="46"/>
  <c r="H1964" i="46"/>
  <c r="H1965" i="46"/>
  <c r="H1966" i="46"/>
  <c r="H1967" i="46"/>
  <c r="H1968" i="46"/>
  <c r="H1969" i="46"/>
  <c r="H1970" i="46"/>
  <c r="H1971" i="46"/>
  <c r="H1972" i="46"/>
  <c r="H1973" i="46"/>
  <c r="H1974" i="46"/>
  <c r="H1975" i="46"/>
  <c r="H1976" i="46"/>
  <c r="H1977" i="46"/>
  <c r="H1978" i="46"/>
  <c r="H1979" i="46"/>
  <c r="H1980" i="46"/>
  <c r="H1981" i="46"/>
  <c r="H1982" i="46"/>
  <c r="H1983" i="46"/>
  <c r="H1984" i="46"/>
  <c r="H1985" i="46"/>
  <c r="H1986" i="46"/>
  <c r="H1987" i="46"/>
  <c r="H1988" i="46"/>
  <c r="H1989" i="46"/>
  <c r="H1990" i="46"/>
  <c r="H1991" i="46"/>
  <c r="H1992" i="46"/>
  <c r="H1993" i="46"/>
  <c r="H1994" i="46"/>
  <c r="H1995" i="46"/>
  <c r="H1996" i="46"/>
  <c r="H1997" i="46"/>
  <c r="H1998" i="46"/>
  <c r="H1999" i="46"/>
  <c r="H2000" i="46"/>
  <c r="H2001" i="46"/>
  <c r="H2002" i="46"/>
  <c r="H2003" i="46"/>
  <c r="H2004" i="46"/>
  <c r="H2005" i="46"/>
  <c r="H2006" i="46"/>
  <c r="H2007" i="46"/>
  <c r="H2008" i="46"/>
  <c r="H2009" i="46"/>
  <c r="H2010" i="46"/>
  <c r="H2011" i="46"/>
  <c r="H2012" i="46"/>
  <c r="H2013" i="46"/>
  <c r="H2014" i="46"/>
  <c r="H2015" i="46"/>
  <c r="H2016" i="46"/>
  <c r="H2017" i="46"/>
  <c r="H2018" i="46"/>
  <c r="H2019" i="46"/>
  <c r="H2020" i="46"/>
  <c r="H2021" i="46"/>
  <c r="H2022" i="46"/>
  <c r="H2023" i="46"/>
  <c r="H2024" i="46"/>
  <c r="H2025" i="46"/>
  <c r="H2026" i="46"/>
  <c r="H2027" i="46"/>
  <c r="H2028" i="46"/>
  <c r="H2029" i="46"/>
  <c r="H2030" i="46"/>
  <c r="H2031" i="46"/>
  <c r="H2032" i="46"/>
  <c r="H2033" i="46"/>
  <c r="H2034" i="46"/>
  <c r="H2035" i="46"/>
  <c r="H2036" i="46"/>
  <c r="H2037" i="46"/>
  <c r="H2038" i="46"/>
  <c r="H2039" i="46"/>
  <c r="H2040" i="46"/>
  <c r="H2041" i="46"/>
  <c r="H2042" i="46"/>
  <c r="H2043" i="46"/>
  <c r="H2044" i="46"/>
  <c r="H2045" i="46"/>
  <c r="H2046" i="46"/>
  <c r="H2047" i="46"/>
  <c r="H2048" i="46"/>
  <c r="H2049" i="46"/>
  <c r="H2050" i="46"/>
  <c r="H2051" i="46"/>
  <c r="H2052" i="46"/>
  <c r="H2053" i="46"/>
  <c r="H2054" i="46"/>
  <c r="H2055" i="46"/>
  <c r="H2056" i="46"/>
  <c r="H2057" i="46"/>
  <c r="H2058" i="46"/>
  <c r="H2059" i="46"/>
  <c r="H2060" i="46"/>
  <c r="H2061" i="46"/>
  <c r="H2062" i="46"/>
  <c r="H2063" i="46"/>
  <c r="H2064" i="46"/>
  <c r="H2065" i="46"/>
  <c r="H2066" i="46"/>
  <c r="H2067" i="46"/>
  <c r="H2068" i="46"/>
  <c r="H2069" i="46"/>
  <c r="H2070" i="46"/>
  <c r="H2071" i="46"/>
  <c r="H2072" i="46"/>
  <c r="H2073" i="46"/>
  <c r="H2074" i="46"/>
  <c r="H2075" i="46"/>
  <c r="H2076" i="46"/>
  <c r="H2077" i="46"/>
  <c r="H2078" i="46"/>
  <c r="H2079" i="46"/>
  <c r="H2080" i="46"/>
  <c r="H2081" i="46"/>
  <c r="H2082" i="46"/>
  <c r="H2083" i="46"/>
  <c r="H2084" i="46"/>
  <c r="H2085" i="46"/>
  <c r="H2086" i="46"/>
  <c r="H2087" i="46"/>
  <c r="H2088" i="46"/>
  <c r="H2089" i="46"/>
  <c r="H2090" i="46"/>
  <c r="H2091" i="46"/>
  <c r="H2092" i="46"/>
  <c r="H2093" i="46"/>
  <c r="H2094" i="46"/>
  <c r="H2095" i="46"/>
  <c r="H2096" i="46"/>
  <c r="H2097" i="46"/>
  <c r="H2098" i="46"/>
  <c r="H2099" i="46"/>
  <c r="H2100" i="46"/>
  <c r="H2101" i="46"/>
  <c r="H2102" i="46"/>
  <c r="H2103" i="46"/>
  <c r="H2104" i="46"/>
  <c r="H2105" i="46"/>
  <c r="H2106" i="46"/>
  <c r="H2107" i="46"/>
  <c r="H2108" i="46"/>
  <c r="H2109" i="46"/>
  <c r="H2110" i="46"/>
  <c r="H2111" i="46"/>
  <c r="H2112" i="46"/>
  <c r="H2113" i="46"/>
  <c r="H2114" i="46"/>
  <c r="H2115" i="46"/>
  <c r="H2116" i="46"/>
  <c r="H2117" i="46"/>
  <c r="H2118" i="46"/>
  <c r="H2119" i="46"/>
  <c r="H2120" i="46"/>
  <c r="H2121" i="46"/>
  <c r="H2122" i="46"/>
  <c r="H2123" i="46"/>
  <c r="H2124" i="46"/>
  <c r="H2125" i="46"/>
  <c r="H2126" i="46"/>
  <c r="H2127" i="46"/>
  <c r="H2128" i="46"/>
  <c r="H2129" i="46"/>
  <c r="H2130" i="46"/>
  <c r="H2131" i="46"/>
  <c r="H2132" i="46"/>
  <c r="H2133" i="46"/>
  <c r="H2134" i="46"/>
  <c r="H2135" i="46"/>
  <c r="H2136" i="46"/>
  <c r="H2137" i="46"/>
  <c r="H2138" i="46"/>
  <c r="H2139" i="46"/>
  <c r="H2140" i="46"/>
  <c r="H2141" i="46"/>
  <c r="H2142" i="46"/>
  <c r="H2143" i="46"/>
  <c r="H2144" i="46"/>
  <c r="H2145" i="46"/>
  <c r="H2146" i="46"/>
  <c r="H2147" i="46"/>
  <c r="H2148" i="46"/>
  <c r="H2149" i="46"/>
  <c r="H2150" i="46"/>
  <c r="H2151" i="46"/>
  <c r="H2152" i="46"/>
  <c r="H2153" i="46"/>
  <c r="H2154" i="46"/>
  <c r="H2155" i="46"/>
  <c r="H2156" i="46"/>
  <c r="H2157" i="46"/>
  <c r="H2158" i="46"/>
  <c r="H2159" i="46"/>
  <c r="H2160" i="46"/>
  <c r="H2161" i="46"/>
  <c r="H2162" i="46"/>
  <c r="H2163" i="46"/>
  <c r="H2164" i="46"/>
  <c r="H2165" i="46"/>
  <c r="H2166" i="46"/>
  <c r="H2167" i="46"/>
  <c r="H2168" i="46"/>
  <c r="H2169" i="46"/>
  <c r="H2170" i="46"/>
  <c r="H2171" i="46"/>
  <c r="H2172" i="46"/>
  <c r="H2173" i="46"/>
  <c r="H2174" i="46"/>
  <c r="H2175" i="46"/>
  <c r="H2176" i="46"/>
  <c r="H2177" i="46"/>
  <c r="H2178" i="46"/>
  <c r="H2179" i="46"/>
  <c r="H2180" i="46"/>
  <c r="H2181" i="46"/>
  <c r="H2182" i="46"/>
  <c r="H2183" i="46"/>
  <c r="H2184" i="46"/>
  <c r="H2185" i="46"/>
  <c r="H2186" i="46"/>
  <c r="H2187" i="46"/>
  <c r="H2188" i="46"/>
  <c r="H2189" i="46"/>
  <c r="H2190" i="46"/>
  <c r="H2191" i="46"/>
  <c r="H2192" i="46"/>
  <c r="H2193" i="46"/>
  <c r="H2194" i="46"/>
  <c r="H2195" i="46"/>
  <c r="H2196" i="46"/>
  <c r="H2197" i="46"/>
  <c r="H2198" i="46"/>
  <c r="H2199" i="46"/>
  <c r="H2200" i="46"/>
  <c r="H2201" i="46"/>
  <c r="H2202" i="46"/>
  <c r="H2203" i="46"/>
  <c r="H2204" i="46"/>
  <c r="H2205" i="46"/>
  <c r="H2206" i="46"/>
  <c r="H2207" i="46"/>
  <c r="H2208" i="46"/>
  <c r="H2209" i="46"/>
  <c r="H2210" i="46"/>
  <c r="H2211" i="46"/>
  <c r="H2212" i="46"/>
  <c r="H2213" i="46"/>
  <c r="H2214" i="46"/>
  <c r="H2215" i="46"/>
  <c r="H2216" i="46"/>
  <c r="H2217" i="46"/>
  <c r="H2218" i="46"/>
  <c r="H2219" i="46"/>
  <c r="H2220" i="46"/>
  <c r="H2221" i="46"/>
  <c r="H2222" i="46"/>
  <c r="H2223" i="46"/>
  <c r="H2224" i="46"/>
  <c r="H2225" i="46"/>
  <c r="H2226" i="46"/>
  <c r="H2227" i="46"/>
  <c r="H2228" i="46"/>
  <c r="H2229" i="46"/>
  <c r="H2230" i="46"/>
  <c r="H2231" i="46"/>
  <c r="H2232" i="46"/>
  <c r="H2233" i="46"/>
  <c r="H2234" i="46"/>
  <c r="H2235" i="46"/>
  <c r="H2236" i="46"/>
  <c r="H2237" i="46"/>
  <c r="H2238" i="46"/>
  <c r="H2239" i="46"/>
  <c r="H2240" i="46"/>
  <c r="H2241" i="46"/>
  <c r="H2242" i="46"/>
  <c r="H2243" i="46"/>
  <c r="H2244" i="46"/>
  <c r="H2245" i="46"/>
  <c r="H2246" i="46"/>
  <c r="H2247" i="46"/>
  <c r="H2248" i="46"/>
  <c r="H2249" i="46"/>
  <c r="H2250" i="46"/>
  <c r="H2251" i="46"/>
  <c r="H2252" i="46"/>
  <c r="H2253" i="46"/>
  <c r="H2254" i="46"/>
  <c r="H2255" i="46"/>
  <c r="H2256" i="46"/>
  <c r="H2257" i="46"/>
  <c r="H2258" i="46"/>
  <c r="H2259" i="46"/>
  <c r="H2260" i="46"/>
  <c r="H2261" i="46"/>
  <c r="H2262" i="46"/>
  <c r="H2263" i="46"/>
  <c r="H2264" i="46"/>
  <c r="H2265" i="46"/>
  <c r="H2266" i="46"/>
  <c r="H2267" i="46"/>
  <c r="H2268" i="46"/>
  <c r="H2269" i="46"/>
  <c r="H2270" i="46"/>
  <c r="H2271" i="46"/>
  <c r="H2272" i="46"/>
  <c r="H2273" i="46"/>
  <c r="H2274" i="46"/>
  <c r="H2275" i="46"/>
  <c r="H2276" i="46"/>
  <c r="H2277" i="46"/>
  <c r="H2278" i="46"/>
  <c r="H2279" i="46"/>
  <c r="H2280" i="46"/>
  <c r="H2281" i="46"/>
  <c r="H2282" i="46"/>
  <c r="H2283" i="46"/>
  <c r="H2284" i="46"/>
  <c r="H2285" i="46"/>
  <c r="H2286" i="46"/>
  <c r="H2287" i="46"/>
  <c r="H2288" i="46"/>
  <c r="H2289" i="46"/>
  <c r="H2290" i="46"/>
  <c r="H2291" i="46"/>
  <c r="H2292" i="46"/>
  <c r="H2293" i="46"/>
  <c r="H2294" i="46"/>
  <c r="H2295" i="46"/>
  <c r="H2296" i="46"/>
  <c r="H2297" i="46"/>
  <c r="H2298" i="46"/>
  <c r="H2299" i="46"/>
  <c r="H2300" i="46"/>
  <c r="H2301" i="46"/>
  <c r="H2302" i="46"/>
  <c r="H2303" i="46"/>
  <c r="H2304" i="46"/>
  <c r="H2305" i="46"/>
  <c r="H2306" i="46"/>
  <c r="H2307" i="46"/>
  <c r="H2308" i="46"/>
  <c r="H2309" i="46"/>
  <c r="H2310" i="46"/>
  <c r="H2311" i="46"/>
  <c r="H2312" i="46"/>
  <c r="H2313" i="46"/>
  <c r="H2314" i="46"/>
  <c r="H2315" i="46"/>
  <c r="H2316" i="46"/>
  <c r="H2317" i="46"/>
  <c r="H2318" i="46"/>
  <c r="H2319" i="46"/>
  <c r="H2320" i="46"/>
  <c r="H2321" i="46"/>
  <c r="H2322" i="46"/>
  <c r="H2323" i="46"/>
  <c r="H2324" i="46"/>
  <c r="H2325" i="46"/>
  <c r="H2326" i="46"/>
  <c r="H2327" i="46"/>
  <c r="H2328" i="46"/>
  <c r="H2329" i="46"/>
  <c r="H2330" i="46"/>
  <c r="H2331" i="46"/>
  <c r="H2332" i="46"/>
  <c r="H2333" i="46"/>
  <c r="H2334" i="46"/>
  <c r="H2335" i="46"/>
  <c r="H2336" i="46"/>
  <c r="H2337" i="46"/>
  <c r="H2338" i="46"/>
  <c r="H2339" i="46"/>
  <c r="H2340" i="46"/>
  <c r="H2341" i="46"/>
  <c r="H2342" i="46"/>
  <c r="H2343" i="46"/>
  <c r="H2344" i="46"/>
  <c r="H2345" i="46"/>
  <c r="H2346" i="46"/>
  <c r="H2347" i="46"/>
  <c r="H2348" i="46"/>
  <c r="H2349" i="46"/>
  <c r="H2350" i="46"/>
  <c r="H2351" i="46"/>
  <c r="H2352" i="46"/>
  <c r="H2353" i="46"/>
  <c r="H2354" i="46"/>
  <c r="H2355" i="46"/>
  <c r="H2356" i="46"/>
  <c r="H2357" i="46"/>
  <c r="H2358" i="46"/>
  <c r="H2359" i="46"/>
  <c r="H2360" i="46"/>
  <c r="H2361" i="46"/>
  <c r="H2362" i="46"/>
  <c r="H2363" i="46"/>
  <c r="H2364" i="46"/>
  <c r="H2365" i="46"/>
  <c r="H2366" i="46"/>
  <c r="H2367" i="46"/>
  <c r="H2368" i="46"/>
  <c r="H2369" i="46"/>
  <c r="H2370" i="46"/>
  <c r="H2371" i="46"/>
  <c r="H2372" i="46"/>
  <c r="H2373" i="46"/>
  <c r="H2374" i="46"/>
  <c r="H2375" i="46"/>
  <c r="H2376" i="46"/>
  <c r="H2377" i="46"/>
  <c r="H2378" i="46"/>
  <c r="H2379" i="46"/>
  <c r="H2380" i="46"/>
  <c r="H2381" i="46"/>
  <c r="H2382" i="46"/>
  <c r="H2383" i="46"/>
  <c r="H2384" i="46"/>
  <c r="H2385" i="46"/>
  <c r="H2386" i="46"/>
  <c r="H2387" i="46"/>
  <c r="H2388" i="46"/>
  <c r="H2389" i="46"/>
  <c r="H2390" i="46"/>
  <c r="H2391" i="46"/>
  <c r="H2392" i="46"/>
  <c r="H2393" i="46"/>
  <c r="H2394" i="46"/>
  <c r="H2395" i="46"/>
  <c r="H2396" i="46"/>
  <c r="H2397" i="46"/>
  <c r="H2398" i="46"/>
  <c r="H2399" i="46"/>
  <c r="H2400" i="46"/>
  <c r="H2401" i="46"/>
  <c r="H2402" i="46"/>
  <c r="H2403" i="46"/>
  <c r="H2404" i="46"/>
  <c r="H2405" i="46"/>
  <c r="H2406" i="46"/>
  <c r="H2407" i="46"/>
  <c r="H2408" i="46"/>
  <c r="H2409" i="46"/>
  <c r="H2410" i="46"/>
  <c r="H2411" i="46"/>
  <c r="H2412" i="46"/>
  <c r="H2413" i="46"/>
  <c r="H2414" i="46"/>
  <c r="H2415" i="46"/>
  <c r="H2416" i="46"/>
  <c r="H2417" i="46"/>
  <c r="H2418" i="46"/>
  <c r="H2419" i="46"/>
  <c r="H2420" i="46"/>
  <c r="H2421" i="46"/>
  <c r="H2422" i="46"/>
  <c r="H2423" i="46"/>
  <c r="H2424" i="46"/>
  <c r="H2425" i="46"/>
  <c r="H2426" i="46"/>
  <c r="H2427" i="46"/>
  <c r="H2428" i="46"/>
  <c r="H2429" i="46"/>
  <c r="H2430" i="46"/>
  <c r="H2431" i="46"/>
  <c r="H2432" i="46"/>
  <c r="H2433" i="46"/>
  <c r="H2434" i="46"/>
  <c r="H2435" i="46"/>
  <c r="H2436" i="46"/>
  <c r="H2437" i="46"/>
  <c r="H2438" i="46"/>
  <c r="H2439" i="46"/>
  <c r="H2440" i="46"/>
  <c r="H2441" i="46"/>
  <c r="H2442" i="46"/>
  <c r="H2443" i="46"/>
  <c r="H2444" i="46"/>
  <c r="H2445" i="46"/>
  <c r="H2446" i="46"/>
  <c r="H2447" i="46"/>
  <c r="H2448" i="46"/>
  <c r="H2449" i="46"/>
  <c r="H2450" i="46"/>
  <c r="H2451" i="46"/>
  <c r="H2452" i="46"/>
  <c r="H2453" i="46"/>
  <c r="H2454" i="46"/>
  <c r="H2455" i="46"/>
  <c r="H2456" i="46"/>
  <c r="H2457" i="46"/>
  <c r="H2458" i="46"/>
  <c r="H2459" i="46"/>
  <c r="H2460" i="46"/>
  <c r="H2461" i="46"/>
  <c r="H2462" i="46"/>
  <c r="H2463" i="46"/>
  <c r="H2464" i="46"/>
  <c r="H2465" i="46"/>
  <c r="H2466" i="46"/>
  <c r="H2467" i="46"/>
  <c r="H2468" i="46"/>
  <c r="H2469" i="46"/>
  <c r="H2470" i="46"/>
  <c r="H2471" i="46"/>
  <c r="H2472" i="46"/>
  <c r="H2473" i="46"/>
  <c r="H2474" i="46"/>
  <c r="H2475" i="46"/>
  <c r="H2476" i="46"/>
  <c r="H2477" i="46"/>
  <c r="H2478" i="46"/>
  <c r="H2479" i="46"/>
  <c r="H2480" i="46"/>
  <c r="H2481" i="46"/>
  <c r="H2482" i="46"/>
  <c r="H2483" i="46"/>
  <c r="H2484" i="46"/>
  <c r="H2485" i="46"/>
  <c r="H2486" i="46"/>
  <c r="H2487" i="46"/>
  <c r="H2488" i="46"/>
  <c r="H2489" i="46"/>
  <c r="H2490" i="46"/>
  <c r="H2491" i="46"/>
  <c r="H2492" i="46"/>
  <c r="H2493" i="46"/>
  <c r="H2494" i="46"/>
  <c r="H2495" i="46"/>
  <c r="H2496" i="46"/>
  <c r="H2497" i="46"/>
  <c r="H2498" i="46"/>
  <c r="H2499" i="46"/>
  <c r="H2500" i="46"/>
  <c r="H2501" i="46"/>
  <c r="H2502" i="46"/>
  <c r="H2503" i="46"/>
  <c r="H2504" i="46"/>
  <c r="H2505" i="46"/>
  <c r="H2506" i="46"/>
  <c r="H2507" i="46"/>
  <c r="H2508" i="46"/>
  <c r="H2509" i="46"/>
  <c r="H2510" i="46"/>
  <c r="H2511" i="46"/>
  <c r="H2512" i="46"/>
  <c r="H2513" i="46"/>
  <c r="H2514" i="46"/>
  <c r="H2515" i="46"/>
  <c r="H2516" i="46"/>
  <c r="H2517" i="46"/>
  <c r="H2518" i="46"/>
  <c r="H2519" i="46"/>
  <c r="H2520" i="46"/>
  <c r="H2521" i="46"/>
  <c r="H2522" i="46"/>
  <c r="H2523" i="46"/>
  <c r="H2524" i="46"/>
  <c r="H2525" i="46"/>
  <c r="H2526" i="46"/>
  <c r="H2527" i="46"/>
  <c r="H2528" i="46"/>
  <c r="H2529" i="46"/>
  <c r="H2530" i="46"/>
  <c r="H2531" i="46"/>
  <c r="H2532" i="46"/>
  <c r="H2533" i="46"/>
  <c r="H2534" i="46"/>
  <c r="H2535" i="46"/>
  <c r="H2536" i="46"/>
  <c r="H2537" i="46"/>
  <c r="H2538" i="46"/>
  <c r="H2539" i="46"/>
  <c r="H2540" i="46"/>
  <c r="H2541" i="46"/>
  <c r="H2542" i="46"/>
  <c r="H2543" i="46"/>
  <c r="H2544" i="46"/>
  <c r="H2545" i="46"/>
  <c r="H2546" i="46"/>
  <c r="H2547" i="46"/>
  <c r="H2548" i="46"/>
  <c r="H2549" i="46"/>
  <c r="H2550" i="46"/>
  <c r="H2551" i="46"/>
  <c r="H2552" i="46"/>
  <c r="H2553" i="46"/>
  <c r="H2554" i="46"/>
  <c r="H2555" i="46"/>
  <c r="H2556" i="46"/>
  <c r="H2557" i="46"/>
  <c r="H2558" i="46"/>
  <c r="H2559" i="46"/>
  <c r="H2560" i="46"/>
  <c r="H2561" i="46"/>
  <c r="H2562" i="46"/>
  <c r="H2563" i="46"/>
  <c r="H2564" i="46"/>
  <c r="H2565" i="46"/>
  <c r="H2566" i="46"/>
  <c r="H2567" i="46"/>
  <c r="H2568" i="46"/>
  <c r="H2569" i="46"/>
  <c r="H2570" i="46"/>
  <c r="H2571" i="46"/>
  <c r="H2572" i="46"/>
  <c r="H2573" i="46"/>
  <c r="H2574" i="46"/>
  <c r="H2575" i="46"/>
  <c r="H2576" i="46"/>
  <c r="H2577" i="46"/>
  <c r="H2578" i="46"/>
  <c r="H2579" i="46"/>
  <c r="H2580" i="46"/>
  <c r="H2581" i="46"/>
  <c r="H2582" i="46"/>
  <c r="H2583" i="46"/>
  <c r="H2584" i="46"/>
  <c r="H2585" i="46"/>
  <c r="H2586" i="46"/>
  <c r="H2587" i="46"/>
  <c r="H2588" i="46"/>
  <c r="H2589" i="46"/>
  <c r="H2590" i="46"/>
  <c r="H2591" i="46"/>
  <c r="H2592" i="46"/>
  <c r="H2593" i="46"/>
  <c r="H2594" i="46"/>
  <c r="H2595" i="46"/>
  <c r="H2596" i="46"/>
  <c r="H2597" i="46"/>
  <c r="H2598" i="46"/>
  <c r="H2599" i="46"/>
  <c r="H2600" i="46"/>
  <c r="H2601" i="46"/>
  <c r="H2602" i="46"/>
  <c r="H2603" i="46"/>
  <c r="H2604" i="46"/>
  <c r="H2605" i="46"/>
  <c r="H2606" i="46"/>
  <c r="H2607" i="46"/>
  <c r="H2608" i="46"/>
  <c r="H2609" i="46"/>
  <c r="H2610" i="46"/>
  <c r="H2611" i="46"/>
  <c r="H2612" i="46"/>
  <c r="H2613" i="46"/>
  <c r="H2614" i="46"/>
  <c r="H2615" i="46"/>
  <c r="H2616" i="46"/>
  <c r="H2617" i="46"/>
  <c r="H2618" i="46"/>
  <c r="H2619" i="46"/>
  <c r="H2620" i="46"/>
  <c r="H2621" i="46"/>
  <c r="H2622" i="46"/>
  <c r="H2623" i="46"/>
  <c r="H2624" i="46"/>
  <c r="H2625" i="46"/>
  <c r="H2626" i="46"/>
  <c r="H2627" i="46"/>
  <c r="H2628" i="46"/>
  <c r="H2629" i="46"/>
  <c r="H2630" i="46"/>
  <c r="H2631" i="46"/>
  <c r="H2632" i="46"/>
  <c r="H2633" i="46"/>
  <c r="H2634" i="46"/>
  <c r="H2635" i="46"/>
  <c r="H2636" i="46"/>
  <c r="H2637" i="46"/>
  <c r="H2638" i="46"/>
  <c r="H2639" i="46"/>
  <c r="H2640" i="46"/>
  <c r="H2641" i="46"/>
  <c r="H2642" i="46"/>
  <c r="H2643" i="46"/>
  <c r="H2644" i="46"/>
  <c r="H2645" i="46"/>
  <c r="H2646" i="46"/>
  <c r="H2647" i="46"/>
  <c r="H2648" i="46"/>
  <c r="H2649" i="46"/>
  <c r="H2650" i="46"/>
  <c r="H2651" i="46"/>
  <c r="H2652" i="46"/>
  <c r="H2653" i="46"/>
  <c r="H2654" i="46"/>
  <c r="H2655" i="46"/>
  <c r="H2656" i="46"/>
  <c r="H2657" i="46"/>
  <c r="H2658" i="46"/>
  <c r="H2659" i="46"/>
  <c r="H2660" i="46"/>
  <c r="H2661" i="46"/>
  <c r="H2662" i="46"/>
  <c r="H2663" i="46"/>
  <c r="H2664" i="46"/>
  <c r="H2665" i="46"/>
  <c r="H2666" i="46"/>
  <c r="H2667" i="46"/>
  <c r="H2668" i="46"/>
  <c r="H2669" i="46"/>
  <c r="H2670" i="46"/>
  <c r="H2671" i="46"/>
  <c r="H2672" i="46"/>
  <c r="H2673" i="46"/>
  <c r="H2674" i="46"/>
  <c r="H2675" i="46"/>
  <c r="H2676" i="46"/>
  <c r="H2677" i="46"/>
  <c r="H2678" i="46"/>
  <c r="H2679" i="46"/>
  <c r="H2680" i="46"/>
  <c r="H2681" i="46"/>
  <c r="H2682" i="46"/>
  <c r="H2683" i="46"/>
  <c r="H2684" i="46"/>
  <c r="H2685" i="46"/>
  <c r="H2686" i="46"/>
  <c r="H2687" i="46"/>
  <c r="H2688" i="46"/>
  <c r="H2689" i="46"/>
  <c r="H2690" i="46"/>
  <c r="H2691" i="46"/>
  <c r="H2692" i="46"/>
  <c r="H2693" i="46"/>
  <c r="H2694" i="46"/>
  <c r="H2695" i="46"/>
  <c r="H2696" i="46"/>
  <c r="H2697" i="46"/>
  <c r="H2698" i="46"/>
  <c r="H2699" i="46"/>
  <c r="H2700" i="46"/>
  <c r="H2701" i="46"/>
  <c r="H2702" i="46"/>
  <c r="H2703" i="46"/>
  <c r="H2704" i="46"/>
  <c r="H2705" i="46"/>
  <c r="H2706" i="46"/>
  <c r="H2707" i="46"/>
  <c r="H2708" i="46"/>
  <c r="H2709" i="46"/>
  <c r="H2710" i="46"/>
  <c r="H2711" i="46"/>
  <c r="H2712" i="46"/>
  <c r="H2713" i="46"/>
  <c r="H2714" i="46"/>
  <c r="H2715" i="46"/>
  <c r="H2716" i="46"/>
  <c r="H2717" i="46"/>
  <c r="H2718" i="46"/>
  <c r="H2719" i="46"/>
  <c r="H2720" i="46"/>
  <c r="H2721" i="46"/>
  <c r="H2722" i="46"/>
  <c r="H2723" i="46"/>
  <c r="H2724" i="46"/>
  <c r="H2725" i="46"/>
  <c r="H2726" i="46"/>
  <c r="H2727" i="46"/>
  <c r="H2728" i="46"/>
  <c r="H2729" i="46"/>
  <c r="H2730" i="46"/>
  <c r="H2731" i="46"/>
  <c r="H2732" i="46"/>
  <c r="H2733" i="46"/>
  <c r="H2734" i="46"/>
  <c r="H2735" i="46"/>
  <c r="H2736" i="46"/>
  <c r="H2737" i="46"/>
  <c r="H2738" i="46"/>
  <c r="H2739" i="46"/>
  <c r="H2740" i="46"/>
  <c r="H2741" i="46"/>
  <c r="H2742" i="46"/>
  <c r="H2743" i="46"/>
  <c r="H2744" i="46"/>
  <c r="H2745" i="46"/>
  <c r="H2746" i="46"/>
  <c r="H2747" i="46"/>
  <c r="H2748" i="46"/>
  <c r="H2749" i="46"/>
  <c r="H2750" i="46"/>
  <c r="H2751" i="46"/>
  <c r="H2752" i="46"/>
  <c r="H2753" i="46"/>
  <c r="H2754" i="46"/>
  <c r="H2755" i="46"/>
  <c r="H2756" i="46"/>
  <c r="H2757" i="46"/>
  <c r="H2758" i="46"/>
  <c r="H2759" i="46"/>
  <c r="H2760" i="46"/>
  <c r="H2761" i="46"/>
  <c r="H2762" i="46"/>
  <c r="H2763" i="46"/>
  <c r="H2764" i="46"/>
  <c r="H2765" i="46"/>
  <c r="H2766" i="46"/>
  <c r="H2767" i="46"/>
  <c r="H2768" i="46"/>
  <c r="H2769" i="46"/>
  <c r="H2770" i="46"/>
  <c r="H2771" i="46"/>
  <c r="H2772" i="46"/>
  <c r="H2773" i="46"/>
  <c r="H2774" i="46"/>
  <c r="H2775" i="46"/>
  <c r="H2776" i="46"/>
  <c r="H2777" i="46"/>
  <c r="H2778" i="46"/>
  <c r="H2779" i="46"/>
  <c r="H2780" i="46"/>
  <c r="H2781" i="46"/>
  <c r="H2782" i="46"/>
  <c r="H2783" i="46"/>
  <c r="H2784" i="46"/>
  <c r="H2785" i="46"/>
  <c r="H2786" i="46"/>
  <c r="H2787" i="46"/>
  <c r="H2788" i="46"/>
  <c r="H2789" i="46"/>
  <c r="H2790" i="46"/>
  <c r="H2791" i="46"/>
  <c r="H2792" i="46"/>
  <c r="H2793" i="46"/>
  <c r="H2794" i="46"/>
  <c r="H2795" i="46"/>
  <c r="H2796" i="46"/>
  <c r="H2797" i="46"/>
  <c r="H2798" i="46"/>
  <c r="H2799" i="46"/>
  <c r="H2800" i="46"/>
  <c r="H2801" i="46"/>
  <c r="H2802" i="46"/>
  <c r="H2803" i="46"/>
  <c r="H2804" i="46"/>
  <c r="H2805" i="46"/>
  <c r="H2806" i="46"/>
  <c r="H2807" i="46"/>
  <c r="H2808" i="46"/>
  <c r="H2809" i="46"/>
  <c r="H2810" i="46"/>
  <c r="H2811" i="46"/>
  <c r="H2812" i="46"/>
  <c r="H2813" i="46"/>
  <c r="H2814" i="46"/>
  <c r="H2815" i="46"/>
  <c r="H2816" i="46"/>
  <c r="H2817" i="46"/>
  <c r="H2818" i="46"/>
  <c r="H2819" i="46"/>
  <c r="H2820" i="46"/>
  <c r="H2821" i="46"/>
  <c r="H2822" i="46"/>
  <c r="H2823" i="46"/>
  <c r="H2824" i="46"/>
  <c r="H2825" i="46"/>
  <c r="H2826" i="46"/>
  <c r="H2827" i="46"/>
  <c r="H2828" i="46"/>
  <c r="H2829" i="46"/>
  <c r="H2830" i="46"/>
  <c r="H2831" i="46"/>
  <c r="H2832" i="46"/>
  <c r="H2833" i="46"/>
  <c r="H2834" i="46"/>
  <c r="H2835" i="46"/>
  <c r="H2836" i="46"/>
  <c r="H2837" i="46"/>
  <c r="H2838" i="46"/>
  <c r="H2839" i="46"/>
  <c r="H2840" i="46"/>
  <c r="H2841" i="46"/>
  <c r="H2842" i="46"/>
  <c r="H2843" i="46"/>
  <c r="H2844" i="46"/>
  <c r="H2845" i="46"/>
  <c r="H2846" i="46"/>
  <c r="H2847" i="46"/>
  <c r="H2848" i="46"/>
  <c r="H2849" i="46"/>
  <c r="H2850" i="46"/>
  <c r="H2851" i="46"/>
  <c r="H2852" i="46"/>
  <c r="H2853" i="46"/>
  <c r="H2854" i="46"/>
  <c r="H2855" i="46"/>
  <c r="H2856" i="46"/>
  <c r="H2857" i="46"/>
  <c r="H2858" i="46"/>
  <c r="H2859" i="46"/>
  <c r="H2860" i="46"/>
  <c r="H2861" i="46"/>
  <c r="H2862" i="46"/>
  <c r="H2863" i="46"/>
  <c r="H2864" i="46"/>
  <c r="H2865" i="46"/>
  <c r="H2866" i="46"/>
  <c r="H2867" i="46"/>
  <c r="H2868" i="46"/>
  <c r="H2869" i="46"/>
  <c r="H2870" i="46"/>
  <c r="H2871" i="46"/>
  <c r="H2872" i="46"/>
  <c r="H2873" i="46"/>
  <c r="H2874" i="46"/>
  <c r="H2875" i="46"/>
  <c r="H2876" i="46"/>
  <c r="H2877" i="46"/>
  <c r="H2878" i="46"/>
  <c r="H2879" i="46"/>
  <c r="H2880" i="46"/>
  <c r="H2881" i="46"/>
  <c r="H2882" i="46"/>
  <c r="H2883" i="46"/>
  <c r="H2884" i="46"/>
  <c r="H2885" i="46"/>
  <c r="H2886" i="46"/>
  <c r="H2887" i="46"/>
  <c r="H2888" i="46"/>
  <c r="H2889" i="46"/>
  <c r="H2890" i="46"/>
  <c r="H2891" i="46"/>
  <c r="H2892" i="46"/>
  <c r="H2893" i="46"/>
  <c r="H2894" i="46"/>
  <c r="H2895" i="46"/>
  <c r="H2896" i="46"/>
  <c r="H2897" i="46"/>
  <c r="H2898" i="46"/>
  <c r="H2899" i="46"/>
  <c r="H2900" i="46"/>
  <c r="H2901" i="46"/>
  <c r="H2902" i="46"/>
  <c r="H2903" i="46"/>
  <c r="H2904" i="46"/>
  <c r="H2905" i="46"/>
  <c r="H2906" i="46"/>
  <c r="H2907" i="46"/>
  <c r="H2908" i="46"/>
  <c r="H2909" i="46"/>
  <c r="H2910" i="46"/>
  <c r="H2911" i="46"/>
  <c r="H2912" i="46"/>
  <c r="H2913" i="46"/>
  <c r="H2914" i="46"/>
  <c r="H2915" i="46"/>
  <c r="H2916" i="46"/>
  <c r="H2917" i="46"/>
  <c r="H2918" i="46"/>
  <c r="H2919" i="46"/>
  <c r="H2920" i="46"/>
  <c r="H2921" i="46"/>
  <c r="H2922" i="46"/>
  <c r="H2923" i="46"/>
  <c r="H2924" i="46"/>
  <c r="H2925" i="46"/>
  <c r="H2926" i="46"/>
  <c r="H2927" i="46"/>
  <c r="H2928" i="46"/>
  <c r="H2929" i="46"/>
  <c r="H2930" i="46"/>
  <c r="H2931" i="46"/>
  <c r="H2932" i="46"/>
  <c r="H2933" i="46"/>
  <c r="H2934" i="46"/>
  <c r="H2935" i="46"/>
  <c r="H2936" i="46"/>
  <c r="H2937" i="46"/>
  <c r="H2938" i="46"/>
  <c r="H2939" i="46"/>
  <c r="H2940" i="46"/>
  <c r="H2941" i="46"/>
  <c r="H2942" i="46"/>
  <c r="H2943" i="46"/>
  <c r="H2944" i="46"/>
  <c r="H2945" i="46"/>
  <c r="H2946" i="46"/>
  <c r="H2947" i="46"/>
  <c r="H2948" i="46"/>
  <c r="H2949" i="46"/>
  <c r="H2950" i="46"/>
  <c r="H2951" i="46"/>
  <c r="H2952" i="46"/>
  <c r="H2953" i="46"/>
  <c r="H2954" i="46"/>
  <c r="H2955" i="46"/>
  <c r="H2956" i="46"/>
  <c r="H2957" i="46"/>
  <c r="H2958" i="46"/>
  <c r="H2959" i="46"/>
  <c r="H2960" i="46"/>
  <c r="H2961" i="46"/>
  <c r="H2962" i="46"/>
  <c r="H2963" i="46"/>
  <c r="H2964" i="46"/>
  <c r="H2965" i="46"/>
  <c r="H2966" i="46"/>
  <c r="H2967" i="46"/>
  <c r="H2968" i="46"/>
  <c r="H2969" i="46"/>
  <c r="H2970" i="46"/>
  <c r="H2971" i="46"/>
  <c r="H2972" i="46"/>
  <c r="H2973" i="46"/>
  <c r="H2974" i="46"/>
  <c r="H2975" i="46"/>
  <c r="H2976" i="46"/>
  <c r="H2977" i="46"/>
  <c r="H2978" i="46"/>
  <c r="H2979" i="46"/>
  <c r="H2980" i="46"/>
  <c r="H2981" i="46"/>
  <c r="H2982" i="46"/>
  <c r="H2983" i="46"/>
  <c r="H2984" i="46"/>
  <c r="H2985" i="46"/>
  <c r="H2986" i="46"/>
  <c r="H2987" i="46"/>
  <c r="H2988" i="46"/>
  <c r="H2989" i="46"/>
  <c r="H2990" i="46"/>
  <c r="H2991" i="46"/>
  <c r="H2992" i="46"/>
  <c r="H2993" i="46"/>
  <c r="H2994" i="46"/>
  <c r="H2995" i="46"/>
  <c r="H2996" i="46"/>
  <c r="H2997" i="46"/>
  <c r="H2998" i="46"/>
  <c r="H2999" i="46"/>
  <c r="H3000" i="46"/>
  <c r="H3001" i="46"/>
  <c r="H3002" i="46"/>
  <c r="H3003" i="46"/>
  <c r="H3004" i="46"/>
  <c r="H3005" i="46"/>
  <c r="H3006" i="46"/>
  <c r="H3007" i="46"/>
  <c r="H3008" i="46"/>
  <c r="H3009" i="46"/>
  <c r="H3010" i="46"/>
  <c r="H3011" i="46"/>
  <c r="H3012" i="46"/>
  <c r="H3013" i="46"/>
  <c r="H3014" i="46"/>
  <c r="H3015" i="46"/>
  <c r="H3016" i="46"/>
  <c r="H3017" i="46"/>
  <c r="H3018" i="46"/>
  <c r="H3019" i="46"/>
  <c r="H3020" i="46"/>
  <c r="H3021" i="46"/>
  <c r="H3022" i="46"/>
  <c r="H3023" i="46"/>
  <c r="H3024" i="46"/>
  <c r="H3025" i="46"/>
  <c r="H3026" i="46"/>
  <c r="H3027" i="46"/>
  <c r="H3028" i="46"/>
  <c r="H3029" i="46"/>
  <c r="H3030" i="46"/>
  <c r="H3031" i="46"/>
  <c r="H3032" i="46"/>
  <c r="H3033" i="46"/>
  <c r="H3034" i="46"/>
  <c r="H3035" i="46"/>
  <c r="H3036" i="46"/>
  <c r="H3037" i="46"/>
  <c r="H3038" i="46"/>
  <c r="H3039" i="46"/>
  <c r="H3040" i="46"/>
  <c r="H3041" i="46"/>
  <c r="H3042" i="46"/>
  <c r="H3043" i="46"/>
  <c r="H3044" i="46"/>
  <c r="H3045" i="46"/>
  <c r="H3046" i="46"/>
  <c r="H3047" i="46"/>
  <c r="H3048" i="46"/>
  <c r="H3049" i="46"/>
  <c r="H3050" i="46"/>
  <c r="H3051" i="46"/>
  <c r="H3052" i="46"/>
  <c r="H3053" i="46"/>
  <c r="H3054" i="46"/>
  <c r="H3055" i="46"/>
  <c r="H3056" i="46"/>
  <c r="H3057" i="46"/>
  <c r="H3058" i="46"/>
  <c r="H3059" i="46"/>
  <c r="H3060" i="46"/>
  <c r="H3061" i="46"/>
  <c r="H3062" i="46"/>
  <c r="H3063" i="46"/>
  <c r="H3064" i="46"/>
  <c r="H3065" i="46"/>
  <c r="H3066" i="46"/>
  <c r="H3067" i="46"/>
  <c r="H3068" i="46"/>
  <c r="H3069" i="46"/>
  <c r="H3070" i="46"/>
  <c r="H3071" i="46"/>
  <c r="H3072" i="46"/>
  <c r="H3073" i="46"/>
  <c r="H3074" i="46"/>
  <c r="H3075" i="46"/>
  <c r="H3076" i="46"/>
  <c r="H3077" i="46"/>
  <c r="H3078" i="46"/>
  <c r="H3079" i="46"/>
  <c r="H3080" i="46"/>
  <c r="H3081" i="46"/>
  <c r="H3082" i="46"/>
  <c r="H3083" i="46"/>
  <c r="H3084" i="46"/>
  <c r="H3085" i="46"/>
  <c r="H3086" i="46"/>
  <c r="H3087" i="46"/>
  <c r="H3088" i="46"/>
  <c r="H3089" i="46"/>
  <c r="H3090" i="46"/>
  <c r="H3091" i="46"/>
  <c r="H3092" i="46"/>
  <c r="H3093" i="46"/>
  <c r="H3094" i="46"/>
  <c r="H3095" i="46"/>
  <c r="H3096" i="46"/>
  <c r="H3097" i="46"/>
  <c r="H3098" i="46"/>
  <c r="H3099" i="46"/>
  <c r="H3100" i="46"/>
  <c r="H3101" i="46"/>
  <c r="H3102" i="46"/>
  <c r="H3103" i="46"/>
  <c r="H3104" i="46"/>
  <c r="H3105" i="46"/>
  <c r="H3106" i="46"/>
  <c r="H3107" i="46"/>
  <c r="H3108" i="46"/>
  <c r="H3109" i="46"/>
  <c r="H3110" i="46"/>
  <c r="H3111" i="46"/>
  <c r="H3112" i="46"/>
  <c r="H3113" i="46"/>
  <c r="H3114" i="46"/>
  <c r="H3115" i="46"/>
  <c r="H3116" i="46"/>
  <c r="H3117" i="46"/>
  <c r="H3118" i="46"/>
  <c r="H3119" i="46"/>
  <c r="H3120" i="46"/>
  <c r="H3121" i="46"/>
  <c r="H3122" i="46"/>
  <c r="H3123" i="46"/>
  <c r="H3124" i="46"/>
  <c r="H3125" i="46"/>
  <c r="H3126" i="46"/>
  <c r="H3127" i="46"/>
  <c r="H3128" i="46"/>
  <c r="H3129" i="46"/>
  <c r="H3130" i="46"/>
  <c r="H3131" i="46"/>
  <c r="H3132" i="46"/>
  <c r="H3133" i="46"/>
  <c r="H3134" i="46"/>
  <c r="H3135" i="46"/>
  <c r="H3136" i="46"/>
  <c r="H3137" i="46"/>
  <c r="H3138" i="46"/>
  <c r="H3139" i="46"/>
  <c r="H3140" i="46"/>
  <c r="H3141" i="46"/>
  <c r="H3142" i="46"/>
  <c r="H3143" i="46"/>
  <c r="H3144" i="46"/>
  <c r="H3145" i="46"/>
  <c r="H3146" i="46"/>
  <c r="H3147" i="46"/>
  <c r="H3148" i="46"/>
  <c r="H3149" i="46"/>
  <c r="H3150" i="46"/>
  <c r="H3151" i="46"/>
  <c r="H3152" i="46"/>
  <c r="H3153" i="46"/>
  <c r="H3154" i="46"/>
  <c r="H3155" i="46"/>
  <c r="H3156" i="46"/>
  <c r="H3157" i="46"/>
  <c r="H3158" i="46"/>
  <c r="H3159" i="46"/>
  <c r="H3160" i="46"/>
  <c r="H3161" i="46"/>
  <c r="H3162" i="46"/>
  <c r="H3163" i="46"/>
  <c r="H3164" i="46"/>
  <c r="H3165" i="46"/>
  <c r="H3166" i="46"/>
  <c r="H3167" i="46"/>
  <c r="H3168" i="46"/>
  <c r="H3169" i="46"/>
  <c r="H3170" i="46"/>
  <c r="H3171" i="46"/>
  <c r="H3172" i="46"/>
  <c r="H3173" i="46"/>
  <c r="H3174" i="46"/>
  <c r="H3175" i="46"/>
  <c r="H3176" i="46"/>
  <c r="H3177" i="46"/>
  <c r="H3178" i="46"/>
  <c r="H3179" i="46"/>
  <c r="H3180" i="46"/>
  <c r="H3181" i="46"/>
  <c r="H3182" i="46"/>
  <c r="H3183" i="46"/>
  <c r="H3184" i="46"/>
  <c r="H3185" i="46"/>
  <c r="H3186" i="46"/>
  <c r="H3187" i="46"/>
  <c r="H3188" i="46"/>
  <c r="H3189" i="46"/>
  <c r="H3190" i="46"/>
  <c r="H3191" i="46"/>
  <c r="H3192" i="46"/>
  <c r="H3193" i="46"/>
  <c r="H3194" i="46"/>
  <c r="H3195" i="46"/>
  <c r="H3196" i="46"/>
  <c r="H3197" i="46"/>
  <c r="H3198" i="46"/>
  <c r="H3199" i="46"/>
  <c r="H3200" i="46"/>
  <c r="H3201" i="46"/>
  <c r="H3202" i="46"/>
  <c r="H3203" i="46"/>
  <c r="H3204" i="46"/>
  <c r="H3205" i="46"/>
  <c r="H3206" i="46"/>
  <c r="H3207" i="46"/>
  <c r="H3208" i="46"/>
  <c r="H3209" i="46"/>
  <c r="H3210" i="46"/>
  <c r="H3211" i="46"/>
  <c r="H3212" i="46"/>
  <c r="H3213" i="46"/>
  <c r="H3214" i="46"/>
  <c r="H3215" i="46"/>
  <c r="H3216" i="46"/>
  <c r="H3217" i="46"/>
  <c r="H3218" i="46"/>
  <c r="H3219" i="46"/>
  <c r="H3220" i="46"/>
  <c r="H3221" i="46"/>
  <c r="H3222" i="46"/>
  <c r="H3223" i="46"/>
  <c r="H3224" i="46"/>
  <c r="H3225" i="46"/>
  <c r="H3226" i="46"/>
  <c r="H3227" i="46"/>
  <c r="H3228" i="46"/>
  <c r="H3229" i="46"/>
  <c r="H3230" i="46"/>
  <c r="H3231" i="46"/>
  <c r="H3232" i="46"/>
  <c r="H3233" i="46"/>
  <c r="H3234" i="46"/>
  <c r="H3235" i="46"/>
  <c r="H3236" i="46"/>
  <c r="H3237" i="46"/>
  <c r="H3238" i="46"/>
  <c r="H3239" i="46"/>
  <c r="H3240" i="46"/>
  <c r="H3241" i="46"/>
  <c r="H3242" i="46"/>
  <c r="H3243" i="46"/>
  <c r="H3244" i="46"/>
  <c r="H3245" i="46"/>
  <c r="H3246" i="46"/>
  <c r="H3247" i="46"/>
  <c r="H3248" i="46"/>
  <c r="H3249" i="46"/>
  <c r="H3250" i="46"/>
  <c r="H3251" i="46"/>
  <c r="H3252" i="46"/>
  <c r="H3253" i="46"/>
  <c r="H3254" i="46"/>
  <c r="H3255" i="46"/>
  <c r="H3256" i="46"/>
  <c r="H3257" i="46"/>
  <c r="H3258" i="46"/>
  <c r="H3259" i="46"/>
  <c r="H3260" i="46"/>
  <c r="H3261" i="46"/>
  <c r="H3262" i="46"/>
  <c r="H3263" i="46"/>
  <c r="H3264" i="46"/>
  <c r="H3265" i="46"/>
  <c r="H3266" i="46"/>
  <c r="H3267" i="46"/>
  <c r="H3268" i="46"/>
  <c r="H3269" i="46"/>
  <c r="H3270" i="46"/>
  <c r="H3271" i="46"/>
  <c r="H3272" i="46"/>
  <c r="H3273" i="46"/>
  <c r="H3274" i="46"/>
  <c r="H3275" i="46"/>
  <c r="H3276" i="46"/>
  <c r="H3277" i="46"/>
  <c r="H3278" i="46"/>
  <c r="H3279" i="46"/>
  <c r="H3280" i="46"/>
  <c r="H3281" i="46"/>
  <c r="H3282" i="46"/>
  <c r="H3283" i="46"/>
  <c r="H3284" i="46"/>
  <c r="H3285" i="46"/>
  <c r="H3286" i="46"/>
  <c r="H3287" i="46"/>
  <c r="H3288" i="46"/>
  <c r="H3289" i="46"/>
  <c r="H3290" i="46"/>
  <c r="H3291" i="46"/>
  <c r="H3292" i="46"/>
  <c r="H3293" i="46"/>
  <c r="H3294" i="46"/>
  <c r="H3295" i="46"/>
  <c r="H3296" i="46"/>
  <c r="H3297" i="46"/>
  <c r="H3298" i="46"/>
  <c r="H3299" i="46"/>
  <c r="H3300" i="46"/>
  <c r="H3301" i="46"/>
  <c r="H3302" i="46"/>
  <c r="H3303" i="46"/>
  <c r="H3304" i="46"/>
  <c r="H3305" i="46"/>
  <c r="H3306" i="46"/>
  <c r="H3307" i="46"/>
  <c r="H3308" i="46"/>
  <c r="H3309" i="46"/>
  <c r="H3310" i="46"/>
  <c r="H3311" i="46"/>
  <c r="H3312" i="46"/>
  <c r="H3313" i="46"/>
  <c r="H3314" i="46"/>
  <c r="H3315" i="46"/>
  <c r="H3316" i="46"/>
  <c r="H3317" i="46"/>
  <c r="H3318" i="46"/>
  <c r="H3319" i="46"/>
  <c r="H3320" i="46"/>
  <c r="H3321" i="46"/>
  <c r="H3322" i="46"/>
  <c r="H3323" i="46"/>
  <c r="H3324" i="46"/>
  <c r="H3325" i="46"/>
  <c r="H3326" i="46"/>
  <c r="H3327" i="46"/>
  <c r="H3328" i="46"/>
  <c r="H3329" i="46"/>
  <c r="H3330" i="46"/>
  <c r="H3331" i="46"/>
  <c r="H3332" i="46"/>
  <c r="H3333" i="46"/>
  <c r="H3334" i="46"/>
  <c r="H3335" i="46"/>
  <c r="H3336" i="46"/>
  <c r="H3337" i="46"/>
  <c r="H3338" i="46"/>
  <c r="H3339" i="46"/>
  <c r="H3340" i="46"/>
  <c r="H3341" i="46"/>
  <c r="H3342" i="46"/>
  <c r="H3343" i="46"/>
  <c r="H3344" i="46"/>
  <c r="H3345" i="46"/>
  <c r="H3346" i="46"/>
  <c r="H3347" i="46"/>
  <c r="H3348" i="46"/>
  <c r="H3349" i="46"/>
  <c r="H3350" i="46"/>
  <c r="H3351" i="46"/>
  <c r="H3352" i="46"/>
  <c r="H3353" i="46"/>
  <c r="H3354" i="46"/>
  <c r="H3355" i="46"/>
  <c r="H3356" i="46"/>
  <c r="H3357" i="46"/>
  <c r="H3358" i="46"/>
  <c r="H3359" i="46"/>
  <c r="H3360" i="46"/>
  <c r="H3361" i="46"/>
  <c r="H3362" i="46"/>
  <c r="H3363" i="46"/>
  <c r="H3364" i="46"/>
  <c r="H3365" i="46"/>
  <c r="H3366" i="46"/>
  <c r="H3367" i="46"/>
  <c r="H3368" i="46"/>
  <c r="H3369" i="46"/>
  <c r="H3370" i="46"/>
  <c r="H3371" i="46"/>
  <c r="H3372" i="46"/>
  <c r="H3373" i="46"/>
  <c r="H3374" i="46"/>
  <c r="H3375" i="46"/>
  <c r="H3376" i="46"/>
  <c r="H3377" i="46"/>
  <c r="H3378" i="46"/>
  <c r="H3379" i="46"/>
  <c r="H3380" i="46"/>
  <c r="H3381" i="46"/>
  <c r="H3382" i="46"/>
  <c r="H3383" i="46"/>
  <c r="H3384" i="46"/>
  <c r="H3385" i="46"/>
  <c r="H3386" i="46"/>
  <c r="H3387" i="46"/>
  <c r="H3388" i="46"/>
  <c r="H3389" i="46"/>
  <c r="H3390" i="46"/>
  <c r="H3391" i="46"/>
  <c r="H3392" i="46"/>
  <c r="H3393" i="46"/>
  <c r="H3394" i="46"/>
  <c r="H3395" i="46"/>
  <c r="H3396" i="46"/>
  <c r="H3397" i="46"/>
  <c r="H3398" i="46"/>
  <c r="H3399" i="46"/>
  <c r="H3400" i="46"/>
  <c r="H3401" i="46"/>
  <c r="H3402" i="46"/>
  <c r="H3403" i="46"/>
  <c r="H3404" i="46"/>
  <c r="H3405" i="46"/>
  <c r="H3406" i="46"/>
  <c r="H3407" i="46"/>
  <c r="H3408" i="46"/>
  <c r="H3409" i="46"/>
  <c r="H3410" i="46"/>
  <c r="H3411" i="46"/>
  <c r="H3412" i="46"/>
  <c r="H3413" i="46"/>
  <c r="H3414" i="46"/>
  <c r="H3415" i="46"/>
  <c r="H3416" i="46"/>
  <c r="H3417" i="46"/>
  <c r="H3418" i="46"/>
  <c r="H3419" i="46"/>
  <c r="H3420" i="46"/>
  <c r="H3421" i="46"/>
  <c r="H3422" i="46"/>
  <c r="H3423" i="46"/>
  <c r="H3424" i="46"/>
  <c r="H3425" i="46"/>
  <c r="H3426" i="46"/>
  <c r="H3427" i="46"/>
  <c r="H3428" i="46"/>
  <c r="H3429" i="46"/>
  <c r="H3430" i="46"/>
  <c r="H3431" i="46"/>
  <c r="H3432" i="46"/>
  <c r="H3433" i="46"/>
  <c r="H3434" i="46"/>
  <c r="H3435" i="46"/>
  <c r="H3436" i="46"/>
  <c r="H3437" i="46"/>
  <c r="H3438" i="46"/>
  <c r="H3439" i="46"/>
  <c r="H3440" i="46"/>
  <c r="H3441" i="46"/>
  <c r="H3442" i="46"/>
  <c r="H3443" i="46"/>
  <c r="H3444" i="46"/>
  <c r="H3445" i="46"/>
  <c r="H3446" i="46"/>
  <c r="H3447" i="46"/>
  <c r="H3448" i="46"/>
  <c r="H3449" i="46"/>
  <c r="H3450" i="46"/>
  <c r="H3451" i="46"/>
  <c r="H3452" i="46"/>
  <c r="H3453" i="46"/>
  <c r="H3454" i="46"/>
  <c r="H3455" i="46"/>
  <c r="H3456" i="46"/>
  <c r="H3457" i="46"/>
  <c r="H3458" i="46"/>
  <c r="H3459" i="46"/>
  <c r="H3460" i="46"/>
  <c r="H3461" i="46"/>
  <c r="H3462" i="46"/>
  <c r="H3463" i="46"/>
  <c r="H3464" i="46"/>
  <c r="H3465" i="46"/>
  <c r="H3466" i="46"/>
  <c r="H3467" i="46"/>
  <c r="H3468" i="46"/>
  <c r="H3469" i="46"/>
  <c r="H3470" i="46"/>
  <c r="H3471" i="46"/>
  <c r="H3472" i="46"/>
  <c r="H3473" i="46"/>
  <c r="H3474" i="46"/>
  <c r="H3475" i="46"/>
  <c r="H3476" i="46"/>
  <c r="H3477" i="46"/>
  <c r="H3478" i="46"/>
  <c r="H3479" i="46"/>
  <c r="H3480" i="46"/>
  <c r="H3481" i="46"/>
  <c r="H3482" i="46"/>
  <c r="H3483" i="46"/>
  <c r="H3484" i="46"/>
  <c r="H3485" i="46"/>
  <c r="H3486" i="46"/>
  <c r="H3487" i="46"/>
  <c r="H3488" i="46"/>
  <c r="H3489" i="46"/>
  <c r="H3490" i="46"/>
  <c r="H3491" i="46"/>
  <c r="H3492" i="46"/>
  <c r="H3493" i="46"/>
  <c r="H3494" i="46"/>
  <c r="H3495" i="46"/>
  <c r="H3496" i="46"/>
  <c r="H3497" i="46"/>
  <c r="H3498" i="46"/>
  <c r="H3499" i="46"/>
  <c r="H3500" i="46"/>
  <c r="H3501" i="46"/>
  <c r="H3502" i="46"/>
  <c r="H3503" i="46"/>
  <c r="H3504" i="46"/>
  <c r="H3505" i="46"/>
  <c r="H3506" i="46"/>
  <c r="H3507" i="46"/>
  <c r="H3508" i="46"/>
  <c r="H3509" i="46"/>
  <c r="H3510" i="46"/>
  <c r="H3511" i="46"/>
  <c r="H3512" i="46"/>
  <c r="H3513" i="46"/>
  <c r="H3514" i="46"/>
  <c r="H3515" i="46"/>
  <c r="H3516" i="46"/>
  <c r="H3517" i="46"/>
  <c r="H3518" i="46"/>
  <c r="H3519" i="46"/>
  <c r="H3520" i="46"/>
  <c r="H3521" i="46"/>
  <c r="H3522" i="46"/>
  <c r="H3523" i="46"/>
  <c r="H3524" i="46"/>
  <c r="H3525" i="46"/>
  <c r="H3526" i="46"/>
  <c r="H3527" i="46"/>
  <c r="H3528" i="46"/>
  <c r="H3529" i="46"/>
  <c r="H3530" i="46"/>
  <c r="H3531" i="46"/>
  <c r="H3532" i="46"/>
  <c r="H3533" i="46"/>
  <c r="H3534" i="46"/>
  <c r="H3535" i="46"/>
  <c r="H3536" i="46"/>
  <c r="H3537" i="46"/>
  <c r="H3538" i="46"/>
  <c r="H3539" i="46"/>
  <c r="H3540" i="46"/>
  <c r="H3541" i="46"/>
  <c r="H3542" i="46"/>
  <c r="H3543" i="46"/>
  <c r="H3544" i="46"/>
  <c r="H3545" i="46"/>
  <c r="H3546" i="46"/>
  <c r="H3547" i="46"/>
  <c r="H3548" i="46"/>
  <c r="H3549" i="46"/>
  <c r="H3550" i="46"/>
  <c r="H3551" i="46"/>
  <c r="H3552" i="46"/>
  <c r="H3553" i="46"/>
  <c r="H3554" i="46"/>
  <c r="H3555" i="46"/>
  <c r="H3556" i="46"/>
  <c r="H3557" i="46"/>
  <c r="H3558" i="46"/>
  <c r="H3559" i="46"/>
  <c r="H3560" i="46"/>
  <c r="H3561" i="46"/>
  <c r="H3562" i="46"/>
  <c r="H3563" i="46"/>
  <c r="H3564" i="46"/>
  <c r="H3565" i="46"/>
  <c r="H3566" i="46"/>
  <c r="H3567" i="46"/>
  <c r="H3568" i="46"/>
  <c r="H3569" i="46"/>
  <c r="H3570" i="46"/>
  <c r="H3571" i="46"/>
  <c r="H3572" i="46"/>
  <c r="H3573" i="46"/>
  <c r="H3574" i="46"/>
  <c r="H3575" i="46"/>
  <c r="H3576" i="46"/>
  <c r="H3577" i="46"/>
  <c r="H3578" i="46"/>
  <c r="H3579" i="46"/>
  <c r="H3580" i="46"/>
  <c r="H3581" i="46"/>
  <c r="H3582" i="46"/>
  <c r="H3583" i="46"/>
  <c r="H3584" i="46"/>
  <c r="H3585" i="46"/>
  <c r="H3586" i="46"/>
  <c r="H3587" i="46"/>
  <c r="H3588" i="46"/>
  <c r="H3589" i="46"/>
  <c r="H3590" i="46"/>
  <c r="H3591" i="46"/>
  <c r="H3592" i="46"/>
  <c r="H3593" i="46"/>
  <c r="H3594" i="46"/>
  <c r="H3595" i="46"/>
  <c r="H3596" i="46"/>
  <c r="H3597" i="46"/>
  <c r="H3598" i="46"/>
  <c r="H3599" i="46"/>
  <c r="H3600" i="46"/>
  <c r="H3601" i="46"/>
  <c r="H3602" i="46"/>
  <c r="H3603" i="46"/>
  <c r="H3604" i="46"/>
  <c r="H3605" i="46"/>
  <c r="H3606" i="46"/>
  <c r="H3607" i="46"/>
  <c r="H3608" i="46"/>
  <c r="H3609" i="46"/>
  <c r="H3610" i="46"/>
  <c r="H3611" i="46"/>
  <c r="H3612" i="46"/>
  <c r="H3613" i="46"/>
  <c r="H3614" i="46"/>
  <c r="H3615" i="46"/>
  <c r="H3616" i="46"/>
  <c r="H3617" i="46"/>
  <c r="H3618" i="46"/>
  <c r="H3619" i="46"/>
  <c r="H3620" i="46"/>
  <c r="H3621" i="46"/>
  <c r="H3622" i="46"/>
  <c r="H3623" i="46"/>
  <c r="H3624" i="46"/>
  <c r="H3625" i="46"/>
  <c r="H3626" i="46"/>
  <c r="H3627" i="46"/>
  <c r="H3628" i="46"/>
  <c r="H3629" i="46"/>
  <c r="H3630" i="46"/>
  <c r="H3631" i="46"/>
  <c r="H3632" i="46"/>
  <c r="H3633" i="46"/>
  <c r="H3634" i="46"/>
  <c r="H3635" i="46"/>
  <c r="H3636" i="46"/>
  <c r="H3637" i="46"/>
  <c r="H3638" i="46"/>
  <c r="H3639" i="46"/>
  <c r="H3640" i="46"/>
  <c r="H3641" i="46"/>
  <c r="H3642" i="46"/>
  <c r="H3643" i="46"/>
  <c r="H3644" i="46"/>
  <c r="H3645" i="46"/>
  <c r="H3646" i="46"/>
  <c r="H3647" i="46"/>
  <c r="H3648" i="46"/>
  <c r="H3649" i="46"/>
  <c r="H3650" i="46"/>
  <c r="H3651" i="46"/>
  <c r="H3652" i="46"/>
  <c r="H3653" i="46"/>
  <c r="H3654" i="46"/>
  <c r="H3655" i="46"/>
  <c r="H3656" i="46"/>
  <c r="H3657" i="46"/>
  <c r="H3658" i="46"/>
  <c r="H3659" i="46"/>
  <c r="H3660" i="46"/>
  <c r="H3661" i="46"/>
  <c r="H3662" i="46"/>
  <c r="H3663" i="46"/>
  <c r="H3664" i="46"/>
  <c r="H3665" i="46"/>
  <c r="H3666" i="46"/>
  <c r="H3667" i="46"/>
  <c r="H3668" i="46"/>
  <c r="H3669" i="46"/>
  <c r="H3670" i="46"/>
  <c r="H3671" i="46"/>
  <c r="H3672" i="46"/>
  <c r="H3673" i="46"/>
  <c r="H3674" i="46"/>
  <c r="H3675" i="46"/>
  <c r="H3676" i="46"/>
  <c r="H3677" i="46"/>
  <c r="H3678" i="46"/>
  <c r="H3679" i="46"/>
  <c r="H3680" i="46"/>
  <c r="H3681" i="46"/>
  <c r="H3682" i="46"/>
  <c r="H3683" i="46"/>
  <c r="H3684" i="46"/>
  <c r="H3685" i="46"/>
  <c r="H3686" i="46"/>
  <c r="H3687" i="46"/>
  <c r="H3688" i="46"/>
  <c r="H3689" i="46"/>
  <c r="H3690" i="46"/>
  <c r="H3691" i="46"/>
  <c r="H3692" i="46"/>
  <c r="H3693" i="46"/>
  <c r="H3694" i="46"/>
  <c r="H3695" i="46"/>
  <c r="H3696" i="46"/>
  <c r="H3697" i="46"/>
  <c r="H3698" i="46"/>
  <c r="H3699" i="46"/>
  <c r="H3700" i="46"/>
  <c r="H3701" i="46"/>
  <c r="H3702" i="46"/>
  <c r="H3703" i="46"/>
  <c r="H3704" i="46"/>
  <c r="H3705" i="46"/>
  <c r="H3706" i="46"/>
  <c r="H3707" i="46"/>
  <c r="H3708" i="46"/>
  <c r="H3709" i="46"/>
  <c r="H3710" i="46"/>
  <c r="H3711" i="46"/>
  <c r="H3712" i="46"/>
  <c r="H3713" i="46"/>
  <c r="H3714" i="46"/>
  <c r="H3715" i="46"/>
  <c r="H3716" i="46"/>
  <c r="H3717" i="46"/>
  <c r="H3718" i="46"/>
  <c r="H3719" i="46"/>
  <c r="H3720" i="46"/>
  <c r="H3721" i="46"/>
  <c r="H3722" i="46"/>
  <c r="H3723" i="46"/>
  <c r="H3724" i="46"/>
  <c r="H3725" i="46"/>
  <c r="H3726" i="46"/>
  <c r="H3727" i="46"/>
  <c r="H3728" i="46"/>
  <c r="H3729" i="46"/>
  <c r="H3730" i="46"/>
  <c r="H3731" i="46"/>
  <c r="H3732" i="46"/>
  <c r="H3733" i="46"/>
  <c r="H3734" i="46"/>
  <c r="H3735" i="46"/>
  <c r="H3736" i="46"/>
  <c r="H3737" i="46"/>
  <c r="H3738" i="46"/>
  <c r="H3739" i="46"/>
  <c r="H3740" i="46"/>
  <c r="H3741" i="46"/>
  <c r="H3742" i="46"/>
  <c r="H3743" i="46"/>
  <c r="H3744" i="46"/>
  <c r="H3745" i="46"/>
  <c r="H3746" i="46"/>
  <c r="H3747" i="46"/>
  <c r="H3748" i="46"/>
  <c r="H3749" i="46"/>
  <c r="H3750" i="46"/>
  <c r="H3751" i="46"/>
  <c r="H3752" i="46"/>
  <c r="H3753" i="46"/>
  <c r="H3754" i="46"/>
  <c r="H3755" i="46"/>
  <c r="H3756" i="46"/>
  <c r="H3757" i="46"/>
  <c r="H3758" i="46"/>
  <c r="H3759" i="46"/>
  <c r="H3760" i="46"/>
  <c r="H3761" i="46"/>
  <c r="H3762" i="46"/>
  <c r="H3763" i="46"/>
  <c r="H3764" i="46"/>
  <c r="H3765" i="46"/>
  <c r="H3766" i="46"/>
  <c r="H3767" i="46"/>
  <c r="H3768" i="46"/>
  <c r="H3769" i="46"/>
  <c r="H3770" i="46"/>
  <c r="H3771" i="46"/>
  <c r="H3772" i="46"/>
  <c r="H3773" i="46"/>
  <c r="H3774" i="46"/>
  <c r="H3775" i="46"/>
  <c r="H3776" i="46"/>
  <c r="H3777" i="46"/>
  <c r="H3778" i="46"/>
  <c r="H3779" i="46"/>
  <c r="H3780" i="46"/>
  <c r="H3781" i="46"/>
  <c r="H3782" i="46"/>
  <c r="H3783" i="46"/>
  <c r="H3784" i="46"/>
  <c r="H3785" i="46"/>
  <c r="H3786" i="46"/>
  <c r="H3787" i="46"/>
  <c r="H3788" i="46"/>
  <c r="H3789" i="46"/>
  <c r="H3790" i="46"/>
  <c r="H3791" i="46"/>
  <c r="H3792" i="46"/>
  <c r="H3793" i="46"/>
  <c r="H3794" i="46"/>
  <c r="H3795" i="46"/>
  <c r="H3796" i="46"/>
  <c r="H3797" i="46"/>
  <c r="H3798" i="46"/>
  <c r="H3799" i="46"/>
  <c r="H3800" i="46"/>
  <c r="H3801" i="46"/>
  <c r="H3802" i="46"/>
  <c r="H3803" i="46"/>
  <c r="H3804" i="46"/>
  <c r="H3805" i="46"/>
  <c r="H3806" i="46"/>
  <c r="H3807" i="46"/>
  <c r="H3808" i="46"/>
  <c r="H3809" i="46"/>
  <c r="H3810" i="46"/>
  <c r="H3811" i="46"/>
  <c r="H3812" i="46"/>
  <c r="H3813" i="46"/>
  <c r="H3814" i="46"/>
  <c r="H3815" i="46"/>
  <c r="H3816" i="46"/>
  <c r="H3817" i="46"/>
  <c r="H3818" i="46"/>
  <c r="H3819" i="46"/>
  <c r="H3820" i="46"/>
  <c r="H3821" i="46"/>
  <c r="H3822" i="46"/>
  <c r="H3823" i="46"/>
  <c r="H3824" i="46"/>
  <c r="H3825" i="46"/>
  <c r="H3826" i="46"/>
  <c r="H3827" i="46"/>
  <c r="H3828" i="46"/>
  <c r="H3829" i="46"/>
  <c r="H3830" i="46"/>
  <c r="H3831" i="46"/>
  <c r="H3832" i="46"/>
  <c r="H3833" i="46"/>
  <c r="H3834" i="46"/>
  <c r="H3835" i="46"/>
  <c r="H3836" i="46"/>
  <c r="H3837" i="46"/>
  <c r="H3838" i="46"/>
  <c r="H3839" i="46"/>
  <c r="H3840" i="46"/>
  <c r="H3841" i="46"/>
  <c r="H3842" i="46"/>
  <c r="H3843" i="46"/>
  <c r="H3844" i="46"/>
  <c r="H3845" i="46"/>
  <c r="H3846" i="46"/>
  <c r="H3847" i="46"/>
  <c r="H3848" i="46"/>
  <c r="H3849" i="46"/>
  <c r="H3850" i="46"/>
  <c r="H3851" i="46"/>
  <c r="H3852" i="46"/>
  <c r="H3853" i="46"/>
  <c r="H3854" i="46"/>
  <c r="H3855" i="46"/>
  <c r="H3856" i="46"/>
  <c r="H3857" i="46"/>
  <c r="H3858" i="46"/>
  <c r="H3859" i="46"/>
  <c r="H3860" i="46"/>
  <c r="H3861" i="46"/>
  <c r="H3862" i="46"/>
  <c r="H3863" i="46"/>
  <c r="H3864" i="46"/>
  <c r="H3865" i="46"/>
  <c r="H3866" i="46"/>
  <c r="H3867" i="46"/>
  <c r="H3868" i="46"/>
  <c r="H3869" i="46"/>
  <c r="H3870" i="46"/>
  <c r="H3871" i="46"/>
  <c r="H3872" i="46"/>
  <c r="H3873" i="46"/>
  <c r="H3874" i="46"/>
  <c r="H3875" i="46"/>
  <c r="H3876" i="46"/>
  <c r="H3877" i="46"/>
  <c r="H3878" i="46"/>
  <c r="H3879" i="46"/>
  <c r="H3880" i="46"/>
  <c r="H3881" i="46"/>
  <c r="H3882" i="46"/>
  <c r="H3883" i="46"/>
  <c r="H3884" i="46"/>
  <c r="H3885" i="46"/>
  <c r="H3886" i="46"/>
  <c r="H3887" i="46"/>
  <c r="H3888" i="46"/>
  <c r="H3889" i="46"/>
  <c r="H3890" i="46"/>
  <c r="H3891" i="46"/>
  <c r="H3892" i="46"/>
  <c r="H3893" i="46"/>
  <c r="H3894" i="46"/>
  <c r="H3895" i="46"/>
  <c r="H3896" i="46"/>
  <c r="H3897" i="46"/>
  <c r="H3898" i="46"/>
  <c r="H3899" i="46"/>
  <c r="H3900" i="46"/>
  <c r="H3901" i="46"/>
  <c r="H3902" i="46"/>
  <c r="H3903" i="46"/>
  <c r="H3904" i="46"/>
  <c r="H3905" i="46"/>
  <c r="H3906" i="46"/>
  <c r="H3907" i="46"/>
  <c r="H3908" i="46"/>
  <c r="H3909" i="46"/>
  <c r="H3910" i="46"/>
  <c r="H3911" i="46"/>
  <c r="H3912" i="46"/>
  <c r="H3913" i="46"/>
  <c r="H3914" i="46"/>
  <c r="H3915" i="46"/>
  <c r="H3916" i="46"/>
  <c r="H3917" i="46"/>
  <c r="H3918" i="46"/>
  <c r="H3919" i="46"/>
  <c r="H3920" i="46"/>
  <c r="H3921" i="46"/>
  <c r="H3922" i="46"/>
  <c r="H3923" i="46"/>
  <c r="H3924" i="46"/>
  <c r="H3925" i="46"/>
  <c r="H3926" i="46"/>
  <c r="H3927" i="46"/>
  <c r="H3928" i="46"/>
  <c r="H3929" i="46"/>
  <c r="H3930" i="46"/>
  <c r="H3931" i="46"/>
  <c r="H3932" i="46"/>
  <c r="H3933" i="46"/>
  <c r="H3934" i="46"/>
  <c r="H3935" i="46"/>
  <c r="H3936" i="46"/>
  <c r="H3937" i="46"/>
  <c r="H3938" i="46"/>
  <c r="H3939" i="46"/>
  <c r="H3940" i="46"/>
  <c r="H3941" i="46"/>
  <c r="H3942" i="46"/>
  <c r="H3943" i="46"/>
  <c r="H3944" i="46"/>
  <c r="H3945" i="46"/>
  <c r="H3946" i="46"/>
  <c r="H3947" i="46"/>
  <c r="H3948" i="46"/>
  <c r="H3949" i="46"/>
  <c r="H3950" i="46"/>
  <c r="H3951" i="46"/>
  <c r="H3952" i="46"/>
  <c r="H3953" i="46"/>
  <c r="H3954" i="46"/>
  <c r="H3955" i="46"/>
  <c r="H3956" i="46"/>
  <c r="H3957" i="46"/>
  <c r="H3958" i="46"/>
  <c r="H3959" i="46"/>
  <c r="H3960" i="46"/>
  <c r="H3961" i="46"/>
  <c r="H3962" i="46"/>
  <c r="H3963" i="46"/>
  <c r="H3964" i="46"/>
  <c r="H3965" i="46"/>
  <c r="H3966" i="46"/>
  <c r="H3967" i="46"/>
  <c r="H3968" i="46"/>
  <c r="H3969" i="46"/>
  <c r="H3970" i="46"/>
  <c r="H3971" i="46"/>
  <c r="H3972" i="46"/>
  <c r="H3973" i="46"/>
  <c r="H3974" i="46"/>
  <c r="H3975" i="46"/>
  <c r="H3976" i="46"/>
  <c r="H3977" i="46"/>
  <c r="H3978" i="46"/>
  <c r="H3979" i="46"/>
  <c r="H3980" i="46"/>
  <c r="H3981" i="46"/>
  <c r="H3982" i="46"/>
  <c r="H3983" i="46"/>
  <c r="H3984" i="46"/>
  <c r="H3985" i="46"/>
  <c r="H3986" i="46"/>
  <c r="H3987" i="46"/>
  <c r="H3988" i="46"/>
  <c r="H3989" i="46"/>
  <c r="H3990" i="46"/>
  <c r="H3991" i="46"/>
  <c r="H3992" i="46"/>
  <c r="H3993" i="46"/>
  <c r="H3994" i="46"/>
  <c r="H3995" i="46"/>
  <c r="H3996" i="46"/>
  <c r="H3997" i="46"/>
  <c r="H3998" i="46"/>
  <c r="H3999" i="46"/>
  <c r="H4000" i="46"/>
  <c r="H4001" i="46"/>
  <c r="H4002" i="46"/>
  <c r="H4003" i="46"/>
  <c r="H4004" i="46"/>
  <c r="H4005" i="46"/>
  <c r="H4006" i="46"/>
  <c r="H4007" i="46"/>
  <c r="H4008" i="46"/>
  <c r="H4009" i="46"/>
  <c r="H4010" i="46"/>
  <c r="H4011" i="46"/>
  <c r="H4012" i="46"/>
  <c r="H4013" i="46"/>
  <c r="H4014" i="46"/>
  <c r="H4015" i="46"/>
  <c r="H4016" i="46"/>
  <c r="H4017" i="46"/>
  <c r="H4018" i="46"/>
  <c r="H4019" i="46"/>
  <c r="H4020" i="46"/>
  <c r="H4021" i="46"/>
  <c r="H4022" i="46"/>
  <c r="H4023" i="46"/>
  <c r="H4024" i="46"/>
  <c r="H4025" i="46"/>
  <c r="H4026" i="46"/>
  <c r="H4027" i="46"/>
  <c r="H4028" i="46"/>
  <c r="H4029" i="46"/>
  <c r="H4030" i="46"/>
  <c r="H4031" i="46"/>
  <c r="H4032" i="46"/>
  <c r="H4033" i="46"/>
  <c r="H4034" i="46"/>
  <c r="H4035" i="46"/>
  <c r="H4036" i="46"/>
  <c r="H4037" i="46"/>
  <c r="H4038" i="46"/>
  <c r="H4039" i="46"/>
  <c r="H4040" i="46"/>
  <c r="H4041" i="46"/>
  <c r="H4042" i="46"/>
  <c r="H4043" i="46"/>
  <c r="H4044" i="46"/>
  <c r="H4045" i="46"/>
  <c r="H4046" i="46"/>
  <c r="H4047" i="46"/>
  <c r="H4048" i="46"/>
  <c r="H4049" i="46"/>
  <c r="H4050" i="46"/>
  <c r="H4051" i="46"/>
  <c r="H4052" i="46"/>
  <c r="H4053" i="46"/>
  <c r="H4054" i="46"/>
  <c r="H4055" i="46"/>
  <c r="H4056" i="46"/>
  <c r="H4057" i="46"/>
  <c r="H4058" i="46"/>
  <c r="H4059" i="46"/>
  <c r="H4060" i="46"/>
  <c r="H4061" i="46"/>
  <c r="H4062" i="46"/>
  <c r="H4063" i="46"/>
  <c r="H4064" i="46"/>
  <c r="H4065" i="46"/>
  <c r="H4066" i="46"/>
  <c r="H4067" i="46"/>
  <c r="H4068" i="46"/>
  <c r="H4069" i="46"/>
  <c r="H4070" i="46"/>
  <c r="H4071" i="46"/>
  <c r="H4072" i="46"/>
  <c r="H4073" i="46"/>
  <c r="H4074" i="46"/>
  <c r="H4075" i="46"/>
  <c r="H4076" i="46"/>
  <c r="H4077" i="46"/>
  <c r="H4078" i="46"/>
  <c r="H4079" i="46"/>
  <c r="H4080" i="46"/>
  <c r="H4081" i="46"/>
  <c r="H4082" i="46"/>
  <c r="H4083" i="46"/>
  <c r="H4084" i="46"/>
  <c r="H4085" i="46"/>
  <c r="H4086" i="46"/>
  <c r="H4087" i="46"/>
  <c r="H4088" i="46"/>
  <c r="H4089" i="46"/>
  <c r="H4090" i="46"/>
  <c r="H4091" i="46"/>
  <c r="H4092" i="46"/>
  <c r="H4093" i="46"/>
  <c r="H4094" i="46"/>
  <c r="H4095" i="46"/>
  <c r="H4096" i="46"/>
  <c r="H4097" i="46"/>
  <c r="H4098" i="46"/>
  <c r="H4099" i="46"/>
  <c r="H4100" i="46"/>
  <c r="H4101" i="46"/>
  <c r="H4102" i="46"/>
  <c r="H4103" i="46"/>
  <c r="H4104" i="46"/>
  <c r="H4105" i="46"/>
  <c r="H4106" i="46"/>
  <c r="H4107" i="46"/>
  <c r="H4108" i="46"/>
  <c r="H4109" i="46"/>
  <c r="H4110" i="46"/>
  <c r="H4111" i="46"/>
  <c r="H4112" i="46"/>
  <c r="H4113" i="46"/>
  <c r="H4114" i="46"/>
  <c r="H4115" i="46"/>
  <c r="H4116" i="46"/>
  <c r="H4117" i="46"/>
  <c r="H4118" i="46"/>
  <c r="H4119" i="46"/>
  <c r="H4120" i="46"/>
  <c r="H4121" i="46"/>
  <c r="H4122" i="46"/>
  <c r="H4123" i="46"/>
  <c r="H4124" i="46"/>
  <c r="H4125" i="46"/>
  <c r="H4126" i="46"/>
  <c r="H4127" i="46"/>
  <c r="H4128" i="46"/>
  <c r="H4129" i="46"/>
  <c r="H4130" i="46"/>
  <c r="H4131" i="46"/>
  <c r="H4132" i="46"/>
  <c r="H4133" i="46"/>
  <c r="H4134" i="46"/>
  <c r="H4135" i="46"/>
  <c r="H4136" i="46"/>
  <c r="H4137" i="46"/>
  <c r="H4138" i="46"/>
  <c r="H4139" i="46"/>
  <c r="H4140" i="46"/>
  <c r="H4141" i="46"/>
  <c r="H4142" i="46"/>
  <c r="H4143" i="46"/>
  <c r="H4144" i="46"/>
  <c r="H4145" i="46"/>
  <c r="H4146" i="46"/>
  <c r="H4147" i="46"/>
  <c r="H4148" i="46"/>
  <c r="H4149" i="46"/>
  <c r="H4150" i="46"/>
  <c r="H4151" i="46"/>
  <c r="H4152" i="46"/>
  <c r="H4153" i="46"/>
  <c r="H4154" i="46"/>
  <c r="H4155" i="46"/>
  <c r="H4156" i="46"/>
  <c r="H4157" i="46"/>
  <c r="H4158" i="46"/>
  <c r="H4159" i="46"/>
  <c r="H4160" i="46"/>
  <c r="H4161" i="46"/>
  <c r="H4162" i="46"/>
  <c r="H4163" i="46"/>
  <c r="H4164" i="46"/>
  <c r="H4165" i="46"/>
  <c r="H4166" i="46"/>
  <c r="H4167" i="46"/>
  <c r="H4168" i="46"/>
  <c r="H4169" i="46"/>
  <c r="H4170" i="46"/>
  <c r="H4171" i="46"/>
  <c r="H4172" i="46"/>
  <c r="H4173" i="46"/>
  <c r="H4174" i="46"/>
  <c r="H4175" i="46"/>
  <c r="H4176" i="46"/>
  <c r="H4177" i="46"/>
  <c r="H4178" i="46"/>
  <c r="H4179" i="46"/>
  <c r="H4180" i="46"/>
  <c r="H4181" i="46"/>
  <c r="H4182" i="46"/>
  <c r="H4183" i="46"/>
  <c r="H4184" i="46"/>
  <c r="H4185" i="46"/>
  <c r="H4186" i="46"/>
  <c r="H4187" i="46"/>
  <c r="H4188" i="46"/>
  <c r="H4189" i="46"/>
  <c r="H4190" i="46"/>
  <c r="H4191" i="46"/>
  <c r="H4192" i="46"/>
  <c r="H4193" i="46"/>
  <c r="H4194" i="46"/>
  <c r="H4195" i="46"/>
  <c r="H4196" i="46"/>
  <c r="H4197" i="46"/>
  <c r="H4198" i="46"/>
  <c r="H4199" i="46"/>
  <c r="H4200" i="46"/>
  <c r="H4201" i="46"/>
  <c r="H4202" i="46"/>
  <c r="H4203" i="46"/>
  <c r="H4204" i="46"/>
  <c r="H4205" i="46"/>
  <c r="H4206" i="46"/>
  <c r="H4207" i="46"/>
  <c r="H4208" i="46"/>
  <c r="H4209" i="46"/>
  <c r="H4210" i="46"/>
  <c r="H4211" i="46"/>
  <c r="H4212" i="46"/>
  <c r="H4213" i="46"/>
  <c r="H4214" i="46"/>
  <c r="H4215" i="46"/>
  <c r="H4216" i="46"/>
  <c r="H4217" i="46"/>
  <c r="H4218" i="46"/>
  <c r="H4219" i="46"/>
  <c r="H4220" i="46"/>
  <c r="H4221" i="46"/>
  <c r="H4222" i="46"/>
  <c r="H4223" i="46"/>
  <c r="H4224" i="46"/>
  <c r="H4225" i="46"/>
  <c r="H4226" i="46"/>
  <c r="H4227" i="46"/>
  <c r="H4228" i="46"/>
  <c r="H4229" i="46"/>
  <c r="H4230" i="46"/>
  <c r="H4231" i="46"/>
  <c r="H4232" i="46"/>
  <c r="H4233" i="46"/>
  <c r="H4234" i="46"/>
  <c r="H4235" i="46"/>
  <c r="H4236" i="46"/>
  <c r="H4237" i="46"/>
  <c r="H4238" i="46"/>
  <c r="H4239" i="46"/>
  <c r="H4240" i="46"/>
  <c r="H4241" i="46"/>
  <c r="H4242" i="46"/>
  <c r="H4243" i="46"/>
  <c r="H4244" i="46"/>
  <c r="H4245" i="46"/>
  <c r="H4246" i="46"/>
  <c r="H4247" i="46"/>
  <c r="H4248" i="46"/>
  <c r="H4249" i="46"/>
  <c r="H4250" i="46"/>
  <c r="H4251" i="46"/>
  <c r="H4252" i="46"/>
  <c r="H4253" i="46"/>
  <c r="H4254" i="46"/>
  <c r="H4255" i="46"/>
  <c r="H4256" i="46"/>
  <c r="H4257" i="46"/>
  <c r="H4258" i="46"/>
  <c r="H4259" i="46"/>
  <c r="H4260" i="46"/>
  <c r="H4261" i="46"/>
  <c r="H4262" i="46"/>
  <c r="H4263" i="46"/>
  <c r="H4264" i="46"/>
  <c r="H4265" i="46"/>
  <c r="H4266" i="46"/>
  <c r="H4267" i="46"/>
  <c r="H4268" i="46"/>
  <c r="H4269" i="46"/>
  <c r="H4270" i="46"/>
  <c r="H4271" i="46"/>
  <c r="H4272" i="46"/>
  <c r="H4273" i="46"/>
  <c r="H4274" i="46"/>
  <c r="H4275" i="46"/>
  <c r="H4276" i="46"/>
  <c r="H4277" i="46"/>
  <c r="H4278" i="46"/>
  <c r="H4279" i="46"/>
  <c r="H4280" i="46"/>
  <c r="H4281" i="46"/>
  <c r="H4282" i="46"/>
  <c r="H4283" i="46"/>
  <c r="H4284" i="46"/>
  <c r="H4285" i="46"/>
  <c r="H4286" i="46"/>
  <c r="H4287" i="46"/>
  <c r="H4288" i="46"/>
  <c r="H4289" i="46"/>
  <c r="H4290" i="46"/>
  <c r="H4291" i="46"/>
  <c r="H4292" i="46"/>
  <c r="H4293" i="46"/>
  <c r="H4294" i="46"/>
  <c r="H4295" i="46"/>
  <c r="H4296" i="46"/>
  <c r="H4297" i="46"/>
  <c r="H4298" i="46"/>
  <c r="H4299" i="46"/>
  <c r="H4300" i="46"/>
  <c r="H4301" i="46"/>
  <c r="H4302" i="46"/>
  <c r="H4303" i="46"/>
  <c r="H4304" i="46"/>
  <c r="H4305" i="46"/>
  <c r="H4306" i="46"/>
  <c r="H4307" i="46"/>
  <c r="H4308" i="46"/>
  <c r="H4309" i="46"/>
  <c r="H4310" i="46"/>
  <c r="H4311" i="46"/>
  <c r="H4312" i="46"/>
  <c r="H4313" i="46"/>
  <c r="H4314" i="46"/>
  <c r="H4315" i="46"/>
  <c r="H4316" i="46"/>
  <c r="H4317" i="46"/>
  <c r="H4318" i="46"/>
  <c r="H4319" i="46"/>
  <c r="H4320" i="46"/>
  <c r="H4321" i="46"/>
  <c r="H4322" i="46"/>
  <c r="H4323" i="46"/>
  <c r="H4324" i="46"/>
  <c r="H4325" i="46"/>
  <c r="H4326" i="46"/>
  <c r="H4327" i="46"/>
  <c r="H4328" i="46"/>
  <c r="H4329" i="46"/>
  <c r="H4330" i="46"/>
  <c r="H4331" i="46"/>
  <c r="H4332" i="46"/>
  <c r="H4333" i="46"/>
  <c r="H4334" i="46"/>
  <c r="H4335" i="46"/>
  <c r="H4336" i="46"/>
  <c r="H4337" i="46"/>
  <c r="H4338" i="46"/>
  <c r="H4339" i="46"/>
  <c r="H4340" i="46"/>
  <c r="H4341" i="46"/>
  <c r="H4342" i="46"/>
  <c r="H4343" i="46"/>
  <c r="H4344" i="46"/>
  <c r="H4345" i="46"/>
  <c r="H4346" i="46"/>
  <c r="H4347" i="46"/>
  <c r="H4348" i="46"/>
  <c r="H4349" i="46"/>
  <c r="H4350" i="46"/>
  <c r="H4351" i="46"/>
  <c r="H4352" i="46"/>
  <c r="H4353" i="46"/>
  <c r="H4354" i="46"/>
  <c r="H4355" i="46"/>
  <c r="H4356" i="46"/>
  <c r="H4357" i="46"/>
  <c r="H4358" i="46"/>
  <c r="H4359" i="46"/>
  <c r="H4360" i="46"/>
  <c r="H4361" i="46"/>
  <c r="H4362" i="46"/>
  <c r="H4363" i="46"/>
  <c r="H4364" i="46"/>
  <c r="H4365" i="46"/>
  <c r="H4366" i="46"/>
  <c r="H4367" i="46"/>
  <c r="H4368" i="46"/>
  <c r="H4369" i="46"/>
  <c r="H4370" i="46"/>
  <c r="H4371" i="46"/>
  <c r="H4372" i="46"/>
  <c r="H4373" i="46"/>
  <c r="H4374" i="46"/>
  <c r="H4375" i="46"/>
  <c r="H4376" i="46"/>
  <c r="H4377" i="46"/>
  <c r="H4378" i="46"/>
  <c r="H4379" i="46"/>
  <c r="H4380" i="46"/>
  <c r="H4381" i="46"/>
  <c r="H4382" i="46"/>
  <c r="H4383" i="46"/>
  <c r="H4384" i="46"/>
  <c r="H4385" i="46"/>
  <c r="H4386" i="46"/>
  <c r="H4387" i="46"/>
  <c r="H4388" i="46"/>
  <c r="H4389" i="46"/>
  <c r="H4390" i="46"/>
  <c r="H4391" i="46"/>
  <c r="H4392" i="46"/>
  <c r="H4393" i="46"/>
  <c r="H4394" i="46"/>
  <c r="H4395" i="46"/>
  <c r="H4396" i="46"/>
  <c r="H4397" i="46"/>
  <c r="H4398" i="46"/>
  <c r="H4399" i="46"/>
  <c r="H4400" i="46"/>
  <c r="H4401" i="46"/>
  <c r="H4402" i="46"/>
  <c r="H4403" i="46"/>
  <c r="H4404" i="46"/>
  <c r="H4405" i="46"/>
  <c r="H4406" i="46"/>
  <c r="H4407" i="46"/>
  <c r="H4408" i="46"/>
  <c r="H4409" i="46"/>
  <c r="H4410" i="46"/>
  <c r="H4411" i="46"/>
  <c r="H4412" i="46"/>
  <c r="H4413" i="46"/>
  <c r="H4414" i="46"/>
  <c r="H4415" i="46"/>
  <c r="H4416" i="46"/>
  <c r="H4417" i="46"/>
  <c r="H4418" i="46"/>
  <c r="H4419" i="46"/>
  <c r="H4420" i="46"/>
  <c r="H4421" i="46"/>
  <c r="H4422" i="46"/>
  <c r="H4423" i="46"/>
  <c r="H4424" i="46"/>
  <c r="H4425" i="46"/>
  <c r="H4426" i="46"/>
  <c r="H4427" i="46"/>
  <c r="H4428" i="46"/>
  <c r="H4429" i="46"/>
  <c r="H4430" i="46"/>
  <c r="H4431" i="46"/>
  <c r="H4432" i="46"/>
  <c r="H4433" i="46"/>
  <c r="H4434" i="46"/>
  <c r="H4435" i="46"/>
  <c r="H4436" i="46"/>
  <c r="H4437" i="46"/>
  <c r="H4438" i="46"/>
  <c r="H4439" i="46"/>
  <c r="H4440" i="46"/>
  <c r="H4441" i="46"/>
  <c r="H4442" i="46"/>
  <c r="H4443" i="46"/>
  <c r="H4444" i="46"/>
  <c r="H4445" i="46"/>
  <c r="H4446" i="46"/>
  <c r="H4447" i="46"/>
  <c r="H4448" i="46"/>
  <c r="H4449" i="46"/>
  <c r="H4450" i="46"/>
  <c r="H4451" i="46"/>
  <c r="H4452" i="46"/>
  <c r="H4453" i="46"/>
  <c r="H4454" i="46"/>
  <c r="H4455" i="46"/>
  <c r="H4456" i="46"/>
  <c r="H4457" i="46"/>
  <c r="H4458" i="46"/>
  <c r="H4459" i="46"/>
  <c r="H4460" i="46"/>
  <c r="H4461" i="46"/>
  <c r="H4462" i="46"/>
  <c r="H4463" i="46"/>
  <c r="H4464" i="46"/>
  <c r="H4465" i="46"/>
  <c r="H4466" i="46"/>
  <c r="H4467" i="46"/>
  <c r="H4468" i="46"/>
  <c r="H4469" i="46"/>
  <c r="H4470" i="46"/>
  <c r="H4471" i="46"/>
  <c r="H4472" i="46"/>
  <c r="H4473" i="46"/>
  <c r="H4474" i="46"/>
  <c r="H4475" i="46"/>
  <c r="H4476" i="46"/>
  <c r="H4477" i="46"/>
  <c r="H4478" i="46"/>
  <c r="H4479" i="46"/>
  <c r="H4480" i="46"/>
  <c r="H4481" i="46"/>
  <c r="H4482" i="46"/>
  <c r="H4483" i="46"/>
  <c r="H4484" i="46"/>
  <c r="H4485" i="46"/>
  <c r="H4486" i="46"/>
  <c r="H4487" i="46"/>
  <c r="H4488" i="46"/>
  <c r="H4489" i="46"/>
  <c r="H4490" i="46"/>
  <c r="H4491" i="46"/>
  <c r="H4492" i="46"/>
  <c r="H4493" i="46"/>
  <c r="H4494" i="46"/>
  <c r="H4495" i="46"/>
  <c r="H4496" i="46"/>
  <c r="H4497" i="46"/>
  <c r="H4498" i="46"/>
  <c r="H4499" i="46"/>
  <c r="H4500" i="46"/>
  <c r="H4501" i="46"/>
  <c r="H4502" i="46"/>
  <c r="H4503" i="46"/>
  <c r="H4504" i="46"/>
  <c r="H4505" i="46"/>
  <c r="H4506" i="46"/>
  <c r="H4507" i="46"/>
  <c r="H4508" i="46"/>
  <c r="H4509" i="46"/>
  <c r="H4510" i="46"/>
  <c r="H4511" i="46"/>
  <c r="H4512" i="46"/>
  <c r="H4513" i="46"/>
  <c r="H4514" i="46"/>
  <c r="H4515" i="46"/>
  <c r="H4516" i="46"/>
  <c r="H4517" i="46"/>
  <c r="H4518" i="46"/>
  <c r="H4519" i="46"/>
  <c r="H4520" i="46"/>
  <c r="H4521" i="46"/>
  <c r="H4522" i="46"/>
  <c r="H4523" i="46"/>
  <c r="H4524" i="46"/>
  <c r="H4525" i="46"/>
  <c r="H4526" i="46"/>
  <c r="H4527" i="46"/>
  <c r="H4528" i="46"/>
  <c r="H4529" i="46"/>
  <c r="H4530" i="46"/>
  <c r="H4531" i="46"/>
  <c r="H4532" i="46"/>
  <c r="H4533" i="46"/>
  <c r="H4534" i="46"/>
  <c r="H4535" i="46"/>
  <c r="H4536" i="46"/>
  <c r="H4537" i="46"/>
  <c r="H4538" i="46"/>
  <c r="H4539" i="46"/>
  <c r="H4540" i="46"/>
  <c r="H4541" i="46"/>
  <c r="H4542" i="46"/>
  <c r="H4543" i="46"/>
  <c r="H4544" i="46"/>
  <c r="H4545" i="46"/>
  <c r="H4546" i="46"/>
  <c r="H4547" i="46"/>
  <c r="H4548" i="46"/>
  <c r="H4549" i="46"/>
  <c r="H4550" i="46"/>
  <c r="H4551" i="46"/>
  <c r="H4552" i="46"/>
  <c r="H4553" i="46"/>
  <c r="H4554" i="46"/>
  <c r="H4555" i="46"/>
  <c r="H4556" i="46"/>
  <c r="H4557" i="46"/>
  <c r="H4558" i="46"/>
  <c r="H4559" i="46"/>
  <c r="H4560" i="46"/>
  <c r="H4561" i="46"/>
  <c r="H4562" i="46"/>
  <c r="H4563" i="46"/>
  <c r="H4564" i="46"/>
  <c r="H4565" i="46"/>
  <c r="H4566" i="46"/>
  <c r="H4567" i="46"/>
  <c r="H4568" i="46"/>
  <c r="H4569" i="46"/>
  <c r="H4570" i="46"/>
  <c r="H4571" i="46"/>
  <c r="H4572" i="46"/>
  <c r="H4573" i="46"/>
  <c r="H4574" i="46"/>
  <c r="H4575" i="46"/>
  <c r="H4576" i="46"/>
  <c r="H4577" i="46"/>
  <c r="H4578" i="46"/>
  <c r="H4579" i="46"/>
  <c r="H4580" i="46"/>
  <c r="H4581" i="46"/>
  <c r="H4582" i="46"/>
  <c r="H4583" i="46"/>
  <c r="H4584" i="46"/>
  <c r="H4585" i="46"/>
  <c r="H4586" i="46"/>
  <c r="H4587" i="46"/>
  <c r="H4588" i="46"/>
  <c r="H4589" i="46"/>
  <c r="H4590" i="46"/>
  <c r="H4591" i="46"/>
  <c r="H4592" i="46"/>
  <c r="H4593" i="46"/>
  <c r="H4594" i="46"/>
  <c r="H4595" i="46"/>
  <c r="H4596" i="46"/>
  <c r="H4597" i="46"/>
  <c r="H4598" i="46"/>
  <c r="H4599" i="46"/>
  <c r="H4600" i="46"/>
  <c r="H4601" i="46"/>
  <c r="H4602" i="46"/>
  <c r="H4603" i="46"/>
  <c r="H4604" i="46"/>
  <c r="H4605" i="46"/>
  <c r="H4606" i="46"/>
  <c r="H4607" i="46"/>
  <c r="H4608" i="46"/>
  <c r="H4609" i="46"/>
  <c r="H4610" i="46"/>
  <c r="H4611" i="46"/>
  <c r="H4612" i="46"/>
  <c r="H4613" i="46"/>
  <c r="H4614" i="46"/>
  <c r="H4615" i="46"/>
  <c r="H4616" i="46"/>
  <c r="H4617" i="46"/>
  <c r="H4618" i="46"/>
  <c r="H4619" i="46"/>
  <c r="H4620" i="46"/>
  <c r="H4621" i="46"/>
  <c r="H4622" i="46"/>
  <c r="H4623" i="46"/>
  <c r="H4624" i="46"/>
  <c r="H4625" i="46"/>
  <c r="H4626" i="46"/>
  <c r="H4627" i="46"/>
  <c r="H4628" i="46"/>
  <c r="H4629" i="46"/>
  <c r="H4630" i="46"/>
  <c r="H4631" i="46"/>
  <c r="H4632" i="46"/>
  <c r="H4633" i="46"/>
  <c r="H4634" i="46"/>
  <c r="H4635" i="46"/>
  <c r="H4636" i="46"/>
  <c r="H4637" i="46"/>
  <c r="H4638" i="46"/>
  <c r="H4639" i="46"/>
  <c r="H4640" i="46"/>
  <c r="H4641" i="46"/>
  <c r="H4642" i="46"/>
  <c r="H4643" i="46"/>
  <c r="H4644" i="46"/>
  <c r="H4645" i="46"/>
  <c r="H4646" i="46"/>
  <c r="H4647" i="46"/>
  <c r="H4648" i="46"/>
  <c r="H4649" i="46"/>
  <c r="H4650" i="46"/>
  <c r="H4651" i="46"/>
  <c r="H4652" i="46"/>
  <c r="H4653" i="46"/>
  <c r="H4654" i="46"/>
  <c r="H4655" i="46"/>
  <c r="H4656" i="46"/>
  <c r="H4657" i="46"/>
  <c r="H4658" i="46"/>
  <c r="H4659" i="46"/>
  <c r="H4660" i="46"/>
  <c r="H4661" i="46"/>
  <c r="H4662" i="46"/>
  <c r="H4663" i="46"/>
  <c r="H4664" i="46"/>
  <c r="H4665" i="46"/>
  <c r="H4666" i="46"/>
  <c r="H4667" i="46"/>
  <c r="H4668" i="46"/>
  <c r="H4669" i="46"/>
  <c r="H4670" i="46"/>
  <c r="H4671" i="46"/>
  <c r="H4672" i="46"/>
  <c r="H4673" i="46"/>
  <c r="H4674" i="46"/>
  <c r="H4675" i="46"/>
  <c r="H4676" i="46"/>
  <c r="H4677" i="46"/>
  <c r="H4678" i="46"/>
  <c r="H4679" i="46"/>
  <c r="H4680" i="46"/>
  <c r="H4681" i="46"/>
  <c r="H4682" i="46"/>
  <c r="H4683" i="46"/>
  <c r="H4684" i="46"/>
  <c r="H4685" i="46"/>
  <c r="H4686" i="46"/>
  <c r="H4687" i="46"/>
  <c r="H4688" i="46"/>
  <c r="H4689" i="46"/>
  <c r="H4690" i="46"/>
  <c r="H4691" i="46"/>
  <c r="H4692" i="46"/>
  <c r="H4693" i="46"/>
  <c r="H4694" i="46"/>
  <c r="H4695" i="46"/>
  <c r="H4696" i="46"/>
  <c r="H4697" i="46"/>
  <c r="H4698" i="46"/>
  <c r="H4699" i="46"/>
  <c r="H4700" i="46"/>
  <c r="H4701" i="46"/>
  <c r="H4702" i="46"/>
  <c r="H4703" i="46"/>
  <c r="H4704" i="46"/>
  <c r="H4705" i="46"/>
  <c r="H4706" i="46"/>
  <c r="H4707" i="46"/>
  <c r="H4708" i="46"/>
  <c r="H4709" i="46"/>
  <c r="H4710" i="46"/>
  <c r="H4711" i="46"/>
  <c r="H4712" i="46"/>
  <c r="H4713" i="46"/>
  <c r="H4714" i="46"/>
  <c r="H4715" i="46"/>
  <c r="H4716" i="46"/>
  <c r="H4717" i="46"/>
  <c r="H4718" i="46"/>
  <c r="H4719" i="46"/>
  <c r="H4720" i="46"/>
  <c r="H4721" i="46"/>
  <c r="H4722" i="46"/>
  <c r="H4723" i="46"/>
  <c r="H4724" i="46"/>
  <c r="H4725" i="46"/>
  <c r="H4726" i="46"/>
  <c r="H4727" i="46"/>
  <c r="H4728" i="46"/>
  <c r="H4729" i="46"/>
  <c r="H4730" i="46"/>
  <c r="H4731" i="46"/>
  <c r="H4732" i="46"/>
  <c r="H4733" i="46"/>
  <c r="H4734" i="46"/>
  <c r="H4735" i="46"/>
  <c r="H4736" i="46"/>
  <c r="H4737" i="46"/>
  <c r="H4738" i="46"/>
  <c r="H4739" i="46"/>
  <c r="H4740" i="46"/>
  <c r="H4741" i="46"/>
  <c r="H4742" i="46"/>
  <c r="H4743" i="46"/>
  <c r="H4744" i="46"/>
  <c r="H4745" i="46"/>
  <c r="H4746" i="46"/>
  <c r="H4747" i="46"/>
  <c r="H4748" i="46"/>
  <c r="H4749" i="46"/>
  <c r="H4750" i="46"/>
  <c r="H4751" i="46"/>
  <c r="H4752" i="46"/>
  <c r="H4753" i="46"/>
  <c r="H4754" i="46"/>
  <c r="H4755" i="46"/>
  <c r="H4756" i="46"/>
  <c r="H4757" i="46"/>
  <c r="H4758" i="46"/>
  <c r="H4759" i="46"/>
  <c r="H4760" i="46"/>
  <c r="H4761" i="46"/>
  <c r="H4762" i="46"/>
  <c r="H4763" i="46"/>
  <c r="H4764" i="46"/>
  <c r="H4765" i="46"/>
  <c r="H4766" i="46"/>
  <c r="H4767" i="46"/>
  <c r="H4768" i="46"/>
  <c r="H4769" i="46"/>
  <c r="H4770" i="46"/>
  <c r="H4771" i="46"/>
  <c r="H4772" i="46"/>
  <c r="H4773" i="46"/>
  <c r="H4774" i="46"/>
  <c r="H4775" i="46"/>
  <c r="H4776" i="46"/>
  <c r="H4777" i="46"/>
  <c r="H4778" i="46"/>
  <c r="H4779" i="46"/>
  <c r="H4780" i="46"/>
  <c r="H4781" i="46"/>
  <c r="H4782" i="46"/>
  <c r="H4783" i="46"/>
  <c r="H4784" i="46"/>
  <c r="H4785" i="46"/>
  <c r="H4786" i="46"/>
  <c r="H4787" i="46"/>
  <c r="H4788" i="46"/>
  <c r="H4789" i="46"/>
  <c r="H4790" i="46"/>
  <c r="H4791" i="46"/>
  <c r="H4792" i="46"/>
  <c r="H4793" i="46"/>
  <c r="H4794" i="46"/>
  <c r="H4795" i="46"/>
  <c r="H4796" i="46"/>
  <c r="H4797" i="46"/>
  <c r="H4798" i="46"/>
  <c r="H4799" i="46"/>
  <c r="H4800" i="46"/>
  <c r="H4801" i="46"/>
  <c r="H4802" i="46"/>
  <c r="H4803" i="46"/>
  <c r="H4804" i="46"/>
  <c r="H4805" i="46"/>
  <c r="H4806" i="46"/>
  <c r="H4807" i="46"/>
  <c r="H4808" i="46"/>
  <c r="H4809" i="46"/>
  <c r="H4810" i="46"/>
  <c r="H4811" i="46"/>
  <c r="H4812" i="46"/>
  <c r="H4813" i="46"/>
  <c r="H4814" i="46"/>
  <c r="H4815" i="46"/>
  <c r="H4816" i="46"/>
  <c r="H4817" i="46"/>
  <c r="H4818" i="46"/>
  <c r="H4819" i="46"/>
  <c r="H4820" i="46"/>
  <c r="H4821" i="46"/>
  <c r="H4822" i="46"/>
  <c r="H4823" i="46"/>
  <c r="H4824" i="46"/>
  <c r="H4825" i="46"/>
  <c r="H4826" i="46"/>
  <c r="H4827" i="46"/>
  <c r="H4828" i="46"/>
  <c r="H4829" i="46"/>
  <c r="H4830" i="46"/>
  <c r="H4831" i="46"/>
  <c r="H4832" i="46"/>
  <c r="H4833" i="46"/>
  <c r="H4834" i="46"/>
  <c r="H4835" i="46"/>
  <c r="H4836" i="46"/>
  <c r="H4837" i="46"/>
  <c r="H4838" i="46"/>
  <c r="H4839" i="46"/>
  <c r="H4840" i="46"/>
  <c r="H4841" i="46"/>
  <c r="H4842" i="46"/>
  <c r="H4843" i="46"/>
  <c r="H4844" i="46"/>
  <c r="H4845" i="46"/>
  <c r="H4846" i="46"/>
  <c r="H4847" i="46"/>
  <c r="H4848" i="46"/>
  <c r="H4849" i="46"/>
  <c r="H4850" i="46"/>
  <c r="H4851" i="46"/>
  <c r="H4852" i="46"/>
  <c r="H4853" i="46"/>
  <c r="H4854" i="46"/>
  <c r="H4855" i="46"/>
  <c r="H4856" i="46"/>
  <c r="H4857" i="46"/>
  <c r="H4858" i="46"/>
  <c r="H4859" i="46"/>
  <c r="H4860" i="46"/>
  <c r="H4861" i="46"/>
  <c r="H4862" i="46"/>
  <c r="H4863" i="46"/>
  <c r="H4864" i="46"/>
  <c r="H4865" i="46"/>
  <c r="H4866" i="46"/>
  <c r="H4867" i="46"/>
  <c r="H4868" i="46"/>
  <c r="H4869" i="46"/>
  <c r="H4870" i="46"/>
  <c r="H4871" i="46"/>
  <c r="H4872" i="46"/>
  <c r="H4873" i="46"/>
  <c r="H4874" i="46"/>
  <c r="H4875" i="46"/>
  <c r="H4876" i="46"/>
  <c r="H4877" i="46"/>
  <c r="H4878" i="46"/>
  <c r="H4879" i="46"/>
  <c r="H4880" i="46"/>
  <c r="H4881" i="46"/>
  <c r="H4882" i="46"/>
  <c r="H4883" i="46"/>
  <c r="H4884" i="46"/>
  <c r="H4885" i="46"/>
  <c r="H4886" i="46"/>
  <c r="H4887" i="46"/>
  <c r="H4888" i="46"/>
  <c r="H4889" i="46"/>
  <c r="H4890" i="46"/>
  <c r="H4891" i="46"/>
  <c r="H4892" i="46"/>
  <c r="H4893" i="46"/>
  <c r="H4894" i="46"/>
  <c r="H4895" i="46"/>
  <c r="H4896" i="46"/>
  <c r="H4897" i="46"/>
  <c r="H4898" i="46"/>
  <c r="H4899" i="46"/>
  <c r="H4900" i="46"/>
  <c r="H4901" i="46"/>
  <c r="H4902" i="46"/>
  <c r="H4903" i="46"/>
  <c r="H4904" i="46"/>
  <c r="H4905" i="46"/>
  <c r="H4906" i="46"/>
  <c r="H4907" i="46"/>
  <c r="H4908" i="46"/>
  <c r="H4909" i="46"/>
  <c r="H4910" i="46"/>
  <c r="H4911" i="46"/>
  <c r="H4912" i="46"/>
  <c r="H4913" i="46"/>
  <c r="H4914" i="46"/>
  <c r="H4915" i="46"/>
  <c r="H4916" i="46"/>
  <c r="H4917" i="46"/>
  <c r="H4918" i="46"/>
  <c r="H4919" i="46"/>
  <c r="H4920" i="46"/>
  <c r="H4921" i="46"/>
  <c r="H4922" i="46"/>
  <c r="H4923" i="46"/>
  <c r="H4924" i="46"/>
  <c r="H4925" i="46"/>
  <c r="H4926" i="46"/>
  <c r="H4927" i="46"/>
  <c r="H4928" i="46"/>
  <c r="H4929" i="46"/>
  <c r="H4930" i="46"/>
  <c r="H4931" i="46"/>
  <c r="H4932" i="46"/>
  <c r="H4933" i="46"/>
  <c r="H4934" i="46"/>
  <c r="H4935" i="46"/>
  <c r="H4936" i="46"/>
  <c r="H4937" i="46"/>
  <c r="H4938" i="46"/>
  <c r="H4939" i="46"/>
  <c r="H4940" i="46"/>
  <c r="H4941" i="46"/>
  <c r="H4942" i="46"/>
  <c r="H4943" i="46"/>
  <c r="H4944" i="46"/>
  <c r="H4945" i="46"/>
  <c r="H4946" i="46"/>
  <c r="H4947" i="46"/>
  <c r="H4948" i="46"/>
  <c r="H4949" i="46"/>
  <c r="H4950" i="46"/>
  <c r="H4951" i="46"/>
  <c r="H4952" i="46"/>
  <c r="H4953" i="46"/>
  <c r="H4954" i="46"/>
  <c r="H4955" i="46"/>
  <c r="H4956" i="46"/>
  <c r="H4957" i="46"/>
  <c r="H4958" i="46"/>
  <c r="H4959" i="46"/>
  <c r="H4960" i="46"/>
  <c r="H4961" i="46"/>
  <c r="H4962" i="46"/>
  <c r="H4963" i="46"/>
  <c r="H4964" i="46"/>
  <c r="H4965" i="46"/>
  <c r="H4966" i="46"/>
  <c r="H4967" i="46"/>
  <c r="H4968" i="46"/>
  <c r="H4969" i="46"/>
  <c r="H4970" i="46"/>
  <c r="H4971" i="46"/>
  <c r="H4972" i="46"/>
  <c r="H4973" i="46"/>
  <c r="H4974" i="46"/>
  <c r="H4975" i="46"/>
  <c r="H4976" i="46"/>
  <c r="H4977" i="46"/>
  <c r="H4978" i="46"/>
  <c r="H4979" i="46"/>
  <c r="H4980" i="46"/>
  <c r="H4981" i="46"/>
  <c r="H4982" i="46"/>
  <c r="H4983" i="46"/>
  <c r="H4984" i="46"/>
  <c r="H4985" i="46"/>
  <c r="H4986" i="46"/>
  <c r="H4987" i="46"/>
  <c r="H4988" i="46"/>
  <c r="H4989" i="46"/>
  <c r="H4990" i="46"/>
  <c r="H4991" i="46"/>
  <c r="H4992" i="46"/>
  <c r="H4993" i="46"/>
  <c r="H4994" i="46"/>
  <c r="H4995" i="46"/>
  <c r="H4996" i="46"/>
  <c r="H4997" i="46"/>
  <c r="H4998" i="46"/>
  <c r="H4999" i="46"/>
  <c r="H5000" i="46"/>
  <c r="H5001" i="46"/>
  <c r="H5002" i="46"/>
  <c r="H5003" i="46"/>
  <c r="H5004" i="46"/>
  <c r="H5005" i="46"/>
  <c r="H5006" i="46"/>
  <c r="H5007" i="46"/>
  <c r="H5008" i="46"/>
  <c r="H5009" i="46"/>
  <c r="H5010" i="46"/>
  <c r="H5011" i="46"/>
  <c r="H5012" i="46"/>
  <c r="H5013" i="46"/>
  <c r="H5014" i="46"/>
  <c r="H5015" i="46"/>
  <c r="H5016" i="46"/>
  <c r="H5017" i="46"/>
  <c r="H5018" i="46"/>
  <c r="H5019" i="46"/>
  <c r="H5020" i="46"/>
  <c r="H5021" i="46"/>
  <c r="H5022" i="46"/>
  <c r="H5023" i="46"/>
  <c r="H5024" i="46"/>
  <c r="H5025" i="46"/>
  <c r="H5026" i="46"/>
  <c r="H5027" i="46"/>
  <c r="H5028" i="46"/>
  <c r="H5029" i="46"/>
  <c r="H5030" i="46"/>
  <c r="H5031" i="46"/>
  <c r="H5032" i="46"/>
  <c r="H5033" i="46"/>
  <c r="H5034" i="46"/>
  <c r="H5035" i="46"/>
  <c r="H5036" i="46"/>
  <c r="H5037" i="46"/>
  <c r="H5038" i="46"/>
  <c r="H5039" i="46"/>
  <c r="H5040" i="46"/>
  <c r="H5041" i="46"/>
  <c r="H5042" i="46"/>
  <c r="H5043" i="46"/>
  <c r="H5044" i="46"/>
  <c r="H5045" i="46"/>
  <c r="H5046" i="46"/>
  <c r="H5047" i="46"/>
  <c r="H5048" i="46"/>
  <c r="H5049" i="46"/>
  <c r="H5050" i="46"/>
  <c r="H5051" i="46"/>
  <c r="H5052" i="46"/>
  <c r="H5053" i="46"/>
  <c r="H5054" i="46"/>
  <c r="H5055" i="46"/>
  <c r="H5056" i="46"/>
  <c r="H5057" i="46"/>
  <c r="H5058" i="46"/>
  <c r="H5059" i="46"/>
  <c r="H5060" i="46"/>
  <c r="H5061" i="46"/>
  <c r="H5062" i="46"/>
  <c r="H5063" i="46"/>
  <c r="H5064" i="46"/>
  <c r="H5065" i="46"/>
  <c r="H5066" i="46"/>
  <c r="H5067" i="46"/>
  <c r="H5068" i="46"/>
  <c r="H5069" i="46"/>
  <c r="H5070" i="46"/>
  <c r="H5071" i="46"/>
  <c r="H5072" i="46"/>
  <c r="H5073" i="46"/>
  <c r="H5074" i="46"/>
  <c r="H5075" i="46"/>
  <c r="H5076" i="46"/>
  <c r="H5077" i="46"/>
  <c r="H5078" i="46"/>
  <c r="H5079" i="46"/>
  <c r="H5080" i="46"/>
  <c r="H5081" i="46"/>
  <c r="H5082" i="46"/>
  <c r="H5083" i="46"/>
  <c r="H5084" i="46"/>
  <c r="H5085" i="46"/>
  <c r="H5086" i="46"/>
  <c r="H5087" i="46"/>
  <c r="H5088" i="46"/>
  <c r="H5089" i="46"/>
  <c r="H5090" i="46"/>
  <c r="H5091" i="46"/>
  <c r="H5092" i="46"/>
  <c r="H5093" i="46"/>
  <c r="H5094" i="46"/>
  <c r="H5095" i="46"/>
  <c r="H5096" i="46"/>
  <c r="H5097" i="46"/>
  <c r="H5098" i="46"/>
  <c r="H5099" i="46"/>
  <c r="H5100" i="46"/>
  <c r="H5101" i="46"/>
  <c r="H5102" i="46"/>
  <c r="H5103" i="46"/>
  <c r="H5104" i="46"/>
  <c r="H5105" i="46"/>
  <c r="H5106" i="46"/>
  <c r="H5107" i="46"/>
  <c r="H5108" i="46"/>
  <c r="H5109" i="46"/>
  <c r="H5110" i="46"/>
  <c r="H5111" i="46"/>
  <c r="H5112" i="46"/>
  <c r="H5113" i="46"/>
  <c r="H5114" i="46"/>
  <c r="H5115" i="46"/>
  <c r="H5116" i="46"/>
  <c r="H5117" i="46"/>
  <c r="H5118" i="46"/>
  <c r="H5119" i="46"/>
  <c r="H5120" i="46"/>
  <c r="H5121" i="46"/>
  <c r="H5122" i="46"/>
  <c r="H5123" i="46"/>
  <c r="H5124" i="46"/>
  <c r="H5125" i="46"/>
  <c r="H5126" i="46"/>
  <c r="H5127" i="46"/>
  <c r="H5128" i="46"/>
  <c r="H5129" i="46"/>
  <c r="H5130" i="46"/>
  <c r="H5131" i="46"/>
  <c r="H5132" i="46"/>
  <c r="H5133" i="46"/>
  <c r="H5134" i="46"/>
  <c r="H5135" i="46"/>
  <c r="H5136" i="46"/>
  <c r="H5137" i="46"/>
  <c r="H5138" i="46"/>
  <c r="H5139" i="46"/>
  <c r="H5140" i="46"/>
  <c r="H5141" i="46"/>
  <c r="H5142" i="46"/>
  <c r="H5143" i="46"/>
  <c r="H5144" i="46"/>
  <c r="H5145" i="46"/>
  <c r="H5146" i="46"/>
  <c r="H5147" i="46"/>
  <c r="H5148" i="46"/>
  <c r="H5149" i="46"/>
  <c r="H5150" i="46"/>
  <c r="H5151" i="46"/>
  <c r="H5152" i="46"/>
  <c r="H5153" i="46"/>
  <c r="H5154" i="46"/>
  <c r="H5155" i="46"/>
  <c r="H5156" i="46"/>
  <c r="H5157" i="46"/>
  <c r="H5158" i="46"/>
  <c r="H5159" i="46"/>
  <c r="H5160" i="46"/>
  <c r="H5161" i="46"/>
  <c r="H5162" i="46"/>
  <c r="H5163" i="46"/>
  <c r="H5164" i="46"/>
  <c r="H5165" i="46"/>
  <c r="H5166" i="46"/>
  <c r="H5167" i="46"/>
  <c r="H5168" i="46"/>
  <c r="H5169" i="46"/>
  <c r="H5170" i="46"/>
  <c r="H5171" i="46"/>
  <c r="H5172" i="46"/>
  <c r="H5173" i="46"/>
  <c r="H5174" i="46"/>
  <c r="H5175" i="46"/>
  <c r="H5176" i="46"/>
  <c r="H5177" i="46"/>
  <c r="H5178" i="46"/>
  <c r="H5179" i="46"/>
  <c r="H5180" i="46"/>
  <c r="H5181" i="46"/>
  <c r="H5182" i="46"/>
  <c r="H5183" i="46"/>
  <c r="H5184" i="46"/>
  <c r="H5185" i="46"/>
  <c r="H5186" i="46"/>
  <c r="H5187" i="46"/>
  <c r="H5188" i="46"/>
  <c r="H5189" i="46"/>
  <c r="H5190" i="46"/>
  <c r="H5191" i="46"/>
  <c r="H5192" i="46"/>
  <c r="H5193" i="46"/>
  <c r="H5194" i="46"/>
  <c r="H5195" i="46"/>
  <c r="H5196" i="46"/>
  <c r="H5197" i="46"/>
  <c r="H5198" i="46"/>
  <c r="H5199" i="46"/>
  <c r="H5200" i="46"/>
  <c r="H5201" i="46"/>
  <c r="H5202" i="46"/>
  <c r="H5203" i="46"/>
  <c r="H5204" i="46"/>
  <c r="H5205" i="46"/>
  <c r="H5206" i="46"/>
  <c r="H5207" i="46"/>
  <c r="H5208" i="46"/>
  <c r="H5209" i="46"/>
  <c r="H5210" i="46"/>
  <c r="H5211" i="46"/>
  <c r="H5212" i="46"/>
  <c r="H5213" i="46"/>
  <c r="H5214" i="46"/>
  <c r="H5215" i="46"/>
  <c r="H5216" i="46"/>
  <c r="H5217" i="46"/>
  <c r="H5218" i="46"/>
  <c r="H5219" i="46"/>
  <c r="H5220" i="46"/>
  <c r="H5221" i="46"/>
  <c r="H5222" i="46"/>
  <c r="H5223" i="46"/>
  <c r="H5224" i="46"/>
  <c r="H5225" i="46"/>
  <c r="H5226" i="46"/>
  <c r="H5227" i="46"/>
  <c r="H5228" i="46"/>
  <c r="H5229" i="46"/>
  <c r="H5230" i="46"/>
  <c r="H5231" i="46"/>
  <c r="H5232" i="46"/>
  <c r="H5233" i="46"/>
  <c r="H5234" i="46"/>
  <c r="H5235" i="46"/>
  <c r="H5236" i="46"/>
  <c r="H5237" i="46"/>
  <c r="H5238" i="46"/>
  <c r="H5239" i="46"/>
  <c r="H5240" i="46"/>
  <c r="H5241" i="46"/>
  <c r="H5242" i="46"/>
  <c r="H5243" i="46"/>
  <c r="H5244" i="46"/>
  <c r="H5245" i="46"/>
  <c r="H5246" i="46"/>
  <c r="H5247" i="46"/>
  <c r="H5248" i="46"/>
  <c r="H5249" i="46"/>
  <c r="H5250" i="46"/>
  <c r="H5251" i="46"/>
  <c r="H5252" i="46"/>
  <c r="H5253" i="46"/>
  <c r="H5254" i="46"/>
  <c r="H5255" i="46"/>
  <c r="H5256" i="46"/>
  <c r="H5257" i="46"/>
  <c r="H5258" i="46"/>
  <c r="H5259" i="46"/>
  <c r="H5260" i="46"/>
  <c r="H5261" i="46"/>
  <c r="H5262" i="46"/>
  <c r="H5263" i="46"/>
  <c r="H5264" i="46"/>
  <c r="H5265" i="46"/>
  <c r="H5266" i="46"/>
  <c r="H5267" i="46"/>
  <c r="H5268" i="46"/>
  <c r="H5269" i="46"/>
  <c r="H5270" i="46"/>
  <c r="H5271" i="46"/>
  <c r="H5272" i="46"/>
  <c r="H5273" i="46"/>
  <c r="H5274" i="46"/>
  <c r="H5275" i="46"/>
  <c r="H5276" i="46"/>
  <c r="H5277" i="46"/>
  <c r="H5278" i="46"/>
  <c r="H5279" i="46"/>
  <c r="H5280" i="46"/>
  <c r="H5281" i="46"/>
  <c r="H5282" i="46"/>
  <c r="H5283" i="46"/>
  <c r="H5284" i="46"/>
  <c r="H5285" i="46"/>
  <c r="H5286" i="46"/>
  <c r="H5287" i="46"/>
  <c r="H5288" i="46"/>
  <c r="H5289" i="46"/>
  <c r="H5290" i="46"/>
  <c r="H5291" i="46"/>
  <c r="H5292" i="46"/>
  <c r="H5293" i="46"/>
  <c r="H5294" i="46"/>
  <c r="H5295" i="46"/>
  <c r="H5296" i="46"/>
  <c r="H5297" i="46"/>
  <c r="H5298" i="46"/>
  <c r="H5299" i="46"/>
  <c r="H5300" i="46"/>
  <c r="H5301" i="46"/>
  <c r="H5302" i="46"/>
  <c r="H5303" i="46"/>
  <c r="H5304" i="46"/>
  <c r="H5305" i="46"/>
  <c r="H5306" i="46"/>
  <c r="H5307" i="46"/>
  <c r="H5308" i="46"/>
  <c r="H5309" i="46"/>
  <c r="H5310" i="46"/>
  <c r="H5311" i="46"/>
  <c r="H5312" i="46"/>
  <c r="H5313" i="46"/>
  <c r="H5314" i="46"/>
  <c r="H5315" i="46"/>
  <c r="H5316" i="46"/>
  <c r="H5317" i="46"/>
  <c r="H5318" i="46"/>
  <c r="H5319" i="46"/>
  <c r="H5320" i="46"/>
  <c r="H5321" i="46"/>
  <c r="H5322" i="46"/>
  <c r="H5323" i="46"/>
  <c r="H5324" i="46"/>
  <c r="H5325" i="46"/>
  <c r="H5326" i="46"/>
  <c r="H5327" i="46"/>
  <c r="H5328" i="46"/>
  <c r="H5329" i="46"/>
  <c r="H5330" i="46"/>
  <c r="H5331" i="46"/>
  <c r="H5332" i="46"/>
  <c r="H5333" i="46"/>
  <c r="H5334" i="46"/>
  <c r="H5335" i="46"/>
  <c r="H5336" i="46"/>
  <c r="H5337" i="46"/>
  <c r="H5338" i="46"/>
  <c r="H5339" i="46"/>
  <c r="H5340" i="46"/>
  <c r="H5341" i="46"/>
  <c r="H5342" i="46"/>
  <c r="H5343" i="46"/>
  <c r="H5344" i="46"/>
  <c r="H5345" i="46"/>
  <c r="H5346" i="46"/>
  <c r="H5347" i="46"/>
  <c r="H5348" i="46"/>
  <c r="H5349" i="46"/>
  <c r="H5350" i="46"/>
  <c r="H5351" i="46"/>
  <c r="H5352" i="46"/>
  <c r="H5353" i="46"/>
  <c r="H5354" i="46"/>
  <c r="H5355" i="46"/>
  <c r="H5356" i="46"/>
  <c r="H5357" i="46"/>
  <c r="H5358" i="46"/>
  <c r="H5359" i="46"/>
  <c r="H5360" i="46"/>
  <c r="H5361" i="46"/>
  <c r="H5362" i="46"/>
  <c r="H5363" i="46"/>
  <c r="H5364" i="46"/>
  <c r="H5365" i="46"/>
  <c r="H5366" i="46"/>
  <c r="H5367" i="46"/>
  <c r="H5368" i="46"/>
  <c r="H5369" i="46"/>
  <c r="H5370" i="46"/>
  <c r="H5371" i="46"/>
  <c r="H5372" i="46"/>
  <c r="H5373" i="46"/>
  <c r="H5374" i="46"/>
  <c r="H5375" i="46"/>
  <c r="H5376" i="46"/>
  <c r="H5377" i="46"/>
  <c r="H5378" i="46"/>
  <c r="H5379" i="46"/>
  <c r="H5380" i="46"/>
  <c r="H5381" i="46"/>
  <c r="H5382" i="46"/>
  <c r="H5383" i="46"/>
  <c r="H5384" i="46"/>
  <c r="H5385" i="46"/>
  <c r="H5386" i="46"/>
  <c r="H5387" i="46"/>
  <c r="H5388" i="46"/>
  <c r="H5389" i="46"/>
  <c r="H5390" i="46"/>
  <c r="H5391" i="46"/>
  <c r="H5392" i="46"/>
  <c r="H5393" i="46"/>
  <c r="H5394" i="46"/>
  <c r="H5395" i="46"/>
  <c r="H5396" i="46"/>
  <c r="H5397" i="46"/>
  <c r="H5398" i="46"/>
  <c r="H5399" i="46"/>
  <c r="H5400" i="46"/>
  <c r="H5401" i="46"/>
  <c r="H5402" i="46"/>
  <c r="H5403" i="46"/>
  <c r="H5404" i="46"/>
  <c r="H5405" i="46"/>
  <c r="H5406" i="46"/>
  <c r="H5407" i="46"/>
  <c r="H5408" i="46"/>
  <c r="H5409" i="46"/>
  <c r="H5410" i="46"/>
  <c r="H5411" i="46"/>
  <c r="H5412" i="46"/>
  <c r="H5413" i="46"/>
  <c r="H5414" i="46"/>
  <c r="H5415" i="46"/>
  <c r="H5416" i="46"/>
  <c r="H5417" i="46"/>
  <c r="H5418" i="46"/>
  <c r="H5419" i="46"/>
  <c r="H5420" i="46"/>
  <c r="H5421" i="46"/>
  <c r="H5422" i="46"/>
  <c r="H5423" i="46"/>
  <c r="H5424" i="46"/>
  <c r="H5425" i="46"/>
  <c r="H5426" i="46"/>
  <c r="H5427" i="46"/>
  <c r="H5428" i="46"/>
  <c r="H5429" i="46"/>
  <c r="H5430" i="46"/>
  <c r="H5431" i="46"/>
  <c r="H5432" i="46"/>
  <c r="H5433" i="46"/>
  <c r="H5434" i="46"/>
  <c r="H5435" i="46"/>
  <c r="H5436" i="46"/>
  <c r="H5437" i="46"/>
  <c r="H5438" i="46"/>
  <c r="H5439" i="46"/>
  <c r="H5440" i="46"/>
  <c r="H5441" i="46"/>
  <c r="H5442" i="46"/>
  <c r="H5443" i="46"/>
  <c r="H5444" i="46"/>
  <c r="H5445" i="46"/>
  <c r="H5446" i="46"/>
  <c r="H5447" i="46"/>
  <c r="H5448" i="46"/>
  <c r="H5449" i="46"/>
  <c r="H5450" i="46"/>
  <c r="H5451" i="46"/>
  <c r="H5452" i="46"/>
  <c r="H5453" i="46"/>
  <c r="H5454" i="46"/>
  <c r="H5455" i="46"/>
  <c r="H5456" i="46"/>
  <c r="H5457" i="46"/>
  <c r="H5458" i="46"/>
  <c r="H5459" i="46"/>
  <c r="H5460" i="46"/>
  <c r="H5461" i="46"/>
  <c r="H5462" i="46"/>
  <c r="H5463" i="46"/>
  <c r="H5464" i="46"/>
  <c r="H5465" i="46"/>
  <c r="H5466" i="46"/>
  <c r="H5467" i="46"/>
  <c r="H5468" i="46"/>
  <c r="H5469" i="46"/>
  <c r="H5470" i="46"/>
  <c r="H5471" i="46"/>
  <c r="H5472" i="46"/>
  <c r="H5473" i="46"/>
  <c r="H5474" i="46"/>
  <c r="H5475" i="46"/>
  <c r="H5476" i="46"/>
  <c r="H5477" i="46"/>
  <c r="H5478" i="46"/>
  <c r="H5479" i="46"/>
  <c r="H5480" i="46"/>
  <c r="H5481" i="46"/>
  <c r="H5482" i="46"/>
  <c r="H5483" i="46"/>
  <c r="H5484" i="46"/>
  <c r="H5485" i="46"/>
  <c r="H5486" i="46"/>
  <c r="H5487" i="46"/>
  <c r="H5488" i="46"/>
  <c r="H5489" i="46"/>
  <c r="H5490" i="46"/>
  <c r="H5491" i="46"/>
  <c r="H5492" i="46"/>
  <c r="H5493" i="46"/>
  <c r="H5494" i="46"/>
  <c r="H5495" i="46"/>
  <c r="H5496" i="46"/>
  <c r="H5497" i="46"/>
  <c r="H5498" i="46"/>
  <c r="H5499" i="46"/>
  <c r="H5500" i="46"/>
  <c r="H5501" i="46"/>
  <c r="H5502" i="46"/>
  <c r="H5503" i="46"/>
  <c r="H5504" i="46"/>
  <c r="H5505" i="46"/>
  <c r="H5506" i="46"/>
  <c r="H5507" i="46"/>
  <c r="H5508" i="46"/>
  <c r="H5509" i="46"/>
  <c r="H5510" i="46"/>
  <c r="H5511" i="46"/>
  <c r="H5512" i="46"/>
  <c r="H5513" i="46"/>
  <c r="H5514" i="46"/>
  <c r="H5515" i="46"/>
  <c r="H5516" i="46"/>
  <c r="H5517" i="46"/>
  <c r="H5518" i="46"/>
  <c r="H5519" i="46"/>
  <c r="H5520" i="46"/>
  <c r="H5521" i="46"/>
  <c r="H5522" i="46"/>
  <c r="H5523" i="46"/>
  <c r="H5524" i="46"/>
  <c r="H5525" i="46"/>
  <c r="H5526" i="46"/>
  <c r="H5527" i="46"/>
  <c r="H5528" i="46"/>
  <c r="H5529" i="46"/>
  <c r="H5530" i="46"/>
  <c r="H5531" i="46"/>
  <c r="H5532" i="46"/>
  <c r="H5533" i="46"/>
  <c r="H5534" i="46"/>
  <c r="H5535" i="46"/>
  <c r="H5536" i="46"/>
  <c r="H5537" i="46"/>
  <c r="H5538" i="46"/>
  <c r="H5539" i="46"/>
  <c r="H5540" i="46"/>
  <c r="H5541" i="46"/>
  <c r="H5542" i="46"/>
  <c r="H5543" i="46"/>
  <c r="H5544" i="46"/>
  <c r="H5545" i="46"/>
  <c r="H5546" i="46"/>
  <c r="H5547" i="46"/>
  <c r="H5548" i="46"/>
  <c r="H5549" i="46"/>
  <c r="H5550" i="46"/>
  <c r="H5551" i="46"/>
  <c r="H5552" i="46"/>
  <c r="H5553" i="46"/>
  <c r="H5554" i="46"/>
  <c r="H5555" i="46"/>
  <c r="H5556" i="46"/>
  <c r="H5557" i="46"/>
  <c r="H5558" i="46"/>
  <c r="H5559" i="46"/>
  <c r="H5560" i="46"/>
  <c r="H5561" i="46"/>
  <c r="H5562" i="46"/>
  <c r="H5563" i="46"/>
  <c r="H5564" i="46"/>
  <c r="H5565" i="46"/>
  <c r="H5566" i="46"/>
  <c r="H5567" i="46"/>
  <c r="H5568" i="46"/>
  <c r="H5569" i="46"/>
  <c r="H5570" i="46"/>
  <c r="H5571" i="46"/>
  <c r="H5572" i="46"/>
  <c r="H5573" i="46"/>
  <c r="H5574" i="46"/>
  <c r="H5575" i="46"/>
  <c r="H5576" i="46"/>
  <c r="H5577" i="46"/>
  <c r="H5578" i="46"/>
  <c r="H5579" i="46"/>
  <c r="H5580" i="46"/>
  <c r="H5581" i="46"/>
  <c r="H5582" i="46"/>
  <c r="H5583" i="46"/>
  <c r="H5584" i="46"/>
  <c r="H5585" i="46"/>
  <c r="H5586" i="46"/>
  <c r="H5587" i="46"/>
  <c r="H5588" i="46"/>
  <c r="H5589" i="46"/>
  <c r="H5590" i="46"/>
  <c r="H5591" i="46"/>
  <c r="H5592" i="46"/>
  <c r="H5593" i="46"/>
  <c r="H5594" i="46"/>
  <c r="H5595" i="46"/>
  <c r="H5596" i="46"/>
  <c r="H5597" i="46"/>
  <c r="H5598" i="46"/>
  <c r="H5599" i="46"/>
  <c r="H5600" i="46"/>
  <c r="H5601" i="46"/>
  <c r="H5602" i="46"/>
  <c r="H5603" i="46"/>
  <c r="H5604" i="46"/>
  <c r="H5605" i="46"/>
  <c r="H5606" i="46"/>
  <c r="H5607" i="46"/>
  <c r="H5608" i="46"/>
  <c r="H5609" i="46"/>
  <c r="H5610" i="46"/>
  <c r="H5611" i="46"/>
  <c r="H5612" i="46"/>
  <c r="H5613" i="46"/>
  <c r="H5614" i="46"/>
  <c r="H5615" i="46"/>
  <c r="H5616" i="46"/>
  <c r="H5617" i="46"/>
  <c r="H5618" i="46"/>
  <c r="H5619" i="46"/>
  <c r="H5620" i="46"/>
  <c r="H5621" i="46"/>
  <c r="H5622" i="46"/>
  <c r="H5623" i="46"/>
  <c r="H5624" i="46"/>
  <c r="H5625" i="46"/>
  <c r="H5626" i="46"/>
  <c r="H5627" i="46"/>
  <c r="H5628" i="46"/>
  <c r="H5629" i="46"/>
  <c r="H5630" i="46"/>
  <c r="H5631" i="46"/>
  <c r="H5632" i="46"/>
  <c r="H5633" i="46"/>
  <c r="H5634" i="46"/>
  <c r="H5635" i="46"/>
  <c r="H5636" i="46"/>
  <c r="H5637" i="46"/>
  <c r="H5638" i="46"/>
  <c r="H5639" i="46"/>
  <c r="H5640" i="46"/>
  <c r="H5641" i="46"/>
  <c r="H5642" i="46"/>
  <c r="H5643" i="46"/>
  <c r="H5644" i="46"/>
  <c r="H5645" i="46"/>
  <c r="H5646" i="46"/>
  <c r="H5647" i="46"/>
  <c r="H5648" i="46"/>
  <c r="H5649" i="46"/>
  <c r="H5650" i="46"/>
  <c r="H5651" i="46"/>
  <c r="H5652" i="46"/>
  <c r="H5653" i="46"/>
  <c r="H5654" i="46"/>
  <c r="H5655" i="46"/>
  <c r="H5656" i="46"/>
  <c r="H5657" i="46"/>
  <c r="H5658" i="46"/>
  <c r="H5659" i="46"/>
  <c r="H5660" i="46"/>
  <c r="H5661" i="46"/>
  <c r="H5662" i="46"/>
  <c r="H5663" i="46"/>
  <c r="H5664" i="46"/>
  <c r="H5665" i="46"/>
  <c r="H5666" i="46"/>
  <c r="H5667" i="46"/>
  <c r="H5668" i="46"/>
  <c r="H5669" i="46"/>
  <c r="H5670" i="46"/>
  <c r="H5671" i="46"/>
  <c r="H5672" i="46"/>
  <c r="H5673" i="46"/>
  <c r="H5674" i="46"/>
  <c r="H5675" i="46"/>
  <c r="H5676" i="46"/>
  <c r="H5677" i="46"/>
  <c r="H5678" i="46"/>
  <c r="H5679" i="46"/>
  <c r="H5680" i="46"/>
  <c r="H5681" i="46"/>
  <c r="H5682" i="46"/>
  <c r="H5683" i="46"/>
  <c r="H5684" i="46"/>
  <c r="H5685" i="46"/>
  <c r="H5686" i="46"/>
  <c r="H5687" i="46"/>
  <c r="H5688" i="46"/>
  <c r="H5689" i="46"/>
  <c r="H5690" i="46"/>
  <c r="H5691" i="46"/>
  <c r="H5692" i="46"/>
  <c r="H5693" i="46"/>
  <c r="H5694" i="46"/>
  <c r="H5695" i="46"/>
  <c r="H5696" i="46"/>
  <c r="H5697" i="46"/>
  <c r="H5698" i="46"/>
  <c r="H5699" i="46"/>
  <c r="H5700" i="46"/>
  <c r="H5701" i="46"/>
  <c r="H5702" i="46"/>
  <c r="H5703" i="46"/>
  <c r="H5704" i="46"/>
  <c r="H5705" i="46"/>
  <c r="H5706" i="46"/>
  <c r="H5707" i="46"/>
  <c r="H5708" i="46"/>
  <c r="H5709" i="46"/>
  <c r="H5710" i="46"/>
  <c r="H5711" i="46"/>
  <c r="H5712" i="46"/>
  <c r="H5713" i="46"/>
  <c r="H5714" i="46"/>
  <c r="H5715" i="46"/>
  <c r="H5716" i="46"/>
  <c r="H5717" i="46"/>
  <c r="H5718" i="46"/>
  <c r="H5719" i="46"/>
  <c r="H5720" i="46"/>
  <c r="H5721" i="46"/>
  <c r="H5722" i="46"/>
  <c r="H5723" i="46"/>
  <c r="H5724" i="46"/>
  <c r="H5725" i="46"/>
  <c r="H5726" i="46"/>
  <c r="H5727" i="46"/>
  <c r="H5728" i="46"/>
  <c r="H5729" i="46"/>
  <c r="H5730" i="46"/>
  <c r="H5731" i="46"/>
  <c r="H5732" i="46"/>
  <c r="H5733" i="46"/>
  <c r="H5734" i="46"/>
  <c r="H5735" i="46"/>
  <c r="H5736" i="46"/>
  <c r="H5737" i="46"/>
  <c r="H5738" i="46"/>
  <c r="H5739" i="46"/>
  <c r="H5740" i="46"/>
  <c r="H5741" i="46"/>
  <c r="H5742" i="46"/>
  <c r="H5743" i="46"/>
  <c r="H5744" i="46"/>
  <c r="H5745" i="46"/>
  <c r="H5746" i="46"/>
  <c r="H5747" i="46"/>
  <c r="H5748" i="46"/>
  <c r="H5749" i="46"/>
  <c r="H5750" i="46"/>
  <c r="H5751" i="46"/>
  <c r="H5752" i="46"/>
  <c r="H5753" i="46"/>
  <c r="H5754" i="46"/>
  <c r="H5755" i="46"/>
  <c r="H5756" i="46"/>
  <c r="H5757" i="46"/>
  <c r="H5758" i="46"/>
  <c r="H5759" i="46"/>
  <c r="H5760" i="46"/>
  <c r="H5761" i="46"/>
  <c r="H5762" i="46"/>
  <c r="H5763" i="46"/>
  <c r="H5764" i="46"/>
  <c r="H5765" i="46"/>
  <c r="H5766" i="46"/>
  <c r="H5767" i="46"/>
  <c r="H5768" i="46"/>
  <c r="H5769" i="46"/>
  <c r="H5770" i="46"/>
  <c r="H5771" i="46"/>
  <c r="H5772" i="46"/>
  <c r="H5773" i="46"/>
  <c r="H5774" i="46"/>
  <c r="H5775" i="46"/>
  <c r="H5776" i="46"/>
  <c r="H5777" i="46"/>
  <c r="H5778" i="46"/>
  <c r="H5779" i="46"/>
  <c r="H5780" i="46"/>
  <c r="H5781" i="46"/>
  <c r="H5782" i="46"/>
  <c r="H5783" i="46"/>
  <c r="H5784" i="46"/>
  <c r="H5785" i="46"/>
  <c r="H5786" i="46"/>
  <c r="H5787" i="46"/>
  <c r="H5788" i="46"/>
  <c r="H5789" i="46"/>
  <c r="H5790" i="46"/>
  <c r="H5791" i="46"/>
  <c r="H5792" i="46"/>
  <c r="H5793" i="46"/>
  <c r="H5794" i="46"/>
  <c r="H5795" i="46"/>
  <c r="H5796" i="46"/>
  <c r="H5797" i="46"/>
  <c r="H5798" i="46"/>
  <c r="H5799" i="46"/>
  <c r="H5800" i="46"/>
  <c r="H5801" i="46"/>
  <c r="H5802" i="46"/>
  <c r="H5803" i="46"/>
  <c r="H5804" i="46"/>
  <c r="H5805" i="46"/>
  <c r="H5806" i="46"/>
  <c r="H5807" i="46"/>
  <c r="H5808" i="46"/>
  <c r="H5809" i="46"/>
  <c r="H5810" i="46"/>
  <c r="H5811" i="46"/>
  <c r="H5812" i="46"/>
  <c r="H5813" i="46"/>
  <c r="H5814" i="46"/>
  <c r="H5815" i="46"/>
  <c r="H5816" i="46"/>
  <c r="H5817" i="46"/>
  <c r="H5818" i="46"/>
  <c r="H5819" i="46"/>
  <c r="H5820" i="46"/>
  <c r="H5821" i="46"/>
  <c r="H5822" i="46"/>
  <c r="H5823" i="46"/>
  <c r="H5824" i="46"/>
  <c r="H5825" i="46"/>
  <c r="H5826" i="46"/>
  <c r="H5827" i="46"/>
  <c r="H5828" i="46"/>
  <c r="H5829" i="46"/>
  <c r="H5830" i="46"/>
  <c r="H5831" i="46"/>
  <c r="H5832" i="46"/>
  <c r="H5833" i="46"/>
  <c r="H5834" i="46"/>
  <c r="H5835" i="46"/>
  <c r="H5836" i="46"/>
  <c r="H5837" i="46"/>
  <c r="H5838" i="46"/>
  <c r="H5839" i="46"/>
  <c r="H5840" i="46"/>
  <c r="H5841" i="46"/>
  <c r="H5842" i="46"/>
  <c r="H5843" i="46"/>
  <c r="H5844" i="46"/>
  <c r="H5845" i="46"/>
  <c r="H5846" i="46"/>
  <c r="H5847" i="46"/>
  <c r="H5848" i="46"/>
  <c r="H5849" i="46"/>
  <c r="H5850" i="46"/>
  <c r="H5851" i="46"/>
  <c r="H5852" i="46"/>
  <c r="H5853" i="46"/>
  <c r="H5854" i="46"/>
  <c r="H5855" i="46"/>
  <c r="H5856" i="46"/>
  <c r="H5857" i="46"/>
  <c r="H5858" i="46"/>
  <c r="H5859" i="46"/>
  <c r="H5860" i="46"/>
  <c r="H5861" i="46"/>
  <c r="H5862" i="46"/>
  <c r="H5863" i="46"/>
  <c r="H5864" i="46"/>
  <c r="H5865" i="46"/>
  <c r="H5866" i="46"/>
  <c r="H5867" i="46"/>
  <c r="H5868" i="46"/>
  <c r="H5869" i="46"/>
  <c r="H5870" i="46"/>
  <c r="H5871" i="46"/>
  <c r="H5872" i="46"/>
  <c r="H5873" i="46"/>
  <c r="H5874" i="46"/>
  <c r="H5875" i="46"/>
  <c r="H5876" i="46"/>
  <c r="H5877" i="46"/>
  <c r="H5878" i="46"/>
  <c r="H5879" i="46"/>
  <c r="H5880" i="46"/>
  <c r="H5881" i="46"/>
  <c r="H5882" i="46"/>
  <c r="H5883" i="46"/>
  <c r="H5884" i="46"/>
  <c r="H5885" i="46"/>
  <c r="H5886" i="46"/>
  <c r="H5887" i="46"/>
  <c r="H5888" i="46"/>
  <c r="H5889" i="46"/>
  <c r="H5890" i="46"/>
  <c r="H5891" i="46"/>
  <c r="H5892" i="46"/>
  <c r="H5893" i="46"/>
  <c r="H5894" i="46"/>
  <c r="H5895" i="46"/>
  <c r="H5896" i="46"/>
  <c r="H5897" i="46"/>
  <c r="H5898" i="46"/>
  <c r="H5899" i="46"/>
  <c r="H5900" i="46"/>
  <c r="H5901" i="46"/>
  <c r="H5902" i="46"/>
  <c r="H5903" i="46"/>
  <c r="H5904" i="46"/>
  <c r="H5905" i="46"/>
  <c r="H5906" i="46"/>
  <c r="H5907" i="46"/>
  <c r="H5908" i="46"/>
  <c r="H5909" i="46"/>
  <c r="H5910" i="46"/>
  <c r="H5911" i="46"/>
  <c r="H5912" i="46"/>
  <c r="H5913" i="46"/>
  <c r="H5914" i="46"/>
  <c r="H5915" i="46"/>
  <c r="H5916" i="46"/>
  <c r="H5917" i="46"/>
  <c r="H5918" i="46"/>
  <c r="H5919" i="46"/>
  <c r="H5920" i="46"/>
  <c r="H5921" i="46"/>
  <c r="H5922" i="46"/>
  <c r="H5923" i="46"/>
  <c r="H5924" i="46"/>
  <c r="H5925" i="46"/>
  <c r="H5926" i="46"/>
  <c r="H5927" i="46"/>
  <c r="H5928" i="46"/>
  <c r="H5929" i="46"/>
  <c r="H5930" i="46"/>
  <c r="H5931" i="46"/>
  <c r="H5932" i="46"/>
  <c r="H5933" i="46"/>
  <c r="H5934" i="46"/>
  <c r="H5935" i="46"/>
  <c r="H5936" i="46"/>
  <c r="H5937" i="46"/>
  <c r="H5938" i="46"/>
  <c r="H5939" i="46"/>
  <c r="H5940" i="46"/>
  <c r="H5941" i="46"/>
  <c r="H5942" i="46"/>
  <c r="H5943" i="46"/>
  <c r="H5944" i="46"/>
  <c r="H5945" i="46"/>
  <c r="H5946" i="46"/>
  <c r="H5947" i="46"/>
  <c r="H5948" i="46"/>
  <c r="H5949" i="46"/>
  <c r="H5950" i="46"/>
  <c r="H5951" i="46"/>
  <c r="H5952" i="46"/>
  <c r="H5953" i="46"/>
  <c r="H5954" i="46"/>
  <c r="H5955" i="46"/>
  <c r="H5956" i="46"/>
  <c r="H5957" i="46"/>
  <c r="H5958" i="46"/>
  <c r="H5959" i="46"/>
  <c r="H5960" i="46"/>
  <c r="H5961" i="46"/>
  <c r="H5962" i="46"/>
  <c r="H5963" i="46"/>
  <c r="H5964" i="46"/>
  <c r="H5965" i="46"/>
  <c r="H5966" i="46"/>
  <c r="H5967" i="46"/>
  <c r="H5968" i="46"/>
  <c r="H5969" i="46"/>
  <c r="H5970" i="46"/>
  <c r="H5971" i="46"/>
  <c r="H5972" i="46"/>
  <c r="H5973" i="46"/>
  <c r="H5974" i="46"/>
  <c r="H5975" i="46"/>
  <c r="H5976" i="46"/>
  <c r="H5977" i="46"/>
  <c r="H5978" i="46"/>
  <c r="H5979" i="46"/>
  <c r="H5980" i="46"/>
  <c r="H5981" i="46"/>
  <c r="H5982" i="46"/>
  <c r="H5983" i="46"/>
  <c r="H5984" i="46"/>
  <c r="H5985" i="46"/>
  <c r="H5986" i="46"/>
  <c r="H5987" i="46"/>
  <c r="H5988" i="46"/>
  <c r="H5989" i="46"/>
  <c r="H5990" i="46"/>
  <c r="H5991" i="46"/>
  <c r="H5992" i="46"/>
  <c r="H5993" i="46"/>
  <c r="H5994" i="46"/>
  <c r="H5995" i="46"/>
  <c r="H5996" i="46"/>
  <c r="H5997" i="46"/>
  <c r="H5998" i="46"/>
  <c r="H5999" i="46"/>
  <c r="H6000" i="46"/>
  <c r="H6001" i="46"/>
  <c r="H6002" i="46"/>
  <c r="H6003" i="46"/>
  <c r="H6004" i="46"/>
  <c r="H6005" i="46"/>
  <c r="H6006" i="46"/>
  <c r="H6007" i="46"/>
  <c r="H6008" i="46"/>
  <c r="H6009" i="46"/>
  <c r="H6010" i="46"/>
  <c r="H6011" i="46"/>
  <c r="H6012" i="46"/>
  <c r="H6013" i="46"/>
  <c r="H6014" i="46"/>
  <c r="H6015" i="46"/>
  <c r="H6016" i="46"/>
  <c r="H6017" i="46"/>
  <c r="H6018" i="46"/>
  <c r="H6019" i="46"/>
  <c r="H6020" i="46"/>
  <c r="H6021" i="46"/>
  <c r="H6022" i="46"/>
  <c r="H6023" i="46"/>
  <c r="H6024" i="46"/>
  <c r="H6025" i="46"/>
  <c r="H6026" i="46"/>
  <c r="H6027" i="46"/>
  <c r="H6028" i="46"/>
  <c r="H6029" i="46"/>
  <c r="H6030" i="46"/>
  <c r="H6031" i="46"/>
  <c r="H6032" i="46"/>
  <c r="H6033" i="46"/>
  <c r="H6034" i="46"/>
  <c r="H6035" i="46"/>
  <c r="H6036" i="46"/>
  <c r="H6037" i="46"/>
  <c r="H6038" i="46"/>
  <c r="H6039" i="46"/>
  <c r="H6040" i="46"/>
  <c r="H6041" i="46"/>
  <c r="H6042" i="46"/>
  <c r="H6043" i="46"/>
  <c r="H6044" i="46"/>
  <c r="H6045" i="46"/>
  <c r="H6046" i="46"/>
  <c r="H6047" i="46"/>
  <c r="H6048" i="46"/>
  <c r="H6049" i="46"/>
  <c r="H6050" i="46"/>
  <c r="H6051" i="46"/>
  <c r="H6052" i="46"/>
  <c r="H6053" i="46"/>
  <c r="H6054" i="46"/>
  <c r="H6055" i="46"/>
  <c r="H6056" i="46"/>
  <c r="H6057" i="46"/>
  <c r="H6058" i="46"/>
  <c r="H6059" i="46"/>
  <c r="H6060" i="46"/>
  <c r="H6061" i="46"/>
  <c r="H6062" i="46"/>
  <c r="H6063" i="46"/>
  <c r="H6064" i="46"/>
  <c r="H6065" i="46"/>
  <c r="H6066" i="46"/>
  <c r="H6067" i="46"/>
  <c r="H6068" i="46"/>
  <c r="H6069" i="46"/>
  <c r="H6070" i="46"/>
  <c r="H6071" i="46"/>
  <c r="H6072" i="46"/>
  <c r="H6073" i="46"/>
  <c r="H6074" i="46"/>
  <c r="H6075" i="46"/>
  <c r="H6076" i="46"/>
  <c r="H6077" i="46"/>
  <c r="H6078" i="46"/>
  <c r="H6079" i="46"/>
  <c r="H6080" i="46"/>
  <c r="H6081" i="46"/>
  <c r="H6082" i="46"/>
  <c r="H6083" i="46"/>
  <c r="H6084" i="46"/>
  <c r="H6085" i="46"/>
  <c r="H6086" i="46"/>
  <c r="H6087" i="46"/>
  <c r="H6088" i="46"/>
  <c r="H6089" i="46"/>
  <c r="H6090" i="46"/>
  <c r="H6091" i="46"/>
  <c r="H6092" i="46"/>
  <c r="H6093" i="46"/>
  <c r="H6094" i="46"/>
  <c r="H6095" i="46"/>
  <c r="H6096" i="46"/>
  <c r="H6097" i="46"/>
  <c r="H6098" i="46"/>
  <c r="H6099" i="46"/>
  <c r="H6100" i="46"/>
  <c r="H6101" i="46"/>
  <c r="H6102" i="46"/>
  <c r="H6103" i="46"/>
  <c r="H6104" i="46"/>
  <c r="H6105" i="46"/>
  <c r="H6106" i="46"/>
  <c r="H6107" i="46"/>
  <c r="H6108" i="46"/>
  <c r="H6109" i="46"/>
  <c r="H6110" i="46"/>
  <c r="H6111" i="46"/>
  <c r="H6112" i="46"/>
  <c r="H6113" i="46"/>
  <c r="H6114" i="46"/>
  <c r="H6115" i="46"/>
  <c r="H6116" i="46"/>
  <c r="H6117" i="46"/>
  <c r="H6118" i="46"/>
  <c r="H6119" i="46"/>
  <c r="H6120" i="46"/>
  <c r="H6121" i="46"/>
  <c r="H6122" i="46"/>
  <c r="H6123" i="46"/>
  <c r="H6124" i="46"/>
  <c r="H6125" i="46"/>
  <c r="H6126" i="46"/>
  <c r="H6127" i="46"/>
  <c r="H6128" i="46"/>
  <c r="H6129" i="46"/>
  <c r="H6130" i="46"/>
  <c r="H6131" i="46"/>
  <c r="H6132" i="46"/>
  <c r="H6133" i="46"/>
  <c r="H6134" i="46"/>
  <c r="H6135" i="46"/>
  <c r="H6136" i="46"/>
  <c r="H6137" i="46"/>
  <c r="H6138" i="46"/>
  <c r="H6139" i="46"/>
  <c r="H6140" i="46"/>
  <c r="H6141" i="46"/>
  <c r="H6142" i="46"/>
  <c r="H6143" i="46"/>
  <c r="H6144" i="46"/>
  <c r="H6145" i="46"/>
  <c r="H6146" i="46"/>
  <c r="H6147" i="46"/>
  <c r="H6148" i="46"/>
  <c r="H6149" i="46"/>
  <c r="H6150" i="46"/>
  <c r="H6151" i="46"/>
  <c r="H6152" i="46"/>
  <c r="H6153" i="46"/>
  <c r="H6154" i="46"/>
  <c r="H6155" i="46"/>
  <c r="H6156" i="46"/>
  <c r="H6157" i="46"/>
  <c r="H6158" i="46"/>
  <c r="H6159" i="46"/>
  <c r="H6160" i="46"/>
  <c r="H6161" i="46"/>
  <c r="H6162" i="46"/>
  <c r="H6163" i="46"/>
  <c r="H6164" i="46"/>
  <c r="H6165" i="46"/>
  <c r="H6166" i="46"/>
  <c r="H6167" i="46"/>
  <c r="H6168" i="46"/>
  <c r="H6169" i="46"/>
  <c r="H6170" i="46"/>
  <c r="H6171" i="46"/>
  <c r="H6172" i="46"/>
  <c r="H6173" i="46"/>
  <c r="H6174" i="46"/>
  <c r="H6175" i="46"/>
  <c r="H6176" i="46"/>
  <c r="H6177" i="46"/>
  <c r="H6178" i="46"/>
  <c r="H6179" i="46"/>
  <c r="H6180" i="46"/>
  <c r="H6181" i="46"/>
  <c r="H6182" i="46"/>
  <c r="H6183" i="46"/>
  <c r="H6184" i="46"/>
  <c r="H6185" i="46"/>
  <c r="H6186" i="46"/>
  <c r="H6187" i="46"/>
  <c r="H6188" i="46"/>
  <c r="H6189" i="46"/>
  <c r="H6190" i="46"/>
  <c r="H6191" i="46"/>
  <c r="H6192" i="46"/>
  <c r="H6193" i="46"/>
  <c r="H6194" i="46"/>
  <c r="H6195" i="46"/>
  <c r="H6196" i="46"/>
  <c r="H6197" i="46"/>
  <c r="H6198" i="46"/>
  <c r="H6199" i="46"/>
  <c r="H6200" i="46"/>
  <c r="H6201" i="46"/>
  <c r="H6202" i="46"/>
  <c r="H6203" i="46"/>
  <c r="H6204" i="46"/>
  <c r="H6205" i="46"/>
  <c r="H6206" i="46"/>
  <c r="H6207" i="46"/>
  <c r="H6208" i="46"/>
  <c r="H6209" i="46"/>
  <c r="H6210" i="46"/>
  <c r="H6211" i="46"/>
  <c r="H6212" i="46"/>
  <c r="H6213" i="46"/>
  <c r="H6214" i="46"/>
  <c r="H6215" i="46"/>
  <c r="H6216" i="46"/>
  <c r="H6217" i="46"/>
  <c r="H6218" i="46"/>
  <c r="H6219" i="46"/>
  <c r="H6220" i="46"/>
  <c r="H6221" i="46"/>
  <c r="H6222" i="46"/>
  <c r="H6223" i="46"/>
  <c r="H6224" i="46"/>
  <c r="H6225" i="46"/>
  <c r="H6226" i="46"/>
  <c r="H6227" i="46"/>
  <c r="H6228" i="46"/>
  <c r="H6229" i="46"/>
  <c r="H6230" i="46"/>
  <c r="H6231" i="46"/>
  <c r="H6232" i="46"/>
  <c r="H6233" i="46"/>
  <c r="H6234" i="46"/>
  <c r="H6235" i="46"/>
  <c r="H6236" i="46"/>
  <c r="H6237" i="46"/>
  <c r="H6238" i="46"/>
  <c r="H6239" i="46"/>
  <c r="H6240" i="46"/>
  <c r="H6241" i="46"/>
  <c r="H6242" i="46"/>
  <c r="H6243" i="46"/>
  <c r="H6244" i="46"/>
  <c r="H6245" i="46"/>
  <c r="H6246" i="46"/>
  <c r="H6247" i="46"/>
  <c r="H6248" i="46"/>
  <c r="H6249" i="46"/>
  <c r="H6250" i="46"/>
  <c r="H6251" i="46"/>
  <c r="H6252" i="46"/>
  <c r="H6253" i="46"/>
  <c r="H6254" i="46"/>
  <c r="H6255" i="46"/>
  <c r="H6256" i="46"/>
  <c r="H6257" i="46"/>
  <c r="H6258" i="46"/>
  <c r="H6259" i="46"/>
  <c r="H6260" i="46"/>
  <c r="H6261" i="46"/>
  <c r="H6262" i="46"/>
  <c r="H6263" i="46"/>
  <c r="H6264" i="46"/>
  <c r="H6265" i="46"/>
  <c r="H6266" i="46"/>
  <c r="H6267" i="46"/>
  <c r="H6268" i="46"/>
  <c r="H6269" i="46"/>
  <c r="H6270" i="46"/>
  <c r="H6271" i="46"/>
  <c r="H6272" i="46"/>
  <c r="H6273" i="46"/>
  <c r="H6274" i="46"/>
  <c r="H6275" i="46"/>
  <c r="H6276" i="46"/>
  <c r="H6277" i="46"/>
  <c r="H6278" i="46"/>
  <c r="H6279" i="46"/>
  <c r="H6280" i="46"/>
  <c r="H6281" i="46"/>
  <c r="H6282" i="46"/>
  <c r="H6283" i="46"/>
  <c r="H6284" i="46"/>
  <c r="H6285" i="46"/>
  <c r="H6286" i="46"/>
  <c r="H6287" i="46"/>
  <c r="H6288" i="46"/>
  <c r="H6289" i="46"/>
  <c r="H6290" i="46"/>
  <c r="H6291" i="46"/>
  <c r="H6292" i="46"/>
  <c r="H6293" i="46"/>
  <c r="H6294" i="46"/>
  <c r="H6295" i="46"/>
  <c r="H6296" i="46"/>
  <c r="H6297" i="46"/>
  <c r="H6298" i="46"/>
  <c r="H6299" i="46"/>
  <c r="H6300" i="46"/>
  <c r="H6301" i="46"/>
  <c r="H6302" i="46"/>
  <c r="H6303" i="46"/>
  <c r="H6304" i="46"/>
  <c r="H6305" i="46"/>
  <c r="H6306" i="46"/>
  <c r="H6307" i="46"/>
  <c r="H6308" i="46"/>
  <c r="H6309" i="46"/>
  <c r="H6310" i="46"/>
  <c r="H6311" i="46"/>
  <c r="H6312" i="46"/>
  <c r="H6313" i="46"/>
  <c r="H6314" i="46"/>
  <c r="H6315" i="46"/>
  <c r="H6316" i="46"/>
  <c r="H6317" i="46"/>
  <c r="H6318" i="46"/>
  <c r="H6319" i="46"/>
  <c r="H6320" i="46"/>
  <c r="H6321" i="46"/>
  <c r="H6322" i="46"/>
  <c r="H6323" i="46"/>
  <c r="H6324" i="46"/>
  <c r="H6325" i="46"/>
  <c r="H6326" i="46"/>
  <c r="H6327" i="46"/>
  <c r="H6328" i="46"/>
  <c r="H6329" i="46"/>
  <c r="H6330" i="46"/>
  <c r="H6331" i="46"/>
  <c r="H6332" i="46"/>
  <c r="H6333" i="46"/>
  <c r="H6334" i="46"/>
  <c r="H6335" i="46"/>
  <c r="H6336" i="46"/>
  <c r="H6337" i="46"/>
  <c r="H6338" i="46"/>
  <c r="H6339" i="46"/>
  <c r="H6340" i="46"/>
  <c r="H6341" i="46"/>
  <c r="H6342" i="46"/>
  <c r="H6343" i="46"/>
  <c r="H6344" i="46"/>
  <c r="H6345" i="46"/>
  <c r="H6346" i="46"/>
  <c r="H6347" i="46"/>
  <c r="H6348" i="46"/>
  <c r="H6349" i="46"/>
  <c r="H6350" i="46"/>
  <c r="H6351" i="46"/>
  <c r="H6352" i="46"/>
  <c r="H6353" i="46"/>
  <c r="H6354" i="46"/>
  <c r="H6355" i="46"/>
  <c r="H6356" i="46"/>
  <c r="H6357" i="46"/>
  <c r="H6358" i="46"/>
  <c r="H6359" i="46"/>
  <c r="H6360" i="46"/>
  <c r="H6361" i="46"/>
  <c r="H6362" i="46"/>
  <c r="H6363" i="46"/>
  <c r="H6364" i="46"/>
  <c r="H6365" i="46"/>
  <c r="H6366" i="46"/>
  <c r="H6367" i="46"/>
  <c r="H6368" i="46"/>
  <c r="H6369" i="46"/>
  <c r="H6370" i="46"/>
  <c r="H6371" i="46"/>
  <c r="H6372" i="46"/>
  <c r="H6373" i="46"/>
  <c r="H6374" i="46"/>
  <c r="H6375" i="46"/>
  <c r="H6376" i="46"/>
  <c r="H6377" i="46"/>
  <c r="H6378" i="46"/>
  <c r="H6379" i="46"/>
  <c r="H6380" i="46"/>
  <c r="H6381" i="46"/>
  <c r="H6382" i="46"/>
  <c r="H6383" i="46"/>
  <c r="H6384" i="46"/>
  <c r="H6385" i="46"/>
  <c r="H6386" i="46"/>
  <c r="H6387" i="46"/>
  <c r="H6388" i="46"/>
  <c r="H6389" i="46"/>
  <c r="H6390" i="46"/>
  <c r="H6391" i="46"/>
  <c r="H6392" i="46"/>
  <c r="H6393" i="46"/>
  <c r="H6394" i="46"/>
  <c r="H6395" i="46"/>
  <c r="H6396" i="46"/>
  <c r="H6397" i="46"/>
  <c r="H6398" i="46"/>
  <c r="H6399" i="46"/>
  <c r="H6400" i="46"/>
  <c r="H6401" i="46"/>
  <c r="H6402" i="46"/>
  <c r="H6403" i="46"/>
  <c r="H6404" i="46"/>
  <c r="H6405" i="46"/>
  <c r="H6406" i="46"/>
  <c r="H6407" i="46"/>
  <c r="H6408" i="46"/>
  <c r="H6409" i="46"/>
  <c r="H6410" i="46"/>
  <c r="H6411" i="46"/>
  <c r="H6412" i="46"/>
  <c r="H6413" i="46"/>
  <c r="H6414" i="46"/>
  <c r="H6415" i="46"/>
  <c r="H6416" i="46"/>
  <c r="H6417" i="46"/>
  <c r="H6418" i="46"/>
  <c r="H6419" i="46"/>
  <c r="H6420" i="46"/>
  <c r="H6421" i="46"/>
  <c r="H6422" i="46"/>
  <c r="H6423" i="46"/>
  <c r="H6424" i="46"/>
  <c r="H6425" i="46"/>
  <c r="H6426" i="46"/>
  <c r="H6427" i="46"/>
  <c r="H6428" i="46"/>
  <c r="H6429" i="46"/>
  <c r="H6430" i="46"/>
  <c r="H6431" i="46"/>
  <c r="H6432" i="46"/>
  <c r="H6433" i="46"/>
  <c r="H6434" i="46"/>
  <c r="H6435" i="46"/>
  <c r="H6436" i="46"/>
  <c r="H6437" i="46"/>
  <c r="H6438" i="46"/>
  <c r="H6439" i="46"/>
  <c r="H6440" i="46"/>
  <c r="H6441" i="46"/>
  <c r="H6442" i="46"/>
  <c r="H6443" i="46"/>
  <c r="H6444" i="46"/>
  <c r="H6445" i="46"/>
  <c r="H6446" i="46"/>
  <c r="H6447" i="46"/>
  <c r="H6448" i="46"/>
  <c r="H6449" i="46"/>
  <c r="H6450" i="46"/>
  <c r="H6451" i="46"/>
  <c r="H6452" i="46"/>
  <c r="H6453" i="46"/>
  <c r="H6454" i="46"/>
  <c r="H6455" i="46"/>
  <c r="H6456" i="46"/>
  <c r="H6457" i="46"/>
  <c r="H6458" i="46"/>
  <c r="H6459" i="46"/>
  <c r="H6460" i="46"/>
  <c r="H6461" i="46"/>
  <c r="H6462" i="46"/>
  <c r="H6463" i="46"/>
  <c r="H6464" i="46"/>
  <c r="H6465" i="46"/>
  <c r="H6466" i="46"/>
  <c r="H6467" i="46"/>
  <c r="H6468" i="46"/>
  <c r="H6469" i="46"/>
  <c r="H6470" i="46"/>
  <c r="H6471" i="46"/>
  <c r="H6472" i="46"/>
  <c r="H6473" i="46"/>
  <c r="H6474" i="46"/>
  <c r="H6475" i="46"/>
  <c r="H6476" i="46"/>
  <c r="H6477" i="46"/>
  <c r="H6478" i="46"/>
  <c r="H6479" i="46"/>
  <c r="H6480" i="46"/>
  <c r="H6481" i="46"/>
  <c r="H6482" i="46"/>
  <c r="H6483" i="46"/>
  <c r="H6484" i="46"/>
  <c r="H6485" i="46"/>
  <c r="H6486" i="46"/>
  <c r="H6487" i="46"/>
  <c r="H6488" i="46"/>
  <c r="H6489" i="46"/>
  <c r="H6490" i="46"/>
  <c r="H6491" i="46"/>
  <c r="H6492" i="46"/>
  <c r="H6493" i="46"/>
  <c r="H6494" i="46"/>
  <c r="H6495" i="46"/>
  <c r="H6496" i="46"/>
  <c r="H6497" i="46"/>
  <c r="H6498" i="46"/>
  <c r="H6499" i="46"/>
  <c r="H6500" i="46"/>
  <c r="H6501" i="46"/>
  <c r="H6502" i="46"/>
  <c r="H6503" i="46"/>
  <c r="H6504" i="46"/>
  <c r="H6505" i="46"/>
  <c r="H6506" i="46"/>
  <c r="H6507" i="46"/>
  <c r="H6508" i="46"/>
  <c r="H6509" i="46"/>
  <c r="H6510" i="46"/>
  <c r="H6511" i="46"/>
  <c r="H6512" i="46"/>
  <c r="H6513" i="46"/>
  <c r="H6514" i="46"/>
  <c r="H6515" i="46"/>
  <c r="H6516" i="46"/>
  <c r="H6517" i="46"/>
  <c r="H6518" i="46"/>
  <c r="H6519" i="46"/>
  <c r="H6520" i="46"/>
  <c r="H6521" i="46"/>
  <c r="H6522" i="46"/>
  <c r="H6523" i="46"/>
  <c r="H6524" i="46"/>
  <c r="H6525" i="46"/>
  <c r="H6526" i="46"/>
  <c r="H6527" i="46"/>
  <c r="H6528" i="46"/>
  <c r="H6529" i="46"/>
  <c r="H6530" i="46"/>
  <c r="H6531" i="46"/>
  <c r="H6532" i="46"/>
  <c r="H6533" i="46"/>
  <c r="H6534" i="46"/>
  <c r="H6535" i="46"/>
  <c r="H6536" i="46"/>
  <c r="H6537" i="46"/>
  <c r="H6538" i="46"/>
  <c r="H6539" i="46"/>
  <c r="H6540" i="46"/>
  <c r="H6541" i="46"/>
  <c r="H6542" i="46"/>
  <c r="H6543" i="46"/>
  <c r="H6544" i="46"/>
  <c r="H6545" i="46"/>
  <c r="H6546" i="46"/>
  <c r="H6547" i="46"/>
  <c r="H6548" i="46"/>
  <c r="H6549" i="46"/>
  <c r="H6550" i="46"/>
  <c r="H6551" i="46"/>
  <c r="H6552" i="46"/>
  <c r="H6553" i="46"/>
  <c r="H6554" i="46"/>
  <c r="H6555" i="46"/>
  <c r="H6556" i="46"/>
  <c r="H6557" i="46"/>
  <c r="H6558" i="46"/>
  <c r="H6559" i="46"/>
  <c r="H6560" i="46"/>
  <c r="H6561" i="46"/>
  <c r="H6562" i="46"/>
  <c r="H6563" i="46"/>
  <c r="H6564" i="46"/>
  <c r="H6565" i="46"/>
  <c r="H6566" i="46"/>
  <c r="H6567" i="46"/>
  <c r="H6568" i="46"/>
  <c r="H6569" i="46"/>
  <c r="H6570" i="46"/>
  <c r="H6571" i="46"/>
  <c r="H6572" i="46"/>
  <c r="H6573" i="46"/>
  <c r="H6574" i="46"/>
  <c r="H6575" i="46"/>
  <c r="H6576" i="46"/>
  <c r="H6577" i="46"/>
  <c r="H6578" i="46"/>
  <c r="H6579" i="46"/>
  <c r="H6580" i="46"/>
  <c r="H6581" i="46"/>
  <c r="H6582" i="46"/>
  <c r="H6583" i="46"/>
  <c r="H6584" i="46"/>
  <c r="H6585" i="46"/>
  <c r="H6586" i="46"/>
  <c r="H6587" i="46"/>
  <c r="H6588" i="46"/>
  <c r="H6589" i="46"/>
  <c r="H6590" i="46"/>
  <c r="H6591" i="46"/>
  <c r="H6592" i="46"/>
  <c r="H6593" i="46"/>
  <c r="H6594" i="46"/>
  <c r="H6595" i="46"/>
  <c r="H6596" i="46"/>
  <c r="H6597" i="46"/>
  <c r="H6598" i="46"/>
  <c r="H6599" i="46"/>
  <c r="H6600" i="46"/>
  <c r="H6601" i="46"/>
  <c r="H6602" i="46"/>
  <c r="H6603" i="46"/>
  <c r="H6604" i="46"/>
  <c r="H6605" i="46"/>
  <c r="H6606" i="46"/>
  <c r="H6607" i="46"/>
  <c r="H6608" i="46"/>
  <c r="H6609" i="46"/>
  <c r="H6610" i="46"/>
  <c r="H6611" i="46"/>
  <c r="H6612" i="46"/>
  <c r="H6613" i="46"/>
  <c r="H6614" i="46"/>
  <c r="H6615" i="46"/>
  <c r="H6616" i="46"/>
  <c r="H6617" i="46"/>
  <c r="H6618" i="46"/>
  <c r="H6619" i="46"/>
  <c r="H6620" i="46"/>
  <c r="H6621" i="46"/>
  <c r="H6622" i="46"/>
  <c r="H6623" i="46"/>
  <c r="H6624" i="46"/>
  <c r="H6625" i="46"/>
  <c r="H6626" i="46"/>
  <c r="H6627" i="46"/>
  <c r="H6628" i="46"/>
  <c r="H6629" i="46"/>
  <c r="H6630" i="46"/>
  <c r="H6631" i="46"/>
  <c r="H6632" i="46"/>
  <c r="H6633" i="46"/>
  <c r="H6634" i="46"/>
  <c r="H6635" i="46"/>
  <c r="H6636" i="46"/>
  <c r="H6637" i="46"/>
  <c r="H6638" i="46"/>
  <c r="H6639" i="46"/>
  <c r="H6640" i="46"/>
  <c r="H6641" i="46"/>
  <c r="H6642" i="46"/>
  <c r="H6643" i="46"/>
  <c r="H6644" i="46"/>
  <c r="H6645" i="46"/>
  <c r="H6646" i="46"/>
  <c r="H6647" i="46"/>
  <c r="H6648" i="46"/>
  <c r="H6649" i="46"/>
  <c r="H6650" i="46"/>
  <c r="H6651" i="46"/>
  <c r="H6652" i="46"/>
  <c r="H6653" i="46"/>
  <c r="H6654" i="46"/>
  <c r="H6655" i="46"/>
  <c r="H6656" i="46"/>
  <c r="H6657" i="46"/>
  <c r="H6658" i="46"/>
  <c r="H6659" i="46"/>
  <c r="H6660" i="46"/>
  <c r="H6661" i="46"/>
  <c r="H6662" i="46"/>
  <c r="H6663" i="46"/>
  <c r="H6664" i="46"/>
  <c r="H6665" i="46"/>
  <c r="H6666" i="46"/>
  <c r="H6667" i="46"/>
  <c r="H6668" i="46"/>
  <c r="H6669" i="46"/>
  <c r="H6670" i="46"/>
  <c r="H6671" i="46"/>
  <c r="H6672" i="46"/>
  <c r="H6673" i="46"/>
  <c r="H6674" i="46"/>
  <c r="H6675" i="46"/>
  <c r="H6676" i="46"/>
  <c r="H6677" i="46"/>
  <c r="H6678" i="46"/>
  <c r="H6679" i="46"/>
  <c r="H6680" i="46"/>
  <c r="H6681" i="46"/>
  <c r="H6682" i="46"/>
  <c r="H6683" i="46"/>
  <c r="H6684" i="46"/>
  <c r="H6685" i="46"/>
  <c r="H6686" i="46"/>
  <c r="H6687" i="46"/>
  <c r="H6688" i="46"/>
  <c r="H6689" i="46"/>
  <c r="H6690" i="46"/>
  <c r="H6691" i="46"/>
  <c r="H6692" i="46"/>
  <c r="H6693" i="46"/>
  <c r="H6694" i="46"/>
  <c r="H6695" i="46"/>
  <c r="H6696" i="46"/>
  <c r="H6697" i="46"/>
  <c r="H6698" i="46"/>
  <c r="H6699" i="46"/>
  <c r="H6700" i="46"/>
  <c r="H6701" i="46"/>
  <c r="H6702" i="46"/>
  <c r="H6703" i="46"/>
  <c r="H6704" i="46"/>
  <c r="H6705" i="46"/>
  <c r="H6706" i="46"/>
  <c r="H6707" i="46"/>
  <c r="H6708" i="46"/>
  <c r="H6709" i="46"/>
  <c r="H6710" i="46"/>
  <c r="H6711" i="46"/>
  <c r="H6712" i="46"/>
  <c r="H6713" i="46"/>
  <c r="H6714" i="46"/>
  <c r="H6715" i="46"/>
  <c r="H6716" i="46"/>
  <c r="H6717" i="46"/>
  <c r="H6718" i="46"/>
  <c r="H6719" i="46"/>
  <c r="H6720" i="46"/>
  <c r="H6721" i="46"/>
  <c r="H6722" i="46"/>
  <c r="H6723" i="46"/>
  <c r="H6724" i="46"/>
  <c r="H6725" i="46"/>
  <c r="H6726" i="46"/>
  <c r="H6727" i="46"/>
  <c r="H6728" i="46"/>
  <c r="H6729" i="46"/>
  <c r="H6730" i="46"/>
  <c r="H6731" i="46"/>
  <c r="H6732" i="46"/>
  <c r="H6733" i="46"/>
  <c r="H6734" i="46"/>
  <c r="H6735" i="46"/>
  <c r="H6736" i="46"/>
  <c r="H6737" i="46"/>
  <c r="H6738" i="46"/>
  <c r="H6739" i="46"/>
  <c r="H6740" i="46"/>
  <c r="H6741" i="46"/>
  <c r="H6742" i="46"/>
  <c r="H6743" i="46"/>
  <c r="H6744" i="46"/>
  <c r="H6745" i="46"/>
  <c r="H6746" i="46"/>
  <c r="H6747" i="46"/>
  <c r="H6748" i="46"/>
  <c r="H6749" i="46"/>
  <c r="H6750" i="46"/>
  <c r="H6751" i="46"/>
  <c r="H6752" i="46"/>
  <c r="H6753" i="46"/>
  <c r="H6754" i="46"/>
  <c r="H6755" i="46"/>
  <c r="H6756" i="46"/>
  <c r="H6757" i="46"/>
  <c r="H6758" i="46"/>
  <c r="H6759" i="46"/>
  <c r="H6760" i="46"/>
  <c r="H6761" i="46"/>
  <c r="H6762" i="46"/>
  <c r="H6763" i="46"/>
  <c r="H6764" i="46"/>
  <c r="H6765" i="46"/>
  <c r="H6766" i="46"/>
  <c r="H6767" i="46"/>
  <c r="H6768" i="46"/>
  <c r="H6769" i="46"/>
  <c r="H6770" i="46"/>
  <c r="H6771" i="46"/>
  <c r="H6772" i="46"/>
  <c r="H6773" i="46"/>
  <c r="H6774" i="46"/>
  <c r="H6775" i="46"/>
  <c r="H6776" i="46"/>
  <c r="H6777" i="46"/>
  <c r="H6778" i="46"/>
  <c r="H6779" i="46"/>
  <c r="H6780" i="46"/>
  <c r="H6781" i="46"/>
  <c r="H6782" i="46"/>
  <c r="H6783" i="46"/>
  <c r="H6784" i="46"/>
  <c r="H6785" i="46"/>
  <c r="H6786" i="46"/>
  <c r="H6787" i="46"/>
  <c r="H6788" i="46"/>
  <c r="H6789" i="46"/>
  <c r="H6790" i="46"/>
  <c r="H6791" i="46"/>
  <c r="H6792" i="46"/>
  <c r="H6793" i="46"/>
  <c r="H6794" i="46"/>
  <c r="H6795" i="46"/>
  <c r="H6796" i="46"/>
  <c r="H6797" i="46"/>
  <c r="H6798" i="46"/>
  <c r="H6799" i="46"/>
  <c r="H6800" i="46"/>
  <c r="H6801" i="46"/>
  <c r="H6802" i="46"/>
  <c r="H6803" i="46"/>
  <c r="H6804" i="46"/>
  <c r="H6805" i="46"/>
  <c r="H6806" i="46"/>
  <c r="H6807" i="46"/>
  <c r="H6808" i="46"/>
  <c r="H6809" i="46"/>
  <c r="H6810" i="46"/>
  <c r="H6811" i="46"/>
  <c r="H6812" i="46"/>
  <c r="H6813" i="46"/>
  <c r="H6814" i="46"/>
  <c r="H6815" i="46"/>
  <c r="H6816" i="46"/>
  <c r="H6817" i="46"/>
  <c r="H6818" i="46"/>
  <c r="H6819" i="46"/>
  <c r="H6820" i="46"/>
  <c r="H6821" i="46"/>
  <c r="H6822" i="46"/>
  <c r="H6823" i="46"/>
  <c r="H6824" i="46"/>
  <c r="H6825" i="46"/>
  <c r="H6826" i="46"/>
  <c r="H6827" i="46"/>
  <c r="H6828" i="46"/>
  <c r="H6829" i="46"/>
  <c r="H6830" i="46"/>
  <c r="H6831" i="46"/>
  <c r="H6832" i="46"/>
  <c r="H6833" i="46"/>
  <c r="H6834" i="46"/>
  <c r="H6835" i="46"/>
  <c r="H6836" i="46"/>
  <c r="H6837" i="46"/>
  <c r="H6838" i="46"/>
  <c r="H6839" i="46"/>
  <c r="H6840" i="46"/>
  <c r="H6841" i="46"/>
  <c r="H6842" i="46"/>
  <c r="H6843" i="46"/>
  <c r="H6844" i="46"/>
  <c r="H6845" i="46"/>
  <c r="H6846" i="46"/>
  <c r="H6847" i="46"/>
  <c r="H6848" i="46"/>
  <c r="H6849" i="46"/>
  <c r="H6850" i="46"/>
  <c r="H6851" i="46"/>
  <c r="H6852" i="46"/>
  <c r="H6853" i="46"/>
  <c r="H6854" i="46"/>
  <c r="H6855" i="46"/>
  <c r="H6856" i="46"/>
  <c r="H6857" i="46"/>
  <c r="H6858" i="46"/>
  <c r="H6859" i="46"/>
  <c r="H6860" i="46"/>
  <c r="H6861" i="46"/>
  <c r="H6862" i="46"/>
  <c r="H6863" i="46"/>
  <c r="H6864" i="46"/>
  <c r="H6865" i="46"/>
  <c r="H6866" i="46"/>
  <c r="H6867" i="46"/>
  <c r="H6868" i="46"/>
  <c r="H6869" i="46"/>
  <c r="H6870" i="46"/>
  <c r="H6871" i="46"/>
  <c r="H6872" i="46"/>
  <c r="H6873" i="46"/>
  <c r="H6874" i="46"/>
  <c r="H6875" i="46"/>
  <c r="H6876" i="46"/>
  <c r="H6877" i="46"/>
  <c r="H6878" i="46"/>
  <c r="H6879" i="46"/>
  <c r="H6880" i="46"/>
  <c r="H6881" i="46"/>
  <c r="H6882" i="46"/>
  <c r="H6883" i="46"/>
  <c r="H6884" i="46"/>
  <c r="H6885" i="46"/>
  <c r="H6886" i="46"/>
  <c r="H6887" i="46"/>
  <c r="H6888" i="46"/>
  <c r="H6889" i="46"/>
  <c r="H6890" i="46"/>
  <c r="H6891" i="46"/>
  <c r="H6892" i="46"/>
  <c r="H6893" i="46"/>
  <c r="H6894" i="46"/>
  <c r="H6895" i="46"/>
  <c r="H6896" i="46"/>
  <c r="H6897" i="46"/>
  <c r="H6898" i="46"/>
  <c r="H6899" i="46"/>
  <c r="H6900" i="46"/>
  <c r="H6901" i="46"/>
  <c r="H6902" i="46"/>
  <c r="H6903" i="46"/>
  <c r="H6904" i="46"/>
  <c r="H6905" i="46"/>
  <c r="H6906" i="46"/>
  <c r="H6907" i="46"/>
  <c r="H6908" i="46"/>
  <c r="H6909" i="46"/>
  <c r="H6910" i="46"/>
  <c r="H6911" i="46"/>
  <c r="H6912" i="46"/>
  <c r="H6913" i="46"/>
  <c r="H6914" i="46"/>
  <c r="H6915" i="46"/>
  <c r="H6916" i="46"/>
  <c r="H6917" i="46"/>
  <c r="H6918" i="46"/>
  <c r="H6919" i="46"/>
  <c r="H6920" i="46"/>
  <c r="H6921" i="46"/>
  <c r="H6922" i="46"/>
  <c r="H6923" i="46"/>
  <c r="H6924" i="46"/>
  <c r="H6925" i="46"/>
  <c r="H6926" i="46"/>
  <c r="H6927" i="46"/>
  <c r="H6928" i="46"/>
  <c r="H6929" i="46"/>
  <c r="H6930" i="46"/>
  <c r="H6931" i="46"/>
  <c r="H6932" i="46"/>
  <c r="H6933" i="46"/>
  <c r="H6934" i="46"/>
  <c r="H6935" i="46"/>
  <c r="H6936" i="46"/>
  <c r="H6937" i="46"/>
  <c r="H6938" i="46"/>
  <c r="H6939" i="46"/>
  <c r="H6940" i="46"/>
  <c r="H6941" i="46"/>
  <c r="H6942" i="46"/>
  <c r="H6943" i="46"/>
  <c r="H6944" i="46"/>
  <c r="H6945" i="46"/>
  <c r="H6946" i="46"/>
  <c r="H6947" i="46"/>
  <c r="H6948" i="46"/>
  <c r="H6949" i="46"/>
  <c r="H6950" i="46"/>
  <c r="H6951" i="46"/>
  <c r="H6952" i="46"/>
  <c r="H6953" i="46"/>
  <c r="H6954" i="46"/>
  <c r="H6955" i="46"/>
  <c r="H6956" i="46"/>
  <c r="H6957" i="46"/>
  <c r="H6958" i="46"/>
  <c r="H6959" i="46"/>
  <c r="H6960" i="46"/>
  <c r="H6961" i="46"/>
  <c r="H6962" i="46"/>
  <c r="H6963" i="46"/>
  <c r="H6964" i="46"/>
  <c r="H6965" i="46"/>
  <c r="H6966" i="46"/>
  <c r="H6967" i="46"/>
  <c r="H6968" i="46"/>
  <c r="H6969" i="46"/>
  <c r="H6970" i="46"/>
  <c r="H6971" i="46"/>
  <c r="H6972" i="46"/>
  <c r="H6973" i="46"/>
  <c r="H6974" i="46"/>
  <c r="H6975" i="46"/>
  <c r="H6976" i="46"/>
  <c r="H6977" i="46"/>
  <c r="H6978" i="46"/>
  <c r="H6979" i="46"/>
  <c r="H6980" i="46"/>
  <c r="H6981" i="46"/>
  <c r="H6982" i="46"/>
  <c r="H6983" i="46"/>
  <c r="H6984" i="46"/>
  <c r="H6985" i="46"/>
  <c r="H6986" i="46"/>
  <c r="H6987" i="46"/>
  <c r="H6988" i="46"/>
  <c r="H6989" i="46"/>
  <c r="H6990" i="46"/>
  <c r="H6991" i="46"/>
  <c r="H6992" i="46"/>
  <c r="H6993" i="46"/>
  <c r="H6994" i="46"/>
  <c r="H6995" i="46"/>
  <c r="H6996" i="46"/>
  <c r="H6997" i="46"/>
  <c r="H6998" i="46"/>
  <c r="H6999" i="46"/>
  <c r="H7000" i="46"/>
  <c r="H7001" i="46"/>
  <c r="H7002" i="46"/>
  <c r="H7003" i="46"/>
  <c r="H7004" i="46"/>
  <c r="H7005" i="46"/>
  <c r="H7006" i="46"/>
  <c r="H7007" i="46"/>
  <c r="H7008" i="46"/>
  <c r="H7009" i="46"/>
  <c r="H7010" i="46"/>
  <c r="H7011" i="46"/>
  <c r="H7012" i="46"/>
  <c r="H7013" i="46"/>
  <c r="H7014" i="46"/>
  <c r="H7015" i="46"/>
  <c r="H7016" i="46"/>
  <c r="H7017" i="46"/>
  <c r="H7018" i="46"/>
  <c r="H7019" i="46"/>
  <c r="H7020" i="46"/>
  <c r="H7021" i="46"/>
  <c r="H7022" i="46"/>
  <c r="H7023" i="46"/>
  <c r="H7024" i="46"/>
  <c r="H7025" i="46"/>
  <c r="H7026" i="46"/>
  <c r="H7027" i="46"/>
  <c r="H7028" i="46"/>
  <c r="H7029" i="46"/>
  <c r="H7030" i="46"/>
  <c r="H7031" i="46"/>
  <c r="H7032" i="46"/>
  <c r="H7033" i="46"/>
  <c r="H7034" i="46"/>
  <c r="H7035" i="46"/>
  <c r="H7036" i="46"/>
  <c r="H7037" i="46"/>
  <c r="H7038" i="46"/>
  <c r="H7039" i="46"/>
  <c r="H7040" i="46"/>
  <c r="H7041" i="46"/>
  <c r="H7042" i="46"/>
  <c r="H7043" i="46"/>
  <c r="H7044" i="46"/>
  <c r="H7045" i="46"/>
  <c r="H7046" i="46"/>
  <c r="H7047" i="46"/>
  <c r="H7048" i="46"/>
  <c r="H7049" i="46"/>
  <c r="H7050" i="46"/>
  <c r="H7051" i="46"/>
  <c r="H7052" i="46"/>
  <c r="H7053" i="46"/>
  <c r="H7054" i="46"/>
  <c r="H7055" i="46"/>
  <c r="H7056" i="46"/>
  <c r="H7057" i="46"/>
  <c r="H7058" i="46"/>
  <c r="H7059" i="46"/>
  <c r="H7060" i="46"/>
  <c r="H7061" i="46"/>
  <c r="H7062" i="46"/>
  <c r="H7063" i="46"/>
  <c r="H7064" i="46"/>
  <c r="H7065" i="46"/>
  <c r="H7066" i="46"/>
  <c r="H7067" i="46"/>
  <c r="H7068" i="46"/>
  <c r="H7069" i="46"/>
  <c r="H7070" i="46"/>
  <c r="H7071" i="46"/>
  <c r="H7072" i="46"/>
  <c r="H7073" i="46"/>
  <c r="H7074" i="46"/>
  <c r="H7075" i="46"/>
  <c r="H7076" i="46"/>
  <c r="H7077" i="46"/>
  <c r="H7078" i="46"/>
  <c r="H7079" i="46"/>
  <c r="H7080" i="46"/>
  <c r="H7081" i="46"/>
  <c r="H7082" i="46"/>
  <c r="H7083" i="46"/>
  <c r="H7084" i="46"/>
  <c r="H7085" i="46"/>
  <c r="H7086" i="46"/>
  <c r="H7087" i="46"/>
  <c r="H7088" i="46"/>
  <c r="H7089" i="46"/>
  <c r="H7090" i="46"/>
  <c r="H7091" i="46"/>
  <c r="H7092" i="46"/>
  <c r="H7093" i="46"/>
  <c r="H7094" i="46"/>
  <c r="H7095" i="46"/>
  <c r="H7096" i="46"/>
  <c r="H7097" i="46"/>
  <c r="H7098" i="46"/>
  <c r="H7099" i="46"/>
  <c r="H7100" i="46"/>
  <c r="H7101" i="46"/>
  <c r="H7102" i="46"/>
  <c r="H7103" i="46"/>
  <c r="H7104" i="46"/>
  <c r="H7105" i="46"/>
  <c r="H7106" i="46"/>
  <c r="H7107" i="46"/>
  <c r="H7108" i="46"/>
  <c r="H7109" i="46"/>
  <c r="H7110" i="46"/>
  <c r="H7111" i="46"/>
  <c r="H7112" i="46"/>
  <c r="H7113" i="46"/>
  <c r="H7114" i="46"/>
  <c r="H7115" i="46"/>
  <c r="H7116" i="46"/>
  <c r="H7117" i="46"/>
  <c r="H7118" i="46"/>
  <c r="H7119" i="46"/>
  <c r="H7120" i="46"/>
  <c r="H7121" i="46"/>
  <c r="H7122" i="46"/>
  <c r="H7123" i="46"/>
  <c r="H7124" i="46"/>
  <c r="H7125" i="46"/>
  <c r="H7126" i="46"/>
  <c r="H7127" i="46"/>
  <c r="H7128" i="46"/>
  <c r="H7129" i="46"/>
  <c r="H7130" i="46"/>
  <c r="H7131" i="46"/>
  <c r="H7132" i="46"/>
  <c r="H7133" i="46"/>
  <c r="H7134" i="46"/>
  <c r="H7135" i="46"/>
  <c r="H7136" i="46"/>
  <c r="H7137" i="46"/>
  <c r="H7138" i="46"/>
  <c r="H7139" i="46"/>
  <c r="H7140" i="46"/>
  <c r="H7141" i="46"/>
  <c r="H7142" i="46"/>
  <c r="H7143" i="46"/>
  <c r="H7144" i="46"/>
  <c r="H7145" i="46"/>
  <c r="H7146" i="46"/>
  <c r="H7147" i="46"/>
  <c r="H7148" i="46"/>
  <c r="H7149" i="46"/>
  <c r="H7150" i="46"/>
  <c r="H7151" i="46"/>
  <c r="H7152" i="46"/>
  <c r="H7153" i="46"/>
  <c r="H7154" i="46"/>
  <c r="H7155" i="46"/>
  <c r="H7156" i="46"/>
  <c r="H7157" i="46"/>
  <c r="H7158" i="46"/>
  <c r="H7159" i="46"/>
  <c r="H7160" i="46"/>
  <c r="H7161" i="46"/>
  <c r="H7162" i="46"/>
  <c r="H7163" i="46"/>
  <c r="H7164" i="46"/>
  <c r="H7165" i="46"/>
  <c r="H7166" i="46"/>
  <c r="H7167" i="46"/>
  <c r="H7168" i="46"/>
  <c r="H7169" i="46"/>
  <c r="H7170" i="46"/>
  <c r="H7171" i="46"/>
  <c r="H7172" i="46"/>
  <c r="H7173" i="46"/>
  <c r="H7174" i="46"/>
  <c r="H7175" i="46"/>
  <c r="H7176" i="46"/>
  <c r="H7177" i="46"/>
  <c r="H7178" i="46"/>
  <c r="H7179" i="46"/>
  <c r="H7180" i="46"/>
  <c r="H7181" i="46"/>
  <c r="H7182" i="46"/>
  <c r="H7183" i="46"/>
  <c r="H7184" i="46"/>
  <c r="H7185" i="46"/>
  <c r="H7186" i="46"/>
  <c r="H7187" i="46"/>
  <c r="H7188" i="46"/>
  <c r="H7189" i="46"/>
  <c r="H7190" i="46"/>
  <c r="H7191" i="46"/>
  <c r="H7192" i="46"/>
  <c r="H7193" i="46"/>
  <c r="H7194" i="46"/>
  <c r="H7195" i="46"/>
  <c r="H7196" i="46"/>
  <c r="H7197" i="46"/>
  <c r="H7198" i="46"/>
  <c r="H7199" i="46"/>
  <c r="H7200" i="46"/>
  <c r="H7201" i="46"/>
  <c r="H7202" i="46"/>
  <c r="H7203" i="46"/>
  <c r="H7204" i="46"/>
  <c r="H7205" i="46"/>
  <c r="H7206" i="46"/>
  <c r="H7207" i="46"/>
  <c r="H7208" i="46"/>
  <c r="H7209" i="46"/>
  <c r="H7210" i="46"/>
  <c r="H7211" i="46"/>
  <c r="H7212" i="46"/>
  <c r="H7213" i="46"/>
  <c r="H7214" i="46"/>
  <c r="H7215" i="46"/>
  <c r="H7216" i="46"/>
  <c r="H7217" i="46"/>
  <c r="H7218" i="46"/>
  <c r="H7219" i="46"/>
  <c r="H7220" i="46"/>
  <c r="H7221" i="46"/>
  <c r="H7222" i="46"/>
  <c r="H7223" i="46"/>
  <c r="H7224" i="46"/>
  <c r="H7225" i="46"/>
  <c r="H7226" i="46"/>
  <c r="H7227" i="46"/>
  <c r="H7228" i="46"/>
  <c r="H7229" i="46"/>
  <c r="H7230" i="46"/>
  <c r="H7231" i="46"/>
  <c r="H7232" i="46"/>
  <c r="H7233" i="46"/>
  <c r="H7234" i="46"/>
  <c r="H7235" i="46"/>
  <c r="H7236" i="46"/>
  <c r="H7237" i="46"/>
  <c r="H7238" i="46"/>
  <c r="H7239" i="46"/>
  <c r="H7240" i="46"/>
  <c r="H7241" i="46"/>
  <c r="H7242" i="46"/>
  <c r="H7243" i="46"/>
  <c r="H7244" i="46"/>
  <c r="H7245" i="46"/>
  <c r="H7246" i="46"/>
  <c r="H7247" i="46"/>
  <c r="H7248" i="46"/>
  <c r="H7249" i="46"/>
  <c r="H7250" i="46"/>
  <c r="H7251" i="46"/>
  <c r="H7252" i="46"/>
  <c r="H7253" i="46"/>
  <c r="H7254" i="46"/>
  <c r="H7255" i="46"/>
  <c r="H7256" i="46"/>
  <c r="H7257" i="46"/>
  <c r="H7258" i="46"/>
  <c r="H7259" i="46"/>
  <c r="H7260" i="46"/>
  <c r="H7261" i="46"/>
  <c r="H7262" i="46"/>
  <c r="H7263" i="46"/>
  <c r="H7264" i="46"/>
  <c r="H7265" i="46"/>
  <c r="H7266" i="46"/>
  <c r="H7267" i="46"/>
  <c r="H7268" i="46"/>
  <c r="H7269" i="46"/>
  <c r="H7270" i="46"/>
  <c r="H7271" i="46"/>
  <c r="H7272" i="46"/>
  <c r="H7273" i="46"/>
  <c r="H7274" i="46"/>
  <c r="H7275" i="46"/>
  <c r="H7276" i="46"/>
  <c r="H7277" i="46"/>
  <c r="H7278" i="46"/>
  <c r="H7279" i="46"/>
  <c r="H7280" i="46"/>
  <c r="H7281" i="46"/>
  <c r="H7282" i="46"/>
  <c r="H7283" i="46"/>
  <c r="H7284" i="46"/>
  <c r="H7285" i="46"/>
  <c r="H7286" i="46"/>
  <c r="H7287" i="46"/>
  <c r="H7288" i="46"/>
  <c r="H7289" i="46"/>
  <c r="H7290" i="46"/>
  <c r="H7291" i="46"/>
  <c r="H7292" i="46"/>
  <c r="H7293" i="46"/>
  <c r="H7294" i="46"/>
  <c r="H7295" i="46"/>
  <c r="H7296" i="46"/>
  <c r="H7297" i="46"/>
  <c r="H7298" i="46"/>
  <c r="H7299" i="46"/>
  <c r="H7300" i="46"/>
  <c r="H7301" i="46"/>
  <c r="H7302" i="46"/>
  <c r="H7303" i="46"/>
  <c r="H7304" i="46"/>
  <c r="H7305" i="46"/>
  <c r="H7306" i="46"/>
  <c r="H7307" i="46"/>
  <c r="H7308" i="46"/>
  <c r="H7309" i="46"/>
  <c r="H7310" i="46"/>
  <c r="H7311" i="46"/>
  <c r="H7312" i="46"/>
  <c r="H7313" i="46"/>
  <c r="H7314" i="46"/>
  <c r="H7315" i="46"/>
  <c r="H7316" i="46"/>
  <c r="H7317" i="46"/>
  <c r="H7318" i="46"/>
  <c r="H7319" i="46"/>
  <c r="H7320" i="46"/>
  <c r="H7321" i="46"/>
  <c r="H7322" i="46"/>
  <c r="H7323" i="46"/>
  <c r="H7324" i="46"/>
  <c r="H7325" i="46"/>
  <c r="H7326" i="46"/>
  <c r="H7327" i="46"/>
  <c r="H7328" i="46"/>
  <c r="H7329" i="46"/>
  <c r="H7330" i="46"/>
  <c r="H7331" i="46"/>
  <c r="H7332" i="46"/>
  <c r="H7333" i="46"/>
  <c r="H7334" i="46"/>
  <c r="H7335" i="46"/>
  <c r="H7336" i="46"/>
  <c r="H7337" i="46"/>
  <c r="H7338" i="46"/>
  <c r="H7339" i="46"/>
  <c r="H7340" i="46"/>
  <c r="H7341" i="46"/>
  <c r="H7342" i="46"/>
  <c r="H7343" i="46"/>
  <c r="H7344" i="46"/>
  <c r="H7345" i="46"/>
  <c r="H7346" i="46"/>
  <c r="H7347" i="46"/>
  <c r="H7348" i="46"/>
  <c r="H7349" i="46"/>
  <c r="H7350" i="46"/>
  <c r="H7351" i="46"/>
  <c r="H7352" i="46"/>
  <c r="H7353" i="46"/>
  <c r="H7354" i="46"/>
  <c r="H7355" i="46"/>
  <c r="H7356" i="46"/>
  <c r="H7357" i="46"/>
  <c r="H7358" i="46"/>
  <c r="H7359" i="46"/>
  <c r="H7360" i="46"/>
  <c r="H7361" i="46"/>
  <c r="H7362" i="46"/>
  <c r="H7363" i="46"/>
  <c r="H7364" i="46"/>
  <c r="H7365" i="46"/>
  <c r="H7366" i="46"/>
  <c r="H7367" i="46"/>
  <c r="H7368" i="46"/>
  <c r="H7369" i="46"/>
  <c r="H7370" i="46"/>
  <c r="H7371" i="46"/>
  <c r="H7372" i="46"/>
  <c r="H7373" i="46"/>
  <c r="H7374" i="46"/>
  <c r="H7375" i="46"/>
  <c r="H7376" i="46"/>
  <c r="H7377" i="46"/>
  <c r="H7378" i="46"/>
  <c r="H7379" i="46"/>
  <c r="H7380" i="46"/>
  <c r="H7381" i="46"/>
  <c r="H7382" i="46"/>
  <c r="H7383" i="46"/>
  <c r="H7384" i="46"/>
  <c r="H7385" i="46"/>
  <c r="H7386" i="46"/>
  <c r="H7387" i="46"/>
  <c r="H7388" i="46"/>
  <c r="H7389" i="46"/>
  <c r="H7390" i="46"/>
  <c r="H7391" i="46"/>
  <c r="H7392" i="46"/>
  <c r="H7393" i="46"/>
  <c r="H7394" i="46"/>
  <c r="H7395" i="46"/>
  <c r="H7396" i="46"/>
  <c r="H7397" i="46"/>
  <c r="H7398" i="46"/>
  <c r="H7399" i="46"/>
  <c r="H7400" i="46"/>
  <c r="H7401" i="46"/>
  <c r="H7402" i="46"/>
  <c r="H7403" i="46"/>
  <c r="H7404" i="46"/>
  <c r="H7405" i="46"/>
  <c r="H7406" i="46"/>
  <c r="H7407" i="46"/>
  <c r="H7408" i="46"/>
  <c r="H7409" i="46"/>
  <c r="H7410" i="46"/>
  <c r="H7411" i="46"/>
  <c r="H7412" i="46"/>
  <c r="H7413" i="46"/>
  <c r="H7414" i="46"/>
  <c r="H7415" i="46"/>
  <c r="H7416" i="46"/>
  <c r="H7417" i="46"/>
  <c r="H7418" i="46"/>
  <c r="H7419" i="46"/>
  <c r="H7420" i="46"/>
  <c r="H7421" i="46"/>
  <c r="H7422" i="46"/>
  <c r="H7423" i="46"/>
  <c r="H7424" i="46"/>
  <c r="H7425" i="46"/>
  <c r="H7426" i="46"/>
  <c r="H7427" i="46"/>
  <c r="H7428" i="46"/>
  <c r="H7429" i="46"/>
  <c r="H7430" i="46"/>
  <c r="H7431" i="46"/>
  <c r="H7432" i="46"/>
  <c r="H7433" i="46"/>
  <c r="H7434" i="46"/>
  <c r="H7435" i="46"/>
  <c r="H7436" i="46"/>
  <c r="H7437" i="46"/>
  <c r="H7438" i="46"/>
  <c r="H7439" i="46"/>
  <c r="H7440" i="46"/>
  <c r="H7441" i="46"/>
  <c r="H7442" i="46"/>
  <c r="H7443" i="46"/>
  <c r="H7444" i="46"/>
  <c r="H7445" i="46"/>
  <c r="H7446" i="46"/>
  <c r="H7447" i="46"/>
  <c r="H7448" i="46"/>
  <c r="H7449" i="46"/>
  <c r="H7450" i="46"/>
  <c r="H7451" i="46"/>
  <c r="H7452" i="46"/>
  <c r="H7453" i="46"/>
  <c r="H7454" i="46"/>
  <c r="H7455" i="46"/>
  <c r="H7456" i="46"/>
  <c r="H7457" i="46"/>
  <c r="H7458" i="46"/>
  <c r="H7459" i="46"/>
  <c r="H7460" i="46"/>
  <c r="H7461" i="46"/>
  <c r="H7462" i="46"/>
  <c r="H7463" i="46"/>
  <c r="H7464" i="46"/>
  <c r="H7465" i="46"/>
  <c r="H7466" i="46"/>
  <c r="H7467" i="46"/>
  <c r="H7468" i="46"/>
  <c r="H7469" i="46"/>
  <c r="H7470" i="46"/>
  <c r="H7471" i="46"/>
  <c r="H7472" i="46"/>
  <c r="H7473" i="46"/>
  <c r="H7474" i="46"/>
  <c r="H7475" i="46"/>
  <c r="H7476" i="46"/>
  <c r="H7477" i="46"/>
  <c r="H7478" i="46"/>
  <c r="H7479" i="46"/>
  <c r="H7480" i="46"/>
  <c r="H7481" i="46"/>
  <c r="H7482" i="46"/>
  <c r="H7483" i="46"/>
  <c r="H7484" i="46"/>
  <c r="H7485" i="46"/>
  <c r="H7486" i="46"/>
  <c r="H7487" i="46"/>
  <c r="H7488" i="46"/>
  <c r="H7489" i="46"/>
  <c r="H7490" i="46"/>
  <c r="H7491" i="46"/>
  <c r="H7492" i="46"/>
  <c r="H7493" i="46"/>
  <c r="H7494" i="46"/>
  <c r="H7495" i="46"/>
  <c r="H7496" i="46"/>
  <c r="H7497" i="46"/>
  <c r="H7498" i="46"/>
  <c r="H7499" i="46"/>
  <c r="H7500" i="46"/>
  <c r="H7501" i="46"/>
  <c r="H7502" i="46"/>
  <c r="H7503" i="46"/>
  <c r="H7504" i="46"/>
  <c r="H7505" i="46"/>
  <c r="H7506" i="46"/>
  <c r="H7507" i="46"/>
  <c r="H7508" i="46"/>
  <c r="H7509" i="46"/>
  <c r="H7510" i="46"/>
  <c r="H7511" i="46"/>
  <c r="H7512" i="46"/>
  <c r="H7513" i="46"/>
  <c r="H7514" i="46"/>
  <c r="H7515" i="46"/>
  <c r="H7516" i="46"/>
  <c r="H7517" i="46"/>
  <c r="H7518" i="46"/>
  <c r="H7519" i="46"/>
  <c r="H7520" i="46"/>
  <c r="H7521" i="46"/>
  <c r="H7522" i="46"/>
  <c r="H7523" i="46"/>
  <c r="H7524" i="46"/>
  <c r="H7525" i="46"/>
  <c r="H7526" i="46"/>
  <c r="H7527" i="46"/>
  <c r="H7528" i="46"/>
  <c r="H7529" i="46"/>
  <c r="H7530" i="46"/>
  <c r="H7531" i="46"/>
  <c r="H7532" i="46"/>
  <c r="H7533" i="46"/>
  <c r="H7534" i="46"/>
  <c r="H7535" i="46"/>
  <c r="H7536" i="46"/>
  <c r="H7537" i="46"/>
  <c r="H7538" i="46"/>
  <c r="H7539" i="46"/>
  <c r="H7540" i="46"/>
  <c r="H7541" i="46"/>
  <c r="H7542" i="46"/>
  <c r="H7543" i="46"/>
  <c r="H7544" i="46"/>
  <c r="H7545" i="46"/>
  <c r="H7546" i="46"/>
  <c r="H7547" i="46"/>
  <c r="H7548" i="46"/>
  <c r="H7549" i="46"/>
  <c r="H7550" i="46"/>
  <c r="H7551" i="46"/>
  <c r="H7552" i="46"/>
  <c r="H7553" i="46"/>
  <c r="H7554" i="46"/>
  <c r="H7555" i="46"/>
  <c r="H7556" i="46"/>
  <c r="H7557" i="46"/>
  <c r="H7558" i="46"/>
  <c r="H7559" i="46"/>
  <c r="H7560" i="46"/>
  <c r="H7561" i="46"/>
  <c r="H7562" i="46"/>
  <c r="H7563" i="46"/>
  <c r="H7564" i="46"/>
  <c r="H7565" i="46"/>
  <c r="H7566" i="46"/>
  <c r="H7567" i="46"/>
  <c r="H7568" i="46"/>
  <c r="H7569" i="46"/>
  <c r="H7570" i="46"/>
  <c r="H7571" i="46"/>
  <c r="H7572" i="46"/>
  <c r="H7573" i="46"/>
  <c r="H7574" i="46"/>
  <c r="H7575" i="46"/>
  <c r="H7576" i="46"/>
  <c r="H7577" i="46"/>
  <c r="H7578" i="46"/>
  <c r="H7579" i="46"/>
  <c r="H7580" i="46"/>
  <c r="H7581" i="46"/>
  <c r="H7582" i="46"/>
  <c r="H7583" i="46"/>
  <c r="H7584" i="46"/>
  <c r="H7585" i="46"/>
  <c r="H7586" i="46"/>
  <c r="H7587" i="46"/>
  <c r="H7588" i="46"/>
  <c r="H7589" i="46"/>
  <c r="H7590" i="46"/>
  <c r="H7591" i="46"/>
  <c r="H7592" i="46"/>
  <c r="H7593" i="46"/>
  <c r="H7594" i="46"/>
  <c r="H7595" i="46"/>
  <c r="H7596" i="46"/>
  <c r="H7597" i="46"/>
  <c r="H7598" i="46"/>
  <c r="H7599" i="46"/>
  <c r="H7600" i="46"/>
  <c r="H7601" i="46"/>
  <c r="H7602" i="46"/>
  <c r="H7603" i="46"/>
  <c r="H7604" i="46"/>
  <c r="H7605" i="46"/>
  <c r="H7606" i="46"/>
  <c r="H7607" i="46"/>
  <c r="H7608" i="46"/>
  <c r="H7609" i="46"/>
  <c r="H7610" i="46"/>
  <c r="H7611" i="46"/>
  <c r="H7612" i="46"/>
  <c r="H7613" i="46"/>
  <c r="H7614" i="46"/>
  <c r="H7615" i="46"/>
  <c r="H7616" i="46"/>
  <c r="H7617" i="46"/>
  <c r="H7618" i="46"/>
  <c r="H7619" i="46"/>
  <c r="H7620" i="46"/>
  <c r="H7621" i="46"/>
  <c r="H7622" i="46"/>
  <c r="H7623" i="46"/>
  <c r="H7624" i="46"/>
  <c r="H7625" i="46"/>
  <c r="H7626" i="46"/>
  <c r="H7627" i="46"/>
  <c r="H7628" i="46"/>
  <c r="H7629" i="46"/>
  <c r="H7630" i="46"/>
  <c r="H7631" i="46"/>
  <c r="H7632" i="46"/>
  <c r="H7633" i="46"/>
  <c r="H7634" i="46"/>
  <c r="H7635" i="46"/>
  <c r="H7636" i="46"/>
  <c r="H7637" i="46"/>
  <c r="H7638" i="46"/>
  <c r="H7639" i="46"/>
  <c r="H7640" i="46"/>
  <c r="H7641" i="46"/>
  <c r="H7642" i="46"/>
  <c r="H7643" i="46"/>
  <c r="H7644" i="46"/>
  <c r="H7645" i="46"/>
  <c r="H7646" i="46"/>
  <c r="H7647" i="46"/>
  <c r="H7648" i="46"/>
  <c r="H7649" i="46"/>
  <c r="H7650" i="46"/>
  <c r="H7651" i="46"/>
  <c r="H7652" i="46"/>
  <c r="H7653" i="46"/>
  <c r="H7654" i="46"/>
  <c r="H7655" i="46"/>
  <c r="H7656" i="46"/>
  <c r="H7657" i="46"/>
  <c r="H7658" i="46"/>
  <c r="H7659" i="46"/>
  <c r="H7660" i="46"/>
  <c r="H7661" i="46"/>
  <c r="H7662" i="46"/>
  <c r="H7663" i="46"/>
  <c r="H7664" i="46"/>
  <c r="H7665" i="46"/>
  <c r="H7666" i="46"/>
  <c r="H7667" i="46"/>
  <c r="H7668" i="46"/>
  <c r="H7669" i="46"/>
  <c r="H7670" i="46"/>
  <c r="H7671" i="46"/>
  <c r="H7672" i="46"/>
  <c r="H7673" i="46"/>
  <c r="H7674" i="46"/>
  <c r="H7675" i="46"/>
  <c r="H7676" i="46"/>
  <c r="H7677" i="46"/>
  <c r="H7678" i="46"/>
  <c r="H7679" i="46"/>
  <c r="H7680" i="46"/>
  <c r="H7681" i="46"/>
  <c r="H7682" i="46"/>
  <c r="H7683" i="46"/>
  <c r="H7684" i="46"/>
  <c r="H7685" i="46"/>
  <c r="H7686" i="46"/>
  <c r="H7687" i="46"/>
  <c r="H7688" i="46"/>
  <c r="H7689" i="46"/>
  <c r="H2" i="46"/>
  <c r="G3" i="46"/>
  <c r="G4" i="46"/>
  <c r="G5" i="46"/>
  <c r="G6" i="46"/>
  <c r="G7" i="46"/>
  <c r="G8" i="46"/>
  <c r="G9" i="46"/>
  <c r="G10" i="46"/>
  <c r="G11" i="46"/>
  <c r="G12" i="46"/>
  <c r="G13" i="46"/>
  <c r="G14" i="46"/>
  <c r="G15" i="46"/>
  <c r="G16" i="46"/>
  <c r="G17" i="46"/>
  <c r="G18" i="46"/>
  <c r="G19" i="46"/>
  <c r="G20" i="46"/>
  <c r="G21" i="46"/>
  <c r="G22" i="46"/>
  <c r="G23" i="46"/>
  <c r="G24" i="46"/>
  <c r="G25" i="46"/>
  <c r="G26" i="46"/>
  <c r="G27" i="46"/>
  <c r="G28" i="46"/>
  <c r="G29" i="46"/>
  <c r="G30" i="46"/>
  <c r="G31" i="46"/>
  <c r="G32" i="46"/>
  <c r="G33" i="46"/>
  <c r="G34" i="46"/>
  <c r="G35" i="46"/>
  <c r="G36" i="46"/>
  <c r="G37" i="46"/>
  <c r="G38" i="46"/>
  <c r="G39" i="46"/>
  <c r="G40" i="46"/>
  <c r="G41" i="46"/>
  <c r="G42" i="46"/>
  <c r="G43" i="46"/>
  <c r="G44" i="46"/>
  <c r="G45" i="46"/>
  <c r="G46" i="46"/>
  <c r="G47" i="46"/>
  <c r="G48" i="46"/>
  <c r="G49" i="46"/>
  <c r="G50" i="46"/>
  <c r="G51" i="46"/>
  <c r="G52" i="46"/>
  <c r="G53" i="46"/>
  <c r="G54" i="46"/>
  <c r="G55" i="46"/>
  <c r="G56" i="46"/>
  <c r="G57" i="46"/>
  <c r="G58" i="46"/>
  <c r="G59" i="46"/>
  <c r="G60" i="46"/>
  <c r="G61" i="46"/>
  <c r="G62" i="46"/>
  <c r="G63" i="46"/>
  <c r="G64" i="46"/>
  <c r="G65" i="46"/>
  <c r="G66" i="46"/>
  <c r="G67" i="46"/>
  <c r="G68" i="46"/>
  <c r="G69" i="46"/>
  <c r="G70" i="46"/>
  <c r="G71" i="46"/>
  <c r="G72" i="46"/>
  <c r="G73" i="46"/>
  <c r="G74" i="46"/>
  <c r="G75" i="46"/>
  <c r="G76" i="46"/>
  <c r="G77" i="46"/>
  <c r="G78" i="46"/>
  <c r="G79" i="46"/>
  <c r="G80" i="46"/>
  <c r="G81" i="46"/>
  <c r="G82" i="46"/>
  <c r="G83" i="46"/>
  <c r="G84" i="46"/>
  <c r="G85" i="46"/>
  <c r="G86" i="46"/>
  <c r="G87" i="46"/>
  <c r="G88" i="46"/>
  <c r="G89" i="46"/>
  <c r="G90" i="46"/>
  <c r="G91" i="46"/>
  <c r="G92" i="46"/>
  <c r="G93" i="46"/>
  <c r="G94" i="46"/>
  <c r="G95" i="46"/>
  <c r="G96" i="46"/>
  <c r="G97" i="46"/>
  <c r="G98" i="46"/>
  <c r="G99" i="46"/>
  <c r="G100" i="46"/>
  <c r="G101" i="46"/>
  <c r="G102" i="46"/>
  <c r="G103" i="46"/>
  <c r="G104" i="46"/>
  <c r="G105" i="46"/>
  <c r="G106" i="46"/>
  <c r="G107" i="46"/>
  <c r="G108" i="46"/>
  <c r="G109" i="46"/>
  <c r="G110" i="46"/>
  <c r="G111" i="46"/>
  <c r="G112" i="46"/>
  <c r="G113" i="46"/>
  <c r="G114" i="46"/>
  <c r="G115" i="46"/>
  <c r="G116" i="46"/>
  <c r="G117" i="46"/>
  <c r="G118" i="46"/>
  <c r="G119" i="46"/>
  <c r="G120" i="46"/>
  <c r="G121" i="46"/>
  <c r="G122" i="46"/>
  <c r="G123" i="46"/>
  <c r="G124" i="46"/>
  <c r="G125" i="46"/>
  <c r="G126" i="46"/>
  <c r="G127" i="46"/>
  <c r="G128" i="46"/>
  <c r="G129" i="46"/>
  <c r="G130" i="46"/>
  <c r="G131" i="46"/>
  <c r="G132" i="46"/>
  <c r="G133" i="46"/>
  <c r="G134" i="46"/>
  <c r="G135" i="46"/>
  <c r="G136" i="46"/>
  <c r="G137" i="46"/>
  <c r="G138" i="46"/>
  <c r="G139" i="46"/>
  <c r="G140" i="46"/>
  <c r="G141" i="46"/>
  <c r="G142" i="46"/>
  <c r="G143" i="46"/>
  <c r="G144" i="46"/>
  <c r="G145" i="46"/>
  <c r="G146" i="46"/>
  <c r="G147" i="46"/>
  <c r="G148" i="46"/>
  <c r="G149" i="46"/>
  <c r="G150" i="46"/>
  <c r="G151" i="46"/>
  <c r="G152" i="46"/>
  <c r="G153" i="46"/>
  <c r="G154" i="46"/>
  <c r="G155" i="46"/>
  <c r="G156" i="46"/>
  <c r="G157" i="46"/>
  <c r="G158" i="46"/>
  <c r="G159" i="46"/>
  <c r="G160" i="46"/>
  <c r="G161" i="46"/>
  <c r="G162" i="46"/>
  <c r="G163" i="46"/>
  <c r="G164" i="46"/>
  <c r="G165" i="46"/>
  <c r="G166" i="46"/>
  <c r="G167" i="46"/>
  <c r="G168" i="46"/>
  <c r="G169" i="46"/>
  <c r="G170" i="46"/>
  <c r="G171" i="46"/>
  <c r="G172" i="46"/>
  <c r="G173" i="46"/>
  <c r="G174" i="46"/>
  <c r="G175" i="46"/>
  <c r="G176" i="46"/>
  <c r="G177" i="46"/>
  <c r="G178" i="46"/>
  <c r="G179" i="46"/>
  <c r="G180" i="46"/>
  <c r="G181" i="46"/>
  <c r="G182" i="46"/>
  <c r="G183" i="46"/>
  <c r="G184" i="46"/>
  <c r="G185" i="46"/>
  <c r="G186" i="46"/>
  <c r="G187" i="46"/>
  <c r="G188" i="46"/>
  <c r="G189" i="46"/>
  <c r="G190" i="46"/>
  <c r="G191" i="46"/>
  <c r="G192" i="46"/>
  <c r="G193" i="46"/>
  <c r="G194" i="46"/>
  <c r="G195" i="46"/>
  <c r="G196" i="46"/>
  <c r="G197" i="46"/>
  <c r="G198" i="46"/>
  <c r="G199" i="46"/>
  <c r="G200" i="46"/>
  <c r="G201" i="46"/>
  <c r="G202" i="46"/>
  <c r="G203" i="46"/>
  <c r="G204" i="46"/>
  <c r="G205" i="46"/>
  <c r="G206" i="46"/>
  <c r="G207" i="46"/>
  <c r="G208" i="46"/>
  <c r="G209" i="46"/>
  <c r="G210" i="46"/>
  <c r="G211" i="46"/>
  <c r="G212" i="46"/>
  <c r="G213" i="46"/>
  <c r="G214" i="46"/>
  <c r="G215" i="46"/>
  <c r="G216" i="46"/>
  <c r="G217" i="46"/>
  <c r="G218" i="46"/>
  <c r="G219" i="46"/>
  <c r="G220" i="46"/>
  <c r="G221" i="46"/>
  <c r="G222" i="46"/>
  <c r="G223" i="46"/>
  <c r="G224" i="46"/>
  <c r="G225" i="46"/>
  <c r="G226" i="46"/>
  <c r="G227" i="46"/>
  <c r="G228" i="46"/>
  <c r="G229" i="46"/>
  <c r="G230" i="46"/>
  <c r="G231" i="46"/>
  <c r="G232" i="46"/>
  <c r="G233" i="46"/>
  <c r="G234" i="46"/>
  <c r="G235" i="46"/>
  <c r="G236" i="46"/>
  <c r="G237" i="46"/>
  <c r="G238" i="46"/>
  <c r="G239" i="46"/>
  <c r="G240" i="46"/>
  <c r="G241" i="46"/>
  <c r="G242" i="46"/>
  <c r="G243" i="46"/>
  <c r="G244" i="46"/>
  <c r="G245" i="46"/>
  <c r="G246" i="46"/>
  <c r="G247" i="46"/>
  <c r="G248" i="46"/>
  <c r="G249" i="46"/>
  <c r="G250" i="46"/>
  <c r="G251" i="46"/>
  <c r="G252" i="46"/>
  <c r="G253" i="46"/>
  <c r="G254" i="46"/>
  <c r="G255" i="46"/>
  <c r="G256" i="46"/>
  <c r="G257" i="46"/>
  <c r="G258" i="46"/>
  <c r="G259" i="46"/>
  <c r="G260" i="46"/>
  <c r="G261" i="46"/>
  <c r="G262" i="46"/>
  <c r="G263" i="46"/>
  <c r="G264" i="46"/>
  <c r="G265" i="46"/>
  <c r="G266" i="46"/>
  <c r="G267" i="46"/>
  <c r="G268" i="46"/>
  <c r="G269" i="46"/>
  <c r="G270" i="46"/>
  <c r="G271" i="46"/>
  <c r="G272" i="46"/>
  <c r="G273" i="46"/>
  <c r="G274" i="46"/>
  <c r="G275" i="46"/>
  <c r="G276" i="46"/>
  <c r="G277" i="46"/>
  <c r="G278" i="46"/>
  <c r="G279" i="46"/>
  <c r="G280" i="46"/>
  <c r="G281" i="46"/>
  <c r="G282" i="46"/>
  <c r="G283" i="46"/>
  <c r="G284" i="46"/>
  <c r="G285" i="46"/>
  <c r="G286" i="46"/>
  <c r="G287" i="46"/>
  <c r="G288" i="46"/>
  <c r="G289" i="46"/>
  <c r="G290" i="46"/>
  <c r="G291" i="46"/>
  <c r="G292" i="46"/>
  <c r="G293" i="46"/>
  <c r="G294" i="46"/>
  <c r="G295" i="46"/>
  <c r="G296" i="46"/>
  <c r="G297" i="46"/>
  <c r="G298" i="46"/>
  <c r="G299" i="46"/>
  <c r="G300" i="46"/>
  <c r="G301" i="46"/>
  <c r="G302" i="46"/>
  <c r="G303" i="46"/>
  <c r="G304" i="46"/>
  <c r="G305" i="46"/>
  <c r="G306" i="46"/>
  <c r="G307" i="46"/>
  <c r="G308" i="46"/>
  <c r="G309" i="46"/>
  <c r="G310" i="46"/>
  <c r="G311" i="46"/>
  <c r="G312" i="46"/>
  <c r="G313" i="46"/>
  <c r="G314" i="46"/>
  <c r="G315" i="46"/>
  <c r="G316" i="46"/>
  <c r="G317" i="46"/>
  <c r="G318" i="46"/>
  <c r="G319" i="46"/>
  <c r="G320" i="46"/>
  <c r="G321" i="46"/>
  <c r="G322" i="46"/>
  <c r="G323" i="46"/>
  <c r="G324" i="46"/>
  <c r="G325" i="46"/>
  <c r="G326" i="46"/>
  <c r="G327" i="46"/>
  <c r="G328" i="46"/>
  <c r="G329" i="46"/>
  <c r="G330" i="46"/>
  <c r="G331" i="46"/>
  <c r="G332" i="46"/>
  <c r="G333" i="46"/>
  <c r="G334" i="46"/>
  <c r="G335" i="46"/>
  <c r="G336" i="46"/>
  <c r="G337" i="46"/>
  <c r="G338" i="46"/>
  <c r="G339" i="46"/>
  <c r="G340" i="46"/>
  <c r="G341" i="46"/>
  <c r="G342" i="46"/>
  <c r="G343" i="46"/>
  <c r="G344" i="46"/>
  <c r="G345" i="46"/>
  <c r="G346" i="46"/>
  <c r="G347" i="46"/>
  <c r="G348" i="46"/>
  <c r="G349" i="46"/>
  <c r="G350" i="46"/>
  <c r="G351" i="46"/>
  <c r="G352" i="46"/>
  <c r="G353" i="46"/>
  <c r="G354" i="46"/>
  <c r="G355" i="46"/>
  <c r="G356" i="46"/>
  <c r="G357" i="46"/>
  <c r="G358" i="46"/>
  <c r="G359" i="46"/>
  <c r="G360" i="46"/>
  <c r="G361" i="46"/>
  <c r="G362" i="46"/>
  <c r="G363" i="46"/>
  <c r="G364" i="46"/>
  <c r="G365" i="46"/>
  <c r="G366" i="46"/>
  <c r="G367" i="46"/>
  <c r="G368" i="46"/>
  <c r="G369" i="46"/>
  <c r="G370" i="46"/>
  <c r="G371" i="46"/>
  <c r="G372" i="46"/>
  <c r="G373" i="46"/>
  <c r="G374" i="46"/>
  <c r="G375" i="46"/>
  <c r="G376" i="46"/>
  <c r="G377" i="46"/>
  <c r="G378" i="46"/>
  <c r="G379" i="46"/>
  <c r="G380" i="46"/>
  <c r="G381" i="46"/>
  <c r="G382" i="46"/>
  <c r="G383" i="46"/>
  <c r="G384" i="46"/>
  <c r="G385" i="46"/>
  <c r="G386" i="46"/>
  <c r="G387" i="46"/>
  <c r="G388" i="46"/>
  <c r="G389" i="46"/>
  <c r="G390" i="46"/>
  <c r="G391" i="46"/>
  <c r="G392" i="46"/>
  <c r="G393" i="46"/>
  <c r="G394" i="46"/>
  <c r="G395" i="46"/>
  <c r="G396" i="46"/>
  <c r="G397" i="46"/>
  <c r="G398" i="46"/>
  <c r="G399" i="46"/>
  <c r="G400" i="46"/>
  <c r="G401" i="46"/>
  <c r="G402" i="46"/>
  <c r="G403" i="46"/>
  <c r="G404" i="46"/>
  <c r="G405" i="46"/>
  <c r="G406" i="46"/>
  <c r="G407" i="46"/>
  <c r="G408" i="46"/>
  <c r="G409" i="46"/>
  <c r="G410" i="46"/>
  <c r="G411" i="46"/>
  <c r="G412" i="46"/>
  <c r="G413" i="46"/>
  <c r="G414" i="46"/>
  <c r="G415" i="46"/>
  <c r="G416" i="46"/>
  <c r="G417" i="46"/>
  <c r="G418" i="46"/>
  <c r="G419" i="46"/>
  <c r="G420" i="46"/>
  <c r="G421" i="46"/>
  <c r="G422" i="46"/>
  <c r="G423" i="46"/>
  <c r="G424" i="46"/>
  <c r="G425" i="46"/>
  <c r="G426" i="46"/>
  <c r="G427" i="46"/>
  <c r="G428" i="46"/>
  <c r="G429" i="46"/>
  <c r="G430" i="46"/>
  <c r="G431" i="46"/>
  <c r="G432" i="46"/>
  <c r="G433" i="46"/>
  <c r="G434" i="46"/>
  <c r="G435" i="46"/>
  <c r="G436" i="46"/>
  <c r="G437" i="46"/>
  <c r="G438" i="46"/>
  <c r="G439" i="46"/>
  <c r="G440" i="46"/>
  <c r="G441" i="46"/>
  <c r="G442" i="46"/>
  <c r="G443" i="46"/>
  <c r="G444" i="46"/>
  <c r="G445" i="46"/>
  <c r="G446" i="46"/>
  <c r="G447" i="46"/>
  <c r="G448" i="46"/>
  <c r="G449" i="46"/>
  <c r="G450" i="46"/>
  <c r="G451" i="46"/>
  <c r="G452" i="46"/>
  <c r="G453" i="46"/>
  <c r="G454" i="46"/>
  <c r="G455" i="46"/>
  <c r="G456" i="46"/>
  <c r="G457" i="46"/>
  <c r="G458" i="46"/>
  <c r="G459" i="46"/>
  <c r="G460" i="46"/>
  <c r="G461" i="46"/>
  <c r="G462" i="46"/>
  <c r="G463" i="46"/>
  <c r="G464" i="46"/>
  <c r="G465" i="46"/>
  <c r="G466" i="46"/>
  <c r="G467" i="46"/>
  <c r="G468" i="46"/>
  <c r="G469" i="46"/>
  <c r="G470" i="46"/>
  <c r="G471" i="46"/>
  <c r="G472" i="46"/>
  <c r="G473" i="46"/>
  <c r="G474" i="46"/>
  <c r="G475" i="46"/>
  <c r="G476" i="46"/>
  <c r="G477" i="46"/>
  <c r="G478" i="46"/>
  <c r="G479" i="46"/>
  <c r="G480" i="46"/>
  <c r="G481" i="46"/>
  <c r="G482" i="46"/>
  <c r="G483" i="46"/>
  <c r="G484" i="46"/>
  <c r="G485" i="46"/>
  <c r="G486" i="46"/>
  <c r="G487" i="46"/>
  <c r="G488" i="46"/>
  <c r="G489" i="46"/>
  <c r="G490" i="46"/>
  <c r="G491" i="46"/>
  <c r="G492" i="46"/>
  <c r="G493" i="46"/>
  <c r="G494" i="46"/>
  <c r="G495" i="46"/>
  <c r="G496" i="46"/>
  <c r="G497" i="46"/>
  <c r="G498" i="46"/>
  <c r="G499" i="46"/>
  <c r="G500" i="46"/>
  <c r="G501" i="46"/>
  <c r="G502" i="46"/>
  <c r="G503" i="46"/>
  <c r="G504" i="46"/>
  <c r="G505" i="46"/>
  <c r="G506" i="46"/>
  <c r="G507" i="46"/>
  <c r="G508" i="46"/>
  <c r="G509" i="46"/>
  <c r="G510" i="46"/>
  <c r="G511" i="46"/>
  <c r="G512" i="46"/>
  <c r="G513" i="46"/>
  <c r="G514" i="46"/>
  <c r="G515" i="46"/>
  <c r="G516" i="46"/>
  <c r="G517" i="46"/>
  <c r="G518" i="46"/>
  <c r="G519" i="46"/>
  <c r="G520" i="46"/>
  <c r="G521" i="46"/>
  <c r="G522" i="46"/>
  <c r="G523" i="46"/>
  <c r="G524" i="46"/>
  <c r="G525" i="46"/>
  <c r="G526" i="46"/>
  <c r="G527" i="46"/>
  <c r="G528" i="46"/>
  <c r="G529" i="46"/>
  <c r="G530" i="46"/>
  <c r="G531" i="46"/>
  <c r="G532" i="46"/>
  <c r="G533" i="46"/>
  <c r="G534" i="46"/>
  <c r="G535" i="46"/>
  <c r="G536" i="46"/>
  <c r="G537" i="46"/>
  <c r="G538" i="46"/>
  <c r="G539" i="46"/>
  <c r="G540" i="46"/>
  <c r="G541" i="46"/>
  <c r="G542" i="46"/>
  <c r="G543" i="46"/>
  <c r="G544" i="46"/>
  <c r="G545" i="46"/>
  <c r="G546" i="46"/>
  <c r="G547" i="46"/>
  <c r="G548" i="46"/>
  <c r="G549" i="46"/>
  <c r="G550" i="46"/>
  <c r="G551" i="46"/>
  <c r="G552" i="46"/>
  <c r="G553" i="46"/>
  <c r="G554" i="46"/>
  <c r="G555" i="46"/>
  <c r="G556" i="46"/>
  <c r="G557" i="46"/>
  <c r="G558" i="46"/>
  <c r="G559" i="46"/>
  <c r="G560" i="46"/>
  <c r="G561" i="46"/>
  <c r="G562" i="46"/>
  <c r="G563" i="46"/>
  <c r="G564" i="46"/>
  <c r="G565" i="46"/>
  <c r="G566" i="46"/>
  <c r="G567" i="46"/>
  <c r="G568" i="46"/>
  <c r="G569" i="46"/>
  <c r="G570" i="46"/>
  <c r="G571" i="46"/>
  <c r="G572" i="46"/>
  <c r="G573" i="46"/>
  <c r="G574" i="46"/>
  <c r="G575" i="46"/>
  <c r="G576" i="46"/>
  <c r="G577" i="46"/>
  <c r="G578" i="46"/>
  <c r="G579" i="46"/>
  <c r="G580" i="46"/>
  <c r="G581" i="46"/>
  <c r="G582" i="46"/>
  <c r="G583" i="46"/>
  <c r="G584" i="46"/>
  <c r="G585" i="46"/>
  <c r="G586" i="46"/>
  <c r="G587" i="46"/>
  <c r="G588" i="46"/>
  <c r="G589" i="46"/>
  <c r="G590" i="46"/>
  <c r="G591" i="46"/>
  <c r="G592" i="46"/>
  <c r="G593" i="46"/>
  <c r="G594" i="46"/>
  <c r="G595" i="46"/>
  <c r="G596" i="46"/>
  <c r="G597" i="46"/>
  <c r="G598" i="46"/>
  <c r="G599" i="46"/>
  <c r="G600" i="46"/>
  <c r="G601" i="46"/>
  <c r="G602" i="46"/>
  <c r="G603" i="46"/>
  <c r="G604" i="46"/>
  <c r="G605" i="46"/>
  <c r="G606" i="46"/>
  <c r="G607" i="46"/>
  <c r="G608" i="46"/>
  <c r="G609" i="46"/>
  <c r="G610" i="46"/>
  <c r="G611" i="46"/>
  <c r="G612" i="46"/>
  <c r="G613" i="46"/>
  <c r="G614" i="46"/>
  <c r="G615" i="46"/>
  <c r="G616" i="46"/>
  <c r="G617" i="46"/>
  <c r="G618" i="46"/>
  <c r="G619" i="46"/>
  <c r="G620" i="46"/>
  <c r="G621" i="46"/>
  <c r="G622" i="46"/>
  <c r="G623" i="46"/>
  <c r="G624" i="46"/>
  <c r="G625" i="46"/>
  <c r="G626" i="46"/>
  <c r="G627" i="46"/>
  <c r="G628" i="46"/>
  <c r="G629" i="46"/>
  <c r="G630" i="46"/>
  <c r="G631" i="46"/>
  <c r="G632" i="46"/>
  <c r="G633" i="46"/>
  <c r="G634" i="46"/>
  <c r="G635" i="46"/>
  <c r="G636" i="46"/>
  <c r="G637" i="46"/>
  <c r="G638" i="46"/>
  <c r="G639" i="46"/>
  <c r="G640" i="46"/>
  <c r="G641" i="46"/>
  <c r="G642" i="46"/>
  <c r="G643" i="46"/>
  <c r="G644" i="46"/>
  <c r="G645" i="46"/>
  <c r="G646" i="46"/>
  <c r="G647" i="46"/>
  <c r="G648" i="46"/>
  <c r="G649" i="46"/>
  <c r="G650" i="46"/>
  <c r="G651" i="46"/>
  <c r="G652" i="46"/>
  <c r="G653" i="46"/>
  <c r="G654" i="46"/>
  <c r="G655" i="46"/>
  <c r="G656" i="46"/>
  <c r="G657" i="46"/>
  <c r="G658" i="46"/>
  <c r="G659" i="46"/>
  <c r="G660" i="46"/>
  <c r="G661" i="46"/>
  <c r="G662" i="46"/>
  <c r="G663" i="46"/>
  <c r="G664" i="46"/>
  <c r="G665" i="46"/>
  <c r="G666" i="46"/>
  <c r="G667" i="46"/>
  <c r="G668" i="46"/>
  <c r="G669" i="46"/>
  <c r="G670" i="46"/>
  <c r="G671" i="46"/>
  <c r="G672" i="46"/>
  <c r="G673" i="46"/>
  <c r="G674" i="46"/>
  <c r="G675" i="46"/>
  <c r="G676" i="46"/>
  <c r="G677" i="46"/>
  <c r="G678" i="46"/>
  <c r="G679" i="46"/>
  <c r="G680" i="46"/>
  <c r="G681" i="46"/>
  <c r="G682" i="46"/>
  <c r="G683" i="46"/>
  <c r="G684" i="46"/>
  <c r="G685" i="46"/>
  <c r="G686" i="46"/>
  <c r="G687" i="46"/>
  <c r="G688" i="46"/>
  <c r="G689" i="46"/>
  <c r="G690" i="46"/>
  <c r="G691" i="46"/>
  <c r="G692" i="46"/>
  <c r="G693" i="46"/>
  <c r="G694" i="46"/>
  <c r="G695" i="46"/>
  <c r="G696" i="46"/>
  <c r="G697" i="46"/>
  <c r="G698" i="46"/>
  <c r="G699" i="46"/>
  <c r="G700" i="46"/>
  <c r="G701" i="46"/>
  <c r="G702" i="46"/>
  <c r="G703" i="46"/>
  <c r="G704" i="46"/>
  <c r="G705" i="46"/>
  <c r="G706" i="46"/>
  <c r="G707" i="46"/>
  <c r="G708" i="46"/>
  <c r="G709" i="46"/>
  <c r="G710" i="46"/>
  <c r="G711" i="46"/>
  <c r="G712" i="46"/>
  <c r="G713" i="46"/>
  <c r="G714" i="46"/>
  <c r="G715" i="46"/>
  <c r="G716" i="46"/>
  <c r="G717" i="46"/>
  <c r="G718" i="46"/>
  <c r="G719" i="46"/>
  <c r="G720" i="46"/>
  <c r="G721" i="46"/>
  <c r="G722" i="46"/>
  <c r="G723" i="46"/>
  <c r="G724" i="46"/>
  <c r="G725" i="46"/>
  <c r="G726" i="46"/>
  <c r="G727" i="46"/>
  <c r="G728" i="46"/>
  <c r="G729" i="46"/>
  <c r="G730" i="46"/>
  <c r="G731" i="46"/>
  <c r="G732" i="46"/>
  <c r="G733" i="46"/>
  <c r="G734" i="46"/>
  <c r="G735" i="46"/>
  <c r="G736" i="46"/>
  <c r="G737" i="46"/>
  <c r="G738" i="46"/>
  <c r="G739" i="46"/>
  <c r="G740" i="46"/>
  <c r="G741" i="46"/>
  <c r="G742" i="46"/>
  <c r="G743" i="46"/>
  <c r="G744" i="46"/>
  <c r="G745" i="46"/>
  <c r="G746" i="46"/>
  <c r="G747" i="46"/>
  <c r="G748" i="46"/>
  <c r="G749" i="46"/>
  <c r="G750" i="46"/>
  <c r="G751" i="46"/>
  <c r="G752" i="46"/>
  <c r="G753" i="46"/>
  <c r="G754" i="46"/>
  <c r="G755" i="46"/>
  <c r="G756" i="46"/>
  <c r="G757" i="46"/>
  <c r="G758" i="46"/>
  <c r="G759" i="46"/>
  <c r="G760" i="46"/>
  <c r="G761" i="46"/>
  <c r="G762" i="46"/>
  <c r="G763" i="46"/>
  <c r="G764" i="46"/>
  <c r="G765" i="46"/>
  <c r="G766" i="46"/>
  <c r="G767" i="46"/>
  <c r="G768" i="46"/>
  <c r="G769" i="46"/>
  <c r="G770" i="46"/>
  <c r="G771" i="46"/>
  <c r="G772" i="46"/>
  <c r="G773" i="46"/>
  <c r="G774" i="46"/>
  <c r="G775" i="46"/>
  <c r="G776" i="46"/>
  <c r="G777" i="46"/>
  <c r="G778" i="46"/>
  <c r="G779" i="46"/>
  <c r="G780" i="46"/>
  <c r="G781" i="46"/>
  <c r="G782" i="46"/>
  <c r="G783" i="46"/>
  <c r="G784" i="46"/>
  <c r="G785" i="46"/>
  <c r="G786" i="46"/>
  <c r="G787" i="46"/>
  <c r="G788" i="46"/>
  <c r="G789" i="46"/>
  <c r="G790" i="46"/>
  <c r="G791" i="46"/>
  <c r="G792" i="46"/>
  <c r="G793" i="46"/>
  <c r="G794" i="46"/>
  <c r="G795" i="46"/>
  <c r="G796" i="46"/>
  <c r="G797" i="46"/>
  <c r="G798" i="46"/>
  <c r="G799" i="46"/>
  <c r="G800" i="46"/>
  <c r="G801" i="46"/>
  <c r="G802" i="46"/>
  <c r="G803" i="46"/>
  <c r="G804" i="46"/>
  <c r="G805" i="46"/>
  <c r="G806" i="46"/>
  <c r="G807" i="46"/>
  <c r="G808" i="46"/>
  <c r="G809" i="46"/>
  <c r="G810" i="46"/>
  <c r="G811" i="46"/>
  <c r="G812" i="46"/>
  <c r="G813" i="46"/>
  <c r="G814" i="46"/>
  <c r="G815" i="46"/>
  <c r="G816" i="46"/>
  <c r="G817" i="46"/>
  <c r="G818" i="46"/>
  <c r="G819" i="46"/>
  <c r="G820" i="46"/>
  <c r="G821" i="46"/>
  <c r="G822" i="46"/>
  <c r="G823" i="46"/>
  <c r="G824" i="46"/>
  <c r="G825" i="46"/>
  <c r="G826" i="46"/>
  <c r="G827" i="46"/>
  <c r="G828" i="46"/>
  <c r="G829" i="46"/>
  <c r="G830" i="46"/>
  <c r="G831" i="46"/>
  <c r="G832" i="46"/>
  <c r="G833" i="46"/>
  <c r="G834" i="46"/>
  <c r="G835" i="46"/>
  <c r="G836" i="46"/>
  <c r="G837" i="46"/>
  <c r="G838" i="46"/>
  <c r="G839" i="46"/>
  <c r="G840" i="46"/>
  <c r="G841" i="46"/>
  <c r="G842" i="46"/>
  <c r="G843" i="46"/>
  <c r="G844" i="46"/>
  <c r="G845" i="46"/>
  <c r="G846" i="46"/>
  <c r="G847" i="46"/>
  <c r="G848" i="46"/>
  <c r="G849" i="46"/>
  <c r="G850" i="46"/>
  <c r="G851" i="46"/>
  <c r="G852" i="46"/>
  <c r="G853" i="46"/>
  <c r="G854" i="46"/>
  <c r="G855" i="46"/>
  <c r="G856" i="46"/>
  <c r="G857" i="46"/>
  <c r="G858" i="46"/>
  <c r="G859" i="46"/>
  <c r="G860" i="46"/>
  <c r="G861" i="46"/>
  <c r="G862" i="46"/>
  <c r="G863" i="46"/>
  <c r="G864" i="46"/>
  <c r="G865" i="46"/>
  <c r="G866" i="46"/>
  <c r="G867" i="46"/>
  <c r="G868" i="46"/>
  <c r="G869" i="46"/>
  <c r="G870" i="46"/>
  <c r="G871" i="46"/>
  <c r="G872" i="46"/>
  <c r="G873" i="46"/>
  <c r="G874" i="46"/>
  <c r="G875" i="46"/>
  <c r="G876" i="46"/>
  <c r="G877" i="46"/>
  <c r="G878" i="46"/>
  <c r="G879" i="46"/>
  <c r="G880" i="46"/>
  <c r="G881" i="46"/>
  <c r="G882" i="46"/>
  <c r="G883" i="46"/>
  <c r="G884" i="46"/>
  <c r="G885" i="46"/>
  <c r="G886" i="46"/>
  <c r="G887" i="46"/>
  <c r="G888" i="46"/>
  <c r="G889" i="46"/>
  <c r="G890" i="46"/>
  <c r="G891" i="46"/>
  <c r="G892" i="46"/>
  <c r="G893" i="46"/>
  <c r="G894" i="46"/>
  <c r="G895" i="46"/>
  <c r="G896" i="46"/>
  <c r="G897" i="46"/>
  <c r="G898" i="46"/>
  <c r="G899" i="46"/>
  <c r="G900" i="46"/>
  <c r="G901" i="46"/>
  <c r="G902" i="46"/>
  <c r="G903" i="46"/>
  <c r="G904" i="46"/>
  <c r="G905" i="46"/>
  <c r="G906" i="46"/>
  <c r="G907" i="46"/>
  <c r="G908" i="46"/>
  <c r="G909" i="46"/>
  <c r="G910" i="46"/>
  <c r="G911" i="46"/>
  <c r="G912" i="46"/>
  <c r="G913" i="46"/>
  <c r="G914" i="46"/>
  <c r="G915" i="46"/>
  <c r="G916" i="46"/>
  <c r="G917" i="46"/>
  <c r="G918" i="46"/>
  <c r="G919" i="46"/>
  <c r="G920" i="46"/>
  <c r="G921" i="46"/>
  <c r="G922" i="46"/>
  <c r="G923" i="46"/>
  <c r="G924" i="46"/>
  <c r="G925" i="46"/>
  <c r="G926" i="46"/>
  <c r="G927" i="46"/>
  <c r="G928" i="46"/>
  <c r="G929" i="46"/>
  <c r="G930" i="46"/>
  <c r="G931" i="46"/>
  <c r="G932" i="46"/>
  <c r="G933" i="46"/>
  <c r="G934" i="46"/>
  <c r="G935" i="46"/>
  <c r="G936" i="46"/>
  <c r="G937" i="46"/>
  <c r="G938" i="46"/>
  <c r="G939" i="46"/>
  <c r="G940" i="46"/>
  <c r="G941" i="46"/>
  <c r="G942" i="46"/>
  <c r="G943" i="46"/>
  <c r="G944" i="46"/>
  <c r="G945" i="46"/>
  <c r="G946" i="46"/>
  <c r="G947" i="46"/>
  <c r="G948" i="46"/>
  <c r="G949" i="46"/>
  <c r="G950" i="46"/>
  <c r="G951" i="46"/>
  <c r="G952" i="46"/>
  <c r="G953" i="46"/>
  <c r="G954" i="46"/>
  <c r="G955" i="46"/>
  <c r="G956" i="46"/>
  <c r="G957" i="46"/>
  <c r="G958" i="46"/>
  <c r="G959" i="46"/>
  <c r="G960" i="46"/>
  <c r="G961" i="46"/>
  <c r="G962" i="46"/>
  <c r="G963" i="46"/>
  <c r="G964" i="46"/>
  <c r="G965" i="46"/>
  <c r="G966" i="46"/>
  <c r="G967" i="46"/>
  <c r="G968" i="46"/>
  <c r="G969" i="46"/>
  <c r="G970" i="46"/>
  <c r="G971" i="46"/>
  <c r="G972" i="46"/>
  <c r="G973" i="46"/>
  <c r="G974" i="46"/>
  <c r="G975" i="46"/>
  <c r="G976" i="46"/>
  <c r="G977" i="46"/>
  <c r="G978" i="46"/>
  <c r="G979" i="46"/>
  <c r="G980" i="46"/>
  <c r="G981" i="46"/>
  <c r="G982" i="46"/>
  <c r="G983" i="46"/>
  <c r="G984" i="46"/>
  <c r="G985" i="46"/>
  <c r="G986" i="46"/>
  <c r="G987" i="46"/>
  <c r="G988" i="46"/>
  <c r="G989" i="46"/>
  <c r="G990" i="46"/>
  <c r="G991" i="46"/>
  <c r="G992" i="46"/>
  <c r="G993" i="46"/>
  <c r="G994" i="46"/>
  <c r="G995" i="46"/>
  <c r="G996" i="46"/>
  <c r="G997" i="46"/>
  <c r="G998" i="46"/>
  <c r="G999" i="46"/>
  <c r="G1000" i="46"/>
  <c r="G1001" i="46"/>
  <c r="G1002" i="46"/>
  <c r="G1003" i="46"/>
  <c r="G1004" i="46"/>
  <c r="G1005" i="46"/>
  <c r="G1006" i="46"/>
  <c r="G1007" i="46"/>
  <c r="G1008" i="46"/>
  <c r="G1009" i="46"/>
  <c r="G1010" i="46"/>
  <c r="G1011" i="46"/>
  <c r="G1012" i="46"/>
  <c r="G1013" i="46"/>
  <c r="G1014" i="46"/>
  <c r="G1015" i="46"/>
  <c r="G1016" i="46"/>
  <c r="G1017" i="46"/>
  <c r="G1018" i="46"/>
  <c r="G1019" i="46"/>
  <c r="G1020" i="46"/>
  <c r="G1021" i="46"/>
  <c r="G1022" i="46"/>
  <c r="G1023" i="46"/>
  <c r="G1024" i="46"/>
  <c r="G1025" i="46"/>
  <c r="G1026" i="46"/>
  <c r="G1027" i="46"/>
  <c r="G1028" i="46"/>
  <c r="G1029" i="46"/>
  <c r="G1030" i="46"/>
  <c r="G1031" i="46"/>
  <c r="G1032" i="46"/>
  <c r="G1033" i="46"/>
  <c r="G1034" i="46"/>
  <c r="G1035" i="46"/>
  <c r="G1036" i="46"/>
  <c r="G1037" i="46"/>
  <c r="G1038" i="46"/>
  <c r="G1039" i="46"/>
  <c r="G1040" i="46"/>
  <c r="G1041" i="46"/>
  <c r="G1042" i="46"/>
  <c r="G1043" i="46"/>
  <c r="G1044" i="46"/>
  <c r="G1045" i="46"/>
  <c r="G1046" i="46"/>
  <c r="G1047" i="46"/>
  <c r="G1048" i="46"/>
  <c r="G1049" i="46"/>
  <c r="G1050" i="46"/>
  <c r="G1051" i="46"/>
  <c r="G1052" i="46"/>
  <c r="G1053" i="46"/>
  <c r="G1054" i="46"/>
  <c r="G1055" i="46"/>
  <c r="G1056" i="46"/>
  <c r="G1057" i="46"/>
  <c r="G1058" i="46"/>
  <c r="G1059" i="46"/>
  <c r="G1060" i="46"/>
  <c r="G1061" i="46"/>
  <c r="G1062" i="46"/>
  <c r="G1063" i="46"/>
  <c r="G1064" i="46"/>
  <c r="G1065" i="46"/>
  <c r="G1066" i="46"/>
  <c r="G1067" i="46"/>
  <c r="G1068" i="46"/>
  <c r="G1069" i="46"/>
  <c r="G1070" i="46"/>
  <c r="G1071" i="46"/>
  <c r="G1072" i="46"/>
  <c r="G1073" i="46"/>
  <c r="G1074" i="46"/>
  <c r="G1075" i="46"/>
  <c r="G1076" i="46"/>
  <c r="G1077" i="46"/>
  <c r="G1078" i="46"/>
  <c r="G1079" i="46"/>
  <c r="G1080" i="46"/>
  <c r="G1081" i="46"/>
  <c r="G1082" i="46"/>
  <c r="G1083" i="46"/>
  <c r="G1084" i="46"/>
  <c r="G1085" i="46"/>
  <c r="G1086" i="46"/>
  <c r="G1087" i="46"/>
  <c r="G1088" i="46"/>
  <c r="G1089" i="46"/>
  <c r="G1090" i="46"/>
  <c r="G1091" i="46"/>
  <c r="G1092" i="46"/>
  <c r="G1093" i="46"/>
  <c r="G1094" i="46"/>
  <c r="G1095" i="46"/>
  <c r="G1096" i="46"/>
  <c r="G1097" i="46"/>
  <c r="G1098" i="46"/>
  <c r="G1099" i="46"/>
  <c r="G1100" i="46"/>
  <c r="G1101" i="46"/>
  <c r="G1102" i="46"/>
  <c r="G1103" i="46"/>
  <c r="G1104" i="46"/>
  <c r="G1105" i="46"/>
  <c r="G1106" i="46"/>
  <c r="G1107" i="46"/>
  <c r="G1108" i="46"/>
  <c r="G1109" i="46"/>
  <c r="G1110" i="46"/>
  <c r="G1111" i="46"/>
  <c r="G1112" i="46"/>
  <c r="G1113" i="46"/>
  <c r="G1114" i="46"/>
  <c r="G1115" i="46"/>
  <c r="G1116" i="46"/>
  <c r="G1117" i="46"/>
  <c r="G1118" i="46"/>
  <c r="G1119" i="46"/>
  <c r="G1120" i="46"/>
  <c r="G1121" i="46"/>
  <c r="G1122" i="46"/>
  <c r="G1123" i="46"/>
  <c r="G1124" i="46"/>
  <c r="G1125" i="46"/>
  <c r="G1126" i="46"/>
  <c r="G1127" i="46"/>
  <c r="G1128" i="46"/>
  <c r="G1129" i="46"/>
  <c r="G1130" i="46"/>
  <c r="G1131" i="46"/>
  <c r="G1132" i="46"/>
  <c r="G1133" i="46"/>
  <c r="G1134" i="46"/>
  <c r="G1135" i="46"/>
  <c r="G1136" i="46"/>
  <c r="G1137" i="46"/>
  <c r="G1138" i="46"/>
  <c r="G1139" i="46"/>
  <c r="G1140" i="46"/>
  <c r="G1141" i="46"/>
  <c r="G1142" i="46"/>
  <c r="G1143" i="46"/>
  <c r="G1144" i="46"/>
  <c r="G1145" i="46"/>
  <c r="G1146" i="46"/>
  <c r="G1147" i="46"/>
  <c r="G1148" i="46"/>
  <c r="G1149" i="46"/>
  <c r="G1150" i="46"/>
  <c r="G1151" i="46"/>
  <c r="G1152" i="46"/>
  <c r="G1153" i="46"/>
  <c r="G1154" i="46"/>
  <c r="G1155" i="46"/>
  <c r="G1156" i="46"/>
  <c r="G1157" i="46"/>
  <c r="G1158" i="46"/>
  <c r="G1159" i="46"/>
  <c r="G1160" i="46"/>
  <c r="G1161" i="46"/>
  <c r="G1162" i="46"/>
  <c r="G1163" i="46"/>
  <c r="G1164" i="46"/>
  <c r="G1165" i="46"/>
  <c r="G1166" i="46"/>
  <c r="G1167" i="46"/>
  <c r="G1168" i="46"/>
  <c r="G1169" i="46"/>
  <c r="G1170" i="46"/>
  <c r="G1171" i="46"/>
  <c r="G1172" i="46"/>
  <c r="G1173" i="46"/>
  <c r="G1174" i="46"/>
  <c r="G1175" i="46"/>
  <c r="G1176" i="46"/>
  <c r="G1177" i="46"/>
  <c r="G1178" i="46"/>
  <c r="G1179" i="46"/>
  <c r="G1180" i="46"/>
  <c r="G1181" i="46"/>
  <c r="G1182" i="46"/>
  <c r="G1183" i="46"/>
  <c r="G1184" i="46"/>
  <c r="G1185" i="46"/>
  <c r="G1186" i="46"/>
  <c r="G1187" i="46"/>
  <c r="G1188" i="46"/>
  <c r="G1189" i="46"/>
  <c r="G1190" i="46"/>
  <c r="G1191" i="46"/>
  <c r="G1192" i="46"/>
  <c r="G1193" i="46"/>
  <c r="G1194" i="46"/>
  <c r="G1195" i="46"/>
  <c r="G1196" i="46"/>
  <c r="G1197" i="46"/>
  <c r="G1198" i="46"/>
  <c r="G1199" i="46"/>
  <c r="G1200" i="46"/>
  <c r="G1201" i="46"/>
  <c r="G1202" i="46"/>
  <c r="G1203" i="46"/>
  <c r="G1204" i="46"/>
  <c r="G1205" i="46"/>
  <c r="G1206" i="46"/>
  <c r="G1207" i="46"/>
  <c r="G1208" i="46"/>
  <c r="G1209" i="46"/>
  <c r="G1210" i="46"/>
  <c r="G1211" i="46"/>
  <c r="G1212" i="46"/>
  <c r="G1213" i="46"/>
  <c r="G1214" i="46"/>
  <c r="G1215" i="46"/>
  <c r="G1216" i="46"/>
  <c r="G1217" i="46"/>
  <c r="G1218" i="46"/>
  <c r="G1219" i="46"/>
  <c r="G1220" i="46"/>
  <c r="G1221" i="46"/>
  <c r="G1222" i="46"/>
  <c r="G1223" i="46"/>
  <c r="G1224" i="46"/>
  <c r="G1225" i="46"/>
  <c r="G1226" i="46"/>
  <c r="G1227" i="46"/>
  <c r="G1228" i="46"/>
  <c r="G1229" i="46"/>
  <c r="G1230" i="46"/>
  <c r="G1231" i="46"/>
  <c r="G1232" i="46"/>
  <c r="G1233" i="46"/>
  <c r="G1234" i="46"/>
  <c r="G1235" i="46"/>
  <c r="G1236" i="46"/>
  <c r="G1237" i="46"/>
  <c r="G1238" i="46"/>
  <c r="G1239" i="46"/>
  <c r="G1240" i="46"/>
  <c r="G1241" i="46"/>
  <c r="G1242" i="46"/>
  <c r="G1243" i="46"/>
  <c r="G1244" i="46"/>
  <c r="G1245" i="46"/>
  <c r="G1246" i="46"/>
  <c r="G1247" i="46"/>
  <c r="G1248" i="46"/>
  <c r="G1249" i="46"/>
  <c r="G1250" i="46"/>
  <c r="G1251" i="46"/>
  <c r="G1252" i="46"/>
  <c r="G1253" i="46"/>
  <c r="G1254" i="46"/>
  <c r="G1255" i="46"/>
  <c r="G1256" i="46"/>
  <c r="G1257" i="46"/>
  <c r="G1258" i="46"/>
  <c r="G1259" i="46"/>
  <c r="G1260" i="46"/>
  <c r="G1261" i="46"/>
  <c r="G1262" i="46"/>
  <c r="G1263" i="46"/>
  <c r="G1264" i="46"/>
  <c r="G1265" i="46"/>
  <c r="G1266" i="46"/>
  <c r="G1267" i="46"/>
  <c r="G1268" i="46"/>
  <c r="G1269" i="46"/>
  <c r="G1270" i="46"/>
  <c r="G1271" i="46"/>
  <c r="G1272" i="46"/>
  <c r="G1273" i="46"/>
  <c r="G1274" i="46"/>
  <c r="G1275" i="46"/>
  <c r="G1276" i="46"/>
  <c r="G1277" i="46"/>
  <c r="G1278" i="46"/>
  <c r="G1279" i="46"/>
  <c r="G1280" i="46"/>
  <c r="G1281" i="46"/>
  <c r="G1282" i="46"/>
  <c r="G1283" i="46"/>
  <c r="G1284" i="46"/>
  <c r="G1285" i="46"/>
  <c r="G1286" i="46"/>
  <c r="G1287" i="46"/>
  <c r="G1288" i="46"/>
  <c r="G1289" i="46"/>
  <c r="G1290" i="46"/>
  <c r="G1291" i="46"/>
  <c r="G1292" i="46"/>
  <c r="G1293" i="46"/>
  <c r="G1294" i="46"/>
  <c r="G1295" i="46"/>
  <c r="G1296" i="46"/>
  <c r="G1297" i="46"/>
  <c r="G1298" i="46"/>
  <c r="G1299" i="46"/>
  <c r="G1300" i="46"/>
  <c r="G1301" i="46"/>
  <c r="G1302" i="46"/>
  <c r="G1303" i="46"/>
  <c r="G1304" i="46"/>
  <c r="G1305" i="46"/>
  <c r="G1306" i="46"/>
  <c r="G1307" i="46"/>
  <c r="G1308" i="46"/>
  <c r="G1309" i="46"/>
  <c r="G1310" i="46"/>
  <c r="G1311" i="46"/>
  <c r="G1312" i="46"/>
  <c r="G1313" i="46"/>
  <c r="G1314" i="46"/>
  <c r="G1315" i="46"/>
  <c r="G1316" i="46"/>
  <c r="G1317" i="46"/>
  <c r="G1318" i="46"/>
  <c r="G1319" i="46"/>
  <c r="G1320" i="46"/>
  <c r="G1321" i="46"/>
  <c r="G1322" i="46"/>
  <c r="G1323" i="46"/>
  <c r="G1324" i="46"/>
  <c r="G1325" i="46"/>
  <c r="G1326" i="46"/>
  <c r="G1327" i="46"/>
  <c r="G1328" i="46"/>
  <c r="G1329" i="46"/>
  <c r="G1330" i="46"/>
  <c r="G1331" i="46"/>
  <c r="G1332" i="46"/>
  <c r="G1333" i="46"/>
  <c r="G1334" i="46"/>
  <c r="G1335" i="46"/>
  <c r="G1336" i="46"/>
  <c r="G1337" i="46"/>
  <c r="G1338" i="46"/>
  <c r="G1339" i="46"/>
  <c r="G1340" i="46"/>
  <c r="G1341" i="46"/>
  <c r="G1342" i="46"/>
  <c r="G1343" i="46"/>
  <c r="G1344" i="46"/>
  <c r="G1345" i="46"/>
  <c r="G1346" i="46"/>
  <c r="G1347" i="46"/>
  <c r="G1348" i="46"/>
  <c r="G1349" i="46"/>
  <c r="G1350" i="46"/>
  <c r="G1351" i="46"/>
  <c r="G1352" i="46"/>
  <c r="G1353" i="46"/>
  <c r="G1354" i="46"/>
  <c r="G1355" i="46"/>
  <c r="G1356" i="46"/>
  <c r="G1357" i="46"/>
  <c r="G1358" i="46"/>
  <c r="G1359" i="46"/>
  <c r="G1360" i="46"/>
  <c r="G1361" i="46"/>
  <c r="G1362" i="46"/>
  <c r="G1363" i="46"/>
  <c r="G1364" i="46"/>
  <c r="G1365" i="46"/>
  <c r="G1366" i="46"/>
  <c r="G1367" i="46"/>
  <c r="G1368" i="46"/>
  <c r="G1369" i="46"/>
  <c r="G1370" i="46"/>
  <c r="G1371" i="46"/>
  <c r="G1372" i="46"/>
  <c r="G1373" i="46"/>
  <c r="G1374" i="46"/>
  <c r="G1375" i="46"/>
  <c r="G1376" i="46"/>
  <c r="G1377" i="46"/>
  <c r="G1378" i="46"/>
  <c r="G1379" i="46"/>
  <c r="G1380" i="46"/>
  <c r="G1381" i="46"/>
  <c r="G1382" i="46"/>
  <c r="G1383" i="46"/>
  <c r="G1384" i="46"/>
  <c r="G1385" i="46"/>
  <c r="G1386" i="46"/>
  <c r="G1387" i="46"/>
  <c r="G1388" i="46"/>
  <c r="G1389" i="46"/>
  <c r="G1390" i="46"/>
  <c r="G1391" i="46"/>
  <c r="G1392" i="46"/>
  <c r="G1393" i="46"/>
  <c r="G1394" i="46"/>
  <c r="G1395" i="46"/>
  <c r="G1396" i="46"/>
  <c r="G1397" i="46"/>
  <c r="G1398" i="46"/>
  <c r="G1399" i="46"/>
  <c r="G1400" i="46"/>
  <c r="G1401" i="46"/>
  <c r="G1402" i="46"/>
  <c r="G1403" i="46"/>
  <c r="G1404" i="46"/>
  <c r="G1405" i="46"/>
  <c r="G1406" i="46"/>
  <c r="G1407" i="46"/>
  <c r="G1408" i="46"/>
  <c r="G1409" i="46"/>
  <c r="G1410" i="46"/>
  <c r="G1411" i="46"/>
  <c r="G1412" i="46"/>
  <c r="G1413" i="46"/>
  <c r="G1414" i="46"/>
  <c r="G1415" i="46"/>
  <c r="G1416" i="46"/>
  <c r="G1417" i="46"/>
  <c r="G1418" i="46"/>
  <c r="G1419" i="46"/>
  <c r="G1420" i="46"/>
  <c r="G1421" i="46"/>
  <c r="G1422" i="46"/>
  <c r="G1423" i="46"/>
  <c r="G1424" i="46"/>
  <c r="G1425" i="46"/>
  <c r="G1426" i="46"/>
  <c r="G1427" i="46"/>
  <c r="G1428" i="46"/>
  <c r="G1429" i="46"/>
  <c r="G1430" i="46"/>
  <c r="G1431" i="46"/>
  <c r="G1432" i="46"/>
  <c r="G1433" i="46"/>
  <c r="G1434" i="46"/>
  <c r="G1435" i="46"/>
  <c r="G1436" i="46"/>
  <c r="G1437" i="46"/>
  <c r="G1438" i="46"/>
  <c r="G1439" i="46"/>
  <c r="G1440" i="46"/>
  <c r="G1441" i="46"/>
  <c r="G1442" i="46"/>
  <c r="G1443" i="46"/>
  <c r="G1444" i="46"/>
  <c r="G1445" i="46"/>
  <c r="G1446" i="46"/>
  <c r="G1447" i="46"/>
  <c r="G1448" i="46"/>
  <c r="G1449" i="46"/>
  <c r="G1450" i="46"/>
  <c r="G1451" i="46"/>
  <c r="G1452" i="46"/>
  <c r="G1453" i="46"/>
  <c r="G1454" i="46"/>
  <c r="G1455" i="46"/>
  <c r="G1456" i="46"/>
  <c r="G1457" i="46"/>
  <c r="G1458" i="46"/>
  <c r="G1459" i="46"/>
  <c r="G1460" i="46"/>
  <c r="G1461" i="46"/>
  <c r="G1462" i="46"/>
  <c r="G1463" i="46"/>
  <c r="G1464" i="46"/>
  <c r="G1465" i="46"/>
  <c r="G1466" i="46"/>
  <c r="G1467" i="46"/>
  <c r="G1468" i="46"/>
  <c r="G1469" i="46"/>
  <c r="G1470" i="46"/>
  <c r="G1471" i="46"/>
  <c r="G1472" i="46"/>
  <c r="G1473" i="46"/>
  <c r="G1474" i="46"/>
  <c r="G1475" i="46"/>
  <c r="G1476" i="46"/>
  <c r="G1477" i="46"/>
  <c r="G1478" i="46"/>
  <c r="G1479" i="46"/>
  <c r="G1480" i="46"/>
  <c r="G1481" i="46"/>
  <c r="G1482" i="46"/>
  <c r="G1483" i="46"/>
  <c r="G1484" i="46"/>
  <c r="G1485" i="46"/>
  <c r="G1486" i="46"/>
  <c r="G1487" i="46"/>
  <c r="G1488" i="46"/>
  <c r="G1489" i="46"/>
  <c r="G1490" i="46"/>
  <c r="G1491" i="46"/>
  <c r="G1492" i="46"/>
  <c r="G1493" i="46"/>
  <c r="G1494" i="46"/>
  <c r="G1495" i="46"/>
  <c r="G1496" i="46"/>
  <c r="G1497" i="46"/>
  <c r="G1498" i="46"/>
  <c r="G1499" i="46"/>
  <c r="G1500" i="46"/>
  <c r="G1501" i="46"/>
  <c r="G1502" i="46"/>
  <c r="G1503" i="46"/>
  <c r="G1504" i="46"/>
  <c r="G1505" i="46"/>
  <c r="G1506" i="46"/>
  <c r="G1507" i="46"/>
  <c r="G1508" i="46"/>
  <c r="G1509" i="46"/>
  <c r="G1510" i="46"/>
  <c r="G1511" i="46"/>
  <c r="G1512" i="46"/>
  <c r="G1513" i="46"/>
  <c r="G1514" i="46"/>
  <c r="G1515" i="46"/>
  <c r="G1516" i="46"/>
  <c r="G1517" i="46"/>
  <c r="G1518" i="46"/>
  <c r="G1519" i="46"/>
  <c r="G1520" i="46"/>
  <c r="G1521" i="46"/>
  <c r="G1522" i="46"/>
  <c r="G1523" i="46"/>
  <c r="G1524" i="46"/>
  <c r="G1525" i="46"/>
  <c r="G1526" i="46"/>
  <c r="G1527" i="46"/>
  <c r="G1528" i="46"/>
  <c r="G1529" i="46"/>
  <c r="G1530" i="46"/>
  <c r="G1531" i="46"/>
  <c r="G1532" i="46"/>
  <c r="G1533" i="46"/>
  <c r="G1534" i="46"/>
  <c r="G1535" i="46"/>
  <c r="G1536" i="46"/>
  <c r="G1537" i="46"/>
  <c r="G1538" i="46"/>
  <c r="G1539" i="46"/>
  <c r="G1540" i="46"/>
  <c r="G1541" i="46"/>
  <c r="G1542" i="46"/>
  <c r="G1543" i="46"/>
  <c r="G1544" i="46"/>
  <c r="G1545" i="46"/>
  <c r="G1546" i="46"/>
  <c r="G1547" i="46"/>
  <c r="G1548" i="46"/>
  <c r="G1549" i="46"/>
  <c r="G1550" i="46"/>
  <c r="G1551" i="46"/>
  <c r="G1552" i="46"/>
  <c r="G1553" i="46"/>
  <c r="G1554" i="46"/>
  <c r="G1555" i="46"/>
  <c r="G1556" i="46"/>
  <c r="G1557" i="46"/>
  <c r="G1558" i="46"/>
  <c r="G1559" i="46"/>
  <c r="G1560" i="46"/>
  <c r="G1561" i="46"/>
  <c r="G1562" i="46"/>
  <c r="G1563" i="46"/>
  <c r="G1564" i="46"/>
  <c r="G1565" i="46"/>
  <c r="G1566" i="46"/>
  <c r="G1567" i="46"/>
  <c r="G1568" i="46"/>
  <c r="G1569" i="46"/>
  <c r="G1570" i="46"/>
  <c r="G1571" i="46"/>
  <c r="G1572" i="46"/>
  <c r="G1573" i="46"/>
  <c r="G1574" i="46"/>
  <c r="G1575" i="46"/>
  <c r="G1576" i="46"/>
  <c r="G1577" i="46"/>
  <c r="G1578" i="46"/>
  <c r="G1579" i="46"/>
  <c r="G1580" i="46"/>
  <c r="G1581" i="46"/>
  <c r="G1582" i="46"/>
  <c r="G1583" i="46"/>
  <c r="G1584" i="46"/>
  <c r="G1585" i="46"/>
  <c r="G1586" i="46"/>
  <c r="G1587" i="46"/>
  <c r="G1588" i="46"/>
  <c r="G1589" i="46"/>
  <c r="G1590" i="46"/>
  <c r="G1591" i="46"/>
  <c r="G1592" i="46"/>
  <c r="G1593" i="46"/>
  <c r="G1594" i="46"/>
  <c r="G1595" i="46"/>
  <c r="G1596" i="46"/>
  <c r="G1597" i="46"/>
  <c r="G1598" i="46"/>
  <c r="G1599" i="46"/>
  <c r="G1600" i="46"/>
  <c r="G1601" i="46"/>
  <c r="G1602" i="46"/>
  <c r="G1603" i="46"/>
  <c r="G1604" i="46"/>
  <c r="G1605" i="46"/>
  <c r="G1606" i="46"/>
  <c r="G1607" i="46"/>
  <c r="G1608" i="46"/>
  <c r="G1609" i="46"/>
  <c r="G1610" i="46"/>
  <c r="G1611" i="46"/>
  <c r="G1612" i="46"/>
  <c r="G1613" i="46"/>
  <c r="G1614" i="46"/>
  <c r="G1615" i="46"/>
  <c r="G1616" i="46"/>
  <c r="G1617" i="46"/>
  <c r="G1618" i="46"/>
  <c r="G1619" i="46"/>
  <c r="G1620" i="46"/>
  <c r="G1621" i="46"/>
  <c r="G1622" i="46"/>
  <c r="G1623" i="46"/>
  <c r="G1624" i="46"/>
  <c r="G1625" i="46"/>
  <c r="G1626" i="46"/>
  <c r="G1627" i="46"/>
  <c r="G1628" i="46"/>
  <c r="G1629" i="46"/>
  <c r="G1630" i="46"/>
  <c r="G1631" i="46"/>
  <c r="G1632" i="46"/>
  <c r="G1633" i="46"/>
  <c r="G1634" i="46"/>
  <c r="G1635" i="46"/>
  <c r="G1636" i="46"/>
  <c r="G1637" i="46"/>
  <c r="G1638" i="46"/>
  <c r="G1639" i="46"/>
  <c r="G1640" i="46"/>
  <c r="G1641" i="46"/>
  <c r="G1642" i="46"/>
  <c r="G1643" i="46"/>
  <c r="G1644" i="46"/>
  <c r="G1645" i="46"/>
  <c r="G1646" i="46"/>
  <c r="G1647" i="46"/>
  <c r="G1648" i="46"/>
  <c r="G1649" i="46"/>
  <c r="G1650" i="46"/>
  <c r="G1651" i="46"/>
  <c r="G1652" i="46"/>
  <c r="G1653" i="46"/>
  <c r="G1654" i="46"/>
  <c r="G1655" i="46"/>
  <c r="G1656" i="46"/>
  <c r="G1657" i="46"/>
  <c r="G1658" i="46"/>
  <c r="G1659" i="46"/>
  <c r="G1660" i="46"/>
  <c r="G1661" i="46"/>
  <c r="G1662" i="46"/>
  <c r="G1663" i="46"/>
  <c r="G1664" i="46"/>
  <c r="G1665" i="46"/>
  <c r="G1666" i="46"/>
  <c r="G1667" i="46"/>
  <c r="G1668" i="46"/>
  <c r="G1669" i="46"/>
  <c r="G1670" i="46"/>
  <c r="G1671" i="46"/>
  <c r="G1672" i="46"/>
  <c r="G1673" i="46"/>
  <c r="G1674" i="46"/>
  <c r="G1675" i="46"/>
  <c r="G1676" i="46"/>
  <c r="G1677" i="46"/>
  <c r="G1678" i="46"/>
  <c r="G1679" i="46"/>
  <c r="G1680" i="46"/>
  <c r="G1681" i="46"/>
  <c r="G1682" i="46"/>
  <c r="G1683" i="46"/>
  <c r="G1684" i="46"/>
  <c r="G1685" i="46"/>
  <c r="G1686" i="46"/>
  <c r="G1687" i="46"/>
  <c r="G1688" i="46"/>
  <c r="G1689" i="46"/>
  <c r="G1690" i="46"/>
  <c r="G1691" i="46"/>
  <c r="G1692" i="46"/>
  <c r="G1693" i="46"/>
  <c r="G1694" i="46"/>
  <c r="G1695" i="46"/>
  <c r="G1696" i="46"/>
  <c r="G1697" i="46"/>
  <c r="G1698" i="46"/>
  <c r="G1699" i="46"/>
  <c r="G1700" i="46"/>
  <c r="G1701" i="46"/>
  <c r="G1702" i="46"/>
  <c r="G1703" i="46"/>
  <c r="G1704" i="46"/>
  <c r="G1705" i="46"/>
  <c r="G1706" i="46"/>
  <c r="G1707" i="46"/>
  <c r="G1708" i="46"/>
  <c r="G1709" i="46"/>
  <c r="G1710" i="46"/>
  <c r="G1711" i="46"/>
  <c r="G1712" i="46"/>
  <c r="G1713" i="46"/>
  <c r="G1714" i="46"/>
  <c r="G1715" i="46"/>
  <c r="G1716" i="46"/>
  <c r="G1717" i="46"/>
  <c r="G1718" i="46"/>
  <c r="G1719" i="46"/>
  <c r="G1720" i="46"/>
  <c r="G1721" i="46"/>
  <c r="G1722" i="46"/>
  <c r="G1723" i="46"/>
  <c r="G1724" i="46"/>
  <c r="G1725" i="46"/>
  <c r="G1726" i="46"/>
  <c r="G1727" i="46"/>
  <c r="G1728" i="46"/>
  <c r="G1729" i="46"/>
  <c r="G1730" i="46"/>
  <c r="G1731" i="46"/>
  <c r="G1732" i="46"/>
  <c r="G1733" i="46"/>
  <c r="G1734" i="46"/>
  <c r="G1735" i="46"/>
  <c r="G1736" i="46"/>
  <c r="G1737" i="46"/>
  <c r="G1738" i="46"/>
  <c r="G1739" i="46"/>
  <c r="G1740" i="46"/>
  <c r="G1741" i="46"/>
  <c r="G1742" i="46"/>
  <c r="G1743" i="46"/>
  <c r="G1744" i="46"/>
  <c r="G1745" i="46"/>
  <c r="G1746" i="46"/>
  <c r="G1747" i="46"/>
  <c r="G1748" i="46"/>
  <c r="G1749" i="46"/>
  <c r="G1750" i="46"/>
  <c r="G1751" i="46"/>
  <c r="G1752" i="46"/>
  <c r="G1753" i="46"/>
  <c r="G1754" i="46"/>
  <c r="G1755" i="46"/>
  <c r="G1756" i="46"/>
  <c r="G1757" i="46"/>
  <c r="G1758" i="46"/>
  <c r="G1759" i="46"/>
  <c r="G1760" i="46"/>
  <c r="G1761" i="46"/>
  <c r="G1762" i="46"/>
  <c r="G1763" i="46"/>
  <c r="G1764" i="46"/>
  <c r="G1765" i="46"/>
  <c r="G1766" i="46"/>
  <c r="G1767" i="46"/>
  <c r="G1768" i="46"/>
  <c r="G1769" i="46"/>
  <c r="G1770" i="46"/>
  <c r="G1771" i="46"/>
  <c r="G1772" i="46"/>
  <c r="G1773" i="46"/>
  <c r="G1774" i="46"/>
  <c r="G1775" i="46"/>
  <c r="G1776" i="46"/>
  <c r="G1777" i="46"/>
  <c r="G1778" i="46"/>
  <c r="G1779" i="46"/>
  <c r="G1780" i="46"/>
  <c r="G1781" i="46"/>
  <c r="G1782" i="46"/>
  <c r="G1783" i="46"/>
  <c r="G1784" i="46"/>
  <c r="G1785" i="46"/>
  <c r="G1786" i="46"/>
  <c r="G1787" i="46"/>
  <c r="G1788" i="46"/>
  <c r="G1789" i="46"/>
  <c r="G1790" i="46"/>
  <c r="G1791" i="46"/>
  <c r="G1792" i="46"/>
  <c r="G1793" i="46"/>
  <c r="G1794" i="46"/>
  <c r="G1795" i="46"/>
  <c r="G1796" i="46"/>
  <c r="G1797" i="46"/>
  <c r="G1798" i="46"/>
  <c r="G1799" i="46"/>
  <c r="G1800" i="46"/>
  <c r="G1801" i="46"/>
  <c r="G1802" i="46"/>
  <c r="G1803" i="46"/>
  <c r="G1804" i="46"/>
  <c r="G1805" i="46"/>
  <c r="G1806" i="46"/>
  <c r="G1807" i="46"/>
  <c r="G1808" i="46"/>
  <c r="G1809" i="46"/>
  <c r="G1810" i="46"/>
  <c r="G1811" i="46"/>
  <c r="G1812" i="46"/>
  <c r="G1813" i="46"/>
  <c r="G1814" i="46"/>
  <c r="G1815" i="46"/>
  <c r="G1816" i="46"/>
  <c r="G1817" i="46"/>
  <c r="G1818" i="46"/>
  <c r="G1819" i="46"/>
  <c r="G1820" i="46"/>
  <c r="G1821" i="46"/>
  <c r="G1822" i="46"/>
  <c r="G1823" i="46"/>
  <c r="G1824" i="46"/>
  <c r="G1825" i="46"/>
  <c r="G1826" i="46"/>
  <c r="G1827" i="46"/>
  <c r="G1828" i="46"/>
  <c r="G1829" i="46"/>
  <c r="G1830" i="46"/>
  <c r="G1831" i="46"/>
  <c r="G1832" i="46"/>
  <c r="G1833" i="46"/>
  <c r="G1834" i="46"/>
  <c r="G1835" i="46"/>
  <c r="G1836" i="46"/>
  <c r="G1837" i="46"/>
  <c r="G1838" i="46"/>
  <c r="G1839" i="46"/>
  <c r="G1840" i="46"/>
  <c r="G1841" i="46"/>
  <c r="G1842" i="46"/>
  <c r="G1843" i="46"/>
  <c r="G1844" i="46"/>
  <c r="G1845" i="46"/>
  <c r="G1846" i="46"/>
  <c r="G1847" i="46"/>
  <c r="G1848" i="46"/>
  <c r="G1849" i="46"/>
  <c r="G1850" i="46"/>
  <c r="G1851" i="46"/>
  <c r="G1852" i="46"/>
  <c r="G1853" i="46"/>
  <c r="G1854" i="46"/>
  <c r="G1855" i="46"/>
  <c r="G1856" i="46"/>
  <c r="G1857" i="46"/>
  <c r="G1858" i="46"/>
  <c r="G1859" i="46"/>
  <c r="G1860" i="46"/>
  <c r="G1861" i="46"/>
  <c r="G1862" i="46"/>
  <c r="G1863" i="46"/>
  <c r="G1864" i="46"/>
  <c r="G1865" i="46"/>
  <c r="G1866" i="46"/>
  <c r="G1867" i="46"/>
  <c r="G1868" i="46"/>
  <c r="G1869" i="46"/>
  <c r="G1870" i="46"/>
  <c r="G1871" i="46"/>
  <c r="G1872" i="46"/>
  <c r="G1873" i="46"/>
  <c r="G1874" i="46"/>
  <c r="G1875" i="46"/>
  <c r="G1876" i="46"/>
  <c r="G1877" i="46"/>
  <c r="G1878" i="46"/>
  <c r="G1879" i="46"/>
  <c r="G1880" i="46"/>
  <c r="G1881" i="46"/>
  <c r="G1882" i="46"/>
  <c r="G1883" i="46"/>
  <c r="G1884" i="46"/>
  <c r="G1885" i="46"/>
  <c r="G1886" i="46"/>
  <c r="G1887" i="46"/>
  <c r="G1888" i="46"/>
  <c r="G1889" i="46"/>
  <c r="G1890" i="46"/>
  <c r="G1891" i="46"/>
  <c r="G1892" i="46"/>
  <c r="G1893" i="46"/>
  <c r="G1894" i="46"/>
  <c r="G1895" i="46"/>
  <c r="G1896" i="46"/>
  <c r="G1897" i="46"/>
  <c r="G1898" i="46"/>
  <c r="G1899" i="46"/>
  <c r="G1900" i="46"/>
  <c r="G1901" i="46"/>
  <c r="G1902" i="46"/>
  <c r="G1903" i="46"/>
  <c r="G1904" i="46"/>
  <c r="G1905" i="46"/>
  <c r="G1906" i="46"/>
  <c r="G1907" i="46"/>
  <c r="G1908" i="46"/>
  <c r="G1909" i="46"/>
  <c r="G1910" i="46"/>
  <c r="G1911" i="46"/>
  <c r="G1912" i="46"/>
  <c r="G1913" i="46"/>
  <c r="G1914" i="46"/>
  <c r="G1915" i="46"/>
  <c r="G1916" i="46"/>
  <c r="G1917" i="46"/>
  <c r="G1918" i="46"/>
  <c r="G1919" i="46"/>
  <c r="G1920" i="46"/>
  <c r="G1921" i="46"/>
  <c r="G1922" i="46"/>
  <c r="G1923" i="46"/>
  <c r="G1924" i="46"/>
  <c r="G1925" i="46"/>
  <c r="G1926" i="46"/>
  <c r="G1927" i="46"/>
  <c r="G1928" i="46"/>
  <c r="G1929" i="46"/>
  <c r="G1930" i="46"/>
  <c r="G1931" i="46"/>
  <c r="G1932" i="46"/>
  <c r="G1933" i="46"/>
  <c r="G1934" i="46"/>
  <c r="G1935" i="46"/>
  <c r="G1936" i="46"/>
  <c r="G1937" i="46"/>
  <c r="G1938" i="46"/>
  <c r="G1939" i="46"/>
  <c r="G1940" i="46"/>
  <c r="G1941" i="46"/>
  <c r="G1942" i="46"/>
  <c r="G1943" i="46"/>
  <c r="G1944" i="46"/>
  <c r="G1945" i="46"/>
  <c r="G1946" i="46"/>
  <c r="G1947" i="46"/>
  <c r="G1948" i="46"/>
  <c r="G1949" i="46"/>
  <c r="G1950" i="46"/>
  <c r="G1951" i="46"/>
  <c r="G1952" i="46"/>
  <c r="G1953" i="46"/>
  <c r="G1954" i="46"/>
  <c r="G1955" i="46"/>
  <c r="G1956" i="46"/>
  <c r="G1957" i="46"/>
  <c r="G1958" i="46"/>
  <c r="G1959" i="46"/>
  <c r="G1960" i="46"/>
  <c r="G1961" i="46"/>
  <c r="G1962" i="46"/>
  <c r="G1963" i="46"/>
  <c r="G1964" i="46"/>
  <c r="G1965" i="46"/>
  <c r="G1966" i="46"/>
  <c r="G1967" i="46"/>
  <c r="G1968" i="46"/>
  <c r="G1969" i="46"/>
  <c r="G1970" i="46"/>
  <c r="G1971" i="46"/>
  <c r="G1972" i="46"/>
  <c r="G1973" i="46"/>
  <c r="G1974" i="46"/>
  <c r="G1975" i="46"/>
  <c r="G1976" i="46"/>
  <c r="G1977" i="46"/>
  <c r="G1978" i="46"/>
  <c r="G1979" i="46"/>
  <c r="G1980" i="46"/>
  <c r="G1981" i="46"/>
  <c r="G1982" i="46"/>
  <c r="G1983" i="46"/>
  <c r="G1984" i="46"/>
  <c r="G1985" i="46"/>
  <c r="G1986" i="46"/>
  <c r="G1987" i="46"/>
  <c r="G1988" i="46"/>
  <c r="G1989" i="46"/>
  <c r="G1990" i="46"/>
  <c r="G1991" i="46"/>
  <c r="G1992" i="46"/>
  <c r="G1993" i="46"/>
  <c r="G1994" i="46"/>
  <c r="G1995" i="46"/>
  <c r="G1996" i="46"/>
  <c r="G1997" i="46"/>
  <c r="G1998" i="46"/>
  <c r="G1999" i="46"/>
  <c r="G2000" i="46"/>
  <c r="G2001" i="46"/>
  <c r="G2002" i="46"/>
  <c r="G2003" i="46"/>
  <c r="G2004" i="46"/>
  <c r="G2005" i="46"/>
  <c r="G2006" i="46"/>
  <c r="G2007" i="46"/>
  <c r="G2008" i="46"/>
  <c r="G2009" i="46"/>
  <c r="G2010" i="46"/>
  <c r="G2011" i="46"/>
  <c r="G2012" i="46"/>
  <c r="G2013" i="46"/>
  <c r="G2014" i="46"/>
  <c r="G2015" i="46"/>
  <c r="G2016" i="46"/>
  <c r="G2017" i="46"/>
  <c r="G2018" i="46"/>
  <c r="G2019" i="46"/>
  <c r="G2020" i="46"/>
  <c r="G2021" i="46"/>
  <c r="G2022" i="46"/>
  <c r="G2023" i="46"/>
  <c r="G2024" i="46"/>
  <c r="G2025" i="46"/>
  <c r="G2026" i="46"/>
  <c r="G2027" i="46"/>
  <c r="G2028" i="46"/>
  <c r="G2029" i="46"/>
  <c r="G2030" i="46"/>
  <c r="G2031" i="46"/>
  <c r="G2032" i="46"/>
  <c r="G2033" i="46"/>
  <c r="G2034" i="46"/>
  <c r="G2035" i="46"/>
  <c r="G2036" i="46"/>
  <c r="G2037" i="46"/>
  <c r="G2038" i="46"/>
  <c r="G2039" i="46"/>
  <c r="G2040" i="46"/>
  <c r="G2041" i="46"/>
  <c r="G2042" i="46"/>
  <c r="G2043" i="46"/>
  <c r="G2044" i="46"/>
  <c r="G2045" i="46"/>
  <c r="G2046" i="46"/>
  <c r="G2047" i="46"/>
  <c r="G2048" i="46"/>
  <c r="G2049" i="46"/>
  <c r="G2050" i="46"/>
  <c r="G2051" i="46"/>
  <c r="G2052" i="46"/>
  <c r="G2053" i="46"/>
  <c r="G2054" i="46"/>
  <c r="G2055" i="46"/>
  <c r="G2056" i="46"/>
  <c r="G2057" i="46"/>
  <c r="G2058" i="46"/>
  <c r="G2059" i="46"/>
  <c r="G2060" i="46"/>
  <c r="G2061" i="46"/>
  <c r="G2062" i="46"/>
  <c r="G2063" i="46"/>
  <c r="G2064" i="46"/>
  <c r="G2065" i="46"/>
  <c r="G2066" i="46"/>
  <c r="G2067" i="46"/>
  <c r="G2068" i="46"/>
  <c r="G2069" i="46"/>
  <c r="G2070" i="46"/>
  <c r="G2071" i="46"/>
  <c r="G2072" i="46"/>
  <c r="G2073" i="46"/>
  <c r="G2074" i="46"/>
  <c r="G2075" i="46"/>
  <c r="G2076" i="46"/>
  <c r="G2077" i="46"/>
  <c r="G2078" i="46"/>
  <c r="G2079" i="46"/>
  <c r="G2080" i="46"/>
  <c r="G2081" i="46"/>
  <c r="G2082" i="46"/>
  <c r="G2083" i="46"/>
  <c r="G2084" i="46"/>
  <c r="G2085" i="46"/>
  <c r="G2086" i="46"/>
  <c r="G2087" i="46"/>
  <c r="G2088" i="46"/>
  <c r="G2089" i="46"/>
  <c r="G2090" i="46"/>
  <c r="G2091" i="46"/>
  <c r="G2092" i="46"/>
  <c r="G2093" i="46"/>
  <c r="G2094" i="46"/>
  <c r="G2095" i="46"/>
  <c r="G2096" i="46"/>
  <c r="G2097" i="46"/>
  <c r="G2098" i="46"/>
  <c r="G2099" i="46"/>
  <c r="G2100" i="46"/>
  <c r="G2101" i="46"/>
  <c r="G2102" i="46"/>
  <c r="G2103" i="46"/>
  <c r="G2104" i="46"/>
  <c r="G2105" i="46"/>
  <c r="G2106" i="46"/>
  <c r="G2107" i="46"/>
  <c r="G2108" i="46"/>
  <c r="G2109" i="46"/>
  <c r="G2110" i="46"/>
  <c r="G2111" i="46"/>
  <c r="G2112" i="46"/>
  <c r="G2113" i="46"/>
  <c r="G2114" i="46"/>
  <c r="G2115" i="46"/>
  <c r="G2116" i="46"/>
  <c r="G2117" i="46"/>
  <c r="G2118" i="46"/>
  <c r="G2119" i="46"/>
  <c r="G2120" i="46"/>
  <c r="G2121" i="46"/>
  <c r="G2122" i="46"/>
  <c r="G2123" i="46"/>
  <c r="G2124" i="46"/>
  <c r="G2125" i="46"/>
  <c r="G2126" i="46"/>
  <c r="G2127" i="46"/>
  <c r="G2128" i="46"/>
  <c r="G2129" i="46"/>
  <c r="G2130" i="46"/>
  <c r="G2131" i="46"/>
  <c r="G2132" i="46"/>
  <c r="G2133" i="46"/>
  <c r="G2134" i="46"/>
  <c r="G2135" i="46"/>
  <c r="G2136" i="46"/>
  <c r="G2137" i="46"/>
  <c r="G2138" i="46"/>
  <c r="G2139" i="46"/>
  <c r="G2140" i="46"/>
  <c r="G2141" i="46"/>
  <c r="G2142" i="46"/>
  <c r="G2143" i="46"/>
  <c r="G2144" i="46"/>
  <c r="G2145" i="46"/>
  <c r="G2146" i="46"/>
  <c r="G2147" i="46"/>
  <c r="G2148" i="46"/>
  <c r="G2149" i="46"/>
  <c r="G2150" i="46"/>
  <c r="G2151" i="46"/>
  <c r="G2152" i="46"/>
  <c r="G2153" i="46"/>
  <c r="G2154" i="46"/>
  <c r="G2155" i="46"/>
  <c r="G2156" i="46"/>
  <c r="G2157" i="46"/>
  <c r="G2158" i="46"/>
  <c r="G2159" i="46"/>
  <c r="G2160" i="46"/>
  <c r="G2161" i="46"/>
  <c r="G2162" i="46"/>
  <c r="G2163" i="46"/>
  <c r="G2164" i="46"/>
  <c r="G2165" i="46"/>
  <c r="G2166" i="46"/>
  <c r="G2167" i="46"/>
  <c r="G2168" i="46"/>
  <c r="G2169" i="46"/>
  <c r="G2170" i="46"/>
  <c r="G2171" i="46"/>
  <c r="G2172" i="46"/>
  <c r="G2173" i="46"/>
  <c r="G2174" i="46"/>
  <c r="G2175" i="46"/>
  <c r="G2176" i="46"/>
  <c r="G2177" i="46"/>
  <c r="G2178" i="46"/>
  <c r="G2179" i="46"/>
  <c r="G2180" i="46"/>
  <c r="G2181" i="46"/>
  <c r="G2182" i="46"/>
  <c r="G2183" i="46"/>
  <c r="G2184" i="46"/>
  <c r="G2185" i="46"/>
  <c r="G2186" i="46"/>
  <c r="G2187" i="46"/>
  <c r="G2188" i="46"/>
  <c r="G2189" i="46"/>
  <c r="G2190" i="46"/>
  <c r="G2191" i="46"/>
  <c r="G2192" i="46"/>
  <c r="G2193" i="46"/>
  <c r="G2194" i="46"/>
  <c r="G2195" i="46"/>
  <c r="G2196" i="46"/>
  <c r="G2197" i="46"/>
  <c r="G2198" i="46"/>
  <c r="G2199" i="46"/>
  <c r="G2200" i="46"/>
  <c r="G2201" i="46"/>
  <c r="G2202" i="46"/>
  <c r="G2203" i="46"/>
  <c r="G2204" i="46"/>
  <c r="G2205" i="46"/>
  <c r="G2206" i="46"/>
  <c r="G2207" i="46"/>
  <c r="G2208" i="46"/>
  <c r="G2209" i="46"/>
  <c r="G2210" i="46"/>
  <c r="G2211" i="46"/>
  <c r="G2212" i="46"/>
  <c r="G2213" i="46"/>
  <c r="G2214" i="46"/>
  <c r="G2215" i="46"/>
  <c r="G2216" i="46"/>
  <c r="G2217" i="46"/>
  <c r="G2218" i="46"/>
  <c r="G2219" i="46"/>
  <c r="G2220" i="46"/>
  <c r="G2221" i="46"/>
  <c r="G2222" i="46"/>
  <c r="G2223" i="46"/>
  <c r="G2224" i="46"/>
  <c r="G2225" i="46"/>
  <c r="G2226" i="46"/>
  <c r="G2227" i="46"/>
  <c r="G2228" i="46"/>
  <c r="G2229" i="46"/>
  <c r="G2230" i="46"/>
  <c r="G2231" i="46"/>
  <c r="G2232" i="46"/>
  <c r="G2233" i="46"/>
  <c r="G2234" i="46"/>
  <c r="G2235" i="46"/>
  <c r="G2236" i="46"/>
  <c r="G2237" i="46"/>
  <c r="G2238" i="46"/>
  <c r="G2239" i="46"/>
  <c r="G2240" i="46"/>
  <c r="G2241" i="46"/>
  <c r="G2242" i="46"/>
  <c r="G2243" i="46"/>
  <c r="G2244" i="46"/>
  <c r="G2245" i="46"/>
  <c r="G2246" i="46"/>
  <c r="G2247" i="46"/>
  <c r="G2248" i="46"/>
  <c r="G2249" i="46"/>
  <c r="G2250" i="46"/>
  <c r="G2251" i="46"/>
  <c r="G2252" i="46"/>
  <c r="G2253" i="46"/>
  <c r="G2254" i="46"/>
  <c r="G2255" i="46"/>
  <c r="G2256" i="46"/>
  <c r="G2257" i="46"/>
  <c r="G2258" i="46"/>
  <c r="G2259" i="46"/>
  <c r="G2260" i="46"/>
  <c r="G2261" i="46"/>
  <c r="G2262" i="46"/>
  <c r="G2263" i="46"/>
  <c r="G2264" i="46"/>
  <c r="G2265" i="46"/>
  <c r="G2266" i="46"/>
  <c r="G2267" i="46"/>
  <c r="G2268" i="46"/>
  <c r="G2269" i="46"/>
  <c r="G2270" i="46"/>
  <c r="G2271" i="46"/>
  <c r="G2272" i="46"/>
  <c r="G2273" i="46"/>
  <c r="G2274" i="46"/>
  <c r="G2275" i="46"/>
  <c r="G2276" i="46"/>
  <c r="G2277" i="46"/>
  <c r="G2278" i="46"/>
  <c r="G2279" i="46"/>
  <c r="G2280" i="46"/>
  <c r="G2281" i="46"/>
  <c r="G2282" i="46"/>
  <c r="G2283" i="46"/>
  <c r="G2284" i="46"/>
  <c r="G2285" i="46"/>
  <c r="G2286" i="46"/>
  <c r="G2287" i="46"/>
  <c r="G2288" i="46"/>
  <c r="G2289" i="46"/>
  <c r="G2290" i="46"/>
  <c r="G2291" i="46"/>
  <c r="G2292" i="46"/>
  <c r="G2293" i="46"/>
  <c r="G2294" i="46"/>
  <c r="G2295" i="46"/>
  <c r="G2296" i="46"/>
  <c r="G2297" i="46"/>
  <c r="G2298" i="46"/>
  <c r="G2299" i="46"/>
  <c r="G2300" i="46"/>
  <c r="G2301" i="46"/>
  <c r="G2302" i="46"/>
  <c r="G2303" i="46"/>
  <c r="G2304" i="46"/>
  <c r="G2305" i="46"/>
  <c r="G2306" i="46"/>
  <c r="G2307" i="46"/>
  <c r="G2308" i="46"/>
  <c r="G2309" i="46"/>
  <c r="G2310" i="46"/>
  <c r="G2311" i="46"/>
  <c r="G2312" i="46"/>
  <c r="G2313" i="46"/>
  <c r="G2314" i="46"/>
  <c r="G2315" i="46"/>
  <c r="G2316" i="46"/>
  <c r="G2317" i="46"/>
  <c r="G2318" i="46"/>
  <c r="G2319" i="46"/>
  <c r="G2320" i="46"/>
  <c r="G2321" i="46"/>
  <c r="G2322" i="46"/>
  <c r="G2323" i="46"/>
  <c r="G2324" i="46"/>
  <c r="G2325" i="46"/>
  <c r="G2326" i="46"/>
  <c r="G2327" i="46"/>
  <c r="G2328" i="46"/>
  <c r="G2329" i="46"/>
  <c r="G2330" i="46"/>
  <c r="G2331" i="46"/>
  <c r="G2332" i="46"/>
  <c r="G2333" i="46"/>
  <c r="G2334" i="46"/>
  <c r="G2335" i="46"/>
  <c r="G2336" i="46"/>
  <c r="G2337" i="46"/>
  <c r="G2338" i="46"/>
  <c r="G2339" i="46"/>
  <c r="G2340" i="46"/>
  <c r="G2341" i="46"/>
  <c r="G2342" i="46"/>
  <c r="G2343" i="46"/>
  <c r="G2344" i="46"/>
  <c r="G2345" i="46"/>
  <c r="G2346" i="46"/>
  <c r="G2347" i="46"/>
  <c r="G2348" i="46"/>
  <c r="G2349" i="46"/>
  <c r="G2350" i="46"/>
  <c r="G2351" i="46"/>
  <c r="G2352" i="46"/>
  <c r="G2353" i="46"/>
  <c r="G2354" i="46"/>
  <c r="G2355" i="46"/>
  <c r="G2356" i="46"/>
  <c r="G2357" i="46"/>
  <c r="G2358" i="46"/>
  <c r="G2359" i="46"/>
  <c r="G2360" i="46"/>
  <c r="G2361" i="46"/>
  <c r="G2362" i="46"/>
  <c r="G2363" i="46"/>
  <c r="G2364" i="46"/>
  <c r="G2365" i="46"/>
  <c r="G2366" i="46"/>
  <c r="G2367" i="46"/>
  <c r="G2368" i="46"/>
  <c r="G2369" i="46"/>
  <c r="G2370" i="46"/>
  <c r="G2371" i="46"/>
  <c r="G2372" i="46"/>
  <c r="G2373" i="46"/>
  <c r="G2374" i="46"/>
  <c r="G2375" i="46"/>
  <c r="G2376" i="46"/>
  <c r="G2377" i="46"/>
  <c r="G2378" i="46"/>
  <c r="G2379" i="46"/>
  <c r="G2380" i="46"/>
  <c r="G2381" i="46"/>
  <c r="G2382" i="46"/>
  <c r="G2383" i="46"/>
  <c r="G2384" i="46"/>
  <c r="G2385" i="46"/>
  <c r="G2386" i="46"/>
  <c r="G2387" i="46"/>
  <c r="G2388" i="46"/>
  <c r="G2389" i="46"/>
  <c r="G2390" i="46"/>
  <c r="G2391" i="46"/>
  <c r="G2392" i="46"/>
  <c r="G2393" i="46"/>
  <c r="G2394" i="46"/>
  <c r="G2395" i="46"/>
  <c r="G2396" i="46"/>
  <c r="G2397" i="46"/>
  <c r="G2398" i="46"/>
  <c r="G2399" i="46"/>
  <c r="G2400" i="46"/>
  <c r="G2401" i="46"/>
  <c r="G2402" i="46"/>
  <c r="G2403" i="46"/>
  <c r="G2404" i="46"/>
  <c r="G2405" i="46"/>
  <c r="G2406" i="46"/>
  <c r="G2407" i="46"/>
  <c r="G2408" i="46"/>
  <c r="G2409" i="46"/>
  <c r="G2410" i="46"/>
  <c r="G2411" i="46"/>
  <c r="G2412" i="46"/>
  <c r="G2413" i="46"/>
  <c r="G2414" i="46"/>
  <c r="G2415" i="46"/>
  <c r="G2416" i="46"/>
  <c r="G2417" i="46"/>
  <c r="G2418" i="46"/>
  <c r="G2419" i="46"/>
  <c r="G2420" i="46"/>
  <c r="G2421" i="46"/>
  <c r="G2422" i="46"/>
  <c r="G2423" i="46"/>
  <c r="G2424" i="46"/>
  <c r="G2425" i="46"/>
  <c r="G2426" i="46"/>
  <c r="G2427" i="46"/>
  <c r="G2428" i="46"/>
  <c r="G2429" i="46"/>
  <c r="G2430" i="46"/>
  <c r="G2431" i="46"/>
  <c r="G2432" i="46"/>
  <c r="G2433" i="46"/>
  <c r="G2434" i="46"/>
  <c r="G2435" i="46"/>
  <c r="G2436" i="46"/>
  <c r="G2437" i="46"/>
  <c r="G2438" i="46"/>
  <c r="G2439" i="46"/>
  <c r="G2440" i="46"/>
  <c r="G2441" i="46"/>
  <c r="G2442" i="46"/>
  <c r="G2443" i="46"/>
  <c r="G2444" i="46"/>
  <c r="G2445" i="46"/>
  <c r="G2446" i="46"/>
  <c r="G2447" i="46"/>
  <c r="G2448" i="46"/>
  <c r="G2449" i="46"/>
  <c r="G2450" i="46"/>
  <c r="G2451" i="46"/>
  <c r="G2452" i="46"/>
  <c r="G2453" i="46"/>
  <c r="G2454" i="46"/>
  <c r="G2455" i="46"/>
  <c r="G2456" i="46"/>
  <c r="G2457" i="46"/>
  <c r="G2458" i="46"/>
  <c r="G2459" i="46"/>
  <c r="G2460" i="46"/>
  <c r="G2461" i="46"/>
  <c r="G2462" i="46"/>
  <c r="G2463" i="46"/>
  <c r="G2464" i="46"/>
  <c r="G2465" i="46"/>
  <c r="G2466" i="46"/>
  <c r="G2467" i="46"/>
  <c r="G2468" i="46"/>
  <c r="G2469" i="46"/>
  <c r="G2470" i="46"/>
  <c r="G2471" i="46"/>
  <c r="G2472" i="46"/>
  <c r="G2473" i="46"/>
  <c r="G2474" i="46"/>
  <c r="G2475" i="46"/>
  <c r="G2476" i="46"/>
  <c r="G2477" i="46"/>
  <c r="G2478" i="46"/>
  <c r="G2479" i="46"/>
  <c r="G2480" i="46"/>
  <c r="G2481" i="46"/>
  <c r="G2482" i="46"/>
  <c r="G2483" i="46"/>
  <c r="G2484" i="46"/>
  <c r="G2485" i="46"/>
  <c r="G2486" i="46"/>
  <c r="G2487" i="46"/>
  <c r="G2488" i="46"/>
  <c r="G2489" i="46"/>
  <c r="G2490" i="46"/>
  <c r="G2491" i="46"/>
  <c r="G2492" i="46"/>
  <c r="G2493" i="46"/>
  <c r="G2494" i="46"/>
  <c r="G2495" i="46"/>
  <c r="G2496" i="46"/>
  <c r="G2497" i="46"/>
  <c r="G2498" i="46"/>
  <c r="G2499" i="46"/>
  <c r="G2500" i="46"/>
  <c r="G2501" i="46"/>
  <c r="G2502" i="46"/>
  <c r="G2503" i="46"/>
  <c r="G2504" i="46"/>
  <c r="G2505" i="46"/>
  <c r="G2506" i="46"/>
  <c r="G2507" i="46"/>
  <c r="G2508" i="46"/>
  <c r="G2509" i="46"/>
  <c r="G2510" i="46"/>
  <c r="G2511" i="46"/>
  <c r="G2512" i="46"/>
  <c r="G2513" i="46"/>
  <c r="G2514" i="46"/>
  <c r="G2515" i="46"/>
  <c r="G2516" i="46"/>
  <c r="G2517" i="46"/>
  <c r="G2518" i="46"/>
  <c r="G2519" i="46"/>
  <c r="G2520" i="46"/>
  <c r="G2521" i="46"/>
  <c r="G2522" i="46"/>
  <c r="G2523" i="46"/>
  <c r="G2524" i="46"/>
  <c r="G2525" i="46"/>
  <c r="G2526" i="46"/>
  <c r="G2527" i="46"/>
  <c r="G2528" i="46"/>
  <c r="G2529" i="46"/>
  <c r="G2530" i="46"/>
  <c r="G2531" i="46"/>
  <c r="G2532" i="46"/>
  <c r="G2533" i="46"/>
  <c r="G2534" i="46"/>
  <c r="G2535" i="46"/>
  <c r="G2536" i="46"/>
  <c r="G2537" i="46"/>
  <c r="G2538" i="46"/>
  <c r="G2539" i="46"/>
  <c r="G2540" i="46"/>
  <c r="G2541" i="46"/>
  <c r="G2542" i="46"/>
  <c r="G2543" i="46"/>
  <c r="G2544" i="46"/>
  <c r="G2545" i="46"/>
  <c r="G2546" i="46"/>
  <c r="G2547" i="46"/>
  <c r="G2548" i="46"/>
  <c r="G2549" i="46"/>
  <c r="G2550" i="46"/>
  <c r="G2551" i="46"/>
  <c r="G2552" i="46"/>
  <c r="G2553" i="46"/>
  <c r="G2554" i="46"/>
  <c r="G2555" i="46"/>
  <c r="G2556" i="46"/>
  <c r="G2557" i="46"/>
  <c r="G2558" i="46"/>
  <c r="G2559" i="46"/>
  <c r="G2560" i="46"/>
  <c r="G2561" i="46"/>
  <c r="G2562" i="46"/>
  <c r="G2563" i="46"/>
  <c r="G2564" i="46"/>
  <c r="G2565" i="46"/>
  <c r="G2566" i="46"/>
  <c r="G2567" i="46"/>
  <c r="G2568" i="46"/>
  <c r="G2569" i="46"/>
  <c r="G2570" i="46"/>
  <c r="G2571" i="46"/>
  <c r="G2572" i="46"/>
  <c r="G2573" i="46"/>
  <c r="G2574" i="46"/>
  <c r="G2575" i="46"/>
  <c r="G2576" i="46"/>
  <c r="G2577" i="46"/>
  <c r="G2578" i="46"/>
  <c r="G2579" i="46"/>
  <c r="G2580" i="46"/>
  <c r="G2581" i="46"/>
  <c r="G2582" i="46"/>
  <c r="G2583" i="46"/>
  <c r="G2584" i="46"/>
  <c r="G2585" i="46"/>
  <c r="G2586" i="46"/>
  <c r="G2587" i="46"/>
  <c r="G2588" i="46"/>
  <c r="G2589" i="46"/>
  <c r="G2590" i="46"/>
  <c r="G2591" i="46"/>
  <c r="G2592" i="46"/>
  <c r="G2593" i="46"/>
  <c r="G2594" i="46"/>
  <c r="G2595" i="46"/>
  <c r="G2596" i="46"/>
  <c r="G2597" i="46"/>
  <c r="G2598" i="46"/>
  <c r="G2599" i="46"/>
  <c r="G2600" i="46"/>
  <c r="G2601" i="46"/>
  <c r="G2602" i="46"/>
  <c r="G2603" i="46"/>
  <c r="G2604" i="46"/>
  <c r="G2605" i="46"/>
  <c r="G2606" i="46"/>
  <c r="G2607" i="46"/>
  <c r="G2608" i="46"/>
  <c r="G2609" i="46"/>
  <c r="G2610" i="46"/>
  <c r="G2611" i="46"/>
  <c r="G2612" i="46"/>
  <c r="G2613" i="46"/>
  <c r="G2614" i="46"/>
  <c r="G2615" i="46"/>
  <c r="G2616" i="46"/>
  <c r="G2617" i="46"/>
  <c r="G2618" i="46"/>
  <c r="G2619" i="46"/>
  <c r="G2620" i="46"/>
  <c r="G2621" i="46"/>
  <c r="G2622" i="46"/>
  <c r="G2623" i="46"/>
  <c r="G2624" i="46"/>
  <c r="G2625" i="46"/>
  <c r="G2626" i="46"/>
  <c r="G2627" i="46"/>
  <c r="G2628" i="46"/>
  <c r="G2629" i="46"/>
  <c r="G2630" i="46"/>
  <c r="G2631" i="46"/>
  <c r="G2632" i="46"/>
  <c r="G2633" i="46"/>
  <c r="G2634" i="46"/>
  <c r="G2635" i="46"/>
  <c r="G2636" i="46"/>
  <c r="G2637" i="46"/>
  <c r="G2638" i="46"/>
  <c r="G2639" i="46"/>
  <c r="G2640" i="46"/>
  <c r="G2641" i="46"/>
  <c r="G2642" i="46"/>
  <c r="G2643" i="46"/>
  <c r="G2644" i="46"/>
  <c r="G2645" i="46"/>
  <c r="G2646" i="46"/>
  <c r="G2647" i="46"/>
  <c r="G2648" i="46"/>
  <c r="G2649" i="46"/>
  <c r="G2650" i="46"/>
  <c r="G2651" i="46"/>
  <c r="G2652" i="46"/>
  <c r="G2653" i="46"/>
  <c r="G2654" i="46"/>
  <c r="G2655" i="46"/>
  <c r="G2656" i="46"/>
  <c r="G2657" i="46"/>
  <c r="G2658" i="46"/>
  <c r="G2659" i="46"/>
  <c r="G2660" i="46"/>
  <c r="G2661" i="46"/>
  <c r="G2662" i="46"/>
  <c r="G2663" i="46"/>
  <c r="G2664" i="46"/>
  <c r="G2665" i="46"/>
  <c r="G2666" i="46"/>
  <c r="G2667" i="46"/>
  <c r="G2668" i="46"/>
  <c r="G2669" i="46"/>
  <c r="G2670" i="46"/>
  <c r="G2671" i="46"/>
  <c r="G2672" i="46"/>
  <c r="G2673" i="46"/>
  <c r="G2674" i="46"/>
  <c r="G2675" i="46"/>
  <c r="G2676" i="46"/>
  <c r="G2677" i="46"/>
  <c r="G2678" i="46"/>
  <c r="G2679" i="46"/>
  <c r="G2680" i="46"/>
  <c r="G2681" i="46"/>
  <c r="G2682" i="46"/>
  <c r="G2683" i="46"/>
  <c r="G2684" i="46"/>
  <c r="G2685" i="46"/>
  <c r="G2686" i="46"/>
  <c r="G2687" i="46"/>
  <c r="G2688" i="46"/>
  <c r="G2689" i="46"/>
  <c r="G2690" i="46"/>
  <c r="G2691" i="46"/>
  <c r="G2692" i="46"/>
  <c r="G2693" i="46"/>
  <c r="G2694" i="46"/>
  <c r="G2695" i="46"/>
  <c r="G2696" i="46"/>
  <c r="G2697" i="46"/>
  <c r="G2698" i="46"/>
  <c r="G2699" i="46"/>
  <c r="G2700" i="46"/>
  <c r="G2701" i="46"/>
  <c r="G2702" i="46"/>
  <c r="G2703" i="46"/>
  <c r="G2704" i="46"/>
  <c r="G2705" i="46"/>
  <c r="G2706" i="46"/>
  <c r="G2707" i="46"/>
  <c r="G2708" i="46"/>
  <c r="G2709" i="46"/>
  <c r="G2710" i="46"/>
  <c r="G2711" i="46"/>
  <c r="G2712" i="46"/>
  <c r="G2713" i="46"/>
  <c r="G2714" i="46"/>
  <c r="G2715" i="46"/>
  <c r="G2716" i="46"/>
  <c r="G2717" i="46"/>
  <c r="G2718" i="46"/>
  <c r="G2719" i="46"/>
  <c r="G2720" i="46"/>
  <c r="G2721" i="46"/>
  <c r="G2722" i="46"/>
  <c r="G2723" i="46"/>
  <c r="G2724" i="46"/>
  <c r="G2725" i="46"/>
  <c r="G2726" i="46"/>
  <c r="G2727" i="46"/>
  <c r="G2728" i="46"/>
  <c r="G2729" i="46"/>
  <c r="G2730" i="46"/>
  <c r="G2731" i="46"/>
  <c r="G2732" i="46"/>
  <c r="G2733" i="46"/>
  <c r="G2734" i="46"/>
  <c r="G2735" i="46"/>
  <c r="G2736" i="46"/>
  <c r="G2737" i="46"/>
  <c r="G2738" i="46"/>
  <c r="G2739" i="46"/>
  <c r="G2740" i="46"/>
  <c r="G2741" i="46"/>
  <c r="G2742" i="46"/>
  <c r="G2743" i="46"/>
  <c r="G2744" i="46"/>
  <c r="G2745" i="46"/>
  <c r="G2746" i="46"/>
  <c r="G2747" i="46"/>
  <c r="G2748" i="46"/>
  <c r="G2749" i="46"/>
  <c r="G2750" i="46"/>
  <c r="G2751" i="46"/>
  <c r="G2752" i="46"/>
  <c r="G2753" i="46"/>
  <c r="G2754" i="46"/>
  <c r="G2755" i="46"/>
  <c r="G2756" i="46"/>
  <c r="G2757" i="46"/>
  <c r="G2758" i="46"/>
  <c r="G2759" i="46"/>
  <c r="G2760" i="46"/>
  <c r="G2761" i="46"/>
  <c r="G2762" i="46"/>
  <c r="G2763" i="46"/>
  <c r="G2764" i="46"/>
  <c r="G2765" i="46"/>
  <c r="G2766" i="46"/>
  <c r="G2767" i="46"/>
  <c r="G2768" i="46"/>
  <c r="G2769" i="46"/>
  <c r="G2770" i="46"/>
  <c r="G2771" i="46"/>
  <c r="G2772" i="46"/>
  <c r="G2773" i="46"/>
  <c r="G2774" i="46"/>
  <c r="G2775" i="46"/>
  <c r="G2776" i="46"/>
  <c r="G2777" i="46"/>
  <c r="G2778" i="46"/>
  <c r="G2779" i="46"/>
  <c r="G2780" i="46"/>
  <c r="G2781" i="46"/>
  <c r="G2782" i="46"/>
  <c r="G2783" i="46"/>
  <c r="G2784" i="46"/>
  <c r="G2785" i="46"/>
  <c r="G2786" i="46"/>
  <c r="G2787" i="46"/>
  <c r="G2788" i="46"/>
  <c r="G2789" i="46"/>
  <c r="G2790" i="46"/>
  <c r="G2791" i="46"/>
  <c r="G2792" i="46"/>
  <c r="G2793" i="46"/>
  <c r="G2794" i="46"/>
  <c r="G2795" i="46"/>
  <c r="G2796" i="46"/>
  <c r="G2797" i="46"/>
  <c r="G2798" i="46"/>
  <c r="G2799" i="46"/>
  <c r="G2800" i="46"/>
  <c r="G2801" i="46"/>
  <c r="G2802" i="46"/>
  <c r="G2803" i="46"/>
  <c r="G2804" i="46"/>
  <c r="G2805" i="46"/>
  <c r="G2806" i="46"/>
  <c r="G2807" i="46"/>
  <c r="G2808" i="46"/>
  <c r="G2809" i="46"/>
  <c r="G2810" i="46"/>
  <c r="G2811" i="46"/>
  <c r="G2812" i="46"/>
  <c r="G2813" i="46"/>
  <c r="G2814" i="46"/>
  <c r="G2815" i="46"/>
  <c r="G2816" i="46"/>
  <c r="G2817" i="46"/>
  <c r="G2818" i="46"/>
  <c r="G2819" i="46"/>
  <c r="G2820" i="46"/>
  <c r="G2821" i="46"/>
  <c r="G2822" i="46"/>
  <c r="G2823" i="46"/>
  <c r="G2824" i="46"/>
  <c r="G2825" i="46"/>
  <c r="G2826" i="46"/>
  <c r="G2827" i="46"/>
  <c r="G2828" i="46"/>
  <c r="G2829" i="46"/>
  <c r="G2830" i="46"/>
  <c r="G2831" i="46"/>
  <c r="G2832" i="46"/>
  <c r="G2833" i="46"/>
  <c r="G2834" i="46"/>
  <c r="G2835" i="46"/>
  <c r="G2836" i="46"/>
  <c r="G2837" i="46"/>
  <c r="G2838" i="46"/>
  <c r="G2839" i="46"/>
  <c r="G2840" i="46"/>
  <c r="G2841" i="46"/>
  <c r="G2842" i="46"/>
  <c r="G2843" i="46"/>
  <c r="G2844" i="46"/>
  <c r="G2845" i="46"/>
  <c r="G2846" i="46"/>
  <c r="G2847" i="46"/>
  <c r="G2848" i="46"/>
  <c r="G2849" i="46"/>
  <c r="G2850" i="46"/>
  <c r="G2851" i="46"/>
  <c r="G2852" i="46"/>
  <c r="G2853" i="46"/>
  <c r="G2854" i="46"/>
  <c r="G2855" i="46"/>
  <c r="G2856" i="46"/>
  <c r="G2857" i="46"/>
  <c r="G2858" i="46"/>
  <c r="G2859" i="46"/>
  <c r="G2860" i="46"/>
  <c r="G2861" i="46"/>
  <c r="G2862" i="46"/>
  <c r="G2863" i="46"/>
  <c r="G2864" i="46"/>
  <c r="G2865" i="46"/>
  <c r="G2866" i="46"/>
  <c r="G2867" i="46"/>
  <c r="G2868" i="46"/>
  <c r="G2869" i="46"/>
  <c r="G2870" i="46"/>
  <c r="G2871" i="46"/>
  <c r="G2872" i="46"/>
  <c r="G2873" i="46"/>
  <c r="G2874" i="46"/>
  <c r="G2875" i="46"/>
  <c r="G2876" i="46"/>
  <c r="G2877" i="46"/>
  <c r="G2878" i="46"/>
  <c r="G2879" i="46"/>
  <c r="G2880" i="46"/>
  <c r="G2881" i="46"/>
  <c r="G2882" i="46"/>
  <c r="G2883" i="46"/>
  <c r="G2884" i="46"/>
  <c r="G2885" i="46"/>
  <c r="G2886" i="46"/>
  <c r="G2887" i="46"/>
  <c r="G2888" i="46"/>
  <c r="G2889" i="46"/>
  <c r="G2890" i="46"/>
  <c r="G2891" i="46"/>
  <c r="G2892" i="46"/>
  <c r="G2893" i="46"/>
  <c r="G2894" i="46"/>
  <c r="G2895" i="46"/>
  <c r="G2896" i="46"/>
  <c r="G2897" i="46"/>
  <c r="G2898" i="46"/>
  <c r="G2899" i="46"/>
  <c r="G2900" i="46"/>
  <c r="G2901" i="46"/>
  <c r="G2902" i="46"/>
  <c r="G2903" i="46"/>
  <c r="G2904" i="46"/>
  <c r="G2905" i="46"/>
  <c r="G2906" i="46"/>
  <c r="G2907" i="46"/>
  <c r="G2908" i="46"/>
  <c r="G2909" i="46"/>
  <c r="G2910" i="46"/>
  <c r="G2911" i="46"/>
  <c r="G2912" i="46"/>
  <c r="G2913" i="46"/>
  <c r="G2914" i="46"/>
  <c r="G2915" i="46"/>
  <c r="G2916" i="46"/>
  <c r="G2917" i="46"/>
  <c r="G2918" i="46"/>
  <c r="G2919" i="46"/>
  <c r="G2920" i="46"/>
  <c r="G2921" i="46"/>
  <c r="G2922" i="46"/>
  <c r="G2923" i="46"/>
  <c r="G2924" i="46"/>
  <c r="G2925" i="46"/>
  <c r="G2926" i="46"/>
  <c r="G2927" i="46"/>
  <c r="G2928" i="46"/>
  <c r="G2929" i="46"/>
  <c r="G2930" i="46"/>
  <c r="G2931" i="46"/>
  <c r="G2932" i="46"/>
  <c r="G2933" i="46"/>
  <c r="G2934" i="46"/>
  <c r="G2935" i="46"/>
  <c r="G2936" i="46"/>
  <c r="G2937" i="46"/>
  <c r="G2938" i="46"/>
  <c r="G2939" i="46"/>
  <c r="G2940" i="46"/>
  <c r="G2941" i="46"/>
  <c r="G2942" i="46"/>
  <c r="G2943" i="46"/>
  <c r="G2944" i="46"/>
  <c r="G2945" i="46"/>
  <c r="G2946" i="46"/>
  <c r="G2947" i="46"/>
  <c r="G2948" i="46"/>
  <c r="G2949" i="46"/>
  <c r="G2950" i="46"/>
  <c r="G2951" i="46"/>
  <c r="G2952" i="46"/>
  <c r="G2953" i="46"/>
  <c r="G2954" i="46"/>
  <c r="G2955" i="46"/>
  <c r="G2956" i="46"/>
  <c r="G2957" i="46"/>
  <c r="G2958" i="46"/>
  <c r="G2959" i="46"/>
  <c r="G2960" i="46"/>
  <c r="G2961" i="46"/>
  <c r="G2962" i="46"/>
  <c r="G2963" i="46"/>
  <c r="G2964" i="46"/>
  <c r="G2965" i="46"/>
  <c r="G2966" i="46"/>
  <c r="G2967" i="46"/>
  <c r="G2968" i="46"/>
  <c r="G2969" i="46"/>
  <c r="G2970" i="46"/>
  <c r="G2971" i="46"/>
  <c r="G2972" i="46"/>
  <c r="G2973" i="46"/>
  <c r="G2974" i="46"/>
  <c r="G2975" i="46"/>
  <c r="G2976" i="46"/>
  <c r="G2977" i="46"/>
  <c r="G2978" i="46"/>
  <c r="G2979" i="46"/>
  <c r="G2980" i="46"/>
  <c r="G2981" i="46"/>
  <c r="G2982" i="46"/>
  <c r="G2983" i="46"/>
  <c r="G2984" i="46"/>
  <c r="G2985" i="46"/>
  <c r="G2986" i="46"/>
  <c r="G2987" i="46"/>
  <c r="G2988" i="46"/>
  <c r="G2989" i="46"/>
  <c r="G2990" i="46"/>
  <c r="G2991" i="46"/>
  <c r="G2992" i="46"/>
  <c r="G2993" i="46"/>
  <c r="G2994" i="46"/>
  <c r="G2995" i="46"/>
  <c r="G2996" i="46"/>
  <c r="G2997" i="46"/>
  <c r="G2998" i="46"/>
  <c r="G2999" i="46"/>
  <c r="G3000" i="46"/>
  <c r="G3001" i="46"/>
  <c r="G3002" i="46"/>
  <c r="G3003" i="46"/>
  <c r="G3004" i="46"/>
  <c r="G3005" i="46"/>
  <c r="G3006" i="46"/>
  <c r="G3007" i="46"/>
  <c r="G3008" i="46"/>
  <c r="G3009" i="46"/>
  <c r="G3010" i="46"/>
  <c r="G3011" i="46"/>
  <c r="G3012" i="46"/>
  <c r="G3013" i="46"/>
  <c r="G3014" i="46"/>
  <c r="G3015" i="46"/>
  <c r="G3016" i="46"/>
  <c r="G3017" i="46"/>
  <c r="G3018" i="46"/>
  <c r="G3019" i="46"/>
  <c r="G3020" i="46"/>
  <c r="G3021" i="46"/>
  <c r="G3022" i="46"/>
  <c r="G3023" i="46"/>
  <c r="G3024" i="46"/>
  <c r="G3025" i="46"/>
  <c r="G3026" i="46"/>
  <c r="G3027" i="46"/>
  <c r="G3028" i="46"/>
  <c r="G3029" i="46"/>
  <c r="G3030" i="46"/>
  <c r="G3031" i="46"/>
  <c r="G3032" i="46"/>
  <c r="G3033" i="46"/>
  <c r="G3034" i="46"/>
  <c r="G3035" i="46"/>
  <c r="G3036" i="46"/>
  <c r="G3037" i="46"/>
  <c r="G3038" i="46"/>
  <c r="G3039" i="46"/>
  <c r="G3040" i="46"/>
  <c r="G3041" i="46"/>
  <c r="G3042" i="46"/>
  <c r="G3043" i="46"/>
  <c r="G3044" i="46"/>
  <c r="G3045" i="46"/>
  <c r="G3046" i="46"/>
  <c r="G3047" i="46"/>
  <c r="G3048" i="46"/>
  <c r="G3049" i="46"/>
  <c r="G3050" i="46"/>
  <c r="G3051" i="46"/>
  <c r="G3052" i="46"/>
  <c r="G3053" i="46"/>
  <c r="G3054" i="46"/>
  <c r="G3055" i="46"/>
  <c r="G3056" i="46"/>
  <c r="G3057" i="46"/>
  <c r="G3058" i="46"/>
  <c r="G3059" i="46"/>
  <c r="G3060" i="46"/>
  <c r="G3061" i="46"/>
  <c r="G3062" i="46"/>
  <c r="G3063" i="46"/>
  <c r="G3064" i="46"/>
  <c r="G3065" i="46"/>
  <c r="G3066" i="46"/>
  <c r="G3067" i="46"/>
  <c r="G3068" i="46"/>
  <c r="G3069" i="46"/>
  <c r="G3070" i="46"/>
  <c r="G3071" i="46"/>
  <c r="G3072" i="46"/>
  <c r="G3073" i="46"/>
  <c r="G3074" i="46"/>
  <c r="G3075" i="46"/>
  <c r="G3076" i="46"/>
  <c r="G3077" i="46"/>
  <c r="G3078" i="46"/>
  <c r="G3079" i="46"/>
  <c r="G3080" i="46"/>
  <c r="G3081" i="46"/>
  <c r="G3082" i="46"/>
  <c r="G3083" i="46"/>
  <c r="G3084" i="46"/>
  <c r="G3085" i="46"/>
  <c r="G3086" i="46"/>
  <c r="G3087" i="46"/>
  <c r="G3088" i="46"/>
  <c r="G3089" i="46"/>
  <c r="G3090" i="46"/>
  <c r="G3091" i="46"/>
  <c r="G3092" i="46"/>
  <c r="G3093" i="46"/>
  <c r="G3094" i="46"/>
  <c r="G3095" i="46"/>
  <c r="G3096" i="46"/>
  <c r="G3097" i="46"/>
  <c r="G3098" i="46"/>
  <c r="G3099" i="46"/>
  <c r="G3100" i="46"/>
  <c r="G3101" i="46"/>
  <c r="G3102" i="46"/>
  <c r="G3103" i="46"/>
  <c r="G3104" i="46"/>
  <c r="G3105" i="46"/>
  <c r="G3106" i="46"/>
  <c r="G3107" i="46"/>
  <c r="G3108" i="46"/>
  <c r="G3109" i="46"/>
  <c r="G3110" i="46"/>
  <c r="G3111" i="46"/>
  <c r="G3112" i="46"/>
  <c r="G3113" i="46"/>
  <c r="G3114" i="46"/>
  <c r="G3115" i="46"/>
  <c r="G3116" i="46"/>
  <c r="G3117" i="46"/>
  <c r="G3118" i="46"/>
  <c r="G3119" i="46"/>
  <c r="G3120" i="46"/>
  <c r="G3121" i="46"/>
  <c r="G3122" i="46"/>
  <c r="G3123" i="46"/>
  <c r="G3124" i="46"/>
  <c r="G3125" i="46"/>
  <c r="G3126" i="46"/>
  <c r="G3127" i="46"/>
  <c r="G3128" i="46"/>
  <c r="G3129" i="46"/>
  <c r="G3130" i="46"/>
  <c r="G3131" i="46"/>
  <c r="G3132" i="46"/>
  <c r="G3133" i="46"/>
  <c r="G3134" i="46"/>
  <c r="G3135" i="46"/>
  <c r="G3136" i="46"/>
  <c r="G3137" i="46"/>
  <c r="G3138" i="46"/>
  <c r="G3139" i="46"/>
  <c r="G3140" i="46"/>
  <c r="G3141" i="46"/>
  <c r="G3142" i="46"/>
  <c r="G3143" i="46"/>
  <c r="G3144" i="46"/>
  <c r="G3145" i="46"/>
  <c r="G3146" i="46"/>
  <c r="G3147" i="46"/>
  <c r="G3148" i="46"/>
  <c r="G3149" i="46"/>
  <c r="G3150" i="46"/>
  <c r="G3151" i="46"/>
  <c r="G3152" i="46"/>
  <c r="G3153" i="46"/>
  <c r="G3154" i="46"/>
  <c r="G3155" i="46"/>
  <c r="G3156" i="46"/>
  <c r="G3157" i="46"/>
  <c r="G3158" i="46"/>
  <c r="G3159" i="46"/>
  <c r="G3160" i="46"/>
  <c r="G3161" i="46"/>
  <c r="G3162" i="46"/>
  <c r="G3163" i="46"/>
  <c r="G3164" i="46"/>
  <c r="G3165" i="46"/>
  <c r="G3166" i="46"/>
  <c r="G3167" i="46"/>
  <c r="G3168" i="46"/>
  <c r="G3169" i="46"/>
  <c r="G3170" i="46"/>
  <c r="G3171" i="46"/>
  <c r="G3172" i="46"/>
  <c r="G3173" i="46"/>
  <c r="G3174" i="46"/>
  <c r="G3175" i="46"/>
  <c r="G3176" i="46"/>
  <c r="G3177" i="46"/>
  <c r="G3178" i="46"/>
  <c r="G3179" i="46"/>
  <c r="G3180" i="46"/>
  <c r="G3181" i="46"/>
  <c r="G3182" i="46"/>
  <c r="G3183" i="46"/>
  <c r="G3184" i="46"/>
  <c r="G3185" i="46"/>
  <c r="G3186" i="46"/>
  <c r="G3187" i="46"/>
  <c r="G3188" i="46"/>
  <c r="G3189" i="46"/>
  <c r="G3190" i="46"/>
  <c r="G3191" i="46"/>
  <c r="G3192" i="46"/>
  <c r="G3193" i="46"/>
  <c r="G3194" i="46"/>
  <c r="G3195" i="46"/>
  <c r="G3196" i="46"/>
  <c r="G3197" i="46"/>
  <c r="G3198" i="46"/>
  <c r="G3199" i="46"/>
  <c r="G3200" i="46"/>
  <c r="G3201" i="46"/>
  <c r="G3202" i="46"/>
  <c r="G3203" i="46"/>
  <c r="G3204" i="46"/>
  <c r="G3205" i="46"/>
  <c r="G3206" i="46"/>
  <c r="G3207" i="46"/>
  <c r="G3208" i="46"/>
  <c r="G3209" i="46"/>
  <c r="G3210" i="46"/>
  <c r="G3211" i="46"/>
  <c r="G3212" i="46"/>
  <c r="G3213" i="46"/>
  <c r="G3214" i="46"/>
  <c r="G3215" i="46"/>
  <c r="G3216" i="46"/>
  <c r="G3217" i="46"/>
  <c r="G3218" i="46"/>
  <c r="G3219" i="46"/>
  <c r="G3220" i="46"/>
  <c r="G3221" i="46"/>
  <c r="G3222" i="46"/>
  <c r="G3223" i="46"/>
  <c r="G3224" i="46"/>
  <c r="G3225" i="46"/>
  <c r="G3226" i="46"/>
  <c r="G3227" i="46"/>
  <c r="G3228" i="46"/>
  <c r="G3229" i="46"/>
  <c r="G3230" i="46"/>
  <c r="G3231" i="46"/>
  <c r="G3232" i="46"/>
  <c r="G3233" i="46"/>
  <c r="G3234" i="46"/>
  <c r="G3235" i="46"/>
  <c r="G3236" i="46"/>
  <c r="G3237" i="46"/>
  <c r="G3238" i="46"/>
  <c r="G3239" i="46"/>
  <c r="G3240" i="46"/>
  <c r="G3241" i="46"/>
  <c r="G3242" i="46"/>
  <c r="G3243" i="46"/>
  <c r="G3244" i="46"/>
  <c r="G3245" i="46"/>
  <c r="G3246" i="46"/>
  <c r="G3247" i="46"/>
  <c r="G3248" i="46"/>
  <c r="G3249" i="46"/>
  <c r="G3250" i="46"/>
  <c r="G3251" i="46"/>
  <c r="G3252" i="46"/>
  <c r="G3253" i="46"/>
  <c r="G3254" i="46"/>
  <c r="G3255" i="46"/>
  <c r="G3256" i="46"/>
  <c r="G3257" i="46"/>
  <c r="G3258" i="46"/>
  <c r="G3259" i="46"/>
  <c r="G3260" i="46"/>
  <c r="G3261" i="46"/>
  <c r="G3262" i="46"/>
  <c r="G3263" i="46"/>
  <c r="G3264" i="46"/>
  <c r="G3265" i="46"/>
  <c r="G3266" i="46"/>
  <c r="G3267" i="46"/>
  <c r="G3268" i="46"/>
  <c r="G3269" i="46"/>
  <c r="G3270" i="46"/>
  <c r="G3271" i="46"/>
  <c r="G3272" i="46"/>
  <c r="G3273" i="46"/>
  <c r="G3274" i="46"/>
  <c r="G3275" i="46"/>
  <c r="G3276" i="46"/>
  <c r="G3277" i="46"/>
  <c r="G3278" i="46"/>
  <c r="G3279" i="46"/>
  <c r="G3280" i="46"/>
  <c r="G3281" i="46"/>
  <c r="G3282" i="46"/>
  <c r="G3283" i="46"/>
  <c r="G3284" i="46"/>
  <c r="G3285" i="46"/>
  <c r="G3286" i="46"/>
  <c r="G3287" i="46"/>
  <c r="G3288" i="46"/>
  <c r="G3289" i="46"/>
  <c r="G3290" i="46"/>
  <c r="G3291" i="46"/>
  <c r="G3292" i="46"/>
  <c r="G3293" i="46"/>
  <c r="G3294" i="46"/>
  <c r="G3295" i="46"/>
  <c r="G3296" i="46"/>
  <c r="G3297" i="46"/>
  <c r="G3298" i="46"/>
  <c r="G3299" i="46"/>
  <c r="G3300" i="46"/>
  <c r="G3301" i="46"/>
  <c r="G3302" i="46"/>
  <c r="G3303" i="46"/>
  <c r="G3304" i="46"/>
  <c r="G3305" i="46"/>
  <c r="G3306" i="46"/>
  <c r="G3307" i="46"/>
  <c r="G3308" i="46"/>
  <c r="G3309" i="46"/>
  <c r="G3310" i="46"/>
  <c r="G3311" i="46"/>
  <c r="G3312" i="46"/>
  <c r="G3313" i="46"/>
  <c r="G3314" i="46"/>
  <c r="G3315" i="46"/>
  <c r="G3316" i="46"/>
  <c r="G3317" i="46"/>
  <c r="G3318" i="46"/>
  <c r="G3319" i="46"/>
  <c r="G3320" i="46"/>
  <c r="G3321" i="46"/>
  <c r="G3322" i="46"/>
  <c r="G3323" i="46"/>
  <c r="G3324" i="46"/>
  <c r="G3325" i="46"/>
  <c r="G3326" i="46"/>
  <c r="G3327" i="46"/>
  <c r="G3328" i="46"/>
  <c r="G3329" i="46"/>
  <c r="G3330" i="46"/>
  <c r="G3331" i="46"/>
  <c r="G3332" i="46"/>
  <c r="G3333" i="46"/>
  <c r="G3334" i="46"/>
  <c r="G3335" i="46"/>
  <c r="G3336" i="46"/>
  <c r="G3337" i="46"/>
  <c r="G3338" i="46"/>
  <c r="G3339" i="46"/>
  <c r="G3340" i="46"/>
  <c r="G3341" i="46"/>
  <c r="G3342" i="46"/>
  <c r="G3343" i="46"/>
  <c r="G3344" i="46"/>
  <c r="G3345" i="46"/>
  <c r="G3346" i="46"/>
  <c r="G3347" i="46"/>
  <c r="G3348" i="46"/>
  <c r="G3349" i="46"/>
  <c r="G3350" i="46"/>
  <c r="G3351" i="46"/>
  <c r="G3352" i="46"/>
  <c r="G3353" i="46"/>
  <c r="G3354" i="46"/>
  <c r="G3355" i="46"/>
  <c r="G3356" i="46"/>
  <c r="G3357" i="46"/>
  <c r="G3358" i="46"/>
  <c r="G3359" i="46"/>
  <c r="G3360" i="46"/>
  <c r="G3361" i="46"/>
  <c r="G3362" i="46"/>
  <c r="G3363" i="46"/>
  <c r="G3364" i="46"/>
  <c r="G3365" i="46"/>
  <c r="G3366" i="46"/>
  <c r="G3367" i="46"/>
  <c r="G3368" i="46"/>
  <c r="G3369" i="46"/>
  <c r="G3370" i="46"/>
  <c r="G3371" i="46"/>
  <c r="G3372" i="46"/>
  <c r="G3373" i="46"/>
  <c r="G3374" i="46"/>
  <c r="G3375" i="46"/>
  <c r="G3376" i="46"/>
  <c r="G3377" i="46"/>
  <c r="G3378" i="46"/>
  <c r="G3379" i="46"/>
  <c r="G3380" i="46"/>
  <c r="G3381" i="46"/>
  <c r="G3382" i="46"/>
  <c r="G3383" i="46"/>
  <c r="G3384" i="46"/>
  <c r="G3385" i="46"/>
  <c r="G3386" i="46"/>
  <c r="G3387" i="46"/>
  <c r="G3388" i="46"/>
  <c r="G3389" i="46"/>
  <c r="G3390" i="46"/>
  <c r="G3391" i="46"/>
  <c r="G3392" i="46"/>
  <c r="G3393" i="46"/>
  <c r="G3394" i="46"/>
  <c r="G3395" i="46"/>
  <c r="G3396" i="46"/>
  <c r="G3397" i="46"/>
  <c r="G3398" i="46"/>
  <c r="G3399" i="46"/>
  <c r="G3400" i="46"/>
  <c r="G3401" i="46"/>
  <c r="G3402" i="46"/>
  <c r="G3403" i="46"/>
  <c r="G3404" i="46"/>
  <c r="G3405" i="46"/>
  <c r="G3406" i="46"/>
  <c r="G3407" i="46"/>
  <c r="G3408" i="46"/>
  <c r="G3409" i="46"/>
  <c r="G3410" i="46"/>
  <c r="G3411" i="46"/>
  <c r="G3412" i="46"/>
  <c r="G3413" i="46"/>
  <c r="G3414" i="46"/>
  <c r="G3415" i="46"/>
  <c r="G3416" i="46"/>
  <c r="G3417" i="46"/>
  <c r="G3418" i="46"/>
  <c r="G3419" i="46"/>
  <c r="G3420" i="46"/>
  <c r="G3421" i="46"/>
  <c r="G3422" i="46"/>
  <c r="G3423" i="46"/>
  <c r="G3424" i="46"/>
  <c r="G3425" i="46"/>
  <c r="G3426" i="46"/>
  <c r="G3427" i="46"/>
  <c r="G3428" i="46"/>
  <c r="G3429" i="46"/>
  <c r="G3430" i="46"/>
  <c r="G3431" i="46"/>
  <c r="G3432" i="46"/>
  <c r="G3433" i="46"/>
  <c r="G3434" i="46"/>
  <c r="G3435" i="46"/>
  <c r="G3436" i="46"/>
  <c r="G3437" i="46"/>
  <c r="G3438" i="46"/>
  <c r="G3439" i="46"/>
  <c r="G3440" i="46"/>
  <c r="G3441" i="46"/>
  <c r="G3442" i="46"/>
  <c r="G3443" i="46"/>
  <c r="G3444" i="46"/>
  <c r="G3445" i="46"/>
  <c r="G3446" i="46"/>
  <c r="G3447" i="46"/>
  <c r="G3448" i="46"/>
  <c r="G3449" i="46"/>
  <c r="G3450" i="46"/>
  <c r="G3451" i="46"/>
  <c r="G3452" i="46"/>
  <c r="G3453" i="46"/>
  <c r="G3454" i="46"/>
  <c r="G3455" i="46"/>
  <c r="G3456" i="46"/>
  <c r="G3457" i="46"/>
  <c r="G3458" i="46"/>
  <c r="G3459" i="46"/>
  <c r="G3460" i="46"/>
  <c r="G3461" i="46"/>
  <c r="G3462" i="46"/>
  <c r="G3463" i="46"/>
  <c r="G3464" i="46"/>
  <c r="G3465" i="46"/>
  <c r="G3466" i="46"/>
  <c r="G3467" i="46"/>
  <c r="G3468" i="46"/>
  <c r="G3469" i="46"/>
  <c r="G3470" i="46"/>
  <c r="G3471" i="46"/>
  <c r="G3472" i="46"/>
  <c r="G3473" i="46"/>
  <c r="G3474" i="46"/>
  <c r="G3475" i="46"/>
  <c r="G3476" i="46"/>
  <c r="G3477" i="46"/>
  <c r="G3478" i="46"/>
  <c r="G3479" i="46"/>
  <c r="G3480" i="46"/>
  <c r="G3481" i="46"/>
  <c r="G3482" i="46"/>
  <c r="G3483" i="46"/>
  <c r="G3484" i="46"/>
  <c r="G3485" i="46"/>
  <c r="G3486" i="46"/>
  <c r="G3487" i="46"/>
  <c r="G3488" i="46"/>
  <c r="G3489" i="46"/>
  <c r="G3490" i="46"/>
  <c r="G3491" i="46"/>
  <c r="G3492" i="46"/>
  <c r="G3493" i="46"/>
  <c r="G3494" i="46"/>
  <c r="G3495" i="46"/>
  <c r="G3496" i="46"/>
  <c r="G3497" i="46"/>
  <c r="G3498" i="46"/>
  <c r="G3499" i="46"/>
  <c r="G3500" i="46"/>
  <c r="G3501" i="46"/>
  <c r="G3502" i="46"/>
  <c r="G3503" i="46"/>
  <c r="G3504" i="46"/>
  <c r="G3505" i="46"/>
  <c r="G3506" i="46"/>
  <c r="G3507" i="46"/>
  <c r="G3508" i="46"/>
  <c r="G3509" i="46"/>
  <c r="G3510" i="46"/>
  <c r="G3511" i="46"/>
  <c r="G3512" i="46"/>
  <c r="G3513" i="46"/>
  <c r="G3514" i="46"/>
  <c r="G3515" i="46"/>
  <c r="G3516" i="46"/>
  <c r="G3517" i="46"/>
  <c r="G3518" i="46"/>
  <c r="G3519" i="46"/>
  <c r="G3520" i="46"/>
  <c r="G3521" i="46"/>
  <c r="G3522" i="46"/>
  <c r="G3523" i="46"/>
  <c r="G3524" i="46"/>
  <c r="G3525" i="46"/>
  <c r="G3526" i="46"/>
  <c r="G3527" i="46"/>
  <c r="G3528" i="46"/>
  <c r="G3529" i="46"/>
  <c r="G3530" i="46"/>
  <c r="G3531" i="46"/>
  <c r="G3532" i="46"/>
  <c r="G3533" i="46"/>
  <c r="G3534" i="46"/>
  <c r="G3535" i="46"/>
  <c r="G3536" i="46"/>
  <c r="G3537" i="46"/>
  <c r="G3538" i="46"/>
  <c r="G3539" i="46"/>
  <c r="G3540" i="46"/>
  <c r="G3541" i="46"/>
  <c r="G3542" i="46"/>
  <c r="G3543" i="46"/>
  <c r="G3544" i="46"/>
  <c r="G3545" i="46"/>
  <c r="G3546" i="46"/>
  <c r="G3547" i="46"/>
  <c r="G3548" i="46"/>
  <c r="G3549" i="46"/>
  <c r="G3550" i="46"/>
  <c r="G3551" i="46"/>
  <c r="G3552" i="46"/>
  <c r="G3553" i="46"/>
  <c r="G3554" i="46"/>
  <c r="G3555" i="46"/>
  <c r="G3556" i="46"/>
  <c r="G3557" i="46"/>
  <c r="G3558" i="46"/>
  <c r="G3559" i="46"/>
  <c r="G3560" i="46"/>
  <c r="G3561" i="46"/>
  <c r="G3562" i="46"/>
  <c r="G3563" i="46"/>
  <c r="G3564" i="46"/>
  <c r="G3565" i="46"/>
  <c r="G3566" i="46"/>
  <c r="G3567" i="46"/>
  <c r="G3568" i="46"/>
  <c r="G3569" i="46"/>
  <c r="G3570" i="46"/>
  <c r="G3571" i="46"/>
  <c r="G3572" i="46"/>
  <c r="G3573" i="46"/>
  <c r="G3574" i="46"/>
  <c r="G3575" i="46"/>
  <c r="G3576" i="46"/>
  <c r="G3577" i="46"/>
  <c r="G3578" i="46"/>
  <c r="G3579" i="46"/>
  <c r="G3580" i="46"/>
  <c r="G3581" i="46"/>
  <c r="G3582" i="46"/>
  <c r="G3583" i="46"/>
  <c r="G3584" i="46"/>
  <c r="G3585" i="46"/>
  <c r="G3586" i="46"/>
  <c r="G3587" i="46"/>
  <c r="G3588" i="46"/>
  <c r="G3589" i="46"/>
  <c r="G3590" i="46"/>
  <c r="G3591" i="46"/>
  <c r="G3592" i="46"/>
  <c r="G3593" i="46"/>
  <c r="G3594" i="46"/>
  <c r="G3595" i="46"/>
  <c r="G3596" i="46"/>
  <c r="G3597" i="46"/>
  <c r="G3598" i="46"/>
  <c r="G3599" i="46"/>
  <c r="G3600" i="46"/>
  <c r="G3601" i="46"/>
  <c r="G3602" i="46"/>
  <c r="G3603" i="46"/>
  <c r="G3604" i="46"/>
  <c r="G3605" i="46"/>
  <c r="G3606" i="46"/>
  <c r="G3607" i="46"/>
  <c r="G3608" i="46"/>
  <c r="G3609" i="46"/>
  <c r="G3610" i="46"/>
  <c r="G3611" i="46"/>
  <c r="G3612" i="46"/>
  <c r="G3613" i="46"/>
  <c r="G3614" i="46"/>
  <c r="G3615" i="46"/>
  <c r="G3616" i="46"/>
  <c r="G3617" i="46"/>
  <c r="G3618" i="46"/>
  <c r="G3619" i="46"/>
  <c r="G3620" i="46"/>
  <c r="G3621" i="46"/>
  <c r="G3622" i="46"/>
  <c r="G3623" i="46"/>
  <c r="G3624" i="46"/>
  <c r="G3625" i="46"/>
  <c r="G3626" i="46"/>
  <c r="G3627" i="46"/>
  <c r="G3628" i="46"/>
  <c r="G3629" i="46"/>
  <c r="G3630" i="46"/>
  <c r="G3631" i="46"/>
  <c r="G3632" i="46"/>
  <c r="G3633" i="46"/>
  <c r="G3634" i="46"/>
  <c r="G3635" i="46"/>
  <c r="G3636" i="46"/>
  <c r="G3637" i="46"/>
  <c r="G3638" i="46"/>
  <c r="G3639" i="46"/>
  <c r="G3640" i="46"/>
  <c r="G3641" i="46"/>
  <c r="G3642" i="46"/>
  <c r="G3643" i="46"/>
  <c r="G3644" i="46"/>
  <c r="G3645" i="46"/>
  <c r="G3646" i="46"/>
  <c r="G3647" i="46"/>
  <c r="G3648" i="46"/>
  <c r="G3649" i="46"/>
  <c r="G3650" i="46"/>
  <c r="G3651" i="46"/>
  <c r="G3652" i="46"/>
  <c r="G3653" i="46"/>
  <c r="G3654" i="46"/>
  <c r="G3655" i="46"/>
  <c r="G3656" i="46"/>
  <c r="G3657" i="46"/>
  <c r="G3658" i="46"/>
  <c r="G3659" i="46"/>
  <c r="G3660" i="46"/>
  <c r="G3661" i="46"/>
  <c r="G3662" i="46"/>
  <c r="G3663" i="46"/>
  <c r="G3664" i="46"/>
  <c r="G3665" i="46"/>
  <c r="G3666" i="46"/>
  <c r="G3667" i="46"/>
  <c r="G3668" i="46"/>
  <c r="G3669" i="46"/>
  <c r="G3670" i="46"/>
  <c r="G3671" i="46"/>
  <c r="G3672" i="46"/>
  <c r="G3673" i="46"/>
  <c r="G3674" i="46"/>
  <c r="G3675" i="46"/>
  <c r="G3676" i="46"/>
  <c r="G3677" i="46"/>
  <c r="G3678" i="46"/>
  <c r="G3679" i="46"/>
  <c r="G3680" i="46"/>
  <c r="G3681" i="46"/>
  <c r="G3682" i="46"/>
  <c r="G3683" i="46"/>
  <c r="G3684" i="46"/>
  <c r="G3685" i="46"/>
  <c r="G3686" i="46"/>
  <c r="G3687" i="46"/>
  <c r="G3688" i="46"/>
  <c r="G3689" i="46"/>
  <c r="G3690" i="46"/>
  <c r="G3691" i="46"/>
  <c r="G3692" i="46"/>
  <c r="G3693" i="46"/>
  <c r="G3694" i="46"/>
  <c r="G3695" i="46"/>
  <c r="G3696" i="46"/>
  <c r="G3697" i="46"/>
  <c r="G3698" i="46"/>
  <c r="G3699" i="46"/>
  <c r="G3700" i="46"/>
  <c r="G3701" i="46"/>
  <c r="G3702" i="46"/>
  <c r="G3703" i="46"/>
  <c r="G3704" i="46"/>
  <c r="G3705" i="46"/>
  <c r="G3706" i="46"/>
  <c r="G3707" i="46"/>
  <c r="G3708" i="46"/>
  <c r="G3709" i="46"/>
  <c r="G3710" i="46"/>
  <c r="G3711" i="46"/>
  <c r="G3712" i="46"/>
  <c r="G3713" i="46"/>
  <c r="G3714" i="46"/>
  <c r="G3715" i="46"/>
  <c r="G3716" i="46"/>
  <c r="G3717" i="46"/>
  <c r="G3718" i="46"/>
  <c r="G3719" i="46"/>
  <c r="G3720" i="46"/>
  <c r="G3721" i="46"/>
  <c r="G3722" i="46"/>
  <c r="G3723" i="46"/>
  <c r="G3724" i="46"/>
  <c r="G3725" i="46"/>
  <c r="G3726" i="46"/>
  <c r="G3727" i="46"/>
  <c r="G3728" i="46"/>
  <c r="G3729" i="46"/>
  <c r="G3730" i="46"/>
  <c r="G3731" i="46"/>
  <c r="G3732" i="46"/>
  <c r="G3733" i="46"/>
  <c r="G3734" i="46"/>
  <c r="G3735" i="46"/>
  <c r="G3736" i="46"/>
  <c r="G3737" i="46"/>
  <c r="G3738" i="46"/>
  <c r="G3739" i="46"/>
  <c r="G3740" i="46"/>
  <c r="G3741" i="46"/>
  <c r="G3742" i="46"/>
  <c r="G3743" i="46"/>
  <c r="G3744" i="46"/>
  <c r="G3745" i="46"/>
  <c r="G3746" i="46"/>
  <c r="G3747" i="46"/>
  <c r="G3748" i="46"/>
  <c r="G3749" i="46"/>
  <c r="G3750" i="46"/>
  <c r="G3751" i="46"/>
  <c r="G3752" i="46"/>
  <c r="G3753" i="46"/>
  <c r="G3754" i="46"/>
  <c r="G3755" i="46"/>
  <c r="G3756" i="46"/>
  <c r="G3757" i="46"/>
  <c r="G3758" i="46"/>
  <c r="G3759" i="46"/>
  <c r="G3760" i="46"/>
  <c r="G3761" i="46"/>
  <c r="G3762" i="46"/>
  <c r="G3763" i="46"/>
  <c r="G3764" i="46"/>
  <c r="G3765" i="46"/>
  <c r="G3766" i="46"/>
  <c r="G3767" i="46"/>
  <c r="G3768" i="46"/>
  <c r="G3769" i="46"/>
  <c r="G3770" i="46"/>
  <c r="G3771" i="46"/>
  <c r="G3772" i="46"/>
  <c r="G3773" i="46"/>
  <c r="G3774" i="46"/>
  <c r="G3775" i="46"/>
  <c r="G3776" i="46"/>
  <c r="G3777" i="46"/>
  <c r="G3778" i="46"/>
  <c r="G3779" i="46"/>
  <c r="G3780" i="46"/>
  <c r="G3781" i="46"/>
  <c r="G3782" i="46"/>
  <c r="G3783" i="46"/>
  <c r="G3784" i="46"/>
  <c r="G3785" i="46"/>
  <c r="G3786" i="46"/>
  <c r="G3787" i="46"/>
  <c r="G3788" i="46"/>
  <c r="G3789" i="46"/>
  <c r="G3790" i="46"/>
  <c r="G3791" i="46"/>
  <c r="G3792" i="46"/>
  <c r="G3793" i="46"/>
  <c r="G3794" i="46"/>
  <c r="G3795" i="46"/>
  <c r="G3796" i="46"/>
  <c r="G3797" i="46"/>
  <c r="G3798" i="46"/>
  <c r="G3799" i="46"/>
  <c r="G3800" i="46"/>
  <c r="G3801" i="46"/>
  <c r="G3802" i="46"/>
  <c r="G3803" i="46"/>
  <c r="G3804" i="46"/>
  <c r="G3805" i="46"/>
  <c r="G3806" i="46"/>
  <c r="G3807" i="46"/>
  <c r="G3808" i="46"/>
  <c r="G3809" i="46"/>
  <c r="G3810" i="46"/>
  <c r="G3811" i="46"/>
  <c r="G3812" i="46"/>
  <c r="G3813" i="46"/>
  <c r="G3814" i="46"/>
  <c r="G3815" i="46"/>
  <c r="G3816" i="46"/>
  <c r="G3817" i="46"/>
  <c r="G3818" i="46"/>
  <c r="G3819" i="46"/>
  <c r="G3820" i="46"/>
  <c r="G3821" i="46"/>
  <c r="G3822" i="46"/>
  <c r="G3823" i="46"/>
  <c r="G3824" i="46"/>
  <c r="G3825" i="46"/>
  <c r="G3826" i="46"/>
  <c r="G3827" i="46"/>
  <c r="G3828" i="46"/>
  <c r="G3829" i="46"/>
  <c r="G3830" i="46"/>
  <c r="G3831" i="46"/>
  <c r="G3832" i="46"/>
  <c r="G3833" i="46"/>
  <c r="G3834" i="46"/>
  <c r="G3835" i="46"/>
  <c r="G3836" i="46"/>
  <c r="G3837" i="46"/>
  <c r="G3838" i="46"/>
  <c r="G3839" i="46"/>
  <c r="G3840" i="46"/>
  <c r="G3841" i="46"/>
  <c r="G3842" i="46"/>
  <c r="G3843" i="46"/>
  <c r="G3844" i="46"/>
  <c r="G3845" i="46"/>
  <c r="G3846" i="46"/>
  <c r="G3847" i="46"/>
  <c r="G3848" i="46"/>
  <c r="G3849" i="46"/>
  <c r="G3850" i="46"/>
  <c r="G3851" i="46"/>
  <c r="G3852" i="46"/>
  <c r="G3853" i="46"/>
  <c r="G3854" i="46"/>
  <c r="G3855" i="46"/>
  <c r="G3856" i="46"/>
  <c r="G3857" i="46"/>
  <c r="G3858" i="46"/>
  <c r="G3859" i="46"/>
  <c r="G3860" i="46"/>
  <c r="G3861" i="46"/>
  <c r="G3862" i="46"/>
  <c r="G3863" i="46"/>
  <c r="G3864" i="46"/>
  <c r="G3865" i="46"/>
  <c r="G3866" i="46"/>
  <c r="G3867" i="46"/>
  <c r="G3868" i="46"/>
  <c r="G3869" i="46"/>
  <c r="G3870" i="46"/>
  <c r="G3871" i="46"/>
  <c r="G3872" i="46"/>
  <c r="G3873" i="46"/>
  <c r="G3874" i="46"/>
  <c r="G3875" i="46"/>
  <c r="G3876" i="46"/>
  <c r="G3877" i="46"/>
  <c r="G3878" i="46"/>
  <c r="G3879" i="46"/>
  <c r="G3880" i="46"/>
  <c r="G3881" i="46"/>
  <c r="G3882" i="46"/>
  <c r="G3883" i="46"/>
  <c r="G3884" i="46"/>
  <c r="G3885" i="46"/>
  <c r="G3886" i="46"/>
  <c r="G3887" i="46"/>
  <c r="G3888" i="46"/>
  <c r="G3889" i="46"/>
  <c r="G3890" i="46"/>
  <c r="G3891" i="46"/>
  <c r="G3892" i="46"/>
  <c r="G3893" i="46"/>
  <c r="G3894" i="46"/>
  <c r="G3895" i="46"/>
  <c r="G3896" i="46"/>
  <c r="G3897" i="46"/>
  <c r="G3898" i="46"/>
  <c r="G3899" i="46"/>
  <c r="G3900" i="46"/>
  <c r="G3901" i="46"/>
  <c r="G3902" i="46"/>
  <c r="G3903" i="46"/>
  <c r="G3904" i="46"/>
  <c r="G3905" i="46"/>
  <c r="G3906" i="46"/>
  <c r="G3907" i="46"/>
  <c r="G3908" i="46"/>
  <c r="G3909" i="46"/>
  <c r="G3910" i="46"/>
  <c r="G3911" i="46"/>
  <c r="G3912" i="46"/>
  <c r="G3913" i="46"/>
  <c r="G3914" i="46"/>
  <c r="G3915" i="46"/>
  <c r="G3916" i="46"/>
  <c r="G3917" i="46"/>
  <c r="G3918" i="46"/>
  <c r="G3919" i="46"/>
  <c r="G3920" i="46"/>
  <c r="G3921" i="46"/>
  <c r="G3922" i="46"/>
  <c r="G3923" i="46"/>
  <c r="G3924" i="46"/>
  <c r="G3925" i="46"/>
  <c r="G3926" i="46"/>
  <c r="G3927" i="46"/>
  <c r="G3928" i="46"/>
  <c r="G3929" i="46"/>
  <c r="G3930" i="46"/>
  <c r="G3931" i="46"/>
  <c r="G3932" i="46"/>
  <c r="G3933" i="46"/>
  <c r="G3934" i="46"/>
  <c r="G3935" i="46"/>
  <c r="G3936" i="46"/>
  <c r="G3937" i="46"/>
  <c r="G3938" i="46"/>
  <c r="G3939" i="46"/>
  <c r="G3940" i="46"/>
  <c r="G3941" i="46"/>
  <c r="G3942" i="46"/>
  <c r="G3943" i="46"/>
  <c r="G3944" i="46"/>
  <c r="G3945" i="46"/>
  <c r="G3946" i="46"/>
  <c r="G3947" i="46"/>
  <c r="G3948" i="46"/>
  <c r="G3949" i="46"/>
  <c r="G3950" i="46"/>
  <c r="G3951" i="46"/>
  <c r="G3952" i="46"/>
  <c r="G3953" i="46"/>
  <c r="G3954" i="46"/>
  <c r="G3955" i="46"/>
  <c r="G3956" i="46"/>
  <c r="G3957" i="46"/>
  <c r="G3958" i="46"/>
  <c r="G3959" i="46"/>
  <c r="G3960" i="46"/>
  <c r="G3961" i="46"/>
  <c r="G3962" i="46"/>
  <c r="G3963" i="46"/>
  <c r="G3964" i="46"/>
  <c r="G3965" i="46"/>
  <c r="G3966" i="46"/>
  <c r="G3967" i="46"/>
  <c r="G3968" i="46"/>
  <c r="G3969" i="46"/>
  <c r="G3970" i="46"/>
  <c r="G3971" i="46"/>
  <c r="G3972" i="46"/>
  <c r="G3973" i="46"/>
  <c r="G3974" i="46"/>
  <c r="G3975" i="46"/>
  <c r="G3976" i="46"/>
  <c r="G3977" i="46"/>
  <c r="G3978" i="46"/>
  <c r="G3979" i="46"/>
  <c r="G3980" i="46"/>
  <c r="G3981" i="46"/>
  <c r="G3982" i="46"/>
  <c r="G3983" i="46"/>
  <c r="G3984" i="46"/>
  <c r="G3985" i="46"/>
  <c r="G3986" i="46"/>
  <c r="G3987" i="46"/>
  <c r="G3988" i="46"/>
  <c r="G3989" i="46"/>
  <c r="G3990" i="46"/>
  <c r="G3991" i="46"/>
  <c r="G3992" i="46"/>
  <c r="G3993" i="46"/>
  <c r="G3994" i="46"/>
  <c r="G3995" i="46"/>
  <c r="G3996" i="46"/>
  <c r="G3997" i="46"/>
  <c r="G3998" i="46"/>
  <c r="G3999" i="46"/>
  <c r="G4000" i="46"/>
  <c r="G4001" i="46"/>
  <c r="G4002" i="46"/>
  <c r="G4003" i="46"/>
  <c r="G4004" i="46"/>
  <c r="G4005" i="46"/>
  <c r="G4006" i="46"/>
  <c r="G4007" i="46"/>
  <c r="G4008" i="46"/>
  <c r="G4009" i="46"/>
  <c r="G4010" i="46"/>
  <c r="G4011" i="46"/>
  <c r="G4012" i="46"/>
  <c r="G4013" i="46"/>
  <c r="G4014" i="46"/>
  <c r="G4015" i="46"/>
  <c r="G4016" i="46"/>
  <c r="G4017" i="46"/>
  <c r="G4018" i="46"/>
  <c r="G4019" i="46"/>
  <c r="G4020" i="46"/>
  <c r="G4021" i="46"/>
  <c r="G4022" i="46"/>
  <c r="G4023" i="46"/>
  <c r="G4024" i="46"/>
  <c r="G4025" i="46"/>
  <c r="G4026" i="46"/>
  <c r="G4027" i="46"/>
  <c r="G4028" i="46"/>
  <c r="G4029" i="46"/>
  <c r="G4030" i="46"/>
  <c r="G4031" i="46"/>
  <c r="G4032" i="46"/>
  <c r="G4033" i="46"/>
  <c r="G4034" i="46"/>
  <c r="G4035" i="46"/>
  <c r="G4036" i="46"/>
  <c r="G4037" i="46"/>
  <c r="G4038" i="46"/>
  <c r="G4039" i="46"/>
  <c r="G4040" i="46"/>
  <c r="G4041" i="46"/>
  <c r="G4042" i="46"/>
  <c r="G4043" i="46"/>
  <c r="G4044" i="46"/>
  <c r="G4045" i="46"/>
  <c r="G4046" i="46"/>
  <c r="G4047" i="46"/>
  <c r="G4048" i="46"/>
  <c r="G4049" i="46"/>
  <c r="G4050" i="46"/>
  <c r="G4051" i="46"/>
  <c r="G4052" i="46"/>
  <c r="G4053" i="46"/>
  <c r="G4054" i="46"/>
  <c r="G4055" i="46"/>
  <c r="G4056" i="46"/>
  <c r="G4057" i="46"/>
  <c r="G4058" i="46"/>
  <c r="G4059" i="46"/>
  <c r="G4060" i="46"/>
  <c r="G4061" i="46"/>
  <c r="G4062" i="46"/>
  <c r="G4063" i="46"/>
  <c r="G4064" i="46"/>
  <c r="G4065" i="46"/>
  <c r="G4066" i="46"/>
  <c r="G4067" i="46"/>
  <c r="G4068" i="46"/>
  <c r="G4069" i="46"/>
  <c r="G4070" i="46"/>
  <c r="G4071" i="46"/>
  <c r="G4072" i="46"/>
  <c r="G4073" i="46"/>
  <c r="G4074" i="46"/>
  <c r="G4075" i="46"/>
  <c r="G4076" i="46"/>
  <c r="G4077" i="46"/>
  <c r="G4078" i="46"/>
  <c r="G4079" i="46"/>
  <c r="G4080" i="46"/>
  <c r="G4081" i="46"/>
  <c r="G4082" i="46"/>
  <c r="G4083" i="46"/>
  <c r="G4084" i="46"/>
  <c r="G4085" i="46"/>
  <c r="G4086" i="46"/>
  <c r="G4087" i="46"/>
  <c r="G4088" i="46"/>
  <c r="G4089" i="46"/>
  <c r="G4090" i="46"/>
  <c r="G4091" i="46"/>
  <c r="G4092" i="46"/>
  <c r="G4093" i="46"/>
  <c r="G4094" i="46"/>
  <c r="G4095" i="46"/>
  <c r="G4096" i="46"/>
  <c r="G4097" i="46"/>
  <c r="G4098" i="46"/>
  <c r="G4099" i="46"/>
  <c r="G4100" i="46"/>
  <c r="G4101" i="46"/>
  <c r="G4102" i="46"/>
  <c r="G4103" i="46"/>
  <c r="G4104" i="46"/>
  <c r="G4105" i="46"/>
  <c r="G4106" i="46"/>
  <c r="G4107" i="46"/>
  <c r="G4108" i="46"/>
  <c r="G4109" i="46"/>
  <c r="G4110" i="46"/>
  <c r="G4111" i="46"/>
  <c r="G4112" i="46"/>
  <c r="G4113" i="46"/>
  <c r="G4114" i="46"/>
  <c r="G4115" i="46"/>
  <c r="G4116" i="46"/>
  <c r="G4117" i="46"/>
  <c r="G4118" i="46"/>
  <c r="G4119" i="46"/>
  <c r="G4120" i="46"/>
  <c r="G4121" i="46"/>
  <c r="G4122" i="46"/>
  <c r="G4123" i="46"/>
  <c r="G4124" i="46"/>
  <c r="G4125" i="46"/>
  <c r="G4126" i="46"/>
  <c r="G4127" i="46"/>
  <c r="G4128" i="46"/>
  <c r="G4129" i="46"/>
  <c r="G4130" i="46"/>
  <c r="G4131" i="46"/>
  <c r="G4132" i="46"/>
  <c r="G4133" i="46"/>
  <c r="G4134" i="46"/>
  <c r="G4135" i="46"/>
  <c r="G4136" i="46"/>
  <c r="G4137" i="46"/>
  <c r="G4138" i="46"/>
  <c r="G4139" i="46"/>
  <c r="G4140" i="46"/>
  <c r="G4141" i="46"/>
  <c r="G4142" i="46"/>
  <c r="G4143" i="46"/>
  <c r="G4144" i="46"/>
  <c r="G4145" i="46"/>
  <c r="G4146" i="46"/>
  <c r="G4147" i="46"/>
  <c r="G4148" i="46"/>
  <c r="G4149" i="46"/>
  <c r="G4150" i="46"/>
  <c r="G4151" i="46"/>
  <c r="G4152" i="46"/>
  <c r="G4153" i="46"/>
  <c r="G4154" i="46"/>
  <c r="G4155" i="46"/>
  <c r="G4156" i="46"/>
  <c r="G4157" i="46"/>
  <c r="G4158" i="46"/>
  <c r="G4159" i="46"/>
  <c r="G4160" i="46"/>
  <c r="G4161" i="46"/>
  <c r="G4162" i="46"/>
  <c r="G4163" i="46"/>
  <c r="G4164" i="46"/>
  <c r="G4165" i="46"/>
  <c r="G4166" i="46"/>
  <c r="G4167" i="46"/>
  <c r="G4168" i="46"/>
  <c r="G4169" i="46"/>
  <c r="G4170" i="46"/>
  <c r="G4171" i="46"/>
  <c r="G4172" i="46"/>
  <c r="G4173" i="46"/>
  <c r="G4174" i="46"/>
  <c r="G4175" i="46"/>
  <c r="G4176" i="46"/>
  <c r="G4177" i="46"/>
  <c r="G4178" i="46"/>
  <c r="G4179" i="46"/>
  <c r="G4180" i="46"/>
  <c r="G4181" i="46"/>
  <c r="G4182" i="46"/>
  <c r="G4183" i="46"/>
  <c r="G4184" i="46"/>
  <c r="G4185" i="46"/>
  <c r="G4186" i="46"/>
  <c r="G4187" i="46"/>
  <c r="G4188" i="46"/>
  <c r="G4189" i="46"/>
  <c r="G4190" i="46"/>
  <c r="G4191" i="46"/>
  <c r="G4192" i="46"/>
  <c r="G4193" i="46"/>
  <c r="G4194" i="46"/>
  <c r="G4195" i="46"/>
  <c r="G4196" i="46"/>
  <c r="G4197" i="46"/>
  <c r="G4198" i="46"/>
  <c r="G4199" i="46"/>
  <c r="G4200" i="46"/>
  <c r="G4201" i="46"/>
  <c r="G4202" i="46"/>
  <c r="G4203" i="46"/>
  <c r="G4204" i="46"/>
  <c r="G4205" i="46"/>
  <c r="G4206" i="46"/>
  <c r="G4207" i="46"/>
  <c r="G4208" i="46"/>
  <c r="G4209" i="46"/>
  <c r="G4210" i="46"/>
  <c r="G4211" i="46"/>
  <c r="G4212" i="46"/>
  <c r="G4213" i="46"/>
  <c r="G4214" i="46"/>
  <c r="G4215" i="46"/>
  <c r="G4216" i="46"/>
  <c r="G4217" i="46"/>
  <c r="G4218" i="46"/>
  <c r="G4219" i="46"/>
  <c r="G4220" i="46"/>
  <c r="G4221" i="46"/>
  <c r="G4222" i="46"/>
  <c r="G4223" i="46"/>
  <c r="G4224" i="46"/>
  <c r="G4225" i="46"/>
  <c r="G4226" i="46"/>
  <c r="G4227" i="46"/>
  <c r="G4228" i="46"/>
  <c r="G4229" i="46"/>
  <c r="G4230" i="46"/>
  <c r="G4231" i="46"/>
  <c r="G4232" i="46"/>
  <c r="G4233" i="46"/>
  <c r="G4234" i="46"/>
  <c r="G4235" i="46"/>
  <c r="G4236" i="46"/>
  <c r="G4237" i="46"/>
  <c r="G4238" i="46"/>
  <c r="G4239" i="46"/>
  <c r="G4240" i="46"/>
  <c r="G4241" i="46"/>
  <c r="G4242" i="46"/>
  <c r="G4243" i="46"/>
  <c r="G4244" i="46"/>
  <c r="G4245" i="46"/>
  <c r="G4246" i="46"/>
  <c r="G4247" i="46"/>
  <c r="G4248" i="46"/>
  <c r="G4249" i="46"/>
  <c r="G4250" i="46"/>
  <c r="G4251" i="46"/>
  <c r="G4252" i="46"/>
  <c r="G4253" i="46"/>
  <c r="G4254" i="46"/>
  <c r="G4255" i="46"/>
  <c r="G4256" i="46"/>
  <c r="G4257" i="46"/>
  <c r="G4258" i="46"/>
  <c r="G4259" i="46"/>
  <c r="G4260" i="46"/>
  <c r="G4261" i="46"/>
  <c r="G4262" i="46"/>
  <c r="G4263" i="46"/>
  <c r="G4264" i="46"/>
  <c r="G4265" i="46"/>
  <c r="G4266" i="46"/>
  <c r="G4267" i="46"/>
  <c r="G4268" i="46"/>
  <c r="G4269" i="46"/>
  <c r="G4270" i="46"/>
  <c r="G4271" i="46"/>
  <c r="G4272" i="46"/>
  <c r="G4273" i="46"/>
  <c r="G4274" i="46"/>
  <c r="G4275" i="46"/>
  <c r="G4276" i="46"/>
  <c r="G4277" i="46"/>
  <c r="G4278" i="46"/>
  <c r="G4279" i="46"/>
  <c r="G4280" i="46"/>
  <c r="G4281" i="46"/>
  <c r="G4282" i="46"/>
  <c r="G4283" i="46"/>
  <c r="G4284" i="46"/>
  <c r="G4285" i="46"/>
  <c r="G4286" i="46"/>
  <c r="G4287" i="46"/>
  <c r="G4288" i="46"/>
  <c r="G4289" i="46"/>
  <c r="G4290" i="46"/>
  <c r="G4291" i="46"/>
  <c r="G4292" i="46"/>
  <c r="G4293" i="46"/>
  <c r="G4294" i="46"/>
  <c r="G4295" i="46"/>
  <c r="G4296" i="46"/>
  <c r="G4297" i="46"/>
  <c r="G4298" i="46"/>
  <c r="G4299" i="46"/>
  <c r="G4300" i="46"/>
  <c r="G4301" i="46"/>
  <c r="G4302" i="46"/>
  <c r="G4303" i="46"/>
  <c r="G4304" i="46"/>
  <c r="G4305" i="46"/>
  <c r="G4306" i="46"/>
  <c r="G4307" i="46"/>
  <c r="G4308" i="46"/>
  <c r="G4309" i="46"/>
  <c r="G4310" i="46"/>
  <c r="G4311" i="46"/>
  <c r="G4312" i="46"/>
  <c r="G4313" i="46"/>
  <c r="G4314" i="46"/>
  <c r="G4315" i="46"/>
  <c r="G4316" i="46"/>
  <c r="G4317" i="46"/>
  <c r="G4318" i="46"/>
  <c r="G4319" i="46"/>
  <c r="G4320" i="46"/>
  <c r="G4321" i="46"/>
  <c r="G4322" i="46"/>
  <c r="G4323" i="46"/>
  <c r="G4324" i="46"/>
  <c r="G4325" i="46"/>
  <c r="G4326" i="46"/>
  <c r="G4327" i="46"/>
  <c r="G4328" i="46"/>
  <c r="G4329" i="46"/>
  <c r="G4330" i="46"/>
  <c r="G4331" i="46"/>
  <c r="G4332" i="46"/>
  <c r="G4333" i="46"/>
  <c r="G4334" i="46"/>
  <c r="G4335" i="46"/>
  <c r="G4336" i="46"/>
  <c r="G4337" i="46"/>
  <c r="G4338" i="46"/>
  <c r="G4339" i="46"/>
  <c r="G4340" i="46"/>
  <c r="G4341" i="46"/>
  <c r="G4342" i="46"/>
  <c r="G4343" i="46"/>
  <c r="G4344" i="46"/>
  <c r="G4345" i="46"/>
  <c r="G4346" i="46"/>
  <c r="G4347" i="46"/>
  <c r="G4348" i="46"/>
  <c r="G4349" i="46"/>
  <c r="G4350" i="46"/>
  <c r="G4351" i="46"/>
  <c r="G4352" i="46"/>
  <c r="G4353" i="46"/>
  <c r="G4354" i="46"/>
  <c r="G4355" i="46"/>
  <c r="G4356" i="46"/>
  <c r="G4357" i="46"/>
  <c r="G4358" i="46"/>
  <c r="G4359" i="46"/>
  <c r="G4360" i="46"/>
  <c r="G4361" i="46"/>
  <c r="G4362" i="46"/>
  <c r="G4363" i="46"/>
  <c r="G4364" i="46"/>
  <c r="G4365" i="46"/>
  <c r="G4366" i="46"/>
  <c r="G4367" i="46"/>
  <c r="G4368" i="46"/>
  <c r="G4369" i="46"/>
  <c r="G4370" i="46"/>
  <c r="G4371" i="46"/>
  <c r="G4372" i="46"/>
  <c r="G4373" i="46"/>
  <c r="G4374" i="46"/>
  <c r="G4375" i="46"/>
  <c r="G4376" i="46"/>
  <c r="G4377" i="46"/>
  <c r="G4378" i="46"/>
  <c r="G4379" i="46"/>
  <c r="G4380" i="46"/>
  <c r="G4381" i="46"/>
  <c r="G4382" i="46"/>
  <c r="G4383" i="46"/>
  <c r="G4384" i="46"/>
  <c r="G4385" i="46"/>
  <c r="G4386" i="46"/>
  <c r="G4387" i="46"/>
  <c r="G4388" i="46"/>
  <c r="G4389" i="46"/>
  <c r="G4390" i="46"/>
  <c r="G4391" i="46"/>
  <c r="G4392" i="46"/>
  <c r="G4393" i="46"/>
  <c r="G4394" i="46"/>
  <c r="G4395" i="46"/>
  <c r="G4396" i="46"/>
  <c r="G4397" i="46"/>
  <c r="G4398" i="46"/>
  <c r="G4399" i="46"/>
  <c r="G4400" i="46"/>
  <c r="G4401" i="46"/>
  <c r="G4402" i="46"/>
  <c r="G4403" i="46"/>
  <c r="G4404" i="46"/>
  <c r="G4405" i="46"/>
  <c r="G4406" i="46"/>
  <c r="G4407" i="46"/>
  <c r="G4408" i="46"/>
  <c r="G4409" i="46"/>
  <c r="G4410" i="46"/>
  <c r="G4411" i="46"/>
  <c r="G4412" i="46"/>
  <c r="G4413" i="46"/>
  <c r="G4414" i="46"/>
  <c r="G4415" i="46"/>
  <c r="G4416" i="46"/>
  <c r="G4417" i="46"/>
  <c r="G4418" i="46"/>
  <c r="G4419" i="46"/>
  <c r="G4420" i="46"/>
  <c r="G4421" i="46"/>
  <c r="G4422" i="46"/>
  <c r="G4423" i="46"/>
  <c r="G4424" i="46"/>
  <c r="G4425" i="46"/>
  <c r="G4426" i="46"/>
  <c r="G4427" i="46"/>
  <c r="G4428" i="46"/>
  <c r="G4429" i="46"/>
  <c r="G4430" i="46"/>
  <c r="G4431" i="46"/>
  <c r="G4432" i="46"/>
  <c r="G4433" i="46"/>
  <c r="G4434" i="46"/>
  <c r="G4435" i="46"/>
  <c r="G4436" i="46"/>
  <c r="G4437" i="46"/>
  <c r="G4438" i="46"/>
  <c r="G4439" i="46"/>
  <c r="G4440" i="46"/>
  <c r="G4441" i="46"/>
  <c r="G4442" i="46"/>
  <c r="G4443" i="46"/>
  <c r="G4444" i="46"/>
  <c r="G4445" i="46"/>
  <c r="G4446" i="46"/>
  <c r="G4447" i="46"/>
  <c r="G4448" i="46"/>
  <c r="G4449" i="46"/>
  <c r="G4450" i="46"/>
  <c r="G4451" i="46"/>
  <c r="G4452" i="46"/>
  <c r="G4453" i="46"/>
  <c r="G4454" i="46"/>
  <c r="G4455" i="46"/>
  <c r="G4456" i="46"/>
  <c r="G4457" i="46"/>
  <c r="G4458" i="46"/>
  <c r="G4459" i="46"/>
  <c r="G4460" i="46"/>
  <c r="G4461" i="46"/>
  <c r="G4462" i="46"/>
  <c r="G4463" i="46"/>
  <c r="G4464" i="46"/>
  <c r="G4465" i="46"/>
  <c r="G4466" i="46"/>
  <c r="G4467" i="46"/>
  <c r="G4468" i="46"/>
  <c r="G4469" i="46"/>
  <c r="G4470" i="46"/>
  <c r="G4471" i="46"/>
  <c r="G4472" i="46"/>
  <c r="G4473" i="46"/>
  <c r="G4474" i="46"/>
  <c r="G4475" i="46"/>
  <c r="G4476" i="46"/>
  <c r="G4477" i="46"/>
  <c r="G4478" i="46"/>
  <c r="G4479" i="46"/>
  <c r="G4480" i="46"/>
  <c r="G4481" i="46"/>
  <c r="G4482" i="46"/>
  <c r="G4483" i="46"/>
  <c r="G4484" i="46"/>
  <c r="G4485" i="46"/>
  <c r="G4486" i="46"/>
  <c r="G4487" i="46"/>
  <c r="G4488" i="46"/>
  <c r="G4489" i="46"/>
  <c r="G4490" i="46"/>
  <c r="G4491" i="46"/>
  <c r="G4492" i="46"/>
  <c r="G4493" i="46"/>
  <c r="G4494" i="46"/>
  <c r="G4495" i="46"/>
  <c r="G4496" i="46"/>
  <c r="G4497" i="46"/>
  <c r="G4498" i="46"/>
  <c r="G4499" i="46"/>
  <c r="G4500" i="46"/>
  <c r="G4501" i="46"/>
  <c r="G4502" i="46"/>
  <c r="G4503" i="46"/>
  <c r="G4504" i="46"/>
  <c r="G4505" i="46"/>
  <c r="G4506" i="46"/>
  <c r="G4507" i="46"/>
  <c r="G4508" i="46"/>
  <c r="G4509" i="46"/>
  <c r="G4510" i="46"/>
  <c r="G4511" i="46"/>
  <c r="G4512" i="46"/>
  <c r="G4513" i="46"/>
  <c r="G4514" i="46"/>
  <c r="G4515" i="46"/>
  <c r="G4516" i="46"/>
  <c r="G4517" i="46"/>
  <c r="G4518" i="46"/>
  <c r="G4519" i="46"/>
  <c r="G4520" i="46"/>
  <c r="G4521" i="46"/>
  <c r="G4522" i="46"/>
  <c r="G4523" i="46"/>
  <c r="G4524" i="46"/>
  <c r="G4525" i="46"/>
  <c r="G4526" i="46"/>
  <c r="G4527" i="46"/>
  <c r="G4528" i="46"/>
  <c r="G4529" i="46"/>
  <c r="G4530" i="46"/>
  <c r="G4531" i="46"/>
  <c r="G4532" i="46"/>
  <c r="G4533" i="46"/>
  <c r="G4534" i="46"/>
  <c r="G4535" i="46"/>
  <c r="G4536" i="46"/>
  <c r="G4537" i="46"/>
  <c r="G4538" i="46"/>
  <c r="G4539" i="46"/>
  <c r="G4540" i="46"/>
  <c r="G4541" i="46"/>
  <c r="G4542" i="46"/>
  <c r="G4543" i="46"/>
  <c r="G4544" i="46"/>
  <c r="G4545" i="46"/>
  <c r="G4546" i="46"/>
  <c r="G4547" i="46"/>
  <c r="G4548" i="46"/>
  <c r="G4549" i="46"/>
  <c r="G4550" i="46"/>
  <c r="G4551" i="46"/>
  <c r="G4552" i="46"/>
  <c r="G4553" i="46"/>
  <c r="G4554" i="46"/>
  <c r="G4555" i="46"/>
  <c r="G4556" i="46"/>
  <c r="G4557" i="46"/>
  <c r="G4558" i="46"/>
  <c r="G4559" i="46"/>
  <c r="G4560" i="46"/>
  <c r="G4561" i="46"/>
  <c r="G4562" i="46"/>
  <c r="G4563" i="46"/>
  <c r="G4564" i="46"/>
  <c r="G4565" i="46"/>
  <c r="G4566" i="46"/>
  <c r="G4567" i="46"/>
  <c r="G4568" i="46"/>
  <c r="G4569" i="46"/>
  <c r="G4570" i="46"/>
  <c r="G4571" i="46"/>
  <c r="G4572" i="46"/>
  <c r="G4573" i="46"/>
  <c r="G4574" i="46"/>
  <c r="G4575" i="46"/>
  <c r="G4576" i="46"/>
  <c r="G4577" i="46"/>
  <c r="G4578" i="46"/>
  <c r="G4579" i="46"/>
  <c r="G4580" i="46"/>
  <c r="G4581" i="46"/>
  <c r="G4582" i="46"/>
  <c r="G4583" i="46"/>
  <c r="G4584" i="46"/>
  <c r="G4585" i="46"/>
  <c r="G4586" i="46"/>
  <c r="G4587" i="46"/>
  <c r="G4588" i="46"/>
  <c r="G4589" i="46"/>
  <c r="G4590" i="46"/>
  <c r="G4591" i="46"/>
  <c r="G4592" i="46"/>
  <c r="G4593" i="46"/>
  <c r="G4594" i="46"/>
  <c r="G4595" i="46"/>
  <c r="G4596" i="46"/>
  <c r="G4597" i="46"/>
  <c r="G4598" i="46"/>
  <c r="G4599" i="46"/>
  <c r="G4600" i="46"/>
  <c r="G4601" i="46"/>
  <c r="G4602" i="46"/>
  <c r="G4603" i="46"/>
  <c r="G4604" i="46"/>
  <c r="G4605" i="46"/>
  <c r="G4606" i="46"/>
  <c r="G4607" i="46"/>
  <c r="G4608" i="46"/>
  <c r="G4609" i="46"/>
  <c r="G4610" i="46"/>
  <c r="G4611" i="46"/>
  <c r="G4612" i="46"/>
  <c r="G4613" i="46"/>
  <c r="G4614" i="46"/>
  <c r="G4615" i="46"/>
  <c r="G4616" i="46"/>
  <c r="G4617" i="46"/>
  <c r="G4618" i="46"/>
  <c r="G4619" i="46"/>
  <c r="G4620" i="46"/>
  <c r="G4621" i="46"/>
  <c r="G4622" i="46"/>
  <c r="G4623" i="46"/>
  <c r="G4624" i="46"/>
  <c r="G4625" i="46"/>
  <c r="G4626" i="46"/>
  <c r="G4627" i="46"/>
  <c r="G4628" i="46"/>
  <c r="G4629" i="46"/>
  <c r="G4630" i="46"/>
  <c r="G4631" i="46"/>
  <c r="G4632" i="46"/>
  <c r="G4633" i="46"/>
  <c r="G4634" i="46"/>
  <c r="G4635" i="46"/>
  <c r="G4636" i="46"/>
  <c r="G4637" i="46"/>
  <c r="G4638" i="46"/>
  <c r="G4639" i="46"/>
  <c r="G4640" i="46"/>
  <c r="G4641" i="46"/>
  <c r="G4642" i="46"/>
  <c r="G4643" i="46"/>
  <c r="G4644" i="46"/>
  <c r="G4645" i="46"/>
  <c r="G4646" i="46"/>
  <c r="G4647" i="46"/>
  <c r="G4648" i="46"/>
  <c r="G4649" i="46"/>
  <c r="G4650" i="46"/>
  <c r="G4651" i="46"/>
  <c r="G4652" i="46"/>
  <c r="G4653" i="46"/>
  <c r="G4654" i="46"/>
  <c r="G4655" i="46"/>
  <c r="G4656" i="46"/>
  <c r="G4657" i="46"/>
  <c r="G4658" i="46"/>
  <c r="G4659" i="46"/>
  <c r="G4660" i="46"/>
  <c r="G4661" i="46"/>
  <c r="G4662" i="46"/>
  <c r="G4663" i="46"/>
  <c r="G4664" i="46"/>
  <c r="G4665" i="46"/>
  <c r="G4666" i="46"/>
  <c r="G4667" i="46"/>
  <c r="G4668" i="46"/>
  <c r="G4669" i="46"/>
  <c r="G4670" i="46"/>
  <c r="G4671" i="46"/>
  <c r="G4672" i="46"/>
  <c r="G4673" i="46"/>
  <c r="G4674" i="46"/>
  <c r="G4675" i="46"/>
  <c r="G4676" i="46"/>
  <c r="G4677" i="46"/>
  <c r="G4678" i="46"/>
  <c r="G4679" i="46"/>
  <c r="G4680" i="46"/>
  <c r="G4681" i="46"/>
  <c r="G4682" i="46"/>
  <c r="G4683" i="46"/>
  <c r="G4684" i="46"/>
  <c r="G4685" i="46"/>
  <c r="G4686" i="46"/>
  <c r="G4687" i="46"/>
  <c r="G4688" i="46"/>
  <c r="G4689" i="46"/>
  <c r="G4690" i="46"/>
  <c r="G4691" i="46"/>
  <c r="G4692" i="46"/>
  <c r="G4693" i="46"/>
  <c r="G4694" i="46"/>
  <c r="G4695" i="46"/>
  <c r="G4696" i="46"/>
  <c r="G4697" i="46"/>
  <c r="G4698" i="46"/>
  <c r="G4699" i="46"/>
  <c r="G4700" i="46"/>
  <c r="G4701" i="46"/>
  <c r="G4702" i="46"/>
  <c r="G4703" i="46"/>
  <c r="G4704" i="46"/>
  <c r="G4705" i="46"/>
  <c r="G4706" i="46"/>
  <c r="G4707" i="46"/>
  <c r="G4708" i="46"/>
  <c r="G4709" i="46"/>
  <c r="G4710" i="46"/>
  <c r="G4711" i="46"/>
  <c r="G4712" i="46"/>
  <c r="G4713" i="46"/>
  <c r="G4714" i="46"/>
  <c r="G4715" i="46"/>
  <c r="G4716" i="46"/>
  <c r="G4717" i="46"/>
  <c r="G4718" i="46"/>
  <c r="G4719" i="46"/>
  <c r="G4720" i="46"/>
  <c r="G4721" i="46"/>
  <c r="G4722" i="46"/>
  <c r="G4723" i="46"/>
  <c r="G4724" i="46"/>
  <c r="G4725" i="46"/>
  <c r="G4726" i="46"/>
  <c r="G4727" i="46"/>
  <c r="G4728" i="46"/>
  <c r="G4729" i="46"/>
  <c r="G4730" i="46"/>
  <c r="G4731" i="46"/>
  <c r="G4732" i="46"/>
  <c r="G4733" i="46"/>
  <c r="G4734" i="46"/>
  <c r="G4735" i="46"/>
  <c r="G4736" i="46"/>
  <c r="G4737" i="46"/>
  <c r="G4738" i="46"/>
  <c r="G4739" i="46"/>
  <c r="G4740" i="46"/>
  <c r="G4741" i="46"/>
  <c r="G4742" i="46"/>
  <c r="G4743" i="46"/>
  <c r="G4744" i="46"/>
  <c r="G4745" i="46"/>
  <c r="G4746" i="46"/>
  <c r="G4747" i="46"/>
  <c r="G4748" i="46"/>
  <c r="G4749" i="46"/>
  <c r="G4750" i="46"/>
  <c r="G4751" i="46"/>
  <c r="G4752" i="46"/>
  <c r="G4753" i="46"/>
  <c r="G4754" i="46"/>
  <c r="G4755" i="46"/>
  <c r="G4756" i="46"/>
  <c r="G4757" i="46"/>
  <c r="G4758" i="46"/>
  <c r="G4759" i="46"/>
  <c r="G4760" i="46"/>
  <c r="G4761" i="46"/>
  <c r="G4762" i="46"/>
  <c r="G4763" i="46"/>
  <c r="G4764" i="46"/>
  <c r="G4765" i="46"/>
  <c r="G4766" i="46"/>
  <c r="G4767" i="46"/>
  <c r="G4768" i="46"/>
  <c r="G4769" i="46"/>
  <c r="G4770" i="46"/>
  <c r="G4771" i="46"/>
  <c r="G4772" i="46"/>
  <c r="G4773" i="46"/>
  <c r="G4774" i="46"/>
  <c r="G4775" i="46"/>
  <c r="G4776" i="46"/>
  <c r="G4777" i="46"/>
  <c r="G4778" i="46"/>
  <c r="G4779" i="46"/>
  <c r="G4780" i="46"/>
  <c r="G4781" i="46"/>
  <c r="G4782" i="46"/>
  <c r="G4783" i="46"/>
  <c r="G4784" i="46"/>
  <c r="G4785" i="46"/>
  <c r="G4786" i="46"/>
  <c r="G4787" i="46"/>
  <c r="G4788" i="46"/>
  <c r="G4789" i="46"/>
  <c r="G4790" i="46"/>
  <c r="G4791" i="46"/>
  <c r="G4792" i="46"/>
  <c r="G4793" i="46"/>
  <c r="G4794" i="46"/>
  <c r="G4795" i="46"/>
  <c r="G4796" i="46"/>
  <c r="G4797" i="46"/>
  <c r="G4798" i="46"/>
  <c r="G4799" i="46"/>
  <c r="G4800" i="46"/>
  <c r="G4801" i="46"/>
  <c r="G4802" i="46"/>
  <c r="G4803" i="46"/>
  <c r="G4804" i="46"/>
  <c r="G4805" i="46"/>
  <c r="G4806" i="46"/>
  <c r="G4807" i="46"/>
  <c r="G4808" i="46"/>
  <c r="G4809" i="46"/>
  <c r="G4810" i="46"/>
  <c r="G4811" i="46"/>
  <c r="G4812" i="46"/>
  <c r="G4813" i="46"/>
  <c r="G4814" i="46"/>
  <c r="G4815" i="46"/>
  <c r="G4816" i="46"/>
  <c r="G4817" i="46"/>
  <c r="G4818" i="46"/>
  <c r="G4819" i="46"/>
  <c r="G4820" i="46"/>
  <c r="G4821" i="46"/>
  <c r="G4822" i="46"/>
  <c r="G4823" i="46"/>
  <c r="G4824" i="46"/>
  <c r="G4825" i="46"/>
  <c r="G4826" i="46"/>
  <c r="G4827" i="46"/>
  <c r="G4828" i="46"/>
  <c r="G4829" i="46"/>
  <c r="G4830" i="46"/>
  <c r="G4831" i="46"/>
  <c r="G4832" i="46"/>
  <c r="G4833" i="46"/>
  <c r="G4834" i="46"/>
  <c r="G4835" i="46"/>
  <c r="G4836" i="46"/>
  <c r="G4837" i="46"/>
  <c r="G4838" i="46"/>
  <c r="G4839" i="46"/>
  <c r="G4840" i="46"/>
  <c r="G4841" i="46"/>
  <c r="G4842" i="46"/>
  <c r="G4843" i="46"/>
  <c r="G4844" i="46"/>
  <c r="G4845" i="46"/>
  <c r="G4846" i="46"/>
  <c r="G4847" i="46"/>
  <c r="G4848" i="46"/>
  <c r="G4849" i="46"/>
  <c r="G4850" i="46"/>
  <c r="G4851" i="46"/>
  <c r="G4852" i="46"/>
  <c r="G4853" i="46"/>
  <c r="G4854" i="46"/>
  <c r="G4855" i="46"/>
  <c r="G4856" i="46"/>
  <c r="G4857" i="46"/>
  <c r="G4858" i="46"/>
  <c r="G4859" i="46"/>
  <c r="G4860" i="46"/>
  <c r="G4861" i="46"/>
  <c r="G4862" i="46"/>
  <c r="G4863" i="46"/>
  <c r="G4864" i="46"/>
  <c r="G4865" i="46"/>
  <c r="G4866" i="46"/>
  <c r="G4867" i="46"/>
  <c r="G4868" i="46"/>
  <c r="G4869" i="46"/>
  <c r="G4870" i="46"/>
  <c r="G4871" i="46"/>
  <c r="G4872" i="46"/>
  <c r="G4873" i="46"/>
  <c r="G4874" i="46"/>
  <c r="G4875" i="46"/>
  <c r="G4876" i="46"/>
  <c r="G4877" i="46"/>
  <c r="G4878" i="46"/>
  <c r="G4879" i="46"/>
  <c r="G4880" i="46"/>
  <c r="G4881" i="46"/>
  <c r="G4882" i="46"/>
  <c r="G4883" i="46"/>
  <c r="G4884" i="46"/>
  <c r="G4885" i="46"/>
  <c r="G4886" i="46"/>
  <c r="G4887" i="46"/>
  <c r="G4888" i="46"/>
  <c r="G4889" i="46"/>
  <c r="G4890" i="46"/>
  <c r="G4891" i="46"/>
  <c r="G4892" i="46"/>
  <c r="G4893" i="46"/>
  <c r="G4894" i="46"/>
  <c r="G4895" i="46"/>
  <c r="G4896" i="46"/>
  <c r="G4897" i="46"/>
  <c r="G4898" i="46"/>
  <c r="G4899" i="46"/>
  <c r="G4900" i="46"/>
  <c r="G4901" i="46"/>
  <c r="G4902" i="46"/>
  <c r="G4903" i="46"/>
  <c r="G4904" i="46"/>
  <c r="G4905" i="46"/>
  <c r="G4906" i="46"/>
  <c r="G4907" i="46"/>
  <c r="G4908" i="46"/>
  <c r="G4909" i="46"/>
  <c r="G4910" i="46"/>
  <c r="G4911" i="46"/>
  <c r="G4912" i="46"/>
  <c r="G4913" i="46"/>
  <c r="G4914" i="46"/>
  <c r="G4915" i="46"/>
  <c r="G4916" i="46"/>
  <c r="G4917" i="46"/>
  <c r="G4918" i="46"/>
  <c r="G4919" i="46"/>
  <c r="G4920" i="46"/>
  <c r="G4921" i="46"/>
  <c r="G4922" i="46"/>
  <c r="G4923" i="46"/>
  <c r="G4924" i="46"/>
  <c r="G4925" i="46"/>
  <c r="G4926" i="46"/>
  <c r="G4927" i="46"/>
  <c r="G4928" i="46"/>
  <c r="G4929" i="46"/>
  <c r="G4930" i="46"/>
  <c r="G4931" i="46"/>
  <c r="G4932" i="46"/>
  <c r="G4933" i="46"/>
  <c r="G4934" i="46"/>
  <c r="G4935" i="46"/>
  <c r="G4936" i="46"/>
  <c r="G4937" i="46"/>
  <c r="G4938" i="46"/>
  <c r="G4939" i="46"/>
  <c r="G4940" i="46"/>
  <c r="G4941" i="46"/>
  <c r="G4942" i="46"/>
  <c r="G4943" i="46"/>
  <c r="G4944" i="46"/>
  <c r="G4945" i="46"/>
  <c r="G4946" i="46"/>
  <c r="G4947" i="46"/>
  <c r="G4948" i="46"/>
  <c r="G4949" i="46"/>
  <c r="G4950" i="46"/>
  <c r="G4951" i="46"/>
  <c r="G4952" i="46"/>
  <c r="G4953" i="46"/>
  <c r="G4954" i="46"/>
  <c r="G4955" i="46"/>
  <c r="G4956" i="46"/>
  <c r="G4957" i="46"/>
  <c r="G4958" i="46"/>
  <c r="G4959" i="46"/>
  <c r="G4960" i="46"/>
  <c r="G4961" i="46"/>
  <c r="G4962" i="46"/>
  <c r="G4963" i="46"/>
  <c r="G4964" i="46"/>
  <c r="G4965" i="46"/>
  <c r="G4966" i="46"/>
  <c r="G4967" i="46"/>
  <c r="G4968" i="46"/>
  <c r="G4969" i="46"/>
  <c r="G4970" i="46"/>
  <c r="G4971" i="46"/>
  <c r="G4972" i="46"/>
  <c r="G4973" i="46"/>
  <c r="G4974" i="46"/>
  <c r="G4975" i="46"/>
  <c r="G4976" i="46"/>
  <c r="G4977" i="46"/>
  <c r="G4978" i="46"/>
  <c r="G4979" i="46"/>
  <c r="G4980" i="46"/>
  <c r="G4981" i="46"/>
  <c r="G4982" i="46"/>
  <c r="G4983" i="46"/>
  <c r="G4984" i="46"/>
  <c r="G4985" i="46"/>
  <c r="G4986" i="46"/>
  <c r="G4987" i="46"/>
  <c r="G4988" i="46"/>
  <c r="G4989" i="46"/>
  <c r="G4990" i="46"/>
  <c r="G4991" i="46"/>
  <c r="G4992" i="46"/>
  <c r="G4993" i="46"/>
  <c r="G4994" i="46"/>
  <c r="G4995" i="46"/>
  <c r="G4996" i="46"/>
  <c r="G4997" i="46"/>
  <c r="G4998" i="46"/>
  <c r="G4999" i="46"/>
  <c r="G5000" i="46"/>
  <c r="G5001" i="46"/>
  <c r="G5002" i="46"/>
  <c r="G5003" i="46"/>
  <c r="G5004" i="46"/>
  <c r="G5005" i="46"/>
  <c r="G5006" i="46"/>
  <c r="G5007" i="46"/>
  <c r="G5008" i="46"/>
  <c r="G5009" i="46"/>
  <c r="G5010" i="46"/>
  <c r="G5011" i="46"/>
  <c r="G5012" i="46"/>
  <c r="G5013" i="46"/>
  <c r="G5014" i="46"/>
  <c r="G5015" i="46"/>
  <c r="G5016" i="46"/>
  <c r="G5017" i="46"/>
  <c r="G5018" i="46"/>
  <c r="G5019" i="46"/>
  <c r="G5020" i="46"/>
  <c r="G5021" i="46"/>
  <c r="G5022" i="46"/>
  <c r="G5023" i="46"/>
  <c r="G5024" i="46"/>
  <c r="G5025" i="46"/>
  <c r="G5026" i="46"/>
  <c r="G5027" i="46"/>
  <c r="G5028" i="46"/>
  <c r="G5029" i="46"/>
  <c r="G5030" i="46"/>
  <c r="G5031" i="46"/>
  <c r="G5032" i="46"/>
  <c r="G5033" i="46"/>
  <c r="G5034" i="46"/>
  <c r="G5035" i="46"/>
  <c r="G5036" i="46"/>
  <c r="G5037" i="46"/>
  <c r="G5038" i="46"/>
  <c r="G5039" i="46"/>
  <c r="G5040" i="46"/>
  <c r="G5041" i="46"/>
  <c r="G5042" i="46"/>
  <c r="G5043" i="46"/>
  <c r="G5044" i="46"/>
  <c r="G5045" i="46"/>
  <c r="G5046" i="46"/>
  <c r="G5047" i="46"/>
  <c r="G5048" i="46"/>
  <c r="G5049" i="46"/>
  <c r="G5050" i="46"/>
  <c r="G5051" i="46"/>
  <c r="G5052" i="46"/>
  <c r="G5053" i="46"/>
  <c r="G5054" i="46"/>
  <c r="G5055" i="46"/>
  <c r="G5056" i="46"/>
  <c r="G5057" i="46"/>
  <c r="G5058" i="46"/>
  <c r="G5059" i="46"/>
  <c r="G5060" i="46"/>
  <c r="G5061" i="46"/>
  <c r="G5062" i="46"/>
  <c r="G5063" i="46"/>
  <c r="G5064" i="46"/>
  <c r="G5065" i="46"/>
  <c r="G5066" i="46"/>
  <c r="G5067" i="46"/>
  <c r="G5068" i="46"/>
  <c r="G5069" i="46"/>
  <c r="G5070" i="46"/>
  <c r="G5071" i="46"/>
  <c r="G5072" i="46"/>
  <c r="G5073" i="46"/>
  <c r="G5074" i="46"/>
  <c r="G5075" i="46"/>
  <c r="G5076" i="46"/>
  <c r="G5077" i="46"/>
  <c r="G5078" i="46"/>
  <c r="G5079" i="46"/>
  <c r="G5080" i="46"/>
  <c r="G5081" i="46"/>
  <c r="G5082" i="46"/>
  <c r="G5083" i="46"/>
  <c r="G5084" i="46"/>
  <c r="G5085" i="46"/>
  <c r="G5086" i="46"/>
  <c r="G5087" i="46"/>
  <c r="G5088" i="46"/>
  <c r="G5089" i="46"/>
  <c r="G5090" i="46"/>
  <c r="G5091" i="46"/>
  <c r="G5092" i="46"/>
  <c r="G5093" i="46"/>
  <c r="G5094" i="46"/>
  <c r="G5095" i="46"/>
  <c r="G5096" i="46"/>
  <c r="G5097" i="46"/>
  <c r="G5098" i="46"/>
  <c r="G5099" i="46"/>
  <c r="G5100" i="46"/>
  <c r="G5101" i="46"/>
  <c r="G5102" i="46"/>
  <c r="G5103" i="46"/>
  <c r="G5104" i="46"/>
  <c r="G5105" i="46"/>
  <c r="G5106" i="46"/>
  <c r="G5107" i="46"/>
  <c r="G5108" i="46"/>
  <c r="G5109" i="46"/>
  <c r="G5110" i="46"/>
  <c r="G5111" i="46"/>
  <c r="G5112" i="46"/>
  <c r="G5113" i="46"/>
  <c r="G5114" i="46"/>
  <c r="G5115" i="46"/>
  <c r="G5116" i="46"/>
  <c r="G5117" i="46"/>
  <c r="G5118" i="46"/>
  <c r="G5119" i="46"/>
  <c r="G5120" i="46"/>
  <c r="G5121" i="46"/>
  <c r="G5122" i="46"/>
  <c r="G5123" i="46"/>
  <c r="G5124" i="46"/>
  <c r="G5125" i="46"/>
  <c r="G5126" i="46"/>
  <c r="G5127" i="46"/>
  <c r="G5128" i="46"/>
  <c r="G5129" i="46"/>
  <c r="G5130" i="46"/>
  <c r="G5131" i="46"/>
  <c r="G5132" i="46"/>
  <c r="G5133" i="46"/>
  <c r="G5134" i="46"/>
  <c r="G5135" i="46"/>
  <c r="G5136" i="46"/>
  <c r="G5137" i="46"/>
  <c r="G5138" i="46"/>
  <c r="G5139" i="46"/>
  <c r="G5140" i="46"/>
  <c r="G5141" i="46"/>
  <c r="G5142" i="46"/>
  <c r="G5143" i="46"/>
  <c r="G5144" i="46"/>
  <c r="G5145" i="46"/>
  <c r="G5146" i="46"/>
  <c r="G5147" i="46"/>
  <c r="G5148" i="46"/>
  <c r="G5149" i="46"/>
  <c r="G5150" i="46"/>
  <c r="G5151" i="46"/>
  <c r="G5152" i="46"/>
  <c r="G5153" i="46"/>
  <c r="G5154" i="46"/>
  <c r="G5155" i="46"/>
  <c r="G5156" i="46"/>
  <c r="G5157" i="46"/>
  <c r="G5158" i="46"/>
  <c r="G5159" i="46"/>
  <c r="G5160" i="46"/>
  <c r="G5161" i="46"/>
  <c r="G5162" i="46"/>
  <c r="G5163" i="46"/>
  <c r="G5164" i="46"/>
  <c r="G5165" i="46"/>
  <c r="G5166" i="46"/>
  <c r="G5167" i="46"/>
  <c r="G5168" i="46"/>
  <c r="G5169" i="46"/>
  <c r="G5170" i="46"/>
  <c r="G5171" i="46"/>
  <c r="G5172" i="46"/>
  <c r="G5173" i="46"/>
  <c r="G5174" i="46"/>
  <c r="G5175" i="46"/>
  <c r="G5176" i="46"/>
  <c r="G5177" i="46"/>
  <c r="G5178" i="46"/>
  <c r="G5179" i="46"/>
  <c r="G5180" i="46"/>
  <c r="G5181" i="46"/>
  <c r="G5182" i="46"/>
  <c r="G5183" i="46"/>
  <c r="G5184" i="46"/>
  <c r="G5185" i="46"/>
  <c r="G5186" i="46"/>
  <c r="G5187" i="46"/>
  <c r="G5188" i="46"/>
  <c r="G5189" i="46"/>
  <c r="G5190" i="46"/>
  <c r="G5191" i="46"/>
  <c r="G5192" i="46"/>
  <c r="G5193" i="46"/>
  <c r="G5194" i="46"/>
  <c r="G5195" i="46"/>
  <c r="G5196" i="46"/>
  <c r="G5197" i="46"/>
  <c r="G5198" i="46"/>
  <c r="G5199" i="46"/>
  <c r="G5200" i="46"/>
  <c r="G5201" i="46"/>
  <c r="G5202" i="46"/>
  <c r="G5203" i="46"/>
  <c r="G5204" i="46"/>
  <c r="G5205" i="46"/>
  <c r="G5206" i="46"/>
  <c r="G5207" i="46"/>
  <c r="G5208" i="46"/>
  <c r="G5209" i="46"/>
  <c r="G5210" i="46"/>
  <c r="G5211" i="46"/>
  <c r="G5212" i="46"/>
  <c r="G5213" i="46"/>
  <c r="G5214" i="46"/>
  <c r="G5215" i="46"/>
  <c r="G5216" i="46"/>
  <c r="G5217" i="46"/>
  <c r="G5218" i="46"/>
  <c r="G5219" i="46"/>
  <c r="G5220" i="46"/>
  <c r="G5221" i="46"/>
  <c r="G5222" i="46"/>
  <c r="G5223" i="46"/>
  <c r="G5224" i="46"/>
  <c r="G5225" i="46"/>
  <c r="G5226" i="46"/>
  <c r="G5227" i="46"/>
  <c r="G5228" i="46"/>
  <c r="G5229" i="46"/>
  <c r="G5230" i="46"/>
  <c r="G5231" i="46"/>
  <c r="G5232" i="46"/>
  <c r="G5233" i="46"/>
  <c r="G5234" i="46"/>
  <c r="G5235" i="46"/>
  <c r="G5236" i="46"/>
  <c r="G5237" i="46"/>
  <c r="G5238" i="46"/>
  <c r="G5239" i="46"/>
  <c r="G5240" i="46"/>
  <c r="G5241" i="46"/>
  <c r="G5242" i="46"/>
  <c r="G5243" i="46"/>
  <c r="G5244" i="46"/>
  <c r="G5245" i="46"/>
  <c r="G5246" i="46"/>
  <c r="G5247" i="46"/>
  <c r="G5248" i="46"/>
  <c r="G5249" i="46"/>
  <c r="G5250" i="46"/>
  <c r="G5251" i="46"/>
  <c r="G5252" i="46"/>
  <c r="G5253" i="46"/>
  <c r="G5254" i="46"/>
  <c r="G5255" i="46"/>
  <c r="G5256" i="46"/>
  <c r="G5257" i="46"/>
  <c r="G5258" i="46"/>
  <c r="G5259" i="46"/>
  <c r="G5260" i="46"/>
  <c r="G5261" i="46"/>
  <c r="G5262" i="46"/>
  <c r="G5263" i="46"/>
  <c r="G5264" i="46"/>
  <c r="G5265" i="46"/>
  <c r="G5266" i="46"/>
  <c r="G5267" i="46"/>
  <c r="G5268" i="46"/>
  <c r="G5269" i="46"/>
  <c r="G5270" i="46"/>
  <c r="G5271" i="46"/>
  <c r="G5272" i="46"/>
  <c r="G5273" i="46"/>
  <c r="G5274" i="46"/>
  <c r="G5275" i="46"/>
  <c r="G5276" i="46"/>
  <c r="G5277" i="46"/>
  <c r="G5278" i="46"/>
  <c r="G5279" i="46"/>
  <c r="G5280" i="46"/>
  <c r="G5281" i="46"/>
  <c r="G5282" i="46"/>
  <c r="G5283" i="46"/>
  <c r="G5284" i="46"/>
  <c r="G5285" i="46"/>
  <c r="G5286" i="46"/>
  <c r="G5287" i="46"/>
  <c r="G5288" i="46"/>
  <c r="G5289" i="46"/>
  <c r="G5290" i="46"/>
  <c r="G5291" i="46"/>
  <c r="G5292" i="46"/>
  <c r="G5293" i="46"/>
  <c r="G5294" i="46"/>
  <c r="G5295" i="46"/>
  <c r="G5296" i="46"/>
  <c r="G5297" i="46"/>
  <c r="G5298" i="46"/>
  <c r="G5299" i="46"/>
  <c r="G5300" i="46"/>
  <c r="G5301" i="46"/>
  <c r="G5302" i="46"/>
  <c r="G5303" i="46"/>
  <c r="G5304" i="46"/>
  <c r="G5305" i="46"/>
  <c r="G5306" i="46"/>
  <c r="G5307" i="46"/>
  <c r="G5308" i="46"/>
  <c r="G5309" i="46"/>
  <c r="G5310" i="46"/>
  <c r="G5311" i="46"/>
  <c r="G5312" i="46"/>
  <c r="G5313" i="46"/>
  <c r="G5314" i="46"/>
  <c r="G5315" i="46"/>
  <c r="G5316" i="46"/>
  <c r="G5317" i="46"/>
  <c r="G5318" i="46"/>
  <c r="G5319" i="46"/>
  <c r="G5320" i="46"/>
  <c r="G5321" i="46"/>
  <c r="G5322" i="46"/>
  <c r="G5323" i="46"/>
  <c r="G5324" i="46"/>
  <c r="G5325" i="46"/>
  <c r="G5326" i="46"/>
  <c r="G5327" i="46"/>
  <c r="G5328" i="46"/>
  <c r="G5329" i="46"/>
  <c r="G5330" i="46"/>
  <c r="G5331" i="46"/>
  <c r="G5332" i="46"/>
  <c r="G5333" i="46"/>
  <c r="G5334" i="46"/>
  <c r="G5335" i="46"/>
  <c r="G5336" i="46"/>
  <c r="G5337" i="46"/>
  <c r="G5338" i="46"/>
  <c r="G5339" i="46"/>
  <c r="G5340" i="46"/>
  <c r="G5341" i="46"/>
  <c r="G5342" i="46"/>
  <c r="G5343" i="46"/>
  <c r="G5344" i="46"/>
  <c r="G5345" i="46"/>
  <c r="G5346" i="46"/>
  <c r="G5347" i="46"/>
  <c r="G5348" i="46"/>
  <c r="G5349" i="46"/>
  <c r="G5350" i="46"/>
  <c r="G5351" i="46"/>
  <c r="G5352" i="46"/>
  <c r="G5353" i="46"/>
  <c r="G5354" i="46"/>
  <c r="G5355" i="46"/>
  <c r="G5356" i="46"/>
  <c r="G5357" i="46"/>
  <c r="G5358" i="46"/>
  <c r="G5359" i="46"/>
  <c r="G5360" i="46"/>
  <c r="G5361" i="46"/>
  <c r="G5362" i="46"/>
  <c r="G5363" i="46"/>
  <c r="G5364" i="46"/>
  <c r="G5365" i="46"/>
  <c r="G5366" i="46"/>
  <c r="G5367" i="46"/>
  <c r="G5368" i="46"/>
  <c r="G5369" i="46"/>
  <c r="G5370" i="46"/>
  <c r="G5371" i="46"/>
  <c r="G5372" i="46"/>
  <c r="G5373" i="46"/>
  <c r="G5374" i="46"/>
  <c r="G5375" i="46"/>
  <c r="G5376" i="46"/>
  <c r="G5377" i="46"/>
  <c r="G5378" i="46"/>
  <c r="G5379" i="46"/>
  <c r="G5380" i="46"/>
  <c r="G5381" i="46"/>
  <c r="G5382" i="46"/>
  <c r="G5383" i="46"/>
  <c r="G5384" i="46"/>
  <c r="G5385" i="46"/>
  <c r="G5386" i="46"/>
  <c r="G5387" i="46"/>
  <c r="G5388" i="46"/>
  <c r="G5389" i="46"/>
  <c r="G5390" i="46"/>
  <c r="G5391" i="46"/>
  <c r="G5392" i="46"/>
  <c r="G5393" i="46"/>
  <c r="G5394" i="46"/>
  <c r="G5395" i="46"/>
  <c r="G5396" i="46"/>
  <c r="G5397" i="46"/>
  <c r="G5398" i="46"/>
  <c r="G5399" i="46"/>
  <c r="G5400" i="46"/>
  <c r="G5401" i="46"/>
  <c r="G5402" i="46"/>
  <c r="G5403" i="46"/>
  <c r="G5404" i="46"/>
  <c r="G5405" i="46"/>
  <c r="G5406" i="46"/>
  <c r="G5407" i="46"/>
  <c r="G5408" i="46"/>
  <c r="G5409" i="46"/>
  <c r="G5410" i="46"/>
  <c r="G5411" i="46"/>
  <c r="G5412" i="46"/>
  <c r="G5413" i="46"/>
  <c r="G5414" i="46"/>
  <c r="G5415" i="46"/>
  <c r="G5416" i="46"/>
  <c r="G5417" i="46"/>
  <c r="G5418" i="46"/>
  <c r="G5419" i="46"/>
  <c r="G5420" i="46"/>
  <c r="G5421" i="46"/>
  <c r="G5422" i="46"/>
  <c r="G5423" i="46"/>
  <c r="G5424" i="46"/>
  <c r="G5425" i="46"/>
  <c r="G5426" i="46"/>
  <c r="G5427" i="46"/>
  <c r="G5428" i="46"/>
  <c r="G5429" i="46"/>
  <c r="G5430" i="46"/>
  <c r="G5431" i="46"/>
  <c r="G5432" i="46"/>
  <c r="G5433" i="46"/>
  <c r="G5434" i="46"/>
  <c r="G5435" i="46"/>
  <c r="G5436" i="46"/>
  <c r="G5437" i="46"/>
  <c r="G5438" i="46"/>
  <c r="G5439" i="46"/>
  <c r="G5440" i="46"/>
  <c r="G5441" i="46"/>
  <c r="G5442" i="46"/>
  <c r="G5443" i="46"/>
  <c r="G5444" i="46"/>
  <c r="G5445" i="46"/>
  <c r="G5446" i="46"/>
  <c r="G5447" i="46"/>
  <c r="G5448" i="46"/>
  <c r="G5449" i="46"/>
  <c r="G5450" i="46"/>
  <c r="G5451" i="46"/>
  <c r="G5452" i="46"/>
  <c r="G5453" i="46"/>
  <c r="G5454" i="46"/>
  <c r="G5455" i="46"/>
  <c r="G5456" i="46"/>
  <c r="G5457" i="46"/>
  <c r="G5458" i="46"/>
  <c r="G5459" i="46"/>
  <c r="G5460" i="46"/>
  <c r="G5461" i="46"/>
  <c r="G5462" i="46"/>
  <c r="G5463" i="46"/>
  <c r="G5464" i="46"/>
  <c r="G5465" i="46"/>
  <c r="G5466" i="46"/>
  <c r="G5467" i="46"/>
  <c r="G5468" i="46"/>
  <c r="G5469" i="46"/>
  <c r="G5470" i="46"/>
  <c r="G5471" i="46"/>
  <c r="G5472" i="46"/>
  <c r="G5473" i="46"/>
  <c r="G5474" i="46"/>
  <c r="G5475" i="46"/>
  <c r="G5476" i="46"/>
  <c r="G5477" i="46"/>
  <c r="G5478" i="46"/>
  <c r="G5479" i="46"/>
  <c r="G5480" i="46"/>
  <c r="G5481" i="46"/>
  <c r="G5482" i="46"/>
  <c r="G5483" i="46"/>
  <c r="G5484" i="46"/>
  <c r="G5485" i="46"/>
  <c r="G5486" i="46"/>
  <c r="G5487" i="46"/>
  <c r="G5488" i="46"/>
  <c r="G5489" i="46"/>
  <c r="G5490" i="46"/>
  <c r="G5491" i="46"/>
  <c r="G5492" i="46"/>
  <c r="G5493" i="46"/>
  <c r="G5494" i="46"/>
  <c r="G5495" i="46"/>
  <c r="G5496" i="46"/>
  <c r="G5497" i="46"/>
  <c r="G5498" i="46"/>
  <c r="G5499" i="46"/>
  <c r="G5500" i="46"/>
  <c r="G5501" i="46"/>
  <c r="G5502" i="46"/>
  <c r="G5503" i="46"/>
  <c r="G5504" i="46"/>
  <c r="G5505" i="46"/>
  <c r="G5506" i="46"/>
  <c r="G5507" i="46"/>
  <c r="G5508" i="46"/>
  <c r="G5509" i="46"/>
  <c r="G5510" i="46"/>
  <c r="G5511" i="46"/>
  <c r="G5512" i="46"/>
  <c r="G5513" i="46"/>
  <c r="G5514" i="46"/>
  <c r="G5515" i="46"/>
  <c r="G5516" i="46"/>
  <c r="G5517" i="46"/>
  <c r="G5518" i="46"/>
  <c r="G5519" i="46"/>
  <c r="G5520" i="46"/>
  <c r="G5521" i="46"/>
  <c r="G5522" i="46"/>
  <c r="G5523" i="46"/>
  <c r="G5524" i="46"/>
  <c r="G5525" i="46"/>
  <c r="G5526" i="46"/>
  <c r="G5527" i="46"/>
  <c r="G5528" i="46"/>
  <c r="G5529" i="46"/>
  <c r="G5530" i="46"/>
  <c r="G5531" i="46"/>
  <c r="G5532" i="46"/>
  <c r="G5533" i="46"/>
  <c r="G5534" i="46"/>
  <c r="G5535" i="46"/>
  <c r="G5536" i="46"/>
  <c r="G5537" i="46"/>
  <c r="G5538" i="46"/>
  <c r="G5539" i="46"/>
  <c r="G5540" i="46"/>
  <c r="G5541" i="46"/>
  <c r="G5542" i="46"/>
  <c r="G5543" i="46"/>
  <c r="G5544" i="46"/>
  <c r="G5545" i="46"/>
  <c r="G5546" i="46"/>
  <c r="G5547" i="46"/>
  <c r="G5548" i="46"/>
  <c r="G5549" i="46"/>
  <c r="G5550" i="46"/>
  <c r="G5551" i="46"/>
  <c r="G5552" i="46"/>
  <c r="G5553" i="46"/>
  <c r="G5554" i="46"/>
  <c r="G5555" i="46"/>
  <c r="G5556" i="46"/>
  <c r="G5557" i="46"/>
  <c r="G5558" i="46"/>
  <c r="G5559" i="46"/>
  <c r="G5560" i="46"/>
  <c r="G5561" i="46"/>
  <c r="G5562" i="46"/>
  <c r="G5563" i="46"/>
  <c r="G5564" i="46"/>
  <c r="G5565" i="46"/>
  <c r="G5566" i="46"/>
  <c r="G5567" i="46"/>
  <c r="G5568" i="46"/>
  <c r="G5569" i="46"/>
  <c r="G5570" i="46"/>
  <c r="G5571" i="46"/>
  <c r="G5572" i="46"/>
  <c r="G5573" i="46"/>
  <c r="G5574" i="46"/>
  <c r="G5575" i="46"/>
  <c r="G5576" i="46"/>
  <c r="G5577" i="46"/>
  <c r="G5578" i="46"/>
  <c r="G5579" i="46"/>
  <c r="G5580" i="46"/>
  <c r="G5581" i="46"/>
  <c r="G5582" i="46"/>
  <c r="G5583" i="46"/>
  <c r="G5584" i="46"/>
  <c r="G5585" i="46"/>
  <c r="G5586" i="46"/>
  <c r="G5587" i="46"/>
  <c r="G5588" i="46"/>
  <c r="G5589" i="46"/>
  <c r="G5590" i="46"/>
  <c r="G5591" i="46"/>
  <c r="G5592" i="46"/>
  <c r="G5593" i="46"/>
  <c r="G5594" i="46"/>
  <c r="G5595" i="46"/>
  <c r="G5596" i="46"/>
  <c r="G5597" i="46"/>
  <c r="G5598" i="46"/>
  <c r="G5599" i="46"/>
  <c r="G5600" i="46"/>
  <c r="G5601" i="46"/>
  <c r="G5602" i="46"/>
  <c r="G5603" i="46"/>
  <c r="G5604" i="46"/>
  <c r="G5605" i="46"/>
  <c r="G5606" i="46"/>
  <c r="G5607" i="46"/>
  <c r="G5608" i="46"/>
  <c r="G5609" i="46"/>
  <c r="G5610" i="46"/>
  <c r="G5611" i="46"/>
  <c r="G5612" i="46"/>
  <c r="G5613" i="46"/>
  <c r="G5614" i="46"/>
  <c r="G5615" i="46"/>
  <c r="G5616" i="46"/>
  <c r="G5617" i="46"/>
  <c r="G5618" i="46"/>
  <c r="G5619" i="46"/>
  <c r="G5620" i="46"/>
  <c r="G5621" i="46"/>
  <c r="G5622" i="46"/>
  <c r="G5623" i="46"/>
  <c r="G5624" i="46"/>
  <c r="G5625" i="46"/>
  <c r="G5626" i="46"/>
  <c r="G5627" i="46"/>
  <c r="G5628" i="46"/>
  <c r="G5629" i="46"/>
  <c r="G5630" i="46"/>
  <c r="G5631" i="46"/>
  <c r="G5632" i="46"/>
  <c r="G5633" i="46"/>
  <c r="G5634" i="46"/>
  <c r="G5635" i="46"/>
  <c r="G5636" i="46"/>
  <c r="G5637" i="46"/>
  <c r="G5638" i="46"/>
  <c r="G5639" i="46"/>
  <c r="G5640" i="46"/>
  <c r="G5641" i="46"/>
  <c r="G5642" i="46"/>
  <c r="G5643" i="46"/>
  <c r="G5644" i="46"/>
  <c r="G5645" i="46"/>
  <c r="G5646" i="46"/>
  <c r="G5647" i="46"/>
  <c r="G5648" i="46"/>
  <c r="G5649" i="46"/>
  <c r="G5650" i="46"/>
  <c r="G5651" i="46"/>
  <c r="G5652" i="46"/>
  <c r="G5653" i="46"/>
  <c r="G5654" i="46"/>
  <c r="G5655" i="46"/>
  <c r="G5656" i="46"/>
  <c r="G5657" i="46"/>
  <c r="G5658" i="46"/>
  <c r="G5659" i="46"/>
  <c r="G5660" i="46"/>
  <c r="G5661" i="46"/>
  <c r="G5662" i="46"/>
  <c r="G5663" i="46"/>
  <c r="G5664" i="46"/>
  <c r="G5665" i="46"/>
  <c r="G5666" i="46"/>
  <c r="G5667" i="46"/>
  <c r="G5668" i="46"/>
  <c r="G5669" i="46"/>
  <c r="G5670" i="46"/>
  <c r="G5671" i="46"/>
  <c r="G5672" i="46"/>
  <c r="G5673" i="46"/>
  <c r="G5674" i="46"/>
  <c r="G5675" i="46"/>
  <c r="G5676" i="46"/>
  <c r="G5677" i="46"/>
  <c r="G5678" i="46"/>
  <c r="G5679" i="46"/>
  <c r="G5680" i="46"/>
  <c r="G5681" i="46"/>
  <c r="G5682" i="46"/>
  <c r="G5683" i="46"/>
  <c r="G5684" i="46"/>
  <c r="G5685" i="46"/>
  <c r="G5686" i="46"/>
  <c r="G5687" i="46"/>
  <c r="G5688" i="46"/>
  <c r="G5689" i="46"/>
  <c r="G5690" i="46"/>
  <c r="G5691" i="46"/>
  <c r="G5692" i="46"/>
  <c r="G5693" i="46"/>
  <c r="G5694" i="46"/>
  <c r="G5695" i="46"/>
  <c r="G5696" i="46"/>
  <c r="G5697" i="46"/>
  <c r="G5698" i="46"/>
  <c r="G5699" i="46"/>
  <c r="G5700" i="46"/>
  <c r="G5701" i="46"/>
  <c r="G5702" i="46"/>
  <c r="G5703" i="46"/>
  <c r="G5704" i="46"/>
  <c r="G5705" i="46"/>
  <c r="G5706" i="46"/>
  <c r="G5707" i="46"/>
  <c r="G5708" i="46"/>
  <c r="G5709" i="46"/>
  <c r="G5710" i="46"/>
  <c r="G5711" i="46"/>
  <c r="G5712" i="46"/>
  <c r="G5713" i="46"/>
  <c r="G5714" i="46"/>
  <c r="G5715" i="46"/>
  <c r="G5716" i="46"/>
  <c r="G5717" i="46"/>
  <c r="G5718" i="46"/>
  <c r="G5719" i="46"/>
  <c r="G5720" i="46"/>
  <c r="G5721" i="46"/>
  <c r="G5722" i="46"/>
  <c r="G5723" i="46"/>
  <c r="G5724" i="46"/>
  <c r="G5725" i="46"/>
  <c r="G5726" i="46"/>
  <c r="G5727" i="46"/>
  <c r="G5728" i="46"/>
  <c r="G5729" i="46"/>
  <c r="G5730" i="46"/>
  <c r="G5731" i="46"/>
  <c r="G5732" i="46"/>
  <c r="G5733" i="46"/>
  <c r="G5734" i="46"/>
  <c r="G5735" i="46"/>
  <c r="G5736" i="46"/>
  <c r="G5737" i="46"/>
  <c r="G5738" i="46"/>
  <c r="G5739" i="46"/>
  <c r="G5740" i="46"/>
  <c r="G5741" i="46"/>
  <c r="G5742" i="46"/>
  <c r="G5743" i="46"/>
  <c r="G5744" i="46"/>
  <c r="G5745" i="46"/>
  <c r="G5746" i="46"/>
  <c r="G5747" i="46"/>
  <c r="G5748" i="46"/>
  <c r="G5749" i="46"/>
  <c r="G5750" i="46"/>
  <c r="G5751" i="46"/>
  <c r="G5752" i="46"/>
  <c r="G5753" i="46"/>
  <c r="G5754" i="46"/>
  <c r="G5755" i="46"/>
  <c r="G5756" i="46"/>
  <c r="G5757" i="46"/>
  <c r="G5758" i="46"/>
  <c r="G5759" i="46"/>
  <c r="G5760" i="46"/>
  <c r="G5761" i="46"/>
  <c r="G5762" i="46"/>
  <c r="G5763" i="46"/>
  <c r="G5764" i="46"/>
  <c r="G5765" i="46"/>
  <c r="G5766" i="46"/>
  <c r="G5767" i="46"/>
  <c r="G5768" i="46"/>
  <c r="G5769" i="46"/>
  <c r="G5770" i="46"/>
  <c r="G5771" i="46"/>
  <c r="G5772" i="46"/>
  <c r="G5773" i="46"/>
  <c r="G5774" i="46"/>
  <c r="G5775" i="46"/>
  <c r="G5776" i="46"/>
  <c r="G5777" i="46"/>
  <c r="G5778" i="46"/>
  <c r="G5779" i="46"/>
  <c r="G5780" i="46"/>
  <c r="G5781" i="46"/>
  <c r="G5782" i="46"/>
  <c r="G5783" i="46"/>
  <c r="G5784" i="46"/>
  <c r="G5785" i="46"/>
  <c r="G5786" i="46"/>
  <c r="G5787" i="46"/>
  <c r="G5788" i="46"/>
  <c r="G5789" i="46"/>
  <c r="G5790" i="46"/>
  <c r="G5791" i="46"/>
  <c r="G5792" i="46"/>
  <c r="G5793" i="46"/>
  <c r="G5794" i="46"/>
  <c r="G5795" i="46"/>
  <c r="G5796" i="46"/>
  <c r="G5797" i="46"/>
  <c r="G5798" i="46"/>
  <c r="G5799" i="46"/>
  <c r="G5800" i="46"/>
  <c r="G5801" i="46"/>
  <c r="G5802" i="46"/>
  <c r="G5803" i="46"/>
  <c r="G5804" i="46"/>
  <c r="G5805" i="46"/>
  <c r="G5806" i="46"/>
  <c r="G5807" i="46"/>
  <c r="G5808" i="46"/>
  <c r="G5809" i="46"/>
  <c r="G5810" i="46"/>
  <c r="G5811" i="46"/>
  <c r="G5812" i="46"/>
  <c r="G5813" i="46"/>
  <c r="G5814" i="46"/>
  <c r="G5815" i="46"/>
  <c r="G5816" i="46"/>
  <c r="G5817" i="46"/>
  <c r="G5818" i="46"/>
  <c r="G5819" i="46"/>
  <c r="G5820" i="46"/>
  <c r="G5821" i="46"/>
  <c r="G5822" i="46"/>
  <c r="G5823" i="46"/>
  <c r="G5824" i="46"/>
  <c r="G5825" i="46"/>
  <c r="G5826" i="46"/>
  <c r="G5827" i="46"/>
  <c r="G5828" i="46"/>
  <c r="G5829" i="46"/>
  <c r="G5830" i="46"/>
  <c r="G5831" i="46"/>
  <c r="G5832" i="46"/>
  <c r="G5833" i="46"/>
  <c r="G5834" i="46"/>
  <c r="G5835" i="46"/>
  <c r="G5836" i="46"/>
  <c r="G5837" i="46"/>
  <c r="G5838" i="46"/>
  <c r="G5839" i="46"/>
  <c r="G5840" i="46"/>
  <c r="G5841" i="46"/>
  <c r="G5842" i="46"/>
  <c r="G5843" i="46"/>
  <c r="G5844" i="46"/>
  <c r="G5845" i="46"/>
  <c r="G5846" i="46"/>
  <c r="G5847" i="46"/>
  <c r="G5848" i="46"/>
  <c r="G5849" i="46"/>
  <c r="G5850" i="46"/>
  <c r="G5851" i="46"/>
  <c r="G5852" i="46"/>
  <c r="G5853" i="46"/>
  <c r="G5854" i="46"/>
  <c r="G5855" i="46"/>
  <c r="G5856" i="46"/>
  <c r="G5857" i="46"/>
  <c r="G5858" i="46"/>
  <c r="G5859" i="46"/>
  <c r="G5860" i="46"/>
  <c r="G5861" i="46"/>
  <c r="G5862" i="46"/>
  <c r="G5863" i="46"/>
  <c r="G5864" i="46"/>
  <c r="G5865" i="46"/>
  <c r="G5866" i="46"/>
  <c r="G5867" i="46"/>
  <c r="G5868" i="46"/>
  <c r="G5869" i="46"/>
  <c r="G5870" i="46"/>
  <c r="G5871" i="46"/>
  <c r="G5872" i="46"/>
  <c r="G5873" i="46"/>
  <c r="G5874" i="46"/>
  <c r="G5875" i="46"/>
  <c r="G5876" i="46"/>
  <c r="G5877" i="46"/>
  <c r="G5878" i="46"/>
  <c r="G5879" i="46"/>
  <c r="G5880" i="46"/>
  <c r="G5881" i="46"/>
  <c r="G5882" i="46"/>
  <c r="G5883" i="46"/>
  <c r="G5884" i="46"/>
  <c r="G5885" i="46"/>
  <c r="G5886" i="46"/>
  <c r="G5887" i="46"/>
  <c r="G5888" i="46"/>
  <c r="G5889" i="46"/>
  <c r="G5890" i="46"/>
  <c r="G5891" i="46"/>
  <c r="G5892" i="46"/>
  <c r="G5893" i="46"/>
  <c r="G5894" i="46"/>
  <c r="G5895" i="46"/>
  <c r="G5896" i="46"/>
  <c r="G5897" i="46"/>
  <c r="G5898" i="46"/>
  <c r="G5899" i="46"/>
  <c r="G5900" i="46"/>
  <c r="G5901" i="46"/>
  <c r="G5902" i="46"/>
  <c r="G5903" i="46"/>
  <c r="G5904" i="46"/>
  <c r="G5905" i="46"/>
  <c r="G5906" i="46"/>
  <c r="G5907" i="46"/>
  <c r="G5908" i="46"/>
  <c r="G5909" i="46"/>
  <c r="G5910" i="46"/>
  <c r="G5911" i="46"/>
  <c r="G5912" i="46"/>
  <c r="G5913" i="46"/>
  <c r="G5914" i="46"/>
  <c r="G5915" i="46"/>
  <c r="G5916" i="46"/>
  <c r="G5917" i="46"/>
  <c r="G5918" i="46"/>
  <c r="G5919" i="46"/>
  <c r="G5920" i="46"/>
  <c r="G5921" i="46"/>
  <c r="G5922" i="46"/>
  <c r="G5923" i="46"/>
  <c r="G5924" i="46"/>
  <c r="G5925" i="46"/>
  <c r="G5926" i="46"/>
  <c r="G5927" i="46"/>
  <c r="G5928" i="46"/>
  <c r="G5929" i="46"/>
  <c r="G5930" i="46"/>
  <c r="G5931" i="46"/>
  <c r="G5932" i="46"/>
  <c r="G5933" i="46"/>
  <c r="G5934" i="46"/>
  <c r="G5935" i="46"/>
  <c r="G5936" i="46"/>
  <c r="G5937" i="46"/>
  <c r="G5938" i="46"/>
  <c r="G5939" i="46"/>
  <c r="G5940" i="46"/>
  <c r="G5941" i="46"/>
  <c r="G5942" i="46"/>
  <c r="G5943" i="46"/>
  <c r="G5944" i="46"/>
  <c r="G5945" i="46"/>
  <c r="G5946" i="46"/>
  <c r="G5947" i="46"/>
  <c r="G5948" i="46"/>
  <c r="G5949" i="46"/>
  <c r="G5950" i="46"/>
  <c r="G5951" i="46"/>
  <c r="G5952" i="46"/>
  <c r="G5953" i="46"/>
  <c r="G5954" i="46"/>
  <c r="G5955" i="46"/>
  <c r="G5956" i="46"/>
  <c r="G5957" i="46"/>
  <c r="G5958" i="46"/>
  <c r="G5959" i="46"/>
  <c r="G5960" i="46"/>
  <c r="G5961" i="46"/>
  <c r="G5962" i="46"/>
  <c r="G5963" i="46"/>
  <c r="G5964" i="46"/>
  <c r="G5965" i="46"/>
  <c r="G5966" i="46"/>
  <c r="G5967" i="46"/>
  <c r="G5968" i="46"/>
  <c r="G5969" i="46"/>
  <c r="G5970" i="46"/>
  <c r="G5971" i="46"/>
  <c r="G5972" i="46"/>
  <c r="G5973" i="46"/>
  <c r="G5974" i="46"/>
  <c r="G5975" i="46"/>
  <c r="G5976" i="46"/>
  <c r="G5977" i="46"/>
  <c r="G5978" i="46"/>
  <c r="G5979" i="46"/>
  <c r="G5980" i="46"/>
  <c r="G5981" i="46"/>
  <c r="G5982" i="46"/>
  <c r="G5983" i="46"/>
  <c r="G5984" i="46"/>
  <c r="G5985" i="46"/>
  <c r="G5986" i="46"/>
  <c r="G5987" i="46"/>
  <c r="G5988" i="46"/>
  <c r="G5989" i="46"/>
  <c r="G5990" i="46"/>
  <c r="G5991" i="46"/>
  <c r="G5992" i="46"/>
  <c r="G5993" i="46"/>
  <c r="G5994" i="46"/>
  <c r="G5995" i="46"/>
  <c r="G5996" i="46"/>
  <c r="G5997" i="46"/>
  <c r="G5998" i="46"/>
  <c r="G5999" i="46"/>
  <c r="G6000" i="46"/>
  <c r="G6001" i="46"/>
  <c r="G6002" i="46"/>
  <c r="G6003" i="46"/>
  <c r="G6004" i="46"/>
  <c r="G6005" i="46"/>
  <c r="G6006" i="46"/>
  <c r="G6007" i="46"/>
  <c r="G6008" i="46"/>
  <c r="G6009" i="46"/>
  <c r="G6010" i="46"/>
  <c r="G6011" i="46"/>
  <c r="G6012" i="46"/>
  <c r="G6013" i="46"/>
  <c r="G6014" i="46"/>
  <c r="G6015" i="46"/>
  <c r="G6016" i="46"/>
  <c r="G6017" i="46"/>
  <c r="G6018" i="46"/>
  <c r="G6019" i="46"/>
  <c r="G6020" i="46"/>
  <c r="G6021" i="46"/>
  <c r="G6022" i="46"/>
  <c r="G6023" i="46"/>
  <c r="G6024" i="46"/>
  <c r="G6025" i="46"/>
  <c r="G6026" i="46"/>
  <c r="G6027" i="46"/>
  <c r="G6028" i="46"/>
  <c r="G6029" i="46"/>
  <c r="G6030" i="46"/>
  <c r="G6031" i="46"/>
  <c r="G6032" i="46"/>
  <c r="G6033" i="46"/>
  <c r="G6034" i="46"/>
  <c r="G6035" i="46"/>
  <c r="G6036" i="46"/>
  <c r="G6037" i="46"/>
  <c r="G6038" i="46"/>
  <c r="G6039" i="46"/>
  <c r="G6040" i="46"/>
  <c r="G6041" i="46"/>
  <c r="G6042" i="46"/>
  <c r="G6043" i="46"/>
  <c r="G6044" i="46"/>
  <c r="G6045" i="46"/>
  <c r="G6046" i="46"/>
  <c r="G6047" i="46"/>
  <c r="G6048" i="46"/>
  <c r="G6049" i="46"/>
  <c r="G6050" i="46"/>
  <c r="G6051" i="46"/>
  <c r="G6052" i="46"/>
  <c r="G6053" i="46"/>
  <c r="G6054" i="46"/>
  <c r="G6055" i="46"/>
  <c r="G6056" i="46"/>
  <c r="G6057" i="46"/>
  <c r="G6058" i="46"/>
  <c r="G6059" i="46"/>
  <c r="G6060" i="46"/>
  <c r="G6061" i="46"/>
  <c r="G6062" i="46"/>
  <c r="G6063" i="46"/>
  <c r="G6064" i="46"/>
  <c r="G6065" i="46"/>
  <c r="G6066" i="46"/>
  <c r="G6067" i="46"/>
  <c r="G6068" i="46"/>
  <c r="G6069" i="46"/>
  <c r="G6070" i="46"/>
  <c r="G6071" i="46"/>
  <c r="G6072" i="46"/>
  <c r="G6073" i="46"/>
  <c r="G6074" i="46"/>
  <c r="G6075" i="46"/>
  <c r="G6076" i="46"/>
  <c r="G6077" i="46"/>
  <c r="G6078" i="46"/>
  <c r="G6079" i="46"/>
  <c r="G6080" i="46"/>
  <c r="G6081" i="46"/>
  <c r="G6082" i="46"/>
  <c r="G6083" i="46"/>
  <c r="G6084" i="46"/>
  <c r="G6085" i="46"/>
  <c r="G6086" i="46"/>
  <c r="G6087" i="46"/>
  <c r="G6088" i="46"/>
  <c r="G6089" i="46"/>
  <c r="G6090" i="46"/>
  <c r="G6091" i="46"/>
  <c r="G6092" i="46"/>
  <c r="G6093" i="46"/>
  <c r="G6094" i="46"/>
  <c r="G6095" i="46"/>
  <c r="G6096" i="46"/>
  <c r="G6097" i="46"/>
  <c r="G6098" i="46"/>
  <c r="G6099" i="46"/>
  <c r="G6100" i="46"/>
  <c r="G6101" i="46"/>
  <c r="G6102" i="46"/>
  <c r="G6103" i="46"/>
  <c r="G6104" i="46"/>
  <c r="G6105" i="46"/>
  <c r="G6106" i="46"/>
  <c r="G6107" i="46"/>
  <c r="G6108" i="46"/>
  <c r="G6109" i="46"/>
  <c r="G6110" i="46"/>
  <c r="G6111" i="46"/>
  <c r="G6112" i="46"/>
  <c r="G6113" i="46"/>
  <c r="G6114" i="46"/>
  <c r="G6115" i="46"/>
  <c r="G6116" i="46"/>
  <c r="G6117" i="46"/>
  <c r="G6118" i="46"/>
  <c r="G6119" i="46"/>
  <c r="G6120" i="46"/>
  <c r="G6121" i="46"/>
  <c r="G6122" i="46"/>
  <c r="G6123" i="46"/>
  <c r="G6124" i="46"/>
  <c r="G6125" i="46"/>
  <c r="G6126" i="46"/>
  <c r="G6127" i="46"/>
  <c r="G6128" i="46"/>
  <c r="G6129" i="46"/>
  <c r="G6130" i="46"/>
  <c r="G6131" i="46"/>
  <c r="G6132" i="46"/>
  <c r="G6133" i="46"/>
  <c r="G6134" i="46"/>
  <c r="G6135" i="46"/>
  <c r="G6136" i="46"/>
  <c r="G6137" i="46"/>
  <c r="G6138" i="46"/>
  <c r="G6139" i="46"/>
  <c r="G6140" i="46"/>
  <c r="G6141" i="46"/>
  <c r="G6142" i="46"/>
  <c r="G6143" i="46"/>
  <c r="G6144" i="46"/>
  <c r="G6145" i="46"/>
  <c r="G6146" i="46"/>
  <c r="G6147" i="46"/>
  <c r="G6148" i="46"/>
  <c r="G6149" i="46"/>
  <c r="G6150" i="46"/>
  <c r="G6151" i="46"/>
  <c r="G6152" i="46"/>
  <c r="G6153" i="46"/>
  <c r="G6154" i="46"/>
  <c r="G6155" i="46"/>
  <c r="G6156" i="46"/>
  <c r="G6157" i="46"/>
  <c r="G6158" i="46"/>
  <c r="G6159" i="46"/>
  <c r="G6160" i="46"/>
  <c r="G6161" i="46"/>
  <c r="G6162" i="46"/>
  <c r="G6163" i="46"/>
  <c r="G6164" i="46"/>
  <c r="G6165" i="46"/>
  <c r="G6166" i="46"/>
  <c r="G6167" i="46"/>
  <c r="G6168" i="46"/>
  <c r="G6169" i="46"/>
  <c r="G6170" i="46"/>
  <c r="G6171" i="46"/>
  <c r="G6172" i="46"/>
  <c r="G6173" i="46"/>
  <c r="G6174" i="46"/>
  <c r="G6175" i="46"/>
  <c r="G6176" i="46"/>
  <c r="G6177" i="46"/>
  <c r="G6178" i="46"/>
  <c r="G6179" i="46"/>
  <c r="G6180" i="46"/>
  <c r="G6181" i="46"/>
  <c r="G6182" i="46"/>
  <c r="G6183" i="46"/>
  <c r="G6184" i="46"/>
  <c r="G6185" i="46"/>
  <c r="G6186" i="46"/>
  <c r="G6187" i="46"/>
  <c r="G6188" i="46"/>
  <c r="G6189" i="46"/>
  <c r="G6190" i="46"/>
  <c r="G6191" i="46"/>
  <c r="G6192" i="46"/>
  <c r="G6193" i="46"/>
  <c r="G6194" i="46"/>
  <c r="G6195" i="46"/>
  <c r="G6196" i="46"/>
  <c r="G6197" i="46"/>
  <c r="G6198" i="46"/>
  <c r="G6199" i="46"/>
  <c r="G6200" i="46"/>
  <c r="G6201" i="46"/>
  <c r="G6202" i="46"/>
  <c r="G6203" i="46"/>
  <c r="G6204" i="46"/>
  <c r="G6205" i="46"/>
  <c r="G6206" i="46"/>
  <c r="G6207" i="46"/>
  <c r="G6208" i="46"/>
  <c r="G6209" i="46"/>
  <c r="G6210" i="46"/>
  <c r="G6211" i="46"/>
  <c r="G6212" i="46"/>
  <c r="G6213" i="46"/>
  <c r="G6214" i="46"/>
  <c r="G6215" i="46"/>
  <c r="G6216" i="46"/>
  <c r="G6217" i="46"/>
  <c r="G6218" i="46"/>
  <c r="G6219" i="46"/>
  <c r="G6220" i="46"/>
  <c r="G6221" i="46"/>
  <c r="G6222" i="46"/>
  <c r="G6223" i="46"/>
  <c r="G6224" i="46"/>
  <c r="G6225" i="46"/>
  <c r="G6226" i="46"/>
  <c r="G6227" i="46"/>
  <c r="G6228" i="46"/>
  <c r="G6229" i="46"/>
  <c r="G6230" i="46"/>
  <c r="G6231" i="46"/>
  <c r="G6232" i="46"/>
  <c r="G6233" i="46"/>
  <c r="G6234" i="46"/>
  <c r="G6235" i="46"/>
  <c r="G6236" i="46"/>
  <c r="G6237" i="46"/>
  <c r="G6238" i="46"/>
  <c r="G6239" i="46"/>
  <c r="G6240" i="46"/>
  <c r="G6241" i="46"/>
  <c r="G6242" i="46"/>
  <c r="G6243" i="46"/>
  <c r="G6244" i="46"/>
  <c r="G6245" i="46"/>
  <c r="G6246" i="46"/>
  <c r="G6247" i="46"/>
  <c r="G6248" i="46"/>
  <c r="G6249" i="46"/>
  <c r="G6250" i="46"/>
  <c r="G6251" i="46"/>
  <c r="G6252" i="46"/>
  <c r="G6253" i="46"/>
  <c r="G6254" i="46"/>
  <c r="G6255" i="46"/>
  <c r="G6256" i="46"/>
  <c r="G6257" i="46"/>
  <c r="G6258" i="46"/>
  <c r="G6259" i="46"/>
  <c r="G6260" i="46"/>
  <c r="G6261" i="46"/>
  <c r="G6262" i="46"/>
  <c r="G6263" i="46"/>
  <c r="G6264" i="46"/>
  <c r="G6265" i="46"/>
  <c r="G6266" i="46"/>
  <c r="G6267" i="46"/>
  <c r="G6268" i="46"/>
  <c r="G6269" i="46"/>
  <c r="G6270" i="46"/>
  <c r="G6271" i="46"/>
  <c r="G6272" i="46"/>
  <c r="G6273" i="46"/>
  <c r="G6274" i="46"/>
  <c r="G6275" i="46"/>
  <c r="G6276" i="46"/>
  <c r="G6277" i="46"/>
  <c r="G6278" i="46"/>
  <c r="G6279" i="46"/>
  <c r="G6280" i="46"/>
  <c r="G6281" i="46"/>
  <c r="G6282" i="46"/>
  <c r="G6283" i="46"/>
  <c r="G6284" i="46"/>
  <c r="G6285" i="46"/>
  <c r="G6286" i="46"/>
  <c r="G6287" i="46"/>
  <c r="G6288" i="46"/>
  <c r="G6289" i="46"/>
  <c r="G6290" i="46"/>
  <c r="G6291" i="46"/>
  <c r="G6292" i="46"/>
  <c r="G6293" i="46"/>
  <c r="G6294" i="46"/>
  <c r="G6295" i="46"/>
  <c r="G6296" i="46"/>
  <c r="G6297" i="46"/>
  <c r="G6298" i="46"/>
  <c r="G6299" i="46"/>
  <c r="G6300" i="46"/>
  <c r="G6301" i="46"/>
  <c r="G6302" i="46"/>
  <c r="G6303" i="46"/>
  <c r="G6304" i="46"/>
  <c r="G6305" i="46"/>
  <c r="G6306" i="46"/>
  <c r="G6307" i="46"/>
  <c r="G6308" i="46"/>
  <c r="G6309" i="46"/>
  <c r="G6310" i="46"/>
  <c r="G6311" i="46"/>
  <c r="G6312" i="46"/>
  <c r="G6313" i="46"/>
  <c r="G6314" i="46"/>
  <c r="G6315" i="46"/>
  <c r="G6316" i="46"/>
  <c r="G6317" i="46"/>
  <c r="G6318" i="46"/>
  <c r="G6319" i="46"/>
  <c r="G6320" i="46"/>
  <c r="G6321" i="46"/>
  <c r="G6322" i="46"/>
  <c r="G6323" i="46"/>
  <c r="G6324" i="46"/>
  <c r="G6325" i="46"/>
  <c r="G6326" i="46"/>
  <c r="G6327" i="46"/>
  <c r="G6328" i="46"/>
  <c r="G6329" i="46"/>
  <c r="G6330" i="46"/>
  <c r="G6331" i="46"/>
  <c r="G6332" i="46"/>
  <c r="G6333" i="46"/>
  <c r="G6334" i="46"/>
  <c r="G6335" i="46"/>
  <c r="G6336" i="46"/>
  <c r="G6337" i="46"/>
  <c r="G6338" i="46"/>
  <c r="G6339" i="46"/>
  <c r="G6340" i="46"/>
  <c r="G6341" i="46"/>
  <c r="G6342" i="46"/>
  <c r="G6343" i="46"/>
  <c r="G6344" i="46"/>
  <c r="G6345" i="46"/>
  <c r="G6346" i="46"/>
  <c r="G6347" i="46"/>
  <c r="G6348" i="46"/>
  <c r="G6349" i="46"/>
  <c r="G6350" i="46"/>
  <c r="G6351" i="46"/>
  <c r="G6352" i="46"/>
  <c r="G6353" i="46"/>
  <c r="G6354" i="46"/>
  <c r="G6355" i="46"/>
  <c r="G6356" i="46"/>
  <c r="G6357" i="46"/>
  <c r="G6358" i="46"/>
  <c r="G6359" i="46"/>
  <c r="G6360" i="46"/>
  <c r="G6361" i="46"/>
  <c r="G6362" i="46"/>
  <c r="G6363" i="46"/>
  <c r="G6364" i="46"/>
  <c r="G6365" i="46"/>
  <c r="G6366" i="46"/>
  <c r="G6367" i="46"/>
  <c r="G6368" i="46"/>
  <c r="G6369" i="46"/>
  <c r="G6370" i="46"/>
  <c r="G6371" i="46"/>
  <c r="G6372" i="46"/>
  <c r="G6373" i="46"/>
  <c r="G6374" i="46"/>
  <c r="G6375" i="46"/>
  <c r="G6376" i="46"/>
  <c r="G6377" i="46"/>
  <c r="G6378" i="46"/>
  <c r="G6379" i="46"/>
  <c r="G6380" i="46"/>
  <c r="G6381" i="46"/>
  <c r="G6382" i="46"/>
  <c r="G6383" i="46"/>
  <c r="G6384" i="46"/>
  <c r="G6385" i="46"/>
  <c r="G6386" i="46"/>
  <c r="G6387" i="46"/>
  <c r="G6388" i="46"/>
  <c r="G6389" i="46"/>
  <c r="G6390" i="46"/>
  <c r="G6391" i="46"/>
  <c r="G6392" i="46"/>
  <c r="G6393" i="46"/>
  <c r="G6394" i="46"/>
  <c r="G6395" i="46"/>
  <c r="G6396" i="46"/>
  <c r="G6397" i="46"/>
  <c r="G6398" i="46"/>
  <c r="G6399" i="46"/>
  <c r="G6400" i="46"/>
  <c r="G6401" i="46"/>
  <c r="G6402" i="46"/>
  <c r="G6403" i="46"/>
  <c r="G6404" i="46"/>
  <c r="G6405" i="46"/>
  <c r="G6406" i="46"/>
  <c r="G6407" i="46"/>
  <c r="G6408" i="46"/>
  <c r="G6409" i="46"/>
  <c r="G6410" i="46"/>
  <c r="G6411" i="46"/>
  <c r="G6412" i="46"/>
  <c r="G6413" i="46"/>
  <c r="G6414" i="46"/>
  <c r="G6415" i="46"/>
  <c r="G6416" i="46"/>
  <c r="G6417" i="46"/>
  <c r="G6418" i="46"/>
  <c r="G6419" i="46"/>
  <c r="G6420" i="46"/>
  <c r="G6421" i="46"/>
  <c r="G6422" i="46"/>
  <c r="G6423" i="46"/>
  <c r="G6424" i="46"/>
  <c r="G6425" i="46"/>
  <c r="G6426" i="46"/>
  <c r="G6427" i="46"/>
  <c r="G6428" i="46"/>
  <c r="G6429" i="46"/>
  <c r="G6430" i="46"/>
  <c r="G6431" i="46"/>
  <c r="G6432" i="46"/>
  <c r="G6433" i="46"/>
  <c r="G6434" i="46"/>
  <c r="G6435" i="46"/>
  <c r="G6436" i="46"/>
  <c r="G6437" i="46"/>
  <c r="G6438" i="46"/>
  <c r="G6439" i="46"/>
  <c r="G6440" i="46"/>
  <c r="G6441" i="46"/>
  <c r="G6442" i="46"/>
  <c r="G6443" i="46"/>
  <c r="G6444" i="46"/>
  <c r="G6445" i="46"/>
  <c r="G6446" i="46"/>
  <c r="G6447" i="46"/>
  <c r="G6448" i="46"/>
  <c r="G6449" i="46"/>
  <c r="G6450" i="46"/>
  <c r="G6451" i="46"/>
  <c r="G6452" i="46"/>
  <c r="G6453" i="46"/>
  <c r="G6454" i="46"/>
  <c r="G6455" i="46"/>
  <c r="G6456" i="46"/>
  <c r="G6457" i="46"/>
  <c r="G6458" i="46"/>
  <c r="G6459" i="46"/>
  <c r="G6460" i="46"/>
  <c r="G6461" i="46"/>
  <c r="G6462" i="46"/>
  <c r="G6463" i="46"/>
  <c r="G6464" i="46"/>
  <c r="G6465" i="46"/>
  <c r="G6466" i="46"/>
  <c r="G6467" i="46"/>
  <c r="G6468" i="46"/>
  <c r="G6469" i="46"/>
  <c r="G6470" i="46"/>
  <c r="G6471" i="46"/>
  <c r="G6472" i="46"/>
  <c r="G6473" i="46"/>
  <c r="G6474" i="46"/>
  <c r="G6475" i="46"/>
  <c r="G6476" i="46"/>
  <c r="G6477" i="46"/>
  <c r="G6478" i="46"/>
  <c r="G6479" i="46"/>
  <c r="G6480" i="46"/>
  <c r="G6481" i="46"/>
  <c r="G6482" i="46"/>
  <c r="G6483" i="46"/>
  <c r="G6484" i="46"/>
  <c r="G6485" i="46"/>
  <c r="G6486" i="46"/>
  <c r="G6487" i="46"/>
  <c r="G6488" i="46"/>
  <c r="G6489" i="46"/>
  <c r="G6490" i="46"/>
  <c r="G6491" i="46"/>
  <c r="G6492" i="46"/>
  <c r="G6493" i="46"/>
  <c r="G6494" i="46"/>
  <c r="G6495" i="46"/>
  <c r="G6496" i="46"/>
  <c r="G6497" i="46"/>
  <c r="G6498" i="46"/>
  <c r="G6499" i="46"/>
  <c r="G6500" i="46"/>
  <c r="G6501" i="46"/>
  <c r="G6502" i="46"/>
  <c r="G6503" i="46"/>
  <c r="G6504" i="46"/>
  <c r="G6505" i="46"/>
  <c r="G6506" i="46"/>
  <c r="G6507" i="46"/>
  <c r="G6508" i="46"/>
  <c r="G6509" i="46"/>
  <c r="G6510" i="46"/>
  <c r="G6511" i="46"/>
  <c r="G6512" i="46"/>
  <c r="G6513" i="46"/>
  <c r="G6514" i="46"/>
  <c r="G6515" i="46"/>
  <c r="G6516" i="46"/>
  <c r="G6517" i="46"/>
  <c r="G6518" i="46"/>
  <c r="G6519" i="46"/>
  <c r="G6520" i="46"/>
  <c r="G6521" i="46"/>
  <c r="G6522" i="46"/>
  <c r="G6523" i="46"/>
  <c r="G6524" i="46"/>
  <c r="G6525" i="46"/>
  <c r="G6526" i="46"/>
  <c r="G6527" i="46"/>
  <c r="G6528" i="46"/>
  <c r="G6529" i="46"/>
  <c r="G6530" i="46"/>
  <c r="G6531" i="46"/>
  <c r="G6532" i="46"/>
  <c r="G6533" i="46"/>
  <c r="G6534" i="46"/>
  <c r="G6535" i="46"/>
  <c r="G6536" i="46"/>
  <c r="G6537" i="46"/>
  <c r="G6538" i="46"/>
  <c r="G6539" i="46"/>
  <c r="G6540" i="46"/>
  <c r="G6541" i="46"/>
  <c r="G6542" i="46"/>
  <c r="G6543" i="46"/>
  <c r="G6544" i="46"/>
  <c r="G6545" i="46"/>
  <c r="G6546" i="46"/>
  <c r="G6547" i="46"/>
  <c r="G6548" i="46"/>
  <c r="G6549" i="46"/>
  <c r="G6550" i="46"/>
  <c r="G6551" i="46"/>
  <c r="G6552" i="46"/>
  <c r="G6553" i="46"/>
  <c r="G6554" i="46"/>
  <c r="G6555" i="46"/>
  <c r="G6556" i="46"/>
  <c r="G6557" i="46"/>
  <c r="G6558" i="46"/>
  <c r="G6559" i="46"/>
  <c r="G6560" i="46"/>
  <c r="G6561" i="46"/>
  <c r="G6562" i="46"/>
  <c r="G6563" i="46"/>
  <c r="G6564" i="46"/>
  <c r="G6565" i="46"/>
  <c r="G6566" i="46"/>
  <c r="G6567" i="46"/>
  <c r="G6568" i="46"/>
  <c r="G6569" i="46"/>
  <c r="G6570" i="46"/>
  <c r="G6571" i="46"/>
  <c r="G6572" i="46"/>
  <c r="G6573" i="46"/>
  <c r="G6574" i="46"/>
  <c r="G6575" i="46"/>
  <c r="G6576" i="46"/>
  <c r="G6577" i="46"/>
  <c r="G6578" i="46"/>
  <c r="G6579" i="46"/>
  <c r="G6580" i="46"/>
  <c r="G6581" i="46"/>
  <c r="G6582" i="46"/>
  <c r="G6583" i="46"/>
  <c r="G6584" i="46"/>
  <c r="G6585" i="46"/>
  <c r="G6586" i="46"/>
  <c r="G6587" i="46"/>
  <c r="G6588" i="46"/>
  <c r="G6589" i="46"/>
  <c r="G6590" i="46"/>
  <c r="G6591" i="46"/>
  <c r="G6592" i="46"/>
  <c r="G6593" i="46"/>
  <c r="G6594" i="46"/>
  <c r="G6595" i="46"/>
  <c r="G6596" i="46"/>
  <c r="G6597" i="46"/>
  <c r="G6598" i="46"/>
  <c r="G6599" i="46"/>
  <c r="G6600" i="46"/>
  <c r="G6601" i="46"/>
  <c r="G6602" i="46"/>
  <c r="G6603" i="46"/>
  <c r="G6604" i="46"/>
  <c r="G6605" i="46"/>
  <c r="G6606" i="46"/>
  <c r="G6607" i="46"/>
  <c r="G6608" i="46"/>
  <c r="G6609" i="46"/>
  <c r="G6610" i="46"/>
  <c r="G6611" i="46"/>
  <c r="G6612" i="46"/>
  <c r="G6613" i="46"/>
  <c r="G6614" i="46"/>
  <c r="G6615" i="46"/>
  <c r="G6616" i="46"/>
  <c r="G6617" i="46"/>
  <c r="G6618" i="46"/>
  <c r="G6619" i="46"/>
  <c r="G6620" i="46"/>
  <c r="G6621" i="46"/>
  <c r="G6622" i="46"/>
  <c r="G6623" i="46"/>
  <c r="G6624" i="46"/>
  <c r="G6625" i="46"/>
  <c r="G6626" i="46"/>
  <c r="G6627" i="46"/>
  <c r="G6628" i="46"/>
  <c r="G6629" i="46"/>
  <c r="G6630" i="46"/>
  <c r="G6631" i="46"/>
  <c r="G6632" i="46"/>
  <c r="G6633" i="46"/>
  <c r="G6634" i="46"/>
  <c r="G6635" i="46"/>
  <c r="G6636" i="46"/>
  <c r="G6637" i="46"/>
  <c r="G6638" i="46"/>
  <c r="G6639" i="46"/>
  <c r="G6640" i="46"/>
  <c r="G6641" i="46"/>
  <c r="G6642" i="46"/>
  <c r="G6643" i="46"/>
  <c r="G6644" i="46"/>
  <c r="G6645" i="46"/>
  <c r="G6646" i="46"/>
  <c r="G6647" i="46"/>
  <c r="G6648" i="46"/>
  <c r="G6649" i="46"/>
  <c r="G6650" i="46"/>
  <c r="G6651" i="46"/>
  <c r="G6652" i="46"/>
  <c r="G6653" i="46"/>
  <c r="G6654" i="46"/>
  <c r="G6655" i="46"/>
  <c r="G6656" i="46"/>
  <c r="G6657" i="46"/>
  <c r="G6658" i="46"/>
  <c r="G6659" i="46"/>
  <c r="G6660" i="46"/>
  <c r="G6661" i="46"/>
  <c r="G6662" i="46"/>
  <c r="G6663" i="46"/>
  <c r="G6664" i="46"/>
  <c r="G6665" i="46"/>
  <c r="G6666" i="46"/>
  <c r="G6667" i="46"/>
  <c r="G6668" i="46"/>
  <c r="G6669" i="46"/>
  <c r="G6670" i="46"/>
  <c r="G6671" i="46"/>
  <c r="G6672" i="46"/>
  <c r="G6673" i="46"/>
  <c r="G6674" i="46"/>
  <c r="G6675" i="46"/>
  <c r="G6676" i="46"/>
  <c r="G6677" i="46"/>
  <c r="G6678" i="46"/>
  <c r="G6679" i="46"/>
  <c r="G6680" i="46"/>
  <c r="G6681" i="46"/>
  <c r="G6682" i="46"/>
  <c r="G6683" i="46"/>
  <c r="G6684" i="46"/>
  <c r="G6685" i="46"/>
  <c r="G6686" i="46"/>
  <c r="G6687" i="46"/>
  <c r="G6688" i="46"/>
  <c r="G6689" i="46"/>
  <c r="G6690" i="46"/>
  <c r="G6691" i="46"/>
  <c r="G6692" i="46"/>
  <c r="G6693" i="46"/>
  <c r="G6694" i="46"/>
  <c r="G6695" i="46"/>
  <c r="G6696" i="46"/>
  <c r="G6697" i="46"/>
  <c r="G6698" i="46"/>
  <c r="G6699" i="46"/>
  <c r="G6700" i="46"/>
  <c r="G6701" i="46"/>
  <c r="G6702" i="46"/>
  <c r="G6703" i="46"/>
  <c r="G6704" i="46"/>
  <c r="G6705" i="46"/>
  <c r="G6706" i="46"/>
  <c r="G6707" i="46"/>
  <c r="G6708" i="46"/>
  <c r="G6709" i="46"/>
  <c r="G6710" i="46"/>
  <c r="G6711" i="46"/>
  <c r="G6712" i="46"/>
  <c r="G6713" i="46"/>
  <c r="G6714" i="46"/>
  <c r="G6715" i="46"/>
  <c r="G6716" i="46"/>
  <c r="G6717" i="46"/>
  <c r="G6718" i="46"/>
  <c r="G6719" i="46"/>
  <c r="G6720" i="46"/>
  <c r="G6721" i="46"/>
  <c r="G6722" i="46"/>
  <c r="G6723" i="46"/>
  <c r="G6724" i="46"/>
  <c r="G6725" i="46"/>
  <c r="G6726" i="46"/>
  <c r="G6727" i="46"/>
  <c r="G6728" i="46"/>
  <c r="G6729" i="46"/>
  <c r="G6730" i="46"/>
  <c r="G6731" i="46"/>
  <c r="G6732" i="46"/>
  <c r="G6733" i="46"/>
  <c r="G6734" i="46"/>
  <c r="G6735" i="46"/>
  <c r="G6736" i="46"/>
  <c r="G6737" i="46"/>
  <c r="G6738" i="46"/>
  <c r="G6739" i="46"/>
  <c r="G6740" i="46"/>
  <c r="G6741" i="46"/>
  <c r="G6742" i="46"/>
  <c r="G6743" i="46"/>
  <c r="G6744" i="46"/>
  <c r="G6745" i="46"/>
  <c r="G6746" i="46"/>
  <c r="G6747" i="46"/>
  <c r="G6748" i="46"/>
  <c r="G6749" i="46"/>
  <c r="G6750" i="46"/>
  <c r="G6751" i="46"/>
  <c r="G6752" i="46"/>
  <c r="G6753" i="46"/>
  <c r="G6754" i="46"/>
  <c r="G6755" i="46"/>
  <c r="G6756" i="46"/>
  <c r="G6757" i="46"/>
  <c r="G6758" i="46"/>
  <c r="G6759" i="46"/>
  <c r="G6760" i="46"/>
  <c r="G6761" i="46"/>
  <c r="G6762" i="46"/>
  <c r="G6763" i="46"/>
  <c r="G6764" i="46"/>
  <c r="G6765" i="46"/>
  <c r="G6766" i="46"/>
  <c r="G6767" i="46"/>
  <c r="G6768" i="46"/>
  <c r="G6769" i="46"/>
  <c r="G6770" i="46"/>
  <c r="G6771" i="46"/>
  <c r="G6772" i="46"/>
  <c r="G6773" i="46"/>
  <c r="G6774" i="46"/>
  <c r="G6775" i="46"/>
  <c r="G6776" i="46"/>
  <c r="G6777" i="46"/>
  <c r="G6778" i="46"/>
  <c r="G6779" i="46"/>
  <c r="G6780" i="46"/>
  <c r="G6781" i="46"/>
  <c r="G6782" i="46"/>
  <c r="G6783" i="46"/>
  <c r="G6784" i="46"/>
  <c r="G6785" i="46"/>
  <c r="G6786" i="46"/>
  <c r="G6787" i="46"/>
  <c r="G6788" i="46"/>
  <c r="G6789" i="46"/>
  <c r="G6790" i="46"/>
  <c r="G6791" i="46"/>
  <c r="G6792" i="46"/>
  <c r="G6793" i="46"/>
  <c r="G6794" i="46"/>
  <c r="G6795" i="46"/>
  <c r="G6796" i="46"/>
  <c r="G6797" i="46"/>
  <c r="G6798" i="46"/>
  <c r="G6799" i="46"/>
  <c r="G6800" i="46"/>
  <c r="G6801" i="46"/>
  <c r="G6802" i="46"/>
  <c r="G6803" i="46"/>
  <c r="G6804" i="46"/>
  <c r="G6805" i="46"/>
  <c r="G6806" i="46"/>
  <c r="G6807" i="46"/>
  <c r="G6808" i="46"/>
  <c r="G6809" i="46"/>
  <c r="G6810" i="46"/>
  <c r="G6811" i="46"/>
  <c r="G6812" i="46"/>
  <c r="G6813" i="46"/>
  <c r="G6814" i="46"/>
  <c r="G6815" i="46"/>
  <c r="G6816" i="46"/>
  <c r="G6817" i="46"/>
  <c r="G6818" i="46"/>
  <c r="G6819" i="46"/>
  <c r="G6820" i="46"/>
  <c r="G6821" i="46"/>
  <c r="G6822" i="46"/>
  <c r="G6823" i="46"/>
  <c r="G6824" i="46"/>
  <c r="G6825" i="46"/>
  <c r="G6826" i="46"/>
  <c r="G6827" i="46"/>
  <c r="G6828" i="46"/>
  <c r="G6829" i="46"/>
  <c r="G6830" i="46"/>
  <c r="G6831" i="46"/>
  <c r="G6832" i="46"/>
  <c r="G6833" i="46"/>
  <c r="G6834" i="46"/>
  <c r="G6835" i="46"/>
  <c r="G6836" i="46"/>
  <c r="G6837" i="46"/>
  <c r="G6838" i="46"/>
  <c r="G6839" i="46"/>
  <c r="G6840" i="46"/>
  <c r="G6841" i="46"/>
  <c r="G6842" i="46"/>
  <c r="G6843" i="46"/>
  <c r="G6844" i="46"/>
  <c r="G6845" i="46"/>
  <c r="G6846" i="46"/>
  <c r="G6847" i="46"/>
  <c r="G6848" i="46"/>
  <c r="G6849" i="46"/>
  <c r="G6850" i="46"/>
  <c r="G6851" i="46"/>
  <c r="G6852" i="46"/>
  <c r="G6853" i="46"/>
  <c r="G6854" i="46"/>
  <c r="G6855" i="46"/>
  <c r="G6856" i="46"/>
  <c r="G6857" i="46"/>
  <c r="G6858" i="46"/>
  <c r="G6859" i="46"/>
  <c r="G6860" i="46"/>
  <c r="G6861" i="46"/>
  <c r="G6862" i="46"/>
  <c r="G6863" i="46"/>
  <c r="G6864" i="46"/>
  <c r="G6865" i="46"/>
  <c r="G6866" i="46"/>
  <c r="G6867" i="46"/>
  <c r="G6868" i="46"/>
  <c r="G6869" i="46"/>
  <c r="G6870" i="46"/>
  <c r="G6871" i="46"/>
  <c r="G6872" i="46"/>
  <c r="G6873" i="46"/>
  <c r="G6874" i="46"/>
  <c r="G6875" i="46"/>
  <c r="G6876" i="46"/>
  <c r="G6877" i="46"/>
  <c r="G6878" i="46"/>
  <c r="G6879" i="46"/>
  <c r="G6880" i="46"/>
  <c r="G6881" i="46"/>
  <c r="G6882" i="46"/>
  <c r="G6883" i="46"/>
  <c r="G6884" i="46"/>
  <c r="G6885" i="46"/>
  <c r="G6886" i="46"/>
  <c r="G6887" i="46"/>
  <c r="G6888" i="46"/>
  <c r="G6889" i="46"/>
  <c r="G6890" i="46"/>
  <c r="G6891" i="46"/>
  <c r="G6892" i="46"/>
  <c r="G6893" i="46"/>
  <c r="G6894" i="46"/>
  <c r="G6895" i="46"/>
  <c r="G6896" i="46"/>
  <c r="G6897" i="46"/>
  <c r="G6898" i="46"/>
  <c r="G6899" i="46"/>
  <c r="G6900" i="46"/>
  <c r="G6901" i="46"/>
  <c r="G6902" i="46"/>
  <c r="G6903" i="46"/>
  <c r="G6904" i="46"/>
  <c r="G6905" i="46"/>
  <c r="G6906" i="46"/>
  <c r="G6907" i="46"/>
  <c r="G6908" i="46"/>
  <c r="G6909" i="46"/>
  <c r="G6910" i="46"/>
  <c r="G6911" i="46"/>
  <c r="G6912" i="46"/>
  <c r="G6913" i="46"/>
  <c r="G6914" i="46"/>
  <c r="G6915" i="46"/>
  <c r="G6916" i="46"/>
  <c r="G6917" i="46"/>
  <c r="G6918" i="46"/>
  <c r="G6919" i="46"/>
  <c r="G6920" i="46"/>
  <c r="G6921" i="46"/>
  <c r="G6922" i="46"/>
  <c r="G6923" i="46"/>
  <c r="G6924" i="46"/>
  <c r="G6925" i="46"/>
  <c r="G6926" i="46"/>
  <c r="G6927" i="46"/>
  <c r="G6928" i="46"/>
  <c r="G6929" i="46"/>
  <c r="G6930" i="46"/>
  <c r="G6931" i="46"/>
  <c r="G6932" i="46"/>
  <c r="G6933" i="46"/>
  <c r="G6934" i="46"/>
  <c r="G6935" i="46"/>
  <c r="G6936" i="46"/>
  <c r="G6937" i="46"/>
  <c r="G6938" i="46"/>
  <c r="G6939" i="46"/>
  <c r="G6940" i="46"/>
  <c r="G6941" i="46"/>
  <c r="G6942" i="46"/>
  <c r="G6943" i="46"/>
  <c r="G6944" i="46"/>
  <c r="G6945" i="46"/>
  <c r="G6946" i="46"/>
  <c r="G6947" i="46"/>
  <c r="G6948" i="46"/>
  <c r="G6949" i="46"/>
  <c r="G6950" i="46"/>
  <c r="G6951" i="46"/>
  <c r="G6952" i="46"/>
  <c r="G6953" i="46"/>
  <c r="G6954" i="46"/>
  <c r="G6955" i="46"/>
  <c r="G6956" i="46"/>
  <c r="G6957" i="46"/>
  <c r="G6958" i="46"/>
  <c r="G6959" i="46"/>
  <c r="G6960" i="46"/>
  <c r="G6961" i="46"/>
  <c r="G6962" i="46"/>
  <c r="G6963" i="46"/>
  <c r="G6964" i="46"/>
  <c r="G6965" i="46"/>
  <c r="G6966" i="46"/>
  <c r="G6967" i="46"/>
  <c r="G6968" i="46"/>
  <c r="G6969" i="46"/>
  <c r="G6970" i="46"/>
  <c r="G6971" i="46"/>
  <c r="G6972" i="46"/>
  <c r="G6973" i="46"/>
  <c r="G6974" i="46"/>
  <c r="G6975" i="46"/>
  <c r="G6976" i="46"/>
  <c r="G6977" i="46"/>
  <c r="G6978" i="46"/>
  <c r="G6979" i="46"/>
  <c r="G6980" i="46"/>
  <c r="G6981" i="46"/>
  <c r="G6982" i="46"/>
  <c r="G6983" i="46"/>
  <c r="G6984" i="46"/>
  <c r="G6985" i="46"/>
  <c r="G6986" i="46"/>
  <c r="G6987" i="46"/>
  <c r="G6988" i="46"/>
  <c r="G6989" i="46"/>
  <c r="G6990" i="46"/>
  <c r="G6991" i="46"/>
  <c r="G6992" i="46"/>
  <c r="G6993" i="46"/>
  <c r="G6994" i="46"/>
  <c r="G6995" i="46"/>
  <c r="G6996" i="46"/>
  <c r="G6997" i="46"/>
  <c r="G6998" i="46"/>
  <c r="G6999" i="46"/>
  <c r="G7000" i="46"/>
  <c r="G7001" i="46"/>
  <c r="G7002" i="46"/>
  <c r="G7003" i="46"/>
  <c r="G7004" i="46"/>
  <c r="G7005" i="46"/>
  <c r="G7006" i="46"/>
  <c r="G7007" i="46"/>
  <c r="G7008" i="46"/>
  <c r="G7009" i="46"/>
  <c r="G7010" i="46"/>
  <c r="G7011" i="46"/>
  <c r="G7012" i="46"/>
  <c r="G7013" i="46"/>
  <c r="G7014" i="46"/>
  <c r="G7015" i="46"/>
  <c r="G7016" i="46"/>
  <c r="G7017" i="46"/>
  <c r="G7018" i="46"/>
  <c r="G7019" i="46"/>
  <c r="G7020" i="46"/>
  <c r="G7021" i="46"/>
  <c r="G7022" i="46"/>
  <c r="G7023" i="46"/>
  <c r="G7024" i="46"/>
  <c r="G7025" i="46"/>
  <c r="G7026" i="46"/>
  <c r="G7027" i="46"/>
  <c r="G7028" i="46"/>
  <c r="G7029" i="46"/>
  <c r="G7030" i="46"/>
  <c r="G7031" i="46"/>
  <c r="G7032" i="46"/>
  <c r="G7033" i="46"/>
  <c r="G7034" i="46"/>
  <c r="G7035" i="46"/>
  <c r="G7036" i="46"/>
  <c r="G7037" i="46"/>
  <c r="G7038" i="46"/>
  <c r="G7039" i="46"/>
  <c r="G7040" i="46"/>
  <c r="G7041" i="46"/>
  <c r="G7042" i="46"/>
  <c r="G7043" i="46"/>
  <c r="G7044" i="46"/>
  <c r="G7045" i="46"/>
  <c r="G7046" i="46"/>
  <c r="G7047" i="46"/>
  <c r="G7048" i="46"/>
  <c r="G7049" i="46"/>
  <c r="G7050" i="46"/>
  <c r="G7051" i="46"/>
  <c r="G7052" i="46"/>
  <c r="G7053" i="46"/>
  <c r="G7054" i="46"/>
  <c r="G7055" i="46"/>
  <c r="G7056" i="46"/>
  <c r="G7057" i="46"/>
  <c r="G7058" i="46"/>
  <c r="G7059" i="46"/>
  <c r="G7060" i="46"/>
  <c r="G7061" i="46"/>
  <c r="G7062" i="46"/>
  <c r="G7063" i="46"/>
  <c r="G7064" i="46"/>
  <c r="G7065" i="46"/>
  <c r="G7066" i="46"/>
  <c r="G7067" i="46"/>
  <c r="G7068" i="46"/>
  <c r="G7069" i="46"/>
  <c r="G7070" i="46"/>
  <c r="G7071" i="46"/>
  <c r="G7072" i="46"/>
  <c r="G7073" i="46"/>
  <c r="G7074" i="46"/>
  <c r="G7075" i="46"/>
  <c r="G7076" i="46"/>
  <c r="G7077" i="46"/>
  <c r="G7078" i="46"/>
  <c r="G7079" i="46"/>
  <c r="G7080" i="46"/>
  <c r="G7081" i="46"/>
  <c r="G7082" i="46"/>
  <c r="G7083" i="46"/>
  <c r="G7084" i="46"/>
  <c r="G7085" i="46"/>
  <c r="G7086" i="46"/>
  <c r="G7087" i="46"/>
  <c r="G7088" i="46"/>
  <c r="G7089" i="46"/>
  <c r="G7090" i="46"/>
  <c r="G7091" i="46"/>
  <c r="G7092" i="46"/>
  <c r="G7093" i="46"/>
  <c r="G7094" i="46"/>
  <c r="G7095" i="46"/>
  <c r="G7096" i="46"/>
  <c r="G7097" i="46"/>
  <c r="G7098" i="46"/>
  <c r="G7099" i="46"/>
  <c r="G7100" i="46"/>
  <c r="G7101" i="46"/>
  <c r="G7102" i="46"/>
  <c r="G7103" i="46"/>
  <c r="G7104" i="46"/>
  <c r="G7105" i="46"/>
  <c r="G7106" i="46"/>
  <c r="G7107" i="46"/>
  <c r="G7108" i="46"/>
  <c r="G7109" i="46"/>
  <c r="G7110" i="46"/>
  <c r="G7111" i="46"/>
  <c r="G7112" i="46"/>
  <c r="G7113" i="46"/>
  <c r="G7114" i="46"/>
  <c r="G7115" i="46"/>
  <c r="G7116" i="46"/>
  <c r="G7117" i="46"/>
  <c r="G7118" i="46"/>
  <c r="G7119" i="46"/>
  <c r="G7120" i="46"/>
  <c r="G7121" i="46"/>
  <c r="G7122" i="46"/>
  <c r="G7123" i="46"/>
  <c r="G7124" i="46"/>
  <c r="G7125" i="46"/>
  <c r="G7126" i="46"/>
  <c r="G7127" i="46"/>
  <c r="G7128" i="46"/>
  <c r="G7129" i="46"/>
  <c r="G7130" i="46"/>
  <c r="G7131" i="46"/>
  <c r="G7132" i="46"/>
  <c r="G7133" i="46"/>
  <c r="G7134" i="46"/>
  <c r="G7135" i="46"/>
  <c r="G7136" i="46"/>
  <c r="G7137" i="46"/>
  <c r="G7138" i="46"/>
  <c r="G7139" i="46"/>
  <c r="G7140" i="46"/>
  <c r="G7141" i="46"/>
  <c r="G7142" i="46"/>
  <c r="G7143" i="46"/>
  <c r="G7144" i="46"/>
  <c r="G7145" i="46"/>
  <c r="G7146" i="46"/>
  <c r="G7147" i="46"/>
  <c r="G7148" i="46"/>
  <c r="G7149" i="46"/>
  <c r="G7150" i="46"/>
  <c r="G7151" i="46"/>
  <c r="G7152" i="46"/>
  <c r="G7153" i="46"/>
  <c r="G7154" i="46"/>
  <c r="G7155" i="46"/>
  <c r="G7156" i="46"/>
  <c r="G7157" i="46"/>
  <c r="G7158" i="46"/>
  <c r="G7159" i="46"/>
  <c r="G7160" i="46"/>
  <c r="G7161" i="46"/>
  <c r="G7162" i="46"/>
  <c r="G7163" i="46"/>
  <c r="G7164" i="46"/>
  <c r="G7165" i="46"/>
  <c r="G7166" i="46"/>
  <c r="G7167" i="46"/>
  <c r="G7168" i="46"/>
  <c r="G7169" i="46"/>
  <c r="G7170" i="46"/>
  <c r="G7171" i="46"/>
  <c r="G7172" i="46"/>
  <c r="G7173" i="46"/>
  <c r="G7174" i="46"/>
  <c r="G7175" i="46"/>
  <c r="G7176" i="46"/>
  <c r="G7177" i="46"/>
  <c r="G7178" i="46"/>
  <c r="G7179" i="46"/>
  <c r="G7180" i="46"/>
  <c r="G7181" i="46"/>
  <c r="G7182" i="46"/>
  <c r="G7183" i="46"/>
  <c r="G7184" i="46"/>
  <c r="G7185" i="46"/>
  <c r="G7186" i="46"/>
  <c r="G7187" i="46"/>
  <c r="G7188" i="46"/>
  <c r="G7189" i="46"/>
  <c r="G7190" i="46"/>
  <c r="G7191" i="46"/>
  <c r="G7192" i="46"/>
  <c r="G7193" i="46"/>
  <c r="G7194" i="46"/>
  <c r="G7195" i="46"/>
  <c r="G7196" i="46"/>
  <c r="G7197" i="46"/>
  <c r="G7198" i="46"/>
  <c r="G7199" i="46"/>
  <c r="G7200" i="46"/>
  <c r="G7201" i="46"/>
  <c r="G7202" i="46"/>
  <c r="G7203" i="46"/>
  <c r="G7204" i="46"/>
  <c r="G7205" i="46"/>
  <c r="G7206" i="46"/>
  <c r="G7207" i="46"/>
  <c r="G7208" i="46"/>
  <c r="G7209" i="46"/>
  <c r="G7210" i="46"/>
  <c r="G7211" i="46"/>
  <c r="G7212" i="46"/>
  <c r="G7213" i="46"/>
  <c r="G7214" i="46"/>
  <c r="G7215" i="46"/>
  <c r="G7216" i="46"/>
  <c r="G7217" i="46"/>
  <c r="G7218" i="46"/>
  <c r="G7219" i="46"/>
  <c r="G7220" i="46"/>
  <c r="G7221" i="46"/>
  <c r="G7222" i="46"/>
  <c r="G7223" i="46"/>
  <c r="G7224" i="46"/>
  <c r="G7225" i="46"/>
  <c r="G7226" i="46"/>
  <c r="G7227" i="46"/>
  <c r="G7228" i="46"/>
  <c r="G7229" i="46"/>
  <c r="G7230" i="46"/>
  <c r="G7231" i="46"/>
  <c r="G7232" i="46"/>
  <c r="G7233" i="46"/>
  <c r="G7234" i="46"/>
  <c r="G7235" i="46"/>
  <c r="G7236" i="46"/>
  <c r="G7237" i="46"/>
  <c r="G7238" i="46"/>
  <c r="G7239" i="46"/>
  <c r="G7240" i="46"/>
  <c r="G7241" i="46"/>
  <c r="G7242" i="46"/>
  <c r="G7243" i="46"/>
  <c r="G7244" i="46"/>
  <c r="G7245" i="46"/>
  <c r="G7246" i="46"/>
  <c r="G7247" i="46"/>
  <c r="G7248" i="46"/>
  <c r="G7249" i="46"/>
  <c r="G7250" i="46"/>
  <c r="G7251" i="46"/>
  <c r="G7252" i="46"/>
  <c r="G7253" i="46"/>
  <c r="G7254" i="46"/>
  <c r="G7255" i="46"/>
  <c r="G7256" i="46"/>
  <c r="G7257" i="46"/>
  <c r="G7258" i="46"/>
  <c r="G7259" i="46"/>
  <c r="G7260" i="46"/>
  <c r="G7261" i="46"/>
  <c r="G7262" i="46"/>
  <c r="G7263" i="46"/>
  <c r="G7264" i="46"/>
  <c r="G7265" i="46"/>
  <c r="G7266" i="46"/>
  <c r="G7267" i="46"/>
  <c r="G7268" i="46"/>
  <c r="G7269" i="46"/>
  <c r="G7270" i="46"/>
  <c r="G7271" i="46"/>
  <c r="G7272" i="46"/>
  <c r="G7273" i="46"/>
  <c r="G7274" i="46"/>
  <c r="G7275" i="46"/>
  <c r="G7276" i="46"/>
  <c r="G7277" i="46"/>
  <c r="G7278" i="46"/>
  <c r="G7279" i="46"/>
  <c r="G7280" i="46"/>
  <c r="G7281" i="46"/>
  <c r="G7282" i="46"/>
  <c r="G7283" i="46"/>
  <c r="G7284" i="46"/>
  <c r="G7285" i="46"/>
  <c r="G7286" i="46"/>
  <c r="G7287" i="46"/>
  <c r="G7288" i="46"/>
  <c r="G7289" i="46"/>
  <c r="G7290" i="46"/>
  <c r="G7291" i="46"/>
  <c r="G7292" i="46"/>
  <c r="G7293" i="46"/>
  <c r="G7294" i="46"/>
  <c r="G7295" i="46"/>
  <c r="G7296" i="46"/>
  <c r="G7297" i="46"/>
  <c r="G7298" i="46"/>
  <c r="G7299" i="46"/>
  <c r="G7300" i="46"/>
  <c r="G7301" i="46"/>
  <c r="G7302" i="46"/>
  <c r="G7303" i="46"/>
  <c r="G7304" i="46"/>
  <c r="G7305" i="46"/>
  <c r="G7306" i="46"/>
  <c r="G7307" i="46"/>
  <c r="G7308" i="46"/>
  <c r="G7309" i="46"/>
  <c r="G7310" i="46"/>
  <c r="G7311" i="46"/>
  <c r="G7312" i="46"/>
  <c r="G7313" i="46"/>
  <c r="G7314" i="46"/>
  <c r="G7315" i="46"/>
  <c r="G7316" i="46"/>
  <c r="G7317" i="46"/>
  <c r="G7318" i="46"/>
  <c r="G7319" i="46"/>
  <c r="G7320" i="46"/>
  <c r="G7321" i="46"/>
  <c r="G7322" i="46"/>
  <c r="G7323" i="46"/>
  <c r="G7324" i="46"/>
  <c r="G7325" i="46"/>
  <c r="G7326" i="46"/>
  <c r="G7327" i="46"/>
  <c r="G7328" i="46"/>
  <c r="G7329" i="46"/>
  <c r="G7330" i="46"/>
  <c r="G7331" i="46"/>
  <c r="G7332" i="46"/>
  <c r="G7333" i="46"/>
  <c r="G7334" i="46"/>
  <c r="G7335" i="46"/>
  <c r="G7336" i="46"/>
  <c r="G7337" i="46"/>
  <c r="G7338" i="46"/>
  <c r="G7339" i="46"/>
  <c r="G7340" i="46"/>
  <c r="G7341" i="46"/>
  <c r="G7342" i="46"/>
  <c r="G7343" i="46"/>
  <c r="G7344" i="46"/>
  <c r="G7345" i="46"/>
  <c r="G7346" i="46"/>
  <c r="G7347" i="46"/>
  <c r="G7348" i="46"/>
  <c r="G7349" i="46"/>
  <c r="G7350" i="46"/>
  <c r="G7351" i="46"/>
  <c r="G7352" i="46"/>
  <c r="G7353" i="46"/>
  <c r="G7354" i="46"/>
  <c r="G7355" i="46"/>
  <c r="G7356" i="46"/>
  <c r="G7357" i="46"/>
  <c r="G7358" i="46"/>
  <c r="G7359" i="46"/>
  <c r="G7360" i="46"/>
  <c r="G7361" i="46"/>
  <c r="G7362" i="46"/>
  <c r="G7363" i="46"/>
  <c r="G7364" i="46"/>
  <c r="G7365" i="46"/>
  <c r="G7366" i="46"/>
  <c r="G7367" i="46"/>
  <c r="G7368" i="46"/>
  <c r="G7369" i="46"/>
  <c r="G7370" i="46"/>
  <c r="G7371" i="46"/>
  <c r="G7372" i="46"/>
  <c r="G7373" i="46"/>
  <c r="G7374" i="46"/>
  <c r="G7375" i="46"/>
  <c r="G7376" i="46"/>
  <c r="G7377" i="46"/>
  <c r="G7378" i="46"/>
  <c r="G7379" i="46"/>
  <c r="G7380" i="46"/>
  <c r="G7381" i="46"/>
  <c r="G7382" i="46"/>
  <c r="G7383" i="46"/>
  <c r="G7384" i="46"/>
  <c r="G7385" i="46"/>
  <c r="G7386" i="46"/>
  <c r="G7387" i="46"/>
  <c r="G7388" i="46"/>
  <c r="G7389" i="46"/>
  <c r="G7390" i="46"/>
  <c r="G7391" i="46"/>
  <c r="G7392" i="46"/>
  <c r="G7393" i="46"/>
  <c r="G7394" i="46"/>
  <c r="G7395" i="46"/>
  <c r="G7396" i="46"/>
  <c r="G7397" i="46"/>
  <c r="G7398" i="46"/>
  <c r="G7399" i="46"/>
  <c r="G7400" i="46"/>
  <c r="G7401" i="46"/>
  <c r="G7402" i="46"/>
  <c r="G7403" i="46"/>
  <c r="G7404" i="46"/>
  <c r="G7405" i="46"/>
  <c r="G7406" i="46"/>
  <c r="G7407" i="46"/>
  <c r="G7408" i="46"/>
  <c r="G7409" i="46"/>
  <c r="G7410" i="46"/>
  <c r="G7411" i="46"/>
  <c r="G7412" i="46"/>
  <c r="G7413" i="46"/>
  <c r="G7414" i="46"/>
  <c r="G7415" i="46"/>
  <c r="G7416" i="46"/>
  <c r="G7417" i="46"/>
  <c r="G7418" i="46"/>
  <c r="G7419" i="46"/>
  <c r="G7420" i="46"/>
  <c r="G7421" i="46"/>
  <c r="G7422" i="46"/>
  <c r="G7423" i="46"/>
  <c r="G7424" i="46"/>
  <c r="G7425" i="46"/>
  <c r="G7426" i="46"/>
  <c r="G7427" i="46"/>
  <c r="G7428" i="46"/>
  <c r="G7429" i="46"/>
  <c r="G7430" i="46"/>
  <c r="G7431" i="46"/>
  <c r="G7432" i="46"/>
  <c r="G7433" i="46"/>
  <c r="G7434" i="46"/>
  <c r="G7435" i="46"/>
  <c r="G7436" i="46"/>
  <c r="G7437" i="46"/>
  <c r="G7438" i="46"/>
  <c r="G7439" i="46"/>
  <c r="G7440" i="46"/>
  <c r="G7441" i="46"/>
  <c r="G7442" i="46"/>
  <c r="G7443" i="46"/>
  <c r="G7444" i="46"/>
  <c r="G7445" i="46"/>
  <c r="G7446" i="46"/>
  <c r="G7447" i="46"/>
  <c r="G7448" i="46"/>
  <c r="G7449" i="46"/>
  <c r="G7450" i="46"/>
  <c r="G7451" i="46"/>
  <c r="G7452" i="46"/>
  <c r="G7453" i="46"/>
  <c r="G7454" i="46"/>
  <c r="G7455" i="46"/>
  <c r="G7456" i="46"/>
  <c r="G7457" i="46"/>
  <c r="G7458" i="46"/>
  <c r="G7459" i="46"/>
  <c r="G7460" i="46"/>
  <c r="G7461" i="46"/>
  <c r="G7462" i="46"/>
  <c r="G7463" i="46"/>
  <c r="G7464" i="46"/>
  <c r="G7465" i="46"/>
  <c r="G7466" i="46"/>
  <c r="G7467" i="46"/>
  <c r="G7468" i="46"/>
  <c r="G7469" i="46"/>
  <c r="G7470" i="46"/>
  <c r="G7471" i="46"/>
  <c r="G7472" i="46"/>
  <c r="G7473" i="46"/>
  <c r="G7474" i="46"/>
  <c r="G7475" i="46"/>
  <c r="G7476" i="46"/>
  <c r="G7477" i="46"/>
  <c r="G7478" i="46"/>
  <c r="G7479" i="46"/>
  <c r="G7480" i="46"/>
  <c r="G7481" i="46"/>
  <c r="G7482" i="46"/>
  <c r="G7483" i="46"/>
  <c r="G7484" i="46"/>
  <c r="G7485" i="46"/>
  <c r="G7486" i="46"/>
  <c r="G7487" i="46"/>
  <c r="G7488" i="46"/>
  <c r="G7489" i="46"/>
  <c r="G7490" i="46"/>
  <c r="G7491" i="46"/>
  <c r="G7492" i="46"/>
  <c r="G7493" i="46"/>
  <c r="G7494" i="46"/>
  <c r="G7495" i="46"/>
  <c r="G7496" i="46"/>
  <c r="G7497" i="46"/>
  <c r="G7498" i="46"/>
  <c r="G7499" i="46"/>
  <c r="G7500" i="46"/>
  <c r="G7501" i="46"/>
  <c r="G7502" i="46"/>
  <c r="G7503" i="46"/>
  <c r="G7504" i="46"/>
  <c r="G7505" i="46"/>
  <c r="G7506" i="46"/>
  <c r="G7507" i="46"/>
  <c r="G7508" i="46"/>
  <c r="G7509" i="46"/>
  <c r="G7510" i="46"/>
  <c r="G7511" i="46"/>
  <c r="G7512" i="46"/>
  <c r="G7513" i="46"/>
  <c r="G7514" i="46"/>
  <c r="G7515" i="46"/>
  <c r="G7516" i="46"/>
  <c r="G7517" i="46"/>
  <c r="G7518" i="46"/>
  <c r="G7519" i="46"/>
  <c r="G7520" i="46"/>
  <c r="G7521" i="46"/>
  <c r="G7522" i="46"/>
  <c r="G7523" i="46"/>
  <c r="G7524" i="46"/>
  <c r="G7525" i="46"/>
  <c r="G7526" i="46"/>
  <c r="G7527" i="46"/>
  <c r="G7528" i="46"/>
  <c r="G7529" i="46"/>
  <c r="G7530" i="46"/>
  <c r="G7531" i="46"/>
  <c r="G7532" i="46"/>
  <c r="G7533" i="46"/>
  <c r="G7534" i="46"/>
  <c r="G7535" i="46"/>
  <c r="G7536" i="46"/>
  <c r="G7537" i="46"/>
  <c r="G7538" i="46"/>
  <c r="G7539" i="46"/>
  <c r="G7540" i="46"/>
  <c r="G7541" i="46"/>
  <c r="G7542" i="46"/>
  <c r="G7543" i="46"/>
  <c r="G7544" i="46"/>
  <c r="G7545" i="46"/>
  <c r="G7546" i="46"/>
  <c r="G7547" i="46"/>
  <c r="G7548" i="46"/>
  <c r="G7549" i="46"/>
  <c r="G7550" i="46"/>
  <c r="G7551" i="46"/>
  <c r="G7552" i="46"/>
  <c r="G7553" i="46"/>
  <c r="G7554" i="46"/>
  <c r="G7555" i="46"/>
  <c r="G7556" i="46"/>
  <c r="G7557" i="46"/>
  <c r="G7558" i="46"/>
  <c r="G7559" i="46"/>
  <c r="G7560" i="46"/>
  <c r="G7561" i="46"/>
  <c r="G7562" i="46"/>
  <c r="G7563" i="46"/>
  <c r="G7564" i="46"/>
  <c r="G7565" i="46"/>
  <c r="G7566" i="46"/>
  <c r="G7567" i="46"/>
  <c r="G7568" i="46"/>
  <c r="G7569" i="46"/>
  <c r="G7570" i="46"/>
  <c r="G7571" i="46"/>
  <c r="G7572" i="46"/>
  <c r="G7573" i="46"/>
  <c r="G7574" i="46"/>
  <c r="G7575" i="46"/>
  <c r="G7576" i="46"/>
  <c r="G7577" i="46"/>
  <c r="G7578" i="46"/>
  <c r="G7579" i="46"/>
  <c r="G7580" i="46"/>
  <c r="G7581" i="46"/>
  <c r="G7582" i="46"/>
  <c r="G7583" i="46"/>
  <c r="G7584" i="46"/>
  <c r="G7585" i="46"/>
  <c r="G7586" i="46"/>
  <c r="G7587" i="46"/>
  <c r="G7588" i="46"/>
  <c r="G7589" i="46"/>
  <c r="G7590" i="46"/>
  <c r="G7591" i="46"/>
  <c r="G7592" i="46"/>
  <c r="G7593" i="46"/>
  <c r="G7594" i="46"/>
  <c r="G7595" i="46"/>
  <c r="G7596" i="46"/>
  <c r="G7597" i="46"/>
  <c r="G7598" i="46"/>
  <c r="G7599" i="46"/>
  <c r="G7600" i="46"/>
  <c r="G7601" i="46"/>
  <c r="G7602" i="46"/>
  <c r="G7603" i="46"/>
  <c r="G7604" i="46"/>
  <c r="G7605" i="46"/>
  <c r="G7606" i="46"/>
  <c r="G7607" i="46"/>
  <c r="G7608" i="46"/>
  <c r="G7609" i="46"/>
  <c r="G7610" i="46"/>
  <c r="G7611" i="46"/>
  <c r="G7612" i="46"/>
  <c r="G7613" i="46"/>
  <c r="G7614" i="46"/>
  <c r="G7615" i="46"/>
  <c r="G7616" i="46"/>
  <c r="G7617" i="46"/>
  <c r="G7618" i="46"/>
  <c r="G7619" i="46"/>
  <c r="G7620" i="46"/>
  <c r="G7621" i="46"/>
  <c r="G7622" i="46"/>
  <c r="G7623" i="46"/>
  <c r="G7624" i="46"/>
  <c r="G7625" i="46"/>
  <c r="G7626" i="46"/>
  <c r="G7627" i="46"/>
  <c r="G7628" i="46"/>
  <c r="G7629" i="46"/>
  <c r="G7630" i="46"/>
  <c r="G7631" i="46"/>
  <c r="G7632" i="46"/>
  <c r="G7633" i="46"/>
  <c r="G7634" i="46"/>
  <c r="G7635" i="46"/>
  <c r="G7636" i="46"/>
  <c r="G7637" i="46"/>
  <c r="G7638" i="46"/>
  <c r="G7639" i="46"/>
  <c r="G7640" i="46"/>
  <c r="G7641" i="46"/>
  <c r="G7642" i="46"/>
  <c r="G7643" i="46"/>
  <c r="G7644" i="46"/>
  <c r="G7645" i="46"/>
  <c r="G7646" i="46"/>
  <c r="G7647" i="46"/>
  <c r="G7648" i="46"/>
  <c r="G7649" i="46"/>
  <c r="G7650" i="46"/>
  <c r="G7651" i="46"/>
  <c r="G7652" i="46"/>
  <c r="G7653" i="46"/>
  <c r="G7654" i="46"/>
  <c r="G7655" i="46"/>
  <c r="G7656" i="46"/>
  <c r="G7657" i="46"/>
  <c r="G7658" i="46"/>
  <c r="G7659" i="46"/>
  <c r="G7660" i="46"/>
  <c r="G7661" i="46"/>
  <c r="G7662" i="46"/>
  <c r="G7663" i="46"/>
  <c r="G7664" i="46"/>
  <c r="G7665" i="46"/>
  <c r="G7666" i="46"/>
  <c r="G7667" i="46"/>
  <c r="G7668" i="46"/>
  <c r="G7669" i="46"/>
  <c r="G7670" i="46"/>
  <c r="G7671" i="46"/>
  <c r="G7672" i="46"/>
  <c r="G7673" i="46"/>
  <c r="G7674" i="46"/>
  <c r="G7675" i="46"/>
  <c r="G7676" i="46"/>
  <c r="G7677" i="46"/>
  <c r="G7678" i="46"/>
  <c r="G7679" i="46"/>
  <c r="G7680" i="46"/>
  <c r="G7681" i="46"/>
  <c r="G7682" i="46"/>
  <c r="G7683" i="46"/>
  <c r="G7684" i="46"/>
  <c r="G7685" i="46"/>
  <c r="G7686" i="46"/>
  <c r="G7687" i="46"/>
  <c r="G7688" i="46"/>
  <c r="G7689" i="46"/>
  <c r="G2" i="46"/>
  <c r="F3" i="46"/>
  <c r="F4" i="46"/>
  <c r="F5" i="46"/>
  <c r="F6" i="46"/>
  <c r="F7" i="46"/>
  <c r="F8" i="46"/>
  <c r="F9" i="46"/>
  <c r="F10" i="46"/>
  <c r="F11" i="46"/>
  <c r="F12" i="46"/>
  <c r="F13" i="46"/>
  <c r="F14" i="46"/>
  <c r="F15" i="46"/>
  <c r="F16" i="46"/>
  <c r="F17" i="46"/>
  <c r="F18" i="46"/>
  <c r="F19" i="46"/>
  <c r="F20" i="46"/>
  <c r="F21" i="46"/>
  <c r="F22" i="46"/>
  <c r="F23" i="46"/>
  <c r="F24" i="46"/>
  <c r="F25" i="46"/>
  <c r="F26" i="46"/>
  <c r="F27" i="46"/>
  <c r="F28" i="46"/>
  <c r="F29" i="46"/>
  <c r="F30" i="46"/>
  <c r="F31" i="46"/>
  <c r="F32" i="46"/>
  <c r="F33" i="46"/>
  <c r="F34" i="46"/>
  <c r="F35" i="46"/>
  <c r="F36" i="46"/>
  <c r="F37" i="46"/>
  <c r="F38" i="46"/>
  <c r="F39" i="46"/>
  <c r="F40" i="46"/>
  <c r="F41" i="46"/>
  <c r="F42" i="46"/>
  <c r="F43" i="46"/>
  <c r="F44" i="46"/>
  <c r="F45" i="46"/>
  <c r="F46" i="46"/>
  <c r="F47" i="46"/>
  <c r="F48" i="46"/>
  <c r="F49" i="46"/>
  <c r="F50" i="46"/>
  <c r="F51" i="46"/>
  <c r="F52" i="46"/>
  <c r="F53" i="46"/>
  <c r="F54" i="46"/>
  <c r="F55" i="46"/>
  <c r="F56" i="46"/>
  <c r="F57" i="46"/>
  <c r="F58" i="46"/>
  <c r="F59" i="46"/>
  <c r="F60" i="46"/>
  <c r="F61" i="46"/>
  <c r="F62" i="46"/>
  <c r="F63" i="46"/>
  <c r="F64" i="46"/>
  <c r="F65" i="46"/>
  <c r="F66" i="46"/>
  <c r="F67" i="46"/>
  <c r="F68" i="46"/>
  <c r="F69" i="46"/>
  <c r="F70" i="46"/>
  <c r="F71" i="46"/>
  <c r="F72" i="46"/>
  <c r="F73" i="46"/>
  <c r="F74" i="46"/>
  <c r="F75" i="46"/>
  <c r="F76" i="46"/>
  <c r="F77" i="46"/>
  <c r="F78" i="46"/>
  <c r="F79" i="46"/>
  <c r="F80" i="46"/>
  <c r="F81" i="46"/>
  <c r="F82" i="46"/>
  <c r="F83" i="46"/>
  <c r="F84" i="46"/>
  <c r="F85" i="46"/>
  <c r="F86" i="46"/>
  <c r="F87" i="46"/>
  <c r="F88" i="46"/>
  <c r="F89" i="46"/>
  <c r="F90" i="46"/>
  <c r="F91" i="46"/>
  <c r="F92" i="46"/>
  <c r="F93" i="46"/>
  <c r="F94" i="46"/>
  <c r="F95" i="46"/>
  <c r="F96" i="46"/>
  <c r="F97" i="46"/>
  <c r="F98" i="46"/>
  <c r="F99" i="46"/>
  <c r="F100" i="46"/>
  <c r="F101" i="46"/>
  <c r="F102" i="46"/>
  <c r="F103" i="46"/>
  <c r="F104" i="46"/>
  <c r="F105" i="46"/>
  <c r="F106" i="46"/>
  <c r="F107" i="46"/>
  <c r="F108" i="46"/>
  <c r="F109" i="46"/>
  <c r="F110" i="46"/>
  <c r="F111" i="46"/>
  <c r="F112" i="46"/>
  <c r="F113" i="46"/>
  <c r="F114" i="46"/>
  <c r="F115" i="46"/>
  <c r="F116" i="46"/>
  <c r="F117" i="46"/>
  <c r="F118" i="46"/>
  <c r="F119" i="46"/>
  <c r="F120" i="46"/>
  <c r="F121" i="46"/>
  <c r="F122" i="46"/>
  <c r="F123" i="46"/>
  <c r="F124" i="46"/>
  <c r="F125" i="46"/>
  <c r="F126" i="46"/>
  <c r="F127" i="46"/>
  <c r="F128" i="46"/>
  <c r="F129" i="46"/>
  <c r="F130" i="46"/>
  <c r="F131" i="46"/>
  <c r="F132" i="46"/>
  <c r="F133" i="46"/>
  <c r="F134" i="46"/>
  <c r="F135" i="46"/>
  <c r="F136" i="46"/>
  <c r="F137" i="46"/>
  <c r="F138" i="46"/>
  <c r="F139" i="46"/>
  <c r="F140" i="46"/>
  <c r="F141" i="46"/>
  <c r="F142" i="46"/>
  <c r="F143" i="46"/>
  <c r="F144" i="46"/>
  <c r="F145" i="46"/>
  <c r="F146" i="46"/>
  <c r="F147" i="46"/>
  <c r="F148" i="46"/>
  <c r="F149" i="46"/>
  <c r="F150" i="46"/>
  <c r="F151" i="46"/>
  <c r="F152" i="46"/>
  <c r="F153" i="46"/>
  <c r="F154" i="46"/>
  <c r="F155" i="46"/>
  <c r="F156" i="46"/>
  <c r="F157" i="46"/>
  <c r="F158" i="46"/>
  <c r="F159" i="46"/>
  <c r="F160" i="46"/>
  <c r="F161" i="46"/>
  <c r="F162" i="46"/>
  <c r="F163" i="46"/>
  <c r="F164" i="46"/>
  <c r="F165" i="46"/>
  <c r="F166" i="46"/>
  <c r="F167" i="46"/>
  <c r="F168" i="46"/>
  <c r="F169" i="46"/>
  <c r="F170" i="46"/>
  <c r="F171" i="46"/>
  <c r="F172" i="46"/>
  <c r="F173" i="46"/>
  <c r="F174" i="46"/>
  <c r="F175" i="46"/>
  <c r="F176" i="46"/>
  <c r="F177" i="46"/>
  <c r="F178" i="46"/>
  <c r="F179" i="46"/>
  <c r="F180" i="46"/>
  <c r="F181" i="46"/>
  <c r="F182" i="46"/>
  <c r="F183" i="46"/>
  <c r="F184" i="46"/>
  <c r="F185" i="46"/>
  <c r="F186" i="46"/>
  <c r="F187" i="46"/>
  <c r="F188" i="46"/>
  <c r="F189" i="46"/>
  <c r="F190" i="46"/>
  <c r="F191" i="46"/>
  <c r="F192" i="46"/>
  <c r="F193" i="46"/>
  <c r="F194" i="46"/>
  <c r="F195" i="46"/>
  <c r="F196" i="46"/>
  <c r="F197" i="46"/>
  <c r="F198" i="46"/>
  <c r="F199" i="46"/>
  <c r="F200" i="46"/>
  <c r="F201" i="46"/>
  <c r="F202" i="46"/>
  <c r="F203" i="46"/>
  <c r="F204" i="46"/>
  <c r="F205" i="46"/>
  <c r="F206" i="46"/>
  <c r="F207" i="46"/>
  <c r="F208" i="46"/>
  <c r="F209" i="46"/>
  <c r="F210" i="46"/>
  <c r="F211" i="46"/>
  <c r="F212" i="46"/>
  <c r="F213" i="46"/>
  <c r="F214" i="46"/>
  <c r="F215" i="46"/>
  <c r="F216" i="46"/>
  <c r="F217" i="46"/>
  <c r="F218" i="46"/>
  <c r="F219" i="46"/>
  <c r="F220" i="46"/>
  <c r="F221" i="46"/>
  <c r="F222" i="46"/>
  <c r="F223" i="46"/>
  <c r="F224" i="46"/>
  <c r="F225" i="46"/>
  <c r="F226" i="46"/>
  <c r="F227" i="46"/>
  <c r="F228" i="46"/>
  <c r="F229" i="46"/>
  <c r="F230" i="46"/>
  <c r="F231" i="46"/>
  <c r="F232" i="46"/>
  <c r="F233" i="46"/>
  <c r="F234" i="46"/>
  <c r="F235" i="46"/>
  <c r="F236" i="46"/>
  <c r="F237" i="46"/>
  <c r="F238" i="46"/>
  <c r="F239" i="46"/>
  <c r="F240" i="46"/>
  <c r="F241" i="46"/>
  <c r="F242" i="46"/>
  <c r="F243" i="46"/>
  <c r="F244" i="46"/>
  <c r="F245" i="46"/>
  <c r="F246" i="46"/>
  <c r="F247" i="46"/>
  <c r="F248" i="46"/>
  <c r="F249" i="46"/>
  <c r="F250" i="46"/>
  <c r="F251" i="46"/>
  <c r="F252" i="46"/>
  <c r="F253" i="46"/>
  <c r="F254" i="46"/>
  <c r="F255" i="46"/>
  <c r="F256" i="46"/>
  <c r="F257" i="46"/>
  <c r="F258" i="46"/>
  <c r="F259" i="46"/>
  <c r="F260" i="46"/>
  <c r="F261" i="46"/>
  <c r="F262" i="46"/>
  <c r="F263" i="46"/>
  <c r="F264" i="46"/>
  <c r="F265" i="46"/>
  <c r="F266" i="46"/>
  <c r="F267" i="46"/>
  <c r="F268" i="46"/>
  <c r="F269" i="46"/>
  <c r="F270" i="46"/>
  <c r="F271" i="46"/>
  <c r="F272" i="46"/>
  <c r="F273" i="46"/>
  <c r="F274" i="46"/>
  <c r="F275" i="46"/>
  <c r="F276" i="46"/>
  <c r="F277" i="46"/>
  <c r="F278" i="46"/>
  <c r="F279" i="46"/>
  <c r="F280" i="46"/>
  <c r="F281" i="46"/>
  <c r="F282" i="46"/>
  <c r="F283" i="46"/>
  <c r="F284" i="46"/>
  <c r="F285" i="46"/>
  <c r="F286" i="46"/>
  <c r="F287" i="46"/>
  <c r="F288" i="46"/>
  <c r="F289" i="46"/>
  <c r="F290" i="46"/>
  <c r="F291" i="46"/>
  <c r="F292" i="46"/>
  <c r="F293" i="46"/>
  <c r="F294" i="46"/>
  <c r="F295" i="46"/>
  <c r="F296" i="46"/>
  <c r="F297" i="46"/>
  <c r="F298" i="46"/>
  <c r="F299" i="46"/>
  <c r="F300" i="46"/>
  <c r="F301" i="46"/>
  <c r="F302" i="46"/>
  <c r="F303" i="46"/>
  <c r="F304" i="46"/>
  <c r="F305" i="46"/>
  <c r="F306" i="46"/>
  <c r="F307" i="46"/>
  <c r="F308" i="46"/>
  <c r="F309" i="46"/>
  <c r="F310" i="46"/>
  <c r="F311" i="46"/>
  <c r="F312" i="46"/>
  <c r="F313" i="46"/>
  <c r="F314" i="46"/>
  <c r="F315" i="46"/>
  <c r="F316" i="46"/>
  <c r="F317" i="46"/>
  <c r="F318" i="46"/>
  <c r="F319" i="46"/>
  <c r="F320" i="46"/>
  <c r="F321" i="46"/>
  <c r="F322" i="46"/>
  <c r="F323" i="46"/>
  <c r="F324" i="46"/>
  <c r="F325" i="46"/>
  <c r="F326" i="46"/>
  <c r="F327" i="46"/>
  <c r="F328" i="46"/>
  <c r="F329" i="46"/>
  <c r="F330" i="46"/>
  <c r="F331" i="46"/>
  <c r="F332" i="46"/>
  <c r="F333" i="46"/>
  <c r="F334" i="46"/>
  <c r="F335" i="46"/>
  <c r="F336" i="46"/>
  <c r="F337" i="46"/>
  <c r="F338" i="46"/>
  <c r="F339" i="46"/>
  <c r="F340" i="46"/>
  <c r="F341" i="46"/>
  <c r="F342" i="46"/>
  <c r="F343" i="46"/>
  <c r="F344" i="46"/>
  <c r="F345" i="46"/>
  <c r="F346" i="46"/>
  <c r="F347" i="46"/>
  <c r="F348" i="46"/>
  <c r="F349" i="46"/>
  <c r="F350" i="46"/>
  <c r="F351" i="46"/>
  <c r="F352" i="46"/>
  <c r="F353" i="46"/>
  <c r="F354" i="46"/>
  <c r="F355" i="46"/>
  <c r="F356" i="46"/>
  <c r="F357" i="46"/>
  <c r="F358" i="46"/>
  <c r="F359" i="46"/>
  <c r="F360" i="46"/>
  <c r="F361" i="46"/>
  <c r="F362" i="46"/>
  <c r="F363" i="46"/>
  <c r="F364" i="46"/>
  <c r="F365" i="46"/>
  <c r="F366" i="46"/>
  <c r="F367" i="46"/>
  <c r="F368" i="46"/>
  <c r="F369" i="46"/>
  <c r="F370" i="46"/>
  <c r="F371" i="46"/>
  <c r="F372" i="46"/>
  <c r="F373" i="46"/>
  <c r="F374" i="46"/>
  <c r="F375" i="46"/>
  <c r="F376" i="46"/>
  <c r="F377" i="46"/>
  <c r="F378" i="46"/>
  <c r="F379" i="46"/>
  <c r="F380" i="46"/>
  <c r="F381" i="46"/>
  <c r="F382" i="46"/>
  <c r="F383" i="46"/>
  <c r="F384" i="46"/>
  <c r="F385" i="46"/>
  <c r="F386" i="46"/>
  <c r="F387" i="46"/>
  <c r="F388" i="46"/>
  <c r="F389" i="46"/>
  <c r="F390" i="46"/>
  <c r="F391" i="46"/>
  <c r="F392" i="46"/>
  <c r="F393" i="46"/>
  <c r="F394" i="46"/>
  <c r="F395" i="46"/>
  <c r="F396" i="46"/>
  <c r="F397" i="46"/>
  <c r="F398" i="46"/>
  <c r="F399" i="46"/>
  <c r="F400" i="46"/>
  <c r="F401" i="46"/>
  <c r="F402" i="46"/>
  <c r="F403" i="46"/>
  <c r="F404" i="46"/>
  <c r="F405" i="46"/>
  <c r="F406" i="46"/>
  <c r="F407" i="46"/>
  <c r="F408" i="46"/>
  <c r="F409" i="46"/>
  <c r="F410" i="46"/>
  <c r="F411" i="46"/>
  <c r="F412" i="46"/>
  <c r="F413" i="46"/>
  <c r="F414" i="46"/>
  <c r="F415" i="46"/>
  <c r="F416" i="46"/>
  <c r="F417" i="46"/>
  <c r="F418" i="46"/>
  <c r="F419" i="46"/>
  <c r="F420" i="46"/>
  <c r="F421" i="46"/>
  <c r="F422" i="46"/>
  <c r="F423" i="46"/>
  <c r="F424" i="46"/>
  <c r="F425" i="46"/>
  <c r="F426" i="46"/>
  <c r="F427" i="46"/>
  <c r="F428" i="46"/>
  <c r="F429" i="46"/>
  <c r="F430" i="46"/>
  <c r="F431" i="46"/>
  <c r="F432" i="46"/>
  <c r="F433" i="46"/>
  <c r="F434" i="46"/>
  <c r="F435" i="46"/>
  <c r="F436" i="46"/>
  <c r="F437" i="46"/>
  <c r="F438" i="46"/>
  <c r="F439" i="46"/>
  <c r="F440" i="46"/>
  <c r="F441" i="46"/>
  <c r="F442" i="46"/>
  <c r="F443" i="46"/>
  <c r="F444" i="46"/>
  <c r="F445" i="46"/>
  <c r="F446" i="46"/>
  <c r="F447" i="46"/>
  <c r="F448" i="46"/>
  <c r="F449" i="46"/>
  <c r="F450" i="46"/>
  <c r="F451" i="46"/>
  <c r="F452" i="46"/>
  <c r="F453" i="46"/>
  <c r="F454" i="46"/>
  <c r="F455" i="46"/>
  <c r="F456" i="46"/>
  <c r="F457" i="46"/>
  <c r="F458" i="46"/>
  <c r="F459" i="46"/>
  <c r="F460" i="46"/>
  <c r="F461" i="46"/>
  <c r="F462" i="46"/>
  <c r="F463" i="46"/>
  <c r="F464" i="46"/>
  <c r="F465" i="46"/>
  <c r="F466" i="46"/>
  <c r="F467" i="46"/>
  <c r="F468" i="46"/>
  <c r="F469" i="46"/>
  <c r="F470" i="46"/>
  <c r="F471" i="46"/>
  <c r="F472" i="46"/>
  <c r="F473" i="46"/>
  <c r="F474" i="46"/>
  <c r="F475" i="46"/>
  <c r="F476" i="46"/>
  <c r="F477" i="46"/>
  <c r="F478" i="46"/>
  <c r="F479" i="46"/>
  <c r="F480" i="46"/>
  <c r="F481" i="46"/>
  <c r="F482" i="46"/>
  <c r="F483" i="46"/>
  <c r="F484" i="46"/>
  <c r="F485" i="46"/>
  <c r="F486" i="46"/>
  <c r="F487" i="46"/>
  <c r="F488" i="46"/>
  <c r="F489" i="46"/>
  <c r="F490" i="46"/>
  <c r="F491" i="46"/>
  <c r="F492" i="46"/>
  <c r="F493" i="46"/>
  <c r="F494" i="46"/>
  <c r="F495" i="46"/>
  <c r="F496" i="46"/>
  <c r="F497" i="46"/>
  <c r="F498" i="46"/>
  <c r="F499" i="46"/>
  <c r="F500" i="46"/>
  <c r="F501" i="46"/>
  <c r="F502" i="46"/>
  <c r="F503" i="46"/>
  <c r="F504" i="46"/>
  <c r="F505" i="46"/>
  <c r="F506" i="46"/>
  <c r="F507" i="46"/>
  <c r="F508" i="46"/>
  <c r="F509" i="46"/>
  <c r="F510" i="46"/>
  <c r="F511" i="46"/>
  <c r="F512" i="46"/>
  <c r="F513" i="46"/>
  <c r="F514" i="46"/>
  <c r="F515" i="46"/>
  <c r="F516" i="46"/>
  <c r="F517" i="46"/>
  <c r="F518" i="46"/>
  <c r="F519" i="46"/>
  <c r="F520" i="46"/>
  <c r="F521" i="46"/>
  <c r="F522" i="46"/>
  <c r="F523" i="46"/>
  <c r="F524" i="46"/>
  <c r="F525" i="46"/>
  <c r="F526" i="46"/>
  <c r="F527" i="46"/>
  <c r="F528" i="46"/>
  <c r="F529" i="46"/>
  <c r="F530" i="46"/>
  <c r="F531" i="46"/>
  <c r="F532" i="46"/>
  <c r="F533" i="46"/>
  <c r="F534" i="46"/>
  <c r="F535" i="46"/>
  <c r="F536" i="46"/>
  <c r="F537" i="46"/>
  <c r="F538" i="46"/>
  <c r="F539" i="46"/>
  <c r="F540" i="46"/>
  <c r="F541" i="46"/>
  <c r="F542" i="46"/>
  <c r="F543" i="46"/>
  <c r="F544" i="46"/>
  <c r="F545" i="46"/>
  <c r="F546" i="46"/>
  <c r="F547" i="46"/>
  <c r="F548" i="46"/>
  <c r="F549" i="46"/>
  <c r="F550" i="46"/>
  <c r="F551" i="46"/>
  <c r="F552" i="46"/>
  <c r="F553" i="46"/>
  <c r="F554" i="46"/>
  <c r="F555" i="46"/>
  <c r="F556" i="46"/>
  <c r="F557" i="46"/>
  <c r="F558" i="46"/>
  <c r="F559" i="46"/>
  <c r="F560" i="46"/>
  <c r="F561" i="46"/>
  <c r="F562" i="46"/>
  <c r="F563" i="46"/>
  <c r="F564" i="46"/>
  <c r="F565" i="46"/>
  <c r="F566" i="46"/>
  <c r="F567" i="46"/>
  <c r="F568" i="46"/>
  <c r="F569" i="46"/>
  <c r="F570" i="46"/>
  <c r="F571" i="46"/>
  <c r="F572" i="46"/>
  <c r="F573" i="46"/>
  <c r="F574" i="46"/>
  <c r="F575" i="46"/>
  <c r="F576" i="46"/>
  <c r="F577" i="46"/>
  <c r="F578" i="46"/>
  <c r="F579" i="46"/>
  <c r="F580" i="46"/>
  <c r="F581" i="46"/>
  <c r="F582" i="46"/>
  <c r="F583" i="46"/>
  <c r="F584" i="46"/>
  <c r="F585" i="46"/>
  <c r="F586" i="46"/>
  <c r="F587" i="46"/>
  <c r="F588" i="46"/>
  <c r="F589" i="46"/>
  <c r="F590" i="46"/>
  <c r="F591" i="46"/>
  <c r="F592" i="46"/>
  <c r="F593" i="46"/>
  <c r="F594" i="46"/>
  <c r="F595" i="46"/>
  <c r="F596" i="46"/>
  <c r="F597" i="46"/>
  <c r="F598" i="46"/>
  <c r="F599" i="46"/>
  <c r="F600" i="46"/>
  <c r="F601" i="46"/>
  <c r="F602" i="46"/>
  <c r="F603" i="46"/>
  <c r="F604" i="46"/>
  <c r="F605" i="46"/>
  <c r="F606" i="46"/>
  <c r="F607" i="46"/>
  <c r="F608" i="46"/>
  <c r="F609" i="46"/>
  <c r="F610" i="46"/>
  <c r="F611" i="46"/>
  <c r="F612" i="46"/>
  <c r="F613" i="46"/>
  <c r="F614" i="46"/>
  <c r="F615" i="46"/>
  <c r="F616" i="46"/>
  <c r="F617" i="46"/>
  <c r="F618" i="46"/>
  <c r="F619" i="46"/>
  <c r="F620" i="46"/>
  <c r="F621" i="46"/>
  <c r="F622" i="46"/>
  <c r="F623" i="46"/>
  <c r="F624" i="46"/>
  <c r="F625" i="46"/>
  <c r="F626" i="46"/>
  <c r="F627" i="46"/>
  <c r="F628" i="46"/>
  <c r="F629" i="46"/>
  <c r="F630" i="46"/>
  <c r="F631" i="46"/>
  <c r="F632" i="46"/>
  <c r="F633" i="46"/>
  <c r="F634" i="46"/>
  <c r="F635" i="46"/>
  <c r="F636" i="46"/>
  <c r="F637" i="46"/>
  <c r="F638" i="46"/>
  <c r="F639" i="46"/>
  <c r="F640" i="46"/>
  <c r="F641" i="46"/>
  <c r="F642" i="46"/>
  <c r="F643" i="46"/>
  <c r="F644" i="46"/>
  <c r="F645" i="46"/>
  <c r="F646" i="46"/>
  <c r="F647" i="46"/>
  <c r="F648" i="46"/>
  <c r="F649" i="46"/>
  <c r="F650" i="46"/>
  <c r="F651" i="46"/>
  <c r="F652" i="46"/>
  <c r="F653" i="46"/>
  <c r="F654" i="46"/>
  <c r="F655" i="46"/>
  <c r="F656" i="46"/>
  <c r="F657" i="46"/>
  <c r="F658" i="46"/>
  <c r="F659" i="46"/>
  <c r="F660" i="46"/>
  <c r="F661" i="46"/>
  <c r="F662" i="46"/>
  <c r="F663" i="46"/>
  <c r="F664" i="46"/>
  <c r="F665" i="46"/>
  <c r="F666" i="46"/>
  <c r="F667" i="46"/>
  <c r="F668" i="46"/>
  <c r="F669" i="46"/>
  <c r="F670" i="46"/>
  <c r="F671" i="46"/>
  <c r="F672" i="46"/>
  <c r="F673" i="46"/>
  <c r="F674" i="46"/>
  <c r="F675" i="46"/>
  <c r="F676" i="46"/>
  <c r="F677" i="46"/>
  <c r="F678" i="46"/>
  <c r="F679" i="46"/>
  <c r="F680" i="46"/>
  <c r="F681" i="46"/>
  <c r="F682" i="46"/>
  <c r="F683" i="46"/>
  <c r="F684" i="46"/>
  <c r="F685" i="46"/>
  <c r="F686" i="46"/>
  <c r="F687" i="46"/>
  <c r="F688" i="46"/>
  <c r="F689" i="46"/>
  <c r="F690" i="46"/>
  <c r="F691" i="46"/>
  <c r="F692" i="46"/>
  <c r="F693" i="46"/>
  <c r="F694" i="46"/>
  <c r="F695" i="46"/>
  <c r="F696" i="46"/>
  <c r="F697" i="46"/>
  <c r="F698" i="46"/>
  <c r="F699" i="46"/>
  <c r="F700" i="46"/>
  <c r="F701" i="46"/>
  <c r="F702" i="46"/>
  <c r="F703" i="46"/>
  <c r="F704" i="46"/>
  <c r="F705" i="46"/>
  <c r="F706" i="46"/>
  <c r="F707" i="46"/>
  <c r="F708" i="46"/>
  <c r="F709" i="46"/>
  <c r="F710" i="46"/>
  <c r="F711" i="46"/>
  <c r="F712" i="46"/>
  <c r="F713" i="46"/>
  <c r="F714" i="46"/>
  <c r="F715" i="46"/>
  <c r="F716" i="46"/>
  <c r="F717" i="46"/>
  <c r="F718" i="46"/>
  <c r="F719" i="46"/>
  <c r="F720" i="46"/>
  <c r="F721" i="46"/>
  <c r="F722" i="46"/>
  <c r="F723" i="46"/>
  <c r="F724" i="46"/>
  <c r="F725" i="46"/>
  <c r="F726" i="46"/>
  <c r="F727" i="46"/>
  <c r="F728" i="46"/>
  <c r="F729" i="46"/>
  <c r="F730" i="46"/>
  <c r="F731" i="46"/>
  <c r="F732" i="46"/>
  <c r="F733" i="46"/>
  <c r="F734" i="46"/>
  <c r="F735" i="46"/>
  <c r="F736" i="46"/>
  <c r="F737" i="46"/>
  <c r="F738" i="46"/>
  <c r="F739" i="46"/>
  <c r="F740" i="46"/>
  <c r="F741" i="46"/>
  <c r="F742" i="46"/>
  <c r="F743" i="46"/>
  <c r="F744" i="46"/>
  <c r="F745" i="46"/>
  <c r="F746" i="46"/>
  <c r="F747" i="46"/>
  <c r="F748" i="46"/>
  <c r="F749" i="46"/>
  <c r="F750" i="46"/>
  <c r="F751" i="46"/>
  <c r="F752" i="46"/>
  <c r="F753" i="46"/>
  <c r="F754" i="46"/>
  <c r="F755" i="46"/>
  <c r="F756" i="46"/>
  <c r="F757" i="46"/>
  <c r="F758" i="46"/>
  <c r="F759" i="46"/>
  <c r="F760" i="46"/>
  <c r="F761" i="46"/>
  <c r="F762" i="46"/>
  <c r="F763" i="46"/>
  <c r="F764" i="46"/>
  <c r="F765" i="46"/>
  <c r="F766" i="46"/>
  <c r="F767" i="46"/>
  <c r="F768" i="46"/>
  <c r="F769" i="46"/>
  <c r="F770" i="46"/>
  <c r="F771" i="46"/>
  <c r="F772" i="46"/>
  <c r="F773" i="46"/>
  <c r="F774" i="46"/>
  <c r="F775" i="46"/>
  <c r="F776" i="46"/>
  <c r="F777" i="46"/>
  <c r="F778" i="46"/>
  <c r="F779" i="46"/>
  <c r="F780" i="46"/>
  <c r="F781" i="46"/>
  <c r="F782" i="46"/>
  <c r="F783" i="46"/>
  <c r="F784" i="46"/>
  <c r="F785" i="46"/>
  <c r="F786" i="46"/>
  <c r="F787" i="46"/>
  <c r="F788" i="46"/>
  <c r="F789" i="46"/>
  <c r="F790" i="46"/>
  <c r="F791" i="46"/>
  <c r="F792" i="46"/>
  <c r="F793" i="46"/>
  <c r="F794" i="46"/>
  <c r="F795" i="46"/>
  <c r="F796" i="46"/>
  <c r="F797" i="46"/>
  <c r="F798" i="46"/>
  <c r="F799" i="46"/>
  <c r="F800" i="46"/>
  <c r="F801" i="46"/>
  <c r="F802" i="46"/>
  <c r="F803" i="46"/>
  <c r="F804" i="46"/>
  <c r="F805" i="46"/>
  <c r="F806" i="46"/>
  <c r="F807" i="46"/>
  <c r="F808" i="46"/>
  <c r="F809" i="46"/>
  <c r="F810" i="46"/>
  <c r="F811" i="46"/>
  <c r="F812" i="46"/>
  <c r="F813" i="46"/>
  <c r="F814" i="46"/>
  <c r="F815" i="46"/>
  <c r="F816" i="46"/>
  <c r="F817" i="46"/>
  <c r="F818" i="46"/>
  <c r="F819" i="46"/>
  <c r="F820" i="46"/>
  <c r="F821" i="46"/>
  <c r="F822" i="46"/>
  <c r="F823" i="46"/>
  <c r="F824" i="46"/>
  <c r="F825" i="46"/>
  <c r="F826" i="46"/>
  <c r="F827" i="46"/>
  <c r="F828" i="46"/>
  <c r="F829" i="46"/>
  <c r="F830" i="46"/>
  <c r="F831" i="46"/>
  <c r="F832" i="46"/>
  <c r="F833" i="46"/>
  <c r="F834" i="46"/>
  <c r="F835" i="46"/>
  <c r="F836" i="46"/>
  <c r="F837" i="46"/>
  <c r="F838" i="46"/>
  <c r="F839" i="46"/>
  <c r="F840" i="46"/>
  <c r="F841" i="46"/>
  <c r="F842" i="46"/>
  <c r="F843" i="46"/>
  <c r="F844" i="46"/>
  <c r="F845" i="46"/>
  <c r="F846" i="46"/>
  <c r="F847" i="46"/>
  <c r="F848" i="46"/>
  <c r="F849" i="46"/>
  <c r="F850" i="46"/>
  <c r="F851" i="46"/>
  <c r="F852" i="46"/>
  <c r="F853" i="46"/>
  <c r="F854" i="46"/>
  <c r="F855" i="46"/>
  <c r="F856" i="46"/>
  <c r="F857" i="46"/>
  <c r="F858" i="46"/>
  <c r="F859" i="46"/>
  <c r="F860" i="46"/>
  <c r="F861" i="46"/>
  <c r="F862" i="46"/>
  <c r="F863" i="46"/>
  <c r="F864" i="46"/>
  <c r="F865" i="46"/>
  <c r="F866" i="46"/>
  <c r="F867" i="46"/>
  <c r="F868" i="46"/>
  <c r="F869" i="46"/>
  <c r="F870" i="46"/>
  <c r="F871" i="46"/>
  <c r="F872" i="46"/>
  <c r="F873" i="46"/>
  <c r="F874" i="46"/>
  <c r="F875" i="46"/>
  <c r="F876" i="46"/>
  <c r="F877" i="46"/>
  <c r="F878" i="46"/>
  <c r="F879" i="46"/>
  <c r="F880" i="46"/>
  <c r="F881" i="46"/>
  <c r="F882" i="46"/>
  <c r="F883" i="46"/>
  <c r="F884" i="46"/>
  <c r="F885" i="46"/>
  <c r="F886" i="46"/>
  <c r="F887" i="46"/>
  <c r="F888" i="46"/>
  <c r="F889" i="46"/>
  <c r="F890" i="46"/>
  <c r="F891" i="46"/>
  <c r="F892" i="46"/>
  <c r="F893" i="46"/>
  <c r="F894" i="46"/>
  <c r="F895" i="46"/>
  <c r="F896" i="46"/>
  <c r="F897" i="46"/>
  <c r="F898" i="46"/>
  <c r="F899" i="46"/>
  <c r="F900" i="46"/>
  <c r="F901" i="46"/>
  <c r="F902" i="46"/>
  <c r="F903" i="46"/>
  <c r="F904" i="46"/>
  <c r="F905" i="46"/>
  <c r="F906" i="46"/>
  <c r="F907" i="46"/>
  <c r="F908" i="46"/>
  <c r="F909" i="46"/>
  <c r="F910" i="46"/>
  <c r="F911" i="46"/>
  <c r="F912" i="46"/>
  <c r="F913" i="46"/>
  <c r="F914" i="46"/>
  <c r="F915" i="46"/>
  <c r="F916" i="46"/>
  <c r="F917" i="46"/>
  <c r="F918" i="46"/>
  <c r="F919" i="46"/>
  <c r="F920" i="46"/>
  <c r="F921" i="46"/>
  <c r="F922" i="46"/>
  <c r="F923" i="46"/>
  <c r="F924" i="46"/>
  <c r="F925" i="46"/>
  <c r="F926" i="46"/>
  <c r="F927" i="46"/>
  <c r="F928" i="46"/>
  <c r="F929" i="46"/>
  <c r="F930" i="46"/>
  <c r="F931" i="46"/>
  <c r="F932" i="46"/>
  <c r="F933" i="46"/>
  <c r="F934" i="46"/>
  <c r="F935" i="46"/>
  <c r="F936" i="46"/>
  <c r="F937" i="46"/>
  <c r="F938" i="46"/>
  <c r="F939" i="46"/>
  <c r="F940" i="46"/>
  <c r="F941" i="46"/>
  <c r="F942" i="46"/>
  <c r="F943" i="46"/>
  <c r="F944" i="46"/>
  <c r="F945" i="46"/>
  <c r="F946" i="46"/>
  <c r="F947" i="46"/>
  <c r="F948" i="46"/>
  <c r="F949" i="46"/>
  <c r="F950" i="46"/>
  <c r="F951" i="46"/>
  <c r="F952" i="46"/>
  <c r="F953" i="46"/>
  <c r="F954" i="46"/>
  <c r="F955" i="46"/>
  <c r="F956" i="46"/>
  <c r="F957" i="46"/>
  <c r="F958" i="46"/>
  <c r="F959" i="46"/>
  <c r="F960" i="46"/>
  <c r="F961" i="46"/>
  <c r="F962" i="46"/>
  <c r="F963" i="46"/>
  <c r="F964" i="46"/>
  <c r="F965" i="46"/>
  <c r="F966" i="46"/>
  <c r="F967" i="46"/>
  <c r="F968" i="46"/>
  <c r="F969" i="46"/>
  <c r="F970" i="46"/>
  <c r="F971" i="46"/>
  <c r="F972" i="46"/>
  <c r="F973" i="46"/>
  <c r="F974" i="46"/>
  <c r="F975" i="46"/>
  <c r="F976" i="46"/>
  <c r="F977" i="46"/>
  <c r="F978" i="46"/>
  <c r="F979" i="46"/>
  <c r="F980" i="46"/>
  <c r="F981" i="46"/>
  <c r="F982" i="46"/>
  <c r="F983" i="46"/>
  <c r="F984" i="46"/>
  <c r="F985" i="46"/>
  <c r="F986" i="46"/>
  <c r="F987" i="46"/>
  <c r="F988" i="46"/>
  <c r="F989" i="46"/>
  <c r="F990" i="46"/>
  <c r="F991" i="46"/>
  <c r="F992" i="46"/>
  <c r="F993" i="46"/>
  <c r="F994" i="46"/>
  <c r="F995" i="46"/>
  <c r="F996" i="46"/>
  <c r="F997" i="46"/>
  <c r="F998" i="46"/>
  <c r="F999" i="46"/>
  <c r="F1000" i="46"/>
  <c r="F1001" i="46"/>
  <c r="F1002" i="46"/>
  <c r="F1003" i="46"/>
  <c r="F1004" i="46"/>
  <c r="F1005" i="46"/>
  <c r="F1006" i="46"/>
  <c r="F1007" i="46"/>
  <c r="F1008" i="46"/>
  <c r="F1009" i="46"/>
  <c r="F1010" i="46"/>
  <c r="F1011" i="46"/>
  <c r="F1012" i="46"/>
  <c r="F1013" i="46"/>
  <c r="F1014" i="46"/>
  <c r="F1015" i="46"/>
  <c r="F1016" i="46"/>
  <c r="F1017" i="46"/>
  <c r="F1018" i="46"/>
  <c r="F1019" i="46"/>
  <c r="F1020" i="46"/>
  <c r="F1021" i="46"/>
  <c r="F1022" i="46"/>
  <c r="F1023" i="46"/>
  <c r="F1024" i="46"/>
  <c r="F1025" i="46"/>
  <c r="F1026" i="46"/>
  <c r="F1027" i="46"/>
  <c r="F1028" i="46"/>
  <c r="F1029" i="46"/>
  <c r="F1030" i="46"/>
  <c r="F1031" i="46"/>
  <c r="F1032" i="46"/>
  <c r="F1033" i="46"/>
  <c r="F1034" i="46"/>
  <c r="F1035" i="46"/>
  <c r="F1036" i="46"/>
  <c r="F1037" i="46"/>
  <c r="F1038" i="46"/>
  <c r="F1039" i="46"/>
  <c r="F1040" i="46"/>
  <c r="F1041" i="46"/>
  <c r="F1042" i="46"/>
  <c r="F1043" i="46"/>
  <c r="F1044" i="46"/>
  <c r="F1045" i="46"/>
  <c r="F1046" i="46"/>
  <c r="F1047" i="46"/>
  <c r="F1048" i="46"/>
  <c r="F1049" i="46"/>
  <c r="F1050" i="46"/>
  <c r="F1051" i="46"/>
  <c r="F1052" i="46"/>
  <c r="F1053" i="46"/>
  <c r="F1054" i="46"/>
  <c r="F1055" i="46"/>
  <c r="F1056" i="46"/>
  <c r="F1057" i="46"/>
  <c r="F1058" i="46"/>
  <c r="F1059" i="46"/>
  <c r="F1060" i="46"/>
  <c r="F1061" i="46"/>
  <c r="F1062" i="46"/>
  <c r="F1063" i="46"/>
  <c r="F1064" i="46"/>
  <c r="F1065" i="46"/>
  <c r="F1066" i="46"/>
  <c r="F1067" i="46"/>
  <c r="F1068" i="46"/>
  <c r="F1069" i="46"/>
  <c r="F1070" i="46"/>
  <c r="F1071" i="46"/>
  <c r="F1072" i="46"/>
  <c r="F1073" i="46"/>
  <c r="F1074" i="46"/>
  <c r="F1075" i="46"/>
  <c r="F1076" i="46"/>
  <c r="F1077" i="46"/>
  <c r="F1078" i="46"/>
  <c r="F1079" i="46"/>
  <c r="F1080" i="46"/>
  <c r="F1081" i="46"/>
  <c r="F1082" i="46"/>
  <c r="F1083" i="46"/>
  <c r="F1084" i="46"/>
  <c r="F1085" i="46"/>
  <c r="F1086" i="46"/>
  <c r="F1087" i="46"/>
  <c r="F1088" i="46"/>
  <c r="F1089" i="46"/>
  <c r="F1090" i="46"/>
  <c r="F1091" i="46"/>
  <c r="F1092" i="46"/>
  <c r="F1093" i="46"/>
  <c r="F1094" i="46"/>
  <c r="F1095" i="46"/>
  <c r="F1096" i="46"/>
  <c r="F1097" i="46"/>
  <c r="F1098" i="46"/>
  <c r="F1099" i="46"/>
  <c r="F1100" i="46"/>
  <c r="F1101" i="46"/>
  <c r="F1102" i="46"/>
  <c r="F1103" i="46"/>
  <c r="F1104" i="46"/>
  <c r="F1105" i="46"/>
  <c r="F1106" i="46"/>
  <c r="F1107" i="46"/>
  <c r="F1108" i="46"/>
  <c r="F1109" i="46"/>
  <c r="F1110" i="46"/>
  <c r="F1111" i="46"/>
  <c r="F1112" i="46"/>
  <c r="F1113" i="46"/>
  <c r="F1114" i="46"/>
  <c r="F1115" i="46"/>
  <c r="F1116" i="46"/>
  <c r="F1117" i="46"/>
  <c r="F1118" i="46"/>
  <c r="F1119" i="46"/>
  <c r="F1120" i="46"/>
  <c r="F1121" i="46"/>
  <c r="F1122" i="46"/>
  <c r="F1123" i="46"/>
  <c r="F1124" i="46"/>
  <c r="F1125" i="46"/>
  <c r="F1126" i="46"/>
  <c r="F1127" i="46"/>
  <c r="F1128" i="46"/>
  <c r="F1129" i="46"/>
  <c r="F1130" i="46"/>
  <c r="F1131" i="46"/>
  <c r="F1132" i="46"/>
  <c r="F1133" i="46"/>
  <c r="F1134" i="46"/>
  <c r="F1135" i="46"/>
  <c r="F1136" i="46"/>
  <c r="F1137" i="46"/>
  <c r="F1138" i="46"/>
  <c r="F1139" i="46"/>
  <c r="F1140" i="46"/>
  <c r="F1141" i="46"/>
  <c r="F1142" i="46"/>
  <c r="F1143" i="46"/>
  <c r="F1144" i="46"/>
  <c r="F1145" i="46"/>
  <c r="F1146" i="46"/>
  <c r="F1147" i="46"/>
  <c r="F1148" i="46"/>
  <c r="F1149" i="46"/>
  <c r="F1150" i="46"/>
  <c r="F1151" i="46"/>
  <c r="F1152" i="46"/>
  <c r="F1153" i="46"/>
  <c r="F1154" i="46"/>
  <c r="F1155" i="46"/>
  <c r="F1156" i="46"/>
  <c r="F1157" i="46"/>
  <c r="F1158" i="46"/>
  <c r="F1159" i="46"/>
  <c r="F1160" i="46"/>
  <c r="F1161" i="46"/>
  <c r="F1162" i="46"/>
  <c r="F1163" i="46"/>
  <c r="F1164" i="46"/>
  <c r="F1165" i="46"/>
  <c r="F1166" i="46"/>
  <c r="F1167" i="46"/>
  <c r="F1168" i="46"/>
  <c r="F1169" i="46"/>
  <c r="F1170" i="46"/>
  <c r="F1171" i="46"/>
  <c r="F1172" i="46"/>
  <c r="F1173" i="46"/>
  <c r="F1174" i="46"/>
  <c r="F1175" i="46"/>
  <c r="F1176" i="46"/>
  <c r="F1177" i="46"/>
  <c r="F1178" i="46"/>
  <c r="F1179" i="46"/>
  <c r="F1180" i="46"/>
  <c r="F1181" i="46"/>
  <c r="F1182" i="46"/>
  <c r="F1183" i="46"/>
  <c r="F1184" i="46"/>
  <c r="F1185" i="46"/>
  <c r="F1186" i="46"/>
  <c r="F1187" i="46"/>
  <c r="F1188" i="46"/>
  <c r="F1189" i="46"/>
  <c r="F1190" i="46"/>
  <c r="F1191" i="46"/>
  <c r="F1192" i="46"/>
  <c r="F1193" i="46"/>
  <c r="F1194" i="46"/>
  <c r="F1195" i="46"/>
  <c r="F1196" i="46"/>
  <c r="F1197" i="46"/>
  <c r="F1198" i="46"/>
  <c r="F1199" i="46"/>
  <c r="F1200" i="46"/>
  <c r="F1201" i="46"/>
  <c r="F1202" i="46"/>
  <c r="F1203" i="46"/>
  <c r="F1204" i="46"/>
  <c r="F1205" i="46"/>
  <c r="F1206" i="46"/>
  <c r="F1207" i="46"/>
  <c r="F1208" i="46"/>
  <c r="F1209" i="46"/>
  <c r="F1210" i="46"/>
  <c r="F1211" i="46"/>
  <c r="F1212" i="46"/>
  <c r="F1213" i="46"/>
  <c r="F1214" i="46"/>
  <c r="F1215" i="46"/>
  <c r="F1216" i="46"/>
  <c r="F1217" i="46"/>
  <c r="F1218" i="46"/>
  <c r="F1219" i="46"/>
  <c r="F1220" i="46"/>
  <c r="F1221" i="46"/>
  <c r="F1222" i="46"/>
  <c r="F1223" i="46"/>
  <c r="F1224" i="46"/>
  <c r="F1225" i="46"/>
  <c r="F1226" i="46"/>
  <c r="F1227" i="46"/>
  <c r="F1228" i="46"/>
  <c r="F1229" i="46"/>
  <c r="F1230" i="46"/>
  <c r="F1231" i="46"/>
  <c r="F1232" i="46"/>
  <c r="F1233" i="46"/>
  <c r="F1234" i="46"/>
  <c r="F1235" i="46"/>
  <c r="F1236" i="46"/>
  <c r="F1237" i="46"/>
  <c r="F1238" i="46"/>
  <c r="F1239" i="46"/>
  <c r="F1240" i="46"/>
  <c r="F1241" i="46"/>
  <c r="F1242" i="46"/>
  <c r="F1243" i="46"/>
  <c r="F1244" i="46"/>
  <c r="F1245" i="46"/>
  <c r="F1246" i="46"/>
  <c r="F1247" i="46"/>
  <c r="F1248" i="46"/>
  <c r="F1249" i="46"/>
  <c r="F1250" i="46"/>
  <c r="F1251" i="46"/>
  <c r="F1252" i="46"/>
  <c r="F1253" i="46"/>
  <c r="F1254" i="46"/>
  <c r="F1255" i="46"/>
  <c r="F1256" i="46"/>
  <c r="F1257" i="46"/>
  <c r="F1258" i="46"/>
  <c r="F1259" i="46"/>
  <c r="F1260" i="46"/>
  <c r="F1261" i="46"/>
  <c r="F1262" i="46"/>
  <c r="F1263" i="46"/>
  <c r="F1264" i="46"/>
  <c r="F1265" i="46"/>
  <c r="F1266" i="46"/>
  <c r="F1267" i="46"/>
  <c r="F1268" i="46"/>
  <c r="F1269" i="46"/>
  <c r="F1270" i="46"/>
  <c r="F1271" i="46"/>
  <c r="F1272" i="46"/>
  <c r="F1273" i="46"/>
  <c r="F1274" i="46"/>
  <c r="F1275" i="46"/>
  <c r="F1276" i="46"/>
  <c r="F1277" i="46"/>
  <c r="F1278" i="46"/>
  <c r="F1279" i="46"/>
  <c r="F1280" i="46"/>
  <c r="F1281" i="46"/>
  <c r="F1282" i="46"/>
  <c r="F1283" i="46"/>
  <c r="F1284" i="46"/>
  <c r="F1285" i="46"/>
  <c r="F1286" i="46"/>
  <c r="F1287" i="46"/>
  <c r="F1288" i="46"/>
  <c r="F1289" i="46"/>
  <c r="F1290" i="46"/>
  <c r="F1291" i="46"/>
  <c r="F1292" i="46"/>
  <c r="F1293" i="46"/>
  <c r="F1294" i="46"/>
  <c r="F1295" i="46"/>
  <c r="F1296" i="46"/>
  <c r="F1297" i="46"/>
  <c r="F1298" i="46"/>
  <c r="F1299" i="46"/>
  <c r="F1300" i="46"/>
  <c r="F1301" i="46"/>
  <c r="F1302" i="46"/>
  <c r="F1303" i="46"/>
  <c r="F1304" i="46"/>
  <c r="F1305" i="46"/>
  <c r="F1306" i="46"/>
  <c r="F1307" i="46"/>
  <c r="F1308" i="46"/>
  <c r="F1309" i="46"/>
  <c r="F1310" i="46"/>
  <c r="F1311" i="46"/>
  <c r="F1312" i="46"/>
  <c r="F1313" i="46"/>
  <c r="F1314" i="46"/>
  <c r="F1315" i="46"/>
  <c r="F1316" i="46"/>
  <c r="F1317" i="46"/>
  <c r="F1318" i="46"/>
  <c r="F1319" i="46"/>
  <c r="F1320" i="46"/>
  <c r="F1321" i="46"/>
  <c r="F1322" i="46"/>
  <c r="F1323" i="46"/>
  <c r="F1324" i="46"/>
  <c r="F1325" i="46"/>
  <c r="F1326" i="46"/>
  <c r="F1327" i="46"/>
  <c r="F1328" i="46"/>
  <c r="F1329" i="46"/>
  <c r="F1330" i="46"/>
  <c r="F1331" i="46"/>
  <c r="F1332" i="46"/>
  <c r="F1333" i="46"/>
  <c r="F1334" i="46"/>
  <c r="F1335" i="46"/>
  <c r="F1336" i="46"/>
  <c r="F1337" i="46"/>
  <c r="F1338" i="46"/>
  <c r="F1339" i="46"/>
  <c r="F1340" i="46"/>
  <c r="F1341" i="46"/>
  <c r="F1342" i="46"/>
  <c r="F1343" i="46"/>
  <c r="F1344" i="46"/>
  <c r="F1345" i="46"/>
  <c r="F1346" i="46"/>
  <c r="F1347" i="46"/>
  <c r="F1348" i="46"/>
  <c r="F1349" i="46"/>
  <c r="F1350" i="46"/>
  <c r="F1351" i="46"/>
  <c r="F1352" i="46"/>
  <c r="F1353" i="46"/>
  <c r="F1354" i="46"/>
  <c r="F1355" i="46"/>
  <c r="F1356" i="46"/>
  <c r="F1357" i="46"/>
  <c r="F1358" i="46"/>
  <c r="F1359" i="46"/>
  <c r="F1360" i="46"/>
  <c r="F1361" i="46"/>
  <c r="F1362" i="46"/>
  <c r="F1363" i="46"/>
  <c r="F1364" i="46"/>
  <c r="F1365" i="46"/>
  <c r="F1366" i="46"/>
  <c r="F1367" i="46"/>
  <c r="F1368" i="46"/>
  <c r="F1369" i="46"/>
  <c r="F1370" i="46"/>
  <c r="F1371" i="46"/>
  <c r="F1372" i="46"/>
  <c r="F1373" i="46"/>
  <c r="F1374" i="46"/>
  <c r="F1375" i="46"/>
  <c r="F1376" i="46"/>
  <c r="F1377" i="46"/>
  <c r="F1378" i="46"/>
  <c r="F1379" i="46"/>
  <c r="F1380" i="46"/>
  <c r="F1381" i="46"/>
  <c r="F1382" i="46"/>
  <c r="F1383" i="46"/>
  <c r="F1384" i="46"/>
  <c r="F1385" i="46"/>
  <c r="F1386" i="46"/>
  <c r="F1387" i="46"/>
  <c r="F1388" i="46"/>
  <c r="F1389" i="46"/>
  <c r="F1390" i="46"/>
  <c r="F1391" i="46"/>
  <c r="F1392" i="46"/>
  <c r="F1393" i="46"/>
  <c r="F1394" i="46"/>
  <c r="F1395" i="46"/>
  <c r="F1396" i="46"/>
  <c r="F1397" i="46"/>
  <c r="F1398" i="46"/>
  <c r="F1399" i="46"/>
  <c r="F1400" i="46"/>
  <c r="F1401" i="46"/>
  <c r="F1402" i="46"/>
  <c r="F1403" i="46"/>
  <c r="F1404" i="46"/>
  <c r="F1405" i="46"/>
  <c r="F1406" i="46"/>
  <c r="F1407" i="46"/>
  <c r="F1408" i="46"/>
  <c r="F1409" i="46"/>
  <c r="F1410" i="46"/>
  <c r="F1411" i="46"/>
  <c r="F1412" i="46"/>
  <c r="F1413" i="46"/>
  <c r="F1414" i="46"/>
  <c r="F1415" i="46"/>
  <c r="F1416" i="46"/>
  <c r="F1417" i="46"/>
  <c r="F1418" i="46"/>
  <c r="F1419" i="46"/>
  <c r="F1420" i="46"/>
  <c r="F1421" i="46"/>
  <c r="F1422" i="46"/>
  <c r="F1423" i="46"/>
  <c r="F1424" i="46"/>
  <c r="F1425" i="46"/>
  <c r="F1426" i="46"/>
  <c r="F1427" i="46"/>
  <c r="F1428" i="46"/>
  <c r="F1429" i="46"/>
  <c r="F1430" i="46"/>
  <c r="F1431" i="46"/>
  <c r="F1432" i="46"/>
  <c r="F1433" i="46"/>
  <c r="F1434" i="46"/>
  <c r="F1435" i="46"/>
  <c r="F1436" i="46"/>
  <c r="F1437" i="46"/>
  <c r="F1438" i="46"/>
  <c r="F1439" i="46"/>
  <c r="F1440" i="46"/>
  <c r="F1441" i="46"/>
  <c r="F1442" i="46"/>
  <c r="F1443" i="46"/>
  <c r="F1444" i="46"/>
  <c r="F1445" i="46"/>
  <c r="F1446" i="46"/>
  <c r="F1447" i="46"/>
  <c r="F1448" i="46"/>
  <c r="F1449" i="46"/>
  <c r="F1450" i="46"/>
  <c r="F1451" i="46"/>
  <c r="F1452" i="46"/>
  <c r="F1453" i="46"/>
  <c r="F1454" i="46"/>
  <c r="F1455" i="46"/>
  <c r="F1456" i="46"/>
  <c r="F1457" i="46"/>
  <c r="F1458" i="46"/>
  <c r="F1459" i="46"/>
  <c r="F1460" i="46"/>
  <c r="F1461" i="46"/>
  <c r="F1462" i="46"/>
  <c r="F1463" i="46"/>
  <c r="F1464" i="46"/>
  <c r="F1465" i="46"/>
  <c r="F1466" i="46"/>
  <c r="F1467" i="46"/>
  <c r="F1468" i="46"/>
  <c r="F1469" i="46"/>
  <c r="F1470" i="46"/>
  <c r="F1471" i="46"/>
  <c r="F1472" i="46"/>
  <c r="F1473" i="46"/>
  <c r="F1474" i="46"/>
  <c r="F1475" i="46"/>
  <c r="F1476" i="46"/>
  <c r="F1477" i="46"/>
  <c r="F1478" i="46"/>
  <c r="F1479" i="46"/>
  <c r="F1480" i="46"/>
  <c r="F1481" i="46"/>
  <c r="F1482" i="46"/>
  <c r="F1483" i="46"/>
  <c r="F1484" i="46"/>
  <c r="F1485" i="46"/>
  <c r="F1486" i="46"/>
  <c r="F1487" i="46"/>
  <c r="F1488" i="46"/>
  <c r="F1489" i="46"/>
  <c r="F1490" i="46"/>
  <c r="F1491" i="46"/>
  <c r="F1492" i="46"/>
  <c r="F1493" i="46"/>
  <c r="F1494" i="46"/>
  <c r="F1495" i="46"/>
  <c r="F1496" i="46"/>
  <c r="F1497" i="46"/>
  <c r="F1498" i="46"/>
  <c r="F1499" i="46"/>
  <c r="F1500" i="46"/>
  <c r="F1501" i="46"/>
  <c r="F1502" i="46"/>
  <c r="F1503" i="46"/>
  <c r="F1504" i="46"/>
  <c r="F1505" i="46"/>
  <c r="F1506" i="46"/>
  <c r="F1507" i="46"/>
  <c r="F1508" i="46"/>
  <c r="F1509" i="46"/>
  <c r="F1510" i="46"/>
  <c r="F1511" i="46"/>
  <c r="F1512" i="46"/>
  <c r="F1513" i="46"/>
  <c r="F1514" i="46"/>
  <c r="F1515" i="46"/>
  <c r="F1516" i="46"/>
  <c r="F1517" i="46"/>
  <c r="F1518" i="46"/>
  <c r="F1519" i="46"/>
  <c r="F1520" i="46"/>
  <c r="F1521" i="46"/>
  <c r="F1522" i="46"/>
  <c r="F1523" i="46"/>
  <c r="F1524" i="46"/>
  <c r="F1525" i="46"/>
  <c r="F1526" i="46"/>
  <c r="F1527" i="46"/>
  <c r="F1528" i="46"/>
  <c r="F1529" i="46"/>
  <c r="F1530" i="46"/>
  <c r="F1531" i="46"/>
  <c r="F1532" i="46"/>
  <c r="F1533" i="46"/>
  <c r="F1534" i="46"/>
  <c r="F1535" i="46"/>
  <c r="F1536" i="46"/>
  <c r="F1537" i="46"/>
  <c r="F1538" i="46"/>
  <c r="F1539" i="46"/>
  <c r="F1540" i="46"/>
  <c r="F1541" i="46"/>
  <c r="F1542" i="46"/>
  <c r="F1543" i="46"/>
  <c r="F1544" i="46"/>
  <c r="F1545" i="46"/>
  <c r="F1546" i="46"/>
  <c r="F1547" i="46"/>
  <c r="F1548" i="46"/>
  <c r="F1549" i="46"/>
  <c r="F1550" i="46"/>
  <c r="F1551" i="46"/>
  <c r="F1552" i="46"/>
  <c r="F1553" i="46"/>
  <c r="F1554" i="46"/>
  <c r="F1555" i="46"/>
  <c r="F1556" i="46"/>
  <c r="F1557" i="46"/>
  <c r="F1558" i="46"/>
  <c r="F1559" i="46"/>
  <c r="F1560" i="46"/>
  <c r="F1561" i="46"/>
  <c r="F1562" i="46"/>
  <c r="F1563" i="46"/>
  <c r="F1564" i="46"/>
  <c r="F1565" i="46"/>
  <c r="F1566" i="46"/>
  <c r="F1567" i="46"/>
  <c r="F1568" i="46"/>
  <c r="F1569" i="46"/>
  <c r="F1570" i="46"/>
  <c r="F1571" i="46"/>
  <c r="F1572" i="46"/>
  <c r="F1573" i="46"/>
  <c r="F1574" i="46"/>
  <c r="F1575" i="46"/>
  <c r="F1576" i="46"/>
  <c r="F1577" i="46"/>
  <c r="F1578" i="46"/>
  <c r="F1579" i="46"/>
  <c r="F1580" i="46"/>
  <c r="F1581" i="46"/>
  <c r="F1582" i="46"/>
  <c r="F1583" i="46"/>
  <c r="F1584" i="46"/>
  <c r="F1585" i="46"/>
  <c r="F1586" i="46"/>
  <c r="F1587" i="46"/>
  <c r="F1588" i="46"/>
  <c r="F1589" i="46"/>
  <c r="F1590" i="46"/>
  <c r="F1591" i="46"/>
  <c r="F1592" i="46"/>
  <c r="F1593" i="46"/>
  <c r="F1594" i="46"/>
  <c r="F1595" i="46"/>
  <c r="F1596" i="46"/>
  <c r="F1597" i="46"/>
  <c r="F1598" i="46"/>
  <c r="F1599" i="46"/>
  <c r="F1600" i="46"/>
  <c r="F1601" i="46"/>
  <c r="F1602" i="46"/>
  <c r="F1603" i="46"/>
  <c r="F1604" i="46"/>
  <c r="F1605" i="46"/>
  <c r="F1606" i="46"/>
  <c r="F1607" i="46"/>
  <c r="F1608" i="46"/>
  <c r="F1609" i="46"/>
  <c r="F1610" i="46"/>
  <c r="F1611" i="46"/>
  <c r="F1612" i="46"/>
  <c r="F1613" i="46"/>
  <c r="F1614" i="46"/>
  <c r="F1615" i="46"/>
  <c r="F1616" i="46"/>
  <c r="F1617" i="46"/>
  <c r="F1618" i="46"/>
  <c r="F1619" i="46"/>
  <c r="F1620" i="46"/>
  <c r="F1621" i="46"/>
  <c r="F1622" i="46"/>
  <c r="F1623" i="46"/>
  <c r="F1624" i="46"/>
  <c r="F1625" i="46"/>
  <c r="F1626" i="46"/>
  <c r="F1627" i="46"/>
  <c r="F1628" i="46"/>
  <c r="F1629" i="46"/>
  <c r="F1630" i="46"/>
  <c r="F1631" i="46"/>
  <c r="F1632" i="46"/>
  <c r="F1633" i="46"/>
  <c r="F1634" i="46"/>
  <c r="F1635" i="46"/>
  <c r="F1636" i="46"/>
  <c r="F1637" i="46"/>
  <c r="F1638" i="46"/>
  <c r="F1639" i="46"/>
  <c r="F1640" i="46"/>
  <c r="F1641" i="46"/>
  <c r="F1642" i="46"/>
  <c r="F1643" i="46"/>
  <c r="F1644" i="46"/>
  <c r="F1645" i="46"/>
  <c r="F1646" i="46"/>
  <c r="F1647" i="46"/>
  <c r="F1648" i="46"/>
  <c r="F1649" i="46"/>
  <c r="F1650" i="46"/>
  <c r="F1651" i="46"/>
  <c r="F1652" i="46"/>
  <c r="F1653" i="46"/>
  <c r="F1654" i="46"/>
  <c r="F1655" i="46"/>
  <c r="F1656" i="46"/>
  <c r="F1657" i="46"/>
  <c r="F1658" i="46"/>
  <c r="F1659" i="46"/>
  <c r="F1660" i="46"/>
  <c r="F1661" i="46"/>
  <c r="F1662" i="46"/>
  <c r="F1663" i="46"/>
  <c r="F1664" i="46"/>
  <c r="F1665" i="46"/>
  <c r="F1666" i="46"/>
  <c r="F1667" i="46"/>
  <c r="F1668" i="46"/>
  <c r="F1669" i="46"/>
  <c r="F1670" i="46"/>
  <c r="F1671" i="46"/>
  <c r="F1672" i="46"/>
  <c r="F1673" i="46"/>
  <c r="F1674" i="46"/>
  <c r="F1675" i="46"/>
  <c r="F1676" i="46"/>
  <c r="F1677" i="46"/>
  <c r="F1678" i="46"/>
  <c r="F1679" i="46"/>
  <c r="F1680" i="46"/>
  <c r="F1681" i="46"/>
  <c r="F1682" i="46"/>
  <c r="F1683" i="46"/>
  <c r="F1684" i="46"/>
  <c r="F1685" i="46"/>
  <c r="F1686" i="46"/>
  <c r="F1687" i="46"/>
  <c r="F1688" i="46"/>
  <c r="F1689" i="46"/>
  <c r="F1690" i="46"/>
  <c r="F1691" i="46"/>
  <c r="F1692" i="46"/>
  <c r="F1693" i="46"/>
  <c r="F1694" i="46"/>
  <c r="F1695" i="46"/>
  <c r="F1696" i="46"/>
  <c r="F1697" i="46"/>
  <c r="F1698" i="46"/>
  <c r="F1699" i="46"/>
  <c r="F1700" i="46"/>
  <c r="F1701" i="46"/>
  <c r="F1702" i="46"/>
  <c r="F1703" i="46"/>
  <c r="F1704" i="46"/>
  <c r="F1705" i="46"/>
  <c r="F1706" i="46"/>
  <c r="F1707" i="46"/>
  <c r="F1708" i="46"/>
  <c r="F1709" i="46"/>
  <c r="F1710" i="46"/>
  <c r="F1711" i="46"/>
  <c r="F1712" i="46"/>
  <c r="F1713" i="46"/>
  <c r="F1714" i="46"/>
  <c r="F1715" i="46"/>
  <c r="F1716" i="46"/>
  <c r="F1717" i="46"/>
  <c r="F1718" i="46"/>
  <c r="F1719" i="46"/>
  <c r="F1720" i="46"/>
  <c r="F1721" i="46"/>
  <c r="F1722" i="46"/>
  <c r="F1723" i="46"/>
  <c r="F1724" i="46"/>
  <c r="F1725" i="46"/>
  <c r="F1726" i="46"/>
  <c r="F1727" i="46"/>
  <c r="F1728" i="46"/>
  <c r="F1729" i="46"/>
  <c r="F1730" i="46"/>
  <c r="F1731" i="46"/>
  <c r="F1732" i="46"/>
  <c r="F1733" i="46"/>
  <c r="F1734" i="46"/>
  <c r="F1735" i="46"/>
  <c r="F1736" i="46"/>
  <c r="F1737" i="46"/>
  <c r="F1738" i="46"/>
  <c r="F1739" i="46"/>
  <c r="F1740" i="46"/>
  <c r="F1741" i="46"/>
  <c r="F1742" i="46"/>
  <c r="F1743" i="46"/>
  <c r="F1744" i="46"/>
  <c r="F1745" i="46"/>
  <c r="F1746" i="46"/>
  <c r="F1747" i="46"/>
  <c r="F1748" i="46"/>
  <c r="F1749" i="46"/>
  <c r="F1750" i="46"/>
  <c r="F1751" i="46"/>
  <c r="F1752" i="46"/>
  <c r="F1753" i="46"/>
  <c r="F1754" i="46"/>
  <c r="F1755" i="46"/>
  <c r="F1756" i="46"/>
  <c r="F1757" i="46"/>
  <c r="F1758" i="46"/>
  <c r="F1759" i="46"/>
  <c r="F1760" i="46"/>
  <c r="F1761" i="46"/>
  <c r="F1762" i="46"/>
  <c r="F1763" i="46"/>
  <c r="F1764" i="46"/>
  <c r="F1765" i="46"/>
  <c r="F1766" i="46"/>
  <c r="F1767" i="46"/>
  <c r="F1768" i="46"/>
  <c r="F1769" i="46"/>
  <c r="F1770" i="46"/>
  <c r="F1771" i="46"/>
  <c r="F1772" i="46"/>
  <c r="F1773" i="46"/>
  <c r="F1774" i="46"/>
  <c r="F1775" i="46"/>
  <c r="F1776" i="46"/>
  <c r="F1777" i="46"/>
  <c r="F1778" i="46"/>
  <c r="F1779" i="46"/>
  <c r="F1780" i="46"/>
  <c r="F1781" i="46"/>
  <c r="F1782" i="46"/>
  <c r="F1783" i="46"/>
  <c r="F1784" i="46"/>
  <c r="F1785" i="46"/>
  <c r="F1786" i="46"/>
  <c r="F1787" i="46"/>
  <c r="F1788" i="46"/>
  <c r="F1789" i="46"/>
  <c r="F1790" i="46"/>
  <c r="F1791" i="46"/>
  <c r="F1792" i="46"/>
  <c r="F1793" i="46"/>
  <c r="F1794" i="46"/>
  <c r="F1795" i="46"/>
  <c r="F1796" i="46"/>
  <c r="F1797" i="46"/>
  <c r="F1798" i="46"/>
  <c r="F1799" i="46"/>
  <c r="F1800" i="46"/>
  <c r="F1801" i="46"/>
  <c r="F1802" i="46"/>
  <c r="F1803" i="46"/>
  <c r="F1804" i="46"/>
  <c r="F1805" i="46"/>
  <c r="F1806" i="46"/>
  <c r="F1807" i="46"/>
  <c r="F1808" i="46"/>
  <c r="F1809" i="46"/>
  <c r="F1810" i="46"/>
  <c r="F1811" i="46"/>
  <c r="F1812" i="46"/>
  <c r="F1813" i="46"/>
  <c r="F1814" i="46"/>
  <c r="F1815" i="46"/>
  <c r="F1816" i="46"/>
  <c r="F1817" i="46"/>
  <c r="F1818" i="46"/>
  <c r="F1819" i="46"/>
  <c r="F1820" i="46"/>
  <c r="F1821" i="46"/>
  <c r="F1822" i="46"/>
  <c r="F1823" i="46"/>
  <c r="F1824" i="46"/>
  <c r="F1825" i="46"/>
  <c r="F1826" i="46"/>
  <c r="F1827" i="46"/>
  <c r="F1828" i="46"/>
  <c r="F1829" i="46"/>
  <c r="F1830" i="46"/>
  <c r="F1831" i="46"/>
  <c r="F1832" i="46"/>
  <c r="F1833" i="46"/>
  <c r="F1834" i="46"/>
  <c r="F1835" i="46"/>
  <c r="F1836" i="46"/>
  <c r="F1837" i="46"/>
  <c r="F1838" i="46"/>
  <c r="F1839" i="46"/>
  <c r="F1840" i="46"/>
  <c r="F1841" i="46"/>
  <c r="F1842" i="46"/>
  <c r="F1843" i="46"/>
  <c r="F1844" i="46"/>
  <c r="F1845" i="46"/>
  <c r="F1846" i="46"/>
  <c r="F1847" i="46"/>
  <c r="F1848" i="46"/>
  <c r="F1849" i="46"/>
  <c r="F1850" i="46"/>
  <c r="F1851" i="46"/>
  <c r="F1852" i="46"/>
  <c r="F1853" i="46"/>
  <c r="F1854" i="46"/>
  <c r="F1855" i="46"/>
  <c r="F1856" i="46"/>
  <c r="F1857" i="46"/>
  <c r="F1858" i="46"/>
  <c r="F1859" i="46"/>
  <c r="F1860" i="46"/>
  <c r="F1861" i="46"/>
  <c r="F1862" i="46"/>
  <c r="F1863" i="46"/>
  <c r="F1864" i="46"/>
  <c r="F1865" i="46"/>
  <c r="F1866" i="46"/>
  <c r="F1867" i="46"/>
  <c r="F1868" i="46"/>
  <c r="F1869" i="46"/>
  <c r="F1870" i="46"/>
  <c r="F1871" i="46"/>
  <c r="F1872" i="46"/>
  <c r="F1873" i="46"/>
  <c r="F1874" i="46"/>
  <c r="F1875" i="46"/>
  <c r="F1876" i="46"/>
  <c r="F1877" i="46"/>
  <c r="F1878" i="46"/>
  <c r="F1879" i="46"/>
  <c r="F1880" i="46"/>
  <c r="F1881" i="46"/>
  <c r="F1882" i="46"/>
  <c r="F1883" i="46"/>
  <c r="F1884" i="46"/>
  <c r="F1885" i="46"/>
  <c r="F1886" i="46"/>
  <c r="F1887" i="46"/>
  <c r="F1888" i="46"/>
  <c r="F1889" i="46"/>
  <c r="F1890" i="46"/>
  <c r="F1891" i="46"/>
  <c r="F1892" i="46"/>
  <c r="F1893" i="46"/>
  <c r="F1894" i="46"/>
  <c r="F1895" i="46"/>
  <c r="F1896" i="46"/>
  <c r="F1897" i="46"/>
  <c r="F1898" i="46"/>
  <c r="F1899" i="46"/>
  <c r="F1900" i="46"/>
  <c r="F1901" i="46"/>
  <c r="F1902" i="46"/>
  <c r="F1903" i="46"/>
  <c r="F1904" i="46"/>
  <c r="F1905" i="46"/>
  <c r="F1906" i="46"/>
  <c r="F1907" i="46"/>
  <c r="F1908" i="46"/>
  <c r="F1909" i="46"/>
  <c r="F1910" i="46"/>
  <c r="F1911" i="46"/>
  <c r="F1912" i="46"/>
  <c r="F1913" i="46"/>
  <c r="F1914" i="46"/>
  <c r="F1915" i="46"/>
  <c r="F1916" i="46"/>
  <c r="F1917" i="46"/>
  <c r="F1918" i="46"/>
  <c r="F1919" i="46"/>
  <c r="F1920" i="46"/>
  <c r="F1921" i="46"/>
  <c r="F1922" i="46"/>
  <c r="F1923" i="46"/>
  <c r="F1924" i="46"/>
  <c r="F1925" i="46"/>
  <c r="F1926" i="46"/>
  <c r="F1927" i="46"/>
  <c r="F1928" i="46"/>
  <c r="F1929" i="46"/>
  <c r="F1930" i="46"/>
  <c r="F1931" i="46"/>
  <c r="F1932" i="46"/>
  <c r="F1933" i="46"/>
  <c r="F1934" i="46"/>
  <c r="F1935" i="46"/>
  <c r="F1936" i="46"/>
  <c r="F1937" i="46"/>
  <c r="F1938" i="46"/>
  <c r="F1939" i="46"/>
  <c r="F1940" i="46"/>
  <c r="F1941" i="46"/>
  <c r="F1942" i="46"/>
  <c r="F1943" i="46"/>
  <c r="F1944" i="46"/>
  <c r="F1945" i="46"/>
  <c r="F1946" i="46"/>
  <c r="F1947" i="46"/>
  <c r="F1948" i="46"/>
  <c r="F1949" i="46"/>
  <c r="F1950" i="46"/>
  <c r="F1951" i="46"/>
  <c r="F1952" i="46"/>
  <c r="F1953" i="46"/>
  <c r="F1954" i="46"/>
  <c r="F1955" i="46"/>
  <c r="F1956" i="46"/>
  <c r="F1957" i="46"/>
  <c r="F1958" i="46"/>
  <c r="F1959" i="46"/>
  <c r="F1960" i="46"/>
  <c r="F1961" i="46"/>
  <c r="F1962" i="46"/>
  <c r="F1963" i="46"/>
  <c r="F1964" i="46"/>
  <c r="F1965" i="46"/>
  <c r="F1966" i="46"/>
  <c r="F1967" i="46"/>
  <c r="F1968" i="46"/>
  <c r="F1969" i="46"/>
  <c r="F1970" i="46"/>
  <c r="F1971" i="46"/>
  <c r="F1972" i="46"/>
  <c r="F1973" i="46"/>
  <c r="F1974" i="46"/>
  <c r="F1975" i="46"/>
  <c r="F1976" i="46"/>
  <c r="F1977" i="46"/>
  <c r="F1978" i="46"/>
  <c r="F1979" i="46"/>
  <c r="F1980" i="46"/>
  <c r="F1981" i="46"/>
  <c r="F1982" i="46"/>
  <c r="F1983" i="46"/>
  <c r="F1984" i="46"/>
  <c r="F1985" i="46"/>
  <c r="F1986" i="46"/>
  <c r="F1987" i="46"/>
  <c r="F1988" i="46"/>
  <c r="F1989" i="46"/>
  <c r="F1990" i="46"/>
  <c r="F1991" i="46"/>
  <c r="F1992" i="46"/>
  <c r="F1993" i="46"/>
  <c r="F1994" i="46"/>
  <c r="F1995" i="46"/>
  <c r="F1996" i="46"/>
  <c r="F1997" i="46"/>
  <c r="F1998" i="46"/>
  <c r="F1999" i="46"/>
  <c r="F2000" i="46"/>
  <c r="F2001" i="46"/>
  <c r="F2002" i="46"/>
  <c r="F2003" i="46"/>
  <c r="F2004" i="46"/>
  <c r="F2005" i="46"/>
  <c r="F2006" i="46"/>
  <c r="F2007" i="46"/>
  <c r="F2008" i="46"/>
  <c r="F2009" i="46"/>
  <c r="F2010" i="46"/>
  <c r="F2011" i="46"/>
  <c r="F2012" i="46"/>
  <c r="F2013" i="46"/>
  <c r="F2014" i="46"/>
  <c r="F2015" i="46"/>
  <c r="F2016" i="46"/>
  <c r="F2017" i="46"/>
  <c r="F2018" i="46"/>
  <c r="F2019" i="46"/>
  <c r="F2020" i="46"/>
  <c r="F2021" i="46"/>
  <c r="F2022" i="46"/>
  <c r="F2023" i="46"/>
  <c r="F2024" i="46"/>
  <c r="F2025" i="46"/>
  <c r="F2026" i="46"/>
  <c r="F2027" i="46"/>
  <c r="F2028" i="46"/>
  <c r="F2029" i="46"/>
  <c r="F2030" i="46"/>
  <c r="F2031" i="46"/>
  <c r="F2032" i="46"/>
  <c r="F2033" i="46"/>
  <c r="F2034" i="46"/>
  <c r="F2035" i="46"/>
  <c r="F2036" i="46"/>
  <c r="F2037" i="46"/>
  <c r="F2038" i="46"/>
  <c r="F2039" i="46"/>
  <c r="F2040" i="46"/>
  <c r="F2041" i="46"/>
  <c r="F2042" i="46"/>
  <c r="F2043" i="46"/>
  <c r="F2044" i="46"/>
  <c r="F2045" i="46"/>
  <c r="F2046" i="46"/>
  <c r="F2047" i="46"/>
  <c r="F2048" i="46"/>
  <c r="F2049" i="46"/>
  <c r="F2050" i="46"/>
  <c r="F2051" i="46"/>
  <c r="F2052" i="46"/>
  <c r="F2053" i="46"/>
  <c r="F2054" i="46"/>
  <c r="F2055" i="46"/>
  <c r="F2056" i="46"/>
  <c r="F2057" i="46"/>
  <c r="F2058" i="46"/>
  <c r="F2059" i="46"/>
  <c r="F2060" i="46"/>
  <c r="F2061" i="46"/>
  <c r="F2062" i="46"/>
  <c r="F2063" i="46"/>
  <c r="F2064" i="46"/>
  <c r="F2065" i="46"/>
  <c r="F2066" i="46"/>
  <c r="F2067" i="46"/>
  <c r="F2068" i="46"/>
  <c r="F2069" i="46"/>
  <c r="F2070" i="46"/>
  <c r="F2071" i="46"/>
  <c r="F2072" i="46"/>
  <c r="F2073" i="46"/>
  <c r="F2074" i="46"/>
  <c r="F2075" i="46"/>
  <c r="F2076" i="46"/>
  <c r="F2077" i="46"/>
  <c r="F2078" i="46"/>
  <c r="F2079" i="46"/>
  <c r="F2080" i="46"/>
  <c r="F2081" i="46"/>
  <c r="F2082" i="46"/>
  <c r="F2083" i="46"/>
  <c r="F2084" i="46"/>
  <c r="F2085" i="46"/>
  <c r="F2086" i="46"/>
  <c r="F2087" i="46"/>
  <c r="F2088" i="46"/>
  <c r="F2089" i="46"/>
  <c r="F2090" i="46"/>
  <c r="F2091" i="46"/>
  <c r="F2092" i="46"/>
  <c r="F2093" i="46"/>
  <c r="F2094" i="46"/>
  <c r="F2095" i="46"/>
  <c r="F2096" i="46"/>
  <c r="F2097" i="46"/>
  <c r="F2098" i="46"/>
  <c r="F2099" i="46"/>
  <c r="F2100" i="46"/>
  <c r="F2101" i="46"/>
  <c r="F2102" i="46"/>
  <c r="F2103" i="46"/>
  <c r="F2104" i="46"/>
  <c r="F2105" i="46"/>
  <c r="F2106" i="46"/>
  <c r="F2107" i="46"/>
  <c r="F2108" i="46"/>
  <c r="F2109" i="46"/>
  <c r="F2110" i="46"/>
  <c r="F2111" i="46"/>
  <c r="F2112" i="46"/>
  <c r="F2113" i="46"/>
  <c r="F2114" i="46"/>
  <c r="F2115" i="46"/>
  <c r="F2116" i="46"/>
  <c r="F2117" i="46"/>
  <c r="F2118" i="46"/>
  <c r="F2119" i="46"/>
  <c r="F2120" i="46"/>
  <c r="F2121" i="46"/>
  <c r="F2122" i="46"/>
  <c r="F2123" i="46"/>
  <c r="F2124" i="46"/>
  <c r="F2125" i="46"/>
  <c r="F2126" i="46"/>
  <c r="F2127" i="46"/>
  <c r="F2128" i="46"/>
  <c r="F2129" i="46"/>
  <c r="F2130" i="46"/>
  <c r="F2131" i="46"/>
  <c r="F2132" i="46"/>
  <c r="F2133" i="46"/>
  <c r="F2134" i="46"/>
  <c r="F2135" i="46"/>
  <c r="F2136" i="46"/>
  <c r="F2137" i="46"/>
  <c r="F2138" i="46"/>
  <c r="F2139" i="46"/>
  <c r="F2140" i="46"/>
  <c r="F2141" i="46"/>
  <c r="F2142" i="46"/>
  <c r="F2143" i="46"/>
  <c r="F2144" i="46"/>
  <c r="F2145" i="46"/>
  <c r="F2146" i="46"/>
  <c r="F2147" i="46"/>
  <c r="F2148" i="46"/>
  <c r="F2149" i="46"/>
  <c r="F2150" i="46"/>
  <c r="F2151" i="46"/>
  <c r="F2152" i="46"/>
  <c r="F2153" i="46"/>
  <c r="F2154" i="46"/>
  <c r="F2155" i="46"/>
  <c r="F2156" i="46"/>
  <c r="F2157" i="46"/>
  <c r="F2158" i="46"/>
  <c r="F2159" i="46"/>
  <c r="F2160" i="46"/>
  <c r="F2161" i="46"/>
  <c r="F2162" i="46"/>
  <c r="F2163" i="46"/>
  <c r="F2164" i="46"/>
  <c r="F2165" i="46"/>
  <c r="F2166" i="46"/>
  <c r="F2167" i="46"/>
  <c r="F2168" i="46"/>
  <c r="F2169" i="46"/>
  <c r="F2170" i="46"/>
  <c r="F2171" i="46"/>
  <c r="F2172" i="46"/>
  <c r="F2173" i="46"/>
  <c r="F2174" i="46"/>
  <c r="F2175" i="46"/>
  <c r="F2176" i="46"/>
  <c r="F2177" i="46"/>
  <c r="F2178" i="46"/>
  <c r="F2179" i="46"/>
  <c r="F2180" i="46"/>
  <c r="F2181" i="46"/>
  <c r="F2182" i="46"/>
  <c r="F2183" i="46"/>
  <c r="F2184" i="46"/>
  <c r="F2185" i="46"/>
  <c r="F2186" i="46"/>
  <c r="F2187" i="46"/>
  <c r="F2188" i="46"/>
  <c r="F2189" i="46"/>
  <c r="F2190" i="46"/>
  <c r="F2191" i="46"/>
  <c r="F2192" i="46"/>
  <c r="F2193" i="46"/>
  <c r="F2194" i="46"/>
  <c r="F2195" i="46"/>
  <c r="F2196" i="46"/>
  <c r="F2197" i="46"/>
  <c r="F2198" i="46"/>
  <c r="F2199" i="46"/>
  <c r="F2200" i="46"/>
  <c r="F2201" i="46"/>
  <c r="F2202" i="46"/>
  <c r="F2203" i="46"/>
  <c r="F2204" i="46"/>
  <c r="F2205" i="46"/>
  <c r="F2206" i="46"/>
  <c r="F2207" i="46"/>
  <c r="F2208" i="46"/>
  <c r="F2209" i="46"/>
  <c r="F2210" i="46"/>
  <c r="F2211" i="46"/>
  <c r="F2212" i="46"/>
  <c r="F2213" i="46"/>
  <c r="F2214" i="46"/>
  <c r="F2215" i="46"/>
  <c r="F2216" i="46"/>
  <c r="F2217" i="46"/>
  <c r="F2218" i="46"/>
  <c r="F2219" i="46"/>
  <c r="F2220" i="46"/>
  <c r="F2221" i="46"/>
  <c r="F2222" i="46"/>
  <c r="F2223" i="46"/>
  <c r="F2224" i="46"/>
  <c r="F2225" i="46"/>
  <c r="F2226" i="46"/>
  <c r="F2227" i="46"/>
  <c r="F2228" i="46"/>
  <c r="F2229" i="46"/>
  <c r="F2230" i="46"/>
  <c r="F2231" i="46"/>
  <c r="F2232" i="46"/>
  <c r="F2233" i="46"/>
  <c r="F2234" i="46"/>
  <c r="F2235" i="46"/>
  <c r="F2236" i="46"/>
  <c r="F2237" i="46"/>
  <c r="F2238" i="46"/>
  <c r="F2239" i="46"/>
  <c r="F2240" i="46"/>
  <c r="F2241" i="46"/>
  <c r="F2242" i="46"/>
  <c r="F2243" i="46"/>
  <c r="F2244" i="46"/>
  <c r="F2245" i="46"/>
  <c r="F2246" i="46"/>
  <c r="F2247" i="46"/>
  <c r="F2248" i="46"/>
  <c r="F2249" i="46"/>
  <c r="F2250" i="46"/>
  <c r="F2251" i="46"/>
  <c r="F2252" i="46"/>
  <c r="F2253" i="46"/>
  <c r="F2254" i="46"/>
  <c r="F2255" i="46"/>
  <c r="F2256" i="46"/>
  <c r="F2257" i="46"/>
  <c r="F2258" i="46"/>
  <c r="F2259" i="46"/>
  <c r="F2260" i="46"/>
  <c r="F2261" i="46"/>
  <c r="F2262" i="46"/>
  <c r="F2263" i="46"/>
  <c r="F2264" i="46"/>
  <c r="F2265" i="46"/>
  <c r="F2266" i="46"/>
  <c r="F2267" i="46"/>
  <c r="F2268" i="46"/>
  <c r="F2269" i="46"/>
  <c r="F2270" i="46"/>
  <c r="F2271" i="46"/>
  <c r="F2272" i="46"/>
  <c r="F2273" i="46"/>
  <c r="F2274" i="46"/>
  <c r="F2275" i="46"/>
  <c r="F2276" i="46"/>
  <c r="F2277" i="46"/>
  <c r="F2278" i="46"/>
  <c r="F2279" i="46"/>
  <c r="F2280" i="46"/>
  <c r="F2281" i="46"/>
  <c r="F2282" i="46"/>
  <c r="F2283" i="46"/>
  <c r="F2284" i="46"/>
  <c r="F2285" i="46"/>
  <c r="F2286" i="46"/>
  <c r="F2287" i="46"/>
  <c r="F2288" i="46"/>
  <c r="F2289" i="46"/>
  <c r="F2290" i="46"/>
  <c r="F2291" i="46"/>
  <c r="F2292" i="46"/>
  <c r="F2293" i="46"/>
  <c r="F2294" i="46"/>
  <c r="F2295" i="46"/>
  <c r="F2296" i="46"/>
  <c r="F2297" i="46"/>
  <c r="F2298" i="46"/>
  <c r="F2299" i="46"/>
  <c r="F2300" i="46"/>
  <c r="F2301" i="46"/>
  <c r="F2302" i="46"/>
  <c r="F2303" i="46"/>
  <c r="F2304" i="46"/>
  <c r="F2305" i="46"/>
  <c r="F2306" i="46"/>
  <c r="F2307" i="46"/>
  <c r="F2308" i="46"/>
  <c r="F2309" i="46"/>
  <c r="F2310" i="46"/>
  <c r="F2311" i="46"/>
  <c r="F2312" i="46"/>
  <c r="F2313" i="46"/>
  <c r="F2314" i="46"/>
  <c r="F2315" i="46"/>
  <c r="F2316" i="46"/>
  <c r="F2317" i="46"/>
  <c r="F2318" i="46"/>
  <c r="F2319" i="46"/>
  <c r="F2320" i="46"/>
  <c r="F2321" i="46"/>
  <c r="F2322" i="46"/>
  <c r="F2323" i="46"/>
  <c r="F2324" i="46"/>
  <c r="F2325" i="46"/>
  <c r="F2326" i="46"/>
  <c r="F2327" i="46"/>
  <c r="F2328" i="46"/>
  <c r="F2329" i="46"/>
  <c r="F2330" i="46"/>
  <c r="F2331" i="46"/>
  <c r="F2332" i="46"/>
  <c r="F2333" i="46"/>
  <c r="F2334" i="46"/>
  <c r="F2335" i="46"/>
  <c r="F2336" i="46"/>
  <c r="F2337" i="46"/>
  <c r="F2338" i="46"/>
  <c r="F2339" i="46"/>
  <c r="F2340" i="46"/>
  <c r="F2341" i="46"/>
  <c r="F2342" i="46"/>
  <c r="F2343" i="46"/>
  <c r="F2344" i="46"/>
  <c r="F2345" i="46"/>
  <c r="F2346" i="46"/>
  <c r="F2347" i="46"/>
  <c r="F2348" i="46"/>
  <c r="F2349" i="46"/>
  <c r="F2350" i="46"/>
  <c r="F2351" i="46"/>
  <c r="F2352" i="46"/>
  <c r="F2353" i="46"/>
  <c r="F2354" i="46"/>
  <c r="F2355" i="46"/>
  <c r="F2356" i="46"/>
  <c r="F2357" i="46"/>
  <c r="F2358" i="46"/>
  <c r="F2359" i="46"/>
  <c r="F2360" i="46"/>
  <c r="F2361" i="46"/>
  <c r="F2362" i="46"/>
  <c r="F2363" i="46"/>
  <c r="F2364" i="46"/>
  <c r="F2365" i="46"/>
  <c r="F2366" i="46"/>
  <c r="F2367" i="46"/>
  <c r="F2368" i="46"/>
  <c r="F2369" i="46"/>
  <c r="F2370" i="46"/>
  <c r="F2371" i="46"/>
  <c r="F2372" i="46"/>
  <c r="F2373" i="46"/>
  <c r="F2374" i="46"/>
  <c r="F2375" i="46"/>
  <c r="F2376" i="46"/>
  <c r="F2377" i="46"/>
  <c r="F2378" i="46"/>
  <c r="F2379" i="46"/>
  <c r="F2380" i="46"/>
  <c r="F2381" i="46"/>
  <c r="F2382" i="46"/>
  <c r="F2383" i="46"/>
  <c r="F2384" i="46"/>
  <c r="F2385" i="46"/>
  <c r="F2386" i="46"/>
  <c r="F2387" i="46"/>
  <c r="F2388" i="46"/>
  <c r="F2389" i="46"/>
  <c r="F2390" i="46"/>
  <c r="F2391" i="46"/>
  <c r="F2392" i="46"/>
  <c r="F2393" i="46"/>
  <c r="F2394" i="46"/>
  <c r="F2395" i="46"/>
  <c r="F2396" i="46"/>
  <c r="F2397" i="46"/>
  <c r="F2398" i="46"/>
  <c r="F2399" i="46"/>
  <c r="F2400" i="46"/>
  <c r="F2401" i="46"/>
  <c r="F2402" i="46"/>
  <c r="F2403" i="46"/>
  <c r="F2404" i="46"/>
  <c r="F2405" i="46"/>
  <c r="F2406" i="46"/>
  <c r="F2407" i="46"/>
  <c r="F2408" i="46"/>
  <c r="F2409" i="46"/>
  <c r="F2410" i="46"/>
  <c r="F2411" i="46"/>
  <c r="F2412" i="46"/>
  <c r="F2413" i="46"/>
  <c r="F2414" i="46"/>
  <c r="F2415" i="46"/>
  <c r="F2416" i="46"/>
  <c r="F2417" i="46"/>
  <c r="F2418" i="46"/>
  <c r="F2419" i="46"/>
  <c r="F2420" i="46"/>
  <c r="F2421" i="46"/>
  <c r="F2422" i="46"/>
  <c r="F2423" i="46"/>
  <c r="F2424" i="46"/>
  <c r="F2425" i="46"/>
  <c r="F2426" i="46"/>
  <c r="F2427" i="46"/>
  <c r="F2428" i="46"/>
  <c r="F2429" i="46"/>
  <c r="F2430" i="46"/>
  <c r="F2431" i="46"/>
  <c r="F2432" i="46"/>
  <c r="F2433" i="46"/>
  <c r="F2434" i="46"/>
  <c r="F2435" i="46"/>
  <c r="F2436" i="46"/>
  <c r="F2437" i="46"/>
  <c r="F2438" i="46"/>
  <c r="F2439" i="46"/>
  <c r="F2440" i="46"/>
  <c r="F2441" i="46"/>
  <c r="F2442" i="46"/>
  <c r="F2443" i="46"/>
  <c r="F2444" i="46"/>
  <c r="F2445" i="46"/>
  <c r="F2446" i="46"/>
  <c r="F2447" i="46"/>
  <c r="F2448" i="46"/>
  <c r="F2449" i="46"/>
  <c r="F2450" i="46"/>
  <c r="F2451" i="46"/>
  <c r="F2452" i="46"/>
  <c r="F2453" i="46"/>
  <c r="F2454" i="46"/>
  <c r="F2455" i="46"/>
  <c r="F2456" i="46"/>
  <c r="F2457" i="46"/>
  <c r="F2458" i="46"/>
  <c r="F2459" i="46"/>
  <c r="F2460" i="46"/>
  <c r="F2461" i="46"/>
  <c r="F2462" i="46"/>
  <c r="F2463" i="46"/>
  <c r="F2464" i="46"/>
  <c r="F2465" i="46"/>
  <c r="F2466" i="46"/>
  <c r="F2467" i="46"/>
  <c r="F2468" i="46"/>
  <c r="F2469" i="46"/>
  <c r="F2470" i="46"/>
  <c r="F2471" i="46"/>
  <c r="F2472" i="46"/>
  <c r="F2473" i="46"/>
  <c r="F2474" i="46"/>
  <c r="F2475" i="46"/>
  <c r="F2476" i="46"/>
  <c r="F2477" i="46"/>
  <c r="F2478" i="46"/>
  <c r="F2479" i="46"/>
  <c r="F2480" i="46"/>
  <c r="F2481" i="46"/>
  <c r="F2482" i="46"/>
  <c r="F2483" i="46"/>
  <c r="F2484" i="46"/>
  <c r="F2485" i="46"/>
  <c r="F2486" i="46"/>
  <c r="F2487" i="46"/>
  <c r="F2488" i="46"/>
  <c r="F2489" i="46"/>
  <c r="F2490" i="46"/>
  <c r="F2491" i="46"/>
  <c r="F2492" i="46"/>
  <c r="F2493" i="46"/>
  <c r="F2494" i="46"/>
  <c r="F2495" i="46"/>
  <c r="F2496" i="46"/>
  <c r="F2497" i="46"/>
  <c r="F2498" i="46"/>
  <c r="F2499" i="46"/>
  <c r="F2500" i="46"/>
  <c r="F2501" i="46"/>
  <c r="F2502" i="46"/>
  <c r="F2503" i="46"/>
  <c r="F2504" i="46"/>
  <c r="F2505" i="46"/>
  <c r="F2506" i="46"/>
  <c r="F2507" i="46"/>
  <c r="F2508" i="46"/>
  <c r="F2509" i="46"/>
  <c r="F2510" i="46"/>
  <c r="F2511" i="46"/>
  <c r="F2512" i="46"/>
  <c r="F2513" i="46"/>
  <c r="F2514" i="46"/>
  <c r="F2515" i="46"/>
  <c r="F2516" i="46"/>
  <c r="F2517" i="46"/>
  <c r="F2518" i="46"/>
  <c r="F2519" i="46"/>
  <c r="F2520" i="46"/>
  <c r="F2521" i="46"/>
  <c r="F2522" i="46"/>
  <c r="F2523" i="46"/>
  <c r="F2524" i="46"/>
  <c r="F2525" i="46"/>
  <c r="F2526" i="46"/>
  <c r="F2527" i="46"/>
  <c r="F2528" i="46"/>
  <c r="F2529" i="46"/>
  <c r="F2530" i="46"/>
  <c r="F2531" i="46"/>
  <c r="F2532" i="46"/>
  <c r="F2533" i="46"/>
  <c r="F2534" i="46"/>
  <c r="F2535" i="46"/>
  <c r="F2536" i="46"/>
  <c r="F2537" i="46"/>
  <c r="F2538" i="46"/>
  <c r="F2539" i="46"/>
  <c r="F2540" i="46"/>
  <c r="F2541" i="46"/>
  <c r="F2542" i="46"/>
  <c r="F2543" i="46"/>
  <c r="F2544" i="46"/>
  <c r="F2545" i="46"/>
  <c r="F2546" i="46"/>
  <c r="F2547" i="46"/>
  <c r="F2548" i="46"/>
  <c r="F2549" i="46"/>
  <c r="F2550" i="46"/>
  <c r="F2551" i="46"/>
  <c r="F2552" i="46"/>
  <c r="F2553" i="46"/>
  <c r="F2554" i="46"/>
  <c r="F2555" i="46"/>
  <c r="F2556" i="46"/>
  <c r="F2557" i="46"/>
  <c r="F2558" i="46"/>
  <c r="F2559" i="46"/>
  <c r="F2560" i="46"/>
  <c r="F2561" i="46"/>
  <c r="F2562" i="46"/>
  <c r="F2563" i="46"/>
  <c r="F2564" i="46"/>
  <c r="F2565" i="46"/>
  <c r="F2566" i="46"/>
  <c r="F2567" i="46"/>
  <c r="F2568" i="46"/>
  <c r="F2569" i="46"/>
  <c r="F2570" i="46"/>
  <c r="F2571" i="46"/>
  <c r="F2572" i="46"/>
  <c r="F2573" i="46"/>
  <c r="F2574" i="46"/>
  <c r="F2575" i="46"/>
  <c r="F2576" i="46"/>
  <c r="F2577" i="46"/>
  <c r="F2578" i="46"/>
  <c r="F2579" i="46"/>
  <c r="F2580" i="46"/>
  <c r="F2581" i="46"/>
  <c r="F2582" i="46"/>
  <c r="F2583" i="46"/>
  <c r="F2584" i="46"/>
  <c r="F2585" i="46"/>
  <c r="F2586" i="46"/>
  <c r="F2587" i="46"/>
  <c r="F2588" i="46"/>
  <c r="F2589" i="46"/>
  <c r="F2590" i="46"/>
  <c r="F2591" i="46"/>
  <c r="F2592" i="46"/>
  <c r="F2593" i="46"/>
  <c r="F2594" i="46"/>
  <c r="F2595" i="46"/>
  <c r="F2596" i="46"/>
  <c r="F2597" i="46"/>
  <c r="F2598" i="46"/>
  <c r="F2599" i="46"/>
  <c r="F2600" i="46"/>
  <c r="F2601" i="46"/>
  <c r="F2602" i="46"/>
  <c r="F2603" i="46"/>
  <c r="F2604" i="46"/>
  <c r="F2605" i="46"/>
  <c r="F2606" i="46"/>
  <c r="F2607" i="46"/>
  <c r="F2608" i="46"/>
  <c r="F2609" i="46"/>
  <c r="F2610" i="46"/>
  <c r="F2611" i="46"/>
  <c r="F2612" i="46"/>
  <c r="F2613" i="46"/>
  <c r="F2614" i="46"/>
  <c r="F2615" i="46"/>
  <c r="F2616" i="46"/>
  <c r="F2617" i="46"/>
  <c r="F2618" i="46"/>
  <c r="F2619" i="46"/>
  <c r="F2620" i="46"/>
  <c r="F2621" i="46"/>
  <c r="F2622" i="46"/>
  <c r="F2623" i="46"/>
  <c r="F2624" i="46"/>
  <c r="F2625" i="46"/>
  <c r="F2626" i="46"/>
  <c r="F2627" i="46"/>
  <c r="F2628" i="46"/>
  <c r="F2629" i="46"/>
  <c r="F2630" i="46"/>
  <c r="F2631" i="46"/>
  <c r="F2632" i="46"/>
  <c r="F2633" i="46"/>
  <c r="F2634" i="46"/>
  <c r="F2635" i="46"/>
  <c r="F2636" i="46"/>
  <c r="F2637" i="46"/>
  <c r="F2638" i="46"/>
  <c r="F2639" i="46"/>
  <c r="F2640" i="46"/>
  <c r="F2641" i="46"/>
  <c r="F2642" i="46"/>
  <c r="F2643" i="46"/>
  <c r="F2644" i="46"/>
  <c r="F2645" i="46"/>
  <c r="F2646" i="46"/>
  <c r="F2647" i="46"/>
  <c r="F2648" i="46"/>
  <c r="F2649" i="46"/>
  <c r="F2650" i="46"/>
  <c r="F2651" i="46"/>
  <c r="F2652" i="46"/>
  <c r="F2653" i="46"/>
  <c r="F2654" i="46"/>
  <c r="F2655" i="46"/>
  <c r="F2656" i="46"/>
  <c r="F2657" i="46"/>
  <c r="F2658" i="46"/>
  <c r="F2659" i="46"/>
  <c r="F2660" i="46"/>
  <c r="F2661" i="46"/>
  <c r="F2662" i="46"/>
  <c r="F2663" i="46"/>
  <c r="F2664" i="46"/>
  <c r="F2665" i="46"/>
  <c r="F2666" i="46"/>
  <c r="F2667" i="46"/>
  <c r="F2668" i="46"/>
  <c r="F2669" i="46"/>
  <c r="F2670" i="46"/>
  <c r="F2671" i="46"/>
  <c r="F2672" i="46"/>
  <c r="F2673" i="46"/>
  <c r="F2674" i="46"/>
  <c r="F2675" i="46"/>
  <c r="F2676" i="46"/>
  <c r="F2677" i="46"/>
  <c r="F2678" i="46"/>
  <c r="F2679" i="46"/>
  <c r="F2680" i="46"/>
  <c r="F2681" i="46"/>
  <c r="F2682" i="46"/>
  <c r="F2683" i="46"/>
  <c r="F2684" i="46"/>
  <c r="F2685" i="46"/>
  <c r="F2686" i="46"/>
  <c r="F2687" i="46"/>
  <c r="F2688" i="46"/>
  <c r="F2689" i="46"/>
  <c r="F2690" i="46"/>
  <c r="F2691" i="46"/>
  <c r="F2692" i="46"/>
  <c r="F2693" i="46"/>
  <c r="F2694" i="46"/>
  <c r="F2695" i="46"/>
  <c r="F2696" i="46"/>
  <c r="F2697" i="46"/>
  <c r="F2698" i="46"/>
  <c r="F2699" i="46"/>
  <c r="F2700" i="46"/>
  <c r="F2701" i="46"/>
  <c r="F2702" i="46"/>
  <c r="F2703" i="46"/>
  <c r="F2704" i="46"/>
  <c r="F2705" i="46"/>
  <c r="F2706" i="46"/>
  <c r="F2707" i="46"/>
  <c r="F2708" i="46"/>
  <c r="F2709" i="46"/>
  <c r="F2710" i="46"/>
  <c r="F2711" i="46"/>
  <c r="F2712" i="46"/>
  <c r="F2713" i="46"/>
  <c r="F2714" i="46"/>
  <c r="F2715" i="46"/>
  <c r="F2716" i="46"/>
  <c r="F2717" i="46"/>
  <c r="F2718" i="46"/>
  <c r="F2719" i="46"/>
  <c r="F2720" i="46"/>
  <c r="F2721" i="46"/>
  <c r="F2722" i="46"/>
  <c r="F2723" i="46"/>
  <c r="F2724" i="46"/>
  <c r="F2725" i="46"/>
  <c r="F2726" i="46"/>
  <c r="F2727" i="46"/>
  <c r="F2728" i="46"/>
  <c r="F2729" i="46"/>
  <c r="F2730" i="46"/>
  <c r="F2731" i="46"/>
  <c r="F2732" i="46"/>
  <c r="F2733" i="46"/>
  <c r="F2734" i="46"/>
  <c r="F2735" i="46"/>
  <c r="F2736" i="46"/>
  <c r="F2737" i="46"/>
  <c r="F2738" i="46"/>
  <c r="F2739" i="46"/>
  <c r="F2740" i="46"/>
  <c r="F2741" i="46"/>
  <c r="F2742" i="46"/>
  <c r="F2743" i="46"/>
  <c r="F2744" i="46"/>
  <c r="F2745" i="46"/>
  <c r="F2746" i="46"/>
  <c r="F2747" i="46"/>
  <c r="F2748" i="46"/>
  <c r="F2749" i="46"/>
  <c r="F2750" i="46"/>
  <c r="F2751" i="46"/>
  <c r="F2752" i="46"/>
  <c r="F2753" i="46"/>
  <c r="F2754" i="46"/>
  <c r="F2755" i="46"/>
  <c r="F2756" i="46"/>
  <c r="F2757" i="46"/>
  <c r="F2758" i="46"/>
  <c r="F2759" i="46"/>
  <c r="F2760" i="46"/>
  <c r="F2761" i="46"/>
  <c r="F2762" i="46"/>
  <c r="F2763" i="46"/>
  <c r="F2764" i="46"/>
  <c r="F2765" i="46"/>
  <c r="F2766" i="46"/>
  <c r="F2767" i="46"/>
  <c r="F2768" i="46"/>
  <c r="F2769" i="46"/>
  <c r="F2770" i="46"/>
  <c r="F2771" i="46"/>
  <c r="F2772" i="46"/>
  <c r="F2773" i="46"/>
  <c r="F2774" i="46"/>
  <c r="F2775" i="46"/>
  <c r="F2776" i="46"/>
  <c r="F2777" i="46"/>
  <c r="F2778" i="46"/>
  <c r="F2779" i="46"/>
  <c r="F2780" i="46"/>
  <c r="F2781" i="46"/>
  <c r="F2782" i="46"/>
  <c r="F2783" i="46"/>
  <c r="F2784" i="46"/>
  <c r="F2785" i="46"/>
  <c r="F2786" i="46"/>
  <c r="F2787" i="46"/>
  <c r="F2788" i="46"/>
  <c r="F2789" i="46"/>
  <c r="F2790" i="46"/>
  <c r="F2791" i="46"/>
  <c r="F2792" i="46"/>
  <c r="F2793" i="46"/>
  <c r="F2794" i="46"/>
  <c r="F2795" i="46"/>
  <c r="F2796" i="46"/>
  <c r="F2797" i="46"/>
  <c r="F2798" i="46"/>
  <c r="F2799" i="46"/>
  <c r="F2800" i="46"/>
  <c r="F2801" i="46"/>
  <c r="F2802" i="46"/>
  <c r="F2803" i="46"/>
  <c r="F2804" i="46"/>
  <c r="F2805" i="46"/>
  <c r="F2806" i="46"/>
  <c r="F2807" i="46"/>
  <c r="F2808" i="46"/>
  <c r="F2809" i="46"/>
  <c r="F2810" i="46"/>
  <c r="F2811" i="46"/>
  <c r="F2812" i="46"/>
  <c r="F2813" i="46"/>
  <c r="F2814" i="46"/>
  <c r="F2815" i="46"/>
  <c r="F2816" i="46"/>
  <c r="F2817" i="46"/>
  <c r="F2818" i="46"/>
  <c r="F2819" i="46"/>
  <c r="F2820" i="46"/>
  <c r="F2821" i="46"/>
  <c r="F2822" i="46"/>
  <c r="F2823" i="46"/>
  <c r="F2824" i="46"/>
  <c r="F2825" i="46"/>
  <c r="F2826" i="46"/>
  <c r="F2827" i="46"/>
  <c r="F2828" i="46"/>
  <c r="F2829" i="46"/>
  <c r="F2830" i="46"/>
  <c r="F2831" i="46"/>
  <c r="F2832" i="46"/>
  <c r="F2833" i="46"/>
  <c r="F2834" i="46"/>
  <c r="F2835" i="46"/>
  <c r="F2836" i="46"/>
  <c r="F2837" i="46"/>
  <c r="F2838" i="46"/>
  <c r="F2839" i="46"/>
  <c r="F2840" i="46"/>
  <c r="F2841" i="46"/>
  <c r="F2842" i="46"/>
  <c r="F2843" i="46"/>
  <c r="F2844" i="46"/>
  <c r="F2845" i="46"/>
  <c r="F2846" i="46"/>
  <c r="F2847" i="46"/>
  <c r="F2848" i="46"/>
  <c r="F2849" i="46"/>
  <c r="F2850" i="46"/>
  <c r="F2851" i="46"/>
  <c r="F2852" i="46"/>
  <c r="F2853" i="46"/>
  <c r="F2854" i="46"/>
  <c r="F2855" i="46"/>
  <c r="F2856" i="46"/>
  <c r="F2857" i="46"/>
  <c r="F2858" i="46"/>
  <c r="F2859" i="46"/>
  <c r="F2860" i="46"/>
  <c r="F2861" i="46"/>
  <c r="F2862" i="46"/>
  <c r="F2863" i="46"/>
  <c r="F2864" i="46"/>
  <c r="F2865" i="46"/>
  <c r="F2866" i="46"/>
  <c r="F2867" i="46"/>
  <c r="F2868" i="46"/>
  <c r="F2869" i="46"/>
  <c r="F2870" i="46"/>
  <c r="F2871" i="46"/>
  <c r="F2872" i="46"/>
  <c r="F2873" i="46"/>
  <c r="F2874" i="46"/>
  <c r="F2875" i="46"/>
  <c r="F2876" i="46"/>
  <c r="F2877" i="46"/>
  <c r="F2878" i="46"/>
  <c r="F2879" i="46"/>
  <c r="F2880" i="46"/>
  <c r="F2881" i="46"/>
  <c r="F2882" i="46"/>
  <c r="F2883" i="46"/>
  <c r="F2884" i="46"/>
  <c r="F2885" i="46"/>
  <c r="F2886" i="46"/>
  <c r="F2887" i="46"/>
  <c r="F2888" i="46"/>
  <c r="F2889" i="46"/>
  <c r="F2890" i="46"/>
  <c r="F2891" i="46"/>
  <c r="F2892" i="46"/>
  <c r="F2893" i="46"/>
  <c r="F2894" i="46"/>
  <c r="F2895" i="46"/>
  <c r="F2896" i="46"/>
  <c r="F2897" i="46"/>
  <c r="F2898" i="46"/>
  <c r="F2899" i="46"/>
  <c r="F2900" i="46"/>
  <c r="F2901" i="46"/>
  <c r="F2902" i="46"/>
  <c r="F2903" i="46"/>
  <c r="F2904" i="46"/>
  <c r="F2905" i="46"/>
  <c r="F2906" i="46"/>
  <c r="F2907" i="46"/>
  <c r="F2908" i="46"/>
  <c r="F2909" i="46"/>
  <c r="F2910" i="46"/>
  <c r="F2911" i="46"/>
  <c r="F2912" i="46"/>
  <c r="F2913" i="46"/>
  <c r="F2914" i="46"/>
  <c r="F2915" i="46"/>
  <c r="F2916" i="46"/>
  <c r="F2917" i="46"/>
  <c r="F2918" i="46"/>
  <c r="F2919" i="46"/>
  <c r="F2920" i="46"/>
  <c r="F2921" i="46"/>
  <c r="F2922" i="46"/>
  <c r="F2923" i="46"/>
  <c r="F2924" i="46"/>
  <c r="F2925" i="46"/>
  <c r="F2926" i="46"/>
  <c r="F2927" i="46"/>
  <c r="F2928" i="46"/>
  <c r="F2929" i="46"/>
  <c r="F2930" i="46"/>
  <c r="F2931" i="46"/>
  <c r="F2932" i="46"/>
  <c r="F2933" i="46"/>
  <c r="F2934" i="46"/>
  <c r="F2935" i="46"/>
  <c r="F2936" i="46"/>
  <c r="F2937" i="46"/>
  <c r="F2938" i="46"/>
  <c r="F2939" i="46"/>
  <c r="F2940" i="46"/>
  <c r="F2941" i="46"/>
  <c r="F2942" i="46"/>
  <c r="F2943" i="46"/>
  <c r="F2944" i="46"/>
  <c r="F2945" i="46"/>
  <c r="F2946" i="46"/>
  <c r="F2947" i="46"/>
  <c r="F2948" i="46"/>
  <c r="F2949" i="46"/>
  <c r="F2950" i="46"/>
  <c r="F2951" i="46"/>
  <c r="F2952" i="46"/>
  <c r="F2953" i="46"/>
  <c r="F2954" i="46"/>
  <c r="F2955" i="46"/>
  <c r="F2956" i="46"/>
  <c r="F2957" i="46"/>
  <c r="F2958" i="46"/>
  <c r="F2959" i="46"/>
  <c r="F2960" i="46"/>
  <c r="F2961" i="46"/>
  <c r="F2962" i="46"/>
  <c r="F2963" i="46"/>
  <c r="F2964" i="46"/>
  <c r="F2965" i="46"/>
  <c r="F2966" i="46"/>
  <c r="F2967" i="46"/>
  <c r="F2968" i="46"/>
  <c r="F2969" i="46"/>
  <c r="F2970" i="46"/>
  <c r="F2971" i="46"/>
  <c r="F2972" i="46"/>
  <c r="F2973" i="46"/>
  <c r="F2974" i="46"/>
  <c r="F2975" i="46"/>
  <c r="F2976" i="46"/>
  <c r="F2977" i="46"/>
  <c r="F2978" i="46"/>
  <c r="F2979" i="46"/>
  <c r="F2980" i="46"/>
  <c r="F2981" i="46"/>
  <c r="F2982" i="46"/>
  <c r="F2983" i="46"/>
  <c r="F2984" i="46"/>
  <c r="F2985" i="46"/>
  <c r="F2986" i="46"/>
  <c r="F2987" i="46"/>
  <c r="F2988" i="46"/>
  <c r="F2989" i="46"/>
  <c r="F2990" i="46"/>
  <c r="F2991" i="46"/>
  <c r="F2992" i="46"/>
  <c r="F2993" i="46"/>
  <c r="F2994" i="46"/>
  <c r="F2995" i="46"/>
  <c r="F2996" i="46"/>
  <c r="F2997" i="46"/>
  <c r="F2998" i="46"/>
  <c r="F2999" i="46"/>
  <c r="F3000" i="46"/>
  <c r="F3001" i="46"/>
  <c r="F3002" i="46"/>
  <c r="F3003" i="46"/>
  <c r="F3004" i="46"/>
  <c r="F3005" i="46"/>
  <c r="F3006" i="46"/>
  <c r="F3007" i="46"/>
  <c r="F3008" i="46"/>
  <c r="F3009" i="46"/>
  <c r="F3010" i="46"/>
  <c r="F3011" i="46"/>
  <c r="F3012" i="46"/>
  <c r="F3013" i="46"/>
  <c r="F3014" i="46"/>
  <c r="F3015" i="46"/>
  <c r="F3016" i="46"/>
  <c r="F3017" i="46"/>
  <c r="F3018" i="46"/>
  <c r="F3019" i="46"/>
  <c r="F3020" i="46"/>
  <c r="F3021" i="46"/>
  <c r="F3022" i="46"/>
  <c r="F3023" i="46"/>
  <c r="F3024" i="46"/>
  <c r="F3025" i="46"/>
  <c r="F3026" i="46"/>
  <c r="F3027" i="46"/>
  <c r="F3028" i="46"/>
  <c r="F3029" i="46"/>
  <c r="F3030" i="46"/>
  <c r="F3031" i="46"/>
  <c r="F3032" i="46"/>
  <c r="F3033" i="46"/>
  <c r="F3034" i="46"/>
  <c r="F3035" i="46"/>
  <c r="F3036" i="46"/>
  <c r="F3037" i="46"/>
  <c r="F3038" i="46"/>
  <c r="F3039" i="46"/>
  <c r="F3040" i="46"/>
  <c r="F3041" i="46"/>
  <c r="F3042" i="46"/>
  <c r="F3043" i="46"/>
  <c r="F3044" i="46"/>
  <c r="F3045" i="46"/>
  <c r="F3046" i="46"/>
  <c r="F3047" i="46"/>
  <c r="F3048" i="46"/>
  <c r="F3049" i="46"/>
  <c r="F3050" i="46"/>
  <c r="F3051" i="46"/>
  <c r="F3052" i="46"/>
  <c r="F3053" i="46"/>
  <c r="F3054" i="46"/>
  <c r="F3055" i="46"/>
  <c r="F3056" i="46"/>
  <c r="F3057" i="46"/>
  <c r="F3058" i="46"/>
  <c r="F3059" i="46"/>
  <c r="F3060" i="46"/>
  <c r="F3061" i="46"/>
  <c r="F3062" i="46"/>
  <c r="F3063" i="46"/>
  <c r="F3064" i="46"/>
  <c r="F3065" i="46"/>
  <c r="F3066" i="46"/>
  <c r="F3067" i="46"/>
  <c r="F3068" i="46"/>
  <c r="F3069" i="46"/>
  <c r="F3070" i="46"/>
  <c r="F3071" i="46"/>
  <c r="F3072" i="46"/>
  <c r="F3073" i="46"/>
  <c r="F3074" i="46"/>
  <c r="F3075" i="46"/>
  <c r="F3076" i="46"/>
  <c r="F3077" i="46"/>
  <c r="F3078" i="46"/>
  <c r="F3079" i="46"/>
  <c r="F3080" i="46"/>
  <c r="F3081" i="46"/>
  <c r="F3082" i="46"/>
  <c r="F3083" i="46"/>
  <c r="F3084" i="46"/>
  <c r="F3085" i="46"/>
  <c r="F3086" i="46"/>
  <c r="F3087" i="46"/>
  <c r="F3088" i="46"/>
  <c r="F3089" i="46"/>
  <c r="F3090" i="46"/>
  <c r="F3091" i="46"/>
  <c r="F3092" i="46"/>
  <c r="F3093" i="46"/>
  <c r="F3094" i="46"/>
  <c r="F3095" i="46"/>
  <c r="F3096" i="46"/>
  <c r="F3097" i="46"/>
  <c r="F3098" i="46"/>
  <c r="F3099" i="46"/>
  <c r="F3100" i="46"/>
  <c r="F3101" i="46"/>
  <c r="F3102" i="46"/>
  <c r="F3103" i="46"/>
  <c r="F3104" i="46"/>
  <c r="F3105" i="46"/>
  <c r="F3106" i="46"/>
  <c r="F3107" i="46"/>
  <c r="F3108" i="46"/>
  <c r="F3109" i="46"/>
  <c r="F3110" i="46"/>
  <c r="F3111" i="46"/>
  <c r="F3112" i="46"/>
  <c r="F3113" i="46"/>
  <c r="F3114" i="46"/>
  <c r="F3115" i="46"/>
  <c r="F3116" i="46"/>
  <c r="F3117" i="46"/>
  <c r="F3118" i="46"/>
  <c r="F3119" i="46"/>
  <c r="F3120" i="46"/>
  <c r="F3121" i="46"/>
  <c r="F3122" i="46"/>
  <c r="F3123" i="46"/>
  <c r="F3124" i="46"/>
  <c r="F3125" i="46"/>
  <c r="F3126" i="46"/>
  <c r="F3127" i="46"/>
  <c r="F3128" i="46"/>
  <c r="F3129" i="46"/>
  <c r="F3130" i="46"/>
  <c r="F3131" i="46"/>
  <c r="F3132" i="46"/>
  <c r="F3133" i="46"/>
  <c r="F3134" i="46"/>
  <c r="F3135" i="46"/>
  <c r="F3136" i="46"/>
  <c r="F3137" i="46"/>
  <c r="F3138" i="46"/>
  <c r="F3139" i="46"/>
  <c r="F3140" i="46"/>
  <c r="F3141" i="46"/>
  <c r="F3142" i="46"/>
  <c r="F3143" i="46"/>
  <c r="F3144" i="46"/>
  <c r="F3145" i="46"/>
  <c r="F3146" i="46"/>
  <c r="F3147" i="46"/>
  <c r="F3148" i="46"/>
  <c r="F3149" i="46"/>
  <c r="F3150" i="46"/>
  <c r="F3151" i="46"/>
  <c r="F3152" i="46"/>
  <c r="F3153" i="46"/>
  <c r="F3154" i="46"/>
  <c r="F3155" i="46"/>
  <c r="F3156" i="46"/>
  <c r="F3157" i="46"/>
  <c r="F3158" i="46"/>
  <c r="F3159" i="46"/>
  <c r="F3160" i="46"/>
  <c r="F3161" i="46"/>
  <c r="F3162" i="46"/>
  <c r="F3163" i="46"/>
  <c r="F3164" i="46"/>
  <c r="F3165" i="46"/>
  <c r="F3166" i="46"/>
  <c r="F3167" i="46"/>
  <c r="F3168" i="46"/>
  <c r="F3169" i="46"/>
  <c r="F3170" i="46"/>
  <c r="F3171" i="46"/>
  <c r="F3172" i="46"/>
  <c r="F3173" i="46"/>
  <c r="F3174" i="46"/>
  <c r="F3175" i="46"/>
  <c r="F3176" i="46"/>
  <c r="F3177" i="46"/>
  <c r="F3178" i="46"/>
  <c r="F3179" i="46"/>
  <c r="F3180" i="46"/>
  <c r="F3181" i="46"/>
  <c r="F3182" i="46"/>
  <c r="F3183" i="46"/>
  <c r="F3184" i="46"/>
  <c r="F3185" i="46"/>
  <c r="F3186" i="46"/>
  <c r="F3187" i="46"/>
  <c r="F3188" i="46"/>
  <c r="F3189" i="46"/>
  <c r="F3190" i="46"/>
  <c r="F3191" i="46"/>
  <c r="F3192" i="46"/>
  <c r="F3193" i="46"/>
  <c r="F3194" i="46"/>
  <c r="F3195" i="46"/>
  <c r="F3196" i="46"/>
  <c r="F3197" i="46"/>
  <c r="F3198" i="46"/>
  <c r="F3199" i="46"/>
  <c r="F3200" i="46"/>
  <c r="F3201" i="46"/>
  <c r="F3202" i="46"/>
  <c r="F3203" i="46"/>
  <c r="F3204" i="46"/>
  <c r="F3205" i="46"/>
  <c r="F3206" i="46"/>
  <c r="F3207" i="46"/>
  <c r="F3208" i="46"/>
  <c r="F3209" i="46"/>
  <c r="F3210" i="46"/>
  <c r="F3211" i="46"/>
  <c r="F3212" i="46"/>
  <c r="F3213" i="46"/>
  <c r="F3214" i="46"/>
  <c r="F3215" i="46"/>
  <c r="F3216" i="46"/>
  <c r="F3217" i="46"/>
  <c r="F3218" i="46"/>
  <c r="F3219" i="46"/>
  <c r="F3220" i="46"/>
  <c r="F3221" i="46"/>
  <c r="F3222" i="46"/>
  <c r="F3223" i="46"/>
  <c r="F3224" i="46"/>
  <c r="F3225" i="46"/>
  <c r="F3226" i="46"/>
  <c r="F3227" i="46"/>
  <c r="F3228" i="46"/>
  <c r="F3229" i="46"/>
  <c r="F3230" i="46"/>
  <c r="F3231" i="46"/>
  <c r="F3232" i="46"/>
  <c r="F3233" i="46"/>
  <c r="F3234" i="46"/>
  <c r="F3235" i="46"/>
  <c r="F3236" i="46"/>
  <c r="F3237" i="46"/>
  <c r="F3238" i="46"/>
  <c r="F3239" i="46"/>
  <c r="F3240" i="46"/>
  <c r="F3241" i="46"/>
  <c r="F3242" i="46"/>
  <c r="F3243" i="46"/>
  <c r="F3244" i="46"/>
  <c r="F3245" i="46"/>
  <c r="F3246" i="46"/>
  <c r="F3247" i="46"/>
  <c r="F3248" i="46"/>
  <c r="F3249" i="46"/>
  <c r="F3250" i="46"/>
  <c r="F3251" i="46"/>
  <c r="F3252" i="46"/>
  <c r="F3253" i="46"/>
  <c r="F3254" i="46"/>
  <c r="F3255" i="46"/>
  <c r="F3256" i="46"/>
  <c r="F3257" i="46"/>
  <c r="F3258" i="46"/>
  <c r="F3259" i="46"/>
  <c r="F3260" i="46"/>
  <c r="F3261" i="46"/>
  <c r="F3262" i="46"/>
  <c r="F3263" i="46"/>
  <c r="F3264" i="46"/>
  <c r="F3265" i="46"/>
  <c r="F3266" i="46"/>
  <c r="F3267" i="46"/>
  <c r="F3268" i="46"/>
  <c r="F3269" i="46"/>
  <c r="F3270" i="46"/>
  <c r="F3271" i="46"/>
  <c r="F3272" i="46"/>
  <c r="F3273" i="46"/>
  <c r="F3274" i="46"/>
  <c r="F3275" i="46"/>
  <c r="F3276" i="46"/>
  <c r="F3277" i="46"/>
  <c r="F3278" i="46"/>
  <c r="F3279" i="46"/>
  <c r="F3280" i="46"/>
  <c r="F3281" i="46"/>
  <c r="F3282" i="46"/>
  <c r="F3283" i="46"/>
  <c r="F3284" i="46"/>
  <c r="F3285" i="46"/>
  <c r="F3286" i="46"/>
  <c r="F3287" i="46"/>
  <c r="F3288" i="46"/>
  <c r="F3289" i="46"/>
  <c r="F3290" i="46"/>
  <c r="F3291" i="46"/>
  <c r="F3292" i="46"/>
  <c r="F3293" i="46"/>
  <c r="F3294" i="46"/>
  <c r="F3295" i="46"/>
  <c r="F3296" i="46"/>
  <c r="F3297" i="46"/>
  <c r="F3298" i="46"/>
  <c r="F3299" i="46"/>
  <c r="F3300" i="46"/>
  <c r="F3301" i="46"/>
  <c r="F3302" i="46"/>
  <c r="F3303" i="46"/>
  <c r="F3304" i="46"/>
  <c r="F3305" i="46"/>
  <c r="F3306" i="46"/>
  <c r="F3307" i="46"/>
  <c r="F3308" i="46"/>
  <c r="F3309" i="46"/>
  <c r="F3310" i="46"/>
  <c r="F3311" i="46"/>
  <c r="F3312" i="46"/>
  <c r="F3313" i="46"/>
  <c r="F3314" i="46"/>
  <c r="F3315" i="46"/>
  <c r="F3316" i="46"/>
  <c r="F3317" i="46"/>
  <c r="F3318" i="46"/>
  <c r="F3319" i="46"/>
  <c r="F3320" i="46"/>
  <c r="F3321" i="46"/>
  <c r="F3322" i="46"/>
  <c r="F3323" i="46"/>
  <c r="F3324" i="46"/>
  <c r="F3325" i="46"/>
  <c r="F3326" i="46"/>
  <c r="F3327" i="46"/>
  <c r="F3328" i="46"/>
  <c r="F3329" i="46"/>
  <c r="F3330" i="46"/>
  <c r="F3331" i="46"/>
  <c r="F3332" i="46"/>
  <c r="F3333" i="46"/>
  <c r="F3334" i="46"/>
  <c r="F3335" i="46"/>
  <c r="F3336" i="46"/>
  <c r="F3337" i="46"/>
  <c r="F3338" i="46"/>
  <c r="F3339" i="46"/>
  <c r="F3340" i="46"/>
  <c r="F3341" i="46"/>
  <c r="F3342" i="46"/>
  <c r="F3343" i="46"/>
  <c r="F3344" i="46"/>
  <c r="F3345" i="46"/>
  <c r="F3346" i="46"/>
  <c r="F3347" i="46"/>
  <c r="F3348" i="46"/>
  <c r="F3349" i="46"/>
  <c r="F3350" i="46"/>
  <c r="F3351" i="46"/>
  <c r="F3352" i="46"/>
  <c r="F3353" i="46"/>
  <c r="F3354" i="46"/>
  <c r="F3355" i="46"/>
  <c r="F3356" i="46"/>
  <c r="F3357" i="46"/>
  <c r="F3358" i="46"/>
  <c r="F3359" i="46"/>
  <c r="F3360" i="46"/>
  <c r="F3361" i="46"/>
  <c r="F3362" i="46"/>
  <c r="F3363" i="46"/>
  <c r="F3364" i="46"/>
  <c r="F3365" i="46"/>
  <c r="F3366" i="46"/>
  <c r="F3367" i="46"/>
  <c r="F3368" i="46"/>
  <c r="F3369" i="46"/>
  <c r="F3370" i="46"/>
  <c r="F3371" i="46"/>
  <c r="F3372" i="46"/>
  <c r="F3373" i="46"/>
  <c r="F3374" i="46"/>
  <c r="F3375" i="46"/>
  <c r="F3376" i="46"/>
  <c r="F3377" i="46"/>
  <c r="F3378" i="46"/>
  <c r="F3379" i="46"/>
  <c r="F3380" i="46"/>
  <c r="F3381" i="46"/>
  <c r="F3382" i="46"/>
  <c r="F3383" i="46"/>
  <c r="F3384" i="46"/>
  <c r="F3385" i="46"/>
  <c r="F3386" i="46"/>
  <c r="F3387" i="46"/>
  <c r="F3388" i="46"/>
  <c r="F3389" i="46"/>
  <c r="F3390" i="46"/>
  <c r="F3391" i="46"/>
  <c r="F3392" i="46"/>
  <c r="F3393" i="46"/>
  <c r="F3394" i="46"/>
  <c r="F3395" i="46"/>
  <c r="F3396" i="46"/>
  <c r="F3397" i="46"/>
  <c r="F3398" i="46"/>
  <c r="F3399" i="46"/>
  <c r="F3400" i="46"/>
  <c r="F3401" i="46"/>
  <c r="F3402" i="46"/>
  <c r="F3403" i="46"/>
  <c r="F3404" i="46"/>
  <c r="F3405" i="46"/>
  <c r="F3406" i="46"/>
  <c r="F3407" i="46"/>
  <c r="F3408" i="46"/>
  <c r="F3409" i="46"/>
  <c r="F3410" i="46"/>
  <c r="F3411" i="46"/>
  <c r="F3412" i="46"/>
  <c r="F3413" i="46"/>
  <c r="F3414" i="46"/>
  <c r="F3415" i="46"/>
  <c r="F3416" i="46"/>
  <c r="F3417" i="46"/>
  <c r="F3418" i="46"/>
  <c r="F3419" i="46"/>
  <c r="F3420" i="46"/>
  <c r="F3421" i="46"/>
  <c r="F3422" i="46"/>
  <c r="F3423" i="46"/>
  <c r="F3424" i="46"/>
  <c r="F3425" i="46"/>
  <c r="F3426" i="46"/>
  <c r="F3427" i="46"/>
  <c r="F3428" i="46"/>
  <c r="F3429" i="46"/>
  <c r="F3430" i="46"/>
  <c r="F3431" i="46"/>
  <c r="F3432" i="46"/>
  <c r="F3433" i="46"/>
  <c r="F3434" i="46"/>
  <c r="F3435" i="46"/>
  <c r="F3436" i="46"/>
  <c r="F3437" i="46"/>
  <c r="F3438" i="46"/>
  <c r="F3439" i="46"/>
  <c r="F3440" i="46"/>
  <c r="F3441" i="46"/>
  <c r="F3442" i="46"/>
  <c r="F3443" i="46"/>
  <c r="F3444" i="46"/>
  <c r="F3445" i="46"/>
  <c r="F3446" i="46"/>
  <c r="F3447" i="46"/>
  <c r="F3448" i="46"/>
  <c r="F3449" i="46"/>
  <c r="F3450" i="46"/>
  <c r="F3451" i="46"/>
  <c r="F3452" i="46"/>
  <c r="F3453" i="46"/>
  <c r="F3454" i="46"/>
  <c r="F3455" i="46"/>
  <c r="F3456" i="46"/>
  <c r="F3457" i="46"/>
  <c r="F3458" i="46"/>
  <c r="F3459" i="46"/>
  <c r="F3460" i="46"/>
  <c r="F3461" i="46"/>
  <c r="F3462" i="46"/>
  <c r="F3463" i="46"/>
  <c r="F3464" i="46"/>
  <c r="F3465" i="46"/>
  <c r="F3466" i="46"/>
  <c r="F3467" i="46"/>
  <c r="F3468" i="46"/>
  <c r="F3469" i="46"/>
  <c r="F3470" i="46"/>
  <c r="F3471" i="46"/>
  <c r="F3472" i="46"/>
  <c r="F3473" i="46"/>
  <c r="F3474" i="46"/>
  <c r="F3475" i="46"/>
  <c r="F3476" i="46"/>
  <c r="F3477" i="46"/>
  <c r="F3478" i="46"/>
  <c r="F3479" i="46"/>
  <c r="F3480" i="46"/>
  <c r="F3481" i="46"/>
  <c r="F3482" i="46"/>
  <c r="F3483" i="46"/>
  <c r="F3484" i="46"/>
  <c r="F3485" i="46"/>
  <c r="F3486" i="46"/>
  <c r="F3487" i="46"/>
  <c r="F3488" i="46"/>
  <c r="F3489" i="46"/>
  <c r="F3490" i="46"/>
  <c r="F3491" i="46"/>
  <c r="F3492" i="46"/>
  <c r="F3493" i="46"/>
  <c r="F3494" i="46"/>
  <c r="F3495" i="46"/>
  <c r="F3496" i="46"/>
  <c r="F3497" i="46"/>
  <c r="F3498" i="46"/>
  <c r="F3499" i="46"/>
  <c r="F3500" i="46"/>
  <c r="F3501" i="46"/>
  <c r="F3502" i="46"/>
  <c r="F3503" i="46"/>
  <c r="F3504" i="46"/>
  <c r="F3505" i="46"/>
  <c r="F3506" i="46"/>
  <c r="F3507" i="46"/>
  <c r="F3508" i="46"/>
  <c r="F3509" i="46"/>
  <c r="F3510" i="46"/>
  <c r="F3511" i="46"/>
  <c r="F3512" i="46"/>
  <c r="F3513" i="46"/>
  <c r="F3514" i="46"/>
  <c r="F3515" i="46"/>
  <c r="F3516" i="46"/>
  <c r="F3517" i="46"/>
  <c r="F3518" i="46"/>
  <c r="F3519" i="46"/>
  <c r="F3520" i="46"/>
  <c r="F3521" i="46"/>
  <c r="F3522" i="46"/>
  <c r="F3523" i="46"/>
  <c r="F3524" i="46"/>
  <c r="F3525" i="46"/>
  <c r="F3526" i="46"/>
  <c r="F3527" i="46"/>
  <c r="F3528" i="46"/>
  <c r="F3529" i="46"/>
  <c r="F3530" i="46"/>
  <c r="F3531" i="46"/>
  <c r="F3532" i="46"/>
  <c r="F3533" i="46"/>
  <c r="F3534" i="46"/>
  <c r="F3535" i="46"/>
  <c r="F3536" i="46"/>
  <c r="F3537" i="46"/>
  <c r="F3538" i="46"/>
  <c r="F3539" i="46"/>
  <c r="F3540" i="46"/>
  <c r="F3541" i="46"/>
  <c r="F3542" i="46"/>
  <c r="F3543" i="46"/>
  <c r="F3544" i="46"/>
  <c r="F3545" i="46"/>
  <c r="F3546" i="46"/>
  <c r="F3547" i="46"/>
  <c r="F3548" i="46"/>
  <c r="F3549" i="46"/>
  <c r="F3550" i="46"/>
  <c r="F3551" i="46"/>
  <c r="F3552" i="46"/>
  <c r="F3553" i="46"/>
  <c r="F3554" i="46"/>
  <c r="F3555" i="46"/>
  <c r="F3556" i="46"/>
  <c r="F3557" i="46"/>
  <c r="F3558" i="46"/>
  <c r="F3559" i="46"/>
  <c r="F3560" i="46"/>
  <c r="F3561" i="46"/>
  <c r="F3562" i="46"/>
  <c r="F3563" i="46"/>
  <c r="F3564" i="46"/>
  <c r="F3565" i="46"/>
  <c r="F3566" i="46"/>
  <c r="F3567" i="46"/>
  <c r="F3568" i="46"/>
  <c r="F3569" i="46"/>
  <c r="F3570" i="46"/>
  <c r="F3571" i="46"/>
  <c r="F3572" i="46"/>
  <c r="F3573" i="46"/>
  <c r="F3574" i="46"/>
  <c r="F3575" i="46"/>
  <c r="F3576" i="46"/>
  <c r="F3577" i="46"/>
  <c r="F3578" i="46"/>
  <c r="F3579" i="46"/>
  <c r="F3580" i="46"/>
  <c r="F3581" i="46"/>
  <c r="F3582" i="46"/>
  <c r="F3583" i="46"/>
  <c r="F3584" i="46"/>
  <c r="F3585" i="46"/>
  <c r="F3586" i="46"/>
  <c r="F3587" i="46"/>
  <c r="F3588" i="46"/>
  <c r="F3589" i="46"/>
  <c r="F3590" i="46"/>
  <c r="F3591" i="46"/>
  <c r="F3592" i="46"/>
  <c r="F3593" i="46"/>
  <c r="F3594" i="46"/>
  <c r="F3595" i="46"/>
  <c r="F3596" i="46"/>
  <c r="F3597" i="46"/>
  <c r="F3598" i="46"/>
  <c r="F3599" i="46"/>
  <c r="F3600" i="46"/>
  <c r="F3601" i="46"/>
  <c r="F3602" i="46"/>
  <c r="F3603" i="46"/>
  <c r="F3604" i="46"/>
  <c r="F3605" i="46"/>
  <c r="F3606" i="46"/>
  <c r="F3607" i="46"/>
  <c r="F3608" i="46"/>
  <c r="F3609" i="46"/>
  <c r="F3610" i="46"/>
  <c r="F3611" i="46"/>
  <c r="F3612" i="46"/>
  <c r="F3613" i="46"/>
  <c r="F3614" i="46"/>
  <c r="F3615" i="46"/>
  <c r="F3616" i="46"/>
  <c r="F3617" i="46"/>
  <c r="F3618" i="46"/>
  <c r="F3619" i="46"/>
  <c r="F3620" i="46"/>
  <c r="F3621" i="46"/>
  <c r="F3622" i="46"/>
  <c r="F3623" i="46"/>
  <c r="F3624" i="46"/>
  <c r="F3625" i="46"/>
  <c r="F3626" i="46"/>
  <c r="F3627" i="46"/>
  <c r="F3628" i="46"/>
  <c r="F3629" i="46"/>
  <c r="F3630" i="46"/>
  <c r="F3631" i="46"/>
  <c r="F3632" i="46"/>
  <c r="F3633" i="46"/>
  <c r="F3634" i="46"/>
  <c r="F3635" i="46"/>
  <c r="F3636" i="46"/>
  <c r="F3637" i="46"/>
  <c r="F3638" i="46"/>
  <c r="F3639" i="46"/>
  <c r="F3640" i="46"/>
  <c r="F3641" i="46"/>
  <c r="F3642" i="46"/>
  <c r="F3643" i="46"/>
  <c r="F3644" i="46"/>
  <c r="F3645" i="46"/>
  <c r="F3646" i="46"/>
  <c r="F3647" i="46"/>
  <c r="F3648" i="46"/>
  <c r="F3649" i="46"/>
  <c r="F3650" i="46"/>
  <c r="F3651" i="46"/>
  <c r="F3652" i="46"/>
  <c r="F3653" i="46"/>
  <c r="F3654" i="46"/>
  <c r="F3655" i="46"/>
  <c r="F3656" i="46"/>
  <c r="F3657" i="46"/>
  <c r="F3658" i="46"/>
  <c r="F3659" i="46"/>
  <c r="F3660" i="46"/>
  <c r="F3661" i="46"/>
  <c r="F3662" i="46"/>
  <c r="F3663" i="46"/>
  <c r="F3664" i="46"/>
  <c r="F3665" i="46"/>
  <c r="F3666" i="46"/>
  <c r="F3667" i="46"/>
  <c r="F3668" i="46"/>
  <c r="F3669" i="46"/>
  <c r="F3670" i="46"/>
  <c r="F3671" i="46"/>
  <c r="F3672" i="46"/>
  <c r="F3673" i="46"/>
  <c r="F3674" i="46"/>
  <c r="F3675" i="46"/>
  <c r="F3676" i="46"/>
  <c r="F3677" i="46"/>
  <c r="F3678" i="46"/>
  <c r="F3679" i="46"/>
  <c r="F3680" i="46"/>
  <c r="F3681" i="46"/>
  <c r="F3682" i="46"/>
  <c r="F3683" i="46"/>
  <c r="F3684" i="46"/>
  <c r="F3685" i="46"/>
  <c r="F3686" i="46"/>
  <c r="F3687" i="46"/>
  <c r="F3688" i="46"/>
  <c r="F3689" i="46"/>
  <c r="F3690" i="46"/>
  <c r="F3691" i="46"/>
  <c r="F3692" i="46"/>
  <c r="F3693" i="46"/>
  <c r="F3694" i="46"/>
  <c r="F3695" i="46"/>
  <c r="F3696" i="46"/>
  <c r="F3697" i="46"/>
  <c r="F3698" i="46"/>
  <c r="F3699" i="46"/>
  <c r="F3700" i="46"/>
  <c r="F3701" i="46"/>
  <c r="F3702" i="46"/>
  <c r="F3703" i="46"/>
  <c r="F3704" i="46"/>
  <c r="F3705" i="46"/>
  <c r="F3706" i="46"/>
  <c r="F3707" i="46"/>
  <c r="F3708" i="46"/>
  <c r="F3709" i="46"/>
  <c r="F3710" i="46"/>
  <c r="F3711" i="46"/>
  <c r="F3712" i="46"/>
  <c r="F3713" i="46"/>
  <c r="F3714" i="46"/>
  <c r="F3715" i="46"/>
  <c r="F3716" i="46"/>
  <c r="F3717" i="46"/>
  <c r="F3718" i="46"/>
  <c r="F3719" i="46"/>
  <c r="F3720" i="46"/>
  <c r="F3721" i="46"/>
  <c r="F3722" i="46"/>
  <c r="F3723" i="46"/>
  <c r="F3724" i="46"/>
  <c r="F3725" i="46"/>
  <c r="F3726" i="46"/>
  <c r="F3727" i="46"/>
  <c r="F3728" i="46"/>
  <c r="F3729" i="46"/>
  <c r="F3730" i="46"/>
  <c r="F3731" i="46"/>
  <c r="F3732" i="46"/>
  <c r="F3733" i="46"/>
  <c r="F3734" i="46"/>
  <c r="F3735" i="46"/>
  <c r="F3736" i="46"/>
  <c r="F3737" i="46"/>
  <c r="F3738" i="46"/>
  <c r="F3739" i="46"/>
  <c r="F3740" i="46"/>
  <c r="F3741" i="46"/>
  <c r="F3742" i="46"/>
  <c r="F3743" i="46"/>
  <c r="F3744" i="46"/>
  <c r="F3745" i="46"/>
  <c r="F3746" i="46"/>
  <c r="F3747" i="46"/>
  <c r="F3748" i="46"/>
  <c r="F3749" i="46"/>
  <c r="F3750" i="46"/>
  <c r="F3751" i="46"/>
  <c r="F3752" i="46"/>
  <c r="F3753" i="46"/>
  <c r="F3754" i="46"/>
  <c r="F3755" i="46"/>
  <c r="F3756" i="46"/>
  <c r="F3757" i="46"/>
  <c r="F3758" i="46"/>
  <c r="F3759" i="46"/>
  <c r="F3760" i="46"/>
  <c r="F3761" i="46"/>
  <c r="F3762" i="46"/>
  <c r="F3763" i="46"/>
  <c r="F3764" i="46"/>
  <c r="F3765" i="46"/>
  <c r="F3766" i="46"/>
  <c r="F3767" i="46"/>
  <c r="F3768" i="46"/>
  <c r="F3769" i="46"/>
  <c r="F3770" i="46"/>
  <c r="F3771" i="46"/>
  <c r="F3772" i="46"/>
  <c r="F3773" i="46"/>
  <c r="F3774" i="46"/>
  <c r="F3775" i="46"/>
  <c r="F3776" i="46"/>
  <c r="F3777" i="46"/>
  <c r="F3778" i="46"/>
  <c r="F3779" i="46"/>
  <c r="F3780" i="46"/>
  <c r="F3781" i="46"/>
  <c r="F3782" i="46"/>
  <c r="F3783" i="46"/>
  <c r="F3784" i="46"/>
  <c r="F3785" i="46"/>
  <c r="F3786" i="46"/>
  <c r="F3787" i="46"/>
  <c r="F3788" i="46"/>
  <c r="F3789" i="46"/>
  <c r="F3790" i="46"/>
  <c r="F3791" i="46"/>
  <c r="F3792" i="46"/>
  <c r="F3793" i="46"/>
  <c r="F3794" i="46"/>
  <c r="F3795" i="46"/>
  <c r="F3796" i="46"/>
  <c r="F3797" i="46"/>
  <c r="F3798" i="46"/>
  <c r="F3799" i="46"/>
  <c r="F3800" i="46"/>
  <c r="F3801" i="46"/>
  <c r="F3802" i="46"/>
  <c r="F3803" i="46"/>
  <c r="F3804" i="46"/>
  <c r="F3805" i="46"/>
  <c r="F3806" i="46"/>
  <c r="F3807" i="46"/>
  <c r="F3808" i="46"/>
  <c r="F3809" i="46"/>
  <c r="F3810" i="46"/>
  <c r="F3811" i="46"/>
  <c r="F3812" i="46"/>
  <c r="F3813" i="46"/>
  <c r="F3814" i="46"/>
  <c r="F3815" i="46"/>
  <c r="F3816" i="46"/>
  <c r="F3817" i="46"/>
  <c r="F3818" i="46"/>
  <c r="F3819" i="46"/>
  <c r="F3820" i="46"/>
  <c r="F3821" i="46"/>
  <c r="F3822" i="46"/>
  <c r="F3823" i="46"/>
  <c r="F3824" i="46"/>
  <c r="F3825" i="46"/>
  <c r="F3826" i="46"/>
  <c r="F3827" i="46"/>
  <c r="F3828" i="46"/>
  <c r="F3829" i="46"/>
  <c r="F3830" i="46"/>
  <c r="F3831" i="46"/>
  <c r="F3832" i="46"/>
  <c r="F3833" i="46"/>
  <c r="F3834" i="46"/>
  <c r="F3835" i="46"/>
  <c r="F3836" i="46"/>
  <c r="F3837" i="46"/>
  <c r="F3838" i="46"/>
  <c r="F3839" i="46"/>
  <c r="F3840" i="46"/>
  <c r="F3841" i="46"/>
  <c r="F3842" i="46"/>
  <c r="F3843" i="46"/>
  <c r="F3844" i="46"/>
  <c r="F3845" i="46"/>
  <c r="F3846" i="46"/>
  <c r="F3847" i="46"/>
  <c r="F3848" i="46"/>
  <c r="F3849" i="46"/>
  <c r="F3850" i="46"/>
  <c r="F3851" i="46"/>
  <c r="F3852" i="46"/>
  <c r="F3853" i="46"/>
  <c r="F3854" i="46"/>
  <c r="F3855" i="46"/>
  <c r="F3856" i="46"/>
  <c r="F3857" i="46"/>
  <c r="F3858" i="46"/>
  <c r="F3859" i="46"/>
  <c r="F3860" i="46"/>
  <c r="F3861" i="46"/>
  <c r="F3862" i="46"/>
  <c r="F3863" i="46"/>
  <c r="F3864" i="46"/>
  <c r="F3865" i="46"/>
  <c r="F3866" i="46"/>
  <c r="F3867" i="46"/>
  <c r="F3868" i="46"/>
  <c r="F3869" i="46"/>
  <c r="F3870" i="46"/>
  <c r="F3871" i="46"/>
  <c r="F3872" i="46"/>
  <c r="F3873" i="46"/>
  <c r="F3874" i="46"/>
  <c r="F3875" i="46"/>
  <c r="F3876" i="46"/>
  <c r="F3877" i="46"/>
  <c r="F3878" i="46"/>
  <c r="F3879" i="46"/>
  <c r="F3880" i="46"/>
  <c r="F3881" i="46"/>
  <c r="F3882" i="46"/>
  <c r="F3883" i="46"/>
  <c r="F3884" i="46"/>
  <c r="F3885" i="46"/>
  <c r="F3886" i="46"/>
  <c r="F3887" i="46"/>
  <c r="F3888" i="46"/>
  <c r="F3889" i="46"/>
  <c r="F3890" i="46"/>
  <c r="F3891" i="46"/>
  <c r="F3892" i="46"/>
  <c r="F3893" i="46"/>
  <c r="F3894" i="46"/>
  <c r="F3895" i="46"/>
  <c r="F3896" i="46"/>
  <c r="F3897" i="46"/>
  <c r="F3898" i="46"/>
  <c r="F3899" i="46"/>
  <c r="F3900" i="46"/>
  <c r="F3901" i="46"/>
  <c r="F3902" i="46"/>
  <c r="F3903" i="46"/>
  <c r="F3904" i="46"/>
  <c r="F3905" i="46"/>
  <c r="F3906" i="46"/>
  <c r="F3907" i="46"/>
  <c r="F3908" i="46"/>
  <c r="F3909" i="46"/>
  <c r="F3910" i="46"/>
  <c r="F3911" i="46"/>
  <c r="F3912" i="46"/>
  <c r="F3913" i="46"/>
  <c r="F3914" i="46"/>
  <c r="F3915" i="46"/>
  <c r="F3916" i="46"/>
  <c r="F3917" i="46"/>
  <c r="F3918" i="46"/>
  <c r="F3919" i="46"/>
  <c r="F3920" i="46"/>
  <c r="F3921" i="46"/>
  <c r="F3922" i="46"/>
  <c r="F3923" i="46"/>
  <c r="F3924" i="46"/>
  <c r="F3925" i="46"/>
  <c r="F3926" i="46"/>
  <c r="F3927" i="46"/>
  <c r="F3928" i="46"/>
  <c r="F3929" i="46"/>
  <c r="F3930" i="46"/>
  <c r="F3931" i="46"/>
  <c r="F3932" i="46"/>
  <c r="F3933" i="46"/>
  <c r="F3934" i="46"/>
  <c r="F3935" i="46"/>
  <c r="F3936" i="46"/>
  <c r="F3937" i="46"/>
  <c r="F3938" i="46"/>
  <c r="F3939" i="46"/>
  <c r="F3940" i="46"/>
  <c r="F3941" i="46"/>
  <c r="F3942" i="46"/>
  <c r="F3943" i="46"/>
  <c r="F3944" i="46"/>
  <c r="F3945" i="46"/>
  <c r="F3946" i="46"/>
  <c r="F3947" i="46"/>
  <c r="F3948" i="46"/>
  <c r="F3949" i="46"/>
  <c r="F3950" i="46"/>
  <c r="F3951" i="46"/>
  <c r="F3952" i="46"/>
  <c r="F3953" i="46"/>
  <c r="F3954" i="46"/>
  <c r="F3955" i="46"/>
  <c r="F3956" i="46"/>
  <c r="F3957" i="46"/>
  <c r="F3958" i="46"/>
  <c r="F3959" i="46"/>
  <c r="F3960" i="46"/>
  <c r="F3961" i="46"/>
  <c r="F3962" i="46"/>
  <c r="F3963" i="46"/>
  <c r="F3964" i="46"/>
  <c r="F3965" i="46"/>
  <c r="F3966" i="46"/>
  <c r="F3967" i="46"/>
  <c r="F3968" i="46"/>
  <c r="F3969" i="46"/>
  <c r="F3970" i="46"/>
  <c r="F3971" i="46"/>
  <c r="F3972" i="46"/>
  <c r="F3973" i="46"/>
  <c r="F3974" i="46"/>
  <c r="F3975" i="46"/>
  <c r="F3976" i="46"/>
  <c r="F3977" i="46"/>
  <c r="F3978" i="46"/>
  <c r="F3979" i="46"/>
  <c r="F3980" i="46"/>
  <c r="F3981" i="46"/>
  <c r="F3982" i="46"/>
  <c r="F3983" i="46"/>
  <c r="F3984" i="46"/>
  <c r="F3985" i="46"/>
  <c r="F3986" i="46"/>
  <c r="F3987" i="46"/>
  <c r="F3988" i="46"/>
  <c r="F3989" i="46"/>
  <c r="F3990" i="46"/>
  <c r="F3991" i="46"/>
  <c r="F3992" i="46"/>
  <c r="F3993" i="46"/>
  <c r="F3994" i="46"/>
  <c r="F3995" i="46"/>
  <c r="F3996" i="46"/>
  <c r="F3997" i="46"/>
  <c r="F3998" i="46"/>
  <c r="F3999" i="46"/>
  <c r="F4000" i="46"/>
  <c r="F4001" i="46"/>
  <c r="F4002" i="46"/>
  <c r="F4003" i="46"/>
  <c r="F4004" i="46"/>
  <c r="F4005" i="46"/>
  <c r="F4006" i="46"/>
  <c r="F4007" i="46"/>
  <c r="F4008" i="46"/>
  <c r="F4009" i="46"/>
  <c r="F4010" i="46"/>
  <c r="F4011" i="46"/>
  <c r="F4012" i="46"/>
  <c r="F4013" i="46"/>
  <c r="F4014" i="46"/>
  <c r="F4015" i="46"/>
  <c r="F4016" i="46"/>
  <c r="F4017" i="46"/>
  <c r="F4018" i="46"/>
  <c r="F4019" i="46"/>
  <c r="F4020" i="46"/>
  <c r="F4021" i="46"/>
  <c r="F4022" i="46"/>
  <c r="F4023" i="46"/>
  <c r="F4024" i="46"/>
  <c r="F4025" i="46"/>
  <c r="F4026" i="46"/>
  <c r="F4027" i="46"/>
  <c r="F4028" i="46"/>
  <c r="F4029" i="46"/>
  <c r="F4030" i="46"/>
  <c r="F4031" i="46"/>
  <c r="F4032" i="46"/>
  <c r="F4033" i="46"/>
  <c r="F4034" i="46"/>
  <c r="F4035" i="46"/>
  <c r="F4036" i="46"/>
  <c r="F4037" i="46"/>
  <c r="F4038" i="46"/>
  <c r="F4039" i="46"/>
  <c r="F4040" i="46"/>
  <c r="F4041" i="46"/>
  <c r="F4042" i="46"/>
  <c r="F4043" i="46"/>
  <c r="F4044" i="46"/>
  <c r="F4045" i="46"/>
  <c r="F4046" i="46"/>
  <c r="F4047" i="46"/>
  <c r="F4048" i="46"/>
  <c r="F4049" i="46"/>
  <c r="F4050" i="46"/>
  <c r="F4051" i="46"/>
  <c r="F4052" i="46"/>
  <c r="F4053" i="46"/>
  <c r="F4054" i="46"/>
  <c r="F4055" i="46"/>
  <c r="F4056" i="46"/>
  <c r="F4057" i="46"/>
  <c r="F4058" i="46"/>
  <c r="F4059" i="46"/>
  <c r="F4060" i="46"/>
  <c r="F4061" i="46"/>
  <c r="F4062" i="46"/>
  <c r="F4063" i="46"/>
  <c r="F4064" i="46"/>
  <c r="F4065" i="46"/>
  <c r="F4066" i="46"/>
  <c r="F4067" i="46"/>
  <c r="F4068" i="46"/>
  <c r="F4069" i="46"/>
  <c r="F4070" i="46"/>
  <c r="F4071" i="46"/>
  <c r="F4072" i="46"/>
  <c r="F4073" i="46"/>
  <c r="F4074" i="46"/>
  <c r="F4075" i="46"/>
  <c r="F4076" i="46"/>
  <c r="F4077" i="46"/>
  <c r="F4078" i="46"/>
  <c r="F4079" i="46"/>
  <c r="F4080" i="46"/>
  <c r="F4081" i="46"/>
  <c r="F4082" i="46"/>
  <c r="F4083" i="46"/>
  <c r="F4084" i="46"/>
  <c r="F4085" i="46"/>
  <c r="F4086" i="46"/>
  <c r="F4087" i="46"/>
  <c r="F4088" i="46"/>
  <c r="F4089" i="46"/>
  <c r="F4090" i="46"/>
  <c r="F4091" i="46"/>
  <c r="F4092" i="46"/>
  <c r="F4093" i="46"/>
  <c r="F4094" i="46"/>
  <c r="F4095" i="46"/>
  <c r="F4096" i="46"/>
  <c r="F4097" i="46"/>
  <c r="F4098" i="46"/>
  <c r="F4099" i="46"/>
  <c r="F4100" i="46"/>
  <c r="F4101" i="46"/>
  <c r="F4102" i="46"/>
  <c r="F4103" i="46"/>
  <c r="F4104" i="46"/>
  <c r="F4105" i="46"/>
  <c r="F4106" i="46"/>
  <c r="F4107" i="46"/>
  <c r="F4108" i="46"/>
  <c r="F4109" i="46"/>
  <c r="F4110" i="46"/>
  <c r="F4111" i="46"/>
  <c r="F4112" i="46"/>
  <c r="F4113" i="46"/>
  <c r="F4114" i="46"/>
  <c r="F4115" i="46"/>
  <c r="F4116" i="46"/>
  <c r="F4117" i="46"/>
  <c r="F4118" i="46"/>
  <c r="F4119" i="46"/>
  <c r="F4120" i="46"/>
  <c r="F4121" i="46"/>
  <c r="F4122" i="46"/>
  <c r="F4123" i="46"/>
  <c r="F4124" i="46"/>
  <c r="F4125" i="46"/>
  <c r="F4126" i="46"/>
  <c r="F4127" i="46"/>
  <c r="F4128" i="46"/>
  <c r="F4129" i="46"/>
  <c r="F4130" i="46"/>
  <c r="F4131" i="46"/>
  <c r="F4132" i="46"/>
  <c r="F4133" i="46"/>
  <c r="F4134" i="46"/>
  <c r="F4135" i="46"/>
  <c r="F4136" i="46"/>
  <c r="F4137" i="46"/>
  <c r="F4138" i="46"/>
  <c r="F4139" i="46"/>
  <c r="F4140" i="46"/>
  <c r="F4141" i="46"/>
  <c r="F4142" i="46"/>
  <c r="F4143" i="46"/>
  <c r="F4144" i="46"/>
  <c r="F4145" i="46"/>
  <c r="F4146" i="46"/>
  <c r="F4147" i="46"/>
  <c r="F4148" i="46"/>
  <c r="F4149" i="46"/>
  <c r="F4150" i="46"/>
  <c r="F4151" i="46"/>
  <c r="F4152" i="46"/>
  <c r="F4153" i="46"/>
  <c r="F4154" i="46"/>
  <c r="F4155" i="46"/>
  <c r="F4156" i="46"/>
  <c r="F4157" i="46"/>
  <c r="F4158" i="46"/>
  <c r="F4159" i="46"/>
  <c r="F4160" i="46"/>
  <c r="F4161" i="46"/>
  <c r="F4162" i="46"/>
  <c r="F4163" i="46"/>
  <c r="F4164" i="46"/>
  <c r="F4165" i="46"/>
  <c r="F4166" i="46"/>
  <c r="F4167" i="46"/>
  <c r="F4168" i="46"/>
  <c r="F4169" i="46"/>
  <c r="F4170" i="46"/>
  <c r="F4171" i="46"/>
  <c r="F4172" i="46"/>
  <c r="F4173" i="46"/>
  <c r="F4174" i="46"/>
  <c r="F4175" i="46"/>
  <c r="F4176" i="46"/>
  <c r="F4177" i="46"/>
  <c r="F4178" i="46"/>
  <c r="F4179" i="46"/>
  <c r="F4180" i="46"/>
  <c r="F4181" i="46"/>
  <c r="F4182" i="46"/>
  <c r="F4183" i="46"/>
  <c r="F4184" i="46"/>
  <c r="F4185" i="46"/>
  <c r="F4186" i="46"/>
  <c r="F4187" i="46"/>
  <c r="F4188" i="46"/>
  <c r="F4189" i="46"/>
  <c r="F4190" i="46"/>
  <c r="F4191" i="46"/>
  <c r="F4192" i="46"/>
  <c r="F4193" i="46"/>
  <c r="F4194" i="46"/>
  <c r="F4195" i="46"/>
  <c r="F4196" i="46"/>
  <c r="F4197" i="46"/>
  <c r="F4198" i="46"/>
  <c r="F4199" i="46"/>
  <c r="F4200" i="46"/>
  <c r="F4201" i="46"/>
  <c r="F4202" i="46"/>
  <c r="F4203" i="46"/>
  <c r="F4204" i="46"/>
  <c r="F4205" i="46"/>
  <c r="F4206" i="46"/>
  <c r="F4207" i="46"/>
  <c r="F4208" i="46"/>
  <c r="F4209" i="46"/>
  <c r="F4210" i="46"/>
  <c r="F4211" i="46"/>
  <c r="F4212" i="46"/>
  <c r="F4213" i="46"/>
  <c r="F4214" i="46"/>
  <c r="F4215" i="46"/>
  <c r="F4216" i="46"/>
  <c r="F4217" i="46"/>
  <c r="F4218" i="46"/>
  <c r="F4219" i="46"/>
  <c r="F4220" i="46"/>
  <c r="F4221" i="46"/>
  <c r="F4222" i="46"/>
  <c r="F4223" i="46"/>
  <c r="F4224" i="46"/>
  <c r="F4225" i="46"/>
  <c r="F4226" i="46"/>
  <c r="F4227" i="46"/>
  <c r="F4228" i="46"/>
  <c r="F4229" i="46"/>
  <c r="F4230" i="46"/>
  <c r="F4231" i="46"/>
  <c r="F4232" i="46"/>
  <c r="F4233" i="46"/>
  <c r="F4234" i="46"/>
  <c r="F4235" i="46"/>
  <c r="F4236" i="46"/>
  <c r="F4237" i="46"/>
  <c r="F4238" i="46"/>
  <c r="F4239" i="46"/>
  <c r="F4240" i="46"/>
  <c r="F4241" i="46"/>
  <c r="F4242" i="46"/>
  <c r="F4243" i="46"/>
  <c r="F4244" i="46"/>
  <c r="F4245" i="46"/>
  <c r="F4246" i="46"/>
  <c r="F4247" i="46"/>
  <c r="F4248" i="46"/>
  <c r="F4249" i="46"/>
  <c r="F4250" i="46"/>
  <c r="F4251" i="46"/>
  <c r="F4252" i="46"/>
  <c r="F4253" i="46"/>
  <c r="F4254" i="46"/>
  <c r="F4255" i="46"/>
  <c r="F4256" i="46"/>
  <c r="F4257" i="46"/>
  <c r="F4258" i="46"/>
  <c r="F4259" i="46"/>
  <c r="F4260" i="46"/>
  <c r="F4261" i="46"/>
  <c r="F4262" i="46"/>
  <c r="F4263" i="46"/>
  <c r="F4264" i="46"/>
  <c r="F4265" i="46"/>
  <c r="F4266" i="46"/>
  <c r="F4267" i="46"/>
  <c r="F4268" i="46"/>
  <c r="F4269" i="46"/>
  <c r="F4270" i="46"/>
  <c r="F4271" i="46"/>
  <c r="F4272" i="46"/>
  <c r="F4273" i="46"/>
  <c r="F4274" i="46"/>
  <c r="F4275" i="46"/>
  <c r="F4276" i="46"/>
  <c r="F4277" i="46"/>
  <c r="F4278" i="46"/>
  <c r="F4279" i="46"/>
  <c r="F4280" i="46"/>
  <c r="F4281" i="46"/>
  <c r="F4282" i="46"/>
  <c r="F4283" i="46"/>
  <c r="F4284" i="46"/>
  <c r="F4285" i="46"/>
  <c r="F4286" i="46"/>
  <c r="F4287" i="46"/>
  <c r="F4288" i="46"/>
  <c r="F4289" i="46"/>
  <c r="F4290" i="46"/>
  <c r="F4291" i="46"/>
  <c r="F4292" i="46"/>
  <c r="F4293" i="46"/>
  <c r="F4294" i="46"/>
  <c r="F4295" i="46"/>
  <c r="F4296" i="46"/>
  <c r="F4297" i="46"/>
  <c r="F4298" i="46"/>
  <c r="F4299" i="46"/>
  <c r="F4300" i="46"/>
  <c r="F4301" i="46"/>
  <c r="F4302" i="46"/>
  <c r="F4303" i="46"/>
  <c r="F4304" i="46"/>
  <c r="F4305" i="46"/>
  <c r="F4306" i="46"/>
  <c r="F4307" i="46"/>
  <c r="F4308" i="46"/>
  <c r="F4309" i="46"/>
  <c r="F4310" i="46"/>
  <c r="F4311" i="46"/>
  <c r="F4312" i="46"/>
  <c r="F4313" i="46"/>
  <c r="F4314" i="46"/>
  <c r="F4315" i="46"/>
  <c r="F4316" i="46"/>
  <c r="F4317" i="46"/>
  <c r="F4318" i="46"/>
  <c r="F4319" i="46"/>
  <c r="F4320" i="46"/>
  <c r="F4321" i="46"/>
  <c r="F4322" i="46"/>
  <c r="F4323" i="46"/>
  <c r="F4324" i="46"/>
  <c r="F4325" i="46"/>
  <c r="F4326" i="46"/>
  <c r="F4327" i="46"/>
  <c r="F4328" i="46"/>
  <c r="F4329" i="46"/>
  <c r="F4330" i="46"/>
  <c r="F4331" i="46"/>
  <c r="F4332" i="46"/>
  <c r="F4333" i="46"/>
  <c r="F4334" i="46"/>
  <c r="F4335" i="46"/>
  <c r="F4336" i="46"/>
  <c r="F4337" i="46"/>
  <c r="F4338" i="46"/>
  <c r="F4339" i="46"/>
  <c r="F4340" i="46"/>
  <c r="F4341" i="46"/>
  <c r="F4342" i="46"/>
  <c r="F4343" i="46"/>
  <c r="F4344" i="46"/>
  <c r="F4345" i="46"/>
  <c r="F4346" i="46"/>
  <c r="F4347" i="46"/>
  <c r="F4348" i="46"/>
  <c r="F4349" i="46"/>
  <c r="F4350" i="46"/>
  <c r="F4351" i="46"/>
  <c r="F4352" i="46"/>
  <c r="F4353" i="46"/>
  <c r="F4354" i="46"/>
  <c r="F4355" i="46"/>
  <c r="F4356" i="46"/>
  <c r="F4357" i="46"/>
  <c r="F4358" i="46"/>
  <c r="F4359" i="46"/>
  <c r="F4360" i="46"/>
  <c r="F4361" i="46"/>
  <c r="F4362" i="46"/>
  <c r="F4363" i="46"/>
  <c r="F4364" i="46"/>
  <c r="F4365" i="46"/>
  <c r="F4366" i="46"/>
  <c r="F4367" i="46"/>
  <c r="F4368" i="46"/>
  <c r="F4369" i="46"/>
  <c r="F4370" i="46"/>
  <c r="F4371" i="46"/>
  <c r="F4372" i="46"/>
  <c r="F4373" i="46"/>
  <c r="F4374" i="46"/>
  <c r="F4375" i="46"/>
  <c r="F4376" i="46"/>
  <c r="F4377" i="46"/>
  <c r="F4378" i="46"/>
  <c r="F4379" i="46"/>
  <c r="F4380" i="46"/>
  <c r="F4381" i="46"/>
  <c r="F4382" i="46"/>
  <c r="F4383" i="46"/>
  <c r="F4384" i="46"/>
  <c r="F4385" i="46"/>
  <c r="F4386" i="46"/>
  <c r="F4387" i="46"/>
  <c r="F4388" i="46"/>
  <c r="F4389" i="46"/>
  <c r="F4390" i="46"/>
  <c r="F4391" i="46"/>
  <c r="F4392" i="46"/>
  <c r="F4393" i="46"/>
  <c r="F4394" i="46"/>
  <c r="F4395" i="46"/>
  <c r="F4396" i="46"/>
  <c r="F4397" i="46"/>
  <c r="F4398" i="46"/>
  <c r="F4399" i="46"/>
  <c r="F4400" i="46"/>
  <c r="F4401" i="46"/>
  <c r="F4402" i="46"/>
  <c r="F4403" i="46"/>
  <c r="F4404" i="46"/>
  <c r="F4405" i="46"/>
  <c r="F4406" i="46"/>
  <c r="F4407" i="46"/>
  <c r="F4408" i="46"/>
  <c r="F4409" i="46"/>
  <c r="F4410" i="46"/>
  <c r="F4411" i="46"/>
  <c r="F4412" i="46"/>
  <c r="F4413" i="46"/>
  <c r="F4414" i="46"/>
  <c r="F4415" i="46"/>
  <c r="F4416" i="46"/>
  <c r="F4417" i="46"/>
  <c r="F4418" i="46"/>
  <c r="F4419" i="46"/>
  <c r="F4420" i="46"/>
  <c r="F4421" i="46"/>
  <c r="F4422" i="46"/>
  <c r="F4423" i="46"/>
  <c r="F4424" i="46"/>
  <c r="F4425" i="46"/>
  <c r="F4426" i="46"/>
  <c r="F4427" i="46"/>
  <c r="F4428" i="46"/>
  <c r="F4429" i="46"/>
  <c r="F4430" i="46"/>
  <c r="F4431" i="46"/>
  <c r="F4432" i="46"/>
  <c r="F4433" i="46"/>
  <c r="F4434" i="46"/>
  <c r="F4435" i="46"/>
  <c r="F4436" i="46"/>
  <c r="F4437" i="46"/>
  <c r="F4438" i="46"/>
  <c r="F4439" i="46"/>
  <c r="F4440" i="46"/>
  <c r="F4441" i="46"/>
  <c r="F4442" i="46"/>
  <c r="F4443" i="46"/>
  <c r="F4444" i="46"/>
  <c r="F4445" i="46"/>
  <c r="F4446" i="46"/>
  <c r="F4447" i="46"/>
  <c r="F4448" i="46"/>
  <c r="F4449" i="46"/>
  <c r="F4450" i="46"/>
  <c r="F4451" i="46"/>
  <c r="F4452" i="46"/>
  <c r="F4453" i="46"/>
  <c r="F4454" i="46"/>
  <c r="F4455" i="46"/>
  <c r="F4456" i="46"/>
  <c r="F4457" i="46"/>
  <c r="F4458" i="46"/>
  <c r="F4459" i="46"/>
  <c r="F4460" i="46"/>
  <c r="F4461" i="46"/>
  <c r="F4462" i="46"/>
  <c r="F4463" i="46"/>
  <c r="F4464" i="46"/>
  <c r="F4465" i="46"/>
  <c r="F4466" i="46"/>
  <c r="F4467" i="46"/>
  <c r="F4468" i="46"/>
  <c r="F4469" i="46"/>
  <c r="F4470" i="46"/>
  <c r="F4471" i="46"/>
  <c r="F4472" i="46"/>
  <c r="F4473" i="46"/>
  <c r="F4474" i="46"/>
  <c r="F4475" i="46"/>
  <c r="F4476" i="46"/>
  <c r="F4477" i="46"/>
  <c r="F4478" i="46"/>
  <c r="F4479" i="46"/>
  <c r="F4480" i="46"/>
  <c r="F4481" i="46"/>
  <c r="F4482" i="46"/>
  <c r="F4483" i="46"/>
  <c r="F4484" i="46"/>
  <c r="F4485" i="46"/>
  <c r="F4486" i="46"/>
  <c r="F4487" i="46"/>
  <c r="F4488" i="46"/>
  <c r="F4489" i="46"/>
  <c r="F4490" i="46"/>
  <c r="F4491" i="46"/>
  <c r="F4492" i="46"/>
  <c r="F4493" i="46"/>
  <c r="F4494" i="46"/>
  <c r="F4495" i="46"/>
  <c r="F4496" i="46"/>
  <c r="F4497" i="46"/>
  <c r="F4498" i="46"/>
  <c r="F4499" i="46"/>
  <c r="F4500" i="46"/>
  <c r="F4501" i="46"/>
  <c r="F4502" i="46"/>
  <c r="F4503" i="46"/>
  <c r="F4504" i="46"/>
  <c r="F4505" i="46"/>
  <c r="F4506" i="46"/>
  <c r="F4507" i="46"/>
  <c r="F4508" i="46"/>
  <c r="F4509" i="46"/>
  <c r="F4510" i="46"/>
  <c r="F4511" i="46"/>
  <c r="F4512" i="46"/>
  <c r="F4513" i="46"/>
  <c r="F4514" i="46"/>
  <c r="F4515" i="46"/>
  <c r="F4516" i="46"/>
  <c r="F4517" i="46"/>
  <c r="F4518" i="46"/>
  <c r="F4519" i="46"/>
  <c r="F4520" i="46"/>
  <c r="F4521" i="46"/>
  <c r="F4522" i="46"/>
  <c r="F4523" i="46"/>
  <c r="F4524" i="46"/>
  <c r="F4525" i="46"/>
  <c r="F4526" i="46"/>
  <c r="F4527" i="46"/>
  <c r="F4528" i="46"/>
  <c r="F4529" i="46"/>
  <c r="F4530" i="46"/>
  <c r="F4531" i="46"/>
  <c r="F4532" i="46"/>
  <c r="F4533" i="46"/>
  <c r="F4534" i="46"/>
  <c r="F4535" i="46"/>
  <c r="F4536" i="46"/>
  <c r="F4537" i="46"/>
  <c r="F4538" i="46"/>
  <c r="F4539" i="46"/>
  <c r="F4540" i="46"/>
  <c r="F4541" i="46"/>
  <c r="F4542" i="46"/>
  <c r="F4543" i="46"/>
  <c r="F4544" i="46"/>
  <c r="F4545" i="46"/>
  <c r="F4546" i="46"/>
  <c r="F4547" i="46"/>
  <c r="F4548" i="46"/>
  <c r="F4549" i="46"/>
  <c r="F4550" i="46"/>
  <c r="F4551" i="46"/>
  <c r="F4552" i="46"/>
  <c r="F4553" i="46"/>
  <c r="F4554" i="46"/>
  <c r="F4555" i="46"/>
  <c r="F4556" i="46"/>
  <c r="F4557" i="46"/>
  <c r="F4558" i="46"/>
  <c r="F4559" i="46"/>
  <c r="F4560" i="46"/>
  <c r="F4561" i="46"/>
  <c r="F4562" i="46"/>
  <c r="F4563" i="46"/>
  <c r="F4564" i="46"/>
  <c r="F4565" i="46"/>
  <c r="F4566" i="46"/>
  <c r="F4567" i="46"/>
  <c r="F4568" i="46"/>
  <c r="F4569" i="46"/>
  <c r="F4570" i="46"/>
  <c r="F4571" i="46"/>
  <c r="F4572" i="46"/>
  <c r="F4573" i="46"/>
  <c r="F4574" i="46"/>
  <c r="F4575" i="46"/>
  <c r="F4576" i="46"/>
  <c r="F4577" i="46"/>
  <c r="F4578" i="46"/>
  <c r="F4579" i="46"/>
  <c r="F4580" i="46"/>
  <c r="F4581" i="46"/>
  <c r="F4582" i="46"/>
  <c r="F4583" i="46"/>
  <c r="F4584" i="46"/>
  <c r="F4585" i="46"/>
  <c r="F4586" i="46"/>
  <c r="F4587" i="46"/>
  <c r="F4588" i="46"/>
  <c r="F4589" i="46"/>
  <c r="F4590" i="46"/>
  <c r="F4591" i="46"/>
  <c r="F4592" i="46"/>
  <c r="F4593" i="46"/>
  <c r="F4594" i="46"/>
  <c r="F4595" i="46"/>
  <c r="F4596" i="46"/>
  <c r="F4597" i="46"/>
  <c r="F4598" i="46"/>
  <c r="F4599" i="46"/>
  <c r="F4600" i="46"/>
  <c r="F4601" i="46"/>
  <c r="F4602" i="46"/>
  <c r="F4603" i="46"/>
  <c r="F4604" i="46"/>
  <c r="F4605" i="46"/>
  <c r="F4606" i="46"/>
  <c r="F4607" i="46"/>
  <c r="F4608" i="46"/>
  <c r="F4609" i="46"/>
  <c r="F4610" i="46"/>
  <c r="F4611" i="46"/>
  <c r="F4612" i="46"/>
  <c r="F4613" i="46"/>
  <c r="F4614" i="46"/>
  <c r="F4615" i="46"/>
  <c r="F4616" i="46"/>
  <c r="F4617" i="46"/>
  <c r="F4618" i="46"/>
  <c r="F4619" i="46"/>
  <c r="F4620" i="46"/>
  <c r="F4621" i="46"/>
  <c r="F4622" i="46"/>
  <c r="F4623" i="46"/>
  <c r="F4624" i="46"/>
  <c r="F4625" i="46"/>
  <c r="F4626" i="46"/>
  <c r="F4627" i="46"/>
  <c r="F4628" i="46"/>
  <c r="F4629" i="46"/>
  <c r="F4630" i="46"/>
  <c r="F4631" i="46"/>
  <c r="F4632" i="46"/>
  <c r="F4633" i="46"/>
  <c r="F4634" i="46"/>
  <c r="F4635" i="46"/>
  <c r="F4636" i="46"/>
  <c r="F4637" i="46"/>
  <c r="F4638" i="46"/>
  <c r="F4639" i="46"/>
  <c r="F4640" i="46"/>
  <c r="F4641" i="46"/>
  <c r="F4642" i="46"/>
  <c r="F4643" i="46"/>
  <c r="F4644" i="46"/>
  <c r="F4645" i="46"/>
  <c r="F4646" i="46"/>
  <c r="F4647" i="46"/>
  <c r="F4648" i="46"/>
  <c r="F4649" i="46"/>
  <c r="F4650" i="46"/>
  <c r="F4651" i="46"/>
  <c r="F4652" i="46"/>
  <c r="F4653" i="46"/>
  <c r="F4654" i="46"/>
  <c r="F4655" i="46"/>
  <c r="F4656" i="46"/>
  <c r="F4657" i="46"/>
  <c r="F4658" i="46"/>
  <c r="F4659" i="46"/>
  <c r="F4660" i="46"/>
  <c r="F4661" i="46"/>
  <c r="F4662" i="46"/>
  <c r="F4663" i="46"/>
  <c r="F4664" i="46"/>
  <c r="F4665" i="46"/>
  <c r="F4666" i="46"/>
  <c r="F4667" i="46"/>
  <c r="F4668" i="46"/>
  <c r="F4669" i="46"/>
  <c r="F4670" i="46"/>
  <c r="F4671" i="46"/>
  <c r="F4672" i="46"/>
  <c r="F4673" i="46"/>
  <c r="F4674" i="46"/>
  <c r="F4675" i="46"/>
  <c r="F4676" i="46"/>
  <c r="F4677" i="46"/>
  <c r="F4678" i="46"/>
  <c r="F4679" i="46"/>
  <c r="F4680" i="46"/>
  <c r="F4681" i="46"/>
  <c r="F4682" i="46"/>
  <c r="F4683" i="46"/>
  <c r="F4684" i="46"/>
  <c r="F4685" i="46"/>
  <c r="F4686" i="46"/>
  <c r="F4687" i="46"/>
  <c r="F4688" i="46"/>
  <c r="F4689" i="46"/>
  <c r="F4690" i="46"/>
  <c r="F4691" i="46"/>
  <c r="F4692" i="46"/>
  <c r="F4693" i="46"/>
  <c r="F4694" i="46"/>
  <c r="F4695" i="46"/>
  <c r="F4696" i="46"/>
  <c r="F4697" i="46"/>
  <c r="F4698" i="46"/>
  <c r="F4699" i="46"/>
  <c r="F4700" i="46"/>
  <c r="F4701" i="46"/>
  <c r="F4702" i="46"/>
  <c r="F4703" i="46"/>
  <c r="F4704" i="46"/>
  <c r="F4705" i="46"/>
  <c r="F4706" i="46"/>
  <c r="F4707" i="46"/>
  <c r="F4708" i="46"/>
  <c r="F4709" i="46"/>
  <c r="F4710" i="46"/>
  <c r="F4711" i="46"/>
  <c r="F4712" i="46"/>
  <c r="F4713" i="46"/>
  <c r="F4714" i="46"/>
  <c r="F4715" i="46"/>
  <c r="F4716" i="46"/>
  <c r="F4717" i="46"/>
  <c r="F4718" i="46"/>
  <c r="F4719" i="46"/>
  <c r="F4720" i="46"/>
  <c r="F4721" i="46"/>
  <c r="F4722" i="46"/>
  <c r="F4723" i="46"/>
  <c r="F4724" i="46"/>
  <c r="F4725" i="46"/>
  <c r="F4726" i="46"/>
  <c r="F4727" i="46"/>
  <c r="F4728" i="46"/>
  <c r="F4729" i="46"/>
  <c r="F4730" i="46"/>
  <c r="F4731" i="46"/>
  <c r="F4732" i="46"/>
  <c r="F4733" i="46"/>
  <c r="F4734" i="46"/>
  <c r="F4735" i="46"/>
  <c r="F4736" i="46"/>
  <c r="F4737" i="46"/>
  <c r="F4738" i="46"/>
  <c r="F4739" i="46"/>
  <c r="F4740" i="46"/>
  <c r="F4741" i="46"/>
  <c r="F4742" i="46"/>
  <c r="F4743" i="46"/>
  <c r="F4744" i="46"/>
  <c r="F4745" i="46"/>
  <c r="F4746" i="46"/>
  <c r="F4747" i="46"/>
  <c r="F4748" i="46"/>
  <c r="F4749" i="46"/>
  <c r="F4750" i="46"/>
  <c r="F4751" i="46"/>
  <c r="F4752" i="46"/>
  <c r="F4753" i="46"/>
  <c r="F4754" i="46"/>
  <c r="F4755" i="46"/>
  <c r="F4756" i="46"/>
  <c r="F4757" i="46"/>
  <c r="F4758" i="46"/>
  <c r="F4759" i="46"/>
  <c r="F4760" i="46"/>
  <c r="F4761" i="46"/>
  <c r="F4762" i="46"/>
  <c r="F4763" i="46"/>
  <c r="F4764" i="46"/>
  <c r="F4765" i="46"/>
  <c r="F4766" i="46"/>
  <c r="F4767" i="46"/>
  <c r="F4768" i="46"/>
  <c r="F4769" i="46"/>
  <c r="F4770" i="46"/>
  <c r="F4771" i="46"/>
  <c r="F4772" i="46"/>
  <c r="F4773" i="46"/>
  <c r="F4774" i="46"/>
  <c r="F4775" i="46"/>
  <c r="F4776" i="46"/>
  <c r="F4777" i="46"/>
  <c r="F4778" i="46"/>
  <c r="F4779" i="46"/>
  <c r="F4780" i="46"/>
  <c r="F4781" i="46"/>
  <c r="F4782" i="46"/>
  <c r="F4783" i="46"/>
  <c r="F4784" i="46"/>
  <c r="F4785" i="46"/>
  <c r="F4786" i="46"/>
  <c r="F4787" i="46"/>
  <c r="F4788" i="46"/>
  <c r="F4789" i="46"/>
  <c r="F4790" i="46"/>
  <c r="F4791" i="46"/>
  <c r="F4792" i="46"/>
  <c r="F4793" i="46"/>
  <c r="F4794" i="46"/>
  <c r="F4795" i="46"/>
  <c r="F4796" i="46"/>
  <c r="F4797" i="46"/>
  <c r="F4798" i="46"/>
  <c r="F4799" i="46"/>
  <c r="F4800" i="46"/>
  <c r="F4801" i="46"/>
  <c r="F4802" i="46"/>
  <c r="F4803" i="46"/>
  <c r="F4804" i="46"/>
  <c r="F4805" i="46"/>
  <c r="F4806" i="46"/>
  <c r="F4807" i="46"/>
  <c r="F4808" i="46"/>
  <c r="F4809" i="46"/>
  <c r="F4810" i="46"/>
  <c r="F4811" i="46"/>
  <c r="F4812" i="46"/>
  <c r="F4813" i="46"/>
  <c r="F4814" i="46"/>
  <c r="F4815" i="46"/>
  <c r="F4816" i="46"/>
  <c r="F4817" i="46"/>
  <c r="F4818" i="46"/>
  <c r="F4819" i="46"/>
  <c r="F4820" i="46"/>
  <c r="F4821" i="46"/>
  <c r="F4822" i="46"/>
  <c r="F4823" i="46"/>
  <c r="F4824" i="46"/>
  <c r="F4825" i="46"/>
  <c r="F4826" i="46"/>
  <c r="F4827" i="46"/>
  <c r="F4828" i="46"/>
  <c r="F4829" i="46"/>
  <c r="F4830" i="46"/>
  <c r="F4831" i="46"/>
  <c r="F4832" i="46"/>
  <c r="F4833" i="46"/>
  <c r="F4834" i="46"/>
  <c r="F4835" i="46"/>
  <c r="F4836" i="46"/>
  <c r="F4837" i="46"/>
  <c r="F4838" i="46"/>
  <c r="F4839" i="46"/>
  <c r="F4840" i="46"/>
  <c r="F4841" i="46"/>
  <c r="F4842" i="46"/>
  <c r="F4843" i="46"/>
  <c r="F4844" i="46"/>
  <c r="F4845" i="46"/>
  <c r="F4846" i="46"/>
  <c r="F4847" i="46"/>
  <c r="F4848" i="46"/>
  <c r="F4849" i="46"/>
  <c r="F4850" i="46"/>
  <c r="F4851" i="46"/>
  <c r="F4852" i="46"/>
  <c r="F4853" i="46"/>
  <c r="F4854" i="46"/>
  <c r="F4855" i="46"/>
  <c r="F4856" i="46"/>
  <c r="F4857" i="46"/>
  <c r="F4858" i="46"/>
  <c r="F4859" i="46"/>
  <c r="F4860" i="46"/>
  <c r="F4861" i="46"/>
  <c r="F4862" i="46"/>
  <c r="F4863" i="46"/>
  <c r="F4864" i="46"/>
  <c r="F4865" i="46"/>
  <c r="F4866" i="46"/>
  <c r="F4867" i="46"/>
  <c r="F4868" i="46"/>
  <c r="F4869" i="46"/>
  <c r="F4870" i="46"/>
  <c r="F4871" i="46"/>
  <c r="F4872" i="46"/>
  <c r="F4873" i="46"/>
  <c r="F4874" i="46"/>
  <c r="F4875" i="46"/>
  <c r="F4876" i="46"/>
  <c r="F4877" i="46"/>
  <c r="F4878" i="46"/>
  <c r="F4879" i="46"/>
  <c r="F4880" i="46"/>
  <c r="F4881" i="46"/>
  <c r="F4882" i="46"/>
  <c r="F4883" i="46"/>
  <c r="F4884" i="46"/>
  <c r="F4885" i="46"/>
  <c r="F4886" i="46"/>
  <c r="F4887" i="46"/>
  <c r="F4888" i="46"/>
  <c r="F4889" i="46"/>
  <c r="F4890" i="46"/>
  <c r="F4891" i="46"/>
  <c r="F4892" i="46"/>
  <c r="F4893" i="46"/>
  <c r="F4894" i="46"/>
  <c r="F4895" i="46"/>
  <c r="F4896" i="46"/>
  <c r="F4897" i="46"/>
  <c r="F4898" i="46"/>
  <c r="F4899" i="46"/>
  <c r="F4900" i="46"/>
  <c r="F4901" i="46"/>
  <c r="F4902" i="46"/>
  <c r="F4903" i="46"/>
  <c r="F4904" i="46"/>
  <c r="F4905" i="46"/>
  <c r="F4906" i="46"/>
  <c r="F4907" i="46"/>
  <c r="F4908" i="46"/>
  <c r="F4909" i="46"/>
  <c r="F4910" i="46"/>
  <c r="F4911" i="46"/>
  <c r="F4912" i="46"/>
  <c r="F4913" i="46"/>
  <c r="F4914" i="46"/>
  <c r="F4915" i="46"/>
  <c r="F4916" i="46"/>
  <c r="F4917" i="46"/>
  <c r="F4918" i="46"/>
  <c r="F4919" i="46"/>
  <c r="F4920" i="46"/>
  <c r="F4921" i="46"/>
  <c r="F4922" i="46"/>
  <c r="F4923" i="46"/>
  <c r="F4924" i="46"/>
  <c r="F4925" i="46"/>
  <c r="F4926" i="46"/>
  <c r="F4927" i="46"/>
  <c r="F4928" i="46"/>
  <c r="F4929" i="46"/>
  <c r="F4930" i="46"/>
  <c r="F4931" i="46"/>
  <c r="F4932" i="46"/>
  <c r="F4933" i="46"/>
  <c r="F4934" i="46"/>
  <c r="F4935" i="46"/>
  <c r="F4936" i="46"/>
  <c r="F4937" i="46"/>
  <c r="F4938" i="46"/>
  <c r="F4939" i="46"/>
  <c r="F4940" i="46"/>
  <c r="F4941" i="46"/>
  <c r="F4942" i="46"/>
  <c r="F4943" i="46"/>
  <c r="F4944" i="46"/>
  <c r="F4945" i="46"/>
  <c r="F4946" i="46"/>
  <c r="F4947" i="46"/>
  <c r="F4948" i="46"/>
  <c r="F4949" i="46"/>
  <c r="F4950" i="46"/>
  <c r="F4951" i="46"/>
  <c r="F4952" i="46"/>
  <c r="F4953" i="46"/>
  <c r="F4954" i="46"/>
  <c r="F4955" i="46"/>
  <c r="F4956" i="46"/>
  <c r="F4957" i="46"/>
  <c r="F4958" i="46"/>
  <c r="F4959" i="46"/>
  <c r="F4960" i="46"/>
  <c r="F4961" i="46"/>
  <c r="F4962" i="46"/>
  <c r="F4963" i="46"/>
  <c r="F4964" i="46"/>
  <c r="F4965" i="46"/>
  <c r="F4966" i="46"/>
  <c r="F4967" i="46"/>
  <c r="F4968" i="46"/>
  <c r="F4969" i="46"/>
  <c r="F4970" i="46"/>
  <c r="F4971" i="46"/>
  <c r="F4972" i="46"/>
  <c r="F4973" i="46"/>
  <c r="F4974" i="46"/>
  <c r="F4975" i="46"/>
  <c r="F4976" i="46"/>
  <c r="F4977" i="46"/>
  <c r="F4978" i="46"/>
  <c r="F4979" i="46"/>
  <c r="F4980" i="46"/>
  <c r="F4981" i="46"/>
  <c r="F4982" i="46"/>
  <c r="F4983" i="46"/>
  <c r="F4984" i="46"/>
  <c r="F4985" i="46"/>
  <c r="F4986" i="46"/>
  <c r="F4987" i="46"/>
  <c r="F4988" i="46"/>
  <c r="F4989" i="46"/>
  <c r="F4990" i="46"/>
  <c r="F4991" i="46"/>
  <c r="F4992" i="46"/>
  <c r="F4993" i="46"/>
  <c r="F4994" i="46"/>
  <c r="F4995" i="46"/>
  <c r="F4996" i="46"/>
  <c r="F4997" i="46"/>
  <c r="F4998" i="46"/>
  <c r="F4999" i="46"/>
  <c r="F5000" i="46"/>
  <c r="F5001" i="46"/>
  <c r="F5002" i="46"/>
  <c r="F5003" i="46"/>
  <c r="F5004" i="46"/>
  <c r="F5005" i="46"/>
  <c r="F5006" i="46"/>
  <c r="F5007" i="46"/>
  <c r="F5008" i="46"/>
  <c r="F5009" i="46"/>
  <c r="F5010" i="46"/>
  <c r="F5011" i="46"/>
  <c r="F5012" i="46"/>
  <c r="F5013" i="46"/>
  <c r="F5014" i="46"/>
  <c r="F5015" i="46"/>
  <c r="F5016" i="46"/>
  <c r="F5017" i="46"/>
  <c r="F5018" i="46"/>
  <c r="F5019" i="46"/>
  <c r="F5020" i="46"/>
  <c r="F5021" i="46"/>
  <c r="F5022" i="46"/>
  <c r="F5023" i="46"/>
  <c r="F5024" i="46"/>
  <c r="F5025" i="46"/>
  <c r="F5026" i="46"/>
  <c r="F5027" i="46"/>
  <c r="F5028" i="46"/>
  <c r="F5029" i="46"/>
  <c r="F5030" i="46"/>
  <c r="F5031" i="46"/>
  <c r="F5032" i="46"/>
  <c r="F5033" i="46"/>
  <c r="F5034" i="46"/>
  <c r="F5035" i="46"/>
  <c r="F5036" i="46"/>
  <c r="F5037" i="46"/>
  <c r="F5038" i="46"/>
  <c r="F5039" i="46"/>
  <c r="F5040" i="46"/>
  <c r="F5041" i="46"/>
  <c r="F5042" i="46"/>
  <c r="F5043" i="46"/>
  <c r="F5044" i="46"/>
  <c r="F5045" i="46"/>
  <c r="F5046" i="46"/>
  <c r="F5047" i="46"/>
  <c r="F5048" i="46"/>
  <c r="F5049" i="46"/>
  <c r="F5050" i="46"/>
  <c r="F5051" i="46"/>
  <c r="F5052" i="46"/>
  <c r="F5053" i="46"/>
  <c r="F5054" i="46"/>
  <c r="F5055" i="46"/>
  <c r="F5056" i="46"/>
  <c r="F5057" i="46"/>
  <c r="F5058" i="46"/>
  <c r="F5059" i="46"/>
  <c r="F5060" i="46"/>
  <c r="F5061" i="46"/>
  <c r="F5062" i="46"/>
  <c r="F5063" i="46"/>
  <c r="F5064" i="46"/>
  <c r="F5065" i="46"/>
  <c r="F5066" i="46"/>
  <c r="F5067" i="46"/>
  <c r="F5068" i="46"/>
  <c r="F5069" i="46"/>
  <c r="F5070" i="46"/>
  <c r="F5071" i="46"/>
  <c r="F5072" i="46"/>
  <c r="F5073" i="46"/>
  <c r="F5074" i="46"/>
  <c r="F5075" i="46"/>
  <c r="F5076" i="46"/>
  <c r="F5077" i="46"/>
  <c r="F5078" i="46"/>
  <c r="F5079" i="46"/>
  <c r="F5080" i="46"/>
  <c r="F5081" i="46"/>
  <c r="F5082" i="46"/>
  <c r="F5083" i="46"/>
  <c r="F5084" i="46"/>
  <c r="F5085" i="46"/>
  <c r="F5086" i="46"/>
  <c r="F5087" i="46"/>
  <c r="F5088" i="46"/>
  <c r="F5089" i="46"/>
  <c r="F5090" i="46"/>
  <c r="F5091" i="46"/>
  <c r="F5092" i="46"/>
  <c r="F5093" i="46"/>
  <c r="F5094" i="46"/>
  <c r="F5095" i="46"/>
  <c r="F5096" i="46"/>
  <c r="F5097" i="46"/>
  <c r="F5098" i="46"/>
  <c r="F5099" i="46"/>
  <c r="F5100" i="46"/>
  <c r="F5101" i="46"/>
  <c r="F5102" i="46"/>
  <c r="F5103" i="46"/>
  <c r="F5104" i="46"/>
  <c r="F5105" i="46"/>
  <c r="F5106" i="46"/>
  <c r="F5107" i="46"/>
  <c r="F5108" i="46"/>
  <c r="F5109" i="46"/>
  <c r="F5110" i="46"/>
  <c r="F5111" i="46"/>
  <c r="F5112" i="46"/>
  <c r="F5113" i="46"/>
  <c r="F5114" i="46"/>
  <c r="F5115" i="46"/>
  <c r="F5116" i="46"/>
  <c r="F5117" i="46"/>
  <c r="F5118" i="46"/>
  <c r="F5119" i="46"/>
  <c r="F5120" i="46"/>
  <c r="F5121" i="46"/>
  <c r="F5122" i="46"/>
  <c r="F5123" i="46"/>
  <c r="F5124" i="46"/>
  <c r="F5125" i="46"/>
  <c r="F5126" i="46"/>
  <c r="F5127" i="46"/>
  <c r="F5128" i="46"/>
  <c r="F5129" i="46"/>
  <c r="F5130" i="46"/>
  <c r="F5131" i="46"/>
  <c r="F5132" i="46"/>
  <c r="F5133" i="46"/>
  <c r="F5134" i="46"/>
  <c r="F5135" i="46"/>
  <c r="F5136" i="46"/>
  <c r="F5137" i="46"/>
  <c r="F5138" i="46"/>
  <c r="F5139" i="46"/>
  <c r="F5140" i="46"/>
  <c r="F5141" i="46"/>
  <c r="F5142" i="46"/>
  <c r="F5143" i="46"/>
  <c r="F5144" i="46"/>
  <c r="F5145" i="46"/>
  <c r="F5146" i="46"/>
  <c r="F5147" i="46"/>
  <c r="F5148" i="46"/>
  <c r="F5149" i="46"/>
  <c r="F5150" i="46"/>
  <c r="F5151" i="46"/>
  <c r="F5152" i="46"/>
  <c r="F5153" i="46"/>
  <c r="F5154" i="46"/>
  <c r="F5155" i="46"/>
  <c r="F5156" i="46"/>
  <c r="F5157" i="46"/>
  <c r="F5158" i="46"/>
  <c r="F5159" i="46"/>
  <c r="F5160" i="46"/>
  <c r="F5161" i="46"/>
  <c r="F5162" i="46"/>
  <c r="F5163" i="46"/>
  <c r="F5164" i="46"/>
  <c r="F5165" i="46"/>
  <c r="F5166" i="46"/>
  <c r="F5167" i="46"/>
  <c r="F5168" i="46"/>
  <c r="F5169" i="46"/>
  <c r="F5170" i="46"/>
  <c r="F5171" i="46"/>
  <c r="F5172" i="46"/>
  <c r="F5173" i="46"/>
  <c r="F5174" i="46"/>
  <c r="F5175" i="46"/>
  <c r="F5176" i="46"/>
  <c r="F5177" i="46"/>
  <c r="F5178" i="46"/>
  <c r="F5179" i="46"/>
  <c r="F5180" i="46"/>
  <c r="F5181" i="46"/>
  <c r="F5182" i="46"/>
  <c r="F5183" i="46"/>
  <c r="F5184" i="46"/>
  <c r="F5185" i="46"/>
  <c r="F5186" i="46"/>
  <c r="F5187" i="46"/>
  <c r="F5188" i="46"/>
  <c r="F5189" i="46"/>
  <c r="F5190" i="46"/>
  <c r="F5191" i="46"/>
  <c r="F5192" i="46"/>
  <c r="F5193" i="46"/>
  <c r="F5194" i="46"/>
  <c r="F5195" i="46"/>
  <c r="F5196" i="46"/>
  <c r="F5197" i="46"/>
  <c r="F5198" i="46"/>
  <c r="F5199" i="46"/>
  <c r="F5200" i="46"/>
  <c r="F5201" i="46"/>
  <c r="F5202" i="46"/>
  <c r="F5203" i="46"/>
  <c r="F5204" i="46"/>
  <c r="F5205" i="46"/>
  <c r="F5206" i="46"/>
  <c r="F5207" i="46"/>
  <c r="F5208" i="46"/>
  <c r="F5209" i="46"/>
  <c r="F5210" i="46"/>
  <c r="F5211" i="46"/>
  <c r="F5212" i="46"/>
  <c r="F5213" i="46"/>
  <c r="F5214" i="46"/>
  <c r="F5215" i="46"/>
  <c r="F5216" i="46"/>
  <c r="F5217" i="46"/>
  <c r="F5218" i="46"/>
  <c r="F5219" i="46"/>
  <c r="F5220" i="46"/>
  <c r="F5221" i="46"/>
  <c r="F5222" i="46"/>
  <c r="F5223" i="46"/>
  <c r="F5224" i="46"/>
  <c r="F5225" i="46"/>
  <c r="F5226" i="46"/>
  <c r="F5227" i="46"/>
  <c r="F5228" i="46"/>
  <c r="F5229" i="46"/>
  <c r="F5230" i="46"/>
  <c r="F5231" i="46"/>
  <c r="F5232" i="46"/>
  <c r="F5233" i="46"/>
  <c r="F5234" i="46"/>
  <c r="F5235" i="46"/>
  <c r="F5236" i="46"/>
  <c r="F5237" i="46"/>
  <c r="F5238" i="46"/>
  <c r="F5239" i="46"/>
  <c r="F5240" i="46"/>
  <c r="F5241" i="46"/>
  <c r="F5242" i="46"/>
  <c r="F5243" i="46"/>
  <c r="F5244" i="46"/>
  <c r="F5245" i="46"/>
  <c r="F5246" i="46"/>
  <c r="F5247" i="46"/>
  <c r="F5248" i="46"/>
  <c r="F5249" i="46"/>
  <c r="F5250" i="46"/>
  <c r="F5251" i="46"/>
  <c r="F5252" i="46"/>
  <c r="F5253" i="46"/>
  <c r="F5254" i="46"/>
  <c r="F5255" i="46"/>
  <c r="F5256" i="46"/>
  <c r="F5257" i="46"/>
  <c r="F5258" i="46"/>
  <c r="F5259" i="46"/>
  <c r="F5260" i="46"/>
  <c r="F5261" i="46"/>
  <c r="F5262" i="46"/>
  <c r="F5263" i="46"/>
  <c r="F5264" i="46"/>
  <c r="F5265" i="46"/>
  <c r="F5266" i="46"/>
  <c r="F5267" i="46"/>
  <c r="F5268" i="46"/>
  <c r="F5269" i="46"/>
  <c r="F5270" i="46"/>
  <c r="F5271" i="46"/>
  <c r="F5272" i="46"/>
  <c r="F5273" i="46"/>
  <c r="F5274" i="46"/>
  <c r="F5275" i="46"/>
  <c r="F5276" i="46"/>
  <c r="F5277" i="46"/>
  <c r="F5278" i="46"/>
  <c r="F5279" i="46"/>
  <c r="F5280" i="46"/>
  <c r="F5281" i="46"/>
  <c r="F5282" i="46"/>
  <c r="F5283" i="46"/>
  <c r="F5284" i="46"/>
  <c r="F5285" i="46"/>
  <c r="F5286" i="46"/>
  <c r="F5287" i="46"/>
  <c r="F5288" i="46"/>
  <c r="F5289" i="46"/>
  <c r="F5290" i="46"/>
  <c r="F5291" i="46"/>
  <c r="F5292" i="46"/>
  <c r="F5293" i="46"/>
  <c r="F5294" i="46"/>
  <c r="F5295" i="46"/>
  <c r="F5296" i="46"/>
  <c r="F5297" i="46"/>
  <c r="F5298" i="46"/>
  <c r="F5299" i="46"/>
  <c r="F5300" i="46"/>
  <c r="F5301" i="46"/>
  <c r="F5302" i="46"/>
  <c r="F5303" i="46"/>
  <c r="F5304" i="46"/>
  <c r="F5305" i="46"/>
  <c r="F5306" i="46"/>
  <c r="F5307" i="46"/>
  <c r="F5308" i="46"/>
  <c r="F5309" i="46"/>
  <c r="F5310" i="46"/>
  <c r="F5311" i="46"/>
  <c r="F5312" i="46"/>
  <c r="F5313" i="46"/>
  <c r="F5314" i="46"/>
  <c r="F5315" i="46"/>
  <c r="F5316" i="46"/>
  <c r="F5317" i="46"/>
  <c r="F5318" i="46"/>
  <c r="F5319" i="46"/>
  <c r="F5320" i="46"/>
  <c r="F5321" i="46"/>
  <c r="F5322" i="46"/>
  <c r="F5323" i="46"/>
  <c r="F5324" i="46"/>
  <c r="F5325" i="46"/>
  <c r="F5326" i="46"/>
  <c r="F5327" i="46"/>
  <c r="F5328" i="46"/>
  <c r="F5329" i="46"/>
  <c r="F5330" i="46"/>
  <c r="F5331" i="46"/>
  <c r="F5332" i="46"/>
  <c r="F5333" i="46"/>
  <c r="F5334" i="46"/>
  <c r="F5335" i="46"/>
  <c r="F5336" i="46"/>
  <c r="F5337" i="46"/>
  <c r="F5338" i="46"/>
  <c r="F5339" i="46"/>
  <c r="F5340" i="46"/>
  <c r="F5341" i="46"/>
  <c r="F5342" i="46"/>
  <c r="F5343" i="46"/>
  <c r="F5344" i="46"/>
  <c r="F5345" i="46"/>
  <c r="F5346" i="46"/>
  <c r="F5347" i="46"/>
  <c r="F5348" i="46"/>
  <c r="F5349" i="46"/>
  <c r="F5350" i="46"/>
  <c r="F5351" i="46"/>
  <c r="F5352" i="46"/>
  <c r="F5353" i="46"/>
  <c r="F5354" i="46"/>
  <c r="F5355" i="46"/>
  <c r="F5356" i="46"/>
  <c r="F5357" i="46"/>
  <c r="F5358" i="46"/>
  <c r="F5359" i="46"/>
  <c r="F5360" i="46"/>
  <c r="F5361" i="46"/>
  <c r="F5362" i="46"/>
  <c r="F5363" i="46"/>
  <c r="F5364" i="46"/>
  <c r="F5365" i="46"/>
  <c r="F5366" i="46"/>
  <c r="F5367" i="46"/>
  <c r="F5368" i="46"/>
  <c r="F5369" i="46"/>
  <c r="F5370" i="46"/>
  <c r="F5371" i="46"/>
  <c r="F5372" i="46"/>
  <c r="F5373" i="46"/>
  <c r="F5374" i="46"/>
  <c r="F5375" i="46"/>
  <c r="F5376" i="46"/>
  <c r="F5377" i="46"/>
  <c r="F5378" i="46"/>
  <c r="F5379" i="46"/>
  <c r="F5380" i="46"/>
  <c r="F5381" i="46"/>
  <c r="F5382" i="46"/>
  <c r="F5383" i="46"/>
  <c r="F5384" i="46"/>
  <c r="F5385" i="46"/>
  <c r="F5386" i="46"/>
  <c r="F5387" i="46"/>
  <c r="F5388" i="46"/>
  <c r="F5389" i="46"/>
  <c r="F5390" i="46"/>
  <c r="F5391" i="46"/>
  <c r="F5392" i="46"/>
  <c r="F5393" i="46"/>
  <c r="F5394" i="46"/>
  <c r="F5395" i="46"/>
  <c r="F5396" i="46"/>
  <c r="F5397" i="46"/>
  <c r="F5398" i="46"/>
  <c r="F5399" i="46"/>
  <c r="F5400" i="46"/>
  <c r="F5401" i="46"/>
  <c r="F5402" i="46"/>
  <c r="F5403" i="46"/>
  <c r="F5404" i="46"/>
  <c r="F5405" i="46"/>
  <c r="F5406" i="46"/>
  <c r="F5407" i="46"/>
  <c r="F5408" i="46"/>
  <c r="F5409" i="46"/>
  <c r="F5410" i="46"/>
  <c r="F5411" i="46"/>
  <c r="F5412" i="46"/>
  <c r="F5413" i="46"/>
  <c r="F5414" i="46"/>
  <c r="F5415" i="46"/>
  <c r="F5416" i="46"/>
  <c r="F5417" i="46"/>
  <c r="F5418" i="46"/>
  <c r="F5419" i="46"/>
  <c r="F5420" i="46"/>
  <c r="F5421" i="46"/>
  <c r="F5422" i="46"/>
  <c r="F5423" i="46"/>
  <c r="F5424" i="46"/>
  <c r="F5425" i="46"/>
  <c r="F5426" i="46"/>
  <c r="F5427" i="46"/>
  <c r="F5428" i="46"/>
  <c r="F5429" i="46"/>
  <c r="F5430" i="46"/>
  <c r="F5431" i="46"/>
  <c r="F5432" i="46"/>
  <c r="F5433" i="46"/>
  <c r="F5434" i="46"/>
  <c r="F5435" i="46"/>
  <c r="F5436" i="46"/>
  <c r="F5437" i="46"/>
  <c r="F5438" i="46"/>
  <c r="F5439" i="46"/>
  <c r="F5440" i="46"/>
  <c r="F5441" i="46"/>
  <c r="F5442" i="46"/>
  <c r="F5443" i="46"/>
  <c r="F5444" i="46"/>
  <c r="F5445" i="46"/>
  <c r="F5446" i="46"/>
  <c r="F5447" i="46"/>
  <c r="F5448" i="46"/>
  <c r="F5449" i="46"/>
  <c r="F5450" i="46"/>
  <c r="F5451" i="46"/>
  <c r="F5452" i="46"/>
  <c r="F5453" i="46"/>
  <c r="F5454" i="46"/>
  <c r="F5455" i="46"/>
  <c r="F5456" i="46"/>
  <c r="F5457" i="46"/>
  <c r="F5458" i="46"/>
  <c r="F5459" i="46"/>
  <c r="F5460" i="46"/>
  <c r="F5461" i="46"/>
  <c r="F5462" i="46"/>
  <c r="F5463" i="46"/>
  <c r="F5464" i="46"/>
  <c r="F5465" i="46"/>
  <c r="F5466" i="46"/>
  <c r="F5467" i="46"/>
  <c r="F5468" i="46"/>
  <c r="F5469" i="46"/>
  <c r="F5470" i="46"/>
  <c r="F5471" i="46"/>
  <c r="F5472" i="46"/>
  <c r="F5473" i="46"/>
  <c r="F5474" i="46"/>
  <c r="F5475" i="46"/>
  <c r="F5476" i="46"/>
  <c r="F5477" i="46"/>
  <c r="F5478" i="46"/>
  <c r="F5479" i="46"/>
  <c r="F5480" i="46"/>
  <c r="F5481" i="46"/>
  <c r="F5482" i="46"/>
  <c r="F5483" i="46"/>
  <c r="F5484" i="46"/>
  <c r="F5485" i="46"/>
  <c r="F5486" i="46"/>
  <c r="F5487" i="46"/>
  <c r="F5488" i="46"/>
  <c r="F5489" i="46"/>
  <c r="F5490" i="46"/>
  <c r="F5491" i="46"/>
  <c r="F5492" i="46"/>
  <c r="F5493" i="46"/>
  <c r="F5494" i="46"/>
  <c r="F5495" i="46"/>
  <c r="F5496" i="46"/>
  <c r="F5497" i="46"/>
  <c r="F5498" i="46"/>
  <c r="F5499" i="46"/>
  <c r="F5500" i="46"/>
  <c r="F5501" i="46"/>
  <c r="F5502" i="46"/>
  <c r="F5503" i="46"/>
  <c r="F5504" i="46"/>
  <c r="F5505" i="46"/>
  <c r="F5506" i="46"/>
  <c r="F5507" i="46"/>
  <c r="F5508" i="46"/>
  <c r="F5509" i="46"/>
  <c r="F5510" i="46"/>
  <c r="F5511" i="46"/>
  <c r="F5512" i="46"/>
  <c r="F5513" i="46"/>
  <c r="F5514" i="46"/>
  <c r="F5515" i="46"/>
  <c r="F5516" i="46"/>
  <c r="F5517" i="46"/>
  <c r="F5518" i="46"/>
  <c r="F5519" i="46"/>
  <c r="F5520" i="46"/>
  <c r="F5521" i="46"/>
  <c r="F5522" i="46"/>
  <c r="F5523" i="46"/>
  <c r="F5524" i="46"/>
  <c r="F5525" i="46"/>
  <c r="F5526" i="46"/>
  <c r="F5527" i="46"/>
  <c r="F5528" i="46"/>
  <c r="F5529" i="46"/>
  <c r="F5530" i="46"/>
  <c r="F5531" i="46"/>
  <c r="F5532" i="46"/>
  <c r="F5533" i="46"/>
  <c r="F5534" i="46"/>
  <c r="F5535" i="46"/>
  <c r="F5536" i="46"/>
  <c r="F5537" i="46"/>
  <c r="F5538" i="46"/>
  <c r="F5539" i="46"/>
  <c r="F5540" i="46"/>
  <c r="F5541" i="46"/>
  <c r="F5542" i="46"/>
  <c r="F5543" i="46"/>
  <c r="F5544" i="46"/>
  <c r="F5545" i="46"/>
  <c r="F5546" i="46"/>
  <c r="F5547" i="46"/>
  <c r="F5548" i="46"/>
  <c r="F5549" i="46"/>
  <c r="F5550" i="46"/>
  <c r="F5551" i="46"/>
  <c r="F5552" i="46"/>
  <c r="F5553" i="46"/>
  <c r="F5554" i="46"/>
  <c r="F5555" i="46"/>
  <c r="F5556" i="46"/>
  <c r="F5557" i="46"/>
  <c r="F5558" i="46"/>
  <c r="F5559" i="46"/>
  <c r="F5560" i="46"/>
  <c r="F5561" i="46"/>
  <c r="F5562" i="46"/>
  <c r="F5563" i="46"/>
  <c r="F5564" i="46"/>
  <c r="F5565" i="46"/>
  <c r="F5566" i="46"/>
  <c r="F5567" i="46"/>
  <c r="F5568" i="46"/>
  <c r="F5569" i="46"/>
  <c r="F5570" i="46"/>
  <c r="F5571" i="46"/>
  <c r="F5572" i="46"/>
  <c r="F5573" i="46"/>
  <c r="F5574" i="46"/>
  <c r="F5575" i="46"/>
  <c r="F5576" i="46"/>
  <c r="F5577" i="46"/>
  <c r="F5578" i="46"/>
  <c r="F5579" i="46"/>
  <c r="F5580" i="46"/>
  <c r="F5581" i="46"/>
  <c r="F5582" i="46"/>
  <c r="F5583" i="46"/>
  <c r="F5584" i="46"/>
  <c r="F5585" i="46"/>
  <c r="F5586" i="46"/>
  <c r="F5587" i="46"/>
  <c r="F5588" i="46"/>
  <c r="F5589" i="46"/>
  <c r="F5590" i="46"/>
  <c r="F5591" i="46"/>
  <c r="F5592" i="46"/>
  <c r="F5593" i="46"/>
  <c r="F5594" i="46"/>
  <c r="F5595" i="46"/>
  <c r="F5596" i="46"/>
  <c r="F5597" i="46"/>
  <c r="F5598" i="46"/>
  <c r="F5599" i="46"/>
  <c r="F5600" i="46"/>
  <c r="F5601" i="46"/>
  <c r="F5602" i="46"/>
  <c r="F5603" i="46"/>
  <c r="F5604" i="46"/>
  <c r="F5605" i="46"/>
  <c r="F5606" i="46"/>
  <c r="F5607" i="46"/>
  <c r="F5608" i="46"/>
  <c r="F5609" i="46"/>
  <c r="F5610" i="46"/>
  <c r="F5611" i="46"/>
  <c r="F5612" i="46"/>
  <c r="F5613" i="46"/>
  <c r="F5614" i="46"/>
  <c r="F5615" i="46"/>
  <c r="F5616" i="46"/>
  <c r="F5617" i="46"/>
  <c r="F5618" i="46"/>
  <c r="F5619" i="46"/>
  <c r="F5620" i="46"/>
  <c r="F5621" i="46"/>
  <c r="F5622" i="46"/>
  <c r="F5623" i="46"/>
  <c r="F5624" i="46"/>
  <c r="F5625" i="46"/>
  <c r="F5626" i="46"/>
  <c r="F5627" i="46"/>
  <c r="F5628" i="46"/>
  <c r="F5629" i="46"/>
  <c r="F5630" i="46"/>
  <c r="F5631" i="46"/>
  <c r="F5632" i="46"/>
  <c r="F5633" i="46"/>
  <c r="F5634" i="46"/>
  <c r="F5635" i="46"/>
  <c r="F5636" i="46"/>
  <c r="F5637" i="46"/>
  <c r="F5638" i="46"/>
  <c r="F5639" i="46"/>
  <c r="F5640" i="46"/>
  <c r="F5641" i="46"/>
  <c r="F5642" i="46"/>
  <c r="F5643" i="46"/>
  <c r="F5644" i="46"/>
  <c r="F5645" i="46"/>
  <c r="F5646" i="46"/>
  <c r="F5647" i="46"/>
  <c r="F5648" i="46"/>
  <c r="F5649" i="46"/>
  <c r="F5650" i="46"/>
  <c r="F5651" i="46"/>
  <c r="F5652" i="46"/>
  <c r="F5653" i="46"/>
  <c r="F5654" i="46"/>
  <c r="F5655" i="46"/>
  <c r="F5656" i="46"/>
  <c r="F5657" i="46"/>
  <c r="F5658" i="46"/>
  <c r="F5659" i="46"/>
  <c r="F5660" i="46"/>
  <c r="F5661" i="46"/>
  <c r="F5662" i="46"/>
  <c r="F5663" i="46"/>
  <c r="F5664" i="46"/>
  <c r="F5665" i="46"/>
  <c r="F5666" i="46"/>
  <c r="F5667" i="46"/>
  <c r="F5668" i="46"/>
  <c r="F5669" i="46"/>
  <c r="F5670" i="46"/>
  <c r="F5671" i="46"/>
  <c r="F5672" i="46"/>
  <c r="F5673" i="46"/>
  <c r="F5674" i="46"/>
  <c r="F5675" i="46"/>
  <c r="F5676" i="46"/>
  <c r="F5677" i="46"/>
  <c r="F5678" i="46"/>
  <c r="F5679" i="46"/>
  <c r="F5680" i="46"/>
  <c r="F5681" i="46"/>
  <c r="F5682" i="46"/>
  <c r="F5683" i="46"/>
  <c r="F5684" i="46"/>
  <c r="F5685" i="46"/>
  <c r="F5686" i="46"/>
  <c r="F5687" i="46"/>
  <c r="F5688" i="46"/>
  <c r="F5689" i="46"/>
  <c r="F5690" i="46"/>
  <c r="F5691" i="46"/>
  <c r="F5692" i="46"/>
  <c r="F5693" i="46"/>
  <c r="F5694" i="46"/>
  <c r="F5695" i="46"/>
  <c r="F5696" i="46"/>
  <c r="F5697" i="46"/>
  <c r="F5698" i="46"/>
  <c r="F5699" i="46"/>
  <c r="F5700" i="46"/>
  <c r="F5701" i="46"/>
  <c r="F5702" i="46"/>
  <c r="F5703" i="46"/>
  <c r="F5704" i="46"/>
  <c r="F5705" i="46"/>
  <c r="F5706" i="46"/>
  <c r="F5707" i="46"/>
  <c r="F5708" i="46"/>
  <c r="F5709" i="46"/>
  <c r="F5710" i="46"/>
  <c r="F5711" i="46"/>
  <c r="F5712" i="46"/>
  <c r="F5713" i="46"/>
  <c r="F5714" i="46"/>
  <c r="F5715" i="46"/>
  <c r="F5716" i="46"/>
  <c r="F5717" i="46"/>
  <c r="F5718" i="46"/>
  <c r="F5719" i="46"/>
  <c r="F5720" i="46"/>
  <c r="F5721" i="46"/>
  <c r="F5722" i="46"/>
  <c r="F5723" i="46"/>
  <c r="F5724" i="46"/>
  <c r="F5725" i="46"/>
  <c r="F5726" i="46"/>
  <c r="F5727" i="46"/>
  <c r="F5728" i="46"/>
  <c r="F5729" i="46"/>
  <c r="F5730" i="46"/>
  <c r="F5731" i="46"/>
  <c r="F5732" i="46"/>
  <c r="F5733" i="46"/>
  <c r="F5734" i="46"/>
  <c r="F5735" i="46"/>
  <c r="F5736" i="46"/>
  <c r="F5737" i="46"/>
  <c r="F5738" i="46"/>
  <c r="F5739" i="46"/>
  <c r="F5740" i="46"/>
  <c r="F5741" i="46"/>
  <c r="F5742" i="46"/>
  <c r="F5743" i="46"/>
  <c r="F5744" i="46"/>
  <c r="F5745" i="46"/>
  <c r="F5746" i="46"/>
  <c r="F5747" i="46"/>
  <c r="F5748" i="46"/>
  <c r="F5749" i="46"/>
  <c r="F5750" i="46"/>
  <c r="F5751" i="46"/>
  <c r="F5752" i="46"/>
  <c r="F5753" i="46"/>
  <c r="F5754" i="46"/>
  <c r="F5755" i="46"/>
  <c r="F5756" i="46"/>
  <c r="F5757" i="46"/>
  <c r="F5758" i="46"/>
  <c r="F5759" i="46"/>
  <c r="F5760" i="46"/>
  <c r="F5761" i="46"/>
  <c r="F5762" i="46"/>
  <c r="F5763" i="46"/>
  <c r="F5764" i="46"/>
  <c r="F5765" i="46"/>
  <c r="F5766" i="46"/>
  <c r="F5767" i="46"/>
  <c r="F5768" i="46"/>
  <c r="F5769" i="46"/>
  <c r="F5770" i="46"/>
  <c r="F5771" i="46"/>
  <c r="F5772" i="46"/>
  <c r="F5773" i="46"/>
  <c r="F5774" i="46"/>
  <c r="F5775" i="46"/>
  <c r="F5776" i="46"/>
  <c r="F5777" i="46"/>
  <c r="F5778" i="46"/>
  <c r="F5779" i="46"/>
  <c r="F5780" i="46"/>
  <c r="F5781" i="46"/>
  <c r="F5782" i="46"/>
  <c r="F5783" i="46"/>
  <c r="F5784" i="46"/>
  <c r="F5785" i="46"/>
  <c r="F5786" i="46"/>
  <c r="F5787" i="46"/>
  <c r="F5788" i="46"/>
  <c r="F5789" i="46"/>
  <c r="F5790" i="46"/>
  <c r="F5791" i="46"/>
  <c r="F5792" i="46"/>
  <c r="F5793" i="46"/>
  <c r="F5794" i="46"/>
  <c r="F5795" i="46"/>
  <c r="F5796" i="46"/>
  <c r="F5797" i="46"/>
  <c r="F5798" i="46"/>
  <c r="F5799" i="46"/>
  <c r="F5800" i="46"/>
  <c r="F5801" i="46"/>
  <c r="F5802" i="46"/>
  <c r="F5803" i="46"/>
  <c r="F5804" i="46"/>
  <c r="F5805" i="46"/>
  <c r="F5806" i="46"/>
  <c r="F5807" i="46"/>
  <c r="F5808" i="46"/>
  <c r="F5809" i="46"/>
  <c r="F5810" i="46"/>
  <c r="F5811" i="46"/>
  <c r="F5812" i="46"/>
  <c r="F5813" i="46"/>
  <c r="F5814" i="46"/>
  <c r="F5815" i="46"/>
  <c r="F5816" i="46"/>
  <c r="F5817" i="46"/>
  <c r="F5818" i="46"/>
  <c r="F5819" i="46"/>
  <c r="F5820" i="46"/>
  <c r="F5821" i="46"/>
  <c r="F5822" i="46"/>
  <c r="F5823" i="46"/>
  <c r="F5824" i="46"/>
  <c r="F5825" i="46"/>
  <c r="F5826" i="46"/>
  <c r="F5827" i="46"/>
  <c r="F5828" i="46"/>
  <c r="F5829" i="46"/>
  <c r="F5830" i="46"/>
  <c r="F5831" i="46"/>
  <c r="F5832" i="46"/>
  <c r="F5833" i="46"/>
  <c r="F5834" i="46"/>
  <c r="F5835" i="46"/>
  <c r="F5836" i="46"/>
  <c r="F5837" i="46"/>
  <c r="F5838" i="46"/>
  <c r="F5839" i="46"/>
  <c r="F5840" i="46"/>
  <c r="F5841" i="46"/>
  <c r="F5842" i="46"/>
  <c r="F5843" i="46"/>
  <c r="F5844" i="46"/>
  <c r="F5845" i="46"/>
  <c r="F5846" i="46"/>
  <c r="F5847" i="46"/>
  <c r="F5848" i="46"/>
  <c r="F5849" i="46"/>
  <c r="F5850" i="46"/>
  <c r="F5851" i="46"/>
  <c r="F5852" i="46"/>
  <c r="F5853" i="46"/>
  <c r="F5854" i="46"/>
  <c r="F5855" i="46"/>
  <c r="F5856" i="46"/>
  <c r="F5857" i="46"/>
  <c r="F5858" i="46"/>
  <c r="F5859" i="46"/>
  <c r="F5860" i="46"/>
  <c r="F5861" i="46"/>
  <c r="F5862" i="46"/>
  <c r="F5863" i="46"/>
  <c r="F5864" i="46"/>
  <c r="F5865" i="46"/>
  <c r="F5866" i="46"/>
  <c r="F5867" i="46"/>
  <c r="F5868" i="46"/>
  <c r="F5869" i="46"/>
  <c r="F5870" i="46"/>
  <c r="F5871" i="46"/>
  <c r="F5872" i="46"/>
  <c r="F5873" i="46"/>
  <c r="F5874" i="46"/>
  <c r="F5875" i="46"/>
  <c r="F5876" i="46"/>
  <c r="F5877" i="46"/>
  <c r="F5878" i="46"/>
  <c r="F5879" i="46"/>
  <c r="F5880" i="46"/>
  <c r="F5881" i="46"/>
  <c r="F5882" i="46"/>
  <c r="F5883" i="46"/>
  <c r="F5884" i="46"/>
  <c r="F5885" i="46"/>
  <c r="F5886" i="46"/>
  <c r="F5887" i="46"/>
  <c r="F5888" i="46"/>
  <c r="F5889" i="46"/>
  <c r="F5890" i="46"/>
  <c r="F5891" i="46"/>
  <c r="F5892" i="46"/>
  <c r="F5893" i="46"/>
  <c r="F5894" i="46"/>
  <c r="F5895" i="46"/>
  <c r="F5896" i="46"/>
  <c r="F5897" i="46"/>
  <c r="F5898" i="46"/>
  <c r="F5899" i="46"/>
  <c r="F5900" i="46"/>
  <c r="F5901" i="46"/>
  <c r="F5902" i="46"/>
  <c r="F5903" i="46"/>
  <c r="F5904" i="46"/>
  <c r="F5905" i="46"/>
  <c r="F5906" i="46"/>
  <c r="F5907" i="46"/>
  <c r="F5908" i="46"/>
  <c r="F5909" i="46"/>
  <c r="F5910" i="46"/>
  <c r="F5911" i="46"/>
  <c r="F5912" i="46"/>
  <c r="F5913" i="46"/>
  <c r="F5914" i="46"/>
  <c r="F5915" i="46"/>
  <c r="F5916" i="46"/>
  <c r="F5917" i="46"/>
  <c r="F5918" i="46"/>
  <c r="F5919" i="46"/>
  <c r="F5920" i="46"/>
  <c r="F5921" i="46"/>
  <c r="F5922" i="46"/>
  <c r="F5923" i="46"/>
  <c r="F5924" i="46"/>
  <c r="F5925" i="46"/>
  <c r="F5926" i="46"/>
  <c r="F5927" i="46"/>
  <c r="F5928" i="46"/>
  <c r="F5929" i="46"/>
  <c r="F5930" i="46"/>
  <c r="F5931" i="46"/>
  <c r="F5932" i="46"/>
  <c r="F5933" i="46"/>
  <c r="F5934" i="46"/>
  <c r="F5935" i="46"/>
  <c r="F5936" i="46"/>
  <c r="F5937" i="46"/>
  <c r="F5938" i="46"/>
  <c r="F5939" i="46"/>
  <c r="F5940" i="46"/>
  <c r="F5941" i="46"/>
  <c r="F5942" i="46"/>
  <c r="F5943" i="46"/>
  <c r="F5944" i="46"/>
  <c r="F5945" i="46"/>
  <c r="F5946" i="46"/>
  <c r="F5947" i="46"/>
  <c r="F5948" i="46"/>
  <c r="F5949" i="46"/>
  <c r="F5950" i="46"/>
  <c r="F5951" i="46"/>
  <c r="F5952" i="46"/>
  <c r="F5953" i="46"/>
  <c r="F5954" i="46"/>
  <c r="F5955" i="46"/>
  <c r="F5956" i="46"/>
  <c r="F5957" i="46"/>
  <c r="F5958" i="46"/>
  <c r="F5959" i="46"/>
  <c r="F5960" i="46"/>
  <c r="F5961" i="46"/>
  <c r="F5962" i="46"/>
  <c r="F5963" i="46"/>
  <c r="F5964" i="46"/>
  <c r="F5965" i="46"/>
  <c r="F5966" i="46"/>
  <c r="F5967" i="46"/>
  <c r="F5968" i="46"/>
  <c r="F5969" i="46"/>
  <c r="F5970" i="46"/>
  <c r="F5971" i="46"/>
  <c r="F5972" i="46"/>
  <c r="F5973" i="46"/>
  <c r="F5974" i="46"/>
  <c r="F5975" i="46"/>
  <c r="F5976" i="46"/>
  <c r="F5977" i="46"/>
  <c r="F5978" i="46"/>
  <c r="F5979" i="46"/>
  <c r="F5980" i="46"/>
  <c r="F5981" i="46"/>
  <c r="F5982" i="46"/>
  <c r="F5983" i="46"/>
  <c r="F5984" i="46"/>
  <c r="F5985" i="46"/>
  <c r="F5986" i="46"/>
  <c r="F5987" i="46"/>
  <c r="F5988" i="46"/>
  <c r="F5989" i="46"/>
  <c r="F5990" i="46"/>
  <c r="F5991" i="46"/>
  <c r="F5992" i="46"/>
  <c r="F5993" i="46"/>
  <c r="F5994" i="46"/>
  <c r="F5995" i="46"/>
  <c r="F5996" i="46"/>
  <c r="F5997" i="46"/>
  <c r="F5998" i="46"/>
  <c r="F5999" i="46"/>
  <c r="F6000" i="46"/>
  <c r="F6001" i="46"/>
  <c r="F6002" i="46"/>
  <c r="F6003" i="46"/>
  <c r="F6004" i="46"/>
  <c r="F6005" i="46"/>
  <c r="F6006" i="46"/>
  <c r="F6007" i="46"/>
  <c r="F6008" i="46"/>
  <c r="F6009" i="46"/>
  <c r="F6010" i="46"/>
  <c r="F6011" i="46"/>
  <c r="F6012" i="46"/>
  <c r="F6013" i="46"/>
  <c r="F6014" i="46"/>
  <c r="F6015" i="46"/>
  <c r="F6016" i="46"/>
  <c r="F6017" i="46"/>
  <c r="F6018" i="46"/>
  <c r="F6019" i="46"/>
  <c r="F6020" i="46"/>
  <c r="F6021" i="46"/>
  <c r="F6022" i="46"/>
  <c r="F6023" i="46"/>
  <c r="F6024" i="46"/>
  <c r="F6025" i="46"/>
  <c r="F6026" i="46"/>
  <c r="F6027" i="46"/>
  <c r="F6028" i="46"/>
  <c r="F6029" i="46"/>
  <c r="F6030" i="46"/>
  <c r="F6031" i="46"/>
  <c r="F6032" i="46"/>
  <c r="F6033" i="46"/>
  <c r="F6034" i="46"/>
  <c r="F6035" i="46"/>
  <c r="F6036" i="46"/>
  <c r="F6037" i="46"/>
  <c r="F6038" i="46"/>
  <c r="F6039" i="46"/>
  <c r="F6040" i="46"/>
  <c r="F6041" i="46"/>
  <c r="F6042" i="46"/>
  <c r="F6043" i="46"/>
  <c r="F6044" i="46"/>
  <c r="F6045" i="46"/>
  <c r="F6046" i="46"/>
  <c r="F6047" i="46"/>
  <c r="F6048" i="46"/>
  <c r="F6049" i="46"/>
  <c r="F6050" i="46"/>
  <c r="F6051" i="46"/>
  <c r="F6052" i="46"/>
  <c r="F6053" i="46"/>
  <c r="F6054" i="46"/>
  <c r="F6055" i="46"/>
  <c r="F6056" i="46"/>
  <c r="F6057" i="46"/>
  <c r="F6058" i="46"/>
  <c r="F6059" i="46"/>
  <c r="F6060" i="46"/>
  <c r="F6061" i="46"/>
  <c r="F6062" i="46"/>
  <c r="F6063" i="46"/>
  <c r="F6064" i="46"/>
  <c r="F6065" i="46"/>
  <c r="F6066" i="46"/>
  <c r="F6067" i="46"/>
  <c r="F6068" i="46"/>
  <c r="F6069" i="46"/>
  <c r="F6070" i="46"/>
  <c r="F6071" i="46"/>
  <c r="F6072" i="46"/>
  <c r="F6073" i="46"/>
  <c r="F6074" i="46"/>
  <c r="F6075" i="46"/>
  <c r="F6076" i="46"/>
  <c r="F6077" i="46"/>
  <c r="F6078" i="46"/>
  <c r="F6079" i="46"/>
  <c r="F6080" i="46"/>
  <c r="F6081" i="46"/>
  <c r="F6082" i="46"/>
  <c r="F6083" i="46"/>
  <c r="F6084" i="46"/>
  <c r="F6085" i="46"/>
  <c r="F6086" i="46"/>
  <c r="F6087" i="46"/>
  <c r="F6088" i="46"/>
  <c r="F6089" i="46"/>
  <c r="F6090" i="46"/>
  <c r="F6091" i="46"/>
  <c r="F6092" i="46"/>
  <c r="F6093" i="46"/>
  <c r="F6094" i="46"/>
  <c r="F6095" i="46"/>
  <c r="F6096" i="46"/>
  <c r="F6097" i="46"/>
  <c r="F6098" i="46"/>
  <c r="F6099" i="46"/>
  <c r="F6100" i="46"/>
  <c r="F6101" i="46"/>
  <c r="F6102" i="46"/>
  <c r="F6103" i="46"/>
  <c r="F6104" i="46"/>
  <c r="F6105" i="46"/>
  <c r="F6106" i="46"/>
  <c r="F6107" i="46"/>
  <c r="F6108" i="46"/>
  <c r="F6109" i="46"/>
  <c r="F6110" i="46"/>
  <c r="F6111" i="46"/>
  <c r="F6112" i="46"/>
  <c r="F6113" i="46"/>
  <c r="F6114" i="46"/>
  <c r="F6115" i="46"/>
  <c r="F6116" i="46"/>
  <c r="F6117" i="46"/>
  <c r="F6118" i="46"/>
  <c r="F6119" i="46"/>
  <c r="F6120" i="46"/>
  <c r="F6121" i="46"/>
  <c r="F6122" i="46"/>
  <c r="F6123" i="46"/>
  <c r="F6124" i="46"/>
  <c r="F6125" i="46"/>
  <c r="F6126" i="46"/>
  <c r="F6127" i="46"/>
  <c r="F6128" i="46"/>
  <c r="F6129" i="46"/>
  <c r="F6130" i="46"/>
  <c r="F6131" i="46"/>
  <c r="F6132" i="46"/>
  <c r="F6133" i="46"/>
  <c r="F6134" i="46"/>
  <c r="F6135" i="46"/>
  <c r="F6136" i="46"/>
  <c r="F6137" i="46"/>
  <c r="F6138" i="46"/>
  <c r="F6139" i="46"/>
  <c r="F6140" i="46"/>
  <c r="F6141" i="46"/>
  <c r="F6142" i="46"/>
  <c r="F6143" i="46"/>
  <c r="F6144" i="46"/>
  <c r="F6145" i="46"/>
  <c r="F6146" i="46"/>
  <c r="F6147" i="46"/>
  <c r="F6148" i="46"/>
  <c r="F6149" i="46"/>
  <c r="F6150" i="46"/>
  <c r="F6151" i="46"/>
  <c r="F6152" i="46"/>
  <c r="F6153" i="46"/>
  <c r="F6154" i="46"/>
  <c r="F6155" i="46"/>
  <c r="F6156" i="46"/>
  <c r="F6157" i="46"/>
  <c r="F6158" i="46"/>
  <c r="F6159" i="46"/>
  <c r="F6160" i="46"/>
  <c r="F6161" i="46"/>
  <c r="F6162" i="46"/>
  <c r="F6163" i="46"/>
  <c r="F6164" i="46"/>
  <c r="F6165" i="46"/>
  <c r="F6166" i="46"/>
  <c r="F6167" i="46"/>
  <c r="F6168" i="46"/>
  <c r="F6169" i="46"/>
  <c r="F6170" i="46"/>
  <c r="F6171" i="46"/>
  <c r="F6172" i="46"/>
  <c r="F6173" i="46"/>
  <c r="F6174" i="46"/>
  <c r="F6175" i="46"/>
  <c r="F6176" i="46"/>
  <c r="F6177" i="46"/>
  <c r="F6178" i="46"/>
  <c r="F6179" i="46"/>
  <c r="F6180" i="46"/>
  <c r="F6181" i="46"/>
  <c r="F6182" i="46"/>
  <c r="F6183" i="46"/>
  <c r="F6184" i="46"/>
  <c r="F6185" i="46"/>
  <c r="F6186" i="46"/>
  <c r="F6187" i="46"/>
  <c r="F6188" i="46"/>
  <c r="F6189" i="46"/>
  <c r="F6190" i="46"/>
  <c r="F6191" i="46"/>
  <c r="F6192" i="46"/>
  <c r="F6193" i="46"/>
  <c r="F6194" i="46"/>
  <c r="F6195" i="46"/>
  <c r="F6196" i="46"/>
  <c r="F6197" i="46"/>
  <c r="F6198" i="46"/>
  <c r="F6199" i="46"/>
  <c r="F6200" i="46"/>
  <c r="F6201" i="46"/>
  <c r="F6202" i="46"/>
  <c r="F6203" i="46"/>
  <c r="F6204" i="46"/>
  <c r="F6205" i="46"/>
  <c r="F6206" i="46"/>
  <c r="F6207" i="46"/>
  <c r="F6208" i="46"/>
  <c r="F6209" i="46"/>
  <c r="F6210" i="46"/>
  <c r="F6211" i="46"/>
  <c r="F6212" i="46"/>
  <c r="F6213" i="46"/>
  <c r="F6214" i="46"/>
  <c r="F6215" i="46"/>
  <c r="F6216" i="46"/>
  <c r="F6217" i="46"/>
  <c r="F6218" i="46"/>
  <c r="F6219" i="46"/>
  <c r="F6220" i="46"/>
  <c r="F6221" i="46"/>
  <c r="F6222" i="46"/>
  <c r="F6223" i="46"/>
  <c r="F6224" i="46"/>
  <c r="F6225" i="46"/>
  <c r="F6226" i="46"/>
  <c r="F6227" i="46"/>
  <c r="F6228" i="46"/>
  <c r="F6229" i="46"/>
  <c r="F6230" i="46"/>
  <c r="F6231" i="46"/>
  <c r="F6232" i="46"/>
  <c r="F6233" i="46"/>
  <c r="F6234" i="46"/>
  <c r="F6235" i="46"/>
  <c r="F6236" i="46"/>
  <c r="F6237" i="46"/>
  <c r="F6238" i="46"/>
  <c r="F6239" i="46"/>
  <c r="F6240" i="46"/>
  <c r="F6241" i="46"/>
  <c r="F6242" i="46"/>
  <c r="F6243" i="46"/>
  <c r="F6244" i="46"/>
  <c r="F6245" i="46"/>
  <c r="F6246" i="46"/>
  <c r="F6247" i="46"/>
  <c r="F6248" i="46"/>
  <c r="F6249" i="46"/>
  <c r="F6250" i="46"/>
  <c r="F6251" i="46"/>
  <c r="F6252" i="46"/>
  <c r="F6253" i="46"/>
  <c r="F6254" i="46"/>
  <c r="F6255" i="46"/>
  <c r="F6256" i="46"/>
  <c r="F6257" i="46"/>
  <c r="F6258" i="46"/>
  <c r="F6259" i="46"/>
  <c r="F6260" i="46"/>
  <c r="F6261" i="46"/>
  <c r="F6262" i="46"/>
  <c r="F6263" i="46"/>
  <c r="F6264" i="46"/>
  <c r="F6265" i="46"/>
  <c r="F6266" i="46"/>
  <c r="F6267" i="46"/>
  <c r="F6268" i="46"/>
  <c r="F6269" i="46"/>
  <c r="F6270" i="46"/>
  <c r="F6271" i="46"/>
  <c r="F6272" i="46"/>
  <c r="F6273" i="46"/>
  <c r="F6274" i="46"/>
  <c r="F6275" i="46"/>
  <c r="F6276" i="46"/>
  <c r="F6277" i="46"/>
  <c r="F6278" i="46"/>
  <c r="F6279" i="46"/>
  <c r="F6280" i="46"/>
  <c r="F6281" i="46"/>
  <c r="F6282" i="46"/>
  <c r="F6283" i="46"/>
  <c r="F6284" i="46"/>
  <c r="F6285" i="46"/>
  <c r="F6286" i="46"/>
  <c r="F6287" i="46"/>
  <c r="F6288" i="46"/>
  <c r="F6289" i="46"/>
  <c r="F6290" i="46"/>
  <c r="F6291" i="46"/>
  <c r="F6292" i="46"/>
  <c r="F6293" i="46"/>
  <c r="F6294" i="46"/>
  <c r="F6295" i="46"/>
  <c r="F6296" i="46"/>
  <c r="F6297" i="46"/>
  <c r="F6298" i="46"/>
  <c r="F6299" i="46"/>
  <c r="F6300" i="46"/>
  <c r="F6301" i="46"/>
  <c r="F6302" i="46"/>
  <c r="F6303" i="46"/>
  <c r="F6304" i="46"/>
  <c r="F6305" i="46"/>
  <c r="F6306" i="46"/>
  <c r="F6307" i="46"/>
  <c r="F6308" i="46"/>
  <c r="F6309" i="46"/>
  <c r="F6310" i="46"/>
  <c r="F6311" i="46"/>
  <c r="F6312" i="46"/>
  <c r="F6313" i="46"/>
  <c r="F6314" i="46"/>
  <c r="F6315" i="46"/>
  <c r="F6316" i="46"/>
  <c r="F6317" i="46"/>
  <c r="F6318" i="46"/>
  <c r="F6319" i="46"/>
  <c r="F6320" i="46"/>
  <c r="F6321" i="46"/>
  <c r="F6322" i="46"/>
  <c r="F6323" i="46"/>
  <c r="F6324" i="46"/>
  <c r="F6325" i="46"/>
  <c r="F6326" i="46"/>
  <c r="F6327" i="46"/>
  <c r="F6328" i="46"/>
  <c r="F6329" i="46"/>
  <c r="F6330" i="46"/>
  <c r="F6331" i="46"/>
  <c r="F6332" i="46"/>
  <c r="F6333" i="46"/>
  <c r="F6334" i="46"/>
  <c r="F6335" i="46"/>
  <c r="F6336" i="46"/>
  <c r="F6337" i="46"/>
  <c r="F6338" i="46"/>
  <c r="F6339" i="46"/>
  <c r="F6340" i="46"/>
  <c r="F6341" i="46"/>
  <c r="F6342" i="46"/>
  <c r="F6343" i="46"/>
  <c r="F6344" i="46"/>
  <c r="F6345" i="46"/>
  <c r="F6346" i="46"/>
  <c r="F6347" i="46"/>
  <c r="F6348" i="46"/>
  <c r="F6349" i="46"/>
  <c r="F6350" i="46"/>
  <c r="F6351" i="46"/>
  <c r="F6352" i="46"/>
  <c r="F6353" i="46"/>
  <c r="F6354" i="46"/>
  <c r="F6355" i="46"/>
  <c r="F6356" i="46"/>
  <c r="F6357" i="46"/>
  <c r="F6358" i="46"/>
  <c r="F6359" i="46"/>
  <c r="F6360" i="46"/>
  <c r="F6361" i="46"/>
  <c r="F6362" i="46"/>
  <c r="F6363" i="46"/>
  <c r="F6364" i="46"/>
  <c r="F6365" i="46"/>
  <c r="F6366" i="46"/>
  <c r="F6367" i="46"/>
  <c r="F6368" i="46"/>
  <c r="F6369" i="46"/>
  <c r="F6370" i="46"/>
  <c r="F6371" i="46"/>
  <c r="F6372" i="46"/>
  <c r="F6373" i="46"/>
  <c r="F6374" i="46"/>
  <c r="F6375" i="46"/>
  <c r="F6376" i="46"/>
  <c r="F6377" i="46"/>
  <c r="F6378" i="46"/>
  <c r="F6379" i="46"/>
  <c r="F6380" i="46"/>
  <c r="F6381" i="46"/>
  <c r="F6382" i="46"/>
  <c r="F6383" i="46"/>
  <c r="F6384" i="46"/>
  <c r="F6385" i="46"/>
  <c r="F6386" i="46"/>
  <c r="F6387" i="46"/>
  <c r="F6388" i="46"/>
  <c r="F6389" i="46"/>
  <c r="F6390" i="46"/>
  <c r="F6391" i="46"/>
  <c r="F6392" i="46"/>
  <c r="F6393" i="46"/>
  <c r="F6394" i="46"/>
  <c r="F6395" i="46"/>
  <c r="F6396" i="46"/>
  <c r="F6397" i="46"/>
  <c r="F6398" i="46"/>
  <c r="F6399" i="46"/>
  <c r="F6400" i="46"/>
  <c r="F6401" i="46"/>
  <c r="F6402" i="46"/>
  <c r="F6403" i="46"/>
  <c r="F6404" i="46"/>
  <c r="F6405" i="46"/>
  <c r="F6406" i="46"/>
  <c r="F6407" i="46"/>
  <c r="F6408" i="46"/>
  <c r="F6409" i="46"/>
  <c r="F6410" i="46"/>
  <c r="F6411" i="46"/>
  <c r="F6412" i="46"/>
  <c r="F6413" i="46"/>
  <c r="F6414" i="46"/>
  <c r="F6415" i="46"/>
  <c r="F6416" i="46"/>
  <c r="F6417" i="46"/>
  <c r="F6418" i="46"/>
  <c r="F6419" i="46"/>
  <c r="F6420" i="46"/>
  <c r="F6421" i="46"/>
  <c r="F6422" i="46"/>
  <c r="F6423" i="46"/>
  <c r="F6424" i="46"/>
  <c r="F6425" i="46"/>
  <c r="F6426" i="46"/>
  <c r="F6427" i="46"/>
  <c r="F6428" i="46"/>
  <c r="F6429" i="46"/>
  <c r="F6430" i="46"/>
  <c r="F6431" i="46"/>
  <c r="F6432" i="46"/>
  <c r="F6433" i="46"/>
  <c r="F6434" i="46"/>
  <c r="F6435" i="46"/>
  <c r="F6436" i="46"/>
  <c r="F6437" i="46"/>
  <c r="F6438" i="46"/>
  <c r="F6439" i="46"/>
  <c r="F6440" i="46"/>
  <c r="F6441" i="46"/>
  <c r="F6442" i="46"/>
  <c r="F6443" i="46"/>
  <c r="F6444" i="46"/>
  <c r="F6445" i="46"/>
  <c r="F6446" i="46"/>
  <c r="F6447" i="46"/>
  <c r="F6448" i="46"/>
  <c r="F6449" i="46"/>
  <c r="F6450" i="46"/>
  <c r="F6451" i="46"/>
  <c r="F6452" i="46"/>
  <c r="F6453" i="46"/>
  <c r="F6454" i="46"/>
  <c r="F6455" i="46"/>
  <c r="F6456" i="46"/>
  <c r="F6457" i="46"/>
  <c r="F6458" i="46"/>
  <c r="F6459" i="46"/>
  <c r="F6460" i="46"/>
  <c r="F6461" i="46"/>
  <c r="F6462" i="46"/>
  <c r="F6463" i="46"/>
  <c r="F6464" i="46"/>
  <c r="F6465" i="46"/>
  <c r="F6466" i="46"/>
  <c r="F6467" i="46"/>
  <c r="F6468" i="46"/>
  <c r="F6469" i="46"/>
  <c r="F6470" i="46"/>
  <c r="F6471" i="46"/>
  <c r="F6472" i="46"/>
  <c r="F6473" i="46"/>
  <c r="F6474" i="46"/>
  <c r="F6475" i="46"/>
  <c r="F6476" i="46"/>
  <c r="F6477" i="46"/>
  <c r="F6478" i="46"/>
  <c r="F6479" i="46"/>
  <c r="F6480" i="46"/>
  <c r="F6481" i="46"/>
  <c r="F6482" i="46"/>
  <c r="F6483" i="46"/>
  <c r="F6484" i="46"/>
  <c r="F6485" i="46"/>
  <c r="F6486" i="46"/>
  <c r="F6487" i="46"/>
  <c r="F6488" i="46"/>
  <c r="F6489" i="46"/>
  <c r="F6490" i="46"/>
  <c r="F6491" i="46"/>
  <c r="F6492" i="46"/>
  <c r="F6493" i="46"/>
  <c r="F6494" i="46"/>
  <c r="F6495" i="46"/>
  <c r="F6496" i="46"/>
  <c r="F6497" i="46"/>
  <c r="F6498" i="46"/>
  <c r="F6499" i="46"/>
  <c r="F6500" i="46"/>
  <c r="F6501" i="46"/>
  <c r="F6502" i="46"/>
  <c r="F6503" i="46"/>
  <c r="F6504" i="46"/>
  <c r="F6505" i="46"/>
  <c r="F6506" i="46"/>
  <c r="F6507" i="46"/>
  <c r="F6508" i="46"/>
  <c r="F6509" i="46"/>
  <c r="F6510" i="46"/>
  <c r="F6511" i="46"/>
  <c r="F6512" i="46"/>
  <c r="F6513" i="46"/>
  <c r="F6514" i="46"/>
  <c r="F6515" i="46"/>
  <c r="F6516" i="46"/>
  <c r="F6517" i="46"/>
  <c r="F6518" i="46"/>
  <c r="F6519" i="46"/>
  <c r="F6520" i="46"/>
  <c r="F6521" i="46"/>
  <c r="F6522" i="46"/>
  <c r="F6523" i="46"/>
  <c r="F6524" i="46"/>
  <c r="F6525" i="46"/>
  <c r="F6526" i="46"/>
  <c r="F6527" i="46"/>
  <c r="F6528" i="46"/>
  <c r="F6529" i="46"/>
  <c r="F6530" i="46"/>
  <c r="F6531" i="46"/>
  <c r="F6532" i="46"/>
  <c r="F6533" i="46"/>
  <c r="F6534" i="46"/>
  <c r="F6535" i="46"/>
  <c r="F6536" i="46"/>
  <c r="F6537" i="46"/>
  <c r="F6538" i="46"/>
  <c r="F6539" i="46"/>
  <c r="F6540" i="46"/>
  <c r="F6541" i="46"/>
  <c r="F6542" i="46"/>
  <c r="F6543" i="46"/>
  <c r="F6544" i="46"/>
  <c r="F6545" i="46"/>
  <c r="F6546" i="46"/>
  <c r="F6547" i="46"/>
  <c r="F6548" i="46"/>
  <c r="F6549" i="46"/>
  <c r="F6550" i="46"/>
  <c r="F6551" i="46"/>
  <c r="F6552" i="46"/>
  <c r="F6553" i="46"/>
  <c r="F6554" i="46"/>
  <c r="F6555" i="46"/>
  <c r="F6556" i="46"/>
  <c r="F6557" i="46"/>
  <c r="F6558" i="46"/>
  <c r="F6559" i="46"/>
  <c r="F6560" i="46"/>
  <c r="F6561" i="46"/>
  <c r="F6562" i="46"/>
  <c r="F6563" i="46"/>
  <c r="F6564" i="46"/>
  <c r="F6565" i="46"/>
  <c r="F6566" i="46"/>
  <c r="F6567" i="46"/>
  <c r="F6568" i="46"/>
  <c r="F6569" i="46"/>
  <c r="F6570" i="46"/>
  <c r="F6571" i="46"/>
  <c r="F6572" i="46"/>
  <c r="F6573" i="46"/>
  <c r="F6574" i="46"/>
  <c r="F6575" i="46"/>
  <c r="F6576" i="46"/>
  <c r="F6577" i="46"/>
  <c r="F6578" i="46"/>
  <c r="F6579" i="46"/>
  <c r="F6580" i="46"/>
  <c r="F6581" i="46"/>
  <c r="F6582" i="46"/>
  <c r="F6583" i="46"/>
  <c r="F6584" i="46"/>
  <c r="F6585" i="46"/>
  <c r="F6586" i="46"/>
  <c r="F6587" i="46"/>
  <c r="F6588" i="46"/>
  <c r="F6589" i="46"/>
  <c r="F6590" i="46"/>
  <c r="F6591" i="46"/>
  <c r="F6592" i="46"/>
  <c r="F6593" i="46"/>
  <c r="F6594" i="46"/>
  <c r="F6595" i="46"/>
  <c r="F6596" i="46"/>
  <c r="F6597" i="46"/>
  <c r="F6598" i="46"/>
  <c r="F6599" i="46"/>
  <c r="F6600" i="46"/>
  <c r="F6601" i="46"/>
  <c r="F6602" i="46"/>
  <c r="F6603" i="46"/>
  <c r="F6604" i="46"/>
  <c r="F6605" i="46"/>
  <c r="F6606" i="46"/>
  <c r="F6607" i="46"/>
  <c r="F6608" i="46"/>
  <c r="F6609" i="46"/>
  <c r="F6610" i="46"/>
  <c r="F6611" i="46"/>
  <c r="F6612" i="46"/>
  <c r="F6613" i="46"/>
  <c r="F6614" i="46"/>
  <c r="F6615" i="46"/>
  <c r="F6616" i="46"/>
  <c r="F6617" i="46"/>
  <c r="F6618" i="46"/>
  <c r="F6619" i="46"/>
  <c r="F6620" i="46"/>
  <c r="F6621" i="46"/>
  <c r="F6622" i="46"/>
  <c r="F6623" i="46"/>
  <c r="F6624" i="46"/>
  <c r="F6625" i="46"/>
  <c r="F6626" i="46"/>
  <c r="F6627" i="46"/>
  <c r="F6628" i="46"/>
  <c r="F6629" i="46"/>
  <c r="F6630" i="46"/>
  <c r="F6631" i="46"/>
  <c r="F6632" i="46"/>
  <c r="F6633" i="46"/>
  <c r="F6634" i="46"/>
  <c r="F6635" i="46"/>
  <c r="F6636" i="46"/>
  <c r="F6637" i="46"/>
  <c r="F6638" i="46"/>
  <c r="F6639" i="46"/>
  <c r="F6640" i="46"/>
  <c r="F6641" i="46"/>
  <c r="F6642" i="46"/>
  <c r="F6643" i="46"/>
  <c r="F6644" i="46"/>
  <c r="F6645" i="46"/>
  <c r="F6646" i="46"/>
  <c r="F6647" i="46"/>
  <c r="F6648" i="46"/>
  <c r="F6649" i="46"/>
  <c r="F6650" i="46"/>
  <c r="F6651" i="46"/>
  <c r="F6652" i="46"/>
  <c r="F6653" i="46"/>
  <c r="F6654" i="46"/>
  <c r="F6655" i="46"/>
  <c r="F6656" i="46"/>
  <c r="F6657" i="46"/>
  <c r="F6658" i="46"/>
  <c r="F6659" i="46"/>
  <c r="F6660" i="46"/>
  <c r="F6661" i="46"/>
  <c r="F6662" i="46"/>
  <c r="F6663" i="46"/>
  <c r="F6664" i="46"/>
  <c r="F6665" i="46"/>
  <c r="F6666" i="46"/>
  <c r="F6667" i="46"/>
  <c r="F6668" i="46"/>
  <c r="F6669" i="46"/>
  <c r="F6670" i="46"/>
  <c r="F6671" i="46"/>
  <c r="F6672" i="46"/>
  <c r="F6673" i="46"/>
  <c r="F6674" i="46"/>
  <c r="F6675" i="46"/>
  <c r="F6676" i="46"/>
  <c r="F6677" i="46"/>
  <c r="F6678" i="46"/>
  <c r="F6679" i="46"/>
  <c r="F6680" i="46"/>
  <c r="F6681" i="46"/>
  <c r="F6682" i="46"/>
  <c r="F6683" i="46"/>
  <c r="F6684" i="46"/>
  <c r="F6685" i="46"/>
  <c r="F6686" i="46"/>
  <c r="F6687" i="46"/>
  <c r="F6688" i="46"/>
  <c r="F6689" i="46"/>
  <c r="F6690" i="46"/>
  <c r="F6691" i="46"/>
  <c r="F6692" i="46"/>
  <c r="F6693" i="46"/>
  <c r="F6694" i="46"/>
  <c r="F6695" i="46"/>
  <c r="F6696" i="46"/>
  <c r="F6697" i="46"/>
  <c r="F6698" i="46"/>
  <c r="F6699" i="46"/>
  <c r="F6700" i="46"/>
  <c r="F6701" i="46"/>
  <c r="F6702" i="46"/>
  <c r="F6703" i="46"/>
  <c r="F6704" i="46"/>
  <c r="F6705" i="46"/>
  <c r="F6706" i="46"/>
  <c r="F6707" i="46"/>
  <c r="F6708" i="46"/>
  <c r="F6709" i="46"/>
  <c r="F6710" i="46"/>
  <c r="F6711" i="46"/>
  <c r="F6712" i="46"/>
  <c r="F6713" i="46"/>
  <c r="F6714" i="46"/>
  <c r="F6715" i="46"/>
  <c r="F6716" i="46"/>
  <c r="F6717" i="46"/>
  <c r="F6718" i="46"/>
  <c r="F6719" i="46"/>
  <c r="F6720" i="46"/>
  <c r="F6721" i="46"/>
  <c r="F6722" i="46"/>
  <c r="F6723" i="46"/>
  <c r="F6724" i="46"/>
  <c r="F6725" i="46"/>
  <c r="F6726" i="46"/>
  <c r="F6727" i="46"/>
  <c r="F6728" i="46"/>
  <c r="F6729" i="46"/>
  <c r="F6730" i="46"/>
  <c r="F6731" i="46"/>
  <c r="F6732" i="46"/>
  <c r="F6733" i="46"/>
  <c r="F6734" i="46"/>
  <c r="F6735" i="46"/>
  <c r="F6736" i="46"/>
  <c r="F6737" i="46"/>
  <c r="F6738" i="46"/>
  <c r="F6739" i="46"/>
  <c r="F6740" i="46"/>
  <c r="F6741" i="46"/>
  <c r="F6742" i="46"/>
  <c r="F6743" i="46"/>
  <c r="F6744" i="46"/>
  <c r="F6745" i="46"/>
  <c r="F6746" i="46"/>
  <c r="F6747" i="46"/>
  <c r="F6748" i="46"/>
  <c r="F6749" i="46"/>
  <c r="F6750" i="46"/>
  <c r="F6751" i="46"/>
  <c r="F6752" i="46"/>
  <c r="F6753" i="46"/>
  <c r="F6754" i="46"/>
  <c r="F6755" i="46"/>
  <c r="F6756" i="46"/>
  <c r="F6757" i="46"/>
  <c r="F6758" i="46"/>
  <c r="F6759" i="46"/>
  <c r="F6760" i="46"/>
  <c r="F6761" i="46"/>
  <c r="F6762" i="46"/>
  <c r="F6763" i="46"/>
  <c r="F6764" i="46"/>
  <c r="F6765" i="46"/>
  <c r="F6766" i="46"/>
  <c r="F6767" i="46"/>
  <c r="F6768" i="46"/>
  <c r="F6769" i="46"/>
  <c r="F6770" i="46"/>
  <c r="F6771" i="46"/>
  <c r="F6772" i="46"/>
  <c r="F6773" i="46"/>
  <c r="F6774" i="46"/>
  <c r="F6775" i="46"/>
  <c r="F6776" i="46"/>
  <c r="F6777" i="46"/>
  <c r="F6778" i="46"/>
  <c r="F6779" i="46"/>
  <c r="F6780" i="46"/>
  <c r="F6781" i="46"/>
  <c r="F6782" i="46"/>
  <c r="F6783" i="46"/>
  <c r="F6784" i="46"/>
  <c r="F6785" i="46"/>
  <c r="F6786" i="46"/>
  <c r="F6787" i="46"/>
  <c r="F6788" i="46"/>
  <c r="F6789" i="46"/>
  <c r="F6790" i="46"/>
  <c r="F6791" i="46"/>
  <c r="F6792" i="46"/>
  <c r="F6793" i="46"/>
  <c r="F6794" i="46"/>
  <c r="F6795" i="46"/>
  <c r="F6796" i="46"/>
  <c r="F6797" i="46"/>
  <c r="F6798" i="46"/>
  <c r="F6799" i="46"/>
  <c r="F6800" i="46"/>
  <c r="F6801" i="46"/>
  <c r="F6802" i="46"/>
  <c r="F6803" i="46"/>
  <c r="F6804" i="46"/>
  <c r="F6805" i="46"/>
  <c r="F6806" i="46"/>
  <c r="F6807" i="46"/>
  <c r="F6808" i="46"/>
  <c r="F6809" i="46"/>
  <c r="F6810" i="46"/>
  <c r="F6811" i="46"/>
  <c r="F6812" i="46"/>
  <c r="F6813" i="46"/>
  <c r="F6814" i="46"/>
  <c r="F6815" i="46"/>
  <c r="F6816" i="46"/>
  <c r="F6817" i="46"/>
  <c r="F6818" i="46"/>
  <c r="F6819" i="46"/>
  <c r="F6820" i="46"/>
  <c r="F6821" i="46"/>
  <c r="F6822" i="46"/>
  <c r="F6823" i="46"/>
  <c r="F6824" i="46"/>
  <c r="F6825" i="46"/>
  <c r="F6826" i="46"/>
  <c r="F6827" i="46"/>
  <c r="F6828" i="46"/>
  <c r="F6829" i="46"/>
  <c r="F6830" i="46"/>
  <c r="F6831" i="46"/>
  <c r="F6832" i="46"/>
  <c r="F6833" i="46"/>
  <c r="F6834" i="46"/>
  <c r="F6835" i="46"/>
  <c r="F6836" i="46"/>
  <c r="F6837" i="46"/>
  <c r="F6838" i="46"/>
  <c r="F6839" i="46"/>
  <c r="F6840" i="46"/>
  <c r="F6841" i="46"/>
  <c r="F6842" i="46"/>
  <c r="F6843" i="46"/>
  <c r="F6844" i="46"/>
  <c r="F6845" i="46"/>
  <c r="F6846" i="46"/>
  <c r="F6847" i="46"/>
  <c r="F6848" i="46"/>
  <c r="F6849" i="46"/>
  <c r="F6850" i="46"/>
  <c r="F6851" i="46"/>
  <c r="F6852" i="46"/>
  <c r="F6853" i="46"/>
  <c r="F6854" i="46"/>
  <c r="F6855" i="46"/>
  <c r="F6856" i="46"/>
  <c r="F6857" i="46"/>
  <c r="F6858" i="46"/>
  <c r="F6859" i="46"/>
  <c r="F6860" i="46"/>
  <c r="F6861" i="46"/>
  <c r="F6862" i="46"/>
  <c r="F6863" i="46"/>
  <c r="F6864" i="46"/>
  <c r="F6865" i="46"/>
  <c r="F6866" i="46"/>
  <c r="F6867" i="46"/>
  <c r="F6868" i="46"/>
  <c r="F6869" i="46"/>
  <c r="F6870" i="46"/>
  <c r="F6871" i="46"/>
  <c r="F6872" i="46"/>
  <c r="F6873" i="46"/>
  <c r="F6874" i="46"/>
  <c r="F6875" i="46"/>
  <c r="F6876" i="46"/>
  <c r="F6877" i="46"/>
  <c r="F6878" i="46"/>
  <c r="F6879" i="46"/>
  <c r="F6880" i="46"/>
  <c r="F6881" i="46"/>
  <c r="F6882" i="46"/>
  <c r="F6883" i="46"/>
  <c r="F6884" i="46"/>
  <c r="F6885" i="46"/>
  <c r="F6886" i="46"/>
  <c r="F6887" i="46"/>
  <c r="F6888" i="46"/>
  <c r="F6889" i="46"/>
  <c r="F6890" i="46"/>
  <c r="F6891" i="46"/>
  <c r="F6892" i="46"/>
  <c r="F6893" i="46"/>
  <c r="F6894" i="46"/>
  <c r="F6895" i="46"/>
  <c r="F6896" i="46"/>
  <c r="F6897" i="46"/>
  <c r="F6898" i="46"/>
  <c r="F6899" i="46"/>
  <c r="F6900" i="46"/>
  <c r="F6901" i="46"/>
  <c r="F6902" i="46"/>
  <c r="F6903" i="46"/>
  <c r="F6904" i="46"/>
  <c r="F6905" i="46"/>
  <c r="F6906" i="46"/>
  <c r="F6907" i="46"/>
  <c r="F6908" i="46"/>
  <c r="F6909" i="46"/>
  <c r="F6910" i="46"/>
  <c r="F6911" i="46"/>
  <c r="F6912" i="46"/>
  <c r="F6913" i="46"/>
  <c r="F6914" i="46"/>
  <c r="F6915" i="46"/>
  <c r="F6916" i="46"/>
  <c r="F6917" i="46"/>
  <c r="F6918" i="46"/>
  <c r="F6919" i="46"/>
  <c r="F6920" i="46"/>
  <c r="F6921" i="46"/>
  <c r="F6922" i="46"/>
  <c r="F6923" i="46"/>
  <c r="F6924" i="46"/>
  <c r="F6925" i="46"/>
  <c r="F6926" i="46"/>
  <c r="F6927" i="46"/>
  <c r="F6928" i="46"/>
  <c r="F6929" i="46"/>
  <c r="F6930" i="46"/>
  <c r="F6931" i="46"/>
  <c r="F6932" i="46"/>
  <c r="F6933" i="46"/>
  <c r="F6934" i="46"/>
  <c r="F6935" i="46"/>
  <c r="F6936" i="46"/>
  <c r="F6937" i="46"/>
  <c r="F6938" i="46"/>
  <c r="F6939" i="46"/>
  <c r="F6940" i="46"/>
  <c r="F6941" i="46"/>
  <c r="F6942" i="46"/>
  <c r="F6943" i="46"/>
  <c r="F6944" i="46"/>
  <c r="F6945" i="46"/>
  <c r="F6946" i="46"/>
  <c r="F6947" i="46"/>
  <c r="F6948" i="46"/>
  <c r="F6949" i="46"/>
  <c r="F6950" i="46"/>
  <c r="F6951" i="46"/>
  <c r="F6952" i="46"/>
  <c r="F6953" i="46"/>
  <c r="F6954" i="46"/>
  <c r="F6955" i="46"/>
  <c r="F6956" i="46"/>
  <c r="F6957" i="46"/>
  <c r="F6958" i="46"/>
  <c r="F6959" i="46"/>
  <c r="F6960" i="46"/>
  <c r="F6961" i="46"/>
  <c r="F6962" i="46"/>
  <c r="F6963" i="46"/>
  <c r="F6964" i="46"/>
  <c r="F6965" i="46"/>
  <c r="F6966" i="46"/>
  <c r="F6967" i="46"/>
  <c r="F6968" i="46"/>
  <c r="F6969" i="46"/>
  <c r="F6970" i="46"/>
  <c r="F6971" i="46"/>
  <c r="F6972" i="46"/>
  <c r="F6973" i="46"/>
  <c r="F6974" i="46"/>
  <c r="F6975" i="46"/>
  <c r="F6976" i="46"/>
  <c r="F6977" i="46"/>
  <c r="F6978" i="46"/>
  <c r="F6979" i="46"/>
  <c r="F6980" i="46"/>
  <c r="F6981" i="46"/>
  <c r="F6982" i="46"/>
  <c r="F6983" i="46"/>
  <c r="F6984" i="46"/>
  <c r="F6985" i="46"/>
  <c r="F6986" i="46"/>
  <c r="F6987" i="46"/>
  <c r="F6988" i="46"/>
  <c r="F6989" i="46"/>
  <c r="F6990" i="46"/>
  <c r="F6991" i="46"/>
  <c r="F6992" i="46"/>
  <c r="F6993" i="46"/>
  <c r="F6994" i="46"/>
  <c r="F6995" i="46"/>
  <c r="F6996" i="46"/>
  <c r="F6997" i="46"/>
  <c r="F6998" i="46"/>
  <c r="F6999" i="46"/>
  <c r="F7000" i="46"/>
  <c r="F7001" i="46"/>
  <c r="F7002" i="46"/>
  <c r="F7003" i="46"/>
  <c r="F7004" i="46"/>
  <c r="F7005" i="46"/>
  <c r="F7006" i="46"/>
  <c r="F7007" i="46"/>
  <c r="F7008" i="46"/>
  <c r="F7009" i="46"/>
  <c r="F7010" i="46"/>
  <c r="F7011" i="46"/>
  <c r="F7012" i="46"/>
  <c r="F7013" i="46"/>
  <c r="F7014" i="46"/>
  <c r="F7015" i="46"/>
  <c r="F7016" i="46"/>
  <c r="F7017" i="46"/>
  <c r="F7018" i="46"/>
  <c r="F7019" i="46"/>
  <c r="F7020" i="46"/>
  <c r="F7021" i="46"/>
  <c r="F7022" i="46"/>
  <c r="F7023" i="46"/>
  <c r="F7024" i="46"/>
  <c r="F7025" i="46"/>
  <c r="F7026" i="46"/>
  <c r="F7027" i="46"/>
  <c r="F7028" i="46"/>
  <c r="F7029" i="46"/>
  <c r="F7030" i="46"/>
  <c r="F7031" i="46"/>
  <c r="F7032" i="46"/>
  <c r="F7033" i="46"/>
  <c r="F7034" i="46"/>
  <c r="F7035" i="46"/>
  <c r="F7036" i="46"/>
  <c r="F7037" i="46"/>
  <c r="F7038" i="46"/>
  <c r="F7039" i="46"/>
  <c r="F7040" i="46"/>
  <c r="F7041" i="46"/>
  <c r="F7042" i="46"/>
  <c r="F7043" i="46"/>
  <c r="F7044" i="46"/>
  <c r="F7045" i="46"/>
  <c r="F7046" i="46"/>
  <c r="F7047" i="46"/>
  <c r="F7048" i="46"/>
  <c r="F7049" i="46"/>
  <c r="F7050" i="46"/>
  <c r="F7051" i="46"/>
  <c r="F7052" i="46"/>
  <c r="F7053" i="46"/>
  <c r="F7054" i="46"/>
  <c r="F7055" i="46"/>
  <c r="F7056" i="46"/>
  <c r="F7057" i="46"/>
  <c r="F7058" i="46"/>
  <c r="F7059" i="46"/>
  <c r="F7060" i="46"/>
  <c r="F7061" i="46"/>
  <c r="F7062" i="46"/>
  <c r="F7063" i="46"/>
  <c r="F7064" i="46"/>
  <c r="F7065" i="46"/>
  <c r="F7066" i="46"/>
  <c r="F7067" i="46"/>
  <c r="F7068" i="46"/>
  <c r="F7069" i="46"/>
  <c r="F7070" i="46"/>
  <c r="F7071" i="46"/>
  <c r="F7072" i="46"/>
  <c r="F7073" i="46"/>
  <c r="F7074" i="46"/>
  <c r="F7075" i="46"/>
  <c r="F7076" i="46"/>
  <c r="F7077" i="46"/>
  <c r="F7078" i="46"/>
  <c r="F7079" i="46"/>
  <c r="F7080" i="46"/>
  <c r="F7081" i="46"/>
  <c r="F7082" i="46"/>
  <c r="F7083" i="46"/>
  <c r="F7084" i="46"/>
  <c r="F7085" i="46"/>
  <c r="F7086" i="46"/>
  <c r="F7087" i="46"/>
  <c r="F7088" i="46"/>
  <c r="F7089" i="46"/>
  <c r="F7090" i="46"/>
  <c r="F7091" i="46"/>
  <c r="F7092" i="46"/>
  <c r="F7093" i="46"/>
  <c r="F7094" i="46"/>
  <c r="F7095" i="46"/>
  <c r="F7096" i="46"/>
  <c r="F7097" i="46"/>
  <c r="F7098" i="46"/>
  <c r="F7099" i="46"/>
  <c r="F7100" i="46"/>
  <c r="F7101" i="46"/>
  <c r="F7102" i="46"/>
  <c r="F7103" i="46"/>
  <c r="F7104" i="46"/>
  <c r="F7105" i="46"/>
  <c r="F7106" i="46"/>
  <c r="F7107" i="46"/>
  <c r="F7108" i="46"/>
  <c r="F7109" i="46"/>
  <c r="F7110" i="46"/>
  <c r="F7111" i="46"/>
  <c r="F7112" i="46"/>
  <c r="F7113" i="46"/>
  <c r="F7114" i="46"/>
  <c r="F7115" i="46"/>
  <c r="F7116" i="46"/>
  <c r="F7117" i="46"/>
  <c r="F7118" i="46"/>
  <c r="F7119" i="46"/>
  <c r="F7120" i="46"/>
  <c r="F7121" i="46"/>
  <c r="F7122" i="46"/>
  <c r="F7123" i="46"/>
  <c r="F7124" i="46"/>
  <c r="F7125" i="46"/>
  <c r="F7126" i="46"/>
  <c r="F7127" i="46"/>
  <c r="F7128" i="46"/>
  <c r="F7129" i="46"/>
  <c r="F7130" i="46"/>
  <c r="F7131" i="46"/>
  <c r="F7132" i="46"/>
  <c r="F7133" i="46"/>
  <c r="F7134" i="46"/>
  <c r="F7135" i="46"/>
  <c r="F7136" i="46"/>
  <c r="F7137" i="46"/>
  <c r="F7138" i="46"/>
  <c r="F7139" i="46"/>
  <c r="F7140" i="46"/>
  <c r="F7141" i="46"/>
  <c r="F7142" i="46"/>
  <c r="F7143" i="46"/>
  <c r="F7144" i="46"/>
  <c r="F7145" i="46"/>
  <c r="F7146" i="46"/>
  <c r="F7147" i="46"/>
  <c r="F7148" i="46"/>
  <c r="F7149" i="46"/>
  <c r="F7150" i="46"/>
  <c r="F7151" i="46"/>
  <c r="F7152" i="46"/>
  <c r="F7153" i="46"/>
  <c r="F7154" i="46"/>
  <c r="F7155" i="46"/>
  <c r="F7156" i="46"/>
  <c r="F7157" i="46"/>
  <c r="F7158" i="46"/>
  <c r="F7159" i="46"/>
  <c r="F7160" i="46"/>
  <c r="F7161" i="46"/>
  <c r="F7162" i="46"/>
  <c r="F7163" i="46"/>
  <c r="F7164" i="46"/>
  <c r="F7165" i="46"/>
  <c r="F7166" i="46"/>
  <c r="F7167" i="46"/>
  <c r="F7168" i="46"/>
  <c r="F7169" i="46"/>
  <c r="F7170" i="46"/>
  <c r="F7171" i="46"/>
  <c r="F7172" i="46"/>
  <c r="F7173" i="46"/>
  <c r="F7174" i="46"/>
  <c r="F7175" i="46"/>
  <c r="F7176" i="46"/>
  <c r="F7177" i="46"/>
  <c r="F7178" i="46"/>
  <c r="F7179" i="46"/>
  <c r="F7180" i="46"/>
  <c r="F7181" i="46"/>
  <c r="F7182" i="46"/>
  <c r="F7183" i="46"/>
  <c r="F7184" i="46"/>
  <c r="F7185" i="46"/>
  <c r="F7186" i="46"/>
  <c r="F7187" i="46"/>
  <c r="F7188" i="46"/>
  <c r="F7189" i="46"/>
  <c r="F7190" i="46"/>
  <c r="F7191" i="46"/>
  <c r="F7192" i="46"/>
  <c r="F7193" i="46"/>
  <c r="F7194" i="46"/>
  <c r="F7195" i="46"/>
  <c r="F7196" i="46"/>
  <c r="F7197" i="46"/>
  <c r="F7198" i="46"/>
  <c r="F7199" i="46"/>
  <c r="F7200" i="46"/>
  <c r="F7201" i="46"/>
  <c r="F7202" i="46"/>
  <c r="F7203" i="46"/>
  <c r="F7204" i="46"/>
  <c r="F7205" i="46"/>
  <c r="F7206" i="46"/>
  <c r="F7207" i="46"/>
  <c r="F7208" i="46"/>
  <c r="F7209" i="46"/>
  <c r="F7210" i="46"/>
  <c r="F7211" i="46"/>
  <c r="F7212" i="46"/>
  <c r="F7213" i="46"/>
  <c r="F7214" i="46"/>
  <c r="F7215" i="46"/>
  <c r="F7216" i="46"/>
  <c r="F7217" i="46"/>
  <c r="F7218" i="46"/>
  <c r="F7219" i="46"/>
  <c r="F7220" i="46"/>
  <c r="F7221" i="46"/>
  <c r="F7222" i="46"/>
  <c r="F7223" i="46"/>
  <c r="F7224" i="46"/>
  <c r="F7225" i="46"/>
  <c r="F7226" i="46"/>
  <c r="F7227" i="46"/>
  <c r="F7228" i="46"/>
  <c r="F7229" i="46"/>
  <c r="F7230" i="46"/>
  <c r="F7231" i="46"/>
  <c r="F7232" i="46"/>
  <c r="F7233" i="46"/>
  <c r="F7234" i="46"/>
  <c r="F7235" i="46"/>
  <c r="F7236" i="46"/>
  <c r="F7237" i="46"/>
  <c r="F7238" i="46"/>
  <c r="F7239" i="46"/>
  <c r="F7240" i="46"/>
  <c r="F7241" i="46"/>
  <c r="F7242" i="46"/>
  <c r="F7243" i="46"/>
  <c r="F7244" i="46"/>
  <c r="F7245" i="46"/>
  <c r="F7246" i="46"/>
  <c r="F7247" i="46"/>
  <c r="F7248" i="46"/>
  <c r="F7249" i="46"/>
  <c r="F7250" i="46"/>
  <c r="F7251" i="46"/>
  <c r="F7252" i="46"/>
  <c r="F7253" i="46"/>
  <c r="F7254" i="46"/>
  <c r="F7255" i="46"/>
  <c r="F7256" i="46"/>
  <c r="F7257" i="46"/>
  <c r="F7258" i="46"/>
  <c r="F7259" i="46"/>
  <c r="F7260" i="46"/>
  <c r="F7261" i="46"/>
  <c r="F7262" i="46"/>
  <c r="F7263" i="46"/>
  <c r="F7264" i="46"/>
  <c r="F7265" i="46"/>
  <c r="F7266" i="46"/>
  <c r="F7267" i="46"/>
  <c r="F7268" i="46"/>
  <c r="F7269" i="46"/>
  <c r="F7270" i="46"/>
  <c r="F7271" i="46"/>
  <c r="F7272" i="46"/>
  <c r="F7273" i="46"/>
  <c r="F7274" i="46"/>
  <c r="F7275" i="46"/>
  <c r="F7276" i="46"/>
  <c r="F7277" i="46"/>
  <c r="F7278" i="46"/>
  <c r="F7279" i="46"/>
  <c r="F7280" i="46"/>
  <c r="F7281" i="46"/>
  <c r="F7282" i="46"/>
  <c r="F7283" i="46"/>
  <c r="F7284" i="46"/>
  <c r="F7285" i="46"/>
  <c r="F7286" i="46"/>
  <c r="F7287" i="46"/>
  <c r="F7288" i="46"/>
  <c r="F7289" i="46"/>
  <c r="F7290" i="46"/>
  <c r="F7291" i="46"/>
  <c r="F7292" i="46"/>
  <c r="F7293" i="46"/>
  <c r="F7294" i="46"/>
  <c r="F7295" i="46"/>
  <c r="F7296" i="46"/>
  <c r="F7297" i="46"/>
  <c r="F7298" i="46"/>
  <c r="F7299" i="46"/>
  <c r="F7300" i="46"/>
  <c r="F7301" i="46"/>
  <c r="F7302" i="46"/>
  <c r="F7303" i="46"/>
  <c r="F7304" i="46"/>
  <c r="F7305" i="46"/>
  <c r="F7306" i="46"/>
  <c r="F7307" i="46"/>
  <c r="F7308" i="46"/>
  <c r="F7309" i="46"/>
  <c r="F7310" i="46"/>
  <c r="F7311" i="46"/>
  <c r="F7312" i="46"/>
  <c r="F7313" i="46"/>
  <c r="F7314" i="46"/>
  <c r="F7315" i="46"/>
  <c r="F7316" i="46"/>
  <c r="F7317" i="46"/>
  <c r="F7318" i="46"/>
  <c r="F7319" i="46"/>
  <c r="F7320" i="46"/>
  <c r="F7321" i="46"/>
  <c r="F7322" i="46"/>
  <c r="F7323" i="46"/>
  <c r="F7324" i="46"/>
  <c r="F7325" i="46"/>
  <c r="F7326" i="46"/>
  <c r="F7327" i="46"/>
  <c r="F7328" i="46"/>
  <c r="F7329" i="46"/>
  <c r="F7330" i="46"/>
  <c r="F7331" i="46"/>
  <c r="F7332" i="46"/>
  <c r="F7333" i="46"/>
  <c r="F7334" i="46"/>
  <c r="F7335" i="46"/>
  <c r="F7336" i="46"/>
  <c r="F7337" i="46"/>
  <c r="F7338" i="46"/>
  <c r="F7339" i="46"/>
  <c r="F7340" i="46"/>
  <c r="F7341" i="46"/>
  <c r="F7342" i="46"/>
  <c r="F7343" i="46"/>
  <c r="F7344" i="46"/>
  <c r="F7345" i="46"/>
  <c r="F7346" i="46"/>
  <c r="F7347" i="46"/>
  <c r="F7348" i="46"/>
  <c r="F7349" i="46"/>
  <c r="F7350" i="46"/>
  <c r="F7351" i="46"/>
  <c r="F7352" i="46"/>
  <c r="F7353" i="46"/>
  <c r="F7354" i="46"/>
  <c r="F7355" i="46"/>
  <c r="F7356" i="46"/>
  <c r="F7357" i="46"/>
  <c r="F7358" i="46"/>
  <c r="F7359" i="46"/>
  <c r="F7360" i="46"/>
  <c r="F7361" i="46"/>
  <c r="F7362" i="46"/>
  <c r="F7363" i="46"/>
  <c r="F7364" i="46"/>
  <c r="F7365" i="46"/>
  <c r="F7366" i="46"/>
  <c r="F7367" i="46"/>
  <c r="F7368" i="46"/>
  <c r="F7369" i="46"/>
  <c r="F7370" i="46"/>
  <c r="F7371" i="46"/>
  <c r="F7372" i="46"/>
  <c r="F7373" i="46"/>
  <c r="F7374" i="46"/>
  <c r="F7375" i="46"/>
  <c r="F7376" i="46"/>
  <c r="F7377" i="46"/>
  <c r="F7378" i="46"/>
  <c r="F7379" i="46"/>
  <c r="F7380" i="46"/>
  <c r="F7381" i="46"/>
  <c r="F7382" i="46"/>
  <c r="F7383" i="46"/>
  <c r="F7384" i="46"/>
  <c r="F7385" i="46"/>
  <c r="F7386" i="46"/>
  <c r="F7387" i="46"/>
  <c r="F7388" i="46"/>
  <c r="F7389" i="46"/>
  <c r="F7390" i="46"/>
  <c r="F7391" i="46"/>
  <c r="F7392" i="46"/>
  <c r="F7393" i="46"/>
  <c r="F7394" i="46"/>
  <c r="F7395" i="46"/>
  <c r="F7396" i="46"/>
  <c r="F7397" i="46"/>
  <c r="F7398" i="46"/>
  <c r="F7399" i="46"/>
  <c r="F7400" i="46"/>
  <c r="F7401" i="46"/>
  <c r="F7402" i="46"/>
  <c r="F7403" i="46"/>
  <c r="F7404" i="46"/>
  <c r="F7405" i="46"/>
  <c r="F7406" i="46"/>
  <c r="F7407" i="46"/>
  <c r="F7408" i="46"/>
  <c r="F7409" i="46"/>
  <c r="F7410" i="46"/>
  <c r="F7411" i="46"/>
  <c r="F7412" i="46"/>
  <c r="F7413" i="46"/>
  <c r="F7414" i="46"/>
  <c r="F7415" i="46"/>
  <c r="F7416" i="46"/>
  <c r="F7417" i="46"/>
  <c r="F7418" i="46"/>
  <c r="F7419" i="46"/>
  <c r="F7420" i="46"/>
  <c r="F7421" i="46"/>
  <c r="F7422" i="46"/>
  <c r="F7423" i="46"/>
  <c r="F7424" i="46"/>
  <c r="F7425" i="46"/>
  <c r="F7426" i="46"/>
  <c r="F7427" i="46"/>
  <c r="F7428" i="46"/>
  <c r="F7429" i="46"/>
  <c r="F7430" i="46"/>
  <c r="F7431" i="46"/>
  <c r="F7432" i="46"/>
  <c r="F7433" i="46"/>
  <c r="F7434" i="46"/>
  <c r="F7435" i="46"/>
  <c r="F7436" i="46"/>
  <c r="F7437" i="46"/>
  <c r="F7438" i="46"/>
  <c r="F7439" i="46"/>
  <c r="F7440" i="46"/>
  <c r="F7441" i="46"/>
  <c r="F7442" i="46"/>
  <c r="F7443" i="46"/>
  <c r="F7444" i="46"/>
  <c r="F7445" i="46"/>
  <c r="F7446" i="46"/>
  <c r="F7447" i="46"/>
  <c r="F7448" i="46"/>
  <c r="F7449" i="46"/>
  <c r="F7450" i="46"/>
  <c r="F7451" i="46"/>
  <c r="F7452" i="46"/>
  <c r="F7453" i="46"/>
  <c r="F7454" i="46"/>
  <c r="F7455" i="46"/>
  <c r="F7456" i="46"/>
  <c r="F7457" i="46"/>
  <c r="F7458" i="46"/>
  <c r="F7459" i="46"/>
  <c r="F7460" i="46"/>
  <c r="F7461" i="46"/>
  <c r="F7462" i="46"/>
  <c r="F7463" i="46"/>
  <c r="F7464" i="46"/>
  <c r="F7465" i="46"/>
  <c r="F7466" i="46"/>
  <c r="F7467" i="46"/>
  <c r="F7468" i="46"/>
  <c r="F7469" i="46"/>
  <c r="F7470" i="46"/>
  <c r="F7471" i="46"/>
  <c r="F7472" i="46"/>
  <c r="F7473" i="46"/>
  <c r="F7474" i="46"/>
  <c r="F7475" i="46"/>
  <c r="F7476" i="46"/>
  <c r="F7477" i="46"/>
  <c r="F7478" i="46"/>
  <c r="F7479" i="46"/>
  <c r="F7480" i="46"/>
  <c r="F7481" i="46"/>
  <c r="F7482" i="46"/>
  <c r="F7483" i="46"/>
  <c r="F7484" i="46"/>
  <c r="F7485" i="46"/>
  <c r="F7486" i="46"/>
  <c r="F7487" i="46"/>
  <c r="F7488" i="46"/>
  <c r="F7489" i="46"/>
  <c r="F7490" i="46"/>
  <c r="F7491" i="46"/>
  <c r="F7492" i="46"/>
  <c r="F7493" i="46"/>
  <c r="F7494" i="46"/>
  <c r="F7495" i="46"/>
  <c r="F7496" i="46"/>
  <c r="F7497" i="46"/>
  <c r="F7498" i="46"/>
  <c r="F7499" i="46"/>
  <c r="F7500" i="46"/>
  <c r="F7501" i="46"/>
  <c r="F7502" i="46"/>
  <c r="F7503" i="46"/>
  <c r="F7504" i="46"/>
  <c r="F7505" i="46"/>
  <c r="F7506" i="46"/>
  <c r="F7507" i="46"/>
  <c r="F7508" i="46"/>
  <c r="F7509" i="46"/>
  <c r="F7510" i="46"/>
  <c r="F7511" i="46"/>
  <c r="F7512" i="46"/>
  <c r="F7513" i="46"/>
  <c r="F7514" i="46"/>
  <c r="F7515" i="46"/>
  <c r="F7516" i="46"/>
  <c r="F7517" i="46"/>
  <c r="F7518" i="46"/>
  <c r="F7519" i="46"/>
  <c r="F7520" i="46"/>
  <c r="F7521" i="46"/>
  <c r="F7522" i="46"/>
  <c r="F7523" i="46"/>
  <c r="F7524" i="46"/>
  <c r="F7525" i="46"/>
  <c r="F7526" i="46"/>
  <c r="F7527" i="46"/>
  <c r="F7528" i="46"/>
  <c r="F7529" i="46"/>
  <c r="F7530" i="46"/>
  <c r="F7531" i="46"/>
  <c r="F7532" i="46"/>
  <c r="F7533" i="46"/>
  <c r="F7534" i="46"/>
  <c r="F7535" i="46"/>
  <c r="F7536" i="46"/>
  <c r="F7537" i="46"/>
  <c r="F7538" i="46"/>
  <c r="F7539" i="46"/>
  <c r="F7540" i="46"/>
  <c r="F7541" i="46"/>
  <c r="F7542" i="46"/>
  <c r="F7543" i="46"/>
  <c r="F7544" i="46"/>
  <c r="F7545" i="46"/>
  <c r="F7546" i="46"/>
  <c r="F7547" i="46"/>
  <c r="F7548" i="46"/>
  <c r="F7549" i="46"/>
  <c r="F7550" i="46"/>
  <c r="F7551" i="46"/>
  <c r="F7552" i="46"/>
  <c r="F7553" i="46"/>
  <c r="F7554" i="46"/>
  <c r="F7555" i="46"/>
  <c r="F7556" i="46"/>
  <c r="F7557" i="46"/>
  <c r="F7558" i="46"/>
  <c r="F7559" i="46"/>
  <c r="F7560" i="46"/>
  <c r="F7561" i="46"/>
  <c r="F7562" i="46"/>
  <c r="F7563" i="46"/>
  <c r="F7564" i="46"/>
  <c r="F7565" i="46"/>
  <c r="F7566" i="46"/>
  <c r="F7567" i="46"/>
  <c r="F7568" i="46"/>
  <c r="F7569" i="46"/>
  <c r="F7570" i="46"/>
  <c r="F7571" i="46"/>
  <c r="F7572" i="46"/>
  <c r="F7573" i="46"/>
  <c r="F7574" i="46"/>
  <c r="F7575" i="46"/>
  <c r="F7576" i="46"/>
  <c r="F7577" i="46"/>
  <c r="F7578" i="46"/>
  <c r="F7579" i="46"/>
  <c r="F7580" i="46"/>
  <c r="F7581" i="46"/>
  <c r="F7582" i="46"/>
  <c r="F7583" i="46"/>
  <c r="F7584" i="46"/>
  <c r="F7585" i="46"/>
  <c r="F7586" i="46"/>
  <c r="F7587" i="46"/>
  <c r="F7588" i="46"/>
  <c r="F7589" i="46"/>
  <c r="F7590" i="46"/>
  <c r="F7591" i="46"/>
  <c r="F7592" i="46"/>
  <c r="F7593" i="46"/>
  <c r="F7594" i="46"/>
  <c r="F7595" i="46"/>
  <c r="F7596" i="46"/>
  <c r="F7597" i="46"/>
  <c r="F7598" i="46"/>
  <c r="F7599" i="46"/>
  <c r="F7600" i="46"/>
  <c r="F7601" i="46"/>
  <c r="F7602" i="46"/>
  <c r="F7603" i="46"/>
  <c r="F7604" i="46"/>
  <c r="F7605" i="46"/>
  <c r="F7606" i="46"/>
  <c r="F7607" i="46"/>
  <c r="F7608" i="46"/>
  <c r="F7609" i="46"/>
  <c r="F7610" i="46"/>
  <c r="F7611" i="46"/>
  <c r="F7612" i="46"/>
  <c r="F7613" i="46"/>
  <c r="F7614" i="46"/>
  <c r="F7615" i="46"/>
  <c r="F7616" i="46"/>
  <c r="F7617" i="46"/>
  <c r="F7618" i="46"/>
  <c r="F7619" i="46"/>
  <c r="F7620" i="46"/>
  <c r="F7621" i="46"/>
  <c r="F7622" i="46"/>
  <c r="F7623" i="46"/>
  <c r="F7624" i="46"/>
  <c r="F7625" i="46"/>
  <c r="F7626" i="46"/>
  <c r="F7627" i="46"/>
  <c r="F7628" i="46"/>
  <c r="F7629" i="46"/>
  <c r="F7630" i="46"/>
  <c r="F7631" i="46"/>
  <c r="F7632" i="46"/>
  <c r="F7633" i="46"/>
  <c r="F7634" i="46"/>
  <c r="F7635" i="46"/>
  <c r="F7636" i="46"/>
  <c r="F7637" i="46"/>
  <c r="F7638" i="46"/>
  <c r="F7639" i="46"/>
  <c r="F7640" i="46"/>
  <c r="F7641" i="46"/>
  <c r="F7642" i="46"/>
  <c r="F7643" i="46"/>
  <c r="F7644" i="46"/>
  <c r="F7645" i="46"/>
  <c r="F7646" i="46"/>
  <c r="F7647" i="46"/>
  <c r="F7648" i="46"/>
  <c r="F7649" i="46"/>
  <c r="F7650" i="46"/>
  <c r="F7651" i="46"/>
  <c r="F7652" i="46"/>
  <c r="F7653" i="46"/>
  <c r="F7654" i="46"/>
  <c r="F7655" i="46"/>
  <c r="F7656" i="46"/>
  <c r="F7657" i="46"/>
  <c r="F7658" i="46"/>
  <c r="F7659" i="46"/>
  <c r="F7660" i="46"/>
  <c r="F7661" i="46"/>
  <c r="F7662" i="46"/>
  <c r="F7663" i="46"/>
  <c r="F7664" i="46"/>
  <c r="F7665" i="46"/>
  <c r="F7666" i="46"/>
  <c r="F7667" i="46"/>
  <c r="F7668" i="46"/>
  <c r="F7669" i="46"/>
  <c r="F7670" i="46"/>
  <c r="F7671" i="46"/>
  <c r="F7672" i="46"/>
  <c r="F7673" i="46"/>
  <c r="F7674" i="46"/>
  <c r="F7675" i="46"/>
  <c r="F7676" i="46"/>
  <c r="F7677" i="46"/>
  <c r="F7678" i="46"/>
  <c r="F7679" i="46"/>
  <c r="F7680" i="46"/>
  <c r="F7681" i="46"/>
  <c r="F7682" i="46"/>
  <c r="F7683" i="46"/>
  <c r="F7684" i="46"/>
  <c r="F7685" i="46"/>
  <c r="F7686" i="46"/>
  <c r="F7687" i="46"/>
  <c r="F7688" i="46"/>
  <c r="F7689" i="46"/>
  <c r="F2" i="46"/>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52" i="46"/>
  <c r="E53" i="46"/>
  <c r="E54" i="46"/>
  <c r="E55" i="46"/>
  <c r="E56" i="46"/>
  <c r="E57" i="46"/>
  <c r="E58" i="46"/>
  <c r="E59" i="46"/>
  <c r="E60" i="46"/>
  <c r="E61" i="46"/>
  <c r="E62" i="46"/>
  <c r="E63" i="46"/>
  <c r="E64" i="46"/>
  <c r="E65" i="46"/>
  <c r="E66" i="46"/>
  <c r="E67" i="46"/>
  <c r="E68" i="46"/>
  <c r="E69" i="46"/>
  <c r="E70" i="46"/>
  <c r="E71" i="46"/>
  <c r="E72" i="46"/>
  <c r="E73" i="46"/>
  <c r="E74" i="46"/>
  <c r="E75" i="46"/>
  <c r="E76" i="46"/>
  <c r="E77" i="46"/>
  <c r="E78" i="46"/>
  <c r="E79" i="46"/>
  <c r="E80" i="46"/>
  <c r="E81" i="46"/>
  <c r="E82" i="46"/>
  <c r="E83" i="46"/>
  <c r="E84" i="46"/>
  <c r="E85" i="46"/>
  <c r="E86" i="46"/>
  <c r="E87" i="46"/>
  <c r="E88" i="46"/>
  <c r="E89" i="46"/>
  <c r="E90" i="46"/>
  <c r="E91" i="46"/>
  <c r="E92" i="46"/>
  <c r="E93" i="46"/>
  <c r="E94" i="46"/>
  <c r="E95" i="46"/>
  <c r="E96" i="46"/>
  <c r="E97" i="46"/>
  <c r="E98" i="46"/>
  <c r="E99" i="46"/>
  <c r="E100" i="46"/>
  <c r="E101" i="46"/>
  <c r="E102" i="46"/>
  <c r="E103" i="46"/>
  <c r="E104" i="46"/>
  <c r="E105" i="46"/>
  <c r="E106" i="46"/>
  <c r="E107" i="46"/>
  <c r="E108" i="46"/>
  <c r="E109" i="46"/>
  <c r="E110" i="46"/>
  <c r="E111" i="46"/>
  <c r="E112" i="46"/>
  <c r="E113" i="46"/>
  <c r="E114" i="46"/>
  <c r="E115" i="46"/>
  <c r="E116" i="46"/>
  <c r="E117" i="46"/>
  <c r="E118" i="46"/>
  <c r="E119" i="46"/>
  <c r="E120" i="46"/>
  <c r="E121" i="46"/>
  <c r="E122" i="46"/>
  <c r="E123" i="46"/>
  <c r="E124" i="46"/>
  <c r="E125" i="46"/>
  <c r="E126" i="46"/>
  <c r="E127" i="46"/>
  <c r="E128" i="46"/>
  <c r="E129" i="46"/>
  <c r="E130" i="46"/>
  <c r="E131" i="46"/>
  <c r="E132" i="46"/>
  <c r="E133" i="46"/>
  <c r="E134" i="46"/>
  <c r="E135" i="46"/>
  <c r="E136" i="46"/>
  <c r="E137" i="46"/>
  <c r="E138" i="46"/>
  <c r="E139" i="46"/>
  <c r="E140" i="46"/>
  <c r="E141" i="46"/>
  <c r="E142" i="46"/>
  <c r="E143" i="46"/>
  <c r="E144" i="46"/>
  <c r="E145" i="46"/>
  <c r="E146" i="46"/>
  <c r="E147" i="46"/>
  <c r="E148" i="46"/>
  <c r="E149" i="46"/>
  <c r="E150" i="46"/>
  <c r="E151" i="46"/>
  <c r="E152" i="46"/>
  <c r="E153" i="46"/>
  <c r="E154" i="46"/>
  <c r="E155" i="46"/>
  <c r="E156" i="46"/>
  <c r="E157" i="46"/>
  <c r="E158" i="46"/>
  <c r="E159" i="46"/>
  <c r="E160" i="46"/>
  <c r="E161" i="46"/>
  <c r="E162" i="46"/>
  <c r="E163" i="46"/>
  <c r="E164" i="46"/>
  <c r="E165" i="46"/>
  <c r="E166" i="46"/>
  <c r="E167" i="46"/>
  <c r="E168" i="46"/>
  <c r="E169" i="46"/>
  <c r="E170" i="46"/>
  <c r="E171" i="46"/>
  <c r="E172" i="46"/>
  <c r="E173" i="46"/>
  <c r="E174" i="46"/>
  <c r="E175" i="46"/>
  <c r="E176" i="46"/>
  <c r="E177" i="46"/>
  <c r="E178" i="46"/>
  <c r="E179" i="46"/>
  <c r="E180" i="46"/>
  <c r="E181" i="46"/>
  <c r="E182" i="46"/>
  <c r="E183" i="46"/>
  <c r="E184" i="46"/>
  <c r="E185" i="46"/>
  <c r="E186" i="46"/>
  <c r="E187" i="46"/>
  <c r="E188" i="46"/>
  <c r="E189" i="46"/>
  <c r="E190" i="46"/>
  <c r="E191" i="46"/>
  <c r="E192" i="46"/>
  <c r="E193" i="46"/>
  <c r="E194" i="46"/>
  <c r="E195" i="46"/>
  <c r="E196" i="46"/>
  <c r="E197" i="46"/>
  <c r="E198" i="46"/>
  <c r="E199" i="46"/>
  <c r="E200" i="46"/>
  <c r="E201" i="46"/>
  <c r="E202" i="46"/>
  <c r="E203" i="46"/>
  <c r="E204" i="46"/>
  <c r="E205" i="46"/>
  <c r="E206" i="46"/>
  <c r="E207" i="46"/>
  <c r="E208" i="46"/>
  <c r="E209" i="46"/>
  <c r="E210" i="46"/>
  <c r="E211" i="46"/>
  <c r="E212" i="46"/>
  <c r="E213" i="46"/>
  <c r="E214" i="46"/>
  <c r="E215" i="46"/>
  <c r="E216" i="46"/>
  <c r="E217" i="46"/>
  <c r="E218" i="46"/>
  <c r="E219" i="46"/>
  <c r="E220" i="46"/>
  <c r="E221" i="46"/>
  <c r="E222" i="46"/>
  <c r="E223" i="46"/>
  <c r="E224" i="46"/>
  <c r="E225" i="46"/>
  <c r="E226" i="46"/>
  <c r="E227" i="46"/>
  <c r="E228" i="46"/>
  <c r="E229" i="46"/>
  <c r="E230" i="46"/>
  <c r="E231" i="46"/>
  <c r="E232" i="46"/>
  <c r="E233" i="46"/>
  <c r="E234" i="46"/>
  <c r="E235" i="46"/>
  <c r="E236" i="46"/>
  <c r="E237" i="46"/>
  <c r="E238" i="46"/>
  <c r="E239" i="46"/>
  <c r="E240" i="46"/>
  <c r="E241" i="46"/>
  <c r="E242" i="46"/>
  <c r="E243" i="46"/>
  <c r="E244" i="46"/>
  <c r="E245" i="46"/>
  <c r="E246" i="46"/>
  <c r="E247" i="46"/>
  <c r="E248" i="46"/>
  <c r="E249" i="46"/>
  <c r="E250" i="46"/>
  <c r="E251" i="46"/>
  <c r="E252" i="46"/>
  <c r="E253" i="46"/>
  <c r="E254" i="46"/>
  <c r="E255" i="46"/>
  <c r="E256" i="46"/>
  <c r="E257" i="46"/>
  <c r="E258" i="46"/>
  <c r="E259" i="46"/>
  <c r="E260" i="46"/>
  <c r="E261" i="46"/>
  <c r="E262" i="46"/>
  <c r="E263" i="46"/>
  <c r="E264" i="46"/>
  <c r="E265" i="46"/>
  <c r="E266" i="46"/>
  <c r="E267" i="46"/>
  <c r="E268" i="46"/>
  <c r="E269" i="46"/>
  <c r="E270" i="46"/>
  <c r="E271" i="46"/>
  <c r="E272" i="46"/>
  <c r="E273" i="46"/>
  <c r="E274" i="46"/>
  <c r="E275" i="46"/>
  <c r="E276" i="46"/>
  <c r="E277" i="46"/>
  <c r="E278" i="46"/>
  <c r="E279" i="46"/>
  <c r="E280" i="46"/>
  <c r="E281" i="46"/>
  <c r="E282" i="46"/>
  <c r="E283" i="46"/>
  <c r="E284" i="46"/>
  <c r="E285" i="46"/>
  <c r="E286" i="46"/>
  <c r="E287" i="46"/>
  <c r="E288" i="46"/>
  <c r="E289" i="46"/>
  <c r="E290" i="46"/>
  <c r="E291" i="46"/>
  <c r="E292" i="46"/>
  <c r="E293" i="46"/>
  <c r="E294" i="46"/>
  <c r="E295" i="46"/>
  <c r="E296" i="46"/>
  <c r="E297" i="46"/>
  <c r="E298" i="46"/>
  <c r="E299" i="46"/>
  <c r="E300" i="46"/>
  <c r="E301" i="46"/>
  <c r="E302" i="46"/>
  <c r="E303" i="46"/>
  <c r="E304" i="46"/>
  <c r="E305" i="46"/>
  <c r="E306" i="46"/>
  <c r="E307" i="46"/>
  <c r="E308" i="46"/>
  <c r="E309" i="46"/>
  <c r="E310" i="46"/>
  <c r="E311" i="46"/>
  <c r="E312" i="46"/>
  <c r="E313" i="46"/>
  <c r="E314" i="46"/>
  <c r="E315" i="46"/>
  <c r="E316" i="46"/>
  <c r="E317" i="46"/>
  <c r="E318" i="46"/>
  <c r="E319" i="46"/>
  <c r="E320" i="46"/>
  <c r="E321" i="46"/>
  <c r="E322" i="46"/>
  <c r="E323" i="46"/>
  <c r="E324" i="46"/>
  <c r="E325" i="46"/>
  <c r="E326" i="46"/>
  <c r="E327" i="46"/>
  <c r="E328" i="46"/>
  <c r="E329" i="46"/>
  <c r="E330" i="46"/>
  <c r="E331" i="46"/>
  <c r="E332" i="46"/>
  <c r="E333" i="46"/>
  <c r="E334" i="46"/>
  <c r="E335" i="46"/>
  <c r="E336" i="46"/>
  <c r="E337" i="46"/>
  <c r="E338" i="46"/>
  <c r="E339" i="46"/>
  <c r="E340" i="46"/>
  <c r="E341" i="46"/>
  <c r="E342" i="46"/>
  <c r="E343" i="46"/>
  <c r="E344" i="46"/>
  <c r="E345" i="46"/>
  <c r="E346" i="46"/>
  <c r="E347" i="46"/>
  <c r="E348" i="46"/>
  <c r="E349" i="46"/>
  <c r="E350" i="46"/>
  <c r="E351" i="46"/>
  <c r="E352" i="46"/>
  <c r="E353" i="46"/>
  <c r="E354" i="46"/>
  <c r="E355" i="46"/>
  <c r="E356" i="46"/>
  <c r="E357" i="46"/>
  <c r="E358" i="46"/>
  <c r="E359" i="46"/>
  <c r="E360" i="46"/>
  <c r="E361" i="46"/>
  <c r="E362" i="46"/>
  <c r="E363" i="46"/>
  <c r="E364" i="46"/>
  <c r="E365" i="46"/>
  <c r="E366" i="46"/>
  <c r="E367" i="46"/>
  <c r="E368" i="46"/>
  <c r="E369" i="46"/>
  <c r="E370" i="46"/>
  <c r="E371" i="46"/>
  <c r="E372" i="46"/>
  <c r="E373" i="46"/>
  <c r="E374" i="46"/>
  <c r="E375" i="46"/>
  <c r="E376" i="46"/>
  <c r="E377" i="46"/>
  <c r="E378" i="46"/>
  <c r="E379" i="46"/>
  <c r="E380" i="46"/>
  <c r="E381" i="46"/>
  <c r="E382" i="46"/>
  <c r="E383" i="46"/>
  <c r="E384" i="46"/>
  <c r="E385" i="46"/>
  <c r="E386" i="46"/>
  <c r="E387" i="46"/>
  <c r="E388" i="46"/>
  <c r="E389" i="46"/>
  <c r="E390" i="46"/>
  <c r="E391" i="46"/>
  <c r="E392" i="46"/>
  <c r="E393" i="46"/>
  <c r="E394" i="46"/>
  <c r="E395" i="46"/>
  <c r="E396" i="46"/>
  <c r="E397" i="46"/>
  <c r="E398" i="46"/>
  <c r="E399" i="46"/>
  <c r="E400" i="46"/>
  <c r="E401" i="46"/>
  <c r="E402" i="46"/>
  <c r="E403" i="46"/>
  <c r="E404" i="46"/>
  <c r="E405" i="46"/>
  <c r="E406" i="46"/>
  <c r="E407" i="46"/>
  <c r="E408" i="46"/>
  <c r="E409" i="46"/>
  <c r="E410" i="46"/>
  <c r="E411" i="46"/>
  <c r="E412" i="46"/>
  <c r="E413" i="46"/>
  <c r="E414" i="46"/>
  <c r="E415" i="46"/>
  <c r="E416" i="46"/>
  <c r="E417" i="46"/>
  <c r="E418" i="46"/>
  <c r="E419" i="46"/>
  <c r="E420" i="46"/>
  <c r="E421" i="46"/>
  <c r="E422" i="46"/>
  <c r="E423" i="46"/>
  <c r="E424" i="46"/>
  <c r="E425" i="46"/>
  <c r="E426" i="46"/>
  <c r="E427" i="46"/>
  <c r="E428" i="46"/>
  <c r="E429" i="46"/>
  <c r="E430" i="46"/>
  <c r="E431" i="46"/>
  <c r="E432" i="46"/>
  <c r="E433" i="46"/>
  <c r="E434" i="46"/>
  <c r="E435" i="46"/>
  <c r="E436" i="46"/>
  <c r="E437" i="46"/>
  <c r="E438" i="46"/>
  <c r="E439" i="46"/>
  <c r="E440" i="46"/>
  <c r="E441" i="46"/>
  <c r="E442" i="46"/>
  <c r="E443" i="46"/>
  <c r="E444" i="46"/>
  <c r="E445" i="46"/>
  <c r="E446" i="46"/>
  <c r="E447" i="46"/>
  <c r="E448" i="46"/>
  <c r="E449" i="46"/>
  <c r="E450" i="46"/>
  <c r="E451" i="46"/>
  <c r="E452" i="46"/>
  <c r="E453" i="46"/>
  <c r="E454" i="46"/>
  <c r="E455" i="46"/>
  <c r="E456" i="46"/>
  <c r="E457" i="46"/>
  <c r="E458" i="46"/>
  <c r="E459" i="46"/>
  <c r="E460" i="46"/>
  <c r="E461" i="46"/>
  <c r="E462" i="46"/>
  <c r="E463" i="46"/>
  <c r="E464" i="46"/>
  <c r="E465" i="46"/>
  <c r="E466" i="46"/>
  <c r="E467" i="46"/>
  <c r="E468" i="46"/>
  <c r="E469" i="46"/>
  <c r="E470" i="46"/>
  <c r="E471" i="46"/>
  <c r="E472" i="46"/>
  <c r="E473" i="46"/>
  <c r="E474" i="46"/>
  <c r="E475" i="46"/>
  <c r="E476" i="46"/>
  <c r="E477" i="46"/>
  <c r="E478" i="46"/>
  <c r="E479" i="46"/>
  <c r="E480" i="46"/>
  <c r="E481" i="46"/>
  <c r="E482" i="46"/>
  <c r="E483" i="46"/>
  <c r="E484" i="46"/>
  <c r="E485" i="46"/>
  <c r="E486" i="46"/>
  <c r="E487" i="46"/>
  <c r="E488" i="46"/>
  <c r="E489" i="46"/>
  <c r="E490" i="46"/>
  <c r="E491" i="46"/>
  <c r="E492" i="46"/>
  <c r="E493" i="46"/>
  <c r="E494" i="46"/>
  <c r="E495" i="46"/>
  <c r="E496" i="46"/>
  <c r="E497" i="46"/>
  <c r="E498" i="46"/>
  <c r="E499" i="46"/>
  <c r="E500" i="46"/>
  <c r="E501" i="46"/>
  <c r="E502" i="46"/>
  <c r="E503" i="46"/>
  <c r="E504" i="46"/>
  <c r="E505" i="46"/>
  <c r="E506" i="46"/>
  <c r="E507" i="46"/>
  <c r="E508" i="46"/>
  <c r="E509" i="46"/>
  <c r="E510" i="46"/>
  <c r="E511" i="46"/>
  <c r="E512" i="46"/>
  <c r="E513" i="46"/>
  <c r="E514" i="46"/>
  <c r="E515" i="46"/>
  <c r="E516" i="46"/>
  <c r="E517" i="46"/>
  <c r="E518" i="46"/>
  <c r="E519" i="46"/>
  <c r="E520" i="46"/>
  <c r="E521" i="46"/>
  <c r="E522" i="46"/>
  <c r="E523" i="46"/>
  <c r="E524" i="46"/>
  <c r="E525" i="46"/>
  <c r="E526" i="46"/>
  <c r="E527" i="46"/>
  <c r="E528" i="46"/>
  <c r="E529" i="46"/>
  <c r="E530" i="46"/>
  <c r="E531" i="46"/>
  <c r="E532" i="46"/>
  <c r="E533" i="46"/>
  <c r="E534" i="46"/>
  <c r="E535" i="46"/>
  <c r="E536" i="46"/>
  <c r="E537" i="46"/>
  <c r="E538" i="46"/>
  <c r="E539" i="46"/>
  <c r="E540" i="46"/>
  <c r="E541" i="46"/>
  <c r="E542" i="46"/>
  <c r="E543" i="46"/>
  <c r="E544" i="46"/>
  <c r="E545" i="46"/>
  <c r="E546" i="46"/>
  <c r="E547" i="46"/>
  <c r="E548" i="46"/>
  <c r="E549" i="46"/>
  <c r="E550" i="46"/>
  <c r="E551" i="46"/>
  <c r="E552" i="46"/>
  <c r="E553" i="46"/>
  <c r="E554" i="46"/>
  <c r="E555" i="46"/>
  <c r="E556" i="46"/>
  <c r="E557" i="46"/>
  <c r="E558" i="46"/>
  <c r="E559" i="46"/>
  <c r="E560" i="46"/>
  <c r="E561" i="46"/>
  <c r="E562" i="46"/>
  <c r="E563" i="46"/>
  <c r="E564" i="46"/>
  <c r="E565" i="46"/>
  <c r="E566" i="46"/>
  <c r="E567" i="46"/>
  <c r="E568" i="46"/>
  <c r="E569" i="46"/>
  <c r="E570" i="46"/>
  <c r="E571" i="46"/>
  <c r="E572" i="46"/>
  <c r="E573" i="46"/>
  <c r="E574" i="46"/>
  <c r="E575" i="46"/>
  <c r="E576" i="46"/>
  <c r="E577" i="46"/>
  <c r="E578" i="46"/>
  <c r="E579" i="46"/>
  <c r="E580" i="46"/>
  <c r="E581" i="46"/>
  <c r="E582" i="46"/>
  <c r="E583" i="46"/>
  <c r="E584" i="46"/>
  <c r="E585" i="46"/>
  <c r="E586" i="46"/>
  <c r="E587" i="46"/>
  <c r="E588" i="46"/>
  <c r="E589" i="46"/>
  <c r="E590" i="46"/>
  <c r="E591" i="46"/>
  <c r="E592" i="46"/>
  <c r="E593" i="46"/>
  <c r="E594" i="46"/>
  <c r="E595" i="46"/>
  <c r="E596" i="46"/>
  <c r="E597" i="46"/>
  <c r="E598" i="46"/>
  <c r="E599" i="46"/>
  <c r="E600" i="46"/>
  <c r="E601" i="46"/>
  <c r="E602" i="46"/>
  <c r="E603" i="46"/>
  <c r="E604" i="46"/>
  <c r="E605" i="46"/>
  <c r="E606" i="46"/>
  <c r="I606" i="46" s="1"/>
  <c r="E607" i="46"/>
  <c r="E608" i="46"/>
  <c r="E609" i="46"/>
  <c r="E610" i="46"/>
  <c r="E611" i="46"/>
  <c r="E612" i="46"/>
  <c r="E613" i="46"/>
  <c r="E614" i="46"/>
  <c r="E615" i="46"/>
  <c r="E616" i="46"/>
  <c r="E617" i="46"/>
  <c r="E618" i="46"/>
  <c r="E619" i="46"/>
  <c r="E620" i="46"/>
  <c r="E621" i="46"/>
  <c r="E622" i="46"/>
  <c r="E623" i="46"/>
  <c r="E624" i="46"/>
  <c r="E625" i="46"/>
  <c r="E626" i="46"/>
  <c r="E627" i="46"/>
  <c r="E628" i="46"/>
  <c r="E629" i="46"/>
  <c r="E630" i="46"/>
  <c r="E631" i="46"/>
  <c r="E632" i="46"/>
  <c r="E633" i="46"/>
  <c r="E634" i="46"/>
  <c r="E635" i="46"/>
  <c r="E636" i="46"/>
  <c r="E637" i="46"/>
  <c r="E638" i="46"/>
  <c r="E639" i="46"/>
  <c r="E640" i="46"/>
  <c r="E641" i="46"/>
  <c r="E642" i="46"/>
  <c r="E643" i="46"/>
  <c r="E644" i="46"/>
  <c r="E645" i="46"/>
  <c r="E646" i="46"/>
  <c r="E647" i="46"/>
  <c r="E648" i="46"/>
  <c r="E649" i="46"/>
  <c r="E650" i="46"/>
  <c r="E651" i="46"/>
  <c r="E652" i="46"/>
  <c r="E653" i="46"/>
  <c r="E654" i="46"/>
  <c r="E655" i="46"/>
  <c r="E656" i="46"/>
  <c r="E657" i="46"/>
  <c r="E658" i="46"/>
  <c r="E659" i="46"/>
  <c r="E660" i="46"/>
  <c r="E661" i="46"/>
  <c r="E662" i="46"/>
  <c r="E663" i="46"/>
  <c r="E664" i="46"/>
  <c r="E665" i="46"/>
  <c r="E666" i="46"/>
  <c r="E667" i="46"/>
  <c r="E668" i="46"/>
  <c r="E669" i="46"/>
  <c r="E670" i="46"/>
  <c r="E671" i="46"/>
  <c r="E672" i="46"/>
  <c r="E673" i="46"/>
  <c r="E674" i="46"/>
  <c r="E675" i="46"/>
  <c r="E676" i="46"/>
  <c r="E677" i="46"/>
  <c r="E678" i="46"/>
  <c r="E679" i="46"/>
  <c r="E680" i="46"/>
  <c r="E681" i="46"/>
  <c r="E682" i="46"/>
  <c r="E683" i="46"/>
  <c r="E684" i="46"/>
  <c r="E685" i="46"/>
  <c r="E686" i="46"/>
  <c r="E687" i="46"/>
  <c r="E688" i="46"/>
  <c r="E689" i="46"/>
  <c r="E690" i="46"/>
  <c r="E691" i="46"/>
  <c r="E692" i="46"/>
  <c r="E693" i="46"/>
  <c r="E694" i="46"/>
  <c r="E695" i="46"/>
  <c r="E696" i="46"/>
  <c r="E697" i="46"/>
  <c r="E698" i="46"/>
  <c r="E699" i="46"/>
  <c r="E700" i="46"/>
  <c r="E701" i="46"/>
  <c r="E702" i="46"/>
  <c r="E703" i="46"/>
  <c r="E704" i="46"/>
  <c r="E705" i="46"/>
  <c r="E706" i="46"/>
  <c r="E707" i="46"/>
  <c r="E708" i="46"/>
  <c r="E709" i="46"/>
  <c r="E710" i="46"/>
  <c r="E711" i="46"/>
  <c r="E712" i="46"/>
  <c r="E713" i="46"/>
  <c r="E714" i="46"/>
  <c r="E715" i="46"/>
  <c r="E716" i="46"/>
  <c r="E717" i="46"/>
  <c r="E718" i="46"/>
  <c r="E719" i="46"/>
  <c r="E720" i="46"/>
  <c r="E721" i="46"/>
  <c r="E722" i="46"/>
  <c r="E723" i="46"/>
  <c r="E724" i="46"/>
  <c r="E725" i="46"/>
  <c r="E726" i="46"/>
  <c r="E727" i="46"/>
  <c r="E728" i="46"/>
  <c r="E729" i="46"/>
  <c r="E730" i="46"/>
  <c r="E731" i="46"/>
  <c r="E732" i="46"/>
  <c r="E733" i="46"/>
  <c r="E734" i="46"/>
  <c r="E735" i="46"/>
  <c r="E736" i="46"/>
  <c r="E737" i="46"/>
  <c r="E738" i="46"/>
  <c r="E739" i="46"/>
  <c r="E740" i="46"/>
  <c r="E741" i="46"/>
  <c r="E742" i="46"/>
  <c r="E743" i="46"/>
  <c r="E744" i="46"/>
  <c r="E745" i="46"/>
  <c r="E746" i="46"/>
  <c r="E747" i="46"/>
  <c r="E748" i="46"/>
  <c r="E749" i="46"/>
  <c r="E750" i="46"/>
  <c r="E751" i="46"/>
  <c r="E752" i="46"/>
  <c r="E753" i="46"/>
  <c r="E754" i="46"/>
  <c r="E755" i="46"/>
  <c r="E756" i="46"/>
  <c r="E757" i="46"/>
  <c r="E758" i="46"/>
  <c r="E759" i="46"/>
  <c r="E760" i="46"/>
  <c r="E761" i="46"/>
  <c r="E762" i="46"/>
  <c r="E763" i="46"/>
  <c r="E764" i="46"/>
  <c r="E765" i="46"/>
  <c r="E766" i="46"/>
  <c r="E767" i="46"/>
  <c r="E768" i="46"/>
  <c r="E769" i="46"/>
  <c r="E770" i="46"/>
  <c r="E771" i="46"/>
  <c r="E772" i="46"/>
  <c r="E773" i="46"/>
  <c r="E774" i="46"/>
  <c r="E775" i="46"/>
  <c r="E776" i="46"/>
  <c r="E777" i="46"/>
  <c r="E778" i="46"/>
  <c r="E779" i="46"/>
  <c r="E780" i="46"/>
  <c r="E781" i="46"/>
  <c r="E782" i="46"/>
  <c r="E783" i="46"/>
  <c r="E784" i="46"/>
  <c r="E785" i="46"/>
  <c r="E786" i="46"/>
  <c r="E787" i="46"/>
  <c r="E788" i="46"/>
  <c r="E789" i="46"/>
  <c r="E790" i="46"/>
  <c r="E791" i="46"/>
  <c r="E792" i="46"/>
  <c r="E793" i="46"/>
  <c r="E794" i="46"/>
  <c r="E795" i="46"/>
  <c r="E796" i="46"/>
  <c r="E797" i="46"/>
  <c r="E798" i="46"/>
  <c r="E799" i="46"/>
  <c r="E800" i="46"/>
  <c r="E801" i="46"/>
  <c r="E802" i="46"/>
  <c r="E803" i="46"/>
  <c r="E804" i="46"/>
  <c r="E805" i="46"/>
  <c r="E806" i="46"/>
  <c r="E807" i="46"/>
  <c r="E808" i="46"/>
  <c r="E809" i="46"/>
  <c r="E810" i="46"/>
  <c r="E811" i="46"/>
  <c r="E812" i="46"/>
  <c r="E813" i="46"/>
  <c r="E814" i="46"/>
  <c r="E815" i="46"/>
  <c r="E816" i="46"/>
  <c r="E817" i="46"/>
  <c r="E818" i="46"/>
  <c r="E819" i="46"/>
  <c r="E820" i="46"/>
  <c r="E821" i="46"/>
  <c r="E822" i="46"/>
  <c r="E823" i="46"/>
  <c r="E824" i="46"/>
  <c r="E825" i="46"/>
  <c r="E826" i="46"/>
  <c r="E827" i="46"/>
  <c r="E828" i="46"/>
  <c r="E829" i="46"/>
  <c r="E830" i="46"/>
  <c r="E831" i="46"/>
  <c r="E832" i="46"/>
  <c r="E833" i="46"/>
  <c r="E834" i="46"/>
  <c r="E835" i="46"/>
  <c r="E836" i="46"/>
  <c r="E837" i="46"/>
  <c r="E838" i="46"/>
  <c r="E839" i="46"/>
  <c r="E840" i="46"/>
  <c r="E841" i="46"/>
  <c r="E842" i="46"/>
  <c r="E843" i="46"/>
  <c r="E844" i="46"/>
  <c r="E845" i="46"/>
  <c r="E846" i="46"/>
  <c r="E847" i="46"/>
  <c r="E848" i="46"/>
  <c r="E849" i="46"/>
  <c r="E850" i="46"/>
  <c r="E851" i="46"/>
  <c r="E852" i="46"/>
  <c r="E853" i="46"/>
  <c r="E854" i="46"/>
  <c r="E855" i="46"/>
  <c r="E856" i="46"/>
  <c r="E857" i="46"/>
  <c r="E858" i="46"/>
  <c r="E859" i="46"/>
  <c r="E860" i="46"/>
  <c r="E861" i="46"/>
  <c r="E862" i="46"/>
  <c r="E863" i="46"/>
  <c r="E864" i="46"/>
  <c r="E865" i="46"/>
  <c r="E866" i="46"/>
  <c r="E867" i="46"/>
  <c r="E868" i="46"/>
  <c r="E869" i="46"/>
  <c r="E870" i="46"/>
  <c r="E871" i="46"/>
  <c r="E872" i="46"/>
  <c r="E873" i="46"/>
  <c r="E874" i="46"/>
  <c r="E875" i="46"/>
  <c r="E876" i="46"/>
  <c r="E877" i="46"/>
  <c r="E878" i="46"/>
  <c r="E879" i="46"/>
  <c r="E880" i="46"/>
  <c r="E881" i="46"/>
  <c r="E882" i="46"/>
  <c r="E883" i="46"/>
  <c r="E884" i="46"/>
  <c r="E885" i="46"/>
  <c r="E886" i="46"/>
  <c r="E887" i="46"/>
  <c r="E888" i="46"/>
  <c r="E889" i="46"/>
  <c r="E890" i="46"/>
  <c r="E891" i="46"/>
  <c r="E892" i="46"/>
  <c r="E893" i="46"/>
  <c r="E894" i="46"/>
  <c r="E895" i="46"/>
  <c r="E896" i="46"/>
  <c r="E897" i="46"/>
  <c r="E898" i="46"/>
  <c r="E899" i="46"/>
  <c r="E900" i="46"/>
  <c r="E901" i="46"/>
  <c r="E902" i="46"/>
  <c r="E903" i="46"/>
  <c r="E904" i="46"/>
  <c r="E905" i="46"/>
  <c r="E906" i="46"/>
  <c r="E907" i="46"/>
  <c r="E908" i="46"/>
  <c r="E909" i="46"/>
  <c r="E910" i="46"/>
  <c r="E911" i="46"/>
  <c r="E912" i="46"/>
  <c r="E913" i="46"/>
  <c r="E914" i="46"/>
  <c r="E915" i="46"/>
  <c r="E916" i="46"/>
  <c r="E917" i="46"/>
  <c r="E918" i="46"/>
  <c r="E919" i="46"/>
  <c r="E920" i="46"/>
  <c r="E921" i="46"/>
  <c r="E922" i="46"/>
  <c r="E923" i="46"/>
  <c r="E924" i="46"/>
  <c r="E925" i="46"/>
  <c r="E926" i="46"/>
  <c r="E927" i="46"/>
  <c r="E928" i="46"/>
  <c r="E929" i="46"/>
  <c r="E930" i="46"/>
  <c r="E931" i="46"/>
  <c r="E932" i="46"/>
  <c r="E933" i="46"/>
  <c r="E934" i="46"/>
  <c r="E935" i="46"/>
  <c r="E936" i="46"/>
  <c r="E937" i="46"/>
  <c r="E938" i="46"/>
  <c r="E939" i="46"/>
  <c r="E940" i="46"/>
  <c r="E941" i="46"/>
  <c r="E942" i="46"/>
  <c r="E943" i="46"/>
  <c r="E944" i="46"/>
  <c r="E945" i="46"/>
  <c r="E946" i="46"/>
  <c r="E947" i="46"/>
  <c r="E948" i="46"/>
  <c r="E949" i="46"/>
  <c r="E950" i="46"/>
  <c r="E951" i="46"/>
  <c r="E952" i="46"/>
  <c r="E953" i="46"/>
  <c r="E954" i="46"/>
  <c r="E955" i="46"/>
  <c r="E956" i="46"/>
  <c r="E957" i="46"/>
  <c r="E958" i="46"/>
  <c r="E959" i="46"/>
  <c r="E960" i="46"/>
  <c r="E961" i="46"/>
  <c r="E962" i="46"/>
  <c r="E963" i="46"/>
  <c r="E964" i="46"/>
  <c r="E965" i="46"/>
  <c r="E966" i="46"/>
  <c r="E967" i="46"/>
  <c r="E968" i="46"/>
  <c r="E969" i="46"/>
  <c r="E970" i="46"/>
  <c r="E971" i="46"/>
  <c r="E972" i="46"/>
  <c r="E973" i="46"/>
  <c r="E974" i="46"/>
  <c r="E975" i="46"/>
  <c r="E976" i="46"/>
  <c r="E977" i="46"/>
  <c r="E978" i="46"/>
  <c r="E979" i="46"/>
  <c r="E980" i="46"/>
  <c r="E981" i="46"/>
  <c r="E982" i="46"/>
  <c r="E983" i="46"/>
  <c r="E984" i="46"/>
  <c r="E985" i="46"/>
  <c r="E986" i="46"/>
  <c r="E987" i="46"/>
  <c r="E988" i="46"/>
  <c r="E989" i="46"/>
  <c r="E990" i="46"/>
  <c r="E991" i="46"/>
  <c r="E992" i="46"/>
  <c r="E993" i="46"/>
  <c r="E994" i="46"/>
  <c r="E995" i="46"/>
  <c r="E996" i="46"/>
  <c r="E997" i="46"/>
  <c r="E998" i="46"/>
  <c r="E999" i="46"/>
  <c r="E1000" i="46"/>
  <c r="E1001" i="46"/>
  <c r="E1002" i="46"/>
  <c r="E1003" i="46"/>
  <c r="E1004" i="46"/>
  <c r="E1005" i="46"/>
  <c r="E1006" i="46"/>
  <c r="E1007" i="46"/>
  <c r="E1008" i="46"/>
  <c r="E1009" i="46"/>
  <c r="E1010" i="46"/>
  <c r="E1011" i="46"/>
  <c r="E1012" i="46"/>
  <c r="E1013" i="46"/>
  <c r="E1014" i="46"/>
  <c r="E1015" i="46"/>
  <c r="E1016" i="46"/>
  <c r="E1017" i="46"/>
  <c r="E1018" i="46"/>
  <c r="E1019" i="46"/>
  <c r="E1020" i="46"/>
  <c r="E1021" i="46"/>
  <c r="E1022" i="46"/>
  <c r="E1023" i="46"/>
  <c r="E1024" i="46"/>
  <c r="E1025" i="46"/>
  <c r="E1026" i="46"/>
  <c r="E1027" i="46"/>
  <c r="E1028" i="46"/>
  <c r="E1029" i="46"/>
  <c r="E1030" i="46"/>
  <c r="E1031" i="46"/>
  <c r="E1032" i="46"/>
  <c r="E1033" i="46"/>
  <c r="E1034" i="46"/>
  <c r="E1035" i="46"/>
  <c r="E1036" i="46"/>
  <c r="E1037" i="46"/>
  <c r="E1038" i="46"/>
  <c r="E1039" i="46"/>
  <c r="E1040" i="46"/>
  <c r="E1041" i="46"/>
  <c r="E1042" i="46"/>
  <c r="E1043" i="46"/>
  <c r="E1044" i="46"/>
  <c r="E1045" i="46"/>
  <c r="E1046" i="46"/>
  <c r="E1047" i="46"/>
  <c r="E1048" i="46"/>
  <c r="E1049" i="46"/>
  <c r="E1050" i="46"/>
  <c r="E1051" i="46"/>
  <c r="E1052" i="46"/>
  <c r="E1053" i="46"/>
  <c r="E1054" i="46"/>
  <c r="E1055" i="46"/>
  <c r="E1056" i="46"/>
  <c r="E1057" i="46"/>
  <c r="E1058" i="46"/>
  <c r="E1059" i="46"/>
  <c r="E1060" i="46"/>
  <c r="E1061" i="46"/>
  <c r="E1062" i="46"/>
  <c r="E1063" i="46"/>
  <c r="E1064" i="46"/>
  <c r="E1065" i="46"/>
  <c r="E1066" i="46"/>
  <c r="E1067" i="46"/>
  <c r="E1068" i="46"/>
  <c r="E1069" i="46"/>
  <c r="E1070" i="46"/>
  <c r="E1071" i="46"/>
  <c r="E1072" i="46"/>
  <c r="E1073" i="46"/>
  <c r="E1074" i="46"/>
  <c r="E1075" i="46"/>
  <c r="E1076" i="46"/>
  <c r="E1077" i="46"/>
  <c r="E1078" i="46"/>
  <c r="E1079" i="46"/>
  <c r="E1080" i="46"/>
  <c r="E1081" i="46"/>
  <c r="E1082" i="46"/>
  <c r="E1083" i="46"/>
  <c r="E1084" i="46"/>
  <c r="E1085" i="46"/>
  <c r="E1086" i="46"/>
  <c r="E1087" i="46"/>
  <c r="E1088" i="46"/>
  <c r="E1089" i="46"/>
  <c r="E1090" i="46"/>
  <c r="E1091" i="46"/>
  <c r="E1092" i="46"/>
  <c r="E1093" i="46"/>
  <c r="E1094" i="46"/>
  <c r="E1095" i="46"/>
  <c r="E1096" i="46"/>
  <c r="E1097" i="46"/>
  <c r="E1098" i="46"/>
  <c r="E1099" i="46"/>
  <c r="E1100" i="46"/>
  <c r="E1101" i="46"/>
  <c r="E1102" i="46"/>
  <c r="E1103" i="46"/>
  <c r="E1104" i="46"/>
  <c r="E1105" i="46"/>
  <c r="E1106" i="46"/>
  <c r="E1107" i="46"/>
  <c r="E1108" i="46"/>
  <c r="E1109" i="46"/>
  <c r="E1110" i="46"/>
  <c r="E1111" i="46"/>
  <c r="E1112" i="46"/>
  <c r="E1113" i="46"/>
  <c r="E1114" i="46"/>
  <c r="E1115" i="46"/>
  <c r="E1116" i="46"/>
  <c r="E1117" i="46"/>
  <c r="E1118" i="46"/>
  <c r="E1119" i="46"/>
  <c r="E1120" i="46"/>
  <c r="E1121" i="46"/>
  <c r="E1122" i="46"/>
  <c r="E1123" i="46"/>
  <c r="E1124" i="46"/>
  <c r="E1125" i="46"/>
  <c r="E1126" i="46"/>
  <c r="E1127" i="46"/>
  <c r="E1128" i="46"/>
  <c r="E1129" i="46"/>
  <c r="E1130" i="46"/>
  <c r="E1131" i="46"/>
  <c r="E1132" i="46"/>
  <c r="E1133" i="46"/>
  <c r="E1134" i="46"/>
  <c r="E1135" i="46"/>
  <c r="E1136" i="46"/>
  <c r="E1137" i="46"/>
  <c r="E1138" i="46"/>
  <c r="E1139" i="46"/>
  <c r="E1140" i="46"/>
  <c r="E1141" i="46"/>
  <c r="E1142" i="46"/>
  <c r="E1143" i="46"/>
  <c r="E1144" i="46"/>
  <c r="E1145" i="46"/>
  <c r="E1146" i="46"/>
  <c r="E1147" i="46"/>
  <c r="E1148" i="46"/>
  <c r="E1149" i="46"/>
  <c r="E1150" i="46"/>
  <c r="E1151" i="46"/>
  <c r="E1152" i="46"/>
  <c r="E1153" i="46"/>
  <c r="E1154" i="46"/>
  <c r="E1155" i="46"/>
  <c r="E1156" i="46"/>
  <c r="E1157" i="46"/>
  <c r="E1158" i="46"/>
  <c r="E1159" i="46"/>
  <c r="E1160" i="46"/>
  <c r="E1161" i="46"/>
  <c r="E1162" i="46"/>
  <c r="E1163" i="46"/>
  <c r="E1164" i="46"/>
  <c r="E1165" i="46"/>
  <c r="E1166" i="46"/>
  <c r="E1167" i="46"/>
  <c r="E1168" i="46"/>
  <c r="E1169" i="46"/>
  <c r="E1170" i="46"/>
  <c r="E1171" i="46"/>
  <c r="E1172" i="46"/>
  <c r="E1173" i="46"/>
  <c r="E1174" i="46"/>
  <c r="E1175" i="46"/>
  <c r="E1176" i="46"/>
  <c r="E1177" i="46"/>
  <c r="E1178" i="46"/>
  <c r="E1179" i="46"/>
  <c r="E1180" i="46"/>
  <c r="E1181" i="46"/>
  <c r="E1182" i="46"/>
  <c r="E1183" i="46"/>
  <c r="E1184" i="46"/>
  <c r="E1185" i="46"/>
  <c r="E1186" i="46"/>
  <c r="E1187" i="46"/>
  <c r="E1188" i="46"/>
  <c r="E1189" i="46"/>
  <c r="E1190" i="46"/>
  <c r="E1191" i="46"/>
  <c r="E1192" i="46"/>
  <c r="E1193" i="46"/>
  <c r="E1194" i="46"/>
  <c r="E1195" i="46"/>
  <c r="E1196" i="46"/>
  <c r="E1197" i="46"/>
  <c r="E1198" i="46"/>
  <c r="E1199" i="46"/>
  <c r="E1200" i="46"/>
  <c r="E1201" i="46"/>
  <c r="E1202" i="46"/>
  <c r="E1203" i="46"/>
  <c r="E1204" i="46"/>
  <c r="E1205" i="46"/>
  <c r="E1206" i="46"/>
  <c r="E1207" i="46"/>
  <c r="E1208" i="46"/>
  <c r="E1209" i="46"/>
  <c r="E1210" i="46"/>
  <c r="E1211" i="46"/>
  <c r="E1212" i="46"/>
  <c r="E1213" i="46"/>
  <c r="E1214" i="46"/>
  <c r="E1215" i="46"/>
  <c r="E1216" i="46"/>
  <c r="E1217" i="46"/>
  <c r="E1218" i="46"/>
  <c r="E1219" i="46"/>
  <c r="E1220" i="46"/>
  <c r="E1221" i="46"/>
  <c r="E1222" i="46"/>
  <c r="E1223" i="46"/>
  <c r="E1224" i="46"/>
  <c r="E1225" i="46"/>
  <c r="E1226" i="46"/>
  <c r="E1227" i="46"/>
  <c r="E1228" i="46"/>
  <c r="E1229" i="46"/>
  <c r="E1230" i="46"/>
  <c r="E1231" i="46"/>
  <c r="E1232" i="46"/>
  <c r="E1233" i="46"/>
  <c r="E1234" i="46"/>
  <c r="E1235" i="46"/>
  <c r="E1236" i="46"/>
  <c r="E1237" i="46"/>
  <c r="E1238" i="46"/>
  <c r="E1239" i="46"/>
  <c r="E1240" i="46"/>
  <c r="E1241" i="46"/>
  <c r="E1242" i="46"/>
  <c r="E1243" i="46"/>
  <c r="E1244" i="46"/>
  <c r="E1245" i="46"/>
  <c r="E1246" i="46"/>
  <c r="E1247" i="46"/>
  <c r="E1248" i="46"/>
  <c r="E1249" i="46"/>
  <c r="E1250" i="46"/>
  <c r="E1251" i="46"/>
  <c r="E1252" i="46"/>
  <c r="E1253" i="46"/>
  <c r="E1254" i="46"/>
  <c r="E1255" i="46"/>
  <c r="E1256" i="46"/>
  <c r="E1257" i="46"/>
  <c r="E1258" i="46"/>
  <c r="E1259" i="46"/>
  <c r="E1260" i="46"/>
  <c r="E1261" i="46"/>
  <c r="E1262" i="46"/>
  <c r="E1263" i="46"/>
  <c r="E1264" i="46"/>
  <c r="E1265" i="46"/>
  <c r="E1266" i="46"/>
  <c r="E1267" i="46"/>
  <c r="E1268" i="46"/>
  <c r="E1269" i="46"/>
  <c r="E1270" i="46"/>
  <c r="E1271" i="46"/>
  <c r="E1272" i="46"/>
  <c r="E1273" i="46"/>
  <c r="E1274" i="46"/>
  <c r="E1275" i="46"/>
  <c r="E1276" i="46"/>
  <c r="E1277" i="46"/>
  <c r="E1278" i="46"/>
  <c r="E1279" i="46"/>
  <c r="E1280" i="46"/>
  <c r="E1281" i="46"/>
  <c r="E1282" i="46"/>
  <c r="E1283" i="46"/>
  <c r="E1284" i="46"/>
  <c r="E1285" i="46"/>
  <c r="E1286" i="46"/>
  <c r="E1287" i="46"/>
  <c r="E1288" i="46"/>
  <c r="E1289" i="46"/>
  <c r="E1290" i="46"/>
  <c r="E1291" i="46"/>
  <c r="E1292" i="46"/>
  <c r="E1293" i="46"/>
  <c r="E1294" i="46"/>
  <c r="E1295" i="46"/>
  <c r="E1296" i="46"/>
  <c r="E1297" i="46"/>
  <c r="E1298" i="46"/>
  <c r="E1299" i="46"/>
  <c r="E1300" i="46"/>
  <c r="E1301" i="46"/>
  <c r="E1302" i="46"/>
  <c r="E1303" i="46"/>
  <c r="E1304" i="46"/>
  <c r="E1305" i="46"/>
  <c r="E1306" i="46"/>
  <c r="E1307" i="46"/>
  <c r="E1308" i="46"/>
  <c r="E1309" i="46"/>
  <c r="E1310" i="46"/>
  <c r="E1311" i="46"/>
  <c r="E1312" i="46"/>
  <c r="E1313" i="46"/>
  <c r="E1314" i="46"/>
  <c r="E1315" i="46"/>
  <c r="E1316" i="46"/>
  <c r="E1317" i="46"/>
  <c r="E1318" i="46"/>
  <c r="E1319" i="46"/>
  <c r="E1320" i="46"/>
  <c r="E1321" i="46"/>
  <c r="E1322" i="46"/>
  <c r="E1323" i="46"/>
  <c r="E1324" i="46"/>
  <c r="E1325" i="46"/>
  <c r="E1326" i="46"/>
  <c r="E1327" i="46"/>
  <c r="E1328" i="46"/>
  <c r="E1329" i="46"/>
  <c r="E1330" i="46"/>
  <c r="E1331" i="46"/>
  <c r="E1332" i="46"/>
  <c r="E1333" i="46"/>
  <c r="E1334" i="46"/>
  <c r="E1335" i="46"/>
  <c r="E1336" i="46"/>
  <c r="E1337" i="46"/>
  <c r="E1338" i="46"/>
  <c r="E1339" i="46"/>
  <c r="E1340" i="46"/>
  <c r="E1341" i="46"/>
  <c r="E1342" i="46"/>
  <c r="E1343" i="46"/>
  <c r="E1344" i="46"/>
  <c r="E1345" i="46"/>
  <c r="E1346" i="46"/>
  <c r="E1347" i="46"/>
  <c r="E1348" i="46"/>
  <c r="E1349" i="46"/>
  <c r="E1350" i="46"/>
  <c r="E1351" i="46"/>
  <c r="E1352" i="46"/>
  <c r="E1353" i="46"/>
  <c r="E1354" i="46"/>
  <c r="E1355" i="46"/>
  <c r="E1356" i="46"/>
  <c r="E1357" i="46"/>
  <c r="E1358" i="46"/>
  <c r="E1359" i="46"/>
  <c r="E1360" i="46"/>
  <c r="E1361" i="46"/>
  <c r="E1362" i="46"/>
  <c r="E1363" i="46"/>
  <c r="E1364" i="46"/>
  <c r="E1365" i="46"/>
  <c r="E1366" i="46"/>
  <c r="E1367" i="46"/>
  <c r="E1368" i="46"/>
  <c r="E1369" i="46"/>
  <c r="E1370" i="46"/>
  <c r="E1371" i="46"/>
  <c r="E1372" i="46"/>
  <c r="E1373" i="46"/>
  <c r="E1374" i="46"/>
  <c r="E1375" i="46"/>
  <c r="E1376" i="46"/>
  <c r="E1377" i="46"/>
  <c r="E1378" i="46"/>
  <c r="E1379" i="46"/>
  <c r="E1380" i="46"/>
  <c r="E1381" i="46"/>
  <c r="E1382" i="46"/>
  <c r="E1383" i="46"/>
  <c r="E1384" i="46"/>
  <c r="E1385" i="46"/>
  <c r="E1386" i="46"/>
  <c r="E1387" i="46"/>
  <c r="E1388" i="46"/>
  <c r="E1389" i="46"/>
  <c r="E1390" i="46"/>
  <c r="E1391" i="46"/>
  <c r="E1392" i="46"/>
  <c r="E1393" i="46"/>
  <c r="E1394" i="46"/>
  <c r="E1395" i="46"/>
  <c r="E1396" i="46"/>
  <c r="E1397" i="46"/>
  <c r="E1398" i="46"/>
  <c r="E1399" i="46"/>
  <c r="E1400" i="46"/>
  <c r="E1401" i="46"/>
  <c r="E1402" i="46"/>
  <c r="E1403" i="46"/>
  <c r="E1404" i="46"/>
  <c r="E1405" i="46"/>
  <c r="E1406" i="46"/>
  <c r="E1407" i="46"/>
  <c r="E1408" i="46"/>
  <c r="E1409" i="46"/>
  <c r="E1410" i="46"/>
  <c r="E1411" i="46"/>
  <c r="E1412" i="46"/>
  <c r="E1413" i="46"/>
  <c r="E1414" i="46"/>
  <c r="E1415" i="46"/>
  <c r="E1416" i="46"/>
  <c r="E1417" i="46"/>
  <c r="E1418" i="46"/>
  <c r="E1419" i="46"/>
  <c r="E1420" i="46"/>
  <c r="E1421" i="46"/>
  <c r="E1422" i="46"/>
  <c r="E1423" i="46"/>
  <c r="E1424" i="46"/>
  <c r="E1425" i="46"/>
  <c r="E1426" i="46"/>
  <c r="E1427" i="46"/>
  <c r="E1428" i="46"/>
  <c r="E1429" i="46"/>
  <c r="E1430" i="46"/>
  <c r="E1431" i="46"/>
  <c r="E1432" i="46"/>
  <c r="E1433" i="46"/>
  <c r="E1434" i="46"/>
  <c r="E1435" i="46"/>
  <c r="E1436" i="46"/>
  <c r="E1437" i="46"/>
  <c r="E1438" i="46"/>
  <c r="E1439" i="46"/>
  <c r="E1440" i="46"/>
  <c r="E1441" i="46"/>
  <c r="E1442" i="46"/>
  <c r="E1443" i="46"/>
  <c r="E1444" i="46"/>
  <c r="E1445" i="46"/>
  <c r="E1446" i="46"/>
  <c r="E1447" i="46"/>
  <c r="E1448" i="46"/>
  <c r="E1449" i="46"/>
  <c r="E1450" i="46"/>
  <c r="E1451" i="46"/>
  <c r="E1452" i="46"/>
  <c r="E1453" i="46"/>
  <c r="E1454" i="46"/>
  <c r="E1455" i="46"/>
  <c r="E1456" i="46"/>
  <c r="E1457" i="46"/>
  <c r="E1458" i="46"/>
  <c r="E1459" i="46"/>
  <c r="E1460" i="46"/>
  <c r="E1461" i="46"/>
  <c r="E1462" i="46"/>
  <c r="E1463" i="46"/>
  <c r="E1464" i="46"/>
  <c r="E1465" i="46"/>
  <c r="E1466" i="46"/>
  <c r="E1467" i="46"/>
  <c r="E1468" i="46"/>
  <c r="E1469" i="46"/>
  <c r="E1470" i="46"/>
  <c r="E1471" i="46"/>
  <c r="E1472" i="46"/>
  <c r="E1473" i="46"/>
  <c r="E1474" i="46"/>
  <c r="E1475" i="46"/>
  <c r="E1476" i="46"/>
  <c r="E1477" i="46"/>
  <c r="E1478" i="46"/>
  <c r="E1479" i="46"/>
  <c r="E1480" i="46"/>
  <c r="E1481" i="46"/>
  <c r="E1482" i="46"/>
  <c r="E1483" i="46"/>
  <c r="E1484" i="46"/>
  <c r="E1485" i="46"/>
  <c r="E1486" i="46"/>
  <c r="E1487" i="46"/>
  <c r="E1488" i="46"/>
  <c r="E1489" i="46"/>
  <c r="E1490" i="46"/>
  <c r="E1491" i="46"/>
  <c r="E1492" i="46"/>
  <c r="E1493" i="46"/>
  <c r="E1494" i="46"/>
  <c r="E1495" i="46"/>
  <c r="E1496" i="46"/>
  <c r="E1497" i="46"/>
  <c r="E1498" i="46"/>
  <c r="E1499" i="46"/>
  <c r="E1500" i="46"/>
  <c r="E1501" i="46"/>
  <c r="E1502" i="46"/>
  <c r="E1503" i="46"/>
  <c r="E1504" i="46"/>
  <c r="E1505" i="46"/>
  <c r="E1506" i="46"/>
  <c r="E1507" i="46"/>
  <c r="E1508" i="46"/>
  <c r="E1509" i="46"/>
  <c r="E1510" i="46"/>
  <c r="E1511" i="46"/>
  <c r="E1512" i="46"/>
  <c r="E1513" i="46"/>
  <c r="E1514" i="46"/>
  <c r="E1515" i="46"/>
  <c r="E1516" i="46"/>
  <c r="E1517" i="46"/>
  <c r="E1518" i="46"/>
  <c r="E1519" i="46"/>
  <c r="E1520" i="46"/>
  <c r="E1521" i="46"/>
  <c r="E1522" i="46"/>
  <c r="E1523" i="46"/>
  <c r="E1524" i="46"/>
  <c r="E1525" i="46"/>
  <c r="E1526" i="46"/>
  <c r="E1527" i="46"/>
  <c r="E1528" i="46"/>
  <c r="E1529" i="46"/>
  <c r="E1530" i="46"/>
  <c r="E1531" i="46"/>
  <c r="E1532" i="46"/>
  <c r="E1533" i="46"/>
  <c r="E1534" i="46"/>
  <c r="E1535" i="46"/>
  <c r="E1536" i="46"/>
  <c r="E1537" i="46"/>
  <c r="E1538" i="46"/>
  <c r="E1539" i="46"/>
  <c r="E1540" i="46"/>
  <c r="E1541" i="46"/>
  <c r="E1542" i="46"/>
  <c r="E1543" i="46"/>
  <c r="E1544" i="46"/>
  <c r="E1545" i="46"/>
  <c r="E1546" i="46"/>
  <c r="E1547" i="46"/>
  <c r="E1548" i="46"/>
  <c r="E1549" i="46"/>
  <c r="E1550" i="46"/>
  <c r="E1551" i="46"/>
  <c r="E1552" i="46"/>
  <c r="E1553" i="46"/>
  <c r="E1554" i="46"/>
  <c r="E1555" i="46"/>
  <c r="E1556" i="46"/>
  <c r="E1557" i="46"/>
  <c r="E1558" i="46"/>
  <c r="E1559" i="46"/>
  <c r="E1560" i="46"/>
  <c r="E1561" i="46"/>
  <c r="E1562" i="46"/>
  <c r="E1563" i="46"/>
  <c r="E1564" i="46"/>
  <c r="E1565" i="46"/>
  <c r="E1566" i="46"/>
  <c r="E1567" i="46"/>
  <c r="E1568" i="46"/>
  <c r="E1569" i="46"/>
  <c r="E1570" i="46"/>
  <c r="E1571" i="46"/>
  <c r="E1572" i="46"/>
  <c r="E1573" i="46"/>
  <c r="E1574" i="46"/>
  <c r="E1575" i="46"/>
  <c r="E1576" i="46"/>
  <c r="E1577" i="46"/>
  <c r="E1578" i="46"/>
  <c r="E1579" i="46"/>
  <c r="E1580" i="46"/>
  <c r="E1581" i="46"/>
  <c r="E1582" i="46"/>
  <c r="E1583" i="46"/>
  <c r="E1584" i="46"/>
  <c r="E1585" i="46"/>
  <c r="E1586" i="46"/>
  <c r="E1587" i="46"/>
  <c r="E1588" i="46"/>
  <c r="E1589" i="46"/>
  <c r="E1590" i="46"/>
  <c r="E1591" i="46"/>
  <c r="E1592" i="46"/>
  <c r="E1593" i="46"/>
  <c r="E1594" i="46"/>
  <c r="E1595" i="46"/>
  <c r="E1596" i="46"/>
  <c r="E1597" i="46"/>
  <c r="E1598" i="46"/>
  <c r="E1599" i="46"/>
  <c r="E1600" i="46"/>
  <c r="E1601" i="46"/>
  <c r="E1602" i="46"/>
  <c r="E1603" i="46"/>
  <c r="E1604" i="46"/>
  <c r="E1605" i="46"/>
  <c r="E1606" i="46"/>
  <c r="E1607" i="46"/>
  <c r="E1608" i="46"/>
  <c r="E1609" i="46"/>
  <c r="E1610" i="46"/>
  <c r="E1611" i="46"/>
  <c r="E1612" i="46"/>
  <c r="E1613" i="46"/>
  <c r="E1614" i="46"/>
  <c r="E1615" i="46"/>
  <c r="E1616" i="46"/>
  <c r="E1617" i="46"/>
  <c r="E1618" i="46"/>
  <c r="E1619" i="46"/>
  <c r="E1620" i="46"/>
  <c r="E1621" i="46"/>
  <c r="E1622" i="46"/>
  <c r="E1623" i="46"/>
  <c r="E1624" i="46"/>
  <c r="E1625" i="46"/>
  <c r="E1626" i="46"/>
  <c r="E1627" i="46"/>
  <c r="E1628" i="46"/>
  <c r="E1629" i="46"/>
  <c r="E1630" i="46"/>
  <c r="E1631" i="46"/>
  <c r="E1632" i="46"/>
  <c r="E1633" i="46"/>
  <c r="E1634" i="46"/>
  <c r="E1635" i="46"/>
  <c r="E1636" i="46"/>
  <c r="E1637" i="46"/>
  <c r="E1638" i="46"/>
  <c r="E1639" i="46"/>
  <c r="E1640" i="46"/>
  <c r="E1641" i="46"/>
  <c r="E1642" i="46"/>
  <c r="E1643" i="46"/>
  <c r="E1644" i="46"/>
  <c r="E1645" i="46"/>
  <c r="E1646" i="46"/>
  <c r="E1647" i="46"/>
  <c r="E1648" i="46"/>
  <c r="E1649" i="46"/>
  <c r="E1650" i="46"/>
  <c r="E1651" i="46"/>
  <c r="E1652" i="46"/>
  <c r="E1653" i="46"/>
  <c r="E1654" i="46"/>
  <c r="E1655" i="46"/>
  <c r="E1656" i="46"/>
  <c r="E1657" i="46"/>
  <c r="E1658" i="46"/>
  <c r="E1659" i="46"/>
  <c r="E1660" i="46"/>
  <c r="E1661" i="46"/>
  <c r="E1662" i="46"/>
  <c r="E1663" i="46"/>
  <c r="E1664" i="46"/>
  <c r="E1665" i="46"/>
  <c r="E1666" i="46"/>
  <c r="E1667" i="46"/>
  <c r="E1668" i="46"/>
  <c r="E1669" i="46"/>
  <c r="E1670" i="46"/>
  <c r="E1671" i="46"/>
  <c r="E1672" i="46"/>
  <c r="E1673" i="46"/>
  <c r="E1674" i="46"/>
  <c r="E1675" i="46"/>
  <c r="E1676" i="46"/>
  <c r="E1677" i="46"/>
  <c r="E1678" i="46"/>
  <c r="E1679" i="46"/>
  <c r="E1680" i="46"/>
  <c r="E1681" i="46"/>
  <c r="E1682" i="46"/>
  <c r="E1683" i="46"/>
  <c r="E1684" i="46"/>
  <c r="E1685" i="46"/>
  <c r="E1686" i="46"/>
  <c r="E1687" i="46"/>
  <c r="E1688" i="46"/>
  <c r="E1689" i="46"/>
  <c r="E1690" i="46"/>
  <c r="E1691" i="46"/>
  <c r="E1692" i="46"/>
  <c r="E1693" i="46"/>
  <c r="E1694" i="46"/>
  <c r="E1695" i="46"/>
  <c r="E1696" i="46"/>
  <c r="E1697" i="46"/>
  <c r="E1698" i="46"/>
  <c r="E1699" i="46"/>
  <c r="E1700" i="46"/>
  <c r="E1701" i="46"/>
  <c r="E1702" i="46"/>
  <c r="E1703" i="46"/>
  <c r="E1704" i="46"/>
  <c r="E1705" i="46"/>
  <c r="E1706" i="46"/>
  <c r="E1707" i="46"/>
  <c r="E1708" i="46"/>
  <c r="E1709" i="46"/>
  <c r="E1710" i="46"/>
  <c r="E1711" i="46"/>
  <c r="E1712" i="46"/>
  <c r="E1713" i="46"/>
  <c r="E1714" i="46"/>
  <c r="E1715" i="46"/>
  <c r="E1716" i="46"/>
  <c r="E1717" i="46"/>
  <c r="E1718" i="46"/>
  <c r="E1719" i="46"/>
  <c r="E1720" i="46"/>
  <c r="E1721" i="46"/>
  <c r="E1722" i="46"/>
  <c r="E1723" i="46"/>
  <c r="E1724" i="46"/>
  <c r="E1725" i="46"/>
  <c r="E1726" i="46"/>
  <c r="E1727" i="46"/>
  <c r="E1728" i="46"/>
  <c r="E1729" i="46"/>
  <c r="E1730" i="46"/>
  <c r="E1731" i="46"/>
  <c r="E1732" i="46"/>
  <c r="E1733" i="46"/>
  <c r="E1734" i="46"/>
  <c r="E1735" i="46"/>
  <c r="E1736" i="46"/>
  <c r="E1737" i="46"/>
  <c r="E1738" i="46"/>
  <c r="E1739" i="46"/>
  <c r="E1740" i="46"/>
  <c r="E1741" i="46"/>
  <c r="E1742" i="46"/>
  <c r="E1743" i="46"/>
  <c r="E1744" i="46"/>
  <c r="E1745" i="46"/>
  <c r="E1746" i="46"/>
  <c r="E1747" i="46"/>
  <c r="E1748" i="46"/>
  <c r="E1749" i="46"/>
  <c r="E1750" i="46"/>
  <c r="E1751" i="46"/>
  <c r="E1752" i="46"/>
  <c r="E1753" i="46"/>
  <c r="E1754" i="46"/>
  <c r="E1755" i="46"/>
  <c r="E1756" i="46"/>
  <c r="E1757" i="46"/>
  <c r="E1758" i="46"/>
  <c r="E1759" i="46"/>
  <c r="E1760" i="46"/>
  <c r="E1761" i="46"/>
  <c r="E1762" i="46"/>
  <c r="E1763" i="46"/>
  <c r="E1764" i="46"/>
  <c r="E1765" i="46"/>
  <c r="E1766" i="46"/>
  <c r="E1767" i="46"/>
  <c r="E1768" i="46"/>
  <c r="E1769" i="46"/>
  <c r="E1770" i="46"/>
  <c r="E1771" i="46"/>
  <c r="E1772" i="46"/>
  <c r="E1773" i="46"/>
  <c r="E1774" i="46"/>
  <c r="E1775" i="46"/>
  <c r="E1776" i="46"/>
  <c r="E1777" i="46"/>
  <c r="E1778" i="46"/>
  <c r="E1779" i="46"/>
  <c r="E1780" i="46"/>
  <c r="E1781" i="46"/>
  <c r="E1782" i="46"/>
  <c r="E1783" i="46"/>
  <c r="E1784" i="46"/>
  <c r="E1785" i="46"/>
  <c r="E1786" i="46"/>
  <c r="E1787" i="46"/>
  <c r="E1788" i="46"/>
  <c r="E1789" i="46"/>
  <c r="E1790" i="46"/>
  <c r="E1791" i="46"/>
  <c r="E1792" i="46"/>
  <c r="E1793" i="46"/>
  <c r="E1794" i="46"/>
  <c r="E1795" i="46"/>
  <c r="E1796" i="46"/>
  <c r="E1797" i="46"/>
  <c r="E1798" i="46"/>
  <c r="E1799" i="46"/>
  <c r="E1800" i="46"/>
  <c r="E1801" i="46"/>
  <c r="E1802" i="46"/>
  <c r="E1803" i="46"/>
  <c r="E1804" i="46"/>
  <c r="E1805" i="46"/>
  <c r="E1806" i="46"/>
  <c r="E1807" i="46"/>
  <c r="E1808" i="46"/>
  <c r="E1809" i="46"/>
  <c r="E1810" i="46"/>
  <c r="E1811" i="46"/>
  <c r="E1812" i="46"/>
  <c r="E1813" i="46"/>
  <c r="E1814" i="46"/>
  <c r="E1815" i="46"/>
  <c r="E1816" i="46"/>
  <c r="E1817" i="46"/>
  <c r="E1818" i="46"/>
  <c r="E1819" i="46"/>
  <c r="E1820" i="46"/>
  <c r="E1821" i="46"/>
  <c r="E1822" i="46"/>
  <c r="E1823" i="46"/>
  <c r="E1824" i="46"/>
  <c r="E1825" i="46"/>
  <c r="E1826" i="46"/>
  <c r="E1827" i="46"/>
  <c r="E1828" i="46"/>
  <c r="E1829" i="46"/>
  <c r="E1830" i="46"/>
  <c r="E1831" i="46"/>
  <c r="E1832" i="46"/>
  <c r="E1833" i="46"/>
  <c r="E1834" i="46"/>
  <c r="E1835" i="46"/>
  <c r="E1836" i="46"/>
  <c r="E1837" i="46"/>
  <c r="E1838" i="46"/>
  <c r="E1839" i="46"/>
  <c r="E1840" i="46"/>
  <c r="E1841" i="46"/>
  <c r="E1842" i="46"/>
  <c r="E1843" i="46"/>
  <c r="E1844" i="46"/>
  <c r="E1845" i="46"/>
  <c r="E1846" i="46"/>
  <c r="E1847" i="46"/>
  <c r="E1848" i="46"/>
  <c r="E1849" i="46"/>
  <c r="E1850" i="46"/>
  <c r="E1851" i="46"/>
  <c r="E1852" i="46"/>
  <c r="E1853" i="46"/>
  <c r="E1854" i="46"/>
  <c r="E1855" i="46"/>
  <c r="E1856" i="46"/>
  <c r="E1857" i="46"/>
  <c r="E1858" i="46"/>
  <c r="E1859" i="46"/>
  <c r="E1860" i="46"/>
  <c r="E1861" i="46"/>
  <c r="E1862" i="46"/>
  <c r="E1863" i="46"/>
  <c r="E1864" i="46"/>
  <c r="E1865" i="46"/>
  <c r="E1866" i="46"/>
  <c r="E1867" i="46"/>
  <c r="E1868" i="46"/>
  <c r="E1869" i="46"/>
  <c r="E1870" i="46"/>
  <c r="E1871" i="46"/>
  <c r="E1872" i="46"/>
  <c r="E1873" i="46"/>
  <c r="E1874" i="46"/>
  <c r="E1875" i="46"/>
  <c r="E1876" i="46"/>
  <c r="E1877" i="46"/>
  <c r="E1878" i="46"/>
  <c r="E1879" i="46"/>
  <c r="E1880" i="46"/>
  <c r="E1881" i="46"/>
  <c r="E1882" i="46"/>
  <c r="E1883" i="46"/>
  <c r="E1884" i="46"/>
  <c r="E1885" i="46"/>
  <c r="E1886" i="46"/>
  <c r="E1887" i="46"/>
  <c r="E1888" i="46"/>
  <c r="E1889" i="46"/>
  <c r="E1890" i="46"/>
  <c r="E1891" i="46"/>
  <c r="E1892" i="46"/>
  <c r="E1893" i="46"/>
  <c r="E1894" i="46"/>
  <c r="E1895" i="46"/>
  <c r="E1896" i="46"/>
  <c r="E1897" i="46"/>
  <c r="E1898" i="46"/>
  <c r="E1899" i="46"/>
  <c r="E1900" i="46"/>
  <c r="E1901" i="46"/>
  <c r="E1902" i="46"/>
  <c r="E1903" i="46"/>
  <c r="E1904" i="46"/>
  <c r="E1905" i="46"/>
  <c r="E1906" i="46"/>
  <c r="E1907" i="46"/>
  <c r="E1908" i="46"/>
  <c r="E1909" i="46"/>
  <c r="E1910" i="46"/>
  <c r="E1911" i="46"/>
  <c r="E1912" i="46"/>
  <c r="E1913" i="46"/>
  <c r="E1914" i="46"/>
  <c r="E1915" i="46"/>
  <c r="E1916" i="46"/>
  <c r="E1917" i="46"/>
  <c r="E1918" i="46"/>
  <c r="E1919" i="46"/>
  <c r="E1920" i="46"/>
  <c r="E1921" i="46"/>
  <c r="E1922" i="46"/>
  <c r="E1923" i="46"/>
  <c r="E1924" i="46"/>
  <c r="E1925" i="46"/>
  <c r="E1926" i="46"/>
  <c r="E1927" i="46"/>
  <c r="E1928" i="46"/>
  <c r="E1929" i="46"/>
  <c r="E1930" i="46"/>
  <c r="E1931" i="46"/>
  <c r="E1932" i="46"/>
  <c r="E1933" i="46"/>
  <c r="E1934" i="46"/>
  <c r="E1935" i="46"/>
  <c r="E1936" i="46"/>
  <c r="E1937" i="46"/>
  <c r="E1938" i="46"/>
  <c r="E1939" i="46"/>
  <c r="E1940" i="46"/>
  <c r="E1941" i="46"/>
  <c r="E1942" i="46"/>
  <c r="E1943" i="46"/>
  <c r="E1944" i="46"/>
  <c r="E1945" i="46"/>
  <c r="E1946" i="46"/>
  <c r="E1947" i="46"/>
  <c r="E1948" i="46"/>
  <c r="E1949" i="46"/>
  <c r="E1950" i="46"/>
  <c r="E1951" i="46"/>
  <c r="E1952" i="46"/>
  <c r="E1953" i="46"/>
  <c r="E1954" i="46"/>
  <c r="E1955" i="46"/>
  <c r="E1956" i="46"/>
  <c r="E1957" i="46"/>
  <c r="E1958" i="46"/>
  <c r="E1959" i="46"/>
  <c r="E1960" i="46"/>
  <c r="E1961" i="46"/>
  <c r="E1962" i="46"/>
  <c r="E1963" i="46"/>
  <c r="E1964" i="46"/>
  <c r="E1965" i="46"/>
  <c r="E1966" i="46"/>
  <c r="E1967" i="46"/>
  <c r="E1968" i="46"/>
  <c r="E1969" i="46"/>
  <c r="E1970" i="46"/>
  <c r="E1971" i="46"/>
  <c r="E1972" i="46"/>
  <c r="E1973" i="46"/>
  <c r="E1974" i="46"/>
  <c r="E1975" i="46"/>
  <c r="E1976" i="46"/>
  <c r="E1977" i="46"/>
  <c r="E1978" i="46"/>
  <c r="E1979" i="46"/>
  <c r="E1980" i="46"/>
  <c r="E1981" i="46"/>
  <c r="E1982" i="46"/>
  <c r="E1983" i="46"/>
  <c r="E1984" i="46"/>
  <c r="E1985" i="46"/>
  <c r="E1986" i="46"/>
  <c r="E1987" i="46"/>
  <c r="E1988" i="46"/>
  <c r="E1989" i="46"/>
  <c r="E1990" i="46"/>
  <c r="E1991" i="46"/>
  <c r="E1992" i="46"/>
  <c r="E1993" i="46"/>
  <c r="E1994" i="46"/>
  <c r="E1995" i="46"/>
  <c r="E1996" i="46"/>
  <c r="E1997" i="46"/>
  <c r="E1998" i="46"/>
  <c r="E1999" i="46"/>
  <c r="E2000" i="46"/>
  <c r="E2001" i="46"/>
  <c r="E2002" i="46"/>
  <c r="E2003" i="46"/>
  <c r="E2004" i="46"/>
  <c r="E2005" i="46"/>
  <c r="E2006" i="46"/>
  <c r="E2007" i="46"/>
  <c r="E2008" i="46"/>
  <c r="E2009" i="46"/>
  <c r="E2010" i="46"/>
  <c r="E2011" i="46"/>
  <c r="E2012" i="46"/>
  <c r="E2013" i="46"/>
  <c r="E2014" i="46"/>
  <c r="E2015" i="46"/>
  <c r="E2016" i="46"/>
  <c r="E2017" i="46"/>
  <c r="E2018" i="46"/>
  <c r="E2019" i="46"/>
  <c r="E2020" i="46"/>
  <c r="E2021" i="46"/>
  <c r="E2022" i="46"/>
  <c r="E2023" i="46"/>
  <c r="E2024" i="46"/>
  <c r="E2025" i="46"/>
  <c r="E2026" i="46"/>
  <c r="E2027" i="46"/>
  <c r="E2028" i="46"/>
  <c r="E2029" i="46"/>
  <c r="E2030" i="46"/>
  <c r="E2031" i="46"/>
  <c r="E2032" i="46"/>
  <c r="E2033" i="46"/>
  <c r="E2034" i="46"/>
  <c r="E2035" i="46"/>
  <c r="E2036" i="46"/>
  <c r="E2037" i="46"/>
  <c r="E2038" i="46"/>
  <c r="E2039" i="46"/>
  <c r="E2040" i="46"/>
  <c r="E2041" i="46"/>
  <c r="E2042" i="46"/>
  <c r="E2043" i="46"/>
  <c r="E2044" i="46"/>
  <c r="E2045" i="46"/>
  <c r="E2046" i="46"/>
  <c r="E2047" i="46"/>
  <c r="E2048" i="46"/>
  <c r="E2049" i="46"/>
  <c r="E2050" i="46"/>
  <c r="E2051" i="46"/>
  <c r="E2052" i="46"/>
  <c r="E2053" i="46"/>
  <c r="E2054" i="46"/>
  <c r="E2055" i="46"/>
  <c r="E2056" i="46"/>
  <c r="E2057" i="46"/>
  <c r="E2058" i="46"/>
  <c r="E2059" i="46"/>
  <c r="E2060" i="46"/>
  <c r="E2061" i="46"/>
  <c r="E2062" i="46"/>
  <c r="E2063" i="46"/>
  <c r="E2064" i="46"/>
  <c r="E2065" i="46"/>
  <c r="E2066" i="46"/>
  <c r="E2067" i="46"/>
  <c r="E2068" i="46"/>
  <c r="E2069" i="46"/>
  <c r="E2070" i="46"/>
  <c r="E2071" i="46"/>
  <c r="E2072" i="46"/>
  <c r="E2073" i="46"/>
  <c r="E2074" i="46"/>
  <c r="E2075" i="46"/>
  <c r="E2076" i="46"/>
  <c r="E2077" i="46"/>
  <c r="E2078" i="46"/>
  <c r="E2079" i="46"/>
  <c r="E2080" i="46"/>
  <c r="E2081" i="46"/>
  <c r="E2082" i="46"/>
  <c r="E2083" i="46"/>
  <c r="E2084" i="46"/>
  <c r="E2085" i="46"/>
  <c r="E2086" i="46"/>
  <c r="E2087" i="46"/>
  <c r="E2088" i="46"/>
  <c r="E2089" i="46"/>
  <c r="E2090" i="46"/>
  <c r="E2091" i="46"/>
  <c r="E2092" i="46"/>
  <c r="E2093" i="46"/>
  <c r="E2094" i="46"/>
  <c r="E2095" i="46"/>
  <c r="E2096" i="46"/>
  <c r="E2097" i="46"/>
  <c r="E2098" i="46"/>
  <c r="E2099" i="46"/>
  <c r="E2100" i="46"/>
  <c r="E2101" i="46"/>
  <c r="E2102" i="46"/>
  <c r="E2103" i="46"/>
  <c r="E2104" i="46"/>
  <c r="E2105" i="46"/>
  <c r="E2106" i="46"/>
  <c r="E2107" i="46"/>
  <c r="E2108" i="46"/>
  <c r="E2109" i="46"/>
  <c r="E2110" i="46"/>
  <c r="E2111" i="46"/>
  <c r="E2112" i="46"/>
  <c r="E2113" i="46"/>
  <c r="E2114" i="46"/>
  <c r="E2115" i="46"/>
  <c r="E2116" i="46"/>
  <c r="E2117" i="46"/>
  <c r="E2118" i="46"/>
  <c r="E2119" i="46"/>
  <c r="E2120" i="46"/>
  <c r="E2121" i="46"/>
  <c r="E2122" i="46"/>
  <c r="E2123" i="46"/>
  <c r="E2124" i="46"/>
  <c r="E2125" i="46"/>
  <c r="E2126" i="46"/>
  <c r="E2127" i="46"/>
  <c r="E2128" i="46"/>
  <c r="E2129" i="46"/>
  <c r="E2130" i="46"/>
  <c r="E2131" i="46"/>
  <c r="E2132" i="46"/>
  <c r="E2133" i="46"/>
  <c r="E2134" i="46"/>
  <c r="E2135" i="46"/>
  <c r="E2136" i="46"/>
  <c r="E2137" i="46"/>
  <c r="E2138" i="46"/>
  <c r="E2139" i="46"/>
  <c r="E2140" i="46"/>
  <c r="E2141" i="46"/>
  <c r="E2142" i="46"/>
  <c r="E2143" i="46"/>
  <c r="E2144" i="46"/>
  <c r="E2145" i="46"/>
  <c r="E2146" i="46"/>
  <c r="E2147" i="46"/>
  <c r="E2148" i="46"/>
  <c r="E2149" i="46"/>
  <c r="E2150" i="46"/>
  <c r="E2151" i="46"/>
  <c r="E2152" i="46"/>
  <c r="E2153" i="46"/>
  <c r="E2154" i="46"/>
  <c r="E2155" i="46"/>
  <c r="E2156" i="46"/>
  <c r="E2157" i="46"/>
  <c r="E2158" i="46"/>
  <c r="E2159" i="46"/>
  <c r="E2160" i="46"/>
  <c r="E2161" i="46"/>
  <c r="E2162" i="46"/>
  <c r="E2163" i="46"/>
  <c r="E2164" i="46"/>
  <c r="E2165" i="46"/>
  <c r="E2166" i="46"/>
  <c r="E2167" i="46"/>
  <c r="E2168" i="46"/>
  <c r="E2169" i="46"/>
  <c r="E2170" i="46"/>
  <c r="E2171" i="46"/>
  <c r="E2172" i="46"/>
  <c r="E2173" i="46"/>
  <c r="E2174" i="46"/>
  <c r="E2175" i="46"/>
  <c r="E2176" i="46"/>
  <c r="E2177" i="46"/>
  <c r="E2178" i="46"/>
  <c r="E2179" i="46"/>
  <c r="E2180" i="46"/>
  <c r="E2181" i="46"/>
  <c r="E2182" i="46"/>
  <c r="E2183" i="46"/>
  <c r="E2184" i="46"/>
  <c r="E2185" i="46"/>
  <c r="E2186" i="46"/>
  <c r="E2187" i="46"/>
  <c r="E2188" i="46"/>
  <c r="E2189" i="46"/>
  <c r="E2190" i="46"/>
  <c r="E2191" i="46"/>
  <c r="E2192" i="46"/>
  <c r="E2193" i="46"/>
  <c r="E2194" i="46"/>
  <c r="E2195" i="46"/>
  <c r="E2196" i="46"/>
  <c r="E2197" i="46"/>
  <c r="E2198" i="46"/>
  <c r="E2199" i="46"/>
  <c r="E2200" i="46"/>
  <c r="E2201" i="46"/>
  <c r="E2202" i="46"/>
  <c r="E2203" i="46"/>
  <c r="E2204" i="46"/>
  <c r="E2205" i="46"/>
  <c r="E2206" i="46"/>
  <c r="E2207" i="46"/>
  <c r="E2208" i="46"/>
  <c r="E2209" i="46"/>
  <c r="E2210" i="46"/>
  <c r="E2211" i="46"/>
  <c r="E2212" i="46"/>
  <c r="E2213" i="46"/>
  <c r="E2214" i="46"/>
  <c r="E2215" i="46"/>
  <c r="E2216" i="46"/>
  <c r="E2217" i="46"/>
  <c r="E2218" i="46"/>
  <c r="E2219" i="46"/>
  <c r="E2220" i="46"/>
  <c r="E2221" i="46"/>
  <c r="E2222" i="46"/>
  <c r="E2223" i="46"/>
  <c r="E2224" i="46"/>
  <c r="E2225" i="46"/>
  <c r="E2226" i="46"/>
  <c r="E2227" i="46"/>
  <c r="E2228" i="46"/>
  <c r="E2229" i="46"/>
  <c r="E2230" i="46"/>
  <c r="E2231" i="46"/>
  <c r="E2232" i="46"/>
  <c r="E2233" i="46"/>
  <c r="E2234" i="46"/>
  <c r="E2235" i="46"/>
  <c r="E2236" i="46"/>
  <c r="E2237" i="46"/>
  <c r="E2238" i="46"/>
  <c r="E2239" i="46"/>
  <c r="E2240" i="46"/>
  <c r="E2241" i="46"/>
  <c r="E2242" i="46"/>
  <c r="E2243" i="46"/>
  <c r="E2244" i="46"/>
  <c r="E2245" i="46"/>
  <c r="E2246" i="46"/>
  <c r="E2247" i="46"/>
  <c r="E2248" i="46"/>
  <c r="E2249" i="46"/>
  <c r="E2250" i="46"/>
  <c r="E2251" i="46"/>
  <c r="E2252" i="46"/>
  <c r="E2253" i="46"/>
  <c r="E2254" i="46"/>
  <c r="E2255" i="46"/>
  <c r="E2256" i="46"/>
  <c r="E2257" i="46"/>
  <c r="E2258" i="46"/>
  <c r="E2259" i="46"/>
  <c r="E2260" i="46"/>
  <c r="E2261" i="46"/>
  <c r="E2262" i="46"/>
  <c r="E2263" i="46"/>
  <c r="E2264" i="46"/>
  <c r="E2265" i="46"/>
  <c r="E2266" i="46"/>
  <c r="E2267" i="46"/>
  <c r="E2268" i="46"/>
  <c r="E2269" i="46"/>
  <c r="E2270" i="46"/>
  <c r="E2271" i="46"/>
  <c r="E2272" i="46"/>
  <c r="E2273" i="46"/>
  <c r="E2274" i="46"/>
  <c r="E2275" i="46"/>
  <c r="E2276" i="46"/>
  <c r="E2277" i="46"/>
  <c r="E2278" i="46"/>
  <c r="E2279" i="46"/>
  <c r="E2280" i="46"/>
  <c r="E2281" i="46"/>
  <c r="E2282" i="46"/>
  <c r="E2283" i="46"/>
  <c r="E2284" i="46"/>
  <c r="E2285" i="46"/>
  <c r="E2286" i="46"/>
  <c r="E2287" i="46"/>
  <c r="E2288" i="46"/>
  <c r="E2289" i="46"/>
  <c r="E2290" i="46"/>
  <c r="E2291" i="46"/>
  <c r="E2292" i="46"/>
  <c r="E2293" i="46"/>
  <c r="E2294" i="46"/>
  <c r="E2295" i="46"/>
  <c r="E2296" i="46"/>
  <c r="E2297" i="46"/>
  <c r="E2298" i="46"/>
  <c r="E2299" i="46"/>
  <c r="E2300" i="46"/>
  <c r="E2301" i="46"/>
  <c r="E2302" i="46"/>
  <c r="E2303" i="46"/>
  <c r="E2304" i="46"/>
  <c r="E2305" i="46"/>
  <c r="E2306" i="46"/>
  <c r="E2307" i="46"/>
  <c r="E2308" i="46"/>
  <c r="E2309" i="46"/>
  <c r="E2310" i="46"/>
  <c r="E2311" i="46"/>
  <c r="E2312" i="46"/>
  <c r="E2313" i="46"/>
  <c r="E2314" i="46"/>
  <c r="E2315" i="46"/>
  <c r="E2316" i="46"/>
  <c r="E2317" i="46"/>
  <c r="E2318" i="46"/>
  <c r="E2319" i="46"/>
  <c r="E2320" i="46"/>
  <c r="E2321" i="46"/>
  <c r="E2322" i="46"/>
  <c r="E2323" i="46"/>
  <c r="E2324" i="46"/>
  <c r="E2325" i="46"/>
  <c r="E2326" i="46"/>
  <c r="E2327" i="46"/>
  <c r="E2328" i="46"/>
  <c r="E2329" i="46"/>
  <c r="E2330" i="46"/>
  <c r="E2331" i="46"/>
  <c r="E2332" i="46"/>
  <c r="E2333" i="46"/>
  <c r="E2334" i="46"/>
  <c r="E2335" i="46"/>
  <c r="E2336" i="46"/>
  <c r="E2337" i="46"/>
  <c r="E2338" i="46"/>
  <c r="E2339" i="46"/>
  <c r="E2340" i="46"/>
  <c r="E2341" i="46"/>
  <c r="E2342" i="46"/>
  <c r="E2343" i="46"/>
  <c r="E2344" i="46"/>
  <c r="E2345" i="46"/>
  <c r="E2346" i="46"/>
  <c r="E2347" i="46"/>
  <c r="E2348" i="46"/>
  <c r="E2349" i="46"/>
  <c r="E2350" i="46"/>
  <c r="E2351" i="46"/>
  <c r="E2352" i="46"/>
  <c r="E2353" i="46"/>
  <c r="E2354" i="46"/>
  <c r="E2355" i="46"/>
  <c r="E2356" i="46"/>
  <c r="E2357" i="46"/>
  <c r="E2358" i="46"/>
  <c r="E2359" i="46"/>
  <c r="E2360" i="46"/>
  <c r="E2361" i="46"/>
  <c r="E2362" i="46"/>
  <c r="E2363" i="46"/>
  <c r="E2364" i="46"/>
  <c r="E2365" i="46"/>
  <c r="E2366" i="46"/>
  <c r="E2367" i="46"/>
  <c r="E2368" i="46"/>
  <c r="E2369" i="46"/>
  <c r="E2370" i="46"/>
  <c r="E2371" i="46"/>
  <c r="E2372" i="46"/>
  <c r="E2373" i="46"/>
  <c r="E2374" i="46"/>
  <c r="E2375" i="46"/>
  <c r="E2376" i="46"/>
  <c r="E2377" i="46"/>
  <c r="E2378" i="46"/>
  <c r="E2379" i="46"/>
  <c r="E2380" i="46"/>
  <c r="E2381" i="46"/>
  <c r="E2382" i="46"/>
  <c r="E2383" i="46"/>
  <c r="E2384" i="46"/>
  <c r="E2385" i="46"/>
  <c r="E2386" i="46"/>
  <c r="E2387" i="46"/>
  <c r="E2388" i="46"/>
  <c r="E2389" i="46"/>
  <c r="E2390" i="46"/>
  <c r="E2391" i="46"/>
  <c r="E2392" i="46"/>
  <c r="E2393" i="46"/>
  <c r="E2394" i="46"/>
  <c r="E2395" i="46"/>
  <c r="E2396" i="46"/>
  <c r="E2397" i="46"/>
  <c r="E2398" i="46"/>
  <c r="E2399" i="46"/>
  <c r="E2400" i="46"/>
  <c r="E2401" i="46"/>
  <c r="E2402" i="46"/>
  <c r="E2403" i="46"/>
  <c r="E2404" i="46"/>
  <c r="E2405" i="46"/>
  <c r="E2406" i="46"/>
  <c r="E2407" i="46"/>
  <c r="E2408" i="46"/>
  <c r="E2409" i="46"/>
  <c r="E2410" i="46"/>
  <c r="E2411" i="46"/>
  <c r="E2412" i="46"/>
  <c r="E2413" i="46"/>
  <c r="E2414" i="46"/>
  <c r="E2415" i="46"/>
  <c r="E2416" i="46"/>
  <c r="E2417" i="46"/>
  <c r="E2418" i="46"/>
  <c r="E2419" i="46"/>
  <c r="E2420" i="46"/>
  <c r="E2421" i="46"/>
  <c r="E2422" i="46"/>
  <c r="E2423" i="46"/>
  <c r="E2424" i="46"/>
  <c r="E2425" i="46"/>
  <c r="E2426" i="46"/>
  <c r="E2427" i="46"/>
  <c r="E2428" i="46"/>
  <c r="E2429" i="46"/>
  <c r="E2430" i="46"/>
  <c r="E2431" i="46"/>
  <c r="E2432" i="46"/>
  <c r="E2433" i="46"/>
  <c r="E2434" i="46"/>
  <c r="E2435" i="46"/>
  <c r="E2436" i="46"/>
  <c r="E2437" i="46"/>
  <c r="E2438" i="46"/>
  <c r="E2439" i="46"/>
  <c r="E2440" i="46"/>
  <c r="E2441" i="46"/>
  <c r="E2442" i="46"/>
  <c r="E2443" i="46"/>
  <c r="E2444" i="46"/>
  <c r="E2445" i="46"/>
  <c r="E2446" i="46"/>
  <c r="E2447" i="46"/>
  <c r="E2448" i="46"/>
  <c r="E2449" i="46"/>
  <c r="E2450" i="46"/>
  <c r="E2451" i="46"/>
  <c r="E2452" i="46"/>
  <c r="E2453" i="46"/>
  <c r="E2454" i="46"/>
  <c r="E2455" i="46"/>
  <c r="E2456" i="46"/>
  <c r="E2457" i="46"/>
  <c r="E2458" i="46"/>
  <c r="E2459" i="46"/>
  <c r="E2460" i="46"/>
  <c r="E2461" i="46"/>
  <c r="E2462" i="46"/>
  <c r="E2463" i="46"/>
  <c r="E2464" i="46"/>
  <c r="E2465" i="46"/>
  <c r="E2466" i="46"/>
  <c r="E2467" i="46"/>
  <c r="E2468" i="46"/>
  <c r="E2469" i="46"/>
  <c r="E2470" i="46"/>
  <c r="E2471" i="46"/>
  <c r="E2472" i="46"/>
  <c r="E2473" i="46"/>
  <c r="E2474" i="46"/>
  <c r="E2475" i="46"/>
  <c r="E2476" i="46"/>
  <c r="E2477" i="46"/>
  <c r="E2478" i="46"/>
  <c r="E2479" i="46"/>
  <c r="E2480" i="46"/>
  <c r="E2481" i="46"/>
  <c r="E2482" i="46"/>
  <c r="E2483" i="46"/>
  <c r="E2484" i="46"/>
  <c r="E2485" i="46"/>
  <c r="E2486" i="46"/>
  <c r="E2487" i="46"/>
  <c r="E2488" i="46"/>
  <c r="E2489" i="46"/>
  <c r="E2490" i="46"/>
  <c r="E2491" i="46"/>
  <c r="E2492" i="46"/>
  <c r="E2493" i="46"/>
  <c r="E2494" i="46"/>
  <c r="E2495" i="46"/>
  <c r="E2496" i="46"/>
  <c r="E2497" i="46"/>
  <c r="E2498" i="46"/>
  <c r="E2499" i="46"/>
  <c r="E2500" i="46"/>
  <c r="E2501" i="46"/>
  <c r="E2502" i="46"/>
  <c r="E2503" i="46"/>
  <c r="E2504" i="46"/>
  <c r="E2505" i="46"/>
  <c r="E2506" i="46"/>
  <c r="E2507" i="46"/>
  <c r="E2508" i="46"/>
  <c r="E2509" i="46"/>
  <c r="E2510" i="46"/>
  <c r="E2511" i="46"/>
  <c r="E2512" i="46"/>
  <c r="E2513" i="46"/>
  <c r="E2514" i="46"/>
  <c r="E2515" i="46"/>
  <c r="E2516" i="46"/>
  <c r="E2517" i="46"/>
  <c r="E2518" i="46"/>
  <c r="E2519" i="46"/>
  <c r="E2520" i="46"/>
  <c r="E2521" i="46"/>
  <c r="E2522" i="46"/>
  <c r="E2523" i="46"/>
  <c r="E2524" i="46"/>
  <c r="E2525" i="46"/>
  <c r="E2526" i="46"/>
  <c r="E2527" i="46"/>
  <c r="E2528" i="46"/>
  <c r="E2529" i="46"/>
  <c r="E2530" i="46"/>
  <c r="E2531" i="46"/>
  <c r="E2532" i="46"/>
  <c r="E2533" i="46"/>
  <c r="E2534" i="46"/>
  <c r="E2535" i="46"/>
  <c r="E2536" i="46"/>
  <c r="E2537" i="46"/>
  <c r="E2538" i="46"/>
  <c r="E2539" i="46"/>
  <c r="E2540" i="46"/>
  <c r="E2541" i="46"/>
  <c r="E2542" i="46"/>
  <c r="E2543" i="46"/>
  <c r="E2544" i="46"/>
  <c r="E2545" i="46"/>
  <c r="E2546" i="46"/>
  <c r="E2547" i="46"/>
  <c r="E2548" i="46"/>
  <c r="E2549" i="46"/>
  <c r="E2550" i="46"/>
  <c r="E2551" i="46"/>
  <c r="E2552" i="46"/>
  <c r="E2553" i="46"/>
  <c r="E2554" i="46"/>
  <c r="E2555" i="46"/>
  <c r="E2556" i="46"/>
  <c r="E2557" i="46"/>
  <c r="E2558" i="46"/>
  <c r="E2559" i="46"/>
  <c r="E2560" i="46"/>
  <c r="E2561" i="46"/>
  <c r="E2562" i="46"/>
  <c r="E2563" i="46"/>
  <c r="E2564" i="46"/>
  <c r="E2565" i="46"/>
  <c r="E2566" i="46"/>
  <c r="E2567" i="46"/>
  <c r="E2568" i="46"/>
  <c r="E2569" i="46"/>
  <c r="E2570" i="46"/>
  <c r="E2571" i="46"/>
  <c r="E2572" i="46"/>
  <c r="E2573" i="46"/>
  <c r="E2574" i="46"/>
  <c r="E2575" i="46"/>
  <c r="E2576" i="46"/>
  <c r="E2577" i="46"/>
  <c r="E2578" i="46"/>
  <c r="E2579" i="46"/>
  <c r="E2580" i="46"/>
  <c r="E2581" i="46"/>
  <c r="E2582" i="46"/>
  <c r="E2583" i="46"/>
  <c r="E2584" i="46"/>
  <c r="E2585" i="46"/>
  <c r="E2586" i="46"/>
  <c r="E2587" i="46"/>
  <c r="E2588" i="46"/>
  <c r="E2589" i="46"/>
  <c r="E2590" i="46"/>
  <c r="E2591" i="46"/>
  <c r="E2592" i="46"/>
  <c r="E2593" i="46"/>
  <c r="E2594" i="46"/>
  <c r="E2595" i="46"/>
  <c r="E2596" i="46"/>
  <c r="E2597" i="46"/>
  <c r="E2598" i="46"/>
  <c r="E2599" i="46"/>
  <c r="E2600" i="46"/>
  <c r="E2601" i="46"/>
  <c r="E2602" i="46"/>
  <c r="E2603" i="46"/>
  <c r="E2604" i="46"/>
  <c r="E2605" i="46"/>
  <c r="E2606" i="46"/>
  <c r="E2607" i="46"/>
  <c r="E2608" i="46"/>
  <c r="E2609" i="46"/>
  <c r="E2610" i="46"/>
  <c r="E2611" i="46"/>
  <c r="E2612" i="46"/>
  <c r="E2613" i="46"/>
  <c r="E2614" i="46"/>
  <c r="E2615" i="46"/>
  <c r="E2616" i="46"/>
  <c r="E2617" i="46"/>
  <c r="E2618" i="46"/>
  <c r="E2619" i="46"/>
  <c r="E2620" i="46"/>
  <c r="E2621" i="46"/>
  <c r="E2622" i="46"/>
  <c r="E2623" i="46"/>
  <c r="E2624" i="46"/>
  <c r="E2625" i="46"/>
  <c r="E2626" i="46"/>
  <c r="E2627" i="46"/>
  <c r="E2628" i="46"/>
  <c r="E2629" i="46"/>
  <c r="E2630" i="46"/>
  <c r="E2631" i="46"/>
  <c r="E2632" i="46"/>
  <c r="E2633" i="46"/>
  <c r="E2634" i="46"/>
  <c r="E2635" i="46"/>
  <c r="E2636" i="46"/>
  <c r="E2637" i="46"/>
  <c r="E2638" i="46"/>
  <c r="E2639" i="46"/>
  <c r="E2640" i="46"/>
  <c r="E2641" i="46"/>
  <c r="E2642" i="46"/>
  <c r="E2643" i="46"/>
  <c r="E2644" i="46"/>
  <c r="E2645" i="46"/>
  <c r="E2646" i="46"/>
  <c r="E2647" i="46"/>
  <c r="E2648" i="46"/>
  <c r="E2649" i="46"/>
  <c r="E2650" i="46"/>
  <c r="E2651" i="46"/>
  <c r="E2652" i="46"/>
  <c r="E2653" i="46"/>
  <c r="E2654" i="46"/>
  <c r="E2655" i="46"/>
  <c r="E2656" i="46"/>
  <c r="E2657" i="46"/>
  <c r="E2658" i="46"/>
  <c r="E2659" i="46"/>
  <c r="E2660" i="46"/>
  <c r="E2661" i="46"/>
  <c r="E2662" i="46"/>
  <c r="E2663" i="46"/>
  <c r="E2664" i="46"/>
  <c r="E2665" i="46"/>
  <c r="E2666" i="46"/>
  <c r="E2667" i="46"/>
  <c r="E2668" i="46"/>
  <c r="E2669" i="46"/>
  <c r="E2670" i="46"/>
  <c r="E2671" i="46"/>
  <c r="E2672" i="46"/>
  <c r="E2673" i="46"/>
  <c r="E2674" i="46"/>
  <c r="E2675" i="46"/>
  <c r="E2676" i="46"/>
  <c r="E2677" i="46"/>
  <c r="E2678" i="46"/>
  <c r="E2679" i="46"/>
  <c r="E2680" i="46"/>
  <c r="E2681" i="46"/>
  <c r="E2682" i="46"/>
  <c r="E2683" i="46"/>
  <c r="E2684" i="46"/>
  <c r="E2685" i="46"/>
  <c r="E2686" i="46"/>
  <c r="E2687" i="46"/>
  <c r="E2688" i="46"/>
  <c r="E2689" i="46"/>
  <c r="E2690" i="46"/>
  <c r="E2691" i="46"/>
  <c r="E2692" i="46"/>
  <c r="E2693" i="46"/>
  <c r="E2694" i="46"/>
  <c r="E2695" i="46"/>
  <c r="E2696" i="46"/>
  <c r="E2697" i="46"/>
  <c r="E2698" i="46"/>
  <c r="E2699" i="46"/>
  <c r="E2700" i="46"/>
  <c r="E2701" i="46"/>
  <c r="E2702" i="46"/>
  <c r="E2703" i="46"/>
  <c r="E2704" i="46"/>
  <c r="E2705" i="46"/>
  <c r="E2706" i="46"/>
  <c r="E2707" i="46"/>
  <c r="E2708" i="46"/>
  <c r="E2709" i="46"/>
  <c r="E2710" i="46"/>
  <c r="E2711" i="46"/>
  <c r="E2712" i="46"/>
  <c r="E2713" i="46"/>
  <c r="E2714" i="46"/>
  <c r="E2715" i="46"/>
  <c r="E2716" i="46"/>
  <c r="E2717" i="46"/>
  <c r="E2718" i="46"/>
  <c r="E2719" i="46"/>
  <c r="E2720" i="46"/>
  <c r="E2721" i="46"/>
  <c r="E2722" i="46"/>
  <c r="E2723" i="46"/>
  <c r="E2724" i="46"/>
  <c r="E2725" i="46"/>
  <c r="E2726" i="46"/>
  <c r="E2727" i="46"/>
  <c r="E2728" i="46"/>
  <c r="E2729" i="46"/>
  <c r="E2730" i="46"/>
  <c r="E2731" i="46"/>
  <c r="E2732" i="46"/>
  <c r="E2733" i="46"/>
  <c r="E2734" i="46"/>
  <c r="E2735" i="46"/>
  <c r="E2736" i="46"/>
  <c r="E2737" i="46"/>
  <c r="E2738" i="46"/>
  <c r="E2739" i="46"/>
  <c r="E2740" i="46"/>
  <c r="E2741" i="46"/>
  <c r="E2742" i="46"/>
  <c r="E2743" i="46"/>
  <c r="E2744" i="46"/>
  <c r="E2745" i="46"/>
  <c r="E2746" i="46"/>
  <c r="E2747" i="46"/>
  <c r="E2748" i="46"/>
  <c r="E2749" i="46"/>
  <c r="E2750" i="46"/>
  <c r="E2751" i="46"/>
  <c r="E2752" i="46"/>
  <c r="E2753" i="46"/>
  <c r="E2754" i="46"/>
  <c r="E2755" i="46"/>
  <c r="E2756" i="46"/>
  <c r="E2757" i="46"/>
  <c r="E2758" i="46"/>
  <c r="E2759" i="46"/>
  <c r="E2760" i="46"/>
  <c r="E2761" i="46"/>
  <c r="E2762" i="46"/>
  <c r="E2763" i="46"/>
  <c r="E2764" i="46"/>
  <c r="E2765" i="46"/>
  <c r="E2766" i="46"/>
  <c r="E2767" i="46"/>
  <c r="E2768" i="46"/>
  <c r="E2769" i="46"/>
  <c r="E2770" i="46"/>
  <c r="E2771" i="46"/>
  <c r="E2772" i="46"/>
  <c r="E2773" i="46"/>
  <c r="E2774" i="46"/>
  <c r="E2775" i="46"/>
  <c r="E2776" i="46"/>
  <c r="E2777" i="46"/>
  <c r="E2778" i="46"/>
  <c r="E2779" i="46"/>
  <c r="E2780" i="46"/>
  <c r="E2781" i="46"/>
  <c r="E2782" i="46"/>
  <c r="E2783" i="46"/>
  <c r="E2784" i="46"/>
  <c r="E2785" i="46"/>
  <c r="E2786" i="46"/>
  <c r="E2787" i="46"/>
  <c r="E2788" i="46"/>
  <c r="E2789" i="46"/>
  <c r="E2790" i="46"/>
  <c r="E2791" i="46"/>
  <c r="E2792" i="46"/>
  <c r="E2793" i="46"/>
  <c r="E2794" i="46"/>
  <c r="E2795" i="46"/>
  <c r="E2796" i="46"/>
  <c r="E2797" i="46"/>
  <c r="E2798" i="46"/>
  <c r="E2799" i="46"/>
  <c r="E2800" i="46"/>
  <c r="E2801" i="46"/>
  <c r="E2802" i="46"/>
  <c r="E2803" i="46"/>
  <c r="E2804" i="46"/>
  <c r="E2805" i="46"/>
  <c r="E2806" i="46"/>
  <c r="E2807" i="46"/>
  <c r="E2808" i="46"/>
  <c r="E2809" i="46"/>
  <c r="E2810" i="46"/>
  <c r="E2811" i="46"/>
  <c r="E2812" i="46"/>
  <c r="E2813" i="46"/>
  <c r="E2814" i="46"/>
  <c r="E2815" i="46"/>
  <c r="E2816" i="46"/>
  <c r="E2817" i="46"/>
  <c r="E2818" i="46"/>
  <c r="E2819" i="46"/>
  <c r="E2820" i="46"/>
  <c r="E2821" i="46"/>
  <c r="E2822" i="46"/>
  <c r="E2823" i="46"/>
  <c r="E2824" i="46"/>
  <c r="E2825" i="46"/>
  <c r="E2826" i="46"/>
  <c r="E2827" i="46"/>
  <c r="E2828" i="46"/>
  <c r="E2829" i="46"/>
  <c r="E2830" i="46"/>
  <c r="E2831" i="46"/>
  <c r="E2832" i="46"/>
  <c r="E2833" i="46"/>
  <c r="E2834" i="46"/>
  <c r="E2835" i="46"/>
  <c r="E2836" i="46"/>
  <c r="E2837" i="46"/>
  <c r="E2838" i="46"/>
  <c r="E2839" i="46"/>
  <c r="E2840" i="46"/>
  <c r="E2841" i="46"/>
  <c r="E2842" i="46"/>
  <c r="E2843" i="46"/>
  <c r="E2844" i="46"/>
  <c r="E2845" i="46"/>
  <c r="E2846" i="46"/>
  <c r="E2847" i="46"/>
  <c r="E2848" i="46"/>
  <c r="E2849" i="46"/>
  <c r="E2850" i="46"/>
  <c r="E2851" i="46"/>
  <c r="E2852" i="46"/>
  <c r="E2853" i="46"/>
  <c r="E2854" i="46"/>
  <c r="E2855" i="46"/>
  <c r="E2856" i="46"/>
  <c r="E2857" i="46"/>
  <c r="E2858" i="46"/>
  <c r="E2859" i="46"/>
  <c r="E2860" i="46"/>
  <c r="E2861" i="46"/>
  <c r="E2862" i="46"/>
  <c r="E2863" i="46"/>
  <c r="E2864" i="46"/>
  <c r="E2865" i="46"/>
  <c r="E2866" i="46"/>
  <c r="E2867" i="46"/>
  <c r="E2868" i="46"/>
  <c r="E2869" i="46"/>
  <c r="E2870" i="46"/>
  <c r="E2871" i="46"/>
  <c r="E2872" i="46"/>
  <c r="E2873" i="46"/>
  <c r="E2874" i="46"/>
  <c r="E2875" i="46"/>
  <c r="E2876" i="46"/>
  <c r="E2877" i="46"/>
  <c r="E2878" i="46"/>
  <c r="E2879" i="46"/>
  <c r="E2880" i="46"/>
  <c r="E2881" i="46"/>
  <c r="E2882" i="46"/>
  <c r="E2883" i="46"/>
  <c r="E2884" i="46"/>
  <c r="E2885" i="46"/>
  <c r="E2886" i="46"/>
  <c r="E2887" i="46"/>
  <c r="E2888" i="46"/>
  <c r="E2889" i="46"/>
  <c r="E2890" i="46"/>
  <c r="E2891" i="46"/>
  <c r="E2892" i="46"/>
  <c r="E2893" i="46"/>
  <c r="E2894" i="46"/>
  <c r="E2895" i="46"/>
  <c r="E2896" i="46"/>
  <c r="E2897" i="46"/>
  <c r="E2898" i="46"/>
  <c r="E2899" i="46"/>
  <c r="E2900" i="46"/>
  <c r="E2901" i="46"/>
  <c r="E2902" i="46"/>
  <c r="E2903" i="46"/>
  <c r="E2904" i="46"/>
  <c r="E2905" i="46"/>
  <c r="E2906" i="46"/>
  <c r="E2907" i="46"/>
  <c r="E2908" i="46"/>
  <c r="E2909" i="46"/>
  <c r="E2910" i="46"/>
  <c r="E2911" i="46"/>
  <c r="E2912" i="46"/>
  <c r="E2913" i="46"/>
  <c r="E2914" i="46"/>
  <c r="E2915" i="46"/>
  <c r="E2916" i="46"/>
  <c r="E2917" i="46"/>
  <c r="E2918" i="46"/>
  <c r="E2919" i="46"/>
  <c r="E2920" i="46"/>
  <c r="E2921" i="46"/>
  <c r="E2922" i="46"/>
  <c r="E2923" i="46"/>
  <c r="E2924" i="46"/>
  <c r="E2925" i="46"/>
  <c r="E2926" i="46"/>
  <c r="E2927" i="46"/>
  <c r="E2928" i="46"/>
  <c r="E2929" i="46"/>
  <c r="E2930" i="46"/>
  <c r="E2931" i="46"/>
  <c r="E2932" i="46"/>
  <c r="E2933" i="46"/>
  <c r="E2934" i="46"/>
  <c r="E2935" i="46"/>
  <c r="E2936" i="46"/>
  <c r="E2937" i="46"/>
  <c r="E2938" i="46"/>
  <c r="E2939" i="46"/>
  <c r="E2940" i="46"/>
  <c r="E2941" i="46"/>
  <c r="E2942" i="46"/>
  <c r="E2943" i="46"/>
  <c r="E2944" i="46"/>
  <c r="E2945" i="46"/>
  <c r="E2946" i="46"/>
  <c r="E2947" i="46"/>
  <c r="E2948" i="46"/>
  <c r="E2949" i="46"/>
  <c r="E2950" i="46"/>
  <c r="E2951" i="46"/>
  <c r="E2952" i="46"/>
  <c r="E2953" i="46"/>
  <c r="E2954" i="46"/>
  <c r="E2955" i="46"/>
  <c r="E2956" i="46"/>
  <c r="E2957" i="46"/>
  <c r="E2958" i="46"/>
  <c r="E2959" i="46"/>
  <c r="E2960" i="46"/>
  <c r="E2961" i="46"/>
  <c r="E2962" i="46"/>
  <c r="E2963" i="46"/>
  <c r="E2964" i="46"/>
  <c r="E2965" i="46"/>
  <c r="E2966" i="46"/>
  <c r="E2967" i="46"/>
  <c r="E2968" i="46"/>
  <c r="E2969" i="46"/>
  <c r="E2970" i="46"/>
  <c r="E2971" i="46"/>
  <c r="E2972" i="46"/>
  <c r="E2973" i="46"/>
  <c r="E2974" i="46"/>
  <c r="E2975" i="46"/>
  <c r="E2976" i="46"/>
  <c r="E2977" i="46"/>
  <c r="E2978" i="46"/>
  <c r="E2979" i="46"/>
  <c r="E2980" i="46"/>
  <c r="E2981" i="46"/>
  <c r="E2982" i="46"/>
  <c r="E2983" i="46"/>
  <c r="E2984" i="46"/>
  <c r="E2985" i="46"/>
  <c r="E2986" i="46"/>
  <c r="E2987" i="46"/>
  <c r="E2988" i="46"/>
  <c r="E2989" i="46"/>
  <c r="E2990" i="46"/>
  <c r="E2991" i="46"/>
  <c r="E2992" i="46"/>
  <c r="E2993" i="46"/>
  <c r="E2994" i="46"/>
  <c r="E2995" i="46"/>
  <c r="E2996" i="46"/>
  <c r="E2997" i="46"/>
  <c r="E2998" i="46"/>
  <c r="E2999" i="46"/>
  <c r="E3000" i="46"/>
  <c r="E3001" i="46"/>
  <c r="E3002" i="46"/>
  <c r="E3003" i="46"/>
  <c r="E3004" i="46"/>
  <c r="E3005" i="46"/>
  <c r="E3006" i="46"/>
  <c r="E3007" i="46"/>
  <c r="E3008" i="46"/>
  <c r="E3009" i="46"/>
  <c r="E3010" i="46"/>
  <c r="E3011" i="46"/>
  <c r="E3012" i="46"/>
  <c r="E3013" i="46"/>
  <c r="E3014" i="46"/>
  <c r="E3015" i="46"/>
  <c r="E3016" i="46"/>
  <c r="E3017" i="46"/>
  <c r="E3018" i="46"/>
  <c r="E3019" i="46"/>
  <c r="E3020" i="46"/>
  <c r="E3021" i="46"/>
  <c r="E3022" i="46"/>
  <c r="E3023" i="46"/>
  <c r="E3024" i="46"/>
  <c r="E3025" i="46"/>
  <c r="E3026" i="46"/>
  <c r="E3027" i="46"/>
  <c r="E3028" i="46"/>
  <c r="E3029" i="46"/>
  <c r="E3030" i="46"/>
  <c r="E3031" i="46"/>
  <c r="E3032" i="46"/>
  <c r="E3033" i="46"/>
  <c r="E3034" i="46"/>
  <c r="E3035" i="46"/>
  <c r="E3036" i="46"/>
  <c r="E3037" i="46"/>
  <c r="E3038" i="46"/>
  <c r="E3039" i="46"/>
  <c r="E3040" i="46"/>
  <c r="E3041" i="46"/>
  <c r="E3042" i="46"/>
  <c r="E3043" i="46"/>
  <c r="E3044" i="46"/>
  <c r="E3045" i="46"/>
  <c r="E3046" i="46"/>
  <c r="E3047" i="46"/>
  <c r="E3048" i="46"/>
  <c r="E3049" i="46"/>
  <c r="E3050" i="46"/>
  <c r="E3051" i="46"/>
  <c r="E3052" i="46"/>
  <c r="E3053" i="46"/>
  <c r="E3054" i="46"/>
  <c r="E3055" i="46"/>
  <c r="E3056" i="46"/>
  <c r="E3057" i="46"/>
  <c r="E3058" i="46"/>
  <c r="E3059" i="46"/>
  <c r="E3060" i="46"/>
  <c r="E3061" i="46"/>
  <c r="E3062" i="46"/>
  <c r="E3063" i="46"/>
  <c r="E3064" i="46"/>
  <c r="E3065" i="46"/>
  <c r="E3066" i="46"/>
  <c r="E3067" i="46"/>
  <c r="E3068" i="46"/>
  <c r="E3069" i="46"/>
  <c r="E3070" i="46"/>
  <c r="E3071" i="46"/>
  <c r="E3072" i="46"/>
  <c r="E3073" i="46"/>
  <c r="E3074" i="46"/>
  <c r="E3075" i="46"/>
  <c r="E3076" i="46"/>
  <c r="E3077" i="46"/>
  <c r="E3078" i="46"/>
  <c r="E3079" i="46"/>
  <c r="E3080" i="46"/>
  <c r="E3081" i="46"/>
  <c r="E3082" i="46"/>
  <c r="E3083" i="46"/>
  <c r="E3084" i="46"/>
  <c r="E3085" i="46"/>
  <c r="E3086" i="46"/>
  <c r="E3087" i="46"/>
  <c r="E3088" i="46"/>
  <c r="E3089" i="46"/>
  <c r="E3090" i="46"/>
  <c r="E3091" i="46"/>
  <c r="E3092" i="46"/>
  <c r="E3093" i="46"/>
  <c r="E3094" i="46"/>
  <c r="E3095" i="46"/>
  <c r="E3096" i="46"/>
  <c r="E3097" i="46"/>
  <c r="E3098" i="46"/>
  <c r="E3099" i="46"/>
  <c r="E3100" i="46"/>
  <c r="E3101" i="46"/>
  <c r="E3102" i="46"/>
  <c r="E3103" i="46"/>
  <c r="E3104" i="46"/>
  <c r="E3105" i="46"/>
  <c r="E3106" i="46"/>
  <c r="E3107" i="46"/>
  <c r="E3108" i="46"/>
  <c r="E3109" i="46"/>
  <c r="E3110" i="46"/>
  <c r="E3111" i="46"/>
  <c r="E3112" i="46"/>
  <c r="E3113" i="46"/>
  <c r="E3114" i="46"/>
  <c r="E3115" i="46"/>
  <c r="E3116" i="46"/>
  <c r="E3117" i="46"/>
  <c r="E3118" i="46"/>
  <c r="E3119" i="46"/>
  <c r="E3120" i="46"/>
  <c r="E3121" i="46"/>
  <c r="E3122" i="46"/>
  <c r="E3123" i="46"/>
  <c r="E3124" i="46"/>
  <c r="E3125" i="46"/>
  <c r="E3126" i="46"/>
  <c r="E3127" i="46"/>
  <c r="E3128" i="46"/>
  <c r="E3129" i="46"/>
  <c r="E3130" i="46"/>
  <c r="E3131" i="46"/>
  <c r="E3132" i="46"/>
  <c r="E3133" i="46"/>
  <c r="E3134" i="46"/>
  <c r="E3135" i="46"/>
  <c r="E3136" i="46"/>
  <c r="E3137" i="46"/>
  <c r="E3138" i="46"/>
  <c r="E3139" i="46"/>
  <c r="E3140" i="46"/>
  <c r="E3141" i="46"/>
  <c r="E3142" i="46"/>
  <c r="E3143" i="46"/>
  <c r="E3144" i="46"/>
  <c r="E3145" i="46"/>
  <c r="E3146" i="46"/>
  <c r="E3147" i="46"/>
  <c r="E3148" i="46"/>
  <c r="E3149" i="46"/>
  <c r="E3150" i="46"/>
  <c r="E3151" i="46"/>
  <c r="E3152" i="46"/>
  <c r="E3153" i="46"/>
  <c r="E3154" i="46"/>
  <c r="E3155" i="46"/>
  <c r="E3156" i="46"/>
  <c r="E3157" i="46"/>
  <c r="E3158" i="46"/>
  <c r="E3159" i="46"/>
  <c r="E3160" i="46"/>
  <c r="E3161" i="46"/>
  <c r="E3162" i="46"/>
  <c r="E3163" i="46"/>
  <c r="E3164" i="46"/>
  <c r="E3165" i="46"/>
  <c r="E3166" i="46"/>
  <c r="E3167" i="46"/>
  <c r="E3168" i="46"/>
  <c r="E3169" i="46"/>
  <c r="E3170" i="46"/>
  <c r="E3171" i="46"/>
  <c r="E3172" i="46"/>
  <c r="E3173" i="46"/>
  <c r="E3174" i="46"/>
  <c r="E3175" i="46"/>
  <c r="E3176" i="46"/>
  <c r="E3177" i="46"/>
  <c r="E3178" i="46"/>
  <c r="E3179" i="46"/>
  <c r="E3180" i="46"/>
  <c r="E3181" i="46"/>
  <c r="E3182" i="46"/>
  <c r="E3183" i="46"/>
  <c r="E3184" i="46"/>
  <c r="E3185" i="46"/>
  <c r="E3186" i="46"/>
  <c r="E3187" i="46"/>
  <c r="E3188" i="46"/>
  <c r="E3189" i="46"/>
  <c r="E3190" i="46"/>
  <c r="E3191" i="46"/>
  <c r="E3192" i="46"/>
  <c r="E3193" i="46"/>
  <c r="E3194" i="46"/>
  <c r="E3195" i="46"/>
  <c r="E3196" i="46"/>
  <c r="E3197" i="46"/>
  <c r="E3198" i="46"/>
  <c r="E3199" i="46"/>
  <c r="E3200" i="46"/>
  <c r="E3201" i="46"/>
  <c r="E3202" i="46"/>
  <c r="E3203" i="46"/>
  <c r="E3204" i="46"/>
  <c r="E3205" i="46"/>
  <c r="E3206" i="46"/>
  <c r="E3207" i="46"/>
  <c r="E3208" i="46"/>
  <c r="E3209" i="46"/>
  <c r="E3210" i="46"/>
  <c r="E3211" i="46"/>
  <c r="E3212" i="46"/>
  <c r="E3213" i="46"/>
  <c r="E3214" i="46"/>
  <c r="E3215" i="46"/>
  <c r="E3216" i="46"/>
  <c r="E3217" i="46"/>
  <c r="E3218" i="46"/>
  <c r="E3219" i="46"/>
  <c r="E3220" i="46"/>
  <c r="E3221" i="46"/>
  <c r="E3222" i="46"/>
  <c r="E3223" i="46"/>
  <c r="E3224" i="46"/>
  <c r="E3225" i="46"/>
  <c r="E3226" i="46"/>
  <c r="E3227" i="46"/>
  <c r="E3228" i="46"/>
  <c r="E3229" i="46"/>
  <c r="E3230" i="46"/>
  <c r="E3231" i="46"/>
  <c r="E3232" i="46"/>
  <c r="E3233" i="46"/>
  <c r="E3234" i="46"/>
  <c r="E3235" i="46"/>
  <c r="E3236" i="46"/>
  <c r="E3237" i="46"/>
  <c r="E3238" i="46"/>
  <c r="E3239" i="46"/>
  <c r="E3240" i="46"/>
  <c r="E3241" i="46"/>
  <c r="E3242" i="46"/>
  <c r="E3243" i="46"/>
  <c r="E3244" i="46"/>
  <c r="E3245" i="46"/>
  <c r="E3246" i="46"/>
  <c r="E3247" i="46"/>
  <c r="E3248" i="46"/>
  <c r="E3249" i="46"/>
  <c r="E3250" i="46"/>
  <c r="E3251" i="46"/>
  <c r="E3252" i="46"/>
  <c r="E3253" i="46"/>
  <c r="E3254" i="46"/>
  <c r="E3255" i="46"/>
  <c r="E3256" i="46"/>
  <c r="E3257" i="46"/>
  <c r="E3258" i="46"/>
  <c r="E3259" i="46"/>
  <c r="E3260" i="46"/>
  <c r="E3261" i="46"/>
  <c r="E3262" i="46"/>
  <c r="E3263" i="46"/>
  <c r="E3264" i="46"/>
  <c r="E3265" i="46"/>
  <c r="E3266" i="46"/>
  <c r="E3267" i="46"/>
  <c r="E3268" i="46"/>
  <c r="E3269" i="46"/>
  <c r="E3270" i="46"/>
  <c r="E3271" i="46"/>
  <c r="E3272" i="46"/>
  <c r="E3273" i="46"/>
  <c r="E3274" i="46"/>
  <c r="E3275" i="46"/>
  <c r="E3276" i="46"/>
  <c r="E3277" i="46"/>
  <c r="E3278" i="46"/>
  <c r="E3279" i="46"/>
  <c r="E3280" i="46"/>
  <c r="E3281" i="46"/>
  <c r="E3282" i="46"/>
  <c r="E3283" i="46"/>
  <c r="E3284" i="46"/>
  <c r="E3285" i="46"/>
  <c r="E3286" i="46"/>
  <c r="E3287" i="46"/>
  <c r="E3288" i="46"/>
  <c r="E3289" i="46"/>
  <c r="E3290" i="46"/>
  <c r="E3291" i="46"/>
  <c r="E3292" i="46"/>
  <c r="E3293" i="46"/>
  <c r="E3294" i="46"/>
  <c r="E3295" i="46"/>
  <c r="E3296" i="46"/>
  <c r="E3297" i="46"/>
  <c r="E3298" i="46"/>
  <c r="E3299" i="46"/>
  <c r="E3300" i="46"/>
  <c r="E3301" i="46"/>
  <c r="E3302" i="46"/>
  <c r="E3303" i="46"/>
  <c r="E3304" i="46"/>
  <c r="E3305" i="46"/>
  <c r="E3306" i="46"/>
  <c r="E3307" i="46"/>
  <c r="E3308" i="46"/>
  <c r="E3309" i="46"/>
  <c r="E3310" i="46"/>
  <c r="E3311" i="46"/>
  <c r="E3312" i="46"/>
  <c r="E3313" i="46"/>
  <c r="E3314" i="46"/>
  <c r="E3315" i="46"/>
  <c r="E3316" i="46"/>
  <c r="E3317" i="46"/>
  <c r="E3318" i="46"/>
  <c r="E3319" i="46"/>
  <c r="E3320" i="46"/>
  <c r="E3321" i="46"/>
  <c r="E3322" i="46"/>
  <c r="E3323" i="46"/>
  <c r="E3324" i="46"/>
  <c r="E3325" i="46"/>
  <c r="E3326" i="46"/>
  <c r="E3327" i="46"/>
  <c r="E3328" i="46"/>
  <c r="E3329" i="46"/>
  <c r="E3330" i="46"/>
  <c r="E3331" i="46"/>
  <c r="E3332" i="46"/>
  <c r="E3333" i="46"/>
  <c r="E3334" i="46"/>
  <c r="E3335" i="46"/>
  <c r="E3336" i="46"/>
  <c r="E3337" i="46"/>
  <c r="E3338" i="46"/>
  <c r="E3339" i="46"/>
  <c r="E3340" i="46"/>
  <c r="E3341" i="46"/>
  <c r="E3342" i="46"/>
  <c r="E3343" i="46"/>
  <c r="E3344" i="46"/>
  <c r="E3345" i="46"/>
  <c r="E3346" i="46"/>
  <c r="E3347" i="46"/>
  <c r="E3348" i="46"/>
  <c r="E3349" i="46"/>
  <c r="E3350" i="46"/>
  <c r="E3351" i="46"/>
  <c r="E3352" i="46"/>
  <c r="E3353" i="46"/>
  <c r="E3354" i="46"/>
  <c r="E3355" i="46"/>
  <c r="E3356" i="46"/>
  <c r="E3357" i="46"/>
  <c r="E3358" i="46"/>
  <c r="E3359" i="46"/>
  <c r="E3360" i="46"/>
  <c r="E3361" i="46"/>
  <c r="E3362" i="46"/>
  <c r="E3363" i="46"/>
  <c r="E3364" i="46"/>
  <c r="E3365" i="46"/>
  <c r="E3366" i="46"/>
  <c r="E3367" i="46"/>
  <c r="E3368" i="46"/>
  <c r="E3369" i="46"/>
  <c r="E3370" i="46"/>
  <c r="E3371" i="46"/>
  <c r="E3372" i="46"/>
  <c r="E3373" i="46"/>
  <c r="E3374" i="46"/>
  <c r="E3375" i="46"/>
  <c r="E3376" i="46"/>
  <c r="E3377" i="46"/>
  <c r="E3378" i="46"/>
  <c r="E3379" i="46"/>
  <c r="E3380" i="46"/>
  <c r="E3381" i="46"/>
  <c r="E3382" i="46"/>
  <c r="E3383" i="46"/>
  <c r="E3384" i="46"/>
  <c r="E3385" i="46"/>
  <c r="E3386" i="46"/>
  <c r="E3387" i="46"/>
  <c r="E3388" i="46"/>
  <c r="E3389" i="46"/>
  <c r="E3390" i="46"/>
  <c r="E3391" i="46"/>
  <c r="E3392" i="46"/>
  <c r="E3393" i="46"/>
  <c r="E3394" i="46"/>
  <c r="E3395" i="46"/>
  <c r="E3396" i="46"/>
  <c r="E3397" i="46"/>
  <c r="E3398" i="46"/>
  <c r="E3399" i="46"/>
  <c r="E3400" i="46"/>
  <c r="E3401" i="46"/>
  <c r="E3402" i="46"/>
  <c r="E3403" i="46"/>
  <c r="E3404" i="46"/>
  <c r="E3405" i="46"/>
  <c r="E3406" i="46"/>
  <c r="E3407" i="46"/>
  <c r="E3408" i="46"/>
  <c r="E3409" i="46"/>
  <c r="E3410" i="46"/>
  <c r="E3411" i="46"/>
  <c r="E3412" i="46"/>
  <c r="E3413" i="46"/>
  <c r="E3414" i="46"/>
  <c r="E3415" i="46"/>
  <c r="E3416" i="46"/>
  <c r="E3417" i="46"/>
  <c r="E3418" i="46"/>
  <c r="E3419" i="46"/>
  <c r="E3420" i="46"/>
  <c r="E3421" i="46"/>
  <c r="E3422" i="46"/>
  <c r="E3423" i="46"/>
  <c r="E3424" i="46"/>
  <c r="E3425" i="46"/>
  <c r="E3426" i="46"/>
  <c r="E3427" i="46"/>
  <c r="E3428" i="46"/>
  <c r="E3429" i="46"/>
  <c r="E3430" i="46"/>
  <c r="E3431" i="46"/>
  <c r="E3432" i="46"/>
  <c r="E3433" i="46"/>
  <c r="E3434" i="46"/>
  <c r="E3435" i="46"/>
  <c r="E3436" i="46"/>
  <c r="E3437" i="46"/>
  <c r="E3438" i="46"/>
  <c r="E3439" i="46"/>
  <c r="E3440" i="46"/>
  <c r="E3441" i="46"/>
  <c r="E3442" i="46"/>
  <c r="E3443" i="46"/>
  <c r="E3444" i="46"/>
  <c r="E3445" i="46"/>
  <c r="E3446" i="46"/>
  <c r="E3447" i="46"/>
  <c r="E3448" i="46"/>
  <c r="E3449" i="46"/>
  <c r="E3450" i="46"/>
  <c r="E3451" i="46"/>
  <c r="E3452" i="46"/>
  <c r="E3453" i="46"/>
  <c r="E3454" i="46"/>
  <c r="E3455" i="46"/>
  <c r="E3456" i="46"/>
  <c r="E3457" i="46"/>
  <c r="E3458" i="46"/>
  <c r="E3459" i="46"/>
  <c r="E3460" i="46"/>
  <c r="E3461" i="46"/>
  <c r="E3462" i="46"/>
  <c r="E3463" i="46"/>
  <c r="E3464" i="46"/>
  <c r="E3465" i="46"/>
  <c r="E3466" i="46"/>
  <c r="E3467" i="46"/>
  <c r="E3468" i="46"/>
  <c r="E3469" i="46"/>
  <c r="E3470" i="46"/>
  <c r="E3471" i="46"/>
  <c r="E3472" i="46"/>
  <c r="E3473" i="46"/>
  <c r="E3474" i="46"/>
  <c r="E3475" i="46"/>
  <c r="E3476" i="46"/>
  <c r="E3477" i="46"/>
  <c r="E3478" i="46"/>
  <c r="E3479" i="46"/>
  <c r="E3480" i="46"/>
  <c r="E3481" i="46"/>
  <c r="E3482" i="46"/>
  <c r="E3483" i="46"/>
  <c r="E3484" i="46"/>
  <c r="E3485" i="46"/>
  <c r="E3486" i="46"/>
  <c r="E3487" i="46"/>
  <c r="E3488" i="46"/>
  <c r="E3489" i="46"/>
  <c r="E3490" i="46"/>
  <c r="E3491" i="46"/>
  <c r="E3492" i="46"/>
  <c r="E3493" i="46"/>
  <c r="E3494" i="46"/>
  <c r="E3495" i="46"/>
  <c r="E3496" i="46"/>
  <c r="E3497" i="46"/>
  <c r="E3498" i="46"/>
  <c r="E3499" i="46"/>
  <c r="E3500" i="46"/>
  <c r="E3501" i="46"/>
  <c r="E3502" i="46"/>
  <c r="E3503" i="46"/>
  <c r="E3504" i="46"/>
  <c r="E3505" i="46"/>
  <c r="E3506" i="46"/>
  <c r="E3507" i="46"/>
  <c r="E3508" i="46"/>
  <c r="E3509" i="46"/>
  <c r="E3510" i="46"/>
  <c r="E3511" i="46"/>
  <c r="E3512" i="46"/>
  <c r="E3513" i="46"/>
  <c r="E3514" i="46"/>
  <c r="E3515" i="46"/>
  <c r="E3516" i="46"/>
  <c r="E3517" i="46"/>
  <c r="E3518" i="46"/>
  <c r="E3519" i="46"/>
  <c r="E3520" i="46"/>
  <c r="E3521" i="46"/>
  <c r="E3522" i="46"/>
  <c r="E3523" i="46"/>
  <c r="E3524" i="46"/>
  <c r="E3525" i="46"/>
  <c r="E3526" i="46"/>
  <c r="E3527" i="46"/>
  <c r="E3528" i="46"/>
  <c r="E3529" i="46"/>
  <c r="E3530" i="46"/>
  <c r="E3531" i="46"/>
  <c r="E3532" i="46"/>
  <c r="E3533" i="46"/>
  <c r="E3534" i="46"/>
  <c r="E3535" i="46"/>
  <c r="E3536" i="46"/>
  <c r="E3537" i="46"/>
  <c r="E3538" i="46"/>
  <c r="E3539" i="46"/>
  <c r="E3540" i="46"/>
  <c r="E3541" i="46"/>
  <c r="E3542" i="46"/>
  <c r="E3543" i="46"/>
  <c r="E3544" i="46"/>
  <c r="E3545" i="46"/>
  <c r="E3546" i="46"/>
  <c r="E3547" i="46"/>
  <c r="E3548" i="46"/>
  <c r="E3549" i="46"/>
  <c r="E3550" i="46"/>
  <c r="E3551" i="46"/>
  <c r="E3552" i="46"/>
  <c r="E3553" i="46"/>
  <c r="E3554" i="46"/>
  <c r="E3555" i="46"/>
  <c r="E3556" i="46"/>
  <c r="E3557" i="46"/>
  <c r="E3558" i="46"/>
  <c r="E3559" i="46"/>
  <c r="E3560" i="46"/>
  <c r="E3561" i="46"/>
  <c r="E3562" i="46"/>
  <c r="E3563" i="46"/>
  <c r="E3564" i="46"/>
  <c r="E3565" i="46"/>
  <c r="E3566" i="46"/>
  <c r="E3567" i="46"/>
  <c r="E3568" i="46"/>
  <c r="E3569" i="46"/>
  <c r="E3570" i="46"/>
  <c r="E3571" i="46"/>
  <c r="E3572" i="46"/>
  <c r="E3573" i="46"/>
  <c r="E3574" i="46"/>
  <c r="E3575" i="46"/>
  <c r="E3576" i="46"/>
  <c r="E3577" i="46"/>
  <c r="E3578" i="46"/>
  <c r="E3579" i="46"/>
  <c r="E3580" i="46"/>
  <c r="E3581" i="46"/>
  <c r="E3582" i="46"/>
  <c r="E3583" i="46"/>
  <c r="E3584" i="46"/>
  <c r="E3585" i="46"/>
  <c r="E3586" i="46"/>
  <c r="E3587" i="46"/>
  <c r="E3588" i="46"/>
  <c r="E3589" i="46"/>
  <c r="E3590" i="46"/>
  <c r="E3591" i="46"/>
  <c r="E3592" i="46"/>
  <c r="E3593" i="46"/>
  <c r="E3594" i="46"/>
  <c r="E3595" i="46"/>
  <c r="E3596" i="46"/>
  <c r="E3597" i="46"/>
  <c r="E3598" i="46"/>
  <c r="E3599" i="46"/>
  <c r="E3600" i="46"/>
  <c r="E3601" i="46"/>
  <c r="E3602" i="46"/>
  <c r="E3603" i="46"/>
  <c r="E3604" i="46"/>
  <c r="E3605" i="46"/>
  <c r="E3606" i="46"/>
  <c r="E3607" i="46"/>
  <c r="E3608" i="46"/>
  <c r="E3609" i="46"/>
  <c r="E3610" i="46"/>
  <c r="E3611" i="46"/>
  <c r="E3612" i="46"/>
  <c r="E3613" i="46"/>
  <c r="E3614" i="46"/>
  <c r="E3615" i="46"/>
  <c r="E3616" i="46"/>
  <c r="E3617" i="46"/>
  <c r="E3618" i="46"/>
  <c r="E3619" i="46"/>
  <c r="E3620" i="46"/>
  <c r="E3621" i="46"/>
  <c r="E3622" i="46"/>
  <c r="E3623" i="46"/>
  <c r="E3624" i="46"/>
  <c r="E3625" i="46"/>
  <c r="E3626" i="46"/>
  <c r="E3627" i="46"/>
  <c r="E3628" i="46"/>
  <c r="E3629" i="46"/>
  <c r="E3630" i="46"/>
  <c r="E3631" i="46"/>
  <c r="E3632" i="46"/>
  <c r="E3633" i="46"/>
  <c r="E3634" i="46"/>
  <c r="E3635" i="46"/>
  <c r="E3636" i="46"/>
  <c r="E3637" i="46"/>
  <c r="E3638" i="46"/>
  <c r="E3639" i="46"/>
  <c r="E3640" i="46"/>
  <c r="E3641" i="46"/>
  <c r="E3642" i="46"/>
  <c r="E3643" i="46"/>
  <c r="E3644" i="46"/>
  <c r="E3645" i="46"/>
  <c r="E3646" i="46"/>
  <c r="E3647" i="46"/>
  <c r="E3648" i="46"/>
  <c r="E3649" i="46"/>
  <c r="E3650" i="46"/>
  <c r="E3651" i="46"/>
  <c r="E3652" i="46"/>
  <c r="E3653" i="46"/>
  <c r="E3654" i="46"/>
  <c r="E3655" i="46"/>
  <c r="E3656" i="46"/>
  <c r="E3657" i="46"/>
  <c r="E3658" i="46"/>
  <c r="E3659" i="46"/>
  <c r="E3660" i="46"/>
  <c r="E3661" i="46"/>
  <c r="E3662" i="46"/>
  <c r="E3663" i="46"/>
  <c r="E3664" i="46"/>
  <c r="E3665" i="46"/>
  <c r="E3666" i="46"/>
  <c r="E3667" i="46"/>
  <c r="E3668" i="46"/>
  <c r="E3669" i="46"/>
  <c r="E3670" i="46"/>
  <c r="E3671" i="46"/>
  <c r="E3672" i="46"/>
  <c r="E3673" i="46"/>
  <c r="E3674" i="46"/>
  <c r="E3675" i="46"/>
  <c r="E3676" i="46"/>
  <c r="E3677" i="46"/>
  <c r="E3678" i="46"/>
  <c r="E3679" i="46"/>
  <c r="E3680" i="46"/>
  <c r="E3681" i="46"/>
  <c r="E3682" i="46"/>
  <c r="E3683" i="46"/>
  <c r="E3684" i="46"/>
  <c r="E3685" i="46"/>
  <c r="E3686" i="46"/>
  <c r="E3687" i="46"/>
  <c r="E3688" i="46"/>
  <c r="E3689" i="46"/>
  <c r="E3690" i="46"/>
  <c r="E3691" i="46"/>
  <c r="E3692" i="46"/>
  <c r="E3693" i="46"/>
  <c r="E3694" i="46"/>
  <c r="E3695" i="46"/>
  <c r="E3696" i="46"/>
  <c r="E3697" i="46"/>
  <c r="E3698" i="46"/>
  <c r="E3699" i="46"/>
  <c r="E3700" i="46"/>
  <c r="E3701" i="46"/>
  <c r="E3702" i="46"/>
  <c r="E3703" i="46"/>
  <c r="E3704" i="46"/>
  <c r="E3705" i="46"/>
  <c r="E3706" i="46"/>
  <c r="E3707" i="46"/>
  <c r="E3708" i="46"/>
  <c r="E3709" i="46"/>
  <c r="E3710" i="46"/>
  <c r="E3711" i="46"/>
  <c r="E3712" i="46"/>
  <c r="E3713" i="46"/>
  <c r="E3714" i="46"/>
  <c r="E3715" i="46"/>
  <c r="E3716" i="46"/>
  <c r="E3717" i="46"/>
  <c r="E3718" i="46"/>
  <c r="E3719" i="46"/>
  <c r="E3720" i="46"/>
  <c r="E3721" i="46"/>
  <c r="E3722" i="46"/>
  <c r="E3723" i="46"/>
  <c r="E3724" i="46"/>
  <c r="E3725" i="46"/>
  <c r="E3726" i="46"/>
  <c r="E3727" i="46"/>
  <c r="E3728" i="46"/>
  <c r="E3729" i="46"/>
  <c r="E3730" i="46"/>
  <c r="E3731" i="46"/>
  <c r="E3732" i="46"/>
  <c r="E3733" i="46"/>
  <c r="E3734" i="46"/>
  <c r="E3735" i="46"/>
  <c r="E3736" i="46"/>
  <c r="E3737" i="46"/>
  <c r="E3738" i="46"/>
  <c r="E3739" i="46"/>
  <c r="E3740" i="46"/>
  <c r="E3741" i="46"/>
  <c r="E3742" i="46"/>
  <c r="E3743" i="46"/>
  <c r="E3744" i="46"/>
  <c r="E3745" i="46"/>
  <c r="E3746" i="46"/>
  <c r="E3747" i="46"/>
  <c r="E3748" i="46"/>
  <c r="E3749" i="46"/>
  <c r="E3750" i="46"/>
  <c r="E3751" i="46"/>
  <c r="E3752" i="46"/>
  <c r="E3753" i="46"/>
  <c r="E3754" i="46"/>
  <c r="E3755" i="46"/>
  <c r="E3756" i="46"/>
  <c r="E3757" i="46"/>
  <c r="E3758" i="46"/>
  <c r="E3759" i="46"/>
  <c r="E3760" i="46"/>
  <c r="E3761" i="46"/>
  <c r="E3762" i="46"/>
  <c r="E3763" i="46"/>
  <c r="E3764" i="46"/>
  <c r="E3765" i="46"/>
  <c r="E3766" i="46"/>
  <c r="E3767" i="46"/>
  <c r="E3768" i="46"/>
  <c r="E3769" i="46"/>
  <c r="E3770" i="46"/>
  <c r="E3771" i="46"/>
  <c r="E3772" i="46"/>
  <c r="E3773" i="46"/>
  <c r="E3774" i="46"/>
  <c r="E3775" i="46"/>
  <c r="E3776" i="46"/>
  <c r="E3777" i="46"/>
  <c r="E3778" i="46"/>
  <c r="E3779" i="46"/>
  <c r="E3780" i="46"/>
  <c r="E3781" i="46"/>
  <c r="E3782" i="46"/>
  <c r="E3783" i="46"/>
  <c r="E3784" i="46"/>
  <c r="E3785" i="46"/>
  <c r="E3786" i="46"/>
  <c r="E3787" i="46"/>
  <c r="E3788" i="46"/>
  <c r="E3789" i="46"/>
  <c r="E3790" i="46"/>
  <c r="E3791" i="46"/>
  <c r="E3792" i="46"/>
  <c r="E3793" i="46"/>
  <c r="E3794" i="46"/>
  <c r="E3795" i="46"/>
  <c r="E3796" i="46"/>
  <c r="E3797" i="46"/>
  <c r="E3798" i="46"/>
  <c r="E3799" i="46"/>
  <c r="E3800" i="46"/>
  <c r="E3801" i="46"/>
  <c r="E3802" i="46"/>
  <c r="E3803" i="46"/>
  <c r="E3804" i="46"/>
  <c r="E3805" i="46"/>
  <c r="E3806" i="46"/>
  <c r="E3807" i="46"/>
  <c r="E3808" i="46"/>
  <c r="E3809" i="46"/>
  <c r="E3810" i="46"/>
  <c r="E3811" i="46"/>
  <c r="E3812" i="46"/>
  <c r="E3813" i="46"/>
  <c r="E3814" i="46"/>
  <c r="E3815" i="46"/>
  <c r="E3816" i="46"/>
  <c r="E3817" i="46"/>
  <c r="E3818" i="46"/>
  <c r="E3819" i="46"/>
  <c r="E3820" i="46"/>
  <c r="E3821" i="46"/>
  <c r="E3822" i="46"/>
  <c r="E3823" i="46"/>
  <c r="E3824" i="46"/>
  <c r="E3825" i="46"/>
  <c r="E3826" i="46"/>
  <c r="E3827" i="46"/>
  <c r="E3828" i="46"/>
  <c r="E3829" i="46"/>
  <c r="E3830" i="46"/>
  <c r="E3831" i="46"/>
  <c r="E3832" i="46"/>
  <c r="E3833" i="46"/>
  <c r="E3834" i="46"/>
  <c r="E3835" i="46"/>
  <c r="E3836" i="46"/>
  <c r="E3837" i="46"/>
  <c r="E3838" i="46"/>
  <c r="E3839" i="46"/>
  <c r="E3840" i="46"/>
  <c r="E3841" i="46"/>
  <c r="E3842" i="46"/>
  <c r="E3843" i="46"/>
  <c r="E3844" i="46"/>
  <c r="E3845" i="46"/>
  <c r="E3846" i="46"/>
  <c r="E3847" i="46"/>
  <c r="E3848" i="46"/>
  <c r="E3849" i="46"/>
  <c r="E3850" i="46"/>
  <c r="E3851" i="46"/>
  <c r="E3852" i="46"/>
  <c r="E3853" i="46"/>
  <c r="E3854" i="46"/>
  <c r="E3855" i="46"/>
  <c r="E3856" i="46"/>
  <c r="E3857" i="46"/>
  <c r="E3858" i="46"/>
  <c r="E3859" i="46"/>
  <c r="E3860" i="46"/>
  <c r="E3861" i="46"/>
  <c r="E3862" i="46"/>
  <c r="E3863" i="46"/>
  <c r="E3864" i="46"/>
  <c r="E3865" i="46"/>
  <c r="E3866" i="46"/>
  <c r="E3867" i="46"/>
  <c r="E3868" i="46"/>
  <c r="E3869" i="46"/>
  <c r="E3870" i="46"/>
  <c r="E3871" i="46"/>
  <c r="E3872" i="46"/>
  <c r="E3873" i="46"/>
  <c r="E3874" i="46"/>
  <c r="E3875" i="46"/>
  <c r="E3876" i="46"/>
  <c r="E3877" i="46"/>
  <c r="E3878" i="46"/>
  <c r="E3879" i="46"/>
  <c r="E3880" i="46"/>
  <c r="E3881" i="46"/>
  <c r="E3882" i="46"/>
  <c r="E3883" i="46"/>
  <c r="E3884" i="46"/>
  <c r="E3885" i="46"/>
  <c r="E3886" i="46"/>
  <c r="E3887" i="46"/>
  <c r="E3888" i="46"/>
  <c r="E3889" i="46"/>
  <c r="E3890" i="46"/>
  <c r="E3891" i="46"/>
  <c r="E3892" i="46"/>
  <c r="E3893" i="46"/>
  <c r="E3894" i="46"/>
  <c r="E3895" i="46"/>
  <c r="E3896" i="46"/>
  <c r="E3897" i="46"/>
  <c r="E3898" i="46"/>
  <c r="E3899" i="46"/>
  <c r="E3900" i="46"/>
  <c r="E3901" i="46"/>
  <c r="E3902" i="46"/>
  <c r="E3903" i="46"/>
  <c r="E3904" i="46"/>
  <c r="E3905" i="46"/>
  <c r="E3906" i="46"/>
  <c r="E3907" i="46"/>
  <c r="E3908" i="46"/>
  <c r="E3909" i="46"/>
  <c r="E3910" i="46"/>
  <c r="E3911" i="46"/>
  <c r="E3912" i="46"/>
  <c r="E3913" i="46"/>
  <c r="E3914" i="46"/>
  <c r="E3915" i="46"/>
  <c r="E3916" i="46"/>
  <c r="E3917" i="46"/>
  <c r="E3918" i="46"/>
  <c r="E3919" i="46"/>
  <c r="E3920" i="46"/>
  <c r="E3921" i="46"/>
  <c r="E3922" i="46"/>
  <c r="E3923" i="46"/>
  <c r="E3924" i="46"/>
  <c r="E3925" i="46"/>
  <c r="E3926" i="46"/>
  <c r="E3927" i="46"/>
  <c r="E3928" i="46"/>
  <c r="E3929" i="46"/>
  <c r="E3930" i="46"/>
  <c r="E3931" i="46"/>
  <c r="E3932" i="46"/>
  <c r="E3933" i="46"/>
  <c r="E3934" i="46"/>
  <c r="E3935" i="46"/>
  <c r="E3936" i="46"/>
  <c r="E3937" i="46"/>
  <c r="E3938" i="46"/>
  <c r="E3939" i="46"/>
  <c r="E3940" i="46"/>
  <c r="E3941" i="46"/>
  <c r="E3942" i="46"/>
  <c r="E3943" i="46"/>
  <c r="E3944" i="46"/>
  <c r="E3945" i="46"/>
  <c r="E3946" i="46"/>
  <c r="E3947" i="46"/>
  <c r="E3948" i="46"/>
  <c r="E3949" i="46"/>
  <c r="E3950" i="46"/>
  <c r="E3951" i="46"/>
  <c r="E3952" i="46"/>
  <c r="E3953" i="46"/>
  <c r="E3954" i="46"/>
  <c r="E3955" i="46"/>
  <c r="E3956" i="46"/>
  <c r="E3957" i="46"/>
  <c r="E3958" i="46"/>
  <c r="E3959" i="46"/>
  <c r="E3960" i="46"/>
  <c r="E3961" i="46"/>
  <c r="E3962" i="46"/>
  <c r="E3963" i="46"/>
  <c r="E3964" i="46"/>
  <c r="E3965" i="46"/>
  <c r="E3966" i="46"/>
  <c r="E3967" i="46"/>
  <c r="E3968" i="46"/>
  <c r="E3969" i="46"/>
  <c r="E3970" i="46"/>
  <c r="E3971" i="46"/>
  <c r="E3972" i="46"/>
  <c r="E3973" i="46"/>
  <c r="E3974" i="46"/>
  <c r="E3975" i="46"/>
  <c r="E3976" i="46"/>
  <c r="E3977" i="46"/>
  <c r="E3978" i="46"/>
  <c r="E3979" i="46"/>
  <c r="E3980" i="46"/>
  <c r="E3981" i="46"/>
  <c r="E3982" i="46"/>
  <c r="E3983" i="46"/>
  <c r="E3984" i="46"/>
  <c r="E3985" i="46"/>
  <c r="E3986" i="46"/>
  <c r="E3987" i="46"/>
  <c r="E3988" i="46"/>
  <c r="E3989" i="46"/>
  <c r="E3990" i="46"/>
  <c r="E3991" i="46"/>
  <c r="E3992" i="46"/>
  <c r="E3993" i="46"/>
  <c r="E3994" i="46"/>
  <c r="E3995" i="46"/>
  <c r="E3996" i="46"/>
  <c r="E3997" i="46"/>
  <c r="E3998" i="46"/>
  <c r="E3999" i="46"/>
  <c r="E4000" i="46"/>
  <c r="E4001" i="46"/>
  <c r="E4002" i="46"/>
  <c r="E4003" i="46"/>
  <c r="E4004" i="46"/>
  <c r="E4005" i="46"/>
  <c r="E4006" i="46"/>
  <c r="E4007" i="46"/>
  <c r="E4008" i="46"/>
  <c r="E4009" i="46"/>
  <c r="E4010" i="46"/>
  <c r="E4011" i="46"/>
  <c r="E4012" i="46"/>
  <c r="E4013" i="46"/>
  <c r="E4014" i="46"/>
  <c r="E4015" i="46"/>
  <c r="E4016" i="46"/>
  <c r="E4017" i="46"/>
  <c r="E4018" i="46"/>
  <c r="E4019" i="46"/>
  <c r="E4020" i="46"/>
  <c r="E4021" i="46"/>
  <c r="E4022" i="46"/>
  <c r="E4023" i="46"/>
  <c r="E4024" i="46"/>
  <c r="E4025" i="46"/>
  <c r="E4026" i="46"/>
  <c r="E4027" i="46"/>
  <c r="E4028" i="46"/>
  <c r="E4029" i="46"/>
  <c r="E4030" i="46"/>
  <c r="E4031" i="46"/>
  <c r="E4032" i="46"/>
  <c r="E4033" i="46"/>
  <c r="E4034" i="46"/>
  <c r="E4035" i="46"/>
  <c r="E4036" i="46"/>
  <c r="E4037" i="46"/>
  <c r="E4038" i="46"/>
  <c r="E4039" i="46"/>
  <c r="E4040" i="46"/>
  <c r="E4041" i="46"/>
  <c r="E4042" i="46"/>
  <c r="E4043" i="46"/>
  <c r="E4044" i="46"/>
  <c r="E4045" i="46"/>
  <c r="E4046" i="46"/>
  <c r="E4047" i="46"/>
  <c r="E4048" i="46"/>
  <c r="E4049" i="46"/>
  <c r="E4050" i="46"/>
  <c r="E4051" i="46"/>
  <c r="E4052" i="46"/>
  <c r="E4053" i="46"/>
  <c r="E4054" i="46"/>
  <c r="E4055" i="46"/>
  <c r="E4056" i="46"/>
  <c r="E4057" i="46"/>
  <c r="E4058" i="46"/>
  <c r="E4059" i="46"/>
  <c r="E4060" i="46"/>
  <c r="E4061" i="46"/>
  <c r="E4062" i="46"/>
  <c r="E4063" i="46"/>
  <c r="E4064" i="46"/>
  <c r="E4065" i="46"/>
  <c r="E4066" i="46"/>
  <c r="E4067" i="46"/>
  <c r="E4068" i="46"/>
  <c r="E4069" i="46"/>
  <c r="E4070" i="46"/>
  <c r="E4071" i="46"/>
  <c r="E4072" i="46"/>
  <c r="E4073" i="46"/>
  <c r="E4074" i="46"/>
  <c r="E4075" i="46"/>
  <c r="E4076" i="46"/>
  <c r="E4077" i="46"/>
  <c r="E4078" i="46"/>
  <c r="E4079" i="46"/>
  <c r="E4080" i="46"/>
  <c r="E4081" i="46"/>
  <c r="E4082" i="46"/>
  <c r="E4083" i="46"/>
  <c r="E4084" i="46"/>
  <c r="E4085" i="46"/>
  <c r="E4086" i="46"/>
  <c r="E4087" i="46"/>
  <c r="E4088" i="46"/>
  <c r="E4089" i="46"/>
  <c r="E4090" i="46"/>
  <c r="E4091" i="46"/>
  <c r="E4092" i="46"/>
  <c r="E4093" i="46"/>
  <c r="E4094" i="46"/>
  <c r="E4095" i="46"/>
  <c r="E4096" i="46"/>
  <c r="E4097" i="46"/>
  <c r="E4098" i="46"/>
  <c r="E4099" i="46"/>
  <c r="E4100" i="46"/>
  <c r="E4101" i="46"/>
  <c r="E4102" i="46"/>
  <c r="E4103" i="46"/>
  <c r="E4104" i="46"/>
  <c r="E4105" i="46"/>
  <c r="E4106" i="46"/>
  <c r="E4107" i="46"/>
  <c r="E4108" i="46"/>
  <c r="E4109" i="46"/>
  <c r="E4110" i="46"/>
  <c r="E4111" i="46"/>
  <c r="E4112" i="46"/>
  <c r="E4113" i="46"/>
  <c r="E4114" i="46"/>
  <c r="E4115" i="46"/>
  <c r="E4116" i="46"/>
  <c r="E4117" i="46"/>
  <c r="E4118" i="46"/>
  <c r="E4119" i="46"/>
  <c r="E4120" i="46"/>
  <c r="E4121" i="46"/>
  <c r="E4122" i="46"/>
  <c r="E4123" i="46"/>
  <c r="E4124" i="46"/>
  <c r="E4125" i="46"/>
  <c r="E4126" i="46"/>
  <c r="E4127" i="46"/>
  <c r="E4128" i="46"/>
  <c r="E4129" i="46"/>
  <c r="E4130" i="46"/>
  <c r="E4131" i="46"/>
  <c r="E4132" i="46"/>
  <c r="E4133" i="46"/>
  <c r="E4134" i="46"/>
  <c r="E4135" i="46"/>
  <c r="E4136" i="46"/>
  <c r="E4137" i="46"/>
  <c r="E4138" i="46"/>
  <c r="E4139" i="46"/>
  <c r="E4140" i="46"/>
  <c r="E4141" i="46"/>
  <c r="E4142" i="46"/>
  <c r="E4143" i="46"/>
  <c r="E4144" i="46"/>
  <c r="E4145" i="46"/>
  <c r="E4146" i="46"/>
  <c r="E4147" i="46"/>
  <c r="E4148" i="46"/>
  <c r="E4149" i="46"/>
  <c r="E4150" i="46"/>
  <c r="E4151" i="46"/>
  <c r="E4152" i="46"/>
  <c r="E4153" i="46"/>
  <c r="E4154" i="46"/>
  <c r="E4155" i="46"/>
  <c r="E4156" i="46"/>
  <c r="E4157" i="46"/>
  <c r="E4158" i="46"/>
  <c r="E4159" i="46"/>
  <c r="E4160" i="46"/>
  <c r="E4161" i="46"/>
  <c r="E4162" i="46"/>
  <c r="E4163" i="46"/>
  <c r="E4164" i="46"/>
  <c r="E4165" i="46"/>
  <c r="E4166" i="46"/>
  <c r="E4167" i="46"/>
  <c r="E4168" i="46"/>
  <c r="E4169" i="46"/>
  <c r="E4170" i="46"/>
  <c r="E4171" i="46"/>
  <c r="E4172" i="46"/>
  <c r="E4173" i="46"/>
  <c r="E4174" i="46"/>
  <c r="E4175" i="46"/>
  <c r="E4176" i="46"/>
  <c r="E4177" i="46"/>
  <c r="E4178" i="46"/>
  <c r="E4179" i="46"/>
  <c r="E4180" i="46"/>
  <c r="E4181" i="46"/>
  <c r="E4182" i="46"/>
  <c r="E4183" i="46"/>
  <c r="E4184" i="46"/>
  <c r="E4185" i="46"/>
  <c r="E4186" i="46"/>
  <c r="E4187" i="46"/>
  <c r="E4188" i="46"/>
  <c r="E4189" i="46"/>
  <c r="E4190" i="46"/>
  <c r="E4191" i="46"/>
  <c r="E4192" i="46"/>
  <c r="E4193" i="46"/>
  <c r="E4194" i="46"/>
  <c r="E4195" i="46"/>
  <c r="E4196" i="46"/>
  <c r="E4197" i="46"/>
  <c r="E4198" i="46"/>
  <c r="E4199" i="46"/>
  <c r="E4200" i="46"/>
  <c r="E4201" i="46"/>
  <c r="E4202" i="46"/>
  <c r="E4203" i="46"/>
  <c r="E4204" i="46"/>
  <c r="E4205" i="46"/>
  <c r="E4206" i="46"/>
  <c r="E4207" i="46"/>
  <c r="E4208" i="46"/>
  <c r="E4209" i="46"/>
  <c r="E4210" i="46"/>
  <c r="E4211" i="46"/>
  <c r="E4212" i="46"/>
  <c r="E4213" i="46"/>
  <c r="E4214" i="46"/>
  <c r="E4215" i="46"/>
  <c r="E4216" i="46"/>
  <c r="E4217" i="46"/>
  <c r="E4218" i="46"/>
  <c r="E4219" i="46"/>
  <c r="E4220" i="46"/>
  <c r="E4221" i="46"/>
  <c r="E4222" i="46"/>
  <c r="E4223" i="46"/>
  <c r="E4224" i="46"/>
  <c r="E4225" i="46"/>
  <c r="E4226" i="46"/>
  <c r="E4227" i="46"/>
  <c r="E4228" i="46"/>
  <c r="E4229" i="46"/>
  <c r="E4230" i="46"/>
  <c r="E4231" i="46"/>
  <c r="E4232" i="46"/>
  <c r="E4233" i="46"/>
  <c r="E4234" i="46"/>
  <c r="E4235" i="46"/>
  <c r="E4236" i="46"/>
  <c r="E4237" i="46"/>
  <c r="E4238" i="46"/>
  <c r="E4239" i="46"/>
  <c r="E4240" i="46"/>
  <c r="E4241" i="46"/>
  <c r="E4242" i="46"/>
  <c r="E4243" i="46"/>
  <c r="E4244" i="46"/>
  <c r="E4245" i="46"/>
  <c r="E4246" i="46"/>
  <c r="E4247" i="46"/>
  <c r="E4248" i="46"/>
  <c r="E4249" i="46"/>
  <c r="E4250" i="46"/>
  <c r="E4251" i="46"/>
  <c r="E4252" i="46"/>
  <c r="E4253" i="46"/>
  <c r="E4254" i="46"/>
  <c r="E4255" i="46"/>
  <c r="E4256" i="46"/>
  <c r="E4257" i="46"/>
  <c r="E4258" i="46"/>
  <c r="E4259" i="46"/>
  <c r="E4260" i="46"/>
  <c r="E4261" i="46"/>
  <c r="E4262" i="46"/>
  <c r="E4263" i="46"/>
  <c r="E4264" i="46"/>
  <c r="E4265" i="46"/>
  <c r="E4266" i="46"/>
  <c r="E4267" i="46"/>
  <c r="E4268" i="46"/>
  <c r="E4269" i="46"/>
  <c r="E4270" i="46"/>
  <c r="E4271" i="46"/>
  <c r="E4272" i="46"/>
  <c r="E4273" i="46"/>
  <c r="E4274" i="46"/>
  <c r="E4275" i="46"/>
  <c r="E4276" i="46"/>
  <c r="E4277" i="46"/>
  <c r="E4278" i="46"/>
  <c r="E4279" i="46"/>
  <c r="E4280" i="46"/>
  <c r="E4281" i="46"/>
  <c r="E4282" i="46"/>
  <c r="E4283" i="46"/>
  <c r="E4284" i="46"/>
  <c r="E4285" i="46"/>
  <c r="E4286" i="46"/>
  <c r="E4287" i="46"/>
  <c r="E4288" i="46"/>
  <c r="E4289" i="46"/>
  <c r="E4290" i="46"/>
  <c r="E4291" i="46"/>
  <c r="E4292" i="46"/>
  <c r="E4293" i="46"/>
  <c r="E4294" i="46"/>
  <c r="E4295" i="46"/>
  <c r="E4296" i="46"/>
  <c r="E4297" i="46"/>
  <c r="E4298" i="46"/>
  <c r="E4299" i="46"/>
  <c r="E4300" i="46"/>
  <c r="E4301" i="46"/>
  <c r="E4302" i="46"/>
  <c r="E4303" i="46"/>
  <c r="E4304" i="46"/>
  <c r="E4305" i="46"/>
  <c r="E4306" i="46"/>
  <c r="E4307" i="46"/>
  <c r="E4308" i="46"/>
  <c r="E4309" i="46"/>
  <c r="E4310" i="46"/>
  <c r="E4311" i="46"/>
  <c r="E4312" i="46"/>
  <c r="E4313" i="46"/>
  <c r="E4314" i="46"/>
  <c r="E4315" i="46"/>
  <c r="E4316" i="46"/>
  <c r="E4317" i="46"/>
  <c r="E4318" i="46"/>
  <c r="E4319" i="46"/>
  <c r="E4320" i="46"/>
  <c r="E4321" i="46"/>
  <c r="E4322" i="46"/>
  <c r="E4323" i="46"/>
  <c r="E4324" i="46"/>
  <c r="E4325" i="46"/>
  <c r="E4326" i="46"/>
  <c r="E4327" i="46"/>
  <c r="E4328" i="46"/>
  <c r="E4329" i="46"/>
  <c r="E4330" i="46"/>
  <c r="E4331" i="46"/>
  <c r="E4332" i="46"/>
  <c r="E4333" i="46"/>
  <c r="E4334" i="46"/>
  <c r="E4335" i="46"/>
  <c r="E4336" i="46"/>
  <c r="E4337" i="46"/>
  <c r="E4338" i="46"/>
  <c r="E4339" i="46"/>
  <c r="E4340" i="46"/>
  <c r="E4341" i="46"/>
  <c r="E4342" i="46"/>
  <c r="E4343" i="46"/>
  <c r="E4344" i="46"/>
  <c r="E4345" i="46"/>
  <c r="E4346" i="46"/>
  <c r="E4347" i="46"/>
  <c r="E4348" i="46"/>
  <c r="E4349" i="46"/>
  <c r="E4350" i="46"/>
  <c r="E4351" i="46"/>
  <c r="E4352" i="46"/>
  <c r="E4353" i="46"/>
  <c r="E4354" i="46"/>
  <c r="E4355" i="46"/>
  <c r="E4356" i="46"/>
  <c r="E4357" i="46"/>
  <c r="E4358" i="46"/>
  <c r="E4359" i="46"/>
  <c r="E4360" i="46"/>
  <c r="E4361" i="46"/>
  <c r="E4362" i="46"/>
  <c r="E4363" i="46"/>
  <c r="E4364" i="46"/>
  <c r="E4365" i="46"/>
  <c r="E4366" i="46"/>
  <c r="E4367" i="46"/>
  <c r="E4368" i="46"/>
  <c r="E4369" i="46"/>
  <c r="E4370" i="46"/>
  <c r="E4371" i="46"/>
  <c r="E4372" i="46"/>
  <c r="E4373" i="46"/>
  <c r="E4374" i="46"/>
  <c r="E4375" i="46"/>
  <c r="E4376" i="46"/>
  <c r="E4377" i="46"/>
  <c r="E4378" i="46"/>
  <c r="E4379" i="46"/>
  <c r="E4380" i="46"/>
  <c r="E4381" i="46"/>
  <c r="E4382" i="46"/>
  <c r="E4383" i="46"/>
  <c r="E4384" i="46"/>
  <c r="E4385" i="46"/>
  <c r="E4386" i="46"/>
  <c r="E4387" i="46"/>
  <c r="E4388" i="46"/>
  <c r="E4389" i="46"/>
  <c r="E4390" i="46"/>
  <c r="E4391" i="46"/>
  <c r="E4392" i="46"/>
  <c r="E4393" i="46"/>
  <c r="E4394" i="46"/>
  <c r="E4395" i="46"/>
  <c r="E4396" i="46"/>
  <c r="E4397" i="46"/>
  <c r="E4398" i="46"/>
  <c r="E4399" i="46"/>
  <c r="E4400" i="46"/>
  <c r="E4401" i="46"/>
  <c r="E4402" i="46"/>
  <c r="E4403" i="46"/>
  <c r="E4404" i="46"/>
  <c r="E4405" i="46"/>
  <c r="E4406" i="46"/>
  <c r="E4407" i="46"/>
  <c r="E4408" i="46"/>
  <c r="E4409" i="46"/>
  <c r="E4410" i="46"/>
  <c r="E4411" i="46"/>
  <c r="E4412" i="46"/>
  <c r="E4413" i="46"/>
  <c r="E4414" i="46"/>
  <c r="E4415" i="46"/>
  <c r="E4416" i="46"/>
  <c r="E4417" i="46"/>
  <c r="E4418" i="46"/>
  <c r="E4419" i="46"/>
  <c r="E4420" i="46"/>
  <c r="E4421" i="46"/>
  <c r="E4422" i="46"/>
  <c r="E4423" i="46"/>
  <c r="E4424" i="46"/>
  <c r="E4425" i="46"/>
  <c r="E4426" i="46"/>
  <c r="E4427" i="46"/>
  <c r="E4428" i="46"/>
  <c r="E4429" i="46"/>
  <c r="E4430" i="46"/>
  <c r="E4431" i="46"/>
  <c r="E4432" i="46"/>
  <c r="E4433" i="46"/>
  <c r="E4434" i="46"/>
  <c r="E4435" i="46"/>
  <c r="E4436" i="46"/>
  <c r="E4437" i="46"/>
  <c r="E4438" i="46"/>
  <c r="E4439" i="46"/>
  <c r="E4440" i="46"/>
  <c r="E4441" i="46"/>
  <c r="E4442" i="46"/>
  <c r="E4443" i="46"/>
  <c r="E4444" i="46"/>
  <c r="E4445" i="46"/>
  <c r="E4446" i="46"/>
  <c r="E4447" i="46"/>
  <c r="E4448" i="46"/>
  <c r="E4449" i="46"/>
  <c r="E4450" i="46"/>
  <c r="E4451" i="46"/>
  <c r="E4452" i="46"/>
  <c r="E4453" i="46"/>
  <c r="E4454" i="46"/>
  <c r="E4455" i="46"/>
  <c r="E4456" i="46"/>
  <c r="E4457" i="46"/>
  <c r="E4458" i="46"/>
  <c r="E4459" i="46"/>
  <c r="E4460" i="46"/>
  <c r="E4461" i="46"/>
  <c r="E4462" i="46"/>
  <c r="E4463" i="46"/>
  <c r="E4464" i="46"/>
  <c r="E4465" i="46"/>
  <c r="E4466" i="46"/>
  <c r="E4467" i="46"/>
  <c r="E4468" i="46"/>
  <c r="E4469" i="46"/>
  <c r="E4470" i="46"/>
  <c r="E4471" i="46"/>
  <c r="E4472" i="46"/>
  <c r="E4473" i="46"/>
  <c r="E4474" i="46"/>
  <c r="E4475" i="46"/>
  <c r="E4476" i="46"/>
  <c r="E4477" i="46"/>
  <c r="E4478" i="46"/>
  <c r="E4479" i="46"/>
  <c r="E4480" i="46"/>
  <c r="E4481" i="46"/>
  <c r="E4482" i="46"/>
  <c r="E4483" i="46"/>
  <c r="E4484" i="46"/>
  <c r="E4485" i="46"/>
  <c r="E4486" i="46"/>
  <c r="E4487" i="46"/>
  <c r="E4488" i="46"/>
  <c r="E4489" i="46"/>
  <c r="E4490" i="46"/>
  <c r="E4491" i="46"/>
  <c r="E4492" i="46"/>
  <c r="E4493" i="46"/>
  <c r="E4494" i="46"/>
  <c r="E4495" i="46"/>
  <c r="E4496" i="46"/>
  <c r="E4497" i="46"/>
  <c r="E4498" i="46"/>
  <c r="E4499" i="46"/>
  <c r="E4500" i="46"/>
  <c r="E4501" i="46"/>
  <c r="E4502" i="46"/>
  <c r="E4503" i="46"/>
  <c r="E4504" i="46"/>
  <c r="E4505" i="46"/>
  <c r="E4506" i="46"/>
  <c r="E4507" i="46"/>
  <c r="E4508" i="46"/>
  <c r="E4509" i="46"/>
  <c r="E4510" i="46"/>
  <c r="E4511" i="46"/>
  <c r="E4512" i="46"/>
  <c r="E4513" i="46"/>
  <c r="E4514" i="46"/>
  <c r="E4515" i="46"/>
  <c r="E4516" i="46"/>
  <c r="E4517" i="46"/>
  <c r="E4518" i="46"/>
  <c r="E4519" i="46"/>
  <c r="E4520" i="46"/>
  <c r="E4521" i="46"/>
  <c r="E4522" i="46"/>
  <c r="E4523" i="46"/>
  <c r="E4524" i="46"/>
  <c r="E4525" i="46"/>
  <c r="E4526" i="46"/>
  <c r="E4527" i="46"/>
  <c r="E4528" i="46"/>
  <c r="E4529" i="46"/>
  <c r="E4530" i="46"/>
  <c r="E4531" i="46"/>
  <c r="E4532" i="46"/>
  <c r="E4533" i="46"/>
  <c r="E4534" i="46"/>
  <c r="E4535" i="46"/>
  <c r="E4536" i="46"/>
  <c r="E4537" i="46"/>
  <c r="E4538" i="46"/>
  <c r="E4539" i="46"/>
  <c r="E4540" i="46"/>
  <c r="E4541" i="46"/>
  <c r="E4542" i="46"/>
  <c r="E4543" i="46"/>
  <c r="E4544" i="46"/>
  <c r="E4545" i="46"/>
  <c r="E4546" i="46"/>
  <c r="E4547" i="46"/>
  <c r="E4548" i="46"/>
  <c r="E4549" i="46"/>
  <c r="E4550" i="46"/>
  <c r="E4551" i="46"/>
  <c r="E4552" i="46"/>
  <c r="E4553" i="46"/>
  <c r="E4554" i="46"/>
  <c r="E4555" i="46"/>
  <c r="E4556" i="46"/>
  <c r="E4557" i="46"/>
  <c r="E4558" i="46"/>
  <c r="E4559" i="46"/>
  <c r="E4560" i="46"/>
  <c r="E4561" i="46"/>
  <c r="E4562" i="46"/>
  <c r="E4563" i="46"/>
  <c r="E4564" i="46"/>
  <c r="E4565" i="46"/>
  <c r="E4566" i="46"/>
  <c r="E4567" i="46"/>
  <c r="E4568" i="46"/>
  <c r="E4569" i="46"/>
  <c r="E4570" i="46"/>
  <c r="E4571" i="46"/>
  <c r="E4572" i="46"/>
  <c r="E4573" i="46"/>
  <c r="E4574" i="46"/>
  <c r="E4575" i="46"/>
  <c r="E4576" i="46"/>
  <c r="E4577" i="46"/>
  <c r="E4578" i="46"/>
  <c r="E4579" i="46"/>
  <c r="E4580" i="46"/>
  <c r="E4581" i="46"/>
  <c r="E4582" i="46"/>
  <c r="E4583" i="46"/>
  <c r="E4584" i="46"/>
  <c r="E4585" i="46"/>
  <c r="E4586" i="46"/>
  <c r="E4587" i="46"/>
  <c r="E4588" i="46"/>
  <c r="E4589" i="46"/>
  <c r="E4590" i="46"/>
  <c r="E4591" i="46"/>
  <c r="E4592" i="46"/>
  <c r="E4593" i="46"/>
  <c r="E4594" i="46"/>
  <c r="E4595" i="46"/>
  <c r="E4596" i="46"/>
  <c r="E4597" i="46"/>
  <c r="E4598" i="46"/>
  <c r="E4599" i="46"/>
  <c r="E4600" i="46"/>
  <c r="E4601" i="46"/>
  <c r="E4602" i="46"/>
  <c r="E4603" i="46"/>
  <c r="E4604" i="46"/>
  <c r="E4605" i="46"/>
  <c r="E4606" i="46"/>
  <c r="E4607" i="46"/>
  <c r="E4608" i="46"/>
  <c r="E4609" i="46"/>
  <c r="E4610" i="46"/>
  <c r="E4611" i="46"/>
  <c r="E4612" i="46"/>
  <c r="E4613" i="46"/>
  <c r="E4614" i="46"/>
  <c r="E4615" i="46"/>
  <c r="E4616" i="46"/>
  <c r="E4617" i="46"/>
  <c r="E4618" i="46"/>
  <c r="E4619" i="46"/>
  <c r="E4620" i="46"/>
  <c r="E4621" i="46"/>
  <c r="E4622" i="46"/>
  <c r="E4623" i="46"/>
  <c r="E4624" i="46"/>
  <c r="E4625" i="46"/>
  <c r="E4626" i="46"/>
  <c r="E4627" i="46"/>
  <c r="E4628" i="46"/>
  <c r="E4629" i="46"/>
  <c r="E4630" i="46"/>
  <c r="E4631" i="46"/>
  <c r="E4632" i="46"/>
  <c r="E4633" i="46"/>
  <c r="E4634" i="46"/>
  <c r="E4635" i="46"/>
  <c r="E4636" i="46"/>
  <c r="E4637" i="46"/>
  <c r="E4638" i="46"/>
  <c r="E4639" i="46"/>
  <c r="E4640" i="46"/>
  <c r="E4641" i="46"/>
  <c r="E4642" i="46"/>
  <c r="E4643" i="46"/>
  <c r="E4644" i="46"/>
  <c r="E4645" i="46"/>
  <c r="E4646" i="46"/>
  <c r="E4647" i="46"/>
  <c r="E4648" i="46"/>
  <c r="E4649" i="46"/>
  <c r="E4650" i="46"/>
  <c r="E4651" i="46"/>
  <c r="E4652" i="46"/>
  <c r="E4653" i="46"/>
  <c r="E4654" i="46"/>
  <c r="E4655" i="46"/>
  <c r="E4656" i="46"/>
  <c r="E4657" i="46"/>
  <c r="E4658" i="46"/>
  <c r="E4659" i="46"/>
  <c r="E4660" i="46"/>
  <c r="E4661" i="46"/>
  <c r="E4662" i="46"/>
  <c r="E4663" i="46"/>
  <c r="E4664" i="46"/>
  <c r="E4665" i="46"/>
  <c r="E4666" i="46"/>
  <c r="E4667" i="46"/>
  <c r="E4668" i="46"/>
  <c r="E4669" i="46"/>
  <c r="E4670" i="46"/>
  <c r="E4671" i="46"/>
  <c r="E4672" i="46"/>
  <c r="E4673" i="46"/>
  <c r="E4674" i="46"/>
  <c r="E4675" i="46"/>
  <c r="E4676" i="46"/>
  <c r="E4677" i="46"/>
  <c r="E4678" i="46"/>
  <c r="E4679" i="46"/>
  <c r="E4680" i="46"/>
  <c r="E4681" i="46"/>
  <c r="E4682" i="46"/>
  <c r="E4683" i="46"/>
  <c r="E4684" i="46"/>
  <c r="E4685" i="46"/>
  <c r="E4686" i="46"/>
  <c r="E4687" i="46"/>
  <c r="E4688" i="46"/>
  <c r="E4689" i="46"/>
  <c r="E4690" i="46"/>
  <c r="E4691" i="46"/>
  <c r="E4692" i="46"/>
  <c r="E4693" i="46"/>
  <c r="E4694" i="46"/>
  <c r="E4695" i="46"/>
  <c r="E4696" i="46"/>
  <c r="E4697" i="46"/>
  <c r="E4698" i="46"/>
  <c r="E4699" i="46"/>
  <c r="E4700" i="46"/>
  <c r="E4701" i="46"/>
  <c r="E4702" i="46"/>
  <c r="E4703" i="46"/>
  <c r="E4704" i="46"/>
  <c r="E4705" i="46"/>
  <c r="E4706" i="46"/>
  <c r="E4707" i="46"/>
  <c r="E4708" i="46"/>
  <c r="E4709" i="46"/>
  <c r="E4710" i="46"/>
  <c r="E4711" i="46"/>
  <c r="E4712" i="46"/>
  <c r="E4713" i="46"/>
  <c r="E4714" i="46"/>
  <c r="E4715" i="46"/>
  <c r="E4716" i="46"/>
  <c r="E4717" i="46"/>
  <c r="E4718" i="46"/>
  <c r="E4719" i="46"/>
  <c r="E4720" i="46"/>
  <c r="E4721" i="46"/>
  <c r="E4722" i="46"/>
  <c r="E4723" i="46"/>
  <c r="E4724" i="46"/>
  <c r="E4725" i="46"/>
  <c r="E4726" i="46"/>
  <c r="E4727" i="46"/>
  <c r="E4728" i="46"/>
  <c r="E4729" i="46"/>
  <c r="E4730" i="46"/>
  <c r="E4731" i="46"/>
  <c r="E4732" i="46"/>
  <c r="E4733" i="46"/>
  <c r="E4734" i="46"/>
  <c r="E4735" i="46"/>
  <c r="E4736" i="46"/>
  <c r="E4737" i="46"/>
  <c r="E4738" i="46"/>
  <c r="E4739" i="46"/>
  <c r="E4740" i="46"/>
  <c r="E4741" i="46"/>
  <c r="E4742" i="46"/>
  <c r="E4743" i="46"/>
  <c r="E4744" i="46"/>
  <c r="E4745" i="46"/>
  <c r="E4746" i="46"/>
  <c r="E4747" i="46"/>
  <c r="E4748" i="46"/>
  <c r="E4749" i="46"/>
  <c r="E4750" i="46"/>
  <c r="E4751" i="46"/>
  <c r="E4752" i="46"/>
  <c r="E4753" i="46"/>
  <c r="E4754" i="46"/>
  <c r="E4755" i="46"/>
  <c r="E4756" i="46"/>
  <c r="E4757" i="46"/>
  <c r="E4758" i="46"/>
  <c r="E4759" i="46"/>
  <c r="E4760" i="46"/>
  <c r="E4761" i="46"/>
  <c r="E4762" i="46"/>
  <c r="E4763" i="46"/>
  <c r="E4764" i="46"/>
  <c r="E4765" i="46"/>
  <c r="E4766" i="46"/>
  <c r="E4767" i="46"/>
  <c r="E4768" i="46"/>
  <c r="E4769" i="46"/>
  <c r="E4770" i="46"/>
  <c r="E4771" i="46"/>
  <c r="E4772" i="46"/>
  <c r="E4773" i="46"/>
  <c r="E4774" i="46"/>
  <c r="E4775" i="46"/>
  <c r="E4776" i="46"/>
  <c r="E4777" i="46"/>
  <c r="E4778" i="46"/>
  <c r="E4779" i="46"/>
  <c r="E4780" i="46"/>
  <c r="E4781" i="46"/>
  <c r="E4782" i="46"/>
  <c r="E4783" i="46"/>
  <c r="E4784" i="46"/>
  <c r="E4785" i="46"/>
  <c r="E4786" i="46"/>
  <c r="E4787" i="46"/>
  <c r="E4788" i="46"/>
  <c r="E4789" i="46"/>
  <c r="E4790" i="46"/>
  <c r="E4791" i="46"/>
  <c r="E4792" i="46"/>
  <c r="E4793" i="46"/>
  <c r="E4794" i="46"/>
  <c r="E4795" i="46"/>
  <c r="E4796" i="46"/>
  <c r="E4797" i="46"/>
  <c r="E4798" i="46"/>
  <c r="E4799" i="46"/>
  <c r="E4800" i="46"/>
  <c r="E4801" i="46"/>
  <c r="E4802" i="46"/>
  <c r="E4803" i="46"/>
  <c r="E4804" i="46"/>
  <c r="E4805" i="46"/>
  <c r="E4806" i="46"/>
  <c r="E4807" i="46"/>
  <c r="E4808" i="46"/>
  <c r="E4809" i="46"/>
  <c r="E4810" i="46"/>
  <c r="E4811" i="46"/>
  <c r="E4812" i="46"/>
  <c r="E4813" i="46"/>
  <c r="E4814" i="46"/>
  <c r="E4815" i="46"/>
  <c r="E4816" i="46"/>
  <c r="E4817" i="46"/>
  <c r="E4818" i="46"/>
  <c r="E4819" i="46"/>
  <c r="E4820" i="46"/>
  <c r="E4821" i="46"/>
  <c r="E4822" i="46"/>
  <c r="E4823" i="46"/>
  <c r="E4824" i="46"/>
  <c r="E4825" i="46"/>
  <c r="E4826" i="46"/>
  <c r="E4827" i="46"/>
  <c r="E4828" i="46"/>
  <c r="E4829" i="46"/>
  <c r="E4830" i="46"/>
  <c r="E4831" i="46"/>
  <c r="E4832" i="46"/>
  <c r="E4833" i="46"/>
  <c r="E4834" i="46"/>
  <c r="E4835" i="46"/>
  <c r="E4836" i="46"/>
  <c r="E4837" i="46"/>
  <c r="E4838" i="46"/>
  <c r="E4839" i="46"/>
  <c r="E4840" i="46"/>
  <c r="E4841" i="46"/>
  <c r="E4842" i="46"/>
  <c r="E4843" i="46"/>
  <c r="E4844" i="46"/>
  <c r="E4845" i="46"/>
  <c r="E4846" i="46"/>
  <c r="E4847" i="46"/>
  <c r="E4848" i="46"/>
  <c r="E4849" i="46"/>
  <c r="E4850" i="46"/>
  <c r="E4851" i="46"/>
  <c r="E4852" i="46"/>
  <c r="E4853" i="46"/>
  <c r="E4854" i="46"/>
  <c r="E4855" i="46"/>
  <c r="E4856" i="46"/>
  <c r="E4857" i="46"/>
  <c r="E4858" i="46"/>
  <c r="E4859" i="46"/>
  <c r="E4860" i="46"/>
  <c r="E4861" i="46"/>
  <c r="E4862" i="46"/>
  <c r="E4863" i="46"/>
  <c r="E4864" i="46"/>
  <c r="E4865" i="46"/>
  <c r="E4866" i="46"/>
  <c r="E4867" i="46"/>
  <c r="E4868" i="46"/>
  <c r="E4869" i="46"/>
  <c r="E4870" i="46"/>
  <c r="E4871" i="46"/>
  <c r="E4872" i="46"/>
  <c r="E4873" i="46"/>
  <c r="E4874" i="46"/>
  <c r="E4875" i="46"/>
  <c r="E4876" i="46"/>
  <c r="E4877" i="46"/>
  <c r="E4878" i="46"/>
  <c r="E4879" i="46"/>
  <c r="E4880" i="46"/>
  <c r="E4881" i="46"/>
  <c r="E4882" i="46"/>
  <c r="E4883" i="46"/>
  <c r="E4884" i="46"/>
  <c r="E4885" i="46"/>
  <c r="E4886" i="46"/>
  <c r="E4887" i="46"/>
  <c r="E4888" i="46"/>
  <c r="E4889" i="46"/>
  <c r="E4890" i="46"/>
  <c r="E4891" i="46"/>
  <c r="E4892" i="46"/>
  <c r="E4893" i="46"/>
  <c r="E4894" i="46"/>
  <c r="E4895" i="46"/>
  <c r="E4896" i="46"/>
  <c r="E4897" i="46"/>
  <c r="E4898" i="46"/>
  <c r="E4899" i="46"/>
  <c r="E4900" i="46"/>
  <c r="E4901" i="46"/>
  <c r="E4902" i="46"/>
  <c r="E4903" i="46"/>
  <c r="E4904" i="46"/>
  <c r="E4905" i="46"/>
  <c r="E4906" i="46"/>
  <c r="E4907" i="46"/>
  <c r="E4908" i="46"/>
  <c r="E4909" i="46"/>
  <c r="E4910" i="46"/>
  <c r="E4911" i="46"/>
  <c r="E4912" i="46"/>
  <c r="E4913" i="46"/>
  <c r="E4914" i="46"/>
  <c r="E4915" i="46"/>
  <c r="E4916" i="46"/>
  <c r="E4917" i="46"/>
  <c r="E4918" i="46"/>
  <c r="E4919" i="46"/>
  <c r="E4920" i="46"/>
  <c r="E4921" i="46"/>
  <c r="E4922" i="46"/>
  <c r="E4923" i="46"/>
  <c r="E4924" i="46"/>
  <c r="E4925" i="46"/>
  <c r="E4926" i="46"/>
  <c r="E4927" i="46"/>
  <c r="E4928" i="46"/>
  <c r="E4929" i="46"/>
  <c r="E4930" i="46"/>
  <c r="E4931" i="46"/>
  <c r="E4932" i="46"/>
  <c r="E4933" i="46"/>
  <c r="E4934" i="46"/>
  <c r="E4935" i="46"/>
  <c r="E4936" i="46"/>
  <c r="E4937" i="46"/>
  <c r="E4938" i="46"/>
  <c r="E4939" i="46"/>
  <c r="E4940" i="46"/>
  <c r="E4941" i="46"/>
  <c r="E4942" i="46"/>
  <c r="E4943" i="46"/>
  <c r="E4944" i="46"/>
  <c r="E4945" i="46"/>
  <c r="E4946" i="46"/>
  <c r="E4947" i="46"/>
  <c r="E4948" i="46"/>
  <c r="E4949" i="46"/>
  <c r="E4950" i="46"/>
  <c r="E4951" i="46"/>
  <c r="E4952" i="46"/>
  <c r="E4953" i="46"/>
  <c r="E4954" i="46"/>
  <c r="E4955" i="46"/>
  <c r="E4956" i="46"/>
  <c r="E4957" i="46"/>
  <c r="E4958" i="46"/>
  <c r="E4959" i="46"/>
  <c r="E4960" i="46"/>
  <c r="E4961" i="46"/>
  <c r="E4962" i="46"/>
  <c r="E4963" i="46"/>
  <c r="E4964" i="46"/>
  <c r="E4965" i="46"/>
  <c r="E4966" i="46"/>
  <c r="E4967" i="46"/>
  <c r="E4968" i="46"/>
  <c r="E4969" i="46"/>
  <c r="E4970" i="46"/>
  <c r="E4971" i="46"/>
  <c r="E4972" i="46"/>
  <c r="E4973" i="46"/>
  <c r="E4974" i="46"/>
  <c r="E4975" i="46"/>
  <c r="E4976" i="46"/>
  <c r="E4977" i="46"/>
  <c r="E4978" i="46"/>
  <c r="E4979" i="46"/>
  <c r="E4980" i="46"/>
  <c r="E4981" i="46"/>
  <c r="E4982" i="46"/>
  <c r="E4983" i="46"/>
  <c r="E4984" i="46"/>
  <c r="E4985" i="46"/>
  <c r="E4986" i="46"/>
  <c r="E4987" i="46"/>
  <c r="E4988" i="46"/>
  <c r="E4989" i="46"/>
  <c r="E4990" i="46"/>
  <c r="E4991" i="46"/>
  <c r="E4992" i="46"/>
  <c r="E4993" i="46"/>
  <c r="E4994" i="46"/>
  <c r="E4995" i="46"/>
  <c r="E4996" i="46"/>
  <c r="E4997" i="46"/>
  <c r="E4998" i="46"/>
  <c r="E4999" i="46"/>
  <c r="E5000" i="46"/>
  <c r="E5001" i="46"/>
  <c r="E5002" i="46"/>
  <c r="E5003" i="46"/>
  <c r="E5004" i="46"/>
  <c r="E5005" i="46"/>
  <c r="E5006" i="46"/>
  <c r="E5007" i="46"/>
  <c r="E5008" i="46"/>
  <c r="E5009" i="46"/>
  <c r="E5010" i="46"/>
  <c r="E5011" i="46"/>
  <c r="E5012" i="46"/>
  <c r="E5013" i="46"/>
  <c r="E5014" i="46"/>
  <c r="E5015" i="46"/>
  <c r="E5016" i="46"/>
  <c r="E5017" i="46"/>
  <c r="E5018" i="46"/>
  <c r="E5019" i="46"/>
  <c r="E5020" i="46"/>
  <c r="E5021" i="46"/>
  <c r="E5022" i="46"/>
  <c r="E5023" i="46"/>
  <c r="E5024" i="46"/>
  <c r="E5025" i="46"/>
  <c r="E5026" i="46"/>
  <c r="E5027" i="46"/>
  <c r="E5028" i="46"/>
  <c r="E5029" i="46"/>
  <c r="E5030" i="46"/>
  <c r="E5031" i="46"/>
  <c r="E5032" i="46"/>
  <c r="E5033" i="46"/>
  <c r="E5034" i="46"/>
  <c r="E5035" i="46"/>
  <c r="E5036" i="46"/>
  <c r="E5037" i="46"/>
  <c r="E5038" i="46"/>
  <c r="E5039" i="46"/>
  <c r="E5040" i="46"/>
  <c r="E5041" i="46"/>
  <c r="E5042" i="46"/>
  <c r="E5043" i="46"/>
  <c r="E5044" i="46"/>
  <c r="E5045" i="46"/>
  <c r="E5046" i="46"/>
  <c r="E5047" i="46"/>
  <c r="E5048" i="46"/>
  <c r="E5049" i="46"/>
  <c r="E5050" i="46"/>
  <c r="E5051" i="46"/>
  <c r="E5052" i="46"/>
  <c r="E5053" i="46"/>
  <c r="E5054" i="46"/>
  <c r="E5055" i="46"/>
  <c r="E5056" i="46"/>
  <c r="E5057" i="46"/>
  <c r="E5058" i="46"/>
  <c r="E5059" i="46"/>
  <c r="E5060" i="46"/>
  <c r="E5061" i="46"/>
  <c r="E5062" i="46"/>
  <c r="E5063" i="46"/>
  <c r="E5064" i="46"/>
  <c r="E5065" i="46"/>
  <c r="E5066" i="46"/>
  <c r="E5067" i="46"/>
  <c r="E5068" i="46"/>
  <c r="E5069" i="46"/>
  <c r="E5070" i="46"/>
  <c r="E5071" i="46"/>
  <c r="E5072" i="46"/>
  <c r="E5073" i="46"/>
  <c r="E5074" i="46"/>
  <c r="E5075" i="46"/>
  <c r="E5076" i="46"/>
  <c r="E5077" i="46"/>
  <c r="E5078" i="46"/>
  <c r="E5079" i="46"/>
  <c r="E5080" i="46"/>
  <c r="E5081" i="46"/>
  <c r="E5082" i="46"/>
  <c r="E5083" i="46"/>
  <c r="E5084" i="46"/>
  <c r="E5085" i="46"/>
  <c r="E5086" i="46"/>
  <c r="E5087" i="46"/>
  <c r="E5088" i="46"/>
  <c r="E5089" i="46"/>
  <c r="E5090" i="46"/>
  <c r="E5091" i="46"/>
  <c r="E5092" i="46"/>
  <c r="E5093" i="46"/>
  <c r="E5094" i="46"/>
  <c r="E5095" i="46"/>
  <c r="E5096" i="46"/>
  <c r="E5097" i="46"/>
  <c r="E5098" i="46"/>
  <c r="E5099" i="46"/>
  <c r="E5100" i="46"/>
  <c r="E5101" i="46"/>
  <c r="E5102" i="46"/>
  <c r="E5103" i="46"/>
  <c r="E5104" i="46"/>
  <c r="E5105" i="46"/>
  <c r="E5106" i="46"/>
  <c r="E5107" i="46"/>
  <c r="E5108" i="46"/>
  <c r="E5109" i="46"/>
  <c r="E5110" i="46"/>
  <c r="E5111" i="46"/>
  <c r="E5112" i="46"/>
  <c r="E5113" i="46"/>
  <c r="E5114" i="46"/>
  <c r="E5115" i="46"/>
  <c r="E5116" i="46"/>
  <c r="E5117" i="46"/>
  <c r="E5118" i="46"/>
  <c r="E5119" i="46"/>
  <c r="E5120" i="46"/>
  <c r="E5121" i="46"/>
  <c r="E5122" i="46"/>
  <c r="E5123" i="46"/>
  <c r="E5124" i="46"/>
  <c r="E5125" i="46"/>
  <c r="E5126" i="46"/>
  <c r="E5127" i="46"/>
  <c r="E5128" i="46"/>
  <c r="E5129" i="46"/>
  <c r="E5130" i="46"/>
  <c r="E5131" i="46"/>
  <c r="E5132" i="46"/>
  <c r="E5133" i="46"/>
  <c r="E5134" i="46"/>
  <c r="E5135" i="46"/>
  <c r="E5136" i="46"/>
  <c r="E5137" i="46"/>
  <c r="E5138" i="46"/>
  <c r="E5139" i="46"/>
  <c r="E5140" i="46"/>
  <c r="E5141" i="46"/>
  <c r="E5142" i="46"/>
  <c r="E5143" i="46"/>
  <c r="E5144" i="46"/>
  <c r="E5145" i="46"/>
  <c r="E5146" i="46"/>
  <c r="E5147" i="46"/>
  <c r="E5148" i="46"/>
  <c r="E5149" i="46"/>
  <c r="E5150" i="46"/>
  <c r="E5151" i="46"/>
  <c r="E5152" i="46"/>
  <c r="E5153" i="46"/>
  <c r="E5154" i="46"/>
  <c r="E5155" i="46"/>
  <c r="E5156" i="46"/>
  <c r="E5157" i="46"/>
  <c r="E5158" i="46"/>
  <c r="E5159" i="46"/>
  <c r="E5160" i="46"/>
  <c r="E5161" i="46"/>
  <c r="E5162" i="46"/>
  <c r="E5163" i="46"/>
  <c r="E5164" i="46"/>
  <c r="E5165" i="46"/>
  <c r="E5166" i="46"/>
  <c r="E5167" i="46"/>
  <c r="E5168" i="46"/>
  <c r="E5169" i="46"/>
  <c r="E5170" i="46"/>
  <c r="E5171" i="46"/>
  <c r="E5172" i="46"/>
  <c r="E5173" i="46"/>
  <c r="E5174" i="46"/>
  <c r="E5175" i="46"/>
  <c r="E5176" i="46"/>
  <c r="E5177" i="46"/>
  <c r="E5178" i="46"/>
  <c r="E5179" i="46"/>
  <c r="E5180" i="46"/>
  <c r="E5181" i="46"/>
  <c r="E5182" i="46"/>
  <c r="E5183" i="46"/>
  <c r="E5184" i="46"/>
  <c r="E5185" i="46"/>
  <c r="E5186" i="46"/>
  <c r="E5187" i="46"/>
  <c r="E5188" i="46"/>
  <c r="E5189" i="46"/>
  <c r="E5190" i="46"/>
  <c r="E5191" i="46"/>
  <c r="E5192" i="46"/>
  <c r="E5193" i="46"/>
  <c r="E5194" i="46"/>
  <c r="E5195" i="46"/>
  <c r="E5196" i="46"/>
  <c r="E5197" i="46"/>
  <c r="E5198" i="46"/>
  <c r="E5199" i="46"/>
  <c r="E5200" i="46"/>
  <c r="E5201" i="46"/>
  <c r="E5202" i="46"/>
  <c r="E5203" i="46"/>
  <c r="E5204" i="46"/>
  <c r="E5205" i="46"/>
  <c r="E5206" i="46"/>
  <c r="E5207" i="46"/>
  <c r="E5208" i="46"/>
  <c r="E5209" i="46"/>
  <c r="E5210" i="46"/>
  <c r="E5211" i="46"/>
  <c r="E5212" i="46"/>
  <c r="E5213" i="46"/>
  <c r="E5214" i="46"/>
  <c r="E5215" i="46"/>
  <c r="E5216" i="46"/>
  <c r="E5217" i="46"/>
  <c r="E5218" i="46"/>
  <c r="E5219" i="46"/>
  <c r="E5220" i="46"/>
  <c r="E5221" i="46"/>
  <c r="E5222" i="46"/>
  <c r="E5223" i="46"/>
  <c r="E5224" i="46"/>
  <c r="E5225" i="46"/>
  <c r="E5226" i="46"/>
  <c r="E5227" i="46"/>
  <c r="E5228" i="46"/>
  <c r="E5229" i="46"/>
  <c r="E5230" i="46"/>
  <c r="E5231" i="46"/>
  <c r="E5232" i="46"/>
  <c r="E5233" i="46"/>
  <c r="E5234" i="46"/>
  <c r="E5235" i="46"/>
  <c r="E5236" i="46"/>
  <c r="E5237" i="46"/>
  <c r="E5238" i="46"/>
  <c r="E5239" i="46"/>
  <c r="E5240" i="46"/>
  <c r="E5241" i="46"/>
  <c r="E5242" i="46"/>
  <c r="E5243" i="46"/>
  <c r="E5244" i="46"/>
  <c r="E5245" i="46"/>
  <c r="E5246" i="46"/>
  <c r="E5247" i="46"/>
  <c r="E5248" i="46"/>
  <c r="E5249" i="46"/>
  <c r="E5250" i="46"/>
  <c r="E5251" i="46"/>
  <c r="E5252" i="46"/>
  <c r="E5253" i="46"/>
  <c r="E5254" i="46"/>
  <c r="E5255" i="46"/>
  <c r="E5256" i="46"/>
  <c r="E5257" i="46"/>
  <c r="E5258" i="46"/>
  <c r="E5259" i="46"/>
  <c r="E5260" i="46"/>
  <c r="E5261" i="46"/>
  <c r="E5262" i="46"/>
  <c r="E5263" i="46"/>
  <c r="E5264" i="46"/>
  <c r="E5265" i="46"/>
  <c r="E5266" i="46"/>
  <c r="E5267" i="46"/>
  <c r="E5268" i="46"/>
  <c r="E5269" i="46"/>
  <c r="E5270" i="46"/>
  <c r="E5271" i="46"/>
  <c r="E5272" i="46"/>
  <c r="E5273" i="46"/>
  <c r="E5274" i="46"/>
  <c r="E5275" i="46"/>
  <c r="E5276" i="46"/>
  <c r="E5277" i="46"/>
  <c r="E5278" i="46"/>
  <c r="E5279" i="46"/>
  <c r="E5280" i="46"/>
  <c r="E5281" i="46"/>
  <c r="E5282" i="46"/>
  <c r="E5283" i="46"/>
  <c r="E5284" i="46"/>
  <c r="E5285" i="46"/>
  <c r="E5286" i="46"/>
  <c r="E5287" i="46"/>
  <c r="E5288" i="46"/>
  <c r="E5289" i="46"/>
  <c r="E5290" i="46"/>
  <c r="E5291" i="46"/>
  <c r="E5292" i="46"/>
  <c r="E5293" i="46"/>
  <c r="E5294" i="46"/>
  <c r="E5295" i="46"/>
  <c r="E5296" i="46"/>
  <c r="E5297" i="46"/>
  <c r="E5298" i="46"/>
  <c r="E5299" i="46"/>
  <c r="E5300" i="46"/>
  <c r="E5301" i="46"/>
  <c r="E5302" i="46"/>
  <c r="E5303" i="46"/>
  <c r="E5304" i="46"/>
  <c r="E5305" i="46"/>
  <c r="E5306" i="46"/>
  <c r="E5307" i="46"/>
  <c r="E5308" i="46"/>
  <c r="E5309" i="46"/>
  <c r="E5310" i="46"/>
  <c r="E5311" i="46"/>
  <c r="E5312" i="46"/>
  <c r="E5313" i="46"/>
  <c r="E5314" i="46"/>
  <c r="E5315" i="46"/>
  <c r="E5316" i="46"/>
  <c r="E5317" i="46"/>
  <c r="E5318" i="46"/>
  <c r="E5319" i="46"/>
  <c r="E5320" i="46"/>
  <c r="E5321" i="46"/>
  <c r="E5322" i="46"/>
  <c r="E5323" i="46"/>
  <c r="E5324" i="46"/>
  <c r="E5325" i="46"/>
  <c r="E5326" i="46"/>
  <c r="E5327" i="46"/>
  <c r="E5328" i="46"/>
  <c r="E5329" i="46"/>
  <c r="E5330" i="46"/>
  <c r="E5331" i="46"/>
  <c r="E5332" i="46"/>
  <c r="E5333" i="46"/>
  <c r="E5334" i="46"/>
  <c r="E5335" i="46"/>
  <c r="E5336" i="46"/>
  <c r="E5337" i="46"/>
  <c r="E5338" i="46"/>
  <c r="E5339" i="46"/>
  <c r="E5340" i="46"/>
  <c r="E5341" i="46"/>
  <c r="E5342" i="46"/>
  <c r="E5343" i="46"/>
  <c r="E5344" i="46"/>
  <c r="E5345" i="46"/>
  <c r="E5346" i="46"/>
  <c r="E5347" i="46"/>
  <c r="E5348" i="46"/>
  <c r="E5349" i="46"/>
  <c r="E5350" i="46"/>
  <c r="E5351" i="46"/>
  <c r="E5352" i="46"/>
  <c r="E5353" i="46"/>
  <c r="E5354" i="46"/>
  <c r="E5355" i="46"/>
  <c r="E5356" i="46"/>
  <c r="E5357" i="46"/>
  <c r="E5358" i="46"/>
  <c r="E5359" i="46"/>
  <c r="E5360" i="46"/>
  <c r="E5361" i="46"/>
  <c r="E5362" i="46"/>
  <c r="E5363" i="46"/>
  <c r="E5364" i="46"/>
  <c r="E5365" i="46"/>
  <c r="E5366" i="46"/>
  <c r="E5367" i="46"/>
  <c r="E5368" i="46"/>
  <c r="E5369" i="46"/>
  <c r="E5370" i="46"/>
  <c r="E5371" i="46"/>
  <c r="E5372" i="46"/>
  <c r="E5373" i="46"/>
  <c r="E5374" i="46"/>
  <c r="E5375" i="46"/>
  <c r="E5376" i="46"/>
  <c r="E5377" i="46"/>
  <c r="E5378" i="46"/>
  <c r="E5379" i="46"/>
  <c r="E5380" i="46"/>
  <c r="E5381" i="46"/>
  <c r="E5382" i="46"/>
  <c r="E5383" i="46"/>
  <c r="E5384" i="46"/>
  <c r="E5385" i="46"/>
  <c r="E5386" i="46"/>
  <c r="E5387" i="46"/>
  <c r="E5388" i="46"/>
  <c r="E5389" i="46"/>
  <c r="E5390" i="46"/>
  <c r="E5391" i="46"/>
  <c r="E5392" i="46"/>
  <c r="E5393" i="46"/>
  <c r="E5394" i="46"/>
  <c r="E5395" i="46"/>
  <c r="E5396" i="46"/>
  <c r="E5397" i="46"/>
  <c r="E5398" i="46"/>
  <c r="E5399" i="46"/>
  <c r="E5400" i="46"/>
  <c r="E5401" i="46"/>
  <c r="E5402" i="46"/>
  <c r="E5403" i="46"/>
  <c r="E5404" i="46"/>
  <c r="E5405" i="46"/>
  <c r="E5406" i="46"/>
  <c r="E5407" i="46"/>
  <c r="E5408" i="46"/>
  <c r="E5409" i="46"/>
  <c r="E5410" i="46"/>
  <c r="E5411" i="46"/>
  <c r="E5412" i="46"/>
  <c r="E5413" i="46"/>
  <c r="E5414" i="46"/>
  <c r="E5415" i="46"/>
  <c r="E5416" i="46"/>
  <c r="E5417" i="46"/>
  <c r="E5418" i="46"/>
  <c r="E5419" i="46"/>
  <c r="E5420" i="46"/>
  <c r="E5421" i="46"/>
  <c r="E5422" i="46"/>
  <c r="E5423" i="46"/>
  <c r="E5424" i="46"/>
  <c r="E5425" i="46"/>
  <c r="E5426" i="46"/>
  <c r="E5427" i="46"/>
  <c r="E5428" i="46"/>
  <c r="E5429" i="46"/>
  <c r="E5430" i="46"/>
  <c r="E5431" i="46"/>
  <c r="E5432" i="46"/>
  <c r="E5433" i="46"/>
  <c r="E5434" i="46"/>
  <c r="E5435" i="46"/>
  <c r="E5436" i="46"/>
  <c r="E5437" i="46"/>
  <c r="E5438" i="46"/>
  <c r="E5439" i="46"/>
  <c r="E5440" i="46"/>
  <c r="E5441" i="46"/>
  <c r="E5442" i="46"/>
  <c r="E5443" i="46"/>
  <c r="E5444" i="46"/>
  <c r="E5445" i="46"/>
  <c r="E5446" i="46"/>
  <c r="E5447" i="46"/>
  <c r="E5448" i="46"/>
  <c r="E5449" i="46"/>
  <c r="E5450" i="46"/>
  <c r="E5451" i="46"/>
  <c r="E5452" i="46"/>
  <c r="E5453" i="46"/>
  <c r="E5454" i="46"/>
  <c r="E5455" i="46"/>
  <c r="E5456" i="46"/>
  <c r="E5457" i="46"/>
  <c r="E5458" i="46"/>
  <c r="E5459" i="46"/>
  <c r="E5460" i="46"/>
  <c r="E5461" i="46"/>
  <c r="E5462" i="46"/>
  <c r="E5463" i="46"/>
  <c r="E5464" i="46"/>
  <c r="E5465" i="46"/>
  <c r="E5466" i="46"/>
  <c r="E5467" i="46"/>
  <c r="E5468" i="46"/>
  <c r="E5469" i="46"/>
  <c r="E5470" i="46"/>
  <c r="E5471" i="46"/>
  <c r="E5472" i="46"/>
  <c r="E5473" i="46"/>
  <c r="E5474" i="46"/>
  <c r="E5475" i="46"/>
  <c r="E5476" i="46"/>
  <c r="E5477" i="46"/>
  <c r="E5478" i="46"/>
  <c r="E5479" i="46"/>
  <c r="E5480" i="46"/>
  <c r="E5481" i="46"/>
  <c r="E5482" i="46"/>
  <c r="E5483" i="46"/>
  <c r="E5484" i="46"/>
  <c r="E5485" i="46"/>
  <c r="E5486" i="46"/>
  <c r="E5487" i="46"/>
  <c r="E5488" i="46"/>
  <c r="E5489" i="46"/>
  <c r="E5490" i="46"/>
  <c r="E5491" i="46"/>
  <c r="E5492" i="46"/>
  <c r="E5493" i="46"/>
  <c r="E5494" i="46"/>
  <c r="E5495" i="46"/>
  <c r="E5496" i="46"/>
  <c r="E5497" i="46"/>
  <c r="E5498" i="46"/>
  <c r="E5499" i="46"/>
  <c r="E5500" i="46"/>
  <c r="E5501" i="46"/>
  <c r="E5502" i="46"/>
  <c r="E5503" i="46"/>
  <c r="E5504" i="46"/>
  <c r="E5505" i="46"/>
  <c r="E5506" i="46"/>
  <c r="E5507" i="46"/>
  <c r="E5508" i="46"/>
  <c r="E5509" i="46"/>
  <c r="E5510" i="46"/>
  <c r="E5511" i="46"/>
  <c r="E5512" i="46"/>
  <c r="E5513" i="46"/>
  <c r="E5514" i="46"/>
  <c r="E5515" i="46"/>
  <c r="E5516" i="46"/>
  <c r="E5517" i="46"/>
  <c r="E5518" i="46"/>
  <c r="E5519" i="46"/>
  <c r="E5520" i="46"/>
  <c r="E5521" i="46"/>
  <c r="E5522" i="46"/>
  <c r="E5523" i="46"/>
  <c r="E5524" i="46"/>
  <c r="E5525" i="46"/>
  <c r="E5526" i="46"/>
  <c r="E5527" i="46"/>
  <c r="E5528" i="46"/>
  <c r="E5529" i="46"/>
  <c r="E5530" i="46"/>
  <c r="E5531" i="46"/>
  <c r="E5532" i="46"/>
  <c r="E5533" i="46"/>
  <c r="E5534" i="46"/>
  <c r="E5535" i="46"/>
  <c r="E5536" i="46"/>
  <c r="E5537" i="46"/>
  <c r="E5538" i="46"/>
  <c r="E5539" i="46"/>
  <c r="E5540" i="46"/>
  <c r="E5541" i="46"/>
  <c r="E5542" i="46"/>
  <c r="E5543" i="46"/>
  <c r="E5544" i="46"/>
  <c r="E5545" i="46"/>
  <c r="E5546" i="46"/>
  <c r="E5547" i="46"/>
  <c r="E5548" i="46"/>
  <c r="E5549" i="46"/>
  <c r="E5550" i="46"/>
  <c r="E5551" i="46"/>
  <c r="E5552" i="46"/>
  <c r="E5553" i="46"/>
  <c r="E5554" i="46"/>
  <c r="E5555" i="46"/>
  <c r="E5556" i="46"/>
  <c r="E5557" i="46"/>
  <c r="E5558" i="46"/>
  <c r="E5559" i="46"/>
  <c r="E5560" i="46"/>
  <c r="E5561" i="46"/>
  <c r="E5562" i="46"/>
  <c r="E5563" i="46"/>
  <c r="E5564" i="46"/>
  <c r="E5565" i="46"/>
  <c r="E5566" i="46"/>
  <c r="E5567" i="46"/>
  <c r="E5568" i="46"/>
  <c r="E5569" i="46"/>
  <c r="E5570" i="46"/>
  <c r="E5571" i="46"/>
  <c r="E5572" i="46"/>
  <c r="E5573" i="46"/>
  <c r="E5574" i="46"/>
  <c r="E5575" i="46"/>
  <c r="E5576" i="46"/>
  <c r="E5577" i="46"/>
  <c r="E5578" i="46"/>
  <c r="E5579" i="46"/>
  <c r="E5580" i="46"/>
  <c r="E5581" i="46"/>
  <c r="E5582" i="46"/>
  <c r="E5583" i="46"/>
  <c r="E5584" i="46"/>
  <c r="E5585" i="46"/>
  <c r="E5586" i="46"/>
  <c r="E5587" i="46"/>
  <c r="E5588" i="46"/>
  <c r="E5589" i="46"/>
  <c r="E5590" i="46"/>
  <c r="E5591" i="46"/>
  <c r="E5592" i="46"/>
  <c r="E5593" i="46"/>
  <c r="E5594" i="46"/>
  <c r="E5595" i="46"/>
  <c r="E5596" i="46"/>
  <c r="E5597" i="46"/>
  <c r="E5598" i="46"/>
  <c r="E5599" i="46"/>
  <c r="E5600" i="46"/>
  <c r="E5601" i="46"/>
  <c r="E5602" i="46"/>
  <c r="E5603" i="46"/>
  <c r="E5604" i="46"/>
  <c r="E5605" i="46"/>
  <c r="E5606" i="46"/>
  <c r="E5607" i="46"/>
  <c r="E5608" i="46"/>
  <c r="E5609" i="46"/>
  <c r="E5610" i="46"/>
  <c r="E5611" i="46"/>
  <c r="E5612" i="46"/>
  <c r="E5613" i="46"/>
  <c r="E5614" i="46"/>
  <c r="E5615" i="46"/>
  <c r="E5616" i="46"/>
  <c r="E5617" i="46"/>
  <c r="E5618" i="46"/>
  <c r="E5619" i="46"/>
  <c r="E5620" i="46"/>
  <c r="E5621" i="46"/>
  <c r="E5622" i="46"/>
  <c r="E5623" i="46"/>
  <c r="E5624" i="46"/>
  <c r="E5625" i="46"/>
  <c r="E5626" i="46"/>
  <c r="E5627" i="46"/>
  <c r="E5628" i="46"/>
  <c r="E5629" i="46"/>
  <c r="E5630" i="46"/>
  <c r="E5631" i="46"/>
  <c r="E5632" i="46"/>
  <c r="E5633" i="46"/>
  <c r="E5634" i="46"/>
  <c r="E5635" i="46"/>
  <c r="E5636" i="46"/>
  <c r="E5637" i="46"/>
  <c r="E5638" i="46"/>
  <c r="E5639" i="46"/>
  <c r="E5640" i="46"/>
  <c r="E5641" i="46"/>
  <c r="E5642" i="46"/>
  <c r="E5643" i="46"/>
  <c r="E5644" i="46"/>
  <c r="E5645" i="46"/>
  <c r="E5646" i="46"/>
  <c r="E5647" i="46"/>
  <c r="E5648" i="46"/>
  <c r="E5649" i="46"/>
  <c r="E5650" i="46"/>
  <c r="E5651" i="46"/>
  <c r="E5652" i="46"/>
  <c r="E5653" i="46"/>
  <c r="E5654" i="46"/>
  <c r="E5655" i="46"/>
  <c r="E5656" i="46"/>
  <c r="E5657" i="46"/>
  <c r="E5658" i="46"/>
  <c r="E5659" i="46"/>
  <c r="E5660" i="46"/>
  <c r="E5661" i="46"/>
  <c r="E5662" i="46"/>
  <c r="E5663" i="46"/>
  <c r="E5664" i="46"/>
  <c r="E5665" i="46"/>
  <c r="E5666" i="46"/>
  <c r="E5667" i="46"/>
  <c r="E5668" i="46"/>
  <c r="E5669" i="46"/>
  <c r="E5670" i="46"/>
  <c r="E5671" i="46"/>
  <c r="E5672" i="46"/>
  <c r="E5673" i="46"/>
  <c r="E5674" i="46"/>
  <c r="E5675" i="46"/>
  <c r="E5676" i="46"/>
  <c r="E5677" i="46"/>
  <c r="E5678" i="46"/>
  <c r="E5679" i="46"/>
  <c r="E5680" i="46"/>
  <c r="E5681" i="46"/>
  <c r="E5682" i="46"/>
  <c r="E5683" i="46"/>
  <c r="E5684" i="46"/>
  <c r="E5685" i="46"/>
  <c r="E5686" i="46"/>
  <c r="E5687" i="46"/>
  <c r="E5688" i="46"/>
  <c r="E5689" i="46"/>
  <c r="E5690" i="46"/>
  <c r="E5691" i="46"/>
  <c r="E5692" i="46"/>
  <c r="E5693" i="46"/>
  <c r="E5694" i="46"/>
  <c r="E5695" i="46"/>
  <c r="E5696" i="46"/>
  <c r="E5697" i="46"/>
  <c r="E5698" i="46"/>
  <c r="E5699" i="46"/>
  <c r="E5700" i="46"/>
  <c r="E5701" i="46"/>
  <c r="E5702" i="46"/>
  <c r="E5703" i="46"/>
  <c r="E5704" i="46"/>
  <c r="E5705" i="46"/>
  <c r="E5706" i="46"/>
  <c r="E5707" i="46"/>
  <c r="E5708" i="46"/>
  <c r="E5709" i="46"/>
  <c r="E5710" i="46"/>
  <c r="E5711" i="46"/>
  <c r="E5712" i="46"/>
  <c r="E5713" i="46"/>
  <c r="E5714" i="46"/>
  <c r="E5715" i="46"/>
  <c r="E5716" i="46"/>
  <c r="E5717" i="46"/>
  <c r="E5718" i="46"/>
  <c r="E5719" i="46"/>
  <c r="E5720" i="46"/>
  <c r="E5721" i="46"/>
  <c r="E5722" i="46"/>
  <c r="E5723" i="46"/>
  <c r="E5724" i="46"/>
  <c r="E5725" i="46"/>
  <c r="E5726" i="46"/>
  <c r="E5727" i="46"/>
  <c r="E5728" i="46"/>
  <c r="E5729" i="46"/>
  <c r="E5730" i="46"/>
  <c r="E5731" i="46"/>
  <c r="E5732" i="46"/>
  <c r="E5733" i="46"/>
  <c r="E5734" i="46"/>
  <c r="E5735" i="46"/>
  <c r="E5736" i="46"/>
  <c r="E5737" i="46"/>
  <c r="E5738" i="46"/>
  <c r="E5739" i="46"/>
  <c r="E5740" i="46"/>
  <c r="E5741" i="46"/>
  <c r="E5742" i="46"/>
  <c r="E5743" i="46"/>
  <c r="E5744" i="46"/>
  <c r="E5745" i="46"/>
  <c r="E5746" i="46"/>
  <c r="E5747" i="46"/>
  <c r="E5748" i="46"/>
  <c r="E5749" i="46"/>
  <c r="E5750" i="46"/>
  <c r="E5751" i="46"/>
  <c r="E5752" i="46"/>
  <c r="E5753" i="46"/>
  <c r="E5754" i="46"/>
  <c r="E5755" i="46"/>
  <c r="E5756" i="46"/>
  <c r="E5757" i="46"/>
  <c r="E5758" i="46"/>
  <c r="E5759" i="46"/>
  <c r="E5760" i="46"/>
  <c r="E5761" i="46"/>
  <c r="E5762" i="46"/>
  <c r="E5763" i="46"/>
  <c r="E5764" i="46"/>
  <c r="E5765" i="46"/>
  <c r="E5766" i="46"/>
  <c r="E5767" i="46"/>
  <c r="E5768" i="46"/>
  <c r="E5769" i="46"/>
  <c r="E5770" i="46"/>
  <c r="E5771" i="46"/>
  <c r="E5772" i="46"/>
  <c r="E5773" i="46"/>
  <c r="E5774" i="46"/>
  <c r="E5775" i="46"/>
  <c r="E5776" i="46"/>
  <c r="E5777" i="46"/>
  <c r="E5778" i="46"/>
  <c r="E5779" i="46"/>
  <c r="E5780" i="46"/>
  <c r="E5781" i="46"/>
  <c r="E5782" i="46"/>
  <c r="E5783" i="46"/>
  <c r="E5784" i="46"/>
  <c r="E5785" i="46"/>
  <c r="E5786" i="46"/>
  <c r="E5787" i="46"/>
  <c r="E5788" i="46"/>
  <c r="E5789" i="46"/>
  <c r="E5790" i="46"/>
  <c r="E5791" i="46"/>
  <c r="E5792" i="46"/>
  <c r="E5793" i="46"/>
  <c r="E5794" i="46"/>
  <c r="E5795" i="46"/>
  <c r="E5796" i="46"/>
  <c r="E5797" i="46"/>
  <c r="E5798" i="46"/>
  <c r="E5799" i="46"/>
  <c r="E5800" i="46"/>
  <c r="E5801" i="46"/>
  <c r="E5802" i="46"/>
  <c r="E5803" i="46"/>
  <c r="E5804" i="46"/>
  <c r="E5805" i="46"/>
  <c r="E5806" i="46"/>
  <c r="E5807" i="46"/>
  <c r="E5808" i="46"/>
  <c r="E5809" i="46"/>
  <c r="E5810" i="46"/>
  <c r="E5811" i="46"/>
  <c r="E5812" i="46"/>
  <c r="E5813" i="46"/>
  <c r="E5814" i="46"/>
  <c r="E5815" i="46"/>
  <c r="E5816" i="46"/>
  <c r="E5817" i="46"/>
  <c r="E5818" i="46"/>
  <c r="E5819" i="46"/>
  <c r="E5820" i="46"/>
  <c r="E5821" i="46"/>
  <c r="E5822" i="46"/>
  <c r="E5823" i="46"/>
  <c r="E5824" i="46"/>
  <c r="E5825" i="46"/>
  <c r="E5826" i="46"/>
  <c r="E5827" i="46"/>
  <c r="E5828" i="46"/>
  <c r="E5829" i="46"/>
  <c r="E5830" i="46"/>
  <c r="E5831" i="46"/>
  <c r="E5832" i="46"/>
  <c r="E5833" i="46"/>
  <c r="E5834" i="46"/>
  <c r="E5835" i="46"/>
  <c r="E5836" i="46"/>
  <c r="E5837" i="46"/>
  <c r="E5838" i="46"/>
  <c r="E5839" i="46"/>
  <c r="E5840" i="46"/>
  <c r="E5841" i="46"/>
  <c r="E5842" i="46"/>
  <c r="E5843" i="46"/>
  <c r="E5844" i="46"/>
  <c r="E5845" i="46"/>
  <c r="E5846" i="46"/>
  <c r="E5847" i="46"/>
  <c r="E5848" i="46"/>
  <c r="E5849" i="46"/>
  <c r="E5850" i="46"/>
  <c r="E5851" i="46"/>
  <c r="E5852" i="46"/>
  <c r="E5853" i="46"/>
  <c r="E5854" i="46"/>
  <c r="E5855" i="46"/>
  <c r="E5856" i="46"/>
  <c r="E5857" i="46"/>
  <c r="E5858" i="46"/>
  <c r="E5859" i="46"/>
  <c r="E5860" i="46"/>
  <c r="E5861" i="46"/>
  <c r="E5862" i="46"/>
  <c r="E5863" i="46"/>
  <c r="E5864" i="46"/>
  <c r="E5865" i="46"/>
  <c r="E5866" i="46"/>
  <c r="E5867" i="46"/>
  <c r="E5868" i="46"/>
  <c r="E5869" i="46"/>
  <c r="E5870" i="46"/>
  <c r="E5871" i="46"/>
  <c r="E5872" i="46"/>
  <c r="E5873" i="46"/>
  <c r="E5874" i="46"/>
  <c r="E5875" i="46"/>
  <c r="E5876" i="46"/>
  <c r="E5877" i="46"/>
  <c r="E5878" i="46"/>
  <c r="E5879" i="46"/>
  <c r="E5880" i="46"/>
  <c r="E5881" i="46"/>
  <c r="E5882" i="46"/>
  <c r="E5883" i="46"/>
  <c r="E5884" i="46"/>
  <c r="E5885" i="46"/>
  <c r="E5886" i="46"/>
  <c r="E5887" i="46"/>
  <c r="E5888" i="46"/>
  <c r="E5889" i="46"/>
  <c r="E5890" i="46"/>
  <c r="E5891" i="46"/>
  <c r="E5892" i="46"/>
  <c r="E5893" i="46"/>
  <c r="E5894" i="46"/>
  <c r="E5895" i="46"/>
  <c r="E5896" i="46"/>
  <c r="E5897" i="46"/>
  <c r="E5898" i="46"/>
  <c r="E5899" i="46"/>
  <c r="E5900" i="46"/>
  <c r="E5901" i="46"/>
  <c r="E5902" i="46"/>
  <c r="E5903" i="46"/>
  <c r="E5904" i="46"/>
  <c r="E5905" i="46"/>
  <c r="E5906" i="46"/>
  <c r="E5907" i="46"/>
  <c r="E5908" i="46"/>
  <c r="E5909" i="46"/>
  <c r="E5910" i="46"/>
  <c r="E5911" i="46"/>
  <c r="E5912" i="46"/>
  <c r="E5913" i="46"/>
  <c r="E5914" i="46"/>
  <c r="E5915" i="46"/>
  <c r="E5916" i="46"/>
  <c r="E5917" i="46"/>
  <c r="E5918" i="46"/>
  <c r="E5919" i="46"/>
  <c r="E5920" i="46"/>
  <c r="E5921" i="46"/>
  <c r="E5922" i="46"/>
  <c r="E5923" i="46"/>
  <c r="E5924" i="46"/>
  <c r="E5925" i="46"/>
  <c r="E5926" i="46"/>
  <c r="E5927" i="46"/>
  <c r="E5928" i="46"/>
  <c r="E5929" i="46"/>
  <c r="E5930" i="46"/>
  <c r="E5931" i="46"/>
  <c r="E5932" i="46"/>
  <c r="E5933" i="46"/>
  <c r="E5934" i="46"/>
  <c r="E5935" i="46"/>
  <c r="E5936" i="46"/>
  <c r="E5937" i="46"/>
  <c r="E5938" i="46"/>
  <c r="E5939" i="46"/>
  <c r="E5940" i="46"/>
  <c r="E5941" i="46"/>
  <c r="E5942" i="46"/>
  <c r="E5943" i="46"/>
  <c r="E5944" i="46"/>
  <c r="E5945" i="46"/>
  <c r="E5946" i="46"/>
  <c r="E5947" i="46"/>
  <c r="E5948" i="46"/>
  <c r="E5949" i="46"/>
  <c r="E5950" i="46"/>
  <c r="E5951" i="46"/>
  <c r="E5952" i="46"/>
  <c r="E5953" i="46"/>
  <c r="E5954" i="46"/>
  <c r="E5955" i="46"/>
  <c r="E5956" i="46"/>
  <c r="E5957" i="46"/>
  <c r="E5958" i="46"/>
  <c r="E5959" i="46"/>
  <c r="E5960" i="46"/>
  <c r="E5961" i="46"/>
  <c r="E5962" i="46"/>
  <c r="E5963" i="46"/>
  <c r="E5964" i="46"/>
  <c r="E5965" i="46"/>
  <c r="E5966" i="46"/>
  <c r="E5967" i="46"/>
  <c r="E5968" i="46"/>
  <c r="E5969" i="46"/>
  <c r="E5970" i="46"/>
  <c r="E5971" i="46"/>
  <c r="E5972" i="46"/>
  <c r="E5973" i="46"/>
  <c r="E5974" i="46"/>
  <c r="E5975" i="46"/>
  <c r="E5976" i="46"/>
  <c r="E5977" i="46"/>
  <c r="E5978" i="46"/>
  <c r="E5979" i="46"/>
  <c r="E5980" i="46"/>
  <c r="E5981" i="46"/>
  <c r="E5982" i="46"/>
  <c r="E5983" i="46"/>
  <c r="E5984" i="46"/>
  <c r="E5985" i="46"/>
  <c r="E5986" i="46"/>
  <c r="E5987" i="46"/>
  <c r="E5988" i="46"/>
  <c r="E5989" i="46"/>
  <c r="E5990" i="46"/>
  <c r="E5991" i="46"/>
  <c r="E5992" i="46"/>
  <c r="E5993" i="46"/>
  <c r="E5994" i="46"/>
  <c r="E5995" i="46"/>
  <c r="E5996" i="46"/>
  <c r="E5997" i="46"/>
  <c r="E5998" i="46"/>
  <c r="E5999" i="46"/>
  <c r="E6000" i="46"/>
  <c r="E6001" i="46"/>
  <c r="E6002" i="46"/>
  <c r="E6003" i="46"/>
  <c r="E6004" i="46"/>
  <c r="E6005" i="46"/>
  <c r="E6006" i="46"/>
  <c r="E6007" i="46"/>
  <c r="E6008" i="46"/>
  <c r="E6009" i="46"/>
  <c r="E6010" i="46"/>
  <c r="E6011" i="46"/>
  <c r="E6012" i="46"/>
  <c r="E6013" i="46"/>
  <c r="E6014" i="46"/>
  <c r="E6015" i="46"/>
  <c r="E6016" i="46"/>
  <c r="E6017" i="46"/>
  <c r="E6018" i="46"/>
  <c r="E6019" i="46"/>
  <c r="E6020" i="46"/>
  <c r="E6021" i="46"/>
  <c r="E6022" i="46"/>
  <c r="E6023" i="46"/>
  <c r="E6024" i="46"/>
  <c r="E6025" i="46"/>
  <c r="E6026" i="46"/>
  <c r="E6027" i="46"/>
  <c r="E6028" i="46"/>
  <c r="E6029" i="46"/>
  <c r="E6030" i="46"/>
  <c r="E6031" i="46"/>
  <c r="E6032" i="46"/>
  <c r="E6033" i="46"/>
  <c r="E6034" i="46"/>
  <c r="E6035" i="46"/>
  <c r="E6036" i="46"/>
  <c r="E6037" i="46"/>
  <c r="E6038" i="46"/>
  <c r="E6039" i="46"/>
  <c r="E6040" i="46"/>
  <c r="E6041" i="46"/>
  <c r="E6042" i="46"/>
  <c r="E6043" i="46"/>
  <c r="E6044" i="46"/>
  <c r="E6045" i="46"/>
  <c r="E6046" i="46"/>
  <c r="E6047" i="46"/>
  <c r="E6048" i="46"/>
  <c r="E6049" i="46"/>
  <c r="E6050" i="46"/>
  <c r="E6051" i="46"/>
  <c r="E6052" i="46"/>
  <c r="E6053" i="46"/>
  <c r="E6054" i="46"/>
  <c r="E6055" i="46"/>
  <c r="E6056" i="46"/>
  <c r="E6057" i="46"/>
  <c r="E6058" i="46"/>
  <c r="E6059" i="46"/>
  <c r="E6060" i="46"/>
  <c r="E6061" i="46"/>
  <c r="E6062" i="46"/>
  <c r="E6063" i="46"/>
  <c r="E6064" i="46"/>
  <c r="E6065" i="46"/>
  <c r="E6066" i="46"/>
  <c r="E6067" i="46"/>
  <c r="E6068" i="46"/>
  <c r="E6069" i="46"/>
  <c r="E6070" i="46"/>
  <c r="E6071" i="46"/>
  <c r="E6072" i="46"/>
  <c r="E6073" i="46"/>
  <c r="E6074" i="46"/>
  <c r="E6075" i="46"/>
  <c r="E6076" i="46"/>
  <c r="E6077" i="46"/>
  <c r="E6078" i="46"/>
  <c r="E6079" i="46"/>
  <c r="E6080" i="46"/>
  <c r="E6081" i="46"/>
  <c r="E6082" i="46"/>
  <c r="E6083" i="46"/>
  <c r="E6084" i="46"/>
  <c r="E6085" i="46"/>
  <c r="E6086" i="46"/>
  <c r="E6087" i="46"/>
  <c r="E6088" i="46"/>
  <c r="E6089" i="46"/>
  <c r="E6090" i="46"/>
  <c r="E6091" i="46"/>
  <c r="E6092" i="46"/>
  <c r="E6093" i="46"/>
  <c r="E6094" i="46"/>
  <c r="E6095" i="46"/>
  <c r="E6096" i="46"/>
  <c r="E6097" i="46"/>
  <c r="E6098" i="46"/>
  <c r="E6099" i="46"/>
  <c r="E6100" i="46"/>
  <c r="E6101" i="46"/>
  <c r="E6102" i="46"/>
  <c r="E6103" i="46"/>
  <c r="E6104" i="46"/>
  <c r="E6105" i="46"/>
  <c r="E6106" i="46"/>
  <c r="E6107" i="46"/>
  <c r="E6108" i="46"/>
  <c r="E6109" i="46"/>
  <c r="E6110" i="46"/>
  <c r="E6111" i="46"/>
  <c r="E6112" i="46"/>
  <c r="E6113" i="46"/>
  <c r="E6114" i="46"/>
  <c r="E6115" i="46"/>
  <c r="E6116" i="46"/>
  <c r="E6117" i="46"/>
  <c r="E6118" i="46"/>
  <c r="E6119" i="46"/>
  <c r="E6120" i="46"/>
  <c r="E6121" i="46"/>
  <c r="E6122" i="46"/>
  <c r="E6123" i="46"/>
  <c r="E6124" i="46"/>
  <c r="E6125" i="46"/>
  <c r="E6126" i="46"/>
  <c r="E6127" i="46"/>
  <c r="E6128" i="46"/>
  <c r="E6129" i="46"/>
  <c r="E6130" i="46"/>
  <c r="E6131" i="46"/>
  <c r="E6132" i="46"/>
  <c r="E6133" i="46"/>
  <c r="E6134" i="46"/>
  <c r="E6135" i="46"/>
  <c r="E6136" i="46"/>
  <c r="E6137" i="46"/>
  <c r="E6138" i="46"/>
  <c r="E6139" i="46"/>
  <c r="E6140" i="46"/>
  <c r="E6141" i="46"/>
  <c r="E6142" i="46"/>
  <c r="E6143" i="46"/>
  <c r="E6144" i="46"/>
  <c r="E6145" i="46"/>
  <c r="E6146" i="46"/>
  <c r="E6147" i="46"/>
  <c r="E6148" i="46"/>
  <c r="E6149" i="46"/>
  <c r="E6150" i="46"/>
  <c r="E6151" i="46"/>
  <c r="E6152" i="46"/>
  <c r="E6153" i="46"/>
  <c r="E6154" i="46"/>
  <c r="E6155" i="46"/>
  <c r="E6156" i="46"/>
  <c r="E6157" i="46"/>
  <c r="E6158" i="46"/>
  <c r="E6159" i="46"/>
  <c r="E6160" i="46"/>
  <c r="E6161" i="46"/>
  <c r="E6162" i="46"/>
  <c r="E6163" i="46"/>
  <c r="E6164" i="46"/>
  <c r="E6165" i="46"/>
  <c r="E6166" i="46"/>
  <c r="E6167" i="46"/>
  <c r="E6168" i="46"/>
  <c r="E6169" i="46"/>
  <c r="E6170" i="46"/>
  <c r="E6171" i="46"/>
  <c r="E6172" i="46"/>
  <c r="E6173" i="46"/>
  <c r="E6174" i="46"/>
  <c r="E6175" i="46"/>
  <c r="E6176" i="46"/>
  <c r="E6177" i="46"/>
  <c r="E6178" i="46"/>
  <c r="E6179" i="46"/>
  <c r="E6180" i="46"/>
  <c r="E6181" i="46"/>
  <c r="E6182" i="46"/>
  <c r="E6183" i="46"/>
  <c r="E6184" i="46"/>
  <c r="E6185" i="46"/>
  <c r="E6186" i="46"/>
  <c r="E6187" i="46"/>
  <c r="E6188" i="46"/>
  <c r="E6189" i="46"/>
  <c r="E6190" i="46"/>
  <c r="E6191" i="46"/>
  <c r="E6192" i="46"/>
  <c r="E6193" i="46"/>
  <c r="E6194" i="46"/>
  <c r="E6195" i="46"/>
  <c r="E6196" i="46"/>
  <c r="E6197" i="46"/>
  <c r="E6198" i="46"/>
  <c r="E6199" i="46"/>
  <c r="E6200" i="46"/>
  <c r="E6201" i="46"/>
  <c r="E6202" i="46"/>
  <c r="E6203" i="46"/>
  <c r="E6204" i="46"/>
  <c r="E6205" i="46"/>
  <c r="E6206" i="46"/>
  <c r="E6207" i="46"/>
  <c r="E6208" i="46"/>
  <c r="E6209" i="46"/>
  <c r="E6210" i="46"/>
  <c r="E6211" i="46"/>
  <c r="E6212" i="46"/>
  <c r="E6213" i="46"/>
  <c r="E6214" i="46"/>
  <c r="E6215" i="46"/>
  <c r="E6216" i="46"/>
  <c r="E6217" i="46"/>
  <c r="E6218" i="46"/>
  <c r="E6219" i="46"/>
  <c r="E6220" i="46"/>
  <c r="E6221" i="46"/>
  <c r="E6222" i="46"/>
  <c r="E6223" i="46"/>
  <c r="E6224" i="46"/>
  <c r="E6225" i="46"/>
  <c r="E6226" i="46"/>
  <c r="E6227" i="46"/>
  <c r="E6228" i="46"/>
  <c r="E6229" i="46"/>
  <c r="E6230" i="46"/>
  <c r="E6231" i="46"/>
  <c r="E6232" i="46"/>
  <c r="E6233" i="46"/>
  <c r="E6234" i="46"/>
  <c r="E6235" i="46"/>
  <c r="E6236" i="46"/>
  <c r="E6237" i="46"/>
  <c r="E6238" i="46"/>
  <c r="E6239" i="46"/>
  <c r="E6240" i="46"/>
  <c r="E6241" i="46"/>
  <c r="E6242" i="46"/>
  <c r="E6243" i="46"/>
  <c r="E6244" i="46"/>
  <c r="E6245" i="46"/>
  <c r="E6246" i="46"/>
  <c r="E6247" i="46"/>
  <c r="E6248" i="46"/>
  <c r="E6249" i="46"/>
  <c r="E6250" i="46"/>
  <c r="E6251" i="46"/>
  <c r="E6252" i="46"/>
  <c r="E6253" i="46"/>
  <c r="E6254" i="46"/>
  <c r="E6255" i="46"/>
  <c r="E6256" i="46"/>
  <c r="E6257" i="46"/>
  <c r="E6258" i="46"/>
  <c r="E6259" i="46"/>
  <c r="E6260" i="46"/>
  <c r="E6261" i="46"/>
  <c r="E6262" i="46"/>
  <c r="E6263" i="46"/>
  <c r="E6264" i="46"/>
  <c r="E6265" i="46"/>
  <c r="E6266" i="46"/>
  <c r="E6267" i="46"/>
  <c r="E6268" i="46"/>
  <c r="E6269" i="46"/>
  <c r="E6270" i="46"/>
  <c r="E6271" i="46"/>
  <c r="E6272" i="46"/>
  <c r="E6273" i="46"/>
  <c r="E6274" i="46"/>
  <c r="E6275" i="46"/>
  <c r="E6276" i="46"/>
  <c r="E6277" i="46"/>
  <c r="E6278" i="46"/>
  <c r="E6279" i="46"/>
  <c r="E6280" i="46"/>
  <c r="E6281" i="46"/>
  <c r="E6282" i="46"/>
  <c r="E6283" i="46"/>
  <c r="E6284" i="46"/>
  <c r="E6285" i="46"/>
  <c r="E6286" i="46"/>
  <c r="E6287" i="46"/>
  <c r="E6288" i="46"/>
  <c r="E6289" i="46"/>
  <c r="E6290" i="46"/>
  <c r="E6291" i="46"/>
  <c r="E6292" i="46"/>
  <c r="E6293" i="46"/>
  <c r="E6294" i="46"/>
  <c r="E6295" i="46"/>
  <c r="E6296" i="46"/>
  <c r="E6297" i="46"/>
  <c r="E6298" i="46"/>
  <c r="E6299" i="46"/>
  <c r="E6300" i="46"/>
  <c r="E6301" i="46"/>
  <c r="E6302" i="46"/>
  <c r="E6303" i="46"/>
  <c r="E6304" i="46"/>
  <c r="E6305" i="46"/>
  <c r="E6306" i="46"/>
  <c r="E6307" i="46"/>
  <c r="E6308" i="46"/>
  <c r="E6309" i="46"/>
  <c r="E6310" i="46"/>
  <c r="E6311" i="46"/>
  <c r="E6312" i="46"/>
  <c r="E6313" i="46"/>
  <c r="E6314" i="46"/>
  <c r="E6315" i="46"/>
  <c r="E6316" i="46"/>
  <c r="E6317" i="46"/>
  <c r="E6318" i="46"/>
  <c r="E6319" i="46"/>
  <c r="E6320" i="46"/>
  <c r="E6321" i="46"/>
  <c r="E6322" i="46"/>
  <c r="E6323" i="46"/>
  <c r="E6324" i="46"/>
  <c r="E6325" i="46"/>
  <c r="E6326" i="46"/>
  <c r="E6327" i="46"/>
  <c r="E6328" i="46"/>
  <c r="E6329" i="46"/>
  <c r="E6330" i="46"/>
  <c r="E6331" i="46"/>
  <c r="E6332" i="46"/>
  <c r="E6333" i="46"/>
  <c r="E6334" i="46"/>
  <c r="E6335" i="46"/>
  <c r="E6336" i="46"/>
  <c r="E6337" i="46"/>
  <c r="E6338" i="46"/>
  <c r="E6339" i="46"/>
  <c r="E6340" i="46"/>
  <c r="E6341" i="46"/>
  <c r="E6342" i="46"/>
  <c r="E6343" i="46"/>
  <c r="E6344" i="46"/>
  <c r="E6345" i="46"/>
  <c r="E6346" i="46"/>
  <c r="E6347" i="46"/>
  <c r="E6348" i="46"/>
  <c r="E6349" i="46"/>
  <c r="E6350" i="46"/>
  <c r="E6351" i="46"/>
  <c r="E6352" i="46"/>
  <c r="E6353" i="46"/>
  <c r="E6354" i="46"/>
  <c r="E6355" i="46"/>
  <c r="E6356" i="46"/>
  <c r="E6357" i="46"/>
  <c r="E6358" i="46"/>
  <c r="E6359" i="46"/>
  <c r="E6360" i="46"/>
  <c r="E6361" i="46"/>
  <c r="E6362" i="46"/>
  <c r="E6363" i="46"/>
  <c r="E6364" i="46"/>
  <c r="E6365" i="46"/>
  <c r="E6366" i="46"/>
  <c r="E6367" i="46"/>
  <c r="E6368" i="46"/>
  <c r="E6369" i="46"/>
  <c r="E6370" i="46"/>
  <c r="E6371" i="46"/>
  <c r="E6372" i="46"/>
  <c r="E6373" i="46"/>
  <c r="E6374" i="46"/>
  <c r="E6375" i="46"/>
  <c r="E6376" i="46"/>
  <c r="E6377" i="46"/>
  <c r="E6378" i="46"/>
  <c r="E6379" i="46"/>
  <c r="E6380" i="46"/>
  <c r="E6381" i="46"/>
  <c r="E6382" i="46"/>
  <c r="E6383" i="46"/>
  <c r="E6384" i="46"/>
  <c r="E6385" i="46"/>
  <c r="E6386" i="46"/>
  <c r="E6387" i="46"/>
  <c r="E6388" i="46"/>
  <c r="E6389" i="46"/>
  <c r="E6390" i="46"/>
  <c r="E6391" i="46"/>
  <c r="E6392" i="46"/>
  <c r="E6393" i="46"/>
  <c r="E6394" i="46"/>
  <c r="E6395" i="46"/>
  <c r="E6396" i="46"/>
  <c r="E6397" i="46"/>
  <c r="E6398" i="46"/>
  <c r="E6399" i="46"/>
  <c r="E6400" i="46"/>
  <c r="E6401" i="46"/>
  <c r="E6402" i="46"/>
  <c r="E6403" i="46"/>
  <c r="E6404" i="46"/>
  <c r="E6405" i="46"/>
  <c r="E6406" i="46"/>
  <c r="E6407" i="46"/>
  <c r="E6408" i="46"/>
  <c r="E6409" i="46"/>
  <c r="E6410" i="46"/>
  <c r="E6411" i="46"/>
  <c r="E6412" i="46"/>
  <c r="E6413" i="46"/>
  <c r="E6414" i="46"/>
  <c r="E6415" i="46"/>
  <c r="E6416" i="46"/>
  <c r="E6417" i="46"/>
  <c r="E6418" i="46"/>
  <c r="E6419" i="46"/>
  <c r="E6420" i="46"/>
  <c r="E6421" i="46"/>
  <c r="E6422" i="46"/>
  <c r="E6423" i="46"/>
  <c r="E6424" i="46"/>
  <c r="E6425" i="46"/>
  <c r="E6426" i="46"/>
  <c r="E6427" i="46"/>
  <c r="E6428" i="46"/>
  <c r="E6429" i="46"/>
  <c r="E6430" i="46"/>
  <c r="E6431" i="46"/>
  <c r="E6432" i="46"/>
  <c r="E6433" i="46"/>
  <c r="E6434" i="46"/>
  <c r="E6435" i="46"/>
  <c r="E6436" i="46"/>
  <c r="E6437" i="46"/>
  <c r="E6438" i="46"/>
  <c r="E6439" i="46"/>
  <c r="E6440" i="46"/>
  <c r="E6441" i="46"/>
  <c r="E6442" i="46"/>
  <c r="E6443" i="46"/>
  <c r="E6444" i="46"/>
  <c r="E6445" i="46"/>
  <c r="E6446" i="46"/>
  <c r="E6447" i="46"/>
  <c r="E6448" i="46"/>
  <c r="E6449" i="46"/>
  <c r="E6450" i="46"/>
  <c r="E6451" i="46"/>
  <c r="E6452" i="46"/>
  <c r="E6453" i="46"/>
  <c r="E6454" i="46"/>
  <c r="E6455" i="46"/>
  <c r="E6456" i="46"/>
  <c r="E6457" i="46"/>
  <c r="E6458" i="46"/>
  <c r="E6459" i="46"/>
  <c r="E6460" i="46"/>
  <c r="E6461" i="46"/>
  <c r="E6462" i="46"/>
  <c r="E6463" i="46"/>
  <c r="E6464" i="46"/>
  <c r="E6465" i="46"/>
  <c r="E6466" i="46"/>
  <c r="E6467" i="46"/>
  <c r="E6468" i="46"/>
  <c r="E6469" i="46"/>
  <c r="E6470" i="46"/>
  <c r="E6471" i="46"/>
  <c r="E6472" i="46"/>
  <c r="E6473" i="46"/>
  <c r="E6474" i="46"/>
  <c r="E6475" i="46"/>
  <c r="E6476" i="46"/>
  <c r="E6477" i="46"/>
  <c r="E6478" i="46"/>
  <c r="E6479" i="46"/>
  <c r="E6480" i="46"/>
  <c r="E6481" i="46"/>
  <c r="E6482" i="46"/>
  <c r="E6483" i="46"/>
  <c r="E6484" i="46"/>
  <c r="E6485" i="46"/>
  <c r="E6486" i="46"/>
  <c r="E6487" i="46"/>
  <c r="E6488" i="46"/>
  <c r="E6489" i="46"/>
  <c r="E6490" i="46"/>
  <c r="E6491" i="46"/>
  <c r="E6492" i="46"/>
  <c r="E6493" i="46"/>
  <c r="E6494" i="46"/>
  <c r="E6495" i="46"/>
  <c r="E6496" i="46"/>
  <c r="E6497" i="46"/>
  <c r="E6498" i="46"/>
  <c r="E6499" i="46"/>
  <c r="E6500" i="46"/>
  <c r="E6501" i="46"/>
  <c r="E6502" i="46"/>
  <c r="E6503" i="46"/>
  <c r="E6504" i="46"/>
  <c r="E6505" i="46"/>
  <c r="E6506" i="46"/>
  <c r="E6507" i="46"/>
  <c r="E6508" i="46"/>
  <c r="E6509" i="46"/>
  <c r="E6510" i="46"/>
  <c r="E6511" i="46"/>
  <c r="E6512" i="46"/>
  <c r="E6513" i="46"/>
  <c r="E6514" i="46"/>
  <c r="E6515" i="46"/>
  <c r="E6516" i="46"/>
  <c r="E6517" i="46"/>
  <c r="E6518" i="46"/>
  <c r="E6519" i="46"/>
  <c r="E6520" i="46"/>
  <c r="E6521" i="46"/>
  <c r="E6522" i="46"/>
  <c r="E6523" i="46"/>
  <c r="E6524" i="46"/>
  <c r="E6525" i="46"/>
  <c r="E6526" i="46"/>
  <c r="E6527" i="46"/>
  <c r="E6528" i="46"/>
  <c r="E6529" i="46"/>
  <c r="E6530" i="46"/>
  <c r="E6531" i="46"/>
  <c r="E6532" i="46"/>
  <c r="E6533" i="46"/>
  <c r="E6534" i="46"/>
  <c r="E6535" i="46"/>
  <c r="E6536" i="46"/>
  <c r="E6537" i="46"/>
  <c r="E6538" i="46"/>
  <c r="E6539" i="46"/>
  <c r="E6540" i="46"/>
  <c r="E6541" i="46"/>
  <c r="E6542" i="46"/>
  <c r="E6543" i="46"/>
  <c r="E6544" i="46"/>
  <c r="E6545" i="46"/>
  <c r="E6546" i="46"/>
  <c r="E6547" i="46"/>
  <c r="E6548" i="46"/>
  <c r="E6549" i="46"/>
  <c r="E6550" i="46"/>
  <c r="E6551" i="46"/>
  <c r="E6552" i="46"/>
  <c r="E6553" i="46"/>
  <c r="E6554" i="46"/>
  <c r="E6555" i="46"/>
  <c r="E6556" i="46"/>
  <c r="E6557" i="46"/>
  <c r="E6558" i="46"/>
  <c r="E6559" i="46"/>
  <c r="E6560" i="46"/>
  <c r="E6561" i="46"/>
  <c r="E6562" i="46"/>
  <c r="E6563" i="46"/>
  <c r="E6564" i="46"/>
  <c r="E6565" i="46"/>
  <c r="E6566" i="46"/>
  <c r="E6567" i="46"/>
  <c r="E6568" i="46"/>
  <c r="E6569" i="46"/>
  <c r="E6570" i="46"/>
  <c r="E6571" i="46"/>
  <c r="E6572" i="46"/>
  <c r="E6573" i="46"/>
  <c r="E6574" i="46"/>
  <c r="E6575" i="46"/>
  <c r="E6576" i="46"/>
  <c r="E6577" i="46"/>
  <c r="E6578" i="46"/>
  <c r="E6579" i="46"/>
  <c r="E6580" i="46"/>
  <c r="E6581" i="46"/>
  <c r="E6582" i="46"/>
  <c r="E6583" i="46"/>
  <c r="E6584" i="46"/>
  <c r="E6585" i="46"/>
  <c r="E6586" i="46"/>
  <c r="E6587" i="46"/>
  <c r="E6588" i="46"/>
  <c r="E6589" i="46"/>
  <c r="E6590" i="46"/>
  <c r="E6591" i="46"/>
  <c r="E6592" i="46"/>
  <c r="E6593" i="46"/>
  <c r="E6594" i="46"/>
  <c r="E6595" i="46"/>
  <c r="E6596" i="46"/>
  <c r="E6597" i="46"/>
  <c r="E6598" i="46"/>
  <c r="E6599" i="46"/>
  <c r="E6600" i="46"/>
  <c r="E6601" i="46"/>
  <c r="E6602" i="46"/>
  <c r="E6603" i="46"/>
  <c r="E6604" i="46"/>
  <c r="E6605" i="46"/>
  <c r="E6606" i="46"/>
  <c r="E6607" i="46"/>
  <c r="E6608" i="46"/>
  <c r="E6609" i="46"/>
  <c r="E6610" i="46"/>
  <c r="E6611" i="46"/>
  <c r="E6612" i="46"/>
  <c r="E6613" i="46"/>
  <c r="E6614" i="46"/>
  <c r="E6615" i="46"/>
  <c r="E6616" i="46"/>
  <c r="E6617" i="46"/>
  <c r="E6618" i="46"/>
  <c r="E6619" i="46"/>
  <c r="E6620" i="46"/>
  <c r="E6621" i="46"/>
  <c r="E6622" i="46"/>
  <c r="E6623" i="46"/>
  <c r="E6624" i="46"/>
  <c r="E6625" i="46"/>
  <c r="E6626" i="46"/>
  <c r="E6627" i="46"/>
  <c r="E6628" i="46"/>
  <c r="E6629" i="46"/>
  <c r="E6630" i="46"/>
  <c r="E6631" i="46"/>
  <c r="E6632" i="46"/>
  <c r="E6633" i="46"/>
  <c r="E6634" i="46"/>
  <c r="E6635" i="46"/>
  <c r="E6636" i="46"/>
  <c r="E6637" i="46"/>
  <c r="E6638" i="46"/>
  <c r="E6639" i="46"/>
  <c r="E6640" i="46"/>
  <c r="E6641" i="46"/>
  <c r="E6642" i="46"/>
  <c r="E6643" i="46"/>
  <c r="E6644" i="46"/>
  <c r="E6645" i="46"/>
  <c r="E6646" i="46"/>
  <c r="E6647" i="46"/>
  <c r="E6648" i="46"/>
  <c r="E6649" i="46"/>
  <c r="E6650" i="46"/>
  <c r="E6651" i="46"/>
  <c r="E6652" i="46"/>
  <c r="E6653" i="46"/>
  <c r="E6654" i="46"/>
  <c r="E6655" i="46"/>
  <c r="E6656" i="46"/>
  <c r="E6657" i="46"/>
  <c r="E6658" i="46"/>
  <c r="E6659" i="46"/>
  <c r="E6660" i="46"/>
  <c r="E6661" i="46"/>
  <c r="E6662" i="46"/>
  <c r="E6663" i="46"/>
  <c r="E6664" i="46"/>
  <c r="E6665" i="46"/>
  <c r="E6666" i="46"/>
  <c r="E6667" i="46"/>
  <c r="E6668" i="46"/>
  <c r="E6669" i="46"/>
  <c r="E6670" i="46"/>
  <c r="E6671" i="46"/>
  <c r="E6672" i="46"/>
  <c r="E6673" i="46"/>
  <c r="E6674" i="46"/>
  <c r="E6675" i="46"/>
  <c r="E6676" i="46"/>
  <c r="E6677" i="46"/>
  <c r="E6678" i="46"/>
  <c r="E6679" i="46"/>
  <c r="E6680" i="46"/>
  <c r="E6681" i="46"/>
  <c r="E6682" i="46"/>
  <c r="E6683" i="46"/>
  <c r="E6684" i="46"/>
  <c r="E6685" i="46"/>
  <c r="E6686" i="46"/>
  <c r="E6687" i="46"/>
  <c r="E6688" i="46"/>
  <c r="E6689" i="46"/>
  <c r="E6690" i="46"/>
  <c r="E6691" i="46"/>
  <c r="E6692" i="46"/>
  <c r="E6693" i="46"/>
  <c r="E6694" i="46"/>
  <c r="E6695" i="46"/>
  <c r="E6696" i="46"/>
  <c r="E6697" i="46"/>
  <c r="E6698" i="46"/>
  <c r="E6699" i="46"/>
  <c r="E6700" i="46"/>
  <c r="E6701" i="46"/>
  <c r="E6702" i="46"/>
  <c r="E6703" i="46"/>
  <c r="E6704" i="46"/>
  <c r="E6705" i="46"/>
  <c r="E6706" i="46"/>
  <c r="E6707" i="46"/>
  <c r="E6708" i="46"/>
  <c r="E6709" i="46"/>
  <c r="E6710" i="46"/>
  <c r="E6711" i="46"/>
  <c r="E6712" i="46"/>
  <c r="E6713" i="46"/>
  <c r="E6714" i="46"/>
  <c r="E6715" i="46"/>
  <c r="E6716" i="46"/>
  <c r="E6717" i="46"/>
  <c r="E6718" i="46"/>
  <c r="E6719" i="46"/>
  <c r="E6720" i="46"/>
  <c r="E6721" i="46"/>
  <c r="E6722" i="46"/>
  <c r="E6723" i="46"/>
  <c r="E6724" i="46"/>
  <c r="E6725" i="46"/>
  <c r="E6726" i="46"/>
  <c r="E6727" i="46"/>
  <c r="E6728" i="46"/>
  <c r="E6729" i="46"/>
  <c r="E6730" i="46"/>
  <c r="E6731" i="46"/>
  <c r="E6732" i="46"/>
  <c r="E6733" i="46"/>
  <c r="E6734" i="46"/>
  <c r="E6735" i="46"/>
  <c r="E6736" i="46"/>
  <c r="E6737" i="46"/>
  <c r="E6738" i="46"/>
  <c r="E6739" i="46"/>
  <c r="E6740" i="46"/>
  <c r="E6741" i="46"/>
  <c r="E6742" i="46"/>
  <c r="E6743" i="46"/>
  <c r="E6744" i="46"/>
  <c r="E6745" i="46"/>
  <c r="E6746" i="46"/>
  <c r="E6747" i="46"/>
  <c r="E6748" i="46"/>
  <c r="E6749" i="46"/>
  <c r="E6750" i="46"/>
  <c r="E6751" i="46"/>
  <c r="E6752" i="46"/>
  <c r="E6753" i="46"/>
  <c r="E6754" i="46"/>
  <c r="E6755" i="46"/>
  <c r="E6756" i="46"/>
  <c r="E6757" i="46"/>
  <c r="E6758" i="46"/>
  <c r="E6759" i="46"/>
  <c r="E6760" i="46"/>
  <c r="E6761" i="46"/>
  <c r="E6762" i="46"/>
  <c r="E6763" i="46"/>
  <c r="E6764" i="46"/>
  <c r="E6765" i="46"/>
  <c r="E6766" i="46"/>
  <c r="E6767" i="46"/>
  <c r="E6768" i="46"/>
  <c r="E6769" i="46"/>
  <c r="E6770" i="46"/>
  <c r="E6771" i="46"/>
  <c r="E6772" i="46"/>
  <c r="E6773" i="46"/>
  <c r="E6774" i="46"/>
  <c r="E6775" i="46"/>
  <c r="E6776" i="46"/>
  <c r="E6777" i="46"/>
  <c r="E6778" i="46"/>
  <c r="E6779" i="46"/>
  <c r="E6780" i="46"/>
  <c r="E6781" i="46"/>
  <c r="E6782" i="46"/>
  <c r="E6783" i="46"/>
  <c r="E6784" i="46"/>
  <c r="E6785" i="46"/>
  <c r="E6786" i="46"/>
  <c r="E6787" i="46"/>
  <c r="E6788" i="46"/>
  <c r="E6789" i="46"/>
  <c r="E6790" i="46"/>
  <c r="E6791" i="46"/>
  <c r="E6792" i="46"/>
  <c r="E6793" i="46"/>
  <c r="E6794" i="46"/>
  <c r="E6795" i="46"/>
  <c r="E6796" i="46"/>
  <c r="E6797" i="46"/>
  <c r="E6798" i="46"/>
  <c r="E6799" i="46"/>
  <c r="E6800" i="46"/>
  <c r="E6801" i="46"/>
  <c r="E6802" i="46"/>
  <c r="E6803" i="46"/>
  <c r="E6804" i="46"/>
  <c r="E6805" i="46"/>
  <c r="E6806" i="46"/>
  <c r="E6807" i="46"/>
  <c r="E6808" i="46"/>
  <c r="E6809" i="46"/>
  <c r="E6810" i="46"/>
  <c r="E6811" i="46"/>
  <c r="E6812" i="46"/>
  <c r="E6813" i="46"/>
  <c r="E6814" i="46"/>
  <c r="E6815" i="46"/>
  <c r="E6816" i="46"/>
  <c r="E6817" i="46"/>
  <c r="E6818" i="46"/>
  <c r="E6819" i="46"/>
  <c r="E6820" i="46"/>
  <c r="E6821" i="46"/>
  <c r="E6822" i="46"/>
  <c r="E6823" i="46"/>
  <c r="E6824" i="46"/>
  <c r="E6825" i="46"/>
  <c r="E6826" i="46"/>
  <c r="E6827" i="46"/>
  <c r="E6828" i="46"/>
  <c r="E6829" i="46"/>
  <c r="E6830" i="46"/>
  <c r="E6831" i="46"/>
  <c r="E6832" i="46"/>
  <c r="E6833" i="46"/>
  <c r="E6834" i="46"/>
  <c r="E6835" i="46"/>
  <c r="E6836" i="46"/>
  <c r="E6837" i="46"/>
  <c r="E6838" i="46"/>
  <c r="E6839" i="46"/>
  <c r="E6840" i="46"/>
  <c r="E6841" i="46"/>
  <c r="E6842" i="46"/>
  <c r="E6843" i="46"/>
  <c r="E6844" i="46"/>
  <c r="E6845" i="46"/>
  <c r="E6846" i="46"/>
  <c r="E6847" i="46"/>
  <c r="E6848" i="46"/>
  <c r="E6849" i="46"/>
  <c r="E6850" i="46"/>
  <c r="E6851" i="46"/>
  <c r="E6852" i="46"/>
  <c r="E6853" i="46"/>
  <c r="E6854" i="46"/>
  <c r="E6855" i="46"/>
  <c r="E6856" i="46"/>
  <c r="E6857" i="46"/>
  <c r="E6858" i="46"/>
  <c r="E6859" i="46"/>
  <c r="E6860" i="46"/>
  <c r="E6861" i="46"/>
  <c r="E6862" i="46"/>
  <c r="E6863" i="46"/>
  <c r="E6864" i="46"/>
  <c r="E6865" i="46"/>
  <c r="E6866" i="46"/>
  <c r="E6867" i="46"/>
  <c r="E6868" i="46"/>
  <c r="E6869" i="46"/>
  <c r="E6870" i="46"/>
  <c r="E6871" i="46"/>
  <c r="E6872" i="46"/>
  <c r="E6873" i="46"/>
  <c r="E6874" i="46"/>
  <c r="E6875" i="46"/>
  <c r="E6876" i="46"/>
  <c r="E6877" i="46"/>
  <c r="E6878" i="46"/>
  <c r="E6879" i="46"/>
  <c r="E6880" i="46"/>
  <c r="E6881" i="46"/>
  <c r="E6882" i="46"/>
  <c r="E6883" i="46"/>
  <c r="E6884" i="46"/>
  <c r="E6885" i="46"/>
  <c r="E6886" i="46"/>
  <c r="E6887" i="46"/>
  <c r="E6888" i="46"/>
  <c r="E6889" i="46"/>
  <c r="E6890" i="46"/>
  <c r="E6891" i="46"/>
  <c r="E6892" i="46"/>
  <c r="E6893" i="46"/>
  <c r="E6894" i="46"/>
  <c r="E6895" i="46"/>
  <c r="E6896" i="46"/>
  <c r="E6897" i="46"/>
  <c r="E6898" i="46"/>
  <c r="E6899" i="46"/>
  <c r="E6900" i="46"/>
  <c r="E6901" i="46"/>
  <c r="E6902" i="46"/>
  <c r="E6903" i="46"/>
  <c r="E6904" i="46"/>
  <c r="E6905" i="46"/>
  <c r="E6906" i="46"/>
  <c r="E6907" i="46"/>
  <c r="E6908" i="46"/>
  <c r="E6909" i="46"/>
  <c r="E6910" i="46"/>
  <c r="E6911" i="46"/>
  <c r="E6912" i="46"/>
  <c r="E6913" i="46"/>
  <c r="E6914" i="46"/>
  <c r="E6915" i="46"/>
  <c r="E6916" i="46"/>
  <c r="E6917" i="46"/>
  <c r="E6918" i="46"/>
  <c r="E6919" i="46"/>
  <c r="E6920" i="46"/>
  <c r="E6921" i="46"/>
  <c r="E6922" i="46"/>
  <c r="E6923" i="46"/>
  <c r="E6924" i="46"/>
  <c r="E6925" i="46"/>
  <c r="E6926" i="46"/>
  <c r="E6927" i="46"/>
  <c r="E6928" i="46"/>
  <c r="E6929" i="46"/>
  <c r="E6930" i="46"/>
  <c r="E6931" i="46"/>
  <c r="E6932" i="46"/>
  <c r="E6933" i="46"/>
  <c r="E6934" i="46"/>
  <c r="E6935" i="46"/>
  <c r="E6936" i="46"/>
  <c r="E6937" i="46"/>
  <c r="E6938" i="46"/>
  <c r="E6939" i="46"/>
  <c r="E6940" i="46"/>
  <c r="E6941" i="46"/>
  <c r="E6942" i="46"/>
  <c r="E6943" i="46"/>
  <c r="E6944" i="46"/>
  <c r="E6945" i="46"/>
  <c r="E6946" i="46"/>
  <c r="E6947" i="46"/>
  <c r="E6948" i="46"/>
  <c r="E6949" i="46"/>
  <c r="E6950" i="46"/>
  <c r="E6951" i="46"/>
  <c r="E6952" i="46"/>
  <c r="E6953" i="46"/>
  <c r="E6954" i="46"/>
  <c r="E6955" i="46"/>
  <c r="E6956" i="46"/>
  <c r="E6957" i="46"/>
  <c r="E6958" i="46"/>
  <c r="E6959" i="46"/>
  <c r="E6960" i="46"/>
  <c r="E6961" i="46"/>
  <c r="E6962" i="46"/>
  <c r="E6963" i="46"/>
  <c r="E6964" i="46"/>
  <c r="E6965" i="46"/>
  <c r="E6966" i="46"/>
  <c r="E6967" i="46"/>
  <c r="E6968" i="46"/>
  <c r="E6969" i="46"/>
  <c r="E6970" i="46"/>
  <c r="E6971" i="46"/>
  <c r="E6972" i="46"/>
  <c r="E6973" i="46"/>
  <c r="E6974" i="46"/>
  <c r="E6975" i="46"/>
  <c r="E6976" i="46"/>
  <c r="E6977" i="46"/>
  <c r="E6978" i="46"/>
  <c r="E6979" i="46"/>
  <c r="E6980" i="46"/>
  <c r="E6981" i="46"/>
  <c r="E6982" i="46"/>
  <c r="E6983" i="46"/>
  <c r="E6984" i="46"/>
  <c r="E6985" i="46"/>
  <c r="E6986" i="46"/>
  <c r="E6987" i="46"/>
  <c r="E6988" i="46"/>
  <c r="E6989" i="46"/>
  <c r="E6990" i="46"/>
  <c r="E6991" i="46"/>
  <c r="E6992" i="46"/>
  <c r="E6993" i="46"/>
  <c r="E6994" i="46"/>
  <c r="E6995" i="46"/>
  <c r="E6996" i="46"/>
  <c r="E6997" i="46"/>
  <c r="E6998" i="46"/>
  <c r="E6999" i="46"/>
  <c r="E7000" i="46"/>
  <c r="E7001" i="46"/>
  <c r="E7002" i="46"/>
  <c r="E7003" i="46"/>
  <c r="E7004" i="46"/>
  <c r="E7005" i="46"/>
  <c r="E7006" i="46"/>
  <c r="E7007" i="46"/>
  <c r="E7008" i="46"/>
  <c r="E7009" i="46"/>
  <c r="E7010" i="46"/>
  <c r="E7011" i="46"/>
  <c r="E7012" i="46"/>
  <c r="E7013" i="46"/>
  <c r="E7014" i="46"/>
  <c r="E7015" i="46"/>
  <c r="E7016" i="46"/>
  <c r="E7017" i="46"/>
  <c r="E7018" i="46"/>
  <c r="E7019" i="46"/>
  <c r="E7020" i="46"/>
  <c r="E7021" i="46"/>
  <c r="E7022" i="46"/>
  <c r="E7023" i="46"/>
  <c r="E7024" i="46"/>
  <c r="E7025" i="46"/>
  <c r="E7026" i="46"/>
  <c r="E7027" i="46"/>
  <c r="E7028" i="46"/>
  <c r="E7029" i="46"/>
  <c r="E7030" i="46"/>
  <c r="E7031" i="46"/>
  <c r="E7032" i="46"/>
  <c r="E7033" i="46"/>
  <c r="E7034" i="46"/>
  <c r="E7035" i="46"/>
  <c r="E7036" i="46"/>
  <c r="E7037" i="46"/>
  <c r="E7038" i="46"/>
  <c r="E7039" i="46"/>
  <c r="E7040" i="46"/>
  <c r="E7041" i="46"/>
  <c r="E7042" i="46"/>
  <c r="E7043" i="46"/>
  <c r="E7044" i="46"/>
  <c r="E7045" i="46"/>
  <c r="E7046" i="46"/>
  <c r="E7047" i="46"/>
  <c r="E7048" i="46"/>
  <c r="E7049" i="46"/>
  <c r="E7050" i="46"/>
  <c r="E7051" i="46"/>
  <c r="E7052" i="46"/>
  <c r="E7053" i="46"/>
  <c r="E7054" i="46"/>
  <c r="E7055" i="46"/>
  <c r="E7056" i="46"/>
  <c r="E7057" i="46"/>
  <c r="E7058" i="46"/>
  <c r="E7059" i="46"/>
  <c r="E7060" i="46"/>
  <c r="E7061" i="46"/>
  <c r="E7062" i="46"/>
  <c r="E7063" i="46"/>
  <c r="E7064" i="46"/>
  <c r="E7065" i="46"/>
  <c r="E7066" i="46"/>
  <c r="E7067" i="46"/>
  <c r="E7068" i="46"/>
  <c r="E7069" i="46"/>
  <c r="E7070" i="46"/>
  <c r="E7071" i="46"/>
  <c r="E7072" i="46"/>
  <c r="E7073" i="46"/>
  <c r="E7074" i="46"/>
  <c r="E7075" i="46"/>
  <c r="E7076" i="46"/>
  <c r="E7077" i="46"/>
  <c r="E7078" i="46"/>
  <c r="E7079" i="46"/>
  <c r="E7080" i="46"/>
  <c r="E7081" i="46"/>
  <c r="E7082" i="46"/>
  <c r="E7083" i="46"/>
  <c r="E7084" i="46"/>
  <c r="E7085" i="46"/>
  <c r="E7086" i="46"/>
  <c r="E7087" i="46"/>
  <c r="E7088" i="46"/>
  <c r="E7089" i="46"/>
  <c r="E7090" i="46"/>
  <c r="E7091" i="46"/>
  <c r="E7092" i="46"/>
  <c r="E7093" i="46"/>
  <c r="E7094" i="46"/>
  <c r="E7095" i="46"/>
  <c r="E7096" i="46"/>
  <c r="E7097" i="46"/>
  <c r="E7098" i="46"/>
  <c r="E7099" i="46"/>
  <c r="E7100" i="46"/>
  <c r="E7101" i="46"/>
  <c r="E7102" i="46"/>
  <c r="E7103" i="46"/>
  <c r="E7104" i="46"/>
  <c r="E7105" i="46"/>
  <c r="E7106" i="46"/>
  <c r="E7107" i="46"/>
  <c r="E7108" i="46"/>
  <c r="E7109" i="46"/>
  <c r="E7110" i="46"/>
  <c r="E7111" i="46"/>
  <c r="E7112" i="46"/>
  <c r="E7113" i="46"/>
  <c r="E7114" i="46"/>
  <c r="E7115" i="46"/>
  <c r="E7116" i="46"/>
  <c r="E7117" i="46"/>
  <c r="E7118" i="46"/>
  <c r="E7119" i="46"/>
  <c r="E7120" i="46"/>
  <c r="E7121" i="46"/>
  <c r="E7122" i="46"/>
  <c r="E7123" i="46"/>
  <c r="E7124" i="46"/>
  <c r="E7125" i="46"/>
  <c r="E7126" i="46"/>
  <c r="E7127" i="46"/>
  <c r="E7128" i="46"/>
  <c r="E7129" i="46"/>
  <c r="E7130" i="46"/>
  <c r="E7131" i="46"/>
  <c r="E7132" i="46"/>
  <c r="E7133" i="46"/>
  <c r="E7134" i="46"/>
  <c r="E7135" i="46"/>
  <c r="E7136" i="46"/>
  <c r="E7137" i="46"/>
  <c r="E7138" i="46"/>
  <c r="E7139" i="46"/>
  <c r="E7140" i="46"/>
  <c r="E7141" i="46"/>
  <c r="E7142" i="46"/>
  <c r="E7143" i="46"/>
  <c r="E7144" i="46"/>
  <c r="E7145" i="46"/>
  <c r="E7146" i="46"/>
  <c r="E7147" i="46"/>
  <c r="E7148" i="46"/>
  <c r="E7149" i="46"/>
  <c r="E7150" i="46"/>
  <c r="E7151" i="46"/>
  <c r="E7152" i="46"/>
  <c r="E7153" i="46"/>
  <c r="E7154" i="46"/>
  <c r="E7155" i="46"/>
  <c r="E7156" i="46"/>
  <c r="E7157" i="46"/>
  <c r="E7158" i="46"/>
  <c r="E7159" i="46"/>
  <c r="E7160" i="46"/>
  <c r="E7161" i="46"/>
  <c r="E7162" i="46"/>
  <c r="E7163" i="46"/>
  <c r="E7164" i="46"/>
  <c r="E7165" i="46"/>
  <c r="E7166" i="46"/>
  <c r="E7167" i="46"/>
  <c r="E7168" i="46"/>
  <c r="E7169" i="46"/>
  <c r="E7170" i="46"/>
  <c r="E7171" i="46"/>
  <c r="E7172" i="46"/>
  <c r="E7173" i="46"/>
  <c r="E7174" i="46"/>
  <c r="E7175" i="46"/>
  <c r="E7176" i="46"/>
  <c r="E7177" i="46"/>
  <c r="E7178" i="46"/>
  <c r="E7179" i="46"/>
  <c r="E7180" i="46"/>
  <c r="E7181" i="46"/>
  <c r="E7182" i="46"/>
  <c r="E7183" i="46"/>
  <c r="E7184" i="46"/>
  <c r="E7185" i="46"/>
  <c r="E7186" i="46"/>
  <c r="E7187" i="46"/>
  <c r="E7188" i="46"/>
  <c r="E7189" i="46"/>
  <c r="E7190" i="46"/>
  <c r="E7191" i="46"/>
  <c r="E7192" i="46"/>
  <c r="E7193" i="46"/>
  <c r="E7194" i="46"/>
  <c r="E7195" i="46"/>
  <c r="E7196" i="46"/>
  <c r="E7197" i="46"/>
  <c r="E7198" i="46"/>
  <c r="E7199" i="46"/>
  <c r="E7200" i="46"/>
  <c r="E7201" i="46"/>
  <c r="E7202" i="46"/>
  <c r="E7203" i="46"/>
  <c r="E7204" i="46"/>
  <c r="E7205" i="46"/>
  <c r="E7206" i="46"/>
  <c r="E7207" i="46"/>
  <c r="E7208" i="46"/>
  <c r="E7209" i="46"/>
  <c r="E7210" i="46"/>
  <c r="E7211" i="46"/>
  <c r="E7212" i="46"/>
  <c r="E7213" i="46"/>
  <c r="E7214" i="46"/>
  <c r="E7215" i="46"/>
  <c r="E7216" i="46"/>
  <c r="E7217" i="46"/>
  <c r="E7218" i="46"/>
  <c r="E7219" i="46"/>
  <c r="E7220" i="46"/>
  <c r="E7221" i="46"/>
  <c r="E7222" i="46"/>
  <c r="E7223" i="46"/>
  <c r="E7224" i="46"/>
  <c r="E7225" i="46"/>
  <c r="E7226" i="46"/>
  <c r="E7227" i="46"/>
  <c r="E7228" i="46"/>
  <c r="E7229" i="46"/>
  <c r="E7230" i="46"/>
  <c r="E7231" i="46"/>
  <c r="E7232" i="46"/>
  <c r="E7233" i="46"/>
  <c r="E7234" i="46"/>
  <c r="E7235" i="46"/>
  <c r="E7236" i="46"/>
  <c r="E7237" i="46"/>
  <c r="E7238" i="46"/>
  <c r="E7239" i="46"/>
  <c r="E7240" i="46"/>
  <c r="E7241" i="46"/>
  <c r="E7242" i="46"/>
  <c r="E7243" i="46"/>
  <c r="E7244" i="46"/>
  <c r="E7245" i="46"/>
  <c r="E7246" i="46"/>
  <c r="E7247" i="46"/>
  <c r="E7248" i="46"/>
  <c r="E7249" i="46"/>
  <c r="E7250" i="46"/>
  <c r="E7251" i="46"/>
  <c r="E7252" i="46"/>
  <c r="E7253" i="46"/>
  <c r="E7254" i="46"/>
  <c r="E7255" i="46"/>
  <c r="E7256" i="46"/>
  <c r="E7257" i="46"/>
  <c r="E7258" i="46"/>
  <c r="E7259" i="46"/>
  <c r="E7260" i="46"/>
  <c r="E7261" i="46"/>
  <c r="E7262" i="46"/>
  <c r="E7263" i="46"/>
  <c r="E7264" i="46"/>
  <c r="E7265" i="46"/>
  <c r="E7266" i="46"/>
  <c r="E7267" i="46"/>
  <c r="E7268" i="46"/>
  <c r="E7269" i="46"/>
  <c r="E7270" i="46"/>
  <c r="E7271" i="46"/>
  <c r="E7272" i="46"/>
  <c r="E7273" i="46"/>
  <c r="E7274" i="46"/>
  <c r="E7275" i="46"/>
  <c r="E7276" i="46"/>
  <c r="E7277" i="46"/>
  <c r="E7278" i="46"/>
  <c r="E7279" i="46"/>
  <c r="E7280" i="46"/>
  <c r="E7281" i="46"/>
  <c r="E7282" i="46"/>
  <c r="E7283" i="46"/>
  <c r="E7284" i="46"/>
  <c r="E7285" i="46"/>
  <c r="E7286" i="46"/>
  <c r="E7287" i="46"/>
  <c r="E7288" i="46"/>
  <c r="E7289" i="46"/>
  <c r="E7290" i="46"/>
  <c r="E7291" i="46"/>
  <c r="E7292" i="46"/>
  <c r="E7293" i="46"/>
  <c r="E7294" i="46"/>
  <c r="E7295" i="46"/>
  <c r="E7296" i="46"/>
  <c r="E7297" i="46"/>
  <c r="E7298" i="46"/>
  <c r="E7299" i="46"/>
  <c r="E7300" i="46"/>
  <c r="E7301" i="46"/>
  <c r="E7302" i="46"/>
  <c r="E7303" i="46"/>
  <c r="E7304" i="46"/>
  <c r="E7305" i="46"/>
  <c r="E7306" i="46"/>
  <c r="E7307" i="46"/>
  <c r="E7308" i="46"/>
  <c r="E7309" i="46"/>
  <c r="E7310" i="46"/>
  <c r="E7311" i="46"/>
  <c r="E7312" i="46"/>
  <c r="E7313" i="46"/>
  <c r="E7314" i="46"/>
  <c r="E7315" i="46"/>
  <c r="E7316" i="46"/>
  <c r="E7317" i="46"/>
  <c r="E7318" i="46"/>
  <c r="E7319" i="46"/>
  <c r="E7320" i="46"/>
  <c r="E7321" i="46"/>
  <c r="E7322" i="46"/>
  <c r="E7323" i="46"/>
  <c r="E7324" i="46"/>
  <c r="E7325" i="46"/>
  <c r="E7326" i="46"/>
  <c r="E7327" i="46"/>
  <c r="E7328" i="46"/>
  <c r="E7329" i="46"/>
  <c r="E7330" i="46"/>
  <c r="E7331" i="46"/>
  <c r="E7332" i="46"/>
  <c r="E7333" i="46"/>
  <c r="E7334" i="46"/>
  <c r="E7335" i="46"/>
  <c r="E7336" i="46"/>
  <c r="E7337" i="46"/>
  <c r="E7338" i="46"/>
  <c r="E7339" i="46"/>
  <c r="E7340" i="46"/>
  <c r="E7341" i="46"/>
  <c r="E7342" i="46"/>
  <c r="E7343" i="46"/>
  <c r="E7344" i="46"/>
  <c r="E7345" i="46"/>
  <c r="E7346" i="46"/>
  <c r="E7347" i="46"/>
  <c r="E7348" i="46"/>
  <c r="E7349" i="46"/>
  <c r="E7350" i="46"/>
  <c r="E7351" i="46"/>
  <c r="E7352" i="46"/>
  <c r="E7353" i="46"/>
  <c r="E7354" i="46"/>
  <c r="E7355" i="46"/>
  <c r="E7356" i="46"/>
  <c r="E7357" i="46"/>
  <c r="E7358" i="46"/>
  <c r="E7359" i="46"/>
  <c r="E7360" i="46"/>
  <c r="E7361" i="46"/>
  <c r="E7362" i="46"/>
  <c r="E7363" i="46"/>
  <c r="E7364" i="46"/>
  <c r="E7365" i="46"/>
  <c r="E7366" i="46"/>
  <c r="E7367" i="46"/>
  <c r="E7368" i="46"/>
  <c r="E7369" i="46"/>
  <c r="E7370" i="46"/>
  <c r="E7371" i="46"/>
  <c r="E7372" i="46"/>
  <c r="E7373" i="46"/>
  <c r="E7374" i="46"/>
  <c r="E7375" i="46"/>
  <c r="E7376" i="46"/>
  <c r="E7377" i="46"/>
  <c r="E7378" i="46"/>
  <c r="E7379" i="46"/>
  <c r="E7380" i="46"/>
  <c r="E7381" i="46"/>
  <c r="E7382" i="46"/>
  <c r="E7383" i="46"/>
  <c r="E7384" i="46"/>
  <c r="E7385" i="46"/>
  <c r="E7386" i="46"/>
  <c r="E7387" i="46"/>
  <c r="E7388" i="46"/>
  <c r="E7389" i="46"/>
  <c r="E7390" i="46"/>
  <c r="E7391" i="46"/>
  <c r="E7392" i="46"/>
  <c r="E7393" i="46"/>
  <c r="E7394" i="46"/>
  <c r="E7395" i="46"/>
  <c r="E7396" i="46"/>
  <c r="E7397" i="46"/>
  <c r="E7398" i="46"/>
  <c r="E7399" i="46"/>
  <c r="E7400" i="46"/>
  <c r="E7401" i="46"/>
  <c r="E7402" i="46"/>
  <c r="E7403" i="46"/>
  <c r="E7404" i="46"/>
  <c r="E7405" i="46"/>
  <c r="E7406" i="46"/>
  <c r="E7407" i="46"/>
  <c r="E7408" i="46"/>
  <c r="E7409" i="46"/>
  <c r="E7410" i="46"/>
  <c r="E7411" i="46"/>
  <c r="E7412" i="46"/>
  <c r="E7413" i="46"/>
  <c r="E7414" i="46"/>
  <c r="E7415" i="46"/>
  <c r="E7416" i="46"/>
  <c r="E7417" i="46"/>
  <c r="E7418" i="46"/>
  <c r="E7419" i="46"/>
  <c r="E7420" i="46"/>
  <c r="E7421" i="46"/>
  <c r="E7422" i="46"/>
  <c r="E7423" i="46"/>
  <c r="E7424" i="46"/>
  <c r="E7425" i="46"/>
  <c r="E7426" i="46"/>
  <c r="E7427" i="46"/>
  <c r="E7428" i="46"/>
  <c r="E7429" i="46"/>
  <c r="E7430" i="46"/>
  <c r="E7431" i="46"/>
  <c r="E7432" i="46"/>
  <c r="E7433" i="46"/>
  <c r="E7434" i="46"/>
  <c r="E7435" i="46"/>
  <c r="E7436" i="46"/>
  <c r="E7437" i="46"/>
  <c r="E7438" i="46"/>
  <c r="E7439" i="46"/>
  <c r="E7440" i="46"/>
  <c r="E7441" i="46"/>
  <c r="E7442" i="46"/>
  <c r="E7443" i="46"/>
  <c r="E7444" i="46"/>
  <c r="E7445" i="46"/>
  <c r="E7446" i="46"/>
  <c r="E7447" i="46"/>
  <c r="E7448" i="46"/>
  <c r="E7449" i="46"/>
  <c r="E7450" i="46"/>
  <c r="E7451" i="46"/>
  <c r="E7452" i="46"/>
  <c r="E7453" i="46"/>
  <c r="E7454" i="46"/>
  <c r="E7455" i="46"/>
  <c r="E7456" i="46"/>
  <c r="E7457" i="46"/>
  <c r="E7458" i="46"/>
  <c r="E7459" i="46"/>
  <c r="E7460" i="46"/>
  <c r="E7461" i="46"/>
  <c r="E7462" i="46"/>
  <c r="E7463" i="46"/>
  <c r="E7464" i="46"/>
  <c r="E7465" i="46"/>
  <c r="E7466" i="46"/>
  <c r="E7467" i="46"/>
  <c r="E7468" i="46"/>
  <c r="E7469" i="46"/>
  <c r="E7470" i="46"/>
  <c r="E7471" i="46"/>
  <c r="E7472" i="46"/>
  <c r="E7473" i="46"/>
  <c r="E7474" i="46"/>
  <c r="E7475" i="46"/>
  <c r="E7476" i="46"/>
  <c r="E7477" i="46"/>
  <c r="E7478" i="46"/>
  <c r="E7479" i="46"/>
  <c r="E7480" i="46"/>
  <c r="E7481" i="46"/>
  <c r="E7482" i="46"/>
  <c r="E7483" i="46"/>
  <c r="E7484" i="46"/>
  <c r="E7485" i="46"/>
  <c r="E7486" i="46"/>
  <c r="E7487" i="46"/>
  <c r="E7488" i="46"/>
  <c r="E7489" i="46"/>
  <c r="E7490" i="46"/>
  <c r="E7491" i="46"/>
  <c r="E7492" i="46"/>
  <c r="E7493" i="46"/>
  <c r="E7494" i="46"/>
  <c r="E7495" i="46"/>
  <c r="E7496" i="46"/>
  <c r="E7497" i="46"/>
  <c r="E7498" i="46"/>
  <c r="E7499" i="46"/>
  <c r="E7500" i="46"/>
  <c r="E7501" i="46"/>
  <c r="E7502" i="46"/>
  <c r="E7503" i="46"/>
  <c r="E7504" i="46"/>
  <c r="E7505" i="46"/>
  <c r="E7506" i="46"/>
  <c r="E7507" i="46"/>
  <c r="E7508" i="46"/>
  <c r="E7509" i="46"/>
  <c r="E7510" i="46"/>
  <c r="E7511" i="46"/>
  <c r="E7512" i="46"/>
  <c r="E7513" i="46"/>
  <c r="E7514" i="46"/>
  <c r="E7515" i="46"/>
  <c r="E7516" i="46"/>
  <c r="E7517" i="46"/>
  <c r="E7518" i="46"/>
  <c r="E7519" i="46"/>
  <c r="E7520" i="46"/>
  <c r="E7521" i="46"/>
  <c r="E7522" i="46"/>
  <c r="E7523" i="46"/>
  <c r="E7524" i="46"/>
  <c r="E7525" i="46"/>
  <c r="E7526" i="46"/>
  <c r="E7527" i="46"/>
  <c r="E7528" i="46"/>
  <c r="E7529" i="46"/>
  <c r="E7530" i="46"/>
  <c r="E7531" i="46"/>
  <c r="E7532" i="46"/>
  <c r="E7533" i="46"/>
  <c r="E7534" i="46"/>
  <c r="E7535" i="46"/>
  <c r="E7536" i="46"/>
  <c r="E7537" i="46"/>
  <c r="E7538" i="46"/>
  <c r="E7539" i="46"/>
  <c r="E7540" i="46"/>
  <c r="E7541" i="46"/>
  <c r="E7542" i="46"/>
  <c r="E7543" i="46"/>
  <c r="E7544" i="46"/>
  <c r="E7545" i="46"/>
  <c r="E7546" i="46"/>
  <c r="E7547" i="46"/>
  <c r="E7548" i="46"/>
  <c r="E7549" i="46"/>
  <c r="E7550" i="46"/>
  <c r="E7551" i="46"/>
  <c r="E7552" i="46"/>
  <c r="E7553" i="46"/>
  <c r="E7554" i="46"/>
  <c r="E7555" i="46"/>
  <c r="E7556" i="46"/>
  <c r="E7557" i="46"/>
  <c r="E7558" i="46"/>
  <c r="E7559" i="46"/>
  <c r="E7560" i="46"/>
  <c r="E7561" i="46"/>
  <c r="E7562" i="46"/>
  <c r="E7563" i="46"/>
  <c r="E7564" i="46"/>
  <c r="E7565" i="46"/>
  <c r="E7566" i="46"/>
  <c r="E7567" i="46"/>
  <c r="E7568" i="46"/>
  <c r="E7569" i="46"/>
  <c r="E7570" i="46"/>
  <c r="E7571" i="46"/>
  <c r="E7572" i="46"/>
  <c r="E7573" i="46"/>
  <c r="E7574" i="46"/>
  <c r="E7575" i="46"/>
  <c r="E7576" i="46"/>
  <c r="E7577" i="46"/>
  <c r="E7578" i="46"/>
  <c r="E7579" i="46"/>
  <c r="E7580" i="46"/>
  <c r="E7581" i="46"/>
  <c r="E7582" i="46"/>
  <c r="E7583" i="46"/>
  <c r="E7584" i="46"/>
  <c r="E7585" i="46"/>
  <c r="E7586" i="46"/>
  <c r="E7587" i="46"/>
  <c r="E7588" i="46"/>
  <c r="E7589" i="46"/>
  <c r="E7590" i="46"/>
  <c r="E7591" i="46"/>
  <c r="E7592" i="46"/>
  <c r="E7593" i="46"/>
  <c r="E7594" i="46"/>
  <c r="E7595" i="46"/>
  <c r="E7596" i="46"/>
  <c r="E7597" i="46"/>
  <c r="E7598" i="46"/>
  <c r="E7599" i="46"/>
  <c r="E7600" i="46"/>
  <c r="E7601" i="46"/>
  <c r="E7602" i="46"/>
  <c r="E7603" i="46"/>
  <c r="E7604" i="46"/>
  <c r="E7605" i="46"/>
  <c r="E7606" i="46"/>
  <c r="E7607" i="46"/>
  <c r="E7608" i="46"/>
  <c r="E7609" i="46"/>
  <c r="E7610" i="46"/>
  <c r="E7611" i="46"/>
  <c r="E7612" i="46"/>
  <c r="E7613" i="46"/>
  <c r="E7614" i="46"/>
  <c r="E7615" i="46"/>
  <c r="E7616" i="46"/>
  <c r="E7617" i="46"/>
  <c r="E7618" i="46"/>
  <c r="E7619" i="46"/>
  <c r="E7620" i="46"/>
  <c r="E7621" i="46"/>
  <c r="E7622" i="46"/>
  <c r="E7623" i="46"/>
  <c r="E7624" i="46"/>
  <c r="E7625" i="46"/>
  <c r="E7626" i="46"/>
  <c r="E7627" i="46"/>
  <c r="E7628" i="46"/>
  <c r="E7629" i="46"/>
  <c r="E7630" i="46"/>
  <c r="E7631" i="46"/>
  <c r="E7632" i="46"/>
  <c r="E7633" i="46"/>
  <c r="E7634" i="46"/>
  <c r="E7635" i="46"/>
  <c r="E7636" i="46"/>
  <c r="E7637" i="46"/>
  <c r="E7638" i="46"/>
  <c r="E7639" i="46"/>
  <c r="E7640" i="46"/>
  <c r="E7641" i="46"/>
  <c r="E7642" i="46"/>
  <c r="E7643" i="46"/>
  <c r="E7644" i="46"/>
  <c r="E7645" i="46"/>
  <c r="E7646" i="46"/>
  <c r="E7647" i="46"/>
  <c r="E7648" i="46"/>
  <c r="E7649" i="46"/>
  <c r="E7650" i="46"/>
  <c r="E7651" i="46"/>
  <c r="E7652" i="46"/>
  <c r="E7653" i="46"/>
  <c r="E7654" i="46"/>
  <c r="E7655" i="46"/>
  <c r="E7656" i="46"/>
  <c r="E7657" i="46"/>
  <c r="E7658" i="46"/>
  <c r="E7659" i="46"/>
  <c r="E7660" i="46"/>
  <c r="E7661" i="46"/>
  <c r="E7662" i="46"/>
  <c r="E7663" i="46"/>
  <c r="E7664" i="46"/>
  <c r="E7665" i="46"/>
  <c r="E7666" i="46"/>
  <c r="E7667" i="46"/>
  <c r="E7668" i="46"/>
  <c r="E7669" i="46"/>
  <c r="E7670" i="46"/>
  <c r="E7671" i="46"/>
  <c r="E7672" i="46"/>
  <c r="E7673" i="46"/>
  <c r="E7674" i="46"/>
  <c r="E7675" i="46"/>
  <c r="E7676" i="46"/>
  <c r="E7677" i="46"/>
  <c r="E7678" i="46"/>
  <c r="E7679" i="46"/>
  <c r="E7680" i="46"/>
  <c r="E7681" i="46"/>
  <c r="E7682" i="46"/>
  <c r="E7683" i="46"/>
  <c r="E7684" i="46"/>
  <c r="E7685" i="46"/>
  <c r="E7686" i="46"/>
  <c r="E7687" i="46"/>
  <c r="E7688" i="46"/>
  <c r="E7689" i="46"/>
  <c r="E2" i="46"/>
  <c r="D3" i="46"/>
  <c r="D4" i="46"/>
  <c r="D5" i="46"/>
  <c r="D6" i="46"/>
  <c r="D7" i="46"/>
  <c r="D8" i="46"/>
  <c r="D9" i="46"/>
  <c r="D10" i="46"/>
  <c r="D11" i="46"/>
  <c r="D12" i="46"/>
  <c r="D13" i="46"/>
  <c r="D14" i="46"/>
  <c r="D15" i="46"/>
  <c r="D16" i="46"/>
  <c r="D17" i="46"/>
  <c r="D18" i="46"/>
  <c r="D19" i="46"/>
  <c r="D20" i="46"/>
  <c r="D21" i="46"/>
  <c r="D22" i="46"/>
  <c r="D23" i="46"/>
  <c r="D24" i="46"/>
  <c r="D25" i="46"/>
  <c r="D26" i="46"/>
  <c r="D27" i="46"/>
  <c r="D28" i="46"/>
  <c r="D29" i="46"/>
  <c r="D30" i="46"/>
  <c r="D31" i="46"/>
  <c r="D32" i="46"/>
  <c r="D33" i="46"/>
  <c r="D34" i="46"/>
  <c r="D35" i="46"/>
  <c r="D36" i="46"/>
  <c r="D37" i="46"/>
  <c r="D38" i="46"/>
  <c r="D39" i="46"/>
  <c r="D40" i="46"/>
  <c r="D41" i="46"/>
  <c r="D42" i="46"/>
  <c r="D43" i="46"/>
  <c r="D44" i="46"/>
  <c r="D45" i="46"/>
  <c r="D46" i="46"/>
  <c r="D47" i="46"/>
  <c r="D48" i="46"/>
  <c r="D49" i="46"/>
  <c r="D50" i="46"/>
  <c r="D51" i="46"/>
  <c r="D52" i="46"/>
  <c r="D53" i="46"/>
  <c r="D54" i="46"/>
  <c r="D55" i="46"/>
  <c r="D56" i="46"/>
  <c r="D57" i="46"/>
  <c r="D58" i="46"/>
  <c r="D59" i="46"/>
  <c r="D60" i="46"/>
  <c r="D61" i="46"/>
  <c r="D62" i="46"/>
  <c r="D63" i="46"/>
  <c r="D64" i="46"/>
  <c r="D65" i="46"/>
  <c r="D66" i="46"/>
  <c r="D67" i="46"/>
  <c r="D68" i="46"/>
  <c r="D69" i="46"/>
  <c r="D70" i="46"/>
  <c r="D71" i="46"/>
  <c r="D72" i="46"/>
  <c r="D73" i="46"/>
  <c r="D74" i="46"/>
  <c r="D75" i="46"/>
  <c r="D76" i="46"/>
  <c r="D77" i="46"/>
  <c r="D78" i="46"/>
  <c r="D79" i="46"/>
  <c r="D80" i="46"/>
  <c r="D81" i="46"/>
  <c r="D82" i="46"/>
  <c r="D83" i="46"/>
  <c r="D84" i="46"/>
  <c r="D85" i="46"/>
  <c r="D86" i="46"/>
  <c r="D87" i="46"/>
  <c r="D88" i="46"/>
  <c r="D89" i="46"/>
  <c r="D90" i="46"/>
  <c r="D91" i="46"/>
  <c r="D92" i="46"/>
  <c r="D93" i="46"/>
  <c r="D94" i="46"/>
  <c r="D95" i="46"/>
  <c r="D96" i="46"/>
  <c r="D97" i="46"/>
  <c r="D98" i="46"/>
  <c r="D99" i="46"/>
  <c r="D100" i="46"/>
  <c r="D101" i="46"/>
  <c r="D102" i="46"/>
  <c r="D103" i="46"/>
  <c r="D104" i="46"/>
  <c r="D105" i="46"/>
  <c r="D106" i="46"/>
  <c r="D107" i="46"/>
  <c r="D108" i="46"/>
  <c r="D109" i="46"/>
  <c r="D110" i="46"/>
  <c r="D111" i="46"/>
  <c r="D112" i="46"/>
  <c r="D113" i="46"/>
  <c r="D114" i="46"/>
  <c r="D115" i="46"/>
  <c r="D116" i="46"/>
  <c r="D117" i="46"/>
  <c r="D118" i="46"/>
  <c r="D119" i="46"/>
  <c r="D120" i="46"/>
  <c r="D121" i="46"/>
  <c r="D122" i="46"/>
  <c r="D123" i="46"/>
  <c r="D124" i="46"/>
  <c r="D125" i="46"/>
  <c r="D126" i="46"/>
  <c r="D127" i="46"/>
  <c r="D128" i="46"/>
  <c r="D129" i="46"/>
  <c r="D130" i="46"/>
  <c r="D131" i="46"/>
  <c r="D132" i="46"/>
  <c r="D133" i="46"/>
  <c r="D134" i="46"/>
  <c r="D135" i="46"/>
  <c r="D136" i="46"/>
  <c r="D137" i="46"/>
  <c r="D138" i="46"/>
  <c r="D139" i="46"/>
  <c r="D140" i="46"/>
  <c r="D141" i="46"/>
  <c r="D142" i="46"/>
  <c r="D143" i="46"/>
  <c r="D144" i="46"/>
  <c r="D145" i="46"/>
  <c r="D146" i="46"/>
  <c r="D147" i="46"/>
  <c r="D148" i="46"/>
  <c r="D149" i="46"/>
  <c r="D150" i="46"/>
  <c r="D151" i="46"/>
  <c r="D152" i="46"/>
  <c r="D153" i="46"/>
  <c r="D154" i="46"/>
  <c r="D155" i="46"/>
  <c r="D156" i="46"/>
  <c r="D157" i="46"/>
  <c r="D158" i="46"/>
  <c r="D159" i="46"/>
  <c r="D160" i="46"/>
  <c r="D161" i="46"/>
  <c r="D162" i="46"/>
  <c r="D163" i="46"/>
  <c r="D164" i="46"/>
  <c r="D165" i="46"/>
  <c r="D166" i="46"/>
  <c r="D167" i="46"/>
  <c r="D168" i="46"/>
  <c r="D169" i="46"/>
  <c r="D170" i="46"/>
  <c r="D171" i="46"/>
  <c r="D172" i="46"/>
  <c r="D173" i="46"/>
  <c r="D174" i="46"/>
  <c r="D175" i="46"/>
  <c r="D176" i="46"/>
  <c r="D177" i="46"/>
  <c r="D178" i="46"/>
  <c r="D179" i="46"/>
  <c r="D180" i="46"/>
  <c r="D181" i="46"/>
  <c r="D182" i="46"/>
  <c r="D183" i="46"/>
  <c r="D184" i="46"/>
  <c r="D185" i="46"/>
  <c r="D186" i="46"/>
  <c r="D187" i="46"/>
  <c r="D188" i="46"/>
  <c r="D189" i="46"/>
  <c r="D190" i="46"/>
  <c r="D191" i="46"/>
  <c r="D192" i="46"/>
  <c r="D193" i="46"/>
  <c r="D194" i="46"/>
  <c r="D195" i="46"/>
  <c r="D196" i="46"/>
  <c r="D197" i="46"/>
  <c r="D198" i="46"/>
  <c r="D199" i="46"/>
  <c r="D200" i="46"/>
  <c r="D201" i="46"/>
  <c r="D202" i="46"/>
  <c r="D203" i="46"/>
  <c r="D204" i="46"/>
  <c r="D205" i="46"/>
  <c r="D206" i="46"/>
  <c r="D207" i="46"/>
  <c r="D208" i="46"/>
  <c r="D209" i="46"/>
  <c r="D210" i="46"/>
  <c r="D211" i="46"/>
  <c r="D212" i="46"/>
  <c r="D213" i="46"/>
  <c r="D214" i="46"/>
  <c r="D215" i="46"/>
  <c r="D216" i="46"/>
  <c r="D217" i="46"/>
  <c r="D218" i="46"/>
  <c r="D219" i="46"/>
  <c r="D220" i="46"/>
  <c r="D221" i="46"/>
  <c r="D222" i="46"/>
  <c r="D223" i="46"/>
  <c r="D224" i="46"/>
  <c r="D225" i="46"/>
  <c r="D226" i="46"/>
  <c r="D227" i="46"/>
  <c r="D228" i="46"/>
  <c r="D229" i="46"/>
  <c r="D230" i="46"/>
  <c r="D231" i="46"/>
  <c r="D232" i="46"/>
  <c r="D233" i="46"/>
  <c r="D234" i="46"/>
  <c r="D235" i="46"/>
  <c r="D236" i="46"/>
  <c r="D237" i="46"/>
  <c r="D238" i="46"/>
  <c r="D239" i="46"/>
  <c r="D240" i="46"/>
  <c r="D241" i="46"/>
  <c r="D242" i="46"/>
  <c r="D243" i="46"/>
  <c r="D244" i="46"/>
  <c r="D245" i="46"/>
  <c r="D246" i="46"/>
  <c r="D247" i="46"/>
  <c r="D248" i="46"/>
  <c r="D249" i="46"/>
  <c r="D250" i="46"/>
  <c r="D251" i="46"/>
  <c r="D252" i="46"/>
  <c r="D253" i="46"/>
  <c r="D254" i="46"/>
  <c r="D255" i="46"/>
  <c r="D256" i="46"/>
  <c r="D257" i="46"/>
  <c r="D258" i="46"/>
  <c r="D259" i="46"/>
  <c r="D260" i="46"/>
  <c r="D261" i="46"/>
  <c r="D262" i="46"/>
  <c r="D263" i="46"/>
  <c r="D264" i="46"/>
  <c r="D265" i="46"/>
  <c r="D266" i="46"/>
  <c r="D267" i="46"/>
  <c r="D268" i="46"/>
  <c r="D269" i="46"/>
  <c r="D270" i="46"/>
  <c r="D271" i="46"/>
  <c r="D272" i="46"/>
  <c r="D273" i="46"/>
  <c r="D274" i="46"/>
  <c r="D275" i="46"/>
  <c r="D276" i="46"/>
  <c r="D277" i="46"/>
  <c r="D278" i="46"/>
  <c r="D279" i="46"/>
  <c r="D280" i="46"/>
  <c r="D281" i="46"/>
  <c r="D282" i="46"/>
  <c r="D283" i="46"/>
  <c r="D284" i="46"/>
  <c r="D285" i="46"/>
  <c r="D286" i="46"/>
  <c r="D287" i="46"/>
  <c r="D288" i="46"/>
  <c r="D289" i="46"/>
  <c r="D290" i="46"/>
  <c r="D291" i="46"/>
  <c r="D292" i="46"/>
  <c r="D293" i="46"/>
  <c r="D294" i="46"/>
  <c r="D295" i="46"/>
  <c r="D296" i="46"/>
  <c r="D297" i="46"/>
  <c r="D298" i="46"/>
  <c r="D299" i="46"/>
  <c r="D300" i="46"/>
  <c r="D301" i="46"/>
  <c r="D302" i="46"/>
  <c r="D303" i="46"/>
  <c r="D304" i="46"/>
  <c r="D305" i="46"/>
  <c r="D306" i="46"/>
  <c r="D307" i="46"/>
  <c r="D308" i="46"/>
  <c r="D309" i="46"/>
  <c r="D310" i="46"/>
  <c r="D311" i="46"/>
  <c r="D312" i="46"/>
  <c r="D313" i="46"/>
  <c r="D314" i="46"/>
  <c r="D315" i="46"/>
  <c r="D316" i="46"/>
  <c r="D317" i="46"/>
  <c r="D318" i="46"/>
  <c r="D319" i="46"/>
  <c r="D320" i="46"/>
  <c r="D321" i="46"/>
  <c r="D322" i="46"/>
  <c r="D323" i="46"/>
  <c r="D324" i="46"/>
  <c r="D325" i="46"/>
  <c r="D326" i="46"/>
  <c r="D327" i="46"/>
  <c r="D328" i="46"/>
  <c r="D329" i="46"/>
  <c r="D330" i="46"/>
  <c r="D331" i="46"/>
  <c r="D332" i="46"/>
  <c r="D333" i="46"/>
  <c r="D334" i="46"/>
  <c r="D335" i="46"/>
  <c r="D336" i="46"/>
  <c r="D337" i="46"/>
  <c r="D338" i="46"/>
  <c r="D339" i="46"/>
  <c r="D340" i="46"/>
  <c r="D341" i="46"/>
  <c r="D342" i="46"/>
  <c r="D343" i="46"/>
  <c r="D344" i="46"/>
  <c r="D345" i="46"/>
  <c r="D346" i="46"/>
  <c r="D347" i="46"/>
  <c r="D348" i="46"/>
  <c r="D349" i="46"/>
  <c r="D350" i="46"/>
  <c r="D351" i="46"/>
  <c r="D352" i="46"/>
  <c r="D353" i="46"/>
  <c r="D354" i="46"/>
  <c r="D355" i="46"/>
  <c r="D356" i="46"/>
  <c r="D357" i="46"/>
  <c r="D358" i="46"/>
  <c r="D359" i="46"/>
  <c r="D360" i="46"/>
  <c r="D361" i="46"/>
  <c r="D362" i="46"/>
  <c r="D363" i="46"/>
  <c r="D364" i="46"/>
  <c r="D365" i="46"/>
  <c r="D366" i="46"/>
  <c r="D367" i="46"/>
  <c r="D368" i="46"/>
  <c r="D369" i="46"/>
  <c r="D370" i="46"/>
  <c r="D371" i="46"/>
  <c r="D372" i="46"/>
  <c r="D373" i="46"/>
  <c r="D374" i="46"/>
  <c r="D375" i="46"/>
  <c r="D376" i="46"/>
  <c r="D377" i="46"/>
  <c r="D378" i="46"/>
  <c r="D379" i="46"/>
  <c r="D380" i="46"/>
  <c r="D381" i="46"/>
  <c r="D382" i="46"/>
  <c r="D383" i="46"/>
  <c r="D384" i="46"/>
  <c r="D385" i="46"/>
  <c r="D386" i="46"/>
  <c r="D387" i="46"/>
  <c r="D388" i="46"/>
  <c r="D389" i="46"/>
  <c r="D390" i="46"/>
  <c r="D391" i="46"/>
  <c r="D392" i="46"/>
  <c r="D393" i="46"/>
  <c r="D394" i="46"/>
  <c r="D395" i="46"/>
  <c r="D396" i="46"/>
  <c r="D397" i="46"/>
  <c r="D398" i="46"/>
  <c r="D399" i="46"/>
  <c r="D400" i="46"/>
  <c r="D401" i="46"/>
  <c r="D402" i="46"/>
  <c r="D403" i="46"/>
  <c r="D404" i="46"/>
  <c r="D405" i="46"/>
  <c r="D406" i="46"/>
  <c r="D407" i="46"/>
  <c r="D408" i="46"/>
  <c r="D409" i="46"/>
  <c r="D410" i="46"/>
  <c r="D411" i="46"/>
  <c r="D412" i="46"/>
  <c r="D413" i="46"/>
  <c r="D414" i="46"/>
  <c r="D415" i="46"/>
  <c r="D416" i="46"/>
  <c r="D417" i="46"/>
  <c r="D418" i="46"/>
  <c r="D419" i="46"/>
  <c r="D420" i="46"/>
  <c r="D421" i="46"/>
  <c r="D422" i="46"/>
  <c r="D423" i="46"/>
  <c r="D424" i="46"/>
  <c r="D425" i="46"/>
  <c r="D426" i="46"/>
  <c r="D427" i="46"/>
  <c r="D428" i="46"/>
  <c r="D429" i="46"/>
  <c r="D430" i="46"/>
  <c r="D431" i="46"/>
  <c r="D432" i="46"/>
  <c r="D433" i="46"/>
  <c r="D434" i="46"/>
  <c r="D435" i="46"/>
  <c r="D436" i="46"/>
  <c r="D437" i="46"/>
  <c r="D438" i="46"/>
  <c r="D439" i="46"/>
  <c r="D440" i="46"/>
  <c r="D441" i="46"/>
  <c r="D442" i="46"/>
  <c r="D443" i="46"/>
  <c r="D444" i="46"/>
  <c r="D445" i="46"/>
  <c r="D446" i="46"/>
  <c r="D447" i="46"/>
  <c r="D448" i="46"/>
  <c r="D449" i="46"/>
  <c r="D450" i="46"/>
  <c r="D451" i="46"/>
  <c r="D452" i="46"/>
  <c r="D453" i="46"/>
  <c r="D454" i="46"/>
  <c r="D455" i="46"/>
  <c r="D456" i="46"/>
  <c r="D457" i="46"/>
  <c r="D458" i="46"/>
  <c r="D459" i="46"/>
  <c r="D460" i="46"/>
  <c r="D461" i="46"/>
  <c r="D462" i="46"/>
  <c r="D463" i="46"/>
  <c r="D464" i="46"/>
  <c r="D465" i="46"/>
  <c r="D466" i="46"/>
  <c r="D467" i="46"/>
  <c r="D468" i="46"/>
  <c r="D469" i="46"/>
  <c r="D470" i="46"/>
  <c r="D471" i="46"/>
  <c r="D472" i="46"/>
  <c r="D473" i="46"/>
  <c r="D474" i="46"/>
  <c r="D475" i="46"/>
  <c r="D476" i="46"/>
  <c r="D477" i="46"/>
  <c r="D478" i="46"/>
  <c r="D479" i="46"/>
  <c r="D480" i="46"/>
  <c r="D481" i="46"/>
  <c r="D482" i="46"/>
  <c r="D483" i="46"/>
  <c r="D484" i="46"/>
  <c r="D485" i="46"/>
  <c r="D486" i="46"/>
  <c r="D487" i="46"/>
  <c r="D488" i="46"/>
  <c r="D489" i="46"/>
  <c r="D490" i="46"/>
  <c r="D491" i="46"/>
  <c r="D492" i="46"/>
  <c r="D493" i="46"/>
  <c r="D494" i="46"/>
  <c r="D495" i="46"/>
  <c r="D496" i="46"/>
  <c r="D497" i="46"/>
  <c r="D498" i="46"/>
  <c r="D499" i="46"/>
  <c r="D500" i="46"/>
  <c r="D501" i="46"/>
  <c r="D502" i="46"/>
  <c r="D503" i="46"/>
  <c r="D504" i="46"/>
  <c r="D505" i="46"/>
  <c r="D506" i="46"/>
  <c r="D507" i="46"/>
  <c r="D508" i="46"/>
  <c r="D509" i="46"/>
  <c r="D510" i="46"/>
  <c r="D511" i="46"/>
  <c r="D512" i="46"/>
  <c r="D513" i="46"/>
  <c r="D514" i="46"/>
  <c r="D515" i="46"/>
  <c r="D516" i="46"/>
  <c r="D517" i="46"/>
  <c r="D518" i="46"/>
  <c r="D519" i="46"/>
  <c r="D520" i="46"/>
  <c r="D521" i="46"/>
  <c r="D522" i="46"/>
  <c r="D523" i="46"/>
  <c r="D524" i="46"/>
  <c r="D525" i="46"/>
  <c r="D526" i="46"/>
  <c r="D527" i="46"/>
  <c r="D528" i="46"/>
  <c r="D529" i="46"/>
  <c r="D530" i="46"/>
  <c r="D531" i="46"/>
  <c r="D532" i="46"/>
  <c r="D533" i="46"/>
  <c r="D534" i="46"/>
  <c r="D535" i="46"/>
  <c r="D536" i="46"/>
  <c r="D537" i="46"/>
  <c r="D538" i="46"/>
  <c r="D539" i="46"/>
  <c r="D540" i="46"/>
  <c r="D541" i="46"/>
  <c r="D542" i="46"/>
  <c r="D543" i="46"/>
  <c r="D544" i="46"/>
  <c r="D545" i="46"/>
  <c r="D546" i="46"/>
  <c r="D547" i="46"/>
  <c r="D548" i="46"/>
  <c r="D549" i="46"/>
  <c r="D550" i="46"/>
  <c r="D551" i="46"/>
  <c r="D552" i="46"/>
  <c r="D553" i="46"/>
  <c r="D554" i="46"/>
  <c r="D555" i="46"/>
  <c r="D556" i="46"/>
  <c r="D557" i="46"/>
  <c r="D558" i="46"/>
  <c r="D559" i="46"/>
  <c r="D560" i="46"/>
  <c r="D561" i="46"/>
  <c r="D562" i="46"/>
  <c r="D563" i="46"/>
  <c r="D564" i="46"/>
  <c r="D565" i="46"/>
  <c r="D566" i="46"/>
  <c r="D567" i="46"/>
  <c r="D568" i="46"/>
  <c r="D569" i="46"/>
  <c r="D570" i="46"/>
  <c r="D571" i="46"/>
  <c r="D572" i="46"/>
  <c r="D573" i="46"/>
  <c r="D574" i="46"/>
  <c r="D575" i="46"/>
  <c r="D576" i="46"/>
  <c r="D577" i="46"/>
  <c r="D578" i="46"/>
  <c r="D579" i="46"/>
  <c r="D580" i="46"/>
  <c r="D581" i="46"/>
  <c r="D582" i="46"/>
  <c r="D583" i="46"/>
  <c r="D584" i="46"/>
  <c r="D585" i="46"/>
  <c r="D586" i="46"/>
  <c r="D587" i="46"/>
  <c r="D588" i="46"/>
  <c r="D589" i="46"/>
  <c r="D590" i="46"/>
  <c r="D591" i="46"/>
  <c r="D592" i="46"/>
  <c r="D593" i="46"/>
  <c r="D594" i="46"/>
  <c r="D595" i="46"/>
  <c r="D596" i="46"/>
  <c r="D597" i="46"/>
  <c r="D598" i="46"/>
  <c r="D599" i="46"/>
  <c r="D600" i="46"/>
  <c r="D601" i="46"/>
  <c r="D602" i="46"/>
  <c r="D603" i="46"/>
  <c r="D604" i="46"/>
  <c r="D605" i="46"/>
  <c r="D606" i="46"/>
  <c r="D607" i="46"/>
  <c r="D608" i="46"/>
  <c r="D609" i="46"/>
  <c r="D610" i="46"/>
  <c r="D611" i="46"/>
  <c r="D612" i="46"/>
  <c r="D613" i="46"/>
  <c r="D614" i="46"/>
  <c r="D615" i="46"/>
  <c r="D616" i="46"/>
  <c r="D617" i="46"/>
  <c r="D618" i="46"/>
  <c r="D619" i="46"/>
  <c r="D620" i="46"/>
  <c r="D621" i="46"/>
  <c r="D622" i="46"/>
  <c r="D623" i="46"/>
  <c r="D624" i="46"/>
  <c r="D625" i="46"/>
  <c r="D626" i="46"/>
  <c r="D627" i="46"/>
  <c r="D628" i="46"/>
  <c r="D629" i="46"/>
  <c r="D630" i="46"/>
  <c r="D631" i="46"/>
  <c r="D632" i="46"/>
  <c r="D633" i="46"/>
  <c r="D634" i="46"/>
  <c r="D635" i="46"/>
  <c r="D636" i="46"/>
  <c r="D637" i="46"/>
  <c r="D638" i="46"/>
  <c r="D639" i="46"/>
  <c r="D640" i="46"/>
  <c r="D641" i="46"/>
  <c r="D642" i="46"/>
  <c r="D643" i="46"/>
  <c r="D644" i="46"/>
  <c r="D645" i="46"/>
  <c r="D646" i="46"/>
  <c r="D647" i="46"/>
  <c r="D648" i="46"/>
  <c r="D649" i="46"/>
  <c r="D650" i="46"/>
  <c r="D651" i="46"/>
  <c r="D652" i="46"/>
  <c r="D653" i="46"/>
  <c r="D654" i="46"/>
  <c r="D655" i="46"/>
  <c r="D656" i="46"/>
  <c r="D657" i="46"/>
  <c r="D658" i="46"/>
  <c r="D659" i="46"/>
  <c r="D660" i="46"/>
  <c r="D661" i="46"/>
  <c r="D662" i="46"/>
  <c r="D663" i="46"/>
  <c r="D664" i="46"/>
  <c r="D665" i="46"/>
  <c r="D666" i="46"/>
  <c r="D667" i="46"/>
  <c r="D668" i="46"/>
  <c r="D669" i="46"/>
  <c r="D670" i="46"/>
  <c r="D671" i="46"/>
  <c r="D672" i="46"/>
  <c r="D673" i="46"/>
  <c r="D674" i="46"/>
  <c r="D675" i="46"/>
  <c r="D676" i="46"/>
  <c r="D677" i="46"/>
  <c r="D678" i="46"/>
  <c r="D679" i="46"/>
  <c r="D680" i="46"/>
  <c r="D681" i="46"/>
  <c r="D682" i="46"/>
  <c r="D683" i="46"/>
  <c r="D684" i="46"/>
  <c r="D685" i="46"/>
  <c r="D686" i="46"/>
  <c r="D687" i="46"/>
  <c r="D688" i="46"/>
  <c r="D689" i="46"/>
  <c r="D690" i="46"/>
  <c r="D691" i="46"/>
  <c r="D692" i="46"/>
  <c r="D693" i="46"/>
  <c r="D694" i="46"/>
  <c r="D695" i="46"/>
  <c r="D696" i="46"/>
  <c r="D697" i="46"/>
  <c r="D698" i="46"/>
  <c r="D699" i="46"/>
  <c r="D700" i="46"/>
  <c r="D701" i="46"/>
  <c r="D702" i="46"/>
  <c r="D703" i="46"/>
  <c r="D704" i="46"/>
  <c r="D705" i="46"/>
  <c r="D706" i="46"/>
  <c r="D707" i="46"/>
  <c r="D708" i="46"/>
  <c r="D709" i="46"/>
  <c r="D710" i="46"/>
  <c r="D711" i="46"/>
  <c r="D712" i="46"/>
  <c r="D713" i="46"/>
  <c r="D714" i="46"/>
  <c r="D715" i="46"/>
  <c r="D716" i="46"/>
  <c r="D717" i="46"/>
  <c r="D718" i="46"/>
  <c r="D719" i="46"/>
  <c r="D720" i="46"/>
  <c r="D721" i="46"/>
  <c r="D722" i="46"/>
  <c r="D723" i="46"/>
  <c r="D724" i="46"/>
  <c r="D725" i="46"/>
  <c r="D726" i="46"/>
  <c r="D727" i="46"/>
  <c r="D728" i="46"/>
  <c r="D729" i="46"/>
  <c r="D730" i="46"/>
  <c r="D731" i="46"/>
  <c r="D732" i="46"/>
  <c r="D733" i="46"/>
  <c r="D734" i="46"/>
  <c r="D735" i="46"/>
  <c r="D736" i="46"/>
  <c r="D737" i="46"/>
  <c r="D738" i="46"/>
  <c r="D739" i="46"/>
  <c r="D740" i="46"/>
  <c r="D741" i="46"/>
  <c r="D742" i="46"/>
  <c r="D743" i="46"/>
  <c r="D744" i="46"/>
  <c r="D745" i="46"/>
  <c r="D746" i="46"/>
  <c r="D747" i="46"/>
  <c r="D748" i="46"/>
  <c r="D749" i="46"/>
  <c r="D750" i="46"/>
  <c r="D751" i="46"/>
  <c r="D752" i="46"/>
  <c r="D753" i="46"/>
  <c r="D754" i="46"/>
  <c r="D755" i="46"/>
  <c r="D756" i="46"/>
  <c r="D757" i="46"/>
  <c r="D758" i="46"/>
  <c r="D759" i="46"/>
  <c r="D760" i="46"/>
  <c r="D761" i="46"/>
  <c r="D762" i="46"/>
  <c r="D763" i="46"/>
  <c r="D764" i="46"/>
  <c r="D765" i="46"/>
  <c r="D766" i="46"/>
  <c r="D767" i="46"/>
  <c r="D768" i="46"/>
  <c r="D769" i="46"/>
  <c r="D770" i="46"/>
  <c r="D771" i="46"/>
  <c r="D772" i="46"/>
  <c r="D773" i="46"/>
  <c r="D774" i="46"/>
  <c r="D775" i="46"/>
  <c r="D776" i="46"/>
  <c r="D777" i="46"/>
  <c r="D778" i="46"/>
  <c r="D779" i="46"/>
  <c r="D780" i="46"/>
  <c r="D781" i="46"/>
  <c r="D782" i="46"/>
  <c r="D783" i="46"/>
  <c r="D784" i="46"/>
  <c r="D785" i="46"/>
  <c r="D786" i="46"/>
  <c r="D787" i="46"/>
  <c r="D788" i="46"/>
  <c r="D789" i="46"/>
  <c r="D790" i="46"/>
  <c r="D791" i="46"/>
  <c r="D792" i="46"/>
  <c r="D793" i="46"/>
  <c r="D794" i="46"/>
  <c r="D795" i="46"/>
  <c r="D796" i="46"/>
  <c r="D797" i="46"/>
  <c r="D798" i="46"/>
  <c r="D799" i="46"/>
  <c r="D800" i="46"/>
  <c r="D801" i="46"/>
  <c r="D802" i="46"/>
  <c r="D803" i="46"/>
  <c r="D804" i="46"/>
  <c r="D805" i="46"/>
  <c r="D806" i="46"/>
  <c r="D807" i="46"/>
  <c r="D808" i="46"/>
  <c r="D809" i="46"/>
  <c r="D810" i="46"/>
  <c r="D811" i="46"/>
  <c r="D812" i="46"/>
  <c r="D813" i="46"/>
  <c r="D814" i="46"/>
  <c r="D815" i="46"/>
  <c r="D816" i="46"/>
  <c r="D817" i="46"/>
  <c r="D818" i="46"/>
  <c r="D819" i="46"/>
  <c r="D820" i="46"/>
  <c r="D821" i="46"/>
  <c r="D822" i="46"/>
  <c r="D823" i="46"/>
  <c r="D824" i="46"/>
  <c r="D825" i="46"/>
  <c r="D826" i="46"/>
  <c r="D827" i="46"/>
  <c r="D828" i="46"/>
  <c r="D829" i="46"/>
  <c r="D830" i="46"/>
  <c r="D831" i="46"/>
  <c r="D832" i="46"/>
  <c r="D833" i="46"/>
  <c r="D834" i="46"/>
  <c r="D835" i="46"/>
  <c r="D836" i="46"/>
  <c r="D837" i="46"/>
  <c r="D838" i="46"/>
  <c r="D839" i="46"/>
  <c r="D840" i="46"/>
  <c r="D841" i="46"/>
  <c r="D842" i="46"/>
  <c r="D843" i="46"/>
  <c r="D844" i="46"/>
  <c r="D845" i="46"/>
  <c r="D846" i="46"/>
  <c r="D847" i="46"/>
  <c r="D848" i="46"/>
  <c r="D849" i="46"/>
  <c r="D850" i="46"/>
  <c r="D851" i="46"/>
  <c r="D852" i="46"/>
  <c r="D853" i="46"/>
  <c r="D854" i="46"/>
  <c r="D855" i="46"/>
  <c r="D856" i="46"/>
  <c r="D857" i="46"/>
  <c r="D858" i="46"/>
  <c r="D859" i="46"/>
  <c r="D860" i="46"/>
  <c r="D861" i="46"/>
  <c r="D862" i="46"/>
  <c r="D863" i="46"/>
  <c r="D864" i="46"/>
  <c r="D865" i="46"/>
  <c r="D866" i="46"/>
  <c r="D867" i="46"/>
  <c r="D868" i="46"/>
  <c r="D869" i="46"/>
  <c r="D870" i="46"/>
  <c r="D871" i="46"/>
  <c r="D872" i="46"/>
  <c r="D873" i="46"/>
  <c r="D874" i="46"/>
  <c r="D875" i="46"/>
  <c r="D876" i="46"/>
  <c r="D877" i="46"/>
  <c r="D878" i="46"/>
  <c r="D879" i="46"/>
  <c r="D880" i="46"/>
  <c r="D881" i="46"/>
  <c r="D882" i="46"/>
  <c r="D883" i="46"/>
  <c r="D884" i="46"/>
  <c r="D885" i="46"/>
  <c r="D886" i="46"/>
  <c r="D887" i="46"/>
  <c r="D888" i="46"/>
  <c r="D889" i="46"/>
  <c r="D890" i="46"/>
  <c r="D891" i="46"/>
  <c r="D892" i="46"/>
  <c r="D893" i="46"/>
  <c r="D894" i="46"/>
  <c r="D895" i="46"/>
  <c r="D896" i="46"/>
  <c r="D897" i="46"/>
  <c r="D898" i="46"/>
  <c r="D899" i="46"/>
  <c r="D900" i="46"/>
  <c r="D901" i="46"/>
  <c r="D902" i="46"/>
  <c r="D903" i="46"/>
  <c r="D904" i="46"/>
  <c r="D905" i="46"/>
  <c r="D906" i="46"/>
  <c r="D907" i="46"/>
  <c r="D908" i="46"/>
  <c r="D909" i="46"/>
  <c r="D910" i="46"/>
  <c r="D911" i="46"/>
  <c r="D912" i="46"/>
  <c r="D913" i="46"/>
  <c r="D914" i="46"/>
  <c r="D915" i="46"/>
  <c r="D916" i="46"/>
  <c r="D917" i="46"/>
  <c r="D918" i="46"/>
  <c r="D919" i="46"/>
  <c r="D920" i="46"/>
  <c r="D921" i="46"/>
  <c r="D922" i="46"/>
  <c r="D923" i="46"/>
  <c r="D924" i="46"/>
  <c r="D925" i="46"/>
  <c r="D926" i="46"/>
  <c r="D927" i="46"/>
  <c r="D928" i="46"/>
  <c r="D929" i="46"/>
  <c r="D930" i="46"/>
  <c r="D931" i="46"/>
  <c r="D932" i="46"/>
  <c r="D933" i="46"/>
  <c r="D934" i="46"/>
  <c r="D935" i="46"/>
  <c r="D936" i="46"/>
  <c r="D937" i="46"/>
  <c r="D938" i="46"/>
  <c r="D939" i="46"/>
  <c r="D940" i="46"/>
  <c r="D941" i="46"/>
  <c r="D942" i="46"/>
  <c r="D943" i="46"/>
  <c r="D944" i="46"/>
  <c r="D945" i="46"/>
  <c r="D946" i="46"/>
  <c r="D947" i="46"/>
  <c r="D948" i="46"/>
  <c r="D949" i="46"/>
  <c r="D950" i="46"/>
  <c r="D951" i="46"/>
  <c r="D952" i="46"/>
  <c r="D953" i="46"/>
  <c r="D954" i="46"/>
  <c r="D955" i="46"/>
  <c r="D956" i="46"/>
  <c r="D957" i="46"/>
  <c r="D958" i="46"/>
  <c r="D959" i="46"/>
  <c r="D960" i="46"/>
  <c r="D961" i="46"/>
  <c r="D962" i="46"/>
  <c r="D963" i="46"/>
  <c r="D964" i="46"/>
  <c r="D965" i="46"/>
  <c r="D966" i="46"/>
  <c r="D967" i="46"/>
  <c r="D968" i="46"/>
  <c r="D969" i="46"/>
  <c r="D970" i="46"/>
  <c r="D971" i="46"/>
  <c r="D972" i="46"/>
  <c r="D973" i="46"/>
  <c r="D974" i="46"/>
  <c r="D975" i="46"/>
  <c r="D976" i="46"/>
  <c r="D977" i="46"/>
  <c r="D978" i="46"/>
  <c r="D979" i="46"/>
  <c r="D980" i="46"/>
  <c r="D981" i="46"/>
  <c r="D982" i="46"/>
  <c r="D983" i="46"/>
  <c r="D984" i="46"/>
  <c r="D985" i="46"/>
  <c r="D986" i="46"/>
  <c r="D987" i="46"/>
  <c r="D988" i="46"/>
  <c r="D989" i="46"/>
  <c r="D990" i="46"/>
  <c r="D991" i="46"/>
  <c r="D992" i="46"/>
  <c r="D993" i="46"/>
  <c r="D994" i="46"/>
  <c r="D995" i="46"/>
  <c r="D996" i="46"/>
  <c r="D997" i="46"/>
  <c r="D998" i="46"/>
  <c r="D999" i="46"/>
  <c r="D1000" i="46"/>
  <c r="D1001" i="46"/>
  <c r="D1002" i="46"/>
  <c r="D1003" i="46"/>
  <c r="D1004" i="46"/>
  <c r="D1005" i="46"/>
  <c r="D1006" i="46"/>
  <c r="D1007" i="46"/>
  <c r="D1008" i="46"/>
  <c r="D1009" i="46"/>
  <c r="D1010" i="46"/>
  <c r="D1011" i="46"/>
  <c r="D1012" i="46"/>
  <c r="D1013" i="46"/>
  <c r="D1014" i="46"/>
  <c r="D1015" i="46"/>
  <c r="D1016" i="46"/>
  <c r="D1017" i="46"/>
  <c r="D1018" i="46"/>
  <c r="D1019" i="46"/>
  <c r="D1020" i="46"/>
  <c r="D1021" i="46"/>
  <c r="D1022" i="46"/>
  <c r="D1023" i="46"/>
  <c r="D1024" i="46"/>
  <c r="D1025" i="46"/>
  <c r="D1026" i="46"/>
  <c r="D1027" i="46"/>
  <c r="D1028" i="46"/>
  <c r="D1029" i="46"/>
  <c r="D1030" i="46"/>
  <c r="D1031" i="46"/>
  <c r="D1032" i="46"/>
  <c r="D1033" i="46"/>
  <c r="D1034" i="46"/>
  <c r="D1035" i="46"/>
  <c r="D1036" i="46"/>
  <c r="D1037" i="46"/>
  <c r="D1038" i="46"/>
  <c r="D1039" i="46"/>
  <c r="D1040" i="46"/>
  <c r="D1041" i="46"/>
  <c r="D1042" i="46"/>
  <c r="D1043" i="46"/>
  <c r="D1044" i="46"/>
  <c r="D1045" i="46"/>
  <c r="D1046" i="46"/>
  <c r="D1047" i="46"/>
  <c r="D1048" i="46"/>
  <c r="D1049" i="46"/>
  <c r="D1050" i="46"/>
  <c r="D1051" i="46"/>
  <c r="D1052" i="46"/>
  <c r="D1053" i="46"/>
  <c r="D1054" i="46"/>
  <c r="D1055" i="46"/>
  <c r="D1056" i="46"/>
  <c r="D1057" i="46"/>
  <c r="D1058" i="46"/>
  <c r="D1059" i="46"/>
  <c r="D1060" i="46"/>
  <c r="D1061" i="46"/>
  <c r="D1062" i="46"/>
  <c r="D1063" i="46"/>
  <c r="D1064" i="46"/>
  <c r="D1065" i="46"/>
  <c r="D1066" i="46"/>
  <c r="D1067" i="46"/>
  <c r="D1068" i="46"/>
  <c r="D1069" i="46"/>
  <c r="D1070" i="46"/>
  <c r="D1071" i="46"/>
  <c r="D1072" i="46"/>
  <c r="D1073" i="46"/>
  <c r="D1074" i="46"/>
  <c r="D1075" i="46"/>
  <c r="D1076" i="46"/>
  <c r="D1077" i="46"/>
  <c r="D1078" i="46"/>
  <c r="D1079" i="46"/>
  <c r="D1080" i="46"/>
  <c r="D1081" i="46"/>
  <c r="D1082" i="46"/>
  <c r="D1083" i="46"/>
  <c r="D1084" i="46"/>
  <c r="D1085" i="46"/>
  <c r="D1086" i="46"/>
  <c r="D1087" i="46"/>
  <c r="D1088" i="46"/>
  <c r="D1089" i="46"/>
  <c r="D1090" i="46"/>
  <c r="D1091" i="46"/>
  <c r="D1092" i="46"/>
  <c r="D1093" i="46"/>
  <c r="D1094" i="46"/>
  <c r="D1095" i="46"/>
  <c r="D1096" i="46"/>
  <c r="D1097" i="46"/>
  <c r="D1098" i="46"/>
  <c r="D1099" i="46"/>
  <c r="D1100" i="46"/>
  <c r="D1101" i="46"/>
  <c r="D1102" i="46"/>
  <c r="D1103" i="46"/>
  <c r="D1104" i="46"/>
  <c r="D1105" i="46"/>
  <c r="D1106" i="46"/>
  <c r="D1107" i="46"/>
  <c r="D1108" i="46"/>
  <c r="D1109" i="46"/>
  <c r="D1110" i="46"/>
  <c r="D1111" i="46"/>
  <c r="D1112" i="46"/>
  <c r="D1113" i="46"/>
  <c r="D1114" i="46"/>
  <c r="D1115" i="46"/>
  <c r="D1116" i="46"/>
  <c r="D1117" i="46"/>
  <c r="D1118" i="46"/>
  <c r="D1119" i="46"/>
  <c r="D1120" i="46"/>
  <c r="D1121" i="46"/>
  <c r="D1122" i="46"/>
  <c r="D1123" i="46"/>
  <c r="D1124" i="46"/>
  <c r="D1125" i="46"/>
  <c r="D1126" i="46"/>
  <c r="D1127" i="46"/>
  <c r="D1128" i="46"/>
  <c r="D1129" i="46"/>
  <c r="D1130" i="46"/>
  <c r="D1131" i="46"/>
  <c r="D1132" i="46"/>
  <c r="D1133" i="46"/>
  <c r="D1134" i="46"/>
  <c r="D1135" i="46"/>
  <c r="D1136" i="46"/>
  <c r="D1137" i="46"/>
  <c r="D1138" i="46"/>
  <c r="D1139" i="46"/>
  <c r="D1140" i="46"/>
  <c r="D1141" i="46"/>
  <c r="D1142" i="46"/>
  <c r="D1143" i="46"/>
  <c r="D1144" i="46"/>
  <c r="D1145" i="46"/>
  <c r="D1146" i="46"/>
  <c r="D1147" i="46"/>
  <c r="D1148" i="46"/>
  <c r="D1149" i="46"/>
  <c r="D1150" i="46"/>
  <c r="D1151" i="46"/>
  <c r="D1152" i="46"/>
  <c r="D1153" i="46"/>
  <c r="D1154" i="46"/>
  <c r="D1155" i="46"/>
  <c r="D1156" i="46"/>
  <c r="D1157" i="46"/>
  <c r="D1158" i="46"/>
  <c r="D1159" i="46"/>
  <c r="D1160" i="46"/>
  <c r="D1161" i="46"/>
  <c r="D1162" i="46"/>
  <c r="D1163" i="46"/>
  <c r="D1164" i="46"/>
  <c r="D1165" i="46"/>
  <c r="D1166" i="46"/>
  <c r="D1167" i="46"/>
  <c r="D1168" i="46"/>
  <c r="D1169" i="46"/>
  <c r="D1170" i="46"/>
  <c r="D1171" i="46"/>
  <c r="D1172" i="46"/>
  <c r="D1173" i="46"/>
  <c r="D1174" i="46"/>
  <c r="D1175" i="46"/>
  <c r="D1176" i="46"/>
  <c r="D1177" i="46"/>
  <c r="D1178" i="46"/>
  <c r="D1179" i="46"/>
  <c r="D1180" i="46"/>
  <c r="D1181" i="46"/>
  <c r="D1182" i="46"/>
  <c r="D1183" i="46"/>
  <c r="D1184" i="46"/>
  <c r="D1185" i="46"/>
  <c r="D1186" i="46"/>
  <c r="D1187" i="46"/>
  <c r="D1188" i="46"/>
  <c r="D1189" i="46"/>
  <c r="D1190" i="46"/>
  <c r="D1191" i="46"/>
  <c r="D1192" i="46"/>
  <c r="D1193" i="46"/>
  <c r="D1194" i="46"/>
  <c r="D1195" i="46"/>
  <c r="D1196" i="46"/>
  <c r="D1197" i="46"/>
  <c r="D1198" i="46"/>
  <c r="D1199" i="46"/>
  <c r="D1200" i="46"/>
  <c r="D1201" i="46"/>
  <c r="D1202" i="46"/>
  <c r="D1203" i="46"/>
  <c r="D1204" i="46"/>
  <c r="D1205" i="46"/>
  <c r="D1206" i="46"/>
  <c r="D1207" i="46"/>
  <c r="D1208" i="46"/>
  <c r="D1209" i="46"/>
  <c r="D1210" i="46"/>
  <c r="D1211" i="46"/>
  <c r="D1212" i="46"/>
  <c r="D1213" i="46"/>
  <c r="D1214" i="46"/>
  <c r="D1215" i="46"/>
  <c r="D1216" i="46"/>
  <c r="D1217" i="46"/>
  <c r="D1218" i="46"/>
  <c r="D1219" i="46"/>
  <c r="D1220" i="46"/>
  <c r="D1221" i="46"/>
  <c r="D1222" i="46"/>
  <c r="D1223" i="46"/>
  <c r="D1224" i="46"/>
  <c r="D1225" i="46"/>
  <c r="D1226" i="46"/>
  <c r="D1227" i="46"/>
  <c r="D1228" i="46"/>
  <c r="D1229" i="46"/>
  <c r="D1230" i="46"/>
  <c r="D1231" i="46"/>
  <c r="D1232" i="46"/>
  <c r="D1233" i="46"/>
  <c r="D1234" i="46"/>
  <c r="D1235" i="46"/>
  <c r="D1236" i="46"/>
  <c r="D1237" i="46"/>
  <c r="D1238" i="46"/>
  <c r="D1239" i="46"/>
  <c r="D1240" i="46"/>
  <c r="D1241" i="46"/>
  <c r="D1242" i="46"/>
  <c r="D1243" i="46"/>
  <c r="D1244" i="46"/>
  <c r="D1245" i="46"/>
  <c r="D1246" i="46"/>
  <c r="D1247" i="46"/>
  <c r="D1248" i="46"/>
  <c r="D1249" i="46"/>
  <c r="D1250" i="46"/>
  <c r="D1251" i="46"/>
  <c r="D1252" i="46"/>
  <c r="D1253" i="46"/>
  <c r="D1254" i="46"/>
  <c r="D1255" i="46"/>
  <c r="D1256" i="46"/>
  <c r="D1257" i="46"/>
  <c r="D1258" i="46"/>
  <c r="D1259" i="46"/>
  <c r="D1260" i="46"/>
  <c r="D1261" i="46"/>
  <c r="D1262" i="46"/>
  <c r="D1263" i="46"/>
  <c r="D1264" i="46"/>
  <c r="D1265" i="46"/>
  <c r="D1266" i="46"/>
  <c r="D1267" i="46"/>
  <c r="D1268" i="46"/>
  <c r="D1269" i="46"/>
  <c r="D1270" i="46"/>
  <c r="D1271" i="46"/>
  <c r="D1272" i="46"/>
  <c r="D1273" i="46"/>
  <c r="D1274" i="46"/>
  <c r="D1275" i="46"/>
  <c r="D1276" i="46"/>
  <c r="D1277" i="46"/>
  <c r="D1278" i="46"/>
  <c r="D1279" i="46"/>
  <c r="D1280" i="46"/>
  <c r="D1281" i="46"/>
  <c r="D1282" i="46"/>
  <c r="D1283" i="46"/>
  <c r="D1284" i="46"/>
  <c r="D1285" i="46"/>
  <c r="D1286" i="46"/>
  <c r="D1287" i="46"/>
  <c r="D1288" i="46"/>
  <c r="D1289" i="46"/>
  <c r="D1290" i="46"/>
  <c r="D1291" i="46"/>
  <c r="D1292" i="46"/>
  <c r="D1293" i="46"/>
  <c r="D1294" i="46"/>
  <c r="D1295" i="46"/>
  <c r="D1296" i="46"/>
  <c r="D1297" i="46"/>
  <c r="D1298" i="46"/>
  <c r="D1299" i="46"/>
  <c r="D1300" i="46"/>
  <c r="D1301" i="46"/>
  <c r="D1302" i="46"/>
  <c r="D1303" i="46"/>
  <c r="D1304" i="46"/>
  <c r="D1305" i="46"/>
  <c r="D1306" i="46"/>
  <c r="D1307" i="46"/>
  <c r="D1308" i="46"/>
  <c r="D1309" i="46"/>
  <c r="D1310" i="46"/>
  <c r="D1311" i="46"/>
  <c r="D1312" i="46"/>
  <c r="D1313" i="46"/>
  <c r="D1314" i="46"/>
  <c r="D1315" i="46"/>
  <c r="D1316" i="46"/>
  <c r="D1317" i="46"/>
  <c r="D1318" i="46"/>
  <c r="D1319" i="46"/>
  <c r="D1320" i="46"/>
  <c r="D1321" i="46"/>
  <c r="D1322" i="46"/>
  <c r="D1323" i="46"/>
  <c r="D1324" i="46"/>
  <c r="D1325" i="46"/>
  <c r="D1326" i="46"/>
  <c r="D1327" i="46"/>
  <c r="D1328" i="46"/>
  <c r="D1329" i="46"/>
  <c r="D1330" i="46"/>
  <c r="D1331" i="46"/>
  <c r="D1332" i="46"/>
  <c r="D1333" i="46"/>
  <c r="D1334" i="46"/>
  <c r="D1335" i="46"/>
  <c r="D1336" i="46"/>
  <c r="D1337" i="46"/>
  <c r="D1338" i="46"/>
  <c r="D1339" i="46"/>
  <c r="D1340" i="46"/>
  <c r="D1341" i="46"/>
  <c r="D1342" i="46"/>
  <c r="D1343" i="46"/>
  <c r="D1344" i="46"/>
  <c r="D1345" i="46"/>
  <c r="D1346" i="46"/>
  <c r="D1347" i="46"/>
  <c r="D1348" i="46"/>
  <c r="D1349" i="46"/>
  <c r="D1350" i="46"/>
  <c r="D1351" i="46"/>
  <c r="D1352" i="46"/>
  <c r="D1353" i="46"/>
  <c r="D1354" i="46"/>
  <c r="D1355" i="46"/>
  <c r="D1356" i="46"/>
  <c r="D1357" i="46"/>
  <c r="D1358" i="46"/>
  <c r="D1359" i="46"/>
  <c r="D1360" i="46"/>
  <c r="D1361" i="46"/>
  <c r="D1362" i="46"/>
  <c r="D1363" i="46"/>
  <c r="D1364" i="46"/>
  <c r="D1365" i="46"/>
  <c r="D1366" i="46"/>
  <c r="D1367" i="46"/>
  <c r="D1368" i="46"/>
  <c r="D1369" i="46"/>
  <c r="D1370" i="46"/>
  <c r="D1371" i="46"/>
  <c r="D1372" i="46"/>
  <c r="D1373" i="46"/>
  <c r="D1374" i="46"/>
  <c r="D1375" i="46"/>
  <c r="D1376" i="46"/>
  <c r="D1377" i="46"/>
  <c r="D1378" i="46"/>
  <c r="D1379" i="46"/>
  <c r="D1380" i="46"/>
  <c r="D1381" i="46"/>
  <c r="D1382" i="46"/>
  <c r="D1383" i="46"/>
  <c r="D1384" i="46"/>
  <c r="D1385" i="46"/>
  <c r="D1386" i="46"/>
  <c r="D1387" i="46"/>
  <c r="D1388" i="46"/>
  <c r="D1389" i="46"/>
  <c r="D1390" i="46"/>
  <c r="D1391" i="46"/>
  <c r="D1392" i="46"/>
  <c r="D1393" i="46"/>
  <c r="D1394" i="46"/>
  <c r="D1395" i="46"/>
  <c r="D1396" i="46"/>
  <c r="D1397" i="46"/>
  <c r="D1398" i="46"/>
  <c r="D1399" i="46"/>
  <c r="D1400" i="46"/>
  <c r="D1401" i="46"/>
  <c r="D1402" i="46"/>
  <c r="D1403" i="46"/>
  <c r="D1404" i="46"/>
  <c r="D1405" i="46"/>
  <c r="D1406" i="46"/>
  <c r="D1407" i="46"/>
  <c r="D1408" i="46"/>
  <c r="D1409" i="46"/>
  <c r="D1410" i="46"/>
  <c r="D1411" i="46"/>
  <c r="D1412" i="46"/>
  <c r="D1413" i="46"/>
  <c r="D1414" i="46"/>
  <c r="D1415" i="46"/>
  <c r="D1416" i="46"/>
  <c r="D1417" i="46"/>
  <c r="D1418" i="46"/>
  <c r="D1419" i="46"/>
  <c r="D1420" i="46"/>
  <c r="D1421" i="46"/>
  <c r="D1422" i="46"/>
  <c r="D1423" i="46"/>
  <c r="D1424" i="46"/>
  <c r="D1425" i="46"/>
  <c r="D1426" i="46"/>
  <c r="D1427" i="46"/>
  <c r="D1428" i="46"/>
  <c r="D1429" i="46"/>
  <c r="D1430" i="46"/>
  <c r="D1431" i="46"/>
  <c r="D1432" i="46"/>
  <c r="D1433" i="46"/>
  <c r="D1434" i="46"/>
  <c r="D1435" i="46"/>
  <c r="D1436" i="46"/>
  <c r="D1437" i="46"/>
  <c r="D1438" i="46"/>
  <c r="D1439" i="46"/>
  <c r="D1440" i="46"/>
  <c r="D1441" i="46"/>
  <c r="D1442" i="46"/>
  <c r="D1443" i="46"/>
  <c r="D1444" i="46"/>
  <c r="D1445" i="46"/>
  <c r="D1446" i="46"/>
  <c r="D1447" i="46"/>
  <c r="D1448" i="46"/>
  <c r="D1449" i="46"/>
  <c r="D1450" i="46"/>
  <c r="D1451" i="46"/>
  <c r="D1452" i="46"/>
  <c r="D1453" i="46"/>
  <c r="D1454" i="46"/>
  <c r="D1455" i="46"/>
  <c r="D1456" i="46"/>
  <c r="D1457" i="46"/>
  <c r="D1458" i="46"/>
  <c r="D1459" i="46"/>
  <c r="D1460" i="46"/>
  <c r="D1461" i="46"/>
  <c r="D1462" i="46"/>
  <c r="D1463" i="46"/>
  <c r="D1464" i="46"/>
  <c r="D1465" i="46"/>
  <c r="D1466" i="46"/>
  <c r="D1467" i="46"/>
  <c r="D1468" i="46"/>
  <c r="D1469" i="46"/>
  <c r="D1470" i="46"/>
  <c r="D1471" i="46"/>
  <c r="D1472" i="46"/>
  <c r="D1473" i="46"/>
  <c r="D1474" i="46"/>
  <c r="D1475" i="46"/>
  <c r="D1476" i="46"/>
  <c r="D1477" i="46"/>
  <c r="D1478" i="46"/>
  <c r="D1479" i="46"/>
  <c r="D1480" i="46"/>
  <c r="D1481" i="46"/>
  <c r="D1482" i="46"/>
  <c r="D1483" i="46"/>
  <c r="D1484" i="46"/>
  <c r="D1485" i="46"/>
  <c r="D1486" i="46"/>
  <c r="D1487" i="46"/>
  <c r="D1488" i="46"/>
  <c r="D1489" i="46"/>
  <c r="D1490" i="46"/>
  <c r="D1491" i="46"/>
  <c r="D1492" i="46"/>
  <c r="D1493" i="46"/>
  <c r="D1494" i="46"/>
  <c r="D1495" i="46"/>
  <c r="D1496" i="46"/>
  <c r="D1497" i="46"/>
  <c r="D1498" i="46"/>
  <c r="D1499" i="46"/>
  <c r="D1500" i="46"/>
  <c r="D1501" i="46"/>
  <c r="D1502" i="46"/>
  <c r="D1503" i="46"/>
  <c r="D1504" i="46"/>
  <c r="D1505" i="46"/>
  <c r="D1506" i="46"/>
  <c r="D1507" i="46"/>
  <c r="D1508" i="46"/>
  <c r="D1509" i="46"/>
  <c r="D1510" i="46"/>
  <c r="D1511" i="46"/>
  <c r="D1512" i="46"/>
  <c r="D1513" i="46"/>
  <c r="D1514" i="46"/>
  <c r="D1515" i="46"/>
  <c r="D1516" i="46"/>
  <c r="D1517" i="46"/>
  <c r="D1518" i="46"/>
  <c r="D1519" i="46"/>
  <c r="D1520" i="46"/>
  <c r="D1521" i="46"/>
  <c r="D1522" i="46"/>
  <c r="D1523" i="46"/>
  <c r="D1524" i="46"/>
  <c r="D1525" i="46"/>
  <c r="D1526" i="46"/>
  <c r="D1527" i="46"/>
  <c r="D1528" i="46"/>
  <c r="D1529" i="46"/>
  <c r="D1530" i="46"/>
  <c r="D1531" i="46"/>
  <c r="D1532" i="46"/>
  <c r="D1533" i="46"/>
  <c r="D1534" i="46"/>
  <c r="D1535" i="46"/>
  <c r="D1536" i="46"/>
  <c r="D1537" i="46"/>
  <c r="D1538" i="46"/>
  <c r="D1539" i="46"/>
  <c r="D1540" i="46"/>
  <c r="D1541" i="46"/>
  <c r="D1542" i="46"/>
  <c r="D1543" i="46"/>
  <c r="D1544" i="46"/>
  <c r="D1545" i="46"/>
  <c r="D1546" i="46"/>
  <c r="D1547" i="46"/>
  <c r="D1548" i="46"/>
  <c r="D1549" i="46"/>
  <c r="D1550" i="46"/>
  <c r="D1551" i="46"/>
  <c r="D1552" i="46"/>
  <c r="D1553" i="46"/>
  <c r="D1554" i="46"/>
  <c r="D1555" i="46"/>
  <c r="D1556" i="46"/>
  <c r="D1557" i="46"/>
  <c r="D1558" i="46"/>
  <c r="D1559" i="46"/>
  <c r="D1560" i="46"/>
  <c r="D1561" i="46"/>
  <c r="D1562" i="46"/>
  <c r="D1563" i="46"/>
  <c r="D1564" i="46"/>
  <c r="D1565" i="46"/>
  <c r="D1566" i="46"/>
  <c r="D1567" i="46"/>
  <c r="D1568" i="46"/>
  <c r="D1569" i="46"/>
  <c r="D1570" i="46"/>
  <c r="D1571" i="46"/>
  <c r="D1572" i="46"/>
  <c r="D1573" i="46"/>
  <c r="D1574" i="46"/>
  <c r="D1575" i="46"/>
  <c r="D1576" i="46"/>
  <c r="D1577" i="46"/>
  <c r="D1578" i="46"/>
  <c r="D1579" i="46"/>
  <c r="D1580" i="46"/>
  <c r="D1581" i="46"/>
  <c r="D1582" i="46"/>
  <c r="D1583" i="46"/>
  <c r="D1584" i="46"/>
  <c r="D1585" i="46"/>
  <c r="D1586" i="46"/>
  <c r="D1587" i="46"/>
  <c r="D1588" i="46"/>
  <c r="D1589" i="46"/>
  <c r="D1590" i="46"/>
  <c r="D1591" i="46"/>
  <c r="D1592" i="46"/>
  <c r="D1593" i="46"/>
  <c r="D1594" i="46"/>
  <c r="D1595" i="46"/>
  <c r="D1596" i="46"/>
  <c r="D1597" i="46"/>
  <c r="D1598" i="46"/>
  <c r="D1599" i="46"/>
  <c r="D1600" i="46"/>
  <c r="D1601" i="46"/>
  <c r="D1602" i="46"/>
  <c r="D1603" i="46"/>
  <c r="D1604" i="46"/>
  <c r="D1605" i="46"/>
  <c r="D1606" i="46"/>
  <c r="D1607" i="46"/>
  <c r="D1608" i="46"/>
  <c r="D1609" i="46"/>
  <c r="D1610" i="46"/>
  <c r="D1611" i="46"/>
  <c r="D1612" i="46"/>
  <c r="D1613" i="46"/>
  <c r="D1614" i="46"/>
  <c r="D1615" i="46"/>
  <c r="D1616" i="46"/>
  <c r="D1617" i="46"/>
  <c r="D1618" i="46"/>
  <c r="D1619" i="46"/>
  <c r="D1620" i="46"/>
  <c r="D1621" i="46"/>
  <c r="D1622" i="46"/>
  <c r="D1623" i="46"/>
  <c r="D1624" i="46"/>
  <c r="D1625" i="46"/>
  <c r="D1626" i="46"/>
  <c r="D1627" i="46"/>
  <c r="D1628" i="46"/>
  <c r="D1629" i="46"/>
  <c r="D1630" i="46"/>
  <c r="D1631" i="46"/>
  <c r="D1632" i="46"/>
  <c r="D1633" i="46"/>
  <c r="D1634" i="46"/>
  <c r="D1635" i="46"/>
  <c r="D1636" i="46"/>
  <c r="D1637" i="46"/>
  <c r="D1638" i="46"/>
  <c r="D1639" i="46"/>
  <c r="D1640" i="46"/>
  <c r="D1641" i="46"/>
  <c r="D1642" i="46"/>
  <c r="D1643" i="46"/>
  <c r="D1644" i="46"/>
  <c r="D1645" i="46"/>
  <c r="D1646" i="46"/>
  <c r="D1647" i="46"/>
  <c r="D1648" i="46"/>
  <c r="D1649" i="46"/>
  <c r="D1650" i="46"/>
  <c r="D1651" i="46"/>
  <c r="D1652" i="46"/>
  <c r="D1653" i="46"/>
  <c r="D1654" i="46"/>
  <c r="D1655" i="46"/>
  <c r="D1656" i="46"/>
  <c r="D1657" i="46"/>
  <c r="D1658" i="46"/>
  <c r="D1659" i="46"/>
  <c r="D1660" i="46"/>
  <c r="D1661" i="46"/>
  <c r="D1662" i="46"/>
  <c r="D1663" i="46"/>
  <c r="D1664" i="46"/>
  <c r="D1665" i="46"/>
  <c r="D1666" i="46"/>
  <c r="D1667" i="46"/>
  <c r="D1668" i="46"/>
  <c r="D1669" i="46"/>
  <c r="D1670" i="46"/>
  <c r="D1671" i="46"/>
  <c r="D1672" i="46"/>
  <c r="D1673" i="46"/>
  <c r="D1674" i="46"/>
  <c r="D1675" i="46"/>
  <c r="D1676" i="46"/>
  <c r="D1677" i="46"/>
  <c r="D1678" i="46"/>
  <c r="D1679" i="46"/>
  <c r="D1680" i="46"/>
  <c r="D1681" i="46"/>
  <c r="D1682" i="46"/>
  <c r="D1683" i="46"/>
  <c r="D1684" i="46"/>
  <c r="D1685" i="46"/>
  <c r="D1686" i="46"/>
  <c r="D1687" i="46"/>
  <c r="D1688" i="46"/>
  <c r="D1689" i="46"/>
  <c r="D1690" i="46"/>
  <c r="D1691" i="46"/>
  <c r="D1692" i="46"/>
  <c r="D1693" i="46"/>
  <c r="D1694" i="46"/>
  <c r="D1695" i="46"/>
  <c r="D1696" i="46"/>
  <c r="D1697" i="46"/>
  <c r="D1698" i="46"/>
  <c r="D1699" i="46"/>
  <c r="D1700" i="46"/>
  <c r="D1701" i="46"/>
  <c r="D1702" i="46"/>
  <c r="D1703" i="46"/>
  <c r="D1704" i="46"/>
  <c r="D1705" i="46"/>
  <c r="D1706" i="46"/>
  <c r="D1707" i="46"/>
  <c r="D1708" i="46"/>
  <c r="D1709" i="46"/>
  <c r="D1710" i="46"/>
  <c r="D1711" i="46"/>
  <c r="D1712" i="46"/>
  <c r="D1713" i="46"/>
  <c r="D1714" i="46"/>
  <c r="D1715" i="46"/>
  <c r="D1716" i="46"/>
  <c r="D1717" i="46"/>
  <c r="D1718" i="46"/>
  <c r="D1719" i="46"/>
  <c r="D1720" i="46"/>
  <c r="D1721" i="46"/>
  <c r="D1722" i="46"/>
  <c r="D1723" i="46"/>
  <c r="D1724" i="46"/>
  <c r="D1725" i="46"/>
  <c r="D1726" i="46"/>
  <c r="D1727" i="46"/>
  <c r="D1728" i="46"/>
  <c r="D1729" i="46"/>
  <c r="D1730" i="46"/>
  <c r="D1731" i="46"/>
  <c r="D1732" i="46"/>
  <c r="D1733" i="46"/>
  <c r="D1734" i="46"/>
  <c r="D1735" i="46"/>
  <c r="D1736" i="46"/>
  <c r="D1737" i="46"/>
  <c r="D1738" i="46"/>
  <c r="D1739" i="46"/>
  <c r="D1740" i="46"/>
  <c r="D1741" i="46"/>
  <c r="D1742" i="46"/>
  <c r="D1743" i="46"/>
  <c r="D1744" i="46"/>
  <c r="D1745" i="46"/>
  <c r="D1746" i="46"/>
  <c r="D1747" i="46"/>
  <c r="D1748" i="46"/>
  <c r="D1749" i="46"/>
  <c r="D1750" i="46"/>
  <c r="D1751" i="46"/>
  <c r="D1752" i="46"/>
  <c r="D1753" i="46"/>
  <c r="D1754" i="46"/>
  <c r="D1755" i="46"/>
  <c r="D1756" i="46"/>
  <c r="D1757" i="46"/>
  <c r="D1758" i="46"/>
  <c r="D1759" i="46"/>
  <c r="D1760" i="46"/>
  <c r="D1761" i="46"/>
  <c r="D1762" i="46"/>
  <c r="D1763" i="46"/>
  <c r="D1764" i="46"/>
  <c r="D1765" i="46"/>
  <c r="D1766" i="46"/>
  <c r="D1767" i="46"/>
  <c r="D1768" i="46"/>
  <c r="D1769" i="46"/>
  <c r="D1770" i="46"/>
  <c r="D1771" i="46"/>
  <c r="D1772" i="46"/>
  <c r="D1773" i="46"/>
  <c r="D1774" i="46"/>
  <c r="D1775" i="46"/>
  <c r="D1776" i="46"/>
  <c r="D1777" i="46"/>
  <c r="D1778" i="46"/>
  <c r="D1779" i="46"/>
  <c r="D1780" i="46"/>
  <c r="D1781" i="46"/>
  <c r="D1782" i="46"/>
  <c r="D1783" i="46"/>
  <c r="D1784" i="46"/>
  <c r="D1785" i="46"/>
  <c r="D1786" i="46"/>
  <c r="D1787" i="46"/>
  <c r="D1788" i="46"/>
  <c r="D1789" i="46"/>
  <c r="D1790" i="46"/>
  <c r="D1791" i="46"/>
  <c r="D1792" i="46"/>
  <c r="D1793" i="46"/>
  <c r="D1794" i="46"/>
  <c r="D1795" i="46"/>
  <c r="D1796" i="46"/>
  <c r="D1797" i="46"/>
  <c r="D1798" i="46"/>
  <c r="D1799" i="46"/>
  <c r="D1800" i="46"/>
  <c r="D1801" i="46"/>
  <c r="D1802" i="46"/>
  <c r="D1803" i="46"/>
  <c r="D1804" i="46"/>
  <c r="D1805" i="46"/>
  <c r="D1806" i="46"/>
  <c r="D1807" i="46"/>
  <c r="D1808" i="46"/>
  <c r="D1809" i="46"/>
  <c r="D1810" i="46"/>
  <c r="D1811" i="46"/>
  <c r="D1812" i="46"/>
  <c r="D1813" i="46"/>
  <c r="D1814" i="46"/>
  <c r="D1815" i="46"/>
  <c r="D1816" i="46"/>
  <c r="D1817" i="46"/>
  <c r="D1818" i="46"/>
  <c r="D1819" i="46"/>
  <c r="D1820" i="46"/>
  <c r="D1821" i="46"/>
  <c r="D1822" i="46"/>
  <c r="D1823" i="46"/>
  <c r="D1824" i="46"/>
  <c r="D1825" i="46"/>
  <c r="D1826" i="46"/>
  <c r="D1827" i="46"/>
  <c r="D1828" i="46"/>
  <c r="D1829" i="46"/>
  <c r="D1830" i="46"/>
  <c r="D1831" i="46"/>
  <c r="D1832" i="46"/>
  <c r="D1833" i="46"/>
  <c r="D1834" i="46"/>
  <c r="D1835" i="46"/>
  <c r="D1836" i="46"/>
  <c r="D1837" i="46"/>
  <c r="D1838" i="46"/>
  <c r="D1839" i="46"/>
  <c r="D1840" i="46"/>
  <c r="D1841" i="46"/>
  <c r="D1842" i="46"/>
  <c r="D1843" i="46"/>
  <c r="D1844" i="46"/>
  <c r="D1845" i="46"/>
  <c r="D1846" i="46"/>
  <c r="D1847" i="46"/>
  <c r="D1848" i="46"/>
  <c r="D1849" i="46"/>
  <c r="D1850" i="46"/>
  <c r="D1851" i="46"/>
  <c r="D1852" i="46"/>
  <c r="D1853" i="46"/>
  <c r="D1854" i="46"/>
  <c r="D1855" i="46"/>
  <c r="D1856" i="46"/>
  <c r="D1857" i="46"/>
  <c r="D1858" i="46"/>
  <c r="D1859" i="46"/>
  <c r="D1860" i="46"/>
  <c r="D1861" i="46"/>
  <c r="D1862" i="46"/>
  <c r="D1863" i="46"/>
  <c r="D1864" i="46"/>
  <c r="D1865" i="46"/>
  <c r="D1866" i="46"/>
  <c r="D1867" i="46"/>
  <c r="D1868" i="46"/>
  <c r="D1869" i="46"/>
  <c r="D1870" i="46"/>
  <c r="D1871" i="46"/>
  <c r="D1872" i="46"/>
  <c r="D1873" i="46"/>
  <c r="D1874" i="46"/>
  <c r="D1875" i="46"/>
  <c r="D1876" i="46"/>
  <c r="D1877" i="46"/>
  <c r="D1878" i="46"/>
  <c r="D1879" i="46"/>
  <c r="D1880" i="46"/>
  <c r="D1881" i="46"/>
  <c r="D1882" i="46"/>
  <c r="D1883" i="46"/>
  <c r="D1884" i="46"/>
  <c r="D1885" i="46"/>
  <c r="D1886" i="46"/>
  <c r="D1887" i="46"/>
  <c r="D1888" i="46"/>
  <c r="D1889" i="46"/>
  <c r="D1890" i="46"/>
  <c r="D1891" i="46"/>
  <c r="D1892" i="46"/>
  <c r="D1893" i="46"/>
  <c r="D1894" i="46"/>
  <c r="D1895" i="46"/>
  <c r="D1896" i="46"/>
  <c r="D1897" i="46"/>
  <c r="D1898" i="46"/>
  <c r="D1899" i="46"/>
  <c r="D1900" i="46"/>
  <c r="D1901" i="46"/>
  <c r="D1902" i="46"/>
  <c r="D1903" i="46"/>
  <c r="D1904" i="46"/>
  <c r="D1905" i="46"/>
  <c r="D1906" i="46"/>
  <c r="D1907" i="46"/>
  <c r="D1908" i="46"/>
  <c r="D1909" i="46"/>
  <c r="D1910" i="46"/>
  <c r="D1911" i="46"/>
  <c r="D1912" i="46"/>
  <c r="D1913" i="46"/>
  <c r="D1914" i="46"/>
  <c r="D1915" i="46"/>
  <c r="D1916" i="46"/>
  <c r="D1917" i="46"/>
  <c r="D1918" i="46"/>
  <c r="D1919" i="46"/>
  <c r="D1920" i="46"/>
  <c r="D1921" i="46"/>
  <c r="D1922" i="46"/>
  <c r="D1923" i="46"/>
  <c r="D1924" i="46"/>
  <c r="D1925" i="46"/>
  <c r="D1926" i="46"/>
  <c r="D1927" i="46"/>
  <c r="D1928" i="46"/>
  <c r="D1929" i="46"/>
  <c r="D1930" i="46"/>
  <c r="D1931" i="46"/>
  <c r="D1932" i="46"/>
  <c r="D1933" i="46"/>
  <c r="D1934" i="46"/>
  <c r="D1935" i="46"/>
  <c r="D1936" i="46"/>
  <c r="D1937" i="46"/>
  <c r="D1938" i="46"/>
  <c r="D1939" i="46"/>
  <c r="D1940" i="46"/>
  <c r="D1941" i="46"/>
  <c r="D1942" i="46"/>
  <c r="D1943" i="46"/>
  <c r="D1944" i="46"/>
  <c r="D1945" i="46"/>
  <c r="D1946" i="46"/>
  <c r="D1947" i="46"/>
  <c r="D1948" i="46"/>
  <c r="D1949" i="46"/>
  <c r="D1950" i="46"/>
  <c r="D1951" i="46"/>
  <c r="D1952" i="46"/>
  <c r="D1953" i="46"/>
  <c r="D1954" i="46"/>
  <c r="D1955" i="46"/>
  <c r="D1956" i="46"/>
  <c r="D1957" i="46"/>
  <c r="D1958" i="46"/>
  <c r="D1959" i="46"/>
  <c r="D1960" i="46"/>
  <c r="D1961" i="46"/>
  <c r="D1962" i="46"/>
  <c r="D1963" i="46"/>
  <c r="D1964" i="46"/>
  <c r="D1965" i="46"/>
  <c r="D1966" i="46"/>
  <c r="D1967" i="46"/>
  <c r="D1968" i="46"/>
  <c r="D1969" i="46"/>
  <c r="D1970" i="46"/>
  <c r="D1971" i="46"/>
  <c r="D1972" i="46"/>
  <c r="D1973" i="46"/>
  <c r="D1974" i="46"/>
  <c r="D1975" i="46"/>
  <c r="D1976" i="46"/>
  <c r="D1977" i="46"/>
  <c r="D1978" i="46"/>
  <c r="D1979" i="46"/>
  <c r="D1980" i="46"/>
  <c r="D1981" i="46"/>
  <c r="D1982" i="46"/>
  <c r="D1983" i="46"/>
  <c r="D1984" i="46"/>
  <c r="D1985" i="46"/>
  <c r="D1986" i="46"/>
  <c r="D1987" i="46"/>
  <c r="D1988" i="46"/>
  <c r="D1989" i="46"/>
  <c r="D1990" i="46"/>
  <c r="D1991" i="46"/>
  <c r="D1992" i="46"/>
  <c r="D1993" i="46"/>
  <c r="D1994" i="46"/>
  <c r="D1995" i="46"/>
  <c r="D1996" i="46"/>
  <c r="D1997" i="46"/>
  <c r="D1998" i="46"/>
  <c r="D1999" i="46"/>
  <c r="D2000" i="46"/>
  <c r="D2001" i="46"/>
  <c r="D2002" i="46"/>
  <c r="D2003" i="46"/>
  <c r="D2004" i="46"/>
  <c r="D2005" i="46"/>
  <c r="D2006" i="46"/>
  <c r="D2007" i="46"/>
  <c r="D2008" i="46"/>
  <c r="D2009" i="46"/>
  <c r="D2010" i="46"/>
  <c r="D2011" i="46"/>
  <c r="D2012" i="46"/>
  <c r="D2013" i="46"/>
  <c r="D2014" i="46"/>
  <c r="D2015" i="46"/>
  <c r="D2016" i="46"/>
  <c r="D2017" i="46"/>
  <c r="D2018" i="46"/>
  <c r="D2019" i="46"/>
  <c r="D2020" i="46"/>
  <c r="D2021" i="46"/>
  <c r="D2022" i="46"/>
  <c r="D2023" i="46"/>
  <c r="D2024" i="46"/>
  <c r="D2025" i="46"/>
  <c r="D2026" i="46"/>
  <c r="D2027" i="46"/>
  <c r="D2028" i="46"/>
  <c r="D2029" i="46"/>
  <c r="D2030" i="46"/>
  <c r="D2031" i="46"/>
  <c r="D2032" i="46"/>
  <c r="D2033" i="46"/>
  <c r="D2034" i="46"/>
  <c r="D2035" i="46"/>
  <c r="D2036" i="46"/>
  <c r="D2037" i="46"/>
  <c r="D2038" i="46"/>
  <c r="D2039" i="46"/>
  <c r="D2040" i="46"/>
  <c r="D2041" i="46"/>
  <c r="D2042" i="46"/>
  <c r="D2043" i="46"/>
  <c r="D2044" i="46"/>
  <c r="D2045" i="46"/>
  <c r="D2046" i="46"/>
  <c r="D2047" i="46"/>
  <c r="D2048" i="46"/>
  <c r="D2049" i="46"/>
  <c r="D2050" i="46"/>
  <c r="D2051" i="46"/>
  <c r="D2052" i="46"/>
  <c r="D2053" i="46"/>
  <c r="D2054" i="46"/>
  <c r="D2055" i="46"/>
  <c r="D2056" i="46"/>
  <c r="D2057" i="46"/>
  <c r="D2058" i="46"/>
  <c r="D2059" i="46"/>
  <c r="D2060" i="46"/>
  <c r="D2061" i="46"/>
  <c r="D2062" i="46"/>
  <c r="D2063" i="46"/>
  <c r="D2064" i="46"/>
  <c r="D2065" i="46"/>
  <c r="D2066" i="46"/>
  <c r="D2067" i="46"/>
  <c r="D2068" i="46"/>
  <c r="D2069" i="46"/>
  <c r="D2070" i="46"/>
  <c r="D2071" i="46"/>
  <c r="D2072" i="46"/>
  <c r="D2073" i="46"/>
  <c r="D2074" i="46"/>
  <c r="D2075" i="46"/>
  <c r="D2076" i="46"/>
  <c r="D2077" i="46"/>
  <c r="D2078" i="46"/>
  <c r="D2079" i="46"/>
  <c r="D2080" i="46"/>
  <c r="D2081" i="46"/>
  <c r="D2082" i="46"/>
  <c r="D2083" i="46"/>
  <c r="D2084" i="46"/>
  <c r="D2085" i="46"/>
  <c r="D2086" i="46"/>
  <c r="D2087" i="46"/>
  <c r="D2088" i="46"/>
  <c r="D2089" i="46"/>
  <c r="D2090" i="46"/>
  <c r="D2091" i="46"/>
  <c r="D2092" i="46"/>
  <c r="D2093" i="46"/>
  <c r="D2094" i="46"/>
  <c r="D2095" i="46"/>
  <c r="D2096" i="46"/>
  <c r="D2097" i="46"/>
  <c r="D2098" i="46"/>
  <c r="D2099" i="46"/>
  <c r="D2100" i="46"/>
  <c r="D2101" i="46"/>
  <c r="D2102" i="46"/>
  <c r="D2103" i="46"/>
  <c r="D2104" i="46"/>
  <c r="D2105" i="46"/>
  <c r="D2106" i="46"/>
  <c r="D2107" i="46"/>
  <c r="D2108" i="46"/>
  <c r="D2109" i="46"/>
  <c r="D2110" i="46"/>
  <c r="D2111" i="46"/>
  <c r="D2112" i="46"/>
  <c r="D2113" i="46"/>
  <c r="D2114" i="46"/>
  <c r="D2115" i="46"/>
  <c r="D2116" i="46"/>
  <c r="D2117" i="46"/>
  <c r="D2118" i="46"/>
  <c r="D2119" i="46"/>
  <c r="D2120" i="46"/>
  <c r="D2121" i="46"/>
  <c r="D2122" i="46"/>
  <c r="D2123" i="46"/>
  <c r="D2124" i="46"/>
  <c r="D2125" i="46"/>
  <c r="D2126" i="46"/>
  <c r="D2127" i="46"/>
  <c r="D2128" i="46"/>
  <c r="D2129" i="46"/>
  <c r="D2130" i="46"/>
  <c r="D2131" i="46"/>
  <c r="D2132" i="46"/>
  <c r="D2133" i="46"/>
  <c r="D2134" i="46"/>
  <c r="D2135" i="46"/>
  <c r="D2136" i="46"/>
  <c r="D2137" i="46"/>
  <c r="D2138" i="46"/>
  <c r="D2139" i="46"/>
  <c r="D2140" i="46"/>
  <c r="D2141" i="46"/>
  <c r="D2142" i="46"/>
  <c r="D2143" i="46"/>
  <c r="D2144" i="46"/>
  <c r="D2145" i="46"/>
  <c r="D2146" i="46"/>
  <c r="D2147" i="46"/>
  <c r="D2148" i="46"/>
  <c r="D2149" i="46"/>
  <c r="D2150" i="46"/>
  <c r="D2151" i="46"/>
  <c r="D2152" i="46"/>
  <c r="D2153" i="46"/>
  <c r="D2154" i="46"/>
  <c r="D2155" i="46"/>
  <c r="D2156" i="46"/>
  <c r="D2157" i="46"/>
  <c r="D2158" i="46"/>
  <c r="D2159" i="46"/>
  <c r="D2160" i="46"/>
  <c r="D2161" i="46"/>
  <c r="D2162" i="46"/>
  <c r="D2163" i="46"/>
  <c r="D2164" i="46"/>
  <c r="D2165" i="46"/>
  <c r="D2166" i="46"/>
  <c r="D2167" i="46"/>
  <c r="D2168" i="46"/>
  <c r="D2169" i="46"/>
  <c r="D2170" i="46"/>
  <c r="D2171" i="46"/>
  <c r="D2172" i="46"/>
  <c r="D2173" i="46"/>
  <c r="D2174" i="46"/>
  <c r="D2175" i="46"/>
  <c r="D2176" i="46"/>
  <c r="D2177" i="46"/>
  <c r="D2178" i="46"/>
  <c r="D2179" i="46"/>
  <c r="D2180" i="46"/>
  <c r="D2181" i="46"/>
  <c r="D2182" i="46"/>
  <c r="D2183" i="46"/>
  <c r="D2184" i="46"/>
  <c r="D2185" i="46"/>
  <c r="D2186" i="46"/>
  <c r="D2187" i="46"/>
  <c r="D2188" i="46"/>
  <c r="D2189" i="46"/>
  <c r="D2190" i="46"/>
  <c r="D2191" i="46"/>
  <c r="D2192" i="46"/>
  <c r="D2193" i="46"/>
  <c r="D2194" i="46"/>
  <c r="D2195" i="46"/>
  <c r="D2196" i="46"/>
  <c r="D2197" i="46"/>
  <c r="D2198" i="46"/>
  <c r="D2199" i="46"/>
  <c r="D2200" i="46"/>
  <c r="D2201" i="46"/>
  <c r="D2202" i="46"/>
  <c r="D2203" i="46"/>
  <c r="D2204" i="46"/>
  <c r="D2205" i="46"/>
  <c r="D2206" i="46"/>
  <c r="D2207" i="46"/>
  <c r="D2208" i="46"/>
  <c r="D2209" i="46"/>
  <c r="D2210" i="46"/>
  <c r="D2211" i="46"/>
  <c r="D2212" i="46"/>
  <c r="D2213" i="46"/>
  <c r="D2214" i="46"/>
  <c r="D2215" i="46"/>
  <c r="D2216" i="46"/>
  <c r="D2217" i="46"/>
  <c r="D2218" i="46"/>
  <c r="D2219" i="46"/>
  <c r="D2220" i="46"/>
  <c r="D2221" i="46"/>
  <c r="D2222" i="46"/>
  <c r="D2223" i="46"/>
  <c r="D2224" i="46"/>
  <c r="D2225" i="46"/>
  <c r="D2226" i="46"/>
  <c r="D2227" i="46"/>
  <c r="D2228" i="46"/>
  <c r="D2229" i="46"/>
  <c r="D2230" i="46"/>
  <c r="D2231" i="46"/>
  <c r="D2232" i="46"/>
  <c r="D2233" i="46"/>
  <c r="D2234" i="46"/>
  <c r="D2235" i="46"/>
  <c r="D2236" i="46"/>
  <c r="D2237" i="46"/>
  <c r="D2238" i="46"/>
  <c r="D2239" i="46"/>
  <c r="D2240" i="46"/>
  <c r="D2241" i="46"/>
  <c r="D2242" i="46"/>
  <c r="D2243" i="46"/>
  <c r="D2244" i="46"/>
  <c r="D2245" i="46"/>
  <c r="D2246" i="46"/>
  <c r="D2247" i="46"/>
  <c r="D2248" i="46"/>
  <c r="D2249" i="46"/>
  <c r="D2250" i="46"/>
  <c r="D2251" i="46"/>
  <c r="D2252" i="46"/>
  <c r="D2253" i="46"/>
  <c r="D2254" i="46"/>
  <c r="D2255" i="46"/>
  <c r="D2256" i="46"/>
  <c r="D2257" i="46"/>
  <c r="D2258" i="46"/>
  <c r="D2259" i="46"/>
  <c r="D2260" i="46"/>
  <c r="D2261" i="46"/>
  <c r="D2262" i="46"/>
  <c r="D2263" i="46"/>
  <c r="D2264" i="46"/>
  <c r="D2265" i="46"/>
  <c r="D2266" i="46"/>
  <c r="D2267" i="46"/>
  <c r="D2268" i="46"/>
  <c r="D2269" i="46"/>
  <c r="D2270" i="46"/>
  <c r="D2271" i="46"/>
  <c r="D2272" i="46"/>
  <c r="D2273" i="46"/>
  <c r="D2274" i="46"/>
  <c r="D2275" i="46"/>
  <c r="D2276" i="46"/>
  <c r="D2277" i="46"/>
  <c r="D2278" i="46"/>
  <c r="D2279" i="46"/>
  <c r="D2280" i="46"/>
  <c r="D2281" i="46"/>
  <c r="D2282" i="46"/>
  <c r="D2283" i="46"/>
  <c r="D2284" i="46"/>
  <c r="D2285" i="46"/>
  <c r="D2286" i="46"/>
  <c r="D2287" i="46"/>
  <c r="D2288" i="46"/>
  <c r="D2289" i="46"/>
  <c r="D2290" i="46"/>
  <c r="D2291" i="46"/>
  <c r="D2292" i="46"/>
  <c r="D2293" i="46"/>
  <c r="D2294" i="46"/>
  <c r="D2295" i="46"/>
  <c r="D2296" i="46"/>
  <c r="D2297" i="46"/>
  <c r="D2298" i="46"/>
  <c r="D2299" i="46"/>
  <c r="D2300" i="46"/>
  <c r="D2301" i="46"/>
  <c r="D2302" i="46"/>
  <c r="D2303" i="46"/>
  <c r="D2304" i="46"/>
  <c r="D2305" i="46"/>
  <c r="D2306" i="46"/>
  <c r="D2307" i="46"/>
  <c r="D2308" i="46"/>
  <c r="D2309" i="46"/>
  <c r="D2310" i="46"/>
  <c r="D2311" i="46"/>
  <c r="D2312" i="46"/>
  <c r="D2313" i="46"/>
  <c r="D2314" i="46"/>
  <c r="D2315" i="46"/>
  <c r="D2316" i="46"/>
  <c r="D2317" i="46"/>
  <c r="D2318" i="46"/>
  <c r="D2319" i="46"/>
  <c r="D2320" i="46"/>
  <c r="D2321" i="46"/>
  <c r="D2322" i="46"/>
  <c r="D2323" i="46"/>
  <c r="D2324" i="46"/>
  <c r="D2325" i="46"/>
  <c r="D2326" i="46"/>
  <c r="D2327" i="46"/>
  <c r="D2328" i="46"/>
  <c r="D2329" i="46"/>
  <c r="D2330" i="46"/>
  <c r="D2331" i="46"/>
  <c r="D2332" i="46"/>
  <c r="D2333" i="46"/>
  <c r="D2334" i="46"/>
  <c r="D2335" i="46"/>
  <c r="D2336" i="46"/>
  <c r="D2337" i="46"/>
  <c r="D2338" i="46"/>
  <c r="D2339" i="46"/>
  <c r="D2340" i="46"/>
  <c r="D2341" i="46"/>
  <c r="D2342" i="46"/>
  <c r="D2343" i="46"/>
  <c r="D2344" i="46"/>
  <c r="D2345" i="46"/>
  <c r="D2346" i="46"/>
  <c r="D2347" i="46"/>
  <c r="D2348" i="46"/>
  <c r="D2349" i="46"/>
  <c r="D2350" i="46"/>
  <c r="D2351" i="46"/>
  <c r="D2352" i="46"/>
  <c r="D2353" i="46"/>
  <c r="D2354" i="46"/>
  <c r="D2355" i="46"/>
  <c r="D2356" i="46"/>
  <c r="D2357" i="46"/>
  <c r="D2358" i="46"/>
  <c r="D2359" i="46"/>
  <c r="D2360" i="46"/>
  <c r="D2361" i="46"/>
  <c r="D2362" i="46"/>
  <c r="D2363" i="46"/>
  <c r="D2364" i="46"/>
  <c r="D2365" i="46"/>
  <c r="D2366" i="46"/>
  <c r="D2367" i="46"/>
  <c r="D2368" i="46"/>
  <c r="D2369" i="46"/>
  <c r="D2370" i="46"/>
  <c r="D2371" i="46"/>
  <c r="D2372" i="46"/>
  <c r="D2373" i="46"/>
  <c r="D2374" i="46"/>
  <c r="D2375" i="46"/>
  <c r="D2376" i="46"/>
  <c r="D2377" i="46"/>
  <c r="D2378" i="46"/>
  <c r="D2379" i="46"/>
  <c r="D2380" i="46"/>
  <c r="D2381" i="46"/>
  <c r="D2382" i="46"/>
  <c r="D2383" i="46"/>
  <c r="D2384" i="46"/>
  <c r="D2385" i="46"/>
  <c r="D2386" i="46"/>
  <c r="D2387" i="46"/>
  <c r="D2388" i="46"/>
  <c r="D2389" i="46"/>
  <c r="D2390" i="46"/>
  <c r="D2391" i="46"/>
  <c r="D2392" i="46"/>
  <c r="D2393" i="46"/>
  <c r="D2394" i="46"/>
  <c r="D2395" i="46"/>
  <c r="D2396" i="46"/>
  <c r="D2397" i="46"/>
  <c r="D2398" i="46"/>
  <c r="D2399" i="46"/>
  <c r="D2400" i="46"/>
  <c r="D2401" i="46"/>
  <c r="D2402" i="46"/>
  <c r="D2403" i="46"/>
  <c r="D2404" i="46"/>
  <c r="D2405" i="46"/>
  <c r="D2406" i="46"/>
  <c r="D2407" i="46"/>
  <c r="D2408" i="46"/>
  <c r="D2409" i="46"/>
  <c r="D2410" i="46"/>
  <c r="D2411" i="46"/>
  <c r="D2412" i="46"/>
  <c r="D2413" i="46"/>
  <c r="D2414" i="46"/>
  <c r="D2415" i="46"/>
  <c r="D2416" i="46"/>
  <c r="D2417" i="46"/>
  <c r="D2418" i="46"/>
  <c r="D2419" i="46"/>
  <c r="D2420" i="46"/>
  <c r="D2421" i="46"/>
  <c r="D2422" i="46"/>
  <c r="D2423" i="46"/>
  <c r="D2424" i="46"/>
  <c r="D2425" i="46"/>
  <c r="D2426" i="46"/>
  <c r="D2427" i="46"/>
  <c r="D2428" i="46"/>
  <c r="D2429" i="46"/>
  <c r="D2430" i="46"/>
  <c r="D2431" i="46"/>
  <c r="D2432" i="46"/>
  <c r="D2433" i="46"/>
  <c r="D2434" i="46"/>
  <c r="D2435" i="46"/>
  <c r="D2436" i="46"/>
  <c r="D2437" i="46"/>
  <c r="D2438" i="46"/>
  <c r="D2439" i="46"/>
  <c r="D2440" i="46"/>
  <c r="D2441" i="46"/>
  <c r="D2442" i="46"/>
  <c r="D2443" i="46"/>
  <c r="D2444" i="46"/>
  <c r="D2445" i="46"/>
  <c r="D2446" i="46"/>
  <c r="D2447" i="46"/>
  <c r="D2448" i="46"/>
  <c r="D2449" i="46"/>
  <c r="D2450" i="46"/>
  <c r="D2451" i="46"/>
  <c r="D2452" i="46"/>
  <c r="D2453" i="46"/>
  <c r="D2454" i="46"/>
  <c r="D2455" i="46"/>
  <c r="D2456" i="46"/>
  <c r="D2457" i="46"/>
  <c r="D2458" i="46"/>
  <c r="D2459" i="46"/>
  <c r="D2460" i="46"/>
  <c r="D2461" i="46"/>
  <c r="D2462" i="46"/>
  <c r="D2463" i="46"/>
  <c r="D2464" i="46"/>
  <c r="D2465" i="46"/>
  <c r="D2466" i="46"/>
  <c r="D2467" i="46"/>
  <c r="D2468" i="46"/>
  <c r="D2469" i="46"/>
  <c r="D2470" i="46"/>
  <c r="D2471" i="46"/>
  <c r="D2472" i="46"/>
  <c r="D2473" i="46"/>
  <c r="D2474" i="46"/>
  <c r="D2475" i="46"/>
  <c r="D2476" i="46"/>
  <c r="D2477" i="46"/>
  <c r="D2478" i="46"/>
  <c r="D2479" i="46"/>
  <c r="D2480" i="46"/>
  <c r="D2481" i="46"/>
  <c r="D2482" i="46"/>
  <c r="D2483" i="46"/>
  <c r="D2484" i="46"/>
  <c r="D2485" i="46"/>
  <c r="D2486" i="46"/>
  <c r="D2487" i="46"/>
  <c r="D2488" i="46"/>
  <c r="D2489" i="46"/>
  <c r="D2490" i="46"/>
  <c r="D2491" i="46"/>
  <c r="D2492" i="46"/>
  <c r="D2493" i="46"/>
  <c r="D2494" i="46"/>
  <c r="D2495" i="46"/>
  <c r="D2496" i="46"/>
  <c r="D2497" i="46"/>
  <c r="D2498" i="46"/>
  <c r="D2499" i="46"/>
  <c r="D2500" i="46"/>
  <c r="D2501" i="46"/>
  <c r="D2502" i="46"/>
  <c r="D2503" i="46"/>
  <c r="D2504" i="46"/>
  <c r="D2505" i="46"/>
  <c r="D2506" i="46"/>
  <c r="D2507" i="46"/>
  <c r="D2508" i="46"/>
  <c r="D2509" i="46"/>
  <c r="D2510" i="46"/>
  <c r="D2511" i="46"/>
  <c r="D2512" i="46"/>
  <c r="D2513" i="46"/>
  <c r="D2514" i="46"/>
  <c r="D2515" i="46"/>
  <c r="D2516" i="46"/>
  <c r="D2517" i="46"/>
  <c r="D2518" i="46"/>
  <c r="D2519" i="46"/>
  <c r="D2520" i="46"/>
  <c r="D2521" i="46"/>
  <c r="D2522" i="46"/>
  <c r="D2523" i="46"/>
  <c r="D2524" i="46"/>
  <c r="D2525" i="46"/>
  <c r="D2526" i="46"/>
  <c r="D2527" i="46"/>
  <c r="D2528" i="46"/>
  <c r="D2529" i="46"/>
  <c r="D2530" i="46"/>
  <c r="D2531" i="46"/>
  <c r="D2532" i="46"/>
  <c r="D2533" i="46"/>
  <c r="D2534" i="46"/>
  <c r="D2535" i="46"/>
  <c r="D2536" i="46"/>
  <c r="D2537" i="46"/>
  <c r="D2538" i="46"/>
  <c r="D2539" i="46"/>
  <c r="D2540" i="46"/>
  <c r="D2541" i="46"/>
  <c r="D2542" i="46"/>
  <c r="D2543" i="46"/>
  <c r="D2544" i="46"/>
  <c r="D2545" i="46"/>
  <c r="D2546" i="46"/>
  <c r="D2547" i="46"/>
  <c r="D2548" i="46"/>
  <c r="D2549" i="46"/>
  <c r="D2550" i="46"/>
  <c r="D2551" i="46"/>
  <c r="D2552" i="46"/>
  <c r="D2553" i="46"/>
  <c r="D2554" i="46"/>
  <c r="D2555" i="46"/>
  <c r="D2556" i="46"/>
  <c r="D2557" i="46"/>
  <c r="D2558" i="46"/>
  <c r="D2559" i="46"/>
  <c r="D2560" i="46"/>
  <c r="D2561" i="46"/>
  <c r="D2562" i="46"/>
  <c r="D2563" i="46"/>
  <c r="D2564" i="46"/>
  <c r="D2565" i="46"/>
  <c r="D2566" i="46"/>
  <c r="D2567" i="46"/>
  <c r="D2568" i="46"/>
  <c r="D2569" i="46"/>
  <c r="D2570" i="46"/>
  <c r="D2571" i="46"/>
  <c r="D2572" i="46"/>
  <c r="D2573" i="46"/>
  <c r="D2574" i="46"/>
  <c r="D2575" i="46"/>
  <c r="D2576" i="46"/>
  <c r="D2577" i="46"/>
  <c r="D2578" i="46"/>
  <c r="D2579" i="46"/>
  <c r="D2580" i="46"/>
  <c r="D2581" i="46"/>
  <c r="D2582" i="46"/>
  <c r="D2583" i="46"/>
  <c r="D2584" i="46"/>
  <c r="D2585" i="46"/>
  <c r="D2586" i="46"/>
  <c r="D2587" i="46"/>
  <c r="D2588" i="46"/>
  <c r="D2589" i="46"/>
  <c r="D2590" i="46"/>
  <c r="D2591" i="46"/>
  <c r="D2592" i="46"/>
  <c r="D2593" i="46"/>
  <c r="D2594" i="46"/>
  <c r="D2595" i="46"/>
  <c r="D2596" i="46"/>
  <c r="D2597" i="46"/>
  <c r="D2598" i="46"/>
  <c r="D2599" i="46"/>
  <c r="D2600" i="46"/>
  <c r="D2601" i="46"/>
  <c r="D2602" i="46"/>
  <c r="D2603" i="46"/>
  <c r="D2604" i="46"/>
  <c r="D2605" i="46"/>
  <c r="D2606" i="46"/>
  <c r="D2607" i="46"/>
  <c r="D2608" i="46"/>
  <c r="D2609" i="46"/>
  <c r="D2610" i="46"/>
  <c r="D2611" i="46"/>
  <c r="D2612" i="46"/>
  <c r="D2613" i="46"/>
  <c r="D2614" i="46"/>
  <c r="D2615" i="46"/>
  <c r="D2616" i="46"/>
  <c r="D2617" i="46"/>
  <c r="D2618" i="46"/>
  <c r="D2619" i="46"/>
  <c r="D2620" i="46"/>
  <c r="D2621" i="46"/>
  <c r="D2622" i="46"/>
  <c r="D2623" i="46"/>
  <c r="D2624" i="46"/>
  <c r="D2625" i="46"/>
  <c r="D2626" i="46"/>
  <c r="D2627" i="46"/>
  <c r="D2628" i="46"/>
  <c r="D2629" i="46"/>
  <c r="D2630" i="46"/>
  <c r="D2631" i="46"/>
  <c r="D2632" i="46"/>
  <c r="D2633" i="46"/>
  <c r="D2634" i="46"/>
  <c r="D2635" i="46"/>
  <c r="D2636" i="46"/>
  <c r="D2637" i="46"/>
  <c r="D2638" i="46"/>
  <c r="D2639" i="46"/>
  <c r="D2640" i="46"/>
  <c r="D2641" i="46"/>
  <c r="D2642" i="46"/>
  <c r="D2643" i="46"/>
  <c r="D2644" i="46"/>
  <c r="D2645" i="46"/>
  <c r="D2646" i="46"/>
  <c r="D2647" i="46"/>
  <c r="D2648" i="46"/>
  <c r="D2649" i="46"/>
  <c r="D2650" i="46"/>
  <c r="D2651" i="46"/>
  <c r="D2652" i="46"/>
  <c r="D2653" i="46"/>
  <c r="D2654" i="46"/>
  <c r="D2655" i="46"/>
  <c r="D2656" i="46"/>
  <c r="D2657" i="46"/>
  <c r="D2658" i="46"/>
  <c r="D2659" i="46"/>
  <c r="D2660" i="46"/>
  <c r="D2661" i="46"/>
  <c r="D2662" i="46"/>
  <c r="D2663" i="46"/>
  <c r="D2664" i="46"/>
  <c r="D2665" i="46"/>
  <c r="D2666" i="46"/>
  <c r="D2667" i="46"/>
  <c r="D2668" i="46"/>
  <c r="D2669" i="46"/>
  <c r="D2670" i="46"/>
  <c r="D2671" i="46"/>
  <c r="D2672" i="46"/>
  <c r="D2673" i="46"/>
  <c r="D2674" i="46"/>
  <c r="D2675" i="46"/>
  <c r="D2676" i="46"/>
  <c r="D2677" i="46"/>
  <c r="D2678" i="46"/>
  <c r="D2679" i="46"/>
  <c r="D2680" i="46"/>
  <c r="D2681" i="46"/>
  <c r="D2682" i="46"/>
  <c r="D2683" i="46"/>
  <c r="D2684" i="46"/>
  <c r="D2685" i="46"/>
  <c r="D2686" i="46"/>
  <c r="D2687" i="46"/>
  <c r="D2688" i="46"/>
  <c r="D2689" i="46"/>
  <c r="D2690" i="46"/>
  <c r="D2691" i="46"/>
  <c r="D2692" i="46"/>
  <c r="D2693" i="46"/>
  <c r="D2694" i="46"/>
  <c r="D2695" i="46"/>
  <c r="D2696" i="46"/>
  <c r="D2697" i="46"/>
  <c r="D2698" i="46"/>
  <c r="D2699" i="46"/>
  <c r="D2700" i="46"/>
  <c r="D2701" i="46"/>
  <c r="D2702" i="46"/>
  <c r="D2703" i="46"/>
  <c r="D2704" i="46"/>
  <c r="D2705" i="46"/>
  <c r="D2706" i="46"/>
  <c r="D2707" i="46"/>
  <c r="D2708" i="46"/>
  <c r="D2709" i="46"/>
  <c r="D2710" i="46"/>
  <c r="D2711" i="46"/>
  <c r="D2712" i="46"/>
  <c r="D2713" i="46"/>
  <c r="D2714" i="46"/>
  <c r="D2715" i="46"/>
  <c r="D2716" i="46"/>
  <c r="D2717" i="46"/>
  <c r="D2718" i="46"/>
  <c r="D2719" i="46"/>
  <c r="D2720" i="46"/>
  <c r="D2721" i="46"/>
  <c r="D2722" i="46"/>
  <c r="D2723" i="46"/>
  <c r="D2724" i="46"/>
  <c r="D2725" i="46"/>
  <c r="D2726" i="46"/>
  <c r="D2727" i="46"/>
  <c r="D2728" i="46"/>
  <c r="D2729" i="46"/>
  <c r="D2730" i="46"/>
  <c r="D2731" i="46"/>
  <c r="D2732" i="46"/>
  <c r="D2733" i="46"/>
  <c r="D2734" i="46"/>
  <c r="D2735" i="46"/>
  <c r="D2736" i="46"/>
  <c r="D2737" i="46"/>
  <c r="D2738" i="46"/>
  <c r="D2739" i="46"/>
  <c r="D2740" i="46"/>
  <c r="D2741" i="46"/>
  <c r="D2742" i="46"/>
  <c r="D2743" i="46"/>
  <c r="D2744" i="46"/>
  <c r="D2745" i="46"/>
  <c r="D2746" i="46"/>
  <c r="D2747" i="46"/>
  <c r="D2748" i="46"/>
  <c r="D2749" i="46"/>
  <c r="D2750" i="46"/>
  <c r="D2751" i="46"/>
  <c r="D2752" i="46"/>
  <c r="D2753" i="46"/>
  <c r="D2754" i="46"/>
  <c r="D2755" i="46"/>
  <c r="D2756" i="46"/>
  <c r="D2757" i="46"/>
  <c r="D2758" i="46"/>
  <c r="D2759" i="46"/>
  <c r="D2760" i="46"/>
  <c r="D2761" i="46"/>
  <c r="D2762" i="46"/>
  <c r="D2763" i="46"/>
  <c r="D2764" i="46"/>
  <c r="D2765" i="46"/>
  <c r="D2766" i="46"/>
  <c r="D2767" i="46"/>
  <c r="D2768" i="46"/>
  <c r="D2769" i="46"/>
  <c r="D2770" i="46"/>
  <c r="D2771" i="46"/>
  <c r="D2772" i="46"/>
  <c r="D2773" i="46"/>
  <c r="D2774" i="46"/>
  <c r="D2775" i="46"/>
  <c r="D2776" i="46"/>
  <c r="D2777" i="46"/>
  <c r="D2778" i="46"/>
  <c r="D2779" i="46"/>
  <c r="D2780" i="46"/>
  <c r="D2781" i="46"/>
  <c r="D2782" i="46"/>
  <c r="D2783" i="46"/>
  <c r="D2784" i="46"/>
  <c r="D2785" i="46"/>
  <c r="D2786" i="46"/>
  <c r="D2787" i="46"/>
  <c r="D2788" i="46"/>
  <c r="D2789" i="46"/>
  <c r="D2790" i="46"/>
  <c r="D2791" i="46"/>
  <c r="D2792" i="46"/>
  <c r="D2793" i="46"/>
  <c r="D2794" i="46"/>
  <c r="D2795" i="46"/>
  <c r="D2796" i="46"/>
  <c r="D2797" i="46"/>
  <c r="D2798" i="46"/>
  <c r="D2799" i="46"/>
  <c r="D2800" i="46"/>
  <c r="D2801" i="46"/>
  <c r="D2802" i="46"/>
  <c r="D2803" i="46"/>
  <c r="D2804" i="46"/>
  <c r="D2805" i="46"/>
  <c r="D2806" i="46"/>
  <c r="D2807" i="46"/>
  <c r="D2808" i="46"/>
  <c r="D2809" i="46"/>
  <c r="D2810" i="46"/>
  <c r="D2811" i="46"/>
  <c r="D2812" i="46"/>
  <c r="D2813" i="46"/>
  <c r="D2814" i="46"/>
  <c r="D2815" i="46"/>
  <c r="D2816" i="46"/>
  <c r="D2817" i="46"/>
  <c r="D2818" i="46"/>
  <c r="D2819" i="46"/>
  <c r="D2820" i="46"/>
  <c r="D2821" i="46"/>
  <c r="D2822" i="46"/>
  <c r="D2823" i="46"/>
  <c r="D2824" i="46"/>
  <c r="D2825" i="46"/>
  <c r="D2826" i="46"/>
  <c r="D2827" i="46"/>
  <c r="D2828" i="46"/>
  <c r="D2829" i="46"/>
  <c r="D2830" i="46"/>
  <c r="D2831" i="46"/>
  <c r="D2832" i="46"/>
  <c r="D2833" i="46"/>
  <c r="D2834" i="46"/>
  <c r="D2835" i="46"/>
  <c r="D2836" i="46"/>
  <c r="D2837" i="46"/>
  <c r="D2838" i="46"/>
  <c r="D2839" i="46"/>
  <c r="D2840" i="46"/>
  <c r="D2841" i="46"/>
  <c r="D2842" i="46"/>
  <c r="D2843" i="46"/>
  <c r="D2844" i="46"/>
  <c r="D2845" i="46"/>
  <c r="D2846" i="46"/>
  <c r="D2847" i="46"/>
  <c r="D2848" i="46"/>
  <c r="D2849" i="46"/>
  <c r="D2850" i="46"/>
  <c r="D2851" i="46"/>
  <c r="D2852" i="46"/>
  <c r="D2853" i="46"/>
  <c r="D2854" i="46"/>
  <c r="D2855" i="46"/>
  <c r="D2856" i="46"/>
  <c r="D2857" i="46"/>
  <c r="D2858" i="46"/>
  <c r="D2859" i="46"/>
  <c r="D2860" i="46"/>
  <c r="D2861" i="46"/>
  <c r="D2862" i="46"/>
  <c r="D2863" i="46"/>
  <c r="D2864" i="46"/>
  <c r="D2865" i="46"/>
  <c r="D2866" i="46"/>
  <c r="D2867" i="46"/>
  <c r="D2868" i="46"/>
  <c r="D2869" i="46"/>
  <c r="D2870" i="46"/>
  <c r="D2871" i="46"/>
  <c r="D2872" i="46"/>
  <c r="D2873" i="46"/>
  <c r="D2874" i="46"/>
  <c r="D2875" i="46"/>
  <c r="D2876" i="46"/>
  <c r="D2877" i="46"/>
  <c r="D2878" i="46"/>
  <c r="D2879" i="46"/>
  <c r="D2880" i="46"/>
  <c r="D2881" i="46"/>
  <c r="D2882" i="46"/>
  <c r="D2883" i="46"/>
  <c r="D2884" i="46"/>
  <c r="D2885" i="46"/>
  <c r="D2886" i="46"/>
  <c r="D2887" i="46"/>
  <c r="D2888" i="46"/>
  <c r="D2889" i="46"/>
  <c r="D2890" i="46"/>
  <c r="D2891" i="46"/>
  <c r="D2892" i="46"/>
  <c r="D2893" i="46"/>
  <c r="D2894" i="46"/>
  <c r="D2895" i="46"/>
  <c r="D2896" i="46"/>
  <c r="D2897" i="46"/>
  <c r="D2898" i="46"/>
  <c r="D2899" i="46"/>
  <c r="D2900" i="46"/>
  <c r="D2901" i="46"/>
  <c r="D2902" i="46"/>
  <c r="D2903" i="46"/>
  <c r="D2904" i="46"/>
  <c r="D2905" i="46"/>
  <c r="D2906" i="46"/>
  <c r="D2907" i="46"/>
  <c r="D2908" i="46"/>
  <c r="D2909" i="46"/>
  <c r="D2910" i="46"/>
  <c r="D2911" i="46"/>
  <c r="D2912" i="46"/>
  <c r="D2913" i="46"/>
  <c r="D2914" i="46"/>
  <c r="D2915" i="46"/>
  <c r="D2916" i="46"/>
  <c r="D2917" i="46"/>
  <c r="D2918" i="46"/>
  <c r="D2919" i="46"/>
  <c r="D2920" i="46"/>
  <c r="D2921" i="46"/>
  <c r="D2922" i="46"/>
  <c r="D2923" i="46"/>
  <c r="D2924" i="46"/>
  <c r="D2925" i="46"/>
  <c r="D2926" i="46"/>
  <c r="D2927" i="46"/>
  <c r="D2928" i="46"/>
  <c r="D2929" i="46"/>
  <c r="D2930" i="46"/>
  <c r="D2931" i="46"/>
  <c r="D2932" i="46"/>
  <c r="D2933" i="46"/>
  <c r="D2934" i="46"/>
  <c r="D2935" i="46"/>
  <c r="D2936" i="46"/>
  <c r="D2937" i="46"/>
  <c r="D2938" i="46"/>
  <c r="D2939" i="46"/>
  <c r="D2940" i="46"/>
  <c r="D2941" i="46"/>
  <c r="D2942" i="46"/>
  <c r="D2943" i="46"/>
  <c r="D2944" i="46"/>
  <c r="D2945" i="46"/>
  <c r="D2946" i="46"/>
  <c r="D2947" i="46"/>
  <c r="D2948" i="46"/>
  <c r="D2949" i="46"/>
  <c r="D2950" i="46"/>
  <c r="D2951" i="46"/>
  <c r="D2952" i="46"/>
  <c r="D2953" i="46"/>
  <c r="D2954" i="46"/>
  <c r="D2955" i="46"/>
  <c r="D2956" i="46"/>
  <c r="D2957" i="46"/>
  <c r="D2958" i="46"/>
  <c r="D2959" i="46"/>
  <c r="D2960" i="46"/>
  <c r="D2961" i="46"/>
  <c r="D2962" i="46"/>
  <c r="D2963" i="46"/>
  <c r="D2964" i="46"/>
  <c r="D2965" i="46"/>
  <c r="D2966" i="46"/>
  <c r="D2967" i="46"/>
  <c r="D2968" i="46"/>
  <c r="D2969" i="46"/>
  <c r="D2970" i="46"/>
  <c r="D2971" i="46"/>
  <c r="D2972" i="46"/>
  <c r="D2973" i="46"/>
  <c r="D2974" i="46"/>
  <c r="D2975" i="46"/>
  <c r="D2976" i="46"/>
  <c r="D2977" i="46"/>
  <c r="D2978" i="46"/>
  <c r="D2979" i="46"/>
  <c r="D2980" i="46"/>
  <c r="D2981" i="46"/>
  <c r="D2982" i="46"/>
  <c r="D2983" i="46"/>
  <c r="D2984" i="46"/>
  <c r="D2985" i="46"/>
  <c r="D2986" i="46"/>
  <c r="D2987" i="46"/>
  <c r="D2988" i="46"/>
  <c r="D2989" i="46"/>
  <c r="D2990" i="46"/>
  <c r="D2991" i="46"/>
  <c r="D2992" i="46"/>
  <c r="D2993" i="46"/>
  <c r="D2994" i="46"/>
  <c r="D2995" i="46"/>
  <c r="D2996" i="46"/>
  <c r="D2997" i="46"/>
  <c r="D2998" i="46"/>
  <c r="D2999" i="46"/>
  <c r="D3000" i="46"/>
  <c r="D3001" i="46"/>
  <c r="D3002" i="46"/>
  <c r="D3003" i="46"/>
  <c r="D3004" i="46"/>
  <c r="D3005" i="46"/>
  <c r="D3006" i="46"/>
  <c r="D3007" i="46"/>
  <c r="D3008" i="46"/>
  <c r="D3009" i="46"/>
  <c r="D3010" i="46"/>
  <c r="D3011" i="46"/>
  <c r="D3012" i="46"/>
  <c r="D3013" i="46"/>
  <c r="D3014" i="46"/>
  <c r="D3015" i="46"/>
  <c r="D3016" i="46"/>
  <c r="D3017" i="46"/>
  <c r="D3018" i="46"/>
  <c r="D3019" i="46"/>
  <c r="D3020" i="46"/>
  <c r="D3021" i="46"/>
  <c r="D3022" i="46"/>
  <c r="D3023" i="46"/>
  <c r="D3024" i="46"/>
  <c r="D3025" i="46"/>
  <c r="D3026" i="46"/>
  <c r="D3027" i="46"/>
  <c r="D3028" i="46"/>
  <c r="D3029" i="46"/>
  <c r="D3030" i="46"/>
  <c r="D3031" i="46"/>
  <c r="D3032" i="46"/>
  <c r="D3033" i="46"/>
  <c r="D3034" i="46"/>
  <c r="D3035" i="46"/>
  <c r="D3036" i="46"/>
  <c r="D3037" i="46"/>
  <c r="D3038" i="46"/>
  <c r="D3039" i="46"/>
  <c r="D3040" i="46"/>
  <c r="D3041" i="46"/>
  <c r="D3042" i="46"/>
  <c r="D3043" i="46"/>
  <c r="D3044" i="46"/>
  <c r="D3045" i="46"/>
  <c r="D3046" i="46"/>
  <c r="D3047" i="46"/>
  <c r="D3048" i="46"/>
  <c r="D3049" i="46"/>
  <c r="D3050" i="46"/>
  <c r="D3051" i="46"/>
  <c r="D3052" i="46"/>
  <c r="D3053" i="46"/>
  <c r="D3054" i="46"/>
  <c r="D3055" i="46"/>
  <c r="D3056" i="46"/>
  <c r="D3057" i="46"/>
  <c r="D3058" i="46"/>
  <c r="D3059" i="46"/>
  <c r="D3060" i="46"/>
  <c r="D3061" i="46"/>
  <c r="D3062" i="46"/>
  <c r="D3063" i="46"/>
  <c r="D3064" i="46"/>
  <c r="D3065" i="46"/>
  <c r="D3066" i="46"/>
  <c r="D3067" i="46"/>
  <c r="D3068" i="46"/>
  <c r="D3069" i="46"/>
  <c r="D3070" i="46"/>
  <c r="D3071" i="46"/>
  <c r="D3072" i="46"/>
  <c r="D3073" i="46"/>
  <c r="D3074" i="46"/>
  <c r="D3075" i="46"/>
  <c r="D3076" i="46"/>
  <c r="D3077" i="46"/>
  <c r="D3078" i="46"/>
  <c r="D3079" i="46"/>
  <c r="D3080" i="46"/>
  <c r="D3081" i="46"/>
  <c r="D3082" i="46"/>
  <c r="D3083" i="46"/>
  <c r="D3084" i="46"/>
  <c r="D3085" i="46"/>
  <c r="D3086" i="46"/>
  <c r="D3087" i="46"/>
  <c r="D3088" i="46"/>
  <c r="D3089" i="46"/>
  <c r="D3090" i="46"/>
  <c r="D3091" i="46"/>
  <c r="D3092" i="46"/>
  <c r="D3093" i="46"/>
  <c r="D3094" i="46"/>
  <c r="D3095" i="46"/>
  <c r="D3096" i="46"/>
  <c r="D3097" i="46"/>
  <c r="D3098" i="46"/>
  <c r="D3099" i="46"/>
  <c r="D3100" i="46"/>
  <c r="D3101" i="46"/>
  <c r="D3102" i="46"/>
  <c r="D3103" i="46"/>
  <c r="D3104" i="46"/>
  <c r="D3105" i="46"/>
  <c r="D3106" i="46"/>
  <c r="D3107" i="46"/>
  <c r="D3108" i="46"/>
  <c r="D3109" i="46"/>
  <c r="D3110" i="46"/>
  <c r="D3111" i="46"/>
  <c r="D3112" i="46"/>
  <c r="D3113" i="46"/>
  <c r="D3114" i="46"/>
  <c r="D3115" i="46"/>
  <c r="D3116" i="46"/>
  <c r="D3117" i="46"/>
  <c r="D3118" i="46"/>
  <c r="D3119" i="46"/>
  <c r="D3120" i="46"/>
  <c r="D3121" i="46"/>
  <c r="D3122" i="46"/>
  <c r="D3123" i="46"/>
  <c r="D3124" i="46"/>
  <c r="D3125" i="46"/>
  <c r="D3126" i="46"/>
  <c r="D3127" i="46"/>
  <c r="D3128" i="46"/>
  <c r="D3129" i="46"/>
  <c r="D3130" i="46"/>
  <c r="D3131" i="46"/>
  <c r="D3132" i="46"/>
  <c r="D3133" i="46"/>
  <c r="D3134" i="46"/>
  <c r="D3135" i="46"/>
  <c r="D3136" i="46"/>
  <c r="D3137" i="46"/>
  <c r="D3138" i="46"/>
  <c r="D3139" i="46"/>
  <c r="D3140" i="46"/>
  <c r="D3141" i="46"/>
  <c r="D3142" i="46"/>
  <c r="D3143" i="46"/>
  <c r="D3144" i="46"/>
  <c r="D3145" i="46"/>
  <c r="D3146" i="46"/>
  <c r="D3147" i="46"/>
  <c r="D3148" i="46"/>
  <c r="D3149" i="46"/>
  <c r="D3150" i="46"/>
  <c r="D3151" i="46"/>
  <c r="D3152" i="46"/>
  <c r="D3153" i="46"/>
  <c r="D3154" i="46"/>
  <c r="D3155" i="46"/>
  <c r="D3156" i="46"/>
  <c r="D3157" i="46"/>
  <c r="D3158" i="46"/>
  <c r="D3159" i="46"/>
  <c r="D3160" i="46"/>
  <c r="D3161" i="46"/>
  <c r="D3162" i="46"/>
  <c r="D3163" i="46"/>
  <c r="D3164" i="46"/>
  <c r="D3165" i="46"/>
  <c r="D3166" i="46"/>
  <c r="D3167" i="46"/>
  <c r="D3168" i="46"/>
  <c r="D3169" i="46"/>
  <c r="D3170" i="46"/>
  <c r="D3171" i="46"/>
  <c r="D3172" i="46"/>
  <c r="D3173" i="46"/>
  <c r="D3174" i="46"/>
  <c r="D3175" i="46"/>
  <c r="D3176" i="46"/>
  <c r="D3177" i="46"/>
  <c r="D3178" i="46"/>
  <c r="D3179" i="46"/>
  <c r="D3180" i="46"/>
  <c r="D3181" i="46"/>
  <c r="D3182" i="46"/>
  <c r="D3183" i="46"/>
  <c r="D3184" i="46"/>
  <c r="D3185" i="46"/>
  <c r="D3186" i="46"/>
  <c r="D3187" i="46"/>
  <c r="D3188" i="46"/>
  <c r="D3189" i="46"/>
  <c r="D3190" i="46"/>
  <c r="D3191" i="46"/>
  <c r="D3192" i="46"/>
  <c r="D3193" i="46"/>
  <c r="D3194" i="46"/>
  <c r="D3195" i="46"/>
  <c r="D3196" i="46"/>
  <c r="D3197" i="46"/>
  <c r="D3198" i="46"/>
  <c r="D3199" i="46"/>
  <c r="D3200" i="46"/>
  <c r="D3201" i="46"/>
  <c r="D3202" i="46"/>
  <c r="D3203" i="46"/>
  <c r="D3204" i="46"/>
  <c r="D3205" i="46"/>
  <c r="D3206" i="46"/>
  <c r="D3207" i="46"/>
  <c r="D3208" i="46"/>
  <c r="D3209" i="46"/>
  <c r="D3210" i="46"/>
  <c r="D3211" i="46"/>
  <c r="D3212" i="46"/>
  <c r="D3213" i="46"/>
  <c r="D3214" i="46"/>
  <c r="D3215" i="46"/>
  <c r="D3216" i="46"/>
  <c r="D3217" i="46"/>
  <c r="D3218" i="46"/>
  <c r="D3219" i="46"/>
  <c r="D3220" i="46"/>
  <c r="D3221" i="46"/>
  <c r="D3222" i="46"/>
  <c r="D3223" i="46"/>
  <c r="D3224" i="46"/>
  <c r="D3225" i="46"/>
  <c r="D3226" i="46"/>
  <c r="D3227" i="46"/>
  <c r="D3228" i="46"/>
  <c r="D3229" i="46"/>
  <c r="D3230" i="46"/>
  <c r="D3231" i="46"/>
  <c r="D3232" i="46"/>
  <c r="D3233" i="46"/>
  <c r="D3234" i="46"/>
  <c r="D3235" i="46"/>
  <c r="D3236" i="46"/>
  <c r="D3237" i="46"/>
  <c r="D3238" i="46"/>
  <c r="D3239" i="46"/>
  <c r="D3240" i="46"/>
  <c r="D3241" i="46"/>
  <c r="D3242" i="46"/>
  <c r="D3243" i="46"/>
  <c r="D3244" i="46"/>
  <c r="D3245" i="46"/>
  <c r="D3246" i="46"/>
  <c r="D3247" i="46"/>
  <c r="D3248" i="46"/>
  <c r="D3249" i="46"/>
  <c r="D3250" i="46"/>
  <c r="D3251" i="46"/>
  <c r="D3252" i="46"/>
  <c r="D3253" i="46"/>
  <c r="D3254" i="46"/>
  <c r="D3255" i="46"/>
  <c r="D3256" i="46"/>
  <c r="D3257" i="46"/>
  <c r="D3258" i="46"/>
  <c r="D3259" i="46"/>
  <c r="D3260" i="46"/>
  <c r="D3261" i="46"/>
  <c r="D3262" i="46"/>
  <c r="D3263" i="46"/>
  <c r="D3264" i="46"/>
  <c r="D3265" i="46"/>
  <c r="D3266" i="46"/>
  <c r="D3267" i="46"/>
  <c r="D3268" i="46"/>
  <c r="D3269" i="46"/>
  <c r="D3270" i="46"/>
  <c r="D3271" i="46"/>
  <c r="D3272" i="46"/>
  <c r="D3273" i="46"/>
  <c r="D3274" i="46"/>
  <c r="D3275" i="46"/>
  <c r="D3276" i="46"/>
  <c r="D3277" i="46"/>
  <c r="D3278" i="46"/>
  <c r="D3279" i="46"/>
  <c r="D3280" i="46"/>
  <c r="D3281" i="46"/>
  <c r="D3282" i="46"/>
  <c r="D3283" i="46"/>
  <c r="D3284" i="46"/>
  <c r="D3285" i="46"/>
  <c r="D3286" i="46"/>
  <c r="D3287" i="46"/>
  <c r="D3288" i="46"/>
  <c r="D3289" i="46"/>
  <c r="D3290" i="46"/>
  <c r="D3291" i="46"/>
  <c r="D3292" i="46"/>
  <c r="D3293" i="46"/>
  <c r="D3294" i="46"/>
  <c r="D3295" i="46"/>
  <c r="D3296" i="46"/>
  <c r="D3297" i="46"/>
  <c r="D3298" i="46"/>
  <c r="D3299" i="46"/>
  <c r="D3300" i="46"/>
  <c r="D3301" i="46"/>
  <c r="D3302" i="46"/>
  <c r="D3303" i="46"/>
  <c r="D3304" i="46"/>
  <c r="D3305" i="46"/>
  <c r="D3306" i="46"/>
  <c r="D3307" i="46"/>
  <c r="D3308" i="46"/>
  <c r="D3309" i="46"/>
  <c r="D3310" i="46"/>
  <c r="D3311" i="46"/>
  <c r="D3312" i="46"/>
  <c r="D3313" i="46"/>
  <c r="D3314" i="46"/>
  <c r="D3315" i="46"/>
  <c r="D3316" i="46"/>
  <c r="D3317" i="46"/>
  <c r="D3318" i="46"/>
  <c r="D3319" i="46"/>
  <c r="D3320" i="46"/>
  <c r="D3321" i="46"/>
  <c r="D3322" i="46"/>
  <c r="D3323" i="46"/>
  <c r="D3324" i="46"/>
  <c r="D3325" i="46"/>
  <c r="D3326" i="46"/>
  <c r="D3327" i="46"/>
  <c r="D3328" i="46"/>
  <c r="D3329" i="46"/>
  <c r="D3330" i="46"/>
  <c r="D3331" i="46"/>
  <c r="D3332" i="46"/>
  <c r="D3333" i="46"/>
  <c r="D3334" i="46"/>
  <c r="D3335" i="46"/>
  <c r="D3336" i="46"/>
  <c r="D3337" i="46"/>
  <c r="D3338" i="46"/>
  <c r="D3339" i="46"/>
  <c r="D3340" i="46"/>
  <c r="D3341" i="46"/>
  <c r="D3342" i="46"/>
  <c r="D3343" i="46"/>
  <c r="D3344" i="46"/>
  <c r="D3345" i="46"/>
  <c r="D3346" i="46"/>
  <c r="D3347" i="46"/>
  <c r="D3348" i="46"/>
  <c r="D3349" i="46"/>
  <c r="D3350" i="46"/>
  <c r="D3351" i="46"/>
  <c r="D3352" i="46"/>
  <c r="D3353" i="46"/>
  <c r="D3354" i="46"/>
  <c r="D3355" i="46"/>
  <c r="D3356" i="46"/>
  <c r="D3357" i="46"/>
  <c r="D3358" i="46"/>
  <c r="D3359" i="46"/>
  <c r="D3360" i="46"/>
  <c r="D3361" i="46"/>
  <c r="D3362" i="46"/>
  <c r="D3363" i="46"/>
  <c r="D3364" i="46"/>
  <c r="D3365" i="46"/>
  <c r="D3366" i="46"/>
  <c r="D3367" i="46"/>
  <c r="D3368" i="46"/>
  <c r="D3369" i="46"/>
  <c r="D3370" i="46"/>
  <c r="D3371" i="46"/>
  <c r="D3372" i="46"/>
  <c r="D3373" i="46"/>
  <c r="D3374" i="46"/>
  <c r="D3375" i="46"/>
  <c r="D3376" i="46"/>
  <c r="D3377" i="46"/>
  <c r="D3378" i="46"/>
  <c r="D3379" i="46"/>
  <c r="D3380" i="46"/>
  <c r="D3381" i="46"/>
  <c r="D3382" i="46"/>
  <c r="D3383" i="46"/>
  <c r="D3384" i="46"/>
  <c r="D3385" i="46"/>
  <c r="D3386" i="46"/>
  <c r="D3387" i="46"/>
  <c r="D3388" i="46"/>
  <c r="D3389" i="46"/>
  <c r="D3390" i="46"/>
  <c r="D3391" i="46"/>
  <c r="D3392" i="46"/>
  <c r="D3393" i="46"/>
  <c r="D3394" i="46"/>
  <c r="D3395" i="46"/>
  <c r="D3396" i="46"/>
  <c r="D3397" i="46"/>
  <c r="D3398" i="46"/>
  <c r="D3399" i="46"/>
  <c r="D3400" i="46"/>
  <c r="D3401" i="46"/>
  <c r="D3402" i="46"/>
  <c r="D3403" i="46"/>
  <c r="D3404" i="46"/>
  <c r="D3405" i="46"/>
  <c r="D3406" i="46"/>
  <c r="D3407" i="46"/>
  <c r="D3408" i="46"/>
  <c r="D3409" i="46"/>
  <c r="D3410" i="46"/>
  <c r="D3411" i="46"/>
  <c r="D3412" i="46"/>
  <c r="D3413" i="46"/>
  <c r="D3414" i="46"/>
  <c r="D3415" i="46"/>
  <c r="D3416" i="46"/>
  <c r="D3417" i="46"/>
  <c r="D3418" i="46"/>
  <c r="D3419" i="46"/>
  <c r="D3420" i="46"/>
  <c r="D3421" i="46"/>
  <c r="D3422" i="46"/>
  <c r="D3423" i="46"/>
  <c r="D3424" i="46"/>
  <c r="D3425" i="46"/>
  <c r="D3426" i="46"/>
  <c r="D3427" i="46"/>
  <c r="D3428" i="46"/>
  <c r="D3429" i="46"/>
  <c r="D3430" i="46"/>
  <c r="D3431" i="46"/>
  <c r="D3432" i="46"/>
  <c r="D3433" i="46"/>
  <c r="D3434" i="46"/>
  <c r="D3435" i="46"/>
  <c r="D3436" i="46"/>
  <c r="D3437" i="46"/>
  <c r="D3438" i="46"/>
  <c r="D3439" i="46"/>
  <c r="D3440" i="46"/>
  <c r="D3441" i="46"/>
  <c r="D3442" i="46"/>
  <c r="D3443" i="46"/>
  <c r="D3444" i="46"/>
  <c r="D3445" i="46"/>
  <c r="D3446" i="46"/>
  <c r="D3447" i="46"/>
  <c r="D3448" i="46"/>
  <c r="D3449" i="46"/>
  <c r="D3450" i="46"/>
  <c r="D3451" i="46"/>
  <c r="D3452" i="46"/>
  <c r="D3453" i="46"/>
  <c r="D3454" i="46"/>
  <c r="D3455" i="46"/>
  <c r="D3456" i="46"/>
  <c r="D3457" i="46"/>
  <c r="D3458" i="46"/>
  <c r="D3459" i="46"/>
  <c r="D3460" i="46"/>
  <c r="D3461" i="46"/>
  <c r="D3462" i="46"/>
  <c r="D3463" i="46"/>
  <c r="D3464" i="46"/>
  <c r="D3465" i="46"/>
  <c r="D3466" i="46"/>
  <c r="D3467" i="46"/>
  <c r="D3468" i="46"/>
  <c r="D3469" i="46"/>
  <c r="D3470" i="46"/>
  <c r="D3471" i="46"/>
  <c r="D3472" i="46"/>
  <c r="D3473" i="46"/>
  <c r="D3474" i="46"/>
  <c r="D3475" i="46"/>
  <c r="D3476" i="46"/>
  <c r="D3477" i="46"/>
  <c r="D3478" i="46"/>
  <c r="D3479" i="46"/>
  <c r="D3480" i="46"/>
  <c r="D3481" i="46"/>
  <c r="D3482" i="46"/>
  <c r="D3483" i="46"/>
  <c r="D3484" i="46"/>
  <c r="D3485" i="46"/>
  <c r="D3486" i="46"/>
  <c r="D3487" i="46"/>
  <c r="D3488" i="46"/>
  <c r="D3489" i="46"/>
  <c r="D3490" i="46"/>
  <c r="D3491" i="46"/>
  <c r="D3492" i="46"/>
  <c r="D3493" i="46"/>
  <c r="D3494" i="46"/>
  <c r="D3495" i="46"/>
  <c r="D3496" i="46"/>
  <c r="D3497" i="46"/>
  <c r="D3498" i="46"/>
  <c r="D3499" i="46"/>
  <c r="D3500" i="46"/>
  <c r="D3501" i="46"/>
  <c r="D3502" i="46"/>
  <c r="D3503" i="46"/>
  <c r="D3504" i="46"/>
  <c r="D3505" i="46"/>
  <c r="D3506" i="46"/>
  <c r="D3507" i="46"/>
  <c r="D3508" i="46"/>
  <c r="D3509" i="46"/>
  <c r="D3510" i="46"/>
  <c r="D3511" i="46"/>
  <c r="D3512" i="46"/>
  <c r="D3513" i="46"/>
  <c r="D3514" i="46"/>
  <c r="D3515" i="46"/>
  <c r="D3516" i="46"/>
  <c r="D3517" i="46"/>
  <c r="D3518" i="46"/>
  <c r="D3519" i="46"/>
  <c r="D3520" i="46"/>
  <c r="D3521" i="46"/>
  <c r="D3522" i="46"/>
  <c r="D3523" i="46"/>
  <c r="D3524" i="46"/>
  <c r="D3525" i="46"/>
  <c r="D3526" i="46"/>
  <c r="D3527" i="46"/>
  <c r="D3528" i="46"/>
  <c r="D3529" i="46"/>
  <c r="D3530" i="46"/>
  <c r="D3531" i="46"/>
  <c r="D3532" i="46"/>
  <c r="D3533" i="46"/>
  <c r="D3534" i="46"/>
  <c r="D3535" i="46"/>
  <c r="D3536" i="46"/>
  <c r="D3537" i="46"/>
  <c r="D3538" i="46"/>
  <c r="D3539" i="46"/>
  <c r="D3540" i="46"/>
  <c r="D3541" i="46"/>
  <c r="D3542" i="46"/>
  <c r="D3543" i="46"/>
  <c r="D3544" i="46"/>
  <c r="D3545" i="46"/>
  <c r="D3546" i="46"/>
  <c r="D3547" i="46"/>
  <c r="D3548" i="46"/>
  <c r="D3549" i="46"/>
  <c r="D3550" i="46"/>
  <c r="D3551" i="46"/>
  <c r="D3552" i="46"/>
  <c r="D3553" i="46"/>
  <c r="D3554" i="46"/>
  <c r="D3555" i="46"/>
  <c r="D3556" i="46"/>
  <c r="D3557" i="46"/>
  <c r="D3558" i="46"/>
  <c r="D3559" i="46"/>
  <c r="D3560" i="46"/>
  <c r="D3561" i="46"/>
  <c r="D3562" i="46"/>
  <c r="D3563" i="46"/>
  <c r="D3564" i="46"/>
  <c r="D3565" i="46"/>
  <c r="D3566" i="46"/>
  <c r="D3567" i="46"/>
  <c r="D3568" i="46"/>
  <c r="D3569" i="46"/>
  <c r="D3570" i="46"/>
  <c r="D3571" i="46"/>
  <c r="D3572" i="46"/>
  <c r="D3573" i="46"/>
  <c r="D3574" i="46"/>
  <c r="D3575" i="46"/>
  <c r="D3576" i="46"/>
  <c r="D3577" i="46"/>
  <c r="D3578" i="46"/>
  <c r="D3579" i="46"/>
  <c r="D3580" i="46"/>
  <c r="D3581" i="46"/>
  <c r="D3582" i="46"/>
  <c r="D3583" i="46"/>
  <c r="D3584" i="46"/>
  <c r="D3585" i="46"/>
  <c r="D3586" i="46"/>
  <c r="D3587" i="46"/>
  <c r="D3588" i="46"/>
  <c r="D3589" i="46"/>
  <c r="D3590" i="46"/>
  <c r="D3591" i="46"/>
  <c r="D3592" i="46"/>
  <c r="D3593" i="46"/>
  <c r="D3594" i="46"/>
  <c r="D3595" i="46"/>
  <c r="D3596" i="46"/>
  <c r="D3597" i="46"/>
  <c r="D3598" i="46"/>
  <c r="D3599" i="46"/>
  <c r="D3600" i="46"/>
  <c r="D3601" i="46"/>
  <c r="D3602" i="46"/>
  <c r="D3603" i="46"/>
  <c r="D3604" i="46"/>
  <c r="D3605" i="46"/>
  <c r="D3606" i="46"/>
  <c r="D3607" i="46"/>
  <c r="D3608" i="46"/>
  <c r="D3609" i="46"/>
  <c r="D3610" i="46"/>
  <c r="D3611" i="46"/>
  <c r="D3612" i="46"/>
  <c r="D3613" i="46"/>
  <c r="D3614" i="46"/>
  <c r="D3615" i="46"/>
  <c r="D3616" i="46"/>
  <c r="D3617" i="46"/>
  <c r="D3618" i="46"/>
  <c r="D3619" i="46"/>
  <c r="D3620" i="46"/>
  <c r="D3621" i="46"/>
  <c r="D3622" i="46"/>
  <c r="D3623" i="46"/>
  <c r="D3624" i="46"/>
  <c r="D3625" i="46"/>
  <c r="D3626" i="46"/>
  <c r="D3627" i="46"/>
  <c r="D3628" i="46"/>
  <c r="D3629" i="46"/>
  <c r="D3630" i="46"/>
  <c r="D3631" i="46"/>
  <c r="D3632" i="46"/>
  <c r="D3633" i="46"/>
  <c r="D3634" i="46"/>
  <c r="D3635" i="46"/>
  <c r="D3636" i="46"/>
  <c r="D3637" i="46"/>
  <c r="D3638" i="46"/>
  <c r="D3639" i="46"/>
  <c r="D3640" i="46"/>
  <c r="D3641" i="46"/>
  <c r="D3642" i="46"/>
  <c r="D3643" i="46"/>
  <c r="D3644" i="46"/>
  <c r="D3645" i="46"/>
  <c r="D3646" i="46"/>
  <c r="D3647" i="46"/>
  <c r="D3648" i="46"/>
  <c r="D3649" i="46"/>
  <c r="D3650" i="46"/>
  <c r="D3651" i="46"/>
  <c r="D3652" i="46"/>
  <c r="D3653" i="46"/>
  <c r="D3654" i="46"/>
  <c r="D3655" i="46"/>
  <c r="D3656" i="46"/>
  <c r="D3657" i="46"/>
  <c r="D3658" i="46"/>
  <c r="D3659" i="46"/>
  <c r="D3660" i="46"/>
  <c r="D3661" i="46"/>
  <c r="D3662" i="46"/>
  <c r="D3663" i="46"/>
  <c r="D3664" i="46"/>
  <c r="D3665" i="46"/>
  <c r="D3666" i="46"/>
  <c r="D3667" i="46"/>
  <c r="D3668" i="46"/>
  <c r="D3669" i="46"/>
  <c r="D3670" i="46"/>
  <c r="D3671" i="46"/>
  <c r="D3672" i="46"/>
  <c r="D3673" i="46"/>
  <c r="D3674" i="46"/>
  <c r="D3675" i="46"/>
  <c r="D3676" i="46"/>
  <c r="D3677" i="46"/>
  <c r="D3678" i="46"/>
  <c r="D3679" i="46"/>
  <c r="D3680" i="46"/>
  <c r="D3681" i="46"/>
  <c r="D3682" i="46"/>
  <c r="D3683" i="46"/>
  <c r="D3684" i="46"/>
  <c r="D3685" i="46"/>
  <c r="D3686" i="46"/>
  <c r="D3687" i="46"/>
  <c r="D3688" i="46"/>
  <c r="D3689" i="46"/>
  <c r="D3690" i="46"/>
  <c r="D3691" i="46"/>
  <c r="D3692" i="46"/>
  <c r="D3693" i="46"/>
  <c r="D3694" i="46"/>
  <c r="D3695" i="46"/>
  <c r="D3696" i="46"/>
  <c r="D3697" i="46"/>
  <c r="D3698" i="46"/>
  <c r="D3699" i="46"/>
  <c r="D3700" i="46"/>
  <c r="D3701" i="46"/>
  <c r="D3702" i="46"/>
  <c r="D3703" i="46"/>
  <c r="D3704" i="46"/>
  <c r="D3705" i="46"/>
  <c r="D3706" i="46"/>
  <c r="D3707" i="46"/>
  <c r="D3708" i="46"/>
  <c r="D3709" i="46"/>
  <c r="D3710" i="46"/>
  <c r="D3711" i="46"/>
  <c r="D3712" i="46"/>
  <c r="D3713" i="46"/>
  <c r="D3714" i="46"/>
  <c r="D3715" i="46"/>
  <c r="D3716" i="46"/>
  <c r="D3717" i="46"/>
  <c r="D3718" i="46"/>
  <c r="D3719" i="46"/>
  <c r="D3720" i="46"/>
  <c r="D3721" i="46"/>
  <c r="D3722" i="46"/>
  <c r="D3723" i="46"/>
  <c r="D3724" i="46"/>
  <c r="D3725" i="46"/>
  <c r="D3726" i="46"/>
  <c r="D3727" i="46"/>
  <c r="D3728" i="46"/>
  <c r="D3729" i="46"/>
  <c r="D3730" i="46"/>
  <c r="D3731" i="46"/>
  <c r="D3732" i="46"/>
  <c r="D3733" i="46"/>
  <c r="D3734" i="46"/>
  <c r="D3735" i="46"/>
  <c r="D3736" i="46"/>
  <c r="D3737" i="46"/>
  <c r="D3738" i="46"/>
  <c r="D3739" i="46"/>
  <c r="D3740" i="46"/>
  <c r="D3741" i="46"/>
  <c r="D3742" i="46"/>
  <c r="D3743" i="46"/>
  <c r="D3744" i="46"/>
  <c r="D3745" i="46"/>
  <c r="D3746" i="46"/>
  <c r="D3747" i="46"/>
  <c r="D3748" i="46"/>
  <c r="D3749" i="46"/>
  <c r="D3750" i="46"/>
  <c r="D3751" i="46"/>
  <c r="D3752" i="46"/>
  <c r="D3753" i="46"/>
  <c r="D3754" i="46"/>
  <c r="D3755" i="46"/>
  <c r="D3756" i="46"/>
  <c r="D3757" i="46"/>
  <c r="D3758" i="46"/>
  <c r="D3759" i="46"/>
  <c r="D3760" i="46"/>
  <c r="D3761" i="46"/>
  <c r="D3762" i="46"/>
  <c r="D3763" i="46"/>
  <c r="D3764" i="46"/>
  <c r="D3765" i="46"/>
  <c r="D3766" i="46"/>
  <c r="D3767" i="46"/>
  <c r="D3768" i="46"/>
  <c r="D3769" i="46"/>
  <c r="D3770" i="46"/>
  <c r="D3771" i="46"/>
  <c r="D3772" i="46"/>
  <c r="D3773" i="46"/>
  <c r="D3774" i="46"/>
  <c r="D3775" i="46"/>
  <c r="D3776" i="46"/>
  <c r="D3777" i="46"/>
  <c r="D3778" i="46"/>
  <c r="D3779" i="46"/>
  <c r="D3780" i="46"/>
  <c r="D3781" i="46"/>
  <c r="D3782" i="46"/>
  <c r="D3783" i="46"/>
  <c r="D3784" i="46"/>
  <c r="D3785" i="46"/>
  <c r="D3786" i="46"/>
  <c r="D3787" i="46"/>
  <c r="D3788" i="46"/>
  <c r="D3789" i="46"/>
  <c r="D3790" i="46"/>
  <c r="D3791" i="46"/>
  <c r="D3792" i="46"/>
  <c r="D3793" i="46"/>
  <c r="D3794" i="46"/>
  <c r="D3795" i="46"/>
  <c r="D3796" i="46"/>
  <c r="D3797" i="46"/>
  <c r="D3798" i="46"/>
  <c r="D3799" i="46"/>
  <c r="D3800" i="46"/>
  <c r="D3801" i="46"/>
  <c r="D3802" i="46"/>
  <c r="D3803" i="46"/>
  <c r="D3804" i="46"/>
  <c r="D3805" i="46"/>
  <c r="D3806" i="46"/>
  <c r="D3807" i="46"/>
  <c r="D3808" i="46"/>
  <c r="D3809" i="46"/>
  <c r="D3810" i="46"/>
  <c r="D3811" i="46"/>
  <c r="D3812" i="46"/>
  <c r="D3813" i="46"/>
  <c r="D3814" i="46"/>
  <c r="D3815" i="46"/>
  <c r="D3816" i="46"/>
  <c r="D3817" i="46"/>
  <c r="D3818" i="46"/>
  <c r="D3819" i="46"/>
  <c r="D3820" i="46"/>
  <c r="D3821" i="46"/>
  <c r="D3822" i="46"/>
  <c r="D3823" i="46"/>
  <c r="D3824" i="46"/>
  <c r="D3825" i="46"/>
  <c r="D3826" i="46"/>
  <c r="D3827" i="46"/>
  <c r="D3828" i="46"/>
  <c r="D3829" i="46"/>
  <c r="D3830" i="46"/>
  <c r="D3831" i="46"/>
  <c r="D3832" i="46"/>
  <c r="D3833" i="46"/>
  <c r="D3834" i="46"/>
  <c r="D3835" i="46"/>
  <c r="D3836" i="46"/>
  <c r="D3837" i="46"/>
  <c r="D3838" i="46"/>
  <c r="D3839" i="46"/>
  <c r="D3840" i="46"/>
  <c r="D3841" i="46"/>
  <c r="D3842" i="46"/>
  <c r="D3843" i="46"/>
  <c r="D3844" i="46"/>
  <c r="D3845" i="46"/>
  <c r="D3846" i="46"/>
  <c r="D3847" i="46"/>
  <c r="D3848" i="46"/>
  <c r="D3849" i="46"/>
  <c r="D3850" i="46"/>
  <c r="D3851" i="46"/>
  <c r="D3852" i="46"/>
  <c r="D3853" i="46"/>
  <c r="D3854" i="46"/>
  <c r="D3855" i="46"/>
  <c r="D3856" i="46"/>
  <c r="D3857" i="46"/>
  <c r="D3858" i="46"/>
  <c r="D3859" i="46"/>
  <c r="D3860" i="46"/>
  <c r="D3861" i="46"/>
  <c r="D3862" i="46"/>
  <c r="D3863" i="46"/>
  <c r="D3864" i="46"/>
  <c r="D3865" i="46"/>
  <c r="D3866" i="46"/>
  <c r="D3867" i="46"/>
  <c r="D3868" i="46"/>
  <c r="D3869" i="46"/>
  <c r="D3870" i="46"/>
  <c r="D3871" i="46"/>
  <c r="D3872" i="46"/>
  <c r="D3873" i="46"/>
  <c r="D3874" i="46"/>
  <c r="D3875" i="46"/>
  <c r="D3876" i="46"/>
  <c r="D3877" i="46"/>
  <c r="D3878" i="46"/>
  <c r="D3879" i="46"/>
  <c r="D3880" i="46"/>
  <c r="D3881" i="46"/>
  <c r="D3882" i="46"/>
  <c r="D3883" i="46"/>
  <c r="D3884" i="46"/>
  <c r="D3885" i="46"/>
  <c r="D3886" i="46"/>
  <c r="D3887" i="46"/>
  <c r="D3888" i="46"/>
  <c r="D3889" i="46"/>
  <c r="D3890" i="46"/>
  <c r="D3891" i="46"/>
  <c r="D3892" i="46"/>
  <c r="D3893" i="46"/>
  <c r="D3894" i="46"/>
  <c r="D3895" i="46"/>
  <c r="D3896" i="46"/>
  <c r="D3897" i="46"/>
  <c r="D3898" i="46"/>
  <c r="D3899" i="46"/>
  <c r="D3900" i="46"/>
  <c r="D3901" i="46"/>
  <c r="D3902" i="46"/>
  <c r="D3903" i="46"/>
  <c r="D3904" i="46"/>
  <c r="D3905" i="46"/>
  <c r="D3906" i="46"/>
  <c r="D3907" i="46"/>
  <c r="D3908" i="46"/>
  <c r="D3909" i="46"/>
  <c r="D3910" i="46"/>
  <c r="D3911" i="46"/>
  <c r="D3912" i="46"/>
  <c r="D3913" i="46"/>
  <c r="D3914" i="46"/>
  <c r="D3915" i="46"/>
  <c r="D3916" i="46"/>
  <c r="D3917" i="46"/>
  <c r="D3918" i="46"/>
  <c r="D3919" i="46"/>
  <c r="D3920" i="46"/>
  <c r="D3921" i="46"/>
  <c r="D3922" i="46"/>
  <c r="D3923" i="46"/>
  <c r="D3924" i="46"/>
  <c r="D3925" i="46"/>
  <c r="D3926" i="46"/>
  <c r="D3927" i="46"/>
  <c r="D3928" i="46"/>
  <c r="D3929" i="46"/>
  <c r="D3930" i="46"/>
  <c r="D3931" i="46"/>
  <c r="D3932" i="46"/>
  <c r="D3933" i="46"/>
  <c r="D3934" i="46"/>
  <c r="D3935" i="46"/>
  <c r="D3936" i="46"/>
  <c r="D3937" i="46"/>
  <c r="D3938" i="46"/>
  <c r="D3939" i="46"/>
  <c r="D3940" i="46"/>
  <c r="D3941" i="46"/>
  <c r="D3942" i="46"/>
  <c r="D3943" i="46"/>
  <c r="D3944" i="46"/>
  <c r="D3945" i="46"/>
  <c r="D3946" i="46"/>
  <c r="D3947" i="46"/>
  <c r="D3948" i="46"/>
  <c r="D3949" i="46"/>
  <c r="D3950" i="46"/>
  <c r="D3951" i="46"/>
  <c r="D3952" i="46"/>
  <c r="D3953" i="46"/>
  <c r="D3954" i="46"/>
  <c r="D3955" i="46"/>
  <c r="D3956" i="46"/>
  <c r="D3957" i="46"/>
  <c r="D3958" i="46"/>
  <c r="D3959" i="46"/>
  <c r="D3960" i="46"/>
  <c r="D3961" i="46"/>
  <c r="D3962" i="46"/>
  <c r="D3963" i="46"/>
  <c r="D3964" i="46"/>
  <c r="D3965" i="46"/>
  <c r="D3966" i="46"/>
  <c r="D3967" i="46"/>
  <c r="D3968" i="46"/>
  <c r="D3969" i="46"/>
  <c r="D3970" i="46"/>
  <c r="D3971" i="46"/>
  <c r="D3972" i="46"/>
  <c r="D3973" i="46"/>
  <c r="D3974" i="46"/>
  <c r="D3975" i="46"/>
  <c r="D3976" i="46"/>
  <c r="D3977" i="46"/>
  <c r="D3978" i="46"/>
  <c r="D3979" i="46"/>
  <c r="D3980" i="46"/>
  <c r="D3981" i="46"/>
  <c r="D3982" i="46"/>
  <c r="D3983" i="46"/>
  <c r="D3984" i="46"/>
  <c r="D3985" i="46"/>
  <c r="D3986" i="46"/>
  <c r="D3987" i="46"/>
  <c r="D3988" i="46"/>
  <c r="D3989" i="46"/>
  <c r="D3990" i="46"/>
  <c r="D3991" i="46"/>
  <c r="D3992" i="46"/>
  <c r="D3993" i="46"/>
  <c r="D3994" i="46"/>
  <c r="D3995" i="46"/>
  <c r="D3996" i="46"/>
  <c r="D3997" i="46"/>
  <c r="D3998" i="46"/>
  <c r="D3999" i="46"/>
  <c r="D4000" i="46"/>
  <c r="D4001" i="46"/>
  <c r="D4002" i="46"/>
  <c r="D4003" i="46"/>
  <c r="D4004" i="46"/>
  <c r="D4005" i="46"/>
  <c r="D4006" i="46"/>
  <c r="D4007" i="46"/>
  <c r="D4008" i="46"/>
  <c r="D4009" i="46"/>
  <c r="D4010" i="46"/>
  <c r="D4011" i="46"/>
  <c r="D4012" i="46"/>
  <c r="D4013" i="46"/>
  <c r="D4014" i="46"/>
  <c r="D4015" i="46"/>
  <c r="D4016" i="46"/>
  <c r="D4017" i="46"/>
  <c r="D4018" i="46"/>
  <c r="D4019" i="46"/>
  <c r="D4020" i="46"/>
  <c r="D4021" i="46"/>
  <c r="D4022" i="46"/>
  <c r="D4023" i="46"/>
  <c r="D4024" i="46"/>
  <c r="D4025" i="46"/>
  <c r="D4026" i="46"/>
  <c r="D4027" i="46"/>
  <c r="D4028" i="46"/>
  <c r="D4029" i="46"/>
  <c r="D4030" i="46"/>
  <c r="D4031" i="46"/>
  <c r="D4032" i="46"/>
  <c r="D4033" i="46"/>
  <c r="D4034" i="46"/>
  <c r="D4035" i="46"/>
  <c r="D4036" i="46"/>
  <c r="D4037" i="46"/>
  <c r="D4038" i="46"/>
  <c r="D4039" i="46"/>
  <c r="D4040" i="46"/>
  <c r="D4041" i="46"/>
  <c r="D4042" i="46"/>
  <c r="D4043" i="46"/>
  <c r="D4044" i="46"/>
  <c r="D4045" i="46"/>
  <c r="D4046" i="46"/>
  <c r="D4047" i="46"/>
  <c r="D4048" i="46"/>
  <c r="D4049" i="46"/>
  <c r="D4050" i="46"/>
  <c r="D4051" i="46"/>
  <c r="D4052" i="46"/>
  <c r="D4053" i="46"/>
  <c r="D4054" i="46"/>
  <c r="D4055" i="46"/>
  <c r="D4056" i="46"/>
  <c r="D4057" i="46"/>
  <c r="D4058" i="46"/>
  <c r="D4059" i="46"/>
  <c r="D4060" i="46"/>
  <c r="D4061" i="46"/>
  <c r="D4062" i="46"/>
  <c r="D4063" i="46"/>
  <c r="D4064" i="46"/>
  <c r="D4065" i="46"/>
  <c r="D4066" i="46"/>
  <c r="D4067" i="46"/>
  <c r="D4068" i="46"/>
  <c r="D4069" i="46"/>
  <c r="D4070" i="46"/>
  <c r="D4071" i="46"/>
  <c r="D4072" i="46"/>
  <c r="D4073" i="46"/>
  <c r="D4074" i="46"/>
  <c r="D4075" i="46"/>
  <c r="D4076" i="46"/>
  <c r="D4077" i="46"/>
  <c r="D4078" i="46"/>
  <c r="D4079" i="46"/>
  <c r="D4080" i="46"/>
  <c r="D4081" i="46"/>
  <c r="D4082" i="46"/>
  <c r="D4083" i="46"/>
  <c r="D4084" i="46"/>
  <c r="D4085" i="46"/>
  <c r="D4086" i="46"/>
  <c r="D4087" i="46"/>
  <c r="D4088" i="46"/>
  <c r="D4089" i="46"/>
  <c r="D4090" i="46"/>
  <c r="D4091" i="46"/>
  <c r="D4092" i="46"/>
  <c r="D4093" i="46"/>
  <c r="D4094" i="46"/>
  <c r="D4095" i="46"/>
  <c r="D4096" i="46"/>
  <c r="D4097" i="46"/>
  <c r="D4098" i="46"/>
  <c r="D4099" i="46"/>
  <c r="D4100" i="46"/>
  <c r="D4101" i="46"/>
  <c r="D4102" i="46"/>
  <c r="D4103" i="46"/>
  <c r="D4104" i="46"/>
  <c r="D4105" i="46"/>
  <c r="D4106" i="46"/>
  <c r="D4107" i="46"/>
  <c r="D4108" i="46"/>
  <c r="D4109" i="46"/>
  <c r="D4110" i="46"/>
  <c r="D4111" i="46"/>
  <c r="D4112" i="46"/>
  <c r="D4113" i="46"/>
  <c r="D4114" i="46"/>
  <c r="D4115" i="46"/>
  <c r="D4116" i="46"/>
  <c r="D4117" i="46"/>
  <c r="D4118" i="46"/>
  <c r="D4119" i="46"/>
  <c r="D4120" i="46"/>
  <c r="D4121" i="46"/>
  <c r="D4122" i="46"/>
  <c r="D4123" i="46"/>
  <c r="D4124" i="46"/>
  <c r="D4125" i="46"/>
  <c r="D4126" i="46"/>
  <c r="D4127" i="46"/>
  <c r="D4128" i="46"/>
  <c r="D4129" i="46"/>
  <c r="D4130" i="46"/>
  <c r="D4131" i="46"/>
  <c r="D4132" i="46"/>
  <c r="D4133" i="46"/>
  <c r="D4134" i="46"/>
  <c r="D4135" i="46"/>
  <c r="D4136" i="46"/>
  <c r="D4137" i="46"/>
  <c r="D4138" i="46"/>
  <c r="D4139" i="46"/>
  <c r="D4140" i="46"/>
  <c r="D4141" i="46"/>
  <c r="D4142" i="46"/>
  <c r="D4143" i="46"/>
  <c r="D4144" i="46"/>
  <c r="D4145" i="46"/>
  <c r="D4146" i="46"/>
  <c r="D4147" i="46"/>
  <c r="D4148" i="46"/>
  <c r="D4149" i="46"/>
  <c r="D4150" i="46"/>
  <c r="D4151" i="46"/>
  <c r="D4152" i="46"/>
  <c r="D4153" i="46"/>
  <c r="D4154" i="46"/>
  <c r="D4155" i="46"/>
  <c r="D4156" i="46"/>
  <c r="D4157" i="46"/>
  <c r="D4158" i="46"/>
  <c r="D4159" i="46"/>
  <c r="D4160" i="46"/>
  <c r="D4161" i="46"/>
  <c r="D4162" i="46"/>
  <c r="D4163" i="46"/>
  <c r="D4164" i="46"/>
  <c r="D4165" i="46"/>
  <c r="D4166" i="46"/>
  <c r="D4167" i="46"/>
  <c r="D4168" i="46"/>
  <c r="D4169" i="46"/>
  <c r="D4170" i="46"/>
  <c r="D4171" i="46"/>
  <c r="D4172" i="46"/>
  <c r="D4173" i="46"/>
  <c r="D4174" i="46"/>
  <c r="D4175" i="46"/>
  <c r="D4176" i="46"/>
  <c r="D4177" i="46"/>
  <c r="D4178" i="46"/>
  <c r="D4179" i="46"/>
  <c r="D4180" i="46"/>
  <c r="D4181" i="46"/>
  <c r="D4182" i="46"/>
  <c r="D4183" i="46"/>
  <c r="D4184" i="46"/>
  <c r="D4185" i="46"/>
  <c r="D4186" i="46"/>
  <c r="D4187" i="46"/>
  <c r="D4188" i="46"/>
  <c r="D4189" i="46"/>
  <c r="D4190" i="46"/>
  <c r="D4191" i="46"/>
  <c r="D4192" i="46"/>
  <c r="D4193" i="46"/>
  <c r="D4194" i="46"/>
  <c r="D4195" i="46"/>
  <c r="D4196" i="46"/>
  <c r="D4197" i="46"/>
  <c r="D4198" i="46"/>
  <c r="D4199" i="46"/>
  <c r="D4200" i="46"/>
  <c r="D4201" i="46"/>
  <c r="D4202" i="46"/>
  <c r="D4203" i="46"/>
  <c r="D4204" i="46"/>
  <c r="D4205" i="46"/>
  <c r="D4206" i="46"/>
  <c r="D4207" i="46"/>
  <c r="D4208" i="46"/>
  <c r="D4209" i="46"/>
  <c r="D4210" i="46"/>
  <c r="D4211" i="46"/>
  <c r="D4212" i="46"/>
  <c r="D4213" i="46"/>
  <c r="D4214" i="46"/>
  <c r="D4215" i="46"/>
  <c r="D4216" i="46"/>
  <c r="D4217" i="46"/>
  <c r="D4218" i="46"/>
  <c r="D4219" i="46"/>
  <c r="D4220" i="46"/>
  <c r="D4221" i="46"/>
  <c r="D4222" i="46"/>
  <c r="D4223" i="46"/>
  <c r="D4224" i="46"/>
  <c r="D4225" i="46"/>
  <c r="D4226" i="46"/>
  <c r="D4227" i="46"/>
  <c r="D4228" i="46"/>
  <c r="D4229" i="46"/>
  <c r="D4230" i="46"/>
  <c r="D4231" i="46"/>
  <c r="D4232" i="46"/>
  <c r="D4233" i="46"/>
  <c r="D4234" i="46"/>
  <c r="D4235" i="46"/>
  <c r="D4236" i="46"/>
  <c r="D4237" i="46"/>
  <c r="D4238" i="46"/>
  <c r="D4239" i="46"/>
  <c r="D4240" i="46"/>
  <c r="D4241" i="46"/>
  <c r="D4242" i="46"/>
  <c r="D4243" i="46"/>
  <c r="D4244" i="46"/>
  <c r="D4245" i="46"/>
  <c r="D4246" i="46"/>
  <c r="D4247" i="46"/>
  <c r="D4248" i="46"/>
  <c r="D4249" i="46"/>
  <c r="D4250" i="46"/>
  <c r="D4251" i="46"/>
  <c r="D4252" i="46"/>
  <c r="D4253" i="46"/>
  <c r="D4254" i="46"/>
  <c r="D4255" i="46"/>
  <c r="D4256" i="46"/>
  <c r="D4257" i="46"/>
  <c r="D4258" i="46"/>
  <c r="D4259" i="46"/>
  <c r="D4260" i="46"/>
  <c r="D4261" i="46"/>
  <c r="D4262" i="46"/>
  <c r="D4263" i="46"/>
  <c r="D4264" i="46"/>
  <c r="D4265" i="46"/>
  <c r="D4266" i="46"/>
  <c r="D4267" i="46"/>
  <c r="D4268" i="46"/>
  <c r="D4269" i="46"/>
  <c r="D4270" i="46"/>
  <c r="D4271" i="46"/>
  <c r="D4272" i="46"/>
  <c r="D4273" i="46"/>
  <c r="D4274" i="46"/>
  <c r="D4275" i="46"/>
  <c r="D4276" i="46"/>
  <c r="D4277" i="46"/>
  <c r="D4278" i="46"/>
  <c r="D4279" i="46"/>
  <c r="D4280" i="46"/>
  <c r="D4281" i="46"/>
  <c r="D4282" i="46"/>
  <c r="D4283" i="46"/>
  <c r="D4284" i="46"/>
  <c r="D4285" i="46"/>
  <c r="D4286" i="46"/>
  <c r="D4287" i="46"/>
  <c r="D4288" i="46"/>
  <c r="D4289" i="46"/>
  <c r="D4290" i="46"/>
  <c r="D4291" i="46"/>
  <c r="D4292" i="46"/>
  <c r="D4293" i="46"/>
  <c r="D4294" i="46"/>
  <c r="D4295" i="46"/>
  <c r="D4296" i="46"/>
  <c r="D4297" i="46"/>
  <c r="D4298" i="46"/>
  <c r="D4299" i="46"/>
  <c r="D4300" i="46"/>
  <c r="D4301" i="46"/>
  <c r="D4302" i="46"/>
  <c r="D4303" i="46"/>
  <c r="D4304" i="46"/>
  <c r="D4305" i="46"/>
  <c r="D4306" i="46"/>
  <c r="D4307" i="46"/>
  <c r="D4308" i="46"/>
  <c r="D4309" i="46"/>
  <c r="D4310" i="46"/>
  <c r="D4311" i="46"/>
  <c r="D4312" i="46"/>
  <c r="D4313" i="46"/>
  <c r="D4314" i="46"/>
  <c r="D4315" i="46"/>
  <c r="D4316" i="46"/>
  <c r="D4317" i="46"/>
  <c r="D4318" i="46"/>
  <c r="D4319" i="46"/>
  <c r="D4320" i="46"/>
  <c r="D4321" i="46"/>
  <c r="D4322" i="46"/>
  <c r="D4323" i="46"/>
  <c r="D4324" i="46"/>
  <c r="D4325" i="46"/>
  <c r="D4326" i="46"/>
  <c r="D4327" i="46"/>
  <c r="D4328" i="46"/>
  <c r="D4329" i="46"/>
  <c r="D4330" i="46"/>
  <c r="D4331" i="46"/>
  <c r="D4332" i="46"/>
  <c r="D4333" i="46"/>
  <c r="D4334" i="46"/>
  <c r="D4335" i="46"/>
  <c r="D4336" i="46"/>
  <c r="D4337" i="46"/>
  <c r="D4338" i="46"/>
  <c r="D4339" i="46"/>
  <c r="D4340" i="46"/>
  <c r="D4341" i="46"/>
  <c r="D4342" i="46"/>
  <c r="D4343" i="46"/>
  <c r="D4344" i="46"/>
  <c r="D4345" i="46"/>
  <c r="D4346" i="46"/>
  <c r="D4347" i="46"/>
  <c r="D4348" i="46"/>
  <c r="D4349" i="46"/>
  <c r="D4350" i="46"/>
  <c r="D4351" i="46"/>
  <c r="D4352" i="46"/>
  <c r="D4353" i="46"/>
  <c r="D4354" i="46"/>
  <c r="D4355" i="46"/>
  <c r="D4356" i="46"/>
  <c r="D4357" i="46"/>
  <c r="D4358" i="46"/>
  <c r="D4359" i="46"/>
  <c r="D4360" i="46"/>
  <c r="D4361" i="46"/>
  <c r="D4362" i="46"/>
  <c r="D4363" i="46"/>
  <c r="D4364" i="46"/>
  <c r="D4365" i="46"/>
  <c r="D4366" i="46"/>
  <c r="D4367" i="46"/>
  <c r="D4368" i="46"/>
  <c r="D4369" i="46"/>
  <c r="D4370" i="46"/>
  <c r="D4371" i="46"/>
  <c r="D4372" i="46"/>
  <c r="D4373" i="46"/>
  <c r="D4374" i="46"/>
  <c r="D4375" i="46"/>
  <c r="D4376" i="46"/>
  <c r="D4377" i="46"/>
  <c r="D4378" i="46"/>
  <c r="D4379" i="46"/>
  <c r="D4380" i="46"/>
  <c r="D4381" i="46"/>
  <c r="D4382" i="46"/>
  <c r="D4383" i="46"/>
  <c r="D4384" i="46"/>
  <c r="D4385" i="46"/>
  <c r="D4386" i="46"/>
  <c r="D4387" i="46"/>
  <c r="D4388" i="46"/>
  <c r="D4389" i="46"/>
  <c r="D4390" i="46"/>
  <c r="D4391" i="46"/>
  <c r="D4392" i="46"/>
  <c r="D4393" i="46"/>
  <c r="D4394" i="46"/>
  <c r="D4395" i="46"/>
  <c r="D4396" i="46"/>
  <c r="D4397" i="46"/>
  <c r="D4398" i="46"/>
  <c r="D4399" i="46"/>
  <c r="D4400" i="46"/>
  <c r="D4401" i="46"/>
  <c r="D4402" i="46"/>
  <c r="D4403" i="46"/>
  <c r="D4404" i="46"/>
  <c r="D4405" i="46"/>
  <c r="D4406" i="46"/>
  <c r="D4407" i="46"/>
  <c r="D4408" i="46"/>
  <c r="D4409" i="46"/>
  <c r="D4410" i="46"/>
  <c r="D4411" i="46"/>
  <c r="D4412" i="46"/>
  <c r="D4413" i="46"/>
  <c r="D4414" i="46"/>
  <c r="D4415" i="46"/>
  <c r="D4416" i="46"/>
  <c r="D4417" i="46"/>
  <c r="D4418" i="46"/>
  <c r="D4419" i="46"/>
  <c r="D4420" i="46"/>
  <c r="D4421" i="46"/>
  <c r="D4422" i="46"/>
  <c r="D4423" i="46"/>
  <c r="D4424" i="46"/>
  <c r="D4425" i="46"/>
  <c r="D4426" i="46"/>
  <c r="D4427" i="46"/>
  <c r="D4428" i="46"/>
  <c r="D4429" i="46"/>
  <c r="D4430" i="46"/>
  <c r="D4431" i="46"/>
  <c r="D4432" i="46"/>
  <c r="D4433" i="46"/>
  <c r="D4434" i="46"/>
  <c r="D4435" i="46"/>
  <c r="D4436" i="46"/>
  <c r="D4437" i="46"/>
  <c r="D4438" i="46"/>
  <c r="D4439" i="46"/>
  <c r="D4440" i="46"/>
  <c r="D4441" i="46"/>
  <c r="D4442" i="46"/>
  <c r="D4443" i="46"/>
  <c r="D4444" i="46"/>
  <c r="D4445" i="46"/>
  <c r="D4446" i="46"/>
  <c r="D4447" i="46"/>
  <c r="D4448" i="46"/>
  <c r="D4449" i="46"/>
  <c r="D4450" i="46"/>
  <c r="D4451" i="46"/>
  <c r="D4452" i="46"/>
  <c r="D4453" i="46"/>
  <c r="D4454" i="46"/>
  <c r="D4455" i="46"/>
  <c r="D4456" i="46"/>
  <c r="D4457" i="46"/>
  <c r="D4458" i="46"/>
  <c r="D4459" i="46"/>
  <c r="D4460" i="46"/>
  <c r="D4461" i="46"/>
  <c r="D4462" i="46"/>
  <c r="D4463" i="46"/>
  <c r="D4464" i="46"/>
  <c r="D4465" i="46"/>
  <c r="D4466" i="46"/>
  <c r="D4467" i="46"/>
  <c r="D4468" i="46"/>
  <c r="D4469" i="46"/>
  <c r="D4470" i="46"/>
  <c r="D4471" i="46"/>
  <c r="D4472" i="46"/>
  <c r="D4473" i="46"/>
  <c r="D4474" i="46"/>
  <c r="D4475" i="46"/>
  <c r="D4476" i="46"/>
  <c r="D4477" i="46"/>
  <c r="D4478" i="46"/>
  <c r="D4479" i="46"/>
  <c r="D4480" i="46"/>
  <c r="D4481" i="46"/>
  <c r="D4482" i="46"/>
  <c r="D4483" i="46"/>
  <c r="D4484" i="46"/>
  <c r="D4485" i="46"/>
  <c r="D4486" i="46"/>
  <c r="D4487" i="46"/>
  <c r="D4488" i="46"/>
  <c r="D4489" i="46"/>
  <c r="D4490" i="46"/>
  <c r="D4491" i="46"/>
  <c r="D4492" i="46"/>
  <c r="D4493" i="46"/>
  <c r="D4494" i="46"/>
  <c r="D4495" i="46"/>
  <c r="D4496" i="46"/>
  <c r="D4497" i="46"/>
  <c r="D4498" i="46"/>
  <c r="D4499" i="46"/>
  <c r="D4500" i="46"/>
  <c r="D4501" i="46"/>
  <c r="D4502" i="46"/>
  <c r="D4503" i="46"/>
  <c r="D4504" i="46"/>
  <c r="D4505" i="46"/>
  <c r="D4506" i="46"/>
  <c r="D4507" i="46"/>
  <c r="D4508" i="46"/>
  <c r="D4509" i="46"/>
  <c r="D4510" i="46"/>
  <c r="D4511" i="46"/>
  <c r="D4512" i="46"/>
  <c r="D4513" i="46"/>
  <c r="D4514" i="46"/>
  <c r="D4515" i="46"/>
  <c r="D4516" i="46"/>
  <c r="D4517" i="46"/>
  <c r="D4518" i="46"/>
  <c r="D4519" i="46"/>
  <c r="D4520" i="46"/>
  <c r="D4521" i="46"/>
  <c r="D4522" i="46"/>
  <c r="D4523" i="46"/>
  <c r="D4524" i="46"/>
  <c r="D4525" i="46"/>
  <c r="D4526" i="46"/>
  <c r="D4527" i="46"/>
  <c r="D4528" i="46"/>
  <c r="D4529" i="46"/>
  <c r="D4530" i="46"/>
  <c r="D4531" i="46"/>
  <c r="D4532" i="46"/>
  <c r="D4533" i="46"/>
  <c r="D4534" i="46"/>
  <c r="D4535" i="46"/>
  <c r="D4536" i="46"/>
  <c r="D4537" i="46"/>
  <c r="D4538" i="46"/>
  <c r="D4539" i="46"/>
  <c r="D4540" i="46"/>
  <c r="D4541" i="46"/>
  <c r="D4542" i="46"/>
  <c r="D4543" i="46"/>
  <c r="D4544" i="46"/>
  <c r="D4545" i="46"/>
  <c r="D4546" i="46"/>
  <c r="D4547" i="46"/>
  <c r="D4548" i="46"/>
  <c r="D4549" i="46"/>
  <c r="D4550" i="46"/>
  <c r="D4551" i="46"/>
  <c r="D4552" i="46"/>
  <c r="D4553" i="46"/>
  <c r="D4554" i="46"/>
  <c r="D4555" i="46"/>
  <c r="D4556" i="46"/>
  <c r="D4557" i="46"/>
  <c r="D4558" i="46"/>
  <c r="D4559" i="46"/>
  <c r="D4560" i="46"/>
  <c r="D4561" i="46"/>
  <c r="D4562" i="46"/>
  <c r="D4563" i="46"/>
  <c r="D4564" i="46"/>
  <c r="D4565" i="46"/>
  <c r="D4566" i="46"/>
  <c r="D4567" i="46"/>
  <c r="D4568" i="46"/>
  <c r="D4569" i="46"/>
  <c r="D4570" i="46"/>
  <c r="D4571" i="46"/>
  <c r="D4572" i="46"/>
  <c r="D4573" i="46"/>
  <c r="D4574" i="46"/>
  <c r="D4575" i="46"/>
  <c r="D4576" i="46"/>
  <c r="D4577" i="46"/>
  <c r="D4578" i="46"/>
  <c r="D4579" i="46"/>
  <c r="D4580" i="46"/>
  <c r="D4581" i="46"/>
  <c r="D4582" i="46"/>
  <c r="D4583" i="46"/>
  <c r="D4584" i="46"/>
  <c r="D4585" i="46"/>
  <c r="D4586" i="46"/>
  <c r="D4587" i="46"/>
  <c r="D4588" i="46"/>
  <c r="D4589" i="46"/>
  <c r="D4590" i="46"/>
  <c r="D4591" i="46"/>
  <c r="D4592" i="46"/>
  <c r="D4593" i="46"/>
  <c r="D4594" i="46"/>
  <c r="D4595" i="46"/>
  <c r="D4596" i="46"/>
  <c r="D4597" i="46"/>
  <c r="D4598" i="46"/>
  <c r="D4599" i="46"/>
  <c r="D4600" i="46"/>
  <c r="D4601" i="46"/>
  <c r="D4602" i="46"/>
  <c r="D4603" i="46"/>
  <c r="D4604" i="46"/>
  <c r="D4605" i="46"/>
  <c r="D4606" i="46"/>
  <c r="D4607" i="46"/>
  <c r="D4608" i="46"/>
  <c r="D4609" i="46"/>
  <c r="D4610" i="46"/>
  <c r="D4611" i="46"/>
  <c r="D4612" i="46"/>
  <c r="D4613" i="46"/>
  <c r="D4614" i="46"/>
  <c r="D4615" i="46"/>
  <c r="D4616" i="46"/>
  <c r="D4617" i="46"/>
  <c r="D4618" i="46"/>
  <c r="D4619" i="46"/>
  <c r="D4620" i="46"/>
  <c r="D4621" i="46"/>
  <c r="D4622" i="46"/>
  <c r="D4623" i="46"/>
  <c r="D4624" i="46"/>
  <c r="D4625" i="46"/>
  <c r="D4626" i="46"/>
  <c r="D4627" i="46"/>
  <c r="D4628" i="46"/>
  <c r="D4629" i="46"/>
  <c r="D4630" i="46"/>
  <c r="D4631" i="46"/>
  <c r="D4632" i="46"/>
  <c r="D4633" i="46"/>
  <c r="D4634" i="46"/>
  <c r="D4635" i="46"/>
  <c r="D4636" i="46"/>
  <c r="D4637" i="46"/>
  <c r="D4638" i="46"/>
  <c r="D4639" i="46"/>
  <c r="D4640" i="46"/>
  <c r="D4641" i="46"/>
  <c r="D4642" i="46"/>
  <c r="D4643" i="46"/>
  <c r="D4644" i="46"/>
  <c r="D4645" i="46"/>
  <c r="D4646" i="46"/>
  <c r="D4647" i="46"/>
  <c r="D4648" i="46"/>
  <c r="D4649" i="46"/>
  <c r="D4650" i="46"/>
  <c r="D4651" i="46"/>
  <c r="D4652" i="46"/>
  <c r="D4653" i="46"/>
  <c r="D4654" i="46"/>
  <c r="D4655" i="46"/>
  <c r="D4656" i="46"/>
  <c r="D4657" i="46"/>
  <c r="D4658" i="46"/>
  <c r="D4659" i="46"/>
  <c r="D4660" i="46"/>
  <c r="D4661" i="46"/>
  <c r="D4662" i="46"/>
  <c r="D4663" i="46"/>
  <c r="D4664" i="46"/>
  <c r="D4665" i="46"/>
  <c r="D4666" i="46"/>
  <c r="D4667" i="46"/>
  <c r="D4668" i="46"/>
  <c r="D4669" i="46"/>
  <c r="D4670" i="46"/>
  <c r="D4671" i="46"/>
  <c r="D4672" i="46"/>
  <c r="D4673" i="46"/>
  <c r="D4674" i="46"/>
  <c r="D4675" i="46"/>
  <c r="D4676" i="46"/>
  <c r="D4677" i="46"/>
  <c r="D4678" i="46"/>
  <c r="D4679" i="46"/>
  <c r="D4680" i="46"/>
  <c r="D4681" i="46"/>
  <c r="D4682" i="46"/>
  <c r="D4683" i="46"/>
  <c r="D4684" i="46"/>
  <c r="D4685" i="46"/>
  <c r="D4686" i="46"/>
  <c r="D4687" i="46"/>
  <c r="D4688" i="46"/>
  <c r="D4689" i="46"/>
  <c r="D4690" i="46"/>
  <c r="D4691" i="46"/>
  <c r="D4692" i="46"/>
  <c r="D4693" i="46"/>
  <c r="D4694" i="46"/>
  <c r="D4695" i="46"/>
  <c r="D4696" i="46"/>
  <c r="D4697" i="46"/>
  <c r="D4698" i="46"/>
  <c r="D4699" i="46"/>
  <c r="D4700" i="46"/>
  <c r="D4701" i="46"/>
  <c r="D4702" i="46"/>
  <c r="D4703" i="46"/>
  <c r="D4704" i="46"/>
  <c r="D4705" i="46"/>
  <c r="D4706" i="46"/>
  <c r="D4707" i="46"/>
  <c r="D4708" i="46"/>
  <c r="D4709" i="46"/>
  <c r="D4710" i="46"/>
  <c r="D4711" i="46"/>
  <c r="D4712" i="46"/>
  <c r="D4713" i="46"/>
  <c r="D4714" i="46"/>
  <c r="D4715" i="46"/>
  <c r="D4716" i="46"/>
  <c r="D4717" i="46"/>
  <c r="D4718" i="46"/>
  <c r="D4719" i="46"/>
  <c r="D4720" i="46"/>
  <c r="D4721" i="46"/>
  <c r="D4722" i="46"/>
  <c r="D4723" i="46"/>
  <c r="D4724" i="46"/>
  <c r="D4725" i="46"/>
  <c r="D4726" i="46"/>
  <c r="D4727" i="46"/>
  <c r="D4728" i="46"/>
  <c r="D4729" i="46"/>
  <c r="D4730" i="46"/>
  <c r="D4731" i="46"/>
  <c r="D4732" i="46"/>
  <c r="D4733" i="46"/>
  <c r="D4734" i="46"/>
  <c r="D4735" i="46"/>
  <c r="D4736" i="46"/>
  <c r="D4737" i="46"/>
  <c r="D4738" i="46"/>
  <c r="D4739" i="46"/>
  <c r="D4740" i="46"/>
  <c r="D4741" i="46"/>
  <c r="D4742" i="46"/>
  <c r="D4743" i="46"/>
  <c r="D4744" i="46"/>
  <c r="D4745" i="46"/>
  <c r="D4746" i="46"/>
  <c r="D4747" i="46"/>
  <c r="D4748" i="46"/>
  <c r="D4749" i="46"/>
  <c r="D4750" i="46"/>
  <c r="D4751" i="46"/>
  <c r="D4752" i="46"/>
  <c r="D4753" i="46"/>
  <c r="D4754" i="46"/>
  <c r="D4755" i="46"/>
  <c r="D4756" i="46"/>
  <c r="D4757" i="46"/>
  <c r="D4758" i="46"/>
  <c r="D4759" i="46"/>
  <c r="D4760" i="46"/>
  <c r="D4761" i="46"/>
  <c r="D4762" i="46"/>
  <c r="D4763" i="46"/>
  <c r="D4764" i="46"/>
  <c r="D4765" i="46"/>
  <c r="D4766" i="46"/>
  <c r="D4767" i="46"/>
  <c r="D4768" i="46"/>
  <c r="D4769" i="46"/>
  <c r="D4770" i="46"/>
  <c r="D4771" i="46"/>
  <c r="D4772" i="46"/>
  <c r="D4773" i="46"/>
  <c r="D4774" i="46"/>
  <c r="D4775" i="46"/>
  <c r="D4776" i="46"/>
  <c r="D4777" i="46"/>
  <c r="D4778" i="46"/>
  <c r="D4779" i="46"/>
  <c r="D4780" i="46"/>
  <c r="D4781" i="46"/>
  <c r="D4782" i="46"/>
  <c r="D4783" i="46"/>
  <c r="D4784" i="46"/>
  <c r="D4785" i="46"/>
  <c r="D4786" i="46"/>
  <c r="D4787" i="46"/>
  <c r="D4788" i="46"/>
  <c r="D4789" i="46"/>
  <c r="D4790" i="46"/>
  <c r="D4791" i="46"/>
  <c r="D4792" i="46"/>
  <c r="D4793" i="46"/>
  <c r="D4794" i="46"/>
  <c r="D4795" i="46"/>
  <c r="D4796" i="46"/>
  <c r="D4797" i="46"/>
  <c r="D4798" i="46"/>
  <c r="D4799" i="46"/>
  <c r="D4800" i="46"/>
  <c r="D4801" i="46"/>
  <c r="D4802" i="46"/>
  <c r="D4803" i="46"/>
  <c r="D4804" i="46"/>
  <c r="D4805" i="46"/>
  <c r="D4806" i="46"/>
  <c r="D4807" i="46"/>
  <c r="D4808" i="46"/>
  <c r="D4809" i="46"/>
  <c r="D4810" i="46"/>
  <c r="D4811" i="46"/>
  <c r="D4812" i="46"/>
  <c r="D4813" i="46"/>
  <c r="D4814" i="46"/>
  <c r="D4815" i="46"/>
  <c r="D4816" i="46"/>
  <c r="D4817" i="46"/>
  <c r="D4818" i="46"/>
  <c r="D4819" i="46"/>
  <c r="D4820" i="46"/>
  <c r="D4821" i="46"/>
  <c r="D4822" i="46"/>
  <c r="D4823" i="46"/>
  <c r="D4824" i="46"/>
  <c r="D4825" i="46"/>
  <c r="D4826" i="46"/>
  <c r="D4827" i="46"/>
  <c r="D4828" i="46"/>
  <c r="D4829" i="46"/>
  <c r="D4830" i="46"/>
  <c r="D4831" i="46"/>
  <c r="D4832" i="46"/>
  <c r="D4833" i="46"/>
  <c r="D4834" i="46"/>
  <c r="D4835" i="46"/>
  <c r="D4836" i="46"/>
  <c r="D4837" i="46"/>
  <c r="D4838" i="46"/>
  <c r="D4839" i="46"/>
  <c r="D4840" i="46"/>
  <c r="D4841" i="46"/>
  <c r="D4842" i="46"/>
  <c r="D4843" i="46"/>
  <c r="D4844" i="46"/>
  <c r="D4845" i="46"/>
  <c r="D4846" i="46"/>
  <c r="D4847" i="46"/>
  <c r="D4848" i="46"/>
  <c r="D4849" i="46"/>
  <c r="D4850" i="46"/>
  <c r="D4851" i="46"/>
  <c r="D4852" i="46"/>
  <c r="D4853" i="46"/>
  <c r="D4854" i="46"/>
  <c r="D4855" i="46"/>
  <c r="D4856" i="46"/>
  <c r="D4857" i="46"/>
  <c r="D4858" i="46"/>
  <c r="D4859" i="46"/>
  <c r="D4860" i="46"/>
  <c r="D4861" i="46"/>
  <c r="D4862" i="46"/>
  <c r="D4863" i="46"/>
  <c r="D4864" i="46"/>
  <c r="D4865" i="46"/>
  <c r="D4866" i="46"/>
  <c r="D4867" i="46"/>
  <c r="D4868" i="46"/>
  <c r="D4869" i="46"/>
  <c r="D4870" i="46"/>
  <c r="D4871" i="46"/>
  <c r="D4872" i="46"/>
  <c r="D4873" i="46"/>
  <c r="D4874" i="46"/>
  <c r="D4875" i="46"/>
  <c r="D4876" i="46"/>
  <c r="D4877" i="46"/>
  <c r="D4878" i="46"/>
  <c r="D4879" i="46"/>
  <c r="D4880" i="46"/>
  <c r="D4881" i="46"/>
  <c r="D4882" i="46"/>
  <c r="D4883" i="46"/>
  <c r="D4884" i="46"/>
  <c r="D4885" i="46"/>
  <c r="D4886" i="46"/>
  <c r="D4887" i="46"/>
  <c r="D4888" i="46"/>
  <c r="D4889" i="46"/>
  <c r="D4890" i="46"/>
  <c r="D4891" i="46"/>
  <c r="D4892" i="46"/>
  <c r="D4893" i="46"/>
  <c r="D4894" i="46"/>
  <c r="D4895" i="46"/>
  <c r="D4896" i="46"/>
  <c r="D4897" i="46"/>
  <c r="D4898" i="46"/>
  <c r="D4899" i="46"/>
  <c r="D4900" i="46"/>
  <c r="D4901" i="46"/>
  <c r="D4902" i="46"/>
  <c r="D4903" i="46"/>
  <c r="D4904" i="46"/>
  <c r="D4905" i="46"/>
  <c r="D4906" i="46"/>
  <c r="D4907" i="46"/>
  <c r="D4908" i="46"/>
  <c r="D4909" i="46"/>
  <c r="D4910" i="46"/>
  <c r="D4911" i="46"/>
  <c r="D4912" i="46"/>
  <c r="D4913" i="46"/>
  <c r="D4914" i="46"/>
  <c r="D4915" i="46"/>
  <c r="D4916" i="46"/>
  <c r="D4917" i="46"/>
  <c r="D4918" i="46"/>
  <c r="D4919" i="46"/>
  <c r="D4920" i="46"/>
  <c r="D4921" i="46"/>
  <c r="D4922" i="46"/>
  <c r="D4923" i="46"/>
  <c r="D4924" i="46"/>
  <c r="D4925" i="46"/>
  <c r="D4926" i="46"/>
  <c r="D4927" i="46"/>
  <c r="D4928" i="46"/>
  <c r="D4929" i="46"/>
  <c r="D4930" i="46"/>
  <c r="D4931" i="46"/>
  <c r="D4932" i="46"/>
  <c r="D4933" i="46"/>
  <c r="D4934" i="46"/>
  <c r="D4935" i="46"/>
  <c r="D4936" i="46"/>
  <c r="D4937" i="46"/>
  <c r="D4938" i="46"/>
  <c r="D4939" i="46"/>
  <c r="D4940" i="46"/>
  <c r="D4941" i="46"/>
  <c r="D4942" i="46"/>
  <c r="D4943" i="46"/>
  <c r="D4944" i="46"/>
  <c r="D4945" i="46"/>
  <c r="D4946" i="46"/>
  <c r="D4947" i="46"/>
  <c r="D4948" i="46"/>
  <c r="D4949" i="46"/>
  <c r="D4950" i="46"/>
  <c r="D4951" i="46"/>
  <c r="D4952" i="46"/>
  <c r="D4953" i="46"/>
  <c r="D4954" i="46"/>
  <c r="D4955" i="46"/>
  <c r="D4956" i="46"/>
  <c r="D4957" i="46"/>
  <c r="D4958" i="46"/>
  <c r="D4959" i="46"/>
  <c r="D4960" i="46"/>
  <c r="D4961" i="46"/>
  <c r="D4962" i="46"/>
  <c r="D4963" i="46"/>
  <c r="D4964" i="46"/>
  <c r="D4965" i="46"/>
  <c r="D4966" i="46"/>
  <c r="D4967" i="46"/>
  <c r="D4968" i="46"/>
  <c r="D4969" i="46"/>
  <c r="D4970" i="46"/>
  <c r="D4971" i="46"/>
  <c r="D4972" i="46"/>
  <c r="D4973" i="46"/>
  <c r="D4974" i="46"/>
  <c r="D4975" i="46"/>
  <c r="D4976" i="46"/>
  <c r="D4977" i="46"/>
  <c r="D4978" i="46"/>
  <c r="D4979" i="46"/>
  <c r="D4980" i="46"/>
  <c r="D4981" i="46"/>
  <c r="D4982" i="46"/>
  <c r="D4983" i="46"/>
  <c r="D4984" i="46"/>
  <c r="D4985" i="46"/>
  <c r="D4986" i="46"/>
  <c r="D4987" i="46"/>
  <c r="D4988" i="46"/>
  <c r="D4989" i="46"/>
  <c r="D4990" i="46"/>
  <c r="D4991" i="46"/>
  <c r="D4992" i="46"/>
  <c r="D4993" i="46"/>
  <c r="D4994" i="46"/>
  <c r="D4995" i="46"/>
  <c r="D4996" i="46"/>
  <c r="D4997" i="46"/>
  <c r="D4998" i="46"/>
  <c r="D4999" i="46"/>
  <c r="D5000" i="46"/>
  <c r="D5001" i="46"/>
  <c r="D5002" i="46"/>
  <c r="D5003" i="46"/>
  <c r="D5004" i="46"/>
  <c r="D5005" i="46"/>
  <c r="D5006" i="46"/>
  <c r="D5007" i="46"/>
  <c r="D5008" i="46"/>
  <c r="D5009" i="46"/>
  <c r="D5010" i="46"/>
  <c r="D5011" i="46"/>
  <c r="D5012" i="46"/>
  <c r="D5013" i="46"/>
  <c r="D5014" i="46"/>
  <c r="D5015" i="46"/>
  <c r="D5016" i="46"/>
  <c r="D5017" i="46"/>
  <c r="D5018" i="46"/>
  <c r="D5019" i="46"/>
  <c r="D5020" i="46"/>
  <c r="D5021" i="46"/>
  <c r="D5022" i="46"/>
  <c r="D5023" i="46"/>
  <c r="D5024" i="46"/>
  <c r="D5025" i="46"/>
  <c r="D5026" i="46"/>
  <c r="D5027" i="46"/>
  <c r="D5028" i="46"/>
  <c r="D5029" i="46"/>
  <c r="D5030" i="46"/>
  <c r="D5031" i="46"/>
  <c r="D5032" i="46"/>
  <c r="D5033" i="46"/>
  <c r="D5034" i="46"/>
  <c r="D5035" i="46"/>
  <c r="D5036" i="46"/>
  <c r="D5037" i="46"/>
  <c r="D5038" i="46"/>
  <c r="D5039" i="46"/>
  <c r="D5040" i="46"/>
  <c r="D5041" i="46"/>
  <c r="D5042" i="46"/>
  <c r="D5043" i="46"/>
  <c r="D5044" i="46"/>
  <c r="D5045" i="46"/>
  <c r="D5046" i="46"/>
  <c r="D5047" i="46"/>
  <c r="D5048" i="46"/>
  <c r="D5049" i="46"/>
  <c r="D5050" i="46"/>
  <c r="D5051" i="46"/>
  <c r="D5052" i="46"/>
  <c r="D5053" i="46"/>
  <c r="D5054" i="46"/>
  <c r="D5055" i="46"/>
  <c r="D5056" i="46"/>
  <c r="D5057" i="46"/>
  <c r="D5058" i="46"/>
  <c r="D5059" i="46"/>
  <c r="D5060" i="46"/>
  <c r="D5061" i="46"/>
  <c r="D5062" i="46"/>
  <c r="D5063" i="46"/>
  <c r="D5064" i="46"/>
  <c r="D5065" i="46"/>
  <c r="D5066" i="46"/>
  <c r="D5067" i="46"/>
  <c r="D5068" i="46"/>
  <c r="D5069" i="46"/>
  <c r="D5070" i="46"/>
  <c r="D5071" i="46"/>
  <c r="D5072" i="46"/>
  <c r="D5073" i="46"/>
  <c r="D5074" i="46"/>
  <c r="D5075" i="46"/>
  <c r="D5076" i="46"/>
  <c r="D5077" i="46"/>
  <c r="D5078" i="46"/>
  <c r="D5079" i="46"/>
  <c r="D5080" i="46"/>
  <c r="D5081" i="46"/>
  <c r="D5082" i="46"/>
  <c r="D5083" i="46"/>
  <c r="D5084" i="46"/>
  <c r="D5085" i="46"/>
  <c r="D5086" i="46"/>
  <c r="D5087" i="46"/>
  <c r="D5088" i="46"/>
  <c r="D5089" i="46"/>
  <c r="D5090" i="46"/>
  <c r="D5091" i="46"/>
  <c r="D5092" i="46"/>
  <c r="D5093" i="46"/>
  <c r="D5094" i="46"/>
  <c r="D5095" i="46"/>
  <c r="D5096" i="46"/>
  <c r="D5097" i="46"/>
  <c r="D5098" i="46"/>
  <c r="D5099" i="46"/>
  <c r="D5100" i="46"/>
  <c r="D5101" i="46"/>
  <c r="D5102" i="46"/>
  <c r="D5103" i="46"/>
  <c r="D5104" i="46"/>
  <c r="D5105" i="46"/>
  <c r="D5106" i="46"/>
  <c r="D5107" i="46"/>
  <c r="D5108" i="46"/>
  <c r="D5109" i="46"/>
  <c r="D5110" i="46"/>
  <c r="D5111" i="46"/>
  <c r="D5112" i="46"/>
  <c r="D5113" i="46"/>
  <c r="D5114" i="46"/>
  <c r="D5115" i="46"/>
  <c r="D5116" i="46"/>
  <c r="D5117" i="46"/>
  <c r="D5118" i="46"/>
  <c r="D5119" i="46"/>
  <c r="D5120" i="46"/>
  <c r="D5121" i="46"/>
  <c r="D5122" i="46"/>
  <c r="D5123" i="46"/>
  <c r="D5124" i="46"/>
  <c r="D5125" i="46"/>
  <c r="D5126" i="46"/>
  <c r="D5127" i="46"/>
  <c r="D5128" i="46"/>
  <c r="D5129" i="46"/>
  <c r="D5130" i="46"/>
  <c r="D5131" i="46"/>
  <c r="D5132" i="46"/>
  <c r="D5133" i="46"/>
  <c r="D5134" i="46"/>
  <c r="D5135" i="46"/>
  <c r="D5136" i="46"/>
  <c r="D5137" i="46"/>
  <c r="D5138" i="46"/>
  <c r="D5139" i="46"/>
  <c r="D5140" i="46"/>
  <c r="D5141" i="46"/>
  <c r="D5142" i="46"/>
  <c r="D5143" i="46"/>
  <c r="D5144" i="46"/>
  <c r="D5145" i="46"/>
  <c r="D5146" i="46"/>
  <c r="D5147" i="46"/>
  <c r="D5148" i="46"/>
  <c r="D5149" i="46"/>
  <c r="D5150" i="46"/>
  <c r="D5151" i="46"/>
  <c r="D5152" i="46"/>
  <c r="D5153" i="46"/>
  <c r="D5154" i="46"/>
  <c r="D5155" i="46"/>
  <c r="D5156" i="46"/>
  <c r="D5157" i="46"/>
  <c r="D5158" i="46"/>
  <c r="D5159" i="46"/>
  <c r="D5160" i="46"/>
  <c r="D5161" i="46"/>
  <c r="D5162" i="46"/>
  <c r="D5163" i="46"/>
  <c r="D5164" i="46"/>
  <c r="D5165" i="46"/>
  <c r="D5166" i="46"/>
  <c r="D5167" i="46"/>
  <c r="D5168" i="46"/>
  <c r="D5169" i="46"/>
  <c r="D5170" i="46"/>
  <c r="D5171" i="46"/>
  <c r="D5172" i="46"/>
  <c r="D5173" i="46"/>
  <c r="D5174" i="46"/>
  <c r="D5175" i="46"/>
  <c r="D5176" i="46"/>
  <c r="D5177" i="46"/>
  <c r="D5178" i="46"/>
  <c r="D5179" i="46"/>
  <c r="D5180" i="46"/>
  <c r="D5181" i="46"/>
  <c r="D5182" i="46"/>
  <c r="D5183" i="46"/>
  <c r="D5184" i="46"/>
  <c r="D5185" i="46"/>
  <c r="D5186" i="46"/>
  <c r="D5187" i="46"/>
  <c r="D5188" i="46"/>
  <c r="D5189" i="46"/>
  <c r="D5190" i="46"/>
  <c r="D5191" i="46"/>
  <c r="D5192" i="46"/>
  <c r="D5193" i="46"/>
  <c r="D5194" i="46"/>
  <c r="D5195" i="46"/>
  <c r="D5196" i="46"/>
  <c r="D5197" i="46"/>
  <c r="D5198" i="46"/>
  <c r="D5199" i="46"/>
  <c r="D5200" i="46"/>
  <c r="D5201" i="46"/>
  <c r="D5202" i="46"/>
  <c r="D5203" i="46"/>
  <c r="D5204" i="46"/>
  <c r="D5205" i="46"/>
  <c r="D5206" i="46"/>
  <c r="D5207" i="46"/>
  <c r="D5208" i="46"/>
  <c r="D5209" i="46"/>
  <c r="D5210" i="46"/>
  <c r="D5211" i="46"/>
  <c r="D5212" i="46"/>
  <c r="D5213" i="46"/>
  <c r="D5214" i="46"/>
  <c r="D5215" i="46"/>
  <c r="D5216" i="46"/>
  <c r="D5217" i="46"/>
  <c r="D5218" i="46"/>
  <c r="D5219" i="46"/>
  <c r="D5220" i="46"/>
  <c r="D5221" i="46"/>
  <c r="D5222" i="46"/>
  <c r="D5223" i="46"/>
  <c r="D5224" i="46"/>
  <c r="D5225" i="46"/>
  <c r="D5226" i="46"/>
  <c r="D5227" i="46"/>
  <c r="D5228" i="46"/>
  <c r="D5229" i="46"/>
  <c r="D5230" i="46"/>
  <c r="D5231" i="46"/>
  <c r="D5232" i="46"/>
  <c r="D5233" i="46"/>
  <c r="D5234" i="46"/>
  <c r="D5235" i="46"/>
  <c r="D5236" i="46"/>
  <c r="D5237" i="46"/>
  <c r="D5238" i="46"/>
  <c r="D5239" i="46"/>
  <c r="D5240" i="46"/>
  <c r="D5241" i="46"/>
  <c r="D5242" i="46"/>
  <c r="D5243" i="46"/>
  <c r="D5244" i="46"/>
  <c r="D5245" i="46"/>
  <c r="D5246" i="46"/>
  <c r="D5247" i="46"/>
  <c r="D5248" i="46"/>
  <c r="D5249" i="46"/>
  <c r="D5250" i="46"/>
  <c r="D5251" i="46"/>
  <c r="D5252" i="46"/>
  <c r="D5253" i="46"/>
  <c r="D5254" i="46"/>
  <c r="D5255" i="46"/>
  <c r="D5256" i="46"/>
  <c r="D5257" i="46"/>
  <c r="D5258" i="46"/>
  <c r="D5259" i="46"/>
  <c r="D5260" i="46"/>
  <c r="D5261" i="46"/>
  <c r="D5262" i="46"/>
  <c r="D5263" i="46"/>
  <c r="D5264" i="46"/>
  <c r="D5265" i="46"/>
  <c r="D5266" i="46"/>
  <c r="D5267" i="46"/>
  <c r="D5268" i="46"/>
  <c r="D5269" i="46"/>
  <c r="D5270" i="46"/>
  <c r="D5271" i="46"/>
  <c r="D5272" i="46"/>
  <c r="D5273" i="46"/>
  <c r="D5274" i="46"/>
  <c r="D5275" i="46"/>
  <c r="D5276" i="46"/>
  <c r="D5277" i="46"/>
  <c r="D5278" i="46"/>
  <c r="D5279" i="46"/>
  <c r="D5280" i="46"/>
  <c r="D5281" i="46"/>
  <c r="D5282" i="46"/>
  <c r="D5283" i="46"/>
  <c r="D5284" i="46"/>
  <c r="D5285" i="46"/>
  <c r="D5286" i="46"/>
  <c r="D5287" i="46"/>
  <c r="D5288" i="46"/>
  <c r="D5289" i="46"/>
  <c r="D5290" i="46"/>
  <c r="D5291" i="46"/>
  <c r="D5292" i="46"/>
  <c r="D5293" i="46"/>
  <c r="D5294" i="46"/>
  <c r="D5295" i="46"/>
  <c r="D5296" i="46"/>
  <c r="D5297" i="46"/>
  <c r="D5298" i="46"/>
  <c r="D5299" i="46"/>
  <c r="D5300" i="46"/>
  <c r="D5301" i="46"/>
  <c r="D5302" i="46"/>
  <c r="D5303" i="46"/>
  <c r="D5304" i="46"/>
  <c r="D5305" i="46"/>
  <c r="D5306" i="46"/>
  <c r="D5307" i="46"/>
  <c r="D5308" i="46"/>
  <c r="D5309" i="46"/>
  <c r="D5310" i="46"/>
  <c r="D5311" i="46"/>
  <c r="D5312" i="46"/>
  <c r="D5313" i="46"/>
  <c r="D5314" i="46"/>
  <c r="D5315" i="46"/>
  <c r="D5316" i="46"/>
  <c r="D5317" i="46"/>
  <c r="D5318" i="46"/>
  <c r="D5319" i="46"/>
  <c r="D5320" i="46"/>
  <c r="D5321" i="46"/>
  <c r="D5322" i="46"/>
  <c r="D5323" i="46"/>
  <c r="D5324" i="46"/>
  <c r="D5325" i="46"/>
  <c r="D5326" i="46"/>
  <c r="D5327" i="46"/>
  <c r="D5328" i="46"/>
  <c r="D5329" i="46"/>
  <c r="D5330" i="46"/>
  <c r="D5331" i="46"/>
  <c r="D5332" i="46"/>
  <c r="D5333" i="46"/>
  <c r="D5334" i="46"/>
  <c r="D5335" i="46"/>
  <c r="D5336" i="46"/>
  <c r="D5337" i="46"/>
  <c r="D5338" i="46"/>
  <c r="D5339" i="46"/>
  <c r="D5340" i="46"/>
  <c r="D5341" i="46"/>
  <c r="D5342" i="46"/>
  <c r="D5343" i="46"/>
  <c r="D5344" i="46"/>
  <c r="D5345" i="46"/>
  <c r="D5346" i="46"/>
  <c r="D5347" i="46"/>
  <c r="D5348" i="46"/>
  <c r="D5349" i="46"/>
  <c r="D5350" i="46"/>
  <c r="D5351" i="46"/>
  <c r="D5352" i="46"/>
  <c r="D5353" i="46"/>
  <c r="D5354" i="46"/>
  <c r="D5355" i="46"/>
  <c r="D5356" i="46"/>
  <c r="D5357" i="46"/>
  <c r="D5358" i="46"/>
  <c r="D5359" i="46"/>
  <c r="D5360" i="46"/>
  <c r="D5361" i="46"/>
  <c r="D5362" i="46"/>
  <c r="D5363" i="46"/>
  <c r="D5364" i="46"/>
  <c r="D5365" i="46"/>
  <c r="D5366" i="46"/>
  <c r="D5367" i="46"/>
  <c r="D5368" i="46"/>
  <c r="D5369" i="46"/>
  <c r="D5370" i="46"/>
  <c r="D5371" i="46"/>
  <c r="D5372" i="46"/>
  <c r="D5373" i="46"/>
  <c r="D5374" i="46"/>
  <c r="D5375" i="46"/>
  <c r="D5376" i="46"/>
  <c r="D5377" i="46"/>
  <c r="D5378" i="46"/>
  <c r="D5379" i="46"/>
  <c r="D5380" i="46"/>
  <c r="D5381" i="46"/>
  <c r="D5382" i="46"/>
  <c r="D5383" i="46"/>
  <c r="D5384" i="46"/>
  <c r="D5385" i="46"/>
  <c r="D5386" i="46"/>
  <c r="D5387" i="46"/>
  <c r="D5388" i="46"/>
  <c r="D5389" i="46"/>
  <c r="D5390" i="46"/>
  <c r="D5391" i="46"/>
  <c r="D5392" i="46"/>
  <c r="D5393" i="46"/>
  <c r="D5394" i="46"/>
  <c r="D5395" i="46"/>
  <c r="D5396" i="46"/>
  <c r="D5397" i="46"/>
  <c r="D5398" i="46"/>
  <c r="D5399" i="46"/>
  <c r="D5400" i="46"/>
  <c r="D5401" i="46"/>
  <c r="D5402" i="46"/>
  <c r="D5403" i="46"/>
  <c r="D5404" i="46"/>
  <c r="D5405" i="46"/>
  <c r="D5406" i="46"/>
  <c r="D5407" i="46"/>
  <c r="D5408" i="46"/>
  <c r="D5409" i="46"/>
  <c r="D5410" i="46"/>
  <c r="D5411" i="46"/>
  <c r="D5412" i="46"/>
  <c r="D5413" i="46"/>
  <c r="D5414" i="46"/>
  <c r="D5415" i="46"/>
  <c r="D5416" i="46"/>
  <c r="D5417" i="46"/>
  <c r="D5418" i="46"/>
  <c r="D5419" i="46"/>
  <c r="D5420" i="46"/>
  <c r="D5421" i="46"/>
  <c r="D5422" i="46"/>
  <c r="D5423" i="46"/>
  <c r="D5424" i="46"/>
  <c r="D5425" i="46"/>
  <c r="D5426" i="46"/>
  <c r="D5427" i="46"/>
  <c r="D5428" i="46"/>
  <c r="D5429" i="46"/>
  <c r="D5430" i="46"/>
  <c r="D5431" i="46"/>
  <c r="D5432" i="46"/>
  <c r="D5433" i="46"/>
  <c r="D5434" i="46"/>
  <c r="D5435" i="46"/>
  <c r="D5436" i="46"/>
  <c r="D5437" i="46"/>
  <c r="D5438" i="46"/>
  <c r="D5439" i="46"/>
  <c r="D5440" i="46"/>
  <c r="D5441" i="46"/>
  <c r="D5442" i="46"/>
  <c r="D5443" i="46"/>
  <c r="D5444" i="46"/>
  <c r="D5445" i="46"/>
  <c r="D5446" i="46"/>
  <c r="D5447" i="46"/>
  <c r="D5448" i="46"/>
  <c r="D5449" i="46"/>
  <c r="D5450" i="46"/>
  <c r="D5451" i="46"/>
  <c r="D5452" i="46"/>
  <c r="D5453" i="46"/>
  <c r="D5454" i="46"/>
  <c r="D5455" i="46"/>
  <c r="D5456" i="46"/>
  <c r="D5457" i="46"/>
  <c r="D5458" i="46"/>
  <c r="D5459" i="46"/>
  <c r="D5460" i="46"/>
  <c r="D5461" i="46"/>
  <c r="D5462" i="46"/>
  <c r="D5463" i="46"/>
  <c r="D5464" i="46"/>
  <c r="D5465" i="46"/>
  <c r="D5466" i="46"/>
  <c r="D5467" i="46"/>
  <c r="D5468" i="46"/>
  <c r="D5469" i="46"/>
  <c r="D5470" i="46"/>
  <c r="D5471" i="46"/>
  <c r="D5472" i="46"/>
  <c r="D5473" i="46"/>
  <c r="D5474" i="46"/>
  <c r="D5475" i="46"/>
  <c r="D5476" i="46"/>
  <c r="D5477" i="46"/>
  <c r="D5478" i="46"/>
  <c r="D5479" i="46"/>
  <c r="D5480" i="46"/>
  <c r="D5481" i="46"/>
  <c r="D5482" i="46"/>
  <c r="D5483" i="46"/>
  <c r="D5484" i="46"/>
  <c r="D5485" i="46"/>
  <c r="D5486" i="46"/>
  <c r="D5487" i="46"/>
  <c r="D5488" i="46"/>
  <c r="D5489" i="46"/>
  <c r="D5490" i="46"/>
  <c r="D5491" i="46"/>
  <c r="D5492" i="46"/>
  <c r="D5493" i="46"/>
  <c r="D5494" i="46"/>
  <c r="D5495" i="46"/>
  <c r="D5496" i="46"/>
  <c r="D5497" i="46"/>
  <c r="D5498" i="46"/>
  <c r="D5499" i="46"/>
  <c r="D5500" i="46"/>
  <c r="D5501" i="46"/>
  <c r="D5502" i="46"/>
  <c r="D5503" i="46"/>
  <c r="D5504" i="46"/>
  <c r="D5505" i="46"/>
  <c r="D5506" i="46"/>
  <c r="D5507" i="46"/>
  <c r="D5508" i="46"/>
  <c r="D5509" i="46"/>
  <c r="D5510" i="46"/>
  <c r="D5511" i="46"/>
  <c r="D5512" i="46"/>
  <c r="D5513" i="46"/>
  <c r="D5514" i="46"/>
  <c r="D5515" i="46"/>
  <c r="D5516" i="46"/>
  <c r="D5517" i="46"/>
  <c r="D5518" i="46"/>
  <c r="D5519" i="46"/>
  <c r="D5520" i="46"/>
  <c r="D5521" i="46"/>
  <c r="D5522" i="46"/>
  <c r="D5523" i="46"/>
  <c r="D5524" i="46"/>
  <c r="D5525" i="46"/>
  <c r="D5526" i="46"/>
  <c r="D5527" i="46"/>
  <c r="D5528" i="46"/>
  <c r="D5529" i="46"/>
  <c r="D5530" i="46"/>
  <c r="D5531" i="46"/>
  <c r="D5532" i="46"/>
  <c r="D5533" i="46"/>
  <c r="D5534" i="46"/>
  <c r="D5535" i="46"/>
  <c r="D5536" i="46"/>
  <c r="D5537" i="46"/>
  <c r="D5538" i="46"/>
  <c r="D5539" i="46"/>
  <c r="D5540" i="46"/>
  <c r="D5541" i="46"/>
  <c r="D5542" i="46"/>
  <c r="D5543" i="46"/>
  <c r="D5544" i="46"/>
  <c r="D5545" i="46"/>
  <c r="D5546" i="46"/>
  <c r="D5547" i="46"/>
  <c r="D5548" i="46"/>
  <c r="D5549" i="46"/>
  <c r="D5550" i="46"/>
  <c r="D5551" i="46"/>
  <c r="D5552" i="46"/>
  <c r="D5553" i="46"/>
  <c r="D5554" i="46"/>
  <c r="D5555" i="46"/>
  <c r="D5556" i="46"/>
  <c r="D5557" i="46"/>
  <c r="D5558" i="46"/>
  <c r="D5559" i="46"/>
  <c r="D5560" i="46"/>
  <c r="D5561" i="46"/>
  <c r="D5562" i="46"/>
  <c r="D5563" i="46"/>
  <c r="D5564" i="46"/>
  <c r="D5565" i="46"/>
  <c r="D5566" i="46"/>
  <c r="D5567" i="46"/>
  <c r="D5568" i="46"/>
  <c r="D5569" i="46"/>
  <c r="D5570" i="46"/>
  <c r="D5571" i="46"/>
  <c r="D5572" i="46"/>
  <c r="D5573" i="46"/>
  <c r="D5574" i="46"/>
  <c r="D5575" i="46"/>
  <c r="D5576" i="46"/>
  <c r="D5577" i="46"/>
  <c r="D5578" i="46"/>
  <c r="D5579" i="46"/>
  <c r="D5580" i="46"/>
  <c r="D5581" i="46"/>
  <c r="D5582" i="46"/>
  <c r="D5583" i="46"/>
  <c r="D5584" i="46"/>
  <c r="D5585" i="46"/>
  <c r="D5586" i="46"/>
  <c r="D5587" i="46"/>
  <c r="D5588" i="46"/>
  <c r="D5589" i="46"/>
  <c r="D5590" i="46"/>
  <c r="D5591" i="46"/>
  <c r="D5592" i="46"/>
  <c r="D5593" i="46"/>
  <c r="D5594" i="46"/>
  <c r="D5595" i="46"/>
  <c r="D5596" i="46"/>
  <c r="D5597" i="46"/>
  <c r="D5598" i="46"/>
  <c r="D5599" i="46"/>
  <c r="D5600" i="46"/>
  <c r="D5601" i="46"/>
  <c r="D5602" i="46"/>
  <c r="D5603" i="46"/>
  <c r="D5604" i="46"/>
  <c r="D5605" i="46"/>
  <c r="D5606" i="46"/>
  <c r="D5607" i="46"/>
  <c r="D5608" i="46"/>
  <c r="D5609" i="46"/>
  <c r="D5610" i="46"/>
  <c r="D5611" i="46"/>
  <c r="D5612" i="46"/>
  <c r="D5613" i="46"/>
  <c r="D5614" i="46"/>
  <c r="D5615" i="46"/>
  <c r="D5616" i="46"/>
  <c r="D5617" i="46"/>
  <c r="D5618" i="46"/>
  <c r="D5619" i="46"/>
  <c r="D5620" i="46"/>
  <c r="D5621" i="46"/>
  <c r="D5622" i="46"/>
  <c r="D5623" i="46"/>
  <c r="D5624" i="46"/>
  <c r="D5625" i="46"/>
  <c r="D5626" i="46"/>
  <c r="D5627" i="46"/>
  <c r="D5628" i="46"/>
  <c r="D5629" i="46"/>
  <c r="D5630" i="46"/>
  <c r="D5631" i="46"/>
  <c r="D5632" i="46"/>
  <c r="D5633" i="46"/>
  <c r="D5634" i="46"/>
  <c r="D5635" i="46"/>
  <c r="D5636" i="46"/>
  <c r="D5637" i="46"/>
  <c r="D5638" i="46"/>
  <c r="D5639" i="46"/>
  <c r="D5640" i="46"/>
  <c r="D5641" i="46"/>
  <c r="D5642" i="46"/>
  <c r="D5643" i="46"/>
  <c r="D5644" i="46"/>
  <c r="D5645" i="46"/>
  <c r="D5646" i="46"/>
  <c r="D5647" i="46"/>
  <c r="D5648" i="46"/>
  <c r="D5649" i="46"/>
  <c r="D5650" i="46"/>
  <c r="D5651" i="46"/>
  <c r="D5652" i="46"/>
  <c r="D5653" i="46"/>
  <c r="D5654" i="46"/>
  <c r="D5655" i="46"/>
  <c r="D5656" i="46"/>
  <c r="D5657" i="46"/>
  <c r="D5658" i="46"/>
  <c r="D5659" i="46"/>
  <c r="D5660" i="46"/>
  <c r="D5661" i="46"/>
  <c r="D5662" i="46"/>
  <c r="D5663" i="46"/>
  <c r="D5664" i="46"/>
  <c r="D5665" i="46"/>
  <c r="D5666" i="46"/>
  <c r="D5667" i="46"/>
  <c r="D5668" i="46"/>
  <c r="D5669" i="46"/>
  <c r="D5670" i="46"/>
  <c r="D5671" i="46"/>
  <c r="D5672" i="46"/>
  <c r="D5673" i="46"/>
  <c r="D5674" i="46"/>
  <c r="D5675" i="46"/>
  <c r="D5676" i="46"/>
  <c r="D5677" i="46"/>
  <c r="D5678" i="46"/>
  <c r="D5679" i="46"/>
  <c r="D5680" i="46"/>
  <c r="D5681" i="46"/>
  <c r="D5682" i="46"/>
  <c r="D5683" i="46"/>
  <c r="D5684" i="46"/>
  <c r="D5685" i="46"/>
  <c r="D5686" i="46"/>
  <c r="D5687" i="46"/>
  <c r="D5688" i="46"/>
  <c r="D5689" i="46"/>
  <c r="D5690" i="46"/>
  <c r="D5691" i="46"/>
  <c r="D5692" i="46"/>
  <c r="D5693" i="46"/>
  <c r="D5694" i="46"/>
  <c r="D5695" i="46"/>
  <c r="D5696" i="46"/>
  <c r="D5697" i="46"/>
  <c r="D5698" i="46"/>
  <c r="D5699" i="46"/>
  <c r="D5700" i="46"/>
  <c r="D5701" i="46"/>
  <c r="D5702" i="46"/>
  <c r="D5703" i="46"/>
  <c r="D5704" i="46"/>
  <c r="D5705" i="46"/>
  <c r="D5706" i="46"/>
  <c r="D5707" i="46"/>
  <c r="D5708" i="46"/>
  <c r="D5709" i="46"/>
  <c r="D5710" i="46"/>
  <c r="D5711" i="46"/>
  <c r="D5712" i="46"/>
  <c r="D5713" i="46"/>
  <c r="D5714" i="46"/>
  <c r="D5715" i="46"/>
  <c r="D5716" i="46"/>
  <c r="D5717" i="46"/>
  <c r="D5718" i="46"/>
  <c r="D5719" i="46"/>
  <c r="D5720" i="46"/>
  <c r="D5721" i="46"/>
  <c r="D5722" i="46"/>
  <c r="D5723" i="46"/>
  <c r="D5724" i="46"/>
  <c r="D5725" i="46"/>
  <c r="D5726" i="46"/>
  <c r="D5727" i="46"/>
  <c r="D5728" i="46"/>
  <c r="D5729" i="46"/>
  <c r="D5730" i="46"/>
  <c r="D5731" i="46"/>
  <c r="D5732" i="46"/>
  <c r="D5733" i="46"/>
  <c r="D5734" i="46"/>
  <c r="D5735" i="46"/>
  <c r="D5736" i="46"/>
  <c r="D5737" i="46"/>
  <c r="D5738" i="46"/>
  <c r="D5739" i="46"/>
  <c r="D5740" i="46"/>
  <c r="D5741" i="46"/>
  <c r="D5742" i="46"/>
  <c r="D5743" i="46"/>
  <c r="D5744" i="46"/>
  <c r="D5745" i="46"/>
  <c r="D5746" i="46"/>
  <c r="D5747" i="46"/>
  <c r="D5748" i="46"/>
  <c r="D5749" i="46"/>
  <c r="D5750" i="46"/>
  <c r="D5751" i="46"/>
  <c r="D5752" i="46"/>
  <c r="D5753" i="46"/>
  <c r="D5754" i="46"/>
  <c r="D5755" i="46"/>
  <c r="D5756" i="46"/>
  <c r="D5757" i="46"/>
  <c r="D5758" i="46"/>
  <c r="D5759" i="46"/>
  <c r="D5760" i="46"/>
  <c r="D5761" i="46"/>
  <c r="D5762" i="46"/>
  <c r="D5763" i="46"/>
  <c r="D5764" i="46"/>
  <c r="D5765" i="46"/>
  <c r="D5766" i="46"/>
  <c r="D5767" i="46"/>
  <c r="D5768" i="46"/>
  <c r="D5769" i="46"/>
  <c r="D5770" i="46"/>
  <c r="D5771" i="46"/>
  <c r="D5772" i="46"/>
  <c r="D5773" i="46"/>
  <c r="D5774" i="46"/>
  <c r="D5775" i="46"/>
  <c r="D5776" i="46"/>
  <c r="D5777" i="46"/>
  <c r="D5778" i="46"/>
  <c r="D5779" i="46"/>
  <c r="D5780" i="46"/>
  <c r="D5781" i="46"/>
  <c r="D5782" i="46"/>
  <c r="D5783" i="46"/>
  <c r="D5784" i="46"/>
  <c r="D5785" i="46"/>
  <c r="D5786" i="46"/>
  <c r="D5787" i="46"/>
  <c r="D5788" i="46"/>
  <c r="D5789" i="46"/>
  <c r="D5790" i="46"/>
  <c r="D5791" i="46"/>
  <c r="D5792" i="46"/>
  <c r="D5793" i="46"/>
  <c r="D5794" i="46"/>
  <c r="D5795" i="46"/>
  <c r="D5796" i="46"/>
  <c r="D5797" i="46"/>
  <c r="D5798" i="46"/>
  <c r="D5799" i="46"/>
  <c r="D5800" i="46"/>
  <c r="D5801" i="46"/>
  <c r="D5802" i="46"/>
  <c r="D5803" i="46"/>
  <c r="D5804" i="46"/>
  <c r="D5805" i="46"/>
  <c r="D5806" i="46"/>
  <c r="D5807" i="46"/>
  <c r="D5808" i="46"/>
  <c r="D5809" i="46"/>
  <c r="D5810" i="46"/>
  <c r="D5811" i="46"/>
  <c r="D5812" i="46"/>
  <c r="D5813" i="46"/>
  <c r="D5814" i="46"/>
  <c r="D5815" i="46"/>
  <c r="D5816" i="46"/>
  <c r="D5817" i="46"/>
  <c r="D5818" i="46"/>
  <c r="D5819" i="46"/>
  <c r="D5820" i="46"/>
  <c r="D5821" i="46"/>
  <c r="D5822" i="46"/>
  <c r="D5823" i="46"/>
  <c r="D5824" i="46"/>
  <c r="D5825" i="46"/>
  <c r="D5826" i="46"/>
  <c r="D5827" i="46"/>
  <c r="D5828" i="46"/>
  <c r="D5829" i="46"/>
  <c r="D5830" i="46"/>
  <c r="D5831" i="46"/>
  <c r="D5832" i="46"/>
  <c r="D5833" i="46"/>
  <c r="D5834" i="46"/>
  <c r="D5835" i="46"/>
  <c r="D5836" i="46"/>
  <c r="D5837" i="46"/>
  <c r="D5838" i="46"/>
  <c r="D5839" i="46"/>
  <c r="D5840" i="46"/>
  <c r="D5841" i="46"/>
  <c r="D5842" i="46"/>
  <c r="D5843" i="46"/>
  <c r="D5844" i="46"/>
  <c r="D5845" i="46"/>
  <c r="D5846" i="46"/>
  <c r="D5847" i="46"/>
  <c r="D5848" i="46"/>
  <c r="D5849" i="46"/>
  <c r="D5850" i="46"/>
  <c r="D5851" i="46"/>
  <c r="D5852" i="46"/>
  <c r="D5853" i="46"/>
  <c r="D5854" i="46"/>
  <c r="D5855" i="46"/>
  <c r="D5856" i="46"/>
  <c r="D5857" i="46"/>
  <c r="D5858" i="46"/>
  <c r="D5859" i="46"/>
  <c r="D5860" i="46"/>
  <c r="D5861" i="46"/>
  <c r="D5862" i="46"/>
  <c r="D5863" i="46"/>
  <c r="D5864" i="46"/>
  <c r="D5865" i="46"/>
  <c r="D5866" i="46"/>
  <c r="D5867" i="46"/>
  <c r="D5868" i="46"/>
  <c r="D5869" i="46"/>
  <c r="D5870" i="46"/>
  <c r="D5871" i="46"/>
  <c r="D5872" i="46"/>
  <c r="D5873" i="46"/>
  <c r="D5874" i="46"/>
  <c r="D5875" i="46"/>
  <c r="D5876" i="46"/>
  <c r="D5877" i="46"/>
  <c r="D5878" i="46"/>
  <c r="D5879" i="46"/>
  <c r="D5880" i="46"/>
  <c r="D5881" i="46"/>
  <c r="D5882" i="46"/>
  <c r="D5883" i="46"/>
  <c r="D5884" i="46"/>
  <c r="D5885" i="46"/>
  <c r="D5886" i="46"/>
  <c r="D5887" i="46"/>
  <c r="D5888" i="46"/>
  <c r="D5889" i="46"/>
  <c r="D5890" i="46"/>
  <c r="D5891" i="46"/>
  <c r="D5892" i="46"/>
  <c r="D5893" i="46"/>
  <c r="D5894" i="46"/>
  <c r="D5895" i="46"/>
  <c r="D5896" i="46"/>
  <c r="D5897" i="46"/>
  <c r="D5898" i="46"/>
  <c r="D5899" i="46"/>
  <c r="D5900" i="46"/>
  <c r="D5901" i="46"/>
  <c r="D5902" i="46"/>
  <c r="D5903" i="46"/>
  <c r="D5904" i="46"/>
  <c r="D5905" i="46"/>
  <c r="D5906" i="46"/>
  <c r="D5907" i="46"/>
  <c r="D5908" i="46"/>
  <c r="D5909" i="46"/>
  <c r="D5910" i="46"/>
  <c r="D5911" i="46"/>
  <c r="D5912" i="46"/>
  <c r="D5913" i="46"/>
  <c r="D5914" i="46"/>
  <c r="D5915" i="46"/>
  <c r="D5916" i="46"/>
  <c r="D5917" i="46"/>
  <c r="D5918" i="46"/>
  <c r="D5919" i="46"/>
  <c r="D5920" i="46"/>
  <c r="D5921" i="46"/>
  <c r="D5922" i="46"/>
  <c r="D5923" i="46"/>
  <c r="D5924" i="46"/>
  <c r="D5925" i="46"/>
  <c r="D5926" i="46"/>
  <c r="D5927" i="46"/>
  <c r="D5928" i="46"/>
  <c r="D5929" i="46"/>
  <c r="D5930" i="46"/>
  <c r="D5931" i="46"/>
  <c r="D5932" i="46"/>
  <c r="D5933" i="46"/>
  <c r="D5934" i="46"/>
  <c r="D5935" i="46"/>
  <c r="D5936" i="46"/>
  <c r="D5937" i="46"/>
  <c r="D5938" i="46"/>
  <c r="D5939" i="46"/>
  <c r="D5940" i="46"/>
  <c r="D5941" i="46"/>
  <c r="D5942" i="46"/>
  <c r="D5943" i="46"/>
  <c r="D5944" i="46"/>
  <c r="D5945" i="46"/>
  <c r="D5946" i="46"/>
  <c r="D5947" i="46"/>
  <c r="D5948" i="46"/>
  <c r="D5949" i="46"/>
  <c r="D5950" i="46"/>
  <c r="D5951" i="46"/>
  <c r="D5952" i="46"/>
  <c r="D5953" i="46"/>
  <c r="D5954" i="46"/>
  <c r="D5955" i="46"/>
  <c r="D5956" i="46"/>
  <c r="D5957" i="46"/>
  <c r="D5958" i="46"/>
  <c r="D5959" i="46"/>
  <c r="D5960" i="46"/>
  <c r="D5961" i="46"/>
  <c r="D5962" i="46"/>
  <c r="D5963" i="46"/>
  <c r="D5964" i="46"/>
  <c r="D5965" i="46"/>
  <c r="D5966" i="46"/>
  <c r="D5967" i="46"/>
  <c r="D5968" i="46"/>
  <c r="D5969" i="46"/>
  <c r="D5970" i="46"/>
  <c r="D5971" i="46"/>
  <c r="D5972" i="46"/>
  <c r="D5973" i="46"/>
  <c r="D5974" i="46"/>
  <c r="D5975" i="46"/>
  <c r="D5976" i="46"/>
  <c r="D5977" i="46"/>
  <c r="D5978" i="46"/>
  <c r="D5979" i="46"/>
  <c r="D5980" i="46"/>
  <c r="D5981" i="46"/>
  <c r="D5982" i="46"/>
  <c r="D5983" i="46"/>
  <c r="D5984" i="46"/>
  <c r="D5985" i="46"/>
  <c r="D5986" i="46"/>
  <c r="D5987" i="46"/>
  <c r="D5988" i="46"/>
  <c r="D5989" i="46"/>
  <c r="D5990" i="46"/>
  <c r="D5991" i="46"/>
  <c r="D5992" i="46"/>
  <c r="D5993" i="46"/>
  <c r="D5994" i="46"/>
  <c r="D5995" i="46"/>
  <c r="D5996" i="46"/>
  <c r="D5997" i="46"/>
  <c r="D5998" i="46"/>
  <c r="D5999" i="46"/>
  <c r="D6000" i="46"/>
  <c r="D6001" i="46"/>
  <c r="D6002" i="46"/>
  <c r="D6003" i="46"/>
  <c r="D6004" i="46"/>
  <c r="D6005" i="46"/>
  <c r="D6006" i="46"/>
  <c r="D6007" i="46"/>
  <c r="D6008" i="46"/>
  <c r="D6009" i="46"/>
  <c r="D6010" i="46"/>
  <c r="D6011" i="46"/>
  <c r="D6012" i="46"/>
  <c r="D6013" i="46"/>
  <c r="D6014" i="46"/>
  <c r="D6015" i="46"/>
  <c r="D6016" i="46"/>
  <c r="D6017" i="46"/>
  <c r="D6018" i="46"/>
  <c r="D6019" i="46"/>
  <c r="D6020" i="46"/>
  <c r="D6021" i="46"/>
  <c r="D6022" i="46"/>
  <c r="D6023" i="46"/>
  <c r="D6024" i="46"/>
  <c r="D6025" i="46"/>
  <c r="D6026" i="46"/>
  <c r="D6027" i="46"/>
  <c r="D6028" i="46"/>
  <c r="D6029" i="46"/>
  <c r="D6030" i="46"/>
  <c r="D6031" i="46"/>
  <c r="D6032" i="46"/>
  <c r="D6033" i="46"/>
  <c r="D6034" i="46"/>
  <c r="D6035" i="46"/>
  <c r="D6036" i="46"/>
  <c r="D6037" i="46"/>
  <c r="D6038" i="46"/>
  <c r="D6039" i="46"/>
  <c r="D6040" i="46"/>
  <c r="D6041" i="46"/>
  <c r="D6042" i="46"/>
  <c r="D6043" i="46"/>
  <c r="D6044" i="46"/>
  <c r="D6045" i="46"/>
  <c r="D6046" i="46"/>
  <c r="D6047" i="46"/>
  <c r="D6048" i="46"/>
  <c r="D6049" i="46"/>
  <c r="D6050" i="46"/>
  <c r="D6051" i="46"/>
  <c r="D6052" i="46"/>
  <c r="D6053" i="46"/>
  <c r="D6054" i="46"/>
  <c r="D6055" i="46"/>
  <c r="D6056" i="46"/>
  <c r="D6057" i="46"/>
  <c r="D6058" i="46"/>
  <c r="D6059" i="46"/>
  <c r="D6060" i="46"/>
  <c r="D6061" i="46"/>
  <c r="D6062" i="46"/>
  <c r="D6063" i="46"/>
  <c r="D6064" i="46"/>
  <c r="D6065" i="46"/>
  <c r="D6066" i="46"/>
  <c r="D6067" i="46"/>
  <c r="D6068" i="46"/>
  <c r="D6069" i="46"/>
  <c r="D6070" i="46"/>
  <c r="D6071" i="46"/>
  <c r="D6072" i="46"/>
  <c r="D6073" i="46"/>
  <c r="D6074" i="46"/>
  <c r="D6075" i="46"/>
  <c r="D6076" i="46"/>
  <c r="D6077" i="46"/>
  <c r="D6078" i="46"/>
  <c r="D6079" i="46"/>
  <c r="D6080" i="46"/>
  <c r="D6081" i="46"/>
  <c r="D6082" i="46"/>
  <c r="D6083" i="46"/>
  <c r="D6084" i="46"/>
  <c r="D6085" i="46"/>
  <c r="D6086" i="46"/>
  <c r="D6087" i="46"/>
  <c r="D6088" i="46"/>
  <c r="D6089" i="46"/>
  <c r="D6090" i="46"/>
  <c r="D6091" i="46"/>
  <c r="D6092" i="46"/>
  <c r="D6093" i="46"/>
  <c r="D6094" i="46"/>
  <c r="D6095" i="46"/>
  <c r="D6096" i="46"/>
  <c r="D6097" i="46"/>
  <c r="D6098" i="46"/>
  <c r="D6099" i="46"/>
  <c r="D6100" i="46"/>
  <c r="D6101" i="46"/>
  <c r="D6102" i="46"/>
  <c r="D6103" i="46"/>
  <c r="D6104" i="46"/>
  <c r="D6105" i="46"/>
  <c r="D6106" i="46"/>
  <c r="D6107" i="46"/>
  <c r="D6108" i="46"/>
  <c r="D6109" i="46"/>
  <c r="D6110" i="46"/>
  <c r="D6111" i="46"/>
  <c r="D6112" i="46"/>
  <c r="D6113" i="46"/>
  <c r="D6114" i="46"/>
  <c r="D6115" i="46"/>
  <c r="D6116" i="46"/>
  <c r="D6117" i="46"/>
  <c r="D6118" i="46"/>
  <c r="D6119" i="46"/>
  <c r="D6120" i="46"/>
  <c r="D6121" i="46"/>
  <c r="D6122" i="46"/>
  <c r="D6123" i="46"/>
  <c r="D6124" i="46"/>
  <c r="D6125" i="46"/>
  <c r="D6126" i="46"/>
  <c r="D6127" i="46"/>
  <c r="D6128" i="46"/>
  <c r="D6129" i="46"/>
  <c r="D6130" i="46"/>
  <c r="D6131" i="46"/>
  <c r="D6132" i="46"/>
  <c r="D6133" i="46"/>
  <c r="D6134" i="46"/>
  <c r="D6135" i="46"/>
  <c r="D6136" i="46"/>
  <c r="D6137" i="46"/>
  <c r="D6138" i="46"/>
  <c r="D6139" i="46"/>
  <c r="D6140" i="46"/>
  <c r="D6141" i="46"/>
  <c r="D6142" i="46"/>
  <c r="D6143" i="46"/>
  <c r="D6144" i="46"/>
  <c r="D6145" i="46"/>
  <c r="D6146" i="46"/>
  <c r="D6147" i="46"/>
  <c r="D6148" i="46"/>
  <c r="D6149" i="46"/>
  <c r="D6150" i="46"/>
  <c r="D6151" i="46"/>
  <c r="D6152" i="46"/>
  <c r="D6153" i="46"/>
  <c r="D6154" i="46"/>
  <c r="D6155" i="46"/>
  <c r="D6156" i="46"/>
  <c r="D6157" i="46"/>
  <c r="D6158" i="46"/>
  <c r="D6159" i="46"/>
  <c r="D6160" i="46"/>
  <c r="D6161" i="46"/>
  <c r="D6162" i="46"/>
  <c r="D6163" i="46"/>
  <c r="D6164" i="46"/>
  <c r="D6165" i="46"/>
  <c r="D6166" i="46"/>
  <c r="D6167" i="46"/>
  <c r="D6168" i="46"/>
  <c r="D6169" i="46"/>
  <c r="D6170" i="46"/>
  <c r="D6171" i="46"/>
  <c r="D6172" i="46"/>
  <c r="D6173" i="46"/>
  <c r="D6174" i="46"/>
  <c r="D6175" i="46"/>
  <c r="D6176" i="46"/>
  <c r="D6177" i="46"/>
  <c r="D6178" i="46"/>
  <c r="D6179" i="46"/>
  <c r="D6180" i="46"/>
  <c r="D6181" i="46"/>
  <c r="D6182" i="46"/>
  <c r="D6183" i="46"/>
  <c r="D6184" i="46"/>
  <c r="D6185" i="46"/>
  <c r="D6186" i="46"/>
  <c r="D6187" i="46"/>
  <c r="D6188" i="46"/>
  <c r="D6189" i="46"/>
  <c r="D6190" i="46"/>
  <c r="D6191" i="46"/>
  <c r="D6192" i="46"/>
  <c r="D6193" i="46"/>
  <c r="D6194" i="46"/>
  <c r="D6195" i="46"/>
  <c r="D6196" i="46"/>
  <c r="D6197" i="46"/>
  <c r="D6198" i="46"/>
  <c r="D6199" i="46"/>
  <c r="D6200" i="46"/>
  <c r="D6201" i="46"/>
  <c r="D6202" i="46"/>
  <c r="D6203" i="46"/>
  <c r="D6204" i="46"/>
  <c r="D6205" i="46"/>
  <c r="D6206" i="46"/>
  <c r="D6207" i="46"/>
  <c r="D6208" i="46"/>
  <c r="D6209" i="46"/>
  <c r="D6210" i="46"/>
  <c r="D6211" i="46"/>
  <c r="D6212" i="46"/>
  <c r="D6213" i="46"/>
  <c r="D6214" i="46"/>
  <c r="D6215" i="46"/>
  <c r="D6216" i="46"/>
  <c r="D6217" i="46"/>
  <c r="D6218" i="46"/>
  <c r="D6219" i="46"/>
  <c r="D6220" i="46"/>
  <c r="D6221" i="46"/>
  <c r="D6222" i="46"/>
  <c r="D6223" i="46"/>
  <c r="D6224" i="46"/>
  <c r="D6225" i="46"/>
  <c r="D6226" i="46"/>
  <c r="D6227" i="46"/>
  <c r="D6228" i="46"/>
  <c r="D6229" i="46"/>
  <c r="D6230" i="46"/>
  <c r="D6231" i="46"/>
  <c r="D6232" i="46"/>
  <c r="D6233" i="46"/>
  <c r="D6234" i="46"/>
  <c r="D6235" i="46"/>
  <c r="D6236" i="46"/>
  <c r="D6237" i="46"/>
  <c r="D6238" i="46"/>
  <c r="D6239" i="46"/>
  <c r="D6240" i="46"/>
  <c r="D6241" i="46"/>
  <c r="D6242" i="46"/>
  <c r="D6243" i="46"/>
  <c r="D6244" i="46"/>
  <c r="D6245" i="46"/>
  <c r="D6246" i="46"/>
  <c r="D6247" i="46"/>
  <c r="D6248" i="46"/>
  <c r="D6249" i="46"/>
  <c r="D6250" i="46"/>
  <c r="D6251" i="46"/>
  <c r="D6252" i="46"/>
  <c r="D6253" i="46"/>
  <c r="D6254" i="46"/>
  <c r="D6255" i="46"/>
  <c r="D6256" i="46"/>
  <c r="D6257" i="46"/>
  <c r="D6258" i="46"/>
  <c r="D6259" i="46"/>
  <c r="D6260" i="46"/>
  <c r="D6261" i="46"/>
  <c r="D6262" i="46"/>
  <c r="D6263" i="46"/>
  <c r="D6264" i="46"/>
  <c r="D6265" i="46"/>
  <c r="D6266" i="46"/>
  <c r="D6267" i="46"/>
  <c r="D6268" i="46"/>
  <c r="D6269" i="46"/>
  <c r="D6270" i="46"/>
  <c r="D6271" i="46"/>
  <c r="D6272" i="46"/>
  <c r="D6273" i="46"/>
  <c r="D6274" i="46"/>
  <c r="D6275" i="46"/>
  <c r="D6276" i="46"/>
  <c r="D6277" i="46"/>
  <c r="D6278" i="46"/>
  <c r="D6279" i="46"/>
  <c r="D6280" i="46"/>
  <c r="D6281" i="46"/>
  <c r="D6282" i="46"/>
  <c r="D6283" i="46"/>
  <c r="D6284" i="46"/>
  <c r="D6285" i="46"/>
  <c r="D6286" i="46"/>
  <c r="D6287" i="46"/>
  <c r="D6288" i="46"/>
  <c r="D6289" i="46"/>
  <c r="D6290" i="46"/>
  <c r="D6291" i="46"/>
  <c r="D6292" i="46"/>
  <c r="D6293" i="46"/>
  <c r="D6294" i="46"/>
  <c r="D6295" i="46"/>
  <c r="D6296" i="46"/>
  <c r="D6297" i="46"/>
  <c r="D6298" i="46"/>
  <c r="D6299" i="46"/>
  <c r="D6300" i="46"/>
  <c r="D6301" i="46"/>
  <c r="D6302" i="46"/>
  <c r="D6303" i="46"/>
  <c r="D6304" i="46"/>
  <c r="D6305" i="46"/>
  <c r="D6306" i="46"/>
  <c r="D6307" i="46"/>
  <c r="D6308" i="46"/>
  <c r="D6309" i="46"/>
  <c r="D6310" i="46"/>
  <c r="D6311" i="46"/>
  <c r="D6312" i="46"/>
  <c r="D6313" i="46"/>
  <c r="D6314" i="46"/>
  <c r="D6315" i="46"/>
  <c r="D6316" i="46"/>
  <c r="D6317" i="46"/>
  <c r="D6318" i="46"/>
  <c r="D6319" i="46"/>
  <c r="D6320" i="46"/>
  <c r="D6321" i="46"/>
  <c r="D6322" i="46"/>
  <c r="D6323" i="46"/>
  <c r="D6324" i="46"/>
  <c r="D6325" i="46"/>
  <c r="D6326" i="46"/>
  <c r="D6327" i="46"/>
  <c r="D6328" i="46"/>
  <c r="D6329" i="46"/>
  <c r="D6330" i="46"/>
  <c r="D6331" i="46"/>
  <c r="D6332" i="46"/>
  <c r="D6333" i="46"/>
  <c r="D6334" i="46"/>
  <c r="D6335" i="46"/>
  <c r="D6336" i="46"/>
  <c r="D6337" i="46"/>
  <c r="D6338" i="46"/>
  <c r="D6339" i="46"/>
  <c r="D6340" i="46"/>
  <c r="D6341" i="46"/>
  <c r="D6342" i="46"/>
  <c r="D6343" i="46"/>
  <c r="D6344" i="46"/>
  <c r="D6345" i="46"/>
  <c r="D6346" i="46"/>
  <c r="D6347" i="46"/>
  <c r="D6348" i="46"/>
  <c r="D6349" i="46"/>
  <c r="D6350" i="46"/>
  <c r="D6351" i="46"/>
  <c r="D6352" i="46"/>
  <c r="D6353" i="46"/>
  <c r="D6354" i="46"/>
  <c r="D6355" i="46"/>
  <c r="D6356" i="46"/>
  <c r="D6357" i="46"/>
  <c r="D6358" i="46"/>
  <c r="D6359" i="46"/>
  <c r="D6360" i="46"/>
  <c r="D6361" i="46"/>
  <c r="D6362" i="46"/>
  <c r="D6363" i="46"/>
  <c r="D6364" i="46"/>
  <c r="D6365" i="46"/>
  <c r="D6366" i="46"/>
  <c r="D6367" i="46"/>
  <c r="D6368" i="46"/>
  <c r="D6369" i="46"/>
  <c r="D6370" i="46"/>
  <c r="D6371" i="46"/>
  <c r="D6372" i="46"/>
  <c r="D6373" i="46"/>
  <c r="D6374" i="46"/>
  <c r="D6375" i="46"/>
  <c r="D6376" i="46"/>
  <c r="D6377" i="46"/>
  <c r="D6378" i="46"/>
  <c r="D6379" i="46"/>
  <c r="D6380" i="46"/>
  <c r="D6381" i="46"/>
  <c r="D6382" i="46"/>
  <c r="D6383" i="46"/>
  <c r="D6384" i="46"/>
  <c r="D6385" i="46"/>
  <c r="D6386" i="46"/>
  <c r="D6387" i="46"/>
  <c r="D6388" i="46"/>
  <c r="D6389" i="46"/>
  <c r="D6390" i="46"/>
  <c r="D6391" i="46"/>
  <c r="D6392" i="46"/>
  <c r="D6393" i="46"/>
  <c r="D6394" i="46"/>
  <c r="D6395" i="46"/>
  <c r="D6396" i="46"/>
  <c r="D6397" i="46"/>
  <c r="D6398" i="46"/>
  <c r="D6399" i="46"/>
  <c r="D6400" i="46"/>
  <c r="D6401" i="46"/>
  <c r="D6402" i="46"/>
  <c r="D6403" i="46"/>
  <c r="D6404" i="46"/>
  <c r="D6405" i="46"/>
  <c r="D6406" i="46"/>
  <c r="D6407" i="46"/>
  <c r="D6408" i="46"/>
  <c r="D6409" i="46"/>
  <c r="D6410" i="46"/>
  <c r="D6411" i="46"/>
  <c r="D6412" i="46"/>
  <c r="D6413" i="46"/>
  <c r="D6414" i="46"/>
  <c r="D6415" i="46"/>
  <c r="D6416" i="46"/>
  <c r="D6417" i="46"/>
  <c r="D6418" i="46"/>
  <c r="D6419" i="46"/>
  <c r="D6420" i="46"/>
  <c r="D6421" i="46"/>
  <c r="D6422" i="46"/>
  <c r="D6423" i="46"/>
  <c r="D6424" i="46"/>
  <c r="D6425" i="46"/>
  <c r="D6426" i="46"/>
  <c r="D6427" i="46"/>
  <c r="D6428" i="46"/>
  <c r="D6429" i="46"/>
  <c r="D6430" i="46"/>
  <c r="D6431" i="46"/>
  <c r="D6432" i="46"/>
  <c r="D6433" i="46"/>
  <c r="D6434" i="46"/>
  <c r="D6435" i="46"/>
  <c r="D6436" i="46"/>
  <c r="D6437" i="46"/>
  <c r="D6438" i="46"/>
  <c r="D6439" i="46"/>
  <c r="D6440" i="46"/>
  <c r="D6441" i="46"/>
  <c r="D6442" i="46"/>
  <c r="D6443" i="46"/>
  <c r="D6444" i="46"/>
  <c r="D6445" i="46"/>
  <c r="D6446" i="46"/>
  <c r="D6447" i="46"/>
  <c r="D6448" i="46"/>
  <c r="D6449" i="46"/>
  <c r="D6450" i="46"/>
  <c r="D6451" i="46"/>
  <c r="D6452" i="46"/>
  <c r="D6453" i="46"/>
  <c r="D6454" i="46"/>
  <c r="D6455" i="46"/>
  <c r="D6456" i="46"/>
  <c r="D6457" i="46"/>
  <c r="D6458" i="46"/>
  <c r="D6459" i="46"/>
  <c r="D6460" i="46"/>
  <c r="D6461" i="46"/>
  <c r="D6462" i="46"/>
  <c r="D6463" i="46"/>
  <c r="D6464" i="46"/>
  <c r="D6465" i="46"/>
  <c r="D6466" i="46"/>
  <c r="D6467" i="46"/>
  <c r="D6468" i="46"/>
  <c r="D6469" i="46"/>
  <c r="D6470" i="46"/>
  <c r="D6471" i="46"/>
  <c r="D6472" i="46"/>
  <c r="D6473" i="46"/>
  <c r="D6474" i="46"/>
  <c r="D6475" i="46"/>
  <c r="D6476" i="46"/>
  <c r="D6477" i="46"/>
  <c r="D6478" i="46"/>
  <c r="D6479" i="46"/>
  <c r="D6480" i="46"/>
  <c r="D6481" i="46"/>
  <c r="D6482" i="46"/>
  <c r="D6483" i="46"/>
  <c r="D6484" i="46"/>
  <c r="D6485" i="46"/>
  <c r="D6486" i="46"/>
  <c r="D6487" i="46"/>
  <c r="D6488" i="46"/>
  <c r="D6489" i="46"/>
  <c r="D6490" i="46"/>
  <c r="D6491" i="46"/>
  <c r="D6492" i="46"/>
  <c r="D6493" i="46"/>
  <c r="D6494" i="46"/>
  <c r="D6495" i="46"/>
  <c r="D6496" i="46"/>
  <c r="D6497" i="46"/>
  <c r="D6498" i="46"/>
  <c r="D6499" i="46"/>
  <c r="D6500" i="46"/>
  <c r="D6501" i="46"/>
  <c r="D6502" i="46"/>
  <c r="D6503" i="46"/>
  <c r="D6504" i="46"/>
  <c r="D6505" i="46"/>
  <c r="D6506" i="46"/>
  <c r="D6507" i="46"/>
  <c r="D6508" i="46"/>
  <c r="D6509" i="46"/>
  <c r="D6510" i="46"/>
  <c r="D6511" i="46"/>
  <c r="D6512" i="46"/>
  <c r="D6513" i="46"/>
  <c r="D6514" i="46"/>
  <c r="D6515" i="46"/>
  <c r="D6516" i="46"/>
  <c r="D6517" i="46"/>
  <c r="D6518" i="46"/>
  <c r="D6519" i="46"/>
  <c r="D6520" i="46"/>
  <c r="D6521" i="46"/>
  <c r="D6522" i="46"/>
  <c r="D6523" i="46"/>
  <c r="D6524" i="46"/>
  <c r="D6525" i="46"/>
  <c r="D6526" i="46"/>
  <c r="D6527" i="46"/>
  <c r="D6528" i="46"/>
  <c r="D6529" i="46"/>
  <c r="D6530" i="46"/>
  <c r="D6531" i="46"/>
  <c r="D6532" i="46"/>
  <c r="D6533" i="46"/>
  <c r="D6534" i="46"/>
  <c r="D6535" i="46"/>
  <c r="D6536" i="46"/>
  <c r="D6537" i="46"/>
  <c r="D6538" i="46"/>
  <c r="D6539" i="46"/>
  <c r="D6540" i="46"/>
  <c r="D6541" i="46"/>
  <c r="D6542" i="46"/>
  <c r="D6543" i="46"/>
  <c r="D6544" i="46"/>
  <c r="D6545" i="46"/>
  <c r="D6546" i="46"/>
  <c r="D6547" i="46"/>
  <c r="D6548" i="46"/>
  <c r="D6549" i="46"/>
  <c r="D6550" i="46"/>
  <c r="D6551" i="46"/>
  <c r="D6552" i="46"/>
  <c r="D6553" i="46"/>
  <c r="D6554" i="46"/>
  <c r="D6555" i="46"/>
  <c r="D6556" i="46"/>
  <c r="D6557" i="46"/>
  <c r="D6558" i="46"/>
  <c r="D6559" i="46"/>
  <c r="D6560" i="46"/>
  <c r="D6561" i="46"/>
  <c r="D6562" i="46"/>
  <c r="D6563" i="46"/>
  <c r="D6564" i="46"/>
  <c r="D6565" i="46"/>
  <c r="D6566" i="46"/>
  <c r="D6567" i="46"/>
  <c r="D6568" i="46"/>
  <c r="D6569" i="46"/>
  <c r="D6570" i="46"/>
  <c r="D6571" i="46"/>
  <c r="D6572" i="46"/>
  <c r="D6573" i="46"/>
  <c r="D6574" i="46"/>
  <c r="D6575" i="46"/>
  <c r="D6576" i="46"/>
  <c r="D6577" i="46"/>
  <c r="D6578" i="46"/>
  <c r="D6579" i="46"/>
  <c r="D6580" i="46"/>
  <c r="D6581" i="46"/>
  <c r="D6582" i="46"/>
  <c r="D6583" i="46"/>
  <c r="D6584" i="46"/>
  <c r="D6585" i="46"/>
  <c r="D6586" i="46"/>
  <c r="D6587" i="46"/>
  <c r="D6588" i="46"/>
  <c r="D6589" i="46"/>
  <c r="D6590" i="46"/>
  <c r="D6591" i="46"/>
  <c r="D6592" i="46"/>
  <c r="D6593" i="46"/>
  <c r="D6594" i="46"/>
  <c r="D6595" i="46"/>
  <c r="D6596" i="46"/>
  <c r="D6597" i="46"/>
  <c r="D6598" i="46"/>
  <c r="D6599" i="46"/>
  <c r="D6600" i="46"/>
  <c r="D6601" i="46"/>
  <c r="D6602" i="46"/>
  <c r="D6603" i="46"/>
  <c r="D6604" i="46"/>
  <c r="D6605" i="46"/>
  <c r="D6606" i="46"/>
  <c r="D6607" i="46"/>
  <c r="D6608" i="46"/>
  <c r="D6609" i="46"/>
  <c r="D6610" i="46"/>
  <c r="D6611" i="46"/>
  <c r="D6612" i="46"/>
  <c r="D6613" i="46"/>
  <c r="D6614" i="46"/>
  <c r="D6615" i="46"/>
  <c r="D6616" i="46"/>
  <c r="D6617" i="46"/>
  <c r="D6618" i="46"/>
  <c r="D6619" i="46"/>
  <c r="D6620" i="46"/>
  <c r="D6621" i="46"/>
  <c r="D6622" i="46"/>
  <c r="D6623" i="46"/>
  <c r="D6624" i="46"/>
  <c r="D6625" i="46"/>
  <c r="D6626" i="46"/>
  <c r="D6627" i="46"/>
  <c r="D6628" i="46"/>
  <c r="D6629" i="46"/>
  <c r="D6630" i="46"/>
  <c r="D6631" i="46"/>
  <c r="D6632" i="46"/>
  <c r="D6633" i="46"/>
  <c r="D6634" i="46"/>
  <c r="D6635" i="46"/>
  <c r="D6636" i="46"/>
  <c r="D6637" i="46"/>
  <c r="D6638" i="46"/>
  <c r="D6639" i="46"/>
  <c r="D6640" i="46"/>
  <c r="D6641" i="46"/>
  <c r="D6642" i="46"/>
  <c r="D6643" i="46"/>
  <c r="D6644" i="46"/>
  <c r="D6645" i="46"/>
  <c r="D6646" i="46"/>
  <c r="D6647" i="46"/>
  <c r="D6648" i="46"/>
  <c r="D6649" i="46"/>
  <c r="D6650" i="46"/>
  <c r="D6651" i="46"/>
  <c r="D6652" i="46"/>
  <c r="D6653" i="46"/>
  <c r="D6654" i="46"/>
  <c r="D6655" i="46"/>
  <c r="D6656" i="46"/>
  <c r="D6657" i="46"/>
  <c r="D6658" i="46"/>
  <c r="D6659" i="46"/>
  <c r="D6660" i="46"/>
  <c r="D6661" i="46"/>
  <c r="D6662" i="46"/>
  <c r="D6663" i="46"/>
  <c r="D6664" i="46"/>
  <c r="D6665" i="46"/>
  <c r="D6666" i="46"/>
  <c r="D6667" i="46"/>
  <c r="D6668" i="46"/>
  <c r="D6669" i="46"/>
  <c r="D6670" i="46"/>
  <c r="D6671" i="46"/>
  <c r="D6672" i="46"/>
  <c r="D6673" i="46"/>
  <c r="D6674" i="46"/>
  <c r="D6675" i="46"/>
  <c r="D6676" i="46"/>
  <c r="D6677" i="46"/>
  <c r="D6678" i="46"/>
  <c r="D6679" i="46"/>
  <c r="D6680" i="46"/>
  <c r="D6681" i="46"/>
  <c r="D6682" i="46"/>
  <c r="D6683" i="46"/>
  <c r="D6684" i="46"/>
  <c r="D6685" i="46"/>
  <c r="D6686" i="46"/>
  <c r="D6687" i="46"/>
  <c r="D6688" i="46"/>
  <c r="D6689" i="46"/>
  <c r="D6690" i="46"/>
  <c r="D6691" i="46"/>
  <c r="D6692" i="46"/>
  <c r="D6693" i="46"/>
  <c r="D6694" i="46"/>
  <c r="D6695" i="46"/>
  <c r="D6696" i="46"/>
  <c r="D6697" i="46"/>
  <c r="D6698" i="46"/>
  <c r="D6699" i="46"/>
  <c r="D6700" i="46"/>
  <c r="D6701" i="46"/>
  <c r="D6702" i="46"/>
  <c r="D6703" i="46"/>
  <c r="D6704" i="46"/>
  <c r="D6705" i="46"/>
  <c r="D6706" i="46"/>
  <c r="D6707" i="46"/>
  <c r="D6708" i="46"/>
  <c r="D6709" i="46"/>
  <c r="D6710" i="46"/>
  <c r="D6711" i="46"/>
  <c r="D6712" i="46"/>
  <c r="D6713" i="46"/>
  <c r="D6714" i="46"/>
  <c r="D6715" i="46"/>
  <c r="D6716" i="46"/>
  <c r="D6717" i="46"/>
  <c r="D6718" i="46"/>
  <c r="D6719" i="46"/>
  <c r="D6720" i="46"/>
  <c r="D6721" i="46"/>
  <c r="D6722" i="46"/>
  <c r="D6723" i="46"/>
  <c r="D6724" i="46"/>
  <c r="D6725" i="46"/>
  <c r="D6726" i="46"/>
  <c r="D6727" i="46"/>
  <c r="D6728" i="46"/>
  <c r="D6729" i="46"/>
  <c r="D6730" i="46"/>
  <c r="D6731" i="46"/>
  <c r="D6732" i="46"/>
  <c r="D6733" i="46"/>
  <c r="D6734" i="46"/>
  <c r="D6735" i="46"/>
  <c r="D6736" i="46"/>
  <c r="D6737" i="46"/>
  <c r="D6738" i="46"/>
  <c r="D6739" i="46"/>
  <c r="D6740" i="46"/>
  <c r="D6741" i="46"/>
  <c r="D6742" i="46"/>
  <c r="D6743" i="46"/>
  <c r="D6744" i="46"/>
  <c r="D6745" i="46"/>
  <c r="D6746" i="46"/>
  <c r="D6747" i="46"/>
  <c r="D6748" i="46"/>
  <c r="D6749" i="46"/>
  <c r="D6750" i="46"/>
  <c r="D6751" i="46"/>
  <c r="D6752" i="46"/>
  <c r="D6753" i="46"/>
  <c r="D6754" i="46"/>
  <c r="D6755" i="46"/>
  <c r="D6756" i="46"/>
  <c r="D6757" i="46"/>
  <c r="D6758" i="46"/>
  <c r="D6759" i="46"/>
  <c r="D6760" i="46"/>
  <c r="D6761" i="46"/>
  <c r="D6762" i="46"/>
  <c r="D6763" i="46"/>
  <c r="D6764" i="46"/>
  <c r="D6765" i="46"/>
  <c r="D6766" i="46"/>
  <c r="D6767" i="46"/>
  <c r="D6768" i="46"/>
  <c r="D6769" i="46"/>
  <c r="D6770" i="46"/>
  <c r="D6771" i="46"/>
  <c r="D6772" i="46"/>
  <c r="D6773" i="46"/>
  <c r="D6774" i="46"/>
  <c r="D6775" i="46"/>
  <c r="D6776" i="46"/>
  <c r="D6777" i="46"/>
  <c r="D6778" i="46"/>
  <c r="D6779" i="46"/>
  <c r="D6780" i="46"/>
  <c r="D6781" i="46"/>
  <c r="D6782" i="46"/>
  <c r="D6783" i="46"/>
  <c r="D6784" i="46"/>
  <c r="D6785" i="46"/>
  <c r="D6786" i="46"/>
  <c r="D6787" i="46"/>
  <c r="D6788" i="46"/>
  <c r="D6789" i="46"/>
  <c r="D6790" i="46"/>
  <c r="D6791" i="46"/>
  <c r="D6792" i="46"/>
  <c r="D6793" i="46"/>
  <c r="D6794" i="46"/>
  <c r="D6795" i="46"/>
  <c r="D6796" i="46"/>
  <c r="D6797" i="46"/>
  <c r="D6798" i="46"/>
  <c r="D6799" i="46"/>
  <c r="D6800" i="46"/>
  <c r="D6801" i="46"/>
  <c r="D6802" i="46"/>
  <c r="D6803" i="46"/>
  <c r="D6804" i="46"/>
  <c r="D6805" i="46"/>
  <c r="D6806" i="46"/>
  <c r="D6807" i="46"/>
  <c r="D6808" i="46"/>
  <c r="D6809" i="46"/>
  <c r="D6810" i="46"/>
  <c r="D6811" i="46"/>
  <c r="D6812" i="46"/>
  <c r="D6813" i="46"/>
  <c r="D6814" i="46"/>
  <c r="D6815" i="46"/>
  <c r="D6816" i="46"/>
  <c r="D6817" i="46"/>
  <c r="D6818" i="46"/>
  <c r="D6819" i="46"/>
  <c r="D6820" i="46"/>
  <c r="D6821" i="46"/>
  <c r="D6822" i="46"/>
  <c r="D6823" i="46"/>
  <c r="D6824" i="46"/>
  <c r="D6825" i="46"/>
  <c r="D6826" i="46"/>
  <c r="D6827" i="46"/>
  <c r="D6828" i="46"/>
  <c r="D6829" i="46"/>
  <c r="D6830" i="46"/>
  <c r="D6831" i="46"/>
  <c r="D6832" i="46"/>
  <c r="D6833" i="46"/>
  <c r="D6834" i="46"/>
  <c r="D6835" i="46"/>
  <c r="D6836" i="46"/>
  <c r="D6837" i="46"/>
  <c r="D6838" i="46"/>
  <c r="D6839" i="46"/>
  <c r="D6840" i="46"/>
  <c r="D6841" i="46"/>
  <c r="D6842" i="46"/>
  <c r="D6843" i="46"/>
  <c r="D6844" i="46"/>
  <c r="D6845" i="46"/>
  <c r="D6846" i="46"/>
  <c r="D6847" i="46"/>
  <c r="D6848" i="46"/>
  <c r="D6849" i="46"/>
  <c r="D6850" i="46"/>
  <c r="D6851" i="46"/>
  <c r="D6852" i="46"/>
  <c r="D6853" i="46"/>
  <c r="D6854" i="46"/>
  <c r="D6855" i="46"/>
  <c r="D6856" i="46"/>
  <c r="D6857" i="46"/>
  <c r="D6858" i="46"/>
  <c r="D6859" i="46"/>
  <c r="D6860" i="46"/>
  <c r="D6861" i="46"/>
  <c r="D6862" i="46"/>
  <c r="D6863" i="46"/>
  <c r="D6864" i="46"/>
  <c r="D6865" i="46"/>
  <c r="D6866" i="46"/>
  <c r="D6867" i="46"/>
  <c r="D6868" i="46"/>
  <c r="D6869" i="46"/>
  <c r="D6870" i="46"/>
  <c r="D6871" i="46"/>
  <c r="D6872" i="46"/>
  <c r="D6873" i="46"/>
  <c r="D6874" i="46"/>
  <c r="D6875" i="46"/>
  <c r="D6876" i="46"/>
  <c r="D6877" i="46"/>
  <c r="D6878" i="46"/>
  <c r="D6879" i="46"/>
  <c r="D6880" i="46"/>
  <c r="D6881" i="46"/>
  <c r="D6882" i="46"/>
  <c r="D6883" i="46"/>
  <c r="D6884" i="46"/>
  <c r="D6885" i="46"/>
  <c r="D6886" i="46"/>
  <c r="D6887" i="46"/>
  <c r="D6888" i="46"/>
  <c r="D6889" i="46"/>
  <c r="D6890" i="46"/>
  <c r="D6891" i="46"/>
  <c r="D6892" i="46"/>
  <c r="D6893" i="46"/>
  <c r="D6894" i="46"/>
  <c r="D6895" i="46"/>
  <c r="D6896" i="46"/>
  <c r="D6897" i="46"/>
  <c r="D6898" i="46"/>
  <c r="D6899" i="46"/>
  <c r="D6900" i="46"/>
  <c r="D6901" i="46"/>
  <c r="D6902" i="46"/>
  <c r="D6903" i="46"/>
  <c r="D6904" i="46"/>
  <c r="D6905" i="46"/>
  <c r="D6906" i="46"/>
  <c r="D6907" i="46"/>
  <c r="D6908" i="46"/>
  <c r="D6909" i="46"/>
  <c r="D6910" i="46"/>
  <c r="D6911" i="46"/>
  <c r="D6912" i="46"/>
  <c r="D6913" i="46"/>
  <c r="D6914" i="46"/>
  <c r="D6915" i="46"/>
  <c r="D6916" i="46"/>
  <c r="D6917" i="46"/>
  <c r="D6918" i="46"/>
  <c r="D6919" i="46"/>
  <c r="D6920" i="46"/>
  <c r="D6921" i="46"/>
  <c r="D6922" i="46"/>
  <c r="D6923" i="46"/>
  <c r="D6924" i="46"/>
  <c r="D6925" i="46"/>
  <c r="D6926" i="46"/>
  <c r="D6927" i="46"/>
  <c r="D6928" i="46"/>
  <c r="D6929" i="46"/>
  <c r="D6930" i="46"/>
  <c r="D6931" i="46"/>
  <c r="D6932" i="46"/>
  <c r="D6933" i="46"/>
  <c r="D6934" i="46"/>
  <c r="D6935" i="46"/>
  <c r="D6936" i="46"/>
  <c r="D6937" i="46"/>
  <c r="D6938" i="46"/>
  <c r="D6939" i="46"/>
  <c r="D6940" i="46"/>
  <c r="D6941" i="46"/>
  <c r="D6942" i="46"/>
  <c r="D6943" i="46"/>
  <c r="D6944" i="46"/>
  <c r="D6945" i="46"/>
  <c r="D6946" i="46"/>
  <c r="D6947" i="46"/>
  <c r="D6948" i="46"/>
  <c r="D6949" i="46"/>
  <c r="D6950" i="46"/>
  <c r="D6951" i="46"/>
  <c r="D6952" i="46"/>
  <c r="D6953" i="46"/>
  <c r="D6954" i="46"/>
  <c r="D6955" i="46"/>
  <c r="D6956" i="46"/>
  <c r="D6957" i="46"/>
  <c r="D6958" i="46"/>
  <c r="D6959" i="46"/>
  <c r="D6960" i="46"/>
  <c r="D6961" i="46"/>
  <c r="D6962" i="46"/>
  <c r="D6963" i="46"/>
  <c r="D6964" i="46"/>
  <c r="D6965" i="46"/>
  <c r="D6966" i="46"/>
  <c r="D6967" i="46"/>
  <c r="D6968" i="46"/>
  <c r="D6969" i="46"/>
  <c r="D6970" i="46"/>
  <c r="D6971" i="46"/>
  <c r="D6972" i="46"/>
  <c r="D6973" i="46"/>
  <c r="D6974" i="46"/>
  <c r="D6975" i="46"/>
  <c r="D6976" i="46"/>
  <c r="D6977" i="46"/>
  <c r="D6978" i="46"/>
  <c r="D6979" i="46"/>
  <c r="D6980" i="46"/>
  <c r="D6981" i="46"/>
  <c r="D6982" i="46"/>
  <c r="D6983" i="46"/>
  <c r="D6984" i="46"/>
  <c r="D6985" i="46"/>
  <c r="D6986" i="46"/>
  <c r="D6987" i="46"/>
  <c r="D6988" i="46"/>
  <c r="D6989" i="46"/>
  <c r="D6990" i="46"/>
  <c r="D6991" i="46"/>
  <c r="D6992" i="46"/>
  <c r="D6993" i="46"/>
  <c r="D6994" i="46"/>
  <c r="D6995" i="46"/>
  <c r="D6996" i="46"/>
  <c r="D6997" i="46"/>
  <c r="D6998" i="46"/>
  <c r="D6999" i="46"/>
  <c r="D7000" i="46"/>
  <c r="D7001" i="46"/>
  <c r="D7002" i="46"/>
  <c r="D7003" i="46"/>
  <c r="D7004" i="46"/>
  <c r="D7005" i="46"/>
  <c r="D7006" i="46"/>
  <c r="D7007" i="46"/>
  <c r="D7008" i="46"/>
  <c r="D7009" i="46"/>
  <c r="D7010" i="46"/>
  <c r="D7011" i="46"/>
  <c r="D7012" i="46"/>
  <c r="D7013" i="46"/>
  <c r="D7014" i="46"/>
  <c r="D7015" i="46"/>
  <c r="D7016" i="46"/>
  <c r="D7017" i="46"/>
  <c r="D7018" i="46"/>
  <c r="D7019" i="46"/>
  <c r="D7020" i="46"/>
  <c r="D7021" i="46"/>
  <c r="D7022" i="46"/>
  <c r="D7023" i="46"/>
  <c r="D7024" i="46"/>
  <c r="D7025" i="46"/>
  <c r="D7026" i="46"/>
  <c r="D7027" i="46"/>
  <c r="D7028" i="46"/>
  <c r="D7029" i="46"/>
  <c r="D7030" i="46"/>
  <c r="D7031" i="46"/>
  <c r="D7032" i="46"/>
  <c r="D7033" i="46"/>
  <c r="D7034" i="46"/>
  <c r="D7035" i="46"/>
  <c r="D7036" i="46"/>
  <c r="D7037" i="46"/>
  <c r="D7038" i="46"/>
  <c r="D7039" i="46"/>
  <c r="D7040" i="46"/>
  <c r="D7041" i="46"/>
  <c r="D7042" i="46"/>
  <c r="D7043" i="46"/>
  <c r="D7044" i="46"/>
  <c r="D7045" i="46"/>
  <c r="D7046" i="46"/>
  <c r="D7047" i="46"/>
  <c r="D7048" i="46"/>
  <c r="D7049" i="46"/>
  <c r="D7050" i="46"/>
  <c r="D7051" i="46"/>
  <c r="D7052" i="46"/>
  <c r="D7053" i="46"/>
  <c r="D7054" i="46"/>
  <c r="D7055" i="46"/>
  <c r="D7056" i="46"/>
  <c r="D7057" i="46"/>
  <c r="D7058" i="46"/>
  <c r="D7059" i="46"/>
  <c r="D7060" i="46"/>
  <c r="D7061" i="46"/>
  <c r="D7062" i="46"/>
  <c r="D7063" i="46"/>
  <c r="D7064" i="46"/>
  <c r="D7065" i="46"/>
  <c r="D7066" i="46"/>
  <c r="D7067" i="46"/>
  <c r="D7068" i="46"/>
  <c r="D7069" i="46"/>
  <c r="D7070" i="46"/>
  <c r="D7071" i="46"/>
  <c r="D7072" i="46"/>
  <c r="D7073" i="46"/>
  <c r="D7074" i="46"/>
  <c r="D7075" i="46"/>
  <c r="D7076" i="46"/>
  <c r="D7077" i="46"/>
  <c r="D7078" i="46"/>
  <c r="D7079" i="46"/>
  <c r="D7080" i="46"/>
  <c r="D7081" i="46"/>
  <c r="D7082" i="46"/>
  <c r="D7083" i="46"/>
  <c r="D7084" i="46"/>
  <c r="D7085" i="46"/>
  <c r="D7086" i="46"/>
  <c r="D7087" i="46"/>
  <c r="D7088" i="46"/>
  <c r="D7089" i="46"/>
  <c r="D7090" i="46"/>
  <c r="D7091" i="46"/>
  <c r="D7092" i="46"/>
  <c r="D7093" i="46"/>
  <c r="D7094" i="46"/>
  <c r="D7095" i="46"/>
  <c r="D7096" i="46"/>
  <c r="D7097" i="46"/>
  <c r="D7098" i="46"/>
  <c r="D7099" i="46"/>
  <c r="D7100" i="46"/>
  <c r="D7101" i="46"/>
  <c r="D7102" i="46"/>
  <c r="D7103" i="46"/>
  <c r="D7104" i="46"/>
  <c r="D7105" i="46"/>
  <c r="D7106" i="46"/>
  <c r="D7107" i="46"/>
  <c r="D7108" i="46"/>
  <c r="D7109" i="46"/>
  <c r="D7110" i="46"/>
  <c r="D7111" i="46"/>
  <c r="D7112" i="46"/>
  <c r="D7113" i="46"/>
  <c r="D7114" i="46"/>
  <c r="D7115" i="46"/>
  <c r="D7116" i="46"/>
  <c r="D7117" i="46"/>
  <c r="D7118" i="46"/>
  <c r="D7119" i="46"/>
  <c r="D7120" i="46"/>
  <c r="D7121" i="46"/>
  <c r="D7122" i="46"/>
  <c r="D7123" i="46"/>
  <c r="D7124" i="46"/>
  <c r="D7125" i="46"/>
  <c r="D7126" i="46"/>
  <c r="D7127" i="46"/>
  <c r="D7128" i="46"/>
  <c r="D7129" i="46"/>
  <c r="D7130" i="46"/>
  <c r="D7131" i="46"/>
  <c r="D7132" i="46"/>
  <c r="D7133" i="46"/>
  <c r="D7134" i="46"/>
  <c r="D7135" i="46"/>
  <c r="D7136" i="46"/>
  <c r="D7137" i="46"/>
  <c r="D7138" i="46"/>
  <c r="D7139" i="46"/>
  <c r="D7140" i="46"/>
  <c r="D7141" i="46"/>
  <c r="D7142" i="46"/>
  <c r="D7143" i="46"/>
  <c r="D7144" i="46"/>
  <c r="D7145" i="46"/>
  <c r="D7146" i="46"/>
  <c r="D7147" i="46"/>
  <c r="D7148" i="46"/>
  <c r="D7149" i="46"/>
  <c r="D7150" i="46"/>
  <c r="D7151" i="46"/>
  <c r="D7152" i="46"/>
  <c r="D7153" i="46"/>
  <c r="D7154" i="46"/>
  <c r="D7155" i="46"/>
  <c r="D7156" i="46"/>
  <c r="D7157" i="46"/>
  <c r="D7158" i="46"/>
  <c r="D7159" i="46"/>
  <c r="D7160" i="46"/>
  <c r="D7161" i="46"/>
  <c r="D7162" i="46"/>
  <c r="D7163" i="46"/>
  <c r="D7164" i="46"/>
  <c r="D7165" i="46"/>
  <c r="D7166" i="46"/>
  <c r="D7167" i="46"/>
  <c r="D7168" i="46"/>
  <c r="D7169" i="46"/>
  <c r="D7170" i="46"/>
  <c r="D7171" i="46"/>
  <c r="D7172" i="46"/>
  <c r="D7173" i="46"/>
  <c r="D7174" i="46"/>
  <c r="D7175" i="46"/>
  <c r="D7176" i="46"/>
  <c r="D7177" i="46"/>
  <c r="D7178" i="46"/>
  <c r="D7179" i="46"/>
  <c r="D7180" i="46"/>
  <c r="D7181" i="46"/>
  <c r="D7182" i="46"/>
  <c r="D7183" i="46"/>
  <c r="D7184" i="46"/>
  <c r="D7185" i="46"/>
  <c r="D7186" i="46"/>
  <c r="D7187" i="46"/>
  <c r="D7188" i="46"/>
  <c r="D7189" i="46"/>
  <c r="D7190" i="46"/>
  <c r="D7191" i="46"/>
  <c r="D7192" i="46"/>
  <c r="D7193" i="46"/>
  <c r="D7194" i="46"/>
  <c r="D7195" i="46"/>
  <c r="D7196" i="46"/>
  <c r="D7197" i="46"/>
  <c r="D7198" i="46"/>
  <c r="D7199" i="46"/>
  <c r="D7200" i="46"/>
  <c r="D7201" i="46"/>
  <c r="D7202" i="46"/>
  <c r="D7203" i="46"/>
  <c r="D7204" i="46"/>
  <c r="D7205" i="46"/>
  <c r="D7206" i="46"/>
  <c r="D7207" i="46"/>
  <c r="D7208" i="46"/>
  <c r="D7209" i="46"/>
  <c r="D7210" i="46"/>
  <c r="D7211" i="46"/>
  <c r="D7212" i="46"/>
  <c r="D7213" i="46"/>
  <c r="D7214" i="46"/>
  <c r="D7215" i="46"/>
  <c r="D7216" i="46"/>
  <c r="D7217" i="46"/>
  <c r="D7218" i="46"/>
  <c r="D7219" i="46"/>
  <c r="D7220" i="46"/>
  <c r="D7221" i="46"/>
  <c r="D7222" i="46"/>
  <c r="D7223" i="46"/>
  <c r="D7224" i="46"/>
  <c r="D7225" i="46"/>
  <c r="D7226" i="46"/>
  <c r="D7227" i="46"/>
  <c r="D7228" i="46"/>
  <c r="D7229" i="46"/>
  <c r="D7230" i="46"/>
  <c r="D7231" i="46"/>
  <c r="D7232" i="46"/>
  <c r="D7233" i="46"/>
  <c r="D7234" i="46"/>
  <c r="D7235" i="46"/>
  <c r="D7236" i="46"/>
  <c r="D7237" i="46"/>
  <c r="D7238" i="46"/>
  <c r="D7239" i="46"/>
  <c r="D7240" i="46"/>
  <c r="D7241" i="46"/>
  <c r="D7242" i="46"/>
  <c r="D7243" i="46"/>
  <c r="D7244" i="46"/>
  <c r="D7245" i="46"/>
  <c r="D7246" i="46"/>
  <c r="D7247" i="46"/>
  <c r="D7248" i="46"/>
  <c r="D7249" i="46"/>
  <c r="D7250" i="46"/>
  <c r="D7251" i="46"/>
  <c r="D7252" i="46"/>
  <c r="D7253" i="46"/>
  <c r="D7254" i="46"/>
  <c r="D7255" i="46"/>
  <c r="D7256" i="46"/>
  <c r="D7257" i="46"/>
  <c r="D7258" i="46"/>
  <c r="D7259" i="46"/>
  <c r="D7260" i="46"/>
  <c r="D7261" i="46"/>
  <c r="D7262" i="46"/>
  <c r="D7263" i="46"/>
  <c r="D7264" i="46"/>
  <c r="D7265" i="46"/>
  <c r="D7266" i="46"/>
  <c r="D7267" i="46"/>
  <c r="D7268" i="46"/>
  <c r="D7269" i="46"/>
  <c r="D7270" i="46"/>
  <c r="D7271" i="46"/>
  <c r="D7272" i="46"/>
  <c r="D7273" i="46"/>
  <c r="D7274" i="46"/>
  <c r="D7275" i="46"/>
  <c r="D7276" i="46"/>
  <c r="D7277" i="46"/>
  <c r="D7278" i="46"/>
  <c r="D7279" i="46"/>
  <c r="D7280" i="46"/>
  <c r="D7281" i="46"/>
  <c r="D7282" i="46"/>
  <c r="D7283" i="46"/>
  <c r="D7284" i="46"/>
  <c r="D7285" i="46"/>
  <c r="D7286" i="46"/>
  <c r="D7287" i="46"/>
  <c r="D7288" i="46"/>
  <c r="D7289" i="46"/>
  <c r="D7290" i="46"/>
  <c r="D7291" i="46"/>
  <c r="D7292" i="46"/>
  <c r="D7293" i="46"/>
  <c r="D7294" i="46"/>
  <c r="D7295" i="46"/>
  <c r="D7296" i="46"/>
  <c r="D7297" i="46"/>
  <c r="D7298" i="46"/>
  <c r="D7299" i="46"/>
  <c r="D7300" i="46"/>
  <c r="D7301" i="46"/>
  <c r="D7302" i="46"/>
  <c r="D7303" i="46"/>
  <c r="D7304" i="46"/>
  <c r="D7305" i="46"/>
  <c r="D7306" i="46"/>
  <c r="D7307" i="46"/>
  <c r="D7308" i="46"/>
  <c r="D7309" i="46"/>
  <c r="D7310" i="46"/>
  <c r="D7311" i="46"/>
  <c r="D7312" i="46"/>
  <c r="D7313" i="46"/>
  <c r="D7314" i="46"/>
  <c r="D7315" i="46"/>
  <c r="D7316" i="46"/>
  <c r="D7317" i="46"/>
  <c r="D7318" i="46"/>
  <c r="D7319" i="46"/>
  <c r="D7320" i="46"/>
  <c r="D7321" i="46"/>
  <c r="D7322" i="46"/>
  <c r="D7323" i="46"/>
  <c r="D7324" i="46"/>
  <c r="D7325" i="46"/>
  <c r="D7326" i="46"/>
  <c r="D7327" i="46"/>
  <c r="D7328" i="46"/>
  <c r="D7329" i="46"/>
  <c r="D7330" i="46"/>
  <c r="D7331" i="46"/>
  <c r="D7332" i="46"/>
  <c r="D7333" i="46"/>
  <c r="D7334" i="46"/>
  <c r="D7335" i="46"/>
  <c r="D7336" i="46"/>
  <c r="D7337" i="46"/>
  <c r="D7338" i="46"/>
  <c r="D7339" i="46"/>
  <c r="D7340" i="46"/>
  <c r="D7341" i="46"/>
  <c r="D7342" i="46"/>
  <c r="D7343" i="46"/>
  <c r="D7344" i="46"/>
  <c r="D7345" i="46"/>
  <c r="D7346" i="46"/>
  <c r="D7347" i="46"/>
  <c r="D7348" i="46"/>
  <c r="D7349" i="46"/>
  <c r="D7350" i="46"/>
  <c r="D7351" i="46"/>
  <c r="D7352" i="46"/>
  <c r="D7353" i="46"/>
  <c r="D7354" i="46"/>
  <c r="D7355" i="46"/>
  <c r="D7356" i="46"/>
  <c r="D7357" i="46"/>
  <c r="D7358" i="46"/>
  <c r="D7359" i="46"/>
  <c r="D7360" i="46"/>
  <c r="D7361" i="46"/>
  <c r="D7362" i="46"/>
  <c r="D7363" i="46"/>
  <c r="D7364" i="46"/>
  <c r="D7365" i="46"/>
  <c r="D7366" i="46"/>
  <c r="D7367" i="46"/>
  <c r="D7368" i="46"/>
  <c r="D7369" i="46"/>
  <c r="D7370" i="46"/>
  <c r="D7371" i="46"/>
  <c r="D7372" i="46"/>
  <c r="D7373" i="46"/>
  <c r="D7374" i="46"/>
  <c r="D7375" i="46"/>
  <c r="D7376" i="46"/>
  <c r="D7377" i="46"/>
  <c r="D7378" i="46"/>
  <c r="D7379" i="46"/>
  <c r="D7380" i="46"/>
  <c r="D7381" i="46"/>
  <c r="D7382" i="46"/>
  <c r="D7383" i="46"/>
  <c r="D7384" i="46"/>
  <c r="D7385" i="46"/>
  <c r="D7386" i="46"/>
  <c r="D7387" i="46"/>
  <c r="D7388" i="46"/>
  <c r="D7389" i="46"/>
  <c r="D7390" i="46"/>
  <c r="D7391" i="46"/>
  <c r="D7392" i="46"/>
  <c r="D7393" i="46"/>
  <c r="D7394" i="46"/>
  <c r="D7395" i="46"/>
  <c r="D7396" i="46"/>
  <c r="D7397" i="46"/>
  <c r="D7398" i="46"/>
  <c r="D7399" i="46"/>
  <c r="D7400" i="46"/>
  <c r="D7401" i="46"/>
  <c r="D7402" i="46"/>
  <c r="D7403" i="46"/>
  <c r="D7404" i="46"/>
  <c r="D7405" i="46"/>
  <c r="D7406" i="46"/>
  <c r="D7407" i="46"/>
  <c r="D7408" i="46"/>
  <c r="D7409" i="46"/>
  <c r="D7410" i="46"/>
  <c r="D7411" i="46"/>
  <c r="D7412" i="46"/>
  <c r="D7413" i="46"/>
  <c r="D7414" i="46"/>
  <c r="D7415" i="46"/>
  <c r="D7416" i="46"/>
  <c r="D7417" i="46"/>
  <c r="D7418" i="46"/>
  <c r="D7419" i="46"/>
  <c r="D7420" i="46"/>
  <c r="D7421" i="46"/>
  <c r="D7422" i="46"/>
  <c r="D7423" i="46"/>
  <c r="D7424" i="46"/>
  <c r="D7425" i="46"/>
  <c r="D7426" i="46"/>
  <c r="D7427" i="46"/>
  <c r="D7428" i="46"/>
  <c r="D7429" i="46"/>
  <c r="D7430" i="46"/>
  <c r="D7431" i="46"/>
  <c r="D7432" i="46"/>
  <c r="D7433" i="46"/>
  <c r="D7434" i="46"/>
  <c r="D7435" i="46"/>
  <c r="D7436" i="46"/>
  <c r="D7437" i="46"/>
  <c r="D7438" i="46"/>
  <c r="D7439" i="46"/>
  <c r="D7440" i="46"/>
  <c r="D7441" i="46"/>
  <c r="D7442" i="46"/>
  <c r="D7443" i="46"/>
  <c r="D7444" i="46"/>
  <c r="D7445" i="46"/>
  <c r="D7446" i="46"/>
  <c r="D7447" i="46"/>
  <c r="D7448" i="46"/>
  <c r="D7449" i="46"/>
  <c r="D7450" i="46"/>
  <c r="D7451" i="46"/>
  <c r="D7452" i="46"/>
  <c r="D7453" i="46"/>
  <c r="D7454" i="46"/>
  <c r="D7455" i="46"/>
  <c r="D7456" i="46"/>
  <c r="D7457" i="46"/>
  <c r="D7458" i="46"/>
  <c r="D7459" i="46"/>
  <c r="D7460" i="46"/>
  <c r="D7461" i="46"/>
  <c r="D7462" i="46"/>
  <c r="D7463" i="46"/>
  <c r="D7464" i="46"/>
  <c r="D7465" i="46"/>
  <c r="D7466" i="46"/>
  <c r="D7467" i="46"/>
  <c r="D7468" i="46"/>
  <c r="D7469" i="46"/>
  <c r="D7470" i="46"/>
  <c r="D7471" i="46"/>
  <c r="D7472" i="46"/>
  <c r="D7473" i="46"/>
  <c r="D7474" i="46"/>
  <c r="D7475" i="46"/>
  <c r="D7476" i="46"/>
  <c r="D7477" i="46"/>
  <c r="D7478" i="46"/>
  <c r="D7479" i="46"/>
  <c r="D7480" i="46"/>
  <c r="D7481" i="46"/>
  <c r="D7482" i="46"/>
  <c r="D7483" i="46"/>
  <c r="D7484" i="46"/>
  <c r="D7485" i="46"/>
  <c r="D7486" i="46"/>
  <c r="D7487" i="46"/>
  <c r="D7488" i="46"/>
  <c r="D7489" i="46"/>
  <c r="D7490" i="46"/>
  <c r="D7491" i="46"/>
  <c r="D7492" i="46"/>
  <c r="D7493" i="46"/>
  <c r="D7494" i="46"/>
  <c r="D7495" i="46"/>
  <c r="D7496" i="46"/>
  <c r="D7497" i="46"/>
  <c r="D7498" i="46"/>
  <c r="D7499" i="46"/>
  <c r="D7500" i="46"/>
  <c r="D7501" i="46"/>
  <c r="D7502" i="46"/>
  <c r="D7503" i="46"/>
  <c r="D7504" i="46"/>
  <c r="D7505" i="46"/>
  <c r="D7506" i="46"/>
  <c r="D7507" i="46"/>
  <c r="D7508" i="46"/>
  <c r="D7509" i="46"/>
  <c r="D7510" i="46"/>
  <c r="D7511" i="46"/>
  <c r="D7512" i="46"/>
  <c r="D7513" i="46"/>
  <c r="D7514" i="46"/>
  <c r="D7515" i="46"/>
  <c r="D7516" i="46"/>
  <c r="D7517" i="46"/>
  <c r="D7518" i="46"/>
  <c r="D7519" i="46"/>
  <c r="D7520" i="46"/>
  <c r="D7521" i="46"/>
  <c r="D7522" i="46"/>
  <c r="D7523" i="46"/>
  <c r="D7524" i="46"/>
  <c r="D7525" i="46"/>
  <c r="D7526" i="46"/>
  <c r="D7527" i="46"/>
  <c r="D7528" i="46"/>
  <c r="D7529" i="46"/>
  <c r="D7530" i="46"/>
  <c r="D7531" i="46"/>
  <c r="D7532" i="46"/>
  <c r="D7533" i="46"/>
  <c r="D7534" i="46"/>
  <c r="D7535" i="46"/>
  <c r="D7536" i="46"/>
  <c r="D7537" i="46"/>
  <c r="D7538" i="46"/>
  <c r="D7539" i="46"/>
  <c r="D7540" i="46"/>
  <c r="D7541" i="46"/>
  <c r="D7542" i="46"/>
  <c r="D7543" i="46"/>
  <c r="D7544" i="46"/>
  <c r="D7545" i="46"/>
  <c r="D7546" i="46"/>
  <c r="D7547" i="46"/>
  <c r="D7548" i="46"/>
  <c r="D7549" i="46"/>
  <c r="D7550" i="46"/>
  <c r="D7551" i="46"/>
  <c r="D7552" i="46"/>
  <c r="D7553" i="46"/>
  <c r="D7554" i="46"/>
  <c r="D7555" i="46"/>
  <c r="D7556" i="46"/>
  <c r="D7557" i="46"/>
  <c r="D7558" i="46"/>
  <c r="D7559" i="46"/>
  <c r="D7560" i="46"/>
  <c r="D7561" i="46"/>
  <c r="D7562" i="46"/>
  <c r="D7563" i="46"/>
  <c r="D7564" i="46"/>
  <c r="D7565" i="46"/>
  <c r="D7566" i="46"/>
  <c r="D7567" i="46"/>
  <c r="D7568" i="46"/>
  <c r="D7569" i="46"/>
  <c r="D7570" i="46"/>
  <c r="D7571" i="46"/>
  <c r="D7572" i="46"/>
  <c r="D7573" i="46"/>
  <c r="D7574" i="46"/>
  <c r="D7575" i="46"/>
  <c r="D7576" i="46"/>
  <c r="D7577" i="46"/>
  <c r="D7578" i="46"/>
  <c r="D7579" i="46"/>
  <c r="D7580" i="46"/>
  <c r="D7581" i="46"/>
  <c r="D7582" i="46"/>
  <c r="D7583" i="46"/>
  <c r="D7584" i="46"/>
  <c r="D7585" i="46"/>
  <c r="D7586" i="46"/>
  <c r="D7587" i="46"/>
  <c r="D7588" i="46"/>
  <c r="D7589" i="46"/>
  <c r="D7590" i="46"/>
  <c r="D7591" i="46"/>
  <c r="D7592" i="46"/>
  <c r="D7593" i="46"/>
  <c r="D7594" i="46"/>
  <c r="D7595" i="46"/>
  <c r="D7596" i="46"/>
  <c r="D7597" i="46"/>
  <c r="D7598" i="46"/>
  <c r="D7599" i="46"/>
  <c r="D7600" i="46"/>
  <c r="D7601" i="46"/>
  <c r="D7602" i="46"/>
  <c r="D7603" i="46"/>
  <c r="D7604" i="46"/>
  <c r="D7605" i="46"/>
  <c r="D7606" i="46"/>
  <c r="D7607" i="46"/>
  <c r="D7608" i="46"/>
  <c r="D7609" i="46"/>
  <c r="D7610" i="46"/>
  <c r="D7611" i="46"/>
  <c r="D7612" i="46"/>
  <c r="D7613" i="46"/>
  <c r="D7614" i="46"/>
  <c r="D7615" i="46"/>
  <c r="D7616" i="46"/>
  <c r="D7617" i="46"/>
  <c r="D7618" i="46"/>
  <c r="D7619" i="46"/>
  <c r="D7620" i="46"/>
  <c r="D7621" i="46"/>
  <c r="D7622" i="46"/>
  <c r="D7623" i="46"/>
  <c r="D7624" i="46"/>
  <c r="D7625" i="46"/>
  <c r="D7626" i="46"/>
  <c r="D7627" i="46"/>
  <c r="D7628" i="46"/>
  <c r="D7629" i="46"/>
  <c r="D7630" i="46"/>
  <c r="D7631" i="46"/>
  <c r="D7632" i="46"/>
  <c r="D7633" i="46"/>
  <c r="D7634" i="46"/>
  <c r="D7635" i="46"/>
  <c r="D7636" i="46"/>
  <c r="D7637" i="46"/>
  <c r="D7638" i="46"/>
  <c r="D7639" i="46"/>
  <c r="D7640" i="46"/>
  <c r="D7641" i="46"/>
  <c r="D7642" i="46"/>
  <c r="D7643" i="46"/>
  <c r="D7644" i="46"/>
  <c r="D7645" i="46"/>
  <c r="D7646" i="46"/>
  <c r="D7647" i="46"/>
  <c r="D7648" i="46"/>
  <c r="D7649" i="46"/>
  <c r="D7650" i="46"/>
  <c r="D7651" i="46"/>
  <c r="D7652" i="46"/>
  <c r="D7653" i="46"/>
  <c r="D7654" i="46"/>
  <c r="D7655" i="46"/>
  <c r="D7656" i="46"/>
  <c r="D7657" i="46"/>
  <c r="D7658" i="46"/>
  <c r="D7659" i="46"/>
  <c r="D7660" i="46"/>
  <c r="D7661" i="46"/>
  <c r="D7662" i="46"/>
  <c r="D7663" i="46"/>
  <c r="D7664" i="46"/>
  <c r="D7665" i="46"/>
  <c r="D7666" i="46"/>
  <c r="D7667" i="46"/>
  <c r="D7668" i="46"/>
  <c r="D7669" i="46"/>
  <c r="D7670" i="46"/>
  <c r="D7671" i="46"/>
  <c r="D7672" i="46"/>
  <c r="D7673" i="46"/>
  <c r="D7674" i="46"/>
  <c r="D7675" i="46"/>
  <c r="D7676" i="46"/>
  <c r="D7677" i="46"/>
  <c r="D7678" i="46"/>
  <c r="D7679" i="46"/>
  <c r="D7680" i="46"/>
  <c r="D7681" i="46"/>
  <c r="D7682" i="46"/>
  <c r="D7683" i="46"/>
  <c r="D7684" i="46"/>
  <c r="D7685" i="46"/>
  <c r="D7686" i="46"/>
  <c r="D7687" i="46"/>
  <c r="D7688" i="46"/>
  <c r="D7689" i="46"/>
  <c r="D2" i="46"/>
  <c r="C3" i="46"/>
  <c r="C4" i="46"/>
  <c r="C5" i="46"/>
  <c r="C6" i="46"/>
  <c r="C7" i="46"/>
  <c r="C8" i="46"/>
  <c r="C9" i="46"/>
  <c r="C10" i="46"/>
  <c r="C11" i="46"/>
  <c r="C12" i="46"/>
  <c r="C13" i="46"/>
  <c r="C14" i="46"/>
  <c r="C15" i="46"/>
  <c r="C16" i="46"/>
  <c r="C17" i="46"/>
  <c r="C18" i="46"/>
  <c r="C19" i="46"/>
  <c r="C20" i="46"/>
  <c r="C21" i="46"/>
  <c r="C22" i="46"/>
  <c r="C23" i="46"/>
  <c r="C24" i="46"/>
  <c r="C25" i="46"/>
  <c r="C26" i="46"/>
  <c r="C27" i="46"/>
  <c r="C28" i="46"/>
  <c r="C29" i="46"/>
  <c r="C30" i="46"/>
  <c r="C31" i="46"/>
  <c r="C32" i="46"/>
  <c r="C33" i="46"/>
  <c r="C34" i="46"/>
  <c r="C35" i="46"/>
  <c r="C36" i="46"/>
  <c r="C37" i="46"/>
  <c r="C38" i="46"/>
  <c r="C39" i="46"/>
  <c r="C40" i="46"/>
  <c r="C41" i="46"/>
  <c r="C42" i="46"/>
  <c r="C43" i="46"/>
  <c r="C44" i="46"/>
  <c r="C45" i="46"/>
  <c r="C46" i="46"/>
  <c r="C47" i="46"/>
  <c r="C48" i="46"/>
  <c r="C49" i="46"/>
  <c r="C50" i="46"/>
  <c r="C51" i="46"/>
  <c r="C52" i="46"/>
  <c r="C53" i="46"/>
  <c r="C54" i="46"/>
  <c r="C55" i="46"/>
  <c r="C56" i="46"/>
  <c r="C57" i="46"/>
  <c r="C58" i="46"/>
  <c r="C59" i="46"/>
  <c r="C60" i="46"/>
  <c r="C61" i="46"/>
  <c r="C62" i="46"/>
  <c r="C63" i="46"/>
  <c r="C64" i="46"/>
  <c r="C65" i="46"/>
  <c r="C66" i="46"/>
  <c r="C67" i="46"/>
  <c r="C68" i="46"/>
  <c r="C69" i="46"/>
  <c r="I69" i="46" s="1"/>
  <c r="C70" i="46"/>
  <c r="C71" i="46"/>
  <c r="C72" i="46"/>
  <c r="C73" i="46"/>
  <c r="C74" i="46"/>
  <c r="C75" i="46"/>
  <c r="C76" i="46"/>
  <c r="C77" i="46"/>
  <c r="C78" i="46"/>
  <c r="C79" i="46"/>
  <c r="C80" i="46"/>
  <c r="C81" i="46"/>
  <c r="I81" i="46" s="1"/>
  <c r="C82" i="46"/>
  <c r="C83" i="46"/>
  <c r="C84" i="46"/>
  <c r="C85" i="46"/>
  <c r="C86" i="46"/>
  <c r="C87" i="46"/>
  <c r="C88" i="46"/>
  <c r="C89" i="46"/>
  <c r="C90" i="46"/>
  <c r="C91" i="46"/>
  <c r="C92" i="46"/>
  <c r="C93" i="46"/>
  <c r="I93" i="46" s="1"/>
  <c r="C94" i="46"/>
  <c r="C95" i="46"/>
  <c r="C96" i="46"/>
  <c r="C97" i="46"/>
  <c r="C98" i="46"/>
  <c r="C99" i="46"/>
  <c r="C100" i="46"/>
  <c r="C101" i="46"/>
  <c r="C102" i="46"/>
  <c r="C103" i="46"/>
  <c r="C104" i="46"/>
  <c r="C105" i="46"/>
  <c r="I105" i="46" s="1"/>
  <c r="C106" i="46"/>
  <c r="C107" i="46"/>
  <c r="C108" i="46"/>
  <c r="C109" i="46"/>
  <c r="C110" i="46"/>
  <c r="C111" i="46"/>
  <c r="C112" i="46"/>
  <c r="C113" i="46"/>
  <c r="C114" i="46"/>
  <c r="C115" i="46"/>
  <c r="C116" i="46"/>
  <c r="C117" i="46"/>
  <c r="C118" i="46"/>
  <c r="C119" i="46"/>
  <c r="C120" i="46"/>
  <c r="C121" i="46"/>
  <c r="C122" i="46"/>
  <c r="C123" i="46"/>
  <c r="C124" i="46"/>
  <c r="C125" i="46"/>
  <c r="C126" i="46"/>
  <c r="C127" i="46"/>
  <c r="C128" i="46"/>
  <c r="C129" i="46"/>
  <c r="I129" i="46" s="1"/>
  <c r="C130" i="46"/>
  <c r="C131" i="46"/>
  <c r="C132" i="46"/>
  <c r="C133" i="46"/>
  <c r="C134" i="46"/>
  <c r="C135" i="46"/>
  <c r="C136" i="46"/>
  <c r="C137" i="46"/>
  <c r="C138" i="46"/>
  <c r="C139" i="46"/>
  <c r="C140" i="46"/>
  <c r="C141" i="46"/>
  <c r="I141" i="46" s="1"/>
  <c r="C142" i="46"/>
  <c r="C143" i="46"/>
  <c r="C144" i="46"/>
  <c r="C145" i="46"/>
  <c r="C146" i="46"/>
  <c r="C147" i="46"/>
  <c r="C148" i="46"/>
  <c r="C149" i="46"/>
  <c r="C150" i="46"/>
  <c r="C151" i="46"/>
  <c r="C152" i="46"/>
  <c r="C153" i="46"/>
  <c r="I153" i="46" s="1"/>
  <c r="C154" i="46"/>
  <c r="C155" i="46"/>
  <c r="C156" i="46"/>
  <c r="C157" i="46"/>
  <c r="C158" i="46"/>
  <c r="C159" i="46"/>
  <c r="C160" i="46"/>
  <c r="C161" i="46"/>
  <c r="C162" i="46"/>
  <c r="C163" i="46"/>
  <c r="C164" i="46"/>
  <c r="C165" i="46"/>
  <c r="I165" i="46" s="1"/>
  <c r="C166" i="46"/>
  <c r="C167" i="46"/>
  <c r="C168" i="46"/>
  <c r="C169" i="46"/>
  <c r="C170" i="46"/>
  <c r="C171" i="46"/>
  <c r="C172" i="46"/>
  <c r="C173" i="46"/>
  <c r="C174" i="46"/>
  <c r="C175" i="46"/>
  <c r="C176" i="46"/>
  <c r="C177" i="46"/>
  <c r="I177" i="46" s="1"/>
  <c r="C178" i="46"/>
  <c r="C179" i="46"/>
  <c r="C180" i="46"/>
  <c r="C181" i="46"/>
  <c r="C182" i="46"/>
  <c r="C183" i="46"/>
  <c r="C184" i="46"/>
  <c r="C185" i="46"/>
  <c r="C186" i="46"/>
  <c r="C187" i="46"/>
  <c r="C188" i="46"/>
  <c r="C189" i="46"/>
  <c r="I189" i="46" s="1"/>
  <c r="C190" i="46"/>
  <c r="C191" i="46"/>
  <c r="C192" i="46"/>
  <c r="C193" i="46"/>
  <c r="C194" i="46"/>
  <c r="C195" i="46"/>
  <c r="C196" i="46"/>
  <c r="C197" i="46"/>
  <c r="C198" i="46"/>
  <c r="C199" i="46"/>
  <c r="C200" i="46"/>
  <c r="C201" i="46"/>
  <c r="I201" i="46" s="1"/>
  <c r="C202" i="46"/>
  <c r="C203" i="46"/>
  <c r="C204" i="46"/>
  <c r="C205" i="46"/>
  <c r="C206" i="46"/>
  <c r="C207" i="46"/>
  <c r="C208" i="46"/>
  <c r="C209" i="46"/>
  <c r="C210" i="46"/>
  <c r="C211" i="46"/>
  <c r="C212" i="46"/>
  <c r="C213" i="46"/>
  <c r="I213" i="46" s="1"/>
  <c r="C214" i="46"/>
  <c r="C215" i="46"/>
  <c r="C216" i="46"/>
  <c r="C217" i="46"/>
  <c r="C218" i="46"/>
  <c r="C219" i="46"/>
  <c r="C220" i="46"/>
  <c r="C221" i="46"/>
  <c r="C222" i="46"/>
  <c r="C223" i="46"/>
  <c r="C224" i="46"/>
  <c r="C225" i="46"/>
  <c r="I225" i="46" s="1"/>
  <c r="C226" i="46"/>
  <c r="C227" i="46"/>
  <c r="C228" i="46"/>
  <c r="C229" i="46"/>
  <c r="C230" i="46"/>
  <c r="C231" i="46"/>
  <c r="C232" i="46"/>
  <c r="C233" i="46"/>
  <c r="C234" i="46"/>
  <c r="C235" i="46"/>
  <c r="C236" i="46"/>
  <c r="C237" i="46"/>
  <c r="I237" i="46" s="1"/>
  <c r="C238" i="46"/>
  <c r="C239" i="46"/>
  <c r="C240" i="46"/>
  <c r="C241" i="46"/>
  <c r="C242" i="46"/>
  <c r="C243" i="46"/>
  <c r="C244" i="46"/>
  <c r="C245" i="46"/>
  <c r="C246" i="46"/>
  <c r="C247" i="46"/>
  <c r="C248" i="46"/>
  <c r="C249" i="46"/>
  <c r="I249" i="46" s="1"/>
  <c r="C250" i="46"/>
  <c r="C251" i="46"/>
  <c r="C252" i="46"/>
  <c r="C253" i="46"/>
  <c r="C254" i="46"/>
  <c r="C255" i="46"/>
  <c r="C256" i="46"/>
  <c r="C257" i="46"/>
  <c r="C258" i="46"/>
  <c r="C259" i="46"/>
  <c r="C260" i="46"/>
  <c r="C261" i="46"/>
  <c r="C262" i="46"/>
  <c r="C263" i="46"/>
  <c r="C264" i="46"/>
  <c r="C265" i="46"/>
  <c r="C266" i="46"/>
  <c r="C267" i="46"/>
  <c r="C268" i="46"/>
  <c r="C269" i="46"/>
  <c r="C270" i="46"/>
  <c r="C271" i="46"/>
  <c r="C272" i="46"/>
  <c r="C273" i="46"/>
  <c r="I273" i="46" s="1"/>
  <c r="C274" i="46"/>
  <c r="C275" i="46"/>
  <c r="C276" i="46"/>
  <c r="C277" i="46"/>
  <c r="C278" i="46"/>
  <c r="C279" i="46"/>
  <c r="C280" i="46"/>
  <c r="C281" i="46"/>
  <c r="C282" i="46"/>
  <c r="C283" i="46"/>
  <c r="C284" i="46"/>
  <c r="C285" i="46"/>
  <c r="I285" i="46" s="1"/>
  <c r="C286" i="46"/>
  <c r="C287" i="46"/>
  <c r="C288" i="46"/>
  <c r="C289" i="46"/>
  <c r="C290" i="46"/>
  <c r="C291" i="46"/>
  <c r="C292" i="46"/>
  <c r="C293" i="46"/>
  <c r="C294" i="46"/>
  <c r="C295" i="46"/>
  <c r="C296" i="46"/>
  <c r="C297" i="46"/>
  <c r="I297" i="46" s="1"/>
  <c r="C298" i="46"/>
  <c r="C299" i="46"/>
  <c r="C300" i="46"/>
  <c r="C301" i="46"/>
  <c r="C302" i="46"/>
  <c r="C303" i="46"/>
  <c r="C304" i="46"/>
  <c r="C305" i="46"/>
  <c r="C306" i="46"/>
  <c r="C307" i="46"/>
  <c r="C308" i="46"/>
  <c r="C309" i="46"/>
  <c r="I309" i="46" s="1"/>
  <c r="C310" i="46"/>
  <c r="C311" i="46"/>
  <c r="C312" i="46"/>
  <c r="C313" i="46"/>
  <c r="C314" i="46"/>
  <c r="C315" i="46"/>
  <c r="C316" i="46"/>
  <c r="C317" i="46"/>
  <c r="C318" i="46"/>
  <c r="C319" i="46"/>
  <c r="C320" i="46"/>
  <c r="C321" i="46"/>
  <c r="I321" i="46" s="1"/>
  <c r="C322" i="46"/>
  <c r="C323" i="46"/>
  <c r="C324" i="46"/>
  <c r="C325" i="46"/>
  <c r="C326" i="46"/>
  <c r="C327" i="46"/>
  <c r="C328" i="46"/>
  <c r="C329" i="46"/>
  <c r="C330" i="46"/>
  <c r="C331" i="46"/>
  <c r="C332" i="46"/>
  <c r="C333" i="46"/>
  <c r="I333" i="46" s="1"/>
  <c r="C334" i="46"/>
  <c r="C335" i="46"/>
  <c r="C336" i="46"/>
  <c r="C337" i="46"/>
  <c r="C338" i="46"/>
  <c r="C339" i="46"/>
  <c r="C340" i="46"/>
  <c r="C341" i="46"/>
  <c r="C342" i="46"/>
  <c r="C343" i="46"/>
  <c r="C344" i="46"/>
  <c r="C345" i="46"/>
  <c r="I345" i="46" s="1"/>
  <c r="C346" i="46"/>
  <c r="C347" i="46"/>
  <c r="C348" i="46"/>
  <c r="C349" i="46"/>
  <c r="C350" i="46"/>
  <c r="C351" i="46"/>
  <c r="C352" i="46"/>
  <c r="C353" i="46"/>
  <c r="C354" i="46"/>
  <c r="C355" i="46"/>
  <c r="C356" i="46"/>
  <c r="C357" i="46"/>
  <c r="I357" i="46" s="1"/>
  <c r="C358" i="46"/>
  <c r="C359" i="46"/>
  <c r="C360" i="46"/>
  <c r="C361" i="46"/>
  <c r="C362" i="46"/>
  <c r="C363" i="46"/>
  <c r="C364" i="46"/>
  <c r="C365" i="46"/>
  <c r="C366" i="46"/>
  <c r="C367" i="46"/>
  <c r="C368" i="46"/>
  <c r="C369" i="46"/>
  <c r="I369" i="46" s="1"/>
  <c r="C370" i="46"/>
  <c r="C371" i="46"/>
  <c r="C372" i="46"/>
  <c r="C373" i="46"/>
  <c r="C374" i="46"/>
  <c r="C375" i="46"/>
  <c r="C376" i="46"/>
  <c r="C377" i="46"/>
  <c r="C378" i="46"/>
  <c r="C379" i="46"/>
  <c r="C380" i="46"/>
  <c r="C381" i="46"/>
  <c r="I381" i="46" s="1"/>
  <c r="C382" i="46"/>
  <c r="C383" i="46"/>
  <c r="C384" i="46"/>
  <c r="C385" i="46"/>
  <c r="C386" i="46"/>
  <c r="C387" i="46"/>
  <c r="C388" i="46"/>
  <c r="C389" i="46"/>
  <c r="C390" i="46"/>
  <c r="C391" i="46"/>
  <c r="C392" i="46"/>
  <c r="C393" i="46"/>
  <c r="I393" i="46" s="1"/>
  <c r="C394" i="46"/>
  <c r="C395" i="46"/>
  <c r="C396" i="46"/>
  <c r="C397" i="46"/>
  <c r="C398" i="46"/>
  <c r="C399" i="46"/>
  <c r="C400" i="46"/>
  <c r="C401" i="46"/>
  <c r="C402" i="46"/>
  <c r="C403" i="46"/>
  <c r="C404" i="46"/>
  <c r="C405" i="46"/>
  <c r="I405" i="46" s="1"/>
  <c r="C406" i="46"/>
  <c r="C407" i="46"/>
  <c r="C408" i="46"/>
  <c r="C409" i="46"/>
  <c r="C410" i="46"/>
  <c r="C411" i="46"/>
  <c r="C412" i="46"/>
  <c r="C413" i="46"/>
  <c r="C414" i="46"/>
  <c r="C415" i="46"/>
  <c r="C416" i="46"/>
  <c r="C417" i="46"/>
  <c r="I417" i="46" s="1"/>
  <c r="C418" i="46"/>
  <c r="C419" i="46"/>
  <c r="C420" i="46"/>
  <c r="C421" i="46"/>
  <c r="C422" i="46"/>
  <c r="C423" i="46"/>
  <c r="C424" i="46"/>
  <c r="C425" i="46"/>
  <c r="C426" i="46"/>
  <c r="C427" i="46"/>
  <c r="C428" i="46"/>
  <c r="C429" i="46"/>
  <c r="C430" i="46"/>
  <c r="C431" i="46"/>
  <c r="C432" i="46"/>
  <c r="C433" i="46"/>
  <c r="C434" i="46"/>
  <c r="C435" i="46"/>
  <c r="C436" i="46"/>
  <c r="C437" i="46"/>
  <c r="C438" i="46"/>
  <c r="C439" i="46"/>
  <c r="C440" i="46"/>
  <c r="C441" i="46"/>
  <c r="I441" i="46" s="1"/>
  <c r="C442" i="46"/>
  <c r="C443" i="46"/>
  <c r="C444" i="46"/>
  <c r="C445" i="46"/>
  <c r="C446" i="46"/>
  <c r="C447" i="46"/>
  <c r="C448" i="46"/>
  <c r="C449" i="46"/>
  <c r="C450" i="46"/>
  <c r="C451" i="46"/>
  <c r="C452" i="46"/>
  <c r="C453" i="46"/>
  <c r="I453" i="46" s="1"/>
  <c r="C454" i="46"/>
  <c r="C455" i="46"/>
  <c r="C456" i="46"/>
  <c r="C457" i="46"/>
  <c r="C458" i="46"/>
  <c r="C459" i="46"/>
  <c r="C460" i="46"/>
  <c r="C461" i="46"/>
  <c r="C462" i="46"/>
  <c r="C463" i="46"/>
  <c r="C464" i="46"/>
  <c r="C465" i="46"/>
  <c r="I465" i="46" s="1"/>
  <c r="C466" i="46"/>
  <c r="C467" i="46"/>
  <c r="C468" i="46"/>
  <c r="C469" i="46"/>
  <c r="C470" i="46"/>
  <c r="C471" i="46"/>
  <c r="C472" i="46"/>
  <c r="C473" i="46"/>
  <c r="C474" i="46"/>
  <c r="C475" i="46"/>
  <c r="C476" i="46"/>
  <c r="C477" i="46"/>
  <c r="I477" i="46" s="1"/>
  <c r="C478" i="46"/>
  <c r="C479" i="46"/>
  <c r="C480" i="46"/>
  <c r="C481" i="46"/>
  <c r="C482" i="46"/>
  <c r="C483" i="46"/>
  <c r="C484" i="46"/>
  <c r="C485" i="46"/>
  <c r="C486" i="46"/>
  <c r="C487" i="46"/>
  <c r="C488" i="46"/>
  <c r="C489" i="46"/>
  <c r="I489" i="46" s="1"/>
  <c r="C490" i="46"/>
  <c r="C491" i="46"/>
  <c r="C492" i="46"/>
  <c r="C493" i="46"/>
  <c r="C494" i="46"/>
  <c r="C495" i="46"/>
  <c r="C496" i="46"/>
  <c r="C497" i="46"/>
  <c r="C498" i="46"/>
  <c r="C499" i="46"/>
  <c r="C500" i="46"/>
  <c r="C501" i="46"/>
  <c r="I501" i="46" s="1"/>
  <c r="C502" i="46"/>
  <c r="C503" i="46"/>
  <c r="C504" i="46"/>
  <c r="C505" i="46"/>
  <c r="C506" i="46"/>
  <c r="C507" i="46"/>
  <c r="C508" i="46"/>
  <c r="C509" i="46"/>
  <c r="C510" i="46"/>
  <c r="C511" i="46"/>
  <c r="C512" i="46"/>
  <c r="C513" i="46"/>
  <c r="I513" i="46" s="1"/>
  <c r="C514" i="46"/>
  <c r="C515" i="46"/>
  <c r="C516" i="46"/>
  <c r="C517" i="46"/>
  <c r="C518" i="46"/>
  <c r="C519" i="46"/>
  <c r="C520" i="46"/>
  <c r="C521" i="46"/>
  <c r="C522" i="46"/>
  <c r="C523" i="46"/>
  <c r="C524" i="46"/>
  <c r="C525" i="46"/>
  <c r="I525" i="46" s="1"/>
  <c r="C526" i="46"/>
  <c r="C527" i="46"/>
  <c r="C528" i="46"/>
  <c r="C529" i="46"/>
  <c r="C530" i="46"/>
  <c r="C531" i="46"/>
  <c r="C532" i="46"/>
  <c r="C533" i="46"/>
  <c r="C534" i="46"/>
  <c r="C535" i="46"/>
  <c r="C536" i="46"/>
  <c r="C537" i="46"/>
  <c r="I537" i="46" s="1"/>
  <c r="C538" i="46"/>
  <c r="C539" i="46"/>
  <c r="C540" i="46"/>
  <c r="C541" i="46"/>
  <c r="C542" i="46"/>
  <c r="C543" i="46"/>
  <c r="C544" i="46"/>
  <c r="C545" i="46"/>
  <c r="C546" i="46"/>
  <c r="C547" i="46"/>
  <c r="C548" i="46"/>
  <c r="C549" i="46"/>
  <c r="I549" i="46" s="1"/>
  <c r="C550" i="46"/>
  <c r="C551" i="46"/>
  <c r="C552" i="46"/>
  <c r="C553" i="46"/>
  <c r="C554" i="46"/>
  <c r="C555" i="46"/>
  <c r="C556" i="46"/>
  <c r="C557" i="46"/>
  <c r="C558" i="46"/>
  <c r="C559" i="46"/>
  <c r="C560" i="46"/>
  <c r="C561" i="46"/>
  <c r="I561" i="46" s="1"/>
  <c r="C562" i="46"/>
  <c r="C563" i="46"/>
  <c r="C564" i="46"/>
  <c r="C565" i="46"/>
  <c r="C566" i="46"/>
  <c r="C567" i="46"/>
  <c r="C568" i="46"/>
  <c r="C569" i="46"/>
  <c r="C570" i="46"/>
  <c r="C571" i="46"/>
  <c r="C572" i="46"/>
  <c r="C573" i="46"/>
  <c r="C574" i="46"/>
  <c r="C575" i="46"/>
  <c r="C576" i="46"/>
  <c r="C577" i="46"/>
  <c r="C578" i="46"/>
  <c r="C579" i="46"/>
  <c r="C580" i="46"/>
  <c r="C581" i="46"/>
  <c r="C582" i="46"/>
  <c r="C583" i="46"/>
  <c r="C584" i="46"/>
  <c r="C585" i="46"/>
  <c r="I585" i="46" s="1"/>
  <c r="C586" i="46"/>
  <c r="C587" i="46"/>
  <c r="C588" i="46"/>
  <c r="C589" i="46"/>
  <c r="C590" i="46"/>
  <c r="C591" i="46"/>
  <c r="C592" i="46"/>
  <c r="C593" i="46"/>
  <c r="C594" i="46"/>
  <c r="C595" i="46"/>
  <c r="C596" i="46"/>
  <c r="C597" i="46"/>
  <c r="I597" i="46" s="1"/>
  <c r="C598" i="46"/>
  <c r="C599" i="46"/>
  <c r="C600" i="46"/>
  <c r="C601" i="46"/>
  <c r="C602" i="46"/>
  <c r="C603" i="46"/>
  <c r="C604" i="46"/>
  <c r="C605" i="46"/>
  <c r="C606" i="46"/>
  <c r="C607" i="46"/>
  <c r="C608" i="46"/>
  <c r="C609" i="46"/>
  <c r="C610" i="46"/>
  <c r="C611" i="46"/>
  <c r="C612" i="46"/>
  <c r="C613" i="46"/>
  <c r="C614" i="46"/>
  <c r="C615" i="46"/>
  <c r="C616" i="46"/>
  <c r="C617" i="46"/>
  <c r="C618" i="46"/>
  <c r="C619" i="46"/>
  <c r="C620" i="46"/>
  <c r="C621" i="46"/>
  <c r="C622" i="46"/>
  <c r="C623" i="46"/>
  <c r="C624" i="46"/>
  <c r="C625" i="46"/>
  <c r="C626" i="46"/>
  <c r="C627" i="46"/>
  <c r="C628" i="46"/>
  <c r="C629" i="46"/>
  <c r="C630" i="46"/>
  <c r="C631" i="46"/>
  <c r="C632" i="46"/>
  <c r="C633" i="46"/>
  <c r="C634" i="46"/>
  <c r="C635" i="46"/>
  <c r="C636" i="46"/>
  <c r="C637" i="46"/>
  <c r="C638" i="46"/>
  <c r="C639" i="46"/>
  <c r="C640" i="46"/>
  <c r="C641" i="46"/>
  <c r="C642" i="46"/>
  <c r="C643" i="46"/>
  <c r="C644" i="46"/>
  <c r="C645" i="46"/>
  <c r="C646" i="46"/>
  <c r="C647" i="46"/>
  <c r="C648" i="46"/>
  <c r="C649" i="46"/>
  <c r="C650" i="46"/>
  <c r="C651" i="46"/>
  <c r="C652" i="46"/>
  <c r="C653" i="46"/>
  <c r="C654" i="46"/>
  <c r="C655" i="46"/>
  <c r="C656" i="46"/>
  <c r="C657" i="46"/>
  <c r="C658" i="46"/>
  <c r="C659" i="46"/>
  <c r="C660" i="46"/>
  <c r="C661" i="46"/>
  <c r="C662" i="46"/>
  <c r="C663" i="46"/>
  <c r="C664" i="46"/>
  <c r="C665" i="46"/>
  <c r="C666" i="46"/>
  <c r="C667" i="46"/>
  <c r="C668" i="46"/>
  <c r="C669" i="46"/>
  <c r="C670" i="46"/>
  <c r="C671" i="46"/>
  <c r="C672" i="46"/>
  <c r="C673" i="46"/>
  <c r="C674" i="46"/>
  <c r="C675" i="46"/>
  <c r="C676" i="46"/>
  <c r="C677" i="46"/>
  <c r="C678" i="46"/>
  <c r="C679" i="46"/>
  <c r="C680" i="46"/>
  <c r="C681" i="46"/>
  <c r="C682" i="46"/>
  <c r="C683" i="46"/>
  <c r="C684" i="46"/>
  <c r="C685" i="46"/>
  <c r="C686" i="46"/>
  <c r="C687" i="46"/>
  <c r="C688" i="46"/>
  <c r="C689" i="46"/>
  <c r="C690" i="46"/>
  <c r="C691" i="46"/>
  <c r="C692" i="46"/>
  <c r="C693" i="46"/>
  <c r="C694" i="46"/>
  <c r="C695" i="46"/>
  <c r="C696" i="46"/>
  <c r="C697" i="46"/>
  <c r="C698" i="46"/>
  <c r="C699" i="46"/>
  <c r="C700" i="46"/>
  <c r="C701" i="46"/>
  <c r="C702" i="46"/>
  <c r="C703" i="46"/>
  <c r="C704" i="46"/>
  <c r="C705" i="46"/>
  <c r="C706" i="46"/>
  <c r="C707" i="46"/>
  <c r="C708" i="46"/>
  <c r="C709" i="46"/>
  <c r="C710" i="46"/>
  <c r="C711" i="46"/>
  <c r="C712" i="46"/>
  <c r="C713" i="46"/>
  <c r="C714" i="46"/>
  <c r="C715" i="46"/>
  <c r="C716" i="46"/>
  <c r="C717" i="46"/>
  <c r="C718" i="46"/>
  <c r="C719" i="46"/>
  <c r="C720" i="46"/>
  <c r="C721" i="46"/>
  <c r="C722" i="46"/>
  <c r="C723" i="46"/>
  <c r="C724" i="46"/>
  <c r="C725" i="46"/>
  <c r="C726" i="46"/>
  <c r="C727" i="46"/>
  <c r="C728" i="46"/>
  <c r="C729" i="46"/>
  <c r="C730" i="46"/>
  <c r="C731" i="46"/>
  <c r="C732" i="46"/>
  <c r="C733" i="46"/>
  <c r="C734" i="46"/>
  <c r="C735" i="46"/>
  <c r="C736" i="46"/>
  <c r="C737" i="46"/>
  <c r="C738" i="46"/>
  <c r="C739" i="46"/>
  <c r="C740" i="46"/>
  <c r="C741" i="46"/>
  <c r="C742" i="46"/>
  <c r="C743" i="46"/>
  <c r="C744" i="46"/>
  <c r="C745" i="46"/>
  <c r="C746" i="46"/>
  <c r="C747" i="46"/>
  <c r="C748" i="46"/>
  <c r="C749" i="46"/>
  <c r="C750" i="46"/>
  <c r="C751" i="46"/>
  <c r="C752" i="46"/>
  <c r="C753" i="46"/>
  <c r="C754" i="46"/>
  <c r="C755" i="46"/>
  <c r="C756" i="46"/>
  <c r="C757" i="46"/>
  <c r="C758" i="46"/>
  <c r="C759" i="46"/>
  <c r="C760" i="46"/>
  <c r="C761" i="46"/>
  <c r="C762" i="46"/>
  <c r="C763" i="46"/>
  <c r="C764" i="46"/>
  <c r="C765" i="46"/>
  <c r="C766" i="46"/>
  <c r="C767" i="46"/>
  <c r="C768" i="46"/>
  <c r="C769" i="46"/>
  <c r="C770" i="46"/>
  <c r="C771" i="46"/>
  <c r="C772" i="46"/>
  <c r="C773" i="46"/>
  <c r="C774" i="46"/>
  <c r="C775" i="46"/>
  <c r="C776" i="46"/>
  <c r="C777" i="46"/>
  <c r="C778" i="46"/>
  <c r="C779" i="46"/>
  <c r="C780" i="46"/>
  <c r="C781" i="46"/>
  <c r="C782" i="46"/>
  <c r="C783" i="46"/>
  <c r="C784" i="46"/>
  <c r="C785" i="46"/>
  <c r="C786" i="46"/>
  <c r="C787" i="46"/>
  <c r="C788" i="46"/>
  <c r="C789" i="46"/>
  <c r="C790" i="46"/>
  <c r="C791" i="46"/>
  <c r="C792" i="46"/>
  <c r="C793" i="46"/>
  <c r="C794" i="46"/>
  <c r="C795" i="46"/>
  <c r="C796" i="46"/>
  <c r="C797" i="46"/>
  <c r="C798" i="46"/>
  <c r="C799" i="46"/>
  <c r="C800" i="46"/>
  <c r="C801" i="46"/>
  <c r="C802" i="46"/>
  <c r="C803" i="46"/>
  <c r="C804" i="46"/>
  <c r="C805" i="46"/>
  <c r="C806" i="46"/>
  <c r="C807" i="46"/>
  <c r="C808" i="46"/>
  <c r="C809" i="46"/>
  <c r="C810" i="46"/>
  <c r="C811" i="46"/>
  <c r="C812" i="46"/>
  <c r="C813" i="46"/>
  <c r="C814" i="46"/>
  <c r="C815" i="46"/>
  <c r="C816" i="46"/>
  <c r="C817" i="46"/>
  <c r="C818" i="46"/>
  <c r="C819" i="46"/>
  <c r="C820" i="46"/>
  <c r="C821" i="46"/>
  <c r="C822" i="46"/>
  <c r="C823" i="46"/>
  <c r="C824" i="46"/>
  <c r="C825" i="46"/>
  <c r="C826" i="46"/>
  <c r="C827" i="46"/>
  <c r="C828" i="46"/>
  <c r="C829" i="46"/>
  <c r="C830" i="46"/>
  <c r="C831" i="46"/>
  <c r="C832" i="46"/>
  <c r="C833" i="46"/>
  <c r="C834" i="46"/>
  <c r="C835" i="46"/>
  <c r="C836" i="46"/>
  <c r="C837" i="46"/>
  <c r="C838" i="46"/>
  <c r="C839" i="46"/>
  <c r="C840" i="46"/>
  <c r="C841" i="46"/>
  <c r="C842" i="46"/>
  <c r="C843" i="46"/>
  <c r="C844" i="46"/>
  <c r="C845" i="46"/>
  <c r="C846" i="46"/>
  <c r="C847" i="46"/>
  <c r="C848" i="46"/>
  <c r="C849" i="46"/>
  <c r="C850" i="46"/>
  <c r="C851" i="46"/>
  <c r="C852" i="46"/>
  <c r="C853" i="46"/>
  <c r="C854" i="46"/>
  <c r="C855" i="46"/>
  <c r="C856" i="46"/>
  <c r="C857" i="46"/>
  <c r="C858" i="46"/>
  <c r="C859" i="46"/>
  <c r="C860" i="46"/>
  <c r="C861" i="46"/>
  <c r="C862" i="46"/>
  <c r="C863" i="46"/>
  <c r="C864" i="46"/>
  <c r="C865" i="46"/>
  <c r="C866" i="46"/>
  <c r="C867" i="46"/>
  <c r="C868" i="46"/>
  <c r="C869" i="46"/>
  <c r="C870" i="46"/>
  <c r="C871" i="46"/>
  <c r="C872" i="46"/>
  <c r="C873" i="46"/>
  <c r="C874" i="46"/>
  <c r="C875" i="46"/>
  <c r="C876" i="46"/>
  <c r="C877" i="46"/>
  <c r="C878" i="46"/>
  <c r="C879" i="46"/>
  <c r="C880" i="46"/>
  <c r="C881" i="46"/>
  <c r="C882" i="46"/>
  <c r="C883" i="46"/>
  <c r="C884" i="46"/>
  <c r="C885" i="46"/>
  <c r="C886" i="46"/>
  <c r="C887" i="46"/>
  <c r="C888" i="46"/>
  <c r="C889" i="46"/>
  <c r="C890" i="46"/>
  <c r="C891" i="46"/>
  <c r="C892" i="46"/>
  <c r="C893" i="46"/>
  <c r="C894" i="46"/>
  <c r="C895" i="46"/>
  <c r="C896" i="46"/>
  <c r="C897" i="46"/>
  <c r="C898" i="46"/>
  <c r="C899" i="46"/>
  <c r="C900" i="46"/>
  <c r="C901" i="46"/>
  <c r="C902" i="46"/>
  <c r="C903" i="46"/>
  <c r="C904" i="46"/>
  <c r="C905" i="46"/>
  <c r="C906" i="46"/>
  <c r="C907" i="46"/>
  <c r="C908" i="46"/>
  <c r="C909" i="46"/>
  <c r="C910" i="46"/>
  <c r="C911" i="46"/>
  <c r="C912" i="46"/>
  <c r="C913" i="46"/>
  <c r="C914" i="46"/>
  <c r="C915" i="46"/>
  <c r="C916" i="46"/>
  <c r="C917" i="46"/>
  <c r="C918" i="46"/>
  <c r="C919" i="46"/>
  <c r="C920" i="46"/>
  <c r="C921" i="46"/>
  <c r="C922" i="46"/>
  <c r="C923" i="46"/>
  <c r="C924" i="46"/>
  <c r="C925" i="46"/>
  <c r="C926" i="46"/>
  <c r="C927" i="46"/>
  <c r="C928" i="46"/>
  <c r="C929" i="46"/>
  <c r="C930" i="46"/>
  <c r="C931" i="46"/>
  <c r="C932" i="46"/>
  <c r="C933" i="46"/>
  <c r="C934" i="46"/>
  <c r="C935" i="46"/>
  <c r="C936" i="46"/>
  <c r="C937" i="46"/>
  <c r="C938" i="46"/>
  <c r="C939" i="46"/>
  <c r="C940" i="46"/>
  <c r="C941" i="46"/>
  <c r="C942" i="46"/>
  <c r="C943" i="46"/>
  <c r="C944" i="46"/>
  <c r="C945" i="46"/>
  <c r="C946" i="46"/>
  <c r="C947" i="46"/>
  <c r="C948" i="46"/>
  <c r="C949" i="46"/>
  <c r="C950" i="46"/>
  <c r="C951" i="46"/>
  <c r="C952" i="46"/>
  <c r="C953" i="46"/>
  <c r="C954" i="46"/>
  <c r="C955" i="46"/>
  <c r="C956" i="46"/>
  <c r="C957" i="46"/>
  <c r="C958" i="46"/>
  <c r="C959" i="46"/>
  <c r="C960" i="46"/>
  <c r="C961" i="46"/>
  <c r="C962" i="46"/>
  <c r="C963" i="46"/>
  <c r="C964" i="46"/>
  <c r="C965" i="46"/>
  <c r="C966" i="46"/>
  <c r="C967" i="46"/>
  <c r="C968" i="46"/>
  <c r="C969" i="46"/>
  <c r="C970" i="46"/>
  <c r="C971" i="46"/>
  <c r="C972" i="46"/>
  <c r="C973" i="46"/>
  <c r="C974" i="46"/>
  <c r="C975" i="46"/>
  <c r="C976" i="46"/>
  <c r="C977" i="46"/>
  <c r="C978" i="46"/>
  <c r="C979" i="46"/>
  <c r="C980" i="46"/>
  <c r="C981" i="46"/>
  <c r="C982" i="46"/>
  <c r="C983" i="46"/>
  <c r="C984" i="46"/>
  <c r="C985" i="46"/>
  <c r="C986" i="46"/>
  <c r="C987" i="46"/>
  <c r="C988" i="46"/>
  <c r="C989" i="46"/>
  <c r="C990" i="46"/>
  <c r="C991" i="46"/>
  <c r="C992" i="46"/>
  <c r="C993" i="46"/>
  <c r="C994" i="46"/>
  <c r="C995" i="46"/>
  <c r="C996" i="46"/>
  <c r="C997" i="46"/>
  <c r="C998" i="46"/>
  <c r="C999" i="46"/>
  <c r="C1000" i="46"/>
  <c r="C1001" i="46"/>
  <c r="C1002" i="46"/>
  <c r="C1003" i="46"/>
  <c r="C1004" i="46"/>
  <c r="C1005" i="46"/>
  <c r="C1006" i="46"/>
  <c r="C1007" i="46"/>
  <c r="C1008" i="46"/>
  <c r="C1009" i="46"/>
  <c r="C1010" i="46"/>
  <c r="C1011" i="46"/>
  <c r="C1012" i="46"/>
  <c r="C1013" i="46"/>
  <c r="C1014" i="46"/>
  <c r="C1015" i="46"/>
  <c r="C1016" i="46"/>
  <c r="C1017" i="46"/>
  <c r="C1018" i="46"/>
  <c r="C1019" i="46"/>
  <c r="C1020" i="46"/>
  <c r="C1021" i="46"/>
  <c r="C1022" i="46"/>
  <c r="C1023" i="46"/>
  <c r="C1024" i="46"/>
  <c r="C1025" i="46"/>
  <c r="C1026" i="46"/>
  <c r="C1027" i="46"/>
  <c r="C1028" i="46"/>
  <c r="C1029" i="46"/>
  <c r="C1030" i="46"/>
  <c r="C1031" i="46"/>
  <c r="C1032" i="46"/>
  <c r="C1033" i="46"/>
  <c r="C1034" i="46"/>
  <c r="C1035" i="46"/>
  <c r="C1036" i="46"/>
  <c r="C1037" i="46"/>
  <c r="C1038" i="46"/>
  <c r="C1039" i="46"/>
  <c r="C1040" i="46"/>
  <c r="C1041" i="46"/>
  <c r="C1042" i="46"/>
  <c r="C1043" i="46"/>
  <c r="C1044" i="46"/>
  <c r="C1045" i="46"/>
  <c r="C1046" i="46"/>
  <c r="C1047" i="46"/>
  <c r="C1048" i="46"/>
  <c r="C1049" i="46"/>
  <c r="C1050" i="46"/>
  <c r="C1051" i="46"/>
  <c r="C1052" i="46"/>
  <c r="C1053" i="46"/>
  <c r="C1054" i="46"/>
  <c r="C1055" i="46"/>
  <c r="C1056" i="46"/>
  <c r="C1057" i="46"/>
  <c r="C1058" i="46"/>
  <c r="C1059" i="46"/>
  <c r="C1060" i="46"/>
  <c r="C1061" i="46"/>
  <c r="C1062" i="46"/>
  <c r="C1063" i="46"/>
  <c r="C1064" i="46"/>
  <c r="C1065" i="46"/>
  <c r="C1066" i="46"/>
  <c r="C1067" i="46"/>
  <c r="C1068" i="46"/>
  <c r="C1069" i="46"/>
  <c r="C1070" i="46"/>
  <c r="C1071" i="46"/>
  <c r="C1072" i="46"/>
  <c r="C1073" i="46"/>
  <c r="C1074" i="46"/>
  <c r="C1075" i="46"/>
  <c r="C1076" i="46"/>
  <c r="C1077" i="46"/>
  <c r="C1078" i="46"/>
  <c r="C1079" i="46"/>
  <c r="C1080" i="46"/>
  <c r="C1081" i="46"/>
  <c r="C1082" i="46"/>
  <c r="C1083" i="46"/>
  <c r="C1084" i="46"/>
  <c r="C1085" i="46"/>
  <c r="C1086" i="46"/>
  <c r="C1087" i="46"/>
  <c r="C1088" i="46"/>
  <c r="C1089" i="46"/>
  <c r="C1090" i="46"/>
  <c r="C1091" i="46"/>
  <c r="C1092" i="46"/>
  <c r="C1093" i="46"/>
  <c r="C1094" i="46"/>
  <c r="C1095" i="46"/>
  <c r="C1096" i="46"/>
  <c r="C1097" i="46"/>
  <c r="C1098" i="46"/>
  <c r="C1099" i="46"/>
  <c r="C1100" i="46"/>
  <c r="C1101" i="46"/>
  <c r="C1102" i="46"/>
  <c r="C1103" i="46"/>
  <c r="C1104" i="46"/>
  <c r="C1105" i="46"/>
  <c r="C1106" i="46"/>
  <c r="C1107" i="46"/>
  <c r="C1108" i="46"/>
  <c r="C1109" i="46"/>
  <c r="C1110" i="46"/>
  <c r="C1111" i="46"/>
  <c r="C1112" i="46"/>
  <c r="C1113" i="46"/>
  <c r="C1114" i="46"/>
  <c r="C1115" i="46"/>
  <c r="C1116" i="46"/>
  <c r="C1117" i="46"/>
  <c r="C1118" i="46"/>
  <c r="C1119" i="46"/>
  <c r="C1120" i="46"/>
  <c r="C1121" i="46"/>
  <c r="C1122" i="46"/>
  <c r="C1123" i="46"/>
  <c r="C1124" i="46"/>
  <c r="C1125" i="46"/>
  <c r="C1126" i="46"/>
  <c r="C1127" i="46"/>
  <c r="C1128" i="46"/>
  <c r="C1129" i="46"/>
  <c r="C1130" i="46"/>
  <c r="C1131" i="46"/>
  <c r="C1132" i="46"/>
  <c r="C1133" i="46"/>
  <c r="C1134" i="46"/>
  <c r="C1135" i="46"/>
  <c r="C1136" i="46"/>
  <c r="C1137" i="46"/>
  <c r="C1138" i="46"/>
  <c r="C1139" i="46"/>
  <c r="C1140" i="46"/>
  <c r="C1141" i="46"/>
  <c r="C1142" i="46"/>
  <c r="C1143" i="46"/>
  <c r="C1144" i="46"/>
  <c r="C1145" i="46"/>
  <c r="C1146" i="46"/>
  <c r="C1147" i="46"/>
  <c r="C1148" i="46"/>
  <c r="C1149" i="46"/>
  <c r="C1150" i="46"/>
  <c r="C1151" i="46"/>
  <c r="C1152" i="46"/>
  <c r="C1153" i="46"/>
  <c r="C1154" i="46"/>
  <c r="C1155" i="46"/>
  <c r="C1156" i="46"/>
  <c r="C1157" i="46"/>
  <c r="C1158" i="46"/>
  <c r="C1159" i="46"/>
  <c r="C1160" i="46"/>
  <c r="C1161" i="46"/>
  <c r="C1162" i="46"/>
  <c r="C1163" i="46"/>
  <c r="C1164" i="46"/>
  <c r="C1165" i="46"/>
  <c r="C1166" i="46"/>
  <c r="C1167" i="46"/>
  <c r="C1168" i="46"/>
  <c r="C1169" i="46"/>
  <c r="C1170" i="46"/>
  <c r="C1171" i="46"/>
  <c r="C1172" i="46"/>
  <c r="C1173" i="46"/>
  <c r="C1174" i="46"/>
  <c r="C1175" i="46"/>
  <c r="C1176" i="46"/>
  <c r="C1177" i="46"/>
  <c r="C1178" i="46"/>
  <c r="C1179" i="46"/>
  <c r="C1180" i="46"/>
  <c r="C1181" i="46"/>
  <c r="C1182" i="46"/>
  <c r="C1183" i="46"/>
  <c r="C1184" i="46"/>
  <c r="C1185" i="46"/>
  <c r="C1186" i="46"/>
  <c r="C1187" i="46"/>
  <c r="C1188" i="46"/>
  <c r="C1189" i="46"/>
  <c r="C1190" i="46"/>
  <c r="C1191" i="46"/>
  <c r="C1192" i="46"/>
  <c r="C1193" i="46"/>
  <c r="C1194" i="46"/>
  <c r="C1195" i="46"/>
  <c r="C1196" i="46"/>
  <c r="C1197" i="46"/>
  <c r="C1198" i="46"/>
  <c r="C1199" i="46"/>
  <c r="C1200" i="46"/>
  <c r="C1201" i="46"/>
  <c r="C1202" i="46"/>
  <c r="C1203" i="46"/>
  <c r="C1204" i="46"/>
  <c r="C1205" i="46"/>
  <c r="C1206" i="46"/>
  <c r="C1207" i="46"/>
  <c r="C1208" i="46"/>
  <c r="C1209" i="46"/>
  <c r="C1210" i="46"/>
  <c r="C1211" i="46"/>
  <c r="C1212" i="46"/>
  <c r="C1213" i="46"/>
  <c r="C1214" i="46"/>
  <c r="C1215" i="46"/>
  <c r="C1216" i="46"/>
  <c r="C1217" i="46"/>
  <c r="C1218" i="46"/>
  <c r="C1219" i="46"/>
  <c r="C1220" i="46"/>
  <c r="C1221" i="46"/>
  <c r="C1222" i="46"/>
  <c r="C1223" i="46"/>
  <c r="C1224" i="46"/>
  <c r="C1225" i="46"/>
  <c r="C1226" i="46"/>
  <c r="C1227" i="46"/>
  <c r="C1228" i="46"/>
  <c r="C1229" i="46"/>
  <c r="C1230" i="46"/>
  <c r="C1231" i="46"/>
  <c r="C1232" i="46"/>
  <c r="C1233" i="46"/>
  <c r="C1234" i="46"/>
  <c r="C1235" i="46"/>
  <c r="C1236" i="46"/>
  <c r="C1237" i="46"/>
  <c r="C1238" i="46"/>
  <c r="C1239" i="46"/>
  <c r="C1240" i="46"/>
  <c r="C1241" i="46"/>
  <c r="C1242" i="46"/>
  <c r="C1243" i="46"/>
  <c r="C1244" i="46"/>
  <c r="C1245" i="46"/>
  <c r="C1246" i="46"/>
  <c r="C1247" i="46"/>
  <c r="C1248" i="46"/>
  <c r="C1249" i="46"/>
  <c r="C1250" i="46"/>
  <c r="C1251" i="46"/>
  <c r="C1252" i="46"/>
  <c r="C1253" i="46"/>
  <c r="C1254" i="46"/>
  <c r="C1255" i="46"/>
  <c r="C1256" i="46"/>
  <c r="C1257" i="46"/>
  <c r="C1258" i="46"/>
  <c r="C1259" i="46"/>
  <c r="C1260" i="46"/>
  <c r="C1261" i="46"/>
  <c r="C1262" i="46"/>
  <c r="C1263" i="46"/>
  <c r="C1264" i="46"/>
  <c r="C1265" i="46"/>
  <c r="C1266" i="46"/>
  <c r="C1267" i="46"/>
  <c r="C1268" i="46"/>
  <c r="C1269" i="46"/>
  <c r="C1270" i="46"/>
  <c r="C1271" i="46"/>
  <c r="C1272" i="46"/>
  <c r="C1273" i="46"/>
  <c r="C1274" i="46"/>
  <c r="C1275" i="46"/>
  <c r="C1276" i="46"/>
  <c r="C1277" i="46"/>
  <c r="C1278" i="46"/>
  <c r="C1279" i="46"/>
  <c r="C1280" i="46"/>
  <c r="C1281" i="46"/>
  <c r="C1282" i="46"/>
  <c r="C1283" i="46"/>
  <c r="C1284" i="46"/>
  <c r="C1285" i="46"/>
  <c r="C1286" i="46"/>
  <c r="C1287" i="46"/>
  <c r="C1288" i="46"/>
  <c r="C1289" i="46"/>
  <c r="C1290" i="46"/>
  <c r="C1291" i="46"/>
  <c r="C1292" i="46"/>
  <c r="C1293" i="46"/>
  <c r="C1294" i="46"/>
  <c r="C1295" i="46"/>
  <c r="C1296" i="46"/>
  <c r="C1297" i="46"/>
  <c r="C1298" i="46"/>
  <c r="C1299" i="46"/>
  <c r="C1300" i="46"/>
  <c r="C1301" i="46"/>
  <c r="C1302" i="46"/>
  <c r="C1303" i="46"/>
  <c r="C1304" i="46"/>
  <c r="C1305" i="46"/>
  <c r="C1306" i="46"/>
  <c r="C1307" i="46"/>
  <c r="C1308" i="46"/>
  <c r="C1309" i="46"/>
  <c r="C1310" i="46"/>
  <c r="C1311" i="46"/>
  <c r="C1312" i="46"/>
  <c r="C1313" i="46"/>
  <c r="C1314" i="46"/>
  <c r="C1315" i="46"/>
  <c r="C1316" i="46"/>
  <c r="C1317" i="46"/>
  <c r="C1318" i="46"/>
  <c r="C1319" i="46"/>
  <c r="C1320" i="46"/>
  <c r="C1321" i="46"/>
  <c r="C1322" i="46"/>
  <c r="C1323" i="46"/>
  <c r="C1324" i="46"/>
  <c r="C1325" i="46"/>
  <c r="C1326" i="46"/>
  <c r="C1327" i="46"/>
  <c r="C1328" i="46"/>
  <c r="C1329" i="46"/>
  <c r="C1330" i="46"/>
  <c r="C1331" i="46"/>
  <c r="C1332" i="46"/>
  <c r="C1333" i="46"/>
  <c r="C1334" i="46"/>
  <c r="C1335" i="46"/>
  <c r="C1336" i="46"/>
  <c r="C1337" i="46"/>
  <c r="C1338" i="46"/>
  <c r="C1339" i="46"/>
  <c r="C1340" i="46"/>
  <c r="C1341" i="46"/>
  <c r="C1342" i="46"/>
  <c r="C1343" i="46"/>
  <c r="C1344" i="46"/>
  <c r="C1345" i="46"/>
  <c r="C1346" i="46"/>
  <c r="C1347" i="46"/>
  <c r="C1348" i="46"/>
  <c r="C1349" i="46"/>
  <c r="C1350" i="46"/>
  <c r="C1351" i="46"/>
  <c r="C1352" i="46"/>
  <c r="C1353" i="46"/>
  <c r="C1354" i="46"/>
  <c r="C1355" i="46"/>
  <c r="C1356" i="46"/>
  <c r="C1357" i="46"/>
  <c r="C1358" i="46"/>
  <c r="C1359" i="46"/>
  <c r="C1360" i="46"/>
  <c r="C1361" i="46"/>
  <c r="C1362" i="46"/>
  <c r="C1363" i="46"/>
  <c r="C1364" i="46"/>
  <c r="C1365" i="46"/>
  <c r="C1366" i="46"/>
  <c r="C1367" i="46"/>
  <c r="C1368" i="46"/>
  <c r="C1369" i="46"/>
  <c r="C1370" i="46"/>
  <c r="C1371" i="46"/>
  <c r="C1372" i="46"/>
  <c r="C1373" i="46"/>
  <c r="C1374" i="46"/>
  <c r="C1375" i="46"/>
  <c r="C1376" i="46"/>
  <c r="C1377" i="46"/>
  <c r="C1378" i="46"/>
  <c r="C1379" i="46"/>
  <c r="C1380" i="46"/>
  <c r="C1381" i="46"/>
  <c r="C1382" i="46"/>
  <c r="C1383" i="46"/>
  <c r="C1384" i="46"/>
  <c r="C1385" i="46"/>
  <c r="C1386" i="46"/>
  <c r="C1387" i="46"/>
  <c r="C1388" i="46"/>
  <c r="C1389" i="46"/>
  <c r="C1390" i="46"/>
  <c r="C1391" i="46"/>
  <c r="C1392" i="46"/>
  <c r="C1393" i="46"/>
  <c r="C1394" i="46"/>
  <c r="C1395" i="46"/>
  <c r="C1396" i="46"/>
  <c r="C1397" i="46"/>
  <c r="C1398" i="46"/>
  <c r="C1399" i="46"/>
  <c r="C1400" i="46"/>
  <c r="C1401" i="46"/>
  <c r="C1402" i="46"/>
  <c r="C1403" i="46"/>
  <c r="C1404" i="46"/>
  <c r="C1405" i="46"/>
  <c r="C1406" i="46"/>
  <c r="C1407" i="46"/>
  <c r="C1408" i="46"/>
  <c r="C1409" i="46"/>
  <c r="C1410" i="46"/>
  <c r="C1411" i="46"/>
  <c r="C1412" i="46"/>
  <c r="C1413" i="46"/>
  <c r="C1414" i="46"/>
  <c r="C1415" i="46"/>
  <c r="C1416" i="46"/>
  <c r="C1417" i="46"/>
  <c r="C1418" i="46"/>
  <c r="C1419" i="46"/>
  <c r="C1420" i="46"/>
  <c r="C1421" i="46"/>
  <c r="C1422" i="46"/>
  <c r="C1423" i="46"/>
  <c r="C1424" i="46"/>
  <c r="C1425" i="46"/>
  <c r="C1426" i="46"/>
  <c r="C1427" i="46"/>
  <c r="C1428" i="46"/>
  <c r="C1429" i="46"/>
  <c r="C1430" i="46"/>
  <c r="C1431" i="46"/>
  <c r="C1432" i="46"/>
  <c r="C1433" i="46"/>
  <c r="C1434" i="46"/>
  <c r="C1435" i="46"/>
  <c r="C1436" i="46"/>
  <c r="C1437" i="46"/>
  <c r="C1438" i="46"/>
  <c r="C1439" i="46"/>
  <c r="C1440" i="46"/>
  <c r="C1441" i="46"/>
  <c r="C1442" i="46"/>
  <c r="C1443" i="46"/>
  <c r="C1444" i="46"/>
  <c r="C1445" i="46"/>
  <c r="C1446" i="46"/>
  <c r="C1447" i="46"/>
  <c r="C1448" i="46"/>
  <c r="C1449" i="46"/>
  <c r="C1450" i="46"/>
  <c r="C1451" i="46"/>
  <c r="C1452" i="46"/>
  <c r="C1453" i="46"/>
  <c r="C1454" i="46"/>
  <c r="C1455" i="46"/>
  <c r="C1456" i="46"/>
  <c r="C1457" i="46"/>
  <c r="C1458" i="46"/>
  <c r="C1459" i="46"/>
  <c r="C1460" i="46"/>
  <c r="C1461" i="46"/>
  <c r="C1462" i="46"/>
  <c r="C1463" i="46"/>
  <c r="C1464" i="46"/>
  <c r="C1465" i="46"/>
  <c r="C1466" i="46"/>
  <c r="C1467" i="46"/>
  <c r="C1468" i="46"/>
  <c r="C1469" i="46"/>
  <c r="C1470" i="46"/>
  <c r="C1471" i="46"/>
  <c r="C1472" i="46"/>
  <c r="C1473" i="46"/>
  <c r="C1474" i="46"/>
  <c r="C1475" i="46"/>
  <c r="C1476" i="46"/>
  <c r="C1477" i="46"/>
  <c r="C1478" i="46"/>
  <c r="C1479" i="46"/>
  <c r="C1480" i="46"/>
  <c r="C1481" i="46"/>
  <c r="C1482" i="46"/>
  <c r="C1483" i="46"/>
  <c r="C1484" i="46"/>
  <c r="C1485" i="46"/>
  <c r="C1486" i="46"/>
  <c r="C1487" i="46"/>
  <c r="C1488" i="46"/>
  <c r="C1489" i="46"/>
  <c r="C1490" i="46"/>
  <c r="C1491" i="46"/>
  <c r="C1492" i="46"/>
  <c r="C1493" i="46"/>
  <c r="C1494" i="46"/>
  <c r="C1495" i="46"/>
  <c r="C1496" i="46"/>
  <c r="C1497" i="46"/>
  <c r="C1498" i="46"/>
  <c r="C1499" i="46"/>
  <c r="C1500" i="46"/>
  <c r="C1501" i="46"/>
  <c r="C1502" i="46"/>
  <c r="C1503" i="46"/>
  <c r="C1504" i="46"/>
  <c r="C1505" i="46"/>
  <c r="C1506" i="46"/>
  <c r="C1507" i="46"/>
  <c r="C1508" i="46"/>
  <c r="C1509" i="46"/>
  <c r="C1510" i="46"/>
  <c r="C1511" i="46"/>
  <c r="C1512" i="46"/>
  <c r="C1513" i="46"/>
  <c r="C1514" i="46"/>
  <c r="C1515" i="46"/>
  <c r="C1516" i="46"/>
  <c r="C1517" i="46"/>
  <c r="C1518" i="46"/>
  <c r="C1519" i="46"/>
  <c r="C1520" i="46"/>
  <c r="C1521" i="46"/>
  <c r="C1522" i="46"/>
  <c r="C1523" i="46"/>
  <c r="C1524" i="46"/>
  <c r="C1525" i="46"/>
  <c r="C1526" i="46"/>
  <c r="C1527" i="46"/>
  <c r="C1528" i="46"/>
  <c r="C1529" i="46"/>
  <c r="C1530" i="46"/>
  <c r="C1531" i="46"/>
  <c r="C1532" i="46"/>
  <c r="C1533" i="46"/>
  <c r="C1534" i="46"/>
  <c r="C1535" i="46"/>
  <c r="C1536" i="46"/>
  <c r="C1537" i="46"/>
  <c r="C1538" i="46"/>
  <c r="C1539" i="46"/>
  <c r="C1540" i="46"/>
  <c r="C1541" i="46"/>
  <c r="C1542" i="46"/>
  <c r="C1543" i="46"/>
  <c r="C1544" i="46"/>
  <c r="C1545" i="46"/>
  <c r="C1546" i="46"/>
  <c r="C1547" i="46"/>
  <c r="C1548" i="46"/>
  <c r="C1549" i="46"/>
  <c r="C1550" i="46"/>
  <c r="C1551" i="46"/>
  <c r="C1552" i="46"/>
  <c r="C1553" i="46"/>
  <c r="C1554" i="46"/>
  <c r="C1555" i="46"/>
  <c r="C1556" i="46"/>
  <c r="C1557" i="46"/>
  <c r="C1558" i="46"/>
  <c r="C1559" i="46"/>
  <c r="C1560" i="46"/>
  <c r="C1561" i="46"/>
  <c r="C1562" i="46"/>
  <c r="C1563" i="46"/>
  <c r="C1564" i="46"/>
  <c r="C1565" i="46"/>
  <c r="C1566" i="46"/>
  <c r="C1567" i="46"/>
  <c r="C1568" i="46"/>
  <c r="C1569" i="46"/>
  <c r="C1570" i="46"/>
  <c r="C1571" i="46"/>
  <c r="C1572" i="46"/>
  <c r="C1573" i="46"/>
  <c r="C1574" i="46"/>
  <c r="C1575" i="46"/>
  <c r="C1576" i="46"/>
  <c r="C1577" i="46"/>
  <c r="C1578" i="46"/>
  <c r="C1579" i="46"/>
  <c r="C1580" i="46"/>
  <c r="C1581" i="46"/>
  <c r="C1582" i="46"/>
  <c r="C1583" i="46"/>
  <c r="C1584" i="46"/>
  <c r="C1585" i="46"/>
  <c r="C1586" i="46"/>
  <c r="C1587" i="46"/>
  <c r="C1588" i="46"/>
  <c r="C1589" i="46"/>
  <c r="C1590" i="46"/>
  <c r="C1591" i="46"/>
  <c r="C1592" i="46"/>
  <c r="C1593" i="46"/>
  <c r="C1594" i="46"/>
  <c r="C1595" i="46"/>
  <c r="C1596" i="46"/>
  <c r="C1597" i="46"/>
  <c r="C1598" i="46"/>
  <c r="C1599" i="46"/>
  <c r="C1600" i="46"/>
  <c r="C1601" i="46"/>
  <c r="C1602" i="46"/>
  <c r="C1603" i="46"/>
  <c r="C1604" i="46"/>
  <c r="C1605" i="46"/>
  <c r="C1606" i="46"/>
  <c r="C1607" i="46"/>
  <c r="C1608" i="46"/>
  <c r="C1609" i="46"/>
  <c r="C1610" i="46"/>
  <c r="C1611" i="46"/>
  <c r="C1612" i="46"/>
  <c r="C1613" i="46"/>
  <c r="C1614" i="46"/>
  <c r="C1615" i="46"/>
  <c r="C1616" i="46"/>
  <c r="C1617" i="46"/>
  <c r="C1618" i="46"/>
  <c r="C1619" i="46"/>
  <c r="C1620" i="46"/>
  <c r="C1621" i="46"/>
  <c r="C1622" i="46"/>
  <c r="C1623" i="46"/>
  <c r="C1624" i="46"/>
  <c r="C1625" i="46"/>
  <c r="C1626" i="46"/>
  <c r="C1627" i="46"/>
  <c r="C1628" i="46"/>
  <c r="C1629" i="46"/>
  <c r="C1630" i="46"/>
  <c r="C1631" i="46"/>
  <c r="C1632" i="46"/>
  <c r="C1633" i="46"/>
  <c r="C1634" i="46"/>
  <c r="C1635" i="46"/>
  <c r="C1636" i="46"/>
  <c r="C1637" i="46"/>
  <c r="C1638" i="46"/>
  <c r="C1639" i="46"/>
  <c r="C1640" i="46"/>
  <c r="C1641" i="46"/>
  <c r="C1642" i="46"/>
  <c r="C1643" i="46"/>
  <c r="C1644" i="46"/>
  <c r="C1645" i="46"/>
  <c r="C1646" i="46"/>
  <c r="C1647" i="46"/>
  <c r="C1648" i="46"/>
  <c r="C1649" i="46"/>
  <c r="C1650" i="46"/>
  <c r="C1651" i="46"/>
  <c r="C1652" i="46"/>
  <c r="C1653" i="46"/>
  <c r="C1654" i="46"/>
  <c r="C1655" i="46"/>
  <c r="C1656" i="46"/>
  <c r="C1657" i="46"/>
  <c r="C1658" i="46"/>
  <c r="C1659" i="46"/>
  <c r="C1660" i="46"/>
  <c r="C1661" i="46"/>
  <c r="C1662" i="46"/>
  <c r="C1663" i="46"/>
  <c r="C1664" i="46"/>
  <c r="C1665" i="46"/>
  <c r="C1666" i="46"/>
  <c r="C1667" i="46"/>
  <c r="C1668" i="46"/>
  <c r="C1669" i="46"/>
  <c r="C1670" i="46"/>
  <c r="C1671" i="46"/>
  <c r="C1672" i="46"/>
  <c r="C1673" i="46"/>
  <c r="C1674" i="46"/>
  <c r="C1675" i="46"/>
  <c r="C1676" i="46"/>
  <c r="C1677" i="46"/>
  <c r="C1678" i="46"/>
  <c r="C1679" i="46"/>
  <c r="C1680" i="46"/>
  <c r="C1681" i="46"/>
  <c r="C1682" i="46"/>
  <c r="C1683" i="46"/>
  <c r="C1684" i="46"/>
  <c r="C1685" i="46"/>
  <c r="C1686" i="46"/>
  <c r="C1687" i="46"/>
  <c r="C1688" i="46"/>
  <c r="C1689" i="46"/>
  <c r="C1690" i="46"/>
  <c r="C1691" i="46"/>
  <c r="C1692" i="46"/>
  <c r="C1693" i="46"/>
  <c r="C1694" i="46"/>
  <c r="C1695" i="46"/>
  <c r="C1696" i="46"/>
  <c r="C1697" i="46"/>
  <c r="C1698" i="46"/>
  <c r="C1699" i="46"/>
  <c r="C1700" i="46"/>
  <c r="C1701" i="46"/>
  <c r="C1702" i="46"/>
  <c r="C1703" i="46"/>
  <c r="C1704" i="46"/>
  <c r="C1705" i="46"/>
  <c r="C1706" i="46"/>
  <c r="C1707" i="46"/>
  <c r="C1708" i="46"/>
  <c r="C1709" i="46"/>
  <c r="C1710" i="46"/>
  <c r="C1711" i="46"/>
  <c r="C1712" i="46"/>
  <c r="C1713" i="46"/>
  <c r="C1714" i="46"/>
  <c r="C1715" i="46"/>
  <c r="C1716" i="46"/>
  <c r="C1717" i="46"/>
  <c r="C1718" i="46"/>
  <c r="C1719" i="46"/>
  <c r="C1720" i="46"/>
  <c r="C1721" i="46"/>
  <c r="C1722" i="46"/>
  <c r="C1723" i="46"/>
  <c r="C1724" i="46"/>
  <c r="C1725" i="46"/>
  <c r="C1726" i="46"/>
  <c r="C1727" i="46"/>
  <c r="C1728" i="46"/>
  <c r="C1729" i="46"/>
  <c r="C1730" i="46"/>
  <c r="C1731" i="46"/>
  <c r="C1732" i="46"/>
  <c r="C1733" i="46"/>
  <c r="C1734" i="46"/>
  <c r="C1735" i="46"/>
  <c r="C1736" i="46"/>
  <c r="C1737" i="46"/>
  <c r="C1738" i="46"/>
  <c r="C1739" i="46"/>
  <c r="C1740" i="46"/>
  <c r="C1741" i="46"/>
  <c r="C1742" i="46"/>
  <c r="C1743" i="46"/>
  <c r="C1744" i="46"/>
  <c r="C1745" i="46"/>
  <c r="C1746" i="46"/>
  <c r="C1747" i="46"/>
  <c r="C1748" i="46"/>
  <c r="C1749" i="46"/>
  <c r="C1750" i="46"/>
  <c r="C1751" i="46"/>
  <c r="C1752" i="46"/>
  <c r="C1753" i="46"/>
  <c r="C1754" i="46"/>
  <c r="C1755" i="46"/>
  <c r="C1756" i="46"/>
  <c r="C1757" i="46"/>
  <c r="C1758" i="46"/>
  <c r="C1759" i="46"/>
  <c r="C1760" i="46"/>
  <c r="C1761" i="46"/>
  <c r="C1762" i="46"/>
  <c r="C1763" i="46"/>
  <c r="C1764" i="46"/>
  <c r="C1765" i="46"/>
  <c r="C1766" i="46"/>
  <c r="C1767" i="46"/>
  <c r="C1768" i="46"/>
  <c r="C1769" i="46"/>
  <c r="C1770" i="46"/>
  <c r="C1771" i="46"/>
  <c r="C1772" i="46"/>
  <c r="C1773" i="46"/>
  <c r="C1774" i="46"/>
  <c r="C1775" i="46"/>
  <c r="C1776" i="46"/>
  <c r="C1777" i="46"/>
  <c r="C1778" i="46"/>
  <c r="C1779" i="46"/>
  <c r="C1780" i="46"/>
  <c r="C1781" i="46"/>
  <c r="C1782" i="46"/>
  <c r="C1783" i="46"/>
  <c r="C1784" i="46"/>
  <c r="C1785" i="46"/>
  <c r="C1786" i="46"/>
  <c r="C1787" i="46"/>
  <c r="C1788" i="46"/>
  <c r="C1789" i="46"/>
  <c r="C1790" i="46"/>
  <c r="C1791" i="46"/>
  <c r="C1792" i="46"/>
  <c r="C1793" i="46"/>
  <c r="C1794" i="46"/>
  <c r="C1795" i="46"/>
  <c r="C1796" i="46"/>
  <c r="C1797" i="46"/>
  <c r="C1798" i="46"/>
  <c r="C1799" i="46"/>
  <c r="C1800" i="46"/>
  <c r="C1801" i="46"/>
  <c r="C1802" i="46"/>
  <c r="C1803" i="46"/>
  <c r="C1804" i="46"/>
  <c r="C1805" i="46"/>
  <c r="C1806" i="46"/>
  <c r="C1807" i="46"/>
  <c r="C1808" i="46"/>
  <c r="C1809" i="46"/>
  <c r="C1810" i="46"/>
  <c r="C1811" i="46"/>
  <c r="C1812" i="46"/>
  <c r="C1813" i="46"/>
  <c r="C1814" i="46"/>
  <c r="C1815" i="46"/>
  <c r="C1816" i="46"/>
  <c r="C1817" i="46"/>
  <c r="C1818" i="46"/>
  <c r="C1819" i="46"/>
  <c r="C1820" i="46"/>
  <c r="C1821" i="46"/>
  <c r="C1822" i="46"/>
  <c r="C1823" i="46"/>
  <c r="C1824" i="46"/>
  <c r="C1825" i="46"/>
  <c r="C1826" i="46"/>
  <c r="C1827" i="46"/>
  <c r="C1828" i="46"/>
  <c r="C1829" i="46"/>
  <c r="C1830" i="46"/>
  <c r="C1831" i="46"/>
  <c r="C1832" i="46"/>
  <c r="C1833" i="46"/>
  <c r="C1834" i="46"/>
  <c r="C1835" i="46"/>
  <c r="C1836" i="46"/>
  <c r="C1837" i="46"/>
  <c r="C1838" i="46"/>
  <c r="C1839" i="46"/>
  <c r="C1840" i="46"/>
  <c r="C1841" i="46"/>
  <c r="C1842" i="46"/>
  <c r="C1843" i="46"/>
  <c r="C1844" i="46"/>
  <c r="C1845" i="46"/>
  <c r="C1846" i="46"/>
  <c r="C1847" i="46"/>
  <c r="C1848" i="46"/>
  <c r="C1849" i="46"/>
  <c r="C1850" i="46"/>
  <c r="C1851" i="46"/>
  <c r="C1852" i="46"/>
  <c r="C1853" i="46"/>
  <c r="C1854" i="46"/>
  <c r="C1855" i="46"/>
  <c r="C1856" i="46"/>
  <c r="C1857" i="46"/>
  <c r="C1858" i="46"/>
  <c r="C1859" i="46"/>
  <c r="C1860" i="46"/>
  <c r="C1861" i="46"/>
  <c r="C1862" i="46"/>
  <c r="C1863" i="46"/>
  <c r="C1864" i="46"/>
  <c r="C1865" i="46"/>
  <c r="C1866" i="46"/>
  <c r="C1867" i="46"/>
  <c r="C1868" i="46"/>
  <c r="C1869" i="46"/>
  <c r="C1870" i="46"/>
  <c r="C1871" i="46"/>
  <c r="C1872" i="46"/>
  <c r="C1873" i="46"/>
  <c r="C1874" i="46"/>
  <c r="C1875" i="46"/>
  <c r="C1876" i="46"/>
  <c r="C1877" i="46"/>
  <c r="C1878" i="46"/>
  <c r="C1879" i="46"/>
  <c r="C1880" i="46"/>
  <c r="C1881" i="46"/>
  <c r="C1882" i="46"/>
  <c r="C1883" i="46"/>
  <c r="C1884" i="46"/>
  <c r="C1885" i="46"/>
  <c r="C1886" i="46"/>
  <c r="C1887" i="46"/>
  <c r="C1888" i="46"/>
  <c r="C1889" i="46"/>
  <c r="C1890" i="46"/>
  <c r="C1891" i="46"/>
  <c r="C1892" i="46"/>
  <c r="C1893" i="46"/>
  <c r="C1894" i="46"/>
  <c r="C1895" i="46"/>
  <c r="C1896" i="46"/>
  <c r="C1897" i="46"/>
  <c r="C1898" i="46"/>
  <c r="C1899" i="46"/>
  <c r="C1900" i="46"/>
  <c r="C1901" i="46"/>
  <c r="C1902" i="46"/>
  <c r="C1903" i="46"/>
  <c r="C1904" i="46"/>
  <c r="C1905" i="46"/>
  <c r="C1906" i="46"/>
  <c r="C1907" i="46"/>
  <c r="C1908" i="46"/>
  <c r="C1909" i="46"/>
  <c r="C1910" i="46"/>
  <c r="C1911" i="46"/>
  <c r="C1912" i="46"/>
  <c r="C1913" i="46"/>
  <c r="C1914" i="46"/>
  <c r="C1915" i="46"/>
  <c r="C1916" i="46"/>
  <c r="C1917" i="46"/>
  <c r="C1918" i="46"/>
  <c r="C1919" i="46"/>
  <c r="C1920" i="46"/>
  <c r="C1921" i="46"/>
  <c r="C1922" i="46"/>
  <c r="C1923" i="46"/>
  <c r="C1924" i="46"/>
  <c r="C1925" i="46"/>
  <c r="C1926" i="46"/>
  <c r="C1927" i="46"/>
  <c r="C1928" i="46"/>
  <c r="C1929" i="46"/>
  <c r="C1930" i="46"/>
  <c r="C1931" i="46"/>
  <c r="C1932" i="46"/>
  <c r="C1933" i="46"/>
  <c r="C1934" i="46"/>
  <c r="C1935" i="46"/>
  <c r="C1936" i="46"/>
  <c r="C1937" i="46"/>
  <c r="C1938" i="46"/>
  <c r="C1939" i="46"/>
  <c r="C1940" i="46"/>
  <c r="C1941" i="46"/>
  <c r="C1942" i="46"/>
  <c r="C1943" i="46"/>
  <c r="C1944" i="46"/>
  <c r="C1945" i="46"/>
  <c r="C1946" i="46"/>
  <c r="C1947" i="46"/>
  <c r="C1948" i="46"/>
  <c r="C1949" i="46"/>
  <c r="C1950" i="46"/>
  <c r="C1951" i="46"/>
  <c r="C1952" i="46"/>
  <c r="C1953" i="46"/>
  <c r="C1954" i="46"/>
  <c r="C1955" i="46"/>
  <c r="C1956" i="46"/>
  <c r="C1957" i="46"/>
  <c r="C1958" i="46"/>
  <c r="C1959" i="46"/>
  <c r="C1960" i="46"/>
  <c r="C1961" i="46"/>
  <c r="C1962" i="46"/>
  <c r="C1963" i="46"/>
  <c r="C1964" i="46"/>
  <c r="C1965" i="46"/>
  <c r="C1966" i="46"/>
  <c r="C1967" i="46"/>
  <c r="C1968" i="46"/>
  <c r="C1969" i="46"/>
  <c r="C1970" i="46"/>
  <c r="C1971" i="46"/>
  <c r="C1972" i="46"/>
  <c r="C1973" i="46"/>
  <c r="C1974" i="46"/>
  <c r="C1975" i="46"/>
  <c r="C1976" i="46"/>
  <c r="C1977" i="46"/>
  <c r="C1978" i="46"/>
  <c r="C1979" i="46"/>
  <c r="C1980" i="46"/>
  <c r="C1981" i="46"/>
  <c r="C1982" i="46"/>
  <c r="C1983" i="46"/>
  <c r="C1984" i="46"/>
  <c r="C1985" i="46"/>
  <c r="C1986" i="46"/>
  <c r="C1987" i="46"/>
  <c r="C1988" i="46"/>
  <c r="C1989" i="46"/>
  <c r="C1990" i="46"/>
  <c r="C1991" i="46"/>
  <c r="C1992" i="46"/>
  <c r="C1993" i="46"/>
  <c r="C1994" i="46"/>
  <c r="C1995" i="46"/>
  <c r="C1996" i="46"/>
  <c r="C1997" i="46"/>
  <c r="C1998" i="46"/>
  <c r="C1999" i="46"/>
  <c r="C2000" i="46"/>
  <c r="C2001" i="46"/>
  <c r="C2002" i="46"/>
  <c r="C2003" i="46"/>
  <c r="C2004" i="46"/>
  <c r="C2005" i="46"/>
  <c r="C2006" i="46"/>
  <c r="C2007" i="46"/>
  <c r="C2008" i="46"/>
  <c r="C2009" i="46"/>
  <c r="C2010" i="46"/>
  <c r="C2011" i="46"/>
  <c r="C2012" i="46"/>
  <c r="C2013" i="46"/>
  <c r="C2014" i="46"/>
  <c r="C2015" i="46"/>
  <c r="C2016" i="46"/>
  <c r="C2017" i="46"/>
  <c r="C2018" i="46"/>
  <c r="C2019" i="46"/>
  <c r="C2020" i="46"/>
  <c r="C2021" i="46"/>
  <c r="C2022" i="46"/>
  <c r="C2023" i="46"/>
  <c r="C2024" i="46"/>
  <c r="C2025" i="46"/>
  <c r="C2026" i="46"/>
  <c r="C2027" i="46"/>
  <c r="C2028" i="46"/>
  <c r="C2029" i="46"/>
  <c r="C2030" i="46"/>
  <c r="C2031" i="46"/>
  <c r="C2032" i="46"/>
  <c r="C2033" i="46"/>
  <c r="C2034" i="46"/>
  <c r="C2035" i="46"/>
  <c r="C2036" i="46"/>
  <c r="C2037" i="46"/>
  <c r="C2038" i="46"/>
  <c r="C2039" i="46"/>
  <c r="C2040" i="46"/>
  <c r="C2041" i="46"/>
  <c r="C2042" i="46"/>
  <c r="C2043" i="46"/>
  <c r="C2044" i="46"/>
  <c r="C2045" i="46"/>
  <c r="C2046" i="46"/>
  <c r="C2047" i="46"/>
  <c r="C2048" i="46"/>
  <c r="C2049" i="46"/>
  <c r="C2050" i="46"/>
  <c r="C2051" i="46"/>
  <c r="C2052" i="46"/>
  <c r="C2053" i="46"/>
  <c r="C2054" i="46"/>
  <c r="C2055" i="46"/>
  <c r="C2056" i="46"/>
  <c r="C2057" i="46"/>
  <c r="C2058" i="46"/>
  <c r="C2059" i="46"/>
  <c r="C2060" i="46"/>
  <c r="C2061" i="46"/>
  <c r="C2062" i="46"/>
  <c r="C2063" i="46"/>
  <c r="C2064" i="46"/>
  <c r="C2065" i="46"/>
  <c r="C2066" i="46"/>
  <c r="C2067" i="46"/>
  <c r="C2068" i="46"/>
  <c r="C2069" i="46"/>
  <c r="C2070" i="46"/>
  <c r="C2071" i="46"/>
  <c r="C2072" i="46"/>
  <c r="C2073" i="46"/>
  <c r="C2074" i="46"/>
  <c r="C2075" i="46"/>
  <c r="C2076" i="46"/>
  <c r="C2077" i="46"/>
  <c r="C2078" i="46"/>
  <c r="C2079" i="46"/>
  <c r="C2080" i="46"/>
  <c r="C2081" i="46"/>
  <c r="C2082" i="46"/>
  <c r="C2083" i="46"/>
  <c r="C2084" i="46"/>
  <c r="C2085" i="46"/>
  <c r="C2086" i="46"/>
  <c r="C2087" i="46"/>
  <c r="C2088" i="46"/>
  <c r="C2089" i="46"/>
  <c r="C2090" i="46"/>
  <c r="C2091" i="46"/>
  <c r="C2092" i="46"/>
  <c r="C2093" i="46"/>
  <c r="C2094" i="46"/>
  <c r="C2095" i="46"/>
  <c r="C2096" i="46"/>
  <c r="C2097" i="46"/>
  <c r="C2098" i="46"/>
  <c r="C2099" i="46"/>
  <c r="C2100" i="46"/>
  <c r="C2101" i="46"/>
  <c r="C2102" i="46"/>
  <c r="C2103" i="46"/>
  <c r="C2104" i="46"/>
  <c r="C2105" i="46"/>
  <c r="C2106" i="46"/>
  <c r="C2107" i="46"/>
  <c r="C2108" i="46"/>
  <c r="C2109" i="46"/>
  <c r="C2110" i="46"/>
  <c r="C2111" i="46"/>
  <c r="C2112" i="46"/>
  <c r="C2113" i="46"/>
  <c r="C2114" i="46"/>
  <c r="C2115" i="46"/>
  <c r="C2116" i="46"/>
  <c r="C2117" i="46"/>
  <c r="C2118" i="46"/>
  <c r="C2119" i="46"/>
  <c r="C2120" i="46"/>
  <c r="C2121" i="46"/>
  <c r="C2122" i="46"/>
  <c r="C2123" i="46"/>
  <c r="C2124" i="46"/>
  <c r="C2125" i="46"/>
  <c r="C2126" i="46"/>
  <c r="C2127" i="46"/>
  <c r="C2128" i="46"/>
  <c r="C2129" i="46"/>
  <c r="C2130" i="46"/>
  <c r="C2131" i="46"/>
  <c r="C2132" i="46"/>
  <c r="C2133" i="46"/>
  <c r="C2134" i="46"/>
  <c r="C2135" i="46"/>
  <c r="C2136" i="46"/>
  <c r="C2137" i="46"/>
  <c r="C2138" i="46"/>
  <c r="C2139" i="46"/>
  <c r="C2140" i="46"/>
  <c r="C2141" i="46"/>
  <c r="C2142" i="46"/>
  <c r="C2143" i="46"/>
  <c r="C2144" i="46"/>
  <c r="C2145" i="46"/>
  <c r="C2146" i="46"/>
  <c r="C2147" i="46"/>
  <c r="C2148" i="46"/>
  <c r="C2149" i="46"/>
  <c r="C2150" i="46"/>
  <c r="C2151" i="46"/>
  <c r="C2152" i="46"/>
  <c r="C2153" i="46"/>
  <c r="C2154" i="46"/>
  <c r="C2155" i="46"/>
  <c r="C2156" i="46"/>
  <c r="C2157" i="46"/>
  <c r="C2158" i="46"/>
  <c r="C2159" i="46"/>
  <c r="C2160" i="46"/>
  <c r="C2161" i="46"/>
  <c r="C2162" i="46"/>
  <c r="C2163" i="46"/>
  <c r="C2164" i="46"/>
  <c r="C2165" i="46"/>
  <c r="C2166" i="46"/>
  <c r="C2167" i="46"/>
  <c r="C2168" i="46"/>
  <c r="C2169" i="46"/>
  <c r="C2170" i="46"/>
  <c r="C2171" i="46"/>
  <c r="C2172" i="46"/>
  <c r="C2173" i="46"/>
  <c r="C2174" i="46"/>
  <c r="C2175" i="46"/>
  <c r="C2176" i="46"/>
  <c r="C2177" i="46"/>
  <c r="C2178" i="46"/>
  <c r="C2179" i="46"/>
  <c r="C2180" i="46"/>
  <c r="C2181" i="46"/>
  <c r="C2182" i="46"/>
  <c r="C2183" i="46"/>
  <c r="C2184" i="46"/>
  <c r="C2185" i="46"/>
  <c r="C2186" i="46"/>
  <c r="C2187" i="46"/>
  <c r="C2188" i="46"/>
  <c r="C2189" i="46"/>
  <c r="C2190" i="46"/>
  <c r="C2191" i="46"/>
  <c r="C2192" i="46"/>
  <c r="C2193" i="46"/>
  <c r="C2194" i="46"/>
  <c r="C2195" i="46"/>
  <c r="C2196" i="46"/>
  <c r="C2197" i="46"/>
  <c r="C2198" i="46"/>
  <c r="C2199" i="46"/>
  <c r="C2200" i="46"/>
  <c r="C2201" i="46"/>
  <c r="C2202" i="46"/>
  <c r="C2203" i="46"/>
  <c r="C2204" i="46"/>
  <c r="C2205" i="46"/>
  <c r="C2206" i="46"/>
  <c r="C2207" i="46"/>
  <c r="C2208" i="46"/>
  <c r="C2209" i="46"/>
  <c r="C2210" i="46"/>
  <c r="C2211" i="46"/>
  <c r="C2212" i="46"/>
  <c r="C2213" i="46"/>
  <c r="C2214" i="46"/>
  <c r="C2215" i="46"/>
  <c r="C2216" i="46"/>
  <c r="C2217" i="46"/>
  <c r="C2218" i="46"/>
  <c r="C2219" i="46"/>
  <c r="C2220" i="46"/>
  <c r="C2221" i="46"/>
  <c r="C2222" i="46"/>
  <c r="C2223" i="46"/>
  <c r="C2224" i="46"/>
  <c r="C2225" i="46"/>
  <c r="C2226" i="46"/>
  <c r="C2227" i="46"/>
  <c r="C2228" i="46"/>
  <c r="C2229" i="46"/>
  <c r="C2230" i="46"/>
  <c r="C2231" i="46"/>
  <c r="C2232" i="46"/>
  <c r="C2233" i="46"/>
  <c r="C2234" i="46"/>
  <c r="C2235" i="46"/>
  <c r="C2236" i="46"/>
  <c r="C2237" i="46"/>
  <c r="C2238" i="46"/>
  <c r="C2239" i="46"/>
  <c r="C2240" i="46"/>
  <c r="C2241" i="46"/>
  <c r="C2242" i="46"/>
  <c r="C2243" i="46"/>
  <c r="C2244" i="46"/>
  <c r="C2245" i="46"/>
  <c r="C2246" i="46"/>
  <c r="C2247" i="46"/>
  <c r="C2248" i="46"/>
  <c r="C2249" i="46"/>
  <c r="C2250" i="46"/>
  <c r="C2251" i="46"/>
  <c r="C2252" i="46"/>
  <c r="C2253" i="46"/>
  <c r="C2254" i="46"/>
  <c r="C2255" i="46"/>
  <c r="C2256" i="46"/>
  <c r="C2257" i="46"/>
  <c r="C2258" i="46"/>
  <c r="C2259" i="46"/>
  <c r="C2260" i="46"/>
  <c r="C2261" i="46"/>
  <c r="C2262" i="46"/>
  <c r="C2263" i="46"/>
  <c r="C2264" i="46"/>
  <c r="C2265" i="46"/>
  <c r="C2266" i="46"/>
  <c r="C2267" i="46"/>
  <c r="C2268" i="46"/>
  <c r="C2269" i="46"/>
  <c r="C2270" i="46"/>
  <c r="C2271" i="46"/>
  <c r="C2272" i="46"/>
  <c r="C2273" i="46"/>
  <c r="C2274" i="46"/>
  <c r="C2275" i="46"/>
  <c r="C2276" i="46"/>
  <c r="C2277" i="46"/>
  <c r="C2278" i="46"/>
  <c r="C2279" i="46"/>
  <c r="C2280" i="46"/>
  <c r="C2281" i="46"/>
  <c r="C2282" i="46"/>
  <c r="C2283" i="46"/>
  <c r="C2284" i="46"/>
  <c r="C2285" i="46"/>
  <c r="C2286" i="46"/>
  <c r="C2287" i="46"/>
  <c r="C2288" i="46"/>
  <c r="C2289" i="46"/>
  <c r="C2290" i="46"/>
  <c r="C2291" i="46"/>
  <c r="C2292" i="46"/>
  <c r="C2293" i="46"/>
  <c r="C2294" i="46"/>
  <c r="C2295" i="46"/>
  <c r="C2296" i="46"/>
  <c r="C2297" i="46"/>
  <c r="C2298" i="46"/>
  <c r="C2299" i="46"/>
  <c r="C2300" i="46"/>
  <c r="C2301" i="46"/>
  <c r="C2302" i="46"/>
  <c r="C2303" i="46"/>
  <c r="C2304" i="46"/>
  <c r="C2305" i="46"/>
  <c r="C2306" i="46"/>
  <c r="C2307" i="46"/>
  <c r="C2308" i="46"/>
  <c r="C2309" i="46"/>
  <c r="C2310" i="46"/>
  <c r="C2311" i="46"/>
  <c r="C2312" i="46"/>
  <c r="C2313" i="46"/>
  <c r="C2314" i="46"/>
  <c r="C2315" i="46"/>
  <c r="C2316" i="46"/>
  <c r="C2317" i="46"/>
  <c r="C2318" i="46"/>
  <c r="C2319" i="46"/>
  <c r="C2320" i="46"/>
  <c r="C2321" i="46"/>
  <c r="C2322" i="46"/>
  <c r="C2323" i="46"/>
  <c r="C2324" i="46"/>
  <c r="C2325" i="46"/>
  <c r="C2326" i="46"/>
  <c r="C2327" i="46"/>
  <c r="C2328" i="46"/>
  <c r="C2329" i="46"/>
  <c r="C2330" i="46"/>
  <c r="C2331" i="46"/>
  <c r="C2332" i="46"/>
  <c r="C2333" i="46"/>
  <c r="C2334" i="46"/>
  <c r="C2335" i="46"/>
  <c r="C2336" i="46"/>
  <c r="C2337" i="46"/>
  <c r="C2338" i="46"/>
  <c r="C2339" i="46"/>
  <c r="C2340" i="46"/>
  <c r="C2341" i="46"/>
  <c r="C2342" i="46"/>
  <c r="C2343" i="46"/>
  <c r="C2344" i="46"/>
  <c r="C2345" i="46"/>
  <c r="C2346" i="46"/>
  <c r="C2347" i="46"/>
  <c r="C2348" i="46"/>
  <c r="C2349" i="46"/>
  <c r="C2350" i="46"/>
  <c r="C2351" i="46"/>
  <c r="C2352" i="46"/>
  <c r="C2353" i="46"/>
  <c r="C2354" i="46"/>
  <c r="C2355" i="46"/>
  <c r="C2356" i="46"/>
  <c r="C2357" i="46"/>
  <c r="C2358" i="46"/>
  <c r="C2359" i="46"/>
  <c r="C2360" i="46"/>
  <c r="C2361" i="46"/>
  <c r="C2362" i="46"/>
  <c r="C2363" i="46"/>
  <c r="C2364" i="46"/>
  <c r="C2365" i="46"/>
  <c r="C2366" i="46"/>
  <c r="C2367" i="46"/>
  <c r="C2368" i="46"/>
  <c r="C2369" i="46"/>
  <c r="C2370" i="46"/>
  <c r="C2371" i="46"/>
  <c r="C2372" i="46"/>
  <c r="C2373" i="46"/>
  <c r="C2374" i="46"/>
  <c r="C2375" i="46"/>
  <c r="C2376" i="46"/>
  <c r="C2377" i="46"/>
  <c r="C2378" i="46"/>
  <c r="C2379" i="46"/>
  <c r="C2380" i="46"/>
  <c r="C2381" i="46"/>
  <c r="C2382" i="46"/>
  <c r="C2383" i="46"/>
  <c r="C2384" i="46"/>
  <c r="C2385" i="46"/>
  <c r="C2386" i="46"/>
  <c r="C2387" i="46"/>
  <c r="C2388" i="46"/>
  <c r="C2389" i="46"/>
  <c r="C2390" i="46"/>
  <c r="C2391" i="46"/>
  <c r="C2392" i="46"/>
  <c r="C2393" i="46"/>
  <c r="C2394" i="46"/>
  <c r="C2395" i="46"/>
  <c r="C2396" i="46"/>
  <c r="C2397" i="46"/>
  <c r="C2398" i="46"/>
  <c r="C2399" i="46"/>
  <c r="C2400" i="46"/>
  <c r="C2401" i="46"/>
  <c r="C2402" i="46"/>
  <c r="C2403" i="46"/>
  <c r="C2404" i="46"/>
  <c r="C2405" i="46"/>
  <c r="C2406" i="46"/>
  <c r="C2407" i="46"/>
  <c r="C2408" i="46"/>
  <c r="C2409" i="46"/>
  <c r="C2410" i="46"/>
  <c r="C2411" i="46"/>
  <c r="C2412" i="46"/>
  <c r="C2413" i="46"/>
  <c r="C2414" i="46"/>
  <c r="C2415" i="46"/>
  <c r="C2416" i="46"/>
  <c r="C2417" i="46"/>
  <c r="C2418" i="46"/>
  <c r="C2419" i="46"/>
  <c r="C2420" i="46"/>
  <c r="C2421" i="46"/>
  <c r="C2422" i="46"/>
  <c r="C2423" i="46"/>
  <c r="C2424" i="46"/>
  <c r="C2425" i="46"/>
  <c r="C2426" i="46"/>
  <c r="C2427" i="46"/>
  <c r="C2428" i="46"/>
  <c r="C2429" i="46"/>
  <c r="C2430" i="46"/>
  <c r="C2431" i="46"/>
  <c r="C2432" i="46"/>
  <c r="C2433" i="46"/>
  <c r="C2434" i="46"/>
  <c r="C2435" i="46"/>
  <c r="C2436" i="46"/>
  <c r="C2437" i="46"/>
  <c r="C2438" i="46"/>
  <c r="C2439" i="46"/>
  <c r="C2440" i="46"/>
  <c r="C2441" i="46"/>
  <c r="C2442" i="46"/>
  <c r="C2443" i="46"/>
  <c r="C2444" i="46"/>
  <c r="C2445" i="46"/>
  <c r="C2446" i="46"/>
  <c r="C2447" i="46"/>
  <c r="C2448" i="46"/>
  <c r="C2449" i="46"/>
  <c r="C2450" i="46"/>
  <c r="C2451" i="46"/>
  <c r="C2452" i="46"/>
  <c r="C2453" i="46"/>
  <c r="C2454" i="46"/>
  <c r="C2455" i="46"/>
  <c r="C2456" i="46"/>
  <c r="C2457" i="46"/>
  <c r="C2458" i="46"/>
  <c r="C2459" i="46"/>
  <c r="C2460" i="46"/>
  <c r="C2461" i="46"/>
  <c r="C2462" i="46"/>
  <c r="C2463" i="46"/>
  <c r="C2464" i="46"/>
  <c r="C2465" i="46"/>
  <c r="C2466" i="46"/>
  <c r="C2467" i="46"/>
  <c r="C2468" i="46"/>
  <c r="C2469" i="46"/>
  <c r="C2470" i="46"/>
  <c r="C2471" i="46"/>
  <c r="C2472" i="46"/>
  <c r="C2473" i="46"/>
  <c r="C2474" i="46"/>
  <c r="C2475" i="46"/>
  <c r="C2476" i="46"/>
  <c r="C2477" i="46"/>
  <c r="C2478" i="46"/>
  <c r="C2479" i="46"/>
  <c r="C2480" i="46"/>
  <c r="C2481" i="46"/>
  <c r="C2482" i="46"/>
  <c r="C2483" i="46"/>
  <c r="C2484" i="46"/>
  <c r="C2485" i="46"/>
  <c r="C2486" i="46"/>
  <c r="C2487" i="46"/>
  <c r="C2488" i="46"/>
  <c r="C2489" i="46"/>
  <c r="C2490" i="46"/>
  <c r="C2491" i="46"/>
  <c r="C2492" i="46"/>
  <c r="C2493" i="46"/>
  <c r="C2494" i="46"/>
  <c r="C2495" i="46"/>
  <c r="C2496" i="46"/>
  <c r="C2497" i="46"/>
  <c r="C2498" i="46"/>
  <c r="C2499" i="46"/>
  <c r="C2500" i="46"/>
  <c r="C2501" i="46"/>
  <c r="C2502" i="46"/>
  <c r="C2503" i="46"/>
  <c r="C2504" i="46"/>
  <c r="C2505" i="46"/>
  <c r="C2506" i="46"/>
  <c r="C2507" i="46"/>
  <c r="C2508" i="46"/>
  <c r="C2509" i="46"/>
  <c r="C2510" i="46"/>
  <c r="C2511" i="46"/>
  <c r="C2512" i="46"/>
  <c r="C2513" i="46"/>
  <c r="C2514" i="46"/>
  <c r="C2515" i="46"/>
  <c r="C2516" i="46"/>
  <c r="C2517" i="46"/>
  <c r="C2518" i="46"/>
  <c r="C2519" i="46"/>
  <c r="C2520" i="46"/>
  <c r="C2521" i="46"/>
  <c r="C2522" i="46"/>
  <c r="C2523" i="46"/>
  <c r="C2524" i="46"/>
  <c r="C2525" i="46"/>
  <c r="C2526" i="46"/>
  <c r="C2527" i="46"/>
  <c r="C2528" i="46"/>
  <c r="C2529" i="46"/>
  <c r="C2530" i="46"/>
  <c r="C2531" i="46"/>
  <c r="C2532" i="46"/>
  <c r="C2533" i="46"/>
  <c r="C2534" i="46"/>
  <c r="C2535" i="46"/>
  <c r="C2536" i="46"/>
  <c r="C2537" i="46"/>
  <c r="C2538" i="46"/>
  <c r="C2539" i="46"/>
  <c r="C2540" i="46"/>
  <c r="C2541" i="46"/>
  <c r="C2542" i="46"/>
  <c r="C2543" i="46"/>
  <c r="C2544" i="46"/>
  <c r="C2545" i="46"/>
  <c r="C2546" i="46"/>
  <c r="C2547" i="46"/>
  <c r="C2548" i="46"/>
  <c r="C2549" i="46"/>
  <c r="C2550" i="46"/>
  <c r="C2551" i="46"/>
  <c r="C2552" i="46"/>
  <c r="C2553" i="46"/>
  <c r="C2554" i="46"/>
  <c r="C2555" i="46"/>
  <c r="C2556" i="46"/>
  <c r="C2557" i="46"/>
  <c r="C2558" i="46"/>
  <c r="C2559" i="46"/>
  <c r="C2560" i="46"/>
  <c r="C2561" i="46"/>
  <c r="C2562" i="46"/>
  <c r="C2563" i="46"/>
  <c r="C2564" i="46"/>
  <c r="C2565" i="46"/>
  <c r="C2566" i="46"/>
  <c r="C2567" i="46"/>
  <c r="C2568" i="46"/>
  <c r="C2569" i="46"/>
  <c r="C2570" i="46"/>
  <c r="C2571" i="46"/>
  <c r="C2572" i="46"/>
  <c r="C2573" i="46"/>
  <c r="C2574" i="46"/>
  <c r="C2575" i="46"/>
  <c r="C2576" i="46"/>
  <c r="C2577" i="46"/>
  <c r="C2578" i="46"/>
  <c r="C2579" i="46"/>
  <c r="C2580" i="46"/>
  <c r="C2581" i="46"/>
  <c r="C2582" i="46"/>
  <c r="C2583" i="46"/>
  <c r="C2584" i="46"/>
  <c r="C2585" i="46"/>
  <c r="C2586" i="46"/>
  <c r="C2587" i="46"/>
  <c r="C2588" i="46"/>
  <c r="C2589" i="46"/>
  <c r="C2590" i="46"/>
  <c r="C2591" i="46"/>
  <c r="C2592" i="46"/>
  <c r="C2593" i="46"/>
  <c r="C2594" i="46"/>
  <c r="C2595" i="46"/>
  <c r="C2596" i="46"/>
  <c r="C2597" i="46"/>
  <c r="C2598" i="46"/>
  <c r="C2599" i="46"/>
  <c r="C2600" i="46"/>
  <c r="C2601" i="46"/>
  <c r="C2602" i="46"/>
  <c r="C2603" i="46"/>
  <c r="C2604" i="46"/>
  <c r="C2605" i="46"/>
  <c r="C2606" i="46"/>
  <c r="C2607" i="46"/>
  <c r="C2608" i="46"/>
  <c r="C2609" i="46"/>
  <c r="C2610" i="46"/>
  <c r="C2611" i="46"/>
  <c r="C2612" i="46"/>
  <c r="C2613" i="46"/>
  <c r="C2614" i="46"/>
  <c r="C2615" i="46"/>
  <c r="C2616" i="46"/>
  <c r="C2617" i="46"/>
  <c r="C2618" i="46"/>
  <c r="C2619" i="46"/>
  <c r="C2620" i="46"/>
  <c r="C2621" i="46"/>
  <c r="C2622" i="46"/>
  <c r="C2623" i="46"/>
  <c r="C2624" i="46"/>
  <c r="C2625" i="46"/>
  <c r="C2626" i="46"/>
  <c r="C2627" i="46"/>
  <c r="C2628" i="46"/>
  <c r="C2629" i="46"/>
  <c r="C2630" i="46"/>
  <c r="C2631" i="46"/>
  <c r="C2632" i="46"/>
  <c r="C2633" i="46"/>
  <c r="C2634" i="46"/>
  <c r="C2635" i="46"/>
  <c r="C2636" i="46"/>
  <c r="C2637" i="46"/>
  <c r="C2638" i="46"/>
  <c r="C2639" i="46"/>
  <c r="C2640" i="46"/>
  <c r="C2641" i="46"/>
  <c r="C2642" i="46"/>
  <c r="C2643" i="46"/>
  <c r="C2644" i="46"/>
  <c r="C2645" i="46"/>
  <c r="C2646" i="46"/>
  <c r="C2647" i="46"/>
  <c r="C2648" i="46"/>
  <c r="C2649" i="46"/>
  <c r="C2650" i="46"/>
  <c r="C2651" i="46"/>
  <c r="C2652" i="46"/>
  <c r="C2653" i="46"/>
  <c r="C2654" i="46"/>
  <c r="C2655" i="46"/>
  <c r="C2656" i="46"/>
  <c r="C2657" i="46"/>
  <c r="C2658" i="46"/>
  <c r="C2659" i="46"/>
  <c r="C2660" i="46"/>
  <c r="C2661" i="46"/>
  <c r="C2662" i="46"/>
  <c r="C2663" i="46"/>
  <c r="C2664" i="46"/>
  <c r="C2665" i="46"/>
  <c r="C2666" i="46"/>
  <c r="C2667" i="46"/>
  <c r="C2668" i="46"/>
  <c r="C2669" i="46"/>
  <c r="C2670" i="46"/>
  <c r="C2671" i="46"/>
  <c r="C2672" i="46"/>
  <c r="C2673" i="46"/>
  <c r="C2674" i="46"/>
  <c r="C2675" i="46"/>
  <c r="C2676" i="46"/>
  <c r="C2677" i="46"/>
  <c r="C2678" i="46"/>
  <c r="C2679" i="46"/>
  <c r="C2680" i="46"/>
  <c r="C2681" i="46"/>
  <c r="C2682" i="46"/>
  <c r="C2683" i="46"/>
  <c r="C2684" i="46"/>
  <c r="C2685" i="46"/>
  <c r="C2686" i="46"/>
  <c r="C2687" i="46"/>
  <c r="C2688" i="46"/>
  <c r="C2689" i="46"/>
  <c r="C2690" i="46"/>
  <c r="C2691" i="46"/>
  <c r="C2692" i="46"/>
  <c r="C2693" i="46"/>
  <c r="C2694" i="46"/>
  <c r="C2695" i="46"/>
  <c r="C2696" i="46"/>
  <c r="C2697" i="46"/>
  <c r="C2698" i="46"/>
  <c r="C2699" i="46"/>
  <c r="C2700" i="46"/>
  <c r="C2701" i="46"/>
  <c r="C2702" i="46"/>
  <c r="C2703" i="46"/>
  <c r="C2704" i="46"/>
  <c r="C2705" i="46"/>
  <c r="C2706" i="46"/>
  <c r="C2707" i="46"/>
  <c r="C2708" i="46"/>
  <c r="C2709" i="46"/>
  <c r="C2710" i="46"/>
  <c r="C2711" i="46"/>
  <c r="C2712" i="46"/>
  <c r="C2713" i="46"/>
  <c r="C2714" i="46"/>
  <c r="C2715" i="46"/>
  <c r="C2716" i="46"/>
  <c r="C2717" i="46"/>
  <c r="C2718" i="46"/>
  <c r="C2719" i="46"/>
  <c r="C2720" i="46"/>
  <c r="C2721" i="46"/>
  <c r="C2722" i="46"/>
  <c r="C2723" i="46"/>
  <c r="C2724" i="46"/>
  <c r="C2725" i="46"/>
  <c r="C2726" i="46"/>
  <c r="C2727" i="46"/>
  <c r="C2728" i="46"/>
  <c r="C2729" i="46"/>
  <c r="C2730" i="46"/>
  <c r="C2731" i="46"/>
  <c r="C2732" i="46"/>
  <c r="C2733" i="46"/>
  <c r="C2734" i="46"/>
  <c r="C2735" i="46"/>
  <c r="C2736" i="46"/>
  <c r="C2737" i="46"/>
  <c r="C2738" i="46"/>
  <c r="C2739" i="46"/>
  <c r="C2740" i="46"/>
  <c r="C2741" i="46"/>
  <c r="C2742" i="46"/>
  <c r="C2743" i="46"/>
  <c r="C2744" i="46"/>
  <c r="C2745" i="46"/>
  <c r="C2746" i="46"/>
  <c r="C2747" i="46"/>
  <c r="C2748" i="46"/>
  <c r="C2749" i="46"/>
  <c r="C2750" i="46"/>
  <c r="C2751" i="46"/>
  <c r="C2752" i="46"/>
  <c r="C2753" i="46"/>
  <c r="C2754" i="46"/>
  <c r="C2755" i="46"/>
  <c r="C2756" i="46"/>
  <c r="C2757" i="46"/>
  <c r="C2758" i="46"/>
  <c r="C2759" i="46"/>
  <c r="C2760" i="46"/>
  <c r="C2761" i="46"/>
  <c r="C2762" i="46"/>
  <c r="C2763" i="46"/>
  <c r="C2764" i="46"/>
  <c r="C2765" i="46"/>
  <c r="C2766" i="46"/>
  <c r="C2767" i="46"/>
  <c r="C2768" i="46"/>
  <c r="C2769" i="46"/>
  <c r="C2770" i="46"/>
  <c r="C2771" i="46"/>
  <c r="C2772" i="46"/>
  <c r="C2773" i="46"/>
  <c r="C2774" i="46"/>
  <c r="C2775" i="46"/>
  <c r="C2776" i="46"/>
  <c r="C2777" i="46"/>
  <c r="C2778" i="46"/>
  <c r="C2779" i="46"/>
  <c r="C2780" i="46"/>
  <c r="C2781" i="46"/>
  <c r="C2782" i="46"/>
  <c r="C2783" i="46"/>
  <c r="C2784" i="46"/>
  <c r="C2785" i="46"/>
  <c r="C2786" i="46"/>
  <c r="C2787" i="46"/>
  <c r="C2788" i="46"/>
  <c r="C2789" i="46"/>
  <c r="C2790" i="46"/>
  <c r="C2791" i="46"/>
  <c r="C2792" i="46"/>
  <c r="C2793" i="46"/>
  <c r="C2794" i="46"/>
  <c r="C2795" i="46"/>
  <c r="C2796" i="46"/>
  <c r="C2797" i="46"/>
  <c r="C2798" i="46"/>
  <c r="C2799" i="46"/>
  <c r="C2800" i="46"/>
  <c r="C2801" i="46"/>
  <c r="C2802" i="46"/>
  <c r="C2803" i="46"/>
  <c r="C2804" i="46"/>
  <c r="C2805" i="46"/>
  <c r="C2806" i="46"/>
  <c r="C2807" i="46"/>
  <c r="C2808" i="46"/>
  <c r="C2809" i="46"/>
  <c r="C2810" i="46"/>
  <c r="C2811" i="46"/>
  <c r="C2812" i="46"/>
  <c r="C2813" i="46"/>
  <c r="C2814" i="46"/>
  <c r="C2815" i="46"/>
  <c r="C2816" i="46"/>
  <c r="C2817" i="46"/>
  <c r="C2818" i="46"/>
  <c r="C2819" i="46"/>
  <c r="C2820" i="46"/>
  <c r="C2821" i="46"/>
  <c r="C2822" i="46"/>
  <c r="C2823" i="46"/>
  <c r="C2824" i="46"/>
  <c r="C2825" i="46"/>
  <c r="C2826" i="46"/>
  <c r="C2827" i="46"/>
  <c r="C2828" i="46"/>
  <c r="C2829" i="46"/>
  <c r="C2830" i="46"/>
  <c r="C2831" i="46"/>
  <c r="C2832" i="46"/>
  <c r="C2833" i="46"/>
  <c r="C2834" i="46"/>
  <c r="C2835" i="46"/>
  <c r="C2836" i="46"/>
  <c r="C2837" i="46"/>
  <c r="C2838" i="46"/>
  <c r="C2839" i="46"/>
  <c r="C2840" i="46"/>
  <c r="C2841" i="46"/>
  <c r="C2842" i="46"/>
  <c r="C2843" i="46"/>
  <c r="C2844" i="46"/>
  <c r="C2845" i="46"/>
  <c r="C2846" i="46"/>
  <c r="C2847" i="46"/>
  <c r="C2848" i="46"/>
  <c r="C2849" i="46"/>
  <c r="C2850" i="46"/>
  <c r="C2851" i="46"/>
  <c r="C2852" i="46"/>
  <c r="C2853" i="46"/>
  <c r="C2854" i="46"/>
  <c r="C2855" i="46"/>
  <c r="C2856" i="46"/>
  <c r="C2857" i="46"/>
  <c r="C2858" i="46"/>
  <c r="C2859" i="46"/>
  <c r="C2860" i="46"/>
  <c r="C2861" i="46"/>
  <c r="C2862" i="46"/>
  <c r="C2863" i="46"/>
  <c r="C2864" i="46"/>
  <c r="C2865" i="46"/>
  <c r="C2866" i="46"/>
  <c r="C2867" i="46"/>
  <c r="C2868" i="46"/>
  <c r="C2869" i="46"/>
  <c r="C2870" i="46"/>
  <c r="C2871" i="46"/>
  <c r="C2872" i="46"/>
  <c r="C2873" i="46"/>
  <c r="C2874" i="46"/>
  <c r="C2875" i="46"/>
  <c r="C2876" i="46"/>
  <c r="C2877" i="46"/>
  <c r="C2878" i="46"/>
  <c r="C2879" i="46"/>
  <c r="C2880" i="46"/>
  <c r="C2881" i="46"/>
  <c r="C2882" i="46"/>
  <c r="C2883" i="46"/>
  <c r="C2884" i="46"/>
  <c r="C2885" i="46"/>
  <c r="C2886" i="46"/>
  <c r="C2887" i="46"/>
  <c r="C2888" i="46"/>
  <c r="C2889" i="46"/>
  <c r="C2890" i="46"/>
  <c r="C2891" i="46"/>
  <c r="C2892" i="46"/>
  <c r="C2893" i="46"/>
  <c r="C2894" i="46"/>
  <c r="C2895" i="46"/>
  <c r="C2896" i="46"/>
  <c r="C2897" i="46"/>
  <c r="C2898" i="46"/>
  <c r="C2899" i="46"/>
  <c r="C2900" i="46"/>
  <c r="C2901" i="46"/>
  <c r="C2902" i="46"/>
  <c r="C2903" i="46"/>
  <c r="C2904" i="46"/>
  <c r="C2905" i="46"/>
  <c r="C2906" i="46"/>
  <c r="C2907" i="46"/>
  <c r="C2908" i="46"/>
  <c r="C2909" i="46"/>
  <c r="C2910" i="46"/>
  <c r="C2911" i="46"/>
  <c r="C2912" i="46"/>
  <c r="C2913" i="46"/>
  <c r="C2914" i="46"/>
  <c r="C2915" i="46"/>
  <c r="C2916" i="46"/>
  <c r="C2917" i="46"/>
  <c r="C2918" i="46"/>
  <c r="C2919" i="46"/>
  <c r="C2920" i="46"/>
  <c r="C2921" i="46"/>
  <c r="C2922" i="46"/>
  <c r="C2923" i="46"/>
  <c r="C2924" i="46"/>
  <c r="C2925" i="46"/>
  <c r="C2926" i="46"/>
  <c r="C2927" i="46"/>
  <c r="C2928" i="46"/>
  <c r="C2929" i="46"/>
  <c r="C2930" i="46"/>
  <c r="C2931" i="46"/>
  <c r="C2932" i="46"/>
  <c r="C2933" i="46"/>
  <c r="C2934" i="46"/>
  <c r="C2935" i="46"/>
  <c r="C2936" i="46"/>
  <c r="C2937" i="46"/>
  <c r="C2938" i="46"/>
  <c r="C2939" i="46"/>
  <c r="C2940" i="46"/>
  <c r="C2941" i="46"/>
  <c r="C2942" i="46"/>
  <c r="C2943" i="46"/>
  <c r="C2944" i="46"/>
  <c r="C2945" i="46"/>
  <c r="C2946" i="46"/>
  <c r="C2947" i="46"/>
  <c r="C2948" i="46"/>
  <c r="C2949" i="46"/>
  <c r="C2950" i="46"/>
  <c r="C2951" i="46"/>
  <c r="C2952" i="46"/>
  <c r="C2953" i="46"/>
  <c r="C2954" i="46"/>
  <c r="C2955" i="46"/>
  <c r="C2956" i="46"/>
  <c r="C2957" i="46"/>
  <c r="C2958" i="46"/>
  <c r="C2959" i="46"/>
  <c r="C2960" i="46"/>
  <c r="C2961" i="46"/>
  <c r="C2962" i="46"/>
  <c r="C2963" i="46"/>
  <c r="C2964" i="46"/>
  <c r="C2965" i="46"/>
  <c r="C2966" i="46"/>
  <c r="C2967" i="46"/>
  <c r="C2968" i="46"/>
  <c r="C2969" i="46"/>
  <c r="C2970" i="46"/>
  <c r="C2971" i="46"/>
  <c r="C2972" i="46"/>
  <c r="C2973" i="46"/>
  <c r="C2974" i="46"/>
  <c r="C2975" i="46"/>
  <c r="C2976" i="46"/>
  <c r="C2977" i="46"/>
  <c r="C2978" i="46"/>
  <c r="C2979" i="46"/>
  <c r="C2980" i="46"/>
  <c r="C2981" i="46"/>
  <c r="C2982" i="46"/>
  <c r="C2983" i="46"/>
  <c r="C2984" i="46"/>
  <c r="C2985" i="46"/>
  <c r="C2986" i="46"/>
  <c r="C2987" i="46"/>
  <c r="C2988" i="46"/>
  <c r="C2989" i="46"/>
  <c r="C2990" i="46"/>
  <c r="C2991" i="46"/>
  <c r="C2992" i="46"/>
  <c r="C2993" i="46"/>
  <c r="C2994" i="46"/>
  <c r="C2995" i="46"/>
  <c r="C2996" i="46"/>
  <c r="C2997" i="46"/>
  <c r="C2998" i="46"/>
  <c r="C2999" i="46"/>
  <c r="C3000" i="46"/>
  <c r="C3001" i="46"/>
  <c r="C3002" i="46"/>
  <c r="C3003" i="46"/>
  <c r="C3004" i="46"/>
  <c r="C3005" i="46"/>
  <c r="C3006" i="46"/>
  <c r="C3007" i="46"/>
  <c r="C3008" i="46"/>
  <c r="C3009" i="46"/>
  <c r="C3010" i="46"/>
  <c r="C3011" i="46"/>
  <c r="C3012" i="46"/>
  <c r="C3013" i="46"/>
  <c r="C3014" i="46"/>
  <c r="C3015" i="46"/>
  <c r="C3016" i="46"/>
  <c r="C3017" i="46"/>
  <c r="C3018" i="46"/>
  <c r="C3019" i="46"/>
  <c r="C3020" i="46"/>
  <c r="C3021" i="46"/>
  <c r="C3022" i="46"/>
  <c r="C3023" i="46"/>
  <c r="C3024" i="46"/>
  <c r="C3025" i="46"/>
  <c r="C3026" i="46"/>
  <c r="C3027" i="46"/>
  <c r="C3028" i="46"/>
  <c r="C3029" i="46"/>
  <c r="C3030" i="46"/>
  <c r="C3031" i="46"/>
  <c r="C3032" i="46"/>
  <c r="C3033" i="46"/>
  <c r="C3034" i="46"/>
  <c r="C3035" i="46"/>
  <c r="C3036" i="46"/>
  <c r="C3037" i="46"/>
  <c r="C3038" i="46"/>
  <c r="C3039" i="46"/>
  <c r="C3040" i="46"/>
  <c r="C3041" i="46"/>
  <c r="C3042" i="46"/>
  <c r="C3043" i="46"/>
  <c r="C3044" i="46"/>
  <c r="C3045" i="46"/>
  <c r="C3046" i="46"/>
  <c r="C3047" i="46"/>
  <c r="C3048" i="46"/>
  <c r="C3049" i="46"/>
  <c r="C3050" i="46"/>
  <c r="C3051" i="46"/>
  <c r="C3052" i="46"/>
  <c r="C3053" i="46"/>
  <c r="C3054" i="46"/>
  <c r="C3055" i="46"/>
  <c r="C3056" i="46"/>
  <c r="C3057" i="46"/>
  <c r="C3058" i="46"/>
  <c r="C3059" i="46"/>
  <c r="C3060" i="46"/>
  <c r="C3061" i="46"/>
  <c r="C3062" i="46"/>
  <c r="C3063" i="46"/>
  <c r="C3064" i="46"/>
  <c r="C3065" i="46"/>
  <c r="C3066" i="46"/>
  <c r="C3067" i="46"/>
  <c r="C3068" i="46"/>
  <c r="C3069" i="46"/>
  <c r="C3070" i="46"/>
  <c r="C3071" i="46"/>
  <c r="C3072" i="46"/>
  <c r="C3073" i="46"/>
  <c r="C3074" i="46"/>
  <c r="C3075" i="46"/>
  <c r="C3076" i="46"/>
  <c r="C3077" i="46"/>
  <c r="C3078" i="46"/>
  <c r="C3079" i="46"/>
  <c r="C3080" i="46"/>
  <c r="C3081" i="46"/>
  <c r="C3082" i="46"/>
  <c r="C3083" i="46"/>
  <c r="C3084" i="46"/>
  <c r="C3085" i="46"/>
  <c r="C3086" i="46"/>
  <c r="C3087" i="46"/>
  <c r="C3088" i="46"/>
  <c r="C3089" i="46"/>
  <c r="C3090" i="46"/>
  <c r="C3091" i="46"/>
  <c r="C3092" i="46"/>
  <c r="C3093" i="46"/>
  <c r="C3094" i="46"/>
  <c r="C3095" i="46"/>
  <c r="C3096" i="46"/>
  <c r="C3097" i="46"/>
  <c r="C3098" i="46"/>
  <c r="C3099" i="46"/>
  <c r="C3100" i="46"/>
  <c r="C3101" i="46"/>
  <c r="C3102" i="46"/>
  <c r="C3103" i="46"/>
  <c r="C3104" i="46"/>
  <c r="C3105" i="46"/>
  <c r="C3106" i="46"/>
  <c r="C3107" i="46"/>
  <c r="C3108" i="46"/>
  <c r="C3109" i="46"/>
  <c r="C3110" i="46"/>
  <c r="C3111" i="46"/>
  <c r="C3112" i="46"/>
  <c r="C3113" i="46"/>
  <c r="C3114" i="46"/>
  <c r="C3115" i="46"/>
  <c r="C3116" i="46"/>
  <c r="C3117" i="46"/>
  <c r="C3118" i="46"/>
  <c r="C3119" i="46"/>
  <c r="C3120" i="46"/>
  <c r="C3121" i="46"/>
  <c r="C3122" i="46"/>
  <c r="C3123" i="46"/>
  <c r="C3124" i="46"/>
  <c r="C3125" i="46"/>
  <c r="C3126" i="46"/>
  <c r="C3127" i="46"/>
  <c r="C3128" i="46"/>
  <c r="C3129" i="46"/>
  <c r="C3130" i="46"/>
  <c r="C3131" i="46"/>
  <c r="C3132" i="46"/>
  <c r="C3133" i="46"/>
  <c r="C3134" i="46"/>
  <c r="C3135" i="46"/>
  <c r="C3136" i="46"/>
  <c r="C3137" i="46"/>
  <c r="C3138" i="46"/>
  <c r="C3139" i="46"/>
  <c r="C3140" i="46"/>
  <c r="C3141" i="46"/>
  <c r="C3142" i="46"/>
  <c r="C3143" i="46"/>
  <c r="C3144" i="46"/>
  <c r="C3145" i="46"/>
  <c r="C3146" i="46"/>
  <c r="C3147" i="46"/>
  <c r="C3148" i="46"/>
  <c r="C3149" i="46"/>
  <c r="C3150" i="46"/>
  <c r="C3151" i="46"/>
  <c r="C3152" i="46"/>
  <c r="C3153" i="46"/>
  <c r="C3154" i="46"/>
  <c r="C3155" i="46"/>
  <c r="C3156" i="46"/>
  <c r="C3157" i="46"/>
  <c r="C3158" i="46"/>
  <c r="C3159" i="46"/>
  <c r="C3160" i="46"/>
  <c r="C3161" i="46"/>
  <c r="C3162" i="46"/>
  <c r="C3163" i="46"/>
  <c r="C3164" i="46"/>
  <c r="C3165" i="46"/>
  <c r="C3166" i="46"/>
  <c r="C3167" i="46"/>
  <c r="C3168" i="46"/>
  <c r="C3169" i="46"/>
  <c r="C3170" i="46"/>
  <c r="C3171" i="46"/>
  <c r="C3172" i="46"/>
  <c r="C3173" i="46"/>
  <c r="C3174" i="46"/>
  <c r="C3175" i="46"/>
  <c r="C3176" i="46"/>
  <c r="C3177" i="46"/>
  <c r="C3178" i="46"/>
  <c r="C3179" i="46"/>
  <c r="C3180" i="46"/>
  <c r="C3181" i="46"/>
  <c r="C3182" i="46"/>
  <c r="C3183" i="46"/>
  <c r="C3184" i="46"/>
  <c r="C3185" i="46"/>
  <c r="C3186" i="46"/>
  <c r="C3187" i="46"/>
  <c r="C3188" i="46"/>
  <c r="C3189" i="46"/>
  <c r="C3190" i="46"/>
  <c r="C3191" i="46"/>
  <c r="C3192" i="46"/>
  <c r="C3193" i="46"/>
  <c r="C3194" i="46"/>
  <c r="C3195" i="46"/>
  <c r="C3196" i="46"/>
  <c r="C3197" i="46"/>
  <c r="C3198" i="46"/>
  <c r="C3199" i="46"/>
  <c r="C3200" i="46"/>
  <c r="C3201" i="46"/>
  <c r="C3202" i="46"/>
  <c r="C3203" i="46"/>
  <c r="C3204" i="46"/>
  <c r="C3205" i="46"/>
  <c r="C3206" i="46"/>
  <c r="C3207" i="46"/>
  <c r="C3208" i="46"/>
  <c r="C3209" i="46"/>
  <c r="C3210" i="46"/>
  <c r="C3211" i="46"/>
  <c r="C3212" i="46"/>
  <c r="C3213" i="46"/>
  <c r="C3214" i="46"/>
  <c r="C3215" i="46"/>
  <c r="C3216" i="46"/>
  <c r="C3217" i="46"/>
  <c r="C3218" i="46"/>
  <c r="C3219" i="46"/>
  <c r="C3220" i="46"/>
  <c r="C3221" i="46"/>
  <c r="C3222" i="46"/>
  <c r="C3223" i="46"/>
  <c r="C3224" i="46"/>
  <c r="C3225" i="46"/>
  <c r="C3226" i="46"/>
  <c r="C3227" i="46"/>
  <c r="C3228" i="46"/>
  <c r="C3229" i="46"/>
  <c r="C3230" i="46"/>
  <c r="C3231" i="46"/>
  <c r="C3232" i="46"/>
  <c r="C3233" i="46"/>
  <c r="C3234" i="46"/>
  <c r="C3235" i="46"/>
  <c r="C3236" i="46"/>
  <c r="C3237" i="46"/>
  <c r="C3238" i="46"/>
  <c r="C3239" i="46"/>
  <c r="C3240" i="46"/>
  <c r="C3241" i="46"/>
  <c r="C3242" i="46"/>
  <c r="C3243" i="46"/>
  <c r="C3244" i="46"/>
  <c r="C3245" i="46"/>
  <c r="C3246" i="46"/>
  <c r="C3247" i="46"/>
  <c r="C3248" i="46"/>
  <c r="C3249" i="46"/>
  <c r="C3250" i="46"/>
  <c r="C3251" i="46"/>
  <c r="C3252" i="46"/>
  <c r="C3253" i="46"/>
  <c r="C3254" i="46"/>
  <c r="C3255" i="46"/>
  <c r="C3256" i="46"/>
  <c r="C3257" i="46"/>
  <c r="C3258" i="46"/>
  <c r="C3259" i="46"/>
  <c r="C3260" i="46"/>
  <c r="C3261" i="46"/>
  <c r="C3262" i="46"/>
  <c r="C3263" i="46"/>
  <c r="C3264" i="46"/>
  <c r="C3265" i="46"/>
  <c r="C3266" i="46"/>
  <c r="C3267" i="46"/>
  <c r="C3268" i="46"/>
  <c r="C3269" i="46"/>
  <c r="C3270" i="46"/>
  <c r="C3271" i="46"/>
  <c r="C3272" i="46"/>
  <c r="C3273" i="46"/>
  <c r="C3274" i="46"/>
  <c r="C3275" i="46"/>
  <c r="C3276" i="46"/>
  <c r="C3277" i="46"/>
  <c r="C3278" i="46"/>
  <c r="C3279" i="46"/>
  <c r="C3280" i="46"/>
  <c r="C3281" i="46"/>
  <c r="C3282" i="46"/>
  <c r="C3283" i="46"/>
  <c r="C3284" i="46"/>
  <c r="C3285" i="46"/>
  <c r="C3286" i="46"/>
  <c r="C3287" i="46"/>
  <c r="C3288" i="46"/>
  <c r="C3289" i="46"/>
  <c r="C3290" i="46"/>
  <c r="C3291" i="46"/>
  <c r="C3292" i="46"/>
  <c r="C3293" i="46"/>
  <c r="C3294" i="46"/>
  <c r="C3295" i="46"/>
  <c r="C3296" i="46"/>
  <c r="C3297" i="46"/>
  <c r="C3298" i="46"/>
  <c r="C3299" i="46"/>
  <c r="C3300" i="46"/>
  <c r="C3301" i="46"/>
  <c r="C3302" i="46"/>
  <c r="C3303" i="46"/>
  <c r="C3304" i="46"/>
  <c r="C3305" i="46"/>
  <c r="C3306" i="46"/>
  <c r="C3307" i="46"/>
  <c r="C3308" i="46"/>
  <c r="C3309" i="46"/>
  <c r="C3310" i="46"/>
  <c r="C3311" i="46"/>
  <c r="C3312" i="46"/>
  <c r="C3313" i="46"/>
  <c r="C3314" i="46"/>
  <c r="C3315" i="46"/>
  <c r="C3316" i="46"/>
  <c r="C3317" i="46"/>
  <c r="C3318" i="46"/>
  <c r="C3319" i="46"/>
  <c r="C3320" i="46"/>
  <c r="C3321" i="46"/>
  <c r="C3322" i="46"/>
  <c r="C3323" i="46"/>
  <c r="C3324" i="46"/>
  <c r="C3325" i="46"/>
  <c r="C3326" i="46"/>
  <c r="C3327" i="46"/>
  <c r="C3328" i="46"/>
  <c r="C3329" i="46"/>
  <c r="C3330" i="46"/>
  <c r="C3331" i="46"/>
  <c r="C3332" i="46"/>
  <c r="C3333" i="46"/>
  <c r="C3334" i="46"/>
  <c r="C3335" i="46"/>
  <c r="C3336" i="46"/>
  <c r="C3337" i="46"/>
  <c r="C3338" i="46"/>
  <c r="C3339" i="46"/>
  <c r="C3340" i="46"/>
  <c r="C3341" i="46"/>
  <c r="C3342" i="46"/>
  <c r="C3343" i="46"/>
  <c r="C3344" i="46"/>
  <c r="C3345" i="46"/>
  <c r="C3346" i="46"/>
  <c r="C3347" i="46"/>
  <c r="C3348" i="46"/>
  <c r="C3349" i="46"/>
  <c r="C3350" i="46"/>
  <c r="C3351" i="46"/>
  <c r="C3352" i="46"/>
  <c r="C3353" i="46"/>
  <c r="C3354" i="46"/>
  <c r="C3355" i="46"/>
  <c r="C3356" i="46"/>
  <c r="C3357" i="46"/>
  <c r="C3358" i="46"/>
  <c r="C3359" i="46"/>
  <c r="C3360" i="46"/>
  <c r="C3361" i="46"/>
  <c r="C3362" i="46"/>
  <c r="C3363" i="46"/>
  <c r="C3364" i="46"/>
  <c r="C3365" i="46"/>
  <c r="C3366" i="46"/>
  <c r="C3367" i="46"/>
  <c r="C3368" i="46"/>
  <c r="C3369" i="46"/>
  <c r="C3370" i="46"/>
  <c r="C3371" i="46"/>
  <c r="C3372" i="46"/>
  <c r="C3373" i="46"/>
  <c r="C3374" i="46"/>
  <c r="C3375" i="46"/>
  <c r="C3376" i="46"/>
  <c r="C3377" i="46"/>
  <c r="C3378" i="46"/>
  <c r="C3379" i="46"/>
  <c r="C3380" i="46"/>
  <c r="C3381" i="46"/>
  <c r="C3382" i="46"/>
  <c r="C3383" i="46"/>
  <c r="C3384" i="46"/>
  <c r="C3385" i="46"/>
  <c r="C3386" i="46"/>
  <c r="C3387" i="46"/>
  <c r="C3388" i="46"/>
  <c r="C3389" i="46"/>
  <c r="C3390" i="46"/>
  <c r="C3391" i="46"/>
  <c r="C3392" i="46"/>
  <c r="C3393" i="46"/>
  <c r="C3394" i="46"/>
  <c r="C3395" i="46"/>
  <c r="C3396" i="46"/>
  <c r="C3397" i="46"/>
  <c r="C3398" i="46"/>
  <c r="C3399" i="46"/>
  <c r="C3400" i="46"/>
  <c r="C3401" i="46"/>
  <c r="C3402" i="46"/>
  <c r="C3403" i="46"/>
  <c r="C3404" i="46"/>
  <c r="C3405" i="46"/>
  <c r="C3406" i="46"/>
  <c r="C3407" i="46"/>
  <c r="C3408" i="46"/>
  <c r="C3409" i="46"/>
  <c r="C3410" i="46"/>
  <c r="C3411" i="46"/>
  <c r="C3412" i="46"/>
  <c r="C3413" i="46"/>
  <c r="C3414" i="46"/>
  <c r="C3415" i="46"/>
  <c r="C3416" i="46"/>
  <c r="C3417" i="46"/>
  <c r="C3418" i="46"/>
  <c r="C3419" i="46"/>
  <c r="C3420" i="46"/>
  <c r="C3421" i="46"/>
  <c r="C3422" i="46"/>
  <c r="C3423" i="46"/>
  <c r="C3424" i="46"/>
  <c r="C3425" i="46"/>
  <c r="C3426" i="46"/>
  <c r="C3427" i="46"/>
  <c r="C3428" i="46"/>
  <c r="C3429" i="46"/>
  <c r="C3430" i="46"/>
  <c r="C3431" i="46"/>
  <c r="C3432" i="46"/>
  <c r="C3433" i="46"/>
  <c r="C3434" i="46"/>
  <c r="C3435" i="46"/>
  <c r="C3436" i="46"/>
  <c r="C3437" i="46"/>
  <c r="C3438" i="46"/>
  <c r="C3439" i="46"/>
  <c r="C3440" i="46"/>
  <c r="C3441" i="46"/>
  <c r="C3442" i="46"/>
  <c r="C3443" i="46"/>
  <c r="C3444" i="46"/>
  <c r="C3445" i="46"/>
  <c r="C3446" i="46"/>
  <c r="C3447" i="46"/>
  <c r="C3448" i="46"/>
  <c r="C3449" i="46"/>
  <c r="C3450" i="46"/>
  <c r="C3451" i="46"/>
  <c r="C3452" i="46"/>
  <c r="C3453" i="46"/>
  <c r="C3454" i="46"/>
  <c r="C3455" i="46"/>
  <c r="C3456" i="46"/>
  <c r="C3457" i="46"/>
  <c r="C3458" i="46"/>
  <c r="C3459" i="46"/>
  <c r="C3460" i="46"/>
  <c r="C3461" i="46"/>
  <c r="C3462" i="46"/>
  <c r="C3463" i="46"/>
  <c r="C3464" i="46"/>
  <c r="C3465" i="46"/>
  <c r="C3466" i="46"/>
  <c r="C3467" i="46"/>
  <c r="C3468" i="46"/>
  <c r="C3469" i="46"/>
  <c r="C3470" i="46"/>
  <c r="C3471" i="46"/>
  <c r="C3472" i="46"/>
  <c r="C3473" i="46"/>
  <c r="C3474" i="46"/>
  <c r="C3475" i="46"/>
  <c r="C3476" i="46"/>
  <c r="C3477" i="46"/>
  <c r="C3478" i="46"/>
  <c r="C3479" i="46"/>
  <c r="C3480" i="46"/>
  <c r="C3481" i="46"/>
  <c r="C3482" i="46"/>
  <c r="C3483" i="46"/>
  <c r="C3484" i="46"/>
  <c r="C3485" i="46"/>
  <c r="C3486" i="46"/>
  <c r="C3487" i="46"/>
  <c r="C3488" i="46"/>
  <c r="C3489" i="46"/>
  <c r="C3490" i="46"/>
  <c r="C3491" i="46"/>
  <c r="C3492" i="46"/>
  <c r="C3493" i="46"/>
  <c r="C3494" i="46"/>
  <c r="C3495" i="46"/>
  <c r="C3496" i="46"/>
  <c r="C3497" i="46"/>
  <c r="C3498" i="46"/>
  <c r="C3499" i="46"/>
  <c r="C3500" i="46"/>
  <c r="C3501" i="46"/>
  <c r="C3502" i="46"/>
  <c r="C3503" i="46"/>
  <c r="C3504" i="46"/>
  <c r="C3505" i="46"/>
  <c r="C3506" i="46"/>
  <c r="C3507" i="46"/>
  <c r="C3508" i="46"/>
  <c r="C3509" i="46"/>
  <c r="C3510" i="46"/>
  <c r="C3511" i="46"/>
  <c r="C3512" i="46"/>
  <c r="C3513" i="46"/>
  <c r="C3514" i="46"/>
  <c r="C3515" i="46"/>
  <c r="C3516" i="46"/>
  <c r="C3517" i="46"/>
  <c r="C3518" i="46"/>
  <c r="C3519" i="46"/>
  <c r="C3520" i="46"/>
  <c r="C3521" i="46"/>
  <c r="C3522" i="46"/>
  <c r="C3523" i="46"/>
  <c r="C3524" i="46"/>
  <c r="C3525" i="46"/>
  <c r="C3526" i="46"/>
  <c r="C3527" i="46"/>
  <c r="C3528" i="46"/>
  <c r="C3529" i="46"/>
  <c r="C3530" i="46"/>
  <c r="C3531" i="46"/>
  <c r="C3532" i="46"/>
  <c r="C3533" i="46"/>
  <c r="C3534" i="46"/>
  <c r="C3535" i="46"/>
  <c r="C3536" i="46"/>
  <c r="C3537" i="46"/>
  <c r="C3538" i="46"/>
  <c r="C3539" i="46"/>
  <c r="C3540" i="46"/>
  <c r="C3541" i="46"/>
  <c r="C3542" i="46"/>
  <c r="C3543" i="46"/>
  <c r="C3544" i="46"/>
  <c r="C3545" i="46"/>
  <c r="C3546" i="46"/>
  <c r="C3547" i="46"/>
  <c r="C3548" i="46"/>
  <c r="C3549" i="46"/>
  <c r="C3550" i="46"/>
  <c r="C3551" i="46"/>
  <c r="C3552" i="46"/>
  <c r="C3553" i="46"/>
  <c r="C3554" i="46"/>
  <c r="C3555" i="46"/>
  <c r="C3556" i="46"/>
  <c r="C3557" i="46"/>
  <c r="C3558" i="46"/>
  <c r="C3559" i="46"/>
  <c r="C3560" i="46"/>
  <c r="C3561" i="46"/>
  <c r="C3562" i="46"/>
  <c r="C3563" i="46"/>
  <c r="C3564" i="46"/>
  <c r="C3565" i="46"/>
  <c r="C3566" i="46"/>
  <c r="C3567" i="46"/>
  <c r="C3568" i="46"/>
  <c r="C3569" i="46"/>
  <c r="C3570" i="46"/>
  <c r="C3571" i="46"/>
  <c r="C3572" i="46"/>
  <c r="C3573" i="46"/>
  <c r="C3574" i="46"/>
  <c r="C3575" i="46"/>
  <c r="C3576" i="46"/>
  <c r="C3577" i="46"/>
  <c r="C3578" i="46"/>
  <c r="C3579" i="46"/>
  <c r="C3580" i="46"/>
  <c r="C3581" i="46"/>
  <c r="C3582" i="46"/>
  <c r="C3583" i="46"/>
  <c r="C3584" i="46"/>
  <c r="C3585" i="46"/>
  <c r="C3586" i="46"/>
  <c r="C3587" i="46"/>
  <c r="C3588" i="46"/>
  <c r="C3589" i="46"/>
  <c r="C3590" i="46"/>
  <c r="C3591" i="46"/>
  <c r="C3592" i="46"/>
  <c r="C3593" i="46"/>
  <c r="C3594" i="46"/>
  <c r="C3595" i="46"/>
  <c r="C3596" i="46"/>
  <c r="C3597" i="46"/>
  <c r="C3598" i="46"/>
  <c r="C3599" i="46"/>
  <c r="C3600" i="46"/>
  <c r="C3601" i="46"/>
  <c r="C3602" i="46"/>
  <c r="C3603" i="46"/>
  <c r="C3604" i="46"/>
  <c r="C3605" i="46"/>
  <c r="C3606" i="46"/>
  <c r="C3607" i="46"/>
  <c r="C3608" i="46"/>
  <c r="C3609" i="46"/>
  <c r="C3610" i="46"/>
  <c r="C3611" i="46"/>
  <c r="C3612" i="46"/>
  <c r="C3613" i="46"/>
  <c r="C3614" i="46"/>
  <c r="C3615" i="46"/>
  <c r="C3616" i="46"/>
  <c r="C3617" i="46"/>
  <c r="C3618" i="46"/>
  <c r="C3619" i="46"/>
  <c r="C3620" i="46"/>
  <c r="C3621" i="46"/>
  <c r="C3622" i="46"/>
  <c r="C3623" i="46"/>
  <c r="C3624" i="46"/>
  <c r="C3625" i="46"/>
  <c r="C3626" i="46"/>
  <c r="C3627" i="46"/>
  <c r="C3628" i="46"/>
  <c r="C3629" i="46"/>
  <c r="C3630" i="46"/>
  <c r="C3631" i="46"/>
  <c r="C3632" i="46"/>
  <c r="C3633" i="46"/>
  <c r="C3634" i="46"/>
  <c r="C3635" i="46"/>
  <c r="C3636" i="46"/>
  <c r="C3637" i="46"/>
  <c r="C3638" i="46"/>
  <c r="C3639" i="46"/>
  <c r="C3640" i="46"/>
  <c r="C3641" i="46"/>
  <c r="C3642" i="46"/>
  <c r="C3643" i="46"/>
  <c r="C3644" i="46"/>
  <c r="C3645" i="46"/>
  <c r="C3646" i="46"/>
  <c r="C3647" i="46"/>
  <c r="C3648" i="46"/>
  <c r="C3649" i="46"/>
  <c r="C3650" i="46"/>
  <c r="C3651" i="46"/>
  <c r="C3652" i="46"/>
  <c r="C3653" i="46"/>
  <c r="C3654" i="46"/>
  <c r="C3655" i="46"/>
  <c r="C3656" i="46"/>
  <c r="C3657" i="46"/>
  <c r="C3658" i="46"/>
  <c r="C3659" i="46"/>
  <c r="C3660" i="46"/>
  <c r="C3661" i="46"/>
  <c r="C3662" i="46"/>
  <c r="C3663" i="46"/>
  <c r="C3664" i="46"/>
  <c r="C3665" i="46"/>
  <c r="C3666" i="46"/>
  <c r="C3667" i="46"/>
  <c r="C3668" i="46"/>
  <c r="C3669" i="46"/>
  <c r="C3670" i="46"/>
  <c r="C3671" i="46"/>
  <c r="C3672" i="46"/>
  <c r="C3673" i="46"/>
  <c r="C3674" i="46"/>
  <c r="C3675" i="46"/>
  <c r="C3676" i="46"/>
  <c r="C3677" i="46"/>
  <c r="C3678" i="46"/>
  <c r="C3679" i="46"/>
  <c r="C3680" i="46"/>
  <c r="C3681" i="46"/>
  <c r="C3682" i="46"/>
  <c r="C3683" i="46"/>
  <c r="C3684" i="46"/>
  <c r="C3685" i="46"/>
  <c r="C3686" i="46"/>
  <c r="C3687" i="46"/>
  <c r="C3688" i="46"/>
  <c r="C3689" i="46"/>
  <c r="C3690" i="46"/>
  <c r="C3691" i="46"/>
  <c r="C3692" i="46"/>
  <c r="C3693" i="46"/>
  <c r="C3694" i="46"/>
  <c r="C3695" i="46"/>
  <c r="C3696" i="46"/>
  <c r="C3697" i="46"/>
  <c r="C3698" i="46"/>
  <c r="C3699" i="46"/>
  <c r="C3700" i="46"/>
  <c r="C3701" i="46"/>
  <c r="C3702" i="46"/>
  <c r="C3703" i="46"/>
  <c r="C3704" i="46"/>
  <c r="C3705" i="46"/>
  <c r="C3706" i="46"/>
  <c r="C3707" i="46"/>
  <c r="C3708" i="46"/>
  <c r="C3709" i="46"/>
  <c r="C3710" i="46"/>
  <c r="C3711" i="46"/>
  <c r="C3712" i="46"/>
  <c r="C3713" i="46"/>
  <c r="C3714" i="46"/>
  <c r="C3715" i="46"/>
  <c r="C3716" i="46"/>
  <c r="C3717" i="46"/>
  <c r="C3718" i="46"/>
  <c r="C3719" i="46"/>
  <c r="C3720" i="46"/>
  <c r="C3721" i="46"/>
  <c r="C3722" i="46"/>
  <c r="C3723" i="46"/>
  <c r="C3724" i="46"/>
  <c r="C3725" i="46"/>
  <c r="C3726" i="46"/>
  <c r="C3727" i="46"/>
  <c r="C3728" i="46"/>
  <c r="C3729" i="46"/>
  <c r="C3730" i="46"/>
  <c r="C3731" i="46"/>
  <c r="C3732" i="46"/>
  <c r="C3733" i="46"/>
  <c r="C3734" i="46"/>
  <c r="C3735" i="46"/>
  <c r="C3736" i="46"/>
  <c r="C3737" i="46"/>
  <c r="C3738" i="46"/>
  <c r="C3739" i="46"/>
  <c r="C3740" i="46"/>
  <c r="C3741" i="46"/>
  <c r="C3742" i="46"/>
  <c r="C3743" i="46"/>
  <c r="C3744" i="46"/>
  <c r="C3745" i="46"/>
  <c r="C3746" i="46"/>
  <c r="C3747" i="46"/>
  <c r="C3748" i="46"/>
  <c r="C3749" i="46"/>
  <c r="C3750" i="46"/>
  <c r="C3751" i="46"/>
  <c r="C3752" i="46"/>
  <c r="C3753" i="46"/>
  <c r="C3754" i="46"/>
  <c r="C3755" i="46"/>
  <c r="C3756" i="46"/>
  <c r="C3757" i="46"/>
  <c r="C3758" i="46"/>
  <c r="C3759" i="46"/>
  <c r="C3760" i="46"/>
  <c r="C3761" i="46"/>
  <c r="C3762" i="46"/>
  <c r="C3763" i="46"/>
  <c r="C3764" i="46"/>
  <c r="C3765" i="46"/>
  <c r="C3766" i="46"/>
  <c r="C3767" i="46"/>
  <c r="C3768" i="46"/>
  <c r="C3769" i="46"/>
  <c r="C3770" i="46"/>
  <c r="C3771" i="46"/>
  <c r="C3772" i="46"/>
  <c r="C3773" i="46"/>
  <c r="C3774" i="46"/>
  <c r="C3775" i="46"/>
  <c r="C3776" i="46"/>
  <c r="C3777" i="46"/>
  <c r="C3778" i="46"/>
  <c r="C3779" i="46"/>
  <c r="C3780" i="46"/>
  <c r="C3781" i="46"/>
  <c r="C3782" i="46"/>
  <c r="C3783" i="46"/>
  <c r="C3784" i="46"/>
  <c r="C3785" i="46"/>
  <c r="C3786" i="46"/>
  <c r="C3787" i="46"/>
  <c r="C3788" i="46"/>
  <c r="C3789" i="46"/>
  <c r="C3790" i="46"/>
  <c r="C3791" i="46"/>
  <c r="C3792" i="46"/>
  <c r="C3793" i="46"/>
  <c r="C3794" i="46"/>
  <c r="C3795" i="46"/>
  <c r="C3796" i="46"/>
  <c r="C3797" i="46"/>
  <c r="C3798" i="46"/>
  <c r="C3799" i="46"/>
  <c r="C3800" i="46"/>
  <c r="C3801" i="46"/>
  <c r="C3802" i="46"/>
  <c r="C3803" i="46"/>
  <c r="C3804" i="46"/>
  <c r="C3805" i="46"/>
  <c r="C3806" i="46"/>
  <c r="C3807" i="46"/>
  <c r="C3808" i="46"/>
  <c r="C3809" i="46"/>
  <c r="C3810" i="46"/>
  <c r="C3811" i="46"/>
  <c r="C3812" i="46"/>
  <c r="C3813" i="46"/>
  <c r="C3814" i="46"/>
  <c r="C3815" i="46"/>
  <c r="C3816" i="46"/>
  <c r="C3817" i="46"/>
  <c r="C3818" i="46"/>
  <c r="C3819" i="46"/>
  <c r="C3820" i="46"/>
  <c r="C3821" i="46"/>
  <c r="C3822" i="46"/>
  <c r="C3823" i="46"/>
  <c r="C3824" i="46"/>
  <c r="C3825" i="46"/>
  <c r="C3826" i="46"/>
  <c r="C3827" i="46"/>
  <c r="C3828" i="46"/>
  <c r="C3829" i="46"/>
  <c r="C3830" i="46"/>
  <c r="C3831" i="46"/>
  <c r="C3832" i="46"/>
  <c r="C3833" i="46"/>
  <c r="C3834" i="46"/>
  <c r="C3835" i="46"/>
  <c r="C3836" i="46"/>
  <c r="C3837" i="46"/>
  <c r="C3838" i="46"/>
  <c r="C3839" i="46"/>
  <c r="C3840" i="46"/>
  <c r="C3841" i="46"/>
  <c r="C3842" i="46"/>
  <c r="C3843" i="46"/>
  <c r="C3844" i="46"/>
  <c r="C3845" i="46"/>
  <c r="C3846" i="46"/>
  <c r="C3847" i="46"/>
  <c r="C3848" i="46"/>
  <c r="C3849" i="46"/>
  <c r="C3850" i="46"/>
  <c r="C3851" i="46"/>
  <c r="C3852" i="46"/>
  <c r="C3853" i="46"/>
  <c r="C3854" i="46"/>
  <c r="C3855" i="46"/>
  <c r="C3856" i="46"/>
  <c r="C3857" i="46"/>
  <c r="C3858" i="46"/>
  <c r="C3859" i="46"/>
  <c r="C3860" i="46"/>
  <c r="C3861" i="46"/>
  <c r="C3862" i="46"/>
  <c r="C3863" i="46"/>
  <c r="C3864" i="46"/>
  <c r="C3865" i="46"/>
  <c r="C3866" i="46"/>
  <c r="C3867" i="46"/>
  <c r="C3868" i="46"/>
  <c r="C3869" i="46"/>
  <c r="C3870" i="46"/>
  <c r="C3871" i="46"/>
  <c r="C3872" i="46"/>
  <c r="C3873" i="46"/>
  <c r="C3874" i="46"/>
  <c r="C3875" i="46"/>
  <c r="C3876" i="46"/>
  <c r="C3877" i="46"/>
  <c r="C3878" i="46"/>
  <c r="C3879" i="46"/>
  <c r="C3880" i="46"/>
  <c r="C3881" i="46"/>
  <c r="C3882" i="46"/>
  <c r="C3883" i="46"/>
  <c r="C3884" i="46"/>
  <c r="C3885" i="46"/>
  <c r="C3886" i="46"/>
  <c r="C3887" i="46"/>
  <c r="C3888" i="46"/>
  <c r="C3889" i="46"/>
  <c r="C3890" i="46"/>
  <c r="C3891" i="46"/>
  <c r="C3892" i="46"/>
  <c r="C3893" i="46"/>
  <c r="C3894" i="46"/>
  <c r="C3895" i="46"/>
  <c r="C3896" i="46"/>
  <c r="C3897" i="46"/>
  <c r="C3898" i="46"/>
  <c r="C3899" i="46"/>
  <c r="C3900" i="46"/>
  <c r="C3901" i="46"/>
  <c r="C3902" i="46"/>
  <c r="C3903" i="46"/>
  <c r="C3904" i="46"/>
  <c r="C3905" i="46"/>
  <c r="C3906" i="46"/>
  <c r="C3907" i="46"/>
  <c r="C3908" i="46"/>
  <c r="C3909" i="46"/>
  <c r="C3910" i="46"/>
  <c r="C3911" i="46"/>
  <c r="C3912" i="46"/>
  <c r="C3913" i="46"/>
  <c r="C3914" i="46"/>
  <c r="C3915" i="46"/>
  <c r="C3916" i="46"/>
  <c r="C3917" i="46"/>
  <c r="C3918" i="46"/>
  <c r="C3919" i="46"/>
  <c r="C3920" i="46"/>
  <c r="C3921" i="46"/>
  <c r="C3922" i="46"/>
  <c r="C3923" i="46"/>
  <c r="C3924" i="46"/>
  <c r="C3925" i="46"/>
  <c r="C3926" i="46"/>
  <c r="C3927" i="46"/>
  <c r="C3928" i="46"/>
  <c r="C3929" i="46"/>
  <c r="C3930" i="46"/>
  <c r="C3931" i="46"/>
  <c r="C3932" i="46"/>
  <c r="C3933" i="46"/>
  <c r="C3934" i="46"/>
  <c r="C3935" i="46"/>
  <c r="C3936" i="46"/>
  <c r="C3937" i="46"/>
  <c r="C3938" i="46"/>
  <c r="C3939" i="46"/>
  <c r="C3940" i="46"/>
  <c r="C3941" i="46"/>
  <c r="C3942" i="46"/>
  <c r="C3943" i="46"/>
  <c r="C3944" i="46"/>
  <c r="C3945" i="46"/>
  <c r="C3946" i="46"/>
  <c r="C3947" i="46"/>
  <c r="C3948" i="46"/>
  <c r="C3949" i="46"/>
  <c r="C3950" i="46"/>
  <c r="C3951" i="46"/>
  <c r="C3952" i="46"/>
  <c r="C3953" i="46"/>
  <c r="C3954" i="46"/>
  <c r="C3955" i="46"/>
  <c r="C3956" i="46"/>
  <c r="C3957" i="46"/>
  <c r="C3958" i="46"/>
  <c r="C3959" i="46"/>
  <c r="C3960" i="46"/>
  <c r="C3961" i="46"/>
  <c r="C3962" i="46"/>
  <c r="C3963" i="46"/>
  <c r="C3964" i="46"/>
  <c r="C3965" i="46"/>
  <c r="C3966" i="46"/>
  <c r="C3967" i="46"/>
  <c r="C3968" i="46"/>
  <c r="C3969" i="46"/>
  <c r="C3970" i="46"/>
  <c r="C3971" i="46"/>
  <c r="C3972" i="46"/>
  <c r="C3973" i="46"/>
  <c r="C3974" i="46"/>
  <c r="C3975" i="46"/>
  <c r="C3976" i="46"/>
  <c r="C3977" i="46"/>
  <c r="C3978" i="46"/>
  <c r="C3979" i="46"/>
  <c r="C3980" i="46"/>
  <c r="C3981" i="46"/>
  <c r="C3982" i="46"/>
  <c r="C3983" i="46"/>
  <c r="C3984" i="46"/>
  <c r="C3985" i="46"/>
  <c r="C3986" i="46"/>
  <c r="C3987" i="46"/>
  <c r="C3988" i="46"/>
  <c r="C3989" i="46"/>
  <c r="C3990" i="46"/>
  <c r="C3991" i="46"/>
  <c r="C3992" i="46"/>
  <c r="C3993" i="46"/>
  <c r="C3994" i="46"/>
  <c r="C3995" i="46"/>
  <c r="C3996" i="46"/>
  <c r="C3997" i="46"/>
  <c r="C3998" i="46"/>
  <c r="C3999" i="46"/>
  <c r="C4000" i="46"/>
  <c r="C4001" i="46"/>
  <c r="C4002" i="46"/>
  <c r="C4003" i="46"/>
  <c r="C4004" i="46"/>
  <c r="C4005" i="46"/>
  <c r="C4006" i="46"/>
  <c r="C4007" i="46"/>
  <c r="C4008" i="46"/>
  <c r="C4009" i="46"/>
  <c r="C4010" i="46"/>
  <c r="C4011" i="46"/>
  <c r="C4012" i="46"/>
  <c r="C4013" i="46"/>
  <c r="C4014" i="46"/>
  <c r="C4015" i="46"/>
  <c r="C4016" i="46"/>
  <c r="C4017" i="46"/>
  <c r="C4018" i="46"/>
  <c r="C4019" i="46"/>
  <c r="C4020" i="46"/>
  <c r="C4021" i="46"/>
  <c r="C4022" i="46"/>
  <c r="C4023" i="46"/>
  <c r="C4024" i="46"/>
  <c r="C4025" i="46"/>
  <c r="C4026" i="46"/>
  <c r="C4027" i="46"/>
  <c r="C4028" i="46"/>
  <c r="C4029" i="46"/>
  <c r="C4030" i="46"/>
  <c r="C4031" i="46"/>
  <c r="C4032" i="46"/>
  <c r="C4033" i="46"/>
  <c r="C4034" i="46"/>
  <c r="C4035" i="46"/>
  <c r="C4036" i="46"/>
  <c r="C4037" i="46"/>
  <c r="C4038" i="46"/>
  <c r="C4039" i="46"/>
  <c r="C4040" i="46"/>
  <c r="C4041" i="46"/>
  <c r="C4042" i="46"/>
  <c r="C4043" i="46"/>
  <c r="C4044" i="46"/>
  <c r="C4045" i="46"/>
  <c r="C4046" i="46"/>
  <c r="C4047" i="46"/>
  <c r="C4048" i="46"/>
  <c r="C4049" i="46"/>
  <c r="C4050" i="46"/>
  <c r="C4051" i="46"/>
  <c r="C4052" i="46"/>
  <c r="C4053" i="46"/>
  <c r="C4054" i="46"/>
  <c r="C4055" i="46"/>
  <c r="C4056" i="46"/>
  <c r="C4057" i="46"/>
  <c r="C4058" i="46"/>
  <c r="C4059" i="46"/>
  <c r="C4060" i="46"/>
  <c r="C4061" i="46"/>
  <c r="C4062" i="46"/>
  <c r="C4063" i="46"/>
  <c r="C4064" i="46"/>
  <c r="C4065" i="46"/>
  <c r="C4066" i="46"/>
  <c r="C4067" i="46"/>
  <c r="C4068" i="46"/>
  <c r="C4069" i="46"/>
  <c r="C4070" i="46"/>
  <c r="C4071" i="46"/>
  <c r="C4072" i="46"/>
  <c r="C4073" i="46"/>
  <c r="C4074" i="46"/>
  <c r="C4075" i="46"/>
  <c r="C4076" i="46"/>
  <c r="C4077" i="46"/>
  <c r="C4078" i="46"/>
  <c r="C4079" i="46"/>
  <c r="C4080" i="46"/>
  <c r="C4081" i="46"/>
  <c r="C4082" i="46"/>
  <c r="C4083" i="46"/>
  <c r="C4084" i="46"/>
  <c r="C4085" i="46"/>
  <c r="C4086" i="46"/>
  <c r="C4087" i="46"/>
  <c r="C4088" i="46"/>
  <c r="C4089" i="46"/>
  <c r="C4090" i="46"/>
  <c r="C4091" i="46"/>
  <c r="C4092" i="46"/>
  <c r="C4093" i="46"/>
  <c r="C4094" i="46"/>
  <c r="C4095" i="46"/>
  <c r="C4096" i="46"/>
  <c r="C4097" i="46"/>
  <c r="C4098" i="46"/>
  <c r="C4099" i="46"/>
  <c r="C4100" i="46"/>
  <c r="C4101" i="46"/>
  <c r="C4102" i="46"/>
  <c r="C4103" i="46"/>
  <c r="C4104" i="46"/>
  <c r="C4105" i="46"/>
  <c r="C4106" i="46"/>
  <c r="C4107" i="46"/>
  <c r="C4108" i="46"/>
  <c r="C4109" i="46"/>
  <c r="C4110" i="46"/>
  <c r="C4111" i="46"/>
  <c r="C4112" i="46"/>
  <c r="C4113" i="46"/>
  <c r="C4114" i="46"/>
  <c r="C4115" i="46"/>
  <c r="C4116" i="46"/>
  <c r="C4117" i="46"/>
  <c r="C4118" i="46"/>
  <c r="C4119" i="46"/>
  <c r="C4120" i="46"/>
  <c r="C4121" i="46"/>
  <c r="C4122" i="46"/>
  <c r="C4123" i="46"/>
  <c r="C4124" i="46"/>
  <c r="C4125" i="46"/>
  <c r="C4126" i="46"/>
  <c r="C4127" i="46"/>
  <c r="C4128" i="46"/>
  <c r="C4129" i="46"/>
  <c r="C4130" i="46"/>
  <c r="C4131" i="46"/>
  <c r="C4132" i="46"/>
  <c r="C4133" i="46"/>
  <c r="C4134" i="46"/>
  <c r="C4135" i="46"/>
  <c r="C4136" i="46"/>
  <c r="C4137" i="46"/>
  <c r="C4138" i="46"/>
  <c r="C4139" i="46"/>
  <c r="C4140" i="46"/>
  <c r="C4141" i="46"/>
  <c r="C4142" i="46"/>
  <c r="C4143" i="46"/>
  <c r="C4144" i="46"/>
  <c r="C4145" i="46"/>
  <c r="C4146" i="46"/>
  <c r="C4147" i="46"/>
  <c r="C4148" i="46"/>
  <c r="C4149" i="46"/>
  <c r="C4150" i="46"/>
  <c r="C4151" i="46"/>
  <c r="C4152" i="46"/>
  <c r="C4153" i="46"/>
  <c r="C4154" i="46"/>
  <c r="C4155" i="46"/>
  <c r="C4156" i="46"/>
  <c r="C4157" i="46"/>
  <c r="C4158" i="46"/>
  <c r="C4159" i="46"/>
  <c r="C4160" i="46"/>
  <c r="C4161" i="46"/>
  <c r="C4162" i="46"/>
  <c r="C4163" i="46"/>
  <c r="C4164" i="46"/>
  <c r="C4165" i="46"/>
  <c r="C4166" i="46"/>
  <c r="C4167" i="46"/>
  <c r="C4168" i="46"/>
  <c r="C4169" i="46"/>
  <c r="C4170" i="46"/>
  <c r="C4171" i="46"/>
  <c r="C4172" i="46"/>
  <c r="C4173" i="46"/>
  <c r="C4174" i="46"/>
  <c r="C4175" i="46"/>
  <c r="C4176" i="46"/>
  <c r="C4177" i="46"/>
  <c r="C4178" i="46"/>
  <c r="C4179" i="46"/>
  <c r="C4180" i="46"/>
  <c r="C4181" i="46"/>
  <c r="C4182" i="46"/>
  <c r="C4183" i="46"/>
  <c r="C4184" i="46"/>
  <c r="C4185" i="46"/>
  <c r="C4186" i="46"/>
  <c r="C4187" i="46"/>
  <c r="C4188" i="46"/>
  <c r="C4189" i="46"/>
  <c r="C4190" i="46"/>
  <c r="C4191" i="46"/>
  <c r="C4192" i="46"/>
  <c r="C4193" i="46"/>
  <c r="C4194" i="46"/>
  <c r="C4195" i="46"/>
  <c r="C4196" i="46"/>
  <c r="C4197" i="46"/>
  <c r="C4198" i="46"/>
  <c r="C4199" i="46"/>
  <c r="C4200" i="46"/>
  <c r="C4201" i="46"/>
  <c r="C4202" i="46"/>
  <c r="C4203" i="46"/>
  <c r="C4204" i="46"/>
  <c r="C4205" i="46"/>
  <c r="C4206" i="46"/>
  <c r="C4207" i="46"/>
  <c r="C4208" i="46"/>
  <c r="C4209" i="46"/>
  <c r="C4210" i="46"/>
  <c r="C4211" i="46"/>
  <c r="C4212" i="46"/>
  <c r="C4213" i="46"/>
  <c r="C4214" i="46"/>
  <c r="C4215" i="46"/>
  <c r="C4216" i="46"/>
  <c r="C4217" i="46"/>
  <c r="C4218" i="46"/>
  <c r="C4219" i="46"/>
  <c r="C4220" i="46"/>
  <c r="C4221" i="46"/>
  <c r="C4222" i="46"/>
  <c r="C4223" i="46"/>
  <c r="C4224" i="46"/>
  <c r="C4225" i="46"/>
  <c r="C4226" i="46"/>
  <c r="C4227" i="46"/>
  <c r="C4228" i="46"/>
  <c r="C4229" i="46"/>
  <c r="C4230" i="46"/>
  <c r="C4231" i="46"/>
  <c r="C4232" i="46"/>
  <c r="C4233" i="46"/>
  <c r="C4234" i="46"/>
  <c r="C4235" i="46"/>
  <c r="C4236" i="46"/>
  <c r="C4237" i="46"/>
  <c r="C4238" i="46"/>
  <c r="C4239" i="46"/>
  <c r="C4240" i="46"/>
  <c r="C4241" i="46"/>
  <c r="C4242" i="46"/>
  <c r="C4243" i="46"/>
  <c r="C4244" i="46"/>
  <c r="C4245" i="46"/>
  <c r="C4246" i="46"/>
  <c r="C4247" i="46"/>
  <c r="C4248" i="46"/>
  <c r="C4249" i="46"/>
  <c r="C4250" i="46"/>
  <c r="C4251" i="46"/>
  <c r="C4252" i="46"/>
  <c r="C4253" i="46"/>
  <c r="C4254" i="46"/>
  <c r="C4255" i="46"/>
  <c r="C4256" i="46"/>
  <c r="C4257" i="46"/>
  <c r="C4258" i="46"/>
  <c r="C4259" i="46"/>
  <c r="C4260" i="46"/>
  <c r="C4261" i="46"/>
  <c r="C4262" i="46"/>
  <c r="C4263" i="46"/>
  <c r="C4264" i="46"/>
  <c r="C4265" i="46"/>
  <c r="C4266" i="46"/>
  <c r="C4267" i="46"/>
  <c r="C4268" i="46"/>
  <c r="C4269" i="46"/>
  <c r="C4270" i="46"/>
  <c r="C4271" i="46"/>
  <c r="C4272" i="46"/>
  <c r="C4273" i="46"/>
  <c r="C4274" i="46"/>
  <c r="C4275" i="46"/>
  <c r="C4276" i="46"/>
  <c r="C4277" i="46"/>
  <c r="C4278" i="46"/>
  <c r="C4279" i="46"/>
  <c r="C4280" i="46"/>
  <c r="C4281" i="46"/>
  <c r="C4282" i="46"/>
  <c r="C4283" i="46"/>
  <c r="C4284" i="46"/>
  <c r="C4285" i="46"/>
  <c r="C4286" i="46"/>
  <c r="C4287" i="46"/>
  <c r="C4288" i="46"/>
  <c r="C4289" i="46"/>
  <c r="C4290" i="46"/>
  <c r="C4291" i="46"/>
  <c r="C4292" i="46"/>
  <c r="C4293" i="46"/>
  <c r="C4294" i="46"/>
  <c r="C4295" i="46"/>
  <c r="C4296" i="46"/>
  <c r="C4297" i="46"/>
  <c r="C4298" i="46"/>
  <c r="C4299" i="46"/>
  <c r="C4300" i="46"/>
  <c r="C4301" i="46"/>
  <c r="C4302" i="46"/>
  <c r="C4303" i="46"/>
  <c r="C4304" i="46"/>
  <c r="C4305" i="46"/>
  <c r="C4306" i="46"/>
  <c r="C4307" i="46"/>
  <c r="C4308" i="46"/>
  <c r="C4309" i="46"/>
  <c r="C4310" i="46"/>
  <c r="C4311" i="46"/>
  <c r="C4312" i="46"/>
  <c r="C4313" i="46"/>
  <c r="C4314" i="46"/>
  <c r="C4315" i="46"/>
  <c r="C4316" i="46"/>
  <c r="C4317" i="46"/>
  <c r="C4318" i="46"/>
  <c r="C4319" i="46"/>
  <c r="C4320" i="46"/>
  <c r="C4321" i="46"/>
  <c r="C4322" i="46"/>
  <c r="C4323" i="46"/>
  <c r="C4324" i="46"/>
  <c r="C4325" i="46"/>
  <c r="C4326" i="46"/>
  <c r="C4327" i="46"/>
  <c r="C4328" i="46"/>
  <c r="C4329" i="46"/>
  <c r="C4330" i="46"/>
  <c r="C4331" i="46"/>
  <c r="C4332" i="46"/>
  <c r="C4333" i="46"/>
  <c r="C4334" i="46"/>
  <c r="C4335" i="46"/>
  <c r="C4336" i="46"/>
  <c r="C4337" i="46"/>
  <c r="C4338" i="46"/>
  <c r="C4339" i="46"/>
  <c r="C4340" i="46"/>
  <c r="C4341" i="46"/>
  <c r="C4342" i="46"/>
  <c r="C4343" i="46"/>
  <c r="C4344" i="46"/>
  <c r="C4345" i="46"/>
  <c r="C4346" i="46"/>
  <c r="C4347" i="46"/>
  <c r="C4348" i="46"/>
  <c r="C4349" i="46"/>
  <c r="C4350" i="46"/>
  <c r="C4351" i="46"/>
  <c r="C4352" i="46"/>
  <c r="C4353" i="46"/>
  <c r="C4354" i="46"/>
  <c r="C4355" i="46"/>
  <c r="C4356" i="46"/>
  <c r="C4357" i="46"/>
  <c r="C4358" i="46"/>
  <c r="C4359" i="46"/>
  <c r="C4360" i="46"/>
  <c r="C4361" i="46"/>
  <c r="C4362" i="46"/>
  <c r="C4363" i="46"/>
  <c r="C4364" i="46"/>
  <c r="C4365" i="46"/>
  <c r="C4366" i="46"/>
  <c r="C4367" i="46"/>
  <c r="C4368" i="46"/>
  <c r="C4369" i="46"/>
  <c r="C4370" i="46"/>
  <c r="C4371" i="46"/>
  <c r="C4372" i="46"/>
  <c r="C4373" i="46"/>
  <c r="C4374" i="46"/>
  <c r="C4375" i="46"/>
  <c r="C4376" i="46"/>
  <c r="C4377" i="46"/>
  <c r="C4378" i="46"/>
  <c r="C4379" i="46"/>
  <c r="C4380" i="46"/>
  <c r="C4381" i="46"/>
  <c r="C4382" i="46"/>
  <c r="C4383" i="46"/>
  <c r="C4384" i="46"/>
  <c r="C4385" i="46"/>
  <c r="C4386" i="46"/>
  <c r="C4387" i="46"/>
  <c r="C4388" i="46"/>
  <c r="C4389" i="46"/>
  <c r="C4390" i="46"/>
  <c r="C4391" i="46"/>
  <c r="C4392" i="46"/>
  <c r="C4393" i="46"/>
  <c r="C4394" i="46"/>
  <c r="C4395" i="46"/>
  <c r="C4396" i="46"/>
  <c r="C4397" i="46"/>
  <c r="C4398" i="46"/>
  <c r="C4399" i="46"/>
  <c r="C4400" i="46"/>
  <c r="C4401" i="46"/>
  <c r="C4402" i="46"/>
  <c r="C4403" i="46"/>
  <c r="C4404" i="46"/>
  <c r="C4405" i="46"/>
  <c r="C4406" i="46"/>
  <c r="C4407" i="46"/>
  <c r="C4408" i="46"/>
  <c r="C4409" i="46"/>
  <c r="C4410" i="46"/>
  <c r="C4411" i="46"/>
  <c r="C4412" i="46"/>
  <c r="C4413" i="46"/>
  <c r="C4414" i="46"/>
  <c r="C4415" i="46"/>
  <c r="C4416" i="46"/>
  <c r="C4417" i="46"/>
  <c r="C4418" i="46"/>
  <c r="C4419" i="46"/>
  <c r="C4420" i="46"/>
  <c r="C4421" i="46"/>
  <c r="C4422" i="46"/>
  <c r="C4423" i="46"/>
  <c r="C4424" i="46"/>
  <c r="C4425" i="46"/>
  <c r="C4426" i="46"/>
  <c r="C4427" i="46"/>
  <c r="C4428" i="46"/>
  <c r="C4429" i="46"/>
  <c r="C4430" i="46"/>
  <c r="C4431" i="46"/>
  <c r="C4432" i="46"/>
  <c r="C4433" i="46"/>
  <c r="C4434" i="46"/>
  <c r="C4435" i="46"/>
  <c r="C4436" i="46"/>
  <c r="C4437" i="46"/>
  <c r="C4438" i="46"/>
  <c r="C4439" i="46"/>
  <c r="C4440" i="46"/>
  <c r="C4441" i="46"/>
  <c r="C4442" i="46"/>
  <c r="C4443" i="46"/>
  <c r="C4444" i="46"/>
  <c r="C4445" i="46"/>
  <c r="C4446" i="46"/>
  <c r="C4447" i="46"/>
  <c r="C4448" i="46"/>
  <c r="C4449" i="46"/>
  <c r="C4450" i="46"/>
  <c r="C4451" i="46"/>
  <c r="C4452" i="46"/>
  <c r="C4453" i="46"/>
  <c r="C4454" i="46"/>
  <c r="C4455" i="46"/>
  <c r="C4456" i="46"/>
  <c r="C4457" i="46"/>
  <c r="C4458" i="46"/>
  <c r="C4459" i="46"/>
  <c r="C4460" i="46"/>
  <c r="C4461" i="46"/>
  <c r="C4462" i="46"/>
  <c r="C4463" i="46"/>
  <c r="C4464" i="46"/>
  <c r="C4465" i="46"/>
  <c r="C4466" i="46"/>
  <c r="C4467" i="46"/>
  <c r="C4468" i="46"/>
  <c r="C4469" i="46"/>
  <c r="C4470" i="46"/>
  <c r="C4471" i="46"/>
  <c r="C4472" i="46"/>
  <c r="C4473" i="46"/>
  <c r="C4474" i="46"/>
  <c r="C4475" i="46"/>
  <c r="C4476" i="46"/>
  <c r="C4477" i="46"/>
  <c r="C4478" i="46"/>
  <c r="C4479" i="46"/>
  <c r="C4480" i="46"/>
  <c r="C4481" i="46"/>
  <c r="C4482" i="46"/>
  <c r="C4483" i="46"/>
  <c r="C4484" i="46"/>
  <c r="C4485" i="46"/>
  <c r="C4486" i="46"/>
  <c r="C4487" i="46"/>
  <c r="C4488" i="46"/>
  <c r="C4489" i="46"/>
  <c r="C4490" i="46"/>
  <c r="C4491" i="46"/>
  <c r="C4492" i="46"/>
  <c r="C4493" i="46"/>
  <c r="C4494" i="46"/>
  <c r="C4495" i="46"/>
  <c r="C4496" i="46"/>
  <c r="C4497" i="46"/>
  <c r="C4498" i="46"/>
  <c r="C4499" i="46"/>
  <c r="C4500" i="46"/>
  <c r="C4501" i="46"/>
  <c r="C4502" i="46"/>
  <c r="C4503" i="46"/>
  <c r="C4504" i="46"/>
  <c r="C4505" i="46"/>
  <c r="C4506" i="46"/>
  <c r="C4507" i="46"/>
  <c r="C4508" i="46"/>
  <c r="C4509" i="46"/>
  <c r="C4510" i="46"/>
  <c r="C4511" i="46"/>
  <c r="C4512" i="46"/>
  <c r="C4513" i="46"/>
  <c r="C4514" i="46"/>
  <c r="C4515" i="46"/>
  <c r="C4516" i="46"/>
  <c r="C4517" i="46"/>
  <c r="C4518" i="46"/>
  <c r="C4519" i="46"/>
  <c r="C4520" i="46"/>
  <c r="C4521" i="46"/>
  <c r="C4522" i="46"/>
  <c r="C4523" i="46"/>
  <c r="C4524" i="46"/>
  <c r="C4525" i="46"/>
  <c r="C4526" i="46"/>
  <c r="C4527" i="46"/>
  <c r="C4528" i="46"/>
  <c r="C4529" i="46"/>
  <c r="C4530" i="46"/>
  <c r="C4531" i="46"/>
  <c r="C4532" i="46"/>
  <c r="C4533" i="46"/>
  <c r="C4534" i="46"/>
  <c r="C4535" i="46"/>
  <c r="C4536" i="46"/>
  <c r="C4537" i="46"/>
  <c r="C4538" i="46"/>
  <c r="C4539" i="46"/>
  <c r="C4540" i="46"/>
  <c r="C4541" i="46"/>
  <c r="C4542" i="46"/>
  <c r="C4543" i="46"/>
  <c r="C4544" i="46"/>
  <c r="C4545" i="46"/>
  <c r="C4546" i="46"/>
  <c r="C4547" i="46"/>
  <c r="C4548" i="46"/>
  <c r="C4549" i="46"/>
  <c r="C4550" i="46"/>
  <c r="C4551" i="46"/>
  <c r="C4552" i="46"/>
  <c r="C4553" i="46"/>
  <c r="C4554" i="46"/>
  <c r="C4555" i="46"/>
  <c r="C4556" i="46"/>
  <c r="C4557" i="46"/>
  <c r="C4558" i="46"/>
  <c r="C4559" i="46"/>
  <c r="C4560" i="46"/>
  <c r="C4561" i="46"/>
  <c r="C4562" i="46"/>
  <c r="C4563" i="46"/>
  <c r="C4564" i="46"/>
  <c r="C4565" i="46"/>
  <c r="C4566" i="46"/>
  <c r="C4567" i="46"/>
  <c r="C4568" i="46"/>
  <c r="C4569" i="46"/>
  <c r="C4570" i="46"/>
  <c r="C4571" i="46"/>
  <c r="C4572" i="46"/>
  <c r="C4573" i="46"/>
  <c r="C4574" i="46"/>
  <c r="C4575" i="46"/>
  <c r="C4576" i="46"/>
  <c r="C4577" i="46"/>
  <c r="C4578" i="46"/>
  <c r="C4579" i="46"/>
  <c r="C4580" i="46"/>
  <c r="C4581" i="46"/>
  <c r="C4582" i="46"/>
  <c r="C4583" i="46"/>
  <c r="C4584" i="46"/>
  <c r="C4585" i="46"/>
  <c r="C4586" i="46"/>
  <c r="C4587" i="46"/>
  <c r="C4588" i="46"/>
  <c r="C4589" i="46"/>
  <c r="C4590" i="46"/>
  <c r="C4591" i="46"/>
  <c r="C4592" i="46"/>
  <c r="C4593" i="46"/>
  <c r="C4594" i="46"/>
  <c r="C4595" i="46"/>
  <c r="C4596" i="46"/>
  <c r="C4597" i="46"/>
  <c r="C4598" i="46"/>
  <c r="C4599" i="46"/>
  <c r="C4600" i="46"/>
  <c r="C4601" i="46"/>
  <c r="C4602" i="46"/>
  <c r="C4603" i="46"/>
  <c r="C4604" i="46"/>
  <c r="C4605" i="46"/>
  <c r="C4606" i="46"/>
  <c r="C4607" i="46"/>
  <c r="C4608" i="46"/>
  <c r="C4609" i="46"/>
  <c r="C4610" i="46"/>
  <c r="C4611" i="46"/>
  <c r="C4612" i="46"/>
  <c r="C4613" i="46"/>
  <c r="C4614" i="46"/>
  <c r="C4615" i="46"/>
  <c r="C4616" i="46"/>
  <c r="C4617" i="46"/>
  <c r="C4618" i="46"/>
  <c r="C4619" i="46"/>
  <c r="C4620" i="46"/>
  <c r="C4621" i="46"/>
  <c r="C4622" i="46"/>
  <c r="C4623" i="46"/>
  <c r="C4624" i="46"/>
  <c r="C4625" i="46"/>
  <c r="C4626" i="46"/>
  <c r="C4627" i="46"/>
  <c r="C4628" i="46"/>
  <c r="C4629" i="46"/>
  <c r="C4630" i="46"/>
  <c r="C4631" i="46"/>
  <c r="C4632" i="46"/>
  <c r="C4633" i="46"/>
  <c r="C4634" i="46"/>
  <c r="C4635" i="46"/>
  <c r="C4636" i="46"/>
  <c r="C4637" i="46"/>
  <c r="C4638" i="46"/>
  <c r="C4639" i="46"/>
  <c r="C4640" i="46"/>
  <c r="C4641" i="46"/>
  <c r="C4642" i="46"/>
  <c r="C4643" i="46"/>
  <c r="C4644" i="46"/>
  <c r="C4645" i="46"/>
  <c r="C4646" i="46"/>
  <c r="C4647" i="46"/>
  <c r="C4648" i="46"/>
  <c r="C4649" i="46"/>
  <c r="C4650" i="46"/>
  <c r="C4651" i="46"/>
  <c r="C4652" i="46"/>
  <c r="C4653" i="46"/>
  <c r="C4654" i="46"/>
  <c r="C4655" i="46"/>
  <c r="C4656" i="46"/>
  <c r="C4657" i="46"/>
  <c r="C4658" i="46"/>
  <c r="C4659" i="46"/>
  <c r="C4660" i="46"/>
  <c r="C4661" i="46"/>
  <c r="C4662" i="46"/>
  <c r="C4663" i="46"/>
  <c r="C4664" i="46"/>
  <c r="C4665" i="46"/>
  <c r="C4666" i="46"/>
  <c r="C4667" i="46"/>
  <c r="C4668" i="46"/>
  <c r="C4669" i="46"/>
  <c r="C4670" i="46"/>
  <c r="C4671" i="46"/>
  <c r="C4672" i="46"/>
  <c r="C4673" i="46"/>
  <c r="C4674" i="46"/>
  <c r="C4675" i="46"/>
  <c r="C4676" i="46"/>
  <c r="C4677" i="46"/>
  <c r="C4678" i="46"/>
  <c r="C4679" i="46"/>
  <c r="C4680" i="46"/>
  <c r="C4681" i="46"/>
  <c r="C4682" i="46"/>
  <c r="C4683" i="46"/>
  <c r="C4684" i="46"/>
  <c r="C4685" i="46"/>
  <c r="C4686" i="46"/>
  <c r="C4687" i="46"/>
  <c r="C4688" i="46"/>
  <c r="C4689" i="46"/>
  <c r="C4690" i="46"/>
  <c r="C4691" i="46"/>
  <c r="C4692" i="46"/>
  <c r="C4693" i="46"/>
  <c r="C4694" i="46"/>
  <c r="C4695" i="46"/>
  <c r="C4696" i="46"/>
  <c r="C4697" i="46"/>
  <c r="C4698" i="46"/>
  <c r="C4699" i="46"/>
  <c r="C4700" i="46"/>
  <c r="C4701" i="46"/>
  <c r="C4702" i="46"/>
  <c r="C4703" i="46"/>
  <c r="C4704" i="46"/>
  <c r="C4705" i="46"/>
  <c r="C4706" i="46"/>
  <c r="C4707" i="46"/>
  <c r="C4708" i="46"/>
  <c r="C4709" i="46"/>
  <c r="C4710" i="46"/>
  <c r="C4711" i="46"/>
  <c r="C4712" i="46"/>
  <c r="C4713" i="46"/>
  <c r="C4714" i="46"/>
  <c r="C4715" i="46"/>
  <c r="C4716" i="46"/>
  <c r="C4717" i="46"/>
  <c r="C4718" i="46"/>
  <c r="C4719" i="46"/>
  <c r="C4720" i="46"/>
  <c r="C4721" i="46"/>
  <c r="C4722" i="46"/>
  <c r="C4723" i="46"/>
  <c r="C4724" i="46"/>
  <c r="C4725" i="46"/>
  <c r="C4726" i="46"/>
  <c r="C4727" i="46"/>
  <c r="C4728" i="46"/>
  <c r="C4729" i="46"/>
  <c r="C4730" i="46"/>
  <c r="C4731" i="46"/>
  <c r="C4732" i="46"/>
  <c r="C4733" i="46"/>
  <c r="C4734" i="46"/>
  <c r="C4735" i="46"/>
  <c r="C4736" i="46"/>
  <c r="C4737" i="46"/>
  <c r="C4738" i="46"/>
  <c r="C4739" i="46"/>
  <c r="C4740" i="46"/>
  <c r="C4741" i="46"/>
  <c r="C4742" i="46"/>
  <c r="C4743" i="46"/>
  <c r="C4744" i="46"/>
  <c r="C4745" i="46"/>
  <c r="C4746" i="46"/>
  <c r="C4747" i="46"/>
  <c r="C4748" i="46"/>
  <c r="C4749" i="46"/>
  <c r="C4750" i="46"/>
  <c r="C4751" i="46"/>
  <c r="C4752" i="46"/>
  <c r="C4753" i="46"/>
  <c r="C4754" i="46"/>
  <c r="C4755" i="46"/>
  <c r="C4756" i="46"/>
  <c r="C4757" i="46"/>
  <c r="C4758" i="46"/>
  <c r="C4759" i="46"/>
  <c r="C4760" i="46"/>
  <c r="C4761" i="46"/>
  <c r="C4762" i="46"/>
  <c r="C4763" i="46"/>
  <c r="C4764" i="46"/>
  <c r="C4765" i="46"/>
  <c r="C4766" i="46"/>
  <c r="C4767" i="46"/>
  <c r="C4768" i="46"/>
  <c r="C4769" i="46"/>
  <c r="C4770" i="46"/>
  <c r="C4771" i="46"/>
  <c r="C4772" i="46"/>
  <c r="C4773" i="46"/>
  <c r="C4774" i="46"/>
  <c r="C4775" i="46"/>
  <c r="C4776" i="46"/>
  <c r="C4777" i="46"/>
  <c r="C4778" i="46"/>
  <c r="C4779" i="46"/>
  <c r="C4780" i="46"/>
  <c r="C4781" i="46"/>
  <c r="C4782" i="46"/>
  <c r="C4783" i="46"/>
  <c r="C4784" i="46"/>
  <c r="C4785" i="46"/>
  <c r="C4786" i="46"/>
  <c r="C4787" i="46"/>
  <c r="C4788" i="46"/>
  <c r="C4789" i="46"/>
  <c r="C4790" i="46"/>
  <c r="C4791" i="46"/>
  <c r="C4792" i="46"/>
  <c r="C4793" i="46"/>
  <c r="C4794" i="46"/>
  <c r="C4795" i="46"/>
  <c r="C4796" i="46"/>
  <c r="C4797" i="46"/>
  <c r="C4798" i="46"/>
  <c r="C4799" i="46"/>
  <c r="C4800" i="46"/>
  <c r="C4801" i="46"/>
  <c r="C4802" i="46"/>
  <c r="C4803" i="46"/>
  <c r="C4804" i="46"/>
  <c r="C4805" i="46"/>
  <c r="C4806" i="46"/>
  <c r="C4807" i="46"/>
  <c r="C4808" i="46"/>
  <c r="C4809" i="46"/>
  <c r="C4810" i="46"/>
  <c r="C4811" i="46"/>
  <c r="C4812" i="46"/>
  <c r="C4813" i="46"/>
  <c r="C4814" i="46"/>
  <c r="C4815" i="46"/>
  <c r="C4816" i="46"/>
  <c r="C4817" i="46"/>
  <c r="C4818" i="46"/>
  <c r="C4819" i="46"/>
  <c r="C4820" i="46"/>
  <c r="C4821" i="46"/>
  <c r="C4822" i="46"/>
  <c r="C4823" i="46"/>
  <c r="C4824" i="46"/>
  <c r="C4825" i="46"/>
  <c r="C4826" i="46"/>
  <c r="C4827" i="46"/>
  <c r="C4828" i="46"/>
  <c r="C4829" i="46"/>
  <c r="C4830" i="46"/>
  <c r="C4831" i="46"/>
  <c r="C4832" i="46"/>
  <c r="C4833" i="46"/>
  <c r="C4834" i="46"/>
  <c r="C4835" i="46"/>
  <c r="C4836" i="46"/>
  <c r="C4837" i="46"/>
  <c r="C4838" i="46"/>
  <c r="C4839" i="46"/>
  <c r="C4840" i="46"/>
  <c r="C4841" i="46"/>
  <c r="C4842" i="46"/>
  <c r="C4843" i="46"/>
  <c r="C4844" i="46"/>
  <c r="C4845" i="46"/>
  <c r="C4846" i="46"/>
  <c r="C4847" i="46"/>
  <c r="C4848" i="46"/>
  <c r="C4849" i="46"/>
  <c r="C4850" i="46"/>
  <c r="C4851" i="46"/>
  <c r="C4852" i="46"/>
  <c r="C4853" i="46"/>
  <c r="C4854" i="46"/>
  <c r="C4855" i="46"/>
  <c r="C4856" i="46"/>
  <c r="C4857" i="46"/>
  <c r="C4858" i="46"/>
  <c r="C4859" i="46"/>
  <c r="C4860" i="46"/>
  <c r="C4861" i="46"/>
  <c r="C4862" i="46"/>
  <c r="C4863" i="46"/>
  <c r="C4864" i="46"/>
  <c r="C4865" i="46"/>
  <c r="C4866" i="46"/>
  <c r="C4867" i="46"/>
  <c r="C4868" i="46"/>
  <c r="C4869" i="46"/>
  <c r="C4870" i="46"/>
  <c r="C4871" i="46"/>
  <c r="C4872" i="46"/>
  <c r="C4873" i="46"/>
  <c r="C4874" i="46"/>
  <c r="C4875" i="46"/>
  <c r="C4876" i="46"/>
  <c r="C4877" i="46"/>
  <c r="C4878" i="46"/>
  <c r="C4879" i="46"/>
  <c r="C4880" i="46"/>
  <c r="C4881" i="46"/>
  <c r="C4882" i="46"/>
  <c r="C4883" i="46"/>
  <c r="C4884" i="46"/>
  <c r="C4885" i="46"/>
  <c r="C4886" i="46"/>
  <c r="C4887" i="46"/>
  <c r="C4888" i="46"/>
  <c r="C4889" i="46"/>
  <c r="C4890" i="46"/>
  <c r="C4891" i="46"/>
  <c r="C4892" i="46"/>
  <c r="C4893" i="46"/>
  <c r="C4894" i="46"/>
  <c r="C4895" i="46"/>
  <c r="C4896" i="46"/>
  <c r="C4897" i="46"/>
  <c r="C4898" i="46"/>
  <c r="C4899" i="46"/>
  <c r="C4900" i="46"/>
  <c r="C4901" i="46"/>
  <c r="C4902" i="46"/>
  <c r="C4903" i="46"/>
  <c r="C4904" i="46"/>
  <c r="C4905" i="46"/>
  <c r="C4906" i="46"/>
  <c r="C4907" i="46"/>
  <c r="C4908" i="46"/>
  <c r="C4909" i="46"/>
  <c r="C4910" i="46"/>
  <c r="C4911" i="46"/>
  <c r="C4912" i="46"/>
  <c r="C4913" i="46"/>
  <c r="C4914" i="46"/>
  <c r="C4915" i="46"/>
  <c r="C4916" i="46"/>
  <c r="C4917" i="46"/>
  <c r="C4918" i="46"/>
  <c r="C4919" i="46"/>
  <c r="C4920" i="46"/>
  <c r="C4921" i="46"/>
  <c r="C4922" i="46"/>
  <c r="C4923" i="46"/>
  <c r="C4924" i="46"/>
  <c r="C4925" i="46"/>
  <c r="C4926" i="46"/>
  <c r="C4927" i="46"/>
  <c r="C4928" i="46"/>
  <c r="C4929" i="46"/>
  <c r="C4930" i="46"/>
  <c r="C4931" i="46"/>
  <c r="C4932" i="46"/>
  <c r="C4933" i="46"/>
  <c r="C4934" i="46"/>
  <c r="C4935" i="46"/>
  <c r="C4936" i="46"/>
  <c r="C4937" i="46"/>
  <c r="C4938" i="46"/>
  <c r="C4939" i="46"/>
  <c r="C4940" i="46"/>
  <c r="C4941" i="46"/>
  <c r="C4942" i="46"/>
  <c r="C4943" i="46"/>
  <c r="C4944" i="46"/>
  <c r="C4945" i="46"/>
  <c r="C4946" i="46"/>
  <c r="C4947" i="46"/>
  <c r="C4948" i="46"/>
  <c r="C4949" i="46"/>
  <c r="C4950" i="46"/>
  <c r="C4951" i="46"/>
  <c r="C4952" i="46"/>
  <c r="C4953" i="46"/>
  <c r="C4954" i="46"/>
  <c r="C4955" i="46"/>
  <c r="C4956" i="46"/>
  <c r="C4957" i="46"/>
  <c r="C4958" i="46"/>
  <c r="C4959" i="46"/>
  <c r="C4960" i="46"/>
  <c r="C4961" i="46"/>
  <c r="C4962" i="46"/>
  <c r="C4963" i="46"/>
  <c r="C4964" i="46"/>
  <c r="C4965" i="46"/>
  <c r="C4966" i="46"/>
  <c r="C4967" i="46"/>
  <c r="C4968" i="46"/>
  <c r="C4969" i="46"/>
  <c r="C4970" i="46"/>
  <c r="C4971" i="46"/>
  <c r="C4972" i="46"/>
  <c r="C4973" i="46"/>
  <c r="C4974" i="46"/>
  <c r="C4975" i="46"/>
  <c r="C4976" i="46"/>
  <c r="C4977" i="46"/>
  <c r="C4978" i="46"/>
  <c r="C4979" i="46"/>
  <c r="C4980" i="46"/>
  <c r="C4981" i="46"/>
  <c r="C4982" i="46"/>
  <c r="C4983" i="46"/>
  <c r="C4984" i="46"/>
  <c r="C4985" i="46"/>
  <c r="C4986" i="46"/>
  <c r="C4987" i="46"/>
  <c r="C4988" i="46"/>
  <c r="C4989" i="46"/>
  <c r="C4990" i="46"/>
  <c r="C4991" i="46"/>
  <c r="C4992" i="46"/>
  <c r="C4993" i="46"/>
  <c r="C4994" i="46"/>
  <c r="C4995" i="46"/>
  <c r="C4996" i="46"/>
  <c r="C4997" i="46"/>
  <c r="C4998" i="46"/>
  <c r="C4999" i="46"/>
  <c r="C5000" i="46"/>
  <c r="C5001" i="46"/>
  <c r="C5002" i="46"/>
  <c r="C5003" i="46"/>
  <c r="C5004" i="46"/>
  <c r="C5005" i="46"/>
  <c r="C5006" i="46"/>
  <c r="C5007" i="46"/>
  <c r="C5008" i="46"/>
  <c r="C5009" i="46"/>
  <c r="C5010" i="46"/>
  <c r="C5011" i="46"/>
  <c r="C5012" i="46"/>
  <c r="C5013" i="46"/>
  <c r="C5014" i="46"/>
  <c r="C5015" i="46"/>
  <c r="C5016" i="46"/>
  <c r="C5017" i="46"/>
  <c r="C5018" i="46"/>
  <c r="C5019" i="46"/>
  <c r="C5020" i="46"/>
  <c r="C5021" i="46"/>
  <c r="C5022" i="46"/>
  <c r="C5023" i="46"/>
  <c r="C5024" i="46"/>
  <c r="C5025" i="46"/>
  <c r="C5026" i="46"/>
  <c r="C5027" i="46"/>
  <c r="C5028" i="46"/>
  <c r="C5029" i="46"/>
  <c r="C5030" i="46"/>
  <c r="C5031" i="46"/>
  <c r="C5032" i="46"/>
  <c r="C5033" i="46"/>
  <c r="C5034" i="46"/>
  <c r="C5035" i="46"/>
  <c r="C5036" i="46"/>
  <c r="C5037" i="46"/>
  <c r="C5038" i="46"/>
  <c r="C5039" i="46"/>
  <c r="C5040" i="46"/>
  <c r="C5041" i="46"/>
  <c r="C5042" i="46"/>
  <c r="C5043" i="46"/>
  <c r="C5044" i="46"/>
  <c r="C5045" i="46"/>
  <c r="C5046" i="46"/>
  <c r="C5047" i="46"/>
  <c r="C5048" i="46"/>
  <c r="C5049" i="46"/>
  <c r="C5050" i="46"/>
  <c r="C5051" i="46"/>
  <c r="C5052" i="46"/>
  <c r="C5053" i="46"/>
  <c r="C5054" i="46"/>
  <c r="C5055" i="46"/>
  <c r="C5056" i="46"/>
  <c r="C5057" i="46"/>
  <c r="C5058" i="46"/>
  <c r="C5059" i="46"/>
  <c r="C5060" i="46"/>
  <c r="C5061" i="46"/>
  <c r="C5062" i="46"/>
  <c r="C5063" i="46"/>
  <c r="C5064" i="46"/>
  <c r="C5065" i="46"/>
  <c r="C5066" i="46"/>
  <c r="C5067" i="46"/>
  <c r="C5068" i="46"/>
  <c r="C5069" i="46"/>
  <c r="C5070" i="46"/>
  <c r="C5071" i="46"/>
  <c r="C5072" i="46"/>
  <c r="C5073" i="46"/>
  <c r="C5074" i="46"/>
  <c r="C5075" i="46"/>
  <c r="C5076" i="46"/>
  <c r="C5077" i="46"/>
  <c r="C5078" i="46"/>
  <c r="C5079" i="46"/>
  <c r="C5080" i="46"/>
  <c r="C5081" i="46"/>
  <c r="C5082" i="46"/>
  <c r="C5083" i="46"/>
  <c r="C5084" i="46"/>
  <c r="C5085" i="46"/>
  <c r="C5086" i="46"/>
  <c r="C5087" i="46"/>
  <c r="C5088" i="46"/>
  <c r="C5089" i="46"/>
  <c r="C5090" i="46"/>
  <c r="C5091" i="46"/>
  <c r="C5092" i="46"/>
  <c r="C5093" i="46"/>
  <c r="C5094" i="46"/>
  <c r="C5095" i="46"/>
  <c r="C5096" i="46"/>
  <c r="C5097" i="46"/>
  <c r="C5098" i="46"/>
  <c r="C5099" i="46"/>
  <c r="C5100" i="46"/>
  <c r="C5101" i="46"/>
  <c r="C5102" i="46"/>
  <c r="C5103" i="46"/>
  <c r="C5104" i="46"/>
  <c r="C5105" i="46"/>
  <c r="C5106" i="46"/>
  <c r="C5107" i="46"/>
  <c r="C5108" i="46"/>
  <c r="C5109" i="46"/>
  <c r="C5110" i="46"/>
  <c r="C5111" i="46"/>
  <c r="C5112" i="46"/>
  <c r="C5113" i="46"/>
  <c r="C5114" i="46"/>
  <c r="C5115" i="46"/>
  <c r="C5116" i="46"/>
  <c r="C5117" i="46"/>
  <c r="C5118" i="46"/>
  <c r="C5119" i="46"/>
  <c r="C5120" i="46"/>
  <c r="C5121" i="46"/>
  <c r="C5122" i="46"/>
  <c r="C5123" i="46"/>
  <c r="C5124" i="46"/>
  <c r="C5125" i="46"/>
  <c r="C5126" i="46"/>
  <c r="C5127" i="46"/>
  <c r="C5128" i="46"/>
  <c r="C5129" i="46"/>
  <c r="C5130" i="46"/>
  <c r="C5131" i="46"/>
  <c r="C5132" i="46"/>
  <c r="C5133" i="46"/>
  <c r="C5134" i="46"/>
  <c r="C5135" i="46"/>
  <c r="C5136" i="46"/>
  <c r="C5137" i="46"/>
  <c r="C5138" i="46"/>
  <c r="C5139" i="46"/>
  <c r="C5140" i="46"/>
  <c r="C5141" i="46"/>
  <c r="C5142" i="46"/>
  <c r="C5143" i="46"/>
  <c r="C5144" i="46"/>
  <c r="C5145" i="46"/>
  <c r="C5146" i="46"/>
  <c r="C5147" i="46"/>
  <c r="C5148" i="46"/>
  <c r="C5149" i="46"/>
  <c r="C5150" i="46"/>
  <c r="C5151" i="46"/>
  <c r="C5152" i="46"/>
  <c r="C5153" i="46"/>
  <c r="C5154" i="46"/>
  <c r="C5155" i="46"/>
  <c r="C5156" i="46"/>
  <c r="C5157" i="46"/>
  <c r="C5158" i="46"/>
  <c r="C5159" i="46"/>
  <c r="C5160" i="46"/>
  <c r="C5161" i="46"/>
  <c r="C5162" i="46"/>
  <c r="C5163" i="46"/>
  <c r="C5164" i="46"/>
  <c r="C5165" i="46"/>
  <c r="C5166" i="46"/>
  <c r="C5167" i="46"/>
  <c r="C5168" i="46"/>
  <c r="C5169" i="46"/>
  <c r="C5170" i="46"/>
  <c r="C5171" i="46"/>
  <c r="C5172" i="46"/>
  <c r="C5173" i="46"/>
  <c r="C5174" i="46"/>
  <c r="C5175" i="46"/>
  <c r="C5176" i="46"/>
  <c r="C5177" i="46"/>
  <c r="C5178" i="46"/>
  <c r="C5179" i="46"/>
  <c r="C5180" i="46"/>
  <c r="C5181" i="46"/>
  <c r="C5182" i="46"/>
  <c r="C5183" i="46"/>
  <c r="C5184" i="46"/>
  <c r="C5185" i="46"/>
  <c r="C5186" i="46"/>
  <c r="C5187" i="46"/>
  <c r="C5188" i="46"/>
  <c r="C5189" i="46"/>
  <c r="C5190" i="46"/>
  <c r="C5191" i="46"/>
  <c r="C5192" i="46"/>
  <c r="C5193" i="46"/>
  <c r="C5194" i="46"/>
  <c r="C5195" i="46"/>
  <c r="C5196" i="46"/>
  <c r="C5197" i="46"/>
  <c r="C5198" i="46"/>
  <c r="C5199" i="46"/>
  <c r="C5200" i="46"/>
  <c r="C5201" i="46"/>
  <c r="C5202" i="46"/>
  <c r="C5203" i="46"/>
  <c r="C5204" i="46"/>
  <c r="C5205" i="46"/>
  <c r="C5206" i="46"/>
  <c r="C5207" i="46"/>
  <c r="C5208" i="46"/>
  <c r="C5209" i="46"/>
  <c r="C5210" i="46"/>
  <c r="C5211" i="46"/>
  <c r="C5212" i="46"/>
  <c r="C5213" i="46"/>
  <c r="C5214" i="46"/>
  <c r="C5215" i="46"/>
  <c r="C5216" i="46"/>
  <c r="C5217" i="46"/>
  <c r="C5218" i="46"/>
  <c r="C5219" i="46"/>
  <c r="C5220" i="46"/>
  <c r="C5221" i="46"/>
  <c r="C5222" i="46"/>
  <c r="C5223" i="46"/>
  <c r="C5224" i="46"/>
  <c r="C5225" i="46"/>
  <c r="C5226" i="46"/>
  <c r="C5227" i="46"/>
  <c r="C5228" i="46"/>
  <c r="C5229" i="46"/>
  <c r="C5230" i="46"/>
  <c r="C5231" i="46"/>
  <c r="C5232" i="46"/>
  <c r="C5233" i="46"/>
  <c r="C5234" i="46"/>
  <c r="C5235" i="46"/>
  <c r="C5236" i="46"/>
  <c r="C5237" i="46"/>
  <c r="C5238" i="46"/>
  <c r="C5239" i="46"/>
  <c r="C5240" i="46"/>
  <c r="C5241" i="46"/>
  <c r="C5242" i="46"/>
  <c r="C5243" i="46"/>
  <c r="C5244" i="46"/>
  <c r="C5245" i="46"/>
  <c r="C5246" i="46"/>
  <c r="C5247" i="46"/>
  <c r="C5248" i="46"/>
  <c r="C5249" i="46"/>
  <c r="C5250" i="46"/>
  <c r="C5251" i="46"/>
  <c r="C5252" i="46"/>
  <c r="C5253" i="46"/>
  <c r="C5254" i="46"/>
  <c r="C5255" i="46"/>
  <c r="C5256" i="46"/>
  <c r="C5257" i="46"/>
  <c r="C5258" i="46"/>
  <c r="C5259" i="46"/>
  <c r="C5260" i="46"/>
  <c r="C5261" i="46"/>
  <c r="C5262" i="46"/>
  <c r="C5263" i="46"/>
  <c r="C5264" i="46"/>
  <c r="C5265" i="46"/>
  <c r="C5266" i="46"/>
  <c r="C5267" i="46"/>
  <c r="C5268" i="46"/>
  <c r="C5269" i="46"/>
  <c r="C5270" i="46"/>
  <c r="C5271" i="46"/>
  <c r="C5272" i="46"/>
  <c r="C5273" i="46"/>
  <c r="C5274" i="46"/>
  <c r="C5275" i="46"/>
  <c r="C5276" i="46"/>
  <c r="C5277" i="46"/>
  <c r="C5278" i="46"/>
  <c r="C5279" i="46"/>
  <c r="C5280" i="46"/>
  <c r="C5281" i="46"/>
  <c r="C5282" i="46"/>
  <c r="C5283" i="46"/>
  <c r="C5284" i="46"/>
  <c r="C5285" i="46"/>
  <c r="C5286" i="46"/>
  <c r="C5287" i="46"/>
  <c r="C5288" i="46"/>
  <c r="C5289" i="46"/>
  <c r="C5290" i="46"/>
  <c r="C5291" i="46"/>
  <c r="C5292" i="46"/>
  <c r="C5293" i="46"/>
  <c r="C5294" i="46"/>
  <c r="C5295" i="46"/>
  <c r="C5296" i="46"/>
  <c r="C5297" i="46"/>
  <c r="C5298" i="46"/>
  <c r="C5299" i="46"/>
  <c r="C5300" i="46"/>
  <c r="C5301" i="46"/>
  <c r="C5302" i="46"/>
  <c r="C5303" i="46"/>
  <c r="C5304" i="46"/>
  <c r="C5305" i="46"/>
  <c r="C5306" i="46"/>
  <c r="C5307" i="46"/>
  <c r="C5308" i="46"/>
  <c r="C5309" i="46"/>
  <c r="C5310" i="46"/>
  <c r="C5311" i="46"/>
  <c r="C5312" i="46"/>
  <c r="C5313" i="46"/>
  <c r="C5314" i="46"/>
  <c r="C5315" i="46"/>
  <c r="C5316" i="46"/>
  <c r="C5317" i="46"/>
  <c r="C5318" i="46"/>
  <c r="C5319" i="46"/>
  <c r="C5320" i="46"/>
  <c r="C5321" i="46"/>
  <c r="C5322" i="46"/>
  <c r="C5323" i="46"/>
  <c r="C5324" i="46"/>
  <c r="C5325" i="46"/>
  <c r="C5326" i="46"/>
  <c r="C5327" i="46"/>
  <c r="C5328" i="46"/>
  <c r="C5329" i="46"/>
  <c r="C5330" i="46"/>
  <c r="C5331" i="46"/>
  <c r="C5332" i="46"/>
  <c r="C5333" i="46"/>
  <c r="C5334" i="46"/>
  <c r="C5335" i="46"/>
  <c r="C5336" i="46"/>
  <c r="C5337" i="46"/>
  <c r="C5338" i="46"/>
  <c r="C5339" i="46"/>
  <c r="C5340" i="46"/>
  <c r="C5341" i="46"/>
  <c r="C5342" i="46"/>
  <c r="C5343" i="46"/>
  <c r="C5344" i="46"/>
  <c r="C5345" i="46"/>
  <c r="C5346" i="46"/>
  <c r="C5347" i="46"/>
  <c r="C5348" i="46"/>
  <c r="C5349" i="46"/>
  <c r="C5350" i="46"/>
  <c r="C5351" i="46"/>
  <c r="C5352" i="46"/>
  <c r="C5353" i="46"/>
  <c r="C5354" i="46"/>
  <c r="C5355" i="46"/>
  <c r="C5356" i="46"/>
  <c r="C5357" i="46"/>
  <c r="C5358" i="46"/>
  <c r="C5359" i="46"/>
  <c r="C5360" i="46"/>
  <c r="C5361" i="46"/>
  <c r="C5362" i="46"/>
  <c r="C5363" i="46"/>
  <c r="C5364" i="46"/>
  <c r="C5365" i="46"/>
  <c r="C5366" i="46"/>
  <c r="C5367" i="46"/>
  <c r="C5368" i="46"/>
  <c r="C5369" i="46"/>
  <c r="C5370" i="46"/>
  <c r="C5371" i="46"/>
  <c r="C5372" i="46"/>
  <c r="C5373" i="46"/>
  <c r="C5374" i="46"/>
  <c r="C5375" i="46"/>
  <c r="C5376" i="46"/>
  <c r="C5377" i="46"/>
  <c r="C5378" i="46"/>
  <c r="C5379" i="46"/>
  <c r="C5380" i="46"/>
  <c r="C5381" i="46"/>
  <c r="C5382" i="46"/>
  <c r="C5383" i="46"/>
  <c r="C5384" i="46"/>
  <c r="C5385" i="46"/>
  <c r="C5386" i="46"/>
  <c r="C5387" i="46"/>
  <c r="C5388" i="46"/>
  <c r="C5389" i="46"/>
  <c r="C5390" i="46"/>
  <c r="C5391" i="46"/>
  <c r="C5392" i="46"/>
  <c r="C5393" i="46"/>
  <c r="C5394" i="46"/>
  <c r="C5395" i="46"/>
  <c r="C5396" i="46"/>
  <c r="C5397" i="46"/>
  <c r="C5398" i="46"/>
  <c r="C5399" i="46"/>
  <c r="C5400" i="46"/>
  <c r="C5401" i="46"/>
  <c r="C5402" i="46"/>
  <c r="C5403" i="46"/>
  <c r="C5404" i="46"/>
  <c r="C5405" i="46"/>
  <c r="C5406" i="46"/>
  <c r="C5407" i="46"/>
  <c r="C5408" i="46"/>
  <c r="C5409" i="46"/>
  <c r="C5410" i="46"/>
  <c r="C5411" i="46"/>
  <c r="C5412" i="46"/>
  <c r="C5413" i="46"/>
  <c r="C5414" i="46"/>
  <c r="C5415" i="46"/>
  <c r="C5416" i="46"/>
  <c r="C5417" i="46"/>
  <c r="C5418" i="46"/>
  <c r="C5419" i="46"/>
  <c r="C5420" i="46"/>
  <c r="C5421" i="46"/>
  <c r="C5422" i="46"/>
  <c r="C5423" i="46"/>
  <c r="C5424" i="46"/>
  <c r="C5425" i="46"/>
  <c r="C5426" i="46"/>
  <c r="C5427" i="46"/>
  <c r="C5428" i="46"/>
  <c r="C5429" i="46"/>
  <c r="C5430" i="46"/>
  <c r="C5431" i="46"/>
  <c r="C5432" i="46"/>
  <c r="C5433" i="46"/>
  <c r="C5434" i="46"/>
  <c r="C5435" i="46"/>
  <c r="C5436" i="46"/>
  <c r="C5437" i="46"/>
  <c r="C5438" i="46"/>
  <c r="C5439" i="46"/>
  <c r="C5440" i="46"/>
  <c r="C5441" i="46"/>
  <c r="C5442" i="46"/>
  <c r="C5443" i="46"/>
  <c r="C5444" i="46"/>
  <c r="C5445" i="46"/>
  <c r="C5446" i="46"/>
  <c r="C5447" i="46"/>
  <c r="C5448" i="46"/>
  <c r="C5449" i="46"/>
  <c r="C5450" i="46"/>
  <c r="C5451" i="46"/>
  <c r="C5452" i="46"/>
  <c r="C5453" i="46"/>
  <c r="C5454" i="46"/>
  <c r="C5455" i="46"/>
  <c r="C5456" i="46"/>
  <c r="C5457" i="46"/>
  <c r="C5458" i="46"/>
  <c r="C5459" i="46"/>
  <c r="C5460" i="46"/>
  <c r="C5461" i="46"/>
  <c r="C5462" i="46"/>
  <c r="C5463" i="46"/>
  <c r="C5464" i="46"/>
  <c r="C5465" i="46"/>
  <c r="C5466" i="46"/>
  <c r="C5467" i="46"/>
  <c r="C5468" i="46"/>
  <c r="C5469" i="46"/>
  <c r="C5470" i="46"/>
  <c r="C5471" i="46"/>
  <c r="C5472" i="46"/>
  <c r="C5473" i="46"/>
  <c r="C5474" i="46"/>
  <c r="C5475" i="46"/>
  <c r="C5476" i="46"/>
  <c r="C5477" i="46"/>
  <c r="C5478" i="46"/>
  <c r="C5479" i="46"/>
  <c r="C5480" i="46"/>
  <c r="C5481" i="46"/>
  <c r="C5482" i="46"/>
  <c r="C5483" i="46"/>
  <c r="C5484" i="46"/>
  <c r="C5485" i="46"/>
  <c r="C5486" i="46"/>
  <c r="C5487" i="46"/>
  <c r="C5488" i="46"/>
  <c r="C5489" i="46"/>
  <c r="C5490" i="46"/>
  <c r="C5491" i="46"/>
  <c r="C5492" i="46"/>
  <c r="C5493" i="46"/>
  <c r="C5494" i="46"/>
  <c r="C5495" i="46"/>
  <c r="C5496" i="46"/>
  <c r="C5497" i="46"/>
  <c r="C5498" i="46"/>
  <c r="C5499" i="46"/>
  <c r="C5500" i="46"/>
  <c r="C5501" i="46"/>
  <c r="C5502" i="46"/>
  <c r="C5503" i="46"/>
  <c r="C5504" i="46"/>
  <c r="C5505" i="46"/>
  <c r="C5506" i="46"/>
  <c r="C5507" i="46"/>
  <c r="C5508" i="46"/>
  <c r="C5509" i="46"/>
  <c r="C5510" i="46"/>
  <c r="C5511" i="46"/>
  <c r="C5512" i="46"/>
  <c r="C5513" i="46"/>
  <c r="C5514" i="46"/>
  <c r="C5515" i="46"/>
  <c r="C5516" i="46"/>
  <c r="C5517" i="46"/>
  <c r="C5518" i="46"/>
  <c r="C5519" i="46"/>
  <c r="C5520" i="46"/>
  <c r="C5521" i="46"/>
  <c r="C5522" i="46"/>
  <c r="C5523" i="46"/>
  <c r="C5524" i="46"/>
  <c r="C5525" i="46"/>
  <c r="C5526" i="46"/>
  <c r="C5527" i="46"/>
  <c r="C5528" i="46"/>
  <c r="C5529" i="46"/>
  <c r="C5530" i="46"/>
  <c r="C5531" i="46"/>
  <c r="C5532" i="46"/>
  <c r="C5533" i="46"/>
  <c r="C5534" i="46"/>
  <c r="C5535" i="46"/>
  <c r="C5536" i="46"/>
  <c r="C5537" i="46"/>
  <c r="C5538" i="46"/>
  <c r="C5539" i="46"/>
  <c r="C5540" i="46"/>
  <c r="C5541" i="46"/>
  <c r="C5542" i="46"/>
  <c r="C5543" i="46"/>
  <c r="C5544" i="46"/>
  <c r="C5545" i="46"/>
  <c r="C5546" i="46"/>
  <c r="C5547" i="46"/>
  <c r="C5548" i="46"/>
  <c r="C5549" i="46"/>
  <c r="C5550" i="46"/>
  <c r="C5551" i="46"/>
  <c r="C5552" i="46"/>
  <c r="C5553" i="46"/>
  <c r="C5554" i="46"/>
  <c r="C5555" i="46"/>
  <c r="C5556" i="46"/>
  <c r="C5557" i="46"/>
  <c r="C5558" i="46"/>
  <c r="C5559" i="46"/>
  <c r="C5560" i="46"/>
  <c r="C5561" i="46"/>
  <c r="C5562" i="46"/>
  <c r="C5563" i="46"/>
  <c r="C5564" i="46"/>
  <c r="C5565" i="46"/>
  <c r="C5566" i="46"/>
  <c r="C5567" i="46"/>
  <c r="C5568" i="46"/>
  <c r="C5569" i="46"/>
  <c r="C5570" i="46"/>
  <c r="C5571" i="46"/>
  <c r="C5572" i="46"/>
  <c r="C5573" i="46"/>
  <c r="C5574" i="46"/>
  <c r="C5575" i="46"/>
  <c r="C5576" i="46"/>
  <c r="C5577" i="46"/>
  <c r="C5578" i="46"/>
  <c r="C5579" i="46"/>
  <c r="C5580" i="46"/>
  <c r="C5581" i="46"/>
  <c r="C5582" i="46"/>
  <c r="C5583" i="46"/>
  <c r="C5584" i="46"/>
  <c r="C5585" i="46"/>
  <c r="C5586" i="46"/>
  <c r="C5587" i="46"/>
  <c r="C5588" i="46"/>
  <c r="C5589" i="46"/>
  <c r="C5590" i="46"/>
  <c r="C5591" i="46"/>
  <c r="C5592" i="46"/>
  <c r="C5593" i="46"/>
  <c r="C5594" i="46"/>
  <c r="C5595" i="46"/>
  <c r="C5596" i="46"/>
  <c r="C5597" i="46"/>
  <c r="C5598" i="46"/>
  <c r="C5599" i="46"/>
  <c r="C5600" i="46"/>
  <c r="C5601" i="46"/>
  <c r="C5602" i="46"/>
  <c r="C5603" i="46"/>
  <c r="C5604" i="46"/>
  <c r="C5605" i="46"/>
  <c r="C5606" i="46"/>
  <c r="C5607" i="46"/>
  <c r="C5608" i="46"/>
  <c r="C5609" i="46"/>
  <c r="C5610" i="46"/>
  <c r="C5611" i="46"/>
  <c r="C5612" i="46"/>
  <c r="C5613" i="46"/>
  <c r="C5614" i="46"/>
  <c r="C5615" i="46"/>
  <c r="C5616" i="46"/>
  <c r="C5617" i="46"/>
  <c r="C5618" i="46"/>
  <c r="C5619" i="46"/>
  <c r="C5620" i="46"/>
  <c r="C5621" i="46"/>
  <c r="C5622" i="46"/>
  <c r="C5623" i="46"/>
  <c r="C5624" i="46"/>
  <c r="C5625" i="46"/>
  <c r="C5626" i="46"/>
  <c r="C5627" i="46"/>
  <c r="C5628" i="46"/>
  <c r="C5629" i="46"/>
  <c r="C5630" i="46"/>
  <c r="C5631" i="46"/>
  <c r="C5632" i="46"/>
  <c r="C5633" i="46"/>
  <c r="C5634" i="46"/>
  <c r="C5635" i="46"/>
  <c r="C5636" i="46"/>
  <c r="C5637" i="46"/>
  <c r="C5638" i="46"/>
  <c r="C5639" i="46"/>
  <c r="C5640" i="46"/>
  <c r="C5641" i="46"/>
  <c r="C5642" i="46"/>
  <c r="C5643" i="46"/>
  <c r="C5644" i="46"/>
  <c r="C5645" i="46"/>
  <c r="C5646" i="46"/>
  <c r="C5647" i="46"/>
  <c r="C5648" i="46"/>
  <c r="C5649" i="46"/>
  <c r="C5650" i="46"/>
  <c r="C5651" i="46"/>
  <c r="C5652" i="46"/>
  <c r="C5653" i="46"/>
  <c r="C5654" i="46"/>
  <c r="C5655" i="46"/>
  <c r="C5656" i="46"/>
  <c r="C5657" i="46"/>
  <c r="C5658" i="46"/>
  <c r="C5659" i="46"/>
  <c r="C5660" i="46"/>
  <c r="C5661" i="46"/>
  <c r="C5662" i="46"/>
  <c r="C5663" i="46"/>
  <c r="C5664" i="46"/>
  <c r="C5665" i="46"/>
  <c r="C5666" i="46"/>
  <c r="C5667" i="46"/>
  <c r="C5668" i="46"/>
  <c r="C5669" i="46"/>
  <c r="C5670" i="46"/>
  <c r="C5671" i="46"/>
  <c r="C5672" i="46"/>
  <c r="C5673" i="46"/>
  <c r="C5674" i="46"/>
  <c r="C5675" i="46"/>
  <c r="C5676" i="46"/>
  <c r="C5677" i="46"/>
  <c r="C5678" i="46"/>
  <c r="C5679" i="46"/>
  <c r="C5680" i="46"/>
  <c r="C5681" i="46"/>
  <c r="C5682" i="46"/>
  <c r="C5683" i="46"/>
  <c r="C5684" i="46"/>
  <c r="C5685" i="46"/>
  <c r="C5686" i="46"/>
  <c r="C5687" i="46"/>
  <c r="C5688" i="46"/>
  <c r="C5689" i="46"/>
  <c r="C5690" i="46"/>
  <c r="C5691" i="46"/>
  <c r="C5692" i="46"/>
  <c r="C5693" i="46"/>
  <c r="C5694" i="46"/>
  <c r="C5695" i="46"/>
  <c r="C5696" i="46"/>
  <c r="C5697" i="46"/>
  <c r="C5698" i="46"/>
  <c r="C5699" i="46"/>
  <c r="C5700" i="46"/>
  <c r="C5701" i="46"/>
  <c r="C5702" i="46"/>
  <c r="C5703" i="46"/>
  <c r="C5704" i="46"/>
  <c r="C5705" i="46"/>
  <c r="C5706" i="46"/>
  <c r="C5707" i="46"/>
  <c r="C5708" i="46"/>
  <c r="C5709" i="46"/>
  <c r="C5710" i="46"/>
  <c r="C5711" i="46"/>
  <c r="C5712" i="46"/>
  <c r="C5713" i="46"/>
  <c r="C5714" i="46"/>
  <c r="C5715" i="46"/>
  <c r="C5716" i="46"/>
  <c r="C5717" i="46"/>
  <c r="C5718" i="46"/>
  <c r="C5719" i="46"/>
  <c r="C5720" i="46"/>
  <c r="C5721" i="46"/>
  <c r="C5722" i="46"/>
  <c r="C5723" i="46"/>
  <c r="C5724" i="46"/>
  <c r="C5725" i="46"/>
  <c r="C5726" i="46"/>
  <c r="C5727" i="46"/>
  <c r="C5728" i="46"/>
  <c r="C5729" i="46"/>
  <c r="C5730" i="46"/>
  <c r="C5731" i="46"/>
  <c r="C5732" i="46"/>
  <c r="C5733" i="46"/>
  <c r="C5734" i="46"/>
  <c r="C5735" i="46"/>
  <c r="C5736" i="46"/>
  <c r="C5737" i="46"/>
  <c r="C5738" i="46"/>
  <c r="C5739" i="46"/>
  <c r="C5740" i="46"/>
  <c r="C5741" i="46"/>
  <c r="C5742" i="46"/>
  <c r="C5743" i="46"/>
  <c r="C5744" i="46"/>
  <c r="C5745" i="46"/>
  <c r="C5746" i="46"/>
  <c r="C5747" i="46"/>
  <c r="C5748" i="46"/>
  <c r="C5749" i="46"/>
  <c r="C5750" i="46"/>
  <c r="C5751" i="46"/>
  <c r="C5752" i="46"/>
  <c r="C5753" i="46"/>
  <c r="C5754" i="46"/>
  <c r="C5755" i="46"/>
  <c r="C5756" i="46"/>
  <c r="C5757" i="46"/>
  <c r="C5758" i="46"/>
  <c r="C5759" i="46"/>
  <c r="C5760" i="46"/>
  <c r="C5761" i="46"/>
  <c r="C5762" i="46"/>
  <c r="C5763" i="46"/>
  <c r="C5764" i="46"/>
  <c r="C5765" i="46"/>
  <c r="C5766" i="46"/>
  <c r="C5767" i="46"/>
  <c r="C5768" i="46"/>
  <c r="C5769" i="46"/>
  <c r="C5770" i="46"/>
  <c r="C5771" i="46"/>
  <c r="C5772" i="46"/>
  <c r="C5773" i="46"/>
  <c r="C5774" i="46"/>
  <c r="C5775" i="46"/>
  <c r="C5776" i="46"/>
  <c r="C5777" i="46"/>
  <c r="C5778" i="46"/>
  <c r="C5779" i="46"/>
  <c r="C5780" i="46"/>
  <c r="C5781" i="46"/>
  <c r="C5782" i="46"/>
  <c r="C5783" i="46"/>
  <c r="C5784" i="46"/>
  <c r="C5785" i="46"/>
  <c r="C5786" i="46"/>
  <c r="C5787" i="46"/>
  <c r="C5788" i="46"/>
  <c r="C5789" i="46"/>
  <c r="C5790" i="46"/>
  <c r="C5791" i="46"/>
  <c r="C5792" i="46"/>
  <c r="C5793" i="46"/>
  <c r="C5794" i="46"/>
  <c r="C5795" i="46"/>
  <c r="C5796" i="46"/>
  <c r="C5797" i="46"/>
  <c r="C5798" i="46"/>
  <c r="C5799" i="46"/>
  <c r="C5800" i="46"/>
  <c r="C5801" i="46"/>
  <c r="C5802" i="46"/>
  <c r="C5803" i="46"/>
  <c r="C5804" i="46"/>
  <c r="C5805" i="46"/>
  <c r="C5806" i="46"/>
  <c r="C5807" i="46"/>
  <c r="C5808" i="46"/>
  <c r="C5809" i="46"/>
  <c r="C5810" i="46"/>
  <c r="C5811" i="46"/>
  <c r="C5812" i="46"/>
  <c r="C5813" i="46"/>
  <c r="C5814" i="46"/>
  <c r="C5815" i="46"/>
  <c r="C5816" i="46"/>
  <c r="C5817" i="46"/>
  <c r="C5818" i="46"/>
  <c r="C5819" i="46"/>
  <c r="C5820" i="46"/>
  <c r="C5821" i="46"/>
  <c r="C5822" i="46"/>
  <c r="C5823" i="46"/>
  <c r="C5824" i="46"/>
  <c r="C5825" i="46"/>
  <c r="C5826" i="46"/>
  <c r="C5827" i="46"/>
  <c r="C5828" i="46"/>
  <c r="C5829" i="46"/>
  <c r="C5830" i="46"/>
  <c r="C5831" i="46"/>
  <c r="C5832" i="46"/>
  <c r="C5833" i="46"/>
  <c r="C5834" i="46"/>
  <c r="C5835" i="46"/>
  <c r="C5836" i="46"/>
  <c r="C5837" i="46"/>
  <c r="C5838" i="46"/>
  <c r="C5839" i="46"/>
  <c r="C5840" i="46"/>
  <c r="C5841" i="46"/>
  <c r="C5842" i="46"/>
  <c r="C5843" i="46"/>
  <c r="C5844" i="46"/>
  <c r="C5845" i="46"/>
  <c r="C5846" i="46"/>
  <c r="C5847" i="46"/>
  <c r="C5848" i="46"/>
  <c r="C5849" i="46"/>
  <c r="C5850" i="46"/>
  <c r="C5851" i="46"/>
  <c r="C5852" i="46"/>
  <c r="C5853" i="46"/>
  <c r="C5854" i="46"/>
  <c r="C5855" i="46"/>
  <c r="C5856" i="46"/>
  <c r="C5857" i="46"/>
  <c r="C5858" i="46"/>
  <c r="C5859" i="46"/>
  <c r="C5860" i="46"/>
  <c r="C5861" i="46"/>
  <c r="C5862" i="46"/>
  <c r="C5863" i="46"/>
  <c r="C5864" i="46"/>
  <c r="C5865" i="46"/>
  <c r="C5866" i="46"/>
  <c r="C5867" i="46"/>
  <c r="C5868" i="46"/>
  <c r="C5869" i="46"/>
  <c r="C5870" i="46"/>
  <c r="C5871" i="46"/>
  <c r="C5872" i="46"/>
  <c r="C5873" i="46"/>
  <c r="C5874" i="46"/>
  <c r="C5875" i="46"/>
  <c r="C5876" i="46"/>
  <c r="C5877" i="46"/>
  <c r="C5878" i="46"/>
  <c r="C5879" i="46"/>
  <c r="C5880" i="46"/>
  <c r="C5881" i="46"/>
  <c r="C5882" i="46"/>
  <c r="C5883" i="46"/>
  <c r="C5884" i="46"/>
  <c r="C5885" i="46"/>
  <c r="C5886" i="46"/>
  <c r="C5887" i="46"/>
  <c r="C5888" i="46"/>
  <c r="C5889" i="46"/>
  <c r="C5890" i="46"/>
  <c r="C5891" i="46"/>
  <c r="C5892" i="46"/>
  <c r="C5893" i="46"/>
  <c r="C5894" i="46"/>
  <c r="C5895" i="46"/>
  <c r="C5896" i="46"/>
  <c r="C5897" i="46"/>
  <c r="C5898" i="46"/>
  <c r="C5899" i="46"/>
  <c r="C5900" i="46"/>
  <c r="C5901" i="46"/>
  <c r="C5902" i="46"/>
  <c r="C5903" i="46"/>
  <c r="C5904" i="46"/>
  <c r="C5905" i="46"/>
  <c r="C5906" i="46"/>
  <c r="C5907" i="46"/>
  <c r="C5908" i="46"/>
  <c r="C5909" i="46"/>
  <c r="C5910" i="46"/>
  <c r="C5911" i="46"/>
  <c r="C5912" i="46"/>
  <c r="C5913" i="46"/>
  <c r="C5914" i="46"/>
  <c r="C5915" i="46"/>
  <c r="C5916" i="46"/>
  <c r="C5917" i="46"/>
  <c r="C5918" i="46"/>
  <c r="C5919" i="46"/>
  <c r="C5920" i="46"/>
  <c r="C5921" i="46"/>
  <c r="C5922" i="46"/>
  <c r="C5923" i="46"/>
  <c r="C5924" i="46"/>
  <c r="C5925" i="46"/>
  <c r="C5926" i="46"/>
  <c r="C5927" i="46"/>
  <c r="C5928" i="46"/>
  <c r="C5929" i="46"/>
  <c r="C5930" i="46"/>
  <c r="C5931" i="46"/>
  <c r="C5932" i="46"/>
  <c r="C5933" i="46"/>
  <c r="C5934" i="46"/>
  <c r="C5935" i="46"/>
  <c r="C5936" i="46"/>
  <c r="C5937" i="46"/>
  <c r="C5938" i="46"/>
  <c r="C5939" i="46"/>
  <c r="C5940" i="46"/>
  <c r="C5941" i="46"/>
  <c r="C5942" i="46"/>
  <c r="C5943" i="46"/>
  <c r="C5944" i="46"/>
  <c r="C5945" i="46"/>
  <c r="C5946" i="46"/>
  <c r="C5947" i="46"/>
  <c r="C5948" i="46"/>
  <c r="C5949" i="46"/>
  <c r="C5950" i="46"/>
  <c r="C5951" i="46"/>
  <c r="C5952" i="46"/>
  <c r="C5953" i="46"/>
  <c r="C5954" i="46"/>
  <c r="C5955" i="46"/>
  <c r="C5956" i="46"/>
  <c r="C5957" i="46"/>
  <c r="C5958" i="46"/>
  <c r="C5959" i="46"/>
  <c r="C5960" i="46"/>
  <c r="C5961" i="46"/>
  <c r="C5962" i="46"/>
  <c r="C5963" i="46"/>
  <c r="C5964" i="46"/>
  <c r="C5965" i="46"/>
  <c r="C5966" i="46"/>
  <c r="C5967" i="46"/>
  <c r="C5968" i="46"/>
  <c r="C5969" i="46"/>
  <c r="C5970" i="46"/>
  <c r="C5971" i="46"/>
  <c r="C5972" i="46"/>
  <c r="C5973" i="46"/>
  <c r="C5974" i="46"/>
  <c r="C5975" i="46"/>
  <c r="C5976" i="46"/>
  <c r="C5977" i="46"/>
  <c r="C5978" i="46"/>
  <c r="C5979" i="46"/>
  <c r="C5980" i="46"/>
  <c r="C5981" i="46"/>
  <c r="C5982" i="46"/>
  <c r="C5983" i="46"/>
  <c r="C5984" i="46"/>
  <c r="C5985" i="46"/>
  <c r="C5986" i="46"/>
  <c r="C5987" i="46"/>
  <c r="C5988" i="46"/>
  <c r="C5989" i="46"/>
  <c r="C5990" i="46"/>
  <c r="C5991" i="46"/>
  <c r="C5992" i="46"/>
  <c r="C5993" i="46"/>
  <c r="C5994" i="46"/>
  <c r="C5995" i="46"/>
  <c r="C5996" i="46"/>
  <c r="C5997" i="46"/>
  <c r="C5998" i="46"/>
  <c r="C5999" i="46"/>
  <c r="C6000" i="46"/>
  <c r="C6001" i="46"/>
  <c r="C6002" i="46"/>
  <c r="C6003" i="46"/>
  <c r="C6004" i="46"/>
  <c r="C6005" i="46"/>
  <c r="C6006" i="46"/>
  <c r="C6007" i="46"/>
  <c r="C6008" i="46"/>
  <c r="C6009" i="46"/>
  <c r="C6010" i="46"/>
  <c r="C6011" i="46"/>
  <c r="C6012" i="46"/>
  <c r="C6013" i="46"/>
  <c r="C6014" i="46"/>
  <c r="C6015" i="46"/>
  <c r="C6016" i="46"/>
  <c r="C6017" i="46"/>
  <c r="C6018" i="46"/>
  <c r="C6019" i="46"/>
  <c r="C6020" i="46"/>
  <c r="C6021" i="46"/>
  <c r="C6022" i="46"/>
  <c r="C6023" i="46"/>
  <c r="C6024" i="46"/>
  <c r="C6025" i="46"/>
  <c r="C6026" i="46"/>
  <c r="C6027" i="46"/>
  <c r="C6028" i="46"/>
  <c r="C6029" i="46"/>
  <c r="C6030" i="46"/>
  <c r="C6031" i="46"/>
  <c r="C6032" i="46"/>
  <c r="C6033" i="46"/>
  <c r="C6034" i="46"/>
  <c r="C6035" i="46"/>
  <c r="C6036" i="46"/>
  <c r="C6037" i="46"/>
  <c r="C6038" i="46"/>
  <c r="C6039" i="46"/>
  <c r="C6040" i="46"/>
  <c r="C6041" i="46"/>
  <c r="C6042" i="46"/>
  <c r="C6043" i="46"/>
  <c r="C6044" i="46"/>
  <c r="C6045" i="46"/>
  <c r="C6046" i="46"/>
  <c r="C6047" i="46"/>
  <c r="C6048" i="46"/>
  <c r="C6049" i="46"/>
  <c r="C6050" i="46"/>
  <c r="C6051" i="46"/>
  <c r="C6052" i="46"/>
  <c r="C6053" i="46"/>
  <c r="C6054" i="46"/>
  <c r="C6055" i="46"/>
  <c r="C6056" i="46"/>
  <c r="C6057" i="46"/>
  <c r="C6058" i="46"/>
  <c r="C6059" i="46"/>
  <c r="C6060" i="46"/>
  <c r="C6061" i="46"/>
  <c r="C6062" i="46"/>
  <c r="C6063" i="46"/>
  <c r="C6064" i="46"/>
  <c r="C6065" i="46"/>
  <c r="C6066" i="46"/>
  <c r="C6067" i="46"/>
  <c r="C6068" i="46"/>
  <c r="C6069" i="46"/>
  <c r="C6070" i="46"/>
  <c r="C6071" i="46"/>
  <c r="C6072" i="46"/>
  <c r="C6073" i="46"/>
  <c r="C6074" i="46"/>
  <c r="C6075" i="46"/>
  <c r="C6076" i="46"/>
  <c r="C6077" i="46"/>
  <c r="C6078" i="46"/>
  <c r="C6079" i="46"/>
  <c r="C6080" i="46"/>
  <c r="C6081" i="46"/>
  <c r="C6082" i="46"/>
  <c r="C6083" i="46"/>
  <c r="C6084" i="46"/>
  <c r="C6085" i="46"/>
  <c r="C6086" i="46"/>
  <c r="C6087" i="46"/>
  <c r="C6088" i="46"/>
  <c r="C6089" i="46"/>
  <c r="C6090" i="46"/>
  <c r="C6091" i="46"/>
  <c r="C6092" i="46"/>
  <c r="C6093" i="46"/>
  <c r="C6094" i="46"/>
  <c r="C6095" i="46"/>
  <c r="C6096" i="46"/>
  <c r="C6097" i="46"/>
  <c r="C6098" i="46"/>
  <c r="C6099" i="46"/>
  <c r="C6100" i="46"/>
  <c r="C6101" i="46"/>
  <c r="C6102" i="46"/>
  <c r="C6103" i="46"/>
  <c r="C6104" i="46"/>
  <c r="C6105" i="46"/>
  <c r="C6106" i="46"/>
  <c r="C6107" i="46"/>
  <c r="C6108" i="46"/>
  <c r="C6109" i="46"/>
  <c r="C6110" i="46"/>
  <c r="C6111" i="46"/>
  <c r="C6112" i="46"/>
  <c r="C6113" i="46"/>
  <c r="C6114" i="46"/>
  <c r="C6115" i="46"/>
  <c r="C6116" i="46"/>
  <c r="C6117" i="46"/>
  <c r="C6118" i="46"/>
  <c r="C6119" i="46"/>
  <c r="C6120" i="46"/>
  <c r="C6121" i="46"/>
  <c r="C6122" i="46"/>
  <c r="C6123" i="46"/>
  <c r="C6124" i="46"/>
  <c r="C6125" i="46"/>
  <c r="C6126" i="46"/>
  <c r="C6127" i="46"/>
  <c r="C6128" i="46"/>
  <c r="C6129" i="46"/>
  <c r="C6130" i="46"/>
  <c r="C6131" i="46"/>
  <c r="C6132" i="46"/>
  <c r="C6133" i="46"/>
  <c r="C6134" i="46"/>
  <c r="C6135" i="46"/>
  <c r="C6136" i="46"/>
  <c r="C6137" i="46"/>
  <c r="C6138" i="46"/>
  <c r="C6139" i="46"/>
  <c r="C6140" i="46"/>
  <c r="C6141" i="46"/>
  <c r="C6142" i="46"/>
  <c r="C6143" i="46"/>
  <c r="C6144" i="46"/>
  <c r="C6145" i="46"/>
  <c r="C6146" i="46"/>
  <c r="C6147" i="46"/>
  <c r="C6148" i="46"/>
  <c r="C6149" i="46"/>
  <c r="C6150" i="46"/>
  <c r="C6151" i="46"/>
  <c r="C6152" i="46"/>
  <c r="C6153" i="46"/>
  <c r="C6154" i="46"/>
  <c r="C6155" i="46"/>
  <c r="C6156" i="46"/>
  <c r="C6157" i="46"/>
  <c r="C6158" i="46"/>
  <c r="C6159" i="46"/>
  <c r="C6160" i="46"/>
  <c r="C6161" i="46"/>
  <c r="C6162" i="46"/>
  <c r="C6163" i="46"/>
  <c r="C6164" i="46"/>
  <c r="C6165" i="46"/>
  <c r="C6166" i="46"/>
  <c r="C6167" i="46"/>
  <c r="C6168" i="46"/>
  <c r="C6169" i="46"/>
  <c r="C6170" i="46"/>
  <c r="C6171" i="46"/>
  <c r="C6172" i="46"/>
  <c r="C6173" i="46"/>
  <c r="C6174" i="46"/>
  <c r="C6175" i="46"/>
  <c r="C6176" i="46"/>
  <c r="C6177" i="46"/>
  <c r="C6178" i="46"/>
  <c r="C6179" i="46"/>
  <c r="C6180" i="46"/>
  <c r="C6181" i="46"/>
  <c r="C6182" i="46"/>
  <c r="C6183" i="46"/>
  <c r="C6184" i="46"/>
  <c r="C6185" i="46"/>
  <c r="C6186" i="46"/>
  <c r="C6187" i="46"/>
  <c r="C6188" i="46"/>
  <c r="C6189" i="46"/>
  <c r="C6190" i="46"/>
  <c r="C6191" i="46"/>
  <c r="C6192" i="46"/>
  <c r="C6193" i="46"/>
  <c r="C6194" i="46"/>
  <c r="C6195" i="46"/>
  <c r="C6196" i="46"/>
  <c r="C6197" i="46"/>
  <c r="C6198" i="46"/>
  <c r="C6199" i="46"/>
  <c r="C6200" i="46"/>
  <c r="C6201" i="46"/>
  <c r="C6202" i="46"/>
  <c r="C6203" i="46"/>
  <c r="C6204" i="46"/>
  <c r="C6205" i="46"/>
  <c r="C6206" i="46"/>
  <c r="C6207" i="46"/>
  <c r="C6208" i="46"/>
  <c r="C6209" i="46"/>
  <c r="C6210" i="46"/>
  <c r="C6211" i="46"/>
  <c r="C6212" i="46"/>
  <c r="C6213" i="46"/>
  <c r="C6214" i="46"/>
  <c r="C6215" i="46"/>
  <c r="C6216" i="46"/>
  <c r="C6217" i="46"/>
  <c r="C6218" i="46"/>
  <c r="C6219" i="46"/>
  <c r="C6220" i="46"/>
  <c r="C6221" i="46"/>
  <c r="C6222" i="46"/>
  <c r="C6223" i="46"/>
  <c r="C6224" i="46"/>
  <c r="C6225" i="46"/>
  <c r="C6226" i="46"/>
  <c r="C6227" i="46"/>
  <c r="C6228" i="46"/>
  <c r="C6229" i="46"/>
  <c r="C6230" i="46"/>
  <c r="C6231" i="46"/>
  <c r="C6232" i="46"/>
  <c r="C6233" i="46"/>
  <c r="C6234" i="46"/>
  <c r="C6235" i="46"/>
  <c r="C6236" i="46"/>
  <c r="C6237" i="46"/>
  <c r="C6238" i="46"/>
  <c r="C6239" i="46"/>
  <c r="C6240" i="46"/>
  <c r="C6241" i="46"/>
  <c r="C6242" i="46"/>
  <c r="C6243" i="46"/>
  <c r="C6244" i="46"/>
  <c r="C6245" i="46"/>
  <c r="C6246" i="46"/>
  <c r="C6247" i="46"/>
  <c r="C6248" i="46"/>
  <c r="C6249" i="46"/>
  <c r="C6250" i="46"/>
  <c r="C6251" i="46"/>
  <c r="C6252" i="46"/>
  <c r="C6253" i="46"/>
  <c r="C6254" i="46"/>
  <c r="C6255" i="46"/>
  <c r="C6256" i="46"/>
  <c r="C6257" i="46"/>
  <c r="C6258" i="46"/>
  <c r="C6259" i="46"/>
  <c r="C6260" i="46"/>
  <c r="C6261" i="46"/>
  <c r="C6262" i="46"/>
  <c r="C6263" i="46"/>
  <c r="C6264" i="46"/>
  <c r="C6265" i="46"/>
  <c r="C6266" i="46"/>
  <c r="C6267" i="46"/>
  <c r="C6268" i="46"/>
  <c r="C6269" i="46"/>
  <c r="C6270" i="46"/>
  <c r="C6271" i="46"/>
  <c r="C6272" i="46"/>
  <c r="C6273" i="46"/>
  <c r="C6274" i="46"/>
  <c r="C6275" i="46"/>
  <c r="C6276" i="46"/>
  <c r="C6277" i="46"/>
  <c r="C6278" i="46"/>
  <c r="C6279" i="46"/>
  <c r="C6280" i="46"/>
  <c r="C6281" i="46"/>
  <c r="C6282" i="46"/>
  <c r="C6283" i="46"/>
  <c r="C6284" i="46"/>
  <c r="C6285" i="46"/>
  <c r="C6286" i="46"/>
  <c r="C6287" i="46"/>
  <c r="C6288" i="46"/>
  <c r="C6289" i="46"/>
  <c r="C6290" i="46"/>
  <c r="C6291" i="46"/>
  <c r="C6292" i="46"/>
  <c r="C6293" i="46"/>
  <c r="C6294" i="46"/>
  <c r="C6295" i="46"/>
  <c r="C6296" i="46"/>
  <c r="C6297" i="46"/>
  <c r="C6298" i="46"/>
  <c r="C6299" i="46"/>
  <c r="C6300" i="46"/>
  <c r="C6301" i="46"/>
  <c r="C6302" i="46"/>
  <c r="C6303" i="46"/>
  <c r="C6304" i="46"/>
  <c r="C6305" i="46"/>
  <c r="C6306" i="46"/>
  <c r="C6307" i="46"/>
  <c r="C6308" i="46"/>
  <c r="C6309" i="46"/>
  <c r="C6310" i="46"/>
  <c r="C6311" i="46"/>
  <c r="C6312" i="46"/>
  <c r="C6313" i="46"/>
  <c r="C6314" i="46"/>
  <c r="C6315" i="46"/>
  <c r="C6316" i="46"/>
  <c r="C6317" i="46"/>
  <c r="C6318" i="46"/>
  <c r="C6319" i="46"/>
  <c r="C6320" i="46"/>
  <c r="C6321" i="46"/>
  <c r="C6322" i="46"/>
  <c r="C6323" i="46"/>
  <c r="C6324" i="46"/>
  <c r="C6325" i="46"/>
  <c r="C6326" i="46"/>
  <c r="C6327" i="46"/>
  <c r="C6328" i="46"/>
  <c r="C6329" i="46"/>
  <c r="C6330" i="46"/>
  <c r="C6331" i="46"/>
  <c r="C6332" i="46"/>
  <c r="C6333" i="46"/>
  <c r="C6334" i="46"/>
  <c r="C6335" i="46"/>
  <c r="C6336" i="46"/>
  <c r="C6337" i="46"/>
  <c r="C6338" i="46"/>
  <c r="C6339" i="46"/>
  <c r="C6340" i="46"/>
  <c r="C6341" i="46"/>
  <c r="C6342" i="46"/>
  <c r="C6343" i="46"/>
  <c r="C6344" i="46"/>
  <c r="C6345" i="46"/>
  <c r="C6346" i="46"/>
  <c r="C6347" i="46"/>
  <c r="C6348" i="46"/>
  <c r="C6349" i="46"/>
  <c r="C6350" i="46"/>
  <c r="C6351" i="46"/>
  <c r="C6352" i="46"/>
  <c r="C6353" i="46"/>
  <c r="C6354" i="46"/>
  <c r="C6355" i="46"/>
  <c r="C6356" i="46"/>
  <c r="C6357" i="46"/>
  <c r="C6358" i="46"/>
  <c r="C6359" i="46"/>
  <c r="C6360" i="46"/>
  <c r="C6361" i="46"/>
  <c r="C6362" i="46"/>
  <c r="C6363" i="46"/>
  <c r="C6364" i="46"/>
  <c r="C6365" i="46"/>
  <c r="C6366" i="46"/>
  <c r="C6367" i="46"/>
  <c r="C6368" i="46"/>
  <c r="C6369" i="46"/>
  <c r="C6370" i="46"/>
  <c r="C6371" i="46"/>
  <c r="C6372" i="46"/>
  <c r="C6373" i="46"/>
  <c r="C6374" i="46"/>
  <c r="C6375" i="46"/>
  <c r="C6376" i="46"/>
  <c r="C6377" i="46"/>
  <c r="C6378" i="46"/>
  <c r="C6379" i="46"/>
  <c r="C6380" i="46"/>
  <c r="C6381" i="46"/>
  <c r="C6382" i="46"/>
  <c r="C6383" i="46"/>
  <c r="C6384" i="46"/>
  <c r="C6385" i="46"/>
  <c r="C6386" i="46"/>
  <c r="C6387" i="46"/>
  <c r="C6388" i="46"/>
  <c r="C6389" i="46"/>
  <c r="C6390" i="46"/>
  <c r="C6391" i="46"/>
  <c r="C6392" i="46"/>
  <c r="C6393" i="46"/>
  <c r="C6394" i="46"/>
  <c r="C6395" i="46"/>
  <c r="C6396" i="46"/>
  <c r="C6397" i="46"/>
  <c r="C6398" i="46"/>
  <c r="C6399" i="46"/>
  <c r="C6400" i="46"/>
  <c r="C6401" i="46"/>
  <c r="C6402" i="46"/>
  <c r="C6403" i="46"/>
  <c r="C6404" i="46"/>
  <c r="C6405" i="46"/>
  <c r="C6406" i="46"/>
  <c r="C6407" i="46"/>
  <c r="C6408" i="46"/>
  <c r="C6409" i="46"/>
  <c r="C6410" i="46"/>
  <c r="C6411" i="46"/>
  <c r="C6412" i="46"/>
  <c r="C6413" i="46"/>
  <c r="C6414" i="46"/>
  <c r="C6415" i="46"/>
  <c r="C6416" i="46"/>
  <c r="C6417" i="46"/>
  <c r="C6418" i="46"/>
  <c r="C6419" i="46"/>
  <c r="C6420" i="46"/>
  <c r="C6421" i="46"/>
  <c r="C6422" i="46"/>
  <c r="C6423" i="46"/>
  <c r="C6424" i="46"/>
  <c r="C6425" i="46"/>
  <c r="C6426" i="46"/>
  <c r="C6427" i="46"/>
  <c r="C6428" i="46"/>
  <c r="C6429" i="46"/>
  <c r="C6430" i="46"/>
  <c r="C6431" i="46"/>
  <c r="C6432" i="46"/>
  <c r="C6433" i="46"/>
  <c r="C6434" i="46"/>
  <c r="C6435" i="46"/>
  <c r="C6436" i="46"/>
  <c r="C6437" i="46"/>
  <c r="C6438" i="46"/>
  <c r="C6439" i="46"/>
  <c r="C6440" i="46"/>
  <c r="C6441" i="46"/>
  <c r="C6442" i="46"/>
  <c r="C6443" i="46"/>
  <c r="C6444" i="46"/>
  <c r="C6445" i="46"/>
  <c r="C6446" i="46"/>
  <c r="C6447" i="46"/>
  <c r="C6448" i="46"/>
  <c r="C6449" i="46"/>
  <c r="C6450" i="46"/>
  <c r="C6451" i="46"/>
  <c r="C6452" i="46"/>
  <c r="C6453" i="46"/>
  <c r="C6454" i="46"/>
  <c r="C6455" i="46"/>
  <c r="C6456" i="46"/>
  <c r="C6457" i="46"/>
  <c r="C6458" i="46"/>
  <c r="C6459" i="46"/>
  <c r="C6460" i="46"/>
  <c r="C6461" i="46"/>
  <c r="C6462" i="46"/>
  <c r="C6463" i="46"/>
  <c r="C6464" i="46"/>
  <c r="C6465" i="46"/>
  <c r="C6466" i="46"/>
  <c r="C6467" i="46"/>
  <c r="C6468" i="46"/>
  <c r="C6469" i="46"/>
  <c r="C6470" i="46"/>
  <c r="C6471" i="46"/>
  <c r="C6472" i="46"/>
  <c r="C6473" i="46"/>
  <c r="C6474" i="46"/>
  <c r="C6475" i="46"/>
  <c r="C6476" i="46"/>
  <c r="C6477" i="46"/>
  <c r="C6478" i="46"/>
  <c r="C6479" i="46"/>
  <c r="C6480" i="46"/>
  <c r="C6481" i="46"/>
  <c r="C6482" i="46"/>
  <c r="C6483" i="46"/>
  <c r="C6484" i="46"/>
  <c r="C6485" i="46"/>
  <c r="C6486" i="46"/>
  <c r="C6487" i="46"/>
  <c r="C6488" i="46"/>
  <c r="C6489" i="46"/>
  <c r="C6490" i="46"/>
  <c r="C6491" i="46"/>
  <c r="C6492" i="46"/>
  <c r="C6493" i="46"/>
  <c r="C6494" i="46"/>
  <c r="C6495" i="46"/>
  <c r="C6496" i="46"/>
  <c r="C6497" i="46"/>
  <c r="C6498" i="46"/>
  <c r="C6499" i="46"/>
  <c r="C6500" i="46"/>
  <c r="C6501" i="46"/>
  <c r="C6502" i="46"/>
  <c r="C6503" i="46"/>
  <c r="C6504" i="46"/>
  <c r="C6505" i="46"/>
  <c r="C6506" i="46"/>
  <c r="C6507" i="46"/>
  <c r="C6508" i="46"/>
  <c r="C6509" i="46"/>
  <c r="C6510" i="46"/>
  <c r="C6511" i="46"/>
  <c r="C6512" i="46"/>
  <c r="C6513" i="46"/>
  <c r="C6514" i="46"/>
  <c r="C6515" i="46"/>
  <c r="C6516" i="46"/>
  <c r="C6517" i="46"/>
  <c r="C6518" i="46"/>
  <c r="C6519" i="46"/>
  <c r="C6520" i="46"/>
  <c r="C6521" i="46"/>
  <c r="C6522" i="46"/>
  <c r="C6523" i="46"/>
  <c r="C6524" i="46"/>
  <c r="C6525" i="46"/>
  <c r="C6526" i="46"/>
  <c r="C6527" i="46"/>
  <c r="C6528" i="46"/>
  <c r="C6529" i="46"/>
  <c r="C6530" i="46"/>
  <c r="C6531" i="46"/>
  <c r="C6532" i="46"/>
  <c r="C6533" i="46"/>
  <c r="C6534" i="46"/>
  <c r="C6535" i="46"/>
  <c r="C6536" i="46"/>
  <c r="C6537" i="46"/>
  <c r="C6538" i="46"/>
  <c r="C6539" i="46"/>
  <c r="C6540" i="46"/>
  <c r="C6541" i="46"/>
  <c r="C6542" i="46"/>
  <c r="C6543" i="46"/>
  <c r="C6544" i="46"/>
  <c r="C6545" i="46"/>
  <c r="C6546" i="46"/>
  <c r="C6547" i="46"/>
  <c r="C6548" i="46"/>
  <c r="C6549" i="46"/>
  <c r="C6550" i="46"/>
  <c r="C6551" i="46"/>
  <c r="C6552" i="46"/>
  <c r="C6553" i="46"/>
  <c r="C6554" i="46"/>
  <c r="C6555" i="46"/>
  <c r="C6556" i="46"/>
  <c r="C6557" i="46"/>
  <c r="C6558" i="46"/>
  <c r="C6559" i="46"/>
  <c r="C6560" i="46"/>
  <c r="C6561" i="46"/>
  <c r="C6562" i="46"/>
  <c r="C6563" i="46"/>
  <c r="C6564" i="46"/>
  <c r="C6565" i="46"/>
  <c r="C6566" i="46"/>
  <c r="C6567" i="46"/>
  <c r="C6568" i="46"/>
  <c r="C6569" i="46"/>
  <c r="C6570" i="46"/>
  <c r="C6571" i="46"/>
  <c r="C6572" i="46"/>
  <c r="C6573" i="46"/>
  <c r="C6574" i="46"/>
  <c r="C6575" i="46"/>
  <c r="C6576" i="46"/>
  <c r="C6577" i="46"/>
  <c r="C6578" i="46"/>
  <c r="C6579" i="46"/>
  <c r="C6580" i="46"/>
  <c r="C6581" i="46"/>
  <c r="C6582" i="46"/>
  <c r="C6583" i="46"/>
  <c r="C6584" i="46"/>
  <c r="C6585" i="46"/>
  <c r="C6586" i="46"/>
  <c r="C6587" i="46"/>
  <c r="C6588" i="46"/>
  <c r="C6589" i="46"/>
  <c r="C6590" i="46"/>
  <c r="C6591" i="46"/>
  <c r="C6592" i="46"/>
  <c r="C6593" i="46"/>
  <c r="C6594" i="46"/>
  <c r="C6595" i="46"/>
  <c r="C6596" i="46"/>
  <c r="C6597" i="46"/>
  <c r="C6598" i="46"/>
  <c r="C6599" i="46"/>
  <c r="C6600" i="46"/>
  <c r="C6601" i="46"/>
  <c r="C6602" i="46"/>
  <c r="C6603" i="46"/>
  <c r="C6604" i="46"/>
  <c r="C6605" i="46"/>
  <c r="C6606" i="46"/>
  <c r="C6607" i="46"/>
  <c r="C6608" i="46"/>
  <c r="C6609" i="46"/>
  <c r="C6610" i="46"/>
  <c r="C6611" i="46"/>
  <c r="C6612" i="46"/>
  <c r="C6613" i="46"/>
  <c r="C6614" i="46"/>
  <c r="C6615" i="46"/>
  <c r="C6616" i="46"/>
  <c r="C6617" i="46"/>
  <c r="C6618" i="46"/>
  <c r="C6619" i="46"/>
  <c r="C6620" i="46"/>
  <c r="C6621" i="46"/>
  <c r="C6622" i="46"/>
  <c r="C6623" i="46"/>
  <c r="C6624" i="46"/>
  <c r="C6625" i="46"/>
  <c r="C6626" i="46"/>
  <c r="C6627" i="46"/>
  <c r="C6628" i="46"/>
  <c r="C6629" i="46"/>
  <c r="C6630" i="46"/>
  <c r="C6631" i="46"/>
  <c r="C6632" i="46"/>
  <c r="C6633" i="46"/>
  <c r="C6634" i="46"/>
  <c r="C6635" i="46"/>
  <c r="C6636" i="46"/>
  <c r="C6637" i="46"/>
  <c r="C6638" i="46"/>
  <c r="C6639" i="46"/>
  <c r="C6640" i="46"/>
  <c r="C6641" i="46"/>
  <c r="C6642" i="46"/>
  <c r="C6643" i="46"/>
  <c r="C6644" i="46"/>
  <c r="C6645" i="46"/>
  <c r="C6646" i="46"/>
  <c r="C6647" i="46"/>
  <c r="C6648" i="46"/>
  <c r="C6649" i="46"/>
  <c r="C6650" i="46"/>
  <c r="C6651" i="46"/>
  <c r="C6652" i="46"/>
  <c r="C6653" i="46"/>
  <c r="C6654" i="46"/>
  <c r="C6655" i="46"/>
  <c r="C6656" i="46"/>
  <c r="C6657" i="46"/>
  <c r="C6658" i="46"/>
  <c r="C6659" i="46"/>
  <c r="C6660" i="46"/>
  <c r="C6661" i="46"/>
  <c r="C6662" i="46"/>
  <c r="C6663" i="46"/>
  <c r="C6664" i="46"/>
  <c r="C6665" i="46"/>
  <c r="C6666" i="46"/>
  <c r="C6667" i="46"/>
  <c r="C6668" i="46"/>
  <c r="C6669" i="46"/>
  <c r="C6670" i="46"/>
  <c r="C6671" i="46"/>
  <c r="C6672" i="46"/>
  <c r="C6673" i="46"/>
  <c r="C6674" i="46"/>
  <c r="C6675" i="46"/>
  <c r="C6676" i="46"/>
  <c r="C6677" i="46"/>
  <c r="C6678" i="46"/>
  <c r="C6679" i="46"/>
  <c r="C6680" i="46"/>
  <c r="C6681" i="46"/>
  <c r="C6682" i="46"/>
  <c r="C6683" i="46"/>
  <c r="C6684" i="46"/>
  <c r="C6685" i="46"/>
  <c r="C6686" i="46"/>
  <c r="C6687" i="46"/>
  <c r="C6688" i="46"/>
  <c r="C6689" i="46"/>
  <c r="C6690" i="46"/>
  <c r="C6691" i="46"/>
  <c r="C6692" i="46"/>
  <c r="C6693" i="46"/>
  <c r="C6694" i="46"/>
  <c r="C6695" i="46"/>
  <c r="C6696" i="46"/>
  <c r="C6697" i="46"/>
  <c r="C6698" i="46"/>
  <c r="C6699" i="46"/>
  <c r="C6700" i="46"/>
  <c r="C6701" i="46"/>
  <c r="C6702" i="46"/>
  <c r="C6703" i="46"/>
  <c r="C6704" i="46"/>
  <c r="C6705" i="46"/>
  <c r="C6706" i="46"/>
  <c r="C6707" i="46"/>
  <c r="C6708" i="46"/>
  <c r="C6709" i="46"/>
  <c r="C6710" i="46"/>
  <c r="C6711" i="46"/>
  <c r="C6712" i="46"/>
  <c r="C6713" i="46"/>
  <c r="C6714" i="46"/>
  <c r="C6715" i="46"/>
  <c r="C6716" i="46"/>
  <c r="C6717" i="46"/>
  <c r="C6718" i="46"/>
  <c r="C6719" i="46"/>
  <c r="C6720" i="46"/>
  <c r="C6721" i="46"/>
  <c r="C6722" i="46"/>
  <c r="C6723" i="46"/>
  <c r="C6724" i="46"/>
  <c r="C6725" i="46"/>
  <c r="C6726" i="46"/>
  <c r="C6727" i="46"/>
  <c r="C6728" i="46"/>
  <c r="C6729" i="46"/>
  <c r="C6730" i="46"/>
  <c r="C6731" i="46"/>
  <c r="C6732" i="46"/>
  <c r="C6733" i="46"/>
  <c r="C6734" i="46"/>
  <c r="C6735" i="46"/>
  <c r="C6736" i="46"/>
  <c r="C6737" i="46"/>
  <c r="C6738" i="46"/>
  <c r="C6739" i="46"/>
  <c r="C6740" i="46"/>
  <c r="C6741" i="46"/>
  <c r="C6742" i="46"/>
  <c r="C6743" i="46"/>
  <c r="C6744" i="46"/>
  <c r="C6745" i="46"/>
  <c r="C6746" i="46"/>
  <c r="C6747" i="46"/>
  <c r="C6748" i="46"/>
  <c r="C6749" i="46"/>
  <c r="C6750" i="46"/>
  <c r="C6751" i="46"/>
  <c r="C6752" i="46"/>
  <c r="C6753" i="46"/>
  <c r="C6754" i="46"/>
  <c r="C6755" i="46"/>
  <c r="C6756" i="46"/>
  <c r="C6757" i="46"/>
  <c r="C6758" i="46"/>
  <c r="C6759" i="46"/>
  <c r="C6760" i="46"/>
  <c r="C6761" i="46"/>
  <c r="C6762" i="46"/>
  <c r="C6763" i="46"/>
  <c r="C6764" i="46"/>
  <c r="C6765" i="46"/>
  <c r="C6766" i="46"/>
  <c r="C6767" i="46"/>
  <c r="C6768" i="46"/>
  <c r="C6769" i="46"/>
  <c r="C6770" i="46"/>
  <c r="C6771" i="46"/>
  <c r="C6772" i="46"/>
  <c r="C6773" i="46"/>
  <c r="C6774" i="46"/>
  <c r="C6775" i="46"/>
  <c r="C6776" i="46"/>
  <c r="C6777" i="46"/>
  <c r="C6778" i="46"/>
  <c r="C6779" i="46"/>
  <c r="C6780" i="46"/>
  <c r="C6781" i="46"/>
  <c r="C6782" i="46"/>
  <c r="C6783" i="46"/>
  <c r="C6784" i="46"/>
  <c r="C6785" i="46"/>
  <c r="C6786" i="46"/>
  <c r="C6787" i="46"/>
  <c r="C6788" i="46"/>
  <c r="C6789" i="46"/>
  <c r="C6790" i="46"/>
  <c r="C6791" i="46"/>
  <c r="C6792" i="46"/>
  <c r="C6793" i="46"/>
  <c r="C6794" i="46"/>
  <c r="C6795" i="46"/>
  <c r="C6796" i="46"/>
  <c r="C6797" i="46"/>
  <c r="C6798" i="46"/>
  <c r="C6799" i="46"/>
  <c r="C6800" i="46"/>
  <c r="C6801" i="46"/>
  <c r="C6802" i="46"/>
  <c r="C6803" i="46"/>
  <c r="C6804" i="46"/>
  <c r="C6805" i="46"/>
  <c r="C6806" i="46"/>
  <c r="C6807" i="46"/>
  <c r="C6808" i="46"/>
  <c r="C6809" i="46"/>
  <c r="C6810" i="46"/>
  <c r="C6811" i="46"/>
  <c r="C6812" i="46"/>
  <c r="C6813" i="46"/>
  <c r="C6814" i="46"/>
  <c r="C6815" i="46"/>
  <c r="C6816" i="46"/>
  <c r="C6817" i="46"/>
  <c r="C6818" i="46"/>
  <c r="C6819" i="46"/>
  <c r="C6820" i="46"/>
  <c r="C6821" i="46"/>
  <c r="C6822" i="46"/>
  <c r="C6823" i="46"/>
  <c r="C6824" i="46"/>
  <c r="C6825" i="46"/>
  <c r="C6826" i="46"/>
  <c r="C6827" i="46"/>
  <c r="C6828" i="46"/>
  <c r="C6829" i="46"/>
  <c r="C6830" i="46"/>
  <c r="C6831" i="46"/>
  <c r="C6832" i="46"/>
  <c r="C6833" i="46"/>
  <c r="C6834" i="46"/>
  <c r="C6835" i="46"/>
  <c r="C6836" i="46"/>
  <c r="C6837" i="46"/>
  <c r="C6838" i="46"/>
  <c r="C6839" i="46"/>
  <c r="C6840" i="46"/>
  <c r="C6841" i="46"/>
  <c r="C6842" i="46"/>
  <c r="C6843" i="46"/>
  <c r="C6844" i="46"/>
  <c r="C6845" i="46"/>
  <c r="C6846" i="46"/>
  <c r="C6847" i="46"/>
  <c r="C6848" i="46"/>
  <c r="C6849" i="46"/>
  <c r="C6850" i="46"/>
  <c r="C6851" i="46"/>
  <c r="C6852" i="46"/>
  <c r="C6853" i="46"/>
  <c r="C6854" i="46"/>
  <c r="C6855" i="46"/>
  <c r="C6856" i="46"/>
  <c r="C6857" i="46"/>
  <c r="C6858" i="46"/>
  <c r="C6859" i="46"/>
  <c r="C6860" i="46"/>
  <c r="C6861" i="46"/>
  <c r="C6862" i="46"/>
  <c r="C6863" i="46"/>
  <c r="C6864" i="46"/>
  <c r="C6865" i="46"/>
  <c r="C6866" i="46"/>
  <c r="C6867" i="46"/>
  <c r="C6868" i="46"/>
  <c r="C6869" i="46"/>
  <c r="C6870" i="46"/>
  <c r="C6871" i="46"/>
  <c r="C6872" i="46"/>
  <c r="C6873" i="46"/>
  <c r="C6874" i="46"/>
  <c r="C6875" i="46"/>
  <c r="C6876" i="46"/>
  <c r="C6877" i="46"/>
  <c r="C6878" i="46"/>
  <c r="C6879" i="46"/>
  <c r="C6880" i="46"/>
  <c r="C6881" i="46"/>
  <c r="C6882" i="46"/>
  <c r="C6883" i="46"/>
  <c r="C6884" i="46"/>
  <c r="C6885" i="46"/>
  <c r="C6886" i="46"/>
  <c r="C6887" i="46"/>
  <c r="C6888" i="46"/>
  <c r="C6889" i="46"/>
  <c r="C6890" i="46"/>
  <c r="C6891" i="46"/>
  <c r="C6892" i="46"/>
  <c r="C6893" i="46"/>
  <c r="C6894" i="46"/>
  <c r="C6895" i="46"/>
  <c r="C6896" i="46"/>
  <c r="C6897" i="46"/>
  <c r="C6898" i="46"/>
  <c r="C6899" i="46"/>
  <c r="C6900" i="46"/>
  <c r="C6901" i="46"/>
  <c r="C6902" i="46"/>
  <c r="C6903" i="46"/>
  <c r="C6904" i="46"/>
  <c r="C6905" i="46"/>
  <c r="C6906" i="46"/>
  <c r="C6907" i="46"/>
  <c r="C6908" i="46"/>
  <c r="C6909" i="46"/>
  <c r="C6910" i="46"/>
  <c r="C6911" i="46"/>
  <c r="C6912" i="46"/>
  <c r="C6913" i="46"/>
  <c r="C6914" i="46"/>
  <c r="C6915" i="46"/>
  <c r="C6916" i="46"/>
  <c r="C6917" i="46"/>
  <c r="C6918" i="46"/>
  <c r="C6919" i="46"/>
  <c r="C6920" i="46"/>
  <c r="C6921" i="46"/>
  <c r="C6922" i="46"/>
  <c r="C6923" i="46"/>
  <c r="C6924" i="46"/>
  <c r="C6925" i="46"/>
  <c r="C6926" i="46"/>
  <c r="C6927" i="46"/>
  <c r="C6928" i="46"/>
  <c r="C6929" i="46"/>
  <c r="C6930" i="46"/>
  <c r="C6931" i="46"/>
  <c r="C6932" i="46"/>
  <c r="C6933" i="46"/>
  <c r="C6934" i="46"/>
  <c r="C6935" i="46"/>
  <c r="C6936" i="46"/>
  <c r="C6937" i="46"/>
  <c r="C6938" i="46"/>
  <c r="C6939" i="46"/>
  <c r="C6940" i="46"/>
  <c r="C6941" i="46"/>
  <c r="C6942" i="46"/>
  <c r="C6943" i="46"/>
  <c r="C6944" i="46"/>
  <c r="C6945" i="46"/>
  <c r="C6946" i="46"/>
  <c r="C6947" i="46"/>
  <c r="C6948" i="46"/>
  <c r="C6949" i="46"/>
  <c r="C6950" i="46"/>
  <c r="C6951" i="46"/>
  <c r="C6952" i="46"/>
  <c r="C6953" i="46"/>
  <c r="C6954" i="46"/>
  <c r="C6955" i="46"/>
  <c r="C6956" i="46"/>
  <c r="C6957" i="46"/>
  <c r="C6958" i="46"/>
  <c r="C6959" i="46"/>
  <c r="C6960" i="46"/>
  <c r="C6961" i="46"/>
  <c r="C6962" i="46"/>
  <c r="C6963" i="46"/>
  <c r="C6964" i="46"/>
  <c r="C6965" i="46"/>
  <c r="C6966" i="46"/>
  <c r="C6967" i="46"/>
  <c r="C6968" i="46"/>
  <c r="C6969" i="46"/>
  <c r="C6970" i="46"/>
  <c r="C6971" i="46"/>
  <c r="C6972" i="46"/>
  <c r="C6973" i="46"/>
  <c r="C6974" i="46"/>
  <c r="C6975" i="46"/>
  <c r="C6976" i="46"/>
  <c r="C6977" i="46"/>
  <c r="C6978" i="46"/>
  <c r="C6979" i="46"/>
  <c r="C6980" i="46"/>
  <c r="C6981" i="46"/>
  <c r="C6982" i="46"/>
  <c r="C6983" i="46"/>
  <c r="C6984" i="46"/>
  <c r="C6985" i="46"/>
  <c r="C6986" i="46"/>
  <c r="C6987" i="46"/>
  <c r="C6988" i="46"/>
  <c r="C6989" i="46"/>
  <c r="C6990" i="46"/>
  <c r="C6991" i="46"/>
  <c r="C6992" i="46"/>
  <c r="C6993" i="46"/>
  <c r="C6994" i="46"/>
  <c r="C6995" i="46"/>
  <c r="C6996" i="46"/>
  <c r="C6997" i="46"/>
  <c r="C6998" i="46"/>
  <c r="C6999" i="46"/>
  <c r="C7000" i="46"/>
  <c r="C7001" i="46"/>
  <c r="C7002" i="46"/>
  <c r="C7003" i="46"/>
  <c r="C7004" i="46"/>
  <c r="C7005" i="46"/>
  <c r="C7006" i="46"/>
  <c r="C7007" i="46"/>
  <c r="C7008" i="46"/>
  <c r="C7009" i="46"/>
  <c r="C7010" i="46"/>
  <c r="C7011" i="46"/>
  <c r="C7012" i="46"/>
  <c r="C7013" i="46"/>
  <c r="C7014" i="46"/>
  <c r="C7015" i="46"/>
  <c r="C7016" i="46"/>
  <c r="C7017" i="46"/>
  <c r="C7018" i="46"/>
  <c r="C7019" i="46"/>
  <c r="C7020" i="46"/>
  <c r="C7021" i="46"/>
  <c r="C7022" i="46"/>
  <c r="C7023" i="46"/>
  <c r="C7024" i="46"/>
  <c r="C7025" i="46"/>
  <c r="C7026" i="46"/>
  <c r="C7027" i="46"/>
  <c r="C7028" i="46"/>
  <c r="C7029" i="46"/>
  <c r="C7030" i="46"/>
  <c r="C7031" i="46"/>
  <c r="C7032" i="46"/>
  <c r="C7033" i="46"/>
  <c r="C7034" i="46"/>
  <c r="C7035" i="46"/>
  <c r="C7036" i="46"/>
  <c r="C7037" i="46"/>
  <c r="C7038" i="46"/>
  <c r="C7039" i="46"/>
  <c r="C7040" i="46"/>
  <c r="C7041" i="46"/>
  <c r="C7042" i="46"/>
  <c r="C7043" i="46"/>
  <c r="C7044" i="46"/>
  <c r="C7045" i="46"/>
  <c r="C7046" i="46"/>
  <c r="C7047" i="46"/>
  <c r="C7048" i="46"/>
  <c r="C7049" i="46"/>
  <c r="C7050" i="46"/>
  <c r="C7051" i="46"/>
  <c r="C7052" i="46"/>
  <c r="C7053" i="46"/>
  <c r="C7054" i="46"/>
  <c r="C7055" i="46"/>
  <c r="C7056" i="46"/>
  <c r="C7057" i="46"/>
  <c r="C7058" i="46"/>
  <c r="C7059" i="46"/>
  <c r="C7060" i="46"/>
  <c r="C7061" i="46"/>
  <c r="C7062" i="46"/>
  <c r="C7063" i="46"/>
  <c r="C7064" i="46"/>
  <c r="C7065" i="46"/>
  <c r="C7066" i="46"/>
  <c r="C7067" i="46"/>
  <c r="C7068" i="46"/>
  <c r="C7069" i="46"/>
  <c r="C7070" i="46"/>
  <c r="C7071" i="46"/>
  <c r="C7072" i="46"/>
  <c r="C7073" i="46"/>
  <c r="C7074" i="46"/>
  <c r="C7075" i="46"/>
  <c r="C7076" i="46"/>
  <c r="C7077" i="46"/>
  <c r="C7078" i="46"/>
  <c r="C7079" i="46"/>
  <c r="C7080" i="46"/>
  <c r="C7081" i="46"/>
  <c r="C7082" i="46"/>
  <c r="C7083" i="46"/>
  <c r="C7084" i="46"/>
  <c r="C7085" i="46"/>
  <c r="C7086" i="46"/>
  <c r="C7087" i="46"/>
  <c r="C7088" i="46"/>
  <c r="C7089" i="46"/>
  <c r="C7090" i="46"/>
  <c r="C7091" i="46"/>
  <c r="C7092" i="46"/>
  <c r="C7093" i="46"/>
  <c r="C7094" i="46"/>
  <c r="C7095" i="46"/>
  <c r="C7096" i="46"/>
  <c r="C7097" i="46"/>
  <c r="C7098" i="46"/>
  <c r="C7099" i="46"/>
  <c r="C7100" i="46"/>
  <c r="C7101" i="46"/>
  <c r="C7102" i="46"/>
  <c r="C7103" i="46"/>
  <c r="C7104" i="46"/>
  <c r="C7105" i="46"/>
  <c r="C7106" i="46"/>
  <c r="C7107" i="46"/>
  <c r="C7108" i="46"/>
  <c r="C7109" i="46"/>
  <c r="C7110" i="46"/>
  <c r="C7111" i="46"/>
  <c r="C7112" i="46"/>
  <c r="C7113" i="46"/>
  <c r="C7114" i="46"/>
  <c r="C7115" i="46"/>
  <c r="C7116" i="46"/>
  <c r="C7117" i="46"/>
  <c r="C7118" i="46"/>
  <c r="C7119" i="46"/>
  <c r="C7120" i="46"/>
  <c r="C7121" i="46"/>
  <c r="C7122" i="46"/>
  <c r="C7123" i="46"/>
  <c r="C7124" i="46"/>
  <c r="C7125" i="46"/>
  <c r="C7126" i="46"/>
  <c r="C7127" i="46"/>
  <c r="C7128" i="46"/>
  <c r="C7129" i="46"/>
  <c r="C7130" i="46"/>
  <c r="C7131" i="46"/>
  <c r="C7132" i="46"/>
  <c r="C7133" i="46"/>
  <c r="C7134" i="46"/>
  <c r="C7135" i="46"/>
  <c r="C7136" i="46"/>
  <c r="C7137" i="46"/>
  <c r="C7138" i="46"/>
  <c r="C7139" i="46"/>
  <c r="C7140" i="46"/>
  <c r="C7141" i="46"/>
  <c r="C7142" i="46"/>
  <c r="C7143" i="46"/>
  <c r="C7144" i="46"/>
  <c r="C7145" i="46"/>
  <c r="C7146" i="46"/>
  <c r="C7147" i="46"/>
  <c r="C7148" i="46"/>
  <c r="C7149" i="46"/>
  <c r="C7150" i="46"/>
  <c r="C7151" i="46"/>
  <c r="C7152" i="46"/>
  <c r="C7153" i="46"/>
  <c r="C7154" i="46"/>
  <c r="C7155" i="46"/>
  <c r="C7156" i="46"/>
  <c r="C7157" i="46"/>
  <c r="C7158" i="46"/>
  <c r="C7159" i="46"/>
  <c r="C7160" i="46"/>
  <c r="C7161" i="46"/>
  <c r="C7162" i="46"/>
  <c r="C7163" i="46"/>
  <c r="C7164" i="46"/>
  <c r="C7165" i="46"/>
  <c r="C7166" i="46"/>
  <c r="C7167" i="46"/>
  <c r="C7168" i="46"/>
  <c r="C7169" i="46"/>
  <c r="C7170" i="46"/>
  <c r="C7171" i="46"/>
  <c r="C7172" i="46"/>
  <c r="C7173" i="46"/>
  <c r="C7174" i="46"/>
  <c r="C7175" i="46"/>
  <c r="C7176" i="46"/>
  <c r="C7177" i="46"/>
  <c r="C7178" i="46"/>
  <c r="C7179" i="46"/>
  <c r="C7180" i="46"/>
  <c r="C7181" i="46"/>
  <c r="C7182" i="46"/>
  <c r="C7183" i="46"/>
  <c r="C7184" i="46"/>
  <c r="C7185" i="46"/>
  <c r="C7186" i="46"/>
  <c r="C7187" i="46"/>
  <c r="C7188" i="46"/>
  <c r="C7189" i="46"/>
  <c r="C7190" i="46"/>
  <c r="C7191" i="46"/>
  <c r="C7192" i="46"/>
  <c r="C7193" i="46"/>
  <c r="C7194" i="46"/>
  <c r="C7195" i="46"/>
  <c r="C7196" i="46"/>
  <c r="C7197" i="46"/>
  <c r="C7198" i="46"/>
  <c r="C7199" i="46"/>
  <c r="C7200" i="46"/>
  <c r="C7201" i="46"/>
  <c r="C7202" i="46"/>
  <c r="C7203" i="46"/>
  <c r="C7204" i="46"/>
  <c r="C7205" i="46"/>
  <c r="C7206" i="46"/>
  <c r="C7207" i="46"/>
  <c r="C7208" i="46"/>
  <c r="C7209" i="46"/>
  <c r="C7210" i="46"/>
  <c r="C7211" i="46"/>
  <c r="C7212" i="46"/>
  <c r="C7213" i="46"/>
  <c r="C7214" i="46"/>
  <c r="C7215" i="46"/>
  <c r="C7216" i="46"/>
  <c r="C7217" i="46"/>
  <c r="C7218" i="46"/>
  <c r="C7219" i="46"/>
  <c r="C7220" i="46"/>
  <c r="C7221" i="46"/>
  <c r="C7222" i="46"/>
  <c r="C7223" i="46"/>
  <c r="C7224" i="46"/>
  <c r="C7225" i="46"/>
  <c r="C7226" i="46"/>
  <c r="C7227" i="46"/>
  <c r="C7228" i="46"/>
  <c r="C7229" i="46"/>
  <c r="C7230" i="46"/>
  <c r="C7231" i="46"/>
  <c r="C7232" i="46"/>
  <c r="C7233" i="46"/>
  <c r="C7234" i="46"/>
  <c r="C7235" i="46"/>
  <c r="C7236" i="46"/>
  <c r="C7237" i="46"/>
  <c r="C7238" i="46"/>
  <c r="C7239" i="46"/>
  <c r="C7240" i="46"/>
  <c r="C7241" i="46"/>
  <c r="C7242" i="46"/>
  <c r="C7243" i="46"/>
  <c r="C7244" i="46"/>
  <c r="C7245" i="46"/>
  <c r="C7246" i="46"/>
  <c r="C7247" i="46"/>
  <c r="C7248" i="46"/>
  <c r="C7249" i="46"/>
  <c r="C7250" i="46"/>
  <c r="C7251" i="46"/>
  <c r="C7252" i="46"/>
  <c r="C7253" i="46"/>
  <c r="C7254" i="46"/>
  <c r="C7255" i="46"/>
  <c r="C7256" i="46"/>
  <c r="C7257" i="46"/>
  <c r="C7258" i="46"/>
  <c r="C7259" i="46"/>
  <c r="C7260" i="46"/>
  <c r="C7261" i="46"/>
  <c r="C7262" i="46"/>
  <c r="C7263" i="46"/>
  <c r="C7264" i="46"/>
  <c r="C7265" i="46"/>
  <c r="C7266" i="46"/>
  <c r="C7267" i="46"/>
  <c r="C7268" i="46"/>
  <c r="C7269" i="46"/>
  <c r="C7270" i="46"/>
  <c r="C7271" i="46"/>
  <c r="C7272" i="46"/>
  <c r="C7273" i="46"/>
  <c r="C7274" i="46"/>
  <c r="C7275" i="46"/>
  <c r="C7276" i="46"/>
  <c r="C7277" i="46"/>
  <c r="C7278" i="46"/>
  <c r="C7279" i="46"/>
  <c r="C7280" i="46"/>
  <c r="C7281" i="46"/>
  <c r="C7282" i="46"/>
  <c r="C7283" i="46"/>
  <c r="C7284" i="46"/>
  <c r="C7285" i="46"/>
  <c r="C7286" i="46"/>
  <c r="C7287" i="46"/>
  <c r="C7288" i="46"/>
  <c r="C7289" i="46"/>
  <c r="C7290" i="46"/>
  <c r="C7291" i="46"/>
  <c r="C7292" i="46"/>
  <c r="C7293" i="46"/>
  <c r="C7294" i="46"/>
  <c r="C7295" i="46"/>
  <c r="C7296" i="46"/>
  <c r="C7297" i="46"/>
  <c r="C7298" i="46"/>
  <c r="C7299" i="46"/>
  <c r="C7300" i="46"/>
  <c r="C7301" i="46"/>
  <c r="C7302" i="46"/>
  <c r="C7303" i="46"/>
  <c r="C7304" i="46"/>
  <c r="C7305" i="46"/>
  <c r="C7306" i="46"/>
  <c r="C7307" i="46"/>
  <c r="C7308" i="46"/>
  <c r="C7309" i="46"/>
  <c r="C7310" i="46"/>
  <c r="C7311" i="46"/>
  <c r="C7312" i="46"/>
  <c r="C7313" i="46"/>
  <c r="C7314" i="46"/>
  <c r="C7315" i="46"/>
  <c r="C7316" i="46"/>
  <c r="C7317" i="46"/>
  <c r="C7318" i="46"/>
  <c r="C7319" i="46"/>
  <c r="C7320" i="46"/>
  <c r="C7321" i="46"/>
  <c r="C7322" i="46"/>
  <c r="C7323" i="46"/>
  <c r="C7324" i="46"/>
  <c r="C7325" i="46"/>
  <c r="C7326" i="46"/>
  <c r="C7327" i="46"/>
  <c r="C7328" i="46"/>
  <c r="C7329" i="46"/>
  <c r="C7330" i="46"/>
  <c r="C7331" i="46"/>
  <c r="C7332" i="46"/>
  <c r="C7333" i="46"/>
  <c r="C7334" i="46"/>
  <c r="C7335" i="46"/>
  <c r="C7336" i="46"/>
  <c r="C7337" i="46"/>
  <c r="C7338" i="46"/>
  <c r="C7339" i="46"/>
  <c r="C7340" i="46"/>
  <c r="C7341" i="46"/>
  <c r="C7342" i="46"/>
  <c r="C7343" i="46"/>
  <c r="C7344" i="46"/>
  <c r="C7345" i="46"/>
  <c r="C7346" i="46"/>
  <c r="C7347" i="46"/>
  <c r="C7348" i="46"/>
  <c r="C7349" i="46"/>
  <c r="C7350" i="46"/>
  <c r="C7351" i="46"/>
  <c r="C7352" i="46"/>
  <c r="C7353" i="46"/>
  <c r="C7354" i="46"/>
  <c r="C7355" i="46"/>
  <c r="C7356" i="46"/>
  <c r="C7357" i="46"/>
  <c r="C7358" i="46"/>
  <c r="C7359" i="46"/>
  <c r="C7360" i="46"/>
  <c r="C7361" i="46"/>
  <c r="C7362" i="46"/>
  <c r="C7363" i="46"/>
  <c r="C7364" i="46"/>
  <c r="C7365" i="46"/>
  <c r="C7366" i="46"/>
  <c r="C7367" i="46"/>
  <c r="C7368" i="46"/>
  <c r="C7369" i="46"/>
  <c r="C7370" i="46"/>
  <c r="C7371" i="46"/>
  <c r="C7372" i="46"/>
  <c r="C7373" i="46"/>
  <c r="C7374" i="46"/>
  <c r="C7375" i="46"/>
  <c r="C7376" i="46"/>
  <c r="C7377" i="46"/>
  <c r="C7378" i="46"/>
  <c r="C7379" i="46"/>
  <c r="C7380" i="46"/>
  <c r="C7381" i="46"/>
  <c r="C7382" i="46"/>
  <c r="C7383" i="46"/>
  <c r="C7384" i="46"/>
  <c r="C7385" i="46"/>
  <c r="C7386" i="46"/>
  <c r="C7387" i="46"/>
  <c r="C7388" i="46"/>
  <c r="C7389" i="46"/>
  <c r="C7390" i="46"/>
  <c r="C7391" i="46"/>
  <c r="C7392" i="46"/>
  <c r="C7393" i="46"/>
  <c r="C7394" i="46"/>
  <c r="C7395" i="46"/>
  <c r="C7396" i="46"/>
  <c r="C7397" i="46"/>
  <c r="C7398" i="46"/>
  <c r="C7399" i="46"/>
  <c r="C7400" i="46"/>
  <c r="C7401" i="46"/>
  <c r="C7402" i="46"/>
  <c r="C7403" i="46"/>
  <c r="C7404" i="46"/>
  <c r="C7405" i="46"/>
  <c r="C7406" i="46"/>
  <c r="C7407" i="46"/>
  <c r="C7408" i="46"/>
  <c r="C7409" i="46"/>
  <c r="C7410" i="46"/>
  <c r="C7411" i="46"/>
  <c r="C7412" i="46"/>
  <c r="C7413" i="46"/>
  <c r="C7414" i="46"/>
  <c r="C7415" i="46"/>
  <c r="C7416" i="46"/>
  <c r="C7417" i="46"/>
  <c r="C7418" i="46"/>
  <c r="C7419" i="46"/>
  <c r="C7420" i="46"/>
  <c r="C7421" i="46"/>
  <c r="C7422" i="46"/>
  <c r="C7423" i="46"/>
  <c r="C7424" i="46"/>
  <c r="C7425" i="46"/>
  <c r="C7426" i="46"/>
  <c r="C7427" i="46"/>
  <c r="C7428" i="46"/>
  <c r="C7429" i="46"/>
  <c r="C7430" i="46"/>
  <c r="C7431" i="46"/>
  <c r="C7432" i="46"/>
  <c r="C7433" i="46"/>
  <c r="C7434" i="46"/>
  <c r="C7435" i="46"/>
  <c r="C7436" i="46"/>
  <c r="C7437" i="46"/>
  <c r="C7438" i="46"/>
  <c r="C7439" i="46"/>
  <c r="C7440" i="46"/>
  <c r="C7441" i="46"/>
  <c r="C7442" i="46"/>
  <c r="C7443" i="46"/>
  <c r="C7444" i="46"/>
  <c r="C7445" i="46"/>
  <c r="C7446" i="46"/>
  <c r="C7447" i="46"/>
  <c r="C7448" i="46"/>
  <c r="C7449" i="46"/>
  <c r="C7450" i="46"/>
  <c r="C7451" i="46"/>
  <c r="C7452" i="46"/>
  <c r="C7453" i="46"/>
  <c r="C7454" i="46"/>
  <c r="C7455" i="46"/>
  <c r="C7456" i="46"/>
  <c r="C7457" i="46"/>
  <c r="C7458" i="46"/>
  <c r="C7459" i="46"/>
  <c r="C7460" i="46"/>
  <c r="C7461" i="46"/>
  <c r="C7462" i="46"/>
  <c r="C7463" i="46"/>
  <c r="C7464" i="46"/>
  <c r="C7465" i="46"/>
  <c r="C7466" i="46"/>
  <c r="C7467" i="46"/>
  <c r="C7468" i="46"/>
  <c r="C7469" i="46"/>
  <c r="C7470" i="46"/>
  <c r="C7471" i="46"/>
  <c r="C7472" i="46"/>
  <c r="C7473" i="46"/>
  <c r="C7474" i="46"/>
  <c r="C7475" i="46"/>
  <c r="C7476" i="46"/>
  <c r="C7477" i="46"/>
  <c r="C7478" i="46"/>
  <c r="C7479" i="46"/>
  <c r="C7480" i="46"/>
  <c r="C7481" i="46"/>
  <c r="C7482" i="46"/>
  <c r="C7483" i="46"/>
  <c r="C7484" i="46"/>
  <c r="C7485" i="46"/>
  <c r="C7486" i="46"/>
  <c r="C7487" i="46"/>
  <c r="C7488" i="46"/>
  <c r="C7489" i="46"/>
  <c r="C7490" i="46"/>
  <c r="C7491" i="46"/>
  <c r="C7492" i="46"/>
  <c r="C7493" i="46"/>
  <c r="C7494" i="46"/>
  <c r="C7495" i="46"/>
  <c r="C7496" i="46"/>
  <c r="C7497" i="46"/>
  <c r="C7498" i="46"/>
  <c r="C7499" i="46"/>
  <c r="C7500" i="46"/>
  <c r="C7501" i="46"/>
  <c r="C7502" i="46"/>
  <c r="C7503" i="46"/>
  <c r="C7504" i="46"/>
  <c r="C7505" i="46"/>
  <c r="C7506" i="46"/>
  <c r="C7507" i="46"/>
  <c r="C7508" i="46"/>
  <c r="C7509" i="46"/>
  <c r="C7510" i="46"/>
  <c r="C7511" i="46"/>
  <c r="C7512" i="46"/>
  <c r="C7513" i="46"/>
  <c r="C7514" i="46"/>
  <c r="C7515" i="46"/>
  <c r="C7516" i="46"/>
  <c r="C7517" i="46"/>
  <c r="C7518" i="46"/>
  <c r="C7519" i="46"/>
  <c r="C7520" i="46"/>
  <c r="C7521" i="46"/>
  <c r="C7522" i="46"/>
  <c r="C7523" i="46"/>
  <c r="C7524" i="46"/>
  <c r="C7525" i="46"/>
  <c r="C7526" i="46"/>
  <c r="C7527" i="46"/>
  <c r="C7528" i="46"/>
  <c r="C7529" i="46"/>
  <c r="C7530" i="46"/>
  <c r="C7531" i="46"/>
  <c r="C7532" i="46"/>
  <c r="C7533" i="46"/>
  <c r="C7534" i="46"/>
  <c r="C7535" i="46"/>
  <c r="C7536" i="46"/>
  <c r="C7537" i="46"/>
  <c r="C7538" i="46"/>
  <c r="C7539" i="46"/>
  <c r="C7540" i="46"/>
  <c r="C7541" i="46"/>
  <c r="C7542" i="46"/>
  <c r="C7543" i="46"/>
  <c r="C7544" i="46"/>
  <c r="C7545" i="46"/>
  <c r="C7546" i="46"/>
  <c r="C7547" i="46"/>
  <c r="C7548" i="46"/>
  <c r="C7549" i="46"/>
  <c r="C7550" i="46"/>
  <c r="C7551" i="46"/>
  <c r="C7552" i="46"/>
  <c r="C7553" i="46"/>
  <c r="C7554" i="46"/>
  <c r="C7555" i="46"/>
  <c r="C7556" i="46"/>
  <c r="C7557" i="46"/>
  <c r="C7558" i="46"/>
  <c r="C7559" i="46"/>
  <c r="C7560" i="46"/>
  <c r="C7561" i="46"/>
  <c r="C7562" i="46"/>
  <c r="C7563" i="46"/>
  <c r="C7564" i="46"/>
  <c r="C7565" i="46"/>
  <c r="C7566" i="46"/>
  <c r="C7567" i="46"/>
  <c r="C7568" i="46"/>
  <c r="C7569" i="46"/>
  <c r="C7570" i="46"/>
  <c r="C7571" i="46"/>
  <c r="C7572" i="46"/>
  <c r="C7573" i="46"/>
  <c r="C7574" i="46"/>
  <c r="C7575" i="46"/>
  <c r="C7576" i="46"/>
  <c r="C7577" i="46"/>
  <c r="C7578" i="46"/>
  <c r="C7579" i="46"/>
  <c r="C7580" i="46"/>
  <c r="C7581" i="46"/>
  <c r="C7582" i="46"/>
  <c r="C7583" i="46"/>
  <c r="C7584" i="46"/>
  <c r="C7585" i="46"/>
  <c r="C7586" i="46"/>
  <c r="C7587" i="46"/>
  <c r="C7588" i="46"/>
  <c r="C7589" i="46"/>
  <c r="C7590" i="46"/>
  <c r="C7591" i="46"/>
  <c r="C7592" i="46"/>
  <c r="C7593" i="46"/>
  <c r="C7594" i="46"/>
  <c r="C7595" i="46"/>
  <c r="C7596" i="46"/>
  <c r="C7597" i="46"/>
  <c r="C7598" i="46"/>
  <c r="C7599" i="46"/>
  <c r="C7600" i="46"/>
  <c r="C7601" i="46"/>
  <c r="C7602" i="46"/>
  <c r="C7603" i="46"/>
  <c r="C7604" i="46"/>
  <c r="C7605" i="46"/>
  <c r="C7606" i="46"/>
  <c r="C7607" i="46"/>
  <c r="C7608" i="46"/>
  <c r="C7609" i="46"/>
  <c r="C7610" i="46"/>
  <c r="C7611" i="46"/>
  <c r="C7612" i="46"/>
  <c r="C7613" i="46"/>
  <c r="C7614" i="46"/>
  <c r="C7615" i="46"/>
  <c r="C7616" i="46"/>
  <c r="C7617" i="46"/>
  <c r="C7618" i="46"/>
  <c r="C7619" i="46"/>
  <c r="C7620" i="46"/>
  <c r="C7621" i="46"/>
  <c r="C7622" i="46"/>
  <c r="C7623" i="46"/>
  <c r="C7624" i="46"/>
  <c r="C7625" i="46"/>
  <c r="C7626" i="46"/>
  <c r="C7627" i="46"/>
  <c r="C7628" i="46"/>
  <c r="C7629" i="46"/>
  <c r="C7630" i="46"/>
  <c r="C7631" i="46"/>
  <c r="C7632" i="46"/>
  <c r="C7633" i="46"/>
  <c r="C7634" i="46"/>
  <c r="C7635" i="46"/>
  <c r="C7636" i="46"/>
  <c r="C7637" i="46"/>
  <c r="C7638" i="46"/>
  <c r="C7639" i="46"/>
  <c r="C7640" i="46"/>
  <c r="C7641" i="46"/>
  <c r="C7642" i="46"/>
  <c r="C7643" i="46"/>
  <c r="C7644" i="46"/>
  <c r="C7645" i="46"/>
  <c r="C7646" i="46"/>
  <c r="C7647" i="46"/>
  <c r="C7648" i="46"/>
  <c r="C7649" i="46"/>
  <c r="C7650" i="46"/>
  <c r="C7651" i="46"/>
  <c r="C7652" i="46"/>
  <c r="C7653" i="46"/>
  <c r="C7654" i="46"/>
  <c r="C7655" i="46"/>
  <c r="C7656" i="46"/>
  <c r="C7657" i="46"/>
  <c r="C7658" i="46"/>
  <c r="C7659" i="46"/>
  <c r="C7660" i="46"/>
  <c r="C7661" i="46"/>
  <c r="C7662" i="46"/>
  <c r="C7663" i="46"/>
  <c r="C7664" i="46"/>
  <c r="C7665" i="46"/>
  <c r="C7666" i="46"/>
  <c r="C7667" i="46"/>
  <c r="C7668" i="46"/>
  <c r="C7669" i="46"/>
  <c r="C7670" i="46"/>
  <c r="C7671" i="46"/>
  <c r="C7672" i="46"/>
  <c r="C7673" i="46"/>
  <c r="C7674" i="46"/>
  <c r="C7675" i="46"/>
  <c r="C7676" i="46"/>
  <c r="C7677" i="46"/>
  <c r="C7678" i="46"/>
  <c r="C7679" i="46"/>
  <c r="C7680" i="46"/>
  <c r="C7681" i="46"/>
  <c r="C7682" i="46"/>
  <c r="C7683" i="46"/>
  <c r="C7684" i="46"/>
  <c r="C7685" i="46"/>
  <c r="C7686" i="46"/>
  <c r="C7687" i="46"/>
  <c r="C7688" i="46"/>
  <c r="C7689" i="46"/>
  <c r="C2" i="46"/>
  <c r="B3" i="46"/>
  <c r="B4" i="46"/>
  <c r="B5" i="46"/>
  <c r="B6" i="46"/>
  <c r="B7" i="46"/>
  <c r="B8" i="46"/>
  <c r="B9" i="46"/>
  <c r="B10" i="46"/>
  <c r="B11" i="46"/>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412" i="46"/>
  <c r="B1413" i="46"/>
  <c r="B1414" i="46"/>
  <c r="B1415" i="46"/>
  <c r="B1416" i="46"/>
  <c r="B1417" i="46"/>
  <c r="B1418" i="46"/>
  <c r="B1419" i="46"/>
  <c r="B1420" i="46"/>
  <c r="B1421" i="46"/>
  <c r="B1422" i="46"/>
  <c r="B1423" i="46"/>
  <c r="B1424" i="46"/>
  <c r="B1425" i="46"/>
  <c r="B1426" i="46"/>
  <c r="B1427" i="46"/>
  <c r="B1428" i="46"/>
  <c r="B1429" i="46"/>
  <c r="B1430" i="46"/>
  <c r="B1431" i="46"/>
  <c r="B1432" i="46"/>
  <c r="B1433" i="46"/>
  <c r="B1434" i="46"/>
  <c r="B1435" i="46"/>
  <c r="B1436" i="46"/>
  <c r="B1437" i="46"/>
  <c r="B1438" i="46"/>
  <c r="B1439" i="46"/>
  <c r="B1440" i="46"/>
  <c r="B1441" i="46"/>
  <c r="B1442" i="46"/>
  <c r="B1443" i="46"/>
  <c r="B1444" i="46"/>
  <c r="B1445" i="46"/>
  <c r="B1446" i="46"/>
  <c r="B1447" i="46"/>
  <c r="B1448" i="46"/>
  <c r="B1449" i="46"/>
  <c r="B1450" i="46"/>
  <c r="B1451" i="46"/>
  <c r="B1452" i="46"/>
  <c r="B1453" i="46"/>
  <c r="B1454" i="46"/>
  <c r="B1455" i="46"/>
  <c r="B1456" i="46"/>
  <c r="B1457" i="46"/>
  <c r="B1458" i="46"/>
  <c r="B1459" i="46"/>
  <c r="B1460" i="46"/>
  <c r="B1461" i="46"/>
  <c r="B1462" i="46"/>
  <c r="B1463" i="46"/>
  <c r="B1464" i="46"/>
  <c r="B1465" i="46"/>
  <c r="B1466" i="46"/>
  <c r="B1467" i="46"/>
  <c r="B1468" i="46"/>
  <c r="B1469" i="46"/>
  <c r="B1470" i="46"/>
  <c r="B1471" i="46"/>
  <c r="B1472" i="46"/>
  <c r="B1473" i="46"/>
  <c r="B1474" i="46"/>
  <c r="B1475" i="46"/>
  <c r="B1476" i="46"/>
  <c r="B1477" i="46"/>
  <c r="B1478" i="46"/>
  <c r="B1479" i="46"/>
  <c r="B1480" i="46"/>
  <c r="B1481" i="46"/>
  <c r="B1482" i="46"/>
  <c r="B1483" i="46"/>
  <c r="B1484" i="46"/>
  <c r="B1485" i="46"/>
  <c r="B1486" i="46"/>
  <c r="B1487" i="46"/>
  <c r="B1488" i="46"/>
  <c r="B1489" i="46"/>
  <c r="B1490" i="46"/>
  <c r="B1491" i="46"/>
  <c r="B1492" i="46"/>
  <c r="B1493" i="46"/>
  <c r="B1494" i="46"/>
  <c r="B1495" i="46"/>
  <c r="B1496" i="46"/>
  <c r="B1497" i="46"/>
  <c r="B1498" i="46"/>
  <c r="B1499" i="46"/>
  <c r="B1500" i="46"/>
  <c r="B1501" i="46"/>
  <c r="B1502" i="46"/>
  <c r="B1503" i="46"/>
  <c r="B1504" i="46"/>
  <c r="B1505" i="46"/>
  <c r="B1506" i="46"/>
  <c r="B1507" i="46"/>
  <c r="B1508" i="46"/>
  <c r="B1509" i="46"/>
  <c r="B1510" i="46"/>
  <c r="B1511" i="46"/>
  <c r="B1512" i="46"/>
  <c r="B1513" i="46"/>
  <c r="B1514" i="46"/>
  <c r="B1515" i="46"/>
  <c r="B1516" i="46"/>
  <c r="B1517" i="46"/>
  <c r="B1518" i="46"/>
  <c r="B1519" i="46"/>
  <c r="B1520" i="46"/>
  <c r="B1521" i="46"/>
  <c r="B1522" i="46"/>
  <c r="B1523" i="46"/>
  <c r="B1524" i="46"/>
  <c r="B1525" i="46"/>
  <c r="B1526" i="46"/>
  <c r="B1527" i="46"/>
  <c r="B1528" i="46"/>
  <c r="B1529" i="46"/>
  <c r="B1530" i="46"/>
  <c r="B1531" i="46"/>
  <c r="B1532" i="46"/>
  <c r="B1533" i="46"/>
  <c r="B1534" i="46"/>
  <c r="B1535" i="46"/>
  <c r="B1536" i="46"/>
  <c r="B1537" i="46"/>
  <c r="B1538" i="46"/>
  <c r="B1539" i="46"/>
  <c r="B1540" i="46"/>
  <c r="B1541" i="46"/>
  <c r="B1542" i="46"/>
  <c r="B1543" i="46"/>
  <c r="B1544" i="46"/>
  <c r="B1545" i="46"/>
  <c r="B1546" i="46"/>
  <c r="B1547" i="46"/>
  <c r="B1548" i="46"/>
  <c r="B1549" i="46"/>
  <c r="B1550" i="46"/>
  <c r="B1551" i="46"/>
  <c r="B1552" i="46"/>
  <c r="B1553" i="46"/>
  <c r="B1554" i="46"/>
  <c r="B1555" i="46"/>
  <c r="B1556" i="46"/>
  <c r="B1557" i="46"/>
  <c r="B1558" i="46"/>
  <c r="B1559" i="46"/>
  <c r="B1560" i="46"/>
  <c r="B1561" i="46"/>
  <c r="B1562" i="46"/>
  <c r="B1563" i="46"/>
  <c r="B1564" i="46"/>
  <c r="B1565" i="46"/>
  <c r="B1566" i="46"/>
  <c r="B1567" i="46"/>
  <c r="B1568" i="46"/>
  <c r="B1569" i="46"/>
  <c r="B1570" i="46"/>
  <c r="B1571" i="46"/>
  <c r="B1572" i="46"/>
  <c r="B1573" i="46"/>
  <c r="B1574" i="46"/>
  <c r="B1575" i="46"/>
  <c r="B1576" i="46"/>
  <c r="B1577" i="46"/>
  <c r="B1578" i="46"/>
  <c r="B1579" i="46"/>
  <c r="B1580" i="46"/>
  <c r="B1581" i="46"/>
  <c r="B1582" i="46"/>
  <c r="B1583" i="46"/>
  <c r="B1584" i="46"/>
  <c r="B1585" i="46"/>
  <c r="B1586" i="46"/>
  <c r="B1587" i="46"/>
  <c r="B1588" i="46"/>
  <c r="B1589" i="46"/>
  <c r="B1590" i="46"/>
  <c r="B1591" i="46"/>
  <c r="B1592" i="46"/>
  <c r="B1593" i="46"/>
  <c r="B1594" i="46"/>
  <c r="B1595" i="46"/>
  <c r="B1596" i="46"/>
  <c r="B1597" i="46"/>
  <c r="B1598" i="46"/>
  <c r="B1599" i="46"/>
  <c r="B1600" i="46"/>
  <c r="B1601" i="46"/>
  <c r="B1602" i="46"/>
  <c r="B1603" i="46"/>
  <c r="B1604" i="46"/>
  <c r="B1605" i="46"/>
  <c r="B1606" i="46"/>
  <c r="B1607" i="46"/>
  <c r="B1608" i="46"/>
  <c r="B1609" i="46"/>
  <c r="B1610" i="46"/>
  <c r="B1611" i="46"/>
  <c r="B1612" i="46"/>
  <c r="B1613" i="46"/>
  <c r="B1614" i="46"/>
  <c r="B1615" i="46"/>
  <c r="B1616" i="46"/>
  <c r="B1617" i="46"/>
  <c r="B1618" i="46"/>
  <c r="B1619" i="46"/>
  <c r="B1620" i="46"/>
  <c r="B1621" i="46"/>
  <c r="B1622" i="46"/>
  <c r="B1623" i="46"/>
  <c r="B1624" i="46"/>
  <c r="B1625" i="46"/>
  <c r="B1626" i="46"/>
  <c r="B1627" i="46"/>
  <c r="B1628" i="46"/>
  <c r="B1629" i="46"/>
  <c r="B1630" i="46"/>
  <c r="B1631" i="46"/>
  <c r="B1632" i="46"/>
  <c r="B1633" i="46"/>
  <c r="B1634" i="46"/>
  <c r="B1635" i="46"/>
  <c r="B1636" i="46"/>
  <c r="B1637" i="46"/>
  <c r="B1638" i="46"/>
  <c r="B1639" i="46"/>
  <c r="B1640" i="46"/>
  <c r="B1641" i="46"/>
  <c r="B1642" i="46"/>
  <c r="B1643" i="46"/>
  <c r="B1644" i="46"/>
  <c r="B1645" i="46"/>
  <c r="B1646" i="46"/>
  <c r="B1647" i="46"/>
  <c r="B1648" i="46"/>
  <c r="B1649" i="46"/>
  <c r="B1650" i="46"/>
  <c r="B1651" i="46"/>
  <c r="B1652" i="46"/>
  <c r="B1653" i="46"/>
  <c r="B1654" i="46"/>
  <c r="B1655" i="46"/>
  <c r="B1656" i="46"/>
  <c r="B1657" i="46"/>
  <c r="B1658" i="46"/>
  <c r="B1659" i="46"/>
  <c r="B1660" i="46"/>
  <c r="B1661" i="46"/>
  <c r="B1662" i="46"/>
  <c r="B1663" i="46"/>
  <c r="B1664" i="46"/>
  <c r="B1665" i="46"/>
  <c r="B1666" i="46"/>
  <c r="B1667" i="46"/>
  <c r="B1668" i="46"/>
  <c r="B1669" i="46"/>
  <c r="B1670" i="46"/>
  <c r="B1671" i="46"/>
  <c r="B1672" i="46"/>
  <c r="B1673" i="46"/>
  <c r="B1674" i="46"/>
  <c r="B1675" i="46"/>
  <c r="B1676" i="46"/>
  <c r="B1677" i="46"/>
  <c r="B1678" i="46"/>
  <c r="B1679" i="46"/>
  <c r="B1680" i="46"/>
  <c r="B1681" i="46"/>
  <c r="B1682" i="46"/>
  <c r="B1683" i="46"/>
  <c r="B1684" i="46"/>
  <c r="B1685" i="46"/>
  <c r="B1686" i="46"/>
  <c r="B1687" i="46"/>
  <c r="B1688" i="46"/>
  <c r="B1689" i="46"/>
  <c r="B1690" i="46"/>
  <c r="B1691" i="46"/>
  <c r="B1692" i="46"/>
  <c r="B1693" i="46"/>
  <c r="B1694" i="46"/>
  <c r="B1695" i="46"/>
  <c r="B1696" i="46"/>
  <c r="B1697" i="46"/>
  <c r="B1698" i="46"/>
  <c r="B1699" i="46"/>
  <c r="B1700" i="46"/>
  <c r="B1701" i="46"/>
  <c r="B1702" i="46"/>
  <c r="B1703" i="46"/>
  <c r="B1704" i="46"/>
  <c r="B1705" i="46"/>
  <c r="B1706" i="46"/>
  <c r="B1707" i="46"/>
  <c r="B1708" i="46"/>
  <c r="B1709" i="46"/>
  <c r="B1710" i="46"/>
  <c r="B1711" i="46"/>
  <c r="B1712" i="46"/>
  <c r="B1713" i="46"/>
  <c r="B1714" i="46"/>
  <c r="B1715" i="46"/>
  <c r="B1716" i="46"/>
  <c r="B1717" i="46"/>
  <c r="B1718" i="46"/>
  <c r="B1719" i="46"/>
  <c r="B1720" i="46"/>
  <c r="B1721" i="46"/>
  <c r="B1722" i="46"/>
  <c r="B1723" i="46"/>
  <c r="B1724" i="46"/>
  <c r="B1725" i="46"/>
  <c r="B1726" i="46"/>
  <c r="B1727" i="46"/>
  <c r="B1728" i="46"/>
  <c r="B1729" i="46"/>
  <c r="B1730" i="46"/>
  <c r="B1731" i="46"/>
  <c r="B1732" i="46"/>
  <c r="B1733" i="46"/>
  <c r="B1734" i="46"/>
  <c r="B1735" i="46"/>
  <c r="B1736" i="46"/>
  <c r="B1737" i="46"/>
  <c r="B1738" i="46"/>
  <c r="B1739" i="46"/>
  <c r="B1740" i="46"/>
  <c r="B1741" i="46"/>
  <c r="B1742" i="46"/>
  <c r="B1743" i="46"/>
  <c r="B1744" i="46"/>
  <c r="B1745" i="46"/>
  <c r="B1746" i="46"/>
  <c r="B1747" i="46"/>
  <c r="B1748" i="46"/>
  <c r="B1749" i="46"/>
  <c r="B1750" i="46"/>
  <c r="B1751" i="46"/>
  <c r="B1752" i="46"/>
  <c r="B1753" i="46"/>
  <c r="B1754" i="46"/>
  <c r="B1755" i="46"/>
  <c r="B1756" i="46"/>
  <c r="B1757" i="46"/>
  <c r="B1758" i="46"/>
  <c r="B1759" i="46"/>
  <c r="B1760" i="46"/>
  <c r="B1761" i="46"/>
  <c r="B1762" i="46"/>
  <c r="B1763" i="46"/>
  <c r="B1764" i="46"/>
  <c r="B1765" i="46"/>
  <c r="B1766" i="46"/>
  <c r="B1767" i="46"/>
  <c r="B1768" i="46"/>
  <c r="B1769" i="46"/>
  <c r="B1770" i="46"/>
  <c r="B1771" i="46"/>
  <c r="B1772" i="46"/>
  <c r="B1773" i="46"/>
  <c r="B1774" i="46"/>
  <c r="B1775" i="46"/>
  <c r="B1776" i="46"/>
  <c r="B1777" i="46"/>
  <c r="B1778" i="46"/>
  <c r="B1779" i="46"/>
  <c r="B1780" i="46"/>
  <c r="B1781" i="46"/>
  <c r="B1782" i="46"/>
  <c r="B1783" i="46"/>
  <c r="B1784" i="46"/>
  <c r="B1785" i="46"/>
  <c r="B1786" i="46"/>
  <c r="B1787" i="46"/>
  <c r="B1788" i="46"/>
  <c r="B1789" i="46"/>
  <c r="B1790" i="46"/>
  <c r="B1791" i="46"/>
  <c r="B1792" i="46"/>
  <c r="B1793" i="46"/>
  <c r="B1794" i="46"/>
  <c r="B1795" i="46"/>
  <c r="B1796" i="46"/>
  <c r="B1797" i="46"/>
  <c r="B1798" i="46"/>
  <c r="B1799" i="46"/>
  <c r="B1800" i="46"/>
  <c r="B1801" i="46"/>
  <c r="B1802" i="46"/>
  <c r="B1803" i="46"/>
  <c r="B1804" i="46"/>
  <c r="B1805" i="46"/>
  <c r="B1806" i="46"/>
  <c r="B1807" i="46"/>
  <c r="B1808" i="46"/>
  <c r="B1809" i="46"/>
  <c r="B1810" i="46"/>
  <c r="B1811" i="46"/>
  <c r="B1812" i="46"/>
  <c r="B1813" i="46"/>
  <c r="B1814" i="46"/>
  <c r="B1815" i="46"/>
  <c r="B1816" i="46"/>
  <c r="B1817" i="46"/>
  <c r="B1818" i="46"/>
  <c r="B1819" i="46"/>
  <c r="B1820" i="46"/>
  <c r="B1821" i="46"/>
  <c r="B1822" i="46"/>
  <c r="B1823" i="46"/>
  <c r="B1824" i="46"/>
  <c r="B1825" i="46"/>
  <c r="B1826" i="46"/>
  <c r="B1827" i="46"/>
  <c r="B1828" i="46"/>
  <c r="B1829" i="46"/>
  <c r="B1830" i="46"/>
  <c r="B1831" i="46"/>
  <c r="B1832" i="46"/>
  <c r="B1833" i="46"/>
  <c r="B1834" i="46"/>
  <c r="B1835" i="46"/>
  <c r="B1836" i="46"/>
  <c r="B1837" i="46"/>
  <c r="B1838" i="46"/>
  <c r="B1839" i="46"/>
  <c r="B1840" i="46"/>
  <c r="B1841" i="46"/>
  <c r="B1842" i="46"/>
  <c r="B1843" i="46"/>
  <c r="B1844" i="46"/>
  <c r="B1845" i="46"/>
  <c r="B1846" i="46"/>
  <c r="B1847" i="46"/>
  <c r="B1848" i="46"/>
  <c r="B1849" i="46"/>
  <c r="B1850" i="46"/>
  <c r="B1851" i="46"/>
  <c r="B1852" i="46"/>
  <c r="B1853" i="46"/>
  <c r="B1854" i="46"/>
  <c r="B1855" i="46"/>
  <c r="B1856" i="46"/>
  <c r="B1857" i="46"/>
  <c r="B1858" i="46"/>
  <c r="B1859" i="46"/>
  <c r="B1860" i="46"/>
  <c r="B1861" i="46"/>
  <c r="B1862" i="46"/>
  <c r="B1863" i="46"/>
  <c r="B1864" i="46"/>
  <c r="B1865" i="46"/>
  <c r="B1866" i="46"/>
  <c r="B1867" i="46"/>
  <c r="B1868" i="46"/>
  <c r="B1869" i="46"/>
  <c r="B1870" i="46"/>
  <c r="B1871" i="46"/>
  <c r="B1872" i="46"/>
  <c r="B1873" i="46"/>
  <c r="B1874" i="46"/>
  <c r="B1875" i="46"/>
  <c r="B1876" i="46"/>
  <c r="B1877" i="46"/>
  <c r="B1878" i="46"/>
  <c r="B1879" i="46"/>
  <c r="B1880" i="46"/>
  <c r="B1881" i="46"/>
  <c r="B1882" i="46"/>
  <c r="B1883" i="46"/>
  <c r="B1884" i="46"/>
  <c r="B1885" i="46"/>
  <c r="B1886" i="46"/>
  <c r="B1887" i="46"/>
  <c r="B1888" i="46"/>
  <c r="B1889" i="46"/>
  <c r="B1890" i="46"/>
  <c r="B1891" i="46"/>
  <c r="B1892" i="46"/>
  <c r="B1893" i="46"/>
  <c r="B1894" i="46"/>
  <c r="B1895" i="46"/>
  <c r="B1896" i="46"/>
  <c r="B1897" i="46"/>
  <c r="B1898" i="46"/>
  <c r="B1899" i="46"/>
  <c r="B1900" i="46"/>
  <c r="B1901" i="46"/>
  <c r="B1902" i="46"/>
  <c r="B1903" i="46"/>
  <c r="B1904" i="46"/>
  <c r="B1905" i="46"/>
  <c r="B1906" i="46"/>
  <c r="B1907" i="46"/>
  <c r="B1908" i="46"/>
  <c r="B1909" i="46"/>
  <c r="B1910" i="46"/>
  <c r="B1911" i="46"/>
  <c r="B1912" i="46"/>
  <c r="B1913" i="46"/>
  <c r="B1914" i="46"/>
  <c r="B1915" i="46"/>
  <c r="B1916" i="46"/>
  <c r="B1917" i="46"/>
  <c r="B1918" i="46"/>
  <c r="B1919" i="46"/>
  <c r="B1920" i="46"/>
  <c r="B1921" i="46"/>
  <c r="B1922" i="46"/>
  <c r="B1923" i="46"/>
  <c r="B1924" i="46"/>
  <c r="B1925" i="46"/>
  <c r="B1926" i="46"/>
  <c r="B1927" i="46"/>
  <c r="B1928" i="46"/>
  <c r="B1929" i="46"/>
  <c r="B1930" i="46"/>
  <c r="B1931" i="46"/>
  <c r="B1932" i="46"/>
  <c r="B1933" i="46"/>
  <c r="B1934" i="46"/>
  <c r="B1935" i="46"/>
  <c r="B1936" i="46"/>
  <c r="B1937" i="46"/>
  <c r="B1938" i="46"/>
  <c r="B1939" i="46"/>
  <c r="B1940" i="46"/>
  <c r="B1941" i="46"/>
  <c r="B1942" i="46"/>
  <c r="B1943" i="46"/>
  <c r="B1944" i="46"/>
  <c r="B1945" i="46"/>
  <c r="B1946" i="46"/>
  <c r="B1947" i="46"/>
  <c r="B1948" i="46"/>
  <c r="B1949" i="46"/>
  <c r="B1950" i="46"/>
  <c r="B1951" i="46"/>
  <c r="B1952" i="46"/>
  <c r="B1953" i="46"/>
  <c r="B1954" i="46"/>
  <c r="B1955" i="46"/>
  <c r="B1956" i="46"/>
  <c r="B1957" i="46"/>
  <c r="B1958" i="46"/>
  <c r="B1959" i="46"/>
  <c r="B1960" i="46"/>
  <c r="B1961" i="46"/>
  <c r="B1962" i="46"/>
  <c r="B1963" i="46"/>
  <c r="B1964" i="46"/>
  <c r="B1965" i="46"/>
  <c r="B1966" i="46"/>
  <c r="B1967" i="46"/>
  <c r="B1968" i="46"/>
  <c r="B1969" i="46"/>
  <c r="B1970" i="46"/>
  <c r="B1971" i="46"/>
  <c r="B1972" i="46"/>
  <c r="B1973" i="46"/>
  <c r="B1974" i="46"/>
  <c r="B1975" i="46"/>
  <c r="B1976" i="46"/>
  <c r="B1977" i="46"/>
  <c r="B1978" i="46"/>
  <c r="B1979" i="46"/>
  <c r="B1980" i="46"/>
  <c r="B1981" i="46"/>
  <c r="B1982" i="46"/>
  <c r="B1983" i="46"/>
  <c r="B1984" i="46"/>
  <c r="B1985" i="46"/>
  <c r="B1986" i="46"/>
  <c r="B1987" i="46"/>
  <c r="B1988" i="46"/>
  <c r="B1989" i="46"/>
  <c r="B1990" i="46"/>
  <c r="B1991" i="46"/>
  <c r="B1992" i="46"/>
  <c r="B1993" i="46"/>
  <c r="B1994" i="46"/>
  <c r="B1995" i="46"/>
  <c r="B1996" i="46"/>
  <c r="B1997" i="46"/>
  <c r="B1998" i="46"/>
  <c r="B1999" i="46"/>
  <c r="B2000" i="46"/>
  <c r="B2001" i="46"/>
  <c r="B2002" i="46"/>
  <c r="B2003" i="46"/>
  <c r="B2004" i="46"/>
  <c r="B2005" i="46"/>
  <c r="B2006" i="46"/>
  <c r="B2007" i="46"/>
  <c r="B2008" i="46"/>
  <c r="B2009" i="46"/>
  <c r="B2010" i="46"/>
  <c r="B2011" i="46"/>
  <c r="B2012" i="46"/>
  <c r="B2013" i="46"/>
  <c r="B2014" i="46"/>
  <c r="B2015" i="46"/>
  <c r="B2016" i="46"/>
  <c r="B2017" i="46"/>
  <c r="B2018" i="46"/>
  <c r="B2019" i="46"/>
  <c r="B2020" i="46"/>
  <c r="B2021" i="46"/>
  <c r="B2022" i="46"/>
  <c r="B2023" i="46"/>
  <c r="B2024" i="46"/>
  <c r="B2025" i="46"/>
  <c r="B2026" i="46"/>
  <c r="B2027" i="46"/>
  <c r="B2028" i="46"/>
  <c r="B2029" i="46"/>
  <c r="B2030" i="46"/>
  <c r="B2031" i="46"/>
  <c r="B2032" i="46"/>
  <c r="B2033" i="46"/>
  <c r="B2034" i="46"/>
  <c r="B2035" i="46"/>
  <c r="B2036" i="46"/>
  <c r="B2037" i="46"/>
  <c r="B2038" i="46"/>
  <c r="B2039" i="46"/>
  <c r="B2040" i="46"/>
  <c r="B2041" i="46"/>
  <c r="B2042" i="46"/>
  <c r="B2043" i="46"/>
  <c r="B2044" i="46"/>
  <c r="B2045" i="46"/>
  <c r="B2046" i="46"/>
  <c r="B2047" i="46"/>
  <c r="B2048" i="46"/>
  <c r="B2049" i="46"/>
  <c r="B2050" i="46"/>
  <c r="B2051" i="46"/>
  <c r="B2052" i="46"/>
  <c r="B2053" i="46"/>
  <c r="B2054" i="46"/>
  <c r="B2055" i="46"/>
  <c r="B2056" i="46"/>
  <c r="B2057" i="46"/>
  <c r="B2058" i="46"/>
  <c r="B2059" i="46"/>
  <c r="B2060" i="46"/>
  <c r="B2061" i="46"/>
  <c r="B2062" i="46"/>
  <c r="B2063" i="46"/>
  <c r="B2064" i="46"/>
  <c r="B2065" i="46"/>
  <c r="B2066" i="46"/>
  <c r="B2067" i="46"/>
  <c r="B2068" i="46"/>
  <c r="B2069" i="46"/>
  <c r="B2070" i="46"/>
  <c r="B2071" i="46"/>
  <c r="B2072" i="46"/>
  <c r="B2073" i="46"/>
  <c r="B2074" i="46"/>
  <c r="B2075" i="46"/>
  <c r="B2076" i="46"/>
  <c r="B2077" i="46"/>
  <c r="B2078" i="46"/>
  <c r="B2079" i="46"/>
  <c r="B2080" i="46"/>
  <c r="B2081" i="46"/>
  <c r="B2082" i="46"/>
  <c r="B2083" i="46"/>
  <c r="B2084" i="46"/>
  <c r="B2085" i="46"/>
  <c r="B2086" i="46"/>
  <c r="B2087" i="46"/>
  <c r="B2088" i="46"/>
  <c r="B2089" i="46"/>
  <c r="B2090" i="46"/>
  <c r="B2091" i="46"/>
  <c r="B2092" i="46"/>
  <c r="B2093" i="46"/>
  <c r="B2094" i="46"/>
  <c r="B2095" i="46"/>
  <c r="B2096" i="46"/>
  <c r="B2097" i="46"/>
  <c r="B2098" i="46"/>
  <c r="B2099" i="46"/>
  <c r="B2100" i="46"/>
  <c r="B2101" i="46"/>
  <c r="B2102" i="46"/>
  <c r="B2103" i="46"/>
  <c r="B2104" i="46"/>
  <c r="B2105" i="46"/>
  <c r="B2106" i="46"/>
  <c r="B2107" i="46"/>
  <c r="B2108" i="46"/>
  <c r="B2109" i="46"/>
  <c r="B2110" i="46"/>
  <c r="B2111" i="46"/>
  <c r="B2112" i="46"/>
  <c r="B2113" i="46"/>
  <c r="B2114" i="46"/>
  <c r="B2115" i="46"/>
  <c r="B2116" i="46"/>
  <c r="B2117" i="46"/>
  <c r="B2118" i="46"/>
  <c r="B2119" i="46"/>
  <c r="B2120" i="46"/>
  <c r="B2121" i="46"/>
  <c r="B2122" i="46"/>
  <c r="B2123" i="46"/>
  <c r="B2124" i="46"/>
  <c r="B2125" i="46"/>
  <c r="B2126" i="46"/>
  <c r="B2127" i="46"/>
  <c r="B2128" i="46"/>
  <c r="B2129" i="46"/>
  <c r="B2130" i="46"/>
  <c r="B2131" i="46"/>
  <c r="B2132" i="46"/>
  <c r="B2133" i="46"/>
  <c r="B2134" i="46"/>
  <c r="B2135" i="46"/>
  <c r="B2136" i="46"/>
  <c r="B2137" i="46"/>
  <c r="B2138" i="46"/>
  <c r="B2139" i="46"/>
  <c r="B2140" i="46"/>
  <c r="B2141" i="46"/>
  <c r="B2142" i="46"/>
  <c r="B2143" i="46"/>
  <c r="B2144" i="46"/>
  <c r="B2145" i="46"/>
  <c r="B2146" i="46"/>
  <c r="B2147" i="46"/>
  <c r="B2148" i="46"/>
  <c r="B2149" i="46"/>
  <c r="B2150" i="46"/>
  <c r="B2151" i="46"/>
  <c r="B2152" i="46"/>
  <c r="B2153" i="46"/>
  <c r="B2154" i="46"/>
  <c r="B2155" i="46"/>
  <c r="B2156" i="46"/>
  <c r="B2157" i="46"/>
  <c r="B2158" i="46"/>
  <c r="B2159" i="46"/>
  <c r="B2160" i="46"/>
  <c r="B2161" i="46"/>
  <c r="B2162" i="46"/>
  <c r="B2163" i="46"/>
  <c r="B2164" i="46"/>
  <c r="B2165" i="46"/>
  <c r="B2166" i="46"/>
  <c r="B2167" i="46"/>
  <c r="B2168" i="46"/>
  <c r="B2169" i="46"/>
  <c r="B2170" i="46"/>
  <c r="B2171" i="46"/>
  <c r="B2172" i="46"/>
  <c r="B2173" i="46"/>
  <c r="B2174" i="46"/>
  <c r="B2175" i="46"/>
  <c r="B2176" i="46"/>
  <c r="B2177" i="46"/>
  <c r="B2178" i="46"/>
  <c r="B2179" i="46"/>
  <c r="B2180" i="46"/>
  <c r="B2181" i="46"/>
  <c r="B2182" i="46"/>
  <c r="B2183" i="46"/>
  <c r="B2184" i="46"/>
  <c r="B2185" i="46"/>
  <c r="B2186" i="46"/>
  <c r="B2187" i="46"/>
  <c r="B2188" i="46"/>
  <c r="B2189" i="46"/>
  <c r="B2190" i="46"/>
  <c r="B2191" i="46"/>
  <c r="B2192" i="46"/>
  <c r="B2193" i="46"/>
  <c r="B2194" i="46"/>
  <c r="B2195" i="46"/>
  <c r="B2196" i="46"/>
  <c r="B2197" i="46"/>
  <c r="B2198" i="46"/>
  <c r="B2199" i="46"/>
  <c r="B2200" i="46"/>
  <c r="B2201" i="46"/>
  <c r="B2202" i="46"/>
  <c r="B2203" i="46"/>
  <c r="B2204" i="46"/>
  <c r="B2205" i="46"/>
  <c r="B2206" i="46"/>
  <c r="B2207" i="46"/>
  <c r="B2208" i="46"/>
  <c r="B2209" i="46"/>
  <c r="B2210" i="46"/>
  <c r="B2211" i="46"/>
  <c r="B2212" i="46"/>
  <c r="B2213" i="46"/>
  <c r="B2214" i="46"/>
  <c r="B2215" i="46"/>
  <c r="B2216" i="46"/>
  <c r="B2217" i="46"/>
  <c r="B2218" i="46"/>
  <c r="B2219" i="46"/>
  <c r="B2220" i="46"/>
  <c r="B2221" i="46"/>
  <c r="B2222" i="46"/>
  <c r="B2223" i="46"/>
  <c r="B2224" i="46"/>
  <c r="B2225" i="46"/>
  <c r="B2226" i="46"/>
  <c r="B2227" i="46"/>
  <c r="B2228" i="46"/>
  <c r="B2229" i="46"/>
  <c r="B2230" i="46"/>
  <c r="B2231" i="46"/>
  <c r="B2232" i="46"/>
  <c r="B2233" i="46"/>
  <c r="B2234" i="46"/>
  <c r="B2235" i="46"/>
  <c r="B2236" i="46"/>
  <c r="B2237" i="46"/>
  <c r="B2238" i="46"/>
  <c r="B2239" i="46"/>
  <c r="B2240" i="46"/>
  <c r="B2241" i="46"/>
  <c r="B2242" i="46"/>
  <c r="B2243" i="46"/>
  <c r="B2244" i="46"/>
  <c r="B2245" i="46"/>
  <c r="B2246" i="46"/>
  <c r="B2247" i="46"/>
  <c r="B2248" i="46"/>
  <c r="B2249" i="46"/>
  <c r="B2250" i="46"/>
  <c r="B2251" i="46"/>
  <c r="B2252" i="46"/>
  <c r="B2253" i="46"/>
  <c r="B2254" i="46"/>
  <c r="B2255" i="46"/>
  <c r="B2256" i="46"/>
  <c r="B2257" i="46"/>
  <c r="B2258" i="46"/>
  <c r="B2259" i="46"/>
  <c r="B2260" i="46"/>
  <c r="B2261" i="46"/>
  <c r="B2262" i="46"/>
  <c r="B2263" i="46"/>
  <c r="B2264" i="46"/>
  <c r="B2265" i="46"/>
  <c r="B2266" i="46"/>
  <c r="B2267" i="46"/>
  <c r="B2268" i="46"/>
  <c r="B2269" i="46"/>
  <c r="B2270" i="46"/>
  <c r="B2271" i="46"/>
  <c r="B2272" i="46"/>
  <c r="B2273" i="46"/>
  <c r="B2274" i="46"/>
  <c r="B2275" i="46"/>
  <c r="B2276" i="46"/>
  <c r="B2277" i="46"/>
  <c r="B2278" i="46"/>
  <c r="B2279" i="46"/>
  <c r="B2280" i="46"/>
  <c r="B2281" i="46"/>
  <c r="B2282" i="46"/>
  <c r="B2283" i="46"/>
  <c r="B2284" i="46"/>
  <c r="B2285" i="46"/>
  <c r="B2286" i="46"/>
  <c r="B2287" i="46"/>
  <c r="B2288" i="46"/>
  <c r="B2289" i="46"/>
  <c r="B2290" i="46"/>
  <c r="B2291" i="46"/>
  <c r="B2292" i="46"/>
  <c r="B2293" i="46"/>
  <c r="B2294" i="46"/>
  <c r="B2295" i="46"/>
  <c r="B2296" i="46"/>
  <c r="B2297" i="46"/>
  <c r="B2298" i="46"/>
  <c r="B2299" i="46"/>
  <c r="B2300" i="46"/>
  <c r="B2301" i="46"/>
  <c r="B2302" i="46"/>
  <c r="B2303" i="46"/>
  <c r="B2304" i="46"/>
  <c r="B2305" i="46"/>
  <c r="B2306" i="46"/>
  <c r="B2307" i="46"/>
  <c r="B2308" i="46"/>
  <c r="B2309" i="46"/>
  <c r="B2310" i="46"/>
  <c r="B2311" i="46"/>
  <c r="B2312" i="46"/>
  <c r="B2313" i="46"/>
  <c r="B2314" i="46"/>
  <c r="B2315" i="46"/>
  <c r="B2316" i="46"/>
  <c r="B2317" i="46"/>
  <c r="B2318" i="46"/>
  <c r="B2319" i="46"/>
  <c r="B2320" i="46"/>
  <c r="B2321" i="46"/>
  <c r="B2322" i="46"/>
  <c r="B2323" i="46"/>
  <c r="B2324" i="46"/>
  <c r="B2325" i="46"/>
  <c r="B2326" i="46"/>
  <c r="B2327" i="46"/>
  <c r="B2328" i="46"/>
  <c r="B2329" i="46"/>
  <c r="B2330" i="46"/>
  <c r="B2331" i="46"/>
  <c r="B2332" i="46"/>
  <c r="B2333" i="46"/>
  <c r="B2334" i="46"/>
  <c r="B2335" i="46"/>
  <c r="B2336" i="46"/>
  <c r="B2337" i="46"/>
  <c r="B2338" i="46"/>
  <c r="B2339" i="46"/>
  <c r="B2340" i="46"/>
  <c r="B2341" i="46"/>
  <c r="B2342" i="46"/>
  <c r="B2343" i="46"/>
  <c r="B2344" i="46"/>
  <c r="B2345" i="46"/>
  <c r="B2346" i="46"/>
  <c r="B2347" i="46"/>
  <c r="B2348" i="46"/>
  <c r="B2349" i="46"/>
  <c r="B2350" i="46"/>
  <c r="B2351" i="46"/>
  <c r="B2352" i="46"/>
  <c r="B2353" i="46"/>
  <c r="B2354" i="46"/>
  <c r="B2355" i="46"/>
  <c r="B2356" i="46"/>
  <c r="B2357" i="46"/>
  <c r="B2358" i="46"/>
  <c r="B2359" i="46"/>
  <c r="B2360" i="46"/>
  <c r="B2361" i="46"/>
  <c r="B2362" i="46"/>
  <c r="B2363" i="46"/>
  <c r="B2364" i="46"/>
  <c r="B2365" i="46"/>
  <c r="B2366" i="46"/>
  <c r="B2367" i="46"/>
  <c r="B2368" i="46"/>
  <c r="B2369" i="46"/>
  <c r="B2370" i="46"/>
  <c r="B2371" i="46"/>
  <c r="B2372" i="46"/>
  <c r="B2373" i="46"/>
  <c r="B2374" i="46"/>
  <c r="B2375" i="46"/>
  <c r="B2376" i="46"/>
  <c r="B2377" i="46"/>
  <c r="B2378" i="46"/>
  <c r="B2379" i="46"/>
  <c r="B2380" i="46"/>
  <c r="B2381" i="46"/>
  <c r="B2382" i="46"/>
  <c r="B2383" i="46"/>
  <c r="B2384" i="46"/>
  <c r="B2385" i="46"/>
  <c r="B2386" i="46"/>
  <c r="B2387" i="46"/>
  <c r="B2388" i="46"/>
  <c r="B2389" i="46"/>
  <c r="B2390" i="46"/>
  <c r="B2391" i="46"/>
  <c r="B2392" i="46"/>
  <c r="B2393" i="46"/>
  <c r="B2394" i="46"/>
  <c r="B2395" i="46"/>
  <c r="B2396" i="46"/>
  <c r="B2397" i="46"/>
  <c r="B2398" i="46"/>
  <c r="B2399" i="46"/>
  <c r="B2400" i="46"/>
  <c r="B2401" i="46"/>
  <c r="B2402" i="46"/>
  <c r="B2403" i="46"/>
  <c r="B2404" i="46"/>
  <c r="B2405" i="46"/>
  <c r="B2406" i="46"/>
  <c r="B2407" i="46"/>
  <c r="B2408" i="46"/>
  <c r="B2409" i="46"/>
  <c r="B2410" i="46"/>
  <c r="B2411" i="46"/>
  <c r="B2412" i="46"/>
  <c r="B2413" i="46"/>
  <c r="B2414" i="46"/>
  <c r="B2415" i="46"/>
  <c r="B2416" i="46"/>
  <c r="B2417" i="46"/>
  <c r="B2418" i="46"/>
  <c r="B2419" i="46"/>
  <c r="B2420" i="46"/>
  <c r="B2421" i="46"/>
  <c r="B2422" i="46"/>
  <c r="B2423" i="46"/>
  <c r="B2424" i="46"/>
  <c r="B2425" i="46"/>
  <c r="B2426" i="46"/>
  <c r="B2427" i="46"/>
  <c r="B2428" i="46"/>
  <c r="B2429" i="46"/>
  <c r="B2430" i="46"/>
  <c r="B2431" i="46"/>
  <c r="B2432" i="46"/>
  <c r="B2433" i="46"/>
  <c r="B2434" i="46"/>
  <c r="B2435" i="46"/>
  <c r="B2436" i="46"/>
  <c r="B2437" i="46"/>
  <c r="B2438" i="46"/>
  <c r="B2439" i="46"/>
  <c r="B2440" i="46"/>
  <c r="B2441" i="46"/>
  <c r="B2442" i="46"/>
  <c r="B2443" i="46"/>
  <c r="B2444" i="46"/>
  <c r="B2445" i="46"/>
  <c r="B2446" i="46"/>
  <c r="B2447" i="46"/>
  <c r="B2448" i="46"/>
  <c r="B2449" i="46"/>
  <c r="B2450" i="46"/>
  <c r="B2451" i="46"/>
  <c r="B2452" i="46"/>
  <c r="B2453" i="46"/>
  <c r="B2454" i="46"/>
  <c r="B2455" i="46"/>
  <c r="B2456" i="46"/>
  <c r="B2457" i="46"/>
  <c r="B2458" i="46"/>
  <c r="B2459" i="46"/>
  <c r="B2460" i="46"/>
  <c r="B2461" i="46"/>
  <c r="B2462" i="46"/>
  <c r="B2463" i="46"/>
  <c r="B2464" i="46"/>
  <c r="B2465" i="46"/>
  <c r="B2466" i="46"/>
  <c r="B2467" i="46"/>
  <c r="B2468" i="46"/>
  <c r="B2469" i="46"/>
  <c r="B2470" i="46"/>
  <c r="B2471" i="46"/>
  <c r="B2472" i="46"/>
  <c r="B2473" i="46"/>
  <c r="B2474" i="46"/>
  <c r="B2475" i="46"/>
  <c r="B2476" i="46"/>
  <c r="B2477" i="46"/>
  <c r="B2478" i="46"/>
  <c r="B2479" i="46"/>
  <c r="B2480" i="46"/>
  <c r="B2481" i="46"/>
  <c r="B2482" i="46"/>
  <c r="B2483" i="46"/>
  <c r="B2484" i="46"/>
  <c r="B2485" i="46"/>
  <c r="B2486" i="46"/>
  <c r="B2487" i="46"/>
  <c r="B2488" i="46"/>
  <c r="B2489" i="46"/>
  <c r="B2490" i="46"/>
  <c r="B2491" i="46"/>
  <c r="B2492" i="46"/>
  <c r="B2493" i="46"/>
  <c r="B2494" i="46"/>
  <c r="B2495" i="46"/>
  <c r="B2496" i="46"/>
  <c r="B2497" i="46"/>
  <c r="B2498" i="46"/>
  <c r="B2499" i="46"/>
  <c r="B2500" i="46"/>
  <c r="B2501" i="46"/>
  <c r="B2502" i="46"/>
  <c r="B2503" i="46"/>
  <c r="B2504" i="46"/>
  <c r="B2505" i="46"/>
  <c r="B2506" i="46"/>
  <c r="B2507" i="46"/>
  <c r="B2508" i="46"/>
  <c r="B2509" i="46"/>
  <c r="B2510" i="46"/>
  <c r="B2511" i="46"/>
  <c r="B2512" i="46"/>
  <c r="B2513" i="46"/>
  <c r="B2514" i="46"/>
  <c r="B2515" i="46"/>
  <c r="B2516" i="46"/>
  <c r="B2517" i="46"/>
  <c r="B2518" i="46"/>
  <c r="B2519" i="46"/>
  <c r="B2520" i="46"/>
  <c r="B2521" i="46"/>
  <c r="B2522" i="46"/>
  <c r="B2523" i="46"/>
  <c r="B2524" i="46"/>
  <c r="B2525" i="46"/>
  <c r="B2526" i="46"/>
  <c r="B2527" i="46"/>
  <c r="B2528" i="46"/>
  <c r="B2529" i="46"/>
  <c r="B2530" i="46"/>
  <c r="B2531" i="46"/>
  <c r="B2532" i="46"/>
  <c r="B2533" i="46"/>
  <c r="B2534" i="46"/>
  <c r="B2535" i="46"/>
  <c r="B2536" i="46"/>
  <c r="B2537" i="46"/>
  <c r="B2538" i="46"/>
  <c r="B2539" i="46"/>
  <c r="B2540" i="46"/>
  <c r="B2541" i="46"/>
  <c r="B2542" i="46"/>
  <c r="B2543" i="46"/>
  <c r="B2544" i="46"/>
  <c r="B2545" i="46"/>
  <c r="B2546" i="46"/>
  <c r="B2547" i="46"/>
  <c r="B2548" i="46"/>
  <c r="B2549" i="46"/>
  <c r="B2550" i="46"/>
  <c r="B2551" i="46"/>
  <c r="B2552" i="46"/>
  <c r="B2553" i="46"/>
  <c r="B2554" i="46"/>
  <c r="B2555" i="46"/>
  <c r="B2556" i="46"/>
  <c r="B2557" i="46"/>
  <c r="B2558" i="46"/>
  <c r="B2559" i="46"/>
  <c r="B2560" i="46"/>
  <c r="B2561" i="46"/>
  <c r="B2562" i="46"/>
  <c r="B2563" i="46"/>
  <c r="B2564" i="46"/>
  <c r="B2565" i="46"/>
  <c r="B2566" i="46"/>
  <c r="B2567" i="46"/>
  <c r="B2568" i="46"/>
  <c r="B2569" i="46"/>
  <c r="B2570" i="46"/>
  <c r="B2571" i="46"/>
  <c r="B2572" i="46"/>
  <c r="B2573" i="46"/>
  <c r="B2574" i="46"/>
  <c r="B2575" i="46"/>
  <c r="B2576" i="46"/>
  <c r="B2577" i="46"/>
  <c r="B2578" i="46"/>
  <c r="B2579" i="46"/>
  <c r="B2580" i="46"/>
  <c r="B2581" i="46"/>
  <c r="B2582" i="46"/>
  <c r="B2583" i="46"/>
  <c r="B2584" i="46"/>
  <c r="B2585" i="46"/>
  <c r="B2586" i="46"/>
  <c r="B2587" i="46"/>
  <c r="B2588" i="46"/>
  <c r="B2589" i="46"/>
  <c r="B2590" i="46"/>
  <c r="B2591" i="46"/>
  <c r="B2592" i="46"/>
  <c r="B2593" i="46"/>
  <c r="B2594" i="46"/>
  <c r="B2595" i="46"/>
  <c r="B2596" i="46"/>
  <c r="B2597" i="46"/>
  <c r="B2598" i="46"/>
  <c r="B2599" i="46"/>
  <c r="B2600" i="46"/>
  <c r="B2601" i="46"/>
  <c r="B2602" i="46"/>
  <c r="B2603" i="46"/>
  <c r="B2604" i="46"/>
  <c r="B2605" i="46"/>
  <c r="B2606" i="46"/>
  <c r="B2607" i="46"/>
  <c r="B2608" i="46"/>
  <c r="B2609" i="46"/>
  <c r="B2610" i="46"/>
  <c r="B2611" i="46"/>
  <c r="B2612" i="46"/>
  <c r="B2613" i="46"/>
  <c r="B2614" i="46"/>
  <c r="B2615" i="46"/>
  <c r="B2616" i="46"/>
  <c r="B2617" i="46"/>
  <c r="B2618" i="46"/>
  <c r="B2619" i="46"/>
  <c r="B2620" i="46"/>
  <c r="B2621" i="46"/>
  <c r="B2622" i="46"/>
  <c r="B2623" i="46"/>
  <c r="B2624" i="46"/>
  <c r="B2625" i="46"/>
  <c r="B2626" i="46"/>
  <c r="B2627" i="46"/>
  <c r="B2628" i="46"/>
  <c r="B2629" i="46"/>
  <c r="B2630" i="46"/>
  <c r="B2631" i="46"/>
  <c r="B2632" i="46"/>
  <c r="B2633" i="46"/>
  <c r="B2634" i="46"/>
  <c r="B2635" i="46"/>
  <c r="B2636" i="46"/>
  <c r="B2637" i="46"/>
  <c r="B2638" i="46"/>
  <c r="B2639" i="46"/>
  <c r="B2640" i="46"/>
  <c r="B2641" i="46"/>
  <c r="B2642" i="46"/>
  <c r="B2643" i="46"/>
  <c r="B2644" i="46"/>
  <c r="B2645" i="46"/>
  <c r="B2646" i="46"/>
  <c r="B2647" i="46"/>
  <c r="B2648" i="46"/>
  <c r="B2649" i="46"/>
  <c r="B2650" i="46"/>
  <c r="B2651" i="46"/>
  <c r="B2652" i="46"/>
  <c r="B2653" i="46"/>
  <c r="B2654" i="46"/>
  <c r="B2655" i="46"/>
  <c r="B2656" i="46"/>
  <c r="B2657" i="46"/>
  <c r="B2658" i="46"/>
  <c r="B2659" i="46"/>
  <c r="B2660" i="46"/>
  <c r="B2661" i="46"/>
  <c r="B2662" i="46"/>
  <c r="B2663" i="46"/>
  <c r="B2664" i="46"/>
  <c r="B2665" i="46"/>
  <c r="B2666" i="46"/>
  <c r="B2667" i="46"/>
  <c r="B2668" i="46"/>
  <c r="B2669" i="46"/>
  <c r="B2670" i="46"/>
  <c r="B2671" i="46"/>
  <c r="B2672" i="46"/>
  <c r="B2673" i="46"/>
  <c r="B2674" i="46"/>
  <c r="B2675" i="46"/>
  <c r="B2676" i="46"/>
  <c r="B2677" i="46"/>
  <c r="B2678" i="46"/>
  <c r="B2679" i="46"/>
  <c r="B2680" i="46"/>
  <c r="B2681" i="46"/>
  <c r="B2682" i="46"/>
  <c r="B2683" i="46"/>
  <c r="B2684" i="46"/>
  <c r="B2685" i="46"/>
  <c r="B2686" i="46"/>
  <c r="B2687" i="46"/>
  <c r="B2688" i="46"/>
  <c r="B2689" i="46"/>
  <c r="B2690" i="46"/>
  <c r="B2691" i="46"/>
  <c r="B2692" i="46"/>
  <c r="B2693" i="46"/>
  <c r="B2694" i="46"/>
  <c r="B2695" i="46"/>
  <c r="B2696" i="46"/>
  <c r="B2697" i="46"/>
  <c r="B2698" i="46"/>
  <c r="B2699" i="46"/>
  <c r="B2700" i="46"/>
  <c r="B2701" i="46"/>
  <c r="B2702" i="46"/>
  <c r="B2703" i="46"/>
  <c r="B2704" i="46"/>
  <c r="B2705" i="46"/>
  <c r="B2706" i="46"/>
  <c r="B2707" i="46"/>
  <c r="B2708" i="46"/>
  <c r="B2709" i="46"/>
  <c r="B2710" i="46"/>
  <c r="B2711" i="46"/>
  <c r="B2712" i="46"/>
  <c r="B2713" i="46"/>
  <c r="B2714" i="46"/>
  <c r="B2715" i="46"/>
  <c r="B2716" i="46"/>
  <c r="B2717" i="46"/>
  <c r="B2718" i="46"/>
  <c r="B2719" i="46"/>
  <c r="B2720" i="46"/>
  <c r="B2721" i="46"/>
  <c r="B2722" i="46"/>
  <c r="B2723" i="46"/>
  <c r="B2724" i="46"/>
  <c r="B2725" i="46"/>
  <c r="B2726" i="46"/>
  <c r="B2727" i="46"/>
  <c r="B2728" i="46"/>
  <c r="B2729" i="46"/>
  <c r="B2730" i="46"/>
  <c r="B2731" i="46"/>
  <c r="B2732" i="46"/>
  <c r="B2733" i="46"/>
  <c r="B2734" i="46"/>
  <c r="B2735" i="46"/>
  <c r="B2736" i="46"/>
  <c r="B2737" i="46"/>
  <c r="B2738" i="46"/>
  <c r="B2739" i="46"/>
  <c r="B2740" i="46"/>
  <c r="B2741" i="46"/>
  <c r="B2742" i="46"/>
  <c r="B2743" i="46"/>
  <c r="B2744" i="46"/>
  <c r="B2745" i="46"/>
  <c r="B2746" i="46"/>
  <c r="B2747" i="46"/>
  <c r="B2748" i="46"/>
  <c r="B2749" i="46"/>
  <c r="B2750" i="46"/>
  <c r="B2751" i="46"/>
  <c r="B2752" i="46"/>
  <c r="B2753" i="46"/>
  <c r="B2754" i="46"/>
  <c r="B2755" i="46"/>
  <c r="B2756" i="46"/>
  <c r="B2757" i="46"/>
  <c r="B2758" i="46"/>
  <c r="B2759" i="46"/>
  <c r="B2760" i="46"/>
  <c r="B2761" i="46"/>
  <c r="B2762" i="46"/>
  <c r="B2763" i="46"/>
  <c r="B2764" i="46"/>
  <c r="B2765" i="46"/>
  <c r="B2766" i="46"/>
  <c r="B2767" i="46"/>
  <c r="B2768" i="46"/>
  <c r="B2769" i="46"/>
  <c r="B2770" i="46"/>
  <c r="B2771" i="46"/>
  <c r="B2772" i="46"/>
  <c r="B2773" i="46"/>
  <c r="B2774" i="46"/>
  <c r="B2775" i="46"/>
  <c r="B2776" i="46"/>
  <c r="B2777" i="46"/>
  <c r="B2778" i="46"/>
  <c r="B2779" i="46"/>
  <c r="B2780" i="46"/>
  <c r="B2781" i="46"/>
  <c r="B2782" i="46"/>
  <c r="B2783" i="46"/>
  <c r="B2784" i="46"/>
  <c r="B2785" i="46"/>
  <c r="B2786" i="46"/>
  <c r="B2787" i="46"/>
  <c r="B2788" i="46"/>
  <c r="B2789" i="46"/>
  <c r="B2790" i="46"/>
  <c r="B2791" i="46"/>
  <c r="B2792" i="46"/>
  <c r="B2793" i="46"/>
  <c r="B2794" i="46"/>
  <c r="B2795" i="46"/>
  <c r="B2796" i="46"/>
  <c r="B2797" i="46"/>
  <c r="B2798" i="46"/>
  <c r="B2799" i="46"/>
  <c r="B2800" i="46"/>
  <c r="B2801" i="46"/>
  <c r="B2802" i="46"/>
  <c r="B2803" i="46"/>
  <c r="B2804" i="46"/>
  <c r="B2805" i="46"/>
  <c r="B2806" i="46"/>
  <c r="B2807" i="46"/>
  <c r="B2808" i="46"/>
  <c r="B2809" i="46"/>
  <c r="B2810" i="46"/>
  <c r="B2811" i="46"/>
  <c r="B2812" i="46"/>
  <c r="B2813" i="46"/>
  <c r="B2814" i="46"/>
  <c r="B2815" i="46"/>
  <c r="B2816" i="46"/>
  <c r="B2817" i="46"/>
  <c r="B2818" i="46"/>
  <c r="B2819" i="46"/>
  <c r="B2820" i="46"/>
  <c r="B2821" i="46"/>
  <c r="B2822" i="46"/>
  <c r="B2823" i="46"/>
  <c r="B2824" i="46"/>
  <c r="B2825" i="46"/>
  <c r="B2826" i="46"/>
  <c r="B2827" i="46"/>
  <c r="B2828" i="46"/>
  <c r="B2829" i="46"/>
  <c r="B2830" i="46"/>
  <c r="B2831" i="46"/>
  <c r="B2832" i="46"/>
  <c r="B2833" i="46"/>
  <c r="B2834" i="46"/>
  <c r="B2835" i="46"/>
  <c r="B2836" i="46"/>
  <c r="B2837" i="46"/>
  <c r="B2838" i="46"/>
  <c r="B2839" i="46"/>
  <c r="B2840" i="46"/>
  <c r="B2841" i="46"/>
  <c r="B2842" i="46"/>
  <c r="B2843" i="46"/>
  <c r="B2844" i="46"/>
  <c r="B2845" i="46"/>
  <c r="B2846" i="46"/>
  <c r="B2847" i="46"/>
  <c r="B2848" i="46"/>
  <c r="B2849" i="46"/>
  <c r="B2850" i="46"/>
  <c r="B2851" i="46"/>
  <c r="B2852" i="46"/>
  <c r="B2853" i="46"/>
  <c r="B2854" i="46"/>
  <c r="B2855" i="46"/>
  <c r="B2856" i="46"/>
  <c r="B2857" i="46"/>
  <c r="B2858" i="46"/>
  <c r="B2859" i="46"/>
  <c r="B2860" i="46"/>
  <c r="B2861" i="46"/>
  <c r="B2862" i="46"/>
  <c r="B2863" i="46"/>
  <c r="B2864" i="46"/>
  <c r="B2865" i="46"/>
  <c r="B2866" i="46"/>
  <c r="B2867" i="46"/>
  <c r="B2868" i="46"/>
  <c r="B2869" i="46"/>
  <c r="B2870" i="46"/>
  <c r="B2871" i="46"/>
  <c r="B2872" i="46"/>
  <c r="B2873" i="46"/>
  <c r="B2874" i="46"/>
  <c r="B2875" i="46"/>
  <c r="B2876" i="46"/>
  <c r="B2877" i="46"/>
  <c r="B2878" i="46"/>
  <c r="B2879" i="46"/>
  <c r="B2880" i="46"/>
  <c r="B2881" i="46"/>
  <c r="B2882" i="46"/>
  <c r="B2883" i="46"/>
  <c r="B2884" i="46"/>
  <c r="B2885" i="46"/>
  <c r="B2886" i="46"/>
  <c r="B2887" i="46"/>
  <c r="B2888" i="46"/>
  <c r="B2889" i="46"/>
  <c r="B2890" i="46"/>
  <c r="B2891" i="46"/>
  <c r="B2892" i="46"/>
  <c r="B2893" i="46"/>
  <c r="B2894" i="46"/>
  <c r="B2895" i="46"/>
  <c r="B2896" i="46"/>
  <c r="B2897" i="46"/>
  <c r="B2898" i="46"/>
  <c r="B2899" i="46"/>
  <c r="B2900" i="46"/>
  <c r="B2901" i="46"/>
  <c r="B2902" i="46"/>
  <c r="B2903" i="46"/>
  <c r="B2904" i="46"/>
  <c r="B2905" i="46"/>
  <c r="B2906" i="46"/>
  <c r="B2907" i="46"/>
  <c r="B2908" i="46"/>
  <c r="B2909" i="46"/>
  <c r="B2910" i="46"/>
  <c r="B2911" i="46"/>
  <c r="B2912" i="46"/>
  <c r="B2913" i="46"/>
  <c r="B2914" i="46"/>
  <c r="B2915" i="46"/>
  <c r="B2916" i="46"/>
  <c r="B2917" i="46"/>
  <c r="B2918" i="46"/>
  <c r="B2919" i="46"/>
  <c r="B2920" i="46"/>
  <c r="B2921" i="46"/>
  <c r="B2922" i="46"/>
  <c r="B2923" i="46"/>
  <c r="B2924" i="46"/>
  <c r="B2925" i="46"/>
  <c r="B2926" i="46"/>
  <c r="B2927" i="46"/>
  <c r="B2928" i="46"/>
  <c r="B2929" i="46"/>
  <c r="B2930" i="46"/>
  <c r="B2931" i="46"/>
  <c r="B2932" i="46"/>
  <c r="B2933" i="46"/>
  <c r="B2934" i="46"/>
  <c r="B2935" i="46"/>
  <c r="B2936" i="46"/>
  <c r="B2937" i="46"/>
  <c r="B2938" i="46"/>
  <c r="B2939" i="46"/>
  <c r="B2940" i="46"/>
  <c r="B2941" i="46"/>
  <c r="B2942" i="46"/>
  <c r="B2943" i="46"/>
  <c r="B2944" i="46"/>
  <c r="B2945" i="46"/>
  <c r="B2946" i="46"/>
  <c r="B2947" i="46"/>
  <c r="B2948" i="46"/>
  <c r="B2949" i="46"/>
  <c r="B2950" i="46"/>
  <c r="B2951" i="46"/>
  <c r="B2952" i="46"/>
  <c r="B2953" i="46"/>
  <c r="B2954" i="46"/>
  <c r="B2955" i="46"/>
  <c r="B2956" i="46"/>
  <c r="B2957" i="46"/>
  <c r="B2958" i="46"/>
  <c r="B2959" i="46"/>
  <c r="B2960" i="46"/>
  <c r="B2961" i="46"/>
  <c r="B2962" i="46"/>
  <c r="B2963" i="46"/>
  <c r="B2964" i="46"/>
  <c r="B2965" i="46"/>
  <c r="B2966" i="46"/>
  <c r="B2967" i="46"/>
  <c r="B2968" i="46"/>
  <c r="B2969" i="46"/>
  <c r="B2970" i="46"/>
  <c r="B2971" i="46"/>
  <c r="B2972" i="46"/>
  <c r="B2973" i="46"/>
  <c r="B2974" i="46"/>
  <c r="B2975" i="46"/>
  <c r="B2976" i="46"/>
  <c r="B2977" i="46"/>
  <c r="B2978" i="46"/>
  <c r="B2979" i="46"/>
  <c r="B2980" i="46"/>
  <c r="B2981" i="46"/>
  <c r="B2982" i="46"/>
  <c r="B2983" i="46"/>
  <c r="B2984" i="46"/>
  <c r="B2985" i="46"/>
  <c r="B2986" i="46"/>
  <c r="B2987" i="46"/>
  <c r="B2988" i="46"/>
  <c r="B2989" i="46"/>
  <c r="B2990" i="46"/>
  <c r="B2991" i="46"/>
  <c r="B2992" i="46"/>
  <c r="B2993" i="46"/>
  <c r="B2994" i="46"/>
  <c r="B2995" i="46"/>
  <c r="B2996" i="46"/>
  <c r="B2997" i="46"/>
  <c r="B2998" i="46"/>
  <c r="B2999" i="46"/>
  <c r="B3000" i="46"/>
  <c r="B3001" i="46"/>
  <c r="B3002" i="46"/>
  <c r="B3003" i="46"/>
  <c r="B3004" i="46"/>
  <c r="B3005" i="46"/>
  <c r="B3006" i="46"/>
  <c r="B3007" i="46"/>
  <c r="B3008" i="46"/>
  <c r="B3009" i="46"/>
  <c r="B3010" i="46"/>
  <c r="B3011" i="46"/>
  <c r="B3012" i="46"/>
  <c r="B3013" i="46"/>
  <c r="B3014" i="46"/>
  <c r="B3015" i="46"/>
  <c r="B3016" i="46"/>
  <c r="B3017" i="46"/>
  <c r="B3018" i="46"/>
  <c r="B3019" i="46"/>
  <c r="B3020" i="46"/>
  <c r="B3021" i="46"/>
  <c r="B3022" i="46"/>
  <c r="B3023" i="46"/>
  <c r="B3024" i="46"/>
  <c r="B3025" i="46"/>
  <c r="B3026" i="46"/>
  <c r="B3027" i="46"/>
  <c r="B3028" i="46"/>
  <c r="B3029" i="46"/>
  <c r="B3030" i="46"/>
  <c r="B3031" i="46"/>
  <c r="B3032" i="46"/>
  <c r="B3033" i="46"/>
  <c r="B3034" i="46"/>
  <c r="B3035" i="46"/>
  <c r="B3036" i="46"/>
  <c r="B3037" i="46"/>
  <c r="B3038" i="46"/>
  <c r="B3039" i="46"/>
  <c r="B3040" i="46"/>
  <c r="B3041" i="46"/>
  <c r="B3042" i="46"/>
  <c r="B3043" i="46"/>
  <c r="B3044" i="46"/>
  <c r="B3045" i="46"/>
  <c r="B3046" i="46"/>
  <c r="B3047" i="46"/>
  <c r="B3048" i="46"/>
  <c r="B3049" i="46"/>
  <c r="B3050" i="46"/>
  <c r="B3051" i="46"/>
  <c r="B3052" i="46"/>
  <c r="B3053" i="46"/>
  <c r="B3054" i="46"/>
  <c r="B3055" i="46"/>
  <c r="B3056" i="46"/>
  <c r="B3057" i="46"/>
  <c r="B3058" i="46"/>
  <c r="B3059" i="46"/>
  <c r="B3060" i="46"/>
  <c r="B3061" i="46"/>
  <c r="B3062" i="46"/>
  <c r="B3063" i="46"/>
  <c r="B3064" i="46"/>
  <c r="B3065" i="46"/>
  <c r="B3066" i="46"/>
  <c r="B3067" i="46"/>
  <c r="B3068" i="46"/>
  <c r="B3069" i="46"/>
  <c r="B3070" i="46"/>
  <c r="B3071" i="46"/>
  <c r="B3072" i="46"/>
  <c r="B3073" i="46"/>
  <c r="B3074" i="46"/>
  <c r="B3075" i="46"/>
  <c r="B3076" i="46"/>
  <c r="B3077" i="46"/>
  <c r="B3078" i="46"/>
  <c r="B3079" i="46"/>
  <c r="B3080" i="46"/>
  <c r="B3081" i="46"/>
  <c r="B3082" i="46"/>
  <c r="B3083" i="46"/>
  <c r="B3084" i="46"/>
  <c r="B3085" i="46"/>
  <c r="B3086" i="46"/>
  <c r="B3087" i="46"/>
  <c r="B3088" i="46"/>
  <c r="B3089" i="46"/>
  <c r="B3090" i="46"/>
  <c r="B3091" i="46"/>
  <c r="B3092" i="46"/>
  <c r="B3093" i="46"/>
  <c r="B3094" i="46"/>
  <c r="B3095" i="46"/>
  <c r="B3096" i="46"/>
  <c r="B3097" i="46"/>
  <c r="B3098" i="46"/>
  <c r="B3099" i="46"/>
  <c r="B3100" i="46"/>
  <c r="B3101" i="46"/>
  <c r="B3102" i="46"/>
  <c r="B3103" i="46"/>
  <c r="B3104" i="46"/>
  <c r="B3105" i="46"/>
  <c r="B3106" i="46"/>
  <c r="B3107" i="46"/>
  <c r="B3108" i="46"/>
  <c r="B3109" i="46"/>
  <c r="B3110" i="46"/>
  <c r="B3111" i="46"/>
  <c r="B3112" i="46"/>
  <c r="B3113" i="46"/>
  <c r="B3114" i="46"/>
  <c r="B3115" i="46"/>
  <c r="B3116" i="46"/>
  <c r="B3117" i="46"/>
  <c r="B3118" i="46"/>
  <c r="B3119" i="46"/>
  <c r="B3120" i="46"/>
  <c r="B3121" i="46"/>
  <c r="B3122" i="46"/>
  <c r="B3123" i="46"/>
  <c r="B3124" i="46"/>
  <c r="B3125" i="46"/>
  <c r="B3126" i="46"/>
  <c r="B3127" i="46"/>
  <c r="B3128" i="46"/>
  <c r="B3129" i="46"/>
  <c r="B3130" i="46"/>
  <c r="B3131" i="46"/>
  <c r="B3132" i="46"/>
  <c r="B3133" i="46"/>
  <c r="B3134" i="46"/>
  <c r="B3135" i="46"/>
  <c r="B3136" i="46"/>
  <c r="B3137" i="46"/>
  <c r="B3138" i="46"/>
  <c r="B3139" i="46"/>
  <c r="B3140" i="46"/>
  <c r="B3141" i="46"/>
  <c r="B3142" i="46"/>
  <c r="B3143" i="46"/>
  <c r="B3144" i="46"/>
  <c r="B3145" i="46"/>
  <c r="B3146" i="46"/>
  <c r="B3147" i="46"/>
  <c r="B3148" i="46"/>
  <c r="B3149" i="46"/>
  <c r="B3150" i="46"/>
  <c r="B3151" i="46"/>
  <c r="B3152" i="46"/>
  <c r="B3153" i="46"/>
  <c r="B3154" i="46"/>
  <c r="B3155" i="46"/>
  <c r="B3156" i="46"/>
  <c r="B3157" i="46"/>
  <c r="B3158" i="46"/>
  <c r="B3159" i="46"/>
  <c r="B3160" i="46"/>
  <c r="B3161" i="46"/>
  <c r="B3162" i="46"/>
  <c r="B3163" i="46"/>
  <c r="B3164" i="46"/>
  <c r="B3165" i="46"/>
  <c r="B3166" i="46"/>
  <c r="B3167" i="46"/>
  <c r="B3168" i="46"/>
  <c r="B3169" i="46"/>
  <c r="B3170" i="46"/>
  <c r="B3171" i="46"/>
  <c r="B3172" i="46"/>
  <c r="B3173" i="46"/>
  <c r="B3174" i="46"/>
  <c r="B3175" i="46"/>
  <c r="B3176" i="46"/>
  <c r="B3177" i="46"/>
  <c r="B3178" i="46"/>
  <c r="B3179" i="46"/>
  <c r="B3180" i="46"/>
  <c r="B3181" i="46"/>
  <c r="B3182" i="46"/>
  <c r="B3183" i="46"/>
  <c r="B3184" i="46"/>
  <c r="B3185" i="46"/>
  <c r="B3186" i="46"/>
  <c r="B3187" i="46"/>
  <c r="B3188" i="46"/>
  <c r="B3189" i="46"/>
  <c r="B3190" i="46"/>
  <c r="B3191" i="46"/>
  <c r="B3192" i="46"/>
  <c r="B3193" i="46"/>
  <c r="B3194" i="46"/>
  <c r="B3195" i="46"/>
  <c r="B3196" i="46"/>
  <c r="B3197" i="46"/>
  <c r="B3198" i="46"/>
  <c r="B3199" i="46"/>
  <c r="B3200" i="46"/>
  <c r="B3201" i="46"/>
  <c r="B3202" i="46"/>
  <c r="B3203" i="46"/>
  <c r="B3204" i="46"/>
  <c r="B3205" i="46"/>
  <c r="B3206" i="46"/>
  <c r="B3207" i="46"/>
  <c r="B3208" i="46"/>
  <c r="B3209" i="46"/>
  <c r="B3210" i="46"/>
  <c r="B3211" i="46"/>
  <c r="B3212" i="46"/>
  <c r="B3213" i="46"/>
  <c r="B3214" i="46"/>
  <c r="B3215" i="46"/>
  <c r="B3216" i="46"/>
  <c r="B3217" i="46"/>
  <c r="B3218" i="46"/>
  <c r="B3219" i="46"/>
  <c r="B3220" i="46"/>
  <c r="B3221" i="46"/>
  <c r="B3222" i="46"/>
  <c r="B3223" i="46"/>
  <c r="B3224" i="46"/>
  <c r="B3225" i="46"/>
  <c r="B3226" i="46"/>
  <c r="B3227" i="46"/>
  <c r="B3228" i="46"/>
  <c r="B3229" i="46"/>
  <c r="B3230" i="46"/>
  <c r="B3231" i="46"/>
  <c r="B3232" i="46"/>
  <c r="B3233" i="46"/>
  <c r="B3234" i="46"/>
  <c r="B3235" i="46"/>
  <c r="B3236" i="46"/>
  <c r="B3237" i="46"/>
  <c r="B3238" i="46"/>
  <c r="B3239" i="46"/>
  <c r="B3240" i="46"/>
  <c r="B3241" i="46"/>
  <c r="B3242" i="46"/>
  <c r="B3243" i="46"/>
  <c r="B3244" i="46"/>
  <c r="B3245" i="46"/>
  <c r="B3246" i="46"/>
  <c r="B3247" i="46"/>
  <c r="B3248" i="46"/>
  <c r="B3249" i="46"/>
  <c r="B3250" i="46"/>
  <c r="B3251" i="46"/>
  <c r="B3252" i="46"/>
  <c r="B3253" i="46"/>
  <c r="B3254" i="46"/>
  <c r="B3255" i="46"/>
  <c r="B3256" i="46"/>
  <c r="B3257" i="46"/>
  <c r="B3258" i="46"/>
  <c r="B3259" i="46"/>
  <c r="B3260" i="46"/>
  <c r="B3261" i="46"/>
  <c r="B3262" i="46"/>
  <c r="B3263" i="46"/>
  <c r="B3264" i="46"/>
  <c r="B3265" i="46"/>
  <c r="B3266" i="46"/>
  <c r="B3267" i="46"/>
  <c r="B3268" i="46"/>
  <c r="B3269" i="46"/>
  <c r="B3270" i="46"/>
  <c r="B3271" i="46"/>
  <c r="B3272" i="46"/>
  <c r="B3273" i="46"/>
  <c r="B3274" i="46"/>
  <c r="B3275" i="46"/>
  <c r="B3276" i="46"/>
  <c r="B3277" i="46"/>
  <c r="B3278" i="46"/>
  <c r="B3279" i="46"/>
  <c r="B3280" i="46"/>
  <c r="B3281" i="46"/>
  <c r="B3282" i="46"/>
  <c r="B3283" i="46"/>
  <c r="B3284" i="46"/>
  <c r="B3285" i="46"/>
  <c r="B3286" i="46"/>
  <c r="B3287" i="46"/>
  <c r="B3288" i="46"/>
  <c r="B3289" i="46"/>
  <c r="B3290" i="46"/>
  <c r="B3291" i="46"/>
  <c r="B3292" i="46"/>
  <c r="B3293" i="46"/>
  <c r="B3294" i="46"/>
  <c r="B3295" i="46"/>
  <c r="B3296" i="46"/>
  <c r="B3297" i="46"/>
  <c r="B3298" i="46"/>
  <c r="B3299" i="46"/>
  <c r="B3300" i="46"/>
  <c r="B3301" i="46"/>
  <c r="B3302" i="46"/>
  <c r="B3303" i="46"/>
  <c r="B3304" i="46"/>
  <c r="B3305" i="46"/>
  <c r="B3306" i="46"/>
  <c r="B3307" i="46"/>
  <c r="B3308" i="46"/>
  <c r="B3309" i="46"/>
  <c r="B3310" i="46"/>
  <c r="B3311" i="46"/>
  <c r="B3312" i="46"/>
  <c r="B3313" i="46"/>
  <c r="B3314" i="46"/>
  <c r="B3315" i="46"/>
  <c r="B3316" i="46"/>
  <c r="B3317" i="46"/>
  <c r="B3318" i="46"/>
  <c r="B3319" i="46"/>
  <c r="B3320" i="46"/>
  <c r="B3321" i="46"/>
  <c r="B3322" i="46"/>
  <c r="B3323" i="46"/>
  <c r="B3324" i="46"/>
  <c r="B3325" i="46"/>
  <c r="B3326" i="46"/>
  <c r="B3327" i="46"/>
  <c r="B3328" i="46"/>
  <c r="B3329" i="46"/>
  <c r="B3330" i="46"/>
  <c r="B3331" i="46"/>
  <c r="B3332" i="46"/>
  <c r="B3333" i="46"/>
  <c r="B3334" i="46"/>
  <c r="B3335" i="46"/>
  <c r="B3336" i="46"/>
  <c r="B3337" i="46"/>
  <c r="B3338" i="46"/>
  <c r="B3339" i="46"/>
  <c r="B3340" i="46"/>
  <c r="B3341" i="46"/>
  <c r="B3342" i="46"/>
  <c r="B3343" i="46"/>
  <c r="B3344" i="46"/>
  <c r="B3345" i="46"/>
  <c r="B3346" i="46"/>
  <c r="B3347" i="46"/>
  <c r="B3348" i="46"/>
  <c r="B3349" i="46"/>
  <c r="B3350" i="46"/>
  <c r="B3351" i="46"/>
  <c r="B3352" i="46"/>
  <c r="B3353" i="46"/>
  <c r="B3354" i="46"/>
  <c r="B3355" i="46"/>
  <c r="B3356" i="46"/>
  <c r="B3357" i="46"/>
  <c r="B3358" i="46"/>
  <c r="B3359" i="46"/>
  <c r="B3360" i="46"/>
  <c r="B3361" i="46"/>
  <c r="B3362" i="46"/>
  <c r="B3363" i="46"/>
  <c r="B3364" i="46"/>
  <c r="B3365" i="46"/>
  <c r="B3366" i="46"/>
  <c r="B3367" i="46"/>
  <c r="B3368" i="46"/>
  <c r="B3369" i="46"/>
  <c r="B3370" i="46"/>
  <c r="B3371" i="46"/>
  <c r="B3372" i="46"/>
  <c r="B3373" i="46"/>
  <c r="B3374" i="46"/>
  <c r="B3375" i="46"/>
  <c r="B3376" i="46"/>
  <c r="B3377" i="46"/>
  <c r="B3378" i="46"/>
  <c r="B3379" i="46"/>
  <c r="B3380" i="46"/>
  <c r="B3381" i="46"/>
  <c r="B3382" i="46"/>
  <c r="B3383" i="46"/>
  <c r="B3384" i="46"/>
  <c r="B3385" i="46"/>
  <c r="B3386" i="46"/>
  <c r="B3387" i="46"/>
  <c r="B3388" i="46"/>
  <c r="B3389" i="46"/>
  <c r="B3390" i="46"/>
  <c r="B3391" i="46"/>
  <c r="B3392" i="46"/>
  <c r="B3393" i="46"/>
  <c r="B3394" i="46"/>
  <c r="B3395" i="46"/>
  <c r="B3396" i="46"/>
  <c r="B3397" i="46"/>
  <c r="B3398" i="46"/>
  <c r="B3399" i="46"/>
  <c r="B3400" i="46"/>
  <c r="B3401" i="46"/>
  <c r="B3402" i="46"/>
  <c r="B3403" i="46"/>
  <c r="B3404" i="46"/>
  <c r="B3405" i="46"/>
  <c r="B3406" i="46"/>
  <c r="B3407" i="46"/>
  <c r="B3408" i="46"/>
  <c r="B3409" i="46"/>
  <c r="B3410" i="46"/>
  <c r="B3411" i="46"/>
  <c r="B3412" i="46"/>
  <c r="B3413" i="46"/>
  <c r="B3414" i="46"/>
  <c r="B3415" i="46"/>
  <c r="B3416" i="46"/>
  <c r="B3417" i="46"/>
  <c r="B3418" i="46"/>
  <c r="B3419" i="46"/>
  <c r="B3420" i="46"/>
  <c r="B3421" i="46"/>
  <c r="B3422" i="46"/>
  <c r="B3423" i="46"/>
  <c r="B3424" i="46"/>
  <c r="B3425" i="46"/>
  <c r="B3426" i="46"/>
  <c r="B3427" i="46"/>
  <c r="B3428" i="46"/>
  <c r="B3429" i="46"/>
  <c r="B3430" i="46"/>
  <c r="B3431" i="46"/>
  <c r="B3432" i="46"/>
  <c r="B3433" i="46"/>
  <c r="B3434" i="46"/>
  <c r="B3435" i="46"/>
  <c r="B3436" i="46"/>
  <c r="B3437" i="46"/>
  <c r="B3438" i="46"/>
  <c r="B3439" i="46"/>
  <c r="B3440" i="46"/>
  <c r="B3441" i="46"/>
  <c r="B3442" i="46"/>
  <c r="B3443" i="46"/>
  <c r="B3444" i="46"/>
  <c r="B3445" i="46"/>
  <c r="B3446" i="46"/>
  <c r="B3447" i="46"/>
  <c r="B3448" i="46"/>
  <c r="B3449" i="46"/>
  <c r="B3450" i="46"/>
  <c r="B3451" i="46"/>
  <c r="B3452" i="46"/>
  <c r="B3453" i="46"/>
  <c r="B3454" i="46"/>
  <c r="B3455" i="46"/>
  <c r="B3456" i="46"/>
  <c r="B3457" i="46"/>
  <c r="B3458" i="46"/>
  <c r="B3459" i="46"/>
  <c r="B3460" i="46"/>
  <c r="B3461" i="46"/>
  <c r="B3462" i="46"/>
  <c r="B3463" i="46"/>
  <c r="B3464" i="46"/>
  <c r="B3465" i="46"/>
  <c r="B3466" i="46"/>
  <c r="B3467" i="46"/>
  <c r="B3468" i="46"/>
  <c r="B3469" i="46"/>
  <c r="B3470" i="46"/>
  <c r="B3471" i="46"/>
  <c r="B3472" i="46"/>
  <c r="B3473" i="46"/>
  <c r="B3474" i="46"/>
  <c r="B3475" i="46"/>
  <c r="B3476" i="46"/>
  <c r="B3477" i="46"/>
  <c r="B3478" i="46"/>
  <c r="B3479" i="46"/>
  <c r="B3480" i="46"/>
  <c r="B3481" i="46"/>
  <c r="B3482" i="46"/>
  <c r="B3483" i="46"/>
  <c r="B3484" i="46"/>
  <c r="B3485" i="46"/>
  <c r="B3486" i="46"/>
  <c r="B3487" i="46"/>
  <c r="B3488" i="46"/>
  <c r="B3489" i="46"/>
  <c r="B3490" i="46"/>
  <c r="B3491" i="46"/>
  <c r="B3492" i="46"/>
  <c r="B3493" i="46"/>
  <c r="B3494" i="46"/>
  <c r="B3495" i="46"/>
  <c r="B3496" i="46"/>
  <c r="B3497" i="46"/>
  <c r="B3498" i="46"/>
  <c r="B3499" i="46"/>
  <c r="B3500" i="46"/>
  <c r="B3501" i="46"/>
  <c r="B3502" i="46"/>
  <c r="B3503" i="46"/>
  <c r="B3504" i="46"/>
  <c r="B3505" i="46"/>
  <c r="B3506" i="46"/>
  <c r="B3507" i="46"/>
  <c r="B3508" i="46"/>
  <c r="B3509" i="46"/>
  <c r="B3510" i="46"/>
  <c r="B3511" i="46"/>
  <c r="B3512" i="46"/>
  <c r="B3513" i="46"/>
  <c r="B3514" i="46"/>
  <c r="B3515" i="46"/>
  <c r="B3516" i="46"/>
  <c r="B3517" i="46"/>
  <c r="B3518" i="46"/>
  <c r="B3519" i="46"/>
  <c r="B3520" i="46"/>
  <c r="B3521" i="46"/>
  <c r="B3522" i="46"/>
  <c r="B3523" i="46"/>
  <c r="B3524" i="46"/>
  <c r="B3525" i="46"/>
  <c r="B3526" i="46"/>
  <c r="B3527" i="46"/>
  <c r="B3528" i="46"/>
  <c r="B3529" i="46"/>
  <c r="B3530" i="46"/>
  <c r="B3531" i="46"/>
  <c r="B3532" i="46"/>
  <c r="B3533" i="46"/>
  <c r="B3534" i="46"/>
  <c r="B3535" i="46"/>
  <c r="B3536" i="46"/>
  <c r="B3537" i="46"/>
  <c r="B3538" i="46"/>
  <c r="B3539" i="46"/>
  <c r="B3540" i="46"/>
  <c r="B3541" i="46"/>
  <c r="B3542" i="46"/>
  <c r="B3543" i="46"/>
  <c r="B3544" i="46"/>
  <c r="B3545" i="46"/>
  <c r="B3546" i="46"/>
  <c r="B3547" i="46"/>
  <c r="B3548" i="46"/>
  <c r="B3549" i="46"/>
  <c r="B3550" i="46"/>
  <c r="B3551" i="46"/>
  <c r="B3552" i="46"/>
  <c r="B3553" i="46"/>
  <c r="B3554" i="46"/>
  <c r="B3555" i="46"/>
  <c r="B3556" i="46"/>
  <c r="B3557" i="46"/>
  <c r="B3558" i="46"/>
  <c r="B3559" i="46"/>
  <c r="B3560" i="46"/>
  <c r="B3561" i="46"/>
  <c r="B3562" i="46"/>
  <c r="B3563" i="46"/>
  <c r="B3564" i="46"/>
  <c r="B3565" i="46"/>
  <c r="B3566" i="46"/>
  <c r="B3567" i="46"/>
  <c r="B3568" i="46"/>
  <c r="B3569" i="46"/>
  <c r="B3570" i="46"/>
  <c r="B3571" i="46"/>
  <c r="B3572" i="46"/>
  <c r="B3573" i="46"/>
  <c r="B3574" i="46"/>
  <c r="B3575" i="46"/>
  <c r="B3576" i="46"/>
  <c r="B3577" i="46"/>
  <c r="B3578" i="46"/>
  <c r="B3579" i="46"/>
  <c r="B3580" i="46"/>
  <c r="B3581" i="46"/>
  <c r="B3582" i="46"/>
  <c r="B3583" i="46"/>
  <c r="B3584" i="46"/>
  <c r="B3585" i="46"/>
  <c r="B3586" i="46"/>
  <c r="B3587" i="46"/>
  <c r="B3588" i="46"/>
  <c r="B3589" i="46"/>
  <c r="B3590" i="46"/>
  <c r="B3591" i="46"/>
  <c r="B3592" i="46"/>
  <c r="B3593" i="46"/>
  <c r="B3594" i="46"/>
  <c r="B3595" i="46"/>
  <c r="B3596" i="46"/>
  <c r="B3597" i="46"/>
  <c r="B3598" i="46"/>
  <c r="B3599" i="46"/>
  <c r="B3600" i="46"/>
  <c r="B3601" i="46"/>
  <c r="B3602" i="46"/>
  <c r="B3603" i="46"/>
  <c r="B3604" i="46"/>
  <c r="B3605" i="46"/>
  <c r="B3606" i="46"/>
  <c r="B3607" i="46"/>
  <c r="B3608" i="46"/>
  <c r="B3609" i="46"/>
  <c r="B3610" i="46"/>
  <c r="B3611" i="46"/>
  <c r="B3612" i="46"/>
  <c r="B3613" i="46"/>
  <c r="B3614" i="46"/>
  <c r="B3615" i="46"/>
  <c r="B3616" i="46"/>
  <c r="B3617" i="46"/>
  <c r="B3618" i="46"/>
  <c r="B3619" i="46"/>
  <c r="B3620" i="46"/>
  <c r="B3621" i="46"/>
  <c r="B3622" i="46"/>
  <c r="B3623" i="46"/>
  <c r="B3624" i="46"/>
  <c r="B3625" i="46"/>
  <c r="B3626" i="46"/>
  <c r="B3627" i="46"/>
  <c r="B3628" i="46"/>
  <c r="B3629" i="46"/>
  <c r="B3630" i="46"/>
  <c r="B3631" i="46"/>
  <c r="B3632" i="46"/>
  <c r="B3633" i="46"/>
  <c r="B3634" i="46"/>
  <c r="B3635" i="46"/>
  <c r="B3636" i="46"/>
  <c r="B3637" i="46"/>
  <c r="B3638" i="46"/>
  <c r="B3639" i="46"/>
  <c r="B3640" i="46"/>
  <c r="B3641" i="46"/>
  <c r="B3642" i="46"/>
  <c r="B3643" i="46"/>
  <c r="B3644" i="46"/>
  <c r="B3645" i="46"/>
  <c r="B3646" i="46"/>
  <c r="B3647" i="46"/>
  <c r="B3648" i="46"/>
  <c r="B3649" i="46"/>
  <c r="B3650" i="46"/>
  <c r="B3651" i="46"/>
  <c r="B3652" i="46"/>
  <c r="B3653" i="46"/>
  <c r="B3654" i="46"/>
  <c r="B3655" i="46"/>
  <c r="B3656" i="46"/>
  <c r="B3657" i="46"/>
  <c r="B3658" i="46"/>
  <c r="B3659" i="46"/>
  <c r="B3660" i="46"/>
  <c r="B3661" i="46"/>
  <c r="B3662" i="46"/>
  <c r="B3663" i="46"/>
  <c r="B3664" i="46"/>
  <c r="B3665" i="46"/>
  <c r="B3666" i="46"/>
  <c r="B3667" i="46"/>
  <c r="B3668" i="46"/>
  <c r="B3669" i="46"/>
  <c r="B3670" i="46"/>
  <c r="B3671" i="46"/>
  <c r="B3672" i="46"/>
  <c r="B3673" i="46"/>
  <c r="B3674" i="46"/>
  <c r="B3675" i="46"/>
  <c r="B3676" i="46"/>
  <c r="B3677" i="46"/>
  <c r="B3678" i="46"/>
  <c r="B3679" i="46"/>
  <c r="B3680" i="46"/>
  <c r="B3681" i="46"/>
  <c r="B3682" i="46"/>
  <c r="B3683" i="46"/>
  <c r="B3684" i="46"/>
  <c r="B3685" i="46"/>
  <c r="B3686" i="46"/>
  <c r="B3687" i="46"/>
  <c r="B3688" i="46"/>
  <c r="B3689" i="46"/>
  <c r="B3690" i="46"/>
  <c r="B3691" i="46"/>
  <c r="B3692" i="46"/>
  <c r="B3693" i="46"/>
  <c r="B3694" i="46"/>
  <c r="B3695" i="46"/>
  <c r="B3696" i="46"/>
  <c r="B3697" i="46"/>
  <c r="B3698" i="46"/>
  <c r="B3699" i="46"/>
  <c r="B3700" i="46"/>
  <c r="B3701" i="46"/>
  <c r="B3702" i="46"/>
  <c r="B3703" i="46"/>
  <c r="B3704" i="46"/>
  <c r="B3705" i="46"/>
  <c r="B3706" i="46"/>
  <c r="B3707" i="46"/>
  <c r="B3708" i="46"/>
  <c r="B3709" i="46"/>
  <c r="B3710" i="46"/>
  <c r="B3711" i="46"/>
  <c r="B3712" i="46"/>
  <c r="B3713" i="46"/>
  <c r="B3714" i="46"/>
  <c r="B3715" i="46"/>
  <c r="B3716" i="46"/>
  <c r="B3717" i="46"/>
  <c r="B3718" i="46"/>
  <c r="B3719" i="46"/>
  <c r="B3720" i="46"/>
  <c r="B3721" i="46"/>
  <c r="B3722" i="46"/>
  <c r="B3723" i="46"/>
  <c r="B3724" i="46"/>
  <c r="B3725" i="46"/>
  <c r="B3726" i="46"/>
  <c r="B3727" i="46"/>
  <c r="B3728" i="46"/>
  <c r="B3729" i="46"/>
  <c r="B3730" i="46"/>
  <c r="B3731" i="46"/>
  <c r="B3732" i="46"/>
  <c r="B3733" i="46"/>
  <c r="B3734" i="46"/>
  <c r="B3735" i="46"/>
  <c r="B3736" i="46"/>
  <c r="B3737" i="46"/>
  <c r="B3738" i="46"/>
  <c r="B3739" i="46"/>
  <c r="B3740" i="46"/>
  <c r="B3741" i="46"/>
  <c r="B3742" i="46"/>
  <c r="B3743" i="46"/>
  <c r="B3744" i="46"/>
  <c r="B3745" i="46"/>
  <c r="B3746" i="46"/>
  <c r="B3747" i="46"/>
  <c r="B3748" i="46"/>
  <c r="B3749" i="46"/>
  <c r="B3750" i="46"/>
  <c r="B3751" i="46"/>
  <c r="B3752" i="46"/>
  <c r="B3753" i="46"/>
  <c r="B3754" i="46"/>
  <c r="B3755" i="46"/>
  <c r="B3756" i="46"/>
  <c r="B3757" i="46"/>
  <c r="B3758" i="46"/>
  <c r="B3759" i="46"/>
  <c r="B3760" i="46"/>
  <c r="B3761" i="46"/>
  <c r="B3762" i="46"/>
  <c r="B3763" i="46"/>
  <c r="B3764" i="46"/>
  <c r="B3765" i="46"/>
  <c r="B3766" i="46"/>
  <c r="B3767" i="46"/>
  <c r="B3768" i="46"/>
  <c r="B3769" i="46"/>
  <c r="B3770" i="46"/>
  <c r="B3771" i="46"/>
  <c r="B3772" i="46"/>
  <c r="B3773" i="46"/>
  <c r="B3774" i="46"/>
  <c r="B3775" i="46"/>
  <c r="B3776" i="46"/>
  <c r="B3777" i="46"/>
  <c r="B3778" i="46"/>
  <c r="B3779" i="46"/>
  <c r="B3780" i="46"/>
  <c r="B3781" i="46"/>
  <c r="B3782" i="46"/>
  <c r="B3783" i="46"/>
  <c r="B3784" i="46"/>
  <c r="B3785" i="46"/>
  <c r="B3786" i="46"/>
  <c r="B3787" i="46"/>
  <c r="B3788" i="46"/>
  <c r="B3789" i="46"/>
  <c r="B3790" i="46"/>
  <c r="B3791" i="46"/>
  <c r="B3792" i="46"/>
  <c r="B3793" i="46"/>
  <c r="B3794" i="46"/>
  <c r="B3795" i="46"/>
  <c r="B3796" i="46"/>
  <c r="B3797" i="46"/>
  <c r="B3798" i="46"/>
  <c r="B3799" i="46"/>
  <c r="B3800" i="46"/>
  <c r="B3801" i="46"/>
  <c r="B3802" i="46"/>
  <c r="B3803" i="46"/>
  <c r="B3804" i="46"/>
  <c r="B3805" i="46"/>
  <c r="B3806" i="46"/>
  <c r="B3807" i="46"/>
  <c r="B3808" i="46"/>
  <c r="B3809" i="46"/>
  <c r="B3810" i="46"/>
  <c r="B3811" i="46"/>
  <c r="B3812" i="46"/>
  <c r="B3813" i="46"/>
  <c r="B3814" i="46"/>
  <c r="B3815" i="46"/>
  <c r="B3816" i="46"/>
  <c r="B3817" i="46"/>
  <c r="B3818" i="46"/>
  <c r="B3819" i="46"/>
  <c r="B3820" i="46"/>
  <c r="B3821" i="46"/>
  <c r="B3822" i="46"/>
  <c r="B3823" i="46"/>
  <c r="B3824" i="46"/>
  <c r="B3825" i="46"/>
  <c r="B3826" i="46"/>
  <c r="B3827" i="46"/>
  <c r="B3828" i="46"/>
  <c r="B3829" i="46"/>
  <c r="B3830" i="46"/>
  <c r="B3831" i="46"/>
  <c r="B3832" i="46"/>
  <c r="B3833" i="46"/>
  <c r="B3834" i="46"/>
  <c r="B3835" i="46"/>
  <c r="B3836" i="46"/>
  <c r="B3837" i="46"/>
  <c r="B3838" i="46"/>
  <c r="B3839" i="46"/>
  <c r="B3840" i="46"/>
  <c r="B3841" i="46"/>
  <c r="B3842" i="46"/>
  <c r="B3843" i="46"/>
  <c r="B3844" i="46"/>
  <c r="B3845" i="46"/>
  <c r="B3846" i="46"/>
  <c r="B3847" i="46"/>
  <c r="B3848" i="46"/>
  <c r="B3849" i="46"/>
  <c r="B3850" i="46"/>
  <c r="B3851" i="46"/>
  <c r="B3852" i="46"/>
  <c r="B3853" i="46"/>
  <c r="B3854" i="46"/>
  <c r="B3855" i="46"/>
  <c r="B3856" i="46"/>
  <c r="B3857" i="46"/>
  <c r="B3858" i="46"/>
  <c r="B3859" i="46"/>
  <c r="B3860" i="46"/>
  <c r="B3861" i="46"/>
  <c r="B3862" i="46"/>
  <c r="B3863" i="46"/>
  <c r="B3864" i="46"/>
  <c r="B3865" i="46"/>
  <c r="B3866" i="46"/>
  <c r="B3867" i="46"/>
  <c r="B3868" i="46"/>
  <c r="B3869" i="46"/>
  <c r="B3870" i="46"/>
  <c r="B3871" i="46"/>
  <c r="B3872" i="46"/>
  <c r="B3873" i="46"/>
  <c r="B3874" i="46"/>
  <c r="B3875" i="46"/>
  <c r="B3876" i="46"/>
  <c r="B3877" i="46"/>
  <c r="B3878" i="46"/>
  <c r="B3879" i="46"/>
  <c r="B3880" i="46"/>
  <c r="B3881" i="46"/>
  <c r="B3882" i="46"/>
  <c r="B3883" i="46"/>
  <c r="B3884" i="46"/>
  <c r="B3885" i="46"/>
  <c r="B3886" i="46"/>
  <c r="B3887" i="46"/>
  <c r="B3888" i="46"/>
  <c r="B3889" i="46"/>
  <c r="B3890" i="46"/>
  <c r="B3891" i="46"/>
  <c r="B3892" i="46"/>
  <c r="B3893" i="46"/>
  <c r="B3894" i="46"/>
  <c r="B3895" i="46"/>
  <c r="B3896" i="46"/>
  <c r="B3897" i="46"/>
  <c r="B3898" i="46"/>
  <c r="B3899" i="46"/>
  <c r="B3900" i="46"/>
  <c r="B3901" i="46"/>
  <c r="B3902" i="46"/>
  <c r="B3903" i="46"/>
  <c r="B3904" i="46"/>
  <c r="B3905" i="46"/>
  <c r="B3906" i="46"/>
  <c r="B3907" i="46"/>
  <c r="B3908" i="46"/>
  <c r="B3909" i="46"/>
  <c r="B3910" i="46"/>
  <c r="B3911" i="46"/>
  <c r="B3912" i="46"/>
  <c r="B3913" i="46"/>
  <c r="B3914" i="46"/>
  <c r="B3915" i="46"/>
  <c r="B3916" i="46"/>
  <c r="B3917" i="46"/>
  <c r="B3918" i="46"/>
  <c r="B3919" i="46"/>
  <c r="B3920" i="46"/>
  <c r="B3921" i="46"/>
  <c r="B3922" i="46"/>
  <c r="B3923" i="46"/>
  <c r="B3924" i="46"/>
  <c r="B3925" i="46"/>
  <c r="B3926" i="46"/>
  <c r="B3927" i="46"/>
  <c r="B3928" i="46"/>
  <c r="B3929" i="46"/>
  <c r="B3930" i="46"/>
  <c r="B3931" i="46"/>
  <c r="B3932" i="46"/>
  <c r="B3933" i="46"/>
  <c r="B3934" i="46"/>
  <c r="B3935" i="46"/>
  <c r="B3936" i="46"/>
  <c r="B3937" i="46"/>
  <c r="B3938" i="46"/>
  <c r="B3939" i="46"/>
  <c r="B3940" i="46"/>
  <c r="B3941" i="46"/>
  <c r="B3942" i="46"/>
  <c r="B3943" i="46"/>
  <c r="B3944" i="46"/>
  <c r="B3945" i="46"/>
  <c r="B3946" i="46"/>
  <c r="B3947" i="46"/>
  <c r="B3948" i="46"/>
  <c r="B3949" i="46"/>
  <c r="B3950" i="46"/>
  <c r="B3951" i="46"/>
  <c r="B3952" i="46"/>
  <c r="B3953" i="46"/>
  <c r="B3954" i="46"/>
  <c r="B3955" i="46"/>
  <c r="B3956" i="46"/>
  <c r="B3957" i="46"/>
  <c r="B3958" i="46"/>
  <c r="B3959" i="46"/>
  <c r="B3960" i="46"/>
  <c r="B3961" i="46"/>
  <c r="B3962" i="46"/>
  <c r="B3963" i="46"/>
  <c r="B3964" i="46"/>
  <c r="B3965" i="46"/>
  <c r="B3966" i="46"/>
  <c r="B3967" i="46"/>
  <c r="B3968" i="46"/>
  <c r="B3969" i="46"/>
  <c r="B3970" i="46"/>
  <c r="B3971" i="46"/>
  <c r="B3972" i="46"/>
  <c r="B3973" i="46"/>
  <c r="B3974" i="46"/>
  <c r="B3975" i="46"/>
  <c r="B3976" i="46"/>
  <c r="B3977" i="46"/>
  <c r="B3978" i="46"/>
  <c r="B3979" i="46"/>
  <c r="B3980" i="46"/>
  <c r="B3981" i="46"/>
  <c r="B3982" i="46"/>
  <c r="B3983" i="46"/>
  <c r="B3984" i="46"/>
  <c r="B3985" i="46"/>
  <c r="B3986" i="46"/>
  <c r="B3987" i="46"/>
  <c r="B3988" i="46"/>
  <c r="B3989" i="46"/>
  <c r="B3990" i="46"/>
  <c r="B3991" i="46"/>
  <c r="B3992" i="46"/>
  <c r="B3993" i="46"/>
  <c r="B3994" i="46"/>
  <c r="B3995" i="46"/>
  <c r="B3996" i="46"/>
  <c r="B3997" i="46"/>
  <c r="B3998" i="46"/>
  <c r="B3999" i="46"/>
  <c r="B4000" i="46"/>
  <c r="B4001" i="46"/>
  <c r="B4002" i="46"/>
  <c r="B4003" i="46"/>
  <c r="B4004" i="46"/>
  <c r="B4005" i="46"/>
  <c r="B4006" i="46"/>
  <c r="B4007" i="46"/>
  <c r="B4008" i="46"/>
  <c r="B4009" i="46"/>
  <c r="B4010" i="46"/>
  <c r="B4011" i="46"/>
  <c r="B4012" i="46"/>
  <c r="B4013" i="46"/>
  <c r="B4014" i="46"/>
  <c r="B4015" i="46"/>
  <c r="B4016" i="46"/>
  <c r="B4017" i="46"/>
  <c r="B4018" i="46"/>
  <c r="B4019" i="46"/>
  <c r="B4020" i="46"/>
  <c r="B4021" i="46"/>
  <c r="B4022" i="46"/>
  <c r="B4023" i="46"/>
  <c r="B4024" i="46"/>
  <c r="B4025" i="46"/>
  <c r="B4026" i="46"/>
  <c r="B4027" i="46"/>
  <c r="B4028" i="46"/>
  <c r="B4029" i="46"/>
  <c r="B4030" i="46"/>
  <c r="B4031" i="46"/>
  <c r="B4032" i="46"/>
  <c r="B4033" i="46"/>
  <c r="B4034" i="46"/>
  <c r="B4035" i="46"/>
  <c r="B4036" i="46"/>
  <c r="B4037" i="46"/>
  <c r="B4038" i="46"/>
  <c r="B4039" i="46"/>
  <c r="B4040" i="46"/>
  <c r="B4041" i="46"/>
  <c r="B4042" i="46"/>
  <c r="B4043" i="46"/>
  <c r="B4044" i="46"/>
  <c r="B4045" i="46"/>
  <c r="B4046" i="46"/>
  <c r="B4047" i="46"/>
  <c r="B4048" i="46"/>
  <c r="B4049" i="46"/>
  <c r="B4050" i="46"/>
  <c r="B4051" i="46"/>
  <c r="B4052" i="46"/>
  <c r="B4053" i="46"/>
  <c r="B4054" i="46"/>
  <c r="B4055" i="46"/>
  <c r="B4056" i="46"/>
  <c r="B4057" i="46"/>
  <c r="B4058" i="46"/>
  <c r="B4059" i="46"/>
  <c r="B4060" i="46"/>
  <c r="B4061" i="46"/>
  <c r="B4062" i="46"/>
  <c r="B4063" i="46"/>
  <c r="B4064" i="46"/>
  <c r="B4065" i="46"/>
  <c r="B4066" i="46"/>
  <c r="B4067" i="46"/>
  <c r="B4068" i="46"/>
  <c r="B4069" i="46"/>
  <c r="B4070" i="46"/>
  <c r="B4071" i="46"/>
  <c r="B4072" i="46"/>
  <c r="B4073" i="46"/>
  <c r="B4074" i="46"/>
  <c r="B4075" i="46"/>
  <c r="B4076" i="46"/>
  <c r="B4077" i="46"/>
  <c r="B4078" i="46"/>
  <c r="B4079" i="46"/>
  <c r="B4080" i="46"/>
  <c r="B4081" i="46"/>
  <c r="B4082" i="46"/>
  <c r="B4083" i="46"/>
  <c r="B4084" i="46"/>
  <c r="B4085" i="46"/>
  <c r="B4086" i="46"/>
  <c r="B4087" i="46"/>
  <c r="B4088" i="46"/>
  <c r="B4089" i="46"/>
  <c r="B4090" i="46"/>
  <c r="B4091" i="46"/>
  <c r="B4092" i="46"/>
  <c r="B4093" i="46"/>
  <c r="B4094" i="46"/>
  <c r="B4095" i="46"/>
  <c r="B4096" i="46"/>
  <c r="B4097" i="46"/>
  <c r="B4098" i="46"/>
  <c r="B4099" i="46"/>
  <c r="B4100" i="46"/>
  <c r="B4101" i="46"/>
  <c r="B4102" i="46"/>
  <c r="B4103" i="46"/>
  <c r="B4104" i="46"/>
  <c r="B4105" i="46"/>
  <c r="B4106" i="46"/>
  <c r="B4107" i="46"/>
  <c r="B4108" i="46"/>
  <c r="B4109" i="46"/>
  <c r="B4110" i="46"/>
  <c r="B4111" i="46"/>
  <c r="B4112" i="46"/>
  <c r="B4113" i="46"/>
  <c r="B4114" i="46"/>
  <c r="B4115" i="46"/>
  <c r="B4116" i="46"/>
  <c r="B4117" i="46"/>
  <c r="B4118" i="46"/>
  <c r="B4119" i="46"/>
  <c r="B4120" i="46"/>
  <c r="B4121" i="46"/>
  <c r="B4122" i="46"/>
  <c r="B4123" i="46"/>
  <c r="B4124" i="46"/>
  <c r="B4125" i="46"/>
  <c r="B4126" i="46"/>
  <c r="B4127" i="46"/>
  <c r="B4128" i="46"/>
  <c r="B4129" i="46"/>
  <c r="B4130" i="46"/>
  <c r="B4131" i="46"/>
  <c r="B4132" i="46"/>
  <c r="B4133" i="46"/>
  <c r="B4134" i="46"/>
  <c r="B4135" i="46"/>
  <c r="B4136" i="46"/>
  <c r="B4137" i="46"/>
  <c r="B4138" i="46"/>
  <c r="B4139" i="46"/>
  <c r="B4140" i="46"/>
  <c r="B4141" i="46"/>
  <c r="B4142" i="46"/>
  <c r="B4143" i="46"/>
  <c r="B4144" i="46"/>
  <c r="B4145" i="46"/>
  <c r="B4146" i="46"/>
  <c r="B4147" i="46"/>
  <c r="B4148" i="46"/>
  <c r="B4149" i="46"/>
  <c r="B4150" i="46"/>
  <c r="B4151" i="46"/>
  <c r="B4152" i="46"/>
  <c r="B4153" i="46"/>
  <c r="B4154" i="46"/>
  <c r="B4155" i="46"/>
  <c r="B4156" i="46"/>
  <c r="B4157" i="46"/>
  <c r="B4158" i="46"/>
  <c r="B4159" i="46"/>
  <c r="B4160" i="46"/>
  <c r="B4161" i="46"/>
  <c r="B4162" i="46"/>
  <c r="B4163" i="46"/>
  <c r="B4164" i="46"/>
  <c r="B4165" i="46"/>
  <c r="B4166" i="46"/>
  <c r="B4167" i="46"/>
  <c r="B4168" i="46"/>
  <c r="B4169" i="46"/>
  <c r="B4170" i="46"/>
  <c r="B4171" i="46"/>
  <c r="B4172" i="46"/>
  <c r="B4173" i="46"/>
  <c r="B4174" i="46"/>
  <c r="B4175" i="46"/>
  <c r="B4176" i="46"/>
  <c r="B4177" i="46"/>
  <c r="B4178" i="46"/>
  <c r="B4179" i="46"/>
  <c r="B4180" i="46"/>
  <c r="B4181" i="46"/>
  <c r="B4182" i="46"/>
  <c r="B4183" i="46"/>
  <c r="B4184" i="46"/>
  <c r="B4185" i="46"/>
  <c r="B4186" i="46"/>
  <c r="B4187" i="46"/>
  <c r="B4188" i="46"/>
  <c r="B4189" i="46"/>
  <c r="B4190" i="46"/>
  <c r="B4191" i="46"/>
  <c r="B4192" i="46"/>
  <c r="B4193" i="46"/>
  <c r="B4194" i="46"/>
  <c r="B4195" i="46"/>
  <c r="B4196" i="46"/>
  <c r="B4197" i="46"/>
  <c r="B4198" i="46"/>
  <c r="B4199" i="46"/>
  <c r="B4200" i="46"/>
  <c r="B4201" i="46"/>
  <c r="B4202" i="46"/>
  <c r="B4203" i="46"/>
  <c r="B4204" i="46"/>
  <c r="B4205" i="46"/>
  <c r="B4206" i="46"/>
  <c r="B4207" i="46"/>
  <c r="B4208" i="46"/>
  <c r="B4209" i="46"/>
  <c r="B4210" i="46"/>
  <c r="B4211" i="46"/>
  <c r="B4212" i="46"/>
  <c r="B4213" i="46"/>
  <c r="B4214" i="46"/>
  <c r="B4215" i="46"/>
  <c r="B4216" i="46"/>
  <c r="B4217" i="46"/>
  <c r="B4218" i="46"/>
  <c r="B4219" i="46"/>
  <c r="B4220" i="46"/>
  <c r="B4221" i="46"/>
  <c r="B4222" i="46"/>
  <c r="B4223" i="46"/>
  <c r="B4224" i="46"/>
  <c r="B4225" i="46"/>
  <c r="B4226" i="46"/>
  <c r="B4227" i="46"/>
  <c r="B4228" i="46"/>
  <c r="B4229" i="46"/>
  <c r="B4230" i="46"/>
  <c r="B4231" i="46"/>
  <c r="B4232" i="46"/>
  <c r="B4233" i="46"/>
  <c r="B4234" i="46"/>
  <c r="B4235" i="46"/>
  <c r="B4236" i="46"/>
  <c r="B4237" i="46"/>
  <c r="B4238" i="46"/>
  <c r="B4239" i="46"/>
  <c r="B4240" i="46"/>
  <c r="B4241" i="46"/>
  <c r="B4242" i="46"/>
  <c r="B4243" i="46"/>
  <c r="B4244" i="46"/>
  <c r="B4245" i="46"/>
  <c r="B4246" i="46"/>
  <c r="B4247" i="46"/>
  <c r="B4248" i="46"/>
  <c r="B4249" i="46"/>
  <c r="B4250" i="46"/>
  <c r="B4251" i="46"/>
  <c r="B4252" i="46"/>
  <c r="B4253" i="46"/>
  <c r="B4254" i="46"/>
  <c r="B4255" i="46"/>
  <c r="B4256" i="46"/>
  <c r="B4257" i="46"/>
  <c r="B4258" i="46"/>
  <c r="B4259" i="46"/>
  <c r="B4260" i="46"/>
  <c r="B4261" i="46"/>
  <c r="B4262" i="46"/>
  <c r="B4263" i="46"/>
  <c r="B4264" i="46"/>
  <c r="B4265" i="46"/>
  <c r="B4266" i="46"/>
  <c r="B4267" i="46"/>
  <c r="B4268" i="46"/>
  <c r="B4269" i="46"/>
  <c r="B4270" i="46"/>
  <c r="B4271" i="46"/>
  <c r="B4272" i="46"/>
  <c r="B4273" i="46"/>
  <c r="B4274" i="46"/>
  <c r="B4275" i="46"/>
  <c r="B4276" i="46"/>
  <c r="B4277" i="46"/>
  <c r="B4278" i="46"/>
  <c r="B4279" i="46"/>
  <c r="B4280" i="46"/>
  <c r="B4281" i="46"/>
  <c r="B4282" i="46"/>
  <c r="B4283" i="46"/>
  <c r="B4284" i="46"/>
  <c r="B4285" i="46"/>
  <c r="B4286" i="46"/>
  <c r="B4287" i="46"/>
  <c r="B4288" i="46"/>
  <c r="B4289" i="46"/>
  <c r="B4290" i="46"/>
  <c r="B4291" i="46"/>
  <c r="B4292" i="46"/>
  <c r="B4293" i="46"/>
  <c r="B4294" i="46"/>
  <c r="B4295" i="46"/>
  <c r="B4296" i="46"/>
  <c r="B4297" i="46"/>
  <c r="B4298" i="46"/>
  <c r="B4299" i="46"/>
  <c r="B4300" i="46"/>
  <c r="B4301" i="46"/>
  <c r="B4302" i="46"/>
  <c r="B4303" i="46"/>
  <c r="B4304" i="46"/>
  <c r="B4305" i="46"/>
  <c r="B4306" i="46"/>
  <c r="B4307" i="46"/>
  <c r="B4308" i="46"/>
  <c r="B4309" i="46"/>
  <c r="B4310" i="46"/>
  <c r="B4311" i="46"/>
  <c r="B4312" i="46"/>
  <c r="B4313" i="46"/>
  <c r="B4314" i="46"/>
  <c r="B4315" i="46"/>
  <c r="B4316" i="46"/>
  <c r="B4317" i="46"/>
  <c r="B4318" i="46"/>
  <c r="B4319" i="46"/>
  <c r="B4320" i="46"/>
  <c r="B4321" i="46"/>
  <c r="B4322" i="46"/>
  <c r="B4323" i="46"/>
  <c r="B4324" i="46"/>
  <c r="B4325" i="46"/>
  <c r="B4326" i="46"/>
  <c r="B4327" i="46"/>
  <c r="B4328" i="46"/>
  <c r="B4329" i="46"/>
  <c r="B4330" i="46"/>
  <c r="B4331" i="46"/>
  <c r="B4332" i="46"/>
  <c r="B4333" i="46"/>
  <c r="B4334" i="46"/>
  <c r="B4335" i="46"/>
  <c r="B4336" i="46"/>
  <c r="B4337" i="46"/>
  <c r="B4338" i="46"/>
  <c r="B4339" i="46"/>
  <c r="B4340" i="46"/>
  <c r="B4341" i="46"/>
  <c r="B4342" i="46"/>
  <c r="B4343" i="46"/>
  <c r="B4344" i="46"/>
  <c r="B4345" i="46"/>
  <c r="B4346" i="46"/>
  <c r="B4347" i="46"/>
  <c r="B4348" i="46"/>
  <c r="B4349" i="46"/>
  <c r="B4350" i="46"/>
  <c r="B4351" i="46"/>
  <c r="B4352" i="46"/>
  <c r="B4353" i="46"/>
  <c r="B4354" i="46"/>
  <c r="B4355" i="46"/>
  <c r="B4356" i="46"/>
  <c r="B4357" i="46"/>
  <c r="B4358" i="46"/>
  <c r="B4359" i="46"/>
  <c r="B4360" i="46"/>
  <c r="B4361" i="46"/>
  <c r="B4362" i="46"/>
  <c r="B4363" i="46"/>
  <c r="B4364" i="46"/>
  <c r="B4365" i="46"/>
  <c r="B4366" i="46"/>
  <c r="B4367" i="46"/>
  <c r="B4368" i="46"/>
  <c r="B4369" i="46"/>
  <c r="B4370" i="46"/>
  <c r="B4371" i="46"/>
  <c r="B4372" i="46"/>
  <c r="B4373" i="46"/>
  <c r="B4374" i="46"/>
  <c r="B4375" i="46"/>
  <c r="B4376" i="46"/>
  <c r="B4377" i="46"/>
  <c r="B4378" i="46"/>
  <c r="B4379" i="46"/>
  <c r="B4380" i="46"/>
  <c r="B4381" i="46"/>
  <c r="B4382" i="46"/>
  <c r="B4383" i="46"/>
  <c r="B4384" i="46"/>
  <c r="B4385" i="46"/>
  <c r="B4386" i="46"/>
  <c r="B4387" i="46"/>
  <c r="B4388" i="46"/>
  <c r="B4389" i="46"/>
  <c r="B4390" i="46"/>
  <c r="B4391" i="46"/>
  <c r="B4392" i="46"/>
  <c r="B4393" i="46"/>
  <c r="B4394" i="46"/>
  <c r="B4395" i="46"/>
  <c r="B4396" i="46"/>
  <c r="B4397" i="46"/>
  <c r="B4398" i="46"/>
  <c r="B4399" i="46"/>
  <c r="B4400" i="46"/>
  <c r="B4401" i="46"/>
  <c r="B4402" i="46"/>
  <c r="B4403" i="46"/>
  <c r="B4404" i="46"/>
  <c r="B4405" i="46"/>
  <c r="B4406" i="46"/>
  <c r="B4407" i="46"/>
  <c r="B4408" i="46"/>
  <c r="B4409" i="46"/>
  <c r="B4410" i="46"/>
  <c r="B4411" i="46"/>
  <c r="B4412" i="46"/>
  <c r="B4413" i="46"/>
  <c r="B4414" i="46"/>
  <c r="B4415" i="46"/>
  <c r="B4416" i="46"/>
  <c r="B4417" i="46"/>
  <c r="B4418" i="46"/>
  <c r="B4419" i="46"/>
  <c r="B4420" i="46"/>
  <c r="B4421" i="46"/>
  <c r="B4422" i="46"/>
  <c r="B4423" i="46"/>
  <c r="B4424" i="46"/>
  <c r="B4425" i="46"/>
  <c r="B4426" i="46"/>
  <c r="B4427" i="46"/>
  <c r="B4428" i="46"/>
  <c r="B4429" i="46"/>
  <c r="B4430" i="46"/>
  <c r="B4431" i="46"/>
  <c r="B4432" i="46"/>
  <c r="B4433" i="46"/>
  <c r="B4434" i="46"/>
  <c r="B4435" i="46"/>
  <c r="B4436" i="46"/>
  <c r="B4437" i="46"/>
  <c r="B4438" i="46"/>
  <c r="B4439" i="46"/>
  <c r="B4440" i="46"/>
  <c r="B4441" i="46"/>
  <c r="B4442" i="46"/>
  <c r="B4443" i="46"/>
  <c r="B4444" i="46"/>
  <c r="B4445" i="46"/>
  <c r="B4446" i="46"/>
  <c r="B4447" i="46"/>
  <c r="B4448" i="46"/>
  <c r="B4449" i="46"/>
  <c r="B4450" i="46"/>
  <c r="B4451" i="46"/>
  <c r="B4452" i="46"/>
  <c r="B4453" i="46"/>
  <c r="B4454" i="46"/>
  <c r="B4455" i="46"/>
  <c r="B4456" i="46"/>
  <c r="B4457" i="46"/>
  <c r="B4458" i="46"/>
  <c r="B4459" i="46"/>
  <c r="B4460" i="46"/>
  <c r="B4461" i="46"/>
  <c r="B4462" i="46"/>
  <c r="B4463" i="46"/>
  <c r="B4464" i="46"/>
  <c r="B4465" i="46"/>
  <c r="B4466" i="46"/>
  <c r="B4467" i="46"/>
  <c r="B4468" i="46"/>
  <c r="B4469" i="46"/>
  <c r="B4470" i="46"/>
  <c r="B4471" i="46"/>
  <c r="B4472" i="46"/>
  <c r="B4473" i="46"/>
  <c r="B4474" i="46"/>
  <c r="B4475" i="46"/>
  <c r="B4476" i="46"/>
  <c r="B4477" i="46"/>
  <c r="B4478" i="46"/>
  <c r="B4479" i="46"/>
  <c r="B4480" i="46"/>
  <c r="B4481" i="46"/>
  <c r="B4482" i="46"/>
  <c r="B4483" i="46"/>
  <c r="B4484" i="46"/>
  <c r="B4485" i="46"/>
  <c r="B4486" i="46"/>
  <c r="B4487" i="46"/>
  <c r="B4488" i="46"/>
  <c r="B4489" i="46"/>
  <c r="B4490" i="46"/>
  <c r="B4491" i="46"/>
  <c r="B4492" i="46"/>
  <c r="B4493" i="46"/>
  <c r="B4494" i="46"/>
  <c r="B4495" i="46"/>
  <c r="B4496" i="46"/>
  <c r="B4497" i="46"/>
  <c r="B4498" i="46"/>
  <c r="B4499" i="46"/>
  <c r="B4500" i="46"/>
  <c r="B4501" i="46"/>
  <c r="B4502" i="46"/>
  <c r="B4503" i="46"/>
  <c r="B4504" i="46"/>
  <c r="B4505" i="46"/>
  <c r="B4506" i="46"/>
  <c r="B4507" i="46"/>
  <c r="B4508" i="46"/>
  <c r="B4509" i="46"/>
  <c r="B4510" i="46"/>
  <c r="B4511" i="46"/>
  <c r="B4512" i="46"/>
  <c r="B4513" i="46"/>
  <c r="B4514" i="46"/>
  <c r="B4515" i="46"/>
  <c r="B4516" i="46"/>
  <c r="B4517" i="46"/>
  <c r="B4518" i="46"/>
  <c r="B4519" i="46"/>
  <c r="B4520" i="46"/>
  <c r="B4521" i="46"/>
  <c r="B4522" i="46"/>
  <c r="B4523" i="46"/>
  <c r="B4524" i="46"/>
  <c r="B4525" i="46"/>
  <c r="B4526" i="46"/>
  <c r="B4527" i="46"/>
  <c r="B4528" i="46"/>
  <c r="B4529" i="46"/>
  <c r="B4530" i="46"/>
  <c r="B4531" i="46"/>
  <c r="B4532" i="46"/>
  <c r="B4533" i="46"/>
  <c r="B4534" i="46"/>
  <c r="B4535" i="46"/>
  <c r="B4536" i="46"/>
  <c r="B4537" i="46"/>
  <c r="B4538" i="46"/>
  <c r="B4539" i="46"/>
  <c r="B4540" i="46"/>
  <c r="B4541" i="46"/>
  <c r="B4542" i="46"/>
  <c r="B4543" i="46"/>
  <c r="B4544" i="46"/>
  <c r="B4545" i="46"/>
  <c r="B4546" i="46"/>
  <c r="B4547" i="46"/>
  <c r="B4548" i="46"/>
  <c r="B4549" i="46"/>
  <c r="B4550" i="46"/>
  <c r="B4551" i="46"/>
  <c r="B4552" i="46"/>
  <c r="B4553" i="46"/>
  <c r="B4554" i="46"/>
  <c r="B4555" i="46"/>
  <c r="B4556" i="46"/>
  <c r="B4557" i="46"/>
  <c r="B4558" i="46"/>
  <c r="B4559" i="46"/>
  <c r="B4560" i="46"/>
  <c r="B4561" i="46"/>
  <c r="B4562" i="46"/>
  <c r="B4563" i="46"/>
  <c r="B4564" i="46"/>
  <c r="B4565" i="46"/>
  <c r="B4566" i="46"/>
  <c r="B4567" i="46"/>
  <c r="B4568" i="46"/>
  <c r="B4569" i="46"/>
  <c r="B4570" i="46"/>
  <c r="B4571" i="46"/>
  <c r="B4572" i="46"/>
  <c r="B4573" i="46"/>
  <c r="B4574" i="46"/>
  <c r="B4575" i="46"/>
  <c r="B4576" i="46"/>
  <c r="B4577" i="46"/>
  <c r="B4578" i="46"/>
  <c r="B4579" i="46"/>
  <c r="B4580" i="46"/>
  <c r="B4581" i="46"/>
  <c r="B4582" i="46"/>
  <c r="B4583" i="46"/>
  <c r="B4584" i="46"/>
  <c r="B4585" i="46"/>
  <c r="B4586" i="46"/>
  <c r="B4587" i="46"/>
  <c r="B4588" i="46"/>
  <c r="B4589" i="46"/>
  <c r="B4590" i="46"/>
  <c r="B4591" i="46"/>
  <c r="B4592" i="46"/>
  <c r="B4593" i="46"/>
  <c r="B4594" i="46"/>
  <c r="B4595" i="46"/>
  <c r="B4596" i="46"/>
  <c r="B4597" i="46"/>
  <c r="B4598" i="46"/>
  <c r="B4599" i="46"/>
  <c r="B4600" i="46"/>
  <c r="B4601" i="46"/>
  <c r="B4602" i="46"/>
  <c r="B4603" i="46"/>
  <c r="B4604" i="46"/>
  <c r="B4605" i="46"/>
  <c r="B4606" i="46"/>
  <c r="B4607" i="46"/>
  <c r="B4608" i="46"/>
  <c r="B4609" i="46"/>
  <c r="B4610" i="46"/>
  <c r="B4611" i="46"/>
  <c r="B4612" i="46"/>
  <c r="B4613" i="46"/>
  <c r="B4614" i="46"/>
  <c r="B4615" i="46"/>
  <c r="B4616" i="46"/>
  <c r="B4617" i="46"/>
  <c r="B4618" i="46"/>
  <c r="B4619" i="46"/>
  <c r="B4620" i="46"/>
  <c r="B4621" i="46"/>
  <c r="B4622" i="46"/>
  <c r="B4623" i="46"/>
  <c r="B4624" i="46"/>
  <c r="B4625" i="46"/>
  <c r="B4626" i="46"/>
  <c r="B4627" i="46"/>
  <c r="B4628" i="46"/>
  <c r="B4629" i="46"/>
  <c r="B4630" i="46"/>
  <c r="B4631" i="46"/>
  <c r="B4632" i="46"/>
  <c r="B4633" i="46"/>
  <c r="B4634" i="46"/>
  <c r="B4635" i="46"/>
  <c r="B4636" i="46"/>
  <c r="B4637" i="46"/>
  <c r="B4638" i="46"/>
  <c r="B4639" i="46"/>
  <c r="B4640" i="46"/>
  <c r="B4641" i="46"/>
  <c r="B4642" i="46"/>
  <c r="B4643" i="46"/>
  <c r="B4644" i="46"/>
  <c r="B4645" i="46"/>
  <c r="B4646" i="46"/>
  <c r="B4647" i="46"/>
  <c r="B4648" i="46"/>
  <c r="B4649" i="46"/>
  <c r="B4650" i="46"/>
  <c r="B4651" i="46"/>
  <c r="B4652" i="46"/>
  <c r="B4653" i="46"/>
  <c r="B4654" i="46"/>
  <c r="B4655" i="46"/>
  <c r="B4656" i="46"/>
  <c r="B4657" i="46"/>
  <c r="B4658" i="46"/>
  <c r="B4659" i="46"/>
  <c r="B4660" i="46"/>
  <c r="B4661" i="46"/>
  <c r="B4662" i="46"/>
  <c r="B4663" i="46"/>
  <c r="B4664" i="46"/>
  <c r="B4665" i="46"/>
  <c r="B4666" i="46"/>
  <c r="B4667" i="46"/>
  <c r="B4668" i="46"/>
  <c r="B4669" i="46"/>
  <c r="B4670" i="46"/>
  <c r="B4671" i="46"/>
  <c r="B4672" i="46"/>
  <c r="B4673" i="46"/>
  <c r="B4674" i="46"/>
  <c r="B4675" i="46"/>
  <c r="B4676" i="46"/>
  <c r="B4677" i="46"/>
  <c r="B4678" i="46"/>
  <c r="B4679" i="46"/>
  <c r="B4680" i="46"/>
  <c r="B4681" i="46"/>
  <c r="B4682" i="46"/>
  <c r="B4683" i="46"/>
  <c r="B4684" i="46"/>
  <c r="B4685" i="46"/>
  <c r="B4686" i="46"/>
  <c r="B4687" i="46"/>
  <c r="B4688" i="46"/>
  <c r="B4689" i="46"/>
  <c r="B4690" i="46"/>
  <c r="B4691" i="46"/>
  <c r="B4692" i="46"/>
  <c r="B4693" i="46"/>
  <c r="B4694" i="46"/>
  <c r="B4695" i="46"/>
  <c r="B4696" i="46"/>
  <c r="B4697" i="46"/>
  <c r="B4698" i="46"/>
  <c r="B4699" i="46"/>
  <c r="B4700" i="46"/>
  <c r="B4701" i="46"/>
  <c r="B4702" i="46"/>
  <c r="B4703" i="46"/>
  <c r="B4704" i="46"/>
  <c r="B4705" i="46"/>
  <c r="B4706" i="46"/>
  <c r="B4707" i="46"/>
  <c r="B4708" i="46"/>
  <c r="B4709" i="46"/>
  <c r="B4710" i="46"/>
  <c r="B4711" i="46"/>
  <c r="B4712" i="46"/>
  <c r="B4713" i="46"/>
  <c r="B4714" i="46"/>
  <c r="B4715" i="46"/>
  <c r="B4716" i="46"/>
  <c r="B4717" i="46"/>
  <c r="B4718" i="46"/>
  <c r="B4719" i="46"/>
  <c r="B4720" i="46"/>
  <c r="B4721" i="46"/>
  <c r="B4722" i="46"/>
  <c r="B4723" i="46"/>
  <c r="B4724" i="46"/>
  <c r="B4725" i="46"/>
  <c r="B4726" i="46"/>
  <c r="B4727" i="46"/>
  <c r="B4728" i="46"/>
  <c r="B4729" i="46"/>
  <c r="B4730" i="46"/>
  <c r="B4731" i="46"/>
  <c r="B4732" i="46"/>
  <c r="B4733" i="46"/>
  <c r="B4734" i="46"/>
  <c r="B4735" i="46"/>
  <c r="B4736" i="46"/>
  <c r="B4737" i="46"/>
  <c r="B4738" i="46"/>
  <c r="B4739" i="46"/>
  <c r="B4740" i="46"/>
  <c r="B4741" i="46"/>
  <c r="B4742" i="46"/>
  <c r="B4743" i="46"/>
  <c r="B4744" i="46"/>
  <c r="B4745" i="46"/>
  <c r="B4746" i="46"/>
  <c r="B4747" i="46"/>
  <c r="B4748" i="46"/>
  <c r="B4749" i="46"/>
  <c r="B4750" i="46"/>
  <c r="B4751" i="46"/>
  <c r="B4752" i="46"/>
  <c r="B4753" i="46"/>
  <c r="B4754" i="46"/>
  <c r="B4755" i="46"/>
  <c r="B4756" i="46"/>
  <c r="B4757" i="46"/>
  <c r="B4758" i="46"/>
  <c r="B4759" i="46"/>
  <c r="B4760" i="46"/>
  <c r="B4761" i="46"/>
  <c r="B4762" i="46"/>
  <c r="B4763" i="46"/>
  <c r="B4764" i="46"/>
  <c r="B4765" i="46"/>
  <c r="B4766" i="46"/>
  <c r="B4767" i="46"/>
  <c r="B4768" i="46"/>
  <c r="B4769" i="46"/>
  <c r="B4770" i="46"/>
  <c r="B4771" i="46"/>
  <c r="B4772" i="46"/>
  <c r="B4773" i="46"/>
  <c r="B4774" i="46"/>
  <c r="B4775" i="46"/>
  <c r="B4776" i="46"/>
  <c r="B4777" i="46"/>
  <c r="B4778" i="46"/>
  <c r="B4779" i="46"/>
  <c r="B4780" i="46"/>
  <c r="B4781" i="46"/>
  <c r="B4782" i="46"/>
  <c r="B4783" i="46"/>
  <c r="B4784" i="46"/>
  <c r="B4785" i="46"/>
  <c r="B4786" i="46"/>
  <c r="B4787" i="46"/>
  <c r="B4788" i="46"/>
  <c r="B4789" i="46"/>
  <c r="B4790" i="46"/>
  <c r="B4791" i="46"/>
  <c r="B4792" i="46"/>
  <c r="B4793" i="46"/>
  <c r="B4794" i="46"/>
  <c r="B4795" i="46"/>
  <c r="B4796" i="46"/>
  <c r="B4797" i="46"/>
  <c r="B4798" i="46"/>
  <c r="B4799" i="46"/>
  <c r="B4800" i="46"/>
  <c r="B4801" i="46"/>
  <c r="B4802" i="46"/>
  <c r="B4803" i="46"/>
  <c r="B4804" i="46"/>
  <c r="B4805" i="46"/>
  <c r="B4806" i="46"/>
  <c r="B4807" i="46"/>
  <c r="B4808" i="46"/>
  <c r="B4809" i="46"/>
  <c r="B4810" i="46"/>
  <c r="B4811" i="46"/>
  <c r="B4812" i="46"/>
  <c r="B4813" i="46"/>
  <c r="B4814" i="46"/>
  <c r="B4815" i="46"/>
  <c r="B4816" i="46"/>
  <c r="B4817" i="46"/>
  <c r="B4818" i="46"/>
  <c r="B4819" i="46"/>
  <c r="B4820" i="46"/>
  <c r="B4821" i="46"/>
  <c r="B4822" i="46"/>
  <c r="B4823" i="46"/>
  <c r="B4824" i="46"/>
  <c r="B4825" i="46"/>
  <c r="B4826" i="46"/>
  <c r="B4827" i="46"/>
  <c r="B4828" i="46"/>
  <c r="B4829" i="46"/>
  <c r="B4830" i="46"/>
  <c r="B4831" i="46"/>
  <c r="B4832" i="46"/>
  <c r="B4833" i="46"/>
  <c r="B4834" i="46"/>
  <c r="B4835" i="46"/>
  <c r="B4836" i="46"/>
  <c r="B4837" i="46"/>
  <c r="B4838" i="46"/>
  <c r="B4839" i="46"/>
  <c r="B4840" i="46"/>
  <c r="B4841" i="46"/>
  <c r="B4842" i="46"/>
  <c r="B4843" i="46"/>
  <c r="B4844" i="46"/>
  <c r="B4845" i="46"/>
  <c r="B4846" i="46"/>
  <c r="B4847" i="46"/>
  <c r="B4848" i="46"/>
  <c r="B4849" i="46"/>
  <c r="B4850" i="46"/>
  <c r="B4851" i="46"/>
  <c r="B4852" i="46"/>
  <c r="B4853" i="46"/>
  <c r="B4854" i="46"/>
  <c r="B4855" i="46"/>
  <c r="B4856" i="46"/>
  <c r="B4857" i="46"/>
  <c r="B4858" i="46"/>
  <c r="B4859" i="46"/>
  <c r="B4860" i="46"/>
  <c r="B4861" i="46"/>
  <c r="B4862" i="46"/>
  <c r="B4863" i="46"/>
  <c r="B4864" i="46"/>
  <c r="B4865" i="46"/>
  <c r="B4866" i="46"/>
  <c r="B4867" i="46"/>
  <c r="B4868" i="46"/>
  <c r="B4869" i="46"/>
  <c r="B4870" i="46"/>
  <c r="B4871" i="46"/>
  <c r="B4872" i="46"/>
  <c r="B4873" i="46"/>
  <c r="B4874" i="46"/>
  <c r="B4875" i="46"/>
  <c r="B4876" i="46"/>
  <c r="B4877" i="46"/>
  <c r="B4878" i="46"/>
  <c r="B4879" i="46"/>
  <c r="B4880" i="46"/>
  <c r="B4881" i="46"/>
  <c r="B4882" i="46"/>
  <c r="B4883" i="46"/>
  <c r="B4884" i="46"/>
  <c r="B4885" i="46"/>
  <c r="B4886" i="46"/>
  <c r="B4887" i="46"/>
  <c r="B4888" i="46"/>
  <c r="B4889" i="46"/>
  <c r="B4890" i="46"/>
  <c r="B4891" i="46"/>
  <c r="B4892" i="46"/>
  <c r="B4893" i="46"/>
  <c r="B4894" i="46"/>
  <c r="B4895" i="46"/>
  <c r="B4896" i="46"/>
  <c r="B4897" i="46"/>
  <c r="B4898" i="46"/>
  <c r="B4899" i="46"/>
  <c r="B4900" i="46"/>
  <c r="B4901" i="46"/>
  <c r="B4902" i="46"/>
  <c r="B4903" i="46"/>
  <c r="B4904" i="46"/>
  <c r="B4905" i="46"/>
  <c r="B4906" i="46"/>
  <c r="B4907" i="46"/>
  <c r="B4908" i="46"/>
  <c r="B4909" i="46"/>
  <c r="B4910" i="46"/>
  <c r="B4911" i="46"/>
  <c r="B4912" i="46"/>
  <c r="B4913" i="46"/>
  <c r="B4914" i="46"/>
  <c r="B4915" i="46"/>
  <c r="B4916" i="46"/>
  <c r="B4917" i="46"/>
  <c r="B4918" i="46"/>
  <c r="B4919" i="46"/>
  <c r="B4920" i="46"/>
  <c r="B4921" i="46"/>
  <c r="B4922" i="46"/>
  <c r="B4923" i="46"/>
  <c r="B4924" i="46"/>
  <c r="B4925" i="46"/>
  <c r="B4926" i="46"/>
  <c r="B4927" i="46"/>
  <c r="B4928" i="46"/>
  <c r="B4929" i="46"/>
  <c r="B4930" i="46"/>
  <c r="B4931" i="46"/>
  <c r="B4932" i="46"/>
  <c r="B4933" i="46"/>
  <c r="B4934" i="46"/>
  <c r="B4935" i="46"/>
  <c r="B4936" i="46"/>
  <c r="B4937" i="46"/>
  <c r="B4938" i="46"/>
  <c r="B4939" i="46"/>
  <c r="B4940" i="46"/>
  <c r="B4941" i="46"/>
  <c r="B4942" i="46"/>
  <c r="B4943" i="46"/>
  <c r="B4944" i="46"/>
  <c r="B4945" i="46"/>
  <c r="B4946" i="46"/>
  <c r="B4947" i="46"/>
  <c r="B4948" i="46"/>
  <c r="B4949" i="46"/>
  <c r="B4950" i="46"/>
  <c r="B4951" i="46"/>
  <c r="B4952" i="46"/>
  <c r="B4953" i="46"/>
  <c r="B4954" i="46"/>
  <c r="B4955" i="46"/>
  <c r="B4956" i="46"/>
  <c r="B4957" i="46"/>
  <c r="B4958" i="46"/>
  <c r="B4959" i="46"/>
  <c r="B4960" i="46"/>
  <c r="B4961" i="46"/>
  <c r="B4962" i="46"/>
  <c r="B4963" i="46"/>
  <c r="B4964" i="46"/>
  <c r="B4965" i="46"/>
  <c r="B4966" i="46"/>
  <c r="B4967" i="46"/>
  <c r="B4968" i="46"/>
  <c r="B4969" i="46"/>
  <c r="B4970" i="46"/>
  <c r="B4971" i="46"/>
  <c r="B4972" i="46"/>
  <c r="B4973" i="46"/>
  <c r="B4974" i="46"/>
  <c r="B4975" i="46"/>
  <c r="B4976" i="46"/>
  <c r="B4977" i="46"/>
  <c r="B4978" i="46"/>
  <c r="B4979" i="46"/>
  <c r="B4980" i="46"/>
  <c r="B4981" i="46"/>
  <c r="B4982" i="46"/>
  <c r="B4983" i="46"/>
  <c r="B4984" i="46"/>
  <c r="B4985" i="46"/>
  <c r="B4986" i="46"/>
  <c r="B4987" i="46"/>
  <c r="B4988" i="46"/>
  <c r="B4989" i="46"/>
  <c r="B4990" i="46"/>
  <c r="B4991" i="46"/>
  <c r="B4992" i="46"/>
  <c r="B4993" i="46"/>
  <c r="B4994" i="46"/>
  <c r="B4995" i="46"/>
  <c r="B4996" i="46"/>
  <c r="B4997" i="46"/>
  <c r="B4998" i="46"/>
  <c r="B4999" i="46"/>
  <c r="B5000" i="46"/>
  <c r="B5001" i="46"/>
  <c r="B5002" i="46"/>
  <c r="B5003" i="46"/>
  <c r="B5004" i="46"/>
  <c r="B5005" i="46"/>
  <c r="B5006" i="46"/>
  <c r="B5007" i="46"/>
  <c r="B5008" i="46"/>
  <c r="B5009" i="46"/>
  <c r="B5010" i="46"/>
  <c r="B5011" i="46"/>
  <c r="B5012" i="46"/>
  <c r="B5013" i="46"/>
  <c r="B5014" i="46"/>
  <c r="B5015" i="46"/>
  <c r="B5016" i="46"/>
  <c r="B5017" i="46"/>
  <c r="B5018" i="46"/>
  <c r="B5019" i="46"/>
  <c r="B5020" i="46"/>
  <c r="B5021" i="46"/>
  <c r="B5022" i="46"/>
  <c r="B5023" i="46"/>
  <c r="B5024" i="46"/>
  <c r="B5025" i="46"/>
  <c r="B5026" i="46"/>
  <c r="B5027" i="46"/>
  <c r="B5028" i="46"/>
  <c r="B5029" i="46"/>
  <c r="B5030" i="46"/>
  <c r="B5031" i="46"/>
  <c r="B5032" i="46"/>
  <c r="B5033" i="46"/>
  <c r="B5034" i="46"/>
  <c r="B5035" i="46"/>
  <c r="B5036" i="46"/>
  <c r="B5037" i="46"/>
  <c r="B5038" i="46"/>
  <c r="B5039" i="46"/>
  <c r="B5040" i="46"/>
  <c r="B5041" i="46"/>
  <c r="B5042" i="46"/>
  <c r="B5043" i="46"/>
  <c r="B5044" i="46"/>
  <c r="B5045" i="46"/>
  <c r="B5046" i="46"/>
  <c r="B5047" i="46"/>
  <c r="B5048" i="46"/>
  <c r="B5049" i="46"/>
  <c r="B5050" i="46"/>
  <c r="B5051" i="46"/>
  <c r="B5052" i="46"/>
  <c r="B5053" i="46"/>
  <c r="B5054" i="46"/>
  <c r="B5055" i="46"/>
  <c r="B5056" i="46"/>
  <c r="B5057" i="46"/>
  <c r="B5058" i="46"/>
  <c r="B5059" i="46"/>
  <c r="B5060" i="46"/>
  <c r="B5061" i="46"/>
  <c r="B5062" i="46"/>
  <c r="B5063" i="46"/>
  <c r="B5064" i="46"/>
  <c r="B5065" i="46"/>
  <c r="B5066" i="46"/>
  <c r="B5067" i="46"/>
  <c r="B5068" i="46"/>
  <c r="B5069" i="46"/>
  <c r="B5070" i="46"/>
  <c r="B5071" i="46"/>
  <c r="B5072" i="46"/>
  <c r="B5073" i="46"/>
  <c r="B5074" i="46"/>
  <c r="B5075" i="46"/>
  <c r="B5076" i="46"/>
  <c r="B5077" i="46"/>
  <c r="B5078" i="46"/>
  <c r="B5079" i="46"/>
  <c r="B5080" i="46"/>
  <c r="B5081" i="46"/>
  <c r="B5082" i="46"/>
  <c r="B5083" i="46"/>
  <c r="B5084" i="46"/>
  <c r="B5085" i="46"/>
  <c r="B5086" i="46"/>
  <c r="B5087" i="46"/>
  <c r="B5088" i="46"/>
  <c r="B5089" i="46"/>
  <c r="B5090" i="46"/>
  <c r="B5091" i="46"/>
  <c r="B5092" i="46"/>
  <c r="B5093" i="46"/>
  <c r="B5094" i="46"/>
  <c r="B5095" i="46"/>
  <c r="B5096" i="46"/>
  <c r="B5097" i="46"/>
  <c r="B5098" i="46"/>
  <c r="B5099" i="46"/>
  <c r="B5100" i="46"/>
  <c r="B5101" i="46"/>
  <c r="B5102" i="46"/>
  <c r="B5103" i="46"/>
  <c r="B5104" i="46"/>
  <c r="B5105" i="46"/>
  <c r="B5106" i="46"/>
  <c r="B5107" i="46"/>
  <c r="B5108" i="46"/>
  <c r="B5109" i="46"/>
  <c r="B5110" i="46"/>
  <c r="B5111" i="46"/>
  <c r="B5112" i="46"/>
  <c r="B5113" i="46"/>
  <c r="B5114" i="46"/>
  <c r="B5115" i="46"/>
  <c r="B5116" i="46"/>
  <c r="B5117" i="46"/>
  <c r="B5118" i="46"/>
  <c r="B5119" i="46"/>
  <c r="B5120" i="46"/>
  <c r="B5121" i="46"/>
  <c r="B5122" i="46"/>
  <c r="B5123" i="46"/>
  <c r="B5124" i="46"/>
  <c r="B5125" i="46"/>
  <c r="B5126" i="46"/>
  <c r="B5127" i="46"/>
  <c r="B5128" i="46"/>
  <c r="B5129" i="46"/>
  <c r="B5130" i="46"/>
  <c r="B5131" i="46"/>
  <c r="B5132" i="46"/>
  <c r="B5133" i="46"/>
  <c r="B5134" i="46"/>
  <c r="B5135" i="46"/>
  <c r="B5136" i="46"/>
  <c r="B5137" i="46"/>
  <c r="B5138" i="46"/>
  <c r="B5139" i="46"/>
  <c r="B5140" i="46"/>
  <c r="B5141" i="46"/>
  <c r="B5142" i="46"/>
  <c r="B5143" i="46"/>
  <c r="B5144" i="46"/>
  <c r="B5145" i="46"/>
  <c r="B5146" i="46"/>
  <c r="B5147" i="46"/>
  <c r="B5148" i="46"/>
  <c r="B5149" i="46"/>
  <c r="B5150" i="46"/>
  <c r="B5151" i="46"/>
  <c r="B5152" i="46"/>
  <c r="B5153" i="46"/>
  <c r="B5154" i="46"/>
  <c r="B5155" i="46"/>
  <c r="B5156" i="46"/>
  <c r="B5157" i="46"/>
  <c r="B5158" i="46"/>
  <c r="B5159" i="46"/>
  <c r="B5160" i="46"/>
  <c r="B5161" i="46"/>
  <c r="B5162" i="46"/>
  <c r="B5163" i="46"/>
  <c r="B5164" i="46"/>
  <c r="B5165" i="46"/>
  <c r="B5166" i="46"/>
  <c r="B5167" i="46"/>
  <c r="B5168" i="46"/>
  <c r="B5169" i="46"/>
  <c r="B5170" i="46"/>
  <c r="B5171" i="46"/>
  <c r="B5172" i="46"/>
  <c r="B5173" i="46"/>
  <c r="B5174" i="46"/>
  <c r="B5175" i="46"/>
  <c r="B5176" i="46"/>
  <c r="B5177" i="46"/>
  <c r="B5178" i="46"/>
  <c r="B5179" i="46"/>
  <c r="B5180" i="46"/>
  <c r="B5181" i="46"/>
  <c r="B5182" i="46"/>
  <c r="B5183" i="46"/>
  <c r="B5184" i="46"/>
  <c r="B5185" i="46"/>
  <c r="B5186" i="46"/>
  <c r="B5187" i="46"/>
  <c r="B5188" i="46"/>
  <c r="B5189" i="46"/>
  <c r="B5190" i="46"/>
  <c r="B5191" i="46"/>
  <c r="B5192" i="46"/>
  <c r="B5193" i="46"/>
  <c r="B5194" i="46"/>
  <c r="B5195" i="46"/>
  <c r="B5196" i="46"/>
  <c r="B5197" i="46"/>
  <c r="B5198" i="46"/>
  <c r="B5199" i="46"/>
  <c r="B5200" i="46"/>
  <c r="B5201" i="46"/>
  <c r="B5202" i="46"/>
  <c r="B5203" i="46"/>
  <c r="B5204" i="46"/>
  <c r="B5205" i="46"/>
  <c r="B5206" i="46"/>
  <c r="B5207" i="46"/>
  <c r="B5208" i="46"/>
  <c r="B5209" i="46"/>
  <c r="B5210" i="46"/>
  <c r="B5211" i="46"/>
  <c r="B5212" i="46"/>
  <c r="B5213" i="46"/>
  <c r="B5214" i="46"/>
  <c r="B5215" i="46"/>
  <c r="B5216" i="46"/>
  <c r="B5217" i="46"/>
  <c r="B5218" i="46"/>
  <c r="B5219" i="46"/>
  <c r="B5220" i="46"/>
  <c r="B5221" i="46"/>
  <c r="B5222" i="46"/>
  <c r="B5223" i="46"/>
  <c r="B5224" i="46"/>
  <c r="B5225" i="46"/>
  <c r="B5226" i="46"/>
  <c r="B5227" i="46"/>
  <c r="B5228" i="46"/>
  <c r="B5229" i="46"/>
  <c r="B5230" i="46"/>
  <c r="B5231" i="46"/>
  <c r="B5232" i="46"/>
  <c r="B5233" i="46"/>
  <c r="B5234" i="46"/>
  <c r="B5235" i="46"/>
  <c r="B5236" i="46"/>
  <c r="B5237" i="46"/>
  <c r="B5238" i="46"/>
  <c r="B5239" i="46"/>
  <c r="B5240" i="46"/>
  <c r="B5241" i="46"/>
  <c r="B5242" i="46"/>
  <c r="B5243" i="46"/>
  <c r="B5244" i="46"/>
  <c r="B5245" i="46"/>
  <c r="B5246" i="46"/>
  <c r="B5247" i="46"/>
  <c r="B5248" i="46"/>
  <c r="B5249" i="46"/>
  <c r="B5250" i="46"/>
  <c r="B5251" i="46"/>
  <c r="B5252" i="46"/>
  <c r="B5253" i="46"/>
  <c r="B5254" i="46"/>
  <c r="B5255" i="46"/>
  <c r="B5256" i="46"/>
  <c r="B5257" i="46"/>
  <c r="B5258" i="46"/>
  <c r="B5259" i="46"/>
  <c r="B5260" i="46"/>
  <c r="B5261" i="46"/>
  <c r="B5262" i="46"/>
  <c r="B5263" i="46"/>
  <c r="B5264" i="46"/>
  <c r="B5265" i="46"/>
  <c r="B5266" i="46"/>
  <c r="B5267" i="46"/>
  <c r="B5268" i="46"/>
  <c r="B5269" i="46"/>
  <c r="B5270" i="46"/>
  <c r="B5271" i="46"/>
  <c r="B5272" i="46"/>
  <c r="B5273" i="46"/>
  <c r="B5274" i="46"/>
  <c r="B5275" i="46"/>
  <c r="B5276" i="46"/>
  <c r="B5277" i="46"/>
  <c r="B5278" i="46"/>
  <c r="B5279" i="46"/>
  <c r="B5280" i="46"/>
  <c r="B5281" i="46"/>
  <c r="B5282" i="46"/>
  <c r="B5283" i="46"/>
  <c r="B5284" i="46"/>
  <c r="B5285" i="46"/>
  <c r="B5286" i="46"/>
  <c r="B5287" i="46"/>
  <c r="B5288" i="46"/>
  <c r="B5289" i="46"/>
  <c r="B5290" i="46"/>
  <c r="B5291" i="46"/>
  <c r="B5292" i="46"/>
  <c r="B5293" i="46"/>
  <c r="B5294" i="46"/>
  <c r="B5295" i="46"/>
  <c r="B5296" i="46"/>
  <c r="B5297" i="46"/>
  <c r="B5298" i="46"/>
  <c r="B5299" i="46"/>
  <c r="B5300" i="46"/>
  <c r="B5301" i="46"/>
  <c r="B5302" i="46"/>
  <c r="B5303" i="46"/>
  <c r="B5304" i="46"/>
  <c r="B5305" i="46"/>
  <c r="B5306" i="46"/>
  <c r="B5307" i="46"/>
  <c r="B5308" i="46"/>
  <c r="B5309" i="46"/>
  <c r="B5310" i="46"/>
  <c r="B5311" i="46"/>
  <c r="B5312" i="46"/>
  <c r="B5313" i="46"/>
  <c r="B5314" i="46"/>
  <c r="B5315" i="46"/>
  <c r="B5316" i="46"/>
  <c r="B5317" i="46"/>
  <c r="B5318" i="46"/>
  <c r="B5319" i="46"/>
  <c r="B5320" i="46"/>
  <c r="B5321" i="46"/>
  <c r="B5322" i="46"/>
  <c r="B5323" i="46"/>
  <c r="B5324" i="46"/>
  <c r="B5325" i="46"/>
  <c r="B5326" i="46"/>
  <c r="B5327" i="46"/>
  <c r="B5328" i="46"/>
  <c r="B5329" i="46"/>
  <c r="B5330" i="46"/>
  <c r="B5331" i="46"/>
  <c r="B5332" i="46"/>
  <c r="B5333" i="46"/>
  <c r="B5334" i="46"/>
  <c r="B5335" i="46"/>
  <c r="B5336" i="46"/>
  <c r="B5337" i="46"/>
  <c r="B5338" i="46"/>
  <c r="B5339" i="46"/>
  <c r="B5340" i="46"/>
  <c r="B5341" i="46"/>
  <c r="B5342" i="46"/>
  <c r="B5343" i="46"/>
  <c r="B5344" i="46"/>
  <c r="B5345" i="46"/>
  <c r="B5346" i="46"/>
  <c r="B5347" i="46"/>
  <c r="B5348" i="46"/>
  <c r="B5349" i="46"/>
  <c r="B5350" i="46"/>
  <c r="B5351" i="46"/>
  <c r="B5352" i="46"/>
  <c r="B5353" i="46"/>
  <c r="B5354" i="46"/>
  <c r="B5355" i="46"/>
  <c r="B5356" i="46"/>
  <c r="B5357" i="46"/>
  <c r="B5358" i="46"/>
  <c r="B5359" i="46"/>
  <c r="B5360" i="46"/>
  <c r="B5361" i="46"/>
  <c r="B5362" i="46"/>
  <c r="B5363" i="46"/>
  <c r="B5364" i="46"/>
  <c r="B5365" i="46"/>
  <c r="B5366" i="46"/>
  <c r="B5367" i="46"/>
  <c r="B5368" i="46"/>
  <c r="B5369" i="46"/>
  <c r="B5370" i="46"/>
  <c r="B5371" i="46"/>
  <c r="B5372" i="46"/>
  <c r="B5373" i="46"/>
  <c r="B5374" i="46"/>
  <c r="B5375" i="46"/>
  <c r="B5376" i="46"/>
  <c r="B5377" i="46"/>
  <c r="B5378" i="46"/>
  <c r="B5379" i="46"/>
  <c r="B5380" i="46"/>
  <c r="B5381" i="46"/>
  <c r="B5382" i="46"/>
  <c r="B5383" i="46"/>
  <c r="B5384" i="46"/>
  <c r="B5385" i="46"/>
  <c r="B5386" i="46"/>
  <c r="B5387" i="46"/>
  <c r="B5388" i="46"/>
  <c r="B5389" i="46"/>
  <c r="B5390" i="46"/>
  <c r="B5391" i="46"/>
  <c r="B5392" i="46"/>
  <c r="B5393" i="46"/>
  <c r="B5394" i="46"/>
  <c r="B5395" i="46"/>
  <c r="B5396" i="46"/>
  <c r="B5397" i="46"/>
  <c r="B5398" i="46"/>
  <c r="B5399" i="46"/>
  <c r="B5400" i="46"/>
  <c r="B5401" i="46"/>
  <c r="B5402" i="46"/>
  <c r="B5403" i="46"/>
  <c r="B5404" i="46"/>
  <c r="B5405" i="46"/>
  <c r="B5406" i="46"/>
  <c r="B5407" i="46"/>
  <c r="B5408" i="46"/>
  <c r="B5409" i="46"/>
  <c r="B5410" i="46"/>
  <c r="B5411" i="46"/>
  <c r="B5412" i="46"/>
  <c r="B5413" i="46"/>
  <c r="B5414" i="46"/>
  <c r="B5415" i="46"/>
  <c r="B5416" i="46"/>
  <c r="B5417" i="46"/>
  <c r="B5418" i="46"/>
  <c r="B5419" i="46"/>
  <c r="B5420" i="46"/>
  <c r="B5421" i="46"/>
  <c r="B5422" i="46"/>
  <c r="B5423" i="46"/>
  <c r="B5424" i="46"/>
  <c r="B5425" i="46"/>
  <c r="B5426" i="46"/>
  <c r="B5427" i="46"/>
  <c r="B5428" i="46"/>
  <c r="B5429" i="46"/>
  <c r="B5430" i="46"/>
  <c r="B5431" i="46"/>
  <c r="B5432" i="46"/>
  <c r="B5433" i="46"/>
  <c r="B5434" i="46"/>
  <c r="B5435" i="46"/>
  <c r="B5436" i="46"/>
  <c r="B5437" i="46"/>
  <c r="B5438" i="46"/>
  <c r="B5439" i="46"/>
  <c r="B5440" i="46"/>
  <c r="B5441" i="46"/>
  <c r="B5442" i="46"/>
  <c r="B5443" i="46"/>
  <c r="B5444" i="46"/>
  <c r="B5445" i="46"/>
  <c r="B5446" i="46"/>
  <c r="B5447" i="46"/>
  <c r="B5448" i="46"/>
  <c r="B5449" i="46"/>
  <c r="B5450" i="46"/>
  <c r="B5451" i="46"/>
  <c r="B5452" i="46"/>
  <c r="B5453" i="46"/>
  <c r="B5454" i="46"/>
  <c r="B5455" i="46"/>
  <c r="B5456" i="46"/>
  <c r="B5457" i="46"/>
  <c r="B5458" i="46"/>
  <c r="B5459" i="46"/>
  <c r="B5460" i="46"/>
  <c r="B5461" i="46"/>
  <c r="B5462" i="46"/>
  <c r="B5463" i="46"/>
  <c r="B5464" i="46"/>
  <c r="B5465" i="46"/>
  <c r="B5466" i="46"/>
  <c r="B5467" i="46"/>
  <c r="B5468" i="46"/>
  <c r="B5469" i="46"/>
  <c r="B5470" i="46"/>
  <c r="B5471" i="46"/>
  <c r="B5472" i="46"/>
  <c r="B5473" i="46"/>
  <c r="B5474" i="46"/>
  <c r="B5475" i="46"/>
  <c r="B5476" i="46"/>
  <c r="B5477" i="46"/>
  <c r="B5478" i="46"/>
  <c r="B5479" i="46"/>
  <c r="B5480" i="46"/>
  <c r="B5481" i="46"/>
  <c r="B5482" i="46"/>
  <c r="B5483" i="46"/>
  <c r="B5484" i="46"/>
  <c r="B5485" i="46"/>
  <c r="B5486" i="46"/>
  <c r="B5487" i="46"/>
  <c r="B5488" i="46"/>
  <c r="B5489" i="46"/>
  <c r="B5490" i="46"/>
  <c r="B5491" i="46"/>
  <c r="B5492" i="46"/>
  <c r="B5493" i="46"/>
  <c r="B5494" i="46"/>
  <c r="B5495" i="46"/>
  <c r="B5496" i="46"/>
  <c r="B5497" i="46"/>
  <c r="B5498" i="46"/>
  <c r="B5499" i="46"/>
  <c r="B5500" i="46"/>
  <c r="B5501" i="46"/>
  <c r="B5502" i="46"/>
  <c r="B5503" i="46"/>
  <c r="B5504" i="46"/>
  <c r="B5505" i="46"/>
  <c r="B5506" i="46"/>
  <c r="B5507" i="46"/>
  <c r="B5508" i="46"/>
  <c r="B5509" i="46"/>
  <c r="B5510" i="46"/>
  <c r="B5511" i="46"/>
  <c r="B5512" i="46"/>
  <c r="B5513" i="46"/>
  <c r="B5514" i="46"/>
  <c r="B5515" i="46"/>
  <c r="B5516" i="46"/>
  <c r="B5517" i="46"/>
  <c r="B5518" i="46"/>
  <c r="B5519" i="46"/>
  <c r="B5520" i="46"/>
  <c r="B5521" i="46"/>
  <c r="B5522" i="46"/>
  <c r="B5523" i="46"/>
  <c r="B5524" i="46"/>
  <c r="B5525" i="46"/>
  <c r="B5526" i="46"/>
  <c r="B5527" i="46"/>
  <c r="B5528" i="46"/>
  <c r="B5529" i="46"/>
  <c r="B5530" i="46"/>
  <c r="B5531" i="46"/>
  <c r="B5532" i="46"/>
  <c r="B5533" i="46"/>
  <c r="B5534" i="46"/>
  <c r="B5535" i="46"/>
  <c r="B5536" i="46"/>
  <c r="B5537" i="46"/>
  <c r="B5538" i="46"/>
  <c r="B5539" i="46"/>
  <c r="B5540" i="46"/>
  <c r="B5541" i="46"/>
  <c r="B5542" i="46"/>
  <c r="B5543" i="46"/>
  <c r="B5544" i="46"/>
  <c r="B5545" i="46"/>
  <c r="B5546" i="46"/>
  <c r="B5547" i="46"/>
  <c r="B5548" i="46"/>
  <c r="B5549" i="46"/>
  <c r="B5550" i="46"/>
  <c r="B5551" i="46"/>
  <c r="B5552" i="46"/>
  <c r="B5553" i="46"/>
  <c r="B5554" i="46"/>
  <c r="B5555" i="46"/>
  <c r="B5556" i="46"/>
  <c r="B5557" i="46"/>
  <c r="B5558" i="46"/>
  <c r="B5559" i="46"/>
  <c r="B5560" i="46"/>
  <c r="B5561" i="46"/>
  <c r="B5562" i="46"/>
  <c r="B5563" i="46"/>
  <c r="B5564" i="46"/>
  <c r="B5565" i="46"/>
  <c r="B5566" i="46"/>
  <c r="B5567" i="46"/>
  <c r="B5568" i="46"/>
  <c r="B5569" i="46"/>
  <c r="B5570" i="46"/>
  <c r="B5571" i="46"/>
  <c r="B5572" i="46"/>
  <c r="B5573" i="46"/>
  <c r="B5574" i="46"/>
  <c r="B5575" i="46"/>
  <c r="B5576" i="46"/>
  <c r="B5577" i="46"/>
  <c r="B5578" i="46"/>
  <c r="B5579" i="46"/>
  <c r="B5580" i="46"/>
  <c r="B5581" i="46"/>
  <c r="B5582" i="46"/>
  <c r="B5583" i="46"/>
  <c r="B5584" i="46"/>
  <c r="B5585" i="46"/>
  <c r="B5586" i="46"/>
  <c r="B5587" i="46"/>
  <c r="B5588" i="46"/>
  <c r="B5589" i="46"/>
  <c r="B5590" i="46"/>
  <c r="B5591" i="46"/>
  <c r="B5592" i="46"/>
  <c r="B5593" i="46"/>
  <c r="B5594" i="46"/>
  <c r="B5595" i="46"/>
  <c r="B5596" i="46"/>
  <c r="B5597" i="46"/>
  <c r="B5598" i="46"/>
  <c r="B5599" i="46"/>
  <c r="B5600" i="46"/>
  <c r="B5601" i="46"/>
  <c r="B5602" i="46"/>
  <c r="B5603" i="46"/>
  <c r="B5604" i="46"/>
  <c r="B5605" i="46"/>
  <c r="B5606" i="46"/>
  <c r="B5607" i="46"/>
  <c r="B5608" i="46"/>
  <c r="B5609" i="46"/>
  <c r="B5610" i="46"/>
  <c r="B5611" i="46"/>
  <c r="B5612" i="46"/>
  <c r="B5613" i="46"/>
  <c r="B5614" i="46"/>
  <c r="B5615" i="46"/>
  <c r="B5616" i="46"/>
  <c r="B5617" i="46"/>
  <c r="B5618" i="46"/>
  <c r="B5619" i="46"/>
  <c r="B5620" i="46"/>
  <c r="B5621" i="46"/>
  <c r="B5622" i="46"/>
  <c r="B5623" i="46"/>
  <c r="B5624" i="46"/>
  <c r="B5625" i="46"/>
  <c r="B5626" i="46"/>
  <c r="B5627" i="46"/>
  <c r="B5628" i="46"/>
  <c r="B5629" i="46"/>
  <c r="B5630" i="46"/>
  <c r="B5631" i="46"/>
  <c r="B5632" i="46"/>
  <c r="B5633" i="46"/>
  <c r="B5634" i="46"/>
  <c r="B5635" i="46"/>
  <c r="B5636" i="46"/>
  <c r="B5637" i="46"/>
  <c r="B5638" i="46"/>
  <c r="B5639" i="46"/>
  <c r="B5640" i="46"/>
  <c r="B5641" i="46"/>
  <c r="B5642" i="46"/>
  <c r="B5643" i="46"/>
  <c r="B5644" i="46"/>
  <c r="B5645" i="46"/>
  <c r="B5646" i="46"/>
  <c r="B5647" i="46"/>
  <c r="B5648" i="46"/>
  <c r="B5649" i="46"/>
  <c r="B5650" i="46"/>
  <c r="B5651" i="46"/>
  <c r="B5652" i="46"/>
  <c r="B5653" i="46"/>
  <c r="B5654" i="46"/>
  <c r="B5655" i="46"/>
  <c r="B5656" i="46"/>
  <c r="B5657" i="46"/>
  <c r="B5658" i="46"/>
  <c r="B5659" i="46"/>
  <c r="B5660" i="46"/>
  <c r="B5661" i="46"/>
  <c r="B5662" i="46"/>
  <c r="B5663" i="46"/>
  <c r="B5664" i="46"/>
  <c r="B5665" i="46"/>
  <c r="B5666" i="46"/>
  <c r="B5667" i="46"/>
  <c r="B5668" i="46"/>
  <c r="B5669" i="46"/>
  <c r="B5670" i="46"/>
  <c r="B5671" i="46"/>
  <c r="B5672" i="46"/>
  <c r="B5673" i="46"/>
  <c r="B5674" i="46"/>
  <c r="B5675" i="46"/>
  <c r="B5676" i="46"/>
  <c r="B5677" i="46"/>
  <c r="B5678" i="46"/>
  <c r="B5679" i="46"/>
  <c r="B5680" i="46"/>
  <c r="B5681" i="46"/>
  <c r="B5682" i="46"/>
  <c r="B5683" i="46"/>
  <c r="B5684" i="46"/>
  <c r="B5685" i="46"/>
  <c r="B5686" i="46"/>
  <c r="B5687" i="46"/>
  <c r="B5688" i="46"/>
  <c r="B5689" i="46"/>
  <c r="B5690" i="46"/>
  <c r="B5691" i="46"/>
  <c r="B5692" i="46"/>
  <c r="B5693" i="46"/>
  <c r="B5694" i="46"/>
  <c r="B5695" i="46"/>
  <c r="B5696" i="46"/>
  <c r="B5697" i="46"/>
  <c r="B5698" i="46"/>
  <c r="B5699" i="46"/>
  <c r="B5700" i="46"/>
  <c r="B5701" i="46"/>
  <c r="B5702" i="46"/>
  <c r="B5703" i="46"/>
  <c r="B5704" i="46"/>
  <c r="B5705" i="46"/>
  <c r="B5706" i="46"/>
  <c r="B5707" i="46"/>
  <c r="B5708" i="46"/>
  <c r="B5709" i="46"/>
  <c r="B5710" i="46"/>
  <c r="B5711" i="46"/>
  <c r="B5712" i="46"/>
  <c r="B5713" i="46"/>
  <c r="B5714" i="46"/>
  <c r="B5715" i="46"/>
  <c r="B5716" i="46"/>
  <c r="B5717" i="46"/>
  <c r="B5718" i="46"/>
  <c r="B5719" i="46"/>
  <c r="B5720" i="46"/>
  <c r="B5721" i="46"/>
  <c r="B5722" i="46"/>
  <c r="B5723" i="46"/>
  <c r="B5724" i="46"/>
  <c r="B5725" i="46"/>
  <c r="B5726" i="46"/>
  <c r="B5727" i="46"/>
  <c r="B5728" i="46"/>
  <c r="B5729" i="46"/>
  <c r="B5730" i="46"/>
  <c r="B5731" i="46"/>
  <c r="B5732" i="46"/>
  <c r="B5733" i="46"/>
  <c r="B5734" i="46"/>
  <c r="B5735" i="46"/>
  <c r="B5736" i="46"/>
  <c r="B5737" i="46"/>
  <c r="B5738" i="46"/>
  <c r="B5739" i="46"/>
  <c r="B5740" i="46"/>
  <c r="B5741" i="46"/>
  <c r="B5742" i="46"/>
  <c r="B5743" i="46"/>
  <c r="B5744" i="46"/>
  <c r="B5745" i="46"/>
  <c r="B5746" i="46"/>
  <c r="B5747" i="46"/>
  <c r="B5748" i="46"/>
  <c r="B5749" i="46"/>
  <c r="B5750" i="46"/>
  <c r="B5751" i="46"/>
  <c r="B5752" i="46"/>
  <c r="B5753" i="46"/>
  <c r="B5754" i="46"/>
  <c r="B5755" i="46"/>
  <c r="B5756" i="46"/>
  <c r="B5757" i="46"/>
  <c r="B5758" i="46"/>
  <c r="B5759" i="46"/>
  <c r="B5760" i="46"/>
  <c r="B5761" i="46"/>
  <c r="B5762" i="46"/>
  <c r="B5763" i="46"/>
  <c r="B5764" i="46"/>
  <c r="B5765" i="46"/>
  <c r="B5766" i="46"/>
  <c r="B5767" i="46"/>
  <c r="B5768" i="46"/>
  <c r="B5769" i="46"/>
  <c r="B5770" i="46"/>
  <c r="B5771" i="46"/>
  <c r="B5772" i="46"/>
  <c r="B5773" i="46"/>
  <c r="B5774" i="46"/>
  <c r="B5775" i="46"/>
  <c r="B5776" i="46"/>
  <c r="B5777" i="46"/>
  <c r="B5778" i="46"/>
  <c r="B5779" i="46"/>
  <c r="B5780" i="46"/>
  <c r="B5781" i="46"/>
  <c r="B5782" i="46"/>
  <c r="B5783" i="46"/>
  <c r="B5784" i="46"/>
  <c r="B5785" i="46"/>
  <c r="B5786" i="46"/>
  <c r="B5787" i="46"/>
  <c r="B5788" i="46"/>
  <c r="B5789" i="46"/>
  <c r="B5790" i="46"/>
  <c r="B5791" i="46"/>
  <c r="B5792" i="46"/>
  <c r="B5793" i="46"/>
  <c r="B5794" i="46"/>
  <c r="B5795" i="46"/>
  <c r="B5796" i="46"/>
  <c r="B5797" i="46"/>
  <c r="B5798" i="46"/>
  <c r="B5799" i="46"/>
  <c r="B5800" i="46"/>
  <c r="B5801" i="46"/>
  <c r="B5802" i="46"/>
  <c r="B5803" i="46"/>
  <c r="B5804" i="46"/>
  <c r="B5805" i="46"/>
  <c r="B5806" i="46"/>
  <c r="B5807" i="46"/>
  <c r="B5808" i="46"/>
  <c r="B5809" i="46"/>
  <c r="B5810" i="46"/>
  <c r="B5811" i="46"/>
  <c r="B5812" i="46"/>
  <c r="B5813" i="46"/>
  <c r="B5814" i="46"/>
  <c r="B5815" i="46"/>
  <c r="B5816" i="46"/>
  <c r="B5817" i="46"/>
  <c r="B5818" i="46"/>
  <c r="B5819" i="46"/>
  <c r="B5820" i="46"/>
  <c r="B5821" i="46"/>
  <c r="B5822" i="46"/>
  <c r="B5823" i="46"/>
  <c r="B5824" i="46"/>
  <c r="B5825" i="46"/>
  <c r="B5826" i="46"/>
  <c r="B5827" i="46"/>
  <c r="B5828" i="46"/>
  <c r="B5829" i="46"/>
  <c r="B5830" i="46"/>
  <c r="B5831" i="46"/>
  <c r="B5832" i="46"/>
  <c r="B5833" i="46"/>
  <c r="B5834" i="46"/>
  <c r="B5835" i="46"/>
  <c r="B5836" i="46"/>
  <c r="B5837" i="46"/>
  <c r="B5838" i="46"/>
  <c r="B5839" i="46"/>
  <c r="B5840" i="46"/>
  <c r="B5841" i="46"/>
  <c r="B5842" i="46"/>
  <c r="B5843" i="46"/>
  <c r="B5844" i="46"/>
  <c r="B5845" i="46"/>
  <c r="B5846" i="46"/>
  <c r="B5847" i="46"/>
  <c r="B5848" i="46"/>
  <c r="B5849" i="46"/>
  <c r="B5850" i="46"/>
  <c r="B5851" i="46"/>
  <c r="B5852" i="46"/>
  <c r="B5853" i="46"/>
  <c r="B5854" i="46"/>
  <c r="B5855" i="46"/>
  <c r="B5856" i="46"/>
  <c r="B5857" i="46"/>
  <c r="B5858" i="46"/>
  <c r="B5859" i="46"/>
  <c r="B5860" i="46"/>
  <c r="B5861" i="46"/>
  <c r="B5862" i="46"/>
  <c r="B5863" i="46"/>
  <c r="B5864" i="46"/>
  <c r="B5865" i="46"/>
  <c r="B5866" i="46"/>
  <c r="B5867" i="46"/>
  <c r="B5868" i="46"/>
  <c r="B5869" i="46"/>
  <c r="B5870" i="46"/>
  <c r="B5871" i="46"/>
  <c r="B5872" i="46"/>
  <c r="B5873" i="46"/>
  <c r="B5874" i="46"/>
  <c r="B5875" i="46"/>
  <c r="B5876" i="46"/>
  <c r="B5877" i="46"/>
  <c r="B5878" i="46"/>
  <c r="B5879" i="46"/>
  <c r="B5880" i="46"/>
  <c r="B5881" i="46"/>
  <c r="B5882" i="46"/>
  <c r="B5883" i="46"/>
  <c r="B5884" i="46"/>
  <c r="B5885" i="46"/>
  <c r="B5886" i="46"/>
  <c r="B5887" i="46"/>
  <c r="B5888" i="46"/>
  <c r="B5889" i="46"/>
  <c r="B5890" i="46"/>
  <c r="B5891" i="46"/>
  <c r="B5892" i="46"/>
  <c r="B5893" i="46"/>
  <c r="B5894" i="46"/>
  <c r="B5895" i="46"/>
  <c r="B5896" i="46"/>
  <c r="B5897" i="46"/>
  <c r="B5898" i="46"/>
  <c r="B5899" i="46"/>
  <c r="B5900" i="46"/>
  <c r="B5901" i="46"/>
  <c r="B5902" i="46"/>
  <c r="B5903" i="46"/>
  <c r="B5904" i="46"/>
  <c r="B5905" i="46"/>
  <c r="B5906" i="46"/>
  <c r="B5907" i="46"/>
  <c r="B5908" i="46"/>
  <c r="B5909" i="46"/>
  <c r="B5910" i="46"/>
  <c r="B5911" i="46"/>
  <c r="B5912" i="46"/>
  <c r="B5913" i="46"/>
  <c r="B5914" i="46"/>
  <c r="B5915" i="46"/>
  <c r="B5916" i="46"/>
  <c r="B5917" i="46"/>
  <c r="B5918" i="46"/>
  <c r="B5919" i="46"/>
  <c r="B5920" i="46"/>
  <c r="B5921" i="46"/>
  <c r="B5922" i="46"/>
  <c r="B5923" i="46"/>
  <c r="B5924" i="46"/>
  <c r="B5925" i="46"/>
  <c r="B5926" i="46"/>
  <c r="B5927" i="46"/>
  <c r="B5928" i="46"/>
  <c r="B5929" i="46"/>
  <c r="B5930" i="46"/>
  <c r="B5931" i="46"/>
  <c r="B5932" i="46"/>
  <c r="B5933" i="46"/>
  <c r="B5934" i="46"/>
  <c r="B5935" i="46"/>
  <c r="B5936" i="46"/>
  <c r="B5937" i="46"/>
  <c r="B5938" i="46"/>
  <c r="B5939" i="46"/>
  <c r="B5940" i="46"/>
  <c r="B5941" i="46"/>
  <c r="B5942" i="46"/>
  <c r="B5943" i="46"/>
  <c r="B5944" i="46"/>
  <c r="B5945" i="46"/>
  <c r="B5946" i="46"/>
  <c r="B5947" i="46"/>
  <c r="B5948" i="46"/>
  <c r="B5949" i="46"/>
  <c r="B5950" i="46"/>
  <c r="B5951" i="46"/>
  <c r="B5952" i="46"/>
  <c r="B5953" i="46"/>
  <c r="B5954" i="46"/>
  <c r="B5955" i="46"/>
  <c r="B5956" i="46"/>
  <c r="B5957" i="46"/>
  <c r="B5958" i="46"/>
  <c r="B5959" i="46"/>
  <c r="B5960" i="46"/>
  <c r="B5961" i="46"/>
  <c r="B5962" i="46"/>
  <c r="B5963" i="46"/>
  <c r="B5964" i="46"/>
  <c r="B5965" i="46"/>
  <c r="B5966" i="46"/>
  <c r="B5967" i="46"/>
  <c r="B5968" i="46"/>
  <c r="B5969" i="46"/>
  <c r="B5970" i="46"/>
  <c r="B5971" i="46"/>
  <c r="B5972" i="46"/>
  <c r="B5973" i="46"/>
  <c r="B5974" i="46"/>
  <c r="B5975" i="46"/>
  <c r="B5976" i="46"/>
  <c r="B5977" i="46"/>
  <c r="B5978" i="46"/>
  <c r="B5979" i="46"/>
  <c r="B5980" i="46"/>
  <c r="B5981" i="46"/>
  <c r="B5982" i="46"/>
  <c r="B5983" i="46"/>
  <c r="B5984" i="46"/>
  <c r="B5985" i="46"/>
  <c r="B5986" i="46"/>
  <c r="B5987" i="46"/>
  <c r="B5988" i="46"/>
  <c r="B5989" i="46"/>
  <c r="B5990" i="46"/>
  <c r="B5991" i="46"/>
  <c r="B5992" i="46"/>
  <c r="B5993" i="46"/>
  <c r="B5994" i="46"/>
  <c r="B5995" i="46"/>
  <c r="B5996" i="46"/>
  <c r="B5997" i="46"/>
  <c r="B5998" i="46"/>
  <c r="B5999" i="46"/>
  <c r="B6000" i="46"/>
  <c r="B6001" i="46"/>
  <c r="B6002" i="46"/>
  <c r="B6003" i="46"/>
  <c r="B6004" i="46"/>
  <c r="B6005" i="46"/>
  <c r="B6006" i="46"/>
  <c r="B6007" i="46"/>
  <c r="B6008" i="46"/>
  <c r="B6009" i="46"/>
  <c r="B6010" i="46"/>
  <c r="B6011" i="46"/>
  <c r="B6012" i="46"/>
  <c r="B6013" i="46"/>
  <c r="B6014" i="46"/>
  <c r="B6015" i="46"/>
  <c r="B6016" i="46"/>
  <c r="B6017" i="46"/>
  <c r="B6018" i="46"/>
  <c r="B6019" i="46"/>
  <c r="B6020" i="46"/>
  <c r="B6021" i="46"/>
  <c r="B6022" i="46"/>
  <c r="B6023" i="46"/>
  <c r="B6024" i="46"/>
  <c r="B6025" i="46"/>
  <c r="B6026" i="46"/>
  <c r="B6027" i="46"/>
  <c r="B6028" i="46"/>
  <c r="B6029" i="46"/>
  <c r="B6030" i="46"/>
  <c r="B6031" i="46"/>
  <c r="B6032" i="46"/>
  <c r="B6033" i="46"/>
  <c r="B6034" i="46"/>
  <c r="B6035" i="46"/>
  <c r="B6036" i="46"/>
  <c r="B6037" i="46"/>
  <c r="B6038" i="46"/>
  <c r="B6039" i="46"/>
  <c r="B6040" i="46"/>
  <c r="B6041" i="46"/>
  <c r="B6042" i="46"/>
  <c r="B6043" i="46"/>
  <c r="B6044" i="46"/>
  <c r="B6045" i="46"/>
  <c r="B6046" i="46"/>
  <c r="B6047" i="46"/>
  <c r="B6048" i="46"/>
  <c r="B6049" i="46"/>
  <c r="B6050" i="46"/>
  <c r="B6051" i="46"/>
  <c r="B6052" i="46"/>
  <c r="B6053" i="46"/>
  <c r="B6054" i="46"/>
  <c r="B6055" i="46"/>
  <c r="B6056" i="46"/>
  <c r="B6057" i="46"/>
  <c r="B6058" i="46"/>
  <c r="B6059" i="46"/>
  <c r="B6060" i="46"/>
  <c r="B6061" i="46"/>
  <c r="B6062" i="46"/>
  <c r="B6063" i="46"/>
  <c r="B6064" i="46"/>
  <c r="B6065" i="46"/>
  <c r="B6066" i="46"/>
  <c r="B6067" i="46"/>
  <c r="B6068" i="46"/>
  <c r="B6069" i="46"/>
  <c r="B6070" i="46"/>
  <c r="B6071" i="46"/>
  <c r="B6072" i="46"/>
  <c r="B6073" i="46"/>
  <c r="B6074" i="46"/>
  <c r="B6075" i="46"/>
  <c r="B6076" i="46"/>
  <c r="B6077" i="46"/>
  <c r="B6078" i="46"/>
  <c r="B6079" i="46"/>
  <c r="B6080" i="46"/>
  <c r="B6081" i="46"/>
  <c r="B6082" i="46"/>
  <c r="B6083" i="46"/>
  <c r="B6084" i="46"/>
  <c r="B6085" i="46"/>
  <c r="B6086" i="46"/>
  <c r="B6087" i="46"/>
  <c r="B6088" i="46"/>
  <c r="B6089" i="46"/>
  <c r="B6090" i="46"/>
  <c r="B6091" i="46"/>
  <c r="B6092" i="46"/>
  <c r="B6093" i="46"/>
  <c r="B6094" i="46"/>
  <c r="B6095" i="46"/>
  <c r="B6096" i="46"/>
  <c r="B6097" i="46"/>
  <c r="B6098" i="46"/>
  <c r="B6099" i="46"/>
  <c r="B6100" i="46"/>
  <c r="B6101" i="46"/>
  <c r="B6102" i="46"/>
  <c r="B6103" i="46"/>
  <c r="B6104" i="46"/>
  <c r="B6105" i="46"/>
  <c r="B6106" i="46"/>
  <c r="B6107" i="46"/>
  <c r="B6108" i="46"/>
  <c r="B6109" i="46"/>
  <c r="B6110" i="46"/>
  <c r="B6111" i="46"/>
  <c r="B6112" i="46"/>
  <c r="B6113" i="46"/>
  <c r="B6114" i="46"/>
  <c r="B6115" i="46"/>
  <c r="B6116" i="46"/>
  <c r="B6117" i="46"/>
  <c r="B6118" i="46"/>
  <c r="B6119" i="46"/>
  <c r="B6120" i="46"/>
  <c r="B6121" i="46"/>
  <c r="B6122" i="46"/>
  <c r="B6123" i="46"/>
  <c r="B6124" i="46"/>
  <c r="B6125" i="46"/>
  <c r="B6126" i="46"/>
  <c r="B6127" i="46"/>
  <c r="B6128" i="46"/>
  <c r="B6129" i="46"/>
  <c r="B6130" i="46"/>
  <c r="B6131" i="46"/>
  <c r="B6132" i="46"/>
  <c r="B6133" i="46"/>
  <c r="B6134" i="46"/>
  <c r="B6135" i="46"/>
  <c r="B6136" i="46"/>
  <c r="B6137" i="46"/>
  <c r="B6138" i="46"/>
  <c r="B6139" i="46"/>
  <c r="B6140" i="46"/>
  <c r="B6141" i="46"/>
  <c r="B6142" i="46"/>
  <c r="B6143" i="46"/>
  <c r="B6144" i="46"/>
  <c r="B6145" i="46"/>
  <c r="B6146" i="46"/>
  <c r="B6147" i="46"/>
  <c r="B6148" i="46"/>
  <c r="B6149" i="46"/>
  <c r="B6150" i="46"/>
  <c r="B6151" i="46"/>
  <c r="B6152" i="46"/>
  <c r="B6153" i="46"/>
  <c r="B6154" i="46"/>
  <c r="B6155" i="46"/>
  <c r="B6156" i="46"/>
  <c r="B6157" i="46"/>
  <c r="B6158" i="46"/>
  <c r="B6159" i="46"/>
  <c r="B6160" i="46"/>
  <c r="B6161" i="46"/>
  <c r="B6162" i="46"/>
  <c r="B6163" i="46"/>
  <c r="B6164" i="46"/>
  <c r="B6165" i="46"/>
  <c r="B6166" i="46"/>
  <c r="B6167" i="46"/>
  <c r="B6168" i="46"/>
  <c r="B6169" i="46"/>
  <c r="B6170" i="46"/>
  <c r="B6171" i="46"/>
  <c r="B6172" i="46"/>
  <c r="B6173" i="46"/>
  <c r="B6174" i="46"/>
  <c r="B6175" i="46"/>
  <c r="B6176" i="46"/>
  <c r="B6177" i="46"/>
  <c r="B6178" i="46"/>
  <c r="B6179" i="46"/>
  <c r="B6180" i="46"/>
  <c r="B6181" i="46"/>
  <c r="B6182" i="46"/>
  <c r="B6183" i="46"/>
  <c r="B6184" i="46"/>
  <c r="B6185" i="46"/>
  <c r="B6186" i="46"/>
  <c r="B6187" i="46"/>
  <c r="B6188" i="46"/>
  <c r="B6189" i="46"/>
  <c r="B6190" i="46"/>
  <c r="B6191" i="46"/>
  <c r="B6192" i="46"/>
  <c r="B6193" i="46"/>
  <c r="B6194" i="46"/>
  <c r="B6195" i="46"/>
  <c r="B6196" i="46"/>
  <c r="B6197" i="46"/>
  <c r="B6198" i="46"/>
  <c r="B6199" i="46"/>
  <c r="B6200" i="46"/>
  <c r="B6201" i="46"/>
  <c r="B6202" i="46"/>
  <c r="B6203" i="46"/>
  <c r="B6204" i="46"/>
  <c r="B6205" i="46"/>
  <c r="B6206" i="46"/>
  <c r="B6207" i="46"/>
  <c r="B6208" i="46"/>
  <c r="B6209" i="46"/>
  <c r="B6210" i="46"/>
  <c r="B6211" i="46"/>
  <c r="B6212" i="46"/>
  <c r="B6213" i="46"/>
  <c r="B6214" i="46"/>
  <c r="B6215" i="46"/>
  <c r="B6216" i="46"/>
  <c r="B6217" i="46"/>
  <c r="B6218" i="46"/>
  <c r="B6219" i="46"/>
  <c r="B6220" i="46"/>
  <c r="B6221" i="46"/>
  <c r="B6222" i="46"/>
  <c r="B6223" i="46"/>
  <c r="B6224" i="46"/>
  <c r="B6225" i="46"/>
  <c r="B6226" i="46"/>
  <c r="B6227" i="46"/>
  <c r="B6228" i="46"/>
  <c r="B6229" i="46"/>
  <c r="B6230" i="46"/>
  <c r="B6231" i="46"/>
  <c r="B6232" i="46"/>
  <c r="B6233" i="46"/>
  <c r="B6234" i="46"/>
  <c r="B6235" i="46"/>
  <c r="B6236" i="46"/>
  <c r="B6237" i="46"/>
  <c r="B6238" i="46"/>
  <c r="B6239" i="46"/>
  <c r="B6240" i="46"/>
  <c r="B6241" i="46"/>
  <c r="B6242" i="46"/>
  <c r="B6243" i="46"/>
  <c r="B6244" i="46"/>
  <c r="B6245" i="46"/>
  <c r="B6246" i="46"/>
  <c r="B6247" i="46"/>
  <c r="B6248" i="46"/>
  <c r="B6249" i="46"/>
  <c r="B6250" i="46"/>
  <c r="B6251" i="46"/>
  <c r="B6252" i="46"/>
  <c r="B6253" i="46"/>
  <c r="B6254" i="46"/>
  <c r="B6255" i="46"/>
  <c r="B6256" i="46"/>
  <c r="B6257" i="46"/>
  <c r="B6258" i="46"/>
  <c r="B6259" i="46"/>
  <c r="B6260" i="46"/>
  <c r="B6261" i="46"/>
  <c r="B6262" i="46"/>
  <c r="B6263" i="46"/>
  <c r="B6264" i="46"/>
  <c r="B6265" i="46"/>
  <c r="B6266" i="46"/>
  <c r="B6267" i="46"/>
  <c r="B6268" i="46"/>
  <c r="B6269" i="46"/>
  <c r="B6270" i="46"/>
  <c r="B6271" i="46"/>
  <c r="B6272" i="46"/>
  <c r="B6273" i="46"/>
  <c r="B6274" i="46"/>
  <c r="B6275" i="46"/>
  <c r="B6276" i="46"/>
  <c r="B6277" i="46"/>
  <c r="B6278" i="46"/>
  <c r="B6279" i="46"/>
  <c r="B6280" i="46"/>
  <c r="B6281" i="46"/>
  <c r="B6282" i="46"/>
  <c r="B6283" i="46"/>
  <c r="B6284" i="46"/>
  <c r="B6285" i="46"/>
  <c r="B6286" i="46"/>
  <c r="B6287" i="46"/>
  <c r="B6288" i="46"/>
  <c r="B6289" i="46"/>
  <c r="B6290" i="46"/>
  <c r="B6291" i="46"/>
  <c r="B6292" i="46"/>
  <c r="B6293" i="46"/>
  <c r="B6294" i="46"/>
  <c r="B6295" i="46"/>
  <c r="B6296" i="46"/>
  <c r="B6297" i="46"/>
  <c r="B6298" i="46"/>
  <c r="B6299" i="46"/>
  <c r="B6300" i="46"/>
  <c r="B6301" i="46"/>
  <c r="B6302" i="46"/>
  <c r="B6303" i="46"/>
  <c r="B6304" i="46"/>
  <c r="B6305" i="46"/>
  <c r="B6306" i="46"/>
  <c r="B6307" i="46"/>
  <c r="B6308" i="46"/>
  <c r="B6309" i="46"/>
  <c r="B6310" i="46"/>
  <c r="B6311" i="46"/>
  <c r="B6312" i="46"/>
  <c r="B6313" i="46"/>
  <c r="B6314" i="46"/>
  <c r="B6315" i="46"/>
  <c r="B6316" i="46"/>
  <c r="B6317" i="46"/>
  <c r="B6318" i="46"/>
  <c r="B6319" i="46"/>
  <c r="B6320" i="46"/>
  <c r="B6321" i="46"/>
  <c r="B6322" i="46"/>
  <c r="B6323" i="46"/>
  <c r="B6324" i="46"/>
  <c r="B6325" i="46"/>
  <c r="B6326" i="46"/>
  <c r="B6327" i="46"/>
  <c r="B6328" i="46"/>
  <c r="B6329" i="46"/>
  <c r="B6330" i="46"/>
  <c r="B6331" i="46"/>
  <c r="B6332" i="46"/>
  <c r="B6333" i="46"/>
  <c r="B6334" i="46"/>
  <c r="B6335" i="46"/>
  <c r="B6336" i="46"/>
  <c r="B6337" i="46"/>
  <c r="B6338" i="46"/>
  <c r="B6339" i="46"/>
  <c r="B6340" i="46"/>
  <c r="B6341" i="46"/>
  <c r="B6342" i="46"/>
  <c r="B6343" i="46"/>
  <c r="B6344" i="46"/>
  <c r="B6345" i="46"/>
  <c r="B6346" i="46"/>
  <c r="B6347" i="46"/>
  <c r="B6348" i="46"/>
  <c r="B6349" i="46"/>
  <c r="B6350" i="46"/>
  <c r="B6351" i="46"/>
  <c r="B6352" i="46"/>
  <c r="B6353" i="46"/>
  <c r="B6354" i="46"/>
  <c r="B6355" i="46"/>
  <c r="B6356" i="46"/>
  <c r="B6357" i="46"/>
  <c r="B6358" i="46"/>
  <c r="B6359" i="46"/>
  <c r="B6360" i="46"/>
  <c r="B6361" i="46"/>
  <c r="B6362" i="46"/>
  <c r="B6363" i="46"/>
  <c r="B6364" i="46"/>
  <c r="B6365" i="46"/>
  <c r="B6366" i="46"/>
  <c r="B6367" i="46"/>
  <c r="B6368" i="46"/>
  <c r="B6369" i="46"/>
  <c r="B6370" i="46"/>
  <c r="B6371" i="46"/>
  <c r="B6372" i="46"/>
  <c r="B6373" i="46"/>
  <c r="B6374" i="46"/>
  <c r="B6375" i="46"/>
  <c r="B6376" i="46"/>
  <c r="B6377" i="46"/>
  <c r="B6378" i="46"/>
  <c r="B6379" i="46"/>
  <c r="B6380" i="46"/>
  <c r="B6381" i="46"/>
  <c r="B6382" i="46"/>
  <c r="B6383" i="46"/>
  <c r="B6384" i="46"/>
  <c r="B6385" i="46"/>
  <c r="B6386" i="46"/>
  <c r="B6387" i="46"/>
  <c r="B6388" i="46"/>
  <c r="B6389" i="46"/>
  <c r="B6390" i="46"/>
  <c r="B6391" i="46"/>
  <c r="B6392" i="46"/>
  <c r="B6393" i="46"/>
  <c r="B6394" i="46"/>
  <c r="B6395" i="46"/>
  <c r="B6396" i="46"/>
  <c r="B6397" i="46"/>
  <c r="B6398" i="46"/>
  <c r="B6399" i="46"/>
  <c r="B6400" i="46"/>
  <c r="B6401" i="46"/>
  <c r="B6402" i="46"/>
  <c r="B6403" i="46"/>
  <c r="B6404" i="46"/>
  <c r="B6405" i="46"/>
  <c r="B6406" i="46"/>
  <c r="B6407" i="46"/>
  <c r="B6408" i="46"/>
  <c r="B6409" i="46"/>
  <c r="B6410" i="46"/>
  <c r="B6411" i="46"/>
  <c r="B6412" i="46"/>
  <c r="B6413" i="46"/>
  <c r="B6414" i="46"/>
  <c r="B6415" i="46"/>
  <c r="B6416" i="46"/>
  <c r="B6417" i="46"/>
  <c r="B6418" i="46"/>
  <c r="B6419" i="46"/>
  <c r="B6420" i="46"/>
  <c r="B6421" i="46"/>
  <c r="B6422" i="46"/>
  <c r="B6423" i="46"/>
  <c r="B6424" i="46"/>
  <c r="B6425" i="46"/>
  <c r="B6426" i="46"/>
  <c r="B6427" i="46"/>
  <c r="B6428" i="46"/>
  <c r="B6429" i="46"/>
  <c r="B6430" i="46"/>
  <c r="B6431" i="46"/>
  <c r="B6432" i="46"/>
  <c r="B6433" i="46"/>
  <c r="B6434" i="46"/>
  <c r="B6435" i="46"/>
  <c r="B6436" i="46"/>
  <c r="B6437" i="46"/>
  <c r="B6438" i="46"/>
  <c r="B6439" i="46"/>
  <c r="B6440" i="46"/>
  <c r="B6441" i="46"/>
  <c r="B6442" i="46"/>
  <c r="B6443" i="46"/>
  <c r="B6444" i="46"/>
  <c r="B6445" i="46"/>
  <c r="B6446" i="46"/>
  <c r="B6447" i="46"/>
  <c r="B6448" i="46"/>
  <c r="B6449" i="46"/>
  <c r="B6450" i="46"/>
  <c r="B6451" i="46"/>
  <c r="B6452" i="46"/>
  <c r="B6453" i="46"/>
  <c r="B6454" i="46"/>
  <c r="B6455" i="46"/>
  <c r="B6456" i="46"/>
  <c r="B6457" i="46"/>
  <c r="B6458" i="46"/>
  <c r="B6459" i="46"/>
  <c r="B6460" i="46"/>
  <c r="B6461" i="46"/>
  <c r="B6462" i="46"/>
  <c r="B6463" i="46"/>
  <c r="B6464" i="46"/>
  <c r="B6465" i="46"/>
  <c r="B6466" i="46"/>
  <c r="B6467" i="46"/>
  <c r="B6468" i="46"/>
  <c r="B6469" i="46"/>
  <c r="B6470" i="46"/>
  <c r="B6471" i="46"/>
  <c r="B6472" i="46"/>
  <c r="B6473" i="46"/>
  <c r="B6474" i="46"/>
  <c r="B6475" i="46"/>
  <c r="B6476" i="46"/>
  <c r="B6477" i="46"/>
  <c r="B6478" i="46"/>
  <c r="B6479" i="46"/>
  <c r="B6480" i="46"/>
  <c r="B6481" i="46"/>
  <c r="B6482" i="46"/>
  <c r="B6483" i="46"/>
  <c r="B6484" i="46"/>
  <c r="B6485" i="46"/>
  <c r="B6486" i="46"/>
  <c r="B6487" i="46"/>
  <c r="B6488" i="46"/>
  <c r="B6489" i="46"/>
  <c r="B6490" i="46"/>
  <c r="B6491" i="46"/>
  <c r="B6492" i="46"/>
  <c r="B6493" i="46"/>
  <c r="B6494" i="46"/>
  <c r="B6495" i="46"/>
  <c r="B6496" i="46"/>
  <c r="B6497" i="46"/>
  <c r="B6498" i="46"/>
  <c r="B6499" i="46"/>
  <c r="B6500" i="46"/>
  <c r="B6501" i="46"/>
  <c r="B6502" i="46"/>
  <c r="B6503" i="46"/>
  <c r="B6504" i="46"/>
  <c r="B6505" i="46"/>
  <c r="B6506" i="46"/>
  <c r="B6507" i="46"/>
  <c r="B6508" i="46"/>
  <c r="B6509" i="46"/>
  <c r="B6510" i="46"/>
  <c r="B6511" i="46"/>
  <c r="B6512" i="46"/>
  <c r="B6513" i="46"/>
  <c r="B6514" i="46"/>
  <c r="B6515" i="46"/>
  <c r="B6516" i="46"/>
  <c r="B6517" i="46"/>
  <c r="B6518" i="46"/>
  <c r="B6519" i="46"/>
  <c r="B6520" i="46"/>
  <c r="B6521" i="46"/>
  <c r="B6522" i="46"/>
  <c r="B6523" i="46"/>
  <c r="B6524" i="46"/>
  <c r="B6525" i="46"/>
  <c r="B6526" i="46"/>
  <c r="B6527" i="46"/>
  <c r="B6528" i="46"/>
  <c r="B6529" i="46"/>
  <c r="B6530" i="46"/>
  <c r="B6531" i="46"/>
  <c r="B6532" i="46"/>
  <c r="B6533" i="46"/>
  <c r="B6534" i="46"/>
  <c r="B6535" i="46"/>
  <c r="B6536" i="46"/>
  <c r="B6537" i="46"/>
  <c r="B6538" i="46"/>
  <c r="B6539" i="46"/>
  <c r="B6540" i="46"/>
  <c r="B6541" i="46"/>
  <c r="B6542" i="46"/>
  <c r="B6543" i="46"/>
  <c r="B6544" i="46"/>
  <c r="B6545" i="46"/>
  <c r="B6546" i="46"/>
  <c r="B6547" i="46"/>
  <c r="B6548" i="46"/>
  <c r="B6549" i="46"/>
  <c r="B6550" i="46"/>
  <c r="B6551" i="46"/>
  <c r="B6552" i="46"/>
  <c r="B6553" i="46"/>
  <c r="B6554" i="46"/>
  <c r="B6555" i="46"/>
  <c r="B6556" i="46"/>
  <c r="B6557" i="46"/>
  <c r="B6558" i="46"/>
  <c r="B6559" i="46"/>
  <c r="B6560" i="46"/>
  <c r="B6561" i="46"/>
  <c r="B6562" i="46"/>
  <c r="B6563" i="46"/>
  <c r="B6564" i="46"/>
  <c r="B6565" i="46"/>
  <c r="B6566" i="46"/>
  <c r="B6567" i="46"/>
  <c r="B6568" i="46"/>
  <c r="B6569" i="46"/>
  <c r="B6570" i="46"/>
  <c r="B6571" i="46"/>
  <c r="B6572" i="46"/>
  <c r="B6573" i="46"/>
  <c r="B6574" i="46"/>
  <c r="B6575" i="46"/>
  <c r="B6576" i="46"/>
  <c r="B6577" i="46"/>
  <c r="B6578" i="46"/>
  <c r="B6579" i="46"/>
  <c r="B6580" i="46"/>
  <c r="B6581" i="46"/>
  <c r="B6582" i="46"/>
  <c r="B6583" i="46"/>
  <c r="B6584" i="46"/>
  <c r="B6585" i="46"/>
  <c r="B6586" i="46"/>
  <c r="B6587" i="46"/>
  <c r="B6588" i="46"/>
  <c r="B6589" i="46"/>
  <c r="B6590" i="46"/>
  <c r="B6591" i="46"/>
  <c r="B6592" i="46"/>
  <c r="B6593" i="46"/>
  <c r="B6594" i="46"/>
  <c r="B6595" i="46"/>
  <c r="B6596" i="46"/>
  <c r="B6597" i="46"/>
  <c r="B6598" i="46"/>
  <c r="B6599" i="46"/>
  <c r="B6600" i="46"/>
  <c r="B6601" i="46"/>
  <c r="B6602" i="46"/>
  <c r="B6603" i="46"/>
  <c r="B6604" i="46"/>
  <c r="B6605" i="46"/>
  <c r="B6606" i="46"/>
  <c r="B6607" i="46"/>
  <c r="B6608" i="46"/>
  <c r="B6609" i="46"/>
  <c r="B6610" i="46"/>
  <c r="B6611" i="46"/>
  <c r="B6612" i="46"/>
  <c r="B6613" i="46"/>
  <c r="B6614" i="46"/>
  <c r="B6615" i="46"/>
  <c r="B6616" i="46"/>
  <c r="B6617" i="46"/>
  <c r="B6618" i="46"/>
  <c r="B6619" i="46"/>
  <c r="B6620" i="46"/>
  <c r="B6621" i="46"/>
  <c r="B6622" i="46"/>
  <c r="B6623" i="46"/>
  <c r="B6624" i="46"/>
  <c r="B6625" i="46"/>
  <c r="B6626" i="46"/>
  <c r="B6627" i="46"/>
  <c r="B6628" i="46"/>
  <c r="B6629" i="46"/>
  <c r="B6630" i="46"/>
  <c r="B6631" i="46"/>
  <c r="B6632" i="46"/>
  <c r="B6633" i="46"/>
  <c r="B6634" i="46"/>
  <c r="B6635" i="46"/>
  <c r="B6636" i="46"/>
  <c r="B6637" i="46"/>
  <c r="B6638" i="46"/>
  <c r="B6639" i="46"/>
  <c r="B6640" i="46"/>
  <c r="B6641" i="46"/>
  <c r="B6642" i="46"/>
  <c r="B6643" i="46"/>
  <c r="B6644" i="46"/>
  <c r="B6645" i="46"/>
  <c r="B6646" i="46"/>
  <c r="B6647" i="46"/>
  <c r="B6648" i="46"/>
  <c r="B6649" i="46"/>
  <c r="B6650" i="46"/>
  <c r="B6651" i="46"/>
  <c r="B6652" i="46"/>
  <c r="B6653" i="46"/>
  <c r="B6654" i="46"/>
  <c r="B6655" i="46"/>
  <c r="B6656" i="46"/>
  <c r="B6657" i="46"/>
  <c r="B6658" i="46"/>
  <c r="B6659" i="46"/>
  <c r="B6660" i="46"/>
  <c r="B6661" i="46"/>
  <c r="B6662" i="46"/>
  <c r="B6663" i="46"/>
  <c r="B6664" i="46"/>
  <c r="B6665" i="46"/>
  <c r="B6666" i="46"/>
  <c r="B6667" i="46"/>
  <c r="B6668" i="46"/>
  <c r="B6669" i="46"/>
  <c r="B6670" i="46"/>
  <c r="B6671" i="46"/>
  <c r="B6672" i="46"/>
  <c r="B6673" i="46"/>
  <c r="B6674" i="46"/>
  <c r="B6675" i="46"/>
  <c r="B6676" i="46"/>
  <c r="B6677" i="46"/>
  <c r="B6678" i="46"/>
  <c r="B6679" i="46"/>
  <c r="B6680" i="46"/>
  <c r="B6681" i="46"/>
  <c r="B6682" i="46"/>
  <c r="B6683" i="46"/>
  <c r="B6684" i="46"/>
  <c r="B6685" i="46"/>
  <c r="B6686" i="46"/>
  <c r="B6687" i="46"/>
  <c r="B6688" i="46"/>
  <c r="B6689" i="46"/>
  <c r="B6690" i="46"/>
  <c r="B6691" i="46"/>
  <c r="B6692" i="46"/>
  <c r="B6693" i="46"/>
  <c r="B6694" i="46"/>
  <c r="B6695" i="46"/>
  <c r="B6696" i="46"/>
  <c r="B6697" i="46"/>
  <c r="B6698" i="46"/>
  <c r="B6699" i="46"/>
  <c r="B6700" i="46"/>
  <c r="B6701" i="46"/>
  <c r="B6702" i="46"/>
  <c r="B6703" i="46"/>
  <c r="B6704" i="46"/>
  <c r="B6705" i="46"/>
  <c r="B6706" i="46"/>
  <c r="B6707" i="46"/>
  <c r="B6708" i="46"/>
  <c r="B6709" i="46"/>
  <c r="B6710" i="46"/>
  <c r="B6711" i="46"/>
  <c r="B6712" i="46"/>
  <c r="B6713" i="46"/>
  <c r="B6714" i="46"/>
  <c r="B6715" i="46"/>
  <c r="B6716" i="46"/>
  <c r="B6717" i="46"/>
  <c r="B6718" i="46"/>
  <c r="B6719" i="46"/>
  <c r="B6720" i="46"/>
  <c r="B6721" i="46"/>
  <c r="B6722" i="46"/>
  <c r="B6723" i="46"/>
  <c r="B6724" i="46"/>
  <c r="B6725" i="46"/>
  <c r="B6726" i="46"/>
  <c r="B6727" i="46"/>
  <c r="B6728" i="46"/>
  <c r="B6729" i="46"/>
  <c r="B6730" i="46"/>
  <c r="B6731" i="46"/>
  <c r="B6732" i="46"/>
  <c r="B6733" i="46"/>
  <c r="B6734" i="46"/>
  <c r="B6735" i="46"/>
  <c r="B6736" i="46"/>
  <c r="B6737" i="46"/>
  <c r="B6738" i="46"/>
  <c r="B6739" i="46"/>
  <c r="B6740" i="46"/>
  <c r="B6741" i="46"/>
  <c r="B6742" i="46"/>
  <c r="B6743" i="46"/>
  <c r="B6744" i="46"/>
  <c r="B6745" i="46"/>
  <c r="B6746" i="46"/>
  <c r="B6747" i="46"/>
  <c r="B6748" i="46"/>
  <c r="B6749" i="46"/>
  <c r="B6750" i="46"/>
  <c r="B6751" i="46"/>
  <c r="B6752" i="46"/>
  <c r="B6753" i="46"/>
  <c r="B6754" i="46"/>
  <c r="B6755" i="46"/>
  <c r="B6756" i="46"/>
  <c r="B6757" i="46"/>
  <c r="B6758" i="46"/>
  <c r="B6759" i="46"/>
  <c r="B6760" i="46"/>
  <c r="B6761" i="46"/>
  <c r="B6762" i="46"/>
  <c r="B6763" i="46"/>
  <c r="B6764" i="46"/>
  <c r="B6765" i="46"/>
  <c r="B6766" i="46"/>
  <c r="B6767" i="46"/>
  <c r="B6768" i="46"/>
  <c r="B6769" i="46"/>
  <c r="B6770" i="46"/>
  <c r="B6771" i="46"/>
  <c r="B6772" i="46"/>
  <c r="B6773" i="46"/>
  <c r="B6774" i="46"/>
  <c r="B6775" i="46"/>
  <c r="B6776" i="46"/>
  <c r="B6777" i="46"/>
  <c r="B6778" i="46"/>
  <c r="B6779" i="46"/>
  <c r="B6780" i="46"/>
  <c r="B6781" i="46"/>
  <c r="B6782" i="46"/>
  <c r="B6783" i="46"/>
  <c r="B6784" i="46"/>
  <c r="B6785" i="46"/>
  <c r="B6786" i="46"/>
  <c r="B6787" i="46"/>
  <c r="B6788" i="46"/>
  <c r="B6789" i="46"/>
  <c r="B6790" i="46"/>
  <c r="B6791" i="46"/>
  <c r="B6792" i="46"/>
  <c r="B6793" i="46"/>
  <c r="B6794" i="46"/>
  <c r="B6795" i="46"/>
  <c r="B6796" i="46"/>
  <c r="B6797" i="46"/>
  <c r="B6798" i="46"/>
  <c r="B6799" i="46"/>
  <c r="B6800" i="46"/>
  <c r="B6801" i="46"/>
  <c r="B6802" i="46"/>
  <c r="B6803" i="46"/>
  <c r="B6804" i="46"/>
  <c r="B6805" i="46"/>
  <c r="B6806" i="46"/>
  <c r="B6807" i="46"/>
  <c r="B6808" i="46"/>
  <c r="B6809" i="46"/>
  <c r="B6810" i="46"/>
  <c r="B6811" i="46"/>
  <c r="B6812" i="46"/>
  <c r="B6813" i="46"/>
  <c r="B6814" i="46"/>
  <c r="B6815" i="46"/>
  <c r="B6816" i="46"/>
  <c r="B6817" i="46"/>
  <c r="B6818" i="46"/>
  <c r="B6819" i="46"/>
  <c r="B6820" i="46"/>
  <c r="B6821" i="46"/>
  <c r="B6822" i="46"/>
  <c r="B6823" i="46"/>
  <c r="B6824" i="46"/>
  <c r="B6825" i="46"/>
  <c r="B6826" i="46"/>
  <c r="B6827" i="46"/>
  <c r="B6828" i="46"/>
  <c r="B6829" i="46"/>
  <c r="B6830" i="46"/>
  <c r="B6831" i="46"/>
  <c r="B6832" i="46"/>
  <c r="B6833" i="46"/>
  <c r="B6834" i="46"/>
  <c r="B6835" i="46"/>
  <c r="B6836" i="46"/>
  <c r="B6837" i="46"/>
  <c r="B6838" i="46"/>
  <c r="B6839" i="46"/>
  <c r="B6840" i="46"/>
  <c r="B6841" i="46"/>
  <c r="B6842" i="46"/>
  <c r="B6843" i="46"/>
  <c r="B6844" i="46"/>
  <c r="B6845" i="46"/>
  <c r="B6846" i="46"/>
  <c r="B6847" i="46"/>
  <c r="B6848" i="46"/>
  <c r="B6849" i="46"/>
  <c r="B6850" i="46"/>
  <c r="B6851" i="46"/>
  <c r="B6852" i="46"/>
  <c r="B6853" i="46"/>
  <c r="B6854" i="46"/>
  <c r="B6855" i="46"/>
  <c r="B6856" i="46"/>
  <c r="B6857" i="46"/>
  <c r="B6858" i="46"/>
  <c r="B6859" i="46"/>
  <c r="B6860" i="46"/>
  <c r="B6861" i="46"/>
  <c r="B6862" i="46"/>
  <c r="B6863" i="46"/>
  <c r="B6864" i="46"/>
  <c r="B6865" i="46"/>
  <c r="B6866" i="46"/>
  <c r="B6867" i="46"/>
  <c r="B6868" i="46"/>
  <c r="B6869" i="46"/>
  <c r="B6870" i="46"/>
  <c r="B6871" i="46"/>
  <c r="B6872" i="46"/>
  <c r="B6873" i="46"/>
  <c r="B6874" i="46"/>
  <c r="B6875" i="46"/>
  <c r="B6876" i="46"/>
  <c r="B6877" i="46"/>
  <c r="B6878" i="46"/>
  <c r="B6879" i="46"/>
  <c r="B6880" i="46"/>
  <c r="B6881" i="46"/>
  <c r="B6882" i="46"/>
  <c r="B6883" i="46"/>
  <c r="B6884" i="46"/>
  <c r="B6885" i="46"/>
  <c r="B6886" i="46"/>
  <c r="B6887" i="46"/>
  <c r="B6888" i="46"/>
  <c r="B6889" i="46"/>
  <c r="B6890" i="46"/>
  <c r="B6891" i="46"/>
  <c r="B6892" i="46"/>
  <c r="B6893" i="46"/>
  <c r="B6894" i="46"/>
  <c r="B6895" i="46"/>
  <c r="B6896" i="46"/>
  <c r="B6897" i="46"/>
  <c r="B6898" i="46"/>
  <c r="B6899" i="46"/>
  <c r="B6900" i="46"/>
  <c r="B6901" i="46"/>
  <c r="B6902" i="46"/>
  <c r="B6903" i="46"/>
  <c r="B6904" i="46"/>
  <c r="B6905" i="46"/>
  <c r="B6906" i="46"/>
  <c r="B6907" i="46"/>
  <c r="B6908" i="46"/>
  <c r="B6909" i="46"/>
  <c r="B6910" i="46"/>
  <c r="B6911" i="46"/>
  <c r="B6912" i="46"/>
  <c r="B6913" i="46"/>
  <c r="B6914" i="46"/>
  <c r="B6915" i="46"/>
  <c r="B6916" i="46"/>
  <c r="B6917" i="46"/>
  <c r="B6918" i="46"/>
  <c r="B6919" i="46"/>
  <c r="B6920" i="46"/>
  <c r="B6921" i="46"/>
  <c r="B6922" i="46"/>
  <c r="B6923" i="46"/>
  <c r="B6924" i="46"/>
  <c r="B6925" i="46"/>
  <c r="B6926" i="46"/>
  <c r="B6927" i="46"/>
  <c r="B6928" i="46"/>
  <c r="B6929" i="46"/>
  <c r="B6930" i="46"/>
  <c r="B6931" i="46"/>
  <c r="B6932" i="46"/>
  <c r="B6933" i="46"/>
  <c r="B6934" i="46"/>
  <c r="B6935" i="46"/>
  <c r="B6936" i="46"/>
  <c r="B6937" i="46"/>
  <c r="B6938" i="46"/>
  <c r="B6939" i="46"/>
  <c r="B6940" i="46"/>
  <c r="B6941" i="46"/>
  <c r="B6942" i="46"/>
  <c r="B6943" i="46"/>
  <c r="B6944" i="46"/>
  <c r="B6945" i="46"/>
  <c r="B6946" i="46"/>
  <c r="B6947" i="46"/>
  <c r="B6948" i="46"/>
  <c r="B6949" i="46"/>
  <c r="B6950" i="46"/>
  <c r="B6951" i="46"/>
  <c r="B6952" i="46"/>
  <c r="B6953" i="46"/>
  <c r="B6954" i="46"/>
  <c r="B6955" i="46"/>
  <c r="B6956" i="46"/>
  <c r="B6957" i="46"/>
  <c r="B6958" i="46"/>
  <c r="B6959" i="46"/>
  <c r="B6960" i="46"/>
  <c r="B6961" i="46"/>
  <c r="B6962" i="46"/>
  <c r="B6963" i="46"/>
  <c r="B6964" i="46"/>
  <c r="B6965" i="46"/>
  <c r="B6966" i="46"/>
  <c r="B6967" i="46"/>
  <c r="B6968" i="46"/>
  <c r="B6969" i="46"/>
  <c r="B6970" i="46"/>
  <c r="B6971" i="46"/>
  <c r="B6972" i="46"/>
  <c r="B6973" i="46"/>
  <c r="B6974" i="46"/>
  <c r="B6975" i="46"/>
  <c r="B6976" i="46"/>
  <c r="B6977" i="46"/>
  <c r="B6978" i="46"/>
  <c r="B6979" i="46"/>
  <c r="B6980" i="46"/>
  <c r="B6981" i="46"/>
  <c r="B6982" i="46"/>
  <c r="B6983" i="46"/>
  <c r="B6984" i="46"/>
  <c r="B6985" i="46"/>
  <c r="B6986" i="46"/>
  <c r="B6987" i="46"/>
  <c r="B6988" i="46"/>
  <c r="B6989" i="46"/>
  <c r="B6990" i="46"/>
  <c r="B6991" i="46"/>
  <c r="B6992" i="46"/>
  <c r="B6993" i="46"/>
  <c r="B6994" i="46"/>
  <c r="B6995" i="46"/>
  <c r="B6996" i="46"/>
  <c r="B6997" i="46"/>
  <c r="B6998" i="46"/>
  <c r="B6999" i="46"/>
  <c r="B7000" i="46"/>
  <c r="B7001" i="46"/>
  <c r="B7002" i="46"/>
  <c r="B7003" i="46"/>
  <c r="B7004" i="46"/>
  <c r="B7005" i="46"/>
  <c r="B7006" i="46"/>
  <c r="B7007" i="46"/>
  <c r="B7008" i="46"/>
  <c r="B7009" i="46"/>
  <c r="B7010" i="46"/>
  <c r="B7011" i="46"/>
  <c r="B7012" i="46"/>
  <c r="B7013" i="46"/>
  <c r="B7014" i="46"/>
  <c r="B7015" i="46"/>
  <c r="B7016" i="46"/>
  <c r="B7017" i="46"/>
  <c r="B7018" i="46"/>
  <c r="B7019" i="46"/>
  <c r="B7020" i="46"/>
  <c r="B7021" i="46"/>
  <c r="B7022" i="46"/>
  <c r="B7023" i="46"/>
  <c r="B7024" i="46"/>
  <c r="B7025" i="46"/>
  <c r="B7026" i="46"/>
  <c r="B7027" i="46"/>
  <c r="B7028" i="46"/>
  <c r="B7029" i="46"/>
  <c r="B7030" i="46"/>
  <c r="B7031" i="46"/>
  <c r="B7032" i="46"/>
  <c r="B7033" i="46"/>
  <c r="B7034" i="46"/>
  <c r="B7035" i="46"/>
  <c r="B7036" i="46"/>
  <c r="B7037" i="46"/>
  <c r="B7038" i="46"/>
  <c r="B7039" i="46"/>
  <c r="B7040" i="46"/>
  <c r="B7041" i="46"/>
  <c r="B7042" i="46"/>
  <c r="B7043" i="46"/>
  <c r="B7044" i="46"/>
  <c r="B7045" i="46"/>
  <c r="B7046" i="46"/>
  <c r="B7047" i="46"/>
  <c r="B7048" i="46"/>
  <c r="B7049" i="46"/>
  <c r="B7050" i="46"/>
  <c r="B7051" i="46"/>
  <c r="B7052" i="46"/>
  <c r="B7053" i="46"/>
  <c r="B7054" i="46"/>
  <c r="B7055" i="46"/>
  <c r="B7056" i="46"/>
  <c r="B7057" i="46"/>
  <c r="B7058" i="46"/>
  <c r="B7059" i="46"/>
  <c r="B7060" i="46"/>
  <c r="B7061" i="46"/>
  <c r="B7062" i="46"/>
  <c r="B7063" i="46"/>
  <c r="B7064" i="46"/>
  <c r="B7065" i="46"/>
  <c r="B7066" i="46"/>
  <c r="B7067" i="46"/>
  <c r="B7068" i="46"/>
  <c r="B7069" i="46"/>
  <c r="B7070" i="46"/>
  <c r="B7071" i="46"/>
  <c r="B7072" i="46"/>
  <c r="B7073" i="46"/>
  <c r="B7074" i="46"/>
  <c r="B7075" i="46"/>
  <c r="B7076" i="46"/>
  <c r="B7077" i="46"/>
  <c r="B7078" i="46"/>
  <c r="B7079" i="46"/>
  <c r="B7080" i="46"/>
  <c r="B7081" i="46"/>
  <c r="B7082" i="46"/>
  <c r="B7083" i="46"/>
  <c r="B7084" i="46"/>
  <c r="B7085" i="46"/>
  <c r="B7086" i="46"/>
  <c r="B7087" i="46"/>
  <c r="B7088" i="46"/>
  <c r="B7089" i="46"/>
  <c r="B7090" i="46"/>
  <c r="B7091" i="46"/>
  <c r="B7092" i="46"/>
  <c r="B7093" i="46"/>
  <c r="B7094" i="46"/>
  <c r="B7095" i="46"/>
  <c r="B7096" i="46"/>
  <c r="B7097" i="46"/>
  <c r="B7098" i="46"/>
  <c r="B7099" i="46"/>
  <c r="B7100" i="46"/>
  <c r="B7101" i="46"/>
  <c r="B7102" i="46"/>
  <c r="B7103" i="46"/>
  <c r="B7104" i="46"/>
  <c r="B7105" i="46"/>
  <c r="B7106" i="46"/>
  <c r="B7107" i="46"/>
  <c r="B7108" i="46"/>
  <c r="B7109" i="46"/>
  <c r="B7110" i="46"/>
  <c r="B7111" i="46"/>
  <c r="B7112" i="46"/>
  <c r="B7113" i="46"/>
  <c r="B7114" i="46"/>
  <c r="B7115" i="46"/>
  <c r="B7116" i="46"/>
  <c r="B7117" i="46"/>
  <c r="B7118" i="46"/>
  <c r="B7119" i="46"/>
  <c r="B7120" i="46"/>
  <c r="B7121" i="46"/>
  <c r="B7122" i="46"/>
  <c r="B7123" i="46"/>
  <c r="B7124" i="46"/>
  <c r="B7125" i="46"/>
  <c r="B7126" i="46"/>
  <c r="B7127" i="46"/>
  <c r="B7128" i="46"/>
  <c r="B7129" i="46"/>
  <c r="B7130" i="46"/>
  <c r="B7131" i="46"/>
  <c r="B7132" i="46"/>
  <c r="B7133" i="46"/>
  <c r="B7134" i="46"/>
  <c r="B7135" i="46"/>
  <c r="B7136" i="46"/>
  <c r="B7137" i="46"/>
  <c r="B7138" i="46"/>
  <c r="B7139" i="46"/>
  <c r="B7140" i="46"/>
  <c r="B7141" i="46"/>
  <c r="B7142" i="46"/>
  <c r="B7143" i="46"/>
  <c r="B7144" i="46"/>
  <c r="B7145" i="46"/>
  <c r="B7146" i="46"/>
  <c r="B7147" i="46"/>
  <c r="B7148" i="46"/>
  <c r="B7149" i="46"/>
  <c r="B7150" i="46"/>
  <c r="B7151" i="46"/>
  <c r="B7152" i="46"/>
  <c r="B7153" i="46"/>
  <c r="B7154" i="46"/>
  <c r="B7155" i="46"/>
  <c r="B7156" i="46"/>
  <c r="B7157" i="46"/>
  <c r="B7158" i="46"/>
  <c r="B7159" i="46"/>
  <c r="B7160" i="46"/>
  <c r="B7161" i="46"/>
  <c r="B7162" i="46"/>
  <c r="B7163" i="46"/>
  <c r="B7164" i="46"/>
  <c r="B7165" i="46"/>
  <c r="B7166" i="46"/>
  <c r="B7167" i="46"/>
  <c r="B7168" i="46"/>
  <c r="B7169" i="46"/>
  <c r="B7170" i="46"/>
  <c r="B7171" i="46"/>
  <c r="B7172" i="46"/>
  <c r="B7173" i="46"/>
  <c r="B7174" i="46"/>
  <c r="B7175" i="46"/>
  <c r="B7176" i="46"/>
  <c r="B7177" i="46"/>
  <c r="B7178" i="46"/>
  <c r="B7179" i="46"/>
  <c r="B7180" i="46"/>
  <c r="B7181" i="46"/>
  <c r="B7182" i="46"/>
  <c r="B7183" i="46"/>
  <c r="B7184" i="46"/>
  <c r="B7185" i="46"/>
  <c r="B7186" i="46"/>
  <c r="B7187" i="46"/>
  <c r="B7188" i="46"/>
  <c r="B7189" i="46"/>
  <c r="B7190" i="46"/>
  <c r="B7191" i="46"/>
  <c r="B7192" i="46"/>
  <c r="B7193" i="46"/>
  <c r="B7194" i="46"/>
  <c r="B7195" i="46"/>
  <c r="B7196" i="46"/>
  <c r="B7197" i="46"/>
  <c r="B7198" i="46"/>
  <c r="B7199" i="46"/>
  <c r="B7200" i="46"/>
  <c r="B7201" i="46"/>
  <c r="B7202" i="46"/>
  <c r="B7203" i="46"/>
  <c r="B7204" i="46"/>
  <c r="B7205" i="46"/>
  <c r="B7206" i="46"/>
  <c r="B7207" i="46"/>
  <c r="B7208" i="46"/>
  <c r="B7209" i="46"/>
  <c r="B7210" i="46"/>
  <c r="B7211" i="46"/>
  <c r="B7212" i="46"/>
  <c r="B7213" i="46"/>
  <c r="B7214" i="46"/>
  <c r="B7215" i="46"/>
  <c r="B7216" i="46"/>
  <c r="B7217" i="46"/>
  <c r="B7218" i="46"/>
  <c r="B7219" i="46"/>
  <c r="B7220" i="46"/>
  <c r="B7221" i="46"/>
  <c r="B7222" i="46"/>
  <c r="B7223" i="46"/>
  <c r="B7224" i="46"/>
  <c r="B7225" i="46"/>
  <c r="B7226" i="46"/>
  <c r="B7227" i="46"/>
  <c r="B7228" i="46"/>
  <c r="B7229" i="46"/>
  <c r="B7230" i="46"/>
  <c r="B7231" i="46"/>
  <c r="B7232" i="46"/>
  <c r="B7233" i="46"/>
  <c r="B7234" i="46"/>
  <c r="B7235" i="46"/>
  <c r="B7236" i="46"/>
  <c r="B7237" i="46"/>
  <c r="B7238" i="46"/>
  <c r="B7239" i="46"/>
  <c r="B7240" i="46"/>
  <c r="B7241" i="46"/>
  <c r="B7242" i="46"/>
  <c r="B7243" i="46"/>
  <c r="B7244" i="46"/>
  <c r="B7245" i="46"/>
  <c r="B7246" i="46"/>
  <c r="B7247" i="46"/>
  <c r="B7248" i="46"/>
  <c r="B7249" i="46"/>
  <c r="B7250" i="46"/>
  <c r="B7251" i="46"/>
  <c r="B7252" i="46"/>
  <c r="B7253" i="46"/>
  <c r="B7254" i="46"/>
  <c r="B7255" i="46"/>
  <c r="B7256" i="46"/>
  <c r="B7257" i="46"/>
  <c r="B7258" i="46"/>
  <c r="B7259" i="46"/>
  <c r="B7260" i="46"/>
  <c r="B7261" i="46"/>
  <c r="B7262" i="46"/>
  <c r="B7263" i="46"/>
  <c r="B7264" i="46"/>
  <c r="B7265" i="46"/>
  <c r="B7266" i="46"/>
  <c r="B7267" i="46"/>
  <c r="B7268" i="46"/>
  <c r="B7269" i="46"/>
  <c r="B7270" i="46"/>
  <c r="B7271" i="46"/>
  <c r="B7272" i="46"/>
  <c r="B7273" i="46"/>
  <c r="B7274" i="46"/>
  <c r="B7275" i="46"/>
  <c r="B7276" i="46"/>
  <c r="B7277" i="46"/>
  <c r="B7278" i="46"/>
  <c r="B7279" i="46"/>
  <c r="B7280" i="46"/>
  <c r="B7281" i="46"/>
  <c r="B7282" i="46"/>
  <c r="B7283" i="46"/>
  <c r="B7284" i="46"/>
  <c r="B7285" i="46"/>
  <c r="B7286" i="46"/>
  <c r="B7287" i="46"/>
  <c r="B7288" i="46"/>
  <c r="B7289" i="46"/>
  <c r="B7290" i="46"/>
  <c r="B7291" i="46"/>
  <c r="B7292" i="46"/>
  <c r="B7293" i="46"/>
  <c r="B7294" i="46"/>
  <c r="B7295" i="46"/>
  <c r="B7296" i="46"/>
  <c r="B7297" i="46"/>
  <c r="B7298" i="46"/>
  <c r="B7299" i="46"/>
  <c r="B7300" i="46"/>
  <c r="B7301" i="46"/>
  <c r="B7302" i="46"/>
  <c r="B7303" i="46"/>
  <c r="B7304" i="46"/>
  <c r="B7305" i="46"/>
  <c r="B7306" i="46"/>
  <c r="B7307" i="46"/>
  <c r="B7308" i="46"/>
  <c r="B7309" i="46"/>
  <c r="B7310" i="46"/>
  <c r="B7311" i="46"/>
  <c r="B7312" i="46"/>
  <c r="B7313" i="46"/>
  <c r="B7314" i="46"/>
  <c r="B7315" i="46"/>
  <c r="B7316" i="46"/>
  <c r="B7317" i="46"/>
  <c r="B7318" i="46"/>
  <c r="B7319" i="46"/>
  <c r="B7320" i="46"/>
  <c r="B7321" i="46"/>
  <c r="B7322" i="46"/>
  <c r="B7323" i="46"/>
  <c r="B7324" i="46"/>
  <c r="B7325" i="46"/>
  <c r="B7326" i="46"/>
  <c r="B7327" i="46"/>
  <c r="B7328" i="46"/>
  <c r="B7329" i="46"/>
  <c r="B7330" i="46"/>
  <c r="B7331" i="46"/>
  <c r="B7332" i="46"/>
  <c r="B7333" i="46"/>
  <c r="B7334" i="46"/>
  <c r="B7335" i="46"/>
  <c r="B7336" i="46"/>
  <c r="B7337" i="46"/>
  <c r="B7338" i="46"/>
  <c r="B7339" i="46"/>
  <c r="B7340" i="46"/>
  <c r="B7341" i="46"/>
  <c r="B7342" i="46"/>
  <c r="B7343" i="46"/>
  <c r="B7344" i="46"/>
  <c r="B7345" i="46"/>
  <c r="B7346" i="46"/>
  <c r="B7347" i="46"/>
  <c r="B7348" i="46"/>
  <c r="B7349" i="46"/>
  <c r="B7350" i="46"/>
  <c r="B7351" i="46"/>
  <c r="B7352" i="46"/>
  <c r="B7353" i="46"/>
  <c r="B7354" i="46"/>
  <c r="B7355" i="46"/>
  <c r="B7356" i="46"/>
  <c r="B7357" i="46"/>
  <c r="B7358" i="46"/>
  <c r="B7359" i="46"/>
  <c r="B7360" i="46"/>
  <c r="B7361" i="46"/>
  <c r="B7362" i="46"/>
  <c r="B7363" i="46"/>
  <c r="B7364" i="46"/>
  <c r="B7365" i="46"/>
  <c r="B7366" i="46"/>
  <c r="B7367" i="46"/>
  <c r="B7368" i="46"/>
  <c r="B7369" i="46"/>
  <c r="B7370" i="46"/>
  <c r="B7371" i="46"/>
  <c r="B7372" i="46"/>
  <c r="B7373" i="46"/>
  <c r="B7374" i="46"/>
  <c r="B7375" i="46"/>
  <c r="B7376" i="46"/>
  <c r="B7377" i="46"/>
  <c r="B7378" i="46"/>
  <c r="B7379" i="46"/>
  <c r="B7380" i="46"/>
  <c r="B7381" i="46"/>
  <c r="B7382" i="46"/>
  <c r="B7383" i="46"/>
  <c r="B7384" i="46"/>
  <c r="B7385" i="46"/>
  <c r="B7386" i="46"/>
  <c r="B7387" i="46"/>
  <c r="B7388" i="46"/>
  <c r="B7389" i="46"/>
  <c r="B7390" i="46"/>
  <c r="B7391" i="46"/>
  <c r="B7392" i="46"/>
  <c r="B7393" i="46"/>
  <c r="B7394" i="46"/>
  <c r="B7395" i="46"/>
  <c r="B7396" i="46"/>
  <c r="B7397" i="46"/>
  <c r="B7398" i="46"/>
  <c r="B7399" i="46"/>
  <c r="B7400" i="46"/>
  <c r="B7401" i="46"/>
  <c r="B7402" i="46"/>
  <c r="B7403" i="46"/>
  <c r="B7404" i="46"/>
  <c r="B7405" i="46"/>
  <c r="B7406" i="46"/>
  <c r="B7407" i="46"/>
  <c r="B7408" i="46"/>
  <c r="B7409" i="46"/>
  <c r="B7410" i="46"/>
  <c r="B7411" i="46"/>
  <c r="B7412" i="46"/>
  <c r="B7413" i="46"/>
  <c r="B7414" i="46"/>
  <c r="B7415" i="46"/>
  <c r="B7416" i="46"/>
  <c r="B7417" i="46"/>
  <c r="B7418" i="46"/>
  <c r="B7419" i="46"/>
  <c r="B7420" i="46"/>
  <c r="B7421" i="46"/>
  <c r="B7422" i="46"/>
  <c r="B7423" i="46"/>
  <c r="B7424" i="46"/>
  <c r="B7425" i="46"/>
  <c r="B7426" i="46"/>
  <c r="B7427" i="46"/>
  <c r="B7428" i="46"/>
  <c r="B7429" i="46"/>
  <c r="B7430" i="46"/>
  <c r="B7431" i="46"/>
  <c r="B7432" i="46"/>
  <c r="B7433" i="46"/>
  <c r="B7434" i="46"/>
  <c r="B7435" i="46"/>
  <c r="B7436" i="46"/>
  <c r="B7437" i="46"/>
  <c r="B7438" i="46"/>
  <c r="B7439" i="46"/>
  <c r="B7440" i="46"/>
  <c r="B7441" i="46"/>
  <c r="B7442" i="46"/>
  <c r="B7443" i="46"/>
  <c r="B7444" i="46"/>
  <c r="B7445" i="46"/>
  <c r="B7446" i="46"/>
  <c r="B7447" i="46"/>
  <c r="B7448" i="46"/>
  <c r="B7449" i="46"/>
  <c r="B7450" i="46"/>
  <c r="B7451" i="46"/>
  <c r="B7452" i="46"/>
  <c r="B7453" i="46"/>
  <c r="B7454" i="46"/>
  <c r="B7455" i="46"/>
  <c r="B7456" i="46"/>
  <c r="B7457" i="46"/>
  <c r="B7458" i="46"/>
  <c r="B7459" i="46"/>
  <c r="B7460" i="46"/>
  <c r="B7461" i="46"/>
  <c r="B7462" i="46"/>
  <c r="B7463" i="46"/>
  <c r="B7464" i="46"/>
  <c r="B7465" i="46"/>
  <c r="B7466" i="46"/>
  <c r="B7467" i="46"/>
  <c r="B7468" i="46"/>
  <c r="B7469" i="46"/>
  <c r="B7470" i="46"/>
  <c r="B7471" i="46"/>
  <c r="B7472" i="46"/>
  <c r="B7473" i="46"/>
  <c r="B7474" i="46"/>
  <c r="B7475" i="46"/>
  <c r="B7476" i="46"/>
  <c r="B7477" i="46"/>
  <c r="B7478" i="46"/>
  <c r="B7479" i="46"/>
  <c r="B7480" i="46"/>
  <c r="B7481" i="46"/>
  <c r="B7482" i="46"/>
  <c r="B7483" i="46"/>
  <c r="B7484" i="46"/>
  <c r="B7485" i="46"/>
  <c r="B7486" i="46"/>
  <c r="B7487" i="46"/>
  <c r="B7488" i="46"/>
  <c r="B7489" i="46"/>
  <c r="B7490" i="46"/>
  <c r="B7491" i="46"/>
  <c r="B7492" i="46"/>
  <c r="B7493" i="46"/>
  <c r="B7494" i="46"/>
  <c r="B7495" i="46"/>
  <c r="B7496" i="46"/>
  <c r="B7497" i="46"/>
  <c r="B7498" i="46"/>
  <c r="B7499" i="46"/>
  <c r="B7500" i="46"/>
  <c r="B7501" i="46"/>
  <c r="B7502" i="46"/>
  <c r="B7503" i="46"/>
  <c r="B7504" i="46"/>
  <c r="B7505" i="46"/>
  <c r="B7506" i="46"/>
  <c r="B7507" i="46"/>
  <c r="B7508" i="46"/>
  <c r="B7509" i="46"/>
  <c r="B7510" i="46"/>
  <c r="B7511" i="46"/>
  <c r="B7512" i="46"/>
  <c r="B7513" i="46"/>
  <c r="B7514" i="46"/>
  <c r="B7515" i="46"/>
  <c r="B7516" i="46"/>
  <c r="B7517" i="46"/>
  <c r="B7518" i="46"/>
  <c r="B7519" i="46"/>
  <c r="B7520" i="46"/>
  <c r="B7521" i="46"/>
  <c r="B7522" i="46"/>
  <c r="B7523" i="46"/>
  <c r="B7524" i="46"/>
  <c r="B7525" i="46"/>
  <c r="B7526" i="46"/>
  <c r="B7527" i="46"/>
  <c r="B7528" i="46"/>
  <c r="B7529" i="46"/>
  <c r="B7530" i="46"/>
  <c r="B7531" i="46"/>
  <c r="B7532" i="46"/>
  <c r="B7533" i="46"/>
  <c r="B7534" i="46"/>
  <c r="B7535" i="46"/>
  <c r="B7536" i="46"/>
  <c r="B7537" i="46"/>
  <c r="B7538" i="46"/>
  <c r="B7539" i="46"/>
  <c r="B7540" i="46"/>
  <c r="B7541" i="46"/>
  <c r="B7542" i="46"/>
  <c r="B7543" i="46"/>
  <c r="B7544" i="46"/>
  <c r="B7545" i="46"/>
  <c r="B7546" i="46"/>
  <c r="B7547" i="46"/>
  <c r="B7548" i="46"/>
  <c r="B7549" i="46"/>
  <c r="B7550" i="46"/>
  <c r="B7551" i="46"/>
  <c r="B7552" i="46"/>
  <c r="B7553" i="46"/>
  <c r="B7554" i="46"/>
  <c r="B7555" i="46"/>
  <c r="B7556" i="46"/>
  <c r="B7557" i="46"/>
  <c r="B7558" i="46"/>
  <c r="B7559" i="46"/>
  <c r="B7560" i="46"/>
  <c r="B7561" i="46"/>
  <c r="B7562" i="46"/>
  <c r="B7563" i="46"/>
  <c r="B7564" i="46"/>
  <c r="B7565" i="46"/>
  <c r="B7566" i="46"/>
  <c r="B7567" i="46"/>
  <c r="B7568" i="46"/>
  <c r="B7569" i="46"/>
  <c r="B7570" i="46"/>
  <c r="B7571" i="46"/>
  <c r="B7572" i="46"/>
  <c r="B7573" i="46"/>
  <c r="B7574" i="46"/>
  <c r="B7575" i="46"/>
  <c r="B7576" i="46"/>
  <c r="B7577" i="46"/>
  <c r="B7578" i="46"/>
  <c r="B7579" i="46"/>
  <c r="B7580" i="46"/>
  <c r="B7581" i="46"/>
  <c r="B7582" i="46"/>
  <c r="B7583" i="46"/>
  <c r="B7584" i="46"/>
  <c r="B7585" i="46"/>
  <c r="B7586" i="46"/>
  <c r="B7587" i="46"/>
  <c r="B7588" i="46"/>
  <c r="B7589" i="46"/>
  <c r="B7590" i="46"/>
  <c r="B7591" i="46"/>
  <c r="B7592" i="46"/>
  <c r="B7593" i="46"/>
  <c r="B7594" i="46"/>
  <c r="B7595" i="46"/>
  <c r="B7596" i="46"/>
  <c r="B7597" i="46"/>
  <c r="B7598" i="46"/>
  <c r="B7599" i="46"/>
  <c r="B7600" i="46"/>
  <c r="B7601" i="46"/>
  <c r="B7602" i="46"/>
  <c r="B7603" i="46"/>
  <c r="B7604" i="46"/>
  <c r="B7605" i="46"/>
  <c r="B7606" i="46"/>
  <c r="B7607" i="46"/>
  <c r="B7608" i="46"/>
  <c r="B7609" i="46"/>
  <c r="B7610" i="46"/>
  <c r="B7611" i="46"/>
  <c r="B7612" i="46"/>
  <c r="B7613" i="46"/>
  <c r="B7614" i="46"/>
  <c r="B7615" i="46"/>
  <c r="B7616" i="46"/>
  <c r="B7617" i="46"/>
  <c r="B7618" i="46"/>
  <c r="B7619" i="46"/>
  <c r="B7620" i="46"/>
  <c r="B7621" i="46"/>
  <c r="B7622" i="46"/>
  <c r="B7623" i="46"/>
  <c r="B7624" i="46"/>
  <c r="B7625" i="46"/>
  <c r="B7626" i="46"/>
  <c r="B7627" i="46"/>
  <c r="B7628" i="46"/>
  <c r="B7629" i="46"/>
  <c r="B7630" i="46"/>
  <c r="B7631" i="46"/>
  <c r="B7632" i="46"/>
  <c r="B7633" i="46"/>
  <c r="B7634" i="46"/>
  <c r="B7635" i="46"/>
  <c r="B7636" i="46"/>
  <c r="B7637" i="46"/>
  <c r="B7638" i="46"/>
  <c r="B7639" i="46"/>
  <c r="B7640" i="46"/>
  <c r="B7641" i="46"/>
  <c r="B7642" i="46"/>
  <c r="B7643" i="46"/>
  <c r="B7644" i="46"/>
  <c r="B7645" i="46"/>
  <c r="B7646" i="46"/>
  <c r="B7647" i="46"/>
  <c r="B7648" i="46"/>
  <c r="B7649" i="46"/>
  <c r="B7650" i="46"/>
  <c r="B7651" i="46"/>
  <c r="B7652" i="46"/>
  <c r="B7653" i="46"/>
  <c r="B7654" i="46"/>
  <c r="B7655" i="46"/>
  <c r="B7656" i="46"/>
  <c r="B7657" i="46"/>
  <c r="B7658" i="46"/>
  <c r="B7659" i="46"/>
  <c r="B7660" i="46"/>
  <c r="B7661" i="46"/>
  <c r="B7662" i="46"/>
  <c r="B7663" i="46"/>
  <c r="B7664" i="46"/>
  <c r="B7665" i="46"/>
  <c r="B7666" i="46"/>
  <c r="B7667" i="46"/>
  <c r="B7668" i="46"/>
  <c r="B7669" i="46"/>
  <c r="B7670" i="46"/>
  <c r="B7671" i="46"/>
  <c r="B7672" i="46"/>
  <c r="B7673" i="46"/>
  <c r="B7674" i="46"/>
  <c r="B7675" i="46"/>
  <c r="B7676" i="46"/>
  <c r="B7677" i="46"/>
  <c r="B7678" i="46"/>
  <c r="B7679" i="46"/>
  <c r="B7680" i="46"/>
  <c r="B7681" i="46"/>
  <c r="B7682" i="46"/>
  <c r="B7683" i="46"/>
  <c r="B7684" i="46"/>
  <c r="B7685" i="46"/>
  <c r="B7686" i="46"/>
  <c r="B7687" i="46"/>
  <c r="B7688" i="46"/>
  <c r="B7689" i="46"/>
  <c r="B2" i="46"/>
  <c r="A3" i="46"/>
  <c r="A4" i="46"/>
  <c r="A5" i="46"/>
  <c r="A6" i="46"/>
  <c r="A7" i="46"/>
  <c r="A8" i="46"/>
  <c r="A9" i="46"/>
  <c r="A10" i="46"/>
  <c r="A11" i="46"/>
  <c r="A12" i="46"/>
  <c r="A13" i="46"/>
  <c r="A14" i="46"/>
  <c r="A15" i="46"/>
  <c r="A16" i="46"/>
  <c r="A17" i="46"/>
  <c r="A18" i="46"/>
  <c r="A19" i="46"/>
  <c r="A20" i="46"/>
  <c r="A21" i="46"/>
  <c r="A22" i="46"/>
  <c r="A23" i="46"/>
  <c r="A24" i="46"/>
  <c r="A25" i="46"/>
  <c r="A26" i="46"/>
  <c r="A27" i="46"/>
  <c r="A28" i="46"/>
  <c r="A29" i="46"/>
  <c r="A30" i="46"/>
  <c r="A31" i="46"/>
  <c r="A32" i="46"/>
  <c r="A33" i="46"/>
  <c r="A34" i="46"/>
  <c r="A35" i="46"/>
  <c r="A36" i="46"/>
  <c r="A37" i="46"/>
  <c r="A38" i="46"/>
  <c r="A39" i="46"/>
  <c r="A40" i="46"/>
  <c r="A41" i="46"/>
  <c r="A42" i="46"/>
  <c r="A43" i="46"/>
  <c r="A44" i="46"/>
  <c r="A45" i="46"/>
  <c r="A46" i="46"/>
  <c r="A47" i="46"/>
  <c r="A48" i="46"/>
  <c r="A49" i="46"/>
  <c r="A50" i="46"/>
  <c r="A51" i="46"/>
  <c r="A52" i="46"/>
  <c r="A53" i="46"/>
  <c r="A54" i="46"/>
  <c r="A55" i="46"/>
  <c r="A56" i="46"/>
  <c r="A57" i="46"/>
  <c r="A58" i="46"/>
  <c r="A59" i="46"/>
  <c r="A60" i="46"/>
  <c r="A61" i="46"/>
  <c r="A62" i="46"/>
  <c r="A63" i="46"/>
  <c r="A64" i="46"/>
  <c r="A65" i="46"/>
  <c r="A66" i="46"/>
  <c r="A67" i="46"/>
  <c r="A68" i="46"/>
  <c r="A69" i="46"/>
  <c r="A70" i="46"/>
  <c r="A71" i="46"/>
  <c r="A72" i="46"/>
  <c r="A73" i="46"/>
  <c r="A74" i="46"/>
  <c r="A75" i="46"/>
  <c r="A76" i="46"/>
  <c r="A77" i="46"/>
  <c r="A78" i="46"/>
  <c r="A79" i="46"/>
  <c r="A80" i="46"/>
  <c r="A81" i="46"/>
  <c r="A82" i="46"/>
  <c r="A83" i="46"/>
  <c r="A84" i="46"/>
  <c r="A85" i="46"/>
  <c r="A86" i="46"/>
  <c r="A87" i="46"/>
  <c r="A88" i="46"/>
  <c r="A89" i="46"/>
  <c r="A90" i="46"/>
  <c r="A91" i="46"/>
  <c r="A92" i="46"/>
  <c r="A93" i="46"/>
  <c r="A94" i="46"/>
  <c r="A95" i="46"/>
  <c r="A96" i="46"/>
  <c r="A97" i="46"/>
  <c r="A98" i="46"/>
  <c r="A99" i="46"/>
  <c r="A100" i="46"/>
  <c r="A101" i="46"/>
  <c r="A102" i="46"/>
  <c r="A103" i="46"/>
  <c r="A104" i="46"/>
  <c r="A105" i="46"/>
  <c r="A106" i="46"/>
  <c r="A107" i="46"/>
  <c r="A108" i="46"/>
  <c r="A109" i="46"/>
  <c r="A110" i="46"/>
  <c r="A111" i="46"/>
  <c r="A112" i="46"/>
  <c r="A113" i="46"/>
  <c r="A114" i="46"/>
  <c r="A115" i="46"/>
  <c r="A116" i="46"/>
  <c r="A117" i="46"/>
  <c r="A118" i="46"/>
  <c r="A119" i="46"/>
  <c r="A120" i="46"/>
  <c r="A121" i="46"/>
  <c r="A122" i="46"/>
  <c r="A123" i="46"/>
  <c r="A124" i="46"/>
  <c r="A125" i="46"/>
  <c r="A126" i="46"/>
  <c r="A127" i="46"/>
  <c r="A128" i="46"/>
  <c r="A129" i="46"/>
  <c r="A130" i="46"/>
  <c r="A131" i="46"/>
  <c r="A132" i="46"/>
  <c r="A133" i="46"/>
  <c r="A134" i="46"/>
  <c r="A135" i="46"/>
  <c r="A136" i="46"/>
  <c r="A137" i="46"/>
  <c r="A138" i="46"/>
  <c r="A139" i="46"/>
  <c r="A140" i="46"/>
  <c r="A141" i="46"/>
  <c r="A142" i="46"/>
  <c r="A143" i="46"/>
  <c r="A144" i="46"/>
  <c r="A145" i="46"/>
  <c r="A146" i="46"/>
  <c r="A147" i="46"/>
  <c r="A148" i="46"/>
  <c r="A149" i="46"/>
  <c r="A150" i="46"/>
  <c r="A151" i="46"/>
  <c r="A152" i="46"/>
  <c r="A153" i="46"/>
  <c r="A154" i="46"/>
  <c r="A155" i="46"/>
  <c r="A156" i="46"/>
  <c r="A157" i="46"/>
  <c r="A158" i="46"/>
  <c r="A159" i="46"/>
  <c r="A160" i="46"/>
  <c r="A161" i="46"/>
  <c r="A162" i="46"/>
  <c r="A163" i="46"/>
  <c r="A164" i="46"/>
  <c r="A165" i="46"/>
  <c r="A166" i="46"/>
  <c r="A167" i="46"/>
  <c r="A168" i="46"/>
  <c r="A169" i="46"/>
  <c r="A170" i="46"/>
  <c r="A171" i="46"/>
  <c r="A172" i="46"/>
  <c r="A173" i="46"/>
  <c r="A174" i="46"/>
  <c r="A175" i="46"/>
  <c r="A176" i="46"/>
  <c r="A177" i="46"/>
  <c r="A178" i="46"/>
  <c r="A179" i="46"/>
  <c r="A180" i="46"/>
  <c r="A181" i="46"/>
  <c r="A182" i="46"/>
  <c r="A183" i="46"/>
  <c r="A184" i="46"/>
  <c r="A185" i="46"/>
  <c r="A186" i="46"/>
  <c r="A187" i="46"/>
  <c r="A188" i="46"/>
  <c r="A189" i="46"/>
  <c r="A190" i="46"/>
  <c r="A191" i="46"/>
  <c r="A192" i="46"/>
  <c r="A193" i="46"/>
  <c r="A194" i="46"/>
  <c r="A195" i="46"/>
  <c r="A196" i="46"/>
  <c r="A197" i="46"/>
  <c r="A198" i="46"/>
  <c r="A199" i="46"/>
  <c r="A200" i="46"/>
  <c r="A201" i="46"/>
  <c r="A202" i="46"/>
  <c r="A203" i="46"/>
  <c r="A204" i="46"/>
  <c r="A205" i="46"/>
  <c r="A206" i="46"/>
  <c r="A207" i="46"/>
  <c r="A208" i="46"/>
  <c r="A209" i="46"/>
  <c r="A210" i="46"/>
  <c r="A211" i="46"/>
  <c r="A212" i="46"/>
  <c r="A213" i="46"/>
  <c r="A214" i="46"/>
  <c r="A215" i="46"/>
  <c r="A216" i="46"/>
  <c r="A217" i="46"/>
  <c r="A218" i="46"/>
  <c r="A219" i="46"/>
  <c r="A220" i="46"/>
  <c r="A221" i="46"/>
  <c r="A222" i="46"/>
  <c r="A223" i="46"/>
  <c r="A224" i="46"/>
  <c r="A225" i="46"/>
  <c r="A226" i="46"/>
  <c r="A227" i="46"/>
  <c r="A228" i="46"/>
  <c r="A229" i="46"/>
  <c r="A230" i="46"/>
  <c r="A231" i="46"/>
  <c r="A232" i="46"/>
  <c r="A233" i="46"/>
  <c r="A234" i="46"/>
  <c r="A235" i="46"/>
  <c r="A236" i="46"/>
  <c r="A237" i="46"/>
  <c r="A238" i="46"/>
  <c r="A239" i="46"/>
  <c r="A240" i="46"/>
  <c r="A241" i="46"/>
  <c r="A242" i="46"/>
  <c r="A243" i="46"/>
  <c r="A244" i="46"/>
  <c r="A245" i="46"/>
  <c r="A246" i="46"/>
  <c r="A247" i="46"/>
  <c r="A248" i="46"/>
  <c r="A249" i="46"/>
  <c r="A250" i="46"/>
  <c r="A251" i="46"/>
  <c r="A252" i="46"/>
  <c r="A253" i="46"/>
  <c r="A254" i="46"/>
  <c r="A255" i="46"/>
  <c r="A256" i="46"/>
  <c r="A257" i="46"/>
  <c r="A258" i="46"/>
  <c r="A259" i="46"/>
  <c r="A260" i="46"/>
  <c r="A261" i="46"/>
  <c r="A262" i="46"/>
  <c r="A263" i="46"/>
  <c r="A264" i="46"/>
  <c r="A265" i="46"/>
  <c r="A266" i="46"/>
  <c r="A267" i="46"/>
  <c r="A268" i="46"/>
  <c r="A269" i="46"/>
  <c r="A270" i="46"/>
  <c r="A271" i="46"/>
  <c r="A272" i="46"/>
  <c r="A273" i="46"/>
  <c r="A274" i="46"/>
  <c r="A275" i="46"/>
  <c r="A276" i="46"/>
  <c r="A277" i="46"/>
  <c r="A278" i="46"/>
  <c r="A279" i="46"/>
  <c r="A280" i="46"/>
  <c r="A281" i="46"/>
  <c r="A282" i="46"/>
  <c r="A283" i="46"/>
  <c r="A284" i="46"/>
  <c r="A285" i="46"/>
  <c r="A286" i="46"/>
  <c r="A287" i="46"/>
  <c r="A288" i="46"/>
  <c r="A289" i="46"/>
  <c r="A290" i="46"/>
  <c r="A291" i="46"/>
  <c r="A292" i="46"/>
  <c r="A293" i="46"/>
  <c r="A294" i="46"/>
  <c r="A295" i="46"/>
  <c r="A296" i="46"/>
  <c r="A297" i="46"/>
  <c r="A298" i="46"/>
  <c r="A299" i="46"/>
  <c r="A300" i="46"/>
  <c r="A301" i="46"/>
  <c r="A302" i="46"/>
  <c r="A303" i="46"/>
  <c r="A304" i="46"/>
  <c r="A305" i="46"/>
  <c r="A306" i="46"/>
  <c r="A307" i="46"/>
  <c r="A308" i="46"/>
  <c r="A309" i="46"/>
  <c r="A310" i="46"/>
  <c r="A311" i="46"/>
  <c r="A312" i="46"/>
  <c r="A313" i="46"/>
  <c r="A314" i="46"/>
  <c r="A315" i="46"/>
  <c r="A316" i="46"/>
  <c r="A317" i="46"/>
  <c r="A318" i="46"/>
  <c r="A319" i="46"/>
  <c r="A320" i="46"/>
  <c r="A321" i="46"/>
  <c r="A322" i="46"/>
  <c r="A323" i="46"/>
  <c r="A324" i="46"/>
  <c r="A325" i="46"/>
  <c r="A326" i="46"/>
  <c r="A327" i="46"/>
  <c r="A328" i="46"/>
  <c r="A329" i="46"/>
  <c r="A330" i="46"/>
  <c r="A331" i="46"/>
  <c r="A332" i="46"/>
  <c r="A333" i="46"/>
  <c r="A334" i="46"/>
  <c r="A335" i="46"/>
  <c r="A336" i="46"/>
  <c r="A337" i="46"/>
  <c r="A338" i="46"/>
  <c r="A339" i="46"/>
  <c r="A340" i="46"/>
  <c r="A341" i="46"/>
  <c r="A342" i="46"/>
  <c r="A343" i="46"/>
  <c r="A344" i="46"/>
  <c r="A345" i="46"/>
  <c r="A346" i="46"/>
  <c r="A347" i="46"/>
  <c r="A348" i="46"/>
  <c r="A349" i="46"/>
  <c r="A350" i="46"/>
  <c r="A351" i="46"/>
  <c r="A352" i="46"/>
  <c r="A353" i="46"/>
  <c r="A354" i="46"/>
  <c r="A355" i="46"/>
  <c r="A356" i="46"/>
  <c r="A357" i="46"/>
  <c r="A358" i="46"/>
  <c r="A359" i="46"/>
  <c r="A360" i="46"/>
  <c r="A361" i="46"/>
  <c r="A362" i="46"/>
  <c r="A363" i="46"/>
  <c r="A364" i="46"/>
  <c r="A365" i="46"/>
  <c r="A366" i="46"/>
  <c r="A367" i="46"/>
  <c r="A368" i="46"/>
  <c r="A369" i="46"/>
  <c r="A370" i="46"/>
  <c r="A371" i="46"/>
  <c r="A372" i="46"/>
  <c r="A373" i="46"/>
  <c r="A374" i="46"/>
  <c r="A375" i="46"/>
  <c r="A376" i="46"/>
  <c r="A377" i="46"/>
  <c r="A378" i="46"/>
  <c r="A379" i="46"/>
  <c r="A380" i="46"/>
  <c r="A381" i="46"/>
  <c r="A382" i="46"/>
  <c r="A383" i="46"/>
  <c r="A384" i="46"/>
  <c r="A385" i="46"/>
  <c r="A386" i="46"/>
  <c r="A387" i="46"/>
  <c r="A388" i="46"/>
  <c r="A389" i="46"/>
  <c r="A390" i="46"/>
  <c r="A391" i="46"/>
  <c r="A392" i="46"/>
  <c r="A393" i="46"/>
  <c r="A394" i="46"/>
  <c r="A395" i="46"/>
  <c r="A396" i="46"/>
  <c r="A397" i="46"/>
  <c r="A398" i="46"/>
  <c r="A399" i="46"/>
  <c r="A400" i="46"/>
  <c r="A401" i="46"/>
  <c r="A402" i="46"/>
  <c r="A403" i="46"/>
  <c r="A404" i="46"/>
  <c r="A405" i="46"/>
  <c r="A406" i="46"/>
  <c r="A407" i="46"/>
  <c r="A408" i="46"/>
  <c r="A409" i="46"/>
  <c r="A410" i="46"/>
  <c r="A411" i="46"/>
  <c r="A412" i="46"/>
  <c r="A413" i="46"/>
  <c r="A414" i="46"/>
  <c r="A415" i="46"/>
  <c r="A416" i="46"/>
  <c r="A417" i="46"/>
  <c r="A418" i="46"/>
  <c r="A419" i="46"/>
  <c r="A420" i="46"/>
  <c r="A421" i="46"/>
  <c r="A422" i="46"/>
  <c r="A423" i="46"/>
  <c r="A424" i="46"/>
  <c r="A425" i="46"/>
  <c r="A426" i="46"/>
  <c r="A427" i="46"/>
  <c r="A428" i="46"/>
  <c r="A429" i="46"/>
  <c r="A430" i="46"/>
  <c r="A431" i="46"/>
  <c r="A432" i="46"/>
  <c r="A433" i="46"/>
  <c r="A434" i="46"/>
  <c r="A435" i="46"/>
  <c r="A436" i="46"/>
  <c r="A437" i="46"/>
  <c r="A438" i="46"/>
  <c r="A439" i="46"/>
  <c r="A440" i="46"/>
  <c r="A441" i="46"/>
  <c r="A442" i="46"/>
  <c r="A443" i="46"/>
  <c r="A444" i="46"/>
  <c r="A445" i="46"/>
  <c r="A446" i="46"/>
  <c r="A447" i="46"/>
  <c r="A448" i="46"/>
  <c r="A449" i="46"/>
  <c r="A450" i="46"/>
  <c r="A451" i="46"/>
  <c r="A452" i="46"/>
  <c r="A453" i="46"/>
  <c r="A454" i="46"/>
  <c r="A455" i="46"/>
  <c r="A456" i="46"/>
  <c r="A457" i="46"/>
  <c r="A458" i="46"/>
  <c r="A459" i="46"/>
  <c r="A460" i="46"/>
  <c r="A461" i="46"/>
  <c r="A462" i="46"/>
  <c r="A463" i="46"/>
  <c r="A464" i="46"/>
  <c r="A465" i="46"/>
  <c r="A466" i="46"/>
  <c r="A467" i="46"/>
  <c r="A468" i="46"/>
  <c r="A469" i="46"/>
  <c r="A470" i="46"/>
  <c r="A471" i="46"/>
  <c r="A472" i="46"/>
  <c r="A473" i="46"/>
  <c r="A474" i="46"/>
  <c r="A475" i="46"/>
  <c r="A476" i="46"/>
  <c r="A477" i="46"/>
  <c r="A478" i="46"/>
  <c r="A479" i="46"/>
  <c r="A480" i="46"/>
  <c r="A481" i="46"/>
  <c r="A482" i="46"/>
  <c r="A483" i="46"/>
  <c r="A484" i="46"/>
  <c r="A485" i="46"/>
  <c r="A486" i="46"/>
  <c r="A487" i="46"/>
  <c r="A488" i="46"/>
  <c r="A489" i="46"/>
  <c r="A490" i="46"/>
  <c r="A491" i="46"/>
  <c r="A492" i="46"/>
  <c r="A493" i="46"/>
  <c r="A494" i="46"/>
  <c r="A495" i="46"/>
  <c r="A496" i="46"/>
  <c r="A497" i="46"/>
  <c r="A498" i="46"/>
  <c r="A499" i="46"/>
  <c r="A500" i="46"/>
  <c r="A501" i="46"/>
  <c r="A502" i="46"/>
  <c r="A503" i="46"/>
  <c r="A504" i="46"/>
  <c r="A505" i="46"/>
  <c r="A506" i="46"/>
  <c r="A507" i="46"/>
  <c r="A508" i="46"/>
  <c r="A509" i="46"/>
  <c r="A510" i="46"/>
  <c r="A511" i="46"/>
  <c r="A512" i="46"/>
  <c r="A513" i="46"/>
  <c r="A514" i="46"/>
  <c r="A515" i="46"/>
  <c r="A516" i="46"/>
  <c r="A517" i="46"/>
  <c r="A518" i="46"/>
  <c r="A519" i="46"/>
  <c r="A520" i="46"/>
  <c r="A521" i="46"/>
  <c r="A522" i="46"/>
  <c r="A523" i="46"/>
  <c r="A524" i="46"/>
  <c r="A525" i="46"/>
  <c r="A526" i="46"/>
  <c r="A527" i="46"/>
  <c r="A528" i="46"/>
  <c r="A529" i="46"/>
  <c r="A530" i="46"/>
  <c r="A531" i="46"/>
  <c r="A532" i="46"/>
  <c r="A533" i="46"/>
  <c r="A534" i="46"/>
  <c r="A535" i="46"/>
  <c r="A536" i="46"/>
  <c r="A537" i="46"/>
  <c r="A538" i="46"/>
  <c r="A539" i="46"/>
  <c r="A540" i="46"/>
  <c r="A541" i="46"/>
  <c r="A542" i="46"/>
  <c r="A543" i="46"/>
  <c r="A544" i="46"/>
  <c r="A545" i="46"/>
  <c r="A546" i="46"/>
  <c r="A547" i="46"/>
  <c r="A548" i="46"/>
  <c r="A549" i="46"/>
  <c r="A550" i="46"/>
  <c r="A551" i="46"/>
  <c r="A552" i="46"/>
  <c r="A553" i="46"/>
  <c r="A554" i="46"/>
  <c r="A555" i="46"/>
  <c r="A556" i="46"/>
  <c r="A557" i="46"/>
  <c r="A558" i="46"/>
  <c r="A559" i="46"/>
  <c r="A560" i="46"/>
  <c r="A561" i="46"/>
  <c r="A562" i="46"/>
  <c r="A563" i="46"/>
  <c r="A564" i="46"/>
  <c r="A565" i="46"/>
  <c r="A566" i="46"/>
  <c r="A567" i="46"/>
  <c r="A568" i="46"/>
  <c r="A569" i="46"/>
  <c r="A570" i="46"/>
  <c r="A571" i="46"/>
  <c r="A572" i="46"/>
  <c r="A573" i="46"/>
  <c r="A574" i="46"/>
  <c r="A575" i="46"/>
  <c r="A576" i="46"/>
  <c r="A577" i="46"/>
  <c r="A578" i="46"/>
  <c r="A579" i="46"/>
  <c r="A580" i="46"/>
  <c r="A581" i="46"/>
  <c r="A582" i="46"/>
  <c r="A583" i="46"/>
  <c r="A584" i="46"/>
  <c r="A585" i="46"/>
  <c r="A586" i="46"/>
  <c r="A587" i="46"/>
  <c r="A588" i="46"/>
  <c r="A589" i="46"/>
  <c r="A590" i="46"/>
  <c r="A591" i="46"/>
  <c r="A592" i="46"/>
  <c r="A593" i="46"/>
  <c r="A594" i="46"/>
  <c r="A595" i="46"/>
  <c r="A596" i="46"/>
  <c r="A597" i="46"/>
  <c r="A598" i="46"/>
  <c r="A599" i="46"/>
  <c r="A600" i="46"/>
  <c r="A601" i="46"/>
  <c r="A602" i="46"/>
  <c r="A603" i="46"/>
  <c r="A604" i="46"/>
  <c r="A605" i="46"/>
  <c r="A606" i="46"/>
  <c r="A607" i="46"/>
  <c r="A608" i="46"/>
  <c r="A609" i="46"/>
  <c r="A610" i="46"/>
  <c r="A611" i="46"/>
  <c r="A612" i="46"/>
  <c r="A613" i="46"/>
  <c r="A614" i="46"/>
  <c r="A615" i="46"/>
  <c r="A616" i="46"/>
  <c r="A617" i="46"/>
  <c r="A618" i="46"/>
  <c r="A619" i="46"/>
  <c r="A620" i="46"/>
  <c r="A621" i="46"/>
  <c r="A622" i="46"/>
  <c r="A623" i="46"/>
  <c r="A624" i="46"/>
  <c r="A625" i="46"/>
  <c r="A626" i="46"/>
  <c r="A627" i="46"/>
  <c r="A628" i="46"/>
  <c r="A629" i="46"/>
  <c r="A630" i="46"/>
  <c r="A631" i="46"/>
  <c r="A632" i="46"/>
  <c r="A633" i="46"/>
  <c r="A634" i="46"/>
  <c r="A635" i="46"/>
  <c r="A636" i="46"/>
  <c r="A637" i="46"/>
  <c r="A638" i="46"/>
  <c r="A639" i="46"/>
  <c r="A640" i="46"/>
  <c r="A641" i="46"/>
  <c r="A642" i="46"/>
  <c r="A643" i="46"/>
  <c r="A644" i="46"/>
  <c r="A645" i="46"/>
  <c r="A646" i="46"/>
  <c r="A647" i="46"/>
  <c r="A648" i="46"/>
  <c r="A649" i="46"/>
  <c r="A650" i="46"/>
  <c r="A651" i="46"/>
  <c r="A652" i="46"/>
  <c r="A653" i="46"/>
  <c r="A654" i="46"/>
  <c r="A655" i="46"/>
  <c r="A656" i="46"/>
  <c r="A657" i="46"/>
  <c r="A658" i="46"/>
  <c r="A659" i="46"/>
  <c r="A660" i="46"/>
  <c r="A661" i="46"/>
  <c r="A662" i="46"/>
  <c r="A663" i="46"/>
  <c r="A664" i="46"/>
  <c r="A665" i="46"/>
  <c r="A666" i="46"/>
  <c r="A667" i="46"/>
  <c r="A668" i="46"/>
  <c r="A669" i="46"/>
  <c r="A670" i="46"/>
  <c r="A671" i="46"/>
  <c r="A672" i="46"/>
  <c r="A673" i="46"/>
  <c r="A674" i="46"/>
  <c r="A675" i="46"/>
  <c r="A676" i="46"/>
  <c r="A677" i="46"/>
  <c r="A678" i="46"/>
  <c r="A679" i="46"/>
  <c r="A680" i="46"/>
  <c r="A681" i="46"/>
  <c r="A682" i="46"/>
  <c r="A683" i="46"/>
  <c r="A684" i="46"/>
  <c r="A685" i="46"/>
  <c r="A686" i="46"/>
  <c r="A687" i="46"/>
  <c r="A688" i="46"/>
  <c r="A689" i="46"/>
  <c r="A690" i="46"/>
  <c r="A691" i="46"/>
  <c r="A692" i="46"/>
  <c r="A693" i="46"/>
  <c r="A694" i="46"/>
  <c r="A695" i="46"/>
  <c r="A696" i="46"/>
  <c r="A697" i="46"/>
  <c r="A698" i="46"/>
  <c r="A699" i="46"/>
  <c r="A700" i="46"/>
  <c r="A701" i="46"/>
  <c r="A702" i="46"/>
  <c r="A703" i="46"/>
  <c r="A704" i="46"/>
  <c r="A705" i="46"/>
  <c r="A706" i="46"/>
  <c r="A707" i="46"/>
  <c r="A708" i="46"/>
  <c r="A709" i="46"/>
  <c r="A710" i="46"/>
  <c r="A711" i="46"/>
  <c r="A712" i="46"/>
  <c r="A713" i="46"/>
  <c r="A714" i="46"/>
  <c r="A715" i="46"/>
  <c r="A716" i="46"/>
  <c r="A717" i="46"/>
  <c r="A718" i="46"/>
  <c r="A719" i="46"/>
  <c r="A720" i="46"/>
  <c r="A721" i="46"/>
  <c r="A722" i="46"/>
  <c r="A723" i="46"/>
  <c r="A724" i="46"/>
  <c r="A725" i="46"/>
  <c r="A726" i="46"/>
  <c r="A727" i="46"/>
  <c r="A728" i="46"/>
  <c r="A729" i="46"/>
  <c r="A730" i="46"/>
  <c r="A731" i="46"/>
  <c r="A732" i="46"/>
  <c r="A733" i="46"/>
  <c r="A734" i="46"/>
  <c r="A735" i="46"/>
  <c r="A736" i="46"/>
  <c r="A737" i="46"/>
  <c r="A738" i="46"/>
  <c r="A739" i="46"/>
  <c r="A740" i="46"/>
  <c r="A741" i="46"/>
  <c r="A742" i="46"/>
  <c r="A743" i="46"/>
  <c r="A744" i="46"/>
  <c r="A745" i="46"/>
  <c r="A746" i="46"/>
  <c r="A747" i="46"/>
  <c r="A748" i="46"/>
  <c r="A749" i="46"/>
  <c r="A750" i="46"/>
  <c r="A751" i="46"/>
  <c r="A752" i="46"/>
  <c r="A753" i="46"/>
  <c r="A754" i="46"/>
  <c r="A755" i="46"/>
  <c r="A756" i="46"/>
  <c r="A757" i="46"/>
  <c r="A758" i="46"/>
  <c r="A759" i="46"/>
  <c r="A760" i="46"/>
  <c r="A761" i="46"/>
  <c r="A762" i="46"/>
  <c r="A763" i="46"/>
  <c r="A764" i="46"/>
  <c r="A765" i="46"/>
  <c r="A766" i="46"/>
  <c r="A767" i="46"/>
  <c r="A768" i="46"/>
  <c r="A769" i="46"/>
  <c r="A770" i="46"/>
  <c r="A771" i="46"/>
  <c r="A772" i="46"/>
  <c r="A773" i="46"/>
  <c r="A774" i="46"/>
  <c r="A775" i="46"/>
  <c r="A776" i="46"/>
  <c r="A777" i="46"/>
  <c r="A778" i="46"/>
  <c r="A779" i="46"/>
  <c r="A780" i="46"/>
  <c r="A781" i="46"/>
  <c r="A782" i="46"/>
  <c r="A783" i="46"/>
  <c r="A784" i="46"/>
  <c r="A785" i="46"/>
  <c r="A786" i="46"/>
  <c r="A787" i="46"/>
  <c r="A788" i="46"/>
  <c r="A789" i="46"/>
  <c r="A790" i="46"/>
  <c r="A791" i="46"/>
  <c r="A792" i="46"/>
  <c r="A793" i="46"/>
  <c r="A794" i="46"/>
  <c r="A795" i="46"/>
  <c r="A796" i="46"/>
  <c r="A797" i="46"/>
  <c r="A798" i="46"/>
  <c r="A799" i="46"/>
  <c r="A800" i="46"/>
  <c r="A801" i="46"/>
  <c r="A802" i="46"/>
  <c r="A803" i="46"/>
  <c r="A804" i="46"/>
  <c r="A805" i="46"/>
  <c r="A806" i="46"/>
  <c r="A807" i="46"/>
  <c r="A808" i="46"/>
  <c r="A809" i="46"/>
  <c r="A810" i="46"/>
  <c r="A811" i="46"/>
  <c r="A812" i="46"/>
  <c r="A813" i="46"/>
  <c r="A814" i="46"/>
  <c r="A815" i="46"/>
  <c r="A816" i="46"/>
  <c r="A817" i="46"/>
  <c r="A818" i="46"/>
  <c r="A819" i="46"/>
  <c r="A820" i="46"/>
  <c r="A821" i="46"/>
  <c r="A822" i="46"/>
  <c r="A823" i="46"/>
  <c r="A824" i="46"/>
  <c r="A825" i="46"/>
  <c r="A826" i="46"/>
  <c r="A827" i="46"/>
  <c r="A828" i="46"/>
  <c r="A829" i="46"/>
  <c r="A830" i="46"/>
  <c r="A831" i="46"/>
  <c r="A832" i="46"/>
  <c r="A833" i="46"/>
  <c r="A834" i="46"/>
  <c r="A835" i="46"/>
  <c r="A836" i="46"/>
  <c r="A837" i="46"/>
  <c r="A838" i="46"/>
  <c r="A839" i="46"/>
  <c r="A840" i="46"/>
  <c r="A841" i="46"/>
  <c r="A842" i="46"/>
  <c r="A843" i="46"/>
  <c r="A844" i="46"/>
  <c r="A845" i="46"/>
  <c r="A846" i="46"/>
  <c r="A847" i="46"/>
  <c r="A848" i="46"/>
  <c r="A849" i="46"/>
  <c r="A850" i="46"/>
  <c r="A851" i="46"/>
  <c r="A852" i="46"/>
  <c r="A853" i="46"/>
  <c r="A854" i="46"/>
  <c r="A855" i="46"/>
  <c r="A856" i="46"/>
  <c r="A857" i="46"/>
  <c r="A858" i="46"/>
  <c r="A859" i="46"/>
  <c r="A860" i="46"/>
  <c r="A861" i="46"/>
  <c r="A862" i="46"/>
  <c r="A863" i="46"/>
  <c r="A864" i="46"/>
  <c r="A865" i="46"/>
  <c r="A866" i="46"/>
  <c r="A867" i="46"/>
  <c r="A868" i="46"/>
  <c r="A869" i="46"/>
  <c r="A870" i="46"/>
  <c r="A871" i="46"/>
  <c r="A872" i="46"/>
  <c r="A873" i="46"/>
  <c r="A874" i="46"/>
  <c r="A875" i="46"/>
  <c r="A876" i="46"/>
  <c r="A877" i="46"/>
  <c r="A878" i="46"/>
  <c r="A879" i="46"/>
  <c r="A880" i="46"/>
  <c r="A881" i="46"/>
  <c r="A882" i="46"/>
  <c r="A883" i="46"/>
  <c r="A884" i="46"/>
  <c r="A885" i="46"/>
  <c r="A886" i="46"/>
  <c r="A887" i="46"/>
  <c r="A888" i="46"/>
  <c r="A889" i="46"/>
  <c r="A890" i="46"/>
  <c r="A891" i="46"/>
  <c r="A892" i="46"/>
  <c r="A893" i="46"/>
  <c r="A894" i="46"/>
  <c r="A895" i="46"/>
  <c r="A896" i="46"/>
  <c r="A897" i="46"/>
  <c r="A898" i="46"/>
  <c r="A899" i="46"/>
  <c r="A900" i="46"/>
  <c r="A901" i="46"/>
  <c r="A902" i="46"/>
  <c r="A903" i="46"/>
  <c r="A904" i="46"/>
  <c r="A905" i="46"/>
  <c r="A906" i="46"/>
  <c r="A907" i="46"/>
  <c r="A908" i="46"/>
  <c r="A909" i="46"/>
  <c r="A910" i="46"/>
  <c r="A911" i="46"/>
  <c r="A912" i="46"/>
  <c r="A913" i="46"/>
  <c r="A914" i="46"/>
  <c r="A915" i="46"/>
  <c r="A916" i="46"/>
  <c r="A917" i="46"/>
  <c r="A918" i="46"/>
  <c r="A919" i="46"/>
  <c r="A920" i="46"/>
  <c r="A921" i="46"/>
  <c r="A922" i="46"/>
  <c r="A923" i="46"/>
  <c r="A924" i="46"/>
  <c r="A925" i="46"/>
  <c r="A926" i="46"/>
  <c r="A927" i="46"/>
  <c r="A928" i="46"/>
  <c r="A929" i="46"/>
  <c r="A930" i="46"/>
  <c r="A931" i="46"/>
  <c r="A932" i="46"/>
  <c r="A933" i="46"/>
  <c r="A934" i="46"/>
  <c r="A935" i="46"/>
  <c r="A936" i="46"/>
  <c r="A937" i="46"/>
  <c r="A938" i="46"/>
  <c r="A939" i="46"/>
  <c r="A940" i="46"/>
  <c r="A941" i="46"/>
  <c r="A942" i="46"/>
  <c r="A943" i="46"/>
  <c r="A944" i="46"/>
  <c r="A945" i="46"/>
  <c r="A946" i="46"/>
  <c r="A947" i="46"/>
  <c r="A948" i="46"/>
  <c r="A949" i="46"/>
  <c r="A950" i="46"/>
  <c r="A951" i="46"/>
  <c r="A952" i="46"/>
  <c r="A953" i="46"/>
  <c r="A954" i="46"/>
  <c r="A955" i="46"/>
  <c r="A956" i="46"/>
  <c r="A957" i="46"/>
  <c r="A958" i="46"/>
  <c r="A959" i="46"/>
  <c r="A960" i="46"/>
  <c r="A961" i="46"/>
  <c r="A962" i="46"/>
  <c r="A963" i="46"/>
  <c r="A964" i="46"/>
  <c r="A965" i="46"/>
  <c r="A966" i="46"/>
  <c r="A967" i="46"/>
  <c r="A968" i="46"/>
  <c r="A969" i="46"/>
  <c r="A970" i="46"/>
  <c r="A971" i="46"/>
  <c r="A972" i="46"/>
  <c r="A973" i="46"/>
  <c r="A974" i="46"/>
  <c r="A975" i="46"/>
  <c r="A976" i="46"/>
  <c r="A977" i="46"/>
  <c r="A978" i="46"/>
  <c r="A979" i="46"/>
  <c r="A980" i="46"/>
  <c r="A981" i="46"/>
  <c r="A982" i="46"/>
  <c r="A983" i="46"/>
  <c r="A984" i="46"/>
  <c r="A985" i="46"/>
  <c r="A986" i="46"/>
  <c r="A987" i="46"/>
  <c r="A988" i="46"/>
  <c r="A989" i="46"/>
  <c r="A990" i="46"/>
  <c r="A991" i="46"/>
  <c r="A992" i="46"/>
  <c r="A993" i="46"/>
  <c r="A994" i="46"/>
  <c r="A995" i="46"/>
  <c r="A996" i="46"/>
  <c r="A997" i="46"/>
  <c r="A998" i="46"/>
  <c r="A999" i="46"/>
  <c r="A1000" i="46"/>
  <c r="A1001" i="46"/>
  <c r="A1002" i="46"/>
  <c r="A1003" i="46"/>
  <c r="A1004" i="46"/>
  <c r="A1005" i="46"/>
  <c r="A1006" i="46"/>
  <c r="A1007" i="46"/>
  <c r="A1008" i="46"/>
  <c r="A1009" i="46"/>
  <c r="A1010" i="46"/>
  <c r="A1011" i="46"/>
  <c r="A1012" i="46"/>
  <c r="A1013" i="46"/>
  <c r="A1014" i="46"/>
  <c r="A1015" i="46"/>
  <c r="A1016" i="46"/>
  <c r="A1017" i="46"/>
  <c r="A1018" i="46"/>
  <c r="A1019" i="46"/>
  <c r="A1020" i="46"/>
  <c r="A1021" i="46"/>
  <c r="A1022" i="46"/>
  <c r="A1023" i="46"/>
  <c r="A1024" i="46"/>
  <c r="A1025" i="46"/>
  <c r="A1026" i="46"/>
  <c r="A1027" i="46"/>
  <c r="A1028" i="46"/>
  <c r="A1029" i="46"/>
  <c r="A1030" i="46"/>
  <c r="A1031" i="46"/>
  <c r="A1032" i="46"/>
  <c r="A1033" i="46"/>
  <c r="A1034" i="46"/>
  <c r="A1035" i="46"/>
  <c r="A1036" i="46"/>
  <c r="A1037" i="46"/>
  <c r="A1038" i="46"/>
  <c r="A1039" i="46"/>
  <c r="A1040" i="46"/>
  <c r="A1041" i="46"/>
  <c r="A1042" i="46"/>
  <c r="A1043" i="46"/>
  <c r="A1044" i="46"/>
  <c r="A1045" i="46"/>
  <c r="A1046" i="46"/>
  <c r="A1047" i="46"/>
  <c r="A1048" i="46"/>
  <c r="A1049" i="46"/>
  <c r="A1050" i="46"/>
  <c r="A1051" i="46"/>
  <c r="A1052" i="46"/>
  <c r="A1053" i="46"/>
  <c r="A1054" i="46"/>
  <c r="A1055" i="46"/>
  <c r="A1056" i="46"/>
  <c r="A1057" i="46"/>
  <c r="A1058" i="46"/>
  <c r="A1059" i="46"/>
  <c r="A1060" i="46"/>
  <c r="A1061" i="46"/>
  <c r="A1062" i="46"/>
  <c r="A1063" i="46"/>
  <c r="A1064" i="46"/>
  <c r="A1065" i="46"/>
  <c r="A1066" i="46"/>
  <c r="A1067" i="46"/>
  <c r="A1068" i="46"/>
  <c r="A1069" i="46"/>
  <c r="A1070" i="46"/>
  <c r="A1071" i="46"/>
  <c r="A1072" i="46"/>
  <c r="A1073" i="46"/>
  <c r="A1074" i="46"/>
  <c r="A1075" i="46"/>
  <c r="A1076" i="46"/>
  <c r="A1077" i="46"/>
  <c r="A1078" i="46"/>
  <c r="A1079" i="46"/>
  <c r="A1080" i="46"/>
  <c r="A1081" i="46"/>
  <c r="A1082" i="46"/>
  <c r="A1083" i="46"/>
  <c r="A1084" i="46"/>
  <c r="A1085" i="46"/>
  <c r="A1086" i="46"/>
  <c r="A1087" i="46"/>
  <c r="A1088" i="46"/>
  <c r="A1089" i="46"/>
  <c r="A1090" i="46"/>
  <c r="A1091" i="46"/>
  <c r="A1092" i="46"/>
  <c r="A1093" i="46"/>
  <c r="A1094" i="46"/>
  <c r="A1095" i="46"/>
  <c r="A1096" i="46"/>
  <c r="A1097" i="46"/>
  <c r="A1098" i="46"/>
  <c r="A1099" i="46"/>
  <c r="A1100" i="46"/>
  <c r="A1101" i="46"/>
  <c r="A1102" i="46"/>
  <c r="A1103" i="46"/>
  <c r="A1104" i="46"/>
  <c r="A1105" i="46"/>
  <c r="A1106" i="46"/>
  <c r="A1107" i="46"/>
  <c r="A1108" i="46"/>
  <c r="A1109" i="46"/>
  <c r="A1110" i="46"/>
  <c r="A1111" i="46"/>
  <c r="A1112" i="46"/>
  <c r="A1113" i="46"/>
  <c r="A1114" i="46"/>
  <c r="A1115" i="46"/>
  <c r="A1116" i="46"/>
  <c r="A1117" i="46"/>
  <c r="A1118" i="46"/>
  <c r="A1119" i="46"/>
  <c r="A1120" i="46"/>
  <c r="A1121" i="46"/>
  <c r="A1122" i="46"/>
  <c r="A1123" i="46"/>
  <c r="A1124" i="46"/>
  <c r="A1125" i="46"/>
  <c r="A1126" i="46"/>
  <c r="A1127" i="46"/>
  <c r="A1128" i="46"/>
  <c r="A1129" i="46"/>
  <c r="A1130" i="46"/>
  <c r="A1131" i="46"/>
  <c r="A1132" i="46"/>
  <c r="A1133" i="46"/>
  <c r="A1134" i="46"/>
  <c r="A1135" i="46"/>
  <c r="A1136" i="46"/>
  <c r="A1137" i="46"/>
  <c r="A1138" i="46"/>
  <c r="A1139" i="46"/>
  <c r="A1140" i="46"/>
  <c r="A1141" i="46"/>
  <c r="A1142" i="46"/>
  <c r="A1143" i="46"/>
  <c r="A1144" i="46"/>
  <c r="A1145" i="46"/>
  <c r="A1146" i="46"/>
  <c r="A1147" i="46"/>
  <c r="A1148" i="46"/>
  <c r="A1149" i="46"/>
  <c r="A1150" i="46"/>
  <c r="A1151" i="46"/>
  <c r="A1152" i="46"/>
  <c r="A1153" i="46"/>
  <c r="A1154" i="46"/>
  <c r="A1155" i="46"/>
  <c r="A1156" i="46"/>
  <c r="A1157" i="46"/>
  <c r="A1158" i="46"/>
  <c r="A1159" i="46"/>
  <c r="A1160" i="46"/>
  <c r="A1161" i="46"/>
  <c r="A1162" i="46"/>
  <c r="A1163" i="46"/>
  <c r="A1164" i="46"/>
  <c r="A1165" i="46"/>
  <c r="A1166" i="46"/>
  <c r="A1167" i="46"/>
  <c r="A1168" i="46"/>
  <c r="A1169" i="46"/>
  <c r="A1170" i="46"/>
  <c r="A1171" i="46"/>
  <c r="A1172" i="46"/>
  <c r="A1173" i="46"/>
  <c r="A1174" i="46"/>
  <c r="A1175" i="46"/>
  <c r="A1176" i="46"/>
  <c r="A1177" i="46"/>
  <c r="A1178" i="46"/>
  <c r="A1179" i="46"/>
  <c r="A1180" i="46"/>
  <c r="A1181" i="46"/>
  <c r="A1182" i="46"/>
  <c r="A1183" i="46"/>
  <c r="A1184" i="46"/>
  <c r="A1185" i="46"/>
  <c r="A1186" i="46"/>
  <c r="A1187" i="46"/>
  <c r="A1188" i="46"/>
  <c r="A1189" i="46"/>
  <c r="A1190" i="46"/>
  <c r="A1191" i="46"/>
  <c r="A1192" i="46"/>
  <c r="A1193" i="46"/>
  <c r="A1194" i="46"/>
  <c r="A1195" i="46"/>
  <c r="A1196" i="46"/>
  <c r="A1197" i="46"/>
  <c r="A1198" i="46"/>
  <c r="A1199" i="46"/>
  <c r="A1200" i="46"/>
  <c r="A1201" i="46"/>
  <c r="A1202" i="46"/>
  <c r="A1203" i="46"/>
  <c r="A1204" i="46"/>
  <c r="A1205" i="46"/>
  <c r="A1206" i="46"/>
  <c r="A1207" i="46"/>
  <c r="A1208" i="46"/>
  <c r="A1209" i="46"/>
  <c r="A1210" i="46"/>
  <c r="A1211" i="46"/>
  <c r="A1212" i="46"/>
  <c r="A1213" i="46"/>
  <c r="A1214" i="46"/>
  <c r="A1215" i="46"/>
  <c r="A1216" i="46"/>
  <c r="A1217" i="46"/>
  <c r="A1218" i="46"/>
  <c r="A1219" i="46"/>
  <c r="A1220" i="46"/>
  <c r="A1221" i="46"/>
  <c r="A1222" i="46"/>
  <c r="A1223" i="46"/>
  <c r="A1224" i="46"/>
  <c r="A1225" i="46"/>
  <c r="A1226" i="46"/>
  <c r="A1227" i="46"/>
  <c r="A1228" i="46"/>
  <c r="A1229" i="46"/>
  <c r="A1230" i="46"/>
  <c r="A1231" i="46"/>
  <c r="A1232" i="46"/>
  <c r="A1233" i="46"/>
  <c r="A1234" i="46"/>
  <c r="A1235" i="46"/>
  <c r="A1236" i="46"/>
  <c r="A1237" i="46"/>
  <c r="A1238" i="46"/>
  <c r="A1239" i="46"/>
  <c r="A1240" i="46"/>
  <c r="A1241" i="46"/>
  <c r="A1242" i="46"/>
  <c r="A1243" i="46"/>
  <c r="A1244" i="46"/>
  <c r="A1245" i="46"/>
  <c r="A1246" i="46"/>
  <c r="A1247" i="46"/>
  <c r="A1248" i="46"/>
  <c r="A1249" i="46"/>
  <c r="A1250" i="46"/>
  <c r="A1251" i="46"/>
  <c r="A1252" i="46"/>
  <c r="A1253" i="46"/>
  <c r="A1254" i="46"/>
  <c r="A1255" i="46"/>
  <c r="A1256" i="46"/>
  <c r="A1257" i="46"/>
  <c r="A1258" i="46"/>
  <c r="A1259" i="46"/>
  <c r="A1260" i="46"/>
  <c r="A1261" i="46"/>
  <c r="A1262" i="46"/>
  <c r="A1263" i="46"/>
  <c r="A1264" i="46"/>
  <c r="A1265" i="46"/>
  <c r="A1266" i="46"/>
  <c r="A1267" i="46"/>
  <c r="A1268" i="46"/>
  <c r="A1269" i="46"/>
  <c r="A1270" i="46"/>
  <c r="A1271" i="46"/>
  <c r="A1272" i="46"/>
  <c r="A1273" i="46"/>
  <c r="A1274" i="46"/>
  <c r="A1275" i="46"/>
  <c r="A1276" i="46"/>
  <c r="A1277" i="46"/>
  <c r="A1278" i="46"/>
  <c r="A1279" i="46"/>
  <c r="A1280" i="46"/>
  <c r="A1281" i="46"/>
  <c r="A1282" i="46"/>
  <c r="A1283" i="46"/>
  <c r="A1284" i="46"/>
  <c r="A1285" i="46"/>
  <c r="A1286" i="46"/>
  <c r="A1287" i="46"/>
  <c r="A1288" i="46"/>
  <c r="A1289" i="46"/>
  <c r="A1290" i="46"/>
  <c r="A1291" i="46"/>
  <c r="A1292" i="46"/>
  <c r="A1293" i="46"/>
  <c r="A1294" i="46"/>
  <c r="A1295" i="46"/>
  <c r="A1296" i="46"/>
  <c r="A1297" i="46"/>
  <c r="A1298" i="46"/>
  <c r="A1299" i="46"/>
  <c r="A1300" i="46"/>
  <c r="A1301" i="46"/>
  <c r="A1302" i="46"/>
  <c r="A1303" i="46"/>
  <c r="A1304" i="46"/>
  <c r="A1305" i="46"/>
  <c r="A1306" i="46"/>
  <c r="A1307" i="46"/>
  <c r="A1308" i="46"/>
  <c r="A1309" i="46"/>
  <c r="A1310" i="46"/>
  <c r="A1311" i="46"/>
  <c r="A1312" i="46"/>
  <c r="A1313" i="46"/>
  <c r="A1314" i="46"/>
  <c r="A1315" i="46"/>
  <c r="A1316" i="46"/>
  <c r="A1317" i="46"/>
  <c r="A1318" i="46"/>
  <c r="A1319" i="46"/>
  <c r="A1320" i="46"/>
  <c r="A1321" i="46"/>
  <c r="A1322" i="46"/>
  <c r="A1323" i="46"/>
  <c r="A1324" i="46"/>
  <c r="A1325" i="46"/>
  <c r="A1326" i="46"/>
  <c r="A1327" i="46"/>
  <c r="A1328" i="46"/>
  <c r="A1329" i="46"/>
  <c r="A1330" i="46"/>
  <c r="A1331" i="46"/>
  <c r="A1332" i="46"/>
  <c r="A1333" i="46"/>
  <c r="A1334" i="46"/>
  <c r="A1335" i="46"/>
  <c r="A1336" i="46"/>
  <c r="A1337" i="46"/>
  <c r="A1338" i="46"/>
  <c r="A1339" i="46"/>
  <c r="A1340" i="46"/>
  <c r="A1341" i="46"/>
  <c r="A1342" i="46"/>
  <c r="A1343" i="46"/>
  <c r="A1344" i="46"/>
  <c r="A1345" i="46"/>
  <c r="A1346" i="46"/>
  <c r="A1347" i="46"/>
  <c r="A1348" i="46"/>
  <c r="A1349" i="46"/>
  <c r="A1350" i="46"/>
  <c r="A1351" i="46"/>
  <c r="A1352" i="46"/>
  <c r="A1353" i="46"/>
  <c r="A1354" i="46"/>
  <c r="A1355" i="46"/>
  <c r="A1356" i="46"/>
  <c r="A1357" i="46"/>
  <c r="A1358" i="46"/>
  <c r="A1359" i="46"/>
  <c r="A1360" i="46"/>
  <c r="A1361" i="46"/>
  <c r="A1362" i="46"/>
  <c r="A1363" i="46"/>
  <c r="A1364" i="46"/>
  <c r="A1365" i="46"/>
  <c r="A1366" i="46"/>
  <c r="A1367" i="46"/>
  <c r="A1368" i="46"/>
  <c r="A1369" i="46"/>
  <c r="A1370" i="46"/>
  <c r="A1371" i="46"/>
  <c r="A1372" i="46"/>
  <c r="A1373" i="46"/>
  <c r="A1374" i="46"/>
  <c r="A1375" i="46"/>
  <c r="A1376" i="46"/>
  <c r="A1377" i="46"/>
  <c r="A1378" i="46"/>
  <c r="A1379" i="46"/>
  <c r="A1380" i="46"/>
  <c r="A1381" i="46"/>
  <c r="A1382" i="46"/>
  <c r="A1383" i="46"/>
  <c r="A1384" i="46"/>
  <c r="A1385" i="46"/>
  <c r="A1386" i="46"/>
  <c r="A1387" i="46"/>
  <c r="A1388" i="46"/>
  <c r="A1389" i="46"/>
  <c r="A1390" i="46"/>
  <c r="A1391" i="46"/>
  <c r="A1392" i="46"/>
  <c r="A1393" i="46"/>
  <c r="A1394" i="46"/>
  <c r="A1395" i="46"/>
  <c r="A1396" i="46"/>
  <c r="A1397" i="46"/>
  <c r="A1398" i="46"/>
  <c r="A1399" i="46"/>
  <c r="A1400" i="46"/>
  <c r="A1401" i="46"/>
  <c r="A1402" i="46"/>
  <c r="A1403" i="46"/>
  <c r="A1404" i="46"/>
  <c r="A1405" i="46"/>
  <c r="A1406" i="46"/>
  <c r="A1407" i="46"/>
  <c r="A1408" i="46"/>
  <c r="A1409" i="46"/>
  <c r="A1410" i="46"/>
  <c r="A1411" i="46"/>
  <c r="A1412" i="46"/>
  <c r="A1413" i="46"/>
  <c r="A1414" i="46"/>
  <c r="A1415" i="46"/>
  <c r="A1416" i="46"/>
  <c r="A1417" i="46"/>
  <c r="A1418" i="46"/>
  <c r="A1419" i="46"/>
  <c r="A1420" i="46"/>
  <c r="A1421" i="46"/>
  <c r="A1422" i="46"/>
  <c r="A1423" i="46"/>
  <c r="A1424" i="46"/>
  <c r="A1425" i="46"/>
  <c r="A1426" i="46"/>
  <c r="A1427" i="46"/>
  <c r="A1428" i="46"/>
  <c r="A1429" i="46"/>
  <c r="A1430" i="46"/>
  <c r="A1431" i="46"/>
  <c r="A1432" i="46"/>
  <c r="A1433" i="46"/>
  <c r="A1434" i="46"/>
  <c r="A1435" i="46"/>
  <c r="A1436" i="46"/>
  <c r="A1437" i="46"/>
  <c r="A1438" i="46"/>
  <c r="A1439" i="46"/>
  <c r="A1440" i="46"/>
  <c r="A1441" i="46"/>
  <c r="A1442" i="46"/>
  <c r="A1443" i="46"/>
  <c r="A1444" i="46"/>
  <c r="A1445" i="46"/>
  <c r="A1446" i="46"/>
  <c r="A1447" i="46"/>
  <c r="A1448" i="46"/>
  <c r="A1449" i="46"/>
  <c r="A1450" i="46"/>
  <c r="A1451" i="46"/>
  <c r="A1452" i="46"/>
  <c r="A1453" i="46"/>
  <c r="A1454" i="46"/>
  <c r="A1455" i="46"/>
  <c r="A1456" i="46"/>
  <c r="A1457" i="46"/>
  <c r="A1458" i="46"/>
  <c r="A1459" i="46"/>
  <c r="A1460" i="46"/>
  <c r="A1461" i="46"/>
  <c r="A1462" i="46"/>
  <c r="A1463" i="46"/>
  <c r="A1464" i="46"/>
  <c r="A1465" i="46"/>
  <c r="A1466" i="46"/>
  <c r="A1467" i="46"/>
  <c r="A1468" i="46"/>
  <c r="A1469" i="46"/>
  <c r="A1470" i="46"/>
  <c r="A1471" i="46"/>
  <c r="A1472" i="46"/>
  <c r="A1473" i="46"/>
  <c r="A1474" i="46"/>
  <c r="A1475" i="46"/>
  <c r="A1476" i="46"/>
  <c r="A1477" i="46"/>
  <c r="A1478" i="46"/>
  <c r="A1479" i="46"/>
  <c r="A1480" i="46"/>
  <c r="A1481" i="46"/>
  <c r="A1482" i="46"/>
  <c r="A1483" i="46"/>
  <c r="A1484" i="46"/>
  <c r="A1485" i="46"/>
  <c r="A1486" i="46"/>
  <c r="A1487" i="46"/>
  <c r="A1488" i="46"/>
  <c r="A1489" i="46"/>
  <c r="A1490" i="46"/>
  <c r="A1491" i="46"/>
  <c r="A1492" i="46"/>
  <c r="A1493" i="46"/>
  <c r="A1494" i="46"/>
  <c r="A1495" i="46"/>
  <c r="A1496" i="46"/>
  <c r="A1497" i="46"/>
  <c r="A1498" i="46"/>
  <c r="A1499" i="46"/>
  <c r="A1500" i="46"/>
  <c r="A1501" i="46"/>
  <c r="A1502" i="46"/>
  <c r="A1503" i="46"/>
  <c r="A1504" i="46"/>
  <c r="A1505" i="46"/>
  <c r="A1506" i="46"/>
  <c r="A1507" i="46"/>
  <c r="A1508" i="46"/>
  <c r="A1509" i="46"/>
  <c r="A1510" i="46"/>
  <c r="A1511" i="46"/>
  <c r="A1512" i="46"/>
  <c r="A1513" i="46"/>
  <c r="A1514" i="46"/>
  <c r="A1515" i="46"/>
  <c r="A1516" i="46"/>
  <c r="A1517" i="46"/>
  <c r="A1518" i="46"/>
  <c r="A1519" i="46"/>
  <c r="A1520" i="46"/>
  <c r="A1521" i="46"/>
  <c r="A1522" i="46"/>
  <c r="A1523" i="46"/>
  <c r="A1524" i="46"/>
  <c r="A1525" i="46"/>
  <c r="A1526" i="46"/>
  <c r="A1527" i="46"/>
  <c r="A1528" i="46"/>
  <c r="A1529" i="46"/>
  <c r="A1530" i="46"/>
  <c r="A1531" i="46"/>
  <c r="A1532" i="46"/>
  <c r="A1533" i="46"/>
  <c r="A1534" i="46"/>
  <c r="A1535" i="46"/>
  <c r="A1536" i="46"/>
  <c r="A1537" i="46"/>
  <c r="A1538" i="46"/>
  <c r="A1539" i="46"/>
  <c r="A1540" i="46"/>
  <c r="A1541" i="46"/>
  <c r="A1542" i="46"/>
  <c r="A1543" i="46"/>
  <c r="A1544" i="46"/>
  <c r="A1545" i="46"/>
  <c r="A1546" i="46"/>
  <c r="A1547" i="46"/>
  <c r="A1548" i="46"/>
  <c r="A1549" i="46"/>
  <c r="A1550" i="46"/>
  <c r="A1551" i="46"/>
  <c r="A1552" i="46"/>
  <c r="A1553" i="46"/>
  <c r="A1554" i="46"/>
  <c r="A1555" i="46"/>
  <c r="A1556" i="46"/>
  <c r="A1557" i="46"/>
  <c r="A1558" i="46"/>
  <c r="A1559" i="46"/>
  <c r="A1560" i="46"/>
  <c r="A1561" i="46"/>
  <c r="A1562" i="46"/>
  <c r="A1563" i="46"/>
  <c r="A1564" i="46"/>
  <c r="A1565" i="46"/>
  <c r="A1566" i="46"/>
  <c r="A1567" i="46"/>
  <c r="A1568" i="46"/>
  <c r="A1569" i="46"/>
  <c r="A1570" i="46"/>
  <c r="A1571" i="46"/>
  <c r="A1572" i="46"/>
  <c r="A1573" i="46"/>
  <c r="A1574" i="46"/>
  <c r="A1575" i="46"/>
  <c r="A1576" i="46"/>
  <c r="A1577" i="46"/>
  <c r="A1578" i="46"/>
  <c r="A1579" i="46"/>
  <c r="A1580" i="46"/>
  <c r="A1581" i="46"/>
  <c r="A1582" i="46"/>
  <c r="A1583" i="46"/>
  <c r="A1584" i="46"/>
  <c r="A1585" i="46"/>
  <c r="A1586" i="46"/>
  <c r="A1587" i="46"/>
  <c r="A1588" i="46"/>
  <c r="A1589" i="46"/>
  <c r="A1590" i="46"/>
  <c r="A1591" i="46"/>
  <c r="A1592" i="46"/>
  <c r="A1593" i="46"/>
  <c r="A1594" i="46"/>
  <c r="A1595" i="46"/>
  <c r="A1596" i="46"/>
  <c r="A1597" i="46"/>
  <c r="A1598" i="46"/>
  <c r="A1599" i="46"/>
  <c r="A1600" i="46"/>
  <c r="A1601" i="46"/>
  <c r="A1602" i="46"/>
  <c r="A1603" i="46"/>
  <c r="A1604" i="46"/>
  <c r="A1605" i="46"/>
  <c r="A1606" i="46"/>
  <c r="A1607" i="46"/>
  <c r="A1608" i="46"/>
  <c r="A1609" i="46"/>
  <c r="A1610" i="46"/>
  <c r="A1611" i="46"/>
  <c r="A1612" i="46"/>
  <c r="A1613" i="46"/>
  <c r="A1614" i="46"/>
  <c r="A1615" i="46"/>
  <c r="A1616" i="46"/>
  <c r="A1617" i="46"/>
  <c r="A1618" i="46"/>
  <c r="A1619" i="46"/>
  <c r="A1620" i="46"/>
  <c r="A1621" i="46"/>
  <c r="A1622" i="46"/>
  <c r="A1623" i="46"/>
  <c r="A1624" i="46"/>
  <c r="A1625" i="46"/>
  <c r="A1626" i="46"/>
  <c r="A1627" i="46"/>
  <c r="A1628" i="46"/>
  <c r="A1629" i="46"/>
  <c r="A1630" i="46"/>
  <c r="A1631" i="46"/>
  <c r="A1632" i="46"/>
  <c r="A1633" i="46"/>
  <c r="A1634" i="46"/>
  <c r="A1635" i="46"/>
  <c r="A1636" i="46"/>
  <c r="A1637" i="46"/>
  <c r="A1638" i="46"/>
  <c r="A1639" i="46"/>
  <c r="A1640" i="46"/>
  <c r="A1641" i="46"/>
  <c r="A1642" i="46"/>
  <c r="A1643" i="46"/>
  <c r="A1644" i="46"/>
  <c r="A1645" i="46"/>
  <c r="A1646" i="46"/>
  <c r="A1647" i="46"/>
  <c r="A1648" i="46"/>
  <c r="A1649" i="46"/>
  <c r="A1650" i="46"/>
  <c r="A1651" i="46"/>
  <c r="A1652" i="46"/>
  <c r="A1653" i="46"/>
  <c r="A1654" i="46"/>
  <c r="A1655" i="46"/>
  <c r="A1656" i="46"/>
  <c r="A1657" i="46"/>
  <c r="A1658" i="46"/>
  <c r="A1659" i="46"/>
  <c r="A1660" i="46"/>
  <c r="A1661" i="46"/>
  <c r="A1662" i="46"/>
  <c r="A1663" i="46"/>
  <c r="A1664" i="46"/>
  <c r="A1665" i="46"/>
  <c r="A1666" i="46"/>
  <c r="A1667" i="46"/>
  <c r="A1668" i="46"/>
  <c r="A1669" i="46"/>
  <c r="A1670" i="46"/>
  <c r="A1671" i="46"/>
  <c r="A1672" i="46"/>
  <c r="A1673" i="46"/>
  <c r="A1674" i="46"/>
  <c r="A1675" i="46"/>
  <c r="A1676" i="46"/>
  <c r="A1677" i="46"/>
  <c r="A1678" i="46"/>
  <c r="A1679" i="46"/>
  <c r="A1680" i="46"/>
  <c r="A1681" i="46"/>
  <c r="A1682" i="46"/>
  <c r="A1683" i="46"/>
  <c r="A1684" i="46"/>
  <c r="A1685" i="46"/>
  <c r="A1686" i="46"/>
  <c r="A1687" i="46"/>
  <c r="A1688" i="46"/>
  <c r="A1689" i="46"/>
  <c r="A1690" i="46"/>
  <c r="A1691" i="46"/>
  <c r="A1692" i="46"/>
  <c r="A1693" i="46"/>
  <c r="A1694" i="46"/>
  <c r="A1695" i="46"/>
  <c r="A1696" i="46"/>
  <c r="A1697" i="46"/>
  <c r="A1698" i="46"/>
  <c r="A1699" i="46"/>
  <c r="A1700" i="46"/>
  <c r="A1701" i="46"/>
  <c r="A1702" i="46"/>
  <c r="A1703" i="46"/>
  <c r="A1704" i="46"/>
  <c r="A1705" i="46"/>
  <c r="A1706" i="46"/>
  <c r="A1707" i="46"/>
  <c r="A1708" i="46"/>
  <c r="A1709" i="46"/>
  <c r="A1710" i="46"/>
  <c r="A1711" i="46"/>
  <c r="A1712" i="46"/>
  <c r="A1713" i="46"/>
  <c r="A1714" i="46"/>
  <c r="A1715" i="46"/>
  <c r="A1716" i="46"/>
  <c r="A1717" i="46"/>
  <c r="A1718" i="46"/>
  <c r="A1719" i="46"/>
  <c r="A1720" i="46"/>
  <c r="A1721" i="46"/>
  <c r="A1722" i="46"/>
  <c r="A1723" i="46"/>
  <c r="A1724" i="46"/>
  <c r="A1725" i="46"/>
  <c r="A1726" i="46"/>
  <c r="A1727" i="46"/>
  <c r="A1728" i="46"/>
  <c r="A1729" i="46"/>
  <c r="A1730" i="46"/>
  <c r="A1731" i="46"/>
  <c r="A1732" i="46"/>
  <c r="A1733" i="46"/>
  <c r="A1734" i="46"/>
  <c r="A1735" i="46"/>
  <c r="A1736" i="46"/>
  <c r="A1737" i="46"/>
  <c r="A1738" i="46"/>
  <c r="A1739" i="46"/>
  <c r="A1740" i="46"/>
  <c r="A1741" i="46"/>
  <c r="A1742" i="46"/>
  <c r="A1743" i="46"/>
  <c r="A1744" i="46"/>
  <c r="A1745" i="46"/>
  <c r="A1746" i="46"/>
  <c r="A1747" i="46"/>
  <c r="A1748" i="46"/>
  <c r="A1749" i="46"/>
  <c r="A1750" i="46"/>
  <c r="A1751" i="46"/>
  <c r="A1752" i="46"/>
  <c r="A1753" i="46"/>
  <c r="A1754" i="46"/>
  <c r="A1755" i="46"/>
  <c r="A1756" i="46"/>
  <c r="A1757" i="46"/>
  <c r="A1758" i="46"/>
  <c r="A1759" i="46"/>
  <c r="A1760" i="46"/>
  <c r="A1761" i="46"/>
  <c r="A1762" i="46"/>
  <c r="A1763" i="46"/>
  <c r="A1764" i="46"/>
  <c r="A1765" i="46"/>
  <c r="A1766" i="46"/>
  <c r="A1767" i="46"/>
  <c r="A1768" i="46"/>
  <c r="A1769" i="46"/>
  <c r="A1770" i="46"/>
  <c r="A1771" i="46"/>
  <c r="A1772" i="46"/>
  <c r="A1773" i="46"/>
  <c r="A1774" i="46"/>
  <c r="A1775" i="46"/>
  <c r="A1776" i="46"/>
  <c r="A1777" i="46"/>
  <c r="A1778" i="46"/>
  <c r="A1779" i="46"/>
  <c r="A1780" i="46"/>
  <c r="A1781" i="46"/>
  <c r="A1782" i="46"/>
  <c r="A1783" i="46"/>
  <c r="A1784" i="46"/>
  <c r="A1785" i="46"/>
  <c r="A1786" i="46"/>
  <c r="A1787" i="46"/>
  <c r="A1788" i="46"/>
  <c r="A1789" i="46"/>
  <c r="A1790" i="46"/>
  <c r="A1791" i="46"/>
  <c r="A1792" i="46"/>
  <c r="A1793" i="46"/>
  <c r="A1794" i="46"/>
  <c r="A1795" i="46"/>
  <c r="A1796" i="46"/>
  <c r="A1797" i="46"/>
  <c r="A1798" i="46"/>
  <c r="A1799" i="46"/>
  <c r="A1800" i="46"/>
  <c r="A1801" i="46"/>
  <c r="A1802" i="46"/>
  <c r="A1803" i="46"/>
  <c r="A1804" i="46"/>
  <c r="A1805" i="46"/>
  <c r="A1806" i="46"/>
  <c r="A1807" i="46"/>
  <c r="A1808" i="46"/>
  <c r="A1809" i="46"/>
  <c r="A1810" i="46"/>
  <c r="A1811" i="46"/>
  <c r="A1812" i="46"/>
  <c r="A1813" i="46"/>
  <c r="A1814" i="46"/>
  <c r="A1815" i="46"/>
  <c r="A1816" i="46"/>
  <c r="A1817" i="46"/>
  <c r="A1818" i="46"/>
  <c r="A1819" i="46"/>
  <c r="A1820" i="46"/>
  <c r="A1821" i="46"/>
  <c r="A1822" i="46"/>
  <c r="A1823" i="46"/>
  <c r="A1824" i="46"/>
  <c r="A1825" i="46"/>
  <c r="A1826" i="46"/>
  <c r="A1827" i="46"/>
  <c r="A1828" i="46"/>
  <c r="A1829" i="46"/>
  <c r="A1830" i="46"/>
  <c r="A1831" i="46"/>
  <c r="A1832" i="46"/>
  <c r="A1833" i="46"/>
  <c r="A1834" i="46"/>
  <c r="A1835" i="46"/>
  <c r="A1836" i="46"/>
  <c r="A1837" i="46"/>
  <c r="A1838" i="46"/>
  <c r="A1839" i="46"/>
  <c r="A1840" i="46"/>
  <c r="A1841" i="46"/>
  <c r="A1842" i="46"/>
  <c r="A1843" i="46"/>
  <c r="A1844" i="46"/>
  <c r="A1845" i="46"/>
  <c r="A1846" i="46"/>
  <c r="A1847" i="46"/>
  <c r="A1848" i="46"/>
  <c r="A1849" i="46"/>
  <c r="A1850" i="46"/>
  <c r="A1851" i="46"/>
  <c r="A1852" i="46"/>
  <c r="A1853" i="46"/>
  <c r="A1854" i="46"/>
  <c r="A1855" i="46"/>
  <c r="A1856" i="46"/>
  <c r="A1857" i="46"/>
  <c r="A1858" i="46"/>
  <c r="A1859" i="46"/>
  <c r="A1860" i="46"/>
  <c r="A1861" i="46"/>
  <c r="A1862" i="46"/>
  <c r="A1863" i="46"/>
  <c r="A1864" i="46"/>
  <c r="A1865" i="46"/>
  <c r="A1866" i="46"/>
  <c r="A1867" i="46"/>
  <c r="A1868" i="46"/>
  <c r="A1869" i="46"/>
  <c r="A1870" i="46"/>
  <c r="A1871" i="46"/>
  <c r="A1872" i="46"/>
  <c r="A1873" i="46"/>
  <c r="A1874" i="46"/>
  <c r="A1875" i="46"/>
  <c r="A1876" i="46"/>
  <c r="A1877" i="46"/>
  <c r="A1878" i="46"/>
  <c r="A1879" i="46"/>
  <c r="A1880" i="46"/>
  <c r="A1881" i="46"/>
  <c r="A1882" i="46"/>
  <c r="A1883" i="46"/>
  <c r="A1884" i="46"/>
  <c r="A1885" i="46"/>
  <c r="A1886" i="46"/>
  <c r="A1887" i="46"/>
  <c r="A1888" i="46"/>
  <c r="A1889" i="46"/>
  <c r="A1890" i="46"/>
  <c r="A1891" i="46"/>
  <c r="A1892" i="46"/>
  <c r="A1893" i="46"/>
  <c r="A1894" i="46"/>
  <c r="A1895" i="46"/>
  <c r="A1896" i="46"/>
  <c r="A1897" i="46"/>
  <c r="A1898" i="46"/>
  <c r="A1899" i="46"/>
  <c r="A1900" i="46"/>
  <c r="A1901" i="46"/>
  <c r="A1902" i="46"/>
  <c r="A1903" i="46"/>
  <c r="A1904" i="46"/>
  <c r="A1905" i="46"/>
  <c r="A1906" i="46"/>
  <c r="A1907" i="46"/>
  <c r="A1908" i="46"/>
  <c r="A1909" i="46"/>
  <c r="A1910" i="46"/>
  <c r="A1911" i="46"/>
  <c r="A1912" i="46"/>
  <c r="A1913" i="46"/>
  <c r="A1914" i="46"/>
  <c r="A1915" i="46"/>
  <c r="A1916" i="46"/>
  <c r="A1917" i="46"/>
  <c r="A1918" i="46"/>
  <c r="A1919" i="46"/>
  <c r="A1920" i="46"/>
  <c r="A1921" i="46"/>
  <c r="A1922" i="46"/>
  <c r="A1923" i="46"/>
  <c r="A1924" i="46"/>
  <c r="A1925" i="46"/>
  <c r="A1926" i="46"/>
  <c r="A1927" i="46"/>
  <c r="A1928" i="46"/>
  <c r="A1929" i="46"/>
  <c r="A1930" i="46"/>
  <c r="A1931" i="46"/>
  <c r="A1932" i="46"/>
  <c r="A1933" i="46"/>
  <c r="A1934" i="46"/>
  <c r="A1935" i="46"/>
  <c r="A1936" i="46"/>
  <c r="A1937" i="46"/>
  <c r="A1938" i="46"/>
  <c r="A1939" i="46"/>
  <c r="A1940" i="46"/>
  <c r="A1941" i="46"/>
  <c r="A1942" i="46"/>
  <c r="A1943" i="46"/>
  <c r="A1944" i="46"/>
  <c r="A1945" i="46"/>
  <c r="A1946" i="46"/>
  <c r="A1947" i="46"/>
  <c r="A1948" i="46"/>
  <c r="A1949" i="46"/>
  <c r="A1950" i="46"/>
  <c r="A1951" i="46"/>
  <c r="A1952" i="46"/>
  <c r="A1953" i="46"/>
  <c r="A1954" i="46"/>
  <c r="A1955" i="46"/>
  <c r="A1956" i="46"/>
  <c r="A1957" i="46"/>
  <c r="A1958" i="46"/>
  <c r="A1959" i="46"/>
  <c r="A1960" i="46"/>
  <c r="A1961" i="46"/>
  <c r="A1962" i="46"/>
  <c r="A1963" i="46"/>
  <c r="A1964" i="46"/>
  <c r="A1965" i="46"/>
  <c r="A1966" i="46"/>
  <c r="A1967" i="46"/>
  <c r="A1968" i="46"/>
  <c r="A1969" i="46"/>
  <c r="A1970" i="46"/>
  <c r="A1971" i="46"/>
  <c r="A1972" i="46"/>
  <c r="A1973" i="46"/>
  <c r="A1974" i="46"/>
  <c r="A1975" i="46"/>
  <c r="A1976" i="46"/>
  <c r="A1977" i="46"/>
  <c r="A1978" i="46"/>
  <c r="A1979" i="46"/>
  <c r="A1980" i="46"/>
  <c r="A1981" i="46"/>
  <c r="A1982" i="46"/>
  <c r="A1983" i="46"/>
  <c r="A1984" i="46"/>
  <c r="A1985" i="46"/>
  <c r="A1986" i="46"/>
  <c r="A1987" i="46"/>
  <c r="A1988" i="46"/>
  <c r="A1989" i="46"/>
  <c r="A1990" i="46"/>
  <c r="A1991" i="46"/>
  <c r="A1992" i="46"/>
  <c r="A1993" i="46"/>
  <c r="A1994" i="46"/>
  <c r="A1995" i="46"/>
  <c r="A1996" i="46"/>
  <c r="A1997" i="46"/>
  <c r="A1998" i="46"/>
  <c r="A1999" i="46"/>
  <c r="A2000" i="46"/>
  <c r="A2001" i="46"/>
  <c r="A2002" i="46"/>
  <c r="A2003" i="46"/>
  <c r="A2004" i="46"/>
  <c r="A2005" i="46"/>
  <c r="A2006" i="46"/>
  <c r="A2007" i="46"/>
  <c r="A2008" i="46"/>
  <c r="A2009" i="46"/>
  <c r="A2010" i="46"/>
  <c r="A2011" i="46"/>
  <c r="A2012" i="46"/>
  <c r="A2013" i="46"/>
  <c r="A2014" i="46"/>
  <c r="A2015" i="46"/>
  <c r="A2016" i="46"/>
  <c r="A2017" i="46"/>
  <c r="A2018" i="46"/>
  <c r="A2019" i="46"/>
  <c r="A2020" i="46"/>
  <c r="A2021" i="46"/>
  <c r="A2022" i="46"/>
  <c r="A2023" i="46"/>
  <c r="A2024" i="46"/>
  <c r="A2025" i="46"/>
  <c r="A2026" i="46"/>
  <c r="A2027" i="46"/>
  <c r="A2028" i="46"/>
  <c r="A2029" i="46"/>
  <c r="A2030" i="46"/>
  <c r="A2031" i="46"/>
  <c r="A2032" i="46"/>
  <c r="A2033" i="46"/>
  <c r="A2034" i="46"/>
  <c r="A2035" i="46"/>
  <c r="A2036" i="46"/>
  <c r="A2037" i="46"/>
  <c r="A2038" i="46"/>
  <c r="A2039" i="46"/>
  <c r="A2040" i="46"/>
  <c r="A2041" i="46"/>
  <c r="A2042" i="46"/>
  <c r="A2043" i="46"/>
  <c r="A2044" i="46"/>
  <c r="A2045" i="46"/>
  <c r="A2046" i="46"/>
  <c r="A2047" i="46"/>
  <c r="A2048" i="46"/>
  <c r="A2049" i="46"/>
  <c r="A2050" i="46"/>
  <c r="A2051" i="46"/>
  <c r="A2052" i="46"/>
  <c r="A2053" i="46"/>
  <c r="A2054" i="46"/>
  <c r="A2055" i="46"/>
  <c r="A2056" i="46"/>
  <c r="A2057" i="46"/>
  <c r="A2058" i="46"/>
  <c r="A2059" i="46"/>
  <c r="A2060" i="46"/>
  <c r="A2061" i="46"/>
  <c r="A2062" i="46"/>
  <c r="A2063" i="46"/>
  <c r="A2064" i="46"/>
  <c r="A2065" i="46"/>
  <c r="A2066" i="46"/>
  <c r="A2067" i="46"/>
  <c r="A2068" i="46"/>
  <c r="A2069" i="46"/>
  <c r="A2070" i="46"/>
  <c r="A2071" i="46"/>
  <c r="A2072" i="46"/>
  <c r="A2073" i="46"/>
  <c r="A2074" i="46"/>
  <c r="A2075" i="46"/>
  <c r="A2076" i="46"/>
  <c r="A2077" i="46"/>
  <c r="A2078" i="46"/>
  <c r="A2079" i="46"/>
  <c r="A2080" i="46"/>
  <c r="A2081" i="46"/>
  <c r="A2082" i="46"/>
  <c r="A2083" i="46"/>
  <c r="A2084" i="46"/>
  <c r="A2085" i="46"/>
  <c r="A2086" i="46"/>
  <c r="A2087" i="46"/>
  <c r="A2088" i="46"/>
  <c r="A2089" i="46"/>
  <c r="A2090" i="46"/>
  <c r="A2091" i="46"/>
  <c r="A2092" i="46"/>
  <c r="A2093" i="46"/>
  <c r="A2094" i="46"/>
  <c r="A2095" i="46"/>
  <c r="A2096" i="46"/>
  <c r="A2097" i="46"/>
  <c r="A2098" i="46"/>
  <c r="A2099" i="46"/>
  <c r="A2100" i="46"/>
  <c r="A2101" i="46"/>
  <c r="A2102" i="46"/>
  <c r="A2103" i="46"/>
  <c r="A2104" i="46"/>
  <c r="A2105" i="46"/>
  <c r="A2106" i="46"/>
  <c r="A2107" i="46"/>
  <c r="A2108" i="46"/>
  <c r="A2109" i="46"/>
  <c r="A2110" i="46"/>
  <c r="A2111" i="46"/>
  <c r="A2112" i="46"/>
  <c r="A2113" i="46"/>
  <c r="A2114" i="46"/>
  <c r="A2115" i="46"/>
  <c r="A2116" i="46"/>
  <c r="A2117" i="46"/>
  <c r="A2118" i="46"/>
  <c r="A2119" i="46"/>
  <c r="A2120" i="46"/>
  <c r="A2121" i="46"/>
  <c r="A2122" i="46"/>
  <c r="A2123" i="46"/>
  <c r="A2124" i="46"/>
  <c r="A2125" i="46"/>
  <c r="A2126" i="46"/>
  <c r="A2127" i="46"/>
  <c r="A2128" i="46"/>
  <c r="A2129" i="46"/>
  <c r="A2130" i="46"/>
  <c r="A2131" i="46"/>
  <c r="A2132" i="46"/>
  <c r="A2133" i="46"/>
  <c r="A2134" i="46"/>
  <c r="A2135" i="46"/>
  <c r="A2136" i="46"/>
  <c r="A2137" i="46"/>
  <c r="A2138" i="46"/>
  <c r="A2139" i="46"/>
  <c r="A2140" i="46"/>
  <c r="A2141" i="46"/>
  <c r="A2142" i="46"/>
  <c r="A2143" i="46"/>
  <c r="A2144" i="46"/>
  <c r="A2145" i="46"/>
  <c r="A2146" i="46"/>
  <c r="A2147" i="46"/>
  <c r="A2148" i="46"/>
  <c r="A2149" i="46"/>
  <c r="A2150" i="46"/>
  <c r="A2151" i="46"/>
  <c r="A2152" i="46"/>
  <c r="A2153" i="46"/>
  <c r="A2154" i="46"/>
  <c r="A2155" i="46"/>
  <c r="A2156" i="46"/>
  <c r="A2157" i="46"/>
  <c r="A2158" i="46"/>
  <c r="A2159" i="46"/>
  <c r="A2160" i="46"/>
  <c r="A2161" i="46"/>
  <c r="A2162" i="46"/>
  <c r="A2163" i="46"/>
  <c r="A2164" i="46"/>
  <c r="A2165" i="46"/>
  <c r="A2166" i="46"/>
  <c r="A2167" i="46"/>
  <c r="A2168" i="46"/>
  <c r="A2169" i="46"/>
  <c r="A2170" i="46"/>
  <c r="A2171" i="46"/>
  <c r="A2172" i="46"/>
  <c r="A2173" i="46"/>
  <c r="A2174" i="46"/>
  <c r="A2175" i="46"/>
  <c r="A2176" i="46"/>
  <c r="A2177" i="46"/>
  <c r="A2178" i="46"/>
  <c r="A2179" i="46"/>
  <c r="A2180" i="46"/>
  <c r="A2181" i="46"/>
  <c r="A2182" i="46"/>
  <c r="A2183" i="46"/>
  <c r="A2184" i="46"/>
  <c r="A2185" i="46"/>
  <c r="A2186" i="46"/>
  <c r="A2187" i="46"/>
  <c r="A2188" i="46"/>
  <c r="A2189" i="46"/>
  <c r="A2190" i="46"/>
  <c r="A2191" i="46"/>
  <c r="A2192" i="46"/>
  <c r="A2193" i="46"/>
  <c r="A2194" i="46"/>
  <c r="A2195" i="46"/>
  <c r="A2196" i="46"/>
  <c r="A2197" i="46"/>
  <c r="A2198" i="46"/>
  <c r="A2199" i="46"/>
  <c r="A2200" i="46"/>
  <c r="A2201" i="46"/>
  <c r="A2202" i="46"/>
  <c r="A2203" i="46"/>
  <c r="A2204" i="46"/>
  <c r="A2205" i="46"/>
  <c r="A2206" i="46"/>
  <c r="A2207" i="46"/>
  <c r="A2208" i="46"/>
  <c r="A2209" i="46"/>
  <c r="A2210" i="46"/>
  <c r="A2211" i="46"/>
  <c r="A2212" i="46"/>
  <c r="A2213" i="46"/>
  <c r="A2214" i="46"/>
  <c r="A2215" i="46"/>
  <c r="A2216" i="46"/>
  <c r="A2217" i="46"/>
  <c r="A2218" i="46"/>
  <c r="A2219" i="46"/>
  <c r="A2220" i="46"/>
  <c r="A2221" i="46"/>
  <c r="A2222" i="46"/>
  <c r="A2223" i="46"/>
  <c r="A2224" i="46"/>
  <c r="A2225" i="46"/>
  <c r="A2226" i="46"/>
  <c r="A2227" i="46"/>
  <c r="A2228" i="46"/>
  <c r="A2229" i="46"/>
  <c r="A2230" i="46"/>
  <c r="A2231" i="46"/>
  <c r="A2232" i="46"/>
  <c r="A2233" i="46"/>
  <c r="A2234" i="46"/>
  <c r="A2235" i="46"/>
  <c r="A2236" i="46"/>
  <c r="A2237" i="46"/>
  <c r="A2238" i="46"/>
  <c r="A2239" i="46"/>
  <c r="A2240" i="46"/>
  <c r="A2241" i="46"/>
  <c r="A2242" i="46"/>
  <c r="A2243" i="46"/>
  <c r="A2244" i="46"/>
  <c r="A2245" i="46"/>
  <c r="A2246" i="46"/>
  <c r="A2247" i="46"/>
  <c r="A2248" i="46"/>
  <c r="A2249" i="46"/>
  <c r="A2250" i="46"/>
  <c r="A2251" i="46"/>
  <c r="A2252" i="46"/>
  <c r="A2253" i="46"/>
  <c r="A2254" i="46"/>
  <c r="A2255" i="46"/>
  <c r="A2256" i="46"/>
  <c r="A2257" i="46"/>
  <c r="A2258" i="46"/>
  <c r="A2259" i="46"/>
  <c r="A2260" i="46"/>
  <c r="A2261" i="46"/>
  <c r="A2262" i="46"/>
  <c r="A2263" i="46"/>
  <c r="A2264" i="46"/>
  <c r="A2265" i="46"/>
  <c r="A2266" i="46"/>
  <c r="A2267" i="46"/>
  <c r="A2268" i="46"/>
  <c r="A2269" i="46"/>
  <c r="A2270" i="46"/>
  <c r="A2271" i="46"/>
  <c r="A2272" i="46"/>
  <c r="A2273" i="46"/>
  <c r="A2274" i="46"/>
  <c r="A2275" i="46"/>
  <c r="A2276" i="46"/>
  <c r="A2277" i="46"/>
  <c r="A2278" i="46"/>
  <c r="A2279" i="46"/>
  <c r="A2280" i="46"/>
  <c r="A2281" i="46"/>
  <c r="A2282" i="46"/>
  <c r="A2283" i="46"/>
  <c r="A2284" i="46"/>
  <c r="A2285" i="46"/>
  <c r="A2286" i="46"/>
  <c r="A2287" i="46"/>
  <c r="A2288" i="46"/>
  <c r="A2289" i="46"/>
  <c r="A2290" i="46"/>
  <c r="A2291" i="46"/>
  <c r="A2292" i="46"/>
  <c r="A2293" i="46"/>
  <c r="A2294" i="46"/>
  <c r="A2295" i="46"/>
  <c r="A2296" i="46"/>
  <c r="A2297" i="46"/>
  <c r="A2298" i="46"/>
  <c r="A2299" i="46"/>
  <c r="A2300" i="46"/>
  <c r="A2301" i="46"/>
  <c r="A2302" i="46"/>
  <c r="A2303" i="46"/>
  <c r="A2304" i="46"/>
  <c r="A2305" i="46"/>
  <c r="A2306" i="46"/>
  <c r="A2307" i="46"/>
  <c r="A2308" i="46"/>
  <c r="A2309" i="46"/>
  <c r="A2310" i="46"/>
  <c r="A2311" i="46"/>
  <c r="A2312" i="46"/>
  <c r="A2313" i="46"/>
  <c r="A2314" i="46"/>
  <c r="A2315" i="46"/>
  <c r="A2316" i="46"/>
  <c r="A2317" i="46"/>
  <c r="A2318" i="46"/>
  <c r="A2319" i="46"/>
  <c r="A2320" i="46"/>
  <c r="A2321" i="46"/>
  <c r="A2322" i="46"/>
  <c r="A2323" i="46"/>
  <c r="A2324" i="46"/>
  <c r="A2325" i="46"/>
  <c r="A2326" i="46"/>
  <c r="A2327" i="46"/>
  <c r="A2328" i="46"/>
  <c r="A2329" i="46"/>
  <c r="A2330" i="46"/>
  <c r="A2331" i="46"/>
  <c r="A2332" i="46"/>
  <c r="A2333" i="46"/>
  <c r="A2334" i="46"/>
  <c r="A2335" i="46"/>
  <c r="A2336" i="46"/>
  <c r="A2337" i="46"/>
  <c r="A2338" i="46"/>
  <c r="A2339" i="46"/>
  <c r="A2340" i="46"/>
  <c r="A2341" i="46"/>
  <c r="A2342" i="46"/>
  <c r="A2343" i="46"/>
  <c r="A2344" i="46"/>
  <c r="A2345" i="46"/>
  <c r="A2346" i="46"/>
  <c r="A2347" i="46"/>
  <c r="A2348" i="46"/>
  <c r="A2349" i="46"/>
  <c r="A2350" i="46"/>
  <c r="A2351" i="46"/>
  <c r="A2352" i="46"/>
  <c r="A2353" i="46"/>
  <c r="A2354" i="46"/>
  <c r="A2355" i="46"/>
  <c r="A2356" i="46"/>
  <c r="A2357" i="46"/>
  <c r="A2358" i="46"/>
  <c r="A2359" i="46"/>
  <c r="A2360" i="46"/>
  <c r="A2361" i="46"/>
  <c r="A2362" i="46"/>
  <c r="A2363" i="46"/>
  <c r="A2364" i="46"/>
  <c r="A2365" i="46"/>
  <c r="A2366" i="46"/>
  <c r="A2367" i="46"/>
  <c r="A2368" i="46"/>
  <c r="A2369" i="46"/>
  <c r="A2370" i="46"/>
  <c r="A2371" i="46"/>
  <c r="A2372" i="46"/>
  <c r="A2373" i="46"/>
  <c r="A2374" i="46"/>
  <c r="A2375" i="46"/>
  <c r="A2376" i="46"/>
  <c r="A2377" i="46"/>
  <c r="A2378" i="46"/>
  <c r="A2379" i="46"/>
  <c r="A2380" i="46"/>
  <c r="A2381" i="46"/>
  <c r="A2382" i="46"/>
  <c r="A2383" i="46"/>
  <c r="A2384" i="46"/>
  <c r="A2385" i="46"/>
  <c r="A2386" i="46"/>
  <c r="A2387" i="46"/>
  <c r="A2388" i="46"/>
  <c r="A2389" i="46"/>
  <c r="A2390" i="46"/>
  <c r="A2391" i="46"/>
  <c r="A2392" i="46"/>
  <c r="A2393" i="46"/>
  <c r="A2394" i="46"/>
  <c r="A2395" i="46"/>
  <c r="A2396" i="46"/>
  <c r="A2397" i="46"/>
  <c r="A2398" i="46"/>
  <c r="A2399" i="46"/>
  <c r="A2400" i="46"/>
  <c r="A2401" i="46"/>
  <c r="A2402" i="46"/>
  <c r="A2403" i="46"/>
  <c r="A2404" i="46"/>
  <c r="A2405" i="46"/>
  <c r="A2406" i="46"/>
  <c r="A2407" i="46"/>
  <c r="A2408" i="46"/>
  <c r="A2409" i="46"/>
  <c r="A2410" i="46"/>
  <c r="A2411" i="46"/>
  <c r="A2412" i="46"/>
  <c r="A2413" i="46"/>
  <c r="A2414" i="46"/>
  <c r="A2415" i="46"/>
  <c r="A2416" i="46"/>
  <c r="A2417" i="46"/>
  <c r="A2418" i="46"/>
  <c r="A2419" i="46"/>
  <c r="A2420" i="46"/>
  <c r="A2421" i="46"/>
  <c r="A2422" i="46"/>
  <c r="A2423" i="46"/>
  <c r="A2424" i="46"/>
  <c r="A2425" i="46"/>
  <c r="A2426" i="46"/>
  <c r="A2427" i="46"/>
  <c r="A2428" i="46"/>
  <c r="A2429" i="46"/>
  <c r="A2430" i="46"/>
  <c r="A2431" i="46"/>
  <c r="A2432" i="46"/>
  <c r="A2433" i="46"/>
  <c r="A2434" i="46"/>
  <c r="A2435" i="46"/>
  <c r="A2436" i="46"/>
  <c r="A2437" i="46"/>
  <c r="A2438" i="46"/>
  <c r="A2439" i="46"/>
  <c r="A2440" i="46"/>
  <c r="A2441" i="46"/>
  <c r="A2442" i="46"/>
  <c r="A2443" i="46"/>
  <c r="A2444" i="46"/>
  <c r="A2445" i="46"/>
  <c r="A2446" i="46"/>
  <c r="A2447" i="46"/>
  <c r="A2448" i="46"/>
  <c r="A2449" i="46"/>
  <c r="A2450" i="46"/>
  <c r="A2451" i="46"/>
  <c r="A2452" i="46"/>
  <c r="A2453" i="46"/>
  <c r="A2454" i="46"/>
  <c r="A2455" i="46"/>
  <c r="A2456" i="46"/>
  <c r="A2457" i="46"/>
  <c r="A2458" i="46"/>
  <c r="A2459" i="46"/>
  <c r="A2460" i="46"/>
  <c r="A2461" i="46"/>
  <c r="A2462" i="46"/>
  <c r="A2463" i="46"/>
  <c r="A2464" i="46"/>
  <c r="A2465" i="46"/>
  <c r="A2466" i="46"/>
  <c r="A2467" i="46"/>
  <c r="A2468" i="46"/>
  <c r="A2469" i="46"/>
  <c r="A2470" i="46"/>
  <c r="A2471" i="46"/>
  <c r="A2472" i="46"/>
  <c r="A2473" i="46"/>
  <c r="A2474" i="46"/>
  <c r="A2475" i="46"/>
  <c r="A2476" i="46"/>
  <c r="A2477" i="46"/>
  <c r="A2478" i="46"/>
  <c r="A2479" i="46"/>
  <c r="A2480" i="46"/>
  <c r="A2481" i="46"/>
  <c r="A2482" i="46"/>
  <c r="A2483" i="46"/>
  <c r="A2484" i="46"/>
  <c r="A2485" i="46"/>
  <c r="A2486" i="46"/>
  <c r="A2487" i="46"/>
  <c r="A2488" i="46"/>
  <c r="A2489" i="46"/>
  <c r="A2490" i="46"/>
  <c r="A2491" i="46"/>
  <c r="A2492" i="46"/>
  <c r="A2493" i="46"/>
  <c r="A2494" i="46"/>
  <c r="A2495" i="46"/>
  <c r="A2496" i="46"/>
  <c r="A2497" i="46"/>
  <c r="A2498" i="46"/>
  <c r="A2499" i="46"/>
  <c r="A2500" i="46"/>
  <c r="A2501" i="46"/>
  <c r="A2502" i="46"/>
  <c r="A2503" i="46"/>
  <c r="A2504" i="46"/>
  <c r="A2505" i="46"/>
  <c r="A2506" i="46"/>
  <c r="A2507" i="46"/>
  <c r="A2508" i="46"/>
  <c r="A2509" i="46"/>
  <c r="A2510" i="46"/>
  <c r="A2511" i="46"/>
  <c r="A2512" i="46"/>
  <c r="A2513" i="46"/>
  <c r="A2514" i="46"/>
  <c r="A2515" i="46"/>
  <c r="A2516" i="46"/>
  <c r="A2517" i="46"/>
  <c r="A2518" i="46"/>
  <c r="A2519" i="46"/>
  <c r="A2520" i="46"/>
  <c r="A2521" i="46"/>
  <c r="A2522" i="46"/>
  <c r="A2523" i="46"/>
  <c r="A2524" i="46"/>
  <c r="A2525" i="46"/>
  <c r="A2526" i="46"/>
  <c r="A2527" i="46"/>
  <c r="A2528" i="46"/>
  <c r="A2529" i="46"/>
  <c r="A2530" i="46"/>
  <c r="A2531" i="46"/>
  <c r="A2532" i="46"/>
  <c r="A2533" i="46"/>
  <c r="A2534" i="46"/>
  <c r="A2535" i="46"/>
  <c r="A2536" i="46"/>
  <c r="A2537" i="46"/>
  <c r="A2538" i="46"/>
  <c r="A2539" i="46"/>
  <c r="A2540" i="46"/>
  <c r="A2541" i="46"/>
  <c r="A2542" i="46"/>
  <c r="A2543" i="46"/>
  <c r="A2544" i="46"/>
  <c r="A2545" i="46"/>
  <c r="A2546" i="46"/>
  <c r="A2547" i="46"/>
  <c r="A2548" i="46"/>
  <c r="A2549" i="46"/>
  <c r="A2550" i="46"/>
  <c r="A2551" i="46"/>
  <c r="A2552" i="46"/>
  <c r="A2553" i="46"/>
  <c r="A2554" i="46"/>
  <c r="A2555" i="46"/>
  <c r="A2556" i="46"/>
  <c r="A2557" i="46"/>
  <c r="A2558" i="46"/>
  <c r="A2559" i="46"/>
  <c r="A2560" i="46"/>
  <c r="A2561" i="46"/>
  <c r="A2562" i="46"/>
  <c r="A2563" i="46"/>
  <c r="A2564" i="46"/>
  <c r="A2565" i="46"/>
  <c r="A2566" i="46"/>
  <c r="A2567" i="46"/>
  <c r="A2568" i="46"/>
  <c r="A2569" i="46"/>
  <c r="A2570" i="46"/>
  <c r="A2571" i="46"/>
  <c r="A2572" i="46"/>
  <c r="A2573" i="46"/>
  <c r="A2574" i="46"/>
  <c r="A2575" i="46"/>
  <c r="A2576" i="46"/>
  <c r="A2577" i="46"/>
  <c r="A2578" i="46"/>
  <c r="A2579" i="46"/>
  <c r="A2580" i="46"/>
  <c r="A2581" i="46"/>
  <c r="A2582" i="46"/>
  <c r="A2583" i="46"/>
  <c r="A2584" i="46"/>
  <c r="A2585" i="46"/>
  <c r="A2586" i="46"/>
  <c r="A2587" i="46"/>
  <c r="A2588" i="46"/>
  <c r="A2589" i="46"/>
  <c r="A2590" i="46"/>
  <c r="A2591" i="46"/>
  <c r="A2592" i="46"/>
  <c r="A2593" i="46"/>
  <c r="A2594" i="46"/>
  <c r="A2595" i="46"/>
  <c r="A2596" i="46"/>
  <c r="A2597" i="46"/>
  <c r="A2598" i="46"/>
  <c r="A2599" i="46"/>
  <c r="A2600" i="46"/>
  <c r="A2601" i="46"/>
  <c r="A2602" i="46"/>
  <c r="A2603" i="46"/>
  <c r="A2604" i="46"/>
  <c r="A2605" i="46"/>
  <c r="A2606" i="46"/>
  <c r="A2607" i="46"/>
  <c r="A2608" i="46"/>
  <c r="A2609" i="46"/>
  <c r="A2610" i="46"/>
  <c r="A2611" i="46"/>
  <c r="A2612" i="46"/>
  <c r="A2613" i="46"/>
  <c r="A2614" i="46"/>
  <c r="A2615" i="46"/>
  <c r="A2616" i="46"/>
  <c r="A2617" i="46"/>
  <c r="A2618" i="46"/>
  <c r="A2619" i="46"/>
  <c r="A2620" i="46"/>
  <c r="A2621" i="46"/>
  <c r="A2622" i="46"/>
  <c r="A2623" i="46"/>
  <c r="A2624" i="46"/>
  <c r="A2625" i="46"/>
  <c r="A2626" i="46"/>
  <c r="A2627" i="46"/>
  <c r="A2628" i="46"/>
  <c r="A2629" i="46"/>
  <c r="A2630" i="46"/>
  <c r="A2631" i="46"/>
  <c r="A2632" i="46"/>
  <c r="A2633" i="46"/>
  <c r="A2634" i="46"/>
  <c r="A2635" i="46"/>
  <c r="A2636" i="46"/>
  <c r="A2637" i="46"/>
  <c r="A2638" i="46"/>
  <c r="A2639" i="46"/>
  <c r="A2640" i="46"/>
  <c r="A2641" i="46"/>
  <c r="A2642" i="46"/>
  <c r="A2643" i="46"/>
  <c r="A2644" i="46"/>
  <c r="A2645" i="46"/>
  <c r="A2646" i="46"/>
  <c r="A2647" i="46"/>
  <c r="A2648" i="46"/>
  <c r="A2649" i="46"/>
  <c r="A2650" i="46"/>
  <c r="A2651" i="46"/>
  <c r="A2652" i="46"/>
  <c r="A2653" i="46"/>
  <c r="A2654" i="46"/>
  <c r="A2655" i="46"/>
  <c r="A2656" i="46"/>
  <c r="A2657" i="46"/>
  <c r="A2658" i="46"/>
  <c r="A2659" i="46"/>
  <c r="A2660" i="46"/>
  <c r="A2661" i="46"/>
  <c r="A2662" i="46"/>
  <c r="A2663" i="46"/>
  <c r="A2664" i="46"/>
  <c r="A2665" i="46"/>
  <c r="A2666" i="46"/>
  <c r="A2667" i="46"/>
  <c r="A2668" i="46"/>
  <c r="A2669" i="46"/>
  <c r="A2670" i="46"/>
  <c r="A2671" i="46"/>
  <c r="A2672" i="46"/>
  <c r="A2673" i="46"/>
  <c r="A2674" i="46"/>
  <c r="A2675" i="46"/>
  <c r="A2676" i="46"/>
  <c r="A2677" i="46"/>
  <c r="A2678" i="46"/>
  <c r="A2679" i="46"/>
  <c r="A2680" i="46"/>
  <c r="A2681" i="46"/>
  <c r="A2682" i="46"/>
  <c r="A2683" i="46"/>
  <c r="A2684" i="46"/>
  <c r="A2685" i="46"/>
  <c r="A2686" i="46"/>
  <c r="A2687" i="46"/>
  <c r="A2688" i="46"/>
  <c r="A2689" i="46"/>
  <c r="A2690" i="46"/>
  <c r="A2691" i="46"/>
  <c r="A2692" i="46"/>
  <c r="A2693" i="46"/>
  <c r="A2694" i="46"/>
  <c r="A2695" i="46"/>
  <c r="A2696" i="46"/>
  <c r="A2697" i="46"/>
  <c r="A2698" i="46"/>
  <c r="A2699" i="46"/>
  <c r="A2700" i="46"/>
  <c r="A2701" i="46"/>
  <c r="A2702" i="46"/>
  <c r="A2703" i="46"/>
  <c r="A2704" i="46"/>
  <c r="A2705" i="46"/>
  <c r="A2706" i="46"/>
  <c r="A2707" i="46"/>
  <c r="A2708" i="46"/>
  <c r="A2709" i="46"/>
  <c r="A2710" i="46"/>
  <c r="A2711" i="46"/>
  <c r="A2712" i="46"/>
  <c r="A2713" i="46"/>
  <c r="A2714" i="46"/>
  <c r="A2715" i="46"/>
  <c r="A2716" i="46"/>
  <c r="A2717" i="46"/>
  <c r="A2718" i="46"/>
  <c r="A2719" i="46"/>
  <c r="A2720" i="46"/>
  <c r="A2721" i="46"/>
  <c r="A2722" i="46"/>
  <c r="A2723" i="46"/>
  <c r="A2724" i="46"/>
  <c r="A2725" i="46"/>
  <c r="A2726" i="46"/>
  <c r="A2727" i="46"/>
  <c r="A2728" i="46"/>
  <c r="A2729" i="46"/>
  <c r="A2730" i="46"/>
  <c r="A2731" i="46"/>
  <c r="A2732" i="46"/>
  <c r="A2733" i="46"/>
  <c r="A2734" i="46"/>
  <c r="A2735" i="46"/>
  <c r="A2736" i="46"/>
  <c r="A2737" i="46"/>
  <c r="A2738" i="46"/>
  <c r="A2739" i="46"/>
  <c r="A2740" i="46"/>
  <c r="A2741" i="46"/>
  <c r="A2742" i="46"/>
  <c r="A2743" i="46"/>
  <c r="A2744" i="46"/>
  <c r="A2745" i="46"/>
  <c r="A2746" i="46"/>
  <c r="A2747" i="46"/>
  <c r="A2748" i="46"/>
  <c r="A2749" i="46"/>
  <c r="A2750" i="46"/>
  <c r="A2751" i="46"/>
  <c r="A2752" i="46"/>
  <c r="A2753" i="46"/>
  <c r="A2754" i="46"/>
  <c r="A2755" i="46"/>
  <c r="A2756" i="46"/>
  <c r="A2757" i="46"/>
  <c r="A2758" i="46"/>
  <c r="A2759" i="46"/>
  <c r="A2760" i="46"/>
  <c r="A2761" i="46"/>
  <c r="A2762" i="46"/>
  <c r="A2763" i="46"/>
  <c r="A2764" i="46"/>
  <c r="A2765" i="46"/>
  <c r="A2766" i="46"/>
  <c r="A2767" i="46"/>
  <c r="A2768" i="46"/>
  <c r="A2769" i="46"/>
  <c r="A2770" i="46"/>
  <c r="A2771" i="46"/>
  <c r="A2772" i="46"/>
  <c r="A2773" i="46"/>
  <c r="A2774" i="46"/>
  <c r="A2775" i="46"/>
  <c r="A2776" i="46"/>
  <c r="A2777" i="46"/>
  <c r="A2778" i="46"/>
  <c r="A2779" i="46"/>
  <c r="A2780" i="46"/>
  <c r="A2781" i="46"/>
  <c r="A2782" i="46"/>
  <c r="A2783" i="46"/>
  <c r="A2784" i="46"/>
  <c r="A2785" i="46"/>
  <c r="A2786" i="46"/>
  <c r="A2787" i="46"/>
  <c r="A2788" i="46"/>
  <c r="A2789" i="46"/>
  <c r="A2790" i="46"/>
  <c r="A2791" i="46"/>
  <c r="A2792" i="46"/>
  <c r="A2793" i="46"/>
  <c r="A2794" i="46"/>
  <c r="A2795" i="46"/>
  <c r="A2796" i="46"/>
  <c r="A2797" i="46"/>
  <c r="A2798" i="46"/>
  <c r="A2799" i="46"/>
  <c r="A2800" i="46"/>
  <c r="A2801" i="46"/>
  <c r="A2802" i="46"/>
  <c r="A2803" i="46"/>
  <c r="A2804" i="46"/>
  <c r="A2805" i="46"/>
  <c r="A2806" i="46"/>
  <c r="A2807" i="46"/>
  <c r="A2808" i="46"/>
  <c r="A2809" i="46"/>
  <c r="A2810" i="46"/>
  <c r="A2811" i="46"/>
  <c r="A2812" i="46"/>
  <c r="A2813" i="46"/>
  <c r="A2814" i="46"/>
  <c r="A2815" i="46"/>
  <c r="A2816" i="46"/>
  <c r="A2817" i="46"/>
  <c r="A2818" i="46"/>
  <c r="A2819" i="46"/>
  <c r="A2820" i="46"/>
  <c r="A2821" i="46"/>
  <c r="A2822" i="46"/>
  <c r="A2823" i="46"/>
  <c r="A2824" i="46"/>
  <c r="A2825" i="46"/>
  <c r="A2826" i="46"/>
  <c r="A2827" i="46"/>
  <c r="A2828" i="46"/>
  <c r="A2829" i="46"/>
  <c r="A2830" i="46"/>
  <c r="A2831" i="46"/>
  <c r="A2832" i="46"/>
  <c r="A2833" i="46"/>
  <c r="A2834" i="46"/>
  <c r="A2835" i="46"/>
  <c r="A2836" i="46"/>
  <c r="A2837" i="46"/>
  <c r="A2838" i="46"/>
  <c r="A2839" i="46"/>
  <c r="A2840" i="46"/>
  <c r="A2841" i="46"/>
  <c r="A2842" i="46"/>
  <c r="A2843" i="46"/>
  <c r="A2844" i="46"/>
  <c r="A2845" i="46"/>
  <c r="A2846" i="46"/>
  <c r="A2847" i="46"/>
  <c r="A2848" i="46"/>
  <c r="A2849" i="46"/>
  <c r="A2850" i="46"/>
  <c r="A2851" i="46"/>
  <c r="A2852" i="46"/>
  <c r="A2853" i="46"/>
  <c r="A2854" i="46"/>
  <c r="A2855" i="46"/>
  <c r="A2856" i="46"/>
  <c r="A2857" i="46"/>
  <c r="A2858" i="46"/>
  <c r="A2859" i="46"/>
  <c r="A2860" i="46"/>
  <c r="A2861" i="46"/>
  <c r="A2862" i="46"/>
  <c r="A2863" i="46"/>
  <c r="A2864" i="46"/>
  <c r="A2865" i="46"/>
  <c r="A2866" i="46"/>
  <c r="A2867" i="46"/>
  <c r="A2868" i="46"/>
  <c r="A2869" i="46"/>
  <c r="A2870" i="46"/>
  <c r="A2871" i="46"/>
  <c r="A2872" i="46"/>
  <c r="A2873" i="46"/>
  <c r="A2874" i="46"/>
  <c r="A2875" i="46"/>
  <c r="A2876" i="46"/>
  <c r="A2877" i="46"/>
  <c r="A2878" i="46"/>
  <c r="A2879" i="46"/>
  <c r="A2880" i="46"/>
  <c r="A2881" i="46"/>
  <c r="A2882" i="46"/>
  <c r="A2883" i="46"/>
  <c r="A2884" i="46"/>
  <c r="A2885" i="46"/>
  <c r="A2886" i="46"/>
  <c r="A2887" i="46"/>
  <c r="A2888" i="46"/>
  <c r="A2889" i="46"/>
  <c r="A2890" i="46"/>
  <c r="A2891" i="46"/>
  <c r="A2892" i="46"/>
  <c r="A2893" i="46"/>
  <c r="A2894" i="46"/>
  <c r="A2895" i="46"/>
  <c r="A2896" i="46"/>
  <c r="A2897" i="46"/>
  <c r="A2898" i="46"/>
  <c r="A2899" i="46"/>
  <c r="A2900" i="46"/>
  <c r="A2901" i="46"/>
  <c r="A2902" i="46"/>
  <c r="A2903" i="46"/>
  <c r="A2904" i="46"/>
  <c r="A2905" i="46"/>
  <c r="A2906" i="46"/>
  <c r="A2907" i="46"/>
  <c r="A2908" i="46"/>
  <c r="A2909" i="46"/>
  <c r="A2910" i="46"/>
  <c r="A2911" i="46"/>
  <c r="A2912" i="46"/>
  <c r="A2913" i="46"/>
  <c r="A2914" i="46"/>
  <c r="A2915" i="46"/>
  <c r="A2916" i="46"/>
  <c r="A2917" i="46"/>
  <c r="A2918" i="46"/>
  <c r="A2919" i="46"/>
  <c r="A2920" i="46"/>
  <c r="A2921" i="46"/>
  <c r="A2922" i="46"/>
  <c r="A2923" i="46"/>
  <c r="A2924" i="46"/>
  <c r="A2925" i="46"/>
  <c r="A2926" i="46"/>
  <c r="A2927" i="46"/>
  <c r="A2928" i="46"/>
  <c r="A2929" i="46"/>
  <c r="A2930" i="46"/>
  <c r="A2931" i="46"/>
  <c r="A2932" i="46"/>
  <c r="A2933" i="46"/>
  <c r="A2934" i="46"/>
  <c r="A2935" i="46"/>
  <c r="A2936" i="46"/>
  <c r="A2937" i="46"/>
  <c r="A2938" i="46"/>
  <c r="A2939" i="46"/>
  <c r="A2940" i="46"/>
  <c r="A2941" i="46"/>
  <c r="A2942" i="46"/>
  <c r="A2943" i="46"/>
  <c r="A2944" i="46"/>
  <c r="A2945" i="46"/>
  <c r="A2946" i="46"/>
  <c r="A2947" i="46"/>
  <c r="A2948" i="46"/>
  <c r="A2949" i="46"/>
  <c r="A2950" i="46"/>
  <c r="A2951" i="46"/>
  <c r="A2952" i="46"/>
  <c r="A2953" i="46"/>
  <c r="A2954" i="46"/>
  <c r="A2955" i="46"/>
  <c r="A2956" i="46"/>
  <c r="A2957" i="46"/>
  <c r="A2958" i="46"/>
  <c r="A2959" i="46"/>
  <c r="A2960" i="46"/>
  <c r="A2961" i="46"/>
  <c r="A2962" i="46"/>
  <c r="A2963" i="46"/>
  <c r="A2964" i="46"/>
  <c r="A2965" i="46"/>
  <c r="A2966" i="46"/>
  <c r="A2967" i="46"/>
  <c r="A2968" i="46"/>
  <c r="A2969" i="46"/>
  <c r="A2970" i="46"/>
  <c r="A2971" i="46"/>
  <c r="A2972" i="46"/>
  <c r="A2973" i="46"/>
  <c r="A2974" i="46"/>
  <c r="A2975" i="46"/>
  <c r="A2976" i="46"/>
  <c r="A2977" i="46"/>
  <c r="A2978" i="46"/>
  <c r="A2979" i="46"/>
  <c r="A2980" i="46"/>
  <c r="A2981" i="46"/>
  <c r="A2982" i="46"/>
  <c r="A2983" i="46"/>
  <c r="A2984" i="46"/>
  <c r="A2985" i="46"/>
  <c r="A2986" i="46"/>
  <c r="A2987" i="46"/>
  <c r="A2988" i="46"/>
  <c r="A2989" i="46"/>
  <c r="A2990" i="46"/>
  <c r="A2991" i="46"/>
  <c r="A2992" i="46"/>
  <c r="A2993" i="46"/>
  <c r="A2994" i="46"/>
  <c r="A2995" i="46"/>
  <c r="A2996" i="46"/>
  <c r="A2997" i="46"/>
  <c r="A2998" i="46"/>
  <c r="A2999" i="46"/>
  <c r="A3000" i="46"/>
  <c r="A3001" i="46"/>
  <c r="A3002" i="46"/>
  <c r="A3003" i="46"/>
  <c r="A3004" i="46"/>
  <c r="A3005" i="46"/>
  <c r="A3006" i="46"/>
  <c r="A3007" i="46"/>
  <c r="A3008" i="46"/>
  <c r="A3009" i="46"/>
  <c r="A3010" i="46"/>
  <c r="A3011" i="46"/>
  <c r="A3012" i="46"/>
  <c r="A3013" i="46"/>
  <c r="A3014" i="46"/>
  <c r="A3015" i="46"/>
  <c r="A3016" i="46"/>
  <c r="A3017" i="46"/>
  <c r="A3018" i="46"/>
  <c r="A3019" i="46"/>
  <c r="A3020" i="46"/>
  <c r="A3021" i="46"/>
  <c r="A3022" i="46"/>
  <c r="A3023" i="46"/>
  <c r="A3024" i="46"/>
  <c r="A3025" i="46"/>
  <c r="A3026" i="46"/>
  <c r="A3027" i="46"/>
  <c r="A3028" i="46"/>
  <c r="A3029" i="46"/>
  <c r="A3030" i="46"/>
  <c r="A3031" i="46"/>
  <c r="A3032" i="46"/>
  <c r="A3033" i="46"/>
  <c r="A3034" i="46"/>
  <c r="A3035" i="46"/>
  <c r="A3036" i="46"/>
  <c r="A3037" i="46"/>
  <c r="A3038" i="46"/>
  <c r="A3039" i="46"/>
  <c r="A3040" i="46"/>
  <c r="A3041" i="46"/>
  <c r="A3042" i="46"/>
  <c r="A3043" i="46"/>
  <c r="A3044" i="46"/>
  <c r="A3045" i="46"/>
  <c r="A3046" i="46"/>
  <c r="A3047" i="46"/>
  <c r="A3048" i="46"/>
  <c r="A3049" i="46"/>
  <c r="A3050" i="46"/>
  <c r="A3051" i="46"/>
  <c r="A3052" i="46"/>
  <c r="A3053" i="46"/>
  <c r="A3054" i="46"/>
  <c r="A3055" i="46"/>
  <c r="A3056" i="46"/>
  <c r="A3057" i="46"/>
  <c r="A3058" i="46"/>
  <c r="A3059" i="46"/>
  <c r="A3060" i="46"/>
  <c r="A3061" i="46"/>
  <c r="A3062" i="46"/>
  <c r="A3063" i="46"/>
  <c r="A3064" i="46"/>
  <c r="A3065" i="46"/>
  <c r="A3066" i="46"/>
  <c r="A3067" i="46"/>
  <c r="A3068" i="46"/>
  <c r="A3069" i="46"/>
  <c r="A3070" i="46"/>
  <c r="A3071" i="46"/>
  <c r="A3072" i="46"/>
  <c r="A3073" i="46"/>
  <c r="A3074" i="46"/>
  <c r="A3075" i="46"/>
  <c r="A3076" i="46"/>
  <c r="A3077" i="46"/>
  <c r="A3078" i="46"/>
  <c r="A3079" i="46"/>
  <c r="A3080" i="46"/>
  <c r="A3081" i="46"/>
  <c r="A3082" i="46"/>
  <c r="A3083" i="46"/>
  <c r="A3084" i="46"/>
  <c r="A3085" i="46"/>
  <c r="A3086" i="46"/>
  <c r="A3087" i="46"/>
  <c r="A3088" i="46"/>
  <c r="A3089" i="46"/>
  <c r="A3090" i="46"/>
  <c r="A3091" i="46"/>
  <c r="A3092" i="46"/>
  <c r="A3093" i="46"/>
  <c r="A3094" i="46"/>
  <c r="A3095" i="46"/>
  <c r="A3096" i="46"/>
  <c r="A3097" i="46"/>
  <c r="A3098" i="46"/>
  <c r="A3099" i="46"/>
  <c r="A3100" i="46"/>
  <c r="A3101" i="46"/>
  <c r="A3102" i="46"/>
  <c r="A3103" i="46"/>
  <c r="A3104" i="46"/>
  <c r="A3105" i="46"/>
  <c r="A3106" i="46"/>
  <c r="A3107" i="46"/>
  <c r="A3108" i="46"/>
  <c r="A3109" i="46"/>
  <c r="A3110" i="46"/>
  <c r="A3111" i="46"/>
  <c r="A3112" i="46"/>
  <c r="A3113" i="46"/>
  <c r="A3114" i="46"/>
  <c r="A3115" i="46"/>
  <c r="A3116" i="46"/>
  <c r="A3117" i="46"/>
  <c r="A3118" i="46"/>
  <c r="A3119" i="46"/>
  <c r="A3120" i="46"/>
  <c r="A3121" i="46"/>
  <c r="A3122" i="46"/>
  <c r="A3123" i="46"/>
  <c r="A3124" i="46"/>
  <c r="A3125" i="46"/>
  <c r="A3126" i="46"/>
  <c r="A3127" i="46"/>
  <c r="A3128" i="46"/>
  <c r="A3129" i="46"/>
  <c r="A3130" i="46"/>
  <c r="A3131" i="46"/>
  <c r="A3132" i="46"/>
  <c r="A3133" i="46"/>
  <c r="A3134" i="46"/>
  <c r="A3135" i="46"/>
  <c r="A3136" i="46"/>
  <c r="A3137" i="46"/>
  <c r="A3138" i="46"/>
  <c r="A3139" i="46"/>
  <c r="A3140" i="46"/>
  <c r="A3141" i="46"/>
  <c r="A3142" i="46"/>
  <c r="A3143" i="46"/>
  <c r="A3144" i="46"/>
  <c r="A3145" i="46"/>
  <c r="A3146" i="46"/>
  <c r="A3147" i="46"/>
  <c r="A3148" i="46"/>
  <c r="A3149" i="46"/>
  <c r="A3150" i="46"/>
  <c r="A3151" i="46"/>
  <c r="A3152" i="46"/>
  <c r="A3153" i="46"/>
  <c r="A3154" i="46"/>
  <c r="A3155" i="46"/>
  <c r="A3156" i="46"/>
  <c r="A3157" i="46"/>
  <c r="A3158" i="46"/>
  <c r="A3159" i="46"/>
  <c r="A3160" i="46"/>
  <c r="A3161" i="46"/>
  <c r="A3162" i="46"/>
  <c r="A3163" i="46"/>
  <c r="A3164" i="46"/>
  <c r="A3165" i="46"/>
  <c r="A3166" i="46"/>
  <c r="A3167" i="46"/>
  <c r="A3168" i="46"/>
  <c r="A3169" i="46"/>
  <c r="A3170" i="46"/>
  <c r="A3171" i="46"/>
  <c r="A3172" i="46"/>
  <c r="A3173" i="46"/>
  <c r="A3174" i="46"/>
  <c r="A3175" i="46"/>
  <c r="A3176" i="46"/>
  <c r="A3177" i="46"/>
  <c r="A3178" i="46"/>
  <c r="A3179" i="46"/>
  <c r="A3180" i="46"/>
  <c r="A3181" i="46"/>
  <c r="A3182" i="46"/>
  <c r="A3183" i="46"/>
  <c r="A3184" i="46"/>
  <c r="A3185" i="46"/>
  <c r="A3186" i="46"/>
  <c r="A3187" i="46"/>
  <c r="A3188" i="46"/>
  <c r="A3189" i="46"/>
  <c r="A3190" i="46"/>
  <c r="A3191" i="46"/>
  <c r="A3192" i="46"/>
  <c r="A3193" i="46"/>
  <c r="A3194" i="46"/>
  <c r="A3195" i="46"/>
  <c r="A3196" i="46"/>
  <c r="A3197" i="46"/>
  <c r="A3198" i="46"/>
  <c r="A3199" i="46"/>
  <c r="A3200" i="46"/>
  <c r="A3201" i="46"/>
  <c r="A3202" i="46"/>
  <c r="A3203" i="46"/>
  <c r="A3204" i="46"/>
  <c r="A3205" i="46"/>
  <c r="A3206" i="46"/>
  <c r="A3207" i="46"/>
  <c r="A3208" i="46"/>
  <c r="A3209" i="46"/>
  <c r="A3210" i="46"/>
  <c r="A3211" i="46"/>
  <c r="A3212" i="46"/>
  <c r="A3213" i="46"/>
  <c r="A3214" i="46"/>
  <c r="A3215" i="46"/>
  <c r="A3216" i="46"/>
  <c r="A3217" i="46"/>
  <c r="A3218" i="46"/>
  <c r="A3219" i="46"/>
  <c r="A3220" i="46"/>
  <c r="A3221" i="46"/>
  <c r="A3222" i="46"/>
  <c r="A3223" i="46"/>
  <c r="A3224" i="46"/>
  <c r="A3225" i="46"/>
  <c r="A3226" i="46"/>
  <c r="A3227" i="46"/>
  <c r="A3228" i="46"/>
  <c r="A3229" i="46"/>
  <c r="A3230" i="46"/>
  <c r="A3231" i="46"/>
  <c r="A3232" i="46"/>
  <c r="A3233" i="46"/>
  <c r="A3234" i="46"/>
  <c r="A3235" i="46"/>
  <c r="A3236" i="46"/>
  <c r="A3237" i="46"/>
  <c r="A3238" i="46"/>
  <c r="A3239" i="46"/>
  <c r="A3240" i="46"/>
  <c r="A3241" i="46"/>
  <c r="A3242" i="46"/>
  <c r="A3243" i="46"/>
  <c r="A3244" i="46"/>
  <c r="A3245" i="46"/>
  <c r="A3246" i="46"/>
  <c r="A3247" i="46"/>
  <c r="A3248" i="46"/>
  <c r="A3249" i="46"/>
  <c r="A3250" i="46"/>
  <c r="A3251" i="46"/>
  <c r="A3252" i="46"/>
  <c r="A3253" i="46"/>
  <c r="A3254" i="46"/>
  <c r="A3255" i="46"/>
  <c r="A3256" i="46"/>
  <c r="A3257" i="46"/>
  <c r="A3258" i="46"/>
  <c r="A3259" i="46"/>
  <c r="A3260" i="46"/>
  <c r="A3261" i="46"/>
  <c r="A3262" i="46"/>
  <c r="A3263" i="46"/>
  <c r="A3264" i="46"/>
  <c r="A3265" i="46"/>
  <c r="A3266" i="46"/>
  <c r="A3267" i="46"/>
  <c r="A3268" i="46"/>
  <c r="A3269" i="46"/>
  <c r="A3270" i="46"/>
  <c r="A3271" i="46"/>
  <c r="A3272" i="46"/>
  <c r="A3273" i="46"/>
  <c r="A3274" i="46"/>
  <c r="A3275" i="46"/>
  <c r="A3276" i="46"/>
  <c r="A3277" i="46"/>
  <c r="A3278" i="46"/>
  <c r="A3279" i="46"/>
  <c r="A3280" i="46"/>
  <c r="A3281" i="46"/>
  <c r="A3282" i="46"/>
  <c r="A3283" i="46"/>
  <c r="A3284" i="46"/>
  <c r="A3285" i="46"/>
  <c r="A3286" i="46"/>
  <c r="A3287" i="46"/>
  <c r="A3288" i="46"/>
  <c r="A3289" i="46"/>
  <c r="A3290" i="46"/>
  <c r="A3291" i="46"/>
  <c r="A3292" i="46"/>
  <c r="A3293" i="46"/>
  <c r="A3294" i="46"/>
  <c r="A3295" i="46"/>
  <c r="A3296" i="46"/>
  <c r="A3297" i="46"/>
  <c r="A3298" i="46"/>
  <c r="A3299" i="46"/>
  <c r="A3300" i="46"/>
  <c r="A3301" i="46"/>
  <c r="A3302" i="46"/>
  <c r="A3303" i="46"/>
  <c r="A3304" i="46"/>
  <c r="A3305" i="46"/>
  <c r="A3306" i="46"/>
  <c r="A3307" i="46"/>
  <c r="A3308" i="46"/>
  <c r="A3309" i="46"/>
  <c r="A3310" i="46"/>
  <c r="A3311" i="46"/>
  <c r="A3312" i="46"/>
  <c r="A3313" i="46"/>
  <c r="A3314" i="46"/>
  <c r="A3315" i="46"/>
  <c r="A3316" i="46"/>
  <c r="A3317" i="46"/>
  <c r="A3318" i="46"/>
  <c r="A3319" i="46"/>
  <c r="A3320" i="46"/>
  <c r="A3321" i="46"/>
  <c r="A3322" i="46"/>
  <c r="A3323" i="46"/>
  <c r="A3324" i="46"/>
  <c r="A3325" i="46"/>
  <c r="A3326" i="46"/>
  <c r="A3327" i="46"/>
  <c r="A3328" i="46"/>
  <c r="A3329" i="46"/>
  <c r="A3330" i="46"/>
  <c r="A3331" i="46"/>
  <c r="A3332" i="46"/>
  <c r="A3333" i="46"/>
  <c r="A3334" i="46"/>
  <c r="A3335" i="46"/>
  <c r="A3336" i="46"/>
  <c r="A3337" i="46"/>
  <c r="A3338" i="46"/>
  <c r="A3339" i="46"/>
  <c r="A3340" i="46"/>
  <c r="A3341" i="46"/>
  <c r="A3342" i="46"/>
  <c r="A3343" i="46"/>
  <c r="A3344" i="46"/>
  <c r="A3345" i="46"/>
  <c r="A3346" i="46"/>
  <c r="A3347" i="46"/>
  <c r="A3348" i="46"/>
  <c r="A3349" i="46"/>
  <c r="A3350" i="46"/>
  <c r="A3351" i="46"/>
  <c r="A3352" i="46"/>
  <c r="A3353" i="46"/>
  <c r="A3354" i="46"/>
  <c r="A3355" i="46"/>
  <c r="A3356" i="46"/>
  <c r="A3357" i="46"/>
  <c r="A3358" i="46"/>
  <c r="A3359" i="46"/>
  <c r="A3360" i="46"/>
  <c r="A3361" i="46"/>
  <c r="A3362" i="46"/>
  <c r="A3363" i="46"/>
  <c r="A3364" i="46"/>
  <c r="A3365" i="46"/>
  <c r="A3366" i="46"/>
  <c r="A3367" i="46"/>
  <c r="A3368" i="46"/>
  <c r="A3369" i="46"/>
  <c r="A3370" i="46"/>
  <c r="A3371" i="46"/>
  <c r="A3372" i="46"/>
  <c r="A3373" i="46"/>
  <c r="A3374" i="46"/>
  <c r="A3375" i="46"/>
  <c r="A3376" i="46"/>
  <c r="A3377" i="46"/>
  <c r="A3378" i="46"/>
  <c r="A3379" i="46"/>
  <c r="A3380" i="46"/>
  <c r="A3381" i="46"/>
  <c r="A3382" i="46"/>
  <c r="A3383" i="46"/>
  <c r="A3384" i="46"/>
  <c r="A3385" i="46"/>
  <c r="A3386" i="46"/>
  <c r="A3387" i="46"/>
  <c r="A3388" i="46"/>
  <c r="A3389" i="46"/>
  <c r="A3390" i="46"/>
  <c r="A3391" i="46"/>
  <c r="A3392" i="46"/>
  <c r="A3393" i="46"/>
  <c r="A3394" i="46"/>
  <c r="A3395" i="46"/>
  <c r="A3396" i="46"/>
  <c r="A3397" i="46"/>
  <c r="A3398" i="46"/>
  <c r="A3399" i="46"/>
  <c r="A3400" i="46"/>
  <c r="A3401" i="46"/>
  <c r="A3402" i="46"/>
  <c r="A3403" i="46"/>
  <c r="A3404" i="46"/>
  <c r="A3405" i="46"/>
  <c r="A3406" i="46"/>
  <c r="A3407" i="46"/>
  <c r="A3408" i="46"/>
  <c r="A3409" i="46"/>
  <c r="A3410" i="46"/>
  <c r="A3411" i="46"/>
  <c r="A3412" i="46"/>
  <c r="A3413" i="46"/>
  <c r="A3414" i="46"/>
  <c r="A3415" i="46"/>
  <c r="A3416" i="46"/>
  <c r="A3417" i="46"/>
  <c r="A3418" i="46"/>
  <c r="A3419" i="46"/>
  <c r="A3420" i="46"/>
  <c r="A3421" i="46"/>
  <c r="A3422" i="46"/>
  <c r="A3423" i="46"/>
  <c r="A3424" i="46"/>
  <c r="A3425" i="46"/>
  <c r="A3426" i="46"/>
  <c r="A3427" i="46"/>
  <c r="A3428" i="46"/>
  <c r="A3429" i="46"/>
  <c r="A3430" i="46"/>
  <c r="A3431" i="46"/>
  <c r="A3432" i="46"/>
  <c r="A3433" i="46"/>
  <c r="A3434" i="46"/>
  <c r="A3435" i="46"/>
  <c r="A3436" i="46"/>
  <c r="A3437" i="46"/>
  <c r="A3438" i="46"/>
  <c r="A3439" i="46"/>
  <c r="A3440" i="46"/>
  <c r="A3441" i="46"/>
  <c r="A3442" i="46"/>
  <c r="A3443" i="46"/>
  <c r="A3444" i="46"/>
  <c r="A3445" i="46"/>
  <c r="A3446" i="46"/>
  <c r="A3447" i="46"/>
  <c r="A3448" i="46"/>
  <c r="A3449" i="46"/>
  <c r="A3450" i="46"/>
  <c r="A3451" i="46"/>
  <c r="A3452" i="46"/>
  <c r="A3453" i="46"/>
  <c r="A3454" i="46"/>
  <c r="A3455" i="46"/>
  <c r="A3456" i="46"/>
  <c r="A3457" i="46"/>
  <c r="A3458" i="46"/>
  <c r="A3459" i="46"/>
  <c r="A3460" i="46"/>
  <c r="A3461" i="46"/>
  <c r="A3462" i="46"/>
  <c r="A3463" i="46"/>
  <c r="A3464" i="46"/>
  <c r="A3465" i="46"/>
  <c r="A3466" i="46"/>
  <c r="A3467" i="46"/>
  <c r="A3468" i="46"/>
  <c r="A3469" i="46"/>
  <c r="A3470" i="46"/>
  <c r="A3471" i="46"/>
  <c r="A3472" i="46"/>
  <c r="A3473" i="46"/>
  <c r="A3474" i="46"/>
  <c r="A3475" i="46"/>
  <c r="A3476" i="46"/>
  <c r="A3477" i="46"/>
  <c r="A3478" i="46"/>
  <c r="A3479" i="46"/>
  <c r="A3480" i="46"/>
  <c r="A3481" i="46"/>
  <c r="A3482" i="46"/>
  <c r="A3483" i="46"/>
  <c r="A3484" i="46"/>
  <c r="A3485" i="46"/>
  <c r="A3486" i="46"/>
  <c r="A3487" i="46"/>
  <c r="A3488" i="46"/>
  <c r="A3489" i="46"/>
  <c r="A3490" i="46"/>
  <c r="A3491" i="46"/>
  <c r="A3492" i="46"/>
  <c r="A3493" i="46"/>
  <c r="A3494" i="46"/>
  <c r="A3495" i="46"/>
  <c r="A3496" i="46"/>
  <c r="A3497" i="46"/>
  <c r="A3498" i="46"/>
  <c r="A3499" i="46"/>
  <c r="A3500" i="46"/>
  <c r="A3501" i="46"/>
  <c r="A3502" i="46"/>
  <c r="A3503" i="46"/>
  <c r="A3504" i="46"/>
  <c r="A3505" i="46"/>
  <c r="A3506" i="46"/>
  <c r="A3507" i="46"/>
  <c r="A3508" i="46"/>
  <c r="A3509" i="46"/>
  <c r="A3510" i="46"/>
  <c r="A3511" i="46"/>
  <c r="A3512" i="46"/>
  <c r="A3513" i="46"/>
  <c r="A3514" i="46"/>
  <c r="A3515" i="46"/>
  <c r="A3516" i="46"/>
  <c r="A3517" i="46"/>
  <c r="A3518" i="46"/>
  <c r="A3519" i="46"/>
  <c r="A3520" i="46"/>
  <c r="A3521" i="46"/>
  <c r="A3522" i="46"/>
  <c r="A3523" i="46"/>
  <c r="A3524" i="46"/>
  <c r="A3525" i="46"/>
  <c r="A3526" i="46"/>
  <c r="A3527" i="46"/>
  <c r="A3528" i="46"/>
  <c r="A3529" i="46"/>
  <c r="A3530" i="46"/>
  <c r="A3531" i="46"/>
  <c r="A3532" i="46"/>
  <c r="A3533" i="46"/>
  <c r="A3534" i="46"/>
  <c r="A3535" i="46"/>
  <c r="A3536" i="46"/>
  <c r="A3537" i="46"/>
  <c r="A3538" i="46"/>
  <c r="A3539" i="46"/>
  <c r="A3540" i="46"/>
  <c r="A3541" i="46"/>
  <c r="A3542" i="46"/>
  <c r="A3543" i="46"/>
  <c r="A3544" i="46"/>
  <c r="A3545" i="46"/>
  <c r="A3546" i="46"/>
  <c r="A3547" i="46"/>
  <c r="A3548" i="46"/>
  <c r="A3549" i="46"/>
  <c r="A3550" i="46"/>
  <c r="A3551" i="46"/>
  <c r="A3552" i="46"/>
  <c r="A3553" i="46"/>
  <c r="A3554" i="46"/>
  <c r="A3555" i="46"/>
  <c r="A3556" i="46"/>
  <c r="A3557" i="46"/>
  <c r="A3558" i="46"/>
  <c r="A3559" i="46"/>
  <c r="A3560" i="46"/>
  <c r="A3561" i="46"/>
  <c r="A3562" i="46"/>
  <c r="A3563" i="46"/>
  <c r="A3564" i="46"/>
  <c r="A3565" i="46"/>
  <c r="A3566" i="46"/>
  <c r="A3567" i="46"/>
  <c r="A3568" i="46"/>
  <c r="A3569" i="46"/>
  <c r="A3570" i="46"/>
  <c r="A3571" i="46"/>
  <c r="A3572" i="46"/>
  <c r="A3573" i="46"/>
  <c r="A3574" i="46"/>
  <c r="A3575" i="46"/>
  <c r="A3576" i="46"/>
  <c r="A3577" i="46"/>
  <c r="A3578" i="46"/>
  <c r="A3579" i="46"/>
  <c r="A3580" i="46"/>
  <c r="A3581" i="46"/>
  <c r="A3582" i="46"/>
  <c r="A3583" i="46"/>
  <c r="A3584" i="46"/>
  <c r="A3585" i="46"/>
  <c r="A3586" i="46"/>
  <c r="A3587" i="46"/>
  <c r="A3588" i="46"/>
  <c r="A3589" i="46"/>
  <c r="A3590" i="46"/>
  <c r="A3591" i="46"/>
  <c r="A3592" i="46"/>
  <c r="A3593" i="46"/>
  <c r="A3594" i="46"/>
  <c r="A3595" i="46"/>
  <c r="A3596" i="46"/>
  <c r="A3597" i="46"/>
  <c r="A3598" i="46"/>
  <c r="A3599" i="46"/>
  <c r="A3600" i="46"/>
  <c r="A3601" i="46"/>
  <c r="A3602" i="46"/>
  <c r="A3603" i="46"/>
  <c r="A3604" i="46"/>
  <c r="A3605" i="46"/>
  <c r="A3606" i="46"/>
  <c r="A3607" i="46"/>
  <c r="A3608" i="46"/>
  <c r="A3609" i="46"/>
  <c r="A3610" i="46"/>
  <c r="A3611" i="46"/>
  <c r="A3612" i="46"/>
  <c r="A3613" i="46"/>
  <c r="A3614" i="46"/>
  <c r="A3615" i="46"/>
  <c r="A3616" i="46"/>
  <c r="A3617" i="46"/>
  <c r="A3618" i="46"/>
  <c r="A3619" i="46"/>
  <c r="A3620" i="46"/>
  <c r="A3621" i="46"/>
  <c r="A3622" i="46"/>
  <c r="A3623" i="46"/>
  <c r="A3624" i="46"/>
  <c r="A3625" i="46"/>
  <c r="A3626" i="46"/>
  <c r="A3627" i="46"/>
  <c r="A3628" i="46"/>
  <c r="A3629" i="46"/>
  <c r="A3630" i="46"/>
  <c r="A3631" i="46"/>
  <c r="A3632" i="46"/>
  <c r="A3633" i="46"/>
  <c r="A3634" i="46"/>
  <c r="A3635" i="46"/>
  <c r="A3636" i="46"/>
  <c r="A3637" i="46"/>
  <c r="A3638" i="46"/>
  <c r="A3639" i="46"/>
  <c r="A3640" i="46"/>
  <c r="A3641" i="46"/>
  <c r="A3642" i="46"/>
  <c r="A3643" i="46"/>
  <c r="A3644" i="46"/>
  <c r="A3645" i="46"/>
  <c r="A3646" i="46"/>
  <c r="A3647" i="46"/>
  <c r="A3648" i="46"/>
  <c r="A3649" i="46"/>
  <c r="A3650" i="46"/>
  <c r="A3651" i="46"/>
  <c r="A3652" i="46"/>
  <c r="A3653" i="46"/>
  <c r="A3654" i="46"/>
  <c r="A3655" i="46"/>
  <c r="A3656" i="46"/>
  <c r="A3657" i="46"/>
  <c r="A3658" i="46"/>
  <c r="A3659" i="46"/>
  <c r="A3660" i="46"/>
  <c r="A3661" i="46"/>
  <c r="A3662" i="46"/>
  <c r="A3663" i="46"/>
  <c r="A3664" i="46"/>
  <c r="A3665" i="46"/>
  <c r="A3666" i="46"/>
  <c r="A3667" i="46"/>
  <c r="A3668" i="46"/>
  <c r="A3669" i="46"/>
  <c r="A3670" i="46"/>
  <c r="A3671" i="46"/>
  <c r="A3672" i="46"/>
  <c r="A3673" i="46"/>
  <c r="A3674" i="46"/>
  <c r="A3675" i="46"/>
  <c r="A3676" i="46"/>
  <c r="A3677" i="46"/>
  <c r="A3678" i="46"/>
  <c r="A3679" i="46"/>
  <c r="A3680" i="46"/>
  <c r="A3681" i="46"/>
  <c r="A3682" i="46"/>
  <c r="A3683" i="46"/>
  <c r="A3684" i="46"/>
  <c r="A3685" i="46"/>
  <c r="A3686" i="46"/>
  <c r="A3687" i="46"/>
  <c r="A3688" i="46"/>
  <c r="A3689" i="46"/>
  <c r="A3690" i="46"/>
  <c r="A3691" i="46"/>
  <c r="A3692" i="46"/>
  <c r="A3693" i="46"/>
  <c r="A3694" i="46"/>
  <c r="A3695" i="46"/>
  <c r="A3696" i="46"/>
  <c r="A3697" i="46"/>
  <c r="A3698" i="46"/>
  <c r="A3699" i="46"/>
  <c r="A3700" i="46"/>
  <c r="A3701" i="46"/>
  <c r="A3702" i="46"/>
  <c r="A3703" i="46"/>
  <c r="A3704" i="46"/>
  <c r="A3705" i="46"/>
  <c r="A3706" i="46"/>
  <c r="A3707" i="46"/>
  <c r="A3708" i="46"/>
  <c r="A3709" i="46"/>
  <c r="A3710" i="46"/>
  <c r="A3711" i="46"/>
  <c r="A3712" i="46"/>
  <c r="A3713" i="46"/>
  <c r="A3714" i="46"/>
  <c r="A3715" i="46"/>
  <c r="A3716" i="46"/>
  <c r="A3717" i="46"/>
  <c r="A3718" i="46"/>
  <c r="A3719" i="46"/>
  <c r="A3720" i="46"/>
  <c r="A3721" i="46"/>
  <c r="A3722" i="46"/>
  <c r="A3723" i="46"/>
  <c r="A3724" i="46"/>
  <c r="A3725" i="46"/>
  <c r="A3726" i="46"/>
  <c r="A3727" i="46"/>
  <c r="A3728" i="46"/>
  <c r="A3729" i="46"/>
  <c r="A3730" i="46"/>
  <c r="A3731" i="46"/>
  <c r="A3732" i="46"/>
  <c r="A3733" i="46"/>
  <c r="A3734" i="46"/>
  <c r="A3735" i="46"/>
  <c r="A3736" i="46"/>
  <c r="A3737" i="46"/>
  <c r="A3738" i="46"/>
  <c r="A3739" i="46"/>
  <c r="A3740" i="46"/>
  <c r="A3741" i="46"/>
  <c r="A3742" i="46"/>
  <c r="A3743" i="46"/>
  <c r="A3744" i="46"/>
  <c r="A3745" i="46"/>
  <c r="A3746" i="46"/>
  <c r="A3747" i="46"/>
  <c r="A3748" i="46"/>
  <c r="A3749" i="46"/>
  <c r="A3750" i="46"/>
  <c r="A3751" i="46"/>
  <c r="A3752" i="46"/>
  <c r="A3753" i="46"/>
  <c r="A3754" i="46"/>
  <c r="A3755" i="46"/>
  <c r="A3756" i="46"/>
  <c r="A3757" i="46"/>
  <c r="A3758" i="46"/>
  <c r="A3759" i="46"/>
  <c r="A3760" i="46"/>
  <c r="A3761" i="46"/>
  <c r="A3762" i="46"/>
  <c r="A3763" i="46"/>
  <c r="A3764" i="46"/>
  <c r="A3765" i="46"/>
  <c r="A3766" i="46"/>
  <c r="A3767" i="46"/>
  <c r="A3768" i="46"/>
  <c r="A3769" i="46"/>
  <c r="A3770" i="46"/>
  <c r="A3771" i="46"/>
  <c r="A3772" i="46"/>
  <c r="A3773" i="46"/>
  <c r="A3774" i="46"/>
  <c r="A3775" i="46"/>
  <c r="A3776" i="46"/>
  <c r="A3777" i="46"/>
  <c r="A3778" i="46"/>
  <c r="A3779" i="46"/>
  <c r="A3780" i="46"/>
  <c r="A3781" i="46"/>
  <c r="A3782" i="46"/>
  <c r="A3783" i="46"/>
  <c r="A3784" i="46"/>
  <c r="A3785" i="46"/>
  <c r="A3786" i="46"/>
  <c r="A3787" i="46"/>
  <c r="A3788" i="46"/>
  <c r="A3789" i="46"/>
  <c r="A3790" i="46"/>
  <c r="A3791" i="46"/>
  <c r="A3792" i="46"/>
  <c r="A3793" i="46"/>
  <c r="A3794" i="46"/>
  <c r="A3795" i="46"/>
  <c r="A3796" i="46"/>
  <c r="A3797" i="46"/>
  <c r="A3798" i="46"/>
  <c r="A3799" i="46"/>
  <c r="A3800" i="46"/>
  <c r="A3801" i="46"/>
  <c r="A3802" i="46"/>
  <c r="A3803" i="46"/>
  <c r="A3804" i="46"/>
  <c r="A3805" i="46"/>
  <c r="A3806" i="46"/>
  <c r="A3807" i="46"/>
  <c r="A3808" i="46"/>
  <c r="A3809" i="46"/>
  <c r="A3810" i="46"/>
  <c r="A3811" i="46"/>
  <c r="A3812" i="46"/>
  <c r="A3813" i="46"/>
  <c r="A3814" i="46"/>
  <c r="A3815" i="46"/>
  <c r="A3816" i="46"/>
  <c r="A3817" i="46"/>
  <c r="A3818" i="46"/>
  <c r="A3819" i="46"/>
  <c r="A3820" i="46"/>
  <c r="A3821" i="46"/>
  <c r="A3822" i="46"/>
  <c r="A3823" i="46"/>
  <c r="A3824" i="46"/>
  <c r="A3825" i="46"/>
  <c r="A3826" i="46"/>
  <c r="A3827" i="46"/>
  <c r="A3828" i="46"/>
  <c r="A3829" i="46"/>
  <c r="A3830" i="46"/>
  <c r="A3831" i="46"/>
  <c r="A3832" i="46"/>
  <c r="A3833" i="46"/>
  <c r="A3834" i="46"/>
  <c r="A3835" i="46"/>
  <c r="A3836" i="46"/>
  <c r="A3837" i="46"/>
  <c r="A3838" i="46"/>
  <c r="A3839" i="46"/>
  <c r="A3840" i="46"/>
  <c r="A3841" i="46"/>
  <c r="A3842" i="46"/>
  <c r="A3843" i="46"/>
  <c r="A3844" i="46"/>
  <c r="A3845" i="46"/>
  <c r="A3846" i="46"/>
  <c r="A3847" i="46"/>
  <c r="A3848" i="46"/>
  <c r="A3849" i="46"/>
  <c r="A3850" i="46"/>
  <c r="A3851" i="46"/>
  <c r="A3852" i="46"/>
  <c r="A3853" i="46"/>
  <c r="A3854" i="46"/>
  <c r="A3855" i="46"/>
  <c r="A3856" i="46"/>
  <c r="A3857" i="46"/>
  <c r="A3858" i="46"/>
  <c r="A3859" i="46"/>
  <c r="A3860" i="46"/>
  <c r="A3861" i="46"/>
  <c r="A3862" i="46"/>
  <c r="A3863" i="46"/>
  <c r="A3864" i="46"/>
  <c r="A3865" i="46"/>
  <c r="A3866" i="46"/>
  <c r="A3867" i="46"/>
  <c r="A3868" i="46"/>
  <c r="A3869" i="46"/>
  <c r="A3870" i="46"/>
  <c r="A3871" i="46"/>
  <c r="A3872" i="46"/>
  <c r="A3873" i="46"/>
  <c r="A3874" i="46"/>
  <c r="A3875" i="46"/>
  <c r="A3876" i="46"/>
  <c r="A3877" i="46"/>
  <c r="A3878" i="46"/>
  <c r="A3879" i="46"/>
  <c r="A3880" i="46"/>
  <c r="A3881" i="46"/>
  <c r="A3882" i="46"/>
  <c r="A3883" i="46"/>
  <c r="A3884" i="46"/>
  <c r="A3885" i="46"/>
  <c r="A3886" i="46"/>
  <c r="A3887" i="46"/>
  <c r="A3888" i="46"/>
  <c r="A3889" i="46"/>
  <c r="A3890" i="46"/>
  <c r="A3891" i="46"/>
  <c r="A3892" i="46"/>
  <c r="A3893" i="46"/>
  <c r="A3894" i="46"/>
  <c r="A3895" i="46"/>
  <c r="A3896" i="46"/>
  <c r="A3897" i="46"/>
  <c r="A3898" i="46"/>
  <c r="A3899" i="46"/>
  <c r="A3900" i="46"/>
  <c r="A3901" i="46"/>
  <c r="A3902" i="46"/>
  <c r="A3903" i="46"/>
  <c r="A3904" i="46"/>
  <c r="A3905" i="46"/>
  <c r="A3906" i="46"/>
  <c r="A3907" i="46"/>
  <c r="A3908" i="46"/>
  <c r="A3909" i="46"/>
  <c r="A3910" i="46"/>
  <c r="A3911" i="46"/>
  <c r="A3912" i="46"/>
  <c r="A3913" i="46"/>
  <c r="A3914" i="46"/>
  <c r="A3915" i="46"/>
  <c r="A3916" i="46"/>
  <c r="A3917" i="46"/>
  <c r="A3918" i="46"/>
  <c r="A3919" i="46"/>
  <c r="A3920" i="46"/>
  <c r="A3921" i="46"/>
  <c r="A3922" i="46"/>
  <c r="A3923" i="46"/>
  <c r="A3924" i="46"/>
  <c r="A3925" i="46"/>
  <c r="A3926" i="46"/>
  <c r="A3927" i="46"/>
  <c r="A3928" i="46"/>
  <c r="A3929" i="46"/>
  <c r="A3930" i="46"/>
  <c r="A3931" i="46"/>
  <c r="A3932" i="46"/>
  <c r="A3933" i="46"/>
  <c r="A3934" i="46"/>
  <c r="A3935" i="46"/>
  <c r="A3936" i="46"/>
  <c r="A3937" i="46"/>
  <c r="A3938" i="46"/>
  <c r="A3939" i="46"/>
  <c r="A3940" i="46"/>
  <c r="A3941" i="46"/>
  <c r="A3942" i="46"/>
  <c r="A3943" i="46"/>
  <c r="A3944" i="46"/>
  <c r="A3945" i="46"/>
  <c r="A3946" i="46"/>
  <c r="A3947" i="46"/>
  <c r="A3948" i="46"/>
  <c r="A3949" i="46"/>
  <c r="A3950" i="46"/>
  <c r="A3951" i="46"/>
  <c r="A3952" i="46"/>
  <c r="A3953" i="46"/>
  <c r="A3954" i="46"/>
  <c r="A3955" i="46"/>
  <c r="A3956" i="46"/>
  <c r="A3957" i="46"/>
  <c r="A3958" i="46"/>
  <c r="A3959" i="46"/>
  <c r="A3960" i="46"/>
  <c r="A3961" i="46"/>
  <c r="A3962" i="46"/>
  <c r="A3963" i="46"/>
  <c r="A3964" i="46"/>
  <c r="A3965" i="46"/>
  <c r="A3966" i="46"/>
  <c r="A3967" i="46"/>
  <c r="A3968" i="46"/>
  <c r="A3969" i="46"/>
  <c r="A3970" i="46"/>
  <c r="A3971" i="46"/>
  <c r="A3972" i="46"/>
  <c r="A3973" i="46"/>
  <c r="A3974" i="46"/>
  <c r="A3975" i="46"/>
  <c r="A3976" i="46"/>
  <c r="A3977" i="46"/>
  <c r="A3978" i="46"/>
  <c r="A3979" i="46"/>
  <c r="A3980" i="46"/>
  <c r="A3981" i="46"/>
  <c r="A3982" i="46"/>
  <c r="A3983" i="46"/>
  <c r="A3984" i="46"/>
  <c r="A3985" i="46"/>
  <c r="A3986" i="46"/>
  <c r="A3987" i="46"/>
  <c r="A3988" i="46"/>
  <c r="A3989" i="46"/>
  <c r="A3990" i="46"/>
  <c r="A3991" i="46"/>
  <c r="A3992" i="46"/>
  <c r="A3993" i="46"/>
  <c r="A3994" i="46"/>
  <c r="A3995" i="46"/>
  <c r="A3996" i="46"/>
  <c r="A3997" i="46"/>
  <c r="A3998" i="46"/>
  <c r="A3999" i="46"/>
  <c r="A4000" i="46"/>
  <c r="A4001" i="46"/>
  <c r="A4002" i="46"/>
  <c r="A4003" i="46"/>
  <c r="A4004" i="46"/>
  <c r="A4005" i="46"/>
  <c r="A4006" i="46"/>
  <c r="A4007" i="46"/>
  <c r="A4008" i="46"/>
  <c r="A4009" i="46"/>
  <c r="A4010" i="46"/>
  <c r="A4011" i="46"/>
  <c r="A4012" i="46"/>
  <c r="A4013" i="46"/>
  <c r="A4014" i="46"/>
  <c r="A4015" i="46"/>
  <c r="A4016" i="46"/>
  <c r="A4017" i="46"/>
  <c r="A4018" i="46"/>
  <c r="A4019" i="46"/>
  <c r="A4020" i="46"/>
  <c r="A4021" i="46"/>
  <c r="A4022" i="46"/>
  <c r="A4023" i="46"/>
  <c r="A4024" i="46"/>
  <c r="A4025" i="46"/>
  <c r="A4026" i="46"/>
  <c r="A4027" i="46"/>
  <c r="A4028" i="46"/>
  <c r="A4029" i="46"/>
  <c r="A4030" i="46"/>
  <c r="A4031" i="46"/>
  <c r="A4032" i="46"/>
  <c r="A4033" i="46"/>
  <c r="A4034" i="46"/>
  <c r="A4035" i="46"/>
  <c r="A4036" i="46"/>
  <c r="A4037" i="46"/>
  <c r="A4038" i="46"/>
  <c r="A4039" i="46"/>
  <c r="A4040" i="46"/>
  <c r="A4041" i="46"/>
  <c r="A4042" i="46"/>
  <c r="A4043" i="46"/>
  <c r="A4044" i="46"/>
  <c r="A4045" i="46"/>
  <c r="A4046" i="46"/>
  <c r="A4047" i="46"/>
  <c r="A4048" i="46"/>
  <c r="A4049" i="46"/>
  <c r="A4050" i="46"/>
  <c r="A4051" i="46"/>
  <c r="A4052" i="46"/>
  <c r="A4053" i="46"/>
  <c r="A4054" i="46"/>
  <c r="A4055" i="46"/>
  <c r="A4056" i="46"/>
  <c r="A4057" i="46"/>
  <c r="A4058" i="46"/>
  <c r="A4059" i="46"/>
  <c r="A4060" i="46"/>
  <c r="A4061" i="46"/>
  <c r="A4062" i="46"/>
  <c r="A4063" i="46"/>
  <c r="A4064" i="46"/>
  <c r="A4065" i="46"/>
  <c r="A4066" i="46"/>
  <c r="A4067" i="46"/>
  <c r="A4068" i="46"/>
  <c r="A4069" i="46"/>
  <c r="A4070" i="46"/>
  <c r="A4071" i="46"/>
  <c r="A4072" i="46"/>
  <c r="A4073" i="46"/>
  <c r="A4074" i="46"/>
  <c r="A4075" i="46"/>
  <c r="A4076" i="46"/>
  <c r="A4077" i="46"/>
  <c r="A4078" i="46"/>
  <c r="A4079" i="46"/>
  <c r="A4080" i="46"/>
  <c r="A4081" i="46"/>
  <c r="A4082" i="46"/>
  <c r="A4083" i="46"/>
  <c r="A4084" i="46"/>
  <c r="A4085" i="46"/>
  <c r="A4086" i="46"/>
  <c r="A4087" i="46"/>
  <c r="A4088" i="46"/>
  <c r="A4089" i="46"/>
  <c r="A4090" i="46"/>
  <c r="A4091" i="46"/>
  <c r="A4092" i="46"/>
  <c r="A4093" i="46"/>
  <c r="A4094" i="46"/>
  <c r="A4095" i="46"/>
  <c r="A4096" i="46"/>
  <c r="A4097" i="46"/>
  <c r="A4098" i="46"/>
  <c r="A4099" i="46"/>
  <c r="A4100" i="46"/>
  <c r="A4101" i="46"/>
  <c r="A4102" i="46"/>
  <c r="A4103" i="46"/>
  <c r="A4104" i="46"/>
  <c r="A4105" i="46"/>
  <c r="A4106" i="46"/>
  <c r="A4107" i="46"/>
  <c r="A4108" i="46"/>
  <c r="A4109" i="46"/>
  <c r="A4110" i="46"/>
  <c r="A4111" i="46"/>
  <c r="A4112" i="46"/>
  <c r="A4113" i="46"/>
  <c r="A4114" i="46"/>
  <c r="A4115" i="46"/>
  <c r="A4116" i="46"/>
  <c r="A4117" i="46"/>
  <c r="A4118" i="46"/>
  <c r="A4119" i="46"/>
  <c r="A4120" i="46"/>
  <c r="A4121" i="46"/>
  <c r="A4122" i="46"/>
  <c r="A4123" i="46"/>
  <c r="A4124" i="46"/>
  <c r="A4125" i="46"/>
  <c r="A4126" i="46"/>
  <c r="A4127" i="46"/>
  <c r="A4128" i="46"/>
  <c r="A4129" i="46"/>
  <c r="A4130" i="46"/>
  <c r="A4131" i="46"/>
  <c r="A4132" i="46"/>
  <c r="A4133" i="46"/>
  <c r="A4134" i="46"/>
  <c r="A4135" i="46"/>
  <c r="A4136" i="46"/>
  <c r="A4137" i="46"/>
  <c r="A4138" i="46"/>
  <c r="A4139" i="46"/>
  <c r="A4140" i="46"/>
  <c r="A4141" i="46"/>
  <c r="A4142" i="46"/>
  <c r="A4143" i="46"/>
  <c r="A4144" i="46"/>
  <c r="A4145" i="46"/>
  <c r="A4146" i="46"/>
  <c r="A4147" i="46"/>
  <c r="A4148" i="46"/>
  <c r="A4149" i="46"/>
  <c r="A4150" i="46"/>
  <c r="A4151" i="46"/>
  <c r="A4152" i="46"/>
  <c r="A4153" i="46"/>
  <c r="A4154" i="46"/>
  <c r="A4155" i="46"/>
  <c r="A4156" i="46"/>
  <c r="A4157" i="46"/>
  <c r="A4158" i="46"/>
  <c r="A4159" i="46"/>
  <c r="A4160" i="46"/>
  <c r="A4161" i="46"/>
  <c r="A4162" i="46"/>
  <c r="A4163" i="46"/>
  <c r="A4164" i="46"/>
  <c r="A4165" i="46"/>
  <c r="A4166" i="46"/>
  <c r="A4167" i="46"/>
  <c r="A4168" i="46"/>
  <c r="A4169" i="46"/>
  <c r="A4170" i="46"/>
  <c r="A4171" i="46"/>
  <c r="A4172" i="46"/>
  <c r="A4173" i="46"/>
  <c r="A4174" i="46"/>
  <c r="A4175" i="46"/>
  <c r="A4176" i="46"/>
  <c r="A4177" i="46"/>
  <c r="A4178" i="46"/>
  <c r="A4179" i="46"/>
  <c r="A4180" i="46"/>
  <c r="A4181" i="46"/>
  <c r="A4182" i="46"/>
  <c r="A4183" i="46"/>
  <c r="A4184" i="46"/>
  <c r="A4185" i="46"/>
  <c r="A4186" i="46"/>
  <c r="A4187" i="46"/>
  <c r="A4188" i="46"/>
  <c r="A4189" i="46"/>
  <c r="A4190" i="46"/>
  <c r="A4191" i="46"/>
  <c r="A4192" i="46"/>
  <c r="A4193" i="46"/>
  <c r="A4194" i="46"/>
  <c r="A4195" i="46"/>
  <c r="A4196" i="46"/>
  <c r="A4197" i="46"/>
  <c r="A4198" i="46"/>
  <c r="A4199" i="46"/>
  <c r="A4200" i="46"/>
  <c r="A4201" i="46"/>
  <c r="A4202" i="46"/>
  <c r="A4203" i="46"/>
  <c r="A4204" i="46"/>
  <c r="A4205" i="46"/>
  <c r="A4206" i="46"/>
  <c r="A4207" i="46"/>
  <c r="A4208" i="46"/>
  <c r="A4209" i="46"/>
  <c r="A4210" i="46"/>
  <c r="A4211" i="46"/>
  <c r="A4212" i="46"/>
  <c r="A4213" i="46"/>
  <c r="A4214" i="46"/>
  <c r="A4215" i="46"/>
  <c r="A4216" i="46"/>
  <c r="A4217" i="46"/>
  <c r="A4218" i="46"/>
  <c r="A4219" i="46"/>
  <c r="A4220" i="46"/>
  <c r="A4221" i="46"/>
  <c r="A4222" i="46"/>
  <c r="A4223" i="46"/>
  <c r="A4224" i="46"/>
  <c r="A4225" i="46"/>
  <c r="A4226" i="46"/>
  <c r="A4227" i="46"/>
  <c r="A4228" i="46"/>
  <c r="A4229" i="46"/>
  <c r="A4230" i="46"/>
  <c r="A4231" i="46"/>
  <c r="A4232" i="46"/>
  <c r="A4233" i="46"/>
  <c r="A4234" i="46"/>
  <c r="A4235" i="46"/>
  <c r="A4236" i="46"/>
  <c r="A4237" i="46"/>
  <c r="A4238" i="46"/>
  <c r="A4239" i="46"/>
  <c r="A4240" i="46"/>
  <c r="A4241" i="46"/>
  <c r="A4242" i="46"/>
  <c r="A4243" i="46"/>
  <c r="A4244" i="46"/>
  <c r="A4245" i="46"/>
  <c r="A4246" i="46"/>
  <c r="A4247" i="46"/>
  <c r="A4248" i="46"/>
  <c r="A4249" i="46"/>
  <c r="A4250" i="46"/>
  <c r="A4251" i="46"/>
  <c r="A4252" i="46"/>
  <c r="A4253" i="46"/>
  <c r="A4254" i="46"/>
  <c r="A4255" i="46"/>
  <c r="A4256" i="46"/>
  <c r="A4257" i="46"/>
  <c r="A4258" i="46"/>
  <c r="A4259" i="46"/>
  <c r="A4260" i="46"/>
  <c r="A4261" i="46"/>
  <c r="A4262" i="46"/>
  <c r="A4263" i="46"/>
  <c r="A4264" i="46"/>
  <c r="A4265" i="46"/>
  <c r="A4266" i="46"/>
  <c r="A4267" i="46"/>
  <c r="A4268" i="46"/>
  <c r="A4269" i="46"/>
  <c r="A4270" i="46"/>
  <c r="A4271" i="46"/>
  <c r="A4272" i="46"/>
  <c r="A4273" i="46"/>
  <c r="A4274" i="46"/>
  <c r="A4275" i="46"/>
  <c r="A4276" i="46"/>
  <c r="A4277" i="46"/>
  <c r="A4278" i="46"/>
  <c r="A4279" i="46"/>
  <c r="A4280" i="46"/>
  <c r="A4281" i="46"/>
  <c r="A4282" i="46"/>
  <c r="A4283" i="46"/>
  <c r="A4284" i="46"/>
  <c r="A4285" i="46"/>
  <c r="A4286" i="46"/>
  <c r="A4287" i="46"/>
  <c r="A4288" i="46"/>
  <c r="A4289" i="46"/>
  <c r="A4290" i="46"/>
  <c r="A4291" i="46"/>
  <c r="A4292" i="46"/>
  <c r="A4293" i="46"/>
  <c r="A4294" i="46"/>
  <c r="A4295" i="46"/>
  <c r="A4296" i="46"/>
  <c r="A4297" i="46"/>
  <c r="A4298" i="46"/>
  <c r="A4299" i="46"/>
  <c r="A4300" i="46"/>
  <c r="A4301" i="46"/>
  <c r="A4302" i="46"/>
  <c r="A4303" i="46"/>
  <c r="A4304" i="46"/>
  <c r="A4305" i="46"/>
  <c r="A4306" i="46"/>
  <c r="A4307" i="46"/>
  <c r="A4308" i="46"/>
  <c r="A4309" i="46"/>
  <c r="A4310" i="46"/>
  <c r="A4311" i="46"/>
  <c r="A4312" i="46"/>
  <c r="A4313" i="46"/>
  <c r="A4314" i="46"/>
  <c r="A4315" i="46"/>
  <c r="A4316" i="46"/>
  <c r="A4317" i="46"/>
  <c r="A4318" i="46"/>
  <c r="A4319" i="46"/>
  <c r="A4320" i="46"/>
  <c r="A4321" i="46"/>
  <c r="A4322" i="46"/>
  <c r="A4323" i="46"/>
  <c r="A4324" i="46"/>
  <c r="A4325" i="46"/>
  <c r="A4326" i="46"/>
  <c r="A4327" i="46"/>
  <c r="A4328" i="46"/>
  <c r="A4329" i="46"/>
  <c r="A4330" i="46"/>
  <c r="A4331" i="46"/>
  <c r="A4332" i="46"/>
  <c r="A4333" i="46"/>
  <c r="A4334" i="46"/>
  <c r="A4335" i="46"/>
  <c r="A4336" i="46"/>
  <c r="A4337" i="46"/>
  <c r="A4338" i="46"/>
  <c r="A4339" i="46"/>
  <c r="A4340" i="46"/>
  <c r="A4341" i="46"/>
  <c r="A4342" i="46"/>
  <c r="A4343" i="46"/>
  <c r="A4344" i="46"/>
  <c r="A4345" i="46"/>
  <c r="A4346" i="46"/>
  <c r="A4347" i="46"/>
  <c r="A4348" i="46"/>
  <c r="A4349" i="46"/>
  <c r="A4350" i="46"/>
  <c r="A4351" i="46"/>
  <c r="A4352" i="46"/>
  <c r="A4353" i="46"/>
  <c r="A4354" i="46"/>
  <c r="A4355" i="46"/>
  <c r="A4356" i="46"/>
  <c r="A4357" i="46"/>
  <c r="A4358" i="46"/>
  <c r="A4359" i="46"/>
  <c r="A4360" i="46"/>
  <c r="A4361" i="46"/>
  <c r="A4362" i="46"/>
  <c r="A4363" i="46"/>
  <c r="A4364" i="46"/>
  <c r="A4365" i="46"/>
  <c r="A4366" i="46"/>
  <c r="A4367" i="46"/>
  <c r="A4368" i="46"/>
  <c r="A4369" i="46"/>
  <c r="A4370" i="46"/>
  <c r="A4371" i="46"/>
  <c r="A4372" i="46"/>
  <c r="A4373" i="46"/>
  <c r="A4374" i="46"/>
  <c r="A4375" i="46"/>
  <c r="A4376" i="46"/>
  <c r="A4377" i="46"/>
  <c r="A4378" i="46"/>
  <c r="A4379" i="46"/>
  <c r="A4380" i="46"/>
  <c r="A4381" i="46"/>
  <c r="A4382" i="46"/>
  <c r="A4383" i="46"/>
  <c r="A4384" i="46"/>
  <c r="A4385" i="46"/>
  <c r="A4386" i="46"/>
  <c r="A4387" i="46"/>
  <c r="A4388" i="46"/>
  <c r="A4389" i="46"/>
  <c r="A4390" i="46"/>
  <c r="A4391" i="46"/>
  <c r="A4392" i="46"/>
  <c r="A4393" i="46"/>
  <c r="A4394" i="46"/>
  <c r="A4395" i="46"/>
  <c r="A4396" i="46"/>
  <c r="A4397" i="46"/>
  <c r="A4398" i="46"/>
  <c r="A4399" i="46"/>
  <c r="A4400" i="46"/>
  <c r="A4401" i="46"/>
  <c r="A4402" i="46"/>
  <c r="A4403" i="46"/>
  <c r="A4404" i="46"/>
  <c r="A4405" i="46"/>
  <c r="A4406" i="46"/>
  <c r="A4407" i="46"/>
  <c r="A4408" i="46"/>
  <c r="A4409" i="46"/>
  <c r="A4410" i="46"/>
  <c r="A4411" i="46"/>
  <c r="A4412" i="46"/>
  <c r="A4413" i="46"/>
  <c r="A4414" i="46"/>
  <c r="A4415" i="46"/>
  <c r="A4416" i="46"/>
  <c r="A4417" i="46"/>
  <c r="A4418" i="46"/>
  <c r="A4419" i="46"/>
  <c r="A4420" i="46"/>
  <c r="A4421" i="46"/>
  <c r="A4422" i="46"/>
  <c r="A4423" i="46"/>
  <c r="A4424" i="46"/>
  <c r="A4425" i="46"/>
  <c r="A4426" i="46"/>
  <c r="A4427" i="46"/>
  <c r="A4428" i="46"/>
  <c r="A4429" i="46"/>
  <c r="A4430" i="46"/>
  <c r="A4431" i="46"/>
  <c r="A4432" i="46"/>
  <c r="A4433" i="46"/>
  <c r="A4434" i="46"/>
  <c r="A4435" i="46"/>
  <c r="A4436" i="46"/>
  <c r="A4437" i="46"/>
  <c r="A4438" i="46"/>
  <c r="A4439" i="46"/>
  <c r="A4440" i="46"/>
  <c r="A4441" i="46"/>
  <c r="A4442" i="46"/>
  <c r="A4443" i="46"/>
  <c r="A4444" i="46"/>
  <c r="A4445" i="46"/>
  <c r="A4446" i="46"/>
  <c r="A4447" i="46"/>
  <c r="A4448" i="46"/>
  <c r="A4449" i="46"/>
  <c r="A4450" i="46"/>
  <c r="A4451" i="46"/>
  <c r="A4452" i="46"/>
  <c r="A4453" i="46"/>
  <c r="A4454" i="46"/>
  <c r="A4455" i="46"/>
  <c r="A4456" i="46"/>
  <c r="A4457" i="46"/>
  <c r="A4458" i="46"/>
  <c r="A4459" i="46"/>
  <c r="A4460" i="46"/>
  <c r="A4461" i="46"/>
  <c r="A4462" i="46"/>
  <c r="A4463" i="46"/>
  <c r="A4464" i="46"/>
  <c r="A4465" i="46"/>
  <c r="A4466" i="46"/>
  <c r="A4467" i="46"/>
  <c r="A4468" i="46"/>
  <c r="A4469" i="46"/>
  <c r="A4470" i="46"/>
  <c r="A4471" i="46"/>
  <c r="A4472" i="46"/>
  <c r="A4473" i="46"/>
  <c r="A4474" i="46"/>
  <c r="A4475" i="46"/>
  <c r="A4476" i="46"/>
  <c r="A4477" i="46"/>
  <c r="A4478" i="46"/>
  <c r="A4479" i="46"/>
  <c r="A4480" i="46"/>
  <c r="A4481" i="46"/>
  <c r="A4482" i="46"/>
  <c r="A4483" i="46"/>
  <c r="A4484" i="46"/>
  <c r="A4485" i="46"/>
  <c r="A4486" i="46"/>
  <c r="A4487" i="46"/>
  <c r="A4488" i="46"/>
  <c r="A4489" i="46"/>
  <c r="A4490" i="46"/>
  <c r="A4491" i="46"/>
  <c r="A4492" i="46"/>
  <c r="A4493" i="46"/>
  <c r="A4494" i="46"/>
  <c r="A4495" i="46"/>
  <c r="A4496" i="46"/>
  <c r="A4497" i="46"/>
  <c r="A4498" i="46"/>
  <c r="A4499" i="46"/>
  <c r="A4500" i="46"/>
  <c r="A4501" i="46"/>
  <c r="A4502" i="46"/>
  <c r="A4503" i="46"/>
  <c r="A4504" i="46"/>
  <c r="A4505" i="46"/>
  <c r="A4506" i="46"/>
  <c r="A4507" i="46"/>
  <c r="A4508" i="46"/>
  <c r="A4509" i="46"/>
  <c r="A4510" i="46"/>
  <c r="A4511" i="46"/>
  <c r="A4512" i="46"/>
  <c r="A4513" i="46"/>
  <c r="A4514" i="46"/>
  <c r="A4515" i="46"/>
  <c r="A4516" i="46"/>
  <c r="A4517" i="46"/>
  <c r="A4518" i="46"/>
  <c r="A4519" i="46"/>
  <c r="A4520" i="46"/>
  <c r="A4521" i="46"/>
  <c r="A4522" i="46"/>
  <c r="A4523" i="46"/>
  <c r="A4524" i="46"/>
  <c r="A4525" i="46"/>
  <c r="A4526" i="46"/>
  <c r="A4527" i="46"/>
  <c r="A4528" i="46"/>
  <c r="A4529" i="46"/>
  <c r="A4530" i="46"/>
  <c r="A4531" i="46"/>
  <c r="A4532" i="46"/>
  <c r="A4533" i="46"/>
  <c r="A4534" i="46"/>
  <c r="A4535" i="46"/>
  <c r="A4536" i="46"/>
  <c r="A4537" i="46"/>
  <c r="A4538" i="46"/>
  <c r="A4539" i="46"/>
  <c r="A4540" i="46"/>
  <c r="A4541" i="46"/>
  <c r="A4542" i="46"/>
  <c r="A4543" i="46"/>
  <c r="A4544" i="46"/>
  <c r="A4545" i="46"/>
  <c r="A4546" i="46"/>
  <c r="A4547" i="46"/>
  <c r="A4548" i="46"/>
  <c r="A4549" i="46"/>
  <c r="A4550" i="46"/>
  <c r="A4551" i="46"/>
  <c r="A4552" i="46"/>
  <c r="A4553" i="46"/>
  <c r="A4554" i="46"/>
  <c r="A4555" i="46"/>
  <c r="A4556" i="46"/>
  <c r="A4557" i="46"/>
  <c r="A4558" i="46"/>
  <c r="A4559" i="46"/>
  <c r="A4560" i="46"/>
  <c r="A4561" i="46"/>
  <c r="A4562" i="46"/>
  <c r="A4563" i="46"/>
  <c r="A4564" i="46"/>
  <c r="A4565" i="46"/>
  <c r="A4566" i="46"/>
  <c r="A4567" i="46"/>
  <c r="A4568" i="46"/>
  <c r="A4569" i="46"/>
  <c r="A4570" i="46"/>
  <c r="A4571" i="46"/>
  <c r="A4572" i="46"/>
  <c r="A4573" i="46"/>
  <c r="A4574" i="46"/>
  <c r="A4575" i="46"/>
  <c r="A4576" i="46"/>
  <c r="A4577" i="46"/>
  <c r="A4578" i="46"/>
  <c r="A4579" i="46"/>
  <c r="A4580" i="46"/>
  <c r="A4581" i="46"/>
  <c r="A4582" i="46"/>
  <c r="A4583" i="46"/>
  <c r="A4584" i="46"/>
  <c r="A4585" i="46"/>
  <c r="A4586" i="46"/>
  <c r="A4587" i="46"/>
  <c r="A4588" i="46"/>
  <c r="A4589" i="46"/>
  <c r="A4590" i="46"/>
  <c r="A4591" i="46"/>
  <c r="A4592" i="46"/>
  <c r="A4593" i="46"/>
  <c r="A4594" i="46"/>
  <c r="A4595" i="46"/>
  <c r="A4596" i="46"/>
  <c r="A4597" i="46"/>
  <c r="A4598" i="46"/>
  <c r="A4599" i="46"/>
  <c r="A4600" i="46"/>
  <c r="A4601" i="46"/>
  <c r="A4602" i="46"/>
  <c r="A4603" i="46"/>
  <c r="A4604" i="46"/>
  <c r="A4605" i="46"/>
  <c r="A4606" i="46"/>
  <c r="A4607" i="46"/>
  <c r="A4608" i="46"/>
  <c r="A4609" i="46"/>
  <c r="A4610" i="46"/>
  <c r="A4611" i="46"/>
  <c r="A4612" i="46"/>
  <c r="A4613" i="46"/>
  <c r="A4614" i="46"/>
  <c r="A4615" i="46"/>
  <c r="A4616" i="46"/>
  <c r="A4617" i="46"/>
  <c r="A4618" i="46"/>
  <c r="A4619" i="46"/>
  <c r="A4620" i="46"/>
  <c r="A4621" i="46"/>
  <c r="A4622" i="46"/>
  <c r="A4623" i="46"/>
  <c r="A4624" i="46"/>
  <c r="A4625" i="46"/>
  <c r="A4626" i="46"/>
  <c r="A4627" i="46"/>
  <c r="A4628" i="46"/>
  <c r="A4629" i="46"/>
  <c r="A4630" i="46"/>
  <c r="A4631" i="46"/>
  <c r="A4632" i="46"/>
  <c r="A4633" i="46"/>
  <c r="A4634" i="46"/>
  <c r="A4635" i="46"/>
  <c r="A4636" i="46"/>
  <c r="A4637" i="46"/>
  <c r="A4638" i="46"/>
  <c r="A4639" i="46"/>
  <c r="A4640" i="46"/>
  <c r="A4641" i="46"/>
  <c r="A4642" i="46"/>
  <c r="A4643" i="46"/>
  <c r="A4644" i="46"/>
  <c r="A4645" i="46"/>
  <c r="A4646" i="46"/>
  <c r="A4647" i="46"/>
  <c r="A4648" i="46"/>
  <c r="A4649" i="46"/>
  <c r="A4650" i="46"/>
  <c r="A4651" i="46"/>
  <c r="A4652" i="46"/>
  <c r="A4653" i="46"/>
  <c r="A4654" i="46"/>
  <c r="A4655" i="46"/>
  <c r="A4656" i="46"/>
  <c r="A4657" i="46"/>
  <c r="A4658" i="46"/>
  <c r="A4659" i="46"/>
  <c r="A4660" i="46"/>
  <c r="A4661" i="46"/>
  <c r="A4662" i="46"/>
  <c r="A4663" i="46"/>
  <c r="A4664" i="46"/>
  <c r="A4665" i="46"/>
  <c r="A4666" i="46"/>
  <c r="A4667" i="46"/>
  <c r="A4668" i="46"/>
  <c r="A4669" i="46"/>
  <c r="A4670" i="46"/>
  <c r="A4671" i="46"/>
  <c r="A4672" i="46"/>
  <c r="A4673" i="46"/>
  <c r="A4674" i="46"/>
  <c r="A4675" i="46"/>
  <c r="A4676" i="46"/>
  <c r="A4677" i="46"/>
  <c r="A4678" i="46"/>
  <c r="A4679" i="46"/>
  <c r="A4680" i="46"/>
  <c r="A4681" i="46"/>
  <c r="A4682" i="46"/>
  <c r="A4683" i="46"/>
  <c r="A4684" i="46"/>
  <c r="A4685" i="46"/>
  <c r="A4686" i="46"/>
  <c r="A4687" i="46"/>
  <c r="A4688" i="46"/>
  <c r="A4689" i="46"/>
  <c r="A4690" i="46"/>
  <c r="A4691" i="46"/>
  <c r="A4692" i="46"/>
  <c r="A4693" i="46"/>
  <c r="A4694" i="46"/>
  <c r="A4695" i="46"/>
  <c r="A4696" i="46"/>
  <c r="A4697" i="46"/>
  <c r="A4698" i="46"/>
  <c r="A4699" i="46"/>
  <c r="A4700" i="46"/>
  <c r="A4701" i="46"/>
  <c r="A4702" i="46"/>
  <c r="A4703" i="46"/>
  <c r="A4704" i="46"/>
  <c r="A4705" i="46"/>
  <c r="A4706" i="46"/>
  <c r="A4707" i="46"/>
  <c r="A4708" i="46"/>
  <c r="A4709" i="46"/>
  <c r="A4710" i="46"/>
  <c r="A4711" i="46"/>
  <c r="A4712" i="46"/>
  <c r="A4713" i="46"/>
  <c r="A4714" i="46"/>
  <c r="A4715" i="46"/>
  <c r="A4716" i="46"/>
  <c r="A4717" i="46"/>
  <c r="A4718" i="46"/>
  <c r="A4719" i="46"/>
  <c r="A4720" i="46"/>
  <c r="A4721" i="46"/>
  <c r="A4722" i="46"/>
  <c r="A4723" i="46"/>
  <c r="A4724" i="46"/>
  <c r="A4725" i="46"/>
  <c r="A4726" i="46"/>
  <c r="A4727" i="46"/>
  <c r="A4728" i="46"/>
  <c r="A4729" i="46"/>
  <c r="A4730" i="46"/>
  <c r="A4731" i="46"/>
  <c r="A4732" i="46"/>
  <c r="A4733" i="46"/>
  <c r="A4734" i="46"/>
  <c r="A4735" i="46"/>
  <c r="A4736" i="46"/>
  <c r="A4737" i="46"/>
  <c r="A4738" i="46"/>
  <c r="A4739" i="46"/>
  <c r="A4740" i="46"/>
  <c r="A4741" i="46"/>
  <c r="A4742" i="46"/>
  <c r="A4743" i="46"/>
  <c r="A4744" i="46"/>
  <c r="A4745" i="46"/>
  <c r="A4746" i="46"/>
  <c r="A4747" i="46"/>
  <c r="A4748" i="46"/>
  <c r="A4749" i="46"/>
  <c r="A4750" i="46"/>
  <c r="A4751" i="46"/>
  <c r="A4752" i="46"/>
  <c r="A4753" i="46"/>
  <c r="A4754" i="46"/>
  <c r="A4755" i="46"/>
  <c r="A4756" i="46"/>
  <c r="A4757" i="46"/>
  <c r="A4758" i="46"/>
  <c r="A4759" i="46"/>
  <c r="A4760" i="46"/>
  <c r="A4761" i="46"/>
  <c r="A4762" i="46"/>
  <c r="A4763" i="46"/>
  <c r="A4764" i="46"/>
  <c r="A4765" i="46"/>
  <c r="A4766" i="46"/>
  <c r="A4767" i="46"/>
  <c r="A4768" i="46"/>
  <c r="A4769" i="46"/>
  <c r="A4770" i="46"/>
  <c r="A4771" i="46"/>
  <c r="A4772" i="46"/>
  <c r="A4773" i="46"/>
  <c r="A4774" i="46"/>
  <c r="A4775" i="46"/>
  <c r="A4776" i="46"/>
  <c r="A4777" i="46"/>
  <c r="A4778" i="46"/>
  <c r="A4779" i="46"/>
  <c r="A4780" i="46"/>
  <c r="A4781" i="46"/>
  <c r="A4782" i="46"/>
  <c r="A4783" i="46"/>
  <c r="A4784" i="46"/>
  <c r="A4785" i="46"/>
  <c r="A4786" i="46"/>
  <c r="A4787" i="46"/>
  <c r="A4788" i="46"/>
  <c r="A4789" i="46"/>
  <c r="A4790" i="46"/>
  <c r="A4791" i="46"/>
  <c r="A4792" i="46"/>
  <c r="A4793" i="46"/>
  <c r="A4794" i="46"/>
  <c r="A4795" i="46"/>
  <c r="A4796" i="46"/>
  <c r="A4797" i="46"/>
  <c r="A4798" i="46"/>
  <c r="A4799" i="46"/>
  <c r="A4800" i="46"/>
  <c r="A4801" i="46"/>
  <c r="A4802" i="46"/>
  <c r="A4803" i="46"/>
  <c r="A4804" i="46"/>
  <c r="A4805" i="46"/>
  <c r="A4806" i="46"/>
  <c r="A4807" i="46"/>
  <c r="A4808" i="46"/>
  <c r="A4809" i="46"/>
  <c r="A4810" i="46"/>
  <c r="A4811" i="46"/>
  <c r="A4812" i="46"/>
  <c r="A4813" i="46"/>
  <c r="A4814" i="46"/>
  <c r="A4815" i="46"/>
  <c r="A4816" i="46"/>
  <c r="A4817" i="46"/>
  <c r="A4818" i="46"/>
  <c r="A4819" i="46"/>
  <c r="A4820" i="46"/>
  <c r="A4821" i="46"/>
  <c r="A4822" i="46"/>
  <c r="A4823" i="46"/>
  <c r="A4824" i="46"/>
  <c r="A4825" i="46"/>
  <c r="A4826" i="46"/>
  <c r="A4827" i="46"/>
  <c r="A4828" i="46"/>
  <c r="A4829" i="46"/>
  <c r="A4830" i="46"/>
  <c r="A4831" i="46"/>
  <c r="A4832" i="46"/>
  <c r="A4833" i="46"/>
  <c r="A4834" i="46"/>
  <c r="A4835" i="46"/>
  <c r="A4836" i="46"/>
  <c r="A4837" i="46"/>
  <c r="A4838" i="46"/>
  <c r="A4839" i="46"/>
  <c r="A4840" i="46"/>
  <c r="A4841" i="46"/>
  <c r="A4842" i="46"/>
  <c r="A4843" i="46"/>
  <c r="A4844" i="46"/>
  <c r="A4845" i="46"/>
  <c r="A4846" i="46"/>
  <c r="A4847" i="46"/>
  <c r="A4848" i="46"/>
  <c r="A4849" i="46"/>
  <c r="A4850" i="46"/>
  <c r="A4851" i="46"/>
  <c r="A4852" i="46"/>
  <c r="A4853" i="46"/>
  <c r="A4854" i="46"/>
  <c r="A4855" i="46"/>
  <c r="A4856" i="46"/>
  <c r="A4857" i="46"/>
  <c r="A4858" i="46"/>
  <c r="A4859" i="46"/>
  <c r="A4860" i="46"/>
  <c r="A4861" i="46"/>
  <c r="A4862" i="46"/>
  <c r="A4863" i="46"/>
  <c r="A4864" i="46"/>
  <c r="A4865" i="46"/>
  <c r="A4866" i="46"/>
  <c r="A4867" i="46"/>
  <c r="A4868" i="46"/>
  <c r="A4869" i="46"/>
  <c r="A4870" i="46"/>
  <c r="A4871" i="46"/>
  <c r="A4872" i="46"/>
  <c r="A4873" i="46"/>
  <c r="A4874" i="46"/>
  <c r="A4875" i="46"/>
  <c r="A4876" i="46"/>
  <c r="A4877" i="46"/>
  <c r="A4878" i="46"/>
  <c r="A4879" i="46"/>
  <c r="A4880" i="46"/>
  <c r="A4881" i="46"/>
  <c r="A4882" i="46"/>
  <c r="A4883" i="46"/>
  <c r="A4884" i="46"/>
  <c r="A4885" i="46"/>
  <c r="A4886" i="46"/>
  <c r="A4887" i="46"/>
  <c r="A4888" i="46"/>
  <c r="A4889" i="46"/>
  <c r="A4890" i="46"/>
  <c r="A4891" i="46"/>
  <c r="A4892" i="46"/>
  <c r="A4893" i="46"/>
  <c r="A4894" i="46"/>
  <c r="A4895" i="46"/>
  <c r="A4896" i="46"/>
  <c r="A4897" i="46"/>
  <c r="A4898" i="46"/>
  <c r="A4899" i="46"/>
  <c r="A4900" i="46"/>
  <c r="A4901" i="46"/>
  <c r="A4902" i="46"/>
  <c r="A4903" i="46"/>
  <c r="A4904" i="46"/>
  <c r="A4905" i="46"/>
  <c r="A4906" i="46"/>
  <c r="A4907" i="46"/>
  <c r="A4908" i="46"/>
  <c r="A4909" i="46"/>
  <c r="A4910" i="46"/>
  <c r="A4911" i="46"/>
  <c r="A4912" i="46"/>
  <c r="A4913" i="46"/>
  <c r="A4914" i="46"/>
  <c r="A4915" i="46"/>
  <c r="A4916" i="46"/>
  <c r="A4917" i="46"/>
  <c r="A4918" i="46"/>
  <c r="A4919" i="46"/>
  <c r="A4920" i="46"/>
  <c r="A4921" i="46"/>
  <c r="A4922" i="46"/>
  <c r="A4923" i="46"/>
  <c r="A4924" i="46"/>
  <c r="A4925" i="46"/>
  <c r="A4926" i="46"/>
  <c r="A4927" i="46"/>
  <c r="A4928" i="46"/>
  <c r="A4929" i="46"/>
  <c r="A4930" i="46"/>
  <c r="A4931" i="46"/>
  <c r="A4932" i="46"/>
  <c r="A4933" i="46"/>
  <c r="A4934" i="46"/>
  <c r="A4935" i="46"/>
  <c r="A4936" i="46"/>
  <c r="A4937" i="46"/>
  <c r="A4938" i="46"/>
  <c r="A4939" i="46"/>
  <c r="A4940" i="46"/>
  <c r="A4941" i="46"/>
  <c r="A4942" i="46"/>
  <c r="A4943" i="46"/>
  <c r="A4944" i="46"/>
  <c r="A4945" i="46"/>
  <c r="A4946" i="46"/>
  <c r="A4947" i="46"/>
  <c r="A4948" i="46"/>
  <c r="A4949" i="46"/>
  <c r="A4950" i="46"/>
  <c r="A4951" i="46"/>
  <c r="A4952" i="46"/>
  <c r="A4953" i="46"/>
  <c r="A4954" i="46"/>
  <c r="A4955" i="46"/>
  <c r="A4956" i="46"/>
  <c r="A4957" i="46"/>
  <c r="A4958" i="46"/>
  <c r="A4959" i="46"/>
  <c r="A4960" i="46"/>
  <c r="A4961" i="46"/>
  <c r="A4962" i="46"/>
  <c r="A4963" i="46"/>
  <c r="A4964" i="46"/>
  <c r="A4965" i="46"/>
  <c r="A4966" i="46"/>
  <c r="A4967" i="46"/>
  <c r="A4968" i="46"/>
  <c r="A4969" i="46"/>
  <c r="A4970" i="46"/>
  <c r="A4971" i="46"/>
  <c r="A4972" i="46"/>
  <c r="A4973" i="46"/>
  <c r="A4974" i="46"/>
  <c r="A4975" i="46"/>
  <c r="A4976" i="46"/>
  <c r="A4977" i="46"/>
  <c r="A4978" i="46"/>
  <c r="A4979" i="46"/>
  <c r="A4980" i="46"/>
  <c r="A4981" i="46"/>
  <c r="A4982" i="46"/>
  <c r="A4983" i="46"/>
  <c r="A4984" i="46"/>
  <c r="A4985" i="46"/>
  <c r="A4986" i="46"/>
  <c r="A4987" i="46"/>
  <c r="A4988" i="46"/>
  <c r="A4989" i="46"/>
  <c r="A4990" i="46"/>
  <c r="A4991" i="46"/>
  <c r="A4992" i="46"/>
  <c r="A4993" i="46"/>
  <c r="A4994" i="46"/>
  <c r="A4995" i="46"/>
  <c r="A4996" i="46"/>
  <c r="A4997" i="46"/>
  <c r="A4998" i="46"/>
  <c r="A4999" i="46"/>
  <c r="A5000" i="46"/>
  <c r="A5001" i="46"/>
  <c r="A5002" i="46"/>
  <c r="A5003" i="46"/>
  <c r="A5004" i="46"/>
  <c r="A5005" i="46"/>
  <c r="A5006" i="46"/>
  <c r="A5007" i="46"/>
  <c r="A5008" i="46"/>
  <c r="A5009" i="46"/>
  <c r="A5010" i="46"/>
  <c r="A5011" i="46"/>
  <c r="A5012" i="46"/>
  <c r="A5013" i="46"/>
  <c r="A5014" i="46"/>
  <c r="A5015" i="46"/>
  <c r="A5016" i="46"/>
  <c r="A5017" i="46"/>
  <c r="A5018" i="46"/>
  <c r="A5019" i="46"/>
  <c r="A5020" i="46"/>
  <c r="A5021" i="46"/>
  <c r="A5022" i="46"/>
  <c r="A5023" i="46"/>
  <c r="A5024" i="46"/>
  <c r="A5025" i="46"/>
  <c r="A5026" i="46"/>
  <c r="A5027" i="46"/>
  <c r="A5028" i="46"/>
  <c r="A5029" i="46"/>
  <c r="A5030" i="46"/>
  <c r="A5031" i="46"/>
  <c r="A5032" i="46"/>
  <c r="A5033" i="46"/>
  <c r="A5034" i="46"/>
  <c r="A5035" i="46"/>
  <c r="A5036" i="46"/>
  <c r="A5037" i="46"/>
  <c r="A5038" i="46"/>
  <c r="A5039" i="46"/>
  <c r="A5040" i="46"/>
  <c r="A5041" i="46"/>
  <c r="A5042" i="46"/>
  <c r="A5043" i="46"/>
  <c r="A5044" i="46"/>
  <c r="A5045" i="46"/>
  <c r="A5046" i="46"/>
  <c r="A5047" i="46"/>
  <c r="A5048" i="46"/>
  <c r="A5049" i="46"/>
  <c r="A5050" i="46"/>
  <c r="A5051" i="46"/>
  <c r="A5052" i="46"/>
  <c r="A5053" i="46"/>
  <c r="A5054" i="46"/>
  <c r="A5055" i="46"/>
  <c r="A5056" i="46"/>
  <c r="A5057" i="46"/>
  <c r="A5058" i="46"/>
  <c r="A5059" i="46"/>
  <c r="A5060" i="46"/>
  <c r="A5061" i="46"/>
  <c r="A5062" i="46"/>
  <c r="A5063" i="46"/>
  <c r="A5064" i="46"/>
  <c r="A5065" i="46"/>
  <c r="A5066" i="46"/>
  <c r="A5067" i="46"/>
  <c r="A5068" i="46"/>
  <c r="A5069" i="46"/>
  <c r="A5070" i="46"/>
  <c r="A5071" i="46"/>
  <c r="A5072" i="46"/>
  <c r="A5073" i="46"/>
  <c r="A5074" i="46"/>
  <c r="A5075" i="46"/>
  <c r="A5076" i="46"/>
  <c r="A5077" i="46"/>
  <c r="A5078" i="46"/>
  <c r="A5079" i="46"/>
  <c r="A5080" i="46"/>
  <c r="A5081" i="46"/>
  <c r="A5082" i="46"/>
  <c r="A5083" i="46"/>
  <c r="A5084" i="46"/>
  <c r="A5085" i="46"/>
  <c r="A5086" i="46"/>
  <c r="A5087" i="46"/>
  <c r="A5088" i="46"/>
  <c r="A5089" i="46"/>
  <c r="A5090" i="46"/>
  <c r="A5091" i="46"/>
  <c r="A5092" i="46"/>
  <c r="A5093" i="46"/>
  <c r="A5094" i="46"/>
  <c r="A5095" i="46"/>
  <c r="A5096" i="46"/>
  <c r="A5097" i="46"/>
  <c r="A5098" i="46"/>
  <c r="A5099" i="46"/>
  <c r="A5100" i="46"/>
  <c r="A5101" i="46"/>
  <c r="A5102" i="46"/>
  <c r="A5103" i="46"/>
  <c r="A5104" i="46"/>
  <c r="A5105" i="46"/>
  <c r="A5106" i="46"/>
  <c r="A5107" i="46"/>
  <c r="A5108" i="46"/>
  <c r="A5109" i="46"/>
  <c r="A5110" i="46"/>
  <c r="A5111" i="46"/>
  <c r="A5112" i="46"/>
  <c r="A5113" i="46"/>
  <c r="A5114" i="46"/>
  <c r="A5115" i="46"/>
  <c r="A5116" i="46"/>
  <c r="A5117" i="46"/>
  <c r="A5118" i="46"/>
  <c r="A5119" i="46"/>
  <c r="A5120" i="46"/>
  <c r="A5121" i="46"/>
  <c r="A5122" i="46"/>
  <c r="A5123" i="46"/>
  <c r="A5124" i="46"/>
  <c r="A5125" i="46"/>
  <c r="A5126" i="46"/>
  <c r="A5127" i="46"/>
  <c r="A5128" i="46"/>
  <c r="A5129" i="46"/>
  <c r="A5130" i="46"/>
  <c r="A5131" i="46"/>
  <c r="A5132" i="46"/>
  <c r="A5133" i="46"/>
  <c r="A5134" i="46"/>
  <c r="A5135" i="46"/>
  <c r="A5136" i="46"/>
  <c r="A5137" i="46"/>
  <c r="A5138" i="46"/>
  <c r="A5139" i="46"/>
  <c r="A5140" i="46"/>
  <c r="A5141" i="46"/>
  <c r="A5142" i="46"/>
  <c r="A5143" i="46"/>
  <c r="A5144" i="46"/>
  <c r="A5145" i="46"/>
  <c r="A5146" i="46"/>
  <c r="A5147" i="46"/>
  <c r="A5148" i="46"/>
  <c r="A5149" i="46"/>
  <c r="A5150" i="46"/>
  <c r="A5151" i="46"/>
  <c r="A5152" i="46"/>
  <c r="A5153" i="46"/>
  <c r="A5154" i="46"/>
  <c r="A5155" i="46"/>
  <c r="A5156" i="46"/>
  <c r="A5157" i="46"/>
  <c r="A5158" i="46"/>
  <c r="A5159" i="46"/>
  <c r="A5160" i="46"/>
  <c r="A5161" i="46"/>
  <c r="A5162" i="46"/>
  <c r="A5163" i="46"/>
  <c r="A5164" i="46"/>
  <c r="A5165" i="46"/>
  <c r="A5166" i="46"/>
  <c r="A5167" i="46"/>
  <c r="A5168" i="46"/>
  <c r="A5169" i="46"/>
  <c r="A5170" i="46"/>
  <c r="A5171" i="46"/>
  <c r="A5172" i="46"/>
  <c r="A5173" i="46"/>
  <c r="A5174" i="46"/>
  <c r="A5175" i="46"/>
  <c r="A5176" i="46"/>
  <c r="A5177" i="46"/>
  <c r="A5178" i="46"/>
  <c r="A5179" i="46"/>
  <c r="A5180" i="46"/>
  <c r="A5181" i="46"/>
  <c r="A5182" i="46"/>
  <c r="A5183" i="46"/>
  <c r="A5184" i="46"/>
  <c r="A5185" i="46"/>
  <c r="A5186" i="46"/>
  <c r="A5187" i="46"/>
  <c r="A5188" i="46"/>
  <c r="A5189" i="46"/>
  <c r="A5190" i="46"/>
  <c r="A5191" i="46"/>
  <c r="A5192" i="46"/>
  <c r="A5193" i="46"/>
  <c r="A5194" i="46"/>
  <c r="A5195" i="46"/>
  <c r="A5196" i="46"/>
  <c r="A5197" i="46"/>
  <c r="A5198" i="46"/>
  <c r="A5199" i="46"/>
  <c r="A5200" i="46"/>
  <c r="A5201" i="46"/>
  <c r="A5202" i="46"/>
  <c r="A5203" i="46"/>
  <c r="A5204" i="46"/>
  <c r="A5205" i="46"/>
  <c r="A5206" i="46"/>
  <c r="A5207" i="46"/>
  <c r="A5208" i="46"/>
  <c r="A5209" i="46"/>
  <c r="A5210" i="46"/>
  <c r="A5211" i="46"/>
  <c r="A5212" i="46"/>
  <c r="A5213" i="46"/>
  <c r="A5214" i="46"/>
  <c r="A5215" i="46"/>
  <c r="A5216" i="46"/>
  <c r="A5217" i="46"/>
  <c r="A5218" i="46"/>
  <c r="A5219" i="46"/>
  <c r="A5220" i="46"/>
  <c r="A5221" i="46"/>
  <c r="A5222" i="46"/>
  <c r="A5223" i="46"/>
  <c r="A5224" i="46"/>
  <c r="A5225" i="46"/>
  <c r="A5226" i="46"/>
  <c r="A5227" i="46"/>
  <c r="A5228" i="46"/>
  <c r="A5229" i="46"/>
  <c r="A5230" i="46"/>
  <c r="A5231" i="46"/>
  <c r="A5232" i="46"/>
  <c r="A5233" i="46"/>
  <c r="A5234" i="46"/>
  <c r="A5235" i="46"/>
  <c r="A5236" i="46"/>
  <c r="A5237" i="46"/>
  <c r="A5238" i="46"/>
  <c r="A5239" i="46"/>
  <c r="A5240" i="46"/>
  <c r="A5241" i="46"/>
  <c r="A5242" i="46"/>
  <c r="A5243" i="46"/>
  <c r="A5244" i="46"/>
  <c r="A5245" i="46"/>
  <c r="A5246" i="46"/>
  <c r="A5247" i="46"/>
  <c r="A5248" i="46"/>
  <c r="A5249" i="46"/>
  <c r="A5250" i="46"/>
  <c r="A5251" i="46"/>
  <c r="A5252" i="46"/>
  <c r="A5253" i="46"/>
  <c r="A5254" i="46"/>
  <c r="A5255" i="46"/>
  <c r="A5256" i="46"/>
  <c r="A5257" i="46"/>
  <c r="A5258" i="46"/>
  <c r="A5259" i="46"/>
  <c r="A5260" i="46"/>
  <c r="A5261" i="46"/>
  <c r="A5262" i="46"/>
  <c r="A5263" i="46"/>
  <c r="A5264" i="46"/>
  <c r="A5265" i="46"/>
  <c r="A5266" i="46"/>
  <c r="A5267" i="46"/>
  <c r="A5268" i="46"/>
  <c r="A5269" i="46"/>
  <c r="A5270" i="46"/>
  <c r="A5271" i="46"/>
  <c r="A5272" i="46"/>
  <c r="A5273" i="46"/>
  <c r="A5274" i="46"/>
  <c r="A5275" i="46"/>
  <c r="A5276" i="46"/>
  <c r="A5277" i="46"/>
  <c r="A5278" i="46"/>
  <c r="A5279" i="46"/>
  <c r="A5280" i="46"/>
  <c r="A5281" i="46"/>
  <c r="A5282" i="46"/>
  <c r="A5283" i="46"/>
  <c r="A5284" i="46"/>
  <c r="A5285" i="46"/>
  <c r="A5286" i="46"/>
  <c r="A5287" i="46"/>
  <c r="A5288" i="46"/>
  <c r="A5289" i="46"/>
  <c r="A5290" i="46"/>
  <c r="A5291" i="46"/>
  <c r="A5292" i="46"/>
  <c r="A5293" i="46"/>
  <c r="A5294" i="46"/>
  <c r="A5295" i="46"/>
  <c r="A5296" i="46"/>
  <c r="A5297" i="46"/>
  <c r="A5298" i="46"/>
  <c r="A5299" i="46"/>
  <c r="A5300" i="46"/>
  <c r="A5301" i="46"/>
  <c r="A5302" i="46"/>
  <c r="A5303" i="46"/>
  <c r="A5304" i="46"/>
  <c r="A5305" i="46"/>
  <c r="A5306" i="46"/>
  <c r="A5307" i="46"/>
  <c r="A5308" i="46"/>
  <c r="A5309" i="46"/>
  <c r="A5310" i="46"/>
  <c r="A5311" i="46"/>
  <c r="A5312" i="46"/>
  <c r="A5313" i="46"/>
  <c r="A5314" i="46"/>
  <c r="A5315" i="46"/>
  <c r="A5316" i="46"/>
  <c r="A5317" i="46"/>
  <c r="A5318" i="46"/>
  <c r="A5319" i="46"/>
  <c r="A5320" i="46"/>
  <c r="A5321" i="46"/>
  <c r="A5322" i="46"/>
  <c r="A5323" i="46"/>
  <c r="A5324" i="46"/>
  <c r="A5325" i="46"/>
  <c r="A5326" i="46"/>
  <c r="A5327" i="46"/>
  <c r="A5328" i="46"/>
  <c r="A5329" i="46"/>
  <c r="A5330" i="46"/>
  <c r="A5331" i="46"/>
  <c r="A5332" i="46"/>
  <c r="A5333" i="46"/>
  <c r="A5334" i="46"/>
  <c r="A5335" i="46"/>
  <c r="A5336" i="46"/>
  <c r="A5337" i="46"/>
  <c r="A5338" i="46"/>
  <c r="A5339" i="46"/>
  <c r="A5340" i="46"/>
  <c r="A5341" i="46"/>
  <c r="A5342" i="46"/>
  <c r="A5343" i="46"/>
  <c r="A5344" i="46"/>
  <c r="A5345" i="46"/>
  <c r="A5346" i="46"/>
  <c r="A5347" i="46"/>
  <c r="A5348" i="46"/>
  <c r="A5349" i="46"/>
  <c r="A5350" i="46"/>
  <c r="A5351" i="46"/>
  <c r="A5352" i="46"/>
  <c r="A5353" i="46"/>
  <c r="A5354" i="46"/>
  <c r="A5355" i="46"/>
  <c r="A5356" i="46"/>
  <c r="A5357" i="46"/>
  <c r="A5358" i="46"/>
  <c r="A5359" i="46"/>
  <c r="A5360" i="46"/>
  <c r="A5361" i="46"/>
  <c r="A5362" i="46"/>
  <c r="A5363" i="46"/>
  <c r="A5364" i="46"/>
  <c r="A5365" i="46"/>
  <c r="A5366" i="46"/>
  <c r="A5367" i="46"/>
  <c r="A5368" i="46"/>
  <c r="A5369" i="46"/>
  <c r="A5370" i="46"/>
  <c r="A5371" i="46"/>
  <c r="A5372" i="46"/>
  <c r="A5373" i="46"/>
  <c r="A5374" i="46"/>
  <c r="A5375" i="46"/>
  <c r="A5376" i="46"/>
  <c r="A5377" i="46"/>
  <c r="A5378" i="46"/>
  <c r="A5379" i="46"/>
  <c r="A5380" i="46"/>
  <c r="A5381" i="46"/>
  <c r="A5382" i="46"/>
  <c r="A5383" i="46"/>
  <c r="A5384" i="46"/>
  <c r="A5385" i="46"/>
  <c r="A5386" i="46"/>
  <c r="A5387" i="46"/>
  <c r="A5388" i="46"/>
  <c r="A5389" i="46"/>
  <c r="A5390" i="46"/>
  <c r="A5391" i="46"/>
  <c r="A5392" i="46"/>
  <c r="A5393" i="46"/>
  <c r="A5394" i="46"/>
  <c r="A5395" i="46"/>
  <c r="A5396" i="46"/>
  <c r="A5397" i="46"/>
  <c r="A5398" i="46"/>
  <c r="A5399" i="46"/>
  <c r="A5400" i="46"/>
  <c r="A5401" i="46"/>
  <c r="A5402" i="46"/>
  <c r="A5403" i="46"/>
  <c r="A5404" i="46"/>
  <c r="A5405" i="46"/>
  <c r="A5406" i="46"/>
  <c r="A5407" i="46"/>
  <c r="A5408" i="46"/>
  <c r="A5409" i="46"/>
  <c r="A5410" i="46"/>
  <c r="A5411" i="46"/>
  <c r="A5412" i="46"/>
  <c r="A5413" i="46"/>
  <c r="A5414" i="46"/>
  <c r="A5415" i="46"/>
  <c r="A5416" i="46"/>
  <c r="A5417" i="46"/>
  <c r="A5418" i="46"/>
  <c r="A5419" i="46"/>
  <c r="A5420" i="46"/>
  <c r="A5421" i="46"/>
  <c r="A5422" i="46"/>
  <c r="A5423" i="46"/>
  <c r="A5424" i="46"/>
  <c r="A5425" i="46"/>
  <c r="A5426" i="46"/>
  <c r="A5427" i="46"/>
  <c r="A5428" i="46"/>
  <c r="A5429" i="46"/>
  <c r="A5430" i="46"/>
  <c r="A5431" i="46"/>
  <c r="A5432" i="46"/>
  <c r="A5433" i="46"/>
  <c r="A5434" i="46"/>
  <c r="A5435" i="46"/>
  <c r="A5436" i="46"/>
  <c r="A5437" i="46"/>
  <c r="A5438" i="46"/>
  <c r="A5439" i="46"/>
  <c r="A5440" i="46"/>
  <c r="A5441" i="46"/>
  <c r="A5442" i="46"/>
  <c r="A5443" i="46"/>
  <c r="A5444" i="46"/>
  <c r="A5445" i="46"/>
  <c r="A5446" i="46"/>
  <c r="A5447" i="46"/>
  <c r="A5448" i="46"/>
  <c r="A5449" i="46"/>
  <c r="A5450" i="46"/>
  <c r="A5451" i="46"/>
  <c r="A5452" i="46"/>
  <c r="A5453" i="46"/>
  <c r="A5454" i="46"/>
  <c r="A5455" i="46"/>
  <c r="A5456" i="46"/>
  <c r="A5457" i="46"/>
  <c r="A5458" i="46"/>
  <c r="A5459" i="46"/>
  <c r="A5460" i="46"/>
  <c r="A5461" i="46"/>
  <c r="A5462" i="46"/>
  <c r="A5463" i="46"/>
  <c r="A5464" i="46"/>
  <c r="A5465" i="46"/>
  <c r="A5466" i="46"/>
  <c r="A5467" i="46"/>
  <c r="A5468" i="46"/>
  <c r="A5469" i="46"/>
  <c r="A5470" i="46"/>
  <c r="A5471" i="46"/>
  <c r="A5472" i="46"/>
  <c r="A5473" i="46"/>
  <c r="A5474" i="46"/>
  <c r="A5475" i="46"/>
  <c r="A5476" i="46"/>
  <c r="A5477" i="46"/>
  <c r="A5478" i="46"/>
  <c r="A5479" i="46"/>
  <c r="A5480" i="46"/>
  <c r="A5481" i="46"/>
  <c r="A5482" i="46"/>
  <c r="A5483" i="46"/>
  <c r="A5484" i="46"/>
  <c r="A5485" i="46"/>
  <c r="A5486" i="46"/>
  <c r="A5487" i="46"/>
  <c r="A5488" i="46"/>
  <c r="A5489" i="46"/>
  <c r="A5490" i="46"/>
  <c r="A5491" i="46"/>
  <c r="A5492" i="46"/>
  <c r="A5493" i="46"/>
  <c r="A5494" i="46"/>
  <c r="A5495" i="46"/>
  <c r="A5496" i="46"/>
  <c r="A5497" i="46"/>
  <c r="A5498" i="46"/>
  <c r="A5499" i="46"/>
  <c r="A5500" i="46"/>
  <c r="A5501" i="46"/>
  <c r="A5502" i="46"/>
  <c r="A5503" i="46"/>
  <c r="A5504" i="46"/>
  <c r="A5505" i="46"/>
  <c r="A5506" i="46"/>
  <c r="A5507" i="46"/>
  <c r="A5508" i="46"/>
  <c r="A5509" i="46"/>
  <c r="A5510" i="46"/>
  <c r="A5511" i="46"/>
  <c r="A5512" i="46"/>
  <c r="A5513" i="46"/>
  <c r="A5514" i="46"/>
  <c r="A5515" i="46"/>
  <c r="A5516" i="46"/>
  <c r="A5517" i="46"/>
  <c r="A5518" i="46"/>
  <c r="A5519" i="46"/>
  <c r="A5520" i="46"/>
  <c r="A5521" i="46"/>
  <c r="A5522" i="46"/>
  <c r="A5523" i="46"/>
  <c r="A5524" i="46"/>
  <c r="A5525" i="46"/>
  <c r="A5526" i="46"/>
  <c r="A5527" i="46"/>
  <c r="A5528" i="46"/>
  <c r="A5529" i="46"/>
  <c r="A5530" i="46"/>
  <c r="A5531" i="46"/>
  <c r="A5532" i="46"/>
  <c r="A5533" i="46"/>
  <c r="A5534" i="46"/>
  <c r="A5535" i="46"/>
  <c r="A5536" i="46"/>
  <c r="A5537" i="46"/>
  <c r="A5538" i="46"/>
  <c r="A5539" i="46"/>
  <c r="A5540" i="46"/>
  <c r="A5541" i="46"/>
  <c r="A5542" i="46"/>
  <c r="A5543" i="46"/>
  <c r="A5544" i="46"/>
  <c r="A5545" i="46"/>
  <c r="A5546" i="46"/>
  <c r="A5547" i="46"/>
  <c r="A5548" i="46"/>
  <c r="A5549" i="46"/>
  <c r="A5550" i="46"/>
  <c r="A5551" i="46"/>
  <c r="A5552" i="46"/>
  <c r="A5553" i="46"/>
  <c r="A5554" i="46"/>
  <c r="A5555" i="46"/>
  <c r="A5556" i="46"/>
  <c r="A5557" i="46"/>
  <c r="A5558" i="46"/>
  <c r="A5559" i="46"/>
  <c r="A5560" i="46"/>
  <c r="A5561" i="46"/>
  <c r="A5562" i="46"/>
  <c r="A5563" i="46"/>
  <c r="A5564" i="46"/>
  <c r="A5565" i="46"/>
  <c r="A5566" i="46"/>
  <c r="A5567" i="46"/>
  <c r="A5568" i="46"/>
  <c r="A5569" i="46"/>
  <c r="A5570" i="46"/>
  <c r="A5571" i="46"/>
  <c r="A5572" i="46"/>
  <c r="A5573" i="46"/>
  <c r="A5574" i="46"/>
  <c r="A5575" i="46"/>
  <c r="A5576" i="46"/>
  <c r="A5577" i="46"/>
  <c r="A5578" i="46"/>
  <c r="A5579" i="46"/>
  <c r="A5580" i="46"/>
  <c r="A5581" i="46"/>
  <c r="A5582" i="46"/>
  <c r="A5583" i="46"/>
  <c r="A5584" i="46"/>
  <c r="A5585" i="46"/>
  <c r="A5586" i="46"/>
  <c r="A5587" i="46"/>
  <c r="A5588" i="46"/>
  <c r="A5589" i="46"/>
  <c r="A5590" i="46"/>
  <c r="A5591" i="46"/>
  <c r="A5592" i="46"/>
  <c r="A5593" i="46"/>
  <c r="A5594" i="46"/>
  <c r="A5595" i="46"/>
  <c r="A5596" i="46"/>
  <c r="A5597" i="46"/>
  <c r="A5598" i="46"/>
  <c r="A5599" i="46"/>
  <c r="A5600" i="46"/>
  <c r="A5601" i="46"/>
  <c r="A5602" i="46"/>
  <c r="A5603" i="46"/>
  <c r="A5604" i="46"/>
  <c r="A5605" i="46"/>
  <c r="A5606" i="46"/>
  <c r="A5607" i="46"/>
  <c r="A5608" i="46"/>
  <c r="A5609" i="46"/>
  <c r="A5610" i="46"/>
  <c r="A5611" i="46"/>
  <c r="A5612" i="46"/>
  <c r="A5613" i="46"/>
  <c r="A5614" i="46"/>
  <c r="A5615" i="46"/>
  <c r="A5616" i="46"/>
  <c r="A5617" i="46"/>
  <c r="A5618" i="46"/>
  <c r="A5619" i="46"/>
  <c r="A5620" i="46"/>
  <c r="A5621" i="46"/>
  <c r="A5622" i="46"/>
  <c r="A5623" i="46"/>
  <c r="A5624" i="46"/>
  <c r="A5625" i="46"/>
  <c r="A5626" i="46"/>
  <c r="A5627" i="46"/>
  <c r="A5628" i="46"/>
  <c r="A5629" i="46"/>
  <c r="A5630" i="46"/>
  <c r="A5631" i="46"/>
  <c r="A5632" i="46"/>
  <c r="A5633" i="46"/>
  <c r="A5634" i="46"/>
  <c r="A5635" i="46"/>
  <c r="A5636" i="46"/>
  <c r="A5637" i="46"/>
  <c r="A5638" i="46"/>
  <c r="A5639" i="46"/>
  <c r="A5640" i="46"/>
  <c r="A5641" i="46"/>
  <c r="A5642" i="46"/>
  <c r="A5643" i="46"/>
  <c r="A5644" i="46"/>
  <c r="A5645" i="46"/>
  <c r="A5646" i="46"/>
  <c r="A5647" i="46"/>
  <c r="A5648" i="46"/>
  <c r="A5649" i="46"/>
  <c r="A5650" i="46"/>
  <c r="A5651" i="46"/>
  <c r="A5652" i="46"/>
  <c r="A5653" i="46"/>
  <c r="A5654" i="46"/>
  <c r="A5655" i="46"/>
  <c r="A5656" i="46"/>
  <c r="A5657" i="46"/>
  <c r="A5658" i="46"/>
  <c r="A5659" i="46"/>
  <c r="A5660" i="46"/>
  <c r="A5661" i="46"/>
  <c r="A5662" i="46"/>
  <c r="A5663" i="46"/>
  <c r="A5664" i="46"/>
  <c r="A5665" i="46"/>
  <c r="A5666" i="46"/>
  <c r="A5667" i="46"/>
  <c r="A5668" i="46"/>
  <c r="A5669" i="46"/>
  <c r="A5670" i="46"/>
  <c r="A5671" i="46"/>
  <c r="A5672" i="46"/>
  <c r="A5673" i="46"/>
  <c r="A5674" i="46"/>
  <c r="A5675" i="46"/>
  <c r="A5676" i="46"/>
  <c r="A5677" i="46"/>
  <c r="A5678" i="46"/>
  <c r="A5679" i="46"/>
  <c r="A5680" i="46"/>
  <c r="A5681" i="46"/>
  <c r="A5682" i="46"/>
  <c r="A5683" i="46"/>
  <c r="A5684" i="46"/>
  <c r="A5685" i="46"/>
  <c r="A5686" i="46"/>
  <c r="A5687" i="46"/>
  <c r="A5688" i="46"/>
  <c r="A5689" i="46"/>
  <c r="A5690" i="46"/>
  <c r="A5691" i="46"/>
  <c r="A5692" i="46"/>
  <c r="A5693" i="46"/>
  <c r="A5694" i="46"/>
  <c r="A5695" i="46"/>
  <c r="A5696" i="46"/>
  <c r="A5697" i="46"/>
  <c r="A5698" i="46"/>
  <c r="A5699" i="46"/>
  <c r="A5700" i="46"/>
  <c r="A5701" i="46"/>
  <c r="A5702" i="46"/>
  <c r="A5703" i="46"/>
  <c r="A5704" i="46"/>
  <c r="A5705" i="46"/>
  <c r="A5706" i="46"/>
  <c r="A5707" i="46"/>
  <c r="A5708" i="46"/>
  <c r="A5709" i="46"/>
  <c r="A5710" i="46"/>
  <c r="A5711" i="46"/>
  <c r="A5712" i="46"/>
  <c r="A5713" i="46"/>
  <c r="A5714" i="46"/>
  <c r="A5715" i="46"/>
  <c r="A5716" i="46"/>
  <c r="A5717" i="46"/>
  <c r="A5718" i="46"/>
  <c r="A5719" i="46"/>
  <c r="A5720" i="46"/>
  <c r="A5721" i="46"/>
  <c r="A5722" i="46"/>
  <c r="A5723" i="46"/>
  <c r="A5724" i="46"/>
  <c r="A5725" i="46"/>
  <c r="A5726" i="46"/>
  <c r="A5727" i="46"/>
  <c r="A5728" i="46"/>
  <c r="A5729" i="46"/>
  <c r="A5730" i="46"/>
  <c r="A5731" i="46"/>
  <c r="A5732" i="46"/>
  <c r="A5733" i="46"/>
  <c r="A5734" i="46"/>
  <c r="A5735" i="46"/>
  <c r="A5736" i="46"/>
  <c r="A5737" i="46"/>
  <c r="A5738" i="46"/>
  <c r="A5739" i="46"/>
  <c r="A5740" i="46"/>
  <c r="A5741" i="46"/>
  <c r="A5742" i="46"/>
  <c r="A5743" i="46"/>
  <c r="A5744" i="46"/>
  <c r="A5745" i="46"/>
  <c r="A5746" i="46"/>
  <c r="A5747" i="46"/>
  <c r="A5748" i="46"/>
  <c r="A5749" i="46"/>
  <c r="A5750" i="46"/>
  <c r="A5751" i="46"/>
  <c r="A5752" i="46"/>
  <c r="A5753" i="46"/>
  <c r="A5754" i="46"/>
  <c r="A5755" i="46"/>
  <c r="A5756" i="46"/>
  <c r="A5757" i="46"/>
  <c r="A5758" i="46"/>
  <c r="A5759" i="46"/>
  <c r="A5760" i="46"/>
  <c r="A5761" i="46"/>
  <c r="A5762" i="46"/>
  <c r="A5763" i="46"/>
  <c r="A5764" i="46"/>
  <c r="A5765" i="46"/>
  <c r="A5766" i="46"/>
  <c r="A5767" i="46"/>
  <c r="A5768" i="46"/>
  <c r="A5769" i="46"/>
  <c r="A5770" i="46"/>
  <c r="A5771" i="46"/>
  <c r="A5772" i="46"/>
  <c r="A5773" i="46"/>
  <c r="A5774" i="46"/>
  <c r="A5775" i="46"/>
  <c r="A5776" i="46"/>
  <c r="A5777" i="46"/>
  <c r="A5778" i="46"/>
  <c r="A5779" i="46"/>
  <c r="A5780" i="46"/>
  <c r="A5781" i="46"/>
  <c r="A5782" i="46"/>
  <c r="A5783" i="46"/>
  <c r="A5784" i="46"/>
  <c r="A5785" i="46"/>
  <c r="A5786" i="46"/>
  <c r="A5787" i="46"/>
  <c r="A5788" i="46"/>
  <c r="A5789" i="46"/>
  <c r="A5790" i="46"/>
  <c r="A5791" i="46"/>
  <c r="A5792" i="46"/>
  <c r="A5793" i="46"/>
  <c r="A5794" i="46"/>
  <c r="A5795" i="46"/>
  <c r="A5796" i="46"/>
  <c r="A5797" i="46"/>
  <c r="A5798" i="46"/>
  <c r="A5799" i="46"/>
  <c r="A5800" i="46"/>
  <c r="A5801" i="46"/>
  <c r="A5802" i="46"/>
  <c r="A5803" i="46"/>
  <c r="A5804" i="46"/>
  <c r="A5805" i="46"/>
  <c r="A5806" i="46"/>
  <c r="A5807" i="46"/>
  <c r="A5808" i="46"/>
  <c r="A5809" i="46"/>
  <c r="A5810" i="46"/>
  <c r="A5811" i="46"/>
  <c r="A5812" i="46"/>
  <c r="A5813" i="46"/>
  <c r="A5814" i="46"/>
  <c r="A5815" i="46"/>
  <c r="A5816" i="46"/>
  <c r="A5817" i="46"/>
  <c r="A5818" i="46"/>
  <c r="A5819" i="46"/>
  <c r="A5820" i="46"/>
  <c r="A5821" i="46"/>
  <c r="A5822" i="46"/>
  <c r="A5823" i="46"/>
  <c r="A5824" i="46"/>
  <c r="A5825" i="46"/>
  <c r="A5826" i="46"/>
  <c r="A5827" i="46"/>
  <c r="A5828" i="46"/>
  <c r="A5829" i="46"/>
  <c r="A5830" i="46"/>
  <c r="A5831" i="46"/>
  <c r="A5832" i="46"/>
  <c r="A5833" i="46"/>
  <c r="A5834" i="46"/>
  <c r="A5835" i="46"/>
  <c r="A5836" i="46"/>
  <c r="A5837" i="46"/>
  <c r="A5838" i="46"/>
  <c r="A5839" i="46"/>
  <c r="A5840" i="46"/>
  <c r="A5841" i="46"/>
  <c r="A5842" i="46"/>
  <c r="A5843" i="46"/>
  <c r="A5844" i="46"/>
  <c r="A5845" i="46"/>
  <c r="A5846" i="46"/>
  <c r="A5847" i="46"/>
  <c r="A5848" i="46"/>
  <c r="A5849" i="46"/>
  <c r="A5850" i="46"/>
  <c r="A5851" i="46"/>
  <c r="A5852" i="46"/>
  <c r="A5853" i="46"/>
  <c r="A5854" i="46"/>
  <c r="A5855" i="46"/>
  <c r="A5856" i="46"/>
  <c r="A5857" i="46"/>
  <c r="A5858" i="46"/>
  <c r="A5859" i="46"/>
  <c r="A5860" i="46"/>
  <c r="A5861" i="46"/>
  <c r="A5862" i="46"/>
  <c r="A5863" i="46"/>
  <c r="A5864" i="46"/>
  <c r="A5865" i="46"/>
  <c r="A5866" i="46"/>
  <c r="A5867" i="46"/>
  <c r="A5868" i="46"/>
  <c r="A5869" i="46"/>
  <c r="A5870" i="46"/>
  <c r="A5871" i="46"/>
  <c r="A5872" i="46"/>
  <c r="A5873" i="46"/>
  <c r="A5874" i="46"/>
  <c r="A5875" i="46"/>
  <c r="A5876" i="46"/>
  <c r="A5877" i="46"/>
  <c r="A5878" i="46"/>
  <c r="A5879" i="46"/>
  <c r="A5880" i="46"/>
  <c r="A5881" i="46"/>
  <c r="A5882" i="46"/>
  <c r="A5883" i="46"/>
  <c r="A5884" i="46"/>
  <c r="A5885" i="46"/>
  <c r="A5886" i="46"/>
  <c r="A5887" i="46"/>
  <c r="A5888" i="46"/>
  <c r="A5889" i="46"/>
  <c r="A5890" i="46"/>
  <c r="A5891" i="46"/>
  <c r="A5892" i="46"/>
  <c r="A5893" i="46"/>
  <c r="A5894" i="46"/>
  <c r="A5895" i="46"/>
  <c r="A5896" i="46"/>
  <c r="A5897" i="46"/>
  <c r="A5898" i="46"/>
  <c r="A5899" i="46"/>
  <c r="A5900" i="46"/>
  <c r="A5901" i="46"/>
  <c r="A5902" i="46"/>
  <c r="A5903" i="46"/>
  <c r="A5904" i="46"/>
  <c r="A5905" i="46"/>
  <c r="A5906" i="46"/>
  <c r="A5907" i="46"/>
  <c r="A5908" i="46"/>
  <c r="A5909" i="46"/>
  <c r="A5910" i="46"/>
  <c r="A5911" i="46"/>
  <c r="A5912" i="46"/>
  <c r="A5913" i="46"/>
  <c r="A5914" i="46"/>
  <c r="A5915" i="46"/>
  <c r="A5916" i="46"/>
  <c r="A5917" i="46"/>
  <c r="A5918" i="46"/>
  <c r="A5919" i="46"/>
  <c r="A5920" i="46"/>
  <c r="A5921" i="46"/>
  <c r="A5922" i="46"/>
  <c r="A5923" i="46"/>
  <c r="A5924" i="46"/>
  <c r="A5925" i="46"/>
  <c r="A5926" i="46"/>
  <c r="A5927" i="46"/>
  <c r="A5928" i="46"/>
  <c r="A5929" i="46"/>
  <c r="A5930" i="46"/>
  <c r="A5931" i="46"/>
  <c r="A5932" i="46"/>
  <c r="A5933" i="46"/>
  <c r="A5934" i="46"/>
  <c r="A5935" i="46"/>
  <c r="A5936" i="46"/>
  <c r="A5937" i="46"/>
  <c r="A5938" i="46"/>
  <c r="A5939" i="46"/>
  <c r="A5940" i="46"/>
  <c r="A5941" i="46"/>
  <c r="A5942" i="46"/>
  <c r="A5943" i="46"/>
  <c r="A5944" i="46"/>
  <c r="A5945" i="46"/>
  <c r="A5946" i="46"/>
  <c r="A5947" i="46"/>
  <c r="A5948" i="46"/>
  <c r="A5949" i="46"/>
  <c r="A5950" i="46"/>
  <c r="A5951" i="46"/>
  <c r="A5952" i="46"/>
  <c r="A5953" i="46"/>
  <c r="A5954" i="46"/>
  <c r="A5955" i="46"/>
  <c r="A5956" i="46"/>
  <c r="A5957" i="46"/>
  <c r="A5958" i="46"/>
  <c r="A5959" i="46"/>
  <c r="A5960" i="46"/>
  <c r="A5961" i="46"/>
  <c r="A5962" i="46"/>
  <c r="A5963" i="46"/>
  <c r="A5964" i="46"/>
  <c r="A5965" i="46"/>
  <c r="A5966" i="46"/>
  <c r="A5967" i="46"/>
  <c r="A5968" i="46"/>
  <c r="A5969" i="46"/>
  <c r="A5970" i="46"/>
  <c r="A5971" i="46"/>
  <c r="A5972" i="46"/>
  <c r="A5973" i="46"/>
  <c r="A5974" i="46"/>
  <c r="A5975" i="46"/>
  <c r="A5976" i="46"/>
  <c r="A5977" i="46"/>
  <c r="A5978" i="46"/>
  <c r="A5979" i="46"/>
  <c r="A5980" i="46"/>
  <c r="A5981" i="46"/>
  <c r="A5982" i="46"/>
  <c r="A5983" i="46"/>
  <c r="A5984" i="46"/>
  <c r="A5985" i="46"/>
  <c r="A5986" i="46"/>
  <c r="A5987" i="46"/>
  <c r="A5988" i="46"/>
  <c r="A5989" i="46"/>
  <c r="A5990" i="46"/>
  <c r="A5991" i="46"/>
  <c r="A5992" i="46"/>
  <c r="A5993" i="46"/>
  <c r="A5994" i="46"/>
  <c r="A5995" i="46"/>
  <c r="A5996" i="46"/>
  <c r="A5997" i="46"/>
  <c r="A5998" i="46"/>
  <c r="A5999" i="46"/>
  <c r="A6000" i="46"/>
  <c r="A6001" i="46"/>
  <c r="A6002" i="46"/>
  <c r="A6003" i="46"/>
  <c r="A6004" i="46"/>
  <c r="A6005" i="46"/>
  <c r="A6006" i="46"/>
  <c r="A6007" i="46"/>
  <c r="A6008" i="46"/>
  <c r="A6009" i="46"/>
  <c r="A6010" i="46"/>
  <c r="A6011" i="46"/>
  <c r="A6012" i="46"/>
  <c r="A6013" i="46"/>
  <c r="A6014" i="46"/>
  <c r="A6015" i="46"/>
  <c r="A6016" i="46"/>
  <c r="A6017" i="46"/>
  <c r="A6018" i="46"/>
  <c r="A6019" i="46"/>
  <c r="A6020" i="46"/>
  <c r="A6021" i="46"/>
  <c r="A6022" i="46"/>
  <c r="A6023" i="46"/>
  <c r="A6024" i="46"/>
  <c r="A6025" i="46"/>
  <c r="A6026" i="46"/>
  <c r="A6027" i="46"/>
  <c r="A6028" i="46"/>
  <c r="A6029" i="46"/>
  <c r="A6030" i="46"/>
  <c r="A6031" i="46"/>
  <c r="A6032" i="46"/>
  <c r="A6033" i="46"/>
  <c r="A6034" i="46"/>
  <c r="A6035" i="46"/>
  <c r="A6036" i="46"/>
  <c r="A6037" i="46"/>
  <c r="A6038" i="46"/>
  <c r="A6039" i="46"/>
  <c r="A6040" i="46"/>
  <c r="A6041" i="46"/>
  <c r="A6042" i="46"/>
  <c r="A6043" i="46"/>
  <c r="A6044" i="46"/>
  <c r="A6045" i="46"/>
  <c r="A6046" i="46"/>
  <c r="A6047" i="46"/>
  <c r="A6048" i="46"/>
  <c r="A6049" i="46"/>
  <c r="A6050" i="46"/>
  <c r="A6051" i="46"/>
  <c r="A6052" i="46"/>
  <c r="A6053" i="46"/>
  <c r="A6054" i="46"/>
  <c r="A6055" i="46"/>
  <c r="A6056" i="46"/>
  <c r="A6057" i="46"/>
  <c r="A6058" i="46"/>
  <c r="A6059" i="46"/>
  <c r="A6060" i="46"/>
  <c r="A6061" i="46"/>
  <c r="A6062" i="46"/>
  <c r="A6063" i="46"/>
  <c r="A6064" i="46"/>
  <c r="A6065" i="46"/>
  <c r="A6066" i="46"/>
  <c r="A6067" i="46"/>
  <c r="A6068" i="46"/>
  <c r="A6069" i="46"/>
  <c r="A6070" i="46"/>
  <c r="A6071" i="46"/>
  <c r="A6072" i="46"/>
  <c r="A6073" i="46"/>
  <c r="A6074" i="46"/>
  <c r="A6075" i="46"/>
  <c r="A6076" i="46"/>
  <c r="A6077" i="46"/>
  <c r="A6078" i="46"/>
  <c r="A6079" i="46"/>
  <c r="A6080" i="46"/>
  <c r="A6081" i="46"/>
  <c r="A6082" i="46"/>
  <c r="A6083" i="46"/>
  <c r="A6084" i="46"/>
  <c r="A6085" i="46"/>
  <c r="A6086" i="46"/>
  <c r="A6087" i="46"/>
  <c r="A6088" i="46"/>
  <c r="A6089" i="46"/>
  <c r="A6090" i="46"/>
  <c r="A6091" i="46"/>
  <c r="A6092" i="46"/>
  <c r="A6093" i="46"/>
  <c r="A6094" i="46"/>
  <c r="A6095" i="46"/>
  <c r="A6096" i="46"/>
  <c r="A6097" i="46"/>
  <c r="A6098" i="46"/>
  <c r="A6099" i="46"/>
  <c r="A6100" i="46"/>
  <c r="A6101" i="46"/>
  <c r="A6102" i="46"/>
  <c r="A6103" i="46"/>
  <c r="A6104" i="46"/>
  <c r="A6105" i="46"/>
  <c r="A6106" i="46"/>
  <c r="A6107" i="46"/>
  <c r="A6108" i="46"/>
  <c r="A6109" i="46"/>
  <c r="A6110" i="46"/>
  <c r="A6111" i="46"/>
  <c r="A6112" i="46"/>
  <c r="A6113" i="46"/>
  <c r="A6114" i="46"/>
  <c r="A6115" i="46"/>
  <c r="A6116" i="46"/>
  <c r="A6117" i="46"/>
  <c r="A6118" i="46"/>
  <c r="A6119" i="46"/>
  <c r="A6120" i="46"/>
  <c r="A6121" i="46"/>
  <c r="A6122" i="46"/>
  <c r="A6123" i="46"/>
  <c r="A6124" i="46"/>
  <c r="A6125" i="46"/>
  <c r="A6126" i="46"/>
  <c r="A6127" i="46"/>
  <c r="A6128" i="46"/>
  <c r="A6129" i="46"/>
  <c r="A6130" i="46"/>
  <c r="A6131" i="46"/>
  <c r="A6132" i="46"/>
  <c r="A6133" i="46"/>
  <c r="A6134" i="46"/>
  <c r="A6135" i="46"/>
  <c r="A6136" i="46"/>
  <c r="A6137" i="46"/>
  <c r="A6138" i="46"/>
  <c r="A6139" i="46"/>
  <c r="A6140" i="46"/>
  <c r="A6141" i="46"/>
  <c r="A6142" i="46"/>
  <c r="A6143" i="46"/>
  <c r="A6144" i="46"/>
  <c r="A6145" i="46"/>
  <c r="A6146" i="46"/>
  <c r="A6147" i="46"/>
  <c r="A6148" i="46"/>
  <c r="A6149" i="46"/>
  <c r="A6150" i="46"/>
  <c r="A6151" i="46"/>
  <c r="A6152" i="46"/>
  <c r="A6153" i="46"/>
  <c r="A6154" i="46"/>
  <c r="A6155" i="46"/>
  <c r="A6156" i="46"/>
  <c r="A6157" i="46"/>
  <c r="A6158" i="46"/>
  <c r="A6159" i="46"/>
  <c r="A6160" i="46"/>
  <c r="A6161" i="46"/>
  <c r="A6162" i="46"/>
  <c r="A6163" i="46"/>
  <c r="A6164" i="46"/>
  <c r="A6165" i="46"/>
  <c r="A6166" i="46"/>
  <c r="A6167" i="46"/>
  <c r="A6168" i="46"/>
  <c r="A6169" i="46"/>
  <c r="A6170" i="46"/>
  <c r="A6171" i="46"/>
  <c r="A6172" i="46"/>
  <c r="A6173" i="46"/>
  <c r="A6174" i="46"/>
  <c r="A6175" i="46"/>
  <c r="A6176" i="46"/>
  <c r="A6177" i="46"/>
  <c r="A6178" i="46"/>
  <c r="A6179" i="46"/>
  <c r="A6180" i="46"/>
  <c r="A6181" i="46"/>
  <c r="A6182" i="46"/>
  <c r="A6183" i="46"/>
  <c r="A6184" i="46"/>
  <c r="A6185" i="46"/>
  <c r="A6186" i="46"/>
  <c r="A6187" i="46"/>
  <c r="A6188" i="46"/>
  <c r="A6189" i="46"/>
  <c r="A6190" i="46"/>
  <c r="A6191" i="46"/>
  <c r="A6192" i="46"/>
  <c r="A6193" i="46"/>
  <c r="A6194" i="46"/>
  <c r="A6195" i="46"/>
  <c r="A6196" i="46"/>
  <c r="A6197" i="46"/>
  <c r="A6198" i="46"/>
  <c r="A6199" i="46"/>
  <c r="A6200" i="46"/>
  <c r="A6201" i="46"/>
  <c r="A6202" i="46"/>
  <c r="A6203" i="46"/>
  <c r="A6204" i="46"/>
  <c r="A6205" i="46"/>
  <c r="A6206" i="46"/>
  <c r="A6207" i="46"/>
  <c r="A6208" i="46"/>
  <c r="A6209" i="46"/>
  <c r="A6210" i="46"/>
  <c r="A6211" i="46"/>
  <c r="A6212" i="46"/>
  <c r="A6213" i="46"/>
  <c r="A6214" i="46"/>
  <c r="A6215" i="46"/>
  <c r="A6216" i="46"/>
  <c r="A6217" i="46"/>
  <c r="A6218" i="46"/>
  <c r="A6219" i="46"/>
  <c r="A6220" i="46"/>
  <c r="A6221" i="46"/>
  <c r="A6222" i="46"/>
  <c r="A6223" i="46"/>
  <c r="A6224" i="46"/>
  <c r="A6225" i="46"/>
  <c r="A6226" i="46"/>
  <c r="A6227" i="46"/>
  <c r="A6228" i="46"/>
  <c r="A6229" i="46"/>
  <c r="A6230" i="46"/>
  <c r="A6231" i="46"/>
  <c r="A6232" i="46"/>
  <c r="A6233" i="46"/>
  <c r="A6234" i="46"/>
  <c r="A6235" i="46"/>
  <c r="A6236" i="46"/>
  <c r="A6237" i="46"/>
  <c r="A6238" i="46"/>
  <c r="A6239" i="46"/>
  <c r="A6240" i="46"/>
  <c r="A6241" i="46"/>
  <c r="A6242" i="46"/>
  <c r="A6243" i="46"/>
  <c r="A6244" i="46"/>
  <c r="A6245" i="46"/>
  <c r="A6246" i="46"/>
  <c r="A6247" i="46"/>
  <c r="A6248" i="46"/>
  <c r="A6249" i="46"/>
  <c r="A6250" i="46"/>
  <c r="A6251" i="46"/>
  <c r="A6252" i="46"/>
  <c r="A6253" i="46"/>
  <c r="A6254" i="46"/>
  <c r="A6255" i="46"/>
  <c r="A6256" i="46"/>
  <c r="A6257" i="46"/>
  <c r="A6258" i="46"/>
  <c r="A6259" i="46"/>
  <c r="A6260" i="46"/>
  <c r="A6261" i="46"/>
  <c r="A6262" i="46"/>
  <c r="A6263" i="46"/>
  <c r="A6264" i="46"/>
  <c r="A6265" i="46"/>
  <c r="A6266" i="46"/>
  <c r="A6267" i="46"/>
  <c r="A6268" i="46"/>
  <c r="A6269" i="46"/>
  <c r="A6270" i="46"/>
  <c r="A6271" i="46"/>
  <c r="A6272" i="46"/>
  <c r="A6273" i="46"/>
  <c r="A6274" i="46"/>
  <c r="A6275" i="46"/>
  <c r="A6276" i="46"/>
  <c r="A6277" i="46"/>
  <c r="A6278" i="46"/>
  <c r="A6279" i="46"/>
  <c r="A6280" i="46"/>
  <c r="A6281" i="46"/>
  <c r="A6282" i="46"/>
  <c r="A6283" i="46"/>
  <c r="A6284" i="46"/>
  <c r="A6285" i="46"/>
  <c r="A6286" i="46"/>
  <c r="A6287" i="46"/>
  <c r="A6288" i="46"/>
  <c r="A6289" i="46"/>
  <c r="A6290" i="46"/>
  <c r="A6291" i="46"/>
  <c r="A6292" i="46"/>
  <c r="A6293" i="46"/>
  <c r="A6294" i="46"/>
  <c r="A6295" i="46"/>
  <c r="A6296" i="46"/>
  <c r="A6297" i="46"/>
  <c r="A6298" i="46"/>
  <c r="A6299" i="46"/>
  <c r="A6300" i="46"/>
  <c r="A6301" i="46"/>
  <c r="A6302" i="46"/>
  <c r="A6303" i="46"/>
  <c r="A6304" i="46"/>
  <c r="A6305" i="46"/>
  <c r="A6306" i="46"/>
  <c r="A6307" i="46"/>
  <c r="A6308" i="46"/>
  <c r="A6309" i="46"/>
  <c r="A6310" i="46"/>
  <c r="A6311" i="46"/>
  <c r="A6312" i="46"/>
  <c r="A6313" i="46"/>
  <c r="A6314" i="46"/>
  <c r="A6315" i="46"/>
  <c r="A6316" i="46"/>
  <c r="A6317" i="46"/>
  <c r="A6318" i="46"/>
  <c r="A6319" i="46"/>
  <c r="A6320" i="46"/>
  <c r="A6321" i="46"/>
  <c r="A6322" i="46"/>
  <c r="A6323" i="46"/>
  <c r="A6324" i="46"/>
  <c r="A6325" i="46"/>
  <c r="A6326" i="46"/>
  <c r="A6327" i="46"/>
  <c r="A6328" i="46"/>
  <c r="A6329" i="46"/>
  <c r="A6330" i="46"/>
  <c r="A6331" i="46"/>
  <c r="A6332" i="46"/>
  <c r="A6333" i="46"/>
  <c r="A6334" i="46"/>
  <c r="A6335" i="46"/>
  <c r="A6336" i="46"/>
  <c r="A6337" i="46"/>
  <c r="A6338" i="46"/>
  <c r="A6339" i="46"/>
  <c r="A6340" i="46"/>
  <c r="A6341" i="46"/>
  <c r="A6342" i="46"/>
  <c r="A6343" i="46"/>
  <c r="A6344" i="46"/>
  <c r="A6345" i="46"/>
  <c r="A6346" i="46"/>
  <c r="A6347" i="46"/>
  <c r="A6348" i="46"/>
  <c r="A6349" i="46"/>
  <c r="A6350" i="46"/>
  <c r="A6351" i="46"/>
  <c r="A6352" i="46"/>
  <c r="A6353" i="46"/>
  <c r="A6354" i="46"/>
  <c r="A6355" i="46"/>
  <c r="A6356" i="46"/>
  <c r="A6357" i="46"/>
  <c r="A6358" i="46"/>
  <c r="A6359" i="46"/>
  <c r="A6360" i="46"/>
  <c r="A6361" i="46"/>
  <c r="A6362" i="46"/>
  <c r="A6363" i="46"/>
  <c r="A6364" i="46"/>
  <c r="A6365" i="46"/>
  <c r="A6366" i="46"/>
  <c r="A6367" i="46"/>
  <c r="A6368" i="46"/>
  <c r="A6369" i="46"/>
  <c r="A6370" i="46"/>
  <c r="A6371" i="46"/>
  <c r="A6372" i="46"/>
  <c r="A6373" i="46"/>
  <c r="A6374" i="46"/>
  <c r="A6375" i="46"/>
  <c r="A6376" i="46"/>
  <c r="A6377" i="46"/>
  <c r="A6378" i="46"/>
  <c r="A6379" i="46"/>
  <c r="A6380" i="46"/>
  <c r="A6381" i="46"/>
  <c r="A6382" i="46"/>
  <c r="A6383" i="46"/>
  <c r="A6384" i="46"/>
  <c r="A6385" i="46"/>
  <c r="A6386" i="46"/>
  <c r="A6387" i="46"/>
  <c r="A6388" i="46"/>
  <c r="A6389" i="46"/>
  <c r="A6390" i="46"/>
  <c r="A6391" i="46"/>
  <c r="A6392" i="46"/>
  <c r="A6393" i="46"/>
  <c r="A6394" i="46"/>
  <c r="A6395" i="46"/>
  <c r="A6396" i="46"/>
  <c r="A6397" i="46"/>
  <c r="A6398" i="46"/>
  <c r="A6399" i="46"/>
  <c r="A6400" i="46"/>
  <c r="A6401" i="46"/>
  <c r="A6402" i="46"/>
  <c r="A6403" i="46"/>
  <c r="A6404" i="46"/>
  <c r="A6405" i="46"/>
  <c r="A6406" i="46"/>
  <c r="A6407" i="46"/>
  <c r="A6408" i="46"/>
  <c r="A6409" i="46"/>
  <c r="A6410" i="46"/>
  <c r="A6411" i="46"/>
  <c r="A6412" i="46"/>
  <c r="A6413" i="46"/>
  <c r="A6414" i="46"/>
  <c r="A6415" i="46"/>
  <c r="A6416" i="46"/>
  <c r="A6417" i="46"/>
  <c r="A6418" i="46"/>
  <c r="A6419" i="46"/>
  <c r="A6420" i="46"/>
  <c r="A6421" i="46"/>
  <c r="A6422" i="46"/>
  <c r="A6423" i="46"/>
  <c r="A6424" i="46"/>
  <c r="A6425" i="46"/>
  <c r="A6426" i="46"/>
  <c r="A6427" i="46"/>
  <c r="A6428" i="46"/>
  <c r="A6429" i="46"/>
  <c r="A6430" i="46"/>
  <c r="A6431" i="46"/>
  <c r="A6432" i="46"/>
  <c r="A6433" i="46"/>
  <c r="A6434" i="46"/>
  <c r="A6435" i="46"/>
  <c r="A6436" i="46"/>
  <c r="A6437" i="46"/>
  <c r="A6438" i="46"/>
  <c r="A6439" i="46"/>
  <c r="A6440" i="46"/>
  <c r="A6441" i="46"/>
  <c r="A6442" i="46"/>
  <c r="A6443" i="46"/>
  <c r="A6444" i="46"/>
  <c r="A6445" i="46"/>
  <c r="A6446" i="46"/>
  <c r="A6447" i="46"/>
  <c r="A6448" i="46"/>
  <c r="A6449" i="46"/>
  <c r="A6450" i="46"/>
  <c r="A6451" i="46"/>
  <c r="A6452" i="46"/>
  <c r="A6453" i="46"/>
  <c r="A6454" i="46"/>
  <c r="A6455" i="46"/>
  <c r="A6456" i="46"/>
  <c r="A6457" i="46"/>
  <c r="A6458" i="46"/>
  <c r="A6459" i="46"/>
  <c r="A6460" i="46"/>
  <c r="A6461" i="46"/>
  <c r="A6462" i="46"/>
  <c r="A6463" i="46"/>
  <c r="A6464" i="46"/>
  <c r="A6465" i="46"/>
  <c r="A6466" i="46"/>
  <c r="A6467" i="46"/>
  <c r="A6468" i="46"/>
  <c r="A6469" i="46"/>
  <c r="A6470" i="46"/>
  <c r="A6471" i="46"/>
  <c r="A6472" i="46"/>
  <c r="A6473" i="46"/>
  <c r="A6474" i="46"/>
  <c r="A6475" i="46"/>
  <c r="A6476" i="46"/>
  <c r="A6477" i="46"/>
  <c r="A6478" i="46"/>
  <c r="A6479" i="46"/>
  <c r="A6480" i="46"/>
  <c r="A6481" i="46"/>
  <c r="A6482" i="46"/>
  <c r="A6483" i="46"/>
  <c r="A6484" i="46"/>
  <c r="A6485" i="46"/>
  <c r="A6486" i="46"/>
  <c r="A6487" i="46"/>
  <c r="A6488" i="46"/>
  <c r="A6489" i="46"/>
  <c r="A6490" i="46"/>
  <c r="A6491" i="46"/>
  <c r="A6492" i="46"/>
  <c r="A6493" i="46"/>
  <c r="A6494" i="46"/>
  <c r="A6495" i="46"/>
  <c r="A6496" i="46"/>
  <c r="A6497" i="46"/>
  <c r="A6498" i="46"/>
  <c r="A6499" i="46"/>
  <c r="A6500" i="46"/>
  <c r="A6501" i="46"/>
  <c r="A6502" i="46"/>
  <c r="A6503" i="46"/>
  <c r="A6504" i="46"/>
  <c r="A6505" i="46"/>
  <c r="A6506" i="46"/>
  <c r="A6507" i="46"/>
  <c r="A6508" i="46"/>
  <c r="A6509" i="46"/>
  <c r="A6510" i="46"/>
  <c r="A6511" i="46"/>
  <c r="A6512" i="46"/>
  <c r="A6513" i="46"/>
  <c r="A6514" i="46"/>
  <c r="A6515" i="46"/>
  <c r="A6516" i="46"/>
  <c r="A6517" i="46"/>
  <c r="A6518" i="46"/>
  <c r="A6519" i="46"/>
  <c r="A6520" i="46"/>
  <c r="A6521" i="46"/>
  <c r="A6522" i="46"/>
  <c r="A6523" i="46"/>
  <c r="A6524" i="46"/>
  <c r="A6525" i="46"/>
  <c r="A6526" i="46"/>
  <c r="A6527" i="46"/>
  <c r="A6528" i="46"/>
  <c r="A6529" i="46"/>
  <c r="A6530" i="46"/>
  <c r="A6531" i="46"/>
  <c r="A6532" i="46"/>
  <c r="A6533" i="46"/>
  <c r="A6534" i="46"/>
  <c r="A6535" i="46"/>
  <c r="A6536" i="46"/>
  <c r="A6537" i="46"/>
  <c r="A6538" i="46"/>
  <c r="A6539" i="46"/>
  <c r="A6540" i="46"/>
  <c r="A6541" i="46"/>
  <c r="A6542" i="46"/>
  <c r="A6543" i="46"/>
  <c r="A6544" i="46"/>
  <c r="A6545" i="46"/>
  <c r="A6546" i="46"/>
  <c r="A6547" i="46"/>
  <c r="A6548" i="46"/>
  <c r="A6549" i="46"/>
  <c r="A6550" i="46"/>
  <c r="A6551" i="46"/>
  <c r="A6552" i="46"/>
  <c r="A6553" i="46"/>
  <c r="A6554" i="46"/>
  <c r="A6555" i="46"/>
  <c r="A6556" i="46"/>
  <c r="A6557" i="46"/>
  <c r="A6558" i="46"/>
  <c r="A6559" i="46"/>
  <c r="A6560" i="46"/>
  <c r="A6561" i="46"/>
  <c r="A6562" i="46"/>
  <c r="A6563" i="46"/>
  <c r="A6564" i="46"/>
  <c r="A6565" i="46"/>
  <c r="A6566" i="46"/>
  <c r="A6567" i="46"/>
  <c r="A6568" i="46"/>
  <c r="A6569" i="46"/>
  <c r="A6570" i="46"/>
  <c r="A6571" i="46"/>
  <c r="A6572" i="46"/>
  <c r="A6573" i="46"/>
  <c r="A6574" i="46"/>
  <c r="A6575" i="46"/>
  <c r="A6576" i="46"/>
  <c r="A6577" i="46"/>
  <c r="A6578" i="46"/>
  <c r="A6579" i="46"/>
  <c r="A6580" i="46"/>
  <c r="A6581" i="46"/>
  <c r="A6582" i="46"/>
  <c r="A6583" i="46"/>
  <c r="A6584" i="46"/>
  <c r="A6585" i="46"/>
  <c r="A6586" i="46"/>
  <c r="A6587" i="46"/>
  <c r="A6588" i="46"/>
  <c r="A6589" i="46"/>
  <c r="A6590" i="46"/>
  <c r="A6591" i="46"/>
  <c r="A6592" i="46"/>
  <c r="A6593" i="46"/>
  <c r="A6594" i="46"/>
  <c r="A6595" i="46"/>
  <c r="A6596" i="46"/>
  <c r="A6597" i="46"/>
  <c r="A6598" i="46"/>
  <c r="A6599" i="46"/>
  <c r="A6600" i="46"/>
  <c r="A6601" i="46"/>
  <c r="A6602" i="46"/>
  <c r="A6603" i="46"/>
  <c r="A6604" i="46"/>
  <c r="A6605" i="46"/>
  <c r="A6606" i="46"/>
  <c r="A6607" i="46"/>
  <c r="A6608" i="46"/>
  <c r="A6609" i="46"/>
  <c r="A6610" i="46"/>
  <c r="A6611" i="46"/>
  <c r="A6612" i="46"/>
  <c r="A6613" i="46"/>
  <c r="A6614" i="46"/>
  <c r="A6615" i="46"/>
  <c r="A6616" i="46"/>
  <c r="A6617" i="46"/>
  <c r="A6618" i="46"/>
  <c r="A6619" i="46"/>
  <c r="A6620" i="46"/>
  <c r="A6621" i="46"/>
  <c r="A6622" i="46"/>
  <c r="A6623" i="46"/>
  <c r="A6624" i="46"/>
  <c r="A6625" i="46"/>
  <c r="A6626" i="46"/>
  <c r="A6627" i="46"/>
  <c r="A6628" i="46"/>
  <c r="A6629" i="46"/>
  <c r="A6630" i="46"/>
  <c r="A6631" i="46"/>
  <c r="A6632" i="46"/>
  <c r="A6633" i="46"/>
  <c r="A6634" i="46"/>
  <c r="A6635" i="46"/>
  <c r="A6636" i="46"/>
  <c r="A6637" i="46"/>
  <c r="A6638" i="46"/>
  <c r="A6639" i="46"/>
  <c r="A6640" i="46"/>
  <c r="A6641" i="46"/>
  <c r="A6642" i="46"/>
  <c r="A6643" i="46"/>
  <c r="A6644" i="46"/>
  <c r="A6645" i="46"/>
  <c r="A6646" i="46"/>
  <c r="A6647" i="46"/>
  <c r="A6648" i="46"/>
  <c r="A6649" i="46"/>
  <c r="A6650" i="46"/>
  <c r="A6651" i="46"/>
  <c r="A6652" i="46"/>
  <c r="A6653" i="46"/>
  <c r="A6654" i="46"/>
  <c r="A6655" i="46"/>
  <c r="A6656" i="46"/>
  <c r="A6657" i="46"/>
  <c r="A6658" i="46"/>
  <c r="A6659" i="46"/>
  <c r="A6660" i="46"/>
  <c r="A6661" i="46"/>
  <c r="A6662" i="46"/>
  <c r="A6663" i="46"/>
  <c r="A6664" i="46"/>
  <c r="A6665" i="46"/>
  <c r="A6666" i="46"/>
  <c r="A6667" i="46"/>
  <c r="A6668" i="46"/>
  <c r="A6669" i="46"/>
  <c r="A6670" i="46"/>
  <c r="A6671" i="46"/>
  <c r="A6672" i="46"/>
  <c r="A6673" i="46"/>
  <c r="A6674" i="46"/>
  <c r="A6675" i="46"/>
  <c r="A6676" i="46"/>
  <c r="A6677" i="46"/>
  <c r="A6678" i="46"/>
  <c r="A6679" i="46"/>
  <c r="A6680" i="46"/>
  <c r="A6681" i="46"/>
  <c r="A6682" i="46"/>
  <c r="A6683" i="46"/>
  <c r="A6684" i="46"/>
  <c r="A6685" i="46"/>
  <c r="A6686" i="46"/>
  <c r="A6687" i="46"/>
  <c r="A6688" i="46"/>
  <c r="A6689" i="46"/>
  <c r="A6690" i="46"/>
  <c r="A6691" i="46"/>
  <c r="A6692" i="46"/>
  <c r="A6693" i="46"/>
  <c r="A6694" i="46"/>
  <c r="A6695" i="46"/>
  <c r="A6696" i="46"/>
  <c r="A6697" i="46"/>
  <c r="A6698" i="46"/>
  <c r="A6699" i="46"/>
  <c r="A6700" i="46"/>
  <c r="A6701" i="46"/>
  <c r="A6702" i="46"/>
  <c r="A6703" i="46"/>
  <c r="A6704" i="46"/>
  <c r="A6705" i="46"/>
  <c r="A6706" i="46"/>
  <c r="A6707" i="46"/>
  <c r="A6708" i="46"/>
  <c r="A6709" i="46"/>
  <c r="A6710" i="46"/>
  <c r="A6711" i="46"/>
  <c r="A6712" i="46"/>
  <c r="A6713" i="46"/>
  <c r="A6714" i="46"/>
  <c r="A6715" i="46"/>
  <c r="A6716" i="46"/>
  <c r="A6717" i="46"/>
  <c r="A6718" i="46"/>
  <c r="A6719" i="46"/>
  <c r="A6720" i="46"/>
  <c r="A6721" i="46"/>
  <c r="A6722" i="46"/>
  <c r="A6723" i="46"/>
  <c r="A6724" i="46"/>
  <c r="A6725" i="46"/>
  <c r="A6726" i="46"/>
  <c r="A6727" i="46"/>
  <c r="A6728" i="46"/>
  <c r="A6729" i="46"/>
  <c r="A6730" i="46"/>
  <c r="A6731" i="46"/>
  <c r="A6732" i="46"/>
  <c r="A6733" i="46"/>
  <c r="A6734" i="46"/>
  <c r="A6735" i="46"/>
  <c r="A6736" i="46"/>
  <c r="A6737" i="46"/>
  <c r="A6738" i="46"/>
  <c r="A6739" i="46"/>
  <c r="A6740" i="46"/>
  <c r="A6741" i="46"/>
  <c r="A6742" i="46"/>
  <c r="A6743" i="46"/>
  <c r="A6744" i="46"/>
  <c r="A6745" i="46"/>
  <c r="A6746" i="46"/>
  <c r="A6747" i="46"/>
  <c r="A6748" i="46"/>
  <c r="A6749" i="46"/>
  <c r="A6750" i="46"/>
  <c r="A6751" i="46"/>
  <c r="A6752" i="46"/>
  <c r="A6753" i="46"/>
  <c r="A6754" i="46"/>
  <c r="A6755" i="46"/>
  <c r="A6756" i="46"/>
  <c r="A6757" i="46"/>
  <c r="A6758" i="46"/>
  <c r="A6759" i="46"/>
  <c r="A6760" i="46"/>
  <c r="A6761" i="46"/>
  <c r="A6762" i="46"/>
  <c r="A6763" i="46"/>
  <c r="A6764" i="46"/>
  <c r="A6765" i="46"/>
  <c r="A6766" i="46"/>
  <c r="A6767" i="46"/>
  <c r="A6768" i="46"/>
  <c r="A6769" i="46"/>
  <c r="A6770" i="46"/>
  <c r="A6771" i="46"/>
  <c r="A6772" i="46"/>
  <c r="A6773" i="46"/>
  <c r="A6774" i="46"/>
  <c r="A6775" i="46"/>
  <c r="A6776" i="46"/>
  <c r="A6777" i="46"/>
  <c r="A6778" i="46"/>
  <c r="A6779" i="46"/>
  <c r="A6780" i="46"/>
  <c r="A6781" i="46"/>
  <c r="A6782" i="46"/>
  <c r="A6783" i="46"/>
  <c r="A6784" i="46"/>
  <c r="A6785" i="46"/>
  <c r="A6786" i="46"/>
  <c r="A6787" i="46"/>
  <c r="A6788" i="46"/>
  <c r="A6789" i="46"/>
  <c r="A6790" i="46"/>
  <c r="A6791" i="46"/>
  <c r="A6792" i="46"/>
  <c r="A6793" i="46"/>
  <c r="A6794" i="46"/>
  <c r="A6795" i="46"/>
  <c r="A6796" i="46"/>
  <c r="A6797" i="46"/>
  <c r="A6798" i="46"/>
  <c r="A6799" i="46"/>
  <c r="A6800" i="46"/>
  <c r="A6801" i="46"/>
  <c r="A6802" i="46"/>
  <c r="A6803" i="46"/>
  <c r="A6804" i="46"/>
  <c r="A6805" i="46"/>
  <c r="A6806" i="46"/>
  <c r="A6807" i="46"/>
  <c r="A6808" i="46"/>
  <c r="A6809" i="46"/>
  <c r="A6810" i="46"/>
  <c r="A6811" i="46"/>
  <c r="A6812" i="46"/>
  <c r="A6813" i="46"/>
  <c r="A6814" i="46"/>
  <c r="A6815" i="46"/>
  <c r="A6816" i="46"/>
  <c r="A6817" i="46"/>
  <c r="A6818" i="46"/>
  <c r="A6819" i="46"/>
  <c r="A6820" i="46"/>
  <c r="A6821" i="46"/>
  <c r="A6822" i="46"/>
  <c r="A6823" i="46"/>
  <c r="A6824" i="46"/>
  <c r="A6825" i="46"/>
  <c r="A6826" i="46"/>
  <c r="A6827" i="46"/>
  <c r="A6828" i="46"/>
  <c r="A6829" i="46"/>
  <c r="A6830" i="46"/>
  <c r="A6831" i="46"/>
  <c r="A6832" i="46"/>
  <c r="A6833" i="46"/>
  <c r="A6834" i="46"/>
  <c r="A6835" i="46"/>
  <c r="A6836" i="46"/>
  <c r="A6837" i="46"/>
  <c r="A6838" i="46"/>
  <c r="A6839" i="46"/>
  <c r="A6840" i="46"/>
  <c r="A6841" i="46"/>
  <c r="A6842" i="46"/>
  <c r="A6843" i="46"/>
  <c r="A6844" i="46"/>
  <c r="A6845" i="46"/>
  <c r="A6846" i="46"/>
  <c r="A6847" i="46"/>
  <c r="A6848" i="46"/>
  <c r="A6849" i="46"/>
  <c r="A6850" i="46"/>
  <c r="A6851" i="46"/>
  <c r="A6852" i="46"/>
  <c r="A6853" i="46"/>
  <c r="A6854" i="46"/>
  <c r="A6855" i="46"/>
  <c r="A6856" i="46"/>
  <c r="A6857" i="46"/>
  <c r="A6858" i="46"/>
  <c r="A6859" i="46"/>
  <c r="A6860" i="46"/>
  <c r="A6861" i="46"/>
  <c r="A6862" i="46"/>
  <c r="A6863" i="46"/>
  <c r="A6864" i="46"/>
  <c r="A6865" i="46"/>
  <c r="A6866" i="46"/>
  <c r="A6867" i="46"/>
  <c r="A6868" i="46"/>
  <c r="A6869" i="46"/>
  <c r="A6870" i="46"/>
  <c r="A6871" i="46"/>
  <c r="A6872" i="46"/>
  <c r="A6873" i="46"/>
  <c r="A6874" i="46"/>
  <c r="A6875" i="46"/>
  <c r="A6876" i="46"/>
  <c r="A6877" i="46"/>
  <c r="A6878" i="46"/>
  <c r="A6879" i="46"/>
  <c r="A6880" i="46"/>
  <c r="A6881" i="46"/>
  <c r="A6882" i="46"/>
  <c r="A6883" i="46"/>
  <c r="A6884" i="46"/>
  <c r="A6885" i="46"/>
  <c r="A6886" i="46"/>
  <c r="A6887" i="46"/>
  <c r="A6888" i="46"/>
  <c r="A6889" i="46"/>
  <c r="A6890" i="46"/>
  <c r="A6891" i="46"/>
  <c r="A6892" i="46"/>
  <c r="A6893" i="46"/>
  <c r="A6894" i="46"/>
  <c r="A6895" i="46"/>
  <c r="A6896" i="46"/>
  <c r="A6897" i="46"/>
  <c r="A6898" i="46"/>
  <c r="A6899" i="46"/>
  <c r="A6900" i="46"/>
  <c r="A6901" i="46"/>
  <c r="A6902" i="46"/>
  <c r="A6903" i="46"/>
  <c r="A6904" i="46"/>
  <c r="A6905" i="46"/>
  <c r="A6906" i="46"/>
  <c r="A6907" i="46"/>
  <c r="A6908" i="46"/>
  <c r="A6909" i="46"/>
  <c r="A6910" i="46"/>
  <c r="A6911" i="46"/>
  <c r="A6912" i="46"/>
  <c r="A6913" i="46"/>
  <c r="A6914" i="46"/>
  <c r="A6915" i="46"/>
  <c r="A6916" i="46"/>
  <c r="A6917" i="46"/>
  <c r="A6918" i="46"/>
  <c r="A6919" i="46"/>
  <c r="A6920" i="46"/>
  <c r="A6921" i="46"/>
  <c r="A6922" i="46"/>
  <c r="A6923" i="46"/>
  <c r="A6924" i="46"/>
  <c r="A6925" i="46"/>
  <c r="A6926" i="46"/>
  <c r="A6927" i="46"/>
  <c r="A6928" i="46"/>
  <c r="A6929" i="46"/>
  <c r="A6930" i="46"/>
  <c r="A6931" i="46"/>
  <c r="A6932" i="46"/>
  <c r="A6933" i="46"/>
  <c r="A6934" i="46"/>
  <c r="A6935" i="46"/>
  <c r="A6936" i="46"/>
  <c r="A6937" i="46"/>
  <c r="A6938" i="46"/>
  <c r="A6939" i="46"/>
  <c r="A6940" i="46"/>
  <c r="A6941" i="46"/>
  <c r="A6942" i="46"/>
  <c r="A6943" i="46"/>
  <c r="A6944" i="46"/>
  <c r="A6945" i="46"/>
  <c r="A6946" i="46"/>
  <c r="A6947" i="46"/>
  <c r="A6948" i="46"/>
  <c r="A6949" i="46"/>
  <c r="A6950" i="46"/>
  <c r="A6951" i="46"/>
  <c r="A6952" i="46"/>
  <c r="A6953" i="46"/>
  <c r="A6954" i="46"/>
  <c r="A6955" i="46"/>
  <c r="A6956" i="46"/>
  <c r="A6957" i="46"/>
  <c r="A6958" i="46"/>
  <c r="A6959" i="46"/>
  <c r="A6960" i="46"/>
  <c r="A6961" i="46"/>
  <c r="A6962" i="46"/>
  <c r="A6963" i="46"/>
  <c r="A6964" i="46"/>
  <c r="A6965" i="46"/>
  <c r="A6966" i="46"/>
  <c r="A6967" i="46"/>
  <c r="A6968" i="46"/>
  <c r="A6969" i="46"/>
  <c r="A6970" i="46"/>
  <c r="A6971" i="46"/>
  <c r="A6972" i="46"/>
  <c r="A6973" i="46"/>
  <c r="A6974" i="46"/>
  <c r="A6975" i="46"/>
  <c r="A6976" i="46"/>
  <c r="A6977" i="46"/>
  <c r="A6978" i="46"/>
  <c r="A6979" i="46"/>
  <c r="A6980" i="46"/>
  <c r="A6981" i="46"/>
  <c r="A6982" i="46"/>
  <c r="A6983" i="46"/>
  <c r="A6984" i="46"/>
  <c r="A6985" i="46"/>
  <c r="A6986" i="46"/>
  <c r="A6987" i="46"/>
  <c r="A6988" i="46"/>
  <c r="A6989" i="46"/>
  <c r="A6990" i="46"/>
  <c r="A6991" i="46"/>
  <c r="A6992" i="46"/>
  <c r="A6993" i="46"/>
  <c r="A6994" i="46"/>
  <c r="A6995" i="46"/>
  <c r="A6996" i="46"/>
  <c r="A6997" i="46"/>
  <c r="A6998" i="46"/>
  <c r="A6999" i="46"/>
  <c r="A7000" i="46"/>
  <c r="A7001" i="46"/>
  <c r="A7002" i="46"/>
  <c r="A7003" i="46"/>
  <c r="A7004" i="46"/>
  <c r="A7005" i="46"/>
  <c r="A7006" i="46"/>
  <c r="A7007" i="46"/>
  <c r="A7008" i="46"/>
  <c r="A7009" i="46"/>
  <c r="A7010" i="46"/>
  <c r="A7011" i="46"/>
  <c r="A7012" i="46"/>
  <c r="A7013" i="46"/>
  <c r="A7014" i="46"/>
  <c r="A7015" i="46"/>
  <c r="A7016" i="46"/>
  <c r="A7017" i="46"/>
  <c r="A7018" i="46"/>
  <c r="A7019" i="46"/>
  <c r="A7020" i="46"/>
  <c r="A7021" i="46"/>
  <c r="A7022" i="46"/>
  <c r="A7023" i="46"/>
  <c r="A7024" i="46"/>
  <c r="A7025" i="46"/>
  <c r="A7026" i="46"/>
  <c r="A7027" i="46"/>
  <c r="A7028" i="46"/>
  <c r="A7029" i="46"/>
  <c r="A7030" i="46"/>
  <c r="A7031" i="46"/>
  <c r="A7032" i="46"/>
  <c r="A7033" i="46"/>
  <c r="A7034" i="46"/>
  <c r="A7035" i="46"/>
  <c r="A7036" i="46"/>
  <c r="A7037" i="46"/>
  <c r="A7038" i="46"/>
  <c r="A7039" i="46"/>
  <c r="A7040" i="46"/>
  <c r="A7041" i="46"/>
  <c r="A7042" i="46"/>
  <c r="A7043" i="46"/>
  <c r="A7044" i="46"/>
  <c r="A7045" i="46"/>
  <c r="A7046" i="46"/>
  <c r="A7047" i="46"/>
  <c r="A7048" i="46"/>
  <c r="A7049" i="46"/>
  <c r="A7050" i="46"/>
  <c r="A7051" i="46"/>
  <c r="A7052" i="46"/>
  <c r="A7053" i="46"/>
  <c r="A7054" i="46"/>
  <c r="A7055" i="46"/>
  <c r="A7056" i="46"/>
  <c r="A7057" i="46"/>
  <c r="A7058" i="46"/>
  <c r="A7059" i="46"/>
  <c r="A7060" i="46"/>
  <c r="A7061" i="46"/>
  <c r="A7062" i="46"/>
  <c r="A7063" i="46"/>
  <c r="A7064" i="46"/>
  <c r="A7065" i="46"/>
  <c r="A7066" i="46"/>
  <c r="A7067" i="46"/>
  <c r="A7068" i="46"/>
  <c r="A7069" i="46"/>
  <c r="A7070" i="46"/>
  <c r="A7071" i="46"/>
  <c r="A7072" i="46"/>
  <c r="A7073" i="46"/>
  <c r="A7074" i="46"/>
  <c r="A7075" i="46"/>
  <c r="A7076" i="46"/>
  <c r="A7077" i="46"/>
  <c r="A7078" i="46"/>
  <c r="A7079" i="46"/>
  <c r="A7080" i="46"/>
  <c r="A7081" i="46"/>
  <c r="A7082" i="46"/>
  <c r="A7083" i="46"/>
  <c r="A7084" i="46"/>
  <c r="A7085" i="46"/>
  <c r="A7086" i="46"/>
  <c r="A7087" i="46"/>
  <c r="A7088" i="46"/>
  <c r="A7089" i="46"/>
  <c r="A7090" i="46"/>
  <c r="A7091" i="46"/>
  <c r="A7092" i="46"/>
  <c r="A7093" i="46"/>
  <c r="A7094" i="46"/>
  <c r="A7095" i="46"/>
  <c r="A7096" i="46"/>
  <c r="A7097" i="46"/>
  <c r="A7098" i="46"/>
  <c r="A7099" i="46"/>
  <c r="A7100" i="46"/>
  <c r="A7101" i="46"/>
  <c r="A7102" i="46"/>
  <c r="A7103" i="46"/>
  <c r="A7104" i="46"/>
  <c r="A7105" i="46"/>
  <c r="A7106" i="46"/>
  <c r="A7107" i="46"/>
  <c r="A7108" i="46"/>
  <c r="A7109" i="46"/>
  <c r="A7110" i="46"/>
  <c r="A7111" i="46"/>
  <c r="A7112" i="46"/>
  <c r="A7113" i="46"/>
  <c r="A7114" i="46"/>
  <c r="A7115" i="46"/>
  <c r="A7116" i="46"/>
  <c r="A7117" i="46"/>
  <c r="A7118" i="46"/>
  <c r="A7119" i="46"/>
  <c r="A7120" i="46"/>
  <c r="A7121" i="46"/>
  <c r="A7122" i="46"/>
  <c r="A7123" i="46"/>
  <c r="A7124" i="46"/>
  <c r="A7125" i="46"/>
  <c r="A7126" i="46"/>
  <c r="A7127" i="46"/>
  <c r="A7128" i="46"/>
  <c r="A7129" i="46"/>
  <c r="A7130" i="46"/>
  <c r="A7131" i="46"/>
  <c r="A7132" i="46"/>
  <c r="A7133" i="46"/>
  <c r="A7134" i="46"/>
  <c r="A7135" i="46"/>
  <c r="A7136" i="46"/>
  <c r="A7137" i="46"/>
  <c r="A7138" i="46"/>
  <c r="A7139" i="46"/>
  <c r="A7140" i="46"/>
  <c r="A7141" i="46"/>
  <c r="A7142" i="46"/>
  <c r="A7143" i="46"/>
  <c r="A7144" i="46"/>
  <c r="A7145" i="46"/>
  <c r="A7146" i="46"/>
  <c r="A7147" i="46"/>
  <c r="A7148" i="46"/>
  <c r="A7149" i="46"/>
  <c r="A7150" i="46"/>
  <c r="A7151" i="46"/>
  <c r="A7152" i="46"/>
  <c r="A7153" i="46"/>
  <c r="A7154" i="46"/>
  <c r="A7155" i="46"/>
  <c r="A7156" i="46"/>
  <c r="A7157" i="46"/>
  <c r="A7158" i="46"/>
  <c r="A7159" i="46"/>
  <c r="A7160" i="46"/>
  <c r="A7161" i="46"/>
  <c r="A7162" i="46"/>
  <c r="A7163" i="46"/>
  <c r="A7164" i="46"/>
  <c r="A7165" i="46"/>
  <c r="A7166" i="46"/>
  <c r="A7167" i="46"/>
  <c r="A7168" i="46"/>
  <c r="A7169" i="46"/>
  <c r="A7170" i="46"/>
  <c r="A7171" i="46"/>
  <c r="A7172" i="46"/>
  <c r="A7173" i="46"/>
  <c r="A7174" i="46"/>
  <c r="A7175" i="46"/>
  <c r="A7176" i="46"/>
  <c r="A7177" i="46"/>
  <c r="A7178" i="46"/>
  <c r="A7179" i="46"/>
  <c r="A7180" i="46"/>
  <c r="A7181" i="46"/>
  <c r="A7182" i="46"/>
  <c r="A7183" i="46"/>
  <c r="A7184" i="46"/>
  <c r="A7185" i="46"/>
  <c r="A7186" i="46"/>
  <c r="A7187" i="46"/>
  <c r="A7188" i="46"/>
  <c r="A7189" i="46"/>
  <c r="A7190" i="46"/>
  <c r="A7191" i="46"/>
  <c r="A7192" i="46"/>
  <c r="A7193" i="46"/>
  <c r="A7194" i="46"/>
  <c r="A7195" i="46"/>
  <c r="A7196" i="46"/>
  <c r="A7197" i="46"/>
  <c r="A7198" i="46"/>
  <c r="A7199" i="46"/>
  <c r="A7200" i="46"/>
  <c r="A7201" i="46"/>
  <c r="A7202" i="46"/>
  <c r="A7203" i="46"/>
  <c r="A7204" i="46"/>
  <c r="A7205" i="46"/>
  <c r="A7206" i="46"/>
  <c r="A7207" i="46"/>
  <c r="A7208" i="46"/>
  <c r="A7209" i="46"/>
  <c r="A7210" i="46"/>
  <c r="A7211" i="46"/>
  <c r="A7212" i="46"/>
  <c r="A7213" i="46"/>
  <c r="A7214" i="46"/>
  <c r="A7215" i="46"/>
  <c r="A7216" i="46"/>
  <c r="A7217" i="46"/>
  <c r="A7218" i="46"/>
  <c r="A7219" i="46"/>
  <c r="A7220" i="46"/>
  <c r="A7221" i="46"/>
  <c r="A7222" i="46"/>
  <c r="A7223" i="46"/>
  <c r="A7224" i="46"/>
  <c r="A7225" i="46"/>
  <c r="A7226" i="46"/>
  <c r="A7227" i="46"/>
  <c r="A7228" i="46"/>
  <c r="A7229" i="46"/>
  <c r="A7230" i="46"/>
  <c r="A7231" i="46"/>
  <c r="A7232" i="46"/>
  <c r="A7233" i="46"/>
  <c r="A7234" i="46"/>
  <c r="A7235" i="46"/>
  <c r="A7236" i="46"/>
  <c r="A7237" i="46"/>
  <c r="A7238" i="46"/>
  <c r="A7239" i="46"/>
  <c r="A7240" i="46"/>
  <c r="A7241" i="46"/>
  <c r="A7242" i="46"/>
  <c r="A7243" i="46"/>
  <c r="A7244" i="46"/>
  <c r="A7245" i="46"/>
  <c r="A7246" i="46"/>
  <c r="A7247" i="46"/>
  <c r="A7248" i="46"/>
  <c r="A7249" i="46"/>
  <c r="A7250" i="46"/>
  <c r="A7251" i="46"/>
  <c r="A7252" i="46"/>
  <c r="A7253" i="46"/>
  <c r="A7254" i="46"/>
  <c r="A7255" i="46"/>
  <c r="A7256" i="46"/>
  <c r="A7257" i="46"/>
  <c r="A7258" i="46"/>
  <c r="A7259" i="46"/>
  <c r="A7260" i="46"/>
  <c r="A7261" i="46"/>
  <c r="A7262" i="46"/>
  <c r="A7263" i="46"/>
  <c r="A7264" i="46"/>
  <c r="A7265" i="46"/>
  <c r="A7266" i="46"/>
  <c r="A7267" i="46"/>
  <c r="A7268" i="46"/>
  <c r="A7269" i="46"/>
  <c r="A7270" i="46"/>
  <c r="A7271" i="46"/>
  <c r="A7272" i="46"/>
  <c r="A7273" i="46"/>
  <c r="A7274" i="46"/>
  <c r="A7275" i="46"/>
  <c r="A7276" i="46"/>
  <c r="A7277" i="46"/>
  <c r="A7278" i="46"/>
  <c r="A7279" i="46"/>
  <c r="A7280" i="46"/>
  <c r="A7281" i="46"/>
  <c r="A7282" i="46"/>
  <c r="A7283" i="46"/>
  <c r="A7284" i="46"/>
  <c r="A7285" i="46"/>
  <c r="A7286" i="46"/>
  <c r="A7287" i="46"/>
  <c r="A7288" i="46"/>
  <c r="A7289" i="46"/>
  <c r="A7290" i="46"/>
  <c r="A7291" i="46"/>
  <c r="A7292" i="46"/>
  <c r="A7293" i="46"/>
  <c r="A7294" i="46"/>
  <c r="A7295" i="46"/>
  <c r="A7296" i="46"/>
  <c r="A7297" i="46"/>
  <c r="A7298" i="46"/>
  <c r="A7299" i="46"/>
  <c r="A7300" i="46"/>
  <c r="A7301" i="46"/>
  <c r="A7302" i="46"/>
  <c r="A7303" i="46"/>
  <c r="A7304" i="46"/>
  <c r="A7305" i="46"/>
  <c r="A7306" i="46"/>
  <c r="A7307" i="46"/>
  <c r="A7308" i="46"/>
  <c r="A7309" i="46"/>
  <c r="A7310" i="46"/>
  <c r="A7311" i="46"/>
  <c r="A7312" i="46"/>
  <c r="A7313" i="46"/>
  <c r="A7314" i="46"/>
  <c r="A7315" i="46"/>
  <c r="A7316" i="46"/>
  <c r="A7317" i="46"/>
  <c r="A7318" i="46"/>
  <c r="A7319" i="46"/>
  <c r="A7320" i="46"/>
  <c r="A7321" i="46"/>
  <c r="A7322" i="46"/>
  <c r="A7323" i="46"/>
  <c r="A7324" i="46"/>
  <c r="A7325" i="46"/>
  <c r="A7326" i="46"/>
  <c r="A7327" i="46"/>
  <c r="A7328" i="46"/>
  <c r="A7329" i="46"/>
  <c r="A7330" i="46"/>
  <c r="A7331" i="46"/>
  <c r="A7332" i="46"/>
  <c r="A7333" i="46"/>
  <c r="A7334" i="46"/>
  <c r="A7335" i="46"/>
  <c r="A7336" i="46"/>
  <c r="A7337" i="46"/>
  <c r="A7338" i="46"/>
  <c r="A7339" i="46"/>
  <c r="A7340" i="46"/>
  <c r="A7341" i="46"/>
  <c r="A7342" i="46"/>
  <c r="A7343" i="46"/>
  <c r="A7344" i="46"/>
  <c r="A7345" i="46"/>
  <c r="A7346" i="46"/>
  <c r="A7347" i="46"/>
  <c r="A7348" i="46"/>
  <c r="A7349" i="46"/>
  <c r="A7350" i="46"/>
  <c r="A7351" i="46"/>
  <c r="A7352" i="46"/>
  <c r="A7353" i="46"/>
  <c r="A7354" i="46"/>
  <c r="A7355" i="46"/>
  <c r="A7356" i="46"/>
  <c r="A7357" i="46"/>
  <c r="A7358" i="46"/>
  <c r="A7359" i="46"/>
  <c r="A7360" i="46"/>
  <c r="A7361" i="46"/>
  <c r="A7362" i="46"/>
  <c r="A7363" i="46"/>
  <c r="A7364" i="46"/>
  <c r="A7365" i="46"/>
  <c r="A7366" i="46"/>
  <c r="A7367" i="46"/>
  <c r="A7368" i="46"/>
  <c r="A7369" i="46"/>
  <c r="A7370" i="46"/>
  <c r="A7371" i="46"/>
  <c r="A7372" i="46"/>
  <c r="A7373" i="46"/>
  <c r="A7374" i="46"/>
  <c r="A7375" i="46"/>
  <c r="A7376" i="46"/>
  <c r="A7377" i="46"/>
  <c r="A7378" i="46"/>
  <c r="A7379" i="46"/>
  <c r="A7380" i="46"/>
  <c r="A7381" i="46"/>
  <c r="A7382" i="46"/>
  <c r="A7383" i="46"/>
  <c r="A7384" i="46"/>
  <c r="A7385" i="46"/>
  <c r="A7386" i="46"/>
  <c r="A7387" i="46"/>
  <c r="A7388" i="46"/>
  <c r="A7389" i="46"/>
  <c r="A7390" i="46"/>
  <c r="A7391" i="46"/>
  <c r="A7392" i="46"/>
  <c r="A7393" i="46"/>
  <c r="A7394" i="46"/>
  <c r="A7395" i="46"/>
  <c r="A7396" i="46"/>
  <c r="A7397" i="46"/>
  <c r="A7398" i="46"/>
  <c r="A7399" i="46"/>
  <c r="A7400" i="46"/>
  <c r="A7401" i="46"/>
  <c r="A7402" i="46"/>
  <c r="A7403" i="46"/>
  <c r="A7404" i="46"/>
  <c r="A7405" i="46"/>
  <c r="A7406" i="46"/>
  <c r="A7407" i="46"/>
  <c r="A7408" i="46"/>
  <c r="A7409" i="46"/>
  <c r="A7410" i="46"/>
  <c r="A7411" i="46"/>
  <c r="A7412" i="46"/>
  <c r="A7413" i="46"/>
  <c r="A7414" i="46"/>
  <c r="A7415" i="46"/>
  <c r="A7416" i="46"/>
  <c r="A7417" i="46"/>
  <c r="A7418" i="46"/>
  <c r="A7419" i="46"/>
  <c r="A7420" i="46"/>
  <c r="A7421" i="46"/>
  <c r="A7422" i="46"/>
  <c r="A7423" i="46"/>
  <c r="A7424" i="46"/>
  <c r="A7425" i="46"/>
  <c r="A7426" i="46"/>
  <c r="A7427" i="46"/>
  <c r="A7428" i="46"/>
  <c r="A7429" i="46"/>
  <c r="A7430" i="46"/>
  <c r="A7431" i="46"/>
  <c r="A7432" i="46"/>
  <c r="A7433" i="46"/>
  <c r="A7434" i="46"/>
  <c r="A7435" i="46"/>
  <c r="A7436" i="46"/>
  <c r="A7437" i="46"/>
  <c r="A7438" i="46"/>
  <c r="A7439" i="46"/>
  <c r="A7440" i="46"/>
  <c r="A7441" i="46"/>
  <c r="A7442" i="46"/>
  <c r="A7443" i="46"/>
  <c r="A7444" i="46"/>
  <c r="A7445" i="46"/>
  <c r="A7446" i="46"/>
  <c r="A7447" i="46"/>
  <c r="A7448" i="46"/>
  <c r="A7449" i="46"/>
  <c r="A7450" i="46"/>
  <c r="A7451" i="46"/>
  <c r="A7452" i="46"/>
  <c r="A7453" i="46"/>
  <c r="A7454" i="46"/>
  <c r="A7455" i="46"/>
  <c r="A7456" i="46"/>
  <c r="A7457" i="46"/>
  <c r="A7458" i="46"/>
  <c r="A7459" i="46"/>
  <c r="A7460" i="46"/>
  <c r="A7461" i="46"/>
  <c r="A7462" i="46"/>
  <c r="A7463" i="46"/>
  <c r="A7464" i="46"/>
  <c r="A7465" i="46"/>
  <c r="A7466" i="46"/>
  <c r="A7467" i="46"/>
  <c r="A7468" i="46"/>
  <c r="A7469" i="46"/>
  <c r="A7470" i="46"/>
  <c r="A7471" i="46"/>
  <c r="A7472" i="46"/>
  <c r="A7473" i="46"/>
  <c r="A7474" i="46"/>
  <c r="A7475" i="46"/>
  <c r="A7476" i="46"/>
  <c r="A7477" i="46"/>
  <c r="A7478" i="46"/>
  <c r="A7479" i="46"/>
  <c r="A7480" i="46"/>
  <c r="A7481" i="46"/>
  <c r="A7482" i="46"/>
  <c r="A7483" i="46"/>
  <c r="A7484" i="46"/>
  <c r="A7485" i="46"/>
  <c r="A7486" i="46"/>
  <c r="A7487" i="46"/>
  <c r="A7488" i="46"/>
  <c r="A7489" i="46"/>
  <c r="A7490" i="46"/>
  <c r="A7491" i="46"/>
  <c r="A7492" i="46"/>
  <c r="A7493" i="46"/>
  <c r="A7494" i="46"/>
  <c r="A7495" i="46"/>
  <c r="A7496" i="46"/>
  <c r="A7497" i="46"/>
  <c r="A7498" i="46"/>
  <c r="A7499" i="46"/>
  <c r="A7500" i="46"/>
  <c r="A7501" i="46"/>
  <c r="A7502" i="46"/>
  <c r="A7503" i="46"/>
  <c r="A7504" i="46"/>
  <c r="A7505" i="46"/>
  <c r="A7506" i="46"/>
  <c r="A7507" i="46"/>
  <c r="A7508" i="46"/>
  <c r="A7509" i="46"/>
  <c r="A7510" i="46"/>
  <c r="A7511" i="46"/>
  <c r="A7512" i="46"/>
  <c r="A7513" i="46"/>
  <c r="A7514" i="46"/>
  <c r="A7515" i="46"/>
  <c r="A7516" i="46"/>
  <c r="A7517" i="46"/>
  <c r="A7518" i="46"/>
  <c r="A7519" i="46"/>
  <c r="A7520" i="46"/>
  <c r="A7521" i="46"/>
  <c r="A7522" i="46"/>
  <c r="A7523" i="46"/>
  <c r="A7524" i="46"/>
  <c r="A7525" i="46"/>
  <c r="A7526" i="46"/>
  <c r="A7527" i="46"/>
  <c r="A7528" i="46"/>
  <c r="A7529" i="46"/>
  <c r="A7530" i="46"/>
  <c r="A7531" i="46"/>
  <c r="A7532" i="46"/>
  <c r="A7533" i="46"/>
  <c r="A7534" i="46"/>
  <c r="A7535" i="46"/>
  <c r="A7536" i="46"/>
  <c r="A7537" i="46"/>
  <c r="A7538" i="46"/>
  <c r="A7539" i="46"/>
  <c r="A7540" i="46"/>
  <c r="A7541" i="46"/>
  <c r="A7542" i="46"/>
  <c r="A7543" i="46"/>
  <c r="A7544" i="46"/>
  <c r="A7545" i="46"/>
  <c r="A7546" i="46"/>
  <c r="A7547" i="46"/>
  <c r="A7548" i="46"/>
  <c r="A7549" i="46"/>
  <c r="A7550" i="46"/>
  <c r="A7551" i="46"/>
  <c r="A7552" i="46"/>
  <c r="A7553" i="46"/>
  <c r="A7554" i="46"/>
  <c r="A7555" i="46"/>
  <c r="A7556" i="46"/>
  <c r="A7557" i="46"/>
  <c r="A7558" i="46"/>
  <c r="A7559" i="46"/>
  <c r="A7560" i="46"/>
  <c r="A7561" i="46"/>
  <c r="A7562" i="46"/>
  <c r="A7563" i="46"/>
  <c r="A7564" i="46"/>
  <c r="A7565" i="46"/>
  <c r="A7566" i="46"/>
  <c r="A7567" i="46"/>
  <c r="A7568" i="46"/>
  <c r="A7569" i="46"/>
  <c r="A7570" i="46"/>
  <c r="A7571" i="46"/>
  <c r="A7572" i="46"/>
  <c r="A7573" i="46"/>
  <c r="A7574" i="46"/>
  <c r="A7575" i="46"/>
  <c r="A7576" i="46"/>
  <c r="A7577" i="46"/>
  <c r="A7578" i="46"/>
  <c r="A7579" i="46"/>
  <c r="A7580" i="46"/>
  <c r="A7581" i="46"/>
  <c r="A7582" i="46"/>
  <c r="A7583" i="46"/>
  <c r="A7584" i="46"/>
  <c r="A7585" i="46"/>
  <c r="A7586" i="46"/>
  <c r="A7587" i="46"/>
  <c r="A7588" i="46"/>
  <c r="A7589" i="46"/>
  <c r="A7590" i="46"/>
  <c r="A7591" i="46"/>
  <c r="A7592" i="46"/>
  <c r="A7593" i="46"/>
  <c r="A7594" i="46"/>
  <c r="A7595" i="46"/>
  <c r="A7596" i="46"/>
  <c r="A7597" i="46"/>
  <c r="A7598" i="46"/>
  <c r="A7599" i="46"/>
  <c r="A7600" i="46"/>
  <c r="A7601" i="46"/>
  <c r="A7602" i="46"/>
  <c r="A7603" i="46"/>
  <c r="A7604" i="46"/>
  <c r="A7605" i="46"/>
  <c r="A7606" i="46"/>
  <c r="A7607" i="46"/>
  <c r="A7608" i="46"/>
  <c r="A7609" i="46"/>
  <c r="A7610" i="46"/>
  <c r="A7611" i="46"/>
  <c r="A7612" i="46"/>
  <c r="A7613" i="46"/>
  <c r="A7614" i="46"/>
  <c r="A7615" i="46"/>
  <c r="A7616" i="46"/>
  <c r="A7617" i="46"/>
  <c r="A7618" i="46"/>
  <c r="A7619" i="46"/>
  <c r="A7620" i="46"/>
  <c r="A7621" i="46"/>
  <c r="A7622" i="46"/>
  <c r="A7623" i="46"/>
  <c r="A7624" i="46"/>
  <c r="A7625" i="46"/>
  <c r="A7626" i="46"/>
  <c r="A7627" i="46"/>
  <c r="A7628" i="46"/>
  <c r="A7629" i="46"/>
  <c r="A7630" i="46"/>
  <c r="A7631" i="46"/>
  <c r="A7632" i="46"/>
  <c r="A7633" i="46"/>
  <c r="A7634" i="46"/>
  <c r="A7635" i="46"/>
  <c r="A7636" i="46"/>
  <c r="A7637" i="46"/>
  <c r="A7638" i="46"/>
  <c r="A7639" i="46"/>
  <c r="A7640" i="46"/>
  <c r="A7641" i="46"/>
  <c r="A7642" i="46"/>
  <c r="A7643" i="46"/>
  <c r="A7644" i="46"/>
  <c r="A7645" i="46"/>
  <c r="A7646" i="46"/>
  <c r="A7647" i="46"/>
  <c r="A7648" i="46"/>
  <c r="A7649" i="46"/>
  <c r="A7650" i="46"/>
  <c r="A7651" i="46"/>
  <c r="A7652" i="46"/>
  <c r="A7653" i="46"/>
  <c r="A7654" i="46"/>
  <c r="A7655" i="46"/>
  <c r="A7656" i="46"/>
  <c r="A7657" i="46"/>
  <c r="A7658" i="46"/>
  <c r="A7659" i="46"/>
  <c r="A7660" i="46"/>
  <c r="A7661" i="46"/>
  <c r="A7662" i="46"/>
  <c r="A7663" i="46"/>
  <c r="A7664" i="46"/>
  <c r="A7665" i="46"/>
  <c r="A7666" i="46"/>
  <c r="A7667" i="46"/>
  <c r="A7668" i="46"/>
  <c r="A7669" i="46"/>
  <c r="A7670" i="46"/>
  <c r="A7671" i="46"/>
  <c r="A7672" i="46"/>
  <c r="A7673" i="46"/>
  <c r="A7674" i="46"/>
  <c r="A7675" i="46"/>
  <c r="A7676" i="46"/>
  <c r="A7677" i="46"/>
  <c r="A7678" i="46"/>
  <c r="A7679" i="46"/>
  <c r="A7680" i="46"/>
  <c r="A7681" i="46"/>
  <c r="A7682" i="46"/>
  <c r="A7683" i="46"/>
  <c r="A7684" i="46"/>
  <c r="A7685" i="46"/>
  <c r="A7686" i="46"/>
  <c r="A7687" i="46"/>
  <c r="A7688" i="46"/>
  <c r="A7689" i="46"/>
  <c r="A2" i="46"/>
  <c r="H3" i="45"/>
  <c r="H4" i="45"/>
  <c r="H5" i="45"/>
  <c r="H6" i="45"/>
  <c r="H7" i="45"/>
  <c r="H8" i="45"/>
  <c r="H9" i="45"/>
  <c r="H10" i="45"/>
  <c r="H11" i="45"/>
  <c r="H12" i="45"/>
  <c r="H13" i="45"/>
  <c r="H14" i="45"/>
  <c r="H15" i="45"/>
  <c r="H16" i="45"/>
  <c r="H17" i="45"/>
  <c r="H18" i="45"/>
  <c r="H19" i="45"/>
  <c r="H20" i="45"/>
  <c r="H21" i="45"/>
  <c r="H22" i="45"/>
  <c r="H23" i="45"/>
  <c r="H24" i="45"/>
  <c r="H25" i="45"/>
  <c r="H26" i="45"/>
  <c r="H27" i="45"/>
  <c r="H28" i="45"/>
  <c r="H29" i="45"/>
  <c r="H30" i="45"/>
  <c r="H31" i="45"/>
  <c r="H32" i="45"/>
  <c r="H33" i="45"/>
  <c r="H34" i="45"/>
  <c r="H35" i="45"/>
  <c r="H36" i="45"/>
  <c r="H37" i="45"/>
  <c r="H38" i="45"/>
  <c r="H39" i="45"/>
  <c r="H40" i="45"/>
  <c r="H41" i="45"/>
  <c r="H42" i="45"/>
  <c r="H43" i="45"/>
  <c r="H44" i="45"/>
  <c r="H45" i="45"/>
  <c r="H46" i="45"/>
  <c r="H47" i="45"/>
  <c r="H48" i="45"/>
  <c r="H49" i="45"/>
  <c r="H50" i="45"/>
  <c r="H51" i="45"/>
  <c r="H52" i="45"/>
  <c r="H53" i="45"/>
  <c r="H54" i="45"/>
  <c r="H55" i="45"/>
  <c r="H56" i="45"/>
  <c r="H57" i="45"/>
  <c r="H58" i="45"/>
  <c r="H59" i="45"/>
  <c r="H60" i="45"/>
  <c r="H61" i="45"/>
  <c r="H62" i="45"/>
  <c r="H63" i="45"/>
  <c r="H64" i="45"/>
  <c r="H65" i="45"/>
  <c r="H66" i="45"/>
  <c r="H67" i="45"/>
  <c r="H68" i="45"/>
  <c r="H69" i="45"/>
  <c r="H70" i="45"/>
  <c r="H71" i="45"/>
  <c r="H72" i="45"/>
  <c r="H73" i="45"/>
  <c r="H74" i="45"/>
  <c r="H75" i="45"/>
  <c r="H76" i="45"/>
  <c r="H77" i="45"/>
  <c r="H78" i="45"/>
  <c r="H79" i="45"/>
  <c r="H80" i="45"/>
  <c r="H81" i="45"/>
  <c r="H82" i="45"/>
  <c r="H83" i="45"/>
  <c r="H84" i="45"/>
  <c r="H85" i="45"/>
  <c r="H86" i="45"/>
  <c r="H87" i="45"/>
  <c r="H88" i="45"/>
  <c r="H89" i="45"/>
  <c r="H90" i="45"/>
  <c r="H91" i="45"/>
  <c r="H92" i="45"/>
  <c r="H93" i="45"/>
  <c r="H94" i="45"/>
  <c r="H95" i="45"/>
  <c r="H96" i="45"/>
  <c r="H97" i="45"/>
  <c r="H98" i="45"/>
  <c r="H99" i="45"/>
  <c r="H100" i="45"/>
  <c r="H101" i="45"/>
  <c r="H102" i="45"/>
  <c r="H103" i="45"/>
  <c r="H104" i="45"/>
  <c r="H105" i="45"/>
  <c r="H106" i="45"/>
  <c r="H107" i="45"/>
  <c r="H108" i="45"/>
  <c r="H109" i="45"/>
  <c r="H110" i="45"/>
  <c r="H111" i="45"/>
  <c r="H112" i="45"/>
  <c r="H113" i="45"/>
  <c r="H114" i="45"/>
  <c r="H115" i="45"/>
  <c r="H116" i="45"/>
  <c r="H117" i="45"/>
  <c r="H118" i="45"/>
  <c r="H119" i="45"/>
  <c r="H120" i="45"/>
  <c r="H121" i="45"/>
  <c r="H122" i="45"/>
  <c r="H123" i="45"/>
  <c r="H124" i="45"/>
  <c r="H125" i="45"/>
  <c r="H126" i="45"/>
  <c r="H127" i="45"/>
  <c r="H128" i="45"/>
  <c r="H129" i="45"/>
  <c r="H130" i="45"/>
  <c r="H131" i="45"/>
  <c r="H132" i="45"/>
  <c r="H133" i="45"/>
  <c r="H134" i="45"/>
  <c r="H135" i="45"/>
  <c r="H136" i="45"/>
  <c r="H137" i="45"/>
  <c r="H138" i="45"/>
  <c r="H139" i="45"/>
  <c r="H140" i="45"/>
  <c r="H141" i="45"/>
  <c r="H142" i="45"/>
  <c r="H143" i="45"/>
  <c r="H144" i="45"/>
  <c r="H145" i="45"/>
  <c r="H146" i="45"/>
  <c r="H147" i="45"/>
  <c r="H148" i="45"/>
  <c r="H149" i="45"/>
  <c r="H150" i="45"/>
  <c r="H151" i="45"/>
  <c r="H152" i="45"/>
  <c r="H153" i="45"/>
  <c r="H154" i="45"/>
  <c r="H155" i="45"/>
  <c r="H156" i="45"/>
  <c r="H157" i="45"/>
  <c r="H158" i="45"/>
  <c r="H159" i="45"/>
  <c r="H160" i="45"/>
  <c r="H161" i="45"/>
  <c r="H162" i="45"/>
  <c r="H163" i="45"/>
  <c r="H164" i="45"/>
  <c r="H165" i="45"/>
  <c r="H166" i="45"/>
  <c r="H167" i="45"/>
  <c r="H168" i="45"/>
  <c r="H169" i="45"/>
  <c r="H170" i="45"/>
  <c r="H171" i="45"/>
  <c r="H172" i="45"/>
  <c r="H173" i="45"/>
  <c r="H174" i="45"/>
  <c r="H175" i="45"/>
  <c r="H176" i="45"/>
  <c r="H177" i="45"/>
  <c r="H178" i="45"/>
  <c r="H179" i="45"/>
  <c r="H180" i="45"/>
  <c r="H181" i="45"/>
  <c r="H182" i="45"/>
  <c r="H183" i="45"/>
  <c r="H184" i="45"/>
  <c r="H185" i="45"/>
  <c r="H186" i="45"/>
  <c r="H187" i="45"/>
  <c r="H188" i="45"/>
  <c r="H189" i="45"/>
  <c r="H190" i="45"/>
  <c r="H191" i="45"/>
  <c r="H192" i="45"/>
  <c r="H193" i="45"/>
  <c r="H194" i="45"/>
  <c r="H195" i="45"/>
  <c r="H196" i="45"/>
  <c r="H197" i="45"/>
  <c r="H198" i="45"/>
  <c r="H199" i="45"/>
  <c r="H200" i="45"/>
  <c r="H201" i="45"/>
  <c r="H202" i="45"/>
  <c r="H203" i="45"/>
  <c r="H204" i="45"/>
  <c r="H205" i="45"/>
  <c r="H206" i="45"/>
  <c r="H207" i="45"/>
  <c r="H208" i="45"/>
  <c r="H209" i="45"/>
  <c r="H210" i="45"/>
  <c r="H211" i="45"/>
  <c r="H212" i="45"/>
  <c r="H213" i="45"/>
  <c r="H214" i="45"/>
  <c r="H215" i="45"/>
  <c r="H216" i="45"/>
  <c r="H217" i="45"/>
  <c r="H218" i="45"/>
  <c r="H219" i="45"/>
  <c r="H220" i="45"/>
  <c r="H221" i="45"/>
  <c r="H222" i="45"/>
  <c r="H223" i="45"/>
  <c r="H224" i="45"/>
  <c r="H225" i="45"/>
  <c r="H226" i="45"/>
  <c r="H227" i="45"/>
  <c r="H228" i="45"/>
  <c r="H229" i="45"/>
  <c r="H230" i="45"/>
  <c r="H231" i="45"/>
  <c r="H232" i="45"/>
  <c r="H233" i="45"/>
  <c r="H234" i="45"/>
  <c r="H235" i="45"/>
  <c r="H236" i="45"/>
  <c r="H237" i="45"/>
  <c r="H238" i="45"/>
  <c r="H239" i="45"/>
  <c r="H240" i="45"/>
  <c r="H241" i="45"/>
  <c r="H242" i="45"/>
  <c r="H243" i="45"/>
  <c r="H244" i="45"/>
  <c r="H245" i="45"/>
  <c r="H246" i="45"/>
  <c r="H247" i="45"/>
  <c r="H248" i="45"/>
  <c r="H249" i="45"/>
  <c r="H250" i="45"/>
  <c r="H251" i="45"/>
  <c r="H252" i="45"/>
  <c r="H253" i="45"/>
  <c r="H254" i="45"/>
  <c r="H255" i="45"/>
  <c r="H256" i="45"/>
  <c r="H257" i="45"/>
  <c r="H258" i="45"/>
  <c r="H259" i="45"/>
  <c r="H260" i="45"/>
  <c r="H261" i="45"/>
  <c r="H262" i="45"/>
  <c r="H263" i="45"/>
  <c r="H264" i="45"/>
  <c r="H265" i="45"/>
  <c r="H266" i="45"/>
  <c r="H267" i="45"/>
  <c r="H268" i="45"/>
  <c r="H269" i="45"/>
  <c r="H270" i="45"/>
  <c r="H271" i="45"/>
  <c r="H272" i="45"/>
  <c r="H273" i="45"/>
  <c r="H274" i="45"/>
  <c r="H275" i="45"/>
  <c r="H276" i="45"/>
  <c r="H277" i="45"/>
  <c r="H278" i="45"/>
  <c r="H279" i="45"/>
  <c r="H280" i="45"/>
  <c r="H281" i="45"/>
  <c r="H282" i="45"/>
  <c r="H283" i="45"/>
  <c r="H284" i="45"/>
  <c r="H285" i="45"/>
  <c r="H286" i="45"/>
  <c r="H287" i="45"/>
  <c r="H288" i="45"/>
  <c r="H289" i="45"/>
  <c r="H290" i="45"/>
  <c r="H291" i="45"/>
  <c r="H292" i="45"/>
  <c r="H293" i="45"/>
  <c r="H294" i="45"/>
  <c r="H295" i="45"/>
  <c r="H296" i="45"/>
  <c r="H297" i="45"/>
  <c r="H298" i="45"/>
  <c r="H299" i="45"/>
  <c r="H300" i="45"/>
  <c r="H301" i="45"/>
  <c r="H302" i="45"/>
  <c r="H303" i="45"/>
  <c r="H304" i="45"/>
  <c r="H305" i="45"/>
  <c r="H306" i="45"/>
  <c r="H307" i="45"/>
  <c r="H308" i="45"/>
  <c r="H309" i="45"/>
  <c r="H310" i="45"/>
  <c r="H311" i="45"/>
  <c r="H312" i="45"/>
  <c r="H313" i="45"/>
  <c r="H314" i="45"/>
  <c r="H315" i="45"/>
  <c r="H316" i="45"/>
  <c r="H317" i="45"/>
  <c r="H318" i="45"/>
  <c r="H319" i="45"/>
  <c r="H320" i="45"/>
  <c r="H321" i="45"/>
  <c r="H322" i="45"/>
  <c r="H323" i="45"/>
  <c r="H324" i="45"/>
  <c r="H325" i="45"/>
  <c r="H326" i="45"/>
  <c r="H327" i="45"/>
  <c r="H328" i="45"/>
  <c r="H329" i="45"/>
  <c r="H330" i="45"/>
  <c r="H331" i="45"/>
  <c r="H332" i="45"/>
  <c r="H333" i="45"/>
  <c r="H334" i="45"/>
  <c r="H335" i="45"/>
  <c r="H336" i="45"/>
  <c r="H337" i="45"/>
  <c r="H338" i="45"/>
  <c r="H339" i="45"/>
  <c r="H340" i="45"/>
  <c r="H341" i="45"/>
  <c r="H342" i="45"/>
  <c r="H343" i="45"/>
  <c r="H344" i="45"/>
  <c r="H345" i="45"/>
  <c r="H346" i="45"/>
  <c r="H347" i="45"/>
  <c r="H348" i="45"/>
  <c r="H349" i="45"/>
  <c r="H350" i="45"/>
  <c r="H351" i="45"/>
  <c r="H352" i="45"/>
  <c r="H353" i="45"/>
  <c r="H354" i="45"/>
  <c r="H355" i="45"/>
  <c r="H356" i="45"/>
  <c r="H357" i="45"/>
  <c r="H358" i="45"/>
  <c r="H359" i="45"/>
  <c r="H360" i="45"/>
  <c r="H361" i="45"/>
  <c r="H362" i="45"/>
  <c r="H363" i="45"/>
  <c r="H364" i="45"/>
  <c r="H365" i="45"/>
  <c r="H366" i="45"/>
  <c r="H367" i="45"/>
  <c r="H368" i="45"/>
  <c r="H369" i="45"/>
  <c r="H370" i="45"/>
  <c r="H371" i="45"/>
  <c r="H372" i="45"/>
  <c r="H373" i="45"/>
  <c r="H374" i="45"/>
  <c r="H375" i="45"/>
  <c r="H376" i="45"/>
  <c r="H377" i="45"/>
  <c r="H378" i="45"/>
  <c r="H379" i="45"/>
  <c r="H380" i="45"/>
  <c r="H381" i="45"/>
  <c r="H382" i="45"/>
  <c r="H383" i="45"/>
  <c r="H384" i="45"/>
  <c r="H385" i="45"/>
  <c r="H386" i="45"/>
  <c r="H387" i="45"/>
  <c r="H388" i="45"/>
  <c r="H389" i="45"/>
  <c r="H390" i="45"/>
  <c r="H391" i="45"/>
  <c r="H392" i="45"/>
  <c r="H393" i="45"/>
  <c r="H394" i="45"/>
  <c r="H395" i="45"/>
  <c r="H396" i="45"/>
  <c r="H397" i="45"/>
  <c r="H398" i="45"/>
  <c r="H399" i="45"/>
  <c r="H400" i="45"/>
  <c r="H401" i="45"/>
  <c r="H402" i="45"/>
  <c r="H403" i="45"/>
  <c r="H404" i="45"/>
  <c r="H405" i="45"/>
  <c r="H406" i="45"/>
  <c r="H407" i="45"/>
  <c r="H408" i="45"/>
  <c r="H409" i="45"/>
  <c r="H410" i="45"/>
  <c r="H411" i="45"/>
  <c r="H412" i="45"/>
  <c r="H413" i="45"/>
  <c r="H414" i="45"/>
  <c r="H415" i="45"/>
  <c r="H416" i="45"/>
  <c r="H417" i="45"/>
  <c r="H418" i="45"/>
  <c r="H419" i="45"/>
  <c r="H420" i="45"/>
  <c r="H421" i="45"/>
  <c r="H422" i="45"/>
  <c r="H423" i="45"/>
  <c r="H424" i="45"/>
  <c r="H425" i="45"/>
  <c r="H426" i="45"/>
  <c r="H427" i="45"/>
  <c r="H428" i="45"/>
  <c r="H429" i="45"/>
  <c r="H430" i="45"/>
  <c r="H431" i="45"/>
  <c r="H432" i="45"/>
  <c r="H433" i="45"/>
  <c r="H434" i="45"/>
  <c r="H435" i="45"/>
  <c r="H436" i="45"/>
  <c r="H437" i="45"/>
  <c r="H438" i="45"/>
  <c r="H439" i="45"/>
  <c r="H440" i="45"/>
  <c r="H441" i="45"/>
  <c r="H442" i="45"/>
  <c r="H443" i="45"/>
  <c r="H444" i="45"/>
  <c r="H445" i="45"/>
  <c r="H446" i="45"/>
  <c r="H447" i="45"/>
  <c r="H448" i="45"/>
  <c r="H449" i="45"/>
  <c r="H450" i="45"/>
  <c r="H451" i="45"/>
  <c r="H452" i="45"/>
  <c r="H453" i="45"/>
  <c r="H454" i="45"/>
  <c r="H455" i="45"/>
  <c r="H456" i="45"/>
  <c r="H457" i="45"/>
  <c r="H458" i="45"/>
  <c r="H459" i="45"/>
  <c r="H460" i="45"/>
  <c r="H461" i="45"/>
  <c r="H462" i="45"/>
  <c r="H463" i="45"/>
  <c r="H464" i="45"/>
  <c r="H465" i="45"/>
  <c r="H466" i="45"/>
  <c r="H467" i="45"/>
  <c r="H468" i="45"/>
  <c r="H469" i="45"/>
  <c r="H470" i="45"/>
  <c r="H471" i="45"/>
  <c r="H472" i="45"/>
  <c r="H473" i="45"/>
  <c r="H474" i="45"/>
  <c r="H475" i="45"/>
  <c r="H476" i="45"/>
  <c r="H477" i="45"/>
  <c r="H478" i="45"/>
  <c r="H479" i="45"/>
  <c r="H480" i="45"/>
  <c r="H481" i="45"/>
  <c r="H482" i="45"/>
  <c r="H483" i="45"/>
  <c r="H484" i="45"/>
  <c r="H485" i="45"/>
  <c r="H486" i="45"/>
  <c r="H487" i="45"/>
  <c r="H488" i="45"/>
  <c r="H489" i="45"/>
  <c r="H490" i="45"/>
  <c r="H491" i="45"/>
  <c r="H492" i="45"/>
  <c r="H493" i="45"/>
  <c r="H494" i="45"/>
  <c r="H495" i="45"/>
  <c r="H496" i="45"/>
  <c r="H497" i="45"/>
  <c r="H498" i="45"/>
  <c r="H499" i="45"/>
  <c r="H500" i="45"/>
  <c r="H501" i="45"/>
  <c r="H502" i="45"/>
  <c r="H503" i="45"/>
  <c r="H504" i="45"/>
  <c r="H505" i="45"/>
  <c r="H506" i="45"/>
  <c r="H507" i="45"/>
  <c r="H508" i="45"/>
  <c r="H509" i="45"/>
  <c r="H510" i="45"/>
  <c r="H511" i="45"/>
  <c r="H512" i="45"/>
  <c r="H513" i="45"/>
  <c r="H514" i="45"/>
  <c r="H515" i="45"/>
  <c r="H516" i="45"/>
  <c r="H517" i="45"/>
  <c r="H518" i="45"/>
  <c r="H519" i="45"/>
  <c r="H520" i="45"/>
  <c r="H521" i="45"/>
  <c r="H522" i="45"/>
  <c r="H523" i="45"/>
  <c r="H524" i="45"/>
  <c r="H525" i="45"/>
  <c r="H526" i="45"/>
  <c r="H527" i="45"/>
  <c r="H528" i="45"/>
  <c r="H529" i="45"/>
  <c r="H530" i="45"/>
  <c r="H531" i="45"/>
  <c r="H532" i="45"/>
  <c r="H533" i="45"/>
  <c r="H534" i="45"/>
  <c r="H535" i="45"/>
  <c r="H536" i="45"/>
  <c r="H537" i="45"/>
  <c r="H538" i="45"/>
  <c r="H539" i="45"/>
  <c r="H540" i="45"/>
  <c r="H541" i="45"/>
  <c r="H542" i="45"/>
  <c r="H543" i="45"/>
  <c r="H544" i="45"/>
  <c r="H545" i="45"/>
  <c r="H546" i="45"/>
  <c r="H547" i="45"/>
  <c r="H548" i="45"/>
  <c r="H549" i="45"/>
  <c r="H550" i="45"/>
  <c r="H551" i="45"/>
  <c r="H552" i="45"/>
  <c r="H553" i="45"/>
  <c r="H554" i="45"/>
  <c r="H555" i="45"/>
  <c r="H556" i="45"/>
  <c r="H557" i="45"/>
  <c r="H558" i="45"/>
  <c r="H559" i="45"/>
  <c r="H560" i="45"/>
  <c r="H561" i="45"/>
  <c r="H562" i="45"/>
  <c r="H563" i="45"/>
  <c r="H564" i="45"/>
  <c r="H565" i="45"/>
  <c r="H566" i="45"/>
  <c r="H567" i="45"/>
  <c r="H568" i="45"/>
  <c r="H569" i="45"/>
  <c r="H570" i="45"/>
  <c r="H571" i="45"/>
  <c r="H572" i="45"/>
  <c r="H573" i="45"/>
  <c r="H574" i="45"/>
  <c r="H575" i="45"/>
  <c r="H576" i="45"/>
  <c r="H577" i="45"/>
  <c r="H578" i="45"/>
  <c r="H579" i="45"/>
  <c r="H580" i="45"/>
  <c r="H581" i="45"/>
  <c r="H582" i="45"/>
  <c r="H583" i="45"/>
  <c r="H584" i="45"/>
  <c r="H585" i="45"/>
  <c r="H586" i="45"/>
  <c r="H587" i="45"/>
  <c r="H588" i="45"/>
  <c r="H589" i="45"/>
  <c r="H590" i="45"/>
  <c r="H591" i="45"/>
  <c r="H592" i="45"/>
  <c r="H593" i="45"/>
  <c r="H594" i="45"/>
  <c r="H595" i="45"/>
  <c r="H596" i="45"/>
  <c r="H597" i="45"/>
  <c r="H598" i="45"/>
  <c r="H599" i="45"/>
  <c r="H600" i="45"/>
  <c r="H601" i="45"/>
  <c r="H602" i="45"/>
  <c r="H603" i="45"/>
  <c r="H604" i="45"/>
  <c r="H605" i="45"/>
  <c r="H606" i="45"/>
  <c r="H607" i="45"/>
  <c r="H608" i="45"/>
  <c r="H609" i="45"/>
  <c r="H610" i="45"/>
  <c r="H611" i="45"/>
  <c r="H612" i="45"/>
  <c r="H613" i="45"/>
  <c r="H614" i="45"/>
  <c r="H615" i="45"/>
  <c r="H616" i="45"/>
  <c r="H617" i="45"/>
  <c r="H618" i="45"/>
  <c r="H619" i="45"/>
  <c r="H620" i="45"/>
  <c r="H621" i="45"/>
  <c r="H622" i="45"/>
  <c r="H623" i="45"/>
  <c r="H624" i="45"/>
  <c r="H625" i="45"/>
  <c r="H626" i="45"/>
  <c r="H627" i="45"/>
  <c r="H628" i="45"/>
  <c r="H629" i="45"/>
  <c r="H630" i="45"/>
  <c r="H631" i="45"/>
  <c r="H632" i="45"/>
  <c r="H633" i="45"/>
  <c r="H634" i="45"/>
  <c r="H635" i="45"/>
  <c r="H636" i="45"/>
  <c r="H637" i="45"/>
  <c r="H638" i="45"/>
  <c r="H639" i="45"/>
  <c r="H640" i="45"/>
  <c r="H641" i="45"/>
  <c r="H642" i="45"/>
  <c r="H643" i="45"/>
  <c r="H644" i="45"/>
  <c r="H645" i="45"/>
  <c r="H646" i="45"/>
  <c r="H647" i="45"/>
  <c r="H648" i="45"/>
  <c r="H649" i="45"/>
  <c r="H650" i="45"/>
  <c r="H651" i="45"/>
  <c r="H652" i="45"/>
  <c r="H653" i="45"/>
  <c r="H654" i="45"/>
  <c r="H655" i="45"/>
  <c r="H656" i="45"/>
  <c r="H657" i="45"/>
  <c r="H658" i="45"/>
  <c r="H659" i="45"/>
  <c r="H660" i="45"/>
  <c r="H661" i="45"/>
  <c r="H662" i="45"/>
  <c r="H663" i="45"/>
  <c r="H664" i="45"/>
  <c r="H665" i="45"/>
  <c r="H666" i="45"/>
  <c r="H667" i="45"/>
  <c r="H668" i="45"/>
  <c r="H669" i="45"/>
  <c r="H670" i="45"/>
  <c r="H671" i="45"/>
  <c r="H672" i="45"/>
  <c r="H673" i="45"/>
  <c r="H674" i="45"/>
  <c r="H675" i="45"/>
  <c r="H676" i="45"/>
  <c r="H677" i="45"/>
  <c r="H678" i="45"/>
  <c r="H679" i="45"/>
  <c r="H680" i="45"/>
  <c r="H681" i="45"/>
  <c r="H682" i="45"/>
  <c r="H683" i="45"/>
  <c r="H684" i="45"/>
  <c r="H685" i="45"/>
  <c r="H686" i="45"/>
  <c r="H687" i="45"/>
  <c r="H688" i="45"/>
  <c r="H689" i="45"/>
  <c r="H690" i="45"/>
  <c r="H691" i="45"/>
  <c r="H692" i="45"/>
  <c r="H693" i="45"/>
  <c r="H694" i="45"/>
  <c r="H695" i="45"/>
  <c r="H696" i="45"/>
  <c r="H697" i="45"/>
  <c r="H698" i="45"/>
  <c r="H699" i="45"/>
  <c r="H700" i="45"/>
  <c r="H701" i="45"/>
  <c r="H702" i="45"/>
  <c r="H703" i="45"/>
  <c r="H704" i="45"/>
  <c r="H705" i="45"/>
  <c r="H706" i="45"/>
  <c r="H707" i="45"/>
  <c r="H708" i="45"/>
  <c r="H709" i="45"/>
  <c r="H710" i="45"/>
  <c r="H711" i="45"/>
  <c r="H712" i="45"/>
  <c r="H713" i="45"/>
  <c r="H714" i="45"/>
  <c r="H715" i="45"/>
  <c r="H716" i="45"/>
  <c r="H717" i="45"/>
  <c r="H718" i="45"/>
  <c r="H719" i="45"/>
  <c r="H720" i="45"/>
  <c r="H721" i="45"/>
  <c r="H722" i="45"/>
  <c r="H723" i="45"/>
  <c r="H724" i="45"/>
  <c r="H725" i="45"/>
  <c r="H726" i="45"/>
  <c r="H727" i="45"/>
  <c r="H728" i="45"/>
  <c r="H729" i="45"/>
  <c r="H730" i="45"/>
  <c r="H731" i="45"/>
  <c r="H732" i="45"/>
  <c r="H733" i="45"/>
  <c r="H734" i="45"/>
  <c r="H735" i="45"/>
  <c r="H736" i="45"/>
  <c r="H737" i="45"/>
  <c r="H738" i="45"/>
  <c r="H739" i="45"/>
  <c r="H740" i="45"/>
  <c r="H741" i="45"/>
  <c r="H742" i="45"/>
  <c r="H743" i="45"/>
  <c r="H744" i="45"/>
  <c r="H745" i="45"/>
  <c r="H746" i="45"/>
  <c r="H747" i="45"/>
  <c r="H748" i="45"/>
  <c r="H749" i="45"/>
  <c r="H750" i="45"/>
  <c r="H751" i="45"/>
  <c r="H752" i="45"/>
  <c r="H753" i="45"/>
  <c r="H754" i="45"/>
  <c r="H755" i="45"/>
  <c r="H756" i="45"/>
  <c r="H757" i="45"/>
  <c r="H758" i="45"/>
  <c r="H759" i="45"/>
  <c r="H760" i="45"/>
  <c r="H761" i="45"/>
  <c r="H762" i="45"/>
  <c r="H763" i="45"/>
  <c r="H764" i="45"/>
  <c r="H765" i="45"/>
  <c r="H766" i="45"/>
  <c r="H767" i="45"/>
  <c r="H768" i="45"/>
  <c r="H769" i="45"/>
  <c r="H770" i="45"/>
  <c r="H771" i="45"/>
  <c r="H772" i="45"/>
  <c r="H773" i="45"/>
  <c r="H774" i="45"/>
  <c r="H775" i="45"/>
  <c r="H776" i="45"/>
  <c r="H777" i="45"/>
  <c r="H778" i="45"/>
  <c r="H779" i="45"/>
  <c r="H780" i="45"/>
  <c r="H781" i="45"/>
  <c r="H782" i="45"/>
  <c r="H783" i="45"/>
  <c r="H784" i="45"/>
  <c r="H785" i="45"/>
  <c r="H786" i="45"/>
  <c r="H787" i="45"/>
  <c r="H788" i="45"/>
  <c r="H789" i="45"/>
  <c r="H790" i="45"/>
  <c r="H791" i="45"/>
  <c r="H792" i="45"/>
  <c r="H793" i="45"/>
  <c r="H794" i="45"/>
  <c r="H795" i="45"/>
  <c r="H796" i="45"/>
  <c r="H797" i="45"/>
  <c r="H798" i="45"/>
  <c r="H799" i="45"/>
  <c r="H800" i="45"/>
  <c r="H801" i="45"/>
  <c r="H802" i="45"/>
  <c r="H803" i="45"/>
  <c r="H804" i="45"/>
  <c r="H805" i="45"/>
  <c r="H806" i="45"/>
  <c r="H807" i="45"/>
  <c r="H808" i="45"/>
  <c r="H809" i="45"/>
  <c r="H810" i="45"/>
  <c r="H811" i="45"/>
  <c r="H812" i="45"/>
  <c r="H813" i="45"/>
  <c r="H814" i="45"/>
  <c r="H815" i="45"/>
  <c r="H816" i="45"/>
  <c r="H817" i="45"/>
  <c r="H818" i="45"/>
  <c r="H819" i="45"/>
  <c r="H820" i="45"/>
  <c r="H821" i="45"/>
  <c r="H822" i="45"/>
  <c r="H823" i="45"/>
  <c r="H824" i="45"/>
  <c r="H825" i="45"/>
  <c r="H826" i="45"/>
  <c r="H827" i="45"/>
  <c r="H828" i="45"/>
  <c r="H829" i="45"/>
  <c r="H830" i="45"/>
  <c r="H831" i="45"/>
  <c r="H832" i="45"/>
  <c r="H833" i="45"/>
  <c r="H834" i="45"/>
  <c r="H835" i="45"/>
  <c r="H836" i="45"/>
  <c r="H837" i="45"/>
  <c r="H838" i="45"/>
  <c r="H839" i="45"/>
  <c r="H840" i="45"/>
  <c r="H841" i="45"/>
  <c r="H842" i="45"/>
  <c r="H843" i="45"/>
  <c r="H844" i="45"/>
  <c r="H845" i="45"/>
  <c r="H846" i="45"/>
  <c r="H847" i="45"/>
  <c r="H848" i="45"/>
  <c r="H849" i="45"/>
  <c r="H850" i="45"/>
  <c r="H851" i="45"/>
  <c r="H852" i="45"/>
  <c r="H853" i="45"/>
  <c r="H854" i="45"/>
  <c r="H855" i="45"/>
  <c r="H856" i="45"/>
  <c r="H857" i="45"/>
  <c r="H858" i="45"/>
  <c r="H859" i="45"/>
  <c r="H860" i="45"/>
  <c r="H861" i="45"/>
  <c r="H862" i="45"/>
  <c r="H863" i="45"/>
  <c r="H864" i="45"/>
  <c r="H865" i="45"/>
  <c r="H866" i="45"/>
  <c r="H867" i="45"/>
  <c r="H868" i="45"/>
  <c r="H869" i="45"/>
  <c r="H870" i="45"/>
  <c r="H871" i="45"/>
  <c r="H872" i="45"/>
  <c r="H873" i="45"/>
  <c r="H874" i="45"/>
  <c r="H875" i="45"/>
  <c r="H876" i="45"/>
  <c r="H877" i="45"/>
  <c r="H878" i="45"/>
  <c r="H879" i="45"/>
  <c r="H880" i="45"/>
  <c r="H881" i="45"/>
  <c r="H882" i="45"/>
  <c r="H883" i="45"/>
  <c r="H884" i="45"/>
  <c r="H885" i="45"/>
  <c r="H886" i="45"/>
  <c r="H887" i="45"/>
  <c r="H888" i="45"/>
  <c r="H889" i="45"/>
  <c r="H890" i="45"/>
  <c r="H891" i="45"/>
  <c r="H892" i="45"/>
  <c r="H893" i="45"/>
  <c r="H894" i="45"/>
  <c r="H895" i="45"/>
  <c r="H896" i="45"/>
  <c r="H897" i="45"/>
  <c r="H898" i="45"/>
  <c r="H899" i="45"/>
  <c r="H900" i="45"/>
  <c r="H901" i="45"/>
  <c r="H902" i="45"/>
  <c r="H903" i="45"/>
  <c r="H904" i="45"/>
  <c r="H905" i="45"/>
  <c r="H906" i="45"/>
  <c r="H907" i="45"/>
  <c r="H908" i="45"/>
  <c r="H909" i="45"/>
  <c r="H910" i="45"/>
  <c r="H911" i="45"/>
  <c r="H912" i="45"/>
  <c r="H913" i="45"/>
  <c r="H914" i="45"/>
  <c r="H915" i="45"/>
  <c r="H916" i="45"/>
  <c r="H917" i="45"/>
  <c r="H918" i="45"/>
  <c r="H919" i="45"/>
  <c r="H920" i="45"/>
  <c r="H921" i="45"/>
  <c r="H922" i="45"/>
  <c r="H923" i="45"/>
  <c r="H924" i="45"/>
  <c r="H925" i="45"/>
  <c r="H926" i="45"/>
  <c r="H927" i="45"/>
  <c r="H928" i="45"/>
  <c r="H929" i="45"/>
  <c r="H930" i="45"/>
  <c r="H931" i="45"/>
  <c r="H932" i="45"/>
  <c r="H933" i="45"/>
  <c r="H934" i="45"/>
  <c r="H935" i="45"/>
  <c r="H936" i="45"/>
  <c r="H937" i="45"/>
  <c r="H938" i="45"/>
  <c r="H939" i="45"/>
  <c r="H940" i="45"/>
  <c r="H941" i="45"/>
  <c r="H942" i="45"/>
  <c r="H943" i="45"/>
  <c r="H944" i="45"/>
  <c r="H945" i="45"/>
  <c r="H946" i="45"/>
  <c r="H947" i="45"/>
  <c r="H948" i="45"/>
  <c r="H949" i="45"/>
  <c r="H950" i="45"/>
  <c r="H951" i="45"/>
  <c r="H952" i="45"/>
  <c r="H953" i="45"/>
  <c r="H954" i="45"/>
  <c r="H955" i="45"/>
  <c r="H956" i="45"/>
  <c r="H957" i="45"/>
  <c r="H958" i="45"/>
  <c r="H959" i="45"/>
  <c r="H960" i="45"/>
  <c r="H961" i="45"/>
  <c r="H962" i="45"/>
  <c r="H963" i="45"/>
  <c r="H964" i="45"/>
  <c r="H965" i="45"/>
  <c r="H966" i="45"/>
  <c r="H967" i="45"/>
  <c r="H968" i="45"/>
  <c r="H969" i="45"/>
  <c r="H970" i="45"/>
  <c r="H971" i="45"/>
  <c r="H972" i="45"/>
  <c r="H973" i="45"/>
  <c r="H974" i="45"/>
  <c r="H975" i="45"/>
  <c r="H976" i="45"/>
  <c r="H977" i="45"/>
  <c r="H978" i="45"/>
  <c r="H979" i="45"/>
  <c r="H980" i="45"/>
  <c r="H981" i="45"/>
  <c r="H982" i="45"/>
  <c r="H983" i="45"/>
  <c r="H984" i="45"/>
  <c r="H985" i="45"/>
  <c r="H986" i="45"/>
  <c r="H987" i="45"/>
  <c r="H988" i="45"/>
  <c r="H989" i="45"/>
  <c r="H990" i="45"/>
  <c r="H991" i="45"/>
  <c r="H992" i="45"/>
  <c r="H993" i="45"/>
  <c r="H994" i="45"/>
  <c r="H995" i="45"/>
  <c r="H996" i="45"/>
  <c r="H997" i="45"/>
  <c r="H998" i="45"/>
  <c r="H999" i="45"/>
  <c r="H1000" i="45"/>
  <c r="H1001" i="45"/>
  <c r="H1002" i="45"/>
  <c r="H1003" i="45"/>
  <c r="H1004" i="45"/>
  <c r="H1005" i="45"/>
  <c r="H1006" i="45"/>
  <c r="H1007" i="45"/>
  <c r="H1008" i="45"/>
  <c r="H1009" i="45"/>
  <c r="H1010" i="45"/>
  <c r="H1011" i="45"/>
  <c r="H1012" i="45"/>
  <c r="H1013" i="45"/>
  <c r="H1014" i="45"/>
  <c r="H1015" i="45"/>
  <c r="H1016" i="45"/>
  <c r="H1017" i="45"/>
  <c r="H1018" i="45"/>
  <c r="H1019" i="45"/>
  <c r="H1020" i="45"/>
  <c r="H1021" i="45"/>
  <c r="H1022" i="45"/>
  <c r="H1023" i="45"/>
  <c r="H1024" i="45"/>
  <c r="H1025" i="45"/>
  <c r="H1026" i="45"/>
  <c r="H1027" i="45"/>
  <c r="H1028" i="45"/>
  <c r="H1029" i="45"/>
  <c r="H1030" i="45"/>
  <c r="H1031" i="45"/>
  <c r="H1032" i="45"/>
  <c r="H1033" i="45"/>
  <c r="H1034" i="45"/>
  <c r="H1035" i="45"/>
  <c r="H1036" i="45"/>
  <c r="H1037" i="45"/>
  <c r="H1038" i="45"/>
  <c r="H1039" i="45"/>
  <c r="H1040" i="45"/>
  <c r="H1041" i="45"/>
  <c r="H1042" i="45"/>
  <c r="H1043" i="45"/>
  <c r="H1044" i="45"/>
  <c r="H1045" i="45"/>
  <c r="H1046" i="45"/>
  <c r="H1047" i="45"/>
  <c r="H1048" i="45"/>
  <c r="H1049" i="45"/>
  <c r="H1050" i="45"/>
  <c r="H1051" i="45"/>
  <c r="H1052" i="45"/>
  <c r="H1053" i="45"/>
  <c r="H1054" i="45"/>
  <c r="H1055" i="45"/>
  <c r="H1056" i="45"/>
  <c r="H1057" i="45"/>
  <c r="H1058" i="45"/>
  <c r="H1059" i="45"/>
  <c r="H1060" i="45"/>
  <c r="H1061" i="45"/>
  <c r="H1062" i="45"/>
  <c r="H1063" i="45"/>
  <c r="H1064" i="45"/>
  <c r="H1065" i="45"/>
  <c r="H1066" i="45"/>
  <c r="H1067" i="45"/>
  <c r="H1068" i="45"/>
  <c r="H1069" i="45"/>
  <c r="H1070" i="45"/>
  <c r="H1071" i="45"/>
  <c r="H1072" i="45"/>
  <c r="H1073" i="45"/>
  <c r="H1074" i="45"/>
  <c r="H1075" i="45"/>
  <c r="H1076" i="45"/>
  <c r="H1077" i="45"/>
  <c r="H1078" i="45"/>
  <c r="H1079" i="45"/>
  <c r="H1080" i="45"/>
  <c r="H1081" i="45"/>
  <c r="H1082" i="45"/>
  <c r="H1083" i="45"/>
  <c r="H1084" i="45"/>
  <c r="H1085" i="45"/>
  <c r="H1086" i="45"/>
  <c r="H1087" i="45"/>
  <c r="H1088" i="45"/>
  <c r="H1089" i="45"/>
  <c r="H1090" i="45"/>
  <c r="H1091" i="45"/>
  <c r="H1092" i="45"/>
  <c r="H1093" i="45"/>
  <c r="H1094" i="45"/>
  <c r="H1095" i="45"/>
  <c r="H1096" i="45"/>
  <c r="H1097" i="45"/>
  <c r="H1098" i="45"/>
  <c r="H1099" i="45"/>
  <c r="H1100" i="45"/>
  <c r="H1101" i="45"/>
  <c r="H1102" i="45"/>
  <c r="H1103" i="45"/>
  <c r="H1104" i="45"/>
  <c r="H1105" i="45"/>
  <c r="H1106" i="45"/>
  <c r="H1107" i="45"/>
  <c r="H1108" i="45"/>
  <c r="H1109" i="45"/>
  <c r="H1110" i="45"/>
  <c r="H1111" i="45"/>
  <c r="H1112" i="45"/>
  <c r="H1113" i="45"/>
  <c r="H1114" i="45"/>
  <c r="H1115" i="45"/>
  <c r="H1116" i="45"/>
  <c r="H1117" i="45"/>
  <c r="H1118" i="45"/>
  <c r="H1119" i="45"/>
  <c r="H1120" i="45"/>
  <c r="H1121" i="45"/>
  <c r="H1122" i="45"/>
  <c r="H1123" i="45"/>
  <c r="H1124" i="45"/>
  <c r="H1125" i="45"/>
  <c r="H1126" i="45"/>
  <c r="H1127" i="45"/>
  <c r="H1128" i="45"/>
  <c r="H1129" i="45"/>
  <c r="H1130" i="45"/>
  <c r="H1131" i="45"/>
  <c r="H1132" i="45"/>
  <c r="H1133" i="45"/>
  <c r="H1134" i="45"/>
  <c r="H1135" i="45"/>
  <c r="H1136" i="45"/>
  <c r="H1137" i="45"/>
  <c r="H1138" i="45"/>
  <c r="H1139" i="45"/>
  <c r="H1140" i="45"/>
  <c r="H1141" i="45"/>
  <c r="H1142" i="45"/>
  <c r="H1143" i="45"/>
  <c r="H1144" i="45"/>
  <c r="H1145" i="45"/>
  <c r="H1146" i="45"/>
  <c r="H1147" i="45"/>
  <c r="H1148" i="45"/>
  <c r="H1149" i="45"/>
  <c r="H1150" i="45"/>
  <c r="H1151" i="45"/>
  <c r="H1152" i="45"/>
  <c r="H1153" i="45"/>
  <c r="H1154" i="45"/>
  <c r="H1155" i="45"/>
  <c r="H1156" i="45"/>
  <c r="H1157" i="45"/>
  <c r="H1158" i="45"/>
  <c r="H1159" i="45"/>
  <c r="H1160" i="45"/>
  <c r="H1161" i="45"/>
  <c r="H1162" i="45"/>
  <c r="H1163" i="45"/>
  <c r="H1164" i="45"/>
  <c r="H1165" i="45"/>
  <c r="H1166" i="45"/>
  <c r="H1167" i="45"/>
  <c r="H1168" i="45"/>
  <c r="H1169" i="45"/>
  <c r="H1170" i="45"/>
  <c r="H1171" i="45"/>
  <c r="H1172" i="45"/>
  <c r="H1173" i="45"/>
  <c r="H1174" i="45"/>
  <c r="H1175" i="45"/>
  <c r="H1176" i="45"/>
  <c r="H1177" i="45"/>
  <c r="H1178" i="45"/>
  <c r="H1179" i="45"/>
  <c r="H1180" i="45"/>
  <c r="H1181" i="45"/>
  <c r="H1182" i="45"/>
  <c r="H1183" i="45"/>
  <c r="H1184" i="45"/>
  <c r="H1185" i="45"/>
  <c r="H1186" i="45"/>
  <c r="H1187" i="45"/>
  <c r="H1188" i="45"/>
  <c r="H1189" i="45"/>
  <c r="H1190" i="45"/>
  <c r="H1191" i="45"/>
  <c r="H1192" i="45"/>
  <c r="H1193" i="45"/>
  <c r="H1194" i="45"/>
  <c r="H1195" i="45"/>
  <c r="H1196" i="45"/>
  <c r="H1197" i="45"/>
  <c r="H1198" i="45"/>
  <c r="H1199" i="45"/>
  <c r="H1200" i="45"/>
  <c r="H1201" i="45"/>
  <c r="H1202" i="45"/>
  <c r="H1203" i="45"/>
  <c r="H1204" i="45"/>
  <c r="H1205" i="45"/>
  <c r="H1206" i="45"/>
  <c r="H1207" i="45"/>
  <c r="H1208" i="45"/>
  <c r="H1209" i="45"/>
  <c r="H1210" i="45"/>
  <c r="H1211" i="45"/>
  <c r="H1212" i="45"/>
  <c r="H1213" i="45"/>
  <c r="H1214" i="45"/>
  <c r="H1215" i="45"/>
  <c r="H1216" i="45"/>
  <c r="H1217" i="45"/>
  <c r="H1218" i="45"/>
  <c r="H1219" i="45"/>
  <c r="H1220" i="45"/>
  <c r="H1221" i="45"/>
  <c r="H1222" i="45"/>
  <c r="H1223" i="45"/>
  <c r="H1224" i="45"/>
  <c r="H1225" i="45"/>
  <c r="H1226" i="45"/>
  <c r="H1227" i="45"/>
  <c r="H1228" i="45"/>
  <c r="H1229" i="45"/>
  <c r="H1230" i="45"/>
  <c r="H1231" i="45"/>
  <c r="H1232" i="45"/>
  <c r="H1233" i="45"/>
  <c r="H1234" i="45"/>
  <c r="H1235" i="45"/>
  <c r="H1236" i="45"/>
  <c r="H1237" i="45"/>
  <c r="H1238" i="45"/>
  <c r="H1239" i="45"/>
  <c r="H1240" i="45"/>
  <c r="H1241" i="45"/>
  <c r="H1242" i="45"/>
  <c r="H1243" i="45"/>
  <c r="H1244" i="45"/>
  <c r="H1245" i="45"/>
  <c r="H1246" i="45"/>
  <c r="H1247" i="45"/>
  <c r="H1248" i="45"/>
  <c r="H1249" i="45"/>
  <c r="H1250" i="45"/>
  <c r="H1251" i="45"/>
  <c r="H1252" i="45"/>
  <c r="H1253" i="45"/>
  <c r="H1254" i="45"/>
  <c r="H1255" i="45"/>
  <c r="H1256" i="45"/>
  <c r="H1257" i="45"/>
  <c r="H1258" i="45"/>
  <c r="H1259" i="45"/>
  <c r="H1260" i="45"/>
  <c r="H1261" i="45"/>
  <c r="H1262" i="45"/>
  <c r="H1263" i="45"/>
  <c r="H1264" i="45"/>
  <c r="H1265" i="45"/>
  <c r="H1266" i="45"/>
  <c r="H1267" i="45"/>
  <c r="H1268" i="45"/>
  <c r="H1269" i="45"/>
  <c r="H1270" i="45"/>
  <c r="H1271" i="45"/>
  <c r="H1272" i="45"/>
  <c r="H1273" i="45"/>
  <c r="H1274" i="45"/>
  <c r="H1275" i="45"/>
  <c r="H1276" i="45"/>
  <c r="H1277" i="45"/>
  <c r="H1278" i="45"/>
  <c r="H1279" i="45"/>
  <c r="H1280" i="45"/>
  <c r="H1281" i="45"/>
  <c r="H1282" i="45"/>
  <c r="H1283" i="45"/>
  <c r="H1284" i="45"/>
  <c r="H1285" i="45"/>
  <c r="H1286" i="45"/>
  <c r="H1287" i="45"/>
  <c r="H1288" i="45"/>
  <c r="H1289" i="45"/>
  <c r="H1290" i="45"/>
  <c r="H1291" i="45"/>
  <c r="H1292" i="45"/>
  <c r="H1293" i="45"/>
  <c r="H1294" i="45"/>
  <c r="H1295" i="45"/>
  <c r="H1296" i="45"/>
  <c r="H1297" i="45"/>
  <c r="H1298" i="45"/>
  <c r="H1299" i="45"/>
  <c r="H1300" i="45"/>
  <c r="H1301" i="45"/>
  <c r="H1302" i="45"/>
  <c r="H1303" i="45"/>
  <c r="H1304" i="45"/>
  <c r="H1305" i="45"/>
  <c r="H1306" i="45"/>
  <c r="H1307" i="45"/>
  <c r="H1308" i="45"/>
  <c r="H1309" i="45"/>
  <c r="H1310" i="45"/>
  <c r="H1311" i="45"/>
  <c r="H1312" i="45"/>
  <c r="H1313" i="45"/>
  <c r="H1314" i="45"/>
  <c r="H1315" i="45"/>
  <c r="H1316" i="45"/>
  <c r="H1317" i="45"/>
  <c r="H1318" i="45"/>
  <c r="H1319" i="45"/>
  <c r="H1320" i="45"/>
  <c r="H1321" i="45"/>
  <c r="H1322" i="45"/>
  <c r="H1323" i="45"/>
  <c r="H1324" i="45"/>
  <c r="H1325" i="45"/>
  <c r="H1326" i="45"/>
  <c r="H1327" i="45"/>
  <c r="H1328" i="45"/>
  <c r="H1329" i="45"/>
  <c r="H1330" i="45"/>
  <c r="H1331" i="45"/>
  <c r="H1332" i="45"/>
  <c r="H1333" i="45"/>
  <c r="H1334" i="45"/>
  <c r="H1335" i="45"/>
  <c r="H1336" i="45"/>
  <c r="H1337" i="45"/>
  <c r="H1338" i="45"/>
  <c r="H1339" i="45"/>
  <c r="H1340" i="45"/>
  <c r="H1341" i="45"/>
  <c r="H1342" i="45"/>
  <c r="H1343" i="45"/>
  <c r="H1344" i="45"/>
  <c r="H1345" i="45"/>
  <c r="H1346" i="45"/>
  <c r="H1347" i="45"/>
  <c r="H1348" i="45"/>
  <c r="H1349" i="45"/>
  <c r="H1350" i="45"/>
  <c r="H1351" i="45"/>
  <c r="H1352" i="45"/>
  <c r="H1353" i="45"/>
  <c r="H1354" i="45"/>
  <c r="H1355" i="45"/>
  <c r="H1356" i="45"/>
  <c r="H1357" i="45"/>
  <c r="H1358" i="45"/>
  <c r="H1359" i="45"/>
  <c r="H1360" i="45"/>
  <c r="H1361" i="45"/>
  <c r="H1362" i="45"/>
  <c r="H1363" i="45"/>
  <c r="H1364" i="45"/>
  <c r="H1365" i="45"/>
  <c r="H1366" i="45"/>
  <c r="H1367" i="45"/>
  <c r="H1368" i="45"/>
  <c r="H1369" i="45"/>
  <c r="H1370" i="45"/>
  <c r="H1371" i="45"/>
  <c r="H1372" i="45"/>
  <c r="H1373" i="45"/>
  <c r="H1374" i="45"/>
  <c r="H1375" i="45"/>
  <c r="H1376" i="45"/>
  <c r="H1377" i="45"/>
  <c r="H1378" i="45"/>
  <c r="H1379" i="45"/>
  <c r="H1380" i="45"/>
  <c r="H1381" i="45"/>
  <c r="H1382" i="45"/>
  <c r="H1383" i="45"/>
  <c r="H1384" i="45"/>
  <c r="H1385" i="45"/>
  <c r="H1386" i="45"/>
  <c r="H1387" i="45"/>
  <c r="H1388" i="45"/>
  <c r="H1389" i="45"/>
  <c r="H1390" i="45"/>
  <c r="H1391" i="45"/>
  <c r="H1392" i="45"/>
  <c r="H1393" i="45"/>
  <c r="H1394" i="45"/>
  <c r="H1395" i="45"/>
  <c r="H1396" i="45"/>
  <c r="H1397" i="45"/>
  <c r="H1398" i="45"/>
  <c r="H1399" i="45"/>
  <c r="H1400" i="45"/>
  <c r="H1401" i="45"/>
  <c r="H1402" i="45"/>
  <c r="H1403" i="45"/>
  <c r="H1404" i="45"/>
  <c r="H1405" i="45"/>
  <c r="H1406" i="45"/>
  <c r="H1407" i="45"/>
  <c r="H1408" i="45"/>
  <c r="H1409" i="45"/>
  <c r="H1410" i="45"/>
  <c r="H1411" i="45"/>
  <c r="H1412" i="45"/>
  <c r="H1413" i="45"/>
  <c r="H1414" i="45"/>
  <c r="H1415" i="45"/>
  <c r="H1416" i="45"/>
  <c r="H1417" i="45"/>
  <c r="H1418" i="45"/>
  <c r="H1419" i="45"/>
  <c r="H1420" i="45"/>
  <c r="H1421" i="45"/>
  <c r="H1422" i="45"/>
  <c r="H1423" i="45"/>
  <c r="H1424" i="45"/>
  <c r="H1425" i="45"/>
  <c r="H1426" i="45"/>
  <c r="H1427" i="45"/>
  <c r="H1428" i="45"/>
  <c r="H1429" i="45"/>
  <c r="H1430" i="45"/>
  <c r="H1431" i="45"/>
  <c r="H1432" i="45"/>
  <c r="H1433" i="45"/>
  <c r="H1434" i="45"/>
  <c r="H1435" i="45"/>
  <c r="H1436" i="45"/>
  <c r="H1437" i="45"/>
  <c r="H1438" i="45"/>
  <c r="H1439" i="45"/>
  <c r="H1440" i="45"/>
  <c r="H1441" i="45"/>
  <c r="H1442" i="45"/>
  <c r="H1443" i="45"/>
  <c r="H1444" i="45"/>
  <c r="H1445" i="45"/>
  <c r="H1446" i="45"/>
  <c r="H1447" i="45"/>
  <c r="H1448" i="45"/>
  <c r="H1449" i="45"/>
  <c r="H1450" i="45"/>
  <c r="H1451" i="45"/>
  <c r="H1452" i="45"/>
  <c r="H1453" i="45"/>
  <c r="H1454" i="45"/>
  <c r="H1455" i="45"/>
  <c r="H1456" i="45"/>
  <c r="H1457" i="45"/>
  <c r="H1458" i="45"/>
  <c r="H1459" i="45"/>
  <c r="H1460" i="45"/>
  <c r="H1461" i="45"/>
  <c r="H1462" i="45"/>
  <c r="H1463" i="45"/>
  <c r="H1464" i="45"/>
  <c r="H1465" i="45"/>
  <c r="H1466" i="45"/>
  <c r="H1467" i="45"/>
  <c r="H1468" i="45"/>
  <c r="H1469" i="45"/>
  <c r="H1470" i="45"/>
  <c r="H1471" i="45"/>
  <c r="H1472" i="45"/>
  <c r="H1473" i="45"/>
  <c r="H1474" i="45"/>
  <c r="H1475" i="45"/>
  <c r="H1476" i="45"/>
  <c r="H1477" i="45"/>
  <c r="H1478" i="45"/>
  <c r="H1479" i="45"/>
  <c r="H1480" i="45"/>
  <c r="H1481" i="45"/>
  <c r="H1482" i="45"/>
  <c r="H1483" i="45"/>
  <c r="H1484" i="45"/>
  <c r="H1485" i="45"/>
  <c r="H1486" i="45"/>
  <c r="H1487" i="45"/>
  <c r="H1488" i="45"/>
  <c r="H1489" i="45"/>
  <c r="H1490" i="45"/>
  <c r="H1491" i="45"/>
  <c r="H1492" i="45"/>
  <c r="H1493" i="45"/>
  <c r="H1494" i="45"/>
  <c r="H1495" i="45"/>
  <c r="H1496" i="45"/>
  <c r="H1497" i="45"/>
  <c r="H1498" i="45"/>
  <c r="H1499" i="45"/>
  <c r="H1500" i="45"/>
  <c r="H1501" i="45"/>
  <c r="H1502" i="45"/>
  <c r="H1503" i="45"/>
  <c r="H1504" i="45"/>
  <c r="H1505" i="45"/>
  <c r="H1506" i="45"/>
  <c r="H1507" i="45"/>
  <c r="H1508" i="45"/>
  <c r="H1509" i="45"/>
  <c r="H1510" i="45"/>
  <c r="H1511" i="45"/>
  <c r="H1512" i="45"/>
  <c r="H1513" i="45"/>
  <c r="H1514" i="45"/>
  <c r="H1515" i="45"/>
  <c r="H1516" i="45"/>
  <c r="H1517" i="45"/>
  <c r="H1518" i="45"/>
  <c r="H1519" i="45"/>
  <c r="H1520" i="45"/>
  <c r="H1521" i="45"/>
  <c r="H1522" i="45"/>
  <c r="H1523" i="45"/>
  <c r="H1524" i="45"/>
  <c r="H1525" i="45"/>
  <c r="H1526" i="45"/>
  <c r="H1527" i="45"/>
  <c r="H1528" i="45"/>
  <c r="H1529" i="45"/>
  <c r="H1530" i="45"/>
  <c r="H1531" i="45"/>
  <c r="H1532" i="45"/>
  <c r="H1533" i="45"/>
  <c r="H1534" i="45"/>
  <c r="H1535" i="45"/>
  <c r="H1536" i="45"/>
  <c r="H1537" i="45"/>
  <c r="H1538" i="45"/>
  <c r="H1539" i="45"/>
  <c r="H1540" i="45"/>
  <c r="H1541" i="45"/>
  <c r="H1542" i="45"/>
  <c r="H1543" i="45"/>
  <c r="H1544" i="45"/>
  <c r="H1545" i="45"/>
  <c r="H1546" i="45"/>
  <c r="H1547" i="45"/>
  <c r="H1548" i="45"/>
  <c r="H1549" i="45"/>
  <c r="H1550" i="45"/>
  <c r="H1551" i="45"/>
  <c r="H1552" i="45"/>
  <c r="H1553" i="45"/>
  <c r="H1554" i="45"/>
  <c r="H1555" i="45"/>
  <c r="H1556" i="45"/>
  <c r="H1557" i="45"/>
  <c r="H1558" i="45"/>
  <c r="H1559" i="45"/>
  <c r="H1560" i="45"/>
  <c r="H1561" i="45"/>
  <c r="H1562" i="45"/>
  <c r="H1563" i="45"/>
  <c r="H1564" i="45"/>
  <c r="H1565" i="45"/>
  <c r="H1566" i="45"/>
  <c r="H1567" i="45"/>
  <c r="H1568" i="45"/>
  <c r="H1569" i="45"/>
  <c r="H1570" i="45"/>
  <c r="H1571" i="45"/>
  <c r="H1572" i="45"/>
  <c r="H1573" i="45"/>
  <c r="H1574" i="45"/>
  <c r="H1575" i="45"/>
  <c r="H1576" i="45"/>
  <c r="H1577" i="45"/>
  <c r="H1578" i="45"/>
  <c r="H1579" i="45"/>
  <c r="H1580" i="45"/>
  <c r="H1581" i="45"/>
  <c r="H1582" i="45"/>
  <c r="H1583" i="45"/>
  <c r="H1584" i="45"/>
  <c r="H1585" i="45"/>
  <c r="H1586" i="45"/>
  <c r="H1587" i="45"/>
  <c r="H1588" i="45"/>
  <c r="H1589" i="45"/>
  <c r="H1590" i="45"/>
  <c r="H1591" i="45"/>
  <c r="H1592" i="45"/>
  <c r="H1593" i="45"/>
  <c r="H1594" i="45"/>
  <c r="H1595" i="45"/>
  <c r="H1596" i="45"/>
  <c r="H1597" i="45"/>
  <c r="H1598" i="45"/>
  <c r="H1599" i="45"/>
  <c r="H1600" i="45"/>
  <c r="H1601" i="45"/>
  <c r="H1602" i="45"/>
  <c r="H1603" i="45"/>
  <c r="H1604" i="45"/>
  <c r="H1605" i="45"/>
  <c r="H1606" i="45"/>
  <c r="H1607" i="45"/>
  <c r="H1608" i="45"/>
  <c r="H1609" i="45"/>
  <c r="H1610" i="45"/>
  <c r="H1611" i="45"/>
  <c r="H1612" i="45"/>
  <c r="H1613" i="45"/>
  <c r="H1614" i="45"/>
  <c r="H1615" i="45"/>
  <c r="H1616" i="45"/>
  <c r="H1617" i="45"/>
  <c r="H1618" i="45"/>
  <c r="H1619" i="45"/>
  <c r="H1620" i="45"/>
  <c r="H1621" i="45"/>
  <c r="H1622" i="45"/>
  <c r="H1623" i="45"/>
  <c r="H1624" i="45"/>
  <c r="H1625" i="45"/>
  <c r="H1626" i="45"/>
  <c r="H1627" i="45"/>
  <c r="H1628" i="45"/>
  <c r="H1629" i="45"/>
  <c r="H1630" i="45"/>
  <c r="H1631" i="45"/>
  <c r="H1632" i="45"/>
  <c r="H1633" i="45"/>
  <c r="H1634" i="45"/>
  <c r="H1635" i="45"/>
  <c r="H1636" i="45"/>
  <c r="H1637" i="45"/>
  <c r="H1638" i="45"/>
  <c r="H1639" i="45"/>
  <c r="H1640" i="45"/>
  <c r="H1641" i="45"/>
  <c r="H1642" i="45"/>
  <c r="H1643" i="45"/>
  <c r="H1644" i="45"/>
  <c r="H1645" i="45"/>
  <c r="H1646" i="45"/>
  <c r="H1647" i="45"/>
  <c r="H1648" i="45"/>
  <c r="H1649" i="45"/>
  <c r="H1650" i="45"/>
  <c r="H1651" i="45"/>
  <c r="H1652" i="45"/>
  <c r="H1653" i="45"/>
  <c r="H1654" i="45"/>
  <c r="H1655" i="45"/>
  <c r="H1656" i="45"/>
  <c r="H1657" i="45"/>
  <c r="H1658" i="45"/>
  <c r="H1659" i="45"/>
  <c r="H1660" i="45"/>
  <c r="H1661" i="45"/>
  <c r="H1662" i="45"/>
  <c r="H1663" i="45"/>
  <c r="H1664" i="45"/>
  <c r="H1665" i="45"/>
  <c r="H1666" i="45"/>
  <c r="H1667" i="45"/>
  <c r="H1668" i="45"/>
  <c r="H1669" i="45"/>
  <c r="H1670" i="45"/>
  <c r="H1671" i="45"/>
  <c r="H1672" i="45"/>
  <c r="H1673" i="45"/>
  <c r="H1674" i="45"/>
  <c r="H1675" i="45"/>
  <c r="H1676" i="45"/>
  <c r="H1677" i="45"/>
  <c r="H1678" i="45"/>
  <c r="H1679" i="45"/>
  <c r="H1680" i="45"/>
  <c r="H1681" i="45"/>
  <c r="H1682" i="45"/>
  <c r="H1683" i="45"/>
  <c r="H1684" i="45"/>
  <c r="H1685" i="45"/>
  <c r="H1686" i="45"/>
  <c r="H1687" i="45"/>
  <c r="H1688" i="45"/>
  <c r="H1689" i="45"/>
  <c r="H1690" i="45"/>
  <c r="H1691" i="45"/>
  <c r="H1692" i="45"/>
  <c r="H1693" i="45"/>
  <c r="H1694" i="45"/>
  <c r="H1695" i="45"/>
  <c r="H1696" i="45"/>
  <c r="H1697" i="45"/>
  <c r="H1698" i="45"/>
  <c r="H1699" i="45"/>
  <c r="H1700" i="45"/>
  <c r="H1701" i="45"/>
  <c r="H1702" i="45"/>
  <c r="H1703" i="45"/>
  <c r="H1704" i="45"/>
  <c r="H1705" i="45"/>
  <c r="H1706" i="45"/>
  <c r="H1707" i="45"/>
  <c r="H1708" i="45"/>
  <c r="H1709" i="45"/>
  <c r="H1710" i="45"/>
  <c r="H1711" i="45"/>
  <c r="H1712" i="45"/>
  <c r="H1713" i="45"/>
  <c r="H1714" i="45"/>
  <c r="H1715" i="45"/>
  <c r="H1716" i="45"/>
  <c r="H1717" i="45"/>
  <c r="H1718" i="45"/>
  <c r="H1719" i="45"/>
  <c r="H1720" i="45"/>
  <c r="H1721" i="45"/>
  <c r="H1722" i="45"/>
  <c r="H1723" i="45"/>
  <c r="H1724" i="45"/>
  <c r="H1725" i="45"/>
  <c r="H1726" i="45"/>
  <c r="H1727" i="45"/>
  <c r="H1728" i="45"/>
  <c r="H1729" i="45"/>
  <c r="H1730" i="45"/>
  <c r="H1731" i="45"/>
  <c r="H1732" i="45"/>
  <c r="H1733" i="45"/>
  <c r="H1734" i="45"/>
  <c r="H1735" i="45"/>
  <c r="H1736" i="45"/>
  <c r="H1737" i="45"/>
  <c r="H1738" i="45"/>
  <c r="H1739" i="45"/>
  <c r="H1740" i="45"/>
  <c r="H1741" i="45"/>
  <c r="H1742" i="45"/>
  <c r="H1743" i="45"/>
  <c r="H1744" i="45"/>
  <c r="H1745" i="45"/>
  <c r="H1746" i="45"/>
  <c r="H1747" i="45"/>
  <c r="H1748" i="45"/>
  <c r="H1749" i="45"/>
  <c r="H1750" i="45"/>
  <c r="H1751" i="45"/>
  <c r="H1752" i="45"/>
  <c r="H1753" i="45"/>
  <c r="H1754" i="45"/>
  <c r="H1755" i="45"/>
  <c r="H1756" i="45"/>
  <c r="H1757" i="45"/>
  <c r="H1758" i="45"/>
  <c r="H1759" i="45"/>
  <c r="H1760" i="45"/>
  <c r="H1761" i="45"/>
  <c r="H1762" i="45"/>
  <c r="H1763" i="45"/>
  <c r="H1764" i="45"/>
  <c r="H1765" i="45"/>
  <c r="H1766" i="45"/>
  <c r="H1767" i="45"/>
  <c r="H1768" i="45"/>
  <c r="H1769" i="45"/>
  <c r="H1770" i="45"/>
  <c r="H1771" i="45"/>
  <c r="H1772" i="45"/>
  <c r="H1773" i="45"/>
  <c r="H1774" i="45"/>
  <c r="H1775" i="45"/>
  <c r="H1776" i="45"/>
  <c r="H1777" i="45"/>
  <c r="H1778" i="45"/>
  <c r="H1779" i="45"/>
  <c r="H1780" i="45"/>
  <c r="H1781" i="45"/>
  <c r="H1782" i="45"/>
  <c r="H1783" i="45"/>
  <c r="H1784" i="45"/>
  <c r="H1785" i="45"/>
  <c r="H1786" i="45"/>
  <c r="H1787" i="45"/>
  <c r="H1788" i="45"/>
  <c r="H1789" i="45"/>
  <c r="H1790" i="45"/>
  <c r="H1791" i="45"/>
  <c r="H1792" i="45"/>
  <c r="H1793" i="45"/>
  <c r="H1794" i="45"/>
  <c r="H1795" i="45"/>
  <c r="H1796" i="45"/>
  <c r="H1797" i="45"/>
  <c r="H1798" i="45"/>
  <c r="H1799" i="45"/>
  <c r="H1800" i="45"/>
  <c r="H1801" i="45"/>
  <c r="H1802" i="45"/>
  <c r="H1803" i="45"/>
  <c r="H1804" i="45"/>
  <c r="H1805" i="45"/>
  <c r="H1806" i="45"/>
  <c r="H1807" i="45"/>
  <c r="H1808" i="45"/>
  <c r="H1809" i="45"/>
  <c r="H1810" i="45"/>
  <c r="H1811" i="45"/>
  <c r="H1812" i="45"/>
  <c r="H1813" i="45"/>
  <c r="H1814" i="45"/>
  <c r="H1815" i="45"/>
  <c r="H1816" i="45"/>
  <c r="H1817" i="45"/>
  <c r="H1818" i="45"/>
  <c r="H1819" i="45"/>
  <c r="H1820" i="45"/>
  <c r="H1821" i="45"/>
  <c r="H1822" i="45"/>
  <c r="H1823" i="45"/>
  <c r="H1824" i="45"/>
  <c r="H1825" i="45"/>
  <c r="H1826" i="45"/>
  <c r="H1827" i="45"/>
  <c r="H1828" i="45"/>
  <c r="H1829" i="45"/>
  <c r="H1830" i="45"/>
  <c r="H1831" i="45"/>
  <c r="H1832" i="45"/>
  <c r="H1833" i="45"/>
  <c r="H1834" i="45"/>
  <c r="H1835" i="45"/>
  <c r="H1836" i="45"/>
  <c r="H1837" i="45"/>
  <c r="H1838" i="45"/>
  <c r="H1839" i="45"/>
  <c r="H1840" i="45"/>
  <c r="H1841" i="45"/>
  <c r="H1842" i="45"/>
  <c r="H1843" i="45"/>
  <c r="H1844" i="45"/>
  <c r="H1845" i="45"/>
  <c r="H1846" i="45"/>
  <c r="H1847" i="45"/>
  <c r="H1848" i="45"/>
  <c r="H1849" i="45"/>
  <c r="H1850" i="45"/>
  <c r="H1851" i="45"/>
  <c r="H1852" i="45"/>
  <c r="H1853" i="45"/>
  <c r="H1854" i="45"/>
  <c r="H1855" i="45"/>
  <c r="H1856" i="45"/>
  <c r="H1857" i="45"/>
  <c r="H1858" i="45"/>
  <c r="H1859" i="45"/>
  <c r="H1860" i="45"/>
  <c r="H1861" i="45"/>
  <c r="H1862" i="45"/>
  <c r="H1863" i="45"/>
  <c r="H1864" i="45"/>
  <c r="H1865" i="45"/>
  <c r="H1866" i="45"/>
  <c r="H1867" i="45"/>
  <c r="H1868" i="45"/>
  <c r="H1869" i="45"/>
  <c r="H1870" i="45"/>
  <c r="H1871" i="45"/>
  <c r="H1872" i="45"/>
  <c r="H1873" i="45"/>
  <c r="H1874" i="45"/>
  <c r="H1875" i="45"/>
  <c r="H1876" i="45"/>
  <c r="H1877" i="45"/>
  <c r="H1878" i="45"/>
  <c r="H1879" i="45"/>
  <c r="H1880" i="45"/>
  <c r="H1881" i="45"/>
  <c r="H1882" i="45"/>
  <c r="H1883" i="45"/>
  <c r="H1884" i="45"/>
  <c r="H1885" i="45"/>
  <c r="H1886" i="45"/>
  <c r="H1887" i="45"/>
  <c r="H1888" i="45"/>
  <c r="H1889" i="45"/>
  <c r="H1890" i="45"/>
  <c r="H1891" i="45"/>
  <c r="H1892" i="45"/>
  <c r="H1893" i="45"/>
  <c r="H1894" i="45"/>
  <c r="H1895" i="45"/>
  <c r="H1896" i="45"/>
  <c r="H1897" i="45"/>
  <c r="H1898" i="45"/>
  <c r="H1899" i="45"/>
  <c r="H1900" i="45"/>
  <c r="H1901" i="45"/>
  <c r="H1902" i="45"/>
  <c r="H1903" i="45"/>
  <c r="H1904" i="45"/>
  <c r="H1905" i="45"/>
  <c r="H1906" i="45"/>
  <c r="H1907" i="45"/>
  <c r="H1908" i="45"/>
  <c r="H1909" i="45"/>
  <c r="H1910" i="45"/>
  <c r="H1911" i="45"/>
  <c r="H1912" i="45"/>
  <c r="H1913" i="45"/>
  <c r="H1914" i="45"/>
  <c r="H1915" i="45"/>
  <c r="H1916" i="45"/>
  <c r="H1917" i="45"/>
  <c r="H1918" i="45"/>
  <c r="H1919" i="45"/>
  <c r="H1920" i="45"/>
  <c r="H1921" i="45"/>
  <c r="H1922" i="45"/>
  <c r="H1923" i="45"/>
  <c r="H1924" i="45"/>
  <c r="H1925" i="45"/>
  <c r="H1926" i="45"/>
  <c r="H1927" i="45"/>
  <c r="H1928" i="45"/>
  <c r="H1929" i="45"/>
  <c r="H1930" i="45"/>
  <c r="H1931" i="45"/>
  <c r="H1932" i="45"/>
  <c r="H1933" i="45"/>
  <c r="H1934" i="45"/>
  <c r="H1935" i="45"/>
  <c r="H1936" i="45"/>
  <c r="H1937" i="45"/>
  <c r="H1938" i="45"/>
  <c r="H1939" i="45"/>
  <c r="H1940" i="45"/>
  <c r="H1941" i="45"/>
  <c r="H1942" i="45"/>
  <c r="H1943" i="45"/>
  <c r="H1944" i="45"/>
  <c r="H1945" i="45"/>
  <c r="H1946" i="45"/>
  <c r="H1947" i="45"/>
  <c r="H1948" i="45"/>
  <c r="H1949" i="45"/>
  <c r="H1950" i="45"/>
  <c r="H1951" i="45"/>
  <c r="H1952" i="45"/>
  <c r="H1953" i="45"/>
  <c r="H1954" i="45"/>
  <c r="H1955" i="45"/>
  <c r="H1956" i="45"/>
  <c r="H1957" i="45"/>
  <c r="H1958" i="45"/>
  <c r="H1959" i="45"/>
  <c r="H1960" i="45"/>
  <c r="H1961" i="45"/>
  <c r="H1962" i="45"/>
  <c r="H1963" i="45"/>
  <c r="H1964" i="45"/>
  <c r="H1965" i="45"/>
  <c r="H1966" i="45"/>
  <c r="H1967" i="45"/>
  <c r="H1968" i="45"/>
  <c r="H1969" i="45"/>
  <c r="H1970" i="45"/>
  <c r="H1971" i="45"/>
  <c r="H1972" i="45"/>
  <c r="H1973" i="45"/>
  <c r="H1974" i="45"/>
  <c r="H1975" i="45"/>
  <c r="H1976" i="45"/>
  <c r="H1977" i="45"/>
  <c r="H1978" i="45"/>
  <c r="H1979" i="45"/>
  <c r="H1980" i="45"/>
  <c r="H1981" i="45"/>
  <c r="H1982" i="45"/>
  <c r="H1983" i="45"/>
  <c r="H1984" i="45"/>
  <c r="H1985" i="45"/>
  <c r="H1986" i="45"/>
  <c r="H1987" i="45"/>
  <c r="H1988" i="45"/>
  <c r="H1989" i="45"/>
  <c r="H1990" i="45"/>
  <c r="H1991" i="45"/>
  <c r="H1992" i="45"/>
  <c r="H1993" i="45"/>
  <c r="H1994" i="45"/>
  <c r="H1995" i="45"/>
  <c r="H1996" i="45"/>
  <c r="H1997" i="45"/>
  <c r="H1998" i="45"/>
  <c r="H1999" i="45"/>
  <c r="H2000" i="45"/>
  <c r="H2001" i="45"/>
  <c r="H2002" i="45"/>
  <c r="H2003" i="45"/>
  <c r="H2004" i="45"/>
  <c r="H2005" i="45"/>
  <c r="H2006" i="45"/>
  <c r="H2007" i="45"/>
  <c r="H2008" i="45"/>
  <c r="H2009" i="45"/>
  <c r="H2010" i="45"/>
  <c r="H2011" i="45"/>
  <c r="H2012" i="45"/>
  <c r="H2013" i="45"/>
  <c r="H2014" i="45"/>
  <c r="H2015" i="45"/>
  <c r="H2016" i="45"/>
  <c r="H2017" i="45"/>
  <c r="H2018" i="45"/>
  <c r="H2019" i="45"/>
  <c r="H2020" i="45"/>
  <c r="H2021" i="45"/>
  <c r="H2022" i="45"/>
  <c r="H2023" i="45"/>
  <c r="H2024" i="45"/>
  <c r="H2025" i="45"/>
  <c r="H2026" i="45"/>
  <c r="H2027" i="45"/>
  <c r="H2028" i="45"/>
  <c r="H2029" i="45"/>
  <c r="H2030" i="45"/>
  <c r="H2031" i="45"/>
  <c r="H2032" i="45"/>
  <c r="H2033" i="45"/>
  <c r="H2034" i="45"/>
  <c r="H2035" i="45"/>
  <c r="H2036" i="45"/>
  <c r="H2037" i="45"/>
  <c r="H2038" i="45"/>
  <c r="H2039" i="45"/>
  <c r="H2040" i="45"/>
  <c r="H2041" i="45"/>
  <c r="H2042" i="45"/>
  <c r="H2043" i="45"/>
  <c r="H2044" i="45"/>
  <c r="H2045" i="45"/>
  <c r="H2046" i="45"/>
  <c r="H2047" i="45"/>
  <c r="H2048" i="45"/>
  <c r="H2049" i="45"/>
  <c r="H2050" i="45"/>
  <c r="H2051" i="45"/>
  <c r="H2052" i="45"/>
  <c r="H2053" i="45"/>
  <c r="H2054" i="45"/>
  <c r="H2055" i="45"/>
  <c r="H2056" i="45"/>
  <c r="H2057" i="45"/>
  <c r="H2058" i="45"/>
  <c r="H2059" i="45"/>
  <c r="H2060" i="45"/>
  <c r="H2061" i="45"/>
  <c r="H2062" i="45"/>
  <c r="H2063" i="45"/>
  <c r="H2064" i="45"/>
  <c r="H2065" i="45"/>
  <c r="H2066" i="45"/>
  <c r="H2067" i="45"/>
  <c r="H2068" i="45"/>
  <c r="H2069" i="45"/>
  <c r="H2070" i="45"/>
  <c r="H2071" i="45"/>
  <c r="H2072" i="45"/>
  <c r="H2073" i="45"/>
  <c r="H2074" i="45"/>
  <c r="H2075" i="45"/>
  <c r="H2076" i="45"/>
  <c r="H2077" i="45"/>
  <c r="H2078" i="45"/>
  <c r="H2079" i="45"/>
  <c r="H2080" i="45"/>
  <c r="H2081" i="45"/>
  <c r="H2082" i="45"/>
  <c r="H2083" i="45"/>
  <c r="H2084" i="45"/>
  <c r="H2085" i="45"/>
  <c r="H2086" i="45"/>
  <c r="H2087" i="45"/>
  <c r="H2088" i="45"/>
  <c r="H2089" i="45"/>
  <c r="H2090" i="45"/>
  <c r="H2091" i="45"/>
  <c r="H2092" i="45"/>
  <c r="H2093" i="45"/>
  <c r="H2094" i="45"/>
  <c r="H2095" i="45"/>
  <c r="H2096" i="45"/>
  <c r="H2097" i="45"/>
  <c r="H2098" i="45"/>
  <c r="H2099" i="45"/>
  <c r="H2100" i="45"/>
  <c r="H2101" i="45"/>
  <c r="H2102" i="45"/>
  <c r="H2103" i="45"/>
  <c r="H2104" i="45"/>
  <c r="H2105" i="45"/>
  <c r="H2106" i="45"/>
  <c r="H2107" i="45"/>
  <c r="H2108" i="45"/>
  <c r="H2109" i="45"/>
  <c r="H2110" i="45"/>
  <c r="H2111" i="45"/>
  <c r="H2112" i="45"/>
  <c r="H2113" i="45"/>
  <c r="H2114" i="45"/>
  <c r="H2115" i="45"/>
  <c r="H2116" i="45"/>
  <c r="H2117" i="45"/>
  <c r="H2118" i="45"/>
  <c r="H2119" i="45"/>
  <c r="H2120" i="45"/>
  <c r="H2121" i="45"/>
  <c r="H2122" i="45"/>
  <c r="H2123" i="45"/>
  <c r="H2124" i="45"/>
  <c r="H2125" i="45"/>
  <c r="H2126" i="45"/>
  <c r="H2127" i="45"/>
  <c r="H2128" i="45"/>
  <c r="H2129" i="45"/>
  <c r="H2130" i="45"/>
  <c r="H2131" i="45"/>
  <c r="H2132" i="45"/>
  <c r="H2133" i="45"/>
  <c r="H2134" i="45"/>
  <c r="H2135" i="45"/>
  <c r="H2136" i="45"/>
  <c r="H2137" i="45"/>
  <c r="H2138" i="45"/>
  <c r="H2139" i="45"/>
  <c r="H2140" i="45"/>
  <c r="H2141" i="45"/>
  <c r="H2142" i="45"/>
  <c r="H2143" i="45"/>
  <c r="H2144" i="45"/>
  <c r="H2145" i="45"/>
  <c r="H2146" i="45"/>
  <c r="H2147" i="45"/>
  <c r="H2148" i="45"/>
  <c r="H2149" i="45"/>
  <c r="H2150" i="45"/>
  <c r="H2151" i="45"/>
  <c r="H2152" i="45"/>
  <c r="H2153" i="45"/>
  <c r="H2154" i="45"/>
  <c r="H2155" i="45"/>
  <c r="H2156" i="45"/>
  <c r="H2157" i="45"/>
  <c r="H2158" i="45"/>
  <c r="H2159" i="45"/>
  <c r="H2160" i="45"/>
  <c r="H2161" i="45"/>
  <c r="H2162" i="45"/>
  <c r="H2163" i="45"/>
  <c r="H2164" i="45"/>
  <c r="H2165" i="45"/>
  <c r="H2166" i="45"/>
  <c r="H2167" i="45"/>
  <c r="H2168" i="45"/>
  <c r="H2169" i="45"/>
  <c r="H2170" i="45"/>
  <c r="H2171" i="45"/>
  <c r="H2172" i="45"/>
  <c r="H2173" i="45"/>
  <c r="H2174" i="45"/>
  <c r="H2175" i="45"/>
  <c r="H2176" i="45"/>
  <c r="H2177" i="45"/>
  <c r="H2178" i="45"/>
  <c r="H2179" i="45"/>
  <c r="H2180" i="45"/>
  <c r="H2181" i="45"/>
  <c r="H2182" i="45"/>
  <c r="H2183" i="45"/>
  <c r="H2184" i="45"/>
  <c r="H2185" i="45"/>
  <c r="H2186" i="45"/>
  <c r="H2187" i="45"/>
  <c r="H2188" i="45"/>
  <c r="H2189" i="45"/>
  <c r="H2190" i="45"/>
  <c r="H2191" i="45"/>
  <c r="H2192" i="45"/>
  <c r="H2193" i="45"/>
  <c r="H2194" i="45"/>
  <c r="H2195" i="45"/>
  <c r="H2196" i="45"/>
  <c r="H2197" i="45"/>
  <c r="H2198" i="45"/>
  <c r="H2199" i="45"/>
  <c r="H2200" i="45"/>
  <c r="H2201" i="45"/>
  <c r="H2202" i="45"/>
  <c r="H2203" i="45"/>
  <c r="H2204" i="45"/>
  <c r="H2205" i="45"/>
  <c r="H2206" i="45"/>
  <c r="H2207" i="45"/>
  <c r="H2208" i="45"/>
  <c r="H2209" i="45"/>
  <c r="H2210" i="45"/>
  <c r="H2211" i="45"/>
  <c r="H2212" i="45"/>
  <c r="H2213" i="45"/>
  <c r="H2214" i="45"/>
  <c r="H2215" i="45"/>
  <c r="H2216" i="45"/>
  <c r="H2217" i="45"/>
  <c r="H2218" i="45"/>
  <c r="H2219" i="45"/>
  <c r="H2220" i="45"/>
  <c r="H2221" i="45"/>
  <c r="H2222" i="45"/>
  <c r="H2223" i="45"/>
  <c r="H2224" i="45"/>
  <c r="H2225" i="45"/>
  <c r="H2226" i="45"/>
  <c r="H2227" i="45"/>
  <c r="H2228" i="45"/>
  <c r="H2229" i="45"/>
  <c r="H2230" i="45"/>
  <c r="H2231" i="45"/>
  <c r="H2232" i="45"/>
  <c r="H2233" i="45"/>
  <c r="H2234" i="45"/>
  <c r="H2235" i="45"/>
  <c r="H2236" i="45"/>
  <c r="H2237" i="45"/>
  <c r="H2238" i="45"/>
  <c r="H2239" i="45"/>
  <c r="H2240" i="45"/>
  <c r="H2241" i="45"/>
  <c r="H2242" i="45"/>
  <c r="H2243" i="45"/>
  <c r="H2244" i="45"/>
  <c r="H2245" i="45"/>
  <c r="H2246" i="45"/>
  <c r="H2247" i="45"/>
  <c r="H2248" i="45"/>
  <c r="H2249" i="45"/>
  <c r="H2250" i="45"/>
  <c r="H2251" i="45"/>
  <c r="H2252" i="45"/>
  <c r="H2253" i="45"/>
  <c r="H2254" i="45"/>
  <c r="H2255" i="45"/>
  <c r="H2256" i="45"/>
  <c r="H2257" i="45"/>
  <c r="H2258" i="45"/>
  <c r="H2259" i="45"/>
  <c r="H2260" i="45"/>
  <c r="H2261" i="45"/>
  <c r="H2262" i="45"/>
  <c r="H2263" i="45"/>
  <c r="H2264" i="45"/>
  <c r="H2265" i="45"/>
  <c r="H2266" i="45"/>
  <c r="H2267" i="45"/>
  <c r="H2268" i="45"/>
  <c r="H2269" i="45"/>
  <c r="H2270" i="45"/>
  <c r="H2271" i="45"/>
  <c r="H2272" i="45"/>
  <c r="H2273" i="45"/>
  <c r="H2274" i="45"/>
  <c r="H2275" i="45"/>
  <c r="H2276" i="45"/>
  <c r="H2277" i="45"/>
  <c r="H2278" i="45"/>
  <c r="H2279" i="45"/>
  <c r="H2280" i="45"/>
  <c r="H2281" i="45"/>
  <c r="H2282" i="45"/>
  <c r="H2283" i="45"/>
  <c r="H2284" i="45"/>
  <c r="H2285" i="45"/>
  <c r="H2286" i="45"/>
  <c r="H2287" i="45"/>
  <c r="H2288" i="45"/>
  <c r="H2289" i="45"/>
  <c r="H2290" i="45"/>
  <c r="H2291" i="45"/>
  <c r="H2292" i="45"/>
  <c r="H2293" i="45"/>
  <c r="H2294" i="45"/>
  <c r="H2295" i="45"/>
  <c r="H2296" i="45"/>
  <c r="H2297" i="45"/>
  <c r="H2298" i="45"/>
  <c r="H2299" i="45"/>
  <c r="H2300" i="45"/>
  <c r="H2301" i="45"/>
  <c r="H2302" i="45"/>
  <c r="H2303" i="45"/>
  <c r="H2304" i="45"/>
  <c r="H2305" i="45"/>
  <c r="H2306" i="45"/>
  <c r="H2307" i="45"/>
  <c r="H2308" i="45"/>
  <c r="H2309" i="45"/>
  <c r="H2310" i="45"/>
  <c r="H2311" i="45"/>
  <c r="H2312" i="45"/>
  <c r="H2313" i="45"/>
  <c r="H2314" i="45"/>
  <c r="H2315" i="45"/>
  <c r="H2316" i="45"/>
  <c r="H2317" i="45"/>
  <c r="H2318" i="45"/>
  <c r="H2319" i="45"/>
  <c r="H2320" i="45"/>
  <c r="H2321" i="45"/>
  <c r="H2322" i="45"/>
  <c r="H2323" i="45"/>
  <c r="H2324" i="45"/>
  <c r="H2325" i="45"/>
  <c r="H2326" i="45"/>
  <c r="H2327" i="45"/>
  <c r="H2328" i="45"/>
  <c r="H2329" i="45"/>
  <c r="H2330" i="45"/>
  <c r="H2331" i="45"/>
  <c r="H2332" i="45"/>
  <c r="H2333" i="45"/>
  <c r="H2334" i="45"/>
  <c r="H2335" i="45"/>
  <c r="H2336" i="45"/>
  <c r="H2337" i="45"/>
  <c r="H2338" i="45"/>
  <c r="H2339" i="45"/>
  <c r="H2340" i="45"/>
  <c r="H2341" i="45"/>
  <c r="H2342" i="45"/>
  <c r="H2343" i="45"/>
  <c r="H2344" i="45"/>
  <c r="H2345" i="45"/>
  <c r="H2346" i="45"/>
  <c r="H2347" i="45"/>
  <c r="H2348" i="45"/>
  <c r="H2349" i="45"/>
  <c r="H2350" i="45"/>
  <c r="H2351" i="45"/>
  <c r="H2352" i="45"/>
  <c r="H2353" i="45"/>
  <c r="H2354" i="45"/>
  <c r="H2355" i="45"/>
  <c r="H2356" i="45"/>
  <c r="H2357" i="45"/>
  <c r="H2358" i="45"/>
  <c r="H2359" i="45"/>
  <c r="H2360" i="45"/>
  <c r="H2361" i="45"/>
  <c r="H2362" i="45"/>
  <c r="H2363" i="45"/>
  <c r="H2364" i="45"/>
  <c r="H2365" i="45"/>
  <c r="H2366" i="45"/>
  <c r="H2367" i="45"/>
  <c r="H2368" i="45"/>
  <c r="H2369" i="45"/>
  <c r="H2370" i="45"/>
  <c r="H2371" i="45"/>
  <c r="H2372" i="45"/>
  <c r="H2373" i="45"/>
  <c r="H2374" i="45"/>
  <c r="H2375" i="45"/>
  <c r="H2376" i="45"/>
  <c r="H2377" i="45"/>
  <c r="H2378" i="45"/>
  <c r="H2379" i="45"/>
  <c r="H2380" i="45"/>
  <c r="H2381" i="45"/>
  <c r="H2382" i="45"/>
  <c r="H2383" i="45"/>
  <c r="H2384" i="45"/>
  <c r="H2385" i="45"/>
  <c r="H2386" i="45"/>
  <c r="H2387" i="45"/>
  <c r="H2388" i="45"/>
  <c r="H2389" i="45"/>
  <c r="H2390" i="45"/>
  <c r="H2391" i="45"/>
  <c r="H2392" i="45"/>
  <c r="H2393" i="45"/>
  <c r="H2394" i="45"/>
  <c r="H2395" i="45"/>
  <c r="H2396" i="45"/>
  <c r="H2397" i="45"/>
  <c r="H2398" i="45"/>
  <c r="H2399" i="45"/>
  <c r="H2400" i="45"/>
  <c r="H2401" i="45"/>
  <c r="H2402" i="45"/>
  <c r="H2403" i="45"/>
  <c r="H2404" i="45"/>
  <c r="H2405" i="45"/>
  <c r="H2406" i="45"/>
  <c r="H2407" i="45"/>
  <c r="H2408" i="45"/>
  <c r="H2409" i="45"/>
  <c r="H2410" i="45"/>
  <c r="H2411" i="45"/>
  <c r="H2412" i="45"/>
  <c r="H2413" i="45"/>
  <c r="H2414" i="45"/>
  <c r="H2415" i="45"/>
  <c r="H2416" i="45"/>
  <c r="H2417" i="45"/>
  <c r="H2418" i="45"/>
  <c r="H2419" i="45"/>
  <c r="H2420" i="45"/>
  <c r="H2421" i="45"/>
  <c r="H2422" i="45"/>
  <c r="H2423" i="45"/>
  <c r="H2424" i="45"/>
  <c r="H2425" i="45"/>
  <c r="H2426" i="45"/>
  <c r="H2427" i="45"/>
  <c r="H2428" i="45"/>
  <c r="H2429" i="45"/>
  <c r="H2430" i="45"/>
  <c r="H2431" i="45"/>
  <c r="H2432" i="45"/>
  <c r="H2433" i="45"/>
  <c r="H2434" i="45"/>
  <c r="H2435" i="45"/>
  <c r="H2436" i="45"/>
  <c r="H2437" i="45"/>
  <c r="H2438" i="45"/>
  <c r="H2439" i="45"/>
  <c r="H2440" i="45"/>
  <c r="H2441" i="45"/>
  <c r="H2442" i="45"/>
  <c r="H2443" i="45"/>
  <c r="H2444" i="45"/>
  <c r="H2445" i="45"/>
  <c r="H2446" i="45"/>
  <c r="H2447" i="45"/>
  <c r="H2448" i="45"/>
  <c r="H2449" i="45"/>
  <c r="H2450" i="45"/>
  <c r="H2451" i="45"/>
  <c r="H2452" i="45"/>
  <c r="H2453" i="45"/>
  <c r="H2454" i="45"/>
  <c r="H2455" i="45"/>
  <c r="H2456" i="45"/>
  <c r="H2457" i="45"/>
  <c r="H2458" i="45"/>
  <c r="H2459" i="45"/>
  <c r="H2460" i="45"/>
  <c r="H2461" i="45"/>
  <c r="H2462" i="45"/>
  <c r="H2463" i="45"/>
  <c r="H2464" i="45"/>
  <c r="H2465" i="45"/>
  <c r="H2466" i="45"/>
  <c r="H2467" i="45"/>
  <c r="H2468" i="45"/>
  <c r="H2469" i="45"/>
  <c r="H2470" i="45"/>
  <c r="H2471" i="45"/>
  <c r="H2472" i="45"/>
  <c r="H2473" i="45"/>
  <c r="H2474" i="45"/>
  <c r="H2475" i="45"/>
  <c r="H2476" i="45"/>
  <c r="H2477" i="45"/>
  <c r="H2478" i="45"/>
  <c r="H2479" i="45"/>
  <c r="H2480" i="45"/>
  <c r="H2481" i="45"/>
  <c r="H2482" i="45"/>
  <c r="H2483" i="45"/>
  <c r="H2484" i="45"/>
  <c r="H2485" i="45"/>
  <c r="H2486" i="45"/>
  <c r="H2487" i="45"/>
  <c r="H2488" i="45"/>
  <c r="H2489" i="45"/>
  <c r="H2490" i="45"/>
  <c r="H2491" i="45"/>
  <c r="H2492" i="45"/>
  <c r="H2493" i="45"/>
  <c r="H2494" i="45"/>
  <c r="H2495" i="45"/>
  <c r="H2496" i="45"/>
  <c r="H2497" i="45"/>
  <c r="H2498" i="45"/>
  <c r="H2499" i="45"/>
  <c r="H2500" i="45"/>
  <c r="H2501" i="45"/>
  <c r="H2502" i="45"/>
  <c r="H2503" i="45"/>
  <c r="H2504" i="45"/>
  <c r="H2505" i="45"/>
  <c r="H2506" i="45"/>
  <c r="H2507" i="45"/>
  <c r="H2508" i="45"/>
  <c r="H2509" i="45"/>
  <c r="H2510" i="45"/>
  <c r="H2511" i="45"/>
  <c r="H2512" i="45"/>
  <c r="H2513" i="45"/>
  <c r="H2514" i="45"/>
  <c r="H2515" i="45"/>
  <c r="H2516" i="45"/>
  <c r="H2517" i="45"/>
  <c r="H2518" i="45"/>
  <c r="H2519" i="45"/>
  <c r="H2520" i="45"/>
  <c r="H2521" i="45"/>
  <c r="H2522" i="45"/>
  <c r="H2523" i="45"/>
  <c r="H2524" i="45"/>
  <c r="H2525" i="45"/>
  <c r="H2526" i="45"/>
  <c r="H2527" i="45"/>
  <c r="H2528" i="45"/>
  <c r="H2529" i="45"/>
  <c r="H2530" i="45"/>
  <c r="H2531" i="45"/>
  <c r="H2532" i="45"/>
  <c r="H2533" i="45"/>
  <c r="H2534" i="45"/>
  <c r="H2535" i="45"/>
  <c r="H2536" i="45"/>
  <c r="H2537" i="45"/>
  <c r="H2538" i="45"/>
  <c r="H2539" i="45"/>
  <c r="H2540" i="45"/>
  <c r="H2541" i="45"/>
  <c r="H2542" i="45"/>
  <c r="H2543" i="45"/>
  <c r="H2544" i="45"/>
  <c r="H2545" i="45"/>
  <c r="H2546" i="45"/>
  <c r="H2547" i="45"/>
  <c r="H2548" i="45"/>
  <c r="H2549" i="45"/>
  <c r="H2550" i="45"/>
  <c r="H2551" i="45"/>
  <c r="H2552" i="45"/>
  <c r="H2553" i="45"/>
  <c r="H2554" i="45"/>
  <c r="H2555" i="45"/>
  <c r="H2556" i="45"/>
  <c r="H2557" i="45"/>
  <c r="H2558" i="45"/>
  <c r="H2559" i="45"/>
  <c r="H2560" i="45"/>
  <c r="H2561" i="45"/>
  <c r="H2562" i="45"/>
  <c r="H2563" i="45"/>
  <c r="H2564" i="45"/>
  <c r="H2565" i="45"/>
  <c r="H2566" i="45"/>
  <c r="H2567" i="45"/>
  <c r="H2568" i="45"/>
  <c r="H2569" i="45"/>
  <c r="H2570" i="45"/>
  <c r="H2571" i="45"/>
  <c r="H2572" i="45"/>
  <c r="H2573" i="45"/>
  <c r="H2574" i="45"/>
  <c r="H2575" i="45"/>
  <c r="H2576" i="45"/>
  <c r="H2577" i="45"/>
  <c r="H2578" i="45"/>
  <c r="H2579" i="45"/>
  <c r="H2580" i="45"/>
  <c r="H2581" i="45"/>
  <c r="H2582" i="45"/>
  <c r="H2583" i="45"/>
  <c r="H2584" i="45"/>
  <c r="H2585" i="45"/>
  <c r="H2586" i="45"/>
  <c r="H2587" i="45"/>
  <c r="H2588" i="45"/>
  <c r="H2589" i="45"/>
  <c r="H2590" i="45"/>
  <c r="H2591" i="45"/>
  <c r="H2592" i="45"/>
  <c r="H2593" i="45"/>
  <c r="H2594" i="45"/>
  <c r="H2595" i="45"/>
  <c r="H2596" i="45"/>
  <c r="H2597" i="45"/>
  <c r="H2598" i="45"/>
  <c r="H2599" i="45"/>
  <c r="H2600" i="45"/>
  <c r="H2601" i="45"/>
  <c r="H2602" i="45"/>
  <c r="H2603" i="45"/>
  <c r="H2604" i="45"/>
  <c r="H2605" i="45"/>
  <c r="H2606" i="45"/>
  <c r="H2607" i="45"/>
  <c r="H2608" i="45"/>
  <c r="H2609" i="45"/>
  <c r="H2610" i="45"/>
  <c r="H2611" i="45"/>
  <c r="H2612" i="45"/>
  <c r="H2613" i="45"/>
  <c r="H2614" i="45"/>
  <c r="H2615" i="45"/>
  <c r="H2616" i="45"/>
  <c r="H2617" i="45"/>
  <c r="H2618" i="45"/>
  <c r="H2619" i="45"/>
  <c r="H2620" i="45"/>
  <c r="H2621" i="45"/>
  <c r="H2622" i="45"/>
  <c r="H2623" i="45"/>
  <c r="H2624" i="45"/>
  <c r="H2625" i="45"/>
  <c r="H2626" i="45"/>
  <c r="H2627" i="45"/>
  <c r="H2628" i="45"/>
  <c r="H2629" i="45"/>
  <c r="H2630" i="45"/>
  <c r="H2631" i="45"/>
  <c r="H2632" i="45"/>
  <c r="H2633" i="45"/>
  <c r="H2634" i="45"/>
  <c r="H2635" i="45"/>
  <c r="H2636" i="45"/>
  <c r="H2637" i="45"/>
  <c r="H2638" i="45"/>
  <c r="H2639" i="45"/>
  <c r="H2640" i="45"/>
  <c r="H2641" i="45"/>
  <c r="H2642" i="45"/>
  <c r="H2643" i="45"/>
  <c r="H2644" i="45"/>
  <c r="H2645" i="45"/>
  <c r="H2646" i="45"/>
  <c r="H2647" i="45"/>
  <c r="H2648" i="45"/>
  <c r="H2649" i="45"/>
  <c r="H2650" i="45"/>
  <c r="H2651" i="45"/>
  <c r="H2652" i="45"/>
  <c r="H2653" i="45"/>
  <c r="H2654" i="45"/>
  <c r="H2655" i="45"/>
  <c r="H2656" i="45"/>
  <c r="H2657" i="45"/>
  <c r="H2658" i="45"/>
  <c r="H2659" i="45"/>
  <c r="H2660" i="45"/>
  <c r="H2661" i="45"/>
  <c r="H2662" i="45"/>
  <c r="H2663" i="45"/>
  <c r="H2664" i="45"/>
  <c r="H2665" i="45"/>
  <c r="H2666" i="45"/>
  <c r="H2667" i="45"/>
  <c r="H2668" i="45"/>
  <c r="H2669" i="45"/>
  <c r="H2670" i="45"/>
  <c r="H2671" i="45"/>
  <c r="H2672" i="45"/>
  <c r="H2673" i="45"/>
  <c r="H2674" i="45"/>
  <c r="H2675" i="45"/>
  <c r="H2676" i="45"/>
  <c r="H2677" i="45"/>
  <c r="H2678" i="45"/>
  <c r="H2679" i="45"/>
  <c r="H2680" i="45"/>
  <c r="H2681" i="45"/>
  <c r="H2682" i="45"/>
  <c r="H2683" i="45"/>
  <c r="H2684" i="45"/>
  <c r="H2685" i="45"/>
  <c r="H2686" i="45"/>
  <c r="H2687" i="45"/>
  <c r="H2688" i="45"/>
  <c r="H2689" i="45"/>
  <c r="H2690" i="45"/>
  <c r="H2691" i="45"/>
  <c r="H2692" i="45"/>
  <c r="H2693" i="45"/>
  <c r="H2694" i="45"/>
  <c r="H2695" i="45"/>
  <c r="H2696" i="45"/>
  <c r="H2697" i="45"/>
  <c r="H2698" i="45"/>
  <c r="H2699" i="45"/>
  <c r="H2700" i="45"/>
  <c r="H2701" i="45"/>
  <c r="H2702" i="45"/>
  <c r="H2703" i="45"/>
  <c r="H2704" i="45"/>
  <c r="H2705" i="45"/>
  <c r="H2706" i="45"/>
  <c r="H2707" i="45"/>
  <c r="H2708" i="45"/>
  <c r="H2709" i="45"/>
  <c r="H2710" i="45"/>
  <c r="H2711" i="45"/>
  <c r="H2712" i="45"/>
  <c r="H2713" i="45"/>
  <c r="H2714" i="45"/>
  <c r="H2715" i="45"/>
  <c r="H2716" i="45"/>
  <c r="H2717" i="45"/>
  <c r="H2718" i="45"/>
  <c r="H2719" i="45"/>
  <c r="H2720" i="45"/>
  <c r="H2721" i="45"/>
  <c r="H2722" i="45"/>
  <c r="H2723" i="45"/>
  <c r="H2724" i="45"/>
  <c r="H2725" i="45"/>
  <c r="H2726" i="45"/>
  <c r="H2727" i="45"/>
  <c r="H2728" i="45"/>
  <c r="H2729" i="45"/>
  <c r="H2730" i="45"/>
  <c r="H2731" i="45"/>
  <c r="H2732" i="45"/>
  <c r="H2733" i="45"/>
  <c r="H2734" i="45"/>
  <c r="H2735" i="45"/>
  <c r="H2736" i="45"/>
  <c r="H2737" i="45"/>
  <c r="H2738" i="45"/>
  <c r="H2739" i="45"/>
  <c r="H2740" i="45"/>
  <c r="H2741" i="45"/>
  <c r="H2742" i="45"/>
  <c r="H2743" i="45"/>
  <c r="H2744" i="45"/>
  <c r="H2745" i="45"/>
  <c r="H2746" i="45"/>
  <c r="H2747" i="45"/>
  <c r="H2748" i="45"/>
  <c r="H2749" i="45"/>
  <c r="H2750" i="45"/>
  <c r="H2751" i="45"/>
  <c r="H2752" i="45"/>
  <c r="H2753" i="45"/>
  <c r="H2754" i="45"/>
  <c r="H2755" i="45"/>
  <c r="H2756" i="45"/>
  <c r="H2757" i="45"/>
  <c r="H2758" i="45"/>
  <c r="H2759" i="45"/>
  <c r="H2760" i="45"/>
  <c r="H2761" i="45"/>
  <c r="H2762" i="45"/>
  <c r="H2763" i="45"/>
  <c r="H2764" i="45"/>
  <c r="H2765" i="45"/>
  <c r="H2766" i="45"/>
  <c r="H2767" i="45"/>
  <c r="H2768" i="45"/>
  <c r="H2769" i="45"/>
  <c r="H2770" i="45"/>
  <c r="H2771" i="45"/>
  <c r="H2772" i="45"/>
  <c r="H2773" i="45"/>
  <c r="H2774" i="45"/>
  <c r="H2775" i="45"/>
  <c r="H2776" i="45"/>
  <c r="H2777" i="45"/>
  <c r="H2778" i="45"/>
  <c r="H2779" i="45"/>
  <c r="H2780" i="45"/>
  <c r="H2781" i="45"/>
  <c r="H2782" i="45"/>
  <c r="H2783" i="45"/>
  <c r="H2784" i="45"/>
  <c r="H2785" i="45"/>
  <c r="H2786" i="45"/>
  <c r="H2787" i="45"/>
  <c r="H2788" i="45"/>
  <c r="H2789" i="45"/>
  <c r="H2790" i="45"/>
  <c r="H2791" i="45"/>
  <c r="H2792" i="45"/>
  <c r="H2793" i="45"/>
  <c r="H2794" i="45"/>
  <c r="H2795" i="45"/>
  <c r="H2796" i="45"/>
  <c r="H2797" i="45"/>
  <c r="H2798" i="45"/>
  <c r="H2799" i="45"/>
  <c r="H2800" i="45"/>
  <c r="H2801" i="45"/>
  <c r="H2802" i="45"/>
  <c r="H2803" i="45"/>
  <c r="H2804" i="45"/>
  <c r="H2805" i="45"/>
  <c r="H2806" i="45"/>
  <c r="H2807" i="45"/>
  <c r="H2808" i="45"/>
  <c r="H2809" i="45"/>
  <c r="H2810" i="45"/>
  <c r="H2811" i="45"/>
  <c r="H2812" i="45"/>
  <c r="H2813" i="45"/>
  <c r="H2814" i="45"/>
  <c r="H2815" i="45"/>
  <c r="H2816" i="45"/>
  <c r="H2817" i="45"/>
  <c r="H2818" i="45"/>
  <c r="H2819" i="45"/>
  <c r="H2820" i="45"/>
  <c r="H2821" i="45"/>
  <c r="H2822" i="45"/>
  <c r="H2823" i="45"/>
  <c r="H2824" i="45"/>
  <c r="H2825" i="45"/>
  <c r="H2826" i="45"/>
  <c r="H2827" i="45"/>
  <c r="H2828" i="45"/>
  <c r="H2829" i="45"/>
  <c r="H2830" i="45"/>
  <c r="H2831" i="45"/>
  <c r="H2832" i="45"/>
  <c r="H2833" i="45"/>
  <c r="H2834" i="45"/>
  <c r="H2835" i="45"/>
  <c r="H2836" i="45"/>
  <c r="H2837" i="45"/>
  <c r="H2838" i="45"/>
  <c r="H2839" i="45"/>
  <c r="H2840" i="45"/>
  <c r="H2841" i="45"/>
  <c r="H2842" i="45"/>
  <c r="H2843" i="45"/>
  <c r="H2844" i="45"/>
  <c r="H2845" i="45"/>
  <c r="H2846" i="45"/>
  <c r="H2847" i="45"/>
  <c r="H2848" i="45"/>
  <c r="H2849" i="45"/>
  <c r="H2850" i="45"/>
  <c r="H2851" i="45"/>
  <c r="H2852" i="45"/>
  <c r="H2853" i="45"/>
  <c r="H2854" i="45"/>
  <c r="H2855" i="45"/>
  <c r="H2856" i="45"/>
  <c r="H2857" i="45"/>
  <c r="H2858" i="45"/>
  <c r="H2859" i="45"/>
  <c r="H2860" i="45"/>
  <c r="H2861" i="45"/>
  <c r="H2862" i="45"/>
  <c r="H2863" i="45"/>
  <c r="H2864" i="45"/>
  <c r="H2865" i="45"/>
  <c r="H2866" i="45"/>
  <c r="H2867" i="45"/>
  <c r="H2868" i="45"/>
  <c r="H2869" i="45"/>
  <c r="H2870" i="45"/>
  <c r="H2871" i="45"/>
  <c r="H2872" i="45"/>
  <c r="H2873" i="45"/>
  <c r="H2874" i="45"/>
  <c r="H2875" i="45"/>
  <c r="H2876" i="45"/>
  <c r="H2877" i="45"/>
  <c r="H2878" i="45"/>
  <c r="H2879" i="45"/>
  <c r="H2880" i="45"/>
  <c r="H2881" i="45"/>
  <c r="H2882" i="45"/>
  <c r="H2883" i="45"/>
  <c r="H2884" i="45"/>
  <c r="H2885" i="45"/>
  <c r="H2886" i="45"/>
  <c r="H2887" i="45"/>
  <c r="H2888" i="45"/>
  <c r="H2889" i="45"/>
  <c r="H2890" i="45"/>
  <c r="H2891" i="45"/>
  <c r="H2892" i="45"/>
  <c r="H2893" i="45"/>
  <c r="H2894" i="45"/>
  <c r="H2895" i="45"/>
  <c r="H2896" i="45"/>
  <c r="H2897" i="45"/>
  <c r="H2898" i="45"/>
  <c r="H2899" i="45"/>
  <c r="H2900" i="45"/>
  <c r="H2901" i="45"/>
  <c r="H2902" i="45"/>
  <c r="H2903" i="45"/>
  <c r="H2904" i="45"/>
  <c r="H2905" i="45"/>
  <c r="H2906" i="45"/>
  <c r="H2907" i="45"/>
  <c r="H2908" i="45"/>
  <c r="H2909" i="45"/>
  <c r="H2910" i="45"/>
  <c r="H2911" i="45"/>
  <c r="H2912" i="45"/>
  <c r="H2913" i="45"/>
  <c r="H2914" i="45"/>
  <c r="H2915" i="45"/>
  <c r="H2916" i="45"/>
  <c r="H2917" i="45"/>
  <c r="H2918" i="45"/>
  <c r="H2919" i="45"/>
  <c r="H2920" i="45"/>
  <c r="H2921" i="45"/>
  <c r="H2922" i="45"/>
  <c r="H2923" i="45"/>
  <c r="H2924" i="45"/>
  <c r="H2925" i="45"/>
  <c r="H2926" i="45"/>
  <c r="H2927" i="45"/>
  <c r="H2928" i="45"/>
  <c r="H2929" i="45"/>
  <c r="H2930" i="45"/>
  <c r="H2931" i="45"/>
  <c r="H2932" i="45"/>
  <c r="H2933" i="45"/>
  <c r="H2934" i="45"/>
  <c r="H2935" i="45"/>
  <c r="H2936" i="45"/>
  <c r="H2937" i="45"/>
  <c r="H2938" i="45"/>
  <c r="H2939" i="45"/>
  <c r="H2940" i="45"/>
  <c r="H2941" i="45"/>
  <c r="H2942" i="45"/>
  <c r="H2943" i="45"/>
  <c r="H2944" i="45"/>
  <c r="H2945" i="45"/>
  <c r="H2946" i="45"/>
  <c r="H2947" i="45"/>
  <c r="H2948" i="45"/>
  <c r="H2949" i="45"/>
  <c r="H2950" i="45"/>
  <c r="H2951" i="45"/>
  <c r="H2952" i="45"/>
  <c r="H2953" i="45"/>
  <c r="H2954" i="45"/>
  <c r="H2955" i="45"/>
  <c r="H2956" i="45"/>
  <c r="H2957" i="45"/>
  <c r="H2958" i="45"/>
  <c r="H2959" i="45"/>
  <c r="H2960" i="45"/>
  <c r="H2961" i="45"/>
  <c r="H2962" i="45"/>
  <c r="H2963" i="45"/>
  <c r="H2964" i="45"/>
  <c r="H2965" i="45"/>
  <c r="H2966" i="45"/>
  <c r="H2967" i="45"/>
  <c r="H2968" i="45"/>
  <c r="H2969" i="45"/>
  <c r="H2970" i="45"/>
  <c r="H2971" i="45"/>
  <c r="H2972" i="45"/>
  <c r="H2973" i="45"/>
  <c r="H2974" i="45"/>
  <c r="H2975" i="45"/>
  <c r="H2976" i="45"/>
  <c r="H2977" i="45"/>
  <c r="H2978" i="45"/>
  <c r="H2979" i="45"/>
  <c r="H2980" i="45"/>
  <c r="H2981" i="45"/>
  <c r="H2982" i="45"/>
  <c r="H2983" i="45"/>
  <c r="H2984" i="45"/>
  <c r="H2985" i="45"/>
  <c r="H2986" i="45"/>
  <c r="H2987" i="45"/>
  <c r="H2988" i="45"/>
  <c r="H2989" i="45"/>
  <c r="H2990" i="45"/>
  <c r="H2991" i="45"/>
  <c r="H2992" i="45"/>
  <c r="H2993" i="45"/>
  <c r="H2994" i="45"/>
  <c r="H2995" i="45"/>
  <c r="H2996" i="45"/>
  <c r="H2997" i="45"/>
  <c r="H2998" i="45"/>
  <c r="H2999" i="45"/>
  <c r="H3000" i="45"/>
  <c r="H3001" i="45"/>
  <c r="H3002" i="45"/>
  <c r="H3003" i="45"/>
  <c r="H3004" i="45"/>
  <c r="H3005" i="45"/>
  <c r="H3006" i="45"/>
  <c r="H3007" i="45"/>
  <c r="H3008" i="45"/>
  <c r="H3009" i="45"/>
  <c r="H3010" i="45"/>
  <c r="H3011" i="45"/>
  <c r="H3012" i="45"/>
  <c r="H3013" i="45"/>
  <c r="H3014" i="45"/>
  <c r="H3015" i="45"/>
  <c r="H3016" i="45"/>
  <c r="H3017" i="45"/>
  <c r="H3018" i="45"/>
  <c r="H3019" i="45"/>
  <c r="H3020" i="45"/>
  <c r="H3021" i="45"/>
  <c r="H3022" i="45"/>
  <c r="H3023" i="45"/>
  <c r="H3024" i="45"/>
  <c r="H3025" i="45"/>
  <c r="H3026" i="45"/>
  <c r="H3027" i="45"/>
  <c r="H3028" i="45"/>
  <c r="H3029" i="45"/>
  <c r="H3030" i="45"/>
  <c r="H3031" i="45"/>
  <c r="H3032" i="45"/>
  <c r="H3033" i="45"/>
  <c r="H3034" i="45"/>
  <c r="H3035" i="45"/>
  <c r="H3036" i="45"/>
  <c r="H3037" i="45"/>
  <c r="H3038" i="45"/>
  <c r="H3039" i="45"/>
  <c r="H3040" i="45"/>
  <c r="H3041" i="45"/>
  <c r="H3042" i="45"/>
  <c r="H3043" i="45"/>
  <c r="H3044" i="45"/>
  <c r="H3045" i="45"/>
  <c r="H3046" i="45"/>
  <c r="H3047" i="45"/>
  <c r="H3048" i="45"/>
  <c r="H3049" i="45"/>
  <c r="H3050" i="45"/>
  <c r="H3051" i="45"/>
  <c r="H3052" i="45"/>
  <c r="H3053" i="45"/>
  <c r="H3054" i="45"/>
  <c r="H3055" i="45"/>
  <c r="H3056" i="45"/>
  <c r="H3057" i="45"/>
  <c r="H3058" i="45"/>
  <c r="H3059" i="45"/>
  <c r="H3060" i="45"/>
  <c r="H3061" i="45"/>
  <c r="H3062" i="45"/>
  <c r="H3063" i="45"/>
  <c r="H3064" i="45"/>
  <c r="H3065" i="45"/>
  <c r="H3066" i="45"/>
  <c r="H3067" i="45"/>
  <c r="H3068" i="45"/>
  <c r="H3069" i="45"/>
  <c r="H3070" i="45"/>
  <c r="H3071" i="45"/>
  <c r="H3072" i="45"/>
  <c r="H3073" i="45"/>
  <c r="H3074" i="45"/>
  <c r="H3075" i="45"/>
  <c r="H3076" i="45"/>
  <c r="H3077" i="45"/>
  <c r="H3078" i="45"/>
  <c r="H3079" i="45"/>
  <c r="H3080" i="45"/>
  <c r="H3081" i="45"/>
  <c r="H3082" i="45"/>
  <c r="H3083" i="45"/>
  <c r="H3084" i="45"/>
  <c r="H3085" i="45"/>
  <c r="H3086" i="45"/>
  <c r="H3087" i="45"/>
  <c r="H3088" i="45"/>
  <c r="H3089" i="45"/>
  <c r="H3090" i="45"/>
  <c r="H3091" i="45"/>
  <c r="H3092" i="45"/>
  <c r="H3093" i="45"/>
  <c r="H3094" i="45"/>
  <c r="H3095" i="45"/>
  <c r="H3096" i="45"/>
  <c r="H3097" i="45"/>
  <c r="H3098" i="45"/>
  <c r="H3099" i="45"/>
  <c r="H3100" i="45"/>
  <c r="H3101" i="45"/>
  <c r="H3102" i="45"/>
  <c r="H3103" i="45"/>
  <c r="H3104" i="45"/>
  <c r="H3105" i="45"/>
  <c r="H3106" i="45"/>
  <c r="H3107" i="45"/>
  <c r="H3108" i="45"/>
  <c r="H3109" i="45"/>
  <c r="H3110" i="45"/>
  <c r="H3111" i="45"/>
  <c r="H3112" i="45"/>
  <c r="H3113" i="45"/>
  <c r="H3114" i="45"/>
  <c r="H3115" i="45"/>
  <c r="H3116" i="45"/>
  <c r="H3117" i="45"/>
  <c r="H3118" i="45"/>
  <c r="H3119" i="45"/>
  <c r="H3120" i="45"/>
  <c r="H3121" i="45"/>
  <c r="H3122" i="45"/>
  <c r="H3123" i="45"/>
  <c r="H3124" i="45"/>
  <c r="H3125" i="45"/>
  <c r="H3126" i="45"/>
  <c r="H3127" i="45"/>
  <c r="H3128" i="45"/>
  <c r="H3129" i="45"/>
  <c r="H3130" i="45"/>
  <c r="H3131" i="45"/>
  <c r="H3132" i="45"/>
  <c r="H3133" i="45"/>
  <c r="H3134" i="45"/>
  <c r="H3135" i="45"/>
  <c r="H3136" i="45"/>
  <c r="H3137" i="45"/>
  <c r="H3138" i="45"/>
  <c r="H3139" i="45"/>
  <c r="H3140" i="45"/>
  <c r="H3141" i="45"/>
  <c r="H3142" i="45"/>
  <c r="H3143" i="45"/>
  <c r="H3144" i="45"/>
  <c r="H3145" i="45"/>
  <c r="H3146" i="45"/>
  <c r="H3147" i="45"/>
  <c r="H3148" i="45"/>
  <c r="H3149" i="45"/>
  <c r="H3150" i="45"/>
  <c r="H3151" i="45"/>
  <c r="H3152" i="45"/>
  <c r="H3153" i="45"/>
  <c r="H3154" i="45"/>
  <c r="H3155" i="45"/>
  <c r="H3156" i="45"/>
  <c r="H3157" i="45"/>
  <c r="H3158" i="45"/>
  <c r="H3159" i="45"/>
  <c r="H3160" i="45"/>
  <c r="H3161" i="45"/>
  <c r="H3162" i="45"/>
  <c r="H3163" i="45"/>
  <c r="H3164" i="45"/>
  <c r="H3165" i="45"/>
  <c r="H3166" i="45"/>
  <c r="H3167" i="45"/>
  <c r="H3168" i="45"/>
  <c r="H3169" i="45"/>
  <c r="H3170" i="45"/>
  <c r="H3171" i="45"/>
  <c r="H3172" i="45"/>
  <c r="H3173" i="45"/>
  <c r="H3174" i="45"/>
  <c r="H3175" i="45"/>
  <c r="H3176" i="45"/>
  <c r="H3177" i="45"/>
  <c r="H3178" i="45"/>
  <c r="H3179" i="45"/>
  <c r="H3180" i="45"/>
  <c r="H3181" i="45"/>
  <c r="H3182" i="45"/>
  <c r="H3183" i="45"/>
  <c r="H3184" i="45"/>
  <c r="H3185" i="45"/>
  <c r="H3186" i="45"/>
  <c r="H3187" i="45"/>
  <c r="H3188" i="45"/>
  <c r="H3189" i="45"/>
  <c r="H3190" i="45"/>
  <c r="H3191" i="45"/>
  <c r="H3192" i="45"/>
  <c r="H3193" i="45"/>
  <c r="H3194" i="45"/>
  <c r="H3195" i="45"/>
  <c r="H3196" i="45"/>
  <c r="H3197" i="45"/>
  <c r="H3198" i="45"/>
  <c r="H3199" i="45"/>
  <c r="H3200" i="45"/>
  <c r="H3201" i="45"/>
  <c r="H3202" i="45"/>
  <c r="H3203" i="45"/>
  <c r="H3204" i="45"/>
  <c r="H3205" i="45"/>
  <c r="H3206" i="45"/>
  <c r="H3207" i="45"/>
  <c r="H3208" i="45"/>
  <c r="H3209" i="45"/>
  <c r="H3210" i="45"/>
  <c r="H3211" i="45"/>
  <c r="H3212" i="45"/>
  <c r="H3213" i="45"/>
  <c r="H3214" i="45"/>
  <c r="H3215" i="45"/>
  <c r="H3216" i="45"/>
  <c r="H3217" i="45"/>
  <c r="H3218" i="45"/>
  <c r="H3219" i="45"/>
  <c r="H3220" i="45"/>
  <c r="H3221" i="45"/>
  <c r="H3222" i="45"/>
  <c r="H3223" i="45"/>
  <c r="H3224" i="45"/>
  <c r="H3225" i="45"/>
  <c r="H3226" i="45"/>
  <c r="H3227" i="45"/>
  <c r="H3228" i="45"/>
  <c r="H3229" i="45"/>
  <c r="H3230" i="45"/>
  <c r="H3231" i="45"/>
  <c r="H3232" i="45"/>
  <c r="H3233" i="45"/>
  <c r="H3234" i="45"/>
  <c r="H3235" i="45"/>
  <c r="H3236" i="45"/>
  <c r="H3237" i="45"/>
  <c r="H3238" i="45"/>
  <c r="H3239" i="45"/>
  <c r="H3240" i="45"/>
  <c r="H3241" i="45"/>
  <c r="H3242" i="45"/>
  <c r="H3243" i="45"/>
  <c r="H3244" i="45"/>
  <c r="H3245" i="45"/>
  <c r="H3246" i="45"/>
  <c r="H3247" i="45"/>
  <c r="H3248" i="45"/>
  <c r="H3249" i="45"/>
  <c r="H3250" i="45"/>
  <c r="H3251" i="45"/>
  <c r="H3252" i="45"/>
  <c r="H3253" i="45"/>
  <c r="H3254" i="45"/>
  <c r="H3255" i="45"/>
  <c r="H3256" i="45"/>
  <c r="H3257" i="45"/>
  <c r="H3258" i="45"/>
  <c r="H3259" i="45"/>
  <c r="H3260" i="45"/>
  <c r="H3261" i="45"/>
  <c r="H3262" i="45"/>
  <c r="H3263" i="45"/>
  <c r="H3264" i="45"/>
  <c r="H3265" i="45"/>
  <c r="H3266" i="45"/>
  <c r="H3267" i="45"/>
  <c r="H3268" i="45"/>
  <c r="H3269" i="45"/>
  <c r="H3270" i="45"/>
  <c r="H3271" i="45"/>
  <c r="H3272" i="45"/>
  <c r="H3273" i="45"/>
  <c r="H3274" i="45"/>
  <c r="H3275" i="45"/>
  <c r="H3276" i="45"/>
  <c r="H3277" i="45"/>
  <c r="H3278" i="45"/>
  <c r="H3279" i="45"/>
  <c r="H3280" i="45"/>
  <c r="H3281" i="45"/>
  <c r="H3282" i="45"/>
  <c r="H3283" i="45"/>
  <c r="H3284" i="45"/>
  <c r="H3285" i="45"/>
  <c r="H3286" i="45"/>
  <c r="H3287" i="45"/>
  <c r="H3288" i="45"/>
  <c r="H3289" i="45"/>
  <c r="H3290" i="45"/>
  <c r="H3291" i="45"/>
  <c r="H3292" i="45"/>
  <c r="H3293" i="45"/>
  <c r="H3294" i="45"/>
  <c r="H3295" i="45"/>
  <c r="H3296" i="45"/>
  <c r="H3297" i="45"/>
  <c r="H3298" i="45"/>
  <c r="H3299" i="45"/>
  <c r="H3300" i="45"/>
  <c r="H3301" i="45"/>
  <c r="H3302" i="45"/>
  <c r="H3303" i="45"/>
  <c r="H3304" i="45"/>
  <c r="H3305" i="45"/>
  <c r="H3306" i="45"/>
  <c r="H3307" i="45"/>
  <c r="H3308" i="45"/>
  <c r="H3309" i="45"/>
  <c r="H3310" i="45"/>
  <c r="H3311" i="45"/>
  <c r="H3312" i="45"/>
  <c r="H3313" i="45"/>
  <c r="H3314" i="45"/>
  <c r="H3315" i="45"/>
  <c r="H3316" i="45"/>
  <c r="H3317" i="45"/>
  <c r="H3318" i="45"/>
  <c r="H3319" i="45"/>
  <c r="H3320" i="45"/>
  <c r="H3321" i="45"/>
  <c r="H3322" i="45"/>
  <c r="H3323" i="45"/>
  <c r="H3324" i="45"/>
  <c r="H3325" i="45"/>
  <c r="H3326" i="45"/>
  <c r="H3327" i="45"/>
  <c r="H3328" i="45"/>
  <c r="H3329" i="45"/>
  <c r="H3330" i="45"/>
  <c r="H3331" i="45"/>
  <c r="H3332" i="45"/>
  <c r="H3333" i="45"/>
  <c r="H3334" i="45"/>
  <c r="H3335" i="45"/>
  <c r="H3336" i="45"/>
  <c r="H3337" i="45"/>
  <c r="H3338" i="45"/>
  <c r="H3339" i="45"/>
  <c r="H3340" i="45"/>
  <c r="H3341" i="45"/>
  <c r="H3342" i="45"/>
  <c r="H3343" i="45"/>
  <c r="H3344" i="45"/>
  <c r="H3345" i="45"/>
  <c r="H3346" i="45"/>
  <c r="H3347" i="45"/>
  <c r="H3348" i="45"/>
  <c r="H3349" i="45"/>
  <c r="H3350" i="45"/>
  <c r="H3351" i="45"/>
  <c r="H3352" i="45"/>
  <c r="H3353" i="45"/>
  <c r="H3354" i="45"/>
  <c r="H3355" i="45"/>
  <c r="H3356" i="45"/>
  <c r="H3357" i="45"/>
  <c r="H3358" i="45"/>
  <c r="H3359" i="45"/>
  <c r="H3360" i="45"/>
  <c r="H3361" i="45"/>
  <c r="H3362" i="45"/>
  <c r="H3363" i="45"/>
  <c r="H3364" i="45"/>
  <c r="H3365" i="45"/>
  <c r="H3366" i="45"/>
  <c r="H3367" i="45"/>
  <c r="H3368" i="45"/>
  <c r="H3369" i="45"/>
  <c r="H3370" i="45"/>
  <c r="H3371" i="45"/>
  <c r="H3372" i="45"/>
  <c r="H3373" i="45"/>
  <c r="H3374" i="45"/>
  <c r="H3375" i="45"/>
  <c r="H3376" i="45"/>
  <c r="H3377" i="45"/>
  <c r="H3378" i="45"/>
  <c r="H3379" i="45"/>
  <c r="H3380" i="45"/>
  <c r="H3381" i="45"/>
  <c r="H3382" i="45"/>
  <c r="H3383" i="45"/>
  <c r="H3384" i="45"/>
  <c r="H3385" i="45"/>
  <c r="H3386" i="45"/>
  <c r="H3387" i="45"/>
  <c r="H3388" i="45"/>
  <c r="H3389" i="45"/>
  <c r="H3390" i="45"/>
  <c r="H3391" i="45"/>
  <c r="H3392" i="45"/>
  <c r="H3393" i="45"/>
  <c r="H3394" i="45"/>
  <c r="H3395" i="45"/>
  <c r="H3396" i="45"/>
  <c r="H3397" i="45"/>
  <c r="H3398" i="45"/>
  <c r="H3399" i="45"/>
  <c r="H3400" i="45"/>
  <c r="H3401" i="45"/>
  <c r="H3402" i="45"/>
  <c r="H3403" i="45"/>
  <c r="H3404" i="45"/>
  <c r="H3405" i="45"/>
  <c r="H3406" i="45"/>
  <c r="H3407" i="45"/>
  <c r="H3408" i="45"/>
  <c r="H3409" i="45"/>
  <c r="H3410" i="45"/>
  <c r="H3411" i="45"/>
  <c r="H3412" i="45"/>
  <c r="H3413" i="45"/>
  <c r="H3414" i="45"/>
  <c r="H3415" i="45"/>
  <c r="H3416" i="45"/>
  <c r="H3417" i="45"/>
  <c r="H3418" i="45"/>
  <c r="H3419" i="45"/>
  <c r="H3420" i="45"/>
  <c r="H3421" i="45"/>
  <c r="H3422" i="45"/>
  <c r="H3423" i="45"/>
  <c r="H3424" i="45"/>
  <c r="H3425" i="45"/>
  <c r="H3426" i="45"/>
  <c r="H3427" i="45"/>
  <c r="H3428" i="45"/>
  <c r="H3429" i="45"/>
  <c r="H3430" i="45"/>
  <c r="H3431" i="45"/>
  <c r="H3432" i="45"/>
  <c r="H3433" i="45"/>
  <c r="H3434" i="45"/>
  <c r="H3435" i="45"/>
  <c r="H3436" i="45"/>
  <c r="H3437" i="45"/>
  <c r="H3438" i="45"/>
  <c r="H3439" i="45"/>
  <c r="H3440" i="45"/>
  <c r="H3441" i="45"/>
  <c r="H3442" i="45"/>
  <c r="H3443" i="45"/>
  <c r="H3444" i="45"/>
  <c r="H3445" i="45"/>
  <c r="H3446" i="45"/>
  <c r="H3447" i="45"/>
  <c r="H3448" i="45"/>
  <c r="H3449" i="45"/>
  <c r="H3450" i="45"/>
  <c r="H3451" i="45"/>
  <c r="H3452" i="45"/>
  <c r="H3453" i="45"/>
  <c r="H3454" i="45"/>
  <c r="H3455" i="45"/>
  <c r="H3456" i="45"/>
  <c r="H3457" i="45"/>
  <c r="H3458" i="45"/>
  <c r="H3459" i="45"/>
  <c r="H3460" i="45"/>
  <c r="H3461" i="45"/>
  <c r="H3462" i="45"/>
  <c r="H3463" i="45"/>
  <c r="H3464" i="45"/>
  <c r="H3465" i="45"/>
  <c r="H3466" i="45"/>
  <c r="H3467" i="45"/>
  <c r="H3468" i="45"/>
  <c r="H3469" i="45"/>
  <c r="H3470" i="45"/>
  <c r="H3471" i="45"/>
  <c r="H3472" i="45"/>
  <c r="H3473" i="45"/>
  <c r="H3474" i="45"/>
  <c r="H3475" i="45"/>
  <c r="H3476" i="45"/>
  <c r="H3477" i="45"/>
  <c r="H3478" i="45"/>
  <c r="H3479" i="45"/>
  <c r="H3480" i="45"/>
  <c r="H3481" i="45"/>
  <c r="H3482" i="45"/>
  <c r="H3483" i="45"/>
  <c r="H3484" i="45"/>
  <c r="H3485" i="45"/>
  <c r="H3486" i="45"/>
  <c r="H3487" i="45"/>
  <c r="H3488" i="45"/>
  <c r="H3489" i="45"/>
  <c r="H3490" i="45"/>
  <c r="H3491" i="45"/>
  <c r="H3492" i="45"/>
  <c r="H3493" i="45"/>
  <c r="H3494" i="45"/>
  <c r="H3495" i="45"/>
  <c r="H3496" i="45"/>
  <c r="H3497" i="45"/>
  <c r="H3498" i="45"/>
  <c r="H3499" i="45"/>
  <c r="H3500" i="45"/>
  <c r="H3501" i="45"/>
  <c r="H3502" i="45"/>
  <c r="H3503" i="45"/>
  <c r="H3504" i="45"/>
  <c r="H3505" i="45"/>
  <c r="H3506" i="45"/>
  <c r="H3507" i="45"/>
  <c r="H3508" i="45"/>
  <c r="H3509" i="45"/>
  <c r="H3510" i="45"/>
  <c r="H3511" i="45"/>
  <c r="H3512" i="45"/>
  <c r="H3513" i="45"/>
  <c r="H3514" i="45"/>
  <c r="H3515" i="45"/>
  <c r="H3516" i="45"/>
  <c r="H3517" i="45"/>
  <c r="H3518" i="45"/>
  <c r="H3519" i="45"/>
  <c r="H3520" i="45"/>
  <c r="H3521" i="45"/>
  <c r="H3522" i="45"/>
  <c r="H3523" i="45"/>
  <c r="H3524" i="45"/>
  <c r="H3525" i="45"/>
  <c r="H3526" i="45"/>
  <c r="H3527" i="45"/>
  <c r="H3528" i="45"/>
  <c r="H3529" i="45"/>
  <c r="H3530" i="45"/>
  <c r="H3531" i="45"/>
  <c r="H3532" i="45"/>
  <c r="H3533" i="45"/>
  <c r="H3534" i="45"/>
  <c r="H3535" i="45"/>
  <c r="H3536" i="45"/>
  <c r="H3537" i="45"/>
  <c r="H3538" i="45"/>
  <c r="H3539" i="45"/>
  <c r="H3540" i="45"/>
  <c r="H3541" i="45"/>
  <c r="H3542" i="45"/>
  <c r="H3543" i="45"/>
  <c r="H3544" i="45"/>
  <c r="H3545" i="45"/>
  <c r="H3546" i="45"/>
  <c r="H3547" i="45"/>
  <c r="H3548" i="45"/>
  <c r="H3549" i="45"/>
  <c r="H3550" i="45"/>
  <c r="H3551" i="45"/>
  <c r="H3552" i="45"/>
  <c r="H3553" i="45"/>
  <c r="H3554" i="45"/>
  <c r="H3555" i="45"/>
  <c r="H3556" i="45"/>
  <c r="H3557" i="45"/>
  <c r="H3558" i="45"/>
  <c r="H3559" i="45"/>
  <c r="H3560" i="45"/>
  <c r="H3561" i="45"/>
  <c r="H3562" i="45"/>
  <c r="H3563" i="45"/>
  <c r="H3564" i="45"/>
  <c r="H3565" i="45"/>
  <c r="H3566" i="45"/>
  <c r="H3567" i="45"/>
  <c r="H3568" i="45"/>
  <c r="H3569" i="45"/>
  <c r="H3570" i="45"/>
  <c r="H3571" i="45"/>
  <c r="H3572" i="45"/>
  <c r="H3573" i="45"/>
  <c r="H3574" i="45"/>
  <c r="H3575" i="45"/>
  <c r="H3576" i="45"/>
  <c r="H3577" i="45"/>
  <c r="H3578" i="45"/>
  <c r="H3579" i="45"/>
  <c r="H3580" i="45"/>
  <c r="H3581" i="45"/>
  <c r="H3582" i="45"/>
  <c r="H3583" i="45"/>
  <c r="H3584" i="45"/>
  <c r="H3585" i="45"/>
  <c r="H3586" i="45"/>
  <c r="H3587" i="45"/>
  <c r="H3588" i="45"/>
  <c r="H3589" i="45"/>
  <c r="H3590" i="45"/>
  <c r="H3591" i="45"/>
  <c r="H3592" i="45"/>
  <c r="H3593" i="45"/>
  <c r="H3594" i="45"/>
  <c r="H3595" i="45"/>
  <c r="H3596" i="45"/>
  <c r="H3597" i="45"/>
  <c r="H3598" i="45"/>
  <c r="H3599" i="45"/>
  <c r="H3600" i="45"/>
  <c r="H3601" i="45"/>
  <c r="H3602" i="45"/>
  <c r="H3603" i="45"/>
  <c r="H3604" i="45"/>
  <c r="H3605" i="45"/>
  <c r="H3606" i="45"/>
  <c r="H3607" i="45"/>
  <c r="H3608" i="45"/>
  <c r="H3609" i="45"/>
  <c r="H3610" i="45"/>
  <c r="H3611" i="45"/>
  <c r="H3612" i="45"/>
  <c r="H3613" i="45"/>
  <c r="H3614" i="45"/>
  <c r="H3615" i="45"/>
  <c r="H3616" i="45"/>
  <c r="H3617" i="45"/>
  <c r="H3618" i="45"/>
  <c r="H3619" i="45"/>
  <c r="H3620" i="45"/>
  <c r="H3621" i="45"/>
  <c r="H3622" i="45"/>
  <c r="H3623" i="45"/>
  <c r="H3624" i="45"/>
  <c r="H3625" i="45"/>
  <c r="H3626" i="45"/>
  <c r="H3627" i="45"/>
  <c r="H3628" i="45"/>
  <c r="H3629" i="45"/>
  <c r="H3630" i="45"/>
  <c r="H3631" i="45"/>
  <c r="H3632" i="45"/>
  <c r="H3633" i="45"/>
  <c r="H3634" i="45"/>
  <c r="H3635" i="45"/>
  <c r="H3636" i="45"/>
  <c r="H3637" i="45"/>
  <c r="H3638" i="45"/>
  <c r="H3639" i="45"/>
  <c r="H3640" i="45"/>
  <c r="H3641" i="45"/>
  <c r="H3642" i="45"/>
  <c r="H3643" i="45"/>
  <c r="H3644" i="45"/>
  <c r="H3645" i="45"/>
  <c r="H3646" i="45"/>
  <c r="H3647" i="45"/>
  <c r="H3648" i="45"/>
  <c r="H3649" i="45"/>
  <c r="H3650" i="45"/>
  <c r="H3651" i="45"/>
  <c r="H3652" i="45"/>
  <c r="H3653" i="45"/>
  <c r="H3654" i="45"/>
  <c r="H3655" i="45"/>
  <c r="H3656" i="45"/>
  <c r="H3657" i="45"/>
  <c r="H3658" i="45"/>
  <c r="H3659" i="45"/>
  <c r="H3660" i="45"/>
  <c r="H3661" i="45"/>
  <c r="H3662" i="45"/>
  <c r="H3663" i="45"/>
  <c r="H3664" i="45"/>
  <c r="H3665" i="45"/>
  <c r="H3666" i="45"/>
  <c r="H3667" i="45"/>
  <c r="H3668" i="45"/>
  <c r="H3669" i="45"/>
  <c r="H3670" i="45"/>
  <c r="H3671" i="45"/>
  <c r="H3672" i="45"/>
  <c r="H3673" i="45"/>
  <c r="H3674" i="45"/>
  <c r="H3675" i="45"/>
  <c r="H3676" i="45"/>
  <c r="H3677" i="45"/>
  <c r="H3678" i="45"/>
  <c r="H3679" i="45"/>
  <c r="H3680" i="45"/>
  <c r="H3681" i="45"/>
  <c r="H3682" i="45"/>
  <c r="H3683" i="45"/>
  <c r="H3684" i="45"/>
  <c r="H3685" i="45"/>
  <c r="H3686" i="45"/>
  <c r="H3687" i="45"/>
  <c r="H3688" i="45"/>
  <c r="H3689" i="45"/>
  <c r="H3690" i="45"/>
  <c r="H3691" i="45"/>
  <c r="H3692" i="45"/>
  <c r="H3693" i="45"/>
  <c r="H3694" i="45"/>
  <c r="H3695" i="45"/>
  <c r="H3696" i="45"/>
  <c r="H3697" i="45"/>
  <c r="H3698" i="45"/>
  <c r="H3699" i="45"/>
  <c r="H3700" i="45"/>
  <c r="H3701" i="45"/>
  <c r="H3702" i="45"/>
  <c r="H3703" i="45"/>
  <c r="H3704" i="45"/>
  <c r="H3705" i="45"/>
  <c r="H3706" i="45"/>
  <c r="H3707" i="45"/>
  <c r="H3708" i="45"/>
  <c r="H3709" i="45"/>
  <c r="H3710" i="45"/>
  <c r="H3711" i="45"/>
  <c r="H3712" i="45"/>
  <c r="H3713" i="45"/>
  <c r="H3714" i="45"/>
  <c r="H3715" i="45"/>
  <c r="H3716" i="45"/>
  <c r="H3717" i="45"/>
  <c r="H3718" i="45"/>
  <c r="H3719" i="45"/>
  <c r="H3720" i="45"/>
  <c r="H3721" i="45"/>
  <c r="H3722" i="45"/>
  <c r="H3723" i="45"/>
  <c r="H3724" i="45"/>
  <c r="H3725" i="45"/>
  <c r="H3726" i="45"/>
  <c r="H3727" i="45"/>
  <c r="H3728" i="45"/>
  <c r="H3729" i="45"/>
  <c r="H3730" i="45"/>
  <c r="H3731" i="45"/>
  <c r="H3732" i="45"/>
  <c r="H3733" i="45"/>
  <c r="H3734" i="45"/>
  <c r="H3735" i="45"/>
  <c r="H3736" i="45"/>
  <c r="H3737" i="45"/>
  <c r="H3738" i="45"/>
  <c r="H3739" i="45"/>
  <c r="H3740" i="45"/>
  <c r="H3741" i="45"/>
  <c r="H3742" i="45"/>
  <c r="H3743" i="45"/>
  <c r="H3744" i="45"/>
  <c r="H3745" i="45"/>
  <c r="H3746" i="45"/>
  <c r="H3747" i="45"/>
  <c r="H3748" i="45"/>
  <c r="H3749" i="45"/>
  <c r="H3750" i="45"/>
  <c r="H3751" i="45"/>
  <c r="H3752" i="45"/>
  <c r="H3753" i="45"/>
  <c r="H3754" i="45"/>
  <c r="H3755" i="45"/>
  <c r="H3756" i="45"/>
  <c r="H3757" i="45"/>
  <c r="H3758" i="45"/>
  <c r="H3759" i="45"/>
  <c r="H3760" i="45"/>
  <c r="H3761" i="45"/>
  <c r="H3762" i="45"/>
  <c r="H3763" i="45"/>
  <c r="H3764" i="45"/>
  <c r="H3765" i="45"/>
  <c r="H3766" i="45"/>
  <c r="H3767" i="45"/>
  <c r="H3768" i="45"/>
  <c r="H3769" i="45"/>
  <c r="H3770" i="45"/>
  <c r="H3771" i="45"/>
  <c r="H3772" i="45"/>
  <c r="H3773" i="45"/>
  <c r="H3774" i="45"/>
  <c r="H3775" i="45"/>
  <c r="H3776" i="45"/>
  <c r="H3777" i="45"/>
  <c r="H3778" i="45"/>
  <c r="H3779" i="45"/>
  <c r="H3780" i="45"/>
  <c r="H3781" i="45"/>
  <c r="H3782" i="45"/>
  <c r="H3783" i="45"/>
  <c r="H3784" i="45"/>
  <c r="H3785" i="45"/>
  <c r="H3786" i="45"/>
  <c r="H3787" i="45"/>
  <c r="H3788" i="45"/>
  <c r="H3789" i="45"/>
  <c r="H3790" i="45"/>
  <c r="H3791" i="45"/>
  <c r="H3792" i="45"/>
  <c r="H3793" i="45"/>
  <c r="H3794" i="45"/>
  <c r="H3795" i="45"/>
  <c r="H3796" i="45"/>
  <c r="H3797" i="45"/>
  <c r="H3798" i="45"/>
  <c r="H3799" i="45"/>
  <c r="H3800" i="45"/>
  <c r="H3801" i="45"/>
  <c r="H3802" i="45"/>
  <c r="H3803" i="45"/>
  <c r="H3804" i="45"/>
  <c r="H3805" i="45"/>
  <c r="H3806" i="45"/>
  <c r="H3807" i="45"/>
  <c r="H3808" i="45"/>
  <c r="H3809" i="45"/>
  <c r="H3810" i="45"/>
  <c r="H3811" i="45"/>
  <c r="H3812" i="45"/>
  <c r="H3813" i="45"/>
  <c r="H3814" i="45"/>
  <c r="H3815" i="45"/>
  <c r="H3816" i="45"/>
  <c r="H3817" i="45"/>
  <c r="H3818" i="45"/>
  <c r="H3819" i="45"/>
  <c r="H3820" i="45"/>
  <c r="H3821" i="45"/>
  <c r="H3822" i="45"/>
  <c r="H3823" i="45"/>
  <c r="H3824" i="45"/>
  <c r="H3825" i="45"/>
  <c r="H3826" i="45"/>
  <c r="H3827" i="45"/>
  <c r="H3828" i="45"/>
  <c r="H3829" i="45"/>
  <c r="H3830" i="45"/>
  <c r="H3831" i="45"/>
  <c r="H3832" i="45"/>
  <c r="H3833" i="45"/>
  <c r="H3834" i="45"/>
  <c r="H3835" i="45"/>
  <c r="H3836" i="45"/>
  <c r="H3837" i="45"/>
  <c r="H3838" i="45"/>
  <c r="H3839" i="45"/>
  <c r="H3840" i="45"/>
  <c r="H3841" i="45"/>
  <c r="H3842" i="45"/>
  <c r="H3843" i="45"/>
  <c r="H3844" i="45"/>
  <c r="H3845" i="45"/>
  <c r="H3846" i="45"/>
  <c r="H3847" i="45"/>
  <c r="H3848" i="45"/>
  <c r="H3849" i="45"/>
  <c r="H3850" i="45"/>
  <c r="H3851" i="45"/>
  <c r="H3852" i="45"/>
  <c r="H3853" i="45"/>
  <c r="H3854" i="45"/>
  <c r="H3855" i="45"/>
  <c r="H3856" i="45"/>
  <c r="H3857" i="45"/>
  <c r="H3858" i="45"/>
  <c r="H3859" i="45"/>
  <c r="H3860" i="45"/>
  <c r="H3861" i="45"/>
  <c r="H3862" i="45"/>
  <c r="H3863" i="45"/>
  <c r="H3864" i="45"/>
  <c r="H3865" i="45"/>
  <c r="H3866" i="45"/>
  <c r="H3867" i="45"/>
  <c r="H3868" i="45"/>
  <c r="H3869" i="45"/>
  <c r="H3870" i="45"/>
  <c r="H3871" i="45"/>
  <c r="H3872" i="45"/>
  <c r="H3873" i="45"/>
  <c r="H3874" i="45"/>
  <c r="H3875" i="45"/>
  <c r="H3876" i="45"/>
  <c r="H3877" i="45"/>
  <c r="H3878" i="45"/>
  <c r="H3879" i="45"/>
  <c r="H3880" i="45"/>
  <c r="H3881" i="45"/>
  <c r="H3882" i="45"/>
  <c r="H3883" i="45"/>
  <c r="H3884" i="45"/>
  <c r="H3885" i="45"/>
  <c r="H3886" i="45"/>
  <c r="H3887" i="45"/>
  <c r="H3888" i="45"/>
  <c r="H3889" i="45"/>
  <c r="H3890" i="45"/>
  <c r="H3891" i="45"/>
  <c r="H3892" i="45"/>
  <c r="H3893" i="45"/>
  <c r="H3894" i="45"/>
  <c r="H3895" i="45"/>
  <c r="H3896" i="45"/>
  <c r="H3897" i="45"/>
  <c r="H3898" i="45"/>
  <c r="H3899" i="45"/>
  <c r="H3900" i="45"/>
  <c r="H3901" i="45"/>
  <c r="H3902" i="45"/>
  <c r="H3903" i="45"/>
  <c r="H3904" i="45"/>
  <c r="H3905" i="45"/>
  <c r="H3906" i="45"/>
  <c r="H3907" i="45"/>
  <c r="H3908" i="45"/>
  <c r="H3909" i="45"/>
  <c r="H3910" i="45"/>
  <c r="H3911" i="45"/>
  <c r="H3912" i="45"/>
  <c r="H3913" i="45"/>
  <c r="H3914" i="45"/>
  <c r="H3915" i="45"/>
  <c r="H3916" i="45"/>
  <c r="H3917" i="45"/>
  <c r="H3918" i="45"/>
  <c r="H3919" i="45"/>
  <c r="H3920" i="45"/>
  <c r="H3921" i="45"/>
  <c r="H3922" i="45"/>
  <c r="H3923" i="45"/>
  <c r="H3924" i="45"/>
  <c r="H3925" i="45"/>
  <c r="H3926" i="45"/>
  <c r="H3927" i="45"/>
  <c r="H3928" i="45"/>
  <c r="H3929" i="45"/>
  <c r="H3930" i="45"/>
  <c r="H3931" i="45"/>
  <c r="H3932" i="45"/>
  <c r="H3933" i="45"/>
  <c r="H3934" i="45"/>
  <c r="H3935" i="45"/>
  <c r="H3936" i="45"/>
  <c r="H3937" i="45"/>
  <c r="H3938" i="45"/>
  <c r="H3939" i="45"/>
  <c r="H3940" i="45"/>
  <c r="H3941" i="45"/>
  <c r="H3942" i="45"/>
  <c r="H3943" i="45"/>
  <c r="H3944" i="45"/>
  <c r="H3945" i="45"/>
  <c r="H3946" i="45"/>
  <c r="H3947" i="45"/>
  <c r="H3948" i="45"/>
  <c r="H3949" i="45"/>
  <c r="H3950" i="45"/>
  <c r="H3951" i="45"/>
  <c r="H3952" i="45"/>
  <c r="H3953" i="45"/>
  <c r="H3954" i="45"/>
  <c r="H3955" i="45"/>
  <c r="H3956" i="45"/>
  <c r="H3957" i="45"/>
  <c r="H3958" i="45"/>
  <c r="H3959" i="45"/>
  <c r="H3960" i="45"/>
  <c r="H3961" i="45"/>
  <c r="H3962" i="45"/>
  <c r="H3963" i="45"/>
  <c r="H3964" i="45"/>
  <c r="H3965" i="45"/>
  <c r="H3966" i="45"/>
  <c r="H3967" i="45"/>
  <c r="H3968" i="45"/>
  <c r="H3969" i="45"/>
  <c r="H3970" i="45"/>
  <c r="H3971" i="45"/>
  <c r="H3972" i="45"/>
  <c r="H3973" i="45"/>
  <c r="H3974" i="45"/>
  <c r="H3975" i="45"/>
  <c r="H3976" i="45"/>
  <c r="H3977" i="45"/>
  <c r="H3978" i="45"/>
  <c r="H3979" i="45"/>
  <c r="H3980" i="45"/>
  <c r="H3981" i="45"/>
  <c r="H3982" i="45"/>
  <c r="H3983" i="45"/>
  <c r="H3984" i="45"/>
  <c r="H3985" i="45"/>
  <c r="H3986" i="45"/>
  <c r="H3987" i="45"/>
  <c r="H3988" i="45"/>
  <c r="H3989" i="45"/>
  <c r="H3990" i="45"/>
  <c r="H3991" i="45"/>
  <c r="H3992" i="45"/>
  <c r="H3993" i="45"/>
  <c r="H3994" i="45"/>
  <c r="H3995" i="45"/>
  <c r="H3996" i="45"/>
  <c r="H3997" i="45"/>
  <c r="H3998" i="45"/>
  <c r="H3999" i="45"/>
  <c r="H4000" i="45"/>
  <c r="H4001" i="45"/>
  <c r="H4002" i="45"/>
  <c r="H4003" i="45"/>
  <c r="H4004" i="45"/>
  <c r="H4005" i="45"/>
  <c r="H4006" i="45"/>
  <c r="H4007" i="45"/>
  <c r="H4008" i="45"/>
  <c r="H4009" i="45"/>
  <c r="H4010" i="45"/>
  <c r="H4011" i="45"/>
  <c r="H4012" i="45"/>
  <c r="H4013" i="45"/>
  <c r="H4014" i="45"/>
  <c r="H4015" i="45"/>
  <c r="H4016" i="45"/>
  <c r="H4017" i="45"/>
  <c r="H4018" i="45"/>
  <c r="H4019" i="45"/>
  <c r="H4020" i="45"/>
  <c r="H4021" i="45"/>
  <c r="H4022" i="45"/>
  <c r="H4023" i="45"/>
  <c r="H4024" i="45"/>
  <c r="H4025" i="45"/>
  <c r="H4026" i="45"/>
  <c r="H4027" i="45"/>
  <c r="H4028" i="45"/>
  <c r="H4029" i="45"/>
  <c r="H4030" i="45"/>
  <c r="H4031" i="45"/>
  <c r="H4032" i="45"/>
  <c r="H4033" i="45"/>
  <c r="H4034" i="45"/>
  <c r="H4035" i="45"/>
  <c r="H4036" i="45"/>
  <c r="H4037" i="45"/>
  <c r="H4038" i="45"/>
  <c r="H4039" i="45"/>
  <c r="H4040" i="45"/>
  <c r="H4041" i="45"/>
  <c r="H4042" i="45"/>
  <c r="H4043" i="45"/>
  <c r="H4044" i="45"/>
  <c r="H4045" i="45"/>
  <c r="H4046" i="45"/>
  <c r="H4047" i="45"/>
  <c r="H4048" i="45"/>
  <c r="H4049" i="45"/>
  <c r="H4050" i="45"/>
  <c r="H4051" i="45"/>
  <c r="H4052" i="45"/>
  <c r="H4053" i="45"/>
  <c r="H4054" i="45"/>
  <c r="H4055" i="45"/>
  <c r="H4056" i="45"/>
  <c r="H4057" i="45"/>
  <c r="H4058" i="45"/>
  <c r="H4059" i="45"/>
  <c r="H4060" i="45"/>
  <c r="H4061" i="45"/>
  <c r="H4062" i="45"/>
  <c r="H4063" i="45"/>
  <c r="H4064" i="45"/>
  <c r="H4065" i="45"/>
  <c r="H4066" i="45"/>
  <c r="H4067" i="45"/>
  <c r="H4068" i="45"/>
  <c r="H4069" i="45"/>
  <c r="H4070" i="45"/>
  <c r="H4071" i="45"/>
  <c r="H4072" i="45"/>
  <c r="H4073" i="45"/>
  <c r="H4074" i="45"/>
  <c r="H4075" i="45"/>
  <c r="H4076" i="45"/>
  <c r="H4077" i="45"/>
  <c r="H4078" i="45"/>
  <c r="H4079" i="45"/>
  <c r="H4080" i="45"/>
  <c r="H4081" i="45"/>
  <c r="H4082" i="45"/>
  <c r="H4083" i="45"/>
  <c r="H4084" i="45"/>
  <c r="H4085" i="45"/>
  <c r="H4086" i="45"/>
  <c r="H4087" i="45"/>
  <c r="H4088" i="45"/>
  <c r="H4089" i="45"/>
  <c r="H4090" i="45"/>
  <c r="H4091" i="45"/>
  <c r="H4092" i="45"/>
  <c r="H4093" i="45"/>
  <c r="H4094" i="45"/>
  <c r="H4095" i="45"/>
  <c r="H4096" i="45"/>
  <c r="H4097" i="45"/>
  <c r="H4098" i="45"/>
  <c r="H4099" i="45"/>
  <c r="H4100" i="45"/>
  <c r="H4101" i="45"/>
  <c r="H4102" i="45"/>
  <c r="H4103" i="45"/>
  <c r="H4104" i="45"/>
  <c r="H4105" i="45"/>
  <c r="H4106" i="45"/>
  <c r="H4107" i="45"/>
  <c r="H4108" i="45"/>
  <c r="H4109" i="45"/>
  <c r="H4110" i="45"/>
  <c r="H4111" i="45"/>
  <c r="H4112" i="45"/>
  <c r="H4113" i="45"/>
  <c r="H4114" i="45"/>
  <c r="H4115" i="45"/>
  <c r="H4116" i="45"/>
  <c r="H4117" i="45"/>
  <c r="H4118" i="45"/>
  <c r="H4119" i="45"/>
  <c r="H4120" i="45"/>
  <c r="H4121" i="45"/>
  <c r="H4122" i="45"/>
  <c r="H4123" i="45"/>
  <c r="H4124" i="45"/>
  <c r="H4125" i="45"/>
  <c r="H4126" i="45"/>
  <c r="H4127" i="45"/>
  <c r="H4128" i="45"/>
  <c r="H4129" i="45"/>
  <c r="H4130" i="45"/>
  <c r="H4131" i="45"/>
  <c r="H4132" i="45"/>
  <c r="H4133" i="45"/>
  <c r="H4134" i="45"/>
  <c r="H4135" i="45"/>
  <c r="H4136" i="45"/>
  <c r="H4137" i="45"/>
  <c r="H4138" i="45"/>
  <c r="H4139" i="45"/>
  <c r="H4140" i="45"/>
  <c r="H4141" i="45"/>
  <c r="H4142" i="45"/>
  <c r="H4143" i="45"/>
  <c r="H4144" i="45"/>
  <c r="H4145" i="45"/>
  <c r="H4146" i="45"/>
  <c r="H4147" i="45"/>
  <c r="H4148" i="45"/>
  <c r="H4149" i="45"/>
  <c r="H4150" i="45"/>
  <c r="H4151" i="45"/>
  <c r="H4152" i="45"/>
  <c r="H4153" i="45"/>
  <c r="H4154" i="45"/>
  <c r="H4155" i="45"/>
  <c r="H4156" i="45"/>
  <c r="H4157" i="45"/>
  <c r="H4158" i="45"/>
  <c r="H4159" i="45"/>
  <c r="H4160" i="45"/>
  <c r="H4161" i="45"/>
  <c r="H4162" i="45"/>
  <c r="H4163" i="45"/>
  <c r="H4164" i="45"/>
  <c r="H4165" i="45"/>
  <c r="H4166" i="45"/>
  <c r="H4167" i="45"/>
  <c r="H4168" i="45"/>
  <c r="H4169" i="45"/>
  <c r="H4170" i="45"/>
  <c r="H4171" i="45"/>
  <c r="H4172" i="45"/>
  <c r="H4173" i="45"/>
  <c r="H4174" i="45"/>
  <c r="H4175" i="45"/>
  <c r="H4176" i="45"/>
  <c r="H4177" i="45"/>
  <c r="H4178" i="45"/>
  <c r="H4179" i="45"/>
  <c r="H4180" i="45"/>
  <c r="H4181" i="45"/>
  <c r="H4182" i="45"/>
  <c r="H4183" i="45"/>
  <c r="H4184" i="45"/>
  <c r="H4185" i="45"/>
  <c r="H4186" i="45"/>
  <c r="H4187" i="45"/>
  <c r="H4188" i="45"/>
  <c r="H4189" i="45"/>
  <c r="H4190" i="45"/>
  <c r="H4191" i="45"/>
  <c r="H4192" i="45"/>
  <c r="H4193" i="45"/>
  <c r="H4194" i="45"/>
  <c r="H4195" i="45"/>
  <c r="H4196" i="45"/>
  <c r="H4197" i="45"/>
  <c r="H4198" i="45"/>
  <c r="H4199" i="45"/>
  <c r="H4200" i="45"/>
  <c r="H4201" i="45"/>
  <c r="H4202" i="45"/>
  <c r="H4203" i="45"/>
  <c r="H4204" i="45"/>
  <c r="H4205" i="45"/>
  <c r="H4206" i="45"/>
  <c r="H4207" i="45"/>
  <c r="H4208" i="45"/>
  <c r="H4209" i="45"/>
  <c r="H4210" i="45"/>
  <c r="H4211" i="45"/>
  <c r="H4212" i="45"/>
  <c r="H4213" i="45"/>
  <c r="H4214" i="45"/>
  <c r="H4215" i="45"/>
  <c r="H4216" i="45"/>
  <c r="H4217" i="45"/>
  <c r="H4218" i="45"/>
  <c r="H4219" i="45"/>
  <c r="H4220" i="45"/>
  <c r="H4221" i="45"/>
  <c r="H4222" i="45"/>
  <c r="H4223" i="45"/>
  <c r="H4224" i="45"/>
  <c r="H4225" i="45"/>
  <c r="H4226" i="45"/>
  <c r="H4227" i="45"/>
  <c r="H4228" i="45"/>
  <c r="H4229" i="45"/>
  <c r="H4230" i="45"/>
  <c r="H4231" i="45"/>
  <c r="H4232" i="45"/>
  <c r="H4233" i="45"/>
  <c r="H4234" i="45"/>
  <c r="H4235" i="45"/>
  <c r="H4236" i="45"/>
  <c r="H4237" i="45"/>
  <c r="H4238" i="45"/>
  <c r="H4239" i="45"/>
  <c r="H4240" i="45"/>
  <c r="H4241" i="45"/>
  <c r="H4242" i="45"/>
  <c r="H4243" i="45"/>
  <c r="H4244" i="45"/>
  <c r="H4245" i="45"/>
  <c r="H4246" i="45"/>
  <c r="H4247" i="45"/>
  <c r="H4248" i="45"/>
  <c r="H4249" i="45"/>
  <c r="H4250" i="45"/>
  <c r="H4251" i="45"/>
  <c r="H4252" i="45"/>
  <c r="H4253" i="45"/>
  <c r="H4254" i="45"/>
  <c r="H4255" i="45"/>
  <c r="H4256" i="45"/>
  <c r="H4257" i="45"/>
  <c r="H4258" i="45"/>
  <c r="H4259" i="45"/>
  <c r="H4260" i="45"/>
  <c r="H4261" i="45"/>
  <c r="H4262" i="45"/>
  <c r="H4263" i="45"/>
  <c r="H4264" i="45"/>
  <c r="H4265" i="45"/>
  <c r="H4266" i="45"/>
  <c r="H4267" i="45"/>
  <c r="H4268" i="45"/>
  <c r="H4269" i="45"/>
  <c r="H4270" i="45"/>
  <c r="H4271" i="45"/>
  <c r="H4272" i="45"/>
  <c r="H4273" i="45"/>
  <c r="H4274" i="45"/>
  <c r="H4275" i="45"/>
  <c r="H4276" i="45"/>
  <c r="H4277" i="45"/>
  <c r="H4278" i="45"/>
  <c r="H4279" i="45"/>
  <c r="H4280" i="45"/>
  <c r="H4281" i="45"/>
  <c r="H4282" i="45"/>
  <c r="H4283" i="45"/>
  <c r="H4284" i="45"/>
  <c r="H4285" i="45"/>
  <c r="H4286" i="45"/>
  <c r="H4287" i="45"/>
  <c r="H4288" i="45"/>
  <c r="H4289" i="45"/>
  <c r="H4290" i="45"/>
  <c r="H4291" i="45"/>
  <c r="H4292" i="45"/>
  <c r="H4293" i="45"/>
  <c r="H4294" i="45"/>
  <c r="H4295" i="45"/>
  <c r="H4296" i="45"/>
  <c r="H4297" i="45"/>
  <c r="H4298" i="45"/>
  <c r="H4299" i="45"/>
  <c r="H4300" i="45"/>
  <c r="H4301" i="45"/>
  <c r="H4302" i="45"/>
  <c r="H4303" i="45"/>
  <c r="H4304" i="45"/>
  <c r="H4305" i="45"/>
  <c r="H4306" i="45"/>
  <c r="H4307" i="45"/>
  <c r="H4308" i="45"/>
  <c r="H4309" i="45"/>
  <c r="H4310" i="45"/>
  <c r="H4311" i="45"/>
  <c r="H4312" i="45"/>
  <c r="H4313" i="45"/>
  <c r="H4314" i="45"/>
  <c r="H4315" i="45"/>
  <c r="H4316" i="45"/>
  <c r="H4317" i="45"/>
  <c r="H4318" i="45"/>
  <c r="H4319" i="45"/>
  <c r="H4320" i="45"/>
  <c r="H4321" i="45"/>
  <c r="H4322" i="45"/>
  <c r="H4323" i="45"/>
  <c r="H4324" i="45"/>
  <c r="H4325" i="45"/>
  <c r="H4326" i="45"/>
  <c r="H4327" i="45"/>
  <c r="H4328" i="45"/>
  <c r="H4329" i="45"/>
  <c r="H4330" i="45"/>
  <c r="H4331" i="45"/>
  <c r="H4332" i="45"/>
  <c r="H4333" i="45"/>
  <c r="H4334" i="45"/>
  <c r="H4335" i="45"/>
  <c r="H4336" i="45"/>
  <c r="H4337" i="45"/>
  <c r="H4338" i="45"/>
  <c r="H4339" i="45"/>
  <c r="H4340" i="45"/>
  <c r="H4341" i="45"/>
  <c r="H4342" i="45"/>
  <c r="H4343" i="45"/>
  <c r="H4344" i="45"/>
  <c r="H4345" i="45"/>
  <c r="H4346" i="45"/>
  <c r="H4347" i="45"/>
  <c r="H4348" i="45"/>
  <c r="H4349" i="45"/>
  <c r="H4350" i="45"/>
  <c r="H4351" i="45"/>
  <c r="H4352" i="45"/>
  <c r="H4353" i="45"/>
  <c r="H4354" i="45"/>
  <c r="H4355" i="45"/>
  <c r="H4356" i="45"/>
  <c r="H4357" i="45"/>
  <c r="H4358" i="45"/>
  <c r="H4359" i="45"/>
  <c r="H4360" i="45"/>
  <c r="H4361" i="45"/>
  <c r="H4362" i="45"/>
  <c r="H4363" i="45"/>
  <c r="H4364" i="45"/>
  <c r="H4365" i="45"/>
  <c r="H4366" i="45"/>
  <c r="H4367" i="45"/>
  <c r="H4368" i="45"/>
  <c r="H4369" i="45"/>
  <c r="H4370" i="45"/>
  <c r="H4371" i="45"/>
  <c r="H4372" i="45"/>
  <c r="H4373" i="45"/>
  <c r="H4374" i="45"/>
  <c r="H4375" i="45"/>
  <c r="H4376" i="45"/>
  <c r="H4377" i="45"/>
  <c r="H4378" i="45"/>
  <c r="H4379" i="45"/>
  <c r="H4380" i="45"/>
  <c r="H4381" i="45"/>
  <c r="H4382" i="45"/>
  <c r="H4383" i="45"/>
  <c r="H4384" i="45"/>
  <c r="H4385" i="45"/>
  <c r="H4386" i="45"/>
  <c r="H4387" i="45"/>
  <c r="H4388" i="45"/>
  <c r="H4389" i="45"/>
  <c r="H4390" i="45"/>
  <c r="H4391" i="45"/>
  <c r="H4392" i="45"/>
  <c r="H4393" i="45"/>
  <c r="H4394" i="45"/>
  <c r="H4395" i="45"/>
  <c r="H4396" i="45"/>
  <c r="H4397" i="45"/>
  <c r="H4398" i="45"/>
  <c r="H4399" i="45"/>
  <c r="H4400" i="45"/>
  <c r="H4401" i="45"/>
  <c r="H4402" i="45"/>
  <c r="H4403" i="45"/>
  <c r="H4404" i="45"/>
  <c r="H4405" i="45"/>
  <c r="H4406" i="45"/>
  <c r="H4407" i="45"/>
  <c r="H4408" i="45"/>
  <c r="H4409" i="45"/>
  <c r="H4410" i="45"/>
  <c r="H4411" i="45"/>
  <c r="H4412" i="45"/>
  <c r="H4413" i="45"/>
  <c r="H4414" i="45"/>
  <c r="H4415" i="45"/>
  <c r="H4416" i="45"/>
  <c r="H4417" i="45"/>
  <c r="H4418" i="45"/>
  <c r="H4419" i="45"/>
  <c r="H4420" i="45"/>
  <c r="H4421" i="45"/>
  <c r="H4422" i="45"/>
  <c r="H4423" i="45"/>
  <c r="H4424" i="45"/>
  <c r="H4425" i="45"/>
  <c r="H4426" i="45"/>
  <c r="H4427" i="45"/>
  <c r="H4428" i="45"/>
  <c r="H4429" i="45"/>
  <c r="H4430" i="45"/>
  <c r="H4431" i="45"/>
  <c r="H4432" i="45"/>
  <c r="H4433" i="45"/>
  <c r="H4434" i="45"/>
  <c r="H4435" i="45"/>
  <c r="H4436" i="45"/>
  <c r="H4437" i="45"/>
  <c r="H4438" i="45"/>
  <c r="H4439" i="45"/>
  <c r="H4440" i="45"/>
  <c r="H4441" i="45"/>
  <c r="H4442" i="45"/>
  <c r="H4443" i="45"/>
  <c r="H4444" i="45"/>
  <c r="H4445" i="45"/>
  <c r="H4446" i="45"/>
  <c r="H4447" i="45"/>
  <c r="H4448" i="45"/>
  <c r="H4449" i="45"/>
  <c r="H4450" i="45"/>
  <c r="H4451" i="45"/>
  <c r="H4452" i="45"/>
  <c r="H4453" i="45"/>
  <c r="H4454" i="45"/>
  <c r="H4455" i="45"/>
  <c r="H4456" i="45"/>
  <c r="H4457" i="45"/>
  <c r="H4458" i="45"/>
  <c r="H4459" i="45"/>
  <c r="H4460" i="45"/>
  <c r="H4461" i="45"/>
  <c r="H4462" i="45"/>
  <c r="H4463" i="45"/>
  <c r="H4464" i="45"/>
  <c r="H4465" i="45"/>
  <c r="H4466" i="45"/>
  <c r="H4467" i="45"/>
  <c r="H4468" i="45"/>
  <c r="H4469" i="45"/>
  <c r="H4470" i="45"/>
  <c r="H4471" i="45"/>
  <c r="H4472" i="45"/>
  <c r="H4473" i="45"/>
  <c r="H4474" i="45"/>
  <c r="H4475" i="45"/>
  <c r="H4476" i="45"/>
  <c r="H4477" i="45"/>
  <c r="H4478" i="45"/>
  <c r="H4479" i="45"/>
  <c r="H4480" i="45"/>
  <c r="H4481" i="45"/>
  <c r="H4482" i="45"/>
  <c r="H4483" i="45"/>
  <c r="H4484" i="45"/>
  <c r="H4485" i="45"/>
  <c r="H4486" i="45"/>
  <c r="H4487" i="45"/>
  <c r="H4488" i="45"/>
  <c r="H4489" i="45"/>
  <c r="H4490" i="45"/>
  <c r="H4491" i="45"/>
  <c r="H4492" i="45"/>
  <c r="H4493" i="45"/>
  <c r="H4494" i="45"/>
  <c r="H4495" i="45"/>
  <c r="H4496" i="45"/>
  <c r="H4497" i="45"/>
  <c r="H4498" i="45"/>
  <c r="H4499" i="45"/>
  <c r="H4500" i="45"/>
  <c r="H4501" i="45"/>
  <c r="H4502" i="45"/>
  <c r="H4503" i="45"/>
  <c r="H4504" i="45"/>
  <c r="H4505" i="45"/>
  <c r="H4506" i="45"/>
  <c r="H4507" i="45"/>
  <c r="H4508" i="45"/>
  <c r="H4509" i="45"/>
  <c r="H4510" i="45"/>
  <c r="H4511" i="45"/>
  <c r="H4512" i="45"/>
  <c r="H4513" i="45"/>
  <c r="H4514" i="45"/>
  <c r="H4515" i="45"/>
  <c r="H4516" i="45"/>
  <c r="H4517" i="45"/>
  <c r="H4518" i="45"/>
  <c r="H4519" i="45"/>
  <c r="H4520" i="45"/>
  <c r="H4521" i="45"/>
  <c r="H4522" i="45"/>
  <c r="H4523" i="45"/>
  <c r="H4524" i="45"/>
  <c r="H4525" i="45"/>
  <c r="H4526" i="45"/>
  <c r="H4527" i="45"/>
  <c r="H4528" i="45"/>
  <c r="H4529" i="45"/>
  <c r="H4530" i="45"/>
  <c r="H4531" i="45"/>
  <c r="H4532" i="45"/>
  <c r="H4533" i="45"/>
  <c r="H4534" i="45"/>
  <c r="H4535" i="45"/>
  <c r="H4536" i="45"/>
  <c r="H4537" i="45"/>
  <c r="H4538" i="45"/>
  <c r="H4539" i="45"/>
  <c r="H4540" i="45"/>
  <c r="H4541" i="45"/>
  <c r="H4542" i="45"/>
  <c r="H4543" i="45"/>
  <c r="H4544" i="45"/>
  <c r="H4545" i="45"/>
  <c r="H4546" i="45"/>
  <c r="H4547" i="45"/>
  <c r="H4548" i="45"/>
  <c r="H4549" i="45"/>
  <c r="H4550" i="45"/>
  <c r="H4551" i="45"/>
  <c r="H4552" i="45"/>
  <c r="H4553" i="45"/>
  <c r="H4554" i="45"/>
  <c r="H4555" i="45"/>
  <c r="H4556" i="45"/>
  <c r="H4557" i="45"/>
  <c r="H4558" i="45"/>
  <c r="H4559" i="45"/>
  <c r="H4560" i="45"/>
  <c r="H4561" i="45"/>
  <c r="H4562" i="45"/>
  <c r="H4563" i="45"/>
  <c r="H4564" i="45"/>
  <c r="H4565" i="45"/>
  <c r="H4566" i="45"/>
  <c r="H4567" i="45"/>
  <c r="H4568" i="45"/>
  <c r="H4569" i="45"/>
  <c r="H4570" i="45"/>
  <c r="H4571" i="45"/>
  <c r="H4572" i="45"/>
  <c r="H4573" i="45"/>
  <c r="H4574" i="45"/>
  <c r="H4575" i="45"/>
  <c r="H4576" i="45"/>
  <c r="H4577" i="45"/>
  <c r="H4578" i="45"/>
  <c r="H4579" i="45"/>
  <c r="H4580" i="45"/>
  <c r="H4581" i="45"/>
  <c r="H4582" i="45"/>
  <c r="H4583" i="45"/>
  <c r="H4584" i="45"/>
  <c r="H4585" i="45"/>
  <c r="H4586" i="45"/>
  <c r="H4587" i="45"/>
  <c r="H4588" i="45"/>
  <c r="H4589" i="45"/>
  <c r="H4590" i="45"/>
  <c r="H4591" i="45"/>
  <c r="H4592" i="45"/>
  <c r="H4593" i="45"/>
  <c r="H4594" i="45"/>
  <c r="H4595" i="45"/>
  <c r="H4596" i="45"/>
  <c r="H4597" i="45"/>
  <c r="H4598" i="45"/>
  <c r="H4599" i="45"/>
  <c r="H4600" i="45"/>
  <c r="H4601" i="45"/>
  <c r="H4602" i="45"/>
  <c r="H4603" i="45"/>
  <c r="H4604" i="45"/>
  <c r="H4605" i="45"/>
  <c r="H4606" i="45"/>
  <c r="H4607" i="45"/>
  <c r="H4608" i="45"/>
  <c r="H4609" i="45"/>
  <c r="H4610" i="45"/>
  <c r="H4611" i="45"/>
  <c r="H4612" i="45"/>
  <c r="H4613" i="45"/>
  <c r="H4614" i="45"/>
  <c r="H4615" i="45"/>
  <c r="H4616" i="45"/>
  <c r="H4617" i="45"/>
  <c r="H4618" i="45"/>
  <c r="H4619" i="45"/>
  <c r="H4620" i="45"/>
  <c r="H4621" i="45"/>
  <c r="H4622" i="45"/>
  <c r="H4623" i="45"/>
  <c r="H4624" i="45"/>
  <c r="H4625" i="45"/>
  <c r="H4626" i="45"/>
  <c r="H4627" i="45"/>
  <c r="H4628" i="45"/>
  <c r="H4629" i="45"/>
  <c r="H4630" i="45"/>
  <c r="H4631" i="45"/>
  <c r="H4632" i="45"/>
  <c r="H4633" i="45"/>
  <c r="H4634" i="45"/>
  <c r="H4635" i="45"/>
  <c r="H4636" i="45"/>
  <c r="H4637" i="45"/>
  <c r="H4638" i="45"/>
  <c r="H4639" i="45"/>
  <c r="H4640" i="45"/>
  <c r="H4641" i="45"/>
  <c r="H4642" i="45"/>
  <c r="H4643" i="45"/>
  <c r="H4644" i="45"/>
  <c r="H4645" i="45"/>
  <c r="H4646" i="45"/>
  <c r="H4647" i="45"/>
  <c r="H4648" i="45"/>
  <c r="H4649" i="45"/>
  <c r="H4650" i="45"/>
  <c r="H4651" i="45"/>
  <c r="H4652" i="45"/>
  <c r="H4653" i="45"/>
  <c r="H4654" i="45"/>
  <c r="H4655" i="45"/>
  <c r="H4656" i="45"/>
  <c r="H4657" i="45"/>
  <c r="H4658" i="45"/>
  <c r="H4659" i="45"/>
  <c r="H4660" i="45"/>
  <c r="H4661" i="45"/>
  <c r="H4662" i="45"/>
  <c r="H4663" i="45"/>
  <c r="H4664" i="45"/>
  <c r="H4665" i="45"/>
  <c r="H4666" i="45"/>
  <c r="H4667" i="45"/>
  <c r="H4668" i="45"/>
  <c r="H4669" i="45"/>
  <c r="H4670" i="45"/>
  <c r="H4671" i="45"/>
  <c r="H4672" i="45"/>
  <c r="H4673" i="45"/>
  <c r="H4674" i="45"/>
  <c r="H4675" i="45"/>
  <c r="H4676" i="45"/>
  <c r="H4677" i="45"/>
  <c r="H4678" i="45"/>
  <c r="H4679" i="45"/>
  <c r="H4680" i="45"/>
  <c r="H4681" i="45"/>
  <c r="H4682" i="45"/>
  <c r="H4683" i="45"/>
  <c r="H4684" i="45"/>
  <c r="H4685" i="45"/>
  <c r="H4686" i="45"/>
  <c r="H4687" i="45"/>
  <c r="H4688" i="45"/>
  <c r="H4689" i="45"/>
  <c r="H4690" i="45"/>
  <c r="H4691" i="45"/>
  <c r="H4692" i="45"/>
  <c r="H4693" i="45"/>
  <c r="H4694" i="45"/>
  <c r="H4695" i="45"/>
  <c r="H4696" i="45"/>
  <c r="H4697" i="45"/>
  <c r="H4698" i="45"/>
  <c r="H4699" i="45"/>
  <c r="H4700" i="45"/>
  <c r="H4701" i="45"/>
  <c r="H4702" i="45"/>
  <c r="H4703" i="45"/>
  <c r="H4704" i="45"/>
  <c r="H4705" i="45"/>
  <c r="H4706" i="45"/>
  <c r="H4707" i="45"/>
  <c r="H4708" i="45"/>
  <c r="H4709" i="45"/>
  <c r="H4710" i="45"/>
  <c r="H4711" i="45"/>
  <c r="H4712" i="45"/>
  <c r="H4713" i="45"/>
  <c r="H4714" i="45"/>
  <c r="H4715" i="45"/>
  <c r="H4716" i="45"/>
  <c r="H4717" i="45"/>
  <c r="H4718" i="45"/>
  <c r="H4719" i="45"/>
  <c r="H4720" i="45"/>
  <c r="H4721" i="45"/>
  <c r="H4722" i="45"/>
  <c r="H4723" i="45"/>
  <c r="H4724" i="45"/>
  <c r="H4725" i="45"/>
  <c r="H4726" i="45"/>
  <c r="H4727" i="45"/>
  <c r="H4728" i="45"/>
  <c r="H4729" i="45"/>
  <c r="H4730" i="45"/>
  <c r="H4731" i="45"/>
  <c r="H4732" i="45"/>
  <c r="H4733" i="45"/>
  <c r="H4734" i="45"/>
  <c r="H4735" i="45"/>
  <c r="H4736" i="45"/>
  <c r="H4737" i="45"/>
  <c r="H4738" i="45"/>
  <c r="H4739" i="45"/>
  <c r="H4740" i="45"/>
  <c r="H4741" i="45"/>
  <c r="H4742" i="45"/>
  <c r="H4743" i="45"/>
  <c r="H4744" i="45"/>
  <c r="H4745" i="45"/>
  <c r="H4746" i="45"/>
  <c r="H4747" i="45"/>
  <c r="H4748" i="45"/>
  <c r="H4749" i="45"/>
  <c r="H4750" i="45"/>
  <c r="H4751" i="45"/>
  <c r="H4752" i="45"/>
  <c r="H4753" i="45"/>
  <c r="H4754" i="45"/>
  <c r="H4755" i="45"/>
  <c r="H4756" i="45"/>
  <c r="H4757" i="45"/>
  <c r="H4758" i="45"/>
  <c r="H4759" i="45"/>
  <c r="H4760" i="45"/>
  <c r="H4761" i="45"/>
  <c r="H4762" i="45"/>
  <c r="H4763" i="45"/>
  <c r="H4764" i="45"/>
  <c r="H4765" i="45"/>
  <c r="H4766" i="45"/>
  <c r="H4767" i="45"/>
  <c r="H4768" i="45"/>
  <c r="H4769" i="45"/>
  <c r="H4770" i="45"/>
  <c r="H4771" i="45"/>
  <c r="H4772" i="45"/>
  <c r="H4773" i="45"/>
  <c r="H4774" i="45"/>
  <c r="H4775" i="45"/>
  <c r="H4776" i="45"/>
  <c r="H4777" i="45"/>
  <c r="H4778" i="45"/>
  <c r="H4779" i="45"/>
  <c r="H4780" i="45"/>
  <c r="H4781" i="45"/>
  <c r="H4782" i="45"/>
  <c r="H4783" i="45"/>
  <c r="H4784" i="45"/>
  <c r="H4785" i="45"/>
  <c r="H4786" i="45"/>
  <c r="H4787" i="45"/>
  <c r="H4788" i="45"/>
  <c r="H4789" i="45"/>
  <c r="H4790" i="45"/>
  <c r="H4791" i="45"/>
  <c r="H4792" i="45"/>
  <c r="H4793" i="45"/>
  <c r="H4794" i="45"/>
  <c r="H4795" i="45"/>
  <c r="H4796" i="45"/>
  <c r="H4797" i="45"/>
  <c r="H4798" i="45"/>
  <c r="H4799" i="45"/>
  <c r="H4800" i="45"/>
  <c r="H4801" i="45"/>
  <c r="H4802" i="45"/>
  <c r="H4803" i="45"/>
  <c r="H4804" i="45"/>
  <c r="H4805" i="45"/>
  <c r="H4806" i="45"/>
  <c r="H4807" i="45"/>
  <c r="H4808" i="45"/>
  <c r="H4809" i="45"/>
  <c r="H4810" i="45"/>
  <c r="H4811" i="45"/>
  <c r="H4812" i="45"/>
  <c r="H4813" i="45"/>
  <c r="H4814" i="45"/>
  <c r="H4815" i="45"/>
  <c r="H4816" i="45"/>
  <c r="H4817" i="45"/>
  <c r="H4818" i="45"/>
  <c r="H4819" i="45"/>
  <c r="H4820" i="45"/>
  <c r="H4821" i="45"/>
  <c r="H4822" i="45"/>
  <c r="H4823" i="45"/>
  <c r="H4824" i="45"/>
  <c r="H4825" i="45"/>
  <c r="H4826" i="45"/>
  <c r="H4827" i="45"/>
  <c r="H4828" i="45"/>
  <c r="H4829" i="45"/>
  <c r="H4830" i="45"/>
  <c r="H4831" i="45"/>
  <c r="H4832" i="45"/>
  <c r="H4833" i="45"/>
  <c r="H4834" i="45"/>
  <c r="H4835" i="45"/>
  <c r="H4836" i="45"/>
  <c r="H4837" i="45"/>
  <c r="H4838" i="45"/>
  <c r="H4839" i="45"/>
  <c r="H4840" i="45"/>
  <c r="H4841" i="45"/>
  <c r="H4842" i="45"/>
  <c r="H4843" i="45"/>
  <c r="H4844" i="45"/>
  <c r="H4845" i="45"/>
  <c r="H4846" i="45"/>
  <c r="H4847" i="45"/>
  <c r="H4848" i="45"/>
  <c r="H4849" i="45"/>
  <c r="H4850" i="45"/>
  <c r="H4851" i="45"/>
  <c r="H4852" i="45"/>
  <c r="H4853" i="45"/>
  <c r="H4854" i="45"/>
  <c r="H4855" i="45"/>
  <c r="H4856" i="45"/>
  <c r="H4857" i="45"/>
  <c r="H4858" i="45"/>
  <c r="H4859" i="45"/>
  <c r="H4860" i="45"/>
  <c r="H4861" i="45"/>
  <c r="H4862" i="45"/>
  <c r="H4863" i="45"/>
  <c r="H4864" i="45"/>
  <c r="H4865" i="45"/>
  <c r="H4866" i="45"/>
  <c r="H4867" i="45"/>
  <c r="H4868" i="45"/>
  <c r="H4869" i="45"/>
  <c r="H4870" i="45"/>
  <c r="H4871" i="45"/>
  <c r="H4872" i="45"/>
  <c r="H4873" i="45"/>
  <c r="H4874" i="45"/>
  <c r="H4875" i="45"/>
  <c r="H4876" i="45"/>
  <c r="H4877" i="45"/>
  <c r="H4878" i="45"/>
  <c r="H4879" i="45"/>
  <c r="H4880" i="45"/>
  <c r="H4881" i="45"/>
  <c r="H4882" i="45"/>
  <c r="H4883" i="45"/>
  <c r="H4884" i="45"/>
  <c r="H4885" i="45"/>
  <c r="H4886" i="45"/>
  <c r="H4887" i="45"/>
  <c r="H4888" i="45"/>
  <c r="H4889" i="45"/>
  <c r="H4890" i="45"/>
  <c r="H4891" i="45"/>
  <c r="H4892" i="45"/>
  <c r="H4893" i="45"/>
  <c r="H4894" i="45"/>
  <c r="H4895" i="45"/>
  <c r="H4896" i="45"/>
  <c r="H4897" i="45"/>
  <c r="H4898" i="45"/>
  <c r="H4899" i="45"/>
  <c r="H4900" i="45"/>
  <c r="H4901" i="45"/>
  <c r="H4902" i="45"/>
  <c r="H4903" i="45"/>
  <c r="H4904" i="45"/>
  <c r="H4905" i="45"/>
  <c r="H4906" i="45"/>
  <c r="H4907" i="45"/>
  <c r="H4908" i="45"/>
  <c r="H4909" i="45"/>
  <c r="H4910" i="45"/>
  <c r="H4911" i="45"/>
  <c r="H4912" i="45"/>
  <c r="H4913" i="45"/>
  <c r="H4914" i="45"/>
  <c r="H4915" i="45"/>
  <c r="H4916" i="45"/>
  <c r="H4917" i="45"/>
  <c r="H4918" i="45"/>
  <c r="H4919" i="45"/>
  <c r="H4920" i="45"/>
  <c r="H4921" i="45"/>
  <c r="H4922" i="45"/>
  <c r="H4923" i="45"/>
  <c r="H4924" i="45"/>
  <c r="H4925" i="45"/>
  <c r="H4926" i="45"/>
  <c r="H4927" i="45"/>
  <c r="H4928" i="45"/>
  <c r="H4929" i="45"/>
  <c r="H4930" i="45"/>
  <c r="H4931" i="45"/>
  <c r="H4932" i="45"/>
  <c r="H4933" i="45"/>
  <c r="H4934" i="45"/>
  <c r="H4935" i="45"/>
  <c r="H4936" i="45"/>
  <c r="H4937" i="45"/>
  <c r="H4938" i="45"/>
  <c r="H4939" i="45"/>
  <c r="H4940" i="45"/>
  <c r="H4941" i="45"/>
  <c r="H4942" i="45"/>
  <c r="H4943" i="45"/>
  <c r="H4944" i="45"/>
  <c r="H4945" i="45"/>
  <c r="H4946" i="45"/>
  <c r="H4947" i="45"/>
  <c r="H4948" i="45"/>
  <c r="H4949" i="45"/>
  <c r="H4950" i="45"/>
  <c r="H4951" i="45"/>
  <c r="H4952" i="45"/>
  <c r="H4953" i="45"/>
  <c r="H4954" i="45"/>
  <c r="H4955" i="45"/>
  <c r="H4956" i="45"/>
  <c r="H4957" i="45"/>
  <c r="H4958" i="45"/>
  <c r="H4959" i="45"/>
  <c r="H4960" i="45"/>
  <c r="H4961" i="45"/>
  <c r="H4962" i="45"/>
  <c r="H4963" i="45"/>
  <c r="H4964" i="45"/>
  <c r="H4965" i="45"/>
  <c r="H4966" i="45"/>
  <c r="H4967" i="45"/>
  <c r="H4968" i="45"/>
  <c r="H4969" i="45"/>
  <c r="H4970" i="45"/>
  <c r="H4971" i="45"/>
  <c r="H4972" i="45"/>
  <c r="H4973" i="45"/>
  <c r="H4974" i="45"/>
  <c r="H4975" i="45"/>
  <c r="H4976" i="45"/>
  <c r="H4977" i="45"/>
  <c r="H4978" i="45"/>
  <c r="H4979" i="45"/>
  <c r="H4980" i="45"/>
  <c r="H4981" i="45"/>
  <c r="H4982" i="45"/>
  <c r="H4983" i="45"/>
  <c r="H4984" i="45"/>
  <c r="H4985" i="45"/>
  <c r="H4986" i="45"/>
  <c r="H4987" i="45"/>
  <c r="H4988" i="45"/>
  <c r="H4989" i="45"/>
  <c r="H4990" i="45"/>
  <c r="H4991" i="45"/>
  <c r="H4992" i="45"/>
  <c r="H4993" i="45"/>
  <c r="H4994" i="45"/>
  <c r="H4995" i="45"/>
  <c r="H4996" i="45"/>
  <c r="H4997" i="45"/>
  <c r="H4998" i="45"/>
  <c r="H4999" i="45"/>
  <c r="H5000" i="45"/>
  <c r="H5001" i="45"/>
  <c r="H5002" i="45"/>
  <c r="H5003" i="45"/>
  <c r="H5004" i="45"/>
  <c r="H5005" i="45"/>
  <c r="H5006" i="45"/>
  <c r="H5007" i="45"/>
  <c r="H5008" i="45"/>
  <c r="H5009" i="45"/>
  <c r="H5010" i="45"/>
  <c r="H5011" i="45"/>
  <c r="H5012" i="45"/>
  <c r="H5013" i="45"/>
  <c r="H5014" i="45"/>
  <c r="H5015" i="45"/>
  <c r="H5016" i="45"/>
  <c r="H5017" i="45"/>
  <c r="H5018" i="45"/>
  <c r="H5019" i="45"/>
  <c r="H5020" i="45"/>
  <c r="H5021" i="45"/>
  <c r="H5022" i="45"/>
  <c r="H5023" i="45"/>
  <c r="H5024" i="45"/>
  <c r="H5025" i="45"/>
  <c r="H5026" i="45"/>
  <c r="H5027" i="45"/>
  <c r="H5028" i="45"/>
  <c r="H5029" i="45"/>
  <c r="H5030" i="45"/>
  <c r="H5031" i="45"/>
  <c r="H5032" i="45"/>
  <c r="H5033" i="45"/>
  <c r="H5034" i="45"/>
  <c r="H5035" i="45"/>
  <c r="H5036" i="45"/>
  <c r="H5037" i="45"/>
  <c r="H5038" i="45"/>
  <c r="H5039" i="45"/>
  <c r="H5040" i="45"/>
  <c r="H5041" i="45"/>
  <c r="H5042" i="45"/>
  <c r="H5043" i="45"/>
  <c r="H5044" i="45"/>
  <c r="H5045" i="45"/>
  <c r="H5046" i="45"/>
  <c r="H5047" i="45"/>
  <c r="H5048" i="45"/>
  <c r="H5049" i="45"/>
  <c r="H5050" i="45"/>
  <c r="H5051" i="45"/>
  <c r="H5052" i="45"/>
  <c r="H5053" i="45"/>
  <c r="H5054" i="45"/>
  <c r="H5055" i="45"/>
  <c r="H5056" i="45"/>
  <c r="H5057" i="45"/>
  <c r="H5058" i="45"/>
  <c r="H5059" i="45"/>
  <c r="H5060" i="45"/>
  <c r="H5061" i="45"/>
  <c r="H5062" i="45"/>
  <c r="H5063" i="45"/>
  <c r="H5064" i="45"/>
  <c r="H5065" i="45"/>
  <c r="H5066" i="45"/>
  <c r="H5067" i="45"/>
  <c r="H5068" i="45"/>
  <c r="H5069" i="45"/>
  <c r="H5070" i="45"/>
  <c r="H5071" i="45"/>
  <c r="H5072" i="45"/>
  <c r="H5073" i="45"/>
  <c r="H5074" i="45"/>
  <c r="H5075" i="45"/>
  <c r="H5076" i="45"/>
  <c r="H5077" i="45"/>
  <c r="H5078" i="45"/>
  <c r="H5079" i="45"/>
  <c r="H5080" i="45"/>
  <c r="H5081" i="45"/>
  <c r="H5082" i="45"/>
  <c r="H5083" i="45"/>
  <c r="H5084" i="45"/>
  <c r="H5085" i="45"/>
  <c r="H5086" i="45"/>
  <c r="H5087" i="45"/>
  <c r="H5088" i="45"/>
  <c r="H5089" i="45"/>
  <c r="H5090" i="45"/>
  <c r="H5091" i="45"/>
  <c r="H5092" i="45"/>
  <c r="H5093" i="45"/>
  <c r="H5094" i="45"/>
  <c r="H5095" i="45"/>
  <c r="H5096" i="45"/>
  <c r="H5097" i="45"/>
  <c r="H5098" i="45"/>
  <c r="H5099" i="45"/>
  <c r="H5100" i="45"/>
  <c r="H5101" i="45"/>
  <c r="H5102" i="45"/>
  <c r="H5103" i="45"/>
  <c r="H5104" i="45"/>
  <c r="H5105" i="45"/>
  <c r="H5106" i="45"/>
  <c r="H5107" i="45"/>
  <c r="H5108" i="45"/>
  <c r="H5109" i="45"/>
  <c r="H5110" i="45"/>
  <c r="H5111" i="45"/>
  <c r="H5112" i="45"/>
  <c r="H5113" i="45"/>
  <c r="H5114" i="45"/>
  <c r="H5115" i="45"/>
  <c r="H5116" i="45"/>
  <c r="H5117" i="45"/>
  <c r="H5118" i="45"/>
  <c r="H5119" i="45"/>
  <c r="H5120" i="45"/>
  <c r="H5121" i="45"/>
  <c r="H5122" i="45"/>
  <c r="H5123" i="45"/>
  <c r="H5124" i="45"/>
  <c r="H5125" i="45"/>
  <c r="H5126" i="45"/>
  <c r="H5127" i="45"/>
  <c r="H5128" i="45"/>
  <c r="H5129" i="45"/>
  <c r="H5130" i="45"/>
  <c r="H5131" i="45"/>
  <c r="H5132" i="45"/>
  <c r="H5133" i="45"/>
  <c r="H5134" i="45"/>
  <c r="H5135" i="45"/>
  <c r="H5136" i="45"/>
  <c r="H5137" i="45"/>
  <c r="H5138" i="45"/>
  <c r="H5139" i="45"/>
  <c r="H5140" i="45"/>
  <c r="H5141" i="45"/>
  <c r="H5142" i="45"/>
  <c r="H5143" i="45"/>
  <c r="H5144" i="45"/>
  <c r="H5145" i="45"/>
  <c r="H5146" i="45"/>
  <c r="H5147" i="45"/>
  <c r="H5148" i="45"/>
  <c r="H5149" i="45"/>
  <c r="H5150" i="45"/>
  <c r="H5151" i="45"/>
  <c r="H5152" i="45"/>
  <c r="H5153" i="45"/>
  <c r="H5154" i="45"/>
  <c r="H5155" i="45"/>
  <c r="H5156" i="45"/>
  <c r="H5157" i="45"/>
  <c r="H5158" i="45"/>
  <c r="H5159" i="45"/>
  <c r="H5160" i="45"/>
  <c r="H5161" i="45"/>
  <c r="H5162" i="45"/>
  <c r="H5163" i="45"/>
  <c r="H5164" i="45"/>
  <c r="H5165" i="45"/>
  <c r="H5166" i="45"/>
  <c r="H5167" i="45"/>
  <c r="H5168" i="45"/>
  <c r="H5169" i="45"/>
  <c r="H5170" i="45"/>
  <c r="H5171" i="45"/>
  <c r="H5172" i="45"/>
  <c r="H5173" i="45"/>
  <c r="H5174" i="45"/>
  <c r="H5175" i="45"/>
  <c r="H5176" i="45"/>
  <c r="H5177" i="45"/>
  <c r="H5178" i="45"/>
  <c r="H5179" i="45"/>
  <c r="H5180" i="45"/>
  <c r="H5181" i="45"/>
  <c r="H5182" i="45"/>
  <c r="H5183" i="45"/>
  <c r="H5184" i="45"/>
  <c r="H5185" i="45"/>
  <c r="H5186" i="45"/>
  <c r="H5187" i="45"/>
  <c r="H5188" i="45"/>
  <c r="H5189" i="45"/>
  <c r="H5190" i="45"/>
  <c r="H5191" i="45"/>
  <c r="H5192" i="45"/>
  <c r="H5193" i="45"/>
  <c r="H5194" i="45"/>
  <c r="H5195" i="45"/>
  <c r="H5196" i="45"/>
  <c r="H5197" i="45"/>
  <c r="H5198" i="45"/>
  <c r="H5199" i="45"/>
  <c r="H5200" i="45"/>
  <c r="H5201" i="45"/>
  <c r="H5202" i="45"/>
  <c r="H5203" i="45"/>
  <c r="H5204" i="45"/>
  <c r="H5205" i="45"/>
  <c r="H5206" i="45"/>
  <c r="H5207" i="45"/>
  <c r="H5208" i="45"/>
  <c r="H5209" i="45"/>
  <c r="H5210" i="45"/>
  <c r="H5211" i="45"/>
  <c r="H5212" i="45"/>
  <c r="H5213" i="45"/>
  <c r="H5214" i="45"/>
  <c r="H5215" i="45"/>
  <c r="H5216" i="45"/>
  <c r="H5217" i="45"/>
  <c r="H5218" i="45"/>
  <c r="H5219" i="45"/>
  <c r="H5220" i="45"/>
  <c r="H5221" i="45"/>
  <c r="H5222" i="45"/>
  <c r="H5223" i="45"/>
  <c r="H5224" i="45"/>
  <c r="H5225" i="45"/>
  <c r="H5226" i="45"/>
  <c r="H5227" i="45"/>
  <c r="H5228" i="45"/>
  <c r="H5229" i="45"/>
  <c r="H5230" i="45"/>
  <c r="H5231" i="45"/>
  <c r="H5232" i="45"/>
  <c r="H5233" i="45"/>
  <c r="H5234" i="45"/>
  <c r="H5235" i="45"/>
  <c r="H5236" i="45"/>
  <c r="H5237" i="45"/>
  <c r="H5238" i="45"/>
  <c r="H5239" i="45"/>
  <c r="H5240" i="45"/>
  <c r="H5241" i="45"/>
  <c r="H5242" i="45"/>
  <c r="H5243" i="45"/>
  <c r="H5244" i="45"/>
  <c r="H5245" i="45"/>
  <c r="H5246" i="45"/>
  <c r="H5247" i="45"/>
  <c r="H5248" i="45"/>
  <c r="H5249" i="45"/>
  <c r="H5250" i="45"/>
  <c r="H5251" i="45"/>
  <c r="H5252" i="45"/>
  <c r="H5253" i="45"/>
  <c r="H5254" i="45"/>
  <c r="H5255" i="45"/>
  <c r="H5256" i="45"/>
  <c r="H5257" i="45"/>
  <c r="H5258" i="45"/>
  <c r="H5259" i="45"/>
  <c r="H5260" i="45"/>
  <c r="H5261" i="45"/>
  <c r="H5262" i="45"/>
  <c r="H5263" i="45"/>
  <c r="H5264" i="45"/>
  <c r="H5265" i="45"/>
  <c r="H5266" i="45"/>
  <c r="H5267" i="45"/>
  <c r="H5268" i="45"/>
  <c r="H5269" i="45"/>
  <c r="H5270" i="45"/>
  <c r="H5271" i="45"/>
  <c r="H5272" i="45"/>
  <c r="H5273" i="45"/>
  <c r="H5274" i="45"/>
  <c r="H5275" i="45"/>
  <c r="H5276" i="45"/>
  <c r="H5277" i="45"/>
  <c r="H5278" i="45"/>
  <c r="H5279" i="45"/>
  <c r="H5280" i="45"/>
  <c r="H5281" i="45"/>
  <c r="H5282" i="45"/>
  <c r="H5283" i="45"/>
  <c r="H5284" i="45"/>
  <c r="H5285" i="45"/>
  <c r="H5286" i="45"/>
  <c r="H5287" i="45"/>
  <c r="H5288" i="45"/>
  <c r="H5289" i="45"/>
  <c r="H5290" i="45"/>
  <c r="H5291" i="45"/>
  <c r="H5292" i="45"/>
  <c r="H5293" i="45"/>
  <c r="H5294" i="45"/>
  <c r="H5295" i="45"/>
  <c r="H5296" i="45"/>
  <c r="H5297" i="45"/>
  <c r="H5298" i="45"/>
  <c r="H5299" i="45"/>
  <c r="H5300" i="45"/>
  <c r="H5301" i="45"/>
  <c r="H5302" i="45"/>
  <c r="H5303" i="45"/>
  <c r="H5304" i="45"/>
  <c r="H5305" i="45"/>
  <c r="H5306" i="45"/>
  <c r="H5307" i="45"/>
  <c r="H5308" i="45"/>
  <c r="H5309" i="45"/>
  <c r="H5310" i="45"/>
  <c r="H5311" i="45"/>
  <c r="H5312" i="45"/>
  <c r="H5313" i="45"/>
  <c r="H5314" i="45"/>
  <c r="H5315" i="45"/>
  <c r="H5316" i="45"/>
  <c r="H5317" i="45"/>
  <c r="H5318" i="45"/>
  <c r="H5319" i="45"/>
  <c r="H5320" i="45"/>
  <c r="H5321" i="45"/>
  <c r="H5322" i="45"/>
  <c r="H5323" i="45"/>
  <c r="H5324" i="45"/>
  <c r="H5325" i="45"/>
  <c r="H5326" i="45"/>
  <c r="H5327" i="45"/>
  <c r="H5328" i="45"/>
  <c r="H5329" i="45"/>
  <c r="H5330" i="45"/>
  <c r="H5331" i="45"/>
  <c r="H5332" i="45"/>
  <c r="H5333" i="45"/>
  <c r="H5334" i="45"/>
  <c r="H5335" i="45"/>
  <c r="H5336" i="45"/>
  <c r="H5337" i="45"/>
  <c r="H5338" i="45"/>
  <c r="H5339" i="45"/>
  <c r="H5340" i="45"/>
  <c r="H5341" i="45"/>
  <c r="H5342" i="45"/>
  <c r="H5343" i="45"/>
  <c r="H5344" i="45"/>
  <c r="H5345" i="45"/>
  <c r="H5346" i="45"/>
  <c r="H5347" i="45"/>
  <c r="H5348" i="45"/>
  <c r="H5349" i="45"/>
  <c r="H5350" i="45"/>
  <c r="H5351" i="45"/>
  <c r="H5352" i="45"/>
  <c r="H5353" i="45"/>
  <c r="H5354" i="45"/>
  <c r="H5355" i="45"/>
  <c r="H5356" i="45"/>
  <c r="H5357" i="45"/>
  <c r="H5358" i="45"/>
  <c r="H5359" i="45"/>
  <c r="H5360" i="45"/>
  <c r="H5361" i="45"/>
  <c r="H5362" i="45"/>
  <c r="H5363" i="45"/>
  <c r="H5364" i="45"/>
  <c r="H5365" i="45"/>
  <c r="H5366" i="45"/>
  <c r="H5367" i="45"/>
  <c r="H5368" i="45"/>
  <c r="H5369" i="45"/>
  <c r="H5370" i="45"/>
  <c r="H5371" i="45"/>
  <c r="H5372" i="45"/>
  <c r="H5373" i="45"/>
  <c r="H5374" i="45"/>
  <c r="H5375" i="45"/>
  <c r="H5376" i="45"/>
  <c r="H5377" i="45"/>
  <c r="H5378" i="45"/>
  <c r="H5379" i="45"/>
  <c r="H5380" i="45"/>
  <c r="H5381" i="45"/>
  <c r="H5382" i="45"/>
  <c r="H5383" i="45"/>
  <c r="H5384" i="45"/>
  <c r="H5385" i="45"/>
  <c r="H5386" i="45"/>
  <c r="H5387" i="45"/>
  <c r="H5388" i="45"/>
  <c r="H5389" i="45"/>
  <c r="H5390" i="45"/>
  <c r="H5391" i="45"/>
  <c r="H5392" i="45"/>
  <c r="H5393" i="45"/>
  <c r="H5394" i="45"/>
  <c r="H5395" i="45"/>
  <c r="H5396" i="45"/>
  <c r="H5397" i="45"/>
  <c r="H5398" i="45"/>
  <c r="H5399" i="45"/>
  <c r="H5400" i="45"/>
  <c r="H5401" i="45"/>
  <c r="H5402" i="45"/>
  <c r="H5403" i="45"/>
  <c r="H5404" i="45"/>
  <c r="H5405" i="45"/>
  <c r="H5406" i="45"/>
  <c r="H5407" i="45"/>
  <c r="H5408" i="45"/>
  <c r="H5409" i="45"/>
  <c r="H5410" i="45"/>
  <c r="H5411" i="45"/>
  <c r="H5412" i="45"/>
  <c r="H5413" i="45"/>
  <c r="H5414" i="45"/>
  <c r="H5415" i="45"/>
  <c r="H5416" i="45"/>
  <c r="H5417" i="45"/>
  <c r="H5418" i="45"/>
  <c r="H5419" i="45"/>
  <c r="H5420" i="45"/>
  <c r="H5421" i="45"/>
  <c r="H5422" i="45"/>
  <c r="H5423" i="45"/>
  <c r="H5424" i="45"/>
  <c r="H5425" i="45"/>
  <c r="H5426" i="45"/>
  <c r="H5427" i="45"/>
  <c r="H5428" i="45"/>
  <c r="H5429" i="45"/>
  <c r="H5430" i="45"/>
  <c r="H5431" i="45"/>
  <c r="H5432" i="45"/>
  <c r="H5433" i="45"/>
  <c r="H5434" i="45"/>
  <c r="H5435" i="45"/>
  <c r="H5436" i="45"/>
  <c r="H5437" i="45"/>
  <c r="H5438" i="45"/>
  <c r="H5439" i="45"/>
  <c r="H5440" i="45"/>
  <c r="H5441" i="45"/>
  <c r="H5442" i="45"/>
  <c r="H5443" i="45"/>
  <c r="H5444" i="45"/>
  <c r="H5445" i="45"/>
  <c r="H5446" i="45"/>
  <c r="H5447" i="45"/>
  <c r="H5448" i="45"/>
  <c r="H5449" i="45"/>
  <c r="H5450" i="45"/>
  <c r="H5451" i="45"/>
  <c r="H5452" i="45"/>
  <c r="H5453" i="45"/>
  <c r="H5454" i="45"/>
  <c r="H5455" i="45"/>
  <c r="H5456" i="45"/>
  <c r="H5457" i="45"/>
  <c r="H5458" i="45"/>
  <c r="H5459" i="45"/>
  <c r="H5460" i="45"/>
  <c r="H5461" i="45"/>
  <c r="H5462" i="45"/>
  <c r="H5463" i="45"/>
  <c r="H5464" i="45"/>
  <c r="H5465" i="45"/>
  <c r="H5466" i="45"/>
  <c r="H5467" i="45"/>
  <c r="H5468" i="45"/>
  <c r="H5469" i="45"/>
  <c r="H5470" i="45"/>
  <c r="H5471" i="45"/>
  <c r="H5472" i="45"/>
  <c r="H5473" i="45"/>
  <c r="H5474" i="45"/>
  <c r="H5475" i="45"/>
  <c r="H5476" i="45"/>
  <c r="H5477" i="45"/>
  <c r="H5478" i="45"/>
  <c r="H5479" i="45"/>
  <c r="H5480" i="45"/>
  <c r="H5481" i="45"/>
  <c r="H5482" i="45"/>
  <c r="H5483" i="45"/>
  <c r="H5484" i="45"/>
  <c r="H5485" i="45"/>
  <c r="H5486" i="45"/>
  <c r="H5487" i="45"/>
  <c r="H5488" i="45"/>
  <c r="H5489" i="45"/>
  <c r="H5490" i="45"/>
  <c r="H5491" i="45"/>
  <c r="H5492" i="45"/>
  <c r="H5493" i="45"/>
  <c r="H5494" i="45"/>
  <c r="H5495" i="45"/>
  <c r="H5496" i="45"/>
  <c r="H5497" i="45"/>
  <c r="H5498" i="45"/>
  <c r="H5499" i="45"/>
  <c r="H5500" i="45"/>
  <c r="H5501" i="45"/>
  <c r="H5502" i="45"/>
  <c r="H5503" i="45"/>
  <c r="H5504" i="45"/>
  <c r="H5505" i="45"/>
  <c r="H5506" i="45"/>
  <c r="H5507" i="45"/>
  <c r="H5508" i="45"/>
  <c r="H5509" i="45"/>
  <c r="H5510" i="45"/>
  <c r="H5511" i="45"/>
  <c r="H5512" i="45"/>
  <c r="H5513" i="45"/>
  <c r="H5514" i="45"/>
  <c r="H5515" i="45"/>
  <c r="H5516" i="45"/>
  <c r="H5517" i="45"/>
  <c r="H5518" i="45"/>
  <c r="H5519" i="45"/>
  <c r="H5520" i="45"/>
  <c r="H5521" i="45"/>
  <c r="H5522" i="45"/>
  <c r="H5523" i="45"/>
  <c r="H5524" i="45"/>
  <c r="H5525" i="45"/>
  <c r="H5526" i="45"/>
  <c r="H5527" i="45"/>
  <c r="H5528" i="45"/>
  <c r="H5529" i="45"/>
  <c r="H5530" i="45"/>
  <c r="H5531" i="45"/>
  <c r="H5532" i="45"/>
  <c r="H5533" i="45"/>
  <c r="H5534" i="45"/>
  <c r="H5535" i="45"/>
  <c r="H5536" i="45"/>
  <c r="H5537" i="45"/>
  <c r="H5538" i="45"/>
  <c r="H5539" i="45"/>
  <c r="H5540" i="45"/>
  <c r="H5541" i="45"/>
  <c r="H5542" i="45"/>
  <c r="H5543" i="45"/>
  <c r="H5544" i="45"/>
  <c r="H5545" i="45"/>
  <c r="H5546" i="45"/>
  <c r="H5547" i="45"/>
  <c r="H5548" i="45"/>
  <c r="H5549" i="45"/>
  <c r="H5550" i="45"/>
  <c r="H5551" i="45"/>
  <c r="H5552" i="45"/>
  <c r="H5553" i="45"/>
  <c r="H5554" i="45"/>
  <c r="H5555" i="45"/>
  <c r="H5556" i="45"/>
  <c r="H5557" i="45"/>
  <c r="H5558" i="45"/>
  <c r="H5559" i="45"/>
  <c r="H5560" i="45"/>
  <c r="H5561" i="45"/>
  <c r="H5562" i="45"/>
  <c r="H5563" i="45"/>
  <c r="H5564" i="45"/>
  <c r="H5565" i="45"/>
  <c r="H5566" i="45"/>
  <c r="H5567" i="45"/>
  <c r="H5568" i="45"/>
  <c r="H5569" i="45"/>
  <c r="H5570" i="45"/>
  <c r="H5571" i="45"/>
  <c r="H5572" i="45"/>
  <c r="H5573" i="45"/>
  <c r="H5574" i="45"/>
  <c r="H5575" i="45"/>
  <c r="H5576" i="45"/>
  <c r="H5577" i="45"/>
  <c r="H5578" i="45"/>
  <c r="H5579" i="45"/>
  <c r="H5580" i="45"/>
  <c r="H5581" i="45"/>
  <c r="H5582" i="45"/>
  <c r="H5583" i="45"/>
  <c r="H5584" i="45"/>
  <c r="H5585" i="45"/>
  <c r="H5586" i="45"/>
  <c r="H5587" i="45"/>
  <c r="H5588" i="45"/>
  <c r="H5589" i="45"/>
  <c r="H5590" i="45"/>
  <c r="H5591" i="45"/>
  <c r="H5592" i="45"/>
  <c r="H5593" i="45"/>
  <c r="H5594" i="45"/>
  <c r="H5595" i="45"/>
  <c r="H5596" i="45"/>
  <c r="H5597" i="45"/>
  <c r="H5598" i="45"/>
  <c r="H5599" i="45"/>
  <c r="H5600" i="45"/>
  <c r="H5601" i="45"/>
  <c r="H5602" i="45"/>
  <c r="H5603" i="45"/>
  <c r="H5604" i="45"/>
  <c r="H5605" i="45"/>
  <c r="H5606" i="45"/>
  <c r="H5607" i="45"/>
  <c r="H5608" i="45"/>
  <c r="H5609" i="45"/>
  <c r="H5610" i="45"/>
  <c r="H5611" i="45"/>
  <c r="H5612" i="45"/>
  <c r="H5613" i="45"/>
  <c r="H5614" i="45"/>
  <c r="H5615" i="45"/>
  <c r="H5616" i="45"/>
  <c r="H5617" i="45"/>
  <c r="H5618" i="45"/>
  <c r="H5619" i="45"/>
  <c r="H5620" i="45"/>
  <c r="H5621" i="45"/>
  <c r="H5622" i="45"/>
  <c r="H5623" i="45"/>
  <c r="H5624" i="45"/>
  <c r="H5625" i="45"/>
  <c r="H5626" i="45"/>
  <c r="H5627" i="45"/>
  <c r="H5628" i="45"/>
  <c r="H5629" i="45"/>
  <c r="H5630" i="45"/>
  <c r="H5631" i="45"/>
  <c r="H5632" i="45"/>
  <c r="H5633" i="45"/>
  <c r="H5634" i="45"/>
  <c r="H5635" i="45"/>
  <c r="H5636" i="45"/>
  <c r="H5637" i="45"/>
  <c r="H5638" i="45"/>
  <c r="H5639" i="45"/>
  <c r="H5640" i="45"/>
  <c r="H5641" i="45"/>
  <c r="H5642" i="45"/>
  <c r="H5643" i="45"/>
  <c r="H5644" i="45"/>
  <c r="H5645" i="45"/>
  <c r="H5646" i="45"/>
  <c r="H5647" i="45"/>
  <c r="H5648" i="45"/>
  <c r="H5649" i="45"/>
  <c r="H5650" i="45"/>
  <c r="H5651" i="45"/>
  <c r="H5652" i="45"/>
  <c r="H5653" i="45"/>
  <c r="H5654" i="45"/>
  <c r="H5655" i="45"/>
  <c r="H5656" i="45"/>
  <c r="H5657" i="45"/>
  <c r="H5658" i="45"/>
  <c r="H5659" i="45"/>
  <c r="H5660" i="45"/>
  <c r="H5661" i="45"/>
  <c r="H5662" i="45"/>
  <c r="H5663" i="45"/>
  <c r="H5664" i="45"/>
  <c r="H5665" i="45"/>
  <c r="H5666" i="45"/>
  <c r="H5667" i="45"/>
  <c r="H5668" i="45"/>
  <c r="H5669" i="45"/>
  <c r="H5670" i="45"/>
  <c r="H5671" i="45"/>
  <c r="H5672" i="45"/>
  <c r="H5673" i="45"/>
  <c r="H5674" i="45"/>
  <c r="H5675" i="45"/>
  <c r="H5676" i="45"/>
  <c r="H5677" i="45"/>
  <c r="H5678" i="45"/>
  <c r="H5679" i="45"/>
  <c r="H5680" i="45"/>
  <c r="H5681" i="45"/>
  <c r="H5682" i="45"/>
  <c r="H5683" i="45"/>
  <c r="H5684" i="45"/>
  <c r="H5685" i="45"/>
  <c r="H5686" i="45"/>
  <c r="H5687" i="45"/>
  <c r="H5688" i="45"/>
  <c r="H5689" i="45"/>
  <c r="H5690" i="45"/>
  <c r="H5691" i="45"/>
  <c r="H5692" i="45"/>
  <c r="H5693" i="45"/>
  <c r="H5694" i="45"/>
  <c r="H5695" i="45"/>
  <c r="H5696" i="45"/>
  <c r="H5697" i="45"/>
  <c r="H5698" i="45"/>
  <c r="H5699" i="45"/>
  <c r="H5700" i="45"/>
  <c r="H5701" i="45"/>
  <c r="H5702" i="45"/>
  <c r="H5703" i="45"/>
  <c r="H5704" i="45"/>
  <c r="H5705" i="45"/>
  <c r="H5706" i="45"/>
  <c r="H5707" i="45"/>
  <c r="H5708" i="45"/>
  <c r="H5709" i="45"/>
  <c r="H5710" i="45"/>
  <c r="H5711" i="45"/>
  <c r="H5712" i="45"/>
  <c r="H5713" i="45"/>
  <c r="H5714" i="45"/>
  <c r="H5715" i="45"/>
  <c r="H5716" i="45"/>
  <c r="H5717" i="45"/>
  <c r="H5718" i="45"/>
  <c r="H5719" i="45"/>
  <c r="H5720" i="45"/>
  <c r="H5721" i="45"/>
  <c r="H5722" i="45"/>
  <c r="H5723" i="45"/>
  <c r="H5724" i="45"/>
  <c r="H5725" i="45"/>
  <c r="H5726" i="45"/>
  <c r="H5727" i="45"/>
  <c r="H5728" i="45"/>
  <c r="H5729" i="45"/>
  <c r="H5730" i="45"/>
  <c r="H5731" i="45"/>
  <c r="H5732" i="45"/>
  <c r="H5733" i="45"/>
  <c r="H5734" i="45"/>
  <c r="H5735" i="45"/>
  <c r="H5736" i="45"/>
  <c r="H5737" i="45"/>
  <c r="H5738" i="45"/>
  <c r="H5739" i="45"/>
  <c r="H5740" i="45"/>
  <c r="H5741" i="45"/>
  <c r="H5742" i="45"/>
  <c r="H5743" i="45"/>
  <c r="H5744" i="45"/>
  <c r="H5745" i="45"/>
  <c r="H5746" i="45"/>
  <c r="H5747" i="45"/>
  <c r="H5748" i="45"/>
  <c r="H5749" i="45"/>
  <c r="H5750" i="45"/>
  <c r="H5751" i="45"/>
  <c r="H5752" i="45"/>
  <c r="H5753" i="45"/>
  <c r="H5754" i="45"/>
  <c r="H5755" i="45"/>
  <c r="H5756" i="45"/>
  <c r="H5757" i="45"/>
  <c r="H5758" i="45"/>
  <c r="H5759" i="45"/>
  <c r="H5760" i="45"/>
  <c r="H5761" i="45"/>
  <c r="H5762" i="45"/>
  <c r="H5763" i="45"/>
  <c r="H5764" i="45"/>
  <c r="H5765" i="45"/>
  <c r="H5766" i="45"/>
  <c r="H5767" i="45"/>
  <c r="H5768" i="45"/>
  <c r="H5769" i="45"/>
  <c r="H5770" i="45"/>
  <c r="H5771" i="45"/>
  <c r="H5772" i="45"/>
  <c r="H5773" i="45"/>
  <c r="H5774" i="45"/>
  <c r="H5775" i="45"/>
  <c r="H5776" i="45"/>
  <c r="H5777" i="45"/>
  <c r="H5778" i="45"/>
  <c r="H5779" i="45"/>
  <c r="H5780" i="45"/>
  <c r="H5781" i="45"/>
  <c r="H5782" i="45"/>
  <c r="H5783" i="45"/>
  <c r="H5784" i="45"/>
  <c r="H5785" i="45"/>
  <c r="H5786" i="45"/>
  <c r="H5787" i="45"/>
  <c r="H5788" i="45"/>
  <c r="H5789" i="45"/>
  <c r="H5790" i="45"/>
  <c r="H5791" i="45"/>
  <c r="H5792" i="45"/>
  <c r="H5793" i="45"/>
  <c r="H5794" i="45"/>
  <c r="H5795" i="45"/>
  <c r="H5796" i="45"/>
  <c r="H5797" i="45"/>
  <c r="H5798" i="45"/>
  <c r="H5799" i="45"/>
  <c r="H5800" i="45"/>
  <c r="H5801" i="45"/>
  <c r="H5802" i="45"/>
  <c r="H5803" i="45"/>
  <c r="H5804" i="45"/>
  <c r="H5805" i="45"/>
  <c r="H5806" i="45"/>
  <c r="H5807" i="45"/>
  <c r="H5808" i="45"/>
  <c r="H5809" i="45"/>
  <c r="H5810" i="45"/>
  <c r="H5811" i="45"/>
  <c r="H5812" i="45"/>
  <c r="H5813" i="45"/>
  <c r="H5814" i="45"/>
  <c r="H5815" i="45"/>
  <c r="H5816" i="45"/>
  <c r="H5817" i="45"/>
  <c r="H5818" i="45"/>
  <c r="H5819" i="45"/>
  <c r="H5820" i="45"/>
  <c r="H5821" i="45"/>
  <c r="H5822" i="45"/>
  <c r="H5823" i="45"/>
  <c r="H5824" i="45"/>
  <c r="H5825" i="45"/>
  <c r="H5826" i="45"/>
  <c r="H5827" i="45"/>
  <c r="H5828" i="45"/>
  <c r="H5829" i="45"/>
  <c r="H5830" i="45"/>
  <c r="H5831" i="45"/>
  <c r="H5832" i="45"/>
  <c r="H5833" i="45"/>
  <c r="H5834" i="45"/>
  <c r="H5835" i="45"/>
  <c r="H5836" i="45"/>
  <c r="H5837" i="45"/>
  <c r="H5838" i="45"/>
  <c r="H5839" i="45"/>
  <c r="H5840" i="45"/>
  <c r="H5841" i="45"/>
  <c r="H5842" i="45"/>
  <c r="H5843" i="45"/>
  <c r="H5844" i="45"/>
  <c r="H5845" i="45"/>
  <c r="H5846" i="45"/>
  <c r="H5847" i="45"/>
  <c r="H5848" i="45"/>
  <c r="H5849" i="45"/>
  <c r="H5850" i="45"/>
  <c r="H5851" i="45"/>
  <c r="H5852" i="45"/>
  <c r="H5853" i="45"/>
  <c r="H5854" i="45"/>
  <c r="H5855" i="45"/>
  <c r="H5856" i="45"/>
  <c r="H5857" i="45"/>
  <c r="H5858" i="45"/>
  <c r="H5859" i="45"/>
  <c r="H5860" i="45"/>
  <c r="H5861" i="45"/>
  <c r="H5862" i="45"/>
  <c r="H5863" i="45"/>
  <c r="H5864" i="45"/>
  <c r="H5865" i="45"/>
  <c r="H5866" i="45"/>
  <c r="H5867" i="45"/>
  <c r="H5868" i="45"/>
  <c r="H5869" i="45"/>
  <c r="H5870" i="45"/>
  <c r="H5871" i="45"/>
  <c r="H5872" i="45"/>
  <c r="H5873" i="45"/>
  <c r="H5874" i="45"/>
  <c r="H5875" i="45"/>
  <c r="H5876" i="45"/>
  <c r="H5877" i="45"/>
  <c r="H5878" i="45"/>
  <c r="H5879" i="45"/>
  <c r="H5880" i="45"/>
  <c r="H5881" i="45"/>
  <c r="H5882" i="45"/>
  <c r="H5883" i="45"/>
  <c r="H5884" i="45"/>
  <c r="H5885" i="45"/>
  <c r="H5886" i="45"/>
  <c r="H5887" i="45"/>
  <c r="H5888" i="45"/>
  <c r="H5889" i="45"/>
  <c r="H5890" i="45"/>
  <c r="H5891" i="45"/>
  <c r="H5892" i="45"/>
  <c r="H5893" i="45"/>
  <c r="H5894" i="45"/>
  <c r="H5895" i="45"/>
  <c r="H5896" i="45"/>
  <c r="H5897" i="45"/>
  <c r="H5898" i="45"/>
  <c r="H5899" i="45"/>
  <c r="H5900" i="45"/>
  <c r="H5901" i="45"/>
  <c r="H5902" i="45"/>
  <c r="H5903" i="45"/>
  <c r="H5904" i="45"/>
  <c r="H5905" i="45"/>
  <c r="H5906" i="45"/>
  <c r="H5907" i="45"/>
  <c r="H5908" i="45"/>
  <c r="H5909" i="45"/>
  <c r="H5910" i="45"/>
  <c r="H5911" i="45"/>
  <c r="H5912" i="45"/>
  <c r="H5913" i="45"/>
  <c r="H5914" i="45"/>
  <c r="H5915" i="45"/>
  <c r="H5916" i="45"/>
  <c r="H5917" i="45"/>
  <c r="H5918" i="45"/>
  <c r="H5919" i="45"/>
  <c r="H5920" i="45"/>
  <c r="H5921" i="45"/>
  <c r="H5922" i="45"/>
  <c r="H5923" i="45"/>
  <c r="H5924" i="45"/>
  <c r="H5925" i="45"/>
  <c r="H5926" i="45"/>
  <c r="H5927" i="45"/>
  <c r="H5928" i="45"/>
  <c r="H5929" i="45"/>
  <c r="H5930" i="45"/>
  <c r="H5931" i="45"/>
  <c r="H5932" i="45"/>
  <c r="H5933" i="45"/>
  <c r="H5934" i="45"/>
  <c r="H5935" i="45"/>
  <c r="H5936" i="45"/>
  <c r="H5937" i="45"/>
  <c r="H5938" i="45"/>
  <c r="H5939" i="45"/>
  <c r="H5940" i="45"/>
  <c r="H5941" i="45"/>
  <c r="H5942" i="45"/>
  <c r="H5943" i="45"/>
  <c r="H5944" i="45"/>
  <c r="H5945" i="45"/>
  <c r="H5946" i="45"/>
  <c r="H5947" i="45"/>
  <c r="H5948" i="45"/>
  <c r="H5949" i="45"/>
  <c r="H5950" i="45"/>
  <c r="H5951" i="45"/>
  <c r="H5952" i="45"/>
  <c r="H5953" i="45"/>
  <c r="H5954" i="45"/>
  <c r="H5955" i="45"/>
  <c r="H5956" i="45"/>
  <c r="H5957" i="45"/>
  <c r="H5958" i="45"/>
  <c r="H5959" i="45"/>
  <c r="H5960" i="45"/>
  <c r="H5961" i="45"/>
  <c r="H5962" i="45"/>
  <c r="H5963" i="45"/>
  <c r="H5964" i="45"/>
  <c r="H5965" i="45"/>
  <c r="H5966" i="45"/>
  <c r="H5967" i="45"/>
  <c r="H5968" i="45"/>
  <c r="H5969" i="45"/>
  <c r="H5970" i="45"/>
  <c r="H5971" i="45"/>
  <c r="H5972" i="45"/>
  <c r="H5973" i="45"/>
  <c r="H5974" i="45"/>
  <c r="H5975" i="45"/>
  <c r="H5976" i="45"/>
  <c r="H5977" i="45"/>
  <c r="H5978" i="45"/>
  <c r="H5979" i="45"/>
  <c r="H5980" i="45"/>
  <c r="H5981" i="45"/>
  <c r="H5982" i="45"/>
  <c r="H5983" i="45"/>
  <c r="H5984" i="45"/>
  <c r="H5985" i="45"/>
  <c r="H5986" i="45"/>
  <c r="H5987" i="45"/>
  <c r="H5988" i="45"/>
  <c r="H5989" i="45"/>
  <c r="H5990" i="45"/>
  <c r="H5991" i="45"/>
  <c r="H5992" i="45"/>
  <c r="H5993" i="45"/>
  <c r="H5994" i="45"/>
  <c r="H5995" i="45"/>
  <c r="H5996" i="45"/>
  <c r="H5997" i="45"/>
  <c r="H5998" i="45"/>
  <c r="H5999" i="45"/>
  <c r="H6000" i="45"/>
  <c r="H6001" i="45"/>
  <c r="H6002" i="45"/>
  <c r="H6003" i="45"/>
  <c r="H6004" i="45"/>
  <c r="H6005" i="45"/>
  <c r="H6006" i="45"/>
  <c r="H6007" i="45"/>
  <c r="H6008" i="45"/>
  <c r="H6009" i="45"/>
  <c r="H6010" i="45"/>
  <c r="H6011" i="45"/>
  <c r="H6012" i="45"/>
  <c r="H6013" i="45"/>
  <c r="H6014" i="45"/>
  <c r="H6015" i="45"/>
  <c r="H6016" i="45"/>
  <c r="H6017" i="45"/>
  <c r="H6018" i="45"/>
  <c r="H6019" i="45"/>
  <c r="H6020" i="45"/>
  <c r="H6021" i="45"/>
  <c r="H6022" i="45"/>
  <c r="H6023" i="45"/>
  <c r="H6024" i="45"/>
  <c r="H6025" i="45"/>
  <c r="H6026" i="45"/>
  <c r="H6027" i="45"/>
  <c r="H6028" i="45"/>
  <c r="H6029" i="45"/>
  <c r="H6030" i="45"/>
  <c r="H6031" i="45"/>
  <c r="H6032" i="45"/>
  <c r="H6033" i="45"/>
  <c r="H6034" i="45"/>
  <c r="H6035" i="45"/>
  <c r="H6036" i="45"/>
  <c r="H6037" i="45"/>
  <c r="H6038" i="45"/>
  <c r="H6039" i="45"/>
  <c r="H6040" i="45"/>
  <c r="H6041" i="45"/>
  <c r="H6042" i="45"/>
  <c r="H6043" i="45"/>
  <c r="H6044" i="45"/>
  <c r="H6045" i="45"/>
  <c r="H6046" i="45"/>
  <c r="H6047" i="45"/>
  <c r="H6048" i="45"/>
  <c r="H6049" i="45"/>
  <c r="H6050" i="45"/>
  <c r="H6051" i="45"/>
  <c r="H6052" i="45"/>
  <c r="H6053" i="45"/>
  <c r="H6054" i="45"/>
  <c r="H6055" i="45"/>
  <c r="H6056" i="45"/>
  <c r="H6057" i="45"/>
  <c r="H6058" i="45"/>
  <c r="H6059" i="45"/>
  <c r="H6060" i="45"/>
  <c r="H6061" i="45"/>
  <c r="H6062" i="45"/>
  <c r="H6063" i="45"/>
  <c r="H6064" i="45"/>
  <c r="H6065" i="45"/>
  <c r="H6066" i="45"/>
  <c r="H6067" i="45"/>
  <c r="H6068" i="45"/>
  <c r="H6069" i="45"/>
  <c r="H6070" i="45"/>
  <c r="H6071" i="45"/>
  <c r="H6072" i="45"/>
  <c r="H6073" i="45"/>
  <c r="H6074" i="45"/>
  <c r="H6075" i="45"/>
  <c r="H6076" i="45"/>
  <c r="H6077" i="45"/>
  <c r="H6078" i="45"/>
  <c r="H6079" i="45"/>
  <c r="H6080" i="45"/>
  <c r="H6081" i="45"/>
  <c r="H6082" i="45"/>
  <c r="H6083" i="45"/>
  <c r="H6084" i="45"/>
  <c r="H6085" i="45"/>
  <c r="H6086" i="45"/>
  <c r="H6087" i="45"/>
  <c r="H6088" i="45"/>
  <c r="H6089" i="45"/>
  <c r="H6090" i="45"/>
  <c r="H6091" i="45"/>
  <c r="H6092" i="45"/>
  <c r="H6093" i="45"/>
  <c r="H6094" i="45"/>
  <c r="H6095" i="45"/>
  <c r="H6096" i="45"/>
  <c r="H6097" i="45"/>
  <c r="H6098" i="45"/>
  <c r="H6099" i="45"/>
  <c r="H6100" i="45"/>
  <c r="H6101" i="45"/>
  <c r="H6102" i="45"/>
  <c r="H6103" i="45"/>
  <c r="H6104" i="45"/>
  <c r="H6105" i="45"/>
  <c r="H6106" i="45"/>
  <c r="H6107" i="45"/>
  <c r="H6108" i="45"/>
  <c r="H6109" i="45"/>
  <c r="H6110" i="45"/>
  <c r="H6111" i="45"/>
  <c r="H6112" i="45"/>
  <c r="H6113" i="45"/>
  <c r="H6114" i="45"/>
  <c r="H6115" i="45"/>
  <c r="H6116" i="45"/>
  <c r="H6117" i="45"/>
  <c r="H6118" i="45"/>
  <c r="H6119" i="45"/>
  <c r="H6120" i="45"/>
  <c r="H6121" i="45"/>
  <c r="H6122" i="45"/>
  <c r="H6123" i="45"/>
  <c r="H6124" i="45"/>
  <c r="H6125" i="45"/>
  <c r="H6126" i="45"/>
  <c r="H6127" i="45"/>
  <c r="H6128" i="45"/>
  <c r="H6129" i="45"/>
  <c r="H6130" i="45"/>
  <c r="H6131" i="45"/>
  <c r="H6132" i="45"/>
  <c r="H6133" i="45"/>
  <c r="H6134" i="45"/>
  <c r="H6135" i="45"/>
  <c r="H6136" i="45"/>
  <c r="H6137" i="45"/>
  <c r="H6138" i="45"/>
  <c r="H6139" i="45"/>
  <c r="H6140" i="45"/>
  <c r="H6141" i="45"/>
  <c r="H6142" i="45"/>
  <c r="H6143" i="45"/>
  <c r="H6144" i="45"/>
  <c r="H6145" i="45"/>
  <c r="H6146" i="45"/>
  <c r="H6147" i="45"/>
  <c r="H6148" i="45"/>
  <c r="H6149" i="45"/>
  <c r="H6150" i="45"/>
  <c r="H6151" i="45"/>
  <c r="H6152" i="45"/>
  <c r="H6153" i="45"/>
  <c r="H6154" i="45"/>
  <c r="H6155" i="45"/>
  <c r="H6156" i="45"/>
  <c r="H6157" i="45"/>
  <c r="H6158" i="45"/>
  <c r="H6159" i="45"/>
  <c r="H6160" i="45"/>
  <c r="H6161" i="45"/>
  <c r="H6162" i="45"/>
  <c r="H6163" i="45"/>
  <c r="H6164" i="45"/>
  <c r="H6165" i="45"/>
  <c r="H6166" i="45"/>
  <c r="H6167" i="45"/>
  <c r="H6168" i="45"/>
  <c r="H6169" i="45"/>
  <c r="H6170" i="45"/>
  <c r="H6171" i="45"/>
  <c r="H6172" i="45"/>
  <c r="H6173" i="45"/>
  <c r="H6174" i="45"/>
  <c r="H6175" i="45"/>
  <c r="H6176" i="45"/>
  <c r="H6177" i="45"/>
  <c r="H6178" i="45"/>
  <c r="H6179" i="45"/>
  <c r="H6180" i="45"/>
  <c r="H6181" i="45"/>
  <c r="H6182" i="45"/>
  <c r="H6183" i="45"/>
  <c r="H6184" i="45"/>
  <c r="H6185" i="45"/>
  <c r="H6186" i="45"/>
  <c r="H6187" i="45"/>
  <c r="H6188" i="45"/>
  <c r="H6189" i="45"/>
  <c r="H6190" i="45"/>
  <c r="H6191" i="45"/>
  <c r="H6192" i="45"/>
  <c r="H6193" i="45"/>
  <c r="H6194" i="45"/>
  <c r="H6195" i="45"/>
  <c r="H6196" i="45"/>
  <c r="H6197" i="45"/>
  <c r="H6198" i="45"/>
  <c r="H6199" i="45"/>
  <c r="H6200" i="45"/>
  <c r="H6201" i="45"/>
  <c r="H6202" i="45"/>
  <c r="H6203" i="45"/>
  <c r="H6204" i="45"/>
  <c r="H6205" i="45"/>
  <c r="H6206" i="45"/>
  <c r="H6207" i="45"/>
  <c r="H6208" i="45"/>
  <c r="H6209" i="45"/>
  <c r="H6210" i="45"/>
  <c r="H6211" i="45"/>
  <c r="H6212" i="45"/>
  <c r="H6213" i="45"/>
  <c r="H6214" i="45"/>
  <c r="H6215" i="45"/>
  <c r="H6216" i="45"/>
  <c r="H6217" i="45"/>
  <c r="H6218" i="45"/>
  <c r="H6219" i="45"/>
  <c r="H6220" i="45"/>
  <c r="H6221" i="45"/>
  <c r="H6222" i="45"/>
  <c r="H6223" i="45"/>
  <c r="H6224" i="45"/>
  <c r="H6225" i="45"/>
  <c r="H6226" i="45"/>
  <c r="H6227" i="45"/>
  <c r="H6228" i="45"/>
  <c r="H6229" i="45"/>
  <c r="H6230" i="45"/>
  <c r="H6231" i="45"/>
  <c r="H6232" i="45"/>
  <c r="H6233" i="45"/>
  <c r="H6234" i="45"/>
  <c r="H6235" i="45"/>
  <c r="H6236" i="45"/>
  <c r="H6237" i="45"/>
  <c r="H6238" i="45"/>
  <c r="H6239" i="45"/>
  <c r="H6240" i="45"/>
  <c r="H6241" i="45"/>
  <c r="H6242" i="45"/>
  <c r="H6243" i="45"/>
  <c r="H6244" i="45"/>
  <c r="H6245" i="45"/>
  <c r="H6246" i="45"/>
  <c r="H6247" i="45"/>
  <c r="H6248" i="45"/>
  <c r="H6249" i="45"/>
  <c r="H6250" i="45"/>
  <c r="H6251" i="45"/>
  <c r="H6252" i="45"/>
  <c r="H6253" i="45"/>
  <c r="H6254" i="45"/>
  <c r="H6255" i="45"/>
  <c r="H6256" i="45"/>
  <c r="H6257" i="45"/>
  <c r="H6258" i="45"/>
  <c r="H6259" i="45"/>
  <c r="H6260" i="45"/>
  <c r="H6261" i="45"/>
  <c r="H6262" i="45"/>
  <c r="H6263" i="45"/>
  <c r="H6264" i="45"/>
  <c r="H6265" i="45"/>
  <c r="H6266" i="45"/>
  <c r="H6267" i="45"/>
  <c r="H6268" i="45"/>
  <c r="H6269" i="45"/>
  <c r="H6270" i="45"/>
  <c r="H6271" i="45"/>
  <c r="H6272" i="45"/>
  <c r="H6273" i="45"/>
  <c r="H6274" i="45"/>
  <c r="H6275" i="45"/>
  <c r="H6276" i="45"/>
  <c r="H6277" i="45"/>
  <c r="H6278" i="45"/>
  <c r="H6279" i="45"/>
  <c r="H6280" i="45"/>
  <c r="H6281" i="45"/>
  <c r="H6282" i="45"/>
  <c r="H6283" i="45"/>
  <c r="H6284" i="45"/>
  <c r="H6285" i="45"/>
  <c r="H6286" i="45"/>
  <c r="H6287" i="45"/>
  <c r="H6288" i="45"/>
  <c r="H6289" i="45"/>
  <c r="H6290" i="45"/>
  <c r="H6291" i="45"/>
  <c r="H6292" i="45"/>
  <c r="H6293" i="45"/>
  <c r="H6294" i="45"/>
  <c r="H6295" i="45"/>
  <c r="H6296" i="45"/>
  <c r="H6297" i="45"/>
  <c r="H6298" i="45"/>
  <c r="H6299" i="45"/>
  <c r="H6300" i="45"/>
  <c r="H6301" i="45"/>
  <c r="H6302" i="45"/>
  <c r="H6303" i="45"/>
  <c r="H6304" i="45"/>
  <c r="H6305" i="45"/>
  <c r="H6306" i="45"/>
  <c r="H6307" i="45"/>
  <c r="H6308" i="45"/>
  <c r="H6309" i="45"/>
  <c r="H6310" i="45"/>
  <c r="H6311" i="45"/>
  <c r="H6312" i="45"/>
  <c r="H6313" i="45"/>
  <c r="H6314" i="45"/>
  <c r="H6315" i="45"/>
  <c r="H6316" i="45"/>
  <c r="H6317" i="45"/>
  <c r="H6318" i="45"/>
  <c r="H6319" i="45"/>
  <c r="H6320" i="45"/>
  <c r="H6321" i="45"/>
  <c r="H6322" i="45"/>
  <c r="H6323" i="45"/>
  <c r="H6324" i="45"/>
  <c r="H6325" i="45"/>
  <c r="H6326" i="45"/>
  <c r="H6327" i="45"/>
  <c r="H6328" i="45"/>
  <c r="H6329" i="45"/>
  <c r="H6330" i="45"/>
  <c r="H6331" i="45"/>
  <c r="H6332" i="45"/>
  <c r="H6333" i="45"/>
  <c r="H6334" i="45"/>
  <c r="H6335" i="45"/>
  <c r="H6336" i="45"/>
  <c r="H6337" i="45"/>
  <c r="H6338" i="45"/>
  <c r="H6339" i="45"/>
  <c r="H6340" i="45"/>
  <c r="H6341" i="45"/>
  <c r="H6342" i="45"/>
  <c r="H6343" i="45"/>
  <c r="H6344" i="45"/>
  <c r="H6345" i="45"/>
  <c r="H6346" i="45"/>
  <c r="H6347" i="45"/>
  <c r="H6348" i="45"/>
  <c r="H6349" i="45"/>
  <c r="H6350" i="45"/>
  <c r="H6351" i="45"/>
  <c r="H6352" i="45"/>
  <c r="H6353" i="45"/>
  <c r="H6354" i="45"/>
  <c r="H6355" i="45"/>
  <c r="H6356" i="45"/>
  <c r="H6357" i="45"/>
  <c r="H6358" i="45"/>
  <c r="H6359" i="45"/>
  <c r="H6360" i="45"/>
  <c r="H6361" i="45"/>
  <c r="H6362" i="45"/>
  <c r="H6363" i="45"/>
  <c r="H6364" i="45"/>
  <c r="H6365" i="45"/>
  <c r="H6366" i="45"/>
  <c r="H6367" i="45"/>
  <c r="H6368" i="45"/>
  <c r="H6369" i="45"/>
  <c r="H6370" i="45"/>
  <c r="H6371" i="45"/>
  <c r="H6372" i="45"/>
  <c r="H6373" i="45"/>
  <c r="H6374" i="45"/>
  <c r="H6375" i="45"/>
  <c r="H6376" i="45"/>
  <c r="H6377" i="45"/>
  <c r="H6378" i="45"/>
  <c r="H6379" i="45"/>
  <c r="H6380" i="45"/>
  <c r="H6381" i="45"/>
  <c r="H6382" i="45"/>
  <c r="H6383" i="45"/>
  <c r="H6384" i="45"/>
  <c r="H6385" i="45"/>
  <c r="H6386" i="45"/>
  <c r="H6387" i="45"/>
  <c r="H6388" i="45"/>
  <c r="H6389" i="45"/>
  <c r="H6390" i="45"/>
  <c r="H6391" i="45"/>
  <c r="H6392" i="45"/>
  <c r="H6393" i="45"/>
  <c r="H6394" i="45"/>
  <c r="H6395" i="45"/>
  <c r="H6396" i="45"/>
  <c r="H6397" i="45"/>
  <c r="H6398" i="45"/>
  <c r="H6399" i="45"/>
  <c r="H6400" i="45"/>
  <c r="H6401" i="45"/>
  <c r="H6402" i="45"/>
  <c r="H6403" i="45"/>
  <c r="H6404" i="45"/>
  <c r="H6405" i="45"/>
  <c r="H6406" i="45"/>
  <c r="H6407" i="45"/>
  <c r="H6408" i="45"/>
  <c r="H6409" i="45"/>
  <c r="H6410" i="45"/>
  <c r="H6411" i="45"/>
  <c r="H6412" i="45"/>
  <c r="H6413" i="45"/>
  <c r="H6414" i="45"/>
  <c r="H6415" i="45"/>
  <c r="H6416" i="45"/>
  <c r="H6417" i="45"/>
  <c r="H6418" i="45"/>
  <c r="H6419" i="45"/>
  <c r="H6420" i="45"/>
  <c r="H6421" i="45"/>
  <c r="H6422" i="45"/>
  <c r="H6423" i="45"/>
  <c r="H6424" i="45"/>
  <c r="H6425" i="45"/>
  <c r="H6426" i="45"/>
  <c r="H6427" i="45"/>
  <c r="H6428" i="45"/>
  <c r="H6429" i="45"/>
  <c r="H6430" i="45"/>
  <c r="H6431" i="45"/>
  <c r="H6432" i="45"/>
  <c r="H6433" i="45"/>
  <c r="H6434" i="45"/>
  <c r="H6435" i="45"/>
  <c r="H6436" i="45"/>
  <c r="H6437" i="45"/>
  <c r="H6438" i="45"/>
  <c r="H6439" i="45"/>
  <c r="H6440" i="45"/>
  <c r="H6441" i="45"/>
  <c r="H6442" i="45"/>
  <c r="H6443" i="45"/>
  <c r="H6444" i="45"/>
  <c r="H6445" i="45"/>
  <c r="H6446" i="45"/>
  <c r="H6447" i="45"/>
  <c r="H6448" i="45"/>
  <c r="H6449" i="45"/>
  <c r="H6450" i="45"/>
  <c r="H6451" i="45"/>
  <c r="H6452" i="45"/>
  <c r="H6453" i="45"/>
  <c r="H6454" i="45"/>
  <c r="H6455" i="45"/>
  <c r="H6456" i="45"/>
  <c r="H6457" i="45"/>
  <c r="H6458" i="45"/>
  <c r="H6459" i="45"/>
  <c r="H6460" i="45"/>
  <c r="H6461" i="45"/>
  <c r="H6462" i="45"/>
  <c r="H6463" i="45"/>
  <c r="H6464" i="45"/>
  <c r="H6465" i="45"/>
  <c r="H6466" i="45"/>
  <c r="H6467" i="45"/>
  <c r="H6468" i="45"/>
  <c r="H6469" i="45"/>
  <c r="H6470" i="45"/>
  <c r="H6471" i="45"/>
  <c r="H6472" i="45"/>
  <c r="H6473" i="45"/>
  <c r="H6474" i="45"/>
  <c r="H6475" i="45"/>
  <c r="H6476" i="45"/>
  <c r="H6477" i="45"/>
  <c r="H6478" i="45"/>
  <c r="H6479" i="45"/>
  <c r="H6480" i="45"/>
  <c r="H6481" i="45"/>
  <c r="H6482" i="45"/>
  <c r="H6483" i="45"/>
  <c r="H6484" i="45"/>
  <c r="H6485" i="45"/>
  <c r="H6486" i="45"/>
  <c r="H6487" i="45"/>
  <c r="H6488" i="45"/>
  <c r="H6489" i="45"/>
  <c r="H6490" i="45"/>
  <c r="H6491" i="45"/>
  <c r="H6492" i="45"/>
  <c r="H6493" i="45"/>
  <c r="H6494" i="45"/>
  <c r="H6495" i="45"/>
  <c r="H6496" i="45"/>
  <c r="H6497" i="45"/>
  <c r="H6498" i="45"/>
  <c r="H6499" i="45"/>
  <c r="H6500" i="45"/>
  <c r="H6501" i="45"/>
  <c r="H6502" i="45"/>
  <c r="H6503" i="45"/>
  <c r="H6504" i="45"/>
  <c r="H6505" i="45"/>
  <c r="H6506" i="45"/>
  <c r="H6507" i="45"/>
  <c r="H6508" i="45"/>
  <c r="H6509" i="45"/>
  <c r="H6510" i="45"/>
  <c r="H6511" i="45"/>
  <c r="H6512" i="45"/>
  <c r="H6513" i="45"/>
  <c r="H6514" i="45"/>
  <c r="H6515" i="45"/>
  <c r="H6516" i="45"/>
  <c r="H6517" i="45"/>
  <c r="H6518" i="45"/>
  <c r="H6519" i="45"/>
  <c r="H6520" i="45"/>
  <c r="H6521" i="45"/>
  <c r="H6522" i="45"/>
  <c r="H6523" i="45"/>
  <c r="H6524" i="45"/>
  <c r="H6525" i="45"/>
  <c r="H6526" i="45"/>
  <c r="H6527" i="45"/>
  <c r="H6528" i="45"/>
  <c r="H6529" i="45"/>
  <c r="H6530" i="45"/>
  <c r="H6531" i="45"/>
  <c r="H6532" i="45"/>
  <c r="H6533" i="45"/>
  <c r="H6534" i="45"/>
  <c r="H6535" i="45"/>
  <c r="H6536" i="45"/>
  <c r="H6537" i="45"/>
  <c r="H6538" i="45"/>
  <c r="H6539" i="45"/>
  <c r="H6540" i="45"/>
  <c r="H6541" i="45"/>
  <c r="H6542" i="45"/>
  <c r="H6543" i="45"/>
  <c r="H6544" i="45"/>
  <c r="H6545" i="45"/>
  <c r="H6546" i="45"/>
  <c r="H6547" i="45"/>
  <c r="H6548" i="45"/>
  <c r="H6549" i="45"/>
  <c r="H6550" i="45"/>
  <c r="H6551" i="45"/>
  <c r="H6552" i="45"/>
  <c r="H6553" i="45"/>
  <c r="H6554" i="45"/>
  <c r="H6555" i="45"/>
  <c r="H6556" i="45"/>
  <c r="H6557" i="45"/>
  <c r="H6558" i="45"/>
  <c r="H6559" i="45"/>
  <c r="H6560" i="45"/>
  <c r="H6561" i="45"/>
  <c r="H6562" i="45"/>
  <c r="H6563" i="45"/>
  <c r="H6564" i="45"/>
  <c r="H6565" i="45"/>
  <c r="H6566" i="45"/>
  <c r="H6567" i="45"/>
  <c r="H6568" i="45"/>
  <c r="H6569" i="45"/>
  <c r="H6570" i="45"/>
  <c r="H6571" i="45"/>
  <c r="H6572" i="45"/>
  <c r="H6573" i="45"/>
  <c r="H6574" i="45"/>
  <c r="H6575" i="45"/>
  <c r="H6576" i="45"/>
  <c r="H6577" i="45"/>
  <c r="H6578" i="45"/>
  <c r="H6579" i="45"/>
  <c r="H6580" i="45"/>
  <c r="H6581" i="45"/>
  <c r="H6582" i="45"/>
  <c r="H6583" i="45"/>
  <c r="H6584" i="45"/>
  <c r="H6585" i="45"/>
  <c r="H6586" i="45"/>
  <c r="H6587" i="45"/>
  <c r="H6588" i="45"/>
  <c r="H6589" i="45"/>
  <c r="H6590" i="45"/>
  <c r="H6591" i="45"/>
  <c r="H6592" i="45"/>
  <c r="H6593" i="45"/>
  <c r="H6594" i="45"/>
  <c r="H6595" i="45"/>
  <c r="H6596" i="45"/>
  <c r="H6597" i="45"/>
  <c r="H6598" i="45"/>
  <c r="H6599" i="45"/>
  <c r="H6600" i="45"/>
  <c r="H6601" i="45"/>
  <c r="H6602" i="45"/>
  <c r="H6603" i="45"/>
  <c r="H6604" i="45"/>
  <c r="H6605" i="45"/>
  <c r="H6606" i="45"/>
  <c r="H6607" i="45"/>
  <c r="H6608" i="45"/>
  <c r="H6609" i="45"/>
  <c r="H6610" i="45"/>
  <c r="H6611" i="45"/>
  <c r="H6612" i="45"/>
  <c r="H6613" i="45"/>
  <c r="H6614" i="45"/>
  <c r="H6615" i="45"/>
  <c r="H6616" i="45"/>
  <c r="H6617" i="45"/>
  <c r="H6618" i="45"/>
  <c r="H6619" i="45"/>
  <c r="H6620" i="45"/>
  <c r="H6621" i="45"/>
  <c r="H6622" i="45"/>
  <c r="H6623" i="45"/>
  <c r="H6624" i="45"/>
  <c r="H6625" i="45"/>
  <c r="H6626" i="45"/>
  <c r="H6627" i="45"/>
  <c r="H6628" i="45"/>
  <c r="H6629" i="45"/>
  <c r="H6630" i="45"/>
  <c r="H6631" i="45"/>
  <c r="H6632" i="45"/>
  <c r="H6633" i="45"/>
  <c r="H6634" i="45"/>
  <c r="H6635" i="45"/>
  <c r="H6636" i="45"/>
  <c r="H6637" i="45"/>
  <c r="H6638" i="45"/>
  <c r="H6639" i="45"/>
  <c r="H6640" i="45"/>
  <c r="H6641" i="45"/>
  <c r="H6642" i="45"/>
  <c r="H6643" i="45"/>
  <c r="H6644" i="45"/>
  <c r="H6645" i="45"/>
  <c r="H6646" i="45"/>
  <c r="H6647" i="45"/>
  <c r="H6648" i="45"/>
  <c r="H6649" i="45"/>
  <c r="H6650" i="45"/>
  <c r="H6651" i="45"/>
  <c r="H6652" i="45"/>
  <c r="H6653" i="45"/>
  <c r="H6654" i="45"/>
  <c r="H6655" i="45"/>
  <c r="H6656" i="45"/>
  <c r="H6657" i="45"/>
  <c r="H6658" i="45"/>
  <c r="H6659" i="45"/>
  <c r="H6660" i="45"/>
  <c r="H6661" i="45"/>
  <c r="H6662" i="45"/>
  <c r="H6663" i="45"/>
  <c r="H6664" i="45"/>
  <c r="H6665" i="45"/>
  <c r="H6666" i="45"/>
  <c r="H6667" i="45"/>
  <c r="H6668" i="45"/>
  <c r="H6669" i="45"/>
  <c r="H6670" i="45"/>
  <c r="H6671" i="45"/>
  <c r="H6672" i="45"/>
  <c r="H6673" i="45"/>
  <c r="H6674" i="45"/>
  <c r="H6675" i="45"/>
  <c r="H6676" i="45"/>
  <c r="H6677" i="45"/>
  <c r="H6678" i="45"/>
  <c r="H6679" i="45"/>
  <c r="H6680" i="45"/>
  <c r="H6681" i="45"/>
  <c r="H6682" i="45"/>
  <c r="H6683" i="45"/>
  <c r="H6684" i="45"/>
  <c r="H6685" i="45"/>
  <c r="H6686" i="45"/>
  <c r="H6687" i="45"/>
  <c r="H6688" i="45"/>
  <c r="H6689" i="45"/>
  <c r="H6690" i="45"/>
  <c r="H6691" i="45"/>
  <c r="H6692" i="45"/>
  <c r="H6693" i="45"/>
  <c r="H6694" i="45"/>
  <c r="H6695" i="45"/>
  <c r="H6696" i="45"/>
  <c r="H6697" i="45"/>
  <c r="H6698" i="45"/>
  <c r="H6699" i="45"/>
  <c r="H6700" i="45"/>
  <c r="H6701" i="45"/>
  <c r="H6702" i="45"/>
  <c r="H6703" i="45"/>
  <c r="H6704" i="45"/>
  <c r="H6705" i="45"/>
  <c r="H6706" i="45"/>
  <c r="H6707" i="45"/>
  <c r="H6708" i="45"/>
  <c r="H6709" i="45"/>
  <c r="H6710" i="45"/>
  <c r="H6711" i="45"/>
  <c r="H6712" i="45"/>
  <c r="H6713" i="45"/>
  <c r="H6714" i="45"/>
  <c r="H6715" i="45"/>
  <c r="H6716" i="45"/>
  <c r="H6717" i="45"/>
  <c r="H6718" i="45"/>
  <c r="H6719" i="45"/>
  <c r="H6720" i="45"/>
  <c r="H6721" i="45"/>
  <c r="H6722" i="45"/>
  <c r="H6723" i="45"/>
  <c r="H6724" i="45"/>
  <c r="H6725" i="45"/>
  <c r="H6726" i="45"/>
  <c r="H6727" i="45"/>
  <c r="H6728" i="45"/>
  <c r="H6729" i="45"/>
  <c r="H6730" i="45"/>
  <c r="H6731" i="45"/>
  <c r="H6732" i="45"/>
  <c r="H6733" i="45"/>
  <c r="H6734" i="45"/>
  <c r="H6735" i="45"/>
  <c r="H6736" i="45"/>
  <c r="H6737" i="45"/>
  <c r="H6738" i="45"/>
  <c r="H6739" i="45"/>
  <c r="H6740" i="45"/>
  <c r="H6741" i="45"/>
  <c r="H6742" i="45"/>
  <c r="H6743" i="45"/>
  <c r="H6744" i="45"/>
  <c r="H6745" i="45"/>
  <c r="H6746" i="45"/>
  <c r="H6747" i="45"/>
  <c r="H6748" i="45"/>
  <c r="H6749" i="45"/>
  <c r="H6750" i="45"/>
  <c r="H6751" i="45"/>
  <c r="H6752" i="45"/>
  <c r="H6753" i="45"/>
  <c r="H6754" i="45"/>
  <c r="H6755" i="45"/>
  <c r="H6756" i="45"/>
  <c r="H6757" i="45"/>
  <c r="H6758" i="45"/>
  <c r="H6759" i="45"/>
  <c r="H6760" i="45"/>
  <c r="H6761" i="45"/>
  <c r="H6762" i="45"/>
  <c r="H6763" i="45"/>
  <c r="H6764" i="45"/>
  <c r="H6765" i="45"/>
  <c r="H6766" i="45"/>
  <c r="H6767" i="45"/>
  <c r="H6768" i="45"/>
  <c r="H6769" i="45"/>
  <c r="H6770" i="45"/>
  <c r="H6771" i="45"/>
  <c r="H6772" i="45"/>
  <c r="H6773" i="45"/>
  <c r="H6774" i="45"/>
  <c r="H6775" i="45"/>
  <c r="H6776" i="45"/>
  <c r="H6777" i="45"/>
  <c r="H6778" i="45"/>
  <c r="H6779" i="45"/>
  <c r="H6780" i="45"/>
  <c r="H6781" i="45"/>
  <c r="H6782" i="45"/>
  <c r="H6783" i="45"/>
  <c r="H6784" i="45"/>
  <c r="H6785" i="45"/>
  <c r="H6786" i="45"/>
  <c r="H6787" i="45"/>
  <c r="H6788" i="45"/>
  <c r="H6789" i="45"/>
  <c r="H6790" i="45"/>
  <c r="H6791" i="45"/>
  <c r="H6792" i="45"/>
  <c r="H6793" i="45"/>
  <c r="H6794" i="45"/>
  <c r="H6795" i="45"/>
  <c r="H6796" i="45"/>
  <c r="H6797" i="45"/>
  <c r="H6798" i="45"/>
  <c r="H6799" i="45"/>
  <c r="H6800" i="45"/>
  <c r="H6801" i="45"/>
  <c r="H6802" i="45"/>
  <c r="H6803" i="45"/>
  <c r="H6804" i="45"/>
  <c r="H6805" i="45"/>
  <c r="H6806" i="45"/>
  <c r="H6807" i="45"/>
  <c r="H6808" i="45"/>
  <c r="H6809" i="45"/>
  <c r="H6810" i="45"/>
  <c r="H6811" i="45"/>
  <c r="H6812" i="45"/>
  <c r="H6813" i="45"/>
  <c r="H6814" i="45"/>
  <c r="H6815" i="45"/>
  <c r="H6816" i="45"/>
  <c r="H6817" i="45"/>
  <c r="H6818" i="45"/>
  <c r="H6819" i="45"/>
  <c r="H6820" i="45"/>
  <c r="H6821" i="45"/>
  <c r="H6822" i="45"/>
  <c r="H6823" i="45"/>
  <c r="H6824" i="45"/>
  <c r="H6825" i="45"/>
  <c r="H6826" i="45"/>
  <c r="H6827" i="45"/>
  <c r="H6828" i="45"/>
  <c r="H6829" i="45"/>
  <c r="H6830" i="45"/>
  <c r="H6831" i="45"/>
  <c r="H6832" i="45"/>
  <c r="H6833" i="45"/>
  <c r="H6834" i="45"/>
  <c r="H6835" i="45"/>
  <c r="H6836" i="45"/>
  <c r="H6837" i="45"/>
  <c r="H6838" i="45"/>
  <c r="H6839" i="45"/>
  <c r="H6840" i="45"/>
  <c r="H6841" i="45"/>
  <c r="H6842" i="45"/>
  <c r="H6843" i="45"/>
  <c r="H6844" i="45"/>
  <c r="H6845" i="45"/>
  <c r="H6846" i="45"/>
  <c r="H6847" i="45"/>
  <c r="H6848" i="45"/>
  <c r="H6849" i="45"/>
  <c r="H6850" i="45"/>
  <c r="H6851" i="45"/>
  <c r="H6852" i="45"/>
  <c r="H6853" i="45"/>
  <c r="H6854" i="45"/>
  <c r="H6855" i="45"/>
  <c r="H6856" i="45"/>
  <c r="H6857" i="45"/>
  <c r="H6858" i="45"/>
  <c r="H6859" i="45"/>
  <c r="H6860" i="45"/>
  <c r="H6861" i="45"/>
  <c r="H6862" i="45"/>
  <c r="H6863" i="45"/>
  <c r="H6864" i="45"/>
  <c r="H6865" i="45"/>
  <c r="H6866" i="45"/>
  <c r="H6867" i="45"/>
  <c r="H6868" i="45"/>
  <c r="H6869" i="45"/>
  <c r="H6870" i="45"/>
  <c r="H6871" i="45"/>
  <c r="H6872" i="45"/>
  <c r="H6873" i="45"/>
  <c r="H6874" i="45"/>
  <c r="H6875" i="45"/>
  <c r="H6876" i="45"/>
  <c r="H6877" i="45"/>
  <c r="H6878" i="45"/>
  <c r="H6879" i="45"/>
  <c r="H6880" i="45"/>
  <c r="H6881" i="45"/>
  <c r="H6882" i="45"/>
  <c r="H6883" i="45"/>
  <c r="H6884" i="45"/>
  <c r="H6885" i="45"/>
  <c r="H6886" i="45"/>
  <c r="H6887" i="45"/>
  <c r="H6888" i="45"/>
  <c r="H6889" i="45"/>
  <c r="H6890" i="45"/>
  <c r="H6891" i="45"/>
  <c r="H6892" i="45"/>
  <c r="H6893" i="45"/>
  <c r="H6894" i="45"/>
  <c r="H6895" i="45"/>
  <c r="H6896" i="45"/>
  <c r="H6897" i="45"/>
  <c r="H6898" i="45"/>
  <c r="H6899" i="45"/>
  <c r="H6900" i="45"/>
  <c r="H6901" i="45"/>
  <c r="H6902" i="45"/>
  <c r="H6903" i="45"/>
  <c r="H6904" i="45"/>
  <c r="H6905" i="45"/>
  <c r="H6906" i="45"/>
  <c r="H6907" i="45"/>
  <c r="H6908" i="45"/>
  <c r="H6909" i="45"/>
  <c r="H6910" i="45"/>
  <c r="H6911" i="45"/>
  <c r="H6912" i="45"/>
  <c r="H6913" i="45"/>
  <c r="H6914" i="45"/>
  <c r="H6915" i="45"/>
  <c r="H6916" i="45"/>
  <c r="H6917" i="45"/>
  <c r="H6918" i="45"/>
  <c r="H6919" i="45"/>
  <c r="H6920" i="45"/>
  <c r="H6921" i="45"/>
  <c r="H6922" i="45"/>
  <c r="H6923" i="45"/>
  <c r="H6924" i="45"/>
  <c r="H6925" i="45"/>
  <c r="H6926" i="45"/>
  <c r="H6927" i="45"/>
  <c r="H6928" i="45"/>
  <c r="H6929" i="45"/>
  <c r="H6930" i="45"/>
  <c r="H6931" i="45"/>
  <c r="H6932" i="45"/>
  <c r="H6933" i="45"/>
  <c r="H6934" i="45"/>
  <c r="H6935" i="45"/>
  <c r="H6936" i="45"/>
  <c r="H6937" i="45"/>
  <c r="H6938" i="45"/>
  <c r="H6939" i="45"/>
  <c r="H6940" i="45"/>
  <c r="H6941" i="45"/>
  <c r="H6942" i="45"/>
  <c r="H6943" i="45"/>
  <c r="H6944" i="45"/>
  <c r="H6945" i="45"/>
  <c r="H6946" i="45"/>
  <c r="H6947" i="45"/>
  <c r="H6948" i="45"/>
  <c r="H6949" i="45"/>
  <c r="H6950" i="45"/>
  <c r="H6951" i="45"/>
  <c r="H6952" i="45"/>
  <c r="H6953" i="45"/>
  <c r="H6954" i="45"/>
  <c r="H6955" i="45"/>
  <c r="H6956" i="45"/>
  <c r="H6957" i="45"/>
  <c r="H6958" i="45"/>
  <c r="H6959" i="45"/>
  <c r="H6960" i="45"/>
  <c r="H6961" i="45"/>
  <c r="H6962" i="45"/>
  <c r="H6963" i="45"/>
  <c r="H6964" i="45"/>
  <c r="H6965" i="45"/>
  <c r="H6966" i="45"/>
  <c r="H6967" i="45"/>
  <c r="H6968" i="45"/>
  <c r="H6969" i="45"/>
  <c r="H6970" i="45"/>
  <c r="H6971" i="45"/>
  <c r="H6972" i="45"/>
  <c r="H6973" i="45"/>
  <c r="H6974" i="45"/>
  <c r="H6975" i="45"/>
  <c r="H6976" i="45"/>
  <c r="H6977" i="45"/>
  <c r="H6978" i="45"/>
  <c r="H6979" i="45"/>
  <c r="H6980" i="45"/>
  <c r="H6981" i="45"/>
  <c r="H6982" i="45"/>
  <c r="H6983" i="45"/>
  <c r="H6984" i="45"/>
  <c r="H6985" i="45"/>
  <c r="H6986" i="45"/>
  <c r="H6987" i="45"/>
  <c r="H6988" i="45"/>
  <c r="H6989" i="45"/>
  <c r="H6990" i="45"/>
  <c r="H6991" i="45"/>
  <c r="H6992" i="45"/>
  <c r="H6993" i="45"/>
  <c r="H6994" i="45"/>
  <c r="H6995" i="45"/>
  <c r="H6996" i="45"/>
  <c r="H6997" i="45"/>
  <c r="H6998" i="45"/>
  <c r="H6999" i="45"/>
  <c r="H7000" i="45"/>
  <c r="H7001" i="45"/>
  <c r="H7002" i="45"/>
  <c r="H7003" i="45"/>
  <c r="H7004" i="45"/>
  <c r="H7005" i="45"/>
  <c r="H7006" i="45"/>
  <c r="H7007" i="45"/>
  <c r="H7008" i="45"/>
  <c r="H7009" i="45"/>
  <c r="H7010" i="45"/>
  <c r="H7011" i="45"/>
  <c r="H7012" i="45"/>
  <c r="H7013" i="45"/>
  <c r="H7014" i="45"/>
  <c r="H7015" i="45"/>
  <c r="H7016" i="45"/>
  <c r="H7017" i="45"/>
  <c r="H7018" i="45"/>
  <c r="H7019" i="45"/>
  <c r="H7020" i="45"/>
  <c r="H7021" i="45"/>
  <c r="H7022" i="45"/>
  <c r="H7023" i="45"/>
  <c r="H7024" i="45"/>
  <c r="H7025" i="45"/>
  <c r="H7026" i="45"/>
  <c r="H7027" i="45"/>
  <c r="H7028" i="45"/>
  <c r="H7029" i="45"/>
  <c r="H7030" i="45"/>
  <c r="H7031" i="45"/>
  <c r="H7032" i="45"/>
  <c r="H7033" i="45"/>
  <c r="H7034" i="45"/>
  <c r="H7035" i="45"/>
  <c r="H7036" i="45"/>
  <c r="H7037" i="45"/>
  <c r="H7038" i="45"/>
  <c r="H7039" i="45"/>
  <c r="H7040" i="45"/>
  <c r="H7041" i="45"/>
  <c r="H7042" i="45"/>
  <c r="H7043" i="45"/>
  <c r="H7044" i="45"/>
  <c r="H7045" i="45"/>
  <c r="H7046" i="45"/>
  <c r="H7047" i="45"/>
  <c r="H7048" i="45"/>
  <c r="H7049" i="45"/>
  <c r="H7050" i="45"/>
  <c r="H7051" i="45"/>
  <c r="H7052" i="45"/>
  <c r="H7053" i="45"/>
  <c r="H7054" i="45"/>
  <c r="H7055" i="45"/>
  <c r="H7056" i="45"/>
  <c r="H7057" i="45"/>
  <c r="H7058" i="45"/>
  <c r="H7059" i="45"/>
  <c r="H7060" i="45"/>
  <c r="H7061" i="45"/>
  <c r="H7062" i="45"/>
  <c r="H7063" i="45"/>
  <c r="H7064" i="45"/>
  <c r="H7065" i="45"/>
  <c r="H7066" i="45"/>
  <c r="H7067" i="45"/>
  <c r="H7068" i="45"/>
  <c r="H7069" i="45"/>
  <c r="H7070" i="45"/>
  <c r="H7071" i="45"/>
  <c r="H7072" i="45"/>
  <c r="H7073" i="45"/>
  <c r="H7074" i="45"/>
  <c r="H7075" i="45"/>
  <c r="H7076" i="45"/>
  <c r="H7077" i="45"/>
  <c r="H7078" i="45"/>
  <c r="H7079" i="45"/>
  <c r="H7080" i="45"/>
  <c r="H7081" i="45"/>
  <c r="H7082" i="45"/>
  <c r="H7083" i="45"/>
  <c r="H7084" i="45"/>
  <c r="H7085" i="45"/>
  <c r="H7086" i="45"/>
  <c r="H7087" i="45"/>
  <c r="H7088" i="45"/>
  <c r="H7089" i="45"/>
  <c r="H7090" i="45"/>
  <c r="H7091" i="45"/>
  <c r="H7092" i="45"/>
  <c r="H7093" i="45"/>
  <c r="H7094" i="45"/>
  <c r="H7095" i="45"/>
  <c r="H7096" i="45"/>
  <c r="H7097" i="45"/>
  <c r="H7098" i="45"/>
  <c r="H7099" i="45"/>
  <c r="H7100" i="45"/>
  <c r="H7101" i="45"/>
  <c r="H7102" i="45"/>
  <c r="H7103" i="45"/>
  <c r="H7104" i="45"/>
  <c r="H7105" i="45"/>
  <c r="H7106" i="45"/>
  <c r="H7107" i="45"/>
  <c r="H7108" i="45"/>
  <c r="H7109" i="45"/>
  <c r="H7110" i="45"/>
  <c r="H7111" i="45"/>
  <c r="H7112" i="45"/>
  <c r="H7113" i="45"/>
  <c r="H7114" i="45"/>
  <c r="H7115" i="45"/>
  <c r="H7116" i="45"/>
  <c r="H7117" i="45"/>
  <c r="H7118" i="45"/>
  <c r="H7119" i="45"/>
  <c r="H7120" i="45"/>
  <c r="H7121" i="45"/>
  <c r="H7122" i="45"/>
  <c r="H7123" i="45"/>
  <c r="H7124" i="45"/>
  <c r="H7125" i="45"/>
  <c r="H7126" i="45"/>
  <c r="H7127" i="45"/>
  <c r="H7128" i="45"/>
  <c r="H7129" i="45"/>
  <c r="H7130" i="45"/>
  <c r="H7131" i="45"/>
  <c r="H7132" i="45"/>
  <c r="H7133" i="45"/>
  <c r="H7134" i="45"/>
  <c r="H7135" i="45"/>
  <c r="H7136" i="45"/>
  <c r="H7137" i="45"/>
  <c r="H7138" i="45"/>
  <c r="H7139" i="45"/>
  <c r="H7140" i="45"/>
  <c r="H7141" i="45"/>
  <c r="H7142" i="45"/>
  <c r="H7143" i="45"/>
  <c r="H7144" i="45"/>
  <c r="H7145" i="45"/>
  <c r="H7146" i="45"/>
  <c r="H7147" i="45"/>
  <c r="H7148" i="45"/>
  <c r="H7149" i="45"/>
  <c r="H7150" i="45"/>
  <c r="H7151" i="45"/>
  <c r="H7152" i="45"/>
  <c r="H7153" i="45"/>
  <c r="H7154" i="45"/>
  <c r="H7155" i="45"/>
  <c r="H7156" i="45"/>
  <c r="H7157" i="45"/>
  <c r="H7158" i="45"/>
  <c r="H7159" i="45"/>
  <c r="H7160" i="45"/>
  <c r="H7161" i="45"/>
  <c r="H7162" i="45"/>
  <c r="H7163" i="45"/>
  <c r="H7164" i="45"/>
  <c r="H7165" i="45"/>
  <c r="H7166" i="45"/>
  <c r="H7167" i="45"/>
  <c r="H7168" i="45"/>
  <c r="H7169" i="45"/>
  <c r="H7170" i="45"/>
  <c r="H7171" i="45"/>
  <c r="H7172" i="45"/>
  <c r="H7173" i="45"/>
  <c r="H7174" i="45"/>
  <c r="H7175" i="45"/>
  <c r="H7176" i="45"/>
  <c r="H7177" i="45"/>
  <c r="H7178" i="45"/>
  <c r="H7179" i="45"/>
  <c r="H7180" i="45"/>
  <c r="H7181" i="45"/>
  <c r="H7182" i="45"/>
  <c r="H7183" i="45"/>
  <c r="H7184" i="45"/>
  <c r="H7185" i="45"/>
  <c r="H7186" i="45"/>
  <c r="H7187" i="45"/>
  <c r="H7188" i="45"/>
  <c r="H7189" i="45"/>
  <c r="H7190" i="45"/>
  <c r="H7191" i="45"/>
  <c r="H7192" i="45"/>
  <c r="H7193" i="45"/>
  <c r="H7194" i="45"/>
  <c r="H7195" i="45"/>
  <c r="H7196" i="45"/>
  <c r="H7197" i="45"/>
  <c r="H7198" i="45"/>
  <c r="H7199" i="45"/>
  <c r="H7200" i="45"/>
  <c r="H7201" i="45"/>
  <c r="H7202" i="45"/>
  <c r="H7203" i="45"/>
  <c r="H7204" i="45"/>
  <c r="H7205" i="45"/>
  <c r="H7206" i="45"/>
  <c r="H7207" i="45"/>
  <c r="H7208" i="45"/>
  <c r="H7209" i="45"/>
  <c r="H7210" i="45"/>
  <c r="H7211" i="45"/>
  <c r="H7212" i="45"/>
  <c r="H7213" i="45"/>
  <c r="H7214" i="45"/>
  <c r="H7215" i="45"/>
  <c r="H7216" i="45"/>
  <c r="H7217" i="45"/>
  <c r="H7218" i="45"/>
  <c r="H7219" i="45"/>
  <c r="H7220" i="45"/>
  <c r="H7221" i="45"/>
  <c r="H7222" i="45"/>
  <c r="H7223" i="45"/>
  <c r="H7224" i="45"/>
  <c r="H7225" i="45"/>
  <c r="H7226" i="45"/>
  <c r="H7227" i="45"/>
  <c r="H7228" i="45"/>
  <c r="H7229" i="45"/>
  <c r="H7230" i="45"/>
  <c r="H7231" i="45"/>
  <c r="H7232" i="45"/>
  <c r="H7233" i="45"/>
  <c r="H7234" i="45"/>
  <c r="H7235" i="45"/>
  <c r="H7236" i="45"/>
  <c r="H7237" i="45"/>
  <c r="H7238" i="45"/>
  <c r="H7239" i="45"/>
  <c r="H7240" i="45"/>
  <c r="H7241" i="45"/>
  <c r="H7242" i="45"/>
  <c r="H7243" i="45"/>
  <c r="H7244" i="45"/>
  <c r="H7245" i="45"/>
  <c r="H7246" i="45"/>
  <c r="H7247" i="45"/>
  <c r="H7248" i="45"/>
  <c r="H7249" i="45"/>
  <c r="H7250" i="45"/>
  <c r="H7251" i="45"/>
  <c r="H7252" i="45"/>
  <c r="H7253" i="45"/>
  <c r="H7254" i="45"/>
  <c r="H7255" i="45"/>
  <c r="H7256" i="45"/>
  <c r="H7257" i="45"/>
  <c r="H7258" i="45"/>
  <c r="H7259" i="45"/>
  <c r="H7260" i="45"/>
  <c r="H7261" i="45"/>
  <c r="H7262" i="45"/>
  <c r="H7263" i="45"/>
  <c r="H7264" i="45"/>
  <c r="H7265" i="45"/>
  <c r="H7266" i="45"/>
  <c r="H7267" i="45"/>
  <c r="H7268" i="45"/>
  <c r="H7269" i="45"/>
  <c r="H7270" i="45"/>
  <c r="H7271" i="45"/>
  <c r="H7272" i="45"/>
  <c r="H7273" i="45"/>
  <c r="H7274" i="45"/>
  <c r="H7275" i="45"/>
  <c r="H7276" i="45"/>
  <c r="H7277" i="45"/>
  <c r="H7278" i="45"/>
  <c r="H7279" i="45"/>
  <c r="H7280" i="45"/>
  <c r="H7281" i="45"/>
  <c r="H7282" i="45"/>
  <c r="H7283" i="45"/>
  <c r="H7284" i="45"/>
  <c r="H7285" i="45"/>
  <c r="H7286" i="45"/>
  <c r="H7287" i="45"/>
  <c r="H7288" i="45"/>
  <c r="H7289" i="45"/>
  <c r="H7290" i="45"/>
  <c r="H7291" i="45"/>
  <c r="H7292" i="45"/>
  <c r="H7293" i="45"/>
  <c r="H7294" i="45"/>
  <c r="H7295" i="45"/>
  <c r="H7296" i="45"/>
  <c r="H7297" i="45"/>
  <c r="H7298" i="45"/>
  <c r="H7299" i="45"/>
  <c r="H7300" i="45"/>
  <c r="H7301" i="45"/>
  <c r="H7302" i="45"/>
  <c r="H7303" i="45"/>
  <c r="H7304" i="45"/>
  <c r="H7305" i="45"/>
  <c r="H7306" i="45"/>
  <c r="H7307" i="45"/>
  <c r="H7308" i="45"/>
  <c r="H7309" i="45"/>
  <c r="H7310" i="45"/>
  <c r="H7311" i="45"/>
  <c r="H7312" i="45"/>
  <c r="H7313" i="45"/>
  <c r="H7314" i="45"/>
  <c r="H7315" i="45"/>
  <c r="H7316" i="45"/>
  <c r="H7317" i="45"/>
  <c r="H7318" i="45"/>
  <c r="H7319" i="45"/>
  <c r="H7320" i="45"/>
  <c r="H7321" i="45"/>
  <c r="H7322" i="45"/>
  <c r="H7323" i="45"/>
  <c r="H7324" i="45"/>
  <c r="H7325" i="45"/>
  <c r="H7326" i="45"/>
  <c r="H7327" i="45"/>
  <c r="H7328" i="45"/>
  <c r="H7329" i="45"/>
  <c r="H7330" i="45"/>
  <c r="H7331" i="45"/>
  <c r="H7332" i="45"/>
  <c r="H7333" i="45"/>
  <c r="H7334" i="45"/>
  <c r="H7335" i="45"/>
  <c r="H7336" i="45"/>
  <c r="H7337" i="45"/>
  <c r="H7338" i="45"/>
  <c r="H7339" i="45"/>
  <c r="H7340" i="45"/>
  <c r="H7341" i="45"/>
  <c r="H7342" i="45"/>
  <c r="H7343" i="45"/>
  <c r="H7344" i="45"/>
  <c r="H7345" i="45"/>
  <c r="H7346" i="45"/>
  <c r="H7347" i="45"/>
  <c r="H7348" i="45"/>
  <c r="H7349" i="45"/>
  <c r="H7350" i="45"/>
  <c r="H7351" i="45"/>
  <c r="H7352" i="45"/>
  <c r="H7353" i="45"/>
  <c r="H7354" i="45"/>
  <c r="H7355" i="45"/>
  <c r="H7356" i="45"/>
  <c r="H7357" i="45"/>
  <c r="H7358" i="45"/>
  <c r="H7359" i="45"/>
  <c r="H7360" i="45"/>
  <c r="H7361" i="45"/>
  <c r="H7362" i="45"/>
  <c r="H7363" i="45"/>
  <c r="H7364" i="45"/>
  <c r="H7365" i="45"/>
  <c r="H7366" i="45"/>
  <c r="H7367" i="45"/>
  <c r="H7368" i="45"/>
  <c r="H7369" i="45"/>
  <c r="H7370" i="45"/>
  <c r="H7371" i="45"/>
  <c r="H7372" i="45"/>
  <c r="H7373" i="45"/>
  <c r="H7374" i="45"/>
  <c r="H7375" i="45"/>
  <c r="H7376" i="45"/>
  <c r="H7377" i="45"/>
  <c r="H7378" i="45"/>
  <c r="H7379" i="45"/>
  <c r="H7380" i="45"/>
  <c r="H7381" i="45"/>
  <c r="H7382" i="45"/>
  <c r="H7383" i="45"/>
  <c r="H7384" i="45"/>
  <c r="H7385" i="45"/>
  <c r="H7386" i="45"/>
  <c r="H7387" i="45"/>
  <c r="H7388" i="45"/>
  <c r="H7389" i="45"/>
  <c r="H7390" i="45"/>
  <c r="H7391" i="45"/>
  <c r="H7392" i="45"/>
  <c r="H7393" i="45"/>
  <c r="H7394" i="45"/>
  <c r="H7395" i="45"/>
  <c r="H7396" i="45"/>
  <c r="H7397" i="45"/>
  <c r="H7398" i="45"/>
  <c r="H7399" i="45"/>
  <c r="H7400" i="45"/>
  <c r="H7401" i="45"/>
  <c r="H7402" i="45"/>
  <c r="H7403" i="45"/>
  <c r="H7404" i="45"/>
  <c r="H7405" i="45"/>
  <c r="H7406" i="45"/>
  <c r="H7407" i="45"/>
  <c r="H7408" i="45"/>
  <c r="H7409" i="45"/>
  <c r="H7410" i="45"/>
  <c r="H7411" i="45"/>
  <c r="H7412" i="45"/>
  <c r="H7413" i="45"/>
  <c r="H7414" i="45"/>
  <c r="H7415" i="45"/>
  <c r="H7416" i="45"/>
  <c r="H7417" i="45"/>
  <c r="H7418" i="45"/>
  <c r="H7419" i="45"/>
  <c r="H7420" i="45"/>
  <c r="H7421" i="45"/>
  <c r="H7422" i="45"/>
  <c r="H7423" i="45"/>
  <c r="H7424" i="45"/>
  <c r="H7425" i="45"/>
  <c r="H7426" i="45"/>
  <c r="H7427" i="45"/>
  <c r="H7428" i="45"/>
  <c r="H7429" i="45"/>
  <c r="H7430" i="45"/>
  <c r="H7431" i="45"/>
  <c r="H7432" i="45"/>
  <c r="H7433" i="45"/>
  <c r="H7434" i="45"/>
  <c r="H7435" i="45"/>
  <c r="H7436" i="45"/>
  <c r="H7437" i="45"/>
  <c r="H7438" i="45"/>
  <c r="H7439" i="45"/>
  <c r="H7440" i="45"/>
  <c r="H7441" i="45"/>
  <c r="H7442" i="45"/>
  <c r="H7443" i="45"/>
  <c r="H7444" i="45"/>
  <c r="H7445" i="45"/>
  <c r="H7446" i="45"/>
  <c r="H7447" i="45"/>
  <c r="H7448" i="45"/>
  <c r="H7449" i="45"/>
  <c r="H7450" i="45"/>
  <c r="H7451" i="45"/>
  <c r="H7452" i="45"/>
  <c r="H7453" i="45"/>
  <c r="H7454" i="45"/>
  <c r="H7455" i="45"/>
  <c r="H7456" i="45"/>
  <c r="H7457" i="45"/>
  <c r="H7458" i="45"/>
  <c r="H7459" i="45"/>
  <c r="H7460" i="45"/>
  <c r="H7461" i="45"/>
  <c r="H7462" i="45"/>
  <c r="H7463" i="45"/>
  <c r="H7464" i="45"/>
  <c r="H7465" i="45"/>
  <c r="H7466" i="45"/>
  <c r="H7467" i="45"/>
  <c r="H7468" i="45"/>
  <c r="H7469" i="45"/>
  <c r="H7470" i="45"/>
  <c r="H7471" i="45"/>
  <c r="H7472" i="45"/>
  <c r="H7473" i="45"/>
  <c r="H7474" i="45"/>
  <c r="H7475" i="45"/>
  <c r="H7476" i="45"/>
  <c r="H7477" i="45"/>
  <c r="H7478" i="45"/>
  <c r="H7479" i="45"/>
  <c r="H7480" i="45"/>
  <c r="H7481" i="45"/>
  <c r="H7482" i="45"/>
  <c r="H7483" i="45"/>
  <c r="H7484" i="45"/>
  <c r="H7485" i="45"/>
  <c r="H7486" i="45"/>
  <c r="H7487" i="45"/>
  <c r="H7488" i="45"/>
  <c r="H7489" i="45"/>
  <c r="H7490" i="45"/>
  <c r="H7491" i="45"/>
  <c r="H7492" i="45"/>
  <c r="H7493" i="45"/>
  <c r="H7494" i="45"/>
  <c r="H7495" i="45"/>
  <c r="H7496" i="45"/>
  <c r="H7497" i="45"/>
  <c r="H7498" i="45"/>
  <c r="H7499" i="45"/>
  <c r="H7500" i="45"/>
  <c r="H7501" i="45"/>
  <c r="H7502" i="45"/>
  <c r="H7503" i="45"/>
  <c r="H7504" i="45"/>
  <c r="H7505" i="45"/>
  <c r="H7506" i="45"/>
  <c r="H7507" i="45"/>
  <c r="H7508" i="45"/>
  <c r="H7509" i="45"/>
  <c r="H7510" i="45"/>
  <c r="H7511" i="45"/>
  <c r="H7512" i="45"/>
  <c r="H7513" i="45"/>
  <c r="H7514" i="45"/>
  <c r="H7515" i="45"/>
  <c r="H7516" i="45"/>
  <c r="H7517" i="45"/>
  <c r="H7518" i="45"/>
  <c r="H7519" i="45"/>
  <c r="H7520" i="45"/>
  <c r="H7521" i="45"/>
  <c r="H7522" i="45"/>
  <c r="H7523" i="45"/>
  <c r="H7524" i="45"/>
  <c r="H7525" i="45"/>
  <c r="H7526" i="45"/>
  <c r="H7527" i="45"/>
  <c r="H7528" i="45"/>
  <c r="H7529" i="45"/>
  <c r="H7530" i="45"/>
  <c r="H7531" i="45"/>
  <c r="H7532" i="45"/>
  <c r="H7533" i="45"/>
  <c r="H7534" i="45"/>
  <c r="H7535" i="45"/>
  <c r="H7536" i="45"/>
  <c r="H7537" i="45"/>
  <c r="H7538" i="45"/>
  <c r="H7539" i="45"/>
  <c r="H7540" i="45"/>
  <c r="H7541" i="45"/>
  <c r="H7542" i="45"/>
  <c r="H7543" i="45"/>
  <c r="H7544" i="45"/>
  <c r="H7545" i="45"/>
  <c r="H7546" i="45"/>
  <c r="H7547" i="45"/>
  <c r="H7548" i="45"/>
  <c r="H7549" i="45"/>
  <c r="H7550" i="45"/>
  <c r="H7551" i="45"/>
  <c r="H7552" i="45"/>
  <c r="H7553" i="45"/>
  <c r="H7554" i="45"/>
  <c r="H7555" i="45"/>
  <c r="H7556" i="45"/>
  <c r="H7557" i="45"/>
  <c r="H7558" i="45"/>
  <c r="H7559" i="45"/>
  <c r="H7560" i="45"/>
  <c r="H7561" i="45"/>
  <c r="H7562" i="45"/>
  <c r="H7563" i="45"/>
  <c r="H7564" i="45"/>
  <c r="H7565" i="45"/>
  <c r="H7566" i="45"/>
  <c r="H7567" i="45"/>
  <c r="H7568" i="45"/>
  <c r="H7569" i="45"/>
  <c r="H7570" i="45"/>
  <c r="H7571" i="45"/>
  <c r="H7572" i="45"/>
  <c r="H7573" i="45"/>
  <c r="H7574" i="45"/>
  <c r="H7575" i="45"/>
  <c r="H7576" i="45"/>
  <c r="H7577" i="45"/>
  <c r="H7578" i="45"/>
  <c r="H7579" i="45"/>
  <c r="H7580" i="45"/>
  <c r="H7581" i="45"/>
  <c r="H7582" i="45"/>
  <c r="H7583" i="45"/>
  <c r="H7584" i="45"/>
  <c r="H7585" i="45"/>
  <c r="H7586" i="45"/>
  <c r="H7587" i="45"/>
  <c r="H7588" i="45"/>
  <c r="H7589" i="45"/>
  <c r="H7590" i="45"/>
  <c r="H7591" i="45"/>
  <c r="H7592" i="45"/>
  <c r="H7593" i="45"/>
  <c r="H7594" i="45"/>
  <c r="H7595" i="45"/>
  <c r="H7596" i="45"/>
  <c r="H7597" i="45"/>
  <c r="H7598" i="45"/>
  <c r="H7599" i="45"/>
  <c r="H7600" i="45"/>
  <c r="H7601" i="45"/>
  <c r="H7602" i="45"/>
  <c r="H7603" i="45"/>
  <c r="H7604" i="45"/>
  <c r="H7605" i="45"/>
  <c r="H7606" i="45"/>
  <c r="H7607" i="45"/>
  <c r="H7608" i="45"/>
  <c r="H7609" i="45"/>
  <c r="H7610" i="45"/>
  <c r="H7611" i="45"/>
  <c r="H7612" i="45"/>
  <c r="H7613" i="45"/>
  <c r="H7614" i="45"/>
  <c r="H7615" i="45"/>
  <c r="H7616" i="45"/>
  <c r="H7617" i="45"/>
  <c r="H7618" i="45"/>
  <c r="H7619" i="45"/>
  <c r="H7620" i="45"/>
  <c r="H7621" i="45"/>
  <c r="H7622" i="45"/>
  <c r="H7623" i="45"/>
  <c r="H7624" i="45"/>
  <c r="H7625" i="45"/>
  <c r="H7626" i="45"/>
  <c r="H7627" i="45"/>
  <c r="H7628" i="45"/>
  <c r="H7629" i="45"/>
  <c r="H7630" i="45"/>
  <c r="H7631" i="45"/>
  <c r="H7632" i="45"/>
  <c r="H7633" i="45"/>
  <c r="H7634" i="45"/>
  <c r="H7635" i="45"/>
  <c r="H7636" i="45"/>
  <c r="H7637" i="45"/>
  <c r="H7638" i="45"/>
  <c r="H7639" i="45"/>
  <c r="H7640" i="45"/>
  <c r="H7641" i="45"/>
  <c r="H7642" i="45"/>
  <c r="H7643" i="45"/>
  <c r="H7644" i="45"/>
  <c r="H7645" i="45"/>
  <c r="H7646" i="45"/>
  <c r="H7647" i="45"/>
  <c r="H7648" i="45"/>
  <c r="H7649" i="45"/>
  <c r="H7650" i="45"/>
  <c r="H7651" i="45"/>
  <c r="H7652" i="45"/>
  <c r="H7653" i="45"/>
  <c r="H7654" i="45"/>
  <c r="H7655" i="45"/>
  <c r="H7656" i="45"/>
  <c r="H7657" i="45"/>
  <c r="H7658" i="45"/>
  <c r="H7659" i="45"/>
  <c r="H7660" i="45"/>
  <c r="H7661" i="45"/>
  <c r="H7662" i="45"/>
  <c r="H7663" i="45"/>
  <c r="H7664" i="45"/>
  <c r="H7665" i="45"/>
  <c r="H7666" i="45"/>
  <c r="H7667" i="45"/>
  <c r="H7668" i="45"/>
  <c r="H7669" i="45"/>
  <c r="H7670" i="45"/>
  <c r="H7671" i="45"/>
  <c r="H7672" i="45"/>
  <c r="H7673" i="45"/>
  <c r="H7674" i="45"/>
  <c r="H7675" i="45"/>
  <c r="H7676" i="45"/>
  <c r="H7677" i="45"/>
  <c r="H7678" i="45"/>
  <c r="H7679" i="45"/>
  <c r="H7680" i="45"/>
  <c r="H7681" i="45"/>
  <c r="H7682" i="45"/>
  <c r="H7683" i="45"/>
  <c r="H7684" i="45"/>
  <c r="H7685" i="45"/>
  <c r="H7686" i="45"/>
  <c r="H7687" i="45"/>
  <c r="H7688" i="45"/>
  <c r="H7689" i="45"/>
  <c r="H2" i="45"/>
  <c r="G3" i="45"/>
  <c r="G4" i="45"/>
  <c r="G5" i="45"/>
  <c r="G6" i="45"/>
  <c r="G7" i="45"/>
  <c r="G8" i="45"/>
  <c r="G9" i="45"/>
  <c r="G10" i="45"/>
  <c r="G11" i="45"/>
  <c r="G12" i="45"/>
  <c r="G13" i="45"/>
  <c r="G14" i="45"/>
  <c r="G15" i="45"/>
  <c r="G16" i="45"/>
  <c r="G17" i="45"/>
  <c r="G18" i="45"/>
  <c r="G19" i="45"/>
  <c r="G20" i="45"/>
  <c r="G21" i="45"/>
  <c r="G22" i="45"/>
  <c r="G23" i="45"/>
  <c r="G24" i="45"/>
  <c r="G25" i="45"/>
  <c r="G26" i="45"/>
  <c r="G27" i="45"/>
  <c r="G28" i="45"/>
  <c r="G29" i="45"/>
  <c r="G30" i="45"/>
  <c r="G31" i="45"/>
  <c r="G32" i="45"/>
  <c r="G33" i="45"/>
  <c r="G34" i="45"/>
  <c r="G35" i="45"/>
  <c r="G36" i="45"/>
  <c r="G37" i="45"/>
  <c r="G38" i="45"/>
  <c r="G39" i="45"/>
  <c r="G40" i="45"/>
  <c r="G41" i="45"/>
  <c r="G42" i="45"/>
  <c r="G43" i="45"/>
  <c r="G44" i="45"/>
  <c r="G45" i="45"/>
  <c r="G46" i="45"/>
  <c r="G47" i="45"/>
  <c r="G48" i="45"/>
  <c r="G49" i="45"/>
  <c r="G50" i="45"/>
  <c r="G51" i="45"/>
  <c r="G52" i="45"/>
  <c r="G53" i="45"/>
  <c r="G54" i="45"/>
  <c r="G55" i="45"/>
  <c r="G56" i="45"/>
  <c r="G57" i="45"/>
  <c r="G58" i="45"/>
  <c r="G59" i="45"/>
  <c r="G60" i="45"/>
  <c r="G61" i="45"/>
  <c r="G62" i="45"/>
  <c r="G63" i="45"/>
  <c r="G64" i="45"/>
  <c r="G65" i="45"/>
  <c r="G66" i="45"/>
  <c r="G67" i="45"/>
  <c r="G68" i="45"/>
  <c r="G69" i="45"/>
  <c r="G70" i="45"/>
  <c r="G71" i="45"/>
  <c r="G72" i="45"/>
  <c r="G73" i="45"/>
  <c r="G74" i="45"/>
  <c r="G75" i="45"/>
  <c r="G76" i="45"/>
  <c r="G77" i="45"/>
  <c r="G78" i="45"/>
  <c r="G79" i="45"/>
  <c r="G80" i="45"/>
  <c r="G81" i="45"/>
  <c r="G82" i="45"/>
  <c r="G83" i="45"/>
  <c r="G84" i="45"/>
  <c r="G85" i="45"/>
  <c r="G86" i="45"/>
  <c r="G87" i="45"/>
  <c r="G88" i="45"/>
  <c r="G89" i="45"/>
  <c r="G90" i="45"/>
  <c r="G91" i="45"/>
  <c r="G92" i="45"/>
  <c r="G93" i="45"/>
  <c r="G94" i="45"/>
  <c r="G95" i="45"/>
  <c r="G96" i="45"/>
  <c r="G97" i="45"/>
  <c r="G98" i="45"/>
  <c r="G99" i="45"/>
  <c r="G100" i="45"/>
  <c r="G101" i="45"/>
  <c r="G102" i="45"/>
  <c r="G103" i="45"/>
  <c r="G104" i="45"/>
  <c r="G105" i="45"/>
  <c r="G106" i="45"/>
  <c r="G107" i="45"/>
  <c r="G108" i="45"/>
  <c r="G109" i="45"/>
  <c r="G110" i="45"/>
  <c r="G111" i="45"/>
  <c r="G112" i="45"/>
  <c r="G113" i="45"/>
  <c r="G114" i="45"/>
  <c r="G115" i="45"/>
  <c r="G116" i="45"/>
  <c r="G117" i="45"/>
  <c r="G118" i="45"/>
  <c r="G119" i="45"/>
  <c r="G120" i="45"/>
  <c r="G121" i="45"/>
  <c r="G122" i="45"/>
  <c r="G123" i="45"/>
  <c r="G124" i="45"/>
  <c r="G125" i="45"/>
  <c r="G126" i="45"/>
  <c r="G127" i="45"/>
  <c r="G128" i="45"/>
  <c r="G129" i="45"/>
  <c r="G130" i="45"/>
  <c r="G131" i="45"/>
  <c r="G132" i="45"/>
  <c r="G133" i="45"/>
  <c r="G134" i="45"/>
  <c r="G135" i="45"/>
  <c r="G136" i="45"/>
  <c r="G137" i="45"/>
  <c r="G138" i="45"/>
  <c r="G139" i="45"/>
  <c r="G140" i="45"/>
  <c r="G141" i="45"/>
  <c r="G142" i="45"/>
  <c r="G143" i="45"/>
  <c r="G144" i="45"/>
  <c r="G145" i="45"/>
  <c r="G146" i="45"/>
  <c r="G147" i="45"/>
  <c r="G148" i="45"/>
  <c r="G149" i="45"/>
  <c r="G150" i="45"/>
  <c r="G151" i="45"/>
  <c r="G152" i="45"/>
  <c r="G153" i="45"/>
  <c r="G154" i="45"/>
  <c r="G155" i="45"/>
  <c r="G156" i="45"/>
  <c r="G157" i="45"/>
  <c r="G158" i="45"/>
  <c r="G159" i="45"/>
  <c r="G160" i="45"/>
  <c r="G161" i="45"/>
  <c r="G162" i="45"/>
  <c r="G163" i="45"/>
  <c r="G164" i="45"/>
  <c r="G165" i="45"/>
  <c r="G166" i="45"/>
  <c r="G167" i="45"/>
  <c r="G168" i="45"/>
  <c r="G169" i="45"/>
  <c r="G170" i="45"/>
  <c r="G171" i="45"/>
  <c r="G172" i="45"/>
  <c r="G173" i="45"/>
  <c r="G174" i="45"/>
  <c r="G175" i="45"/>
  <c r="G176" i="45"/>
  <c r="G177" i="45"/>
  <c r="G178" i="45"/>
  <c r="G179" i="45"/>
  <c r="G180" i="45"/>
  <c r="G181" i="45"/>
  <c r="G182" i="45"/>
  <c r="G183" i="45"/>
  <c r="G184" i="45"/>
  <c r="G185" i="45"/>
  <c r="G186" i="45"/>
  <c r="G187" i="45"/>
  <c r="G188" i="45"/>
  <c r="G189" i="45"/>
  <c r="G190" i="45"/>
  <c r="G191" i="45"/>
  <c r="G192" i="45"/>
  <c r="G193" i="45"/>
  <c r="G194" i="45"/>
  <c r="G195" i="45"/>
  <c r="G196" i="45"/>
  <c r="G197" i="45"/>
  <c r="G198" i="45"/>
  <c r="G199" i="45"/>
  <c r="G200" i="45"/>
  <c r="G201" i="45"/>
  <c r="G202" i="45"/>
  <c r="G203" i="45"/>
  <c r="G204" i="45"/>
  <c r="G205" i="45"/>
  <c r="G206" i="45"/>
  <c r="G207" i="45"/>
  <c r="G208" i="45"/>
  <c r="G209" i="45"/>
  <c r="G210" i="45"/>
  <c r="G211" i="45"/>
  <c r="G212" i="45"/>
  <c r="G213" i="45"/>
  <c r="G214" i="45"/>
  <c r="G215" i="45"/>
  <c r="G216" i="45"/>
  <c r="G217" i="45"/>
  <c r="G218" i="45"/>
  <c r="G219" i="45"/>
  <c r="G220" i="45"/>
  <c r="G221" i="45"/>
  <c r="G222" i="45"/>
  <c r="G223" i="45"/>
  <c r="G224" i="45"/>
  <c r="G225" i="45"/>
  <c r="G226" i="45"/>
  <c r="G227" i="45"/>
  <c r="G228" i="45"/>
  <c r="G229" i="45"/>
  <c r="G230" i="45"/>
  <c r="G231" i="45"/>
  <c r="G232" i="45"/>
  <c r="G233" i="45"/>
  <c r="G234" i="45"/>
  <c r="G235" i="45"/>
  <c r="G236" i="45"/>
  <c r="G237" i="45"/>
  <c r="G238" i="45"/>
  <c r="G239" i="45"/>
  <c r="G240" i="45"/>
  <c r="G241" i="45"/>
  <c r="G242" i="45"/>
  <c r="G243" i="45"/>
  <c r="G244" i="45"/>
  <c r="G245" i="45"/>
  <c r="G246" i="45"/>
  <c r="G247" i="45"/>
  <c r="G248" i="45"/>
  <c r="G249" i="45"/>
  <c r="G250" i="45"/>
  <c r="G251" i="45"/>
  <c r="G252" i="45"/>
  <c r="G253" i="45"/>
  <c r="G254" i="45"/>
  <c r="G255" i="45"/>
  <c r="G256" i="45"/>
  <c r="G257" i="45"/>
  <c r="G258" i="45"/>
  <c r="G259" i="45"/>
  <c r="G260" i="45"/>
  <c r="G261" i="45"/>
  <c r="G262" i="45"/>
  <c r="G263" i="45"/>
  <c r="G264" i="45"/>
  <c r="G265" i="45"/>
  <c r="G266" i="45"/>
  <c r="G267" i="45"/>
  <c r="G268" i="45"/>
  <c r="G269" i="45"/>
  <c r="G270" i="45"/>
  <c r="G271" i="45"/>
  <c r="G272" i="45"/>
  <c r="G273" i="45"/>
  <c r="G274" i="45"/>
  <c r="G275" i="45"/>
  <c r="G276" i="45"/>
  <c r="G277" i="45"/>
  <c r="G278" i="45"/>
  <c r="G279" i="45"/>
  <c r="G280" i="45"/>
  <c r="G281" i="45"/>
  <c r="G282" i="45"/>
  <c r="G283" i="45"/>
  <c r="G284" i="45"/>
  <c r="G285" i="45"/>
  <c r="G286" i="45"/>
  <c r="G287" i="45"/>
  <c r="G288" i="45"/>
  <c r="G289" i="45"/>
  <c r="G290" i="45"/>
  <c r="G291" i="45"/>
  <c r="G292" i="45"/>
  <c r="G293" i="45"/>
  <c r="G294" i="45"/>
  <c r="G295" i="45"/>
  <c r="G296" i="45"/>
  <c r="G297" i="45"/>
  <c r="G298" i="45"/>
  <c r="G299" i="45"/>
  <c r="G300" i="45"/>
  <c r="G301" i="45"/>
  <c r="G302" i="45"/>
  <c r="G303" i="45"/>
  <c r="G304" i="45"/>
  <c r="G305" i="45"/>
  <c r="G306" i="45"/>
  <c r="G307" i="45"/>
  <c r="G308" i="45"/>
  <c r="G309" i="45"/>
  <c r="G310" i="45"/>
  <c r="G311" i="45"/>
  <c r="G312" i="45"/>
  <c r="G313" i="45"/>
  <c r="G314" i="45"/>
  <c r="G315" i="45"/>
  <c r="G316" i="45"/>
  <c r="G317" i="45"/>
  <c r="G318" i="45"/>
  <c r="G319" i="45"/>
  <c r="G320" i="45"/>
  <c r="G321" i="45"/>
  <c r="G322" i="45"/>
  <c r="G323" i="45"/>
  <c r="G324" i="45"/>
  <c r="G325" i="45"/>
  <c r="G326" i="45"/>
  <c r="G327" i="45"/>
  <c r="G328" i="45"/>
  <c r="G329" i="45"/>
  <c r="G330" i="45"/>
  <c r="G331" i="45"/>
  <c r="G332" i="45"/>
  <c r="G333" i="45"/>
  <c r="G334" i="45"/>
  <c r="G335" i="45"/>
  <c r="G336" i="45"/>
  <c r="G337" i="45"/>
  <c r="G338" i="45"/>
  <c r="G339" i="45"/>
  <c r="G340" i="45"/>
  <c r="G341" i="45"/>
  <c r="G342" i="45"/>
  <c r="G343" i="45"/>
  <c r="G344" i="45"/>
  <c r="G345" i="45"/>
  <c r="G346" i="45"/>
  <c r="G347" i="45"/>
  <c r="G348" i="45"/>
  <c r="G349" i="45"/>
  <c r="G350" i="45"/>
  <c r="G351" i="45"/>
  <c r="G352" i="45"/>
  <c r="G353" i="45"/>
  <c r="G354" i="45"/>
  <c r="G355" i="45"/>
  <c r="G356" i="45"/>
  <c r="G357" i="45"/>
  <c r="G358" i="45"/>
  <c r="G359" i="45"/>
  <c r="G360" i="45"/>
  <c r="G361" i="45"/>
  <c r="G362" i="45"/>
  <c r="G363" i="45"/>
  <c r="G364" i="45"/>
  <c r="G365" i="45"/>
  <c r="G366" i="45"/>
  <c r="G367" i="45"/>
  <c r="G368" i="45"/>
  <c r="G369" i="45"/>
  <c r="G370" i="45"/>
  <c r="G371" i="45"/>
  <c r="G372" i="45"/>
  <c r="G373" i="45"/>
  <c r="G374" i="45"/>
  <c r="G375" i="45"/>
  <c r="G376" i="45"/>
  <c r="G377" i="45"/>
  <c r="G378" i="45"/>
  <c r="G379" i="45"/>
  <c r="G380" i="45"/>
  <c r="G381" i="45"/>
  <c r="G382" i="45"/>
  <c r="G383" i="45"/>
  <c r="G384" i="45"/>
  <c r="G385" i="45"/>
  <c r="G386" i="45"/>
  <c r="G387" i="45"/>
  <c r="G388" i="45"/>
  <c r="G389" i="45"/>
  <c r="G390" i="45"/>
  <c r="G391" i="45"/>
  <c r="G392" i="45"/>
  <c r="G393" i="45"/>
  <c r="G394" i="45"/>
  <c r="G395" i="45"/>
  <c r="G396" i="45"/>
  <c r="G397" i="45"/>
  <c r="G398" i="45"/>
  <c r="G399" i="45"/>
  <c r="G400" i="45"/>
  <c r="G401" i="45"/>
  <c r="G402" i="45"/>
  <c r="G403" i="45"/>
  <c r="G404" i="45"/>
  <c r="G405" i="45"/>
  <c r="G406" i="45"/>
  <c r="G407" i="45"/>
  <c r="G408" i="45"/>
  <c r="G409" i="45"/>
  <c r="G410" i="45"/>
  <c r="G411" i="45"/>
  <c r="G412" i="45"/>
  <c r="G413" i="45"/>
  <c r="G414" i="45"/>
  <c r="G415" i="45"/>
  <c r="G416" i="45"/>
  <c r="G417" i="45"/>
  <c r="G418" i="45"/>
  <c r="G419" i="45"/>
  <c r="G420" i="45"/>
  <c r="G421" i="45"/>
  <c r="G422" i="45"/>
  <c r="G423" i="45"/>
  <c r="G424" i="45"/>
  <c r="G425" i="45"/>
  <c r="G426" i="45"/>
  <c r="G427" i="45"/>
  <c r="G428" i="45"/>
  <c r="G429" i="45"/>
  <c r="G430" i="45"/>
  <c r="G431" i="45"/>
  <c r="G432" i="45"/>
  <c r="G433" i="45"/>
  <c r="G434" i="45"/>
  <c r="G435" i="45"/>
  <c r="G436" i="45"/>
  <c r="G437" i="45"/>
  <c r="G438" i="45"/>
  <c r="G439" i="45"/>
  <c r="G440" i="45"/>
  <c r="G441" i="45"/>
  <c r="G442" i="45"/>
  <c r="G443" i="45"/>
  <c r="G444" i="45"/>
  <c r="G445" i="45"/>
  <c r="G446" i="45"/>
  <c r="G447" i="45"/>
  <c r="G448" i="45"/>
  <c r="G449" i="45"/>
  <c r="G450" i="45"/>
  <c r="G451" i="45"/>
  <c r="G452" i="45"/>
  <c r="G453" i="45"/>
  <c r="G454" i="45"/>
  <c r="G455" i="45"/>
  <c r="G456" i="45"/>
  <c r="G457" i="45"/>
  <c r="G458" i="45"/>
  <c r="G459" i="45"/>
  <c r="G460" i="45"/>
  <c r="G461" i="45"/>
  <c r="G462" i="45"/>
  <c r="G463" i="45"/>
  <c r="G464" i="45"/>
  <c r="G465" i="45"/>
  <c r="G466" i="45"/>
  <c r="G467" i="45"/>
  <c r="G468" i="45"/>
  <c r="G469" i="45"/>
  <c r="G470" i="45"/>
  <c r="G471" i="45"/>
  <c r="G472" i="45"/>
  <c r="G473" i="45"/>
  <c r="G474" i="45"/>
  <c r="G475" i="45"/>
  <c r="G476" i="45"/>
  <c r="G477" i="45"/>
  <c r="G478" i="45"/>
  <c r="G479" i="45"/>
  <c r="G480" i="45"/>
  <c r="G481" i="45"/>
  <c r="G482" i="45"/>
  <c r="G483" i="45"/>
  <c r="G484" i="45"/>
  <c r="G485" i="45"/>
  <c r="G486" i="45"/>
  <c r="G487" i="45"/>
  <c r="G488" i="45"/>
  <c r="G489" i="45"/>
  <c r="G490" i="45"/>
  <c r="G491" i="45"/>
  <c r="G492" i="45"/>
  <c r="G493" i="45"/>
  <c r="G494" i="45"/>
  <c r="G495" i="45"/>
  <c r="G496" i="45"/>
  <c r="G497" i="45"/>
  <c r="G498" i="45"/>
  <c r="G499" i="45"/>
  <c r="G500" i="45"/>
  <c r="G501" i="45"/>
  <c r="G502" i="45"/>
  <c r="G503" i="45"/>
  <c r="G504" i="45"/>
  <c r="G505" i="45"/>
  <c r="G506" i="45"/>
  <c r="G507" i="45"/>
  <c r="G508" i="45"/>
  <c r="G509" i="45"/>
  <c r="G510" i="45"/>
  <c r="G511" i="45"/>
  <c r="G512" i="45"/>
  <c r="G513" i="45"/>
  <c r="G514" i="45"/>
  <c r="G515" i="45"/>
  <c r="G516" i="45"/>
  <c r="G517" i="45"/>
  <c r="G518" i="45"/>
  <c r="G519" i="45"/>
  <c r="G520" i="45"/>
  <c r="G521" i="45"/>
  <c r="G522" i="45"/>
  <c r="G523" i="45"/>
  <c r="G524" i="45"/>
  <c r="G525" i="45"/>
  <c r="G526" i="45"/>
  <c r="G527" i="45"/>
  <c r="G528" i="45"/>
  <c r="G529" i="45"/>
  <c r="G530" i="45"/>
  <c r="G531" i="45"/>
  <c r="G532" i="45"/>
  <c r="G533" i="45"/>
  <c r="G534" i="45"/>
  <c r="G535" i="45"/>
  <c r="G536" i="45"/>
  <c r="G537" i="45"/>
  <c r="G538" i="45"/>
  <c r="G539" i="45"/>
  <c r="G540" i="45"/>
  <c r="G541" i="45"/>
  <c r="G542" i="45"/>
  <c r="G543" i="45"/>
  <c r="G544" i="45"/>
  <c r="G545" i="45"/>
  <c r="G546" i="45"/>
  <c r="G547" i="45"/>
  <c r="G548" i="45"/>
  <c r="G549" i="45"/>
  <c r="G550" i="45"/>
  <c r="G551" i="45"/>
  <c r="G552" i="45"/>
  <c r="G553" i="45"/>
  <c r="G554" i="45"/>
  <c r="G555" i="45"/>
  <c r="G556" i="45"/>
  <c r="G557" i="45"/>
  <c r="G558" i="45"/>
  <c r="G559" i="45"/>
  <c r="G560" i="45"/>
  <c r="G561" i="45"/>
  <c r="G562" i="45"/>
  <c r="G563" i="45"/>
  <c r="G564" i="45"/>
  <c r="G565" i="45"/>
  <c r="G566" i="45"/>
  <c r="G567" i="45"/>
  <c r="G568" i="45"/>
  <c r="G569" i="45"/>
  <c r="G570" i="45"/>
  <c r="G571" i="45"/>
  <c r="G572" i="45"/>
  <c r="G573" i="45"/>
  <c r="G574" i="45"/>
  <c r="G575" i="45"/>
  <c r="G576" i="45"/>
  <c r="G577" i="45"/>
  <c r="G578" i="45"/>
  <c r="G579" i="45"/>
  <c r="G580" i="45"/>
  <c r="G581" i="45"/>
  <c r="G582" i="45"/>
  <c r="G583" i="45"/>
  <c r="G584" i="45"/>
  <c r="G585" i="45"/>
  <c r="G586" i="45"/>
  <c r="G587" i="45"/>
  <c r="G588" i="45"/>
  <c r="G589" i="45"/>
  <c r="G590" i="45"/>
  <c r="G591" i="45"/>
  <c r="G592" i="45"/>
  <c r="G593" i="45"/>
  <c r="G594" i="45"/>
  <c r="G595" i="45"/>
  <c r="G596" i="45"/>
  <c r="G597" i="45"/>
  <c r="G598" i="45"/>
  <c r="G599" i="45"/>
  <c r="G600" i="45"/>
  <c r="G601" i="45"/>
  <c r="G602" i="45"/>
  <c r="G603" i="45"/>
  <c r="G604" i="45"/>
  <c r="G605" i="45"/>
  <c r="G606" i="45"/>
  <c r="G607" i="45"/>
  <c r="G608" i="45"/>
  <c r="G609" i="45"/>
  <c r="G610" i="45"/>
  <c r="G611" i="45"/>
  <c r="G612" i="45"/>
  <c r="G613" i="45"/>
  <c r="G614" i="45"/>
  <c r="G615" i="45"/>
  <c r="G616" i="45"/>
  <c r="G617" i="45"/>
  <c r="G618" i="45"/>
  <c r="G619" i="45"/>
  <c r="G620" i="45"/>
  <c r="G621" i="45"/>
  <c r="G622" i="45"/>
  <c r="G623" i="45"/>
  <c r="G624" i="45"/>
  <c r="G625" i="45"/>
  <c r="G626" i="45"/>
  <c r="G627" i="45"/>
  <c r="G628" i="45"/>
  <c r="G629" i="45"/>
  <c r="G630" i="45"/>
  <c r="G631" i="45"/>
  <c r="G632" i="45"/>
  <c r="G633" i="45"/>
  <c r="G634" i="45"/>
  <c r="G635" i="45"/>
  <c r="G636" i="45"/>
  <c r="G637" i="45"/>
  <c r="G638" i="45"/>
  <c r="G639" i="45"/>
  <c r="G640" i="45"/>
  <c r="G641" i="45"/>
  <c r="G642" i="45"/>
  <c r="G643" i="45"/>
  <c r="G644" i="45"/>
  <c r="G645" i="45"/>
  <c r="G646" i="45"/>
  <c r="G647" i="45"/>
  <c r="G648" i="45"/>
  <c r="G649" i="45"/>
  <c r="G650" i="45"/>
  <c r="G651" i="45"/>
  <c r="G652" i="45"/>
  <c r="G653" i="45"/>
  <c r="G654" i="45"/>
  <c r="G655" i="45"/>
  <c r="G656" i="45"/>
  <c r="G657" i="45"/>
  <c r="G658" i="45"/>
  <c r="G659" i="45"/>
  <c r="G660" i="45"/>
  <c r="G661" i="45"/>
  <c r="G662" i="45"/>
  <c r="G663" i="45"/>
  <c r="G664" i="45"/>
  <c r="G665" i="45"/>
  <c r="G666" i="45"/>
  <c r="G667" i="45"/>
  <c r="G668" i="45"/>
  <c r="G669" i="45"/>
  <c r="G670" i="45"/>
  <c r="G671" i="45"/>
  <c r="G672" i="45"/>
  <c r="G673" i="45"/>
  <c r="G674" i="45"/>
  <c r="G675" i="45"/>
  <c r="G676" i="45"/>
  <c r="G677" i="45"/>
  <c r="G678" i="45"/>
  <c r="G679" i="45"/>
  <c r="G680" i="45"/>
  <c r="G681" i="45"/>
  <c r="G682" i="45"/>
  <c r="G683" i="45"/>
  <c r="G684" i="45"/>
  <c r="G685" i="45"/>
  <c r="G686" i="45"/>
  <c r="G687" i="45"/>
  <c r="G688" i="45"/>
  <c r="G689" i="45"/>
  <c r="G690" i="45"/>
  <c r="G691" i="45"/>
  <c r="G692" i="45"/>
  <c r="G693" i="45"/>
  <c r="G694" i="45"/>
  <c r="G695" i="45"/>
  <c r="G696" i="45"/>
  <c r="G697" i="45"/>
  <c r="G698" i="45"/>
  <c r="G699" i="45"/>
  <c r="G700" i="45"/>
  <c r="G701" i="45"/>
  <c r="G702" i="45"/>
  <c r="G703" i="45"/>
  <c r="G704" i="45"/>
  <c r="G705" i="45"/>
  <c r="G706" i="45"/>
  <c r="G707" i="45"/>
  <c r="G708" i="45"/>
  <c r="G709" i="45"/>
  <c r="G710" i="45"/>
  <c r="G711" i="45"/>
  <c r="G712" i="45"/>
  <c r="G713" i="45"/>
  <c r="G714" i="45"/>
  <c r="G715" i="45"/>
  <c r="G716" i="45"/>
  <c r="G717" i="45"/>
  <c r="G718" i="45"/>
  <c r="G719" i="45"/>
  <c r="G720" i="45"/>
  <c r="G721" i="45"/>
  <c r="G722" i="45"/>
  <c r="G723" i="45"/>
  <c r="G724" i="45"/>
  <c r="G725" i="45"/>
  <c r="G726" i="45"/>
  <c r="G727" i="45"/>
  <c r="G728" i="45"/>
  <c r="G729" i="45"/>
  <c r="G730" i="45"/>
  <c r="G731" i="45"/>
  <c r="G732" i="45"/>
  <c r="G733" i="45"/>
  <c r="G734" i="45"/>
  <c r="G735" i="45"/>
  <c r="G736" i="45"/>
  <c r="G737" i="45"/>
  <c r="G738" i="45"/>
  <c r="G739" i="45"/>
  <c r="G740" i="45"/>
  <c r="G741" i="45"/>
  <c r="G742" i="45"/>
  <c r="G743" i="45"/>
  <c r="G744" i="45"/>
  <c r="G745" i="45"/>
  <c r="G746" i="45"/>
  <c r="G747" i="45"/>
  <c r="G748" i="45"/>
  <c r="G749" i="45"/>
  <c r="G750" i="45"/>
  <c r="G751" i="45"/>
  <c r="G752" i="45"/>
  <c r="G753" i="45"/>
  <c r="G754" i="45"/>
  <c r="G755" i="45"/>
  <c r="G756" i="45"/>
  <c r="G757" i="45"/>
  <c r="G758" i="45"/>
  <c r="G759" i="45"/>
  <c r="G760" i="45"/>
  <c r="G761" i="45"/>
  <c r="G762" i="45"/>
  <c r="G763" i="45"/>
  <c r="G764" i="45"/>
  <c r="G765" i="45"/>
  <c r="G766" i="45"/>
  <c r="G767" i="45"/>
  <c r="G768" i="45"/>
  <c r="G769" i="45"/>
  <c r="G770" i="45"/>
  <c r="G771" i="45"/>
  <c r="G772" i="45"/>
  <c r="G773" i="45"/>
  <c r="G774" i="45"/>
  <c r="G775" i="45"/>
  <c r="G776" i="45"/>
  <c r="G777" i="45"/>
  <c r="G778" i="45"/>
  <c r="G779" i="45"/>
  <c r="G780" i="45"/>
  <c r="G781" i="45"/>
  <c r="G782" i="45"/>
  <c r="G783" i="45"/>
  <c r="G784" i="45"/>
  <c r="G785" i="45"/>
  <c r="G786" i="45"/>
  <c r="G787" i="45"/>
  <c r="G788" i="45"/>
  <c r="G789" i="45"/>
  <c r="G790" i="45"/>
  <c r="G791" i="45"/>
  <c r="G792" i="45"/>
  <c r="G793" i="45"/>
  <c r="G794" i="45"/>
  <c r="G795" i="45"/>
  <c r="G796" i="45"/>
  <c r="G797" i="45"/>
  <c r="G798" i="45"/>
  <c r="G799" i="45"/>
  <c r="G800" i="45"/>
  <c r="G801" i="45"/>
  <c r="G802" i="45"/>
  <c r="G803" i="45"/>
  <c r="G804" i="45"/>
  <c r="G805" i="45"/>
  <c r="G806" i="45"/>
  <c r="G807" i="45"/>
  <c r="G808" i="45"/>
  <c r="G809" i="45"/>
  <c r="G810" i="45"/>
  <c r="G811" i="45"/>
  <c r="G812" i="45"/>
  <c r="G813" i="45"/>
  <c r="G814" i="45"/>
  <c r="G815" i="45"/>
  <c r="G816" i="45"/>
  <c r="G817" i="45"/>
  <c r="G818" i="45"/>
  <c r="G819" i="45"/>
  <c r="G820" i="45"/>
  <c r="G821" i="45"/>
  <c r="G822" i="45"/>
  <c r="G823" i="45"/>
  <c r="G824" i="45"/>
  <c r="G825" i="45"/>
  <c r="G826" i="45"/>
  <c r="G827" i="45"/>
  <c r="G828" i="45"/>
  <c r="G829" i="45"/>
  <c r="G830" i="45"/>
  <c r="G831" i="45"/>
  <c r="G832" i="45"/>
  <c r="G833" i="45"/>
  <c r="G834" i="45"/>
  <c r="G835" i="45"/>
  <c r="G836" i="45"/>
  <c r="G837" i="45"/>
  <c r="G838" i="45"/>
  <c r="G839" i="45"/>
  <c r="G840" i="45"/>
  <c r="G841" i="45"/>
  <c r="G842" i="45"/>
  <c r="G843" i="45"/>
  <c r="G844" i="45"/>
  <c r="G845" i="45"/>
  <c r="G846" i="45"/>
  <c r="G847" i="45"/>
  <c r="G848" i="45"/>
  <c r="G849" i="45"/>
  <c r="G850" i="45"/>
  <c r="G851" i="45"/>
  <c r="G852" i="45"/>
  <c r="G853" i="45"/>
  <c r="G854" i="45"/>
  <c r="G855" i="45"/>
  <c r="G856" i="45"/>
  <c r="G857" i="45"/>
  <c r="G858" i="45"/>
  <c r="G859" i="45"/>
  <c r="G860" i="45"/>
  <c r="G861" i="45"/>
  <c r="G862" i="45"/>
  <c r="G863" i="45"/>
  <c r="G864" i="45"/>
  <c r="G865" i="45"/>
  <c r="G866" i="45"/>
  <c r="G867" i="45"/>
  <c r="G868" i="45"/>
  <c r="G869" i="45"/>
  <c r="G870" i="45"/>
  <c r="G871" i="45"/>
  <c r="G872" i="45"/>
  <c r="G873" i="45"/>
  <c r="G874" i="45"/>
  <c r="G875" i="45"/>
  <c r="G876" i="45"/>
  <c r="G877" i="45"/>
  <c r="G878" i="45"/>
  <c r="G879" i="45"/>
  <c r="G880" i="45"/>
  <c r="G881" i="45"/>
  <c r="G882" i="45"/>
  <c r="G883" i="45"/>
  <c r="G884" i="45"/>
  <c r="G885" i="45"/>
  <c r="G886" i="45"/>
  <c r="G887" i="45"/>
  <c r="G888" i="45"/>
  <c r="G889" i="45"/>
  <c r="G890" i="45"/>
  <c r="G891" i="45"/>
  <c r="G892" i="45"/>
  <c r="G893" i="45"/>
  <c r="G894" i="45"/>
  <c r="G895" i="45"/>
  <c r="G896" i="45"/>
  <c r="G897" i="45"/>
  <c r="G898" i="45"/>
  <c r="G899" i="45"/>
  <c r="G900" i="45"/>
  <c r="G901" i="45"/>
  <c r="G902" i="45"/>
  <c r="G903" i="45"/>
  <c r="G904" i="45"/>
  <c r="G905" i="45"/>
  <c r="G906" i="45"/>
  <c r="G907" i="45"/>
  <c r="G908" i="45"/>
  <c r="G909" i="45"/>
  <c r="G910" i="45"/>
  <c r="G911" i="45"/>
  <c r="G912" i="45"/>
  <c r="G913" i="45"/>
  <c r="G914" i="45"/>
  <c r="G915" i="45"/>
  <c r="G916" i="45"/>
  <c r="G917" i="45"/>
  <c r="G918" i="45"/>
  <c r="G919" i="45"/>
  <c r="G920" i="45"/>
  <c r="G921" i="45"/>
  <c r="G922" i="45"/>
  <c r="G923" i="45"/>
  <c r="G924" i="45"/>
  <c r="G925" i="45"/>
  <c r="G926" i="45"/>
  <c r="G927" i="45"/>
  <c r="G928" i="45"/>
  <c r="G929" i="45"/>
  <c r="G930" i="45"/>
  <c r="G931" i="45"/>
  <c r="G932" i="45"/>
  <c r="G933" i="45"/>
  <c r="G934" i="45"/>
  <c r="G935" i="45"/>
  <c r="G936" i="45"/>
  <c r="G937" i="45"/>
  <c r="G938" i="45"/>
  <c r="G939" i="45"/>
  <c r="G940" i="45"/>
  <c r="G941" i="45"/>
  <c r="G942" i="45"/>
  <c r="G943" i="45"/>
  <c r="G944" i="45"/>
  <c r="G945" i="45"/>
  <c r="G946" i="45"/>
  <c r="G947" i="45"/>
  <c r="G948" i="45"/>
  <c r="G949" i="45"/>
  <c r="G950" i="45"/>
  <c r="G951" i="45"/>
  <c r="G952" i="45"/>
  <c r="G953" i="45"/>
  <c r="G954" i="45"/>
  <c r="G955" i="45"/>
  <c r="G956" i="45"/>
  <c r="G957" i="45"/>
  <c r="G958" i="45"/>
  <c r="G959" i="45"/>
  <c r="G960" i="45"/>
  <c r="G961" i="45"/>
  <c r="G962" i="45"/>
  <c r="G963" i="45"/>
  <c r="G964" i="45"/>
  <c r="G965" i="45"/>
  <c r="G966" i="45"/>
  <c r="G967" i="45"/>
  <c r="G968" i="45"/>
  <c r="G969" i="45"/>
  <c r="G970" i="45"/>
  <c r="G971" i="45"/>
  <c r="G972" i="45"/>
  <c r="G973" i="45"/>
  <c r="G974" i="45"/>
  <c r="G975" i="45"/>
  <c r="G976" i="45"/>
  <c r="G977" i="45"/>
  <c r="G978" i="45"/>
  <c r="G979" i="45"/>
  <c r="G980" i="45"/>
  <c r="G981" i="45"/>
  <c r="G982" i="45"/>
  <c r="G983" i="45"/>
  <c r="G984" i="45"/>
  <c r="G985" i="45"/>
  <c r="G986" i="45"/>
  <c r="G987" i="45"/>
  <c r="G988" i="45"/>
  <c r="G989" i="45"/>
  <c r="G990" i="45"/>
  <c r="G991" i="45"/>
  <c r="G992" i="45"/>
  <c r="G993" i="45"/>
  <c r="G994" i="45"/>
  <c r="G995" i="45"/>
  <c r="G996" i="45"/>
  <c r="G997" i="45"/>
  <c r="G998" i="45"/>
  <c r="G999" i="45"/>
  <c r="G1000" i="45"/>
  <c r="G1001" i="45"/>
  <c r="G1002" i="45"/>
  <c r="G1003" i="45"/>
  <c r="G1004" i="45"/>
  <c r="G1005" i="45"/>
  <c r="G1006" i="45"/>
  <c r="G1007" i="45"/>
  <c r="G1008" i="45"/>
  <c r="G1009" i="45"/>
  <c r="G1010" i="45"/>
  <c r="G1011" i="45"/>
  <c r="G1012" i="45"/>
  <c r="G1013" i="45"/>
  <c r="G1014" i="45"/>
  <c r="G1015" i="45"/>
  <c r="G1016" i="45"/>
  <c r="G1017" i="45"/>
  <c r="G1018" i="45"/>
  <c r="G1019" i="45"/>
  <c r="G1020" i="45"/>
  <c r="G1021" i="45"/>
  <c r="G1022" i="45"/>
  <c r="G1023" i="45"/>
  <c r="G1024" i="45"/>
  <c r="G1025" i="45"/>
  <c r="G1026" i="45"/>
  <c r="G1027" i="45"/>
  <c r="G1028" i="45"/>
  <c r="G1029" i="45"/>
  <c r="G1030" i="45"/>
  <c r="G1031" i="45"/>
  <c r="G1032" i="45"/>
  <c r="G1033" i="45"/>
  <c r="G1034" i="45"/>
  <c r="G1035" i="45"/>
  <c r="G1036" i="45"/>
  <c r="G1037" i="45"/>
  <c r="G1038" i="45"/>
  <c r="G1039" i="45"/>
  <c r="G1040" i="45"/>
  <c r="G1041" i="45"/>
  <c r="G1042" i="45"/>
  <c r="G1043" i="45"/>
  <c r="G1044" i="45"/>
  <c r="G1045" i="45"/>
  <c r="G1046" i="45"/>
  <c r="G1047" i="45"/>
  <c r="G1048" i="45"/>
  <c r="G1049" i="45"/>
  <c r="G1050" i="45"/>
  <c r="G1051" i="45"/>
  <c r="G1052" i="45"/>
  <c r="G1053" i="45"/>
  <c r="G1054" i="45"/>
  <c r="G1055" i="45"/>
  <c r="G1056" i="45"/>
  <c r="G1057" i="45"/>
  <c r="G1058" i="45"/>
  <c r="G1059" i="45"/>
  <c r="G1060" i="45"/>
  <c r="G1061" i="45"/>
  <c r="G1062" i="45"/>
  <c r="G1063" i="45"/>
  <c r="G1064" i="45"/>
  <c r="G1065" i="45"/>
  <c r="G1066" i="45"/>
  <c r="G1067" i="45"/>
  <c r="G1068" i="45"/>
  <c r="G1069" i="45"/>
  <c r="G1070" i="45"/>
  <c r="G1071" i="45"/>
  <c r="G1072" i="45"/>
  <c r="G1073" i="45"/>
  <c r="G1074" i="45"/>
  <c r="G1075" i="45"/>
  <c r="G1076" i="45"/>
  <c r="G1077" i="45"/>
  <c r="G1078" i="45"/>
  <c r="G1079" i="45"/>
  <c r="G1080" i="45"/>
  <c r="G1081" i="45"/>
  <c r="G1082" i="45"/>
  <c r="G1083" i="45"/>
  <c r="G1084" i="45"/>
  <c r="G1085" i="45"/>
  <c r="G1086" i="45"/>
  <c r="G1087" i="45"/>
  <c r="G1088" i="45"/>
  <c r="G1089" i="45"/>
  <c r="G1090" i="45"/>
  <c r="G1091" i="45"/>
  <c r="G1092" i="45"/>
  <c r="G1093" i="45"/>
  <c r="G1094" i="45"/>
  <c r="G1095" i="45"/>
  <c r="G1096" i="45"/>
  <c r="G1097" i="45"/>
  <c r="G1098" i="45"/>
  <c r="G1099" i="45"/>
  <c r="G1100" i="45"/>
  <c r="G1101" i="45"/>
  <c r="G1102" i="45"/>
  <c r="G1103" i="45"/>
  <c r="G1104" i="45"/>
  <c r="G1105" i="45"/>
  <c r="G1106" i="45"/>
  <c r="G1107" i="45"/>
  <c r="G1108" i="45"/>
  <c r="G1109" i="45"/>
  <c r="G1110" i="45"/>
  <c r="G1111" i="45"/>
  <c r="G1112" i="45"/>
  <c r="G1113" i="45"/>
  <c r="G1114" i="45"/>
  <c r="G1115" i="45"/>
  <c r="G1116" i="45"/>
  <c r="G1117" i="45"/>
  <c r="G1118" i="45"/>
  <c r="G1119" i="45"/>
  <c r="G1120" i="45"/>
  <c r="G1121" i="45"/>
  <c r="G1122" i="45"/>
  <c r="G1123" i="45"/>
  <c r="G1124" i="45"/>
  <c r="G1125" i="45"/>
  <c r="G1126" i="45"/>
  <c r="G1127" i="45"/>
  <c r="G1128" i="45"/>
  <c r="G1129" i="45"/>
  <c r="G1130" i="45"/>
  <c r="G1131" i="45"/>
  <c r="G1132" i="45"/>
  <c r="G1133" i="45"/>
  <c r="G1134" i="45"/>
  <c r="G1135" i="45"/>
  <c r="G1136" i="45"/>
  <c r="G1137" i="45"/>
  <c r="G1138" i="45"/>
  <c r="G1139" i="45"/>
  <c r="G1140" i="45"/>
  <c r="G1141" i="45"/>
  <c r="G1142" i="45"/>
  <c r="G1143" i="45"/>
  <c r="G1144" i="45"/>
  <c r="G1145" i="45"/>
  <c r="G1146" i="45"/>
  <c r="G1147" i="45"/>
  <c r="G1148" i="45"/>
  <c r="G1149" i="45"/>
  <c r="G1150" i="45"/>
  <c r="G1151" i="45"/>
  <c r="G1152" i="45"/>
  <c r="G1153" i="45"/>
  <c r="G1154" i="45"/>
  <c r="G1155" i="45"/>
  <c r="G1156" i="45"/>
  <c r="G1157" i="45"/>
  <c r="G1158" i="45"/>
  <c r="G1159" i="45"/>
  <c r="G1160" i="45"/>
  <c r="G1161" i="45"/>
  <c r="G1162" i="45"/>
  <c r="G1163" i="45"/>
  <c r="G1164" i="45"/>
  <c r="G1165" i="45"/>
  <c r="G1166" i="45"/>
  <c r="G1167" i="45"/>
  <c r="G1168" i="45"/>
  <c r="G1169" i="45"/>
  <c r="G1170" i="45"/>
  <c r="G1171" i="45"/>
  <c r="G1172" i="45"/>
  <c r="G1173" i="45"/>
  <c r="G1174" i="45"/>
  <c r="G1175" i="45"/>
  <c r="G1176" i="45"/>
  <c r="G1177" i="45"/>
  <c r="G1178" i="45"/>
  <c r="G1179" i="45"/>
  <c r="G1180" i="45"/>
  <c r="G1181" i="45"/>
  <c r="G1182" i="45"/>
  <c r="G1183" i="45"/>
  <c r="G1184" i="45"/>
  <c r="G1185" i="45"/>
  <c r="G1186" i="45"/>
  <c r="G1187" i="45"/>
  <c r="G1188" i="45"/>
  <c r="G1189" i="45"/>
  <c r="G1190" i="45"/>
  <c r="G1191" i="45"/>
  <c r="G1192" i="45"/>
  <c r="G1193" i="45"/>
  <c r="G1194" i="45"/>
  <c r="G1195" i="45"/>
  <c r="G1196" i="45"/>
  <c r="G1197" i="45"/>
  <c r="G1198" i="45"/>
  <c r="G1199" i="45"/>
  <c r="G1200" i="45"/>
  <c r="G1201" i="45"/>
  <c r="G1202" i="45"/>
  <c r="G1203" i="45"/>
  <c r="G1204" i="45"/>
  <c r="G1205" i="45"/>
  <c r="G1206" i="45"/>
  <c r="G1207" i="45"/>
  <c r="G1208" i="45"/>
  <c r="G1209" i="45"/>
  <c r="G1210" i="45"/>
  <c r="G1211" i="45"/>
  <c r="G1212" i="45"/>
  <c r="G1213" i="45"/>
  <c r="G1214" i="45"/>
  <c r="G1215" i="45"/>
  <c r="G1216" i="45"/>
  <c r="G1217" i="45"/>
  <c r="G1218" i="45"/>
  <c r="G1219" i="45"/>
  <c r="G1220" i="45"/>
  <c r="G1221" i="45"/>
  <c r="G1222" i="45"/>
  <c r="G1223" i="45"/>
  <c r="G1224" i="45"/>
  <c r="G1225" i="45"/>
  <c r="G1226" i="45"/>
  <c r="G1227" i="45"/>
  <c r="G1228" i="45"/>
  <c r="G1229" i="45"/>
  <c r="G1230" i="45"/>
  <c r="G1231" i="45"/>
  <c r="G1232" i="45"/>
  <c r="G1233" i="45"/>
  <c r="G1234" i="45"/>
  <c r="G1235" i="45"/>
  <c r="G1236" i="45"/>
  <c r="G1237" i="45"/>
  <c r="G1238" i="45"/>
  <c r="G1239" i="45"/>
  <c r="G1240" i="45"/>
  <c r="G1241" i="45"/>
  <c r="G1242" i="45"/>
  <c r="G1243" i="45"/>
  <c r="G1244" i="45"/>
  <c r="G1245" i="45"/>
  <c r="G1246" i="45"/>
  <c r="G1247" i="45"/>
  <c r="G1248" i="45"/>
  <c r="G1249" i="45"/>
  <c r="G1250" i="45"/>
  <c r="G1251" i="45"/>
  <c r="G1252" i="45"/>
  <c r="G1253" i="45"/>
  <c r="G1254" i="45"/>
  <c r="G1255" i="45"/>
  <c r="G1256" i="45"/>
  <c r="G1257" i="45"/>
  <c r="G1258" i="45"/>
  <c r="G1259" i="45"/>
  <c r="G1260" i="45"/>
  <c r="G1261" i="45"/>
  <c r="G1262" i="45"/>
  <c r="G1263" i="45"/>
  <c r="G1264" i="45"/>
  <c r="G1265" i="45"/>
  <c r="G1266" i="45"/>
  <c r="G1267" i="45"/>
  <c r="G1268" i="45"/>
  <c r="G1269" i="45"/>
  <c r="G1270" i="45"/>
  <c r="G1271" i="45"/>
  <c r="G1272" i="45"/>
  <c r="G1273" i="45"/>
  <c r="G1274" i="45"/>
  <c r="G1275" i="45"/>
  <c r="G1276" i="45"/>
  <c r="G1277" i="45"/>
  <c r="G1278" i="45"/>
  <c r="G1279" i="45"/>
  <c r="G1280" i="45"/>
  <c r="G1281" i="45"/>
  <c r="G1282" i="45"/>
  <c r="G1283" i="45"/>
  <c r="G1284" i="45"/>
  <c r="G1285" i="45"/>
  <c r="G1286" i="45"/>
  <c r="G1287" i="45"/>
  <c r="G1288" i="45"/>
  <c r="G1289" i="45"/>
  <c r="G1290" i="45"/>
  <c r="G1291" i="45"/>
  <c r="G1292" i="45"/>
  <c r="G1293" i="45"/>
  <c r="G1294" i="45"/>
  <c r="G1295" i="45"/>
  <c r="G1296" i="45"/>
  <c r="G1297" i="45"/>
  <c r="G1298" i="45"/>
  <c r="G1299" i="45"/>
  <c r="G1300" i="45"/>
  <c r="G1301" i="45"/>
  <c r="G1302" i="45"/>
  <c r="G1303" i="45"/>
  <c r="G1304" i="45"/>
  <c r="G1305" i="45"/>
  <c r="G1306" i="45"/>
  <c r="G1307" i="45"/>
  <c r="G1308" i="45"/>
  <c r="G1309" i="45"/>
  <c r="G1310" i="45"/>
  <c r="G1311" i="45"/>
  <c r="G1312" i="45"/>
  <c r="G1313" i="45"/>
  <c r="G1314" i="45"/>
  <c r="G1315" i="45"/>
  <c r="G1316" i="45"/>
  <c r="G1317" i="45"/>
  <c r="G1318" i="45"/>
  <c r="G1319" i="45"/>
  <c r="G1320" i="45"/>
  <c r="G1321" i="45"/>
  <c r="G1322" i="45"/>
  <c r="G1323" i="45"/>
  <c r="G1324" i="45"/>
  <c r="G1325" i="45"/>
  <c r="G1326" i="45"/>
  <c r="G1327" i="45"/>
  <c r="G1328" i="45"/>
  <c r="G1329" i="45"/>
  <c r="G1330" i="45"/>
  <c r="G1331" i="45"/>
  <c r="G1332" i="45"/>
  <c r="G1333" i="45"/>
  <c r="G1334" i="45"/>
  <c r="G1335" i="45"/>
  <c r="G1336" i="45"/>
  <c r="G1337" i="45"/>
  <c r="G1338" i="45"/>
  <c r="G1339" i="45"/>
  <c r="G1340" i="45"/>
  <c r="G1341" i="45"/>
  <c r="G1342" i="45"/>
  <c r="G1343" i="45"/>
  <c r="G1344" i="45"/>
  <c r="G1345" i="45"/>
  <c r="G1346" i="45"/>
  <c r="G1347" i="45"/>
  <c r="G1348" i="45"/>
  <c r="G1349" i="45"/>
  <c r="G1350" i="45"/>
  <c r="G1351" i="45"/>
  <c r="G1352" i="45"/>
  <c r="G1353" i="45"/>
  <c r="G1354" i="45"/>
  <c r="G1355" i="45"/>
  <c r="G1356" i="45"/>
  <c r="G1357" i="45"/>
  <c r="G1358" i="45"/>
  <c r="G1359" i="45"/>
  <c r="G1360" i="45"/>
  <c r="G1361" i="45"/>
  <c r="G1362" i="45"/>
  <c r="G1363" i="45"/>
  <c r="G1364" i="45"/>
  <c r="G1365" i="45"/>
  <c r="G1366" i="45"/>
  <c r="G1367" i="45"/>
  <c r="G1368" i="45"/>
  <c r="G1369" i="45"/>
  <c r="G1370" i="45"/>
  <c r="G1371" i="45"/>
  <c r="G1372" i="45"/>
  <c r="G1373" i="45"/>
  <c r="G1374" i="45"/>
  <c r="G1375" i="45"/>
  <c r="G1376" i="45"/>
  <c r="G1377" i="45"/>
  <c r="G1378" i="45"/>
  <c r="G1379" i="45"/>
  <c r="G1380" i="45"/>
  <c r="G1381" i="45"/>
  <c r="G1382" i="45"/>
  <c r="G1383" i="45"/>
  <c r="G1384" i="45"/>
  <c r="G1385" i="45"/>
  <c r="G1386" i="45"/>
  <c r="G1387" i="45"/>
  <c r="G1388" i="45"/>
  <c r="G1389" i="45"/>
  <c r="G1390" i="45"/>
  <c r="G1391" i="45"/>
  <c r="G1392" i="45"/>
  <c r="G1393" i="45"/>
  <c r="G1394" i="45"/>
  <c r="G1395" i="45"/>
  <c r="G1396" i="45"/>
  <c r="G1397" i="45"/>
  <c r="G1398" i="45"/>
  <c r="G1399" i="45"/>
  <c r="G1400" i="45"/>
  <c r="G1401" i="45"/>
  <c r="G1402" i="45"/>
  <c r="G1403" i="45"/>
  <c r="G1404" i="45"/>
  <c r="G1405" i="45"/>
  <c r="G1406" i="45"/>
  <c r="G1407" i="45"/>
  <c r="G1408" i="45"/>
  <c r="G1409" i="45"/>
  <c r="G1410" i="45"/>
  <c r="G1411" i="45"/>
  <c r="G1412" i="45"/>
  <c r="G1413" i="45"/>
  <c r="G1414" i="45"/>
  <c r="G1415" i="45"/>
  <c r="G1416" i="45"/>
  <c r="G1417" i="45"/>
  <c r="G1418" i="45"/>
  <c r="G1419" i="45"/>
  <c r="G1420" i="45"/>
  <c r="G1421" i="45"/>
  <c r="G1422" i="45"/>
  <c r="G1423" i="45"/>
  <c r="G1424" i="45"/>
  <c r="G1425" i="45"/>
  <c r="G1426" i="45"/>
  <c r="G1427" i="45"/>
  <c r="G1428" i="45"/>
  <c r="G1429" i="45"/>
  <c r="G1430" i="45"/>
  <c r="G1431" i="45"/>
  <c r="G1432" i="45"/>
  <c r="G1433" i="45"/>
  <c r="G1434" i="45"/>
  <c r="G1435" i="45"/>
  <c r="G1436" i="45"/>
  <c r="G1437" i="45"/>
  <c r="G1438" i="45"/>
  <c r="G1439" i="45"/>
  <c r="G1440" i="45"/>
  <c r="G1441" i="45"/>
  <c r="G1442" i="45"/>
  <c r="G1443" i="45"/>
  <c r="G1444" i="45"/>
  <c r="G1445" i="45"/>
  <c r="G1446" i="45"/>
  <c r="G1447" i="45"/>
  <c r="G1448" i="45"/>
  <c r="G1449" i="45"/>
  <c r="G1450" i="45"/>
  <c r="G1451" i="45"/>
  <c r="G1452" i="45"/>
  <c r="G1453" i="45"/>
  <c r="G1454" i="45"/>
  <c r="G1455" i="45"/>
  <c r="G1456" i="45"/>
  <c r="G1457" i="45"/>
  <c r="G1458" i="45"/>
  <c r="G1459" i="45"/>
  <c r="G1460" i="45"/>
  <c r="G1461" i="45"/>
  <c r="G1462" i="45"/>
  <c r="G1463" i="45"/>
  <c r="G1464" i="45"/>
  <c r="G1465" i="45"/>
  <c r="G1466" i="45"/>
  <c r="G1467" i="45"/>
  <c r="G1468" i="45"/>
  <c r="G1469" i="45"/>
  <c r="G1470" i="45"/>
  <c r="G1471" i="45"/>
  <c r="G1472" i="45"/>
  <c r="G1473" i="45"/>
  <c r="G1474" i="45"/>
  <c r="G1475" i="45"/>
  <c r="G1476" i="45"/>
  <c r="G1477" i="45"/>
  <c r="G1478" i="45"/>
  <c r="G1479" i="45"/>
  <c r="G1480" i="45"/>
  <c r="G1481" i="45"/>
  <c r="G1482" i="45"/>
  <c r="G1483" i="45"/>
  <c r="G1484" i="45"/>
  <c r="G1485" i="45"/>
  <c r="G1486" i="45"/>
  <c r="G1487" i="45"/>
  <c r="G1488" i="45"/>
  <c r="G1489" i="45"/>
  <c r="G1490" i="45"/>
  <c r="G1491" i="45"/>
  <c r="G1492" i="45"/>
  <c r="G1493" i="45"/>
  <c r="G1494" i="45"/>
  <c r="G1495" i="45"/>
  <c r="G1496" i="45"/>
  <c r="G1497" i="45"/>
  <c r="G1498" i="45"/>
  <c r="G1499" i="45"/>
  <c r="G1500" i="45"/>
  <c r="G1501" i="45"/>
  <c r="G1502" i="45"/>
  <c r="G1503" i="45"/>
  <c r="G1504" i="45"/>
  <c r="G1505" i="45"/>
  <c r="G1506" i="45"/>
  <c r="G1507" i="45"/>
  <c r="G1508" i="45"/>
  <c r="G1509" i="45"/>
  <c r="G1510" i="45"/>
  <c r="G1511" i="45"/>
  <c r="G1512" i="45"/>
  <c r="G1513" i="45"/>
  <c r="G1514" i="45"/>
  <c r="G1515" i="45"/>
  <c r="G1516" i="45"/>
  <c r="G1517" i="45"/>
  <c r="G1518" i="45"/>
  <c r="G1519" i="45"/>
  <c r="G1520" i="45"/>
  <c r="G1521" i="45"/>
  <c r="G1522" i="45"/>
  <c r="G1523" i="45"/>
  <c r="G1524" i="45"/>
  <c r="G1525" i="45"/>
  <c r="G1526" i="45"/>
  <c r="G1527" i="45"/>
  <c r="G1528" i="45"/>
  <c r="G1529" i="45"/>
  <c r="G1530" i="45"/>
  <c r="G1531" i="45"/>
  <c r="G1532" i="45"/>
  <c r="G1533" i="45"/>
  <c r="G1534" i="45"/>
  <c r="G1535" i="45"/>
  <c r="G1536" i="45"/>
  <c r="G1537" i="45"/>
  <c r="G1538" i="45"/>
  <c r="G1539" i="45"/>
  <c r="G1540" i="45"/>
  <c r="G1541" i="45"/>
  <c r="G1542" i="45"/>
  <c r="G1543" i="45"/>
  <c r="G1544" i="45"/>
  <c r="G1545" i="45"/>
  <c r="G1546" i="45"/>
  <c r="G1547" i="45"/>
  <c r="G1548" i="45"/>
  <c r="G1549" i="45"/>
  <c r="G1550" i="45"/>
  <c r="G1551" i="45"/>
  <c r="G1552" i="45"/>
  <c r="G1553" i="45"/>
  <c r="G1554" i="45"/>
  <c r="G1555" i="45"/>
  <c r="G1556" i="45"/>
  <c r="G1557" i="45"/>
  <c r="G1558" i="45"/>
  <c r="G1559" i="45"/>
  <c r="G1560" i="45"/>
  <c r="G1561" i="45"/>
  <c r="G1562" i="45"/>
  <c r="G1563" i="45"/>
  <c r="G1564" i="45"/>
  <c r="G1565" i="45"/>
  <c r="G1566" i="45"/>
  <c r="G1567" i="45"/>
  <c r="G1568" i="45"/>
  <c r="G1569" i="45"/>
  <c r="G1570" i="45"/>
  <c r="G1571" i="45"/>
  <c r="G1572" i="45"/>
  <c r="G1573" i="45"/>
  <c r="G1574" i="45"/>
  <c r="G1575" i="45"/>
  <c r="G1576" i="45"/>
  <c r="G1577" i="45"/>
  <c r="G1578" i="45"/>
  <c r="G1579" i="45"/>
  <c r="G1580" i="45"/>
  <c r="G1581" i="45"/>
  <c r="G1582" i="45"/>
  <c r="G1583" i="45"/>
  <c r="G1584" i="45"/>
  <c r="G1585" i="45"/>
  <c r="G1586" i="45"/>
  <c r="G1587" i="45"/>
  <c r="G1588" i="45"/>
  <c r="G1589" i="45"/>
  <c r="G1590" i="45"/>
  <c r="G1591" i="45"/>
  <c r="G1592" i="45"/>
  <c r="G1593" i="45"/>
  <c r="G1594" i="45"/>
  <c r="G1595" i="45"/>
  <c r="G1596" i="45"/>
  <c r="G1597" i="45"/>
  <c r="G1598" i="45"/>
  <c r="G1599" i="45"/>
  <c r="G1600" i="45"/>
  <c r="G1601" i="45"/>
  <c r="G1602" i="45"/>
  <c r="G1603" i="45"/>
  <c r="G1604" i="45"/>
  <c r="G1605" i="45"/>
  <c r="G1606" i="45"/>
  <c r="G1607" i="45"/>
  <c r="G1608" i="45"/>
  <c r="G1609" i="45"/>
  <c r="G1610" i="45"/>
  <c r="G1611" i="45"/>
  <c r="G1612" i="45"/>
  <c r="G1613" i="45"/>
  <c r="G1614" i="45"/>
  <c r="G1615" i="45"/>
  <c r="G1616" i="45"/>
  <c r="G1617" i="45"/>
  <c r="G1618" i="45"/>
  <c r="G1619" i="45"/>
  <c r="G1620" i="45"/>
  <c r="G1621" i="45"/>
  <c r="G1622" i="45"/>
  <c r="G1623" i="45"/>
  <c r="G1624" i="45"/>
  <c r="G1625" i="45"/>
  <c r="G1626" i="45"/>
  <c r="G1627" i="45"/>
  <c r="G1628" i="45"/>
  <c r="G1629" i="45"/>
  <c r="G1630" i="45"/>
  <c r="G1631" i="45"/>
  <c r="G1632" i="45"/>
  <c r="G1633" i="45"/>
  <c r="G1634" i="45"/>
  <c r="G1635" i="45"/>
  <c r="G1636" i="45"/>
  <c r="G1637" i="45"/>
  <c r="G1638" i="45"/>
  <c r="G1639" i="45"/>
  <c r="G1640" i="45"/>
  <c r="G1641" i="45"/>
  <c r="G1642" i="45"/>
  <c r="G1643" i="45"/>
  <c r="G1644" i="45"/>
  <c r="G1645" i="45"/>
  <c r="G1646" i="45"/>
  <c r="G1647" i="45"/>
  <c r="G1648" i="45"/>
  <c r="G1649" i="45"/>
  <c r="G1650" i="45"/>
  <c r="G1651" i="45"/>
  <c r="G1652" i="45"/>
  <c r="G1653" i="45"/>
  <c r="G1654" i="45"/>
  <c r="G1655" i="45"/>
  <c r="G1656" i="45"/>
  <c r="G1657" i="45"/>
  <c r="G1658" i="45"/>
  <c r="G1659" i="45"/>
  <c r="G1660" i="45"/>
  <c r="G1661" i="45"/>
  <c r="G1662" i="45"/>
  <c r="G1663" i="45"/>
  <c r="G1664" i="45"/>
  <c r="G1665" i="45"/>
  <c r="G1666" i="45"/>
  <c r="G1667" i="45"/>
  <c r="G1668" i="45"/>
  <c r="G1669" i="45"/>
  <c r="G1670" i="45"/>
  <c r="G1671" i="45"/>
  <c r="G1672" i="45"/>
  <c r="G1673" i="45"/>
  <c r="G1674" i="45"/>
  <c r="G1675" i="45"/>
  <c r="G1676" i="45"/>
  <c r="G1677" i="45"/>
  <c r="G1678" i="45"/>
  <c r="G1679" i="45"/>
  <c r="G1680" i="45"/>
  <c r="G1681" i="45"/>
  <c r="G1682" i="45"/>
  <c r="G1683" i="45"/>
  <c r="G1684" i="45"/>
  <c r="G1685" i="45"/>
  <c r="G1686" i="45"/>
  <c r="G1687" i="45"/>
  <c r="G1688" i="45"/>
  <c r="G1689" i="45"/>
  <c r="G1690" i="45"/>
  <c r="G1691" i="45"/>
  <c r="G1692" i="45"/>
  <c r="G1693" i="45"/>
  <c r="G1694" i="45"/>
  <c r="G1695" i="45"/>
  <c r="G1696" i="45"/>
  <c r="G1697" i="45"/>
  <c r="G1698" i="45"/>
  <c r="G1699" i="45"/>
  <c r="G1700" i="45"/>
  <c r="G1701" i="45"/>
  <c r="G1702" i="45"/>
  <c r="G1703" i="45"/>
  <c r="G1704" i="45"/>
  <c r="G1705" i="45"/>
  <c r="G1706" i="45"/>
  <c r="G1707" i="45"/>
  <c r="G1708" i="45"/>
  <c r="G1709" i="45"/>
  <c r="G1710" i="45"/>
  <c r="G1711" i="45"/>
  <c r="G1712" i="45"/>
  <c r="G1713" i="45"/>
  <c r="G1714" i="45"/>
  <c r="G1715" i="45"/>
  <c r="G1716" i="45"/>
  <c r="G1717" i="45"/>
  <c r="G1718" i="45"/>
  <c r="G1719" i="45"/>
  <c r="G1720" i="45"/>
  <c r="G1721" i="45"/>
  <c r="G1722" i="45"/>
  <c r="G1723" i="45"/>
  <c r="G1724" i="45"/>
  <c r="G1725" i="45"/>
  <c r="G1726" i="45"/>
  <c r="G1727" i="45"/>
  <c r="G1728" i="45"/>
  <c r="G1729" i="45"/>
  <c r="G1730" i="45"/>
  <c r="G1731" i="45"/>
  <c r="G1732" i="45"/>
  <c r="G1733" i="45"/>
  <c r="G1734" i="45"/>
  <c r="G1735" i="45"/>
  <c r="G1736" i="45"/>
  <c r="G1737" i="45"/>
  <c r="G1738" i="45"/>
  <c r="G1739" i="45"/>
  <c r="G1740" i="45"/>
  <c r="G1741" i="45"/>
  <c r="G1742" i="45"/>
  <c r="G1743" i="45"/>
  <c r="G1744" i="45"/>
  <c r="G1745" i="45"/>
  <c r="G1746" i="45"/>
  <c r="G1747" i="45"/>
  <c r="G1748" i="45"/>
  <c r="G1749" i="45"/>
  <c r="G1750" i="45"/>
  <c r="G1751" i="45"/>
  <c r="G1752" i="45"/>
  <c r="G1753" i="45"/>
  <c r="G1754" i="45"/>
  <c r="G1755" i="45"/>
  <c r="G1756" i="45"/>
  <c r="G1757" i="45"/>
  <c r="G1758" i="45"/>
  <c r="G1759" i="45"/>
  <c r="G1760" i="45"/>
  <c r="G1761" i="45"/>
  <c r="G1762" i="45"/>
  <c r="G1763" i="45"/>
  <c r="G1764" i="45"/>
  <c r="G1765" i="45"/>
  <c r="G1766" i="45"/>
  <c r="G1767" i="45"/>
  <c r="G1768" i="45"/>
  <c r="G1769" i="45"/>
  <c r="G1770" i="45"/>
  <c r="G1771" i="45"/>
  <c r="G1772" i="45"/>
  <c r="G1773" i="45"/>
  <c r="G1774" i="45"/>
  <c r="G1775" i="45"/>
  <c r="G1776" i="45"/>
  <c r="G1777" i="45"/>
  <c r="G1778" i="45"/>
  <c r="G1779" i="45"/>
  <c r="G1780" i="45"/>
  <c r="G1781" i="45"/>
  <c r="G1782" i="45"/>
  <c r="G1783" i="45"/>
  <c r="G1784" i="45"/>
  <c r="G1785" i="45"/>
  <c r="G1786" i="45"/>
  <c r="G1787" i="45"/>
  <c r="G1788" i="45"/>
  <c r="G1789" i="45"/>
  <c r="G1790" i="45"/>
  <c r="G1791" i="45"/>
  <c r="G1792" i="45"/>
  <c r="G1793" i="45"/>
  <c r="G1794" i="45"/>
  <c r="G1795" i="45"/>
  <c r="G1796" i="45"/>
  <c r="G1797" i="45"/>
  <c r="G1798" i="45"/>
  <c r="G1799" i="45"/>
  <c r="G1800" i="45"/>
  <c r="G1801" i="45"/>
  <c r="G1802" i="45"/>
  <c r="G1803" i="45"/>
  <c r="G1804" i="45"/>
  <c r="G1805" i="45"/>
  <c r="G1806" i="45"/>
  <c r="G1807" i="45"/>
  <c r="G1808" i="45"/>
  <c r="G1809" i="45"/>
  <c r="G1810" i="45"/>
  <c r="G1811" i="45"/>
  <c r="G1812" i="45"/>
  <c r="G1813" i="45"/>
  <c r="G1814" i="45"/>
  <c r="G1815" i="45"/>
  <c r="G1816" i="45"/>
  <c r="G1817" i="45"/>
  <c r="G1818" i="45"/>
  <c r="G1819" i="45"/>
  <c r="G1820" i="45"/>
  <c r="G1821" i="45"/>
  <c r="G1822" i="45"/>
  <c r="G1823" i="45"/>
  <c r="G1824" i="45"/>
  <c r="G1825" i="45"/>
  <c r="G1826" i="45"/>
  <c r="G1827" i="45"/>
  <c r="G1828" i="45"/>
  <c r="G1829" i="45"/>
  <c r="G1830" i="45"/>
  <c r="G1831" i="45"/>
  <c r="G1832" i="45"/>
  <c r="G1833" i="45"/>
  <c r="G1834" i="45"/>
  <c r="G1835" i="45"/>
  <c r="G1836" i="45"/>
  <c r="G1837" i="45"/>
  <c r="G1838" i="45"/>
  <c r="G1839" i="45"/>
  <c r="G1840" i="45"/>
  <c r="G1841" i="45"/>
  <c r="G1842" i="45"/>
  <c r="G1843" i="45"/>
  <c r="G1844" i="45"/>
  <c r="G1845" i="45"/>
  <c r="G1846" i="45"/>
  <c r="G1847" i="45"/>
  <c r="G1848" i="45"/>
  <c r="G1849" i="45"/>
  <c r="G1850" i="45"/>
  <c r="G1851" i="45"/>
  <c r="G1852" i="45"/>
  <c r="G1853" i="45"/>
  <c r="G1854" i="45"/>
  <c r="G1855" i="45"/>
  <c r="G1856" i="45"/>
  <c r="G1857" i="45"/>
  <c r="G1858" i="45"/>
  <c r="G1859" i="45"/>
  <c r="G1860" i="45"/>
  <c r="G1861" i="45"/>
  <c r="G1862" i="45"/>
  <c r="G1863" i="45"/>
  <c r="G1864" i="45"/>
  <c r="G1865" i="45"/>
  <c r="G1866" i="45"/>
  <c r="G1867" i="45"/>
  <c r="G1868" i="45"/>
  <c r="G1869" i="45"/>
  <c r="G1870" i="45"/>
  <c r="G1871" i="45"/>
  <c r="G1872" i="45"/>
  <c r="G1873" i="45"/>
  <c r="G1874" i="45"/>
  <c r="G1875" i="45"/>
  <c r="G1876" i="45"/>
  <c r="G1877" i="45"/>
  <c r="G1878" i="45"/>
  <c r="G1879" i="45"/>
  <c r="G1880" i="45"/>
  <c r="G1881" i="45"/>
  <c r="G1882" i="45"/>
  <c r="G1883" i="45"/>
  <c r="G1884" i="45"/>
  <c r="G1885" i="45"/>
  <c r="G1886" i="45"/>
  <c r="G1887" i="45"/>
  <c r="G1888" i="45"/>
  <c r="G1889" i="45"/>
  <c r="G1890" i="45"/>
  <c r="G1891" i="45"/>
  <c r="G1892" i="45"/>
  <c r="G1893" i="45"/>
  <c r="G1894" i="45"/>
  <c r="G1895" i="45"/>
  <c r="G1896" i="45"/>
  <c r="G1897" i="45"/>
  <c r="G1898" i="45"/>
  <c r="G1899" i="45"/>
  <c r="G1900" i="45"/>
  <c r="G1901" i="45"/>
  <c r="G1902" i="45"/>
  <c r="G1903" i="45"/>
  <c r="G1904" i="45"/>
  <c r="G1905" i="45"/>
  <c r="G1906" i="45"/>
  <c r="G1907" i="45"/>
  <c r="G1908" i="45"/>
  <c r="G1909" i="45"/>
  <c r="G1910" i="45"/>
  <c r="G1911" i="45"/>
  <c r="G1912" i="45"/>
  <c r="G1913" i="45"/>
  <c r="G1914" i="45"/>
  <c r="G1915" i="45"/>
  <c r="G1916" i="45"/>
  <c r="G1917" i="45"/>
  <c r="G1918" i="45"/>
  <c r="G1919" i="45"/>
  <c r="G1920" i="45"/>
  <c r="G1921" i="45"/>
  <c r="G1922" i="45"/>
  <c r="G1923" i="45"/>
  <c r="G1924" i="45"/>
  <c r="G1925" i="45"/>
  <c r="G1926" i="45"/>
  <c r="G1927" i="45"/>
  <c r="G1928" i="45"/>
  <c r="G1929" i="45"/>
  <c r="G1930" i="45"/>
  <c r="G1931" i="45"/>
  <c r="G1932" i="45"/>
  <c r="G1933" i="45"/>
  <c r="G1934" i="45"/>
  <c r="G1935" i="45"/>
  <c r="G1936" i="45"/>
  <c r="G1937" i="45"/>
  <c r="G1938" i="45"/>
  <c r="G1939" i="45"/>
  <c r="G1940" i="45"/>
  <c r="G1941" i="45"/>
  <c r="G1942" i="45"/>
  <c r="G1943" i="45"/>
  <c r="G1944" i="45"/>
  <c r="G1945" i="45"/>
  <c r="G1946" i="45"/>
  <c r="G1947" i="45"/>
  <c r="G1948" i="45"/>
  <c r="G1949" i="45"/>
  <c r="G1950" i="45"/>
  <c r="G1951" i="45"/>
  <c r="G1952" i="45"/>
  <c r="G1953" i="45"/>
  <c r="G1954" i="45"/>
  <c r="G1955" i="45"/>
  <c r="G1956" i="45"/>
  <c r="G1957" i="45"/>
  <c r="G1958" i="45"/>
  <c r="G1959" i="45"/>
  <c r="G1960" i="45"/>
  <c r="G1961" i="45"/>
  <c r="G1962" i="45"/>
  <c r="G1963" i="45"/>
  <c r="G1964" i="45"/>
  <c r="G1965" i="45"/>
  <c r="G1966" i="45"/>
  <c r="G1967" i="45"/>
  <c r="G1968" i="45"/>
  <c r="G1969" i="45"/>
  <c r="G1970" i="45"/>
  <c r="G1971" i="45"/>
  <c r="G1972" i="45"/>
  <c r="G1973" i="45"/>
  <c r="G1974" i="45"/>
  <c r="G1975" i="45"/>
  <c r="G1976" i="45"/>
  <c r="G1977" i="45"/>
  <c r="G1978" i="45"/>
  <c r="G1979" i="45"/>
  <c r="G1980" i="45"/>
  <c r="G1981" i="45"/>
  <c r="G1982" i="45"/>
  <c r="G1983" i="45"/>
  <c r="G1984" i="45"/>
  <c r="G1985" i="45"/>
  <c r="G1986" i="45"/>
  <c r="G1987" i="45"/>
  <c r="G1988" i="45"/>
  <c r="G1989" i="45"/>
  <c r="G1990" i="45"/>
  <c r="G1991" i="45"/>
  <c r="G1992" i="45"/>
  <c r="G1993" i="45"/>
  <c r="G1994" i="45"/>
  <c r="G1995" i="45"/>
  <c r="G1996" i="45"/>
  <c r="G1997" i="45"/>
  <c r="G1998" i="45"/>
  <c r="G1999" i="45"/>
  <c r="G2000" i="45"/>
  <c r="G2001" i="45"/>
  <c r="G2002" i="45"/>
  <c r="G2003" i="45"/>
  <c r="G2004" i="45"/>
  <c r="G2005" i="45"/>
  <c r="G2006" i="45"/>
  <c r="G2007" i="45"/>
  <c r="G2008" i="45"/>
  <c r="G2009" i="45"/>
  <c r="G2010" i="45"/>
  <c r="G2011" i="45"/>
  <c r="G2012" i="45"/>
  <c r="G2013" i="45"/>
  <c r="G2014" i="45"/>
  <c r="G2015" i="45"/>
  <c r="G2016" i="45"/>
  <c r="G2017" i="45"/>
  <c r="G2018" i="45"/>
  <c r="G2019" i="45"/>
  <c r="G2020" i="45"/>
  <c r="G2021" i="45"/>
  <c r="G2022" i="45"/>
  <c r="G2023" i="45"/>
  <c r="G2024" i="45"/>
  <c r="G2025" i="45"/>
  <c r="G2026" i="45"/>
  <c r="G2027" i="45"/>
  <c r="G2028" i="45"/>
  <c r="G2029" i="45"/>
  <c r="G2030" i="45"/>
  <c r="G2031" i="45"/>
  <c r="G2032" i="45"/>
  <c r="G2033" i="45"/>
  <c r="G2034" i="45"/>
  <c r="G2035" i="45"/>
  <c r="G2036" i="45"/>
  <c r="G2037" i="45"/>
  <c r="G2038" i="45"/>
  <c r="G2039" i="45"/>
  <c r="G2040" i="45"/>
  <c r="G2041" i="45"/>
  <c r="G2042" i="45"/>
  <c r="G2043" i="45"/>
  <c r="G2044" i="45"/>
  <c r="G2045" i="45"/>
  <c r="G2046" i="45"/>
  <c r="G2047" i="45"/>
  <c r="G2048" i="45"/>
  <c r="G2049" i="45"/>
  <c r="G2050" i="45"/>
  <c r="G2051" i="45"/>
  <c r="G2052" i="45"/>
  <c r="G2053" i="45"/>
  <c r="G2054" i="45"/>
  <c r="G2055" i="45"/>
  <c r="G2056" i="45"/>
  <c r="G2057" i="45"/>
  <c r="G2058" i="45"/>
  <c r="G2059" i="45"/>
  <c r="G2060" i="45"/>
  <c r="G2061" i="45"/>
  <c r="G2062" i="45"/>
  <c r="G2063" i="45"/>
  <c r="G2064" i="45"/>
  <c r="G2065" i="45"/>
  <c r="G2066" i="45"/>
  <c r="G2067" i="45"/>
  <c r="G2068" i="45"/>
  <c r="G2069" i="45"/>
  <c r="G2070" i="45"/>
  <c r="G2071" i="45"/>
  <c r="G2072" i="45"/>
  <c r="G2073" i="45"/>
  <c r="G2074" i="45"/>
  <c r="G2075" i="45"/>
  <c r="G2076" i="45"/>
  <c r="G2077" i="45"/>
  <c r="G2078" i="45"/>
  <c r="G2079" i="45"/>
  <c r="G2080" i="45"/>
  <c r="G2081" i="45"/>
  <c r="G2082" i="45"/>
  <c r="G2083" i="45"/>
  <c r="G2084" i="45"/>
  <c r="G2085" i="45"/>
  <c r="G2086" i="45"/>
  <c r="G2087" i="45"/>
  <c r="G2088" i="45"/>
  <c r="G2089" i="45"/>
  <c r="G2090" i="45"/>
  <c r="G2091" i="45"/>
  <c r="G2092" i="45"/>
  <c r="G2093" i="45"/>
  <c r="G2094" i="45"/>
  <c r="G2095" i="45"/>
  <c r="G2096" i="45"/>
  <c r="G2097" i="45"/>
  <c r="G2098" i="45"/>
  <c r="G2099" i="45"/>
  <c r="G2100" i="45"/>
  <c r="G2101" i="45"/>
  <c r="G2102" i="45"/>
  <c r="G2103" i="45"/>
  <c r="G2104" i="45"/>
  <c r="G2105" i="45"/>
  <c r="G2106" i="45"/>
  <c r="G2107" i="45"/>
  <c r="G2108" i="45"/>
  <c r="G2109" i="45"/>
  <c r="G2110" i="45"/>
  <c r="G2111" i="45"/>
  <c r="G2112" i="45"/>
  <c r="G2113" i="45"/>
  <c r="G2114" i="45"/>
  <c r="G2115" i="45"/>
  <c r="G2116" i="45"/>
  <c r="G2117" i="45"/>
  <c r="G2118" i="45"/>
  <c r="G2119" i="45"/>
  <c r="G2120" i="45"/>
  <c r="G2121" i="45"/>
  <c r="G2122" i="45"/>
  <c r="G2123" i="45"/>
  <c r="G2124" i="45"/>
  <c r="G2125" i="45"/>
  <c r="G2126" i="45"/>
  <c r="G2127" i="45"/>
  <c r="G2128" i="45"/>
  <c r="G2129" i="45"/>
  <c r="G2130" i="45"/>
  <c r="G2131" i="45"/>
  <c r="G2132" i="45"/>
  <c r="G2133" i="45"/>
  <c r="G2134" i="45"/>
  <c r="G2135" i="45"/>
  <c r="G2136" i="45"/>
  <c r="G2137" i="45"/>
  <c r="G2138" i="45"/>
  <c r="G2139" i="45"/>
  <c r="G2140" i="45"/>
  <c r="G2141" i="45"/>
  <c r="G2142" i="45"/>
  <c r="G2143" i="45"/>
  <c r="G2144" i="45"/>
  <c r="G2145" i="45"/>
  <c r="G2146" i="45"/>
  <c r="G2147" i="45"/>
  <c r="G2148" i="45"/>
  <c r="G2149" i="45"/>
  <c r="G2150" i="45"/>
  <c r="G2151" i="45"/>
  <c r="G2152" i="45"/>
  <c r="G2153" i="45"/>
  <c r="G2154" i="45"/>
  <c r="G2155" i="45"/>
  <c r="G2156" i="45"/>
  <c r="G2157" i="45"/>
  <c r="G2158" i="45"/>
  <c r="G2159" i="45"/>
  <c r="G2160" i="45"/>
  <c r="G2161" i="45"/>
  <c r="G2162" i="45"/>
  <c r="G2163" i="45"/>
  <c r="G2164" i="45"/>
  <c r="G2165" i="45"/>
  <c r="G2166" i="45"/>
  <c r="G2167" i="45"/>
  <c r="G2168" i="45"/>
  <c r="G2169" i="45"/>
  <c r="G2170" i="45"/>
  <c r="G2171" i="45"/>
  <c r="G2172" i="45"/>
  <c r="G2173" i="45"/>
  <c r="G2174" i="45"/>
  <c r="G2175" i="45"/>
  <c r="G2176" i="45"/>
  <c r="G2177" i="45"/>
  <c r="G2178" i="45"/>
  <c r="G2179" i="45"/>
  <c r="G2180" i="45"/>
  <c r="G2181" i="45"/>
  <c r="G2182" i="45"/>
  <c r="G2183" i="45"/>
  <c r="G2184" i="45"/>
  <c r="G2185" i="45"/>
  <c r="G2186" i="45"/>
  <c r="G2187" i="45"/>
  <c r="G2188" i="45"/>
  <c r="G2189" i="45"/>
  <c r="G2190" i="45"/>
  <c r="G2191" i="45"/>
  <c r="G2192" i="45"/>
  <c r="G2193" i="45"/>
  <c r="G2194" i="45"/>
  <c r="G2195" i="45"/>
  <c r="G2196" i="45"/>
  <c r="G2197" i="45"/>
  <c r="G2198" i="45"/>
  <c r="G2199" i="45"/>
  <c r="G2200" i="45"/>
  <c r="G2201" i="45"/>
  <c r="G2202" i="45"/>
  <c r="G2203" i="45"/>
  <c r="G2204" i="45"/>
  <c r="G2205" i="45"/>
  <c r="G2206" i="45"/>
  <c r="G2207" i="45"/>
  <c r="G2208" i="45"/>
  <c r="G2209" i="45"/>
  <c r="G2210" i="45"/>
  <c r="G2211" i="45"/>
  <c r="G2212" i="45"/>
  <c r="G2213" i="45"/>
  <c r="G2214" i="45"/>
  <c r="G2215" i="45"/>
  <c r="G2216" i="45"/>
  <c r="G2217" i="45"/>
  <c r="G2218" i="45"/>
  <c r="G2219" i="45"/>
  <c r="G2220" i="45"/>
  <c r="G2221" i="45"/>
  <c r="G2222" i="45"/>
  <c r="G2223" i="45"/>
  <c r="G2224" i="45"/>
  <c r="G2225" i="45"/>
  <c r="G2226" i="45"/>
  <c r="G2227" i="45"/>
  <c r="G2228" i="45"/>
  <c r="G2229" i="45"/>
  <c r="G2230" i="45"/>
  <c r="G2231" i="45"/>
  <c r="G2232" i="45"/>
  <c r="G2233" i="45"/>
  <c r="G2234" i="45"/>
  <c r="G2235" i="45"/>
  <c r="G2236" i="45"/>
  <c r="G2237" i="45"/>
  <c r="G2238" i="45"/>
  <c r="G2239" i="45"/>
  <c r="G2240" i="45"/>
  <c r="G2241" i="45"/>
  <c r="G2242" i="45"/>
  <c r="G2243" i="45"/>
  <c r="G2244" i="45"/>
  <c r="G2245" i="45"/>
  <c r="G2246" i="45"/>
  <c r="G2247" i="45"/>
  <c r="G2248" i="45"/>
  <c r="G2249" i="45"/>
  <c r="G2250" i="45"/>
  <c r="G2251" i="45"/>
  <c r="G2252" i="45"/>
  <c r="G2253" i="45"/>
  <c r="G2254" i="45"/>
  <c r="G2255" i="45"/>
  <c r="G2256" i="45"/>
  <c r="G2257" i="45"/>
  <c r="G2258" i="45"/>
  <c r="G2259" i="45"/>
  <c r="G2260" i="45"/>
  <c r="G2261" i="45"/>
  <c r="G2262" i="45"/>
  <c r="G2263" i="45"/>
  <c r="G2264" i="45"/>
  <c r="G2265" i="45"/>
  <c r="G2266" i="45"/>
  <c r="G2267" i="45"/>
  <c r="G2268" i="45"/>
  <c r="G2269" i="45"/>
  <c r="G2270" i="45"/>
  <c r="G2271" i="45"/>
  <c r="G2272" i="45"/>
  <c r="G2273" i="45"/>
  <c r="G2274" i="45"/>
  <c r="G2275" i="45"/>
  <c r="G2276" i="45"/>
  <c r="G2277" i="45"/>
  <c r="G2278" i="45"/>
  <c r="G2279" i="45"/>
  <c r="G2280" i="45"/>
  <c r="G2281" i="45"/>
  <c r="G2282" i="45"/>
  <c r="G2283" i="45"/>
  <c r="G2284" i="45"/>
  <c r="G2285" i="45"/>
  <c r="G2286" i="45"/>
  <c r="G2287" i="45"/>
  <c r="G2288" i="45"/>
  <c r="G2289" i="45"/>
  <c r="G2290" i="45"/>
  <c r="G2291" i="45"/>
  <c r="G2292" i="45"/>
  <c r="G2293" i="45"/>
  <c r="G2294" i="45"/>
  <c r="G2295" i="45"/>
  <c r="G2296" i="45"/>
  <c r="G2297" i="45"/>
  <c r="G2298" i="45"/>
  <c r="G2299" i="45"/>
  <c r="G2300" i="45"/>
  <c r="G2301" i="45"/>
  <c r="G2302" i="45"/>
  <c r="G2303" i="45"/>
  <c r="G2304" i="45"/>
  <c r="G2305" i="45"/>
  <c r="G2306" i="45"/>
  <c r="G2307" i="45"/>
  <c r="G2308" i="45"/>
  <c r="G2309" i="45"/>
  <c r="G2310" i="45"/>
  <c r="G2311" i="45"/>
  <c r="G2312" i="45"/>
  <c r="G2313" i="45"/>
  <c r="G2314" i="45"/>
  <c r="G2315" i="45"/>
  <c r="G2316" i="45"/>
  <c r="G2317" i="45"/>
  <c r="G2318" i="45"/>
  <c r="G2319" i="45"/>
  <c r="G2320" i="45"/>
  <c r="G2321" i="45"/>
  <c r="G2322" i="45"/>
  <c r="G2323" i="45"/>
  <c r="G2324" i="45"/>
  <c r="G2325" i="45"/>
  <c r="G2326" i="45"/>
  <c r="G2327" i="45"/>
  <c r="G2328" i="45"/>
  <c r="G2329" i="45"/>
  <c r="G2330" i="45"/>
  <c r="G2331" i="45"/>
  <c r="G2332" i="45"/>
  <c r="G2333" i="45"/>
  <c r="G2334" i="45"/>
  <c r="G2335" i="45"/>
  <c r="G2336" i="45"/>
  <c r="G2337" i="45"/>
  <c r="G2338" i="45"/>
  <c r="G2339" i="45"/>
  <c r="G2340" i="45"/>
  <c r="G2341" i="45"/>
  <c r="G2342" i="45"/>
  <c r="G2343" i="45"/>
  <c r="G2344" i="45"/>
  <c r="G2345" i="45"/>
  <c r="G2346" i="45"/>
  <c r="G2347" i="45"/>
  <c r="G2348" i="45"/>
  <c r="G2349" i="45"/>
  <c r="G2350" i="45"/>
  <c r="G2351" i="45"/>
  <c r="G2352" i="45"/>
  <c r="G2353" i="45"/>
  <c r="G2354" i="45"/>
  <c r="G2355" i="45"/>
  <c r="G2356" i="45"/>
  <c r="G2357" i="45"/>
  <c r="G2358" i="45"/>
  <c r="G2359" i="45"/>
  <c r="G2360" i="45"/>
  <c r="G2361" i="45"/>
  <c r="G2362" i="45"/>
  <c r="G2363" i="45"/>
  <c r="G2364" i="45"/>
  <c r="G2365" i="45"/>
  <c r="G2366" i="45"/>
  <c r="G2367" i="45"/>
  <c r="G2368" i="45"/>
  <c r="G2369" i="45"/>
  <c r="G2370" i="45"/>
  <c r="G2371" i="45"/>
  <c r="G2372" i="45"/>
  <c r="G2373" i="45"/>
  <c r="G2374" i="45"/>
  <c r="G2375" i="45"/>
  <c r="G2376" i="45"/>
  <c r="G2377" i="45"/>
  <c r="G2378" i="45"/>
  <c r="G2379" i="45"/>
  <c r="G2380" i="45"/>
  <c r="G2381" i="45"/>
  <c r="G2382" i="45"/>
  <c r="G2383" i="45"/>
  <c r="G2384" i="45"/>
  <c r="G2385" i="45"/>
  <c r="G2386" i="45"/>
  <c r="G2387" i="45"/>
  <c r="G2388" i="45"/>
  <c r="G2389" i="45"/>
  <c r="G2390" i="45"/>
  <c r="G2391" i="45"/>
  <c r="G2392" i="45"/>
  <c r="G2393" i="45"/>
  <c r="G2394" i="45"/>
  <c r="G2395" i="45"/>
  <c r="G2396" i="45"/>
  <c r="G2397" i="45"/>
  <c r="G2398" i="45"/>
  <c r="G2399" i="45"/>
  <c r="G2400" i="45"/>
  <c r="G2401" i="45"/>
  <c r="G2402" i="45"/>
  <c r="G2403" i="45"/>
  <c r="G2404" i="45"/>
  <c r="G2405" i="45"/>
  <c r="G2406" i="45"/>
  <c r="G2407" i="45"/>
  <c r="G2408" i="45"/>
  <c r="G2409" i="45"/>
  <c r="G2410" i="45"/>
  <c r="G2411" i="45"/>
  <c r="G2412" i="45"/>
  <c r="G2413" i="45"/>
  <c r="G2414" i="45"/>
  <c r="G2415" i="45"/>
  <c r="G2416" i="45"/>
  <c r="G2417" i="45"/>
  <c r="G2418" i="45"/>
  <c r="G2419" i="45"/>
  <c r="G2420" i="45"/>
  <c r="G2421" i="45"/>
  <c r="G2422" i="45"/>
  <c r="G2423" i="45"/>
  <c r="G2424" i="45"/>
  <c r="G2425" i="45"/>
  <c r="G2426" i="45"/>
  <c r="G2427" i="45"/>
  <c r="G2428" i="45"/>
  <c r="G2429" i="45"/>
  <c r="G2430" i="45"/>
  <c r="G2431" i="45"/>
  <c r="G2432" i="45"/>
  <c r="G2433" i="45"/>
  <c r="G2434" i="45"/>
  <c r="G2435" i="45"/>
  <c r="G2436" i="45"/>
  <c r="G2437" i="45"/>
  <c r="G2438" i="45"/>
  <c r="G2439" i="45"/>
  <c r="G2440" i="45"/>
  <c r="G2441" i="45"/>
  <c r="G2442" i="45"/>
  <c r="G2443" i="45"/>
  <c r="G2444" i="45"/>
  <c r="G2445" i="45"/>
  <c r="G2446" i="45"/>
  <c r="G2447" i="45"/>
  <c r="G2448" i="45"/>
  <c r="G2449" i="45"/>
  <c r="G2450" i="45"/>
  <c r="G2451" i="45"/>
  <c r="G2452" i="45"/>
  <c r="G2453" i="45"/>
  <c r="G2454" i="45"/>
  <c r="G2455" i="45"/>
  <c r="G2456" i="45"/>
  <c r="G2457" i="45"/>
  <c r="G2458" i="45"/>
  <c r="G2459" i="45"/>
  <c r="G2460" i="45"/>
  <c r="G2461" i="45"/>
  <c r="G2462" i="45"/>
  <c r="G2463" i="45"/>
  <c r="G2464" i="45"/>
  <c r="G2465" i="45"/>
  <c r="G2466" i="45"/>
  <c r="G2467" i="45"/>
  <c r="G2468" i="45"/>
  <c r="G2469" i="45"/>
  <c r="G2470" i="45"/>
  <c r="G2471" i="45"/>
  <c r="G2472" i="45"/>
  <c r="G2473" i="45"/>
  <c r="G2474" i="45"/>
  <c r="G2475" i="45"/>
  <c r="G2476" i="45"/>
  <c r="G2477" i="45"/>
  <c r="G2478" i="45"/>
  <c r="G2479" i="45"/>
  <c r="G2480" i="45"/>
  <c r="G2481" i="45"/>
  <c r="G2482" i="45"/>
  <c r="G2483" i="45"/>
  <c r="G2484" i="45"/>
  <c r="G2485" i="45"/>
  <c r="G2486" i="45"/>
  <c r="G2487" i="45"/>
  <c r="G2488" i="45"/>
  <c r="G2489" i="45"/>
  <c r="G2490" i="45"/>
  <c r="G2491" i="45"/>
  <c r="G2492" i="45"/>
  <c r="G2493" i="45"/>
  <c r="G2494" i="45"/>
  <c r="G2495" i="45"/>
  <c r="G2496" i="45"/>
  <c r="G2497" i="45"/>
  <c r="G2498" i="45"/>
  <c r="G2499" i="45"/>
  <c r="G2500" i="45"/>
  <c r="G2501" i="45"/>
  <c r="G2502" i="45"/>
  <c r="G2503" i="45"/>
  <c r="G2504" i="45"/>
  <c r="G2505" i="45"/>
  <c r="G2506" i="45"/>
  <c r="G2507" i="45"/>
  <c r="G2508" i="45"/>
  <c r="G2509" i="45"/>
  <c r="G2510" i="45"/>
  <c r="G2511" i="45"/>
  <c r="G2512" i="45"/>
  <c r="G2513" i="45"/>
  <c r="G2514" i="45"/>
  <c r="G2515" i="45"/>
  <c r="G2516" i="45"/>
  <c r="G2517" i="45"/>
  <c r="G2518" i="45"/>
  <c r="G2519" i="45"/>
  <c r="G2520" i="45"/>
  <c r="G2521" i="45"/>
  <c r="G2522" i="45"/>
  <c r="G2523" i="45"/>
  <c r="G2524" i="45"/>
  <c r="G2525" i="45"/>
  <c r="G2526" i="45"/>
  <c r="G2527" i="45"/>
  <c r="G2528" i="45"/>
  <c r="G2529" i="45"/>
  <c r="G2530" i="45"/>
  <c r="G2531" i="45"/>
  <c r="G2532" i="45"/>
  <c r="G2533" i="45"/>
  <c r="G2534" i="45"/>
  <c r="G2535" i="45"/>
  <c r="G2536" i="45"/>
  <c r="G2537" i="45"/>
  <c r="G2538" i="45"/>
  <c r="G2539" i="45"/>
  <c r="G2540" i="45"/>
  <c r="G2541" i="45"/>
  <c r="G2542" i="45"/>
  <c r="G2543" i="45"/>
  <c r="G2544" i="45"/>
  <c r="G2545" i="45"/>
  <c r="G2546" i="45"/>
  <c r="G2547" i="45"/>
  <c r="G2548" i="45"/>
  <c r="G2549" i="45"/>
  <c r="G2550" i="45"/>
  <c r="G2551" i="45"/>
  <c r="G2552" i="45"/>
  <c r="G2553" i="45"/>
  <c r="G2554" i="45"/>
  <c r="G2555" i="45"/>
  <c r="G2556" i="45"/>
  <c r="G2557" i="45"/>
  <c r="G2558" i="45"/>
  <c r="G2559" i="45"/>
  <c r="G2560" i="45"/>
  <c r="G2561" i="45"/>
  <c r="G2562" i="45"/>
  <c r="G2563" i="45"/>
  <c r="G2564" i="45"/>
  <c r="G2565" i="45"/>
  <c r="G2566" i="45"/>
  <c r="G2567" i="45"/>
  <c r="G2568" i="45"/>
  <c r="G2569" i="45"/>
  <c r="G2570" i="45"/>
  <c r="G2571" i="45"/>
  <c r="G2572" i="45"/>
  <c r="G2573" i="45"/>
  <c r="G2574" i="45"/>
  <c r="G2575" i="45"/>
  <c r="G2576" i="45"/>
  <c r="G2577" i="45"/>
  <c r="G2578" i="45"/>
  <c r="G2579" i="45"/>
  <c r="G2580" i="45"/>
  <c r="G2581" i="45"/>
  <c r="G2582" i="45"/>
  <c r="G2583" i="45"/>
  <c r="G2584" i="45"/>
  <c r="G2585" i="45"/>
  <c r="G2586" i="45"/>
  <c r="G2587" i="45"/>
  <c r="G2588" i="45"/>
  <c r="G2589" i="45"/>
  <c r="G2590" i="45"/>
  <c r="G2591" i="45"/>
  <c r="G2592" i="45"/>
  <c r="G2593" i="45"/>
  <c r="G2594" i="45"/>
  <c r="G2595" i="45"/>
  <c r="G2596" i="45"/>
  <c r="G2597" i="45"/>
  <c r="G2598" i="45"/>
  <c r="G2599" i="45"/>
  <c r="G2600" i="45"/>
  <c r="G2601" i="45"/>
  <c r="G2602" i="45"/>
  <c r="G2603" i="45"/>
  <c r="G2604" i="45"/>
  <c r="G2605" i="45"/>
  <c r="G2606" i="45"/>
  <c r="G2607" i="45"/>
  <c r="G2608" i="45"/>
  <c r="G2609" i="45"/>
  <c r="G2610" i="45"/>
  <c r="G2611" i="45"/>
  <c r="G2612" i="45"/>
  <c r="G2613" i="45"/>
  <c r="G2614" i="45"/>
  <c r="G2615" i="45"/>
  <c r="G2616" i="45"/>
  <c r="G2617" i="45"/>
  <c r="G2618" i="45"/>
  <c r="G2619" i="45"/>
  <c r="G2620" i="45"/>
  <c r="G2621" i="45"/>
  <c r="G2622" i="45"/>
  <c r="G2623" i="45"/>
  <c r="G2624" i="45"/>
  <c r="G2625" i="45"/>
  <c r="G2626" i="45"/>
  <c r="G2627" i="45"/>
  <c r="G2628" i="45"/>
  <c r="G2629" i="45"/>
  <c r="G2630" i="45"/>
  <c r="G2631" i="45"/>
  <c r="G2632" i="45"/>
  <c r="G2633" i="45"/>
  <c r="G2634" i="45"/>
  <c r="G2635" i="45"/>
  <c r="G2636" i="45"/>
  <c r="G2637" i="45"/>
  <c r="G2638" i="45"/>
  <c r="G2639" i="45"/>
  <c r="G2640" i="45"/>
  <c r="G2641" i="45"/>
  <c r="G2642" i="45"/>
  <c r="G2643" i="45"/>
  <c r="G2644" i="45"/>
  <c r="G2645" i="45"/>
  <c r="G2646" i="45"/>
  <c r="G2647" i="45"/>
  <c r="G2648" i="45"/>
  <c r="G2649" i="45"/>
  <c r="G2650" i="45"/>
  <c r="G2651" i="45"/>
  <c r="G2652" i="45"/>
  <c r="G2653" i="45"/>
  <c r="G2654" i="45"/>
  <c r="G2655" i="45"/>
  <c r="G2656" i="45"/>
  <c r="G2657" i="45"/>
  <c r="G2658" i="45"/>
  <c r="G2659" i="45"/>
  <c r="G2660" i="45"/>
  <c r="G2661" i="45"/>
  <c r="G2662" i="45"/>
  <c r="G2663" i="45"/>
  <c r="G2664" i="45"/>
  <c r="G2665" i="45"/>
  <c r="G2666" i="45"/>
  <c r="G2667" i="45"/>
  <c r="G2668" i="45"/>
  <c r="G2669" i="45"/>
  <c r="G2670" i="45"/>
  <c r="G2671" i="45"/>
  <c r="G2672" i="45"/>
  <c r="G2673" i="45"/>
  <c r="G2674" i="45"/>
  <c r="G2675" i="45"/>
  <c r="G2676" i="45"/>
  <c r="G2677" i="45"/>
  <c r="G2678" i="45"/>
  <c r="G2679" i="45"/>
  <c r="G2680" i="45"/>
  <c r="G2681" i="45"/>
  <c r="G2682" i="45"/>
  <c r="G2683" i="45"/>
  <c r="G2684" i="45"/>
  <c r="G2685" i="45"/>
  <c r="G2686" i="45"/>
  <c r="G2687" i="45"/>
  <c r="G2688" i="45"/>
  <c r="G2689" i="45"/>
  <c r="G2690" i="45"/>
  <c r="G2691" i="45"/>
  <c r="G2692" i="45"/>
  <c r="G2693" i="45"/>
  <c r="G2694" i="45"/>
  <c r="G2695" i="45"/>
  <c r="G2696" i="45"/>
  <c r="G2697" i="45"/>
  <c r="G2698" i="45"/>
  <c r="G2699" i="45"/>
  <c r="G2700" i="45"/>
  <c r="G2701" i="45"/>
  <c r="G2702" i="45"/>
  <c r="G2703" i="45"/>
  <c r="G2704" i="45"/>
  <c r="G2705" i="45"/>
  <c r="G2706" i="45"/>
  <c r="G2707" i="45"/>
  <c r="G2708" i="45"/>
  <c r="G2709" i="45"/>
  <c r="G2710" i="45"/>
  <c r="G2711" i="45"/>
  <c r="G2712" i="45"/>
  <c r="G2713" i="45"/>
  <c r="G2714" i="45"/>
  <c r="G2715" i="45"/>
  <c r="G2716" i="45"/>
  <c r="G2717" i="45"/>
  <c r="G2718" i="45"/>
  <c r="G2719" i="45"/>
  <c r="G2720" i="45"/>
  <c r="G2721" i="45"/>
  <c r="G2722" i="45"/>
  <c r="G2723" i="45"/>
  <c r="G2724" i="45"/>
  <c r="G2725" i="45"/>
  <c r="G2726" i="45"/>
  <c r="G2727" i="45"/>
  <c r="G2728" i="45"/>
  <c r="G2729" i="45"/>
  <c r="G2730" i="45"/>
  <c r="G2731" i="45"/>
  <c r="G2732" i="45"/>
  <c r="G2733" i="45"/>
  <c r="G2734" i="45"/>
  <c r="G2735" i="45"/>
  <c r="G2736" i="45"/>
  <c r="G2737" i="45"/>
  <c r="G2738" i="45"/>
  <c r="G2739" i="45"/>
  <c r="G2740" i="45"/>
  <c r="G2741" i="45"/>
  <c r="G2742" i="45"/>
  <c r="G2743" i="45"/>
  <c r="G2744" i="45"/>
  <c r="G2745" i="45"/>
  <c r="G2746" i="45"/>
  <c r="G2747" i="45"/>
  <c r="G2748" i="45"/>
  <c r="G2749" i="45"/>
  <c r="G2750" i="45"/>
  <c r="G2751" i="45"/>
  <c r="G2752" i="45"/>
  <c r="G2753" i="45"/>
  <c r="G2754" i="45"/>
  <c r="G2755" i="45"/>
  <c r="G2756" i="45"/>
  <c r="G2757" i="45"/>
  <c r="G2758" i="45"/>
  <c r="G2759" i="45"/>
  <c r="G2760" i="45"/>
  <c r="G2761" i="45"/>
  <c r="G2762" i="45"/>
  <c r="G2763" i="45"/>
  <c r="G2764" i="45"/>
  <c r="G2765" i="45"/>
  <c r="G2766" i="45"/>
  <c r="G2767" i="45"/>
  <c r="G2768" i="45"/>
  <c r="G2769" i="45"/>
  <c r="G2770" i="45"/>
  <c r="G2771" i="45"/>
  <c r="G2772" i="45"/>
  <c r="G2773" i="45"/>
  <c r="G2774" i="45"/>
  <c r="G2775" i="45"/>
  <c r="G2776" i="45"/>
  <c r="G2777" i="45"/>
  <c r="G2778" i="45"/>
  <c r="G2779" i="45"/>
  <c r="G2780" i="45"/>
  <c r="G2781" i="45"/>
  <c r="G2782" i="45"/>
  <c r="G2783" i="45"/>
  <c r="G2784" i="45"/>
  <c r="G2785" i="45"/>
  <c r="G2786" i="45"/>
  <c r="G2787" i="45"/>
  <c r="G2788" i="45"/>
  <c r="G2789" i="45"/>
  <c r="G2790" i="45"/>
  <c r="G2791" i="45"/>
  <c r="G2792" i="45"/>
  <c r="G2793" i="45"/>
  <c r="G2794" i="45"/>
  <c r="G2795" i="45"/>
  <c r="G2796" i="45"/>
  <c r="G2797" i="45"/>
  <c r="G2798" i="45"/>
  <c r="G2799" i="45"/>
  <c r="G2800" i="45"/>
  <c r="G2801" i="45"/>
  <c r="G2802" i="45"/>
  <c r="G2803" i="45"/>
  <c r="G2804" i="45"/>
  <c r="G2805" i="45"/>
  <c r="G2806" i="45"/>
  <c r="G2807" i="45"/>
  <c r="G2808" i="45"/>
  <c r="G2809" i="45"/>
  <c r="G2810" i="45"/>
  <c r="G2811" i="45"/>
  <c r="G2812" i="45"/>
  <c r="G2813" i="45"/>
  <c r="G2814" i="45"/>
  <c r="G2815" i="45"/>
  <c r="G2816" i="45"/>
  <c r="G2817" i="45"/>
  <c r="G2818" i="45"/>
  <c r="G2819" i="45"/>
  <c r="G2820" i="45"/>
  <c r="G2821" i="45"/>
  <c r="G2822" i="45"/>
  <c r="G2823" i="45"/>
  <c r="G2824" i="45"/>
  <c r="G2825" i="45"/>
  <c r="G2826" i="45"/>
  <c r="G2827" i="45"/>
  <c r="G2828" i="45"/>
  <c r="G2829" i="45"/>
  <c r="G2830" i="45"/>
  <c r="G2831" i="45"/>
  <c r="G2832" i="45"/>
  <c r="G2833" i="45"/>
  <c r="G2834" i="45"/>
  <c r="G2835" i="45"/>
  <c r="G2836" i="45"/>
  <c r="G2837" i="45"/>
  <c r="G2838" i="45"/>
  <c r="G2839" i="45"/>
  <c r="G2840" i="45"/>
  <c r="G2841" i="45"/>
  <c r="G2842" i="45"/>
  <c r="G2843" i="45"/>
  <c r="G2844" i="45"/>
  <c r="G2845" i="45"/>
  <c r="G2846" i="45"/>
  <c r="G2847" i="45"/>
  <c r="G2848" i="45"/>
  <c r="G2849" i="45"/>
  <c r="G2850" i="45"/>
  <c r="G2851" i="45"/>
  <c r="G2852" i="45"/>
  <c r="G2853" i="45"/>
  <c r="G2854" i="45"/>
  <c r="G2855" i="45"/>
  <c r="G2856" i="45"/>
  <c r="G2857" i="45"/>
  <c r="G2858" i="45"/>
  <c r="G2859" i="45"/>
  <c r="G2860" i="45"/>
  <c r="G2861" i="45"/>
  <c r="G2862" i="45"/>
  <c r="G2863" i="45"/>
  <c r="G2864" i="45"/>
  <c r="G2865" i="45"/>
  <c r="G2866" i="45"/>
  <c r="G2867" i="45"/>
  <c r="G2868" i="45"/>
  <c r="G2869" i="45"/>
  <c r="G2870" i="45"/>
  <c r="G2871" i="45"/>
  <c r="G2872" i="45"/>
  <c r="G2873" i="45"/>
  <c r="G2874" i="45"/>
  <c r="G2875" i="45"/>
  <c r="G2876" i="45"/>
  <c r="G2877" i="45"/>
  <c r="G2878" i="45"/>
  <c r="G2879" i="45"/>
  <c r="G2880" i="45"/>
  <c r="G2881" i="45"/>
  <c r="G2882" i="45"/>
  <c r="G2883" i="45"/>
  <c r="G2884" i="45"/>
  <c r="G2885" i="45"/>
  <c r="G2886" i="45"/>
  <c r="G2887" i="45"/>
  <c r="G2888" i="45"/>
  <c r="G2889" i="45"/>
  <c r="G2890" i="45"/>
  <c r="G2891" i="45"/>
  <c r="G2892" i="45"/>
  <c r="G2893" i="45"/>
  <c r="G2894" i="45"/>
  <c r="G2895" i="45"/>
  <c r="G2896" i="45"/>
  <c r="G2897" i="45"/>
  <c r="G2898" i="45"/>
  <c r="G2899" i="45"/>
  <c r="G2900" i="45"/>
  <c r="G2901" i="45"/>
  <c r="G2902" i="45"/>
  <c r="G2903" i="45"/>
  <c r="G2904" i="45"/>
  <c r="G2905" i="45"/>
  <c r="G2906" i="45"/>
  <c r="G2907" i="45"/>
  <c r="G2908" i="45"/>
  <c r="G2909" i="45"/>
  <c r="G2910" i="45"/>
  <c r="G2911" i="45"/>
  <c r="G2912" i="45"/>
  <c r="G2913" i="45"/>
  <c r="G2914" i="45"/>
  <c r="G2915" i="45"/>
  <c r="G2916" i="45"/>
  <c r="G2917" i="45"/>
  <c r="G2918" i="45"/>
  <c r="G2919" i="45"/>
  <c r="G2920" i="45"/>
  <c r="G2921" i="45"/>
  <c r="G2922" i="45"/>
  <c r="G2923" i="45"/>
  <c r="G2924" i="45"/>
  <c r="G2925" i="45"/>
  <c r="G2926" i="45"/>
  <c r="G2927" i="45"/>
  <c r="G2928" i="45"/>
  <c r="G2929" i="45"/>
  <c r="G2930" i="45"/>
  <c r="G2931" i="45"/>
  <c r="G2932" i="45"/>
  <c r="G2933" i="45"/>
  <c r="G2934" i="45"/>
  <c r="G2935" i="45"/>
  <c r="G2936" i="45"/>
  <c r="G2937" i="45"/>
  <c r="G2938" i="45"/>
  <c r="G2939" i="45"/>
  <c r="G2940" i="45"/>
  <c r="G2941" i="45"/>
  <c r="G2942" i="45"/>
  <c r="G2943" i="45"/>
  <c r="G2944" i="45"/>
  <c r="G2945" i="45"/>
  <c r="G2946" i="45"/>
  <c r="G2947" i="45"/>
  <c r="G2948" i="45"/>
  <c r="G2949" i="45"/>
  <c r="G2950" i="45"/>
  <c r="G2951" i="45"/>
  <c r="G2952" i="45"/>
  <c r="G2953" i="45"/>
  <c r="G2954" i="45"/>
  <c r="G2955" i="45"/>
  <c r="G2956" i="45"/>
  <c r="G2957" i="45"/>
  <c r="G2958" i="45"/>
  <c r="G2959" i="45"/>
  <c r="G2960" i="45"/>
  <c r="G2961" i="45"/>
  <c r="G2962" i="45"/>
  <c r="G2963" i="45"/>
  <c r="G2964" i="45"/>
  <c r="G2965" i="45"/>
  <c r="G2966" i="45"/>
  <c r="G2967" i="45"/>
  <c r="G2968" i="45"/>
  <c r="G2969" i="45"/>
  <c r="G2970" i="45"/>
  <c r="G2971" i="45"/>
  <c r="G2972" i="45"/>
  <c r="G2973" i="45"/>
  <c r="G2974" i="45"/>
  <c r="G2975" i="45"/>
  <c r="G2976" i="45"/>
  <c r="G2977" i="45"/>
  <c r="G2978" i="45"/>
  <c r="G2979" i="45"/>
  <c r="G2980" i="45"/>
  <c r="G2981" i="45"/>
  <c r="G2982" i="45"/>
  <c r="G2983" i="45"/>
  <c r="G2984" i="45"/>
  <c r="G2985" i="45"/>
  <c r="G2986" i="45"/>
  <c r="G2987" i="45"/>
  <c r="G2988" i="45"/>
  <c r="G2989" i="45"/>
  <c r="G2990" i="45"/>
  <c r="G2991" i="45"/>
  <c r="G2992" i="45"/>
  <c r="G2993" i="45"/>
  <c r="G2994" i="45"/>
  <c r="G2995" i="45"/>
  <c r="G2996" i="45"/>
  <c r="G2997" i="45"/>
  <c r="G2998" i="45"/>
  <c r="G2999" i="45"/>
  <c r="G3000" i="45"/>
  <c r="G3001" i="45"/>
  <c r="G3002" i="45"/>
  <c r="G3003" i="45"/>
  <c r="G3004" i="45"/>
  <c r="G3005" i="45"/>
  <c r="G3006" i="45"/>
  <c r="G3007" i="45"/>
  <c r="G3008" i="45"/>
  <c r="G3009" i="45"/>
  <c r="G3010" i="45"/>
  <c r="G3011" i="45"/>
  <c r="G3012" i="45"/>
  <c r="G3013" i="45"/>
  <c r="G3014" i="45"/>
  <c r="G3015" i="45"/>
  <c r="G3016" i="45"/>
  <c r="G3017" i="45"/>
  <c r="G3018" i="45"/>
  <c r="G3019" i="45"/>
  <c r="G3020" i="45"/>
  <c r="G3021" i="45"/>
  <c r="G3022" i="45"/>
  <c r="G3023" i="45"/>
  <c r="G3024" i="45"/>
  <c r="G3025" i="45"/>
  <c r="G3026" i="45"/>
  <c r="G3027" i="45"/>
  <c r="G3028" i="45"/>
  <c r="G3029" i="45"/>
  <c r="G3030" i="45"/>
  <c r="G3031" i="45"/>
  <c r="G3032" i="45"/>
  <c r="G3033" i="45"/>
  <c r="G3034" i="45"/>
  <c r="G3035" i="45"/>
  <c r="G3036" i="45"/>
  <c r="G3037" i="45"/>
  <c r="G3038" i="45"/>
  <c r="G3039" i="45"/>
  <c r="G3040" i="45"/>
  <c r="G3041" i="45"/>
  <c r="G3042" i="45"/>
  <c r="G3043" i="45"/>
  <c r="G3044" i="45"/>
  <c r="G3045" i="45"/>
  <c r="G3046" i="45"/>
  <c r="G3047" i="45"/>
  <c r="G3048" i="45"/>
  <c r="G3049" i="45"/>
  <c r="G3050" i="45"/>
  <c r="G3051" i="45"/>
  <c r="G3052" i="45"/>
  <c r="G3053" i="45"/>
  <c r="G3054" i="45"/>
  <c r="G3055" i="45"/>
  <c r="G3056" i="45"/>
  <c r="G3057" i="45"/>
  <c r="G3058" i="45"/>
  <c r="G3059" i="45"/>
  <c r="G3060" i="45"/>
  <c r="G3061" i="45"/>
  <c r="G3062" i="45"/>
  <c r="G3063" i="45"/>
  <c r="G3064" i="45"/>
  <c r="G3065" i="45"/>
  <c r="G3066" i="45"/>
  <c r="G3067" i="45"/>
  <c r="G3068" i="45"/>
  <c r="G3069" i="45"/>
  <c r="G3070" i="45"/>
  <c r="G3071" i="45"/>
  <c r="G3072" i="45"/>
  <c r="G3073" i="45"/>
  <c r="G3074" i="45"/>
  <c r="G3075" i="45"/>
  <c r="G3076" i="45"/>
  <c r="G3077" i="45"/>
  <c r="G3078" i="45"/>
  <c r="G3079" i="45"/>
  <c r="G3080" i="45"/>
  <c r="G3081" i="45"/>
  <c r="G3082" i="45"/>
  <c r="G3083" i="45"/>
  <c r="G3084" i="45"/>
  <c r="G3085" i="45"/>
  <c r="G3086" i="45"/>
  <c r="G3087" i="45"/>
  <c r="G3088" i="45"/>
  <c r="G3089" i="45"/>
  <c r="G3090" i="45"/>
  <c r="G3091" i="45"/>
  <c r="G3092" i="45"/>
  <c r="G3093" i="45"/>
  <c r="G3094" i="45"/>
  <c r="G3095" i="45"/>
  <c r="G3096" i="45"/>
  <c r="G3097" i="45"/>
  <c r="G3098" i="45"/>
  <c r="G3099" i="45"/>
  <c r="G3100" i="45"/>
  <c r="G3101" i="45"/>
  <c r="G3102" i="45"/>
  <c r="G3103" i="45"/>
  <c r="G3104" i="45"/>
  <c r="G3105" i="45"/>
  <c r="G3106" i="45"/>
  <c r="G3107" i="45"/>
  <c r="G3108" i="45"/>
  <c r="G3109" i="45"/>
  <c r="G3110" i="45"/>
  <c r="G3111" i="45"/>
  <c r="G3112" i="45"/>
  <c r="G3113" i="45"/>
  <c r="G3114" i="45"/>
  <c r="G3115" i="45"/>
  <c r="G3116" i="45"/>
  <c r="G3117" i="45"/>
  <c r="G3118" i="45"/>
  <c r="G3119" i="45"/>
  <c r="G3120" i="45"/>
  <c r="G3121" i="45"/>
  <c r="G3122" i="45"/>
  <c r="G3123" i="45"/>
  <c r="G3124" i="45"/>
  <c r="G3125" i="45"/>
  <c r="G3126" i="45"/>
  <c r="G3127" i="45"/>
  <c r="G3128" i="45"/>
  <c r="G3129" i="45"/>
  <c r="G3130" i="45"/>
  <c r="G3131" i="45"/>
  <c r="G3132" i="45"/>
  <c r="G3133" i="45"/>
  <c r="G3134" i="45"/>
  <c r="G3135" i="45"/>
  <c r="G3136" i="45"/>
  <c r="G3137" i="45"/>
  <c r="G3138" i="45"/>
  <c r="G3139" i="45"/>
  <c r="G3140" i="45"/>
  <c r="G3141" i="45"/>
  <c r="G3142" i="45"/>
  <c r="G3143" i="45"/>
  <c r="G3144" i="45"/>
  <c r="G3145" i="45"/>
  <c r="G3146" i="45"/>
  <c r="G3147" i="45"/>
  <c r="G3148" i="45"/>
  <c r="G3149" i="45"/>
  <c r="G3150" i="45"/>
  <c r="G3151" i="45"/>
  <c r="G3152" i="45"/>
  <c r="G3153" i="45"/>
  <c r="G3154" i="45"/>
  <c r="G3155" i="45"/>
  <c r="G3156" i="45"/>
  <c r="G3157" i="45"/>
  <c r="G3158" i="45"/>
  <c r="G3159" i="45"/>
  <c r="G3160" i="45"/>
  <c r="G3161" i="45"/>
  <c r="G3162" i="45"/>
  <c r="G3163" i="45"/>
  <c r="G3164" i="45"/>
  <c r="G3165" i="45"/>
  <c r="G3166" i="45"/>
  <c r="G3167" i="45"/>
  <c r="G3168" i="45"/>
  <c r="G3169" i="45"/>
  <c r="G3170" i="45"/>
  <c r="G3171" i="45"/>
  <c r="G3172" i="45"/>
  <c r="G3173" i="45"/>
  <c r="G3174" i="45"/>
  <c r="G3175" i="45"/>
  <c r="G3176" i="45"/>
  <c r="G3177" i="45"/>
  <c r="G3178" i="45"/>
  <c r="G3179" i="45"/>
  <c r="G3180" i="45"/>
  <c r="G3181" i="45"/>
  <c r="G3182" i="45"/>
  <c r="G3183" i="45"/>
  <c r="G3184" i="45"/>
  <c r="G3185" i="45"/>
  <c r="G3186" i="45"/>
  <c r="G3187" i="45"/>
  <c r="G3188" i="45"/>
  <c r="G3189" i="45"/>
  <c r="G3190" i="45"/>
  <c r="G3191" i="45"/>
  <c r="G3192" i="45"/>
  <c r="G3193" i="45"/>
  <c r="G3194" i="45"/>
  <c r="G3195" i="45"/>
  <c r="G3196" i="45"/>
  <c r="G3197" i="45"/>
  <c r="G3198" i="45"/>
  <c r="G3199" i="45"/>
  <c r="G3200" i="45"/>
  <c r="G3201" i="45"/>
  <c r="G3202" i="45"/>
  <c r="G3203" i="45"/>
  <c r="G3204" i="45"/>
  <c r="G3205" i="45"/>
  <c r="G3206" i="45"/>
  <c r="G3207" i="45"/>
  <c r="G3208" i="45"/>
  <c r="G3209" i="45"/>
  <c r="G3210" i="45"/>
  <c r="G3211" i="45"/>
  <c r="G3212" i="45"/>
  <c r="G3213" i="45"/>
  <c r="G3214" i="45"/>
  <c r="G3215" i="45"/>
  <c r="G3216" i="45"/>
  <c r="G3217" i="45"/>
  <c r="G3218" i="45"/>
  <c r="G3219" i="45"/>
  <c r="G3220" i="45"/>
  <c r="G3221" i="45"/>
  <c r="G3222" i="45"/>
  <c r="G3223" i="45"/>
  <c r="G3224" i="45"/>
  <c r="G3225" i="45"/>
  <c r="G3226" i="45"/>
  <c r="G3227" i="45"/>
  <c r="G3228" i="45"/>
  <c r="G3229" i="45"/>
  <c r="G3230" i="45"/>
  <c r="G3231" i="45"/>
  <c r="G3232" i="45"/>
  <c r="G3233" i="45"/>
  <c r="G3234" i="45"/>
  <c r="G3235" i="45"/>
  <c r="G3236" i="45"/>
  <c r="G3237" i="45"/>
  <c r="G3238" i="45"/>
  <c r="G3239" i="45"/>
  <c r="G3240" i="45"/>
  <c r="G3241" i="45"/>
  <c r="G3242" i="45"/>
  <c r="G3243" i="45"/>
  <c r="G3244" i="45"/>
  <c r="G3245" i="45"/>
  <c r="G3246" i="45"/>
  <c r="G3247" i="45"/>
  <c r="G3248" i="45"/>
  <c r="G3249" i="45"/>
  <c r="G3250" i="45"/>
  <c r="G3251" i="45"/>
  <c r="G3252" i="45"/>
  <c r="G3253" i="45"/>
  <c r="G3254" i="45"/>
  <c r="G3255" i="45"/>
  <c r="G3256" i="45"/>
  <c r="G3257" i="45"/>
  <c r="G3258" i="45"/>
  <c r="G3259" i="45"/>
  <c r="G3260" i="45"/>
  <c r="G3261" i="45"/>
  <c r="G3262" i="45"/>
  <c r="G3263" i="45"/>
  <c r="G3264" i="45"/>
  <c r="G3265" i="45"/>
  <c r="G3266" i="45"/>
  <c r="G3267" i="45"/>
  <c r="G3268" i="45"/>
  <c r="G3269" i="45"/>
  <c r="G3270" i="45"/>
  <c r="G3271" i="45"/>
  <c r="G3272" i="45"/>
  <c r="G3273" i="45"/>
  <c r="G3274" i="45"/>
  <c r="G3275" i="45"/>
  <c r="G3276" i="45"/>
  <c r="G3277" i="45"/>
  <c r="G3278" i="45"/>
  <c r="G3279" i="45"/>
  <c r="G3280" i="45"/>
  <c r="G3281" i="45"/>
  <c r="G3282" i="45"/>
  <c r="G3283" i="45"/>
  <c r="G3284" i="45"/>
  <c r="G3285" i="45"/>
  <c r="G3286" i="45"/>
  <c r="G3287" i="45"/>
  <c r="G3288" i="45"/>
  <c r="G3289" i="45"/>
  <c r="G3290" i="45"/>
  <c r="G3291" i="45"/>
  <c r="G3292" i="45"/>
  <c r="G3293" i="45"/>
  <c r="G3294" i="45"/>
  <c r="G3295" i="45"/>
  <c r="G3296" i="45"/>
  <c r="G3297" i="45"/>
  <c r="G3298" i="45"/>
  <c r="G3299" i="45"/>
  <c r="G3300" i="45"/>
  <c r="G3301" i="45"/>
  <c r="G3302" i="45"/>
  <c r="G3303" i="45"/>
  <c r="G3304" i="45"/>
  <c r="G3305" i="45"/>
  <c r="G3306" i="45"/>
  <c r="G3307" i="45"/>
  <c r="G3308" i="45"/>
  <c r="G3309" i="45"/>
  <c r="G3310" i="45"/>
  <c r="G3311" i="45"/>
  <c r="G3312" i="45"/>
  <c r="G3313" i="45"/>
  <c r="G3314" i="45"/>
  <c r="G3315" i="45"/>
  <c r="G3316" i="45"/>
  <c r="G3317" i="45"/>
  <c r="G3318" i="45"/>
  <c r="G3319" i="45"/>
  <c r="G3320" i="45"/>
  <c r="G3321" i="45"/>
  <c r="G3322" i="45"/>
  <c r="G3323" i="45"/>
  <c r="G3324" i="45"/>
  <c r="G3325" i="45"/>
  <c r="G3326" i="45"/>
  <c r="G3327" i="45"/>
  <c r="G3328" i="45"/>
  <c r="G3329" i="45"/>
  <c r="G3330" i="45"/>
  <c r="G3331" i="45"/>
  <c r="G3332" i="45"/>
  <c r="G3333" i="45"/>
  <c r="G3334" i="45"/>
  <c r="G3335" i="45"/>
  <c r="G3336" i="45"/>
  <c r="G3337" i="45"/>
  <c r="G3338" i="45"/>
  <c r="G3339" i="45"/>
  <c r="G3340" i="45"/>
  <c r="G3341" i="45"/>
  <c r="G3342" i="45"/>
  <c r="G3343" i="45"/>
  <c r="G3344" i="45"/>
  <c r="G3345" i="45"/>
  <c r="G3346" i="45"/>
  <c r="G3347" i="45"/>
  <c r="G3348" i="45"/>
  <c r="G3349" i="45"/>
  <c r="G3350" i="45"/>
  <c r="G3351" i="45"/>
  <c r="G3352" i="45"/>
  <c r="G3353" i="45"/>
  <c r="G3354" i="45"/>
  <c r="G3355" i="45"/>
  <c r="G3356" i="45"/>
  <c r="G3357" i="45"/>
  <c r="G3358" i="45"/>
  <c r="G3359" i="45"/>
  <c r="G3360" i="45"/>
  <c r="G3361" i="45"/>
  <c r="G3362" i="45"/>
  <c r="G3363" i="45"/>
  <c r="G3364" i="45"/>
  <c r="G3365" i="45"/>
  <c r="G3366" i="45"/>
  <c r="G3367" i="45"/>
  <c r="G3368" i="45"/>
  <c r="G3369" i="45"/>
  <c r="G3370" i="45"/>
  <c r="G3371" i="45"/>
  <c r="G3372" i="45"/>
  <c r="G3373" i="45"/>
  <c r="G3374" i="45"/>
  <c r="G3375" i="45"/>
  <c r="G3376" i="45"/>
  <c r="G3377" i="45"/>
  <c r="G3378" i="45"/>
  <c r="G3379" i="45"/>
  <c r="G3380" i="45"/>
  <c r="G3381" i="45"/>
  <c r="G3382" i="45"/>
  <c r="G3383" i="45"/>
  <c r="G3384" i="45"/>
  <c r="G3385" i="45"/>
  <c r="G3386" i="45"/>
  <c r="G3387" i="45"/>
  <c r="G3388" i="45"/>
  <c r="G3389" i="45"/>
  <c r="G3390" i="45"/>
  <c r="G3391" i="45"/>
  <c r="G3392" i="45"/>
  <c r="G3393" i="45"/>
  <c r="G3394" i="45"/>
  <c r="G3395" i="45"/>
  <c r="G3396" i="45"/>
  <c r="G3397" i="45"/>
  <c r="G3398" i="45"/>
  <c r="G3399" i="45"/>
  <c r="G3400" i="45"/>
  <c r="G3401" i="45"/>
  <c r="G3402" i="45"/>
  <c r="G3403" i="45"/>
  <c r="G3404" i="45"/>
  <c r="G3405" i="45"/>
  <c r="G3406" i="45"/>
  <c r="G3407" i="45"/>
  <c r="G3408" i="45"/>
  <c r="G3409" i="45"/>
  <c r="G3410" i="45"/>
  <c r="G3411" i="45"/>
  <c r="G3412" i="45"/>
  <c r="G3413" i="45"/>
  <c r="G3414" i="45"/>
  <c r="G3415" i="45"/>
  <c r="G3416" i="45"/>
  <c r="G3417" i="45"/>
  <c r="G3418" i="45"/>
  <c r="G3419" i="45"/>
  <c r="G3420" i="45"/>
  <c r="G3421" i="45"/>
  <c r="G3422" i="45"/>
  <c r="G3423" i="45"/>
  <c r="G3424" i="45"/>
  <c r="G3425" i="45"/>
  <c r="G3426" i="45"/>
  <c r="G3427" i="45"/>
  <c r="G3428" i="45"/>
  <c r="G3429" i="45"/>
  <c r="G3430" i="45"/>
  <c r="G3431" i="45"/>
  <c r="G3432" i="45"/>
  <c r="G3433" i="45"/>
  <c r="G3434" i="45"/>
  <c r="G3435" i="45"/>
  <c r="G3436" i="45"/>
  <c r="G3437" i="45"/>
  <c r="G3438" i="45"/>
  <c r="G3439" i="45"/>
  <c r="G3440" i="45"/>
  <c r="G3441" i="45"/>
  <c r="G3442" i="45"/>
  <c r="G3443" i="45"/>
  <c r="G3444" i="45"/>
  <c r="G3445" i="45"/>
  <c r="G3446" i="45"/>
  <c r="G3447" i="45"/>
  <c r="G3448" i="45"/>
  <c r="G3449" i="45"/>
  <c r="G3450" i="45"/>
  <c r="G3451" i="45"/>
  <c r="G3452" i="45"/>
  <c r="G3453" i="45"/>
  <c r="G3454" i="45"/>
  <c r="G3455" i="45"/>
  <c r="G3456" i="45"/>
  <c r="G3457" i="45"/>
  <c r="G3458" i="45"/>
  <c r="G3459" i="45"/>
  <c r="G3460" i="45"/>
  <c r="G3461" i="45"/>
  <c r="G3462" i="45"/>
  <c r="G3463" i="45"/>
  <c r="G3464" i="45"/>
  <c r="G3465" i="45"/>
  <c r="G3466" i="45"/>
  <c r="G3467" i="45"/>
  <c r="G3468" i="45"/>
  <c r="G3469" i="45"/>
  <c r="G3470" i="45"/>
  <c r="G3471" i="45"/>
  <c r="G3472" i="45"/>
  <c r="G3473" i="45"/>
  <c r="G3474" i="45"/>
  <c r="G3475" i="45"/>
  <c r="G3476" i="45"/>
  <c r="G3477" i="45"/>
  <c r="G3478" i="45"/>
  <c r="G3479" i="45"/>
  <c r="G3480" i="45"/>
  <c r="G3481" i="45"/>
  <c r="G3482" i="45"/>
  <c r="G3483" i="45"/>
  <c r="G3484" i="45"/>
  <c r="G3485" i="45"/>
  <c r="G3486" i="45"/>
  <c r="G3487" i="45"/>
  <c r="G3488" i="45"/>
  <c r="G3489" i="45"/>
  <c r="G3490" i="45"/>
  <c r="G3491" i="45"/>
  <c r="G3492" i="45"/>
  <c r="G3493" i="45"/>
  <c r="G3494" i="45"/>
  <c r="G3495" i="45"/>
  <c r="G3496" i="45"/>
  <c r="G3497" i="45"/>
  <c r="G3498" i="45"/>
  <c r="G3499" i="45"/>
  <c r="G3500" i="45"/>
  <c r="G3501" i="45"/>
  <c r="G3502" i="45"/>
  <c r="G3503" i="45"/>
  <c r="G3504" i="45"/>
  <c r="G3505" i="45"/>
  <c r="G3506" i="45"/>
  <c r="G3507" i="45"/>
  <c r="G3508" i="45"/>
  <c r="G3509" i="45"/>
  <c r="G3510" i="45"/>
  <c r="G3511" i="45"/>
  <c r="G3512" i="45"/>
  <c r="G3513" i="45"/>
  <c r="G3514" i="45"/>
  <c r="G3515" i="45"/>
  <c r="G3516" i="45"/>
  <c r="G3517" i="45"/>
  <c r="G3518" i="45"/>
  <c r="G3519" i="45"/>
  <c r="G3520" i="45"/>
  <c r="G3521" i="45"/>
  <c r="G3522" i="45"/>
  <c r="G3523" i="45"/>
  <c r="G3524" i="45"/>
  <c r="G3525" i="45"/>
  <c r="G3526" i="45"/>
  <c r="G3527" i="45"/>
  <c r="G3528" i="45"/>
  <c r="G3529" i="45"/>
  <c r="G3530" i="45"/>
  <c r="G3531" i="45"/>
  <c r="G3532" i="45"/>
  <c r="G3533" i="45"/>
  <c r="G3534" i="45"/>
  <c r="G3535" i="45"/>
  <c r="G3536" i="45"/>
  <c r="G3537" i="45"/>
  <c r="G3538" i="45"/>
  <c r="G3539" i="45"/>
  <c r="G3540" i="45"/>
  <c r="G3541" i="45"/>
  <c r="G3542" i="45"/>
  <c r="G3543" i="45"/>
  <c r="G3544" i="45"/>
  <c r="G3545" i="45"/>
  <c r="G3546" i="45"/>
  <c r="G3547" i="45"/>
  <c r="G3548" i="45"/>
  <c r="G3549" i="45"/>
  <c r="G3550" i="45"/>
  <c r="G3551" i="45"/>
  <c r="G3552" i="45"/>
  <c r="G3553" i="45"/>
  <c r="G3554" i="45"/>
  <c r="G3555" i="45"/>
  <c r="G3556" i="45"/>
  <c r="G3557" i="45"/>
  <c r="G3558" i="45"/>
  <c r="G3559" i="45"/>
  <c r="G3560" i="45"/>
  <c r="G3561" i="45"/>
  <c r="G3562" i="45"/>
  <c r="G3563" i="45"/>
  <c r="G3564" i="45"/>
  <c r="G3565" i="45"/>
  <c r="G3566" i="45"/>
  <c r="G3567" i="45"/>
  <c r="G3568" i="45"/>
  <c r="G3569" i="45"/>
  <c r="G3570" i="45"/>
  <c r="G3571" i="45"/>
  <c r="G3572" i="45"/>
  <c r="G3573" i="45"/>
  <c r="G3574" i="45"/>
  <c r="G3575" i="45"/>
  <c r="G3576" i="45"/>
  <c r="G3577" i="45"/>
  <c r="G3578" i="45"/>
  <c r="G3579" i="45"/>
  <c r="G3580" i="45"/>
  <c r="G3581" i="45"/>
  <c r="G3582" i="45"/>
  <c r="G3583" i="45"/>
  <c r="G3584" i="45"/>
  <c r="G3585" i="45"/>
  <c r="G3586" i="45"/>
  <c r="G3587" i="45"/>
  <c r="G3588" i="45"/>
  <c r="G3589" i="45"/>
  <c r="G3590" i="45"/>
  <c r="G3591" i="45"/>
  <c r="G3592" i="45"/>
  <c r="G3593" i="45"/>
  <c r="G3594" i="45"/>
  <c r="G3595" i="45"/>
  <c r="G3596" i="45"/>
  <c r="G3597" i="45"/>
  <c r="G3598" i="45"/>
  <c r="G3599" i="45"/>
  <c r="G3600" i="45"/>
  <c r="G3601" i="45"/>
  <c r="G3602" i="45"/>
  <c r="G3603" i="45"/>
  <c r="G3604" i="45"/>
  <c r="G3605" i="45"/>
  <c r="G3606" i="45"/>
  <c r="G3607" i="45"/>
  <c r="G3608" i="45"/>
  <c r="G3609" i="45"/>
  <c r="G3610" i="45"/>
  <c r="G3611" i="45"/>
  <c r="G3612" i="45"/>
  <c r="G3613" i="45"/>
  <c r="G3614" i="45"/>
  <c r="G3615" i="45"/>
  <c r="G3616" i="45"/>
  <c r="G3617" i="45"/>
  <c r="G3618" i="45"/>
  <c r="G3619" i="45"/>
  <c r="G3620" i="45"/>
  <c r="G3621" i="45"/>
  <c r="G3622" i="45"/>
  <c r="G3623" i="45"/>
  <c r="G3624" i="45"/>
  <c r="G3625" i="45"/>
  <c r="G3626" i="45"/>
  <c r="G3627" i="45"/>
  <c r="G3628" i="45"/>
  <c r="G3629" i="45"/>
  <c r="G3630" i="45"/>
  <c r="G3631" i="45"/>
  <c r="G3632" i="45"/>
  <c r="G3633" i="45"/>
  <c r="G3634" i="45"/>
  <c r="G3635" i="45"/>
  <c r="G3636" i="45"/>
  <c r="G3637" i="45"/>
  <c r="G3638" i="45"/>
  <c r="G3639" i="45"/>
  <c r="G3640" i="45"/>
  <c r="G3641" i="45"/>
  <c r="G3642" i="45"/>
  <c r="G3643" i="45"/>
  <c r="G3644" i="45"/>
  <c r="G3645" i="45"/>
  <c r="G3646" i="45"/>
  <c r="G3647" i="45"/>
  <c r="G3648" i="45"/>
  <c r="G3649" i="45"/>
  <c r="G3650" i="45"/>
  <c r="G3651" i="45"/>
  <c r="G3652" i="45"/>
  <c r="G3653" i="45"/>
  <c r="G3654" i="45"/>
  <c r="G3655" i="45"/>
  <c r="G3656" i="45"/>
  <c r="G3657" i="45"/>
  <c r="G3658" i="45"/>
  <c r="G3659" i="45"/>
  <c r="G3660" i="45"/>
  <c r="G3661" i="45"/>
  <c r="G3662" i="45"/>
  <c r="G3663" i="45"/>
  <c r="G3664" i="45"/>
  <c r="G3665" i="45"/>
  <c r="G3666" i="45"/>
  <c r="G3667" i="45"/>
  <c r="G3668" i="45"/>
  <c r="G3669" i="45"/>
  <c r="G3670" i="45"/>
  <c r="G3671" i="45"/>
  <c r="G3672" i="45"/>
  <c r="G3673" i="45"/>
  <c r="G3674" i="45"/>
  <c r="G3675" i="45"/>
  <c r="G3676" i="45"/>
  <c r="G3677" i="45"/>
  <c r="G3678" i="45"/>
  <c r="G3679" i="45"/>
  <c r="G3680" i="45"/>
  <c r="G3681" i="45"/>
  <c r="G3682" i="45"/>
  <c r="G3683" i="45"/>
  <c r="G3684" i="45"/>
  <c r="G3685" i="45"/>
  <c r="G3686" i="45"/>
  <c r="G3687" i="45"/>
  <c r="G3688" i="45"/>
  <c r="G3689" i="45"/>
  <c r="G3690" i="45"/>
  <c r="G3691" i="45"/>
  <c r="G3692" i="45"/>
  <c r="G3693" i="45"/>
  <c r="G3694" i="45"/>
  <c r="G3695" i="45"/>
  <c r="G3696" i="45"/>
  <c r="G3697" i="45"/>
  <c r="G3698" i="45"/>
  <c r="G3699" i="45"/>
  <c r="G3700" i="45"/>
  <c r="G3701" i="45"/>
  <c r="G3702" i="45"/>
  <c r="G3703" i="45"/>
  <c r="G3704" i="45"/>
  <c r="G3705" i="45"/>
  <c r="G3706" i="45"/>
  <c r="G3707" i="45"/>
  <c r="G3708" i="45"/>
  <c r="G3709" i="45"/>
  <c r="G3710" i="45"/>
  <c r="G3711" i="45"/>
  <c r="G3712" i="45"/>
  <c r="G3713" i="45"/>
  <c r="G3714" i="45"/>
  <c r="G3715" i="45"/>
  <c r="G3716" i="45"/>
  <c r="G3717" i="45"/>
  <c r="G3718" i="45"/>
  <c r="G3719" i="45"/>
  <c r="G3720" i="45"/>
  <c r="G3721" i="45"/>
  <c r="G3722" i="45"/>
  <c r="G3723" i="45"/>
  <c r="G3724" i="45"/>
  <c r="G3725" i="45"/>
  <c r="G3726" i="45"/>
  <c r="G3727" i="45"/>
  <c r="G3728" i="45"/>
  <c r="G3729" i="45"/>
  <c r="G3730" i="45"/>
  <c r="G3731" i="45"/>
  <c r="G3732" i="45"/>
  <c r="G3733" i="45"/>
  <c r="G3734" i="45"/>
  <c r="G3735" i="45"/>
  <c r="G3736" i="45"/>
  <c r="G3737" i="45"/>
  <c r="G3738" i="45"/>
  <c r="G3739" i="45"/>
  <c r="G3740" i="45"/>
  <c r="G3741" i="45"/>
  <c r="G3742" i="45"/>
  <c r="G3743" i="45"/>
  <c r="G3744" i="45"/>
  <c r="G3745" i="45"/>
  <c r="G3746" i="45"/>
  <c r="G3747" i="45"/>
  <c r="G3748" i="45"/>
  <c r="G3749" i="45"/>
  <c r="G3750" i="45"/>
  <c r="G3751" i="45"/>
  <c r="G3752" i="45"/>
  <c r="G3753" i="45"/>
  <c r="G3754" i="45"/>
  <c r="G3755" i="45"/>
  <c r="G3756" i="45"/>
  <c r="G3757" i="45"/>
  <c r="G3758" i="45"/>
  <c r="G3759" i="45"/>
  <c r="G3760" i="45"/>
  <c r="G3761" i="45"/>
  <c r="G3762" i="45"/>
  <c r="G3763" i="45"/>
  <c r="G3764" i="45"/>
  <c r="G3765" i="45"/>
  <c r="G3766" i="45"/>
  <c r="G3767" i="45"/>
  <c r="G3768" i="45"/>
  <c r="G3769" i="45"/>
  <c r="G3770" i="45"/>
  <c r="G3771" i="45"/>
  <c r="G3772" i="45"/>
  <c r="G3773" i="45"/>
  <c r="G3774" i="45"/>
  <c r="G3775" i="45"/>
  <c r="G3776" i="45"/>
  <c r="G3777" i="45"/>
  <c r="G3778" i="45"/>
  <c r="G3779" i="45"/>
  <c r="G3780" i="45"/>
  <c r="G3781" i="45"/>
  <c r="G3782" i="45"/>
  <c r="G3783" i="45"/>
  <c r="G3784" i="45"/>
  <c r="G3785" i="45"/>
  <c r="G3786" i="45"/>
  <c r="G3787" i="45"/>
  <c r="G3788" i="45"/>
  <c r="G3789" i="45"/>
  <c r="G3790" i="45"/>
  <c r="G3791" i="45"/>
  <c r="G3792" i="45"/>
  <c r="G3793" i="45"/>
  <c r="G3794" i="45"/>
  <c r="G3795" i="45"/>
  <c r="G3796" i="45"/>
  <c r="G3797" i="45"/>
  <c r="G3798" i="45"/>
  <c r="G3799" i="45"/>
  <c r="G3800" i="45"/>
  <c r="G3801" i="45"/>
  <c r="G3802" i="45"/>
  <c r="G3803" i="45"/>
  <c r="G3804" i="45"/>
  <c r="G3805" i="45"/>
  <c r="G3806" i="45"/>
  <c r="G3807" i="45"/>
  <c r="G3808" i="45"/>
  <c r="G3809" i="45"/>
  <c r="G3810" i="45"/>
  <c r="G3811" i="45"/>
  <c r="G3812" i="45"/>
  <c r="G3813" i="45"/>
  <c r="G3814" i="45"/>
  <c r="G3815" i="45"/>
  <c r="G3816" i="45"/>
  <c r="G3817" i="45"/>
  <c r="G3818" i="45"/>
  <c r="G3819" i="45"/>
  <c r="G3820" i="45"/>
  <c r="G3821" i="45"/>
  <c r="G3822" i="45"/>
  <c r="G3823" i="45"/>
  <c r="G3824" i="45"/>
  <c r="G3825" i="45"/>
  <c r="G3826" i="45"/>
  <c r="G3827" i="45"/>
  <c r="G3828" i="45"/>
  <c r="G3829" i="45"/>
  <c r="G3830" i="45"/>
  <c r="G3831" i="45"/>
  <c r="G3832" i="45"/>
  <c r="G3833" i="45"/>
  <c r="G3834" i="45"/>
  <c r="G3835" i="45"/>
  <c r="G3836" i="45"/>
  <c r="G3837" i="45"/>
  <c r="G3838" i="45"/>
  <c r="G3839" i="45"/>
  <c r="G3840" i="45"/>
  <c r="G3841" i="45"/>
  <c r="G3842" i="45"/>
  <c r="G3843" i="45"/>
  <c r="G3844" i="45"/>
  <c r="G3845" i="45"/>
  <c r="G3846" i="45"/>
  <c r="G3847" i="45"/>
  <c r="G3848" i="45"/>
  <c r="G3849" i="45"/>
  <c r="G3850" i="45"/>
  <c r="G3851" i="45"/>
  <c r="G3852" i="45"/>
  <c r="G3853" i="45"/>
  <c r="G3854" i="45"/>
  <c r="G3855" i="45"/>
  <c r="G3856" i="45"/>
  <c r="G3857" i="45"/>
  <c r="G3858" i="45"/>
  <c r="G3859" i="45"/>
  <c r="G3860" i="45"/>
  <c r="G3861" i="45"/>
  <c r="G3862" i="45"/>
  <c r="G3863" i="45"/>
  <c r="G3864" i="45"/>
  <c r="G3865" i="45"/>
  <c r="G3866" i="45"/>
  <c r="G3867" i="45"/>
  <c r="G3868" i="45"/>
  <c r="G3869" i="45"/>
  <c r="G3870" i="45"/>
  <c r="G3871" i="45"/>
  <c r="G3872" i="45"/>
  <c r="G3873" i="45"/>
  <c r="G3874" i="45"/>
  <c r="G3875" i="45"/>
  <c r="G3876" i="45"/>
  <c r="G3877" i="45"/>
  <c r="G3878" i="45"/>
  <c r="G3879" i="45"/>
  <c r="G3880" i="45"/>
  <c r="G3881" i="45"/>
  <c r="G3882" i="45"/>
  <c r="G3883" i="45"/>
  <c r="G3884" i="45"/>
  <c r="G3885" i="45"/>
  <c r="G3886" i="45"/>
  <c r="G3887" i="45"/>
  <c r="G3888" i="45"/>
  <c r="G3889" i="45"/>
  <c r="G3890" i="45"/>
  <c r="G3891" i="45"/>
  <c r="G3892" i="45"/>
  <c r="G3893" i="45"/>
  <c r="G3894" i="45"/>
  <c r="G3895" i="45"/>
  <c r="G3896" i="45"/>
  <c r="G3897" i="45"/>
  <c r="G3898" i="45"/>
  <c r="G3899" i="45"/>
  <c r="G3900" i="45"/>
  <c r="G3901" i="45"/>
  <c r="G3902" i="45"/>
  <c r="G3903" i="45"/>
  <c r="G3904" i="45"/>
  <c r="G3905" i="45"/>
  <c r="G3906" i="45"/>
  <c r="G3907" i="45"/>
  <c r="G3908" i="45"/>
  <c r="G3909" i="45"/>
  <c r="G3910" i="45"/>
  <c r="G3911" i="45"/>
  <c r="G3912" i="45"/>
  <c r="G3913" i="45"/>
  <c r="G3914" i="45"/>
  <c r="G3915" i="45"/>
  <c r="G3916" i="45"/>
  <c r="G3917" i="45"/>
  <c r="G3918" i="45"/>
  <c r="G3919" i="45"/>
  <c r="G3920" i="45"/>
  <c r="G3921" i="45"/>
  <c r="G3922" i="45"/>
  <c r="G3923" i="45"/>
  <c r="G3924" i="45"/>
  <c r="G3925" i="45"/>
  <c r="G3926" i="45"/>
  <c r="G3927" i="45"/>
  <c r="G3928" i="45"/>
  <c r="G3929" i="45"/>
  <c r="G3930" i="45"/>
  <c r="G3931" i="45"/>
  <c r="G3932" i="45"/>
  <c r="G3933" i="45"/>
  <c r="G3934" i="45"/>
  <c r="G3935" i="45"/>
  <c r="G3936" i="45"/>
  <c r="G3937" i="45"/>
  <c r="G3938" i="45"/>
  <c r="G3939" i="45"/>
  <c r="G3940" i="45"/>
  <c r="G3941" i="45"/>
  <c r="G3942" i="45"/>
  <c r="G3943" i="45"/>
  <c r="G3944" i="45"/>
  <c r="G3945" i="45"/>
  <c r="G3946" i="45"/>
  <c r="G3947" i="45"/>
  <c r="G3948" i="45"/>
  <c r="G3949" i="45"/>
  <c r="G3950" i="45"/>
  <c r="G3951" i="45"/>
  <c r="G3952" i="45"/>
  <c r="G3953" i="45"/>
  <c r="G3954" i="45"/>
  <c r="G3955" i="45"/>
  <c r="G3956" i="45"/>
  <c r="G3957" i="45"/>
  <c r="G3958" i="45"/>
  <c r="G3959" i="45"/>
  <c r="G3960" i="45"/>
  <c r="G3961" i="45"/>
  <c r="G3962" i="45"/>
  <c r="G3963" i="45"/>
  <c r="G3964" i="45"/>
  <c r="G3965" i="45"/>
  <c r="G3966" i="45"/>
  <c r="G3967" i="45"/>
  <c r="G3968" i="45"/>
  <c r="G3969" i="45"/>
  <c r="G3970" i="45"/>
  <c r="G3971" i="45"/>
  <c r="G3972" i="45"/>
  <c r="G3973" i="45"/>
  <c r="G3974" i="45"/>
  <c r="G3975" i="45"/>
  <c r="G3976" i="45"/>
  <c r="G3977" i="45"/>
  <c r="G3978" i="45"/>
  <c r="G3979" i="45"/>
  <c r="G3980" i="45"/>
  <c r="G3981" i="45"/>
  <c r="G3982" i="45"/>
  <c r="G3983" i="45"/>
  <c r="G3984" i="45"/>
  <c r="G3985" i="45"/>
  <c r="G3986" i="45"/>
  <c r="G3987" i="45"/>
  <c r="G3988" i="45"/>
  <c r="G3989" i="45"/>
  <c r="G3990" i="45"/>
  <c r="G3991" i="45"/>
  <c r="G3992" i="45"/>
  <c r="G3993" i="45"/>
  <c r="G3994" i="45"/>
  <c r="G3995" i="45"/>
  <c r="G3996" i="45"/>
  <c r="G3997" i="45"/>
  <c r="G3998" i="45"/>
  <c r="G3999" i="45"/>
  <c r="G4000" i="45"/>
  <c r="G4001" i="45"/>
  <c r="G4002" i="45"/>
  <c r="G4003" i="45"/>
  <c r="G4004" i="45"/>
  <c r="G4005" i="45"/>
  <c r="G4006" i="45"/>
  <c r="G4007" i="45"/>
  <c r="G4008" i="45"/>
  <c r="G4009" i="45"/>
  <c r="G4010" i="45"/>
  <c r="G4011" i="45"/>
  <c r="G4012" i="45"/>
  <c r="G4013" i="45"/>
  <c r="G4014" i="45"/>
  <c r="G4015" i="45"/>
  <c r="G4016" i="45"/>
  <c r="G4017" i="45"/>
  <c r="G4018" i="45"/>
  <c r="G4019" i="45"/>
  <c r="G4020" i="45"/>
  <c r="G4021" i="45"/>
  <c r="G4022" i="45"/>
  <c r="G4023" i="45"/>
  <c r="G4024" i="45"/>
  <c r="G4025" i="45"/>
  <c r="G4026" i="45"/>
  <c r="G4027" i="45"/>
  <c r="G4028" i="45"/>
  <c r="G4029" i="45"/>
  <c r="G4030" i="45"/>
  <c r="G4031" i="45"/>
  <c r="G4032" i="45"/>
  <c r="G4033" i="45"/>
  <c r="G4034" i="45"/>
  <c r="G4035" i="45"/>
  <c r="G4036" i="45"/>
  <c r="G4037" i="45"/>
  <c r="G4038" i="45"/>
  <c r="G4039" i="45"/>
  <c r="G4040" i="45"/>
  <c r="G4041" i="45"/>
  <c r="G4042" i="45"/>
  <c r="G4043" i="45"/>
  <c r="G4044" i="45"/>
  <c r="G4045" i="45"/>
  <c r="G4046" i="45"/>
  <c r="G4047" i="45"/>
  <c r="G4048" i="45"/>
  <c r="G4049" i="45"/>
  <c r="G4050" i="45"/>
  <c r="G4051" i="45"/>
  <c r="G4052" i="45"/>
  <c r="G4053" i="45"/>
  <c r="G4054" i="45"/>
  <c r="G4055" i="45"/>
  <c r="G4056" i="45"/>
  <c r="G4057" i="45"/>
  <c r="G4058" i="45"/>
  <c r="G4059" i="45"/>
  <c r="G4060" i="45"/>
  <c r="G4061" i="45"/>
  <c r="G4062" i="45"/>
  <c r="G4063" i="45"/>
  <c r="G4064" i="45"/>
  <c r="G4065" i="45"/>
  <c r="G4066" i="45"/>
  <c r="G4067" i="45"/>
  <c r="G4068" i="45"/>
  <c r="G4069" i="45"/>
  <c r="G4070" i="45"/>
  <c r="G4071" i="45"/>
  <c r="G4072" i="45"/>
  <c r="G4073" i="45"/>
  <c r="G4074" i="45"/>
  <c r="G4075" i="45"/>
  <c r="G4076" i="45"/>
  <c r="G4077" i="45"/>
  <c r="G4078" i="45"/>
  <c r="G4079" i="45"/>
  <c r="G4080" i="45"/>
  <c r="G4081" i="45"/>
  <c r="G4082" i="45"/>
  <c r="G4083" i="45"/>
  <c r="G4084" i="45"/>
  <c r="G4085" i="45"/>
  <c r="G4086" i="45"/>
  <c r="G4087" i="45"/>
  <c r="G4088" i="45"/>
  <c r="G4089" i="45"/>
  <c r="G4090" i="45"/>
  <c r="G4091" i="45"/>
  <c r="G4092" i="45"/>
  <c r="G4093" i="45"/>
  <c r="G4094" i="45"/>
  <c r="G4095" i="45"/>
  <c r="G4096" i="45"/>
  <c r="G4097" i="45"/>
  <c r="G4098" i="45"/>
  <c r="G4099" i="45"/>
  <c r="G4100" i="45"/>
  <c r="G4101" i="45"/>
  <c r="G4102" i="45"/>
  <c r="G4103" i="45"/>
  <c r="G4104" i="45"/>
  <c r="G4105" i="45"/>
  <c r="G4106" i="45"/>
  <c r="G4107" i="45"/>
  <c r="G4108" i="45"/>
  <c r="G4109" i="45"/>
  <c r="G4110" i="45"/>
  <c r="G4111" i="45"/>
  <c r="G4112" i="45"/>
  <c r="G4113" i="45"/>
  <c r="G4114" i="45"/>
  <c r="G4115" i="45"/>
  <c r="G4116" i="45"/>
  <c r="G4117" i="45"/>
  <c r="G4118" i="45"/>
  <c r="G4119" i="45"/>
  <c r="G4120" i="45"/>
  <c r="G4121" i="45"/>
  <c r="G4122" i="45"/>
  <c r="G4123" i="45"/>
  <c r="G4124" i="45"/>
  <c r="G4125" i="45"/>
  <c r="G4126" i="45"/>
  <c r="G4127" i="45"/>
  <c r="G4128" i="45"/>
  <c r="G4129" i="45"/>
  <c r="G4130" i="45"/>
  <c r="G4131" i="45"/>
  <c r="G4132" i="45"/>
  <c r="G4133" i="45"/>
  <c r="G4134" i="45"/>
  <c r="G4135" i="45"/>
  <c r="G4136" i="45"/>
  <c r="G4137" i="45"/>
  <c r="G4138" i="45"/>
  <c r="G4139" i="45"/>
  <c r="G4140" i="45"/>
  <c r="G4141" i="45"/>
  <c r="G4142" i="45"/>
  <c r="G4143" i="45"/>
  <c r="G4144" i="45"/>
  <c r="G4145" i="45"/>
  <c r="G4146" i="45"/>
  <c r="G4147" i="45"/>
  <c r="G4148" i="45"/>
  <c r="G4149" i="45"/>
  <c r="G4150" i="45"/>
  <c r="G4151" i="45"/>
  <c r="G4152" i="45"/>
  <c r="G4153" i="45"/>
  <c r="G4154" i="45"/>
  <c r="G4155" i="45"/>
  <c r="G4156" i="45"/>
  <c r="G4157" i="45"/>
  <c r="G4158" i="45"/>
  <c r="G4159" i="45"/>
  <c r="G4160" i="45"/>
  <c r="G4161" i="45"/>
  <c r="G4162" i="45"/>
  <c r="G4163" i="45"/>
  <c r="G4164" i="45"/>
  <c r="G4165" i="45"/>
  <c r="G4166" i="45"/>
  <c r="G4167" i="45"/>
  <c r="G4168" i="45"/>
  <c r="G4169" i="45"/>
  <c r="G4170" i="45"/>
  <c r="G4171" i="45"/>
  <c r="G4172" i="45"/>
  <c r="G4173" i="45"/>
  <c r="G4174" i="45"/>
  <c r="G4175" i="45"/>
  <c r="G4176" i="45"/>
  <c r="G4177" i="45"/>
  <c r="G4178" i="45"/>
  <c r="G4179" i="45"/>
  <c r="G4180" i="45"/>
  <c r="G4181" i="45"/>
  <c r="G4182" i="45"/>
  <c r="G4183" i="45"/>
  <c r="G4184" i="45"/>
  <c r="G4185" i="45"/>
  <c r="G4186" i="45"/>
  <c r="G4187" i="45"/>
  <c r="G4188" i="45"/>
  <c r="G4189" i="45"/>
  <c r="G4190" i="45"/>
  <c r="G4191" i="45"/>
  <c r="G4192" i="45"/>
  <c r="G4193" i="45"/>
  <c r="G4194" i="45"/>
  <c r="G4195" i="45"/>
  <c r="G4196" i="45"/>
  <c r="G4197" i="45"/>
  <c r="G4198" i="45"/>
  <c r="G4199" i="45"/>
  <c r="G4200" i="45"/>
  <c r="G4201" i="45"/>
  <c r="G4202" i="45"/>
  <c r="G4203" i="45"/>
  <c r="G4204" i="45"/>
  <c r="G4205" i="45"/>
  <c r="G4206" i="45"/>
  <c r="G4207" i="45"/>
  <c r="G4208" i="45"/>
  <c r="G4209" i="45"/>
  <c r="G4210" i="45"/>
  <c r="G4211" i="45"/>
  <c r="G4212" i="45"/>
  <c r="G4213" i="45"/>
  <c r="G4214" i="45"/>
  <c r="G4215" i="45"/>
  <c r="G4216" i="45"/>
  <c r="G4217" i="45"/>
  <c r="G4218" i="45"/>
  <c r="G4219" i="45"/>
  <c r="G4220" i="45"/>
  <c r="G4221" i="45"/>
  <c r="G4222" i="45"/>
  <c r="G4223" i="45"/>
  <c r="G4224" i="45"/>
  <c r="G4225" i="45"/>
  <c r="G4226" i="45"/>
  <c r="G4227" i="45"/>
  <c r="G4228" i="45"/>
  <c r="G4229" i="45"/>
  <c r="G4230" i="45"/>
  <c r="G4231" i="45"/>
  <c r="G4232" i="45"/>
  <c r="G4233" i="45"/>
  <c r="G4234" i="45"/>
  <c r="G4235" i="45"/>
  <c r="G4236" i="45"/>
  <c r="G4237" i="45"/>
  <c r="G4238" i="45"/>
  <c r="G4239" i="45"/>
  <c r="G4240" i="45"/>
  <c r="G4241" i="45"/>
  <c r="G4242" i="45"/>
  <c r="G4243" i="45"/>
  <c r="G4244" i="45"/>
  <c r="G4245" i="45"/>
  <c r="G4246" i="45"/>
  <c r="G4247" i="45"/>
  <c r="G4248" i="45"/>
  <c r="G4249" i="45"/>
  <c r="G4250" i="45"/>
  <c r="G4251" i="45"/>
  <c r="G4252" i="45"/>
  <c r="G4253" i="45"/>
  <c r="G4254" i="45"/>
  <c r="G4255" i="45"/>
  <c r="G4256" i="45"/>
  <c r="G4257" i="45"/>
  <c r="G4258" i="45"/>
  <c r="G4259" i="45"/>
  <c r="G4260" i="45"/>
  <c r="G4261" i="45"/>
  <c r="G4262" i="45"/>
  <c r="G4263" i="45"/>
  <c r="G4264" i="45"/>
  <c r="G4265" i="45"/>
  <c r="G4266" i="45"/>
  <c r="G4267" i="45"/>
  <c r="G4268" i="45"/>
  <c r="G4269" i="45"/>
  <c r="G4270" i="45"/>
  <c r="G4271" i="45"/>
  <c r="G4272" i="45"/>
  <c r="G4273" i="45"/>
  <c r="G4274" i="45"/>
  <c r="G4275" i="45"/>
  <c r="G4276" i="45"/>
  <c r="G4277" i="45"/>
  <c r="G4278" i="45"/>
  <c r="G4279" i="45"/>
  <c r="G4280" i="45"/>
  <c r="G4281" i="45"/>
  <c r="G4282" i="45"/>
  <c r="G4283" i="45"/>
  <c r="G4284" i="45"/>
  <c r="G4285" i="45"/>
  <c r="G4286" i="45"/>
  <c r="G4287" i="45"/>
  <c r="G4288" i="45"/>
  <c r="G4289" i="45"/>
  <c r="G4290" i="45"/>
  <c r="G4291" i="45"/>
  <c r="G4292" i="45"/>
  <c r="G4293" i="45"/>
  <c r="G4294" i="45"/>
  <c r="G4295" i="45"/>
  <c r="G4296" i="45"/>
  <c r="G4297" i="45"/>
  <c r="G4298" i="45"/>
  <c r="G4299" i="45"/>
  <c r="G4300" i="45"/>
  <c r="G4301" i="45"/>
  <c r="G4302" i="45"/>
  <c r="G4303" i="45"/>
  <c r="G4304" i="45"/>
  <c r="G4305" i="45"/>
  <c r="G4306" i="45"/>
  <c r="G4307" i="45"/>
  <c r="G4308" i="45"/>
  <c r="G4309" i="45"/>
  <c r="G4310" i="45"/>
  <c r="G4311" i="45"/>
  <c r="G4312" i="45"/>
  <c r="G4313" i="45"/>
  <c r="G4314" i="45"/>
  <c r="G4315" i="45"/>
  <c r="G4316" i="45"/>
  <c r="G4317" i="45"/>
  <c r="G4318" i="45"/>
  <c r="G4319" i="45"/>
  <c r="G4320" i="45"/>
  <c r="G4321" i="45"/>
  <c r="G4322" i="45"/>
  <c r="G4323" i="45"/>
  <c r="G4324" i="45"/>
  <c r="G4325" i="45"/>
  <c r="G4326" i="45"/>
  <c r="G4327" i="45"/>
  <c r="G4328" i="45"/>
  <c r="G4329" i="45"/>
  <c r="G4330" i="45"/>
  <c r="G4331" i="45"/>
  <c r="G4332" i="45"/>
  <c r="G4333" i="45"/>
  <c r="G4334" i="45"/>
  <c r="G4335" i="45"/>
  <c r="G4336" i="45"/>
  <c r="G4337" i="45"/>
  <c r="G4338" i="45"/>
  <c r="G4339" i="45"/>
  <c r="G4340" i="45"/>
  <c r="G4341" i="45"/>
  <c r="G4342" i="45"/>
  <c r="G4343" i="45"/>
  <c r="G4344" i="45"/>
  <c r="G4345" i="45"/>
  <c r="G4346" i="45"/>
  <c r="G4347" i="45"/>
  <c r="G4348" i="45"/>
  <c r="G4349" i="45"/>
  <c r="G4350" i="45"/>
  <c r="G4351" i="45"/>
  <c r="G4352" i="45"/>
  <c r="G4353" i="45"/>
  <c r="G4354" i="45"/>
  <c r="G4355" i="45"/>
  <c r="G4356" i="45"/>
  <c r="G4357" i="45"/>
  <c r="G4358" i="45"/>
  <c r="G4359" i="45"/>
  <c r="G4360" i="45"/>
  <c r="G4361" i="45"/>
  <c r="G4362" i="45"/>
  <c r="G4363" i="45"/>
  <c r="G4364" i="45"/>
  <c r="G4365" i="45"/>
  <c r="G4366" i="45"/>
  <c r="G4367" i="45"/>
  <c r="G4368" i="45"/>
  <c r="G4369" i="45"/>
  <c r="G4370" i="45"/>
  <c r="G4371" i="45"/>
  <c r="G4372" i="45"/>
  <c r="G4373" i="45"/>
  <c r="G4374" i="45"/>
  <c r="G4375" i="45"/>
  <c r="G4376" i="45"/>
  <c r="G4377" i="45"/>
  <c r="G4378" i="45"/>
  <c r="G4379" i="45"/>
  <c r="G4380" i="45"/>
  <c r="G4381" i="45"/>
  <c r="G4382" i="45"/>
  <c r="G4383" i="45"/>
  <c r="G4384" i="45"/>
  <c r="G4385" i="45"/>
  <c r="G4386" i="45"/>
  <c r="G4387" i="45"/>
  <c r="G4388" i="45"/>
  <c r="G4389" i="45"/>
  <c r="G4390" i="45"/>
  <c r="G4391" i="45"/>
  <c r="G4392" i="45"/>
  <c r="G4393" i="45"/>
  <c r="G4394" i="45"/>
  <c r="G4395" i="45"/>
  <c r="G4396" i="45"/>
  <c r="G4397" i="45"/>
  <c r="G4398" i="45"/>
  <c r="G4399" i="45"/>
  <c r="G4400" i="45"/>
  <c r="G4401" i="45"/>
  <c r="G4402" i="45"/>
  <c r="G4403" i="45"/>
  <c r="G4404" i="45"/>
  <c r="G4405" i="45"/>
  <c r="G4406" i="45"/>
  <c r="G4407" i="45"/>
  <c r="G4408" i="45"/>
  <c r="G4409" i="45"/>
  <c r="G4410" i="45"/>
  <c r="G4411" i="45"/>
  <c r="G4412" i="45"/>
  <c r="G4413" i="45"/>
  <c r="G4414" i="45"/>
  <c r="G4415" i="45"/>
  <c r="G4416" i="45"/>
  <c r="G4417" i="45"/>
  <c r="G4418" i="45"/>
  <c r="G4419" i="45"/>
  <c r="G4420" i="45"/>
  <c r="G4421" i="45"/>
  <c r="G4422" i="45"/>
  <c r="G4423" i="45"/>
  <c r="G4424" i="45"/>
  <c r="G4425" i="45"/>
  <c r="G4426" i="45"/>
  <c r="G4427" i="45"/>
  <c r="G4428" i="45"/>
  <c r="G4429" i="45"/>
  <c r="G4430" i="45"/>
  <c r="G4431" i="45"/>
  <c r="G4432" i="45"/>
  <c r="G4433" i="45"/>
  <c r="G4434" i="45"/>
  <c r="G4435" i="45"/>
  <c r="G4436" i="45"/>
  <c r="G4437" i="45"/>
  <c r="G4438" i="45"/>
  <c r="G4439" i="45"/>
  <c r="G4440" i="45"/>
  <c r="G4441" i="45"/>
  <c r="G4442" i="45"/>
  <c r="G4443" i="45"/>
  <c r="G4444" i="45"/>
  <c r="G4445" i="45"/>
  <c r="G4446" i="45"/>
  <c r="G4447" i="45"/>
  <c r="G4448" i="45"/>
  <c r="G4449" i="45"/>
  <c r="G4450" i="45"/>
  <c r="G4451" i="45"/>
  <c r="G4452" i="45"/>
  <c r="G4453" i="45"/>
  <c r="G4454" i="45"/>
  <c r="G4455" i="45"/>
  <c r="G4456" i="45"/>
  <c r="G4457" i="45"/>
  <c r="G4458" i="45"/>
  <c r="G4459" i="45"/>
  <c r="G4460" i="45"/>
  <c r="G4461" i="45"/>
  <c r="G4462" i="45"/>
  <c r="G4463" i="45"/>
  <c r="G4464" i="45"/>
  <c r="G4465" i="45"/>
  <c r="G4466" i="45"/>
  <c r="G4467" i="45"/>
  <c r="G4468" i="45"/>
  <c r="G4469" i="45"/>
  <c r="G4470" i="45"/>
  <c r="G4471" i="45"/>
  <c r="G4472" i="45"/>
  <c r="G4473" i="45"/>
  <c r="G4474" i="45"/>
  <c r="G4475" i="45"/>
  <c r="G4476" i="45"/>
  <c r="G4477" i="45"/>
  <c r="G4478" i="45"/>
  <c r="G4479" i="45"/>
  <c r="G4480" i="45"/>
  <c r="G4481" i="45"/>
  <c r="G4482" i="45"/>
  <c r="G4483" i="45"/>
  <c r="G4484" i="45"/>
  <c r="G4485" i="45"/>
  <c r="G4486" i="45"/>
  <c r="G4487" i="45"/>
  <c r="G4488" i="45"/>
  <c r="G4489" i="45"/>
  <c r="G4490" i="45"/>
  <c r="G4491" i="45"/>
  <c r="G4492" i="45"/>
  <c r="G4493" i="45"/>
  <c r="G4494" i="45"/>
  <c r="G4495" i="45"/>
  <c r="G4496" i="45"/>
  <c r="G4497" i="45"/>
  <c r="G4498" i="45"/>
  <c r="G4499" i="45"/>
  <c r="G4500" i="45"/>
  <c r="G4501" i="45"/>
  <c r="G4502" i="45"/>
  <c r="G4503" i="45"/>
  <c r="G4504" i="45"/>
  <c r="G4505" i="45"/>
  <c r="G4506" i="45"/>
  <c r="G4507" i="45"/>
  <c r="G4508" i="45"/>
  <c r="G4509" i="45"/>
  <c r="G4510" i="45"/>
  <c r="G4511" i="45"/>
  <c r="G4512" i="45"/>
  <c r="G4513" i="45"/>
  <c r="G4514" i="45"/>
  <c r="G4515" i="45"/>
  <c r="G4516" i="45"/>
  <c r="G4517" i="45"/>
  <c r="G4518" i="45"/>
  <c r="G4519" i="45"/>
  <c r="G4520" i="45"/>
  <c r="G4521" i="45"/>
  <c r="G4522" i="45"/>
  <c r="G4523" i="45"/>
  <c r="G4524" i="45"/>
  <c r="G4525" i="45"/>
  <c r="G4526" i="45"/>
  <c r="G4527" i="45"/>
  <c r="G4528" i="45"/>
  <c r="G4529" i="45"/>
  <c r="G4530" i="45"/>
  <c r="G4531" i="45"/>
  <c r="G4532" i="45"/>
  <c r="G4533" i="45"/>
  <c r="G4534" i="45"/>
  <c r="G4535" i="45"/>
  <c r="G4536" i="45"/>
  <c r="G4537" i="45"/>
  <c r="G4538" i="45"/>
  <c r="G4539" i="45"/>
  <c r="G4540" i="45"/>
  <c r="G4541" i="45"/>
  <c r="G4542" i="45"/>
  <c r="G4543" i="45"/>
  <c r="G4544" i="45"/>
  <c r="G4545" i="45"/>
  <c r="G4546" i="45"/>
  <c r="G4547" i="45"/>
  <c r="G4548" i="45"/>
  <c r="G4549" i="45"/>
  <c r="G4550" i="45"/>
  <c r="G4551" i="45"/>
  <c r="G4552" i="45"/>
  <c r="G4553" i="45"/>
  <c r="G4554" i="45"/>
  <c r="G4555" i="45"/>
  <c r="G4556" i="45"/>
  <c r="G4557" i="45"/>
  <c r="G4558" i="45"/>
  <c r="G4559" i="45"/>
  <c r="G4560" i="45"/>
  <c r="G4561" i="45"/>
  <c r="G4562" i="45"/>
  <c r="G4563" i="45"/>
  <c r="G4564" i="45"/>
  <c r="G4565" i="45"/>
  <c r="G4566" i="45"/>
  <c r="G4567" i="45"/>
  <c r="G4568" i="45"/>
  <c r="G4569" i="45"/>
  <c r="G4570" i="45"/>
  <c r="G4571" i="45"/>
  <c r="G4572" i="45"/>
  <c r="G4573" i="45"/>
  <c r="G4574" i="45"/>
  <c r="G4575" i="45"/>
  <c r="G4576" i="45"/>
  <c r="G4577" i="45"/>
  <c r="G4578" i="45"/>
  <c r="G4579" i="45"/>
  <c r="G4580" i="45"/>
  <c r="G4581" i="45"/>
  <c r="G4582" i="45"/>
  <c r="G4583" i="45"/>
  <c r="G4584" i="45"/>
  <c r="G4585" i="45"/>
  <c r="G4586" i="45"/>
  <c r="G4587" i="45"/>
  <c r="G4588" i="45"/>
  <c r="G4589" i="45"/>
  <c r="G4590" i="45"/>
  <c r="G4591" i="45"/>
  <c r="G4592" i="45"/>
  <c r="G4593" i="45"/>
  <c r="G4594" i="45"/>
  <c r="G4595" i="45"/>
  <c r="G4596" i="45"/>
  <c r="G4597" i="45"/>
  <c r="G4598" i="45"/>
  <c r="G4599" i="45"/>
  <c r="G4600" i="45"/>
  <c r="G4601" i="45"/>
  <c r="G4602" i="45"/>
  <c r="G4603" i="45"/>
  <c r="G4604" i="45"/>
  <c r="G4605" i="45"/>
  <c r="G4606" i="45"/>
  <c r="G4607" i="45"/>
  <c r="G4608" i="45"/>
  <c r="G4609" i="45"/>
  <c r="G4610" i="45"/>
  <c r="G4611" i="45"/>
  <c r="G4612" i="45"/>
  <c r="G4613" i="45"/>
  <c r="G4614" i="45"/>
  <c r="G4615" i="45"/>
  <c r="G4616" i="45"/>
  <c r="G4617" i="45"/>
  <c r="G4618" i="45"/>
  <c r="G4619" i="45"/>
  <c r="G4620" i="45"/>
  <c r="G4621" i="45"/>
  <c r="G4622" i="45"/>
  <c r="G4623" i="45"/>
  <c r="G4624" i="45"/>
  <c r="G4625" i="45"/>
  <c r="G4626" i="45"/>
  <c r="G4627" i="45"/>
  <c r="G4628" i="45"/>
  <c r="G4629" i="45"/>
  <c r="G4630" i="45"/>
  <c r="G4631" i="45"/>
  <c r="G4632" i="45"/>
  <c r="G4633" i="45"/>
  <c r="G4634" i="45"/>
  <c r="G4635" i="45"/>
  <c r="G4636" i="45"/>
  <c r="G4637" i="45"/>
  <c r="G4638" i="45"/>
  <c r="G4639" i="45"/>
  <c r="G4640" i="45"/>
  <c r="G4641" i="45"/>
  <c r="G4642" i="45"/>
  <c r="G4643" i="45"/>
  <c r="G4644" i="45"/>
  <c r="G4645" i="45"/>
  <c r="G4646" i="45"/>
  <c r="G4647" i="45"/>
  <c r="G4648" i="45"/>
  <c r="G4649" i="45"/>
  <c r="G4650" i="45"/>
  <c r="G4651" i="45"/>
  <c r="G4652" i="45"/>
  <c r="G4653" i="45"/>
  <c r="G4654" i="45"/>
  <c r="G4655" i="45"/>
  <c r="G4656" i="45"/>
  <c r="G4657" i="45"/>
  <c r="G4658" i="45"/>
  <c r="G4659" i="45"/>
  <c r="G4660" i="45"/>
  <c r="G4661" i="45"/>
  <c r="G4662" i="45"/>
  <c r="G4663" i="45"/>
  <c r="G4664" i="45"/>
  <c r="G4665" i="45"/>
  <c r="G4666" i="45"/>
  <c r="G4667" i="45"/>
  <c r="G4668" i="45"/>
  <c r="G4669" i="45"/>
  <c r="G4670" i="45"/>
  <c r="G4671" i="45"/>
  <c r="G4672" i="45"/>
  <c r="G4673" i="45"/>
  <c r="G4674" i="45"/>
  <c r="G4675" i="45"/>
  <c r="G4676" i="45"/>
  <c r="G4677" i="45"/>
  <c r="G4678" i="45"/>
  <c r="G4679" i="45"/>
  <c r="G4680" i="45"/>
  <c r="G4681" i="45"/>
  <c r="G4682" i="45"/>
  <c r="G4683" i="45"/>
  <c r="G4684" i="45"/>
  <c r="G4685" i="45"/>
  <c r="G4686" i="45"/>
  <c r="G4687" i="45"/>
  <c r="G4688" i="45"/>
  <c r="G4689" i="45"/>
  <c r="G4690" i="45"/>
  <c r="G4691" i="45"/>
  <c r="G4692" i="45"/>
  <c r="G4693" i="45"/>
  <c r="G4694" i="45"/>
  <c r="G4695" i="45"/>
  <c r="G4696" i="45"/>
  <c r="G4697" i="45"/>
  <c r="G4698" i="45"/>
  <c r="G4699" i="45"/>
  <c r="G4700" i="45"/>
  <c r="G4701" i="45"/>
  <c r="G4702" i="45"/>
  <c r="G4703" i="45"/>
  <c r="G4704" i="45"/>
  <c r="G4705" i="45"/>
  <c r="G4706" i="45"/>
  <c r="G4707" i="45"/>
  <c r="G4708" i="45"/>
  <c r="G4709" i="45"/>
  <c r="G4710" i="45"/>
  <c r="G4711" i="45"/>
  <c r="G4712" i="45"/>
  <c r="G4713" i="45"/>
  <c r="G4714" i="45"/>
  <c r="G4715" i="45"/>
  <c r="G4716" i="45"/>
  <c r="G4717" i="45"/>
  <c r="G4718" i="45"/>
  <c r="G4719" i="45"/>
  <c r="G4720" i="45"/>
  <c r="G4721" i="45"/>
  <c r="G4722" i="45"/>
  <c r="G4723" i="45"/>
  <c r="G4724" i="45"/>
  <c r="G4725" i="45"/>
  <c r="G4726" i="45"/>
  <c r="G4727" i="45"/>
  <c r="G4728" i="45"/>
  <c r="G4729" i="45"/>
  <c r="G4730" i="45"/>
  <c r="G4731" i="45"/>
  <c r="G4732" i="45"/>
  <c r="G4733" i="45"/>
  <c r="G4734" i="45"/>
  <c r="G4735" i="45"/>
  <c r="G4736" i="45"/>
  <c r="G4737" i="45"/>
  <c r="G4738" i="45"/>
  <c r="G4739" i="45"/>
  <c r="G4740" i="45"/>
  <c r="G4741" i="45"/>
  <c r="G4742" i="45"/>
  <c r="G4743" i="45"/>
  <c r="G4744" i="45"/>
  <c r="G4745" i="45"/>
  <c r="G4746" i="45"/>
  <c r="G4747" i="45"/>
  <c r="G4748" i="45"/>
  <c r="G4749" i="45"/>
  <c r="G4750" i="45"/>
  <c r="G4751" i="45"/>
  <c r="G4752" i="45"/>
  <c r="G4753" i="45"/>
  <c r="G4754" i="45"/>
  <c r="G4755" i="45"/>
  <c r="G4756" i="45"/>
  <c r="G4757" i="45"/>
  <c r="G4758" i="45"/>
  <c r="G4759" i="45"/>
  <c r="G4760" i="45"/>
  <c r="G4761" i="45"/>
  <c r="G4762" i="45"/>
  <c r="G4763" i="45"/>
  <c r="G4764" i="45"/>
  <c r="G4765" i="45"/>
  <c r="G4766" i="45"/>
  <c r="G4767" i="45"/>
  <c r="G4768" i="45"/>
  <c r="G4769" i="45"/>
  <c r="G4770" i="45"/>
  <c r="G4771" i="45"/>
  <c r="G4772" i="45"/>
  <c r="G4773" i="45"/>
  <c r="G4774" i="45"/>
  <c r="G4775" i="45"/>
  <c r="G4776" i="45"/>
  <c r="G4777" i="45"/>
  <c r="G4778" i="45"/>
  <c r="G4779" i="45"/>
  <c r="G4780" i="45"/>
  <c r="G4781" i="45"/>
  <c r="G4782" i="45"/>
  <c r="G4783" i="45"/>
  <c r="G4784" i="45"/>
  <c r="G4785" i="45"/>
  <c r="G4786" i="45"/>
  <c r="G4787" i="45"/>
  <c r="G4788" i="45"/>
  <c r="G4789" i="45"/>
  <c r="G4790" i="45"/>
  <c r="G4791" i="45"/>
  <c r="G4792" i="45"/>
  <c r="G4793" i="45"/>
  <c r="G4794" i="45"/>
  <c r="G4795" i="45"/>
  <c r="G4796" i="45"/>
  <c r="G4797" i="45"/>
  <c r="G4798" i="45"/>
  <c r="G4799" i="45"/>
  <c r="G4800" i="45"/>
  <c r="G4801" i="45"/>
  <c r="G4802" i="45"/>
  <c r="G4803" i="45"/>
  <c r="G4804" i="45"/>
  <c r="G4805" i="45"/>
  <c r="G4806" i="45"/>
  <c r="G4807" i="45"/>
  <c r="G4808" i="45"/>
  <c r="G4809" i="45"/>
  <c r="G4810" i="45"/>
  <c r="G4811" i="45"/>
  <c r="G4812" i="45"/>
  <c r="G4813" i="45"/>
  <c r="G4814" i="45"/>
  <c r="G4815" i="45"/>
  <c r="G4816" i="45"/>
  <c r="G4817" i="45"/>
  <c r="G4818" i="45"/>
  <c r="G4819" i="45"/>
  <c r="G4820" i="45"/>
  <c r="G4821" i="45"/>
  <c r="G4822" i="45"/>
  <c r="G4823" i="45"/>
  <c r="G4824" i="45"/>
  <c r="G4825" i="45"/>
  <c r="G4826" i="45"/>
  <c r="G4827" i="45"/>
  <c r="G4828" i="45"/>
  <c r="G4829" i="45"/>
  <c r="G4830" i="45"/>
  <c r="G4831" i="45"/>
  <c r="G4832" i="45"/>
  <c r="G4833" i="45"/>
  <c r="G4834" i="45"/>
  <c r="G4835" i="45"/>
  <c r="G4836" i="45"/>
  <c r="G4837" i="45"/>
  <c r="G4838" i="45"/>
  <c r="G4839" i="45"/>
  <c r="G4840" i="45"/>
  <c r="G4841" i="45"/>
  <c r="G4842" i="45"/>
  <c r="G4843" i="45"/>
  <c r="G4844" i="45"/>
  <c r="G4845" i="45"/>
  <c r="G4846" i="45"/>
  <c r="G4847" i="45"/>
  <c r="G4848" i="45"/>
  <c r="G4849" i="45"/>
  <c r="G4850" i="45"/>
  <c r="G4851" i="45"/>
  <c r="G4852" i="45"/>
  <c r="G4853" i="45"/>
  <c r="G4854" i="45"/>
  <c r="G4855" i="45"/>
  <c r="G4856" i="45"/>
  <c r="G4857" i="45"/>
  <c r="G4858" i="45"/>
  <c r="G4859" i="45"/>
  <c r="G4860" i="45"/>
  <c r="G4861" i="45"/>
  <c r="G4862" i="45"/>
  <c r="G4863" i="45"/>
  <c r="G4864" i="45"/>
  <c r="G4865" i="45"/>
  <c r="G4866" i="45"/>
  <c r="G4867" i="45"/>
  <c r="G4868" i="45"/>
  <c r="G4869" i="45"/>
  <c r="G4870" i="45"/>
  <c r="G4871" i="45"/>
  <c r="G4872" i="45"/>
  <c r="G4873" i="45"/>
  <c r="G4874" i="45"/>
  <c r="G4875" i="45"/>
  <c r="G4876" i="45"/>
  <c r="G4877" i="45"/>
  <c r="G4878" i="45"/>
  <c r="G4879" i="45"/>
  <c r="G4880" i="45"/>
  <c r="G4881" i="45"/>
  <c r="G4882" i="45"/>
  <c r="G4883" i="45"/>
  <c r="G4884" i="45"/>
  <c r="G4885" i="45"/>
  <c r="G4886" i="45"/>
  <c r="G4887" i="45"/>
  <c r="G4888" i="45"/>
  <c r="G4889" i="45"/>
  <c r="G4890" i="45"/>
  <c r="G4891" i="45"/>
  <c r="G4892" i="45"/>
  <c r="G4893" i="45"/>
  <c r="G4894" i="45"/>
  <c r="G4895" i="45"/>
  <c r="G4896" i="45"/>
  <c r="G4897" i="45"/>
  <c r="G4898" i="45"/>
  <c r="G4899" i="45"/>
  <c r="G4900" i="45"/>
  <c r="G4901" i="45"/>
  <c r="G4902" i="45"/>
  <c r="G4903" i="45"/>
  <c r="G4904" i="45"/>
  <c r="G4905" i="45"/>
  <c r="G4906" i="45"/>
  <c r="G4907" i="45"/>
  <c r="G4908" i="45"/>
  <c r="G4909" i="45"/>
  <c r="G4910" i="45"/>
  <c r="G4911" i="45"/>
  <c r="G4912" i="45"/>
  <c r="G4913" i="45"/>
  <c r="G4914" i="45"/>
  <c r="G4915" i="45"/>
  <c r="G4916" i="45"/>
  <c r="G4917" i="45"/>
  <c r="G4918" i="45"/>
  <c r="G4919" i="45"/>
  <c r="G4920" i="45"/>
  <c r="G4921" i="45"/>
  <c r="G4922" i="45"/>
  <c r="G4923" i="45"/>
  <c r="G4924" i="45"/>
  <c r="G4925" i="45"/>
  <c r="G4926" i="45"/>
  <c r="G4927" i="45"/>
  <c r="G4928" i="45"/>
  <c r="G4929" i="45"/>
  <c r="G4930" i="45"/>
  <c r="G4931" i="45"/>
  <c r="G4932" i="45"/>
  <c r="G4933" i="45"/>
  <c r="G4934" i="45"/>
  <c r="G4935" i="45"/>
  <c r="G4936" i="45"/>
  <c r="G4937" i="45"/>
  <c r="G4938" i="45"/>
  <c r="G4939" i="45"/>
  <c r="G4940" i="45"/>
  <c r="G4941" i="45"/>
  <c r="G4942" i="45"/>
  <c r="G4943" i="45"/>
  <c r="G4944" i="45"/>
  <c r="G4945" i="45"/>
  <c r="G4946" i="45"/>
  <c r="G4947" i="45"/>
  <c r="G4948" i="45"/>
  <c r="G4949" i="45"/>
  <c r="G4950" i="45"/>
  <c r="G4951" i="45"/>
  <c r="G4952" i="45"/>
  <c r="G4953" i="45"/>
  <c r="G4954" i="45"/>
  <c r="G4955" i="45"/>
  <c r="G4956" i="45"/>
  <c r="G4957" i="45"/>
  <c r="G4958" i="45"/>
  <c r="G4959" i="45"/>
  <c r="G4960" i="45"/>
  <c r="G4961" i="45"/>
  <c r="G4962" i="45"/>
  <c r="G4963" i="45"/>
  <c r="G4964" i="45"/>
  <c r="G4965" i="45"/>
  <c r="G4966" i="45"/>
  <c r="G4967" i="45"/>
  <c r="G4968" i="45"/>
  <c r="G4969" i="45"/>
  <c r="G4970" i="45"/>
  <c r="G4971" i="45"/>
  <c r="G4972" i="45"/>
  <c r="G4973" i="45"/>
  <c r="G4974" i="45"/>
  <c r="G4975" i="45"/>
  <c r="G4976" i="45"/>
  <c r="G4977" i="45"/>
  <c r="G4978" i="45"/>
  <c r="G4979" i="45"/>
  <c r="G4980" i="45"/>
  <c r="G4981" i="45"/>
  <c r="G4982" i="45"/>
  <c r="G4983" i="45"/>
  <c r="G4984" i="45"/>
  <c r="G4985" i="45"/>
  <c r="G4986" i="45"/>
  <c r="G4987" i="45"/>
  <c r="G4988" i="45"/>
  <c r="G4989" i="45"/>
  <c r="G4990" i="45"/>
  <c r="G4991" i="45"/>
  <c r="G4992" i="45"/>
  <c r="G4993" i="45"/>
  <c r="G4994" i="45"/>
  <c r="G4995" i="45"/>
  <c r="G4996" i="45"/>
  <c r="G4997" i="45"/>
  <c r="G4998" i="45"/>
  <c r="G4999" i="45"/>
  <c r="G5000" i="45"/>
  <c r="G5001" i="45"/>
  <c r="G5002" i="45"/>
  <c r="G5003" i="45"/>
  <c r="G5004" i="45"/>
  <c r="G5005" i="45"/>
  <c r="G5006" i="45"/>
  <c r="G5007" i="45"/>
  <c r="G5008" i="45"/>
  <c r="G5009" i="45"/>
  <c r="G5010" i="45"/>
  <c r="G5011" i="45"/>
  <c r="G5012" i="45"/>
  <c r="G5013" i="45"/>
  <c r="G5014" i="45"/>
  <c r="G5015" i="45"/>
  <c r="G5016" i="45"/>
  <c r="G5017" i="45"/>
  <c r="G5018" i="45"/>
  <c r="G5019" i="45"/>
  <c r="G5020" i="45"/>
  <c r="G5021" i="45"/>
  <c r="G5022" i="45"/>
  <c r="G5023" i="45"/>
  <c r="G5024" i="45"/>
  <c r="G5025" i="45"/>
  <c r="G5026" i="45"/>
  <c r="G5027" i="45"/>
  <c r="G5028" i="45"/>
  <c r="G5029" i="45"/>
  <c r="G5030" i="45"/>
  <c r="G5031" i="45"/>
  <c r="G5032" i="45"/>
  <c r="G5033" i="45"/>
  <c r="G5034" i="45"/>
  <c r="G5035" i="45"/>
  <c r="G5036" i="45"/>
  <c r="G5037" i="45"/>
  <c r="G5038" i="45"/>
  <c r="G5039" i="45"/>
  <c r="G5040" i="45"/>
  <c r="G5041" i="45"/>
  <c r="G5042" i="45"/>
  <c r="G5043" i="45"/>
  <c r="G5044" i="45"/>
  <c r="G5045" i="45"/>
  <c r="G5046" i="45"/>
  <c r="G5047" i="45"/>
  <c r="G5048" i="45"/>
  <c r="G5049" i="45"/>
  <c r="G5050" i="45"/>
  <c r="G5051" i="45"/>
  <c r="G5052" i="45"/>
  <c r="G5053" i="45"/>
  <c r="G5054" i="45"/>
  <c r="G5055" i="45"/>
  <c r="G5056" i="45"/>
  <c r="G5057" i="45"/>
  <c r="G5058" i="45"/>
  <c r="G5059" i="45"/>
  <c r="G5060" i="45"/>
  <c r="G5061" i="45"/>
  <c r="G5062" i="45"/>
  <c r="G5063" i="45"/>
  <c r="G5064" i="45"/>
  <c r="G5065" i="45"/>
  <c r="G5066" i="45"/>
  <c r="G5067" i="45"/>
  <c r="G5068" i="45"/>
  <c r="G5069" i="45"/>
  <c r="G5070" i="45"/>
  <c r="G5071" i="45"/>
  <c r="G5072" i="45"/>
  <c r="G5073" i="45"/>
  <c r="G5074" i="45"/>
  <c r="G5075" i="45"/>
  <c r="G5076" i="45"/>
  <c r="G5077" i="45"/>
  <c r="G5078" i="45"/>
  <c r="G5079" i="45"/>
  <c r="G5080" i="45"/>
  <c r="G5081" i="45"/>
  <c r="G5082" i="45"/>
  <c r="G5083" i="45"/>
  <c r="G5084" i="45"/>
  <c r="G5085" i="45"/>
  <c r="G5086" i="45"/>
  <c r="G5087" i="45"/>
  <c r="G5088" i="45"/>
  <c r="G5089" i="45"/>
  <c r="G5090" i="45"/>
  <c r="G5091" i="45"/>
  <c r="G5092" i="45"/>
  <c r="G5093" i="45"/>
  <c r="G5094" i="45"/>
  <c r="G5095" i="45"/>
  <c r="G5096" i="45"/>
  <c r="G5097" i="45"/>
  <c r="G5098" i="45"/>
  <c r="G5099" i="45"/>
  <c r="G5100" i="45"/>
  <c r="G5101" i="45"/>
  <c r="G5102" i="45"/>
  <c r="G5103" i="45"/>
  <c r="G5104" i="45"/>
  <c r="G5105" i="45"/>
  <c r="G5106" i="45"/>
  <c r="G5107" i="45"/>
  <c r="G5108" i="45"/>
  <c r="G5109" i="45"/>
  <c r="G5110" i="45"/>
  <c r="G5111" i="45"/>
  <c r="G5112" i="45"/>
  <c r="G5113" i="45"/>
  <c r="G5114" i="45"/>
  <c r="G5115" i="45"/>
  <c r="G5116" i="45"/>
  <c r="G5117" i="45"/>
  <c r="G5118" i="45"/>
  <c r="G5119" i="45"/>
  <c r="G5120" i="45"/>
  <c r="G5121" i="45"/>
  <c r="G5122" i="45"/>
  <c r="G5123" i="45"/>
  <c r="G5124" i="45"/>
  <c r="G5125" i="45"/>
  <c r="G5126" i="45"/>
  <c r="G5127" i="45"/>
  <c r="G5128" i="45"/>
  <c r="G5129" i="45"/>
  <c r="G5130" i="45"/>
  <c r="G5131" i="45"/>
  <c r="G5132" i="45"/>
  <c r="G5133" i="45"/>
  <c r="G5134" i="45"/>
  <c r="G5135" i="45"/>
  <c r="G5136" i="45"/>
  <c r="G5137" i="45"/>
  <c r="G5138" i="45"/>
  <c r="G5139" i="45"/>
  <c r="G5140" i="45"/>
  <c r="G5141" i="45"/>
  <c r="G5142" i="45"/>
  <c r="G5143" i="45"/>
  <c r="G5144" i="45"/>
  <c r="G5145" i="45"/>
  <c r="G5146" i="45"/>
  <c r="G5147" i="45"/>
  <c r="G5148" i="45"/>
  <c r="G5149" i="45"/>
  <c r="G5150" i="45"/>
  <c r="G5151" i="45"/>
  <c r="G5152" i="45"/>
  <c r="G5153" i="45"/>
  <c r="G5154" i="45"/>
  <c r="G5155" i="45"/>
  <c r="G5156" i="45"/>
  <c r="G5157" i="45"/>
  <c r="G5158" i="45"/>
  <c r="G5159" i="45"/>
  <c r="G5160" i="45"/>
  <c r="G5161" i="45"/>
  <c r="G5162" i="45"/>
  <c r="G5163" i="45"/>
  <c r="G5164" i="45"/>
  <c r="G5165" i="45"/>
  <c r="G5166" i="45"/>
  <c r="G5167" i="45"/>
  <c r="G5168" i="45"/>
  <c r="G5169" i="45"/>
  <c r="G5170" i="45"/>
  <c r="G5171" i="45"/>
  <c r="G5172" i="45"/>
  <c r="G5173" i="45"/>
  <c r="G5174" i="45"/>
  <c r="G5175" i="45"/>
  <c r="G5176" i="45"/>
  <c r="G5177" i="45"/>
  <c r="G5178" i="45"/>
  <c r="G5179" i="45"/>
  <c r="G5180" i="45"/>
  <c r="G5181" i="45"/>
  <c r="G5182" i="45"/>
  <c r="G5183" i="45"/>
  <c r="G5184" i="45"/>
  <c r="G5185" i="45"/>
  <c r="G5186" i="45"/>
  <c r="G5187" i="45"/>
  <c r="G5188" i="45"/>
  <c r="G5189" i="45"/>
  <c r="G5190" i="45"/>
  <c r="G5191" i="45"/>
  <c r="G5192" i="45"/>
  <c r="G5193" i="45"/>
  <c r="G5194" i="45"/>
  <c r="G5195" i="45"/>
  <c r="G5196" i="45"/>
  <c r="G5197" i="45"/>
  <c r="G5198" i="45"/>
  <c r="G5199" i="45"/>
  <c r="G5200" i="45"/>
  <c r="G5201" i="45"/>
  <c r="G5202" i="45"/>
  <c r="G5203" i="45"/>
  <c r="G5204" i="45"/>
  <c r="G5205" i="45"/>
  <c r="G5206" i="45"/>
  <c r="G5207" i="45"/>
  <c r="G5208" i="45"/>
  <c r="G5209" i="45"/>
  <c r="G5210" i="45"/>
  <c r="G5211" i="45"/>
  <c r="G5212" i="45"/>
  <c r="G5213" i="45"/>
  <c r="G5214" i="45"/>
  <c r="G5215" i="45"/>
  <c r="G5216" i="45"/>
  <c r="G5217" i="45"/>
  <c r="G5218" i="45"/>
  <c r="G5219" i="45"/>
  <c r="G5220" i="45"/>
  <c r="G5221" i="45"/>
  <c r="G5222" i="45"/>
  <c r="G5223" i="45"/>
  <c r="G5224" i="45"/>
  <c r="G5225" i="45"/>
  <c r="G5226" i="45"/>
  <c r="G5227" i="45"/>
  <c r="G5228" i="45"/>
  <c r="G5229" i="45"/>
  <c r="G5230" i="45"/>
  <c r="G5231" i="45"/>
  <c r="G5232" i="45"/>
  <c r="G5233" i="45"/>
  <c r="G5234" i="45"/>
  <c r="G5235" i="45"/>
  <c r="G5236" i="45"/>
  <c r="G5237" i="45"/>
  <c r="G5238" i="45"/>
  <c r="G5239" i="45"/>
  <c r="G5240" i="45"/>
  <c r="G5241" i="45"/>
  <c r="G5242" i="45"/>
  <c r="G5243" i="45"/>
  <c r="G5244" i="45"/>
  <c r="G5245" i="45"/>
  <c r="G5246" i="45"/>
  <c r="G5247" i="45"/>
  <c r="G5248" i="45"/>
  <c r="G5249" i="45"/>
  <c r="G5250" i="45"/>
  <c r="G5251" i="45"/>
  <c r="G5252" i="45"/>
  <c r="G5253" i="45"/>
  <c r="G5254" i="45"/>
  <c r="G5255" i="45"/>
  <c r="G5256" i="45"/>
  <c r="G5257" i="45"/>
  <c r="G5258" i="45"/>
  <c r="G5259" i="45"/>
  <c r="G5260" i="45"/>
  <c r="G5261" i="45"/>
  <c r="G5262" i="45"/>
  <c r="G5263" i="45"/>
  <c r="G5264" i="45"/>
  <c r="G5265" i="45"/>
  <c r="G5266" i="45"/>
  <c r="G5267" i="45"/>
  <c r="G5268" i="45"/>
  <c r="G5269" i="45"/>
  <c r="G5270" i="45"/>
  <c r="G5271" i="45"/>
  <c r="G5272" i="45"/>
  <c r="G5273" i="45"/>
  <c r="G5274" i="45"/>
  <c r="G5275" i="45"/>
  <c r="G5276" i="45"/>
  <c r="G5277" i="45"/>
  <c r="G5278" i="45"/>
  <c r="G5279" i="45"/>
  <c r="G5280" i="45"/>
  <c r="G5281" i="45"/>
  <c r="G5282" i="45"/>
  <c r="G5283" i="45"/>
  <c r="G5284" i="45"/>
  <c r="G5285" i="45"/>
  <c r="G5286" i="45"/>
  <c r="G5287" i="45"/>
  <c r="G5288" i="45"/>
  <c r="G5289" i="45"/>
  <c r="G5290" i="45"/>
  <c r="G5291" i="45"/>
  <c r="G5292" i="45"/>
  <c r="G5293" i="45"/>
  <c r="G5294" i="45"/>
  <c r="G5295" i="45"/>
  <c r="G5296" i="45"/>
  <c r="G5297" i="45"/>
  <c r="G5298" i="45"/>
  <c r="G5299" i="45"/>
  <c r="G5300" i="45"/>
  <c r="G5301" i="45"/>
  <c r="G5302" i="45"/>
  <c r="G5303" i="45"/>
  <c r="G5304" i="45"/>
  <c r="G5305" i="45"/>
  <c r="G5306" i="45"/>
  <c r="G5307" i="45"/>
  <c r="G5308" i="45"/>
  <c r="G5309" i="45"/>
  <c r="G5310" i="45"/>
  <c r="G5311" i="45"/>
  <c r="G5312" i="45"/>
  <c r="G5313" i="45"/>
  <c r="G5314" i="45"/>
  <c r="G5315" i="45"/>
  <c r="G5316" i="45"/>
  <c r="G5317" i="45"/>
  <c r="G5318" i="45"/>
  <c r="G5319" i="45"/>
  <c r="G5320" i="45"/>
  <c r="G5321" i="45"/>
  <c r="G5322" i="45"/>
  <c r="G5323" i="45"/>
  <c r="G5324" i="45"/>
  <c r="G5325" i="45"/>
  <c r="G5326" i="45"/>
  <c r="G5327" i="45"/>
  <c r="G5328" i="45"/>
  <c r="G5329" i="45"/>
  <c r="G5330" i="45"/>
  <c r="G5331" i="45"/>
  <c r="G5332" i="45"/>
  <c r="G5333" i="45"/>
  <c r="G5334" i="45"/>
  <c r="G5335" i="45"/>
  <c r="G5336" i="45"/>
  <c r="G5337" i="45"/>
  <c r="G5338" i="45"/>
  <c r="G5339" i="45"/>
  <c r="G5340" i="45"/>
  <c r="G5341" i="45"/>
  <c r="G5342" i="45"/>
  <c r="G5343" i="45"/>
  <c r="G5344" i="45"/>
  <c r="G5345" i="45"/>
  <c r="G5346" i="45"/>
  <c r="G5347" i="45"/>
  <c r="G5348" i="45"/>
  <c r="G5349" i="45"/>
  <c r="G5350" i="45"/>
  <c r="G5351" i="45"/>
  <c r="G5352" i="45"/>
  <c r="G5353" i="45"/>
  <c r="G5354" i="45"/>
  <c r="G5355" i="45"/>
  <c r="G5356" i="45"/>
  <c r="G5357" i="45"/>
  <c r="G5358" i="45"/>
  <c r="G5359" i="45"/>
  <c r="G5360" i="45"/>
  <c r="G5361" i="45"/>
  <c r="G5362" i="45"/>
  <c r="G5363" i="45"/>
  <c r="G5364" i="45"/>
  <c r="G5365" i="45"/>
  <c r="G5366" i="45"/>
  <c r="G5367" i="45"/>
  <c r="G5368" i="45"/>
  <c r="G5369" i="45"/>
  <c r="G5370" i="45"/>
  <c r="G5371" i="45"/>
  <c r="G5372" i="45"/>
  <c r="G5373" i="45"/>
  <c r="G5374" i="45"/>
  <c r="G5375" i="45"/>
  <c r="G5376" i="45"/>
  <c r="G5377" i="45"/>
  <c r="G5378" i="45"/>
  <c r="G5379" i="45"/>
  <c r="G5380" i="45"/>
  <c r="G5381" i="45"/>
  <c r="G5382" i="45"/>
  <c r="G5383" i="45"/>
  <c r="G5384" i="45"/>
  <c r="G5385" i="45"/>
  <c r="G5386" i="45"/>
  <c r="G5387" i="45"/>
  <c r="G5388" i="45"/>
  <c r="G5389" i="45"/>
  <c r="G5390" i="45"/>
  <c r="G5391" i="45"/>
  <c r="G5392" i="45"/>
  <c r="G5393" i="45"/>
  <c r="G5394" i="45"/>
  <c r="G5395" i="45"/>
  <c r="G5396" i="45"/>
  <c r="G5397" i="45"/>
  <c r="G5398" i="45"/>
  <c r="G5399" i="45"/>
  <c r="G5400" i="45"/>
  <c r="G5401" i="45"/>
  <c r="G5402" i="45"/>
  <c r="G5403" i="45"/>
  <c r="G5404" i="45"/>
  <c r="G5405" i="45"/>
  <c r="G5406" i="45"/>
  <c r="G5407" i="45"/>
  <c r="G5408" i="45"/>
  <c r="G5409" i="45"/>
  <c r="G5410" i="45"/>
  <c r="G5411" i="45"/>
  <c r="G5412" i="45"/>
  <c r="G5413" i="45"/>
  <c r="G5414" i="45"/>
  <c r="G5415" i="45"/>
  <c r="G5416" i="45"/>
  <c r="G5417" i="45"/>
  <c r="G5418" i="45"/>
  <c r="G5419" i="45"/>
  <c r="G5420" i="45"/>
  <c r="G5421" i="45"/>
  <c r="G5422" i="45"/>
  <c r="G5423" i="45"/>
  <c r="G5424" i="45"/>
  <c r="G5425" i="45"/>
  <c r="G5426" i="45"/>
  <c r="G5427" i="45"/>
  <c r="G5428" i="45"/>
  <c r="G5429" i="45"/>
  <c r="G5430" i="45"/>
  <c r="G5431" i="45"/>
  <c r="G5432" i="45"/>
  <c r="G5433" i="45"/>
  <c r="G5434" i="45"/>
  <c r="G5435" i="45"/>
  <c r="G5436" i="45"/>
  <c r="G5437" i="45"/>
  <c r="G5438" i="45"/>
  <c r="G5439" i="45"/>
  <c r="G5440" i="45"/>
  <c r="G5441" i="45"/>
  <c r="G5442" i="45"/>
  <c r="G5443" i="45"/>
  <c r="G5444" i="45"/>
  <c r="G5445" i="45"/>
  <c r="G5446" i="45"/>
  <c r="G5447" i="45"/>
  <c r="G5448" i="45"/>
  <c r="G5449" i="45"/>
  <c r="G5450" i="45"/>
  <c r="G5451" i="45"/>
  <c r="G5452" i="45"/>
  <c r="G5453" i="45"/>
  <c r="G5454" i="45"/>
  <c r="G5455" i="45"/>
  <c r="G5456" i="45"/>
  <c r="G5457" i="45"/>
  <c r="G5458" i="45"/>
  <c r="G5459" i="45"/>
  <c r="G5460" i="45"/>
  <c r="G5461" i="45"/>
  <c r="G5462" i="45"/>
  <c r="G5463" i="45"/>
  <c r="G5464" i="45"/>
  <c r="G5465" i="45"/>
  <c r="G5466" i="45"/>
  <c r="G5467" i="45"/>
  <c r="G5468" i="45"/>
  <c r="G5469" i="45"/>
  <c r="G5470" i="45"/>
  <c r="G5471" i="45"/>
  <c r="G5472" i="45"/>
  <c r="G5473" i="45"/>
  <c r="G5474" i="45"/>
  <c r="G5475" i="45"/>
  <c r="G5476" i="45"/>
  <c r="G5477" i="45"/>
  <c r="G5478" i="45"/>
  <c r="G5479" i="45"/>
  <c r="G5480" i="45"/>
  <c r="G5481" i="45"/>
  <c r="G5482" i="45"/>
  <c r="G5483" i="45"/>
  <c r="G5484" i="45"/>
  <c r="G5485" i="45"/>
  <c r="G5486" i="45"/>
  <c r="G5487" i="45"/>
  <c r="G5488" i="45"/>
  <c r="G5489" i="45"/>
  <c r="G5490" i="45"/>
  <c r="G5491" i="45"/>
  <c r="G5492" i="45"/>
  <c r="G5493" i="45"/>
  <c r="G5494" i="45"/>
  <c r="G5495" i="45"/>
  <c r="G5496" i="45"/>
  <c r="G5497" i="45"/>
  <c r="G5498" i="45"/>
  <c r="G5499" i="45"/>
  <c r="G5500" i="45"/>
  <c r="G5501" i="45"/>
  <c r="G5502" i="45"/>
  <c r="G5503" i="45"/>
  <c r="G5504" i="45"/>
  <c r="G5505" i="45"/>
  <c r="G5506" i="45"/>
  <c r="G5507" i="45"/>
  <c r="G5508" i="45"/>
  <c r="G5509" i="45"/>
  <c r="G5510" i="45"/>
  <c r="G5511" i="45"/>
  <c r="G5512" i="45"/>
  <c r="G5513" i="45"/>
  <c r="G5514" i="45"/>
  <c r="G5515" i="45"/>
  <c r="G5516" i="45"/>
  <c r="G5517" i="45"/>
  <c r="G5518" i="45"/>
  <c r="G5519" i="45"/>
  <c r="G5520" i="45"/>
  <c r="G5521" i="45"/>
  <c r="G5522" i="45"/>
  <c r="G5523" i="45"/>
  <c r="G5524" i="45"/>
  <c r="G5525" i="45"/>
  <c r="G5526" i="45"/>
  <c r="G5527" i="45"/>
  <c r="G5528" i="45"/>
  <c r="G5529" i="45"/>
  <c r="G5530" i="45"/>
  <c r="G5531" i="45"/>
  <c r="G5532" i="45"/>
  <c r="G5533" i="45"/>
  <c r="G5534" i="45"/>
  <c r="G5535" i="45"/>
  <c r="G5536" i="45"/>
  <c r="G5537" i="45"/>
  <c r="G5538" i="45"/>
  <c r="G5539" i="45"/>
  <c r="G5540" i="45"/>
  <c r="G5541" i="45"/>
  <c r="G5542" i="45"/>
  <c r="G5543" i="45"/>
  <c r="G5544" i="45"/>
  <c r="G5545" i="45"/>
  <c r="G5546" i="45"/>
  <c r="G5547" i="45"/>
  <c r="G5548" i="45"/>
  <c r="G5549" i="45"/>
  <c r="G5550" i="45"/>
  <c r="G5551" i="45"/>
  <c r="G5552" i="45"/>
  <c r="G5553" i="45"/>
  <c r="G5554" i="45"/>
  <c r="G5555" i="45"/>
  <c r="G5556" i="45"/>
  <c r="G5557" i="45"/>
  <c r="G5558" i="45"/>
  <c r="G5559" i="45"/>
  <c r="G5560" i="45"/>
  <c r="G5561" i="45"/>
  <c r="G5562" i="45"/>
  <c r="G5563" i="45"/>
  <c r="G5564" i="45"/>
  <c r="G5565" i="45"/>
  <c r="G5566" i="45"/>
  <c r="G5567" i="45"/>
  <c r="G5568" i="45"/>
  <c r="G5569" i="45"/>
  <c r="G5570" i="45"/>
  <c r="G5571" i="45"/>
  <c r="G5572" i="45"/>
  <c r="G5573" i="45"/>
  <c r="G5574" i="45"/>
  <c r="G5575" i="45"/>
  <c r="G5576" i="45"/>
  <c r="G5577" i="45"/>
  <c r="G5578" i="45"/>
  <c r="G5579" i="45"/>
  <c r="G5580" i="45"/>
  <c r="G5581" i="45"/>
  <c r="G5582" i="45"/>
  <c r="G5583" i="45"/>
  <c r="G5584" i="45"/>
  <c r="G5585" i="45"/>
  <c r="G5586" i="45"/>
  <c r="G5587" i="45"/>
  <c r="G5588" i="45"/>
  <c r="G5589" i="45"/>
  <c r="G5590" i="45"/>
  <c r="G5591" i="45"/>
  <c r="G5592" i="45"/>
  <c r="G5593" i="45"/>
  <c r="G5594" i="45"/>
  <c r="G5595" i="45"/>
  <c r="G5596" i="45"/>
  <c r="G5597" i="45"/>
  <c r="G5598" i="45"/>
  <c r="G5599" i="45"/>
  <c r="G5600" i="45"/>
  <c r="G5601" i="45"/>
  <c r="G5602" i="45"/>
  <c r="G5603" i="45"/>
  <c r="G5604" i="45"/>
  <c r="G5605" i="45"/>
  <c r="G5606" i="45"/>
  <c r="G5607" i="45"/>
  <c r="G5608" i="45"/>
  <c r="G5609" i="45"/>
  <c r="G5610" i="45"/>
  <c r="G5611" i="45"/>
  <c r="G5612" i="45"/>
  <c r="G5613" i="45"/>
  <c r="G5614" i="45"/>
  <c r="G5615" i="45"/>
  <c r="G5616" i="45"/>
  <c r="G5617" i="45"/>
  <c r="G5618" i="45"/>
  <c r="G5619" i="45"/>
  <c r="G5620" i="45"/>
  <c r="G5621" i="45"/>
  <c r="G5622" i="45"/>
  <c r="G5623" i="45"/>
  <c r="G5624" i="45"/>
  <c r="G5625" i="45"/>
  <c r="G5626" i="45"/>
  <c r="G5627" i="45"/>
  <c r="G5628" i="45"/>
  <c r="G5629" i="45"/>
  <c r="G5630" i="45"/>
  <c r="G5631" i="45"/>
  <c r="G5632" i="45"/>
  <c r="G5633" i="45"/>
  <c r="G5634" i="45"/>
  <c r="G5635" i="45"/>
  <c r="G5636" i="45"/>
  <c r="G5637" i="45"/>
  <c r="G5638" i="45"/>
  <c r="G5639" i="45"/>
  <c r="G5640" i="45"/>
  <c r="G5641" i="45"/>
  <c r="G5642" i="45"/>
  <c r="G5643" i="45"/>
  <c r="G5644" i="45"/>
  <c r="G5645" i="45"/>
  <c r="G5646" i="45"/>
  <c r="G5647" i="45"/>
  <c r="G5648" i="45"/>
  <c r="G5649" i="45"/>
  <c r="G5650" i="45"/>
  <c r="G5651" i="45"/>
  <c r="G5652" i="45"/>
  <c r="G5653" i="45"/>
  <c r="G5654" i="45"/>
  <c r="G5655" i="45"/>
  <c r="G5656" i="45"/>
  <c r="G5657" i="45"/>
  <c r="G5658" i="45"/>
  <c r="G5659" i="45"/>
  <c r="G5660" i="45"/>
  <c r="G5661" i="45"/>
  <c r="G5662" i="45"/>
  <c r="G5663" i="45"/>
  <c r="G5664" i="45"/>
  <c r="G5665" i="45"/>
  <c r="G5666" i="45"/>
  <c r="G5667" i="45"/>
  <c r="G5668" i="45"/>
  <c r="G5669" i="45"/>
  <c r="G5670" i="45"/>
  <c r="G5671" i="45"/>
  <c r="G5672" i="45"/>
  <c r="G5673" i="45"/>
  <c r="G5674" i="45"/>
  <c r="G5675" i="45"/>
  <c r="G5676" i="45"/>
  <c r="G5677" i="45"/>
  <c r="G5678" i="45"/>
  <c r="G5679" i="45"/>
  <c r="G5680" i="45"/>
  <c r="G5681" i="45"/>
  <c r="G5682" i="45"/>
  <c r="G5683" i="45"/>
  <c r="G5684" i="45"/>
  <c r="G5685" i="45"/>
  <c r="G5686" i="45"/>
  <c r="G5687" i="45"/>
  <c r="G5688" i="45"/>
  <c r="G5689" i="45"/>
  <c r="G5690" i="45"/>
  <c r="G5691" i="45"/>
  <c r="G5692" i="45"/>
  <c r="G5693" i="45"/>
  <c r="G5694" i="45"/>
  <c r="G5695" i="45"/>
  <c r="G5696" i="45"/>
  <c r="G5697" i="45"/>
  <c r="G5698" i="45"/>
  <c r="G5699" i="45"/>
  <c r="G5700" i="45"/>
  <c r="G5701" i="45"/>
  <c r="G5702" i="45"/>
  <c r="G5703" i="45"/>
  <c r="G5704" i="45"/>
  <c r="G5705" i="45"/>
  <c r="G5706" i="45"/>
  <c r="G5707" i="45"/>
  <c r="G5708" i="45"/>
  <c r="G5709" i="45"/>
  <c r="G5710" i="45"/>
  <c r="G5711" i="45"/>
  <c r="G5712" i="45"/>
  <c r="G5713" i="45"/>
  <c r="G5714" i="45"/>
  <c r="G5715" i="45"/>
  <c r="G5716" i="45"/>
  <c r="G5717" i="45"/>
  <c r="G5718" i="45"/>
  <c r="G5719" i="45"/>
  <c r="G5720" i="45"/>
  <c r="G5721" i="45"/>
  <c r="G5722" i="45"/>
  <c r="G5723" i="45"/>
  <c r="G5724" i="45"/>
  <c r="G5725" i="45"/>
  <c r="G5726" i="45"/>
  <c r="G5727" i="45"/>
  <c r="G5728" i="45"/>
  <c r="G5729" i="45"/>
  <c r="G5730" i="45"/>
  <c r="G5731" i="45"/>
  <c r="G5732" i="45"/>
  <c r="G5733" i="45"/>
  <c r="G5734" i="45"/>
  <c r="G5735" i="45"/>
  <c r="G5736" i="45"/>
  <c r="G5737" i="45"/>
  <c r="G5738" i="45"/>
  <c r="G5739" i="45"/>
  <c r="G5740" i="45"/>
  <c r="G5741" i="45"/>
  <c r="G5742" i="45"/>
  <c r="G5743" i="45"/>
  <c r="G5744" i="45"/>
  <c r="G5745" i="45"/>
  <c r="G5746" i="45"/>
  <c r="G5747" i="45"/>
  <c r="G5748" i="45"/>
  <c r="G5749" i="45"/>
  <c r="G5750" i="45"/>
  <c r="G5751" i="45"/>
  <c r="G5752" i="45"/>
  <c r="G5753" i="45"/>
  <c r="G5754" i="45"/>
  <c r="G5755" i="45"/>
  <c r="G5756" i="45"/>
  <c r="G5757" i="45"/>
  <c r="G5758" i="45"/>
  <c r="G5759" i="45"/>
  <c r="G5760" i="45"/>
  <c r="G5761" i="45"/>
  <c r="G5762" i="45"/>
  <c r="G5763" i="45"/>
  <c r="G5764" i="45"/>
  <c r="G5765" i="45"/>
  <c r="G5766" i="45"/>
  <c r="G5767" i="45"/>
  <c r="G5768" i="45"/>
  <c r="G5769" i="45"/>
  <c r="G5770" i="45"/>
  <c r="G5771" i="45"/>
  <c r="G5772" i="45"/>
  <c r="G5773" i="45"/>
  <c r="G5774" i="45"/>
  <c r="G5775" i="45"/>
  <c r="G5776" i="45"/>
  <c r="G5777" i="45"/>
  <c r="G5778" i="45"/>
  <c r="G5779" i="45"/>
  <c r="G5780" i="45"/>
  <c r="G5781" i="45"/>
  <c r="G5782" i="45"/>
  <c r="G5783" i="45"/>
  <c r="G5784" i="45"/>
  <c r="G5785" i="45"/>
  <c r="G5786" i="45"/>
  <c r="G5787" i="45"/>
  <c r="G5788" i="45"/>
  <c r="G5789" i="45"/>
  <c r="G5790" i="45"/>
  <c r="G5791" i="45"/>
  <c r="G5792" i="45"/>
  <c r="G5793" i="45"/>
  <c r="G5794" i="45"/>
  <c r="G5795" i="45"/>
  <c r="G5796" i="45"/>
  <c r="G5797" i="45"/>
  <c r="G5798" i="45"/>
  <c r="G5799" i="45"/>
  <c r="G5800" i="45"/>
  <c r="G5801" i="45"/>
  <c r="G5802" i="45"/>
  <c r="G5803" i="45"/>
  <c r="G5804" i="45"/>
  <c r="G5805" i="45"/>
  <c r="G5806" i="45"/>
  <c r="G5807" i="45"/>
  <c r="G5808" i="45"/>
  <c r="G5809" i="45"/>
  <c r="G5810" i="45"/>
  <c r="G5811" i="45"/>
  <c r="G5812" i="45"/>
  <c r="G5813" i="45"/>
  <c r="G5814" i="45"/>
  <c r="G5815" i="45"/>
  <c r="G5816" i="45"/>
  <c r="G5817" i="45"/>
  <c r="G5818" i="45"/>
  <c r="G5819" i="45"/>
  <c r="G5820" i="45"/>
  <c r="G5821" i="45"/>
  <c r="G5822" i="45"/>
  <c r="G5823" i="45"/>
  <c r="G5824" i="45"/>
  <c r="G5825" i="45"/>
  <c r="G5826" i="45"/>
  <c r="G5827" i="45"/>
  <c r="G5828" i="45"/>
  <c r="G5829" i="45"/>
  <c r="G5830" i="45"/>
  <c r="G5831" i="45"/>
  <c r="G5832" i="45"/>
  <c r="G5833" i="45"/>
  <c r="G5834" i="45"/>
  <c r="G5835" i="45"/>
  <c r="G5836" i="45"/>
  <c r="G5837" i="45"/>
  <c r="G5838" i="45"/>
  <c r="G5839" i="45"/>
  <c r="G5840" i="45"/>
  <c r="G5841" i="45"/>
  <c r="G5842" i="45"/>
  <c r="G5843" i="45"/>
  <c r="G5844" i="45"/>
  <c r="G5845" i="45"/>
  <c r="G5846" i="45"/>
  <c r="G5847" i="45"/>
  <c r="G5848" i="45"/>
  <c r="G5849" i="45"/>
  <c r="G5850" i="45"/>
  <c r="G5851" i="45"/>
  <c r="G5852" i="45"/>
  <c r="G5853" i="45"/>
  <c r="G5854" i="45"/>
  <c r="G5855" i="45"/>
  <c r="G5856" i="45"/>
  <c r="G5857" i="45"/>
  <c r="G5858" i="45"/>
  <c r="G5859" i="45"/>
  <c r="G5860" i="45"/>
  <c r="G5861" i="45"/>
  <c r="G5862" i="45"/>
  <c r="G5863" i="45"/>
  <c r="G5864" i="45"/>
  <c r="G5865" i="45"/>
  <c r="G5866" i="45"/>
  <c r="G5867" i="45"/>
  <c r="G5868" i="45"/>
  <c r="G5869" i="45"/>
  <c r="G5870" i="45"/>
  <c r="G5871" i="45"/>
  <c r="G5872" i="45"/>
  <c r="G5873" i="45"/>
  <c r="G5874" i="45"/>
  <c r="G5875" i="45"/>
  <c r="G5876" i="45"/>
  <c r="G5877" i="45"/>
  <c r="G5878" i="45"/>
  <c r="G5879" i="45"/>
  <c r="G5880" i="45"/>
  <c r="G5881" i="45"/>
  <c r="G5882" i="45"/>
  <c r="G5883" i="45"/>
  <c r="G5884" i="45"/>
  <c r="G5885" i="45"/>
  <c r="G5886" i="45"/>
  <c r="G5887" i="45"/>
  <c r="G5888" i="45"/>
  <c r="G5889" i="45"/>
  <c r="G5890" i="45"/>
  <c r="G5891" i="45"/>
  <c r="G5892" i="45"/>
  <c r="G5893" i="45"/>
  <c r="G5894" i="45"/>
  <c r="G5895" i="45"/>
  <c r="G5896" i="45"/>
  <c r="G5897" i="45"/>
  <c r="G5898" i="45"/>
  <c r="G5899" i="45"/>
  <c r="G5900" i="45"/>
  <c r="G5901" i="45"/>
  <c r="G5902" i="45"/>
  <c r="G5903" i="45"/>
  <c r="G5904" i="45"/>
  <c r="G5905" i="45"/>
  <c r="G5906" i="45"/>
  <c r="G5907" i="45"/>
  <c r="G5908" i="45"/>
  <c r="G5909" i="45"/>
  <c r="G5910" i="45"/>
  <c r="G5911" i="45"/>
  <c r="G5912" i="45"/>
  <c r="G5913" i="45"/>
  <c r="G5914" i="45"/>
  <c r="G5915" i="45"/>
  <c r="G5916" i="45"/>
  <c r="G5917" i="45"/>
  <c r="G5918" i="45"/>
  <c r="G5919" i="45"/>
  <c r="G5920" i="45"/>
  <c r="G5921" i="45"/>
  <c r="G5922" i="45"/>
  <c r="G5923" i="45"/>
  <c r="G5924" i="45"/>
  <c r="G5925" i="45"/>
  <c r="G5926" i="45"/>
  <c r="G5927" i="45"/>
  <c r="G5928" i="45"/>
  <c r="G5929" i="45"/>
  <c r="G5930" i="45"/>
  <c r="G5931" i="45"/>
  <c r="G5932" i="45"/>
  <c r="G5933" i="45"/>
  <c r="G5934" i="45"/>
  <c r="G5935" i="45"/>
  <c r="G5936" i="45"/>
  <c r="G5937" i="45"/>
  <c r="G5938" i="45"/>
  <c r="G5939" i="45"/>
  <c r="G5940" i="45"/>
  <c r="G5941" i="45"/>
  <c r="G5942" i="45"/>
  <c r="G5943" i="45"/>
  <c r="G5944" i="45"/>
  <c r="G5945" i="45"/>
  <c r="G5946" i="45"/>
  <c r="G5947" i="45"/>
  <c r="G5948" i="45"/>
  <c r="G5949" i="45"/>
  <c r="G5950" i="45"/>
  <c r="G5951" i="45"/>
  <c r="G5952" i="45"/>
  <c r="G5953" i="45"/>
  <c r="G5954" i="45"/>
  <c r="G5955" i="45"/>
  <c r="G5956" i="45"/>
  <c r="G5957" i="45"/>
  <c r="G5958" i="45"/>
  <c r="G5959" i="45"/>
  <c r="G5960" i="45"/>
  <c r="G5961" i="45"/>
  <c r="G5962" i="45"/>
  <c r="G5963" i="45"/>
  <c r="G5964" i="45"/>
  <c r="G5965" i="45"/>
  <c r="G5966" i="45"/>
  <c r="G5967" i="45"/>
  <c r="G5968" i="45"/>
  <c r="G5969" i="45"/>
  <c r="G5970" i="45"/>
  <c r="G5971" i="45"/>
  <c r="G5972" i="45"/>
  <c r="G5973" i="45"/>
  <c r="G5974" i="45"/>
  <c r="G5975" i="45"/>
  <c r="G5976" i="45"/>
  <c r="G5977" i="45"/>
  <c r="G5978" i="45"/>
  <c r="G5979" i="45"/>
  <c r="G5980" i="45"/>
  <c r="G5981" i="45"/>
  <c r="G5982" i="45"/>
  <c r="G5983" i="45"/>
  <c r="G5984" i="45"/>
  <c r="G5985" i="45"/>
  <c r="G5986" i="45"/>
  <c r="G5987" i="45"/>
  <c r="G5988" i="45"/>
  <c r="G5989" i="45"/>
  <c r="G5990" i="45"/>
  <c r="G5991" i="45"/>
  <c r="G5992" i="45"/>
  <c r="G5993" i="45"/>
  <c r="G5994" i="45"/>
  <c r="G5995" i="45"/>
  <c r="G5996" i="45"/>
  <c r="G5997" i="45"/>
  <c r="G5998" i="45"/>
  <c r="G5999" i="45"/>
  <c r="G6000" i="45"/>
  <c r="G6001" i="45"/>
  <c r="G6002" i="45"/>
  <c r="G6003" i="45"/>
  <c r="G6004" i="45"/>
  <c r="G6005" i="45"/>
  <c r="G6006" i="45"/>
  <c r="G6007" i="45"/>
  <c r="G6008" i="45"/>
  <c r="G6009" i="45"/>
  <c r="G6010" i="45"/>
  <c r="G6011" i="45"/>
  <c r="G6012" i="45"/>
  <c r="G6013" i="45"/>
  <c r="G6014" i="45"/>
  <c r="G6015" i="45"/>
  <c r="G6016" i="45"/>
  <c r="G6017" i="45"/>
  <c r="G6018" i="45"/>
  <c r="G6019" i="45"/>
  <c r="G6020" i="45"/>
  <c r="G6021" i="45"/>
  <c r="G6022" i="45"/>
  <c r="G6023" i="45"/>
  <c r="G6024" i="45"/>
  <c r="G6025" i="45"/>
  <c r="G6026" i="45"/>
  <c r="G6027" i="45"/>
  <c r="G6028" i="45"/>
  <c r="G6029" i="45"/>
  <c r="G6030" i="45"/>
  <c r="G6031" i="45"/>
  <c r="G6032" i="45"/>
  <c r="G6033" i="45"/>
  <c r="G6034" i="45"/>
  <c r="G6035" i="45"/>
  <c r="G6036" i="45"/>
  <c r="G6037" i="45"/>
  <c r="G6038" i="45"/>
  <c r="G6039" i="45"/>
  <c r="G6040" i="45"/>
  <c r="G6041" i="45"/>
  <c r="G6042" i="45"/>
  <c r="G6043" i="45"/>
  <c r="G6044" i="45"/>
  <c r="G6045" i="45"/>
  <c r="G6046" i="45"/>
  <c r="G6047" i="45"/>
  <c r="G6048" i="45"/>
  <c r="G6049" i="45"/>
  <c r="G6050" i="45"/>
  <c r="G6051" i="45"/>
  <c r="G6052" i="45"/>
  <c r="G6053" i="45"/>
  <c r="G6054" i="45"/>
  <c r="G6055" i="45"/>
  <c r="G6056" i="45"/>
  <c r="G6057" i="45"/>
  <c r="G6058" i="45"/>
  <c r="G6059" i="45"/>
  <c r="G6060" i="45"/>
  <c r="G6061" i="45"/>
  <c r="G6062" i="45"/>
  <c r="G6063" i="45"/>
  <c r="G6064" i="45"/>
  <c r="G6065" i="45"/>
  <c r="G6066" i="45"/>
  <c r="G6067" i="45"/>
  <c r="G6068" i="45"/>
  <c r="G6069" i="45"/>
  <c r="G6070" i="45"/>
  <c r="G6071" i="45"/>
  <c r="G6072" i="45"/>
  <c r="G6073" i="45"/>
  <c r="G6074" i="45"/>
  <c r="G6075" i="45"/>
  <c r="G6076" i="45"/>
  <c r="G6077" i="45"/>
  <c r="G6078" i="45"/>
  <c r="G6079" i="45"/>
  <c r="G6080" i="45"/>
  <c r="G6081" i="45"/>
  <c r="G6082" i="45"/>
  <c r="G6083" i="45"/>
  <c r="G6084" i="45"/>
  <c r="G6085" i="45"/>
  <c r="G6086" i="45"/>
  <c r="G6087" i="45"/>
  <c r="G6088" i="45"/>
  <c r="G6089" i="45"/>
  <c r="G6090" i="45"/>
  <c r="G6091" i="45"/>
  <c r="G6092" i="45"/>
  <c r="G6093" i="45"/>
  <c r="G6094" i="45"/>
  <c r="G6095" i="45"/>
  <c r="G6096" i="45"/>
  <c r="G6097" i="45"/>
  <c r="G6098" i="45"/>
  <c r="G6099" i="45"/>
  <c r="G6100" i="45"/>
  <c r="G6101" i="45"/>
  <c r="G6102" i="45"/>
  <c r="G6103" i="45"/>
  <c r="G6104" i="45"/>
  <c r="G6105" i="45"/>
  <c r="G6106" i="45"/>
  <c r="G6107" i="45"/>
  <c r="G6108" i="45"/>
  <c r="G6109" i="45"/>
  <c r="G6110" i="45"/>
  <c r="G6111" i="45"/>
  <c r="G6112" i="45"/>
  <c r="G6113" i="45"/>
  <c r="G6114" i="45"/>
  <c r="G6115" i="45"/>
  <c r="G6116" i="45"/>
  <c r="G6117" i="45"/>
  <c r="G6118" i="45"/>
  <c r="G6119" i="45"/>
  <c r="G6120" i="45"/>
  <c r="G6121" i="45"/>
  <c r="G6122" i="45"/>
  <c r="G6123" i="45"/>
  <c r="G6124" i="45"/>
  <c r="G6125" i="45"/>
  <c r="G6126" i="45"/>
  <c r="G6127" i="45"/>
  <c r="G6128" i="45"/>
  <c r="G6129" i="45"/>
  <c r="G6130" i="45"/>
  <c r="G6131" i="45"/>
  <c r="G6132" i="45"/>
  <c r="G6133" i="45"/>
  <c r="G6134" i="45"/>
  <c r="G6135" i="45"/>
  <c r="G6136" i="45"/>
  <c r="G6137" i="45"/>
  <c r="G6138" i="45"/>
  <c r="G6139" i="45"/>
  <c r="G6140" i="45"/>
  <c r="G6141" i="45"/>
  <c r="G6142" i="45"/>
  <c r="G6143" i="45"/>
  <c r="G6144" i="45"/>
  <c r="G6145" i="45"/>
  <c r="G6146" i="45"/>
  <c r="G6147" i="45"/>
  <c r="G6148" i="45"/>
  <c r="G6149" i="45"/>
  <c r="G6150" i="45"/>
  <c r="G6151" i="45"/>
  <c r="G6152" i="45"/>
  <c r="G6153" i="45"/>
  <c r="G6154" i="45"/>
  <c r="G6155" i="45"/>
  <c r="G6156" i="45"/>
  <c r="G6157" i="45"/>
  <c r="G6158" i="45"/>
  <c r="G6159" i="45"/>
  <c r="G6160" i="45"/>
  <c r="G6161" i="45"/>
  <c r="G6162" i="45"/>
  <c r="G6163" i="45"/>
  <c r="G6164" i="45"/>
  <c r="G6165" i="45"/>
  <c r="G6166" i="45"/>
  <c r="G6167" i="45"/>
  <c r="G6168" i="45"/>
  <c r="G6169" i="45"/>
  <c r="G6170" i="45"/>
  <c r="G6171" i="45"/>
  <c r="G6172" i="45"/>
  <c r="G6173" i="45"/>
  <c r="G6174" i="45"/>
  <c r="G6175" i="45"/>
  <c r="G6176" i="45"/>
  <c r="G6177" i="45"/>
  <c r="G6178" i="45"/>
  <c r="G6179" i="45"/>
  <c r="G6180" i="45"/>
  <c r="G6181" i="45"/>
  <c r="G6182" i="45"/>
  <c r="G6183" i="45"/>
  <c r="G6184" i="45"/>
  <c r="G6185" i="45"/>
  <c r="G6186" i="45"/>
  <c r="G6187" i="45"/>
  <c r="G6188" i="45"/>
  <c r="G6189" i="45"/>
  <c r="G6190" i="45"/>
  <c r="G6191" i="45"/>
  <c r="G6192" i="45"/>
  <c r="G6193" i="45"/>
  <c r="G6194" i="45"/>
  <c r="G6195" i="45"/>
  <c r="G6196" i="45"/>
  <c r="G6197" i="45"/>
  <c r="G6198" i="45"/>
  <c r="G6199" i="45"/>
  <c r="G6200" i="45"/>
  <c r="G6201" i="45"/>
  <c r="G6202" i="45"/>
  <c r="G6203" i="45"/>
  <c r="G6204" i="45"/>
  <c r="G6205" i="45"/>
  <c r="G6206" i="45"/>
  <c r="G6207" i="45"/>
  <c r="G6208" i="45"/>
  <c r="G6209" i="45"/>
  <c r="G6210" i="45"/>
  <c r="G6211" i="45"/>
  <c r="G6212" i="45"/>
  <c r="G6213" i="45"/>
  <c r="G6214" i="45"/>
  <c r="G6215" i="45"/>
  <c r="G6216" i="45"/>
  <c r="G6217" i="45"/>
  <c r="G6218" i="45"/>
  <c r="G6219" i="45"/>
  <c r="G6220" i="45"/>
  <c r="G6221" i="45"/>
  <c r="G6222" i="45"/>
  <c r="G6223" i="45"/>
  <c r="G6224" i="45"/>
  <c r="G6225" i="45"/>
  <c r="G6226" i="45"/>
  <c r="G6227" i="45"/>
  <c r="G6228" i="45"/>
  <c r="G6229" i="45"/>
  <c r="G6230" i="45"/>
  <c r="G6231" i="45"/>
  <c r="G6232" i="45"/>
  <c r="G6233" i="45"/>
  <c r="G6234" i="45"/>
  <c r="G6235" i="45"/>
  <c r="G6236" i="45"/>
  <c r="G6237" i="45"/>
  <c r="G6238" i="45"/>
  <c r="G6239" i="45"/>
  <c r="G6240" i="45"/>
  <c r="G6241" i="45"/>
  <c r="G6242" i="45"/>
  <c r="G6243" i="45"/>
  <c r="G6244" i="45"/>
  <c r="G6245" i="45"/>
  <c r="G6246" i="45"/>
  <c r="G6247" i="45"/>
  <c r="G6248" i="45"/>
  <c r="G6249" i="45"/>
  <c r="G6250" i="45"/>
  <c r="G6251" i="45"/>
  <c r="G6252" i="45"/>
  <c r="G6253" i="45"/>
  <c r="G6254" i="45"/>
  <c r="G6255" i="45"/>
  <c r="G6256" i="45"/>
  <c r="G6257" i="45"/>
  <c r="G6258" i="45"/>
  <c r="G6259" i="45"/>
  <c r="G6260" i="45"/>
  <c r="G6261" i="45"/>
  <c r="G6262" i="45"/>
  <c r="G6263" i="45"/>
  <c r="G6264" i="45"/>
  <c r="G6265" i="45"/>
  <c r="G6266" i="45"/>
  <c r="G6267" i="45"/>
  <c r="G6268" i="45"/>
  <c r="G6269" i="45"/>
  <c r="G6270" i="45"/>
  <c r="G6271" i="45"/>
  <c r="G6272" i="45"/>
  <c r="G6273" i="45"/>
  <c r="G6274" i="45"/>
  <c r="G6275" i="45"/>
  <c r="G6276" i="45"/>
  <c r="G6277" i="45"/>
  <c r="G6278" i="45"/>
  <c r="G6279" i="45"/>
  <c r="G6280" i="45"/>
  <c r="G6281" i="45"/>
  <c r="G6282" i="45"/>
  <c r="G6283" i="45"/>
  <c r="G6284" i="45"/>
  <c r="G6285" i="45"/>
  <c r="G6286" i="45"/>
  <c r="G6287" i="45"/>
  <c r="G6288" i="45"/>
  <c r="G6289" i="45"/>
  <c r="G6290" i="45"/>
  <c r="G6291" i="45"/>
  <c r="G6292" i="45"/>
  <c r="G6293" i="45"/>
  <c r="G6294" i="45"/>
  <c r="G6295" i="45"/>
  <c r="G6296" i="45"/>
  <c r="G6297" i="45"/>
  <c r="G6298" i="45"/>
  <c r="G6299" i="45"/>
  <c r="G6300" i="45"/>
  <c r="G6301" i="45"/>
  <c r="G6302" i="45"/>
  <c r="G6303" i="45"/>
  <c r="G6304" i="45"/>
  <c r="G6305" i="45"/>
  <c r="G6306" i="45"/>
  <c r="G6307" i="45"/>
  <c r="G6308" i="45"/>
  <c r="G6309" i="45"/>
  <c r="G6310" i="45"/>
  <c r="G6311" i="45"/>
  <c r="G6312" i="45"/>
  <c r="G6313" i="45"/>
  <c r="G6314" i="45"/>
  <c r="G6315" i="45"/>
  <c r="G6316" i="45"/>
  <c r="G6317" i="45"/>
  <c r="G6318" i="45"/>
  <c r="G6319" i="45"/>
  <c r="G6320" i="45"/>
  <c r="G6321" i="45"/>
  <c r="G6322" i="45"/>
  <c r="G6323" i="45"/>
  <c r="G6324" i="45"/>
  <c r="G6325" i="45"/>
  <c r="G6326" i="45"/>
  <c r="G6327" i="45"/>
  <c r="G6328" i="45"/>
  <c r="G6329" i="45"/>
  <c r="G6330" i="45"/>
  <c r="G6331" i="45"/>
  <c r="G6332" i="45"/>
  <c r="G6333" i="45"/>
  <c r="G6334" i="45"/>
  <c r="G6335" i="45"/>
  <c r="G6336" i="45"/>
  <c r="G6337" i="45"/>
  <c r="G6338" i="45"/>
  <c r="G6339" i="45"/>
  <c r="G6340" i="45"/>
  <c r="G6341" i="45"/>
  <c r="G6342" i="45"/>
  <c r="G6343" i="45"/>
  <c r="G6344" i="45"/>
  <c r="G6345" i="45"/>
  <c r="G6346" i="45"/>
  <c r="G6347" i="45"/>
  <c r="G6348" i="45"/>
  <c r="G6349" i="45"/>
  <c r="G6350" i="45"/>
  <c r="G6351" i="45"/>
  <c r="G6352" i="45"/>
  <c r="G6353" i="45"/>
  <c r="G6354" i="45"/>
  <c r="G6355" i="45"/>
  <c r="G6356" i="45"/>
  <c r="G6357" i="45"/>
  <c r="G6358" i="45"/>
  <c r="G6359" i="45"/>
  <c r="G6360" i="45"/>
  <c r="G6361" i="45"/>
  <c r="G6362" i="45"/>
  <c r="G6363" i="45"/>
  <c r="G6364" i="45"/>
  <c r="G6365" i="45"/>
  <c r="G6366" i="45"/>
  <c r="G6367" i="45"/>
  <c r="G6368" i="45"/>
  <c r="G6369" i="45"/>
  <c r="G6370" i="45"/>
  <c r="G6371" i="45"/>
  <c r="G6372" i="45"/>
  <c r="G6373" i="45"/>
  <c r="G6374" i="45"/>
  <c r="G6375" i="45"/>
  <c r="G6376" i="45"/>
  <c r="G6377" i="45"/>
  <c r="G6378" i="45"/>
  <c r="G6379" i="45"/>
  <c r="G6380" i="45"/>
  <c r="G6381" i="45"/>
  <c r="G6382" i="45"/>
  <c r="G6383" i="45"/>
  <c r="G6384" i="45"/>
  <c r="G6385" i="45"/>
  <c r="G6386" i="45"/>
  <c r="G6387" i="45"/>
  <c r="G6388" i="45"/>
  <c r="G6389" i="45"/>
  <c r="G6390" i="45"/>
  <c r="G6391" i="45"/>
  <c r="G6392" i="45"/>
  <c r="G6393" i="45"/>
  <c r="G6394" i="45"/>
  <c r="G6395" i="45"/>
  <c r="G6396" i="45"/>
  <c r="G6397" i="45"/>
  <c r="G6398" i="45"/>
  <c r="G6399" i="45"/>
  <c r="G6400" i="45"/>
  <c r="G6401" i="45"/>
  <c r="G6402" i="45"/>
  <c r="G6403" i="45"/>
  <c r="G6404" i="45"/>
  <c r="G6405" i="45"/>
  <c r="G6406" i="45"/>
  <c r="G6407" i="45"/>
  <c r="G6408" i="45"/>
  <c r="G6409" i="45"/>
  <c r="G6410" i="45"/>
  <c r="G6411" i="45"/>
  <c r="G6412" i="45"/>
  <c r="G6413" i="45"/>
  <c r="G6414" i="45"/>
  <c r="G6415" i="45"/>
  <c r="G6416" i="45"/>
  <c r="G6417" i="45"/>
  <c r="G6418" i="45"/>
  <c r="G6419" i="45"/>
  <c r="G6420" i="45"/>
  <c r="G6421" i="45"/>
  <c r="G6422" i="45"/>
  <c r="G6423" i="45"/>
  <c r="G6424" i="45"/>
  <c r="G6425" i="45"/>
  <c r="G6426" i="45"/>
  <c r="G6427" i="45"/>
  <c r="G6428" i="45"/>
  <c r="G6429" i="45"/>
  <c r="G6430" i="45"/>
  <c r="G6431" i="45"/>
  <c r="G6432" i="45"/>
  <c r="G6433" i="45"/>
  <c r="G6434" i="45"/>
  <c r="G6435" i="45"/>
  <c r="G6436" i="45"/>
  <c r="G6437" i="45"/>
  <c r="G6438" i="45"/>
  <c r="G6439" i="45"/>
  <c r="G6440" i="45"/>
  <c r="G6441" i="45"/>
  <c r="G6442" i="45"/>
  <c r="G6443" i="45"/>
  <c r="G6444" i="45"/>
  <c r="G6445" i="45"/>
  <c r="G6446" i="45"/>
  <c r="G6447" i="45"/>
  <c r="G6448" i="45"/>
  <c r="G6449" i="45"/>
  <c r="G6450" i="45"/>
  <c r="G6451" i="45"/>
  <c r="G6452" i="45"/>
  <c r="G6453" i="45"/>
  <c r="G6454" i="45"/>
  <c r="G6455" i="45"/>
  <c r="G6456" i="45"/>
  <c r="G6457" i="45"/>
  <c r="G6458" i="45"/>
  <c r="G6459" i="45"/>
  <c r="G6460" i="45"/>
  <c r="G6461" i="45"/>
  <c r="G6462" i="45"/>
  <c r="G6463" i="45"/>
  <c r="G6464" i="45"/>
  <c r="G6465" i="45"/>
  <c r="G6466" i="45"/>
  <c r="G6467" i="45"/>
  <c r="G6468" i="45"/>
  <c r="G6469" i="45"/>
  <c r="G6470" i="45"/>
  <c r="G6471" i="45"/>
  <c r="G6472" i="45"/>
  <c r="G6473" i="45"/>
  <c r="G6474" i="45"/>
  <c r="G6475" i="45"/>
  <c r="G6476" i="45"/>
  <c r="G6477" i="45"/>
  <c r="G6478" i="45"/>
  <c r="G6479" i="45"/>
  <c r="G6480" i="45"/>
  <c r="G6481" i="45"/>
  <c r="G6482" i="45"/>
  <c r="G6483" i="45"/>
  <c r="G6484" i="45"/>
  <c r="G6485" i="45"/>
  <c r="G6486" i="45"/>
  <c r="G6487" i="45"/>
  <c r="G6488" i="45"/>
  <c r="G6489" i="45"/>
  <c r="G6490" i="45"/>
  <c r="G6491" i="45"/>
  <c r="G6492" i="45"/>
  <c r="G6493" i="45"/>
  <c r="G6494" i="45"/>
  <c r="G6495" i="45"/>
  <c r="G6496" i="45"/>
  <c r="G6497" i="45"/>
  <c r="G6498" i="45"/>
  <c r="G6499" i="45"/>
  <c r="G6500" i="45"/>
  <c r="G6501" i="45"/>
  <c r="G6502" i="45"/>
  <c r="G6503" i="45"/>
  <c r="G6504" i="45"/>
  <c r="G6505" i="45"/>
  <c r="G6506" i="45"/>
  <c r="G6507" i="45"/>
  <c r="G6508" i="45"/>
  <c r="G6509" i="45"/>
  <c r="G6510" i="45"/>
  <c r="G6511" i="45"/>
  <c r="G6512" i="45"/>
  <c r="G6513" i="45"/>
  <c r="G6514" i="45"/>
  <c r="G6515" i="45"/>
  <c r="G6516" i="45"/>
  <c r="G6517" i="45"/>
  <c r="G6518" i="45"/>
  <c r="G6519" i="45"/>
  <c r="G6520" i="45"/>
  <c r="G6521" i="45"/>
  <c r="G6522" i="45"/>
  <c r="G6523" i="45"/>
  <c r="G6524" i="45"/>
  <c r="G6525" i="45"/>
  <c r="G6526" i="45"/>
  <c r="G6527" i="45"/>
  <c r="G6528" i="45"/>
  <c r="G6529" i="45"/>
  <c r="G6530" i="45"/>
  <c r="G6531" i="45"/>
  <c r="G6532" i="45"/>
  <c r="G6533" i="45"/>
  <c r="G6534" i="45"/>
  <c r="G6535" i="45"/>
  <c r="G6536" i="45"/>
  <c r="G6537" i="45"/>
  <c r="G6538" i="45"/>
  <c r="G6539" i="45"/>
  <c r="G6540" i="45"/>
  <c r="G6541" i="45"/>
  <c r="G6542" i="45"/>
  <c r="G6543" i="45"/>
  <c r="G6544" i="45"/>
  <c r="G6545" i="45"/>
  <c r="G6546" i="45"/>
  <c r="G6547" i="45"/>
  <c r="G6548" i="45"/>
  <c r="G6549" i="45"/>
  <c r="G6550" i="45"/>
  <c r="G6551" i="45"/>
  <c r="G6552" i="45"/>
  <c r="G6553" i="45"/>
  <c r="G6554" i="45"/>
  <c r="G6555" i="45"/>
  <c r="G6556" i="45"/>
  <c r="G6557" i="45"/>
  <c r="G6558" i="45"/>
  <c r="G6559" i="45"/>
  <c r="G6560" i="45"/>
  <c r="G6561" i="45"/>
  <c r="G6562" i="45"/>
  <c r="G6563" i="45"/>
  <c r="G6564" i="45"/>
  <c r="G6565" i="45"/>
  <c r="G6566" i="45"/>
  <c r="G6567" i="45"/>
  <c r="G6568" i="45"/>
  <c r="G6569" i="45"/>
  <c r="G6570" i="45"/>
  <c r="G6571" i="45"/>
  <c r="G6572" i="45"/>
  <c r="G6573" i="45"/>
  <c r="G6574" i="45"/>
  <c r="G6575" i="45"/>
  <c r="G6576" i="45"/>
  <c r="G6577" i="45"/>
  <c r="G6578" i="45"/>
  <c r="G6579" i="45"/>
  <c r="G6580" i="45"/>
  <c r="G6581" i="45"/>
  <c r="G6582" i="45"/>
  <c r="G6583" i="45"/>
  <c r="G6584" i="45"/>
  <c r="G6585" i="45"/>
  <c r="G6586" i="45"/>
  <c r="G6587" i="45"/>
  <c r="G6588" i="45"/>
  <c r="G6589" i="45"/>
  <c r="G6590" i="45"/>
  <c r="G6591" i="45"/>
  <c r="G6592" i="45"/>
  <c r="G6593" i="45"/>
  <c r="G6594" i="45"/>
  <c r="G6595" i="45"/>
  <c r="G6596" i="45"/>
  <c r="G6597" i="45"/>
  <c r="G6598" i="45"/>
  <c r="G6599" i="45"/>
  <c r="G6600" i="45"/>
  <c r="G6601" i="45"/>
  <c r="G6602" i="45"/>
  <c r="G6603" i="45"/>
  <c r="G6604" i="45"/>
  <c r="G6605" i="45"/>
  <c r="G6606" i="45"/>
  <c r="G6607" i="45"/>
  <c r="G6608" i="45"/>
  <c r="G6609" i="45"/>
  <c r="G6610" i="45"/>
  <c r="G6611" i="45"/>
  <c r="G6612" i="45"/>
  <c r="G6613" i="45"/>
  <c r="G6614" i="45"/>
  <c r="G6615" i="45"/>
  <c r="G6616" i="45"/>
  <c r="G6617" i="45"/>
  <c r="G6618" i="45"/>
  <c r="G6619" i="45"/>
  <c r="G6620" i="45"/>
  <c r="G6621" i="45"/>
  <c r="G6622" i="45"/>
  <c r="G6623" i="45"/>
  <c r="G6624" i="45"/>
  <c r="G6625" i="45"/>
  <c r="G6626" i="45"/>
  <c r="G6627" i="45"/>
  <c r="G6628" i="45"/>
  <c r="G6629" i="45"/>
  <c r="G6630" i="45"/>
  <c r="G6631" i="45"/>
  <c r="G6632" i="45"/>
  <c r="G6633" i="45"/>
  <c r="G6634" i="45"/>
  <c r="G6635" i="45"/>
  <c r="G6636" i="45"/>
  <c r="G6637" i="45"/>
  <c r="G6638" i="45"/>
  <c r="G6639" i="45"/>
  <c r="G6640" i="45"/>
  <c r="G6641" i="45"/>
  <c r="G6642" i="45"/>
  <c r="G6643" i="45"/>
  <c r="G6644" i="45"/>
  <c r="G6645" i="45"/>
  <c r="G6646" i="45"/>
  <c r="G6647" i="45"/>
  <c r="G6648" i="45"/>
  <c r="G6649" i="45"/>
  <c r="G6650" i="45"/>
  <c r="G6651" i="45"/>
  <c r="G6652" i="45"/>
  <c r="G6653" i="45"/>
  <c r="G6654" i="45"/>
  <c r="G6655" i="45"/>
  <c r="G6656" i="45"/>
  <c r="G6657" i="45"/>
  <c r="G6658" i="45"/>
  <c r="G6659" i="45"/>
  <c r="G6660" i="45"/>
  <c r="G6661" i="45"/>
  <c r="G6662" i="45"/>
  <c r="G6663" i="45"/>
  <c r="G6664" i="45"/>
  <c r="G6665" i="45"/>
  <c r="G6666" i="45"/>
  <c r="G6667" i="45"/>
  <c r="G6668" i="45"/>
  <c r="G6669" i="45"/>
  <c r="G6670" i="45"/>
  <c r="G6671" i="45"/>
  <c r="G6672" i="45"/>
  <c r="G6673" i="45"/>
  <c r="G6674" i="45"/>
  <c r="G6675" i="45"/>
  <c r="G6676" i="45"/>
  <c r="G6677" i="45"/>
  <c r="G6678" i="45"/>
  <c r="G6679" i="45"/>
  <c r="G6680" i="45"/>
  <c r="G6681" i="45"/>
  <c r="G6682" i="45"/>
  <c r="G6683" i="45"/>
  <c r="G6684" i="45"/>
  <c r="G6685" i="45"/>
  <c r="G6686" i="45"/>
  <c r="G6687" i="45"/>
  <c r="G6688" i="45"/>
  <c r="G6689" i="45"/>
  <c r="G6690" i="45"/>
  <c r="G6691" i="45"/>
  <c r="G6692" i="45"/>
  <c r="G6693" i="45"/>
  <c r="G6694" i="45"/>
  <c r="G6695" i="45"/>
  <c r="G6696" i="45"/>
  <c r="G6697" i="45"/>
  <c r="G6698" i="45"/>
  <c r="G6699" i="45"/>
  <c r="G6700" i="45"/>
  <c r="G6701" i="45"/>
  <c r="G6702" i="45"/>
  <c r="G6703" i="45"/>
  <c r="G6704" i="45"/>
  <c r="G6705" i="45"/>
  <c r="G6706" i="45"/>
  <c r="G6707" i="45"/>
  <c r="G6708" i="45"/>
  <c r="G6709" i="45"/>
  <c r="G6710" i="45"/>
  <c r="G6711" i="45"/>
  <c r="G6712" i="45"/>
  <c r="G6713" i="45"/>
  <c r="G6714" i="45"/>
  <c r="G6715" i="45"/>
  <c r="G6716" i="45"/>
  <c r="G6717" i="45"/>
  <c r="G6718" i="45"/>
  <c r="G6719" i="45"/>
  <c r="G6720" i="45"/>
  <c r="G6721" i="45"/>
  <c r="G6722" i="45"/>
  <c r="G6723" i="45"/>
  <c r="G6724" i="45"/>
  <c r="G6725" i="45"/>
  <c r="G6726" i="45"/>
  <c r="G6727" i="45"/>
  <c r="G6728" i="45"/>
  <c r="G6729" i="45"/>
  <c r="G6730" i="45"/>
  <c r="G6731" i="45"/>
  <c r="G6732" i="45"/>
  <c r="G6733" i="45"/>
  <c r="G6734" i="45"/>
  <c r="G6735" i="45"/>
  <c r="G6736" i="45"/>
  <c r="G6737" i="45"/>
  <c r="G6738" i="45"/>
  <c r="G6739" i="45"/>
  <c r="G6740" i="45"/>
  <c r="G6741" i="45"/>
  <c r="G6742" i="45"/>
  <c r="G6743" i="45"/>
  <c r="G6744" i="45"/>
  <c r="G6745" i="45"/>
  <c r="G6746" i="45"/>
  <c r="G6747" i="45"/>
  <c r="G6748" i="45"/>
  <c r="G6749" i="45"/>
  <c r="G6750" i="45"/>
  <c r="G6751" i="45"/>
  <c r="G6752" i="45"/>
  <c r="G6753" i="45"/>
  <c r="G6754" i="45"/>
  <c r="G6755" i="45"/>
  <c r="G6756" i="45"/>
  <c r="G6757" i="45"/>
  <c r="G6758" i="45"/>
  <c r="G6759" i="45"/>
  <c r="G6760" i="45"/>
  <c r="G6761" i="45"/>
  <c r="G6762" i="45"/>
  <c r="G6763" i="45"/>
  <c r="G6764" i="45"/>
  <c r="G6765" i="45"/>
  <c r="G6766" i="45"/>
  <c r="G6767" i="45"/>
  <c r="G6768" i="45"/>
  <c r="G6769" i="45"/>
  <c r="G6770" i="45"/>
  <c r="G6771" i="45"/>
  <c r="G6772" i="45"/>
  <c r="G6773" i="45"/>
  <c r="G6774" i="45"/>
  <c r="G6775" i="45"/>
  <c r="G6776" i="45"/>
  <c r="G6777" i="45"/>
  <c r="G6778" i="45"/>
  <c r="G6779" i="45"/>
  <c r="G6780" i="45"/>
  <c r="G6781" i="45"/>
  <c r="G6782" i="45"/>
  <c r="G6783" i="45"/>
  <c r="G6784" i="45"/>
  <c r="G6785" i="45"/>
  <c r="G6786" i="45"/>
  <c r="G6787" i="45"/>
  <c r="G6788" i="45"/>
  <c r="G6789" i="45"/>
  <c r="G6790" i="45"/>
  <c r="G6791" i="45"/>
  <c r="G6792" i="45"/>
  <c r="G6793" i="45"/>
  <c r="G6794" i="45"/>
  <c r="G6795" i="45"/>
  <c r="G6796" i="45"/>
  <c r="G6797" i="45"/>
  <c r="G6798" i="45"/>
  <c r="G6799" i="45"/>
  <c r="G6800" i="45"/>
  <c r="G6801" i="45"/>
  <c r="G6802" i="45"/>
  <c r="G6803" i="45"/>
  <c r="G6804" i="45"/>
  <c r="G6805" i="45"/>
  <c r="G6806" i="45"/>
  <c r="G6807" i="45"/>
  <c r="G6808" i="45"/>
  <c r="G6809" i="45"/>
  <c r="G6810" i="45"/>
  <c r="G6811" i="45"/>
  <c r="G6812" i="45"/>
  <c r="G6813" i="45"/>
  <c r="G6814" i="45"/>
  <c r="G6815" i="45"/>
  <c r="G6816" i="45"/>
  <c r="G6817" i="45"/>
  <c r="G6818" i="45"/>
  <c r="G6819" i="45"/>
  <c r="G6820" i="45"/>
  <c r="G6821" i="45"/>
  <c r="G6822" i="45"/>
  <c r="G6823" i="45"/>
  <c r="G6824" i="45"/>
  <c r="G6825" i="45"/>
  <c r="G6826" i="45"/>
  <c r="G6827" i="45"/>
  <c r="G6828" i="45"/>
  <c r="G6829" i="45"/>
  <c r="G6830" i="45"/>
  <c r="G6831" i="45"/>
  <c r="G6832" i="45"/>
  <c r="G6833" i="45"/>
  <c r="G6834" i="45"/>
  <c r="G6835" i="45"/>
  <c r="G6836" i="45"/>
  <c r="G6837" i="45"/>
  <c r="G6838" i="45"/>
  <c r="G6839" i="45"/>
  <c r="G6840" i="45"/>
  <c r="G6841" i="45"/>
  <c r="G6842" i="45"/>
  <c r="G6843" i="45"/>
  <c r="G6844" i="45"/>
  <c r="G6845" i="45"/>
  <c r="G6846" i="45"/>
  <c r="G6847" i="45"/>
  <c r="G6848" i="45"/>
  <c r="G6849" i="45"/>
  <c r="G6850" i="45"/>
  <c r="G6851" i="45"/>
  <c r="G6852" i="45"/>
  <c r="G6853" i="45"/>
  <c r="G6854" i="45"/>
  <c r="G6855" i="45"/>
  <c r="G6856" i="45"/>
  <c r="G6857" i="45"/>
  <c r="G6858" i="45"/>
  <c r="G6859" i="45"/>
  <c r="G6860" i="45"/>
  <c r="G6861" i="45"/>
  <c r="G6862" i="45"/>
  <c r="G6863" i="45"/>
  <c r="G6864" i="45"/>
  <c r="G6865" i="45"/>
  <c r="G6866" i="45"/>
  <c r="G6867" i="45"/>
  <c r="G6868" i="45"/>
  <c r="G6869" i="45"/>
  <c r="G6870" i="45"/>
  <c r="G6871" i="45"/>
  <c r="G6872" i="45"/>
  <c r="G6873" i="45"/>
  <c r="G6874" i="45"/>
  <c r="G6875" i="45"/>
  <c r="G6876" i="45"/>
  <c r="G6877" i="45"/>
  <c r="G6878" i="45"/>
  <c r="G6879" i="45"/>
  <c r="G6880" i="45"/>
  <c r="G6881" i="45"/>
  <c r="G6882" i="45"/>
  <c r="G6883" i="45"/>
  <c r="G6884" i="45"/>
  <c r="G6885" i="45"/>
  <c r="G6886" i="45"/>
  <c r="G6887" i="45"/>
  <c r="G6888" i="45"/>
  <c r="G6889" i="45"/>
  <c r="G6890" i="45"/>
  <c r="G6891" i="45"/>
  <c r="G6892" i="45"/>
  <c r="G6893" i="45"/>
  <c r="G6894" i="45"/>
  <c r="G6895" i="45"/>
  <c r="G6896" i="45"/>
  <c r="G6897" i="45"/>
  <c r="G6898" i="45"/>
  <c r="G6899" i="45"/>
  <c r="G6900" i="45"/>
  <c r="G6901" i="45"/>
  <c r="G6902" i="45"/>
  <c r="G6903" i="45"/>
  <c r="G6904" i="45"/>
  <c r="G6905" i="45"/>
  <c r="G6906" i="45"/>
  <c r="G6907" i="45"/>
  <c r="G6908" i="45"/>
  <c r="G6909" i="45"/>
  <c r="G6910" i="45"/>
  <c r="G6911" i="45"/>
  <c r="G6912" i="45"/>
  <c r="G6913" i="45"/>
  <c r="G6914" i="45"/>
  <c r="G6915" i="45"/>
  <c r="G6916" i="45"/>
  <c r="G6917" i="45"/>
  <c r="G6918" i="45"/>
  <c r="G6919" i="45"/>
  <c r="G6920" i="45"/>
  <c r="G6921" i="45"/>
  <c r="G6922" i="45"/>
  <c r="G6923" i="45"/>
  <c r="G6924" i="45"/>
  <c r="G6925" i="45"/>
  <c r="G6926" i="45"/>
  <c r="G6927" i="45"/>
  <c r="G6928" i="45"/>
  <c r="G6929" i="45"/>
  <c r="G6930" i="45"/>
  <c r="G6931" i="45"/>
  <c r="G6932" i="45"/>
  <c r="G6933" i="45"/>
  <c r="G6934" i="45"/>
  <c r="G6935" i="45"/>
  <c r="G6936" i="45"/>
  <c r="G6937" i="45"/>
  <c r="G6938" i="45"/>
  <c r="G6939" i="45"/>
  <c r="G6940" i="45"/>
  <c r="G6941" i="45"/>
  <c r="G6942" i="45"/>
  <c r="G6943" i="45"/>
  <c r="G6944" i="45"/>
  <c r="G6945" i="45"/>
  <c r="G6946" i="45"/>
  <c r="G6947" i="45"/>
  <c r="G6948" i="45"/>
  <c r="G6949" i="45"/>
  <c r="G6950" i="45"/>
  <c r="G6951" i="45"/>
  <c r="G6952" i="45"/>
  <c r="G6953" i="45"/>
  <c r="G6954" i="45"/>
  <c r="G6955" i="45"/>
  <c r="G6956" i="45"/>
  <c r="G6957" i="45"/>
  <c r="G6958" i="45"/>
  <c r="G6959" i="45"/>
  <c r="G6960" i="45"/>
  <c r="G6961" i="45"/>
  <c r="G6962" i="45"/>
  <c r="G6963" i="45"/>
  <c r="G6964" i="45"/>
  <c r="G6965" i="45"/>
  <c r="G6966" i="45"/>
  <c r="G6967" i="45"/>
  <c r="G6968" i="45"/>
  <c r="G6969" i="45"/>
  <c r="G6970" i="45"/>
  <c r="G6971" i="45"/>
  <c r="G6972" i="45"/>
  <c r="G6973" i="45"/>
  <c r="G6974" i="45"/>
  <c r="G6975" i="45"/>
  <c r="G6976" i="45"/>
  <c r="G6977" i="45"/>
  <c r="G6978" i="45"/>
  <c r="G6979" i="45"/>
  <c r="G6980" i="45"/>
  <c r="G6981" i="45"/>
  <c r="G6982" i="45"/>
  <c r="G6983" i="45"/>
  <c r="G6984" i="45"/>
  <c r="G6985" i="45"/>
  <c r="G6986" i="45"/>
  <c r="G6987" i="45"/>
  <c r="G6988" i="45"/>
  <c r="G6989" i="45"/>
  <c r="G6990" i="45"/>
  <c r="G6991" i="45"/>
  <c r="G6992" i="45"/>
  <c r="G6993" i="45"/>
  <c r="G6994" i="45"/>
  <c r="G6995" i="45"/>
  <c r="G6996" i="45"/>
  <c r="G6997" i="45"/>
  <c r="G6998" i="45"/>
  <c r="G6999" i="45"/>
  <c r="G7000" i="45"/>
  <c r="G7001" i="45"/>
  <c r="G7002" i="45"/>
  <c r="G7003" i="45"/>
  <c r="G7004" i="45"/>
  <c r="G7005" i="45"/>
  <c r="G7006" i="45"/>
  <c r="G7007" i="45"/>
  <c r="G7008" i="45"/>
  <c r="G7009" i="45"/>
  <c r="G7010" i="45"/>
  <c r="G7011" i="45"/>
  <c r="G7012" i="45"/>
  <c r="G7013" i="45"/>
  <c r="G7014" i="45"/>
  <c r="G7015" i="45"/>
  <c r="G7016" i="45"/>
  <c r="G7017" i="45"/>
  <c r="G7018" i="45"/>
  <c r="G7019" i="45"/>
  <c r="G7020" i="45"/>
  <c r="G7021" i="45"/>
  <c r="G7022" i="45"/>
  <c r="G7023" i="45"/>
  <c r="G7024" i="45"/>
  <c r="G7025" i="45"/>
  <c r="G7026" i="45"/>
  <c r="G7027" i="45"/>
  <c r="G7028" i="45"/>
  <c r="G7029" i="45"/>
  <c r="G7030" i="45"/>
  <c r="G7031" i="45"/>
  <c r="G7032" i="45"/>
  <c r="G7033" i="45"/>
  <c r="G7034" i="45"/>
  <c r="G7035" i="45"/>
  <c r="G7036" i="45"/>
  <c r="G7037" i="45"/>
  <c r="G7038" i="45"/>
  <c r="G7039" i="45"/>
  <c r="G7040" i="45"/>
  <c r="G7041" i="45"/>
  <c r="G7042" i="45"/>
  <c r="G7043" i="45"/>
  <c r="G7044" i="45"/>
  <c r="G7045" i="45"/>
  <c r="G7046" i="45"/>
  <c r="G7047" i="45"/>
  <c r="G7048" i="45"/>
  <c r="G7049" i="45"/>
  <c r="G7050" i="45"/>
  <c r="G7051" i="45"/>
  <c r="G7052" i="45"/>
  <c r="G7053" i="45"/>
  <c r="G7054" i="45"/>
  <c r="G7055" i="45"/>
  <c r="G7056" i="45"/>
  <c r="G7057" i="45"/>
  <c r="G7058" i="45"/>
  <c r="G7059" i="45"/>
  <c r="G7060" i="45"/>
  <c r="G7061" i="45"/>
  <c r="G7062" i="45"/>
  <c r="G7063" i="45"/>
  <c r="G7064" i="45"/>
  <c r="G7065" i="45"/>
  <c r="G7066" i="45"/>
  <c r="G7067" i="45"/>
  <c r="G7068" i="45"/>
  <c r="G7069" i="45"/>
  <c r="G7070" i="45"/>
  <c r="G7071" i="45"/>
  <c r="G7072" i="45"/>
  <c r="G7073" i="45"/>
  <c r="G7074" i="45"/>
  <c r="G7075" i="45"/>
  <c r="G7076" i="45"/>
  <c r="G7077" i="45"/>
  <c r="G7078" i="45"/>
  <c r="G7079" i="45"/>
  <c r="G7080" i="45"/>
  <c r="G7081" i="45"/>
  <c r="G7082" i="45"/>
  <c r="G7083" i="45"/>
  <c r="G7084" i="45"/>
  <c r="G7085" i="45"/>
  <c r="G7086" i="45"/>
  <c r="G7087" i="45"/>
  <c r="G7088" i="45"/>
  <c r="G7089" i="45"/>
  <c r="G7090" i="45"/>
  <c r="G7091" i="45"/>
  <c r="G7092" i="45"/>
  <c r="G7093" i="45"/>
  <c r="G7094" i="45"/>
  <c r="G7095" i="45"/>
  <c r="G7096" i="45"/>
  <c r="G7097" i="45"/>
  <c r="G7098" i="45"/>
  <c r="G7099" i="45"/>
  <c r="G7100" i="45"/>
  <c r="G7101" i="45"/>
  <c r="G7102" i="45"/>
  <c r="G7103" i="45"/>
  <c r="G7104" i="45"/>
  <c r="G7105" i="45"/>
  <c r="G7106" i="45"/>
  <c r="G7107" i="45"/>
  <c r="G7108" i="45"/>
  <c r="G7109" i="45"/>
  <c r="G7110" i="45"/>
  <c r="G7111" i="45"/>
  <c r="G7112" i="45"/>
  <c r="G7113" i="45"/>
  <c r="G7114" i="45"/>
  <c r="G7115" i="45"/>
  <c r="G7116" i="45"/>
  <c r="G7117" i="45"/>
  <c r="G7118" i="45"/>
  <c r="G7119" i="45"/>
  <c r="G7120" i="45"/>
  <c r="G7121" i="45"/>
  <c r="G7122" i="45"/>
  <c r="G7123" i="45"/>
  <c r="G7124" i="45"/>
  <c r="G7125" i="45"/>
  <c r="G7126" i="45"/>
  <c r="G7127" i="45"/>
  <c r="G7128" i="45"/>
  <c r="G7129" i="45"/>
  <c r="G7130" i="45"/>
  <c r="G7131" i="45"/>
  <c r="G7132" i="45"/>
  <c r="G7133" i="45"/>
  <c r="G7134" i="45"/>
  <c r="G7135" i="45"/>
  <c r="G7136" i="45"/>
  <c r="G7137" i="45"/>
  <c r="G7138" i="45"/>
  <c r="G7139" i="45"/>
  <c r="G7140" i="45"/>
  <c r="G7141" i="45"/>
  <c r="G7142" i="45"/>
  <c r="G7143" i="45"/>
  <c r="G7144" i="45"/>
  <c r="G7145" i="45"/>
  <c r="G7146" i="45"/>
  <c r="G7147" i="45"/>
  <c r="G7148" i="45"/>
  <c r="G7149" i="45"/>
  <c r="G7150" i="45"/>
  <c r="G7151" i="45"/>
  <c r="G7152" i="45"/>
  <c r="G7153" i="45"/>
  <c r="G7154" i="45"/>
  <c r="G7155" i="45"/>
  <c r="G7156" i="45"/>
  <c r="G7157" i="45"/>
  <c r="G7158" i="45"/>
  <c r="G7159" i="45"/>
  <c r="G7160" i="45"/>
  <c r="G7161" i="45"/>
  <c r="G7162" i="45"/>
  <c r="G7163" i="45"/>
  <c r="G7164" i="45"/>
  <c r="G7165" i="45"/>
  <c r="G7166" i="45"/>
  <c r="G7167" i="45"/>
  <c r="G7168" i="45"/>
  <c r="G7169" i="45"/>
  <c r="G7170" i="45"/>
  <c r="G7171" i="45"/>
  <c r="G7172" i="45"/>
  <c r="G7173" i="45"/>
  <c r="G7174" i="45"/>
  <c r="G7175" i="45"/>
  <c r="G7176" i="45"/>
  <c r="G7177" i="45"/>
  <c r="G7178" i="45"/>
  <c r="G7179" i="45"/>
  <c r="G7180" i="45"/>
  <c r="G7181" i="45"/>
  <c r="G7182" i="45"/>
  <c r="G7183" i="45"/>
  <c r="G7184" i="45"/>
  <c r="G7185" i="45"/>
  <c r="G7186" i="45"/>
  <c r="G7187" i="45"/>
  <c r="G7188" i="45"/>
  <c r="G7189" i="45"/>
  <c r="G7190" i="45"/>
  <c r="G7191" i="45"/>
  <c r="G7192" i="45"/>
  <c r="G7193" i="45"/>
  <c r="G7194" i="45"/>
  <c r="G7195" i="45"/>
  <c r="G7196" i="45"/>
  <c r="G7197" i="45"/>
  <c r="G7198" i="45"/>
  <c r="G7199" i="45"/>
  <c r="G7200" i="45"/>
  <c r="G7201" i="45"/>
  <c r="G7202" i="45"/>
  <c r="G7203" i="45"/>
  <c r="G7204" i="45"/>
  <c r="G7205" i="45"/>
  <c r="G7206" i="45"/>
  <c r="G7207" i="45"/>
  <c r="G7208" i="45"/>
  <c r="G7209" i="45"/>
  <c r="G7210" i="45"/>
  <c r="G7211" i="45"/>
  <c r="G7212" i="45"/>
  <c r="G7213" i="45"/>
  <c r="G7214" i="45"/>
  <c r="G7215" i="45"/>
  <c r="G7216" i="45"/>
  <c r="G7217" i="45"/>
  <c r="G7218" i="45"/>
  <c r="G7219" i="45"/>
  <c r="G7220" i="45"/>
  <c r="G7221" i="45"/>
  <c r="G7222" i="45"/>
  <c r="G7223" i="45"/>
  <c r="G7224" i="45"/>
  <c r="G7225" i="45"/>
  <c r="G7226" i="45"/>
  <c r="G7227" i="45"/>
  <c r="G7228" i="45"/>
  <c r="G7229" i="45"/>
  <c r="G7230" i="45"/>
  <c r="G7231" i="45"/>
  <c r="G7232" i="45"/>
  <c r="G7233" i="45"/>
  <c r="G7234" i="45"/>
  <c r="G7235" i="45"/>
  <c r="G7236" i="45"/>
  <c r="G7237" i="45"/>
  <c r="G7238" i="45"/>
  <c r="G7239" i="45"/>
  <c r="G7240" i="45"/>
  <c r="G7241" i="45"/>
  <c r="G7242" i="45"/>
  <c r="G7243" i="45"/>
  <c r="G7244" i="45"/>
  <c r="G7245" i="45"/>
  <c r="G7246" i="45"/>
  <c r="G7247" i="45"/>
  <c r="G7248" i="45"/>
  <c r="G7249" i="45"/>
  <c r="G7250" i="45"/>
  <c r="G7251" i="45"/>
  <c r="G7252" i="45"/>
  <c r="G7253" i="45"/>
  <c r="G7254" i="45"/>
  <c r="G7255" i="45"/>
  <c r="G7256" i="45"/>
  <c r="G7257" i="45"/>
  <c r="G7258" i="45"/>
  <c r="G7259" i="45"/>
  <c r="G7260" i="45"/>
  <c r="G7261" i="45"/>
  <c r="G7262" i="45"/>
  <c r="G7263" i="45"/>
  <c r="G7264" i="45"/>
  <c r="G7265" i="45"/>
  <c r="G7266" i="45"/>
  <c r="G7267" i="45"/>
  <c r="G7268" i="45"/>
  <c r="G7269" i="45"/>
  <c r="G7270" i="45"/>
  <c r="G7271" i="45"/>
  <c r="G7272" i="45"/>
  <c r="G7273" i="45"/>
  <c r="G7274" i="45"/>
  <c r="G7275" i="45"/>
  <c r="G7276" i="45"/>
  <c r="G7277" i="45"/>
  <c r="G7278" i="45"/>
  <c r="G7279" i="45"/>
  <c r="G7280" i="45"/>
  <c r="G7281" i="45"/>
  <c r="G7282" i="45"/>
  <c r="G7283" i="45"/>
  <c r="G7284" i="45"/>
  <c r="G7285" i="45"/>
  <c r="G7286" i="45"/>
  <c r="G7287" i="45"/>
  <c r="G7288" i="45"/>
  <c r="G7289" i="45"/>
  <c r="G7290" i="45"/>
  <c r="G7291" i="45"/>
  <c r="G7292" i="45"/>
  <c r="G7293" i="45"/>
  <c r="G7294" i="45"/>
  <c r="G7295" i="45"/>
  <c r="G7296" i="45"/>
  <c r="G7297" i="45"/>
  <c r="G7298" i="45"/>
  <c r="G7299" i="45"/>
  <c r="G7300" i="45"/>
  <c r="G7301" i="45"/>
  <c r="G7302" i="45"/>
  <c r="G7303" i="45"/>
  <c r="G7304" i="45"/>
  <c r="G7305" i="45"/>
  <c r="G7306" i="45"/>
  <c r="G7307" i="45"/>
  <c r="G7308" i="45"/>
  <c r="G7309" i="45"/>
  <c r="G7310" i="45"/>
  <c r="G7311" i="45"/>
  <c r="G7312" i="45"/>
  <c r="G7313" i="45"/>
  <c r="G7314" i="45"/>
  <c r="G7315" i="45"/>
  <c r="G7316" i="45"/>
  <c r="G7317" i="45"/>
  <c r="G7318" i="45"/>
  <c r="G7319" i="45"/>
  <c r="G7320" i="45"/>
  <c r="G7321" i="45"/>
  <c r="G7322" i="45"/>
  <c r="G7323" i="45"/>
  <c r="G7324" i="45"/>
  <c r="G7325" i="45"/>
  <c r="G7326" i="45"/>
  <c r="G7327" i="45"/>
  <c r="G7328" i="45"/>
  <c r="G7329" i="45"/>
  <c r="G7330" i="45"/>
  <c r="G7331" i="45"/>
  <c r="G7332" i="45"/>
  <c r="G7333" i="45"/>
  <c r="G7334" i="45"/>
  <c r="G7335" i="45"/>
  <c r="G7336" i="45"/>
  <c r="G7337" i="45"/>
  <c r="G7338" i="45"/>
  <c r="G7339" i="45"/>
  <c r="G7340" i="45"/>
  <c r="G7341" i="45"/>
  <c r="G7342" i="45"/>
  <c r="G7343" i="45"/>
  <c r="G7344" i="45"/>
  <c r="G7345" i="45"/>
  <c r="G7346" i="45"/>
  <c r="G7347" i="45"/>
  <c r="G7348" i="45"/>
  <c r="G7349" i="45"/>
  <c r="G7350" i="45"/>
  <c r="G7351" i="45"/>
  <c r="G7352" i="45"/>
  <c r="G7353" i="45"/>
  <c r="G7354" i="45"/>
  <c r="G7355" i="45"/>
  <c r="G7356" i="45"/>
  <c r="G7357" i="45"/>
  <c r="G7358" i="45"/>
  <c r="G7359" i="45"/>
  <c r="G7360" i="45"/>
  <c r="G7361" i="45"/>
  <c r="G7362" i="45"/>
  <c r="G7363" i="45"/>
  <c r="G7364" i="45"/>
  <c r="G7365" i="45"/>
  <c r="G7366" i="45"/>
  <c r="G7367" i="45"/>
  <c r="G7368" i="45"/>
  <c r="G7369" i="45"/>
  <c r="G7370" i="45"/>
  <c r="G7371" i="45"/>
  <c r="G7372" i="45"/>
  <c r="G7373" i="45"/>
  <c r="G7374" i="45"/>
  <c r="G7375" i="45"/>
  <c r="G7376" i="45"/>
  <c r="G7377" i="45"/>
  <c r="G7378" i="45"/>
  <c r="G7379" i="45"/>
  <c r="G7380" i="45"/>
  <c r="G7381" i="45"/>
  <c r="G7382" i="45"/>
  <c r="G7383" i="45"/>
  <c r="G7384" i="45"/>
  <c r="G7385" i="45"/>
  <c r="G7386" i="45"/>
  <c r="G7387" i="45"/>
  <c r="G7388" i="45"/>
  <c r="G7389" i="45"/>
  <c r="G7390" i="45"/>
  <c r="G7391" i="45"/>
  <c r="G7392" i="45"/>
  <c r="G7393" i="45"/>
  <c r="G7394" i="45"/>
  <c r="G7395" i="45"/>
  <c r="G7396" i="45"/>
  <c r="G7397" i="45"/>
  <c r="G7398" i="45"/>
  <c r="G7399" i="45"/>
  <c r="G7400" i="45"/>
  <c r="G7401" i="45"/>
  <c r="G7402" i="45"/>
  <c r="G7403" i="45"/>
  <c r="G7404" i="45"/>
  <c r="G7405" i="45"/>
  <c r="G7406" i="45"/>
  <c r="G7407" i="45"/>
  <c r="G7408" i="45"/>
  <c r="G7409" i="45"/>
  <c r="G7410" i="45"/>
  <c r="G7411" i="45"/>
  <c r="G7412" i="45"/>
  <c r="G7413" i="45"/>
  <c r="G7414" i="45"/>
  <c r="G7415" i="45"/>
  <c r="G7416" i="45"/>
  <c r="G7417" i="45"/>
  <c r="G7418" i="45"/>
  <c r="G7419" i="45"/>
  <c r="G7420" i="45"/>
  <c r="G7421" i="45"/>
  <c r="G7422" i="45"/>
  <c r="G7423" i="45"/>
  <c r="G7424" i="45"/>
  <c r="G7425" i="45"/>
  <c r="G7426" i="45"/>
  <c r="G7427" i="45"/>
  <c r="G7428" i="45"/>
  <c r="G7429" i="45"/>
  <c r="G7430" i="45"/>
  <c r="G7431" i="45"/>
  <c r="G7432" i="45"/>
  <c r="G7433" i="45"/>
  <c r="G7434" i="45"/>
  <c r="G7435" i="45"/>
  <c r="G7436" i="45"/>
  <c r="G7437" i="45"/>
  <c r="G7438" i="45"/>
  <c r="G7439" i="45"/>
  <c r="G7440" i="45"/>
  <c r="G7441" i="45"/>
  <c r="G7442" i="45"/>
  <c r="G7443" i="45"/>
  <c r="G7444" i="45"/>
  <c r="G7445" i="45"/>
  <c r="G7446" i="45"/>
  <c r="G7447" i="45"/>
  <c r="G7448" i="45"/>
  <c r="G7449" i="45"/>
  <c r="G7450" i="45"/>
  <c r="G7451" i="45"/>
  <c r="G7452" i="45"/>
  <c r="G7453" i="45"/>
  <c r="G7454" i="45"/>
  <c r="G7455" i="45"/>
  <c r="G7456" i="45"/>
  <c r="G7457" i="45"/>
  <c r="G7458" i="45"/>
  <c r="G7459" i="45"/>
  <c r="G7460" i="45"/>
  <c r="G7461" i="45"/>
  <c r="G7462" i="45"/>
  <c r="G7463" i="45"/>
  <c r="G7464" i="45"/>
  <c r="G7465" i="45"/>
  <c r="G7466" i="45"/>
  <c r="G7467" i="45"/>
  <c r="G7468" i="45"/>
  <c r="G7469" i="45"/>
  <c r="G7470" i="45"/>
  <c r="G7471" i="45"/>
  <c r="G7472" i="45"/>
  <c r="G7473" i="45"/>
  <c r="G7474" i="45"/>
  <c r="G7475" i="45"/>
  <c r="G7476" i="45"/>
  <c r="G7477" i="45"/>
  <c r="G7478" i="45"/>
  <c r="G7479" i="45"/>
  <c r="G7480" i="45"/>
  <c r="G7481" i="45"/>
  <c r="G7482" i="45"/>
  <c r="G7483" i="45"/>
  <c r="G7484" i="45"/>
  <c r="G7485" i="45"/>
  <c r="G7486" i="45"/>
  <c r="G7487" i="45"/>
  <c r="G7488" i="45"/>
  <c r="G7489" i="45"/>
  <c r="G7490" i="45"/>
  <c r="G7491" i="45"/>
  <c r="G7492" i="45"/>
  <c r="G7493" i="45"/>
  <c r="G7494" i="45"/>
  <c r="G7495" i="45"/>
  <c r="G7496" i="45"/>
  <c r="G7497" i="45"/>
  <c r="G7498" i="45"/>
  <c r="G7499" i="45"/>
  <c r="G7500" i="45"/>
  <c r="G7501" i="45"/>
  <c r="G7502" i="45"/>
  <c r="G7503" i="45"/>
  <c r="G7504" i="45"/>
  <c r="G7505" i="45"/>
  <c r="G7506" i="45"/>
  <c r="G7507" i="45"/>
  <c r="G7508" i="45"/>
  <c r="G7509" i="45"/>
  <c r="G7510" i="45"/>
  <c r="G7511" i="45"/>
  <c r="G7512" i="45"/>
  <c r="G7513" i="45"/>
  <c r="G7514" i="45"/>
  <c r="G7515" i="45"/>
  <c r="G7516" i="45"/>
  <c r="G7517" i="45"/>
  <c r="G7518" i="45"/>
  <c r="G7519" i="45"/>
  <c r="G7520" i="45"/>
  <c r="G7521" i="45"/>
  <c r="G7522" i="45"/>
  <c r="G7523" i="45"/>
  <c r="G7524" i="45"/>
  <c r="G7525" i="45"/>
  <c r="G7526" i="45"/>
  <c r="G7527" i="45"/>
  <c r="G7528" i="45"/>
  <c r="G7529" i="45"/>
  <c r="G7530" i="45"/>
  <c r="G7531" i="45"/>
  <c r="G7532" i="45"/>
  <c r="G7533" i="45"/>
  <c r="G7534" i="45"/>
  <c r="G7535" i="45"/>
  <c r="G7536" i="45"/>
  <c r="G7537" i="45"/>
  <c r="G7538" i="45"/>
  <c r="G7539" i="45"/>
  <c r="G7540" i="45"/>
  <c r="G7541" i="45"/>
  <c r="G7542" i="45"/>
  <c r="G7543" i="45"/>
  <c r="G7544" i="45"/>
  <c r="G7545" i="45"/>
  <c r="G7546" i="45"/>
  <c r="G7547" i="45"/>
  <c r="G7548" i="45"/>
  <c r="G7549" i="45"/>
  <c r="G7550" i="45"/>
  <c r="G7551" i="45"/>
  <c r="G7552" i="45"/>
  <c r="G7553" i="45"/>
  <c r="G7554" i="45"/>
  <c r="G7555" i="45"/>
  <c r="G7556" i="45"/>
  <c r="G7557" i="45"/>
  <c r="G7558" i="45"/>
  <c r="G7559" i="45"/>
  <c r="G7560" i="45"/>
  <c r="G7561" i="45"/>
  <c r="G7562" i="45"/>
  <c r="G7563" i="45"/>
  <c r="G7564" i="45"/>
  <c r="G7565" i="45"/>
  <c r="G7566" i="45"/>
  <c r="G7567" i="45"/>
  <c r="G7568" i="45"/>
  <c r="G7569" i="45"/>
  <c r="G7570" i="45"/>
  <c r="G7571" i="45"/>
  <c r="G7572" i="45"/>
  <c r="G7573" i="45"/>
  <c r="G7574" i="45"/>
  <c r="G7575" i="45"/>
  <c r="G7576" i="45"/>
  <c r="G7577" i="45"/>
  <c r="G7578" i="45"/>
  <c r="G7579" i="45"/>
  <c r="G7580" i="45"/>
  <c r="G7581" i="45"/>
  <c r="G7582" i="45"/>
  <c r="G7583" i="45"/>
  <c r="G7584" i="45"/>
  <c r="G7585" i="45"/>
  <c r="G7586" i="45"/>
  <c r="G7587" i="45"/>
  <c r="G7588" i="45"/>
  <c r="G7589" i="45"/>
  <c r="G7590" i="45"/>
  <c r="G7591" i="45"/>
  <c r="G7592" i="45"/>
  <c r="G7593" i="45"/>
  <c r="G7594" i="45"/>
  <c r="G7595" i="45"/>
  <c r="G7596" i="45"/>
  <c r="G7597" i="45"/>
  <c r="G7598" i="45"/>
  <c r="G7599" i="45"/>
  <c r="G7600" i="45"/>
  <c r="G7601" i="45"/>
  <c r="G7602" i="45"/>
  <c r="G7603" i="45"/>
  <c r="G7604" i="45"/>
  <c r="G7605" i="45"/>
  <c r="G7606" i="45"/>
  <c r="G7607" i="45"/>
  <c r="G7608" i="45"/>
  <c r="G7609" i="45"/>
  <c r="G7610" i="45"/>
  <c r="G7611" i="45"/>
  <c r="G7612" i="45"/>
  <c r="G7613" i="45"/>
  <c r="G7614" i="45"/>
  <c r="G7615" i="45"/>
  <c r="G7616" i="45"/>
  <c r="G7617" i="45"/>
  <c r="G7618" i="45"/>
  <c r="G7619" i="45"/>
  <c r="G7620" i="45"/>
  <c r="G7621" i="45"/>
  <c r="G7622" i="45"/>
  <c r="G7623" i="45"/>
  <c r="G7624" i="45"/>
  <c r="G7625" i="45"/>
  <c r="G7626" i="45"/>
  <c r="G7627" i="45"/>
  <c r="G7628" i="45"/>
  <c r="G7629" i="45"/>
  <c r="G7630" i="45"/>
  <c r="G7631" i="45"/>
  <c r="G7632" i="45"/>
  <c r="G7633" i="45"/>
  <c r="G7634" i="45"/>
  <c r="G7635" i="45"/>
  <c r="G7636" i="45"/>
  <c r="G7637" i="45"/>
  <c r="G7638" i="45"/>
  <c r="G7639" i="45"/>
  <c r="G7640" i="45"/>
  <c r="G7641" i="45"/>
  <c r="G7642" i="45"/>
  <c r="G7643" i="45"/>
  <c r="G7644" i="45"/>
  <c r="G7645" i="45"/>
  <c r="G7646" i="45"/>
  <c r="G7647" i="45"/>
  <c r="G7648" i="45"/>
  <c r="G7649" i="45"/>
  <c r="G7650" i="45"/>
  <c r="G7651" i="45"/>
  <c r="G7652" i="45"/>
  <c r="G7653" i="45"/>
  <c r="G7654" i="45"/>
  <c r="G7655" i="45"/>
  <c r="G7656" i="45"/>
  <c r="G7657" i="45"/>
  <c r="G7658" i="45"/>
  <c r="G7659" i="45"/>
  <c r="G7660" i="45"/>
  <c r="G7661" i="45"/>
  <c r="G7662" i="45"/>
  <c r="G7663" i="45"/>
  <c r="G7664" i="45"/>
  <c r="G7665" i="45"/>
  <c r="G7666" i="45"/>
  <c r="G7667" i="45"/>
  <c r="G7668" i="45"/>
  <c r="G7669" i="45"/>
  <c r="G7670" i="45"/>
  <c r="G7671" i="45"/>
  <c r="G7672" i="45"/>
  <c r="G7673" i="45"/>
  <c r="G7674" i="45"/>
  <c r="G7675" i="45"/>
  <c r="G7676" i="45"/>
  <c r="G7677" i="45"/>
  <c r="G7678" i="45"/>
  <c r="G7679" i="45"/>
  <c r="G7680" i="45"/>
  <c r="G7681" i="45"/>
  <c r="G7682" i="45"/>
  <c r="G7683" i="45"/>
  <c r="G7684" i="45"/>
  <c r="G7685" i="45"/>
  <c r="G7686" i="45"/>
  <c r="G7687" i="45"/>
  <c r="G7688" i="45"/>
  <c r="G7689" i="45"/>
  <c r="G2" i="45"/>
  <c r="F3" i="45"/>
  <c r="F4" i="45"/>
  <c r="F5" i="45"/>
  <c r="F6" i="45"/>
  <c r="F7" i="45"/>
  <c r="F8" i="45"/>
  <c r="F9" i="45"/>
  <c r="F10" i="45"/>
  <c r="F11" i="45"/>
  <c r="F12" i="45"/>
  <c r="F13" i="45"/>
  <c r="F14" i="45"/>
  <c r="F15" i="45"/>
  <c r="F16" i="45"/>
  <c r="F17" i="45"/>
  <c r="F18" i="45"/>
  <c r="F19" i="45"/>
  <c r="F20" i="45"/>
  <c r="F21" i="45"/>
  <c r="F22" i="45"/>
  <c r="F23" i="45"/>
  <c r="F24" i="45"/>
  <c r="F25" i="45"/>
  <c r="F26" i="45"/>
  <c r="F27" i="45"/>
  <c r="F28" i="45"/>
  <c r="F29" i="45"/>
  <c r="F30" i="45"/>
  <c r="F31" i="45"/>
  <c r="F32" i="45"/>
  <c r="F33" i="45"/>
  <c r="F34" i="45"/>
  <c r="F35" i="45"/>
  <c r="F36" i="45"/>
  <c r="F37" i="45"/>
  <c r="F38" i="45"/>
  <c r="F39" i="45"/>
  <c r="F40" i="45"/>
  <c r="F41" i="45"/>
  <c r="F42" i="45"/>
  <c r="F43" i="45"/>
  <c r="F44" i="45"/>
  <c r="F45" i="45"/>
  <c r="F46" i="45"/>
  <c r="F47" i="45"/>
  <c r="F48" i="45"/>
  <c r="F49" i="45"/>
  <c r="F50" i="45"/>
  <c r="F51" i="45"/>
  <c r="F52" i="45"/>
  <c r="F53" i="45"/>
  <c r="F54" i="45"/>
  <c r="F55" i="45"/>
  <c r="F56" i="45"/>
  <c r="F57" i="45"/>
  <c r="F58" i="45"/>
  <c r="F59" i="45"/>
  <c r="F60" i="45"/>
  <c r="F61" i="45"/>
  <c r="F62" i="45"/>
  <c r="F63" i="45"/>
  <c r="F64" i="45"/>
  <c r="F65" i="45"/>
  <c r="F66" i="45"/>
  <c r="F67" i="45"/>
  <c r="F68" i="45"/>
  <c r="F69" i="45"/>
  <c r="F70" i="45"/>
  <c r="F71" i="45"/>
  <c r="F72" i="45"/>
  <c r="F73" i="45"/>
  <c r="F74" i="45"/>
  <c r="F75" i="45"/>
  <c r="F76" i="45"/>
  <c r="F77" i="45"/>
  <c r="F78" i="45"/>
  <c r="F79" i="45"/>
  <c r="F80" i="45"/>
  <c r="F81" i="45"/>
  <c r="F82" i="45"/>
  <c r="F83" i="45"/>
  <c r="F84" i="45"/>
  <c r="F85" i="45"/>
  <c r="F86" i="45"/>
  <c r="F87" i="45"/>
  <c r="F88" i="45"/>
  <c r="F89" i="45"/>
  <c r="F90" i="45"/>
  <c r="F91" i="45"/>
  <c r="F92" i="45"/>
  <c r="F93" i="45"/>
  <c r="F94" i="45"/>
  <c r="F95" i="45"/>
  <c r="F96" i="45"/>
  <c r="F97" i="45"/>
  <c r="F98" i="45"/>
  <c r="F99" i="45"/>
  <c r="F100" i="45"/>
  <c r="F101" i="45"/>
  <c r="F102" i="45"/>
  <c r="F103" i="45"/>
  <c r="F104" i="45"/>
  <c r="F105" i="45"/>
  <c r="F106" i="45"/>
  <c r="F107" i="45"/>
  <c r="F108" i="45"/>
  <c r="F109" i="45"/>
  <c r="F110" i="45"/>
  <c r="F111" i="45"/>
  <c r="F112" i="45"/>
  <c r="F113" i="45"/>
  <c r="F114" i="45"/>
  <c r="F115" i="45"/>
  <c r="F116" i="45"/>
  <c r="F117" i="45"/>
  <c r="F118" i="45"/>
  <c r="F119" i="45"/>
  <c r="F120" i="45"/>
  <c r="F121" i="45"/>
  <c r="F122" i="45"/>
  <c r="F123" i="45"/>
  <c r="F124" i="45"/>
  <c r="F125" i="45"/>
  <c r="F126" i="45"/>
  <c r="F127" i="45"/>
  <c r="F128" i="45"/>
  <c r="F129" i="45"/>
  <c r="F130" i="45"/>
  <c r="F131" i="45"/>
  <c r="F132" i="45"/>
  <c r="F133" i="45"/>
  <c r="F134" i="45"/>
  <c r="F135" i="45"/>
  <c r="F136" i="45"/>
  <c r="F137" i="45"/>
  <c r="F138" i="45"/>
  <c r="F139" i="45"/>
  <c r="F140" i="45"/>
  <c r="F141" i="45"/>
  <c r="F142" i="45"/>
  <c r="F143" i="45"/>
  <c r="F144" i="45"/>
  <c r="F145" i="45"/>
  <c r="F146" i="45"/>
  <c r="F147" i="45"/>
  <c r="F148" i="45"/>
  <c r="F149" i="45"/>
  <c r="F150" i="45"/>
  <c r="F151" i="45"/>
  <c r="F152" i="45"/>
  <c r="F153" i="45"/>
  <c r="F154" i="45"/>
  <c r="F155" i="45"/>
  <c r="F156" i="45"/>
  <c r="F157" i="45"/>
  <c r="F158" i="45"/>
  <c r="F159" i="45"/>
  <c r="F160" i="45"/>
  <c r="F161" i="45"/>
  <c r="F162" i="45"/>
  <c r="F163" i="45"/>
  <c r="F164" i="45"/>
  <c r="F165" i="45"/>
  <c r="F166" i="45"/>
  <c r="F167" i="45"/>
  <c r="F168" i="45"/>
  <c r="F169" i="45"/>
  <c r="F170" i="45"/>
  <c r="F171" i="45"/>
  <c r="F172" i="45"/>
  <c r="F173" i="45"/>
  <c r="F174" i="45"/>
  <c r="F175" i="45"/>
  <c r="F176" i="45"/>
  <c r="F177" i="45"/>
  <c r="F178" i="45"/>
  <c r="F179" i="45"/>
  <c r="F180" i="45"/>
  <c r="F181" i="45"/>
  <c r="F182" i="45"/>
  <c r="F183" i="45"/>
  <c r="F184" i="45"/>
  <c r="F185" i="45"/>
  <c r="F186" i="45"/>
  <c r="F187" i="45"/>
  <c r="F188" i="45"/>
  <c r="F189" i="45"/>
  <c r="F190" i="45"/>
  <c r="F191" i="45"/>
  <c r="F192" i="45"/>
  <c r="F193" i="45"/>
  <c r="F194" i="45"/>
  <c r="F195" i="45"/>
  <c r="F196" i="45"/>
  <c r="F197" i="45"/>
  <c r="F198" i="45"/>
  <c r="F199" i="45"/>
  <c r="F200" i="45"/>
  <c r="F201" i="45"/>
  <c r="F202" i="45"/>
  <c r="F203" i="45"/>
  <c r="F204" i="45"/>
  <c r="F205" i="45"/>
  <c r="F206" i="45"/>
  <c r="F207" i="45"/>
  <c r="F208" i="45"/>
  <c r="F209" i="45"/>
  <c r="F210" i="45"/>
  <c r="F211" i="45"/>
  <c r="F212" i="45"/>
  <c r="F213" i="45"/>
  <c r="F214" i="45"/>
  <c r="F215" i="45"/>
  <c r="F216" i="45"/>
  <c r="F217" i="45"/>
  <c r="F218" i="45"/>
  <c r="F219" i="45"/>
  <c r="F220" i="45"/>
  <c r="F221" i="45"/>
  <c r="F222" i="45"/>
  <c r="F223" i="45"/>
  <c r="F224" i="45"/>
  <c r="F225" i="45"/>
  <c r="F226" i="45"/>
  <c r="F227" i="45"/>
  <c r="F228" i="45"/>
  <c r="F229" i="45"/>
  <c r="F230" i="45"/>
  <c r="F231" i="45"/>
  <c r="F232" i="45"/>
  <c r="F233" i="45"/>
  <c r="F234" i="45"/>
  <c r="F235" i="45"/>
  <c r="F236" i="45"/>
  <c r="F237" i="45"/>
  <c r="F238" i="45"/>
  <c r="F239" i="45"/>
  <c r="F240" i="45"/>
  <c r="F241" i="45"/>
  <c r="F242" i="45"/>
  <c r="F243" i="45"/>
  <c r="F244" i="45"/>
  <c r="F245" i="45"/>
  <c r="F246" i="45"/>
  <c r="F247" i="45"/>
  <c r="F248" i="45"/>
  <c r="F249" i="45"/>
  <c r="F250" i="45"/>
  <c r="F251" i="45"/>
  <c r="F252" i="45"/>
  <c r="F253" i="45"/>
  <c r="F254" i="45"/>
  <c r="F255" i="45"/>
  <c r="F256" i="45"/>
  <c r="F257" i="45"/>
  <c r="F258" i="45"/>
  <c r="F259" i="45"/>
  <c r="F260" i="45"/>
  <c r="F261" i="45"/>
  <c r="F262" i="45"/>
  <c r="F263" i="45"/>
  <c r="F264" i="45"/>
  <c r="F265" i="45"/>
  <c r="F266" i="45"/>
  <c r="F267" i="45"/>
  <c r="F268" i="45"/>
  <c r="F269" i="45"/>
  <c r="F270" i="45"/>
  <c r="F271" i="45"/>
  <c r="F272" i="45"/>
  <c r="F273" i="45"/>
  <c r="F274" i="45"/>
  <c r="F275" i="45"/>
  <c r="F276" i="45"/>
  <c r="F277" i="45"/>
  <c r="F278" i="45"/>
  <c r="F279" i="45"/>
  <c r="F280" i="45"/>
  <c r="F281" i="45"/>
  <c r="F282" i="45"/>
  <c r="F283" i="45"/>
  <c r="F284" i="45"/>
  <c r="F285" i="45"/>
  <c r="F286" i="45"/>
  <c r="F287" i="45"/>
  <c r="F288" i="45"/>
  <c r="F289" i="45"/>
  <c r="F290" i="45"/>
  <c r="F291" i="45"/>
  <c r="F292" i="45"/>
  <c r="F293" i="45"/>
  <c r="F294" i="45"/>
  <c r="F295" i="45"/>
  <c r="F296" i="45"/>
  <c r="F297" i="45"/>
  <c r="F298" i="45"/>
  <c r="F299" i="45"/>
  <c r="F300" i="45"/>
  <c r="F301" i="45"/>
  <c r="F302" i="45"/>
  <c r="F303" i="45"/>
  <c r="F304" i="45"/>
  <c r="F305" i="45"/>
  <c r="F306" i="45"/>
  <c r="F307" i="45"/>
  <c r="F308" i="45"/>
  <c r="F309" i="45"/>
  <c r="F310" i="45"/>
  <c r="F311" i="45"/>
  <c r="F312" i="45"/>
  <c r="F313" i="45"/>
  <c r="F314" i="45"/>
  <c r="F315" i="45"/>
  <c r="F316" i="45"/>
  <c r="F317" i="45"/>
  <c r="F318" i="45"/>
  <c r="F319" i="45"/>
  <c r="F320" i="45"/>
  <c r="F321" i="45"/>
  <c r="F322" i="45"/>
  <c r="F323" i="45"/>
  <c r="F324" i="45"/>
  <c r="F325" i="45"/>
  <c r="F326" i="45"/>
  <c r="F327" i="45"/>
  <c r="F328" i="45"/>
  <c r="F329" i="45"/>
  <c r="F330" i="45"/>
  <c r="F331" i="45"/>
  <c r="F332" i="45"/>
  <c r="F333" i="45"/>
  <c r="F334" i="45"/>
  <c r="F335" i="45"/>
  <c r="F336" i="45"/>
  <c r="F337" i="45"/>
  <c r="F338" i="45"/>
  <c r="F339" i="45"/>
  <c r="F340" i="45"/>
  <c r="F341" i="45"/>
  <c r="F342" i="45"/>
  <c r="F343" i="45"/>
  <c r="F344" i="45"/>
  <c r="F345" i="45"/>
  <c r="F346" i="45"/>
  <c r="F347" i="45"/>
  <c r="F348" i="45"/>
  <c r="F349" i="45"/>
  <c r="F350" i="45"/>
  <c r="F351" i="45"/>
  <c r="F352" i="45"/>
  <c r="F353" i="45"/>
  <c r="F354" i="45"/>
  <c r="F355" i="45"/>
  <c r="F356" i="45"/>
  <c r="F357" i="45"/>
  <c r="F358" i="45"/>
  <c r="F359" i="45"/>
  <c r="F360" i="45"/>
  <c r="F361" i="45"/>
  <c r="F362" i="45"/>
  <c r="F363" i="45"/>
  <c r="F364" i="45"/>
  <c r="F365" i="45"/>
  <c r="F366" i="45"/>
  <c r="F367" i="45"/>
  <c r="F368" i="45"/>
  <c r="F369" i="45"/>
  <c r="F370" i="45"/>
  <c r="F371" i="45"/>
  <c r="F372" i="45"/>
  <c r="F373" i="45"/>
  <c r="F374" i="45"/>
  <c r="F375" i="45"/>
  <c r="F376" i="45"/>
  <c r="F377" i="45"/>
  <c r="F378" i="45"/>
  <c r="F379" i="45"/>
  <c r="F380" i="45"/>
  <c r="F381" i="45"/>
  <c r="F382" i="45"/>
  <c r="F383" i="45"/>
  <c r="F384" i="45"/>
  <c r="F385" i="45"/>
  <c r="F386" i="45"/>
  <c r="F387" i="45"/>
  <c r="F388" i="45"/>
  <c r="F389" i="45"/>
  <c r="F390" i="45"/>
  <c r="F391" i="45"/>
  <c r="F392" i="45"/>
  <c r="F393" i="45"/>
  <c r="F394" i="45"/>
  <c r="F395" i="45"/>
  <c r="F396" i="45"/>
  <c r="F397" i="45"/>
  <c r="F398" i="45"/>
  <c r="F399" i="45"/>
  <c r="F400" i="45"/>
  <c r="F401" i="45"/>
  <c r="F402" i="45"/>
  <c r="F403" i="45"/>
  <c r="F404" i="45"/>
  <c r="F405" i="45"/>
  <c r="F406" i="45"/>
  <c r="F407" i="45"/>
  <c r="F408" i="45"/>
  <c r="F409" i="45"/>
  <c r="F410" i="45"/>
  <c r="F411" i="45"/>
  <c r="F412" i="45"/>
  <c r="F413" i="45"/>
  <c r="F414" i="45"/>
  <c r="F415" i="45"/>
  <c r="F416" i="45"/>
  <c r="F417" i="45"/>
  <c r="F418" i="45"/>
  <c r="F419" i="45"/>
  <c r="F420" i="45"/>
  <c r="F421" i="45"/>
  <c r="F422" i="45"/>
  <c r="F423" i="45"/>
  <c r="F424" i="45"/>
  <c r="F425" i="45"/>
  <c r="F426" i="45"/>
  <c r="F427" i="45"/>
  <c r="F428" i="45"/>
  <c r="F429" i="45"/>
  <c r="F430" i="45"/>
  <c r="F431" i="45"/>
  <c r="F432" i="45"/>
  <c r="F433" i="45"/>
  <c r="F434" i="45"/>
  <c r="F435" i="45"/>
  <c r="F436" i="45"/>
  <c r="F437" i="45"/>
  <c r="F438" i="45"/>
  <c r="F439" i="45"/>
  <c r="F440" i="45"/>
  <c r="F441" i="45"/>
  <c r="F442" i="45"/>
  <c r="F443" i="45"/>
  <c r="F444" i="45"/>
  <c r="F445" i="45"/>
  <c r="F446" i="45"/>
  <c r="F447" i="45"/>
  <c r="F448" i="45"/>
  <c r="F449" i="45"/>
  <c r="F450" i="45"/>
  <c r="F451" i="45"/>
  <c r="F452" i="45"/>
  <c r="F453" i="45"/>
  <c r="F454" i="45"/>
  <c r="F455" i="45"/>
  <c r="F456" i="45"/>
  <c r="F457" i="45"/>
  <c r="F458" i="45"/>
  <c r="F459" i="45"/>
  <c r="F460" i="45"/>
  <c r="F461" i="45"/>
  <c r="F462" i="45"/>
  <c r="F463" i="45"/>
  <c r="F464" i="45"/>
  <c r="F465" i="45"/>
  <c r="F466" i="45"/>
  <c r="F467" i="45"/>
  <c r="F468" i="45"/>
  <c r="F469" i="45"/>
  <c r="F470" i="45"/>
  <c r="F471" i="45"/>
  <c r="F472" i="45"/>
  <c r="F473" i="45"/>
  <c r="F474" i="45"/>
  <c r="F475" i="45"/>
  <c r="F476" i="45"/>
  <c r="F477" i="45"/>
  <c r="F478" i="45"/>
  <c r="F479" i="45"/>
  <c r="F480" i="45"/>
  <c r="F481" i="45"/>
  <c r="F482" i="45"/>
  <c r="F483" i="45"/>
  <c r="F484" i="45"/>
  <c r="F485" i="45"/>
  <c r="F486" i="45"/>
  <c r="F487" i="45"/>
  <c r="F488" i="45"/>
  <c r="F489" i="45"/>
  <c r="F490" i="45"/>
  <c r="F491" i="45"/>
  <c r="F492" i="45"/>
  <c r="F493" i="45"/>
  <c r="F494" i="45"/>
  <c r="F495" i="45"/>
  <c r="F496" i="45"/>
  <c r="F497" i="45"/>
  <c r="F498" i="45"/>
  <c r="F499" i="45"/>
  <c r="F500" i="45"/>
  <c r="F501" i="45"/>
  <c r="F502" i="45"/>
  <c r="F503" i="45"/>
  <c r="F504" i="45"/>
  <c r="F505" i="45"/>
  <c r="F506" i="45"/>
  <c r="F507" i="45"/>
  <c r="F508" i="45"/>
  <c r="F509" i="45"/>
  <c r="F510" i="45"/>
  <c r="F511" i="45"/>
  <c r="F512" i="45"/>
  <c r="F513" i="45"/>
  <c r="F514" i="45"/>
  <c r="F515" i="45"/>
  <c r="F516" i="45"/>
  <c r="F517" i="45"/>
  <c r="F518" i="45"/>
  <c r="F519" i="45"/>
  <c r="F520" i="45"/>
  <c r="F521" i="45"/>
  <c r="F522" i="45"/>
  <c r="F523" i="45"/>
  <c r="F524" i="45"/>
  <c r="F525" i="45"/>
  <c r="F526" i="45"/>
  <c r="F527" i="45"/>
  <c r="F528" i="45"/>
  <c r="F529" i="45"/>
  <c r="F530" i="45"/>
  <c r="F531" i="45"/>
  <c r="F532" i="45"/>
  <c r="F533" i="45"/>
  <c r="F534" i="45"/>
  <c r="F535" i="45"/>
  <c r="F536" i="45"/>
  <c r="F537" i="45"/>
  <c r="F538" i="45"/>
  <c r="F539" i="45"/>
  <c r="F540" i="45"/>
  <c r="F541" i="45"/>
  <c r="F542" i="45"/>
  <c r="F543" i="45"/>
  <c r="F544" i="45"/>
  <c r="F545" i="45"/>
  <c r="F546" i="45"/>
  <c r="F547" i="45"/>
  <c r="F548" i="45"/>
  <c r="F549" i="45"/>
  <c r="F550" i="45"/>
  <c r="F551" i="45"/>
  <c r="F552" i="45"/>
  <c r="F553" i="45"/>
  <c r="F554" i="45"/>
  <c r="F555" i="45"/>
  <c r="F556" i="45"/>
  <c r="F557" i="45"/>
  <c r="F558" i="45"/>
  <c r="F559" i="45"/>
  <c r="F560" i="45"/>
  <c r="F561" i="45"/>
  <c r="F562" i="45"/>
  <c r="F563" i="45"/>
  <c r="F564" i="45"/>
  <c r="F565" i="45"/>
  <c r="F566" i="45"/>
  <c r="F567" i="45"/>
  <c r="F568" i="45"/>
  <c r="F569" i="45"/>
  <c r="F570" i="45"/>
  <c r="F571" i="45"/>
  <c r="F572" i="45"/>
  <c r="F573" i="45"/>
  <c r="F574" i="45"/>
  <c r="F575" i="45"/>
  <c r="F576" i="45"/>
  <c r="F577" i="45"/>
  <c r="F578" i="45"/>
  <c r="F579" i="45"/>
  <c r="F580" i="45"/>
  <c r="F581" i="45"/>
  <c r="F582" i="45"/>
  <c r="F583" i="45"/>
  <c r="F584" i="45"/>
  <c r="F585" i="45"/>
  <c r="F586" i="45"/>
  <c r="F587" i="45"/>
  <c r="F588" i="45"/>
  <c r="F589" i="45"/>
  <c r="F590" i="45"/>
  <c r="F591" i="45"/>
  <c r="F592" i="45"/>
  <c r="F593" i="45"/>
  <c r="F594" i="45"/>
  <c r="F595" i="45"/>
  <c r="F596" i="45"/>
  <c r="F597" i="45"/>
  <c r="F598" i="45"/>
  <c r="F599" i="45"/>
  <c r="F600" i="45"/>
  <c r="F601" i="45"/>
  <c r="F602" i="45"/>
  <c r="F603" i="45"/>
  <c r="F604" i="45"/>
  <c r="F605" i="45"/>
  <c r="F606" i="45"/>
  <c r="F607" i="45"/>
  <c r="F608" i="45"/>
  <c r="F609" i="45"/>
  <c r="F610" i="45"/>
  <c r="F611" i="45"/>
  <c r="F612" i="45"/>
  <c r="F613" i="45"/>
  <c r="F614" i="45"/>
  <c r="F615" i="45"/>
  <c r="F616" i="45"/>
  <c r="F617" i="45"/>
  <c r="F618" i="45"/>
  <c r="F619" i="45"/>
  <c r="F620" i="45"/>
  <c r="F621" i="45"/>
  <c r="F622" i="45"/>
  <c r="F623" i="45"/>
  <c r="F624" i="45"/>
  <c r="F625" i="45"/>
  <c r="F626" i="45"/>
  <c r="F627" i="45"/>
  <c r="F628" i="45"/>
  <c r="F629" i="45"/>
  <c r="F630" i="45"/>
  <c r="F631" i="45"/>
  <c r="F632" i="45"/>
  <c r="F633" i="45"/>
  <c r="F634" i="45"/>
  <c r="F635" i="45"/>
  <c r="F636" i="45"/>
  <c r="F637" i="45"/>
  <c r="F638" i="45"/>
  <c r="F639" i="45"/>
  <c r="F640" i="45"/>
  <c r="F641" i="45"/>
  <c r="F642" i="45"/>
  <c r="F643" i="45"/>
  <c r="F644" i="45"/>
  <c r="F645" i="45"/>
  <c r="F646" i="45"/>
  <c r="F647" i="45"/>
  <c r="F648" i="45"/>
  <c r="F649" i="45"/>
  <c r="F650" i="45"/>
  <c r="F651" i="45"/>
  <c r="F652" i="45"/>
  <c r="F653" i="45"/>
  <c r="F654" i="45"/>
  <c r="F655" i="45"/>
  <c r="F656" i="45"/>
  <c r="F657" i="45"/>
  <c r="F658" i="45"/>
  <c r="F659" i="45"/>
  <c r="F660" i="45"/>
  <c r="F661" i="45"/>
  <c r="F662" i="45"/>
  <c r="F663" i="45"/>
  <c r="F664" i="45"/>
  <c r="F665" i="45"/>
  <c r="F666" i="45"/>
  <c r="F667" i="45"/>
  <c r="F668" i="45"/>
  <c r="F669" i="45"/>
  <c r="F670" i="45"/>
  <c r="F671" i="45"/>
  <c r="F672" i="45"/>
  <c r="F673" i="45"/>
  <c r="F674" i="45"/>
  <c r="F675" i="45"/>
  <c r="F676" i="45"/>
  <c r="F677" i="45"/>
  <c r="F678" i="45"/>
  <c r="F679" i="45"/>
  <c r="F680" i="45"/>
  <c r="F681" i="45"/>
  <c r="F682" i="45"/>
  <c r="F683" i="45"/>
  <c r="F684" i="45"/>
  <c r="F685" i="45"/>
  <c r="F686" i="45"/>
  <c r="F687" i="45"/>
  <c r="F688" i="45"/>
  <c r="F689" i="45"/>
  <c r="F690" i="45"/>
  <c r="F691" i="45"/>
  <c r="F692" i="45"/>
  <c r="F693" i="45"/>
  <c r="F694" i="45"/>
  <c r="F695" i="45"/>
  <c r="F696" i="45"/>
  <c r="F697" i="45"/>
  <c r="F698" i="45"/>
  <c r="F699" i="45"/>
  <c r="F700" i="45"/>
  <c r="F701" i="45"/>
  <c r="F702" i="45"/>
  <c r="F703" i="45"/>
  <c r="F704" i="45"/>
  <c r="F705" i="45"/>
  <c r="F706" i="45"/>
  <c r="F707" i="45"/>
  <c r="F708" i="45"/>
  <c r="F709" i="45"/>
  <c r="F710" i="45"/>
  <c r="F711" i="45"/>
  <c r="F712" i="45"/>
  <c r="F713" i="45"/>
  <c r="F714" i="45"/>
  <c r="F715" i="45"/>
  <c r="F716" i="45"/>
  <c r="F717" i="45"/>
  <c r="F718" i="45"/>
  <c r="F719" i="45"/>
  <c r="F720" i="45"/>
  <c r="F721" i="45"/>
  <c r="F722" i="45"/>
  <c r="F723" i="45"/>
  <c r="F724" i="45"/>
  <c r="F725" i="45"/>
  <c r="F726" i="45"/>
  <c r="F727" i="45"/>
  <c r="F728" i="45"/>
  <c r="F729" i="45"/>
  <c r="F730" i="45"/>
  <c r="F731" i="45"/>
  <c r="F732" i="45"/>
  <c r="F733" i="45"/>
  <c r="F734" i="45"/>
  <c r="F735" i="45"/>
  <c r="F736" i="45"/>
  <c r="F737" i="45"/>
  <c r="F738" i="45"/>
  <c r="F739" i="45"/>
  <c r="F740" i="45"/>
  <c r="F741" i="45"/>
  <c r="F742" i="45"/>
  <c r="F743" i="45"/>
  <c r="F744" i="45"/>
  <c r="F745" i="45"/>
  <c r="F746" i="45"/>
  <c r="F747" i="45"/>
  <c r="F748" i="45"/>
  <c r="F749" i="45"/>
  <c r="F750" i="45"/>
  <c r="F751" i="45"/>
  <c r="F752" i="45"/>
  <c r="F753" i="45"/>
  <c r="F754" i="45"/>
  <c r="F755" i="45"/>
  <c r="F756" i="45"/>
  <c r="F757" i="45"/>
  <c r="F758" i="45"/>
  <c r="F759" i="45"/>
  <c r="F760" i="45"/>
  <c r="F761" i="45"/>
  <c r="F762" i="45"/>
  <c r="F763" i="45"/>
  <c r="F764" i="45"/>
  <c r="F765" i="45"/>
  <c r="F766" i="45"/>
  <c r="F767" i="45"/>
  <c r="F768" i="45"/>
  <c r="F769" i="45"/>
  <c r="F770" i="45"/>
  <c r="F771" i="45"/>
  <c r="F772" i="45"/>
  <c r="F773" i="45"/>
  <c r="F774" i="45"/>
  <c r="F775" i="45"/>
  <c r="F776" i="45"/>
  <c r="F777" i="45"/>
  <c r="F778" i="45"/>
  <c r="F779" i="45"/>
  <c r="F780" i="45"/>
  <c r="F781" i="45"/>
  <c r="F782" i="45"/>
  <c r="F783" i="45"/>
  <c r="F784" i="45"/>
  <c r="F785" i="45"/>
  <c r="F786" i="45"/>
  <c r="F787" i="45"/>
  <c r="F788" i="45"/>
  <c r="F789" i="45"/>
  <c r="F790" i="45"/>
  <c r="F791" i="45"/>
  <c r="F792" i="45"/>
  <c r="F793" i="45"/>
  <c r="F794" i="45"/>
  <c r="F795" i="45"/>
  <c r="F796" i="45"/>
  <c r="F797" i="45"/>
  <c r="F798" i="45"/>
  <c r="F799" i="45"/>
  <c r="F800" i="45"/>
  <c r="F801" i="45"/>
  <c r="F802" i="45"/>
  <c r="F803" i="45"/>
  <c r="F804" i="45"/>
  <c r="F805" i="45"/>
  <c r="F806" i="45"/>
  <c r="F807" i="45"/>
  <c r="F808" i="45"/>
  <c r="F809" i="45"/>
  <c r="F810" i="45"/>
  <c r="F811" i="45"/>
  <c r="F812" i="45"/>
  <c r="F813" i="45"/>
  <c r="F814" i="45"/>
  <c r="F815" i="45"/>
  <c r="F816" i="45"/>
  <c r="F817" i="45"/>
  <c r="F818" i="45"/>
  <c r="F819" i="45"/>
  <c r="F820" i="45"/>
  <c r="F821" i="45"/>
  <c r="F822" i="45"/>
  <c r="F823" i="45"/>
  <c r="F824" i="45"/>
  <c r="F825" i="45"/>
  <c r="F826" i="45"/>
  <c r="F827" i="45"/>
  <c r="F828" i="45"/>
  <c r="F829" i="45"/>
  <c r="F830" i="45"/>
  <c r="F831" i="45"/>
  <c r="F832" i="45"/>
  <c r="F833" i="45"/>
  <c r="F834" i="45"/>
  <c r="F835" i="45"/>
  <c r="F836" i="45"/>
  <c r="F837" i="45"/>
  <c r="F838" i="45"/>
  <c r="F839" i="45"/>
  <c r="F840" i="45"/>
  <c r="F841" i="45"/>
  <c r="F842" i="45"/>
  <c r="F843" i="45"/>
  <c r="F844" i="45"/>
  <c r="F845" i="45"/>
  <c r="F846" i="45"/>
  <c r="F847" i="45"/>
  <c r="F848" i="45"/>
  <c r="F849" i="45"/>
  <c r="F850" i="45"/>
  <c r="F851" i="45"/>
  <c r="F852" i="45"/>
  <c r="F853" i="45"/>
  <c r="F854" i="45"/>
  <c r="F855" i="45"/>
  <c r="F856" i="45"/>
  <c r="F857" i="45"/>
  <c r="F858" i="45"/>
  <c r="F859" i="45"/>
  <c r="F860" i="45"/>
  <c r="F861" i="45"/>
  <c r="F862" i="45"/>
  <c r="F863" i="45"/>
  <c r="F864" i="45"/>
  <c r="F865" i="45"/>
  <c r="F866" i="45"/>
  <c r="F867" i="45"/>
  <c r="F868" i="45"/>
  <c r="F869" i="45"/>
  <c r="F870" i="45"/>
  <c r="F871" i="45"/>
  <c r="F872" i="45"/>
  <c r="F873" i="45"/>
  <c r="F874" i="45"/>
  <c r="F875" i="45"/>
  <c r="F876" i="45"/>
  <c r="F877" i="45"/>
  <c r="F878" i="45"/>
  <c r="F879" i="45"/>
  <c r="F880" i="45"/>
  <c r="F881" i="45"/>
  <c r="F882" i="45"/>
  <c r="F883" i="45"/>
  <c r="F884" i="45"/>
  <c r="F885" i="45"/>
  <c r="F886" i="45"/>
  <c r="F887" i="45"/>
  <c r="F888" i="45"/>
  <c r="F889" i="45"/>
  <c r="F890" i="45"/>
  <c r="F891" i="45"/>
  <c r="F892" i="45"/>
  <c r="F893" i="45"/>
  <c r="F894" i="45"/>
  <c r="F895" i="45"/>
  <c r="F896" i="45"/>
  <c r="F897" i="45"/>
  <c r="F898" i="45"/>
  <c r="F899" i="45"/>
  <c r="F900" i="45"/>
  <c r="F901" i="45"/>
  <c r="F902" i="45"/>
  <c r="F903" i="45"/>
  <c r="F904" i="45"/>
  <c r="F905" i="45"/>
  <c r="F906" i="45"/>
  <c r="F907" i="45"/>
  <c r="F908" i="45"/>
  <c r="F909" i="45"/>
  <c r="F910" i="45"/>
  <c r="F911" i="45"/>
  <c r="F912" i="45"/>
  <c r="F913" i="45"/>
  <c r="F914" i="45"/>
  <c r="F915" i="45"/>
  <c r="F916" i="45"/>
  <c r="F917" i="45"/>
  <c r="F918" i="45"/>
  <c r="F919" i="45"/>
  <c r="F920" i="45"/>
  <c r="F921" i="45"/>
  <c r="F922" i="45"/>
  <c r="F923" i="45"/>
  <c r="F924" i="45"/>
  <c r="F925" i="45"/>
  <c r="F926" i="45"/>
  <c r="F927" i="45"/>
  <c r="F928" i="45"/>
  <c r="F929" i="45"/>
  <c r="F930" i="45"/>
  <c r="F931" i="45"/>
  <c r="F932" i="45"/>
  <c r="F933" i="45"/>
  <c r="F934" i="45"/>
  <c r="F935" i="45"/>
  <c r="F936" i="45"/>
  <c r="F937" i="45"/>
  <c r="F938" i="45"/>
  <c r="F939" i="45"/>
  <c r="F940" i="45"/>
  <c r="F941" i="45"/>
  <c r="F942" i="45"/>
  <c r="F943" i="45"/>
  <c r="F944" i="45"/>
  <c r="F945" i="45"/>
  <c r="F946" i="45"/>
  <c r="F947" i="45"/>
  <c r="F948" i="45"/>
  <c r="F949" i="45"/>
  <c r="F950" i="45"/>
  <c r="F951" i="45"/>
  <c r="F952" i="45"/>
  <c r="F953" i="45"/>
  <c r="F954" i="45"/>
  <c r="F955" i="45"/>
  <c r="F956" i="45"/>
  <c r="F957" i="45"/>
  <c r="F958" i="45"/>
  <c r="F959" i="45"/>
  <c r="F960" i="45"/>
  <c r="F961" i="45"/>
  <c r="F962" i="45"/>
  <c r="F963" i="45"/>
  <c r="F964" i="45"/>
  <c r="F965" i="45"/>
  <c r="F966" i="45"/>
  <c r="F967" i="45"/>
  <c r="F968" i="45"/>
  <c r="F969" i="45"/>
  <c r="F970" i="45"/>
  <c r="F971" i="45"/>
  <c r="F972" i="45"/>
  <c r="F973" i="45"/>
  <c r="F974" i="45"/>
  <c r="F975" i="45"/>
  <c r="F976" i="45"/>
  <c r="F977" i="45"/>
  <c r="F978" i="45"/>
  <c r="F979" i="45"/>
  <c r="F980" i="45"/>
  <c r="F981" i="45"/>
  <c r="F982" i="45"/>
  <c r="F983" i="45"/>
  <c r="F984" i="45"/>
  <c r="F985" i="45"/>
  <c r="F986" i="45"/>
  <c r="F987" i="45"/>
  <c r="F988" i="45"/>
  <c r="F989" i="45"/>
  <c r="F990" i="45"/>
  <c r="F991" i="45"/>
  <c r="F992" i="45"/>
  <c r="F993" i="45"/>
  <c r="F994" i="45"/>
  <c r="F995" i="45"/>
  <c r="F996" i="45"/>
  <c r="F997" i="45"/>
  <c r="F998" i="45"/>
  <c r="F999" i="45"/>
  <c r="F1000" i="45"/>
  <c r="F1001" i="45"/>
  <c r="F1002" i="45"/>
  <c r="F1003" i="45"/>
  <c r="F1004" i="45"/>
  <c r="F1005" i="45"/>
  <c r="F1006" i="45"/>
  <c r="F1007" i="45"/>
  <c r="F1008" i="45"/>
  <c r="F1009" i="45"/>
  <c r="F1010" i="45"/>
  <c r="F1011" i="45"/>
  <c r="F1012" i="45"/>
  <c r="F1013" i="45"/>
  <c r="F1014" i="45"/>
  <c r="F1015" i="45"/>
  <c r="F1016" i="45"/>
  <c r="F1017" i="45"/>
  <c r="F1018" i="45"/>
  <c r="F1019" i="45"/>
  <c r="F1020" i="45"/>
  <c r="F1021" i="45"/>
  <c r="F1022" i="45"/>
  <c r="F1023" i="45"/>
  <c r="F1024" i="45"/>
  <c r="F1025" i="45"/>
  <c r="F1026" i="45"/>
  <c r="F1027" i="45"/>
  <c r="F1028" i="45"/>
  <c r="F1029" i="45"/>
  <c r="F1030" i="45"/>
  <c r="F1031" i="45"/>
  <c r="F1032" i="45"/>
  <c r="F1033" i="45"/>
  <c r="F1034" i="45"/>
  <c r="F1035" i="45"/>
  <c r="F1036" i="45"/>
  <c r="F1037" i="45"/>
  <c r="F1038" i="45"/>
  <c r="F1039" i="45"/>
  <c r="F1040" i="45"/>
  <c r="F1041" i="45"/>
  <c r="F1042" i="45"/>
  <c r="F1043" i="45"/>
  <c r="F1044" i="45"/>
  <c r="F1045" i="45"/>
  <c r="F1046" i="45"/>
  <c r="F1047" i="45"/>
  <c r="F1048" i="45"/>
  <c r="F1049" i="45"/>
  <c r="F1050" i="45"/>
  <c r="F1051" i="45"/>
  <c r="F1052" i="45"/>
  <c r="F1053" i="45"/>
  <c r="F1054" i="45"/>
  <c r="F1055" i="45"/>
  <c r="F1056" i="45"/>
  <c r="F1057" i="45"/>
  <c r="F1058" i="45"/>
  <c r="F1059" i="45"/>
  <c r="F1060" i="45"/>
  <c r="F1061" i="45"/>
  <c r="F1062" i="45"/>
  <c r="F1063" i="45"/>
  <c r="F1064" i="45"/>
  <c r="F1065" i="45"/>
  <c r="F1066" i="45"/>
  <c r="F1067" i="45"/>
  <c r="F1068" i="45"/>
  <c r="F1069" i="45"/>
  <c r="F1070" i="45"/>
  <c r="F1071" i="45"/>
  <c r="F1072" i="45"/>
  <c r="F1073" i="45"/>
  <c r="F1074" i="45"/>
  <c r="F1075" i="45"/>
  <c r="F1076" i="45"/>
  <c r="F1077" i="45"/>
  <c r="F1078" i="45"/>
  <c r="F1079" i="45"/>
  <c r="F1080" i="45"/>
  <c r="F1081" i="45"/>
  <c r="F1082" i="45"/>
  <c r="F1083" i="45"/>
  <c r="F1084" i="45"/>
  <c r="F1085" i="45"/>
  <c r="F1086" i="45"/>
  <c r="F1087" i="45"/>
  <c r="F1088" i="45"/>
  <c r="F1089" i="45"/>
  <c r="F1090" i="45"/>
  <c r="F1091" i="45"/>
  <c r="F1092" i="45"/>
  <c r="F1093" i="45"/>
  <c r="F1094" i="45"/>
  <c r="F1095" i="45"/>
  <c r="F1096" i="45"/>
  <c r="F1097" i="45"/>
  <c r="F1098" i="45"/>
  <c r="F1099" i="45"/>
  <c r="F1100" i="45"/>
  <c r="F1101" i="45"/>
  <c r="F1102" i="45"/>
  <c r="F1103" i="45"/>
  <c r="F1104" i="45"/>
  <c r="F1105" i="45"/>
  <c r="F1106" i="45"/>
  <c r="F1107" i="45"/>
  <c r="F1108" i="45"/>
  <c r="F1109" i="45"/>
  <c r="F1110" i="45"/>
  <c r="F1111" i="45"/>
  <c r="F1112" i="45"/>
  <c r="F1113" i="45"/>
  <c r="F1114" i="45"/>
  <c r="F1115" i="45"/>
  <c r="F1116" i="45"/>
  <c r="F1117" i="45"/>
  <c r="F1118" i="45"/>
  <c r="F1119" i="45"/>
  <c r="F1120" i="45"/>
  <c r="F1121" i="45"/>
  <c r="F1122" i="45"/>
  <c r="F1123" i="45"/>
  <c r="F1124" i="45"/>
  <c r="F1125" i="45"/>
  <c r="F1126" i="45"/>
  <c r="F1127" i="45"/>
  <c r="F1128" i="45"/>
  <c r="F1129" i="45"/>
  <c r="F1130" i="45"/>
  <c r="F1131" i="45"/>
  <c r="F1132" i="45"/>
  <c r="F1133" i="45"/>
  <c r="F1134" i="45"/>
  <c r="F1135" i="45"/>
  <c r="F1136" i="45"/>
  <c r="F1137" i="45"/>
  <c r="F1138" i="45"/>
  <c r="F1139" i="45"/>
  <c r="F1140" i="45"/>
  <c r="F1141" i="45"/>
  <c r="F1142" i="45"/>
  <c r="F1143" i="45"/>
  <c r="F1144" i="45"/>
  <c r="F1145" i="45"/>
  <c r="F1146" i="45"/>
  <c r="F1147" i="45"/>
  <c r="F1148" i="45"/>
  <c r="F1149" i="45"/>
  <c r="F1150" i="45"/>
  <c r="F1151" i="45"/>
  <c r="F1152" i="45"/>
  <c r="F1153" i="45"/>
  <c r="F1154" i="45"/>
  <c r="F1155" i="45"/>
  <c r="F1156" i="45"/>
  <c r="F1157" i="45"/>
  <c r="F1158" i="45"/>
  <c r="F1159" i="45"/>
  <c r="F1160" i="45"/>
  <c r="F1161" i="45"/>
  <c r="F1162" i="45"/>
  <c r="F1163" i="45"/>
  <c r="F1164" i="45"/>
  <c r="F1165" i="45"/>
  <c r="F1166" i="45"/>
  <c r="F1167" i="45"/>
  <c r="F1168" i="45"/>
  <c r="F1169" i="45"/>
  <c r="F1170" i="45"/>
  <c r="F1171" i="45"/>
  <c r="F1172" i="45"/>
  <c r="F1173" i="45"/>
  <c r="F1174" i="45"/>
  <c r="F1175" i="45"/>
  <c r="F1176" i="45"/>
  <c r="F1177" i="45"/>
  <c r="F1178" i="45"/>
  <c r="F1179" i="45"/>
  <c r="F1180" i="45"/>
  <c r="F1181" i="45"/>
  <c r="F1182" i="45"/>
  <c r="F1183" i="45"/>
  <c r="F1184" i="45"/>
  <c r="F1185" i="45"/>
  <c r="F1186" i="45"/>
  <c r="F1187" i="45"/>
  <c r="F1188" i="45"/>
  <c r="F1189" i="45"/>
  <c r="F1190" i="45"/>
  <c r="F1191" i="45"/>
  <c r="F1192" i="45"/>
  <c r="F1193" i="45"/>
  <c r="F1194" i="45"/>
  <c r="F1195" i="45"/>
  <c r="F1196" i="45"/>
  <c r="F1197" i="45"/>
  <c r="F1198" i="45"/>
  <c r="F1199" i="45"/>
  <c r="F1200" i="45"/>
  <c r="F1201" i="45"/>
  <c r="F1202" i="45"/>
  <c r="F1203" i="45"/>
  <c r="F1204" i="45"/>
  <c r="F1205" i="45"/>
  <c r="F1206" i="45"/>
  <c r="F1207" i="45"/>
  <c r="F1208" i="45"/>
  <c r="F1209" i="45"/>
  <c r="F1210" i="45"/>
  <c r="F1211" i="45"/>
  <c r="F1212" i="45"/>
  <c r="F1213" i="45"/>
  <c r="F1214" i="45"/>
  <c r="F1215" i="45"/>
  <c r="F1216" i="45"/>
  <c r="F1217" i="45"/>
  <c r="F1218" i="45"/>
  <c r="F1219" i="45"/>
  <c r="F1220" i="45"/>
  <c r="F1221" i="45"/>
  <c r="F1222" i="45"/>
  <c r="F1223" i="45"/>
  <c r="F1224" i="45"/>
  <c r="F1225" i="45"/>
  <c r="F1226" i="45"/>
  <c r="F1227" i="45"/>
  <c r="F1228" i="45"/>
  <c r="F1229" i="45"/>
  <c r="F1230" i="45"/>
  <c r="F1231" i="45"/>
  <c r="F1232" i="45"/>
  <c r="F1233" i="45"/>
  <c r="F1234" i="45"/>
  <c r="F1235" i="45"/>
  <c r="F1236" i="45"/>
  <c r="F1237" i="45"/>
  <c r="F1238" i="45"/>
  <c r="F1239" i="45"/>
  <c r="F1240" i="45"/>
  <c r="F1241" i="45"/>
  <c r="F1242" i="45"/>
  <c r="F1243" i="45"/>
  <c r="F1244" i="45"/>
  <c r="F1245" i="45"/>
  <c r="F1246" i="45"/>
  <c r="F1247" i="45"/>
  <c r="F1248" i="45"/>
  <c r="F1249" i="45"/>
  <c r="F1250" i="45"/>
  <c r="F1251" i="45"/>
  <c r="F1252" i="45"/>
  <c r="F1253" i="45"/>
  <c r="F1254" i="45"/>
  <c r="F1255" i="45"/>
  <c r="F1256" i="45"/>
  <c r="F1257" i="45"/>
  <c r="F1258" i="45"/>
  <c r="F1259" i="45"/>
  <c r="F1260" i="45"/>
  <c r="F1261" i="45"/>
  <c r="F1262" i="45"/>
  <c r="F1263" i="45"/>
  <c r="F1264" i="45"/>
  <c r="F1265" i="45"/>
  <c r="F1266" i="45"/>
  <c r="F1267" i="45"/>
  <c r="F1268" i="45"/>
  <c r="F1269" i="45"/>
  <c r="F1270" i="45"/>
  <c r="F1271" i="45"/>
  <c r="F1272" i="45"/>
  <c r="F1273" i="45"/>
  <c r="F1274" i="45"/>
  <c r="F1275" i="45"/>
  <c r="F1276" i="45"/>
  <c r="F1277" i="45"/>
  <c r="F1278" i="45"/>
  <c r="F1279" i="45"/>
  <c r="F1280" i="45"/>
  <c r="F1281" i="45"/>
  <c r="F1282" i="45"/>
  <c r="F1283" i="45"/>
  <c r="F1284" i="45"/>
  <c r="F1285" i="45"/>
  <c r="F1286" i="45"/>
  <c r="F1287" i="45"/>
  <c r="F1288" i="45"/>
  <c r="F1289" i="45"/>
  <c r="F1290" i="45"/>
  <c r="F1291" i="45"/>
  <c r="F1292" i="45"/>
  <c r="F1293" i="45"/>
  <c r="F1294" i="45"/>
  <c r="F1295" i="45"/>
  <c r="F1296" i="45"/>
  <c r="F1297" i="45"/>
  <c r="F1298" i="45"/>
  <c r="F1299" i="45"/>
  <c r="F1300" i="45"/>
  <c r="F1301" i="45"/>
  <c r="F1302" i="45"/>
  <c r="F1303" i="45"/>
  <c r="F1304" i="45"/>
  <c r="F1305" i="45"/>
  <c r="F1306" i="45"/>
  <c r="F1307" i="45"/>
  <c r="F1308" i="45"/>
  <c r="F1309" i="45"/>
  <c r="F1310" i="45"/>
  <c r="F1311" i="45"/>
  <c r="F1312" i="45"/>
  <c r="F1313" i="45"/>
  <c r="F1314" i="45"/>
  <c r="F1315" i="45"/>
  <c r="F1316" i="45"/>
  <c r="F1317" i="45"/>
  <c r="F1318" i="45"/>
  <c r="F1319" i="45"/>
  <c r="F1320" i="45"/>
  <c r="F1321" i="45"/>
  <c r="F1322" i="45"/>
  <c r="F1323" i="45"/>
  <c r="F1324" i="45"/>
  <c r="F1325" i="45"/>
  <c r="F1326" i="45"/>
  <c r="F1327" i="45"/>
  <c r="F1328" i="45"/>
  <c r="F1329" i="45"/>
  <c r="F1330" i="45"/>
  <c r="F1331" i="45"/>
  <c r="F1332" i="45"/>
  <c r="F1333" i="45"/>
  <c r="F1334" i="45"/>
  <c r="F1335" i="45"/>
  <c r="F1336" i="45"/>
  <c r="F1337" i="45"/>
  <c r="F1338" i="45"/>
  <c r="F1339" i="45"/>
  <c r="F1340" i="45"/>
  <c r="F1341" i="45"/>
  <c r="F1342" i="45"/>
  <c r="F1343" i="45"/>
  <c r="F1344" i="45"/>
  <c r="F1345" i="45"/>
  <c r="F1346" i="45"/>
  <c r="F1347" i="45"/>
  <c r="F1348" i="45"/>
  <c r="F1349" i="45"/>
  <c r="F1350" i="45"/>
  <c r="F1351" i="45"/>
  <c r="F1352" i="45"/>
  <c r="F1353" i="45"/>
  <c r="F1354" i="45"/>
  <c r="F1355" i="45"/>
  <c r="F1356" i="45"/>
  <c r="F1357" i="45"/>
  <c r="F1358" i="45"/>
  <c r="F1359" i="45"/>
  <c r="F1360" i="45"/>
  <c r="F1361" i="45"/>
  <c r="F1362" i="45"/>
  <c r="F1363" i="45"/>
  <c r="F1364" i="45"/>
  <c r="F1365" i="45"/>
  <c r="F1366" i="45"/>
  <c r="F1367" i="45"/>
  <c r="F1368" i="45"/>
  <c r="F1369" i="45"/>
  <c r="F1370" i="45"/>
  <c r="F1371" i="45"/>
  <c r="F1372" i="45"/>
  <c r="F1373" i="45"/>
  <c r="F1374" i="45"/>
  <c r="F1375" i="45"/>
  <c r="F1376" i="45"/>
  <c r="F1377" i="45"/>
  <c r="F1378" i="45"/>
  <c r="F1379" i="45"/>
  <c r="F1380" i="45"/>
  <c r="F1381" i="45"/>
  <c r="F1382" i="45"/>
  <c r="F1383" i="45"/>
  <c r="F1384" i="45"/>
  <c r="F1385" i="45"/>
  <c r="F1386" i="45"/>
  <c r="F1387" i="45"/>
  <c r="F1388" i="45"/>
  <c r="F1389" i="45"/>
  <c r="F1390" i="45"/>
  <c r="F1391" i="45"/>
  <c r="F1392" i="45"/>
  <c r="F1393" i="45"/>
  <c r="F1394" i="45"/>
  <c r="F1395" i="45"/>
  <c r="F1396" i="45"/>
  <c r="F1397" i="45"/>
  <c r="F1398" i="45"/>
  <c r="F1399" i="45"/>
  <c r="F1400" i="45"/>
  <c r="F1401" i="45"/>
  <c r="F1402" i="45"/>
  <c r="F1403" i="45"/>
  <c r="F1404" i="45"/>
  <c r="F1405" i="45"/>
  <c r="F1406" i="45"/>
  <c r="F1407" i="45"/>
  <c r="F1408" i="45"/>
  <c r="F1409" i="45"/>
  <c r="F1410" i="45"/>
  <c r="F1411" i="45"/>
  <c r="F1412" i="45"/>
  <c r="F1413" i="45"/>
  <c r="F1414" i="45"/>
  <c r="F1415" i="45"/>
  <c r="F1416" i="45"/>
  <c r="F1417" i="45"/>
  <c r="F1418" i="45"/>
  <c r="F1419" i="45"/>
  <c r="F1420" i="45"/>
  <c r="F1421" i="45"/>
  <c r="F1422" i="45"/>
  <c r="F1423" i="45"/>
  <c r="F1424" i="45"/>
  <c r="F1425" i="45"/>
  <c r="F1426" i="45"/>
  <c r="F1427" i="45"/>
  <c r="F1428" i="45"/>
  <c r="F1429" i="45"/>
  <c r="F1430" i="45"/>
  <c r="F1431" i="45"/>
  <c r="F1432" i="45"/>
  <c r="F1433" i="45"/>
  <c r="F1434" i="45"/>
  <c r="F1435" i="45"/>
  <c r="F1436" i="45"/>
  <c r="F1437" i="45"/>
  <c r="F1438" i="45"/>
  <c r="F1439" i="45"/>
  <c r="F1440" i="45"/>
  <c r="F1441" i="45"/>
  <c r="F1442" i="45"/>
  <c r="F1443" i="45"/>
  <c r="F1444" i="45"/>
  <c r="F1445" i="45"/>
  <c r="F1446" i="45"/>
  <c r="F1447" i="45"/>
  <c r="F1448" i="45"/>
  <c r="F1449" i="45"/>
  <c r="F1450" i="45"/>
  <c r="F1451" i="45"/>
  <c r="F1452" i="45"/>
  <c r="F1453" i="45"/>
  <c r="F1454" i="45"/>
  <c r="F1455" i="45"/>
  <c r="F1456" i="45"/>
  <c r="F1457" i="45"/>
  <c r="F1458" i="45"/>
  <c r="F1459" i="45"/>
  <c r="F1460" i="45"/>
  <c r="F1461" i="45"/>
  <c r="F1462" i="45"/>
  <c r="F1463" i="45"/>
  <c r="F1464" i="45"/>
  <c r="F1465" i="45"/>
  <c r="F1466" i="45"/>
  <c r="F1467" i="45"/>
  <c r="F1468" i="45"/>
  <c r="F1469" i="45"/>
  <c r="F1470" i="45"/>
  <c r="F1471" i="45"/>
  <c r="F1472" i="45"/>
  <c r="F1473" i="45"/>
  <c r="F1474" i="45"/>
  <c r="F1475" i="45"/>
  <c r="F1476" i="45"/>
  <c r="F1477" i="45"/>
  <c r="F1478" i="45"/>
  <c r="F1479" i="45"/>
  <c r="F1480" i="45"/>
  <c r="F1481" i="45"/>
  <c r="F1482" i="45"/>
  <c r="F1483" i="45"/>
  <c r="F1484" i="45"/>
  <c r="F1485" i="45"/>
  <c r="F1486" i="45"/>
  <c r="F1487" i="45"/>
  <c r="F1488" i="45"/>
  <c r="F1489" i="45"/>
  <c r="F1490" i="45"/>
  <c r="F1491" i="45"/>
  <c r="F1492" i="45"/>
  <c r="F1493" i="45"/>
  <c r="F1494" i="45"/>
  <c r="F1495" i="45"/>
  <c r="F1496" i="45"/>
  <c r="F1497" i="45"/>
  <c r="F1498" i="45"/>
  <c r="F1499" i="45"/>
  <c r="F1500" i="45"/>
  <c r="F1501" i="45"/>
  <c r="F1502" i="45"/>
  <c r="F1503" i="45"/>
  <c r="F1504" i="45"/>
  <c r="F1505" i="45"/>
  <c r="F1506" i="45"/>
  <c r="F1507" i="45"/>
  <c r="F1508" i="45"/>
  <c r="F1509" i="45"/>
  <c r="F1510" i="45"/>
  <c r="F1511" i="45"/>
  <c r="F1512" i="45"/>
  <c r="F1513" i="45"/>
  <c r="F1514" i="45"/>
  <c r="F1515" i="45"/>
  <c r="F1516" i="45"/>
  <c r="F1517" i="45"/>
  <c r="F1518" i="45"/>
  <c r="F1519" i="45"/>
  <c r="F1520" i="45"/>
  <c r="F1521" i="45"/>
  <c r="F1522" i="45"/>
  <c r="F1523" i="45"/>
  <c r="F1524" i="45"/>
  <c r="F1525" i="45"/>
  <c r="F1526" i="45"/>
  <c r="F1527" i="45"/>
  <c r="F1528" i="45"/>
  <c r="F1529" i="45"/>
  <c r="F1530" i="45"/>
  <c r="F1531" i="45"/>
  <c r="F1532" i="45"/>
  <c r="F1533" i="45"/>
  <c r="F1534" i="45"/>
  <c r="F1535" i="45"/>
  <c r="F1536" i="45"/>
  <c r="F1537" i="45"/>
  <c r="F1538" i="45"/>
  <c r="F1539" i="45"/>
  <c r="F1540" i="45"/>
  <c r="F1541" i="45"/>
  <c r="F1542" i="45"/>
  <c r="F1543" i="45"/>
  <c r="F1544" i="45"/>
  <c r="F1545" i="45"/>
  <c r="F1546" i="45"/>
  <c r="F1547" i="45"/>
  <c r="F1548" i="45"/>
  <c r="F1549" i="45"/>
  <c r="F1550" i="45"/>
  <c r="F1551" i="45"/>
  <c r="F1552" i="45"/>
  <c r="F1553" i="45"/>
  <c r="F1554" i="45"/>
  <c r="F1555" i="45"/>
  <c r="F1556" i="45"/>
  <c r="F1557" i="45"/>
  <c r="F1558" i="45"/>
  <c r="F1559" i="45"/>
  <c r="F1560" i="45"/>
  <c r="F1561" i="45"/>
  <c r="F1562" i="45"/>
  <c r="F1563" i="45"/>
  <c r="F1564" i="45"/>
  <c r="F1565" i="45"/>
  <c r="F1566" i="45"/>
  <c r="F1567" i="45"/>
  <c r="F1568" i="45"/>
  <c r="F1569" i="45"/>
  <c r="F1570" i="45"/>
  <c r="F1571" i="45"/>
  <c r="F1572" i="45"/>
  <c r="F1573" i="45"/>
  <c r="F1574" i="45"/>
  <c r="F1575" i="45"/>
  <c r="F1576" i="45"/>
  <c r="F1577" i="45"/>
  <c r="F1578" i="45"/>
  <c r="F1579" i="45"/>
  <c r="F1580" i="45"/>
  <c r="F1581" i="45"/>
  <c r="F1582" i="45"/>
  <c r="F1583" i="45"/>
  <c r="F1584" i="45"/>
  <c r="F1585" i="45"/>
  <c r="F1586" i="45"/>
  <c r="F1587" i="45"/>
  <c r="F1588" i="45"/>
  <c r="F1589" i="45"/>
  <c r="F1590" i="45"/>
  <c r="F1591" i="45"/>
  <c r="F1592" i="45"/>
  <c r="F1593" i="45"/>
  <c r="F1594" i="45"/>
  <c r="F1595" i="45"/>
  <c r="F1596" i="45"/>
  <c r="F1597" i="45"/>
  <c r="F1598" i="45"/>
  <c r="F1599" i="45"/>
  <c r="F1600" i="45"/>
  <c r="F1601" i="45"/>
  <c r="F1602" i="45"/>
  <c r="F1603" i="45"/>
  <c r="F1604" i="45"/>
  <c r="F1605" i="45"/>
  <c r="F1606" i="45"/>
  <c r="F1607" i="45"/>
  <c r="F1608" i="45"/>
  <c r="F1609" i="45"/>
  <c r="F1610" i="45"/>
  <c r="F1611" i="45"/>
  <c r="F1612" i="45"/>
  <c r="F1613" i="45"/>
  <c r="F1614" i="45"/>
  <c r="F1615" i="45"/>
  <c r="F1616" i="45"/>
  <c r="F1617" i="45"/>
  <c r="F1618" i="45"/>
  <c r="F1619" i="45"/>
  <c r="F1620" i="45"/>
  <c r="F1621" i="45"/>
  <c r="F1622" i="45"/>
  <c r="F1623" i="45"/>
  <c r="F1624" i="45"/>
  <c r="F1625" i="45"/>
  <c r="F1626" i="45"/>
  <c r="F1627" i="45"/>
  <c r="F1628" i="45"/>
  <c r="F1629" i="45"/>
  <c r="F1630" i="45"/>
  <c r="F1631" i="45"/>
  <c r="F1632" i="45"/>
  <c r="F1633" i="45"/>
  <c r="F1634" i="45"/>
  <c r="F1635" i="45"/>
  <c r="F1636" i="45"/>
  <c r="F1637" i="45"/>
  <c r="F1638" i="45"/>
  <c r="F1639" i="45"/>
  <c r="F1640" i="45"/>
  <c r="F1641" i="45"/>
  <c r="F1642" i="45"/>
  <c r="F1643" i="45"/>
  <c r="F1644" i="45"/>
  <c r="F1645" i="45"/>
  <c r="F1646" i="45"/>
  <c r="F1647" i="45"/>
  <c r="F1648" i="45"/>
  <c r="F1649" i="45"/>
  <c r="F1650" i="45"/>
  <c r="F1651" i="45"/>
  <c r="F1652" i="45"/>
  <c r="F1653" i="45"/>
  <c r="F1654" i="45"/>
  <c r="F1655" i="45"/>
  <c r="F1656" i="45"/>
  <c r="F1657" i="45"/>
  <c r="F1658" i="45"/>
  <c r="F1659" i="45"/>
  <c r="F1660" i="45"/>
  <c r="F1661" i="45"/>
  <c r="F1662" i="45"/>
  <c r="F1663" i="45"/>
  <c r="F1664" i="45"/>
  <c r="F1665" i="45"/>
  <c r="F1666" i="45"/>
  <c r="F1667" i="45"/>
  <c r="F1668" i="45"/>
  <c r="F1669" i="45"/>
  <c r="F1670" i="45"/>
  <c r="F1671" i="45"/>
  <c r="F1672" i="45"/>
  <c r="F1673" i="45"/>
  <c r="F1674" i="45"/>
  <c r="F1675" i="45"/>
  <c r="F1676" i="45"/>
  <c r="F1677" i="45"/>
  <c r="F1678" i="45"/>
  <c r="F1679" i="45"/>
  <c r="F1680" i="45"/>
  <c r="F1681" i="45"/>
  <c r="F1682" i="45"/>
  <c r="F1683" i="45"/>
  <c r="F1684" i="45"/>
  <c r="F1685" i="45"/>
  <c r="F1686" i="45"/>
  <c r="F1687" i="45"/>
  <c r="F1688" i="45"/>
  <c r="F1689" i="45"/>
  <c r="F1690" i="45"/>
  <c r="F1691" i="45"/>
  <c r="F1692" i="45"/>
  <c r="F1693" i="45"/>
  <c r="F1694" i="45"/>
  <c r="F1695" i="45"/>
  <c r="F1696" i="45"/>
  <c r="F1697" i="45"/>
  <c r="F1698" i="45"/>
  <c r="F1699" i="45"/>
  <c r="F1700" i="45"/>
  <c r="F1701" i="45"/>
  <c r="F1702" i="45"/>
  <c r="F1703" i="45"/>
  <c r="F1704" i="45"/>
  <c r="F1705" i="45"/>
  <c r="F1706" i="45"/>
  <c r="F1707" i="45"/>
  <c r="F1708" i="45"/>
  <c r="F1709" i="45"/>
  <c r="F1710" i="45"/>
  <c r="F1711" i="45"/>
  <c r="F1712" i="45"/>
  <c r="F1713" i="45"/>
  <c r="F1714" i="45"/>
  <c r="F1715" i="45"/>
  <c r="F1716" i="45"/>
  <c r="F1717" i="45"/>
  <c r="F1718" i="45"/>
  <c r="F1719" i="45"/>
  <c r="F1720" i="45"/>
  <c r="F1721" i="45"/>
  <c r="F1722" i="45"/>
  <c r="F1723" i="45"/>
  <c r="F1724" i="45"/>
  <c r="F1725" i="45"/>
  <c r="F1726" i="45"/>
  <c r="F1727" i="45"/>
  <c r="F1728" i="45"/>
  <c r="F1729" i="45"/>
  <c r="F1730" i="45"/>
  <c r="F1731" i="45"/>
  <c r="F1732" i="45"/>
  <c r="F1733" i="45"/>
  <c r="F1734" i="45"/>
  <c r="F1735" i="45"/>
  <c r="F1736" i="45"/>
  <c r="F1737" i="45"/>
  <c r="F1738" i="45"/>
  <c r="F1739" i="45"/>
  <c r="F1740" i="45"/>
  <c r="F1741" i="45"/>
  <c r="F1742" i="45"/>
  <c r="F1743" i="45"/>
  <c r="F1744" i="45"/>
  <c r="F1745" i="45"/>
  <c r="F1746" i="45"/>
  <c r="F1747" i="45"/>
  <c r="F1748" i="45"/>
  <c r="F1749" i="45"/>
  <c r="F1750" i="45"/>
  <c r="F1751" i="45"/>
  <c r="F1752" i="45"/>
  <c r="F1753" i="45"/>
  <c r="F1754" i="45"/>
  <c r="F1755" i="45"/>
  <c r="F1756" i="45"/>
  <c r="F1757" i="45"/>
  <c r="F1758" i="45"/>
  <c r="F1759" i="45"/>
  <c r="F1760" i="45"/>
  <c r="F1761" i="45"/>
  <c r="F1762" i="45"/>
  <c r="F1763" i="45"/>
  <c r="F1764" i="45"/>
  <c r="F1765" i="45"/>
  <c r="F1766" i="45"/>
  <c r="F1767" i="45"/>
  <c r="F1768" i="45"/>
  <c r="F1769" i="45"/>
  <c r="F1770" i="45"/>
  <c r="F1771" i="45"/>
  <c r="F1772" i="45"/>
  <c r="F1773" i="45"/>
  <c r="F1774" i="45"/>
  <c r="F1775" i="45"/>
  <c r="F1776" i="45"/>
  <c r="F1777" i="45"/>
  <c r="F1778" i="45"/>
  <c r="F1779" i="45"/>
  <c r="F1780" i="45"/>
  <c r="F1781" i="45"/>
  <c r="F1782" i="45"/>
  <c r="F1783" i="45"/>
  <c r="F1784" i="45"/>
  <c r="F1785" i="45"/>
  <c r="F1786" i="45"/>
  <c r="F1787" i="45"/>
  <c r="F1788" i="45"/>
  <c r="F1789" i="45"/>
  <c r="F1790" i="45"/>
  <c r="F1791" i="45"/>
  <c r="F1792" i="45"/>
  <c r="F1793" i="45"/>
  <c r="F1794" i="45"/>
  <c r="F1795" i="45"/>
  <c r="F1796" i="45"/>
  <c r="F1797" i="45"/>
  <c r="F1798" i="45"/>
  <c r="F1799" i="45"/>
  <c r="F1800" i="45"/>
  <c r="F1801" i="45"/>
  <c r="F1802" i="45"/>
  <c r="F1803" i="45"/>
  <c r="F1804" i="45"/>
  <c r="F1805" i="45"/>
  <c r="F1806" i="45"/>
  <c r="F1807" i="45"/>
  <c r="F1808" i="45"/>
  <c r="F1809" i="45"/>
  <c r="F1810" i="45"/>
  <c r="F1811" i="45"/>
  <c r="F1812" i="45"/>
  <c r="F1813" i="45"/>
  <c r="F1814" i="45"/>
  <c r="F1815" i="45"/>
  <c r="F1816" i="45"/>
  <c r="F1817" i="45"/>
  <c r="F1818" i="45"/>
  <c r="F1819" i="45"/>
  <c r="F1820" i="45"/>
  <c r="F1821" i="45"/>
  <c r="F1822" i="45"/>
  <c r="F1823" i="45"/>
  <c r="F1824" i="45"/>
  <c r="F1825" i="45"/>
  <c r="F1826" i="45"/>
  <c r="F1827" i="45"/>
  <c r="F1828" i="45"/>
  <c r="F1829" i="45"/>
  <c r="F1830" i="45"/>
  <c r="F1831" i="45"/>
  <c r="F1832" i="45"/>
  <c r="F1833" i="45"/>
  <c r="F1834" i="45"/>
  <c r="F1835" i="45"/>
  <c r="F1836" i="45"/>
  <c r="F1837" i="45"/>
  <c r="F1838" i="45"/>
  <c r="F1839" i="45"/>
  <c r="F1840" i="45"/>
  <c r="F1841" i="45"/>
  <c r="F1842" i="45"/>
  <c r="F1843" i="45"/>
  <c r="F1844" i="45"/>
  <c r="F1845" i="45"/>
  <c r="F1846" i="45"/>
  <c r="F1847" i="45"/>
  <c r="F1848" i="45"/>
  <c r="F1849" i="45"/>
  <c r="F1850" i="45"/>
  <c r="F1851" i="45"/>
  <c r="F1852" i="45"/>
  <c r="F1853" i="45"/>
  <c r="F1854" i="45"/>
  <c r="F1855" i="45"/>
  <c r="F1856" i="45"/>
  <c r="F1857" i="45"/>
  <c r="F1858" i="45"/>
  <c r="F1859" i="45"/>
  <c r="F1860" i="45"/>
  <c r="F1861" i="45"/>
  <c r="F1862" i="45"/>
  <c r="F1863" i="45"/>
  <c r="F1864" i="45"/>
  <c r="F1865" i="45"/>
  <c r="F1866" i="45"/>
  <c r="F1867" i="45"/>
  <c r="F1868" i="45"/>
  <c r="F1869" i="45"/>
  <c r="F1870" i="45"/>
  <c r="F1871" i="45"/>
  <c r="F1872" i="45"/>
  <c r="F1873" i="45"/>
  <c r="F1874" i="45"/>
  <c r="F1875" i="45"/>
  <c r="F1876" i="45"/>
  <c r="F1877" i="45"/>
  <c r="F1878" i="45"/>
  <c r="F1879" i="45"/>
  <c r="F1880" i="45"/>
  <c r="F1881" i="45"/>
  <c r="F1882" i="45"/>
  <c r="F1883" i="45"/>
  <c r="F1884" i="45"/>
  <c r="F1885" i="45"/>
  <c r="F1886" i="45"/>
  <c r="F1887" i="45"/>
  <c r="F1888" i="45"/>
  <c r="F1889" i="45"/>
  <c r="F1890" i="45"/>
  <c r="F1891" i="45"/>
  <c r="F1892" i="45"/>
  <c r="F1893" i="45"/>
  <c r="F1894" i="45"/>
  <c r="F1895" i="45"/>
  <c r="F1896" i="45"/>
  <c r="F1897" i="45"/>
  <c r="F1898" i="45"/>
  <c r="F1899" i="45"/>
  <c r="F1900" i="45"/>
  <c r="F1901" i="45"/>
  <c r="F1902" i="45"/>
  <c r="F1903" i="45"/>
  <c r="F1904" i="45"/>
  <c r="F1905" i="45"/>
  <c r="F1906" i="45"/>
  <c r="F1907" i="45"/>
  <c r="F1908" i="45"/>
  <c r="F1909" i="45"/>
  <c r="F1910" i="45"/>
  <c r="F1911" i="45"/>
  <c r="F1912" i="45"/>
  <c r="F1913" i="45"/>
  <c r="F1914" i="45"/>
  <c r="F1915" i="45"/>
  <c r="F1916" i="45"/>
  <c r="F1917" i="45"/>
  <c r="F1918" i="45"/>
  <c r="F1919" i="45"/>
  <c r="F1920" i="45"/>
  <c r="F1921" i="45"/>
  <c r="F1922" i="45"/>
  <c r="F1923" i="45"/>
  <c r="F1924" i="45"/>
  <c r="F1925" i="45"/>
  <c r="F1926" i="45"/>
  <c r="F1927" i="45"/>
  <c r="F1928" i="45"/>
  <c r="F1929" i="45"/>
  <c r="F1930" i="45"/>
  <c r="F1931" i="45"/>
  <c r="F1932" i="45"/>
  <c r="F1933" i="45"/>
  <c r="F1934" i="45"/>
  <c r="F1935" i="45"/>
  <c r="F1936" i="45"/>
  <c r="F1937" i="45"/>
  <c r="F1938" i="45"/>
  <c r="F1939" i="45"/>
  <c r="F1940" i="45"/>
  <c r="F1941" i="45"/>
  <c r="F1942" i="45"/>
  <c r="F1943" i="45"/>
  <c r="F1944" i="45"/>
  <c r="F1945" i="45"/>
  <c r="F1946" i="45"/>
  <c r="F1947" i="45"/>
  <c r="F1948" i="45"/>
  <c r="F1949" i="45"/>
  <c r="F1950" i="45"/>
  <c r="F1951" i="45"/>
  <c r="F1952" i="45"/>
  <c r="F1953" i="45"/>
  <c r="F1954" i="45"/>
  <c r="F1955" i="45"/>
  <c r="F1956" i="45"/>
  <c r="F1957" i="45"/>
  <c r="F1958" i="45"/>
  <c r="F1959" i="45"/>
  <c r="F1960" i="45"/>
  <c r="F1961" i="45"/>
  <c r="F1962" i="45"/>
  <c r="F1963" i="45"/>
  <c r="F1964" i="45"/>
  <c r="F1965" i="45"/>
  <c r="F1966" i="45"/>
  <c r="F1967" i="45"/>
  <c r="F1968" i="45"/>
  <c r="F1969" i="45"/>
  <c r="F1970" i="45"/>
  <c r="F1971" i="45"/>
  <c r="F1972" i="45"/>
  <c r="F1973" i="45"/>
  <c r="F1974" i="45"/>
  <c r="F1975" i="45"/>
  <c r="F1976" i="45"/>
  <c r="F1977" i="45"/>
  <c r="F1978" i="45"/>
  <c r="F1979" i="45"/>
  <c r="F1980" i="45"/>
  <c r="F1981" i="45"/>
  <c r="F1982" i="45"/>
  <c r="F1983" i="45"/>
  <c r="F1984" i="45"/>
  <c r="F1985" i="45"/>
  <c r="F1986" i="45"/>
  <c r="F1987" i="45"/>
  <c r="F1988" i="45"/>
  <c r="F1989" i="45"/>
  <c r="F1990" i="45"/>
  <c r="F1991" i="45"/>
  <c r="F1992" i="45"/>
  <c r="F1993" i="45"/>
  <c r="F1994" i="45"/>
  <c r="F1995" i="45"/>
  <c r="F1996" i="45"/>
  <c r="F1997" i="45"/>
  <c r="F1998" i="45"/>
  <c r="F1999" i="45"/>
  <c r="F2000" i="45"/>
  <c r="F2001" i="45"/>
  <c r="F2002" i="45"/>
  <c r="F2003" i="45"/>
  <c r="F2004" i="45"/>
  <c r="F2005" i="45"/>
  <c r="F2006" i="45"/>
  <c r="F2007" i="45"/>
  <c r="F2008" i="45"/>
  <c r="F2009" i="45"/>
  <c r="F2010" i="45"/>
  <c r="F2011" i="45"/>
  <c r="F2012" i="45"/>
  <c r="F2013" i="45"/>
  <c r="F2014" i="45"/>
  <c r="F2015" i="45"/>
  <c r="F2016" i="45"/>
  <c r="F2017" i="45"/>
  <c r="F2018" i="45"/>
  <c r="F2019" i="45"/>
  <c r="F2020" i="45"/>
  <c r="F2021" i="45"/>
  <c r="F2022" i="45"/>
  <c r="F2023" i="45"/>
  <c r="F2024" i="45"/>
  <c r="F2025" i="45"/>
  <c r="F2026" i="45"/>
  <c r="F2027" i="45"/>
  <c r="F2028" i="45"/>
  <c r="F2029" i="45"/>
  <c r="F2030" i="45"/>
  <c r="F2031" i="45"/>
  <c r="F2032" i="45"/>
  <c r="F2033" i="45"/>
  <c r="F2034" i="45"/>
  <c r="F2035" i="45"/>
  <c r="F2036" i="45"/>
  <c r="F2037" i="45"/>
  <c r="F2038" i="45"/>
  <c r="F2039" i="45"/>
  <c r="F2040" i="45"/>
  <c r="F2041" i="45"/>
  <c r="F2042" i="45"/>
  <c r="F2043" i="45"/>
  <c r="F2044" i="45"/>
  <c r="F2045" i="45"/>
  <c r="F2046" i="45"/>
  <c r="F2047" i="45"/>
  <c r="F2048" i="45"/>
  <c r="F2049" i="45"/>
  <c r="F2050" i="45"/>
  <c r="F2051" i="45"/>
  <c r="F2052" i="45"/>
  <c r="F2053" i="45"/>
  <c r="F2054" i="45"/>
  <c r="F2055" i="45"/>
  <c r="F2056" i="45"/>
  <c r="F2057" i="45"/>
  <c r="F2058" i="45"/>
  <c r="F2059" i="45"/>
  <c r="F2060" i="45"/>
  <c r="F2061" i="45"/>
  <c r="F2062" i="45"/>
  <c r="F2063" i="45"/>
  <c r="F2064" i="45"/>
  <c r="F2065" i="45"/>
  <c r="F2066" i="45"/>
  <c r="F2067" i="45"/>
  <c r="F2068" i="45"/>
  <c r="F2069" i="45"/>
  <c r="F2070" i="45"/>
  <c r="F2071" i="45"/>
  <c r="F2072" i="45"/>
  <c r="F2073" i="45"/>
  <c r="F2074" i="45"/>
  <c r="F2075" i="45"/>
  <c r="F2076" i="45"/>
  <c r="F2077" i="45"/>
  <c r="F2078" i="45"/>
  <c r="F2079" i="45"/>
  <c r="F2080" i="45"/>
  <c r="F2081" i="45"/>
  <c r="F2082" i="45"/>
  <c r="F2083" i="45"/>
  <c r="F2084" i="45"/>
  <c r="F2085" i="45"/>
  <c r="F2086" i="45"/>
  <c r="F2087" i="45"/>
  <c r="F2088" i="45"/>
  <c r="F2089" i="45"/>
  <c r="F2090" i="45"/>
  <c r="F2091" i="45"/>
  <c r="F2092" i="45"/>
  <c r="F2093" i="45"/>
  <c r="F2094" i="45"/>
  <c r="F2095" i="45"/>
  <c r="F2096" i="45"/>
  <c r="F2097" i="45"/>
  <c r="F2098" i="45"/>
  <c r="F2099" i="45"/>
  <c r="F2100" i="45"/>
  <c r="F2101" i="45"/>
  <c r="F2102" i="45"/>
  <c r="F2103" i="45"/>
  <c r="F2104" i="45"/>
  <c r="F2105" i="45"/>
  <c r="F2106" i="45"/>
  <c r="F2107" i="45"/>
  <c r="F2108" i="45"/>
  <c r="F2109" i="45"/>
  <c r="F2110" i="45"/>
  <c r="F2111" i="45"/>
  <c r="F2112" i="45"/>
  <c r="F2113" i="45"/>
  <c r="F2114" i="45"/>
  <c r="F2115" i="45"/>
  <c r="F2116" i="45"/>
  <c r="F2117" i="45"/>
  <c r="F2118" i="45"/>
  <c r="F2119" i="45"/>
  <c r="F2120" i="45"/>
  <c r="F2121" i="45"/>
  <c r="F2122" i="45"/>
  <c r="F2123" i="45"/>
  <c r="F2124" i="45"/>
  <c r="F2125" i="45"/>
  <c r="F2126" i="45"/>
  <c r="F2127" i="45"/>
  <c r="F2128" i="45"/>
  <c r="F2129" i="45"/>
  <c r="F2130" i="45"/>
  <c r="F2131" i="45"/>
  <c r="F2132" i="45"/>
  <c r="F2133" i="45"/>
  <c r="F2134" i="45"/>
  <c r="F2135" i="45"/>
  <c r="F2136" i="45"/>
  <c r="F2137" i="45"/>
  <c r="F2138" i="45"/>
  <c r="F2139" i="45"/>
  <c r="F2140" i="45"/>
  <c r="F2141" i="45"/>
  <c r="F2142" i="45"/>
  <c r="F2143" i="45"/>
  <c r="F2144" i="45"/>
  <c r="F2145" i="45"/>
  <c r="F2146" i="45"/>
  <c r="F2147" i="45"/>
  <c r="F2148" i="45"/>
  <c r="F2149" i="45"/>
  <c r="F2150" i="45"/>
  <c r="F2151" i="45"/>
  <c r="F2152" i="45"/>
  <c r="F2153" i="45"/>
  <c r="F2154" i="45"/>
  <c r="F2155" i="45"/>
  <c r="F2156" i="45"/>
  <c r="F2157" i="45"/>
  <c r="F2158" i="45"/>
  <c r="F2159" i="45"/>
  <c r="F2160" i="45"/>
  <c r="F2161" i="45"/>
  <c r="F2162" i="45"/>
  <c r="F2163" i="45"/>
  <c r="F2164" i="45"/>
  <c r="F2165" i="45"/>
  <c r="F2166" i="45"/>
  <c r="F2167" i="45"/>
  <c r="F2168" i="45"/>
  <c r="F2169" i="45"/>
  <c r="F2170" i="45"/>
  <c r="F2171" i="45"/>
  <c r="F2172" i="45"/>
  <c r="F2173" i="45"/>
  <c r="F2174" i="45"/>
  <c r="F2175" i="45"/>
  <c r="F2176" i="45"/>
  <c r="F2177" i="45"/>
  <c r="F2178" i="45"/>
  <c r="F2179" i="45"/>
  <c r="F2180" i="45"/>
  <c r="F2181" i="45"/>
  <c r="F2182" i="45"/>
  <c r="F2183" i="45"/>
  <c r="F2184" i="45"/>
  <c r="F2185" i="45"/>
  <c r="F2186" i="45"/>
  <c r="F2187" i="45"/>
  <c r="F2188" i="45"/>
  <c r="F2189" i="45"/>
  <c r="F2190" i="45"/>
  <c r="F2191" i="45"/>
  <c r="F2192" i="45"/>
  <c r="F2193" i="45"/>
  <c r="F2194" i="45"/>
  <c r="F2195" i="45"/>
  <c r="F2196" i="45"/>
  <c r="F2197" i="45"/>
  <c r="F2198" i="45"/>
  <c r="F2199" i="45"/>
  <c r="F2200" i="45"/>
  <c r="F2201" i="45"/>
  <c r="F2202" i="45"/>
  <c r="F2203" i="45"/>
  <c r="F2204" i="45"/>
  <c r="F2205" i="45"/>
  <c r="F2206" i="45"/>
  <c r="F2207" i="45"/>
  <c r="F2208" i="45"/>
  <c r="F2209" i="45"/>
  <c r="F2210" i="45"/>
  <c r="F2211" i="45"/>
  <c r="F2212" i="45"/>
  <c r="F2213" i="45"/>
  <c r="F2214" i="45"/>
  <c r="F2215" i="45"/>
  <c r="F2216" i="45"/>
  <c r="F2217" i="45"/>
  <c r="F2218" i="45"/>
  <c r="F2219" i="45"/>
  <c r="F2220" i="45"/>
  <c r="F2221" i="45"/>
  <c r="F2222" i="45"/>
  <c r="F2223" i="45"/>
  <c r="F2224" i="45"/>
  <c r="F2225" i="45"/>
  <c r="F2226" i="45"/>
  <c r="F2227" i="45"/>
  <c r="F2228" i="45"/>
  <c r="F2229" i="45"/>
  <c r="F2230" i="45"/>
  <c r="F2231" i="45"/>
  <c r="F2232" i="45"/>
  <c r="F2233" i="45"/>
  <c r="F2234" i="45"/>
  <c r="F2235" i="45"/>
  <c r="F2236" i="45"/>
  <c r="F2237" i="45"/>
  <c r="F2238" i="45"/>
  <c r="F2239" i="45"/>
  <c r="F2240" i="45"/>
  <c r="F2241" i="45"/>
  <c r="F2242" i="45"/>
  <c r="F2243" i="45"/>
  <c r="F2244" i="45"/>
  <c r="F2245" i="45"/>
  <c r="F2246" i="45"/>
  <c r="F2247" i="45"/>
  <c r="F2248" i="45"/>
  <c r="F2249" i="45"/>
  <c r="F2250" i="45"/>
  <c r="F2251" i="45"/>
  <c r="F2252" i="45"/>
  <c r="F2253" i="45"/>
  <c r="F2254" i="45"/>
  <c r="F2255" i="45"/>
  <c r="F2256" i="45"/>
  <c r="F2257" i="45"/>
  <c r="F2258" i="45"/>
  <c r="F2259" i="45"/>
  <c r="F2260" i="45"/>
  <c r="F2261" i="45"/>
  <c r="F2262" i="45"/>
  <c r="F2263" i="45"/>
  <c r="F2264" i="45"/>
  <c r="F2265" i="45"/>
  <c r="F2266" i="45"/>
  <c r="F2267" i="45"/>
  <c r="F2268" i="45"/>
  <c r="F2269" i="45"/>
  <c r="F2270" i="45"/>
  <c r="F2271" i="45"/>
  <c r="F2272" i="45"/>
  <c r="F2273" i="45"/>
  <c r="F2274" i="45"/>
  <c r="F2275" i="45"/>
  <c r="F2276" i="45"/>
  <c r="F2277" i="45"/>
  <c r="F2278" i="45"/>
  <c r="F2279" i="45"/>
  <c r="F2280" i="45"/>
  <c r="F2281" i="45"/>
  <c r="F2282" i="45"/>
  <c r="F2283" i="45"/>
  <c r="F2284" i="45"/>
  <c r="F2285" i="45"/>
  <c r="F2286" i="45"/>
  <c r="F2287" i="45"/>
  <c r="F2288" i="45"/>
  <c r="F2289" i="45"/>
  <c r="F2290" i="45"/>
  <c r="F2291" i="45"/>
  <c r="F2292" i="45"/>
  <c r="F2293" i="45"/>
  <c r="F2294" i="45"/>
  <c r="F2295" i="45"/>
  <c r="F2296" i="45"/>
  <c r="F2297" i="45"/>
  <c r="F2298" i="45"/>
  <c r="F2299" i="45"/>
  <c r="F2300" i="45"/>
  <c r="F2301" i="45"/>
  <c r="F2302" i="45"/>
  <c r="F2303" i="45"/>
  <c r="F2304" i="45"/>
  <c r="F2305" i="45"/>
  <c r="F2306" i="45"/>
  <c r="F2307" i="45"/>
  <c r="F2308" i="45"/>
  <c r="F2309" i="45"/>
  <c r="F2310" i="45"/>
  <c r="F2311" i="45"/>
  <c r="F2312" i="45"/>
  <c r="F2313" i="45"/>
  <c r="F2314" i="45"/>
  <c r="F2315" i="45"/>
  <c r="F2316" i="45"/>
  <c r="F2317" i="45"/>
  <c r="F2318" i="45"/>
  <c r="F2319" i="45"/>
  <c r="F2320" i="45"/>
  <c r="F2321" i="45"/>
  <c r="F2322" i="45"/>
  <c r="F2323" i="45"/>
  <c r="F2324" i="45"/>
  <c r="F2325" i="45"/>
  <c r="F2326" i="45"/>
  <c r="F2327" i="45"/>
  <c r="F2328" i="45"/>
  <c r="F2329" i="45"/>
  <c r="F2330" i="45"/>
  <c r="F2331" i="45"/>
  <c r="F2332" i="45"/>
  <c r="F2333" i="45"/>
  <c r="F2334" i="45"/>
  <c r="F2335" i="45"/>
  <c r="F2336" i="45"/>
  <c r="F2337" i="45"/>
  <c r="F2338" i="45"/>
  <c r="F2339" i="45"/>
  <c r="F2340" i="45"/>
  <c r="F2341" i="45"/>
  <c r="F2342" i="45"/>
  <c r="F2343" i="45"/>
  <c r="F2344" i="45"/>
  <c r="F2345" i="45"/>
  <c r="F2346" i="45"/>
  <c r="F2347" i="45"/>
  <c r="F2348" i="45"/>
  <c r="F2349" i="45"/>
  <c r="F2350" i="45"/>
  <c r="F2351" i="45"/>
  <c r="F2352" i="45"/>
  <c r="F2353" i="45"/>
  <c r="F2354" i="45"/>
  <c r="F2355" i="45"/>
  <c r="F2356" i="45"/>
  <c r="F2357" i="45"/>
  <c r="F2358" i="45"/>
  <c r="F2359" i="45"/>
  <c r="F2360" i="45"/>
  <c r="F2361" i="45"/>
  <c r="F2362" i="45"/>
  <c r="F2363" i="45"/>
  <c r="F2364" i="45"/>
  <c r="F2365" i="45"/>
  <c r="F2366" i="45"/>
  <c r="F2367" i="45"/>
  <c r="F2368" i="45"/>
  <c r="F2369" i="45"/>
  <c r="F2370" i="45"/>
  <c r="F2371" i="45"/>
  <c r="F2372" i="45"/>
  <c r="F2373" i="45"/>
  <c r="F2374" i="45"/>
  <c r="F2375" i="45"/>
  <c r="F2376" i="45"/>
  <c r="F2377" i="45"/>
  <c r="F2378" i="45"/>
  <c r="F2379" i="45"/>
  <c r="F2380" i="45"/>
  <c r="F2381" i="45"/>
  <c r="F2382" i="45"/>
  <c r="F2383" i="45"/>
  <c r="F2384" i="45"/>
  <c r="F2385" i="45"/>
  <c r="F2386" i="45"/>
  <c r="F2387" i="45"/>
  <c r="F2388" i="45"/>
  <c r="F2389" i="45"/>
  <c r="F2390" i="45"/>
  <c r="F2391" i="45"/>
  <c r="F2392" i="45"/>
  <c r="F2393" i="45"/>
  <c r="F2394" i="45"/>
  <c r="F2395" i="45"/>
  <c r="F2396" i="45"/>
  <c r="F2397" i="45"/>
  <c r="F2398" i="45"/>
  <c r="F2399" i="45"/>
  <c r="F2400" i="45"/>
  <c r="F2401" i="45"/>
  <c r="F2402" i="45"/>
  <c r="F2403" i="45"/>
  <c r="F2404" i="45"/>
  <c r="F2405" i="45"/>
  <c r="F2406" i="45"/>
  <c r="F2407" i="45"/>
  <c r="F2408" i="45"/>
  <c r="F2409" i="45"/>
  <c r="F2410" i="45"/>
  <c r="F2411" i="45"/>
  <c r="F2412" i="45"/>
  <c r="F2413" i="45"/>
  <c r="F2414" i="45"/>
  <c r="F2415" i="45"/>
  <c r="F2416" i="45"/>
  <c r="F2417" i="45"/>
  <c r="F2418" i="45"/>
  <c r="F2419" i="45"/>
  <c r="F2420" i="45"/>
  <c r="F2421" i="45"/>
  <c r="F2422" i="45"/>
  <c r="F2423" i="45"/>
  <c r="F2424" i="45"/>
  <c r="F2425" i="45"/>
  <c r="F2426" i="45"/>
  <c r="F2427" i="45"/>
  <c r="F2428" i="45"/>
  <c r="F2429" i="45"/>
  <c r="F2430" i="45"/>
  <c r="F2431" i="45"/>
  <c r="F2432" i="45"/>
  <c r="F2433" i="45"/>
  <c r="F2434" i="45"/>
  <c r="F2435" i="45"/>
  <c r="F2436" i="45"/>
  <c r="F2437" i="45"/>
  <c r="F2438" i="45"/>
  <c r="F2439" i="45"/>
  <c r="F2440" i="45"/>
  <c r="F2441" i="45"/>
  <c r="F2442" i="45"/>
  <c r="F2443" i="45"/>
  <c r="F2444" i="45"/>
  <c r="F2445" i="45"/>
  <c r="F2446" i="45"/>
  <c r="F2447" i="45"/>
  <c r="F2448" i="45"/>
  <c r="F2449" i="45"/>
  <c r="F2450" i="45"/>
  <c r="F2451" i="45"/>
  <c r="F2452" i="45"/>
  <c r="F2453" i="45"/>
  <c r="F2454" i="45"/>
  <c r="F2455" i="45"/>
  <c r="F2456" i="45"/>
  <c r="F2457" i="45"/>
  <c r="F2458" i="45"/>
  <c r="F2459" i="45"/>
  <c r="F2460" i="45"/>
  <c r="F2461" i="45"/>
  <c r="F2462" i="45"/>
  <c r="F2463" i="45"/>
  <c r="F2464" i="45"/>
  <c r="F2465" i="45"/>
  <c r="F2466" i="45"/>
  <c r="F2467" i="45"/>
  <c r="F2468" i="45"/>
  <c r="F2469" i="45"/>
  <c r="F2470" i="45"/>
  <c r="F2471" i="45"/>
  <c r="F2472" i="45"/>
  <c r="F2473" i="45"/>
  <c r="F2474" i="45"/>
  <c r="F2475" i="45"/>
  <c r="F2476" i="45"/>
  <c r="F2477" i="45"/>
  <c r="F2478" i="45"/>
  <c r="F2479" i="45"/>
  <c r="F2480" i="45"/>
  <c r="F2481" i="45"/>
  <c r="F2482" i="45"/>
  <c r="F2483" i="45"/>
  <c r="F2484" i="45"/>
  <c r="F2485" i="45"/>
  <c r="F2486" i="45"/>
  <c r="F2487" i="45"/>
  <c r="F2488" i="45"/>
  <c r="F2489" i="45"/>
  <c r="F2490" i="45"/>
  <c r="F2491" i="45"/>
  <c r="F2492" i="45"/>
  <c r="F2493" i="45"/>
  <c r="F2494" i="45"/>
  <c r="F2495" i="45"/>
  <c r="F2496" i="45"/>
  <c r="F2497" i="45"/>
  <c r="F2498" i="45"/>
  <c r="F2499" i="45"/>
  <c r="F2500" i="45"/>
  <c r="F2501" i="45"/>
  <c r="F2502" i="45"/>
  <c r="F2503" i="45"/>
  <c r="F2504" i="45"/>
  <c r="F2505" i="45"/>
  <c r="F2506" i="45"/>
  <c r="F2507" i="45"/>
  <c r="F2508" i="45"/>
  <c r="F2509" i="45"/>
  <c r="F2510" i="45"/>
  <c r="F2511" i="45"/>
  <c r="F2512" i="45"/>
  <c r="F2513" i="45"/>
  <c r="F2514" i="45"/>
  <c r="F2515" i="45"/>
  <c r="F2516" i="45"/>
  <c r="F2517" i="45"/>
  <c r="F2518" i="45"/>
  <c r="F2519" i="45"/>
  <c r="F2520" i="45"/>
  <c r="F2521" i="45"/>
  <c r="F2522" i="45"/>
  <c r="F2523" i="45"/>
  <c r="F2524" i="45"/>
  <c r="F2525" i="45"/>
  <c r="F2526" i="45"/>
  <c r="F2527" i="45"/>
  <c r="F2528" i="45"/>
  <c r="F2529" i="45"/>
  <c r="F2530" i="45"/>
  <c r="F2531" i="45"/>
  <c r="F2532" i="45"/>
  <c r="F2533" i="45"/>
  <c r="F2534" i="45"/>
  <c r="F2535" i="45"/>
  <c r="F2536" i="45"/>
  <c r="F2537" i="45"/>
  <c r="F2538" i="45"/>
  <c r="F2539" i="45"/>
  <c r="F2540" i="45"/>
  <c r="F2541" i="45"/>
  <c r="F2542" i="45"/>
  <c r="F2543" i="45"/>
  <c r="F2544" i="45"/>
  <c r="F2545" i="45"/>
  <c r="F2546" i="45"/>
  <c r="F2547" i="45"/>
  <c r="F2548" i="45"/>
  <c r="F2549" i="45"/>
  <c r="F2550" i="45"/>
  <c r="F2551" i="45"/>
  <c r="F2552" i="45"/>
  <c r="F2553" i="45"/>
  <c r="F2554" i="45"/>
  <c r="F2555" i="45"/>
  <c r="F2556" i="45"/>
  <c r="F2557" i="45"/>
  <c r="F2558" i="45"/>
  <c r="F2559" i="45"/>
  <c r="F2560" i="45"/>
  <c r="F2561" i="45"/>
  <c r="F2562" i="45"/>
  <c r="F2563" i="45"/>
  <c r="F2564" i="45"/>
  <c r="F2565" i="45"/>
  <c r="F2566" i="45"/>
  <c r="F2567" i="45"/>
  <c r="F2568" i="45"/>
  <c r="F2569" i="45"/>
  <c r="F2570" i="45"/>
  <c r="F2571" i="45"/>
  <c r="F2572" i="45"/>
  <c r="F2573" i="45"/>
  <c r="F2574" i="45"/>
  <c r="F2575" i="45"/>
  <c r="F2576" i="45"/>
  <c r="F2577" i="45"/>
  <c r="F2578" i="45"/>
  <c r="F2579" i="45"/>
  <c r="F2580" i="45"/>
  <c r="F2581" i="45"/>
  <c r="F2582" i="45"/>
  <c r="F2583" i="45"/>
  <c r="F2584" i="45"/>
  <c r="F2585" i="45"/>
  <c r="F2586" i="45"/>
  <c r="F2587" i="45"/>
  <c r="F2588" i="45"/>
  <c r="F2589" i="45"/>
  <c r="F2590" i="45"/>
  <c r="F2591" i="45"/>
  <c r="F2592" i="45"/>
  <c r="F2593" i="45"/>
  <c r="F2594" i="45"/>
  <c r="F2595" i="45"/>
  <c r="F2596" i="45"/>
  <c r="F2597" i="45"/>
  <c r="F2598" i="45"/>
  <c r="F2599" i="45"/>
  <c r="F2600" i="45"/>
  <c r="F2601" i="45"/>
  <c r="F2602" i="45"/>
  <c r="F2603" i="45"/>
  <c r="F2604" i="45"/>
  <c r="F2605" i="45"/>
  <c r="F2606" i="45"/>
  <c r="F2607" i="45"/>
  <c r="F2608" i="45"/>
  <c r="F2609" i="45"/>
  <c r="F2610" i="45"/>
  <c r="F2611" i="45"/>
  <c r="F2612" i="45"/>
  <c r="F2613" i="45"/>
  <c r="F2614" i="45"/>
  <c r="F2615" i="45"/>
  <c r="F2616" i="45"/>
  <c r="F2617" i="45"/>
  <c r="F2618" i="45"/>
  <c r="F2619" i="45"/>
  <c r="F2620" i="45"/>
  <c r="F2621" i="45"/>
  <c r="F2622" i="45"/>
  <c r="F2623" i="45"/>
  <c r="F2624" i="45"/>
  <c r="F2625" i="45"/>
  <c r="F2626" i="45"/>
  <c r="F2627" i="45"/>
  <c r="F2628" i="45"/>
  <c r="F2629" i="45"/>
  <c r="F2630" i="45"/>
  <c r="F2631" i="45"/>
  <c r="F2632" i="45"/>
  <c r="F2633" i="45"/>
  <c r="F2634" i="45"/>
  <c r="F2635" i="45"/>
  <c r="F2636" i="45"/>
  <c r="F2637" i="45"/>
  <c r="F2638" i="45"/>
  <c r="F2639" i="45"/>
  <c r="F2640" i="45"/>
  <c r="F2641" i="45"/>
  <c r="F2642" i="45"/>
  <c r="F2643" i="45"/>
  <c r="F2644" i="45"/>
  <c r="F2645" i="45"/>
  <c r="F2646" i="45"/>
  <c r="F2647" i="45"/>
  <c r="F2648" i="45"/>
  <c r="F2649" i="45"/>
  <c r="F2650" i="45"/>
  <c r="F2651" i="45"/>
  <c r="F2652" i="45"/>
  <c r="F2653" i="45"/>
  <c r="F2654" i="45"/>
  <c r="F2655" i="45"/>
  <c r="F2656" i="45"/>
  <c r="F2657" i="45"/>
  <c r="F2658" i="45"/>
  <c r="F2659" i="45"/>
  <c r="F2660" i="45"/>
  <c r="F2661" i="45"/>
  <c r="F2662" i="45"/>
  <c r="F2663" i="45"/>
  <c r="F2664" i="45"/>
  <c r="F2665" i="45"/>
  <c r="F2666" i="45"/>
  <c r="F2667" i="45"/>
  <c r="F2668" i="45"/>
  <c r="F2669" i="45"/>
  <c r="F2670" i="45"/>
  <c r="F2671" i="45"/>
  <c r="F2672" i="45"/>
  <c r="F2673" i="45"/>
  <c r="F2674" i="45"/>
  <c r="F2675" i="45"/>
  <c r="F2676" i="45"/>
  <c r="F2677" i="45"/>
  <c r="F2678" i="45"/>
  <c r="F2679" i="45"/>
  <c r="F2680" i="45"/>
  <c r="F2681" i="45"/>
  <c r="F2682" i="45"/>
  <c r="F2683" i="45"/>
  <c r="F2684" i="45"/>
  <c r="F2685" i="45"/>
  <c r="F2686" i="45"/>
  <c r="F2687" i="45"/>
  <c r="F2688" i="45"/>
  <c r="F2689" i="45"/>
  <c r="F2690" i="45"/>
  <c r="F2691" i="45"/>
  <c r="F2692" i="45"/>
  <c r="F2693" i="45"/>
  <c r="F2694" i="45"/>
  <c r="F2695" i="45"/>
  <c r="F2696" i="45"/>
  <c r="F2697" i="45"/>
  <c r="F2698" i="45"/>
  <c r="F2699" i="45"/>
  <c r="F2700" i="45"/>
  <c r="F2701" i="45"/>
  <c r="F2702" i="45"/>
  <c r="F2703" i="45"/>
  <c r="F2704" i="45"/>
  <c r="F2705" i="45"/>
  <c r="F2706" i="45"/>
  <c r="F2707" i="45"/>
  <c r="F2708" i="45"/>
  <c r="F2709" i="45"/>
  <c r="F2710" i="45"/>
  <c r="F2711" i="45"/>
  <c r="F2712" i="45"/>
  <c r="F2713" i="45"/>
  <c r="F2714" i="45"/>
  <c r="F2715" i="45"/>
  <c r="F2716" i="45"/>
  <c r="F2717" i="45"/>
  <c r="F2718" i="45"/>
  <c r="F2719" i="45"/>
  <c r="F2720" i="45"/>
  <c r="F2721" i="45"/>
  <c r="F2722" i="45"/>
  <c r="F2723" i="45"/>
  <c r="F2724" i="45"/>
  <c r="F2725" i="45"/>
  <c r="F2726" i="45"/>
  <c r="F2727" i="45"/>
  <c r="F2728" i="45"/>
  <c r="F2729" i="45"/>
  <c r="F2730" i="45"/>
  <c r="F2731" i="45"/>
  <c r="F2732" i="45"/>
  <c r="F2733" i="45"/>
  <c r="F2734" i="45"/>
  <c r="F2735" i="45"/>
  <c r="F2736" i="45"/>
  <c r="F2737" i="45"/>
  <c r="F2738" i="45"/>
  <c r="F2739" i="45"/>
  <c r="F2740" i="45"/>
  <c r="F2741" i="45"/>
  <c r="F2742" i="45"/>
  <c r="F2743" i="45"/>
  <c r="F2744" i="45"/>
  <c r="F2745" i="45"/>
  <c r="F2746" i="45"/>
  <c r="F2747" i="45"/>
  <c r="F2748" i="45"/>
  <c r="F2749" i="45"/>
  <c r="F2750" i="45"/>
  <c r="F2751" i="45"/>
  <c r="F2752" i="45"/>
  <c r="F2753" i="45"/>
  <c r="F2754" i="45"/>
  <c r="F2755" i="45"/>
  <c r="F2756" i="45"/>
  <c r="F2757" i="45"/>
  <c r="F2758" i="45"/>
  <c r="F2759" i="45"/>
  <c r="F2760" i="45"/>
  <c r="F2761" i="45"/>
  <c r="F2762" i="45"/>
  <c r="F2763" i="45"/>
  <c r="F2764" i="45"/>
  <c r="F2765" i="45"/>
  <c r="F2766" i="45"/>
  <c r="F2767" i="45"/>
  <c r="F2768" i="45"/>
  <c r="F2769" i="45"/>
  <c r="F2770" i="45"/>
  <c r="F2771" i="45"/>
  <c r="F2772" i="45"/>
  <c r="F2773" i="45"/>
  <c r="F2774" i="45"/>
  <c r="F2775" i="45"/>
  <c r="F2776" i="45"/>
  <c r="F2777" i="45"/>
  <c r="F2778" i="45"/>
  <c r="F2779" i="45"/>
  <c r="F2780" i="45"/>
  <c r="F2781" i="45"/>
  <c r="F2782" i="45"/>
  <c r="F2783" i="45"/>
  <c r="F2784" i="45"/>
  <c r="F2785" i="45"/>
  <c r="F2786" i="45"/>
  <c r="F2787" i="45"/>
  <c r="F2788" i="45"/>
  <c r="F2789" i="45"/>
  <c r="F2790" i="45"/>
  <c r="F2791" i="45"/>
  <c r="F2792" i="45"/>
  <c r="F2793" i="45"/>
  <c r="F2794" i="45"/>
  <c r="F2795" i="45"/>
  <c r="F2796" i="45"/>
  <c r="F2797" i="45"/>
  <c r="F2798" i="45"/>
  <c r="F2799" i="45"/>
  <c r="F2800" i="45"/>
  <c r="F2801" i="45"/>
  <c r="F2802" i="45"/>
  <c r="F2803" i="45"/>
  <c r="F2804" i="45"/>
  <c r="F2805" i="45"/>
  <c r="F2806" i="45"/>
  <c r="F2807" i="45"/>
  <c r="F2808" i="45"/>
  <c r="F2809" i="45"/>
  <c r="F2810" i="45"/>
  <c r="F2811" i="45"/>
  <c r="F2812" i="45"/>
  <c r="F2813" i="45"/>
  <c r="F2814" i="45"/>
  <c r="F2815" i="45"/>
  <c r="F2816" i="45"/>
  <c r="F2817" i="45"/>
  <c r="F2818" i="45"/>
  <c r="F2819" i="45"/>
  <c r="F2820" i="45"/>
  <c r="F2821" i="45"/>
  <c r="F2822" i="45"/>
  <c r="F2823" i="45"/>
  <c r="F2824" i="45"/>
  <c r="F2825" i="45"/>
  <c r="F2826" i="45"/>
  <c r="F2827" i="45"/>
  <c r="F2828" i="45"/>
  <c r="F2829" i="45"/>
  <c r="F2830" i="45"/>
  <c r="F2831" i="45"/>
  <c r="F2832" i="45"/>
  <c r="F2833" i="45"/>
  <c r="F2834" i="45"/>
  <c r="F2835" i="45"/>
  <c r="F2836" i="45"/>
  <c r="F2837" i="45"/>
  <c r="F2838" i="45"/>
  <c r="F2839" i="45"/>
  <c r="F2840" i="45"/>
  <c r="F2841" i="45"/>
  <c r="F2842" i="45"/>
  <c r="F2843" i="45"/>
  <c r="F2844" i="45"/>
  <c r="F2845" i="45"/>
  <c r="F2846" i="45"/>
  <c r="F2847" i="45"/>
  <c r="F2848" i="45"/>
  <c r="F2849" i="45"/>
  <c r="F2850" i="45"/>
  <c r="F2851" i="45"/>
  <c r="F2852" i="45"/>
  <c r="F2853" i="45"/>
  <c r="F2854" i="45"/>
  <c r="F2855" i="45"/>
  <c r="F2856" i="45"/>
  <c r="F2857" i="45"/>
  <c r="F2858" i="45"/>
  <c r="F2859" i="45"/>
  <c r="F2860" i="45"/>
  <c r="F2861" i="45"/>
  <c r="F2862" i="45"/>
  <c r="F2863" i="45"/>
  <c r="F2864" i="45"/>
  <c r="F2865" i="45"/>
  <c r="F2866" i="45"/>
  <c r="F2867" i="45"/>
  <c r="F2868" i="45"/>
  <c r="F2869" i="45"/>
  <c r="F2870" i="45"/>
  <c r="F2871" i="45"/>
  <c r="F2872" i="45"/>
  <c r="F2873" i="45"/>
  <c r="F2874" i="45"/>
  <c r="F2875" i="45"/>
  <c r="F2876" i="45"/>
  <c r="F2877" i="45"/>
  <c r="F2878" i="45"/>
  <c r="F2879" i="45"/>
  <c r="F2880" i="45"/>
  <c r="F2881" i="45"/>
  <c r="F2882" i="45"/>
  <c r="F2883" i="45"/>
  <c r="F2884" i="45"/>
  <c r="F2885" i="45"/>
  <c r="F2886" i="45"/>
  <c r="F2887" i="45"/>
  <c r="F2888" i="45"/>
  <c r="F2889" i="45"/>
  <c r="F2890" i="45"/>
  <c r="F2891" i="45"/>
  <c r="F2892" i="45"/>
  <c r="F2893" i="45"/>
  <c r="F2894" i="45"/>
  <c r="F2895" i="45"/>
  <c r="F2896" i="45"/>
  <c r="F2897" i="45"/>
  <c r="F2898" i="45"/>
  <c r="F2899" i="45"/>
  <c r="F2900" i="45"/>
  <c r="F2901" i="45"/>
  <c r="F2902" i="45"/>
  <c r="F2903" i="45"/>
  <c r="F2904" i="45"/>
  <c r="F2905" i="45"/>
  <c r="F2906" i="45"/>
  <c r="F2907" i="45"/>
  <c r="F2908" i="45"/>
  <c r="F2909" i="45"/>
  <c r="F2910" i="45"/>
  <c r="F2911" i="45"/>
  <c r="F2912" i="45"/>
  <c r="F2913" i="45"/>
  <c r="F2914" i="45"/>
  <c r="F2915" i="45"/>
  <c r="F2916" i="45"/>
  <c r="F2917" i="45"/>
  <c r="F2918" i="45"/>
  <c r="F2919" i="45"/>
  <c r="F2920" i="45"/>
  <c r="F2921" i="45"/>
  <c r="F2922" i="45"/>
  <c r="F2923" i="45"/>
  <c r="F2924" i="45"/>
  <c r="F2925" i="45"/>
  <c r="F2926" i="45"/>
  <c r="F2927" i="45"/>
  <c r="F2928" i="45"/>
  <c r="F2929" i="45"/>
  <c r="F2930" i="45"/>
  <c r="F2931" i="45"/>
  <c r="F2932" i="45"/>
  <c r="F2933" i="45"/>
  <c r="F2934" i="45"/>
  <c r="F2935" i="45"/>
  <c r="F2936" i="45"/>
  <c r="F2937" i="45"/>
  <c r="F2938" i="45"/>
  <c r="F2939" i="45"/>
  <c r="F2940" i="45"/>
  <c r="F2941" i="45"/>
  <c r="F2942" i="45"/>
  <c r="F2943" i="45"/>
  <c r="F2944" i="45"/>
  <c r="F2945" i="45"/>
  <c r="F2946" i="45"/>
  <c r="F2947" i="45"/>
  <c r="F2948" i="45"/>
  <c r="F2949" i="45"/>
  <c r="F2950" i="45"/>
  <c r="F2951" i="45"/>
  <c r="F2952" i="45"/>
  <c r="F2953" i="45"/>
  <c r="F2954" i="45"/>
  <c r="F2955" i="45"/>
  <c r="F2956" i="45"/>
  <c r="F2957" i="45"/>
  <c r="F2958" i="45"/>
  <c r="F2959" i="45"/>
  <c r="F2960" i="45"/>
  <c r="F2961" i="45"/>
  <c r="F2962" i="45"/>
  <c r="F2963" i="45"/>
  <c r="F2964" i="45"/>
  <c r="F2965" i="45"/>
  <c r="F2966" i="45"/>
  <c r="F2967" i="45"/>
  <c r="F2968" i="45"/>
  <c r="F2969" i="45"/>
  <c r="F2970" i="45"/>
  <c r="F2971" i="45"/>
  <c r="F2972" i="45"/>
  <c r="F2973" i="45"/>
  <c r="F2974" i="45"/>
  <c r="F2975" i="45"/>
  <c r="F2976" i="45"/>
  <c r="F2977" i="45"/>
  <c r="F2978" i="45"/>
  <c r="F2979" i="45"/>
  <c r="F2980" i="45"/>
  <c r="F2981" i="45"/>
  <c r="F2982" i="45"/>
  <c r="F2983" i="45"/>
  <c r="F2984" i="45"/>
  <c r="F2985" i="45"/>
  <c r="F2986" i="45"/>
  <c r="F2987" i="45"/>
  <c r="F2988" i="45"/>
  <c r="F2989" i="45"/>
  <c r="F2990" i="45"/>
  <c r="F2991" i="45"/>
  <c r="F2992" i="45"/>
  <c r="F2993" i="45"/>
  <c r="F2994" i="45"/>
  <c r="F2995" i="45"/>
  <c r="F2996" i="45"/>
  <c r="F2997" i="45"/>
  <c r="F2998" i="45"/>
  <c r="F2999" i="45"/>
  <c r="F3000" i="45"/>
  <c r="F3001" i="45"/>
  <c r="F3002" i="45"/>
  <c r="F3003" i="45"/>
  <c r="F3004" i="45"/>
  <c r="F3005" i="45"/>
  <c r="F3006" i="45"/>
  <c r="F3007" i="45"/>
  <c r="F3008" i="45"/>
  <c r="F3009" i="45"/>
  <c r="F3010" i="45"/>
  <c r="F3011" i="45"/>
  <c r="F3012" i="45"/>
  <c r="F3013" i="45"/>
  <c r="F3014" i="45"/>
  <c r="F3015" i="45"/>
  <c r="F3016" i="45"/>
  <c r="F3017" i="45"/>
  <c r="F3018" i="45"/>
  <c r="F3019" i="45"/>
  <c r="F3020" i="45"/>
  <c r="F3021" i="45"/>
  <c r="F3022" i="45"/>
  <c r="F3023" i="45"/>
  <c r="F3024" i="45"/>
  <c r="F3025" i="45"/>
  <c r="F3026" i="45"/>
  <c r="F3027" i="45"/>
  <c r="F3028" i="45"/>
  <c r="F3029" i="45"/>
  <c r="F3030" i="45"/>
  <c r="F3031" i="45"/>
  <c r="F3032" i="45"/>
  <c r="F3033" i="45"/>
  <c r="F3034" i="45"/>
  <c r="F3035" i="45"/>
  <c r="F3036" i="45"/>
  <c r="F3037" i="45"/>
  <c r="F3038" i="45"/>
  <c r="F3039" i="45"/>
  <c r="F3040" i="45"/>
  <c r="F3041" i="45"/>
  <c r="F3042" i="45"/>
  <c r="F3043" i="45"/>
  <c r="F3044" i="45"/>
  <c r="F3045" i="45"/>
  <c r="F3046" i="45"/>
  <c r="F3047" i="45"/>
  <c r="F3048" i="45"/>
  <c r="F3049" i="45"/>
  <c r="F3050" i="45"/>
  <c r="F3051" i="45"/>
  <c r="F3052" i="45"/>
  <c r="F3053" i="45"/>
  <c r="F3054" i="45"/>
  <c r="F3055" i="45"/>
  <c r="F3056" i="45"/>
  <c r="F3057" i="45"/>
  <c r="F3058" i="45"/>
  <c r="F3059" i="45"/>
  <c r="F3060" i="45"/>
  <c r="F3061" i="45"/>
  <c r="F3062" i="45"/>
  <c r="F3063" i="45"/>
  <c r="F3064" i="45"/>
  <c r="F3065" i="45"/>
  <c r="F3066" i="45"/>
  <c r="F3067" i="45"/>
  <c r="F3068" i="45"/>
  <c r="F3069" i="45"/>
  <c r="F3070" i="45"/>
  <c r="F3071" i="45"/>
  <c r="F3072" i="45"/>
  <c r="F3073" i="45"/>
  <c r="F3074" i="45"/>
  <c r="F3075" i="45"/>
  <c r="F3076" i="45"/>
  <c r="F3077" i="45"/>
  <c r="F3078" i="45"/>
  <c r="F3079" i="45"/>
  <c r="F3080" i="45"/>
  <c r="F3081" i="45"/>
  <c r="F3082" i="45"/>
  <c r="F3083" i="45"/>
  <c r="F3084" i="45"/>
  <c r="F3085" i="45"/>
  <c r="F3086" i="45"/>
  <c r="F3087" i="45"/>
  <c r="F3088" i="45"/>
  <c r="F3089" i="45"/>
  <c r="F3090" i="45"/>
  <c r="F3091" i="45"/>
  <c r="F3092" i="45"/>
  <c r="F3093" i="45"/>
  <c r="F3094" i="45"/>
  <c r="F3095" i="45"/>
  <c r="F3096" i="45"/>
  <c r="F3097" i="45"/>
  <c r="F3098" i="45"/>
  <c r="F3099" i="45"/>
  <c r="F3100" i="45"/>
  <c r="F3101" i="45"/>
  <c r="F3102" i="45"/>
  <c r="F3103" i="45"/>
  <c r="F3104" i="45"/>
  <c r="F3105" i="45"/>
  <c r="F3106" i="45"/>
  <c r="F3107" i="45"/>
  <c r="F3108" i="45"/>
  <c r="F3109" i="45"/>
  <c r="F3110" i="45"/>
  <c r="F3111" i="45"/>
  <c r="F3112" i="45"/>
  <c r="F3113" i="45"/>
  <c r="F3114" i="45"/>
  <c r="F3115" i="45"/>
  <c r="F3116" i="45"/>
  <c r="F3117" i="45"/>
  <c r="F3118" i="45"/>
  <c r="F3119" i="45"/>
  <c r="F3120" i="45"/>
  <c r="F3121" i="45"/>
  <c r="F3122" i="45"/>
  <c r="F3123" i="45"/>
  <c r="F3124" i="45"/>
  <c r="F3125" i="45"/>
  <c r="F3126" i="45"/>
  <c r="F3127" i="45"/>
  <c r="F3128" i="45"/>
  <c r="F3129" i="45"/>
  <c r="F3130" i="45"/>
  <c r="F3131" i="45"/>
  <c r="F3132" i="45"/>
  <c r="F3133" i="45"/>
  <c r="F3134" i="45"/>
  <c r="F3135" i="45"/>
  <c r="F3136" i="45"/>
  <c r="F3137" i="45"/>
  <c r="F3138" i="45"/>
  <c r="F3139" i="45"/>
  <c r="F3140" i="45"/>
  <c r="F3141" i="45"/>
  <c r="F3142" i="45"/>
  <c r="F3143" i="45"/>
  <c r="F3144" i="45"/>
  <c r="F3145" i="45"/>
  <c r="F3146" i="45"/>
  <c r="F3147" i="45"/>
  <c r="F3148" i="45"/>
  <c r="F3149" i="45"/>
  <c r="F3150" i="45"/>
  <c r="F3151" i="45"/>
  <c r="F3152" i="45"/>
  <c r="F3153" i="45"/>
  <c r="F3154" i="45"/>
  <c r="F3155" i="45"/>
  <c r="F3156" i="45"/>
  <c r="F3157" i="45"/>
  <c r="F3158" i="45"/>
  <c r="F3159" i="45"/>
  <c r="F3160" i="45"/>
  <c r="F3161" i="45"/>
  <c r="F3162" i="45"/>
  <c r="F3163" i="45"/>
  <c r="F3164" i="45"/>
  <c r="F3165" i="45"/>
  <c r="F3166" i="45"/>
  <c r="F3167" i="45"/>
  <c r="F3168" i="45"/>
  <c r="F3169" i="45"/>
  <c r="F3170" i="45"/>
  <c r="F3171" i="45"/>
  <c r="F3172" i="45"/>
  <c r="F3173" i="45"/>
  <c r="F3174" i="45"/>
  <c r="F3175" i="45"/>
  <c r="F3176" i="45"/>
  <c r="F3177" i="45"/>
  <c r="F3178" i="45"/>
  <c r="F3179" i="45"/>
  <c r="F3180" i="45"/>
  <c r="F3181" i="45"/>
  <c r="F3182" i="45"/>
  <c r="F3183" i="45"/>
  <c r="F3184" i="45"/>
  <c r="F3185" i="45"/>
  <c r="F3186" i="45"/>
  <c r="F3187" i="45"/>
  <c r="F3188" i="45"/>
  <c r="F3189" i="45"/>
  <c r="F3190" i="45"/>
  <c r="F3191" i="45"/>
  <c r="F3192" i="45"/>
  <c r="F3193" i="45"/>
  <c r="F3194" i="45"/>
  <c r="F3195" i="45"/>
  <c r="F3196" i="45"/>
  <c r="F3197" i="45"/>
  <c r="F3198" i="45"/>
  <c r="F3199" i="45"/>
  <c r="F3200" i="45"/>
  <c r="F3201" i="45"/>
  <c r="F3202" i="45"/>
  <c r="F3203" i="45"/>
  <c r="F3204" i="45"/>
  <c r="F3205" i="45"/>
  <c r="F3206" i="45"/>
  <c r="F3207" i="45"/>
  <c r="F3208" i="45"/>
  <c r="F3209" i="45"/>
  <c r="F3210" i="45"/>
  <c r="F3211" i="45"/>
  <c r="F3212" i="45"/>
  <c r="F3213" i="45"/>
  <c r="F3214" i="45"/>
  <c r="F3215" i="45"/>
  <c r="F3216" i="45"/>
  <c r="F3217" i="45"/>
  <c r="F3218" i="45"/>
  <c r="F3219" i="45"/>
  <c r="F3220" i="45"/>
  <c r="F3221" i="45"/>
  <c r="F3222" i="45"/>
  <c r="F3223" i="45"/>
  <c r="F3224" i="45"/>
  <c r="F3225" i="45"/>
  <c r="F3226" i="45"/>
  <c r="F3227" i="45"/>
  <c r="F3228" i="45"/>
  <c r="F3229" i="45"/>
  <c r="F3230" i="45"/>
  <c r="F3231" i="45"/>
  <c r="F3232" i="45"/>
  <c r="F3233" i="45"/>
  <c r="F3234" i="45"/>
  <c r="F3235" i="45"/>
  <c r="F3236" i="45"/>
  <c r="F3237" i="45"/>
  <c r="F3238" i="45"/>
  <c r="F3239" i="45"/>
  <c r="F3240" i="45"/>
  <c r="F3241" i="45"/>
  <c r="F3242" i="45"/>
  <c r="F3243" i="45"/>
  <c r="F3244" i="45"/>
  <c r="F3245" i="45"/>
  <c r="F3246" i="45"/>
  <c r="F3247" i="45"/>
  <c r="F3248" i="45"/>
  <c r="F3249" i="45"/>
  <c r="F3250" i="45"/>
  <c r="F3251" i="45"/>
  <c r="F3252" i="45"/>
  <c r="F3253" i="45"/>
  <c r="F3254" i="45"/>
  <c r="F3255" i="45"/>
  <c r="F3256" i="45"/>
  <c r="F3257" i="45"/>
  <c r="F3258" i="45"/>
  <c r="F3259" i="45"/>
  <c r="F3260" i="45"/>
  <c r="F3261" i="45"/>
  <c r="F3262" i="45"/>
  <c r="F3263" i="45"/>
  <c r="F3264" i="45"/>
  <c r="F3265" i="45"/>
  <c r="F3266" i="45"/>
  <c r="F3267" i="45"/>
  <c r="F3268" i="45"/>
  <c r="F3269" i="45"/>
  <c r="F3270" i="45"/>
  <c r="F3271" i="45"/>
  <c r="F3272" i="45"/>
  <c r="F3273" i="45"/>
  <c r="F3274" i="45"/>
  <c r="F3275" i="45"/>
  <c r="F3276" i="45"/>
  <c r="F3277" i="45"/>
  <c r="F3278" i="45"/>
  <c r="F3279" i="45"/>
  <c r="F3280" i="45"/>
  <c r="F3281" i="45"/>
  <c r="F3282" i="45"/>
  <c r="F3283" i="45"/>
  <c r="F3284" i="45"/>
  <c r="F3285" i="45"/>
  <c r="F3286" i="45"/>
  <c r="F3287" i="45"/>
  <c r="F3288" i="45"/>
  <c r="F3289" i="45"/>
  <c r="F3290" i="45"/>
  <c r="F3291" i="45"/>
  <c r="F3292" i="45"/>
  <c r="F3293" i="45"/>
  <c r="F3294" i="45"/>
  <c r="F3295" i="45"/>
  <c r="F3296" i="45"/>
  <c r="F3297" i="45"/>
  <c r="F3298" i="45"/>
  <c r="F3299" i="45"/>
  <c r="F3300" i="45"/>
  <c r="F3301" i="45"/>
  <c r="F3302" i="45"/>
  <c r="F3303" i="45"/>
  <c r="F3304" i="45"/>
  <c r="F3305" i="45"/>
  <c r="F3306" i="45"/>
  <c r="F3307" i="45"/>
  <c r="F3308" i="45"/>
  <c r="F3309" i="45"/>
  <c r="F3310" i="45"/>
  <c r="F3311" i="45"/>
  <c r="F3312" i="45"/>
  <c r="F3313" i="45"/>
  <c r="F3314" i="45"/>
  <c r="F3315" i="45"/>
  <c r="F3316" i="45"/>
  <c r="F3317" i="45"/>
  <c r="F3318" i="45"/>
  <c r="F3319" i="45"/>
  <c r="F3320" i="45"/>
  <c r="F3321" i="45"/>
  <c r="F3322" i="45"/>
  <c r="F3323" i="45"/>
  <c r="F3324" i="45"/>
  <c r="F3325" i="45"/>
  <c r="F3326" i="45"/>
  <c r="F3327" i="45"/>
  <c r="F3328" i="45"/>
  <c r="F3329" i="45"/>
  <c r="F3330" i="45"/>
  <c r="F3331" i="45"/>
  <c r="F3332" i="45"/>
  <c r="F3333" i="45"/>
  <c r="F3334" i="45"/>
  <c r="F3335" i="45"/>
  <c r="F3336" i="45"/>
  <c r="F3337" i="45"/>
  <c r="F3338" i="45"/>
  <c r="F3339" i="45"/>
  <c r="F3340" i="45"/>
  <c r="F3341" i="45"/>
  <c r="F3342" i="45"/>
  <c r="F3343" i="45"/>
  <c r="F3344" i="45"/>
  <c r="F3345" i="45"/>
  <c r="F3346" i="45"/>
  <c r="F3347" i="45"/>
  <c r="F3348" i="45"/>
  <c r="F3349" i="45"/>
  <c r="F3350" i="45"/>
  <c r="F3351" i="45"/>
  <c r="F3352" i="45"/>
  <c r="F3353" i="45"/>
  <c r="F3354" i="45"/>
  <c r="F3355" i="45"/>
  <c r="F3356" i="45"/>
  <c r="F3357" i="45"/>
  <c r="F3358" i="45"/>
  <c r="F3359" i="45"/>
  <c r="F3360" i="45"/>
  <c r="F3361" i="45"/>
  <c r="F3362" i="45"/>
  <c r="F3363" i="45"/>
  <c r="F3364" i="45"/>
  <c r="F3365" i="45"/>
  <c r="F3366" i="45"/>
  <c r="F3367" i="45"/>
  <c r="F3368" i="45"/>
  <c r="F3369" i="45"/>
  <c r="F3370" i="45"/>
  <c r="F3371" i="45"/>
  <c r="F3372" i="45"/>
  <c r="F3373" i="45"/>
  <c r="F3374" i="45"/>
  <c r="F3375" i="45"/>
  <c r="F3376" i="45"/>
  <c r="F3377" i="45"/>
  <c r="F3378" i="45"/>
  <c r="F3379" i="45"/>
  <c r="F3380" i="45"/>
  <c r="F3381" i="45"/>
  <c r="F3382" i="45"/>
  <c r="F3383" i="45"/>
  <c r="F3384" i="45"/>
  <c r="F3385" i="45"/>
  <c r="F3386" i="45"/>
  <c r="F3387" i="45"/>
  <c r="F3388" i="45"/>
  <c r="F3389" i="45"/>
  <c r="F3390" i="45"/>
  <c r="F3391" i="45"/>
  <c r="F3392" i="45"/>
  <c r="F3393" i="45"/>
  <c r="F3394" i="45"/>
  <c r="F3395" i="45"/>
  <c r="F3396" i="45"/>
  <c r="F3397" i="45"/>
  <c r="F3398" i="45"/>
  <c r="F3399" i="45"/>
  <c r="F3400" i="45"/>
  <c r="F3401" i="45"/>
  <c r="F3402" i="45"/>
  <c r="F3403" i="45"/>
  <c r="F3404" i="45"/>
  <c r="F3405" i="45"/>
  <c r="F3406" i="45"/>
  <c r="F3407" i="45"/>
  <c r="F3408" i="45"/>
  <c r="F3409" i="45"/>
  <c r="F3410" i="45"/>
  <c r="F3411" i="45"/>
  <c r="F3412" i="45"/>
  <c r="F3413" i="45"/>
  <c r="F3414" i="45"/>
  <c r="F3415" i="45"/>
  <c r="F3416" i="45"/>
  <c r="F3417" i="45"/>
  <c r="F3418" i="45"/>
  <c r="F3419" i="45"/>
  <c r="F3420" i="45"/>
  <c r="F3421" i="45"/>
  <c r="F3422" i="45"/>
  <c r="F3423" i="45"/>
  <c r="F3424" i="45"/>
  <c r="F3425" i="45"/>
  <c r="F3426" i="45"/>
  <c r="F3427" i="45"/>
  <c r="F3428" i="45"/>
  <c r="F3429" i="45"/>
  <c r="F3430" i="45"/>
  <c r="F3431" i="45"/>
  <c r="F3432" i="45"/>
  <c r="F3433" i="45"/>
  <c r="F3434" i="45"/>
  <c r="F3435" i="45"/>
  <c r="F3436" i="45"/>
  <c r="F3437" i="45"/>
  <c r="F3438" i="45"/>
  <c r="F3439" i="45"/>
  <c r="F3440" i="45"/>
  <c r="F3441" i="45"/>
  <c r="F3442" i="45"/>
  <c r="F3443" i="45"/>
  <c r="F3444" i="45"/>
  <c r="F3445" i="45"/>
  <c r="F3446" i="45"/>
  <c r="F3447" i="45"/>
  <c r="F3448" i="45"/>
  <c r="F3449" i="45"/>
  <c r="F3450" i="45"/>
  <c r="F3451" i="45"/>
  <c r="F3452" i="45"/>
  <c r="F3453" i="45"/>
  <c r="F3454" i="45"/>
  <c r="F3455" i="45"/>
  <c r="F3456" i="45"/>
  <c r="F3457" i="45"/>
  <c r="F3458" i="45"/>
  <c r="F3459" i="45"/>
  <c r="F3460" i="45"/>
  <c r="F3461" i="45"/>
  <c r="F3462" i="45"/>
  <c r="F3463" i="45"/>
  <c r="F3464" i="45"/>
  <c r="F3465" i="45"/>
  <c r="F3466" i="45"/>
  <c r="F3467" i="45"/>
  <c r="F3468" i="45"/>
  <c r="F3469" i="45"/>
  <c r="F3470" i="45"/>
  <c r="F3471" i="45"/>
  <c r="F3472" i="45"/>
  <c r="F3473" i="45"/>
  <c r="F3474" i="45"/>
  <c r="F3475" i="45"/>
  <c r="F3476" i="45"/>
  <c r="F3477" i="45"/>
  <c r="F3478" i="45"/>
  <c r="F3479" i="45"/>
  <c r="F3480" i="45"/>
  <c r="F3481" i="45"/>
  <c r="F3482" i="45"/>
  <c r="F3483" i="45"/>
  <c r="F3484" i="45"/>
  <c r="F3485" i="45"/>
  <c r="F3486" i="45"/>
  <c r="F3487" i="45"/>
  <c r="F3488" i="45"/>
  <c r="F3489" i="45"/>
  <c r="F3490" i="45"/>
  <c r="F3491" i="45"/>
  <c r="F3492" i="45"/>
  <c r="F3493" i="45"/>
  <c r="F3494" i="45"/>
  <c r="F3495" i="45"/>
  <c r="F3496" i="45"/>
  <c r="F3497" i="45"/>
  <c r="F3498" i="45"/>
  <c r="F3499" i="45"/>
  <c r="F3500" i="45"/>
  <c r="F3501" i="45"/>
  <c r="F3502" i="45"/>
  <c r="F3503" i="45"/>
  <c r="F3504" i="45"/>
  <c r="F3505" i="45"/>
  <c r="F3506" i="45"/>
  <c r="F3507" i="45"/>
  <c r="F3508" i="45"/>
  <c r="F3509" i="45"/>
  <c r="F3510" i="45"/>
  <c r="F3511" i="45"/>
  <c r="F3512" i="45"/>
  <c r="F3513" i="45"/>
  <c r="F3514" i="45"/>
  <c r="F3515" i="45"/>
  <c r="F3516" i="45"/>
  <c r="F3517" i="45"/>
  <c r="F3518" i="45"/>
  <c r="F3519" i="45"/>
  <c r="F3520" i="45"/>
  <c r="F3521" i="45"/>
  <c r="F3522" i="45"/>
  <c r="F3523" i="45"/>
  <c r="F3524" i="45"/>
  <c r="F3525" i="45"/>
  <c r="F3526" i="45"/>
  <c r="F3527" i="45"/>
  <c r="F3528" i="45"/>
  <c r="F3529" i="45"/>
  <c r="F3530" i="45"/>
  <c r="F3531" i="45"/>
  <c r="F3532" i="45"/>
  <c r="F3533" i="45"/>
  <c r="F3534" i="45"/>
  <c r="F3535" i="45"/>
  <c r="F3536" i="45"/>
  <c r="F3537" i="45"/>
  <c r="F3538" i="45"/>
  <c r="F3539" i="45"/>
  <c r="F3540" i="45"/>
  <c r="F3541" i="45"/>
  <c r="F3542" i="45"/>
  <c r="F3543" i="45"/>
  <c r="F3544" i="45"/>
  <c r="F3545" i="45"/>
  <c r="F3546" i="45"/>
  <c r="F3547" i="45"/>
  <c r="F3548" i="45"/>
  <c r="F3549" i="45"/>
  <c r="F3550" i="45"/>
  <c r="F3551" i="45"/>
  <c r="F3552" i="45"/>
  <c r="F3553" i="45"/>
  <c r="F3554" i="45"/>
  <c r="F3555" i="45"/>
  <c r="F3556" i="45"/>
  <c r="F3557" i="45"/>
  <c r="F3558" i="45"/>
  <c r="F3559" i="45"/>
  <c r="F3560" i="45"/>
  <c r="F3561" i="45"/>
  <c r="F3562" i="45"/>
  <c r="F3563" i="45"/>
  <c r="F3564" i="45"/>
  <c r="F3565" i="45"/>
  <c r="F3566" i="45"/>
  <c r="F3567" i="45"/>
  <c r="F3568" i="45"/>
  <c r="F3569" i="45"/>
  <c r="F3570" i="45"/>
  <c r="F3571" i="45"/>
  <c r="F3572" i="45"/>
  <c r="F3573" i="45"/>
  <c r="F3574" i="45"/>
  <c r="F3575" i="45"/>
  <c r="F3576" i="45"/>
  <c r="F3577" i="45"/>
  <c r="F3578" i="45"/>
  <c r="F3579" i="45"/>
  <c r="F3580" i="45"/>
  <c r="F3581" i="45"/>
  <c r="F3582" i="45"/>
  <c r="F3583" i="45"/>
  <c r="F3584" i="45"/>
  <c r="F3585" i="45"/>
  <c r="F3586" i="45"/>
  <c r="F3587" i="45"/>
  <c r="F3588" i="45"/>
  <c r="F3589" i="45"/>
  <c r="F3590" i="45"/>
  <c r="F3591" i="45"/>
  <c r="F3592" i="45"/>
  <c r="F3593" i="45"/>
  <c r="F3594" i="45"/>
  <c r="F3595" i="45"/>
  <c r="F3596" i="45"/>
  <c r="F3597" i="45"/>
  <c r="F3598" i="45"/>
  <c r="F3599" i="45"/>
  <c r="F3600" i="45"/>
  <c r="F3601" i="45"/>
  <c r="F3602" i="45"/>
  <c r="F3603" i="45"/>
  <c r="F3604" i="45"/>
  <c r="F3605" i="45"/>
  <c r="F3606" i="45"/>
  <c r="F3607" i="45"/>
  <c r="F3608" i="45"/>
  <c r="F3609" i="45"/>
  <c r="F3610" i="45"/>
  <c r="F3611" i="45"/>
  <c r="F3612" i="45"/>
  <c r="F3613" i="45"/>
  <c r="F3614" i="45"/>
  <c r="F3615" i="45"/>
  <c r="F3616" i="45"/>
  <c r="F3617" i="45"/>
  <c r="F3618" i="45"/>
  <c r="F3619" i="45"/>
  <c r="F3620" i="45"/>
  <c r="F3621" i="45"/>
  <c r="F3622" i="45"/>
  <c r="F3623" i="45"/>
  <c r="F3624" i="45"/>
  <c r="F3625" i="45"/>
  <c r="F3626" i="45"/>
  <c r="F3627" i="45"/>
  <c r="F3628" i="45"/>
  <c r="F3629" i="45"/>
  <c r="F3630" i="45"/>
  <c r="F3631" i="45"/>
  <c r="F3632" i="45"/>
  <c r="F3633" i="45"/>
  <c r="F3634" i="45"/>
  <c r="F3635" i="45"/>
  <c r="F3636" i="45"/>
  <c r="F3637" i="45"/>
  <c r="F3638" i="45"/>
  <c r="F3639" i="45"/>
  <c r="F3640" i="45"/>
  <c r="F3641" i="45"/>
  <c r="F3642" i="45"/>
  <c r="F3643" i="45"/>
  <c r="F3644" i="45"/>
  <c r="F3645" i="45"/>
  <c r="F3646" i="45"/>
  <c r="F3647" i="45"/>
  <c r="F3648" i="45"/>
  <c r="F3649" i="45"/>
  <c r="F3650" i="45"/>
  <c r="F3651" i="45"/>
  <c r="F3652" i="45"/>
  <c r="F3653" i="45"/>
  <c r="F3654" i="45"/>
  <c r="F3655" i="45"/>
  <c r="F3656" i="45"/>
  <c r="F3657" i="45"/>
  <c r="F3658" i="45"/>
  <c r="F3659" i="45"/>
  <c r="F3660" i="45"/>
  <c r="F3661" i="45"/>
  <c r="F3662" i="45"/>
  <c r="F3663" i="45"/>
  <c r="F3664" i="45"/>
  <c r="F3665" i="45"/>
  <c r="F3666" i="45"/>
  <c r="F3667" i="45"/>
  <c r="F3668" i="45"/>
  <c r="F3669" i="45"/>
  <c r="F3670" i="45"/>
  <c r="F3671" i="45"/>
  <c r="F3672" i="45"/>
  <c r="F3673" i="45"/>
  <c r="F3674" i="45"/>
  <c r="F3675" i="45"/>
  <c r="F3676" i="45"/>
  <c r="F3677" i="45"/>
  <c r="F3678" i="45"/>
  <c r="F3679" i="45"/>
  <c r="F3680" i="45"/>
  <c r="F3681" i="45"/>
  <c r="F3682" i="45"/>
  <c r="F3683" i="45"/>
  <c r="F3684" i="45"/>
  <c r="F3685" i="45"/>
  <c r="F3686" i="45"/>
  <c r="F3687" i="45"/>
  <c r="F3688" i="45"/>
  <c r="F3689" i="45"/>
  <c r="F3690" i="45"/>
  <c r="F3691" i="45"/>
  <c r="F3692" i="45"/>
  <c r="F3693" i="45"/>
  <c r="F3694" i="45"/>
  <c r="F3695" i="45"/>
  <c r="F3696" i="45"/>
  <c r="F3697" i="45"/>
  <c r="F3698" i="45"/>
  <c r="F3699" i="45"/>
  <c r="F3700" i="45"/>
  <c r="F3701" i="45"/>
  <c r="F3702" i="45"/>
  <c r="F3703" i="45"/>
  <c r="F3704" i="45"/>
  <c r="F3705" i="45"/>
  <c r="F3706" i="45"/>
  <c r="F3707" i="45"/>
  <c r="F3708" i="45"/>
  <c r="F3709" i="45"/>
  <c r="F3710" i="45"/>
  <c r="F3711" i="45"/>
  <c r="F3712" i="45"/>
  <c r="F3713" i="45"/>
  <c r="F3714" i="45"/>
  <c r="F3715" i="45"/>
  <c r="F3716" i="45"/>
  <c r="F3717" i="45"/>
  <c r="F3718" i="45"/>
  <c r="F3719" i="45"/>
  <c r="F3720" i="45"/>
  <c r="F3721" i="45"/>
  <c r="F3722" i="45"/>
  <c r="F3723" i="45"/>
  <c r="F3724" i="45"/>
  <c r="F3725" i="45"/>
  <c r="F3726" i="45"/>
  <c r="F3727" i="45"/>
  <c r="F3728" i="45"/>
  <c r="F3729" i="45"/>
  <c r="F3730" i="45"/>
  <c r="F3731" i="45"/>
  <c r="F3732" i="45"/>
  <c r="F3733" i="45"/>
  <c r="F3734" i="45"/>
  <c r="F3735" i="45"/>
  <c r="F3736" i="45"/>
  <c r="F3737" i="45"/>
  <c r="F3738" i="45"/>
  <c r="F3739" i="45"/>
  <c r="F3740" i="45"/>
  <c r="F3741" i="45"/>
  <c r="F3742" i="45"/>
  <c r="F3743" i="45"/>
  <c r="F3744" i="45"/>
  <c r="F3745" i="45"/>
  <c r="F3746" i="45"/>
  <c r="F3747" i="45"/>
  <c r="F3748" i="45"/>
  <c r="F3749" i="45"/>
  <c r="F3750" i="45"/>
  <c r="F3751" i="45"/>
  <c r="F3752" i="45"/>
  <c r="F3753" i="45"/>
  <c r="F3754" i="45"/>
  <c r="F3755" i="45"/>
  <c r="F3756" i="45"/>
  <c r="F3757" i="45"/>
  <c r="F3758" i="45"/>
  <c r="F3759" i="45"/>
  <c r="F3760" i="45"/>
  <c r="F3761" i="45"/>
  <c r="F3762" i="45"/>
  <c r="F3763" i="45"/>
  <c r="F3764" i="45"/>
  <c r="F3765" i="45"/>
  <c r="F3766" i="45"/>
  <c r="F3767" i="45"/>
  <c r="F3768" i="45"/>
  <c r="F3769" i="45"/>
  <c r="F3770" i="45"/>
  <c r="F3771" i="45"/>
  <c r="F3772" i="45"/>
  <c r="F3773" i="45"/>
  <c r="F3774" i="45"/>
  <c r="F3775" i="45"/>
  <c r="F3776" i="45"/>
  <c r="F3777" i="45"/>
  <c r="F3778" i="45"/>
  <c r="F3779" i="45"/>
  <c r="F3780" i="45"/>
  <c r="F3781" i="45"/>
  <c r="F3782" i="45"/>
  <c r="F3783" i="45"/>
  <c r="F3784" i="45"/>
  <c r="F3785" i="45"/>
  <c r="F3786" i="45"/>
  <c r="F3787" i="45"/>
  <c r="F3788" i="45"/>
  <c r="F3789" i="45"/>
  <c r="F3790" i="45"/>
  <c r="F3791" i="45"/>
  <c r="F3792" i="45"/>
  <c r="F3793" i="45"/>
  <c r="F3794" i="45"/>
  <c r="F3795" i="45"/>
  <c r="F3796" i="45"/>
  <c r="F3797" i="45"/>
  <c r="F3798" i="45"/>
  <c r="F3799" i="45"/>
  <c r="F3800" i="45"/>
  <c r="F3801" i="45"/>
  <c r="F3802" i="45"/>
  <c r="F3803" i="45"/>
  <c r="F3804" i="45"/>
  <c r="F3805" i="45"/>
  <c r="F3806" i="45"/>
  <c r="F3807" i="45"/>
  <c r="F3808" i="45"/>
  <c r="F3809" i="45"/>
  <c r="F3810" i="45"/>
  <c r="F3811" i="45"/>
  <c r="F3812" i="45"/>
  <c r="F3813" i="45"/>
  <c r="F3814" i="45"/>
  <c r="F3815" i="45"/>
  <c r="F3816" i="45"/>
  <c r="F3817" i="45"/>
  <c r="F3818" i="45"/>
  <c r="F3819" i="45"/>
  <c r="F3820" i="45"/>
  <c r="F3821" i="45"/>
  <c r="F3822" i="45"/>
  <c r="F3823" i="45"/>
  <c r="F3824" i="45"/>
  <c r="F3825" i="45"/>
  <c r="F3826" i="45"/>
  <c r="F3827" i="45"/>
  <c r="F3828" i="45"/>
  <c r="F3829" i="45"/>
  <c r="F3830" i="45"/>
  <c r="F3831" i="45"/>
  <c r="F3832" i="45"/>
  <c r="F3833" i="45"/>
  <c r="F3834" i="45"/>
  <c r="F3835" i="45"/>
  <c r="F3836" i="45"/>
  <c r="F3837" i="45"/>
  <c r="F3838" i="45"/>
  <c r="F3839" i="45"/>
  <c r="F3840" i="45"/>
  <c r="F3841" i="45"/>
  <c r="F3842" i="45"/>
  <c r="F3843" i="45"/>
  <c r="F3844" i="45"/>
  <c r="F3845" i="45"/>
  <c r="F3846" i="45"/>
  <c r="F3847" i="45"/>
  <c r="F3848" i="45"/>
  <c r="F3849" i="45"/>
  <c r="F3850" i="45"/>
  <c r="F3851" i="45"/>
  <c r="F3852" i="45"/>
  <c r="F3853" i="45"/>
  <c r="F3854" i="45"/>
  <c r="F3855" i="45"/>
  <c r="F3856" i="45"/>
  <c r="F3857" i="45"/>
  <c r="F3858" i="45"/>
  <c r="F3859" i="45"/>
  <c r="F3860" i="45"/>
  <c r="F3861" i="45"/>
  <c r="F3862" i="45"/>
  <c r="F3863" i="45"/>
  <c r="F3864" i="45"/>
  <c r="F3865" i="45"/>
  <c r="F3866" i="45"/>
  <c r="F3867" i="45"/>
  <c r="F3868" i="45"/>
  <c r="F3869" i="45"/>
  <c r="F3870" i="45"/>
  <c r="F3871" i="45"/>
  <c r="F3872" i="45"/>
  <c r="F3873" i="45"/>
  <c r="F3874" i="45"/>
  <c r="F3875" i="45"/>
  <c r="F3876" i="45"/>
  <c r="F3877" i="45"/>
  <c r="F3878" i="45"/>
  <c r="F3879" i="45"/>
  <c r="F3880" i="45"/>
  <c r="F3881" i="45"/>
  <c r="F3882" i="45"/>
  <c r="F3883" i="45"/>
  <c r="F3884" i="45"/>
  <c r="F3885" i="45"/>
  <c r="F3886" i="45"/>
  <c r="F3887" i="45"/>
  <c r="F3888" i="45"/>
  <c r="F3889" i="45"/>
  <c r="F3890" i="45"/>
  <c r="F3891" i="45"/>
  <c r="F3892" i="45"/>
  <c r="F3893" i="45"/>
  <c r="F3894" i="45"/>
  <c r="F3895" i="45"/>
  <c r="F3896" i="45"/>
  <c r="F3897" i="45"/>
  <c r="F3898" i="45"/>
  <c r="F3899" i="45"/>
  <c r="F3900" i="45"/>
  <c r="F3901" i="45"/>
  <c r="F3902" i="45"/>
  <c r="F3903" i="45"/>
  <c r="F3904" i="45"/>
  <c r="F3905" i="45"/>
  <c r="F3906" i="45"/>
  <c r="F3907" i="45"/>
  <c r="F3908" i="45"/>
  <c r="F3909" i="45"/>
  <c r="F3910" i="45"/>
  <c r="F3911" i="45"/>
  <c r="F3912" i="45"/>
  <c r="F3913" i="45"/>
  <c r="F3914" i="45"/>
  <c r="F3915" i="45"/>
  <c r="F3916" i="45"/>
  <c r="F3917" i="45"/>
  <c r="F3918" i="45"/>
  <c r="F3919" i="45"/>
  <c r="F3920" i="45"/>
  <c r="F3921" i="45"/>
  <c r="F3922" i="45"/>
  <c r="F3923" i="45"/>
  <c r="F3924" i="45"/>
  <c r="F3925" i="45"/>
  <c r="F3926" i="45"/>
  <c r="F3927" i="45"/>
  <c r="F3928" i="45"/>
  <c r="F3929" i="45"/>
  <c r="F3930" i="45"/>
  <c r="F3931" i="45"/>
  <c r="F3932" i="45"/>
  <c r="F3933" i="45"/>
  <c r="F3934" i="45"/>
  <c r="F3935" i="45"/>
  <c r="F3936" i="45"/>
  <c r="F3937" i="45"/>
  <c r="F3938" i="45"/>
  <c r="F3939" i="45"/>
  <c r="F3940" i="45"/>
  <c r="F3941" i="45"/>
  <c r="F3942" i="45"/>
  <c r="F3943" i="45"/>
  <c r="F3944" i="45"/>
  <c r="F3945" i="45"/>
  <c r="F3946" i="45"/>
  <c r="F3947" i="45"/>
  <c r="F3948" i="45"/>
  <c r="F3949" i="45"/>
  <c r="F3950" i="45"/>
  <c r="F3951" i="45"/>
  <c r="F3952" i="45"/>
  <c r="F3953" i="45"/>
  <c r="F3954" i="45"/>
  <c r="F3955" i="45"/>
  <c r="F3956" i="45"/>
  <c r="F3957" i="45"/>
  <c r="F3958" i="45"/>
  <c r="F3959" i="45"/>
  <c r="F3960" i="45"/>
  <c r="F3961" i="45"/>
  <c r="F3962" i="45"/>
  <c r="F3963" i="45"/>
  <c r="F3964" i="45"/>
  <c r="F3965" i="45"/>
  <c r="F3966" i="45"/>
  <c r="F3967" i="45"/>
  <c r="F3968" i="45"/>
  <c r="F3969" i="45"/>
  <c r="F3970" i="45"/>
  <c r="F3971" i="45"/>
  <c r="F3972" i="45"/>
  <c r="F3973" i="45"/>
  <c r="F3974" i="45"/>
  <c r="F3975" i="45"/>
  <c r="F3976" i="45"/>
  <c r="F3977" i="45"/>
  <c r="F3978" i="45"/>
  <c r="F3979" i="45"/>
  <c r="F3980" i="45"/>
  <c r="F3981" i="45"/>
  <c r="F3982" i="45"/>
  <c r="F3983" i="45"/>
  <c r="F3984" i="45"/>
  <c r="F3985" i="45"/>
  <c r="F3986" i="45"/>
  <c r="F3987" i="45"/>
  <c r="F3988" i="45"/>
  <c r="F3989" i="45"/>
  <c r="F3990" i="45"/>
  <c r="F3991" i="45"/>
  <c r="F3992" i="45"/>
  <c r="F3993" i="45"/>
  <c r="F3994" i="45"/>
  <c r="F3995" i="45"/>
  <c r="F3996" i="45"/>
  <c r="F3997" i="45"/>
  <c r="F3998" i="45"/>
  <c r="F3999" i="45"/>
  <c r="F4000" i="45"/>
  <c r="F4001" i="45"/>
  <c r="F4002" i="45"/>
  <c r="F4003" i="45"/>
  <c r="F4004" i="45"/>
  <c r="F4005" i="45"/>
  <c r="F4006" i="45"/>
  <c r="F4007" i="45"/>
  <c r="F4008" i="45"/>
  <c r="F4009" i="45"/>
  <c r="F4010" i="45"/>
  <c r="F4011" i="45"/>
  <c r="F4012" i="45"/>
  <c r="F4013" i="45"/>
  <c r="F4014" i="45"/>
  <c r="F4015" i="45"/>
  <c r="F4016" i="45"/>
  <c r="F4017" i="45"/>
  <c r="F4018" i="45"/>
  <c r="F4019" i="45"/>
  <c r="F4020" i="45"/>
  <c r="F4021" i="45"/>
  <c r="F4022" i="45"/>
  <c r="F4023" i="45"/>
  <c r="F4024" i="45"/>
  <c r="F4025" i="45"/>
  <c r="F4026" i="45"/>
  <c r="F4027" i="45"/>
  <c r="F4028" i="45"/>
  <c r="F4029" i="45"/>
  <c r="F4030" i="45"/>
  <c r="F4031" i="45"/>
  <c r="F4032" i="45"/>
  <c r="F4033" i="45"/>
  <c r="F4034" i="45"/>
  <c r="F4035" i="45"/>
  <c r="F4036" i="45"/>
  <c r="F4037" i="45"/>
  <c r="F4038" i="45"/>
  <c r="F4039" i="45"/>
  <c r="F4040" i="45"/>
  <c r="F4041" i="45"/>
  <c r="F4042" i="45"/>
  <c r="F4043" i="45"/>
  <c r="F4044" i="45"/>
  <c r="F4045" i="45"/>
  <c r="F4046" i="45"/>
  <c r="F4047" i="45"/>
  <c r="F4048" i="45"/>
  <c r="F4049" i="45"/>
  <c r="F4050" i="45"/>
  <c r="F4051" i="45"/>
  <c r="F4052" i="45"/>
  <c r="F4053" i="45"/>
  <c r="F4054" i="45"/>
  <c r="F4055" i="45"/>
  <c r="F4056" i="45"/>
  <c r="F4057" i="45"/>
  <c r="F4058" i="45"/>
  <c r="F4059" i="45"/>
  <c r="F4060" i="45"/>
  <c r="F4061" i="45"/>
  <c r="F4062" i="45"/>
  <c r="F4063" i="45"/>
  <c r="F4064" i="45"/>
  <c r="F4065" i="45"/>
  <c r="F4066" i="45"/>
  <c r="F4067" i="45"/>
  <c r="F4068" i="45"/>
  <c r="F4069" i="45"/>
  <c r="F4070" i="45"/>
  <c r="F4071" i="45"/>
  <c r="F4072" i="45"/>
  <c r="F4073" i="45"/>
  <c r="F4074" i="45"/>
  <c r="F4075" i="45"/>
  <c r="F4076" i="45"/>
  <c r="F4077" i="45"/>
  <c r="F4078" i="45"/>
  <c r="F4079" i="45"/>
  <c r="F4080" i="45"/>
  <c r="F4081" i="45"/>
  <c r="F4082" i="45"/>
  <c r="F4083" i="45"/>
  <c r="F4084" i="45"/>
  <c r="F4085" i="45"/>
  <c r="F4086" i="45"/>
  <c r="F4087" i="45"/>
  <c r="F4088" i="45"/>
  <c r="F4089" i="45"/>
  <c r="F4090" i="45"/>
  <c r="F4091" i="45"/>
  <c r="F4092" i="45"/>
  <c r="F4093" i="45"/>
  <c r="F4094" i="45"/>
  <c r="F4095" i="45"/>
  <c r="F4096" i="45"/>
  <c r="F4097" i="45"/>
  <c r="F4098" i="45"/>
  <c r="F4099" i="45"/>
  <c r="F4100" i="45"/>
  <c r="F4101" i="45"/>
  <c r="F4102" i="45"/>
  <c r="F4103" i="45"/>
  <c r="F4104" i="45"/>
  <c r="F4105" i="45"/>
  <c r="F4106" i="45"/>
  <c r="F4107" i="45"/>
  <c r="F4108" i="45"/>
  <c r="F4109" i="45"/>
  <c r="F4110" i="45"/>
  <c r="F4111" i="45"/>
  <c r="F4112" i="45"/>
  <c r="F4113" i="45"/>
  <c r="F4114" i="45"/>
  <c r="F4115" i="45"/>
  <c r="F4116" i="45"/>
  <c r="F4117" i="45"/>
  <c r="F4118" i="45"/>
  <c r="F4119" i="45"/>
  <c r="F4120" i="45"/>
  <c r="F4121" i="45"/>
  <c r="F4122" i="45"/>
  <c r="F4123" i="45"/>
  <c r="F4124" i="45"/>
  <c r="F4125" i="45"/>
  <c r="F4126" i="45"/>
  <c r="F4127" i="45"/>
  <c r="F4128" i="45"/>
  <c r="F4129" i="45"/>
  <c r="F4130" i="45"/>
  <c r="F4131" i="45"/>
  <c r="F4132" i="45"/>
  <c r="F4133" i="45"/>
  <c r="F4134" i="45"/>
  <c r="F4135" i="45"/>
  <c r="F4136" i="45"/>
  <c r="F4137" i="45"/>
  <c r="F4138" i="45"/>
  <c r="F4139" i="45"/>
  <c r="F4140" i="45"/>
  <c r="F4141" i="45"/>
  <c r="F4142" i="45"/>
  <c r="F4143" i="45"/>
  <c r="F4144" i="45"/>
  <c r="F4145" i="45"/>
  <c r="F4146" i="45"/>
  <c r="F4147" i="45"/>
  <c r="F4148" i="45"/>
  <c r="F4149" i="45"/>
  <c r="F4150" i="45"/>
  <c r="F4151" i="45"/>
  <c r="F4152" i="45"/>
  <c r="F4153" i="45"/>
  <c r="F4154" i="45"/>
  <c r="F4155" i="45"/>
  <c r="F4156" i="45"/>
  <c r="F4157" i="45"/>
  <c r="F4158" i="45"/>
  <c r="F4159" i="45"/>
  <c r="F4160" i="45"/>
  <c r="F4161" i="45"/>
  <c r="F4162" i="45"/>
  <c r="F4163" i="45"/>
  <c r="F4164" i="45"/>
  <c r="F4165" i="45"/>
  <c r="F4166" i="45"/>
  <c r="F4167" i="45"/>
  <c r="F4168" i="45"/>
  <c r="F4169" i="45"/>
  <c r="F4170" i="45"/>
  <c r="F4171" i="45"/>
  <c r="F4172" i="45"/>
  <c r="F4173" i="45"/>
  <c r="F4174" i="45"/>
  <c r="F4175" i="45"/>
  <c r="F4176" i="45"/>
  <c r="F4177" i="45"/>
  <c r="F4178" i="45"/>
  <c r="F4179" i="45"/>
  <c r="F4180" i="45"/>
  <c r="F4181" i="45"/>
  <c r="F4182" i="45"/>
  <c r="F4183" i="45"/>
  <c r="F4184" i="45"/>
  <c r="F4185" i="45"/>
  <c r="F4186" i="45"/>
  <c r="F4187" i="45"/>
  <c r="F4188" i="45"/>
  <c r="F4189" i="45"/>
  <c r="F4190" i="45"/>
  <c r="F4191" i="45"/>
  <c r="F4192" i="45"/>
  <c r="F4193" i="45"/>
  <c r="F4194" i="45"/>
  <c r="F4195" i="45"/>
  <c r="F4196" i="45"/>
  <c r="F4197" i="45"/>
  <c r="F4198" i="45"/>
  <c r="F4199" i="45"/>
  <c r="F4200" i="45"/>
  <c r="F4201" i="45"/>
  <c r="F4202" i="45"/>
  <c r="F4203" i="45"/>
  <c r="F4204" i="45"/>
  <c r="F4205" i="45"/>
  <c r="F4206" i="45"/>
  <c r="F4207" i="45"/>
  <c r="F4208" i="45"/>
  <c r="F4209" i="45"/>
  <c r="F4210" i="45"/>
  <c r="F4211" i="45"/>
  <c r="F4212" i="45"/>
  <c r="F4213" i="45"/>
  <c r="F4214" i="45"/>
  <c r="F4215" i="45"/>
  <c r="F4216" i="45"/>
  <c r="F4217" i="45"/>
  <c r="F4218" i="45"/>
  <c r="F4219" i="45"/>
  <c r="F4220" i="45"/>
  <c r="F4221" i="45"/>
  <c r="F4222" i="45"/>
  <c r="F4223" i="45"/>
  <c r="F4224" i="45"/>
  <c r="F4225" i="45"/>
  <c r="F4226" i="45"/>
  <c r="F4227" i="45"/>
  <c r="F4228" i="45"/>
  <c r="F4229" i="45"/>
  <c r="F4230" i="45"/>
  <c r="F4231" i="45"/>
  <c r="F4232" i="45"/>
  <c r="F4233" i="45"/>
  <c r="F4234" i="45"/>
  <c r="F4235" i="45"/>
  <c r="F4236" i="45"/>
  <c r="F4237" i="45"/>
  <c r="F4238" i="45"/>
  <c r="F4239" i="45"/>
  <c r="F4240" i="45"/>
  <c r="F4241" i="45"/>
  <c r="F4242" i="45"/>
  <c r="F4243" i="45"/>
  <c r="F4244" i="45"/>
  <c r="F4245" i="45"/>
  <c r="F4246" i="45"/>
  <c r="F4247" i="45"/>
  <c r="F4248" i="45"/>
  <c r="F4249" i="45"/>
  <c r="F4250" i="45"/>
  <c r="F4251" i="45"/>
  <c r="F4252" i="45"/>
  <c r="F4253" i="45"/>
  <c r="F4254" i="45"/>
  <c r="F4255" i="45"/>
  <c r="F4256" i="45"/>
  <c r="F4257" i="45"/>
  <c r="F4258" i="45"/>
  <c r="F4259" i="45"/>
  <c r="F4260" i="45"/>
  <c r="F4261" i="45"/>
  <c r="F4262" i="45"/>
  <c r="F4263" i="45"/>
  <c r="F4264" i="45"/>
  <c r="F4265" i="45"/>
  <c r="F4266" i="45"/>
  <c r="F4267" i="45"/>
  <c r="F4268" i="45"/>
  <c r="F4269" i="45"/>
  <c r="F4270" i="45"/>
  <c r="F4271" i="45"/>
  <c r="F4272" i="45"/>
  <c r="F4273" i="45"/>
  <c r="F4274" i="45"/>
  <c r="F4275" i="45"/>
  <c r="F4276" i="45"/>
  <c r="F4277" i="45"/>
  <c r="F4278" i="45"/>
  <c r="F4279" i="45"/>
  <c r="F4280" i="45"/>
  <c r="F4281" i="45"/>
  <c r="F4282" i="45"/>
  <c r="F4283" i="45"/>
  <c r="F4284" i="45"/>
  <c r="F4285" i="45"/>
  <c r="F4286" i="45"/>
  <c r="F4287" i="45"/>
  <c r="F4288" i="45"/>
  <c r="F4289" i="45"/>
  <c r="F4290" i="45"/>
  <c r="F4291" i="45"/>
  <c r="F4292" i="45"/>
  <c r="F4293" i="45"/>
  <c r="F4294" i="45"/>
  <c r="F4295" i="45"/>
  <c r="F4296" i="45"/>
  <c r="F4297" i="45"/>
  <c r="F4298" i="45"/>
  <c r="F4299" i="45"/>
  <c r="F4300" i="45"/>
  <c r="F4301" i="45"/>
  <c r="F4302" i="45"/>
  <c r="F4303" i="45"/>
  <c r="F4304" i="45"/>
  <c r="F4305" i="45"/>
  <c r="F4306" i="45"/>
  <c r="F4307" i="45"/>
  <c r="F4308" i="45"/>
  <c r="F4309" i="45"/>
  <c r="F4310" i="45"/>
  <c r="F4311" i="45"/>
  <c r="F4312" i="45"/>
  <c r="F4313" i="45"/>
  <c r="F4314" i="45"/>
  <c r="F4315" i="45"/>
  <c r="F4316" i="45"/>
  <c r="F4317" i="45"/>
  <c r="F4318" i="45"/>
  <c r="F4319" i="45"/>
  <c r="F4320" i="45"/>
  <c r="F4321" i="45"/>
  <c r="F4322" i="45"/>
  <c r="F4323" i="45"/>
  <c r="F4324" i="45"/>
  <c r="F4325" i="45"/>
  <c r="F4326" i="45"/>
  <c r="F4327" i="45"/>
  <c r="F4328" i="45"/>
  <c r="F4329" i="45"/>
  <c r="F4330" i="45"/>
  <c r="F4331" i="45"/>
  <c r="F4332" i="45"/>
  <c r="F4333" i="45"/>
  <c r="F4334" i="45"/>
  <c r="F4335" i="45"/>
  <c r="F4336" i="45"/>
  <c r="F4337" i="45"/>
  <c r="F4338" i="45"/>
  <c r="F4339" i="45"/>
  <c r="F4340" i="45"/>
  <c r="F4341" i="45"/>
  <c r="F4342" i="45"/>
  <c r="F4343" i="45"/>
  <c r="F4344" i="45"/>
  <c r="F4345" i="45"/>
  <c r="F4346" i="45"/>
  <c r="F4347" i="45"/>
  <c r="F4348" i="45"/>
  <c r="F4349" i="45"/>
  <c r="F4350" i="45"/>
  <c r="F4351" i="45"/>
  <c r="F4352" i="45"/>
  <c r="F4353" i="45"/>
  <c r="F4354" i="45"/>
  <c r="F4355" i="45"/>
  <c r="F4356" i="45"/>
  <c r="F4357" i="45"/>
  <c r="F4358" i="45"/>
  <c r="F4359" i="45"/>
  <c r="F4360" i="45"/>
  <c r="F4361" i="45"/>
  <c r="F4362" i="45"/>
  <c r="F4363" i="45"/>
  <c r="F4364" i="45"/>
  <c r="F4365" i="45"/>
  <c r="F4366" i="45"/>
  <c r="F4367" i="45"/>
  <c r="F4368" i="45"/>
  <c r="F4369" i="45"/>
  <c r="F4370" i="45"/>
  <c r="F4371" i="45"/>
  <c r="F4372" i="45"/>
  <c r="F4373" i="45"/>
  <c r="F4374" i="45"/>
  <c r="F4375" i="45"/>
  <c r="F4376" i="45"/>
  <c r="F4377" i="45"/>
  <c r="F4378" i="45"/>
  <c r="F4379" i="45"/>
  <c r="F4380" i="45"/>
  <c r="F4381" i="45"/>
  <c r="F4382" i="45"/>
  <c r="F4383" i="45"/>
  <c r="F4384" i="45"/>
  <c r="F4385" i="45"/>
  <c r="F4386" i="45"/>
  <c r="F4387" i="45"/>
  <c r="F4388" i="45"/>
  <c r="F4389" i="45"/>
  <c r="F4390" i="45"/>
  <c r="F4391" i="45"/>
  <c r="F4392" i="45"/>
  <c r="F4393" i="45"/>
  <c r="F4394" i="45"/>
  <c r="F4395" i="45"/>
  <c r="F4396" i="45"/>
  <c r="F4397" i="45"/>
  <c r="F4398" i="45"/>
  <c r="F4399" i="45"/>
  <c r="F4400" i="45"/>
  <c r="F4401" i="45"/>
  <c r="F4402" i="45"/>
  <c r="F4403" i="45"/>
  <c r="F4404" i="45"/>
  <c r="F4405" i="45"/>
  <c r="F4406" i="45"/>
  <c r="F4407" i="45"/>
  <c r="F4408" i="45"/>
  <c r="F4409" i="45"/>
  <c r="F4410" i="45"/>
  <c r="F4411" i="45"/>
  <c r="F4412" i="45"/>
  <c r="F4413" i="45"/>
  <c r="F4414" i="45"/>
  <c r="F4415" i="45"/>
  <c r="F4416" i="45"/>
  <c r="F4417" i="45"/>
  <c r="F4418" i="45"/>
  <c r="F4419" i="45"/>
  <c r="F4420" i="45"/>
  <c r="F4421" i="45"/>
  <c r="F4422" i="45"/>
  <c r="F4423" i="45"/>
  <c r="F4424" i="45"/>
  <c r="F4425" i="45"/>
  <c r="F4426" i="45"/>
  <c r="F4427" i="45"/>
  <c r="F4428" i="45"/>
  <c r="F4429" i="45"/>
  <c r="F4430" i="45"/>
  <c r="F4431" i="45"/>
  <c r="F4432" i="45"/>
  <c r="F4433" i="45"/>
  <c r="F4434" i="45"/>
  <c r="F4435" i="45"/>
  <c r="F4436" i="45"/>
  <c r="F4437" i="45"/>
  <c r="F4438" i="45"/>
  <c r="F4439" i="45"/>
  <c r="F4440" i="45"/>
  <c r="F4441" i="45"/>
  <c r="F4442" i="45"/>
  <c r="F4443" i="45"/>
  <c r="F4444" i="45"/>
  <c r="F4445" i="45"/>
  <c r="F4446" i="45"/>
  <c r="F4447" i="45"/>
  <c r="F4448" i="45"/>
  <c r="F4449" i="45"/>
  <c r="F4450" i="45"/>
  <c r="F4451" i="45"/>
  <c r="F4452" i="45"/>
  <c r="F4453" i="45"/>
  <c r="F4454" i="45"/>
  <c r="F4455" i="45"/>
  <c r="F4456" i="45"/>
  <c r="F4457" i="45"/>
  <c r="F4458" i="45"/>
  <c r="F4459" i="45"/>
  <c r="F4460" i="45"/>
  <c r="F4461" i="45"/>
  <c r="F4462" i="45"/>
  <c r="F4463" i="45"/>
  <c r="F4464" i="45"/>
  <c r="F4465" i="45"/>
  <c r="F4466" i="45"/>
  <c r="F4467" i="45"/>
  <c r="F4468" i="45"/>
  <c r="F4469" i="45"/>
  <c r="F4470" i="45"/>
  <c r="F4471" i="45"/>
  <c r="F4472" i="45"/>
  <c r="F4473" i="45"/>
  <c r="F4474" i="45"/>
  <c r="F4475" i="45"/>
  <c r="F4476" i="45"/>
  <c r="F4477" i="45"/>
  <c r="F4478" i="45"/>
  <c r="F4479" i="45"/>
  <c r="F4480" i="45"/>
  <c r="F4481" i="45"/>
  <c r="F4482" i="45"/>
  <c r="F4483" i="45"/>
  <c r="F4484" i="45"/>
  <c r="F4485" i="45"/>
  <c r="F4486" i="45"/>
  <c r="F4487" i="45"/>
  <c r="F4488" i="45"/>
  <c r="F4489" i="45"/>
  <c r="F4490" i="45"/>
  <c r="F4491" i="45"/>
  <c r="F4492" i="45"/>
  <c r="F4493" i="45"/>
  <c r="F4494" i="45"/>
  <c r="F4495" i="45"/>
  <c r="F4496" i="45"/>
  <c r="F4497" i="45"/>
  <c r="F4498" i="45"/>
  <c r="F4499" i="45"/>
  <c r="F4500" i="45"/>
  <c r="F4501" i="45"/>
  <c r="F4502" i="45"/>
  <c r="F4503" i="45"/>
  <c r="F4504" i="45"/>
  <c r="F4505" i="45"/>
  <c r="F4506" i="45"/>
  <c r="F4507" i="45"/>
  <c r="F4508" i="45"/>
  <c r="F4509" i="45"/>
  <c r="F4510" i="45"/>
  <c r="F4511" i="45"/>
  <c r="F4512" i="45"/>
  <c r="F4513" i="45"/>
  <c r="F4514" i="45"/>
  <c r="F4515" i="45"/>
  <c r="F4516" i="45"/>
  <c r="F4517" i="45"/>
  <c r="F4518" i="45"/>
  <c r="F4519" i="45"/>
  <c r="F4520" i="45"/>
  <c r="F4521" i="45"/>
  <c r="F4522" i="45"/>
  <c r="F4523" i="45"/>
  <c r="F4524" i="45"/>
  <c r="F4525" i="45"/>
  <c r="F4526" i="45"/>
  <c r="F4527" i="45"/>
  <c r="F4528" i="45"/>
  <c r="F4529" i="45"/>
  <c r="F4530" i="45"/>
  <c r="F4531" i="45"/>
  <c r="F4532" i="45"/>
  <c r="F4533" i="45"/>
  <c r="F4534" i="45"/>
  <c r="F4535" i="45"/>
  <c r="F4536" i="45"/>
  <c r="F4537" i="45"/>
  <c r="F4538" i="45"/>
  <c r="F4539" i="45"/>
  <c r="F4540" i="45"/>
  <c r="F4541" i="45"/>
  <c r="F4542" i="45"/>
  <c r="F4543" i="45"/>
  <c r="F4544" i="45"/>
  <c r="F4545" i="45"/>
  <c r="F4546" i="45"/>
  <c r="F4547" i="45"/>
  <c r="F4548" i="45"/>
  <c r="F4549" i="45"/>
  <c r="F4550" i="45"/>
  <c r="F4551" i="45"/>
  <c r="F4552" i="45"/>
  <c r="F4553" i="45"/>
  <c r="F4554" i="45"/>
  <c r="F4555" i="45"/>
  <c r="F4556" i="45"/>
  <c r="F4557" i="45"/>
  <c r="F4558" i="45"/>
  <c r="F4559" i="45"/>
  <c r="F4560" i="45"/>
  <c r="F4561" i="45"/>
  <c r="F4562" i="45"/>
  <c r="F4563" i="45"/>
  <c r="F4564" i="45"/>
  <c r="F4565" i="45"/>
  <c r="F4566" i="45"/>
  <c r="F4567" i="45"/>
  <c r="F4568" i="45"/>
  <c r="F4569" i="45"/>
  <c r="F4570" i="45"/>
  <c r="F4571" i="45"/>
  <c r="F4572" i="45"/>
  <c r="F4573" i="45"/>
  <c r="F4574" i="45"/>
  <c r="F4575" i="45"/>
  <c r="F4576" i="45"/>
  <c r="F4577" i="45"/>
  <c r="F4578" i="45"/>
  <c r="F4579" i="45"/>
  <c r="F4580" i="45"/>
  <c r="F4581" i="45"/>
  <c r="F4582" i="45"/>
  <c r="F4583" i="45"/>
  <c r="F4584" i="45"/>
  <c r="F4585" i="45"/>
  <c r="F4586" i="45"/>
  <c r="F4587" i="45"/>
  <c r="F4588" i="45"/>
  <c r="F4589" i="45"/>
  <c r="F4590" i="45"/>
  <c r="F4591" i="45"/>
  <c r="F4592" i="45"/>
  <c r="F4593" i="45"/>
  <c r="F4594" i="45"/>
  <c r="F4595" i="45"/>
  <c r="F4596" i="45"/>
  <c r="F4597" i="45"/>
  <c r="F4598" i="45"/>
  <c r="F4599" i="45"/>
  <c r="F4600" i="45"/>
  <c r="F4601" i="45"/>
  <c r="F4602" i="45"/>
  <c r="F4603" i="45"/>
  <c r="F4604" i="45"/>
  <c r="F4605" i="45"/>
  <c r="F4606" i="45"/>
  <c r="F4607" i="45"/>
  <c r="F4608" i="45"/>
  <c r="F4609" i="45"/>
  <c r="F4610" i="45"/>
  <c r="F4611" i="45"/>
  <c r="F4612" i="45"/>
  <c r="F4613" i="45"/>
  <c r="F4614" i="45"/>
  <c r="F4615" i="45"/>
  <c r="F4616" i="45"/>
  <c r="F4617" i="45"/>
  <c r="F4618" i="45"/>
  <c r="F4619" i="45"/>
  <c r="F4620" i="45"/>
  <c r="F4621" i="45"/>
  <c r="F4622" i="45"/>
  <c r="F4623" i="45"/>
  <c r="F4624" i="45"/>
  <c r="F4625" i="45"/>
  <c r="F4626" i="45"/>
  <c r="F4627" i="45"/>
  <c r="F4628" i="45"/>
  <c r="F4629" i="45"/>
  <c r="F4630" i="45"/>
  <c r="F4631" i="45"/>
  <c r="F4632" i="45"/>
  <c r="F4633" i="45"/>
  <c r="F4634" i="45"/>
  <c r="F4635" i="45"/>
  <c r="F4636" i="45"/>
  <c r="F4637" i="45"/>
  <c r="F4638" i="45"/>
  <c r="F4639" i="45"/>
  <c r="F4640" i="45"/>
  <c r="F4641" i="45"/>
  <c r="F4642" i="45"/>
  <c r="F4643" i="45"/>
  <c r="F4644" i="45"/>
  <c r="F4645" i="45"/>
  <c r="F4646" i="45"/>
  <c r="F4647" i="45"/>
  <c r="F4648" i="45"/>
  <c r="F4649" i="45"/>
  <c r="F4650" i="45"/>
  <c r="F4651" i="45"/>
  <c r="F4652" i="45"/>
  <c r="F4653" i="45"/>
  <c r="F4654" i="45"/>
  <c r="F4655" i="45"/>
  <c r="F4656" i="45"/>
  <c r="F4657" i="45"/>
  <c r="F4658" i="45"/>
  <c r="F4659" i="45"/>
  <c r="F4660" i="45"/>
  <c r="F4661" i="45"/>
  <c r="F4662" i="45"/>
  <c r="F4663" i="45"/>
  <c r="F4664" i="45"/>
  <c r="F4665" i="45"/>
  <c r="F4666" i="45"/>
  <c r="F4667" i="45"/>
  <c r="F4668" i="45"/>
  <c r="F4669" i="45"/>
  <c r="F4670" i="45"/>
  <c r="F4671" i="45"/>
  <c r="F4672" i="45"/>
  <c r="F4673" i="45"/>
  <c r="F4674" i="45"/>
  <c r="F4675" i="45"/>
  <c r="F4676" i="45"/>
  <c r="F4677" i="45"/>
  <c r="F4678" i="45"/>
  <c r="F4679" i="45"/>
  <c r="F4680" i="45"/>
  <c r="F4681" i="45"/>
  <c r="F4682" i="45"/>
  <c r="F4683" i="45"/>
  <c r="F4684" i="45"/>
  <c r="F4685" i="45"/>
  <c r="F4686" i="45"/>
  <c r="F4687" i="45"/>
  <c r="F4688" i="45"/>
  <c r="F4689" i="45"/>
  <c r="F4690" i="45"/>
  <c r="F4691" i="45"/>
  <c r="F4692" i="45"/>
  <c r="F4693" i="45"/>
  <c r="F4694" i="45"/>
  <c r="F4695" i="45"/>
  <c r="F4696" i="45"/>
  <c r="F4697" i="45"/>
  <c r="F4698" i="45"/>
  <c r="F4699" i="45"/>
  <c r="F4700" i="45"/>
  <c r="F4701" i="45"/>
  <c r="F4702" i="45"/>
  <c r="F4703" i="45"/>
  <c r="F4704" i="45"/>
  <c r="F4705" i="45"/>
  <c r="F4706" i="45"/>
  <c r="F4707" i="45"/>
  <c r="F4708" i="45"/>
  <c r="F4709" i="45"/>
  <c r="F4710" i="45"/>
  <c r="F4711" i="45"/>
  <c r="F4712" i="45"/>
  <c r="F4713" i="45"/>
  <c r="F4714" i="45"/>
  <c r="F4715" i="45"/>
  <c r="F4716" i="45"/>
  <c r="F4717" i="45"/>
  <c r="F4718" i="45"/>
  <c r="F4719" i="45"/>
  <c r="F4720" i="45"/>
  <c r="F4721" i="45"/>
  <c r="F4722" i="45"/>
  <c r="F4723" i="45"/>
  <c r="F4724" i="45"/>
  <c r="F4725" i="45"/>
  <c r="F4726" i="45"/>
  <c r="F4727" i="45"/>
  <c r="F4728" i="45"/>
  <c r="F4729" i="45"/>
  <c r="F4730" i="45"/>
  <c r="F4731" i="45"/>
  <c r="F4732" i="45"/>
  <c r="F4733" i="45"/>
  <c r="F4734" i="45"/>
  <c r="F4735" i="45"/>
  <c r="F4736" i="45"/>
  <c r="F4737" i="45"/>
  <c r="F4738" i="45"/>
  <c r="F4739" i="45"/>
  <c r="F4740" i="45"/>
  <c r="F4741" i="45"/>
  <c r="F4742" i="45"/>
  <c r="F4743" i="45"/>
  <c r="F4744" i="45"/>
  <c r="F4745" i="45"/>
  <c r="F4746" i="45"/>
  <c r="F4747" i="45"/>
  <c r="F4748" i="45"/>
  <c r="F4749" i="45"/>
  <c r="F4750" i="45"/>
  <c r="F4751" i="45"/>
  <c r="F4752" i="45"/>
  <c r="F4753" i="45"/>
  <c r="F4754" i="45"/>
  <c r="F4755" i="45"/>
  <c r="F4756" i="45"/>
  <c r="F4757" i="45"/>
  <c r="F4758" i="45"/>
  <c r="F4759" i="45"/>
  <c r="F4760" i="45"/>
  <c r="F4761" i="45"/>
  <c r="F4762" i="45"/>
  <c r="F4763" i="45"/>
  <c r="F4764" i="45"/>
  <c r="F4765" i="45"/>
  <c r="F4766" i="45"/>
  <c r="F4767" i="45"/>
  <c r="F4768" i="45"/>
  <c r="F4769" i="45"/>
  <c r="F4770" i="45"/>
  <c r="F4771" i="45"/>
  <c r="F4772" i="45"/>
  <c r="F4773" i="45"/>
  <c r="F4774" i="45"/>
  <c r="F4775" i="45"/>
  <c r="F4776" i="45"/>
  <c r="F4777" i="45"/>
  <c r="F4778" i="45"/>
  <c r="F4779" i="45"/>
  <c r="F4780" i="45"/>
  <c r="F4781" i="45"/>
  <c r="F4782" i="45"/>
  <c r="F4783" i="45"/>
  <c r="F4784" i="45"/>
  <c r="F4785" i="45"/>
  <c r="F4786" i="45"/>
  <c r="F4787" i="45"/>
  <c r="F4788" i="45"/>
  <c r="F4789" i="45"/>
  <c r="F4790" i="45"/>
  <c r="F4791" i="45"/>
  <c r="F4792" i="45"/>
  <c r="F4793" i="45"/>
  <c r="F4794" i="45"/>
  <c r="F4795" i="45"/>
  <c r="F4796" i="45"/>
  <c r="F4797" i="45"/>
  <c r="F4798" i="45"/>
  <c r="F4799" i="45"/>
  <c r="F4800" i="45"/>
  <c r="F4801" i="45"/>
  <c r="F4802" i="45"/>
  <c r="F4803" i="45"/>
  <c r="F4804" i="45"/>
  <c r="F4805" i="45"/>
  <c r="F4806" i="45"/>
  <c r="F4807" i="45"/>
  <c r="F4808" i="45"/>
  <c r="F4809" i="45"/>
  <c r="F4810" i="45"/>
  <c r="F4811" i="45"/>
  <c r="F4812" i="45"/>
  <c r="F4813" i="45"/>
  <c r="F4814" i="45"/>
  <c r="F4815" i="45"/>
  <c r="F4816" i="45"/>
  <c r="F4817" i="45"/>
  <c r="F4818" i="45"/>
  <c r="F4819" i="45"/>
  <c r="F4820" i="45"/>
  <c r="F4821" i="45"/>
  <c r="F4822" i="45"/>
  <c r="F4823" i="45"/>
  <c r="F4824" i="45"/>
  <c r="F4825" i="45"/>
  <c r="F4826" i="45"/>
  <c r="F4827" i="45"/>
  <c r="F4828" i="45"/>
  <c r="F4829" i="45"/>
  <c r="F4830" i="45"/>
  <c r="F4831" i="45"/>
  <c r="F4832" i="45"/>
  <c r="F4833" i="45"/>
  <c r="F4834" i="45"/>
  <c r="F4835" i="45"/>
  <c r="F4836" i="45"/>
  <c r="F4837" i="45"/>
  <c r="F4838" i="45"/>
  <c r="F4839" i="45"/>
  <c r="F4840" i="45"/>
  <c r="F4841" i="45"/>
  <c r="F4842" i="45"/>
  <c r="F4843" i="45"/>
  <c r="F4844" i="45"/>
  <c r="F4845" i="45"/>
  <c r="F4846" i="45"/>
  <c r="F4847" i="45"/>
  <c r="F4848" i="45"/>
  <c r="F4849" i="45"/>
  <c r="F4850" i="45"/>
  <c r="F4851" i="45"/>
  <c r="F4852" i="45"/>
  <c r="F4853" i="45"/>
  <c r="F4854" i="45"/>
  <c r="F4855" i="45"/>
  <c r="F4856" i="45"/>
  <c r="F4857" i="45"/>
  <c r="F4858" i="45"/>
  <c r="F4859" i="45"/>
  <c r="F4860" i="45"/>
  <c r="F4861" i="45"/>
  <c r="F4862" i="45"/>
  <c r="F4863" i="45"/>
  <c r="F4864" i="45"/>
  <c r="F4865" i="45"/>
  <c r="F4866" i="45"/>
  <c r="F4867" i="45"/>
  <c r="F4868" i="45"/>
  <c r="F4869" i="45"/>
  <c r="F4870" i="45"/>
  <c r="F4871" i="45"/>
  <c r="F4872" i="45"/>
  <c r="F4873" i="45"/>
  <c r="F4874" i="45"/>
  <c r="F4875" i="45"/>
  <c r="F4876" i="45"/>
  <c r="F4877" i="45"/>
  <c r="F4878" i="45"/>
  <c r="F4879" i="45"/>
  <c r="F4880" i="45"/>
  <c r="F4881" i="45"/>
  <c r="F4882" i="45"/>
  <c r="F4883" i="45"/>
  <c r="F4884" i="45"/>
  <c r="F4885" i="45"/>
  <c r="F4886" i="45"/>
  <c r="F4887" i="45"/>
  <c r="F4888" i="45"/>
  <c r="F4889" i="45"/>
  <c r="F4890" i="45"/>
  <c r="F4891" i="45"/>
  <c r="F4892" i="45"/>
  <c r="F4893" i="45"/>
  <c r="F4894" i="45"/>
  <c r="F4895" i="45"/>
  <c r="F4896" i="45"/>
  <c r="F4897" i="45"/>
  <c r="F4898" i="45"/>
  <c r="F4899" i="45"/>
  <c r="F4900" i="45"/>
  <c r="F4901" i="45"/>
  <c r="F4902" i="45"/>
  <c r="F4903" i="45"/>
  <c r="F4904" i="45"/>
  <c r="F4905" i="45"/>
  <c r="F4906" i="45"/>
  <c r="F4907" i="45"/>
  <c r="F4908" i="45"/>
  <c r="F4909" i="45"/>
  <c r="F4910" i="45"/>
  <c r="F4911" i="45"/>
  <c r="F4912" i="45"/>
  <c r="F4913" i="45"/>
  <c r="F4914" i="45"/>
  <c r="F4915" i="45"/>
  <c r="F4916" i="45"/>
  <c r="F4917" i="45"/>
  <c r="F4918" i="45"/>
  <c r="F4919" i="45"/>
  <c r="F4920" i="45"/>
  <c r="F4921" i="45"/>
  <c r="F4922" i="45"/>
  <c r="F4923" i="45"/>
  <c r="F4924" i="45"/>
  <c r="F4925" i="45"/>
  <c r="F4926" i="45"/>
  <c r="F4927" i="45"/>
  <c r="F4928" i="45"/>
  <c r="F4929" i="45"/>
  <c r="F4930" i="45"/>
  <c r="F4931" i="45"/>
  <c r="F4932" i="45"/>
  <c r="F4933" i="45"/>
  <c r="F4934" i="45"/>
  <c r="F4935" i="45"/>
  <c r="F4936" i="45"/>
  <c r="F4937" i="45"/>
  <c r="F4938" i="45"/>
  <c r="F4939" i="45"/>
  <c r="F4940" i="45"/>
  <c r="F4941" i="45"/>
  <c r="F4942" i="45"/>
  <c r="F4943" i="45"/>
  <c r="F4944" i="45"/>
  <c r="F4945" i="45"/>
  <c r="F4946" i="45"/>
  <c r="F4947" i="45"/>
  <c r="F4948" i="45"/>
  <c r="F4949" i="45"/>
  <c r="F4950" i="45"/>
  <c r="F4951" i="45"/>
  <c r="F4952" i="45"/>
  <c r="F4953" i="45"/>
  <c r="F4954" i="45"/>
  <c r="F4955" i="45"/>
  <c r="F4956" i="45"/>
  <c r="F4957" i="45"/>
  <c r="F4958" i="45"/>
  <c r="F4959" i="45"/>
  <c r="F4960" i="45"/>
  <c r="F4961" i="45"/>
  <c r="F4962" i="45"/>
  <c r="F4963" i="45"/>
  <c r="F4964" i="45"/>
  <c r="F4965" i="45"/>
  <c r="F4966" i="45"/>
  <c r="F4967" i="45"/>
  <c r="F4968" i="45"/>
  <c r="F4969" i="45"/>
  <c r="F4970" i="45"/>
  <c r="F4971" i="45"/>
  <c r="F4972" i="45"/>
  <c r="F4973" i="45"/>
  <c r="F4974" i="45"/>
  <c r="F4975" i="45"/>
  <c r="F4976" i="45"/>
  <c r="F4977" i="45"/>
  <c r="F4978" i="45"/>
  <c r="F4979" i="45"/>
  <c r="F4980" i="45"/>
  <c r="F4981" i="45"/>
  <c r="F4982" i="45"/>
  <c r="F4983" i="45"/>
  <c r="F4984" i="45"/>
  <c r="F4985" i="45"/>
  <c r="F4986" i="45"/>
  <c r="F4987" i="45"/>
  <c r="F4988" i="45"/>
  <c r="F4989" i="45"/>
  <c r="F4990" i="45"/>
  <c r="F4991" i="45"/>
  <c r="F4992" i="45"/>
  <c r="F4993" i="45"/>
  <c r="F4994" i="45"/>
  <c r="F4995" i="45"/>
  <c r="F4996" i="45"/>
  <c r="F4997" i="45"/>
  <c r="F4998" i="45"/>
  <c r="F4999" i="45"/>
  <c r="F5000" i="45"/>
  <c r="F5001" i="45"/>
  <c r="F5002" i="45"/>
  <c r="F5003" i="45"/>
  <c r="F5004" i="45"/>
  <c r="F5005" i="45"/>
  <c r="F5006" i="45"/>
  <c r="F5007" i="45"/>
  <c r="F5008" i="45"/>
  <c r="F5009" i="45"/>
  <c r="F5010" i="45"/>
  <c r="F5011" i="45"/>
  <c r="F5012" i="45"/>
  <c r="F5013" i="45"/>
  <c r="F5014" i="45"/>
  <c r="F5015" i="45"/>
  <c r="F5016" i="45"/>
  <c r="F5017" i="45"/>
  <c r="F5018" i="45"/>
  <c r="F5019" i="45"/>
  <c r="F5020" i="45"/>
  <c r="F5021" i="45"/>
  <c r="F5022" i="45"/>
  <c r="F5023" i="45"/>
  <c r="F5024" i="45"/>
  <c r="F5025" i="45"/>
  <c r="F5026" i="45"/>
  <c r="F5027" i="45"/>
  <c r="F5028" i="45"/>
  <c r="F5029" i="45"/>
  <c r="F5030" i="45"/>
  <c r="F5031" i="45"/>
  <c r="F5032" i="45"/>
  <c r="F5033" i="45"/>
  <c r="F5034" i="45"/>
  <c r="F5035" i="45"/>
  <c r="F5036" i="45"/>
  <c r="F5037" i="45"/>
  <c r="F5038" i="45"/>
  <c r="F5039" i="45"/>
  <c r="F5040" i="45"/>
  <c r="F5041" i="45"/>
  <c r="F5042" i="45"/>
  <c r="F5043" i="45"/>
  <c r="F5044" i="45"/>
  <c r="F5045" i="45"/>
  <c r="F5046" i="45"/>
  <c r="F5047" i="45"/>
  <c r="F5048" i="45"/>
  <c r="F5049" i="45"/>
  <c r="F5050" i="45"/>
  <c r="F5051" i="45"/>
  <c r="F5052" i="45"/>
  <c r="F5053" i="45"/>
  <c r="F5054" i="45"/>
  <c r="F5055" i="45"/>
  <c r="F5056" i="45"/>
  <c r="F5057" i="45"/>
  <c r="F5058" i="45"/>
  <c r="F5059" i="45"/>
  <c r="F5060" i="45"/>
  <c r="F5061" i="45"/>
  <c r="F5062" i="45"/>
  <c r="F5063" i="45"/>
  <c r="F5064" i="45"/>
  <c r="F5065" i="45"/>
  <c r="F5066" i="45"/>
  <c r="F5067" i="45"/>
  <c r="F5068" i="45"/>
  <c r="F5069" i="45"/>
  <c r="F5070" i="45"/>
  <c r="F5071" i="45"/>
  <c r="F5072" i="45"/>
  <c r="F5073" i="45"/>
  <c r="F5074" i="45"/>
  <c r="F5075" i="45"/>
  <c r="F5076" i="45"/>
  <c r="F5077" i="45"/>
  <c r="F5078" i="45"/>
  <c r="F5079" i="45"/>
  <c r="F5080" i="45"/>
  <c r="F5081" i="45"/>
  <c r="F5082" i="45"/>
  <c r="F5083" i="45"/>
  <c r="F5084" i="45"/>
  <c r="F5085" i="45"/>
  <c r="F5086" i="45"/>
  <c r="F5087" i="45"/>
  <c r="F5088" i="45"/>
  <c r="F5089" i="45"/>
  <c r="F5090" i="45"/>
  <c r="F5091" i="45"/>
  <c r="F5092" i="45"/>
  <c r="F5093" i="45"/>
  <c r="F5094" i="45"/>
  <c r="F5095" i="45"/>
  <c r="F5096" i="45"/>
  <c r="F5097" i="45"/>
  <c r="F5098" i="45"/>
  <c r="F5099" i="45"/>
  <c r="F5100" i="45"/>
  <c r="F5101" i="45"/>
  <c r="F5102" i="45"/>
  <c r="F5103" i="45"/>
  <c r="F5104" i="45"/>
  <c r="F5105" i="45"/>
  <c r="F5106" i="45"/>
  <c r="F5107" i="45"/>
  <c r="F5108" i="45"/>
  <c r="F5109" i="45"/>
  <c r="F5110" i="45"/>
  <c r="F5111" i="45"/>
  <c r="F5112" i="45"/>
  <c r="F5113" i="45"/>
  <c r="F5114" i="45"/>
  <c r="F5115" i="45"/>
  <c r="F5116" i="45"/>
  <c r="F5117" i="45"/>
  <c r="F5118" i="45"/>
  <c r="F5119" i="45"/>
  <c r="F5120" i="45"/>
  <c r="F5121" i="45"/>
  <c r="F5122" i="45"/>
  <c r="F5123" i="45"/>
  <c r="F5124" i="45"/>
  <c r="F5125" i="45"/>
  <c r="F5126" i="45"/>
  <c r="F5127" i="45"/>
  <c r="F5128" i="45"/>
  <c r="F5129" i="45"/>
  <c r="F5130" i="45"/>
  <c r="F5131" i="45"/>
  <c r="F5132" i="45"/>
  <c r="F5133" i="45"/>
  <c r="F5134" i="45"/>
  <c r="F5135" i="45"/>
  <c r="F5136" i="45"/>
  <c r="F5137" i="45"/>
  <c r="F5138" i="45"/>
  <c r="F5139" i="45"/>
  <c r="F5140" i="45"/>
  <c r="F5141" i="45"/>
  <c r="F5142" i="45"/>
  <c r="F5143" i="45"/>
  <c r="F5144" i="45"/>
  <c r="F5145" i="45"/>
  <c r="F5146" i="45"/>
  <c r="F5147" i="45"/>
  <c r="F5148" i="45"/>
  <c r="F5149" i="45"/>
  <c r="F5150" i="45"/>
  <c r="F5151" i="45"/>
  <c r="F5152" i="45"/>
  <c r="F5153" i="45"/>
  <c r="F5154" i="45"/>
  <c r="F5155" i="45"/>
  <c r="F5156" i="45"/>
  <c r="F5157" i="45"/>
  <c r="F5158" i="45"/>
  <c r="F5159" i="45"/>
  <c r="F5160" i="45"/>
  <c r="F5161" i="45"/>
  <c r="F5162" i="45"/>
  <c r="F5163" i="45"/>
  <c r="F5164" i="45"/>
  <c r="F5165" i="45"/>
  <c r="F5166" i="45"/>
  <c r="F5167" i="45"/>
  <c r="F5168" i="45"/>
  <c r="F5169" i="45"/>
  <c r="F5170" i="45"/>
  <c r="F5171" i="45"/>
  <c r="F5172" i="45"/>
  <c r="F5173" i="45"/>
  <c r="F5174" i="45"/>
  <c r="F5175" i="45"/>
  <c r="F5176" i="45"/>
  <c r="F5177" i="45"/>
  <c r="F5178" i="45"/>
  <c r="F5179" i="45"/>
  <c r="F5180" i="45"/>
  <c r="F5181" i="45"/>
  <c r="F5182" i="45"/>
  <c r="F5183" i="45"/>
  <c r="F5184" i="45"/>
  <c r="F5185" i="45"/>
  <c r="F5186" i="45"/>
  <c r="F5187" i="45"/>
  <c r="F5188" i="45"/>
  <c r="F5189" i="45"/>
  <c r="F5190" i="45"/>
  <c r="F5191" i="45"/>
  <c r="F5192" i="45"/>
  <c r="F5193" i="45"/>
  <c r="F5194" i="45"/>
  <c r="F5195" i="45"/>
  <c r="F5196" i="45"/>
  <c r="F5197" i="45"/>
  <c r="F5198" i="45"/>
  <c r="F5199" i="45"/>
  <c r="F5200" i="45"/>
  <c r="F5201" i="45"/>
  <c r="F5202" i="45"/>
  <c r="F5203" i="45"/>
  <c r="F5204" i="45"/>
  <c r="F5205" i="45"/>
  <c r="F5206" i="45"/>
  <c r="F5207" i="45"/>
  <c r="F5208" i="45"/>
  <c r="F5209" i="45"/>
  <c r="F5210" i="45"/>
  <c r="F5211" i="45"/>
  <c r="F5212" i="45"/>
  <c r="F5213" i="45"/>
  <c r="F5214" i="45"/>
  <c r="F5215" i="45"/>
  <c r="F5216" i="45"/>
  <c r="F5217" i="45"/>
  <c r="F5218" i="45"/>
  <c r="F5219" i="45"/>
  <c r="F5220" i="45"/>
  <c r="F5221" i="45"/>
  <c r="F5222" i="45"/>
  <c r="F5223" i="45"/>
  <c r="F5224" i="45"/>
  <c r="F5225" i="45"/>
  <c r="F5226" i="45"/>
  <c r="F5227" i="45"/>
  <c r="F5228" i="45"/>
  <c r="F5229" i="45"/>
  <c r="F5230" i="45"/>
  <c r="F5231" i="45"/>
  <c r="F5232" i="45"/>
  <c r="F5233" i="45"/>
  <c r="F5234" i="45"/>
  <c r="F5235" i="45"/>
  <c r="F5236" i="45"/>
  <c r="F5237" i="45"/>
  <c r="F5238" i="45"/>
  <c r="F5239" i="45"/>
  <c r="F5240" i="45"/>
  <c r="F5241" i="45"/>
  <c r="F5242" i="45"/>
  <c r="F5243" i="45"/>
  <c r="F5244" i="45"/>
  <c r="F5245" i="45"/>
  <c r="F5246" i="45"/>
  <c r="F5247" i="45"/>
  <c r="F5248" i="45"/>
  <c r="F5249" i="45"/>
  <c r="F5250" i="45"/>
  <c r="F5251" i="45"/>
  <c r="F5252" i="45"/>
  <c r="F5253" i="45"/>
  <c r="F5254" i="45"/>
  <c r="F5255" i="45"/>
  <c r="F5256" i="45"/>
  <c r="F5257" i="45"/>
  <c r="F5258" i="45"/>
  <c r="F5259" i="45"/>
  <c r="F5260" i="45"/>
  <c r="F5261" i="45"/>
  <c r="F5262" i="45"/>
  <c r="F5263" i="45"/>
  <c r="F5264" i="45"/>
  <c r="F5265" i="45"/>
  <c r="F5266" i="45"/>
  <c r="F5267" i="45"/>
  <c r="F5268" i="45"/>
  <c r="F5269" i="45"/>
  <c r="F5270" i="45"/>
  <c r="F5271" i="45"/>
  <c r="F5272" i="45"/>
  <c r="F5273" i="45"/>
  <c r="F5274" i="45"/>
  <c r="F5275" i="45"/>
  <c r="F5276" i="45"/>
  <c r="F5277" i="45"/>
  <c r="F5278" i="45"/>
  <c r="F5279" i="45"/>
  <c r="F5280" i="45"/>
  <c r="F5281" i="45"/>
  <c r="F5282" i="45"/>
  <c r="F5283" i="45"/>
  <c r="F5284" i="45"/>
  <c r="F5285" i="45"/>
  <c r="F5286" i="45"/>
  <c r="F5287" i="45"/>
  <c r="F5288" i="45"/>
  <c r="F5289" i="45"/>
  <c r="F5290" i="45"/>
  <c r="F5291" i="45"/>
  <c r="F5292" i="45"/>
  <c r="F5293" i="45"/>
  <c r="F5294" i="45"/>
  <c r="F5295" i="45"/>
  <c r="F5296" i="45"/>
  <c r="F5297" i="45"/>
  <c r="F5298" i="45"/>
  <c r="F5299" i="45"/>
  <c r="F5300" i="45"/>
  <c r="F5301" i="45"/>
  <c r="F5302" i="45"/>
  <c r="F5303" i="45"/>
  <c r="F5304" i="45"/>
  <c r="F5305" i="45"/>
  <c r="F5306" i="45"/>
  <c r="F5307" i="45"/>
  <c r="F5308" i="45"/>
  <c r="F5309" i="45"/>
  <c r="F5310" i="45"/>
  <c r="F5311" i="45"/>
  <c r="F5312" i="45"/>
  <c r="F5313" i="45"/>
  <c r="F5314" i="45"/>
  <c r="F5315" i="45"/>
  <c r="F5316" i="45"/>
  <c r="F5317" i="45"/>
  <c r="F5318" i="45"/>
  <c r="F5319" i="45"/>
  <c r="F5320" i="45"/>
  <c r="F5321" i="45"/>
  <c r="F5322" i="45"/>
  <c r="F5323" i="45"/>
  <c r="F5324" i="45"/>
  <c r="F5325" i="45"/>
  <c r="F5326" i="45"/>
  <c r="F5327" i="45"/>
  <c r="F5328" i="45"/>
  <c r="F5329" i="45"/>
  <c r="F5330" i="45"/>
  <c r="F5331" i="45"/>
  <c r="F5332" i="45"/>
  <c r="F5333" i="45"/>
  <c r="F5334" i="45"/>
  <c r="F5335" i="45"/>
  <c r="F5336" i="45"/>
  <c r="F5337" i="45"/>
  <c r="F5338" i="45"/>
  <c r="F5339" i="45"/>
  <c r="F5340" i="45"/>
  <c r="F5341" i="45"/>
  <c r="F5342" i="45"/>
  <c r="F5343" i="45"/>
  <c r="F5344" i="45"/>
  <c r="F5345" i="45"/>
  <c r="F5346" i="45"/>
  <c r="F5347" i="45"/>
  <c r="F5348" i="45"/>
  <c r="F5349" i="45"/>
  <c r="F5350" i="45"/>
  <c r="F5351" i="45"/>
  <c r="F5352" i="45"/>
  <c r="F5353" i="45"/>
  <c r="F5354" i="45"/>
  <c r="F5355" i="45"/>
  <c r="F5356" i="45"/>
  <c r="F5357" i="45"/>
  <c r="F5358" i="45"/>
  <c r="F5359" i="45"/>
  <c r="F5360" i="45"/>
  <c r="F5361" i="45"/>
  <c r="F5362" i="45"/>
  <c r="F5363" i="45"/>
  <c r="F5364" i="45"/>
  <c r="F5365" i="45"/>
  <c r="F5366" i="45"/>
  <c r="F5367" i="45"/>
  <c r="F5368" i="45"/>
  <c r="F5369" i="45"/>
  <c r="F5370" i="45"/>
  <c r="F5371" i="45"/>
  <c r="F5372" i="45"/>
  <c r="F5373" i="45"/>
  <c r="F5374" i="45"/>
  <c r="F5375" i="45"/>
  <c r="F5376" i="45"/>
  <c r="F5377" i="45"/>
  <c r="F5378" i="45"/>
  <c r="F5379" i="45"/>
  <c r="F5380" i="45"/>
  <c r="F5381" i="45"/>
  <c r="F5382" i="45"/>
  <c r="F5383" i="45"/>
  <c r="F5384" i="45"/>
  <c r="F5385" i="45"/>
  <c r="F5386" i="45"/>
  <c r="F5387" i="45"/>
  <c r="F5388" i="45"/>
  <c r="F5389" i="45"/>
  <c r="F5390" i="45"/>
  <c r="F5391" i="45"/>
  <c r="F5392" i="45"/>
  <c r="F5393" i="45"/>
  <c r="F5394" i="45"/>
  <c r="F5395" i="45"/>
  <c r="F5396" i="45"/>
  <c r="F5397" i="45"/>
  <c r="F5398" i="45"/>
  <c r="F5399" i="45"/>
  <c r="F5400" i="45"/>
  <c r="F5401" i="45"/>
  <c r="F5402" i="45"/>
  <c r="F5403" i="45"/>
  <c r="F5404" i="45"/>
  <c r="F5405" i="45"/>
  <c r="F5406" i="45"/>
  <c r="F5407" i="45"/>
  <c r="F5408" i="45"/>
  <c r="F5409" i="45"/>
  <c r="F5410" i="45"/>
  <c r="F5411" i="45"/>
  <c r="F5412" i="45"/>
  <c r="F5413" i="45"/>
  <c r="F5414" i="45"/>
  <c r="F5415" i="45"/>
  <c r="F5416" i="45"/>
  <c r="F5417" i="45"/>
  <c r="F5418" i="45"/>
  <c r="F5419" i="45"/>
  <c r="F5420" i="45"/>
  <c r="F5421" i="45"/>
  <c r="F5422" i="45"/>
  <c r="F5423" i="45"/>
  <c r="F5424" i="45"/>
  <c r="F5425" i="45"/>
  <c r="F5426" i="45"/>
  <c r="F5427" i="45"/>
  <c r="F5428" i="45"/>
  <c r="F5429" i="45"/>
  <c r="F5430" i="45"/>
  <c r="F5431" i="45"/>
  <c r="F5432" i="45"/>
  <c r="F5433" i="45"/>
  <c r="F5434" i="45"/>
  <c r="F5435" i="45"/>
  <c r="F5436" i="45"/>
  <c r="F5437" i="45"/>
  <c r="F5438" i="45"/>
  <c r="F5439" i="45"/>
  <c r="F5440" i="45"/>
  <c r="F5441" i="45"/>
  <c r="F5442" i="45"/>
  <c r="F5443" i="45"/>
  <c r="F5444" i="45"/>
  <c r="F5445" i="45"/>
  <c r="F5446" i="45"/>
  <c r="F5447" i="45"/>
  <c r="F5448" i="45"/>
  <c r="F5449" i="45"/>
  <c r="F5450" i="45"/>
  <c r="F5451" i="45"/>
  <c r="F5452" i="45"/>
  <c r="F5453" i="45"/>
  <c r="F5454" i="45"/>
  <c r="F5455" i="45"/>
  <c r="F5456" i="45"/>
  <c r="F5457" i="45"/>
  <c r="F5458" i="45"/>
  <c r="F5459" i="45"/>
  <c r="F5460" i="45"/>
  <c r="F5461" i="45"/>
  <c r="F5462" i="45"/>
  <c r="F5463" i="45"/>
  <c r="F5464" i="45"/>
  <c r="F5465" i="45"/>
  <c r="F5466" i="45"/>
  <c r="F5467" i="45"/>
  <c r="F5468" i="45"/>
  <c r="F5469" i="45"/>
  <c r="F5470" i="45"/>
  <c r="F5471" i="45"/>
  <c r="F5472" i="45"/>
  <c r="F5473" i="45"/>
  <c r="F5474" i="45"/>
  <c r="F5475" i="45"/>
  <c r="F5476" i="45"/>
  <c r="F5477" i="45"/>
  <c r="F5478" i="45"/>
  <c r="F5479" i="45"/>
  <c r="F5480" i="45"/>
  <c r="F5481" i="45"/>
  <c r="F5482" i="45"/>
  <c r="F5483" i="45"/>
  <c r="F5484" i="45"/>
  <c r="F5485" i="45"/>
  <c r="F5486" i="45"/>
  <c r="F5487" i="45"/>
  <c r="F5488" i="45"/>
  <c r="F5489" i="45"/>
  <c r="F5490" i="45"/>
  <c r="F5491" i="45"/>
  <c r="F5492" i="45"/>
  <c r="F5493" i="45"/>
  <c r="F5494" i="45"/>
  <c r="F5495" i="45"/>
  <c r="F5496" i="45"/>
  <c r="F5497" i="45"/>
  <c r="F5498" i="45"/>
  <c r="F5499" i="45"/>
  <c r="F5500" i="45"/>
  <c r="F5501" i="45"/>
  <c r="F5502" i="45"/>
  <c r="F5503" i="45"/>
  <c r="F5504" i="45"/>
  <c r="F5505" i="45"/>
  <c r="F5506" i="45"/>
  <c r="F5507" i="45"/>
  <c r="F5508" i="45"/>
  <c r="F5509" i="45"/>
  <c r="F5510" i="45"/>
  <c r="F5511" i="45"/>
  <c r="F5512" i="45"/>
  <c r="F5513" i="45"/>
  <c r="F5514" i="45"/>
  <c r="F5515" i="45"/>
  <c r="F5516" i="45"/>
  <c r="F5517" i="45"/>
  <c r="F5518" i="45"/>
  <c r="F5519" i="45"/>
  <c r="F5520" i="45"/>
  <c r="F5521" i="45"/>
  <c r="F5522" i="45"/>
  <c r="F5523" i="45"/>
  <c r="F5524" i="45"/>
  <c r="F5525" i="45"/>
  <c r="F5526" i="45"/>
  <c r="F5527" i="45"/>
  <c r="F5528" i="45"/>
  <c r="F5529" i="45"/>
  <c r="F5530" i="45"/>
  <c r="F5531" i="45"/>
  <c r="F5532" i="45"/>
  <c r="F5533" i="45"/>
  <c r="F5534" i="45"/>
  <c r="F5535" i="45"/>
  <c r="F5536" i="45"/>
  <c r="F5537" i="45"/>
  <c r="F5538" i="45"/>
  <c r="F5539" i="45"/>
  <c r="F5540" i="45"/>
  <c r="F5541" i="45"/>
  <c r="F5542" i="45"/>
  <c r="F5543" i="45"/>
  <c r="F5544" i="45"/>
  <c r="F5545" i="45"/>
  <c r="F5546" i="45"/>
  <c r="F5547" i="45"/>
  <c r="F5548" i="45"/>
  <c r="F5549" i="45"/>
  <c r="F5550" i="45"/>
  <c r="F5551" i="45"/>
  <c r="F5552" i="45"/>
  <c r="F5553" i="45"/>
  <c r="F5554" i="45"/>
  <c r="F5555" i="45"/>
  <c r="F5556" i="45"/>
  <c r="F5557" i="45"/>
  <c r="F5558" i="45"/>
  <c r="F5559" i="45"/>
  <c r="F5560" i="45"/>
  <c r="F5561" i="45"/>
  <c r="F5562" i="45"/>
  <c r="F5563" i="45"/>
  <c r="F5564" i="45"/>
  <c r="F5565" i="45"/>
  <c r="F5566" i="45"/>
  <c r="F5567" i="45"/>
  <c r="F5568" i="45"/>
  <c r="F5569" i="45"/>
  <c r="F5570" i="45"/>
  <c r="F5571" i="45"/>
  <c r="F5572" i="45"/>
  <c r="F5573" i="45"/>
  <c r="F5574" i="45"/>
  <c r="F5575" i="45"/>
  <c r="F5576" i="45"/>
  <c r="F5577" i="45"/>
  <c r="F5578" i="45"/>
  <c r="F5579" i="45"/>
  <c r="F5580" i="45"/>
  <c r="F5581" i="45"/>
  <c r="F5582" i="45"/>
  <c r="F5583" i="45"/>
  <c r="F5584" i="45"/>
  <c r="F5585" i="45"/>
  <c r="F5586" i="45"/>
  <c r="F5587" i="45"/>
  <c r="F5588" i="45"/>
  <c r="F5589" i="45"/>
  <c r="F5590" i="45"/>
  <c r="F5591" i="45"/>
  <c r="F5592" i="45"/>
  <c r="F5593" i="45"/>
  <c r="F5594" i="45"/>
  <c r="F5595" i="45"/>
  <c r="F5596" i="45"/>
  <c r="F5597" i="45"/>
  <c r="F5598" i="45"/>
  <c r="F5599" i="45"/>
  <c r="F5600" i="45"/>
  <c r="F5601" i="45"/>
  <c r="F5602" i="45"/>
  <c r="F5603" i="45"/>
  <c r="F5604" i="45"/>
  <c r="F5605" i="45"/>
  <c r="F5606" i="45"/>
  <c r="F5607" i="45"/>
  <c r="F5608" i="45"/>
  <c r="F5609" i="45"/>
  <c r="F5610" i="45"/>
  <c r="F5611" i="45"/>
  <c r="F5612" i="45"/>
  <c r="F5613" i="45"/>
  <c r="F5614" i="45"/>
  <c r="F5615" i="45"/>
  <c r="F5616" i="45"/>
  <c r="F5617" i="45"/>
  <c r="F5618" i="45"/>
  <c r="F5619" i="45"/>
  <c r="F5620" i="45"/>
  <c r="F5621" i="45"/>
  <c r="F5622" i="45"/>
  <c r="F5623" i="45"/>
  <c r="F5624" i="45"/>
  <c r="F5625" i="45"/>
  <c r="F5626" i="45"/>
  <c r="F5627" i="45"/>
  <c r="F5628" i="45"/>
  <c r="F5629" i="45"/>
  <c r="F5630" i="45"/>
  <c r="F5631" i="45"/>
  <c r="F5632" i="45"/>
  <c r="F5633" i="45"/>
  <c r="F5634" i="45"/>
  <c r="F5635" i="45"/>
  <c r="F5636" i="45"/>
  <c r="F5637" i="45"/>
  <c r="F5638" i="45"/>
  <c r="F5639" i="45"/>
  <c r="F5640" i="45"/>
  <c r="F5641" i="45"/>
  <c r="F5642" i="45"/>
  <c r="F5643" i="45"/>
  <c r="F5644" i="45"/>
  <c r="F5645" i="45"/>
  <c r="F5646" i="45"/>
  <c r="F5647" i="45"/>
  <c r="F5648" i="45"/>
  <c r="F5649" i="45"/>
  <c r="F5650" i="45"/>
  <c r="F5651" i="45"/>
  <c r="F5652" i="45"/>
  <c r="F5653" i="45"/>
  <c r="F5654" i="45"/>
  <c r="F5655" i="45"/>
  <c r="F5656" i="45"/>
  <c r="F5657" i="45"/>
  <c r="F5658" i="45"/>
  <c r="F5659" i="45"/>
  <c r="F5660" i="45"/>
  <c r="F5661" i="45"/>
  <c r="F5662" i="45"/>
  <c r="F5663" i="45"/>
  <c r="F5664" i="45"/>
  <c r="F5665" i="45"/>
  <c r="F5666" i="45"/>
  <c r="F5667" i="45"/>
  <c r="F5668" i="45"/>
  <c r="F5669" i="45"/>
  <c r="F5670" i="45"/>
  <c r="F5671" i="45"/>
  <c r="F5672" i="45"/>
  <c r="F5673" i="45"/>
  <c r="F5674" i="45"/>
  <c r="F5675" i="45"/>
  <c r="F5676" i="45"/>
  <c r="F5677" i="45"/>
  <c r="F5678" i="45"/>
  <c r="F5679" i="45"/>
  <c r="F5680" i="45"/>
  <c r="F5681" i="45"/>
  <c r="F5682" i="45"/>
  <c r="F5683" i="45"/>
  <c r="F5684" i="45"/>
  <c r="F5685" i="45"/>
  <c r="F5686" i="45"/>
  <c r="F5687" i="45"/>
  <c r="F5688" i="45"/>
  <c r="F5689" i="45"/>
  <c r="F5690" i="45"/>
  <c r="F5691" i="45"/>
  <c r="F5692" i="45"/>
  <c r="F5693" i="45"/>
  <c r="F5694" i="45"/>
  <c r="F5695" i="45"/>
  <c r="F5696" i="45"/>
  <c r="F5697" i="45"/>
  <c r="F5698" i="45"/>
  <c r="F5699" i="45"/>
  <c r="F5700" i="45"/>
  <c r="F5701" i="45"/>
  <c r="F5702" i="45"/>
  <c r="F5703" i="45"/>
  <c r="F5704" i="45"/>
  <c r="F5705" i="45"/>
  <c r="F5706" i="45"/>
  <c r="F5707" i="45"/>
  <c r="F5708" i="45"/>
  <c r="F5709" i="45"/>
  <c r="F5710" i="45"/>
  <c r="F5711" i="45"/>
  <c r="F5712" i="45"/>
  <c r="F5713" i="45"/>
  <c r="F5714" i="45"/>
  <c r="F5715" i="45"/>
  <c r="F5716" i="45"/>
  <c r="F5717" i="45"/>
  <c r="F5718" i="45"/>
  <c r="F5719" i="45"/>
  <c r="F5720" i="45"/>
  <c r="F5721" i="45"/>
  <c r="F5722" i="45"/>
  <c r="F5723" i="45"/>
  <c r="F5724" i="45"/>
  <c r="F5725" i="45"/>
  <c r="F5726" i="45"/>
  <c r="F5727" i="45"/>
  <c r="F5728" i="45"/>
  <c r="F5729" i="45"/>
  <c r="F5730" i="45"/>
  <c r="F5731" i="45"/>
  <c r="F5732" i="45"/>
  <c r="F5733" i="45"/>
  <c r="F5734" i="45"/>
  <c r="F5735" i="45"/>
  <c r="F5736" i="45"/>
  <c r="F5737" i="45"/>
  <c r="F5738" i="45"/>
  <c r="F5739" i="45"/>
  <c r="F5740" i="45"/>
  <c r="F5741" i="45"/>
  <c r="F5742" i="45"/>
  <c r="F5743" i="45"/>
  <c r="F5744" i="45"/>
  <c r="F5745" i="45"/>
  <c r="F5746" i="45"/>
  <c r="F5747" i="45"/>
  <c r="F5748" i="45"/>
  <c r="F5749" i="45"/>
  <c r="F5750" i="45"/>
  <c r="F5751" i="45"/>
  <c r="F5752" i="45"/>
  <c r="F5753" i="45"/>
  <c r="F5754" i="45"/>
  <c r="F5755" i="45"/>
  <c r="F5756" i="45"/>
  <c r="F5757" i="45"/>
  <c r="F5758" i="45"/>
  <c r="F5759" i="45"/>
  <c r="F5760" i="45"/>
  <c r="F5761" i="45"/>
  <c r="F5762" i="45"/>
  <c r="F5763" i="45"/>
  <c r="F5764" i="45"/>
  <c r="F5765" i="45"/>
  <c r="F5766" i="45"/>
  <c r="F5767" i="45"/>
  <c r="F5768" i="45"/>
  <c r="F5769" i="45"/>
  <c r="F5770" i="45"/>
  <c r="F5771" i="45"/>
  <c r="F5772" i="45"/>
  <c r="F5773" i="45"/>
  <c r="F5774" i="45"/>
  <c r="F5775" i="45"/>
  <c r="F5776" i="45"/>
  <c r="F5777" i="45"/>
  <c r="F5778" i="45"/>
  <c r="F5779" i="45"/>
  <c r="F5780" i="45"/>
  <c r="F5781" i="45"/>
  <c r="F5782" i="45"/>
  <c r="F5783" i="45"/>
  <c r="F5784" i="45"/>
  <c r="F5785" i="45"/>
  <c r="F5786" i="45"/>
  <c r="F5787" i="45"/>
  <c r="F5788" i="45"/>
  <c r="F5789" i="45"/>
  <c r="F5790" i="45"/>
  <c r="F5791" i="45"/>
  <c r="F5792" i="45"/>
  <c r="F5793" i="45"/>
  <c r="F5794" i="45"/>
  <c r="F5795" i="45"/>
  <c r="F5796" i="45"/>
  <c r="F5797" i="45"/>
  <c r="F5798" i="45"/>
  <c r="F5799" i="45"/>
  <c r="F5800" i="45"/>
  <c r="F5801" i="45"/>
  <c r="F5802" i="45"/>
  <c r="F5803" i="45"/>
  <c r="F5804" i="45"/>
  <c r="F5805" i="45"/>
  <c r="F5806" i="45"/>
  <c r="F5807" i="45"/>
  <c r="F5808" i="45"/>
  <c r="F5809" i="45"/>
  <c r="F5810" i="45"/>
  <c r="F5811" i="45"/>
  <c r="F5812" i="45"/>
  <c r="F5813" i="45"/>
  <c r="F5814" i="45"/>
  <c r="F5815" i="45"/>
  <c r="F5816" i="45"/>
  <c r="F5817" i="45"/>
  <c r="F5818" i="45"/>
  <c r="F5819" i="45"/>
  <c r="F5820" i="45"/>
  <c r="F5821" i="45"/>
  <c r="F5822" i="45"/>
  <c r="F5823" i="45"/>
  <c r="F5824" i="45"/>
  <c r="F5825" i="45"/>
  <c r="F5826" i="45"/>
  <c r="F5827" i="45"/>
  <c r="F5828" i="45"/>
  <c r="F5829" i="45"/>
  <c r="F5830" i="45"/>
  <c r="F5831" i="45"/>
  <c r="F5832" i="45"/>
  <c r="F5833" i="45"/>
  <c r="F5834" i="45"/>
  <c r="F5835" i="45"/>
  <c r="F5836" i="45"/>
  <c r="F5837" i="45"/>
  <c r="F5838" i="45"/>
  <c r="F5839" i="45"/>
  <c r="F5840" i="45"/>
  <c r="F5841" i="45"/>
  <c r="F5842" i="45"/>
  <c r="F5843" i="45"/>
  <c r="F5844" i="45"/>
  <c r="F5845" i="45"/>
  <c r="F5846" i="45"/>
  <c r="F5847" i="45"/>
  <c r="F5848" i="45"/>
  <c r="F5849" i="45"/>
  <c r="F5850" i="45"/>
  <c r="F5851" i="45"/>
  <c r="F5852" i="45"/>
  <c r="F5853" i="45"/>
  <c r="F5854" i="45"/>
  <c r="F5855" i="45"/>
  <c r="F5856" i="45"/>
  <c r="F5857" i="45"/>
  <c r="F5858" i="45"/>
  <c r="F5859" i="45"/>
  <c r="F5860" i="45"/>
  <c r="F5861" i="45"/>
  <c r="F5862" i="45"/>
  <c r="F5863" i="45"/>
  <c r="F5864" i="45"/>
  <c r="F5865" i="45"/>
  <c r="F5866" i="45"/>
  <c r="F5867" i="45"/>
  <c r="F5868" i="45"/>
  <c r="F5869" i="45"/>
  <c r="F5870" i="45"/>
  <c r="F5871" i="45"/>
  <c r="F5872" i="45"/>
  <c r="F5873" i="45"/>
  <c r="F5874" i="45"/>
  <c r="F5875" i="45"/>
  <c r="F5876" i="45"/>
  <c r="F5877" i="45"/>
  <c r="F5878" i="45"/>
  <c r="F5879" i="45"/>
  <c r="F5880" i="45"/>
  <c r="F5881" i="45"/>
  <c r="F5882" i="45"/>
  <c r="F5883" i="45"/>
  <c r="F5884" i="45"/>
  <c r="F5885" i="45"/>
  <c r="F5886" i="45"/>
  <c r="F5887" i="45"/>
  <c r="F5888" i="45"/>
  <c r="F5889" i="45"/>
  <c r="F5890" i="45"/>
  <c r="F5891" i="45"/>
  <c r="F5892" i="45"/>
  <c r="F5893" i="45"/>
  <c r="F5894" i="45"/>
  <c r="F5895" i="45"/>
  <c r="F5896" i="45"/>
  <c r="F5897" i="45"/>
  <c r="F5898" i="45"/>
  <c r="F5899" i="45"/>
  <c r="F5900" i="45"/>
  <c r="F5901" i="45"/>
  <c r="F5902" i="45"/>
  <c r="F5903" i="45"/>
  <c r="F5904" i="45"/>
  <c r="F5905" i="45"/>
  <c r="F5906" i="45"/>
  <c r="F5907" i="45"/>
  <c r="F5908" i="45"/>
  <c r="F5909" i="45"/>
  <c r="F5910" i="45"/>
  <c r="F5911" i="45"/>
  <c r="F5912" i="45"/>
  <c r="F5913" i="45"/>
  <c r="F5914" i="45"/>
  <c r="F5915" i="45"/>
  <c r="F5916" i="45"/>
  <c r="F5917" i="45"/>
  <c r="F5918" i="45"/>
  <c r="F5919" i="45"/>
  <c r="F5920" i="45"/>
  <c r="F5921" i="45"/>
  <c r="F5922" i="45"/>
  <c r="F5923" i="45"/>
  <c r="F5924" i="45"/>
  <c r="F5925" i="45"/>
  <c r="F5926" i="45"/>
  <c r="F5927" i="45"/>
  <c r="F5928" i="45"/>
  <c r="F5929" i="45"/>
  <c r="F5930" i="45"/>
  <c r="F5931" i="45"/>
  <c r="F5932" i="45"/>
  <c r="F5933" i="45"/>
  <c r="F5934" i="45"/>
  <c r="F5935" i="45"/>
  <c r="F5936" i="45"/>
  <c r="F5937" i="45"/>
  <c r="F5938" i="45"/>
  <c r="F5939" i="45"/>
  <c r="F5940" i="45"/>
  <c r="F5941" i="45"/>
  <c r="F5942" i="45"/>
  <c r="F5943" i="45"/>
  <c r="F5944" i="45"/>
  <c r="F5945" i="45"/>
  <c r="F5946" i="45"/>
  <c r="F5947" i="45"/>
  <c r="F5948" i="45"/>
  <c r="F5949" i="45"/>
  <c r="F5950" i="45"/>
  <c r="F5951" i="45"/>
  <c r="F5952" i="45"/>
  <c r="F5953" i="45"/>
  <c r="F5954" i="45"/>
  <c r="F5955" i="45"/>
  <c r="F5956" i="45"/>
  <c r="F5957" i="45"/>
  <c r="F5958" i="45"/>
  <c r="F5959" i="45"/>
  <c r="F5960" i="45"/>
  <c r="F5961" i="45"/>
  <c r="F5962" i="45"/>
  <c r="F5963" i="45"/>
  <c r="F5964" i="45"/>
  <c r="F5965" i="45"/>
  <c r="F5966" i="45"/>
  <c r="F5967" i="45"/>
  <c r="F5968" i="45"/>
  <c r="F5969" i="45"/>
  <c r="F5970" i="45"/>
  <c r="F5971" i="45"/>
  <c r="F5972" i="45"/>
  <c r="F5973" i="45"/>
  <c r="F5974" i="45"/>
  <c r="F5975" i="45"/>
  <c r="F5976" i="45"/>
  <c r="F5977" i="45"/>
  <c r="F5978" i="45"/>
  <c r="F5979" i="45"/>
  <c r="F5980" i="45"/>
  <c r="F5981" i="45"/>
  <c r="F5982" i="45"/>
  <c r="F5983" i="45"/>
  <c r="F5984" i="45"/>
  <c r="F5985" i="45"/>
  <c r="F5986" i="45"/>
  <c r="F5987" i="45"/>
  <c r="F5988" i="45"/>
  <c r="F5989" i="45"/>
  <c r="F5990" i="45"/>
  <c r="F5991" i="45"/>
  <c r="F5992" i="45"/>
  <c r="F5993" i="45"/>
  <c r="F5994" i="45"/>
  <c r="F5995" i="45"/>
  <c r="F5996" i="45"/>
  <c r="F5997" i="45"/>
  <c r="F5998" i="45"/>
  <c r="F5999" i="45"/>
  <c r="F6000" i="45"/>
  <c r="F6001" i="45"/>
  <c r="F6002" i="45"/>
  <c r="F6003" i="45"/>
  <c r="F6004" i="45"/>
  <c r="F6005" i="45"/>
  <c r="F6006" i="45"/>
  <c r="F6007" i="45"/>
  <c r="F6008" i="45"/>
  <c r="F6009" i="45"/>
  <c r="F6010" i="45"/>
  <c r="F6011" i="45"/>
  <c r="F6012" i="45"/>
  <c r="F6013" i="45"/>
  <c r="F6014" i="45"/>
  <c r="F6015" i="45"/>
  <c r="F6016" i="45"/>
  <c r="F6017" i="45"/>
  <c r="F6018" i="45"/>
  <c r="F6019" i="45"/>
  <c r="F6020" i="45"/>
  <c r="F6021" i="45"/>
  <c r="F6022" i="45"/>
  <c r="F6023" i="45"/>
  <c r="F6024" i="45"/>
  <c r="F6025" i="45"/>
  <c r="F6026" i="45"/>
  <c r="F6027" i="45"/>
  <c r="F6028" i="45"/>
  <c r="F6029" i="45"/>
  <c r="F6030" i="45"/>
  <c r="F6031" i="45"/>
  <c r="F6032" i="45"/>
  <c r="F6033" i="45"/>
  <c r="F6034" i="45"/>
  <c r="F6035" i="45"/>
  <c r="F6036" i="45"/>
  <c r="F6037" i="45"/>
  <c r="F6038" i="45"/>
  <c r="F6039" i="45"/>
  <c r="F6040" i="45"/>
  <c r="F6041" i="45"/>
  <c r="F6042" i="45"/>
  <c r="F6043" i="45"/>
  <c r="F6044" i="45"/>
  <c r="F6045" i="45"/>
  <c r="F6046" i="45"/>
  <c r="F6047" i="45"/>
  <c r="F6048" i="45"/>
  <c r="F6049" i="45"/>
  <c r="F6050" i="45"/>
  <c r="F6051" i="45"/>
  <c r="F6052" i="45"/>
  <c r="F6053" i="45"/>
  <c r="F6054" i="45"/>
  <c r="F6055" i="45"/>
  <c r="F6056" i="45"/>
  <c r="F6057" i="45"/>
  <c r="F6058" i="45"/>
  <c r="F6059" i="45"/>
  <c r="F6060" i="45"/>
  <c r="F6061" i="45"/>
  <c r="F6062" i="45"/>
  <c r="F6063" i="45"/>
  <c r="F6064" i="45"/>
  <c r="F6065" i="45"/>
  <c r="F6066" i="45"/>
  <c r="F6067" i="45"/>
  <c r="F6068" i="45"/>
  <c r="F6069" i="45"/>
  <c r="F6070" i="45"/>
  <c r="F6071" i="45"/>
  <c r="F6072" i="45"/>
  <c r="F6073" i="45"/>
  <c r="F6074" i="45"/>
  <c r="F6075" i="45"/>
  <c r="F6076" i="45"/>
  <c r="F6077" i="45"/>
  <c r="F6078" i="45"/>
  <c r="F6079" i="45"/>
  <c r="F6080" i="45"/>
  <c r="F6081" i="45"/>
  <c r="F6082" i="45"/>
  <c r="F6083" i="45"/>
  <c r="F6084" i="45"/>
  <c r="F6085" i="45"/>
  <c r="F6086" i="45"/>
  <c r="F6087" i="45"/>
  <c r="F6088" i="45"/>
  <c r="F6089" i="45"/>
  <c r="F6090" i="45"/>
  <c r="F6091" i="45"/>
  <c r="F6092" i="45"/>
  <c r="F6093" i="45"/>
  <c r="F6094" i="45"/>
  <c r="F6095" i="45"/>
  <c r="F6096" i="45"/>
  <c r="F6097" i="45"/>
  <c r="F6098" i="45"/>
  <c r="F6099" i="45"/>
  <c r="F6100" i="45"/>
  <c r="F6101" i="45"/>
  <c r="F6102" i="45"/>
  <c r="F6103" i="45"/>
  <c r="F6104" i="45"/>
  <c r="F6105" i="45"/>
  <c r="F6106" i="45"/>
  <c r="F6107" i="45"/>
  <c r="F6108" i="45"/>
  <c r="F6109" i="45"/>
  <c r="F6110" i="45"/>
  <c r="F6111" i="45"/>
  <c r="F6112" i="45"/>
  <c r="F6113" i="45"/>
  <c r="F6114" i="45"/>
  <c r="F6115" i="45"/>
  <c r="F6116" i="45"/>
  <c r="F6117" i="45"/>
  <c r="F6118" i="45"/>
  <c r="F6119" i="45"/>
  <c r="F6120" i="45"/>
  <c r="F6121" i="45"/>
  <c r="F6122" i="45"/>
  <c r="F6123" i="45"/>
  <c r="F6124" i="45"/>
  <c r="F6125" i="45"/>
  <c r="F6126" i="45"/>
  <c r="F6127" i="45"/>
  <c r="F6128" i="45"/>
  <c r="F6129" i="45"/>
  <c r="F6130" i="45"/>
  <c r="F6131" i="45"/>
  <c r="F6132" i="45"/>
  <c r="F6133" i="45"/>
  <c r="F6134" i="45"/>
  <c r="F6135" i="45"/>
  <c r="F6136" i="45"/>
  <c r="F6137" i="45"/>
  <c r="F6138" i="45"/>
  <c r="F6139" i="45"/>
  <c r="F6140" i="45"/>
  <c r="F6141" i="45"/>
  <c r="F6142" i="45"/>
  <c r="F6143" i="45"/>
  <c r="F6144" i="45"/>
  <c r="F6145" i="45"/>
  <c r="F6146" i="45"/>
  <c r="F6147" i="45"/>
  <c r="F6148" i="45"/>
  <c r="F6149" i="45"/>
  <c r="F6150" i="45"/>
  <c r="F6151" i="45"/>
  <c r="F6152" i="45"/>
  <c r="F6153" i="45"/>
  <c r="F6154" i="45"/>
  <c r="F6155" i="45"/>
  <c r="F6156" i="45"/>
  <c r="F6157" i="45"/>
  <c r="F6158" i="45"/>
  <c r="F6159" i="45"/>
  <c r="F6160" i="45"/>
  <c r="F6161" i="45"/>
  <c r="F6162" i="45"/>
  <c r="F6163" i="45"/>
  <c r="F6164" i="45"/>
  <c r="F6165" i="45"/>
  <c r="F6166" i="45"/>
  <c r="F6167" i="45"/>
  <c r="F6168" i="45"/>
  <c r="F6169" i="45"/>
  <c r="F6170" i="45"/>
  <c r="F6171" i="45"/>
  <c r="F6172" i="45"/>
  <c r="F6173" i="45"/>
  <c r="F6174" i="45"/>
  <c r="F6175" i="45"/>
  <c r="F6176" i="45"/>
  <c r="F6177" i="45"/>
  <c r="F6178" i="45"/>
  <c r="F6179" i="45"/>
  <c r="F6180" i="45"/>
  <c r="F6181" i="45"/>
  <c r="F6182" i="45"/>
  <c r="F6183" i="45"/>
  <c r="F6184" i="45"/>
  <c r="F6185" i="45"/>
  <c r="F6186" i="45"/>
  <c r="F6187" i="45"/>
  <c r="F6188" i="45"/>
  <c r="F6189" i="45"/>
  <c r="F6190" i="45"/>
  <c r="F6191" i="45"/>
  <c r="F6192" i="45"/>
  <c r="F6193" i="45"/>
  <c r="F6194" i="45"/>
  <c r="F6195" i="45"/>
  <c r="F6196" i="45"/>
  <c r="F6197" i="45"/>
  <c r="F6198" i="45"/>
  <c r="F6199" i="45"/>
  <c r="F6200" i="45"/>
  <c r="F6201" i="45"/>
  <c r="F6202" i="45"/>
  <c r="F6203" i="45"/>
  <c r="F6204" i="45"/>
  <c r="F6205" i="45"/>
  <c r="F6206" i="45"/>
  <c r="F6207" i="45"/>
  <c r="F6208" i="45"/>
  <c r="F6209" i="45"/>
  <c r="F6210" i="45"/>
  <c r="F6211" i="45"/>
  <c r="F6212" i="45"/>
  <c r="F6213" i="45"/>
  <c r="F6214" i="45"/>
  <c r="F6215" i="45"/>
  <c r="F6216" i="45"/>
  <c r="F6217" i="45"/>
  <c r="F6218" i="45"/>
  <c r="F6219" i="45"/>
  <c r="F6220" i="45"/>
  <c r="F6221" i="45"/>
  <c r="F6222" i="45"/>
  <c r="F6223" i="45"/>
  <c r="F6224" i="45"/>
  <c r="F6225" i="45"/>
  <c r="F6226" i="45"/>
  <c r="F6227" i="45"/>
  <c r="F6228" i="45"/>
  <c r="F6229" i="45"/>
  <c r="F6230" i="45"/>
  <c r="F6231" i="45"/>
  <c r="F6232" i="45"/>
  <c r="F6233" i="45"/>
  <c r="F6234" i="45"/>
  <c r="F6235" i="45"/>
  <c r="F6236" i="45"/>
  <c r="F6237" i="45"/>
  <c r="F6238" i="45"/>
  <c r="F6239" i="45"/>
  <c r="F6240" i="45"/>
  <c r="F6241" i="45"/>
  <c r="F6242" i="45"/>
  <c r="F6243" i="45"/>
  <c r="F6244" i="45"/>
  <c r="F6245" i="45"/>
  <c r="F6246" i="45"/>
  <c r="F6247" i="45"/>
  <c r="F6248" i="45"/>
  <c r="F6249" i="45"/>
  <c r="F6250" i="45"/>
  <c r="F6251" i="45"/>
  <c r="F6252" i="45"/>
  <c r="F6253" i="45"/>
  <c r="F6254" i="45"/>
  <c r="F6255" i="45"/>
  <c r="F6256" i="45"/>
  <c r="F6257" i="45"/>
  <c r="F6258" i="45"/>
  <c r="F6259" i="45"/>
  <c r="F6260" i="45"/>
  <c r="F6261" i="45"/>
  <c r="F6262" i="45"/>
  <c r="F6263" i="45"/>
  <c r="F6264" i="45"/>
  <c r="F6265" i="45"/>
  <c r="F6266" i="45"/>
  <c r="F6267" i="45"/>
  <c r="F6268" i="45"/>
  <c r="F6269" i="45"/>
  <c r="F6270" i="45"/>
  <c r="F6271" i="45"/>
  <c r="F6272" i="45"/>
  <c r="F6273" i="45"/>
  <c r="F6274" i="45"/>
  <c r="F6275" i="45"/>
  <c r="F6276" i="45"/>
  <c r="F6277" i="45"/>
  <c r="F6278" i="45"/>
  <c r="F6279" i="45"/>
  <c r="F6280" i="45"/>
  <c r="F6281" i="45"/>
  <c r="F6282" i="45"/>
  <c r="F6283" i="45"/>
  <c r="F6284" i="45"/>
  <c r="F6285" i="45"/>
  <c r="F6286" i="45"/>
  <c r="F6287" i="45"/>
  <c r="F6288" i="45"/>
  <c r="F6289" i="45"/>
  <c r="F6290" i="45"/>
  <c r="F6291" i="45"/>
  <c r="F6292" i="45"/>
  <c r="F6293" i="45"/>
  <c r="F6294" i="45"/>
  <c r="F6295" i="45"/>
  <c r="F6296" i="45"/>
  <c r="F6297" i="45"/>
  <c r="F6298" i="45"/>
  <c r="F6299" i="45"/>
  <c r="F6300" i="45"/>
  <c r="F6301" i="45"/>
  <c r="F6302" i="45"/>
  <c r="F6303" i="45"/>
  <c r="F6304" i="45"/>
  <c r="F6305" i="45"/>
  <c r="F6306" i="45"/>
  <c r="F6307" i="45"/>
  <c r="F6308" i="45"/>
  <c r="F6309" i="45"/>
  <c r="F6310" i="45"/>
  <c r="F6311" i="45"/>
  <c r="F6312" i="45"/>
  <c r="F6313" i="45"/>
  <c r="F6314" i="45"/>
  <c r="F6315" i="45"/>
  <c r="F6316" i="45"/>
  <c r="F6317" i="45"/>
  <c r="F6318" i="45"/>
  <c r="F6319" i="45"/>
  <c r="F6320" i="45"/>
  <c r="F6321" i="45"/>
  <c r="F6322" i="45"/>
  <c r="F6323" i="45"/>
  <c r="F6324" i="45"/>
  <c r="F6325" i="45"/>
  <c r="F6326" i="45"/>
  <c r="F6327" i="45"/>
  <c r="F6328" i="45"/>
  <c r="F6329" i="45"/>
  <c r="F6330" i="45"/>
  <c r="F6331" i="45"/>
  <c r="F6332" i="45"/>
  <c r="F6333" i="45"/>
  <c r="F6334" i="45"/>
  <c r="F6335" i="45"/>
  <c r="F6336" i="45"/>
  <c r="F6337" i="45"/>
  <c r="F6338" i="45"/>
  <c r="F6339" i="45"/>
  <c r="F6340" i="45"/>
  <c r="F6341" i="45"/>
  <c r="F6342" i="45"/>
  <c r="F6343" i="45"/>
  <c r="F6344" i="45"/>
  <c r="F6345" i="45"/>
  <c r="F6346" i="45"/>
  <c r="F6347" i="45"/>
  <c r="F6348" i="45"/>
  <c r="F6349" i="45"/>
  <c r="F6350" i="45"/>
  <c r="F6351" i="45"/>
  <c r="F6352" i="45"/>
  <c r="F6353" i="45"/>
  <c r="F6354" i="45"/>
  <c r="F6355" i="45"/>
  <c r="F6356" i="45"/>
  <c r="F6357" i="45"/>
  <c r="F6358" i="45"/>
  <c r="F6359" i="45"/>
  <c r="F6360" i="45"/>
  <c r="F6361" i="45"/>
  <c r="F6362" i="45"/>
  <c r="F6363" i="45"/>
  <c r="F6364" i="45"/>
  <c r="F6365" i="45"/>
  <c r="F6366" i="45"/>
  <c r="F6367" i="45"/>
  <c r="F6368" i="45"/>
  <c r="F6369" i="45"/>
  <c r="F6370" i="45"/>
  <c r="F6371" i="45"/>
  <c r="F6372" i="45"/>
  <c r="F6373" i="45"/>
  <c r="F6374" i="45"/>
  <c r="F6375" i="45"/>
  <c r="F6376" i="45"/>
  <c r="F6377" i="45"/>
  <c r="F6378" i="45"/>
  <c r="F6379" i="45"/>
  <c r="F6380" i="45"/>
  <c r="F6381" i="45"/>
  <c r="F6382" i="45"/>
  <c r="F6383" i="45"/>
  <c r="F6384" i="45"/>
  <c r="F6385" i="45"/>
  <c r="F6386" i="45"/>
  <c r="F6387" i="45"/>
  <c r="F6388" i="45"/>
  <c r="F6389" i="45"/>
  <c r="F6390" i="45"/>
  <c r="F6391" i="45"/>
  <c r="F6392" i="45"/>
  <c r="F6393" i="45"/>
  <c r="F6394" i="45"/>
  <c r="F6395" i="45"/>
  <c r="F6396" i="45"/>
  <c r="F6397" i="45"/>
  <c r="F6398" i="45"/>
  <c r="F6399" i="45"/>
  <c r="F6400" i="45"/>
  <c r="F6401" i="45"/>
  <c r="F6402" i="45"/>
  <c r="F6403" i="45"/>
  <c r="F6404" i="45"/>
  <c r="F6405" i="45"/>
  <c r="F6406" i="45"/>
  <c r="F6407" i="45"/>
  <c r="F6408" i="45"/>
  <c r="F6409" i="45"/>
  <c r="F6410" i="45"/>
  <c r="F6411" i="45"/>
  <c r="F6412" i="45"/>
  <c r="F6413" i="45"/>
  <c r="F6414" i="45"/>
  <c r="F6415" i="45"/>
  <c r="F6416" i="45"/>
  <c r="F6417" i="45"/>
  <c r="F6418" i="45"/>
  <c r="F6419" i="45"/>
  <c r="F6420" i="45"/>
  <c r="F6421" i="45"/>
  <c r="F6422" i="45"/>
  <c r="F6423" i="45"/>
  <c r="F6424" i="45"/>
  <c r="F6425" i="45"/>
  <c r="F6426" i="45"/>
  <c r="F6427" i="45"/>
  <c r="F6428" i="45"/>
  <c r="F6429" i="45"/>
  <c r="F6430" i="45"/>
  <c r="F6431" i="45"/>
  <c r="F6432" i="45"/>
  <c r="F6433" i="45"/>
  <c r="F6434" i="45"/>
  <c r="F6435" i="45"/>
  <c r="F6436" i="45"/>
  <c r="F6437" i="45"/>
  <c r="F6438" i="45"/>
  <c r="F6439" i="45"/>
  <c r="F6440" i="45"/>
  <c r="F6441" i="45"/>
  <c r="F6442" i="45"/>
  <c r="F6443" i="45"/>
  <c r="F6444" i="45"/>
  <c r="F6445" i="45"/>
  <c r="F6446" i="45"/>
  <c r="F6447" i="45"/>
  <c r="F6448" i="45"/>
  <c r="F6449" i="45"/>
  <c r="F6450" i="45"/>
  <c r="F6451" i="45"/>
  <c r="F6452" i="45"/>
  <c r="F6453" i="45"/>
  <c r="F6454" i="45"/>
  <c r="F6455" i="45"/>
  <c r="F6456" i="45"/>
  <c r="F6457" i="45"/>
  <c r="F6458" i="45"/>
  <c r="F6459" i="45"/>
  <c r="F6460" i="45"/>
  <c r="F6461" i="45"/>
  <c r="F6462" i="45"/>
  <c r="F6463" i="45"/>
  <c r="F6464" i="45"/>
  <c r="F6465" i="45"/>
  <c r="F6466" i="45"/>
  <c r="F6467" i="45"/>
  <c r="F6468" i="45"/>
  <c r="F6469" i="45"/>
  <c r="F6470" i="45"/>
  <c r="F6471" i="45"/>
  <c r="F6472" i="45"/>
  <c r="F6473" i="45"/>
  <c r="F6474" i="45"/>
  <c r="F6475" i="45"/>
  <c r="F6476" i="45"/>
  <c r="F6477" i="45"/>
  <c r="F6478" i="45"/>
  <c r="F6479" i="45"/>
  <c r="F6480" i="45"/>
  <c r="F6481" i="45"/>
  <c r="F6482" i="45"/>
  <c r="F6483" i="45"/>
  <c r="F6484" i="45"/>
  <c r="F6485" i="45"/>
  <c r="F6486" i="45"/>
  <c r="F6487" i="45"/>
  <c r="F6488" i="45"/>
  <c r="F6489" i="45"/>
  <c r="F6490" i="45"/>
  <c r="F6491" i="45"/>
  <c r="F6492" i="45"/>
  <c r="F6493" i="45"/>
  <c r="F6494" i="45"/>
  <c r="F6495" i="45"/>
  <c r="F6496" i="45"/>
  <c r="F6497" i="45"/>
  <c r="F6498" i="45"/>
  <c r="F6499" i="45"/>
  <c r="F6500" i="45"/>
  <c r="F6501" i="45"/>
  <c r="F6502" i="45"/>
  <c r="F6503" i="45"/>
  <c r="F6504" i="45"/>
  <c r="F6505" i="45"/>
  <c r="F6506" i="45"/>
  <c r="F6507" i="45"/>
  <c r="F6508" i="45"/>
  <c r="F6509" i="45"/>
  <c r="F6510" i="45"/>
  <c r="F6511" i="45"/>
  <c r="F6512" i="45"/>
  <c r="F6513" i="45"/>
  <c r="F6514" i="45"/>
  <c r="F6515" i="45"/>
  <c r="F6516" i="45"/>
  <c r="F6517" i="45"/>
  <c r="F6518" i="45"/>
  <c r="F6519" i="45"/>
  <c r="F6520" i="45"/>
  <c r="F6521" i="45"/>
  <c r="F6522" i="45"/>
  <c r="F6523" i="45"/>
  <c r="F6524" i="45"/>
  <c r="F6525" i="45"/>
  <c r="F6526" i="45"/>
  <c r="F6527" i="45"/>
  <c r="F6528" i="45"/>
  <c r="F6529" i="45"/>
  <c r="F6530" i="45"/>
  <c r="F6531" i="45"/>
  <c r="F6532" i="45"/>
  <c r="F6533" i="45"/>
  <c r="F6534" i="45"/>
  <c r="F6535" i="45"/>
  <c r="F6536" i="45"/>
  <c r="F6537" i="45"/>
  <c r="F6538" i="45"/>
  <c r="F6539" i="45"/>
  <c r="F6540" i="45"/>
  <c r="F6541" i="45"/>
  <c r="F6542" i="45"/>
  <c r="F6543" i="45"/>
  <c r="F6544" i="45"/>
  <c r="F6545" i="45"/>
  <c r="F6546" i="45"/>
  <c r="F6547" i="45"/>
  <c r="F6548" i="45"/>
  <c r="F6549" i="45"/>
  <c r="F6550" i="45"/>
  <c r="F6551" i="45"/>
  <c r="F6552" i="45"/>
  <c r="F6553" i="45"/>
  <c r="F6554" i="45"/>
  <c r="F6555" i="45"/>
  <c r="F6556" i="45"/>
  <c r="F6557" i="45"/>
  <c r="F6558" i="45"/>
  <c r="F6559" i="45"/>
  <c r="F6560" i="45"/>
  <c r="F6561" i="45"/>
  <c r="F6562" i="45"/>
  <c r="F6563" i="45"/>
  <c r="F6564" i="45"/>
  <c r="F6565" i="45"/>
  <c r="F6566" i="45"/>
  <c r="F6567" i="45"/>
  <c r="F6568" i="45"/>
  <c r="F6569" i="45"/>
  <c r="F6570" i="45"/>
  <c r="F6571" i="45"/>
  <c r="F6572" i="45"/>
  <c r="F6573" i="45"/>
  <c r="F6574" i="45"/>
  <c r="F6575" i="45"/>
  <c r="F6576" i="45"/>
  <c r="F6577" i="45"/>
  <c r="F6578" i="45"/>
  <c r="F6579" i="45"/>
  <c r="F6580" i="45"/>
  <c r="F6581" i="45"/>
  <c r="F6582" i="45"/>
  <c r="F6583" i="45"/>
  <c r="F6584" i="45"/>
  <c r="F6585" i="45"/>
  <c r="F6586" i="45"/>
  <c r="F6587" i="45"/>
  <c r="F6588" i="45"/>
  <c r="F6589" i="45"/>
  <c r="F6590" i="45"/>
  <c r="F6591" i="45"/>
  <c r="F6592" i="45"/>
  <c r="F6593" i="45"/>
  <c r="F6594" i="45"/>
  <c r="F6595" i="45"/>
  <c r="F6596" i="45"/>
  <c r="F6597" i="45"/>
  <c r="F6598" i="45"/>
  <c r="F6599" i="45"/>
  <c r="F6600" i="45"/>
  <c r="F6601" i="45"/>
  <c r="F6602" i="45"/>
  <c r="F6603" i="45"/>
  <c r="F6604" i="45"/>
  <c r="F6605" i="45"/>
  <c r="F6606" i="45"/>
  <c r="F6607" i="45"/>
  <c r="F6608" i="45"/>
  <c r="F6609" i="45"/>
  <c r="F6610" i="45"/>
  <c r="F6611" i="45"/>
  <c r="F6612" i="45"/>
  <c r="F6613" i="45"/>
  <c r="F6614" i="45"/>
  <c r="F6615" i="45"/>
  <c r="F6616" i="45"/>
  <c r="F6617" i="45"/>
  <c r="F6618" i="45"/>
  <c r="F6619" i="45"/>
  <c r="F6620" i="45"/>
  <c r="F6621" i="45"/>
  <c r="F6622" i="45"/>
  <c r="F6623" i="45"/>
  <c r="F6624" i="45"/>
  <c r="F6625" i="45"/>
  <c r="F6626" i="45"/>
  <c r="F6627" i="45"/>
  <c r="F6628" i="45"/>
  <c r="F6629" i="45"/>
  <c r="F6630" i="45"/>
  <c r="F6631" i="45"/>
  <c r="F6632" i="45"/>
  <c r="F6633" i="45"/>
  <c r="F6634" i="45"/>
  <c r="F6635" i="45"/>
  <c r="F6636" i="45"/>
  <c r="F6637" i="45"/>
  <c r="F6638" i="45"/>
  <c r="F6639" i="45"/>
  <c r="F6640" i="45"/>
  <c r="F6641" i="45"/>
  <c r="F6642" i="45"/>
  <c r="F6643" i="45"/>
  <c r="F6644" i="45"/>
  <c r="F6645" i="45"/>
  <c r="F6646" i="45"/>
  <c r="F6647" i="45"/>
  <c r="F6648" i="45"/>
  <c r="F6649" i="45"/>
  <c r="F6650" i="45"/>
  <c r="F6651" i="45"/>
  <c r="F6652" i="45"/>
  <c r="F6653" i="45"/>
  <c r="F6654" i="45"/>
  <c r="F6655" i="45"/>
  <c r="F6656" i="45"/>
  <c r="F6657" i="45"/>
  <c r="F6658" i="45"/>
  <c r="F6659" i="45"/>
  <c r="F6660" i="45"/>
  <c r="F6661" i="45"/>
  <c r="F6662" i="45"/>
  <c r="F6663" i="45"/>
  <c r="F6664" i="45"/>
  <c r="F6665" i="45"/>
  <c r="F6666" i="45"/>
  <c r="F6667" i="45"/>
  <c r="F6668" i="45"/>
  <c r="F6669" i="45"/>
  <c r="F6670" i="45"/>
  <c r="F6671" i="45"/>
  <c r="F6672" i="45"/>
  <c r="F6673" i="45"/>
  <c r="F6674" i="45"/>
  <c r="F6675" i="45"/>
  <c r="F6676" i="45"/>
  <c r="F6677" i="45"/>
  <c r="F6678" i="45"/>
  <c r="F6679" i="45"/>
  <c r="F6680" i="45"/>
  <c r="F6681" i="45"/>
  <c r="F6682" i="45"/>
  <c r="F6683" i="45"/>
  <c r="F6684" i="45"/>
  <c r="F6685" i="45"/>
  <c r="F6686" i="45"/>
  <c r="F6687" i="45"/>
  <c r="F6688" i="45"/>
  <c r="F6689" i="45"/>
  <c r="F6690" i="45"/>
  <c r="F6691" i="45"/>
  <c r="F6692" i="45"/>
  <c r="F6693" i="45"/>
  <c r="F6694" i="45"/>
  <c r="F6695" i="45"/>
  <c r="F6696" i="45"/>
  <c r="F6697" i="45"/>
  <c r="F6698" i="45"/>
  <c r="F6699" i="45"/>
  <c r="F6700" i="45"/>
  <c r="F6701" i="45"/>
  <c r="F6702" i="45"/>
  <c r="F6703" i="45"/>
  <c r="F6704" i="45"/>
  <c r="F6705" i="45"/>
  <c r="F6706" i="45"/>
  <c r="F6707" i="45"/>
  <c r="F6708" i="45"/>
  <c r="F6709" i="45"/>
  <c r="F6710" i="45"/>
  <c r="F6711" i="45"/>
  <c r="F6712" i="45"/>
  <c r="F6713" i="45"/>
  <c r="F6714" i="45"/>
  <c r="F6715" i="45"/>
  <c r="F6716" i="45"/>
  <c r="F6717" i="45"/>
  <c r="F6718" i="45"/>
  <c r="F6719" i="45"/>
  <c r="F6720" i="45"/>
  <c r="F6721" i="45"/>
  <c r="F6722" i="45"/>
  <c r="F6723" i="45"/>
  <c r="F6724" i="45"/>
  <c r="F6725" i="45"/>
  <c r="F6726" i="45"/>
  <c r="F6727" i="45"/>
  <c r="F6728" i="45"/>
  <c r="F6729" i="45"/>
  <c r="F6730" i="45"/>
  <c r="F6731" i="45"/>
  <c r="F6732" i="45"/>
  <c r="F6733" i="45"/>
  <c r="F6734" i="45"/>
  <c r="F6735" i="45"/>
  <c r="F6736" i="45"/>
  <c r="F6737" i="45"/>
  <c r="F6738" i="45"/>
  <c r="F6739" i="45"/>
  <c r="F6740" i="45"/>
  <c r="F6741" i="45"/>
  <c r="F6742" i="45"/>
  <c r="F6743" i="45"/>
  <c r="F6744" i="45"/>
  <c r="F6745" i="45"/>
  <c r="F6746" i="45"/>
  <c r="F6747" i="45"/>
  <c r="F6748" i="45"/>
  <c r="F6749" i="45"/>
  <c r="F6750" i="45"/>
  <c r="F6751" i="45"/>
  <c r="F6752" i="45"/>
  <c r="F6753" i="45"/>
  <c r="F6754" i="45"/>
  <c r="F6755" i="45"/>
  <c r="F6756" i="45"/>
  <c r="F6757" i="45"/>
  <c r="F6758" i="45"/>
  <c r="F6759" i="45"/>
  <c r="F6760" i="45"/>
  <c r="F6761" i="45"/>
  <c r="F6762" i="45"/>
  <c r="F6763" i="45"/>
  <c r="F6764" i="45"/>
  <c r="F6765" i="45"/>
  <c r="F6766" i="45"/>
  <c r="F6767" i="45"/>
  <c r="F6768" i="45"/>
  <c r="F6769" i="45"/>
  <c r="F6770" i="45"/>
  <c r="F6771" i="45"/>
  <c r="F6772" i="45"/>
  <c r="F6773" i="45"/>
  <c r="F6774" i="45"/>
  <c r="F6775" i="45"/>
  <c r="F6776" i="45"/>
  <c r="F6777" i="45"/>
  <c r="F6778" i="45"/>
  <c r="F6779" i="45"/>
  <c r="F6780" i="45"/>
  <c r="F6781" i="45"/>
  <c r="F6782" i="45"/>
  <c r="F6783" i="45"/>
  <c r="F6784" i="45"/>
  <c r="F6785" i="45"/>
  <c r="F6786" i="45"/>
  <c r="F6787" i="45"/>
  <c r="F6788" i="45"/>
  <c r="F6789" i="45"/>
  <c r="F6790" i="45"/>
  <c r="F6791" i="45"/>
  <c r="F6792" i="45"/>
  <c r="F6793" i="45"/>
  <c r="F6794" i="45"/>
  <c r="F6795" i="45"/>
  <c r="F6796" i="45"/>
  <c r="F6797" i="45"/>
  <c r="F6798" i="45"/>
  <c r="F6799" i="45"/>
  <c r="F6800" i="45"/>
  <c r="F6801" i="45"/>
  <c r="F6802" i="45"/>
  <c r="F6803" i="45"/>
  <c r="F6804" i="45"/>
  <c r="F6805" i="45"/>
  <c r="F6806" i="45"/>
  <c r="F6807" i="45"/>
  <c r="F6808" i="45"/>
  <c r="F6809" i="45"/>
  <c r="F6810" i="45"/>
  <c r="F6811" i="45"/>
  <c r="F6812" i="45"/>
  <c r="F6813" i="45"/>
  <c r="F6814" i="45"/>
  <c r="F6815" i="45"/>
  <c r="F6816" i="45"/>
  <c r="F6817" i="45"/>
  <c r="F6818" i="45"/>
  <c r="F6819" i="45"/>
  <c r="F6820" i="45"/>
  <c r="F6821" i="45"/>
  <c r="F6822" i="45"/>
  <c r="F6823" i="45"/>
  <c r="F6824" i="45"/>
  <c r="F6825" i="45"/>
  <c r="F6826" i="45"/>
  <c r="F6827" i="45"/>
  <c r="F6828" i="45"/>
  <c r="F6829" i="45"/>
  <c r="F6830" i="45"/>
  <c r="F6831" i="45"/>
  <c r="F6832" i="45"/>
  <c r="F6833" i="45"/>
  <c r="F6834" i="45"/>
  <c r="F6835" i="45"/>
  <c r="F6836" i="45"/>
  <c r="F6837" i="45"/>
  <c r="F6838" i="45"/>
  <c r="F6839" i="45"/>
  <c r="F6840" i="45"/>
  <c r="F6841" i="45"/>
  <c r="F6842" i="45"/>
  <c r="F6843" i="45"/>
  <c r="F6844" i="45"/>
  <c r="F6845" i="45"/>
  <c r="F6846" i="45"/>
  <c r="F6847" i="45"/>
  <c r="F6848" i="45"/>
  <c r="F6849" i="45"/>
  <c r="F6850" i="45"/>
  <c r="F6851" i="45"/>
  <c r="F6852" i="45"/>
  <c r="F6853" i="45"/>
  <c r="F6854" i="45"/>
  <c r="F6855" i="45"/>
  <c r="F6856" i="45"/>
  <c r="F6857" i="45"/>
  <c r="F6858" i="45"/>
  <c r="F6859" i="45"/>
  <c r="F6860" i="45"/>
  <c r="F6861" i="45"/>
  <c r="F6862" i="45"/>
  <c r="F6863" i="45"/>
  <c r="F6864" i="45"/>
  <c r="F6865" i="45"/>
  <c r="F6866" i="45"/>
  <c r="F6867" i="45"/>
  <c r="F6868" i="45"/>
  <c r="F6869" i="45"/>
  <c r="F6870" i="45"/>
  <c r="F6871" i="45"/>
  <c r="F6872" i="45"/>
  <c r="F6873" i="45"/>
  <c r="F6874" i="45"/>
  <c r="F6875" i="45"/>
  <c r="F6876" i="45"/>
  <c r="F6877" i="45"/>
  <c r="F6878" i="45"/>
  <c r="F6879" i="45"/>
  <c r="F6880" i="45"/>
  <c r="F6881" i="45"/>
  <c r="F6882" i="45"/>
  <c r="F6883" i="45"/>
  <c r="F6884" i="45"/>
  <c r="F6885" i="45"/>
  <c r="F6886" i="45"/>
  <c r="F6887" i="45"/>
  <c r="F6888" i="45"/>
  <c r="F6889" i="45"/>
  <c r="F6890" i="45"/>
  <c r="F6891" i="45"/>
  <c r="F6892" i="45"/>
  <c r="F6893" i="45"/>
  <c r="F6894" i="45"/>
  <c r="F6895" i="45"/>
  <c r="F6896" i="45"/>
  <c r="F6897" i="45"/>
  <c r="F6898" i="45"/>
  <c r="F6899" i="45"/>
  <c r="F6900" i="45"/>
  <c r="F6901" i="45"/>
  <c r="F6902" i="45"/>
  <c r="F6903" i="45"/>
  <c r="F6904" i="45"/>
  <c r="F6905" i="45"/>
  <c r="F6906" i="45"/>
  <c r="F6907" i="45"/>
  <c r="F6908" i="45"/>
  <c r="F6909" i="45"/>
  <c r="F6910" i="45"/>
  <c r="F6911" i="45"/>
  <c r="F6912" i="45"/>
  <c r="F6913" i="45"/>
  <c r="F6914" i="45"/>
  <c r="F6915" i="45"/>
  <c r="F6916" i="45"/>
  <c r="F6917" i="45"/>
  <c r="F6918" i="45"/>
  <c r="F6919" i="45"/>
  <c r="F6920" i="45"/>
  <c r="F6921" i="45"/>
  <c r="F6922" i="45"/>
  <c r="F6923" i="45"/>
  <c r="F6924" i="45"/>
  <c r="F6925" i="45"/>
  <c r="F6926" i="45"/>
  <c r="F6927" i="45"/>
  <c r="F6928" i="45"/>
  <c r="F6929" i="45"/>
  <c r="F6930" i="45"/>
  <c r="F6931" i="45"/>
  <c r="F6932" i="45"/>
  <c r="F6933" i="45"/>
  <c r="F6934" i="45"/>
  <c r="F6935" i="45"/>
  <c r="F6936" i="45"/>
  <c r="F6937" i="45"/>
  <c r="F6938" i="45"/>
  <c r="F6939" i="45"/>
  <c r="F6940" i="45"/>
  <c r="F6941" i="45"/>
  <c r="F6942" i="45"/>
  <c r="F6943" i="45"/>
  <c r="F6944" i="45"/>
  <c r="F6945" i="45"/>
  <c r="F6946" i="45"/>
  <c r="F6947" i="45"/>
  <c r="F6948" i="45"/>
  <c r="F6949" i="45"/>
  <c r="F6950" i="45"/>
  <c r="F6951" i="45"/>
  <c r="F6952" i="45"/>
  <c r="F6953" i="45"/>
  <c r="F6954" i="45"/>
  <c r="F6955" i="45"/>
  <c r="F6956" i="45"/>
  <c r="F6957" i="45"/>
  <c r="F6958" i="45"/>
  <c r="F6959" i="45"/>
  <c r="F6960" i="45"/>
  <c r="F6961" i="45"/>
  <c r="F6962" i="45"/>
  <c r="F6963" i="45"/>
  <c r="F6964" i="45"/>
  <c r="F6965" i="45"/>
  <c r="F6966" i="45"/>
  <c r="F6967" i="45"/>
  <c r="F6968" i="45"/>
  <c r="F6969" i="45"/>
  <c r="F6970" i="45"/>
  <c r="F6971" i="45"/>
  <c r="F6972" i="45"/>
  <c r="F6973" i="45"/>
  <c r="F6974" i="45"/>
  <c r="F6975" i="45"/>
  <c r="F6976" i="45"/>
  <c r="F6977" i="45"/>
  <c r="F6978" i="45"/>
  <c r="F6979" i="45"/>
  <c r="F6980" i="45"/>
  <c r="F6981" i="45"/>
  <c r="F6982" i="45"/>
  <c r="F6983" i="45"/>
  <c r="F6984" i="45"/>
  <c r="F6985" i="45"/>
  <c r="F6986" i="45"/>
  <c r="F6987" i="45"/>
  <c r="F6988" i="45"/>
  <c r="F6989" i="45"/>
  <c r="F6990" i="45"/>
  <c r="F6991" i="45"/>
  <c r="F6992" i="45"/>
  <c r="F6993" i="45"/>
  <c r="F6994" i="45"/>
  <c r="F6995" i="45"/>
  <c r="F6996" i="45"/>
  <c r="F6997" i="45"/>
  <c r="F6998" i="45"/>
  <c r="F6999" i="45"/>
  <c r="F7000" i="45"/>
  <c r="F7001" i="45"/>
  <c r="F7002" i="45"/>
  <c r="F7003" i="45"/>
  <c r="F7004" i="45"/>
  <c r="F7005" i="45"/>
  <c r="F7006" i="45"/>
  <c r="F7007" i="45"/>
  <c r="F7008" i="45"/>
  <c r="F7009" i="45"/>
  <c r="F7010" i="45"/>
  <c r="F7011" i="45"/>
  <c r="F7012" i="45"/>
  <c r="F7013" i="45"/>
  <c r="F7014" i="45"/>
  <c r="F7015" i="45"/>
  <c r="F7016" i="45"/>
  <c r="F7017" i="45"/>
  <c r="F7018" i="45"/>
  <c r="F7019" i="45"/>
  <c r="F7020" i="45"/>
  <c r="F7021" i="45"/>
  <c r="F7022" i="45"/>
  <c r="F7023" i="45"/>
  <c r="F7024" i="45"/>
  <c r="F7025" i="45"/>
  <c r="F7026" i="45"/>
  <c r="F7027" i="45"/>
  <c r="F7028" i="45"/>
  <c r="F7029" i="45"/>
  <c r="F7030" i="45"/>
  <c r="F7031" i="45"/>
  <c r="F7032" i="45"/>
  <c r="F7033" i="45"/>
  <c r="F7034" i="45"/>
  <c r="F7035" i="45"/>
  <c r="F7036" i="45"/>
  <c r="F7037" i="45"/>
  <c r="F7038" i="45"/>
  <c r="F7039" i="45"/>
  <c r="F7040" i="45"/>
  <c r="F7041" i="45"/>
  <c r="F7042" i="45"/>
  <c r="F7043" i="45"/>
  <c r="F7044" i="45"/>
  <c r="F7045" i="45"/>
  <c r="F7046" i="45"/>
  <c r="F7047" i="45"/>
  <c r="F7048" i="45"/>
  <c r="F7049" i="45"/>
  <c r="F7050" i="45"/>
  <c r="F7051" i="45"/>
  <c r="F7052" i="45"/>
  <c r="F7053" i="45"/>
  <c r="F7054" i="45"/>
  <c r="F7055" i="45"/>
  <c r="F7056" i="45"/>
  <c r="F7057" i="45"/>
  <c r="F7058" i="45"/>
  <c r="F7059" i="45"/>
  <c r="F7060" i="45"/>
  <c r="F7061" i="45"/>
  <c r="F7062" i="45"/>
  <c r="F7063" i="45"/>
  <c r="F7064" i="45"/>
  <c r="F7065" i="45"/>
  <c r="F7066" i="45"/>
  <c r="F7067" i="45"/>
  <c r="F7068" i="45"/>
  <c r="F7069" i="45"/>
  <c r="F7070" i="45"/>
  <c r="F7071" i="45"/>
  <c r="F7072" i="45"/>
  <c r="F7073" i="45"/>
  <c r="F7074" i="45"/>
  <c r="F7075" i="45"/>
  <c r="F7076" i="45"/>
  <c r="F7077" i="45"/>
  <c r="F7078" i="45"/>
  <c r="F7079" i="45"/>
  <c r="F7080" i="45"/>
  <c r="F7081" i="45"/>
  <c r="F7082" i="45"/>
  <c r="F7083" i="45"/>
  <c r="F7084" i="45"/>
  <c r="F7085" i="45"/>
  <c r="F7086" i="45"/>
  <c r="F7087" i="45"/>
  <c r="F7088" i="45"/>
  <c r="F7089" i="45"/>
  <c r="F7090" i="45"/>
  <c r="F7091" i="45"/>
  <c r="F7092" i="45"/>
  <c r="F7093" i="45"/>
  <c r="F7094" i="45"/>
  <c r="F7095" i="45"/>
  <c r="F7096" i="45"/>
  <c r="F7097" i="45"/>
  <c r="F7098" i="45"/>
  <c r="F7099" i="45"/>
  <c r="F7100" i="45"/>
  <c r="F7101" i="45"/>
  <c r="F7102" i="45"/>
  <c r="F7103" i="45"/>
  <c r="F7104" i="45"/>
  <c r="F7105" i="45"/>
  <c r="F7106" i="45"/>
  <c r="F7107" i="45"/>
  <c r="F7108" i="45"/>
  <c r="F7109" i="45"/>
  <c r="F7110" i="45"/>
  <c r="F7111" i="45"/>
  <c r="F7112" i="45"/>
  <c r="F7113" i="45"/>
  <c r="F7114" i="45"/>
  <c r="F7115" i="45"/>
  <c r="F7116" i="45"/>
  <c r="F7117" i="45"/>
  <c r="F7118" i="45"/>
  <c r="F7119" i="45"/>
  <c r="F7120" i="45"/>
  <c r="F7121" i="45"/>
  <c r="F7122" i="45"/>
  <c r="F7123" i="45"/>
  <c r="F7124" i="45"/>
  <c r="F7125" i="45"/>
  <c r="F7126" i="45"/>
  <c r="F7127" i="45"/>
  <c r="F7128" i="45"/>
  <c r="F7129" i="45"/>
  <c r="F7130" i="45"/>
  <c r="F7131" i="45"/>
  <c r="F7132" i="45"/>
  <c r="F7133" i="45"/>
  <c r="F7134" i="45"/>
  <c r="F7135" i="45"/>
  <c r="F7136" i="45"/>
  <c r="F7137" i="45"/>
  <c r="F7138" i="45"/>
  <c r="F7139" i="45"/>
  <c r="F7140" i="45"/>
  <c r="F7141" i="45"/>
  <c r="F7142" i="45"/>
  <c r="F7143" i="45"/>
  <c r="F7144" i="45"/>
  <c r="F7145" i="45"/>
  <c r="F7146" i="45"/>
  <c r="F7147" i="45"/>
  <c r="F7148" i="45"/>
  <c r="F7149" i="45"/>
  <c r="F7150" i="45"/>
  <c r="F7151" i="45"/>
  <c r="F7152" i="45"/>
  <c r="F7153" i="45"/>
  <c r="F7154" i="45"/>
  <c r="F7155" i="45"/>
  <c r="F7156" i="45"/>
  <c r="F7157" i="45"/>
  <c r="F7158" i="45"/>
  <c r="F7159" i="45"/>
  <c r="F7160" i="45"/>
  <c r="F7161" i="45"/>
  <c r="F7162" i="45"/>
  <c r="F7163" i="45"/>
  <c r="F7164" i="45"/>
  <c r="F7165" i="45"/>
  <c r="F7166" i="45"/>
  <c r="F7167" i="45"/>
  <c r="F7168" i="45"/>
  <c r="F7169" i="45"/>
  <c r="F7170" i="45"/>
  <c r="F7171" i="45"/>
  <c r="F7172" i="45"/>
  <c r="F7173" i="45"/>
  <c r="F7174" i="45"/>
  <c r="F7175" i="45"/>
  <c r="F7176" i="45"/>
  <c r="F7177" i="45"/>
  <c r="F7178" i="45"/>
  <c r="F7179" i="45"/>
  <c r="F7180" i="45"/>
  <c r="F7181" i="45"/>
  <c r="F7182" i="45"/>
  <c r="F7183" i="45"/>
  <c r="F7184" i="45"/>
  <c r="F7185" i="45"/>
  <c r="F7186" i="45"/>
  <c r="F7187" i="45"/>
  <c r="F7188" i="45"/>
  <c r="F7189" i="45"/>
  <c r="F7190" i="45"/>
  <c r="F7191" i="45"/>
  <c r="F7192" i="45"/>
  <c r="F7193" i="45"/>
  <c r="F7194" i="45"/>
  <c r="F7195" i="45"/>
  <c r="F7196" i="45"/>
  <c r="F7197" i="45"/>
  <c r="F7198" i="45"/>
  <c r="F7199" i="45"/>
  <c r="F7200" i="45"/>
  <c r="F7201" i="45"/>
  <c r="F7202" i="45"/>
  <c r="F7203" i="45"/>
  <c r="F7204" i="45"/>
  <c r="F7205" i="45"/>
  <c r="F7206" i="45"/>
  <c r="F7207" i="45"/>
  <c r="F7208" i="45"/>
  <c r="F7209" i="45"/>
  <c r="F7210" i="45"/>
  <c r="F7211" i="45"/>
  <c r="F7212" i="45"/>
  <c r="F7213" i="45"/>
  <c r="F7214" i="45"/>
  <c r="F7215" i="45"/>
  <c r="F7216" i="45"/>
  <c r="F7217" i="45"/>
  <c r="F7218" i="45"/>
  <c r="F7219" i="45"/>
  <c r="F7220" i="45"/>
  <c r="F7221" i="45"/>
  <c r="F7222" i="45"/>
  <c r="F7223" i="45"/>
  <c r="F7224" i="45"/>
  <c r="F7225" i="45"/>
  <c r="F7226" i="45"/>
  <c r="F7227" i="45"/>
  <c r="F7228" i="45"/>
  <c r="F7229" i="45"/>
  <c r="F7230" i="45"/>
  <c r="F7231" i="45"/>
  <c r="F7232" i="45"/>
  <c r="F7233" i="45"/>
  <c r="F7234" i="45"/>
  <c r="F7235" i="45"/>
  <c r="F7236" i="45"/>
  <c r="F7237" i="45"/>
  <c r="F7238" i="45"/>
  <c r="F7239" i="45"/>
  <c r="F7240" i="45"/>
  <c r="F7241" i="45"/>
  <c r="F7242" i="45"/>
  <c r="F7243" i="45"/>
  <c r="F7244" i="45"/>
  <c r="F7245" i="45"/>
  <c r="F7246" i="45"/>
  <c r="F7247" i="45"/>
  <c r="F7248" i="45"/>
  <c r="F7249" i="45"/>
  <c r="F7250" i="45"/>
  <c r="F7251" i="45"/>
  <c r="F7252" i="45"/>
  <c r="F7253" i="45"/>
  <c r="F7254" i="45"/>
  <c r="F7255" i="45"/>
  <c r="F7256" i="45"/>
  <c r="F7257" i="45"/>
  <c r="F7258" i="45"/>
  <c r="F7259" i="45"/>
  <c r="F7260" i="45"/>
  <c r="F7261" i="45"/>
  <c r="F7262" i="45"/>
  <c r="F7263" i="45"/>
  <c r="F7264" i="45"/>
  <c r="F7265" i="45"/>
  <c r="F7266" i="45"/>
  <c r="F7267" i="45"/>
  <c r="F7268" i="45"/>
  <c r="F7269" i="45"/>
  <c r="F7270" i="45"/>
  <c r="F7271" i="45"/>
  <c r="F7272" i="45"/>
  <c r="F7273" i="45"/>
  <c r="F7274" i="45"/>
  <c r="F7275" i="45"/>
  <c r="F7276" i="45"/>
  <c r="F7277" i="45"/>
  <c r="F7278" i="45"/>
  <c r="F7279" i="45"/>
  <c r="F7280" i="45"/>
  <c r="F7281" i="45"/>
  <c r="F7282" i="45"/>
  <c r="F7283" i="45"/>
  <c r="F7284" i="45"/>
  <c r="F7285" i="45"/>
  <c r="F7286" i="45"/>
  <c r="F7287" i="45"/>
  <c r="F7288" i="45"/>
  <c r="F7289" i="45"/>
  <c r="F7290" i="45"/>
  <c r="F7291" i="45"/>
  <c r="F7292" i="45"/>
  <c r="F7293" i="45"/>
  <c r="F7294" i="45"/>
  <c r="F7295" i="45"/>
  <c r="F7296" i="45"/>
  <c r="F7297" i="45"/>
  <c r="F7298" i="45"/>
  <c r="F7299" i="45"/>
  <c r="F7300" i="45"/>
  <c r="F7301" i="45"/>
  <c r="F7302" i="45"/>
  <c r="F7303" i="45"/>
  <c r="F7304" i="45"/>
  <c r="F7305" i="45"/>
  <c r="F7306" i="45"/>
  <c r="F7307" i="45"/>
  <c r="F7308" i="45"/>
  <c r="F7309" i="45"/>
  <c r="F7310" i="45"/>
  <c r="F7311" i="45"/>
  <c r="F7312" i="45"/>
  <c r="F7313" i="45"/>
  <c r="F7314" i="45"/>
  <c r="F7315" i="45"/>
  <c r="F7316" i="45"/>
  <c r="F7317" i="45"/>
  <c r="F7318" i="45"/>
  <c r="F7319" i="45"/>
  <c r="F7320" i="45"/>
  <c r="F7321" i="45"/>
  <c r="F7322" i="45"/>
  <c r="F7323" i="45"/>
  <c r="F7324" i="45"/>
  <c r="F7325" i="45"/>
  <c r="F7326" i="45"/>
  <c r="F7327" i="45"/>
  <c r="F7328" i="45"/>
  <c r="F7329" i="45"/>
  <c r="F7330" i="45"/>
  <c r="F7331" i="45"/>
  <c r="F7332" i="45"/>
  <c r="F7333" i="45"/>
  <c r="F7334" i="45"/>
  <c r="F7335" i="45"/>
  <c r="F7336" i="45"/>
  <c r="F7337" i="45"/>
  <c r="F7338" i="45"/>
  <c r="F7339" i="45"/>
  <c r="F7340" i="45"/>
  <c r="F7341" i="45"/>
  <c r="F7342" i="45"/>
  <c r="F7343" i="45"/>
  <c r="F7344" i="45"/>
  <c r="F7345" i="45"/>
  <c r="F7346" i="45"/>
  <c r="F7347" i="45"/>
  <c r="F7348" i="45"/>
  <c r="F7349" i="45"/>
  <c r="F7350" i="45"/>
  <c r="F7351" i="45"/>
  <c r="F7352" i="45"/>
  <c r="F7353" i="45"/>
  <c r="F7354" i="45"/>
  <c r="F7355" i="45"/>
  <c r="F7356" i="45"/>
  <c r="F7357" i="45"/>
  <c r="F7358" i="45"/>
  <c r="F7359" i="45"/>
  <c r="F7360" i="45"/>
  <c r="F7361" i="45"/>
  <c r="F7362" i="45"/>
  <c r="F7363" i="45"/>
  <c r="F7364" i="45"/>
  <c r="F7365" i="45"/>
  <c r="F7366" i="45"/>
  <c r="F7367" i="45"/>
  <c r="F7368" i="45"/>
  <c r="F7369" i="45"/>
  <c r="F7370" i="45"/>
  <c r="F7371" i="45"/>
  <c r="F7372" i="45"/>
  <c r="F7373" i="45"/>
  <c r="F7374" i="45"/>
  <c r="F7375" i="45"/>
  <c r="F7376" i="45"/>
  <c r="F7377" i="45"/>
  <c r="F7378" i="45"/>
  <c r="F7379" i="45"/>
  <c r="F7380" i="45"/>
  <c r="F7381" i="45"/>
  <c r="F7382" i="45"/>
  <c r="F7383" i="45"/>
  <c r="F7384" i="45"/>
  <c r="F7385" i="45"/>
  <c r="F7386" i="45"/>
  <c r="F7387" i="45"/>
  <c r="F7388" i="45"/>
  <c r="F7389" i="45"/>
  <c r="F7390" i="45"/>
  <c r="F7391" i="45"/>
  <c r="F7392" i="45"/>
  <c r="F7393" i="45"/>
  <c r="F7394" i="45"/>
  <c r="F7395" i="45"/>
  <c r="F7396" i="45"/>
  <c r="F7397" i="45"/>
  <c r="F7398" i="45"/>
  <c r="F7399" i="45"/>
  <c r="F7400" i="45"/>
  <c r="F7401" i="45"/>
  <c r="F7402" i="45"/>
  <c r="F7403" i="45"/>
  <c r="F7404" i="45"/>
  <c r="F7405" i="45"/>
  <c r="F7406" i="45"/>
  <c r="F7407" i="45"/>
  <c r="F7408" i="45"/>
  <c r="F7409" i="45"/>
  <c r="F7410" i="45"/>
  <c r="F7411" i="45"/>
  <c r="F7412" i="45"/>
  <c r="F7413" i="45"/>
  <c r="F7414" i="45"/>
  <c r="F7415" i="45"/>
  <c r="F7416" i="45"/>
  <c r="F7417" i="45"/>
  <c r="F7418" i="45"/>
  <c r="F7419" i="45"/>
  <c r="F7420" i="45"/>
  <c r="F7421" i="45"/>
  <c r="F7422" i="45"/>
  <c r="F7423" i="45"/>
  <c r="F7424" i="45"/>
  <c r="F7425" i="45"/>
  <c r="F7426" i="45"/>
  <c r="F7427" i="45"/>
  <c r="F7428" i="45"/>
  <c r="F7429" i="45"/>
  <c r="F7430" i="45"/>
  <c r="F7431" i="45"/>
  <c r="F7432" i="45"/>
  <c r="F7433" i="45"/>
  <c r="F7434" i="45"/>
  <c r="F7435" i="45"/>
  <c r="F7436" i="45"/>
  <c r="F7437" i="45"/>
  <c r="F7438" i="45"/>
  <c r="F7439" i="45"/>
  <c r="F7440" i="45"/>
  <c r="F7441" i="45"/>
  <c r="F7442" i="45"/>
  <c r="F7443" i="45"/>
  <c r="F7444" i="45"/>
  <c r="F7445" i="45"/>
  <c r="F7446" i="45"/>
  <c r="F7447" i="45"/>
  <c r="F7448" i="45"/>
  <c r="F7449" i="45"/>
  <c r="F7450" i="45"/>
  <c r="F7451" i="45"/>
  <c r="F7452" i="45"/>
  <c r="F7453" i="45"/>
  <c r="F7454" i="45"/>
  <c r="F7455" i="45"/>
  <c r="F7456" i="45"/>
  <c r="F7457" i="45"/>
  <c r="F7458" i="45"/>
  <c r="F7459" i="45"/>
  <c r="F7460" i="45"/>
  <c r="F7461" i="45"/>
  <c r="F7462" i="45"/>
  <c r="F7463" i="45"/>
  <c r="F7464" i="45"/>
  <c r="F7465" i="45"/>
  <c r="F7466" i="45"/>
  <c r="F7467" i="45"/>
  <c r="F7468" i="45"/>
  <c r="F7469" i="45"/>
  <c r="F7470" i="45"/>
  <c r="F7471" i="45"/>
  <c r="F7472" i="45"/>
  <c r="F7473" i="45"/>
  <c r="F7474" i="45"/>
  <c r="F7475" i="45"/>
  <c r="F7476" i="45"/>
  <c r="F7477" i="45"/>
  <c r="F7478" i="45"/>
  <c r="F7479" i="45"/>
  <c r="F7480" i="45"/>
  <c r="F7481" i="45"/>
  <c r="F7482" i="45"/>
  <c r="F7483" i="45"/>
  <c r="F7484" i="45"/>
  <c r="F7485" i="45"/>
  <c r="F7486" i="45"/>
  <c r="F7487" i="45"/>
  <c r="F7488" i="45"/>
  <c r="F7489" i="45"/>
  <c r="F7490" i="45"/>
  <c r="F7491" i="45"/>
  <c r="F7492" i="45"/>
  <c r="F7493" i="45"/>
  <c r="F7494" i="45"/>
  <c r="F7495" i="45"/>
  <c r="F7496" i="45"/>
  <c r="F7497" i="45"/>
  <c r="F7498" i="45"/>
  <c r="F7499" i="45"/>
  <c r="F7500" i="45"/>
  <c r="F7501" i="45"/>
  <c r="F7502" i="45"/>
  <c r="F7503" i="45"/>
  <c r="F7504" i="45"/>
  <c r="F7505" i="45"/>
  <c r="F7506" i="45"/>
  <c r="F7507" i="45"/>
  <c r="F7508" i="45"/>
  <c r="F7509" i="45"/>
  <c r="F7510" i="45"/>
  <c r="F7511" i="45"/>
  <c r="F7512" i="45"/>
  <c r="F7513" i="45"/>
  <c r="F7514" i="45"/>
  <c r="F7515" i="45"/>
  <c r="F7516" i="45"/>
  <c r="F7517" i="45"/>
  <c r="F7518" i="45"/>
  <c r="F7519" i="45"/>
  <c r="F7520" i="45"/>
  <c r="F7521" i="45"/>
  <c r="F7522" i="45"/>
  <c r="F7523" i="45"/>
  <c r="F7524" i="45"/>
  <c r="F7525" i="45"/>
  <c r="F7526" i="45"/>
  <c r="F7527" i="45"/>
  <c r="F7528" i="45"/>
  <c r="F7529" i="45"/>
  <c r="F7530" i="45"/>
  <c r="F7531" i="45"/>
  <c r="F7532" i="45"/>
  <c r="F7533" i="45"/>
  <c r="F7534" i="45"/>
  <c r="F7535" i="45"/>
  <c r="F7536" i="45"/>
  <c r="F7537" i="45"/>
  <c r="F7538" i="45"/>
  <c r="F7539" i="45"/>
  <c r="F7540" i="45"/>
  <c r="F7541" i="45"/>
  <c r="F7542" i="45"/>
  <c r="F7543" i="45"/>
  <c r="F7544" i="45"/>
  <c r="F7545" i="45"/>
  <c r="F7546" i="45"/>
  <c r="F7547" i="45"/>
  <c r="F7548" i="45"/>
  <c r="F7549" i="45"/>
  <c r="F7550" i="45"/>
  <c r="F7551" i="45"/>
  <c r="F7552" i="45"/>
  <c r="F7553" i="45"/>
  <c r="F7554" i="45"/>
  <c r="F7555" i="45"/>
  <c r="F7556" i="45"/>
  <c r="F7557" i="45"/>
  <c r="F7558" i="45"/>
  <c r="F7559" i="45"/>
  <c r="F7560" i="45"/>
  <c r="F7561" i="45"/>
  <c r="F7562" i="45"/>
  <c r="F7563" i="45"/>
  <c r="F7564" i="45"/>
  <c r="F7565" i="45"/>
  <c r="F7566" i="45"/>
  <c r="F7567" i="45"/>
  <c r="F7568" i="45"/>
  <c r="F7569" i="45"/>
  <c r="F7570" i="45"/>
  <c r="F7571" i="45"/>
  <c r="F7572" i="45"/>
  <c r="F7573" i="45"/>
  <c r="F7574" i="45"/>
  <c r="F7575" i="45"/>
  <c r="F7576" i="45"/>
  <c r="F7577" i="45"/>
  <c r="F7578" i="45"/>
  <c r="F7579" i="45"/>
  <c r="F7580" i="45"/>
  <c r="F7581" i="45"/>
  <c r="F7582" i="45"/>
  <c r="F7583" i="45"/>
  <c r="F7584" i="45"/>
  <c r="F7585" i="45"/>
  <c r="F7586" i="45"/>
  <c r="F7587" i="45"/>
  <c r="F7588" i="45"/>
  <c r="F7589" i="45"/>
  <c r="F7590" i="45"/>
  <c r="F7591" i="45"/>
  <c r="F7592" i="45"/>
  <c r="F7593" i="45"/>
  <c r="F7594" i="45"/>
  <c r="F7595" i="45"/>
  <c r="F7596" i="45"/>
  <c r="F7597" i="45"/>
  <c r="F7598" i="45"/>
  <c r="F7599" i="45"/>
  <c r="F7600" i="45"/>
  <c r="F7601" i="45"/>
  <c r="F7602" i="45"/>
  <c r="F7603" i="45"/>
  <c r="F7604" i="45"/>
  <c r="F7605" i="45"/>
  <c r="F7606" i="45"/>
  <c r="F7607" i="45"/>
  <c r="F7608" i="45"/>
  <c r="F7609" i="45"/>
  <c r="F7610" i="45"/>
  <c r="F7611" i="45"/>
  <c r="F7612" i="45"/>
  <c r="F7613" i="45"/>
  <c r="F7614" i="45"/>
  <c r="F7615" i="45"/>
  <c r="F7616" i="45"/>
  <c r="F7617" i="45"/>
  <c r="F7618" i="45"/>
  <c r="F7619" i="45"/>
  <c r="F7620" i="45"/>
  <c r="F7621" i="45"/>
  <c r="F7622" i="45"/>
  <c r="F7623" i="45"/>
  <c r="F7624" i="45"/>
  <c r="F7625" i="45"/>
  <c r="F7626" i="45"/>
  <c r="F7627" i="45"/>
  <c r="F7628" i="45"/>
  <c r="F7629" i="45"/>
  <c r="F7630" i="45"/>
  <c r="F7631" i="45"/>
  <c r="F7632" i="45"/>
  <c r="F7633" i="45"/>
  <c r="F7634" i="45"/>
  <c r="F7635" i="45"/>
  <c r="F7636" i="45"/>
  <c r="F7637" i="45"/>
  <c r="F7638" i="45"/>
  <c r="F7639" i="45"/>
  <c r="F7640" i="45"/>
  <c r="F7641" i="45"/>
  <c r="F7642" i="45"/>
  <c r="F7643" i="45"/>
  <c r="F7644" i="45"/>
  <c r="F7645" i="45"/>
  <c r="F7646" i="45"/>
  <c r="F7647" i="45"/>
  <c r="F7648" i="45"/>
  <c r="F7649" i="45"/>
  <c r="F7650" i="45"/>
  <c r="F7651" i="45"/>
  <c r="F7652" i="45"/>
  <c r="F7653" i="45"/>
  <c r="F7654" i="45"/>
  <c r="F7655" i="45"/>
  <c r="F7656" i="45"/>
  <c r="F7657" i="45"/>
  <c r="F7658" i="45"/>
  <c r="F7659" i="45"/>
  <c r="F7660" i="45"/>
  <c r="F7661" i="45"/>
  <c r="F7662" i="45"/>
  <c r="F7663" i="45"/>
  <c r="F7664" i="45"/>
  <c r="F7665" i="45"/>
  <c r="F7666" i="45"/>
  <c r="F7667" i="45"/>
  <c r="F7668" i="45"/>
  <c r="F7669" i="45"/>
  <c r="F7670" i="45"/>
  <c r="F7671" i="45"/>
  <c r="F7672" i="45"/>
  <c r="F7673" i="45"/>
  <c r="F7674" i="45"/>
  <c r="F7675" i="45"/>
  <c r="F7676" i="45"/>
  <c r="F7677" i="45"/>
  <c r="F7678" i="45"/>
  <c r="F7679" i="45"/>
  <c r="F7680" i="45"/>
  <c r="F7681" i="45"/>
  <c r="F7682" i="45"/>
  <c r="F7683" i="45"/>
  <c r="F7684" i="45"/>
  <c r="F7685" i="45"/>
  <c r="F7686" i="45"/>
  <c r="F7687" i="45"/>
  <c r="F7688" i="45"/>
  <c r="F7689" i="45"/>
  <c r="F2" i="45"/>
  <c r="E3" i="45"/>
  <c r="E4" i="45"/>
  <c r="E5" i="45"/>
  <c r="E6" i="45"/>
  <c r="E7" i="45"/>
  <c r="E8" i="45"/>
  <c r="E9" i="45"/>
  <c r="E10" i="45"/>
  <c r="E11" i="45"/>
  <c r="E12" i="45"/>
  <c r="E13" i="45"/>
  <c r="E14" i="45"/>
  <c r="E15" i="45"/>
  <c r="E16" i="45"/>
  <c r="E17" i="45"/>
  <c r="E18" i="45"/>
  <c r="E19" i="45"/>
  <c r="E20" i="45"/>
  <c r="E21" i="45"/>
  <c r="E22" i="45"/>
  <c r="E23" i="45"/>
  <c r="E24" i="45"/>
  <c r="E25" i="45"/>
  <c r="E26" i="45"/>
  <c r="E27" i="45"/>
  <c r="E28" i="45"/>
  <c r="E29" i="45"/>
  <c r="E30" i="45"/>
  <c r="E31" i="45"/>
  <c r="E32" i="45"/>
  <c r="E33" i="45"/>
  <c r="E34" i="45"/>
  <c r="E35" i="45"/>
  <c r="E36" i="45"/>
  <c r="E37" i="45"/>
  <c r="E38" i="45"/>
  <c r="E39" i="45"/>
  <c r="E40" i="45"/>
  <c r="E41" i="45"/>
  <c r="E42" i="45"/>
  <c r="E43" i="45"/>
  <c r="E44" i="45"/>
  <c r="E45" i="45"/>
  <c r="E46" i="45"/>
  <c r="E47" i="45"/>
  <c r="E48" i="45"/>
  <c r="E49" i="45"/>
  <c r="E50" i="45"/>
  <c r="E51" i="45"/>
  <c r="E52" i="45"/>
  <c r="E53" i="45"/>
  <c r="E54" i="45"/>
  <c r="E55" i="45"/>
  <c r="E56" i="45"/>
  <c r="E57" i="45"/>
  <c r="E58" i="45"/>
  <c r="E59" i="45"/>
  <c r="E60" i="45"/>
  <c r="E61" i="45"/>
  <c r="E62" i="45"/>
  <c r="E63" i="45"/>
  <c r="E64" i="45"/>
  <c r="E65" i="45"/>
  <c r="E66" i="45"/>
  <c r="E67" i="45"/>
  <c r="E68" i="45"/>
  <c r="E69" i="45"/>
  <c r="E70" i="45"/>
  <c r="E71" i="45"/>
  <c r="E72" i="45"/>
  <c r="E73" i="45"/>
  <c r="E74" i="45"/>
  <c r="E75" i="45"/>
  <c r="E76" i="45"/>
  <c r="E77" i="45"/>
  <c r="E78" i="45"/>
  <c r="E79" i="45"/>
  <c r="E80" i="45"/>
  <c r="E81" i="45"/>
  <c r="E82" i="45"/>
  <c r="E83" i="45"/>
  <c r="E84" i="45"/>
  <c r="E85" i="45"/>
  <c r="E86" i="45"/>
  <c r="E87" i="45"/>
  <c r="E88" i="45"/>
  <c r="E89" i="45"/>
  <c r="E90" i="45"/>
  <c r="E91" i="45"/>
  <c r="E92" i="45"/>
  <c r="E93" i="45"/>
  <c r="E94" i="45"/>
  <c r="E95" i="45"/>
  <c r="E96" i="45"/>
  <c r="E97" i="45"/>
  <c r="E98" i="45"/>
  <c r="E99" i="45"/>
  <c r="E100" i="45"/>
  <c r="E101" i="45"/>
  <c r="E102" i="45"/>
  <c r="E103" i="45"/>
  <c r="E104" i="45"/>
  <c r="E105" i="45"/>
  <c r="E106" i="45"/>
  <c r="E107" i="45"/>
  <c r="E108" i="45"/>
  <c r="E109" i="45"/>
  <c r="E110" i="45"/>
  <c r="E111" i="45"/>
  <c r="E112" i="45"/>
  <c r="E113" i="45"/>
  <c r="E114" i="45"/>
  <c r="E115" i="45"/>
  <c r="E116" i="45"/>
  <c r="E117" i="45"/>
  <c r="E118" i="45"/>
  <c r="E119" i="45"/>
  <c r="E120" i="45"/>
  <c r="E121" i="45"/>
  <c r="E122" i="45"/>
  <c r="E123" i="45"/>
  <c r="E124" i="45"/>
  <c r="E125" i="45"/>
  <c r="E126" i="45"/>
  <c r="E127" i="45"/>
  <c r="E128" i="45"/>
  <c r="E129" i="45"/>
  <c r="E130" i="45"/>
  <c r="E131" i="45"/>
  <c r="E132" i="45"/>
  <c r="E133" i="45"/>
  <c r="E134" i="45"/>
  <c r="E135" i="45"/>
  <c r="E136" i="45"/>
  <c r="E137" i="45"/>
  <c r="E138" i="45"/>
  <c r="E139" i="45"/>
  <c r="E140" i="45"/>
  <c r="E141" i="45"/>
  <c r="E142" i="45"/>
  <c r="E143" i="45"/>
  <c r="E144" i="45"/>
  <c r="E145" i="45"/>
  <c r="E146" i="45"/>
  <c r="E147" i="45"/>
  <c r="E148" i="45"/>
  <c r="E149" i="45"/>
  <c r="E150" i="45"/>
  <c r="E151" i="45"/>
  <c r="E152" i="45"/>
  <c r="E153" i="45"/>
  <c r="E154" i="45"/>
  <c r="E155" i="45"/>
  <c r="E156" i="45"/>
  <c r="E157" i="45"/>
  <c r="E158" i="45"/>
  <c r="E159" i="45"/>
  <c r="E160" i="45"/>
  <c r="E161" i="45"/>
  <c r="E162" i="45"/>
  <c r="E163" i="45"/>
  <c r="E164" i="45"/>
  <c r="E165" i="45"/>
  <c r="E166" i="45"/>
  <c r="E167" i="45"/>
  <c r="E168" i="45"/>
  <c r="E169" i="45"/>
  <c r="E170" i="45"/>
  <c r="E171" i="45"/>
  <c r="E172" i="45"/>
  <c r="E173" i="45"/>
  <c r="E174" i="45"/>
  <c r="E175" i="45"/>
  <c r="E176" i="45"/>
  <c r="E177" i="45"/>
  <c r="E178" i="45"/>
  <c r="E179" i="45"/>
  <c r="E180" i="45"/>
  <c r="E181" i="45"/>
  <c r="E182" i="45"/>
  <c r="E183" i="45"/>
  <c r="E184" i="45"/>
  <c r="E185" i="45"/>
  <c r="E186" i="45"/>
  <c r="E187" i="45"/>
  <c r="E188" i="45"/>
  <c r="E189" i="45"/>
  <c r="E190" i="45"/>
  <c r="E191" i="45"/>
  <c r="E192" i="45"/>
  <c r="E193" i="45"/>
  <c r="E194" i="45"/>
  <c r="E195" i="45"/>
  <c r="E196" i="45"/>
  <c r="E197" i="45"/>
  <c r="E198" i="45"/>
  <c r="E199" i="45"/>
  <c r="E200" i="45"/>
  <c r="E201" i="45"/>
  <c r="E202" i="45"/>
  <c r="E203" i="45"/>
  <c r="E204" i="45"/>
  <c r="E205" i="45"/>
  <c r="E206" i="45"/>
  <c r="E207" i="45"/>
  <c r="E208" i="45"/>
  <c r="E209" i="45"/>
  <c r="E210" i="45"/>
  <c r="E211" i="45"/>
  <c r="E212" i="45"/>
  <c r="E213" i="45"/>
  <c r="E214" i="45"/>
  <c r="E215" i="45"/>
  <c r="E216" i="45"/>
  <c r="E217" i="45"/>
  <c r="E218" i="45"/>
  <c r="E219" i="45"/>
  <c r="E220" i="45"/>
  <c r="E221" i="45"/>
  <c r="E222" i="45"/>
  <c r="E223" i="45"/>
  <c r="E224" i="45"/>
  <c r="E225" i="45"/>
  <c r="E226" i="45"/>
  <c r="E227" i="45"/>
  <c r="E228" i="45"/>
  <c r="E229" i="45"/>
  <c r="E230" i="45"/>
  <c r="E231" i="45"/>
  <c r="E232" i="45"/>
  <c r="E233" i="45"/>
  <c r="E234" i="45"/>
  <c r="E235" i="45"/>
  <c r="E236" i="45"/>
  <c r="E237" i="45"/>
  <c r="E238" i="45"/>
  <c r="E239" i="45"/>
  <c r="E240" i="45"/>
  <c r="E241" i="45"/>
  <c r="E242" i="45"/>
  <c r="E243" i="45"/>
  <c r="E244" i="45"/>
  <c r="E245" i="45"/>
  <c r="E246" i="45"/>
  <c r="E247" i="45"/>
  <c r="E248" i="45"/>
  <c r="E249" i="45"/>
  <c r="E250" i="45"/>
  <c r="E251" i="45"/>
  <c r="E252" i="45"/>
  <c r="E253" i="45"/>
  <c r="E254" i="45"/>
  <c r="E255" i="45"/>
  <c r="E256" i="45"/>
  <c r="E257" i="45"/>
  <c r="E258" i="45"/>
  <c r="E259" i="45"/>
  <c r="E260" i="45"/>
  <c r="E261" i="45"/>
  <c r="E262" i="45"/>
  <c r="E263" i="45"/>
  <c r="E264" i="45"/>
  <c r="E265" i="45"/>
  <c r="E266" i="45"/>
  <c r="E267" i="45"/>
  <c r="E268" i="45"/>
  <c r="E269" i="45"/>
  <c r="E270" i="45"/>
  <c r="E271" i="45"/>
  <c r="E272" i="45"/>
  <c r="E273" i="45"/>
  <c r="E274" i="45"/>
  <c r="E275" i="45"/>
  <c r="E276" i="45"/>
  <c r="E277" i="45"/>
  <c r="E278" i="45"/>
  <c r="E279" i="45"/>
  <c r="E280" i="45"/>
  <c r="E281" i="45"/>
  <c r="E282" i="45"/>
  <c r="E283" i="45"/>
  <c r="E284" i="45"/>
  <c r="E285" i="45"/>
  <c r="E286" i="45"/>
  <c r="E287" i="45"/>
  <c r="E288" i="45"/>
  <c r="E289" i="45"/>
  <c r="E290" i="45"/>
  <c r="E291" i="45"/>
  <c r="E292" i="45"/>
  <c r="E293" i="45"/>
  <c r="E294" i="45"/>
  <c r="E295" i="45"/>
  <c r="E296" i="45"/>
  <c r="E297" i="45"/>
  <c r="E298" i="45"/>
  <c r="E299" i="45"/>
  <c r="E300" i="45"/>
  <c r="E301" i="45"/>
  <c r="E302" i="45"/>
  <c r="E303" i="45"/>
  <c r="E304" i="45"/>
  <c r="E305" i="45"/>
  <c r="E306" i="45"/>
  <c r="E307" i="45"/>
  <c r="E308" i="45"/>
  <c r="E309" i="45"/>
  <c r="E310" i="45"/>
  <c r="E311" i="45"/>
  <c r="E312" i="45"/>
  <c r="E313" i="45"/>
  <c r="E314" i="45"/>
  <c r="E315" i="45"/>
  <c r="E316" i="45"/>
  <c r="E317" i="45"/>
  <c r="E318" i="45"/>
  <c r="E319" i="45"/>
  <c r="E320" i="45"/>
  <c r="E321" i="45"/>
  <c r="E322" i="45"/>
  <c r="E323" i="45"/>
  <c r="E324" i="45"/>
  <c r="E325" i="45"/>
  <c r="E326" i="45"/>
  <c r="E327" i="45"/>
  <c r="E328" i="45"/>
  <c r="E329" i="45"/>
  <c r="E330" i="45"/>
  <c r="E331" i="45"/>
  <c r="E332" i="45"/>
  <c r="E333" i="45"/>
  <c r="E334" i="45"/>
  <c r="E335" i="45"/>
  <c r="E336" i="45"/>
  <c r="E337" i="45"/>
  <c r="E338" i="45"/>
  <c r="E339" i="45"/>
  <c r="E340" i="45"/>
  <c r="E341" i="45"/>
  <c r="E342" i="45"/>
  <c r="E343" i="45"/>
  <c r="E344" i="45"/>
  <c r="E345" i="45"/>
  <c r="E346" i="45"/>
  <c r="E347" i="45"/>
  <c r="E348" i="45"/>
  <c r="E349" i="45"/>
  <c r="E350" i="45"/>
  <c r="E351" i="45"/>
  <c r="E352" i="45"/>
  <c r="E353" i="45"/>
  <c r="E354" i="45"/>
  <c r="E355" i="45"/>
  <c r="E356" i="45"/>
  <c r="E357" i="45"/>
  <c r="E358" i="45"/>
  <c r="E359" i="45"/>
  <c r="E360" i="45"/>
  <c r="E361" i="45"/>
  <c r="E362" i="45"/>
  <c r="E363" i="45"/>
  <c r="E364" i="45"/>
  <c r="E365" i="45"/>
  <c r="E366" i="45"/>
  <c r="E367" i="45"/>
  <c r="E368" i="45"/>
  <c r="E369" i="45"/>
  <c r="E370" i="45"/>
  <c r="E371" i="45"/>
  <c r="E372" i="45"/>
  <c r="E373" i="45"/>
  <c r="E374" i="45"/>
  <c r="E375" i="45"/>
  <c r="E376" i="45"/>
  <c r="E377" i="45"/>
  <c r="E378" i="45"/>
  <c r="E379" i="45"/>
  <c r="E380" i="45"/>
  <c r="E381" i="45"/>
  <c r="E382" i="45"/>
  <c r="E383" i="45"/>
  <c r="E384" i="45"/>
  <c r="E385" i="45"/>
  <c r="E386" i="45"/>
  <c r="E387" i="45"/>
  <c r="E388" i="45"/>
  <c r="E389" i="45"/>
  <c r="E390" i="45"/>
  <c r="E391" i="45"/>
  <c r="E392" i="45"/>
  <c r="E393" i="45"/>
  <c r="E394" i="45"/>
  <c r="E395" i="45"/>
  <c r="E396" i="45"/>
  <c r="E397" i="45"/>
  <c r="E398" i="45"/>
  <c r="E399" i="45"/>
  <c r="E400" i="45"/>
  <c r="E401" i="45"/>
  <c r="E402" i="45"/>
  <c r="E403" i="45"/>
  <c r="E404" i="45"/>
  <c r="E405" i="45"/>
  <c r="E406" i="45"/>
  <c r="E407" i="45"/>
  <c r="E408" i="45"/>
  <c r="E409" i="45"/>
  <c r="E410" i="45"/>
  <c r="E411" i="45"/>
  <c r="E412" i="45"/>
  <c r="E413" i="45"/>
  <c r="E414" i="45"/>
  <c r="E415" i="45"/>
  <c r="E416" i="45"/>
  <c r="E417" i="45"/>
  <c r="E418" i="45"/>
  <c r="E419" i="45"/>
  <c r="E420" i="45"/>
  <c r="E421" i="45"/>
  <c r="E422" i="45"/>
  <c r="E423" i="45"/>
  <c r="E424" i="45"/>
  <c r="E425" i="45"/>
  <c r="E426" i="45"/>
  <c r="E427" i="45"/>
  <c r="E428" i="45"/>
  <c r="E429" i="45"/>
  <c r="E430" i="45"/>
  <c r="E431" i="45"/>
  <c r="E432" i="45"/>
  <c r="E433" i="45"/>
  <c r="E434" i="45"/>
  <c r="E435" i="45"/>
  <c r="E436" i="45"/>
  <c r="E437" i="45"/>
  <c r="E438" i="45"/>
  <c r="E439" i="45"/>
  <c r="E440" i="45"/>
  <c r="E441" i="45"/>
  <c r="E442" i="45"/>
  <c r="E443" i="45"/>
  <c r="E444" i="45"/>
  <c r="E445" i="45"/>
  <c r="E446" i="45"/>
  <c r="E447" i="45"/>
  <c r="E448" i="45"/>
  <c r="E449" i="45"/>
  <c r="E450" i="45"/>
  <c r="E451" i="45"/>
  <c r="E452" i="45"/>
  <c r="E453" i="45"/>
  <c r="E454" i="45"/>
  <c r="E455" i="45"/>
  <c r="E456" i="45"/>
  <c r="E457" i="45"/>
  <c r="E458" i="45"/>
  <c r="E459" i="45"/>
  <c r="E460" i="45"/>
  <c r="E461" i="45"/>
  <c r="E462" i="45"/>
  <c r="E463" i="45"/>
  <c r="E464" i="45"/>
  <c r="E465" i="45"/>
  <c r="E466" i="45"/>
  <c r="E467" i="45"/>
  <c r="E468" i="45"/>
  <c r="E469" i="45"/>
  <c r="E470" i="45"/>
  <c r="E471" i="45"/>
  <c r="E472" i="45"/>
  <c r="E473" i="45"/>
  <c r="E474" i="45"/>
  <c r="E475" i="45"/>
  <c r="E476" i="45"/>
  <c r="E477" i="45"/>
  <c r="E478" i="45"/>
  <c r="E479" i="45"/>
  <c r="E480" i="45"/>
  <c r="E481" i="45"/>
  <c r="E482" i="45"/>
  <c r="E483" i="45"/>
  <c r="E484" i="45"/>
  <c r="E485" i="45"/>
  <c r="E486" i="45"/>
  <c r="E487" i="45"/>
  <c r="E488" i="45"/>
  <c r="E489" i="45"/>
  <c r="E490" i="45"/>
  <c r="E491" i="45"/>
  <c r="E492" i="45"/>
  <c r="E493" i="45"/>
  <c r="E494" i="45"/>
  <c r="E495" i="45"/>
  <c r="E496" i="45"/>
  <c r="E497" i="45"/>
  <c r="E498" i="45"/>
  <c r="E499" i="45"/>
  <c r="E500" i="45"/>
  <c r="E501" i="45"/>
  <c r="E502" i="45"/>
  <c r="E503" i="45"/>
  <c r="E504" i="45"/>
  <c r="E505" i="45"/>
  <c r="E506" i="45"/>
  <c r="E507" i="45"/>
  <c r="E508" i="45"/>
  <c r="E509" i="45"/>
  <c r="E510" i="45"/>
  <c r="E511" i="45"/>
  <c r="E512" i="45"/>
  <c r="E513" i="45"/>
  <c r="E514" i="45"/>
  <c r="E515" i="45"/>
  <c r="E516" i="45"/>
  <c r="E517" i="45"/>
  <c r="E518" i="45"/>
  <c r="E519" i="45"/>
  <c r="E520" i="45"/>
  <c r="E521" i="45"/>
  <c r="E522" i="45"/>
  <c r="E523" i="45"/>
  <c r="E524" i="45"/>
  <c r="E525" i="45"/>
  <c r="E526" i="45"/>
  <c r="E527" i="45"/>
  <c r="E528" i="45"/>
  <c r="E529" i="45"/>
  <c r="E530" i="45"/>
  <c r="E531" i="45"/>
  <c r="E532" i="45"/>
  <c r="E533" i="45"/>
  <c r="E534" i="45"/>
  <c r="E535" i="45"/>
  <c r="E536" i="45"/>
  <c r="E537" i="45"/>
  <c r="E538" i="45"/>
  <c r="E539" i="45"/>
  <c r="E540" i="45"/>
  <c r="E541" i="45"/>
  <c r="E542" i="45"/>
  <c r="E543" i="45"/>
  <c r="E544" i="45"/>
  <c r="E545" i="45"/>
  <c r="E546" i="45"/>
  <c r="E547" i="45"/>
  <c r="E548" i="45"/>
  <c r="E549" i="45"/>
  <c r="E550" i="45"/>
  <c r="E551" i="45"/>
  <c r="E552" i="45"/>
  <c r="E553" i="45"/>
  <c r="E554" i="45"/>
  <c r="E555" i="45"/>
  <c r="E556" i="45"/>
  <c r="E557" i="45"/>
  <c r="E558" i="45"/>
  <c r="E559" i="45"/>
  <c r="E560" i="45"/>
  <c r="E561" i="45"/>
  <c r="E562" i="45"/>
  <c r="E563" i="45"/>
  <c r="E564" i="45"/>
  <c r="E565" i="45"/>
  <c r="E566" i="45"/>
  <c r="E567" i="45"/>
  <c r="E568" i="45"/>
  <c r="E569" i="45"/>
  <c r="E570" i="45"/>
  <c r="E571" i="45"/>
  <c r="E572" i="45"/>
  <c r="E573" i="45"/>
  <c r="E574" i="45"/>
  <c r="E575" i="45"/>
  <c r="E576" i="45"/>
  <c r="E577" i="45"/>
  <c r="E578" i="45"/>
  <c r="E579" i="45"/>
  <c r="E580" i="45"/>
  <c r="E581" i="45"/>
  <c r="E582" i="45"/>
  <c r="E583" i="45"/>
  <c r="E584" i="45"/>
  <c r="E585" i="45"/>
  <c r="E586" i="45"/>
  <c r="E587" i="45"/>
  <c r="E588" i="45"/>
  <c r="E589" i="45"/>
  <c r="E590" i="45"/>
  <c r="E591" i="45"/>
  <c r="E592" i="45"/>
  <c r="E593" i="45"/>
  <c r="E594" i="45"/>
  <c r="E595" i="45"/>
  <c r="E596" i="45"/>
  <c r="E597" i="45"/>
  <c r="E598" i="45"/>
  <c r="E599" i="45"/>
  <c r="E600" i="45"/>
  <c r="E601" i="45"/>
  <c r="E602" i="45"/>
  <c r="E603" i="45"/>
  <c r="E604" i="45"/>
  <c r="E605" i="45"/>
  <c r="E606" i="45"/>
  <c r="E607" i="45"/>
  <c r="E608" i="45"/>
  <c r="E609" i="45"/>
  <c r="E610" i="45"/>
  <c r="E611" i="45"/>
  <c r="E612" i="45"/>
  <c r="E613" i="45"/>
  <c r="E614" i="45"/>
  <c r="E615" i="45"/>
  <c r="E616" i="45"/>
  <c r="E617" i="45"/>
  <c r="E618" i="45"/>
  <c r="E619" i="45"/>
  <c r="E620" i="45"/>
  <c r="E621" i="45"/>
  <c r="E622" i="45"/>
  <c r="E623" i="45"/>
  <c r="E624" i="45"/>
  <c r="E625" i="45"/>
  <c r="E626" i="45"/>
  <c r="E627" i="45"/>
  <c r="E628" i="45"/>
  <c r="E629" i="45"/>
  <c r="E630" i="45"/>
  <c r="E631" i="45"/>
  <c r="E632" i="45"/>
  <c r="E633" i="45"/>
  <c r="E634" i="45"/>
  <c r="E635" i="45"/>
  <c r="E636" i="45"/>
  <c r="E637" i="45"/>
  <c r="E638" i="45"/>
  <c r="E639" i="45"/>
  <c r="E640" i="45"/>
  <c r="E641" i="45"/>
  <c r="E642" i="45"/>
  <c r="E643" i="45"/>
  <c r="E644" i="45"/>
  <c r="E645" i="45"/>
  <c r="E646" i="45"/>
  <c r="E647" i="45"/>
  <c r="E648" i="45"/>
  <c r="E649" i="45"/>
  <c r="E650" i="45"/>
  <c r="E651" i="45"/>
  <c r="E652" i="45"/>
  <c r="E653" i="45"/>
  <c r="E654" i="45"/>
  <c r="E655" i="45"/>
  <c r="E656" i="45"/>
  <c r="E657" i="45"/>
  <c r="E658" i="45"/>
  <c r="E659" i="45"/>
  <c r="E660" i="45"/>
  <c r="E661" i="45"/>
  <c r="E662" i="45"/>
  <c r="E663" i="45"/>
  <c r="E664" i="45"/>
  <c r="E665" i="45"/>
  <c r="E666" i="45"/>
  <c r="E667" i="45"/>
  <c r="E668" i="45"/>
  <c r="E669" i="45"/>
  <c r="E670" i="45"/>
  <c r="E671" i="45"/>
  <c r="E672" i="45"/>
  <c r="E673" i="45"/>
  <c r="E674" i="45"/>
  <c r="E675" i="45"/>
  <c r="E676" i="45"/>
  <c r="E677" i="45"/>
  <c r="E678" i="45"/>
  <c r="E679" i="45"/>
  <c r="E680" i="45"/>
  <c r="E681" i="45"/>
  <c r="E682" i="45"/>
  <c r="E683" i="45"/>
  <c r="E684" i="45"/>
  <c r="E685" i="45"/>
  <c r="E686" i="45"/>
  <c r="E687" i="45"/>
  <c r="E688" i="45"/>
  <c r="E689" i="45"/>
  <c r="E690" i="45"/>
  <c r="E691" i="45"/>
  <c r="E692" i="45"/>
  <c r="E693" i="45"/>
  <c r="E694" i="45"/>
  <c r="E695" i="45"/>
  <c r="E696" i="45"/>
  <c r="E697" i="45"/>
  <c r="E698" i="45"/>
  <c r="E699" i="45"/>
  <c r="E700" i="45"/>
  <c r="E701" i="45"/>
  <c r="E702" i="45"/>
  <c r="E703" i="45"/>
  <c r="E704" i="45"/>
  <c r="E705" i="45"/>
  <c r="E706" i="45"/>
  <c r="E707" i="45"/>
  <c r="E708" i="45"/>
  <c r="E709" i="45"/>
  <c r="E710" i="45"/>
  <c r="E711" i="45"/>
  <c r="E712" i="45"/>
  <c r="E713" i="45"/>
  <c r="E714" i="45"/>
  <c r="E715" i="45"/>
  <c r="E716" i="45"/>
  <c r="E717" i="45"/>
  <c r="E718" i="45"/>
  <c r="E719" i="45"/>
  <c r="E720" i="45"/>
  <c r="E721" i="45"/>
  <c r="E722" i="45"/>
  <c r="E723" i="45"/>
  <c r="E724" i="45"/>
  <c r="E725" i="45"/>
  <c r="E726" i="45"/>
  <c r="E727" i="45"/>
  <c r="E728" i="45"/>
  <c r="E729" i="45"/>
  <c r="E730" i="45"/>
  <c r="E731" i="45"/>
  <c r="E732" i="45"/>
  <c r="E733" i="45"/>
  <c r="E734" i="45"/>
  <c r="E735" i="45"/>
  <c r="E736" i="45"/>
  <c r="E737" i="45"/>
  <c r="E738" i="45"/>
  <c r="E739" i="45"/>
  <c r="E740" i="45"/>
  <c r="E741" i="45"/>
  <c r="E742" i="45"/>
  <c r="E743" i="45"/>
  <c r="E744" i="45"/>
  <c r="E745" i="45"/>
  <c r="E746" i="45"/>
  <c r="E747" i="45"/>
  <c r="E748" i="45"/>
  <c r="E749" i="45"/>
  <c r="E750" i="45"/>
  <c r="E751" i="45"/>
  <c r="E752" i="45"/>
  <c r="E753" i="45"/>
  <c r="E754" i="45"/>
  <c r="E755" i="45"/>
  <c r="E756" i="45"/>
  <c r="E757" i="45"/>
  <c r="E758" i="45"/>
  <c r="E759" i="45"/>
  <c r="E760" i="45"/>
  <c r="E761" i="45"/>
  <c r="E762" i="45"/>
  <c r="E763" i="45"/>
  <c r="E764" i="45"/>
  <c r="E765" i="45"/>
  <c r="E766" i="45"/>
  <c r="E767" i="45"/>
  <c r="E768" i="45"/>
  <c r="E769" i="45"/>
  <c r="E770" i="45"/>
  <c r="E771" i="45"/>
  <c r="E772" i="45"/>
  <c r="E773" i="45"/>
  <c r="E774" i="45"/>
  <c r="E775" i="45"/>
  <c r="E776" i="45"/>
  <c r="E777" i="45"/>
  <c r="E778" i="45"/>
  <c r="E779" i="45"/>
  <c r="E780" i="45"/>
  <c r="E781" i="45"/>
  <c r="E782" i="45"/>
  <c r="E783" i="45"/>
  <c r="E784" i="45"/>
  <c r="E785" i="45"/>
  <c r="E786" i="45"/>
  <c r="E787" i="45"/>
  <c r="E788" i="45"/>
  <c r="E789" i="45"/>
  <c r="E790" i="45"/>
  <c r="E791" i="45"/>
  <c r="E792" i="45"/>
  <c r="E793" i="45"/>
  <c r="E794" i="45"/>
  <c r="E795" i="45"/>
  <c r="E796" i="45"/>
  <c r="E797" i="45"/>
  <c r="E798" i="45"/>
  <c r="E799" i="45"/>
  <c r="E800" i="45"/>
  <c r="E801" i="45"/>
  <c r="E802" i="45"/>
  <c r="E803" i="45"/>
  <c r="E804" i="45"/>
  <c r="E805" i="45"/>
  <c r="E806" i="45"/>
  <c r="E807" i="45"/>
  <c r="E808" i="45"/>
  <c r="E809" i="45"/>
  <c r="E810" i="45"/>
  <c r="E811" i="45"/>
  <c r="E812" i="45"/>
  <c r="E813" i="45"/>
  <c r="E814" i="45"/>
  <c r="E815" i="45"/>
  <c r="E816" i="45"/>
  <c r="E817" i="45"/>
  <c r="E818" i="45"/>
  <c r="E819" i="45"/>
  <c r="E820" i="45"/>
  <c r="E821" i="45"/>
  <c r="E822" i="45"/>
  <c r="E823" i="45"/>
  <c r="E824" i="45"/>
  <c r="E825" i="45"/>
  <c r="E826" i="45"/>
  <c r="E827" i="45"/>
  <c r="E828" i="45"/>
  <c r="E829" i="45"/>
  <c r="E830" i="45"/>
  <c r="E831" i="45"/>
  <c r="E832" i="45"/>
  <c r="E833" i="45"/>
  <c r="E834" i="45"/>
  <c r="E835" i="45"/>
  <c r="E836" i="45"/>
  <c r="E837" i="45"/>
  <c r="E838" i="45"/>
  <c r="E839" i="45"/>
  <c r="E840" i="45"/>
  <c r="E841" i="45"/>
  <c r="E842" i="45"/>
  <c r="E843" i="45"/>
  <c r="E844" i="45"/>
  <c r="E845" i="45"/>
  <c r="E846" i="45"/>
  <c r="E847" i="45"/>
  <c r="E848" i="45"/>
  <c r="E849" i="45"/>
  <c r="E850" i="45"/>
  <c r="E851" i="45"/>
  <c r="E852" i="45"/>
  <c r="E853" i="45"/>
  <c r="E854" i="45"/>
  <c r="E855" i="45"/>
  <c r="E856" i="45"/>
  <c r="E857" i="45"/>
  <c r="E858" i="45"/>
  <c r="E859" i="45"/>
  <c r="E860" i="45"/>
  <c r="E861" i="45"/>
  <c r="E862" i="45"/>
  <c r="E863" i="45"/>
  <c r="E864" i="45"/>
  <c r="E865" i="45"/>
  <c r="E866" i="45"/>
  <c r="E867" i="45"/>
  <c r="E868" i="45"/>
  <c r="E869" i="45"/>
  <c r="E870" i="45"/>
  <c r="E871" i="45"/>
  <c r="E872" i="45"/>
  <c r="E873" i="45"/>
  <c r="E874" i="45"/>
  <c r="E875" i="45"/>
  <c r="E876" i="45"/>
  <c r="E877" i="45"/>
  <c r="E878" i="45"/>
  <c r="E879" i="45"/>
  <c r="E880" i="45"/>
  <c r="E881" i="45"/>
  <c r="E882" i="45"/>
  <c r="E883" i="45"/>
  <c r="E884" i="45"/>
  <c r="E885" i="45"/>
  <c r="E886" i="45"/>
  <c r="E887" i="45"/>
  <c r="E888" i="45"/>
  <c r="E889" i="45"/>
  <c r="E890" i="45"/>
  <c r="E891" i="45"/>
  <c r="E892" i="45"/>
  <c r="E893" i="45"/>
  <c r="E894" i="45"/>
  <c r="E895" i="45"/>
  <c r="E896" i="45"/>
  <c r="E897" i="45"/>
  <c r="E898" i="45"/>
  <c r="E899" i="45"/>
  <c r="E900" i="45"/>
  <c r="E901" i="45"/>
  <c r="E902" i="45"/>
  <c r="E903" i="45"/>
  <c r="E904" i="45"/>
  <c r="E905" i="45"/>
  <c r="E906" i="45"/>
  <c r="E907" i="45"/>
  <c r="E908" i="45"/>
  <c r="E909" i="45"/>
  <c r="E910" i="45"/>
  <c r="E911" i="45"/>
  <c r="E912" i="45"/>
  <c r="E913" i="45"/>
  <c r="E914" i="45"/>
  <c r="E915" i="45"/>
  <c r="E916" i="45"/>
  <c r="E917" i="45"/>
  <c r="E918" i="45"/>
  <c r="E919" i="45"/>
  <c r="E920" i="45"/>
  <c r="E921" i="45"/>
  <c r="E922" i="45"/>
  <c r="E923" i="45"/>
  <c r="E924" i="45"/>
  <c r="E925" i="45"/>
  <c r="E926" i="45"/>
  <c r="E927" i="45"/>
  <c r="E928" i="45"/>
  <c r="E929" i="45"/>
  <c r="E930" i="45"/>
  <c r="E931" i="45"/>
  <c r="E932" i="45"/>
  <c r="E933" i="45"/>
  <c r="E934" i="45"/>
  <c r="E935" i="45"/>
  <c r="E936" i="45"/>
  <c r="E937" i="45"/>
  <c r="E938" i="45"/>
  <c r="E939" i="45"/>
  <c r="E940" i="45"/>
  <c r="E941" i="45"/>
  <c r="E942" i="45"/>
  <c r="E943" i="45"/>
  <c r="E944" i="45"/>
  <c r="E945" i="45"/>
  <c r="E946" i="45"/>
  <c r="E947" i="45"/>
  <c r="E948" i="45"/>
  <c r="E949" i="45"/>
  <c r="E950" i="45"/>
  <c r="E951" i="45"/>
  <c r="E952" i="45"/>
  <c r="E953" i="45"/>
  <c r="E954" i="45"/>
  <c r="E955" i="45"/>
  <c r="E956" i="45"/>
  <c r="E957" i="45"/>
  <c r="E958" i="45"/>
  <c r="E959" i="45"/>
  <c r="E960" i="45"/>
  <c r="E961" i="45"/>
  <c r="E962" i="45"/>
  <c r="E963" i="45"/>
  <c r="E964" i="45"/>
  <c r="E965" i="45"/>
  <c r="E966" i="45"/>
  <c r="E967" i="45"/>
  <c r="E968" i="45"/>
  <c r="E969" i="45"/>
  <c r="E970" i="45"/>
  <c r="E971" i="45"/>
  <c r="E972" i="45"/>
  <c r="E973" i="45"/>
  <c r="E974" i="45"/>
  <c r="E975" i="45"/>
  <c r="E976" i="45"/>
  <c r="E977" i="45"/>
  <c r="E978" i="45"/>
  <c r="E979" i="45"/>
  <c r="E980" i="45"/>
  <c r="E981" i="45"/>
  <c r="E982" i="45"/>
  <c r="E983" i="45"/>
  <c r="E984" i="45"/>
  <c r="E985" i="45"/>
  <c r="E986" i="45"/>
  <c r="E987" i="45"/>
  <c r="E988" i="45"/>
  <c r="E989" i="45"/>
  <c r="E990" i="45"/>
  <c r="E991" i="45"/>
  <c r="E992" i="45"/>
  <c r="E993" i="45"/>
  <c r="E994" i="45"/>
  <c r="E995" i="45"/>
  <c r="E996" i="45"/>
  <c r="E997" i="45"/>
  <c r="E998" i="45"/>
  <c r="E999" i="45"/>
  <c r="E1000" i="45"/>
  <c r="E1001" i="45"/>
  <c r="E1002" i="45"/>
  <c r="E1003" i="45"/>
  <c r="E1004" i="45"/>
  <c r="E1005" i="45"/>
  <c r="E1006" i="45"/>
  <c r="E1007" i="45"/>
  <c r="E1008" i="45"/>
  <c r="E1009" i="45"/>
  <c r="E1010" i="45"/>
  <c r="E1011" i="45"/>
  <c r="E1012" i="45"/>
  <c r="E1013" i="45"/>
  <c r="E1014" i="45"/>
  <c r="E1015" i="45"/>
  <c r="E1016" i="45"/>
  <c r="E1017" i="45"/>
  <c r="E1018" i="45"/>
  <c r="E1019" i="45"/>
  <c r="E1020" i="45"/>
  <c r="E1021" i="45"/>
  <c r="E1022" i="45"/>
  <c r="E1023" i="45"/>
  <c r="E1024" i="45"/>
  <c r="E1025" i="45"/>
  <c r="E1026" i="45"/>
  <c r="E1027" i="45"/>
  <c r="E1028" i="45"/>
  <c r="E1029" i="45"/>
  <c r="E1030" i="45"/>
  <c r="E1031" i="45"/>
  <c r="E1032" i="45"/>
  <c r="E1033" i="45"/>
  <c r="E1034" i="45"/>
  <c r="E1035" i="45"/>
  <c r="E1036" i="45"/>
  <c r="E1037" i="45"/>
  <c r="E1038" i="45"/>
  <c r="E1039" i="45"/>
  <c r="E1040" i="45"/>
  <c r="E1041" i="45"/>
  <c r="E1042" i="45"/>
  <c r="E1043" i="45"/>
  <c r="E1044" i="45"/>
  <c r="E1045" i="45"/>
  <c r="E1046" i="45"/>
  <c r="E1047" i="45"/>
  <c r="E1048" i="45"/>
  <c r="E1049" i="45"/>
  <c r="E1050" i="45"/>
  <c r="E1051" i="45"/>
  <c r="E1052" i="45"/>
  <c r="E1053" i="45"/>
  <c r="E1054" i="45"/>
  <c r="E1055" i="45"/>
  <c r="E1056" i="45"/>
  <c r="E1057" i="45"/>
  <c r="E1058" i="45"/>
  <c r="E1059" i="45"/>
  <c r="E1060" i="45"/>
  <c r="E1061" i="45"/>
  <c r="E1062" i="45"/>
  <c r="E1063" i="45"/>
  <c r="E1064" i="45"/>
  <c r="E1065" i="45"/>
  <c r="E1066" i="45"/>
  <c r="E1067" i="45"/>
  <c r="E1068" i="45"/>
  <c r="E1069" i="45"/>
  <c r="E1070" i="45"/>
  <c r="E1071" i="45"/>
  <c r="E1072" i="45"/>
  <c r="E1073" i="45"/>
  <c r="E1074" i="45"/>
  <c r="E1075" i="45"/>
  <c r="E1076" i="45"/>
  <c r="E1077" i="45"/>
  <c r="E1078" i="45"/>
  <c r="E1079" i="45"/>
  <c r="E1080" i="45"/>
  <c r="E1081" i="45"/>
  <c r="E1082" i="45"/>
  <c r="E1083" i="45"/>
  <c r="E1084" i="45"/>
  <c r="E1085" i="45"/>
  <c r="E1086" i="45"/>
  <c r="E1087" i="45"/>
  <c r="E1088" i="45"/>
  <c r="E1089" i="45"/>
  <c r="E1090" i="45"/>
  <c r="E1091" i="45"/>
  <c r="E1092" i="45"/>
  <c r="E1093" i="45"/>
  <c r="E1094" i="45"/>
  <c r="E1095" i="45"/>
  <c r="E1096" i="45"/>
  <c r="E1097" i="45"/>
  <c r="E1098" i="45"/>
  <c r="E1099" i="45"/>
  <c r="E1100" i="45"/>
  <c r="E1101" i="45"/>
  <c r="E1102" i="45"/>
  <c r="E1103" i="45"/>
  <c r="E1104" i="45"/>
  <c r="E1105" i="45"/>
  <c r="E1106" i="45"/>
  <c r="E1107" i="45"/>
  <c r="E1108" i="45"/>
  <c r="E1109" i="45"/>
  <c r="E1110" i="45"/>
  <c r="E1111" i="45"/>
  <c r="E1112" i="45"/>
  <c r="E1113" i="45"/>
  <c r="E1114" i="45"/>
  <c r="E1115" i="45"/>
  <c r="E1116" i="45"/>
  <c r="E1117" i="45"/>
  <c r="E1118" i="45"/>
  <c r="E1119" i="45"/>
  <c r="E1120" i="45"/>
  <c r="E1121" i="45"/>
  <c r="E1122" i="45"/>
  <c r="E1123" i="45"/>
  <c r="E1124" i="45"/>
  <c r="E1125" i="45"/>
  <c r="E1126" i="45"/>
  <c r="E1127" i="45"/>
  <c r="E1128" i="45"/>
  <c r="E1129" i="45"/>
  <c r="E1130" i="45"/>
  <c r="E1131" i="45"/>
  <c r="E1132" i="45"/>
  <c r="E1133" i="45"/>
  <c r="E1134" i="45"/>
  <c r="E1135" i="45"/>
  <c r="E1136" i="45"/>
  <c r="E1137" i="45"/>
  <c r="E1138" i="45"/>
  <c r="E1139" i="45"/>
  <c r="E1140" i="45"/>
  <c r="E1141" i="45"/>
  <c r="E1142" i="45"/>
  <c r="E1143" i="45"/>
  <c r="E1144" i="45"/>
  <c r="E1145" i="45"/>
  <c r="E1146" i="45"/>
  <c r="E1147" i="45"/>
  <c r="E1148" i="45"/>
  <c r="E1149" i="45"/>
  <c r="E1150" i="45"/>
  <c r="E1151" i="45"/>
  <c r="E1152" i="45"/>
  <c r="E1153" i="45"/>
  <c r="E1154" i="45"/>
  <c r="E1155" i="45"/>
  <c r="E1156" i="45"/>
  <c r="E1157" i="45"/>
  <c r="E1158" i="45"/>
  <c r="E1159" i="45"/>
  <c r="E1160" i="45"/>
  <c r="E1161" i="45"/>
  <c r="E1162" i="45"/>
  <c r="E1163" i="45"/>
  <c r="E1164" i="45"/>
  <c r="E1165" i="45"/>
  <c r="E1166" i="45"/>
  <c r="E1167" i="45"/>
  <c r="E1168" i="45"/>
  <c r="E1169" i="45"/>
  <c r="E1170" i="45"/>
  <c r="E1171" i="45"/>
  <c r="E1172" i="45"/>
  <c r="E1173" i="45"/>
  <c r="E1174" i="45"/>
  <c r="E1175" i="45"/>
  <c r="E1176" i="45"/>
  <c r="E1177" i="45"/>
  <c r="E1178" i="45"/>
  <c r="E1179" i="45"/>
  <c r="E1180" i="45"/>
  <c r="E1181" i="45"/>
  <c r="E1182" i="45"/>
  <c r="E1183" i="45"/>
  <c r="E1184" i="45"/>
  <c r="E1185" i="45"/>
  <c r="E1186" i="45"/>
  <c r="E1187" i="45"/>
  <c r="E1188" i="45"/>
  <c r="E1189" i="45"/>
  <c r="E1190" i="45"/>
  <c r="E1191" i="45"/>
  <c r="E1192" i="45"/>
  <c r="E1193" i="45"/>
  <c r="E1194" i="45"/>
  <c r="E1195" i="45"/>
  <c r="E1196" i="45"/>
  <c r="E1197" i="45"/>
  <c r="E1198" i="45"/>
  <c r="E1199" i="45"/>
  <c r="E1200" i="45"/>
  <c r="E1201" i="45"/>
  <c r="E1202" i="45"/>
  <c r="E1203" i="45"/>
  <c r="E1204" i="45"/>
  <c r="E1205" i="45"/>
  <c r="E1206" i="45"/>
  <c r="E1207" i="45"/>
  <c r="E1208" i="45"/>
  <c r="E1209" i="45"/>
  <c r="E1210" i="45"/>
  <c r="E1211" i="45"/>
  <c r="E1212" i="45"/>
  <c r="E1213" i="45"/>
  <c r="E1214" i="45"/>
  <c r="E1215" i="45"/>
  <c r="E1216" i="45"/>
  <c r="E1217" i="45"/>
  <c r="E1218" i="45"/>
  <c r="E1219" i="45"/>
  <c r="E1220" i="45"/>
  <c r="E1221" i="45"/>
  <c r="E1222" i="45"/>
  <c r="E1223" i="45"/>
  <c r="E1224" i="45"/>
  <c r="E1225" i="45"/>
  <c r="E1226" i="45"/>
  <c r="E1227" i="45"/>
  <c r="E1228" i="45"/>
  <c r="E1229" i="45"/>
  <c r="E1230" i="45"/>
  <c r="E1231" i="45"/>
  <c r="E1232" i="45"/>
  <c r="E1233" i="45"/>
  <c r="E1234" i="45"/>
  <c r="E1235" i="45"/>
  <c r="E1236" i="45"/>
  <c r="E1237" i="45"/>
  <c r="E1238" i="45"/>
  <c r="E1239" i="45"/>
  <c r="E1240" i="45"/>
  <c r="E1241" i="45"/>
  <c r="E1242" i="45"/>
  <c r="E1243" i="45"/>
  <c r="E1244" i="45"/>
  <c r="E1245" i="45"/>
  <c r="E1246" i="45"/>
  <c r="E1247" i="45"/>
  <c r="E1248" i="45"/>
  <c r="E1249" i="45"/>
  <c r="E1250" i="45"/>
  <c r="E1251" i="45"/>
  <c r="E1252" i="45"/>
  <c r="E1253" i="45"/>
  <c r="E1254" i="45"/>
  <c r="E1255" i="45"/>
  <c r="E1256" i="45"/>
  <c r="E1257" i="45"/>
  <c r="E1258" i="45"/>
  <c r="E1259" i="45"/>
  <c r="E1260" i="45"/>
  <c r="E1261" i="45"/>
  <c r="E1262" i="45"/>
  <c r="E1263" i="45"/>
  <c r="E1264" i="45"/>
  <c r="E1265" i="45"/>
  <c r="E1266" i="45"/>
  <c r="E1267" i="45"/>
  <c r="E1268" i="45"/>
  <c r="E1269" i="45"/>
  <c r="E1270" i="45"/>
  <c r="E1271" i="45"/>
  <c r="E1272" i="45"/>
  <c r="E1273" i="45"/>
  <c r="E1274" i="45"/>
  <c r="E1275" i="45"/>
  <c r="E1276" i="45"/>
  <c r="E1277" i="45"/>
  <c r="E1278" i="45"/>
  <c r="E1279" i="45"/>
  <c r="E1280" i="45"/>
  <c r="E1281" i="45"/>
  <c r="E1282" i="45"/>
  <c r="E1283" i="45"/>
  <c r="E1284" i="45"/>
  <c r="E1285" i="45"/>
  <c r="E1286" i="45"/>
  <c r="E1287" i="45"/>
  <c r="E1288" i="45"/>
  <c r="E1289" i="45"/>
  <c r="E1290" i="45"/>
  <c r="E1291" i="45"/>
  <c r="E1292" i="45"/>
  <c r="E1293" i="45"/>
  <c r="E1294" i="45"/>
  <c r="E1295" i="45"/>
  <c r="E1296" i="45"/>
  <c r="E1297" i="45"/>
  <c r="E1298" i="45"/>
  <c r="E1299" i="45"/>
  <c r="E1300" i="45"/>
  <c r="E1301" i="45"/>
  <c r="E1302" i="45"/>
  <c r="E1303" i="45"/>
  <c r="E1304" i="45"/>
  <c r="E1305" i="45"/>
  <c r="E1306" i="45"/>
  <c r="E1307" i="45"/>
  <c r="E1308" i="45"/>
  <c r="E1309" i="45"/>
  <c r="E1310" i="45"/>
  <c r="E1311" i="45"/>
  <c r="E1312" i="45"/>
  <c r="E1313" i="45"/>
  <c r="E1314" i="45"/>
  <c r="E1315" i="45"/>
  <c r="E1316" i="45"/>
  <c r="E1317" i="45"/>
  <c r="E1318" i="45"/>
  <c r="E1319" i="45"/>
  <c r="E1320" i="45"/>
  <c r="E1321" i="45"/>
  <c r="E1322" i="45"/>
  <c r="E1323" i="45"/>
  <c r="E1324" i="45"/>
  <c r="E1325" i="45"/>
  <c r="E1326" i="45"/>
  <c r="E1327" i="45"/>
  <c r="E1328" i="45"/>
  <c r="E1329" i="45"/>
  <c r="E1330" i="45"/>
  <c r="E1331" i="45"/>
  <c r="E1332" i="45"/>
  <c r="E1333" i="45"/>
  <c r="E1334" i="45"/>
  <c r="E1335" i="45"/>
  <c r="E1336" i="45"/>
  <c r="E1337" i="45"/>
  <c r="E1338" i="45"/>
  <c r="E1339" i="45"/>
  <c r="E1340" i="45"/>
  <c r="E1341" i="45"/>
  <c r="E1342" i="45"/>
  <c r="E1343" i="45"/>
  <c r="E1344" i="45"/>
  <c r="E1345" i="45"/>
  <c r="E1346" i="45"/>
  <c r="E1347" i="45"/>
  <c r="E1348" i="45"/>
  <c r="E1349" i="45"/>
  <c r="E1350" i="45"/>
  <c r="E1351" i="45"/>
  <c r="E1352" i="45"/>
  <c r="E1353" i="45"/>
  <c r="E1354" i="45"/>
  <c r="E1355" i="45"/>
  <c r="E1356" i="45"/>
  <c r="E1357" i="45"/>
  <c r="E1358" i="45"/>
  <c r="E1359" i="45"/>
  <c r="E1360" i="45"/>
  <c r="E1361" i="45"/>
  <c r="E1362" i="45"/>
  <c r="E1363" i="45"/>
  <c r="E1364" i="45"/>
  <c r="E1365" i="45"/>
  <c r="E1366" i="45"/>
  <c r="E1367" i="45"/>
  <c r="E1368" i="45"/>
  <c r="E1369" i="45"/>
  <c r="E1370" i="45"/>
  <c r="E1371" i="45"/>
  <c r="E1372" i="45"/>
  <c r="E1373" i="45"/>
  <c r="E1374" i="45"/>
  <c r="E1375" i="45"/>
  <c r="E1376" i="45"/>
  <c r="E1377" i="45"/>
  <c r="E1378" i="45"/>
  <c r="E1379" i="45"/>
  <c r="E1380" i="45"/>
  <c r="E1381" i="45"/>
  <c r="E1382" i="45"/>
  <c r="E1383" i="45"/>
  <c r="E1384" i="45"/>
  <c r="E1385" i="45"/>
  <c r="E1386" i="45"/>
  <c r="E1387" i="45"/>
  <c r="E1388" i="45"/>
  <c r="E1389" i="45"/>
  <c r="E1390" i="45"/>
  <c r="E1391" i="45"/>
  <c r="E1392" i="45"/>
  <c r="E1393" i="45"/>
  <c r="E1394" i="45"/>
  <c r="E1395" i="45"/>
  <c r="E1396" i="45"/>
  <c r="E1397" i="45"/>
  <c r="E1398" i="45"/>
  <c r="E1399" i="45"/>
  <c r="E1400" i="45"/>
  <c r="E1401" i="45"/>
  <c r="E1402" i="45"/>
  <c r="E1403" i="45"/>
  <c r="E1404" i="45"/>
  <c r="E1405" i="45"/>
  <c r="E1406" i="45"/>
  <c r="E1407" i="45"/>
  <c r="E1408" i="45"/>
  <c r="E1409" i="45"/>
  <c r="E1410" i="45"/>
  <c r="E1411" i="45"/>
  <c r="E1412" i="45"/>
  <c r="E1413" i="45"/>
  <c r="E1414" i="45"/>
  <c r="E1415" i="45"/>
  <c r="E1416" i="45"/>
  <c r="E1417" i="45"/>
  <c r="E1418" i="45"/>
  <c r="E1419" i="45"/>
  <c r="E1420" i="45"/>
  <c r="E1421" i="45"/>
  <c r="E1422" i="45"/>
  <c r="E1423" i="45"/>
  <c r="E1424" i="45"/>
  <c r="E1425" i="45"/>
  <c r="E1426" i="45"/>
  <c r="E1427" i="45"/>
  <c r="E1428" i="45"/>
  <c r="E1429" i="45"/>
  <c r="E1430" i="45"/>
  <c r="E1431" i="45"/>
  <c r="E1432" i="45"/>
  <c r="E1433" i="45"/>
  <c r="E1434" i="45"/>
  <c r="E1435" i="45"/>
  <c r="E1436" i="45"/>
  <c r="E1437" i="45"/>
  <c r="E1438" i="45"/>
  <c r="E1439" i="45"/>
  <c r="E1440" i="45"/>
  <c r="E1441" i="45"/>
  <c r="E1442" i="45"/>
  <c r="E1443" i="45"/>
  <c r="E1444" i="45"/>
  <c r="E1445" i="45"/>
  <c r="E1446" i="45"/>
  <c r="E1447" i="45"/>
  <c r="E1448" i="45"/>
  <c r="E1449" i="45"/>
  <c r="E1450" i="45"/>
  <c r="E1451" i="45"/>
  <c r="E1452" i="45"/>
  <c r="E1453" i="45"/>
  <c r="E1454" i="45"/>
  <c r="E1455" i="45"/>
  <c r="E1456" i="45"/>
  <c r="E1457" i="45"/>
  <c r="E1458" i="45"/>
  <c r="E1459" i="45"/>
  <c r="E1460" i="45"/>
  <c r="E1461" i="45"/>
  <c r="E1462" i="45"/>
  <c r="E1463" i="45"/>
  <c r="E1464" i="45"/>
  <c r="E1465" i="45"/>
  <c r="E1466" i="45"/>
  <c r="E1467" i="45"/>
  <c r="E1468" i="45"/>
  <c r="E1469" i="45"/>
  <c r="E1470" i="45"/>
  <c r="E1471" i="45"/>
  <c r="E1472" i="45"/>
  <c r="E1473" i="45"/>
  <c r="E1474" i="45"/>
  <c r="E1475" i="45"/>
  <c r="E1476" i="45"/>
  <c r="E1477" i="45"/>
  <c r="E1478" i="45"/>
  <c r="E1479" i="45"/>
  <c r="E1480" i="45"/>
  <c r="E1481" i="45"/>
  <c r="E1482" i="45"/>
  <c r="E1483" i="45"/>
  <c r="E1484" i="45"/>
  <c r="E1485" i="45"/>
  <c r="E1486" i="45"/>
  <c r="E1487" i="45"/>
  <c r="E1488" i="45"/>
  <c r="E1489" i="45"/>
  <c r="E1490" i="45"/>
  <c r="E1491" i="45"/>
  <c r="E1492" i="45"/>
  <c r="E1493" i="45"/>
  <c r="E1494" i="45"/>
  <c r="E1495" i="45"/>
  <c r="E1496" i="45"/>
  <c r="E1497" i="45"/>
  <c r="E1498" i="45"/>
  <c r="E1499" i="45"/>
  <c r="E1500" i="45"/>
  <c r="E1501" i="45"/>
  <c r="E1502" i="45"/>
  <c r="E1503" i="45"/>
  <c r="E1504" i="45"/>
  <c r="E1505" i="45"/>
  <c r="E1506" i="45"/>
  <c r="E1507" i="45"/>
  <c r="E1508" i="45"/>
  <c r="E1509" i="45"/>
  <c r="E1510" i="45"/>
  <c r="E1511" i="45"/>
  <c r="E1512" i="45"/>
  <c r="E1513" i="45"/>
  <c r="E1514" i="45"/>
  <c r="E1515" i="45"/>
  <c r="E1516" i="45"/>
  <c r="E1517" i="45"/>
  <c r="E1518" i="45"/>
  <c r="E1519" i="45"/>
  <c r="E1520" i="45"/>
  <c r="E1521" i="45"/>
  <c r="E1522" i="45"/>
  <c r="E1523" i="45"/>
  <c r="E1524" i="45"/>
  <c r="E1525" i="45"/>
  <c r="E1526" i="45"/>
  <c r="E1527" i="45"/>
  <c r="E1528" i="45"/>
  <c r="E1529" i="45"/>
  <c r="E1530" i="45"/>
  <c r="E1531" i="45"/>
  <c r="E1532" i="45"/>
  <c r="E1533" i="45"/>
  <c r="E1534" i="45"/>
  <c r="E1535" i="45"/>
  <c r="E1536" i="45"/>
  <c r="E1537" i="45"/>
  <c r="E1538" i="45"/>
  <c r="E1539" i="45"/>
  <c r="E1540" i="45"/>
  <c r="E1541" i="45"/>
  <c r="E1542" i="45"/>
  <c r="E1543" i="45"/>
  <c r="E1544" i="45"/>
  <c r="E1545" i="45"/>
  <c r="E1546" i="45"/>
  <c r="E1547" i="45"/>
  <c r="E1548" i="45"/>
  <c r="E1549" i="45"/>
  <c r="E1550" i="45"/>
  <c r="E1551" i="45"/>
  <c r="E1552" i="45"/>
  <c r="E1553" i="45"/>
  <c r="E1554" i="45"/>
  <c r="E1555" i="45"/>
  <c r="E1556" i="45"/>
  <c r="E1557" i="45"/>
  <c r="E1558" i="45"/>
  <c r="E1559" i="45"/>
  <c r="E1560" i="45"/>
  <c r="E1561" i="45"/>
  <c r="E1562" i="45"/>
  <c r="E1563" i="45"/>
  <c r="E1564" i="45"/>
  <c r="E1565" i="45"/>
  <c r="E1566" i="45"/>
  <c r="E1567" i="45"/>
  <c r="E1568" i="45"/>
  <c r="E1569" i="45"/>
  <c r="E1570" i="45"/>
  <c r="E1571" i="45"/>
  <c r="E1572" i="45"/>
  <c r="E1573" i="45"/>
  <c r="E1574" i="45"/>
  <c r="E1575" i="45"/>
  <c r="E1576" i="45"/>
  <c r="E1577" i="45"/>
  <c r="E1578" i="45"/>
  <c r="E1579" i="45"/>
  <c r="E1580" i="45"/>
  <c r="E1581" i="45"/>
  <c r="E1582" i="45"/>
  <c r="E1583" i="45"/>
  <c r="E1584" i="45"/>
  <c r="E1585" i="45"/>
  <c r="E1586" i="45"/>
  <c r="E1587" i="45"/>
  <c r="E1588" i="45"/>
  <c r="E1589" i="45"/>
  <c r="E1590" i="45"/>
  <c r="E1591" i="45"/>
  <c r="E1592" i="45"/>
  <c r="E1593" i="45"/>
  <c r="E1594" i="45"/>
  <c r="E1595" i="45"/>
  <c r="E1596" i="45"/>
  <c r="E1597" i="45"/>
  <c r="E1598" i="45"/>
  <c r="E1599" i="45"/>
  <c r="E1600" i="45"/>
  <c r="E1601" i="45"/>
  <c r="E1602" i="45"/>
  <c r="E1603" i="45"/>
  <c r="E1604" i="45"/>
  <c r="E1605" i="45"/>
  <c r="E1606" i="45"/>
  <c r="E1607" i="45"/>
  <c r="E1608" i="45"/>
  <c r="E1609" i="45"/>
  <c r="E1610" i="45"/>
  <c r="E1611" i="45"/>
  <c r="E1612" i="45"/>
  <c r="E1613" i="45"/>
  <c r="E1614" i="45"/>
  <c r="E1615" i="45"/>
  <c r="E1616" i="45"/>
  <c r="E1617" i="45"/>
  <c r="E1618" i="45"/>
  <c r="E1619" i="45"/>
  <c r="E1620" i="45"/>
  <c r="E1621" i="45"/>
  <c r="E1622" i="45"/>
  <c r="E1623" i="45"/>
  <c r="E1624" i="45"/>
  <c r="E1625" i="45"/>
  <c r="E1626" i="45"/>
  <c r="E1627" i="45"/>
  <c r="E1628" i="45"/>
  <c r="E1629" i="45"/>
  <c r="E1630" i="45"/>
  <c r="E1631" i="45"/>
  <c r="E1632" i="45"/>
  <c r="E1633" i="45"/>
  <c r="E1634" i="45"/>
  <c r="E1635" i="45"/>
  <c r="E1636" i="45"/>
  <c r="E1637" i="45"/>
  <c r="E1638" i="45"/>
  <c r="E1639" i="45"/>
  <c r="E1640" i="45"/>
  <c r="E1641" i="45"/>
  <c r="E1642" i="45"/>
  <c r="E1643" i="45"/>
  <c r="E1644" i="45"/>
  <c r="E1645" i="45"/>
  <c r="E1646" i="45"/>
  <c r="E1647" i="45"/>
  <c r="E1648" i="45"/>
  <c r="E1649" i="45"/>
  <c r="E1650" i="45"/>
  <c r="E1651" i="45"/>
  <c r="E1652" i="45"/>
  <c r="E1653" i="45"/>
  <c r="E1654" i="45"/>
  <c r="E1655" i="45"/>
  <c r="E1656" i="45"/>
  <c r="E1657" i="45"/>
  <c r="E1658" i="45"/>
  <c r="E1659" i="45"/>
  <c r="E1660" i="45"/>
  <c r="E1661" i="45"/>
  <c r="E1662" i="45"/>
  <c r="E1663" i="45"/>
  <c r="E1664" i="45"/>
  <c r="E1665" i="45"/>
  <c r="E1666" i="45"/>
  <c r="E1667" i="45"/>
  <c r="E1668" i="45"/>
  <c r="E1669" i="45"/>
  <c r="E1670" i="45"/>
  <c r="E1671" i="45"/>
  <c r="E1672" i="45"/>
  <c r="E1673" i="45"/>
  <c r="E1674" i="45"/>
  <c r="E1675" i="45"/>
  <c r="E1676" i="45"/>
  <c r="E1677" i="45"/>
  <c r="E1678" i="45"/>
  <c r="E1679" i="45"/>
  <c r="E1680" i="45"/>
  <c r="E1681" i="45"/>
  <c r="E1682" i="45"/>
  <c r="E1683" i="45"/>
  <c r="E1684" i="45"/>
  <c r="E1685" i="45"/>
  <c r="E1686" i="45"/>
  <c r="E1687" i="45"/>
  <c r="E1688" i="45"/>
  <c r="E1689" i="45"/>
  <c r="E1690" i="45"/>
  <c r="E1691" i="45"/>
  <c r="E1692" i="45"/>
  <c r="E1693" i="45"/>
  <c r="E1694" i="45"/>
  <c r="E1695" i="45"/>
  <c r="E1696" i="45"/>
  <c r="E1697" i="45"/>
  <c r="E1698" i="45"/>
  <c r="E1699" i="45"/>
  <c r="E1700" i="45"/>
  <c r="E1701" i="45"/>
  <c r="E1702" i="45"/>
  <c r="E1703" i="45"/>
  <c r="E1704" i="45"/>
  <c r="E1705" i="45"/>
  <c r="E1706" i="45"/>
  <c r="E1707" i="45"/>
  <c r="E1708" i="45"/>
  <c r="E1709" i="45"/>
  <c r="E1710" i="45"/>
  <c r="E1711" i="45"/>
  <c r="E1712" i="45"/>
  <c r="E1713" i="45"/>
  <c r="E1714" i="45"/>
  <c r="E1715" i="45"/>
  <c r="E1716" i="45"/>
  <c r="E1717" i="45"/>
  <c r="E1718" i="45"/>
  <c r="E1719" i="45"/>
  <c r="E1720" i="45"/>
  <c r="E1721" i="45"/>
  <c r="E1722" i="45"/>
  <c r="E1723" i="45"/>
  <c r="E1724" i="45"/>
  <c r="E1725" i="45"/>
  <c r="E1726" i="45"/>
  <c r="E1727" i="45"/>
  <c r="E1728" i="45"/>
  <c r="E1729" i="45"/>
  <c r="E1730" i="45"/>
  <c r="E1731" i="45"/>
  <c r="E1732" i="45"/>
  <c r="E1733" i="45"/>
  <c r="E1734" i="45"/>
  <c r="E1735" i="45"/>
  <c r="E1736" i="45"/>
  <c r="E1737" i="45"/>
  <c r="E1738" i="45"/>
  <c r="E1739" i="45"/>
  <c r="E1740" i="45"/>
  <c r="E1741" i="45"/>
  <c r="E1742" i="45"/>
  <c r="E1743" i="45"/>
  <c r="E1744" i="45"/>
  <c r="E1745" i="45"/>
  <c r="E1746" i="45"/>
  <c r="E1747" i="45"/>
  <c r="E1748" i="45"/>
  <c r="E1749" i="45"/>
  <c r="E1750" i="45"/>
  <c r="E1751" i="45"/>
  <c r="E1752" i="45"/>
  <c r="E1753" i="45"/>
  <c r="E1754" i="45"/>
  <c r="E1755" i="45"/>
  <c r="E1756" i="45"/>
  <c r="E1757" i="45"/>
  <c r="E1758" i="45"/>
  <c r="E1759" i="45"/>
  <c r="E1760" i="45"/>
  <c r="E1761" i="45"/>
  <c r="E1762" i="45"/>
  <c r="E1763" i="45"/>
  <c r="E1764" i="45"/>
  <c r="E1765" i="45"/>
  <c r="E1766" i="45"/>
  <c r="E1767" i="45"/>
  <c r="E1768" i="45"/>
  <c r="E1769" i="45"/>
  <c r="E1770" i="45"/>
  <c r="E1771" i="45"/>
  <c r="E1772" i="45"/>
  <c r="E1773" i="45"/>
  <c r="E1774" i="45"/>
  <c r="E1775" i="45"/>
  <c r="E1776" i="45"/>
  <c r="E1777" i="45"/>
  <c r="E1778" i="45"/>
  <c r="E1779" i="45"/>
  <c r="E1780" i="45"/>
  <c r="E1781" i="45"/>
  <c r="E1782" i="45"/>
  <c r="E1783" i="45"/>
  <c r="E1784" i="45"/>
  <c r="E1785" i="45"/>
  <c r="E1786" i="45"/>
  <c r="E1787" i="45"/>
  <c r="E1788" i="45"/>
  <c r="E1789" i="45"/>
  <c r="E1790" i="45"/>
  <c r="E1791" i="45"/>
  <c r="E1792" i="45"/>
  <c r="E1793" i="45"/>
  <c r="E1794" i="45"/>
  <c r="E1795" i="45"/>
  <c r="E1796" i="45"/>
  <c r="E1797" i="45"/>
  <c r="E1798" i="45"/>
  <c r="E1799" i="45"/>
  <c r="E1800" i="45"/>
  <c r="E1801" i="45"/>
  <c r="E1802" i="45"/>
  <c r="E1803" i="45"/>
  <c r="E1804" i="45"/>
  <c r="E1805" i="45"/>
  <c r="E1806" i="45"/>
  <c r="E1807" i="45"/>
  <c r="E1808" i="45"/>
  <c r="E1809" i="45"/>
  <c r="E1810" i="45"/>
  <c r="E1811" i="45"/>
  <c r="E1812" i="45"/>
  <c r="E1813" i="45"/>
  <c r="E1814" i="45"/>
  <c r="E1815" i="45"/>
  <c r="E1816" i="45"/>
  <c r="E1817" i="45"/>
  <c r="E1818" i="45"/>
  <c r="E1819" i="45"/>
  <c r="E1820" i="45"/>
  <c r="E1821" i="45"/>
  <c r="E1822" i="45"/>
  <c r="E1823" i="45"/>
  <c r="E1824" i="45"/>
  <c r="E1825" i="45"/>
  <c r="E1826" i="45"/>
  <c r="E1827" i="45"/>
  <c r="E1828" i="45"/>
  <c r="E1829" i="45"/>
  <c r="E1830" i="45"/>
  <c r="E1831" i="45"/>
  <c r="E1832" i="45"/>
  <c r="E1833" i="45"/>
  <c r="E1834" i="45"/>
  <c r="E1835" i="45"/>
  <c r="E1836" i="45"/>
  <c r="E1837" i="45"/>
  <c r="E1838" i="45"/>
  <c r="E1839" i="45"/>
  <c r="E1840" i="45"/>
  <c r="E1841" i="45"/>
  <c r="E1842" i="45"/>
  <c r="E1843" i="45"/>
  <c r="E1844" i="45"/>
  <c r="E1845" i="45"/>
  <c r="E1846" i="45"/>
  <c r="E1847" i="45"/>
  <c r="E1848" i="45"/>
  <c r="E1849" i="45"/>
  <c r="E1850" i="45"/>
  <c r="E1851" i="45"/>
  <c r="E1852" i="45"/>
  <c r="E1853" i="45"/>
  <c r="E1854" i="45"/>
  <c r="E1855" i="45"/>
  <c r="E1856" i="45"/>
  <c r="E1857" i="45"/>
  <c r="E1858" i="45"/>
  <c r="E1859" i="45"/>
  <c r="E1860" i="45"/>
  <c r="E1861" i="45"/>
  <c r="E1862" i="45"/>
  <c r="E1863" i="45"/>
  <c r="E1864" i="45"/>
  <c r="E1865" i="45"/>
  <c r="E1866" i="45"/>
  <c r="E1867" i="45"/>
  <c r="E1868" i="45"/>
  <c r="E1869" i="45"/>
  <c r="E1870" i="45"/>
  <c r="E1871" i="45"/>
  <c r="E1872" i="45"/>
  <c r="E1873" i="45"/>
  <c r="E1874" i="45"/>
  <c r="E1875" i="45"/>
  <c r="E1876" i="45"/>
  <c r="E1877" i="45"/>
  <c r="E1878" i="45"/>
  <c r="E1879" i="45"/>
  <c r="E1880" i="45"/>
  <c r="E1881" i="45"/>
  <c r="E1882" i="45"/>
  <c r="E1883" i="45"/>
  <c r="E1884" i="45"/>
  <c r="E1885" i="45"/>
  <c r="E1886" i="45"/>
  <c r="E1887" i="45"/>
  <c r="E1888" i="45"/>
  <c r="E1889" i="45"/>
  <c r="E1890" i="45"/>
  <c r="E1891" i="45"/>
  <c r="E1892" i="45"/>
  <c r="E1893" i="45"/>
  <c r="E1894" i="45"/>
  <c r="E1895" i="45"/>
  <c r="E1896" i="45"/>
  <c r="E1897" i="45"/>
  <c r="E1898" i="45"/>
  <c r="E1899" i="45"/>
  <c r="E1900" i="45"/>
  <c r="E1901" i="45"/>
  <c r="E1902" i="45"/>
  <c r="E1903" i="45"/>
  <c r="E1904" i="45"/>
  <c r="E1905" i="45"/>
  <c r="E1906" i="45"/>
  <c r="E1907" i="45"/>
  <c r="E1908" i="45"/>
  <c r="E1909" i="45"/>
  <c r="E1910" i="45"/>
  <c r="E1911" i="45"/>
  <c r="E1912" i="45"/>
  <c r="E1913" i="45"/>
  <c r="E1914" i="45"/>
  <c r="E1915" i="45"/>
  <c r="E1916" i="45"/>
  <c r="E1917" i="45"/>
  <c r="E1918" i="45"/>
  <c r="E1919" i="45"/>
  <c r="E1920" i="45"/>
  <c r="E1921" i="45"/>
  <c r="E1922" i="45"/>
  <c r="E1923" i="45"/>
  <c r="E1924" i="45"/>
  <c r="E1925" i="45"/>
  <c r="E1926" i="45"/>
  <c r="E1927" i="45"/>
  <c r="E1928" i="45"/>
  <c r="E1929" i="45"/>
  <c r="E1930" i="45"/>
  <c r="E1931" i="45"/>
  <c r="E1932" i="45"/>
  <c r="E1933" i="45"/>
  <c r="E1934" i="45"/>
  <c r="E1935" i="45"/>
  <c r="E1936" i="45"/>
  <c r="E1937" i="45"/>
  <c r="E1938" i="45"/>
  <c r="E1939" i="45"/>
  <c r="E1940" i="45"/>
  <c r="E1941" i="45"/>
  <c r="E1942" i="45"/>
  <c r="E1943" i="45"/>
  <c r="E1944" i="45"/>
  <c r="E1945" i="45"/>
  <c r="E1946" i="45"/>
  <c r="E1947" i="45"/>
  <c r="E1948" i="45"/>
  <c r="E1949" i="45"/>
  <c r="E1950" i="45"/>
  <c r="E1951" i="45"/>
  <c r="E1952" i="45"/>
  <c r="E1953" i="45"/>
  <c r="E1954" i="45"/>
  <c r="E1955" i="45"/>
  <c r="E1956" i="45"/>
  <c r="E1957" i="45"/>
  <c r="E1958" i="45"/>
  <c r="E1959" i="45"/>
  <c r="E1960" i="45"/>
  <c r="E1961" i="45"/>
  <c r="E1962" i="45"/>
  <c r="E1963" i="45"/>
  <c r="E1964" i="45"/>
  <c r="E1965" i="45"/>
  <c r="E1966" i="45"/>
  <c r="E1967" i="45"/>
  <c r="E1968" i="45"/>
  <c r="E1969" i="45"/>
  <c r="E1970" i="45"/>
  <c r="E1971" i="45"/>
  <c r="E1972" i="45"/>
  <c r="E1973" i="45"/>
  <c r="E1974" i="45"/>
  <c r="E1975" i="45"/>
  <c r="E1976" i="45"/>
  <c r="E1977" i="45"/>
  <c r="E1978" i="45"/>
  <c r="E1979" i="45"/>
  <c r="E1980" i="45"/>
  <c r="E1981" i="45"/>
  <c r="E1982" i="45"/>
  <c r="E1983" i="45"/>
  <c r="E1984" i="45"/>
  <c r="E1985" i="45"/>
  <c r="E1986" i="45"/>
  <c r="E1987" i="45"/>
  <c r="E1988" i="45"/>
  <c r="E1989" i="45"/>
  <c r="E1990" i="45"/>
  <c r="E1991" i="45"/>
  <c r="E1992" i="45"/>
  <c r="E1993" i="45"/>
  <c r="E1994" i="45"/>
  <c r="E1995" i="45"/>
  <c r="E1996" i="45"/>
  <c r="E1997" i="45"/>
  <c r="E1998" i="45"/>
  <c r="E1999" i="45"/>
  <c r="E2000" i="45"/>
  <c r="E2001" i="45"/>
  <c r="E2002" i="45"/>
  <c r="E2003" i="45"/>
  <c r="E2004" i="45"/>
  <c r="E2005" i="45"/>
  <c r="E2006" i="45"/>
  <c r="E2007" i="45"/>
  <c r="E2008" i="45"/>
  <c r="E2009" i="45"/>
  <c r="E2010" i="45"/>
  <c r="E2011" i="45"/>
  <c r="E2012" i="45"/>
  <c r="E2013" i="45"/>
  <c r="E2014" i="45"/>
  <c r="E2015" i="45"/>
  <c r="E2016" i="45"/>
  <c r="E2017" i="45"/>
  <c r="E2018" i="45"/>
  <c r="E2019" i="45"/>
  <c r="E2020" i="45"/>
  <c r="E2021" i="45"/>
  <c r="E2022" i="45"/>
  <c r="E2023" i="45"/>
  <c r="E2024" i="45"/>
  <c r="E2025" i="45"/>
  <c r="E2026" i="45"/>
  <c r="E2027" i="45"/>
  <c r="E2028" i="45"/>
  <c r="E2029" i="45"/>
  <c r="E2030" i="45"/>
  <c r="E2031" i="45"/>
  <c r="E2032" i="45"/>
  <c r="E2033" i="45"/>
  <c r="E2034" i="45"/>
  <c r="E2035" i="45"/>
  <c r="E2036" i="45"/>
  <c r="E2037" i="45"/>
  <c r="E2038" i="45"/>
  <c r="E2039" i="45"/>
  <c r="E2040" i="45"/>
  <c r="E2041" i="45"/>
  <c r="E2042" i="45"/>
  <c r="E2043" i="45"/>
  <c r="E2044" i="45"/>
  <c r="E2045" i="45"/>
  <c r="E2046" i="45"/>
  <c r="E2047" i="45"/>
  <c r="E2048" i="45"/>
  <c r="E2049" i="45"/>
  <c r="E2050" i="45"/>
  <c r="E2051" i="45"/>
  <c r="E2052" i="45"/>
  <c r="E2053" i="45"/>
  <c r="E2054" i="45"/>
  <c r="E2055" i="45"/>
  <c r="E2056" i="45"/>
  <c r="E2057" i="45"/>
  <c r="E2058" i="45"/>
  <c r="E2059" i="45"/>
  <c r="E2060" i="45"/>
  <c r="E2061" i="45"/>
  <c r="E2062" i="45"/>
  <c r="E2063" i="45"/>
  <c r="E2064" i="45"/>
  <c r="E2065" i="45"/>
  <c r="E2066" i="45"/>
  <c r="E2067" i="45"/>
  <c r="E2068" i="45"/>
  <c r="E2069" i="45"/>
  <c r="E2070" i="45"/>
  <c r="E2071" i="45"/>
  <c r="E2072" i="45"/>
  <c r="E2073" i="45"/>
  <c r="E2074" i="45"/>
  <c r="E2075" i="45"/>
  <c r="E2076" i="45"/>
  <c r="E2077" i="45"/>
  <c r="E2078" i="45"/>
  <c r="E2079" i="45"/>
  <c r="E2080" i="45"/>
  <c r="E2081" i="45"/>
  <c r="E2082" i="45"/>
  <c r="E2083" i="45"/>
  <c r="E2084" i="45"/>
  <c r="E2085" i="45"/>
  <c r="E2086" i="45"/>
  <c r="E2087" i="45"/>
  <c r="E2088" i="45"/>
  <c r="E2089" i="45"/>
  <c r="E2090" i="45"/>
  <c r="E2091" i="45"/>
  <c r="E2092" i="45"/>
  <c r="E2093" i="45"/>
  <c r="E2094" i="45"/>
  <c r="E2095" i="45"/>
  <c r="E2096" i="45"/>
  <c r="E2097" i="45"/>
  <c r="E2098" i="45"/>
  <c r="E2099" i="45"/>
  <c r="E2100" i="45"/>
  <c r="E2101" i="45"/>
  <c r="E2102" i="45"/>
  <c r="E2103" i="45"/>
  <c r="E2104" i="45"/>
  <c r="E2105" i="45"/>
  <c r="E2106" i="45"/>
  <c r="E2107" i="45"/>
  <c r="E2108" i="45"/>
  <c r="E2109" i="45"/>
  <c r="E2110" i="45"/>
  <c r="E2111" i="45"/>
  <c r="E2112" i="45"/>
  <c r="E2113" i="45"/>
  <c r="E2114" i="45"/>
  <c r="E2115" i="45"/>
  <c r="E2116" i="45"/>
  <c r="E2117" i="45"/>
  <c r="E2118" i="45"/>
  <c r="E2119" i="45"/>
  <c r="E2120" i="45"/>
  <c r="E2121" i="45"/>
  <c r="E2122" i="45"/>
  <c r="E2123" i="45"/>
  <c r="E2124" i="45"/>
  <c r="E2125" i="45"/>
  <c r="E2126" i="45"/>
  <c r="E2127" i="45"/>
  <c r="E2128" i="45"/>
  <c r="E2129" i="45"/>
  <c r="E2130" i="45"/>
  <c r="E2131" i="45"/>
  <c r="E2132" i="45"/>
  <c r="E2133" i="45"/>
  <c r="E2134" i="45"/>
  <c r="E2135" i="45"/>
  <c r="E2136" i="45"/>
  <c r="E2137" i="45"/>
  <c r="E2138" i="45"/>
  <c r="E2139" i="45"/>
  <c r="E2140" i="45"/>
  <c r="E2141" i="45"/>
  <c r="E2142" i="45"/>
  <c r="E2143" i="45"/>
  <c r="E2144" i="45"/>
  <c r="E2145" i="45"/>
  <c r="E2146" i="45"/>
  <c r="E2147" i="45"/>
  <c r="E2148" i="45"/>
  <c r="E2149" i="45"/>
  <c r="E2150" i="45"/>
  <c r="E2151" i="45"/>
  <c r="E2152" i="45"/>
  <c r="E2153" i="45"/>
  <c r="E2154" i="45"/>
  <c r="E2155" i="45"/>
  <c r="E2156" i="45"/>
  <c r="E2157" i="45"/>
  <c r="E2158" i="45"/>
  <c r="E2159" i="45"/>
  <c r="E2160" i="45"/>
  <c r="E2161" i="45"/>
  <c r="E2162" i="45"/>
  <c r="E2163" i="45"/>
  <c r="E2164" i="45"/>
  <c r="E2165" i="45"/>
  <c r="E2166" i="45"/>
  <c r="E2167" i="45"/>
  <c r="E2168" i="45"/>
  <c r="E2169" i="45"/>
  <c r="E2170" i="45"/>
  <c r="E2171" i="45"/>
  <c r="E2172" i="45"/>
  <c r="E2173" i="45"/>
  <c r="E2174" i="45"/>
  <c r="E2175" i="45"/>
  <c r="E2176" i="45"/>
  <c r="E2177" i="45"/>
  <c r="E2178" i="45"/>
  <c r="E2179" i="45"/>
  <c r="E2180" i="45"/>
  <c r="E2181" i="45"/>
  <c r="E2182" i="45"/>
  <c r="E2183" i="45"/>
  <c r="E2184" i="45"/>
  <c r="E2185" i="45"/>
  <c r="E2186" i="45"/>
  <c r="E2187" i="45"/>
  <c r="E2188" i="45"/>
  <c r="E2189" i="45"/>
  <c r="E2190" i="45"/>
  <c r="E2191" i="45"/>
  <c r="E2192" i="45"/>
  <c r="E2193" i="45"/>
  <c r="E2194" i="45"/>
  <c r="E2195" i="45"/>
  <c r="E2196" i="45"/>
  <c r="E2197" i="45"/>
  <c r="E2198" i="45"/>
  <c r="E2199" i="45"/>
  <c r="E2200" i="45"/>
  <c r="E2201" i="45"/>
  <c r="E2202" i="45"/>
  <c r="E2203" i="45"/>
  <c r="E2204" i="45"/>
  <c r="E2205" i="45"/>
  <c r="E2206" i="45"/>
  <c r="E2207" i="45"/>
  <c r="E2208" i="45"/>
  <c r="E2209" i="45"/>
  <c r="E2210" i="45"/>
  <c r="E2211" i="45"/>
  <c r="E2212" i="45"/>
  <c r="E2213" i="45"/>
  <c r="E2214" i="45"/>
  <c r="E2215" i="45"/>
  <c r="E2216" i="45"/>
  <c r="E2217" i="45"/>
  <c r="E2218" i="45"/>
  <c r="E2219" i="45"/>
  <c r="E2220" i="45"/>
  <c r="E2221" i="45"/>
  <c r="E2222" i="45"/>
  <c r="E2223" i="45"/>
  <c r="E2224" i="45"/>
  <c r="E2225" i="45"/>
  <c r="E2226" i="45"/>
  <c r="E2227" i="45"/>
  <c r="E2228" i="45"/>
  <c r="E2229" i="45"/>
  <c r="E2230" i="45"/>
  <c r="E2231" i="45"/>
  <c r="E2232" i="45"/>
  <c r="E2233" i="45"/>
  <c r="E2234" i="45"/>
  <c r="E2235" i="45"/>
  <c r="E2236" i="45"/>
  <c r="E2237" i="45"/>
  <c r="E2238" i="45"/>
  <c r="E2239" i="45"/>
  <c r="E2240" i="45"/>
  <c r="E2241" i="45"/>
  <c r="E2242" i="45"/>
  <c r="E2243" i="45"/>
  <c r="E2244" i="45"/>
  <c r="E2245" i="45"/>
  <c r="E2246" i="45"/>
  <c r="E2247" i="45"/>
  <c r="E2248" i="45"/>
  <c r="E2249" i="45"/>
  <c r="E2250" i="45"/>
  <c r="E2251" i="45"/>
  <c r="E2252" i="45"/>
  <c r="E2253" i="45"/>
  <c r="E2254" i="45"/>
  <c r="E2255" i="45"/>
  <c r="E2256" i="45"/>
  <c r="E2257" i="45"/>
  <c r="E2258" i="45"/>
  <c r="E2259" i="45"/>
  <c r="E2260" i="45"/>
  <c r="E2261" i="45"/>
  <c r="E2262" i="45"/>
  <c r="E2263" i="45"/>
  <c r="E2264" i="45"/>
  <c r="E2265" i="45"/>
  <c r="E2266" i="45"/>
  <c r="E2267" i="45"/>
  <c r="E2268" i="45"/>
  <c r="E2269" i="45"/>
  <c r="E2270" i="45"/>
  <c r="E2271" i="45"/>
  <c r="E2272" i="45"/>
  <c r="E2273" i="45"/>
  <c r="E2274" i="45"/>
  <c r="E2275" i="45"/>
  <c r="E2276" i="45"/>
  <c r="E2277" i="45"/>
  <c r="E2278" i="45"/>
  <c r="E2279" i="45"/>
  <c r="E2280" i="45"/>
  <c r="E2281" i="45"/>
  <c r="E2282" i="45"/>
  <c r="E2283" i="45"/>
  <c r="E2284" i="45"/>
  <c r="E2285" i="45"/>
  <c r="E2286" i="45"/>
  <c r="E2287" i="45"/>
  <c r="E2288" i="45"/>
  <c r="E2289" i="45"/>
  <c r="E2290" i="45"/>
  <c r="E2291" i="45"/>
  <c r="E2292" i="45"/>
  <c r="E2293" i="45"/>
  <c r="E2294" i="45"/>
  <c r="E2295" i="45"/>
  <c r="E2296" i="45"/>
  <c r="E2297" i="45"/>
  <c r="E2298" i="45"/>
  <c r="E2299" i="45"/>
  <c r="E2300" i="45"/>
  <c r="E2301" i="45"/>
  <c r="E2302" i="45"/>
  <c r="E2303" i="45"/>
  <c r="E2304" i="45"/>
  <c r="E2305" i="45"/>
  <c r="E2306" i="45"/>
  <c r="E2307" i="45"/>
  <c r="E2308" i="45"/>
  <c r="E2309" i="45"/>
  <c r="E2310" i="45"/>
  <c r="E2311" i="45"/>
  <c r="E2312" i="45"/>
  <c r="E2313" i="45"/>
  <c r="E2314" i="45"/>
  <c r="E2315" i="45"/>
  <c r="E2316" i="45"/>
  <c r="E2317" i="45"/>
  <c r="E2318" i="45"/>
  <c r="E2319" i="45"/>
  <c r="E2320" i="45"/>
  <c r="E2321" i="45"/>
  <c r="E2322" i="45"/>
  <c r="E2323" i="45"/>
  <c r="E2324" i="45"/>
  <c r="E2325" i="45"/>
  <c r="E2326" i="45"/>
  <c r="E2327" i="45"/>
  <c r="E2328" i="45"/>
  <c r="E2329" i="45"/>
  <c r="E2330" i="45"/>
  <c r="E2331" i="45"/>
  <c r="E2332" i="45"/>
  <c r="E2333" i="45"/>
  <c r="E2334" i="45"/>
  <c r="E2335" i="45"/>
  <c r="E2336" i="45"/>
  <c r="E2337" i="45"/>
  <c r="E2338" i="45"/>
  <c r="E2339" i="45"/>
  <c r="E2340" i="45"/>
  <c r="E2341" i="45"/>
  <c r="E2342" i="45"/>
  <c r="E2343" i="45"/>
  <c r="E2344" i="45"/>
  <c r="E2345" i="45"/>
  <c r="E2346" i="45"/>
  <c r="E2347" i="45"/>
  <c r="E2348" i="45"/>
  <c r="E2349" i="45"/>
  <c r="E2350" i="45"/>
  <c r="E2351" i="45"/>
  <c r="E2352" i="45"/>
  <c r="E2353" i="45"/>
  <c r="E2354" i="45"/>
  <c r="E2355" i="45"/>
  <c r="E2356" i="45"/>
  <c r="E2357" i="45"/>
  <c r="E2358" i="45"/>
  <c r="E2359" i="45"/>
  <c r="E2360" i="45"/>
  <c r="E2361" i="45"/>
  <c r="E2362" i="45"/>
  <c r="E2363" i="45"/>
  <c r="E2364" i="45"/>
  <c r="E2365" i="45"/>
  <c r="E2366" i="45"/>
  <c r="E2367" i="45"/>
  <c r="E2368" i="45"/>
  <c r="E2369" i="45"/>
  <c r="E2370" i="45"/>
  <c r="E2371" i="45"/>
  <c r="E2372" i="45"/>
  <c r="E2373" i="45"/>
  <c r="E2374" i="45"/>
  <c r="E2375" i="45"/>
  <c r="E2376" i="45"/>
  <c r="E2377" i="45"/>
  <c r="E2378" i="45"/>
  <c r="E2379" i="45"/>
  <c r="E2380" i="45"/>
  <c r="E2381" i="45"/>
  <c r="E2382" i="45"/>
  <c r="E2383" i="45"/>
  <c r="E2384" i="45"/>
  <c r="E2385" i="45"/>
  <c r="E2386" i="45"/>
  <c r="E2387" i="45"/>
  <c r="E2388" i="45"/>
  <c r="E2389" i="45"/>
  <c r="E2390" i="45"/>
  <c r="E2391" i="45"/>
  <c r="E2392" i="45"/>
  <c r="E2393" i="45"/>
  <c r="E2394" i="45"/>
  <c r="E2395" i="45"/>
  <c r="E2396" i="45"/>
  <c r="E2397" i="45"/>
  <c r="E2398" i="45"/>
  <c r="E2399" i="45"/>
  <c r="E2400" i="45"/>
  <c r="E2401" i="45"/>
  <c r="E2402" i="45"/>
  <c r="E2403" i="45"/>
  <c r="E2404" i="45"/>
  <c r="E2405" i="45"/>
  <c r="E2406" i="45"/>
  <c r="E2407" i="45"/>
  <c r="E2408" i="45"/>
  <c r="E2409" i="45"/>
  <c r="E2410" i="45"/>
  <c r="E2411" i="45"/>
  <c r="E2412" i="45"/>
  <c r="E2413" i="45"/>
  <c r="E2414" i="45"/>
  <c r="E2415" i="45"/>
  <c r="E2416" i="45"/>
  <c r="E2417" i="45"/>
  <c r="E2418" i="45"/>
  <c r="E2419" i="45"/>
  <c r="E2420" i="45"/>
  <c r="E2421" i="45"/>
  <c r="E2422" i="45"/>
  <c r="E2423" i="45"/>
  <c r="E2424" i="45"/>
  <c r="E2425" i="45"/>
  <c r="E2426" i="45"/>
  <c r="E2427" i="45"/>
  <c r="E2428" i="45"/>
  <c r="E2429" i="45"/>
  <c r="E2430" i="45"/>
  <c r="E2431" i="45"/>
  <c r="E2432" i="45"/>
  <c r="E2433" i="45"/>
  <c r="E2434" i="45"/>
  <c r="E2435" i="45"/>
  <c r="E2436" i="45"/>
  <c r="E2437" i="45"/>
  <c r="E2438" i="45"/>
  <c r="E2439" i="45"/>
  <c r="E2440" i="45"/>
  <c r="E2441" i="45"/>
  <c r="E2442" i="45"/>
  <c r="E2443" i="45"/>
  <c r="E2444" i="45"/>
  <c r="E2445" i="45"/>
  <c r="E2446" i="45"/>
  <c r="E2447" i="45"/>
  <c r="E2448" i="45"/>
  <c r="E2449" i="45"/>
  <c r="E2450" i="45"/>
  <c r="E2451" i="45"/>
  <c r="E2452" i="45"/>
  <c r="E2453" i="45"/>
  <c r="E2454" i="45"/>
  <c r="E2455" i="45"/>
  <c r="E2456" i="45"/>
  <c r="E2457" i="45"/>
  <c r="E2458" i="45"/>
  <c r="E2459" i="45"/>
  <c r="E2460" i="45"/>
  <c r="E2461" i="45"/>
  <c r="E2462" i="45"/>
  <c r="E2463" i="45"/>
  <c r="E2464" i="45"/>
  <c r="E2465" i="45"/>
  <c r="E2466" i="45"/>
  <c r="E2467" i="45"/>
  <c r="E2468" i="45"/>
  <c r="E2469" i="45"/>
  <c r="E2470" i="45"/>
  <c r="E2471" i="45"/>
  <c r="E2472" i="45"/>
  <c r="E2473" i="45"/>
  <c r="E2474" i="45"/>
  <c r="E2475" i="45"/>
  <c r="E2476" i="45"/>
  <c r="E2477" i="45"/>
  <c r="E2478" i="45"/>
  <c r="E2479" i="45"/>
  <c r="E2480" i="45"/>
  <c r="E2481" i="45"/>
  <c r="E2482" i="45"/>
  <c r="E2483" i="45"/>
  <c r="E2484" i="45"/>
  <c r="E2485" i="45"/>
  <c r="E2486" i="45"/>
  <c r="E2487" i="45"/>
  <c r="E2488" i="45"/>
  <c r="E2489" i="45"/>
  <c r="E2490" i="45"/>
  <c r="E2491" i="45"/>
  <c r="E2492" i="45"/>
  <c r="E2493" i="45"/>
  <c r="E2494" i="45"/>
  <c r="E2495" i="45"/>
  <c r="E2496" i="45"/>
  <c r="E2497" i="45"/>
  <c r="E2498" i="45"/>
  <c r="E2499" i="45"/>
  <c r="E2500" i="45"/>
  <c r="E2501" i="45"/>
  <c r="E2502" i="45"/>
  <c r="E2503" i="45"/>
  <c r="E2504" i="45"/>
  <c r="E2505" i="45"/>
  <c r="E2506" i="45"/>
  <c r="E2507" i="45"/>
  <c r="E2508" i="45"/>
  <c r="E2509" i="45"/>
  <c r="E2510" i="45"/>
  <c r="E2511" i="45"/>
  <c r="E2512" i="45"/>
  <c r="E2513" i="45"/>
  <c r="E2514" i="45"/>
  <c r="E2515" i="45"/>
  <c r="E2516" i="45"/>
  <c r="E2517" i="45"/>
  <c r="E2518" i="45"/>
  <c r="E2519" i="45"/>
  <c r="E2520" i="45"/>
  <c r="E2521" i="45"/>
  <c r="E2522" i="45"/>
  <c r="E2523" i="45"/>
  <c r="E2524" i="45"/>
  <c r="E2525" i="45"/>
  <c r="E2526" i="45"/>
  <c r="E2527" i="45"/>
  <c r="E2528" i="45"/>
  <c r="E2529" i="45"/>
  <c r="E2530" i="45"/>
  <c r="E2531" i="45"/>
  <c r="E2532" i="45"/>
  <c r="E2533" i="45"/>
  <c r="E2534" i="45"/>
  <c r="E2535" i="45"/>
  <c r="E2536" i="45"/>
  <c r="E2537" i="45"/>
  <c r="E2538" i="45"/>
  <c r="E2539" i="45"/>
  <c r="E2540" i="45"/>
  <c r="E2541" i="45"/>
  <c r="E2542" i="45"/>
  <c r="E2543" i="45"/>
  <c r="E2544" i="45"/>
  <c r="E2545" i="45"/>
  <c r="E2546" i="45"/>
  <c r="E2547" i="45"/>
  <c r="E2548" i="45"/>
  <c r="E2549" i="45"/>
  <c r="E2550" i="45"/>
  <c r="E2551" i="45"/>
  <c r="E2552" i="45"/>
  <c r="E2553" i="45"/>
  <c r="E2554" i="45"/>
  <c r="E2555" i="45"/>
  <c r="E2556" i="45"/>
  <c r="E2557" i="45"/>
  <c r="E2558" i="45"/>
  <c r="E2559" i="45"/>
  <c r="E2560" i="45"/>
  <c r="E2561" i="45"/>
  <c r="E2562" i="45"/>
  <c r="E2563" i="45"/>
  <c r="E2564" i="45"/>
  <c r="E2565" i="45"/>
  <c r="E2566" i="45"/>
  <c r="E2567" i="45"/>
  <c r="E2568" i="45"/>
  <c r="E2569" i="45"/>
  <c r="E2570" i="45"/>
  <c r="E2571" i="45"/>
  <c r="E2572" i="45"/>
  <c r="E2573" i="45"/>
  <c r="E2574" i="45"/>
  <c r="E2575" i="45"/>
  <c r="E2576" i="45"/>
  <c r="E2577" i="45"/>
  <c r="E2578" i="45"/>
  <c r="E2579" i="45"/>
  <c r="E2580" i="45"/>
  <c r="E2581" i="45"/>
  <c r="E2582" i="45"/>
  <c r="E2583" i="45"/>
  <c r="E2584" i="45"/>
  <c r="E2585" i="45"/>
  <c r="E2586" i="45"/>
  <c r="E2587" i="45"/>
  <c r="E2588" i="45"/>
  <c r="E2589" i="45"/>
  <c r="E2590" i="45"/>
  <c r="E2591" i="45"/>
  <c r="E2592" i="45"/>
  <c r="E2593" i="45"/>
  <c r="E2594" i="45"/>
  <c r="E2595" i="45"/>
  <c r="E2596" i="45"/>
  <c r="E2597" i="45"/>
  <c r="E2598" i="45"/>
  <c r="E2599" i="45"/>
  <c r="E2600" i="45"/>
  <c r="E2601" i="45"/>
  <c r="E2602" i="45"/>
  <c r="E2603" i="45"/>
  <c r="E2604" i="45"/>
  <c r="E2605" i="45"/>
  <c r="E2606" i="45"/>
  <c r="E2607" i="45"/>
  <c r="E2608" i="45"/>
  <c r="E2609" i="45"/>
  <c r="E2610" i="45"/>
  <c r="E2611" i="45"/>
  <c r="E2612" i="45"/>
  <c r="E2613" i="45"/>
  <c r="E2614" i="45"/>
  <c r="E2615" i="45"/>
  <c r="E2616" i="45"/>
  <c r="E2617" i="45"/>
  <c r="E2618" i="45"/>
  <c r="E2619" i="45"/>
  <c r="E2620" i="45"/>
  <c r="E2621" i="45"/>
  <c r="E2622" i="45"/>
  <c r="E2623" i="45"/>
  <c r="E2624" i="45"/>
  <c r="E2625" i="45"/>
  <c r="E2626" i="45"/>
  <c r="E2627" i="45"/>
  <c r="E2628" i="45"/>
  <c r="E2629" i="45"/>
  <c r="E2630" i="45"/>
  <c r="E2631" i="45"/>
  <c r="E2632" i="45"/>
  <c r="E2633" i="45"/>
  <c r="E2634" i="45"/>
  <c r="E2635" i="45"/>
  <c r="E2636" i="45"/>
  <c r="E2637" i="45"/>
  <c r="E2638" i="45"/>
  <c r="E2639" i="45"/>
  <c r="E2640" i="45"/>
  <c r="E2641" i="45"/>
  <c r="E2642" i="45"/>
  <c r="E2643" i="45"/>
  <c r="E2644" i="45"/>
  <c r="E2645" i="45"/>
  <c r="E2646" i="45"/>
  <c r="E2647" i="45"/>
  <c r="E2648" i="45"/>
  <c r="E2649" i="45"/>
  <c r="E2650" i="45"/>
  <c r="E2651" i="45"/>
  <c r="E2652" i="45"/>
  <c r="E2653" i="45"/>
  <c r="E2654" i="45"/>
  <c r="E2655" i="45"/>
  <c r="E2656" i="45"/>
  <c r="E2657" i="45"/>
  <c r="E2658" i="45"/>
  <c r="E2659" i="45"/>
  <c r="E2660" i="45"/>
  <c r="E2661" i="45"/>
  <c r="E2662" i="45"/>
  <c r="E2663" i="45"/>
  <c r="E2664" i="45"/>
  <c r="E2665" i="45"/>
  <c r="E2666" i="45"/>
  <c r="E2667" i="45"/>
  <c r="E2668" i="45"/>
  <c r="E2669" i="45"/>
  <c r="E2670" i="45"/>
  <c r="E2671" i="45"/>
  <c r="E2672" i="45"/>
  <c r="E2673" i="45"/>
  <c r="E2674" i="45"/>
  <c r="E2675" i="45"/>
  <c r="E2676" i="45"/>
  <c r="E2677" i="45"/>
  <c r="E2678" i="45"/>
  <c r="E2679" i="45"/>
  <c r="E2680" i="45"/>
  <c r="E2681" i="45"/>
  <c r="E2682" i="45"/>
  <c r="E2683" i="45"/>
  <c r="E2684" i="45"/>
  <c r="E2685" i="45"/>
  <c r="E2686" i="45"/>
  <c r="E2687" i="45"/>
  <c r="E2688" i="45"/>
  <c r="E2689" i="45"/>
  <c r="E2690" i="45"/>
  <c r="E2691" i="45"/>
  <c r="E2692" i="45"/>
  <c r="E2693" i="45"/>
  <c r="E2694" i="45"/>
  <c r="E2695" i="45"/>
  <c r="E2696" i="45"/>
  <c r="E2697" i="45"/>
  <c r="E2698" i="45"/>
  <c r="E2699" i="45"/>
  <c r="E2700" i="45"/>
  <c r="E2701" i="45"/>
  <c r="E2702" i="45"/>
  <c r="E2703" i="45"/>
  <c r="E2704" i="45"/>
  <c r="E2705" i="45"/>
  <c r="E2706" i="45"/>
  <c r="E2707" i="45"/>
  <c r="E2708" i="45"/>
  <c r="E2709" i="45"/>
  <c r="E2710" i="45"/>
  <c r="E2711" i="45"/>
  <c r="E2712" i="45"/>
  <c r="E2713" i="45"/>
  <c r="E2714" i="45"/>
  <c r="E2715" i="45"/>
  <c r="E2716" i="45"/>
  <c r="E2717" i="45"/>
  <c r="E2718" i="45"/>
  <c r="E2719" i="45"/>
  <c r="E2720" i="45"/>
  <c r="E2721" i="45"/>
  <c r="E2722" i="45"/>
  <c r="E2723" i="45"/>
  <c r="E2724" i="45"/>
  <c r="E2725" i="45"/>
  <c r="E2726" i="45"/>
  <c r="E2727" i="45"/>
  <c r="E2728" i="45"/>
  <c r="E2729" i="45"/>
  <c r="E2730" i="45"/>
  <c r="E2731" i="45"/>
  <c r="E2732" i="45"/>
  <c r="E2733" i="45"/>
  <c r="E2734" i="45"/>
  <c r="E2735" i="45"/>
  <c r="E2736" i="45"/>
  <c r="E2737" i="45"/>
  <c r="E2738" i="45"/>
  <c r="E2739" i="45"/>
  <c r="E2740" i="45"/>
  <c r="E2741" i="45"/>
  <c r="E2742" i="45"/>
  <c r="E2743" i="45"/>
  <c r="E2744" i="45"/>
  <c r="E2745" i="45"/>
  <c r="E2746" i="45"/>
  <c r="E2747" i="45"/>
  <c r="E2748" i="45"/>
  <c r="E2749" i="45"/>
  <c r="E2750" i="45"/>
  <c r="E2751" i="45"/>
  <c r="E2752" i="45"/>
  <c r="E2753" i="45"/>
  <c r="E2754" i="45"/>
  <c r="E2755" i="45"/>
  <c r="E2756" i="45"/>
  <c r="E2757" i="45"/>
  <c r="E2758" i="45"/>
  <c r="E2759" i="45"/>
  <c r="E2760" i="45"/>
  <c r="E2761" i="45"/>
  <c r="E2762" i="45"/>
  <c r="E2763" i="45"/>
  <c r="E2764" i="45"/>
  <c r="E2765" i="45"/>
  <c r="E2766" i="45"/>
  <c r="E2767" i="45"/>
  <c r="E2768" i="45"/>
  <c r="E2769" i="45"/>
  <c r="E2770" i="45"/>
  <c r="E2771" i="45"/>
  <c r="E2772" i="45"/>
  <c r="E2773" i="45"/>
  <c r="E2774" i="45"/>
  <c r="E2775" i="45"/>
  <c r="E2776" i="45"/>
  <c r="E2777" i="45"/>
  <c r="E2778" i="45"/>
  <c r="E2779" i="45"/>
  <c r="E2780" i="45"/>
  <c r="E2781" i="45"/>
  <c r="E2782" i="45"/>
  <c r="E2783" i="45"/>
  <c r="E2784" i="45"/>
  <c r="E2785" i="45"/>
  <c r="E2786" i="45"/>
  <c r="E2787" i="45"/>
  <c r="E2788" i="45"/>
  <c r="E2789" i="45"/>
  <c r="E2790" i="45"/>
  <c r="E2791" i="45"/>
  <c r="E2792" i="45"/>
  <c r="E2793" i="45"/>
  <c r="E2794" i="45"/>
  <c r="E2795" i="45"/>
  <c r="E2796" i="45"/>
  <c r="E2797" i="45"/>
  <c r="E2798" i="45"/>
  <c r="E2799" i="45"/>
  <c r="E2800" i="45"/>
  <c r="E2801" i="45"/>
  <c r="E2802" i="45"/>
  <c r="E2803" i="45"/>
  <c r="E2804" i="45"/>
  <c r="E2805" i="45"/>
  <c r="E2806" i="45"/>
  <c r="E2807" i="45"/>
  <c r="E2808" i="45"/>
  <c r="E2809" i="45"/>
  <c r="E2810" i="45"/>
  <c r="E2811" i="45"/>
  <c r="E2812" i="45"/>
  <c r="E2813" i="45"/>
  <c r="E2814" i="45"/>
  <c r="E2815" i="45"/>
  <c r="E2816" i="45"/>
  <c r="E2817" i="45"/>
  <c r="E2818" i="45"/>
  <c r="E2819" i="45"/>
  <c r="E2820" i="45"/>
  <c r="E2821" i="45"/>
  <c r="E2822" i="45"/>
  <c r="E2823" i="45"/>
  <c r="E2824" i="45"/>
  <c r="E2825" i="45"/>
  <c r="E2826" i="45"/>
  <c r="E2827" i="45"/>
  <c r="E2828" i="45"/>
  <c r="E2829" i="45"/>
  <c r="E2830" i="45"/>
  <c r="E2831" i="45"/>
  <c r="E2832" i="45"/>
  <c r="E2833" i="45"/>
  <c r="E2834" i="45"/>
  <c r="E2835" i="45"/>
  <c r="E2836" i="45"/>
  <c r="E2837" i="45"/>
  <c r="E2838" i="45"/>
  <c r="E2839" i="45"/>
  <c r="E2840" i="45"/>
  <c r="E2841" i="45"/>
  <c r="E2842" i="45"/>
  <c r="E2843" i="45"/>
  <c r="E2844" i="45"/>
  <c r="E2845" i="45"/>
  <c r="E2846" i="45"/>
  <c r="E2847" i="45"/>
  <c r="E2848" i="45"/>
  <c r="E2849" i="45"/>
  <c r="E2850" i="45"/>
  <c r="E2851" i="45"/>
  <c r="E2852" i="45"/>
  <c r="E2853" i="45"/>
  <c r="E2854" i="45"/>
  <c r="E2855" i="45"/>
  <c r="E2856" i="45"/>
  <c r="E2857" i="45"/>
  <c r="E2858" i="45"/>
  <c r="E2859" i="45"/>
  <c r="E2860" i="45"/>
  <c r="E2861" i="45"/>
  <c r="E2862" i="45"/>
  <c r="E2863" i="45"/>
  <c r="E2864" i="45"/>
  <c r="E2865" i="45"/>
  <c r="E2866" i="45"/>
  <c r="E2867" i="45"/>
  <c r="E2868" i="45"/>
  <c r="E2869" i="45"/>
  <c r="E2870" i="45"/>
  <c r="E2871" i="45"/>
  <c r="E2872" i="45"/>
  <c r="E2873" i="45"/>
  <c r="E2874" i="45"/>
  <c r="E2875" i="45"/>
  <c r="E2876" i="45"/>
  <c r="E2877" i="45"/>
  <c r="E2878" i="45"/>
  <c r="E2879" i="45"/>
  <c r="E2880" i="45"/>
  <c r="E2881" i="45"/>
  <c r="E2882" i="45"/>
  <c r="E2883" i="45"/>
  <c r="E2884" i="45"/>
  <c r="E2885" i="45"/>
  <c r="E2886" i="45"/>
  <c r="E2887" i="45"/>
  <c r="E2888" i="45"/>
  <c r="E2889" i="45"/>
  <c r="E2890" i="45"/>
  <c r="E2891" i="45"/>
  <c r="E2892" i="45"/>
  <c r="E2893" i="45"/>
  <c r="E2894" i="45"/>
  <c r="E2895" i="45"/>
  <c r="E2896" i="45"/>
  <c r="E2897" i="45"/>
  <c r="E2898" i="45"/>
  <c r="E2899" i="45"/>
  <c r="E2900" i="45"/>
  <c r="E2901" i="45"/>
  <c r="E2902" i="45"/>
  <c r="E2903" i="45"/>
  <c r="E2904" i="45"/>
  <c r="E2905" i="45"/>
  <c r="E2906" i="45"/>
  <c r="E2907" i="45"/>
  <c r="E2908" i="45"/>
  <c r="E2909" i="45"/>
  <c r="E2910" i="45"/>
  <c r="E2911" i="45"/>
  <c r="E2912" i="45"/>
  <c r="E2913" i="45"/>
  <c r="E2914" i="45"/>
  <c r="E2915" i="45"/>
  <c r="E2916" i="45"/>
  <c r="E2917" i="45"/>
  <c r="E2918" i="45"/>
  <c r="E2919" i="45"/>
  <c r="E2920" i="45"/>
  <c r="E2921" i="45"/>
  <c r="E2922" i="45"/>
  <c r="E2923" i="45"/>
  <c r="E2924" i="45"/>
  <c r="E2925" i="45"/>
  <c r="E2926" i="45"/>
  <c r="E2927" i="45"/>
  <c r="E2928" i="45"/>
  <c r="E2929" i="45"/>
  <c r="E2930" i="45"/>
  <c r="E2931" i="45"/>
  <c r="E2932" i="45"/>
  <c r="E2933" i="45"/>
  <c r="E2934" i="45"/>
  <c r="E2935" i="45"/>
  <c r="E2936" i="45"/>
  <c r="E2937" i="45"/>
  <c r="E2938" i="45"/>
  <c r="E2939" i="45"/>
  <c r="E2940" i="45"/>
  <c r="E2941" i="45"/>
  <c r="E2942" i="45"/>
  <c r="E2943" i="45"/>
  <c r="E2944" i="45"/>
  <c r="E2945" i="45"/>
  <c r="E2946" i="45"/>
  <c r="E2947" i="45"/>
  <c r="E2948" i="45"/>
  <c r="E2949" i="45"/>
  <c r="E2950" i="45"/>
  <c r="E2951" i="45"/>
  <c r="E2952" i="45"/>
  <c r="E2953" i="45"/>
  <c r="E2954" i="45"/>
  <c r="E2955" i="45"/>
  <c r="E2956" i="45"/>
  <c r="E2957" i="45"/>
  <c r="E2958" i="45"/>
  <c r="E2959" i="45"/>
  <c r="E2960" i="45"/>
  <c r="E2961" i="45"/>
  <c r="E2962" i="45"/>
  <c r="E2963" i="45"/>
  <c r="E2964" i="45"/>
  <c r="E2965" i="45"/>
  <c r="E2966" i="45"/>
  <c r="E2967" i="45"/>
  <c r="E2968" i="45"/>
  <c r="E2969" i="45"/>
  <c r="E2970" i="45"/>
  <c r="E2971" i="45"/>
  <c r="E2972" i="45"/>
  <c r="E2973" i="45"/>
  <c r="E2974" i="45"/>
  <c r="E2975" i="45"/>
  <c r="E2976" i="45"/>
  <c r="E2977" i="45"/>
  <c r="E2978" i="45"/>
  <c r="E2979" i="45"/>
  <c r="E2980" i="45"/>
  <c r="E2981" i="45"/>
  <c r="E2982" i="45"/>
  <c r="E2983" i="45"/>
  <c r="E2984" i="45"/>
  <c r="E2985" i="45"/>
  <c r="E2986" i="45"/>
  <c r="E2987" i="45"/>
  <c r="E2988" i="45"/>
  <c r="E2989" i="45"/>
  <c r="E2990" i="45"/>
  <c r="E2991" i="45"/>
  <c r="E2992" i="45"/>
  <c r="E2993" i="45"/>
  <c r="E2994" i="45"/>
  <c r="E2995" i="45"/>
  <c r="E2996" i="45"/>
  <c r="E2997" i="45"/>
  <c r="E2998" i="45"/>
  <c r="E2999" i="45"/>
  <c r="E3000" i="45"/>
  <c r="E3001" i="45"/>
  <c r="E3002" i="45"/>
  <c r="E3003" i="45"/>
  <c r="E3004" i="45"/>
  <c r="E3005" i="45"/>
  <c r="E3006" i="45"/>
  <c r="E3007" i="45"/>
  <c r="E3008" i="45"/>
  <c r="E3009" i="45"/>
  <c r="E3010" i="45"/>
  <c r="E3011" i="45"/>
  <c r="E3012" i="45"/>
  <c r="E3013" i="45"/>
  <c r="E3014" i="45"/>
  <c r="E3015" i="45"/>
  <c r="E3016" i="45"/>
  <c r="E3017" i="45"/>
  <c r="E3018" i="45"/>
  <c r="E3019" i="45"/>
  <c r="E3020" i="45"/>
  <c r="E3021" i="45"/>
  <c r="E3022" i="45"/>
  <c r="E3023" i="45"/>
  <c r="E3024" i="45"/>
  <c r="E3025" i="45"/>
  <c r="E3026" i="45"/>
  <c r="E3027" i="45"/>
  <c r="E3028" i="45"/>
  <c r="E3029" i="45"/>
  <c r="E3030" i="45"/>
  <c r="E3031" i="45"/>
  <c r="E3032" i="45"/>
  <c r="E3033" i="45"/>
  <c r="E3034" i="45"/>
  <c r="E3035" i="45"/>
  <c r="E3036" i="45"/>
  <c r="E3037" i="45"/>
  <c r="E3038" i="45"/>
  <c r="E3039" i="45"/>
  <c r="E3040" i="45"/>
  <c r="E3041" i="45"/>
  <c r="E3042" i="45"/>
  <c r="E3043" i="45"/>
  <c r="E3044" i="45"/>
  <c r="E3045" i="45"/>
  <c r="E3046" i="45"/>
  <c r="E3047" i="45"/>
  <c r="E3048" i="45"/>
  <c r="E3049" i="45"/>
  <c r="E3050" i="45"/>
  <c r="E3051" i="45"/>
  <c r="E3052" i="45"/>
  <c r="E3053" i="45"/>
  <c r="E3054" i="45"/>
  <c r="E3055" i="45"/>
  <c r="E3056" i="45"/>
  <c r="E3057" i="45"/>
  <c r="E3058" i="45"/>
  <c r="E3059" i="45"/>
  <c r="E3060" i="45"/>
  <c r="E3061" i="45"/>
  <c r="E3062" i="45"/>
  <c r="E3063" i="45"/>
  <c r="E3064" i="45"/>
  <c r="E3065" i="45"/>
  <c r="E3066" i="45"/>
  <c r="E3067" i="45"/>
  <c r="E3068" i="45"/>
  <c r="E3069" i="45"/>
  <c r="E3070" i="45"/>
  <c r="E3071" i="45"/>
  <c r="E3072" i="45"/>
  <c r="E3073" i="45"/>
  <c r="E3074" i="45"/>
  <c r="E3075" i="45"/>
  <c r="E3076" i="45"/>
  <c r="E3077" i="45"/>
  <c r="E3078" i="45"/>
  <c r="E3079" i="45"/>
  <c r="E3080" i="45"/>
  <c r="E3081" i="45"/>
  <c r="E3082" i="45"/>
  <c r="E3083" i="45"/>
  <c r="E3084" i="45"/>
  <c r="E3085" i="45"/>
  <c r="E3086" i="45"/>
  <c r="E3087" i="45"/>
  <c r="E3088" i="45"/>
  <c r="E3089" i="45"/>
  <c r="E3090" i="45"/>
  <c r="E3091" i="45"/>
  <c r="E3092" i="45"/>
  <c r="E3093" i="45"/>
  <c r="E3094" i="45"/>
  <c r="E3095" i="45"/>
  <c r="E3096" i="45"/>
  <c r="E3097" i="45"/>
  <c r="E3098" i="45"/>
  <c r="E3099" i="45"/>
  <c r="E3100" i="45"/>
  <c r="E3101" i="45"/>
  <c r="E3102" i="45"/>
  <c r="E3103" i="45"/>
  <c r="E3104" i="45"/>
  <c r="E3105" i="45"/>
  <c r="E3106" i="45"/>
  <c r="E3107" i="45"/>
  <c r="E3108" i="45"/>
  <c r="E3109" i="45"/>
  <c r="E3110" i="45"/>
  <c r="E3111" i="45"/>
  <c r="E3112" i="45"/>
  <c r="E3113" i="45"/>
  <c r="E3114" i="45"/>
  <c r="E3115" i="45"/>
  <c r="E3116" i="45"/>
  <c r="E3117" i="45"/>
  <c r="E3118" i="45"/>
  <c r="E3119" i="45"/>
  <c r="E3120" i="45"/>
  <c r="E3121" i="45"/>
  <c r="E3122" i="45"/>
  <c r="E3123" i="45"/>
  <c r="E3124" i="45"/>
  <c r="E3125" i="45"/>
  <c r="E3126" i="45"/>
  <c r="E3127" i="45"/>
  <c r="E3128" i="45"/>
  <c r="E3129" i="45"/>
  <c r="E3130" i="45"/>
  <c r="E3131" i="45"/>
  <c r="E3132" i="45"/>
  <c r="E3133" i="45"/>
  <c r="E3134" i="45"/>
  <c r="E3135" i="45"/>
  <c r="E3136" i="45"/>
  <c r="E3137" i="45"/>
  <c r="E3138" i="45"/>
  <c r="E3139" i="45"/>
  <c r="E3140" i="45"/>
  <c r="E3141" i="45"/>
  <c r="E3142" i="45"/>
  <c r="E3143" i="45"/>
  <c r="E3144" i="45"/>
  <c r="E3145" i="45"/>
  <c r="E3146" i="45"/>
  <c r="E3147" i="45"/>
  <c r="E3148" i="45"/>
  <c r="E3149" i="45"/>
  <c r="E3150" i="45"/>
  <c r="E3151" i="45"/>
  <c r="E3152" i="45"/>
  <c r="E3153" i="45"/>
  <c r="E3154" i="45"/>
  <c r="E3155" i="45"/>
  <c r="E3156" i="45"/>
  <c r="E3157" i="45"/>
  <c r="E3158" i="45"/>
  <c r="E3159" i="45"/>
  <c r="E3160" i="45"/>
  <c r="E3161" i="45"/>
  <c r="E3162" i="45"/>
  <c r="E3163" i="45"/>
  <c r="E3164" i="45"/>
  <c r="E3165" i="45"/>
  <c r="E3166" i="45"/>
  <c r="E3167" i="45"/>
  <c r="E3168" i="45"/>
  <c r="E3169" i="45"/>
  <c r="E3170" i="45"/>
  <c r="E3171" i="45"/>
  <c r="E3172" i="45"/>
  <c r="E3173" i="45"/>
  <c r="E3174" i="45"/>
  <c r="E3175" i="45"/>
  <c r="E3176" i="45"/>
  <c r="E3177" i="45"/>
  <c r="E3178" i="45"/>
  <c r="E3179" i="45"/>
  <c r="E3180" i="45"/>
  <c r="E3181" i="45"/>
  <c r="E3182" i="45"/>
  <c r="E3183" i="45"/>
  <c r="E3184" i="45"/>
  <c r="E3185" i="45"/>
  <c r="E3186" i="45"/>
  <c r="E3187" i="45"/>
  <c r="E3188" i="45"/>
  <c r="E3189" i="45"/>
  <c r="E3190" i="45"/>
  <c r="E3191" i="45"/>
  <c r="E3192" i="45"/>
  <c r="E3193" i="45"/>
  <c r="E3194" i="45"/>
  <c r="E3195" i="45"/>
  <c r="E3196" i="45"/>
  <c r="E3197" i="45"/>
  <c r="E3198" i="45"/>
  <c r="E3199" i="45"/>
  <c r="E3200" i="45"/>
  <c r="E3201" i="45"/>
  <c r="E3202" i="45"/>
  <c r="E3203" i="45"/>
  <c r="E3204" i="45"/>
  <c r="E3205" i="45"/>
  <c r="E3206" i="45"/>
  <c r="E3207" i="45"/>
  <c r="E3208" i="45"/>
  <c r="E3209" i="45"/>
  <c r="E3210" i="45"/>
  <c r="E3211" i="45"/>
  <c r="E3212" i="45"/>
  <c r="E3213" i="45"/>
  <c r="E3214" i="45"/>
  <c r="E3215" i="45"/>
  <c r="E3216" i="45"/>
  <c r="E3217" i="45"/>
  <c r="E3218" i="45"/>
  <c r="E3219" i="45"/>
  <c r="E3220" i="45"/>
  <c r="E3221" i="45"/>
  <c r="E3222" i="45"/>
  <c r="E3223" i="45"/>
  <c r="E3224" i="45"/>
  <c r="E3225" i="45"/>
  <c r="E3226" i="45"/>
  <c r="E3227" i="45"/>
  <c r="E3228" i="45"/>
  <c r="E3229" i="45"/>
  <c r="E3230" i="45"/>
  <c r="E3231" i="45"/>
  <c r="E3232" i="45"/>
  <c r="E3233" i="45"/>
  <c r="E3234" i="45"/>
  <c r="E3235" i="45"/>
  <c r="E3236" i="45"/>
  <c r="E3237" i="45"/>
  <c r="E3238" i="45"/>
  <c r="E3239" i="45"/>
  <c r="E3240" i="45"/>
  <c r="E3241" i="45"/>
  <c r="E3242" i="45"/>
  <c r="E3243" i="45"/>
  <c r="E3244" i="45"/>
  <c r="E3245" i="45"/>
  <c r="E3246" i="45"/>
  <c r="E3247" i="45"/>
  <c r="E3248" i="45"/>
  <c r="E3249" i="45"/>
  <c r="E3250" i="45"/>
  <c r="E3251" i="45"/>
  <c r="E3252" i="45"/>
  <c r="E3253" i="45"/>
  <c r="E3254" i="45"/>
  <c r="E3255" i="45"/>
  <c r="E3256" i="45"/>
  <c r="E3257" i="45"/>
  <c r="E3258" i="45"/>
  <c r="E3259" i="45"/>
  <c r="E3260" i="45"/>
  <c r="E3261" i="45"/>
  <c r="E3262" i="45"/>
  <c r="E3263" i="45"/>
  <c r="E3264" i="45"/>
  <c r="E3265" i="45"/>
  <c r="E3266" i="45"/>
  <c r="E3267" i="45"/>
  <c r="E3268" i="45"/>
  <c r="E3269" i="45"/>
  <c r="E3270" i="45"/>
  <c r="E3271" i="45"/>
  <c r="E3272" i="45"/>
  <c r="E3273" i="45"/>
  <c r="E3274" i="45"/>
  <c r="E3275" i="45"/>
  <c r="E3276" i="45"/>
  <c r="E3277" i="45"/>
  <c r="E3278" i="45"/>
  <c r="E3279" i="45"/>
  <c r="E3280" i="45"/>
  <c r="E3281" i="45"/>
  <c r="E3282" i="45"/>
  <c r="E3283" i="45"/>
  <c r="E3284" i="45"/>
  <c r="E3285" i="45"/>
  <c r="E3286" i="45"/>
  <c r="E3287" i="45"/>
  <c r="E3288" i="45"/>
  <c r="E3289" i="45"/>
  <c r="E3290" i="45"/>
  <c r="E3291" i="45"/>
  <c r="E3292" i="45"/>
  <c r="E3293" i="45"/>
  <c r="E3294" i="45"/>
  <c r="E3295" i="45"/>
  <c r="E3296" i="45"/>
  <c r="E3297" i="45"/>
  <c r="E3298" i="45"/>
  <c r="E3299" i="45"/>
  <c r="E3300" i="45"/>
  <c r="E3301" i="45"/>
  <c r="E3302" i="45"/>
  <c r="E3303" i="45"/>
  <c r="E3304" i="45"/>
  <c r="E3305" i="45"/>
  <c r="E3306" i="45"/>
  <c r="E3307" i="45"/>
  <c r="E3308" i="45"/>
  <c r="E3309" i="45"/>
  <c r="E3310" i="45"/>
  <c r="E3311" i="45"/>
  <c r="E3312" i="45"/>
  <c r="E3313" i="45"/>
  <c r="E3314" i="45"/>
  <c r="E3315" i="45"/>
  <c r="E3316" i="45"/>
  <c r="E3317" i="45"/>
  <c r="E3318" i="45"/>
  <c r="E3319" i="45"/>
  <c r="E3320" i="45"/>
  <c r="E3321" i="45"/>
  <c r="E3322" i="45"/>
  <c r="E3323" i="45"/>
  <c r="E3324" i="45"/>
  <c r="E3325" i="45"/>
  <c r="E3326" i="45"/>
  <c r="E3327" i="45"/>
  <c r="E3328" i="45"/>
  <c r="E3329" i="45"/>
  <c r="E3330" i="45"/>
  <c r="E3331" i="45"/>
  <c r="E3332" i="45"/>
  <c r="E3333" i="45"/>
  <c r="E3334" i="45"/>
  <c r="E3335" i="45"/>
  <c r="E3336" i="45"/>
  <c r="E3337" i="45"/>
  <c r="E3338" i="45"/>
  <c r="E3339" i="45"/>
  <c r="E3340" i="45"/>
  <c r="E3341" i="45"/>
  <c r="E3342" i="45"/>
  <c r="E3343" i="45"/>
  <c r="E3344" i="45"/>
  <c r="E3345" i="45"/>
  <c r="E3346" i="45"/>
  <c r="E3347" i="45"/>
  <c r="E3348" i="45"/>
  <c r="E3349" i="45"/>
  <c r="E3350" i="45"/>
  <c r="E3351" i="45"/>
  <c r="E3352" i="45"/>
  <c r="E3353" i="45"/>
  <c r="E3354" i="45"/>
  <c r="E3355" i="45"/>
  <c r="E3356" i="45"/>
  <c r="E3357" i="45"/>
  <c r="E3358" i="45"/>
  <c r="E3359" i="45"/>
  <c r="E3360" i="45"/>
  <c r="E3361" i="45"/>
  <c r="E3362" i="45"/>
  <c r="E3363" i="45"/>
  <c r="E3364" i="45"/>
  <c r="E3365" i="45"/>
  <c r="E3366" i="45"/>
  <c r="E3367" i="45"/>
  <c r="E3368" i="45"/>
  <c r="E3369" i="45"/>
  <c r="E3370" i="45"/>
  <c r="E3371" i="45"/>
  <c r="E3372" i="45"/>
  <c r="E3373" i="45"/>
  <c r="E3374" i="45"/>
  <c r="E3375" i="45"/>
  <c r="E3376" i="45"/>
  <c r="E3377" i="45"/>
  <c r="E3378" i="45"/>
  <c r="E3379" i="45"/>
  <c r="E3380" i="45"/>
  <c r="E3381" i="45"/>
  <c r="E3382" i="45"/>
  <c r="E3383" i="45"/>
  <c r="E3384" i="45"/>
  <c r="E3385" i="45"/>
  <c r="E3386" i="45"/>
  <c r="E3387" i="45"/>
  <c r="E3388" i="45"/>
  <c r="E3389" i="45"/>
  <c r="E3390" i="45"/>
  <c r="E3391" i="45"/>
  <c r="E3392" i="45"/>
  <c r="E3393" i="45"/>
  <c r="E3394" i="45"/>
  <c r="E3395" i="45"/>
  <c r="E3396" i="45"/>
  <c r="E3397" i="45"/>
  <c r="E3398" i="45"/>
  <c r="E3399" i="45"/>
  <c r="E3400" i="45"/>
  <c r="E3401" i="45"/>
  <c r="E3402" i="45"/>
  <c r="E3403" i="45"/>
  <c r="E3404" i="45"/>
  <c r="E3405" i="45"/>
  <c r="E3406" i="45"/>
  <c r="E3407" i="45"/>
  <c r="E3408" i="45"/>
  <c r="E3409" i="45"/>
  <c r="E3410" i="45"/>
  <c r="E3411" i="45"/>
  <c r="E3412" i="45"/>
  <c r="E3413" i="45"/>
  <c r="E3414" i="45"/>
  <c r="E3415" i="45"/>
  <c r="E3416" i="45"/>
  <c r="E3417" i="45"/>
  <c r="E3418" i="45"/>
  <c r="E3419" i="45"/>
  <c r="E3420" i="45"/>
  <c r="E3421" i="45"/>
  <c r="E3422" i="45"/>
  <c r="E3423" i="45"/>
  <c r="E3424" i="45"/>
  <c r="E3425" i="45"/>
  <c r="E3426" i="45"/>
  <c r="E3427" i="45"/>
  <c r="E3428" i="45"/>
  <c r="E3429" i="45"/>
  <c r="E3430" i="45"/>
  <c r="E3431" i="45"/>
  <c r="E3432" i="45"/>
  <c r="E3433" i="45"/>
  <c r="E3434" i="45"/>
  <c r="E3435" i="45"/>
  <c r="E3436" i="45"/>
  <c r="E3437" i="45"/>
  <c r="E3438" i="45"/>
  <c r="E3439" i="45"/>
  <c r="E3440" i="45"/>
  <c r="E3441" i="45"/>
  <c r="E3442" i="45"/>
  <c r="E3443" i="45"/>
  <c r="E3444" i="45"/>
  <c r="E3445" i="45"/>
  <c r="E3446" i="45"/>
  <c r="E3447" i="45"/>
  <c r="E3448" i="45"/>
  <c r="E3449" i="45"/>
  <c r="E3450" i="45"/>
  <c r="E3451" i="45"/>
  <c r="E3452" i="45"/>
  <c r="E3453" i="45"/>
  <c r="E3454" i="45"/>
  <c r="E3455" i="45"/>
  <c r="E3456" i="45"/>
  <c r="E3457" i="45"/>
  <c r="E3458" i="45"/>
  <c r="E3459" i="45"/>
  <c r="E3460" i="45"/>
  <c r="E3461" i="45"/>
  <c r="E3462" i="45"/>
  <c r="E3463" i="45"/>
  <c r="E3464" i="45"/>
  <c r="E3465" i="45"/>
  <c r="E3466" i="45"/>
  <c r="E3467" i="45"/>
  <c r="E3468" i="45"/>
  <c r="E3469" i="45"/>
  <c r="E3470" i="45"/>
  <c r="E3471" i="45"/>
  <c r="E3472" i="45"/>
  <c r="E3473" i="45"/>
  <c r="E3474" i="45"/>
  <c r="E3475" i="45"/>
  <c r="E3476" i="45"/>
  <c r="E3477" i="45"/>
  <c r="E3478" i="45"/>
  <c r="E3479" i="45"/>
  <c r="E3480" i="45"/>
  <c r="E3481" i="45"/>
  <c r="E3482" i="45"/>
  <c r="E3483" i="45"/>
  <c r="E3484" i="45"/>
  <c r="E3485" i="45"/>
  <c r="E3486" i="45"/>
  <c r="E3487" i="45"/>
  <c r="E3488" i="45"/>
  <c r="E3489" i="45"/>
  <c r="E3490" i="45"/>
  <c r="E3491" i="45"/>
  <c r="E3492" i="45"/>
  <c r="E3493" i="45"/>
  <c r="E3494" i="45"/>
  <c r="E3495" i="45"/>
  <c r="E3496" i="45"/>
  <c r="E3497" i="45"/>
  <c r="E3498" i="45"/>
  <c r="E3499" i="45"/>
  <c r="E3500" i="45"/>
  <c r="E3501" i="45"/>
  <c r="E3502" i="45"/>
  <c r="E3503" i="45"/>
  <c r="E3504" i="45"/>
  <c r="E3505" i="45"/>
  <c r="E3506" i="45"/>
  <c r="E3507" i="45"/>
  <c r="E3508" i="45"/>
  <c r="E3509" i="45"/>
  <c r="E3510" i="45"/>
  <c r="E3511" i="45"/>
  <c r="E3512" i="45"/>
  <c r="E3513" i="45"/>
  <c r="E3514" i="45"/>
  <c r="E3515" i="45"/>
  <c r="E3516" i="45"/>
  <c r="E3517" i="45"/>
  <c r="E3518" i="45"/>
  <c r="E3519" i="45"/>
  <c r="E3520" i="45"/>
  <c r="E3521" i="45"/>
  <c r="E3522" i="45"/>
  <c r="E3523" i="45"/>
  <c r="E3524" i="45"/>
  <c r="E3525" i="45"/>
  <c r="E3526" i="45"/>
  <c r="E3527" i="45"/>
  <c r="E3528" i="45"/>
  <c r="E3529" i="45"/>
  <c r="E3530" i="45"/>
  <c r="E3531" i="45"/>
  <c r="E3532" i="45"/>
  <c r="E3533" i="45"/>
  <c r="E3534" i="45"/>
  <c r="E3535" i="45"/>
  <c r="E3536" i="45"/>
  <c r="E3537" i="45"/>
  <c r="E3538" i="45"/>
  <c r="E3539" i="45"/>
  <c r="E3540" i="45"/>
  <c r="E3541" i="45"/>
  <c r="E3542" i="45"/>
  <c r="E3543" i="45"/>
  <c r="E3544" i="45"/>
  <c r="E3545" i="45"/>
  <c r="E3546" i="45"/>
  <c r="E3547" i="45"/>
  <c r="E3548" i="45"/>
  <c r="E3549" i="45"/>
  <c r="E3550" i="45"/>
  <c r="E3551" i="45"/>
  <c r="E3552" i="45"/>
  <c r="E3553" i="45"/>
  <c r="E3554" i="45"/>
  <c r="E3555" i="45"/>
  <c r="E3556" i="45"/>
  <c r="E3557" i="45"/>
  <c r="E3558" i="45"/>
  <c r="E3559" i="45"/>
  <c r="E3560" i="45"/>
  <c r="E3561" i="45"/>
  <c r="E3562" i="45"/>
  <c r="E3563" i="45"/>
  <c r="E3564" i="45"/>
  <c r="E3565" i="45"/>
  <c r="E3566" i="45"/>
  <c r="E3567" i="45"/>
  <c r="E3568" i="45"/>
  <c r="E3569" i="45"/>
  <c r="E3570" i="45"/>
  <c r="E3571" i="45"/>
  <c r="E3572" i="45"/>
  <c r="E3573" i="45"/>
  <c r="E3574" i="45"/>
  <c r="E3575" i="45"/>
  <c r="E3576" i="45"/>
  <c r="E3577" i="45"/>
  <c r="E3578" i="45"/>
  <c r="E3579" i="45"/>
  <c r="E3580" i="45"/>
  <c r="E3581" i="45"/>
  <c r="E3582" i="45"/>
  <c r="E3583" i="45"/>
  <c r="E3584" i="45"/>
  <c r="E3585" i="45"/>
  <c r="E3586" i="45"/>
  <c r="E3587" i="45"/>
  <c r="E3588" i="45"/>
  <c r="E3589" i="45"/>
  <c r="E3590" i="45"/>
  <c r="E3591" i="45"/>
  <c r="E3592" i="45"/>
  <c r="E3593" i="45"/>
  <c r="E3594" i="45"/>
  <c r="E3595" i="45"/>
  <c r="E3596" i="45"/>
  <c r="E3597" i="45"/>
  <c r="E3598" i="45"/>
  <c r="E3599" i="45"/>
  <c r="E3600" i="45"/>
  <c r="E3601" i="45"/>
  <c r="E3602" i="45"/>
  <c r="E3603" i="45"/>
  <c r="E3604" i="45"/>
  <c r="E3605" i="45"/>
  <c r="E3606" i="45"/>
  <c r="E3607" i="45"/>
  <c r="E3608" i="45"/>
  <c r="E3609" i="45"/>
  <c r="E3610" i="45"/>
  <c r="E3611" i="45"/>
  <c r="E3612" i="45"/>
  <c r="E3613" i="45"/>
  <c r="E3614" i="45"/>
  <c r="E3615" i="45"/>
  <c r="E3616" i="45"/>
  <c r="E3617" i="45"/>
  <c r="E3618" i="45"/>
  <c r="E3619" i="45"/>
  <c r="E3620" i="45"/>
  <c r="E3621" i="45"/>
  <c r="E3622" i="45"/>
  <c r="E3623" i="45"/>
  <c r="E3624" i="45"/>
  <c r="E3625" i="45"/>
  <c r="E3626" i="45"/>
  <c r="E3627" i="45"/>
  <c r="E3628" i="45"/>
  <c r="E3629" i="45"/>
  <c r="E3630" i="45"/>
  <c r="E3631" i="45"/>
  <c r="E3632" i="45"/>
  <c r="E3633" i="45"/>
  <c r="E3634" i="45"/>
  <c r="E3635" i="45"/>
  <c r="E3636" i="45"/>
  <c r="E3637" i="45"/>
  <c r="E3638" i="45"/>
  <c r="E3639" i="45"/>
  <c r="E3640" i="45"/>
  <c r="E3641" i="45"/>
  <c r="E3642" i="45"/>
  <c r="E3643" i="45"/>
  <c r="E3644" i="45"/>
  <c r="E3645" i="45"/>
  <c r="E3646" i="45"/>
  <c r="E3647" i="45"/>
  <c r="E3648" i="45"/>
  <c r="E3649" i="45"/>
  <c r="E3650" i="45"/>
  <c r="E3651" i="45"/>
  <c r="E3652" i="45"/>
  <c r="E3653" i="45"/>
  <c r="E3654" i="45"/>
  <c r="E3655" i="45"/>
  <c r="E3656" i="45"/>
  <c r="E3657" i="45"/>
  <c r="E3658" i="45"/>
  <c r="E3659" i="45"/>
  <c r="E3660" i="45"/>
  <c r="E3661" i="45"/>
  <c r="E3662" i="45"/>
  <c r="E3663" i="45"/>
  <c r="E3664" i="45"/>
  <c r="E3665" i="45"/>
  <c r="E3666" i="45"/>
  <c r="E3667" i="45"/>
  <c r="E3668" i="45"/>
  <c r="E3669" i="45"/>
  <c r="E3670" i="45"/>
  <c r="E3671" i="45"/>
  <c r="E3672" i="45"/>
  <c r="E3673" i="45"/>
  <c r="E3674" i="45"/>
  <c r="E3675" i="45"/>
  <c r="E3676" i="45"/>
  <c r="E3677" i="45"/>
  <c r="E3678" i="45"/>
  <c r="E3679" i="45"/>
  <c r="E3680" i="45"/>
  <c r="E3681" i="45"/>
  <c r="E3682" i="45"/>
  <c r="E3683" i="45"/>
  <c r="E3684" i="45"/>
  <c r="E3685" i="45"/>
  <c r="E3686" i="45"/>
  <c r="E3687" i="45"/>
  <c r="E3688" i="45"/>
  <c r="E3689" i="45"/>
  <c r="E3690" i="45"/>
  <c r="E3691" i="45"/>
  <c r="E3692" i="45"/>
  <c r="E3693" i="45"/>
  <c r="E3694" i="45"/>
  <c r="E3695" i="45"/>
  <c r="E3696" i="45"/>
  <c r="E3697" i="45"/>
  <c r="E3698" i="45"/>
  <c r="E3699" i="45"/>
  <c r="E3700" i="45"/>
  <c r="E3701" i="45"/>
  <c r="E3702" i="45"/>
  <c r="E3703" i="45"/>
  <c r="E3704" i="45"/>
  <c r="E3705" i="45"/>
  <c r="E3706" i="45"/>
  <c r="E3707" i="45"/>
  <c r="E3708" i="45"/>
  <c r="E3709" i="45"/>
  <c r="E3710" i="45"/>
  <c r="E3711" i="45"/>
  <c r="E3712" i="45"/>
  <c r="E3713" i="45"/>
  <c r="E3714" i="45"/>
  <c r="E3715" i="45"/>
  <c r="E3716" i="45"/>
  <c r="E3717" i="45"/>
  <c r="E3718" i="45"/>
  <c r="E3719" i="45"/>
  <c r="E3720" i="45"/>
  <c r="E3721" i="45"/>
  <c r="E3722" i="45"/>
  <c r="E3723" i="45"/>
  <c r="E3724" i="45"/>
  <c r="E3725" i="45"/>
  <c r="E3726" i="45"/>
  <c r="E3727" i="45"/>
  <c r="E3728" i="45"/>
  <c r="E3729" i="45"/>
  <c r="E3730" i="45"/>
  <c r="E3731" i="45"/>
  <c r="E3732" i="45"/>
  <c r="E3733" i="45"/>
  <c r="E3734" i="45"/>
  <c r="E3735" i="45"/>
  <c r="E3736" i="45"/>
  <c r="E3737" i="45"/>
  <c r="E3738" i="45"/>
  <c r="E3739" i="45"/>
  <c r="E3740" i="45"/>
  <c r="E3741" i="45"/>
  <c r="E3742" i="45"/>
  <c r="E3743" i="45"/>
  <c r="E3744" i="45"/>
  <c r="E3745" i="45"/>
  <c r="E3746" i="45"/>
  <c r="E3747" i="45"/>
  <c r="E3748" i="45"/>
  <c r="E3749" i="45"/>
  <c r="E3750" i="45"/>
  <c r="E3751" i="45"/>
  <c r="E3752" i="45"/>
  <c r="E3753" i="45"/>
  <c r="E3754" i="45"/>
  <c r="E3755" i="45"/>
  <c r="E3756" i="45"/>
  <c r="E3757" i="45"/>
  <c r="E3758" i="45"/>
  <c r="E3759" i="45"/>
  <c r="E3760" i="45"/>
  <c r="E3761" i="45"/>
  <c r="E3762" i="45"/>
  <c r="E3763" i="45"/>
  <c r="E3764" i="45"/>
  <c r="E3765" i="45"/>
  <c r="E3766" i="45"/>
  <c r="E3767" i="45"/>
  <c r="E3768" i="45"/>
  <c r="E3769" i="45"/>
  <c r="E3770" i="45"/>
  <c r="E3771" i="45"/>
  <c r="E3772" i="45"/>
  <c r="E3773" i="45"/>
  <c r="E3774" i="45"/>
  <c r="E3775" i="45"/>
  <c r="E3776" i="45"/>
  <c r="E3777" i="45"/>
  <c r="E3778" i="45"/>
  <c r="E3779" i="45"/>
  <c r="E3780" i="45"/>
  <c r="E3781" i="45"/>
  <c r="E3782" i="45"/>
  <c r="E3783" i="45"/>
  <c r="E3784" i="45"/>
  <c r="E3785" i="45"/>
  <c r="E3786" i="45"/>
  <c r="E3787" i="45"/>
  <c r="E3788" i="45"/>
  <c r="E3789" i="45"/>
  <c r="E3790" i="45"/>
  <c r="E3791" i="45"/>
  <c r="E3792" i="45"/>
  <c r="E3793" i="45"/>
  <c r="E3794" i="45"/>
  <c r="E3795" i="45"/>
  <c r="E3796" i="45"/>
  <c r="E3797" i="45"/>
  <c r="E3798" i="45"/>
  <c r="E3799" i="45"/>
  <c r="E3800" i="45"/>
  <c r="E3801" i="45"/>
  <c r="E3802" i="45"/>
  <c r="E3803" i="45"/>
  <c r="E3804" i="45"/>
  <c r="E3805" i="45"/>
  <c r="E3806" i="45"/>
  <c r="E3807" i="45"/>
  <c r="E3808" i="45"/>
  <c r="E3809" i="45"/>
  <c r="E3810" i="45"/>
  <c r="E3811" i="45"/>
  <c r="E3812" i="45"/>
  <c r="E3813" i="45"/>
  <c r="E3814" i="45"/>
  <c r="E3815" i="45"/>
  <c r="E3816" i="45"/>
  <c r="E3817" i="45"/>
  <c r="E3818" i="45"/>
  <c r="E3819" i="45"/>
  <c r="E3820" i="45"/>
  <c r="E3821" i="45"/>
  <c r="E3822" i="45"/>
  <c r="E3823" i="45"/>
  <c r="E3824" i="45"/>
  <c r="E3825" i="45"/>
  <c r="E3826" i="45"/>
  <c r="E3827" i="45"/>
  <c r="E3828" i="45"/>
  <c r="E3829" i="45"/>
  <c r="E3830" i="45"/>
  <c r="E3831" i="45"/>
  <c r="E3832" i="45"/>
  <c r="E3833" i="45"/>
  <c r="E3834" i="45"/>
  <c r="E3835" i="45"/>
  <c r="E3836" i="45"/>
  <c r="E3837" i="45"/>
  <c r="E3838" i="45"/>
  <c r="E3839" i="45"/>
  <c r="E3840" i="45"/>
  <c r="E3841" i="45"/>
  <c r="E3842" i="45"/>
  <c r="E3843" i="45"/>
  <c r="E3844" i="45"/>
  <c r="E3845" i="45"/>
  <c r="E3846" i="45"/>
  <c r="E3847" i="45"/>
  <c r="E3848" i="45"/>
  <c r="E3849" i="45"/>
  <c r="E3850" i="45"/>
  <c r="E3851" i="45"/>
  <c r="E3852" i="45"/>
  <c r="E3853" i="45"/>
  <c r="E3854" i="45"/>
  <c r="E3855" i="45"/>
  <c r="E3856" i="45"/>
  <c r="E3857" i="45"/>
  <c r="E3858" i="45"/>
  <c r="E3859" i="45"/>
  <c r="E3860" i="45"/>
  <c r="E3861" i="45"/>
  <c r="E3862" i="45"/>
  <c r="E3863" i="45"/>
  <c r="E3864" i="45"/>
  <c r="E3865" i="45"/>
  <c r="E3866" i="45"/>
  <c r="E3867" i="45"/>
  <c r="E3868" i="45"/>
  <c r="E3869" i="45"/>
  <c r="E3870" i="45"/>
  <c r="E3871" i="45"/>
  <c r="E3872" i="45"/>
  <c r="E3873" i="45"/>
  <c r="E3874" i="45"/>
  <c r="E3875" i="45"/>
  <c r="E3876" i="45"/>
  <c r="E3877" i="45"/>
  <c r="E3878" i="45"/>
  <c r="E3879" i="45"/>
  <c r="E3880" i="45"/>
  <c r="E3881" i="45"/>
  <c r="E3882" i="45"/>
  <c r="E3883" i="45"/>
  <c r="E3884" i="45"/>
  <c r="E3885" i="45"/>
  <c r="E3886" i="45"/>
  <c r="E3887" i="45"/>
  <c r="E3888" i="45"/>
  <c r="E3889" i="45"/>
  <c r="E3890" i="45"/>
  <c r="E3891" i="45"/>
  <c r="E3892" i="45"/>
  <c r="E3893" i="45"/>
  <c r="E3894" i="45"/>
  <c r="E3895" i="45"/>
  <c r="E3896" i="45"/>
  <c r="E3897" i="45"/>
  <c r="E3898" i="45"/>
  <c r="E3899" i="45"/>
  <c r="E3900" i="45"/>
  <c r="E3901" i="45"/>
  <c r="E3902" i="45"/>
  <c r="E3903" i="45"/>
  <c r="E3904" i="45"/>
  <c r="E3905" i="45"/>
  <c r="E3906" i="45"/>
  <c r="E3907" i="45"/>
  <c r="E3908" i="45"/>
  <c r="E3909" i="45"/>
  <c r="E3910" i="45"/>
  <c r="E3911" i="45"/>
  <c r="E3912" i="45"/>
  <c r="E3913" i="45"/>
  <c r="E3914" i="45"/>
  <c r="E3915" i="45"/>
  <c r="E3916" i="45"/>
  <c r="E3917" i="45"/>
  <c r="E3918" i="45"/>
  <c r="E3919" i="45"/>
  <c r="E3920" i="45"/>
  <c r="E3921" i="45"/>
  <c r="E3922" i="45"/>
  <c r="E3923" i="45"/>
  <c r="E3924" i="45"/>
  <c r="E3925" i="45"/>
  <c r="E3926" i="45"/>
  <c r="E3927" i="45"/>
  <c r="E3928" i="45"/>
  <c r="E3929" i="45"/>
  <c r="E3930" i="45"/>
  <c r="E3931" i="45"/>
  <c r="E3932" i="45"/>
  <c r="E3933" i="45"/>
  <c r="E3934" i="45"/>
  <c r="E3935" i="45"/>
  <c r="E3936" i="45"/>
  <c r="E3937" i="45"/>
  <c r="E3938" i="45"/>
  <c r="E3939" i="45"/>
  <c r="E3940" i="45"/>
  <c r="E3941" i="45"/>
  <c r="E3942" i="45"/>
  <c r="E3943" i="45"/>
  <c r="E3944" i="45"/>
  <c r="E3945" i="45"/>
  <c r="E3946" i="45"/>
  <c r="E3947" i="45"/>
  <c r="E3948" i="45"/>
  <c r="E3949" i="45"/>
  <c r="E3950" i="45"/>
  <c r="E3951" i="45"/>
  <c r="E3952" i="45"/>
  <c r="E3953" i="45"/>
  <c r="E3954" i="45"/>
  <c r="E3955" i="45"/>
  <c r="E3956" i="45"/>
  <c r="E3957" i="45"/>
  <c r="E3958" i="45"/>
  <c r="E3959" i="45"/>
  <c r="E3960" i="45"/>
  <c r="E3961" i="45"/>
  <c r="E3962" i="45"/>
  <c r="E3963" i="45"/>
  <c r="E3964" i="45"/>
  <c r="E3965" i="45"/>
  <c r="E3966" i="45"/>
  <c r="E3967" i="45"/>
  <c r="E3968" i="45"/>
  <c r="E3969" i="45"/>
  <c r="E3970" i="45"/>
  <c r="E3971" i="45"/>
  <c r="E3972" i="45"/>
  <c r="E3973" i="45"/>
  <c r="E3974" i="45"/>
  <c r="E3975" i="45"/>
  <c r="E3976" i="45"/>
  <c r="E3977" i="45"/>
  <c r="E3978" i="45"/>
  <c r="E3979" i="45"/>
  <c r="E3980" i="45"/>
  <c r="E3981" i="45"/>
  <c r="E3982" i="45"/>
  <c r="E3983" i="45"/>
  <c r="E3984" i="45"/>
  <c r="E3985" i="45"/>
  <c r="E3986" i="45"/>
  <c r="E3987" i="45"/>
  <c r="E3988" i="45"/>
  <c r="E3989" i="45"/>
  <c r="E3990" i="45"/>
  <c r="E3991" i="45"/>
  <c r="E3992" i="45"/>
  <c r="E3993" i="45"/>
  <c r="E3994" i="45"/>
  <c r="E3995" i="45"/>
  <c r="E3996" i="45"/>
  <c r="E3997" i="45"/>
  <c r="E3998" i="45"/>
  <c r="E3999" i="45"/>
  <c r="E4000" i="45"/>
  <c r="E4001" i="45"/>
  <c r="E4002" i="45"/>
  <c r="E4003" i="45"/>
  <c r="E4004" i="45"/>
  <c r="E4005" i="45"/>
  <c r="E4006" i="45"/>
  <c r="E4007" i="45"/>
  <c r="E4008" i="45"/>
  <c r="E4009" i="45"/>
  <c r="E4010" i="45"/>
  <c r="E4011" i="45"/>
  <c r="E4012" i="45"/>
  <c r="E4013" i="45"/>
  <c r="E4014" i="45"/>
  <c r="E4015" i="45"/>
  <c r="E4016" i="45"/>
  <c r="E4017" i="45"/>
  <c r="E4018" i="45"/>
  <c r="E4019" i="45"/>
  <c r="E4020" i="45"/>
  <c r="E4021" i="45"/>
  <c r="E4022" i="45"/>
  <c r="E4023" i="45"/>
  <c r="E4024" i="45"/>
  <c r="E4025" i="45"/>
  <c r="E4026" i="45"/>
  <c r="E4027" i="45"/>
  <c r="E4028" i="45"/>
  <c r="E4029" i="45"/>
  <c r="E4030" i="45"/>
  <c r="E4031" i="45"/>
  <c r="E4032" i="45"/>
  <c r="E4033" i="45"/>
  <c r="E4034" i="45"/>
  <c r="E4035" i="45"/>
  <c r="E4036" i="45"/>
  <c r="E4037" i="45"/>
  <c r="E4038" i="45"/>
  <c r="E4039" i="45"/>
  <c r="E4040" i="45"/>
  <c r="E4041" i="45"/>
  <c r="E4042" i="45"/>
  <c r="E4043" i="45"/>
  <c r="E4044" i="45"/>
  <c r="E4045" i="45"/>
  <c r="E4046" i="45"/>
  <c r="E4047" i="45"/>
  <c r="E4048" i="45"/>
  <c r="E4049" i="45"/>
  <c r="E4050" i="45"/>
  <c r="E4051" i="45"/>
  <c r="E4052" i="45"/>
  <c r="E4053" i="45"/>
  <c r="E4054" i="45"/>
  <c r="E4055" i="45"/>
  <c r="E4056" i="45"/>
  <c r="E4057" i="45"/>
  <c r="E4058" i="45"/>
  <c r="E4059" i="45"/>
  <c r="E4060" i="45"/>
  <c r="E4061" i="45"/>
  <c r="E4062" i="45"/>
  <c r="E4063" i="45"/>
  <c r="E4064" i="45"/>
  <c r="E4065" i="45"/>
  <c r="E4066" i="45"/>
  <c r="E4067" i="45"/>
  <c r="E4068" i="45"/>
  <c r="E4069" i="45"/>
  <c r="E4070" i="45"/>
  <c r="E4071" i="45"/>
  <c r="E4072" i="45"/>
  <c r="E4073" i="45"/>
  <c r="E4074" i="45"/>
  <c r="E4075" i="45"/>
  <c r="E4076" i="45"/>
  <c r="E4077" i="45"/>
  <c r="E4078" i="45"/>
  <c r="E4079" i="45"/>
  <c r="E4080" i="45"/>
  <c r="E4081" i="45"/>
  <c r="E4082" i="45"/>
  <c r="E4083" i="45"/>
  <c r="E4084" i="45"/>
  <c r="E4085" i="45"/>
  <c r="E4086" i="45"/>
  <c r="E4087" i="45"/>
  <c r="E4088" i="45"/>
  <c r="E4089" i="45"/>
  <c r="E4090" i="45"/>
  <c r="E4091" i="45"/>
  <c r="E4092" i="45"/>
  <c r="E4093" i="45"/>
  <c r="E4094" i="45"/>
  <c r="E4095" i="45"/>
  <c r="E4096" i="45"/>
  <c r="E4097" i="45"/>
  <c r="E4098" i="45"/>
  <c r="E4099" i="45"/>
  <c r="E4100" i="45"/>
  <c r="E4101" i="45"/>
  <c r="E4102" i="45"/>
  <c r="E4103" i="45"/>
  <c r="E4104" i="45"/>
  <c r="E4105" i="45"/>
  <c r="E4106" i="45"/>
  <c r="E4107" i="45"/>
  <c r="E4108" i="45"/>
  <c r="E4109" i="45"/>
  <c r="E4110" i="45"/>
  <c r="E4111" i="45"/>
  <c r="E4112" i="45"/>
  <c r="E4113" i="45"/>
  <c r="E4114" i="45"/>
  <c r="E4115" i="45"/>
  <c r="E4116" i="45"/>
  <c r="E4117" i="45"/>
  <c r="E4118" i="45"/>
  <c r="E4119" i="45"/>
  <c r="E4120" i="45"/>
  <c r="E4121" i="45"/>
  <c r="E4122" i="45"/>
  <c r="E4123" i="45"/>
  <c r="E4124" i="45"/>
  <c r="E4125" i="45"/>
  <c r="E4126" i="45"/>
  <c r="E4127" i="45"/>
  <c r="E4128" i="45"/>
  <c r="E4129" i="45"/>
  <c r="E4130" i="45"/>
  <c r="E4131" i="45"/>
  <c r="E4132" i="45"/>
  <c r="E4133" i="45"/>
  <c r="E4134" i="45"/>
  <c r="E4135" i="45"/>
  <c r="E4136" i="45"/>
  <c r="E4137" i="45"/>
  <c r="E4138" i="45"/>
  <c r="E4139" i="45"/>
  <c r="E4140" i="45"/>
  <c r="E4141" i="45"/>
  <c r="E4142" i="45"/>
  <c r="E4143" i="45"/>
  <c r="E4144" i="45"/>
  <c r="E4145" i="45"/>
  <c r="E4146" i="45"/>
  <c r="E4147" i="45"/>
  <c r="E4148" i="45"/>
  <c r="E4149" i="45"/>
  <c r="E4150" i="45"/>
  <c r="E4151" i="45"/>
  <c r="E4152" i="45"/>
  <c r="E4153" i="45"/>
  <c r="E4154" i="45"/>
  <c r="E4155" i="45"/>
  <c r="E4156" i="45"/>
  <c r="E4157" i="45"/>
  <c r="E4158" i="45"/>
  <c r="E4159" i="45"/>
  <c r="E4160" i="45"/>
  <c r="E4161" i="45"/>
  <c r="E4162" i="45"/>
  <c r="E4163" i="45"/>
  <c r="E4164" i="45"/>
  <c r="E4165" i="45"/>
  <c r="E4166" i="45"/>
  <c r="E4167" i="45"/>
  <c r="E4168" i="45"/>
  <c r="E4169" i="45"/>
  <c r="E4170" i="45"/>
  <c r="E4171" i="45"/>
  <c r="E4172" i="45"/>
  <c r="E4173" i="45"/>
  <c r="E4174" i="45"/>
  <c r="E4175" i="45"/>
  <c r="E4176" i="45"/>
  <c r="E4177" i="45"/>
  <c r="E4178" i="45"/>
  <c r="E4179" i="45"/>
  <c r="E4180" i="45"/>
  <c r="E4181" i="45"/>
  <c r="E4182" i="45"/>
  <c r="E4183" i="45"/>
  <c r="E4184" i="45"/>
  <c r="E4185" i="45"/>
  <c r="E4186" i="45"/>
  <c r="E4187" i="45"/>
  <c r="E4188" i="45"/>
  <c r="E4189" i="45"/>
  <c r="E4190" i="45"/>
  <c r="E4191" i="45"/>
  <c r="E4192" i="45"/>
  <c r="E4193" i="45"/>
  <c r="E4194" i="45"/>
  <c r="E4195" i="45"/>
  <c r="E4196" i="45"/>
  <c r="E4197" i="45"/>
  <c r="E4198" i="45"/>
  <c r="E4199" i="45"/>
  <c r="E4200" i="45"/>
  <c r="E4201" i="45"/>
  <c r="E4202" i="45"/>
  <c r="E4203" i="45"/>
  <c r="E4204" i="45"/>
  <c r="E4205" i="45"/>
  <c r="E4206" i="45"/>
  <c r="E4207" i="45"/>
  <c r="E4208" i="45"/>
  <c r="E4209" i="45"/>
  <c r="E4210" i="45"/>
  <c r="E4211" i="45"/>
  <c r="E4212" i="45"/>
  <c r="E4213" i="45"/>
  <c r="E4214" i="45"/>
  <c r="E4215" i="45"/>
  <c r="E4216" i="45"/>
  <c r="E4217" i="45"/>
  <c r="E4218" i="45"/>
  <c r="E4219" i="45"/>
  <c r="E4220" i="45"/>
  <c r="E4221" i="45"/>
  <c r="E4222" i="45"/>
  <c r="E4223" i="45"/>
  <c r="E4224" i="45"/>
  <c r="E4225" i="45"/>
  <c r="E4226" i="45"/>
  <c r="E4227" i="45"/>
  <c r="E4228" i="45"/>
  <c r="E4229" i="45"/>
  <c r="E4230" i="45"/>
  <c r="E4231" i="45"/>
  <c r="E4232" i="45"/>
  <c r="E4233" i="45"/>
  <c r="E4234" i="45"/>
  <c r="E4235" i="45"/>
  <c r="E4236" i="45"/>
  <c r="E4237" i="45"/>
  <c r="E4238" i="45"/>
  <c r="E4239" i="45"/>
  <c r="E4240" i="45"/>
  <c r="E4241" i="45"/>
  <c r="E4242" i="45"/>
  <c r="E4243" i="45"/>
  <c r="E4244" i="45"/>
  <c r="E4245" i="45"/>
  <c r="E4246" i="45"/>
  <c r="E4247" i="45"/>
  <c r="E4248" i="45"/>
  <c r="E4249" i="45"/>
  <c r="E4250" i="45"/>
  <c r="E4251" i="45"/>
  <c r="E4252" i="45"/>
  <c r="E4253" i="45"/>
  <c r="E4254" i="45"/>
  <c r="E4255" i="45"/>
  <c r="E4256" i="45"/>
  <c r="E4257" i="45"/>
  <c r="E4258" i="45"/>
  <c r="E4259" i="45"/>
  <c r="E4260" i="45"/>
  <c r="E4261" i="45"/>
  <c r="E4262" i="45"/>
  <c r="E4263" i="45"/>
  <c r="E4264" i="45"/>
  <c r="E4265" i="45"/>
  <c r="E4266" i="45"/>
  <c r="E4267" i="45"/>
  <c r="E4268" i="45"/>
  <c r="E4269" i="45"/>
  <c r="E4270" i="45"/>
  <c r="E4271" i="45"/>
  <c r="E4272" i="45"/>
  <c r="E4273" i="45"/>
  <c r="E4274" i="45"/>
  <c r="E4275" i="45"/>
  <c r="E4276" i="45"/>
  <c r="E4277" i="45"/>
  <c r="E4278" i="45"/>
  <c r="E4279" i="45"/>
  <c r="E4280" i="45"/>
  <c r="E4281" i="45"/>
  <c r="E4282" i="45"/>
  <c r="E4283" i="45"/>
  <c r="E4284" i="45"/>
  <c r="E4285" i="45"/>
  <c r="E4286" i="45"/>
  <c r="E4287" i="45"/>
  <c r="E4288" i="45"/>
  <c r="E4289" i="45"/>
  <c r="E4290" i="45"/>
  <c r="E4291" i="45"/>
  <c r="E4292" i="45"/>
  <c r="E4293" i="45"/>
  <c r="E4294" i="45"/>
  <c r="E4295" i="45"/>
  <c r="E4296" i="45"/>
  <c r="E4297" i="45"/>
  <c r="E4298" i="45"/>
  <c r="E4299" i="45"/>
  <c r="E4300" i="45"/>
  <c r="E4301" i="45"/>
  <c r="E4302" i="45"/>
  <c r="E4303" i="45"/>
  <c r="E4304" i="45"/>
  <c r="E4305" i="45"/>
  <c r="E4306" i="45"/>
  <c r="E4307" i="45"/>
  <c r="E4308" i="45"/>
  <c r="E4309" i="45"/>
  <c r="E4310" i="45"/>
  <c r="E4311" i="45"/>
  <c r="E4312" i="45"/>
  <c r="E4313" i="45"/>
  <c r="E4314" i="45"/>
  <c r="E4315" i="45"/>
  <c r="E4316" i="45"/>
  <c r="E4317" i="45"/>
  <c r="E4318" i="45"/>
  <c r="E4319" i="45"/>
  <c r="E4320" i="45"/>
  <c r="E4321" i="45"/>
  <c r="E4322" i="45"/>
  <c r="E4323" i="45"/>
  <c r="E4324" i="45"/>
  <c r="E4325" i="45"/>
  <c r="E4326" i="45"/>
  <c r="E4327" i="45"/>
  <c r="E4328" i="45"/>
  <c r="E4329" i="45"/>
  <c r="E4330" i="45"/>
  <c r="E4331" i="45"/>
  <c r="E4332" i="45"/>
  <c r="E4333" i="45"/>
  <c r="E4334" i="45"/>
  <c r="E4335" i="45"/>
  <c r="E4336" i="45"/>
  <c r="E4337" i="45"/>
  <c r="E4338" i="45"/>
  <c r="E4339" i="45"/>
  <c r="E4340" i="45"/>
  <c r="E4341" i="45"/>
  <c r="E4342" i="45"/>
  <c r="E4343" i="45"/>
  <c r="E4344" i="45"/>
  <c r="E4345" i="45"/>
  <c r="E4346" i="45"/>
  <c r="E4347" i="45"/>
  <c r="E4348" i="45"/>
  <c r="E4349" i="45"/>
  <c r="E4350" i="45"/>
  <c r="E4351" i="45"/>
  <c r="E4352" i="45"/>
  <c r="E4353" i="45"/>
  <c r="E4354" i="45"/>
  <c r="E4355" i="45"/>
  <c r="E4356" i="45"/>
  <c r="E4357" i="45"/>
  <c r="E4358" i="45"/>
  <c r="E4359" i="45"/>
  <c r="E4360" i="45"/>
  <c r="E4361" i="45"/>
  <c r="E4362" i="45"/>
  <c r="E4363" i="45"/>
  <c r="E4364" i="45"/>
  <c r="E4365" i="45"/>
  <c r="E4366" i="45"/>
  <c r="E4367" i="45"/>
  <c r="E4368" i="45"/>
  <c r="E4369" i="45"/>
  <c r="E4370" i="45"/>
  <c r="E4371" i="45"/>
  <c r="E4372" i="45"/>
  <c r="E4373" i="45"/>
  <c r="E4374" i="45"/>
  <c r="E4375" i="45"/>
  <c r="E4376" i="45"/>
  <c r="E4377" i="45"/>
  <c r="E4378" i="45"/>
  <c r="E4379" i="45"/>
  <c r="E4380" i="45"/>
  <c r="E4381" i="45"/>
  <c r="E4382" i="45"/>
  <c r="E4383" i="45"/>
  <c r="E4384" i="45"/>
  <c r="E4385" i="45"/>
  <c r="E4386" i="45"/>
  <c r="E4387" i="45"/>
  <c r="E4388" i="45"/>
  <c r="E4389" i="45"/>
  <c r="E4390" i="45"/>
  <c r="E4391" i="45"/>
  <c r="E4392" i="45"/>
  <c r="E4393" i="45"/>
  <c r="E4394" i="45"/>
  <c r="E4395" i="45"/>
  <c r="E4396" i="45"/>
  <c r="E4397" i="45"/>
  <c r="E4398" i="45"/>
  <c r="E4399" i="45"/>
  <c r="E4400" i="45"/>
  <c r="E4401" i="45"/>
  <c r="E4402" i="45"/>
  <c r="E4403" i="45"/>
  <c r="E4404" i="45"/>
  <c r="E4405" i="45"/>
  <c r="E4406" i="45"/>
  <c r="E4407" i="45"/>
  <c r="E4408" i="45"/>
  <c r="E4409" i="45"/>
  <c r="E4410" i="45"/>
  <c r="E4411" i="45"/>
  <c r="E4412" i="45"/>
  <c r="E4413" i="45"/>
  <c r="E4414" i="45"/>
  <c r="E4415" i="45"/>
  <c r="E4416" i="45"/>
  <c r="E4417" i="45"/>
  <c r="E4418" i="45"/>
  <c r="E4419" i="45"/>
  <c r="E4420" i="45"/>
  <c r="E4421" i="45"/>
  <c r="E4422" i="45"/>
  <c r="E4423" i="45"/>
  <c r="E4424" i="45"/>
  <c r="E4425" i="45"/>
  <c r="E4426" i="45"/>
  <c r="E4427" i="45"/>
  <c r="E4428" i="45"/>
  <c r="E4429" i="45"/>
  <c r="E4430" i="45"/>
  <c r="E4431" i="45"/>
  <c r="E4432" i="45"/>
  <c r="E4433" i="45"/>
  <c r="E4434" i="45"/>
  <c r="E4435" i="45"/>
  <c r="E4436" i="45"/>
  <c r="E4437" i="45"/>
  <c r="E4438" i="45"/>
  <c r="E4439" i="45"/>
  <c r="E4440" i="45"/>
  <c r="E4441" i="45"/>
  <c r="E4442" i="45"/>
  <c r="E4443" i="45"/>
  <c r="E4444" i="45"/>
  <c r="E4445" i="45"/>
  <c r="E4446" i="45"/>
  <c r="E4447" i="45"/>
  <c r="E4448" i="45"/>
  <c r="E4449" i="45"/>
  <c r="E4450" i="45"/>
  <c r="E4451" i="45"/>
  <c r="E4452" i="45"/>
  <c r="E4453" i="45"/>
  <c r="E4454" i="45"/>
  <c r="E4455" i="45"/>
  <c r="E4456" i="45"/>
  <c r="E4457" i="45"/>
  <c r="E4458" i="45"/>
  <c r="E4459" i="45"/>
  <c r="E4460" i="45"/>
  <c r="E4461" i="45"/>
  <c r="E4462" i="45"/>
  <c r="E4463" i="45"/>
  <c r="E4464" i="45"/>
  <c r="E4465" i="45"/>
  <c r="E4466" i="45"/>
  <c r="E4467" i="45"/>
  <c r="E4468" i="45"/>
  <c r="E4469" i="45"/>
  <c r="E4470" i="45"/>
  <c r="E4471" i="45"/>
  <c r="E4472" i="45"/>
  <c r="E4473" i="45"/>
  <c r="E4474" i="45"/>
  <c r="E4475" i="45"/>
  <c r="E4476" i="45"/>
  <c r="E4477" i="45"/>
  <c r="E4478" i="45"/>
  <c r="E4479" i="45"/>
  <c r="E4480" i="45"/>
  <c r="E4481" i="45"/>
  <c r="E4482" i="45"/>
  <c r="E4483" i="45"/>
  <c r="E4484" i="45"/>
  <c r="E4485" i="45"/>
  <c r="E4486" i="45"/>
  <c r="E4487" i="45"/>
  <c r="E4488" i="45"/>
  <c r="E4489" i="45"/>
  <c r="E4490" i="45"/>
  <c r="E4491" i="45"/>
  <c r="E4492" i="45"/>
  <c r="E4493" i="45"/>
  <c r="E4494" i="45"/>
  <c r="E4495" i="45"/>
  <c r="E4496" i="45"/>
  <c r="E4497" i="45"/>
  <c r="E4498" i="45"/>
  <c r="E4499" i="45"/>
  <c r="E4500" i="45"/>
  <c r="E4501" i="45"/>
  <c r="E4502" i="45"/>
  <c r="E4503" i="45"/>
  <c r="E4504" i="45"/>
  <c r="E4505" i="45"/>
  <c r="E4506" i="45"/>
  <c r="E4507" i="45"/>
  <c r="E4508" i="45"/>
  <c r="E4509" i="45"/>
  <c r="E4510" i="45"/>
  <c r="E4511" i="45"/>
  <c r="E4512" i="45"/>
  <c r="E4513" i="45"/>
  <c r="E4514" i="45"/>
  <c r="E4515" i="45"/>
  <c r="E4516" i="45"/>
  <c r="E4517" i="45"/>
  <c r="E4518" i="45"/>
  <c r="E4519" i="45"/>
  <c r="E4520" i="45"/>
  <c r="E4521" i="45"/>
  <c r="E4522" i="45"/>
  <c r="E4523" i="45"/>
  <c r="E4524" i="45"/>
  <c r="E4525" i="45"/>
  <c r="E4526" i="45"/>
  <c r="E4527" i="45"/>
  <c r="E4528" i="45"/>
  <c r="E4529" i="45"/>
  <c r="E4530" i="45"/>
  <c r="E4531" i="45"/>
  <c r="E4532" i="45"/>
  <c r="E4533" i="45"/>
  <c r="E4534" i="45"/>
  <c r="E4535" i="45"/>
  <c r="E4536" i="45"/>
  <c r="E4537" i="45"/>
  <c r="E4538" i="45"/>
  <c r="E4539" i="45"/>
  <c r="E4540" i="45"/>
  <c r="E4541" i="45"/>
  <c r="E4542" i="45"/>
  <c r="E4543" i="45"/>
  <c r="E4544" i="45"/>
  <c r="E4545" i="45"/>
  <c r="E4546" i="45"/>
  <c r="E4547" i="45"/>
  <c r="E4548" i="45"/>
  <c r="E4549" i="45"/>
  <c r="E4550" i="45"/>
  <c r="E4551" i="45"/>
  <c r="E4552" i="45"/>
  <c r="E4553" i="45"/>
  <c r="E4554" i="45"/>
  <c r="E4555" i="45"/>
  <c r="E4556" i="45"/>
  <c r="E4557" i="45"/>
  <c r="E4558" i="45"/>
  <c r="E4559" i="45"/>
  <c r="E4560" i="45"/>
  <c r="E4561" i="45"/>
  <c r="E4562" i="45"/>
  <c r="E4563" i="45"/>
  <c r="E4564" i="45"/>
  <c r="E4565" i="45"/>
  <c r="E4566" i="45"/>
  <c r="E4567" i="45"/>
  <c r="E4568" i="45"/>
  <c r="E4569" i="45"/>
  <c r="E4570" i="45"/>
  <c r="E4571" i="45"/>
  <c r="E4572" i="45"/>
  <c r="E4573" i="45"/>
  <c r="E4574" i="45"/>
  <c r="E4575" i="45"/>
  <c r="E4576" i="45"/>
  <c r="E4577" i="45"/>
  <c r="E4578" i="45"/>
  <c r="E4579" i="45"/>
  <c r="E4580" i="45"/>
  <c r="E4581" i="45"/>
  <c r="E4582" i="45"/>
  <c r="E4583" i="45"/>
  <c r="E4584" i="45"/>
  <c r="E4585" i="45"/>
  <c r="E4586" i="45"/>
  <c r="E4587" i="45"/>
  <c r="E4588" i="45"/>
  <c r="E4589" i="45"/>
  <c r="E4590" i="45"/>
  <c r="E4591" i="45"/>
  <c r="E4592" i="45"/>
  <c r="E4593" i="45"/>
  <c r="E4594" i="45"/>
  <c r="E4595" i="45"/>
  <c r="E4596" i="45"/>
  <c r="E4597" i="45"/>
  <c r="E4598" i="45"/>
  <c r="E4599" i="45"/>
  <c r="E4600" i="45"/>
  <c r="E4601" i="45"/>
  <c r="E4602" i="45"/>
  <c r="E4603" i="45"/>
  <c r="E4604" i="45"/>
  <c r="E4605" i="45"/>
  <c r="E4606" i="45"/>
  <c r="E4607" i="45"/>
  <c r="E4608" i="45"/>
  <c r="E4609" i="45"/>
  <c r="E4610" i="45"/>
  <c r="E4611" i="45"/>
  <c r="E4612" i="45"/>
  <c r="E4613" i="45"/>
  <c r="E4614" i="45"/>
  <c r="E4615" i="45"/>
  <c r="E4616" i="45"/>
  <c r="E4617" i="45"/>
  <c r="E4618" i="45"/>
  <c r="E4619" i="45"/>
  <c r="E4620" i="45"/>
  <c r="E4621" i="45"/>
  <c r="E4622" i="45"/>
  <c r="E4623" i="45"/>
  <c r="E4624" i="45"/>
  <c r="E4625" i="45"/>
  <c r="E4626" i="45"/>
  <c r="E4627" i="45"/>
  <c r="E4628" i="45"/>
  <c r="E4629" i="45"/>
  <c r="E4630" i="45"/>
  <c r="E4631" i="45"/>
  <c r="E4632" i="45"/>
  <c r="E4633" i="45"/>
  <c r="E4634" i="45"/>
  <c r="E4635" i="45"/>
  <c r="E4636" i="45"/>
  <c r="E4637" i="45"/>
  <c r="E4638" i="45"/>
  <c r="E4639" i="45"/>
  <c r="E4640" i="45"/>
  <c r="E4641" i="45"/>
  <c r="E4642" i="45"/>
  <c r="E4643" i="45"/>
  <c r="E4644" i="45"/>
  <c r="E4645" i="45"/>
  <c r="E4646" i="45"/>
  <c r="E4647" i="45"/>
  <c r="E4648" i="45"/>
  <c r="E4649" i="45"/>
  <c r="E4650" i="45"/>
  <c r="E4651" i="45"/>
  <c r="E4652" i="45"/>
  <c r="E4653" i="45"/>
  <c r="E4654" i="45"/>
  <c r="E4655" i="45"/>
  <c r="E4656" i="45"/>
  <c r="E4657" i="45"/>
  <c r="E4658" i="45"/>
  <c r="E4659" i="45"/>
  <c r="E4660" i="45"/>
  <c r="E4661" i="45"/>
  <c r="E4662" i="45"/>
  <c r="E4663" i="45"/>
  <c r="E4664" i="45"/>
  <c r="E4665" i="45"/>
  <c r="E4666" i="45"/>
  <c r="E4667" i="45"/>
  <c r="E4668" i="45"/>
  <c r="E4669" i="45"/>
  <c r="E4670" i="45"/>
  <c r="E4671" i="45"/>
  <c r="E4672" i="45"/>
  <c r="E4673" i="45"/>
  <c r="E4674" i="45"/>
  <c r="E4675" i="45"/>
  <c r="E4676" i="45"/>
  <c r="E4677" i="45"/>
  <c r="E4678" i="45"/>
  <c r="E4679" i="45"/>
  <c r="E4680" i="45"/>
  <c r="E4681" i="45"/>
  <c r="E4682" i="45"/>
  <c r="E4683" i="45"/>
  <c r="E4684" i="45"/>
  <c r="E4685" i="45"/>
  <c r="E4686" i="45"/>
  <c r="E4687" i="45"/>
  <c r="E4688" i="45"/>
  <c r="E4689" i="45"/>
  <c r="E4690" i="45"/>
  <c r="E4691" i="45"/>
  <c r="E4692" i="45"/>
  <c r="E4693" i="45"/>
  <c r="E4694" i="45"/>
  <c r="E4695" i="45"/>
  <c r="E4696" i="45"/>
  <c r="E4697" i="45"/>
  <c r="E4698" i="45"/>
  <c r="E4699" i="45"/>
  <c r="E4700" i="45"/>
  <c r="E4701" i="45"/>
  <c r="E4702" i="45"/>
  <c r="E4703" i="45"/>
  <c r="E4704" i="45"/>
  <c r="E4705" i="45"/>
  <c r="E4706" i="45"/>
  <c r="E4707" i="45"/>
  <c r="E4708" i="45"/>
  <c r="E4709" i="45"/>
  <c r="E4710" i="45"/>
  <c r="E4711" i="45"/>
  <c r="E4712" i="45"/>
  <c r="E4713" i="45"/>
  <c r="E4714" i="45"/>
  <c r="E4715" i="45"/>
  <c r="E4716" i="45"/>
  <c r="E4717" i="45"/>
  <c r="E4718" i="45"/>
  <c r="E4719" i="45"/>
  <c r="E4720" i="45"/>
  <c r="E4721" i="45"/>
  <c r="E4722" i="45"/>
  <c r="E4723" i="45"/>
  <c r="E4724" i="45"/>
  <c r="E4725" i="45"/>
  <c r="E4726" i="45"/>
  <c r="E4727" i="45"/>
  <c r="E4728" i="45"/>
  <c r="E4729" i="45"/>
  <c r="E4730" i="45"/>
  <c r="E4731" i="45"/>
  <c r="E4732" i="45"/>
  <c r="E4733" i="45"/>
  <c r="E4734" i="45"/>
  <c r="E4735" i="45"/>
  <c r="E4736" i="45"/>
  <c r="E4737" i="45"/>
  <c r="E4738" i="45"/>
  <c r="E4739" i="45"/>
  <c r="E4740" i="45"/>
  <c r="E4741" i="45"/>
  <c r="E4742" i="45"/>
  <c r="E4743" i="45"/>
  <c r="E4744" i="45"/>
  <c r="E4745" i="45"/>
  <c r="E4746" i="45"/>
  <c r="E4747" i="45"/>
  <c r="E4748" i="45"/>
  <c r="E4749" i="45"/>
  <c r="E4750" i="45"/>
  <c r="E4751" i="45"/>
  <c r="E4752" i="45"/>
  <c r="E4753" i="45"/>
  <c r="E4754" i="45"/>
  <c r="E4755" i="45"/>
  <c r="E4756" i="45"/>
  <c r="E4757" i="45"/>
  <c r="E4758" i="45"/>
  <c r="E4759" i="45"/>
  <c r="E4760" i="45"/>
  <c r="E4761" i="45"/>
  <c r="E4762" i="45"/>
  <c r="E4763" i="45"/>
  <c r="E4764" i="45"/>
  <c r="E4765" i="45"/>
  <c r="E4766" i="45"/>
  <c r="E4767" i="45"/>
  <c r="E4768" i="45"/>
  <c r="E4769" i="45"/>
  <c r="E4770" i="45"/>
  <c r="E4771" i="45"/>
  <c r="E4772" i="45"/>
  <c r="E4773" i="45"/>
  <c r="E4774" i="45"/>
  <c r="E4775" i="45"/>
  <c r="E4776" i="45"/>
  <c r="E4777" i="45"/>
  <c r="E4778" i="45"/>
  <c r="E4779" i="45"/>
  <c r="E4780" i="45"/>
  <c r="E4781" i="45"/>
  <c r="E4782" i="45"/>
  <c r="E4783" i="45"/>
  <c r="E4784" i="45"/>
  <c r="E4785" i="45"/>
  <c r="E4786" i="45"/>
  <c r="E4787" i="45"/>
  <c r="E4788" i="45"/>
  <c r="E4789" i="45"/>
  <c r="E4790" i="45"/>
  <c r="E4791" i="45"/>
  <c r="E4792" i="45"/>
  <c r="E4793" i="45"/>
  <c r="E4794" i="45"/>
  <c r="E4795" i="45"/>
  <c r="E4796" i="45"/>
  <c r="E4797" i="45"/>
  <c r="E4798" i="45"/>
  <c r="E4799" i="45"/>
  <c r="E4800" i="45"/>
  <c r="E4801" i="45"/>
  <c r="E4802" i="45"/>
  <c r="E4803" i="45"/>
  <c r="E4804" i="45"/>
  <c r="E4805" i="45"/>
  <c r="E4806" i="45"/>
  <c r="E4807" i="45"/>
  <c r="E4808" i="45"/>
  <c r="E4809" i="45"/>
  <c r="E4810" i="45"/>
  <c r="E4811" i="45"/>
  <c r="E4812" i="45"/>
  <c r="E4813" i="45"/>
  <c r="E4814" i="45"/>
  <c r="E4815" i="45"/>
  <c r="E4816" i="45"/>
  <c r="E4817" i="45"/>
  <c r="E4818" i="45"/>
  <c r="E4819" i="45"/>
  <c r="E4820" i="45"/>
  <c r="E4821" i="45"/>
  <c r="E4822" i="45"/>
  <c r="E4823" i="45"/>
  <c r="E4824" i="45"/>
  <c r="E4825" i="45"/>
  <c r="E4826" i="45"/>
  <c r="E4827" i="45"/>
  <c r="E4828" i="45"/>
  <c r="E4829" i="45"/>
  <c r="E4830" i="45"/>
  <c r="E4831" i="45"/>
  <c r="E4832" i="45"/>
  <c r="E4833" i="45"/>
  <c r="E4834" i="45"/>
  <c r="E4835" i="45"/>
  <c r="E4836" i="45"/>
  <c r="E4837" i="45"/>
  <c r="E4838" i="45"/>
  <c r="E4839" i="45"/>
  <c r="E4840" i="45"/>
  <c r="E4841" i="45"/>
  <c r="E4842" i="45"/>
  <c r="E4843" i="45"/>
  <c r="E4844" i="45"/>
  <c r="E4845" i="45"/>
  <c r="E4846" i="45"/>
  <c r="E4847" i="45"/>
  <c r="E4848" i="45"/>
  <c r="E4849" i="45"/>
  <c r="E4850" i="45"/>
  <c r="E4851" i="45"/>
  <c r="E4852" i="45"/>
  <c r="E4853" i="45"/>
  <c r="E4854" i="45"/>
  <c r="E4855" i="45"/>
  <c r="E4856" i="45"/>
  <c r="E4857" i="45"/>
  <c r="E4858" i="45"/>
  <c r="E4859" i="45"/>
  <c r="E4860" i="45"/>
  <c r="E4861" i="45"/>
  <c r="E4862" i="45"/>
  <c r="E4863" i="45"/>
  <c r="E4864" i="45"/>
  <c r="E4865" i="45"/>
  <c r="E4866" i="45"/>
  <c r="E4867" i="45"/>
  <c r="E4868" i="45"/>
  <c r="E4869" i="45"/>
  <c r="E4870" i="45"/>
  <c r="E4871" i="45"/>
  <c r="E4872" i="45"/>
  <c r="E4873" i="45"/>
  <c r="E4874" i="45"/>
  <c r="E4875" i="45"/>
  <c r="E4876" i="45"/>
  <c r="E4877" i="45"/>
  <c r="E4878" i="45"/>
  <c r="E4879" i="45"/>
  <c r="E4880" i="45"/>
  <c r="E4881" i="45"/>
  <c r="E4882" i="45"/>
  <c r="E4883" i="45"/>
  <c r="E4884" i="45"/>
  <c r="E4885" i="45"/>
  <c r="E4886" i="45"/>
  <c r="E4887" i="45"/>
  <c r="E4888" i="45"/>
  <c r="E4889" i="45"/>
  <c r="E4890" i="45"/>
  <c r="E4891" i="45"/>
  <c r="E4892" i="45"/>
  <c r="E4893" i="45"/>
  <c r="E4894" i="45"/>
  <c r="E4895" i="45"/>
  <c r="E4896" i="45"/>
  <c r="E4897" i="45"/>
  <c r="E4898" i="45"/>
  <c r="E4899" i="45"/>
  <c r="E4900" i="45"/>
  <c r="E4901" i="45"/>
  <c r="E4902" i="45"/>
  <c r="E4903" i="45"/>
  <c r="E4904" i="45"/>
  <c r="E4905" i="45"/>
  <c r="E4906" i="45"/>
  <c r="E4907" i="45"/>
  <c r="E4908" i="45"/>
  <c r="E4909" i="45"/>
  <c r="E4910" i="45"/>
  <c r="E4911" i="45"/>
  <c r="E4912" i="45"/>
  <c r="E4913" i="45"/>
  <c r="E4914" i="45"/>
  <c r="E4915" i="45"/>
  <c r="E4916" i="45"/>
  <c r="E4917" i="45"/>
  <c r="E4918" i="45"/>
  <c r="E4919" i="45"/>
  <c r="E4920" i="45"/>
  <c r="E4921" i="45"/>
  <c r="E4922" i="45"/>
  <c r="E4923" i="45"/>
  <c r="E4924" i="45"/>
  <c r="E4925" i="45"/>
  <c r="E4926" i="45"/>
  <c r="E4927" i="45"/>
  <c r="E4928" i="45"/>
  <c r="E4929" i="45"/>
  <c r="E4930" i="45"/>
  <c r="E4931" i="45"/>
  <c r="E4932" i="45"/>
  <c r="E4933" i="45"/>
  <c r="E4934" i="45"/>
  <c r="E4935" i="45"/>
  <c r="E4936" i="45"/>
  <c r="E4937" i="45"/>
  <c r="E4938" i="45"/>
  <c r="E4939" i="45"/>
  <c r="E4940" i="45"/>
  <c r="E4941" i="45"/>
  <c r="E4942" i="45"/>
  <c r="E4943" i="45"/>
  <c r="E4944" i="45"/>
  <c r="E4945" i="45"/>
  <c r="E4946" i="45"/>
  <c r="E4947" i="45"/>
  <c r="E4948" i="45"/>
  <c r="E4949" i="45"/>
  <c r="E4950" i="45"/>
  <c r="E4951" i="45"/>
  <c r="E4952" i="45"/>
  <c r="E4953" i="45"/>
  <c r="E4954" i="45"/>
  <c r="E4955" i="45"/>
  <c r="E4956" i="45"/>
  <c r="E4957" i="45"/>
  <c r="E4958" i="45"/>
  <c r="E4959" i="45"/>
  <c r="E4960" i="45"/>
  <c r="E4961" i="45"/>
  <c r="E4962" i="45"/>
  <c r="E4963" i="45"/>
  <c r="E4964" i="45"/>
  <c r="E4965" i="45"/>
  <c r="E4966" i="45"/>
  <c r="E4967" i="45"/>
  <c r="E4968" i="45"/>
  <c r="E4969" i="45"/>
  <c r="E4970" i="45"/>
  <c r="E4971" i="45"/>
  <c r="E4972" i="45"/>
  <c r="E4973" i="45"/>
  <c r="E4974" i="45"/>
  <c r="E4975" i="45"/>
  <c r="E4976" i="45"/>
  <c r="E4977" i="45"/>
  <c r="E4978" i="45"/>
  <c r="E4979" i="45"/>
  <c r="E4980" i="45"/>
  <c r="E4981" i="45"/>
  <c r="E4982" i="45"/>
  <c r="E4983" i="45"/>
  <c r="E4984" i="45"/>
  <c r="E4985" i="45"/>
  <c r="E4986" i="45"/>
  <c r="E4987" i="45"/>
  <c r="E4988" i="45"/>
  <c r="E4989" i="45"/>
  <c r="E4990" i="45"/>
  <c r="E4991" i="45"/>
  <c r="E4992" i="45"/>
  <c r="E4993" i="45"/>
  <c r="E4994" i="45"/>
  <c r="E4995" i="45"/>
  <c r="E4996" i="45"/>
  <c r="E4997" i="45"/>
  <c r="E4998" i="45"/>
  <c r="E4999" i="45"/>
  <c r="E5000" i="45"/>
  <c r="E5001" i="45"/>
  <c r="E5002" i="45"/>
  <c r="E5003" i="45"/>
  <c r="E5004" i="45"/>
  <c r="E5005" i="45"/>
  <c r="E5006" i="45"/>
  <c r="E5007" i="45"/>
  <c r="E5008" i="45"/>
  <c r="E5009" i="45"/>
  <c r="E5010" i="45"/>
  <c r="E5011" i="45"/>
  <c r="E5012" i="45"/>
  <c r="E5013" i="45"/>
  <c r="E5014" i="45"/>
  <c r="E5015" i="45"/>
  <c r="E5016" i="45"/>
  <c r="E5017" i="45"/>
  <c r="E5018" i="45"/>
  <c r="E5019" i="45"/>
  <c r="E5020" i="45"/>
  <c r="E5021" i="45"/>
  <c r="E5022" i="45"/>
  <c r="E5023" i="45"/>
  <c r="E5024" i="45"/>
  <c r="E5025" i="45"/>
  <c r="E5026" i="45"/>
  <c r="E5027" i="45"/>
  <c r="E5028" i="45"/>
  <c r="E5029" i="45"/>
  <c r="E5030" i="45"/>
  <c r="E5031" i="45"/>
  <c r="E5032" i="45"/>
  <c r="E5033" i="45"/>
  <c r="E5034" i="45"/>
  <c r="E5035" i="45"/>
  <c r="E5036" i="45"/>
  <c r="E5037" i="45"/>
  <c r="E5038" i="45"/>
  <c r="E5039" i="45"/>
  <c r="E5040" i="45"/>
  <c r="E5041" i="45"/>
  <c r="E5042" i="45"/>
  <c r="E5043" i="45"/>
  <c r="E5044" i="45"/>
  <c r="E5045" i="45"/>
  <c r="E5046" i="45"/>
  <c r="E5047" i="45"/>
  <c r="E5048" i="45"/>
  <c r="E5049" i="45"/>
  <c r="E5050" i="45"/>
  <c r="E5051" i="45"/>
  <c r="E5052" i="45"/>
  <c r="E5053" i="45"/>
  <c r="E5054" i="45"/>
  <c r="E5055" i="45"/>
  <c r="E5056" i="45"/>
  <c r="E5057" i="45"/>
  <c r="E5058" i="45"/>
  <c r="E5059" i="45"/>
  <c r="E5060" i="45"/>
  <c r="E5061" i="45"/>
  <c r="E5062" i="45"/>
  <c r="E5063" i="45"/>
  <c r="E5064" i="45"/>
  <c r="E5065" i="45"/>
  <c r="E5066" i="45"/>
  <c r="E5067" i="45"/>
  <c r="E5068" i="45"/>
  <c r="E5069" i="45"/>
  <c r="E5070" i="45"/>
  <c r="E5071" i="45"/>
  <c r="E5072" i="45"/>
  <c r="E5073" i="45"/>
  <c r="E5074" i="45"/>
  <c r="E5075" i="45"/>
  <c r="E5076" i="45"/>
  <c r="E5077" i="45"/>
  <c r="E5078" i="45"/>
  <c r="E5079" i="45"/>
  <c r="E5080" i="45"/>
  <c r="E5081" i="45"/>
  <c r="E5082" i="45"/>
  <c r="E5083" i="45"/>
  <c r="E5084" i="45"/>
  <c r="E5085" i="45"/>
  <c r="E5086" i="45"/>
  <c r="E5087" i="45"/>
  <c r="E5088" i="45"/>
  <c r="E5089" i="45"/>
  <c r="E5090" i="45"/>
  <c r="E5091" i="45"/>
  <c r="E5092" i="45"/>
  <c r="E5093" i="45"/>
  <c r="E5094" i="45"/>
  <c r="E5095" i="45"/>
  <c r="E5096" i="45"/>
  <c r="E5097" i="45"/>
  <c r="E5098" i="45"/>
  <c r="E5099" i="45"/>
  <c r="E5100" i="45"/>
  <c r="E5101" i="45"/>
  <c r="E5102" i="45"/>
  <c r="E5103" i="45"/>
  <c r="E5104" i="45"/>
  <c r="E5105" i="45"/>
  <c r="E5106" i="45"/>
  <c r="E5107" i="45"/>
  <c r="E5108" i="45"/>
  <c r="E5109" i="45"/>
  <c r="E5110" i="45"/>
  <c r="E5111" i="45"/>
  <c r="E5112" i="45"/>
  <c r="E5113" i="45"/>
  <c r="E5114" i="45"/>
  <c r="E5115" i="45"/>
  <c r="E5116" i="45"/>
  <c r="E5117" i="45"/>
  <c r="E5118" i="45"/>
  <c r="E5119" i="45"/>
  <c r="E5120" i="45"/>
  <c r="E5121" i="45"/>
  <c r="E5122" i="45"/>
  <c r="E5123" i="45"/>
  <c r="E5124" i="45"/>
  <c r="E5125" i="45"/>
  <c r="E5126" i="45"/>
  <c r="E5127" i="45"/>
  <c r="E5128" i="45"/>
  <c r="E5129" i="45"/>
  <c r="E5130" i="45"/>
  <c r="E5131" i="45"/>
  <c r="E5132" i="45"/>
  <c r="E5133" i="45"/>
  <c r="E5134" i="45"/>
  <c r="E5135" i="45"/>
  <c r="E5136" i="45"/>
  <c r="E5137" i="45"/>
  <c r="E5138" i="45"/>
  <c r="E5139" i="45"/>
  <c r="E5140" i="45"/>
  <c r="E5141" i="45"/>
  <c r="E5142" i="45"/>
  <c r="E5143" i="45"/>
  <c r="E5144" i="45"/>
  <c r="E5145" i="45"/>
  <c r="E5146" i="45"/>
  <c r="E5147" i="45"/>
  <c r="E5148" i="45"/>
  <c r="E5149" i="45"/>
  <c r="E5150" i="45"/>
  <c r="E5151" i="45"/>
  <c r="E5152" i="45"/>
  <c r="E5153" i="45"/>
  <c r="E5154" i="45"/>
  <c r="E5155" i="45"/>
  <c r="E5156" i="45"/>
  <c r="E5157" i="45"/>
  <c r="E5158" i="45"/>
  <c r="E5159" i="45"/>
  <c r="E5160" i="45"/>
  <c r="E5161" i="45"/>
  <c r="E5162" i="45"/>
  <c r="E5163" i="45"/>
  <c r="E5164" i="45"/>
  <c r="E5165" i="45"/>
  <c r="E5166" i="45"/>
  <c r="E5167" i="45"/>
  <c r="E5168" i="45"/>
  <c r="E5169" i="45"/>
  <c r="E5170" i="45"/>
  <c r="E5171" i="45"/>
  <c r="E5172" i="45"/>
  <c r="E5173" i="45"/>
  <c r="E5174" i="45"/>
  <c r="E5175" i="45"/>
  <c r="E5176" i="45"/>
  <c r="E5177" i="45"/>
  <c r="E5178" i="45"/>
  <c r="E5179" i="45"/>
  <c r="E5180" i="45"/>
  <c r="E5181" i="45"/>
  <c r="E5182" i="45"/>
  <c r="E5183" i="45"/>
  <c r="E5184" i="45"/>
  <c r="E5185" i="45"/>
  <c r="E5186" i="45"/>
  <c r="E5187" i="45"/>
  <c r="E5188" i="45"/>
  <c r="E5189" i="45"/>
  <c r="E5190" i="45"/>
  <c r="E5191" i="45"/>
  <c r="E5192" i="45"/>
  <c r="E5193" i="45"/>
  <c r="E5194" i="45"/>
  <c r="E5195" i="45"/>
  <c r="E5196" i="45"/>
  <c r="E5197" i="45"/>
  <c r="E5198" i="45"/>
  <c r="E5199" i="45"/>
  <c r="E5200" i="45"/>
  <c r="E5201" i="45"/>
  <c r="E5202" i="45"/>
  <c r="E5203" i="45"/>
  <c r="E5204" i="45"/>
  <c r="E5205" i="45"/>
  <c r="E5206" i="45"/>
  <c r="E5207" i="45"/>
  <c r="E5208" i="45"/>
  <c r="E5209" i="45"/>
  <c r="E5210" i="45"/>
  <c r="E5211" i="45"/>
  <c r="E5212" i="45"/>
  <c r="E5213" i="45"/>
  <c r="E5214" i="45"/>
  <c r="E5215" i="45"/>
  <c r="E5216" i="45"/>
  <c r="E5217" i="45"/>
  <c r="E5218" i="45"/>
  <c r="E5219" i="45"/>
  <c r="E5220" i="45"/>
  <c r="E5221" i="45"/>
  <c r="E5222" i="45"/>
  <c r="E5223" i="45"/>
  <c r="E5224" i="45"/>
  <c r="E5225" i="45"/>
  <c r="E5226" i="45"/>
  <c r="E5227" i="45"/>
  <c r="E5228" i="45"/>
  <c r="E5229" i="45"/>
  <c r="E5230" i="45"/>
  <c r="E5231" i="45"/>
  <c r="E5232" i="45"/>
  <c r="E5233" i="45"/>
  <c r="E5234" i="45"/>
  <c r="E5235" i="45"/>
  <c r="E5236" i="45"/>
  <c r="E5237" i="45"/>
  <c r="E5238" i="45"/>
  <c r="E5239" i="45"/>
  <c r="E5240" i="45"/>
  <c r="E5241" i="45"/>
  <c r="E5242" i="45"/>
  <c r="E5243" i="45"/>
  <c r="E5244" i="45"/>
  <c r="E5245" i="45"/>
  <c r="E5246" i="45"/>
  <c r="E5247" i="45"/>
  <c r="E5248" i="45"/>
  <c r="E5249" i="45"/>
  <c r="E5250" i="45"/>
  <c r="E5251" i="45"/>
  <c r="E5252" i="45"/>
  <c r="E5253" i="45"/>
  <c r="E5254" i="45"/>
  <c r="E5255" i="45"/>
  <c r="E5256" i="45"/>
  <c r="E5257" i="45"/>
  <c r="E5258" i="45"/>
  <c r="E5259" i="45"/>
  <c r="E5260" i="45"/>
  <c r="E5261" i="45"/>
  <c r="E5262" i="45"/>
  <c r="E5263" i="45"/>
  <c r="E5264" i="45"/>
  <c r="E5265" i="45"/>
  <c r="E5266" i="45"/>
  <c r="E5267" i="45"/>
  <c r="E5268" i="45"/>
  <c r="E5269" i="45"/>
  <c r="E5270" i="45"/>
  <c r="E5271" i="45"/>
  <c r="E5272" i="45"/>
  <c r="E5273" i="45"/>
  <c r="E5274" i="45"/>
  <c r="E5275" i="45"/>
  <c r="E5276" i="45"/>
  <c r="E5277" i="45"/>
  <c r="E5278" i="45"/>
  <c r="E5279" i="45"/>
  <c r="E5280" i="45"/>
  <c r="E5281" i="45"/>
  <c r="E5282" i="45"/>
  <c r="E5283" i="45"/>
  <c r="E5284" i="45"/>
  <c r="E5285" i="45"/>
  <c r="E5286" i="45"/>
  <c r="E5287" i="45"/>
  <c r="E5288" i="45"/>
  <c r="E5289" i="45"/>
  <c r="E5290" i="45"/>
  <c r="E5291" i="45"/>
  <c r="E5292" i="45"/>
  <c r="E5293" i="45"/>
  <c r="E5294" i="45"/>
  <c r="E5295" i="45"/>
  <c r="E5296" i="45"/>
  <c r="E5297" i="45"/>
  <c r="E5298" i="45"/>
  <c r="E5299" i="45"/>
  <c r="E5300" i="45"/>
  <c r="E5301" i="45"/>
  <c r="E5302" i="45"/>
  <c r="E5303" i="45"/>
  <c r="E5304" i="45"/>
  <c r="E5305" i="45"/>
  <c r="E5306" i="45"/>
  <c r="E5307" i="45"/>
  <c r="E5308" i="45"/>
  <c r="E5309" i="45"/>
  <c r="E5310" i="45"/>
  <c r="E5311" i="45"/>
  <c r="E5312" i="45"/>
  <c r="E5313" i="45"/>
  <c r="E5314" i="45"/>
  <c r="E5315" i="45"/>
  <c r="E5316" i="45"/>
  <c r="E5317" i="45"/>
  <c r="E5318" i="45"/>
  <c r="E5319" i="45"/>
  <c r="E5320" i="45"/>
  <c r="E5321" i="45"/>
  <c r="E5322" i="45"/>
  <c r="E5323" i="45"/>
  <c r="E5324" i="45"/>
  <c r="E5325" i="45"/>
  <c r="E5326" i="45"/>
  <c r="E5327" i="45"/>
  <c r="E5328" i="45"/>
  <c r="E5329" i="45"/>
  <c r="E5330" i="45"/>
  <c r="E5331" i="45"/>
  <c r="E5332" i="45"/>
  <c r="E5333" i="45"/>
  <c r="E5334" i="45"/>
  <c r="E5335" i="45"/>
  <c r="E5336" i="45"/>
  <c r="E5337" i="45"/>
  <c r="E5338" i="45"/>
  <c r="E5339" i="45"/>
  <c r="E5340" i="45"/>
  <c r="E5341" i="45"/>
  <c r="E5342" i="45"/>
  <c r="E5343" i="45"/>
  <c r="E5344" i="45"/>
  <c r="E5345" i="45"/>
  <c r="E5346" i="45"/>
  <c r="E5347" i="45"/>
  <c r="E5348" i="45"/>
  <c r="E5349" i="45"/>
  <c r="E5350" i="45"/>
  <c r="E5351" i="45"/>
  <c r="E5352" i="45"/>
  <c r="E5353" i="45"/>
  <c r="E5354" i="45"/>
  <c r="E5355" i="45"/>
  <c r="E5356" i="45"/>
  <c r="E5357" i="45"/>
  <c r="E5358" i="45"/>
  <c r="E5359" i="45"/>
  <c r="E5360" i="45"/>
  <c r="E5361" i="45"/>
  <c r="E5362" i="45"/>
  <c r="E5363" i="45"/>
  <c r="E5364" i="45"/>
  <c r="E5365" i="45"/>
  <c r="E5366" i="45"/>
  <c r="E5367" i="45"/>
  <c r="E5368" i="45"/>
  <c r="E5369" i="45"/>
  <c r="E5370" i="45"/>
  <c r="E5371" i="45"/>
  <c r="E5372" i="45"/>
  <c r="E5373" i="45"/>
  <c r="E5374" i="45"/>
  <c r="E5375" i="45"/>
  <c r="E5376" i="45"/>
  <c r="E5377" i="45"/>
  <c r="E5378" i="45"/>
  <c r="E5379" i="45"/>
  <c r="E5380" i="45"/>
  <c r="E5381" i="45"/>
  <c r="E5382" i="45"/>
  <c r="E5383" i="45"/>
  <c r="E5384" i="45"/>
  <c r="E5385" i="45"/>
  <c r="E5386" i="45"/>
  <c r="E5387" i="45"/>
  <c r="E5388" i="45"/>
  <c r="E5389" i="45"/>
  <c r="E5390" i="45"/>
  <c r="E5391" i="45"/>
  <c r="E5392" i="45"/>
  <c r="E5393" i="45"/>
  <c r="E5394" i="45"/>
  <c r="E5395" i="45"/>
  <c r="E5396" i="45"/>
  <c r="E5397" i="45"/>
  <c r="E5398" i="45"/>
  <c r="E5399" i="45"/>
  <c r="E5400" i="45"/>
  <c r="E5401" i="45"/>
  <c r="E5402" i="45"/>
  <c r="E5403" i="45"/>
  <c r="E5404" i="45"/>
  <c r="E5405" i="45"/>
  <c r="E5406" i="45"/>
  <c r="E5407" i="45"/>
  <c r="E5408" i="45"/>
  <c r="E5409" i="45"/>
  <c r="E5410" i="45"/>
  <c r="E5411" i="45"/>
  <c r="E5412" i="45"/>
  <c r="E5413" i="45"/>
  <c r="E5414" i="45"/>
  <c r="E5415" i="45"/>
  <c r="E5416" i="45"/>
  <c r="E5417" i="45"/>
  <c r="E5418" i="45"/>
  <c r="E5419" i="45"/>
  <c r="E5420" i="45"/>
  <c r="E5421" i="45"/>
  <c r="E5422" i="45"/>
  <c r="E5423" i="45"/>
  <c r="E5424" i="45"/>
  <c r="E5425" i="45"/>
  <c r="E5426" i="45"/>
  <c r="E5427" i="45"/>
  <c r="E5428" i="45"/>
  <c r="E5429" i="45"/>
  <c r="E5430" i="45"/>
  <c r="E5431" i="45"/>
  <c r="E5432" i="45"/>
  <c r="E5433" i="45"/>
  <c r="E5434" i="45"/>
  <c r="E5435" i="45"/>
  <c r="E5436" i="45"/>
  <c r="E5437" i="45"/>
  <c r="E5438" i="45"/>
  <c r="E5439" i="45"/>
  <c r="E5440" i="45"/>
  <c r="E5441" i="45"/>
  <c r="E5442" i="45"/>
  <c r="E5443" i="45"/>
  <c r="E5444" i="45"/>
  <c r="E5445" i="45"/>
  <c r="E5446" i="45"/>
  <c r="E5447" i="45"/>
  <c r="E5448" i="45"/>
  <c r="E5449" i="45"/>
  <c r="E5450" i="45"/>
  <c r="E5451" i="45"/>
  <c r="E5452" i="45"/>
  <c r="E5453" i="45"/>
  <c r="E5454" i="45"/>
  <c r="E5455" i="45"/>
  <c r="E5456" i="45"/>
  <c r="E5457" i="45"/>
  <c r="E5458" i="45"/>
  <c r="E5459" i="45"/>
  <c r="E5460" i="45"/>
  <c r="E5461" i="45"/>
  <c r="E5462" i="45"/>
  <c r="E5463" i="45"/>
  <c r="E5464" i="45"/>
  <c r="E5465" i="45"/>
  <c r="E5466" i="45"/>
  <c r="E5467" i="45"/>
  <c r="E5468" i="45"/>
  <c r="E5469" i="45"/>
  <c r="E5470" i="45"/>
  <c r="E5471" i="45"/>
  <c r="E5472" i="45"/>
  <c r="E5473" i="45"/>
  <c r="E5474" i="45"/>
  <c r="E5475" i="45"/>
  <c r="E5476" i="45"/>
  <c r="E5477" i="45"/>
  <c r="E5478" i="45"/>
  <c r="E5479" i="45"/>
  <c r="E5480" i="45"/>
  <c r="E5481" i="45"/>
  <c r="E5482" i="45"/>
  <c r="E5483" i="45"/>
  <c r="E5484" i="45"/>
  <c r="E5485" i="45"/>
  <c r="E5486" i="45"/>
  <c r="E5487" i="45"/>
  <c r="E5488" i="45"/>
  <c r="E5489" i="45"/>
  <c r="E5490" i="45"/>
  <c r="E5491" i="45"/>
  <c r="E5492" i="45"/>
  <c r="E5493" i="45"/>
  <c r="E5494" i="45"/>
  <c r="E5495" i="45"/>
  <c r="E5496" i="45"/>
  <c r="E5497" i="45"/>
  <c r="E5498" i="45"/>
  <c r="E5499" i="45"/>
  <c r="E5500" i="45"/>
  <c r="E5501" i="45"/>
  <c r="E5502" i="45"/>
  <c r="E5503" i="45"/>
  <c r="E5504" i="45"/>
  <c r="E5505" i="45"/>
  <c r="E5506" i="45"/>
  <c r="E5507" i="45"/>
  <c r="E5508" i="45"/>
  <c r="E5509" i="45"/>
  <c r="E5510" i="45"/>
  <c r="E5511" i="45"/>
  <c r="E5512" i="45"/>
  <c r="E5513" i="45"/>
  <c r="E5514" i="45"/>
  <c r="E5515" i="45"/>
  <c r="E5516" i="45"/>
  <c r="E5517" i="45"/>
  <c r="E5518" i="45"/>
  <c r="E5519" i="45"/>
  <c r="E5520" i="45"/>
  <c r="E5521" i="45"/>
  <c r="E5522" i="45"/>
  <c r="E5523" i="45"/>
  <c r="E5524" i="45"/>
  <c r="E5525" i="45"/>
  <c r="E5526" i="45"/>
  <c r="E5527" i="45"/>
  <c r="E5528" i="45"/>
  <c r="E5529" i="45"/>
  <c r="E5530" i="45"/>
  <c r="E5531" i="45"/>
  <c r="E5532" i="45"/>
  <c r="E5533" i="45"/>
  <c r="E5534" i="45"/>
  <c r="E5535" i="45"/>
  <c r="E5536" i="45"/>
  <c r="E5537" i="45"/>
  <c r="E5538" i="45"/>
  <c r="E5539" i="45"/>
  <c r="E5540" i="45"/>
  <c r="E5541" i="45"/>
  <c r="E5542" i="45"/>
  <c r="E5543" i="45"/>
  <c r="E5544" i="45"/>
  <c r="E5545" i="45"/>
  <c r="E5546" i="45"/>
  <c r="E5547" i="45"/>
  <c r="E5548" i="45"/>
  <c r="E5549" i="45"/>
  <c r="E5550" i="45"/>
  <c r="E5551" i="45"/>
  <c r="E5552" i="45"/>
  <c r="E5553" i="45"/>
  <c r="E5554" i="45"/>
  <c r="E5555" i="45"/>
  <c r="E5556" i="45"/>
  <c r="E5557" i="45"/>
  <c r="E5558" i="45"/>
  <c r="E5559" i="45"/>
  <c r="E5560" i="45"/>
  <c r="E5561" i="45"/>
  <c r="E5562" i="45"/>
  <c r="E5563" i="45"/>
  <c r="E5564" i="45"/>
  <c r="E5565" i="45"/>
  <c r="E5566" i="45"/>
  <c r="E5567" i="45"/>
  <c r="E5568" i="45"/>
  <c r="E5569" i="45"/>
  <c r="E5570" i="45"/>
  <c r="E5571" i="45"/>
  <c r="E5572" i="45"/>
  <c r="E5573" i="45"/>
  <c r="E5574" i="45"/>
  <c r="E5575" i="45"/>
  <c r="E5576" i="45"/>
  <c r="E5577" i="45"/>
  <c r="E5578" i="45"/>
  <c r="E5579" i="45"/>
  <c r="E5580" i="45"/>
  <c r="E5581" i="45"/>
  <c r="E5582" i="45"/>
  <c r="E5583" i="45"/>
  <c r="E5584" i="45"/>
  <c r="E5585" i="45"/>
  <c r="E5586" i="45"/>
  <c r="E5587" i="45"/>
  <c r="E5588" i="45"/>
  <c r="E5589" i="45"/>
  <c r="E5590" i="45"/>
  <c r="E5591" i="45"/>
  <c r="E5592" i="45"/>
  <c r="E5593" i="45"/>
  <c r="E5594" i="45"/>
  <c r="E5595" i="45"/>
  <c r="E5596" i="45"/>
  <c r="E5597" i="45"/>
  <c r="E5598" i="45"/>
  <c r="E5599" i="45"/>
  <c r="E5600" i="45"/>
  <c r="E5601" i="45"/>
  <c r="E5602" i="45"/>
  <c r="E5603" i="45"/>
  <c r="E5604" i="45"/>
  <c r="E5605" i="45"/>
  <c r="E5606" i="45"/>
  <c r="E5607" i="45"/>
  <c r="E5608" i="45"/>
  <c r="E5609" i="45"/>
  <c r="E5610" i="45"/>
  <c r="E5611" i="45"/>
  <c r="E5612" i="45"/>
  <c r="E5613" i="45"/>
  <c r="E5614" i="45"/>
  <c r="E5615" i="45"/>
  <c r="E5616" i="45"/>
  <c r="E5617" i="45"/>
  <c r="E5618" i="45"/>
  <c r="E5619" i="45"/>
  <c r="E5620" i="45"/>
  <c r="E5621" i="45"/>
  <c r="E5622" i="45"/>
  <c r="E5623" i="45"/>
  <c r="E5624" i="45"/>
  <c r="E5625" i="45"/>
  <c r="E5626" i="45"/>
  <c r="E5627" i="45"/>
  <c r="E5628" i="45"/>
  <c r="E5629" i="45"/>
  <c r="E5630" i="45"/>
  <c r="E5631" i="45"/>
  <c r="E5632" i="45"/>
  <c r="E5633" i="45"/>
  <c r="E5634" i="45"/>
  <c r="E5635" i="45"/>
  <c r="E5636" i="45"/>
  <c r="E5637" i="45"/>
  <c r="E5638" i="45"/>
  <c r="E5639" i="45"/>
  <c r="E5640" i="45"/>
  <c r="E5641" i="45"/>
  <c r="E5642" i="45"/>
  <c r="E5643" i="45"/>
  <c r="E5644" i="45"/>
  <c r="E5645" i="45"/>
  <c r="E5646" i="45"/>
  <c r="E5647" i="45"/>
  <c r="E5648" i="45"/>
  <c r="E5649" i="45"/>
  <c r="E5650" i="45"/>
  <c r="E5651" i="45"/>
  <c r="E5652" i="45"/>
  <c r="E5653" i="45"/>
  <c r="E5654" i="45"/>
  <c r="E5655" i="45"/>
  <c r="E5656" i="45"/>
  <c r="E5657" i="45"/>
  <c r="E5658" i="45"/>
  <c r="E5659" i="45"/>
  <c r="E5660" i="45"/>
  <c r="E5661" i="45"/>
  <c r="E5662" i="45"/>
  <c r="E5663" i="45"/>
  <c r="E5664" i="45"/>
  <c r="E5665" i="45"/>
  <c r="E5666" i="45"/>
  <c r="E5667" i="45"/>
  <c r="E5668" i="45"/>
  <c r="E5669" i="45"/>
  <c r="E5670" i="45"/>
  <c r="E5671" i="45"/>
  <c r="E5672" i="45"/>
  <c r="E5673" i="45"/>
  <c r="E5674" i="45"/>
  <c r="E5675" i="45"/>
  <c r="E5676" i="45"/>
  <c r="E5677" i="45"/>
  <c r="E5678" i="45"/>
  <c r="E5679" i="45"/>
  <c r="E5680" i="45"/>
  <c r="E5681" i="45"/>
  <c r="E5682" i="45"/>
  <c r="E5683" i="45"/>
  <c r="E5684" i="45"/>
  <c r="E5685" i="45"/>
  <c r="E5686" i="45"/>
  <c r="E5687" i="45"/>
  <c r="E5688" i="45"/>
  <c r="E5689" i="45"/>
  <c r="E5690" i="45"/>
  <c r="E5691" i="45"/>
  <c r="E5692" i="45"/>
  <c r="E5693" i="45"/>
  <c r="E5694" i="45"/>
  <c r="E5695" i="45"/>
  <c r="E5696" i="45"/>
  <c r="E5697" i="45"/>
  <c r="E5698" i="45"/>
  <c r="E5699" i="45"/>
  <c r="E5700" i="45"/>
  <c r="E5701" i="45"/>
  <c r="E5702" i="45"/>
  <c r="E5703" i="45"/>
  <c r="E5704" i="45"/>
  <c r="E5705" i="45"/>
  <c r="E5706" i="45"/>
  <c r="E5707" i="45"/>
  <c r="E5708" i="45"/>
  <c r="E5709" i="45"/>
  <c r="E5710" i="45"/>
  <c r="E5711" i="45"/>
  <c r="E5712" i="45"/>
  <c r="E5713" i="45"/>
  <c r="E5714" i="45"/>
  <c r="E5715" i="45"/>
  <c r="E5716" i="45"/>
  <c r="E5717" i="45"/>
  <c r="E5718" i="45"/>
  <c r="E5719" i="45"/>
  <c r="E5720" i="45"/>
  <c r="E5721" i="45"/>
  <c r="E5722" i="45"/>
  <c r="E5723" i="45"/>
  <c r="E5724" i="45"/>
  <c r="E5725" i="45"/>
  <c r="E5726" i="45"/>
  <c r="E5727" i="45"/>
  <c r="E5728" i="45"/>
  <c r="E5729" i="45"/>
  <c r="E5730" i="45"/>
  <c r="E5731" i="45"/>
  <c r="E5732" i="45"/>
  <c r="E5733" i="45"/>
  <c r="E5734" i="45"/>
  <c r="E5735" i="45"/>
  <c r="E5736" i="45"/>
  <c r="E5737" i="45"/>
  <c r="E5738" i="45"/>
  <c r="E5739" i="45"/>
  <c r="E5740" i="45"/>
  <c r="E5741" i="45"/>
  <c r="E5742" i="45"/>
  <c r="E5743" i="45"/>
  <c r="E5744" i="45"/>
  <c r="E5745" i="45"/>
  <c r="E5746" i="45"/>
  <c r="E5747" i="45"/>
  <c r="E5748" i="45"/>
  <c r="E5749" i="45"/>
  <c r="E5750" i="45"/>
  <c r="E5751" i="45"/>
  <c r="E5752" i="45"/>
  <c r="E5753" i="45"/>
  <c r="E5754" i="45"/>
  <c r="E5755" i="45"/>
  <c r="E5756" i="45"/>
  <c r="E5757" i="45"/>
  <c r="E5758" i="45"/>
  <c r="E5759" i="45"/>
  <c r="E5760" i="45"/>
  <c r="E5761" i="45"/>
  <c r="E5762" i="45"/>
  <c r="E5763" i="45"/>
  <c r="E5764" i="45"/>
  <c r="E5765" i="45"/>
  <c r="E5766" i="45"/>
  <c r="E5767" i="45"/>
  <c r="E5768" i="45"/>
  <c r="E5769" i="45"/>
  <c r="E5770" i="45"/>
  <c r="E5771" i="45"/>
  <c r="E5772" i="45"/>
  <c r="E5773" i="45"/>
  <c r="E5774" i="45"/>
  <c r="E5775" i="45"/>
  <c r="E5776" i="45"/>
  <c r="E5777" i="45"/>
  <c r="E5778" i="45"/>
  <c r="E5779" i="45"/>
  <c r="E5780" i="45"/>
  <c r="E5781" i="45"/>
  <c r="E5782" i="45"/>
  <c r="E5783" i="45"/>
  <c r="E5784" i="45"/>
  <c r="E5785" i="45"/>
  <c r="E5786" i="45"/>
  <c r="E5787" i="45"/>
  <c r="E5788" i="45"/>
  <c r="E5789" i="45"/>
  <c r="E5790" i="45"/>
  <c r="E5791" i="45"/>
  <c r="E5792" i="45"/>
  <c r="E5793" i="45"/>
  <c r="E5794" i="45"/>
  <c r="E5795" i="45"/>
  <c r="E5796" i="45"/>
  <c r="E5797" i="45"/>
  <c r="E5798" i="45"/>
  <c r="E5799" i="45"/>
  <c r="E5800" i="45"/>
  <c r="E5801" i="45"/>
  <c r="E5802" i="45"/>
  <c r="E5803" i="45"/>
  <c r="E5804" i="45"/>
  <c r="E5805" i="45"/>
  <c r="E5806" i="45"/>
  <c r="E5807" i="45"/>
  <c r="E5808" i="45"/>
  <c r="E5809" i="45"/>
  <c r="E5810" i="45"/>
  <c r="E5811" i="45"/>
  <c r="E5812" i="45"/>
  <c r="E5813" i="45"/>
  <c r="E5814" i="45"/>
  <c r="E5815" i="45"/>
  <c r="E5816" i="45"/>
  <c r="E5817" i="45"/>
  <c r="E5818" i="45"/>
  <c r="E5819" i="45"/>
  <c r="E5820" i="45"/>
  <c r="E5821" i="45"/>
  <c r="E5822" i="45"/>
  <c r="E5823" i="45"/>
  <c r="E5824" i="45"/>
  <c r="E5825" i="45"/>
  <c r="E5826" i="45"/>
  <c r="E5827" i="45"/>
  <c r="E5828" i="45"/>
  <c r="E5829" i="45"/>
  <c r="E5830" i="45"/>
  <c r="E5831" i="45"/>
  <c r="E5832" i="45"/>
  <c r="E5833" i="45"/>
  <c r="E5834" i="45"/>
  <c r="E5835" i="45"/>
  <c r="E5836" i="45"/>
  <c r="E5837" i="45"/>
  <c r="E5838" i="45"/>
  <c r="E5839" i="45"/>
  <c r="E5840" i="45"/>
  <c r="E5841" i="45"/>
  <c r="E5842" i="45"/>
  <c r="E5843" i="45"/>
  <c r="E5844" i="45"/>
  <c r="E5845" i="45"/>
  <c r="E5846" i="45"/>
  <c r="E5847" i="45"/>
  <c r="E5848" i="45"/>
  <c r="E5849" i="45"/>
  <c r="E5850" i="45"/>
  <c r="E5851" i="45"/>
  <c r="E5852" i="45"/>
  <c r="E5853" i="45"/>
  <c r="E5854" i="45"/>
  <c r="E5855" i="45"/>
  <c r="E5856" i="45"/>
  <c r="E5857" i="45"/>
  <c r="E5858" i="45"/>
  <c r="E5859" i="45"/>
  <c r="E5860" i="45"/>
  <c r="E5861" i="45"/>
  <c r="E5862" i="45"/>
  <c r="E5863" i="45"/>
  <c r="E5864" i="45"/>
  <c r="E5865" i="45"/>
  <c r="E5866" i="45"/>
  <c r="E5867" i="45"/>
  <c r="E5868" i="45"/>
  <c r="E5869" i="45"/>
  <c r="E5870" i="45"/>
  <c r="E5871" i="45"/>
  <c r="E5872" i="45"/>
  <c r="E5873" i="45"/>
  <c r="E5874" i="45"/>
  <c r="E5875" i="45"/>
  <c r="E5876" i="45"/>
  <c r="E5877" i="45"/>
  <c r="E5878" i="45"/>
  <c r="E5879" i="45"/>
  <c r="E5880" i="45"/>
  <c r="E5881" i="45"/>
  <c r="E5882" i="45"/>
  <c r="E5883" i="45"/>
  <c r="E5884" i="45"/>
  <c r="E5885" i="45"/>
  <c r="E5886" i="45"/>
  <c r="E5887" i="45"/>
  <c r="E5888" i="45"/>
  <c r="E5889" i="45"/>
  <c r="E5890" i="45"/>
  <c r="E5891" i="45"/>
  <c r="E5892" i="45"/>
  <c r="E5893" i="45"/>
  <c r="E5894" i="45"/>
  <c r="E5895" i="45"/>
  <c r="E5896" i="45"/>
  <c r="E5897" i="45"/>
  <c r="E5898" i="45"/>
  <c r="E5899" i="45"/>
  <c r="E5900" i="45"/>
  <c r="E5901" i="45"/>
  <c r="E5902" i="45"/>
  <c r="E5903" i="45"/>
  <c r="E5904" i="45"/>
  <c r="E5905" i="45"/>
  <c r="E5906" i="45"/>
  <c r="E5907" i="45"/>
  <c r="E5908" i="45"/>
  <c r="E5909" i="45"/>
  <c r="E5910" i="45"/>
  <c r="E5911" i="45"/>
  <c r="E5912" i="45"/>
  <c r="E5913" i="45"/>
  <c r="E5914" i="45"/>
  <c r="E5915" i="45"/>
  <c r="E5916" i="45"/>
  <c r="E5917" i="45"/>
  <c r="E5918" i="45"/>
  <c r="E5919" i="45"/>
  <c r="E5920" i="45"/>
  <c r="E5921" i="45"/>
  <c r="E5922" i="45"/>
  <c r="E5923" i="45"/>
  <c r="E5924" i="45"/>
  <c r="E5925" i="45"/>
  <c r="E5926" i="45"/>
  <c r="E5927" i="45"/>
  <c r="E5928" i="45"/>
  <c r="E5929" i="45"/>
  <c r="E5930" i="45"/>
  <c r="E5931" i="45"/>
  <c r="E5932" i="45"/>
  <c r="E5933" i="45"/>
  <c r="E5934" i="45"/>
  <c r="E5935" i="45"/>
  <c r="E5936" i="45"/>
  <c r="E5937" i="45"/>
  <c r="E5938" i="45"/>
  <c r="E5939" i="45"/>
  <c r="E5940" i="45"/>
  <c r="E5941" i="45"/>
  <c r="E5942" i="45"/>
  <c r="E5943" i="45"/>
  <c r="E5944" i="45"/>
  <c r="E5945" i="45"/>
  <c r="E5946" i="45"/>
  <c r="E5947" i="45"/>
  <c r="E5948" i="45"/>
  <c r="E5949" i="45"/>
  <c r="E5950" i="45"/>
  <c r="E5951" i="45"/>
  <c r="E5952" i="45"/>
  <c r="E5953" i="45"/>
  <c r="E5954" i="45"/>
  <c r="E5955" i="45"/>
  <c r="E5956" i="45"/>
  <c r="E5957" i="45"/>
  <c r="E5958" i="45"/>
  <c r="E5959" i="45"/>
  <c r="E5960" i="45"/>
  <c r="E5961" i="45"/>
  <c r="E5962" i="45"/>
  <c r="E5963" i="45"/>
  <c r="E5964" i="45"/>
  <c r="E5965" i="45"/>
  <c r="E5966" i="45"/>
  <c r="E5967" i="45"/>
  <c r="E5968" i="45"/>
  <c r="E5969" i="45"/>
  <c r="E5970" i="45"/>
  <c r="E5971" i="45"/>
  <c r="E5972" i="45"/>
  <c r="E5973" i="45"/>
  <c r="E5974" i="45"/>
  <c r="E5975" i="45"/>
  <c r="E5976" i="45"/>
  <c r="E5977" i="45"/>
  <c r="E5978" i="45"/>
  <c r="E5979" i="45"/>
  <c r="E5980" i="45"/>
  <c r="E5981" i="45"/>
  <c r="E5982" i="45"/>
  <c r="E5983" i="45"/>
  <c r="E5984" i="45"/>
  <c r="E5985" i="45"/>
  <c r="E5986" i="45"/>
  <c r="E5987" i="45"/>
  <c r="E5988" i="45"/>
  <c r="E5989" i="45"/>
  <c r="E5990" i="45"/>
  <c r="E5991" i="45"/>
  <c r="E5992" i="45"/>
  <c r="E5993" i="45"/>
  <c r="E5994" i="45"/>
  <c r="E5995" i="45"/>
  <c r="E5996" i="45"/>
  <c r="E5997" i="45"/>
  <c r="E5998" i="45"/>
  <c r="E5999" i="45"/>
  <c r="E6000" i="45"/>
  <c r="E6001" i="45"/>
  <c r="E6002" i="45"/>
  <c r="E6003" i="45"/>
  <c r="E6004" i="45"/>
  <c r="E6005" i="45"/>
  <c r="E6006" i="45"/>
  <c r="E6007" i="45"/>
  <c r="E6008" i="45"/>
  <c r="E6009" i="45"/>
  <c r="E6010" i="45"/>
  <c r="E6011" i="45"/>
  <c r="E6012" i="45"/>
  <c r="E6013" i="45"/>
  <c r="E6014" i="45"/>
  <c r="E6015" i="45"/>
  <c r="E6016" i="45"/>
  <c r="E6017" i="45"/>
  <c r="E6018" i="45"/>
  <c r="E6019" i="45"/>
  <c r="E6020" i="45"/>
  <c r="E6021" i="45"/>
  <c r="E6022" i="45"/>
  <c r="E6023" i="45"/>
  <c r="E6024" i="45"/>
  <c r="E6025" i="45"/>
  <c r="E6026" i="45"/>
  <c r="E6027" i="45"/>
  <c r="E6028" i="45"/>
  <c r="E6029" i="45"/>
  <c r="E6030" i="45"/>
  <c r="E6031" i="45"/>
  <c r="E6032" i="45"/>
  <c r="E6033" i="45"/>
  <c r="E6034" i="45"/>
  <c r="E6035" i="45"/>
  <c r="E6036" i="45"/>
  <c r="E6037" i="45"/>
  <c r="E6038" i="45"/>
  <c r="E6039" i="45"/>
  <c r="E6040" i="45"/>
  <c r="E6041" i="45"/>
  <c r="E6042" i="45"/>
  <c r="E6043" i="45"/>
  <c r="E6044" i="45"/>
  <c r="E6045" i="45"/>
  <c r="E6046" i="45"/>
  <c r="E6047" i="45"/>
  <c r="E6048" i="45"/>
  <c r="E6049" i="45"/>
  <c r="E6050" i="45"/>
  <c r="E6051" i="45"/>
  <c r="E6052" i="45"/>
  <c r="E6053" i="45"/>
  <c r="E6054" i="45"/>
  <c r="E6055" i="45"/>
  <c r="E6056" i="45"/>
  <c r="E6057" i="45"/>
  <c r="E6058" i="45"/>
  <c r="E6059" i="45"/>
  <c r="E6060" i="45"/>
  <c r="E6061" i="45"/>
  <c r="E6062" i="45"/>
  <c r="E6063" i="45"/>
  <c r="E6064" i="45"/>
  <c r="E6065" i="45"/>
  <c r="E6066" i="45"/>
  <c r="E6067" i="45"/>
  <c r="E6068" i="45"/>
  <c r="E6069" i="45"/>
  <c r="E6070" i="45"/>
  <c r="E6071" i="45"/>
  <c r="E6072" i="45"/>
  <c r="E6073" i="45"/>
  <c r="E6074" i="45"/>
  <c r="E6075" i="45"/>
  <c r="E6076" i="45"/>
  <c r="E6077" i="45"/>
  <c r="E6078" i="45"/>
  <c r="E6079" i="45"/>
  <c r="E6080" i="45"/>
  <c r="E6081" i="45"/>
  <c r="E6082" i="45"/>
  <c r="E6083" i="45"/>
  <c r="E6084" i="45"/>
  <c r="E6085" i="45"/>
  <c r="E6086" i="45"/>
  <c r="E6087" i="45"/>
  <c r="E6088" i="45"/>
  <c r="E6089" i="45"/>
  <c r="E6090" i="45"/>
  <c r="E6091" i="45"/>
  <c r="E6092" i="45"/>
  <c r="E6093" i="45"/>
  <c r="E6094" i="45"/>
  <c r="E6095" i="45"/>
  <c r="E6096" i="45"/>
  <c r="E6097" i="45"/>
  <c r="E6098" i="45"/>
  <c r="E6099" i="45"/>
  <c r="E6100" i="45"/>
  <c r="E6101" i="45"/>
  <c r="E6102" i="45"/>
  <c r="E6103" i="45"/>
  <c r="E6104" i="45"/>
  <c r="E6105" i="45"/>
  <c r="E6106" i="45"/>
  <c r="E6107" i="45"/>
  <c r="E6108" i="45"/>
  <c r="E6109" i="45"/>
  <c r="E6110" i="45"/>
  <c r="E6111" i="45"/>
  <c r="E6112" i="45"/>
  <c r="E6113" i="45"/>
  <c r="E6114" i="45"/>
  <c r="E6115" i="45"/>
  <c r="E6116" i="45"/>
  <c r="E6117" i="45"/>
  <c r="E6118" i="45"/>
  <c r="E6119" i="45"/>
  <c r="E6120" i="45"/>
  <c r="E6121" i="45"/>
  <c r="E6122" i="45"/>
  <c r="E6123" i="45"/>
  <c r="E6124" i="45"/>
  <c r="E6125" i="45"/>
  <c r="E6126" i="45"/>
  <c r="E6127" i="45"/>
  <c r="E6128" i="45"/>
  <c r="E6129" i="45"/>
  <c r="E6130" i="45"/>
  <c r="E6131" i="45"/>
  <c r="E6132" i="45"/>
  <c r="E6133" i="45"/>
  <c r="E6134" i="45"/>
  <c r="E6135" i="45"/>
  <c r="E6136" i="45"/>
  <c r="E6137" i="45"/>
  <c r="E6138" i="45"/>
  <c r="E6139" i="45"/>
  <c r="E6140" i="45"/>
  <c r="E6141" i="45"/>
  <c r="E6142" i="45"/>
  <c r="E6143" i="45"/>
  <c r="E6144" i="45"/>
  <c r="E6145" i="45"/>
  <c r="E6146" i="45"/>
  <c r="E6147" i="45"/>
  <c r="E6148" i="45"/>
  <c r="E6149" i="45"/>
  <c r="E6150" i="45"/>
  <c r="E6151" i="45"/>
  <c r="E6152" i="45"/>
  <c r="E6153" i="45"/>
  <c r="E6154" i="45"/>
  <c r="E6155" i="45"/>
  <c r="E6156" i="45"/>
  <c r="E6157" i="45"/>
  <c r="E6158" i="45"/>
  <c r="E6159" i="45"/>
  <c r="E6160" i="45"/>
  <c r="E6161" i="45"/>
  <c r="E6162" i="45"/>
  <c r="E6163" i="45"/>
  <c r="E6164" i="45"/>
  <c r="E6165" i="45"/>
  <c r="E6166" i="45"/>
  <c r="E6167" i="45"/>
  <c r="E6168" i="45"/>
  <c r="E6169" i="45"/>
  <c r="E6170" i="45"/>
  <c r="E6171" i="45"/>
  <c r="E6172" i="45"/>
  <c r="E6173" i="45"/>
  <c r="E6174" i="45"/>
  <c r="E6175" i="45"/>
  <c r="E6176" i="45"/>
  <c r="E6177" i="45"/>
  <c r="E6178" i="45"/>
  <c r="E6179" i="45"/>
  <c r="E6180" i="45"/>
  <c r="E6181" i="45"/>
  <c r="E6182" i="45"/>
  <c r="E6183" i="45"/>
  <c r="E6184" i="45"/>
  <c r="E6185" i="45"/>
  <c r="E6186" i="45"/>
  <c r="E6187" i="45"/>
  <c r="E6188" i="45"/>
  <c r="E6189" i="45"/>
  <c r="E6190" i="45"/>
  <c r="E6191" i="45"/>
  <c r="E6192" i="45"/>
  <c r="E6193" i="45"/>
  <c r="E6194" i="45"/>
  <c r="E6195" i="45"/>
  <c r="E6196" i="45"/>
  <c r="E6197" i="45"/>
  <c r="E6198" i="45"/>
  <c r="E6199" i="45"/>
  <c r="E6200" i="45"/>
  <c r="E6201" i="45"/>
  <c r="E6202" i="45"/>
  <c r="E6203" i="45"/>
  <c r="E6204" i="45"/>
  <c r="E6205" i="45"/>
  <c r="E6206" i="45"/>
  <c r="E6207" i="45"/>
  <c r="E6208" i="45"/>
  <c r="E6209" i="45"/>
  <c r="E6210" i="45"/>
  <c r="E6211" i="45"/>
  <c r="E6212" i="45"/>
  <c r="E6213" i="45"/>
  <c r="E6214" i="45"/>
  <c r="E6215" i="45"/>
  <c r="E6216" i="45"/>
  <c r="E6217" i="45"/>
  <c r="E6218" i="45"/>
  <c r="E6219" i="45"/>
  <c r="E6220" i="45"/>
  <c r="E6221" i="45"/>
  <c r="E6222" i="45"/>
  <c r="E6223" i="45"/>
  <c r="E6224" i="45"/>
  <c r="E6225" i="45"/>
  <c r="E6226" i="45"/>
  <c r="E6227" i="45"/>
  <c r="E6228" i="45"/>
  <c r="E6229" i="45"/>
  <c r="E6230" i="45"/>
  <c r="E6231" i="45"/>
  <c r="E6232" i="45"/>
  <c r="E6233" i="45"/>
  <c r="E6234" i="45"/>
  <c r="E6235" i="45"/>
  <c r="E6236" i="45"/>
  <c r="E6237" i="45"/>
  <c r="E6238" i="45"/>
  <c r="E6239" i="45"/>
  <c r="E6240" i="45"/>
  <c r="E6241" i="45"/>
  <c r="E6242" i="45"/>
  <c r="E6243" i="45"/>
  <c r="E6244" i="45"/>
  <c r="E6245" i="45"/>
  <c r="E6246" i="45"/>
  <c r="E6247" i="45"/>
  <c r="E6248" i="45"/>
  <c r="E6249" i="45"/>
  <c r="E6250" i="45"/>
  <c r="E6251" i="45"/>
  <c r="E6252" i="45"/>
  <c r="E6253" i="45"/>
  <c r="E6254" i="45"/>
  <c r="E6255" i="45"/>
  <c r="E6256" i="45"/>
  <c r="E6257" i="45"/>
  <c r="E6258" i="45"/>
  <c r="E6259" i="45"/>
  <c r="E6260" i="45"/>
  <c r="E6261" i="45"/>
  <c r="E6262" i="45"/>
  <c r="E6263" i="45"/>
  <c r="E6264" i="45"/>
  <c r="E6265" i="45"/>
  <c r="E6266" i="45"/>
  <c r="E6267" i="45"/>
  <c r="E6268" i="45"/>
  <c r="E6269" i="45"/>
  <c r="E6270" i="45"/>
  <c r="E6271" i="45"/>
  <c r="E6272" i="45"/>
  <c r="E6273" i="45"/>
  <c r="E6274" i="45"/>
  <c r="E6275" i="45"/>
  <c r="E6276" i="45"/>
  <c r="E6277" i="45"/>
  <c r="E6278" i="45"/>
  <c r="E6279" i="45"/>
  <c r="E6280" i="45"/>
  <c r="E6281" i="45"/>
  <c r="E6282" i="45"/>
  <c r="E6283" i="45"/>
  <c r="E6284" i="45"/>
  <c r="E6285" i="45"/>
  <c r="E6286" i="45"/>
  <c r="E6287" i="45"/>
  <c r="E6288" i="45"/>
  <c r="E6289" i="45"/>
  <c r="E6290" i="45"/>
  <c r="E6291" i="45"/>
  <c r="E6292" i="45"/>
  <c r="E6293" i="45"/>
  <c r="E6294" i="45"/>
  <c r="E6295" i="45"/>
  <c r="E6296" i="45"/>
  <c r="E6297" i="45"/>
  <c r="E6298" i="45"/>
  <c r="E6299" i="45"/>
  <c r="E6300" i="45"/>
  <c r="E6301" i="45"/>
  <c r="E6302" i="45"/>
  <c r="E6303" i="45"/>
  <c r="E6304" i="45"/>
  <c r="E6305" i="45"/>
  <c r="E6306" i="45"/>
  <c r="E6307" i="45"/>
  <c r="E6308" i="45"/>
  <c r="E6309" i="45"/>
  <c r="E6310" i="45"/>
  <c r="E6311" i="45"/>
  <c r="E6312" i="45"/>
  <c r="E6313" i="45"/>
  <c r="E6314" i="45"/>
  <c r="E6315" i="45"/>
  <c r="E6316" i="45"/>
  <c r="E6317" i="45"/>
  <c r="E6318" i="45"/>
  <c r="E6319" i="45"/>
  <c r="E6320" i="45"/>
  <c r="E6321" i="45"/>
  <c r="E6322" i="45"/>
  <c r="E6323" i="45"/>
  <c r="E6324" i="45"/>
  <c r="E6325" i="45"/>
  <c r="E6326" i="45"/>
  <c r="E6327" i="45"/>
  <c r="E6328" i="45"/>
  <c r="E6329" i="45"/>
  <c r="E6330" i="45"/>
  <c r="E6331" i="45"/>
  <c r="E6332" i="45"/>
  <c r="E6333" i="45"/>
  <c r="E6334" i="45"/>
  <c r="E6335" i="45"/>
  <c r="E6336" i="45"/>
  <c r="E6337" i="45"/>
  <c r="E6338" i="45"/>
  <c r="E6339" i="45"/>
  <c r="E6340" i="45"/>
  <c r="E6341" i="45"/>
  <c r="E6342" i="45"/>
  <c r="E6343" i="45"/>
  <c r="E6344" i="45"/>
  <c r="E6345" i="45"/>
  <c r="E6346" i="45"/>
  <c r="E6347" i="45"/>
  <c r="E6348" i="45"/>
  <c r="E6349" i="45"/>
  <c r="E6350" i="45"/>
  <c r="E6351" i="45"/>
  <c r="E6352" i="45"/>
  <c r="E6353" i="45"/>
  <c r="E6354" i="45"/>
  <c r="E6355" i="45"/>
  <c r="E6356" i="45"/>
  <c r="E6357" i="45"/>
  <c r="E6358" i="45"/>
  <c r="E6359" i="45"/>
  <c r="E6360" i="45"/>
  <c r="E6361" i="45"/>
  <c r="E6362" i="45"/>
  <c r="E6363" i="45"/>
  <c r="E6364" i="45"/>
  <c r="E6365" i="45"/>
  <c r="E6366" i="45"/>
  <c r="E6367" i="45"/>
  <c r="E6368" i="45"/>
  <c r="E6369" i="45"/>
  <c r="E6370" i="45"/>
  <c r="E6371" i="45"/>
  <c r="E6372" i="45"/>
  <c r="E6373" i="45"/>
  <c r="E6374" i="45"/>
  <c r="E6375" i="45"/>
  <c r="E6376" i="45"/>
  <c r="E6377" i="45"/>
  <c r="E6378" i="45"/>
  <c r="E6379" i="45"/>
  <c r="E6380" i="45"/>
  <c r="E6381" i="45"/>
  <c r="E6382" i="45"/>
  <c r="E6383" i="45"/>
  <c r="E6384" i="45"/>
  <c r="E6385" i="45"/>
  <c r="E6386" i="45"/>
  <c r="E6387" i="45"/>
  <c r="E6388" i="45"/>
  <c r="E6389" i="45"/>
  <c r="E6390" i="45"/>
  <c r="E6391" i="45"/>
  <c r="E6392" i="45"/>
  <c r="E6393" i="45"/>
  <c r="E6394" i="45"/>
  <c r="E6395" i="45"/>
  <c r="E6396" i="45"/>
  <c r="E6397" i="45"/>
  <c r="E6398" i="45"/>
  <c r="E6399" i="45"/>
  <c r="E6400" i="45"/>
  <c r="E6401" i="45"/>
  <c r="E6402" i="45"/>
  <c r="E6403" i="45"/>
  <c r="E6404" i="45"/>
  <c r="E6405" i="45"/>
  <c r="E6406" i="45"/>
  <c r="E6407" i="45"/>
  <c r="E6408" i="45"/>
  <c r="E6409" i="45"/>
  <c r="E6410" i="45"/>
  <c r="E6411" i="45"/>
  <c r="E6412" i="45"/>
  <c r="E6413" i="45"/>
  <c r="E6414" i="45"/>
  <c r="E6415" i="45"/>
  <c r="E6416" i="45"/>
  <c r="E6417" i="45"/>
  <c r="E6418" i="45"/>
  <c r="E6419" i="45"/>
  <c r="E6420" i="45"/>
  <c r="E6421" i="45"/>
  <c r="E6422" i="45"/>
  <c r="E6423" i="45"/>
  <c r="E6424" i="45"/>
  <c r="E6425" i="45"/>
  <c r="E6426" i="45"/>
  <c r="E6427" i="45"/>
  <c r="E6428" i="45"/>
  <c r="E6429" i="45"/>
  <c r="E6430" i="45"/>
  <c r="E6431" i="45"/>
  <c r="E6432" i="45"/>
  <c r="E6433" i="45"/>
  <c r="E6434" i="45"/>
  <c r="E6435" i="45"/>
  <c r="E6436" i="45"/>
  <c r="E6437" i="45"/>
  <c r="E6438" i="45"/>
  <c r="E6439" i="45"/>
  <c r="E6440" i="45"/>
  <c r="E6441" i="45"/>
  <c r="E6442" i="45"/>
  <c r="E6443" i="45"/>
  <c r="E6444" i="45"/>
  <c r="E6445" i="45"/>
  <c r="E6446" i="45"/>
  <c r="E6447" i="45"/>
  <c r="E6448" i="45"/>
  <c r="E6449" i="45"/>
  <c r="E6450" i="45"/>
  <c r="E6451" i="45"/>
  <c r="E6452" i="45"/>
  <c r="E6453" i="45"/>
  <c r="E6454" i="45"/>
  <c r="E6455" i="45"/>
  <c r="E6456" i="45"/>
  <c r="E6457" i="45"/>
  <c r="E6458" i="45"/>
  <c r="E6459" i="45"/>
  <c r="E6460" i="45"/>
  <c r="E6461" i="45"/>
  <c r="E6462" i="45"/>
  <c r="E6463" i="45"/>
  <c r="E6464" i="45"/>
  <c r="E6465" i="45"/>
  <c r="E6466" i="45"/>
  <c r="E6467" i="45"/>
  <c r="E6468" i="45"/>
  <c r="E6469" i="45"/>
  <c r="E6470" i="45"/>
  <c r="E6471" i="45"/>
  <c r="E6472" i="45"/>
  <c r="E6473" i="45"/>
  <c r="E6474" i="45"/>
  <c r="E6475" i="45"/>
  <c r="E6476" i="45"/>
  <c r="E6477" i="45"/>
  <c r="E6478" i="45"/>
  <c r="E6479" i="45"/>
  <c r="E6480" i="45"/>
  <c r="E6481" i="45"/>
  <c r="E6482" i="45"/>
  <c r="E6483" i="45"/>
  <c r="E6484" i="45"/>
  <c r="E6485" i="45"/>
  <c r="E6486" i="45"/>
  <c r="E6487" i="45"/>
  <c r="E6488" i="45"/>
  <c r="E6489" i="45"/>
  <c r="E6490" i="45"/>
  <c r="E6491" i="45"/>
  <c r="E6492" i="45"/>
  <c r="E6493" i="45"/>
  <c r="E6494" i="45"/>
  <c r="E6495" i="45"/>
  <c r="E6496" i="45"/>
  <c r="E6497" i="45"/>
  <c r="E6498" i="45"/>
  <c r="E6499" i="45"/>
  <c r="E6500" i="45"/>
  <c r="E6501" i="45"/>
  <c r="E6502" i="45"/>
  <c r="E6503" i="45"/>
  <c r="E6504" i="45"/>
  <c r="E6505" i="45"/>
  <c r="E6506" i="45"/>
  <c r="E6507" i="45"/>
  <c r="E6508" i="45"/>
  <c r="E6509" i="45"/>
  <c r="E6510" i="45"/>
  <c r="E6511" i="45"/>
  <c r="E6512" i="45"/>
  <c r="E6513" i="45"/>
  <c r="E6514" i="45"/>
  <c r="E6515" i="45"/>
  <c r="E6516" i="45"/>
  <c r="E6517" i="45"/>
  <c r="E6518" i="45"/>
  <c r="E6519" i="45"/>
  <c r="E6520" i="45"/>
  <c r="E6521" i="45"/>
  <c r="E6522" i="45"/>
  <c r="E6523" i="45"/>
  <c r="E6524" i="45"/>
  <c r="E6525" i="45"/>
  <c r="E6526" i="45"/>
  <c r="E6527" i="45"/>
  <c r="E6528" i="45"/>
  <c r="E6529" i="45"/>
  <c r="E6530" i="45"/>
  <c r="E6531" i="45"/>
  <c r="E6532" i="45"/>
  <c r="E6533" i="45"/>
  <c r="E6534" i="45"/>
  <c r="E6535" i="45"/>
  <c r="E6536" i="45"/>
  <c r="E6537" i="45"/>
  <c r="E6538" i="45"/>
  <c r="E6539" i="45"/>
  <c r="E6540" i="45"/>
  <c r="E6541" i="45"/>
  <c r="E6542" i="45"/>
  <c r="E6543" i="45"/>
  <c r="E6544" i="45"/>
  <c r="E6545" i="45"/>
  <c r="E6546" i="45"/>
  <c r="E6547" i="45"/>
  <c r="E6548" i="45"/>
  <c r="E6549" i="45"/>
  <c r="E6550" i="45"/>
  <c r="E6551" i="45"/>
  <c r="E6552" i="45"/>
  <c r="E6553" i="45"/>
  <c r="E6554" i="45"/>
  <c r="E6555" i="45"/>
  <c r="E6556" i="45"/>
  <c r="E6557" i="45"/>
  <c r="E6558" i="45"/>
  <c r="E6559" i="45"/>
  <c r="E6560" i="45"/>
  <c r="E6561" i="45"/>
  <c r="E6562" i="45"/>
  <c r="E6563" i="45"/>
  <c r="E6564" i="45"/>
  <c r="E6565" i="45"/>
  <c r="E6566" i="45"/>
  <c r="E6567" i="45"/>
  <c r="E6568" i="45"/>
  <c r="E6569" i="45"/>
  <c r="E6570" i="45"/>
  <c r="E6571" i="45"/>
  <c r="E6572" i="45"/>
  <c r="E6573" i="45"/>
  <c r="E6574" i="45"/>
  <c r="E6575" i="45"/>
  <c r="E6576" i="45"/>
  <c r="E6577" i="45"/>
  <c r="E6578" i="45"/>
  <c r="E6579" i="45"/>
  <c r="E6580" i="45"/>
  <c r="E6581" i="45"/>
  <c r="E6582" i="45"/>
  <c r="E6583" i="45"/>
  <c r="E6584" i="45"/>
  <c r="E6585" i="45"/>
  <c r="E6586" i="45"/>
  <c r="E6587" i="45"/>
  <c r="E6588" i="45"/>
  <c r="E6589" i="45"/>
  <c r="E6590" i="45"/>
  <c r="E6591" i="45"/>
  <c r="E6592" i="45"/>
  <c r="E6593" i="45"/>
  <c r="E6594" i="45"/>
  <c r="E6595" i="45"/>
  <c r="E6596" i="45"/>
  <c r="E6597" i="45"/>
  <c r="E6598" i="45"/>
  <c r="E6599" i="45"/>
  <c r="E6600" i="45"/>
  <c r="E6601" i="45"/>
  <c r="E6602" i="45"/>
  <c r="E6603" i="45"/>
  <c r="E6604" i="45"/>
  <c r="E6605" i="45"/>
  <c r="E6606" i="45"/>
  <c r="E6607" i="45"/>
  <c r="E6608" i="45"/>
  <c r="E6609" i="45"/>
  <c r="E6610" i="45"/>
  <c r="E6611" i="45"/>
  <c r="E6612" i="45"/>
  <c r="E6613" i="45"/>
  <c r="E6614" i="45"/>
  <c r="E6615" i="45"/>
  <c r="E6616" i="45"/>
  <c r="E6617" i="45"/>
  <c r="E6618" i="45"/>
  <c r="E6619" i="45"/>
  <c r="E6620" i="45"/>
  <c r="E6621" i="45"/>
  <c r="E6622" i="45"/>
  <c r="E6623" i="45"/>
  <c r="E6624" i="45"/>
  <c r="E6625" i="45"/>
  <c r="E6626" i="45"/>
  <c r="E6627" i="45"/>
  <c r="E6628" i="45"/>
  <c r="E6629" i="45"/>
  <c r="E6630" i="45"/>
  <c r="E6631" i="45"/>
  <c r="E6632" i="45"/>
  <c r="E6633" i="45"/>
  <c r="E6634" i="45"/>
  <c r="E6635" i="45"/>
  <c r="E6636" i="45"/>
  <c r="E6637" i="45"/>
  <c r="E6638" i="45"/>
  <c r="E6639" i="45"/>
  <c r="E6640" i="45"/>
  <c r="E6641" i="45"/>
  <c r="E6642" i="45"/>
  <c r="E6643" i="45"/>
  <c r="E6644" i="45"/>
  <c r="E6645" i="45"/>
  <c r="E6646" i="45"/>
  <c r="E6647" i="45"/>
  <c r="E6648" i="45"/>
  <c r="E6649" i="45"/>
  <c r="E6650" i="45"/>
  <c r="E6651" i="45"/>
  <c r="E6652" i="45"/>
  <c r="E6653" i="45"/>
  <c r="E6654" i="45"/>
  <c r="E6655" i="45"/>
  <c r="E6656" i="45"/>
  <c r="E6657" i="45"/>
  <c r="E6658" i="45"/>
  <c r="E6659" i="45"/>
  <c r="E6660" i="45"/>
  <c r="E6661" i="45"/>
  <c r="E6662" i="45"/>
  <c r="E6663" i="45"/>
  <c r="E6664" i="45"/>
  <c r="E6665" i="45"/>
  <c r="E6666" i="45"/>
  <c r="E6667" i="45"/>
  <c r="E6668" i="45"/>
  <c r="E6669" i="45"/>
  <c r="E6670" i="45"/>
  <c r="E6671" i="45"/>
  <c r="E6672" i="45"/>
  <c r="E6673" i="45"/>
  <c r="E6674" i="45"/>
  <c r="E6675" i="45"/>
  <c r="E6676" i="45"/>
  <c r="E6677" i="45"/>
  <c r="E6678" i="45"/>
  <c r="E6679" i="45"/>
  <c r="E6680" i="45"/>
  <c r="E6681" i="45"/>
  <c r="E6682" i="45"/>
  <c r="E6683" i="45"/>
  <c r="E6684" i="45"/>
  <c r="E6685" i="45"/>
  <c r="E6686" i="45"/>
  <c r="E6687" i="45"/>
  <c r="E6688" i="45"/>
  <c r="E6689" i="45"/>
  <c r="E6690" i="45"/>
  <c r="E6691" i="45"/>
  <c r="E6692" i="45"/>
  <c r="E6693" i="45"/>
  <c r="E6694" i="45"/>
  <c r="E6695" i="45"/>
  <c r="E6696" i="45"/>
  <c r="E6697" i="45"/>
  <c r="E6698" i="45"/>
  <c r="E6699" i="45"/>
  <c r="E6700" i="45"/>
  <c r="E6701" i="45"/>
  <c r="E6702" i="45"/>
  <c r="E6703" i="45"/>
  <c r="E6704" i="45"/>
  <c r="E6705" i="45"/>
  <c r="E6706" i="45"/>
  <c r="E6707" i="45"/>
  <c r="E6708" i="45"/>
  <c r="E6709" i="45"/>
  <c r="E6710" i="45"/>
  <c r="E6711" i="45"/>
  <c r="E6712" i="45"/>
  <c r="E6713" i="45"/>
  <c r="E6714" i="45"/>
  <c r="E6715" i="45"/>
  <c r="E6716" i="45"/>
  <c r="E6717" i="45"/>
  <c r="E6718" i="45"/>
  <c r="E6719" i="45"/>
  <c r="E6720" i="45"/>
  <c r="E6721" i="45"/>
  <c r="E6722" i="45"/>
  <c r="E6723" i="45"/>
  <c r="E6724" i="45"/>
  <c r="E6725" i="45"/>
  <c r="E6726" i="45"/>
  <c r="E6727" i="45"/>
  <c r="E6728" i="45"/>
  <c r="E6729" i="45"/>
  <c r="E6730" i="45"/>
  <c r="E6731" i="45"/>
  <c r="E6732" i="45"/>
  <c r="E6733" i="45"/>
  <c r="E6734" i="45"/>
  <c r="E6735" i="45"/>
  <c r="E6736" i="45"/>
  <c r="E6737" i="45"/>
  <c r="E6738" i="45"/>
  <c r="E6739" i="45"/>
  <c r="E6740" i="45"/>
  <c r="E6741" i="45"/>
  <c r="E6742" i="45"/>
  <c r="E6743" i="45"/>
  <c r="E6744" i="45"/>
  <c r="E6745" i="45"/>
  <c r="E6746" i="45"/>
  <c r="E6747" i="45"/>
  <c r="E6748" i="45"/>
  <c r="E6749" i="45"/>
  <c r="E6750" i="45"/>
  <c r="E6751" i="45"/>
  <c r="E6752" i="45"/>
  <c r="E6753" i="45"/>
  <c r="E6754" i="45"/>
  <c r="E6755" i="45"/>
  <c r="E6756" i="45"/>
  <c r="E6757" i="45"/>
  <c r="E6758" i="45"/>
  <c r="E6759" i="45"/>
  <c r="E6760" i="45"/>
  <c r="E6761" i="45"/>
  <c r="E6762" i="45"/>
  <c r="E6763" i="45"/>
  <c r="E6764" i="45"/>
  <c r="E6765" i="45"/>
  <c r="E6766" i="45"/>
  <c r="E6767" i="45"/>
  <c r="E6768" i="45"/>
  <c r="E6769" i="45"/>
  <c r="E6770" i="45"/>
  <c r="E6771" i="45"/>
  <c r="E6772" i="45"/>
  <c r="E6773" i="45"/>
  <c r="E6774" i="45"/>
  <c r="E6775" i="45"/>
  <c r="E6776" i="45"/>
  <c r="E6777" i="45"/>
  <c r="E6778" i="45"/>
  <c r="E6779" i="45"/>
  <c r="E6780" i="45"/>
  <c r="E6781" i="45"/>
  <c r="E6782" i="45"/>
  <c r="E6783" i="45"/>
  <c r="E6784" i="45"/>
  <c r="E6785" i="45"/>
  <c r="E6786" i="45"/>
  <c r="E6787" i="45"/>
  <c r="E6788" i="45"/>
  <c r="E6789" i="45"/>
  <c r="E6790" i="45"/>
  <c r="E6791" i="45"/>
  <c r="E6792" i="45"/>
  <c r="E6793" i="45"/>
  <c r="E6794" i="45"/>
  <c r="E6795" i="45"/>
  <c r="E6796" i="45"/>
  <c r="E6797" i="45"/>
  <c r="E6798" i="45"/>
  <c r="E6799" i="45"/>
  <c r="E6800" i="45"/>
  <c r="E6801" i="45"/>
  <c r="E6802" i="45"/>
  <c r="E6803" i="45"/>
  <c r="E6804" i="45"/>
  <c r="E6805" i="45"/>
  <c r="E6806" i="45"/>
  <c r="E6807" i="45"/>
  <c r="E6808" i="45"/>
  <c r="E6809" i="45"/>
  <c r="E6810" i="45"/>
  <c r="E6811" i="45"/>
  <c r="E6812" i="45"/>
  <c r="E6813" i="45"/>
  <c r="E6814" i="45"/>
  <c r="E6815" i="45"/>
  <c r="E6816" i="45"/>
  <c r="E6817" i="45"/>
  <c r="E6818" i="45"/>
  <c r="E6819" i="45"/>
  <c r="E6820" i="45"/>
  <c r="E6821" i="45"/>
  <c r="E6822" i="45"/>
  <c r="E6823" i="45"/>
  <c r="E6824" i="45"/>
  <c r="E6825" i="45"/>
  <c r="E6826" i="45"/>
  <c r="E6827" i="45"/>
  <c r="E6828" i="45"/>
  <c r="E6829" i="45"/>
  <c r="E6830" i="45"/>
  <c r="E6831" i="45"/>
  <c r="E6832" i="45"/>
  <c r="E6833" i="45"/>
  <c r="E6834" i="45"/>
  <c r="E6835" i="45"/>
  <c r="E6836" i="45"/>
  <c r="E6837" i="45"/>
  <c r="E6838" i="45"/>
  <c r="E6839" i="45"/>
  <c r="E6840" i="45"/>
  <c r="E6841" i="45"/>
  <c r="E6842" i="45"/>
  <c r="E6843" i="45"/>
  <c r="E6844" i="45"/>
  <c r="E6845" i="45"/>
  <c r="E6846" i="45"/>
  <c r="E6847" i="45"/>
  <c r="E6848" i="45"/>
  <c r="E6849" i="45"/>
  <c r="E6850" i="45"/>
  <c r="E6851" i="45"/>
  <c r="E6852" i="45"/>
  <c r="E6853" i="45"/>
  <c r="E6854" i="45"/>
  <c r="E6855" i="45"/>
  <c r="E6856" i="45"/>
  <c r="E6857" i="45"/>
  <c r="E6858" i="45"/>
  <c r="E6859" i="45"/>
  <c r="E6860" i="45"/>
  <c r="E6861" i="45"/>
  <c r="E6862" i="45"/>
  <c r="E6863" i="45"/>
  <c r="E6864" i="45"/>
  <c r="E6865" i="45"/>
  <c r="E6866" i="45"/>
  <c r="E6867" i="45"/>
  <c r="E6868" i="45"/>
  <c r="E6869" i="45"/>
  <c r="E6870" i="45"/>
  <c r="E6871" i="45"/>
  <c r="E6872" i="45"/>
  <c r="E6873" i="45"/>
  <c r="E6874" i="45"/>
  <c r="E6875" i="45"/>
  <c r="E6876" i="45"/>
  <c r="E6877" i="45"/>
  <c r="E6878" i="45"/>
  <c r="E6879" i="45"/>
  <c r="E6880" i="45"/>
  <c r="E6881" i="45"/>
  <c r="E6882" i="45"/>
  <c r="E6883" i="45"/>
  <c r="E6884" i="45"/>
  <c r="E6885" i="45"/>
  <c r="E6886" i="45"/>
  <c r="E6887" i="45"/>
  <c r="E6888" i="45"/>
  <c r="E6889" i="45"/>
  <c r="E6890" i="45"/>
  <c r="E6891" i="45"/>
  <c r="E6892" i="45"/>
  <c r="E6893" i="45"/>
  <c r="E6894" i="45"/>
  <c r="E6895" i="45"/>
  <c r="E6896" i="45"/>
  <c r="E6897" i="45"/>
  <c r="E6898" i="45"/>
  <c r="E6899" i="45"/>
  <c r="E6900" i="45"/>
  <c r="E6901" i="45"/>
  <c r="E6902" i="45"/>
  <c r="E6903" i="45"/>
  <c r="E6904" i="45"/>
  <c r="E6905" i="45"/>
  <c r="E6906" i="45"/>
  <c r="E6907" i="45"/>
  <c r="E6908" i="45"/>
  <c r="E6909" i="45"/>
  <c r="E6910" i="45"/>
  <c r="E6911" i="45"/>
  <c r="E6912" i="45"/>
  <c r="E6913" i="45"/>
  <c r="E6914" i="45"/>
  <c r="E6915" i="45"/>
  <c r="E6916" i="45"/>
  <c r="E6917" i="45"/>
  <c r="E6918" i="45"/>
  <c r="E6919" i="45"/>
  <c r="E6920" i="45"/>
  <c r="E6921" i="45"/>
  <c r="E6922" i="45"/>
  <c r="E6923" i="45"/>
  <c r="E6924" i="45"/>
  <c r="E6925" i="45"/>
  <c r="E6926" i="45"/>
  <c r="E6927" i="45"/>
  <c r="E6928" i="45"/>
  <c r="E6929" i="45"/>
  <c r="E6930" i="45"/>
  <c r="E6931" i="45"/>
  <c r="E6932" i="45"/>
  <c r="E6933" i="45"/>
  <c r="E6934" i="45"/>
  <c r="E6935" i="45"/>
  <c r="E6936" i="45"/>
  <c r="E6937" i="45"/>
  <c r="E6938" i="45"/>
  <c r="E6939" i="45"/>
  <c r="E6940" i="45"/>
  <c r="E6941" i="45"/>
  <c r="E6942" i="45"/>
  <c r="E6943" i="45"/>
  <c r="E6944" i="45"/>
  <c r="E6945" i="45"/>
  <c r="E6946" i="45"/>
  <c r="E6947" i="45"/>
  <c r="E6948" i="45"/>
  <c r="E6949" i="45"/>
  <c r="E6950" i="45"/>
  <c r="E6951" i="45"/>
  <c r="E6952" i="45"/>
  <c r="E6953" i="45"/>
  <c r="E6954" i="45"/>
  <c r="E6955" i="45"/>
  <c r="E6956" i="45"/>
  <c r="E6957" i="45"/>
  <c r="E6958" i="45"/>
  <c r="E6959" i="45"/>
  <c r="E6960" i="45"/>
  <c r="E6961" i="45"/>
  <c r="E6962" i="45"/>
  <c r="E6963" i="45"/>
  <c r="E6964" i="45"/>
  <c r="E6965" i="45"/>
  <c r="E6966" i="45"/>
  <c r="E6967" i="45"/>
  <c r="E6968" i="45"/>
  <c r="E6969" i="45"/>
  <c r="E6970" i="45"/>
  <c r="E6971" i="45"/>
  <c r="E6972" i="45"/>
  <c r="E6973" i="45"/>
  <c r="E6974" i="45"/>
  <c r="E6975" i="45"/>
  <c r="E6976" i="45"/>
  <c r="E6977" i="45"/>
  <c r="E6978" i="45"/>
  <c r="E6979" i="45"/>
  <c r="E6980" i="45"/>
  <c r="E6981" i="45"/>
  <c r="E6982" i="45"/>
  <c r="E6983" i="45"/>
  <c r="E6984" i="45"/>
  <c r="E6985" i="45"/>
  <c r="E6986" i="45"/>
  <c r="E6987" i="45"/>
  <c r="E6988" i="45"/>
  <c r="E6989" i="45"/>
  <c r="E6990" i="45"/>
  <c r="E6991" i="45"/>
  <c r="E6992" i="45"/>
  <c r="E6993" i="45"/>
  <c r="E6994" i="45"/>
  <c r="E6995" i="45"/>
  <c r="E6996" i="45"/>
  <c r="E6997" i="45"/>
  <c r="E6998" i="45"/>
  <c r="E6999" i="45"/>
  <c r="E7000" i="45"/>
  <c r="E7001" i="45"/>
  <c r="E7002" i="45"/>
  <c r="E7003" i="45"/>
  <c r="E7004" i="45"/>
  <c r="E7005" i="45"/>
  <c r="E7006" i="45"/>
  <c r="E7007" i="45"/>
  <c r="E7008" i="45"/>
  <c r="E7009" i="45"/>
  <c r="E7010" i="45"/>
  <c r="E7011" i="45"/>
  <c r="E7012" i="45"/>
  <c r="E7013" i="45"/>
  <c r="E7014" i="45"/>
  <c r="E7015" i="45"/>
  <c r="E7016" i="45"/>
  <c r="E7017" i="45"/>
  <c r="E7018" i="45"/>
  <c r="E7019" i="45"/>
  <c r="E7020" i="45"/>
  <c r="E7021" i="45"/>
  <c r="E7022" i="45"/>
  <c r="E7023" i="45"/>
  <c r="E7024" i="45"/>
  <c r="E7025" i="45"/>
  <c r="E7026" i="45"/>
  <c r="E7027" i="45"/>
  <c r="E7028" i="45"/>
  <c r="E7029" i="45"/>
  <c r="E7030" i="45"/>
  <c r="E7031" i="45"/>
  <c r="E7032" i="45"/>
  <c r="E7033" i="45"/>
  <c r="E7034" i="45"/>
  <c r="E7035" i="45"/>
  <c r="E7036" i="45"/>
  <c r="E7037" i="45"/>
  <c r="E7038" i="45"/>
  <c r="E7039" i="45"/>
  <c r="E7040" i="45"/>
  <c r="E7041" i="45"/>
  <c r="E7042" i="45"/>
  <c r="E7043" i="45"/>
  <c r="E7044" i="45"/>
  <c r="E7045" i="45"/>
  <c r="E7046" i="45"/>
  <c r="E7047" i="45"/>
  <c r="E7048" i="45"/>
  <c r="E7049" i="45"/>
  <c r="E7050" i="45"/>
  <c r="E7051" i="45"/>
  <c r="E7052" i="45"/>
  <c r="E7053" i="45"/>
  <c r="E7054" i="45"/>
  <c r="E7055" i="45"/>
  <c r="E7056" i="45"/>
  <c r="E7057" i="45"/>
  <c r="E7058" i="45"/>
  <c r="E7059" i="45"/>
  <c r="E7060" i="45"/>
  <c r="E7061" i="45"/>
  <c r="E7062" i="45"/>
  <c r="E7063" i="45"/>
  <c r="E7064" i="45"/>
  <c r="E7065" i="45"/>
  <c r="E7066" i="45"/>
  <c r="E7067" i="45"/>
  <c r="E7068" i="45"/>
  <c r="E7069" i="45"/>
  <c r="E7070" i="45"/>
  <c r="E7071" i="45"/>
  <c r="E7072" i="45"/>
  <c r="E7073" i="45"/>
  <c r="E7074" i="45"/>
  <c r="E7075" i="45"/>
  <c r="E7076" i="45"/>
  <c r="E7077" i="45"/>
  <c r="E7078" i="45"/>
  <c r="E7079" i="45"/>
  <c r="E7080" i="45"/>
  <c r="E7081" i="45"/>
  <c r="E7082" i="45"/>
  <c r="E7083" i="45"/>
  <c r="E7084" i="45"/>
  <c r="E7085" i="45"/>
  <c r="E7086" i="45"/>
  <c r="E7087" i="45"/>
  <c r="E7088" i="45"/>
  <c r="E7089" i="45"/>
  <c r="E7090" i="45"/>
  <c r="E7091" i="45"/>
  <c r="E7092" i="45"/>
  <c r="E7093" i="45"/>
  <c r="E7094" i="45"/>
  <c r="E7095" i="45"/>
  <c r="E7096" i="45"/>
  <c r="E7097" i="45"/>
  <c r="E7098" i="45"/>
  <c r="E7099" i="45"/>
  <c r="E7100" i="45"/>
  <c r="E7101" i="45"/>
  <c r="E7102" i="45"/>
  <c r="E7103" i="45"/>
  <c r="E7104" i="45"/>
  <c r="E7105" i="45"/>
  <c r="E7106" i="45"/>
  <c r="E7107" i="45"/>
  <c r="E7108" i="45"/>
  <c r="E7109" i="45"/>
  <c r="E7110" i="45"/>
  <c r="E7111" i="45"/>
  <c r="E7112" i="45"/>
  <c r="E7113" i="45"/>
  <c r="E7114" i="45"/>
  <c r="E7115" i="45"/>
  <c r="E7116" i="45"/>
  <c r="E7117" i="45"/>
  <c r="E7118" i="45"/>
  <c r="E7119" i="45"/>
  <c r="E7120" i="45"/>
  <c r="E7121" i="45"/>
  <c r="E7122" i="45"/>
  <c r="E7123" i="45"/>
  <c r="E7124" i="45"/>
  <c r="E7125" i="45"/>
  <c r="E7126" i="45"/>
  <c r="E7127" i="45"/>
  <c r="E7128" i="45"/>
  <c r="E7129" i="45"/>
  <c r="E7130" i="45"/>
  <c r="E7131" i="45"/>
  <c r="E7132" i="45"/>
  <c r="E7133" i="45"/>
  <c r="E7134" i="45"/>
  <c r="E7135" i="45"/>
  <c r="E7136" i="45"/>
  <c r="E7137" i="45"/>
  <c r="E7138" i="45"/>
  <c r="E7139" i="45"/>
  <c r="E7140" i="45"/>
  <c r="E7141" i="45"/>
  <c r="E7142" i="45"/>
  <c r="E7143" i="45"/>
  <c r="E7144" i="45"/>
  <c r="E7145" i="45"/>
  <c r="E7146" i="45"/>
  <c r="E7147" i="45"/>
  <c r="E7148" i="45"/>
  <c r="E7149" i="45"/>
  <c r="E7150" i="45"/>
  <c r="E7151" i="45"/>
  <c r="E7152" i="45"/>
  <c r="E7153" i="45"/>
  <c r="E7154" i="45"/>
  <c r="E7155" i="45"/>
  <c r="E7156" i="45"/>
  <c r="E7157" i="45"/>
  <c r="E7158" i="45"/>
  <c r="E7159" i="45"/>
  <c r="E7160" i="45"/>
  <c r="E7161" i="45"/>
  <c r="E7162" i="45"/>
  <c r="E7163" i="45"/>
  <c r="E7164" i="45"/>
  <c r="E7165" i="45"/>
  <c r="E7166" i="45"/>
  <c r="E7167" i="45"/>
  <c r="E7168" i="45"/>
  <c r="E7169" i="45"/>
  <c r="E7170" i="45"/>
  <c r="E7171" i="45"/>
  <c r="E7172" i="45"/>
  <c r="E7173" i="45"/>
  <c r="E7174" i="45"/>
  <c r="E7175" i="45"/>
  <c r="E7176" i="45"/>
  <c r="E7177" i="45"/>
  <c r="E7178" i="45"/>
  <c r="E7179" i="45"/>
  <c r="E7180" i="45"/>
  <c r="E7181" i="45"/>
  <c r="E7182" i="45"/>
  <c r="E7183" i="45"/>
  <c r="E7184" i="45"/>
  <c r="E7185" i="45"/>
  <c r="E7186" i="45"/>
  <c r="E7187" i="45"/>
  <c r="E7188" i="45"/>
  <c r="E7189" i="45"/>
  <c r="E7190" i="45"/>
  <c r="E7191" i="45"/>
  <c r="E7192" i="45"/>
  <c r="E7193" i="45"/>
  <c r="E7194" i="45"/>
  <c r="E7195" i="45"/>
  <c r="E7196" i="45"/>
  <c r="E7197" i="45"/>
  <c r="E7198" i="45"/>
  <c r="E7199" i="45"/>
  <c r="E7200" i="45"/>
  <c r="E7201" i="45"/>
  <c r="E7202" i="45"/>
  <c r="E7203" i="45"/>
  <c r="E7204" i="45"/>
  <c r="E7205" i="45"/>
  <c r="E7206" i="45"/>
  <c r="E7207" i="45"/>
  <c r="E7208" i="45"/>
  <c r="E7209" i="45"/>
  <c r="E7210" i="45"/>
  <c r="E7211" i="45"/>
  <c r="E7212" i="45"/>
  <c r="E7213" i="45"/>
  <c r="E7214" i="45"/>
  <c r="E7215" i="45"/>
  <c r="E7216" i="45"/>
  <c r="E7217" i="45"/>
  <c r="E7218" i="45"/>
  <c r="E7219" i="45"/>
  <c r="E7220" i="45"/>
  <c r="E7221" i="45"/>
  <c r="E7222" i="45"/>
  <c r="E7223" i="45"/>
  <c r="E7224" i="45"/>
  <c r="E7225" i="45"/>
  <c r="E7226" i="45"/>
  <c r="E7227" i="45"/>
  <c r="E7228" i="45"/>
  <c r="E7229" i="45"/>
  <c r="E7230" i="45"/>
  <c r="E7231" i="45"/>
  <c r="E7232" i="45"/>
  <c r="E7233" i="45"/>
  <c r="E7234" i="45"/>
  <c r="E7235" i="45"/>
  <c r="E7236" i="45"/>
  <c r="E7237" i="45"/>
  <c r="E7238" i="45"/>
  <c r="E7239" i="45"/>
  <c r="E7240" i="45"/>
  <c r="E7241" i="45"/>
  <c r="E7242" i="45"/>
  <c r="E7243" i="45"/>
  <c r="E7244" i="45"/>
  <c r="E7245" i="45"/>
  <c r="E7246" i="45"/>
  <c r="E7247" i="45"/>
  <c r="E7248" i="45"/>
  <c r="E7249" i="45"/>
  <c r="E7250" i="45"/>
  <c r="E7251" i="45"/>
  <c r="E7252" i="45"/>
  <c r="E7253" i="45"/>
  <c r="E7254" i="45"/>
  <c r="E7255" i="45"/>
  <c r="E7256" i="45"/>
  <c r="E7257" i="45"/>
  <c r="E7258" i="45"/>
  <c r="E7259" i="45"/>
  <c r="E7260" i="45"/>
  <c r="E7261" i="45"/>
  <c r="E7262" i="45"/>
  <c r="E7263" i="45"/>
  <c r="E7264" i="45"/>
  <c r="E7265" i="45"/>
  <c r="E7266" i="45"/>
  <c r="E7267" i="45"/>
  <c r="E7268" i="45"/>
  <c r="E7269" i="45"/>
  <c r="E7270" i="45"/>
  <c r="E7271" i="45"/>
  <c r="E7272" i="45"/>
  <c r="E7273" i="45"/>
  <c r="E7274" i="45"/>
  <c r="E7275" i="45"/>
  <c r="E7276" i="45"/>
  <c r="E7277" i="45"/>
  <c r="E7278" i="45"/>
  <c r="E7279" i="45"/>
  <c r="E7280" i="45"/>
  <c r="E7281" i="45"/>
  <c r="E7282" i="45"/>
  <c r="E7283" i="45"/>
  <c r="E7284" i="45"/>
  <c r="E7285" i="45"/>
  <c r="E7286" i="45"/>
  <c r="E7287" i="45"/>
  <c r="E7288" i="45"/>
  <c r="E7289" i="45"/>
  <c r="E7290" i="45"/>
  <c r="E7291" i="45"/>
  <c r="E7292" i="45"/>
  <c r="E7293" i="45"/>
  <c r="E7294" i="45"/>
  <c r="E7295" i="45"/>
  <c r="E7296" i="45"/>
  <c r="E7297" i="45"/>
  <c r="E7298" i="45"/>
  <c r="E7299" i="45"/>
  <c r="E7300" i="45"/>
  <c r="E7301" i="45"/>
  <c r="E7302" i="45"/>
  <c r="E7303" i="45"/>
  <c r="E7304" i="45"/>
  <c r="E7305" i="45"/>
  <c r="E7306" i="45"/>
  <c r="E7307" i="45"/>
  <c r="E7308" i="45"/>
  <c r="E7309" i="45"/>
  <c r="E7310" i="45"/>
  <c r="E7311" i="45"/>
  <c r="E7312" i="45"/>
  <c r="E7313" i="45"/>
  <c r="E7314" i="45"/>
  <c r="E7315" i="45"/>
  <c r="E7316" i="45"/>
  <c r="E7317" i="45"/>
  <c r="E7318" i="45"/>
  <c r="E7319" i="45"/>
  <c r="E7320" i="45"/>
  <c r="E7321" i="45"/>
  <c r="E7322" i="45"/>
  <c r="E7323" i="45"/>
  <c r="E7324" i="45"/>
  <c r="E7325" i="45"/>
  <c r="E7326" i="45"/>
  <c r="E7327" i="45"/>
  <c r="E7328" i="45"/>
  <c r="E7329" i="45"/>
  <c r="E7330" i="45"/>
  <c r="E7331" i="45"/>
  <c r="E7332" i="45"/>
  <c r="E7333" i="45"/>
  <c r="E7334" i="45"/>
  <c r="E7335" i="45"/>
  <c r="E7336" i="45"/>
  <c r="E7337" i="45"/>
  <c r="E7338" i="45"/>
  <c r="E7339" i="45"/>
  <c r="E7340" i="45"/>
  <c r="E7341" i="45"/>
  <c r="E7342" i="45"/>
  <c r="E7343" i="45"/>
  <c r="E7344" i="45"/>
  <c r="E7345" i="45"/>
  <c r="E7346" i="45"/>
  <c r="E7347" i="45"/>
  <c r="E7348" i="45"/>
  <c r="E7349" i="45"/>
  <c r="E7350" i="45"/>
  <c r="E7351" i="45"/>
  <c r="E7352" i="45"/>
  <c r="E7353" i="45"/>
  <c r="E7354" i="45"/>
  <c r="E7355" i="45"/>
  <c r="E7356" i="45"/>
  <c r="E7357" i="45"/>
  <c r="E7358" i="45"/>
  <c r="E7359" i="45"/>
  <c r="E7360" i="45"/>
  <c r="E7361" i="45"/>
  <c r="E7362" i="45"/>
  <c r="E7363" i="45"/>
  <c r="E7364" i="45"/>
  <c r="E7365" i="45"/>
  <c r="E7366" i="45"/>
  <c r="E7367" i="45"/>
  <c r="E7368" i="45"/>
  <c r="E7369" i="45"/>
  <c r="E7370" i="45"/>
  <c r="E7371" i="45"/>
  <c r="E7372" i="45"/>
  <c r="E7373" i="45"/>
  <c r="E7374" i="45"/>
  <c r="E7375" i="45"/>
  <c r="E7376" i="45"/>
  <c r="E7377" i="45"/>
  <c r="E7378" i="45"/>
  <c r="E7379" i="45"/>
  <c r="E7380" i="45"/>
  <c r="E7381" i="45"/>
  <c r="E7382" i="45"/>
  <c r="E7383" i="45"/>
  <c r="E7384" i="45"/>
  <c r="E7385" i="45"/>
  <c r="E7386" i="45"/>
  <c r="E7387" i="45"/>
  <c r="E7388" i="45"/>
  <c r="E7389" i="45"/>
  <c r="E7390" i="45"/>
  <c r="E7391" i="45"/>
  <c r="E7392" i="45"/>
  <c r="E7393" i="45"/>
  <c r="E7394" i="45"/>
  <c r="E7395" i="45"/>
  <c r="E7396" i="45"/>
  <c r="E7397" i="45"/>
  <c r="E7398" i="45"/>
  <c r="E7399" i="45"/>
  <c r="E7400" i="45"/>
  <c r="E7401" i="45"/>
  <c r="E7402" i="45"/>
  <c r="E7403" i="45"/>
  <c r="E7404" i="45"/>
  <c r="E7405" i="45"/>
  <c r="E7406" i="45"/>
  <c r="E7407" i="45"/>
  <c r="E7408" i="45"/>
  <c r="E7409" i="45"/>
  <c r="E7410" i="45"/>
  <c r="E7411" i="45"/>
  <c r="E7412" i="45"/>
  <c r="E7413" i="45"/>
  <c r="E7414" i="45"/>
  <c r="E7415" i="45"/>
  <c r="E7416" i="45"/>
  <c r="E7417" i="45"/>
  <c r="E7418" i="45"/>
  <c r="E7419" i="45"/>
  <c r="E7420" i="45"/>
  <c r="E7421" i="45"/>
  <c r="E7422" i="45"/>
  <c r="E7423" i="45"/>
  <c r="E7424" i="45"/>
  <c r="E7425" i="45"/>
  <c r="E7426" i="45"/>
  <c r="E7427" i="45"/>
  <c r="E7428" i="45"/>
  <c r="E7429" i="45"/>
  <c r="E7430" i="45"/>
  <c r="E7431" i="45"/>
  <c r="E7432" i="45"/>
  <c r="E7433" i="45"/>
  <c r="E7434" i="45"/>
  <c r="E7435" i="45"/>
  <c r="E7436" i="45"/>
  <c r="E7437" i="45"/>
  <c r="E7438" i="45"/>
  <c r="E7439" i="45"/>
  <c r="E7440" i="45"/>
  <c r="E7441" i="45"/>
  <c r="E7442" i="45"/>
  <c r="E7443" i="45"/>
  <c r="E7444" i="45"/>
  <c r="E7445" i="45"/>
  <c r="E7446" i="45"/>
  <c r="E7447" i="45"/>
  <c r="E7448" i="45"/>
  <c r="E7449" i="45"/>
  <c r="E7450" i="45"/>
  <c r="E7451" i="45"/>
  <c r="E7452" i="45"/>
  <c r="E7453" i="45"/>
  <c r="E7454" i="45"/>
  <c r="E7455" i="45"/>
  <c r="E7456" i="45"/>
  <c r="E7457" i="45"/>
  <c r="E7458" i="45"/>
  <c r="E7459" i="45"/>
  <c r="E7460" i="45"/>
  <c r="E7461" i="45"/>
  <c r="E7462" i="45"/>
  <c r="E7463" i="45"/>
  <c r="E7464" i="45"/>
  <c r="E7465" i="45"/>
  <c r="E7466" i="45"/>
  <c r="E7467" i="45"/>
  <c r="E7468" i="45"/>
  <c r="E7469" i="45"/>
  <c r="E7470" i="45"/>
  <c r="E7471" i="45"/>
  <c r="E7472" i="45"/>
  <c r="E7473" i="45"/>
  <c r="E7474" i="45"/>
  <c r="E7475" i="45"/>
  <c r="E7476" i="45"/>
  <c r="E7477" i="45"/>
  <c r="E7478" i="45"/>
  <c r="E7479" i="45"/>
  <c r="E7480" i="45"/>
  <c r="E7481" i="45"/>
  <c r="E7482" i="45"/>
  <c r="E7483" i="45"/>
  <c r="E7484" i="45"/>
  <c r="E7485" i="45"/>
  <c r="E7486" i="45"/>
  <c r="E7487" i="45"/>
  <c r="E7488" i="45"/>
  <c r="E7489" i="45"/>
  <c r="E7490" i="45"/>
  <c r="E7491" i="45"/>
  <c r="E7492" i="45"/>
  <c r="E7493" i="45"/>
  <c r="E7494" i="45"/>
  <c r="E7495" i="45"/>
  <c r="E7496" i="45"/>
  <c r="E7497" i="45"/>
  <c r="E7498" i="45"/>
  <c r="E7499" i="45"/>
  <c r="E7500" i="45"/>
  <c r="E7501" i="45"/>
  <c r="E7502" i="45"/>
  <c r="E7503" i="45"/>
  <c r="E7504" i="45"/>
  <c r="E7505" i="45"/>
  <c r="E7506" i="45"/>
  <c r="E7507" i="45"/>
  <c r="E7508" i="45"/>
  <c r="E7509" i="45"/>
  <c r="E7510" i="45"/>
  <c r="E7511" i="45"/>
  <c r="E7512" i="45"/>
  <c r="E7513" i="45"/>
  <c r="E7514" i="45"/>
  <c r="E7515" i="45"/>
  <c r="E7516" i="45"/>
  <c r="E7517" i="45"/>
  <c r="E7518" i="45"/>
  <c r="E7519" i="45"/>
  <c r="E7520" i="45"/>
  <c r="E7521" i="45"/>
  <c r="E7522" i="45"/>
  <c r="E7523" i="45"/>
  <c r="E7524" i="45"/>
  <c r="E7525" i="45"/>
  <c r="E7526" i="45"/>
  <c r="E7527" i="45"/>
  <c r="E7528" i="45"/>
  <c r="E7529" i="45"/>
  <c r="E7530" i="45"/>
  <c r="E7531" i="45"/>
  <c r="E7532" i="45"/>
  <c r="E7533" i="45"/>
  <c r="E7534" i="45"/>
  <c r="E7535" i="45"/>
  <c r="E7536" i="45"/>
  <c r="E7537" i="45"/>
  <c r="E7538" i="45"/>
  <c r="E7539" i="45"/>
  <c r="E7540" i="45"/>
  <c r="E7541" i="45"/>
  <c r="E7542" i="45"/>
  <c r="E7543" i="45"/>
  <c r="E7544" i="45"/>
  <c r="E7545" i="45"/>
  <c r="E7546" i="45"/>
  <c r="E7547" i="45"/>
  <c r="E7548" i="45"/>
  <c r="E7549" i="45"/>
  <c r="E7550" i="45"/>
  <c r="E7551" i="45"/>
  <c r="E7552" i="45"/>
  <c r="E7553" i="45"/>
  <c r="E7554" i="45"/>
  <c r="E7555" i="45"/>
  <c r="E7556" i="45"/>
  <c r="E7557" i="45"/>
  <c r="E7558" i="45"/>
  <c r="E7559" i="45"/>
  <c r="E7560" i="45"/>
  <c r="E7561" i="45"/>
  <c r="E7562" i="45"/>
  <c r="E7563" i="45"/>
  <c r="E7564" i="45"/>
  <c r="E7565" i="45"/>
  <c r="E7566" i="45"/>
  <c r="E7567" i="45"/>
  <c r="E7568" i="45"/>
  <c r="E7569" i="45"/>
  <c r="E7570" i="45"/>
  <c r="E7571" i="45"/>
  <c r="E7572" i="45"/>
  <c r="E7573" i="45"/>
  <c r="E7574" i="45"/>
  <c r="E7575" i="45"/>
  <c r="E7576" i="45"/>
  <c r="E7577" i="45"/>
  <c r="E7578" i="45"/>
  <c r="E7579" i="45"/>
  <c r="E7580" i="45"/>
  <c r="E7581" i="45"/>
  <c r="E7582" i="45"/>
  <c r="E7583" i="45"/>
  <c r="E7584" i="45"/>
  <c r="E7585" i="45"/>
  <c r="E7586" i="45"/>
  <c r="E7587" i="45"/>
  <c r="E7588" i="45"/>
  <c r="E7589" i="45"/>
  <c r="E7590" i="45"/>
  <c r="E7591" i="45"/>
  <c r="E7592" i="45"/>
  <c r="E7593" i="45"/>
  <c r="E7594" i="45"/>
  <c r="E7595" i="45"/>
  <c r="E7596" i="45"/>
  <c r="E7597" i="45"/>
  <c r="E7598" i="45"/>
  <c r="E7599" i="45"/>
  <c r="E7600" i="45"/>
  <c r="E7601" i="45"/>
  <c r="E7602" i="45"/>
  <c r="E7603" i="45"/>
  <c r="E7604" i="45"/>
  <c r="E7605" i="45"/>
  <c r="E7606" i="45"/>
  <c r="E7607" i="45"/>
  <c r="E7608" i="45"/>
  <c r="E7609" i="45"/>
  <c r="E7610" i="45"/>
  <c r="E7611" i="45"/>
  <c r="E7612" i="45"/>
  <c r="E7613" i="45"/>
  <c r="E7614" i="45"/>
  <c r="E7615" i="45"/>
  <c r="E7616" i="45"/>
  <c r="E7617" i="45"/>
  <c r="E7618" i="45"/>
  <c r="E7619" i="45"/>
  <c r="E7620" i="45"/>
  <c r="E7621" i="45"/>
  <c r="E7622" i="45"/>
  <c r="E7623" i="45"/>
  <c r="E7624" i="45"/>
  <c r="E7625" i="45"/>
  <c r="E7626" i="45"/>
  <c r="E7627" i="45"/>
  <c r="E7628" i="45"/>
  <c r="E7629" i="45"/>
  <c r="E7630" i="45"/>
  <c r="E7631" i="45"/>
  <c r="E7632" i="45"/>
  <c r="E7633" i="45"/>
  <c r="E7634" i="45"/>
  <c r="E7635" i="45"/>
  <c r="E7636" i="45"/>
  <c r="E7637" i="45"/>
  <c r="E7638" i="45"/>
  <c r="E7639" i="45"/>
  <c r="E7640" i="45"/>
  <c r="E7641" i="45"/>
  <c r="E7642" i="45"/>
  <c r="E7643" i="45"/>
  <c r="E7644" i="45"/>
  <c r="E7645" i="45"/>
  <c r="E7646" i="45"/>
  <c r="E7647" i="45"/>
  <c r="E7648" i="45"/>
  <c r="E7649" i="45"/>
  <c r="E7650" i="45"/>
  <c r="E7651" i="45"/>
  <c r="E7652" i="45"/>
  <c r="E7653" i="45"/>
  <c r="E7654" i="45"/>
  <c r="E7655" i="45"/>
  <c r="E7656" i="45"/>
  <c r="E7657" i="45"/>
  <c r="E7658" i="45"/>
  <c r="E7659" i="45"/>
  <c r="E7660" i="45"/>
  <c r="E7661" i="45"/>
  <c r="E7662" i="45"/>
  <c r="E7663" i="45"/>
  <c r="E7664" i="45"/>
  <c r="E7665" i="45"/>
  <c r="E7666" i="45"/>
  <c r="E7667" i="45"/>
  <c r="E7668" i="45"/>
  <c r="E7669" i="45"/>
  <c r="E7670" i="45"/>
  <c r="E7671" i="45"/>
  <c r="E7672" i="45"/>
  <c r="E7673" i="45"/>
  <c r="E7674" i="45"/>
  <c r="E7675" i="45"/>
  <c r="E7676" i="45"/>
  <c r="E7677" i="45"/>
  <c r="E7678" i="45"/>
  <c r="E7679" i="45"/>
  <c r="E7680" i="45"/>
  <c r="E7681" i="45"/>
  <c r="E7682" i="45"/>
  <c r="E7683" i="45"/>
  <c r="E7684" i="45"/>
  <c r="E7685" i="45"/>
  <c r="E7686" i="45"/>
  <c r="E7687" i="45"/>
  <c r="E7688" i="45"/>
  <c r="E7689" i="45"/>
  <c r="E2" i="45"/>
  <c r="D3" i="45"/>
  <c r="D4" i="45"/>
  <c r="D5" i="45"/>
  <c r="D6" i="45"/>
  <c r="D7" i="45"/>
  <c r="D8" i="45"/>
  <c r="D9" i="45"/>
  <c r="D10" i="45"/>
  <c r="D11" i="45"/>
  <c r="D12" i="45"/>
  <c r="D13" i="45"/>
  <c r="D14" i="45"/>
  <c r="D15" i="45"/>
  <c r="D16" i="45"/>
  <c r="D17" i="45"/>
  <c r="D18" i="45"/>
  <c r="D19" i="45"/>
  <c r="D20" i="45"/>
  <c r="D21" i="45"/>
  <c r="D22" i="45"/>
  <c r="D23" i="45"/>
  <c r="D24" i="45"/>
  <c r="D25" i="45"/>
  <c r="D26" i="45"/>
  <c r="D27" i="45"/>
  <c r="D28" i="45"/>
  <c r="D29" i="45"/>
  <c r="D30" i="45"/>
  <c r="D31" i="45"/>
  <c r="D32" i="45"/>
  <c r="D33" i="45"/>
  <c r="D34" i="45"/>
  <c r="D35" i="45"/>
  <c r="D36" i="45"/>
  <c r="D37" i="45"/>
  <c r="D38" i="45"/>
  <c r="D39" i="45"/>
  <c r="D40" i="45"/>
  <c r="D41" i="45"/>
  <c r="D42" i="45"/>
  <c r="D43" i="45"/>
  <c r="D44" i="45"/>
  <c r="D45" i="45"/>
  <c r="D46" i="45"/>
  <c r="D47" i="45"/>
  <c r="D48" i="45"/>
  <c r="D49" i="45"/>
  <c r="D50" i="45"/>
  <c r="D51" i="45"/>
  <c r="D52" i="45"/>
  <c r="D53" i="45"/>
  <c r="D54" i="45"/>
  <c r="D55" i="45"/>
  <c r="D56" i="45"/>
  <c r="D57" i="45"/>
  <c r="D58" i="45"/>
  <c r="D59" i="45"/>
  <c r="D60" i="45"/>
  <c r="D61" i="45"/>
  <c r="D62" i="45"/>
  <c r="D63" i="45"/>
  <c r="D64" i="45"/>
  <c r="D65" i="45"/>
  <c r="D66" i="45"/>
  <c r="D67" i="45"/>
  <c r="D68" i="45"/>
  <c r="D69" i="45"/>
  <c r="D70" i="45"/>
  <c r="D71" i="45"/>
  <c r="D72" i="45"/>
  <c r="D73" i="45"/>
  <c r="D74" i="45"/>
  <c r="D75" i="45"/>
  <c r="D76" i="45"/>
  <c r="D77" i="45"/>
  <c r="D78" i="45"/>
  <c r="D79" i="45"/>
  <c r="D80" i="45"/>
  <c r="D81" i="45"/>
  <c r="D82" i="45"/>
  <c r="D83" i="45"/>
  <c r="D84" i="45"/>
  <c r="D85" i="45"/>
  <c r="D86" i="45"/>
  <c r="D87" i="45"/>
  <c r="D88" i="45"/>
  <c r="D89" i="45"/>
  <c r="D90" i="45"/>
  <c r="D91" i="45"/>
  <c r="D92" i="45"/>
  <c r="D93" i="45"/>
  <c r="D94" i="45"/>
  <c r="D95" i="45"/>
  <c r="D96" i="45"/>
  <c r="D97" i="45"/>
  <c r="D98" i="45"/>
  <c r="D99" i="45"/>
  <c r="D100" i="45"/>
  <c r="D101" i="45"/>
  <c r="D102" i="45"/>
  <c r="D103" i="45"/>
  <c r="D104" i="45"/>
  <c r="D105" i="45"/>
  <c r="D106" i="45"/>
  <c r="D107" i="45"/>
  <c r="D108" i="45"/>
  <c r="D109" i="45"/>
  <c r="D110" i="45"/>
  <c r="D111" i="45"/>
  <c r="D112" i="45"/>
  <c r="D113" i="45"/>
  <c r="D114" i="45"/>
  <c r="D115" i="45"/>
  <c r="D116" i="45"/>
  <c r="D117" i="45"/>
  <c r="D118" i="45"/>
  <c r="D119" i="45"/>
  <c r="D120" i="45"/>
  <c r="D121" i="45"/>
  <c r="D122" i="45"/>
  <c r="D123" i="45"/>
  <c r="D124" i="45"/>
  <c r="D125" i="45"/>
  <c r="D126" i="45"/>
  <c r="D127" i="45"/>
  <c r="D128" i="45"/>
  <c r="D129" i="45"/>
  <c r="D130" i="45"/>
  <c r="D131" i="45"/>
  <c r="D132" i="45"/>
  <c r="D133" i="45"/>
  <c r="D134" i="45"/>
  <c r="D135" i="45"/>
  <c r="D136" i="45"/>
  <c r="D137" i="45"/>
  <c r="D138" i="45"/>
  <c r="D139" i="45"/>
  <c r="D140" i="45"/>
  <c r="D141" i="45"/>
  <c r="D142" i="45"/>
  <c r="D143" i="45"/>
  <c r="D144" i="45"/>
  <c r="D145" i="45"/>
  <c r="D146" i="45"/>
  <c r="D147" i="45"/>
  <c r="D148" i="45"/>
  <c r="D149" i="45"/>
  <c r="D150" i="45"/>
  <c r="D151" i="45"/>
  <c r="D152" i="45"/>
  <c r="D153" i="45"/>
  <c r="D154" i="45"/>
  <c r="D155" i="45"/>
  <c r="D156" i="45"/>
  <c r="D157" i="45"/>
  <c r="D158" i="45"/>
  <c r="D159" i="45"/>
  <c r="D160" i="45"/>
  <c r="D161" i="45"/>
  <c r="D162" i="45"/>
  <c r="D163" i="45"/>
  <c r="D164" i="45"/>
  <c r="D165" i="45"/>
  <c r="D166" i="45"/>
  <c r="D167" i="45"/>
  <c r="D168" i="45"/>
  <c r="D169" i="45"/>
  <c r="D170" i="45"/>
  <c r="D171" i="45"/>
  <c r="D172" i="45"/>
  <c r="D173" i="45"/>
  <c r="D174" i="45"/>
  <c r="D175" i="45"/>
  <c r="D176" i="45"/>
  <c r="D177" i="45"/>
  <c r="D178" i="45"/>
  <c r="D179" i="45"/>
  <c r="D180" i="45"/>
  <c r="D181" i="45"/>
  <c r="D182" i="45"/>
  <c r="D183" i="45"/>
  <c r="D184" i="45"/>
  <c r="D185" i="45"/>
  <c r="D186" i="45"/>
  <c r="D187" i="45"/>
  <c r="D188" i="45"/>
  <c r="D189" i="45"/>
  <c r="D190" i="45"/>
  <c r="D191" i="45"/>
  <c r="D192" i="45"/>
  <c r="D193" i="45"/>
  <c r="D194" i="45"/>
  <c r="D195" i="45"/>
  <c r="D196" i="45"/>
  <c r="D197" i="45"/>
  <c r="D198" i="45"/>
  <c r="D199" i="45"/>
  <c r="D200" i="45"/>
  <c r="D201" i="45"/>
  <c r="D202" i="45"/>
  <c r="D203" i="45"/>
  <c r="D204" i="45"/>
  <c r="D205" i="45"/>
  <c r="D206" i="45"/>
  <c r="D207" i="45"/>
  <c r="D208" i="45"/>
  <c r="D209" i="45"/>
  <c r="D210" i="45"/>
  <c r="D211" i="45"/>
  <c r="D212" i="45"/>
  <c r="D213" i="45"/>
  <c r="D214" i="45"/>
  <c r="D215" i="45"/>
  <c r="D216" i="45"/>
  <c r="D217" i="45"/>
  <c r="D218" i="45"/>
  <c r="D219" i="45"/>
  <c r="D220" i="45"/>
  <c r="D221" i="45"/>
  <c r="D222" i="45"/>
  <c r="D223" i="45"/>
  <c r="D224" i="45"/>
  <c r="D225" i="45"/>
  <c r="D226" i="45"/>
  <c r="D227" i="45"/>
  <c r="D228" i="45"/>
  <c r="D229" i="45"/>
  <c r="D230" i="45"/>
  <c r="D231" i="45"/>
  <c r="D232" i="45"/>
  <c r="D233" i="45"/>
  <c r="D234" i="45"/>
  <c r="D235" i="45"/>
  <c r="D236" i="45"/>
  <c r="D237" i="45"/>
  <c r="D238" i="45"/>
  <c r="D239" i="45"/>
  <c r="D240" i="45"/>
  <c r="D241" i="45"/>
  <c r="D242" i="45"/>
  <c r="D243" i="45"/>
  <c r="D244" i="45"/>
  <c r="D245" i="45"/>
  <c r="D246" i="45"/>
  <c r="D247" i="45"/>
  <c r="D248" i="45"/>
  <c r="D249" i="45"/>
  <c r="D250" i="45"/>
  <c r="D251" i="45"/>
  <c r="D252" i="45"/>
  <c r="D253" i="45"/>
  <c r="D254" i="45"/>
  <c r="D255" i="45"/>
  <c r="D256" i="45"/>
  <c r="D257" i="45"/>
  <c r="D258" i="45"/>
  <c r="D259" i="45"/>
  <c r="D260" i="45"/>
  <c r="D261" i="45"/>
  <c r="D262" i="45"/>
  <c r="D263" i="45"/>
  <c r="D264" i="45"/>
  <c r="D265" i="45"/>
  <c r="D266" i="45"/>
  <c r="D267" i="45"/>
  <c r="D268" i="45"/>
  <c r="D269" i="45"/>
  <c r="D270" i="45"/>
  <c r="D271" i="45"/>
  <c r="D272" i="45"/>
  <c r="D273" i="45"/>
  <c r="D274" i="45"/>
  <c r="D275" i="45"/>
  <c r="D276" i="45"/>
  <c r="D277" i="45"/>
  <c r="D278" i="45"/>
  <c r="D279" i="45"/>
  <c r="D280" i="45"/>
  <c r="D281" i="45"/>
  <c r="D282" i="45"/>
  <c r="D283" i="45"/>
  <c r="D284" i="45"/>
  <c r="D285" i="45"/>
  <c r="D286" i="45"/>
  <c r="D287" i="45"/>
  <c r="D288" i="45"/>
  <c r="D289" i="45"/>
  <c r="D290" i="45"/>
  <c r="D291" i="45"/>
  <c r="D292" i="45"/>
  <c r="D293" i="45"/>
  <c r="D294" i="45"/>
  <c r="D295" i="45"/>
  <c r="D296" i="45"/>
  <c r="D297" i="45"/>
  <c r="D298" i="45"/>
  <c r="D299" i="45"/>
  <c r="D300" i="45"/>
  <c r="D301" i="45"/>
  <c r="D302" i="45"/>
  <c r="D303" i="45"/>
  <c r="D304" i="45"/>
  <c r="D305" i="45"/>
  <c r="D306" i="45"/>
  <c r="D307" i="45"/>
  <c r="D308" i="45"/>
  <c r="D309" i="45"/>
  <c r="D310" i="45"/>
  <c r="D311" i="45"/>
  <c r="D312" i="45"/>
  <c r="D313" i="45"/>
  <c r="D314" i="45"/>
  <c r="D315" i="45"/>
  <c r="D316" i="45"/>
  <c r="D317" i="45"/>
  <c r="D318" i="45"/>
  <c r="D319" i="45"/>
  <c r="D320" i="45"/>
  <c r="D321" i="45"/>
  <c r="D322" i="45"/>
  <c r="D323" i="45"/>
  <c r="D324" i="45"/>
  <c r="D325" i="45"/>
  <c r="D326" i="45"/>
  <c r="D327" i="45"/>
  <c r="D328" i="45"/>
  <c r="D329" i="45"/>
  <c r="D330" i="45"/>
  <c r="D331" i="45"/>
  <c r="D332" i="45"/>
  <c r="D333" i="45"/>
  <c r="D334" i="45"/>
  <c r="D335" i="45"/>
  <c r="D336" i="45"/>
  <c r="D337" i="45"/>
  <c r="D338" i="45"/>
  <c r="D339" i="45"/>
  <c r="D340" i="45"/>
  <c r="D341" i="45"/>
  <c r="D342" i="45"/>
  <c r="D343" i="45"/>
  <c r="D344" i="45"/>
  <c r="D345" i="45"/>
  <c r="D346" i="45"/>
  <c r="D347" i="45"/>
  <c r="D348" i="45"/>
  <c r="D349" i="45"/>
  <c r="D350" i="45"/>
  <c r="D351" i="45"/>
  <c r="D352" i="45"/>
  <c r="D353" i="45"/>
  <c r="D354" i="45"/>
  <c r="D355" i="45"/>
  <c r="D356" i="45"/>
  <c r="D357" i="45"/>
  <c r="D358" i="45"/>
  <c r="D359" i="45"/>
  <c r="D360" i="45"/>
  <c r="D361" i="45"/>
  <c r="D362" i="45"/>
  <c r="D363" i="45"/>
  <c r="D364" i="45"/>
  <c r="D365" i="45"/>
  <c r="D366" i="45"/>
  <c r="D367" i="45"/>
  <c r="D368" i="45"/>
  <c r="D369" i="45"/>
  <c r="D370" i="45"/>
  <c r="D371" i="45"/>
  <c r="D372" i="45"/>
  <c r="D373" i="45"/>
  <c r="D374" i="45"/>
  <c r="D375" i="45"/>
  <c r="D376" i="45"/>
  <c r="D377" i="45"/>
  <c r="D378" i="45"/>
  <c r="D379" i="45"/>
  <c r="D380" i="45"/>
  <c r="D381" i="45"/>
  <c r="D382" i="45"/>
  <c r="D383" i="45"/>
  <c r="D384" i="45"/>
  <c r="D385" i="45"/>
  <c r="D386" i="45"/>
  <c r="D387" i="45"/>
  <c r="D388" i="45"/>
  <c r="D389" i="45"/>
  <c r="D390" i="45"/>
  <c r="D391" i="45"/>
  <c r="D392" i="45"/>
  <c r="D393" i="45"/>
  <c r="D394" i="45"/>
  <c r="D395" i="45"/>
  <c r="D396" i="45"/>
  <c r="D397" i="45"/>
  <c r="D398" i="45"/>
  <c r="D399" i="45"/>
  <c r="D400" i="45"/>
  <c r="D401" i="45"/>
  <c r="D402" i="45"/>
  <c r="D403" i="45"/>
  <c r="D404" i="45"/>
  <c r="D405" i="45"/>
  <c r="D406" i="45"/>
  <c r="D407" i="45"/>
  <c r="D408" i="45"/>
  <c r="D409" i="45"/>
  <c r="D410" i="45"/>
  <c r="D411" i="45"/>
  <c r="D412" i="45"/>
  <c r="D413" i="45"/>
  <c r="D414" i="45"/>
  <c r="D415" i="45"/>
  <c r="D416" i="45"/>
  <c r="D417" i="45"/>
  <c r="D418" i="45"/>
  <c r="D419" i="45"/>
  <c r="D420" i="45"/>
  <c r="D421" i="45"/>
  <c r="D422" i="45"/>
  <c r="D423" i="45"/>
  <c r="D424" i="45"/>
  <c r="D425" i="45"/>
  <c r="D426" i="45"/>
  <c r="D427" i="45"/>
  <c r="D428" i="45"/>
  <c r="D429" i="45"/>
  <c r="D430" i="45"/>
  <c r="D431" i="45"/>
  <c r="D432" i="45"/>
  <c r="D433" i="45"/>
  <c r="D434" i="45"/>
  <c r="D435" i="45"/>
  <c r="D436" i="45"/>
  <c r="D437" i="45"/>
  <c r="D438" i="45"/>
  <c r="D439" i="45"/>
  <c r="D440" i="45"/>
  <c r="D441" i="45"/>
  <c r="D442" i="45"/>
  <c r="D443" i="45"/>
  <c r="D444" i="45"/>
  <c r="D445" i="45"/>
  <c r="D446" i="45"/>
  <c r="D447" i="45"/>
  <c r="D448" i="45"/>
  <c r="D449" i="45"/>
  <c r="D450" i="45"/>
  <c r="D451" i="45"/>
  <c r="D452" i="45"/>
  <c r="D453" i="45"/>
  <c r="D454" i="45"/>
  <c r="D455" i="45"/>
  <c r="D456" i="45"/>
  <c r="D457" i="45"/>
  <c r="D458" i="45"/>
  <c r="D459" i="45"/>
  <c r="D460" i="45"/>
  <c r="D461" i="45"/>
  <c r="D462" i="45"/>
  <c r="D463" i="45"/>
  <c r="D464" i="45"/>
  <c r="D465" i="45"/>
  <c r="D466" i="45"/>
  <c r="D467" i="45"/>
  <c r="D468" i="45"/>
  <c r="D469" i="45"/>
  <c r="D470" i="45"/>
  <c r="D471" i="45"/>
  <c r="D472" i="45"/>
  <c r="D473" i="45"/>
  <c r="D474" i="45"/>
  <c r="D475" i="45"/>
  <c r="D476" i="45"/>
  <c r="D477" i="45"/>
  <c r="D478" i="45"/>
  <c r="D479" i="45"/>
  <c r="D480" i="45"/>
  <c r="D481" i="45"/>
  <c r="D482" i="45"/>
  <c r="D483" i="45"/>
  <c r="D484" i="45"/>
  <c r="D485" i="45"/>
  <c r="D486" i="45"/>
  <c r="D487" i="45"/>
  <c r="D488" i="45"/>
  <c r="D489" i="45"/>
  <c r="D490" i="45"/>
  <c r="D491" i="45"/>
  <c r="D492" i="45"/>
  <c r="D493" i="45"/>
  <c r="D494" i="45"/>
  <c r="D495" i="45"/>
  <c r="D496" i="45"/>
  <c r="D497" i="45"/>
  <c r="D498" i="45"/>
  <c r="D499" i="45"/>
  <c r="D500" i="45"/>
  <c r="D501" i="45"/>
  <c r="D502" i="45"/>
  <c r="D503" i="45"/>
  <c r="D504" i="45"/>
  <c r="D505" i="45"/>
  <c r="D506" i="45"/>
  <c r="D507" i="45"/>
  <c r="D508" i="45"/>
  <c r="D509" i="45"/>
  <c r="D510" i="45"/>
  <c r="D511" i="45"/>
  <c r="D512" i="45"/>
  <c r="D513" i="45"/>
  <c r="D514" i="45"/>
  <c r="D515" i="45"/>
  <c r="D516" i="45"/>
  <c r="D517" i="45"/>
  <c r="D518" i="45"/>
  <c r="D519" i="45"/>
  <c r="D520" i="45"/>
  <c r="D521" i="45"/>
  <c r="D522" i="45"/>
  <c r="D523" i="45"/>
  <c r="D524" i="45"/>
  <c r="D525" i="45"/>
  <c r="D526" i="45"/>
  <c r="D527" i="45"/>
  <c r="D528" i="45"/>
  <c r="D529" i="45"/>
  <c r="D530" i="45"/>
  <c r="D531" i="45"/>
  <c r="D532" i="45"/>
  <c r="D533" i="45"/>
  <c r="D534" i="45"/>
  <c r="D535" i="45"/>
  <c r="D536" i="45"/>
  <c r="D537" i="45"/>
  <c r="D538" i="45"/>
  <c r="D539" i="45"/>
  <c r="D540" i="45"/>
  <c r="D541" i="45"/>
  <c r="D542" i="45"/>
  <c r="D543" i="45"/>
  <c r="D544" i="45"/>
  <c r="D545" i="45"/>
  <c r="D546" i="45"/>
  <c r="D547" i="45"/>
  <c r="D548" i="45"/>
  <c r="D549" i="45"/>
  <c r="D550" i="45"/>
  <c r="D551" i="45"/>
  <c r="D552" i="45"/>
  <c r="D553" i="45"/>
  <c r="D554" i="45"/>
  <c r="D555" i="45"/>
  <c r="D556" i="45"/>
  <c r="D557" i="45"/>
  <c r="D558" i="45"/>
  <c r="D559" i="45"/>
  <c r="D560" i="45"/>
  <c r="D561" i="45"/>
  <c r="D562" i="45"/>
  <c r="D563" i="45"/>
  <c r="D564" i="45"/>
  <c r="D565" i="45"/>
  <c r="D566" i="45"/>
  <c r="D567" i="45"/>
  <c r="D568" i="45"/>
  <c r="D569" i="45"/>
  <c r="D570" i="45"/>
  <c r="D571" i="45"/>
  <c r="D572" i="45"/>
  <c r="D573" i="45"/>
  <c r="D574" i="45"/>
  <c r="D575" i="45"/>
  <c r="D576" i="45"/>
  <c r="D577" i="45"/>
  <c r="D578" i="45"/>
  <c r="D579" i="45"/>
  <c r="D580" i="45"/>
  <c r="D581" i="45"/>
  <c r="D582" i="45"/>
  <c r="D583" i="45"/>
  <c r="D584" i="45"/>
  <c r="D585" i="45"/>
  <c r="D586" i="45"/>
  <c r="D587" i="45"/>
  <c r="D588" i="45"/>
  <c r="D589" i="45"/>
  <c r="D590" i="45"/>
  <c r="D591" i="45"/>
  <c r="D592" i="45"/>
  <c r="D593" i="45"/>
  <c r="D594" i="45"/>
  <c r="D595" i="45"/>
  <c r="D596" i="45"/>
  <c r="D597" i="45"/>
  <c r="D598" i="45"/>
  <c r="D599" i="45"/>
  <c r="D600" i="45"/>
  <c r="D601" i="45"/>
  <c r="D602" i="45"/>
  <c r="D603" i="45"/>
  <c r="D604" i="45"/>
  <c r="D605" i="45"/>
  <c r="D606" i="45"/>
  <c r="D607" i="45"/>
  <c r="D608" i="45"/>
  <c r="D609" i="45"/>
  <c r="D610" i="45"/>
  <c r="D611" i="45"/>
  <c r="D612" i="45"/>
  <c r="D613" i="45"/>
  <c r="D614" i="45"/>
  <c r="D615" i="45"/>
  <c r="D616" i="45"/>
  <c r="D617" i="45"/>
  <c r="D618" i="45"/>
  <c r="D619" i="45"/>
  <c r="D620" i="45"/>
  <c r="D621" i="45"/>
  <c r="D622" i="45"/>
  <c r="D623" i="45"/>
  <c r="D624" i="45"/>
  <c r="D625" i="45"/>
  <c r="D626" i="45"/>
  <c r="D627" i="45"/>
  <c r="D628" i="45"/>
  <c r="D629" i="45"/>
  <c r="D630" i="45"/>
  <c r="D631" i="45"/>
  <c r="D632" i="45"/>
  <c r="D633" i="45"/>
  <c r="D634" i="45"/>
  <c r="D635" i="45"/>
  <c r="D636" i="45"/>
  <c r="D637" i="45"/>
  <c r="D638" i="45"/>
  <c r="D639" i="45"/>
  <c r="D640" i="45"/>
  <c r="D641" i="45"/>
  <c r="D642" i="45"/>
  <c r="D643" i="45"/>
  <c r="D644" i="45"/>
  <c r="D645" i="45"/>
  <c r="D646" i="45"/>
  <c r="D647" i="45"/>
  <c r="D648" i="45"/>
  <c r="D649" i="45"/>
  <c r="D650" i="45"/>
  <c r="D651" i="45"/>
  <c r="D652" i="45"/>
  <c r="D653" i="45"/>
  <c r="D654" i="45"/>
  <c r="D655" i="45"/>
  <c r="D656" i="45"/>
  <c r="D657" i="45"/>
  <c r="D658" i="45"/>
  <c r="D659" i="45"/>
  <c r="D660" i="45"/>
  <c r="D661" i="45"/>
  <c r="D662" i="45"/>
  <c r="D663" i="45"/>
  <c r="D664" i="45"/>
  <c r="D665" i="45"/>
  <c r="D666" i="45"/>
  <c r="D667" i="45"/>
  <c r="D668" i="45"/>
  <c r="D669" i="45"/>
  <c r="D670" i="45"/>
  <c r="D671" i="45"/>
  <c r="D672" i="45"/>
  <c r="D673" i="45"/>
  <c r="D674" i="45"/>
  <c r="D675" i="45"/>
  <c r="D676" i="45"/>
  <c r="D677" i="45"/>
  <c r="D678" i="45"/>
  <c r="D679" i="45"/>
  <c r="D680" i="45"/>
  <c r="D681" i="45"/>
  <c r="D682" i="45"/>
  <c r="D683" i="45"/>
  <c r="D684" i="45"/>
  <c r="D685" i="45"/>
  <c r="D686" i="45"/>
  <c r="D687" i="45"/>
  <c r="D688" i="45"/>
  <c r="D689" i="45"/>
  <c r="D690" i="45"/>
  <c r="D691" i="45"/>
  <c r="D692" i="45"/>
  <c r="D693" i="45"/>
  <c r="D694" i="45"/>
  <c r="D695" i="45"/>
  <c r="D696" i="45"/>
  <c r="D697" i="45"/>
  <c r="D698" i="45"/>
  <c r="D699" i="45"/>
  <c r="D700" i="45"/>
  <c r="D701" i="45"/>
  <c r="D702" i="45"/>
  <c r="D703" i="45"/>
  <c r="D704" i="45"/>
  <c r="D705" i="45"/>
  <c r="D706" i="45"/>
  <c r="D707" i="45"/>
  <c r="D708" i="45"/>
  <c r="D709" i="45"/>
  <c r="D710" i="45"/>
  <c r="D711" i="45"/>
  <c r="D712" i="45"/>
  <c r="D713" i="45"/>
  <c r="D714" i="45"/>
  <c r="D715" i="45"/>
  <c r="D716" i="45"/>
  <c r="D717" i="45"/>
  <c r="D718" i="45"/>
  <c r="D719" i="45"/>
  <c r="D720" i="45"/>
  <c r="D721" i="45"/>
  <c r="D722" i="45"/>
  <c r="D723" i="45"/>
  <c r="D724" i="45"/>
  <c r="D725" i="45"/>
  <c r="D726" i="45"/>
  <c r="D727" i="45"/>
  <c r="D728" i="45"/>
  <c r="D729" i="45"/>
  <c r="D730" i="45"/>
  <c r="D731" i="45"/>
  <c r="D732" i="45"/>
  <c r="D733" i="45"/>
  <c r="D734" i="45"/>
  <c r="D735" i="45"/>
  <c r="D736" i="45"/>
  <c r="D737" i="45"/>
  <c r="D738" i="45"/>
  <c r="D739" i="45"/>
  <c r="D740" i="45"/>
  <c r="D741" i="45"/>
  <c r="D742" i="45"/>
  <c r="D743" i="45"/>
  <c r="D744" i="45"/>
  <c r="D745" i="45"/>
  <c r="D746" i="45"/>
  <c r="D747" i="45"/>
  <c r="D748" i="45"/>
  <c r="D749" i="45"/>
  <c r="D750" i="45"/>
  <c r="D751" i="45"/>
  <c r="D752" i="45"/>
  <c r="D753" i="45"/>
  <c r="D754" i="45"/>
  <c r="D755" i="45"/>
  <c r="D756" i="45"/>
  <c r="D757" i="45"/>
  <c r="D758" i="45"/>
  <c r="D759" i="45"/>
  <c r="D760" i="45"/>
  <c r="D761" i="45"/>
  <c r="D762" i="45"/>
  <c r="D763" i="45"/>
  <c r="D764" i="45"/>
  <c r="D765" i="45"/>
  <c r="D766" i="45"/>
  <c r="D767" i="45"/>
  <c r="D768" i="45"/>
  <c r="D769" i="45"/>
  <c r="D770" i="45"/>
  <c r="D771" i="45"/>
  <c r="D772" i="45"/>
  <c r="D773" i="45"/>
  <c r="D774" i="45"/>
  <c r="D775" i="45"/>
  <c r="D776" i="45"/>
  <c r="D777" i="45"/>
  <c r="D778" i="45"/>
  <c r="D779" i="45"/>
  <c r="D780" i="45"/>
  <c r="D781" i="45"/>
  <c r="D782" i="45"/>
  <c r="D783" i="45"/>
  <c r="D784" i="45"/>
  <c r="D785" i="45"/>
  <c r="D786" i="45"/>
  <c r="D787" i="45"/>
  <c r="D788" i="45"/>
  <c r="D789" i="45"/>
  <c r="D790" i="45"/>
  <c r="D791" i="45"/>
  <c r="D792" i="45"/>
  <c r="D793" i="45"/>
  <c r="D794" i="45"/>
  <c r="D795" i="45"/>
  <c r="D796" i="45"/>
  <c r="D797" i="45"/>
  <c r="D798" i="45"/>
  <c r="D799" i="45"/>
  <c r="D800" i="45"/>
  <c r="D801" i="45"/>
  <c r="D802" i="45"/>
  <c r="D803" i="45"/>
  <c r="D804" i="45"/>
  <c r="D805" i="45"/>
  <c r="D806" i="45"/>
  <c r="D807" i="45"/>
  <c r="D808" i="45"/>
  <c r="D809" i="45"/>
  <c r="D810" i="45"/>
  <c r="D811" i="45"/>
  <c r="D812" i="45"/>
  <c r="D813" i="45"/>
  <c r="D814" i="45"/>
  <c r="D815" i="45"/>
  <c r="D816" i="45"/>
  <c r="D817" i="45"/>
  <c r="D818" i="45"/>
  <c r="D819" i="45"/>
  <c r="D820" i="45"/>
  <c r="D821" i="45"/>
  <c r="D822" i="45"/>
  <c r="D823" i="45"/>
  <c r="D824" i="45"/>
  <c r="D825" i="45"/>
  <c r="D826" i="45"/>
  <c r="D827" i="45"/>
  <c r="D828" i="45"/>
  <c r="D829" i="45"/>
  <c r="D830" i="45"/>
  <c r="D831" i="45"/>
  <c r="D832" i="45"/>
  <c r="D833" i="45"/>
  <c r="D834" i="45"/>
  <c r="D835" i="45"/>
  <c r="D836" i="45"/>
  <c r="D837" i="45"/>
  <c r="D838" i="45"/>
  <c r="D839" i="45"/>
  <c r="D840" i="45"/>
  <c r="D841" i="45"/>
  <c r="D842" i="45"/>
  <c r="D843" i="45"/>
  <c r="D844" i="45"/>
  <c r="D845" i="45"/>
  <c r="D846" i="45"/>
  <c r="D847" i="45"/>
  <c r="D848" i="45"/>
  <c r="D849" i="45"/>
  <c r="D850" i="45"/>
  <c r="D851" i="45"/>
  <c r="D852" i="45"/>
  <c r="D853" i="45"/>
  <c r="D854" i="45"/>
  <c r="D855" i="45"/>
  <c r="D856" i="45"/>
  <c r="D857" i="45"/>
  <c r="D858" i="45"/>
  <c r="D859" i="45"/>
  <c r="D860" i="45"/>
  <c r="D861" i="45"/>
  <c r="D862" i="45"/>
  <c r="D863" i="45"/>
  <c r="D864" i="45"/>
  <c r="D865" i="45"/>
  <c r="D866" i="45"/>
  <c r="D867" i="45"/>
  <c r="D868" i="45"/>
  <c r="D869" i="45"/>
  <c r="D870" i="45"/>
  <c r="D871" i="45"/>
  <c r="D872" i="45"/>
  <c r="D873" i="45"/>
  <c r="D874" i="45"/>
  <c r="D875" i="45"/>
  <c r="D876" i="45"/>
  <c r="D877" i="45"/>
  <c r="D878" i="45"/>
  <c r="D879" i="45"/>
  <c r="D880" i="45"/>
  <c r="D881" i="45"/>
  <c r="D882" i="45"/>
  <c r="D883" i="45"/>
  <c r="D884" i="45"/>
  <c r="D885" i="45"/>
  <c r="D886" i="45"/>
  <c r="D887" i="45"/>
  <c r="D888" i="45"/>
  <c r="D889" i="45"/>
  <c r="D890" i="45"/>
  <c r="D891" i="45"/>
  <c r="D892" i="45"/>
  <c r="D893" i="45"/>
  <c r="D894" i="45"/>
  <c r="D895" i="45"/>
  <c r="D896" i="45"/>
  <c r="D897" i="45"/>
  <c r="D898" i="45"/>
  <c r="D899" i="45"/>
  <c r="D900" i="45"/>
  <c r="D901" i="45"/>
  <c r="D902" i="45"/>
  <c r="D903" i="45"/>
  <c r="D904" i="45"/>
  <c r="D905" i="45"/>
  <c r="D906" i="45"/>
  <c r="D907" i="45"/>
  <c r="D908" i="45"/>
  <c r="D909" i="45"/>
  <c r="D910" i="45"/>
  <c r="D911" i="45"/>
  <c r="D912" i="45"/>
  <c r="D913" i="45"/>
  <c r="D914" i="45"/>
  <c r="D915" i="45"/>
  <c r="D916" i="45"/>
  <c r="D917" i="45"/>
  <c r="D918" i="45"/>
  <c r="D919" i="45"/>
  <c r="D920" i="45"/>
  <c r="D921" i="45"/>
  <c r="D922" i="45"/>
  <c r="D923" i="45"/>
  <c r="D924" i="45"/>
  <c r="D925" i="45"/>
  <c r="D926" i="45"/>
  <c r="D927" i="45"/>
  <c r="D928" i="45"/>
  <c r="D929" i="45"/>
  <c r="D930" i="45"/>
  <c r="D931" i="45"/>
  <c r="D932" i="45"/>
  <c r="D933" i="45"/>
  <c r="D934" i="45"/>
  <c r="D935" i="45"/>
  <c r="D936" i="45"/>
  <c r="D937" i="45"/>
  <c r="D938" i="45"/>
  <c r="D939" i="45"/>
  <c r="D940" i="45"/>
  <c r="D941" i="45"/>
  <c r="D942" i="45"/>
  <c r="D943" i="45"/>
  <c r="D944" i="45"/>
  <c r="D945" i="45"/>
  <c r="D946" i="45"/>
  <c r="D947" i="45"/>
  <c r="D948" i="45"/>
  <c r="D949" i="45"/>
  <c r="D950" i="45"/>
  <c r="D951" i="45"/>
  <c r="D952" i="45"/>
  <c r="D953" i="45"/>
  <c r="D954" i="45"/>
  <c r="D955" i="45"/>
  <c r="D956" i="45"/>
  <c r="D957" i="45"/>
  <c r="D958" i="45"/>
  <c r="D959" i="45"/>
  <c r="D960" i="45"/>
  <c r="D961" i="45"/>
  <c r="D962" i="45"/>
  <c r="D963" i="45"/>
  <c r="D964" i="45"/>
  <c r="D965" i="45"/>
  <c r="D966" i="45"/>
  <c r="D967" i="45"/>
  <c r="D968" i="45"/>
  <c r="D969" i="45"/>
  <c r="D970" i="45"/>
  <c r="D971" i="45"/>
  <c r="D972" i="45"/>
  <c r="D973" i="45"/>
  <c r="D974" i="45"/>
  <c r="D975" i="45"/>
  <c r="D976" i="45"/>
  <c r="D977" i="45"/>
  <c r="D978" i="45"/>
  <c r="D979" i="45"/>
  <c r="D980" i="45"/>
  <c r="D981" i="45"/>
  <c r="D982" i="45"/>
  <c r="D983" i="45"/>
  <c r="D984" i="45"/>
  <c r="D985" i="45"/>
  <c r="D986" i="45"/>
  <c r="D987" i="45"/>
  <c r="D988" i="45"/>
  <c r="D989" i="45"/>
  <c r="D990" i="45"/>
  <c r="D991" i="45"/>
  <c r="D992" i="45"/>
  <c r="D993" i="45"/>
  <c r="D994" i="45"/>
  <c r="D995" i="45"/>
  <c r="D996" i="45"/>
  <c r="D997" i="45"/>
  <c r="D998" i="45"/>
  <c r="D999" i="45"/>
  <c r="D1000" i="45"/>
  <c r="D1001" i="45"/>
  <c r="D1002" i="45"/>
  <c r="D1003" i="45"/>
  <c r="D1004" i="45"/>
  <c r="D1005" i="45"/>
  <c r="D1006" i="45"/>
  <c r="D1007" i="45"/>
  <c r="D1008" i="45"/>
  <c r="D1009" i="45"/>
  <c r="D1010" i="45"/>
  <c r="D1011" i="45"/>
  <c r="D1012" i="45"/>
  <c r="D1013" i="45"/>
  <c r="D1014" i="45"/>
  <c r="D1015" i="45"/>
  <c r="D1016" i="45"/>
  <c r="D1017" i="45"/>
  <c r="D1018" i="45"/>
  <c r="D1019" i="45"/>
  <c r="D1020" i="45"/>
  <c r="D1021" i="45"/>
  <c r="D1022" i="45"/>
  <c r="D1023" i="45"/>
  <c r="D1024" i="45"/>
  <c r="D1025" i="45"/>
  <c r="D1026" i="45"/>
  <c r="D1027" i="45"/>
  <c r="D1028" i="45"/>
  <c r="D1029" i="45"/>
  <c r="D1030" i="45"/>
  <c r="D1031" i="45"/>
  <c r="D1032" i="45"/>
  <c r="D1033" i="45"/>
  <c r="D1034" i="45"/>
  <c r="D1035" i="45"/>
  <c r="D1036" i="45"/>
  <c r="D1037" i="45"/>
  <c r="D1038" i="45"/>
  <c r="D1039" i="45"/>
  <c r="D1040" i="45"/>
  <c r="D1041" i="45"/>
  <c r="D1042" i="45"/>
  <c r="D1043" i="45"/>
  <c r="D1044" i="45"/>
  <c r="D1045" i="45"/>
  <c r="D1046" i="45"/>
  <c r="D1047" i="45"/>
  <c r="D1048" i="45"/>
  <c r="D1049" i="45"/>
  <c r="D1050" i="45"/>
  <c r="D1051" i="45"/>
  <c r="D1052" i="45"/>
  <c r="D1053" i="45"/>
  <c r="D1054" i="45"/>
  <c r="D1055" i="45"/>
  <c r="D1056" i="45"/>
  <c r="D1057" i="45"/>
  <c r="D1058" i="45"/>
  <c r="D1059" i="45"/>
  <c r="D1060" i="45"/>
  <c r="D1061" i="45"/>
  <c r="D1062" i="45"/>
  <c r="D1063" i="45"/>
  <c r="D1064" i="45"/>
  <c r="D1065" i="45"/>
  <c r="D1066" i="45"/>
  <c r="D1067" i="45"/>
  <c r="D1068" i="45"/>
  <c r="D1069" i="45"/>
  <c r="D1070" i="45"/>
  <c r="D1071" i="45"/>
  <c r="D1072" i="45"/>
  <c r="D1073" i="45"/>
  <c r="D1074" i="45"/>
  <c r="D1075" i="45"/>
  <c r="D1076" i="45"/>
  <c r="D1077" i="45"/>
  <c r="D1078" i="45"/>
  <c r="D1079" i="45"/>
  <c r="D1080" i="45"/>
  <c r="D1081" i="45"/>
  <c r="D1082" i="45"/>
  <c r="D1083" i="45"/>
  <c r="D1084" i="45"/>
  <c r="D1085" i="45"/>
  <c r="D1086" i="45"/>
  <c r="D1087" i="45"/>
  <c r="D1088" i="45"/>
  <c r="D1089" i="45"/>
  <c r="D1090" i="45"/>
  <c r="D1091" i="45"/>
  <c r="D1092" i="45"/>
  <c r="D1093" i="45"/>
  <c r="D1094" i="45"/>
  <c r="D1095" i="45"/>
  <c r="D1096" i="45"/>
  <c r="D1097" i="45"/>
  <c r="D1098" i="45"/>
  <c r="D1099" i="45"/>
  <c r="D1100" i="45"/>
  <c r="D1101" i="45"/>
  <c r="D1102" i="45"/>
  <c r="D1103" i="45"/>
  <c r="D1104" i="45"/>
  <c r="D1105" i="45"/>
  <c r="D1106" i="45"/>
  <c r="D1107" i="45"/>
  <c r="D1108" i="45"/>
  <c r="D1109" i="45"/>
  <c r="D1110" i="45"/>
  <c r="D1111" i="45"/>
  <c r="D1112" i="45"/>
  <c r="D1113" i="45"/>
  <c r="D1114" i="45"/>
  <c r="D1115" i="45"/>
  <c r="D1116" i="45"/>
  <c r="D1117" i="45"/>
  <c r="D1118" i="45"/>
  <c r="D1119" i="45"/>
  <c r="D1120" i="45"/>
  <c r="D1121" i="45"/>
  <c r="D1122" i="45"/>
  <c r="D1123" i="45"/>
  <c r="D1124" i="45"/>
  <c r="D1125" i="45"/>
  <c r="D1126" i="45"/>
  <c r="D1127" i="45"/>
  <c r="D1128" i="45"/>
  <c r="D1129" i="45"/>
  <c r="D1130" i="45"/>
  <c r="D1131" i="45"/>
  <c r="D1132" i="45"/>
  <c r="D1133" i="45"/>
  <c r="D1134" i="45"/>
  <c r="D1135" i="45"/>
  <c r="D1136" i="45"/>
  <c r="D1137" i="45"/>
  <c r="D1138" i="45"/>
  <c r="D1139" i="45"/>
  <c r="D1140" i="45"/>
  <c r="D1141" i="45"/>
  <c r="D1142" i="45"/>
  <c r="D1143" i="45"/>
  <c r="D1144" i="45"/>
  <c r="D1145" i="45"/>
  <c r="D1146" i="45"/>
  <c r="D1147" i="45"/>
  <c r="D1148" i="45"/>
  <c r="D1149" i="45"/>
  <c r="D1150" i="45"/>
  <c r="D1151" i="45"/>
  <c r="D1152" i="45"/>
  <c r="D1153" i="45"/>
  <c r="D1154" i="45"/>
  <c r="D1155" i="45"/>
  <c r="D1156" i="45"/>
  <c r="D1157" i="45"/>
  <c r="D1158" i="45"/>
  <c r="D1159" i="45"/>
  <c r="D1160" i="45"/>
  <c r="D1161" i="45"/>
  <c r="D1162" i="45"/>
  <c r="D1163" i="45"/>
  <c r="D1164" i="45"/>
  <c r="D1165" i="45"/>
  <c r="D1166" i="45"/>
  <c r="D1167" i="45"/>
  <c r="D1168" i="45"/>
  <c r="D1169" i="45"/>
  <c r="D1170" i="45"/>
  <c r="D1171" i="45"/>
  <c r="D1172" i="45"/>
  <c r="D1173" i="45"/>
  <c r="D1174" i="45"/>
  <c r="D1175" i="45"/>
  <c r="D1176" i="45"/>
  <c r="D1177" i="45"/>
  <c r="D1178" i="45"/>
  <c r="D1179" i="45"/>
  <c r="D1180" i="45"/>
  <c r="D1181" i="45"/>
  <c r="D1182" i="45"/>
  <c r="D1183" i="45"/>
  <c r="D1184" i="45"/>
  <c r="D1185" i="45"/>
  <c r="D1186" i="45"/>
  <c r="D1187" i="45"/>
  <c r="D1188" i="45"/>
  <c r="D1189" i="45"/>
  <c r="D1190" i="45"/>
  <c r="D1191" i="45"/>
  <c r="D1192" i="45"/>
  <c r="D1193" i="45"/>
  <c r="D1194" i="45"/>
  <c r="D1195" i="45"/>
  <c r="D1196" i="45"/>
  <c r="D1197" i="45"/>
  <c r="D1198" i="45"/>
  <c r="D1199" i="45"/>
  <c r="D1200" i="45"/>
  <c r="D1201" i="45"/>
  <c r="D1202" i="45"/>
  <c r="D1203" i="45"/>
  <c r="D1204" i="45"/>
  <c r="D1205" i="45"/>
  <c r="D1206" i="45"/>
  <c r="D1207" i="45"/>
  <c r="D1208" i="45"/>
  <c r="D1209" i="45"/>
  <c r="D1210" i="45"/>
  <c r="D1211" i="45"/>
  <c r="D1212" i="45"/>
  <c r="D1213" i="45"/>
  <c r="D1214" i="45"/>
  <c r="D1215" i="45"/>
  <c r="D1216" i="45"/>
  <c r="D1217" i="45"/>
  <c r="D1218" i="45"/>
  <c r="D1219" i="45"/>
  <c r="D1220" i="45"/>
  <c r="D1221" i="45"/>
  <c r="D1222" i="45"/>
  <c r="D1223" i="45"/>
  <c r="D1224" i="45"/>
  <c r="D1225" i="45"/>
  <c r="D1226" i="45"/>
  <c r="D1227" i="45"/>
  <c r="D1228" i="45"/>
  <c r="D1229" i="45"/>
  <c r="D1230" i="45"/>
  <c r="D1231" i="45"/>
  <c r="D1232" i="45"/>
  <c r="D1233" i="45"/>
  <c r="D1234" i="45"/>
  <c r="D1235" i="45"/>
  <c r="D1236" i="45"/>
  <c r="D1237" i="45"/>
  <c r="D1238" i="45"/>
  <c r="D1239" i="45"/>
  <c r="D1240" i="45"/>
  <c r="D1241" i="45"/>
  <c r="D1242" i="45"/>
  <c r="D1243" i="45"/>
  <c r="D1244" i="45"/>
  <c r="D1245" i="45"/>
  <c r="D1246" i="45"/>
  <c r="D1247" i="45"/>
  <c r="D1248" i="45"/>
  <c r="D1249" i="45"/>
  <c r="D1250" i="45"/>
  <c r="D1251" i="45"/>
  <c r="D1252" i="45"/>
  <c r="D1253" i="45"/>
  <c r="D1254" i="45"/>
  <c r="D1255" i="45"/>
  <c r="D1256" i="45"/>
  <c r="D1257" i="45"/>
  <c r="D1258" i="45"/>
  <c r="D1259" i="45"/>
  <c r="D1260" i="45"/>
  <c r="D1261" i="45"/>
  <c r="D1262" i="45"/>
  <c r="D1263" i="45"/>
  <c r="D1264" i="45"/>
  <c r="D1265" i="45"/>
  <c r="D1266" i="45"/>
  <c r="D1267" i="45"/>
  <c r="D1268" i="45"/>
  <c r="D1269" i="45"/>
  <c r="D1270" i="45"/>
  <c r="D1271" i="45"/>
  <c r="D1272" i="45"/>
  <c r="D1273" i="45"/>
  <c r="D1274" i="45"/>
  <c r="D1275" i="45"/>
  <c r="D1276" i="45"/>
  <c r="D1277" i="45"/>
  <c r="D1278" i="45"/>
  <c r="D1279" i="45"/>
  <c r="D1280" i="45"/>
  <c r="D1281" i="45"/>
  <c r="D1282" i="45"/>
  <c r="D1283" i="45"/>
  <c r="D1284" i="45"/>
  <c r="D1285" i="45"/>
  <c r="D1286" i="45"/>
  <c r="D1287" i="45"/>
  <c r="D1288" i="45"/>
  <c r="D1289" i="45"/>
  <c r="D1290" i="45"/>
  <c r="D1291" i="45"/>
  <c r="D1292" i="45"/>
  <c r="D1293" i="45"/>
  <c r="D1294" i="45"/>
  <c r="D1295" i="45"/>
  <c r="D1296" i="45"/>
  <c r="D1297" i="45"/>
  <c r="D1298" i="45"/>
  <c r="D1299" i="45"/>
  <c r="D1300" i="45"/>
  <c r="D1301" i="45"/>
  <c r="D1302" i="45"/>
  <c r="D1303" i="45"/>
  <c r="D1304" i="45"/>
  <c r="D1305" i="45"/>
  <c r="D1306" i="45"/>
  <c r="D1307" i="45"/>
  <c r="D1308" i="45"/>
  <c r="D1309" i="45"/>
  <c r="D1310" i="45"/>
  <c r="D1311" i="45"/>
  <c r="D1312" i="45"/>
  <c r="D1313" i="45"/>
  <c r="D1314" i="45"/>
  <c r="D1315" i="45"/>
  <c r="D1316" i="45"/>
  <c r="D1317" i="45"/>
  <c r="D1318" i="45"/>
  <c r="D1319" i="45"/>
  <c r="D1320" i="45"/>
  <c r="D1321" i="45"/>
  <c r="D1322" i="45"/>
  <c r="D1323" i="45"/>
  <c r="D1324" i="45"/>
  <c r="D1325" i="45"/>
  <c r="D1326" i="45"/>
  <c r="D1327" i="45"/>
  <c r="D1328" i="45"/>
  <c r="D1329" i="45"/>
  <c r="D1330" i="45"/>
  <c r="D1331" i="45"/>
  <c r="D1332" i="45"/>
  <c r="D1333" i="45"/>
  <c r="D1334" i="45"/>
  <c r="D1335" i="45"/>
  <c r="D1336" i="45"/>
  <c r="D1337" i="45"/>
  <c r="D1338" i="45"/>
  <c r="D1339" i="45"/>
  <c r="D1340" i="45"/>
  <c r="D1341" i="45"/>
  <c r="D1342" i="45"/>
  <c r="D1343" i="45"/>
  <c r="D1344" i="45"/>
  <c r="D1345" i="45"/>
  <c r="D1346" i="45"/>
  <c r="D1347" i="45"/>
  <c r="D1348" i="45"/>
  <c r="D1349" i="45"/>
  <c r="D1350" i="45"/>
  <c r="D1351" i="45"/>
  <c r="D1352" i="45"/>
  <c r="D1353" i="45"/>
  <c r="D1354" i="45"/>
  <c r="D1355" i="45"/>
  <c r="D1356" i="45"/>
  <c r="D1357" i="45"/>
  <c r="D1358" i="45"/>
  <c r="D1359" i="45"/>
  <c r="D1360" i="45"/>
  <c r="D1361" i="45"/>
  <c r="D1362" i="45"/>
  <c r="D1363" i="45"/>
  <c r="D1364" i="45"/>
  <c r="D1365" i="45"/>
  <c r="D1366" i="45"/>
  <c r="D1367" i="45"/>
  <c r="D1368" i="45"/>
  <c r="D1369" i="45"/>
  <c r="D1370" i="45"/>
  <c r="D1371" i="45"/>
  <c r="D1372" i="45"/>
  <c r="D1373" i="45"/>
  <c r="D1374" i="45"/>
  <c r="D1375" i="45"/>
  <c r="D1376" i="45"/>
  <c r="D1377" i="45"/>
  <c r="D1378" i="45"/>
  <c r="D1379" i="45"/>
  <c r="D1380" i="45"/>
  <c r="D1381" i="45"/>
  <c r="D1382" i="45"/>
  <c r="D1383" i="45"/>
  <c r="D1384" i="45"/>
  <c r="D1385" i="45"/>
  <c r="D1386" i="45"/>
  <c r="D1387" i="45"/>
  <c r="D1388" i="45"/>
  <c r="D1389" i="45"/>
  <c r="D1390" i="45"/>
  <c r="D1391" i="45"/>
  <c r="D1392" i="45"/>
  <c r="D1393" i="45"/>
  <c r="D1394" i="45"/>
  <c r="D1395" i="45"/>
  <c r="D1396" i="45"/>
  <c r="D1397" i="45"/>
  <c r="D1398" i="45"/>
  <c r="D1399" i="45"/>
  <c r="D1400" i="45"/>
  <c r="D1401" i="45"/>
  <c r="D1402" i="45"/>
  <c r="D1403" i="45"/>
  <c r="D1404" i="45"/>
  <c r="D1405" i="45"/>
  <c r="D1406" i="45"/>
  <c r="D1407" i="45"/>
  <c r="D1408" i="45"/>
  <c r="D1409" i="45"/>
  <c r="D1410" i="45"/>
  <c r="D1411" i="45"/>
  <c r="D1412" i="45"/>
  <c r="D1413" i="45"/>
  <c r="D1414" i="45"/>
  <c r="D1415" i="45"/>
  <c r="D1416" i="45"/>
  <c r="D1417" i="45"/>
  <c r="D1418" i="45"/>
  <c r="D1419" i="45"/>
  <c r="D1420" i="45"/>
  <c r="D1421" i="45"/>
  <c r="D1422" i="45"/>
  <c r="D1423" i="45"/>
  <c r="D1424" i="45"/>
  <c r="D1425" i="45"/>
  <c r="D1426" i="45"/>
  <c r="D1427" i="45"/>
  <c r="D1428" i="45"/>
  <c r="D1429" i="45"/>
  <c r="D1430" i="45"/>
  <c r="D1431" i="45"/>
  <c r="D1432" i="45"/>
  <c r="D1433" i="45"/>
  <c r="D1434" i="45"/>
  <c r="D1435" i="45"/>
  <c r="D1436" i="45"/>
  <c r="D1437" i="45"/>
  <c r="D1438" i="45"/>
  <c r="D1439" i="45"/>
  <c r="D1440" i="45"/>
  <c r="D1441" i="45"/>
  <c r="D1442" i="45"/>
  <c r="D1443" i="45"/>
  <c r="D1444" i="45"/>
  <c r="D1445" i="45"/>
  <c r="D1446" i="45"/>
  <c r="D1447" i="45"/>
  <c r="D1448" i="45"/>
  <c r="D1449" i="45"/>
  <c r="D1450" i="45"/>
  <c r="D1451" i="45"/>
  <c r="D1452" i="45"/>
  <c r="D1453" i="45"/>
  <c r="D1454" i="45"/>
  <c r="D1455" i="45"/>
  <c r="D1456" i="45"/>
  <c r="D1457" i="45"/>
  <c r="D1458" i="45"/>
  <c r="D1459" i="45"/>
  <c r="D1460" i="45"/>
  <c r="D1461" i="45"/>
  <c r="D1462" i="45"/>
  <c r="D1463" i="45"/>
  <c r="D1464" i="45"/>
  <c r="D1465" i="45"/>
  <c r="D1466" i="45"/>
  <c r="D1467" i="45"/>
  <c r="D1468" i="45"/>
  <c r="D1469" i="45"/>
  <c r="D1470" i="45"/>
  <c r="D1471" i="45"/>
  <c r="D1472" i="45"/>
  <c r="D1473" i="45"/>
  <c r="D1474" i="45"/>
  <c r="D1475" i="45"/>
  <c r="D1476" i="45"/>
  <c r="D1477" i="45"/>
  <c r="D1478" i="45"/>
  <c r="D1479" i="45"/>
  <c r="D1480" i="45"/>
  <c r="D1481" i="45"/>
  <c r="D1482" i="45"/>
  <c r="D1483" i="45"/>
  <c r="D1484" i="45"/>
  <c r="D1485" i="45"/>
  <c r="D1486" i="45"/>
  <c r="D1487" i="45"/>
  <c r="D1488" i="45"/>
  <c r="D1489" i="45"/>
  <c r="D1490" i="45"/>
  <c r="D1491" i="45"/>
  <c r="D1492" i="45"/>
  <c r="D1493" i="45"/>
  <c r="D1494" i="45"/>
  <c r="D1495" i="45"/>
  <c r="D1496" i="45"/>
  <c r="D1497" i="45"/>
  <c r="D1498" i="45"/>
  <c r="D1499" i="45"/>
  <c r="D1500" i="45"/>
  <c r="D1501" i="45"/>
  <c r="D1502" i="45"/>
  <c r="D1503" i="45"/>
  <c r="D1504" i="45"/>
  <c r="D1505" i="45"/>
  <c r="D1506" i="45"/>
  <c r="D1507" i="45"/>
  <c r="D1508" i="45"/>
  <c r="D1509" i="45"/>
  <c r="D1510" i="45"/>
  <c r="D1511" i="45"/>
  <c r="D1512" i="45"/>
  <c r="D1513" i="45"/>
  <c r="D1514" i="45"/>
  <c r="D1515" i="45"/>
  <c r="D1516" i="45"/>
  <c r="D1517" i="45"/>
  <c r="D1518" i="45"/>
  <c r="D1519" i="45"/>
  <c r="D1520" i="45"/>
  <c r="D1521" i="45"/>
  <c r="D1522" i="45"/>
  <c r="D1523" i="45"/>
  <c r="D1524" i="45"/>
  <c r="D1525" i="45"/>
  <c r="D1526" i="45"/>
  <c r="D1527" i="45"/>
  <c r="D1528" i="45"/>
  <c r="D1529" i="45"/>
  <c r="D1530" i="45"/>
  <c r="D1531" i="45"/>
  <c r="D1532" i="45"/>
  <c r="D1533" i="45"/>
  <c r="D1534" i="45"/>
  <c r="D1535" i="45"/>
  <c r="D1536" i="45"/>
  <c r="D1537" i="45"/>
  <c r="D1538" i="45"/>
  <c r="D1539" i="45"/>
  <c r="D1540" i="45"/>
  <c r="D1541" i="45"/>
  <c r="D1542" i="45"/>
  <c r="D1543" i="45"/>
  <c r="D1544" i="45"/>
  <c r="D1545" i="45"/>
  <c r="D1546" i="45"/>
  <c r="D1547" i="45"/>
  <c r="D1548" i="45"/>
  <c r="D1549" i="45"/>
  <c r="D1550" i="45"/>
  <c r="D1551" i="45"/>
  <c r="D1552" i="45"/>
  <c r="D1553" i="45"/>
  <c r="D1554" i="45"/>
  <c r="D1555" i="45"/>
  <c r="D1556" i="45"/>
  <c r="D1557" i="45"/>
  <c r="D1558" i="45"/>
  <c r="D1559" i="45"/>
  <c r="D1560" i="45"/>
  <c r="D1561" i="45"/>
  <c r="D1562" i="45"/>
  <c r="D1563" i="45"/>
  <c r="D1564" i="45"/>
  <c r="D1565" i="45"/>
  <c r="D1566" i="45"/>
  <c r="D1567" i="45"/>
  <c r="D1568" i="45"/>
  <c r="D1569" i="45"/>
  <c r="D1570" i="45"/>
  <c r="D1571" i="45"/>
  <c r="D1572" i="45"/>
  <c r="D1573" i="45"/>
  <c r="D1574" i="45"/>
  <c r="D1575" i="45"/>
  <c r="D1576" i="45"/>
  <c r="D1577" i="45"/>
  <c r="D1578" i="45"/>
  <c r="D1579" i="45"/>
  <c r="D1580" i="45"/>
  <c r="D1581" i="45"/>
  <c r="D1582" i="45"/>
  <c r="D1583" i="45"/>
  <c r="D1584" i="45"/>
  <c r="D1585" i="45"/>
  <c r="D1586" i="45"/>
  <c r="D1587" i="45"/>
  <c r="D1588" i="45"/>
  <c r="D1589" i="45"/>
  <c r="D1590" i="45"/>
  <c r="D1591" i="45"/>
  <c r="D1592" i="45"/>
  <c r="D1593" i="45"/>
  <c r="D1594" i="45"/>
  <c r="D1595" i="45"/>
  <c r="D1596" i="45"/>
  <c r="D1597" i="45"/>
  <c r="D1598" i="45"/>
  <c r="D1599" i="45"/>
  <c r="D1600" i="45"/>
  <c r="D1601" i="45"/>
  <c r="D1602" i="45"/>
  <c r="D1603" i="45"/>
  <c r="D1604" i="45"/>
  <c r="D1605" i="45"/>
  <c r="D1606" i="45"/>
  <c r="D1607" i="45"/>
  <c r="D1608" i="45"/>
  <c r="D1609" i="45"/>
  <c r="D1610" i="45"/>
  <c r="D1611" i="45"/>
  <c r="D1612" i="45"/>
  <c r="D1613" i="45"/>
  <c r="D1614" i="45"/>
  <c r="D1615" i="45"/>
  <c r="D1616" i="45"/>
  <c r="D1617" i="45"/>
  <c r="D1618" i="45"/>
  <c r="D1619" i="45"/>
  <c r="D1620" i="45"/>
  <c r="D1621" i="45"/>
  <c r="D1622" i="45"/>
  <c r="D1623" i="45"/>
  <c r="D1624" i="45"/>
  <c r="D1625" i="45"/>
  <c r="D1626" i="45"/>
  <c r="D1627" i="45"/>
  <c r="D1628" i="45"/>
  <c r="D1629" i="45"/>
  <c r="D1630" i="45"/>
  <c r="D1631" i="45"/>
  <c r="D1632" i="45"/>
  <c r="D1633" i="45"/>
  <c r="D1634" i="45"/>
  <c r="D1635" i="45"/>
  <c r="D1636" i="45"/>
  <c r="D1637" i="45"/>
  <c r="D1638" i="45"/>
  <c r="D1639" i="45"/>
  <c r="D1640" i="45"/>
  <c r="D1641" i="45"/>
  <c r="D1642" i="45"/>
  <c r="D1643" i="45"/>
  <c r="D1644" i="45"/>
  <c r="D1645" i="45"/>
  <c r="D1646" i="45"/>
  <c r="D1647" i="45"/>
  <c r="D1648" i="45"/>
  <c r="D1649" i="45"/>
  <c r="D1650" i="45"/>
  <c r="D1651" i="45"/>
  <c r="D1652" i="45"/>
  <c r="D1653" i="45"/>
  <c r="D1654" i="45"/>
  <c r="D1655" i="45"/>
  <c r="D1656" i="45"/>
  <c r="D1657" i="45"/>
  <c r="D1658" i="45"/>
  <c r="D1659" i="45"/>
  <c r="D1660" i="45"/>
  <c r="D1661" i="45"/>
  <c r="D1662" i="45"/>
  <c r="D1663" i="45"/>
  <c r="D1664" i="45"/>
  <c r="D1665" i="45"/>
  <c r="D1666" i="45"/>
  <c r="D1667" i="45"/>
  <c r="D1668" i="45"/>
  <c r="D1669" i="45"/>
  <c r="D1670" i="45"/>
  <c r="D1671" i="45"/>
  <c r="D1672" i="45"/>
  <c r="D1673" i="45"/>
  <c r="D1674" i="45"/>
  <c r="D1675" i="45"/>
  <c r="D1676" i="45"/>
  <c r="D1677" i="45"/>
  <c r="D1678" i="45"/>
  <c r="D1679" i="45"/>
  <c r="D1680" i="45"/>
  <c r="D1681" i="45"/>
  <c r="D1682" i="45"/>
  <c r="D1683" i="45"/>
  <c r="D1684" i="45"/>
  <c r="D1685" i="45"/>
  <c r="D1686" i="45"/>
  <c r="D1687" i="45"/>
  <c r="D1688" i="45"/>
  <c r="D1689" i="45"/>
  <c r="D1690" i="45"/>
  <c r="D1691" i="45"/>
  <c r="D1692" i="45"/>
  <c r="D1693" i="45"/>
  <c r="D1694" i="45"/>
  <c r="D1695" i="45"/>
  <c r="D1696" i="45"/>
  <c r="D1697" i="45"/>
  <c r="D1698" i="45"/>
  <c r="D1699" i="45"/>
  <c r="D1700" i="45"/>
  <c r="D1701" i="45"/>
  <c r="D1702" i="45"/>
  <c r="D1703" i="45"/>
  <c r="D1704" i="45"/>
  <c r="D1705" i="45"/>
  <c r="D1706" i="45"/>
  <c r="D1707" i="45"/>
  <c r="D1708" i="45"/>
  <c r="D1709" i="45"/>
  <c r="D1710" i="45"/>
  <c r="D1711" i="45"/>
  <c r="D1712" i="45"/>
  <c r="D1713" i="45"/>
  <c r="D1714" i="45"/>
  <c r="D1715" i="45"/>
  <c r="D1716" i="45"/>
  <c r="D1717" i="45"/>
  <c r="D1718" i="45"/>
  <c r="D1719" i="45"/>
  <c r="D1720" i="45"/>
  <c r="D1721" i="45"/>
  <c r="D1722" i="45"/>
  <c r="D1723" i="45"/>
  <c r="D1724" i="45"/>
  <c r="D1725" i="45"/>
  <c r="D1726" i="45"/>
  <c r="D1727" i="45"/>
  <c r="D1728" i="45"/>
  <c r="D1729" i="45"/>
  <c r="D1730" i="45"/>
  <c r="D1731" i="45"/>
  <c r="D1732" i="45"/>
  <c r="D1733" i="45"/>
  <c r="D1734" i="45"/>
  <c r="D1735" i="45"/>
  <c r="D1736" i="45"/>
  <c r="D1737" i="45"/>
  <c r="D1738" i="45"/>
  <c r="D1739" i="45"/>
  <c r="D1740" i="45"/>
  <c r="D1741" i="45"/>
  <c r="D1742" i="45"/>
  <c r="D1743" i="45"/>
  <c r="D1744" i="45"/>
  <c r="D1745" i="45"/>
  <c r="D1746" i="45"/>
  <c r="D1747" i="45"/>
  <c r="D1748" i="45"/>
  <c r="D1749" i="45"/>
  <c r="D1750" i="45"/>
  <c r="D1751" i="45"/>
  <c r="D1752" i="45"/>
  <c r="D1753" i="45"/>
  <c r="D1754" i="45"/>
  <c r="D1755" i="45"/>
  <c r="D1756" i="45"/>
  <c r="D1757" i="45"/>
  <c r="D1758" i="45"/>
  <c r="D1759" i="45"/>
  <c r="D1760" i="45"/>
  <c r="D1761" i="45"/>
  <c r="D1762" i="45"/>
  <c r="D1763" i="45"/>
  <c r="D1764" i="45"/>
  <c r="D1765" i="45"/>
  <c r="D1766" i="45"/>
  <c r="D1767" i="45"/>
  <c r="D1768" i="45"/>
  <c r="D1769" i="45"/>
  <c r="D1770" i="45"/>
  <c r="D1771" i="45"/>
  <c r="D1772" i="45"/>
  <c r="D1773" i="45"/>
  <c r="D1774" i="45"/>
  <c r="D1775" i="45"/>
  <c r="D1776" i="45"/>
  <c r="D1777" i="45"/>
  <c r="D1778" i="45"/>
  <c r="D1779" i="45"/>
  <c r="D1780" i="45"/>
  <c r="D1781" i="45"/>
  <c r="D1782" i="45"/>
  <c r="D1783" i="45"/>
  <c r="D1784" i="45"/>
  <c r="D1785" i="45"/>
  <c r="D1786" i="45"/>
  <c r="D1787" i="45"/>
  <c r="D1788" i="45"/>
  <c r="D1789" i="45"/>
  <c r="D1790" i="45"/>
  <c r="D1791" i="45"/>
  <c r="D1792" i="45"/>
  <c r="D1793" i="45"/>
  <c r="D1794" i="45"/>
  <c r="D1795" i="45"/>
  <c r="D1796" i="45"/>
  <c r="D1797" i="45"/>
  <c r="D1798" i="45"/>
  <c r="D1799" i="45"/>
  <c r="D1800" i="45"/>
  <c r="D1801" i="45"/>
  <c r="D1802" i="45"/>
  <c r="D1803" i="45"/>
  <c r="D1804" i="45"/>
  <c r="D1805" i="45"/>
  <c r="D1806" i="45"/>
  <c r="D1807" i="45"/>
  <c r="D1808" i="45"/>
  <c r="D1809" i="45"/>
  <c r="D1810" i="45"/>
  <c r="D1811" i="45"/>
  <c r="D1812" i="45"/>
  <c r="D1813" i="45"/>
  <c r="D1814" i="45"/>
  <c r="D1815" i="45"/>
  <c r="D1816" i="45"/>
  <c r="D1817" i="45"/>
  <c r="D1818" i="45"/>
  <c r="D1819" i="45"/>
  <c r="D1820" i="45"/>
  <c r="D1821" i="45"/>
  <c r="D1822" i="45"/>
  <c r="D1823" i="45"/>
  <c r="D1824" i="45"/>
  <c r="D1825" i="45"/>
  <c r="D1826" i="45"/>
  <c r="D1827" i="45"/>
  <c r="D1828" i="45"/>
  <c r="D1829" i="45"/>
  <c r="D1830" i="45"/>
  <c r="D1831" i="45"/>
  <c r="D1832" i="45"/>
  <c r="D1833" i="45"/>
  <c r="D1834" i="45"/>
  <c r="D1835" i="45"/>
  <c r="D1836" i="45"/>
  <c r="D1837" i="45"/>
  <c r="D1838" i="45"/>
  <c r="D1839" i="45"/>
  <c r="D1840" i="45"/>
  <c r="D1841" i="45"/>
  <c r="D1842" i="45"/>
  <c r="D1843" i="45"/>
  <c r="D1844" i="45"/>
  <c r="D1845" i="45"/>
  <c r="D1846" i="45"/>
  <c r="D1847" i="45"/>
  <c r="D1848" i="45"/>
  <c r="D1849" i="45"/>
  <c r="D1850" i="45"/>
  <c r="D1851" i="45"/>
  <c r="D1852" i="45"/>
  <c r="D1853" i="45"/>
  <c r="D1854" i="45"/>
  <c r="D1855" i="45"/>
  <c r="D1856" i="45"/>
  <c r="D1857" i="45"/>
  <c r="D1858" i="45"/>
  <c r="D1859" i="45"/>
  <c r="D1860" i="45"/>
  <c r="D1861" i="45"/>
  <c r="D1862" i="45"/>
  <c r="D1863" i="45"/>
  <c r="D1864" i="45"/>
  <c r="D1865" i="45"/>
  <c r="D1866" i="45"/>
  <c r="D1867" i="45"/>
  <c r="D1868" i="45"/>
  <c r="D1869" i="45"/>
  <c r="D1870" i="45"/>
  <c r="D1871" i="45"/>
  <c r="D1872" i="45"/>
  <c r="D1873" i="45"/>
  <c r="D1874" i="45"/>
  <c r="D1875" i="45"/>
  <c r="D1876" i="45"/>
  <c r="D1877" i="45"/>
  <c r="D1878" i="45"/>
  <c r="D1879" i="45"/>
  <c r="D1880" i="45"/>
  <c r="D1881" i="45"/>
  <c r="D1882" i="45"/>
  <c r="D1883" i="45"/>
  <c r="D1884" i="45"/>
  <c r="D1885" i="45"/>
  <c r="D1886" i="45"/>
  <c r="D1887" i="45"/>
  <c r="D1888" i="45"/>
  <c r="D1889" i="45"/>
  <c r="D1890" i="45"/>
  <c r="D1891" i="45"/>
  <c r="D1892" i="45"/>
  <c r="D1893" i="45"/>
  <c r="D1894" i="45"/>
  <c r="D1895" i="45"/>
  <c r="D1896" i="45"/>
  <c r="D1897" i="45"/>
  <c r="D1898" i="45"/>
  <c r="D1899" i="45"/>
  <c r="D1900" i="45"/>
  <c r="D1901" i="45"/>
  <c r="D1902" i="45"/>
  <c r="D1903" i="45"/>
  <c r="D1904" i="45"/>
  <c r="D1905" i="45"/>
  <c r="D1906" i="45"/>
  <c r="D1907" i="45"/>
  <c r="D1908" i="45"/>
  <c r="D1909" i="45"/>
  <c r="D1910" i="45"/>
  <c r="D1911" i="45"/>
  <c r="D1912" i="45"/>
  <c r="D1913" i="45"/>
  <c r="D1914" i="45"/>
  <c r="D1915" i="45"/>
  <c r="D1916" i="45"/>
  <c r="D1917" i="45"/>
  <c r="D1918" i="45"/>
  <c r="D1919" i="45"/>
  <c r="D1920" i="45"/>
  <c r="D1921" i="45"/>
  <c r="D1922" i="45"/>
  <c r="D1923" i="45"/>
  <c r="D1924" i="45"/>
  <c r="D1925" i="45"/>
  <c r="D1926" i="45"/>
  <c r="D1927" i="45"/>
  <c r="D1928" i="45"/>
  <c r="D1929" i="45"/>
  <c r="D1930" i="45"/>
  <c r="D1931" i="45"/>
  <c r="D1932" i="45"/>
  <c r="D1933" i="45"/>
  <c r="D1934" i="45"/>
  <c r="D1935" i="45"/>
  <c r="D1936" i="45"/>
  <c r="D1937" i="45"/>
  <c r="D1938" i="45"/>
  <c r="D1939" i="45"/>
  <c r="D1940" i="45"/>
  <c r="D1941" i="45"/>
  <c r="D1942" i="45"/>
  <c r="D1943" i="45"/>
  <c r="D1944" i="45"/>
  <c r="D1945" i="45"/>
  <c r="D1946" i="45"/>
  <c r="D1947" i="45"/>
  <c r="D1948" i="45"/>
  <c r="D1949" i="45"/>
  <c r="D1950" i="45"/>
  <c r="D1951" i="45"/>
  <c r="D1952" i="45"/>
  <c r="D1953" i="45"/>
  <c r="D1954" i="45"/>
  <c r="D1955" i="45"/>
  <c r="D1956" i="45"/>
  <c r="D1957" i="45"/>
  <c r="D1958" i="45"/>
  <c r="D1959" i="45"/>
  <c r="D1960" i="45"/>
  <c r="D1961" i="45"/>
  <c r="D1962" i="45"/>
  <c r="D1963" i="45"/>
  <c r="D1964" i="45"/>
  <c r="D1965" i="45"/>
  <c r="D1966" i="45"/>
  <c r="D1967" i="45"/>
  <c r="D1968" i="45"/>
  <c r="D1969" i="45"/>
  <c r="D1970" i="45"/>
  <c r="D1971" i="45"/>
  <c r="D1972" i="45"/>
  <c r="D1973" i="45"/>
  <c r="D1974" i="45"/>
  <c r="D1975" i="45"/>
  <c r="D1976" i="45"/>
  <c r="D1977" i="45"/>
  <c r="D1978" i="45"/>
  <c r="D1979" i="45"/>
  <c r="D1980" i="45"/>
  <c r="D1981" i="45"/>
  <c r="D1982" i="45"/>
  <c r="D1983" i="45"/>
  <c r="D1984" i="45"/>
  <c r="D1985" i="45"/>
  <c r="D1986" i="45"/>
  <c r="D1987" i="45"/>
  <c r="D1988" i="45"/>
  <c r="D1989" i="45"/>
  <c r="D1990" i="45"/>
  <c r="D1991" i="45"/>
  <c r="D1992" i="45"/>
  <c r="D1993" i="45"/>
  <c r="D1994" i="45"/>
  <c r="D1995" i="45"/>
  <c r="D1996" i="45"/>
  <c r="D1997" i="45"/>
  <c r="D1998" i="45"/>
  <c r="D1999" i="45"/>
  <c r="D2000" i="45"/>
  <c r="D2001" i="45"/>
  <c r="D2002" i="45"/>
  <c r="D2003" i="45"/>
  <c r="D2004" i="45"/>
  <c r="D2005" i="45"/>
  <c r="D2006" i="45"/>
  <c r="D2007" i="45"/>
  <c r="D2008" i="45"/>
  <c r="D2009" i="45"/>
  <c r="D2010" i="45"/>
  <c r="D2011" i="45"/>
  <c r="D2012" i="45"/>
  <c r="D2013" i="45"/>
  <c r="D2014" i="45"/>
  <c r="D2015" i="45"/>
  <c r="D2016" i="45"/>
  <c r="D2017" i="45"/>
  <c r="D2018" i="45"/>
  <c r="D2019" i="45"/>
  <c r="D2020" i="45"/>
  <c r="D2021" i="45"/>
  <c r="D2022" i="45"/>
  <c r="D2023" i="45"/>
  <c r="D2024" i="45"/>
  <c r="D2025" i="45"/>
  <c r="D2026" i="45"/>
  <c r="D2027" i="45"/>
  <c r="D2028" i="45"/>
  <c r="D2029" i="45"/>
  <c r="D2030" i="45"/>
  <c r="D2031" i="45"/>
  <c r="D2032" i="45"/>
  <c r="D2033" i="45"/>
  <c r="D2034" i="45"/>
  <c r="D2035" i="45"/>
  <c r="D2036" i="45"/>
  <c r="D2037" i="45"/>
  <c r="D2038" i="45"/>
  <c r="D2039" i="45"/>
  <c r="D2040" i="45"/>
  <c r="D2041" i="45"/>
  <c r="D2042" i="45"/>
  <c r="D2043" i="45"/>
  <c r="D2044" i="45"/>
  <c r="D2045" i="45"/>
  <c r="D2046" i="45"/>
  <c r="D2047" i="45"/>
  <c r="D2048" i="45"/>
  <c r="D2049" i="45"/>
  <c r="D2050" i="45"/>
  <c r="D2051" i="45"/>
  <c r="D2052" i="45"/>
  <c r="D2053" i="45"/>
  <c r="D2054" i="45"/>
  <c r="D2055" i="45"/>
  <c r="D2056" i="45"/>
  <c r="D2057" i="45"/>
  <c r="D2058" i="45"/>
  <c r="D2059" i="45"/>
  <c r="D2060" i="45"/>
  <c r="D2061" i="45"/>
  <c r="D2062" i="45"/>
  <c r="D2063" i="45"/>
  <c r="D2064" i="45"/>
  <c r="D2065" i="45"/>
  <c r="D2066" i="45"/>
  <c r="D2067" i="45"/>
  <c r="D2068" i="45"/>
  <c r="D2069" i="45"/>
  <c r="D2070" i="45"/>
  <c r="D2071" i="45"/>
  <c r="D2072" i="45"/>
  <c r="D2073" i="45"/>
  <c r="D2074" i="45"/>
  <c r="D2075" i="45"/>
  <c r="D2076" i="45"/>
  <c r="D2077" i="45"/>
  <c r="D2078" i="45"/>
  <c r="D2079" i="45"/>
  <c r="D2080" i="45"/>
  <c r="D2081" i="45"/>
  <c r="D2082" i="45"/>
  <c r="D2083" i="45"/>
  <c r="D2084" i="45"/>
  <c r="D2085" i="45"/>
  <c r="D2086" i="45"/>
  <c r="D2087" i="45"/>
  <c r="D2088" i="45"/>
  <c r="D2089" i="45"/>
  <c r="D2090" i="45"/>
  <c r="D2091" i="45"/>
  <c r="D2092" i="45"/>
  <c r="D2093" i="45"/>
  <c r="D2094" i="45"/>
  <c r="D2095" i="45"/>
  <c r="D2096" i="45"/>
  <c r="D2097" i="45"/>
  <c r="D2098" i="45"/>
  <c r="D2099" i="45"/>
  <c r="D2100" i="45"/>
  <c r="D2101" i="45"/>
  <c r="D2102" i="45"/>
  <c r="D2103" i="45"/>
  <c r="D2104" i="45"/>
  <c r="D2105" i="45"/>
  <c r="D2106" i="45"/>
  <c r="D2107" i="45"/>
  <c r="D2108" i="45"/>
  <c r="D2109" i="45"/>
  <c r="D2110" i="45"/>
  <c r="D2111" i="45"/>
  <c r="D2112" i="45"/>
  <c r="D2113" i="45"/>
  <c r="D2114" i="45"/>
  <c r="D2115" i="45"/>
  <c r="D2116" i="45"/>
  <c r="D2117" i="45"/>
  <c r="D2118" i="45"/>
  <c r="D2119" i="45"/>
  <c r="D2120" i="45"/>
  <c r="D2121" i="45"/>
  <c r="D2122" i="45"/>
  <c r="D2123" i="45"/>
  <c r="D2124" i="45"/>
  <c r="D2125" i="45"/>
  <c r="D2126" i="45"/>
  <c r="D2127" i="45"/>
  <c r="D2128" i="45"/>
  <c r="D2129" i="45"/>
  <c r="D2130" i="45"/>
  <c r="D2131" i="45"/>
  <c r="D2132" i="45"/>
  <c r="D2133" i="45"/>
  <c r="D2134" i="45"/>
  <c r="D2135" i="45"/>
  <c r="D2136" i="45"/>
  <c r="D2137" i="45"/>
  <c r="D2138" i="45"/>
  <c r="D2139" i="45"/>
  <c r="D2140" i="45"/>
  <c r="D2141" i="45"/>
  <c r="D2142" i="45"/>
  <c r="D2143" i="45"/>
  <c r="D2144" i="45"/>
  <c r="D2145" i="45"/>
  <c r="D2146" i="45"/>
  <c r="D2147" i="45"/>
  <c r="D2148" i="45"/>
  <c r="D2149" i="45"/>
  <c r="D2150" i="45"/>
  <c r="D2151" i="45"/>
  <c r="D2152" i="45"/>
  <c r="D2153" i="45"/>
  <c r="D2154" i="45"/>
  <c r="D2155" i="45"/>
  <c r="D2156" i="45"/>
  <c r="D2157" i="45"/>
  <c r="D2158" i="45"/>
  <c r="D2159" i="45"/>
  <c r="D2160" i="45"/>
  <c r="D2161" i="45"/>
  <c r="D2162" i="45"/>
  <c r="D2163" i="45"/>
  <c r="D2164" i="45"/>
  <c r="D2165" i="45"/>
  <c r="D2166" i="45"/>
  <c r="D2167" i="45"/>
  <c r="D2168" i="45"/>
  <c r="D2169" i="45"/>
  <c r="D2170" i="45"/>
  <c r="D2171" i="45"/>
  <c r="D2172" i="45"/>
  <c r="D2173" i="45"/>
  <c r="D2174" i="45"/>
  <c r="D2175" i="45"/>
  <c r="D2176" i="45"/>
  <c r="D2177" i="45"/>
  <c r="D2178" i="45"/>
  <c r="D2179" i="45"/>
  <c r="D2180" i="45"/>
  <c r="D2181" i="45"/>
  <c r="D2182" i="45"/>
  <c r="D2183" i="45"/>
  <c r="D2184" i="45"/>
  <c r="D2185" i="45"/>
  <c r="D2186" i="45"/>
  <c r="D2187" i="45"/>
  <c r="D2188" i="45"/>
  <c r="D2189" i="45"/>
  <c r="D2190" i="45"/>
  <c r="D2191" i="45"/>
  <c r="D2192" i="45"/>
  <c r="D2193" i="45"/>
  <c r="D2194" i="45"/>
  <c r="D2195" i="45"/>
  <c r="D2196" i="45"/>
  <c r="D2197" i="45"/>
  <c r="D2198" i="45"/>
  <c r="D2199" i="45"/>
  <c r="D2200" i="45"/>
  <c r="D2201" i="45"/>
  <c r="D2202" i="45"/>
  <c r="D2203" i="45"/>
  <c r="D2204" i="45"/>
  <c r="D2205" i="45"/>
  <c r="D2206" i="45"/>
  <c r="D2207" i="45"/>
  <c r="D2208" i="45"/>
  <c r="D2209" i="45"/>
  <c r="D2210" i="45"/>
  <c r="D2211" i="45"/>
  <c r="D2212" i="45"/>
  <c r="D2213" i="45"/>
  <c r="D2214" i="45"/>
  <c r="D2215" i="45"/>
  <c r="D2216" i="45"/>
  <c r="D2217" i="45"/>
  <c r="D2218" i="45"/>
  <c r="D2219" i="45"/>
  <c r="D2220" i="45"/>
  <c r="D2221" i="45"/>
  <c r="D2222" i="45"/>
  <c r="D2223" i="45"/>
  <c r="D2224" i="45"/>
  <c r="D2225" i="45"/>
  <c r="D2226" i="45"/>
  <c r="D2227" i="45"/>
  <c r="D2228" i="45"/>
  <c r="D2229" i="45"/>
  <c r="D2230" i="45"/>
  <c r="D2231" i="45"/>
  <c r="D2232" i="45"/>
  <c r="D2233" i="45"/>
  <c r="D2234" i="45"/>
  <c r="D2235" i="45"/>
  <c r="D2236" i="45"/>
  <c r="D2237" i="45"/>
  <c r="D2238" i="45"/>
  <c r="D2239" i="45"/>
  <c r="D2240" i="45"/>
  <c r="D2241" i="45"/>
  <c r="D2242" i="45"/>
  <c r="D2243" i="45"/>
  <c r="D2244" i="45"/>
  <c r="D2245" i="45"/>
  <c r="D2246" i="45"/>
  <c r="D2247" i="45"/>
  <c r="D2248" i="45"/>
  <c r="D2249" i="45"/>
  <c r="D2250" i="45"/>
  <c r="D2251" i="45"/>
  <c r="D2252" i="45"/>
  <c r="D2253" i="45"/>
  <c r="D2254" i="45"/>
  <c r="D2255" i="45"/>
  <c r="D2256" i="45"/>
  <c r="D2257" i="45"/>
  <c r="D2258" i="45"/>
  <c r="D2259" i="45"/>
  <c r="D2260" i="45"/>
  <c r="D2261" i="45"/>
  <c r="D2262" i="45"/>
  <c r="D2263" i="45"/>
  <c r="D2264" i="45"/>
  <c r="D2265" i="45"/>
  <c r="D2266" i="45"/>
  <c r="D2267" i="45"/>
  <c r="D2268" i="45"/>
  <c r="D2269" i="45"/>
  <c r="D2270" i="45"/>
  <c r="D2271" i="45"/>
  <c r="D2272" i="45"/>
  <c r="D2273" i="45"/>
  <c r="D2274" i="45"/>
  <c r="D2275" i="45"/>
  <c r="D2276" i="45"/>
  <c r="D2277" i="45"/>
  <c r="D2278" i="45"/>
  <c r="D2279" i="45"/>
  <c r="D2280" i="45"/>
  <c r="D2281" i="45"/>
  <c r="D2282" i="45"/>
  <c r="D2283" i="45"/>
  <c r="D2284" i="45"/>
  <c r="D2285" i="45"/>
  <c r="D2286" i="45"/>
  <c r="D2287" i="45"/>
  <c r="D2288" i="45"/>
  <c r="D2289" i="45"/>
  <c r="D2290" i="45"/>
  <c r="D2291" i="45"/>
  <c r="D2292" i="45"/>
  <c r="D2293" i="45"/>
  <c r="D2294" i="45"/>
  <c r="D2295" i="45"/>
  <c r="D2296" i="45"/>
  <c r="D2297" i="45"/>
  <c r="D2298" i="45"/>
  <c r="D2299" i="45"/>
  <c r="D2300" i="45"/>
  <c r="D2301" i="45"/>
  <c r="D2302" i="45"/>
  <c r="D2303" i="45"/>
  <c r="D2304" i="45"/>
  <c r="D2305" i="45"/>
  <c r="D2306" i="45"/>
  <c r="D2307" i="45"/>
  <c r="D2308" i="45"/>
  <c r="D2309" i="45"/>
  <c r="D2310" i="45"/>
  <c r="D2311" i="45"/>
  <c r="D2312" i="45"/>
  <c r="D2313" i="45"/>
  <c r="D2314" i="45"/>
  <c r="D2315" i="45"/>
  <c r="D2316" i="45"/>
  <c r="D2317" i="45"/>
  <c r="D2318" i="45"/>
  <c r="D2319" i="45"/>
  <c r="D2320" i="45"/>
  <c r="D2321" i="45"/>
  <c r="D2322" i="45"/>
  <c r="D2323" i="45"/>
  <c r="D2324" i="45"/>
  <c r="D2325" i="45"/>
  <c r="D2326" i="45"/>
  <c r="D2327" i="45"/>
  <c r="D2328" i="45"/>
  <c r="D2329" i="45"/>
  <c r="D2330" i="45"/>
  <c r="D2331" i="45"/>
  <c r="D2332" i="45"/>
  <c r="D2333" i="45"/>
  <c r="D2334" i="45"/>
  <c r="D2335" i="45"/>
  <c r="D2336" i="45"/>
  <c r="D2337" i="45"/>
  <c r="D2338" i="45"/>
  <c r="D2339" i="45"/>
  <c r="D2340" i="45"/>
  <c r="D2341" i="45"/>
  <c r="D2342" i="45"/>
  <c r="D2343" i="45"/>
  <c r="D2344" i="45"/>
  <c r="D2345" i="45"/>
  <c r="D2346" i="45"/>
  <c r="D2347" i="45"/>
  <c r="D2348" i="45"/>
  <c r="D2349" i="45"/>
  <c r="D2350" i="45"/>
  <c r="D2351" i="45"/>
  <c r="D2352" i="45"/>
  <c r="D2353" i="45"/>
  <c r="D2354" i="45"/>
  <c r="D2355" i="45"/>
  <c r="D2356" i="45"/>
  <c r="D2357" i="45"/>
  <c r="D2358" i="45"/>
  <c r="D2359" i="45"/>
  <c r="D2360" i="45"/>
  <c r="D2361" i="45"/>
  <c r="D2362" i="45"/>
  <c r="D2363" i="45"/>
  <c r="D2364" i="45"/>
  <c r="D2365" i="45"/>
  <c r="D2366" i="45"/>
  <c r="D2367" i="45"/>
  <c r="D2368" i="45"/>
  <c r="D2369" i="45"/>
  <c r="D2370" i="45"/>
  <c r="D2371" i="45"/>
  <c r="D2372" i="45"/>
  <c r="D2373" i="45"/>
  <c r="D2374" i="45"/>
  <c r="D2375" i="45"/>
  <c r="D2376" i="45"/>
  <c r="D2377" i="45"/>
  <c r="D2378" i="45"/>
  <c r="D2379" i="45"/>
  <c r="D2380" i="45"/>
  <c r="D2381" i="45"/>
  <c r="D2382" i="45"/>
  <c r="D2383" i="45"/>
  <c r="D2384" i="45"/>
  <c r="D2385" i="45"/>
  <c r="D2386" i="45"/>
  <c r="D2387" i="45"/>
  <c r="D2388" i="45"/>
  <c r="D2389" i="45"/>
  <c r="D2390" i="45"/>
  <c r="D2391" i="45"/>
  <c r="D2392" i="45"/>
  <c r="D2393" i="45"/>
  <c r="D2394" i="45"/>
  <c r="D2395" i="45"/>
  <c r="D2396" i="45"/>
  <c r="D2397" i="45"/>
  <c r="D2398" i="45"/>
  <c r="D2399" i="45"/>
  <c r="D2400" i="45"/>
  <c r="D2401" i="45"/>
  <c r="D2402" i="45"/>
  <c r="D2403" i="45"/>
  <c r="D2404" i="45"/>
  <c r="D2405" i="45"/>
  <c r="D2406" i="45"/>
  <c r="D2407" i="45"/>
  <c r="D2408" i="45"/>
  <c r="D2409" i="45"/>
  <c r="D2410" i="45"/>
  <c r="D2411" i="45"/>
  <c r="D2412" i="45"/>
  <c r="D2413" i="45"/>
  <c r="D2414" i="45"/>
  <c r="D2415" i="45"/>
  <c r="D2416" i="45"/>
  <c r="D2417" i="45"/>
  <c r="D2418" i="45"/>
  <c r="D2419" i="45"/>
  <c r="D2420" i="45"/>
  <c r="D2421" i="45"/>
  <c r="D2422" i="45"/>
  <c r="D2423" i="45"/>
  <c r="D2424" i="45"/>
  <c r="D2425" i="45"/>
  <c r="D2426" i="45"/>
  <c r="D2427" i="45"/>
  <c r="D2428" i="45"/>
  <c r="D2429" i="45"/>
  <c r="D2430" i="45"/>
  <c r="D2431" i="45"/>
  <c r="D2432" i="45"/>
  <c r="D2433" i="45"/>
  <c r="D2434" i="45"/>
  <c r="D2435" i="45"/>
  <c r="D2436" i="45"/>
  <c r="D2437" i="45"/>
  <c r="D2438" i="45"/>
  <c r="D2439" i="45"/>
  <c r="D2440" i="45"/>
  <c r="D2441" i="45"/>
  <c r="D2442" i="45"/>
  <c r="D2443" i="45"/>
  <c r="D2444" i="45"/>
  <c r="D2445" i="45"/>
  <c r="D2446" i="45"/>
  <c r="D2447" i="45"/>
  <c r="D2448" i="45"/>
  <c r="D2449" i="45"/>
  <c r="D2450" i="45"/>
  <c r="D2451" i="45"/>
  <c r="D2452" i="45"/>
  <c r="D2453" i="45"/>
  <c r="D2454" i="45"/>
  <c r="D2455" i="45"/>
  <c r="D2456" i="45"/>
  <c r="D2457" i="45"/>
  <c r="D2458" i="45"/>
  <c r="D2459" i="45"/>
  <c r="D2460" i="45"/>
  <c r="D2461" i="45"/>
  <c r="D2462" i="45"/>
  <c r="D2463" i="45"/>
  <c r="D2464" i="45"/>
  <c r="D2465" i="45"/>
  <c r="D2466" i="45"/>
  <c r="D2467" i="45"/>
  <c r="D2468" i="45"/>
  <c r="D2469" i="45"/>
  <c r="D2470" i="45"/>
  <c r="D2471" i="45"/>
  <c r="D2472" i="45"/>
  <c r="D2473" i="45"/>
  <c r="D2474" i="45"/>
  <c r="D2475" i="45"/>
  <c r="D2476" i="45"/>
  <c r="D2477" i="45"/>
  <c r="D2478" i="45"/>
  <c r="D2479" i="45"/>
  <c r="D2480" i="45"/>
  <c r="D2481" i="45"/>
  <c r="D2482" i="45"/>
  <c r="D2483" i="45"/>
  <c r="D2484" i="45"/>
  <c r="D2485" i="45"/>
  <c r="D2486" i="45"/>
  <c r="D2487" i="45"/>
  <c r="D2488" i="45"/>
  <c r="D2489" i="45"/>
  <c r="D2490" i="45"/>
  <c r="D2491" i="45"/>
  <c r="D2492" i="45"/>
  <c r="D2493" i="45"/>
  <c r="D2494" i="45"/>
  <c r="D2495" i="45"/>
  <c r="D2496" i="45"/>
  <c r="D2497" i="45"/>
  <c r="D2498" i="45"/>
  <c r="D2499" i="45"/>
  <c r="D2500" i="45"/>
  <c r="D2501" i="45"/>
  <c r="D2502" i="45"/>
  <c r="D2503" i="45"/>
  <c r="D2504" i="45"/>
  <c r="D2505" i="45"/>
  <c r="D2506" i="45"/>
  <c r="D2507" i="45"/>
  <c r="D2508" i="45"/>
  <c r="D2509" i="45"/>
  <c r="D2510" i="45"/>
  <c r="D2511" i="45"/>
  <c r="D2512" i="45"/>
  <c r="D2513" i="45"/>
  <c r="D2514" i="45"/>
  <c r="D2515" i="45"/>
  <c r="D2516" i="45"/>
  <c r="D2517" i="45"/>
  <c r="D2518" i="45"/>
  <c r="D2519" i="45"/>
  <c r="D2520" i="45"/>
  <c r="D2521" i="45"/>
  <c r="D2522" i="45"/>
  <c r="D2523" i="45"/>
  <c r="D2524" i="45"/>
  <c r="D2525" i="45"/>
  <c r="D2526" i="45"/>
  <c r="D2527" i="45"/>
  <c r="D2528" i="45"/>
  <c r="D2529" i="45"/>
  <c r="D2530" i="45"/>
  <c r="D2531" i="45"/>
  <c r="D2532" i="45"/>
  <c r="D2533" i="45"/>
  <c r="D2534" i="45"/>
  <c r="D2535" i="45"/>
  <c r="D2536" i="45"/>
  <c r="D2537" i="45"/>
  <c r="D2538" i="45"/>
  <c r="D2539" i="45"/>
  <c r="D2540" i="45"/>
  <c r="D2541" i="45"/>
  <c r="D2542" i="45"/>
  <c r="D2543" i="45"/>
  <c r="D2544" i="45"/>
  <c r="D2545" i="45"/>
  <c r="D2546" i="45"/>
  <c r="D2547" i="45"/>
  <c r="D2548" i="45"/>
  <c r="D2549" i="45"/>
  <c r="D2550" i="45"/>
  <c r="D2551" i="45"/>
  <c r="D2552" i="45"/>
  <c r="D2553" i="45"/>
  <c r="D2554" i="45"/>
  <c r="D2555" i="45"/>
  <c r="D2556" i="45"/>
  <c r="D2557" i="45"/>
  <c r="D2558" i="45"/>
  <c r="D2559" i="45"/>
  <c r="D2560" i="45"/>
  <c r="D2561" i="45"/>
  <c r="D2562" i="45"/>
  <c r="D2563" i="45"/>
  <c r="D2564" i="45"/>
  <c r="D2565" i="45"/>
  <c r="D2566" i="45"/>
  <c r="D2567" i="45"/>
  <c r="D2568" i="45"/>
  <c r="D2569" i="45"/>
  <c r="D2570" i="45"/>
  <c r="D2571" i="45"/>
  <c r="D2572" i="45"/>
  <c r="D2573" i="45"/>
  <c r="D2574" i="45"/>
  <c r="D2575" i="45"/>
  <c r="D2576" i="45"/>
  <c r="D2577" i="45"/>
  <c r="D2578" i="45"/>
  <c r="D2579" i="45"/>
  <c r="D2580" i="45"/>
  <c r="D2581" i="45"/>
  <c r="D2582" i="45"/>
  <c r="D2583" i="45"/>
  <c r="D2584" i="45"/>
  <c r="D2585" i="45"/>
  <c r="D2586" i="45"/>
  <c r="D2587" i="45"/>
  <c r="D2588" i="45"/>
  <c r="D2589" i="45"/>
  <c r="D2590" i="45"/>
  <c r="D2591" i="45"/>
  <c r="D2592" i="45"/>
  <c r="D2593" i="45"/>
  <c r="D2594" i="45"/>
  <c r="D2595" i="45"/>
  <c r="D2596" i="45"/>
  <c r="D2597" i="45"/>
  <c r="D2598" i="45"/>
  <c r="D2599" i="45"/>
  <c r="D2600" i="45"/>
  <c r="D2601" i="45"/>
  <c r="D2602" i="45"/>
  <c r="D2603" i="45"/>
  <c r="D2604" i="45"/>
  <c r="D2605" i="45"/>
  <c r="D2606" i="45"/>
  <c r="D2607" i="45"/>
  <c r="D2608" i="45"/>
  <c r="D2609" i="45"/>
  <c r="D2610" i="45"/>
  <c r="D2611" i="45"/>
  <c r="D2612" i="45"/>
  <c r="D2613" i="45"/>
  <c r="D2614" i="45"/>
  <c r="D2615" i="45"/>
  <c r="D2616" i="45"/>
  <c r="D2617" i="45"/>
  <c r="D2618" i="45"/>
  <c r="D2619" i="45"/>
  <c r="D2620" i="45"/>
  <c r="D2621" i="45"/>
  <c r="D2622" i="45"/>
  <c r="D2623" i="45"/>
  <c r="D2624" i="45"/>
  <c r="D2625" i="45"/>
  <c r="D2626" i="45"/>
  <c r="D2627" i="45"/>
  <c r="D2628" i="45"/>
  <c r="D2629" i="45"/>
  <c r="D2630" i="45"/>
  <c r="D2631" i="45"/>
  <c r="D2632" i="45"/>
  <c r="D2633" i="45"/>
  <c r="D2634" i="45"/>
  <c r="D2635" i="45"/>
  <c r="D2636" i="45"/>
  <c r="D2637" i="45"/>
  <c r="D2638" i="45"/>
  <c r="D2639" i="45"/>
  <c r="D2640" i="45"/>
  <c r="D2641" i="45"/>
  <c r="D2642" i="45"/>
  <c r="D2643" i="45"/>
  <c r="D2644" i="45"/>
  <c r="D2645" i="45"/>
  <c r="D2646" i="45"/>
  <c r="D2647" i="45"/>
  <c r="D2648" i="45"/>
  <c r="D2649" i="45"/>
  <c r="D2650" i="45"/>
  <c r="D2651" i="45"/>
  <c r="D2652" i="45"/>
  <c r="D2653" i="45"/>
  <c r="D2654" i="45"/>
  <c r="D2655" i="45"/>
  <c r="D2656" i="45"/>
  <c r="D2657" i="45"/>
  <c r="D2658" i="45"/>
  <c r="D2659" i="45"/>
  <c r="D2660" i="45"/>
  <c r="D2661" i="45"/>
  <c r="D2662" i="45"/>
  <c r="D2663" i="45"/>
  <c r="D2664" i="45"/>
  <c r="D2665" i="45"/>
  <c r="D2666" i="45"/>
  <c r="D2667" i="45"/>
  <c r="D2668" i="45"/>
  <c r="D2669" i="45"/>
  <c r="D2670" i="45"/>
  <c r="D2671" i="45"/>
  <c r="D2672" i="45"/>
  <c r="D2673" i="45"/>
  <c r="D2674" i="45"/>
  <c r="D2675" i="45"/>
  <c r="D2676" i="45"/>
  <c r="D2677" i="45"/>
  <c r="D2678" i="45"/>
  <c r="D2679" i="45"/>
  <c r="D2680" i="45"/>
  <c r="D2681" i="45"/>
  <c r="D2682" i="45"/>
  <c r="D2683" i="45"/>
  <c r="D2684" i="45"/>
  <c r="D2685" i="45"/>
  <c r="D2686" i="45"/>
  <c r="D2687" i="45"/>
  <c r="D2688" i="45"/>
  <c r="D2689" i="45"/>
  <c r="D2690" i="45"/>
  <c r="D2691" i="45"/>
  <c r="D2692" i="45"/>
  <c r="D2693" i="45"/>
  <c r="D2694" i="45"/>
  <c r="D2695" i="45"/>
  <c r="D2696" i="45"/>
  <c r="D2697" i="45"/>
  <c r="D2698" i="45"/>
  <c r="D2699" i="45"/>
  <c r="D2700" i="45"/>
  <c r="D2701" i="45"/>
  <c r="D2702" i="45"/>
  <c r="D2703" i="45"/>
  <c r="D2704" i="45"/>
  <c r="D2705" i="45"/>
  <c r="D2706" i="45"/>
  <c r="D2707" i="45"/>
  <c r="D2708" i="45"/>
  <c r="D2709" i="45"/>
  <c r="D2710" i="45"/>
  <c r="D2711" i="45"/>
  <c r="D2712" i="45"/>
  <c r="D2713" i="45"/>
  <c r="D2714" i="45"/>
  <c r="D2715" i="45"/>
  <c r="D2716" i="45"/>
  <c r="D2717" i="45"/>
  <c r="D2718" i="45"/>
  <c r="D2719" i="45"/>
  <c r="D2720" i="45"/>
  <c r="D2721" i="45"/>
  <c r="D2722" i="45"/>
  <c r="D2723" i="45"/>
  <c r="D2724" i="45"/>
  <c r="D2725" i="45"/>
  <c r="D2726" i="45"/>
  <c r="D2727" i="45"/>
  <c r="D2728" i="45"/>
  <c r="D2729" i="45"/>
  <c r="D2730" i="45"/>
  <c r="D2731" i="45"/>
  <c r="D2732" i="45"/>
  <c r="D2733" i="45"/>
  <c r="D2734" i="45"/>
  <c r="D2735" i="45"/>
  <c r="D2736" i="45"/>
  <c r="D2737" i="45"/>
  <c r="D2738" i="45"/>
  <c r="D2739" i="45"/>
  <c r="D2740" i="45"/>
  <c r="D2741" i="45"/>
  <c r="D2742" i="45"/>
  <c r="D2743" i="45"/>
  <c r="D2744" i="45"/>
  <c r="D2745" i="45"/>
  <c r="D2746" i="45"/>
  <c r="D2747" i="45"/>
  <c r="D2748" i="45"/>
  <c r="D2749" i="45"/>
  <c r="D2750" i="45"/>
  <c r="D2751" i="45"/>
  <c r="D2752" i="45"/>
  <c r="D2753" i="45"/>
  <c r="D2754" i="45"/>
  <c r="D2755" i="45"/>
  <c r="D2756" i="45"/>
  <c r="D2757" i="45"/>
  <c r="D2758" i="45"/>
  <c r="D2759" i="45"/>
  <c r="D2760" i="45"/>
  <c r="D2761" i="45"/>
  <c r="D2762" i="45"/>
  <c r="D2763" i="45"/>
  <c r="D2764" i="45"/>
  <c r="D2765" i="45"/>
  <c r="D2766" i="45"/>
  <c r="D2767" i="45"/>
  <c r="D2768" i="45"/>
  <c r="D2769" i="45"/>
  <c r="D2770" i="45"/>
  <c r="D2771" i="45"/>
  <c r="D2772" i="45"/>
  <c r="D2773" i="45"/>
  <c r="D2774" i="45"/>
  <c r="D2775" i="45"/>
  <c r="D2776" i="45"/>
  <c r="D2777" i="45"/>
  <c r="D2778" i="45"/>
  <c r="D2779" i="45"/>
  <c r="D2780" i="45"/>
  <c r="D2781" i="45"/>
  <c r="D2782" i="45"/>
  <c r="D2783" i="45"/>
  <c r="D2784" i="45"/>
  <c r="D2785" i="45"/>
  <c r="D2786" i="45"/>
  <c r="D2787" i="45"/>
  <c r="D2788" i="45"/>
  <c r="D2789" i="45"/>
  <c r="D2790" i="45"/>
  <c r="D2791" i="45"/>
  <c r="D2792" i="45"/>
  <c r="D2793" i="45"/>
  <c r="D2794" i="45"/>
  <c r="D2795" i="45"/>
  <c r="D2796" i="45"/>
  <c r="D2797" i="45"/>
  <c r="D2798" i="45"/>
  <c r="D2799" i="45"/>
  <c r="D2800" i="45"/>
  <c r="D2801" i="45"/>
  <c r="D2802" i="45"/>
  <c r="D2803" i="45"/>
  <c r="D2804" i="45"/>
  <c r="D2805" i="45"/>
  <c r="D2806" i="45"/>
  <c r="D2807" i="45"/>
  <c r="D2808" i="45"/>
  <c r="D2809" i="45"/>
  <c r="D2810" i="45"/>
  <c r="D2811" i="45"/>
  <c r="D2812" i="45"/>
  <c r="D2813" i="45"/>
  <c r="D2814" i="45"/>
  <c r="D2815" i="45"/>
  <c r="D2816" i="45"/>
  <c r="D2817" i="45"/>
  <c r="D2818" i="45"/>
  <c r="D2819" i="45"/>
  <c r="D2820" i="45"/>
  <c r="D2821" i="45"/>
  <c r="D2822" i="45"/>
  <c r="D2823" i="45"/>
  <c r="D2824" i="45"/>
  <c r="D2825" i="45"/>
  <c r="D2826" i="45"/>
  <c r="D2827" i="45"/>
  <c r="D2828" i="45"/>
  <c r="D2829" i="45"/>
  <c r="D2830" i="45"/>
  <c r="D2831" i="45"/>
  <c r="D2832" i="45"/>
  <c r="D2833" i="45"/>
  <c r="D2834" i="45"/>
  <c r="D2835" i="45"/>
  <c r="D2836" i="45"/>
  <c r="D2837" i="45"/>
  <c r="D2838" i="45"/>
  <c r="D2839" i="45"/>
  <c r="D2840" i="45"/>
  <c r="D2841" i="45"/>
  <c r="D2842" i="45"/>
  <c r="D2843" i="45"/>
  <c r="D2844" i="45"/>
  <c r="D2845" i="45"/>
  <c r="D2846" i="45"/>
  <c r="D2847" i="45"/>
  <c r="D2848" i="45"/>
  <c r="D2849" i="45"/>
  <c r="D2850" i="45"/>
  <c r="D2851" i="45"/>
  <c r="D2852" i="45"/>
  <c r="D2853" i="45"/>
  <c r="D2854" i="45"/>
  <c r="D2855" i="45"/>
  <c r="D2856" i="45"/>
  <c r="D2857" i="45"/>
  <c r="D2858" i="45"/>
  <c r="D2859" i="45"/>
  <c r="D2860" i="45"/>
  <c r="D2861" i="45"/>
  <c r="D2862" i="45"/>
  <c r="D2863" i="45"/>
  <c r="D2864" i="45"/>
  <c r="D2865" i="45"/>
  <c r="D2866" i="45"/>
  <c r="D2867" i="45"/>
  <c r="D2868" i="45"/>
  <c r="D2869" i="45"/>
  <c r="D2870" i="45"/>
  <c r="D2871" i="45"/>
  <c r="D2872" i="45"/>
  <c r="D2873" i="45"/>
  <c r="D2874" i="45"/>
  <c r="D2875" i="45"/>
  <c r="D2876" i="45"/>
  <c r="D2877" i="45"/>
  <c r="D2878" i="45"/>
  <c r="D2879" i="45"/>
  <c r="D2880" i="45"/>
  <c r="D2881" i="45"/>
  <c r="D2882" i="45"/>
  <c r="D2883" i="45"/>
  <c r="D2884" i="45"/>
  <c r="D2885" i="45"/>
  <c r="D2886" i="45"/>
  <c r="D2887" i="45"/>
  <c r="D2888" i="45"/>
  <c r="D2889" i="45"/>
  <c r="D2890" i="45"/>
  <c r="D2891" i="45"/>
  <c r="D2892" i="45"/>
  <c r="D2893" i="45"/>
  <c r="D2894" i="45"/>
  <c r="D2895" i="45"/>
  <c r="D2896" i="45"/>
  <c r="D2897" i="45"/>
  <c r="D2898" i="45"/>
  <c r="D2899" i="45"/>
  <c r="D2900" i="45"/>
  <c r="D2901" i="45"/>
  <c r="D2902" i="45"/>
  <c r="D2903" i="45"/>
  <c r="D2904" i="45"/>
  <c r="D2905" i="45"/>
  <c r="D2906" i="45"/>
  <c r="D2907" i="45"/>
  <c r="D2908" i="45"/>
  <c r="D2909" i="45"/>
  <c r="D2910" i="45"/>
  <c r="D2911" i="45"/>
  <c r="D2912" i="45"/>
  <c r="D2913" i="45"/>
  <c r="D2914" i="45"/>
  <c r="D2915" i="45"/>
  <c r="D2916" i="45"/>
  <c r="D2917" i="45"/>
  <c r="D2918" i="45"/>
  <c r="D2919" i="45"/>
  <c r="D2920" i="45"/>
  <c r="D2921" i="45"/>
  <c r="D2922" i="45"/>
  <c r="D2923" i="45"/>
  <c r="D2924" i="45"/>
  <c r="D2925" i="45"/>
  <c r="D2926" i="45"/>
  <c r="D2927" i="45"/>
  <c r="D2928" i="45"/>
  <c r="D2929" i="45"/>
  <c r="D2930" i="45"/>
  <c r="D2931" i="45"/>
  <c r="D2932" i="45"/>
  <c r="D2933" i="45"/>
  <c r="D2934" i="45"/>
  <c r="D2935" i="45"/>
  <c r="D2936" i="45"/>
  <c r="D2937" i="45"/>
  <c r="D2938" i="45"/>
  <c r="D2939" i="45"/>
  <c r="D2940" i="45"/>
  <c r="D2941" i="45"/>
  <c r="D2942" i="45"/>
  <c r="D2943" i="45"/>
  <c r="D2944" i="45"/>
  <c r="D2945" i="45"/>
  <c r="D2946" i="45"/>
  <c r="D2947" i="45"/>
  <c r="D2948" i="45"/>
  <c r="D2949" i="45"/>
  <c r="D2950" i="45"/>
  <c r="D2951" i="45"/>
  <c r="D2952" i="45"/>
  <c r="D2953" i="45"/>
  <c r="D2954" i="45"/>
  <c r="D2955" i="45"/>
  <c r="D2956" i="45"/>
  <c r="D2957" i="45"/>
  <c r="D2958" i="45"/>
  <c r="D2959" i="45"/>
  <c r="D2960" i="45"/>
  <c r="D2961" i="45"/>
  <c r="D2962" i="45"/>
  <c r="D2963" i="45"/>
  <c r="D2964" i="45"/>
  <c r="D2965" i="45"/>
  <c r="D2966" i="45"/>
  <c r="D2967" i="45"/>
  <c r="D2968" i="45"/>
  <c r="D2969" i="45"/>
  <c r="D2970" i="45"/>
  <c r="D2971" i="45"/>
  <c r="D2972" i="45"/>
  <c r="D2973" i="45"/>
  <c r="D2974" i="45"/>
  <c r="D2975" i="45"/>
  <c r="D2976" i="45"/>
  <c r="D2977" i="45"/>
  <c r="D2978" i="45"/>
  <c r="D2979" i="45"/>
  <c r="D2980" i="45"/>
  <c r="D2981" i="45"/>
  <c r="D2982" i="45"/>
  <c r="D2983" i="45"/>
  <c r="D2984" i="45"/>
  <c r="D2985" i="45"/>
  <c r="D2986" i="45"/>
  <c r="D2987" i="45"/>
  <c r="D2988" i="45"/>
  <c r="D2989" i="45"/>
  <c r="D2990" i="45"/>
  <c r="D2991" i="45"/>
  <c r="D2992" i="45"/>
  <c r="D2993" i="45"/>
  <c r="D2994" i="45"/>
  <c r="D2995" i="45"/>
  <c r="D2996" i="45"/>
  <c r="D2997" i="45"/>
  <c r="D2998" i="45"/>
  <c r="D2999" i="45"/>
  <c r="D3000" i="45"/>
  <c r="D3001" i="45"/>
  <c r="D3002" i="45"/>
  <c r="D3003" i="45"/>
  <c r="D3004" i="45"/>
  <c r="D3005" i="45"/>
  <c r="D3006" i="45"/>
  <c r="D3007" i="45"/>
  <c r="D3008" i="45"/>
  <c r="D3009" i="45"/>
  <c r="D3010" i="45"/>
  <c r="D3011" i="45"/>
  <c r="D3012" i="45"/>
  <c r="D3013" i="45"/>
  <c r="D3014" i="45"/>
  <c r="D3015" i="45"/>
  <c r="D3016" i="45"/>
  <c r="D3017" i="45"/>
  <c r="D3018" i="45"/>
  <c r="D3019" i="45"/>
  <c r="D3020" i="45"/>
  <c r="D3021" i="45"/>
  <c r="D3022" i="45"/>
  <c r="D3023" i="45"/>
  <c r="D3024" i="45"/>
  <c r="D3025" i="45"/>
  <c r="D3026" i="45"/>
  <c r="D3027" i="45"/>
  <c r="D3028" i="45"/>
  <c r="D3029" i="45"/>
  <c r="D3030" i="45"/>
  <c r="D3031" i="45"/>
  <c r="D3032" i="45"/>
  <c r="D3033" i="45"/>
  <c r="D3034" i="45"/>
  <c r="D3035" i="45"/>
  <c r="D3036" i="45"/>
  <c r="D3037" i="45"/>
  <c r="D3038" i="45"/>
  <c r="D3039" i="45"/>
  <c r="D3040" i="45"/>
  <c r="D3041" i="45"/>
  <c r="D3042" i="45"/>
  <c r="D3043" i="45"/>
  <c r="D3044" i="45"/>
  <c r="D3045" i="45"/>
  <c r="D3046" i="45"/>
  <c r="D3047" i="45"/>
  <c r="D3048" i="45"/>
  <c r="D3049" i="45"/>
  <c r="D3050" i="45"/>
  <c r="D3051" i="45"/>
  <c r="D3052" i="45"/>
  <c r="D3053" i="45"/>
  <c r="D3054" i="45"/>
  <c r="D3055" i="45"/>
  <c r="D3056" i="45"/>
  <c r="D3057" i="45"/>
  <c r="D3058" i="45"/>
  <c r="D3059" i="45"/>
  <c r="D3060" i="45"/>
  <c r="D3061" i="45"/>
  <c r="D3062" i="45"/>
  <c r="D3063" i="45"/>
  <c r="D3064" i="45"/>
  <c r="D3065" i="45"/>
  <c r="D3066" i="45"/>
  <c r="D3067" i="45"/>
  <c r="D3068" i="45"/>
  <c r="D3069" i="45"/>
  <c r="D3070" i="45"/>
  <c r="D3071" i="45"/>
  <c r="D3072" i="45"/>
  <c r="D3073" i="45"/>
  <c r="D3074" i="45"/>
  <c r="D3075" i="45"/>
  <c r="D3076" i="45"/>
  <c r="D3077" i="45"/>
  <c r="D3078" i="45"/>
  <c r="D3079" i="45"/>
  <c r="D3080" i="45"/>
  <c r="D3081" i="45"/>
  <c r="D3082" i="45"/>
  <c r="D3083" i="45"/>
  <c r="D3084" i="45"/>
  <c r="D3085" i="45"/>
  <c r="D3086" i="45"/>
  <c r="D3087" i="45"/>
  <c r="D3088" i="45"/>
  <c r="D3089" i="45"/>
  <c r="D3090" i="45"/>
  <c r="D3091" i="45"/>
  <c r="D3092" i="45"/>
  <c r="D3093" i="45"/>
  <c r="D3094" i="45"/>
  <c r="D3095" i="45"/>
  <c r="D3096" i="45"/>
  <c r="D3097" i="45"/>
  <c r="D3098" i="45"/>
  <c r="D3099" i="45"/>
  <c r="D3100" i="45"/>
  <c r="D3101" i="45"/>
  <c r="D3102" i="45"/>
  <c r="D3103" i="45"/>
  <c r="D3104" i="45"/>
  <c r="D3105" i="45"/>
  <c r="D3106" i="45"/>
  <c r="D3107" i="45"/>
  <c r="D3108" i="45"/>
  <c r="D3109" i="45"/>
  <c r="D3110" i="45"/>
  <c r="D3111" i="45"/>
  <c r="D3112" i="45"/>
  <c r="D3113" i="45"/>
  <c r="D3114" i="45"/>
  <c r="D3115" i="45"/>
  <c r="D3116" i="45"/>
  <c r="D3117" i="45"/>
  <c r="D3118" i="45"/>
  <c r="D3119" i="45"/>
  <c r="D3120" i="45"/>
  <c r="D3121" i="45"/>
  <c r="D3122" i="45"/>
  <c r="D3123" i="45"/>
  <c r="D3124" i="45"/>
  <c r="D3125" i="45"/>
  <c r="D3126" i="45"/>
  <c r="D3127" i="45"/>
  <c r="D3128" i="45"/>
  <c r="D3129" i="45"/>
  <c r="D3130" i="45"/>
  <c r="D3131" i="45"/>
  <c r="D3132" i="45"/>
  <c r="D3133" i="45"/>
  <c r="D3134" i="45"/>
  <c r="D3135" i="45"/>
  <c r="D3136" i="45"/>
  <c r="D3137" i="45"/>
  <c r="D3138" i="45"/>
  <c r="D3139" i="45"/>
  <c r="D3140" i="45"/>
  <c r="D3141" i="45"/>
  <c r="D3142" i="45"/>
  <c r="D3143" i="45"/>
  <c r="D3144" i="45"/>
  <c r="D3145" i="45"/>
  <c r="D3146" i="45"/>
  <c r="D3147" i="45"/>
  <c r="D3148" i="45"/>
  <c r="D3149" i="45"/>
  <c r="D3150" i="45"/>
  <c r="D3151" i="45"/>
  <c r="D3152" i="45"/>
  <c r="D3153" i="45"/>
  <c r="D3154" i="45"/>
  <c r="D3155" i="45"/>
  <c r="D3156" i="45"/>
  <c r="D3157" i="45"/>
  <c r="D3158" i="45"/>
  <c r="D3159" i="45"/>
  <c r="D3160" i="45"/>
  <c r="D3161" i="45"/>
  <c r="D3162" i="45"/>
  <c r="D3163" i="45"/>
  <c r="D3164" i="45"/>
  <c r="D3165" i="45"/>
  <c r="D3166" i="45"/>
  <c r="D3167" i="45"/>
  <c r="D3168" i="45"/>
  <c r="D3169" i="45"/>
  <c r="D3170" i="45"/>
  <c r="D3171" i="45"/>
  <c r="D3172" i="45"/>
  <c r="D3173" i="45"/>
  <c r="D3174" i="45"/>
  <c r="D3175" i="45"/>
  <c r="D3176" i="45"/>
  <c r="D3177" i="45"/>
  <c r="D3178" i="45"/>
  <c r="D3179" i="45"/>
  <c r="D3180" i="45"/>
  <c r="D3181" i="45"/>
  <c r="D3182" i="45"/>
  <c r="D3183" i="45"/>
  <c r="D3184" i="45"/>
  <c r="D3185" i="45"/>
  <c r="D3186" i="45"/>
  <c r="D3187" i="45"/>
  <c r="D3188" i="45"/>
  <c r="D3189" i="45"/>
  <c r="D3190" i="45"/>
  <c r="D3191" i="45"/>
  <c r="D3192" i="45"/>
  <c r="D3193" i="45"/>
  <c r="D3194" i="45"/>
  <c r="D3195" i="45"/>
  <c r="D3196" i="45"/>
  <c r="D3197" i="45"/>
  <c r="D3198" i="45"/>
  <c r="D3199" i="45"/>
  <c r="D3200" i="45"/>
  <c r="D3201" i="45"/>
  <c r="D3202" i="45"/>
  <c r="D3203" i="45"/>
  <c r="D3204" i="45"/>
  <c r="D3205" i="45"/>
  <c r="D3206" i="45"/>
  <c r="D3207" i="45"/>
  <c r="D3208" i="45"/>
  <c r="D3209" i="45"/>
  <c r="D3210" i="45"/>
  <c r="D3211" i="45"/>
  <c r="D3212" i="45"/>
  <c r="D3213" i="45"/>
  <c r="D3214" i="45"/>
  <c r="D3215" i="45"/>
  <c r="D3216" i="45"/>
  <c r="D3217" i="45"/>
  <c r="D3218" i="45"/>
  <c r="D3219" i="45"/>
  <c r="D3220" i="45"/>
  <c r="D3221" i="45"/>
  <c r="D3222" i="45"/>
  <c r="D3223" i="45"/>
  <c r="D3224" i="45"/>
  <c r="D3225" i="45"/>
  <c r="D3226" i="45"/>
  <c r="D3227" i="45"/>
  <c r="D3228" i="45"/>
  <c r="D3229" i="45"/>
  <c r="D3230" i="45"/>
  <c r="D3231" i="45"/>
  <c r="D3232" i="45"/>
  <c r="D3233" i="45"/>
  <c r="D3234" i="45"/>
  <c r="D3235" i="45"/>
  <c r="D3236" i="45"/>
  <c r="D3237" i="45"/>
  <c r="D3238" i="45"/>
  <c r="D3239" i="45"/>
  <c r="D3240" i="45"/>
  <c r="D3241" i="45"/>
  <c r="D3242" i="45"/>
  <c r="D3243" i="45"/>
  <c r="D3244" i="45"/>
  <c r="D3245" i="45"/>
  <c r="D3246" i="45"/>
  <c r="D3247" i="45"/>
  <c r="D3248" i="45"/>
  <c r="D3249" i="45"/>
  <c r="D3250" i="45"/>
  <c r="D3251" i="45"/>
  <c r="D3252" i="45"/>
  <c r="D3253" i="45"/>
  <c r="D3254" i="45"/>
  <c r="D3255" i="45"/>
  <c r="D3256" i="45"/>
  <c r="D3257" i="45"/>
  <c r="D3258" i="45"/>
  <c r="D3259" i="45"/>
  <c r="D3260" i="45"/>
  <c r="D3261" i="45"/>
  <c r="D3262" i="45"/>
  <c r="D3263" i="45"/>
  <c r="D3264" i="45"/>
  <c r="D3265" i="45"/>
  <c r="D3266" i="45"/>
  <c r="D3267" i="45"/>
  <c r="D3268" i="45"/>
  <c r="D3269" i="45"/>
  <c r="D3270" i="45"/>
  <c r="D3271" i="45"/>
  <c r="D3272" i="45"/>
  <c r="D3273" i="45"/>
  <c r="D3274" i="45"/>
  <c r="D3275" i="45"/>
  <c r="D3276" i="45"/>
  <c r="D3277" i="45"/>
  <c r="D3278" i="45"/>
  <c r="D3279" i="45"/>
  <c r="D3280" i="45"/>
  <c r="D3281" i="45"/>
  <c r="D3282" i="45"/>
  <c r="D3283" i="45"/>
  <c r="D3284" i="45"/>
  <c r="D3285" i="45"/>
  <c r="D3286" i="45"/>
  <c r="D3287" i="45"/>
  <c r="D3288" i="45"/>
  <c r="D3289" i="45"/>
  <c r="D3290" i="45"/>
  <c r="D3291" i="45"/>
  <c r="D3292" i="45"/>
  <c r="D3293" i="45"/>
  <c r="D3294" i="45"/>
  <c r="D3295" i="45"/>
  <c r="D3296" i="45"/>
  <c r="D3297" i="45"/>
  <c r="D3298" i="45"/>
  <c r="D3299" i="45"/>
  <c r="D3300" i="45"/>
  <c r="D3301" i="45"/>
  <c r="D3302" i="45"/>
  <c r="D3303" i="45"/>
  <c r="D3304" i="45"/>
  <c r="D3305" i="45"/>
  <c r="D3306" i="45"/>
  <c r="D3307" i="45"/>
  <c r="D3308" i="45"/>
  <c r="D3309" i="45"/>
  <c r="D3310" i="45"/>
  <c r="D3311" i="45"/>
  <c r="D3312" i="45"/>
  <c r="D3313" i="45"/>
  <c r="D3314" i="45"/>
  <c r="D3315" i="45"/>
  <c r="D3316" i="45"/>
  <c r="D3317" i="45"/>
  <c r="D3318" i="45"/>
  <c r="D3319" i="45"/>
  <c r="D3320" i="45"/>
  <c r="D3321" i="45"/>
  <c r="D3322" i="45"/>
  <c r="D3323" i="45"/>
  <c r="D3324" i="45"/>
  <c r="D3325" i="45"/>
  <c r="D3326" i="45"/>
  <c r="D3327" i="45"/>
  <c r="D3328" i="45"/>
  <c r="D3329" i="45"/>
  <c r="D3330" i="45"/>
  <c r="D3331" i="45"/>
  <c r="D3332" i="45"/>
  <c r="D3333" i="45"/>
  <c r="D3334" i="45"/>
  <c r="D3335" i="45"/>
  <c r="D3336" i="45"/>
  <c r="D3337" i="45"/>
  <c r="D3338" i="45"/>
  <c r="D3339" i="45"/>
  <c r="D3340" i="45"/>
  <c r="D3341" i="45"/>
  <c r="D3342" i="45"/>
  <c r="D3343" i="45"/>
  <c r="D3344" i="45"/>
  <c r="D3345" i="45"/>
  <c r="D3346" i="45"/>
  <c r="D3347" i="45"/>
  <c r="D3348" i="45"/>
  <c r="D3349" i="45"/>
  <c r="D3350" i="45"/>
  <c r="D3351" i="45"/>
  <c r="D3352" i="45"/>
  <c r="D3353" i="45"/>
  <c r="D3354" i="45"/>
  <c r="D3355" i="45"/>
  <c r="D3356" i="45"/>
  <c r="D3357" i="45"/>
  <c r="D3358" i="45"/>
  <c r="D3359" i="45"/>
  <c r="D3360" i="45"/>
  <c r="D3361" i="45"/>
  <c r="D3362" i="45"/>
  <c r="D3363" i="45"/>
  <c r="D3364" i="45"/>
  <c r="D3365" i="45"/>
  <c r="D3366" i="45"/>
  <c r="D3367" i="45"/>
  <c r="D3368" i="45"/>
  <c r="D3369" i="45"/>
  <c r="D3370" i="45"/>
  <c r="D3371" i="45"/>
  <c r="D3372" i="45"/>
  <c r="D3373" i="45"/>
  <c r="D3374" i="45"/>
  <c r="D3375" i="45"/>
  <c r="D3376" i="45"/>
  <c r="D3377" i="45"/>
  <c r="D3378" i="45"/>
  <c r="D3379" i="45"/>
  <c r="D3380" i="45"/>
  <c r="D3381" i="45"/>
  <c r="D3382" i="45"/>
  <c r="D3383" i="45"/>
  <c r="D3384" i="45"/>
  <c r="D3385" i="45"/>
  <c r="D3386" i="45"/>
  <c r="D3387" i="45"/>
  <c r="D3388" i="45"/>
  <c r="D3389" i="45"/>
  <c r="D3390" i="45"/>
  <c r="D3391" i="45"/>
  <c r="D3392" i="45"/>
  <c r="D3393" i="45"/>
  <c r="D3394" i="45"/>
  <c r="D3395" i="45"/>
  <c r="D3396" i="45"/>
  <c r="D3397" i="45"/>
  <c r="D3398" i="45"/>
  <c r="D3399" i="45"/>
  <c r="D3400" i="45"/>
  <c r="D3401" i="45"/>
  <c r="D3402" i="45"/>
  <c r="D3403" i="45"/>
  <c r="D3404" i="45"/>
  <c r="D3405" i="45"/>
  <c r="D3406" i="45"/>
  <c r="D3407" i="45"/>
  <c r="D3408" i="45"/>
  <c r="D3409" i="45"/>
  <c r="D3410" i="45"/>
  <c r="D3411" i="45"/>
  <c r="D3412" i="45"/>
  <c r="D3413" i="45"/>
  <c r="D3414" i="45"/>
  <c r="D3415" i="45"/>
  <c r="D3416" i="45"/>
  <c r="D3417" i="45"/>
  <c r="D3418" i="45"/>
  <c r="D3419" i="45"/>
  <c r="D3420" i="45"/>
  <c r="D3421" i="45"/>
  <c r="D3422" i="45"/>
  <c r="D3423" i="45"/>
  <c r="D3424" i="45"/>
  <c r="D3425" i="45"/>
  <c r="D3426" i="45"/>
  <c r="D3427" i="45"/>
  <c r="D3428" i="45"/>
  <c r="D3429" i="45"/>
  <c r="D3430" i="45"/>
  <c r="D3431" i="45"/>
  <c r="D3432" i="45"/>
  <c r="D3433" i="45"/>
  <c r="D3434" i="45"/>
  <c r="D3435" i="45"/>
  <c r="D3436" i="45"/>
  <c r="D3437" i="45"/>
  <c r="D3438" i="45"/>
  <c r="D3439" i="45"/>
  <c r="D3440" i="45"/>
  <c r="D3441" i="45"/>
  <c r="D3442" i="45"/>
  <c r="D3443" i="45"/>
  <c r="D3444" i="45"/>
  <c r="D3445" i="45"/>
  <c r="D3446" i="45"/>
  <c r="D3447" i="45"/>
  <c r="D3448" i="45"/>
  <c r="D3449" i="45"/>
  <c r="D3450" i="45"/>
  <c r="D3451" i="45"/>
  <c r="D3452" i="45"/>
  <c r="D3453" i="45"/>
  <c r="D3454" i="45"/>
  <c r="D3455" i="45"/>
  <c r="D3456" i="45"/>
  <c r="D3457" i="45"/>
  <c r="D3458" i="45"/>
  <c r="D3459" i="45"/>
  <c r="D3460" i="45"/>
  <c r="D3461" i="45"/>
  <c r="D3462" i="45"/>
  <c r="D3463" i="45"/>
  <c r="D3464" i="45"/>
  <c r="D3465" i="45"/>
  <c r="D3466" i="45"/>
  <c r="D3467" i="45"/>
  <c r="D3468" i="45"/>
  <c r="D3469" i="45"/>
  <c r="D3470" i="45"/>
  <c r="D3471" i="45"/>
  <c r="D3472" i="45"/>
  <c r="D3473" i="45"/>
  <c r="D3474" i="45"/>
  <c r="D3475" i="45"/>
  <c r="D3476" i="45"/>
  <c r="D3477" i="45"/>
  <c r="D3478" i="45"/>
  <c r="D3479" i="45"/>
  <c r="D3480" i="45"/>
  <c r="D3481" i="45"/>
  <c r="D3482" i="45"/>
  <c r="D3483" i="45"/>
  <c r="D3484" i="45"/>
  <c r="D3485" i="45"/>
  <c r="D3486" i="45"/>
  <c r="D3487" i="45"/>
  <c r="D3488" i="45"/>
  <c r="D3489" i="45"/>
  <c r="D3490" i="45"/>
  <c r="D3491" i="45"/>
  <c r="D3492" i="45"/>
  <c r="D3493" i="45"/>
  <c r="D3494" i="45"/>
  <c r="D3495" i="45"/>
  <c r="D3496" i="45"/>
  <c r="D3497" i="45"/>
  <c r="D3498" i="45"/>
  <c r="D3499" i="45"/>
  <c r="D3500" i="45"/>
  <c r="D3501" i="45"/>
  <c r="D3502" i="45"/>
  <c r="D3503" i="45"/>
  <c r="D3504" i="45"/>
  <c r="D3505" i="45"/>
  <c r="D3506" i="45"/>
  <c r="D3507" i="45"/>
  <c r="D3508" i="45"/>
  <c r="D3509" i="45"/>
  <c r="D3510" i="45"/>
  <c r="D3511" i="45"/>
  <c r="D3512" i="45"/>
  <c r="D3513" i="45"/>
  <c r="D3514" i="45"/>
  <c r="D3515" i="45"/>
  <c r="D3516" i="45"/>
  <c r="D3517" i="45"/>
  <c r="D3518" i="45"/>
  <c r="D3519" i="45"/>
  <c r="D3520" i="45"/>
  <c r="D3521" i="45"/>
  <c r="D3522" i="45"/>
  <c r="D3523" i="45"/>
  <c r="D3524" i="45"/>
  <c r="D3525" i="45"/>
  <c r="D3526" i="45"/>
  <c r="D3527" i="45"/>
  <c r="D3528" i="45"/>
  <c r="D3529" i="45"/>
  <c r="D3530" i="45"/>
  <c r="D3531" i="45"/>
  <c r="D3532" i="45"/>
  <c r="D3533" i="45"/>
  <c r="D3534" i="45"/>
  <c r="D3535" i="45"/>
  <c r="D3536" i="45"/>
  <c r="D3537" i="45"/>
  <c r="D3538" i="45"/>
  <c r="D3539" i="45"/>
  <c r="D3540" i="45"/>
  <c r="D3541" i="45"/>
  <c r="D3542" i="45"/>
  <c r="D3543" i="45"/>
  <c r="D3544" i="45"/>
  <c r="D3545" i="45"/>
  <c r="D3546" i="45"/>
  <c r="D3547" i="45"/>
  <c r="D3548" i="45"/>
  <c r="D3549" i="45"/>
  <c r="D3550" i="45"/>
  <c r="D3551" i="45"/>
  <c r="D3552" i="45"/>
  <c r="D3553" i="45"/>
  <c r="D3554" i="45"/>
  <c r="D3555" i="45"/>
  <c r="D3556" i="45"/>
  <c r="D3557" i="45"/>
  <c r="D3558" i="45"/>
  <c r="D3559" i="45"/>
  <c r="D3560" i="45"/>
  <c r="D3561" i="45"/>
  <c r="D3562" i="45"/>
  <c r="D3563" i="45"/>
  <c r="D3564" i="45"/>
  <c r="D3565" i="45"/>
  <c r="D3566" i="45"/>
  <c r="D3567" i="45"/>
  <c r="D3568" i="45"/>
  <c r="D3569" i="45"/>
  <c r="D3570" i="45"/>
  <c r="D3571" i="45"/>
  <c r="D3572" i="45"/>
  <c r="D3573" i="45"/>
  <c r="D3574" i="45"/>
  <c r="D3575" i="45"/>
  <c r="D3576" i="45"/>
  <c r="D3577" i="45"/>
  <c r="D3578" i="45"/>
  <c r="D3579" i="45"/>
  <c r="D3580" i="45"/>
  <c r="D3581" i="45"/>
  <c r="D3582" i="45"/>
  <c r="D3583" i="45"/>
  <c r="D3584" i="45"/>
  <c r="D3585" i="45"/>
  <c r="D3586" i="45"/>
  <c r="D3587" i="45"/>
  <c r="D3588" i="45"/>
  <c r="D3589" i="45"/>
  <c r="D3590" i="45"/>
  <c r="D3591" i="45"/>
  <c r="D3592" i="45"/>
  <c r="D3593" i="45"/>
  <c r="D3594" i="45"/>
  <c r="D3595" i="45"/>
  <c r="D3596" i="45"/>
  <c r="D3597" i="45"/>
  <c r="D3598" i="45"/>
  <c r="D3599" i="45"/>
  <c r="D3600" i="45"/>
  <c r="D3601" i="45"/>
  <c r="D3602" i="45"/>
  <c r="D3603" i="45"/>
  <c r="D3604" i="45"/>
  <c r="D3605" i="45"/>
  <c r="D3606" i="45"/>
  <c r="D3607" i="45"/>
  <c r="D3608" i="45"/>
  <c r="D3609" i="45"/>
  <c r="D3610" i="45"/>
  <c r="D3611" i="45"/>
  <c r="D3612" i="45"/>
  <c r="D3613" i="45"/>
  <c r="D3614" i="45"/>
  <c r="D3615" i="45"/>
  <c r="D3616" i="45"/>
  <c r="D3617" i="45"/>
  <c r="D3618" i="45"/>
  <c r="D3619" i="45"/>
  <c r="D3620" i="45"/>
  <c r="D3621" i="45"/>
  <c r="D3622" i="45"/>
  <c r="D3623" i="45"/>
  <c r="D3624" i="45"/>
  <c r="D3625" i="45"/>
  <c r="D3626" i="45"/>
  <c r="D3627" i="45"/>
  <c r="D3628" i="45"/>
  <c r="D3629" i="45"/>
  <c r="D3630" i="45"/>
  <c r="D3631" i="45"/>
  <c r="D3632" i="45"/>
  <c r="D3633" i="45"/>
  <c r="D3634" i="45"/>
  <c r="D3635" i="45"/>
  <c r="D3636" i="45"/>
  <c r="D3637" i="45"/>
  <c r="D3638" i="45"/>
  <c r="D3639" i="45"/>
  <c r="D3640" i="45"/>
  <c r="D3641" i="45"/>
  <c r="D3642" i="45"/>
  <c r="D3643" i="45"/>
  <c r="D3644" i="45"/>
  <c r="D3645" i="45"/>
  <c r="D3646" i="45"/>
  <c r="D3647" i="45"/>
  <c r="D3648" i="45"/>
  <c r="D3649" i="45"/>
  <c r="D3650" i="45"/>
  <c r="D3651" i="45"/>
  <c r="D3652" i="45"/>
  <c r="D3653" i="45"/>
  <c r="D3654" i="45"/>
  <c r="D3655" i="45"/>
  <c r="D3656" i="45"/>
  <c r="D3657" i="45"/>
  <c r="D3658" i="45"/>
  <c r="D3659" i="45"/>
  <c r="D3660" i="45"/>
  <c r="D3661" i="45"/>
  <c r="D3662" i="45"/>
  <c r="D3663" i="45"/>
  <c r="D3664" i="45"/>
  <c r="D3665" i="45"/>
  <c r="D3666" i="45"/>
  <c r="D3667" i="45"/>
  <c r="D3668" i="45"/>
  <c r="D3669" i="45"/>
  <c r="D3670" i="45"/>
  <c r="D3671" i="45"/>
  <c r="D3672" i="45"/>
  <c r="D3673" i="45"/>
  <c r="D3674" i="45"/>
  <c r="D3675" i="45"/>
  <c r="D3676" i="45"/>
  <c r="D3677" i="45"/>
  <c r="D3678" i="45"/>
  <c r="D3679" i="45"/>
  <c r="D3680" i="45"/>
  <c r="D3681" i="45"/>
  <c r="D3682" i="45"/>
  <c r="D3683" i="45"/>
  <c r="D3684" i="45"/>
  <c r="D3685" i="45"/>
  <c r="D3686" i="45"/>
  <c r="D3687" i="45"/>
  <c r="D3688" i="45"/>
  <c r="D3689" i="45"/>
  <c r="D3690" i="45"/>
  <c r="D3691" i="45"/>
  <c r="D3692" i="45"/>
  <c r="D3693" i="45"/>
  <c r="D3694" i="45"/>
  <c r="D3695" i="45"/>
  <c r="D3696" i="45"/>
  <c r="D3697" i="45"/>
  <c r="D3698" i="45"/>
  <c r="D3699" i="45"/>
  <c r="D3700" i="45"/>
  <c r="D3701" i="45"/>
  <c r="D3702" i="45"/>
  <c r="D3703" i="45"/>
  <c r="D3704" i="45"/>
  <c r="D3705" i="45"/>
  <c r="D3706" i="45"/>
  <c r="D3707" i="45"/>
  <c r="D3708" i="45"/>
  <c r="D3709" i="45"/>
  <c r="D3710" i="45"/>
  <c r="D3711" i="45"/>
  <c r="D3712" i="45"/>
  <c r="D3713" i="45"/>
  <c r="D3714" i="45"/>
  <c r="D3715" i="45"/>
  <c r="D3716" i="45"/>
  <c r="D3717" i="45"/>
  <c r="D3718" i="45"/>
  <c r="D3719" i="45"/>
  <c r="D3720" i="45"/>
  <c r="D3721" i="45"/>
  <c r="D3722" i="45"/>
  <c r="D3723" i="45"/>
  <c r="D3724" i="45"/>
  <c r="D3725" i="45"/>
  <c r="D3726" i="45"/>
  <c r="D3727" i="45"/>
  <c r="D3728" i="45"/>
  <c r="D3729" i="45"/>
  <c r="D3730" i="45"/>
  <c r="D3731" i="45"/>
  <c r="D3732" i="45"/>
  <c r="D3733" i="45"/>
  <c r="D3734" i="45"/>
  <c r="D3735" i="45"/>
  <c r="D3736" i="45"/>
  <c r="D3737" i="45"/>
  <c r="D3738" i="45"/>
  <c r="D3739" i="45"/>
  <c r="D3740" i="45"/>
  <c r="D3741" i="45"/>
  <c r="D3742" i="45"/>
  <c r="D3743" i="45"/>
  <c r="D3744" i="45"/>
  <c r="D3745" i="45"/>
  <c r="D3746" i="45"/>
  <c r="D3747" i="45"/>
  <c r="D3748" i="45"/>
  <c r="D3749" i="45"/>
  <c r="D3750" i="45"/>
  <c r="D3751" i="45"/>
  <c r="D3752" i="45"/>
  <c r="D3753" i="45"/>
  <c r="D3754" i="45"/>
  <c r="D3755" i="45"/>
  <c r="D3756" i="45"/>
  <c r="D3757" i="45"/>
  <c r="D3758" i="45"/>
  <c r="D3759" i="45"/>
  <c r="D3760" i="45"/>
  <c r="D3761" i="45"/>
  <c r="D3762" i="45"/>
  <c r="D3763" i="45"/>
  <c r="D3764" i="45"/>
  <c r="D3765" i="45"/>
  <c r="D3766" i="45"/>
  <c r="D3767" i="45"/>
  <c r="D3768" i="45"/>
  <c r="D3769" i="45"/>
  <c r="D3770" i="45"/>
  <c r="D3771" i="45"/>
  <c r="D3772" i="45"/>
  <c r="D3773" i="45"/>
  <c r="D3774" i="45"/>
  <c r="D3775" i="45"/>
  <c r="D3776" i="45"/>
  <c r="D3777" i="45"/>
  <c r="D3778" i="45"/>
  <c r="D3779" i="45"/>
  <c r="D3780" i="45"/>
  <c r="D3781" i="45"/>
  <c r="D3782" i="45"/>
  <c r="D3783" i="45"/>
  <c r="D3784" i="45"/>
  <c r="D3785" i="45"/>
  <c r="D3786" i="45"/>
  <c r="D3787" i="45"/>
  <c r="D3788" i="45"/>
  <c r="D3789" i="45"/>
  <c r="D3790" i="45"/>
  <c r="D3791" i="45"/>
  <c r="D3792" i="45"/>
  <c r="D3793" i="45"/>
  <c r="D3794" i="45"/>
  <c r="D3795" i="45"/>
  <c r="D3796" i="45"/>
  <c r="D3797" i="45"/>
  <c r="D3798" i="45"/>
  <c r="D3799" i="45"/>
  <c r="D3800" i="45"/>
  <c r="D3801" i="45"/>
  <c r="D3802" i="45"/>
  <c r="D3803" i="45"/>
  <c r="D3804" i="45"/>
  <c r="D3805" i="45"/>
  <c r="D3806" i="45"/>
  <c r="D3807" i="45"/>
  <c r="D3808" i="45"/>
  <c r="D3809" i="45"/>
  <c r="D3810" i="45"/>
  <c r="D3811" i="45"/>
  <c r="D3812" i="45"/>
  <c r="D3813" i="45"/>
  <c r="D3814" i="45"/>
  <c r="D3815" i="45"/>
  <c r="D3816" i="45"/>
  <c r="D3817" i="45"/>
  <c r="D3818" i="45"/>
  <c r="D3819" i="45"/>
  <c r="D3820" i="45"/>
  <c r="D3821" i="45"/>
  <c r="D3822" i="45"/>
  <c r="D3823" i="45"/>
  <c r="D3824" i="45"/>
  <c r="D3825" i="45"/>
  <c r="D3826" i="45"/>
  <c r="D3827" i="45"/>
  <c r="D3828" i="45"/>
  <c r="D3829" i="45"/>
  <c r="D3830" i="45"/>
  <c r="D3831" i="45"/>
  <c r="D3832" i="45"/>
  <c r="D3833" i="45"/>
  <c r="D3834" i="45"/>
  <c r="D3835" i="45"/>
  <c r="D3836" i="45"/>
  <c r="D3837" i="45"/>
  <c r="D3838" i="45"/>
  <c r="D3839" i="45"/>
  <c r="D3840" i="45"/>
  <c r="D3841" i="45"/>
  <c r="D3842" i="45"/>
  <c r="D3843" i="45"/>
  <c r="D3844" i="45"/>
  <c r="D3845" i="45"/>
  <c r="D3846" i="45"/>
  <c r="D3847" i="45"/>
  <c r="D3848" i="45"/>
  <c r="D3849" i="45"/>
  <c r="D3850" i="45"/>
  <c r="D3851" i="45"/>
  <c r="D3852" i="45"/>
  <c r="D3853" i="45"/>
  <c r="D3854" i="45"/>
  <c r="D3855" i="45"/>
  <c r="D3856" i="45"/>
  <c r="D3857" i="45"/>
  <c r="D3858" i="45"/>
  <c r="D3859" i="45"/>
  <c r="D3860" i="45"/>
  <c r="D3861" i="45"/>
  <c r="D3862" i="45"/>
  <c r="D3863" i="45"/>
  <c r="D3864" i="45"/>
  <c r="D3865" i="45"/>
  <c r="D3866" i="45"/>
  <c r="D3867" i="45"/>
  <c r="D3868" i="45"/>
  <c r="D3869" i="45"/>
  <c r="D3870" i="45"/>
  <c r="D3871" i="45"/>
  <c r="D3872" i="45"/>
  <c r="D3873" i="45"/>
  <c r="D3874" i="45"/>
  <c r="D3875" i="45"/>
  <c r="D3876" i="45"/>
  <c r="D3877" i="45"/>
  <c r="D3878" i="45"/>
  <c r="D3879" i="45"/>
  <c r="D3880" i="45"/>
  <c r="D3881" i="45"/>
  <c r="D3882" i="45"/>
  <c r="D3883" i="45"/>
  <c r="D3884" i="45"/>
  <c r="D3885" i="45"/>
  <c r="D3886" i="45"/>
  <c r="D3887" i="45"/>
  <c r="D3888" i="45"/>
  <c r="D3889" i="45"/>
  <c r="D3890" i="45"/>
  <c r="D3891" i="45"/>
  <c r="D3892" i="45"/>
  <c r="D3893" i="45"/>
  <c r="D3894" i="45"/>
  <c r="D3895" i="45"/>
  <c r="D3896" i="45"/>
  <c r="D3897" i="45"/>
  <c r="D3898" i="45"/>
  <c r="D3899" i="45"/>
  <c r="D3900" i="45"/>
  <c r="D3901" i="45"/>
  <c r="D3902" i="45"/>
  <c r="D3903" i="45"/>
  <c r="D3904" i="45"/>
  <c r="D3905" i="45"/>
  <c r="D3906" i="45"/>
  <c r="D3907" i="45"/>
  <c r="D3908" i="45"/>
  <c r="D3909" i="45"/>
  <c r="D3910" i="45"/>
  <c r="D3911" i="45"/>
  <c r="D3912" i="45"/>
  <c r="D3913" i="45"/>
  <c r="D3914" i="45"/>
  <c r="D3915" i="45"/>
  <c r="D3916" i="45"/>
  <c r="D3917" i="45"/>
  <c r="D3918" i="45"/>
  <c r="D3919" i="45"/>
  <c r="D3920" i="45"/>
  <c r="D3921" i="45"/>
  <c r="D3922" i="45"/>
  <c r="D3923" i="45"/>
  <c r="D3924" i="45"/>
  <c r="D3925" i="45"/>
  <c r="D3926" i="45"/>
  <c r="D3927" i="45"/>
  <c r="D3928" i="45"/>
  <c r="D3929" i="45"/>
  <c r="D3930" i="45"/>
  <c r="D3931" i="45"/>
  <c r="D3932" i="45"/>
  <c r="D3933" i="45"/>
  <c r="D3934" i="45"/>
  <c r="D3935" i="45"/>
  <c r="D3936" i="45"/>
  <c r="D3937" i="45"/>
  <c r="D3938" i="45"/>
  <c r="D3939" i="45"/>
  <c r="D3940" i="45"/>
  <c r="D3941" i="45"/>
  <c r="D3942" i="45"/>
  <c r="D3943" i="45"/>
  <c r="D3944" i="45"/>
  <c r="D3945" i="45"/>
  <c r="D3946" i="45"/>
  <c r="D3947" i="45"/>
  <c r="D3948" i="45"/>
  <c r="D3949" i="45"/>
  <c r="D3950" i="45"/>
  <c r="D3951" i="45"/>
  <c r="D3952" i="45"/>
  <c r="D3953" i="45"/>
  <c r="D3954" i="45"/>
  <c r="D3955" i="45"/>
  <c r="D3956" i="45"/>
  <c r="D3957" i="45"/>
  <c r="D3958" i="45"/>
  <c r="D3959" i="45"/>
  <c r="D3960" i="45"/>
  <c r="D3961" i="45"/>
  <c r="D3962" i="45"/>
  <c r="D3963" i="45"/>
  <c r="D3964" i="45"/>
  <c r="D3965" i="45"/>
  <c r="D3966" i="45"/>
  <c r="D3967" i="45"/>
  <c r="D3968" i="45"/>
  <c r="D3969" i="45"/>
  <c r="D3970" i="45"/>
  <c r="D3971" i="45"/>
  <c r="D3972" i="45"/>
  <c r="D3973" i="45"/>
  <c r="D3974" i="45"/>
  <c r="D3975" i="45"/>
  <c r="D3976" i="45"/>
  <c r="D3977" i="45"/>
  <c r="D3978" i="45"/>
  <c r="D3979" i="45"/>
  <c r="D3980" i="45"/>
  <c r="D3981" i="45"/>
  <c r="D3982" i="45"/>
  <c r="D3983" i="45"/>
  <c r="D3984" i="45"/>
  <c r="D3985" i="45"/>
  <c r="D3986" i="45"/>
  <c r="D3987" i="45"/>
  <c r="D3988" i="45"/>
  <c r="D3989" i="45"/>
  <c r="D3990" i="45"/>
  <c r="D3991" i="45"/>
  <c r="D3992" i="45"/>
  <c r="D3993" i="45"/>
  <c r="D3994" i="45"/>
  <c r="D3995" i="45"/>
  <c r="D3996" i="45"/>
  <c r="D3997" i="45"/>
  <c r="D3998" i="45"/>
  <c r="D3999" i="45"/>
  <c r="D4000" i="45"/>
  <c r="D4001" i="45"/>
  <c r="D4002" i="45"/>
  <c r="D4003" i="45"/>
  <c r="D4004" i="45"/>
  <c r="D4005" i="45"/>
  <c r="D4006" i="45"/>
  <c r="D4007" i="45"/>
  <c r="D4008" i="45"/>
  <c r="D4009" i="45"/>
  <c r="D4010" i="45"/>
  <c r="D4011" i="45"/>
  <c r="D4012" i="45"/>
  <c r="D4013" i="45"/>
  <c r="D4014" i="45"/>
  <c r="D4015" i="45"/>
  <c r="D4016" i="45"/>
  <c r="D4017" i="45"/>
  <c r="D4018" i="45"/>
  <c r="D4019" i="45"/>
  <c r="D4020" i="45"/>
  <c r="D4021" i="45"/>
  <c r="D4022" i="45"/>
  <c r="D4023" i="45"/>
  <c r="D4024" i="45"/>
  <c r="D4025" i="45"/>
  <c r="D4026" i="45"/>
  <c r="D4027" i="45"/>
  <c r="D4028" i="45"/>
  <c r="D4029" i="45"/>
  <c r="D4030" i="45"/>
  <c r="D4031" i="45"/>
  <c r="D4032" i="45"/>
  <c r="D4033" i="45"/>
  <c r="D4034" i="45"/>
  <c r="D4035" i="45"/>
  <c r="D4036" i="45"/>
  <c r="D4037" i="45"/>
  <c r="D4038" i="45"/>
  <c r="D4039" i="45"/>
  <c r="D4040" i="45"/>
  <c r="D4041" i="45"/>
  <c r="D4042" i="45"/>
  <c r="D4043" i="45"/>
  <c r="D4044" i="45"/>
  <c r="D4045" i="45"/>
  <c r="D4046" i="45"/>
  <c r="D4047" i="45"/>
  <c r="D4048" i="45"/>
  <c r="D4049" i="45"/>
  <c r="D4050" i="45"/>
  <c r="D4051" i="45"/>
  <c r="D4052" i="45"/>
  <c r="D4053" i="45"/>
  <c r="D4054" i="45"/>
  <c r="D4055" i="45"/>
  <c r="D4056" i="45"/>
  <c r="D4057" i="45"/>
  <c r="D4058" i="45"/>
  <c r="D4059" i="45"/>
  <c r="D4060" i="45"/>
  <c r="D4061" i="45"/>
  <c r="D4062" i="45"/>
  <c r="D4063" i="45"/>
  <c r="D4064" i="45"/>
  <c r="D4065" i="45"/>
  <c r="D4066" i="45"/>
  <c r="D4067" i="45"/>
  <c r="D4068" i="45"/>
  <c r="D4069" i="45"/>
  <c r="D4070" i="45"/>
  <c r="D4071" i="45"/>
  <c r="D4072" i="45"/>
  <c r="D4073" i="45"/>
  <c r="D4074" i="45"/>
  <c r="D4075" i="45"/>
  <c r="D4076" i="45"/>
  <c r="D4077" i="45"/>
  <c r="D4078" i="45"/>
  <c r="D4079" i="45"/>
  <c r="D4080" i="45"/>
  <c r="D4081" i="45"/>
  <c r="D4082" i="45"/>
  <c r="D4083" i="45"/>
  <c r="D4084" i="45"/>
  <c r="D4085" i="45"/>
  <c r="D4086" i="45"/>
  <c r="D4087" i="45"/>
  <c r="D4088" i="45"/>
  <c r="D4089" i="45"/>
  <c r="D4090" i="45"/>
  <c r="D4091" i="45"/>
  <c r="D4092" i="45"/>
  <c r="D4093" i="45"/>
  <c r="D4094" i="45"/>
  <c r="D4095" i="45"/>
  <c r="D4096" i="45"/>
  <c r="D4097" i="45"/>
  <c r="D4098" i="45"/>
  <c r="D4099" i="45"/>
  <c r="D4100" i="45"/>
  <c r="D4101" i="45"/>
  <c r="D4102" i="45"/>
  <c r="D4103" i="45"/>
  <c r="D4104" i="45"/>
  <c r="D4105" i="45"/>
  <c r="D4106" i="45"/>
  <c r="D4107" i="45"/>
  <c r="D4108" i="45"/>
  <c r="D4109" i="45"/>
  <c r="D4110" i="45"/>
  <c r="D4111" i="45"/>
  <c r="D4112" i="45"/>
  <c r="D4113" i="45"/>
  <c r="D4114" i="45"/>
  <c r="D4115" i="45"/>
  <c r="D4116" i="45"/>
  <c r="D4117" i="45"/>
  <c r="D4118" i="45"/>
  <c r="D4119" i="45"/>
  <c r="D4120" i="45"/>
  <c r="D4121" i="45"/>
  <c r="D4122" i="45"/>
  <c r="D4123" i="45"/>
  <c r="D4124" i="45"/>
  <c r="D4125" i="45"/>
  <c r="D4126" i="45"/>
  <c r="D4127" i="45"/>
  <c r="D4128" i="45"/>
  <c r="D4129" i="45"/>
  <c r="D4130" i="45"/>
  <c r="D4131" i="45"/>
  <c r="D4132" i="45"/>
  <c r="D4133" i="45"/>
  <c r="D4134" i="45"/>
  <c r="D4135" i="45"/>
  <c r="D4136" i="45"/>
  <c r="D4137" i="45"/>
  <c r="D4138" i="45"/>
  <c r="D4139" i="45"/>
  <c r="D4140" i="45"/>
  <c r="D4141" i="45"/>
  <c r="D4142" i="45"/>
  <c r="D4143" i="45"/>
  <c r="D4144" i="45"/>
  <c r="D4145" i="45"/>
  <c r="D4146" i="45"/>
  <c r="D4147" i="45"/>
  <c r="D4148" i="45"/>
  <c r="D4149" i="45"/>
  <c r="D4150" i="45"/>
  <c r="D4151" i="45"/>
  <c r="D4152" i="45"/>
  <c r="D4153" i="45"/>
  <c r="D4154" i="45"/>
  <c r="D4155" i="45"/>
  <c r="D4156" i="45"/>
  <c r="D4157" i="45"/>
  <c r="D4158" i="45"/>
  <c r="D4159" i="45"/>
  <c r="D4160" i="45"/>
  <c r="D4161" i="45"/>
  <c r="D4162" i="45"/>
  <c r="D4163" i="45"/>
  <c r="D4164" i="45"/>
  <c r="D4165" i="45"/>
  <c r="D4166" i="45"/>
  <c r="D4167" i="45"/>
  <c r="D4168" i="45"/>
  <c r="D4169" i="45"/>
  <c r="D4170" i="45"/>
  <c r="D4171" i="45"/>
  <c r="D4172" i="45"/>
  <c r="D4173" i="45"/>
  <c r="D4174" i="45"/>
  <c r="D4175" i="45"/>
  <c r="D4176" i="45"/>
  <c r="D4177" i="45"/>
  <c r="D4178" i="45"/>
  <c r="D4179" i="45"/>
  <c r="D4180" i="45"/>
  <c r="D4181" i="45"/>
  <c r="D4182" i="45"/>
  <c r="D4183" i="45"/>
  <c r="D4184" i="45"/>
  <c r="D4185" i="45"/>
  <c r="D4186" i="45"/>
  <c r="D4187" i="45"/>
  <c r="D4188" i="45"/>
  <c r="D4189" i="45"/>
  <c r="D4190" i="45"/>
  <c r="D4191" i="45"/>
  <c r="D4192" i="45"/>
  <c r="D4193" i="45"/>
  <c r="D4194" i="45"/>
  <c r="D4195" i="45"/>
  <c r="D4196" i="45"/>
  <c r="D4197" i="45"/>
  <c r="D4198" i="45"/>
  <c r="D4199" i="45"/>
  <c r="D4200" i="45"/>
  <c r="D4201" i="45"/>
  <c r="D4202" i="45"/>
  <c r="D4203" i="45"/>
  <c r="D4204" i="45"/>
  <c r="D4205" i="45"/>
  <c r="D4206" i="45"/>
  <c r="D4207" i="45"/>
  <c r="D4208" i="45"/>
  <c r="D4209" i="45"/>
  <c r="D4210" i="45"/>
  <c r="D4211" i="45"/>
  <c r="D4212" i="45"/>
  <c r="D4213" i="45"/>
  <c r="D4214" i="45"/>
  <c r="D4215" i="45"/>
  <c r="D4216" i="45"/>
  <c r="D4217" i="45"/>
  <c r="D4218" i="45"/>
  <c r="D4219" i="45"/>
  <c r="D4220" i="45"/>
  <c r="D4221" i="45"/>
  <c r="D4222" i="45"/>
  <c r="D4223" i="45"/>
  <c r="D4224" i="45"/>
  <c r="D4225" i="45"/>
  <c r="D4226" i="45"/>
  <c r="D4227" i="45"/>
  <c r="D4228" i="45"/>
  <c r="D4229" i="45"/>
  <c r="D4230" i="45"/>
  <c r="D4231" i="45"/>
  <c r="D4232" i="45"/>
  <c r="D4233" i="45"/>
  <c r="D4234" i="45"/>
  <c r="D4235" i="45"/>
  <c r="D4236" i="45"/>
  <c r="D4237" i="45"/>
  <c r="D4238" i="45"/>
  <c r="D4239" i="45"/>
  <c r="D4240" i="45"/>
  <c r="D4241" i="45"/>
  <c r="D4242" i="45"/>
  <c r="D4243" i="45"/>
  <c r="D4244" i="45"/>
  <c r="D4245" i="45"/>
  <c r="D4246" i="45"/>
  <c r="D4247" i="45"/>
  <c r="D4248" i="45"/>
  <c r="D4249" i="45"/>
  <c r="D4250" i="45"/>
  <c r="D4251" i="45"/>
  <c r="D4252" i="45"/>
  <c r="D4253" i="45"/>
  <c r="D4254" i="45"/>
  <c r="D4255" i="45"/>
  <c r="D4256" i="45"/>
  <c r="D4257" i="45"/>
  <c r="D4258" i="45"/>
  <c r="D4259" i="45"/>
  <c r="D4260" i="45"/>
  <c r="D4261" i="45"/>
  <c r="D4262" i="45"/>
  <c r="D4263" i="45"/>
  <c r="D4264" i="45"/>
  <c r="D4265" i="45"/>
  <c r="D4266" i="45"/>
  <c r="D4267" i="45"/>
  <c r="D4268" i="45"/>
  <c r="D4269" i="45"/>
  <c r="D4270" i="45"/>
  <c r="D4271" i="45"/>
  <c r="D4272" i="45"/>
  <c r="D4273" i="45"/>
  <c r="D4274" i="45"/>
  <c r="D4275" i="45"/>
  <c r="D4276" i="45"/>
  <c r="D4277" i="45"/>
  <c r="D4278" i="45"/>
  <c r="D4279" i="45"/>
  <c r="D4280" i="45"/>
  <c r="D4281" i="45"/>
  <c r="D4282" i="45"/>
  <c r="D4283" i="45"/>
  <c r="D4284" i="45"/>
  <c r="D4285" i="45"/>
  <c r="D4286" i="45"/>
  <c r="D4287" i="45"/>
  <c r="D4288" i="45"/>
  <c r="D4289" i="45"/>
  <c r="D4290" i="45"/>
  <c r="D4291" i="45"/>
  <c r="D4292" i="45"/>
  <c r="D4293" i="45"/>
  <c r="D4294" i="45"/>
  <c r="D4295" i="45"/>
  <c r="D4296" i="45"/>
  <c r="D4297" i="45"/>
  <c r="D4298" i="45"/>
  <c r="D4299" i="45"/>
  <c r="D4300" i="45"/>
  <c r="D4301" i="45"/>
  <c r="D4302" i="45"/>
  <c r="D4303" i="45"/>
  <c r="D4304" i="45"/>
  <c r="D4305" i="45"/>
  <c r="D4306" i="45"/>
  <c r="D4307" i="45"/>
  <c r="D4308" i="45"/>
  <c r="D4309" i="45"/>
  <c r="D4310" i="45"/>
  <c r="D4311" i="45"/>
  <c r="D4312" i="45"/>
  <c r="D4313" i="45"/>
  <c r="D4314" i="45"/>
  <c r="D4315" i="45"/>
  <c r="D4316" i="45"/>
  <c r="D4317" i="45"/>
  <c r="D4318" i="45"/>
  <c r="D4319" i="45"/>
  <c r="D4320" i="45"/>
  <c r="D4321" i="45"/>
  <c r="D4322" i="45"/>
  <c r="D4323" i="45"/>
  <c r="D4324" i="45"/>
  <c r="D4325" i="45"/>
  <c r="D4326" i="45"/>
  <c r="D4327" i="45"/>
  <c r="D4328" i="45"/>
  <c r="D4329" i="45"/>
  <c r="D4330" i="45"/>
  <c r="D4331" i="45"/>
  <c r="D4332" i="45"/>
  <c r="D4333" i="45"/>
  <c r="D4334" i="45"/>
  <c r="D4335" i="45"/>
  <c r="D4336" i="45"/>
  <c r="D4337" i="45"/>
  <c r="D4338" i="45"/>
  <c r="D4339" i="45"/>
  <c r="D4340" i="45"/>
  <c r="D4341" i="45"/>
  <c r="D4342" i="45"/>
  <c r="D4343" i="45"/>
  <c r="D4344" i="45"/>
  <c r="D4345" i="45"/>
  <c r="D4346" i="45"/>
  <c r="D4347" i="45"/>
  <c r="D4348" i="45"/>
  <c r="D4349" i="45"/>
  <c r="D4350" i="45"/>
  <c r="D4351" i="45"/>
  <c r="D4352" i="45"/>
  <c r="D4353" i="45"/>
  <c r="D4354" i="45"/>
  <c r="D4355" i="45"/>
  <c r="D4356" i="45"/>
  <c r="D4357" i="45"/>
  <c r="D4358" i="45"/>
  <c r="D4359" i="45"/>
  <c r="D4360" i="45"/>
  <c r="D4361" i="45"/>
  <c r="D4362" i="45"/>
  <c r="D4363" i="45"/>
  <c r="D4364" i="45"/>
  <c r="D4365" i="45"/>
  <c r="D4366" i="45"/>
  <c r="D4367" i="45"/>
  <c r="D4368" i="45"/>
  <c r="D4369" i="45"/>
  <c r="D4370" i="45"/>
  <c r="D4371" i="45"/>
  <c r="D4372" i="45"/>
  <c r="D4373" i="45"/>
  <c r="D4374" i="45"/>
  <c r="D4375" i="45"/>
  <c r="D4376" i="45"/>
  <c r="D4377" i="45"/>
  <c r="D4378" i="45"/>
  <c r="D4379" i="45"/>
  <c r="D4380" i="45"/>
  <c r="D4381" i="45"/>
  <c r="D4382" i="45"/>
  <c r="D4383" i="45"/>
  <c r="D4384" i="45"/>
  <c r="D4385" i="45"/>
  <c r="D4386" i="45"/>
  <c r="D4387" i="45"/>
  <c r="D4388" i="45"/>
  <c r="D4389" i="45"/>
  <c r="D4390" i="45"/>
  <c r="D4391" i="45"/>
  <c r="D4392" i="45"/>
  <c r="D4393" i="45"/>
  <c r="D4394" i="45"/>
  <c r="D4395" i="45"/>
  <c r="D4396" i="45"/>
  <c r="D4397" i="45"/>
  <c r="D4398" i="45"/>
  <c r="D4399" i="45"/>
  <c r="D4400" i="45"/>
  <c r="D4401" i="45"/>
  <c r="D4402" i="45"/>
  <c r="D4403" i="45"/>
  <c r="D4404" i="45"/>
  <c r="D4405" i="45"/>
  <c r="D4406" i="45"/>
  <c r="D4407" i="45"/>
  <c r="D4408" i="45"/>
  <c r="D4409" i="45"/>
  <c r="D4410" i="45"/>
  <c r="D4411" i="45"/>
  <c r="D4412" i="45"/>
  <c r="D4413" i="45"/>
  <c r="D4414" i="45"/>
  <c r="D4415" i="45"/>
  <c r="D4416" i="45"/>
  <c r="D4417" i="45"/>
  <c r="D4418" i="45"/>
  <c r="D4419" i="45"/>
  <c r="D4420" i="45"/>
  <c r="D4421" i="45"/>
  <c r="D4422" i="45"/>
  <c r="D4423" i="45"/>
  <c r="D4424" i="45"/>
  <c r="D4425" i="45"/>
  <c r="D4426" i="45"/>
  <c r="D4427" i="45"/>
  <c r="D4428" i="45"/>
  <c r="D4429" i="45"/>
  <c r="D4430" i="45"/>
  <c r="D4431" i="45"/>
  <c r="D4432" i="45"/>
  <c r="D4433" i="45"/>
  <c r="D4434" i="45"/>
  <c r="D4435" i="45"/>
  <c r="D4436" i="45"/>
  <c r="D4437" i="45"/>
  <c r="D4438" i="45"/>
  <c r="D4439" i="45"/>
  <c r="D4440" i="45"/>
  <c r="D4441" i="45"/>
  <c r="D4442" i="45"/>
  <c r="D4443" i="45"/>
  <c r="D4444" i="45"/>
  <c r="D4445" i="45"/>
  <c r="D4446" i="45"/>
  <c r="D4447" i="45"/>
  <c r="D4448" i="45"/>
  <c r="D4449" i="45"/>
  <c r="D4450" i="45"/>
  <c r="D4451" i="45"/>
  <c r="D4452" i="45"/>
  <c r="D4453" i="45"/>
  <c r="D4454" i="45"/>
  <c r="D4455" i="45"/>
  <c r="D4456" i="45"/>
  <c r="D4457" i="45"/>
  <c r="D4458" i="45"/>
  <c r="D4459" i="45"/>
  <c r="D4460" i="45"/>
  <c r="D4461" i="45"/>
  <c r="D4462" i="45"/>
  <c r="D4463" i="45"/>
  <c r="D4464" i="45"/>
  <c r="D4465" i="45"/>
  <c r="D4466" i="45"/>
  <c r="D4467" i="45"/>
  <c r="D4468" i="45"/>
  <c r="D4469" i="45"/>
  <c r="D4470" i="45"/>
  <c r="D4471" i="45"/>
  <c r="D4472" i="45"/>
  <c r="D4473" i="45"/>
  <c r="D4474" i="45"/>
  <c r="D4475" i="45"/>
  <c r="D4476" i="45"/>
  <c r="D4477" i="45"/>
  <c r="D4478" i="45"/>
  <c r="D4479" i="45"/>
  <c r="D4480" i="45"/>
  <c r="D4481" i="45"/>
  <c r="D4482" i="45"/>
  <c r="D4483" i="45"/>
  <c r="D4484" i="45"/>
  <c r="D4485" i="45"/>
  <c r="D4486" i="45"/>
  <c r="D4487" i="45"/>
  <c r="D4488" i="45"/>
  <c r="D4489" i="45"/>
  <c r="D4490" i="45"/>
  <c r="D4491" i="45"/>
  <c r="D4492" i="45"/>
  <c r="D4493" i="45"/>
  <c r="D4494" i="45"/>
  <c r="D4495" i="45"/>
  <c r="D4496" i="45"/>
  <c r="D4497" i="45"/>
  <c r="D4498" i="45"/>
  <c r="D4499" i="45"/>
  <c r="D4500" i="45"/>
  <c r="D4501" i="45"/>
  <c r="D4502" i="45"/>
  <c r="D4503" i="45"/>
  <c r="D4504" i="45"/>
  <c r="D4505" i="45"/>
  <c r="D4506" i="45"/>
  <c r="D4507" i="45"/>
  <c r="D4508" i="45"/>
  <c r="D4509" i="45"/>
  <c r="D4510" i="45"/>
  <c r="D4511" i="45"/>
  <c r="D4512" i="45"/>
  <c r="D4513" i="45"/>
  <c r="D4514" i="45"/>
  <c r="D4515" i="45"/>
  <c r="D4516" i="45"/>
  <c r="D4517" i="45"/>
  <c r="D4518" i="45"/>
  <c r="D4519" i="45"/>
  <c r="D4520" i="45"/>
  <c r="D4521" i="45"/>
  <c r="D4522" i="45"/>
  <c r="D4523" i="45"/>
  <c r="D4524" i="45"/>
  <c r="D4525" i="45"/>
  <c r="D4526" i="45"/>
  <c r="D4527" i="45"/>
  <c r="D4528" i="45"/>
  <c r="D4529" i="45"/>
  <c r="D4530" i="45"/>
  <c r="D4531" i="45"/>
  <c r="D4532" i="45"/>
  <c r="D4533" i="45"/>
  <c r="D4534" i="45"/>
  <c r="D4535" i="45"/>
  <c r="D4536" i="45"/>
  <c r="D4537" i="45"/>
  <c r="D4538" i="45"/>
  <c r="D4539" i="45"/>
  <c r="D4540" i="45"/>
  <c r="D4541" i="45"/>
  <c r="D4542" i="45"/>
  <c r="D4543" i="45"/>
  <c r="D4544" i="45"/>
  <c r="D4545" i="45"/>
  <c r="D4546" i="45"/>
  <c r="D4547" i="45"/>
  <c r="D4548" i="45"/>
  <c r="D4549" i="45"/>
  <c r="D4550" i="45"/>
  <c r="D4551" i="45"/>
  <c r="D4552" i="45"/>
  <c r="D4553" i="45"/>
  <c r="D4554" i="45"/>
  <c r="D4555" i="45"/>
  <c r="D4556" i="45"/>
  <c r="D4557" i="45"/>
  <c r="D4558" i="45"/>
  <c r="D4559" i="45"/>
  <c r="D4560" i="45"/>
  <c r="D4561" i="45"/>
  <c r="D4562" i="45"/>
  <c r="D4563" i="45"/>
  <c r="D4564" i="45"/>
  <c r="D4565" i="45"/>
  <c r="D4566" i="45"/>
  <c r="D4567" i="45"/>
  <c r="D4568" i="45"/>
  <c r="D4569" i="45"/>
  <c r="D4570" i="45"/>
  <c r="D4571" i="45"/>
  <c r="D4572" i="45"/>
  <c r="D4573" i="45"/>
  <c r="D4574" i="45"/>
  <c r="D4575" i="45"/>
  <c r="D4576" i="45"/>
  <c r="D4577" i="45"/>
  <c r="D4578" i="45"/>
  <c r="D4579" i="45"/>
  <c r="D4580" i="45"/>
  <c r="D4581" i="45"/>
  <c r="D4582" i="45"/>
  <c r="D4583" i="45"/>
  <c r="D4584" i="45"/>
  <c r="D4585" i="45"/>
  <c r="D4586" i="45"/>
  <c r="D4587" i="45"/>
  <c r="D4588" i="45"/>
  <c r="D4589" i="45"/>
  <c r="D4590" i="45"/>
  <c r="D4591" i="45"/>
  <c r="D4592" i="45"/>
  <c r="D4593" i="45"/>
  <c r="D4594" i="45"/>
  <c r="D4595" i="45"/>
  <c r="D4596" i="45"/>
  <c r="D4597" i="45"/>
  <c r="D4598" i="45"/>
  <c r="D4599" i="45"/>
  <c r="D4600" i="45"/>
  <c r="D4601" i="45"/>
  <c r="D4602" i="45"/>
  <c r="D4603" i="45"/>
  <c r="D4604" i="45"/>
  <c r="D4605" i="45"/>
  <c r="D4606" i="45"/>
  <c r="D4607" i="45"/>
  <c r="D4608" i="45"/>
  <c r="D4609" i="45"/>
  <c r="D4610" i="45"/>
  <c r="D4611" i="45"/>
  <c r="D4612" i="45"/>
  <c r="D4613" i="45"/>
  <c r="D4614" i="45"/>
  <c r="D4615" i="45"/>
  <c r="D4616" i="45"/>
  <c r="D4617" i="45"/>
  <c r="D4618" i="45"/>
  <c r="D4619" i="45"/>
  <c r="D4620" i="45"/>
  <c r="D4621" i="45"/>
  <c r="D4622" i="45"/>
  <c r="D4623" i="45"/>
  <c r="D4624" i="45"/>
  <c r="D4625" i="45"/>
  <c r="D4626" i="45"/>
  <c r="D4627" i="45"/>
  <c r="D4628" i="45"/>
  <c r="D4629" i="45"/>
  <c r="D4630" i="45"/>
  <c r="D4631" i="45"/>
  <c r="D4632" i="45"/>
  <c r="D4633" i="45"/>
  <c r="D4634" i="45"/>
  <c r="D4635" i="45"/>
  <c r="D4636" i="45"/>
  <c r="D4637" i="45"/>
  <c r="D4638" i="45"/>
  <c r="D4639" i="45"/>
  <c r="D4640" i="45"/>
  <c r="D4641" i="45"/>
  <c r="D4642" i="45"/>
  <c r="D4643" i="45"/>
  <c r="D4644" i="45"/>
  <c r="D4645" i="45"/>
  <c r="D4646" i="45"/>
  <c r="D4647" i="45"/>
  <c r="D4648" i="45"/>
  <c r="D4649" i="45"/>
  <c r="D4650" i="45"/>
  <c r="D4651" i="45"/>
  <c r="D4652" i="45"/>
  <c r="D4653" i="45"/>
  <c r="D4654" i="45"/>
  <c r="D4655" i="45"/>
  <c r="D4656" i="45"/>
  <c r="D4657" i="45"/>
  <c r="D4658" i="45"/>
  <c r="D4659" i="45"/>
  <c r="D4660" i="45"/>
  <c r="D4661" i="45"/>
  <c r="D4662" i="45"/>
  <c r="D4663" i="45"/>
  <c r="D4664" i="45"/>
  <c r="D4665" i="45"/>
  <c r="D4666" i="45"/>
  <c r="D4667" i="45"/>
  <c r="D4668" i="45"/>
  <c r="D4669" i="45"/>
  <c r="D4670" i="45"/>
  <c r="D4671" i="45"/>
  <c r="D4672" i="45"/>
  <c r="D4673" i="45"/>
  <c r="D4674" i="45"/>
  <c r="D4675" i="45"/>
  <c r="D4676" i="45"/>
  <c r="D4677" i="45"/>
  <c r="D4678" i="45"/>
  <c r="D4679" i="45"/>
  <c r="D4680" i="45"/>
  <c r="D4681" i="45"/>
  <c r="D4682" i="45"/>
  <c r="D4683" i="45"/>
  <c r="D4684" i="45"/>
  <c r="D4685" i="45"/>
  <c r="D4686" i="45"/>
  <c r="D4687" i="45"/>
  <c r="D4688" i="45"/>
  <c r="D4689" i="45"/>
  <c r="D4690" i="45"/>
  <c r="D4691" i="45"/>
  <c r="D4692" i="45"/>
  <c r="D4693" i="45"/>
  <c r="D4694" i="45"/>
  <c r="D4695" i="45"/>
  <c r="D4696" i="45"/>
  <c r="D4697" i="45"/>
  <c r="D4698" i="45"/>
  <c r="D4699" i="45"/>
  <c r="D4700" i="45"/>
  <c r="D4701" i="45"/>
  <c r="D4702" i="45"/>
  <c r="D4703" i="45"/>
  <c r="D4704" i="45"/>
  <c r="D4705" i="45"/>
  <c r="D4706" i="45"/>
  <c r="D4707" i="45"/>
  <c r="D4708" i="45"/>
  <c r="D4709" i="45"/>
  <c r="D4710" i="45"/>
  <c r="D4711" i="45"/>
  <c r="D4712" i="45"/>
  <c r="D4713" i="45"/>
  <c r="D4714" i="45"/>
  <c r="D4715" i="45"/>
  <c r="D4716" i="45"/>
  <c r="D4717" i="45"/>
  <c r="D4718" i="45"/>
  <c r="D4719" i="45"/>
  <c r="D4720" i="45"/>
  <c r="D4721" i="45"/>
  <c r="D4722" i="45"/>
  <c r="D4723" i="45"/>
  <c r="D4724" i="45"/>
  <c r="D4725" i="45"/>
  <c r="D4726" i="45"/>
  <c r="D4727" i="45"/>
  <c r="D4728" i="45"/>
  <c r="D4729" i="45"/>
  <c r="D4730" i="45"/>
  <c r="D4731" i="45"/>
  <c r="D4732" i="45"/>
  <c r="D4733" i="45"/>
  <c r="D4734" i="45"/>
  <c r="D4735" i="45"/>
  <c r="D4736" i="45"/>
  <c r="D4737" i="45"/>
  <c r="D4738" i="45"/>
  <c r="D4739" i="45"/>
  <c r="D4740" i="45"/>
  <c r="D4741" i="45"/>
  <c r="D4742" i="45"/>
  <c r="D4743" i="45"/>
  <c r="D4744" i="45"/>
  <c r="D4745" i="45"/>
  <c r="D4746" i="45"/>
  <c r="D4747" i="45"/>
  <c r="D4748" i="45"/>
  <c r="D4749" i="45"/>
  <c r="D4750" i="45"/>
  <c r="D4751" i="45"/>
  <c r="D4752" i="45"/>
  <c r="D4753" i="45"/>
  <c r="D4754" i="45"/>
  <c r="D4755" i="45"/>
  <c r="D4756" i="45"/>
  <c r="D4757" i="45"/>
  <c r="D4758" i="45"/>
  <c r="D4759" i="45"/>
  <c r="D4760" i="45"/>
  <c r="D4761" i="45"/>
  <c r="D4762" i="45"/>
  <c r="D4763" i="45"/>
  <c r="D4764" i="45"/>
  <c r="D4765" i="45"/>
  <c r="D4766" i="45"/>
  <c r="D4767" i="45"/>
  <c r="D4768" i="45"/>
  <c r="D4769" i="45"/>
  <c r="D4770" i="45"/>
  <c r="D4771" i="45"/>
  <c r="D4772" i="45"/>
  <c r="D4773" i="45"/>
  <c r="D4774" i="45"/>
  <c r="D4775" i="45"/>
  <c r="D4776" i="45"/>
  <c r="D4777" i="45"/>
  <c r="D4778" i="45"/>
  <c r="D4779" i="45"/>
  <c r="D4780" i="45"/>
  <c r="D4781" i="45"/>
  <c r="D4782" i="45"/>
  <c r="D4783" i="45"/>
  <c r="D4784" i="45"/>
  <c r="D4785" i="45"/>
  <c r="D4786" i="45"/>
  <c r="D4787" i="45"/>
  <c r="D4788" i="45"/>
  <c r="D4789" i="45"/>
  <c r="D4790" i="45"/>
  <c r="D4791" i="45"/>
  <c r="D4792" i="45"/>
  <c r="D4793" i="45"/>
  <c r="D4794" i="45"/>
  <c r="D4795" i="45"/>
  <c r="D4796" i="45"/>
  <c r="D4797" i="45"/>
  <c r="D4798" i="45"/>
  <c r="D4799" i="45"/>
  <c r="D4800" i="45"/>
  <c r="D4801" i="45"/>
  <c r="D4802" i="45"/>
  <c r="D4803" i="45"/>
  <c r="D4804" i="45"/>
  <c r="D4805" i="45"/>
  <c r="D4806" i="45"/>
  <c r="D4807" i="45"/>
  <c r="D4808" i="45"/>
  <c r="D4809" i="45"/>
  <c r="D4810" i="45"/>
  <c r="D4811" i="45"/>
  <c r="D4812" i="45"/>
  <c r="D4813" i="45"/>
  <c r="D4814" i="45"/>
  <c r="D4815" i="45"/>
  <c r="D4816" i="45"/>
  <c r="D4817" i="45"/>
  <c r="D4818" i="45"/>
  <c r="D4819" i="45"/>
  <c r="D4820" i="45"/>
  <c r="D4821" i="45"/>
  <c r="D4822" i="45"/>
  <c r="D4823" i="45"/>
  <c r="D4824" i="45"/>
  <c r="D4825" i="45"/>
  <c r="D4826" i="45"/>
  <c r="D4827" i="45"/>
  <c r="D4828" i="45"/>
  <c r="D4829" i="45"/>
  <c r="D4830" i="45"/>
  <c r="D4831" i="45"/>
  <c r="D4832" i="45"/>
  <c r="D4833" i="45"/>
  <c r="D4834" i="45"/>
  <c r="D4835" i="45"/>
  <c r="D4836" i="45"/>
  <c r="D4837" i="45"/>
  <c r="D4838" i="45"/>
  <c r="D4839" i="45"/>
  <c r="D4840" i="45"/>
  <c r="D4841" i="45"/>
  <c r="D4842" i="45"/>
  <c r="D4843" i="45"/>
  <c r="D4844" i="45"/>
  <c r="D4845" i="45"/>
  <c r="D4846" i="45"/>
  <c r="D4847" i="45"/>
  <c r="D4848" i="45"/>
  <c r="D4849" i="45"/>
  <c r="D4850" i="45"/>
  <c r="D4851" i="45"/>
  <c r="D4852" i="45"/>
  <c r="D4853" i="45"/>
  <c r="D4854" i="45"/>
  <c r="D4855" i="45"/>
  <c r="D4856" i="45"/>
  <c r="D4857" i="45"/>
  <c r="D4858" i="45"/>
  <c r="D4859" i="45"/>
  <c r="D4860" i="45"/>
  <c r="D4861" i="45"/>
  <c r="D4862" i="45"/>
  <c r="D4863" i="45"/>
  <c r="D4864" i="45"/>
  <c r="D4865" i="45"/>
  <c r="D4866" i="45"/>
  <c r="D4867" i="45"/>
  <c r="D4868" i="45"/>
  <c r="D4869" i="45"/>
  <c r="D4870" i="45"/>
  <c r="D4871" i="45"/>
  <c r="D4872" i="45"/>
  <c r="D4873" i="45"/>
  <c r="D4874" i="45"/>
  <c r="D4875" i="45"/>
  <c r="D4876" i="45"/>
  <c r="D4877" i="45"/>
  <c r="D4878" i="45"/>
  <c r="D4879" i="45"/>
  <c r="D4880" i="45"/>
  <c r="D4881" i="45"/>
  <c r="D4882" i="45"/>
  <c r="D4883" i="45"/>
  <c r="D4884" i="45"/>
  <c r="D4885" i="45"/>
  <c r="D4886" i="45"/>
  <c r="D4887" i="45"/>
  <c r="D4888" i="45"/>
  <c r="D4889" i="45"/>
  <c r="D4890" i="45"/>
  <c r="D4891" i="45"/>
  <c r="D4892" i="45"/>
  <c r="D4893" i="45"/>
  <c r="D4894" i="45"/>
  <c r="D4895" i="45"/>
  <c r="D4896" i="45"/>
  <c r="D4897" i="45"/>
  <c r="D4898" i="45"/>
  <c r="D4899" i="45"/>
  <c r="D4900" i="45"/>
  <c r="D4901" i="45"/>
  <c r="D4902" i="45"/>
  <c r="D4903" i="45"/>
  <c r="D4904" i="45"/>
  <c r="D4905" i="45"/>
  <c r="D4906" i="45"/>
  <c r="D4907" i="45"/>
  <c r="D4908" i="45"/>
  <c r="D4909" i="45"/>
  <c r="D4910" i="45"/>
  <c r="D4911" i="45"/>
  <c r="D4912" i="45"/>
  <c r="D4913" i="45"/>
  <c r="D4914" i="45"/>
  <c r="D4915" i="45"/>
  <c r="D4916" i="45"/>
  <c r="D4917" i="45"/>
  <c r="D4918" i="45"/>
  <c r="D4919" i="45"/>
  <c r="D4920" i="45"/>
  <c r="D4921" i="45"/>
  <c r="D4922" i="45"/>
  <c r="D4923" i="45"/>
  <c r="D4924" i="45"/>
  <c r="D4925" i="45"/>
  <c r="D4926" i="45"/>
  <c r="D4927" i="45"/>
  <c r="D4928" i="45"/>
  <c r="D4929" i="45"/>
  <c r="D4930" i="45"/>
  <c r="D4931" i="45"/>
  <c r="D4932" i="45"/>
  <c r="D4933" i="45"/>
  <c r="D4934" i="45"/>
  <c r="D4935" i="45"/>
  <c r="D4936" i="45"/>
  <c r="D4937" i="45"/>
  <c r="D4938" i="45"/>
  <c r="D4939" i="45"/>
  <c r="D4940" i="45"/>
  <c r="D4941" i="45"/>
  <c r="D4942" i="45"/>
  <c r="D4943" i="45"/>
  <c r="D4944" i="45"/>
  <c r="D4945" i="45"/>
  <c r="D4946" i="45"/>
  <c r="D4947" i="45"/>
  <c r="D4948" i="45"/>
  <c r="D4949" i="45"/>
  <c r="D4950" i="45"/>
  <c r="D4951" i="45"/>
  <c r="D4952" i="45"/>
  <c r="D4953" i="45"/>
  <c r="D4954" i="45"/>
  <c r="D4955" i="45"/>
  <c r="D4956" i="45"/>
  <c r="D4957" i="45"/>
  <c r="D4958" i="45"/>
  <c r="D4959" i="45"/>
  <c r="D4960" i="45"/>
  <c r="D4961" i="45"/>
  <c r="D4962" i="45"/>
  <c r="D4963" i="45"/>
  <c r="D4964" i="45"/>
  <c r="D4965" i="45"/>
  <c r="D4966" i="45"/>
  <c r="D4967" i="45"/>
  <c r="D4968" i="45"/>
  <c r="D4969" i="45"/>
  <c r="D4970" i="45"/>
  <c r="D4971" i="45"/>
  <c r="D4972" i="45"/>
  <c r="D4973" i="45"/>
  <c r="D4974" i="45"/>
  <c r="D4975" i="45"/>
  <c r="D4976" i="45"/>
  <c r="D4977" i="45"/>
  <c r="D4978" i="45"/>
  <c r="D4979" i="45"/>
  <c r="D4980" i="45"/>
  <c r="D4981" i="45"/>
  <c r="D4982" i="45"/>
  <c r="D4983" i="45"/>
  <c r="D4984" i="45"/>
  <c r="D4985" i="45"/>
  <c r="D4986" i="45"/>
  <c r="D4987" i="45"/>
  <c r="D4988" i="45"/>
  <c r="D4989" i="45"/>
  <c r="D4990" i="45"/>
  <c r="D4991" i="45"/>
  <c r="D4992" i="45"/>
  <c r="D4993" i="45"/>
  <c r="D4994" i="45"/>
  <c r="D4995" i="45"/>
  <c r="D4996" i="45"/>
  <c r="D4997" i="45"/>
  <c r="D4998" i="45"/>
  <c r="D4999" i="45"/>
  <c r="D5000" i="45"/>
  <c r="D5001" i="45"/>
  <c r="D5002" i="45"/>
  <c r="D5003" i="45"/>
  <c r="D5004" i="45"/>
  <c r="D5005" i="45"/>
  <c r="D5006" i="45"/>
  <c r="D5007" i="45"/>
  <c r="D5008" i="45"/>
  <c r="D5009" i="45"/>
  <c r="D5010" i="45"/>
  <c r="D5011" i="45"/>
  <c r="D5012" i="45"/>
  <c r="D5013" i="45"/>
  <c r="D5014" i="45"/>
  <c r="D5015" i="45"/>
  <c r="D5016" i="45"/>
  <c r="D5017" i="45"/>
  <c r="D5018" i="45"/>
  <c r="D5019" i="45"/>
  <c r="D5020" i="45"/>
  <c r="D5021" i="45"/>
  <c r="D5022" i="45"/>
  <c r="D5023" i="45"/>
  <c r="D5024" i="45"/>
  <c r="D5025" i="45"/>
  <c r="D5026" i="45"/>
  <c r="D5027" i="45"/>
  <c r="D5028" i="45"/>
  <c r="D5029" i="45"/>
  <c r="D5030" i="45"/>
  <c r="D5031" i="45"/>
  <c r="D5032" i="45"/>
  <c r="D5033" i="45"/>
  <c r="D5034" i="45"/>
  <c r="D5035" i="45"/>
  <c r="D5036" i="45"/>
  <c r="D5037" i="45"/>
  <c r="D5038" i="45"/>
  <c r="D5039" i="45"/>
  <c r="D5040" i="45"/>
  <c r="D5041" i="45"/>
  <c r="D5042" i="45"/>
  <c r="D5043" i="45"/>
  <c r="D5044" i="45"/>
  <c r="D5045" i="45"/>
  <c r="D5046" i="45"/>
  <c r="D5047" i="45"/>
  <c r="D5048" i="45"/>
  <c r="D5049" i="45"/>
  <c r="D5050" i="45"/>
  <c r="D5051" i="45"/>
  <c r="D5052" i="45"/>
  <c r="D5053" i="45"/>
  <c r="D5054" i="45"/>
  <c r="D5055" i="45"/>
  <c r="D5056" i="45"/>
  <c r="D5057" i="45"/>
  <c r="D5058" i="45"/>
  <c r="D5059" i="45"/>
  <c r="D5060" i="45"/>
  <c r="D5061" i="45"/>
  <c r="D5062" i="45"/>
  <c r="D5063" i="45"/>
  <c r="D5064" i="45"/>
  <c r="D5065" i="45"/>
  <c r="D5066" i="45"/>
  <c r="D5067" i="45"/>
  <c r="D5068" i="45"/>
  <c r="D5069" i="45"/>
  <c r="D5070" i="45"/>
  <c r="D5071" i="45"/>
  <c r="D5072" i="45"/>
  <c r="D5073" i="45"/>
  <c r="D5074" i="45"/>
  <c r="D5075" i="45"/>
  <c r="D5076" i="45"/>
  <c r="D5077" i="45"/>
  <c r="D5078" i="45"/>
  <c r="D5079" i="45"/>
  <c r="D5080" i="45"/>
  <c r="D5081" i="45"/>
  <c r="D5082" i="45"/>
  <c r="D5083" i="45"/>
  <c r="D5084" i="45"/>
  <c r="D5085" i="45"/>
  <c r="D5086" i="45"/>
  <c r="D5087" i="45"/>
  <c r="D5088" i="45"/>
  <c r="D5089" i="45"/>
  <c r="D5090" i="45"/>
  <c r="D5091" i="45"/>
  <c r="D5092" i="45"/>
  <c r="D5093" i="45"/>
  <c r="D5094" i="45"/>
  <c r="D5095" i="45"/>
  <c r="D5096" i="45"/>
  <c r="D5097" i="45"/>
  <c r="D5098" i="45"/>
  <c r="D5099" i="45"/>
  <c r="D5100" i="45"/>
  <c r="D5101" i="45"/>
  <c r="D5102" i="45"/>
  <c r="D5103" i="45"/>
  <c r="D5104" i="45"/>
  <c r="D5105" i="45"/>
  <c r="D5106" i="45"/>
  <c r="D5107" i="45"/>
  <c r="D5108" i="45"/>
  <c r="D5109" i="45"/>
  <c r="D5110" i="45"/>
  <c r="D5111" i="45"/>
  <c r="D5112" i="45"/>
  <c r="D5113" i="45"/>
  <c r="D5114" i="45"/>
  <c r="D5115" i="45"/>
  <c r="D5116" i="45"/>
  <c r="D5117" i="45"/>
  <c r="D5118" i="45"/>
  <c r="D5119" i="45"/>
  <c r="D5120" i="45"/>
  <c r="D5121" i="45"/>
  <c r="D5122" i="45"/>
  <c r="D5123" i="45"/>
  <c r="D5124" i="45"/>
  <c r="D5125" i="45"/>
  <c r="D5126" i="45"/>
  <c r="D5127" i="45"/>
  <c r="D5128" i="45"/>
  <c r="D5129" i="45"/>
  <c r="D5130" i="45"/>
  <c r="D5131" i="45"/>
  <c r="D5132" i="45"/>
  <c r="D5133" i="45"/>
  <c r="D5134" i="45"/>
  <c r="D5135" i="45"/>
  <c r="D5136" i="45"/>
  <c r="D5137" i="45"/>
  <c r="D5138" i="45"/>
  <c r="D5139" i="45"/>
  <c r="D5140" i="45"/>
  <c r="D5141" i="45"/>
  <c r="D5142" i="45"/>
  <c r="D5143" i="45"/>
  <c r="D5144" i="45"/>
  <c r="D5145" i="45"/>
  <c r="D5146" i="45"/>
  <c r="D5147" i="45"/>
  <c r="D5148" i="45"/>
  <c r="D5149" i="45"/>
  <c r="D5150" i="45"/>
  <c r="D5151" i="45"/>
  <c r="D5152" i="45"/>
  <c r="D5153" i="45"/>
  <c r="D5154" i="45"/>
  <c r="D5155" i="45"/>
  <c r="D5156" i="45"/>
  <c r="D5157" i="45"/>
  <c r="D5158" i="45"/>
  <c r="D5159" i="45"/>
  <c r="D5160" i="45"/>
  <c r="D5161" i="45"/>
  <c r="D5162" i="45"/>
  <c r="D5163" i="45"/>
  <c r="D5164" i="45"/>
  <c r="D5165" i="45"/>
  <c r="D5166" i="45"/>
  <c r="D5167" i="45"/>
  <c r="D5168" i="45"/>
  <c r="D5169" i="45"/>
  <c r="D5170" i="45"/>
  <c r="D5171" i="45"/>
  <c r="D5172" i="45"/>
  <c r="D5173" i="45"/>
  <c r="D5174" i="45"/>
  <c r="D5175" i="45"/>
  <c r="D5176" i="45"/>
  <c r="D5177" i="45"/>
  <c r="D5178" i="45"/>
  <c r="D5179" i="45"/>
  <c r="D5180" i="45"/>
  <c r="D5181" i="45"/>
  <c r="D5182" i="45"/>
  <c r="D5183" i="45"/>
  <c r="D5184" i="45"/>
  <c r="D5185" i="45"/>
  <c r="D5186" i="45"/>
  <c r="D5187" i="45"/>
  <c r="D5188" i="45"/>
  <c r="D5189" i="45"/>
  <c r="D5190" i="45"/>
  <c r="D5191" i="45"/>
  <c r="D5192" i="45"/>
  <c r="D5193" i="45"/>
  <c r="D5194" i="45"/>
  <c r="D5195" i="45"/>
  <c r="D5196" i="45"/>
  <c r="D5197" i="45"/>
  <c r="D5198" i="45"/>
  <c r="D5199" i="45"/>
  <c r="D5200" i="45"/>
  <c r="D5201" i="45"/>
  <c r="D5202" i="45"/>
  <c r="D5203" i="45"/>
  <c r="D5204" i="45"/>
  <c r="D5205" i="45"/>
  <c r="D5206" i="45"/>
  <c r="D5207" i="45"/>
  <c r="D5208" i="45"/>
  <c r="D5209" i="45"/>
  <c r="D5210" i="45"/>
  <c r="D5211" i="45"/>
  <c r="D5212" i="45"/>
  <c r="D5213" i="45"/>
  <c r="D5214" i="45"/>
  <c r="D5215" i="45"/>
  <c r="D5216" i="45"/>
  <c r="D5217" i="45"/>
  <c r="D5218" i="45"/>
  <c r="D5219" i="45"/>
  <c r="D5220" i="45"/>
  <c r="D5221" i="45"/>
  <c r="D5222" i="45"/>
  <c r="D5223" i="45"/>
  <c r="D5224" i="45"/>
  <c r="D5225" i="45"/>
  <c r="D5226" i="45"/>
  <c r="D5227" i="45"/>
  <c r="D5228" i="45"/>
  <c r="D5229" i="45"/>
  <c r="D5230" i="45"/>
  <c r="D5231" i="45"/>
  <c r="D5232" i="45"/>
  <c r="D5233" i="45"/>
  <c r="D5234" i="45"/>
  <c r="D5235" i="45"/>
  <c r="D5236" i="45"/>
  <c r="D5237" i="45"/>
  <c r="D5238" i="45"/>
  <c r="D5239" i="45"/>
  <c r="D5240" i="45"/>
  <c r="D5241" i="45"/>
  <c r="D5242" i="45"/>
  <c r="D5243" i="45"/>
  <c r="D5244" i="45"/>
  <c r="D5245" i="45"/>
  <c r="D5246" i="45"/>
  <c r="D5247" i="45"/>
  <c r="D5248" i="45"/>
  <c r="D5249" i="45"/>
  <c r="D5250" i="45"/>
  <c r="D5251" i="45"/>
  <c r="D5252" i="45"/>
  <c r="D5253" i="45"/>
  <c r="D5254" i="45"/>
  <c r="D5255" i="45"/>
  <c r="D5256" i="45"/>
  <c r="D5257" i="45"/>
  <c r="D5258" i="45"/>
  <c r="D5259" i="45"/>
  <c r="D5260" i="45"/>
  <c r="D5261" i="45"/>
  <c r="D5262" i="45"/>
  <c r="D5263" i="45"/>
  <c r="D5264" i="45"/>
  <c r="D5265" i="45"/>
  <c r="D5266" i="45"/>
  <c r="D5267" i="45"/>
  <c r="D5268" i="45"/>
  <c r="D5269" i="45"/>
  <c r="D5270" i="45"/>
  <c r="D5271" i="45"/>
  <c r="D5272" i="45"/>
  <c r="D5273" i="45"/>
  <c r="D5274" i="45"/>
  <c r="D5275" i="45"/>
  <c r="D5276" i="45"/>
  <c r="D5277" i="45"/>
  <c r="D5278" i="45"/>
  <c r="D5279" i="45"/>
  <c r="D5280" i="45"/>
  <c r="D5281" i="45"/>
  <c r="D5282" i="45"/>
  <c r="D5283" i="45"/>
  <c r="D5284" i="45"/>
  <c r="D5285" i="45"/>
  <c r="D5286" i="45"/>
  <c r="D5287" i="45"/>
  <c r="D5288" i="45"/>
  <c r="D5289" i="45"/>
  <c r="D5290" i="45"/>
  <c r="D5291" i="45"/>
  <c r="D5292" i="45"/>
  <c r="D5293" i="45"/>
  <c r="D5294" i="45"/>
  <c r="D5295" i="45"/>
  <c r="D5296" i="45"/>
  <c r="D5297" i="45"/>
  <c r="D5298" i="45"/>
  <c r="D5299" i="45"/>
  <c r="D5300" i="45"/>
  <c r="D5301" i="45"/>
  <c r="D5302" i="45"/>
  <c r="D5303" i="45"/>
  <c r="D5304" i="45"/>
  <c r="D5305" i="45"/>
  <c r="D5306" i="45"/>
  <c r="D5307" i="45"/>
  <c r="D5308" i="45"/>
  <c r="D5309" i="45"/>
  <c r="D5310" i="45"/>
  <c r="D5311" i="45"/>
  <c r="D5312" i="45"/>
  <c r="D5313" i="45"/>
  <c r="D5314" i="45"/>
  <c r="D5315" i="45"/>
  <c r="D5316" i="45"/>
  <c r="D5317" i="45"/>
  <c r="D5318" i="45"/>
  <c r="D5319" i="45"/>
  <c r="D5320" i="45"/>
  <c r="D5321" i="45"/>
  <c r="D5322" i="45"/>
  <c r="D5323" i="45"/>
  <c r="D5324" i="45"/>
  <c r="D5325" i="45"/>
  <c r="D5326" i="45"/>
  <c r="D5327" i="45"/>
  <c r="D5328" i="45"/>
  <c r="D5329" i="45"/>
  <c r="D5330" i="45"/>
  <c r="D5331" i="45"/>
  <c r="D5332" i="45"/>
  <c r="D5333" i="45"/>
  <c r="D5334" i="45"/>
  <c r="D5335" i="45"/>
  <c r="D5336" i="45"/>
  <c r="D5337" i="45"/>
  <c r="D5338" i="45"/>
  <c r="D5339" i="45"/>
  <c r="D5340" i="45"/>
  <c r="D5341" i="45"/>
  <c r="D5342" i="45"/>
  <c r="D5343" i="45"/>
  <c r="D5344" i="45"/>
  <c r="D5345" i="45"/>
  <c r="D5346" i="45"/>
  <c r="D5347" i="45"/>
  <c r="D5348" i="45"/>
  <c r="D5349" i="45"/>
  <c r="D5350" i="45"/>
  <c r="D5351" i="45"/>
  <c r="D5352" i="45"/>
  <c r="D5353" i="45"/>
  <c r="D5354" i="45"/>
  <c r="D5355" i="45"/>
  <c r="D5356" i="45"/>
  <c r="D5357" i="45"/>
  <c r="D5358" i="45"/>
  <c r="D5359" i="45"/>
  <c r="D5360" i="45"/>
  <c r="D5361" i="45"/>
  <c r="D5362" i="45"/>
  <c r="D5363" i="45"/>
  <c r="D5364" i="45"/>
  <c r="D5365" i="45"/>
  <c r="D5366" i="45"/>
  <c r="D5367" i="45"/>
  <c r="D5368" i="45"/>
  <c r="D5369" i="45"/>
  <c r="D5370" i="45"/>
  <c r="D5371" i="45"/>
  <c r="D5372" i="45"/>
  <c r="D5373" i="45"/>
  <c r="D5374" i="45"/>
  <c r="D5375" i="45"/>
  <c r="D5376" i="45"/>
  <c r="D5377" i="45"/>
  <c r="D5378" i="45"/>
  <c r="D5379" i="45"/>
  <c r="D5380" i="45"/>
  <c r="D5381" i="45"/>
  <c r="D5382" i="45"/>
  <c r="D5383" i="45"/>
  <c r="D5384" i="45"/>
  <c r="D5385" i="45"/>
  <c r="D5386" i="45"/>
  <c r="D5387" i="45"/>
  <c r="D5388" i="45"/>
  <c r="D5389" i="45"/>
  <c r="D5390" i="45"/>
  <c r="D5391" i="45"/>
  <c r="D5392" i="45"/>
  <c r="D5393" i="45"/>
  <c r="D5394" i="45"/>
  <c r="D5395" i="45"/>
  <c r="D5396" i="45"/>
  <c r="D5397" i="45"/>
  <c r="D5398" i="45"/>
  <c r="D5399" i="45"/>
  <c r="D5400" i="45"/>
  <c r="D5401" i="45"/>
  <c r="D5402" i="45"/>
  <c r="D5403" i="45"/>
  <c r="D5404" i="45"/>
  <c r="D5405" i="45"/>
  <c r="D5406" i="45"/>
  <c r="D5407" i="45"/>
  <c r="D5408" i="45"/>
  <c r="D5409" i="45"/>
  <c r="D5410" i="45"/>
  <c r="D5411" i="45"/>
  <c r="D5412" i="45"/>
  <c r="D5413" i="45"/>
  <c r="D5414" i="45"/>
  <c r="D5415" i="45"/>
  <c r="D5416" i="45"/>
  <c r="D5417" i="45"/>
  <c r="D5418" i="45"/>
  <c r="D5419" i="45"/>
  <c r="D5420" i="45"/>
  <c r="D5421" i="45"/>
  <c r="D5422" i="45"/>
  <c r="D5423" i="45"/>
  <c r="D5424" i="45"/>
  <c r="D5425" i="45"/>
  <c r="D5426" i="45"/>
  <c r="D5427" i="45"/>
  <c r="D5428" i="45"/>
  <c r="D5429" i="45"/>
  <c r="D5430" i="45"/>
  <c r="D5431" i="45"/>
  <c r="D5432" i="45"/>
  <c r="D5433" i="45"/>
  <c r="D5434" i="45"/>
  <c r="D5435" i="45"/>
  <c r="D5436" i="45"/>
  <c r="D5437" i="45"/>
  <c r="D5438" i="45"/>
  <c r="D5439" i="45"/>
  <c r="D5440" i="45"/>
  <c r="D5441" i="45"/>
  <c r="D5442" i="45"/>
  <c r="D5443" i="45"/>
  <c r="D5444" i="45"/>
  <c r="D5445" i="45"/>
  <c r="D5446" i="45"/>
  <c r="D5447" i="45"/>
  <c r="D5448" i="45"/>
  <c r="D5449" i="45"/>
  <c r="D5450" i="45"/>
  <c r="D5451" i="45"/>
  <c r="D5452" i="45"/>
  <c r="D5453" i="45"/>
  <c r="D5454" i="45"/>
  <c r="D5455" i="45"/>
  <c r="D5456" i="45"/>
  <c r="D5457" i="45"/>
  <c r="D5458" i="45"/>
  <c r="D5459" i="45"/>
  <c r="D5460" i="45"/>
  <c r="D5461" i="45"/>
  <c r="D5462" i="45"/>
  <c r="D5463" i="45"/>
  <c r="D5464" i="45"/>
  <c r="D5465" i="45"/>
  <c r="D5466" i="45"/>
  <c r="D5467" i="45"/>
  <c r="D5468" i="45"/>
  <c r="D5469" i="45"/>
  <c r="D5470" i="45"/>
  <c r="D5471" i="45"/>
  <c r="D5472" i="45"/>
  <c r="D5473" i="45"/>
  <c r="D5474" i="45"/>
  <c r="D5475" i="45"/>
  <c r="D5476" i="45"/>
  <c r="D5477" i="45"/>
  <c r="D5478" i="45"/>
  <c r="D5479" i="45"/>
  <c r="D5480" i="45"/>
  <c r="D5481" i="45"/>
  <c r="D5482" i="45"/>
  <c r="D5483" i="45"/>
  <c r="D5484" i="45"/>
  <c r="D5485" i="45"/>
  <c r="D5486" i="45"/>
  <c r="D5487" i="45"/>
  <c r="D5488" i="45"/>
  <c r="D5489" i="45"/>
  <c r="D5490" i="45"/>
  <c r="D5491" i="45"/>
  <c r="D5492" i="45"/>
  <c r="D5493" i="45"/>
  <c r="D5494" i="45"/>
  <c r="D5495" i="45"/>
  <c r="D5496" i="45"/>
  <c r="D5497" i="45"/>
  <c r="D5498" i="45"/>
  <c r="D5499" i="45"/>
  <c r="D5500" i="45"/>
  <c r="D5501" i="45"/>
  <c r="D5502" i="45"/>
  <c r="D5503" i="45"/>
  <c r="D5504" i="45"/>
  <c r="D5505" i="45"/>
  <c r="D5506" i="45"/>
  <c r="D5507" i="45"/>
  <c r="D5508" i="45"/>
  <c r="D5509" i="45"/>
  <c r="D5510" i="45"/>
  <c r="D5511" i="45"/>
  <c r="D5512" i="45"/>
  <c r="D5513" i="45"/>
  <c r="D5514" i="45"/>
  <c r="D5515" i="45"/>
  <c r="D5516" i="45"/>
  <c r="D5517" i="45"/>
  <c r="D5518" i="45"/>
  <c r="D5519" i="45"/>
  <c r="D5520" i="45"/>
  <c r="D5521" i="45"/>
  <c r="D5522" i="45"/>
  <c r="D5523" i="45"/>
  <c r="D5524" i="45"/>
  <c r="D5525" i="45"/>
  <c r="D5526" i="45"/>
  <c r="D5527" i="45"/>
  <c r="D5528" i="45"/>
  <c r="D5529" i="45"/>
  <c r="D5530" i="45"/>
  <c r="D5531" i="45"/>
  <c r="D5532" i="45"/>
  <c r="D5533" i="45"/>
  <c r="D5534" i="45"/>
  <c r="D5535" i="45"/>
  <c r="D5536" i="45"/>
  <c r="D5537" i="45"/>
  <c r="D5538" i="45"/>
  <c r="D5539" i="45"/>
  <c r="D5540" i="45"/>
  <c r="D5541" i="45"/>
  <c r="D5542" i="45"/>
  <c r="D5543" i="45"/>
  <c r="D5544" i="45"/>
  <c r="D5545" i="45"/>
  <c r="D5546" i="45"/>
  <c r="D5547" i="45"/>
  <c r="D5548" i="45"/>
  <c r="D5549" i="45"/>
  <c r="D5550" i="45"/>
  <c r="D5551" i="45"/>
  <c r="D5552" i="45"/>
  <c r="D5553" i="45"/>
  <c r="D5554" i="45"/>
  <c r="D5555" i="45"/>
  <c r="D5556" i="45"/>
  <c r="D5557" i="45"/>
  <c r="D5558" i="45"/>
  <c r="D5559" i="45"/>
  <c r="D5560" i="45"/>
  <c r="D5561" i="45"/>
  <c r="D5562" i="45"/>
  <c r="D5563" i="45"/>
  <c r="D5564" i="45"/>
  <c r="D5565" i="45"/>
  <c r="D5566" i="45"/>
  <c r="D5567" i="45"/>
  <c r="D5568" i="45"/>
  <c r="D5569" i="45"/>
  <c r="D5570" i="45"/>
  <c r="D5571" i="45"/>
  <c r="D5572" i="45"/>
  <c r="D5573" i="45"/>
  <c r="D5574" i="45"/>
  <c r="D5575" i="45"/>
  <c r="D5576" i="45"/>
  <c r="D5577" i="45"/>
  <c r="D5578" i="45"/>
  <c r="D5579" i="45"/>
  <c r="D5580" i="45"/>
  <c r="D5581" i="45"/>
  <c r="D5582" i="45"/>
  <c r="D5583" i="45"/>
  <c r="D5584" i="45"/>
  <c r="D5585" i="45"/>
  <c r="D5586" i="45"/>
  <c r="D5587" i="45"/>
  <c r="D5588" i="45"/>
  <c r="D5589" i="45"/>
  <c r="D5590" i="45"/>
  <c r="D5591" i="45"/>
  <c r="D5592" i="45"/>
  <c r="D5593" i="45"/>
  <c r="D5594" i="45"/>
  <c r="D5595" i="45"/>
  <c r="D5596" i="45"/>
  <c r="D5597" i="45"/>
  <c r="D5598" i="45"/>
  <c r="D5599" i="45"/>
  <c r="D5600" i="45"/>
  <c r="D5601" i="45"/>
  <c r="D5602" i="45"/>
  <c r="D5603" i="45"/>
  <c r="D5604" i="45"/>
  <c r="D5605" i="45"/>
  <c r="D5606" i="45"/>
  <c r="D5607" i="45"/>
  <c r="D5608" i="45"/>
  <c r="D5609" i="45"/>
  <c r="D5610" i="45"/>
  <c r="D5611" i="45"/>
  <c r="D5612" i="45"/>
  <c r="D5613" i="45"/>
  <c r="D5614" i="45"/>
  <c r="D5615" i="45"/>
  <c r="D5616" i="45"/>
  <c r="D5617" i="45"/>
  <c r="D5618" i="45"/>
  <c r="D5619" i="45"/>
  <c r="D5620" i="45"/>
  <c r="D5621" i="45"/>
  <c r="D5622" i="45"/>
  <c r="D5623" i="45"/>
  <c r="D5624" i="45"/>
  <c r="D5625" i="45"/>
  <c r="D5626" i="45"/>
  <c r="D5627" i="45"/>
  <c r="D5628" i="45"/>
  <c r="D5629" i="45"/>
  <c r="D5630" i="45"/>
  <c r="D5631" i="45"/>
  <c r="D5632" i="45"/>
  <c r="D5633" i="45"/>
  <c r="D5634" i="45"/>
  <c r="D5635" i="45"/>
  <c r="D5636" i="45"/>
  <c r="D5637" i="45"/>
  <c r="D5638" i="45"/>
  <c r="D5639" i="45"/>
  <c r="D5640" i="45"/>
  <c r="D5641" i="45"/>
  <c r="D5642" i="45"/>
  <c r="D5643" i="45"/>
  <c r="D5644" i="45"/>
  <c r="D5645" i="45"/>
  <c r="D5646" i="45"/>
  <c r="D5647" i="45"/>
  <c r="D5648" i="45"/>
  <c r="D5649" i="45"/>
  <c r="D5650" i="45"/>
  <c r="D5651" i="45"/>
  <c r="D5652" i="45"/>
  <c r="D5653" i="45"/>
  <c r="D5654" i="45"/>
  <c r="D5655" i="45"/>
  <c r="D5656" i="45"/>
  <c r="D5657" i="45"/>
  <c r="D5658" i="45"/>
  <c r="D5659" i="45"/>
  <c r="D5660" i="45"/>
  <c r="D5661" i="45"/>
  <c r="D5662" i="45"/>
  <c r="D5663" i="45"/>
  <c r="D5664" i="45"/>
  <c r="D5665" i="45"/>
  <c r="D5666" i="45"/>
  <c r="D5667" i="45"/>
  <c r="D5668" i="45"/>
  <c r="D5669" i="45"/>
  <c r="D5670" i="45"/>
  <c r="D5671" i="45"/>
  <c r="D5672" i="45"/>
  <c r="D5673" i="45"/>
  <c r="D5674" i="45"/>
  <c r="D5675" i="45"/>
  <c r="D5676" i="45"/>
  <c r="D5677" i="45"/>
  <c r="D5678" i="45"/>
  <c r="D5679" i="45"/>
  <c r="D5680" i="45"/>
  <c r="D5681" i="45"/>
  <c r="D5682" i="45"/>
  <c r="D5683" i="45"/>
  <c r="D5684" i="45"/>
  <c r="D5685" i="45"/>
  <c r="D5686" i="45"/>
  <c r="D5687" i="45"/>
  <c r="D5688" i="45"/>
  <c r="D5689" i="45"/>
  <c r="D5690" i="45"/>
  <c r="D5691" i="45"/>
  <c r="D5692" i="45"/>
  <c r="D5693" i="45"/>
  <c r="D5694" i="45"/>
  <c r="D5695" i="45"/>
  <c r="D5696" i="45"/>
  <c r="D5697" i="45"/>
  <c r="D5698" i="45"/>
  <c r="D5699" i="45"/>
  <c r="D5700" i="45"/>
  <c r="D5701" i="45"/>
  <c r="D5702" i="45"/>
  <c r="D5703" i="45"/>
  <c r="D5704" i="45"/>
  <c r="D5705" i="45"/>
  <c r="D5706" i="45"/>
  <c r="D5707" i="45"/>
  <c r="D5708" i="45"/>
  <c r="D5709" i="45"/>
  <c r="D5710" i="45"/>
  <c r="D5711" i="45"/>
  <c r="D5712" i="45"/>
  <c r="D5713" i="45"/>
  <c r="D5714" i="45"/>
  <c r="D5715" i="45"/>
  <c r="D5716" i="45"/>
  <c r="D5717" i="45"/>
  <c r="D5718" i="45"/>
  <c r="D5719" i="45"/>
  <c r="D5720" i="45"/>
  <c r="D5721" i="45"/>
  <c r="D5722" i="45"/>
  <c r="D5723" i="45"/>
  <c r="D5724" i="45"/>
  <c r="D5725" i="45"/>
  <c r="D5726" i="45"/>
  <c r="D5727" i="45"/>
  <c r="D5728" i="45"/>
  <c r="D5729" i="45"/>
  <c r="D5730" i="45"/>
  <c r="D5731" i="45"/>
  <c r="D5732" i="45"/>
  <c r="D5733" i="45"/>
  <c r="D5734" i="45"/>
  <c r="D5735" i="45"/>
  <c r="D5736" i="45"/>
  <c r="D5737" i="45"/>
  <c r="D5738" i="45"/>
  <c r="D5739" i="45"/>
  <c r="D5740" i="45"/>
  <c r="D5741" i="45"/>
  <c r="D5742" i="45"/>
  <c r="D5743" i="45"/>
  <c r="D5744" i="45"/>
  <c r="D5745" i="45"/>
  <c r="D5746" i="45"/>
  <c r="D5747" i="45"/>
  <c r="D5748" i="45"/>
  <c r="D5749" i="45"/>
  <c r="D5750" i="45"/>
  <c r="D5751" i="45"/>
  <c r="D5752" i="45"/>
  <c r="D5753" i="45"/>
  <c r="D5754" i="45"/>
  <c r="D5755" i="45"/>
  <c r="D5756" i="45"/>
  <c r="D5757" i="45"/>
  <c r="D5758" i="45"/>
  <c r="D5759" i="45"/>
  <c r="D5760" i="45"/>
  <c r="D5761" i="45"/>
  <c r="D5762" i="45"/>
  <c r="D5763" i="45"/>
  <c r="D5764" i="45"/>
  <c r="D5765" i="45"/>
  <c r="D5766" i="45"/>
  <c r="D5767" i="45"/>
  <c r="D5768" i="45"/>
  <c r="D5769" i="45"/>
  <c r="D5770" i="45"/>
  <c r="D5771" i="45"/>
  <c r="D5772" i="45"/>
  <c r="D5773" i="45"/>
  <c r="D5774" i="45"/>
  <c r="D5775" i="45"/>
  <c r="D5776" i="45"/>
  <c r="D5777" i="45"/>
  <c r="D5778" i="45"/>
  <c r="D5779" i="45"/>
  <c r="D5780" i="45"/>
  <c r="D5781" i="45"/>
  <c r="D5782" i="45"/>
  <c r="D5783" i="45"/>
  <c r="D5784" i="45"/>
  <c r="D5785" i="45"/>
  <c r="D5786" i="45"/>
  <c r="D5787" i="45"/>
  <c r="D5788" i="45"/>
  <c r="D5789" i="45"/>
  <c r="D5790" i="45"/>
  <c r="D5791" i="45"/>
  <c r="D5792" i="45"/>
  <c r="D5793" i="45"/>
  <c r="D5794" i="45"/>
  <c r="D5795" i="45"/>
  <c r="D5796" i="45"/>
  <c r="D5797" i="45"/>
  <c r="D5798" i="45"/>
  <c r="D5799" i="45"/>
  <c r="D5800" i="45"/>
  <c r="D5801" i="45"/>
  <c r="D5802" i="45"/>
  <c r="D5803" i="45"/>
  <c r="D5804" i="45"/>
  <c r="D5805" i="45"/>
  <c r="D5806" i="45"/>
  <c r="D5807" i="45"/>
  <c r="D5808" i="45"/>
  <c r="D5809" i="45"/>
  <c r="D5810" i="45"/>
  <c r="D5811" i="45"/>
  <c r="D5812" i="45"/>
  <c r="D5813" i="45"/>
  <c r="D5814" i="45"/>
  <c r="D5815" i="45"/>
  <c r="D5816" i="45"/>
  <c r="D5817" i="45"/>
  <c r="D5818" i="45"/>
  <c r="D5819" i="45"/>
  <c r="D5820" i="45"/>
  <c r="D5821" i="45"/>
  <c r="D5822" i="45"/>
  <c r="D5823" i="45"/>
  <c r="D5824" i="45"/>
  <c r="D5825" i="45"/>
  <c r="D5826" i="45"/>
  <c r="D5827" i="45"/>
  <c r="D5828" i="45"/>
  <c r="D5829" i="45"/>
  <c r="D5830" i="45"/>
  <c r="D5831" i="45"/>
  <c r="D5832" i="45"/>
  <c r="D5833" i="45"/>
  <c r="D5834" i="45"/>
  <c r="D5835" i="45"/>
  <c r="D5836" i="45"/>
  <c r="D5837" i="45"/>
  <c r="D5838" i="45"/>
  <c r="D5839" i="45"/>
  <c r="D5840" i="45"/>
  <c r="D5841" i="45"/>
  <c r="D5842" i="45"/>
  <c r="D5843" i="45"/>
  <c r="D5844" i="45"/>
  <c r="D5845" i="45"/>
  <c r="D5846" i="45"/>
  <c r="D5847" i="45"/>
  <c r="D5848" i="45"/>
  <c r="D5849" i="45"/>
  <c r="D5850" i="45"/>
  <c r="D5851" i="45"/>
  <c r="D5852" i="45"/>
  <c r="D5853" i="45"/>
  <c r="D5854" i="45"/>
  <c r="D5855" i="45"/>
  <c r="D5856" i="45"/>
  <c r="D5857" i="45"/>
  <c r="D5858" i="45"/>
  <c r="D5859" i="45"/>
  <c r="D5860" i="45"/>
  <c r="D5861" i="45"/>
  <c r="D5862" i="45"/>
  <c r="D5863" i="45"/>
  <c r="D5864" i="45"/>
  <c r="D5865" i="45"/>
  <c r="D5866" i="45"/>
  <c r="D5867" i="45"/>
  <c r="D5868" i="45"/>
  <c r="D5869" i="45"/>
  <c r="D5870" i="45"/>
  <c r="D5871" i="45"/>
  <c r="D5872" i="45"/>
  <c r="D5873" i="45"/>
  <c r="D5874" i="45"/>
  <c r="D5875" i="45"/>
  <c r="D5876" i="45"/>
  <c r="D5877" i="45"/>
  <c r="D5878" i="45"/>
  <c r="D5879" i="45"/>
  <c r="D5880" i="45"/>
  <c r="D5881" i="45"/>
  <c r="D5882" i="45"/>
  <c r="D5883" i="45"/>
  <c r="D5884" i="45"/>
  <c r="D5885" i="45"/>
  <c r="D5886" i="45"/>
  <c r="D5887" i="45"/>
  <c r="D5888" i="45"/>
  <c r="D5889" i="45"/>
  <c r="D5890" i="45"/>
  <c r="D5891" i="45"/>
  <c r="D5892" i="45"/>
  <c r="D5893" i="45"/>
  <c r="D5894" i="45"/>
  <c r="D5895" i="45"/>
  <c r="D5896" i="45"/>
  <c r="D5897" i="45"/>
  <c r="D5898" i="45"/>
  <c r="D5899" i="45"/>
  <c r="D5900" i="45"/>
  <c r="D5901" i="45"/>
  <c r="D5902" i="45"/>
  <c r="D5903" i="45"/>
  <c r="D5904" i="45"/>
  <c r="D5905" i="45"/>
  <c r="D5906" i="45"/>
  <c r="D5907" i="45"/>
  <c r="D5908" i="45"/>
  <c r="D5909" i="45"/>
  <c r="D5910" i="45"/>
  <c r="D5911" i="45"/>
  <c r="D5912" i="45"/>
  <c r="D5913" i="45"/>
  <c r="D5914" i="45"/>
  <c r="D5915" i="45"/>
  <c r="D5916" i="45"/>
  <c r="D5917" i="45"/>
  <c r="D5918" i="45"/>
  <c r="D5919" i="45"/>
  <c r="D5920" i="45"/>
  <c r="D5921" i="45"/>
  <c r="D5922" i="45"/>
  <c r="D5923" i="45"/>
  <c r="D5924" i="45"/>
  <c r="D5925" i="45"/>
  <c r="D5926" i="45"/>
  <c r="D5927" i="45"/>
  <c r="D5928" i="45"/>
  <c r="D5929" i="45"/>
  <c r="D5930" i="45"/>
  <c r="D5931" i="45"/>
  <c r="D5932" i="45"/>
  <c r="D5933" i="45"/>
  <c r="D5934" i="45"/>
  <c r="D5935" i="45"/>
  <c r="D5936" i="45"/>
  <c r="D5937" i="45"/>
  <c r="D5938" i="45"/>
  <c r="D5939" i="45"/>
  <c r="D5940" i="45"/>
  <c r="D5941" i="45"/>
  <c r="D5942" i="45"/>
  <c r="D5943" i="45"/>
  <c r="D5944" i="45"/>
  <c r="D5945" i="45"/>
  <c r="D5946" i="45"/>
  <c r="D5947" i="45"/>
  <c r="D5948" i="45"/>
  <c r="D5949" i="45"/>
  <c r="D5950" i="45"/>
  <c r="D5951" i="45"/>
  <c r="D5952" i="45"/>
  <c r="D5953" i="45"/>
  <c r="D5954" i="45"/>
  <c r="D5955" i="45"/>
  <c r="D5956" i="45"/>
  <c r="D5957" i="45"/>
  <c r="D5958" i="45"/>
  <c r="D5959" i="45"/>
  <c r="D5960" i="45"/>
  <c r="D5961" i="45"/>
  <c r="D5962" i="45"/>
  <c r="D5963" i="45"/>
  <c r="D5964" i="45"/>
  <c r="D5965" i="45"/>
  <c r="D5966" i="45"/>
  <c r="D5967" i="45"/>
  <c r="D5968" i="45"/>
  <c r="D5969" i="45"/>
  <c r="D5970" i="45"/>
  <c r="D5971" i="45"/>
  <c r="D5972" i="45"/>
  <c r="D5973" i="45"/>
  <c r="D5974" i="45"/>
  <c r="D5975" i="45"/>
  <c r="D5976" i="45"/>
  <c r="D5977" i="45"/>
  <c r="D5978" i="45"/>
  <c r="D5979" i="45"/>
  <c r="D5980" i="45"/>
  <c r="D5981" i="45"/>
  <c r="D5982" i="45"/>
  <c r="D5983" i="45"/>
  <c r="D5984" i="45"/>
  <c r="D5985" i="45"/>
  <c r="D5986" i="45"/>
  <c r="D5987" i="45"/>
  <c r="D5988" i="45"/>
  <c r="D5989" i="45"/>
  <c r="D5990" i="45"/>
  <c r="D5991" i="45"/>
  <c r="D5992" i="45"/>
  <c r="D5993" i="45"/>
  <c r="D5994" i="45"/>
  <c r="D5995" i="45"/>
  <c r="D5996" i="45"/>
  <c r="D5997" i="45"/>
  <c r="D5998" i="45"/>
  <c r="D5999" i="45"/>
  <c r="D6000" i="45"/>
  <c r="D6001" i="45"/>
  <c r="D6002" i="45"/>
  <c r="D6003" i="45"/>
  <c r="D6004" i="45"/>
  <c r="D6005" i="45"/>
  <c r="D6006" i="45"/>
  <c r="D6007" i="45"/>
  <c r="D6008" i="45"/>
  <c r="D6009" i="45"/>
  <c r="D6010" i="45"/>
  <c r="D6011" i="45"/>
  <c r="D6012" i="45"/>
  <c r="D6013" i="45"/>
  <c r="D6014" i="45"/>
  <c r="D6015" i="45"/>
  <c r="D6016" i="45"/>
  <c r="D6017" i="45"/>
  <c r="D6018" i="45"/>
  <c r="D6019" i="45"/>
  <c r="D6020" i="45"/>
  <c r="D6021" i="45"/>
  <c r="D6022" i="45"/>
  <c r="D6023" i="45"/>
  <c r="D6024" i="45"/>
  <c r="D6025" i="45"/>
  <c r="D6026" i="45"/>
  <c r="D6027" i="45"/>
  <c r="D6028" i="45"/>
  <c r="D6029" i="45"/>
  <c r="D6030" i="45"/>
  <c r="D6031" i="45"/>
  <c r="D6032" i="45"/>
  <c r="D6033" i="45"/>
  <c r="D6034" i="45"/>
  <c r="D6035" i="45"/>
  <c r="D6036" i="45"/>
  <c r="D6037" i="45"/>
  <c r="D6038" i="45"/>
  <c r="D6039" i="45"/>
  <c r="D6040" i="45"/>
  <c r="D6041" i="45"/>
  <c r="D6042" i="45"/>
  <c r="D6043" i="45"/>
  <c r="D6044" i="45"/>
  <c r="D6045" i="45"/>
  <c r="D6046" i="45"/>
  <c r="D6047" i="45"/>
  <c r="D6048" i="45"/>
  <c r="D6049" i="45"/>
  <c r="D6050" i="45"/>
  <c r="D6051" i="45"/>
  <c r="D6052" i="45"/>
  <c r="D6053" i="45"/>
  <c r="D6054" i="45"/>
  <c r="D6055" i="45"/>
  <c r="D6056" i="45"/>
  <c r="D6057" i="45"/>
  <c r="D6058" i="45"/>
  <c r="D6059" i="45"/>
  <c r="D6060" i="45"/>
  <c r="D6061" i="45"/>
  <c r="D6062" i="45"/>
  <c r="D6063" i="45"/>
  <c r="D6064" i="45"/>
  <c r="D6065" i="45"/>
  <c r="D6066" i="45"/>
  <c r="D6067" i="45"/>
  <c r="D6068" i="45"/>
  <c r="D6069" i="45"/>
  <c r="D6070" i="45"/>
  <c r="D6071" i="45"/>
  <c r="D6072" i="45"/>
  <c r="D6073" i="45"/>
  <c r="D6074" i="45"/>
  <c r="D6075" i="45"/>
  <c r="D6076" i="45"/>
  <c r="D6077" i="45"/>
  <c r="D6078" i="45"/>
  <c r="D6079" i="45"/>
  <c r="D6080" i="45"/>
  <c r="D6081" i="45"/>
  <c r="D6082" i="45"/>
  <c r="D6083" i="45"/>
  <c r="D6084" i="45"/>
  <c r="D6085" i="45"/>
  <c r="D6086" i="45"/>
  <c r="D6087" i="45"/>
  <c r="D6088" i="45"/>
  <c r="D6089" i="45"/>
  <c r="D6090" i="45"/>
  <c r="D6091" i="45"/>
  <c r="D6092" i="45"/>
  <c r="D6093" i="45"/>
  <c r="D6094" i="45"/>
  <c r="D6095" i="45"/>
  <c r="D6096" i="45"/>
  <c r="D6097" i="45"/>
  <c r="D6098" i="45"/>
  <c r="D6099" i="45"/>
  <c r="D6100" i="45"/>
  <c r="D6101" i="45"/>
  <c r="D6102" i="45"/>
  <c r="D6103" i="45"/>
  <c r="D6104" i="45"/>
  <c r="D6105" i="45"/>
  <c r="D6106" i="45"/>
  <c r="D6107" i="45"/>
  <c r="D6108" i="45"/>
  <c r="D6109" i="45"/>
  <c r="D6110" i="45"/>
  <c r="D6111" i="45"/>
  <c r="D6112" i="45"/>
  <c r="D6113" i="45"/>
  <c r="D6114" i="45"/>
  <c r="D6115" i="45"/>
  <c r="D6116" i="45"/>
  <c r="D6117" i="45"/>
  <c r="D6118" i="45"/>
  <c r="D6119" i="45"/>
  <c r="D6120" i="45"/>
  <c r="D6121" i="45"/>
  <c r="D6122" i="45"/>
  <c r="D6123" i="45"/>
  <c r="D6124" i="45"/>
  <c r="D6125" i="45"/>
  <c r="D6126" i="45"/>
  <c r="D6127" i="45"/>
  <c r="D6128" i="45"/>
  <c r="D6129" i="45"/>
  <c r="D6130" i="45"/>
  <c r="D6131" i="45"/>
  <c r="D6132" i="45"/>
  <c r="D6133" i="45"/>
  <c r="D6134" i="45"/>
  <c r="D6135" i="45"/>
  <c r="D6136" i="45"/>
  <c r="D6137" i="45"/>
  <c r="D6138" i="45"/>
  <c r="D6139" i="45"/>
  <c r="D6140" i="45"/>
  <c r="D6141" i="45"/>
  <c r="D6142" i="45"/>
  <c r="D6143" i="45"/>
  <c r="D6144" i="45"/>
  <c r="D6145" i="45"/>
  <c r="D6146" i="45"/>
  <c r="D6147" i="45"/>
  <c r="D6148" i="45"/>
  <c r="D6149" i="45"/>
  <c r="D6150" i="45"/>
  <c r="D6151" i="45"/>
  <c r="D6152" i="45"/>
  <c r="D6153" i="45"/>
  <c r="D6154" i="45"/>
  <c r="D6155" i="45"/>
  <c r="D6156" i="45"/>
  <c r="D6157" i="45"/>
  <c r="D6158" i="45"/>
  <c r="D6159" i="45"/>
  <c r="D6160" i="45"/>
  <c r="D6161" i="45"/>
  <c r="D6162" i="45"/>
  <c r="D6163" i="45"/>
  <c r="D6164" i="45"/>
  <c r="D6165" i="45"/>
  <c r="D6166" i="45"/>
  <c r="D6167" i="45"/>
  <c r="D6168" i="45"/>
  <c r="D6169" i="45"/>
  <c r="D6170" i="45"/>
  <c r="D6171" i="45"/>
  <c r="D6172" i="45"/>
  <c r="D6173" i="45"/>
  <c r="D6174" i="45"/>
  <c r="D6175" i="45"/>
  <c r="D6176" i="45"/>
  <c r="D6177" i="45"/>
  <c r="D6178" i="45"/>
  <c r="D6179" i="45"/>
  <c r="D6180" i="45"/>
  <c r="D6181" i="45"/>
  <c r="D6182" i="45"/>
  <c r="D6183" i="45"/>
  <c r="D6184" i="45"/>
  <c r="D6185" i="45"/>
  <c r="D6186" i="45"/>
  <c r="D6187" i="45"/>
  <c r="D6188" i="45"/>
  <c r="D6189" i="45"/>
  <c r="D6190" i="45"/>
  <c r="D6191" i="45"/>
  <c r="D6192" i="45"/>
  <c r="D6193" i="45"/>
  <c r="D6194" i="45"/>
  <c r="D6195" i="45"/>
  <c r="D6196" i="45"/>
  <c r="D6197" i="45"/>
  <c r="D6198" i="45"/>
  <c r="D6199" i="45"/>
  <c r="D6200" i="45"/>
  <c r="D6201" i="45"/>
  <c r="D6202" i="45"/>
  <c r="D6203" i="45"/>
  <c r="D6204" i="45"/>
  <c r="D6205" i="45"/>
  <c r="D6206" i="45"/>
  <c r="D6207" i="45"/>
  <c r="D6208" i="45"/>
  <c r="D6209" i="45"/>
  <c r="D6210" i="45"/>
  <c r="D6211" i="45"/>
  <c r="D6212" i="45"/>
  <c r="D6213" i="45"/>
  <c r="D6214" i="45"/>
  <c r="D6215" i="45"/>
  <c r="D6216" i="45"/>
  <c r="D6217" i="45"/>
  <c r="D6218" i="45"/>
  <c r="D6219" i="45"/>
  <c r="D6220" i="45"/>
  <c r="D6221" i="45"/>
  <c r="D6222" i="45"/>
  <c r="D6223" i="45"/>
  <c r="D6224" i="45"/>
  <c r="D6225" i="45"/>
  <c r="D6226" i="45"/>
  <c r="D6227" i="45"/>
  <c r="D6228" i="45"/>
  <c r="D6229" i="45"/>
  <c r="D6230" i="45"/>
  <c r="D6231" i="45"/>
  <c r="D6232" i="45"/>
  <c r="D6233" i="45"/>
  <c r="D6234" i="45"/>
  <c r="D6235" i="45"/>
  <c r="D6236" i="45"/>
  <c r="D6237" i="45"/>
  <c r="D6238" i="45"/>
  <c r="D6239" i="45"/>
  <c r="D6240" i="45"/>
  <c r="D6241" i="45"/>
  <c r="D6242" i="45"/>
  <c r="D6243" i="45"/>
  <c r="D6244" i="45"/>
  <c r="D6245" i="45"/>
  <c r="D6246" i="45"/>
  <c r="D6247" i="45"/>
  <c r="D6248" i="45"/>
  <c r="D6249" i="45"/>
  <c r="D6250" i="45"/>
  <c r="D6251" i="45"/>
  <c r="D6252" i="45"/>
  <c r="D6253" i="45"/>
  <c r="D6254" i="45"/>
  <c r="D6255" i="45"/>
  <c r="D6256" i="45"/>
  <c r="D6257" i="45"/>
  <c r="D6258" i="45"/>
  <c r="D6259" i="45"/>
  <c r="D6260" i="45"/>
  <c r="D6261" i="45"/>
  <c r="D6262" i="45"/>
  <c r="D6263" i="45"/>
  <c r="D6264" i="45"/>
  <c r="D6265" i="45"/>
  <c r="D6266" i="45"/>
  <c r="D6267" i="45"/>
  <c r="D6268" i="45"/>
  <c r="D6269" i="45"/>
  <c r="D6270" i="45"/>
  <c r="D6271" i="45"/>
  <c r="D6272" i="45"/>
  <c r="D6273" i="45"/>
  <c r="D6274" i="45"/>
  <c r="D6275" i="45"/>
  <c r="D6276" i="45"/>
  <c r="D6277" i="45"/>
  <c r="D6278" i="45"/>
  <c r="D6279" i="45"/>
  <c r="D6280" i="45"/>
  <c r="D6281" i="45"/>
  <c r="D6282" i="45"/>
  <c r="D6283" i="45"/>
  <c r="D6284" i="45"/>
  <c r="D6285" i="45"/>
  <c r="D6286" i="45"/>
  <c r="D6287" i="45"/>
  <c r="D6288" i="45"/>
  <c r="D6289" i="45"/>
  <c r="D6290" i="45"/>
  <c r="D6291" i="45"/>
  <c r="D6292" i="45"/>
  <c r="D6293" i="45"/>
  <c r="D6294" i="45"/>
  <c r="D6295" i="45"/>
  <c r="D6296" i="45"/>
  <c r="D6297" i="45"/>
  <c r="D6298" i="45"/>
  <c r="D6299" i="45"/>
  <c r="D6300" i="45"/>
  <c r="D6301" i="45"/>
  <c r="D6302" i="45"/>
  <c r="D6303" i="45"/>
  <c r="D6304" i="45"/>
  <c r="D6305" i="45"/>
  <c r="D6306" i="45"/>
  <c r="D6307" i="45"/>
  <c r="D6308" i="45"/>
  <c r="D6309" i="45"/>
  <c r="D6310" i="45"/>
  <c r="D6311" i="45"/>
  <c r="D6312" i="45"/>
  <c r="D6313" i="45"/>
  <c r="D6314" i="45"/>
  <c r="D6315" i="45"/>
  <c r="D6316" i="45"/>
  <c r="D6317" i="45"/>
  <c r="D6318" i="45"/>
  <c r="D6319" i="45"/>
  <c r="D6320" i="45"/>
  <c r="D6321" i="45"/>
  <c r="D6322" i="45"/>
  <c r="D6323" i="45"/>
  <c r="D6324" i="45"/>
  <c r="D6325" i="45"/>
  <c r="D6326" i="45"/>
  <c r="D6327" i="45"/>
  <c r="D6328" i="45"/>
  <c r="D6329" i="45"/>
  <c r="D6330" i="45"/>
  <c r="D6331" i="45"/>
  <c r="D6332" i="45"/>
  <c r="D6333" i="45"/>
  <c r="D6334" i="45"/>
  <c r="D6335" i="45"/>
  <c r="D6336" i="45"/>
  <c r="D6337" i="45"/>
  <c r="D6338" i="45"/>
  <c r="D6339" i="45"/>
  <c r="D6340" i="45"/>
  <c r="D6341" i="45"/>
  <c r="D6342" i="45"/>
  <c r="D6343" i="45"/>
  <c r="D6344" i="45"/>
  <c r="D6345" i="45"/>
  <c r="D6346" i="45"/>
  <c r="D6347" i="45"/>
  <c r="D6348" i="45"/>
  <c r="D6349" i="45"/>
  <c r="D6350" i="45"/>
  <c r="D6351" i="45"/>
  <c r="D6352" i="45"/>
  <c r="D6353" i="45"/>
  <c r="D6354" i="45"/>
  <c r="D6355" i="45"/>
  <c r="D6356" i="45"/>
  <c r="D6357" i="45"/>
  <c r="D6358" i="45"/>
  <c r="D6359" i="45"/>
  <c r="D6360" i="45"/>
  <c r="D6361" i="45"/>
  <c r="D6362" i="45"/>
  <c r="D6363" i="45"/>
  <c r="D6364" i="45"/>
  <c r="D6365" i="45"/>
  <c r="D6366" i="45"/>
  <c r="D6367" i="45"/>
  <c r="D6368" i="45"/>
  <c r="D6369" i="45"/>
  <c r="D6370" i="45"/>
  <c r="D6371" i="45"/>
  <c r="D6372" i="45"/>
  <c r="D6373" i="45"/>
  <c r="D6374" i="45"/>
  <c r="D6375" i="45"/>
  <c r="D6376" i="45"/>
  <c r="D6377" i="45"/>
  <c r="D6378" i="45"/>
  <c r="D6379" i="45"/>
  <c r="D6380" i="45"/>
  <c r="D6381" i="45"/>
  <c r="D6382" i="45"/>
  <c r="D6383" i="45"/>
  <c r="D6384" i="45"/>
  <c r="D6385" i="45"/>
  <c r="D6386" i="45"/>
  <c r="D6387" i="45"/>
  <c r="D6388" i="45"/>
  <c r="D6389" i="45"/>
  <c r="D6390" i="45"/>
  <c r="D6391" i="45"/>
  <c r="D6392" i="45"/>
  <c r="D6393" i="45"/>
  <c r="D6394" i="45"/>
  <c r="D6395" i="45"/>
  <c r="D6396" i="45"/>
  <c r="D6397" i="45"/>
  <c r="D6398" i="45"/>
  <c r="D6399" i="45"/>
  <c r="D6400" i="45"/>
  <c r="D6401" i="45"/>
  <c r="D6402" i="45"/>
  <c r="D6403" i="45"/>
  <c r="D6404" i="45"/>
  <c r="D6405" i="45"/>
  <c r="D6406" i="45"/>
  <c r="D6407" i="45"/>
  <c r="D6408" i="45"/>
  <c r="D6409" i="45"/>
  <c r="D6410" i="45"/>
  <c r="D6411" i="45"/>
  <c r="D6412" i="45"/>
  <c r="D6413" i="45"/>
  <c r="D6414" i="45"/>
  <c r="D6415" i="45"/>
  <c r="D6416" i="45"/>
  <c r="D6417" i="45"/>
  <c r="D6418" i="45"/>
  <c r="D6419" i="45"/>
  <c r="D6420" i="45"/>
  <c r="D6421" i="45"/>
  <c r="D6422" i="45"/>
  <c r="D6423" i="45"/>
  <c r="D6424" i="45"/>
  <c r="D6425" i="45"/>
  <c r="D6426" i="45"/>
  <c r="D6427" i="45"/>
  <c r="D6428" i="45"/>
  <c r="D6429" i="45"/>
  <c r="D6430" i="45"/>
  <c r="D6431" i="45"/>
  <c r="D6432" i="45"/>
  <c r="D6433" i="45"/>
  <c r="D6434" i="45"/>
  <c r="D6435" i="45"/>
  <c r="D6436" i="45"/>
  <c r="D6437" i="45"/>
  <c r="D6438" i="45"/>
  <c r="D6439" i="45"/>
  <c r="D6440" i="45"/>
  <c r="D6441" i="45"/>
  <c r="D6442" i="45"/>
  <c r="D6443" i="45"/>
  <c r="D6444" i="45"/>
  <c r="D6445" i="45"/>
  <c r="D6446" i="45"/>
  <c r="D6447" i="45"/>
  <c r="D6448" i="45"/>
  <c r="D6449" i="45"/>
  <c r="D6450" i="45"/>
  <c r="D6451" i="45"/>
  <c r="D6452" i="45"/>
  <c r="D6453" i="45"/>
  <c r="D6454" i="45"/>
  <c r="D6455" i="45"/>
  <c r="D6456" i="45"/>
  <c r="D6457" i="45"/>
  <c r="D6458" i="45"/>
  <c r="D6459" i="45"/>
  <c r="D6460" i="45"/>
  <c r="D6461" i="45"/>
  <c r="D6462" i="45"/>
  <c r="D6463" i="45"/>
  <c r="D6464" i="45"/>
  <c r="D6465" i="45"/>
  <c r="D6466" i="45"/>
  <c r="D6467" i="45"/>
  <c r="D6468" i="45"/>
  <c r="D6469" i="45"/>
  <c r="D6470" i="45"/>
  <c r="D6471" i="45"/>
  <c r="D6472" i="45"/>
  <c r="D6473" i="45"/>
  <c r="D6474" i="45"/>
  <c r="D6475" i="45"/>
  <c r="D6476" i="45"/>
  <c r="D6477" i="45"/>
  <c r="D6478" i="45"/>
  <c r="D6479" i="45"/>
  <c r="D6480" i="45"/>
  <c r="D6481" i="45"/>
  <c r="D6482" i="45"/>
  <c r="D6483" i="45"/>
  <c r="D6484" i="45"/>
  <c r="D6485" i="45"/>
  <c r="D6486" i="45"/>
  <c r="D6487" i="45"/>
  <c r="D6488" i="45"/>
  <c r="D6489" i="45"/>
  <c r="D6490" i="45"/>
  <c r="D6491" i="45"/>
  <c r="D6492" i="45"/>
  <c r="D6493" i="45"/>
  <c r="D6494" i="45"/>
  <c r="D6495" i="45"/>
  <c r="D6496" i="45"/>
  <c r="D6497" i="45"/>
  <c r="D6498" i="45"/>
  <c r="D6499" i="45"/>
  <c r="D6500" i="45"/>
  <c r="D6501" i="45"/>
  <c r="D6502" i="45"/>
  <c r="D6503" i="45"/>
  <c r="D6504" i="45"/>
  <c r="D6505" i="45"/>
  <c r="D6506" i="45"/>
  <c r="D6507" i="45"/>
  <c r="D6508" i="45"/>
  <c r="D6509" i="45"/>
  <c r="D6510" i="45"/>
  <c r="D6511" i="45"/>
  <c r="D6512" i="45"/>
  <c r="D6513" i="45"/>
  <c r="D6514" i="45"/>
  <c r="D6515" i="45"/>
  <c r="D6516" i="45"/>
  <c r="D6517" i="45"/>
  <c r="D6518" i="45"/>
  <c r="D6519" i="45"/>
  <c r="D6520" i="45"/>
  <c r="D6521" i="45"/>
  <c r="D6522" i="45"/>
  <c r="D6523" i="45"/>
  <c r="D6524" i="45"/>
  <c r="D6525" i="45"/>
  <c r="D6526" i="45"/>
  <c r="D6527" i="45"/>
  <c r="D6528" i="45"/>
  <c r="D6529" i="45"/>
  <c r="D6530" i="45"/>
  <c r="D6531" i="45"/>
  <c r="D6532" i="45"/>
  <c r="D6533" i="45"/>
  <c r="D6534" i="45"/>
  <c r="D6535" i="45"/>
  <c r="D6536" i="45"/>
  <c r="D6537" i="45"/>
  <c r="D6538" i="45"/>
  <c r="D6539" i="45"/>
  <c r="D6540" i="45"/>
  <c r="D6541" i="45"/>
  <c r="D6542" i="45"/>
  <c r="D6543" i="45"/>
  <c r="D6544" i="45"/>
  <c r="D6545" i="45"/>
  <c r="D6546" i="45"/>
  <c r="D6547" i="45"/>
  <c r="D6548" i="45"/>
  <c r="D6549" i="45"/>
  <c r="D6550" i="45"/>
  <c r="D6551" i="45"/>
  <c r="D6552" i="45"/>
  <c r="D6553" i="45"/>
  <c r="D6554" i="45"/>
  <c r="D6555" i="45"/>
  <c r="D6556" i="45"/>
  <c r="D6557" i="45"/>
  <c r="D6558" i="45"/>
  <c r="D6559" i="45"/>
  <c r="D6560" i="45"/>
  <c r="D6561" i="45"/>
  <c r="D6562" i="45"/>
  <c r="D6563" i="45"/>
  <c r="D6564" i="45"/>
  <c r="D6565" i="45"/>
  <c r="D6566" i="45"/>
  <c r="D6567" i="45"/>
  <c r="D6568" i="45"/>
  <c r="D6569" i="45"/>
  <c r="D6570" i="45"/>
  <c r="D6571" i="45"/>
  <c r="D6572" i="45"/>
  <c r="D6573" i="45"/>
  <c r="D6574" i="45"/>
  <c r="D6575" i="45"/>
  <c r="D6576" i="45"/>
  <c r="D6577" i="45"/>
  <c r="D6578" i="45"/>
  <c r="D6579" i="45"/>
  <c r="D6580" i="45"/>
  <c r="D6581" i="45"/>
  <c r="D6582" i="45"/>
  <c r="D6583" i="45"/>
  <c r="D6584" i="45"/>
  <c r="D6585" i="45"/>
  <c r="D6586" i="45"/>
  <c r="D6587" i="45"/>
  <c r="D6588" i="45"/>
  <c r="D6589" i="45"/>
  <c r="D6590" i="45"/>
  <c r="D6591" i="45"/>
  <c r="D6592" i="45"/>
  <c r="D6593" i="45"/>
  <c r="D6594" i="45"/>
  <c r="D6595" i="45"/>
  <c r="D6596" i="45"/>
  <c r="D6597" i="45"/>
  <c r="D6598" i="45"/>
  <c r="D6599" i="45"/>
  <c r="D6600" i="45"/>
  <c r="D6601" i="45"/>
  <c r="D6602" i="45"/>
  <c r="D6603" i="45"/>
  <c r="D6604" i="45"/>
  <c r="D6605" i="45"/>
  <c r="D6606" i="45"/>
  <c r="D6607" i="45"/>
  <c r="D6608" i="45"/>
  <c r="D6609" i="45"/>
  <c r="D6610" i="45"/>
  <c r="D6611" i="45"/>
  <c r="D6612" i="45"/>
  <c r="D6613" i="45"/>
  <c r="D6614" i="45"/>
  <c r="D6615" i="45"/>
  <c r="D6616" i="45"/>
  <c r="D6617" i="45"/>
  <c r="D6618" i="45"/>
  <c r="D6619" i="45"/>
  <c r="D6620" i="45"/>
  <c r="D6621" i="45"/>
  <c r="D6622" i="45"/>
  <c r="D6623" i="45"/>
  <c r="D6624" i="45"/>
  <c r="D6625" i="45"/>
  <c r="D6626" i="45"/>
  <c r="D6627" i="45"/>
  <c r="D6628" i="45"/>
  <c r="D6629" i="45"/>
  <c r="D6630" i="45"/>
  <c r="D6631" i="45"/>
  <c r="D6632" i="45"/>
  <c r="D6633" i="45"/>
  <c r="D6634" i="45"/>
  <c r="D6635" i="45"/>
  <c r="D6636" i="45"/>
  <c r="D6637" i="45"/>
  <c r="D6638" i="45"/>
  <c r="D6639" i="45"/>
  <c r="D6640" i="45"/>
  <c r="D6641" i="45"/>
  <c r="D6642" i="45"/>
  <c r="D6643" i="45"/>
  <c r="D6644" i="45"/>
  <c r="D6645" i="45"/>
  <c r="D6646" i="45"/>
  <c r="D6647" i="45"/>
  <c r="D6648" i="45"/>
  <c r="D6649" i="45"/>
  <c r="D6650" i="45"/>
  <c r="D6651" i="45"/>
  <c r="D6652" i="45"/>
  <c r="D6653" i="45"/>
  <c r="D6654" i="45"/>
  <c r="D6655" i="45"/>
  <c r="D6656" i="45"/>
  <c r="D6657" i="45"/>
  <c r="D6658" i="45"/>
  <c r="D6659" i="45"/>
  <c r="D6660" i="45"/>
  <c r="D6661" i="45"/>
  <c r="D6662" i="45"/>
  <c r="D6663" i="45"/>
  <c r="D6664" i="45"/>
  <c r="D6665" i="45"/>
  <c r="D6666" i="45"/>
  <c r="D6667" i="45"/>
  <c r="D6668" i="45"/>
  <c r="D6669" i="45"/>
  <c r="D6670" i="45"/>
  <c r="D6671" i="45"/>
  <c r="D6672" i="45"/>
  <c r="D6673" i="45"/>
  <c r="D6674" i="45"/>
  <c r="D6675" i="45"/>
  <c r="D6676" i="45"/>
  <c r="D6677" i="45"/>
  <c r="D6678" i="45"/>
  <c r="D6679" i="45"/>
  <c r="D6680" i="45"/>
  <c r="D6681" i="45"/>
  <c r="D6682" i="45"/>
  <c r="D6683" i="45"/>
  <c r="D6684" i="45"/>
  <c r="D6685" i="45"/>
  <c r="D6686" i="45"/>
  <c r="D6687" i="45"/>
  <c r="D6688" i="45"/>
  <c r="D6689" i="45"/>
  <c r="D6690" i="45"/>
  <c r="D6691" i="45"/>
  <c r="D6692" i="45"/>
  <c r="D6693" i="45"/>
  <c r="D6694" i="45"/>
  <c r="D6695" i="45"/>
  <c r="D6696" i="45"/>
  <c r="D6697" i="45"/>
  <c r="D6698" i="45"/>
  <c r="D6699" i="45"/>
  <c r="D6700" i="45"/>
  <c r="D6701" i="45"/>
  <c r="D6702" i="45"/>
  <c r="D6703" i="45"/>
  <c r="D6704" i="45"/>
  <c r="D6705" i="45"/>
  <c r="D6706" i="45"/>
  <c r="D6707" i="45"/>
  <c r="D6708" i="45"/>
  <c r="D6709" i="45"/>
  <c r="D6710" i="45"/>
  <c r="D6711" i="45"/>
  <c r="D6712" i="45"/>
  <c r="D6713" i="45"/>
  <c r="D6714" i="45"/>
  <c r="D6715" i="45"/>
  <c r="D6716" i="45"/>
  <c r="D6717" i="45"/>
  <c r="D6718" i="45"/>
  <c r="D6719" i="45"/>
  <c r="D6720" i="45"/>
  <c r="D6721" i="45"/>
  <c r="D6722" i="45"/>
  <c r="D6723" i="45"/>
  <c r="D6724" i="45"/>
  <c r="D6725" i="45"/>
  <c r="D6726" i="45"/>
  <c r="D6727" i="45"/>
  <c r="D6728" i="45"/>
  <c r="D6729" i="45"/>
  <c r="D6730" i="45"/>
  <c r="D6731" i="45"/>
  <c r="D6732" i="45"/>
  <c r="D6733" i="45"/>
  <c r="D6734" i="45"/>
  <c r="D6735" i="45"/>
  <c r="D6736" i="45"/>
  <c r="D6737" i="45"/>
  <c r="D6738" i="45"/>
  <c r="D6739" i="45"/>
  <c r="D6740" i="45"/>
  <c r="D6741" i="45"/>
  <c r="D6742" i="45"/>
  <c r="D6743" i="45"/>
  <c r="D6744" i="45"/>
  <c r="D6745" i="45"/>
  <c r="D6746" i="45"/>
  <c r="D6747" i="45"/>
  <c r="D6748" i="45"/>
  <c r="D6749" i="45"/>
  <c r="D6750" i="45"/>
  <c r="D6751" i="45"/>
  <c r="D6752" i="45"/>
  <c r="D6753" i="45"/>
  <c r="D6754" i="45"/>
  <c r="D6755" i="45"/>
  <c r="D6756" i="45"/>
  <c r="D6757" i="45"/>
  <c r="D6758" i="45"/>
  <c r="D6759" i="45"/>
  <c r="D6760" i="45"/>
  <c r="D6761" i="45"/>
  <c r="D6762" i="45"/>
  <c r="D6763" i="45"/>
  <c r="D6764" i="45"/>
  <c r="D6765" i="45"/>
  <c r="D6766" i="45"/>
  <c r="D6767" i="45"/>
  <c r="D6768" i="45"/>
  <c r="D6769" i="45"/>
  <c r="D6770" i="45"/>
  <c r="D6771" i="45"/>
  <c r="D6772" i="45"/>
  <c r="D6773" i="45"/>
  <c r="D6774" i="45"/>
  <c r="D6775" i="45"/>
  <c r="D6776" i="45"/>
  <c r="D6777" i="45"/>
  <c r="D6778" i="45"/>
  <c r="D6779" i="45"/>
  <c r="D6780" i="45"/>
  <c r="D6781" i="45"/>
  <c r="D6782" i="45"/>
  <c r="D6783" i="45"/>
  <c r="D6784" i="45"/>
  <c r="D6785" i="45"/>
  <c r="D6786" i="45"/>
  <c r="D6787" i="45"/>
  <c r="D6788" i="45"/>
  <c r="D6789" i="45"/>
  <c r="D6790" i="45"/>
  <c r="D6791" i="45"/>
  <c r="D6792" i="45"/>
  <c r="D6793" i="45"/>
  <c r="D6794" i="45"/>
  <c r="D6795" i="45"/>
  <c r="D6796" i="45"/>
  <c r="D6797" i="45"/>
  <c r="D6798" i="45"/>
  <c r="D6799" i="45"/>
  <c r="D6800" i="45"/>
  <c r="D6801" i="45"/>
  <c r="D6802" i="45"/>
  <c r="D6803" i="45"/>
  <c r="D6804" i="45"/>
  <c r="D6805" i="45"/>
  <c r="D6806" i="45"/>
  <c r="D6807" i="45"/>
  <c r="D6808" i="45"/>
  <c r="D6809" i="45"/>
  <c r="D6810" i="45"/>
  <c r="D6811" i="45"/>
  <c r="D6812" i="45"/>
  <c r="D6813" i="45"/>
  <c r="D6814" i="45"/>
  <c r="D6815" i="45"/>
  <c r="D6816" i="45"/>
  <c r="D6817" i="45"/>
  <c r="D6818" i="45"/>
  <c r="D6819" i="45"/>
  <c r="D6820" i="45"/>
  <c r="D6821" i="45"/>
  <c r="D6822" i="45"/>
  <c r="D6823" i="45"/>
  <c r="D6824" i="45"/>
  <c r="D6825" i="45"/>
  <c r="D6826" i="45"/>
  <c r="D6827" i="45"/>
  <c r="D6828" i="45"/>
  <c r="D6829" i="45"/>
  <c r="D6830" i="45"/>
  <c r="D6831" i="45"/>
  <c r="D6832" i="45"/>
  <c r="D6833" i="45"/>
  <c r="D6834" i="45"/>
  <c r="D6835" i="45"/>
  <c r="D6836" i="45"/>
  <c r="D6837" i="45"/>
  <c r="D6838" i="45"/>
  <c r="D6839" i="45"/>
  <c r="D6840" i="45"/>
  <c r="D6841" i="45"/>
  <c r="D6842" i="45"/>
  <c r="D6843" i="45"/>
  <c r="D6844" i="45"/>
  <c r="D6845" i="45"/>
  <c r="D6846" i="45"/>
  <c r="D6847" i="45"/>
  <c r="D6848" i="45"/>
  <c r="D6849" i="45"/>
  <c r="D6850" i="45"/>
  <c r="D6851" i="45"/>
  <c r="D6852" i="45"/>
  <c r="D6853" i="45"/>
  <c r="D6854" i="45"/>
  <c r="D6855" i="45"/>
  <c r="D6856" i="45"/>
  <c r="D6857" i="45"/>
  <c r="D6858" i="45"/>
  <c r="D6859" i="45"/>
  <c r="D6860" i="45"/>
  <c r="D6861" i="45"/>
  <c r="D6862" i="45"/>
  <c r="D6863" i="45"/>
  <c r="D6864" i="45"/>
  <c r="D6865" i="45"/>
  <c r="D6866" i="45"/>
  <c r="D6867" i="45"/>
  <c r="D6868" i="45"/>
  <c r="D6869" i="45"/>
  <c r="D6870" i="45"/>
  <c r="D6871" i="45"/>
  <c r="D6872" i="45"/>
  <c r="D6873" i="45"/>
  <c r="D6874" i="45"/>
  <c r="D6875" i="45"/>
  <c r="D6876" i="45"/>
  <c r="D6877" i="45"/>
  <c r="D6878" i="45"/>
  <c r="D6879" i="45"/>
  <c r="D6880" i="45"/>
  <c r="D6881" i="45"/>
  <c r="D6882" i="45"/>
  <c r="D6883" i="45"/>
  <c r="D6884" i="45"/>
  <c r="D6885" i="45"/>
  <c r="D6886" i="45"/>
  <c r="D6887" i="45"/>
  <c r="D6888" i="45"/>
  <c r="D6889" i="45"/>
  <c r="D6890" i="45"/>
  <c r="D6891" i="45"/>
  <c r="D6892" i="45"/>
  <c r="D6893" i="45"/>
  <c r="D6894" i="45"/>
  <c r="D6895" i="45"/>
  <c r="D6896" i="45"/>
  <c r="D6897" i="45"/>
  <c r="D6898" i="45"/>
  <c r="D6899" i="45"/>
  <c r="D6900" i="45"/>
  <c r="D6901" i="45"/>
  <c r="D6902" i="45"/>
  <c r="D6903" i="45"/>
  <c r="D6904" i="45"/>
  <c r="D6905" i="45"/>
  <c r="D6906" i="45"/>
  <c r="D6907" i="45"/>
  <c r="D6908" i="45"/>
  <c r="D6909" i="45"/>
  <c r="D6910" i="45"/>
  <c r="D6911" i="45"/>
  <c r="D6912" i="45"/>
  <c r="D6913" i="45"/>
  <c r="D6914" i="45"/>
  <c r="D6915" i="45"/>
  <c r="D6916" i="45"/>
  <c r="D6917" i="45"/>
  <c r="D6918" i="45"/>
  <c r="D6919" i="45"/>
  <c r="D6920" i="45"/>
  <c r="D6921" i="45"/>
  <c r="D6922" i="45"/>
  <c r="D6923" i="45"/>
  <c r="D6924" i="45"/>
  <c r="D6925" i="45"/>
  <c r="D6926" i="45"/>
  <c r="D6927" i="45"/>
  <c r="D6928" i="45"/>
  <c r="D6929" i="45"/>
  <c r="D6930" i="45"/>
  <c r="D6931" i="45"/>
  <c r="D6932" i="45"/>
  <c r="D6933" i="45"/>
  <c r="D6934" i="45"/>
  <c r="D6935" i="45"/>
  <c r="D6936" i="45"/>
  <c r="D6937" i="45"/>
  <c r="D6938" i="45"/>
  <c r="D6939" i="45"/>
  <c r="D6940" i="45"/>
  <c r="D6941" i="45"/>
  <c r="D6942" i="45"/>
  <c r="D6943" i="45"/>
  <c r="D6944" i="45"/>
  <c r="D6945" i="45"/>
  <c r="D6946" i="45"/>
  <c r="D6947" i="45"/>
  <c r="D6948" i="45"/>
  <c r="D6949" i="45"/>
  <c r="D6950" i="45"/>
  <c r="D6951" i="45"/>
  <c r="D6952" i="45"/>
  <c r="D6953" i="45"/>
  <c r="D6954" i="45"/>
  <c r="D6955" i="45"/>
  <c r="D6956" i="45"/>
  <c r="D6957" i="45"/>
  <c r="D6958" i="45"/>
  <c r="D6959" i="45"/>
  <c r="D6960" i="45"/>
  <c r="D6961" i="45"/>
  <c r="D6962" i="45"/>
  <c r="D6963" i="45"/>
  <c r="D6964" i="45"/>
  <c r="D6965" i="45"/>
  <c r="D6966" i="45"/>
  <c r="D6967" i="45"/>
  <c r="D6968" i="45"/>
  <c r="D6969" i="45"/>
  <c r="D6970" i="45"/>
  <c r="D6971" i="45"/>
  <c r="D6972" i="45"/>
  <c r="D6973" i="45"/>
  <c r="D6974" i="45"/>
  <c r="D6975" i="45"/>
  <c r="D6976" i="45"/>
  <c r="D6977" i="45"/>
  <c r="D6978" i="45"/>
  <c r="D6979" i="45"/>
  <c r="D6980" i="45"/>
  <c r="D6981" i="45"/>
  <c r="D6982" i="45"/>
  <c r="D6983" i="45"/>
  <c r="D6984" i="45"/>
  <c r="D6985" i="45"/>
  <c r="D6986" i="45"/>
  <c r="D6987" i="45"/>
  <c r="D6988" i="45"/>
  <c r="D6989" i="45"/>
  <c r="D6990" i="45"/>
  <c r="D6991" i="45"/>
  <c r="D6992" i="45"/>
  <c r="D6993" i="45"/>
  <c r="D6994" i="45"/>
  <c r="D6995" i="45"/>
  <c r="D6996" i="45"/>
  <c r="D6997" i="45"/>
  <c r="D6998" i="45"/>
  <c r="D6999" i="45"/>
  <c r="D7000" i="45"/>
  <c r="D7001" i="45"/>
  <c r="D7002" i="45"/>
  <c r="D7003" i="45"/>
  <c r="D7004" i="45"/>
  <c r="D7005" i="45"/>
  <c r="D7006" i="45"/>
  <c r="D7007" i="45"/>
  <c r="D7008" i="45"/>
  <c r="D7009" i="45"/>
  <c r="D7010" i="45"/>
  <c r="D7011" i="45"/>
  <c r="D7012" i="45"/>
  <c r="D7013" i="45"/>
  <c r="D7014" i="45"/>
  <c r="D7015" i="45"/>
  <c r="D7016" i="45"/>
  <c r="D7017" i="45"/>
  <c r="D7018" i="45"/>
  <c r="D7019" i="45"/>
  <c r="D7020" i="45"/>
  <c r="D7021" i="45"/>
  <c r="D7022" i="45"/>
  <c r="D7023" i="45"/>
  <c r="D7024" i="45"/>
  <c r="D7025" i="45"/>
  <c r="D7026" i="45"/>
  <c r="D7027" i="45"/>
  <c r="D7028" i="45"/>
  <c r="D7029" i="45"/>
  <c r="D7030" i="45"/>
  <c r="D7031" i="45"/>
  <c r="D7032" i="45"/>
  <c r="D7033" i="45"/>
  <c r="D7034" i="45"/>
  <c r="D7035" i="45"/>
  <c r="D7036" i="45"/>
  <c r="D7037" i="45"/>
  <c r="D7038" i="45"/>
  <c r="D7039" i="45"/>
  <c r="D7040" i="45"/>
  <c r="D7041" i="45"/>
  <c r="D7042" i="45"/>
  <c r="D7043" i="45"/>
  <c r="D7044" i="45"/>
  <c r="D7045" i="45"/>
  <c r="D7046" i="45"/>
  <c r="D7047" i="45"/>
  <c r="D7048" i="45"/>
  <c r="D7049" i="45"/>
  <c r="D7050" i="45"/>
  <c r="D7051" i="45"/>
  <c r="D7052" i="45"/>
  <c r="D7053" i="45"/>
  <c r="D7054" i="45"/>
  <c r="D7055" i="45"/>
  <c r="D7056" i="45"/>
  <c r="D7057" i="45"/>
  <c r="D7058" i="45"/>
  <c r="D7059" i="45"/>
  <c r="D7060" i="45"/>
  <c r="D7061" i="45"/>
  <c r="D7062" i="45"/>
  <c r="D7063" i="45"/>
  <c r="D7064" i="45"/>
  <c r="D7065" i="45"/>
  <c r="D7066" i="45"/>
  <c r="D7067" i="45"/>
  <c r="D7068" i="45"/>
  <c r="D7069" i="45"/>
  <c r="D7070" i="45"/>
  <c r="D7071" i="45"/>
  <c r="D7072" i="45"/>
  <c r="D7073" i="45"/>
  <c r="D7074" i="45"/>
  <c r="D7075" i="45"/>
  <c r="D7076" i="45"/>
  <c r="D7077" i="45"/>
  <c r="D7078" i="45"/>
  <c r="D7079" i="45"/>
  <c r="D7080" i="45"/>
  <c r="D7081" i="45"/>
  <c r="D7082" i="45"/>
  <c r="D7083" i="45"/>
  <c r="D7084" i="45"/>
  <c r="D7085" i="45"/>
  <c r="D7086" i="45"/>
  <c r="D7087" i="45"/>
  <c r="D7088" i="45"/>
  <c r="D7089" i="45"/>
  <c r="D7090" i="45"/>
  <c r="D7091" i="45"/>
  <c r="D7092" i="45"/>
  <c r="D7093" i="45"/>
  <c r="D7094" i="45"/>
  <c r="D7095" i="45"/>
  <c r="D7096" i="45"/>
  <c r="D7097" i="45"/>
  <c r="D7098" i="45"/>
  <c r="D7099" i="45"/>
  <c r="D7100" i="45"/>
  <c r="D7101" i="45"/>
  <c r="D7102" i="45"/>
  <c r="D7103" i="45"/>
  <c r="D7104" i="45"/>
  <c r="D7105" i="45"/>
  <c r="D7106" i="45"/>
  <c r="D7107" i="45"/>
  <c r="D7108" i="45"/>
  <c r="D7109" i="45"/>
  <c r="D7110" i="45"/>
  <c r="D7111" i="45"/>
  <c r="D7112" i="45"/>
  <c r="D7113" i="45"/>
  <c r="D7114" i="45"/>
  <c r="D7115" i="45"/>
  <c r="D7116" i="45"/>
  <c r="D7117" i="45"/>
  <c r="D7118" i="45"/>
  <c r="D7119" i="45"/>
  <c r="D7120" i="45"/>
  <c r="D7121" i="45"/>
  <c r="D7122" i="45"/>
  <c r="D7123" i="45"/>
  <c r="D7124" i="45"/>
  <c r="D7125" i="45"/>
  <c r="D7126" i="45"/>
  <c r="D7127" i="45"/>
  <c r="D7128" i="45"/>
  <c r="D7129" i="45"/>
  <c r="D7130" i="45"/>
  <c r="D7131" i="45"/>
  <c r="D7132" i="45"/>
  <c r="D7133" i="45"/>
  <c r="D7134" i="45"/>
  <c r="D7135" i="45"/>
  <c r="D7136" i="45"/>
  <c r="D7137" i="45"/>
  <c r="D7138" i="45"/>
  <c r="D7139" i="45"/>
  <c r="D7140" i="45"/>
  <c r="D7141" i="45"/>
  <c r="D7142" i="45"/>
  <c r="D7143" i="45"/>
  <c r="D7144" i="45"/>
  <c r="D7145" i="45"/>
  <c r="D7146" i="45"/>
  <c r="D7147" i="45"/>
  <c r="D7148" i="45"/>
  <c r="D7149" i="45"/>
  <c r="D7150" i="45"/>
  <c r="D7151" i="45"/>
  <c r="D7152" i="45"/>
  <c r="D7153" i="45"/>
  <c r="D7154" i="45"/>
  <c r="D7155" i="45"/>
  <c r="D7156" i="45"/>
  <c r="D7157" i="45"/>
  <c r="D7158" i="45"/>
  <c r="D7159" i="45"/>
  <c r="D7160" i="45"/>
  <c r="D7161" i="45"/>
  <c r="D7162" i="45"/>
  <c r="D7163" i="45"/>
  <c r="D7164" i="45"/>
  <c r="D7165" i="45"/>
  <c r="D7166" i="45"/>
  <c r="D7167" i="45"/>
  <c r="D7168" i="45"/>
  <c r="D7169" i="45"/>
  <c r="D7170" i="45"/>
  <c r="D7171" i="45"/>
  <c r="D7172" i="45"/>
  <c r="D7173" i="45"/>
  <c r="D7174" i="45"/>
  <c r="D7175" i="45"/>
  <c r="D7176" i="45"/>
  <c r="D7177" i="45"/>
  <c r="D7178" i="45"/>
  <c r="D7179" i="45"/>
  <c r="D7180" i="45"/>
  <c r="D7181" i="45"/>
  <c r="D7182" i="45"/>
  <c r="D7183" i="45"/>
  <c r="D7184" i="45"/>
  <c r="D7185" i="45"/>
  <c r="D7186" i="45"/>
  <c r="D7187" i="45"/>
  <c r="D7188" i="45"/>
  <c r="D7189" i="45"/>
  <c r="D7190" i="45"/>
  <c r="D7191" i="45"/>
  <c r="D7192" i="45"/>
  <c r="D7193" i="45"/>
  <c r="D7194" i="45"/>
  <c r="D7195" i="45"/>
  <c r="D7196" i="45"/>
  <c r="D7197" i="45"/>
  <c r="D7198" i="45"/>
  <c r="D7199" i="45"/>
  <c r="D7200" i="45"/>
  <c r="D7201" i="45"/>
  <c r="D7202" i="45"/>
  <c r="D7203" i="45"/>
  <c r="D7204" i="45"/>
  <c r="D7205" i="45"/>
  <c r="D7206" i="45"/>
  <c r="D7207" i="45"/>
  <c r="D7208" i="45"/>
  <c r="D7209" i="45"/>
  <c r="D7210" i="45"/>
  <c r="D7211" i="45"/>
  <c r="D7212" i="45"/>
  <c r="D7213" i="45"/>
  <c r="D7214" i="45"/>
  <c r="D7215" i="45"/>
  <c r="D7216" i="45"/>
  <c r="D7217" i="45"/>
  <c r="D7218" i="45"/>
  <c r="D7219" i="45"/>
  <c r="D7220" i="45"/>
  <c r="D7221" i="45"/>
  <c r="D7222" i="45"/>
  <c r="D7223" i="45"/>
  <c r="D7224" i="45"/>
  <c r="D7225" i="45"/>
  <c r="D7226" i="45"/>
  <c r="D7227" i="45"/>
  <c r="D7228" i="45"/>
  <c r="D7229" i="45"/>
  <c r="D7230" i="45"/>
  <c r="D7231" i="45"/>
  <c r="D7232" i="45"/>
  <c r="D7233" i="45"/>
  <c r="D7234" i="45"/>
  <c r="D7235" i="45"/>
  <c r="D7236" i="45"/>
  <c r="D7237" i="45"/>
  <c r="D7238" i="45"/>
  <c r="D7239" i="45"/>
  <c r="D7240" i="45"/>
  <c r="D7241" i="45"/>
  <c r="D7242" i="45"/>
  <c r="D7243" i="45"/>
  <c r="D7244" i="45"/>
  <c r="D7245" i="45"/>
  <c r="D7246" i="45"/>
  <c r="D7247" i="45"/>
  <c r="D7248" i="45"/>
  <c r="D7249" i="45"/>
  <c r="D7250" i="45"/>
  <c r="D7251" i="45"/>
  <c r="D7252" i="45"/>
  <c r="D7253" i="45"/>
  <c r="D7254" i="45"/>
  <c r="D7255" i="45"/>
  <c r="D7256" i="45"/>
  <c r="D7257" i="45"/>
  <c r="D7258" i="45"/>
  <c r="D7259" i="45"/>
  <c r="D7260" i="45"/>
  <c r="D7261" i="45"/>
  <c r="D7262" i="45"/>
  <c r="D7263" i="45"/>
  <c r="D7264" i="45"/>
  <c r="D7265" i="45"/>
  <c r="D7266" i="45"/>
  <c r="D7267" i="45"/>
  <c r="D7268" i="45"/>
  <c r="D7269" i="45"/>
  <c r="D7270" i="45"/>
  <c r="D7271" i="45"/>
  <c r="D7272" i="45"/>
  <c r="D7273" i="45"/>
  <c r="D7274" i="45"/>
  <c r="D7275" i="45"/>
  <c r="D7276" i="45"/>
  <c r="D7277" i="45"/>
  <c r="D7278" i="45"/>
  <c r="D7279" i="45"/>
  <c r="D7280" i="45"/>
  <c r="D7281" i="45"/>
  <c r="D7282" i="45"/>
  <c r="D7283" i="45"/>
  <c r="D7284" i="45"/>
  <c r="D7285" i="45"/>
  <c r="D7286" i="45"/>
  <c r="D7287" i="45"/>
  <c r="D7288" i="45"/>
  <c r="D7289" i="45"/>
  <c r="D7290" i="45"/>
  <c r="D7291" i="45"/>
  <c r="D7292" i="45"/>
  <c r="D7293" i="45"/>
  <c r="D7294" i="45"/>
  <c r="D7295" i="45"/>
  <c r="D7296" i="45"/>
  <c r="D7297" i="45"/>
  <c r="D7298" i="45"/>
  <c r="D7299" i="45"/>
  <c r="D7300" i="45"/>
  <c r="D7301" i="45"/>
  <c r="D7302" i="45"/>
  <c r="D7303" i="45"/>
  <c r="D7304" i="45"/>
  <c r="D7305" i="45"/>
  <c r="D7306" i="45"/>
  <c r="D7307" i="45"/>
  <c r="D7308" i="45"/>
  <c r="D7309" i="45"/>
  <c r="D7310" i="45"/>
  <c r="D7311" i="45"/>
  <c r="D7312" i="45"/>
  <c r="D7313" i="45"/>
  <c r="D7314" i="45"/>
  <c r="D7315" i="45"/>
  <c r="D7316" i="45"/>
  <c r="D7317" i="45"/>
  <c r="D7318" i="45"/>
  <c r="D7319" i="45"/>
  <c r="D7320" i="45"/>
  <c r="D7321" i="45"/>
  <c r="D7322" i="45"/>
  <c r="D7323" i="45"/>
  <c r="D7324" i="45"/>
  <c r="D7325" i="45"/>
  <c r="D7326" i="45"/>
  <c r="D7327" i="45"/>
  <c r="D7328" i="45"/>
  <c r="D7329" i="45"/>
  <c r="D7330" i="45"/>
  <c r="D7331" i="45"/>
  <c r="D7332" i="45"/>
  <c r="D7333" i="45"/>
  <c r="D7334" i="45"/>
  <c r="D7335" i="45"/>
  <c r="D7336" i="45"/>
  <c r="D7337" i="45"/>
  <c r="D7338" i="45"/>
  <c r="D7339" i="45"/>
  <c r="D7340" i="45"/>
  <c r="D7341" i="45"/>
  <c r="D7342" i="45"/>
  <c r="D7343" i="45"/>
  <c r="D7344" i="45"/>
  <c r="D7345" i="45"/>
  <c r="D7346" i="45"/>
  <c r="D7347" i="45"/>
  <c r="D7348" i="45"/>
  <c r="D7349" i="45"/>
  <c r="D7350" i="45"/>
  <c r="D7351" i="45"/>
  <c r="D7352" i="45"/>
  <c r="D7353" i="45"/>
  <c r="D7354" i="45"/>
  <c r="D7355" i="45"/>
  <c r="D7356" i="45"/>
  <c r="D7357" i="45"/>
  <c r="D7358" i="45"/>
  <c r="D7359" i="45"/>
  <c r="D7360" i="45"/>
  <c r="D7361" i="45"/>
  <c r="D7362" i="45"/>
  <c r="D7363" i="45"/>
  <c r="D7364" i="45"/>
  <c r="D7365" i="45"/>
  <c r="D7366" i="45"/>
  <c r="D7367" i="45"/>
  <c r="D7368" i="45"/>
  <c r="D7369" i="45"/>
  <c r="D7370" i="45"/>
  <c r="D7371" i="45"/>
  <c r="D7372" i="45"/>
  <c r="D7373" i="45"/>
  <c r="D7374" i="45"/>
  <c r="D7375" i="45"/>
  <c r="D7376" i="45"/>
  <c r="D7377" i="45"/>
  <c r="D7378" i="45"/>
  <c r="D7379" i="45"/>
  <c r="D7380" i="45"/>
  <c r="D7381" i="45"/>
  <c r="D7382" i="45"/>
  <c r="D7383" i="45"/>
  <c r="D7384" i="45"/>
  <c r="D7385" i="45"/>
  <c r="D7386" i="45"/>
  <c r="D7387" i="45"/>
  <c r="D7388" i="45"/>
  <c r="D7389" i="45"/>
  <c r="D7390" i="45"/>
  <c r="D7391" i="45"/>
  <c r="D7392" i="45"/>
  <c r="D7393" i="45"/>
  <c r="D7394" i="45"/>
  <c r="D7395" i="45"/>
  <c r="D7396" i="45"/>
  <c r="D7397" i="45"/>
  <c r="D7398" i="45"/>
  <c r="D7399" i="45"/>
  <c r="D7400" i="45"/>
  <c r="D7401" i="45"/>
  <c r="D7402" i="45"/>
  <c r="D7403" i="45"/>
  <c r="D7404" i="45"/>
  <c r="D7405" i="45"/>
  <c r="D7406" i="45"/>
  <c r="D7407" i="45"/>
  <c r="D7408" i="45"/>
  <c r="D7409" i="45"/>
  <c r="D7410" i="45"/>
  <c r="D7411" i="45"/>
  <c r="D7412" i="45"/>
  <c r="D7413" i="45"/>
  <c r="D7414" i="45"/>
  <c r="D7415" i="45"/>
  <c r="D7416" i="45"/>
  <c r="D7417" i="45"/>
  <c r="D7418" i="45"/>
  <c r="D7419" i="45"/>
  <c r="D7420" i="45"/>
  <c r="D7421" i="45"/>
  <c r="D7422" i="45"/>
  <c r="D7423" i="45"/>
  <c r="D7424" i="45"/>
  <c r="D7425" i="45"/>
  <c r="D7426" i="45"/>
  <c r="D7427" i="45"/>
  <c r="D7428" i="45"/>
  <c r="D7429" i="45"/>
  <c r="D7430" i="45"/>
  <c r="D7431" i="45"/>
  <c r="D7432" i="45"/>
  <c r="D7433" i="45"/>
  <c r="D7434" i="45"/>
  <c r="D7435" i="45"/>
  <c r="D7436" i="45"/>
  <c r="D7437" i="45"/>
  <c r="D7438" i="45"/>
  <c r="D7439" i="45"/>
  <c r="D7440" i="45"/>
  <c r="D7441" i="45"/>
  <c r="D7442" i="45"/>
  <c r="D7443" i="45"/>
  <c r="D7444" i="45"/>
  <c r="D7445" i="45"/>
  <c r="D7446" i="45"/>
  <c r="D7447" i="45"/>
  <c r="D7448" i="45"/>
  <c r="D7449" i="45"/>
  <c r="D7450" i="45"/>
  <c r="D7451" i="45"/>
  <c r="D7452" i="45"/>
  <c r="D7453" i="45"/>
  <c r="D7454" i="45"/>
  <c r="D7455" i="45"/>
  <c r="D7456" i="45"/>
  <c r="D7457" i="45"/>
  <c r="D7458" i="45"/>
  <c r="D7459" i="45"/>
  <c r="D7460" i="45"/>
  <c r="D7461" i="45"/>
  <c r="D7462" i="45"/>
  <c r="D7463" i="45"/>
  <c r="D7464" i="45"/>
  <c r="D7465" i="45"/>
  <c r="D7466" i="45"/>
  <c r="D7467" i="45"/>
  <c r="D7468" i="45"/>
  <c r="D7469" i="45"/>
  <c r="D7470" i="45"/>
  <c r="D7471" i="45"/>
  <c r="D7472" i="45"/>
  <c r="D7473" i="45"/>
  <c r="D7474" i="45"/>
  <c r="D7475" i="45"/>
  <c r="D7476" i="45"/>
  <c r="D7477" i="45"/>
  <c r="D7478" i="45"/>
  <c r="D7479" i="45"/>
  <c r="D7480" i="45"/>
  <c r="D7481" i="45"/>
  <c r="D7482" i="45"/>
  <c r="D7483" i="45"/>
  <c r="D7484" i="45"/>
  <c r="D7485" i="45"/>
  <c r="D7486" i="45"/>
  <c r="D7487" i="45"/>
  <c r="D7488" i="45"/>
  <c r="D7489" i="45"/>
  <c r="D7490" i="45"/>
  <c r="D7491" i="45"/>
  <c r="D7492" i="45"/>
  <c r="D7493" i="45"/>
  <c r="D7494" i="45"/>
  <c r="D7495" i="45"/>
  <c r="D7496" i="45"/>
  <c r="D7497" i="45"/>
  <c r="D7498" i="45"/>
  <c r="D7499" i="45"/>
  <c r="D7500" i="45"/>
  <c r="D7501" i="45"/>
  <c r="D7502" i="45"/>
  <c r="D7503" i="45"/>
  <c r="D7504" i="45"/>
  <c r="D7505" i="45"/>
  <c r="D7506" i="45"/>
  <c r="D7507" i="45"/>
  <c r="D7508" i="45"/>
  <c r="D7509" i="45"/>
  <c r="D7510" i="45"/>
  <c r="D7511" i="45"/>
  <c r="D7512" i="45"/>
  <c r="D7513" i="45"/>
  <c r="D7514" i="45"/>
  <c r="D7515" i="45"/>
  <c r="D7516" i="45"/>
  <c r="D7517" i="45"/>
  <c r="D7518" i="45"/>
  <c r="D7519" i="45"/>
  <c r="D7520" i="45"/>
  <c r="D7521" i="45"/>
  <c r="D7522" i="45"/>
  <c r="D7523" i="45"/>
  <c r="D7524" i="45"/>
  <c r="D7525" i="45"/>
  <c r="D7526" i="45"/>
  <c r="D7527" i="45"/>
  <c r="D7528" i="45"/>
  <c r="D7529" i="45"/>
  <c r="D7530" i="45"/>
  <c r="D7531" i="45"/>
  <c r="D7532" i="45"/>
  <c r="D7533" i="45"/>
  <c r="D7534" i="45"/>
  <c r="D7535" i="45"/>
  <c r="D7536" i="45"/>
  <c r="D7537" i="45"/>
  <c r="D7538" i="45"/>
  <c r="D7539" i="45"/>
  <c r="D7540" i="45"/>
  <c r="D7541" i="45"/>
  <c r="D7542" i="45"/>
  <c r="D7543" i="45"/>
  <c r="D7544" i="45"/>
  <c r="D7545" i="45"/>
  <c r="D7546" i="45"/>
  <c r="D7547" i="45"/>
  <c r="D7548" i="45"/>
  <c r="D7549" i="45"/>
  <c r="D7550" i="45"/>
  <c r="D7551" i="45"/>
  <c r="D7552" i="45"/>
  <c r="D7553" i="45"/>
  <c r="D7554" i="45"/>
  <c r="D7555" i="45"/>
  <c r="D7556" i="45"/>
  <c r="D7557" i="45"/>
  <c r="D7558" i="45"/>
  <c r="D7559" i="45"/>
  <c r="D7560" i="45"/>
  <c r="D7561" i="45"/>
  <c r="D7562" i="45"/>
  <c r="D7563" i="45"/>
  <c r="D7564" i="45"/>
  <c r="D7565" i="45"/>
  <c r="D7566" i="45"/>
  <c r="D7567" i="45"/>
  <c r="D7568" i="45"/>
  <c r="D7569" i="45"/>
  <c r="D7570" i="45"/>
  <c r="D7571" i="45"/>
  <c r="D7572" i="45"/>
  <c r="D7573" i="45"/>
  <c r="D7574" i="45"/>
  <c r="D7575" i="45"/>
  <c r="D7576" i="45"/>
  <c r="D7577" i="45"/>
  <c r="D7578" i="45"/>
  <c r="D7579" i="45"/>
  <c r="D7580" i="45"/>
  <c r="D7581" i="45"/>
  <c r="D7582" i="45"/>
  <c r="D7583" i="45"/>
  <c r="D7584" i="45"/>
  <c r="D7585" i="45"/>
  <c r="D7586" i="45"/>
  <c r="D7587" i="45"/>
  <c r="D7588" i="45"/>
  <c r="D7589" i="45"/>
  <c r="D7590" i="45"/>
  <c r="D7591" i="45"/>
  <c r="D7592" i="45"/>
  <c r="D7593" i="45"/>
  <c r="D7594" i="45"/>
  <c r="D7595" i="45"/>
  <c r="D7596" i="45"/>
  <c r="D7597" i="45"/>
  <c r="D7598" i="45"/>
  <c r="D7599" i="45"/>
  <c r="D7600" i="45"/>
  <c r="D7601" i="45"/>
  <c r="D7602" i="45"/>
  <c r="D7603" i="45"/>
  <c r="D7604" i="45"/>
  <c r="D7605" i="45"/>
  <c r="D7606" i="45"/>
  <c r="D7607" i="45"/>
  <c r="D7608" i="45"/>
  <c r="D7609" i="45"/>
  <c r="D7610" i="45"/>
  <c r="D7611" i="45"/>
  <c r="D7612" i="45"/>
  <c r="D7613" i="45"/>
  <c r="D7614" i="45"/>
  <c r="D7615" i="45"/>
  <c r="D7616" i="45"/>
  <c r="D7617" i="45"/>
  <c r="D7618" i="45"/>
  <c r="D7619" i="45"/>
  <c r="D7620" i="45"/>
  <c r="D7621" i="45"/>
  <c r="D7622" i="45"/>
  <c r="D7623" i="45"/>
  <c r="D7624" i="45"/>
  <c r="D7625" i="45"/>
  <c r="D7626" i="45"/>
  <c r="D7627" i="45"/>
  <c r="D7628" i="45"/>
  <c r="D7629" i="45"/>
  <c r="D7630" i="45"/>
  <c r="D7631" i="45"/>
  <c r="D7632" i="45"/>
  <c r="D7633" i="45"/>
  <c r="D7634" i="45"/>
  <c r="D7635" i="45"/>
  <c r="D7636" i="45"/>
  <c r="D7637" i="45"/>
  <c r="D7638" i="45"/>
  <c r="D7639" i="45"/>
  <c r="D7640" i="45"/>
  <c r="D7641" i="45"/>
  <c r="D7642" i="45"/>
  <c r="D7643" i="45"/>
  <c r="D7644" i="45"/>
  <c r="D7645" i="45"/>
  <c r="D7646" i="45"/>
  <c r="D7647" i="45"/>
  <c r="D7648" i="45"/>
  <c r="D7649" i="45"/>
  <c r="D7650" i="45"/>
  <c r="D7651" i="45"/>
  <c r="D7652" i="45"/>
  <c r="D7653" i="45"/>
  <c r="D7654" i="45"/>
  <c r="D7655" i="45"/>
  <c r="D7656" i="45"/>
  <c r="D7657" i="45"/>
  <c r="D7658" i="45"/>
  <c r="D7659" i="45"/>
  <c r="D7660" i="45"/>
  <c r="D7661" i="45"/>
  <c r="D7662" i="45"/>
  <c r="D7663" i="45"/>
  <c r="D7664" i="45"/>
  <c r="D7665" i="45"/>
  <c r="D7666" i="45"/>
  <c r="D7667" i="45"/>
  <c r="D7668" i="45"/>
  <c r="D7669" i="45"/>
  <c r="D7670" i="45"/>
  <c r="D7671" i="45"/>
  <c r="D7672" i="45"/>
  <c r="D7673" i="45"/>
  <c r="D7674" i="45"/>
  <c r="D7675" i="45"/>
  <c r="D7676" i="45"/>
  <c r="D7677" i="45"/>
  <c r="D7678" i="45"/>
  <c r="D7679" i="45"/>
  <c r="D7680" i="45"/>
  <c r="D7681" i="45"/>
  <c r="D7682" i="45"/>
  <c r="D7683" i="45"/>
  <c r="D7684" i="45"/>
  <c r="D7685" i="45"/>
  <c r="D7686" i="45"/>
  <c r="D7687" i="45"/>
  <c r="D7688" i="45"/>
  <c r="D7689" i="45"/>
  <c r="D2" i="45"/>
  <c r="C3" i="45"/>
  <c r="C4" i="45"/>
  <c r="C5" i="45"/>
  <c r="I5" i="45" s="1"/>
  <c r="C6" i="45"/>
  <c r="C7" i="45"/>
  <c r="C8" i="45"/>
  <c r="C9" i="45"/>
  <c r="C10" i="45"/>
  <c r="C11" i="45"/>
  <c r="C12" i="45"/>
  <c r="C13" i="45"/>
  <c r="C14" i="45"/>
  <c r="C15" i="45"/>
  <c r="C16" i="45"/>
  <c r="C17" i="45"/>
  <c r="I17" i="45" s="1"/>
  <c r="C18" i="45"/>
  <c r="C19" i="45"/>
  <c r="C20" i="45"/>
  <c r="C21" i="45"/>
  <c r="C22" i="45"/>
  <c r="C23" i="45"/>
  <c r="C24" i="45"/>
  <c r="C25" i="45"/>
  <c r="C26" i="45"/>
  <c r="C27" i="45"/>
  <c r="C28" i="45"/>
  <c r="C29" i="45"/>
  <c r="I29" i="45" s="1"/>
  <c r="C30" i="45"/>
  <c r="C31" i="45"/>
  <c r="C32" i="45"/>
  <c r="C33" i="45"/>
  <c r="C34" i="45"/>
  <c r="C35" i="45"/>
  <c r="C36" i="45"/>
  <c r="C37" i="45"/>
  <c r="C38" i="45"/>
  <c r="C39" i="45"/>
  <c r="C40" i="45"/>
  <c r="C41" i="45"/>
  <c r="I41" i="45" s="1"/>
  <c r="C42" i="45"/>
  <c r="C43" i="45"/>
  <c r="C44" i="45"/>
  <c r="C45" i="45"/>
  <c r="C46" i="45"/>
  <c r="C47" i="45"/>
  <c r="C48" i="45"/>
  <c r="C49" i="45"/>
  <c r="C50" i="45"/>
  <c r="C51" i="45"/>
  <c r="C52" i="45"/>
  <c r="C53" i="45"/>
  <c r="I53" i="45" s="1"/>
  <c r="C54" i="45"/>
  <c r="C55" i="45"/>
  <c r="C56" i="45"/>
  <c r="C57" i="45"/>
  <c r="C58" i="45"/>
  <c r="C59" i="45"/>
  <c r="C60" i="45"/>
  <c r="C61" i="45"/>
  <c r="C62" i="45"/>
  <c r="C63" i="45"/>
  <c r="C64" i="45"/>
  <c r="C65" i="45"/>
  <c r="I65" i="45" s="1"/>
  <c r="C66" i="45"/>
  <c r="C67" i="45"/>
  <c r="C68" i="45"/>
  <c r="C69" i="45"/>
  <c r="C70" i="45"/>
  <c r="C71" i="45"/>
  <c r="C72" i="45"/>
  <c r="C73" i="45"/>
  <c r="C74" i="45"/>
  <c r="C75" i="45"/>
  <c r="C76" i="45"/>
  <c r="C77" i="45"/>
  <c r="I77" i="45" s="1"/>
  <c r="C78" i="45"/>
  <c r="C79" i="45"/>
  <c r="C80" i="45"/>
  <c r="C81" i="45"/>
  <c r="C82" i="45"/>
  <c r="C83" i="45"/>
  <c r="C84" i="45"/>
  <c r="C85" i="45"/>
  <c r="C86" i="45"/>
  <c r="C87" i="45"/>
  <c r="C88" i="45"/>
  <c r="C89" i="45"/>
  <c r="I89" i="45" s="1"/>
  <c r="C90" i="45"/>
  <c r="C91" i="45"/>
  <c r="C92" i="45"/>
  <c r="C93" i="45"/>
  <c r="C94" i="45"/>
  <c r="C95" i="45"/>
  <c r="C96" i="45"/>
  <c r="C97" i="45"/>
  <c r="C98" i="45"/>
  <c r="C99" i="45"/>
  <c r="C100" i="45"/>
  <c r="C101" i="45"/>
  <c r="I101" i="45" s="1"/>
  <c r="C102" i="45"/>
  <c r="C103" i="45"/>
  <c r="C104" i="45"/>
  <c r="C105" i="45"/>
  <c r="C106" i="45"/>
  <c r="C107" i="45"/>
  <c r="C108" i="45"/>
  <c r="C109" i="45"/>
  <c r="C110" i="45"/>
  <c r="C111" i="45"/>
  <c r="C112" i="45"/>
  <c r="C113" i="45"/>
  <c r="I113" i="45" s="1"/>
  <c r="C114" i="45"/>
  <c r="C115" i="45"/>
  <c r="C116" i="45"/>
  <c r="C117" i="45"/>
  <c r="C118" i="45"/>
  <c r="C119" i="45"/>
  <c r="C120" i="45"/>
  <c r="C121" i="45"/>
  <c r="C122" i="45"/>
  <c r="C123" i="45"/>
  <c r="C124" i="45"/>
  <c r="C125" i="45"/>
  <c r="I125" i="45" s="1"/>
  <c r="C126" i="45"/>
  <c r="C127" i="45"/>
  <c r="C128" i="45"/>
  <c r="C129" i="45"/>
  <c r="C130" i="45"/>
  <c r="C131" i="45"/>
  <c r="C132" i="45"/>
  <c r="C133" i="45"/>
  <c r="C134" i="45"/>
  <c r="C135" i="45"/>
  <c r="C136" i="45"/>
  <c r="C137" i="45"/>
  <c r="I137" i="45" s="1"/>
  <c r="C138" i="45"/>
  <c r="C139" i="45"/>
  <c r="C140" i="45"/>
  <c r="C141" i="45"/>
  <c r="C142" i="45"/>
  <c r="C143" i="45"/>
  <c r="C144" i="45"/>
  <c r="C145" i="45"/>
  <c r="C146" i="45"/>
  <c r="C147" i="45"/>
  <c r="C148" i="45"/>
  <c r="C149" i="45"/>
  <c r="I149" i="45" s="1"/>
  <c r="C150" i="45"/>
  <c r="C151" i="45"/>
  <c r="C152" i="45"/>
  <c r="C153" i="45"/>
  <c r="C154" i="45"/>
  <c r="C155" i="45"/>
  <c r="C156" i="45"/>
  <c r="C157" i="45"/>
  <c r="C158" i="45"/>
  <c r="C159" i="45"/>
  <c r="C160" i="45"/>
  <c r="C161" i="45"/>
  <c r="I161" i="45" s="1"/>
  <c r="C162" i="45"/>
  <c r="C163" i="45"/>
  <c r="C164" i="45"/>
  <c r="C165" i="45"/>
  <c r="C166" i="45"/>
  <c r="C167" i="45"/>
  <c r="C168" i="45"/>
  <c r="C169" i="45"/>
  <c r="C170" i="45"/>
  <c r="C171" i="45"/>
  <c r="C172" i="45"/>
  <c r="C173" i="45"/>
  <c r="I173" i="45" s="1"/>
  <c r="C174" i="45"/>
  <c r="C175" i="45"/>
  <c r="C176" i="45"/>
  <c r="C177" i="45"/>
  <c r="C178" i="45"/>
  <c r="C179" i="45"/>
  <c r="C180" i="45"/>
  <c r="C181" i="45"/>
  <c r="C182" i="45"/>
  <c r="C183" i="45"/>
  <c r="C184" i="45"/>
  <c r="C185" i="45"/>
  <c r="I185" i="45" s="1"/>
  <c r="C186" i="45"/>
  <c r="C187" i="45"/>
  <c r="C188" i="45"/>
  <c r="C189" i="45"/>
  <c r="C190" i="45"/>
  <c r="C191" i="45"/>
  <c r="C192" i="45"/>
  <c r="C193" i="45"/>
  <c r="C194" i="45"/>
  <c r="C195" i="45"/>
  <c r="C196" i="45"/>
  <c r="C197" i="45"/>
  <c r="I197" i="45" s="1"/>
  <c r="C198" i="45"/>
  <c r="C199" i="45"/>
  <c r="C200" i="45"/>
  <c r="C201" i="45"/>
  <c r="C202" i="45"/>
  <c r="C203" i="45"/>
  <c r="C204" i="45"/>
  <c r="C205" i="45"/>
  <c r="C206" i="45"/>
  <c r="C207" i="45"/>
  <c r="C208" i="45"/>
  <c r="C209" i="45"/>
  <c r="I209" i="45" s="1"/>
  <c r="C210" i="45"/>
  <c r="C211" i="45"/>
  <c r="C212" i="45"/>
  <c r="C213" i="45"/>
  <c r="C214" i="45"/>
  <c r="C215" i="45"/>
  <c r="C216" i="45"/>
  <c r="C217" i="45"/>
  <c r="C218" i="45"/>
  <c r="C219" i="45"/>
  <c r="C220" i="45"/>
  <c r="C221" i="45"/>
  <c r="I221" i="45" s="1"/>
  <c r="C222" i="45"/>
  <c r="C223" i="45"/>
  <c r="C224" i="45"/>
  <c r="C225" i="45"/>
  <c r="C226" i="45"/>
  <c r="C227" i="45"/>
  <c r="C228" i="45"/>
  <c r="C229" i="45"/>
  <c r="C230" i="45"/>
  <c r="C231" i="45"/>
  <c r="C232" i="45"/>
  <c r="C233" i="45"/>
  <c r="I233" i="45" s="1"/>
  <c r="C234" i="45"/>
  <c r="C235" i="45"/>
  <c r="C236" i="45"/>
  <c r="C237" i="45"/>
  <c r="C238" i="45"/>
  <c r="C239" i="45"/>
  <c r="C240" i="45"/>
  <c r="C241" i="45"/>
  <c r="C242" i="45"/>
  <c r="C243" i="45"/>
  <c r="C244" i="45"/>
  <c r="C245" i="45"/>
  <c r="I245" i="45" s="1"/>
  <c r="C246" i="45"/>
  <c r="C247" i="45"/>
  <c r="C248" i="45"/>
  <c r="C249" i="45"/>
  <c r="C250" i="45"/>
  <c r="C251" i="45"/>
  <c r="C252" i="45"/>
  <c r="C253" i="45"/>
  <c r="C254" i="45"/>
  <c r="C255" i="45"/>
  <c r="C256" i="45"/>
  <c r="C257" i="45"/>
  <c r="I257" i="45" s="1"/>
  <c r="C258" i="45"/>
  <c r="C259" i="45"/>
  <c r="C260" i="45"/>
  <c r="C261" i="45"/>
  <c r="C262" i="45"/>
  <c r="C263" i="45"/>
  <c r="C264" i="45"/>
  <c r="C265" i="45"/>
  <c r="C266" i="45"/>
  <c r="C267" i="45"/>
  <c r="C268" i="45"/>
  <c r="C269" i="45"/>
  <c r="I269" i="45" s="1"/>
  <c r="C270" i="45"/>
  <c r="C271" i="45"/>
  <c r="C272" i="45"/>
  <c r="C273" i="45"/>
  <c r="C274" i="45"/>
  <c r="C275" i="45"/>
  <c r="C276" i="45"/>
  <c r="C277" i="45"/>
  <c r="C278" i="45"/>
  <c r="C279" i="45"/>
  <c r="C280" i="45"/>
  <c r="C281" i="45"/>
  <c r="I281" i="45" s="1"/>
  <c r="C282" i="45"/>
  <c r="C283" i="45"/>
  <c r="C284" i="45"/>
  <c r="C285" i="45"/>
  <c r="C286" i="45"/>
  <c r="C287" i="45"/>
  <c r="C288" i="45"/>
  <c r="C289" i="45"/>
  <c r="C290" i="45"/>
  <c r="C291" i="45"/>
  <c r="C292" i="45"/>
  <c r="C293" i="45"/>
  <c r="I293" i="45" s="1"/>
  <c r="C294" i="45"/>
  <c r="C295" i="45"/>
  <c r="C296" i="45"/>
  <c r="C297" i="45"/>
  <c r="C298" i="45"/>
  <c r="C299" i="45"/>
  <c r="C300" i="45"/>
  <c r="C301" i="45"/>
  <c r="C302" i="45"/>
  <c r="C303" i="45"/>
  <c r="C304" i="45"/>
  <c r="C305" i="45"/>
  <c r="I305" i="45" s="1"/>
  <c r="C306" i="45"/>
  <c r="C307" i="45"/>
  <c r="C308" i="45"/>
  <c r="C309" i="45"/>
  <c r="C310" i="45"/>
  <c r="C311" i="45"/>
  <c r="C312" i="45"/>
  <c r="C313" i="45"/>
  <c r="C314" i="45"/>
  <c r="C315" i="45"/>
  <c r="C316" i="45"/>
  <c r="C317" i="45"/>
  <c r="I317" i="45" s="1"/>
  <c r="C318" i="45"/>
  <c r="C319" i="45"/>
  <c r="C320" i="45"/>
  <c r="C321" i="45"/>
  <c r="C322" i="45"/>
  <c r="C323" i="45"/>
  <c r="C324" i="45"/>
  <c r="C325" i="45"/>
  <c r="C326" i="45"/>
  <c r="C327" i="45"/>
  <c r="C328" i="45"/>
  <c r="C329" i="45"/>
  <c r="I329" i="45" s="1"/>
  <c r="C330" i="45"/>
  <c r="C331" i="45"/>
  <c r="C332" i="45"/>
  <c r="C333" i="45"/>
  <c r="C334" i="45"/>
  <c r="C335" i="45"/>
  <c r="C336" i="45"/>
  <c r="C337" i="45"/>
  <c r="C338" i="45"/>
  <c r="C339" i="45"/>
  <c r="C340" i="45"/>
  <c r="C341" i="45"/>
  <c r="I341" i="45" s="1"/>
  <c r="C342" i="45"/>
  <c r="C343" i="45"/>
  <c r="C344" i="45"/>
  <c r="C345" i="45"/>
  <c r="C346" i="45"/>
  <c r="C347" i="45"/>
  <c r="C348" i="45"/>
  <c r="C349" i="45"/>
  <c r="C350" i="45"/>
  <c r="C351" i="45"/>
  <c r="C352" i="45"/>
  <c r="C353" i="45"/>
  <c r="I353" i="45" s="1"/>
  <c r="C354" i="45"/>
  <c r="C355" i="45"/>
  <c r="C356" i="45"/>
  <c r="C357" i="45"/>
  <c r="C358" i="45"/>
  <c r="C359" i="45"/>
  <c r="C360" i="45"/>
  <c r="C361" i="45"/>
  <c r="C362" i="45"/>
  <c r="C363" i="45"/>
  <c r="C364" i="45"/>
  <c r="C365" i="45"/>
  <c r="I365" i="45" s="1"/>
  <c r="C366" i="45"/>
  <c r="C367" i="45"/>
  <c r="C368" i="45"/>
  <c r="C369" i="45"/>
  <c r="C370" i="45"/>
  <c r="C371" i="45"/>
  <c r="C372" i="45"/>
  <c r="C373" i="45"/>
  <c r="C374" i="45"/>
  <c r="C375" i="45"/>
  <c r="C376" i="45"/>
  <c r="C377" i="45"/>
  <c r="I377" i="45" s="1"/>
  <c r="C378" i="45"/>
  <c r="C379" i="45"/>
  <c r="C380" i="45"/>
  <c r="C381" i="45"/>
  <c r="C382" i="45"/>
  <c r="C383" i="45"/>
  <c r="C384" i="45"/>
  <c r="C385" i="45"/>
  <c r="C386" i="45"/>
  <c r="C387" i="45"/>
  <c r="C388" i="45"/>
  <c r="C389" i="45"/>
  <c r="I389" i="45" s="1"/>
  <c r="C390" i="45"/>
  <c r="C391" i="45"/>
  <c r="C392" i="45"/>
  <c r="C393" i="45"/>
  <c r="C394" i="45"/>
  <c r="C395" i="45"/>
  <c r="C396" i="45"/>
  <c r="C397" i="45"/>
  <c r="C398" i="45"/>
  <c r="C399" i="45"/>
  <c r="C400" i="45"/>
  <c r="C401" i="45"/>
  <c r="I401" i="45" s="1"/>
  <c r="C402" i="45"/>
  <c r="C403" i="45"/>
  <c r="C404" i="45"/>
  <c r="C405" i="45"/>
  <c r="C406" i="45"/>
  <c r="C407" i="45"/>
  <c r="C408" i="45"/>
  <c r="C409" i="45"/>
  <c r="C410" i="45"/>
  <c r="C411" i="45"/>
  <c r="C412" i="45"/>
  <c r="C413" i="45"/>
  <c r="I413" i="45" s="1"/>
  <c r="C414" i="45"/>
  <c r="C415" i="45"/>
  <c r="C416" i="45"/>
  <c r="C417" i="45"/>
  <c r="C418" i="45"/>
  <c r="C419" i="45"/>
  <c r="C420" i="45"/>
  <c r="C421" i="45"/>
  <c r="C422" i="45"/>
  <c r="C423" i="45"/>
  <c r="C424" i="45"/>
  <c r="C425" i="45"/>
  <c r="I425" i="45" s="1"/>
  <c r="C426" i="45"/>
  <c r="C427" i="45"/>
  <c r="C428" i="45"/>
  <c r="C429" i="45"/>
  <c r="C430" i="45"/>
  <c r="C431" i="45"/>
  <c r="C432" i="45"/>
  <c r="C433" i="45"/>
  <c r="C434" i="45"/>
  <c r="C435" i="45"/>
  <c r="C436" i="45"/>
  <c r="C437" i="45"/>
  <c r="I437" i="45" s="1"/>
  <c r="C438" i="45"/>
  <c r="C439" i="45"/>
  <c r="C440" i="45"/>
  <c r="C441" i="45"/>
  <c r="C442" i="45"/>
  <c r="C443" i="45"/>
  <c r="C444" i="45"/>
  <c r="C445" i="45"/>
  <c r="C446" i="45"/>
  <c r="C447" i="45"/>
  <c r="C448" i="45"/>
  <c r="C449" i="45"/>
  <c r="I449" i="45" s="1"/>
  <c r="C450" i="45"/>
  <c r="C451" i="45"/>
  <c r="C452" i="45"/>
  <c r="C453" i="45"/>
  <c r="C454" i="45"/>
  <c r="C455" i="45"/>
  <c r="C456" i="45"/>
  <c r="C457" i="45"/>
  <c r="C458" i="45"/>
  <c r="C459" i="45"/>
  <c r="C460" i="45"/>
  <c r="C461" i="45"/>
  <c r="I461" i="45" s="1"/>
  <c r="C462" i="45"/>
  <c r="C463" i="45"/>
  <c r="C464" i="45"/>
  <c r="C465" i="45"/>
  <c r="C466" i="45"/>
  <c r="C467" i="45"/>
  <c r="C468" i="45"/>
  <c r="C469" i="45"/>
  <c r="C470" i="45"/>
  <c r="C471" i="45"/>
  <c r="C472" i="45"/>
  <c r="C473" i="45"/>
  <c r="I473" i="45" s="1"/>
  <c r="C474" i="45"/>
  <c r="C475" i="45"/>
  <c r="C476" i="45"/>
  <c r="C477" i="45"/>
  <c r="C478" i="45"/>
  <c r="C479" i="45"/>
  <c r="C480" i="45"/>
  <c r="C481" i="45"/>
  <c r="C482" i="45"/>
  <c r="C483" i="45"/>
  <c r="C484" i="45"/>
  <c r="C485" i="45"/>
  <c r="I485" i="45" s="1"/>
  <c r="C486" i="45"/>
  <c r="C487" i="45"/>
  <c r="C488" i="45"/>
  <c r="C489" i="45"/>
  <c r="C490" i="45"/>
  <c r="C491" i="45"/>
  <c r="C492" i="45"/>
  <c r="C493" i="45"/>
  <c r="C494" i="45"/>
  <c r="C495" i="45"/>
  <c r="C496" i="45"/>
  <c r="C497" i="45"/>
  <c r="I497" i="45" s="1"/>
  <c r="C498" i="45"/>
  <c r="C499" i="45"/>
  <c r="C500" i="45"/>
  <c r="C501" i="45"/>
  <c r="C502" i="45"/>
  <c r="C503" i="45"/>
  <c r="C504" i="45"/>
  <c r="C505" i="45"/>
  <c r="C506" i="45"/>
  <c r="C507" i="45"/>
  <c r="C508" i="45"/>
  <c r="C509" i="45"/>
  <c r="I509" i="45" s="1"/>
  <c r="C510" i="45"/>
  <c r="C511" i="45"/>
  <c r="C512" i="45"/>
  <c r="C513" i="45"/>
  <c r="C514" i="45"/>
  <c r="C515" i="45"/>
  <c r="C516" i="45"/>
  <c r="C517" i="45"/>
  <c r="C518" i="45"/>
  <c r="C519" i="45"/>
  <c r="C520" i="45"/>
  <c r="C521" i="45"/>
  <c r="I521" i="45" s="1"/>
  <c r="C522" i="45"/>
  <c r="C523" i="45"/>
  <c r="C524" i="45"/>
  <c r="C525" i="45"/>
  <c r="C526" i="45"/>
  <c r="C527" i="45"/>
  <c r="C528" i="45"/>
  <c r="C529" i="45"/>
  <c r="C530" i="45"/>
  <c r="C531" i="45"/>
  <c r="C532" i="45"/>
  <c r="C533" i="45"/>
  <c r="I533" i="45" s="1"/>
  <c r="C534" i="45"/>
  <c r="C535" i="45"/>
  <c r="C536" i="45"/>
  <c r="C537" i="45"/>
  <c r="C538" i="45"/>
  <c r="C539" i="45"/>
  <c r="C540" i="45"/>
  <c r="C541" i="45"/>
  <c r="C542" i="45"/>
  <c r="C543" i="45"/>
  <c r="C544" i="45"/>
  <c r="C545" i="45"/>
  <c r="I545" i="45" s="1"/>
  <c r="C546" i="45"/>
  <c r="C547" i="45"/>
  <c r="C548" i="45"/>
  <c r="C549" i="45"/>
  <c r="C550" i="45"/>
  <c r="C551" i="45"/>
  <c r="C552" i="45"/>
  <c r="C553" i="45"/>
  <c r="C554" i="45"/>
  <c r="C555" i="45"/>
  <c r="C556" i="45"/>
  <c r="C557" i="45"/>
  <c r="I557" i="45" s="1"/>
  <c r="C558" i="45"/>
  <c r="C559" i="45"/>
  <c r="C560" i="45"/>
  <c r="C561" i="45"/>
  <c r="C562" i="45"/>
  <c r="C563" i="45"/>
  <c r="C564" i="45"/>
  <c r="C565" i="45"/>
  <c r="C566" i="45"/>
  <c r="C567" i="45"/>
  <c r="C568" i="45"/>
  <c r="C569" i="45"/>
  <c r="I569" i="45" s="1"/>
  <c r="C570" i="45"/>
  <c r="C571" i="45"/>
  <c r="C572" i="45"/>
  <c r="C573" i="45"/>
  <c r="C574" i="45"/>
  <c r="C575" i="45"/>
  <c r="C576" i="45"/>
  <c r="C577" i="45"/>
  <c r="C578" i="45"/>
  <c r="C579" i="45"/>
  <c r="C580" i="45"/>
  <c r="C581" i="45"/>
  <c r="I581" i="45" s="1"/>
  <c r="C582" i="45"/>
  <c r="C583" i="45"/>
  <c r="C584" i="45"/>
  <c r="C585" i="45"/>
  <c r="C586" i="45"/>
  <c r="C587" i="45"/>
  <c r="C588" i="45"/>
  <c r="C589" i="45"/>
  <c r="C590" i="45"/>
  <c r="C591" i="45"/>
  <c r="C592" i="45"/>
  <c r="C593" i="45"/>
  <c r="I593" i="45" s="1"/>
  <c r="C594" i="45"/>
  <c r="C595" i="45"/>
  <c r="C596" i="45"/>
  <c r="C597" i="45"/>
  <c r="C598" i="45"/>
  <c r="C599" i="45"/>
  <c r="C600" i="45"/>
  <c r="C601" i="45"/>
  <c r="C602" i="45"/>
  <c r="C603" i="45"/>
  <c r="C604" i="45"/>
  <c r="C605" i="45"/>
  <c r="I605" i="45" s="1"/>
  <c r="C606" i="45"/>
  <c r="C607" i="45"/>
  <c r="C608" i="45"/>
  <c r="C609" i="45"/>
  <c r="C610" i="45"/>
  <c r="C611" i="45"/>
  <c r="C612" i="45"/>
  <c r="C613" i="45"/>
  <c r="C614" i="45"/>
  <c r="C615" i="45"/>
  <c r="C616" i="45"/>
  <c r="C617" i="45"/>
  <c r="I617" i="45" s="1"/>
  <c r="C618" i="45"/>
  <c r="C619" i="45"/>
  <c r="C620" i="45"/>
  <c r="C621" i="45"/>
  <c r="C622" i="45"/>
  <c r="C623" i="45"/>
  <c r="C624" i="45"/>
  <c r="C625" i="45"/>
  <c r="C626" i="45"/>
  <c r="C627" i="45"/>
  <c r="C628" i="45"/>
  <c r="C629" i="45"/>
  <c r="I629" i="45" s="1"/>
  <c r="C630" i="45"/>
  <c r="C631" i="45"/>
  <c r="C632" i="45"/>
  <c r="C633" i="45"/>
  <c r="C634" i="45"/>
  <c r="C635" i="45"/>
  <c r="C636" i="45"/>
  <c r="C637" i="45"/>
  <c r="C638" i="45"/>
  <c r="C639" i="45"/>
  <c r="C640" i="45"/>
  <c r="C641" i="45"/>
  <c r="C642" i="45"/>
  <c r="C643" i="45"/>
  <c r="C644" i="45"/>
  <c r="C645" i="45"/>
  <c r="C646" i="45"/>
  <c r="C647" i="45"/>
  <c r="C648" i="45"/>
  <c r="C649" i="45"/>
  <c r="C650" i="45"/>
  <c r="C651" i="45"/>
  <c r="C652" i="45"/>
  <c r="C653" i="45"/>
  <c r="C654" i="45"/>
  <c r="C655" i="45"/>
  <c r="C656" i="45"/>
  <c r="C657" i="45"/>
  <c r="C658" i="45"/>
  <c r="C659" i="45"/>
  <c r="C660" i="45"/>
  <c r="C661" i="45"/>
  <c r="C662" i="45"/>
  <c r="C663" i="45"/>
  <c r="C664" i="45"/>
  <c r="C665" i="45"/>
  <c r="C666" i="45"/>
  <c r="C667" i="45"/>
  <c r="C668" i="45"/>
  <c r="C669" i="45"/>
  <c r="C670" i="45"/>
  <c r="C671" i="45"/>
  <c r="C672" i="45"/>
  <c r="C673" i="45"/>
  <c r="C674" i="45"/>
  <c r="C675" i="45"/>
  <c r="C676" i="45"/>
  <c r="C677" i="45"/>
  <c r="C678" i="45"/>
  <c r="C679" i="45"/>
  <c r="C680" i="45"/>
  <c r="C681" i="45"/>
  <c r="C682" i="45"/>
  <c r="C683" i="45"/>
  <c r="C684" i="45"/>
  <c r="C685" i="45"/>
  <c r="C686" i="45"/>
  <c r="C687" i="45"/>
  <c r="C688" i="45"/>
  <c r="C689" i="45"/>
  <c r="C690" i="45"/>
  <c r="C691" i="45"/>
  <c r="C692" i="45"/>
  <c r="C693" i="45"/>
  <c r="C694" i="45"/>
  <c r="C695" i="45"/>
  <c r="C696" i="45"/>
  <c r="C697" i="45"/>
  <c r="C698" i="45"/>
  <c r="C699" i="45"/>
  <c r="C700" i="45"/>
  <c r="C701" i="45"/>
  <c r="C702" i="45"/>
  <c r="C703" i="45"/>
  <c r="C704" i="45"/>
  <c r="C705" i="45"/>
  <c r="C706" i="45"/>
  <c r="C707" i="45"/>
  <c r="C708" i="45"/>
  <c r="C709" i="45"/>
  <c r="C710" i="45"/>
  <c r="C711" i="45"/>
  <c r="C712" i="45"/>
  <c r="C713" i="45"/>
  <c r="C714" i="45"/>
  <c r="C715" i="45"/>
  <c r="C716" i="45"/>
  <c r="C717" i="45"/>
  <c r="C718" i="45"/>
  <c r="C719" i="45"/>
  <c r="C720" i="45"/>
  <c r="C721" i="45"/>
  <c r="C722" i="45"/>
  <c r="C723" i="45"/>
  <c r="C724" i="45"/>
  <c r="C725" i="45"/>
  <c r="C726" i="45"/>
  <c r="C727" i="45"/>
  <c r="C728" i="45"/>
  <c r="C729" i="45"/>
  <c r="C730" i="45"/>
  <c r="C731" i="45"/>
  <c r="C732" i="45"/>
  <c r="C733" i="45"/>
  <c r="C734" i="45"/>
  <c r="C735" i="45"/>
  <c r="C736" i="45"/>
  <c r="C737" i="45"/>
  <c r="C738" i="45"/>
  <c r="C739" i="45"/>
  <c r="C740" i="45"/>
  <c r="C741" i="45"/>
  <c r="C742" i="45"/>
  <c r="C743" i="45"/>
  <c r="C744" i="45"/>
  <c r="C745" i="45"/>
  <c r="C746" i="45"/>
  <c r="C747" i="45"/>
  <c r="C748" i="45"/>
  <c r="C749" i="45"/>
  <c r="C750" i="45"/>
  <c r="C751" i="45"/>
  <c r="C752" i="45"/>
  <c r="C753" i="45"/>
  <c r="C754" i="45"/>
  <c r="C755" i="45"/>
  <c r="C756" i="45"/>
  <c r="C757" i="45"/>
  <c r="C758" i="45"/>
  <c r="C759" i="45"/>
  <c r="C760" i="45"/>
  <c r="C761" i="45"/>
  <c r="C762" i="45"/>
  <c r="C763" i="45"/>
  <c r="C764" i="45"/>
  <c r="C765" i="45"/>
  <c r="C766" i="45"/>
  <c r="C767" i="45"/>
  <c r="C768" i="45"/>
  <c r="C769" i="45"/>
  <c r="C770" i="45"/>
  <c r="C771" i="45"/>
  <c r="C772" i="45"/>
  <c r="C773" i="45"/>
  <c r="C774" i="45"/>
  <c r="C775" i="45"/>
  <c r="C776" i="45"/>
  <c r="C777" i="45"/>
  <c r="C778" i="45"/>
  <c r="C779" i="45"/>
  <c r="C780" i="45"/>
  <c r="C781" i="45"/>
  <c r="C782" i="45"/>
  <c r="C783" i="45"/>
  <c r="C784" i="45"/>
  <c r="C785" i="45"/>
  <c r="C786" i="45"/>
  <c r="C787" i="45"/>
  <c r="C788" i="45"/>
  <c r="C789" i="45"/>
  <c r="C790" i="45"/>
  <c r="C791" i="45"/>
  <c r="C792" i="45"/>
  <c r="C793" i="45"/>
  <c r="C794" i="45"/>
  <c r="C795" i="45"/>
  <c r="C796" i="45"/>
  <c r="C797" i="45"/>
  <c r="C798" i="45"/>
  <c r="C799" i="45"/>
  <c r="C800" i="45"/>
  <c r="C801" i="45"/>
  <c r="C802" i="45"/>
  <c r="C803" i="45"/>
  <c r="C804" i="45"/>
  <c r="C805" i="45"/>
  <c r="C806" i="45"/>
  <c r="C807" i="45"/>
  <c r="C808" i="45"/>
  <c r="C809" i="45"/>
  <c r="C810" i="45"/>
  <c r="C811" i="45"/>
  <c r="C812" i="45"/>
  <c r="C813" i="45"/>
  <c r="C814" i="45"/>
  <c r="C815" i="45"/>
  <c r="C816" i="45"/>
  <c r="C817" i="45"/>
  <c r="C818" i="45"/>
  <c r="C819" i="45"/>
  <c r="C820" i="45"/>
  <c r="C821" i="45"/>
  <c r="C822" i="45"/>
  <c r="C823" i="45"/>
  <c r="C824" i="45"/>
  <c r="C825" i="45"/>
  <c r="C826" i="45"/>
  <c r="C827" i="45"/>
  <c r="C828" i="45"/>
  <c r="C829" i="45"/>
  <c r="C830" i="45"/>
  <c r="C831" i="45"/>
  <c r="C832" i="45"/>
  <c r="C833" i="45"/>
  <c r="C834" i="45"/>
  <c r="C835" i="45"/>
  <c r="C836" i="45"/>
  <c r="C837" i="45"/>
  <c r="C838" i="45"/>
  <c r="C839" i="45"/>
  <c r="C840" i="45"/>
  <c r="C841" i="45"/>
  <c r="C842" i="45"/>
  <c r="C843" i="45"/>
  <c r="C844" i="45"/>
  <c r="C845" i="45"/>
  <c r="C846" i="45"/>
  <c r="C847" i="45"/>
  <c r="C848" i="45"/>
  <c r="C849" i="45"/>
  <c r="C850" i="45"/>
  <c r="C851" i="45"/>
  <c r="C852" i="45"/>
  <c r="C853" i="45"/>
  <c r="C854" i="45"/>
  <c r="C855" i="45"/>
  <c r="C856" i="45"/>
  <c r="C857" i="45"/>
  <c r="C858" i="45"/>
  <c r="C859" i="45"/>
  <c r="C860" i="45"/>
  <c r="C861" i="45"/>
  <c r="C862" i="45"/>
  <c r="C863" i="45"/>
  <c r="C864" i="45"/>
  <c r="C865" i="45"/>
  <c r="C866" i="45"/>
  <c r="C867" i="45"/>
  <c r="C868" i="45"/>
  <c r="C869" i="45"/>
  <c r="C870" i="45"/>
  <c r="C871" i="45"/>
  <c r="C872" i="45"/>
  <c r="C873" i="45"/>
  <c r="C874" i="45"/>
  <c r="C875" i="45"/>
  <c r="C876" i="45"/>
  <c r="C877" i="45"/>
  <c r="C878" i="45"/>
  <c r="C879" i="45"/>
  <c r="C880" i="45"/>
  <c r="C881" i="45"/>
  <c r="C882" i="45"/>
  <c r="C883" i="45"/>
  <c r="C884" i="45"/>
  <c r="C885" i="45"/>
  <c r="C886" i="45"/>
  <c r="C887" i="45"/>
  <c r="C888" i="45"/>
  <c r="C889" i="45"/>
  <c r="C890" i="45"/>
  <c r="C891" i="45"/>
  <c r="C892" i="45"/>
  <c r="C893" i="45"/>
  <c r="C894" i="45"/>
  <c r="C895" i="45"/>
  <c r="C896" i="45"/>
  <c r="C897" i="45"/>
  <c r="C898" i="45"/>
  <c r="C899" i="45"/>
  <c r="C900" i="45"/>
  <c r="C901" i="45"/>
  <c r="C902" i="45"/>
  <c r="C903" i="45"/>
  <c r="C904" i="45"/>
  <c r="C905" i="45"/>
  <c r="C906" i="45"/>
  <c r="C907" i="45"/>
  <c r="C908" i="45"/>
  <c r="C909" i="45"/>
  <c r="C910" i="45"/>
  <c r="C911" i="45"/>
  <c r="C912" i="45"/>
  <c r="C913" i="45"/>
  <c r="C914" i="45"/>
  <c r="C915" i="45"/>
  <c r="C916" i="45"/>
  <c r="C917" i="45"/>
  <c r="C918" i="45"/>
  <c r="C919" i="45"/>
  <c r="C920" i="45"/>
  <c r="C921" i="45"/>
  <c r="C922" i="45"/>
  <c r="C923" i="45"/>
  <c r="C924" i="45"/>
  <c r="C925" i="45"/>
  <c r="C926" i="45"/>
  <c r="C927" i="45"/>
  <c r="C928" i="45"/>
  <c r="C929" i="45"/>
  <c r="C930" i="45"/>
  <c r="C931" i="45"/>
  <c r="C932" i="45"/>
  <c r="C933" i="45"/>
  <c r="C934" i="45"/>
  <c r="C935" i="45"/>
  <c r="C936" i="45"/>
  <c r="C937" i="45"/>
  <c r="C938" i="45"/>
  <c r="C939" i="45"/>
  <c r="C940" i="45"/>
  <c r="C941" i="45"/>
  <c r="C942" i="45"/>
  <c r="C943" i="45"/>
  <c r="C944" i="45"/>
  <c r="C945" i="45"/>
  <c r="C946" i="45"/>
  <c r="C947" i="45"/>
  <c r="C948" i="45"/>
  <c r="C949" i="45"/>
  <c r="C950" i="45"/>
  <c r="C951" i="45"/>
  <c r="C952" i="45"/>
  <c r="C953" i="45"/>
  <c r="C954" i="45"/>
  <c r="C955" i="45"/>
  <c r="C956" i="45"/>
  <c r="C957" i="45"/>
  <c r="C958" i="45"/>
  <c r="C959" i="45"/>
  <c r="C960" i="45"/>
  <c r="C961" i="45"/>
  <c r="C962" i="45"/>
  <c r="C963" i="45"/>
  <c r="C964" i="45"/>
  <c r="C965" i="45"/>
  <c r="C966" i="45"/>
  <c r="C967" i="45"/>
  <c r="C968" i="45"/>
  <c r="C969" i="45"/>
  <c r="C970" i="45"/>
  <c r="C971" i="45"/>
  <c r="C972" i="45"/>
  <c r="C973" i="45"/>
  <c r="C974" i="45"/>
  <c r="C975" i="45"/>
  <c r="C976" i="45"/>
  <c r="C977" i="45"/>
  <c r="C978" i="45"/>
  <c r="C979" i="45"/>
  <c r="C980" i="45"/>
  <c r="C981" i="45"/>
  <c r="C982" i="45"/>
  <c r="C983" i="45"/>
  <c r="C984" i="45"/>
  <c r="C985" i="45"/>
  <c r="C986" i="45"/>
  <c r="C987" i="45"/>
  <c r="C988" i="45"/>
  <c r="C989" i="45"/>
  <c r="C990" i="45"/>
  <c r="C991" i="45"/>
  <c r="C992" i="45"/>
  <c r="C993" i="45"/>
  <c r="C994" i="45"/>
  <c r="C995" i="45"/>
  <c r="C996" i="45"/>
  <c r="C997" i="45"/>
  <c r="C998" i="45"/>
  <c r="C999" i="45"/>
  <c r="C1000" i="45"/>
  <c r="C1001" i="45"/>
  <c r="C1002" i="45"/>
  <c r="C1003" i="45"/>
  <c r="C1004" i="45"/>
  <c r="C1005" i="45"/>
  <c r="C1006" i="45"/>
  <c r="C1007" i="45"/>
  <c r="C1008" i="45"/>
  <c r="C1009" i="45"/>
  <c r="C1010" i="45"/>
  <c r="C1011" i="45"/>
  <c r="C1012" i="45"/>
  <c r="C1013" i="45"/>
  <c r="C1014" i="45"/>
  <c r="C1015" i="45"/>
  <c r="C1016" i="45"/>
  <c r="C1017" i="45"/>
  <c r="C1018" i="45"/>
  <c r="C1019" i="45"/>
  <c r="C1020" i="45"/>
  <c r="C1021" i="45"/>
  <c r="C1022" i="45"/>
  <c r="C1023" i="45"/>
  <c r="C1024" i="45"/>
  <c r="C1025" i="45"/>
  <c r="C1026" i="45"/>
  <c r="C1027" i="45"/>
  <c r="C1028" i="45"/>
  <c r="C1029" i="45"/>
  <c r="C1030" i="45"/>
  <c r="C1031" i="45"/>
  <c r="C1032" i="45"/>
  <c r="C1033" i="45"/>
  <c r="C1034" i="45"/>
  <c r="C1035" i="45"/>
  <c r="C1036" i="45"/>
  <c r="C1037" i="45"/>
  <c r="C1038" i="45"/>
  <c r="C1039" i="45"/>
  <c r="C1040" i="45"/>
  <c r="C1041" i="45"/>
  <c r="C1042" i="45"/>
  <c r="C1043" i="45"/>
  <c r="C1044" i="45"/>
  <c r="C1045" i="45"/>
  <c r="C1046" i="45"/>
  <c r="C1047" i="45"/>
  <c r="C1048" i="45"/>
  <c r="C1049" i="45"/>
  <c r="C1050" i="45"/>
  <c r="C1051" i="45"/>
  <c r="C1052" i="45"/>
  <c r="C1053" i="45"/>
  <c r="C1054" i="45"/>
  <c r="C1055" i="45"/>
  <c r="C1056" i="45"/>
  <c r="C1057" i="45"/>
  <c r="C1058" i="45"/>
  <c r="C1059" i="45"/>
  <c r="C1060" i="45"/>
  <c r="C1061" i="45"/>
  <c r="C1062" i="45"/>
  <c r="C1063" i="45"/>
  <c r="C1064" i="45"/>
  <c r="C1065" i="45"/>
  <c r="C1066" i="45"/>
  <c r="C1067" i="45"/>
  <c r="C1068" i="45"/>
  <c r="C1069" i="45"/>
  <c r="C1070" i="45"/>
  <c r="C1071" i="45"/>
  <c r="C1072" i="45"/>
  <c r="C1073" i="45"/>
  <c r="C1074" i="45"/>
  <c r="C1075" i="45"/>
  <c r="C1076" i="45"/>
  <c r="C1077" i="45"/>
  <c r="C1078" i="45"/>
  <c r="C1079" i="45"/>
  <c r="C1080" i="45"/>
  <c r="C1081" i="45"/>
  <c r="C1082" i="45"/>
  <c r="C1083" i="45"/>
  <c r="C1084" i="45"/>
  <c r="C1085" i="45"/>
  <c r="C1086" i="45"/>
  <c r="C1087" i="45"/>
  <c r="C1088" i="45"/>
  <c r="C1089" i="45"/>
  <c r="C1090" i="45"/>
  <c r="C1091" i="45"/>
  <c r="C1092" i="45"/>
  <c r="C1093" i="45"/>
  <c r="C1094" i="45"/>
  <c r="C1095" i="45"/>
  <c r="C1096" i="45"/>
  <c r="C1097" i="45"/>
  <c r="C1098" i="45"/>
  <c r="C1099" i="45"/>
  <c r="C1100" i="45"/>
  <c r="C1101" i="45"/>
  <c r="C1102" i="45"/>
  <c r="C1103" i="45"/>
  <c r="C1104" i="45"/>
  <c r="C1105" i="45"/>
  <c r="C1106" i="45"/>
  <c r="C1107" i="45"/>
  <c r="C1108" i="45"/>
  <c r="C1109" i="45"/>
  <c r="C1110" i="45"/>
  <c r="C1111" i="45"/>
  <c r="C1112" i="45"/>
  <c r="C1113" i="45"/>
  <c r="C1114" i="45"/>
  <c r="C1115" i="45"/>
  <c r="C1116" i="45"/>
  <c r="C1117" i="45"/>
  <c r="C1118" i="45"/>
  <c r="C1119" i="45"/>
  <c r="C1120" i="45"/>
  <c r="C1121" i="45"/>
  <c r="C1122" i="45"/>
  <c r="C1123" i="45"/>
  <c r="C1124" i="45"/>
  <c r="C1125" i="45"/>
  <c r="C1126" i="45"/>
  <c r="C1127" i="45"/>
  <c r="C1128" i="45"/>
  <c r="C1129" i="45"/>
  <c r="C1130" i="45"/>
  <c r="C1131" i="45"/>
  <c r="C1132" i="45"/>
  <c r="C1133" i="45"/>
  <c r="C1134" i="45"/>
  <c r="C1135" i="45"/>
  <c r="C1136" i="45"/>
  <c r="C1137" i="45"/>
  <c r="C1138" i="45"/>
  <c r="C1139" i="45"/>
  <c r="C1140" i="45"/>
  <c r="C1141" i="45"/>
  <c r="C1142" i="45"/>
  <c r="C1143" i="45"/>
  <c r="C1144" i="45"/>
  <c r="C1145" i="45"/>
  <c r="C1146" i="45"/>
  <c r="C1147" i="45"/>
  <c r="C1148" i="45"/>
  <c r="C1149" i="45"/>
  <c r="C1150" i="45"/>
  <c r="C1151" i="45"/>
  <c r="C1152" i="45"/>
  <c r="C1153" i="45"/>
  <c r="C1154" i="45"/>
  <c r="C1155" i="45"/>
  <c r="C1156" i="45"/>
  <c r="C1157" i="45"/>
  <c r="C1158" i="45"/>
  <c r="C1159" i="45"/>
  <c r="C1160" i="45"/>
  <c r="C1161" i="45"/>
  <c r="C1162" i="45"/>
  <c r="C1163" i="45"/>
  <c r="C1164" i="45"/>
  <c r="C1165" i="45"/>
  <c r="C1166" i="45"/>
  <c r="C1167" i="45"/>
  <c r="C1168" i="45"/>
  <c r="C1169" i="45"/>
  <c r="C1170" i="45"/>
  <c r="C1171" i="45"/>
  <c r="C1172" i="45"/>
  <c r="C1173" i="45"/>
  <c r="C1174" i="45"/>
  <c r="C1175" i="45"/>
  <c r="C1176" i="45"/>
  <c r="C1177" i="45"/>
  <c r="C1178" i="45"/>
  <c r="C1179" i="45"/>
  <c r="C1180" i="45"/>
  <c r="C1181" i="45"/>
  <c r="C1182" i="45"/>
  <c r="C1183" i="45"/>
  <c r="C1184" i="45"/>
  <c r="C1185" i="45"/>
  <c r="C1186" i="45"/>
  <c r="C1187" i="45"/>
  <c r="C1188" i="45"/>
  <c r="C1189" i="45"/>
  <c r="C1190" i="45"/>
  <c r="C1191" i="45"/>
  <c r="C1192" i="45"/>
  <c r="C1193" i="45"/>
  <c r="C1194" i="45"/>
  <c r="C1195" i="45"/>
  <c r="C1196" i="45"/>
  <c r="C1197" i="45"/>
  <c r="C1198" i="45"/>
  <c r="C1199" i="45"/>
  <c r="C1200" i="45"/>
  <c r="C1201" i="45"/>
  <c r="C1202" i="45"/>
  <c r="C1203" i="45"/>
  <c r="C1204" i="45"/>
  <c r="C1205" i="45"/>
  <c r="C1206" i="45"/>
  <c r="C1207" i="45"/>
  <c r="C1208" i="45"/>
  <c r="C1209" i="45"/>
  <c r="C1210" i="45"/>
  <c r="C1211" i="45"/>
  <c r="C1212" i="45"/>
  <c r="C1213" i="45"/>
  <c r="C1214" i="45"/>
  <c r="C1215" i="45"/>
  <c r="C1216" i="45"/>
  <c r="C1217" i="45"/>
  <c r="C1218" i="45"/>
  <c r="C1219" i="45"/>
  <c r="C1220" i="45"/>
  <c r="C1221" i="45"/>
  <c r="C1222" i="45"/>
  <c r="C1223" i="45"/>
  <c r="C1224" i="45"/>
  <c r="C1225" i="45"/>
  <c r="C1226" i="45"/>
  <c r="C1227" i="45"/>
  <c r="C1228" i="45"/>
  <c r="C1229" i="45"/>
  <c r="C1230" i="45"/>
  <c r="C1231" i="45"/>
  <c r="C1232" i="45"/>
  <c r="C1233" i="45"/>
  <c r="C1234" i="45"/>
  <c r="C1235" i="45"/>
  <c r="C1236" i="45"/>
  <c r="C1237" i="45"/>
  <c r="C1238" i="45"/>
  <c r="C1239" i="45"/>
  <c r="C1240" i="45"/>
  <c r="C1241" i="45"/>
  <c r="C1242" i="45"/>
  <c r="C1243" i="45"/>
  <c r="C1244" i="45"/>
  <c r="C1245" i="45"/>
  <c r="C1246" i="45"/>
  <c r="C1247" i="45"/>
  <c r="C1248" i="45"/>
  <c r="C1249" i="45"/>
  <c r="C1250" i="45"/>
  <c r="C1251" i="45"/>
  <c r="C1252" i="45"/>
  <c r="C1253" i="45"/>
  <c r="C1254" i="45"/>
  <c r="C1255" i="45"/>
  <c r="C1256" i="45"/>
  <c r="C1257" i="45"/>
  <c r="C1258" i="45"/>
  <c r="C1259" i="45"/>
  <c r="C1260" i="45"/>
  <c r="C1261" i="45"/>
  <c r="C1262" i="45"/>
  <c r="C1263" i="45"/>
  <c r="C1264" i="45"/>
  <c r="C1265" i="45"/>
  <c r="C1266" i="45"/>
  <c r="C1267" i="45"/>
  <c r="C1268" i="45"/>
  <c r="C1269" i="45"/>
  <c r="C1270" i="45"/>
  <c r="C1271" i="45"/>
  <c r="C1272" i="45"/>
  <c r="C1273" i="45"/>
  <c r="C1274" i="45"/>
  <c r="C1275" i="45"/>
  <c r="C1276" i="45"/>
  <c r="C1277" i="45"/>
  <c r="C1278" i="45"/>
  <c r="C1279" i="45"/>
  <c r="C1280" i="45"/>
  <c r="C1281" i="45"/>
  <c r="C1282" i="45"/>
  <c r="C1283" i="45"/>
  <c r="C1284" i="45"/>
  <c r="C1285" i="45"/>
  <c r="C1286" i="45"/>
  <c r="C1287" i="45"/>
  <c r="C1288" i="45"/>
  <c r="C1289" i="45"/>
  <c r="C1290" i="45"/>
  <c r="C1291" i="45"/>
  <c r="C1292" i="45"/>
  <c r="C1293" i="45"/>
  <c r="C1294" i="45"/>
  <c r="C1295" i="45"/>
  <c r="C1296" i="45"/>
  <c r="C1297" i="45"/>
  <c r="C1298" i="45"/>
  <c r="C1299" i="45"/>
  <c r="C1300" i="45"/>
  <c r="C1301" i="45"/>
  <c r="C1302" i="45"/>
  <c r="C1303" i="45"/>
  <c r="C1304" i="45"/>
  <c r="C1305" i="45"/>
  <c r="C1306" i="45"/>
  <c r="C1307" i="45"/>
  <c r="C1308" i="45"/>
  <c r="C1309" i="45"/>
  <c r="C1310" i="45"/>
  <c r="C1311" i="45"/>
  <c r="C1312" i="45"/>
  <c r="C1313" i="45"/>
  <c r="C1314" i="45"/>
  <c r="C1315" i="45"/>
  <c r="C1316" i="45"/>
  <c r="C1317" i="45"/>
  <c r="C1318" i="45"/>
  <c r="C1319" i="45"/>
  <c r="C1320" i="45"/>
  <c r="C1321" i="45"/>
  <c r="C1322" i="45"/>
  <c r="C1323" i="45"/>
  <c r="C1324" i="45"/>
  <c r="C1325" i="45"/>
  <c r="C1326" i="45"/>
  <c r="C1327" i="45"/>
  <c r="C1328" i="45"/>
  <c r="C1329" i="45"/>
  <c r="C1330" i="45"/>
  <c r="C1331" i="45"/>
  <c r="C1332" i="45"/>
  <c r="C1333" i="45"/>
  <c r="C1334" i="45"/>
  <c r="C1335" i="45"/>
  <c r="C1336" i="45"/>
  <c r="C1337" i="45"/>
  <c r="C1338" i="45"/>
  <c r="C1339" i="45"/>
  <c r="C1340" i="45"/>
  <c r="C1341" i="45"/>
  <c r="C1342" i="45"/>
  <c r="C1343" i="45"/>
  <c r="C1344" i="45"/>
  <c r="C1345" i="45"/>
  <c r="C1346" i="45"/>
  <c r="C1347" i="45"/>
  <c r="C1348" i="45"/>
  <c r="C1349" i="45"/>
  <c r="C1350" i="45"/>
  <c r="C1351" i="45"/>
  <c r="C1352" i="45"/>
  <c r="C1353" i="45"/>
  <c r="C1354" i="45"/>
  <c r="C1355" i="45"/>
  <c r="C1356" i="45"/>
  <c r="C1357" i="45"/>
  <c r="C1358" i="45"/>
  <c r="C1359" i="45"/>
  <c r="C1360" i="45"/>
  <c r="C1361" i="45"/>
  <c r="C1362" i="45"/>
  <c r="C1363" i="45"/>
  <c r="C1364" i="45"/>
  <c r="C1365" i="45"/>
  <c r="C1366" i="45"/>
  <c r="C1367" i="45"/>
  <c r="C1368" i="45"/>
  <c r="C1369" i="45"/>
  <c r="C1370" i="45"/>
  <c r="C1371" i="45"/>
  <c r="C1372" i="45"/>
  <c r="C1373" i="45"/>
  <c r="C1374" i="45"/>
  <c r="C1375" i="45"/>
  <c r="C1376" i="45"/>
  <c r="C1377" i="45"/>
  <c r="C1378" i="45"/>
  <c r="C1379" i="45"/>
  <c r="C1380" i="45"/>
  <c r="C1381" i="45"/>
  <c r="C1382" i="45"/>
  <c r="C1383" i="45"/>
  <c r="C1384" i="45"/>
  <c r="C1385" i="45"/>
  <c r="C1386" i="45"/>
  <c r="C1387" i="45"/>
  <c r="C1388" i="45"/>
  <c r="C1389" i="45"/>
  <c r="C1390" i="45"/>
  <c r="C1391" i="45"/>
  <c r="C1392" i="45"/>
  <c r="C1393" i="45"/>
  <c r="C1394" i="45"/>
  <c r="C1395" i="45"/>
  <c r="C1396" i="45"/>
  <c r="C1397" i="45"/>
  <c r="C1398" i="45"/>
  <c r="C1399" i="45"/>
  <c r="C1400" i="45"/>
  <c r="C1401" i="45"/>
  <c r="C1402" i="45"/>
  <c r="C1403" i="45"/>
  <c r="C1404" i="45"/>
  <c r="C1405" i="45"/>
  <c r="C1406" i="45"/>
  <c r="C1407" i="45"/>
  <c r="C1408" i="45"/>
  <c r="C1409" i="45"/>
  <c r="C1410" i="45"/>
  <c r="C1411" i="45"/>
  <c r="C1412" i="45"/>
  <c r="C1413" i="45"/>
  <c r="C1414" i="45"/>
  <c r="C1415" i="45"/>
  <c r="C1416" i="45"/>
  <c r="C1417" i="45"/>
  <c r="C1418" i="45"/>
  <c r="C1419" i="45"/>
  <c r="C1420" i="45"/>
  <c r="C1421" i="45"/>
  <c r="C1422" i="45"/>
  <c r="C1423" i="45"/>
  <c r="C1424" i="45"/>
  <c r="C1425" i="45"/>
  <c r="C1426" i="45"/>
  <c r="C1427" i="45"/>
  <c r="C1428" i="45"/>
  <c r="C1429" i="45"/>
  <c r="C1430" i="45"/>
  <c r="C1431" i="45"/>
  <c r="C1432" i="45"/>
  <c r="C1433" i="45"/>
  <c r="C1434" i="45"/>
  <c r="C1435" i="45"/>
  <c r="C1436" i="45"/>
  <c r="C1437" i="45"/>
  <c r="C1438" i="45"/>
  <c r="C1439" i="45"/>
  <c r="C1440" i="45"/>
  <c r="C1441" i="45"/>
  <c r="C1442" i="45"/>
  <c r="C1443" i="45"/>
  <c r="C1444" i="45"/>
  <c r="C1445" i="45"/>
  <c r="C1446" i="45"/>
  <c r="C1447" i="45"/>
  <c r="C1448" i="45"/>
  <c r="C1449" i="45"/>
  <c r="C1450" i="45"/>
  <c r="C1451" i="45"/>
  <c r="C1452" i="45"/>
  <c r="C1453" i="45"/>
  <c r="C1454" i="45"/>
  <c r="C1455" i="45"/>
  <c r="C1456" i="45"/>
  <c r="C1457" i="45"/>
  <c r="C1458" i="45"/>
  <c r="C1459" i="45"/>
  <c r="C1460" i="45"/>
  <c r="C1461" i="45"/>
  <c r="C1462" i="45"/>
  <c r="C1463" i="45"/>
  <c r="C1464" i="45"/>
  <c r="C1465" i="45"/>
  <c r="C1466" i="45"/>
  <c r="C1467" i="45"/>
  <c r="C1468" i="45"/>
  <c r="C1469" i="45"/>
  <c r="C1470" i="45"/>
  <c r="C1471" i="45"/>
  <c r="C1472" i="45"/>
  <c r="C1473" i="45"/>
  <c r="C1474" i="45"/>
  <c r="C1475" i="45"/>
  <c r="C1476" i="45"/>
  <c r="C1477" i="45"/>
  <c r="C1478" i="45"/>
  <c r="C1479" i="45"/>
  <c r="C1480" i="45"/>
  <c r="C1481" i="45"/>
  <c r="C1482" i="45"/>
  <c r="C1483" i="45"/>
  <c r="C1484" i="45"/>
  <c r="C1485" i="45"/>
  <c r="C1486" i="45"/>
  <c r="C1487" i="45"/>
  <c r="C1488" i="45"/>
  <c r="C1489" i="45"/>
  <c r="C1490" i="45"/>
  <c r="C1491" i="45"/>
  <c r="C1492" i="45"/>
  <c r="C1493" i="45"/>
  <c r="C1494" i="45"/>
  <c r="C1495" i="45"/>
  <c r="C1496" i="45"/>
  <c r="C1497" i="45"/>
  <c r="C1498" i="45"/>
  <c r="C1499" i="45"/>
  <c r="C1500" i="45"/>
  <c r="C1501" i="45"/>
  <c r="C1502" i="45"/>
  <c r="C1503" i="45"/>
  <c r="C1504" i="45"/>
  <c r="C1505" i="45"/>
  <c r="C1506" i="45"/>
  <c r="C1507" i="45"/>
  <c r="C1508" i="45"/>
  <c r="C1509" i="45"/>
  <c r="C1510" i="45"/>
  <c r="C1511" i="45"/>
  <c r="C1512" i="45"/>
  <c r="C1513" i="45"/>
  <c r="C1514" i="45"/>
  <c r="C1515" i="45"/>
  <c r="C1516" i="45"/>
  <c r="C1517" i="45"/>
  <c r="C1518" i="45"/>
  <c r="C1519" i="45"/>
  <c r="C1520" i="45"/>
  <c r="C1521" i="45"/>
  <c r="C1522" i="45"/>
  <c r="C1523" i="45"/>
  <c r="C1524" i="45"/>
  <c r="C1525" i="45"/>
  <c r="C1526" i="45"/>
  <c r="C1527" i="45"/>
  <c r="C1528" i="45"/>
  <c r="C1529" i="45"/>
  <c r="C1530" i="45"/>
  <c r="C1531" i="45"/>
  <c r="C1532" i="45"/>
  <c r="C1533" i="45"/>
  <c r="C1534" i="45"/>
  <c r="C1535" i="45"/>
  <c r="C1536" i="45"/>
  <c r="C1537" i="45"/>
  <c r="C1538" i="45"/>
  <c r="C1539" i="45"/>
  <c r="C1540" i="45"/>
  <c r="C1541" i="45"/>
  <c r="C1542" i="45"/>
  <c r="C1543" i="45"/>
  <c r="C1544" i="45"/>
  <c r="C1545" i="45"/>
  <c r="C1546" i="45"/>
  <c r="C1547" i="45"/>
  <c r="C1548" i="45"/>
  <c r="C1549" i="45"/>
  <c r="C1550" i="45"/>
  <c r="C1551" i="45"/>
  <c r="C1552" i="45"/>
  <c r="C1553" i="45"/>
  <c r="C1554" i="45"/>
  <c r="C1555" i="45"/>
  <c r="C1556" i="45"/>
  <c r="C1557" i="45"/>
  <c r="C1558" i="45"/>
  <c r="C1559" i="45"/>
  <c r="C1560" i="45"/>
  <c r="C1561" i="45"/>
  <c r="C1562" i="45"/>
  <c r="C1563" i="45"/>
  <c r="C1564" i="45"/>
  <c r="C1565" i="45"/>
  <c r="C1566" i="45"/>
  <c r="C1567" i="45"/>
  <c r="C1568" i="45"/>
  <c r="C1569" i="45"/>
  <c r="C1570" i="45"/>
  <c r="C1571" i="45"/>
  <c r="C1572" i="45"/>
  <c r="C1573" i="45"/>
  <c r="C1574" i="45"/>
  <c r="C1575" i="45"/>
  <c r="C1576" i="45"/>
  <c r="C1577" i="45"/>
  <c r="C1578" i="45"/>
  <c r="C1579" i="45"/>
  <c r="C1580" i="45"/>
  <c r="C1581" i="45"/>
  <c r="C1582" i="45"/>
  <c r="C1583" i="45"/>
  <c r="C1584" i="45"/>
  <c r="C1585" i="45"/>
  <c r="C1586" i="45"/>
  <c r="C1587" i="45"/>
  <c r="C1588" i="45"/>
  <c r="C1589" i="45"/>
  <c r="C1590" i="45"/>
  <c r="C1591" i="45"/>
  <c r="C1592" i="45"/>
  <c r="C1593" i="45"/>
  <c r="C1594" i="45"/>
  <c r="C1595" i="45"/>
  <c r="C1596" i="45"/>
  <c r="C1597" i="45"/>
  <c r="C1598" i="45"/>
  <c r="C1599" i="45"/>
  <c r="C1600" i="45"/>
  <c r="C1601" i="45"/>
  <c r="C1602" i="45"/>
  <c r="C1603" i="45"/>
  <c r="C1604" i="45"/>
  <c r="C1605" i="45"/>
  <c r="C1606" i="45"/>
  <c r="C1607" i="45"/>
  <c r="C1608" i="45"/>
  <c r="C1609" i="45"/>
  <c r="C1610" i="45"/>
  <c r="C1611" i="45"/>
  <c r="C1612" i="45"/>
  <c r="C1613" i="45"/>
  <c r="C1614" i="45"/>
  <c r="C1615" i="45"/>
  <c r="C1616" i="45"/>
  <c r="C1617" i="45"/>
  <c r="C1618" i="45"/>
  <c r="C1619" i="45"/>
  <c r="C1620" i="45"/>
  <c r="C1621" i="45"/>
  <c r="C1622" i="45"/>
  <c r="C1623" i="45"/>
  <c r="C1624" i="45"/>
  <c r="C1625" i="45"/>
  <c r="C1626" i="45"/>
  <c r="C1627" i="45"/>
  <c r="C1628" i="45"/>
  <c r="C1629" i="45"/>
  <c r="C1630" i="45"/>
  <c r="C1631" i="45"/>
  <c r="C1632" i="45"/>
  <c r="C1633" i="45"/>
  <c r="C1634" i="45"/>
  <c r="C1635" i="45"/>
  <c r="C1636" i="45"/>
  <c r="C1637" i="45"/>
  <c r="C1638" i="45"/>
  <c r="C1639" i="45"/>
  <c r="C1640" i="45"/>
  <c r="C1641" i="45"/>
  <c r="C1642" i="45"/>
  <c r="C1643" i="45"/>
  <c r="C1644" i="45"/>
  <c r="C1645" i="45"/>
  <c r="C1646" i="45"/>
  <c r="C1647" i="45"/>
  <c r="C1648" i="45"/>
  <c r="C1649" i="45"/>
  <c r="C1650" i="45"/>
  <c r="C1651" i="45"/>
  <c r="C1652" i="45"/>
  <c r="C1653" i="45"/>
  <c r="C1654" i="45"/>
  <c r="C1655" i="45"/>
  <c r="C1656" i="45"/>
  <c r="C1657" i="45"/>
  <c r="C1658" i="45"/>
  <c r="C1659" i="45"/>
  <c r="C1660" i="45"/>
  <c r="C1661" i="45"/>
  <c r="C1662" i="45"/>
  <c r="C1663" i="45"/>
  <c r="C1664" i="45"/>
  <c r="C1665" i="45"/>
  <c r="C1666" i="45"/>
  <c r="C1667" i="45"/>
  <c r="C1668" i="45"/>
  <c r="C1669" i="45"/>
  <c r="C1670" i="45"/>
  <c r="C1671" i="45"/>
  <c r="C1672" i="45"/>
  <c r="C1673" i="45"/>
  <c r="C1674" i="45"/>
  <c r="C1675" i="45"/>
  <c r="C1676" i="45"/>
  <c r="C1677" i="45"/>
  <c r="C1678" i="45"/>
  <c r="C1679" i="45"/>
  <c r="C1680" i="45"/>
  <c r="C1681" i="45"/>
  <c r="C1682" i="45"/>
  <c r="C1683" i="45"/>
  <c r="C1684" i="45"/>
  <c r="C1685" i="45"/>
  <c r="C1686" i="45"/>
  <c r="C1687" i="45"/>
  <c r="C1688" i="45"/>
  <c r="C1689" i="45"/>
  <c r="C1690" i="45"/>
  <c r="C1691" i="45"/>
  <c r="C1692" i="45"/>
  <c r="C1693" i="45"/>
  <c r="C1694" i="45"/>
  <c r="C1695" i="45"/>
  <c r="C1696" i="45"/>
  <c r="C1697" i="45"/>
  <c r="C1698" i="45"/>
  <c r="C1699" i="45"/>
  <c r="C1700" i="45"/>
  <c r="C1701" i="45"/>
  <c r="C1702" i="45"/>
  <c r="C1703" i="45"/>
  <c r="C1704" i="45"/>
  <c r="C1705" i="45"/>
  <c r="C1706" i="45"/>
  <c r="C1707" i="45"/>
  <c r="C1708" i="45"/>
  <c r="C1709" i="45"/>
  <c r="C1710" i="45"/>
  <c r="C1711" i="45"/>
  <c r="C1712" i="45"/>
  <c r="C1713" i="45"/>
  <c r="C1714" i="45"/>
  <c r="C1715" i="45"/>
  <c r="C1716" i="45"/>
  <c r="C1717" i="45"/>
  <c r="C1718" i="45"/>
  <c r="C1719" i="45"/>
  <c r="C1720" i="45"/>
  <c r="C1721" i="45"/>
  <c r="C1722" i="45"/>
  <c r="C1723" i="45"/>
  <c r="C1724" i="45"/>
  <c r="C1725" i="45"/>
  <c r="C1726" i="45"/>
  <c r="C1727" i="45"/>
  <c r="C1728" i="45"/>
  <c r="C1729" i="45"/>
  <c r="C1730" i="45"/>
  <c r="C1731" i="45"/>
  <c r="C1732" i="45"/>
  <c r="C1733" i="45"/>
  <c r="C1734" i="45"/>
  <c r="C1735" i="45"/>
  <c r="C1736" i="45"/>
  <c r="C1737" i="45"/>
  <c r="C1738" i="45"/>
  <c r="C1739" i="45"/>
  <c r="C1740" i="45"/>
  <c r="C1741" i="45"/>
  <c r="C1742" i="45"/>
  <c r="C1743" i="45"/>
  <c r="C1744" i="45"/>
  <c r="C1745" i="45"/>
  <c r="C1746" i="45"/>
  <c r="C1747" i="45"/>
  <c r="C1748" i="45"/>
  <c r="C1749" i="45"/>
  <c r="C1750" i="45"/>
  <c r="C1751" i="45"/>
  <c r="C1752" i="45"/>
  <c r="C1753" i="45"/>
  <c r="C1754" i="45"/>
  <c r="C1755" i="45"/>
  <c r="C1756" i="45"/>
  <c r="C1757" i="45"/>
  <c r="C1758" i="45"/>
  <c r="C1759" i="45"/>
  <c r="C1760" i="45"/>
  <c r="C1761" i="45"/>
  <c r="C1762" i="45"/>
  <c r="C1763" i="45"/>
  <c r="C1764" i="45"/>
  <c r="C1765" i="45"/>
  <c r="C1766" i="45"/>
  <c r="C1767" i="45"/>
  <c r="C1768" i="45"/>
  <c r="C1769" i="45"/>
  <c r="C1770" i="45"/>
  <c r="C1771" i="45"/>
  <c r="C1772" i="45"/>
  <c r="C1773" i="45"/>
  <c r="C1774" i="45"/>
  <c r="C1775" i="45"/>
  <c r="C1776" i="45"/>
  <c r="C1777" i="45"/>
  <c r="C1778" i="45"/>
  <c r="C1779" i="45"/>
  <c r="C1780" i="45"/>
  <c r="C1781" i="45"/>
  <c r="C1782" i="45"/>
  <c r="C1783" i="45"/>
  <c r="C1784" i="45"/>
  <c r="C1785" i="45"/>
  <c r="C1786" i="45"/>
  <c r="C1787" i="45"/>
  <c r="C1788" i="45"/>
  <c r="C1789" i="45"/>
  <c r="C1790" i="45"/>
  <c r="C1791" i="45"/>
  <c r="C1792" i="45"/>
  <c r="C1793" i="45"/>
  <c r="C1794" i="45"/>
  <c r="C1795" i="45"/>
  <c r="C1796" i="45"/>
  <c r="C1797" i="45"/>
  <c r="C1798" i="45"/>
  <c r="C1799" i="45"/>
  <c r="C1800" i="45"/>
  <c r="C1801" i="45"/>
  <c r="C1802" i="45"/>
  <c r="C1803" i="45"/>
  <c r="C1804" i="45"/>
  <c r="C1805" i="45"/>
  <c r="C1806" i="45"/>
  <c r="C1807" i="45"/>
  <c r="C1808" i="45"/>
  <c r="C1809" i="45"/>
  <c r="C1810" i="45"/>
  <c r="C1811" i="45"/>
  <c r="C1812" i="45"/>
  <c r="C1813" i="45"/>
  <c r="C1814" i="45"/>
  <c r="C1815" i="45"/>
  <c r="C1816" i="45"/>
  <c r="C1817" i="45"/>
  <c r="C1818" i="45"/>
  <c r="C1819" i="45"/>
  <c r="C1820" i="45"/>
  <c r="C1821" i="45"/>
  <c r="C1822" i="45"/>
  <c r="C1823" i="45"/>
  <c r="C1824" i="45"/>
  <c r="C1825" i="45"/>
  <c r="C1826" i="45"/>
  <c r="C1827" i="45"/>
  <c r="C1828" i="45"/>
  <c r="C1829" i="45"/>
  <c r="C1830" i="45"/>
  <c r="C1831" i="45"/>
  <c r="C1832" i="45"/>
  <c r="C1833" i="45"/>
  <c r="C1834" i="45"/>
  <c r="C1835" i="45"/>
  <c r="C1836" i="45"/>
  <c r="C1837" i="45"/>
  <c r="C1838" i="45"/>
  <c r="C1839" i="45"/>
  <c r="C1840" i="45"/>
  <c r="C1841" i="45"/>
  <c r="C1842" i="45"/>
  <c r="C1843" i="45"/>
  <c r="C1844" i="45"/>
  <c r="C1845" i="45"/>
  <c r="C1846" i="45"/>
  <c r="C1847" i="45"/>
  <c r="C1848" i="45"/>
  <c r="C1849" i="45"/>
  <c r="C1850" i="45"/>
  <c r="C1851" i="45"/>
  <c r="C1852" i="45"/>
  <c r="C1853" i="45"/>
  <c r="C1854" i="45"/>
  <c r="C1855" i="45"/>
  <c r="C1856" i="45"/>
  <c r="C1857" i="45"/>
  <c r="C1858" i="45"/>
  <c r="C1859" i="45"/>
  <c r="C1860" i="45"/>
  <c r="C1861" i="45"/>
  <c r="C1862" i="45"/>
  <c r="C1863" i="45"/>
  <c r="C1864" i="45"/>
  <c r="C1865" i="45"/>
  <c r="C1866" i="45"/>
  <c r="C1867" i="45"/>
  <c r="C1868" i="45"/>
  <c r="C1869" i="45"/>
  <c r="C1870" i="45"/>
  <c r="C1871" i="45"/>
  <c r="C1872" i="45"/>
  <c r="C1873" i="45"/>
  <c r="C1874" i="45"/>
  <c r="C1875" i="45"/>
  <c r="C1876" i="45"/>
  <c r="C1877" i="45"/>
  <c r="C1878" i="45"/>
  <c r="C1879" i="45"/>
  <c r="C1880" i="45"/>
  <c r="C1881" i="45"/>
  <c r="C1882" i="45"/>
  <c r="C1883" i="45"/>
  <c r="C1884" i="45"/>
  <c r="C1885" i="45"/>
  <c r="C1886" i="45"/>
  <c r="C1887" i="45"/>
  <c r="C1888" i="45"/>
  <c r="C1889" i="45"/>
  <c r="C1890" i="45"/>
  <c r="C1891" i="45"/>
  <c r="C1892" i="45"/>
  <c r="C1893" i="45"/>
  <c r="C1894" i="45"/>
  <c r="C1895" i="45"/>
  <c r="C1896" i="45"/>
  <c r="C1897" i="45"/>
  <c r="C1898" i="45"/>
  <c r="C1899" i="45"/>
  <c r="C1900" i="45"/>
  <c r="C1901" i="45"/>
  <c r="C1902" i="45"/>
  <c r="C1903" i="45"/>
  <c r="C1904" i="45"/>
  <c r="C1905" i="45"/>
  <c r="C1906" i="45"/>
  <c r="C1907" i="45"/>
  <c r="C1908" i="45"/>
  <c r="C1909" i="45"/>
  <c r="C1910" i="45"/>
  <c r="C1911" i="45"/>
  <c r="C1912" i="45"/>
  <c r="C1913" i="45"/>
  <c r="C1914" i="45"/>
  <c r="C1915" i="45"/>
  <c r="C1916" i="45"/>
  <c r="C1917" i="45"/>
  <c r="C1918" i="45"/>
  <c r="C1919" i="45"/>
  <c r="C1920" i="45"/>
  <c r="C1921" i="45"/>
  <c r="C1922" i="45"/>
  <c r="C1923" i="45"/>
  <c r="C1924" i="45"/>
  <c r="C1925" i="45"/>
  <c r="C1926" i="45"/>
  <c r="C1927" i="45"/>
  <c r="C1928" i="45"/>
  <c r="C1929" i="45"/>
  <c r="C1930" i="45"/>
  <c r="C1931" i="45"/>
  <c r="C1932" i="45"/>
  <c r="C1933" i="45"/>
  <c r="C1934" i="45"/>
  <c r="C1935" i="45"/>
  <c r="C1936" i="45"/>
  <c r="C1937" i="45"/>
  <c r="C1938" i="45"/>
  <c r="C1939" i="45"/>
  <c r="C1940" i="45"/>
  <c r="C1941" i="45"/>
  <c r="C1942" i="45"/>
  <c r="C1943" i="45"/>
  <c r="C1944" i="45"/>
  <c r="C1945" i="45"/>
  <c r="C1946" i="45"/>
  <c r="C1947" i="45"/>
  <c r="C1948" i="45"/>
  <c r="C1949" i="45"/>
  <c r="C1950" i="45"/>
  <c r="C1951" i="45"/>
  <c r="C1952" i="45"/>
  <c r="C1953" i="45"/>
  <c r="C1954" i="45"/>
  <c r="C1955" i="45"/>
  <c r="C1956" i="45"/>
  <c r="C1957" i="45"/>
  <c r="C1958" i="45"/>
  <c r="C1959" i="45"/>
  <c r="C1960" i="45"/>
  <c r="C1961" i="45"/>
  <c r="C1962" i="45"/>
  <c r="C1963" i="45"/>
  <c r="C1964" i="45"/>
  <c r="C1965" i="45"/>
  <c r="C1966" i="45"/>
  <c r="C1967" i="45"/>
  <c r="C1968" i="45"/>
  <c r="C1969" i="45"/>
  <c r="C1970" i="45"/>
  <c r="C1971" i="45"/>
  <c r="C1972" i="45"/>
  <c r="C1973" i="45"/>
  <c r="C1974" i="45"/>
  <c r="C1975" i="45"/>
  <c r="C1976" i="45"/>
  <c r="C1977" i="45"/>
  <c r="C1978" i="45"/>
  <c r="C1979" i="45"/>
  <c r="C1980" i="45"/>
  <c r="C1981" i="45"/>
  <c r="C1982" i="45"/>
  <c r="C1983" i="45"/>
  <c r="C1984" i="45"/>
  <c r="C1985" i="45"/>
  <c r="C1986" i="45"/>
  <c r="C1987" i="45"/>
  <c r="C1988" i="45"/>
  <c r="C1989" i="45"/>
  <c r="C1990" i="45"/>
  <c r="C1991" i="45"/>
  <c r="C1992" i="45"/>
  <c r="C1993" i="45"/>
  <c r="C1994" i="45"/>
  <c r="C1995" i="45"/>
  <c r="C1996" i="45"/>
  <c r="C1997" i="45"/>
  <c r="C1998" i="45"/>
  <c r="C1999" i="45"/>
  <c r="C2000" i="45"/>
  <c r="C2001" i="45"/>
  <c r="C2002" i="45"/>
  <c r="C2003" i="45"/>
  <c r="C2004" i="45"/>
  <c r="C2005" i="45"/>
  <c r="C2006" i="45"/>
  <c r="C2007" i="45"/>
  <c r="C2008" i="45"/>
  <c r="C2009" i="45"/>
  <c r="C2010" i="45"/>
  <c r="C2011" i="45"/>
  <c r="C2012" i="45"/>
  <c r="C2013" i="45"/>
  <c r="C2014" i="45"/>
  <c r="C2015" i="45"/>
  <c r="C2016" i="45"/>
  <c r="C2017" i="45"/>
  <c r="C2018" i="45"/>
  <c r="C2019" i="45"/>
  <c r="C2020" i="45"/>
  <c r="C2021" i="45"/>
  <c r="C2022" i="45"/>
  <c r="C2023" i="45"/>
  <c r="C2024" i="45"/>
  <c r="C2025" i="45"/>
  <c r="C2026" i="45"/>
  <c r="C2027" i="45"/>
  <c r="C2028" i="45"/>
  <c r="C2029" i="45"/>
  <c r="C2030" i="45"/>
  <c r="C2031" i="45"/>
  <c r="C2032" i="45"/>
  <c r="C2033" i="45"/>
  <c r="C2034" i="45"/>
  <c r="C2035" i="45"/>
  <c r="C2036" i="45"/>
  <c r="C2037" i="45"/>
  <c r="C2038" i="45"/>
  <c r="C2039" i="45"/>
  <c r="C2040" i="45"/>
  <c r="C2041" i="45"/>
  <c r="C2042" i="45"/>
  <c r="C2043" i="45"/>
  <c r="C2044" i="45"/>
  <c r="C2045" i="45"/>
  <c r="C2046" i="45"/>
  <c r="C2047" i="45"/>
  <c r="C2048" i="45"/>
  <c r="C2049" i="45"/>
  <c r="C2050" i="45"/>
  <c r="C2051" i="45"/>
  <c r="C2052" i="45"/>
  <c r="C2053" i="45"/>
  <c r="C2054" i="45"/>
  <c r="C2055" i="45"/>
  <c r="C2056" i="45"/>
  <c r="C2057" i="45"/>
  <c r="C2058" i="45"/>
  <c r="C2059" i="45"/>
  <c r="C2060" i="45"/>
  <c r="C2061" i="45"/>
  <c r="C2062" i="45"/>
  <c r="C2063" i="45"/>
  <c r="C2064" i="45"/>
  <c r="C2065" i="45"/>
  <c r="C2066" i="45"/>
  <c r="C2067" i="45"/>
  <c r="C2068" i="45"/>
  <c r="C2069" i="45"/>
  <c r="C2070" i="45"/>
  <c r="C2071" i="45"/>
  <c r="C2072" i="45"/>
  <c r="C2073" i="45"/>
  <c r="C2074" i="45"/>
  <c r="C2075" i="45"/>
  <c r="C2076" i="45"/>
  <c r="C2077" i="45"/>
  <c r="C2078" i="45"/>
  <c r="C2079" i="45"/>
  <c r="C2080" i="45"/>
  <c r="C2081" i="45"/>
  <c r="C2082" i="45"/>
  <c r="C2083" i="45"/>
  <c r="C2084" i="45"/>
  <c r="C2085" i="45"/>
  <c r="C2086" i="45"/>
  <c r="C2087" i="45"/>
  <c r="C2088" i="45"/>
  <c r="C2089" i="45"/>
  <c r="C2090" i="45"/>
  <c r="C2091" i="45"/>
  <c r="C2092" i="45"/>
  <c r="C2093" i="45"/>
  <c r="C2094" i="45"/>
  <c r="C2095" i="45"/>
  <c r="C2096" i="45"/>
  <c r="C2097" i="45"/>
  <c r="C2098" i="45"/>
  <c r="C2099" i="45"/>
  <c r="C2100" i="45"/>
  <c r="C2101" i="45"/>
  <c r="C2102" i="45"/>
  <c r="C2103" i="45"/>
  <c r="C2104" i="45"/>
  <c r="C2105" i="45"/>
  <c r="C2106" i="45"/>
  <c r="C2107" i="45"/>
  <c r="C2108" i="45"/>
  <c r="C2109" i="45"/>
  <c r="C2110" i="45"/>
  <c r="C2111" i="45"/>
  <c r="C2112" i="45"/>
  <c r="C2113" i="45"/>
  <c r="C2114" i="45"/>
  <c r="C2115" i="45"/>
  <c r="C2116" i="45"/>
  <c r="C2117" i="45"/>
  <c r="C2118" i="45"/>
  <c r="C2119" i="45"/>
  <c r="C2120" i="45"/>
  <c r="C2121" i="45"/>
  <c r="C2122" i="45"/>
  <c r="C2123" i="45"/>
  <c r="C2124" i="45"/>
  <c r="C2125" i="45"/>
  <c r="C2126" i="45"/>
  <c r="C2127" i="45"/>
  <c r="C2128" i="45"/>
  <c r="C2129" i="45"/>
  <c r="C2130" i="45"/>
  <c r="C2131" i="45"/>
  <c r="C2132" i="45"/>
  <c r="C2133" i="45"/>
  <c r="C2134" i="45"/>
  <c r="C2135" i="45"/>
  <c r="C2136" i="45"/>
  <c r="C2137" i="45"/>
  <c r="C2138" i="45"/>
  <c r="C2139" i="45"/>
  <c r="C2140" i="45"/>
  <c r="C2141" i="45"/>
  <c r="C2142" i="45"/>
  <c r="C2143" i="45"/>
  <c r="C2144" i="45"/>
  <c r="C2145" i="45"/>
  <c r="C2146" i="45"/>
  <c r="C2147" i="45"/>
  <c r="C2148" i="45"/>
  <c r="C2149" i="45"/>
  <c r="C2150" i="45"/>
  <c r="C2151" i="45"/>
  <c r="C2152" i="45"/>
  <c r="C2153" i="45"/>
  <c r="C2154" i="45"/>
  <c r="C2155" i="45"/>
  <c r="C2156" i="45"/>
  <c r="C2157" i="45"/>
  <c r="C2158" i="45"/>
  <c r="C2159" i="45"/>
  <c r="C2160" i="45"/>
  <c r="C2161" i="45"/>
  <c r="C2162" i="45"/>
  <c r="C2163" i="45"/>
  <c r="C2164" i="45"/>
  <c r="C2165" i="45"/>
  <c r="C2166" i="45"/>
  <c r="C2167" i="45"/>
  <c r="C2168" i="45"/>
  <c r="C2169" i="45"/>
  <c r="C2170" i="45"/>
  <c r="C2171" i="45"/>
  <c r="C2172" i="45"/>
  <c r="C2173" i="45"/>
  <c r="C2174" i="45"/>
  <c r="C2175" i="45"/>
  <c r="C2176" i="45"/>
  <c r="C2177" i="45"/>
  <c r="C2178" i="45"/>
  <c r="C2179" i="45"/>
  <c r="C2180" i="45"/>
  <c r="C2181" i="45"/>
  <c r="C2182" i="45"/>
  <c r="C2183" i="45"/>
  <c r="C2184" i="45"/>
  <c r="C2185" i="45"/>
  <c r="C2186" i="45"/>
  <c r="C2187" i="45"/>
  <c r="C2188" i="45"/>
  <c r="C2189" i="45"/>
  <c r="C2190" i="45"/>
  <c r="C2191" i="45"/>
  <c r="C2192" i="45"/>
  <c r="C2193" i="45"/>
  <c r="C2194" i="45"/>
  <c r="C2195" i="45"/>
  <c r="C2196" i="45"/>
  <c r="C2197" i="45"/>
  <c r="C2198" i="45"/>
  <c r="C2199" i="45"/>
  <c r="C2200" i="45"/>
  <c r="C2201" i="45"/>
  <c r="C2202" i="45"/>
  <c r="C2203" i="45"/>
  <c r="C2204" i="45"/>
  <c r="C2205" i="45"/>
  <c r="C2206" i="45"/>
  <c r="C2207" i="45"/>
  <c r="C2208" i="45"/>
  <c r="C2209" i="45"/>
  <c r="C2210" i="45"/>
  <c r="C2211" i="45"/>
  <c r="C2212" i="45"/>
  <c r="C2213" i="45"/>
  <c r="C2214" i="45"/>
  <c r="C2215" i="45"/>
  <c r="C2216" i="45"/>
  <c r="C2217" i="45"/>
  <c r="C2218" i="45"/>
  <c r="C2219" i="45"/>
  <c r="C2220" i="45"/>
  <c r="C2221" i="45"/>
  <c r="C2222" i="45"/>
  <c r="C2223" i="45"/>
  <c r="C2224" i="45"/>
  <c r="C2225" i="45"/>
  <c r="C2226" i="45"/>
  <c r="C2227" i="45"/>
  <c r="C2228" i="45"/>
  <c r="C2229" i="45"/>
  <c r="C2230" i="45"/>
  <c r="C2231" i="45"/>
  <c r="C2232" i="45"/>
  <c r="C2233" i="45"/>
  <c r="C2234" i="45"/>
  <c r="C2235" i="45"/>
  <c r="C2236" i="45"/>
  <c r="C2237" i="45"/>
  <c r="C2238" i="45"/>
  <c r="C2239" i="45"/>
  <c r="C2240" i="45"/>
  <c r="C2241" i="45"/>
  <c r="C2242" i="45"/>
  <c r="C2243" i="45"/>
  <c r="C2244" i="45"/>
  <c r="C2245" i="45"/>
  <c r="C2246" i="45"/>
  <c r="C2247" i="45"/>
  <c r="C2248" i="45"/>
  <c r="C2249" i="45"/>
  <c r="C2250" i="45"/>
  <c r="C2251" i="45"/>
  <c r="C2252" i="45"/>
  <c r="C2253" i="45"/>
  <c r="C2254" i="45"/>
  <c r="C2255" i="45"/>
  <c r="C2256" i="45"/>
  <c r="C2257" i="45"/>
  <c r="C2258" i="45"/>
  <c r="C2259" i="45"/>
  <c r="C2260" i="45"/>
  <c r="C2261" i="45"/>
  <c r="C2262" i="45"/>
  <c r="C2263" i="45"/>
  <c r="C2264" i="45"/>
  <c r="C2265" i="45"/>
  <c r="C2266" i="45"/>
  <c r="C2267" i="45"/>
  <c r="C2268" i="45"/>
  <c r="C2269" i="45"/>
  <c r="C2270" i="45"/>
  <c r="C2271" i="45"/>
  <c r="C2272" i="45"/>
  <c r="C2273" i="45"/>
  <c r="C2274" i="45"/>
  <c r="C2275" i="45"/>
  <c r="C2276" i="45"/>
  <c r="C2277" i="45"/>
  <c r="C2278" i="45"/>
  <c r="C2279" i="45"/>
  <c r="C2280" i="45"/>
  <c r="C2281" i="45"/>
  <c r="C2282" i="45"/>
  <c r="C2283" i="45"/>
  <c r="C2284" i="45"/>
  <c r="C2285" i="45"/>
  <c r="C2286" i="45"/>
  <c r="C2287" i="45"/>
  <c r="C2288" i="45"/>
  <c r="C2289" i="45"/>
  <c r="C2290" i="45"/>
  <c r="C2291" i="45"/>
  <c r="C2292" i="45"/>
  <c r="C2293" i="45"/>
  <c r="C2294" i="45"/>
  <c r="C2295" i="45"/>
  <c r="C2296" i="45"/>
  <c r="C2297" i="45"/>
  <c r="C2298" i="45"/>
  <c r="C2299" i="45"/>
  <c r="C2300" i="45"/>
  <c r="C2301" i="45"/>
  <c r="C2302" i="45"/>
  <c r="C2303" i="45"/>
  <c r="C2304" i="45"/>
  <c r="C2305" i="45"/>
  <c r="C2306" i="45"/>
  <c r="C2307" i="45"/>
  <c r="C2308" i="45"/>
  <c r="C2309" i="45"/>
  <c r="C2310" i="45"/>
  <c r="C2311" i="45"/>
  <c r="C2312" i="45"/>
  <c r="C2313" i="45"/>
  <c r="C2314" i="45"/>
  <c r="C2315" i="45"/>
  <c r="C2316" i="45"/>
  <c r="C2317" i="45"/>
  <c r="C2318" i="45"/>
  <c r="C2319" i="45"/>
  <c r="C2320" i="45"/>
  <c r="C2321" i="45"/>
  <c r="C2322" i="45"/>
  <c r="C2323" i="45"/>
  <c r="C2324" i="45"/>
  <c r="C2325" i="45"/>
  <c r="C2326" i="45"/>
  <c r="C2327" i="45"/>
  <c r="C2328" i="45"/>
  <c r="C2329" i="45"/>
  <c r="C2330" i="45"/>
  <c r="C2331" i="45"/>
  <c r="C2332" i="45"/>
  <c r="C2333" i="45"/>
  <c r="C2334" i="45"/>
  <c r="C2335" i="45"/>
  <c r="C2336" i="45"/>
  <c r="C2337" i="45"/>
  <c r="C2338" i="45"/>
  <c r="C2339" i="45"/>
  <c r="C2340" i="45"/>
  <c r="C2341" i="45"/>
  <c r="C2342" i="45"/>
  <c r="C2343" i="45"/>
  <c r="C2344" i="45"/>
  <c r="C2345" i="45"/>
  <c r="C2346" i="45"/>
  <c r="C2347" i="45"/>
  <c r="C2348" i="45"/>
  <c r="C2349" i="45"/>
  <c r="C2350" i="45"/>
  <c r="C2351" i="45"/>
  <c r="C2352" i="45"/>
  <c r="C2353" i="45"/>
  <c r="C2354" i="45"/>
  <c r="C2355" i="45"/>
  <c r="C2356" i="45"/>
  <c r="C2357" i="45"/>
  <c r="C2358" i="45"/>
  <c r="C2359" i="45"/>
  <c r="C2360" i="45"/>
  <c r="C2361" i="45"/>
  <c r="C2362" i="45"/>
  <c r="C2363" i="45"/>
  <c r="C2364" i="45"/>
  <c r="C2365" i="45"/>
  <c r="C2366" i="45"/>
  <c r="C2367" i="45"/>
  <c r="C2368" i="45"/>
  <c r="C2369" i="45"/>
  <c r="C2370" i="45"/>
  <c r="C2371" i="45"/>
  <c r="C2372" i="45"/>
  <c r="C2373" i="45"/>
  <c r="C2374" i="45"/>
  <c r="C2375" i="45"/>
  <c r="C2376" i="45"/>
  <c r="C2377" i="45"/>
  <c r="C2378" i="45"/>
  <c r="C2379" i="45"/>
  <c r="C2380" i="45"/>
  <c r="C2381" i="45"/>
  <c r="C2382" i="45"/>
  <c r="C2383" i="45"/>
  <c r="C2384" i="45"/>
  <c r="C2385" i="45"/>
  <c r="C2386" i="45"/>
  <c r="C2387" i="45"/>
  <c r="C2388" i="45"/>
  <c r="C2389" i="45"/>
  <c r="C2390" i="45"/>
  <c r="C2391" i="45"/>
  <c r="C2392" i="45"/>
  <c r="C2393" i="45"/>
  <c r="C2394" i="45"/>
  <c r="C2395" i="45"/>
  <c r="C2396" i="45"/>
  <c r="C2397" i="45"/>
  <c r="C2398" i="45"/>
  <c r="C2399" i="45"/>
  <c r="C2400" i="45"/>
  <c r="C2401" i="45"/>
  <c r="C2402" i="45"/>
  <c r="C2403" i="45"/>
  <c r="C2404" i="45"/>
  <c r="C2405" i="45"/>
  <c r="C2406" i="45"/>
  <c r="C2407" i="45"/>
  <c r="C2408" i="45"/>
  <c r="C2409" i="45"/>
  <c r="C2410" i="45"/>
  <c r="C2411" i="45"/>
  <c r="C2412" i="45"/>
  <c r="C2413" i="45"/>
  <c r="C2414" i="45"/>
  <c r="C2415" i="45"/>
  <c r="C2416" i="45"/>
  <c r="C2417" i="45"/>
  <c r="C2418" i="45"/>
  <c r="C2419" i="45"/>
  <c r="C2420" i="45"/>
  <c r="C2421" i="45"/>
  <c r="C2422" i="45"/>
  <c r="C2423" i="45"/>
  <c r="C2424" i="45"/>
  <c r="C2425" i="45"/>
  <c r="C2426" i="45"/>
  <c r="C2427" i="45"/>
  <c r="C2428" i="45"/>
  <c r="C2429" i="45"/>
  <c r="C2430" i="45"/>
  <c r="C2431" i="45"/>
  <c r="C2432" i="45"/>
  <c r="C2433" i="45"/>
  <c r="C2434" i="45"/>
  <c r="C2435" i="45"/>
  <c r="C2436" i="45"/>
  <c r="C2437" i="45"/>
  <c r="C2438" i="45"/>
  <c r="C2439" i="45"/>
  <c r="C2440" i="45"/>
  <c r="C2441" i="45"/>
  <c r="C2442" i="45"/>
  <c r="C2443" i="45"/>
  <c r="C2444" i="45"/>
  <c r="C2445" i="45"/>
  <c r="C2446" i="45"/>
  <c r="C2447" i="45"/>
  <c r="C2448" i="45"/>
  <c r="C2449" i="45"/>
  <c r="C2450" i="45"/>
  <c r="C2451" i="45"/>
  <c r="C2452" i="45"/>
  <c r="C2453" i="45"/>
  <c r="C2454" i="45"/>
  <c r="C2455" i="45"/>
  <c r="C2456" i="45"/>
  <c r="C2457" i="45"/>
  <c r="C2458" i="45"/>
  <c r="C2459" i="45"/>
  <c r="C2460" i="45"/>
  <c r="C2461" i="45"/>
  <c r="C2462" i="45"/>
  <c r="C2463" i="45"/>
  <c r="C2464" i="45"/>
  <c r="C2465" i="45"/>
  <c r="C2466" i="45"/>
  <c r="C2467" i="45"/>
  <c r="C2468" i="45"/>
  <c r="C2469" i="45"/>
  <c r="C2470" i="45"/>
  <c r="C2471" i="45"/>
  <c r="C2472" i="45"/>
  <c r="C2473" i="45"/>
  <c r="C2474" i="45"/>
  <c r="C2475" i="45"/>
  <c r="C2476" i="45"/>
  <c r="C2477" i="45"/>
  <c r="C2478" i="45"/>
  <c r="C2479" i="45"/>
  <c r="C2480" i="45"/>
  <c r="C2481" i="45"/>
  <c r="C2482" i="45"/>
  <c r="C2483" i="45"/>
  <c r="C2484" i="45"/>
  <c r="C2485" i="45"/>
  <c r="C2486" i="45"/>
  <c r="C2487" i="45"/>
  <c r="C2488" i="45"/>
  <c r="C2489" i="45"/>
  <c r="C2490" i="45"/>
  <c r="C2491" i="45"/>
  <c r="C2492" i="45"/>
  <c r="C2493" i="45"/>
  <c r="C2494" i="45"/>
  <c r="C2495" i="45"/>
  <c r="C2496" i="45"/>
  <c r="C2497" i="45"/>
  <c r="C2498" i="45"/>
  <c r="C2499" i="45"/>
  <c r="C2500" i="45"/>
  <c r="C2501" i="45"/>
  <c r="C2502" i="45"/>
  <c r="C2503" i="45"/>
  <c r="C2504" i="45"/>
  <c r="C2505" i="45"/>
  <c r="C2506" i="45"/>
  <c r="C2507" i="45"/>
  <c r="C2508" i="45"/>
  <c r="C2509" i="45"/>
  <c r="C2510" i="45"/>
  <c r="C2511" i="45"/>
  <c r="C2512" i="45"/>
  <c r="C2513" i="45"/>
  <c r="C2514" i="45"/>
  <c r="C2515" i="45"/>
  <c r="C2516" i="45"/>
  <c r="C2517" i="45"/>
  <c r="C2518" i="45"/>
  <c r="C2519" i="45"/>
  <c r="C2520" i="45"/>
  <c r="C2521" i="45"/>
  <c r="C2522" i="45"/>
  <c r="C2523" i="45"/>
  <c r="C2524" i="45"/>
  <c r="C2525" i="45"/>
  <c r="C2526" i="45"/>
  <c r="C2527" i="45"/>
  <c r="C2528" i="45"/>
  <c r="C2529" i="45"/>
  <c r="C2530" i="45"/>
  <c r="C2531" i="45"/>
  <c r="C2532" i="45"/>
  <c r="C2533" i="45"/>
  <c r="C2534" i="45"/>
  <c r="C2535" i="45"/>
  <c r="C2536" i="45"/>
  <c r="C2537" i="45"/>
  <c r="C2538" i="45"/>
  <c r="C2539" i="45"/>
  <c r="C2540" i="45"/>
  <c r="C2541" i="45"/>
  <c r="C2542" i="45"/>
  <c r="C2543" i="45"/>
  <c r="C2544" i="45"/>
  <c r="C2545" i="45"/>
  <c r="C2546" i="45"/>
  <c r="C2547" i="45"/>
  <c r="C2548" i="45"/>
  <c r="C2549" i="45"/>
  <c r="C2550" i="45"/>
  <c r="C2551" i="45"/>
  <c r="C2552" i="45"/>
  <c r="C2553" i="45"/>
  <c r="C2554" i="45"/>
  <c r="C2555" i="45"/>
  <c r="C2556" i="45"/>
  <c r="C2557" i="45"/>
  <c r="C2558" i="45"/>
  <c r="C2559" i="45"/>
  <c r="C2560" i="45"/>
  <c r="C2561" i="45"/>
  <c r="C2562" i="45"/>
  <c r="C2563" i="45"/>
  <c r="C2564" i="45"/>
  <c r="C2565" i="45"/>
  <c r="C2566" i="45"/>
  <c r="C2567" i="45"/>
  <c r="C2568" i="45"/>
  <c r="C2569" i="45"/>
  <c r="C2570" i="45"/>
  <c r="C2571" i="45"/>
  <c r="C2572" i="45"/>
  <c r="C2573" i="45"/>
  <c r="C2574" i="45"/>
  <c r="C2575" i="45"/>
  <c r="C2576" i="45"/>
  <c r="C2577" i="45"/>
  <c r="C2578" i="45"/>
  <c r="C2579" i="45"/>
  <c r="C2580" i="45"/>
  <c r="C2581" i="45"/>
  <c r="C2582" i="45"/>
  <c r="C2583" i="45"/>
  <c r="C2584" i="45"/>
  <c r="C2585" i="45"/>
  <c r="C2586" i="45"/>
  <c r="C2587" i="45"/>
  <c r="C2588" i="45"/>
  <c r="C2589" i="45"/>
  <c r="C2590" i="45"/>
  <c r="C2591" i="45"/>
  <c r="C2592" i="45"/>
  <c r="C2593" i="45"/>
  <c r="C2594" i="45"/>
  <c r="C2595" i="45"/>
  <c r="C2596" i="45"/>
  <c r="C2597" i="45"/>
  <c r="C2598" i="45"/>
  <c r="C2599" i="45"/>
  <c r="C2600" i="45"/>
  <c r="C2601" i="45"/>
  <c r="C2602" i="45"/>
  <c r="C2603" i="45"/>
  <c r="C2604" i="45"/>
  <c r="C2605" i="45"/>
  <c r="C2606" i="45"/>
  <c r="C2607" i="45"/>
  <c r="C2608" i="45"/>
  <c r="C2609" i="45"/>
  <c r="C2610" i="45"/>
  <c r="C2611" i="45"/>
  <c r="C2612" i="45"/>
  <c r="C2613" i="45"/>
  <c r="C2614" i="45"/>
  <c r="C2615" i="45"/>
  <c r="C2616" i="45"/>
  <c r="C2617" i="45"/>
  <c r="C2618" i="45"/>
  <c r="C2619" i="45"/>
  <c r="C2620" i="45"/>
  <c r="C2621" i="45"/>
  <c r="C2622" i="45"/>
  <c r="C2623" i="45"/>
  <c r="C2624" i="45"/>
  <c r="C2625" i="45"/>
  <c r="C2626" i="45"/>
  <c r="C2627" i="45"/>
  <c r="C2628" i="45"/>
  <c r="C2629" i="45"/>
  <c r="C2630" i="45"/>
  <c r="C2631" i="45"/>
  <c r="C2632" i="45"/>
  <c r="C2633" i="45"/>
  <c r="C2634" i="45"/>
  <c r="C2635" i="45"/>
  <c r="C2636" i="45"/>
  <c r="C2637" i="45"/>
  <c r="C2638" i="45"/>
  <c r="C2639" i="45"/>
  <c r="C2640" i="45"/>
  <c r="C2641" i="45"/>
  <c r="C2642" i="45"/>
  <c r="C2643" i="45"/>
  <c r="C2644" i="45"/>
  <c r="C2645" i="45"/>
  <c r="C2646" i="45"/>
  <c r="C2647" i="45"/>
  <c r="C2648" i="45"/>
  <c r="C2649" i="45"/>
  <c r="C2650" i="45"/>
  <c r="C2651" i="45"/>
  <c r="C2652" i="45"/>
  <c r="C2653" i="45"/>
  <c r="C2654" i="45"/>
  <c r="C2655" i="45"/>
  <c r="C2656" i="45"/>
  <c r="C2657" i="45"/>
  <c r="C2658" i="45"/>
  <c r="C2659" i="45"/>
  <c r="C2660" i="45"/>
  <c r="C2661" i="45"/>
  <c r="C2662" i="45"/>
  <c r="C2663" i="45"/>
  <c r="C2664" i="45"/>
  <c r="C2665" i="45"/>
  <c r="C2666" i="45"/>
  <c r="C2667" i="45"/>
  <c r="C2668" i="45"/>
  <c r="C2669" i="45"/>
  <c r="C2670" i="45"/>
  <c r="C2671" i="45"/>
  <c r="C2672" i="45"/>
  <c r="C2673" i="45"/>
  <c r="C2674" i="45"/>
  <c r="C2675" i="45"/>
  <c r="C2676" i="45"/>
  <c r="C2677" i="45"/>
  <c r="C2678" i="45"/>
  <c r="C2679" i="45"/>
  <c r="C2680" i="45"/>
  <c r="C2681" i="45"/>
  <c r="C2682" i="45"/>
  <c r="C2683" i="45"/>
  <c r="C2684" i="45"/>
  <c r="C2685" i="45"/>
  <c r="C2686" i="45"/>
  <c r="C2687" i="45"/>
  <c r="C2688" i="45"/>
  <c r="C2689" i="45"/>
  <c r="C2690" i="45"/>
  <c r="C2691" i="45"/>
  <c r="C2692" i="45"/>
  <c r="C2693" i="45"/>
  <c r="C2694" i="45"/>
  <c r="C2695" i="45"/>
  <c r="C2696" i="45"/>
  <c r="C2697" i="45"/>
  <c r="C2698" i="45"/>
  <c r="C2699" i="45"/>
  <c r="C2700" i="45"/>
  <c r="C2701" i="45"/>
  <c r="C2702" i="45"/>
  <c r="C2703" i="45"/>
  <c r="C2704" i="45"/>
  <c r="C2705" i="45"/>
  <c r="C2706" i="45"/>
  <c r="C2707" i="45"/>
  <c r="C2708" i="45"/>
  <c r="C2709" i="45"/>
  <c r="C2710" i="45"/>
  <c r="C2711" i="45"/>
  <c r="C2712" i="45"/>
  <c r="C2713" i="45"/>
  <c r="C2714" i="45"/>
  <c r="C2715" i="45"/>
  <c r="C2716" i="45"/>
  <c r="C2717" i="45"/>
  <c r="C2718" i="45"/>
  <c r="C2719" i="45"/>
  <c r="C2720" i="45"/>
  <c r="C2721" i="45"/>
  <c r="C2722" i="45"/>
  <c r="C2723" i="45"/>
  <c r="C2724" i="45"/>
  <c r="C2725" i="45"/>
  <c r="C2726" i="45"/>
  <c r="C2727" i="45"/>
  <c r="C2728" i="45"/>
  <c r="C2729" i="45"/>
  <c r="C2730" i="45"/>
  <c r="C2731" i="45"/>
  <c r="C2732" i="45"/>
  <c r="C2733" i="45"/>
  <c r="C2734" i="45"/>
  <c r="C2735" i="45"/>
  <c r="C2736" i="45"/>
  <c r="C2737" i="45"/>
  <c r="C2738" i="45"/>
  <c r="C2739" i="45"/>
  <c r="C2740" i="45"/>
  <c r="C2741" i="45"/>
  <c r="C2742" i="45"/>
  <c r="C2743" i="45"/>
  <c r="C2744" i="45"/>
  <c r="C2745" i="45"/>
  <c r="C2746" i="45"/>
  <c r="C2747" i="45"/>
  <c r="C2748" i="45"/>
  <c r="C2749" i="45"/>
  <c r="C2750" i="45"/>
  <c r="C2751" i="45"/>
  <c r="C2752" i="45"/>
  <c r="C2753" i="45"/>
  <c r="C2754" i="45"/>
  <c r="C2755" i="45"/>
  <c r="C2756" i="45"/>
  <c r="C2757" i="45"/>
  <c r="C2758" i="45"/>
  <c r="C2759" i="45"/>
  <c r="C2760" i="45"/>
  <c r="C2761" i="45"/>
  <c r="C2762" i="45"/>
  <c r="C2763" i="45"/>
  <c r="C2764" i="45"/>
  <c r="C2765" i="45"/>
  <c r="C2766" i="45"/>
  <c r="C2767" i="45"/>
  <c r="C2768" i="45"/>
  <c r="C2769" i="45"/>
  <c r="C2770" i="45"/>
  <c r="C2771" i="45"/>
  <c r="C2772" i="45"/>
  <c r="C2773" i="45"/>
  <c r="C2774" i="45"/>
  <c r="C2775" i="45"/>
  <c r="C2776" i="45"/>
  <c r="C2777" i="45"/>
  <c r="C2778" i="45"/>
  <c r="C2779" i="45"/>
  <c r="C2780" i="45"/>
  <c r="C2781" i="45"/>
  <c r="C2782" i="45"/>
  <c r="C2783" i="45"/>
  <c r="C2784" i="45"/>
  <c r="C2785" i="45"/>
  <c r="C2786" i="45"/>
  <c r="C2787" i="45"/>
  <c r="C2788" i="45"/>
  <c r="C2789" i="45"/>
  <c r="C2790" i="45"/>
  <c r="C2791" i="45"/>
  <c r="C2792" i="45"/>
  <c r="C2793" i="45"/>
  <c r="C2794" i="45"/>
  <c r="C2795" i="45"/>
  <c r="C2796" i="45"/>
  <c r="C2797" i="45"/>
  <c r="C2798" i="45"/>
  <c r="C2799" i="45"/>
  <c r="C2800" i="45"/>
  <c r="C2801" i="45"/>
  <c r="C2802" i="45"/>
  <c r="C2803" i="45"/>
  <c r="C2804" i="45"/>
  <c r="C2805" i="45"/>
  <c r="C2806" i="45"/>
  <c r="C2807" i="45"/>
  <c r="C2808" i="45"/>
  <c r="C2809" i="45"/>
  <c r="C2810" i="45"/>
  <c r="C2811" i="45"/>
  <c r="C2812" i="45"/>
  <c r="C2813" i="45"/>
  <c r="C2814" i="45"/>
  <c r="C2815" i="45"/>
  <c r="C2816" i="45"/>
  <c r="C2817" i="45"/>
  <c r="C2818" i="45"/>
  <c r="C2819" i="45"/>
  <c r="C2820" i="45"/>
  <c r="C2821" i="45"/>
  <c r="C2822" i="45"/>
  <c r="C2823" i="45"/>
  <c r="C2824" i="45"/>
  <c r="C2825" i="45"/>
  <c r="C2826" i="45"/>
  <c r="C2827" i="45"/>
  <c r="C2828" i="45"/>
  <c r="C2829" i="45"/>
  <c r="C2830" i="45"/>
  <c r="C2831" i="45"/>
  <c r="C2832" i="45"/>
  <c r="C2833" i="45"/>
  <c r="C2834" i="45"/>
  <c r="C2835" i="45"/>
  <c r="C2836" i="45"/>
  <c r="C2837" i="45"/>
  <c r="C2838" i="45"/>
  <c r="C2839" i="45"/>
  <c r="C2840" i="45"/>
  <c r="C2841" i="45"/>
  <c r="C2842" i="45"/>
  <c r="C2843" i="45"/>
  <c r="C2844" i="45"/>
  <c r="C2845" i="45"/>
  <c r="C2846" i="45"/>
  <c r="C2847" i="45"/>
  <c r="C2848" i="45"/>
  <c r="C2849" i="45"/>
  <c r="C2850" i="45"/>
  <c r="C2851" i="45"/>
  <c r="C2852" i="45"/>
  <c r="C2853" i="45"/>
  <c r="C2854" i="45"/>
  <c r="C2855" i="45"/>
  <c r="C2856" i="45"/>
  <c r="C2857" i="45"/>
  <c r="C2858" i="45"/>
  <c r="C2859" i="45"/>
  <c r="C2860" i="45"/>
  <c r="C2861" i="45"/>
  <c r="C2862" i="45"/>
  <c r="C2863" i="45"/>
  <c r="C2864" i="45"/>
  <c r="C2865" i="45"/>
  <c r="C2866" i="45"/>
  <c r="C2867" i="45"/>
  <c r="C2868" i="45"/>
  <c r="C2869" i="45"/>
  <c r="C2870" i="45"/>
  <c r="C2871" i="45"/>
  <c r="C2872" i="45"/>
  <c r="C2873" i="45"/>
  <c r="C2874" i="45"/>
  <c r="C2875" i="45"/>
  <c r="C2876" i="45"/>
  <c r="C2877" i="45"/>
  <c r="C2878" i="45"/>
  <c r="C2879" i="45"/>
  <c r="C2880" i="45"/>
  <c r="C2881" i="45"/>
  <c r="C2882" i="45"/>
  <c r="C2883" i="45"/>
  <c r="C2884" i="45"/>
  <c r="C2885" i="45"/>
  <c r="C2886" i="45"/>
  <c r="C2887" i="45"/>
  <c r="C2888" i="45"/>
  <c r="C2889" i="45"/>
  <c r="C2890" i="45"/>
  <c r="C2891" i="45"/>
  <c r="C2892" i="45"/>
  <c r="C2893" i="45"/>
  <c r="C2894" i="45"/>
  <c r="C2895" i="45"/>
  <c r="C2896" i="45"/>
  <c r="C2897" i="45"/>
  <c r="C2898" i="45"/>
  <c r="C2899" i="45"/>
  <c r="C2900" i="45"/>
  <c r="C2901" i="45"/>
  <c r="C2902" i="45"/>
  <c r="C2903" i="45"/>
  <c r="C2904" i="45"/>
  <c r="C2905" i="45"/>
  <c r="C2906" i="45"/>
  <c r="C2907" i="45"/>
  <c r="C2908" i="45"/>
  <c r="C2909" i="45"/>
  <c r="C2910" i="45"/>
  <c r="C2911" i="45"/>
  <c r="C2912" i="45"/>
  <c r="C2913" i="45"/>
  <c r="C2914" i="45"/>
  <c r="C2915" i="45"/>
  <c r="C2916" i="45"/>
  <c r="C2917" i="45"/>
  <c r="C2918" i="45"/>
  <c r="C2919" i="45"/>
  <c r="C2920" i="45"/>
  <c r="C2921" i="45"/>
  <c r="C2922" i="45"/>
  <c r="C2923" i="45"/>
  <c r="C2924" i="45"/>
  <c r="C2925" i="45"/>
  <c r="C2926" i="45"/>
  <c r="C2927" i="45"/>
  <c r="C2928" i="45"/>
  <c r="C2929" i="45"/>
  <c r="C2930" i="45"/>
  <c r="C2931" i="45"/>
  <c r="C2932" i="45"/>
  <c r="C2933" i="45"/>
  <c r="C2934" i="45"/>
  <c r="C2935" i="45"/>
  <c r="C2936" i="45"/>
  <c r="C2937" i="45"/>
  <c r="C2938" i="45"/>
  <c r="C2939" i="45"/>
  <c r="C2940" i="45"/>
  <c r="C2941" i="45"/>
  <c r="C2942" i="45"/>
  <c r="C2943" i="45"/>
  <c r="C2944" i="45"/>
  <c r="C2945" i="45"/>
  <c r="C2946" i="45"/>
  <c r="C2947" i="45"/>
  <c r="C2948" i="45"/>
  <c r="C2949" i="45"/>
  <c r="C2950" i="45"/>
  <c r="C2951" i="45"/>
  <c r="C2952" i="45"/>
  <c r="C2953" i="45"/>
  <c r="C2954" i="45"/>
  <c r="C2955" i="45"/>
  <c r="C2956" i="45"/>
  <c r="C2957" i="45"/>
  <c r="C2958" i="45"/>
  <c r="C2959" i="45"/>
  <c r="C2960" i="45"/>
  <c r="C2961" i="45"/>
  <c r="C2962" i="45"/>
  <c r="C2963" i="45"/>
  <c r="C2964" i="45"/>
  <c r="C2965" i="45"/>
  <c r="C2966" i="45"/>
  <c r="C2967" i="45"/>
  <c r="C2968" i="45"/>
  <c r="C2969" i="45"/>
  <c r="C2970" i="45"/>
  <c r="C2971" i="45"/>
  <c r="C2972" i="45"/>
  <c r="C2973" i="45"/>
  <c r="C2974" i="45"/>
  <c r="C2975" i="45"/>
  <c r="C2976" i="45"/>
  <c r="C2977" i="45"/>
  <c r="C2978" i="45"/>
  <c r="C2979" i="45"/>
  <c r="C2980" i="45"/>
  <c r="C2981" i="45"/>
  <c r="C2982" i="45"/>
  <c r="C2983" i="45"/>
  <c r="C2984" i="45"/>
  <c r="C2985" i="45"/>
  <c r="C2986" i="45"/>
  <c r="C2987" i="45"/>
  <c r="C2988" i="45"/>
  <c r="C2989" i="45"/>
  <c r="C2990" i="45"/>
  <c r="C2991" i="45"/>
  <c r="C2992" i="45"/>
  <c r="C2993" i="45"/>
  <c r="C2994" i="45"/>
  <c r="C2995" i="45"/>
  <c r="C2996" i="45"/>
  <c r="C2997" i="45"/>
  <c r="C2998" i="45"/>
  <c r="C2999" i="45"/>
  <c r="C3000" i="45"/>
  <c r="C3001" i="45"/>
  <c r="C3002" i="45"/>
  <c r="C3003" i="45"/>
  <c r="C3004" i="45"/>
  <c r="C3005" i="45"/>
  <c r="C3006" i="45"/>
  <c r="C3007" i="45"/>
  <c r="C3008" i="45"/>
  <c r="C3009" i="45"/>
  <c r="C3010" i="45"/>
  <c r="C3011" i="45"/>
  <c r="C3012" i="45"/>
  <c r="C3013" i="45"/>
  <c r="C3014" i="45"/>
  <c r="C3015" i="45"/>
  <c r="C3016" i="45"/>
  <c r="C3017" i="45"/>
  <c r="C3018" i="45"/>
  <c r="C3019" i="45"/>
  <c r="C3020" i="45"/>
  <c r="C3021" i="45"/>
  <c r="C3022" i="45"/>
  <c r="C3023" i="45"/>
  <c r="C3024" i="45"/>
  <c r="C3025" i="45"/>
  <c r="C3026" i="45"/>
  <c r="C3027" i="45"/>
  <c r="C3028" i="45"/>
  <c r="C3029" i="45"/>
  <c r="C3030" i="45"/>
  <c r="C3031" i="45"/>
  <c r="C3032" i="45"/>
  <c r="C3033" i="45"/>
  <c r="C3034" i="45"/>
  <c r="C3035" i="45"/>
  <c r="C3036" i="45"/>
  <c r="C3037" i="45"/>
  <c r="C3038" i="45"/>
  <c r="C3039" i="45"/>
  <c r="C3040" i="45"/>
  <c r="C3041" i="45"/>
  <c r="C3042" i="45"/>
  <c r="C3043" i="45"/>
  <c r="C3044" i="45"/>
  <c r="C3045" i="45"/>
  <c r="C3046" i="45"/>
  <c r="C3047" i="45"/>
  <c r="C3048" i="45"/>
  <c r="C3049" i="45"/>
  <c r="C3050" i="45"/>
  <c r="C3051" i="45"/>
  <c r="C3052" i="45"/>
  <c r="C3053" i="45"/>
  <c r="C3054" i="45"/>
  <c r="C3055" i="45"/>
  <c r="C3056" i="45"/>
  <c r="C3057" i="45"/>
  <c r="C3058" i="45"/>
  <c r="C3059" i="45"/>
  <c r="C3060" i="45"/>
  <c r="C3061" i="45"/>
  <c r="C3062" i="45"/>
  <c r="C3063" i="45"/>
  <c r="C3064" i="45"/>
  <c r="C3065" i="45"/>
  <c r="C3066" i="45"/>
  <c r="C3067" i="45"/>
  <c r="C3068" i="45"/>
  <c r="C3069" i="45"/>
  <c r="C3070" i="45"/>
  <c r="C3071" i="45"/>
  <c r="C3072" i="45"/>
  <c r="C3073" i="45"/>
  <c r="C3074" i="45"/>
  <c r="C3075" i="45"/>
  <c r="C3076" i="45"/>
  <c r="C3077" i="45"/>
  <c r="C3078" i="45"/>
  <c r="C3079" i="45"/>
  <c r="C3080" i="45"/>
  <c r="C3081" i="45"/>
  <c r="C3082" i="45"/>
  <c r="C3083" i="45"/>
  <c r="C3084" i="45"/>
  <c r="C3085" i="45"/>
  <c r="C3086" i="45"/>
  <c r="C3087" i="45"/>
  <c r="C3088" i="45"/>
  <c r="C3089" i="45"/>
  <c r="C3090" i="45"/>
  <c r="C3091" i="45"/>
  <c r="C3092" i="45"/>
  <c r="C3093" i="45"/>
  <c r="C3094" i="45"/>
  <c r="C3095" i="45"/>
  <c r="C3096" i="45"/>
  <c r="C3097" i="45"/>
  <c r="C3098" i="45"/>
  <c r="C3099" i="45"/>
  <c r="C3100" i="45"/>
  <c r="C3101" i="45"/>
  <c r="C3102" i="45"/>
  <c r="C3103" i="45"/>
  <c r="C3104" i="45"/>
  <c r="C3105" i="45"/>
  <c r="C3106" i="45"/>
  <c r="C3107" i="45"/>
  <c r="C3108" i="45"/>
  <c r="C3109" i="45"/>
  <c r="C3110" i="45"/>
  <c r="C3111" i="45"/>
  <c r="C3112" i="45"/>
  <c r="C3113" i="45"/>
  <c r="C3114" i="45"/>
  <c r="C3115" i="45"/>
  <c r="C3116" i="45"/>
  <c r="C3117" i="45"/>
  <c r="C3118" i="45"/>
  <c r="C3119" i="45"/>
  <c r="C3120" i="45"/>
  <c r="C3121" i="45"/>
  <c r="C3122" i="45"/>
  <c r="C3123" i="45"/>
  <c r="C3124" i="45"/>
  <c r="C3125" i="45"/>
  <c r="C3126" i="45"/>
  <c r="C3127" i="45"/>
  <c r="C3128" i="45"/>
  <c r="C3129" i="45"/>
  <c r="C3130" i="45"/>
  <c r="C3131" i="45"/>
  <c r="C3132" i="45"/>
  <c r="C3133" i="45"/>
  <c r="C3134" i="45"/>
  <c r="C3135" i="45"/>
  <c r="C3136" i="45"/>
  <c r="C3137" i="45"/>
  <c r="C3138" i="45"/>
  <c r="C3139" i="45"/>
  <c r="C3140" i="45"/>
  <c r="C3141" i="45"/>
  <c r="C3142" i="45"/>
  <c r="C3143" i="45"/>
  <c r="C3144" i="45"/>
  <c r="C3145" i="45"/>
  <c r="C3146" i="45"/>
  <c r="C3147" i="45"/>
  <c r="C3148" i="45"/>
  <c r="C3149" i="45"/>
  <c r="C3150" i="45"/>
  <c r="C3151" i="45"/>
  <c r="C3152" i="45"/>
  <c r="C3153" i="45"/>
  <c r="C3154" i="45"/>
  <c r="C3155" i="45"/>
  <c r="C3156" i="45"/>
  <c r="C3157" i="45"/>
  <c r="C3158" i="45"/>
  <c r="C3159" i="45"/>
  <c r="C3160" i="45"/>
  <c r="C3161" i="45"/>
  <c r="C3162" i="45"/>
  <c r="C3163" i="45"/>
  <c r="C3164" i="45"/>
  <c r="C3165" i="45"/>
  <c r="C3166" i="45"/>
  <c r="C3167" i="45"/>
  <c r="C3168" i="45"/>
  <c r="C3169" i="45"/>
  <c r="C3170" i="45"/>
  <c r="C3171" i="45"/>
  <c r="C3172" i="45"/>
  <c r="C3173" i="45"/>
  <c r="C3174" i="45"/>
  <c r="C3175" i="45"/>
  <c r="C3176" i="45"/>
  <c r="C3177" i="45"/>
  <c r="C3178" i="45"/>
  <c r="C3179" i="45"/>
  <c r="C3180" i="45"/>
  <c r="C3181" i="45"/>
  <c r="C3182" i="45"/>
  <c r="C3183" i="45"/>
  <c r="C3184" i="45"/>
  <c r="C3185" i="45"/>
  <c r="C3186" i="45"/>
  <c r="C3187" i="45"/>
  <c r="C3188" i="45"/>
  <c r="C3189" i="45"/>
  <c r="C3190" i="45"/>
  <c r="C3191" i="45"/>
  <c r="C3192" i="45"/>
  <c r="C3193" i="45"/>
  <c r="C3194" i="45"/>
  <c r="C3195" i="45"/>
  <c r="C3196" i="45"/>
  <c r="C3197" i="45"/>
  <c r="C3198" i="45"/>
  <c r="C3199" i="45"/>
  <c r="C3200" i="45"/>
  <c r="C3201" i="45"/>
  <c r="C3202" i="45"/>
  <c r="C3203" i="45"/>
  <c r="C3204" i="45"/>
  <c r="C3205" i="45"/>
  <c r="C3206" i="45"/>
  <c r="C3207" i="45"/>
  <c r="C3208" i="45"/>
  <c r="C3209" i="45"/>
  <c r="C3210" i="45"/>
  <c r="C3211" i="45"/>
  <c r="C3212" i="45"/>
  <c r="C3213" i="45"/>
  <c r="C3214" i="45"/>
  <c r="C3215" i="45"/>
  <c r="C3216" i="45"/>
  <c r="C3217" i="45"/>
  <c r="C3218" i="45"/>
  <c r="C3219" i="45"/>
  <c r="C3220" i="45"/>
  <c r="C3221" i="45"/>
  <c r="C3222" i="45"/>
  <c r="C3223" i="45"/>
  <c r="C3224" i="45"/>
  <c r="C3225" i="45"/>
  <c r="C3226" i="45"/>
  <c r="C3227" i="45"/>
  <c r="C3228" i="45"/>
  <c r="C3229" i="45"/>
  <c r="C3230" i="45"/>
  <c r="C3231" i="45"/>
  <c r="C3232" i="45"/>
  <c r="C3233" i="45"/>
  <c r="C3234" i="45"/>
  <c r="C3235" i="45"/>
  <c r="C3236" i="45"/>
  <c r="C3237" i="45"/>
  <c r="C3238" i="45"/>
  <c r="C3239" i="45"/>
  <c r="C3240" i="45"/>
  <c r="C3241" i="45"/>
  <c r="C3242" i="45"/>
  <c r="C3243" i="45"/>
  <c r="C3244" i="45"/>
  <c r="C3245" i="45"/>
  <c r="C3246" i="45"/>
  <c r="C3247" i="45"/>
  <c r="C3248" i="45"/>
  <c r="C3249" i="45"/>
  <c r="C3250" i="45"/>
  <c r="C3251" i="45"/>
  <c r="C3252" i="45"/>
  <c r="C3253" i="45"/>
  <c r="C3254" i="45"/>
  <c r="C3255" i="45"/>
  <c r="C3256" i="45"/>
  <c r="C3257" i="45"/>
  <c r="C3258" i="45"/>
  <c r="C3259" i="45"/>
  <c r="C3260" i="45"/>
  <c r="C3261" i="45"/>
  <c r="C3262" i="45"/>
  <c r="C3263" i="45"/>
  <c r="C3264" i="45"/>
  <c r="C3265" i="45"/>
  <c r="C3266" i="45"/>
  <c r="C3267" i="45"/>
  <c r="C3268" i="45"/>
  <c r="C3269" i="45"/>
  <c r="C3270" i="45"/>
  <c r="C3271" i="45"/>
  <c r="C3272" i="45"/>
  <c r="C3273" i="45"/>
  <c r="C3274" i="45"/>
  <c r="C3275" i="45"/>
  <c r="C3276" i="45"/>
  <c r="C3277" i="45"/>
  <c r="C3278" i="45"/>
  <c r="C3279" i="45"/>
  <c r="C3280" i="45"/>
  <c r="C3281" i="45"/>
  <c r="C3282" i="45"/>
  <c r="C3283" i="45"/>
  <c r="C3284" i="45"/>
  <c r="C3285" i="45"/>
  <c r="C3286" i="45"/>
  <c r="C3287" i="45"/>
  <c r="C3288" i="45"/>
  <c r="C3289" i="45"/>
  <c r="C3290" i="45"/>
  <c r="C3291" i="45"/>
  <c r="C3292" i="45"/>
  <c r="C3293" i="45"/>
  <c r="C3294" i="45"/>
  <c r="C3295" i="45"/>
  <c r="C3296" i="45"/>
  <c r="C3297" i="45"/>
  <c r="C3298" i="45"/>
  <c r="C3299" i="45"/>
  <c r="C3300" i="45"/>
  <c r="C3301" i="45"/>
  <c r="C3302" i="45"/>
  <c r="C3303" i="45"/>
  <c r="C3304" i="45"/>
  <c r="C3305" i="45"/>
  <c r="C3306" i="45"/>
  <c r="C3307" i="45"/>
  <c r="C3308" i="45"/>
  <c r="C3309" i="45"/>
  <c r="C3310" i="45"/>
  <c r="C3311" i="45"/>
  <c r="C3312" i="45"/>
  <c r="C3313" i="45"/>
  <c r="C3314" i="45"/>
  <c r="C3315" i="45"/>
  <c r="C3316" i="45"/>
  <c r="C3317" i="45"/>
  <c r="C3318" i="45"/>
  <c r="C3319" i="45"/>
  <c r="C3320" i="45"/>
  <c r="C3321" i="45"/>
  <c r="C3322" i="45"/>
  <c r="C3323" i="45"/>
  <c r="C3324" i="45"/>
  <c r="C3325" i="45"/>
  <c r="C3326" i="45"/>
  <c r="C3327" i="45"/>
  <c r="C3328" i="45"/>
  <c r="C3329" i="45"/>
  <c r="C3330" i="45"/>
  <c r="C3331" i="45"/>
  <c r="C3332" i="45"/>
  <c r="C3333" i="45"/>
  <c r="C3334" i="45"/>
  <c r="C3335" i="45"/>
  <c r="C3336" i="45"/>
  <c r="C3337" i="45"/>
  <c r="C3338" i="45"/>
  <c r="C3339" i="45"/>
  <c r="C3340" i="45"/>
  <c r="C3341" i="45"/>
  <c r="C3342" i="45"/>
  <c r="C3343" i="45"/>
  <c r="C3344" i="45"/>
  <c r="C3345" i="45"/>
  <c r="C3346" i="45"/>
  <c r="C3347" i="45"/>
  <c r="C3348" i="45"/>
  <c r="C3349" i="45"/>
  <c r="C3350" i="45"/>
  <c r="C3351" i="45"/>
  <c r="C3352" i="45"/>
  <c r="C3353" i="45"/>
  <c r="C3354" i="45"/>
  <c r="C3355" i="45"/>
  <c r="C3356" i="45"/>
  <c r="C3357" i="45"/>
  <c r="C3358" i="45"/>
  <c r="C3359" i="45"/>
  <c r="C3360" i="45"/>
  <c r="C3361" i="45"/>
  <c r="C3362" i="45"/>
  <c r="C3363" i="45"/>
  <c r="C3364" i="45"/>
  <c r="C3365" i="45"/>
  <c r="C3366" i="45"/>
  <c r="C3367" i="45"/>
  <c r="C3368" i="45"/>
  <c r="C3369" i="45"/>
  <c r="C3370" i="45"/>
  <c r="C3371" i="45"/>
  <c r="C3372" i="45"/>
  <c r="C3373" i="45"/>
  <c r="C3374" i="45"/>
  <c r="C3375" i="45"/>
  <c r="C3376" i="45"/>
  <c r="C3377" i="45"/>
  <c r="C3378" i="45"/>
  <c r="C3379" i="45"/>
  <c r="C3380" i="45"/>
  <c r="C3381" i="45"/>
  <c r="C3382" i="45"/>
  <c r="C3383" i="45"/>
  <c r="C3384" i="45"/>
  <c r="C3385" i="45"/>
  <c r="C3386" i="45"/>
  <c r="C3387" i="45"/>
  <c r="C3388" i="45"/>
  <c r="C3389" i="45"/>
  <c r="C3390" i="45"/>
  <c r="C3391" i="45"/>
  <c r="C3392" i="45"/>
  <c r="C3393" i="45"/>
  <c r="C3394" i="45"/>
  <c r="C3395" i="45"/>
  <c r="C3396" i="45"/>
  <c r="C3397" i="45"/>
  <c r="C3398" i="45"/>
  <c r="C3399" i="45"/>
  <c r="C3400" i="45"/>
  <c r="C3401" i="45"/>
  <c r="C3402" i="45"/>
  <c r="C3403" i="45"/>
  <c r="C3404" i="45"/>
  <c r="C3405" i="45"/>
  <c r="C3406" i="45"/>
  <c r="C3407" i="45"/>
  <c r="C3408" i="45"/>
  <c r="C3409" i="45"/>
  <c r="C3410" i="45"/>
  <c r="C3411" i="45"/>
  <c r="C3412" i="45"/>
  <c r="C3413" i="45"/>
  <c r="C3414" i="45"/>
  <c r="C3415" i="45"/>
  <c r="C3416" i="45"/>
  <c r="C3417" i="45"/>
  <c r="C3418" i="45"/>
  <c r="C3419" i="45"/>
  <c r="C3420" i="45"/>
  <c r="C3421" i="45"/>
  <c r="C3422" i="45"/>
  <c r="C3423" i="45"/>
  <c r="C3424" i="45"/>
  <c r="C3425" i="45"/>
  <c r="C3426" i="45"/>
  <c r="C3427" i="45"/>
  <c r="C3428" i="45"/>
  <c r="C3429" i="45"/>
  <c r="C3430" i="45"/>
  <c r="C3431" i="45"/>
  <c r="C3432" i="45"/>
  <c r="C3433" i="45"/>
  <c r="C3434" i="45"/>
  <c r="C3435" i="45"/>
  <c r="C3436" i="45"/>
  <c r="C3437" i="45"/>
  <c r="C3438" i="45"/>
  <c r="C3439" i="45"/>
  <c r="C3440" i="45"/>
  <c r="C3441" i="45"/>
  <c r="C3442" i="45"/>
  <c r="C3443" i="45"/>
  <c r="C3444" i="45"/>
  <c r="C3445" i="45"/>
  <c r="C3446" i="45"/>
  <c r="C3447" i="45"/>
  <c r="C3448" i="45"/>
  <c r="C3449" i="45"/>
  <c r="C3450" i="45"/>
  <c r="C3451" i="45"/>
  <c r="C3452" i="45"/>
  <c r="C3453" i="45"/>
  <c r="C3454" i="45"/>
  <c r="C3455" i="45"/>
  <c r="C3456" i="45"/>
  <c r="C3457" i="45"/>
  <c r="C3458" i="45"/>
  <c r="C3459" i="45"/>
  <c r="C3460" i="45"/>
  <c r="C3461" i="45"/>
  <c r="C3462" i="45"/>
  <c r="C3463" i="45"/>
  <c r="C3464" i="45"/>
  <c r="C3465" i="45"/>
  <c r="C3466" i="45"/>
  <c r="C3467" i="45"/>
  <c r="C3468" i="45"/>
  <c r="C3469" i="45"/>
  <c r="C3470" i="45"/>
  <c r="C3471" i="45"/>
  <c r="C3472" i="45"/>
  <c r="C3473" i="45"/>
  <c r="C3474" i="45"/>
  <c r="C3475" i="45"/>
  <c r="C3476" i="45"/>
  <c r="C3477" i="45"/>
  <c r="C3478" i="45"/>
  <c r="C3479" i="45"/>
  <c r="C3480" i="45"/>
  <c r="C3481" i="45"/>
  <c r="C3482" i="45"/>
  <c r="C3483" i="45"/>
  <c r="C3484" i="45"/>
  <c r="C3485" i="45"/>
  <c r="C3486" i="45"/>
  <c r="C3487" i="45"/>
  <c r="C3488" i="45"/>
  <c r="C3489" i="45"/>
  <c r="C3490" i="45"/>
  <c r="C3491" i="45"/>
  <c r="C3492" i="45"/>
  <c r="C3493" i="45"/>
  <c r="C3494" i="45"/>
  <c r="C3495" i="45"/>
  <c r="C3496" i="45"/>
  <c r="C3497" i="45"/>
  <c r="C3498" i="45"/>
  <c r="C3499" i="45"/>
  <c r="C3500" i="45"/>
  <c r="C3501" i="45"/>
  <c r="C3502" i="45"/>
  <c r="C3503" i="45"/>
  <c r="C3504" i="45"/>
  <c r="C3505" i="45"/>
  <c r="C3506" i="45"/>
  <c r="C3507" i="45"/>
  <c r="C3508" i="45"/>
  <c r="C3509" i="45"/>
  <c r="C3510" i="45"/>
  <c r="C3511" i="45"/>
  <c r="C3512" i="45"/>
  <c r="C3513" i="45"/>
  <c r="C3514" i="45"/>
  <c r="C3515" i="45"/>
  <c r="C3516" i="45"/>
  <c r="C3517" i="45"/>
  <c r="C3518" i="45"/>
  <c r="C3519" i="45"/>
  <c r="C3520" i="45"/>
  <c r="C3521" i="45"/>
  <c r="C3522" i="45"/>
  <c r="C3523" i="45"/>
  <c r="C3524" i="45"/>
  <c r="C3525" i="45"/>
  <c r="C3526" i="45"/>
  <c r="C3527" i="45"/>
  <c r="C3528" i="45"/>
  <c r="C3529" i="45"/>
  <c r="C3530" i="45"/>
  <c r="C3531" i="45"/>
  <c r="C3532" i="45"/>
  <c r="C3533" i="45"/>
  <c r="C3534" i="45"/>
  <c r="C3535" i="45"/>
  <c r="C3536" i="45"/>
  <c r="C3537" i="45"/>
  <c r="C3538" i="45"/>
  <c r="C3539" i="45"/>
  <c r="C3540" i="45"/>
  <c r="C3541" i="45"/>
  <c r="C3542" i="45"/>
  <c r="C3543" i="45"/>
  <c r="C3544" i="45"/>
  <c r="C3545" i="45"/>
  <c r="C3546" i="45"/>
  <c r="C3547" i="45"/>
  <c r="C3548" i="45"/>
  <c r="C3549" i="45"/>
  <c r="C3550" i="45"/>
  <c r="C3551" i="45"/>
  <c r="C3552" i="45"/>
  <c r="C3553" i="45"/>
  <c r="C3554" i="45"/>
  <c r="C3555" i="45"/>
  <c r="C3556" i="45"/>
  <c r="C3557" i="45"/>
  <c r="C3558" i="45"/>
  <c r="C3559" i="45"/>
  <c r="C3560" i="45"/>
  <c r="C3561" i="45"/>
  <c r="C3562" i="45"/>
  <c r="C3563" i="45"/>
  <c r="C3564" i="45"/>
  <c r="C3565" i="45"/>
  <c r="C3566" i="45"/>
  <c r="C3567" i="45"/>
  <c r="C3568" i="45"/>
  <c r="C3569" i="45"/>
  <c r="C3570" i="45"/>
  <c r="C3571" i="45"/>
  <c r="C3572" i="45"/>
  <c r="C3573" i="45"/>
  <c r="C3574" i="45"/>
  <c r="C3575" i="45"/>
  <c r="C3576" i="45"/>
  <c r="C3577" i="45"/>
  <c r="C3578" i="45"/>
  <c r="C3579" i="45"/>
  <c r="C3580" i="45"/>
  <c r="C3581" i="45"/>
  <c r="C3582" i="45"/>
  <c r="C3583" i="45"/>
  <c r="C3584" i="45"/>
  <c r="C3585" i="45"/>
  <c r="C3586" i="45"/>
  <c r="C3587" i="45"/>
  <c r="C3588" i="45"/>
  <c r="C3589" i="45"/>
  <c r="C3590" i="45"/>
  <c r="C3591" i="45"/>
  <c r="C3592" i="45"/>
  <c r="C3593" i="45"/>
  <c r="C3594" i="45"/>
  <c r="C3595" i="45"/>
  <c r="C3596" i="45"/>
  <c r="C3597" i="45"/>
  <c r="C3598" i="45"/>
  <c r="C3599" i="45"/>
  <c r="C3600" i="45"/>
  <c r="C3601" i="45"/>
  <c r="C3602" i="45"/>
  <c r="C3603" i="45"/>
  <c r="C3604" i="45"/>
  <c r="C3605" i="45"/>
  <c r="C3606" i="45"/>
  <c r="C3607" i="45"/>
  <c r="C3608" i="45"/>
  <c r="C3609" i="45"/>
  <c r="C3610" i="45"/>
  <c r="C3611" i="45"/>
  <c r="C3612" i="45"/>
  <c r="C3613" i="45"/>
  <c r="C3614" i="45"/>
  <c r="C3615" i="45"/>
  <c r="C3616" i="45"/>
  <c r="C3617" i="45"/>
  <c r="C3618" i="45"/>
  <c r="C3619" i="45"/>
  <c r="C3620" i="45"/>
  <c r="C3621" i="45"/>
  <c r="C3622" i="45"/>
  <c r="C3623" i="45"/>
  <c r="C3624" i="45"/>
  <c r="C3625" i="45"/>
  <c r="C3626" i="45"/>
  <c r="C3627" i="45"/>
  <c r="C3628" i="45"/>
  <c r="C3629" i="45"/>
  <c r="C3630" i="45"/>
  <c r="C3631" i="45"/>
  <c r="C3632" i="45"/>
  <c r="C3633" i="45"/>
  <c r="C3634" i="45"/>
  <c r="C3635" i="45"/>
  <c r="C3636" i="45"/>
  <c r="C3637" i="45"/>
  <c r="C3638" i="45"/>
  <c r="C3639" i="45"/>
  <c r="C3640" i="45"/>
  <c r="C3641" i="45"/>
  <c r="C3642" i="45"/>
  <c r="C3643" i="45"/>
  <c r="C3644" i="45"/>
  <c r="C3645" i="45"/>
  <c r="C3646" i="45"/>
  <c r="C3647" i="45"/>
  <c r="C3648" i="45"/>
  <c r="C3649" i="45"/>
  <c r="C3650" i="45"/>
  <c r="C3651" i="45"/>
  <c r="C3652" i="45"/>
  <c r="C3653" i="45"/>
  <c r="C3654" i="45"/>
  <c r="C3655" i="45"/>
  <c r="C3656" i="45"/>
  <c r="C3657" i="45"/>
  <c r="C3658" i="45"/>
  <c r="C3659" i="45"/>
  <c r="C3660" i="45"/>
  <c r="C3661" i="45"/>
  <c r="C3662" i="45"/>
  <c r="C3663" i="45"/>
  <c r="C3664" i="45"/>
  <c r="C3665" i="45"/>
  <c r="C3666" i="45"/>
  <c r="C3667" i="45"/>
  <c r="C3668" i="45"/>
  <c r="C3669" i="45"/>
  <c r="C3670" i="45"/>
  <c r="C3671" i="45"/>
  <c r="C3672" i="45"/>
  <c r="C3673" i="45"/>
  <c r="C3674" i="45"/>
  <c r="C3675" i="45"/>
  <c r="C3676" i="45"/>
  <c r="C3677" i="45"/>
  <c r="C3678" i="45"/>
  <c r="C3679" i="45"/>
  <c r="C3680" i="45"/>
  <c r="C3681" i="45"/>
  <c r="C3682" i="45"/>
  <c r="C3683" i="45"/>
  <c r="C3684" i="45"/>
  <c r="C3685" i="45"/>
  <c r="C3686" i="45"/>
  <c r="C3687" i="45"/>
  <c r="C3688" i="45"/>
  <c r="C3689" i="45"/>
  <c r="C3690" i="45"/>
  <c r="C3691" i="45"/>
  <c r="C3692" i="45"/>
  <c r="C3693" i="45"/>
  <c r="C3694" i="45"/>
  <c r="C3695" i="45"/>
  <c r="C3696" i="45"/>
  <c r="C3697" i="45"/>
  <c r="C3698" i="45"/>
  <c r="C3699" i="45"/>
  <c r="C3700" i="45"/>
  <c r="C3701" i="45"/>
  <c r="C3702" i="45"/>
  <c r="C3703" i="45"/>
  <c r="C3704" i="45"/>
  <c r="C3705" i="45"/>
  <c r="C3706" i="45"/>
  <c r="C3707" i="45"/>
  <c r="C3708" i="45"/>
  <c r="C3709" i="45"/>
  <c r="C3710" i="45"/>
  <c r="C3711" i="45"/>
  <c r="C3712" i="45"/>
  <c r="C3713" i="45"/>
  <c r="C3714" i="45"/>
  <c r="C3715" i="45"/>
  <c r="C3716" i="45"/>
  <c r="C3717" i="45"/>
  <c r="C3718" i="45"/>
  <c r="C3719" i="45"/>
  <c r="C3720" i="45"/>
  <c r="C3721" i="45"/>
  <c r="C3722" i="45"/>
  <c r="C3723" i="45"/>
  <c r="C3724" i="45"/>
  <c r="C3725" i="45"/>
  <c r="C3726" i="45"/>
  <c r="C3727" i="45"/>
  <c r="C3728" i="45"/>
  <c r="C3729" i="45"/>
  <c r="C3730" i="45"/>
  <c r="C3731" i="45"/>
  <c r="C3732" i="45"/>
  <c r="C3733" i="45"/>
  <c r="C3734" i="45"/>
  <c r="C3735" i="45"/>
  <c r="C3736" i="45"/>
  <c r="C3737" i="45"/>
  <c r="C3738" i="45"/>
  <c r="C3739" i="45"/>
  <c r="C3740" i="45"/>
  <c r="C3741" i="45"/>
  <c r="C3742" i="45"/>
  <c r="C3743" i="45"/>
  <c r="C3744" i="45"/>
  <c r="C3745" i="45"/>
  <c r="C3746" i="45"/>
  <c r="C3747" i="45"/>
  <c r="C3748" i="45"/>
  <c r="C3749" i="45"/>
  <c r="C3750" i="45"/>
  <c r="C3751" i="45"/>
  <c r="C3752" i="45"/>
  <c r="C3753" i="45"/>
  <c r="C3754" i="45"/>
  <c r="C3755" i="45"/>
  <c r="C3756" i="45"/>
  <c r="C3757" i="45"/>
  <c r="C3758" i="45"/>
  <c r="C3759" i="45"/>
  <c r="C3760" i="45"/>
  <c r="C3761" i="45"/>
  <c r="C3762" i="45"/>
  <c r="C3763" i="45"/>
  <c r="C3764" i="45"/>
  <c r="C3765" i="45"/>
  <c r="C3766" i="45"/>
  <c r="C3767" i="45"/>
  <c r="C3768" i="45"/>
  <c r="C3769" i="45"/>
  <c r="C3770" i="45"/>
  <c r="C3771" i="45"/>
  <c r="C3772" i="45"/>
  <c r="C3773" i="45"/>
  <c r="C3774" i="45"/>
  <c r="C3775" i="45"/>
  <c r="C3776" i="45"/>
  <c r="C3777" i="45"/>
  <c r="C3778" i="45"/>
  <c r="C3779" i="45"/>
  <c r="C3780" i="45"/>
  <c r="C3781" i="45"/>
  <c r="C3782" i="45"/>
  <c r="C3783" i="45"/>
  <c r="C3784" i="45"/>
  <c r="C3785" i="45"/>
  <c r="C3786" i="45"/>
  <c r="C3787" i="45"/>
  <c r="C3788" i="45"/>
  <c r="C3789" i="45"/>
  <c r="C3790" i="45"/>
  <c r="C3791" i="45"/>
  <c r="C3792" i="45"/>
  <c r="C3793" i="45"/>
  <c r="C3794" i="45"/>
  <c r="C3795" i="45"/>
  <c r="C3796" i="45"/>
  <c r="C3797" i="45"/>
  <c r="C3798" i="45"/>
  <c r="C3799" i="45"/>
  <c r="C3800" i="45"/>
  <c r="C3801" i="45"/>
  <c r="C3802" i="45"/>
  <c r="C3803" i="45"/>
  <c r="C3804" i="45"/>
  <c r="C3805" i="45"/>
  <c r="C3806" i="45"/>
  <c r="C3807" i="45"/>
  <c r="C3808" i="45"/>
  <c r="C3809" i="45"/>
  <c r="C3810" i="45"/>
  <c r="C3811" i="45"/>
  <c r="C3812" i="45"/>
  <c r="C3813" i="45"/>
  <c r="C3814" i="45"/>
  <c r="C3815" i="45"/>
  <c r="C3816" i="45"/>
  <c r="C3817" i="45"/>
  <c r="C3818" i="45"/>
  <c r="C3819" i="45"/>
  <c r="C3820" i="45"/>
  <c r="C3821" i="45"/>
  <c r="C3822" i="45"/>
  <c r="C3823" i="45"/>
  <c r="C3824" i="45"/>
  <c r="C3825" i="45"/>
  <c r="C3826" i="45"/>
  <c r="C3827" i="45"/>
  <c r="C3828" i="45"/>
  <c r="C3829" i="45"/>
  <c r="C3830" i="45"/>
  <c r="C3831" i="45"/>
  <c r="C3832" i="45"/>
  <c r="C3833" i="45"/>
  <c r="C3834" i="45"/>
  <c r="C3835" i="45"/>
  <c r="C3836" i="45"/>
  <c r="C3837" i="45"/>
  <c r="C3838" i="45"/>
  <c r="C3839" i="45"/>
  <c r="C3840" i="45"/>
  <c r="C3841" i="45"/>
  <c r="C3842" i="45"/>
  <c r="C3843" i="45"/>
  <c r="C3844" i="45"/>
  <c r="C3845" i="45"/>
  <c r="C3846" i="45"/>
  <c r="C3847" i="45"/>
  <c r="C3848" i="45"/>
  <c r="C3849" i="45"/>
  <c r="C3850" i="45"/>
  <c r="C3851" i="45"/>
  <c r="C3852" i="45"/>
  <c r="C3853" i="45"/>
  <c r="C3854" i="45"/>
  <c r="C3855" i="45"/>
  <c r="C3856" i="45"/>
  <c r="C3857" i="45"/>
  <c r="C3858" i="45"/>
  <c r="C3859" i="45"/>
  <c r="C3860" i="45"/>
  <c r="C3861" i="45"/>
  <c r="C3862" i="45"/>
  <c r="C3863" i="45"/>
  <c r="C3864" i="45"/>
  <c r="C3865" i="45"/>
  <c r="C3866" i="45"/>
  <c r="C3867" i="45"/>
  <c r="C3868" i="45"/>
  <c r="C3869" i="45"/>
  <c r="C3870" i="45"/>
  <c r="C3871" i="45"/>
  <c r="C3872" i="45"/>
  <c r="C3873" i="45"/>
  <c r="C3874" i="45"/>
  <c r="C3875" i="45"/>
  <c r="C3876" i="45"/>
  <c r="C3877" i="45"/>
  <c r="C3878" i="45"/>
  <c r="C3879" i="45"/>
  <c r="C3880" i="45"/>
  <c r="C3881" i="45"/>
  <c r="C3882" i="45"/>
  <c r="C3883" i="45"/>
  <c r="C3884" i="45"/>
  <c r="C3885" i="45"/>
  <c r="C3886" i="45"/>
  <c r="C3887" i="45"/>
  <c r="C3888" i="45"/>
  <c r="C3889" i="45"/>
  <c r="C3890" i="45"/>
  <c r="C3891" i="45"/>
  <c r="C3892" i="45"/>
  <c r="C3893" i="45"/>
  <c r="C3894" i="45"/>
  <c r="C3895" i="45"/>
  <c r="C3896" i="45"/>
  <c r="C3897" i="45"/>
  <c r="C3898" i="45"/>
  <c r="C3899" i="45"/>
  <c r="C3900" i="45"/>
  <c r="C3901" i="45"/>
  <c r="C3902" i="45"/>
  <c r="C3903" i="45"/>
  <c r="C3904" i="45"/>
  <c r="C3905" i="45"/>
  <c r="C3906" i="45"/>
  <c r="C3907" i="45"/>
  <c r="C3908" i="45"/>
  <c r="C3909" i="45"/>
  <c r="C3910" i="45"/>
  <c r="C3911" i="45"/>
  <c r="C3912" i="45"/>
  <c r="C3913" i="45"/>
  <c r="C3914" i="45"/>
  <c r="C3915" i="45"/>
  <c r="C3916" i="45"/>
  <c r="C3917" i="45"/>
  <c r="C3918" i="45"/>
  <c r="C3919" i="45"/>
  <c r="C3920" i="45"/>
  <c r="C3921" i="45"/>
  <c r="C3922" i="45"/>
  <c r="C3923" i="45"/>
  <c r="C3924" i="45"/>
  <c r="C3925" i="45"/>
  <c r="C3926" i="45"/>
  <c r="C3927" i="45"/>
  <c r="C3928" i="45"/>
  <c r="C3929" i="45"/>
  <c r="C3930" i="45"/>
  <c r="C3931" i="45"/>
  <c r="C3932" i="45"/>
  <c r="C3933" i="45"/>
  <c r="C3934" i="45"/>
  <c r="C3935" i="45"/>
  <c r="C3936" i="45"/>
  <c r="C3937" i="45"/>
  <c r="C3938" i="45"/>
  <c r="C3939" i="45"/>
  <c r="C3940" i="45"/>
  <c r="C3941" i="45"/>
  <c r="C3942" i="45"/>
  <c r="C3943" i="45"/>
  <c r="C3944" i="45"/>
  <c r="C3945" i="45"/>
  <c r="C3946" i="45"/>
  <c r="C3947" i="45"/>
  <c r="C3948" i="45"/>
  <c r="C3949" i="45"/>
  <c r="C3950" i="45"/>
  <c r="C3951" i="45"/>
  <c r="C3952" i="45"/>
  <c r="C3953" i="45"/>
  <c r="C3954" i="45"/>
  <c r="C3955" i="45"/>
  <c r="C3956" i="45"/>
  <c r="C3957" i="45"/>
  <c r="C3958" i="45"/>
  <c r="C3959" i="45"/>
  <c r="C3960" i="45"/>
  <c r="C3961" i="45"/>
  <c r="C3962" i="45"/>
  <c r="C3963" i="45"/>
  <c r="C3964" i="45"/>
  <c r="C3965" i="45"/>
  <c r="C3966" i="45"/>
  <c r="C3967" i="45"/>
  <c r="C3968" i="45"/>
  <c r="C3969" i="45"/>
  <c r="C3970" i="45"/>
  <c r="C3971" i="45"/>
  <c r="C3972" i="45"/>
  <c r="C3973" i="45"/>
  <c r="C3974" i="45"/>
  <c r="C3975" i="45"/>
  <c r="C3976" i="45"/>
  <c r="C3977" i="45"/>
  <c r="C3978" i="45"/>
  <c r="C3979" i="45"/>
  <c r="C3980" i="45"/>
  <c r="C3981" i="45"/>
  <c r="C3982" i="45"/>
  <c r="C3983" i="45"/>
  <c r="C3984" i="45"/>
  <c r="C3985" i="45"/>
  <c r="C3986" i="45"/>
  <c r="C3987" i="45"/>
  <c r="C3988" i="45"/>
  <c r="C3989" i="45"/>
  <c r="C3990" i="45"/>
  <c r="C3991" i="45"/>
  <c r="C3992" i="45"/>
  <c r="C3993" i="45"/>
  <c r="C3994" i="45"/>
  <c r="C3995" i="45"/>
  <c r="C3996" i="45"/>
  <c r="C3997" i="45"/>
  <c r="C3998" i="45"/>
  <c r="C3999" i="45"/>
  <c r="C4000" i="45"/>
  <c r="C4001" i="45"/>
  <c r="C4002" i="45"/>
  <c r="C4003" i="45"/>
  <c r="C4004" i="45"/>
  <c r="C4005" i="45"/>
  <c r="C4006" i="45"/>
  <c r="C4007" i="45"/>
  <c r="C4008" i="45"/>
  <c r="C4009" i="45"/>
  <c r="C4010" i="45"/>
  <c r="C4011" i="45"/>
  <c r="C4012" i="45"/>
  <c r="C4013" i="45"/>
  <c r="C4014" i="45"/>
  <c r="C4015" i="45"/>
  <c r="C4016" i="45"/>
  <c r="C4017" i="45"/>
  <c r="C4018" i="45"/>
  <c r="C4019" i="45"/>
  <c r="C4020" i="45"/>
  <c r="C4021" i="45"/>
  <c r="C4022" i="45"/>
  <c r="C4023" i="45"/>
  <c r="C4024" i="45"/>
  <c r="C4025" i="45"/>
  <c r="C4026" i="45"/>
  <c r="C4027" i="45"/>
  <c r="C4028" i="45"/>
  <c r="C4029" i="45"/>
  <c r="C4030" i="45"/>
  <c r="C4031" i="45"/>
  <c r="C4032" i="45"/>
  <c r="C4033" i="45"/>
  <c r="C4034" i="45"/>
  <c r="C4035" i="45"/>
  <c r="C4036" i="45"/>
  <c r="C4037" i="45"/>
  <c r="C4038" i="45"/>
  <c r="C4039" i="45"/>
  <c r="C4040" i="45"/>
  <c r="C4041" i="45"/>
  <c r="C4042" i="45"/>
  <c r="C4043" i="45"/>
  <c r="C4044" i="45"/>
  <c r="C4045" i="45"/>
  <c r="C4046" i="45"/>
  <c r="C4047" i="45"/>
  <c r="C4048" i="45"/>
  <c r="C4049" i="45"/>
  <c r="C4050" i="45"/>
  <c r="C4051" i="45"/>
  <c r="C4052" i="45"/>
  <c r="C4053" i="45"/>
  <c r="C4054" i="45"/>
  <c r="C4055" i="45"/>
  <c r="C4056" i="45"/>
  <c r="C4057" i="45"/>
  <c r="C4058" i="45"/>
  <c r="C4059" i="45"/>
  <c r="C4060" i="45"/>
  <c r="C4061" i="45"/>
  <c r="C4062" i="45"/>
  <c r="C4063" i="45"/>
  <c r="C4064" i="45"/>
  <c r="C4065" i="45"/>
  <c r="C4066" i="45"/>
  <c r="C4067" i="45"/>
  <c r="C4068" i="45"/>
  <c r="C4069" i="45"/>
  <c r="C4070" i="45"/>
  <c r="C4071" i="45"/>
  <c r="C4072" i="45"/>
  <c r="C4073" i="45"/>
  <c r="C4074" i="45"/>
  <c r="C4075" i="45"/>
  <c r="C4076" i="45"/>
  <c r="C4077" i="45"/>
  <c r="C4078" i="45"/>
  <c r="C4079" i="45"/>
  <c r="C4080" i="45"/>
  <c r="C4081" i="45"/>
  <c r="C4082" i="45"/>
  <c r="C4083" i="45"/>
  <c r="C4084" i="45"/>
  <c r="C4085" i="45"/>
  <c r="C4086" i="45"/>
  <c r="C4087" i="45"/>
  <c r="C4088" i="45"/>
  <c r="C4089" i="45"/>
  <c r="C4090" i="45"/>
  <c r="C4091" i="45"/>
  <c r="C4092" i="45"/>
  <c r="C4093" i="45"/>
  <c r="C4094" i="45"/>
  <c r="C4095" i="45"/>
  <c r="C4096" i="45"/>
  <c r="C4097" i="45"/>
  <c r="C4098" i="45"/>
  <c r="C4099" i="45"/>
  <c r="C4100" i="45"/>
  <c r="C4101" i="45"/>
  <c r="C4102" i="45"/>
  <c r="C4103" i="45"/>
  <c r="C4104" i="45"/>
  <c r="C4105" i="45"/>
  <c r="C4106" i="45"/>
  <c r="C4107" i="45"/>
  <c r="C4108" i="45"/>
  <c r="C4109" i="45"/>
  <c r="C4110" i="45"/>
  <c r="C4111" i="45"/>
  <c r="C4112" i="45"/>
  <c r="C4113" i="45"/>
  <c r="C4114" i="45"/>
  <c r="C4115" i="45"/>
  <c r="C4116" i="45"/>
  <c r="C4117" i="45"/>
  <c r="C4118" i="45"/>
  <c r="C4119" i="45"/>
  <c r="C4120" i="45"/>
  <c r="C4121" i="45"/>
  <c r="C4122" i="45"/>
  <c r="C4123" i="45"/>
  <c r="C4124" i="45"/>
  <c r="C4125" i="45"/>
  <c r="C4126" i="45"/>
  <c r="C4127" i="45"/>
  <c r="C4128" i="45"/>
  <c r="C4129" i="45"/>
  <c r="C4130" i="45"/>
  <c r="C4131" i="45"/>
  <c r="C4132" i="45"/>
  <c r="C4133" i="45"/>
  <c r="C4134" i="45"/>
  <c r="C4135" i="45"/>
  <c r="C4136" i="45"/>
  <c r="C4137" i="45"/>
  <c r="C4138" i="45"/>
  <c r="C4139" i="45"/>
  <c r="C4140" i="45"/>
  <c r="C4141" i="45"/>
  <c r="C4142" i="45"/>
  <c r="C4143" i="45"/>
  <c r="C4144" i="45"/>
  <c r="C4145" i="45"/>
  <c r="C4146" i="45"/>
  <c r="C4147" i="45"/>
  <c r="C4148" i="45"/>
  <c r="C4149" i="45"/>
  <c r="C4150" i="45"/>
  <c r="C4151" i="45"/>
  <c r="C4152" i="45"/>
  <c r="C4153" i="45"/>
  <c r="C4154" i="45"/>
  <c r="C4155" i="45"/>
  <c r="C4156" i="45"/>
  <c r="C4157" i="45"/>
  <c r="C4158" i="45"/>
  <c r="C4159" i="45"/>
  <c r="C4160" i="45"/>
  <c r="C4161" i="45"/>
  <c r="C4162" i="45"/>
  <c r="C4163" i="45"/>
  <c r="C4164" i="45"/>
  <c r="C4165" i="45"/>
  <c r="C4166" i="45"/>
  <c r="C4167" i="45"/>
  <c r="C4168" i="45"/>
  <c r="C4169" i="45"/>
  <c r="C4170" i="45"/>
  <c r="C4171" i="45"/>
  <c r="C4172" i="45"/>
  <c r="C4173" i="45"/>
  <c r="C4174" i="45"/>
  <c r="C4175" i="45"/>
  <c r="C4176" i="45"/>
  <c r="C4177" i="45"/>
  <c r="C4178" i="45"/>
  <c r="C4179" i="45"/>
  <c r="C4180" i="45"/>
  <c r="C4181" i="45"/>
  <c r="C4182" i="45"/>
  <c r="C4183" i="45"/>
  <c r="C4184" i="45"/>
  <c r="C4185" i="45"/>
  <c r="C4186" i="45"/>
  <c r="C4187" i="45"/>
  <c r="C4188" i="45"/>
  <c r="C4189" i="45"/>
  <c r="C4190" i="45"/>
  <c r="C4191" i="45"/>
  <c r="C4192" i="45"/>
  <c r="C4193" i="45"/>
  <c r="C4194" i="45"/>
  <c r="C4195" i="45"/>
  <c r="C4196" i="45"/>
  <c r="C4197" i="45"/>
  <c r="C4198" i="45"/>
  <c r="C4199" i="45"/>
  <c r="C4200" i="45"/>
  <c r="C4201" i="45"/>
  <c r="C4202" i="45"/>
  <c r="C4203" i="45"/>
  <c r="C4204" i="45"/>
  <c r="C4205" i="45"/>
  <c r="C4206" i="45"/>
  <c r="C4207" i="45"/>
  <c r="C4208" i="45"/>
  <c r="C4209" i="45"/>
  <c r="C4210" i="45"/>
  <c r="C4211" i="45"/>
  <c r="C4212" i="45"/>
  <c r="C4213" i="45"/>
  <c r="C4214" i="45"/>
  <c r="C4215" i="45"/>
  <c r="C4216" i="45"/>
  <c r="C4217" i="45"/>
  <c r="C4218" i="45"/>
  <c r="C4219" i="45"/>
  <c r="C4220" i="45"/>
  <c r="C4221" i="45"/>
  <c r="C4222" i="45"/>
  <c r="C4223" i="45"/>
  <c r="C4224" i="45"/>
  <c r="C4225" i="45"/>
  <c r="C4226" i="45"/>
  <c r="C4227" i="45"/>
  <c r="C4228" i="45"/>
  <c r="C4229" i="45"/>
  <c r="C4230" i="45"/>
  <c r="C4231" i="45"/>
  <c r="C4232" i="45"/>
  <c r="C4233" i="45"/>
  <c r="C4234" i="45"/>
  <c r="C4235" i="45"/>
  <c r="C4236" i="45"/>
  <c r="C4237" i="45"/>
  <c r="C4238" i="45"/>
  <c r="C4239" i="45"/>
  <c r="C4240" i="45"/>
  <c r="C4241" i="45"/>
  <c r="C4242" i="45"/>
  <c r="C4243" i="45"/>
  <c r="C4244" i="45"/>
  <c r="C4245" i="45"/>
  <c r="C4246" i="45"/>
  <c r="C4247" i="45"/>
  <c r="C4248" i="45"/>
  <c r="C4249" i="45"/>
  <c r="C4250" i="45"/>
  <c r="C4251" i="45"/>
  <c r="C4252" i="45"/>
  <c r="C4253" i="45"/>
  <c r="C4254" i="45"/>
  <c r="C4255" i="45"/>
  <c r="C4256" i="45"/>
  <c r="C4257" i="45"/>
  <c r="C4258" i="45"/>
  <c r="C4259" i="45"/>
  <c r="C4260" i="45"/>
  <c r="C4261" i="45"/>
  <c r="C4262" i="45"/>
  <c r="C4263" i="45"/>
  <c r="C4264" i="45"/>
  <c r="C4265" i="45"/>
  <c r="C4266" i="45"/>
  <c r="C4267" i="45"/>
  <c r="C4268" i="45"/>
  <c r="C4269" i="45"/>
  <c r="C4270" i="45"/>
  <c r="C4271" i="45"/>
  <c r="C4272" i="45"/>
  <c r="C4273" i="45"/>
  <c r="C4274" i="45"/>
  <c r="C4275" i="45"/>
  <c r="C4276" i="45"/>
  <c r="C4277" i="45"/>
  <c r="C4278" i="45"/>
  <c r="C4279" i="45"/>
  <c r="C4280" i="45"/>
  <c r="C4281" i="45"/>
  <c r="C4282" i="45"/>
  <c r="C4283" i="45"/>
  <c r="C4284" i="45"/>
  <c r="C4285" i="45"/>
  <c r="C4286" i="45"/>
  <c r="C4287" i="45"/>
  <c r="C4288" i="45"/>
  <c r="C4289" i="45"/>
  <c r="C4290" i="45"/>
  <c r="C4291" i="45"/>
  <c r="C4292" i="45"/>
  <c r="C4293" i="45"/>
  <c r="C4294" i="45"/>
  <c r="C4295" i="45"/>
  <c r="C4296" i="45"/>
  <c r="C4297" i="45"/>
  <c r="C4298" i="45"/>
  <c r="C4299" i="45"/>
  <c r="C4300" i="45"/>
  <c r="C4301" i="45"/>
  <c r="C4302" i="45"/>
  <c r="C4303" i="45"/>
  <c r="C4304" i="45"/>
  <c r="C4305" i="45"/>
  <c r="C4306" i="45"/>
  <c r="C4307" i="45"/>
  <c r="C4308" i="45"/>
  <c r="C4309" i="45"/>
  <c r="C4310" i="45"/>
  <c r="C4311" i="45"/>
  <c r="C4312" i="45"/>
  <c r="C4313" i="45"/>
  <c r="C4314" i="45"/>
  <c r="C4315" i="45"/>
  <c r="C4316" i="45"/>
  <c r="C4317" i="45"/>
  <c r="C4318" i="45"/>
  <c r="C4319" i="45"/>
  <c r="C4320" i="45"/>
  <c r="C4321" i="45"/>
  <c r="C4322" i="45"/>
  <c r="C4323" i="45"/>
  <c r="C4324" i="45"/>
  <c r="C4325" i="45"/>
  <c r="C4326" i="45"/>
  <c r="C4327" i="45"/>
  <c r="C4328" i="45"/>
  <c r="C4329" i="45"/>
  <c r="C4330" i="45"/>
  <c r="C4331" i="45"/>
  <c r="C4332" i="45"/>
  <c r="C4333" i="45"/>
  <c r="C4334" i="45"/>
  <c r="C4335" i="45"/>
  <c r="C4336" i="45"/>
  <c r="C4337" i="45"/>
  <c r="C4338" i="45"/>
  <c r="C4339" i="45"/>
  <c r="C4340" i="45"/>
  <c r="C4341" i="45"/>
  <c r="C4342" i="45"/>
  <c r="C4343" i="45"/>
  <c r="C4344" i="45"/>
  <c r="C4345" i="45"/>
  <c r="C4346" i="45"/>
  <c r="C4347" i="45"/>
  <c r="C4348" i="45"/>
  <c r="C4349" i="45"/>
  <c r="C4350" i="45"/>
  <c r="C4351" i="45"/>
  <c r="C4352" i="45"/>
  <c r="C4353" i="45"/>
  <c r="C4354" i="45"/>
  <c r="C4355" i="45"/>
  <c r="C4356" i="45"/>
  <c r="C4357" i="45"/>
  <c r="C4358" i="45"/>
  <c r="C4359" i="45"/>
  <c r="C4360" i="45"/>
  <c r="C4361" i="45"/>
  <c r="C4362" i="45"/>
  <c r="C4363" i="45"/>
  <c r="C4364" i="45"/>
  <c r="C4365" i="45"/>
  <c r="C4366" i="45"/>
  <c r="C4367" i="45"/>
  <c r="C4368" i="45"/>
  <c r="C4369" i="45"/>
  <c r="C4370" i="45"/>
  <c r="C4371" i="45"/>
  <c r="C4372" i="45"/>
  <c r="C4373" i="45"/>
  <c r="C4374" i="45"/>
  <c r="C4375" i="45"/>
  <c r="C4376" i="45"/>
  <c r="C4377" i="45"/>
  <c r="C4378" i="45"/>
  <c r="C4379" i="45"/>
  <c r="C4380" i="45"/>
  <c r="C4381" i="45"/>
  <c r="C4382" i="45"/>
  <c r="C4383" i="45"/>
  <c r="C4384" i="45"/>
  <c r="C4385" i="45"/>
  <c r="C4386" i="45"/>
  <c r="C4387" i="45"/>
  <c r="C4388" i="45"/>
  <c r="C4389" i="45"/>
  <c r="C4390" i="45"/>
  <c r="C4391" i="45"/>
  <c r="C4392" i="45"/>
  <c r="C4393" i="45"/>
  <c r="C4394" i="45"/>
  <c r="C4395" i="45"/>
  <c r="C4396" i="45"/>
  <c r="C4397" i="45"/>
  <c r="C4398" i="45"/>
  <c r="C4399" i="45"/>
  <c r="C4400" i="45"/>
  <c r="C4401" i="45"/>
  <c r="C4402" i="45"/>
  <c r="C4403" i="45"/>
  <c r="C4404" i="45"/>
  <c r="C4405" i="45"/>
  <c r="C4406" i="45"/>
  <c r="C4407" i="45"/>
  <c r="C4408" i="45"/>
  <c r="C4409" i="45"/>
  <c r="C4410" i="45"/>
  <c r="C4411" i="45"/>
  <c r="C4412" i="45"/>
  <c r="C4413" i="45"/>
  <c r="C4414" i="45"/>
  <c r="C4415" i="45"/>
  <c r="C4416" i="45"/>
  <c r="C4417" i="45"/>
  <c r="C4418" i="45"/>
  <c r="C4419" i="45"/>
  <c r="C4420" i="45"/>
  <c r="C4421" i="45"/>
  <c r="C4422" i="45"/>
  <c r="C4423" i="45"/>
  <c r="C4424" i="45"/>
  <c r="C4425" i="45"/>
  <c r="C4426" i="45"/>
  <c r="C4427" i="45"/>
  <c r="C4428" i="45"/>
  <c r="C4429" i="45"/>
  <c r="C4430" i="45"/>
  <c r="C4431" i="45"/>
  <c r="C4432" i="45"/>
  <c r="C4433" i="45"/>
  <c r="C4434" i="45"/>
  <c r="C4435" i="45"/>
  <c r="C4436" i="45"/>
  <c r="C4437" i="45"/>
  <c r="C4438" i="45"/>
  <c r="C4439" i="45"/>
  <c r="C4440" i="45"/>
  <c r="C4441" i="45"/>
  <c r="C4442" i="45"/>
  <c r="C4443" i="45"/>
  <c r="C4444" i="45"/>
  <c r="C4445" i="45"/>
  <c r="C4446" i="45"/>
  <c r="C4447" i="45"/>
  <c r="C4448" i="45"/>
  <c r="C4449" i="45"/>
  <c r="C4450" i="45"/>
  <c r="C4451" i="45"/>
  <c r="C4452" i="45"/>
  <c r="C4453" i="45"/>
  <c r="C4454" i="45"/>
  <c r="C4455" i="45"/>
  <c r="C4456" i="45"/>
  <c r="C4457" i="45"/>
  <c r="C4458" i="45"/>
  <c r="C4459" i="45"/>
  <c r="C4460" i="45"/>
  <c r="C4461" i="45"/>
  <c r="C4462" i="45"/>
  <c r="C4463" i="45"/>
  <c r="C4464" i="45"/>
  <c r="C4465" i="45"/>
  <c r="C4466" i="45"/>
  <c r="C4467" i="45"/>
  <c r="C4468" i="45"/>
  <c r="C4469" i="45"/>
  <c r="C4470" i="45"/>
  <c r="C4471" i="45"/>
  <c r="C4472" i="45"/>
  <c r="C4473" i="45"/>
  <c r="C4474" i="45"/>
  <c r="C4475" i="45"/>
  <c r="C4476" i="45"/>
  <c r="C4477" i="45"/>
  <c r="C4478" i="45"/>
  <c r="C4479" i="45"/>
  <c r="C4480" i="45"/>
  <c r="C4481" i="45"/>
  <c r="C4482" i="45"/>
  <c r="C4483" i="45"/>
  <c r="C4484" i="45"/>
  <c r="C4485" i="45"/>
  <c r="C4486" i="45"/>
  <c r="C4487" i="45"/>
  <c r="C4488" i="45"/>
  <c r="C4489" i="45"/>
  <c r="C4490" i="45"/>
  <c r="C4491" i="45"/>
  <c r="C4492" i="45"/>
  <c r="C4493" i="45"/>
  <c r="C4494" i="45"/>
  <c r="C4495" i="45"/>
  <c r="C4496" i="45"/>
  <c r="C4497" i="45"/>
  <c r="C4498" i="45"/>
  <c r="C4499" i="45"/>
  <c r="C4500" i="45"/>
  <c r="C4501" i="45"/>
  <c r="C4502" i="45"/>
  <c r="C4503" i="45"/>
  <c r="C4504" i="45"/>
  <c r="C4505" i="45"/>
  <c r="C4506" i="45"/>
  <c r="C4507" i="45"/>
  <c r="C4508" i="45"/>
  <c r="C4509" i="45"/>
  <c r="C4510" i="45"/>
  <c r="C4511" i="45"/>
  <c r="C4512" i="45"/>
  <c r="C4513" i="45"/>
  <c r="C4514" i="45"/>
  <c r="C4515" i="45"/>
  <c r="C4516" i="45"/>
  <c r="C4517" i="45"/>
  <c r="C4518" i="45"/>
  <c r="C4519" i="45"/>
  <c r="C4520" i="45"/>
  <c r="C4521" i="45"/>
  <c r="C4522" i="45"/>
  <c r="C4523" i="45"/>
  <c r="C4524" i="45"/>
  <c r="C4525" i="45"/>
  <c r="C4526" i="45"/>
  <c r="C4527" i="45"/>
  <c r="C4528" i="45"/>
  <c r="C4529" i="45"/>
  <c r="C4530" i="45"/>
  <c r="C4531" i="45"/>
  <c r="C4532" i="45"/>
  <c r="C4533" i="45"/>
  <c r="C4534" i="45"/>
  <c r="C4535" i="45"/>
  <c r="C4536" i="45"/>
  <c r="C4537" i="45"/>
  <c r="C4538" i="45"/>
  <c r="C4539" i="45"/>
  <c r="C4540" i="45"/>
  <c r="C4541" i="45"/>
  <c r="C4542" i="45"/>
  <c r="C4543" i="45"/>
  <c r="C4544" i="45"/>
  <c r="C4545" i="45"/>
  <c r="C4546" i="45"/>
  <c r="C4547" i="45"/>
  <c r="C4548" i="45"/>
  <c r="C4549" i="45"/>
  <c r="C4550" i="45"/>
  <c r="C4551" i="45"/>
  <c r="C4552" i="45"/>
  <c r="C4553" i="45"/>
  <c r="C4554" i="45"/>
  <c r="C4555" i="45"/>
  <c r="C4556" i="45"/>
  <c r="C4557" i="45"/>
  <c r="C4558" i="45"/>
  <c r="C4559" i="45"/>
  <c r="C4560" i="45"/>
  <c r="C4561" i="45"/>
  <c r="C4562" i="45"/>
  <c r="C4563" i="45"/>
  <c r="C4564" i="45"/>
  <c r="C4565" i="45"/>
  <c r="C4566" i="45"/>
  <c r="C4567" i="45"/>
  <c r="C4568" i="45"/>
  <c r="C4569" i="45"/>
  <c r="C4570" i="45"/>
  <c r="C4571" i="45"/>
  <c r="C4572" i="45"/>
  <c r="C4573" i="45"/>
  <c r="C4574" i="45"/>
  <c r="C4575" i="45"/>
  <c r="C4576" i="45"/>
  <c r="C4577" i="45"/>
  <c r="C4578" i="45"/>
  <c r="C4579" i="45"/>
  <c r="C4580" i="45"/>
  <c r="C4581" i="45"/>
  <c r="C4582" i="45"/>
  <c r="C4583" i="45"/>
  <c r="C4584" i="45"/>
  <c r="C4585" i="45"/>
  <c r="C4586" i="45"/>
  <c r="C4587" i="45"/>
  <c r="C4588" i="45"/>
  <c r="C4589" i="45"/>
  <c r="C4590" i="45"/>
  <c r="C4591" i="45"/>
  <c r="C4592" i="45"/>
  <c r="C4593" i="45"/>
  <c r="C4594" i="45"/>
  <c r="C4595" i="45"/>
  <c r="C4596" i="45"/>
  <c r="C4597" i="45"/>
  <c r="C4598" i="45"/>
  <c r="C4599" i="45"/>
  <c r="C4600" i="45"/>
  <c r="C4601" i="45"/>
  <c r="C4602" i="45"/>
  <c r="C4603" i="45"/>
  <c r="C4604" i="45"/>
  <c r="C4605" i="45"/>
  <c r="C4606" i="45"/>
  <c r="C4607" i="45"/>
  <c r="C4608" i="45"/>
  <c r="C4609" i="45"/>
  <c r="C4610" i="45"/>
  <c r="C4611" i="45"/>
  <c r="C4612" i="45"/>
  <c r="C4613" i="45"/>
  <c r="C4614" i="45"/>
  <c r="C4615" i="45"/>
  <c r="C4616" i="45"/>
  <c r="C4617" i="45"/>
  <c r="C4618" i="45"/>
  <c r="C4619" i="45"/>
  <c r="C4620" i="45"/>
  <c r="C4621" i="45"/>
  <c r="C4622" i="45"/>
  <c r="C4623" i="45"/>
  <c r="C4624" i="45"/>
  <c r="C4625" i="45"/>
  <c r="C4626" i="45"/>
  <c r="C4627" i="45"/>
  <c r="C4628" i="45"/>
  <c r="C4629" i="45"/>
  <c r="C4630" i="45"/>
  <c r="C4631" i="45"/>
  <c r="C4632" i="45"/>
  <c r="C4633" i="45"/>
  <c r="C4634" i="45"/>
  <c r="C4635" i="45"/>
  <c r="C4636" i="45"/>
  <c r="C4637" i="45"/>
  <c r="C4638" i="45"/>
  <c r="C4639" i="45"/>
  <c r="C4640" i="45"/>
  <c r="C4641" i="45"/>
  <c r="C4642" i="45"/>
  <c r="C4643" i="45"/>
  <c r="C4644" i="45"/>
  <c r="C4645" i="45"/>
  <c r="C4646" i="45"/>
  <c r="C4647" i="45"/>
  <c r="C4648" i="45"/>
  <c r="C4649" i="45"/>
  <c r="C4650" i="45"/>
  <c r="C4651" i="45"/>
  <c r="C4652" i="45"/>
  <c r="C4653" i="45"/>
  <c r="C4654" i="45"/>
  <c r="C4655" i="45"/>
  <c r="C4656" i="45"/>
  <c r="C4657" i="45"/>
  <c r="C4658" i="45"/>
  <c r="C4659" i="45"/>
  <c r="C4660" i="45"/>
  <c r="C4661" i="45"/>
  <c r="C4662" i="45"/>
  <c r="C4663" i="45"/>
  <c r="C4664" i="45"/>
  <c r="C4665" i="45"/>
  <c r="C4666" i="45"/>
  <c r="C4667" i="45"/>
  <c r="C4668" i="45"/>
  <c r="C4669" i="45"/>
  <c r="C4670" i="45"/>
  <c r="C4671" i="45"/>
  <c r="C4672" i="45"/>
  <c r="C4673" i="45"/>
  <c r="C4674" i="45"/>
  <c r="C4675" i="45"/>
  <c r="C4676" i="45"/>
  <c r="C4677" i="45"/>
  <c r="C4678" i="45"/>
  <c r="C4679" i="45"/>
  <c r="C4680" i="45"/>
  <c r="C4681" i="45"/>
  <c r="C4682" i="45"/>
  <c r="C4683" i="45"/>
  <c r="C4684" i="45"/>
  <c r="C4685" i="45"/>
  <c r="C4686" i="45"/>
  <c r="C4687" i="45"/>
  <c r="C4688" i="45"/>
  <c r="C4689" i="45"/>
  <c r="C4690" i="45"/>
  <c r="C4691" i="45"/>
  <c r="C4692" i="45"/>
  <c r="C4693" i="45"/>
  <c r="C4694" i="45"/>
  <c r="C4695" i="45"/>
  <c r="C4696" i="45"/>
  <c r="C4697" i="45"/>
  <c r="C4698" i="45"/>
  <c r="C4699" i="45"/>
  <c r="C4700" i="45"/>
  <c r="C4701" i="45"/>
  <c r="C4702" i="45"/>
  <c r="C4703" i="45"/>
  <c r="C4704" i="45"/>
  <c r="C4705" i="45"/>
  <c r="C4706" i="45"/>
  <c r="C4707" i="45"/>
  <c r="C4708" i="45"/>
  <c r="C4709" i="45"/>
  <c r="C4710" i="45"/>
  <c r="C4711" i="45"/>
  <c r="C4712" i="45"/>
  <c r="C4713" i="45"/>
  <c r="C4714" i="45"/>
  <c r="C4715" i="45"/>
  <c r="C4716" i="45"/>
  <c r="C4717" i="45"/>
  <c r="C4718" i="45"/>
  <c r="C4719" i="45"/>
  <c r="C4720" i="45"/>
  <c r="C4721" i="45"/>
  <c r="C4722" i="45"/>
  <c r="C4723" i="45"/>
  <c r="C4724" i="45"/>
  <c r="C4725" i="45"/>
  <c r="C4726" i="45"/>
  <c r="C4727" i="45"/>
  <c r="C4728" i="45"/>
  <c r="C4729" i="45"/>
  <c r="C4730" i="45"/>
  <c r="C4731" i="45"/>
  <c r="C4732" i="45"/>
  <c r="C4733" i="45"/>
  <c r="C4734" i="45"/>
  <c r="C4735" i="45"/>
  <c r="C4736" i="45"/>
  <c r="C4737" i="45"/>
  <c r="C4738" i="45"/>
  <c r="C4739" i="45"/>
  <c r="C4740" i="45"/>
  <c r="C4741" i="45"/>
  <c r="C4742" i="45"/>
  <c r="C4743" i="45"/>
  <c r="C4744" i="45"/>
  <c r="C4745" i="45"/>
  <c r="C4746" i="45"/>
  <c r="C4747" i="45"/>
  <c r="C4748" i="45"/>
  <c r="C4749" i="45"/>
  <c r="C4750" i="45"/>
  <c r="C4751" i="45"/>
  <c r="C4752" i="45"/>
  <c r="C4753" i="45"/>
  <c r="C4754" i="45"/>
  <c r="C4755" i="45"/>
  <c r="C4756" i="45"/>
  <c r="C4757" i="45"/>
  <c r="C4758" i="45"/>
  <c r="C4759" i="45"/>
  <c r="C4760" i="45"/>
  <c r="C4761" i="45"/>
  <c r="C4762" i="45"/>
  <c r="C4763" i="45"/>
  <c r="C4764" i="45"/>
  <c r="C4765" i="45"/>
  <c r="C4766" i="45"/>
  <c r="C4767" i="45"/>
  <c r="C4768" i="45"/>
  <c r="C4769" i="45"/>
  <c r="C4770" i="45"/>
  <c r="C4771" i="45"/>
  <c r="C4772" i="45"/>
  <c r="C4773" i="45"/>
  <c r="C4774" i="45"/>
  <c r="C4775" i="45"/>
  <c r="C4776" i="45"/>
  <c r="C4777" i="45"/>
  <c r="C4778" i="45"/>
  <c r="C4779" i="45"/>
  <c r="C4780" i="45"/>
  <c r="C4781" i="45"/>
  <c r="C4782" i="45"/>
  <c r="C4783" i="45"/>
  <c r="C4784" i="45"/>
  <c r="C4785" i="45"/>
  <c r="C4786" i="45"/>
  <c r="C4787" i="45"/>
  <c r="C4788" i="45"/>
  <c r="C4789" i="45"/>
  <c r="C4790" i="45"/>
  <c r="C4791" i="45"/>
  <c r="C4792" i="45"/>
  <c r="C4793" i="45"/>
  <c r="C4794" i="45"/>
  <c r="C4795" i="45"/>
  <c r="C4796" i="45"/>
  <c r="C4797" i="45"/>
  <c r="C4798" i="45"/>
  <c r="C4799" i="45"/>
  <c r="C4800" i="45"/>
  <c r="C4801" i="45"/>
  <c r="C4802" i="45"/>
  <c r="C4803" i="45"/>
  <c r="C4804" i="45"/>
  <c r="C4805" i="45"/>
  <c r="C4806" i="45"/>
  <c r="C4807" i="45"/>
  <c r="C4808" i="45"/>
  <c r="C4809" i="45"/>
  <c r="C4810" i="45"/>
  <c r="C4811" i="45"/>
  <c r="C4812" i="45"/>
  <c r="C4813" i="45"/>
  <c r="C4814" i="45"/>
  <c r="C4815" i="45"/>
  <c r="C4816" i="45"/>
  <c r="C4817" i="45"/>
  <c r="C4818" i="45"/>
  <c r="C4819" i="45"/>
  <c r="C4820" i="45"/>
  <c r="C4821" i="45"/>
  <c r="C4822" i="45"/>
  <c r="C4823" i="45"/>
  <c r="C4824" i="45"/>
  <c r="C4825" i="45"/>
  <c r="C4826" i="45"/>
  <c r="C4827" i="45"/>
  <c r="C4828" i="45"/>
  <c r="C4829" i="45"/>
  <c r="C4830" i="45"/>
  <c r="C4831" i="45"/>
  <c r="C4832" i="45"/>
  <c r="C4833" i="45"/>
  <c r="C4834" i="45"/>
  <c r="C4835" i="45"/>
  <c r="C4836" i="45"/>
  <c r="C4837" i="45"/>
  <c r="C4838" i="45"/>
  <c r="C4839" i="45"/>
  <c r="C4840" i="45"/>
  <c r="C4841" i="45"/>
  <c r="C4842" i="45"/>
  <c r="C4843" i="45"/>
  <c r="C4844" i="45"/>
  <c r="C4845" i="45"/>
  <c r="C4846" i="45"/>
  <c r="C4847" i="45"/>
  <c r="C4848" i="45"/>
  <c r="C4849" i="45"/>
  <c r="C4850" i="45"/>
  <c r="C4851" i="45"/>
  <c r="C4852" i="45"/>
  <c r="C4853" i="45"/>
  <c r="C4854" i="45"/>
  <c r="C4855" i="45"/>
  <c r="C4856" i="45"/>
  <c r="C4857" i="45"/>
  <c r="C4858" i="45"/>
  <c r="C4859" i="45"/>
  <c r="C4860" i="45"/>
  <c r="C4861" i="45"/>
  <c r="C4862" i="45"/>
  <c r="C4863" i="45"/>
  <c r="C4864" i="45"/>
  <c r="C4865" i="45"/>
  <c r="C4866" i="45"/>
  <c r="C4867" i="45"/>
  <c r="C4868" i="45"/>
  <c r="C4869" i="45"/>
  <c r="C4870" i="45"/>
  <c r="C4871" i="45"/>
  <c r="C4872" i="45"/>
  <c r="C4873" i="45"/>
  <c r="C4874" i="45"/>
  <c r="C4875" i="45"/>
  <c r="C4876" i="45"/>
  <c r="C4877" i="45"/>
  <c r="C4878" i="45"/>
  <c r="C4879" i="45"/>
  <c r="C4880" i="45"/>
  <c r="C4881" i="45"/>
  <c r="C4882" i="45"/>
  <c r="C4883" i="45"/>
  <c r="C4884" i="45"/>
  <c r="C4885" i="45"/>
  <c r="C4886" i="45"/>
  <c r="C4887" i="45"/>
  <c r="C4888" i="45"/>
  <c r="C4889" i="45"/>
  <c r="C4890" i="45"/>
  <c r="C4891" i="45"/>
  <c r="C4892" i="45"/>
  <c r="C4893" i="45"/>
  <c r="C4894" i="45"/>
  <c r="C4895" i="45"/>
  <c r="C4896" i="45"/>
  <c r="C4897" i="45"/>
  <c r="C4898" i="45"/>
  <c r="C4899" i="45"/>
  <c r="C4900" i="45"/>
  <c r="C4901" i="45"/>
  <c r="C4902" i="45"/>
  <c r="C4903" i="45"/>
  <c r="C4904" i="45"/>
  <c r="C4905" i="45"/>
  <c r="C4906" i="45"/>
  <c r="C4907" i="45"/>
  <c r="C4908" i="45"/>
  <c r="C4909" i="45"/>
  <c r="C4910" i="45"/>
  <c r="C4911" i="45"/>
  <c r="C4912" i="45"/>
  <c r="C4913" i="45"/>
  <c r="C4914" i="45"/>
  <c r="C4915" i="45"/>
  <c r="C4916" i="45"/>
  <c r="C4917" i="45"/>
  <c r="C4918" i="45"/>
  <c r="C4919" i="45"/>
  <c r="C4920" i="45"/>
  <c r="C4921" i="45"/>
  <c r="C4922" i="45"/>
  <c r="C4923" i="45"/>
  <c r="C4924" i="45"/>
  <c r="C4925" i="45"/>
  <c r="C4926" i="45"/>
  <c r="C4927" i="45"/>
  <c r="C4928" i="45"/>
  <c r="C4929" i="45"/>
  <c r="C4930" i="45"/>
  <c r="C4931" i="45"/>
  <c r="C4932" i="45"/>
  <c r="C4933" i="45"/>
  <c r="C4934" i="45"/>
  <c r="C4935" i="45"/>
  <c r="C4936" i="45"/>
  <c r="C4937" i="45"/>
  <c r="C4938" i="45"/>
  <c r="C4939" i="45"/>
  <c r="C4940" i="45"/>
  <c r="C4941" i="45"/>
  <c r="C4942" i="45"/>
  <c r="C4943" i="45"/>
  <c r="C4944" i="45"/>
  <c r="C4945" i="45"/>
  <c r="C4946" i="45"/>
  <c r="C4947" i="45"/>
  <c r="C4948" i="45"/>
  <c r="C4949" i="45"/>
  <c r="C4950" i="45"/>
  <c r="C4951" i="45"/>
  <c r="C4952" i="45"/>
  <c r="C4953" i="45"/>
  <c r="C4954" i="45"/>
  <c r="C4955" i="45"/>
  <c r="C4956" i="45"/>
  <c r="C4957" i="45"/>
  <c r="C4958" i="45"/>
  <c r="C4959" i="45"/>
  <c r="C4960" i="45"/>
  <c r="C4961" i="45"/>
  <c r="C4962" i="45"/>
  <c r="C4963" i="45"/>
  <c r="C4964" i="45"/>
  <c r="C4965" i="45"/>
  <c r="C4966" i="45"/>
  <c r="C4967" i="45"/>
  <c r="C4968" i="45"/>
  <c r="C4969" i="45"/>
  <c r="C4970" i="45"/>
  <c r="C4971" i="45"/>
  <c r="C4972" i="45"/>
  <c r="C4973" i="45"/>
  <c r="C4974" i="45"/>
  <c r="C4975" i="45"/>
  <c r="C4976" i="45"/>
  <c r="C4977" i="45"/>
  <c r="C4978" i="45"/>
  <c r="C4979" i="45"/>
  <c r="C4980" i="45"/>
  <c r="C4981" i="45"/>
  <c r="C4982" i="45"/>
  <c r="C4983" i="45"/>
  <c r="C4984" i="45"/>
  <c r="C4985" i="45"/>
  <c r="C4986" i="45"/>
  <c r="C4987" i="45"/>
  <c r="C4988" i="45"/>
  <c r="C4989" i="45"/>
  <c r="C4990" i="45"/>
  <c r="C4991" i="45"/>
  <c r="C4992" i="45"/>
  <c r="C4993" i="45"/>
  <c r="C4994" i="45"/>
  <c r="C4995" i="45"/>
  <c r="C4996" i="45"/>
  <c r="C4997" i="45"/>
  <c r="C4998" i="45"/>
  <c r="C4999" i="45"/>
  <c r="C5000" i="45"/>
  <c r="C5001" i="45"/>
  <c r="C5002" i="45"/>
  <c r="C5003" i="45"/>
  <c r="C5004" i="45"/>
  <c r="C5005" i="45"/>
  <c r="C5006" i="45"/>
  <c r="C5007" i="45"/>
  <c r="C5008" i="45"/>
  <c r="C5009" i="45"/>
  <c r="C5010" i="45"/>
  <c r="C5011" i="45"/>
  <c r="C5012" i="45"/>
  <c r="C5013" i="45"/>
  <c r="C5014" i="45"/>
  <c r="C5015" i="45"/>
  <c r="C5016" i="45"/>
  <c r="C5017" i="45"/>
  <c r="C5018" i="45"/>
  <c r="C5019" i="45"/>
  <c r="C5020" i="45"/>
  <c r="C5021" i="45"/>
  <c r="C5022" i="45"/>
  <c r="C5023" i="45"/>
  <c r="C5024" i="45"/>
  <c r="C5025" i="45"/>
  <c r="C5026" i="45"/>
  <c r="C5027" i="45"/>
  <c r="C5028" i="45"/>
  <c r="C5029" i="45"/>
  <c r="C5030" i="45"/>
  <c r="C5031" i="45"/>
  <c r="C5032" i="45"/>
  <c r="C5033" i="45"/>
  <c r="C5034" i="45"/>
  <c r="C5035" i="45"/>
  <c r="C5036" i="45"/>
  <c r="C5037" i="45"/>
  <c r="C5038" i="45"/>
  <c r="C5039" i="45"/>
  <c r="C5040" i="45"/>
  <c r="C5041" i="45"/>
  <c r="C5042" i="45"/>
  <c r="C5043" i="45"/>
  <c r="C5044" i="45"/>
  <c r="C5045" i="45"/>
  <c r="C5046" i="45"/>
  <c r="C5047" i="45"/>
  <c r="C5048" i="45"/>
  <c r="C5049" i="45"/>
  <c r="C5050" i="45"/>
  <c r="C5051" i="45"/>
  <c r="C5052" i="45"/>
  <c r="C5053" i="45"/>
  <c r="C5054" i="45"/>
  <c r="C5055" i="45"/>
  <c r="C5056" i="45"/>
  <c r="C5057" i="45"/>
  <c r="C5058" i="45"/>
  <c r="C5059" i="45"/>
  <c r="C5060" i="45"/>
  <c r="C5061" i="45"/>
  <c r="C5062" i="45"/>
  <c r="C5063" i="45"/>
  <c r="C5064" i="45"/>
  <c r="C5065" i="45"/>
  <c r="C5066" i="45"/>
  <c r="C5067" i="45"/>
  <c r="C5068" i="45"/>
  <c r="C5069" i="45"/>
  <c r="C5070" i="45"/>
  <c r="C5071" i="45"/>
  <c r="C5072" i="45"/>
  <c r="C5073" i="45"/>
  <c r="C5074" i="45"/>
  <c r="C5075" i="45"/>
  <c r="C5076" i="45"/>
  <c r="C5077" i="45"/>
  <c r="C5078" i="45"/>
  <c r="C5079" i="45"/>
  <c r="C5080" i="45"/>
  <c r="C5081" i="45"/>
  <c r="C5082" i="45"/>
  <c r="C5083" i="45"/>
  <c r="C5084" i="45"/>
  <c r="C5085" i="45"/>
  <c r="C5086" i="45"/>
  <c r="C5087" i="45"/>
  <c r="C5088" i="45"/>
  <c r="C5089" i="45"/>
  <c r="C5090" i="45"/>
  <c r="C5091" i="45"/>
  <c r="C5092" i="45"/>
  <c r="C5093" i="45"/>
  <c r="C5094" i="45"/>
  <c r="C5095" i="45"/>
  <c r="C5096" i="45"/>
  <c r="C5097" i="45"/>
  <c r="C5098" i="45"/>
  <c r="C5099" i="45"/>
  <c r="C5100" i="45"/>
  <c r="C5101" i="45"/>
  <c r="C5102" i="45"/>
  <c r="C5103" i="45"/>
  <c r="C5104" i="45"/>
  <c r="C5105" i="45"/>
  <c r="C5106" i="45"/>
  <c r="C5107" i="45"/>
  <c r="C5108" i="45"/>
  <c r="C5109" i="45"/>
  <c r="C5110" i="45"/>
  <c r="C5111" i="45"/>
  <c r="C5112" i="45"/>
  <c r="C5113" i="45"/>
  <c r="C5114" i="45"/>
  <c r="C5115" i="45"/>
  <c r="C5116" i="45"/>
  <c r="C5117" i="45"/>
  <c r="C5118" i="45"/>
  <c r="C5119" i="45"/>
  <c r="C5120" i="45"/>
  <c r="C5121" i="45"/>
  <c r="C5122" i="45"/>
  <c r="C5123" i="45"/>
  <c r="C5124" i="45"/>
  <c r="C5125" i="45"/>
  <c r="C5126" i="45"/>
  <c r="C5127" i="45"/>
  <c r="C5128" i="45"/>
  <c r="C5129" i="45"/>
  <c r="C5130" i="45"/>
  <c r="C5131" i="45"/>
  <c r="C5132" i="45"/>
  <c r="C5133" i="45"/>
  <c r="C5134" i="45"/>
  <c r="C5135" i="45"/>
  <c r="C5136" i="45"/>
  <c r="C5137" i="45"/>
  <c r="C5138" i="45"/>
  <c r="C5139" i="45"/>
  <c r="C5140" i="45"/>
  <c r="C5141" i="45"/>
  <c r="C5142" i="45"/>
  <c r="C5143" i="45"/>
  <c r="C5144" i="45"/>
  <c r="C5145" i="45"/>
  <c r="C5146" i="45"/>
  <c r="C5147" i="45"/>
  <c r="C5148" i="45"/>
  <c r="C5149" i="45"/>
  <c r="C5150" i="45"/>
  <c r="C5151" i="45"/>
  <c r="C5152" i="45"/>
  <c r="C5153" i="45"/>
  <c r="C5154" i="45"/>
  <c r="C5155" i="45"/>
  <c r="C5156" i="45"/>
  <c r="C5157" i="45"/>
  <c r="C5158" i="45"/>
  <c r="C5159" i="45"/>
  <c r="C5160" i="45"/>
  <c r="C5161" i="45"/>
  <c r="C5162" i="45"/>
  <c r="C5163" i="45"/>
  <c r="C5164" i="45"/>
  <c r="C5165" i="45"/>
  <c r="C5166" i="45"/>
  <c r="C5167" i="45"/>
  <c r="C5168" i="45"/>
  <c r="C5169" i="45"/>
  <c r="C5170" i="45"/>
  <c r="C5171" i="45"/>
  <c r="C5172" i="45"/>
  <c r="C5173" i="45"/>
  <c r="C5174" i="45"/>
  <c r="C5175" i="45"/>
  <c r="C5176" i="45"/>
  <c r="C5177" i="45"/>
  <c r="C5178" i="45"/>
  <c r="C5179" i="45"/>
  <c r="C5180" i="45"/>
  <c r="C5181" i="45"/>
  <c r="C5182" i="45"/>
  <c r="C5183" i="45"/>
  <c r="C5184" i="45"/>
  <c r="C5185" i="45"/>
  <c r="C5186" i="45"/>
  <c r="C5187" i="45"/>
  <c r="C5188" i="45"/>
  <c r="C5189" i="45"/>
  <c r="C5190" i="45"/>
  <c r="C5191" i="45"/>
  <c r="C5192" i="45"/>
  <c r="C5193" i="45"/>
  <c r="C5194" i="45"/>
  <c r="C5195" i="45"/>
  <c r="C5196" i="45"/>
  <c r="C5197" i="45"/>
  <c r="C5198" i="45"/>
  <c r="C5199" i="45"/>
  <c r="C5200" i="45"/>
  <c r="C5201" i="45"/>
  <c r="C5202" i="45"/>
  <c r="C5203" i="45"/>
  <c r="C5204" i="45"/>
  <c r="C5205" i="45"/>
  <c r="C5206" i="45"/>
  <c r="C5207" i="45"/>
  <c r="C5208" i="45"/>
  <c r="C5209" i="45"/>
  <c r="C5210" i="45"/>
  <c r="C5211" i="45"/>
  <c r="C5212" i="45"/>
  <c r="C5213" i="45"/>
  <c r="C5214" i="45"/>
  <c r="C5215" i="45"/>
  <c r="C5216" i="45"/>
  <c r="C5217" i="45"/>
  <c r="C5218" i="45"/>
  <c r="C5219" i="45"/>
  <c r="C5220" i="45"/>
  <c r="C5221" i="45"/>
  <c r="C5222" i="45"/>
  <c r="C5223" i="45"/>
  <c r="C5224" i="45"/>
  <c r="C5225" i="45"/>
  <c r="C5226" i="45"/>
  <c r="C5227" i="45"/>
  <c r="C5228" i="45"/>
  <c r="C5229" i="45"/>
  <c r="C5230" i="45"/>
  <c r="C5231" i="45"/>
  <c r="C5232" i="45"/>
  <c r="C5233" i="45"/>
  <c r="C5234" i="45"/>
  <c r="C5235" i="45"/>
  <c r="C5236" i="45"/>
  <c r="C5237" i="45"/>
  <c r="C5238" i="45"/>
  <c r="C5239" i="45"/>
  <c r="C5240" i="45"/>
  <c r="C5241" i="45"/>
  <c r="C5242" i="45"/>
  <c r="C5243" i="45"/>
  <c r="C5244" i="45"/>
  <c r="C5245" i="45"/>
  <c r="C5246" i="45"/>
  <c r="C5247" i="45"/>
  <c r="C5248" i="45"/>
  <c r="C5249" i="45"/>
  <c r="C5250" i="45"/>
  <c r="C5251" i="45"/>
  <c r="C5252" i="45"/>
  <c r="C5253" i="45"/>
  <c r="C5254" i="45"/>
  <c r="C5255" i="45"/>
  <c r="C5256" i="45"/>
  <c r="C5257" i="45"/>
  <c r="C5258" i="45"/>
  <c r="C5259" i="45"/>
  <c r="C5260" i="45"/>
  <c r="C5261" i="45"/>
  <c r="C5262" i="45"/>
  <c r="C5263" i="45"/>
  <c r="C5264" i="45"/>
  <c r="C5265" i="45"/>
  <c r="C5266" i="45"/>
  <c r="C5267" i="45"/>
  <c r="C5268" i="45"/>
  <c r="C5269" i="45"/>
  <c r="C5270" i="45"/>
  <c r="C5271" i="45"/>
  <c r="C5272" i="45"/>
  <c r="C5273" i="45"/>
  <c r="C5274" i="45"/>
  <c r="C5275" i="45"/>
  <c r="C5276" i="45"/>
  <c r="C5277" i="45"/>
  <c r="C5278" i="45"/>
  <c r="C5279" i="45"/>
  <c r="C5280" i="45"/>
  <c r="C5281" i="45"/>
  <c r="C5282" i="45"/>
  <c r="C5283" i="45"/>
  <c r="C5284" i="45"/>
  <c r="C5285" i="45"/>
  <c r="C5286" i="45"/>
  <c r="C5287" i="45"/>
  <c r="C5288" i="45"/>
  <c r="C5289" i="45"/>
  <c r="C5290" i="45"/>
  <c r="C5291" i="45"/>
  <c r="C5292" i="45"/>
  <c r="C5293" i="45"/>
  <c r="C5294" i="45"/>
  <c r="C5295" i="45"/>
  <c r="C5296" i="45"/>
  <c r="C5297" i="45"/>
  <c r="C5298" i="45"/>
  <c r="C5299" i="45"/>
  <c r="C5300" i="45"/>
  <c r="C5301" i="45"/>
  <c r="C5302" i="45"/>
  <c r="C5303" i="45"/>
  <c r="C5304" i="45"/>
  <c r="C5305" i="45"/>
  <c r="C5306" i="45"/>
  <c r="C5307" i="45"/>
  <c r="C5308" i="45"/>
  <c r="C5309" i="45"/>
  <c r="C5310" i="45"/>
  <c r="C5311" i="45"/>
  <c r="C5312" i="45"/>
  <c r="C5313" i="45"/>
  <c r="C5314" i="45"/>
  <c r="C5315" i="45"/>
  <c r="C5316" i="45"/>
  <c r="C5317" i="45"/>
  <c r="C5318" i="45"/>
  <c r="C5319" i="45"/>
  <c r="C5320" i="45"/>
  <c r="C5321" i="45"/>
  <c r="C5322" i="45"/>
  <c r="C5323" i="45"/>
  <c r="C5324" i="45"/>
  <c r="C5325" i="45"/>
  <c r="C5326" i="45"/>
  <c r="C5327" i="45"/>
  <c r="C5328" i="45"/>
  <c r="C5329" i="45"/>
  <c r="C5330" i="45"/>
  <c r="C5331" i="45"/>
  <c r="C5332" i="45"/>
  <c r="C5333" i="45"/>
  <c r="C5334" i="45"/>
  <c r="C5335" i="45"/>
  <c r="C5336" i="45"/>
  <c r="C5337" i="45"/>
  <c r="C5338" i="45"/>
  <c r="C5339" i="45"/>
  <c r="C5340" i="45"/>
  <c r="C5341" i="45"/>
  <c r="C5342" i="45"/>
  <c r="C5343" i="45"/>
  <c r="C5344" i="45"/>
  <c r="C5345" i="45"/>
  <c r="C5346" i="45"/>
  <c r="C5347" i="45"/>
  <c r="C5348" i="45"/>
  <c r="C5349" i="45"/>
  <c r="C5350" i="45"/>
  <c r="C5351" i="45"/>
  <c r="C5352" i="45"/>
  <c r="C5353" i="45"/>
  <c r="C5354" i="45"/>
  <c r="C5355" i="45"/>
  <c r="C5356" i="45"/>
  <c r="C5357" i="45"/>
  <c r="C5358" i="45"/>
  <c r="C5359" i="45"/>
  <c r="C5360" i="45"/>
  <c r="C5361" i="45"/>
  <c r="C5362" i="45"/>
  <c r="C5363" i="45"/>
  <c r="C5364" i="45"/>
  <c r="C5365" i="45"/>
  <c r="C5366" i="45"/>
  <c r="C5367" i="45"/>
  <c r="C5368" i="45"/>
  <c r="C5369" i="45"/>
  <c r="C5370" i="45"/>
  <c r="C5371" i="45"/>
  <c r="C5372" i="45"/>
  <c r="C5373" i="45"/>
  <c r="C5374" i="45"/>
  <c r="C5375" i="45"/>
  <c r="C5376" i="45"/>
  <c r="C5377" i="45"/>
  <c r="C5378" i="45"/>
  <c r="C5379" i="45"/>
  <c r="C5380" i="45"/>
  <c r="C5381" i="45"/>
  <c r="C5382" i="45"/>
  <c r="C5383" i="45"/>
  <c r="C5384" i="45"/>
  <c r="C5385" i="45"/>
  <c r="C5386" i="45"/>
  <c r="C5387" i="45"/>
  <c r="C5388" i="45"/>
  <c r="C5389" i="45"/>
  <c r="C5390" i="45"/>
  <c r="C5391" i="45"/>
  <c r="C5392" i="45"/>
  <c r="C5393" i="45"/>
  <c r="C5394" i="45"/>
  <c r="C5395" i="45"/>
  <c r="C5396" i="45"/>
  <c r="C5397" i="45"/>
  <c r="C5398" i="45"/>
  <c r="C5399" i="45"/>
  <c r="C5400" i="45"/>
  <c r="C5401" i="45"/>
  <c r="C5402" i="45"/>
  <c r="C5403" i="45"/>
  <c r="C5404" i="45"/>
  <c r="C5405" i="45"/>
  <c r="C5406" i="45"/>
  <c r="C5407" i="45"/>
  <c r="C5408" i="45"/>
  <c r="C5409" i="45"/>
  <c r="C5410" i="45"/>
  <c r="C5411" i="45"/>
  <c r="C5412" i="45"/>
  <c r="C5413" i="45"/>
  <c r="C5414" i="45"/>
  <c r="C5415" i="45"/>
  <c r="C5416" i="45"/>
  <c r="C5417" i="45"/>
  <c r="C5418" i="45"/>
  <c r="C5419" i="45"/>
  <c r="C5420" i="45"/>
  <c r="C5421" i="45"/>
  <c r="C5422" i="45"/>
  <c r="C5423" i="45"/>
  <c r="C5424" i="45"/>
  <c r="C5425" i="45"/>
  <c r="C5426" i="45"/>
  <c r="C5427" i="45"/>
  <c r="C5428" i="45"/>
  <c r="C5429" i="45"/>
  <c r="C5430" i="45"/>
  <c r="C5431" i="45"/>
  <c r="C5432" i="45"/>
  <c r="C5433" i="45"/>
  <c r="C5434" i="45"/>
  <c r="C5435" i="45"/>
  <c r="C5436" i="45"/>
  <c r="C5437" i="45"/>
  <c r="C5438" i="45"/>
  <c r="C5439" i="45"/>
  <c r="C5440" i="45"/>
  <c r="C5441" i="45"/>
  <c r="C5442" i="45"/>
  <c r="C5443" i="45"/>
  <c r="C5444" i="45"/>
  <c r="C5445" i="45"/>
  <c r="C5446" i="45"/>
  <c r="C5447" i="45"/>
  <c r="C5448" i="45"/>
  <c r="C5449" i="45"/>
  <c r="C5450" i="45"/>
  <c r="C5451" i="45"/>
  <c r="C5452" i="45"/>
  <c r="C5453" i="45"/>
  <c r="C5454" i="45"/>
  <c r="C5455" i="45"/>
  <c r="C5456" i="45"/>
  <c r="C5457" i="45"/>
  <c r="C5458" i="45"/>
  <c r="C5459" i="45"/>
  <c r="C5460" i="45"/>
  <c r="C5461" i="45"/>
  <c r="C5462" i="45"/>
  <c r="C5463" i="45"/>
  <c r="C5464" i="45"/>
  <c r="C5465" i="45"/>
  <c r="C5466" i="45"/>
  <c r="C5467" i="45"/>
  <c r="C5468" i="45"/>
  <c r="C5469" i="45"/>
  <c r="C5470" i="45"/>
  <c r="C5471" i="45"/>
  <c r="C5472" i="45"/>
  <c r="C5473" i="45"/>
  <c r="C5474" i="45"/>
  <c r="C5475" i="45"/>
  <c r="C5476" i="45"/>
  <c r="C5477" i="45"/>
  <c r="C5478" i="45"/>
  <c r="C5479" i="45"/>
  <c r="C5480" i="45"/>
  <c r="C5481" i="45"/>
  <c r="C5482" i="45"/>
  <c r="C5483" i="45"/>
  <c r="C5484" i="45"/>
  <c r="C5485" i="45"/>
  <c r="C5486" i="45"/>
  <c r="C5487" i="45"/>
  <c r="C5488" i="45"/>
  <c r="C5489" i="45"/>
  <c r="C5490" i="45"/>
  <c r="C5491" i="45"/>
  <c r="C5492" i="45"/>
  <c r="C5493" i="45"/>
  <c r="C5494" i="45"/>
  <c r="C5495" i="45"/>
  <c r="C5496" i="45"/>
  <c r="C5497" i="45"/>
  <c r="C5498" i="45"/>
  <c r="C5499" i="45"/>
  <c r="C5500" i="45"/>
  <c r="C5501" i="45"/>
  <c r="C5502" i="45"/>
  <c r="C5503" i="45"/>
  <c r="C5504" i="45"/>
  <c r="C5505" i="45"/>
  <c r="C5506" i="45"/>
  <c r="C5507" i="45"/>
  <c r="C5508" i="45"/>
  <c r="C5509" i="45"/>
  <c r="C5510" i="45"/>
  <c r="C5511" i="45"/>
  <c r="C5512" i="45"/>
  <c r="C5513" i="45"/>
  <c r="C5514" i="45"/>
  <c r="C5515" i="45"/>
  <c r="C5516" i="45"/>
  <c r="C5517" i="45"/>
  <c r="C5518" i="45"/>
  <c r="C5519" i="45"/>
  <c r="C5520" i="45"/>
  <c r="C5521" i="45"/>
  <c r="C5522" i="45"/>
  <c r="C5523" i="45"/>
  <c r="C5524" i="45"/>
  <c r="C5525" i="45"/>
  <c r="C5526" i="45"/>
  <c r="C5527" i="45"/>
  <c r="C5528" i="45"/>
  <c r="C5529" i="45"/>
  <c r="C5530" i="45"/>
  <c r="C5531" i="45"/>
  <c r="C5532" i="45"/>
  <c r="C5533" i="45"/>
  <c r="C5534" i="45"/>
  <c r="C5535" i="45"/>
  <c r="C5536" i="45"/>
  <c r="C5537" i="45"/>
  <c r="C5538" i="45"/>
  <c r="C5539" i="45"/>
  <c r="C5540" i="45"/>
  <c r="C5541" i="45"/>
  <c r="C5542" i="45"/>
  <c r="C5543" i="45"/>
  <c r="C5544" i="45"/>
  <c r="C5545" i="45"/>
  <c r="C5546" i="45"/>
  <c r="C5547" i="45"/>
  <c r="C5548" i="45"/>
  <c r="C5549" i="45"/>
  <c r="C5550" i="45"/>
  <c r="C5551" i="45"/>
  <c r="C5552" i="45"/>
  <c r="C5553" i="45"/>
  <c r="C5554" i="45"/>
  <c r="C5555" i="45"/>
  <c r="C5556" i="45"/>
  <c r="C5557" i="45"/>
  <c r="C5558" i="45"/>
  <c r="C5559" i="45"/>
  <c r="C5560" i="45"/>
  <c r="C5561" i="45"/>
  <c r="C5562" i="45"/>
  <c r="C5563" i="45"/>
  <c r="C5564" i="45"/>
  <c r="C5565" i="45"/>
  <c r="C5566" i="45"/>
  <c r="C5567" i="45"/>
  <c r="C5568" i="45"/>
  <c r="C5569" i="45"/>
  <c r="C5570" i="45"/>
  <c r="C5571" i="45"/>
  <c r="C5572" i="45"/>
  <c r="C5573" i="45"/>
  <c r="C5574" i="45"/>
  <c r="C5575" i="45"/>
  <c r="C5576" i="45"/>
  <c r="C5577" i="45"/>
  <c r="C5578" i="45"/>
  <c r="C5579" i="45"/>
  <c r="C5580" i="45"/>
  <c r="C5581" i="45"/>
  <c r="C5582" i="45"/>
  <c r="C5583" i="45"/>
  <c r="C5584" i="45"/>
  <c r="C5585" i="45"/>
  <c r="C5586" i="45"/>
  <c r="C5587" i="45"/>
  <c r="C5588" i="45"/>
  <c r="C5589" i="45"/>
  <c r="C5590" i="45"/>
  <c r="C5591" i="45"/>
  <c r="C5592" i="45"/>
  <c r="C5593" i="45"/>
  <c r="C5594" i="45"/>
  <c r="C5595" i="45"/>
  <c r="C5596" i="45"/>
  <c r="C5597" i="45"/>
  <c r="C5598" i="45"/>
  <c r="C5599" i="45"/>
  <c r="C5600" i="45"/>
  <c r="C5601" i="45"/>
  <c r="C5602" i="45"/>
  <c r="C5603" i="45"/>
  <c r="C5604" i="45"/>
  <c r="C5605" i="45"/>
  <c r="C5606" i="45"/>
  <c r="C5607" i="45"/>
  <c r="C5608" i="45"/>
  <c r="C5609" i="45"/>
  <c r="C5610" i="45"/>
  <c r="C5611" i="45"/>
  <c r="C5612" i="45"/>
  <c r="C5613" i="45"/>
  <c r="C5614" i="45"/>
  <c r="C5615" i="45"/>
  <c r="C5616" i="45"/>
  <c r="C5617" i="45"/>
  <c r="C5618" i="45"/>
  <c r="C5619" i="45"/>
  <c r="C5620" i="45"/>
  <c r="C5621" i="45"/>
  <c r="C5622" i="45"/>
  <c r="C5623" i="45"/>
  <c r="C5624" i="45"/>
  <c r="C5625" i="45"/>
  <c r="C5626" i="45"/>
  <c r="C5627" i="45"/>
  <c r="C5628" i="45"/>
  <c r="C5629" i="45"/>
  <c r="C5630" i="45"/>
  <c r="C5631" i="45"/>
  <c r="C5632" i="45"/>
  <c r="C5633" i="45"/>
  <c r="C5634" i="45"/>
  <c r="C5635" i="45"/>
  <c r="C5636" i="45"/>
  <c r="C5637" i="45"/>
  <c r="C5638" i="45"/>
  <c r="C5639" i="45"/>
  <c r="C5640" i="45"/>
  <c r="C5641" i="45"/>
  <c r="C5642" i="45"/>
  <c r="C5643" i="45"/>
  <c r="C5644" i="45"/>
  <c r="C5645" i="45"/>
  <c r="C5646" i="45"/>
  <c r="C5647" i="45"/>
  <c r="C5648" i="45"/>
  <c r="C5649" i="45"/>
  <c r="C5650" i="45"/>
  <c r="C5651" i="45"/>
  <c r="C5652" i="45"/>
  <c r="C5653" i="45"/>
  <c r="C5654" i="45"/>
  <c r="C5655" i="45"/>
  <c r="C5656" i="45"/>
  <c r="C5657" i="45"/>
  <c r="C5658" i="45"/>
  <c r="C5659" i="45"/>
  <c r="C5660" i="45"/>
  <c r="C5661" i="45"/>
  <c r="C5662" i="45"/>
  <c r="C5663" i="45"/>
  <c r="C5664" i="45"/>
  <c r="C5665" i="45"/>
  <c r="C5666" i="45"/>
  <c r="C5667" i="45"/>
  <c r="C5668" i="45"/>
  <c r="C5669" i="45"/>
  <c r="C5670" i="45"/>
  <c r="C5671" i="45"/>
  <c r="C5672" i="45"/>
  <c r="C5673" i="45"/>
  <c r="C5674" i="45"/>
  <c r="C5675" i="45"/>
  <c r="C5676" i="45"/>
  <c r="C5677" i="45"/>
  <c r="C5678" i="45"/>
  <c r="C5679" i="45"/>
  <c r="C5680" i="45"/>
  <c r="C5681" i="45"/>
  <c r="C5682" i="45"/>
  <c r="C5683" i="45"/>
  <c r="C5684" i="45"/>
  <c r="C5685" i="45"/>
  <c r="C5686" i="45"/>
  <c r="C5687" i="45"/>
  <c r="C5688" i="45"/>
  <c r="C5689" i="45"/>
  <c r="C5690" i="45"/>
  <c r="C5691" i="45"/>
  <c r="C5692" i="45"/>
  <c r="C5693" i="45"/>
  <c r="C5694" i="45"/>
  <c r="C5695" i="45"/>
  <c r="C5696" i="45"/>
  <c r="C5697" i="45"/>
  <c r="C5698" i="45"/>
  <c r="C5699" i="45"/>
  <c r="C5700" i="45"/>
  <c r="C5701" i="45"/>
  <c r="C5702" i="45"/>
  <c r="C5703" i="45"/>
  <c r="C5704" i="45"/>
  <c r="C5705" i="45"/>
  <c r="C5706" i="45"/>
  <c r="C5707" i="45"/>
  <c r="C5708" i="45"/>
  <c r="C5709" i="45"/>
  <c r="C5710" i="45"/>
  <c r="C5711" i="45"/>
  <c r="C5712" i="45"/>
  <c r="C5713" i="45"/>
  <c r="C5714" i="45"/>
  <c r="C5715" i="45"/>
  <c r="C5716" i="45"/>
  <c r="C5717" i="45"/>
  <c r="C5718" i="45"/>
  <c r="C5719" i="45"/>
  <c r="C5720" i="45"/>
  <c r="C5721" i="45"/>
  <c r="C5722" i="45"/>
  <c r="C5723" i="45"/>
  <c r="C5724" i="45"/>
  <c r="C5725" i="45"/>
  <c r="C5726" i="45"/>
  <c r="C5727" i="45"/>
  <c r="C5728" i="45"/>
  <c r="C5729" i="45"/>
  <c r="C5730" i="45"/>
  <c r="C5731" i="45"/>
  <c r="C5732" i="45"/>
  <c r="C5733" i="45"/>
  <c r="C5734" i="45"/>
  <c r="C5735" i="45"/>
  <c r="C5736" i="45"/>
  <c r="C5737" i="45"/>
  <c r="C5738" i="45"/>
  <c r="C5739" i="45"/>
  <c r="C5740" i="45"/>
  <c r="C5741" i="45"/>
  <c r="C5742" i="45"/>
  <c r="C5743" i="45"/>
  <c r="C5744" i="45"/>
  <c r="C5745" i="45"/>
  <c r="C5746" i="45"/>
  <c r="C5747" i="45"/>
  <c r="C5748" i="45"/>
  <c r="C5749" i="45"/>
  <c r="C5750" i="45"/>
  <c r="C5751" i="45"/>
  <c r="C5752" i="45"/>
  <c r="C5753" i="45"/>
  <c r="C5754" i="45"/>
  <c r="C5755" i="45"/>
  <c r="C5756" i="45"/>
  <c r="C5757" i="45"/>
  <c r="C5758" i="45"/>
  <c r="C5759" i="45"/>
  <c r="C5760" i="45"/>
  <c r="C5761" i="45"/>
  <c r="C5762" i="45"/>
  <c r="C5763" i="45"/>
  <c r="C5764" i="45"/>
  <c r="C5765" i="45"/>
  <c r="C5766" i="45"/>
  <c r="C5767" i="45"/>
  <c r="C5768" i="45"/>
  <c r="C5769" i="45"/>
  <c r="C5770" i="45"/>
  <c r="C5771" i="45"/>
  <c r="C5772" i="45"/>
  <c r="C5773" i="45"/>
  <c r="C5774" i="45"/>
  <c r="C5775" i="45"/>
  <c r="C5776" i="45"/>
  <c r="C5777" i="45"/>
  <c r="C5778" i="45"/>
  <c r="C5779" i="45"/>
  <c r="C5780" i="45"/>
  <c r="C5781" i="45"/>
  <c r="C5782" i="45"/>
  <c r="C5783" i="45"/>
  <c r="C5784" i="45"/>
  <c r="C5785" i="45"/>
  <c r="C5786" i="45"/>
  <c r="C5787" i="45"/>
  <c r="C5788" i="45"/>
  <c r="C5789" i="45"/>
  <c r="C5790" i="45"/>
  <c r="C5791" i="45"/>
  <c r="C5792" i="45"/>
  <c r="C5793" i="45"/>
  <c r="C5794" i="45"/>
  <c r="C5795" i="45"/>
  <c r="C5796" i="45"/>
  <c r="C5797" i="45"/>
  <c r="C5798" i="45"/>
  <c r="C5799" i="45"/>
  <c r="C5800" i="45"/>
  <c r="C5801" i="45"/>
  <c r="C5802" i="45"/>
  <c r="C5803" i="45"/>
  <c r="C5804" i="45"/>
  <c r="C5805" i="45"/>
  <c r="C5806" i="45"/>
  <c r="C5807" i="45"/>
  <c r="C5808" i="45"/>
  <c r="C5809" i="45"/>
  <c r="C5810" i="45"/>
  <c r="C5811" i="45"/>
  <c r="C5812" i="45"/>
  <c r="C5813" i="45"/>
  <c r="C5814" i="45"/>
  <c r="C5815" i="45"/>
  <c r="C5816" i="45"/>
  <c r="C5817" i="45"/>
  <c r="C5818" i="45"/>
  <c r="C5819" i="45"/>
  <c r="C5820" i="45"/>
  <c r="C5821" i="45"/>
  <c r="C5822" i="45"/>
  <c r="C5823" i="45"/>
  <c r="C5824" i="45"/>
  <c r="C5825" i="45"/>
  <c r="C5826" i="45"/>
  <c r="C5827" i="45"/>
  <c r="C5828" i="45"/>
  <c r="C5829" i="45"/>
  <c r="C5830" i="45"/>
  <c r="C5831" i="45"/>
  <c r="C5832" i="45"/>
  <c r="C5833" i="45"/>
  <c r="C5834" i="45"/>
  <c r="C5835" i="45"/>
  <c r="C5836" i="45"/>
  <c r="C5837" i="45"/>
  <c r="C5838" i="45"/>
  <c r="C5839" i="45"/>
  <c r="C5840" i="45"/>
  <c r="C5841" i="45"/>
  <c r="C5842" i="45"/>
  <c r="C5843" i="45"/>
  <c r="C5844" i="45"/>
  <c r="C5845" i="45"/>
  <c r="C5846" i="45"/>
  <c r="C5847" i="45"/>
  <c r="C5848" i="45"/>
  <c r="C5849" i="45"/>
  <c r="C5850" i="45"/>
  <c r="C5851" i="45"/>
  <c r="C5852" i="45"/>
  <c r="C5853" i="45"/>
  <c r="C5854" i="45"/>
  <c r="C5855" i="45"/>
  <c r="C5856" i="45"/>
  <c r="C5857" i="45"/>
  <c r="C5858" i="45"/>
  <c r="C5859" i="45"/>
  <c r="C5860" i="45"/>
  <c r="C5861" i="45"/>
  <c r="C5862" i="45"/>
  <c r="C5863" i="45"/>
  <c r="C5864" i="45"/>
  <c r="C5865" i="45"/>
  <c r="C5866" i="45"/>
  <c r="C5867" i="45"/>
  <c r="C5868" i="45"/>
  <c r="C5869" i="45"/>
  <c r="C5870" i="45"/>
  <c r="C5871" i="45"/>
  <c r="C5872" i="45"/>
  <c r="C5873" i="45"/>
  <c r="C5874" i="45"/>
  <c r="C5875" i="45"/>
  <c r="C5876" i="45"/>
  <c r="C5877" i="45"/>
  <c r="C5878" i="45"/>
  <c r="C5879" i="45"/>
  <c r="C5880" i="45"/>
  <c r="C5881" i="45"/>
  <c r="C5882" i="45"/>
  <c r="C5883" i="45"/>
  <c r="C5884" i="45"/>
  <c r="C5885" i="45"/>
  <c r="C5886" i="45"/>
  <c r="C5887" i="45"/>
  <c r="C5888" i="45"/>
  <c r="C5889" i="45"/>
  <c r="C5890" i="45"/>
  <c r="C5891" i="45"/>
  <c r="C5892" i="45"/>
  <c r="C5893" i="45"/>
  <c r="C5894" i="45"/>
  <c r="C5895" i="45"/>
  <c r="C5896" i="45"/>
  <c r="C5897" i="45"/>
  <c r="C5898" i="45"/>
  <c r="C5899" i="45"/>
  <c r="C5900" i="45"/>
  <c r="C5901" i="45"/>
  <c r="C5902" i="45"/>
  <c r="C5903" i="45"/>
  <c r="C5904" i="45"/>
  <c r="C5905" i="45"/>
  <c r="C5906" i="45"/>
  <c r="C5907" i="45"/>
  <c r="C5908" i="45"/>
  <c r="C5909" i="45"/>
  <c r="C5910" i="45"/>
  <c r="C5911" i="45"/>
  <c r="C5912" i="45"/>
  <c r="C5913" i="45"/>
  <c r="C5914" i="45"/>
  <c r="C5915" i="45"/>
  <c r="C5916" i="45"/>
  <c r="C5917" i="45"/>
  <c r="C5918" i="45"/>
  <c r="C5919" i="45"/>
  <c r="C5920" i="45"/>
  <c r="C5921" i="45"/>
  <c r="C5922" i="45"/>
  <c r="C5923" i="45"/>
  <c r="C5924" i="45"/>
  <c r="C5925" i="45"/>
  <c r="C5926" i="45"/>
  <c r="C5927" i="45"/>
  <c r="C5928" i="45"/>
  <c r="C5929" i="45"/>
  <c r="C5930" i="45"/>
  <c r="C5931" i="45"/>
  <c r="C5932" i="45"/>
  <c r="C5933" i="45"/>
  <c r="C5934" i="45"/>
  <c r="C5935" i="45"/>
  <c r="C5936" i="45"/>
  <c r="C5937" i="45"/>
  <c r="C5938" i="45"/>
  <c r="C5939" i="45"/>
  <c r="C5940" i="45"/>
  <c r="C5941" i="45"/>
  <c r="C5942" i="45"/>
  <c r="C5943" i="45"/>
  <c r="C5944" i="45"/>
  <c r="C5945" i="45"/>
  <c r="C5946" i="45"/>
  <c r="C5947" i="45"/>
  <c r="C5948" i="45"/>
  <c r="C5949" i="45"/>
  <c r="C5950" i="45"/>
  <c r="C5951" i="45"/>
  <c r="C5952" i="45"/>
  <c r="C5953" i="45"/>
  <c r="C5954" i="45"/>
  <c r="C5955" i="45"/>
  <c r="C5956" i="45"/>
  <c r="C5957" i="45"/>
  <c r="C5958" i="45"/>
  <c r="C5959" i="45"/>
  <c r="C5960" i="45"/>
  <c r="C5961" i="45"/>
  <c r="C5962" i="45"/>
  <c r="C5963" i="45"/>
  <c r="C5964" i="45"/>
  <c r="C5965" i="45"/>
  <c r="C5966" i="45"/>
  <c r="C5967" i="45"/>
  <c r="C5968" i="45"/>
  <c r="C5969" i="45"/>
  <c r="C5970" i="45"/>
  <c r="C5971" i="45"/>
  <c r="C5972" i="45"/>
  <c r="C5973" i="45"/>
  <c r="C5974" i="45"/>
  <c r="C5975" i="45"/>
  <c r="C5976" i="45"/>
  <c r="C5977" i="45"/>
  <c r="C5978" i="45"/>
  <c r="C5979" i="45"/>
  <c r="C5980" i="45"/>
  <c r="C5981" i="45"/>
  <c r="C5982" i="45"/>
  <c r="C5983" i="45"/>
  <c r="C5984" i="45"/>
  <c r="C5985" i="45"/>
  <c r="C5986" i="45"/>
  <c r="C5987" i="45"/>
  <c r="C5988" i="45"/>
  <c r="C5989" i="45"/>
  <c r="C5990" i="45"/>
  <c r="C5991" i="45"/>
  <c r="C5992" i="45"/>
  <c r="C5993" i="45"/>
  <c r="C5994" i="45"/>
  <c r="C5995" i="45"/>
  <c r="C5996" i="45"/>
  <c r="C5997" i="45"/>
  <c r="C5998" i="45"/>
  <c r="C5999" i="45"/>
  <c r="C6000" i="45"/>
  <c r="C6001" i="45"/>
  <c r="C6002" i="45"/>
  <c r="C6003" i="45"/>
  <c r="C6004" i="45"/>
  <c r="C6005" i="45"/>
  <c r="C6006" i="45"/>
  <c r="C6007" i="45"/>
  <c r="C6008" i="45"/>
  <c r="C6009" i="45"/>
  <c r="C6010" i="45"/>
  <c r="C6011" i="45"/>
  <c r="C6012" i="45"/>
  <c r="C6013" i="45"/>
  <c r="C6014" i="45"/>
  <c r="C6015" i="45"/>
  <c r="C6016" i="45"/>
  <c r="C6017" i="45"/>
  <c r="C6018" i="45"/>
  <c r="C6019" i="45"/>
  <c r="C6020" i="45"/>
  <c r="C6021" i="45"/>
  <c r="C6022" i="45"/>
  <c r="C6023" i="45"/>
  <c r="C6024" i="45"/>
  <c r="C6025" i="45"/>
  <c r="C6026" i="45"/>
  <c r="C6027" i="45"/>
  <c r="C6028" i="45"/>
  <c r="C6029" i="45"/>
  <c r="C6030" i="45"/>
  <c r="C6031" i="45"/>
  <c r="C6032" i="45"/>
  <c r="C6033" i="45"/>
  <c r="C6034" i="45"/>
  <c r="C6035" i="45"/>
  <c r="C6036" i="45"/>
  <c r="C6037" i="45"/>
  <c r="C6038" i="45"/>
  <c r="C6039" i="45"/>
  <c r="C6040" i="45"/>
  <c r="C6041" i="45"/>
  <c r="C6042" i="45"/>
  <c r="C6043" i="45"/>
  <c r="C6044" i="45"/>
  <c r="C6045" i="45"/>
  <c r="C6046" i="45"/>
  <c r="C6047" i="45"/>
  <c r="C6048" i="45"/>
  <c r="C6049" i="45"/>
  <c r="C6050" i="45"/>
  <c r="C6051" i="45"/>
  <c r="C6052" i="45"/>
  <c r="C6053" i="45"/>
  <c r="C6054" i="45"/>
  <c r="C6055" i="45"/>
  <c r="C6056" i="45"/>
  <c r="C6057" i="45"/>
  <c r="C6058" i="45"/>
  <c r="C6059" i="45"/>
  <c r="C6060" i="45"/>
  <c r="C6061" i="45"/>
  <c r="C6062" i="45"/>
  <c r="C6063" i="45"/>
  <c r="C6064" i="45"/>
  <c r="C6065" i="45"/>
  <c r="C6066" i="45"/>
  <c r="C6067" i="45"/>
  <c r="C6068" i="45"/>
  <c r="C6069" i="45"/>
  <c r="C6070" i="45"/>
  <c r="C6071" i="45"/>
  <c r="C6072" i="45"/>
  <c r="C6073" i="45"/>
  <c r="C6074" i="45"/>
  <c r="C6075" i="45"/>
  <c r="C6076" i="45"/>
  <c r="C6077" i="45"/>
  <c r="C6078" i="45"/>
  <c r="C6079" i="45"/>
  <c r="C6080" i="45"/>
  <c r="C6081" i="45"/>
  <c r="C6082" i="45"/>
  <c r="C6083" i="45"/>
  <c r="C6084" i="45"/>
  <c r="C6085" i="45"/>
  <c r="C6086" i="45"/>
  <c r="C6087" i="45"/>
  <c r="C6088" i="45"/>
  <c r="C6089" i="45"/>
  <c r="C6090" i="45"/>
  <c r="C6091" i="45"/>
  <c r="C6092" i="45"/>
  <c r="C6093" i="45"/>
  <c r="C6094" i="45"/>
  <c r="C6095" i="45"/>
  <c r="C6096" i="45"/>
  <c r="C6097" i="45"/>
  <c r="C6098" i="45"/>
  <c r="C6099" i="45"/>
  <c r="C6100" i="45"/>
  <c r="C6101" i="45"/>
  <c r="C6102" i="45"/>
  <c r="C6103" i="45"/>
  <c r="C6104" i="45"/>
  <c r="C6105" i="45"/>
  <c r="C6106" i="45"/>
  <c r="C6107" i="45"/>
  <c r="C6108" i="45"/>
  <c r="C6109" i="45"/>
  <c r="C6110" i="45"/>
  <c r="C6111" i="45"/>
  <c r="C6112" i="45"/>
  <c r="C6113" i="45"/>
  <c r="C6114" i="45"/>
  <c r="C6115" i="45"/>
  <c r="C6116" i="45"/>
  <c r="C6117" i="45"/>
  <c r="C6118" i="45"/>
  <c r="C6119" i="45"/>
  <c r="C6120" i="45"/>
  <c r="C6121" i="45"/>
  <c r="C6122" i="45"/>
  <c r="C6123" i="45"/>
  <c r="C6124" i="45"/>
  <c r="C6125" i="45"/>
  <c r="C6126" i="45"/>
  <c r="C6127" i="45"/>
  <c r="C6128" i="45"/>
  <c r="C6129" i="45"/>
  <c r="C6130" i="45"/>
  <c r="C6131" i="45"/>
  <c r="C6132" i="45"/>
  <c r="C6133" i="45"/>
  <c r="C6134" i="45"/>
  <c r="C6135" i="45"/>
  <c r="C6136" i="45"/>
  <c r="C6137" i="45"/>
  <c r="C6138" i="45"/>
  <c r="C6139" i="45"/>
  <c r="C6140" i="45"/>
  <c r="C6141" i="45"/>
  <c r="C6142" i="45"/>
  <c r="C6143" i="45"/>
  <c r="C6144" i="45"/>
  <c r="C6145" i="45"/>
  <c r="C6146" i="45"/>
  <c r="C6147" i="45"/>
  <c r="C6148" i="45"/>
  <c r="C6149" i="45"/>
  <c r="C6150" i="45"/>
  <c r="C6151" i="45"/>
  <c r="C6152" i="45"/>
  <c r="C6153" i="45"/>
  <c r="C6154" i="45"/>
  <c r="C6155" i="45"/>
  <c r="C6156" i="45"/>
  <c r="C6157" i="45"/>
  <c r="C6158" i="45"/>
  <c r="C6159" i="45"/>
  <c r="C6160" i="45"/>
  <c r="C6161" i="45"/>
  <c r="C6162" i="45"/>
  <c r="C6163" i="45"/>
  <c r="C6164" i="45"/>
  <c r="C6165" i="45"/>
  <c r="C6166" i="45"/>
  <c r="C6167" i="45"/>
  <c r="C6168" i="45"/>
  <c r="C6169" i="45"/>
  <c r="C6170" i="45"/>
  <c r="C6171" i="45"/>
  <c r="C6172" i="45"/>
  <c r="C6173" i="45"/>
  <c r="C6174" i="45"/>
  <c r="C6175" i="45"/>
  <c r="C6176" i="45"/>
  <c r="C6177" i="45"/>
  <c r="C6178" i="45"/>
  <c r="C6179" i="45"/>
  <c r="C6180" i="45"/>
  <c r="C6181" i="45"/>
  <c r="C6182" i="45"/>
  <c r="C6183" i="45"/>
  <c r="C6184" i="45"/>
  <c r="C6185" i="45"/>
  <c r="C6186" i="45"/>
  <c r="C6187" i="45"/>
  <c r="C6188" i="45"/>
  <c r="C6189" i="45"/>
  <c r="C6190" i="45"/>
  <c r="C6191" i="45"/>
  <c r="C6192" i="45"/>
  <c r="C6193" i="45"/>
  <c r="C6194" i="45"/>
  <c r="C6195" i="45"/>
  <c r="C6196" i="45"/>
  <c r="C6197" i="45"/>
  <c r="C6198" i="45"/>
  <c r="C6199" i="45"/>
  <c r="C6200" i="45"/>
  <c r="C6201" i="45"/>
  <c r="C6202" i="45"/>
  <c r="C6203" i="45"/>
  <c r="C6204" i="45"/>
  <c r="C6205" i="45"/>
  <c r="C6206" i="45"/>
  <c r="C6207" i="45"/>
  <c r="C6208" i="45"/>
  <c r="C6209" i="45"/>
  <c r="C6210" i="45"/>
  <c r="C6211" i="45"/>
  <c r="C6212" i="45"/>
  <c r="C6213" i="45"/>
  <c r="C6214" i="45"/>
  <c r="C6215" i="45"/>
  <c r="C6216" i="45"/>
  <c r="C6217" i="45"/>
  <c r="C6218" i="45"/>
  <c r="C6219" i="45"/>
  <c r="C6220" i="45"/>
  <c r="C6221" i="45"/>
  <c r="C6222" i="45"/>
  <c r="C6223" i="45"/>
  <c r="C6224" i="45"/>
  <c r="C6225" i="45"/>
  <c r="C6226" i="45"/>
  <c r="C6227" i="45"/>
  <c r="C6228" i="45"/>
  <c r="C6229" i="45"/>
  <c r="C6230" i="45"/>
  <c r="C6231" i="45"/>
  <c r="C6232" i="45"/>
  <c r="C6233" i="45"/>
  <c r="C6234" i="45"/>
  <c r="C6235" i="45"/>
  <c r="C6236" i="45"/>
  <c r="C6237" i="45"/>
  <c r="C6238" i="45"/>
  <c r="C6239" i="45"/>
  <c r="C6240" i="45"/>
  <c r="C6241" i="45"/>
  <c r="C6242" i="45"/>
  <c r="C6243" i="45"/>
  <c r="C6244" i="45"/>
  <c r="C6245" i="45"/>
  <c r="C6246" i="45"/>
  <c r="C6247" i="45"/>
  <c r="C6248" i="45"/>
  <c r="C6249" i="45"/>
  <c r="C6250" i="45"/>
  <c r="C6251" i="45"/>
  <c r="C6252" i="45"/>
  <c r="C6253" i="45"/>
  <c r="C6254" i="45"/>
  <c r="C6255" i="45"/>
  <c r="C6256" i="45"/>
  <c r="C6257" i="45"/>
  <c r="C6258" i="45"/>
  <c r="C6259" i="45"/>
  <c r="C6260" i="45"/>
  <c r="C6261" i="45"/>
  <c r="C6262" i="45"/>
  <c r="C6263" i="45"/>
  <c r="C6264" i="45"/>
  <c r="C6265" i="45"/>
  <c r="C6266" i="45"/>
  <c r="C6267" i="45"/>
  <c r="C6268" i="45"/>
  <c r="C6269" i="45"/>
  <c r="C6270" i="45"/>
  <c r="C6271" i="45"/>
  <c r="C6272" i="45"/>
  <c r="C6273" i="45"/>
  <c r="C6274" i="45"/>
  <c r="C6275" i="45"/>
  <c r="C6276" i="45"/>
  <c r="C6277" i="45"/>
  <c r="C6278" i="45"/>
  <c r="C6279" i="45"/>
  <c r="C6280" i="45"/>
  <c r="C6281" i="45"/>
  <c r="C6282" i="45"/>
  <c r="C6283" i="45"/>
  <c r="C6284" i="45"/>
  <c r="C6285" i="45"/>
  <c r="C6286" i="45"/>
  <c r="C6287" i="45"/>
  <c r="C6288" i="45"/>
  <c r="C6289" i="45"/>
  <c r="C6290" i="45"/>
  <c r="C6291" i="45"/>
  <c r="C6292" i="45"/>
  <c r="C6293" i="45"/>
  <c r="C6294" i="45"/>
  <c r="C6295" i="45"/>
  <c r="C6296" i="45"/>
  <c r="C6297" i="45"/>
  <c r="C6298" i="45"/>
  <c r="C6299" i="45"/>
  <c r="C6300" i="45"/>
  <c r="C6301" i="45"/>
  <c r="C6302" i="45"/>
  <c r="C6303" i="45"/>
  <c r="C6304" i="45"/>
  <c r="C6305" i="45"/>
  <c r="C6306" i="45"/>
  <c r="C6307" i="45"/>
  <c r="C6308" i="45"/>
  <c r="C6309" i="45"/>
  <c r="C6310" i="45"/>
  <c r="C6311" i="45"/>
  <c r="C6312" i="45"/>
  <c r="C6313" i="45"/>
  <c r="C6314" i="45"/>
  <c r="C6315" i="45"/>
  <c r="C6316" i="45"/>
  <c r="C6317" i="45"/>
  <c r="C6318" i="45"/>
  <c r="C6319" i="45"/>
  <c r="C6320" i="45"/>
  <c r="C6321" i="45"/>
  <c r="C6322" i="45"/>
  <c r="C6323" i="45"/>
  <c r="C6324" i="45"/>
  <c r="C6325" i="45"/>
  <c r="C6326" i="45"/>
  <c r="C6327" i="45"/>
  <c r="C6328" i="45"/>
  <c r="C6329" i="45"/>
  <c r="C6330" i="45"/>
  <c r="C6331" i="45"/>
  <c r="C6332" i="45"/>
  <c r="C6333" i="45"/>
  <c r="C6334" i="45"/>
  <c r="C6335" i="45"/>
  <c r="C6336" i="45"/>
  <c r="C6337" i="45"/>
  <c r="C6338" i="45"/>
  <c r="C6339" i="45"/>
  <c r="C6340" i="45"/>
  <c r="C6341" i="45"/>
  <c r="C6342" i="45"/>
  <c r="C6343" i="45"/>
  <c r="C6344" i="45"/>
  <c r="C6345" i="45"/>
  <c r="C6346" i="45"/>
  <c r="C6347" i="45"/>
  <c r="C6348" i="45"/>
  <c r="C6349" i="45"/>
  <c r="C6350" i="45"/>
  <c r="C6351" i="45"/>
  <c r="C6352" i="45"/>
  <c r="C6353" i="45"/>
  <c r="C6354" i="45"/>
  <c r="C6355" i="45"/>
  <c r="C6356" i="45"/>
  <c r="C6357" i="45"/>
  <c r="C6358" i="45"/>
  <c r="C6359" i="45"/>
  <c r="C6360" i="45"/>
  <c r="C6361" i="45"/>
  <c r="C6362" i="45"/>
  <c r="C6363" i="45"/>
  <c r="C6364" i="45"/>
  <c r="C6365" i="45"/>
  <c r="C6366" i="45"/>
  <c r="C6367" i="45"/>
  <c r="C6368" i="45"/>
  <c r="C6369" i="45"/>
  <c r="C6370" i="45"/>
  <c r="C6371" i="45"/>
  <c r="C6372" i="45"/>
  <c r="C6373" i="45"/>
  <c r="C6374" i="45"/>
  <c r="C6375" i="45"/>
  <c r="C6376" i="45"/>
  <c r="C6377" i="45"/>
  <c r="C6378" i="45"/>
  <c r="C6379" i="45"/>
  <c r="C6380" i="45"/>
  <c r="C6381" i="45"/>
  <c r="C6382" i="45"/>
  <c r="C6383" i="45"/>
  <c r="C6384" i="45"/>
  <c r="C6385" i="45"/>
  <c r="C6386" i="45"/>
  <c r="C6387" i="45"/>
  <c r="C6388" i="45"/>
  <c r="C6389" i="45"/>
  <c r="C6390" i="45"/>
  <c r="C6391" i="45"/>
  <c r="C6392" i="45"/>
  <c r="C6393" i="45"/>
  <c r="C6394" i="45"/>
  <c r="C6395" i="45"/>
  <c r="C6396" i="45"/>
  <c r="C6397" i="45"/>
  <c r="C6398" i="45"/>
  <c r="C6399" i="45"/>
  <c r="C6400" i="45"/>
  <c r="C6401" i="45"/>
  <c r="C6402" i="45"/>
  <c r="C6403" i="45"/>
  <c r="C6404" i="45"/>
  <c r="C6405" i="45"/>
  <c r="C6406" i="45"/>
  <c r="C6407" i="45"/>
  <c r="C6408" i="45"/>
  <c r="C6409" i="45"/>
  <c r="C6410" i="45"/>
  <c r="C6411" i="45"/>
  <c r="C6412" i="45"/>
  <c r="C6413" i="45"/>
  <c r="C6414" i="45"/>
  <c r="C6415" i="45"/>
  <c r="C6416" i="45"/>
  <c r="C6417" i="45"/>
  <c r="C6418" i="45"/>
  <c r="C6419" i="45"/>
  <c r="C6420" i="45"/>
  <c r="C6421" i="45"/>
  <c r="C6422" i="45"/>
  <c r="C6423" i="45"/>
  <c r="C6424" i="45"/>
  <c r="C6425" i="45"/>
  <c r="C6426" i="45"/>
  <c r="C6427" i="45"/>
  <c r="C6428" i="45"/>
  <c r="C6429" i="45"/>
  <c r="C6430" i="45"/>
  <c r="C6431" i="45"/>
  <c r="C6432" i="45"/>
  <c r="C6433" i="45"/>
  <c r="C6434" i="45"/>
  <c r="C6435" i="45"/>
  <c r="C6436" i="45"/>
  <c r="C6437" i="45"/>
  <c r="C6438" i="45"/>
  <c r="C6439" i="45"/>
  <c r="C6440" i="45"/>
  <c r="C6441" i="45"/>
  <c r="C6442" i="45"/>
  <c r="C6443" i="45"/>
  <c r="C6444" i="45"/>
  <c r="C6445" i="45"/>
  <c r="C6446" i="45"/>
  <c r="C6447" i="45"/>
  <c r="C6448" i="45"/>
  <c r="C6449" i="45"/>
  <c r="C6450" i="45"/>
  <c r="C6451" i="45"/>
  <c r="C6452" i="45"/>
  <c r="C6453" i="45"/>
  <c r="C6454" i="45"/>
  <c r="C6455" i="45"/>
  <c r="C6456" i="45"/>
  <c r="C6457" i="45"/>
  <c r="C6458" i="45"/>
  <c r="C6459" i="45"/>
  <c r="C6460" i="45"/>
  <c r="C6461" i="45"/>
  <c r="C6462" i="45"/>
  <c r="C6463" i="45"/>
  <c r="C6464" i="45"/>
  <c r="C6465" i="45"/>
  <c r="C6466" i="45"/>
  <c r="C6467" i="45"/>
  <c r="C6468" i="45"/>
  <c r="C6469" i="45"/>
  <c r="C6470" i="45"/>
  <c r="C6471" i="45"/>
  <c r="C6472" i="45"/>
  <c r="C6473" i="45"/>
  <c r="C6474" i="45"/>
  <c r="C6475" i="45"/>
  <c r="C6476" i="45"/>
  <c r="C6477" i="45"/>
  <c r="C6478" i="45"/>
  <c r="C6479" i="45"/>
  <c r="C6480" i="45"/>
  <c r="C6481" i="45"/>
  <c r="C6482" i="45"/>
  <c r="C6483" i="45"/>
  <c r="C6484" i="45"/>
  <c r="C6485" i="45"/>
  <c r="C6486" i="45"/>
  <c r="C6487" i="45"/>
  <c r="C6488" i="45"/>
  <c r="C6489" i="45"/>
  <c r="C6490" i="45"/>
  <c r="C6491" i="45"/>
  <c r="C6492" i="45"/>
  <c r="C6493" i="45"/>
  <c r="C6494" i="45"/>
  <c r="C6495" i="45"/>
  <c r="C6496" i="45"/>
  <c r="C6497" i="45"/>
  <c r="C6498" i="45"/>
  <c r="C6499" i="45"/>
  <c r="C6500" i="45"/>
  <c r="C6501" i="45"/>
  <c r="C6502" i="45"/>
  <c r="C6503" i="45"/>
  <c r="C6504" i="45"/>
  <c r="C6505" i="45"/>
  <c r="C6506" i="45"/>
  <c r="C6507" i="45"/>
  <c r="C6508" i="45"/>
  <c r="C6509" i="45"/>
  <c r="C6510" i="45"/>
  <c r="C6511" i="45"/>
  <c r="C6512" i="45"/>
  <c r="C6513" i="45"/>
  <c r="C6514" i="45"/>
  <c r="C6515" i="45"/>
  <c r="C6516" i="45"/>
  <c r="C6517" i="45"/>
  <c r="C6518" i="45"/>
  <c r="C6519" i="45"/>
  <c r="C6520" i="45"/>
  <c r="C6521" i="45"/>
  <c r="C6522" i="45"/>
  <c r="C6523" i="45"/>
  <c r="C6524" i="45"/>
  <c r="C6525" i="45"/>
  <c r="C6526" i="45"/>
  <c r="C6527" i="45"/>
  <c r="C6528" i="45"/>
  <c r="C6529" i="45"/>
  <c r="C6530" i="45"/>
  <c r="C6531" i="45"/>
  <c r="C6532" i="45"/>
  <c r="C6533" i="45"/>
  <c r="C6534" i="45"/>
  <c r="C6535" i="45"/>
  <c r="C6536" i="45"/>
  <c r="C6537" i="45"/>
  <c r="C6538" i="45"/>
  <c r="C6539" i="45"/>
  <c r="C6540" i="45"/>
  <c r="C6541" i="45"/>
  <c r="C6542" i="45"/>
  <c r="C6543" i="45"/>
  <c r="C6544" i="45"/>
  <c r="C6545" i="45"/>
  <c r="C6546" i="45"/>
  <c r="C6547" i="45"/>
  <c r="C6548" i="45"/>
  <c r="C6549" i="45"/>
  <c r="C6550" i="45"/>
  <c r="C6551" i="45"/>
  <c r="C6552" i="45"/>
  <c r="C6553" i="45"/>
  <c r="C6554" i="45"/>
  <c r="C6555" i="45"/>
  <c r="C6556" i="45"/>
  <c r="C6557" i="45"/>
  <c r="C6558" i="45"/>
  <c r="C6559" i="45"/>
  <c r="C6560" i="45"/>
  <c r="C6561" i="45"/>
  <c r="C6562" i="45"/>
  <c r="C6563" i="45"/>
  <c r="C6564" i="45"/>
  <c r="C6565" i="45"/>
  <c r="C6566" i="45"/>
  <c r="C6567" i="45"/>
  <c r="C6568" i="45"/>
  <c r="C6569" i="45"/>
  <c r="C6570" i="45"/>
  <c r="C6571" i="45"/>
  <c r="C6572" i="45"/>
  <c r="C6573" i="45"/>
  <c r="C6574" i="45"/>
  <c r="C6575" i="45"/>
  <c r="C6576" i="45"/>
  <c r="C6577" i="45"/>
  <c r="C6578" i="45"/>
  <c r="C6579" i="45"/>
  <c r="C6580" i="45"/>
  <c r="C6581" i="45"/>
  <c r="C6582" i="45"/>
  <c r="C6583" i="45"/>
  <c r="C6584" i="45"/>
  <c r="C6585" i="45"/>
  <c r="C6586" i="45"/>
  <c r="C6587" i="45"/>
  <c r="C6588" i="45"/>
  <c r="C6589" i="45"/>
  <c r="C6590" i="45"/>
  <c r="C6591" i="45"/>
  <c r="C6592" i="45"/>
  <c r="C6593" i="45"/>
  <c r="C6594" i="45"/>
  <c r="C6595" i="45"/>
  <c r="C6596" i="45"/>
  <c r="C6597" i="45"/>
  <c r="C6598" i="45"/>
  <c r="C6599" i="45"/>
  <c r="C6600" i="45"/>
  <c r="C6601" i="45"/>
  <c r="C6602" i="45"/>
  <c r="C6603" i="45"/>
  <c r="C6604" i="45"/>
  <c r="C6605" i="45"/>
  <c r="C6606" i="45"/>
  <c r="C6607" i="45"/>
  <c r="C6608" i="45"/>
  <c r="C6609" i="45"/>
  <c r="C6610" i="45"/>
  <c r="C6611" i="45"/>
  <c r="C6612" i="45"/>
  <c r="C6613" i="45"/>
  <c r="C6614" i="45"/>
  <c r="C6615" i="45"/>
  <c r="C6616" i="45"/>
  <c r="C6617" i="45"/>
  <c r="C6618" i="45"/>
  <c r="C6619" i="45"/>
  <c r="C6620" i="45"/>
  <c r="C6621" i="45"/>
  <c r="C6622" i="45"/>
  <c r="C6623" i="45"/>
  <c r="C6624" i="45"/>
  <c r="C6625" i="45"/>
  <c r="C6626" i="45"/>
  <c r="C6627" i="45"/>
  <c r="C6628" i="45"/>
  <c r="C6629" i="45"/>
  <c r="C6630" i="45"/>
  <c r="C6631" i="45"/>
  <c r="C6632" i="45"/>
  <c r="C6633" i="45"/>
  <c r="C6634" i="45"/>
  <c r="C6635" i="45"/>
  <c r="C6636" i="45"/>
  <c r="C6637" i="45"/>
  <c r="C6638" i="45"/>
  <c r="C6639" i="45"/>
  <c r="C6640" i="45"/>
  <c r="C6641" i="45"/>
  <c r="C6642" i="45"/>
  <c r="C6643" i="45"/>
  <c r="C6644" i="45"/>
  <c r="C6645" i="45"/>
  <c r="C6646" i="45"/>
  <c r="C6647" i="45"/>
  <c r="C6648" i="45"/>
  <c r="C6649" i="45"/>
  <c r="C6650" i="45"/>
  <c r="C6651" i="45"/>
  <c r="C6652" i="45"/>
  <c r="C6653" i="45"/>
  <c r="C6654" i="45"/>
  <c r="C6655" i="45"/>
  <c r="C6656" i="45"/>
  <c r="C6657" i="45"/>
  <c r="C6658" i="45"/>
  <c r="C6659" i="45"/>
  <c r="C6660" i="45"/>
  <c r="C6661" i="45"/>
  <c r="C6662" i="45"/>
  <c r="C6663" i="45"/>
  <c r="C6664" i="45"/>
  <c r="C6665" i="45"/>
  <c r="C6666" i="45"/>
  <c r="C6667" i="45"/>
  <c r="C6668" i="45"/>
  <c r="C6669" i="45"/>
  <c r="C6670" i="45"/>
  <c r="C6671" i="45"/>
  <c r="C6672" i="45"/>
  <c r="C6673" i="45"/>
  <c r="C6674" i="45"/>
  <c r="C6675" i="45"/>
  <c r="C6676" i="45"/>
  <c r="C6677" i="45"/>
  <c r="C6678" i="45"/>
  <c r="C6679" i="45"/>
  <c r="C6680" i="45"/>
  <c r="C6681" i="45"/>
  <c r="C6682" i="45"/>
  <c r="C6683" i="45"/>
  <c r="C6684" i="45"/>
  <c r="C6685" i="45"/>
  <c r="C6686" i="45"/>
  <c r="C6687" i="45"/>
  <c r="C6688" i="45"/>
  <c r="C6689" i="45"/>
  <c r="C6690" i="45"/>
  <c r="C6691" i="45"/>
  <c r="C6692" i="45"/>
  <c r="C6693" i="45"/>
  <c r="C6694" i="45"/>
  <c r="C6695" i="45"/>
  <c r="C6696" i="45"/>
  <c r="C6697" i="45"/>
  <c r="C6698" i="45"/>
  <c r="C6699" i="45"/>
  <c r="C6700" i="45"/>
  <c r="C6701" i="45"/>
  <c r="C6702" i="45"/>
  <c r="C6703" i="45"/>
  <c r="C6704" i="45"/>
  <c r="C6705" i="45"/>
  <c r="C6706" i="45"/>
  <c r="C6707" i="45"/>
  <c r="C6708" i="45"/>
  <c r="C6709" i="45"/>
  <c r="C6710" i="45"/>
  <c r="C6711" i="45"/>
  <c r="C6712" i="45"/>
  <c r="C6713" i="45"/>
  <c r="C6714" i="45"/>
  <c r="C6715" i="45"/>
  <c r="C6716" i="45"/>
  <c r="C6717" i="45"/>
  <c r="C6718" i="45"/>
  <c r="C6719" i="45"/>
  <c r="C6720" i="45"/>
  <c r="C6721" i="45"/>
  <c r="C6722" i="45"/>
  <c r="C6723" i="45"/>
  <c r="C6724" i="45"/>
  <c r="C6725" i="45"/>
  <c r="C6726" i="45"/>
  <c r="C6727" i="45"/>
  <c r="C6728" i="45"/>
  <c r="C6729" i="45"/>
  <c r="C6730" i="45"/>
  <c r="C6731" i="45"/>
  <c r="C6732" i="45"/>
  <c r="C6733" i="45"/>
  <c r="C6734" i="45"/>
  <c r="C6735" i="45"/>
  <c r="C6736" i="45"/>
  <c r="C6737" i="45"/>
  <c r="C6738" i="45"/>
  <c r="C6739" i="45"/>
  <c r="C6740" i="45"/>
  <c r="C6741" i="45"/>
  <c r="C6742" i="45"/>
  <c r="C6743" i="45"/>
  <c r="C6744" i="45"/>
  <c r="C6745" i="45"/>
  <c r="C6746" i="45"/>
  <c r="C6747" i="45"/>
  <c r="C6748" i="45"/>
  <c r="C6749" i="45"/>
  <c r="C6750" i="45"/>
  <c r="C6751" i="45"/>
  <c r="C6752" i="45"/>
  <c r="C6753" i="45"/>
  <c r="C6754" i="45"/>
  <c r="C6755" i="45"/>
  <c r="C6756" i="45"/>
  <c r="C6757" i="45"/>
  <c r="C6758" i="45"/>
  <c r="C6759" i="45"/>
  <c r="C6760" i="45"/>
  <c r="C6761" i="45"/>
  <c r="C6762" i="45"/>
  <c r="C6763" i="45"/>
  <c r="C6764" i="45"/>
  <c r="C6765" i="45"/>
  <c r="C6766" i="45"/>
  <c r="C6767" i="45"/>
  <c r="C6768" i="45"/>
  <c r="C6769" i="45"/>
  <c r="C6770" i="45"/>
  <c r="C6771" i="45"/>
  <c r="C6772" i="45"/>
  <c r="C6773" i="45"/>
  <c r="C6774" i="45"/>
  <c r="C6775" i="45"/>
  <c r="C6776" i="45"/>
  <c r="C6777" i="45"/>
  <c r="C6778" i="45"/>
  <c r="C6779" i="45"/>
  <c r="C6780" i="45"/>
  <c r="C6781" i="45"/>
  <c r="C6782" i="45"/>
  <c r="C6783" i="45"/>
  <c r="C6784" i="45"/>
  <c r="C6785" i="45"/>
  <c r="C6786" i="45"/>
  <c r="C6787" i="45"/>
  <c r="C6788" i="45"/>
  <c r="C6789" i="45"/>
  <c r="C6790" i="45"/>
  <c r="C6791" i="45"/>
  <c r="C6792" i="45"/>
  <c r="C6793" i="45"/>
  <c r="C6794" i="45"/>
  <c r="C6795" i="45"/>
  <c r="C6796" i="45"/>
  <c r="C6797" i="45"/>
  <c r="C6798" i="45"/>
  <c r="C6799" i="45"/>
  <c r="C6800" i="45"/>
  <c r="C6801" i="45"/>
  <c r="C6802" i="45"/>
  <c r="C6803" i="45"/>
  <c r="C6804" i="45"/>
  <c r="C6805" i="45"/>
  <c r="C6806" i="45"/>
  <c r="C6807" i="45"/>
  <c r="C6808" i="45"/>
  <c r="C6809" i="45"/>
  <c r="C6810" i="45"/>
  <c r="C6811" i="45"/>
  <c r="C6812" i="45"/>
  <c r="C6813" i="45"/>
  <c r="C6814" i="45"/>
  <c r="C6815" i="45"/>
  <c r="C6816" i="45"/>
  <c r="C6817" i="45"/>
  <c r="C6818" i="45"/>
  <c r="C6819" i="45"/>
  <c r="C6820" i="45"/>
  <c r="C6821" i="45"/>
  <c r="C6822" i="45"/>
  <c r="C6823" i="45"/>
  <c r="C6824" i="45"/>
  <c r="C6825" i="45"/>
  <c r="C6826" i="45"/>
  <c r="C6827" i="45"/>
  <c r="C6828" i="45"/>
  <c r="C6829" i="45"/>
  <c r="C6830" i="45"/>
  <c r="C6831" i="45"/>
  <c r="C6832" i="45"/>
  <c r="C6833" i="45"/>
  <c r="C6834" i="45"/>
  <c r="C6835" i="45"/>
  <c r="C6836" i="45"/>
  <c r="C6837" i="45"/>
  <c r="C6838" i="45"/>
  <c r="C6839" i="45"/>
  <c r="C6840" i="45"/>
  <c r="C6841" i="45"/>
  <c r="C6842" i="45"/>
  <c r="C6843" i="45"/>
  <c r="C6844" i="45"/>
  <c r="C6845" i="45"/>
  <c r="C6846" i="45"/>
  <c r="C6847" i="45"/>
  <c r="C6848" i="45"/>
  <c r="C6849" i="45"/>
  <c r="C6850" i="45"/>
  <c r="C6851" i="45"/>
  <c r="C6852" i="45"/>
  <c r="C6853" i="45"/>
  <c r="C6854" i="45"/>
  <c r="C6855" i="45"/>
  <c r="C6856" i="45"/>
  <c r="C6857" i="45"/>
  <c r="C6858" i="45"/>
  <c r="C6859" i="45"/>
  <c r="C6860" i="45"/>
  <c r="C6861" i="45"/>
  <c r="C6862" i="45"/>
  <c r="C6863" i="45"/>
  <c r="C6864" i="45"/>
  <c r="C6865" i="45"/>
  <c r="C6866" i="45"/>
  <c r="C6867" i="45"/>
  <c r="C6868" i="45"/>
  <c r="C6869" i="45"/>
  <c r="C6870" i="45"/>
  <c r="C6871" i="45"/>
  <c r="C6872" i="45"/>
  <c r="C6873" i="45"/>
  <c r="C6874" i="45"/>
  <c r="C6875" i="45"/>
  <c r="C6876" i="45"/>
  <c r="C6877" i="45"/>
  <c r="C6878" i="45"/>
  <c r="C6879" i="45"/>
  <c r="C6880" i="45"/>
  <c r="C6881" i="45"/>
  <c r="C6882" i="45"/>
  <c r="C6883" i="45"/>
  <c r="C6884" i="45"/>
  <c r="C6885" i="45"/>
  <c r="C6886" i="45"/>
  <c r="C6887" i="45"/>
  <c r="C6888" i="45"/>
  <c r="C6889" i="45"/>
  <c r="C6890" i="45"/>
  <c r="C6891" i="45"/>
  <c r="C6892" i="45"/>
  <c r="C6893" i="45"/>
  <c r="C6894" i="45"/>
  <c r="C6895" i="45"/>
  <c r="C6896" i="45"/>
  <c r="C6897" i="45"/>
  <c r="C6898" i="45"/>
  <c r="C6899" i="45"/>
  <c r="C6900" i="45"/>
  <c r="C6901" i="45"/>
  <c r="C6902" i="45"/>
  <c r="C6903" i="45"/>
  <c r="C6904" i="45"/>
  <c r="C6905" i="45"/>
  <c r="C6906" i="45"/>
  <c r="C6907" i="45"/>
  <c r="C6908" i="45"/>
  <c r="C6909" i="45"/>
  <c r="C6910" i="45"/>
  <c r="C6911" i="45"/>
  <c r="C6912" i="45"/>
  <c r="C6913" i="45"/>
  <c r="C6914" i="45"/>
  <c r="C6915" i="45"/>
  <c r="C6916" i="45"/>
  <c r="C6917" i="45"/>
  <c r="C6918" i="45"/>
  <c r="C6919" i="45"/>
  <c r="C6920" i="45"/>
  <c r="C6921" i="45"/>
  <c r="C6922" i="45"/>
  <c r="C6923" i="45"/>
  <c r="C6924" i="45"/>
  <c r="C6925" i="45"/>
  <c r="C6926" i="45"/>
  <c r="C6927" i="45"/>
  <c r="C6928" i="45"/>
  <c r="C6929" i="45"/>
  <c r="C6930" i="45"/>
  <c r="C6931" i="45"/>
  <c r="C6932" i="45"/>
  <c r="C6933" i="45"/>
  <c r="C6934" i="45"/>
  <c r="C6935" i="45"/>
  <c r="C6936" i="45"/>
  <c r="C6937" i="45"/>
  <c r="C6938" i="45"/>
  <c r="C6939" i="45"/>
  <c r="C6940" i="45"/>
  <c r="C6941" i="45"/>
  <c r="C6942" i="45"/>
  <c r="C6943" i="45"/>
  <c r="C6944" i="45"/>
  <c r="C6945" i="45"/>
  <c r="C6946" i="45"/>
  <c r="C6947" i="45"/>
  <c r="C6948" i="45"/>
  <c r="C6949" i="45"/>
  <c r="C6950" i="45"/>
  <c r="C6951" i="45"/>
  <c r="C6952" i="45"/>
  <c r="C6953" i="45"/>
  <c r="C6954" i="45"/>
  <c r="C6955" i="45"/>
  <c r="C6956" i="45"/>
  <c r="C6957" i="45"/>
  <c r="C6958" i="45"/>
  <c r="C6959" i="45"/>
  <c r="C6960" i="45"/>
  <c r="C6961" i="45"/>
  <c r="C6962" i="45"/>
  <c r="C6963" i="45"/>
  <c r="C6964" i="45"/>
  <c r="C6965" i="45"/>
  <c r="C6966" i="45"/>
  <c r="C6967" i="45"/>
  <c r="C6968" i="45"/>
  <c r="C6969" i="45"/>
  <c r="C6970" i="45"/>
  <c r="C6971" i="45"/>
  <c r="C6972" i="45"/>
  <c r="C6973" i="45"/>
  <c r="C6974" i="45"/>
  <c r="C6975" i="45"/>
  <c r="C6976" i="45"/>
  <c r="C6977" i="45"/>
  <c r="C6978" i="45"/>
  <c r="C6979" i="45"/>
  <c r="C6980" i="45"/>
  <c r="C6981" i="45"/>
  <c r="C6982" i="45"/>
  <c r="C6983" i="45"/>
  <c r="C6984" i="45"/>
  <c r="C6985" i="45"/>
  <c r="C6986" i="45"/>
  <c r="C6987" i="45"/>
  <c r="C6988" i="45"/>
  <c r="C6989" i="45"/>
  <c r="C6990" i="45"/>
  <c r="C6991" i="45"/>
  <c r="C6992" i="45"/>
  <c r="C6993" i="45"/>
  <c r="C6994" i="45"/>
  <c r="C6995" i="45"/>
  <c r="C6996" i="45"/>
  <c r="C6997" i="45"/>
  <c r="C6998" i="45"/>
  <c r="C6999" i="45"/>
  <c r="C7000" i="45"/>
  <c r="C7001" i="45"/>
  <c r="C7002" i="45"/>
  <c r="C7003" i="45"/>
  <c r="C7004" i="45"/>
  <c r="C7005" i="45"/>
  <c r="C7006" i="45"/>
  <c r="C7007" i="45"/>
  <c r="C7008" i="45"/>
  <c r="C7009" i="45"/>
  <c r="C7010" i="45"/>
  <c r="C7011" i="45"/>
  <c r="C7012" i="45"/>
  <c r="C7013" i="45"/>
  <c r="C7014" i="45"/>
  <c r="C7015" i="45"/>
  <c r="C7016" i="45"/>
  <c r="C7017" i="45"/>
  <c r="C7018" i="45"/>
  <c r="C7019" i="45"/>
  <c r="C7020" i="45"/>
  <c r="C7021" i="45"/>
  <c r="C7022" i="45"/>
  <c r="C7023" i="45"/>
  <c r="C7024" i="45"/>
  <c r="C7025" i="45"/>
  <c r="C7026" i="45"/>
  <c r="C7027" i="45"/>
  <c r="C7028" i="45"/>
  <c r="C7029" i="45"/>
  <c r="C7030" i="45"/>
  <c r="C7031" i="45"/>
  <c r="C7032" i="45"/>
  <c r="C7033" i="45"/>
  <c r="C7034" i="45"/>
  <c r="C7035" i="45"/>
  <c r="C7036" i="45"/>
  <c r="C7037" i="45"/>
  <c r="C7038" i="45"/>
  <c r="C7039" i="45"/>
  <c r="C7040" i="45"/>
  <c r="C7041" i="45"/>
  <c r="C7042" i="45"/>
  <c r="C7043" i="45"/>
  <c r="C7044" i="45"/>
  <c r="C7045" i="45"/>
  <c r="C7046" i="45"/>
  <c r="C7047" i="45"/>
  <c r="C7048" i="45"/>
  <c r="C7049" i="45"/>
  <c r="C7050" i="45"/>
  <c r="C7051" i="45"/>
  <c r="C7052" i="45"/>
  <c r="C7053" i="45"/>
  <c r="C7054" i="45"/>
  <c r="C7055" i="45"/>
  <c r="C7056" i="45"/>
  <c r="C7057" i="45"/>
  <c r="C7058" i="45"/>
  <c r="C7059" i="45"/>
  <c r="C7060" i="45"/>
  <c r="C7061" i="45"/>
  <c r="C7062" i="45"/>
  <c r="C7063" i="45"/>
  <c r="C7064" i="45"/>
  <c r="C7065" i="45"/>
  <c r="C7066" i="45"/>
  <c r="C7067" i="45"/>
  <c r="C7068" i="45"/>
  <c r="C7069" i="45"/>
  <c r="C7070" i="45"/>
  <c r="C7071" i="45"/>
  <c r="C7072" i="45"/>
  <c r="C7073" i="45"/>
  <c r="C7074" i="45"/>
  <c r="C7075" i="45"/>
  <c r="C7076" i="45"/>
  <c r="C7077" i="45"/>
  <c r="C7078" i="45"/>
  <c r="C7079" i="45"/>
  <c r="C7080" i="45"/>
  <c r="C7081" i="45"/>
  <c r="C7082" i="45"/>
  <c r="C7083" i="45"/>
  <c r="C7084" i="45"/>
  <c r="C7085" i="45"/>
  <c r="C7086" i="45"/>
  <c r="C7087" i="45"/>
  <c r="C7088" i="45"/>
  <c r="C7089" i="45"/>
  <c r="C7090" i="45"/>
  <c r="C7091" i="45"/>
  <c r="C7092" i="45"/>
  <c r="C7093" i="45"/>
  <c r="C7094" i="45"/>
  <c r="C7095" i="45"/>
  <c r="C7096" i="45"/>
  <c r="C7097" i="45"/>
  <c r="C7098" i="45"/>
  <c r="C7099" i="45"/>
  <c r="C7100" i="45"/>
  <c r="C7101" i="45"/>
  <c r="C7102" i="45"/>
  <c r="C7103" i="45"/>
  <c r="C7104" i="45"/>
  <c r="C7105" i="45"/>
  <c r="C7106" i="45"/>
  <c r="C7107" i="45"/>
  <c r="C7108" i="45"/>
  <c r="C7109" i="45"/>
  <c r="C7110" i="45"/>
  <c r="C7111" i="45"/>
  <c r="C7112" i="45"/>
  <c r="C7113" i="45"/>
  <c r="C7114" i="45"/>
  <c r="C7115" i="45"/>
  <c r="C7116" i="45"/>
  <c r="C7117" i="45"/>
  <c r="C7118" i="45"/>
  <c r="C7119" i="45"/>
  <c r="C7120" i="45"/>
  <c r="C7121" i="45"/>
  <c r="C7122" i="45"/>
  <c r="C7123" i="45"/>
  <c r="C7124" i="45"/>
  <c r="C7125" i="45"/>
  <c r="C7126" i="45"/>
  <c r="C7127" i="45"/>
  <c r="C7128" i="45"/>
  <c r="C7129" i="45"/>
  <c r="C7130" i="45"/>
  <c r="C7131" i="45"/>
  <c r="C7132" i="45"/>
  <c r="C7133" i="45"/>
  <c r="C7134" i="45"/>
  <c r="C7135" i="45"/>
  <c r="C7136" i="45"/>
  <c r="C7137" i="45"/>
  <c r="C7138" i="45"/>
  <c r="C7139" i="45"/>
  <c r="C7140" i="45"/>
  <c r="C7141" i="45"/>
  <c r="C7142" i="45"/>
  <c r="C7143" i="45"/>
  <c r="C7144" i="45"/>
  <c r="C7145" i="45"/>
  <c r="C7146" i="45"/>
  <c r="C7147" i="45"/>
  <c r="C7148" i="45"/>
  <c r="C7149" i="45"/>
  <c r="C7150" i="45"/>
  <c r="C7151" i="45"/>
  <c r="C7152" i="45"/>
  <c r="C7153" i="45"/>
  <c r="C7154" i="45"/>
  <c r="C7155" i="45"/>
  <c r="C7156" i="45"/>
  <c r="C7157" i="45"/>
  <c r="C7158" i="45"/>
  <c r="C7159" i="45"/>
  <c r="C7160" i="45"/>
  <c r="C7161" i="45"/>
  <c r="C7162" i="45"/>
  <c r="C7163" i="45"/>
  <c r="C7164" i="45"/>
  <c r="C7165" i="45"/>
  <c r="C7166" i="45"/>
  <c r="C7167" i="45"/>
  <c r="C7168" i="45"/>
  <c r="C7169" i="45"/>
  <c r="C7170" i="45"/>
  <c r="C7171" i="45"/>
  <c r="C7172" i="45"/>
  <c r="C7173" i="45"/>
  <c r="C7174" i="45"/>
  <c r="C7175" i="45"/>
  <c r="C7176" i="45"/>
  <c r="C7177" i="45"/>
  <c r="C7178" i="45"/>
  <c r="C7179" i="45"/>
  <c r="C7180" i="45"/>
  <c r="C7181" i="45"/>
  <c r="C7182" i="45"/>
  <c r="C7183" i="45"/>
  <c r="C7184" i="45"/>
  <c r="C7185" i="45"/>
  <c r="C7186" i="45"/>
  <c r="C7187" i="45"/>
  <c r="C7188" i="45"/>
  <c r="C7189" i="45"/>
  <c r="C7190" i="45"/>
  <c r="C7191" i="45"/>
  <c r="C7192" i="45"/>
  <c r="C7193" i="45"/>
  <c r="C7194" i="45"/>
  <c r="C7195" i="45"/>
  <c r="C7196" i="45"/>
  <c r="C7197" i="45"/>
  <c r="C7198" i="45"/>
  <c r="C7199" i="45"/>
  <c r="C7200" i="45"/>
  <c r="C7201" i="45"/>
  <c r="C7202" i="45"/>
  <c r="C7203" i="45"/>
  <c r="C7204" i="45"/>
  <c r="C7205" i="45"/>
  <c r="C7206" i="45"/>
  <c r="C7207" i="45"/>
  <c r="C7208" i="45"/>
  <c r="C7209" i="45"/>
  <c r="C7210" i="45"/>
  <c r="C7211" i="45"/>
  <c r="C7212" i="45"/>
  <c r="C7213" i="45"/>
  <c r="C7214" i="45"/>
  <c r="C7215" i="45"/>
  <c r="C7216" i="45"/>
  <c r="C7217" i="45"/>
  <c r="C7218" i="45"/>
  <c r="C7219" i="45"/>
  <c r="C7220" i="45"/>
  <c r="C7221" i="45"/>
  <c r="C7222" i="45"/>
  <c r="C7223" i="45"/>
  <c r="C7224" i="45"/>
  <c r="C7225" i="45"/>
  <c r="C7226" i="45"/>
  <c r="C7227" i="45"/>
  <c r="C7228" i="45"/>
  <c r="C7229" i="45"/>
  <c r="C7230" i="45"/>
  <c r="C7231" i="45"/>
  <c r="C7232" i="45"/>
  <c r="C7233" i="45"/>
  <c r="C7234" i="45"/>
  <c r="C7235" i="45"/>
  <c r="C7236" i="45"/>
  <c r="C7237" i="45"/>
  <c r="C7238" i="45"/>
  <c r="C7239" i="45"/>
  <c r="C7240" i="45"/>
  <c r="C7241" i="45"/>
  <c r="C7242" i="45"/>
  <c r="C7243" i="45"/>
  <c r="C7244" i="45"/>
  <c r="C7245" i="45"/>
  <c r="C7246" i="45"/>
  <c r="C7247" i="45"/>
  <c r="C7248" i="45"/>
  <c r="C7249" i="45"/>
  <c r="C7250" i="45"/>
  <c r="C7251" i="45"/>
  <c r="C7252" i="45"/>
  <c r="C7253" i="45"/>
  <c r="C7254" i="45"/>
  <c r="C7255" i="45"/>
  <c r="C7256" i="45"/>
  <c r="C7257" i="45"/>
  <c r="C7258" i="45"/>
  <c r="C7259" i="45"/>
  <c r="C7260" i="45"/>
  <c r="C7261" i="45"/>
  <c r="C7262" i="45"/>
  <c r="C7263" i="45"/>
  <c r="C7264" i="45"/>
  <c r="C7265" i="45"/>
  <c r="C7266" i="45"/>
  <c r="C7267" i="45"/>
  <c r="C7268" i="45"/>
  <c r="C7269" i="45"/>
  <c r="C7270" i="45"/>
  <c r="C7271" i="45"/>
  <c r="C7272" i="45"/>
  <c r="C7273" i="45"/>
  <c r="C7274" i="45"/>
  <c r="C7275" i="45"/>
  <c r="C7276" i="45"/>
  <c r="C7277" i="45"/>
  <c r="C7278" i="45"/>
  <c r="C7279" i="45"/>
  <c r="C7280" i="45"/>
  <c r="C7281" i="45"/>
  <c r="C7282" i="45"/>
  <c r="C7283" i="45"/>
  <c r="C7284" i="45"/>
  <c r="C7285" i="45"/>
  <c r="C7286" i="45"/>
  <c r="C7287" i="45"/>
  <c r="C7288" i="45"/>
  <c r="C7289" i="45"/>
  <c r="C7290" i="45"/>
  <c r="C7291" i="45"/>
  <c r="C7292" i="45"/>
  <c r="C7293" i="45"/>
  <c r="C7294" i="45"/>
  <c r="C7295" i="45"/>
  <c r="C7296" i="45"/>
  <c r="C7297" i="45"/>
  <c r="C7298" i="45"/>
  <c r="C7299" i="45"/>
  <c r="C7300" i="45"/>
  <c r="C7301" i="45"/>
  <c r="C7302" i="45"/>
  <c r="C7303" i="45"/>
  <c r="C7304" i="45"/>
  <c r="C7305" i="45"/>
  <c r="C7306" i="45"/>
  <c r="C7307" i="45"/>
  <c r="C7308" i="45"/>
  <c r="C7309" i="45"/>
  <c r="C7310" i="45"/>
  <c r="C7311" i="45"/>
  <c r="C7312" i="45"/>
  <c r="C7313" i="45"/>
  <c r="C7314" i="45"/>
  <c r="C7315" i="45"/>
  <c r="C7316" i="45"/>
  <c r="C7317" i="45"/>
  <c r="C7318" i="45"/>
  <c r="C7319" i="45"/>
  <c r="C7320" i="45"/>
  <c r="C7321" i="45"/>
  <c r="C7322" i="45"/>
  <c r="C7323" i="45"/>
  <c r="C7324" i="45"/>
  <c r="C7325" i="45"/>
  <c r="C7326" i="45"/>
  <c r="C7327" i="45"/>
  <c r="C7328" i="45"/>
  <c r="C7329" i="45"/>
  <c r="C7330" i="45"/>
  <c r="C7331" i="45"/>
  <c r="C7332" i="45"/>
  <c r="C7333" i="45"/>
  <c r="C7334" i="45"/>
  <c r="C7335" i="45"/>
  <c r="C7336" i="45"/>
  <c r="C7337" i="45"/>
  <c r="C7338" i="45"/>
  <c r="C7339" i="45"/>
  <c r="C7340" i="45"/>
  <c r="C7341" i="45"/>
  <c r="C7342" i="45"/>
  <c r="C7343" i="45"/>
  <c r="C7344" i="45"/>
  <c r="C7345" i="45"/>
  <c r="C7346" i="45"/>
  <c r="C7347" i="45"/>
  <c r="C7348" i="45"/>
  <c r="C7349" i="45"/>
  <c r="C7350" i="45"/>
  <c r="C7351" i="45"/>
  <c r="C7352" i="45"/>
  <c r="C7353" i="45"/>
  <c r="C7354" i="45"/>
  <c r="C7355" i="45"/>
  <c r="C7356" i="45"/>
  <c r="C7357" i="45"/>
  <c r="C7358" i="45"/>
  <c r="C7359" i="45"/>
  <c r="C7360" i="45"/>
  <c r="C7361" i="45"/>
  <c r="C7362" i="45"/>
  <c r="C7363" i="45"/>
  <c r="C7364" i="45"/>
  <c r="C7365" i="45"/>
  <c r="C7366" i="45"/>
  <c r="C7367" i="45"/>
  <c r="C7368" i="45"/>
  <c r="C7369" i="45"/>
  <c r="C7370" i="45"/>
  <c r="C7371" i="45"/>
  <c r="C7372" i="45"/>
  <c r="C7373" i="45"/>
  <c r="C7374" i="45"/>
  <c r="C7375" i="45"/>
  <c r="C7376" i="45"/>
  <c r="C7377" i="45"/>
  <c r="C7378" i="45"/>
  <c r="C7379" i="45"/>
  <c r="C7380" i="45"/>
  <c r="C7381" i="45"/>
  <c r="C7382" i="45"/>
  <c r="C7383" i="45"/>
  <c r="C7384" i="45"/>
  <c r="C7385" i="45"/>
  <c r="C7386" i="45"/>
  <c r="C7387" i="45"/>
  <c r="C7388" i="45"/>
  <c r="C7389" i="45"/>
  <c r="C7390" i="45"/>
  <c r="C7391" i="45"/>
  <c r="C7392" i="45"/>
  <c r="C7393" i="45"/>
  <c r="C7394" i="45"/>
  <c r="C7395" i="45"/>
  <c r="C7396" i="45"/>
  <c r="C7397" i="45"/>
  <c r="C7398" i="45"/>
  <c r="C7399" i="45"/>
  <c r="C7400" i="45"/>
  <c r="C7401" i="45"/>
  <c r="C7402" i="45"/>
  <c r="C7403" i="45"/>
  <c r="C7404" i="45"/>
  <c r="C7405" i="45"/>
  <c r="C7406" i="45"/>
  <c r="C7407" i="45"/>
  <c r="C7408" i="45"/>
  <c r="C7409" i="45"/>
  <c r="C7410" i="45"/>
  <c r="C7411" i="45"/>
  <c r="C7412" i="45"/>
  <c r="C7413" i="45"/>
  <c r="C7414" i="45"/>
  <c r="C7415" i="45"/>
  <c r="C7416" i="45"/>
  <c r="C7417" i="45"/>
  <c r="C7418" i="45"/>
  <c r="C7419" i="45"/>
  <c r="C7420" i="45"/>
  <c r="C7421" i="45"/>
  <c r="C7422" i="45"/>
  <c r="C7423" i="45"/>
  <c r="C7424" i="45"/>
  <c r="C7425" i="45"/>
  <c r="C7426" i="45"/>
  <c r="C7427" i="45"/>
  <c r="C7428" i="45"/>
  <c r="C7429" i="45"/>
  <c r="C7430" i="45"/>
  <c r="C7431" i="45"/>
  <c r="C7432" i="45"/>
  <c r="C7433" i="45"/>
  <c r="C7434" i="45"/>
  <c r="C7435" i="45"/>
  <c r="C7436" i="45"/>
  <c r="C7437" i="45"/>
  <c r="C7438" i="45"/>
  <c r="C7439" i="45"/>
  <c r="C7440" i="45"/>
  <c r="C7441" i="45"/>
  <c r="C7442" i="45"/>
  <c r="C7443" i="45"/>
  <c r="C7444" i="45"/>
  <c r="C7445" i="45"/>
  <c r="C7446" i="45"/>
  <c r="C7447" i="45"/>
  <c r="C7448" i="45"/>
  <c r="C7449" i="45"/>
  <c r="C7450" i="45"/>
  <c r="C7451" i="45"/>
  <c r="C7452" i="45"/>
  <c r="C7453" i="45"/>
  <c r="C7454" i="45"/>
  <c r="C7455" i="45"/>
  <c r="C7456" i="45"/>
  <c r="C7457" i="45"/>
  <c r="C7458" i="45"/>
  <c r="C7459" i="45"/>
  <c r="C7460" i="45"/>
  <c r="C7461" i="45"/>
  <c r="C7462" i="45"/>
  <c r="C7463" i="45"/>
  <c r="C7464" i="45"/>
  <c r="C7465" i="45"/>
  <c r="C7466" i="45"/>
  <c r="C7467" i="45"/>
  <c r="C7468" i="45"/>
  <c r="C7469" i="45"/>
  <c r="C7470" i="45"/>
  <c r="C7471" i="45"/>
  <c r="C7472" i="45"/>
  <c r="C7473" i="45"/>
  <c r="C7474" i="45"/>
  <c r="C7475" i="45"/>
  <c r="C7476" i="45"/>
  <c r="C7477" i="45"/>
  <c r="C7478" i="45"/>
  <c r="C7479" i="45"/>
  <c r="C7480" i="45"/>
  <c r="C7481" i="45"/>
  <c r="C7482" i="45"/>
  <c r="C7483" i="45"/>
  <c r="C7484" i="45"/>
  <c r="C7485" i="45"/>
  <c r="C7486" i="45"/>
  <c r="C7487" i="45"/>
  <c r="C7488" i="45"/>
  <c r="C7489" i="45"/>
  <c r="C7490" i="45"/>
  <c r="C7491" i="45"/>
  <c r="C7492" i="45"/>
  <c r="C7493" i="45"/>
  <c r="C7494" i="45"/>
  <c r="C7495" i="45"/>
  <c r="C7496" i="45"/>
  <c r="C7497" i="45"/>
  <c r="C7498" i="45"/>
  <c r="C7499" i="45"/>
  <c r="C7500" i="45"/>
  <c r="C7501" i="45"/>
  <c r="C7502" i="45"/>
  <c r="C7503" i="45"/>
  <c r="C7504" i="45"/>
  <c r="C7505" i="45"/>
  <c r="C7506" i="45"/>
  <c r="C7507" i="45"/>
  <c r="C7508" i="45"/>
  <c r="C7509" i="45"/>
  <c r="C7510" i="45"/>
  <c r="C7511" i="45"/>
  <c r="C7512" i="45"/>
  <c r="C7513" i="45"/>
  <c r="C7514" i="45"/>
  <c r="C7515" i="45"/>
  <c r="C7516" i="45"/>
  <c r="C7517" i="45"/>
  <c r="C7518" i="45"/>
  <c r="C7519" i="45"/>
  <c r="C7520" i="45"/>
  <c r="C7521" i="45"/>
  <c r="C7522" i="45"/>
  <c r="C7523" i="45"/>
  <c r="C7524" i="45"/>
  <c r="C7525" i="45"/>
  <c r="C7526" i="45"/>
  <c r="C7527" i="45"/>
  <c r="C7528" i="45"/>
  <c r="C7529" i="45"/>
  <c r="C7530" i="45"/>
  <c r="C7531" i="45"/>
  <c r="C7532" i="45"/>
  <c r="C7533" i="45"/>
  <c r="C7534" i="45"/>
  <c r="C7535" i="45"/>
  <c r="C7536" i="45"/>
  <c r="C7537" i="45"/>
  <c r="C7538" i="45"/>
  <c r="C7539" i="45"/>
  <c r="C7540" i="45"/>
  <c r="C7541" i="45"/>
  <c r="C7542" i="45"/>
  <c r="C7543" i="45"/>
  <c r="C7544" i="45"/>
  <c r="C7545" i="45"/>
  <c r="C7546" i="45"/>
  <c r="C7547" i="45"/>
  <c r="C7548" i="45"/>
  <c r="C7549" i="45"/>
  <c r="C7550" i="45"/>
  <c r="C7551" i="45"/>
  <c r="C7552" i="45"/>
  <c r="C7553" i="45"/>
  <c r="C7554" i="45"/>
  <c r="C7555" i="45"/>
  <c r="C7556" i="45"/>
  <c r="C7557" i="45"/>
  <c r="C7558" i="45"/>
  <c r="C7559" i="45"/>
  <c r="C7560" i="45"/>
  <c r="C7561" i="45"/>
  <c r="C7562" i="45"/>
  <c r="C7563" i="45"/>
  <c r="C7564" i="45"/>
  <c r="C7565" i="45"/>
  <c r="C7566" i="45"/>
  <c r="C7567" i="45"/>
  <c r="C7568" i="45"/>
  <c r="C7569" i="45"/>
  <c r="C7570" i="45"/>
  <c r="C7571" i="45"/>
  <c r="C7572" i="45"/>
  <c r="C7573" i="45"/>
  <c r="C7574" i="45"/>
  <c r="C7575" i="45"/>
  <c r="C7576" i="45"/>
  <c r="C7577" i="45"/>
  <c r="C7578" i="45"/>
  <c r="C7579" i="45"/>
  <c r="C7580" i="45"/>
  <c r="C7581" i="45"/>
  <c r="C7582" i="45"/>
  <c r="C7583" i="45"/>
  <c r="C7584" i="45"/>
  <c r="C7585" i="45"/>
  <c r="C7586" i="45"/>
  <c r="C7587" i="45"/>
  <c r="C7588" i="45"/>
  <c r="C7589" i="45"/>
  <c r="C7590" i="45"/>
  <c r="C7591" i="45"/>
  <c r="C7592" i="45"/>
  <c r="C7593" i="45"/>
  <c r="C7594" i="45"/>
  <c r="C7595" i="45"/>
  <c r="C7596" i="45"/>
  <c r="C7597" i="45"/>
  <c r="C7598" i="45"/>
  <c r="C7599" i="45"/>
  <c r="C7600" i="45"/>
  <c r="C7601" i="45"/>
  <c r="C7602" i="45"/>
  <c r="C7603" i="45"/>
  <c r="C7604" i="45"/>
  <c r="C7605" i="45"/>
  <c r="C7606" i="45"/>
  <c r="C7607" i="45"/>
  <c r="C7608" i="45"/>
  <c r="C7609" i="45"/>
  <c r="C7610" i="45"/>
  <c r="C7611" i="45"/>
  <c r="C7612" i="45"/>
  <c r="C7613" i="45"/>
  <c r="C7614" i="45"/>
  <c r="C7615" i="45"/>
  <c r="C7616" i="45"/>
  <c r="C7617" i="45"/>
  <c r="C7618" i="45"/>
  <c r="C7619" i="45"/>
  <c r="C7620" i="45"/>
  <c r="C7621" i="45"/>
  <c r="C7622" i="45"/>
  <c r="C7623" i="45"/>
  <c r="C7624" i="45"/>
  <c r="C7625" i="45"/>
  <c r="C7626" i="45"/>
  <c r="C7627" i="45"/>
  <c r="C7628" i="45"/>
  <c r="C7629" i="45"/>
  <c r="C7630" i="45"/>
  <c r="C7631" i="45"/>
  <c r="C7632" i="45"/>
  <c r="C7633" i="45"/>
  <c r="C7634" i="45"/>
  <c r="C7635" i="45"/>
  <c r="C7636" i="45"/>
  <c r="C7637" i="45"/>
  <c r="C7638" i="45"/>
  <c r="C7639" i="45"/>
  <c r="C7640" i="45"/>
  <c r="C7641" i="45"/>
  <c r="C7642" i="45"/>
  <c r="C7643" i="45"/>
  <c r="C7644" i="45"/>
  <c r="C7645" i="45"/>
  <c r="C7646" i="45"/>
  <c r="C7647" i="45"/>
  <c r="C7648" i="45"/>
  <c r="C7649" i="45"/>
  <c r="C7650" i="45"/>
  <c r="C7651" i="45"/>
  <c r="C7652" i="45"/>
  <c r="C7653" i="45"/>
  <c r="C7654" i="45"/>
  <c r="C7655" i="45"/>
  <c r="C7656" i="45"/>
  <c r="C7657" i="45"/>
  <c r="C7658" i="45"/>
  <c r="C7659" i="45"/>
  <c r="C7660" i="45"/>
  <c r="C7661" i="45"/>
  <c r="C7662" i="45"/>
  <c r="C7663" i="45"/>
  <c r="C7664" i="45"/>
  <c r="C7665" i="45"/>
  <c r="C7666" i="45"/>
  <c r="C7667" i="45"/>
  <c r="C7668" i="45"/>
  <c r="C7669" i="45"/>
  <c r="C7670" i="45"/>
  <c r="C7671" i="45"/>
  <c r="C7672" i="45"/>
  <c r="C7673" i="45"/>
  <c r="C7674" i="45"/>
  <c r="C7675" i="45"/>
  <c r="C7676" i="45"/>
  <c r="C7677" i="45"/>
  <c r="C7678" i="45"/>
  <c r="C7679" i="45"/>
  <c r="C7680" i="45"/>
  <c r="C7681" i="45"/>
  <c r="C7682" i="45"/>
  <c r="C7683" i="45"/>
  <c r="C7684" i="45"/>
  <c r="C7685" i="45"/>
  <c r="C7686" i="45"/>
  <c r="C7687" i="45"/>
  <c r="C7688" i="45"/>
  <c r="C7689" i="45"/>
  <c r="C2" i="45"/>
  <c r="B3" i="45"/>
  <c r="B4" i="45"/>
  <c r="B5" i="45"/>
  <c r="B6" i="45"/>
  <c r="B7" i="45"/>
  <c r="B8" i="45"/>
  <c r="B9" i="45"/>
  <c r="B10" i="45"/>
  <c r="B11" i="45"/>
  <c r="B12" i="45"/>
  <c r="B13" i="45"/>
  <c r="B14" i="45"/>
  <c r="B15" i="45"/>
  <c r="B16" i="45"/>
  <c r="B17" i="45"/>
  <c r="B18" i="45"/>
  <c r="B19" i="45"/>
  <c r="B20" i="45"/>
  <c r="B21" i="45"/>
  <c r="B22" i="45"/>
  <c r="B23" i="45"/>
  <c r="B24" i="45"/>
  <c r="B25" i="45"/>
  <c r="B26" i="45"/>
  <c r="B27" i="45"/>
  <c r="B28" i="45"/>
  <c r="B29" i="45"/>
  <c r="B30" i="45"/>
  <c r="B31" i="45"/>
  <c r="B32" i="45"/>
  <c r="B33" i="45"/>
  <c r="B34" i="45"/>
  <c r="B35" i="45"/>
  <c r="B36" i="45"/>
  <c r="B37" i="45"/>
  <c r="B38" i="45"/>
  <c r="B39" i="45"/>
  <c r="B40" i="45"/>
  <c r="B41" i="45"/>
  <c r="B42" i="45"/>
  <c r="B43" i="45"/>
  <c r="B44" i="45"/>
  <c r="B45" i="45"/>
  <c r="B46" i="45"/>
  <c r="B47" i="45"/>
  <c r="B48" i="45"/>
  <c r="B49" i="45"/>
  <c r="B50" i="45"/>
  <c r="B51" i="45"/>
  <c r="B52" i="45"/>
  <c r="B53" i="45"/>
  <c r="B54" i="45"/>
  <c r="B55" i="45"/>
  <c r="B56" i="45"/>
  <c r="B57" i="45"/>
  <c r="B58" i="45"/>
  <c r="B59" i="45"/>
  <c r="B60" i="45"/>
  <c r="B61" i="45"/>
  <c r="B62" i="45"/>
  <c r="B63" i="45"/>
  <c r="B64" i="45"/>
  <c r="B65" i="45"/>
  <c r="B66" i="45"/>
  <c r="B67" i="45"/>
  <c r="B68" i="45"/>
  <c r="B69" i="45"/>
  <c r="B70" i="45"/>
  <c r="B71" i="45"/>
  <c r="B72" i="45"/>
  <c r="B73" i="45"/>
  <c r="B74" i="45"/>
  <c r="B75" i="45"/>
  <c r="B76" i="45"/>
  <c r="B77" i="45"/>
  <c r="B78" i="45"/>
  <c r="B79" i="45"/>
  <c r="B80" i="45"/>
  <c r="B81" i="45"/>
  <c r="B82" i="45"/>
  <c r="B83" i="45"/>
  <c r="B84" i="45"/>
  <c r="B85" i="45"/>
  <c r="B86" i="45"/>
  <c r="B87" i="45"/>
  <c r="B88" i="45"/>
  <c r="B89" i="45"/>
  <c r="B90" i="45"/>
  <c r="B91" i="45"/>
  <c r="B92" i="45"/>
  <c r="B93" i="45"/>
  <c r="B94" i="45"/>
  <c r="B95" i="45"/>
  <c r="B96" i="45"/>
  <c r="B97" i="45"/>
  <c r="B98" i="45"/>
  <c r="B99" i="45"/>
  <c r="B100" i="45"/>
  <c r="B101" i="45"/>
  <c r="B102" i="45"/>
  <c r="B103" i="45"/>
  <c r="B104" i="45"/>
  <c r="B105" i="45"/>
  <c r="B106" i="45"/>
  <c r="B107" i="45"/>
  <c r="B108" i="45"/>
  <c r="B109" i="45"/>
  <c r="B110" i="45"/>
  <c r="B111" i="45"/>
  <c r="B112" i="45"/>
  <c r="B113" i="45"/>
  <c r="B114" i="45"/>
  <c r="B115" i="45"/>
  <c r="B116" i="45"/>
  <c r="B117" i="45"/>
  <c r="B118" i="45"/>
  <c r="B119" i="45"/>
  <c r="B120" i="45"/>
  <c r="B121" i="45"/>
  <c r="B122" i="45"/>
  <c r="B123" i="45"/>
  <c r="B124" i="45"/>
  <c r="B125" i="45"/>
  <c r="B126" i="45"/>
  <c r="B127" i="45"/>
  <c r="B128" i="45"/>
  <c r="B129" i="45"/>
  <c r="B130" i="45"/>
  <c r="B131" i="45"/>
  <c r="B132" i="45"/>
  <c r="B133" i="45"/>
  <c r="B134" i="45"/>
  <c r="B135" i="45"/>
  <c r="B136" i="45"/>
  <c r="B137" i="45"/>
  <c r="B138" i="45"/>
  <c r="B139" i="45"/>
  <c r="B140" i="45"/>
  <c r="B141" i="45"/>
  <c r="B142" i="45"/>
  <c r="B143" i="45"/>
  <c r="B144" i="45"/>
  <c r="B145" i="45"/>
  <c r="B146" i="45"/>
  <c r="B147" i="45"/>
  <c r="B148" i="45"/>
  <c r="B149" i="45"/>
  <c r="B150" i="45"/>
  <c r="B151" i="45"/>
  <c r="B152" i="45"/>
  <c r="B153" i="45"/>
  <c r="B154" i="45"/>
  <c r="B155" i="45"/>
  <c r="B156" i="45"/>
  <c r="B157" i="45"/>
  <c r="B158" i="45"/>
  <c r="B159" i="45"/>
  <c r="B160" i="45"/>
  <c r="B161" i="45"/>
  <c r="B162" i="45"/>
  <c r="B163" i="45"/>
  <c r="B164" i="45"/>
  <c r="B165" i="45"/>
  <c r="B166" i="45"/>
  <c r="B167" i="45"/>
  <c r="B168" i="45"/>
  <c r="B169" i="45"/>
  <c r="B170" i="45"/>
  <c r="B171" i="45"/>
  <c r="B172" i="45"/>
  <c r="B173" i="45"/>
  <c r="B174" i="45"/>
  <c r="B175" i="45"/>
  <c r="B176" i="45"/>
  <c r="B177" i="45"/>
  <c r="B178" i="45"/>
  <c r="B179" i="45"/>
  <c r="B180" i="45"/>
  <c r="B181" i="45"/>
  <c r="B182" i="45"/>
  <c r="B183" i="45"/>
  <c r="B184" i="45"/>
  <c r="B185" i="45"/>
  <c r="B186" i="45"/>
  <c r="B187" i="45"/>
  <c r="B188" i="45"/>
  <c r="B189" i="45"/>
  <c r="B190" i="45"/>
  <c r="B191" i="45"/>
  <c r="B192" i="45"/>
  <c r="B193" i="45"/>
  <c r="B194" i="45"/>
  <c r="B195" i="45"/>
  <c r="B196" i="45"/>
  <c r="B197" i="45"/>
  <c r="B198" i="45"/>
  <c r="B199" i="45"/>
  <c r="B200" i="45"/>
  <c r="B201" i="45"/>
  <c r="B202" i="45"/>
  <c r="B203" i="45"/>
  <c r="B204" i="45"/>
  <c r="B205" i="45"/>
  <c r="B206" i="45"/>
  <c r="B207" i="45"/>
  <c r="B208" i="45"/>
  <c r="B209" i="45"/>
  <c r="B210" i="45"/>
  <c r="B211" i="45"/>
  <c r="B212" i="45"/>
  <c r="B213" i="45"/>
  <c r="B214" i="45"/>
  <c r="B215" i="45"/>
  <c r="B216" i="45"/>
  <c r="B217" i="45"/>
  <c r="B218" i="45"/>
  <c r="B219" i="45"/>
  <c r="B220" i="45"/>
  <c r="B221" i="45"/>
  <c r="B222" i="45"/>
  <c r="B223" i="45"/>
  <c r="B224" i="45"/>
  <c r="B225" i="45"/>
  <c r="B226" i="45"/>
  <c r="B227" i="45"/>
  <c r="B228" i="45"/>
  <c r="B229" i="45"/>
  <c r="B230" i="45"/>
  <c r="B231" i="45"/>
  <c r="B232" i="45"/>
  <c r="B233" i="45"/>
  <c r="B234" i="45"/>
  <c r="B235" i="45"/>
  <c r="B236" i="45"/>
  <c r="B237" i="45"/>
  <c r="B238" i="45"/>
  <c r="B239" i="45"/>
  <c r="B240" i="45"/>
  <c r="B241" i="45"/>
  <c r="B242" i="45"/>
  <c r="B243" i="45"/>
  <c r="B244" i="45"/>
  <c r="B245" i="45"/>
  <c r="B246" i="45"/>
  <c r="B247" i="45"/>
  <c r="B248" i="45"/>
  <c r="B249" i="45"/>
  <c r="B250" i="45"/>
  <c r="B251" i="45"/>
  <c r="B252" i="45"/>
  <c r="B253" i="45"/>
  <c r="B254" i="45"/>
  <c r="B255" i="45"/>
  <c r="B256" i="45"/>
  <c r="B257" i="45"/>
  <c r="B258" i="45"/>
  <c r="B259" i="45"/>
  <c r="B260" i="45"/>
  <c r="B261" i="45"/>
  <c r="B262" i="45"/>
  <c r="B263" i="45"/>
  <c r="B264" i="45"/>
  <c r="B265" i="45"/>
  <c r="B266" i="45"/>
  <c r="B267" i="45"/>
  <c r="B268" i="45"/>
  <c r="B269" i="45"/>
  <c r="B270" i="45"/>
  <c r="B271" i="45"/>
  <c r="B272" i="45"/>
  <c r="B273" i="45"/>
  <c r="B274" i="45"/>
  <c r="B275" i="45"/>
  <c r="B276" i="45"/>
  <c r="B277" i="45"/>
  <c r="B278" i="45"/>
  <c r="B279" i="45"/>
  <c r="B280" i="45"/>
  <c r="B281" i="45"/>
  <c r="B282" i="45"/>
  <c r="B283" i="45"/>
  <c r="B284" i="45"/>
  <c r="B285" i="45"/>
  <c r="B286" i="45"/>
  <c r="B287" i="45"/>
  <c r="B288" i="45"/>
  <c r="B289" i="45"/>
  <c r="B290" i="45"/>
  <c r="B291" i="45"/>
  <c r="B292" i="45"/>
  <c r="B293" i="45"/>
  <c r="B294" i="45"/>
  <c r="B295" i="45"/>
  <c r="B296" i="45"/>
  <c r="B297" i="45"/>
  <c r="B298" i="45"/>
  <c r="B299" i="45"/>
  <c r="B300" i="45"/>
  <c r="B301" i="45"/>
  <c r="B302" i="45"/>
  <c r="B303" i="45"/>
  <c r="B304" i="45"/>
  <c r="B305" i="45"/>
  <c r="B306" i="45"/>
  <c r="B307" i="45"/>
  <c r="B308" i="45"/>
  <c r="B309" i="45"/>
  <c r="B310" i="45"/>
  <c r="B311" i="45"/>
  <c r="B312" i="45"/>
  <c r="B313" i="45"/>
  <c r="B314" i="45"/>
  <c r="B315" i="45"/>
  <c r="B316" i="45"/>
  <c r="B317" i="45"/>
  <c r="B318" i="45"/>
  <c r="B319" i="45"/>
  <c r="B320" i="45"/>
  <c r="B321" i="45"/>
  <c r="B322" i="45"/>
  <c r="B323" i="45"/>
  <c r="B324" i="45"/>
  <c r="B325" i="45"/>
  <c r="B326" i="45"/>
  <c r="B327" i="45"/>
  <c r="B328" i="45"/>
  <c r="B329" i="45"/>
  <c r="B330" i="45"/>
  <c r="B331" i="45"/>
  <c r="B332" i="45"/>
  <c r="B333" i="45"/>
  <c r="B334" i="45"/>
  <c r="B335" i="45"/>
  <c r="B336" i="45"/>
  <c r="B337" i="45"/>
  <c r="B338" i="45"/>
  <c r="B339" i="45"/>
  <c r="B340" i="45"/>
  <c r="B341" i="45"/>
  <c r="B342" i="45"/>
  <c r="B343" i="45"/>
  <c r="B344" i="45"/>
  <c r="B345" i="45"/>
  <c r="B346" i="45"/>
  <c r="B347" i="45"/>
  <c r="B348" i="45"/>
  <c r="B349" i="45"/>
  <c r="B350" i="45"/>
  <c r="B351" i="45"/>
  <c r="B352" i="45"/>
  <c r="B353" i="45"/>
  <c r="B354" i="45"/>
  <c r="B355" i="45"/>
  <c r="B356" i="45"/>
  <c r="B357" i="45"/>
  <c r="B358" i="45"/>
  <c r="B359" i="45"/>
  <c r="B360" i="45"/>
  <c r="B361" i="45"/>
  <c r="B362" i="45"/>
  <c r="B363" i="45"/>
  <c r="B364" i="45"/>
  <c r="B365" i="45"/>
  <c r="B366" i="45"/>
  <c r="B367" i="45"/>
  <c r="B368" i="45"/>
  <c r="B369" i="45"/>
  <c r="B370" i="45"/>
  <c r="B371" i="45"/>
  <c r="B372" i="45"/>
  <c r="B373" i="45"/>
  <c r="B374" i="45"/>
  <c r="B375" i="45"/>
  <c r="B376" i="45"/>
  <c r="B377" i="45"/>
  <c r="B378" i="45"/>
  <c r="B379" i="45"/>
  <c r="B380" i="45"/>
  <c r="B381" i="45"/>
  <c r="B382" i="45"/>
  <c r="B383" i="45"/>
  <c r="B384" i="45"/>
  <c r="B385" i="45"/>
  <c r="B386" i="45"/>
  <c r="B387" i="45"/>
  <c r="B388" i="45"/>
  <c r="B389" i="45"/>
  <c r="B390" i="45"/>
  <c r="B391" i="45"/>
  <c r="B392" i="45"/>
  <c r="B393" i="45"/>
  <c r="B394" i="45"/>
  <c r="B395" i="45"/>
  <c r="B396" i="45"/>
  <c r="B397" i="45"/>
  <c r="B398" i="45"/>
  <c r="B399" i="45"/>
  <c r="B400" i="45"/>
  <c r="B401" i="45"/>
  <c r="B402" i="45"/>
  <c r="B403" i="45"/>
  <c r="B404" i="45"/>
  <c r="B405" i="45"/>
  <c r="B406" i="45"/>
  <c r="B407" i="45"/>
  <c r="B408" i="45"/>
  <c r="B409" i="45"/>
  <c r="B410" i="45"/>
  <c r="B411" i="45"/>
  <c r="B412" i="45"/>
  <c r="B413" i="45"/>
  <c r="B414" i="45"/>
  <c r="B415" i="45"/>
  <c r="B416" i="45"/>
  <c r="B417" i="45"/>
  <c r="B418" i="45"/>
  <c r="B419" i="45"/>
  <c r="B420" i="45"/>
  <c r="B421" i="45"/>
  <c r="B422" i="45"/>
  <c r="B423" i="45"/>
  <c r="B424" i="45"/>
  <c r="B425" i="45"/>
  <c r="B426" i="45"/>
  <c r="B427" i="45"/>
  <c r="B428" i="45"/>
  <c r="B429" i="45"/>
  <c r="B430" i="45"/>
  <c r="B431" i="45"/>
  <c r="B432" i="45"/>
  <c r="B433" i="45"/>
  <c r="B434" i="45"/>
  <c r="B435" i="45"/>
  <c r="B436" i="45"/>
  <c r="B437" i="45"/>
  <c r="B438" i="45"/>
  <c r="B439" i="45"/>
  <c r="B440" i="45"/>
  <c r="B441" i="45"/>
  <c r="B442" i="45"/>
  <c r="B443" i="45"/>
  <c r="B444" i="45"/>
  <c r="B445" i="45"/>
  <c r="B446" i="45"/>
  <c r="B447" i="45"/>
  <c r="B448" i="45"/>
  <c r="B449" i="45"/>
  <c r="B450" i="45"/>
  <c r="B451" i="45"/>
  <c r="B452" i="45"/>
  <c r="B453" i="45"/>
  <c r="B454" i="45"/>
  <c r="B455" i="45"/>
  <c r="B456" i="45"/>
  <c r="B457" i="45"/>
  <c r="B458" i="45"/>
  <c r="B459" i="45"/>
  <c r="B460" i="45"/>
  <c r="B461" i="45"/>
  <c r="B462" i="45"/>
  <c r="B463" i="45"/>
  <c r="B464" i="45"/>
  <c r="B465" i="45"/>
  <c r="B466" i="45"/>
  <c r="B467" i="45"/>
  <c r="B468" i="45"/>
  <c r="B469" i="45"/>
  <c r="B470" i="45"/>
  <c r="B471" i="45"/>
  <c r="B472" i="45"/>
  <c r="B473" i="45"/>
  <c r="B474" i="45"/>
  <c r="B475" i="45"/>
  <c r="B476" i="45"/>
  <c r="B477" i="45"/>
  <c r="B478" i="45"/>
  <c r="B479" i="45"/>
  <c r="B480" i="45"/>
  <c r="B481" i="45"/>
  <c r="B482" i="45"/>
  <c r="B483" i="45"/>
  <c r="B484" i="45"/>
  <c r="B485" i="45"/>
  <c r="B486" i="45"/>
  <c r="B487" i="45"/>
  <c r="B488" i="45"/>
  <c r="B489" i="45"/>
  <c r="B490" i="45"/>
  <c r="B491" i="45"/>
  <c r="B492" i="45"/>
  <c r="B493" i="45"/>
  <c r="B494" i="45"/>
  <c r="B495" i="45"/>
  <c r="B496" i="45"/>
  <c r="B497" i="45"/>
  <c r="B498" i="45"/>
  <c r="B499" i="45"/>
  <c r="B500" i="45"/>
  <c r="B501" i="45"/>
  <c r="B502" i="45"/>
  <c r="B503" i="45"/>
  <c r="B504" i="45"/>
  <c r="B505" i="45"/>
  <c r="B506" i="45"/>
  <c r="B507" i="45"/>
  <c r="B508" i="45"/>
  <c r="B509" i="45"/>
  <c r="B510" i="45"/>
  <c r="B511" i="45"/>
  <c r="B512" i="45"/>
  <c r="B513" i="45"/>
  <c r="B514" i="45"/>
  <c r="B515" i="45"/>
  <c r="B516" i="45"/>
  <c r="B517" i="45"/>
  <c r="B518" i="45"/>
  <c r="B519" i="45"/>
  <c r="B520" i="45"/>
  <c r="B521" i="45"/>
  <c r="B522" i="45"/>
  <c r="B523" i="45"/>
  <c r="B524" i="45"/>
  <c r="B525" i="45"/>
  <c r="B526" i="45"/>
  <c r="B527" i="45"/>
  <c r="B528" i="45"/>
  <c r="B529" i="45"/>
  <c r="B530" i="45"/>
  <c r="B531" i="45"/>
  <c r="B532" i="45"/>
  <c r="B533" i="45"/>
  <c r="B534" i="45"/>
  <c r="B535" i="45"/>
  <c r="B536" i="45"/>
  <c r="B537" i="45"/>
  <c r="B538" i="45"/>
  <c r="B539" i="45"/>
  <c r="B540" i="45"/>
  <c r="B541" i="45"/>
  <c r="B542" i="45"/>
  <c r="B543" i="45"/>
  <c r="B544" i="45"/>
  <c r="B545" i="45"/>
  <c r="B546" i="45"/>
  <c r="B547" i="45"/>
  <c r="B548" i="45"/>
  <c r="B549" i="45"/>
  <c r="B550" i="45"/>
  <c r="B551" i="45"/>
  <c r="B552" i="45"/>
  <c r="B553" i="45"/>
  <c r="B554" i="45"/>
  <c r="B555" i="45"/>
  <c r="B556" i="45"/>
  <c r="B557" i="45"/>
  <c r="B558" i="45"/>
  <c r="B559" i="45"/>
  <c r="B560" i="45"/>
  <c r="B561" i="45"/>
  <c r="B562" i="45"/>
  <c r="B563" i="45"/>
  <c r="B564" i="45"/>
  <c r="B565" i="45"/>
  <c r="B566" i="45"/>
  <c r="B567" i="45"/>
  <c r="B568" i="45"/>
  <c r="B569" i="45"/>
  <c r="B570" i="45"/>
  <c r="B571" i="45"/>
  <c r="B572" i="45"/>
  <c r="B573" i="45"/>
  <c r="B574" i="45"/>
  <c r="B575" i="45"/>
  <c r="B576" i="45"/>
  <c r="B577" i="45"/>
  <c r="B578" i="45"/>
  <c r="B579" i="45"/>
  <c r="B580" i="45"/>
  <c r="B581" i="45"/>
  <c r="B582" i="45"/>
  <c r="B583" i="45"/>
  <c r="B584" i="45"/>
  <c r="B585" i="45"/>
  <c r="B586" i="45"/>
  <c r="B587" i="45"/>
  <c r="B588" i="45"/>
  <c r="B589" i="45"/>
  <c r="B590" i="45"/>
  <c r="B591" i="45"/>
  <c r="B592" i="45"/>
  <c r="B593" i="45"/>
  <c r="B594" i="45"/>
  <c r="B595" i="45"/>
  <c r="B596" i="45"/>
  <c r="B597" i="45"/>
  <c r="B598" i="45"/>
  <c r="B599" i="45"/>
  <c r="B600" i="45"/>
  <c r="B601" i="45"/>
  <c r="B602" i="45"/>
  <c r="B603" i="45"/>
  <c r="B604" i="45"/>
  <c r="B605" i="45"/>
  <c r="B606" i="45"/>
  <c r="B607" i="45"/>
  <c r="B608" i="45"/>
  <c r="B609" i="45"/>
  <c r="B610" i="45"/>
  <c r="B611" i="45"/>
  <c r="B612" i="45"/>
  <c r="B613" i="45"/>
  <c r="B614" i="45"/>
  <c r="B615" i="45"/>
  <c r="B616" i="45"/>
  <c r="B617" i="45"/>
  <c r="B618" i="45"/>
  <c r="B619" i="45"/>
  <c r="B620" i="45"/>
  <c r="B621" i="45"/>
  <c r="B622" i="45"/>
  <c r="B623" i="45"/>
  <c r="B624" i="45"/>
  <c r="B625" i="45"/>
  <c r="B626" i="45"/>
  <c r="B627" i="45"/>
  <c r="B628" i="45"/>
  <c r="B629" i="45"/>
  <c r="B630" i="45"/>
  <c r="B631" i="45"/>
  <c r="B632" i="45"/>
  <c r="B633" i="45"/>
  <c r="B634" i="45"/>
  <c r="B635" i="45"/>
  <c r="B636" i="45"/>
  <c r="B637" i="45"/>
  <c r="B638" i="45"/>
  <c r="B639" i="45"/>
  <c r="B640" i="45"/>
  <c r="B641" i="45"/>
  <c r="B642" i="45"/>
  <c r="B643" i="45"/>
  <c r="B644" i="45"/>
  <c r="B645" i="45"/>
  <c r="B646" i="45"/>
  <c r="B647" i="45"/>
  <c r="B648" i="45"/>
  <c r="B649" i="45"/>
  <c r="B650" i="45"/>
  <c r="B651" i="45"/>
  <c r="B652" i="45"/>
  <c r="B653" i="45"/>
  <c r="B654" i="45"/>
  <c r="B655" i="45"/>
  <c r="B656" i="45"/>
  <c r="B657" i="45"/>
  <c r="B658" i="45"/>
  <c r="B659" i="45"/>
  <c r="B660" i="45"/>
  <c r="B661" i="45"/>
  <c r="B662" i="45"/>
  <c r="B663" i="45"/>
  <c r="B664" i="45"/>
  <c r="B665" i="45"/>
  <c r="B666" i="45"/>
  <c r="B667" i="45"/>
  <c r="B668" i="45"/>
  <c r="B669" i="45"/>
  <c r="B670" i="45"/>
  <c r="B671" i="45"/>
  <c r="B672" i="45"/>
  <c r="B673" i="45"/>
  <c r="B674" i="45"/>
  <c r="B675" i="45"/>
  <c r="B676" i="45"/>
  <c r="B677" i="45"/>
  <c r="B678" i="45"/>
  <c r="B679" i="45"/>
  <c r="B680" i="45"/>
  <c r="B681" i="45"/>
  <c r="B682" i="45"/>
  <c r="B683" i="45"/>
  <c r="B684" i="45"/>
  <c r="B685" i="45"/>
  <c r="B686" i="45"/>
  <c r="B687" i="45"/>
  <c r="B688" i="45"/>
  <c r="B689" i="45"/>
  <c r="B690" i="45"/>
  <c r="B691" i="45"/>
  <c r="B692" i="45"/>
  <c r="B693" i="45"/>
  <c r="B694" i="45"/>
  <c r="B695" i="45"/>
  <c r="B696" i="45"/>
  <c r="B697" i="45"/>
  <c r="B698" i="45"/>
  <c r="B699" i="45"/>
  <c r="B700" i="45"/>
  <c r="B701" i="45"/>
  <c r="B702" i="45"/>
  <c r="B703" i="45"/>
  <c r="B704" i="45"/>
  <c r="B705" i="45"/>
  <c r="B706" i="45"/>
  <c r="B707" i="45"/>
  <c r="B708" i="45"/>
  <c r="B709" i="45"/>
  <c r="B710" i="45"/>
  <c r="B711" i="45"/>
  <c r="B712" i="45"/>
  <c r="B713" i="45"/>
  <c r="B714" i="45"/>
  <c r="B715" i="45"/>
  <c r="B716" i="45"/>
  <c r="B717" i="45"/>
  <c r="B718" i="45"/>
  <c r="B719" i="45"/>
  <c r="B720" i="45"/>
  <c r="B721" i="45"/>
  <c r="B722" i="45"/>
  <c r="B723" i="45"/>
  <c r="B724" i="45"/>
  <c r="B725" i="45"/>
  <c r="B726" i="45"/>
  <c r="B727" i="45"/>
  <c r="B728" i="45"/>
  <c r="B729" i="45"/>
  <c r="B730" i="45"/>
  <c r="B731" i="45"/>
  <c r="B732" i="45"/>
  <c r="B733" i="45"/>
  <c r="B734" i="45"/>
  <c r="B735" i="45"/>
  <c r="B736" i="45"/>
  <c r="B737" i="45"/>
  <c r="B738" i="45"/>
  <c r="B739" i="45"/>
  <c r="B740" i="45"/>
  <c r="B741" i="45"/>
  <c r="B742" i="45"/>
  <c r="B743" i="45"/>
  <c r="B744" i="45"/>
  <c r="B745" i="45"/>
  <c r="B746" i="45"/>
  <c r="B747" i="45"/>
  <c r="B748" i="45"/>
  <c r="B749" i="45"/>
  <c r="B750" i="45"/>
  <c r="B751" i="45"/>
  <c r="B752" i="45"/>
  <c r="B753" i="45"/>
  <c r="B754" i="45"/>
  <c r="B755" i="45"/>
  <c r="B756" i="45"/>
  <c r="B757" i="45"/>
  <c r="B758" i="45"/>
  <c r="B759" i="45"/>
  <c r="B760" i="45"/>
  <c r="B761" i="45"/>
  <c r="B762" i="45"/>
  <c r="B763" i="45"/>
  <c r="B764" i="45"/>
  <c r="B765" i="45"/>
  <c r="B766" i="45"/>
  <c r="B767" i="45"/>
  <c r="B768" i="45"/>
  <c r="B769" i="45"/>
  <c r="B770" i="45"/>
  <c r="B771" i="45"/>
  <c r="B772" i="45"/>
  <c r="B773" i="45"/>
  <c r="B774" i="45"/>
  <c r="B775" i="45"/>
  <c r="B776" i="45"/>
  <c r="B777" i="45"/>
  <c r="B778" i="45"/>
  <c r="B779" i="45"/>
  <c r="B780" i="45"/>
  <c r="B781" i="45"/>
  <c r="B782" i="45"/>
  <c r="B783" i="45"/>
  <c r="B784" i="45"/>
  <c r="B785" i="45"/>
  <c r="B786" i="45"/>
  <c r="B787" i="45"/>
  <c r="B788" i="45"/>
  <c r="B789" i="45"/>
  <c r="B790" i="45"/>
  <c r="B791" i="45"/>
  <c r="B792" i="45"/>
  <c r="B793" i="45"/>
  <c r="B794" i="45"/>
  <c r="B795" i="45"/>
  <c r="B796" i="45"/>
  <c r="B797" i="45"/>
  <c r="B798" i="45"/>
  <c r="B799" i="45"/>
  <c r="B800" i="45"/>
  <c r="B801" i="45"/>
  <c r="B802" i="45"/>
  <c r="B803" i="45"/>
  <c r="B804" i="45"/>
  <c r="B805" i="45"/>
  <c r="B806" i="45"/>
  <c r="B807" i="45"/>
  <c r="B808" i="45"/>
  <c r="B809" i="45"/>
  <c r="B810" i="45"/>
  <c r="B811" i="45"/>
  <c r="B812" i="45"/>
  <c r="B813" i="45"/>
  <c r="B814" i="45"/>
  <c r="B815" i="45"/>
  <c r="B816" i="45"/>
  <c r="B817" i="45"/>
  <c r="B818" i="45"/>
  <c r="B819" i="45"/>
  <c r="B820" i="45"/>
  <c r="B821" i="45"/>
  <c r="B822" i="45"/>
  <c r="B823" i="45"/>
  <c r="B824" i="45"/>
  <c r="B825" i="45"/>
  <c r="B826" i="45"/>
  <c r="B827" i="45"/>
  <c r="B828" i="45"/>
  <c r="B829" i="45"/>
  <c r="B830" i="45"/>
  <c r="B831" i="45"/>
  <c r="B832" i="45"/>
  <c r="B833" i="45"/>
  <c r="B834" i="45"/>
  <c r="B835" i="45"/>
  <c r="B836" i="45"/>
  <c r="B837" i="45"/>
  <c r="B838" i="45"/>
  <c r="B839" i="45"/>
  <c r="B840" i="45"/>
  <c r="B841" i="45"/>
  <c r="B842" i="45"/>
  <c r="B843" i="45"/>
  <c r="B844" i="45"/>
  <c r="B845" i="45"/>
  <c r="B846" i="45"/>
  <c r="B847" i="45"/>
  <c r="B848" i="45"/>
  <c r="B849" i="45"/>
  <c r="B850" i="45"/>
  <c r="B851" i="45"/>
  <c r="B852" i="45"/>
  <c r="B853" i="45"/>
  <c r="B854" i="45"/>
  <c r="B855" i="45"/>
  <c r="B856" i="45"/>
  <c r="B857" i="45"/>
  <c r="B858" i="45"/>
  <c r="B859" i="45"/>
  <c r="B860" i="45"/>
  <c r="B861" i="45"/>
  <c r="B862" i="45"/>
  <c r="B863" i="45"/>
  <c r="B864" i="45"/>
  <c r="B865" i="45"/>
  <c r="B866" i="45"/>
  <c r="B867" i="45"/>
  <c r="B868" i="45"/>
  <c r="B869" i="45"/>
  <c r="B870" i="45"/>
  <c r="B871" i="45"/>
  <c r="B872" i="45"/>
  <c r="B873" i="45"/>
  <c r="B874" i="45"/>
  <c r="B875" i="45"/>
  <c r="B876" i="45"/>
  <c r="B877" i="45"/>
  <c r="B878" i="45"/>
  <c r="B879" i="45"/>
  <c r="B880" i="45"/>
  <c r="B881" i="45"/>
  <c r="B882" i="45"/>
  <c r="B883" i="45"/>
  <c r="B884" i="45"/>
  <c r="B885" i="45"/>
  <c r="B886" i="45"/>
  <c r="B887" i="45"/>
  <c r="B888" i="45"/>
  <c r="B889" i="45"/>
  <c r="B890" i="45"/>
  <c r="B891" i="45"/>
  <c r="B892" i="45"/>
  <c r="B893" i="45"/>
  <c r="B894" i="45"/>
  <c r="B895" i="45"/>
  <c r="B896" i="45"/>
  <c r="B897" i="45"/>
  <c r="B898" i="45"/>
  <c r="B899" i="45"/>
  <c r="B900" i="45"/>
  <c r="B901" i="45"/>
  <c r="B902" i="45"/>
  <c r="B903" i="45"/>
  <c r="B904" i="45"/>
  <c r="B905" i="45"/>
  <c r="B906" i="45"/>
  <c r="B907" i="45"/>
  <c r="B908" i="45"/>
  <c r="B909" i="45"/>
  <c r="B910" i="45"/>
  <c r="B911" i="45"/>
  <c r="B912" i="45"/>
  <c r="B913" i="45"/>
  <c r="B914" i="45"/>
  <c r="B915" i="45"/>
  <c r="B916" i="45"/>
  <c r="B917" i="45"/>
  <c r="B918" i="45"/>
  <c r="B919" i="45"/>
  <c r="B920" i="45"/>
  <c r="B921" i="45"/>
  <c r="B922" i="45"/>
  <c r="B923" i="45"/>
  <c r="B924" i="45"/>
  <c r="B925" i="45"/>
  <c r="B926" i="45"/>
  <c r="B927" i="45"/>
  <c r="B928" i="45"/>
  <c r="B929" i="45"/>
  <c r="B930" i="45"/>
  <c r="B931" i="45"/>
  <c r="B932" i="45"/>
  <c r="B933" i="45"/>
  <c r="B934" i="45"/>
  <c r="B935" i="45"/>
  <c r="B936" i="45"/>
  <c r="B937" i="45"/>
  <c r="B938" i="45"/>
  <c r="B939" i="45"/>
  <c r="B940" i="45"/>
  <c r="B941" i="45"/>
  <c r="B942" i="45"/>
  <c r="B943" i="45"/>
  <c r="B944" i="45"/>
  <c r="B945" i="45"/>
  <c r="B946" i="45"/>
  <c r="B947" i="45"/>
  <c r="B948" i="45"/>
  <c r="B949" i="45"/>
  <c r="B950" i="45"/>
  <c r="B951" i="45"/>
  <c r="B952" i="45"/>
  <c r="B953" i="45"/>
  <c r="B954" i="45"/>
  <c r="B955" i="45"/>
  <c r="B956" i="45"/>
  <c r="B957" i="45"/>
  <c r="B958" i="45"/>
  <c r="B959" i="45"/>
  <c r="B960" i="45"/>
  <c r="B961" i="45"/>
  <c r="B962" i="45"/>
  <c r="B963" i="45"/>
  <c r="B964" i="45"/>
  <c r="B965" i="45"/>
  <c r="B966" i="45"/>
  <c r="B967" i="45"/>
  <c r="B968" i="45"/>
  <c r="B969" i="45"/>
  <c r="B970" i="45"/>
  <c r="B971" i="45"/>
  <c r="B972" i="45"/>
  <c r="B973" i="45"/>
  <c r="B974" i="45"/>
  <c r="B975" i="45"/>
  <c r="B976" i="45"/>
  <c r="B977" i="45"/>
  <c r="B978" i="45"/>
  <c r="B979" i="45"/>
  <c r="B980" i="45"/>
  <c r="B981" i="45"/>
  <c r="B982" i="45"/>
  <c r="B983" i="45"/>
  <c r="B984" i="45"/>
  <c r="B985" i="45"/>
  <c r="B986" i="45"/>
  <c r="B987" i="45"/>
  <c r="B988" i="45"/>
  <c r="B989" i="45"/>
  <c r="B990" i="45"/>
  <c r="B991" i="45"/>
  <c r="B992" i="45"/>
  <c r="B993" i="45"/>
  <c r="B994" i="45"/>
  <c r="B995" i="45"/>
  <c r="B996" i="45"/>
  <c r="B997" i="45"/>
  <c r="B998" i="45"/>
  <c r="B999" i="45"/>
  <c r="B1000" i="45"/>
  <c r="B1001" i="45"/>
  <c r="B1002" i="45"/>
  <c r="B1003" i="45"/>
  <c r="B1004" i="45"/>
  <c r="B1005" i="45"/>
  <c r="B1006" i="45"/>
  <c r="B1007" i="45"/>
  <c r="B1008" i="45"/>
  <c r="B1009" i="45"/>
  <c r="B1010" i="45"/>
  <c r="B1011" i="45"/>
  <c r="B1012" i="45"/>
  <c r="B1013" i="45"/>
  <c r="B1014" i="45"/>
  <c r="B1015" i="45"/>
  <c r="B1016" i="45"/>
  <c r="B1017" i="45"/>
  <c r="B1018" i="45"/>
  <c r="B1019" i="45"/>
  <c r="B1020" i="45"/>
  <c r="B1021" i="45"/>
  <c r="B1022" i="45"/>
  <c r="B1023" i="45"/>
  <c r="B1024" i="45"/>
  <c r="B1025" i="45"/>
  <c r="B1026" i="45"/>
  <c r="B1027" i="45"/>
  <c r="B1028" i="45"/>
  <c r="B1029" i="45"/>
  <c r="B1030" i="45"/>
  <c r="B1031" i="45"/>
  <c r="B1032" i="45"/>
  <c r="B1033" i="45"/>
  <c r="B1034" i="45"/>
  <c r="B1035" i="45"/>
  <c r="B1036" i="45"/>
  <c r="B1037" i="45"/>
  <c r="B1038" i="45"/>
  <c r="B1039" i="45"/>
  <c r="B1040" i="45"/>
  <c r="B1041" i="45"/>
  <c r="B1042" i="45"/>
  <c r="B1043" i="45"/>
  <c r="B1044" i="45"/>
  <c r="B1045" i="45"/>
  <c r="B1046" i="45"/>
  <c r="B1047" i="45"/>
  <c r="B1048" i="45"/>
  <c r="B1049" i="45"/>
  <c r="B1050" i="45"/>
  <c r="B1051" i="45"/>
  <c r="B1052" i="45"/>
  <c r="B1053" i="45"/>
  <c r="B1054" i="45"/>
  <c r="B1055" i="45"/>
  <c r="B1056" i="45"/>
  <c r="B1057" i="45"/>
  <c r="B1058" i="45"/>
  <c r="B1059" i="45"/>
  <c r="B1060" i="45"/>
  <c r="B1061" i="45"/>
  <c r="B1062" i="45"/>
  <c r="B1063" i="45"/>
  <c r="B1064" i="45"/>
  <c r="B1065" i="45"/>
  <c r="B1066" i="45"/>
  <c r="B1067" i="45"/>
  <c r="B1068" i="45"/>
  <c r="B1069" i="45"/>
  <c r="B1070" i="45"/>
  <c r="B1071" i="45"/>
  <c r="B1072" i="45"/>
  <c r="B1073" i="45"/>
  <c r="B1074" i="45"/>
  <c r="B1075" i="45"/>
  <c r="B1076" i="45"/>
  <c r="B1077" i="45"/>
  <c r="B1078" i="45"/>
  <c r="B1079" i="45"/>
  <c r="B1080" i="45"/>
  <c r="B1081" i="45"/>
  <c r="B1082" i="45"/>
  <c r="B1083" i="45"/>
  <c r="B1084" i="45"/>
  <c r="B1085" i="45"/>
  <c r="B1086" i="45"/>
  <c r="B1087" i="45"/>
  <c r="B1088" i="45"/>
  <c r="B1089" i="45"/>
  <c r="B1090" i="45"/>
  <c r="B1091" i="45"/>
  <c r="B1092" i="45"/>
  <c r="B1093" i="45"/>
  <c r="B1094" i="45"/>
  <c r="B1095" i="45"/>
  <c r="B1096" i="45"/>
  <c r="B1097" i="45"/>
  <c r="B1098" i="45"/>
  <c r="B1099" i="45"/>
  <c r="B1100" i="45"/>
  <c r="B1101" i="45"/>
  <c r="B1102" i="45"/>
  <c r="B1103" i="45"/>
  <c r="B1104" i="45"/>
  <c r="B1105" i="45"/>
  <c r="B1106" i="45"/>
  <c r="B1107" i="45"/>
  <c r="B1108" i="45"/>
  <c r="B1109" i="45"/>
  <c r="B1110" i="45"/>
  <c r="B1111" i="45"/>
  <c r="B1112" i="45"/>
  <c r="B1113" i="45"/>
  <c r="B1114" i="45"/>
  <c r="B1115" i="45"/>
  <c r="B1116" i="45"/>
  <c r="B1117" i="45"/>
  <c r="B1118" i="45"/>
  <c r="B1119" i="45"/>
  <c r="B1120" i="45"/>
  <c r="B1121" i="45"/>
  <c r="B1122" i="45"/>
  <c r="B1123" i="45"/>
  <c r="B1124" i="45"/>
  <c r="B1125" i="45"/>
  <c r="B1126" i="45"/>
  <c r="B1127" i="45"/>
  <c r="B1128" i="45"/>
  <c r="B1129" i="45"/>
  <c r="B1130" i="45"/>
  <c r="B1131" i="45"/>
  <c r="B1132" i="45"/>
  <c r="B1133" i="45"/>
  <c r="B1134" i="45"/>
  <c r="B1135" i="45"/>
  <c r="B1136" i="45"/>
  <c r="B1137" i="45"/>
  <c r="B1138" i="45"/>
  <c r="B1139" i="45"/>
  <c r="B1140" i="45"/>
  <c r="B1141" i="45"/>
  <c r="B1142" i="45"/>
  <c r="B1143" i="45"/>
  <c r="B1144" i="45"/>
  <c r="B1145" i="45"/>
  <c r="B1146" i="45"/>
  <c r="B1147" i="45"/>
  <c r="B1148" i="45"/>
  <c r="B1149" i="45"/>
  <c r="B1150" i="45"/>
  <c r="B1151" i="45"/>
  <c r="B1152" i="45"/>
  <c r="B1153" i="45"/>
  <c r="B1154" i="45"/>
  <c r="B1155" i="45"/>
  <c r="B1156" i="45"/>
  <c r="B1157" i="45"/>
  <c r="B1158" i="45"/>
  <c r="B1159" i="45"/>
  <c r="B1160" i="45"/>
  <c r="B1161" i="45"/>
  <c r="B1162" i="45"/>
  <c r="B1163" i="45"/>
  <c r="B1164" i="45"/>
  <c r="B1165" i="45"/>
  <c r="B1166" i="45"/>
  <c r="B1167" i="45"/>
  <c r="B1168" i="45"/>
  <c r="B1169" i="45"/>
  <c r="B1170" i="45"/>
  <c r="B1171" i="45"/>
  <c r="B1172" i="45"/>
  <c r="B1173" i="45"/>
  <c r="B1174" i="45"/>
  <c r="B1175" i="45"/>
  <c r="B1176" i="45"/>
  <c r="B1177" i="45"/>
  <c r="B1178" i="45"/>
  <c r="B1179" i="45"/>
  <c r="B1180" i="45"/>
  <c r="B1181" i="45"/>
  <c r="B1182" i="45"/>
  <c r="B1183" i="45"/>
  <c r="B1184" i="45"/>
  <c r="B1185" i="45"/>
  <c r="B1186" i="45"/>
  <c r="B1187" i="45"/>
  <c r="B1188" i="45"/>
  <c r="B1189" i="45"/>
  <c r="B1190" i="45"/>
  <c r="B1191" i="45"/>
  <c r="B1192" i="45"/>
  <c r="B1193" i="45"/>
  <c r="B1194" i="45"/>
  <c r="B1195" i="45"/>
  <c r="B1196" i="45"/>
  <c r="B1197" i="45"/>
  <c r="B1198" i="45"/>
  <c r="B1199" i="45"/>
  <c r="B1200" i="45"/>
  <c r="B1201" i="45"/>
  <c r="B1202" i="45"/>
  <c r="B1203" i="45"/>
  <c r="B1204" i="45"/>
  <c r="B1205" i="45"/>
  <c r="B1206" i="45"/>
  <c r="B1207" i="45"/>
  <c r="B1208" i="45"/>
  <c r="B1209" i="45"/>
  <c r="B1210" i="45"/>
  <c r="B1211" i="45"/>
  <c r="B1212" i="45"/>
  <c r="B1213" i="45"/>
  <c r="B1214" i="45"/>
  <c r="B1215" i="45"/>
  <c r="B1216" i="45"/>
  <c r="B1217" i="45"/>
  <c r="B1218" i="45"/>
  <c r="B1219" i="45"/>
  <c r="B1220" i="45"/>
  <c r="B1221" i="45"/>
  <c r="B1222" i="45"/>
  <c r="B1223" i="45"/>
  <c r="B1224" i="45"/>
  <c r="B1225" i="45"/>
  <c r="B1226" i="45"/>
  <c r="B1227" i="45"/>
  <c r="B1228" i="45"/>
  <c r="B1229" i="45"/>
  <c r="B1230" i="45"/>
  <c r="B1231" i="45"/>
  <c r="B1232" i="45"/>
  <c r="B1233" i="45"/>
  <c r="B1234" i="45"/>
  <c r="B1235" i="45"/>
  <c r="B1236" i="45"/>
  <c r="B1237" i="45"/>
  <c r="B1238" i="45"/>
  <c r="B1239" i="45"/>
  <c r="B1240" i="45"/>
  <c r="B1241" i="45"/>
  <c r="B1242" i="45"/>
  <c r="B1243" i="45"/>
  <c r="B1244" i="45"/>
  <c r="B1245" i="45"/>
  <c r="B1246" i="45"/>
  <c r="B1247" i="45"/>
  <c r="B1248" i="45"/>
  <c r="B1249" i="45"/>
  <c r="B1250" i="45"/>
  <c r="B1251" i="45"/>
  <c r="B1252" i="45"/>
  <c r="B1253" i="45"/>
  <c r="B1254" i="45"/>
  <c r="B1255" i="45"/>
  <c r="B1256" i="45"/>
  <c r="B1257" i="45"/>
  <c r="B1258" i="45"/>
  <c r="B1259" i="45"/>
  <c r="B1260" i="45"/>
  <c r="B1261" i="45"/>
  <c r="B1262" i="45"/>
  <c r="B1263" i="45"/>
  <c r="B1264" i="45"/>
  <c r="B1265" i="45"/>
  <c r="B1266" i="45"/>
  <c r="B1267" i="45"/>
  <c r="B1268" i="45"/>
  <c r="B1269" i="45"/>
  <c r="B1270" i="45"/>
  <c r="B1271" i="45"/>
  <c r="B1272" i="45"/>
  <c r="B1273" i="45"/>
  <c r="B1274" i="45"/>
  <c r="B1275" i="45"/>
  <c r="B1276" i="45"/>
  <c r="B1277" i="45"/>
  <c r="B1278" i="45"/>
  <c r="B1279" i="45"/>
  <c r="B1280" i="45"/>
  <c r="B1281" i="45"/>
  <c r="B1282" i="45"/>
  <c r="B1283" i="45"/>
  <c r="B1284" i="45"/>
  <c r="B1285" i="45"/>
  <c r="B1286" i="45"/>
  <c r="B1287" i="45"/>
  <c r="B1288" i="45"/>
  <c r="B1289" i="45"/>
  <c r="B1290" i="45"/>
  <c r="B1291" i="45"/>
  <c r="B1292" i="45"/>
  <c r="B1293" i="45"/>
  <c r="B1294" i="45"/>
  <c r="B1295" i="45"/>
  <c r="B1296" i="45"/>
  <c r="B1297" i="45"/>
  <c r="B1298" i="45"/>
  <c r="B1299" i="45"/>
  <c r="B1300" i="45"/>
  <c r="B1301" i="45"/>
  <c r="B1302" i="45"/>
  <c r="B1303" i="45"/>
  <c r="B1304" i="45"/>
  <c r="B1305" i="45"/>
  <c r="B1306" i="45"/>
  <c r="B1307" i="45"/>
  <c r="B1308" i="45"/>
  <c r="B1309" i="45"/>
  <c r="B1310" i="45"/>
  <c r="B1311" i="45"/>
  <c r="B1312" i="45"/>
  <c r="B1313" i="45"/>
  <c r="B1314" i="45"/>
  <c r="B1315" i="45"/>
  <c r="B1316" i="45"/>
  <c r="B1317" i="45"/>
  <c r="B1318" i="45"/>
  <c r="B1319" i="45"/>
  <c r="B1320" i="45"/>
  <c r="B1321" i="45"/>
  <c r="B1322" i="45"/>
  <c r="B1323" i="45"/>
  <c r="B1324" i="45"/>
  <c r="B1325" i="45"/>
  <c r="B1326" i="45"/>
  <c r="B1327" i="45"/>
  <c r="B1328" i="45"/>
  <c r="B1329" i="45"/>
  <c r="B1330" i="45"/>
  <c r="B1331" i="45"/>
  <c r="B1332" i="45"/>
  <c r="B1333" i="45"/>
  <c r="B1334" i="45"/>
  <c r="B1335" i="45"/>
  <c r="B1336" i="45"/>
  <c r="B1337" i="45"/>
  <c r="B1338" i="45"/>
  <c r="B1339" i="45"/>
  <c r="B1340" i="45"/>
  <c r="B1341" i="45"/>
  <c r="B1342" i="45"/>
  <c r="B1343" i="45"/>
  <c r="B1344" i="45"/>
  <c r="B1345" i="45"/>
  <c r="B1346" i="45"/>
  <c r="B1347" i="45"/>
  <c r="B1348" i="45"/>
  <c r="B1349" i="45"/>
  <c r="B1350" i="45"/>
  <c r="B1351" i="45"/>
  <c r="B1352" i="45"/>
  <c r="B1353" i="45"/>
  <c r="B1354" i="45"/>
  <c r="B1355" i="45"/>
  <c r="B1356" i="45"/>
  <c r="B1357" i="45"/>
  <c r="B1358" i="45"/>
  <c r="B1359" i="45"/>
  <c r="B1360" i="45"/>
  <c r="B1361" i="45"/>
  <c r="B1362" i="45"/>
  <c r="B1363" i="45"/>
  <c r="B1364" i="45"/>
  <c r="B1365" i="45"/>
  <c r="B1366" i="45"/>
  <c r="B1367" i="45"/>
  <c r="B1368" i="45"/>
  <c r="B1369" i="45"/>
  <c r="B1370" i="45"/>
  <c r="B1371" i="45"/>
  <c r="B1372" i="45"/>
  <c r="B1373" i="45"/>
  <c r="B1374" i="45"/>
  <c r="B1375" i="45"/>
  <c r="B1376" i="45"/>
  <c r="B1377" i="45"/>
  <c r="B1378" i="45"/>
  <c r="B1379" i="45"/>
  <c r="B1380" i="45"/>
  <c r="B1381" i="45"/>
  <c r="B1382" i="45"/>
  <c r="B1383" i="45"/>
  <c r="B1384" i="45"/>
  <c r="B1385" i="45"/>
  <c r="B1386" i="45"/>
  <c r="B1387" i="45"/>
  <c r="B1388" i="45"/>
  <c r="B1389" i="45"/>
  <c r="B1390" i="45"/>
  <c r="B1391" i="45"/>
  <c r="B1392" i="45"/>
  <c r="B1393" i="45"/>
  <c r="B1394" i="45"/>
  <c r="B1395" i="45"/>
  <c r="B1396" i="45"/>
  <c r="B1397" i="45"/>
  <c r="B1398" i="45"/>
  <c r="B1399" i="45"/>
  <c r="B1400" i="45"/>
  <c r="B1401" i="45"/>
  <c r="B1402" i="45"/>
  <c r="B1403" i="45"/>
  <c r="B1404" i="45"/>
  <c r="B1405" i="45"/>
  <c r="B1406" i="45"/>
  <c r="B1407" i="45"/>
  <c r="B1408" i="45"/>
  <c r="B1409" i="45"/>
  <c r="B1410" i="45"/>
  <c r="B1411" i="45"/>
  <c r="B1412" i="45"/>
  <c r="B1413" i="45"/>
  <c r="B1414" i="45"/>
  <c r="B1415" i="45"/>
  <c r="B1416" i="45"/>
  <c r="B1417" i="45"/>
  <c r="B1418" i="45"/>
  <c r="B1419" i="45"/>
  <c r="B1420" i="45"/>
  <c r="B1421" i="45"/>
  <c r="B1422" i="45"/>
  <c r="B1423" i="45"/>
  <c r="B1424" i="45"/>
  <c r="B1425" i="45"/>
  <c r="B1426" i="45"/>
  <c r="B1427" i="45"/>
  <c r="B1428" i="45"/>
  <c r="B1429" i="45"/>
  <c r="B1430" i="45"/>
  <c r="B1431" i="45"/>
  <c r="B1432" i="45"/>
  <c r="B1433" i="45"/>
  <c r="B1434" i="45"/>
  <c r="B1435" i="45"/>
  <c r="B1436" i="45"/>
  <c r="B1437" i="45"/>
  <c r="B1438" i="45"/>
  <c r="B1439" i="45"/>
  <c r="B1440" i="45"/>
  <c r="B1441" i="45"/>
  <c r="B1442" i="45"/>
  <c r="B1443" i="45"/>
  <c r="B1444" i="45"/>
  <c r="B1445" i="45"/>
  <c r="B1446" i="45"/>
  <c r="B1447" i="45"/>
  <c r="B1448" i="45"/>
  <c r="B1449" i="45"/>
  <c r="B1450" i="45"/>
  <c r="B1451" i="45"/>
  <c r="B1452" i="45"/>
  <c r="B1453" i="45"/>
  <c r="B1454" i="45"/>
  <c r="B1455" i="45"/>
  <c r="B1456" i="45"/>
  <c r="B1457" i="45"/>
  <c r="B1458" i="45"/>
  <c r="B1459" i="45"/>
  <c r="B1460" i="45"/>
  <c r="B1461" i="45"/>
  <c r="B1462" i="45"/>
  <c r="B1463" i="45"/>
  <c r="B1464" i="45"/>
  <c r="B1465" i="45"/>
  <c r="B1466" i="45"/>
  <c r="B1467" i="45"/>
  <c r="B1468" i="45"/>
  <c r="B1469" i="45"/>
  <c r="B1470" i="45"/>
  <c r="B1471" i="45"/>
  <c r="B1472" i="45"/>
  <c r="B1473" i="45"/>
  <c r="B1474" i="45"/>
  <c r="B1475" i="45"/>
  <c r="B1476" i="45"/>
  <c r="B1477" i="45"/>
  <c r="B1478" i="45"/>
  <c r="B1479" i="45"/>
  <c r="B1480" i="45"/>
  <c r="B1481" i="45"/>
  <c r="B1482" i="45"/>
  <c r="B1483" i="45"/>
  <c r="B1484" i="45"/>
  <c r="B1485" i="45"/>
  <c r="B1486" i="45"/>
  <c r="B1487" i="45"/>
  <c r="B1488" i="45"/>
  <c r="B1489" i="45"/>
  <c r="B1490" i="45"/>
  <c r="B1491" i="45"/>
  <c r="B1492" i="45"/>
  <c r="B1493" i="45"/>
  <c r="B1494" i="45"/>
  <c r="B1495" i="45"/>
  <c r="B1496" i="45"/>
  <c r="B1497" i="45"/>
  <c r="B1498" i="45"/>
  <c r="B1499" i="45"/>
  <c r="B1500" i="45"/>
  <c r="B1501" i="45"/>
  <c r="B1502" i="45"/>
  <c r="B1503" i="45"/>
  <c r="B1504" i="45"/>
  <c r="B1505" i="45"/>
  <c r="B1506" i="45"/>
  <c r="B1507" i="45"/>
  <c r="B1508" i="45"/>
  <c r="B1509" i="45"/>
  <c r="B1510" i="45"/>
  <c r="B1511" i="45"/>
  <c r="B1512" i="45"/>
  <c r="B1513" i="45"/>
  <c r="B1514" i="45"/>
  <c r="B1515" i="45"/>
  <c r="B1516" i="45"/>
  <c r="B1517" i="45"/>
  <c r="B1518" i="45"/>
  <c r="B1519" i="45"/>
  <c r="B1520" i="45"/>
  <c r="B1521" i="45"/>
  <c r="B1522" i="45"/>
  <c r="B1523" i="45"/>
  <c r="B1524" i="45"/>
  <c r="B1525" i="45"/>
  <c r="B1526" i="45"/>
  <c r="B1527" i="45"/>
  <c r="B1528" i="45"/>
  <c r="B1529" i="45"/>
  <c r="B1530" i="45"/>
  <c r="B1531" i="45"/>
  <c r="B1532" i="45"/>
  <c r="B1533" i="45"/>
  <c r="B1534" i="45"/>
  <c r="B1535" i="45"/>
  <c r="B1536" i="45"/>
  <c r="B1537" i="45"/>
  <c r="B1538" i="45"/>
  <c r="B1539" i="45"/>
  <c r="B1540" i="45"/>
  <c r="B1541" i="45"/>
  <c r="B1542" i="45"/>
  <c r="B1543" i="45"/>
  <c r="B1544" i="45"/>
  <c r="B1545" i="45"/>
  <c r="B1546" i="45"/>
  <c r="B1547" i="45"/>
  <c r="B1548" i="45"/>
  <c r="B1549" i="45"/>
  <c r="B1550" i="45"/>
  <c r="B1551" i="45"/>
  <c r="B1552" i="45"/>
  <c r="B1553" i="45"/>
  <c r="B1554" i="45"/>
  <c r="B1555" i="45"/>
  <c r="B1556" i="45"/>
  <c r="B1557" i="45"/>
  <c r="B1558" i="45"/>
  <c r="B1559" i="45"/>
  <c r="B1560" i="45"/>
  <c r="B1561" i="45"/>
  <c r="B1562" i="45"/>
  <c r="B1563" i="45"/>
  <c r="B1564" i="45"/>
  <c r="B1565" i="45"/>
  <c r="B1566" i="45"/>
  <c r="B1567" i="45"/>
  <c r="B1568" i="45"/>
  <c r="B1569" i="45"/>
  <c r="B1570" i="45"/>
  <c r="B1571" i="45"/>
  <c r="B1572" i="45"/>
  <c r="B1573" i="45"/>
  <c r="B1574" i="45"/>
  <c r="B1575" i="45"/>
  <c r="B1576" i="45"/>
  <c r="B1577" i="45"/>
  <c r="B1578" i="45"/>
  <c r="B1579" i="45"/>
  <c r="B1580" i="45"/>
  <c r="B1581" i="45"/>
  <c r="B1582" i="45"/>
  <c r="B1583" i="45"/>
  <c r="B1584" i="45"/>
  <c r="B1585" i="45"/>
  <c r="B1586" i="45"/>
  <c r="B1587" i="45"/>
  <c r="B1588" i="45"/>
  <c r="B1589" i="45"/>
  <c r="B1590" i="45"/>
  <c r="B1591" i="45"/>
  <c r="B1592" i="45"/>
  <c r="B1593" i="45"/>
  <c r="B1594" i="45"/>
  <c r="B1595" i="45"/>
  <c r="B1596" i="45"/>
  <c r="B1597" i="45"/>
  <c r="B1598" i="45"/>
  <c r="B1599" i="45"/>
  <c r="B1600" i="45"/>
  <c r="B1601" i="45"/>
  <c r="B1602" i="45"/>
  <c r="B1603" i="45"/>
  <c r="B1604" i="45"/>
  <c r="B1605" i="45"/>
  <c r="B1606" i="45"/>
  <c r="B1607" i="45"/>
  <c r="B1608" i="45"/>
  <c r="B1609" i="45"/>
  <c r="B1610" i="45"/>
  <c r="B1611" i="45"/>
  <c r="B1612" i="45"/>
  <c r="B1613" i="45"/>
  <c r="B1614" i="45"/>
  <c r="B1615" i="45"/>
  <c r="B1616" i="45"/>
  <c r="B1617" i="45"/>
  <c r="B1618" i="45"/>
  <c r="B1619" i="45"/>
  <c r="B1620" i="45"/>
  <c r="B1621" i="45"/>
  <c r="B1622" i="45"/>
  <c r="B1623" i="45"/>
  <c r="B1624" i="45"/>
  <c r="B1625" i="45"/>
  <c r="B1626" i="45"/>
  <c r="B1627" i="45"/>
  <c r="B1628" i="45"/>
  <c r="B1629" i="45"/>
  <c r="B1630" i="45"/>
  <c r="B1631" i="45"/>
  <c r="B1632" i="45"/>
  <c r="B1633" i="45"/>
  <c r="B1634" i="45"/>
  <c r="B1635" i="45"/>
  <c r="B1636" i="45"/>
  <c r="B1637" i="45"/>
  <c r="B1638" i="45"/>
  <c r="B1639" i="45"/>
  <c r="B1640" i="45"/>
  <c r="B1641" i="45"/>
  <c r="B1642" i="45"/>
  <c r="B1643" i="45"/>
  <c r="B1644" i="45"/>
  <c r="B1645" i="45"/>
  <c r="B1646" i="45"/>
  <c r="B1647" i="45"/>
  <c r="B1648" i="45"/>
  <c r="B1649" i="45"/>
  <c r="B1650" i="45"/>
  <c r="B1651" i="45"/>
  <c r="B1652" i="45"/>
  <c r="B1653" i="45"/>
  <c r="B1654" i="45"/>
  <c r="B1655" i="45"/>
  <c r="B1656" i="45"/>
  <c r="B1657" i="45"/>
  <c r="B1658" i="45"/>
  <c r="B1659" i="45"/>
  <c r="B1660" i="45"/>
  <c r="B1661" i="45"/>
  <c r="B1662" i="45"/>
  <c r="B1663" i="45"/>
  <c r="B1664" i="45"/>
  <c r="B1665" i="45"/>
  <c r="B1666" i="45"/>
  <c r="B1667" i="45"/>
  <c r="B1668" i="45"/>
  <c r="B1669" i="45"/>
  <c r="B1670" i="45"/>
  <c r="B1671" i="45"/>
  <c r="B1672" i="45"/>
  <c r="B1673" i="45"/>
  <c r="B1674" i="45"/>
  <c r="B1675" i="45"/>
  <c r="B1676" i="45"/>
  <c r="B1677" i="45"/>
  <c r="B1678" i="45"/>
  <c r="B1679" i="45"/>
  <c r="B1680" i="45"/>
  <c r="B1681" i="45"/>
  <c r="B1682" i="45"/>
  <c r="B1683" i="45"/>
  <c r="B1684" i="45"/>
  <c r="B1685" i="45"/>
  <c r="B1686" i="45"/>
  <c r="B1687" i="45"/>
  <c r="B1688" i="45"/>
  <c r="B1689" i="45"/>
  <c r="B1690" i="45"/>
  <c r="B1691" i="45"/>
  <c r="B1692" i="45"/>
  <c r="B1693" i="45"/>
  <c r="B1694" i="45"/>
  <c r="B1695" i="45"/>
  <c r="B1696" i="45"/>
  <c r="B1697" i="45"/>
  <c r="B1698" i="45"/>
  <c r="B1699" i="45"/>
  <c r="B1700" i="45"/>
  <c r="B1701" i="45"/>
  <c r="B1702" i="45"/>
  <c r="B1703" i="45"/>
  <c r="B1704" i="45"/>
  <c r="B1705" i="45"/>
  <c r="B1706" i="45"/>
  <c r="B1707" i="45"/>
  <c r="B1708" i="45"/>
  <c r="B1709" i="45"/>
  <c r="B1710" i="45"/>
  <c r="B1711" i="45"/>
  <c r="B1712" i="45"/>
  <c r="B1713" i="45"/>
  <c r="B1714" i="45"/>
  <c r="B1715" i="45"/>
  <c r="B1716" i="45"/>
  <c r="B1717" i="45"/>
  <c r="B1718" i="45"/>
  <c r="B1719" i="45"/>
  <c r="B1720" i="45"/>
  <c r="B1721" i="45"/>
  <c r="B1722" i="45"/>
  <c r="B1723" i="45"/>
  <c r="B1724" i="45"/>
  <c r="B1725" i="45"/>
  <c r="B1726" i="45"/>
  <c r="B1727" i="45"/>
  <c r="B1728" i="45"/>
  <c r="B1729" i="45"/>
  <c r="B1730" i="45"/>
  <c r="B1731" i="45"/>
  <c r="B1732" i="45"/>
  <c r="B1733" i="45"/>
  <c r="B1734" i="45"/>
  <c r="B1735" i="45"/>
  <c r="B1736" i="45"/>
  <c r="B1737" i="45"/>
  <c r="B1738" i="45"/>
  <c r="B1739" i="45"/>
  <c r="B1740" i="45"/>
  <c r="B1741" i="45"/>
  <c r="B1742" i="45"/>
  <c r="B1743" i="45"/>
  <c r="B1744" i="45"/>
  <c r="B1745" i="45"/>
  <c r="B1746" i="45"/>
  <c r="B1747" i="45"/>
  <c r="B1748" i="45"/>
  <c r="B1749" i="45"/>
  <c r="B1750" i="45"/>
  <c r="B1751" i="45"/>
  <c r="B1752" i="45"/>
  <c r="B1753" i="45"/>
  <c r="B1754" i="45"/>
  <c r="B1755" i="45"/>
  <c r="B1756" i="45"/>
  <c r="B1757" i="45"/>
  <c r="B1758" i="45"/>
  <c r="B1759" i="45"/>
  <c r="B1760" i="45"/>
  <c r="B1761" i="45"/>
  <c r="B1762" i="45"/>
  <c r="B1763" i="45"/>
  <c r="B1764" i="45"/>
  <c r="B1765" i="45"/>
  <c r="B1766" i="45"/>
  <c r="B1767" i="45"/>
  <c r="B1768" i="45"/>
  <c r="B1769" i="45"/>
  <c r="B1770" i="45"/>
  <c r="B1771" i="45"/>
  <c r="B1772" i="45"/>
  <c r="B1773" i="45"/>
  <c r="B1774" i="45"/>
  <c r="B1775" i="45"/>
  <c r="B1776" i="45"/>
  <c r="B1777" i="45"/>
  <c r="B1778" i="45"/>
  <c r="B1779" i="45"/>
  <c r="B1780" i="45"/>
  <c r="B1781" i="45"/>
  <c r="B1782" i="45"/>
  <c r="B1783" i="45"/>
  <c r="B1784" i="45"/>
  <c r="B1785" i="45"/>
  <c r="B1786" i="45"/>
  <c r="B1787" i="45"/>
  <c r="B1788" i="45"/>
  <c r="B1789" i="45"/>
  <c r="B1790" i="45"/>
  <c r="B1791" i="45"/>
  <c r="B1792" i="45"/>
  <c r="B1793" i="45"/>
  <c r="B1794" i="45"/>
  <c r="B1795" i="45"/>
  <c r="B1796" i="45"/>
  <c r="B1797" i="45"/>
  <c r="B1798" i="45"/>
  <c r="B1799" i="45"/>
  <c r="B1800" i="45"/>
  <c r="B1801" i="45"/>
  <c r="B1802" i="45"/>
  <c r="B1803" i="45"/>
  <c r="B1804" i="45"/>
  <c r="B1805" i="45"/>
  <c r="B1806" i="45"/>
  <c r="B1807" i="45"/>
  <c r="B1808" i="45"/>
  <c r="B1809" i="45"/>
  <c r="B1810" i="45"/>
  <c r="B1811" i="45"/>
  <c r="B1812" i="45"/>
  <c r="B1813" i="45"/>
  <c r="B1814" i="45"/>
  <c r="B1815" i="45"/>
  <c r="B1816" i="45"/>
  <c r="B1817" i="45"/>
  <c r="B1818" i="45"/>
  <c r="B1819" i="45"/>
  <c r="B1820" i="45"/>
  <c r="B1821" i="45"/>
  <c r="B1822" i="45"/>
  <c r="B1823" i="45"/>
  <c r="B1824" i="45"/>
  <c r="B1825" i="45"/>
  <c r="B1826" i="45"/>
  <c r="B1827" i="45"/>
  <c r="B1828" i="45"/>
  <c r="B1829" i="45"/>
  <c r="B1830" i="45"/>
  <c r="B1831" i="45"/>
  <c r="B1832" i="45"/>
  <c r="B1833" i="45"/>
  <c r="B1834" i="45"/>
  <c r="B1835" i="45"/>
  <c r="B1836" i="45"/>
  <c r="B1837" i="45"/>
  <c r="B1838" i="45"/>
  <c r="B1839" i="45"/>
  <c r="B1840" i="45"/>
  <c r="B1841" i="45"/>
  <c r="B1842" i="45"/>
  <c r="B1843" i="45"/>
  <c r="B1844" i="45"/>
  <c r="B1845" i="45"/>
  <c r="B1846" i="45"/>
  <c r="B1847" i="45"/>
  <c r="B1848" i="45"/>
  <c r="B1849" i="45"/>
  <c r="B1850" i="45"/>
  <c r="B1851" i="45"/>
  <c r="B1852" i="45"/>
  <c r="B1853" i="45"/>
  <c r="B1854" i="45"/>
  <c r="B1855" i="45"/>
  <c r="B1856" i="45"/>
  <c r="B1857" i="45"/>
  <c r="B1858" i="45"/>
  <c r="B1859" i="45"/>
  <c r="B1860" i="45"/>
  <c r="B1861" i="45"/>
  <c r="B1862" i="45"/>
  <c r="B1863" i="45"/>
  <c r="B1864" i="45"/>
  <c r="B1865" i="45"/>
  <c r="B1866" i="45"/>
  <c r="B1867" i="45"/>
  <c r="B1868" i="45"/>
  <c r="B1869" i="45"/>
  <c r="B1870" i="45"/>
  <c r="B1871" i="45"/>
  <c r="B1872" i="45"/>
  <c r="B1873" i="45"/>
  <c r="B1874" i="45"/>
  <c r="B1875" i="45"/>
  <c r="B1876" i="45"/>
  <c r="B1877" i="45"/>
  <c r="B1878" i="45"/>
  <c r="B1879" i="45"/>
  <c r="B1880" i="45"/>
  <c r="B1881" i="45"/>
  <c r="B1882" i="45"/>
  <c r="B1883" i="45"/>
  <c r="B1884" i="45"/>
  <c r="B1885" i="45"/>
  <c r="B1886" i="45"/>
  <c r="B1887" i="45"/>
  <c r="B1888" i="45"/>
  <c r="B1889" i="45"/>
  <c r="B1890" i="45"/>
  <c r="B1891" i="45"/>
  <c r="B1892" i="45"/>
  <c r="B1893" i="45"/>
  <c r="B1894" i="45"/>
  <c r="B1895" i="45"/>
  <c r="B1896" i="45"/>
  <c r="B1897" i="45"/>
  <c r="B1898" i="45"/>
  <c r="B1899" i="45"/>
  <c r="B1900" i="45"/>
  <c r="B1901" i="45"/>
  <c r="B1902" i="45"/>
  <c r="B1903" i="45"/>
  <c r="B1904" i="45"/>
  <c r="B1905" i="45"/>
  <c r="B1906" i="45"/>
  <c r="B1907" i="45"/>
  <c r="B1908" i="45"/>
  <c r="B1909" i="45"/>
  <c r="B1910" i="45"/>
  <c r="B1911" i="45"/>
  <c r="B1912" i="45"/>
  <c r="B1913" i="45"/>
  <c r="B1914" i="45"/>
  <c r="B1915" i="45"/>
  <c r="B1916" i="45"/>
  <c r="B1917" i="45"/>
  <c r="B1918" i="45"/>
  <c r="B1919" i="45"/>
  <c r="B1920" i="45"/>
  <c r="B1921" i="45"/>
  <c r="B1922" i="45"/>
  <c r="B1923" i="45"/>
  <c r="B1924" i="45"/>
  <c r="B1925" i="45"/>
  <c r="B1926" i="45"/>
  <c r="B1927" i="45"/>
  <c r="B1928" i="45"/>
  <c r="B1929" i="45"/>
  <c r="B1930" i="45"/>
  <c r="B1931" i="45"/>
  <c r="B1932" i="45"/>
  <c r="B1933" i="45"/>
  <c r="B1934" i="45"/>
  <c r="B1935" i="45"/>
  <c r="B1936" i="45"/>
  <c r="B1937" i="45"/>
  <c r="B1938" i="45"/>
  <c r="B1939" i="45"/>
  <c r="B1940" i="45"/>
  <c r="B1941" i="45"/>
  <c r="B1942" i="45"/>
  <c r="B1943" i="45"/>
  <c r="B1944" i="45"/>
  <c r="B1945" i="45"/>
  <c r="B1946" i="45"/>
  <c r="B1947" i="45"/>
  <c r="B1948" i="45"/>
  <c r="B1949" i="45"/>
  <c r="B1950" i="45"/>
  <c r="B1951" i="45"/>
  <c r="B1952" i="45"/>
  <c r="B1953" i="45"/>
  <c r="B1954" i="45"/>
  <c r="B1955" i="45"/>
  <c r="B1956" i="45"/>
  <c r="B1957" i="45"/>
  <c r="B1958" i="45"/>
  <c r="B1959" i="45"/>
  <c r="B1960" i="45"/>
  <c r="B1961" i="45"/>
  <c r="B1962" i="45"/>
  <c r="B1963" i="45"/>
  <c r="B1964" i="45"/>
  <c r="B1965" i="45"/>
  <c r="B1966" i="45"/>
  <c r="B1967" i="45"/>
  <c r="B1968" i="45"/>
  <c r="B1969" i="45"/>
  <c r="B1970" i="45"/>
  <c r="B1971" i="45"/>
  <c r="B1972" i="45"/>
  <c r="B1973" i="45"/>
  <c r="B1974" i="45"/>
  <c r="B1975" i="45"/>
  <c r="B1976" i="45"/>
  <c r="B1977" i="45"/>
  <c r="B1978" i="45"/>
  <c r="B1979" i="45"/>
  <c r="B1980" i="45"/>
  <c r="B1981" i="45"/>
  <c r="B1982" i="45"/>
  <c r="B1983" i="45"/>
  <c r="B1984" i="45"/>
  <c r="B1985" i="45"/>
  <c r="B1986" i="45"/>
  <c r="B1987" i="45"/>
  <c r="B1988" i="45"/>
  <c r="B1989" i="45"/>
  <c r="B1990" i="45"/>
  <c r="B1991" i="45"/>
  <c r="B1992" i="45"/>
  <c r="B1993" i="45"/>
  <c r="B1994" i="45"/>
  <c r="B1995" i="45"/>
  <c r="B1996" i="45"/>
  <c r="B1997" i="45"/>
  <c r="B1998" i="45"/>
  <c r="B1999" i="45"/>
  <c r="B2000" i="45"/>
  <c r="B2001" i="45"/>
  <c r="B2002" i="45"/>
  <c r="B2003" i="45"/>
  <c r="B2004" i="45"/>
  <c r="B2005" i="45"/>
  <c r="B2006" i="45"/>
  <c r="B2007" i="45"/>
  <c r="B2008" i="45"/>
  <c r="B2009" i="45"/>
  <c r="B2010" i="45"/>
  <c r="B2011" i="45"/>
  <c r="B2012" i="45"/>
  <c r="B2013" i="45"/>
  <c r="B2014" i="45"/>
  <c r="B2015" i="45"/>
  <c r="B2016" i="45"/>
  <c r="B2017" i="45"/>
  <c r="B2018" i="45"/>
  <c r="B2019" i="45"/>
  <c r="B2020" i="45"/>
  <c r="B2021" i="45"/>
  <c r="B2022" i="45"/>
  <c r="B2023" i="45"/>
  <c r="B2024" i="45"/>
  <c r="B2025" i="45"/>
  <c r="B2026" i="45"/>
  <c r="B2027" i="45"/>
  <c r="B2028" i="45"/>
  <c r="B2029" i="45"/>
  <c r="B2030" i="45"/>
  <c r="B2031" i="45"/>
  <c r="B2032" i="45"/>
  <c r="B2033" i="45"/>
  <c r="B2034" i="45"/>
  <c r="B2035" i="45"/>
  <c r="B2036" i="45"/>
  <c r="B2037" i="45"/>
  <c r="B2038" i="45"/>
  <c r="B2039" i="45"/>
  <c r="B2040" i="45"/>
  <c r="B2041" i="45"/>
  <c r="B2042" i="45"/>
  <c r="B2043" i="45"/>
  <c r="B2044" i="45"/>
  <c r="B2045" i="45"/>
  <c r="B2046" i="45"/>
  <c r="B2047" i="45"/>
  <c r="B2048" i="45"/>
  <c r="B2049" i="45"/>
  <c r="B2050" i="45"/>
  <c r="B2051" i="45"/>
  <c r="B2052" i="45"/>
  <c r="B2053" i="45"/>
  <c r="B2054" i="45"/>
  <c r="B2055" i="45"/>
  <c r="B2056" i="45"/>
  <c r="B2057" i="45"/>
  <c r="B2058" i="45"/>
  <c r="B2059" i="45"/>
  <c r="B2060" i="45"/>
  <c r="B2061" i="45"/>
  <c r="B2062" i="45"/>
  <c r="B2063" i="45"/>
  <c r="B2064" i="45"/>
  <c r="B2065" i="45"/>
  <c r="B2066" i="45"/>
  <c r="B2067" i="45"/>
  <c r="B2068" i="45"/>
  <c r="B2069" i="45"/>
  <c r="B2070" i="45"/>
  <c r="B2071" i="45"/>
  <c r="B2072" i="45"/>
  <c r="B2073" i="45"/>
  <c r="B2074" i="45"/>
  <c r="B2075" i="45"/>
  <c r="B2076" i="45"/>
  <c r="B2077" i="45"/>
  <c r="B2078" i="45"/>
  <c r="B2079" i="45"/>
  <c r="B2080" i="45"/>
  <c r="B2081" i="45"/>
  <c r="B2082" i="45"/>
  <c r="B2083" i="45"/>
  <c r="B2084" i="45"/>
  <c r="B2085" i="45"/>
  <c r="B2086" i="45"/>
  <c r="B2087" i="45"/>
  <c r="B2088" i="45"/>
  <c r="B2089" i="45"/>
  <c r="B2090" i="45"/>
  <c r="B2091" i="45"/>
  <c r="B2092" i="45"/>
  <c r="B2093" i="45"/>
  <c r="B2094" i="45"/>
  <c r="B2095" i="45"/>
  <c r="B2096" i="45"/>
  <c r="B2097" i="45"/>
  <c r="B2098" i="45"/>
  <c r="B2099" i="45"/>
  <c r="B2100" i="45"/>
  <c r="B2101" i="45"/>
  <c r="B2102" i="45"/>
  <c r="B2103" i="45"/>
  <c r="B2104" i="45"/>
  <c r="B2105" i="45"/>
  <c r="B2106" i="45"/>
  <c r="B2107" i="45"/>
  <c r="B2108" i="45"/>
  <c r="B2109" i="45"/>
  <c r="B2110" i="45"/>
  <c r="B2111" i="45"/>
  <c r="B2112" i="45"/>
  <c r="B2113" i="45"/>
  <c r="B2114" i="45"/>
  <c r="B2115" i="45"/>
  <c r="B2116" i="45"/>
  <c r="B2117" i="45"/>
  <c r="B2118" i="45"/>
  <c r="B2119" i="45"/>
  <c r="B2120" i="45"/>
  <c r="B2121" i="45"/>
  <c r="B2122" i="45"/>
  <c r="B2123" i="45"/>
  <c r="B2124" i="45"/>
  <c r="B2125" i="45"/>
  <c r="B2126" i="45"/>
  <c r="B2127" i="45"/>
  <c r="B2128" i="45"/>
  <c r="B2129" i="45"/>
  <c r="B2130" i="45"/>
  <c r="B2131" i="45"/>
  <c r="B2132" i="45"/>
  <c r="B2133" i="45"/>
  <c r="B2134" i="45"/>
  <c r="B2135" i="45"/>
  <c r="B2136" i="45"/>
  <c r="B2137" i="45"/>
  <c r="B2138" i="45"/>
  <c r="B2139" i="45"/>
  <c r="B2140" i="45"/>
  <c r="B2141" i="45"/>
  <c r="B2142" i="45"/>
  <c r="B2143" i="45"/>
  <c r="B2144" i="45"/>
  <c r="B2145" i="45"/>
  <c r="B2146" i="45"/>
  <c r="B2147" i="45"/>
  <c r="B2148" i="45"/>
  <c r="B2149" i="45"/>
  <c r="B2150" i="45"/>
  <c r="B2151" i="45"/>
  <c r="B2152" i="45"/>
  <c r="B2153" i="45"/>
  <c r="B2154" i="45"/>
  <c r="B2155" i="45"/>
  <c r="B2156" i="45"/>
  <c r="B2157" i="45"/>
  <c r="B2158" i="45"/>
  <c r="B2159" i="45"/>
  <c r="B2160" i="45"/>
  <c r="B2161" i="45"/>
  <c r="B2162" i="45"/>
  <c r="B2163" i="45"/>
  <c r="B2164" i="45"/>
  <c r="B2165" i="45"/>
  <c r="B2166" i="45"/>
  <c r="B2167" i="45"/>
  <c r="B2168" i="45"/>
  <c r="B2169" i="45"/>
  <c r="B2170" i="45"/>
  <c r="B2171" i="45"/>
  <c r="B2172" i="45"/>
  <c r="B2173" i="45"/>
  <c r="B2174" i="45"/>
  <c r="B2175" i="45"/>
  <c r="B2176" i="45"/>
  <c r="B2177" i="45"/>
  <c r="B2178" i="45"/>
  <c r="B2179" i="45"/>
  <c r="B2180" i="45"/>
  <c r="B2181" i="45"/>
  <c r="B2182" i="45"/>
  <c r="B2183" i="45"/>
  <c r="B2184" i="45"/>
  <c r="B2185" i="45"/>
  <c r="B2186" i="45"/>
  <c r="B2187" i="45"/>
  <c r="B2188" i="45"/>
  <c r="B2189" i="45"/>
  <c r="B2190" i="45"/>
  <c r="B2191" i="45"/>
  <c r="B2192" i="45"/>
  <c r="B2193" i="45"/>
  <c r="B2194" i="45"/>
  <c r="B2195" i="45"/>
  <c r="B2196" i="45"/>
  <c r="B2197" i="45"/>
  <c r="B2198" i="45"/>
  <c r="B2199" i="45"/>
  <c r="B2200" i="45"/>
  <c r="B2201" i="45"/>
  <c r="B2202" i="45"/>
  <c r="B2203" i="45"/>
  <c r="B2204" i="45"/>
  <c r="B2205" i="45"/>
  <c r="B2206" i="45"/>
  <c r="B2207" i="45"/>
  <c r="B2208" i="45"/>
  <c r="B2209" i="45"/>
  <c r="B2210" i="45"/>
  <c r="B2211" i="45"/>
  <c r="B2212" i="45"/>
  <c r="B2213" i="45"/>
  <c r="B2214" i="45"/>
  <c r="B2215" i="45"/>
  <c r="B2216" i="45"/>
  <c r="B2217" i="45"/>
  <c r="B2218" i="45"/>
  <c r="B2219" i="45"/>
  <c r="B2220" i="45"/>
  <c r="B2221" i="45"/>
  <c r="B2222" i="45"/>
  <c r="B2223" i="45"/>
  <c r="B2224" i="45"/>
  <c r="B2225" i="45"/>
  <c r="B2226" i="45"/>
  <c r="B2227" i="45"/>
  <c r="B2228" i="45"/>
  <c r="B2229" i="45"/>
  <c r="B2230" i="45"/>
  <c r="B2231" i="45"/>
  <c r="B2232" i="45"/>
  <c r="B2233" i="45"/>
  <c r="B2234" i="45"/>
  <c r="B2235" i="45"/>
  <c r="B2236" i="45"/>
  <c r="B2237" i="45"/>
  <c r="B2238" i="45"/>
  <c r="B2239" i="45"/>
  <c r="B2240" i="45"/>
  <c r="B2241" i="45"/>
  <c r="B2242" i="45"/>
  <c r="B2243" i="45"/>
  <c r="B2244" i="45"/>
  <c r="B2245" i="45"/>
  <c r="B2246" i="45"/>
  <c r="B2247" i="45"/>
  <c r="B2248" i="45"/>
  <c r="B2249" i="45"/>
  <c r="B2250" i="45"/>
  <c r="B2251" i="45"/>
  <c r="B2252" i="45"/>
  <c r="B2253" i="45"/>
  <c r="B2254" i="45"/>
  <c r="B2255" i="45"/>
  <c r="B2256" i="45"/>
  <c r="B2257" i="45"/>
  <c r="B2258" i="45"/>
  <c r="B2259" i="45"/>
  <c r="B2260" i="45"/>
  <c r="B2261" i="45"/>
  <c r="B2262" i="45"/>
  <c r="B2263" i="45"/>
  <c r="B2264" i="45"/>
  <c r="B2265" i="45"/>
  <c r="B2266" i="45"/>
  <c r="B2267" i="45"/>
  <c r="B2268" i="45"/>
  <c r="B2269" i="45"/>
  <c r="B2270" i="45"/>
  <c r="B2271" i="45"/>
  <c r="B2272" i="45"/>
  <c r="B2273" i="45"/>
  <c r="B2274" i="45"/>
  <c r="B2275" i="45"/>
  <c r="B2276" i="45"/>
  <c r="B2277" i="45"/>
  <c r="B2278" i="45"/>
  <c r="B2279" i="45"/>
  <c r="B2280" i="45"/>
  <c r="B2281" i="45"/>
  <c r="B2282" i="45"/>
  <c r="B2283" i="45"/>
  <c r="B2284" i="45"/>
  <c r="B2285" i="45"/>
  <c r="B2286" i="45"/>
  <c r="B2287" i="45"/>
  <c r="B2288" i="45"/>
  <c r="B2289" i="45"/>
  <c r="B2290" i="45"/>
  <c r="B2291" i="45"/>
  <c r="B2292" i="45"/>
  <c r="B2293" i="45"/>
  <c r="B2294" i="45"/>
  <c r="B2295" i="45"/>
  <c r="B2296" i="45"/>
  <c r="B2297" i="45"/>
  <c r="B2298" i="45"/>
  <c r="B2299" i="45"/>
  <c r="B2300" i="45"/>
  <c r="B2301" i="45"/>
  <c r="B2302" i="45"/>
  <c r="B2303" i="45"/>
  <c r="B2304" i="45"/>
  <c r="B2305" i="45"/>
  <c r="B2306" i="45"/>
  <c r="B2307" i="45"/>
  <c r="B2308" i="45"/>
  <c r="B2309" i="45"/>
  <c r="B2310" i="45"/>
  <c r="B2311" i="45"/>
  <c r="B2312" i="45"/>
  <c r="B2313" i="45"/>
  <c r="B2314" i="45"/>
  <c r="B2315" i="45"/>
  <c r="B2316" i="45"/>
  <c r="B2317" i="45"/>
  <c r="B2318" i="45"/>
  <c r="B2319" i="45"/>
  <c r="B2320" i="45"/>
  <c r="B2321" i="45"/>
  <c r="B2322" i="45"/>
  <c r="B2323" i="45"/>
  <c r="B2324" i="45"/>
  <c r="B2325" i="45"/>
  <c r="B2326" i="45"/>
  <c r="B2327" i="45"/>
  <c r="B2328" i="45"/>
  <c r="B2329" i="45"/>
  <c r="B2330" i="45"/>
  <c r="B2331" i="45"/>
  <c r="B2332" i="45"/>
  <c r="B2333" i="45"/>
  <c r="B2334" i="45"/>
  <c r="B2335" i="45"/>
  <c r="B2336" i="45"/>
  <c r="B2337" i="45"/>
  <c r="B2338" i="45"/>
  <c r="B2339" i="45"/>
  <c r="B2340" i="45"/>
  <c r="B2341" i="45"/>
  <c r="B2342" i="45"/>
  <c r="B2343" i="45"/>
  <c r="B2344" i="45"/>
  <c r="B2345" i="45"/>
  <c r="B2346" i="45"/>
  <c r="B2347" i="45"/>
  <c r="B2348" i="45"/>
  <c r="B2349" i="45"/>
  <c r="B2350" i="45"/>
  <c r="B2351" i="45"/>
  <c r="B2352" i="45"/>
  <c r="B2353" i="45"/>
  <c r="B2354" i="45"/>
  <c r="B2355" i="45"/>
  <c r="B2356" i="45"/>
  <c r="B2357" i="45"/>
  <c r="B2358" i="45"/>
  <c r="B2359" i="45"/>
  <c r="B2360" i="45"/>
  <c r="B2361" i="45"/>
  <c r="B2362" i="45"/>
  <c r="B2363" i="45"/>
  <c r="B2364" i="45"/>
  <c r="B2365" i="45"/>
  <c r="B2366" i="45"/>
  <c r="B2367" i="45"/>
  <c r="B2368" i="45"/>
  <c r="B2369" i="45"/>
  <c r="B2370" i="45"/>
  <c r="B2371" i="45"/>
  <c r="B2372" i="45"/>
  <c r="B2373" i="45"/>
  <c r="B2374" i="45"/>
  <c r="B2375" i="45"/>
  <c r="B2376" i="45"/>
  <c r="B2377" i="45"/>
  <c r="B2378" i="45"/>
  <c r="B2379" i="45"/>
  <c r="B2380" i="45"/>
  <c r="B2381" i="45"/>
  <c r="B2382" i="45"/>
  <c r="B2383" i="45"/>
  <c r="B2384" i="45"/>
  <c r="B2385" i="45"/>
  <c r="B2386" i="45"/>
  <c r="B2387" i="45"/>
  <c r="B2388" i="45"/>
  <c r="B2389" i="45"/>
  <c r="B2390" i="45"/>
  <c r="B2391" i="45"/>
  <c r="B2392" i="45"/>
  <c r="B2393" i="45"/>
  <c r="B2394" i="45"/>
  <c r="B2395" i="45"/>
  <c r="B2396" i="45"/>
  <c r="B2397" i="45"/>
  <c r="B2398" i="45"/>
  <c r="B2399" i="45"/>
  <c r="B2400" i="45"/>
  <c r="B2401" i="45"/>
  <c r="B2402" i="45"/>
  <c r="B2403" i="45"/>
  <c r="B2404" i="45"/>
  <c r="B2405" i="45"/>
  <c r="B2406" i="45"/>
  <c r="B2407" i="45"/>
  <c r="B2408" i="45"/>
  <c r="B2409" i="45"/>
  <c r="B2410" i="45"/>
  <c r="B2411" i="45"/>
  <c r="B2412" i="45"/>
  <c r="B2413" i="45"/>
  <c r="B2414" i="45"/>
  <c r="B2415" i="45"/>
  <c r="B2416" i="45"/>
  <c r="B2417" i="45"/>
  <c r="B2418" i="45"/>
  <c r="B2419" i="45"/>
  <c r="B2420" i="45"/>
  <c r="B2421" i="45"/>
  <c r="B2422" i="45"/>
  <c r="B2423" i="45"/>
  <c r="B2424" i="45"/>
  <c r="B2425" i="45"/>
  <c r="B2426" i="45"/>
  <c r="B2427" i="45"/>
  <c r="B2428" i="45"/>
  <c r="B2429" i="45"/>
  <c r="B2430" i="45"/>
  <c r="B2431" i="45"/>
  <c r="B2432" i="45"/>
  <c r="B2433" i="45"/>
  <c r="B2434" i="45"/>
  <c r="B2435" i="45"/>
  <c r="B2436" i="45"/>
  <c r="B2437" i="45"/>
  <c r="B2438" i="45"/>
  <c r="B2439" i="45"/>
  <c r="B2440" i="45"/>
  <c r="B2441" i="45"/>
  <c r="B2442" i="45"/>
  <c r="B2443" i="45"/>
  <c r="B2444" i="45"/>
  <c r="B2445" i="45"/>
  <c r="B2446" i="45"/>
  <c r="B2447" i="45"/>
  <c r="B2448" i="45"/>
  <c r="B2449" i="45"/>
  <c r="B2450" i="45"/>
  <c r="B2451" i="45"/>
  <c r="B2452" i="45"/>
  <c r="B2453" i="45"/>
  <c r="B2454" i="45"/>
  <c r="B2455" i="45"/>
  <c r="B2456" i="45"/>
  <c r="B2457" i="45"/>
  <c r="B2458" i="45"/>
  <c r="B2459" i="45"/>
  <c r="B2460" i="45"/>
  <c r="B2461" i="45"/>
  <c r="B2462" i="45"/>
  <c r="B2463" i="45"/>
  <c r="B2464" i="45"/>
  <c r="B2465" i="45"/>
  <c r="B2466" i="45"/>
  <c r="B2467" i="45"/>
  <c r="B2468" i="45"/>
  <c r="B2469" i="45"/>
  <c r="B2470" i="45"/>
  <c r="B2471" i="45"/>
  <c r="B2472" i="45"/>
  <c r="B2473" i="45"/>
  <c r="B2474" i="45"/>
  <c r="B2475" i="45"/>
  <c r="B2476" i="45"/>
  <c r="B2477" i="45"/>
  <c r="B2478" i="45"/>
  <c r="B2479" i="45"/>
  <c r="B2480" i="45"/>
  <c r="B2481" i="45"/>
  <c r="B2482" i="45"/>
  <c r="B2483" i="45"/>
  <c r="B2484" i="45"/>
  <c r="B2485" i="45"/>
  <c r="B2486" i="45"/>
  <c r="B2487" i="45"/>
  <c r="B2488" i="45"/>
  <c r="B2489" i="45"/>
  <c r="B2490" i="45"/>
  <c r="B2491" i="45"/>
  <c r="B2492" i="45"/>
  <c r="B2493" i="45"/>
  <c r="B2494" i="45"/>
  <c r="B2495" i="45"/>
  <c r="B2496" i="45"/>
  <c r="B2497" i="45"/>
  <c r="B2498" i="45"/>
  <c r="B2499" i="45"/>
  <c r="B2500" i="45"/>
  <c r="B2501" i="45"/>
  <c r="B2502" i="45"/>
  <c r="B2503" i="45"/>
  <c r="B2504" i="45"/>
  <c r="B2505" i="45"/>
  <c r="B2506" i="45"/>
  <c r="B2507" i="45"/>
  <c r="B2508" i="45"/>
  <c r="B2509" i="45"/>
  <c r="B2510" i="45"/>
  <c r="B2511" i="45"/>
  <c r="B2512" i="45"/>
  <c r="B2513" i="45"/>
  <c r="B2514" i="45"/>
  <c r="B2515" i="45"/>
  <c r="B2516" i="45"/>
  <c r="B2517" i="45"/>
  <c r="B2518" i="45"/>
  <c r="B2519" i="45"/>
  <c r="B2520" i="45"/>
  <c r="B2521" i="45"/>
  <c r="B2522" i="45"/>
  <c r="B2523" i="45"/>
  <c r="B2524" i="45"/>
  <c r="B2525" i="45"/>
  <c r="B2526" i="45"/>
  <c r="B2527" i="45"/>
  <c r="B2528" i="45"/>
  <c r="B2529" i="45"/>
  <c r="B2530" i="45"/>
  <c r="B2531" i="45"/>
  <c r="B2532" i="45"/>
  <c r="B2533" i="45"/>
  <c r="B2534" i="45"/>
  <c r="B2535" i="45"/>
  <c r="B2536" i="45"/>
  <c r="B2537" i="45"/>
  <c r="B2538" i="45"/>
  <c r="B2539" i="45"/>
  <c r="B2540" i="45"/>
  <c r="B2541" i="45"/>
  <c r="B2542" i="45"/>
  <c r="B2543" i="45"/>
  <c r="B2544" i="45"/>
  <c r="B2545" i="45"/>
  <c r="B2546" i="45"/>
  <c r="B2547" i="45"/>
  <c r="B2548" i="45"/>
  <c r="B2549" i="45"/>
  <c r="B2550" i="45"/>
  <c r="B2551" i="45"/>
  <c r="B2552" i="45"/>
  <c r="B2553" i="45"/>
  <c r="B2554" i="45"/>
  <c r="B2555" i="45"/>
  <c r="B2556" i="45"/>
  <c r="B2557" i="45"/>
  <c r="B2558" i="45"/>
  <c r="B2559" i="45"/>
  <c r="B2560" i="45"/>
  <c r="B2561" i="45"/>
  <c r="B2562" i="45"/>
  <c r="B2563" i="45"/>
  <c r="B2564" i="45"/>
  <c r="B2565" i="45"/>
  <c r="B2566" i="45"/>
  <c r="B2567" i="45"/>
  <c r="B2568" i="45"/>
  <c r="B2569" i="45"/>
  <c r="B2570" i="45"/>
  <c r="B2571" i="45"/>
  <c r="B2572" i="45"/>
  <c r="B2573" i="45"/>
  <c r="B2574" i="45"/>
  <c r="B2575" i="45"/>
  <c r="B2576" i="45"/>
  <c r="B2577" i="45"/>
  <c r="B2578" i="45"/>
  <c r="B2579" i="45"/>
  <c r="B2580" i="45"/>
  <c r="B2581" i="45"/>
  <c r="B2582" i="45"/>
  <c r="B2583" i="45"/>
  <c r="B2584" i="45"/>
  <c r="B2585" i="45"/>
  <c r="B2586" i="45"/>
  <c r="B2587" i="45"/>
  <c r="B2588" i="45"/>
  <c r="B2589" i="45"/>
  <c r="B2590" i="45"/>
  <c r="B2591" i="45"/>
  <c r="B2592" i="45"/>
  <c r="B2593" i="45"/>
  <c r="B2594" i="45"/>
  <c r="B2595" i="45"/>
  <c r="B2596" i="45"/>
  <c r="B2597" i="45"/>
  <c r="B2598" i="45"/>
  <c r="B2599" i="45"/>
  <c r="B2600" i="45"/>
  <c r="B2601" i="45"/>
  <c r="B2602" i="45"/>
  <c r="B2603" i="45"/>
  <c r="B2604" i="45"/>
  <c r="B2605" i="45"/>
  <c r="B2606" i="45"/>
  <c r="B2607" i="45"/>
  <c r="B2608" i="45"/>
  <c r="B2609" i="45"/>
  <c r="B2610" i="45"/>
  <c r="B2611" i="45"/>
  <c r="B2612" i="45"/>
  <c r="B2613" i="45"/>
  <c r="B2614" i="45"/>
  <c r="B2615" i="45"/>
  <c r="B2616" i="45"/>
  <c r="B2617" i="45"/>
  <c r="B2618" i="45"/>
  <c r="B2619" i="45"/>
  <c r="B2620" i="45"/>
  <c r="B2621" i="45"/>
  <c r="B2622" i="45"/>
  <c r="B2623" i="45"/>
  <c r="B2624" i="45"/>
  <c r="B2625" i="45"/>
  <c r="B2626" i="45"/>
  <c r="B2627" i="45"/>
  <c r="B2628" i="45"/>
  <c r="B2629" i="45"/>
  <c r="B2630" i="45"/>
  <c r="B2631" i="45"/>
  <c r="B2632" i="45"/>
  <c r="B2633" i="45"/>
  <c r="B2634" i="45"/>
  <c r="B2635" i="45"/>
  <c r="B2636" i="45"/>
  <c r="B2637" i="45"/>
  <c r="B2638" i="45"/>
  <c r="B2639" i="45"/>
  <c r="B2640" i="45"/>
  <c r="B2641" i="45"/>
  <c r="B2642" i="45"/>
  <c r="B2643" i="45"/>
  <c r="B2644" i="45"/>
  <c r="B2645" i="45"/>
  <c r="B2646" i="45"/>
  <c r="B2647" i="45"/>
  <c r="B2648" i="45"/>
  <c r="B2649" i="45"/>
  <c r="B2650" i="45"/>
  <c r="B2651" i="45"/>
  <c r="B2652" i="45"/>
  <c r="B2653" i="45"/>
  <c r="B2654" i="45"/>
  <c r="B2655" i="45"/>
  <c r="B2656" i="45"/>
  <c r="B2657" i="45"/>
  <c r="B2658" i="45"/>
  <c r="B2659" i="45"/>
  <c r="B2660" i="45"/>
  <c r="B2661" i="45"/>
  <c r="B2662" i="45"/>
  <c r="B2663" i="45"/>
  <c r="B2664" i="45"/>
  <c r="B2665" i="45"/>
  <c r="B2666" i="45"/>
  <c r="B2667" i="45"/>
  <c r="B2668" i="45"/>
  <c r="B2669" i="45"/>
  <c r="B2670" i="45"/>
  <c r="B2671" i="45"/>
  <c r="B2672" i="45"/>
  <c r="B2673" i="45"/>
  <c r="B2674" i="45"/>
  <c r="B2675" i="45"/>
  <c r="B2676" i="45"/>
  <c r="B2677" i="45"/>
  <c r="B2678" i="45"/>
  <c r="B2679" i="45"/>
  <c r="B2680" i="45"/>
  <c r="B2681" i="45"/>
  <c r="B2682" i="45"/>
  <c r="B2683" i="45"/>
  <c r="B2684" i="45"/>
  <c r="B2685" i="45"/>
  <c r="B2686" i="45"/>
  <c r="B2687" i="45"/>
  <c r="B2688" i="45"/>
  <c r="B2689" i="45"/>
  <c r="B2690" i="45"/>
  <c r="B2691" i="45"/>
  <c r="B2692" i="45"/>
  <c r="B2693" i="45"/>
  <c r="B2694" i="45"/>
  <c r="B2695" i="45"/>
  <c r="B2696" i="45"/>
  <c r="B2697" i="45"/>
  <c r="B2698" i="45"/>
  <c r="B2699" i="45"/>
  <c r="B2700" i="45"/>
  <c r="B2701" i="45"/>
  <c r="B2702" i="45"/>
  <c r="B2703" i="45"/>
  <c r="B2704" i="45"/>
  <c r="B2705" i="45"/>
  <c r="B2706" i="45"/>
  <c r="B2707" i="45"/>
  <c r="B2708" i="45"/>
  <c r="B2709" i="45"/>
  <c r="B2710" i="45"/>
  <c r="B2711" i="45"/>
  <c r="B2712" i="45"/>
  <c r="B2713" i="45"/>
  <c r="B2714" i="45"/>
  <c r="B2715" i="45"/>
  <c r="B2716" i="45"/>
  <c r="B2717" i="45"/>
  <c r="B2718" i="45"/>
  <c r="B2719" i="45"/>
  <c r="B2720" i="45"/>
  <c r="B2721" i="45"/>
  <c r="B2722" i="45"/>
  <c r="B2723" i="45"/>
  <c r="B2724" i="45"/>
  <c r="B2725" i="45"/>
  <c r="B2726" i="45"/>
  <c r="B2727" i="45"/>
  <c r="B2728" i="45"/>
  <c r="B2729" i="45"/>
  <c r="B2730" i="45"/>
  <c r="B2731" i="45"/>
  <c r="B2732" i="45"/>
  <c r="B2733" i="45"/>
  <c r="B2734" i="45"/>
  <c r="B2735" i="45"/>
  <c r="B2736" i="45"/>
  <c r="B2737" i="45"/>
  <c r="B2738" i="45"/>
  <c r="B2739" i="45"/>
  <c r="B2740" i="45"/>
  <c r="B2741" i="45"/>
  <c r="B2742" i="45"/>
  <c r="B2743" i="45"/>
  <c r="B2744" i="45"/>
  <c r="B2745" i="45"/>
  <c r="B2746" i="45"/>
  <c r="B2747" i="45"/>
  <c r="B2748" i="45"/>
  <c r="B2749" i="45"/>
  <c r="B2750" i="45"/>
  <c r="B2751" i="45"/>
  <c r="B2752" i="45"/>
  <c r="B2753" i="45"/>
  <c r="B2754" i="45"/>
  <c r="B2755" i="45"/>
  <c r="B2756" i="45"/>
  <c r="B2757" i="45"/>
  <c r="B2758" i="45"/>
  <c r="B2759" i="45"/>
  <c r="B2760" i="45"/>
  <c r="B2761" i="45"/>
  <c r="B2762" i="45"/>
  <c r="B2763" i="45"/>
  <c r="B2764" i="45"/>
  <c r="B2765" i="45"/>
  <c r="B2766" i="45"/>
  <c r="B2767" i="45"/>
  <c r="B2768" i="45"/>
  <c r="B2769" i="45"/>
  <c r="B2770" i="45"/>
  <c r="B2771" i="45"/>
  <c r="B2772" i="45"/>
  <c r="B2773" i="45"/>
  <c r="B2774" i="45"/>
  <c r="B2775" i="45"/>
  <c r="B2776" i="45"/>
  <c r="B2777" i="45"/>
  <c r="B2778" i="45"/>
  <c r="B2779" i="45"/>
  <c r="B2780" i="45"/>
  <c r="B2781" i="45"/>
  <c r="B2782" i="45"/>
  <c r="B2783" i="45"/>
  <c r="B2784" i="45"/>
  <c r="B2785" i="45"/>
  <c r="B2786" i="45"/>
  <c r="B2787" i="45"/>
  <c r="B2788" i="45"/>
  <c r="B2789" i="45"/>
  <c r="B2790" i="45"/>
  <c r="B2791" i="45"/>
  <c r="B2792" i="45"/>
  <c r="B2793" i="45"/>
  <c r="B2794" i="45"/>
  <c r="B2795" i="45"/>
  <c r="B2796" i="45"/>
  <c r="B2797" i="45"/>
  <c r="B2798" i="45"/>
  <c r="B2799" i="45"/>
  <c r="B2800" i="45"/>
  <c r="B2801" i="45"/>
  <c r="B2802" i="45"/>
  <c r="B2803" i="45"/>
  <c r="B2804" i="45"/>
  <c r="B2805" i="45"/>
  <c r="B2806" i="45"/>
  <c r="B2807" i="45"/>
  <c r="B2808" i="45"/>
  <c r="B2809" i="45"/>
  <c r="B2810" i="45"/>
  <c r="B2811" i="45"/>
  <c r="B2812" i="45"/>
  <c r="B2813" i="45"/>
  <c r="B2814" i="45"/>
  <c r="B2815" i="45"/>
  <c r="B2816" i="45"/>
  <c r="B2817" i="45"/>
  <c r="B2818" i="45"/>
  <c r="B2819" i="45"/>
  <c r="B2820" i="45"/>
  <c r="B2821" i="45"/>
  <c r="B2822" i="45"/>
  <c r="B2823" i="45"/>
  <c r="B2824" i="45"/>
  <c r="B2825" i="45"/>
  <c r="B2826" i="45"/>
  <c r="B2827" i="45"/>
  <c r="B2828" i="45"/>
  <c r="B2829" i="45"/>
  <c r="B2830" i="45"/>
  <c r="B2831" i="45"/>
  <c r="B2832" i="45"/>
  <c r="B2833" i="45"/>
  <c r="B2834" i="45"/>
  <c r="B2835" i="45"/>
  <c r="B2836" i="45"/>
  <c r="B2837" i="45"/>
  <c r="B2838" i="45"/>
  <c r="B2839" i="45"/>
  <c r="B2840" i="45"/>
  <c r="B2841" i="45"/>
  <c r="B2842" i="45"/>
  <c r="B2843" i="45"/>
  <c r="B2844" i="45"/>
  <c r="B2845" i="45"/>
  <c r="B2846" i="45"/>
  <c r="B2847" i="45"/>
  <c r="B2848" i="45"/>
  <c r="B2849" i="45"/>
  <c r="B2850" i="45"/>
  <c r="B2851" i="45"/>
  <c r="B2852" i="45"/>
  <c r="B2853" i="45"/>
  <c r="B2854" i="45"/>
  <c r="B2855" i="45"/>
  <c r="B2856" i="45"/>
  <c r="B2857" i="45"/>
  <c r="B2858" i="45"/>
  <c r="B2859" i="45"/>
  <c r="B2860" i="45"/>
  <c r="B2861" i="45"/>
  <c r="B2862" i="45"/>
  <c r="B2863" i="45"/>
  <c r="B2864" i="45"/>
  <c r="B2865" i="45"/>
  <c r="B2866" i="45"/>
  <c r="B2867" i="45"/>
  <c r="B2868" i="45"/>
  <c r="B2869" i="45"/>
  <c r="B2870" i="45"/>
  <c r="B2871" i="45"/>
  <c r="B2872" i="45"/>
  <c r="B2873" i="45"/>
  <c r="B2874" i="45"/>
  <c r="B2875" i="45"/>
  <c r="B2876" i="45"/>
  <c r="B2877" i="45"/>
  <c r="B2878" i="45"/>
  <c r="B2879" i="45"/>
  <c r="B2880" i="45"/>
  <c r="B2881" i="45"/>
  <c r="B2882" i="45"/>
  <c r="B2883" i="45"/>
  <c r="B2884" i="45"/>
  <c r="B2885" i="45"/>
  <c r="B2886" i="45"/>
  <c r="B2887" i="45"/>
  <c r="B2888" i="45"/>
  <c r="B2889" i="45"/>
  <c r="B2890" i="45"/>
  <c r="B2891" i="45"/>
  <c r="B2892" i="45"/>
  <c r="B2893" i="45"/>
  <c r="B2894" i="45"/>
  <c r="B2895" i="45"/>
  <c r="B2896" i="45"/>
  <c r="B2897" i="45"/>
  <c r="B2898" i="45"/>
  <c r="B2899" i="45"/>
  <c r="B2900" i="45"/>
  <c r="B2901" i="45"/>
  <c r="B2902" i="45"/>
  <c r="B2903" i="45"/>
  <c r="B2904" i="45"/>
  <c r="B2905" i="45"/>
  <c r="B2906" i="45"/>
  <c r="B2907" i="45"/>
  <c r="B2908" i="45"/>
  <c r="B2909" i="45"/>
  <c r="B2910" i="45"/>
  <c r="B2911" i="45"/>
  <c r="B2912" i="45"/>
  <c r="B2913" i="45"/>
  <c r="B2914" i="45"/>
  <c r="B2915" i="45"/>
  <c r="B2916" i="45"/>
  <c r="B2917" i="45"/>
  <c r="B2918" i="45"/>
  <c r="B2919" i="45"/>
  <c r="B2920" i="45"/>
  <c r="B2921" i="45"/>
  <c r="B2922" i="45"/>
  <c r="B2923" i="45"/>
  <c r="B2924" i="45"/>
  <c r="B2925" i="45"/>
  <c r="B2926" i="45"/>
  <c r="B2927" i="45"/>
  <c r="B2928" i="45"/>
  <c r="B2929" i="45"/>
  <c r="B2930" i="45"/>
  <c r="B2931" i="45"/>
  <c r="B2932" i="45"/>
  <c r="B2933" i="45"/>
  <c r="B2934" i="45"/>
  <c r="B2935" i="45"/>
  <c r="B2936" i="45"/>
  <c r="B2937" i="45"/>
  <c r="B2938" i="45"/>
  <c r="B2939" i="45"/>
  <c r="B2940" i="45"/>
  <c r="B2941" i="45"/>
  <c r="B2942" i="45"/>
  <c r="B2943" i="45"/>
  <c r="B2944" i="45"/>
  <c r="B2945" i="45"/>
  <c r="B2946" i="45"/>
  <c r="B2947" i="45"/>
  <c r="B2948" i="45"/>
  <c r="B2949" i="45"/>
  <c r="B2950" i="45"/>
  <c r="B2951" i="45"/>
  <c r="B2952" i="45"/>
  <c r="B2953" i="45"/>
  <c r="B2954" i="45"/>
  <c r="B2955" i="45"/>
  <c r="B2956" i="45"/>
  <c r="B2957" i="45"/>
  <c r="B2958" i="45"/>
  <c r="B2959" i="45"/>
  <c r="B2960" i="45"/>
  <c r="B2961" i="45"/>
  <c r="B2962" i="45"/>
  <c r="B2963" i="45"/>
  <c r="B2964" i="45"/>
  <c r="B2965" i="45"/>
  <c r="B2966" i="45"/>
  <c r="B2967" i="45"/>
  <c r="B2968" i="45"/>
  <c r="B2969" i="45"/>
  <c r="B2970" i="45"/>
  <c r="B2971" i="45"/>
  <c r="B2972" i="45"/>
  <c r="B2973" i="45"/>
  <c r="B2974" i="45"/>
  <c r="B2975" i="45"/>
  <c r="B2976" i="45"/>
  <c r="B2977" i="45"/>
  <c r="B2978" i="45"/>
  <c r="B2979" i="45"/>
  <c r="B2980" i="45"/>
  <c r="B2981" i="45"/>
  <c r="B2982" i="45"/>
  <c r="B2983" i="45"/>
  <c r="B2984" i="45"/>
  <c r="B2985" i="45"/>
  <c r="B2986" i="45"/>
  <c r="B2987" i="45"/>
  <c r="B2988" i="45"/>
  <c r="B2989" i="45"/>
  <c r="B2990" i="45"/>
  <c r="B2991" i="45"/>
  <c r="B2992" i="45"/>
  <c r="B2993" i="45"/>
  <c r="B2994" i="45"/>
  <c r="B2995" i="45"/>
  <c r="B2996" i="45"/>
  <c r="B2997" i="45"/>
  <c r="B2998" i="45"/>
  <c r="B2999" i="45"/>
  <c r="B3000" i="45"/>
  <c r="B3001" i="45"/>
  <c r="B3002" i="45"/>
  <c r="B3003" i="45"/>
  <c r="B3004" i="45"/>
  <c r="B3005" i="45"/>
  <c r="B3006" i="45"/>
  <c r="B3007" i="45"/>
  <c r="B3008" i="45"/>
  <c r="B3009" i="45"/>
  <c r="B3010" i="45"/>
  <c r="B3011" i="45"/>
  <c r="B3012" i="45"/>
  <c r="B3013" i="45"/>
  <c r="B3014" i="45"/>
  <c r="B3015" i="45"/>
  <c r="B3016" i="45"/>
  <c r="B3017" i="45"/>
  <c r="B3018" i="45"/>
  <c r="B3019" i="45"/>
  <c r="B3020" i="45"/>
  <c r="B3021" i="45"/>
  <c r="B3022" i="45"/>
  <c r="B3023" i="45"/>
  <c r="B3024" i="45"/>
  <c r="B3025" i="45"/>
  <c r="B3026" i="45"/>
  <c r="B3027" i="45"/>
  <c r="B3028" i="45"/>
  <c r="B3029" i="45"/>
  <c r="B3030" i="45"/>
  <c r="B3031" i="45"/>
  <c r="B3032" i="45"/>
  <c r="B3033" i="45"/>
  <c r="B3034" i="45"/>
  <c r="B3035" i="45"/>
  <c r="B3036" i="45"/>
  <c r="B3037" i="45"/>
  <c r="B3038" i="45"/>
  <c r="B3039" i="45"/>
  <c r="B3040" i="45"/>
  <c r="B3041" i="45"/>
  <c r="B3042" i="45"/>
  <c r="B3043" i="45"/>
  <c r="B3044" i="45"/>
  <c r="B3045" i="45"/>
  <c r="B3046" i="45"/>
  <c r="B3047" i="45"/>
  <c r="B3048" i="45"/>
  <c r="B3049" i="45"/>
  <c r="B3050" i="45"/>
  <c r="B3051" i="45"/>
  <c r="B3052" i="45"/>
  <c r="B3053" i="45"/>
  <c r="B3054" i="45"/>
  <c r="B3055" i="45"/>
  <c r="B3056" i="45"/>
  <c r="B3057" i="45"/>
  <c r="B3058" i="45"/>
  <c r="B3059" i="45"/>
  <c r="B3060" i="45"/>
  <c r="B3061" i="45"/>
  <c r="B3062" i="45"/>
  <c r="B3063" i="45"/>
  <c r="B3064" i="45"/>
  <c r="B3065" i="45"/>
  <c r="B3066" i="45"/>
  <c r="B3067" i="45"/>
  <c r="B3068" i="45"/>
  <c r="B3069" i="45"/>
  <c r="B3070" i="45"/>
  <c r="B3071" i="45"/>
  <c r="B3072" i="45"/>
  <c r="B3073" i="45"/>
  <c r="B3074" i="45"/>
  <c r="B3075" i="45"/>
  <c r="B3076" i="45"/>
  <c r="B3077" i="45"/>
  <c r="B3078" i="45"/>
  <c r="B3079" i="45"/>
  <c r="B3080" i="45"/>
  <c r="B3081" i="45"/>
  <c r="B3082" i="45"/>
  <c r="B3083" i="45"/>
  <c r="B3084" i="45"/>
  <c r="B3085" i="45"/>
  <c r="B3086" i="45"/>
  <c r="B3087" i="45"/>
  <c r="B3088" i="45"/>
  <c r="B3089" i="45"/>
  <c r="B3090" i="45"/>
  <c r="B3091" i="45"/>
  <c r="B3092" i="45"/>
  <c r="B3093" i="45"/>
  <c r="B3094" i="45"/>
  <c r="B3095" i="45"/>
  <c r="B3096" i="45"/>
  <c r="B3097" i="45"/>
  <c r="B3098" i="45"/>
  <c r="B3099" i="45"/>
  <c r="B3100" i="45"/>
  <c r="B3101" i="45"/>
  <c r="B3102" i="45"/>
  <c r="B3103" i="45"/>
  <c r="B3104" i="45"/>
  <c r="B3105" i="45"/>
  <c r="B3106" i="45"/>
  <c r="B3107" i="45"/>
  <c r="B3108" i="45"/>
  <c r="B3109" i="45"/>
  <c r="B3110" i="45"/>
  <c r="B3111" i="45"/>
  <c r="B3112" i="45"/>
  <c r="B3113" i="45"/>
  <c r="B3114" i="45"/>
  <c r="B3115" i="45"/>
  <c r="B3116" i="45"/>
  <c r="B3117" i="45"/>
  <c r="B3118" i="45"/>
  <c r="B3119" i="45"/>
  <c r="B3120" i="45"/>
  <c r="B3121" i="45"/>
  <c r="B3122" i="45"/>
  <c r="B3123" i="45"/>
  <c r="B3124" i="45"/>
  <c r="B3125" i="45"/>
  <c r="B3126" i="45"/>
  <c r="B3127" i="45"/>
  <c r="B3128" i="45"/>
  <c r="B3129" i="45"/>
  <c r="B3130" i="45"/>
  <c r="B3131" i="45"/>
  <c r="B3132" i="45"/>
  <c r="B3133" i="45"/>
  <c r="B3134" i="45"/>
  <c r="B3135" i="45"/>
  <c r="B3136" i="45"/>
  <c r="B3137" i="45"/>
  <c r="B3138" i="45"/>
  <c r="B3139" i="45"/>
  <c r="B3140" i="45"/>
  <c r="B3141" i="45"/>
  <c r="B3142" i="45"/>
  <c r="B3143" i="45"/>
  <c r="B3144" i="45"/>
  <c r="B3145" i="45"/>
  <c r="B3146" i="45"/>
  <c r="B3147" i="45"/>
  <c r="B3148" i="45"/>
  <c r="B3149" i="45"/>
  <c r="B3150" i="45"/>
  <c r="B3151" i="45"/>
  <c r="B3152" i="45"/>
  <c r="B3153" i="45"/>
  <c r="B3154" i="45"/>
  <c r="B3155" i="45"/>
  <c r="B3156" i="45"/>
  <c r="B3157" i="45"/>
  <c r="B3158" i="45"/>
  <c r="B3159" i="45"/>
  <c r="B3160" i="45"/>
  <c r="B3161" i="45"/>
  <c r="B3162" i="45"/>
  <c r="B3163" i="45"/>
  <c r="B3164" i="45"/>
  <c r="B3165" i="45"/>
  <c r="B3166" i="45"/>
  <c r="B3167" i="45"/>
  <c r="B3168" i="45"/>
  <c r="B3169" i="45"/>
  <c r="B3170" i="45"/>
  <c r="B3171" i="45"/>
  <c r="B3172" i="45"/>
  <c r="B3173" i="45"/>
  <c r="B3174" i="45"/>
  <c r="B3175" i="45"/>
  <c r="B3176" i="45"/>
  <c r="B3177" i="45"/>
  <c r="B3178" i="45"/>
  <c r="B3179" i="45"/>
  <c r="B3180" i="45"/>
  <c r="B3181" i="45"/>
  <c r="B3182" i="45"/>
  <c r="B3183" i="45"/>
  <c r="B3184" i="45"/>
  <c r="B3185" i="45"/>
  <c r="B3186" i="45"/>
  <c r="B3187" i="45"/>
  <c r="B3188" i="45"/>
  <c r="B3189" i="45"/>
  <c r="B3190" i="45"/>
  <c r="B3191" i="45"/>
  <c r="B3192" i="45"/>
  <c r="B3193" i="45"/>
  <c r="B3194" i="45"/>
  <c r="B3195" i="45"/>
  <c r="B3196" i="45"/>
  <c r="B3197" i="45"/>
  <c r="B3198" i="45"/>
  <c r="B3199" i="45"/>
  <c r="B3200" i="45"/>
  <c r="B3201" i="45"/>
  <c r="B3202" i="45"/>
  <c r="B3203" i="45"/>
  <c r="B3204" i="45"/>
  <c r="B3205" i="45"/>
  <c r="B3206" i="45"/>
  <c r="B3207" i="45"/>
  <c r="B3208" i="45"/>
  <c r="B3209" i="45"/>
  <c r="B3210" i="45"/>
  <c r="B3211" i="45"/>
  <c r="B3212" i="45"/>
  <c r="B3213" i="45"/>
  <c r="B3214" i="45"/>
  <c r="B3215" i="45"/>
  <c r="B3216" i="45"/>
  <c r="B3217" i="45"/>
  <c r="B3218" i="45"/>
  <c r="B3219" i="45"/>
  <c r="B3220" i="45"/>
  <c r="B3221" i="45"/>
  <c r="B3222" i="45"/>
  <c r="B3223" i="45"/>
  <c r="B3224" i="45"/>
  <c r="B3225" i="45"/>
  <c r="B3226" i="45"/>
  <c r="B3227" i="45"/>
  <c r="B3228" i="45"/>
  <c r="B3229" i="45"/>
  <c r="B3230" i="45"/>
  <c r="B3231" i="45"/>
  <c r="B3232" i="45"/>
  <c r="B3233" i="45"/>
  <c r="B3234" i="45"/>
  <c r="B3235" i="45"/>
  <c r="B3236" i="45"/>
  <c r="B3237" i="45"/>
  <c r="B3238" i="45"/>
  <c r="B3239" i="45"/>
  <c r="B3240" i="45"/>
  <c r="B3241" i="45"/>
  <c r="B3242" i="45"/>
  <c r="B3243" i="45"/>
  <c r="B3244" i="45"/>
  <c r="B3245" i="45"/>
  <c r="B3246" i="45"/>
  <c r="B3247" i="45"/>
  <c r="B3248" i="45"/>
  <c r="B3249" i="45"/>
  <c r="B3250" i="45"/>
  <c r="B3251" i="45"/>
  <c r="B3252" i="45"/>
  <c r="B3253" i="45"/>
  <c r="B3254" i="45"/>
  <c r="B3255" i="45"/>
  <c r="B3256" i="45"/>
  <c r="B3257" i="45"/>
  <c r="B3258" i="45"/>
  <c r="B3259" i="45"/>
  <c r="B3260" i="45"/>
  <c r="B3261" i="45"/>
  <c r="B3262" i="45"/>
  <c r="B3263" i="45"/>
  <c r="B3264" i="45"/>
  <c r="B3265" i="45"/>
  <c r="B3266" i="45"/>
  <c r="B3267" i="45"/>
  <c r="B3268" i="45"/>
  <c r="B3269" i="45"/>
  <c r="B3270" i="45"/>
  <c r="B3271" i="45"/>
  <c r="B3272" i="45"/>
  <c r="B3273" i="45"/>
  <c r="B3274" i="45"/>
  <c r="B3275" i="45"/>
  <c r="B3276" i="45"/>
  <c r="B3277" i="45"/>
  <c r="B3278" i="45"/>
  <c r="B3279" i="45"/>
  <c r="B3280" i="45"/>
  <c r="B3281" i="45"/>
  <c r="B3282" i="45"/>
  <c r="B3283" i="45"/>
  <c r="B3284" i="45"/>
  <c r="B3285" i="45"/>
  <c r="B3286" i="45"/>
  <c r="B3287" i="45"/>
  <c r="B3288" i="45"/>
  <c r="B3289" i="45"/>
  <c r="B3290" i="45"/>
  <c r="B3291" i="45"/>
  <c r="B3292" i="45"/>
  <c r="B3293" i="45"/>
  <c r="B3294" i="45"/>
  <c r="B3295" i="45"/>
  <c r="B3296" i="45"/>
  <c r="B3297" i="45"/>
  <c r="B3298" i="45"/>
  <c r="B3299" i="45"/>
  <c r="B3300" i="45"/>
  <c r="B3301" i="45"/>
  <c r="B3302" i="45"/>
  <c r="B3303" i="45"/>
  <c r="B3304" i="45"/>
  <c r="B3305" i="45"/>
  <c r="B3306" i="45"/>
  <c r="B3307" i="45"/>
  <c r="B3308" i="45"/>
  <c r="B3309" i="45"/>
  <c r="B3310" i="45"/>
  <c r="B3311" i="45"/>
  <c r="B3312" i="45"/>
  <c r="B3313" i="45"/>
  <c r="B3314" i="45"/>
  <c r="B3315" i="45"/>
  <c r="B3316" i="45"/>
  <c r="B3317" i="45"/>
  <c r="B3318" i="45"/>
  <c r="B3319" i="45"/>
  <c r="B3320" i="45"/>
  <c r="B3321" i="45"/>
  <c r="B3322" i="45"/>
  <c r="B3323" i="45"/>
  <c r="B3324" i="45"/>
  <c r="B3325" i="45"/>
  <c r="B3326" i="45"/>
  <c r="B3327" i="45"/>
  <c r="B3328" i="45"/>
  <c r="B3329" i="45"/>
  <c r="B3330" i="45"/>
  <c r="B3331" i="45"/>
  <c r="B3332" i="45"/>
  <c r="B3333" i="45"/>
  <c r="B3334" i="45"/>
  <c r="B3335" i="45"/>
  <c r="B3336" i="45"/>
  <c r="B3337" i="45"/>
  <c r="B3338" i="45"/>
  <c r="B3339" i="45"/>
  <c r="B3340" i="45"/>
  <c r="B3341" i="45"/>
  <c r="B3342" i="45"/>
  <c r="B3343" i="45"/>
  <c r="B3344" i="45"/>
  <c r="B3345" i="45"/>
  <c r="B3346" i="45"/>
  <c r="B3347" i="45"/>
  <c r="B3348" i="45"/>
  <c r="B3349" i="45"/>
  <c r="B3350" i="45"/>
  <c r="B3351" i="45"/>
  <c r="B3352" i="45"/>
  <c r="B3353" i="45"/>
  <c r="B3354" i="45"/>
  <c r="B3355" i="45"/>
  <c r="B3356" i="45"/>
  <c r="B3357" i="45"/>
  <c r="B3358" i="45"/>
  <c r="B3359" i="45"/>
  <c r="B3360" i="45"/>
  <c r="B3361" i="45"/>
  <c r="B3362" i="45"/>
  <c r="B3363" i="45"/>
  <c r="B3364" i="45"/>
  <c r="B3365" i="45"/>
  <c r="B3366" i="45"/>
  <c r="B3367" i="45"/>
  <c r="B3368" i="45"/>
  <c r="B3369" i="45"/>
  <c r="B3370" i="45"/>
  <c r="B3371" i="45"/>
  <c r="B3372" i="45"/>
  <c r="B3373" i="45"/>
  <c r="B3374" i="45"/>
  <c r="B3375" i="45"/>
  <c r="B3376" i="45"/>
  <c r="B3377" i="45"/>
  <c r="B3378" i="45"/>
  <c r="B3379" i="45"/>
  <c r="B3380" i="45"/>
  <c r="B3381" i="45"/>
  <c r="B3382" i="45"/>
  <c r="B3383" i="45"/>
  <c r="B3384" i="45"/>
  <c r="B3385" i="45"/>
  <c r="B3386" i="45"/>
  <c r="B3387" i="45"/>
  <c r="B3388" i="45"/>
  <c r="B3389" i="45"/>
  <c r="B3390" i="45"/>
  <c r="B3391" i="45"/>
  <c r="B3392" i="45"/>
  <c r="B3393" i="45"/>
  <c r="B3394" i="45"/>
  <c r="B3395" i="45"/>
  <c r="B3396" i="45"/>
  <c r="B3397" i="45"/>
  <c r="B3398" i="45"/>
  <c r="B3399" i="45"/>
  <c r="B3400" i="45"/>
  <c r="B3401" i="45"/>
  <c r="B3402" i="45"/>
  <c r="B3403" i="45"/>
  <c r="B3404" i="45"/>
  <c r="B3405" i="45"/>
  <c r="B3406" i="45"/>
  <c r="B3407" i="45"/>
  <c r="B3408" i="45"/>
  <c r="B3409" i="45"/>
  <c r="B3410" i="45"/>
  <c r="B3411" i="45"/>
  <c r="B3412" i="45"/>
  <c r="B3413" i="45"/>
  <c r="B3414" i="45"/>
  <c r="B3415" i="45"/>
  <c r="B3416" i="45"/>
  <c r="B3417" i="45"/>
  <c r="B3418" i="45"/>
  <c r="B3419" i="45"/>
  <c r="B3420" i="45"/>
  <c r="B3421" i="45"/>
  <c r="B3422" i="45"/>
  <c r="B3423" i="45"/>
  <c r="B3424" i="45"/>
  <c r="B3425" i="45"/>
  <c r="B3426" i="45"/>
  <c r="B3427" i="45"/>
  <c r="B3428" i="45"/>
  <c r="B3429" i="45"/>
  <c r="B3430" i="45"/>
  <c r="B3431" i="45"/>
  <c r="B3432" i="45"/>
  <c r="B3433" i="45"/>
  <c r="B3434" i="45"/>
  <c r="B3435" i="45"/>
  <c r="B3436" i="45"/>
  <c r="B3437" i="45"/>
  <c r="B3438" i="45"/>
  <c r="B3439" i="45"/>
  <c r="B3440" i="45"/>
  <c r="B3441" i="45"/>
  <c r="B3442" i="45"/>
  <c r="B3443" i="45"/>
  <c r="B3444" i="45"/>
  <c r="B3445" i="45"/>
  <c r="B3446" i="45"/>
  <c r="B3447" i="45"/>
  <c r="B3448" i="45"/>
  <c r="B3449" i="45"/>
  <c r="B3450" i="45"/>
  <c r="B3451" i="45"/>
  <c r="B3452" i="45"/>
  <c r="B3453" i="45"/>
  <c r="B3454" i="45"/>
  <c r="B3455" i="45"/>
  <c r="B3456" i="45"/>
  <c r="B3457" i="45"/>
  <c r="B3458" i="45"/>
  <c r="B3459" i="45"/>
  <c r="B3460" i="45"/>
  <c r="B3461" i="45"/>
  <c r="B3462" i="45"/>
  <c r="B3463" i="45"/>
  <c r="B3464" i="45"/>
  <c r="B3465" i="45"/>
  <c r="B3466" i="45"/>
  <c r="B3467" i="45"/>
  <c r="B3468" i="45"/>
  <c r="B3469" i="45"/>
  <c r="B3470" i="45"/>
  <c r="B3471" i="45"/>
  <c r="B3472" i="45"/>
  <c r="B3473" i="45"/>
  <c r="B3474" i="45"/>
  <c r="B3475" i="45"/>
  <c r="B3476" i="45"/>
  <c r="B3477" i="45"/>
  <c r="B3478" i="45"/>
  <c r="B3479" i="45"/>
  <c r="B3480" i="45"/>
  <c r="B3481" i="45"/>
  <c r="B3482" i="45"/>
  <c r="B3483" i="45"/>
  <c r="B3484" i="45"/>
  <c r="B3485" i="45"/>
  <c r="B3486" i="45"/>
  <c r="B3487" i="45"/>
  <c r="B3488" i="45"/>
  <c r="B3489" i="45"/>
  <c r="B3490" i="45"/>
  <c r="B3491" i="45"/>
  <c r="B3492" i="45"/>
  <c r="B3493" i="45"/>
  <c r="B3494" i="45"/>
  <c r="B3495" i="45"/>
  <c r="B3496" i="45"/>
  <c r="B3497" i="45"/>
  <c r="B3498" i="45"/>
  <c r="B3499" i="45"/>
  <c r="B3500" i="45"/>
  <c r="B3501" i="45"/>
  <c r="B3502" i="45"/>
  <c r="B3503" i="45"/>
  <c r="B3504" i="45"/>
  <c r="B3505" i="45"/>
  <c r="B3506" i="45"/>
  <c r="B3507" i="45"/>
  <c r="B3508" i="45"/>
  <c r="B3509" i="45"/>
  <c r="B3510" i="45"/>
  <c r="B3511" i="45"/>
  <c r="B3512" i="45"/>
  <c r="B3513" i="45"/>
  <c r="B3514" i="45"/>
  <c r="B3515" i="45"/>
  <c r="B3516" i="45"/>
  <c r="B3517" i="45"/>
  <c r="B3518" i="45"/>
  <c r="B3519" i="45"/>
  <c r="B3520" i="45"/>
  <c r="B3521" i="45"/>
  <c r="B3522" i="45"/>
  <c r="B3523" i="45"/>
  <c r="B3524" i="45"/>
  <c r="B3525" i="45"/>
  <c r="B3526" i="45"/>
  <c r="B3527" i="45"/>
  <c r="B3528" i="45"/>
  <c r="B3529" i="45"/>
  <c r="B3530" i="45"/>
  <c r="B3531" i="45"/>
  <c r="B3532" i="45"/>
  <c r="B3533" i="45"/>
  <c r="B3534" i="45"/>
  <c r="B3535" i="45"/>
  <c r="B3536" i="45"/>
  <c r="B3537" i="45"/>
  <c r="B3538" i="45"/>
  <c r="B3539" i="45"/>
  <c r="B3540" i="45"/>
  <c r="B3541" i="45"/>
  <c r="B3542" i="45"/>
  <c r="B3543" i="45"/>
  <c r="B3544" i="45"/>
  <c r="B3545" i="45"/>
  <c r="B3546" i="45"/>
  <c r="B3547" i="45"/>
  <c r="B3548" i="45"/>
  <c r="B3549" i="45"/>
  <c r="B3550" i="45"/>
  <c r="B3551" i="45"/>
  <c r="B3552" i="45"/>
  <c r="B3553" i="45"/>
  <c r="B3554" i="45"/>
  <c r="B3555" i="45"/>
  <c r="B3556" i="45"/>
  <c r="B3557" i="45"/>
  <c r="B3558" i="45"/>
  <c r="B3559" i="45"/>
  <c r="B3560" i="45"/>
  <c r="B3561" i="45"/>
  <c r="B3562" i="45"/>
  <c r="B3563" i="45"/>
  <c r="B3564" i="45"/>
  <c r="B3565" i="45"/>
  <c r="B3566" i="45"/>
  <c r="B3567" i="45"/>
  <c r="B3568" i="45"/>
  <c r="B3569" i="45"/>
  <c r="B3570" i="45"/>
  <c r="B3571" i="45"/>
  <c r="B3572" i="45"/>
  <c r="B3573" i="45"/>
  <c r="B3574" i="45"/>
  <c r="B3575" i="45"/>
  <c r="B3576" i="45"/>
  <c r="B3577" i="45"/>
  <c r="B3578" i="45"/>
  <c r="B3579" i="45"/>
  <c r="B3580" i="45"/>
  <c r="B3581" i="45"/>
  <c r="B3582" i="45"/>
  <c r="B3583" i="45"/>
  <c r="B3584" i="45"/>
  <c r="B3585" i="45"/>
  <c r="B3586" i="45"/>
  <c r="B3587" i="45"/>
  <c r="B3588" i="45"/>
  <c r="B3589" i="45"/>
  <c r="B3590" i="45"/>
  <c r="B3591" i="45"/>
  <c r="B3592" i="45"/>
  <c r="B3593" i="45"/>
  <c r="B3594" i="45"/>
  <c r="B3595" i="45"/>
  <c r="B3596" i="45"/>
  <c r="B3597" i="45"/>
  <c r="B3598" i="45"/>
  <c r="B3599" i="45"/>
  <c r="B3600" i="45"/>
  <c r="B3601" i="45"/>
  <c r="B3602" i="45"/>
  <c r="B3603" i="45"/>
  <c r="B3604" i="45"/>
  <c r="B3605" i="45"/>
  <c r="B3606" i="45"/>
  <c r="B3607" i="45"/>
  <c r="B3608" i="45"/>
  <c r="B3609" i="45"/>
  <c r="B3610" i="45"/>
  <c r="B3611" i="45"/>
  <c r="B3612" i="45"/>
  <c r="B3613" i="45"/>
  <c r="B3614" i="45"/>
  <c r="B3615" i="45"/>
  <c r="B3616" i="45"/>
  <c r="B3617" i="45"/>
  <c r="B3618" i="45"/>
  <c r="B3619" i="45"/>
  <c r="B3620" i="45"/>
  <c r="B3621" i="45"/>
  <c r="B3622" i="45"/>
  <c r="B3623" i="45"/>
  <c r="B3624" i="45"/>
  <c r="B3625" i="45"/>
  <c r="B3626" i="45"/>
  <c r="B3627" i="45"/>
  <c r="B3628" i="45"/>
  <c r="B3629" i="45"/>
  <c r="B3630" i="45"/>
  <c r="B3631" i="45"/>
  <c r="B3632" i="45"/>
  <c r="B3633" i="45"/>
  <c r="B3634" i="45"/>
  <c r="B3635" i="45"/>
  <c r="B3636" i="45"/>
  <c r="B3637" i="45"/>
  <c r="B3638" i="45"/>
  <c r="B3639" i="45"/>
  <c r="B3640" i="45"/>
  <c r="B3641" i="45"/>
  <c r="B3642" i="45"/>
  <c r="B3643" i="45"/>
  <c r="B3644" i="45"/>
  <c r="B3645" i="45"/>
  <c r="B3646" i="45"/>
  <c r="B3647" i="45"/>
  <c r="B3648" i="45"/>
  <c r="B3649" i="45"/>
  <c r="B3650" i="45"/>
  <c r="B3651" i="45"/>
  <c r="B3652" i="45"/>
  <c r="B3653" i="45"/>
  <c r="B3654" i="45"/>
  <c r="B3655" i="45"/>
  <c r="B3656" i="45"/>
  <c r="B3657" i="45"/>
  <c r="B3658" i="45"/>
  <c r="B3659" i="45"/>
  <c r="B3660" i="45"/>
  <c r="B3661" i="45"/>
  <c r="B3662" i="45"/>
  <c r="B3663" i="45"/>
  <c r="B3664" i="45"/>
  <c r="B3665" i="45"/>
  <c r="B3666" i="45"/>
  <c r="B3667" i="45"/>
  <c r="B3668" i="45"/>
  <c r="B3669" i="45"/>
  <c r="B3670" i="45"/>
  <c r="B3671" i="45"/>
  <c r="B3672" i="45"/>
  <c r="B3673" i="45"/>
  <c r="B3674" i="45"/>
  <c r="B3675" i="45"/>
  <c r="B3676" i="45"/>
  <c r="B3677" i="45"/>
  <c r="B3678" i="45"/>
  <c r="B3679" i="45"/>
  <c r="B3680" i="45"/>
  <c r="B3681" i="45"/>
  <c r="B3682" i="45"/>
  <c r="B3683" i="45"/>
  <c r="B3684" i="45"/>
  <c r="B3685" i="45"/>
  <c r="B3686" i="45"/>
  <c r="B3687" i="45"/>
  <c r="B3688" i="45"/>
  <c r="B3689" i="45"/>
  <c r="B3690" i="45"/>
  <c r="B3691" i="45"/>
  <c r="B3692" i="45"/>
  <c r="B3693" i="45"/>
  <c r="B3694" i="45"/>
  <c r="B3695" i="45"/>
  <c r="B3696" i="45"/>
  <c r="B3697" i="45"/>
  <c r="B3698" i="45"/>
  <c r="B3699" i="45"/>
  <c r="B3700" i="45"/>
  <c r="B3701" i="45"/>
  <c r="B3702" i="45"/>
  <c r="B3703" i="45"/>
  <c r="B3704" i="45"/>
  <c r="B3705" i="45"/>
  <c r="B3706" i="45"/>
  <c r="B3707" i="45"/>
  <c r="B3708" i="45"/>
  <c r="B3709" i="45"/>
  <c r="B3710" i="45"/>
  <c r="B3711" i="45"/>
  <c r="B3712" i="45"/>
  <c r="B3713" i="45"/>
  <c r="B3714" i="45"/>
  <c r="B3715" i="45"/>
  <c r="B3716" i="45"/>
  <c r="B3717" i="45"/>
  <c r="B3718" i="45"/>
  <c r="B3719" i="45"/>
  <c r="B3720" i="45"/>
  <c r="B3721" i="45"/>
  <c r="B3722" i="45"/>
  <c r="B3723" i="45"/>
  <c r="B3724" i="45"/>
  <c r="B3725" i="45"/>
  <c r="B3726" i="45"/>
  <c r="B3727" i="45"/>
  <c r="B3728" i="45"/>
  <c r="B3729" i="45"/>
  <c r="B3730" i="45"/>
  <c r="B3731" i="45"/>
  <c r="B3732" i="45"/>
  <c r="B3733" i="45"/>
  <c r="B3734" i="45"/>
  <c r="B3735" i="45"/>
  <c r="B3736" i="45"/>
  <c r="B3737" i="45"/>
  <c r="B3738" i="45"/>
  <c r="B3739" i="45"/>
  <c r="B3740" i="45"/>
  <c r="B3741" i="45"/>
  <c r="B3742" i="45"/>
  <c r="B3743" i="45"/>
  <c r="B3744" i="45"/>
  <c r="B3745" i="45"/>
  <c r="B3746" i="45"/>
  <c r="B3747" i="45"/>
  <c r="B3748" i="45"/>
  <c r="B3749" i="45"/>
  <c r="B3750" i="45"/>
  <c r="B3751" i="45"/>
  <c r="B3752" i="45"/>
  <c r="B3753" i="45"/>
  <c r="B3754" i="45"/>
  <c r="B3755" i="45"/>
  <c r="B3756" i="45"/>
  <c r="B3757" i="45"/>
  <c r="B3758" i="45"/>
  <c r="B3759" i="45"/>
  <c r="B3760" i="45"/>
  <c r="B3761" i="45"/>
  <c r="B3762" i="45"/>
  <c r="B3763" i="45"/>
  <c r="B3764" i="45"/>
  <c r="B3765" i="45"/>
  <c r="B3766" i="45"/>
  <c r="B3767" i="45"/>
  <c r="B3768" i="45"/>
  <c r="B3769" i="45"/>
  <c r="B3770" i="45"/>
  <c r="B3771" i="45"/>
  <c r="B3772" i="45"/>
  <c r="B3773" i="45"/>
  <c r="B3774" i="45"/>
  <c r="B3775" i="45"/>
  <c r="B3776" i="45"/>
  <c r="B3777" i="45"/>
  <c r="B3778" i="45"/>
  <c r="B3779" i="45"/>
  <c r="B3780" i="45"/>
  <c r="B3781" i="45"/>
  <c r="B3782" i="45"/>
  <c r="B3783" i="45"/>
  <c r="B3784" i="45"/>
  <c r="B3785" i="45"/>
  <c r="B3786" i="45"/>
  <c r="B3787" i="45"/>
  <c r="B3788" i="45"/>
  <c r="B3789" i="45"/>
  <c r="B3790" i="45"/>
  <c r="B3791" i="45"/>
  <c r="B3792" i="45"/>
  <c r="B3793" i="45"/>
  <c r="B3794" i="45"/>
  <c r="B3795" i="45"/>
  <c r="B3796" i="45"/>
  <c r="B3797" i="45"/>
  <c r="B3798" i="45"/>
  <c r="B3799" i="45"/>
  <c r="B3800" i="45"/>
  <c r="B3801" i="45"/>
  <c r="B3802" i="45"/>
  <c r="B3803" i="45"/>
  <c r="B3804" i="45"/>
  <c r="B3805" i="45"/>
  <c r="B3806" i="45"/>
  <c r="B3807" i="45"/>
  <c r="B3808" i="45"/>
  <c r="B3809" i="45"/>
  <c r="B3810" i="45"/>
  <c r="B3811" i="45"/>
  <c r="B3812" i="45"/>
  <c r="B3813" i="45"/>
  <c r="B3814" i="45"/>
  <c r="B3815" i="45"/>
  <c r="B3816" i="45"/>
  <c r="B3817" i="45"/>
  <c r="B3818" i="45"/>
  <c r="B3819" i="45"/>
  <c r="B3820" i="45"/>
  <c r="B3821" i="45"/>
  <c r="B3822" i="45"/>
  <c r="B3823" i="45"/>
  <c r="B3824" i="45"/>
  <c r="B3825" i="45"/>
  <c r="B3826" i="45"/>
  <c r="B3827" i="45"/>
  <c r="B3828" i="45"/>
  <c r="B3829" i="45"/>
  <c r="B3830" i="45"/>
  <c r="B3831" i="45"/>
  <c r="B3832" i="45"/>
  <c r="B3833" i="45"/>
  <c r="B3834" i="45"/>
  <c r="B3835" i="45"/>
  <c r="B3836" i="45"/>
  <c r="B3837" i="45"/>
  <c r="B3838" i="45"/>
  <c r="B3839" i="45"/>
  <c r="B3840" i="45"/>
  <c r="B3841" i="45"/>
  <c r="B3842" i="45"/>
  <c r="B3843" i="45"/>
  <c r="B3844" i="45"/>
  <c r="B3845" i="45"/>
  <c r="B3846" i="45"/>
  <c r="B3847" i="45"/>
  <c r="B3848" i="45"/>
  <c r="B3849" i="45"/>
  <c r="B3850" i="45"/>
  <c r="B3851" i="45"/>
  <c r="B3852" i="45"/>
  <c r="B3853" i="45"/>
  <c r="B3854" i="45"/>
  <c r="B3855" i="45"/>
  <c r="B3856" i="45"/>
  <c r="B3857" i="45"/>
  <c r="B3858" i="45"/>
  <c r="B3859" i="45"/>
  <c r="B3860" i="45"/>
  <c r="B3861" i="45"/>
  <c r="B3862" i="45"/>
  <c r="B3863" i="45"/>
  <c r="B3864" i="45"/>
  <c r="B3865" i="45"/>
  <c r="B3866" i="45"/>
  <c r="B3867" i="45"/>
  <c r="B3868" i="45"/>
  <c r="B3869" i="45"/>
  <c r="B3870" i="45"/>
  <c r="B3871" i="45"/>
  <c r="B3872" i="45"/>
  <c r="B3873" i="45"/>
  <c r="B3874" i="45"/>
  <c r="B3875" i="45"/>
  <c r="B3876" i="45"/>
  <c r="B3877" i="45"/>
  <c r="B3878" i="45"/>
  <c r="B3879" i="45"/>
  <c r="B3880" i="45"/>
  <c r="B3881" i="45"/>
  <c r="B3882" i="45"/>
  <c r="B3883" i="45"/>
  <c r="B3884" i="45"/>
  <c r="B3885" i="45"/>
  <c r="B3886" i="45"/>
  <c r="B3887" i="45"/>
  <c r="B3888" i="45"/>
  <c r="B3889" i="45"/>
  <c r="B3890" i="45"/>
  <c r="B3891" i="45"/>
  <c r="B3892" i="45"/>
  <c r="B3893" i="45"/>
  <c r="B3894" i="45"/>
  <c r="B3895" i="45"/>
  <c r="B3896" i="45"/>
  <c r="B3897" i="45"/>
  <c r="B3898" i="45"/>
  <c r="B3899" i="45"/>
  <c r="B3900" i="45"/>
  <c r="B3901" i="45"/>
  <c r="B3902" i="45"/>
  <c r="B3903" i="45"/>
  <c r="B3904" i="45"/>
  <c r="B3905" i="45"/>
  <c r="B3906" i="45"/>
  <c r="B3907" i="45"/>
  <c r="B3908" i="45"/>
  <c r="B3909" i="45"/>
  <c r="B3910" i="45"/>
  <c r="B3911" i="45"/>
  <c r="B3912" i="45"/>
  <c r="B3913" i="45"/>
  <c r="B3914" i="45"/>
  <c r="B3915" i="45"/>
  <c r="B3916" i="45"/>
  <c r="B3917" i="45"/>
  <c r="B3918" i="45"/>
  <c r="B3919" i="45"/>
  <c r="B3920" i="45"/>
  <c r="B3921" i="45"/>
  <c r="B3922" i="45"/>
  <c r="B3923" i="45"/>
  <c r="B3924" i="45"/>
  <c r="B3925" i="45"/>
  <c r="B3926" i="45"/>
  <c r="B3927" i="45"/>
  <c r="B3928" i="45"/>
  <c r="B3929" i="45"/>
  <c r="B3930" i="45"/>
  <c r="B3931" i="45"/>
  <c r="B3932" i="45"/>
  <c r="B3933" i="45"/>
  <c r="B3934" i="45"/>
  <c r="B3935" i="45"/>
  <c r="B3936" i="45"/>
  <c r="B3937" i="45"/>
  <c r="B3938" i="45"/>
  <c r="B3939" i="45"/>
  <c r="B3940" i="45"/>
  <c r="B3941" i="45"/>
  <c r="B3942" i="45"/>
  <c r="B3943" i="45"/>
  <c r="B3944" i="45"/>
  <c r="B3945" i="45"/>
  <c r="B3946" i="45"/>
  <c r="B3947" i="45"/>
  <c r="B3948" i="45"/>
  <c r="B3949" i="45"/>
  <c r="B3950" i="45"/>
  <c r="B3951" i="45"/>
  <c r="B3952" i="45"/>
  <c r="B3953" i="45"/>
  <c r="B3954" i="45"/>
  <c r="B3955" i="45"/>
  <c r="B3956" i="45"/>
  <c r="B3957" i="45"/>
  <c r="B3958" i="45"/>
  <c r="B3959" i="45"/>
  <c r="B3960" i="45"/>
  <c r="B3961" i="45"/>
  <c r="B3962" i="45"/>
  <c r="B3963" i="45"/>
  <c r="B3964" i="45"/>
  <c r="B3965" i="45"/>
  <c r="B3966" i="45"/>
  <c r="B3967" i="45"/>
  <c r="B3968" i="45"/>
  <c r="B3969" i="45"/>
  <c r="B3970" i="45"/>
  <c r="B3971" i="45"/>
  <c r="B3972" i="45"/>
  <c r="B3973" i="45"/>
  <c r="B3974" i="45"/>
  <c r="B3975" i="45"/>
  <c r="B3976" i="45"/>
  <c r="B3977" i="45"/>
  <c r="B3978" i="45"/>
  <c r="B3979" i="45"/>
  <c r="B3980" i="45"/>
  <c r="B3981" i="45"/>
  <c r="B3982" i="45"/>
  <c r="B3983" i="45"/>
  <c r="B3984" i="45"/>
  <c r="B3985" i="45"/>
  <c r="B3986" i="45"/>
  <c r="B3987" i="45"/>
  <c r="B3988" i="45"/>
  <c r="B3989" i="45"/>
  <c r="B3990" i="45"/>
  <c r="B3991" i="45"/>
  <c r="B3992" i="45"/>
  <c r="B3993" i="45"/>
  <c r="B3994" i="45"/>
  <c r="B3995" i="45"/>
  <c r="B3996" i="45"/>
  <c r="B3997" i="45"/>
  <c r="B3998" i="45"/>
  <c r="B3999" i="45"/>
  <c r="B4000" i="45"/>
  <c r="B4001" i="45"/>
  <c r="B4002" i="45"/>
  <c r="B4003" i="45"/>
  <c r="B4004" i="45"/>
  <c r="B4005" i="45"/>
  <c r="B4006" i="45"/>
  <c r="B4007" i="45"/>
  <c r="B4008" i="45"/>
  <c r="B4009" i="45"/>
  <c r="B4010" i="45"/>
  <c r="B4011" i="45"/>
  <c r="B4012" i="45"/>
  <c r="B4013" i="45"/>
  <c r="B4014" i="45"/>
  <c r="B4015" i="45"/>
  <c r="B4016" i="45"/>
  <c r="B4017" i="45"/>
  <c r="B4018" i="45"/>
  <c r="B4019" i="45"/>
  <c r="B4020" i="45"/>
  <c r="B4021" i="45"/>
  <c r="B4022" i="45"/>
  <c r="B4023" i="45"/>
  <c r="B4024" i="45"/>
  <c r="B4025" i="45"/>
  <c r="B4026" i="45"/>
  <c r="B4027" i="45"/>
  <c r="B4028" i="45"/>
  <c r="B4029" i="45"/>
  <c r="B4030" i="45"/>
  <c r="B4031" i="45"/>
  <c r="B4032" i="45"/>
  <c r="B4033" i="45"/>
  <c r="B4034" i="45"/>
  <c r="B4035" i="45"/>
  <c r="B4036" i="45"/>
  <c r="B4037" i="45"/>
  <c r="B4038" i="45"/>
  <c r="B4039" i="45"/>
  <c r="B4040" i="45"/>
  <c r="B4041" i="45"/>
  <c r="B4042" i="45"/>
  <c r="B4043" i="45"/>
  <c r="B4044" i="45"/>
  <c r="B4045" i="45"/>
  <c r="B4046" i="45"/>
  <c r="B4047" i="45"/>
  <c r="B4048" i="45"/>
  <c r="B4049" i="45"/>
  <c r="B4050" i="45"/>
  <c r="B4051" i="45"/>
  <c r="B4052" i="45"/>
  <c r="B4053" i="45"/>
  <c r="B4054" i="45"/>
  <c r="B4055" i="45"/>
  <c r="B4056" i="45"/>
  <c r="B4057" i="45"/>
  <c r="B4058" i="45"/>
  <c r="B4059" i="45"/>
  <c r="B4060" i="45"/>
  <c r="B4061" i="45"/>
  <c r="B4062" i="45"/>
  <c r="B4063" i="45"/>
  <c r="B4064" i="45"/>
  <c r="B4065" i="45"/>
  <c r="B4066" i="45"/>
  <c r="B4067" i="45"/>
  <c r="B4068" i="45"/>
  <c r="B4069" i="45"/>
  <c r="B4070" i="45"/>
  <c r="B4071" i="45"/>
  <c r="B4072" i="45"/>
  <c r="B4073" i="45"/>
  <c r="B4074" i="45"/>
  <c r="B4075" i="45"/>
  <c r="B4076" i="45"/>
  <c r="B4077" i="45"/>
  <c r="B4078" i="45"/>
  <c r="B4079" i="45"/>
  <c r="B4080" i="45"/>
  <c r="B4081" i="45"/>
  <c r="B4082" i="45"/>
  <c r="B4083" i="45"/>
  <c r="B4084" i="45"/>
  <c r="B4085" i="45"/>
  <c r="B4086" i="45"/>
  <c r="B4087" i="45"/>
  <c r="B4088" i="45"/>
  <c r="B4089" i="45"/>
  <c r="B4090" i="45"/>
  <c r="B4091" i="45"/>
  <c r="B4092" i="45"/>
  <c r="B4093" i="45"/>
  <c r="B4094" i="45"/>
  <c r="B4095" i="45"/>
  <c r="B4096" i="45"/>
  <c r="B4097" i="45"/>
  <c r="B4098" i="45"/>
  <c r="B4099" i="45"/>
  <c r="B4100" i="45"/>
  <c r="B4101" i="45"/>
  <c r="B4102" i="45"/>
  <c r="B4103" i="45"/>
  <c r="B4104" i="45"/>
  <c r="B4105" i="45"/>
  <c r="B4106" i="45"/>
  <c r="B4107" i="45"/>
  <c r="B4108" i="45"/>
  <c r="B4109" i="45"/>
  <c r="B4110" i="45"/>
  <c r="B4111" i="45"/>
  <c r="B4112" i="45"/>
  <c r="B4113" i="45"/>
  <c r="B4114" i="45"/>
  <c r="B4115" i="45"/>
  <c r="B4116" i="45"/>
  <c r="B4117" i="45"/>
  <c r="B4118" i="45"/>
  <c r="B4119" i="45"/>
  <c r="B4120" i="45"/>
  <c r="B4121" i="45"/>
  <c r="B4122" i="45"/>
  <c r="B4123" i="45"/>
  <c r="B4124" i="45"/>
  <c r="B4125" i="45"/>
  <c r="B4126" i="45"/>
  <c r="B4127" i="45"/>
  <c r="B4128" i="45"/>
  <c r="B4129" i="45"/>
  <c r="B4130" i="45"/>
  <c r="B4131" i="45"/>
  <c r="B4132" i="45"/>
  <c r="B4133" i="45"/>
  <c r="B4134" i="45"/>
  <c r="B4135" i="45"/>
  <c r="B4136" i="45"/>
  <c r="B4137" i="45"/>
  <c r="B4138" i="45"/>
  <c r="B4139" i="45"/>
  <c r="B4140" i="45"/>
  <c r="B4141" i="45"/>
  <c r="B4142" i="45"/>
  <c r="B4143" i="45"/>
  <c r="B4144" i="45"/>
  <c r="B4145" i="45"/>
  <c r="B4146" i="45"/>
  <c r="B4147" i="45"/>
  <c r="B4148" i="45"/>
  <c r="B4149" i="45"/>
  <c r="B4150" i="45"/>
  <c r="B4151" i="45"/>
  <c r="B4152" i="45"/>
  <c r="B4153" i="45"/>
  <c r="B4154" i="45"/>
  <c r="B4155" i="45"/>
  <c r="B4156" i="45"/>
  <c r="B4157" i="45"/>
  <c r="B4158" i="45"/>
  <c r="B4159" i="45"/>
  <c r="B4160" i="45"/>
  <c r="B4161" i="45"/>
  <c r="B4162" i="45"/>
  <c r="B4163" i="45"/>
  <c r="B4164" i="45"/>
  <c r="B4165" i="45"/>
  <c r="B4166" i="45"/>
  <c r="B4167" i="45"/>
  <c r="B4168" i="45"/>
  <c r="B4169" i="45"/>
  <c r="B4170" i="45"/>
  <c r="B4171" i="45"/>
  <c r="B4172" i="45"/>
  <c r="B4173" i="45"/>
  <c r="B4174" i="45"/>
  <c r="B4175" i="45"/>
  <c r="B4176" i="45"/>
  <c r="B4177" i="45"/>
  <c r="B4178" i="45"/>
  <c r="B4179" i="45"/>
  <c r="B4180" i="45"/>
  <c r="B4181" i="45"/>
  <c r="B4182" i="45"/>
  <c r="B4183" i="45"/>
  <c r="B4184" i="45"/>
  <c r="B4185" i="45"/>
  <c r="B4186" i="45"/>
  <c r="B4187" i="45"/>
  <c r="B4188" i="45"/>
  <c r="B4189" i="45"/>
  <c r="B4190" i="45"/>
  <c r="B4191" i="45"/>
  <c r="B4192" i="45"/>
  <c r="B4193" i="45"/>
  <c r="B4194" i="45"/>
  <c r="B4195" i="45"/>
  <c r="B4196" i="45"/>
  <c r="B4197" i="45"/>
  <c r="B4198" i="45"/>
  <c r="B4199" i="45"/>
  <c r="B4200" i="45"/>
  <c r="B4201" i="45"/>
  <c r="B4202" i="45"/>
  <c r="B4203" i="45"/>
  <c r="B4204" i="45"/>
  <c r="B4205" i="45"/>
  <c r="B4206" i="45"/>
  <c r="B4207" i="45"/>
  <c r="B4208" i="45"/>
  <c r="B4209" i="45"/>
  <c r="B4210" i="45"/>
  <c r="B4211" i="45"/>
  <c r="B4212" i="45"/>
  <c r="B4213" i="45"/>
  <c r="B4214" i="45"/>
  <c r="B4215" i="45"/>
  <c r="B4216" i="45"/>
  <c r="B4217" i="45"/>
  <c r="B4218" i="45"/>
  <c r="B4219" i="45"/>
  <c r="B4220" i="45"/>
  <c r="B4221" i="45"/>
  <c r="B4222" i="45"/>
  <c r="B4223" i="45"/>
  <c r="B4224" i="45"/>
  <c r="B4225" i="45"/>
  <c r="B4226" i="45"/>
  <c r="B4227" i="45"/>
  <c r="B4228" i="45"/>
  <c r="B4229" i="45"/>
  <c r="B4230" i="45"/>
  <c r="B4231" i="45"/>
  <c r="B4232" i="45"/>
  <c r="B4233" i="45"/>
  <c r="B4234" i="45"/>
  <c r="B4235" i="45"/>
  <c r="B4236" i="45"/>
  <c r="B4237" i="45"/>
  <c r="B4238" i="45"/>
  <c r="B4239" i="45"/>
  <c r="B4240" i="45"/>
  <c r="B4241" i="45"/>
  <c r="B4242" i="45"/>
  <c r="B4243" i="45"/>
  <c r="B4244" i="45"/>
  <c r="B4245" i="45"/>
  <c r="B4246" i="45"/>
  <c r="B4247" i="45"/>
  <c r="B4248" i="45"/>
  <c r="B4249" i="45"/>
  <c r="B4250" i="45"/>
  <c r="B4251" i="45"/>
  <c r="B4252" i="45"/>
  <c r="B4253" i="45"/>
  <c r="B4254" i="45"/>
  <c r="B4255" i="45"/>
  <c r="B4256" i="45"/>
  <c r="B4257" i="45"/>
  <c r="B4258" i="45"/>
  <c r="B4259" i="45"/>
  <c r="B4260" i="45"/>
  <c r="B4261" i="45"/>
  <c r="B4262" i="45"/>
  <c r="B4263" i="45"/>
  <c r="B4264" i="45"/>
  <c r="B4265" i="45"/>
  <c r="B4266" i="45"/>
  <c r="B4267" i="45"/>
  <c r="B4268" i="45"/>
  <c r="B4269" i="45"/>
  <c r="B4270" i="45"/>
  <c r="B4271" i="45"/>
  <c r="B4272" i="45"/>
  <c r="B4273" i="45"/>
  <c r="B4274" i="45"/>
  <c r="B4275" i="45"/>
  <c r="B4276" i="45"/>
  <c r="B4277" i="45"/>
  <c r="B4278" i="45"/>
  <c r="B4279" i="45"/>
  <c r="B4280" i="45"/>
  <c r="B4281" i="45"/>
  <c r="B4282" i="45"/>
  <c r="B4283" i="45"/>
  <c r="B4284" i="45"/>
  <c r="B4285" i="45"/>
  <c r="B4286" i="45"/>
  <c r="B4287" i="45"/>
  <c r="B4288" i="45"/>
  <c r="B4289" i="45"/>
  <c r="B4290" i="45"/>
  <c r="B4291" i="45"/>
  <c r="B4292" i="45"/>
  <c r="B4293" i="45"/>
  <c r="B4294" i="45"/>
  <c r="B4295" i="45"/>
  <c r="B4296" i="45"/>
  <c r="B4297" i="45"/>
  <c r="B4298" i="45"/>
  <c r="B4299" i="45"/>
  <c r="B4300" i="45"/>
  <c r="B4301" i="45"/>
  <c r="B4302" i="45"/>
  <c r="B4303" i="45"/>
  <c r="B4304" i="45"/>
  <c r="B4305" i="45"/>
  <c r="B4306" i="45"/>
  <c r="B4307" i="45"/>
  <c r="B4308" i="45"/>
  <c r="B4309" i="45"/>
  <c r="B4310" i="45"/>
  <c r="B4311" i="45"/>
  <c r="B4312" i="45"/>
  <c r="B4313" i="45"/>
  <c r="B4314" i="45"/>
  <c r="B4315" i="45"/>
  <c r="B4316" i="45"/>
  <c r="B4317" i="45"/>
  <c r="B4318" i="45"/>
  <c r="B4319" i="45"/>
  <c r="B4320" i="45"/>
  <c r="B4321" i="45"/>
  <c r="B4322" i="45"/>
  <c r="B4323" i="45"/>
  <c r="B4324" i="45"/>
  <c r="B4325" i="45"/>
  <c r="B4326" i="45"/>
  <c r="B4327" i="45"/>
  <c r="B4328" i="45"/>
  <c r="B4329" i="45"/>
  <c r="B4330" i="45"/>
  <c r="B4331" i="45"/>
  <c r="B4332" i="45"/>
  <c r="B4333" i="45"/>
  <c r="B4334" i="45"/>
  <c r="B4335" i="45"/>
  <c r="B4336" i="45"/>
  <c r="B4337" i="45"/>
  <c r="B4338" i="45"/>
  <c r="B4339" i="45"/>
  <c r="B4340" i="45"/>
  <c r="B4341" i="45"/>
  <c r="B4342" i="45"/>
  <c r="B4343" i="45"/>
  <c r="B4344" i="45"/>
  <c r="B4345" i="45"/>
  <c r="B4346" i="45"/>
  <c r="B4347" i="45"/>
  <c r="B4348" i="45"/>
  <c r="B4349" i="45"/>
  <c r="B4350" i="45"/>
  <c r="B4351" i="45"/>
  <c r="B4352" i="45"/>
  <c r="B4353" i="45"/>
  <c r="B4354" i="45"/>
  <c r="B4355" i="45"/>
  <c r="B4356" i="45"/>
  <c r="B4357" i="45"/>
  <c r="B4358" i="45"/>
  <c r="B4359" i="45"/>
  <c r="B4360" i="45"/>
  <c r="B4361" i="45"/>
  <c r="B4362" i="45"/>
  <c r="B4363" i="45"/>
  <c r="B4364" i="45"/>
  <c r="B4365" i="45"/>
  <c r="B4366" i="45"/>
  <c r="B4367" i="45"/>
  <c r="B4368" i="45"/>
  <c r="B4369" i="45"/>
  <c r="B4370" i="45"/>
  <c r="B4371" i="45"/>
  <c r="B4372" i="45"/>
  <c r="B4373" i="45"/>
  <c r="B4374" i="45"/>
  <c r="B4375" i="45"/>
  <c r="B4376" i="45"/>
  <c r="B4377" i="45"/>
  <c r="B4378" i="45"/>
  <c r="B4379" i="45"/>
  <c r="B4380" i="45"/>
  <c r="B4381" i="45"/>
  <c r="B4382" i="45"/>
  <c r="B4383" i="45"/>
  <c r="B4384" i="45"/>
  <c r="B4385" i="45"/>
  <c r="B4386" i="45"/>
  <c r="B4387" i="45"/>
  <c r="B4388" i="45"/>
  <c r="B4389" i="45"/>
  <c r="B4390" i="45"/>
  <c r="B4391" i="45"/>
  <c r="B4392" i="45"/>
  <c r="B4393" i="45"/>
  <c r="B4394" i="45"/>
  <c r="B4395" i="45"/>
  <c r="B4396" i="45"/>
  <c r="B4397" i="45"/>
  <c r="B4398" i="45"/>
  <c r="B4399" i="45"/>
  <c r="B4400" i="45"/>
  <c r="B4401" i="45"/>
  <c r="B4402" i="45"/>
  <c r="B4403" i="45"/>
  <c r="B4404" i="45"/>
  <c r="B4405" i="45"/>
  <c r="B4406" i="45"/>
  <c r="B4407" i="45"/>
  <c r="B4408" i="45"/>
  <c r="B4409" i="45"/>
  <c r="B4410" i="45"/>
  <c r="B4411" i="45"/>
  <c r="B4412" i="45"/>
  <c r="B4413" i="45"/>
  <c r="B4414" i="45"/>
  <c r="B4415" i="45"/>
  <c r="B4416" i="45"/>
  <c r="B4417" i="45"/>
  <c r="B4418" i="45"/>
  <c r="B4419" i="45"/>
  <c r="B4420" i="45"/>
  <c r="B4421" i="45"/>
  <c r="B4422" i="45"/>
  <c r="B4423" i="45"/>
  <c r="B4424" i="45"/>
  <c r="B4425" i="45"/>
  <c r="B4426" i="45"/>
  <c r="B4427" i="45"/>
  <c r="B4428" i="45"/>
  <c r="B4429" i="45"/>
  <c r="B4430" i="45"/>
  <c r="B4431" i="45"/>
  <c r="B4432" i="45"/>
  <c r="B4433" i="45"/>
  <c r="B4434" i="45"/>
  <c r="B4435" i="45"/>
  <c r="B4436" i="45"/>
  <c r="B4437" i="45"/>
  <c r="B4438" i="45"/>
  <c r="B4439" i="45"/>
  <c r="B4440" i="45"/>
  <c r="B4441" i="45"/>
  <c r="B4442" i="45"/>
  <c r="B4443" i="45"/>
  <c r="B4444" i="45"/>
  <c r="B4445" i="45"/>
  <c r="B4446" i="45"/>
  <c r="B4447" i="45"/>
  <c r="B4448" i="45"/>
  <c r="B4449" i="45"/>
  <c r="B4450" i="45"/>
  <c r="B4451" i="45"/>
  <c r="B4452" i="45"/>
  <c r="B4453" i="45"/>
  <c r="B4454" i="45"/>
  <c r="B4455" i="45"/>
  <c r="B4456" i="45"/>
  <c r="B4457" i="45"/>
  <c r="B4458" i="45"/>
  <c r="B4459" i="45"/>
  <c r="B4460" i="45"/>
  <c r="B4461" i="45"/>
  <c r="B4462" i="45"/>
  <c r="B4463" i="45"/>
  <c r="B4464" i="45"/>
  <c r="B4465" i="45"/>
  <c r="B4466" i="45"/>
  <c r="B4467" i="45"/>
  <c r="B4468" i="45"/>
  <c r="B4469" i="45"/>
  <c r="B4470" i="45"/>
  <c r="B4471" i="45"/>
  <c r="B4472" i="45"/>
  <c r="B4473" i="45"/>
  <c r="B4474" i="45"/>
  <c r="B4475" i="45"/>
  <c r="B4476" i="45"/>
  <c r="B4477" i="45"/>
  <c r="B4478" i="45"/>
  <c r="B4479" i="45"/>
  <c r="B4480" i="45"/>
  <c r="B4481" i="45"/>
  <c r="B4482" i="45"/>
  <c r="B4483" i="45"/>
  <c r="B4484" i="45"/>
  <c r="B4485" i="45"/>
  <c r="B4486" i="45"/>
  <c r="B4487" i="45"/>
  <c r="B4488" i="45"/>
  <c r="B4489" i="45"/>
  <c r="B4490" i="45"/>
  <c r="B4491" i="45"/>
  <c r="B4492" i="45"/>
  <c r="B4493" i="45"/>
  <c r="B4494" i="45"/>
  <c r="B4495" i="45"/>
  <c r="B4496" i="45"/>
  <c r="B4497" i="45"/>
  <c r="B4498" i="45"/>
  <c r="B4499" i="45"/>
  <c r="B4500" i="45"/>
  <c r="B4501" i="45"/>
  <c r="B4502" i="45"/>
  <c r="B4503" i="45"/>
  <c r="B4504" i="45"/>
  <c r="B4505" i="45"/>
  <c r="B4506" i="45"/>
  <c r="B4507" i="45"/>
  <c r="B4508" i="45"/>
  <c r="B4509" i="45"/>
  <c r="B4510" i="45"/>
  <c r="B4511" i="45"/>
  <c r="B4512" i="45"/>
  <c r="B4513" i="45"/>
  <c r="B4514" i="45"/>
  <c r="B4515" i="45"/>
  <c r="B4516" i="45"/>
  <c r="B4517" i="45"/>
  <c r="B4518" i="45"/>
  <c r="B4519" i="45"/>
  <c r="B4520" i="45"/>
  <c r="B4521" i="45"/>
  <c r="B4522" i="45"/>
  <c r="B4523" i="45"/>
  <c r="B4524" i="45"/>
  <c r="B4525" i="45"/>
  <c r="B4526" i="45"/>
  <c r="B4527" i="45"/>
  <c r="B4528" i="45"/>
  <c r="B4529" i="45"/>
  <c r="B4530" i="45"/>
  <c r="B4531" i="45"/>
  <c r="B4532" i="45"/>
  <c r="B4533" i="45"/>
  <c r="B4534" i="45"/>
  <c r="B4535" i="45"/>
  <c r="B4536" i="45"/>
  <c r="B4537" i="45"/>
  <c r="B4538" i="45"/>
  <c r="B4539" i="45"/>
  <c r="B4540" i="45"/>
  <c r="B4541" i="45"/>
  <c r="B4542" i="45"/>
  <c r="B4543" i="45"/>
  <c r="B4544" i="45"/>
  <c r="B4545" i="45"/>
  <c r="B4546" i="45"/>
  <c r="B4547" i="45"/>
  <c r="B4548" i="45"/>
  <c r="B4549" i="45"/>
  <c r="B4550" i="45"/>
  <c r="B4551" i="45"/>
  <c r="B4552" i="45"/>
  <c r="B4553" i="45"/>
  <c r="B4554" i="45"/>
  <c r="B4555" i="45"/>
  <c r="B4556" i="45"/>
  <c r="B4557" i="45"/>
  <c r="B4558" i="45"/>
  <c r="B4559" i="45"/>
  <c r="B4560" i="45"/>
  <c r="B4561" i="45"/>
  <c r="B4562" i="45"/>
  <c r="B4563" i="45"/>
  <c r="B4564" i="45"/>
  <c r="B4565" i="45"/>
  <c r="B4566" i="45"/>
  <c r="B4567" i="45"/>
  <c r="B4568" i="45"/>
  <c r="B4569" i="45"/>
  <c r="B4570" i="45"/>
  <c r="B4571" i="45"/>
  <c r="B4572" i="45"/>
  <c r="B4573" i="45"/>
  <c r="B4574" i="45"/>
  <c r="B4575" i="45"/>
  <c r="B4576" i="45"/>
  <c r="B4577" i="45"/>
  <c r="B4578" i="45"/>
  <c r="B4579" i="45"/>
  <c r="B4580" i="45"/>
  <c r="B4581" i="45"/>
  <c r="B4582" i="45"/>
  <c r="B4583" i="45"/>
  <c r="B4584" i="45"/>
  <c r="B4585" i="45"/>
  <c r="B4586" i="45"/>
  <c r="B4587" i="45"/>
  <c r="B4588" i="45"/>
  <c r="B4589" i="45"/>
  <c r="B4590" i="45"/>
  <c r="B4591" i="45"/>
  <c r="B4592" i="45"/>
  <c r="B4593" i="45"/>
  <c r="B4594" i="45"/>
  <c r="B4595" i="45"/>
  <c r="B4596" i="45"/>
  <c r="B4597" i="45"/>
  <c r="B4598" i="45"/>
  <c r="B4599" i="45"/>
  <c r="B4600" i="45"/>
  <c r="B4601" i="45"/>
  <c r="B4602" i="45"/>
  <c r="B4603" i="45"/>
  <c r="B4604" i="45"/>
  <c r="B4605" i="45"/>
  <c r="B4606" i="45"/>
  <c r="B4607" i="45"/>
  <c r="B4608" i="45"/>
  <c r="B4609" i="45"/>
  <c r="B4610" i="45"/>
  <c r="B4611" i="45"/>
  <c r="B4612" i="45"/>
  <c r="B4613" i="45"/>
  <c r="B4614" i="45"/>
  <c r="B4615" i="45"/>
  <c r="B4616" i="45"/>
  <c r="B4617" i="45"/>
  <c r="B4618" i="45"/>
  <c r="B4619" i="45"/>
  <c r="B4620" i="45"/>
  <c r="B4621" i="45"/>
  <c r="B4622" i="45"/>
  <c r="B4623" i="45"/>
  <c r="B4624" i="45"/>
  <c r="B4625" i="45"/>
  <c r="B4626" i="45"/>
  <c r="B4627" i="45"/>
  <c r="B4628" i="45"/>
  <c r="B4629" i="45"/>
  <c r="B4630" i="45"/>
  <c r="B4631" i="45"/>
  <c r="B4632" i="45"/>
  <c r="B4633" i="45"/>
  <c r="B4634" i="45"/>
  <c r="B4635" i="45"/>
  <c r="B4636" i="45"/>
  <c r="B4637" i="45"/>
  <c r="B4638" i="45"/>
  <c r="B4639" i="45"/>
  <c r="B4640" i="45"/>
  <c r="B4641" i="45"/>
  <c r="B4642" i="45"/>
  <c r="B4643" i="45"/>
  <c r="B4644" i="45"/>
  <c r="B4645" i="45"/>
  <c r="B4646" i="45"/>
  <c r="B4647" i="45"/>
  <c r="B4648" i="45"/>
  <c r="B4649" i="45"/>
  <c r="B4650" i="45"/>
  <c r="B4651" i="45"/>
  <c r="B4652" i="45"/>
  <c r="B4653" i="45"/>
  <c r="B4654" i="45"/>
  <c r="B4655" i="45"/>
  <c r="B4656" i="45"/>
  <c r="B4657" i="45"/>
  <c r="B4658" i="45"/>
  <c r="B4659" i="45"/>
  <c r="B4660" i="45"/>
  <c r="B4661" i="45"/>
  <c r="B4662" i="45"/>
  <c r="B4663" i="45"/>
  <c r="B4664" i="45"/>
  <c r="B4665" i="45"/>
  <c r="B4666" i="45"/>
  <c r="B4667" i="45"/>
  <c r="B4668" i="45"/>
  <c r="B4669" i="45"/>
  <c r="B4670" i="45"/>
  <c r="B4671" i="45"/>
  <c r="B4672" i="45"/>
  <c r="B4673" i="45"/>
  <c r="B4674" i="45"/>
  <c r="B4675" i="45"/>
  <c r="B4676" i="45"/>
  <c r="B4677" i="45"/>
  <c r="B4678" i="45"/>
  <c r="B4679" i="45"/>
  <c r="B4680" i="45"/>
  <c r="B4681" i="45"/>
  <c r="B4682" i="45"/>
  <c r="B4683" i="45"/>
  <c r="B4684" i="45"/>
  <c r="B4685" i="45"/>
  <c r="B4686" i="45"/>
  <c r="B4687" i="45"/>
  <c r="B4688" i="45"/>
  <c r="B4689" i="45"/>
  <c r="B4690" i="45"/>
  <c r="B4691" i="45"/>
  <c r="B4692" i="45"/>
  <c r="B4693" i="45"/>
  <c r="B4694" i="45"/>
  <c r="B4695" i="45"/>
  <c r="B4696" i="45"/>
  <c r="B4697" i="45"/>
  <c r="B4698" i="45"/>
  <c r="B4699" i="45"/>
  <c r="B4700" i="45"/>
  <c r="B4701" i="45"/>
  <c r="B4702" i="45"/>
  <c r="B4703" i="45"/>
  <c r="B4704" i="45"/>
  <c r="B4705" i="45"/>
  <c r="B4706" i="45"/>
  <c r="B4707" i="45"/>
  <c r="B4708" i="45"/>
  <c r="B4709" i="45"/>
  <c r="B4710" i="45"/>
  <c r="B4711" i="45"/>
  <c r="B4712" i="45"/>
  <c r="B4713" i="45"/>
  <c r="B4714" i="45"/>
  <c r="B4715" i="45"/>
  <c r="B4716" i="45"/>
  <c r="B4717" i="45"/>
  <c r="B4718" i="45"/>
  <c r="B4719" i="45"/>
  <c r="B4720" i="45"/>
  <c r="B4721" i="45"/>
  <c r="B4722" i="45"/>
  <c r="B4723" i="45"/>
  <c r="B4724" i="45"/>
  <c r="B4725" i="45"/>
  <c r="B4726" i="45"/>
  <c r="B4727" i="45"/>
  <c r="B4728" i="45"/>
  <c r="B4729" i="45"/>
  <c r="B4730" i="45"/>
  <c r="B4731" i="45"/>
  <c r="B4732" i="45"/>
  <c r="B4733" i="45"/>
  <c r="B4734" i="45"/>
  <c r="B4735" i="45"/>
  <c r="B4736" i="45"/>
  <c r="B4737" i="45"/>
  <c r="B4738" i="45"/>
  <c r="B4739" i="45"/>
  <c r="B4740" i="45"/>
  <c r="B4741" i="45"/>
  <c r="B4742" i="45"/>
  <c r="B4743" i="45"/>
  <c r="B4744" i="45"/>
  <c r="B4745" i="45"/>
  <c r="B4746" i="45"/>
  <c r="B4747" i="45"/>
  <c r="B4748" i="45"/>
  <c r="B4749" i="45"/>
  <c r="B4750" i="45"/>
  <c r="B4751" i="45"/>
  <c r="B4752" i="45"/>
  <c r="B4753" i="45"/>
  <c r="B4754" i="45"/>
  <c r="B4755" i="45"/>
  <c r="B4756" i="45"/>
  <c r="B4757" i="45"/>
  <c r="B4758" i="45"/>
  <c r="B4759" i="45"/>
  <c r="B4760" i="45"/>
  <c r="B4761" i="45"/>
  <c r="B4762" i="45"/>
  <c r="B4763" i="45"/>
  <c r="B4764" i="45"/>
  <c r="B4765" i="45"/>
  <c r="B4766" i="45"/>
  <c r="B4767" i="45"/>
  <c r="B4768" i="45"/>
  <c r="B4769" i="45"/>
  <c r="B4770" i="45"/>
  <c r="B4771" i="45"/>
  <c r="B4772" i="45"/>
  <c r="B4773" i="45"/>
  <c r="B4774" i="45"/>
  <c r="B4775" i="45"/>
  <c r="B4776" i="45"/>
  <c r="B4777" i="45"/>
  <c r="B4778" i="45"/>
  <c r="B4779" i="45"/>
  <c r="B4780" i="45"/>
  <c r="B4781" i="45"/>
  <c r="B4782" i="45"/>
  <c r="B4783" i="45"/>
  <c r="B4784" i="45"/>
  <c r="B4785" i="45"/>
  <c r="B4786" i="45"/>
  <c r="B4787" i="45"/>
  <c r="B4788" i="45"/>
  <c r="B4789" i="45"/>
  <c r="B4790" i="45"/>
  <c r="B4791" i="45"/>
  <c r="B4792" i="45"/>
  <c r="B4793" i="45"/>
  <c r="B4794" i="45"/>
  <c r="B4795" i="45"/>
  <c r="B4796" i="45"/>
  <c r="B4797" i="45"/>
  <c r="B4798" i="45"/>
  <c r="B4799" i="45"/>
  <c r="B4800" i="45"/>
  <c r="B4801" i="45"/>
  <c r="B4802" i="45"/>
  <c r="B4803" i="45"/>
  <c r="B4804" i="45"/>
  <c r="B4805" i="45"/>
  <c r="B4806" i="45"/>
  <c r="B4807" i="45"/>
  <c r="B4808" i="45"/>
  <c r="B4809" i="45"/>
  <c r="B4810" i="45"/>
  <c r="B4811" i="45"/>
  <c r="B4812" i="45"/>
  <c r="B4813" i="45"/>
  <c r="B4814" i="45"/>
  <c r="B4815" i="45"/>
  <c r="B4816" i="45"/>
  <c r="B4817" i="45"/>
  <c r="B4818" i="45"/>
  <c r="B4819" i="45"/>
  <c r="B4820" i="45"/>
  <c r="B4821" i="45"/>
  <c r="B4822" i="45"/>
  <c r="B4823" i="45"/>
  <c r="B4824" i="45"/>
  <c r="B4825" i="45"/>
  <c r="B4826" i="45"/>
  <c r="B4827" i="45"/>
  <c r="B4828" i="45"/>
  <c r="B4829" i="45"/>
  <c r="B4830" i="45"/>
  <c r="B4831" i="45"/>
  <c r="B4832" i="45"/>
  <c r="B4833" i="45"/>
  <c r="B4834" i="45"/>
  <c r="B4835" i="45"/>
  <c r="B4836" i="45"/>
  <c r="B4837" i="45"/>
  <c r="B4838" i="45"/>
  <c r="B4839" i="45"/>
  <c r="B4840" i="45"/>
  <c r="B4841" i="45"/>
  <c r="B4842" i="45"/>
  <c r="B4843" i="45"/>
  <c r="B4844" i="45"/>
  <c r="B4845" i="45"/>
  <c r="B4846" i="45"/>
  <c r="B4847" i="45"/>
  <c r="B4848" i="45"/>
  <c r="B4849" i="45"/>
  <c r="B4850" i="45"/>
  <c r="B4851" i="45"/>
  <c r="B4852" i="45"/>
  <c r="B4853" i="45"/>
  <c r="B4854" i="45"/>
  <c r="B4855" i="45"/>
  <c r="B4856" i="45"/>
  <c r="B4857" i="45"/>
  <c r="B4858" i="45"/>
  <c r="B4859" i="45"/>
  <c r="B4860" i="45"/>
  <c r="B4861" i="45"/>
  <c r="B4862" i="45"/>
  <c r="B4863" i="45"/>
  <c r="B4864" i="45"/>
  <c r="B4865" i="45"/>
  <c r="B4866" i="45"/>
  <c r="B4867" i="45"/>
  <c r="B4868" i="45"/>
  <c r="B4869" i="45"/>
  <c r="B4870" i="45"/>
  <c r="B4871" i="45"/>
  <c r="B4872" i="45"/>
  <c r="B4873" i="45"/>
  <c r="B4874" i="45"/>
  <c r="B4875" i="45"/>
  <c r="B4876" i="45"/>
  <c r="B4877" i="45"/>
  <c r="B4878" i="45"/>
  <c r="B4879" i="45"/>
  <c r="B4880" i="45"/>
  <c r="B4881" i="45"/>
  <c r="B4882" i="45"/>
  <c r="B4883" i="45"/>
  <c r="B4884" i="45"/>
  <c r="B4885" i="45"/>
  <c r="B4886" i="45"/>
  <c r="B4887" i="45"/>
  <c r="B4888" i="45"/>
  <c r="B4889" i="45"/>
  <c r="B4890" i="45"/>
  <c r="B4891" i="45"/>
  <c r="B4892" i="45"/>
  <c r="B4893" i="45"/>
  <c r="B4894" i="45"/>
  <c r="B4895" i="45"/>
  <c r="B4896" i="45"/>
  <c r="B4897" i="45"/>
  <c r="B4898" i="45"/>
  <c r="B4899" i="45"/>
  <c r="B4900" i="45"/>
  <c r="B4901" i="45"/>
  <c r="B4902" i="45"/>
  <c r="B4903" i="45"/>
  <c r="B4904" i="45"/>
  <c r="B4905" i="45"/>
  <c r="B4906" i="45"/>
  <c r="B4907" i="45"/>
  <c r="B4908" i="45"/>
  <c r="B4909" i="45"/>
  <c r="B4910" i="45"/>
  <c r="B4911" i="45"/>
  <c r="B4912" i="45"/>
  <c r="B4913" i="45"/>
  <c r="B4914" i="45"/>
  <c r="B4915" i="45"/>
  <c r="B4916" i="45"/>
  <c r="B4917" i="45"/>
  <c r="B4918" i="45"/>
  <c r="B4919" i="45"/>
  <c r="B4920" i="45"/>
  <c r="B4921" i="45"/>
  <c r="B4922" i="45"/>
  <c r="B4923" i="45"/>
  <c r="B4924" i="45"/>
  <c r="B4925" i="45"/>
  <c r="B4926" i="45"/>
  <c r="B4927" i="45"/>
  <c r="B4928" i="45"/>
  <c r="B4929" i="45"/>
  <c r="B4930" i="45"/>
  <c r="B4931" i="45"/>
  <c r="B4932" i="45"/>
  <c r="B4933" i="45"/>
  <c r="B4934" i="45"/>
  <c r="B4935" i="45"/>
  <c r="B4936" i="45"/>
  <c r="B4937" i="45"/>
  <c r="B4938" i="45"/>
  <c r="B4939" i="45"/>
  <c r="B4940" i="45"/>
  <c r="B4941" i="45"/>
  <c r="B4942" i="45"/>
  <c r="B4943" i="45"/>
  <c r="B4944" i="45"/>
  <c r="B4945" i="45"/>
  <c r="B4946" i="45"/>
  <c r="B4947" i="45"/>
  <c r="B4948" i="45"/>
  <c r="B4949" i="45"/>
  <c r="B4950" i="45"/>
  <c r="B4951" i="45"/>
  <c r="B4952" i="45"/>
  <c r="B4953" i="45"/>
  <c r="B4954" i="45"/>
  <c r="B4955" i="45"/>
  <c r="B4956" i="45"/>
  <c r="B4957" i="45"/>
  <c r="B4958" i="45"/>
  <c r="B4959" i="45"/>
  <c r="B4960" i="45"/>
  <c r="B4961" i="45"/>
  <c r="B4962" i="45"/>
  <c r="B4963" i="45"/>
  <c r="B4964" i="45"/>
  <c r="B4965" i="45"/>
  <c r="B4966" i="45"/>
  <c r="B4967" i="45"/>
  <c r="B4968" i="45"/>
  <c r="B4969" i="45"/>
  <c r="B4970" i="45"/>
  <c r="B4971" i="45"/>
  <c r="B4972" i="45"/>
  <c r="B4973" i="45"/>
  <c r="B4974" i="45"/>
  <c r="B4975" i="45"/>
  <c r="B4976" i="45"/>
  <c r="B4977" i="45"/>
  <c r="B4978" i="45"/>
  <c r="B4979" i="45"/>
  <c r="B4980" i="45"/>
  <c r="B4981" i="45"/>
  <c r="B4982" i="45"/>
  <c r="B4983" i="45"/>
  <c r="B4984" i="45"/>
  <c r="B4985" i="45"/>
  <c r="B4986" i="45"/>
  <c r="B4987" i="45"/>
  <c r="B4988" i="45"/>
  <c r="B4989" i="45"/>
  <c r="B4990" i="45"/>
  <c r="B4991" i="45"/>
  <c r="B4992" i="45"/>
  <c r="B4993" i="45"/>
  <c r="B4994" i="45"/>
  <c r="B4995" i="45"/>
  <c r="B4996" i="45"/>
  <c r="B4997" i="45"/>
  <c r="B4998" i="45"/>
  <c r="B4999" i="45"/>
  <c r="B5000" i="45"/>
  <c r="B5001" i="45"/>
  <c r="B5002" i="45"/>
  <c r="B5003" i="45"/>
  <c r="B5004" i="45"/>
  <c r="B5005" i="45"/>
  <c r="B5006" i="45"/>
  <c r="B5007" i="45"/>
  <c r="B5008" i="45"/>
  <c r="B5009" i="45"/>
  <c r="B5010" i="45"/>
  <c r="B5011" i="45"/>
  <c r="B5012" i="45"/>
  <c r="B5013" i="45"/>
  <c r="B5014" i="45"/>
  <c r="B5015" i="45"/>
  <c r="B5016" i="45"/>
  <c r="B5017" i="45"/>
  <c r="B5018" i="45"/>
  <c r="B5019" i="45"/>
  <c r="B5020" i="45"/>
  <c r="B5021" i="45"/>
  <c r="B5022" i="45"/>
  <c r="B5023" i="45"/>
  <c r="B5024" i="45"/>
  <c r="B5025" i="45"/>
  <c r="B5026" i="45"/>
  <c r="B5027" i="45"/>
  <c r="B5028" i="45"/>
  <c r="B5029" i="45"/>
  <c r="B5030" i="45"/>
  <c r="B5031" i="45"/>
  <c r="B5032" i="45"/>
  <c r="B5033" i="45"/>
  <c r="B5034" i="45"/>
  <c r="B5035" i="45"/>
  <c r="B5036" i="45"/>
  <c r="B5037" i="45"/>
  <c r="B5038" i="45"/>
  <c r="B5039" i="45"/>
  <c r="B5040" i="45"/>
  <c r="B5041" i="45"/>
  <c r="B5042" i="45"/>
  <c r="B5043" i="45"/>
  <c r="B5044" i="45"/>
  <c r="B5045" i="45"/>
  <c r="B5046" i="45"/>
  <c r="B5047" i="45"/>
  <c r="B5048" i="45"/>
  <c r="B5049" i="45"/>
  <c r="B5050" i="45"/>
  <c r="B5051" i="45"/>
  <c r="B5052" i="45"/>
  <c r="B5053" i="45"/>
  <c r="B5054" i="45"/>
  <c r="B5055" i="45"/>
  <c r="B5056" i="45"/>
  <c r="B5057" i="45"/>
  <c r="B5058" i="45"/>
  <c r="B5059" i="45"/>
  <c r="B5060" i="45"/>
  <c r="B5061" i="45"/>
  <c r="B5062" i="45"/>
  <c r="B5063" i="45"/>
  <c r="B5064" i="45"/>
  <c r="B5065" i="45"/>
  <c r="B5066" i="45"/>
  <c r="B5067" i="45"/>
  <c r="B5068" i="45"/>
  <c r="B5069" i="45"/>
  <c r="B5070" i="45"/>
  <c r="B5071" i="45"/>
  <c r="B5072" i="45"/>
  <c r="B5073" i="45"/>
  <c r="B5074" i="45"/>
  <c r="B5075" i="45"/>
  <c r="B5076" i="45"/>
  <c r="B5077" i="45"/>
  <c r="B5078" i="45"/>
  <c r="B5079" i="45"/>
  <c r="B5080" i="45"/>
  <c r="B5081" i="45"/>
  <c r="B5082" i="45"/>
  <c r="B5083" i="45"/>
  <c r="B5084" i="45"/>
  <c r="B5085" i="45"/>
  <c r="B5086" i="45"/>
  <c r="B5087" i="45"/>
  <c r="B5088" i="45"/>
  <c r="B5089" i="45"/>
  <c r="B5090" i="45"/>
  <c r="B5091" i="45"/>
  <c r="B5092" i="45"/>
  <c r="B5093" i="45"/>
  <c r="B5094" i="45"/>
  <c r="B5095" i="45"/>
  <c r="B5096" i="45"/>
  <c r="B5097" i="45"/>
  <c r="B5098" i="45"/>
  <c r="B5099" i="45"/>
  <c r="B5100" i="45"/>
  <c r="B5101" i="45"/>
  <c r="B5102" i="45"/>
  <c r="B5103" i="45"/>
  <c r="B5104" i="45"/>
  <c r="B5105" i="45"/>
  <c r="B5106" i="45"/>
  <c r="B5107" i="45"/>
  <c r="B5108" i="45"/>
  <c r="B5109" i="45"/>
  <c r="B5110" i="45"/>
  <c r="B5111" i="45"/>
  <c r="B5112" i="45"/>
  <c r="B5113" i="45"/>
  <c r="B5114" i="45"/>
  <c r="B5115" i="45"/>
  <c r="B5116" i="45"/>
  <c r="B5117" i="45"/>
  <c r="B5118" i="45"/>
  <c r="B5119" i="45"/>
  <c r="B5120" i="45"/>
  <c r="B5121" i="45"/>
  <c r="B5122" i="45"/>
  <c r="B5123" i="45"/>
  <c r="B5124" i="45"/>
  <c r="B5125" i="45"/>
  <c r="B5126" i="45"/>
  <c r="B5127" i="45"/>
  <c r="B5128" i="45"/>
  <c r="B5129" i="45"/>
  <c r="B5130" i="45"/>
  <c r="B5131" i="45"/>
  <c r="B5132" i="45"/>
  <c r="B5133" i="45"/>
  <c r="B5134" i="45"/>
  <c r="B5135" i="45"/>
  <c r="B5136" i="45"/>
  <c r="B5137" i="45"/>
  <c r="B5138" i="45"/>
  <c r="B5139" i="45"/>
  <c r="B5140" i="45"/>
  <c r="B5141" i="45"/>
  <c r="B5142" i="45"/>
  <c r="B5143" i="45"/>
  <c r="B5144" i="45"/>
  <c r="B5145" i="45"/>
  <c r="B5146" i="45"/>
  <c r="B5147" i="45"/>
  <c r="B5148" i="45"/>
  <c r="B5149" i="45"/>
  <c r="B5150" i="45"/>
  <c r="B5151" i="45"/>
  <c r="B5152" i="45"/>
  <c r="B5153" i="45"/>
  <c r="B5154" i="45"/>
  <c r="B5155" i="45"/>
  <c r="B5156" i="45"/>
  <c r="B5157" i="45"/>
  <c r="B5158" i="45"/>
  <c r="B5159" i="45"/>
  <c r="B5160" i="45"/>
  <c r="B5161" i="45"/>
  <c r="B5162" i="45"/>
  <c r="B5163" i="45"/>
  <c r="B5164" i="45"/>
  <c r="B5165" i="45"/>
  <c r="B5166" i="45"/>
  <c r="B5167" i="45"/>
  <c r="B5168" i="45"/>
  <c r="B5169" i="45"/>
  <c r="B5170" i="45"/>
  <c r="B5171" i="45"/>
  <c r="B5172" i="45"/>
  <c r="B5173" i="45"/>
  <c r="B5174" i="45"/>
  <c r="B5175" i="45"/>
  <c r="B5176" i="45"/>
  <c r="B5177" i="45"/>
  <c r="B5178" i="45"/>
  <c r="B5179" i="45"/>
  <c r="B5180" i="45"/>
  <c r="B5181" i="45"/>
  <c r="B5182" i="45"/>
  <c r="B5183" i="45"/>
  <c r="B5184" i="45"/>
  <c r="B5185" i="45"/>
  <c r="B5186" i="45"/>
  <c r="B5187" i="45"/>
  <c r="B5188" i="45"/>
  <c r="B5189" i="45"/>
  <c r="B5190" i="45"/>
  <c r="B5191" i="45"/>
  <c r="B5192" i="45"/>
  <c r="B5193" i="45"/>
  <c r="B5194" i="45"/>
  <c r="B5195" i="45"/>
  <c r="B5196" i="45"/>
  <c r="B5197" i="45"/>
  <c r="B5198" i="45"/>
  <c r="B5199" i="45"/>
  <c r="B5200" i="45"/>
  <c r="B5201" i="45"/>
  <c r="B5202" i="45"/>
  <c r="B5203" i="45"/>
  <c r="B5204" i="45"/>
  <c r="B5205" i="45"/>
  <c r="B5206" i="45"/>
  <c r="B5207" i="45"/>
  <c r="B5208" i="45"/>
  <c r="B5209" i="45"/>
  <c r="B5210" i="45"/>
  <c r="B5211" i="45"/>
  <c r="B5212" i="45"/>
  <c r="B5213" i="45"/>
  <c r="B5214" i="45"/>
  <c r="B5215" i="45"/>
  <c r="B5216" i="45"/>
  <c r="B5217" i="45"/>
  <c r="B5218" i="45"/>
  <c r="B5219" i="45"/>
  <c r="B5220" i="45"/>
  <c r="B5221" i="45"/>
  <c r="B5222" i="45"/>
  <c r="B5223" i="45"/>
  <c r="B5224" i="45"/>
  <c r="B5225" i="45"/>
  <c r="B5226" i="45"/>
  <c r="B5227" i="45"/>
  <c r="B5228" i="45"/>
  <c r="B5229" i="45"/>
  <c r="B5230" i="45"/>
  <c r="B5231" i="45"/>
  <c r="B5232" i="45"/>
  <c r="B5233" i="45"/>
  <c r="B5234" i="45"/>
  <c r="B5235" i="45"/>
  <c r="B5236" i="45"/>
  <c r="B5237" i="45"/>
  <c r="B5238" i="45"/>
  <c r="B5239" i="45"/>
  <c r="B5240" i="45"/>
  <c r="B5241" i="45"/>
  <c r="B5242" i="45"/>
  <c r="B5243" i="45"/>
  <c r="B5244" i="45"/>
  <c r="B5245" i="45"/>
  <c r="B5246" i="45"/>
  <c r="B5247" i="45"/>
  <c r="B5248" i="45"/>
  <c r="B5249" i="45"/>
  <c r="B5250" i="45"/>
  <c r="B5251" i="45"/>
  <c r="B5252" i="45"/>
  <c r="B5253" i="45"/>
  <c r="B5254" i="45"/>
  <c r="B5255" i="45"/>
  <c r="B5256" i="45"/>
  <c r="B5257" i="45"/>
  <c r="B5258" i="45"/>
  <c r="B5259" i="45"/>
  <c r="B5260" i="45"/>
  <c r="B5261" i="45"/>
  <c r="B5262" i="45"/>
  <c r="B5263" i="45"/>
  <c r="B5264" i="45"/>
  <c r="B5265" i="45"/>
  <c r="B5266" i="45"/>
  <c r="B5267" i="45"/>
  <c r="B5268" i="45"/>
  <c r="B5269" i="45"/>
  <c r="B5270" i="45"/>
  <c r="B5271" i="45"/>
  <c r="B5272" i="45"/>
  <c r="B5273" i="45"/>
  <c r="B5274" i="45"/>
  <c r="B5275" i="45"/>
  <c r="B5276" i="45"/>
  <c r="B5277" i="45"/>
  <c r="B5278" i="45"/>
  <c r="B5279" i="45"/>
  <c r="B5280" i="45"/>
  <c r="B5281" i="45"/>
  <c r="B5282" i="45"/>
  <c r="B5283" i="45"/>
  <c r="B5284" i="45"/>
  <c r="B5285" i="45"/>
  <c r="B5286" i="45"/>
  <c r="B5287" i="45"/>
  <c r="B5288" i="45"/>
  <c r="B5289" i="45"/>
  <c r="B5290" i="45"/>
  <c r="B5291" i="45"/>
  <c r="B5292" i="45"/>
  <c r="B5293" i="45"/>
  <c r="B5294" i="45"/>
  <c r="B5295" i="45"/>
  <c r="B5296" i="45"/>
  <c r="B5297" i="45"/>
  <c r="B5298" i="45"/>
  <c r="B5299" i="45"/>
  <c r="B5300" i="45"/>
  <c r="B5301" i="45"/>
  <c r="B5302" i="45"/>
  <c r="B5303" i="45"/>
  <c r="B5304" i="45"/>
  <c r="B5305" i="45"/>
  <c r="B5306" i="45"/>
  <c r="B5307" i="45"/>
  <c r="B5308" i="45"/>
  <c r="B5309" i="45"/>
  <c r="B5310" i="45"/>
  <c r="B5311" i="45"/>
  <c r="B5312" i="45"/>
  <c r="B5313" i="45"/>
  <c r="B5314" i="45"/>
  <c r="B5315" i="45"/>
  <c r="B5316" i="45"/>
  <c r="B5317" i="45"/>
  <c r="B5318" i="45"/>
  <c r="B5319" i="45"/>
  <c r="B5320" i="45"/>
  <c r="B5321" i="45"/>
  <c r="B5322" i="45"/>
  <c r="B5323" i="45"/>
  <c r="B5324" i="45"/>
  <c r="B5325" i="45"/>
  <c r="B5326" i="45"/>
  <c r="B5327" i="45"/>
  <c r="B5328" i="45"/>
  <c r="B5329" i="45"/>
  <c r="B5330" i="45"/>
  <c r="B5331" i="45"/>
  <c r="B5332" i="45"/>
  <c r="B5333" i="45"/>
  <c r="B5334" i="45"/>
  <c r="B5335" i="45"/>
  <c r="B5336" i="45"/>
  <c r="B5337" i="45"/>
  <c r="B5338" i="45"/>
  <c r="B5339" i="45"/>
  <c r="B5340" i="45"/>
  <c r="B5341" i="45"/>
  <c r="B5342" i="45"/>
  <c r="B5343" i="45"/>
  <c r="B5344" i="45"/>
  <c r="B5345" i="45"/>
  <c r="B5346" i="45"/>
  <c r="B5347" i="45"/>
  <c r="B5348" i="45"/>
  <c r="B5349" i="45"/>
  <c r="B5350" i="45"/>
  <c r="B5351" i="45"/>
  <c r="B5352" i="45"/>
  <c r="B5353" i="45"/>
  <c r="B5354" i="45"/>
  <c r="B5355" i="45"/>
  <c r="B5356" i="45"/>
  <c r="B5357" i="45"/>
  <c r="B5358" i="45"/>
  <c r="B5359" i="45"/>
  <c r="B5360" i="45"/>
  <c r="B5361" i="45"/>
  <c r="B5362" i="45"/>
  <c r="B5363" i="45"/>
  <c r="B5364" i="45"/>
  <c r="B5365" i="45"/>
  <c r="B5366" i="45"/>
  <c r="B5367" i="45"/>
  <c r="B5368" i="45"/>
  <c r="B5369" i="45"/>
  <c r="B5370" i="45"/>
  <c r="B5371" i="45"/>
  <c r="B5372" i="45"/>
  <c r="B5373" i="45"/>
  <c r="B5374" i="45"/>
  <c r="B5375" i="45"/>
  <c r="B5376" i="45"/>
  <c r="B5377" i="45"/>
  <c r="B5378" i="45"/>
  <c r="B5379" i="45"/>
  <c r="B5380" i="45"/>
  <c r="B5381" i="45"/>
  <c r="B5382" i="45"/>
  <c r="B5383" i="45"/>
  <c r="B5384" i="45"/>
  <c r="B5385" i="45"/>
  <c r="B5386" i="45"/>
  <c r="B5387" i="45"/>
  <c r="B5388" i="45"/>
  <c r="B5389" i="45"/>
  <c r="B5390" i="45"/>
  <c r="B5391" i="45"/>
  <c r="B5392" i="45"/>
  <c r="B5393" i="45"/>
  <c r="B5394" i="45"/>
  <c r="B5395" i="45"/>
  <c r="B5396" i="45"/>
  <c r="B5397" i="45"/>
  <c r="B5398" i="45"/>
  <c r="B5399" i="45"/>
  <c r="B5400" i="45"/>
  <c r="B5401" i="45"/>
  <c r="B5402" i="45"/>
  <c r="B5403" i="45"/>
  <c r="B5404" i="45"/>
  <c r="B5405" i="45"/>
  <c r="B5406" i="45"/>
  <c r="B5407" i="45"/>
  <c r="B5408" i="45"/>
  <c r="B5409" i="45"/>
  <c r="B5410" i="45"/>
  <c r="B5411" i="45"/>
  <c r="B5412" i="45"/>
  <c r="B5413" i="45"/>
  <c r="B5414" i="45"/>
  <c r="B5415" i="45"/>
  <c r="B5416" i="45"/>
  <c r="B5417" i="45"/>
  <c r="B5418" i="45"/>
  <c r="B5419" i="45"/>
  <c r="B5420" i="45"/>
  <c r="B5421" i="45"/>
  <c r="B5422" i="45"/>
  <c r="B5423" i="45"/>
  <c r="B5424" i="45"/>
  <c r="B5425" i="45"/>
  <c r="B5426" i="45"/>
  <c r="B5427" i="45"/>
  <c r="B5428" i="45"/>
  <c r="B5429" i="45"/>
  <c r="B5430" i="45"/>
  <c r="B5431" i="45"/>
  <c r="B5432" i="45"/>
  <c r="B5433" i="45"/>
  <c r="B5434" i="45"/>
  <c r="B5435" i="45"/>
  <c r="B5436" i="45"/>
  <c r="B5437" i="45"/>
  <c r="B5438" i="45"/>
  <c r="B5439" i="45"/>
  <c r="B5440" i="45"/>
  <c r="B5441" i="45"/>
  <c r="B5442" i="45"/>
  <c r="B5443" i="45"/>
  <c r="B5444" i="45"/>
  <c r="B5445" i="45"/>
  <c r="B5446" i="45"/>
  <c r="B5447" i="45"/>
  <c r="B5448" i="45"/>
  <c r="B5449" i="45"/>
  <c r="B5450" i="45"/>
  <c r="B5451" i="45"/>
  <c r="B5452" i="45"/>
  <c r="B5453" i="45"/>
  <c r="B5454" i="45"/>
  <c r="B5455" i="45"/>
  <c r="B5456" i="45"/>
  <c r="B5457" i="45"/>
  <c r="B5458" i="45"/>
  <c r="B5459" i="45"/>
  <c r="B5460" i="45"/>
  <c r="B5461" i="45"/>
  <c r="B5462" i="45"/>
  <c r="B5463" i="45"/>
  <c r="B5464" i="45"/>
  <c r="B5465" i="45"/>
  <c r="B5466" i="45"/>
  <c r="B5467" i="45"/>
  <c r="B5468" i="45"/>
  <c r="B5469" i="45"/>
  <c r="B5470" i="45"/>
  <c r="B5471" i="45"/>
  <c r="B5472" i="45"/>
  <c r="B5473" i="45"/>
  <c r="B5474" i="45"/>
  <c r="B5475" i="45"/>
  <c r="B5476" i="45"/>
  <c r="B5477" i="45"/>
  <c r="B5478" i="45"/>
  <c r="B5479" i="45"/>
  <c r="B5480" i="45"/>
  <c r="B5481" i="45"/>
  <c r="B5482" i="45"/>
  <c r="B5483" i="45"/>
  <c r="B5484" i="45"/>
  <c r="B5485" i="45"/>
  <c r="B5486" i="45"/>
  <c r="B5487" i="45"/>
  <c r="B5488" i="45"/>
  <c r="B5489" i="45"/>
  <c r="B5490" i="45"/>
  <c r="B5491" i="45"/>
  <c r="B5492" i="45"/>
  <c r="B5493" i="45"/>
  <c r="B5494" i="45"/>
  <c r="B5495" i="45"/>
  <c r="B5496" i="45"/>
  <c r="B5497" i="45"/>
  <c r="B5498" i="45"/>
  <c r="B5499" i="45"/>
  <c r="B5500" i="45"/>
  <c r="B5501" i="45"/>
  <c r="B5502" i="45"/>
  <c r="B5503" i="45"/>
  <c r="B5504" i="45"/>
  <c r="B5505" i="45"/>
  <c r="B5506" i="45"/>
  <c r="B5507" i="45"/>
  <c r="B5508" i="45"/>
  <c r="B5509" i="45"/>
  <c r="B5510" i="45"/>
  <c r="B5511" i="45"/>
  <c r="B5512" i="45"/>
  <c r="B5513" i="45"/>
  <c r="B5514" i="45"/>
  <c r="B5515" i="45"/>
  <c r="B5516" i="45"/>
  <c r="B5517" i="45"/>
  <c r="B5518" i="45"/>
  <c r="B5519" i="45"/>
  <c r="B5520" i="45"/>
  <c r="B5521" i="45"/>
  <c r="B5522" i="45"/>
  <c r="B5523" i="45"/>
  <c r="B5524" i="45"/>
  <c r="B5525" i="45"/>
  <c r="B5526" i="45"/>
  <c r="B5527" i="45"/>
  <c r="B5528" i="45"/>
  <c r="B5529" i="45"/>
  <c r="B5530" i="45"/>
  <c r="B5531" i="45"/>
  <c r="B5532" i="45"/>
  <c r="B5533" i="45"/>
  <c r="B5534" i="45"/>
  <c r="B5535" i="45"/>
  <c r="B5536" i="45"/>
  <c r="B5537" i="45"/>
  <c r="B5538" i="45"/>
  <c r="B5539" i="45"/>
  <c r="B5540" i="45"/>
  <c r="B5541" i="45"/>
  <c r="B5542" i="45"/>
  <c r="B5543" i="45"/>
  <c r="B5544" i="45"/>
  <c r="B5545" i="45"/>
  <c r="B5546" i="45"/>
  <c r="B5547" i="45"/>
  <c r="B5548" i="45"/>
  <c r="B5549" i="45"/>
  <c r="B5550" i="45"/>
  <c r="B5551" i="45"/>
  <c r="B5552" i="45"/>
  <c r="B5553" i="45"/>
  <c r="B5554" i="45"/>
  <c r="B5555" i="45"/>
  <c r="B5556" i="45"/>
  <c r="B5557" i="45"/>
  <c r="B5558" i="45"/>
  <c r="B5559" i="45"/>
  <c r="B5560" i="45"/>
  <c r="B5561" i="45"/>
  <c r="B5562" i="45"/>
  <c r="B5563" i="45"/>
  <c r="B5564" i="45"/>
  <c r="B5565" i="45"/>
  <c r="B5566" i="45"/>
  <c r="B5567" i="45"/>
  <c r="B5568" i="45"/>
  <c r="B5569" i="45"/>
  <c r="B5570" i="45"/>
  <c r="B5571" i="45"/>
  <c r="B5572" i="45"/>
  <c r="B5573" i="45"/>
  <c r="B5574" i="45"/>
  <c r="B5575" i="45"/>
  <c r="B5576" i="45"/>
  <c r="B5577" i="45"/>
  <c r="B5578" i="45"/>
  <c r="B5579" i="45"/>
  <c r="B5580" i="45"/>
  <c r="B5581" i="45"/>
  <c r="B5582" i="45"/>
  <c r="B5583" i="45"/>
  <c r="B5584" i="45"/>
  <c r="B5585" i="45"/>
  <c r="B5586" i="45"/>
  <c r="B5587" i="45"/>
  <c r="B5588" i="45"/>
  <c r="B5589" i="45"/>
  <c r="B5590" i="45"/>
  <c r="B5591" i="45"/>
  <c r="B5592" i="45"/>
  <c r="B5593" i="45"/>
  <c r="B5594" i="45"/>
  <c r="B5595" i="45"/>
  <c r="B5596" i="45"/>
  <c r="B5597" i="45"/>
  <c r="B5598" i="45"/>
  <c r="B5599" i="45"/>
  <c r="B5600" i="45"/>
  <c r="B5601" i="45"/>
  <c r="B5602" i="45"/>
  <c r="B5603" i="45"/>
  <c r="B5604" i="45"/>
  <c r="B5605" i="45"/>
  <c r="B5606" i="45"/>
  <c r="B5607" i="45"/>
  <c r="B5608" i="45"/>
  <c r="B5609" i="45"/>
  <c r="B5610" i="45"/>
  <c r="B5611" i="45"/>
  <c r="B5612" i="45"/>
  <c r="B5613" i="45"/>
  <c r="B5614" i="45"/>
  <c r="B5615" i="45"/>
  <c r="B5616" i="45"/>
  <c r="B5617" i="45"/>
  <c r="B5618" i="45"/>
  <c r="B5619" i="45"/>
  <c r="B5620" i="45"/>
  <c r="B5621" i="45"/>
  <c r="B5622" i="45"/>
  <c r="B5623" i="45"/>
  <c r="B5624" i="45"/>
  <c r="B5625" i="45"/>
  <c r="B5626" i="45"/>
  <c r="B5627" i="45"/>
  <c r="B5628" i="45"/>
  <c r="B5629" i="45"/>
  <c r="B5630" i="45"/>
  <c r="B5631" i="45"/>
  <c r="B5632" i="45"/>
  <c r="B5633" i="45"/>
  <c r="B5634" i="45"/>
  <c r="B5635" i="45"/>
  <c r="B5636" i="45"/>
  <c r="B5637" i="45"/>
  <c r="B5638" i="45"/>
  <c r="B5639" i="45"/>
  <c r="B5640" i="45"/>
  <c r="B5641" i="45"/>
  <c r="B5642" i="45"/>
  <c r="B5643" i="45"/>
  <c r="B5644" i="45"/>
  <c r="B5645" i="45"/>
  <c r="B5646" i="45"/>
  <c r="B5647" i="45"/>
  <c r="B5648" i="45"/>
  <c r="B5649" i="45"/>
  <c r="B5650" i="45"/>
  <c r="B5651" i="45"/>
  <c r="B5652" i="45"/>
  <c r="B5653" i="45"/>
  <c r="B5654" i="45"/>
  <c r="B5655" i="45"/>
  <c r="B5656" i="45"/>
  <c r="B5657" i="45"/>
  <c r="B5658" i="45"/>
  <c r="B5659" i="45"/>
  <c r="B5660" i="45"/>
  <c r="B5661" i="45"/>
  <c r="B5662" i="45"/>
  <c r="B5663" i="45"/>
  <c r="B5664" i="45"/>
  <c r="B5665" i="45"/>
  <c r="B5666" i="45"/>
  <c r="B5667" i="45"/>
  <c r="B5668" i="45"/>
  <c r="B5669" i="45"/>
  <c r="B5670" i="45"/>
  <c r="B5671" i="45"/>
  <c r="B5672" i="45"/>
  <c r="B5673" i="45"/>
  <c r="B5674" i="45"/>
  <c r="B5675" i="45"/>
  <c r="B5676" i="45"/>
  <c r="B5677" i="45"/>
  <c r="B5678" i="45"/>
  <c r="B5679" i="45"/>
  <c r="B5680" i="45"/>
  <c r="B5681" i="45"/>
  <c r="B5682" i="45"/>
  <c r="B5683" i="45"/>
  <c r="B5684" i="45"/>
  <c r="B5685" i="45"/>
  <c r="B5686" i="45"/>
  <c r="B5687" i="45"/>
  <c r="B5688" i="45"/>
  <c r="B5689" i="45"/>
  <c r="B5690" i="45"/>
  <c r="B5691" i="45"/>
  <c r="B5692" i="45"/>
  <c r="B5693" i="45"/>
  <c r="B5694" i="45"/>
  <c r="B5695" i="45"/>
  <c r="B5696" i="45"/>
  <c r="B5697" i="45"/>
  <c r="B5698" i="45"/>
  <c r="B5699" i="45"/>
  <c r="B5700" i="45"/>
  <c r="B5701" i="45"/>
  <c r="B5702" i="45"/>
  <c r="B5703" i="45"/>
  <c r="B5704" i="45"/>
  <c r="B5705" i="45"/>
  <c r="B5706" i="45"/>
  <c r="B5707" i="45"/>
  <c r="B5708" i="45"/>
  <c r="B5709" i="45"/>
  <c r="B5710" i="45"/>
  <c r="B5711" i="45"/>
  <c r="B5712" i="45"/>
  <c r="B5713" i="45"/>
  <c r="B5714" i="45"/>
  <c r="B5715" i="45"/>
  <c r="B5716" i="45"/>
  <c r="B5717" i="45"/>
  <c r="B5718" i="45"/>
  <c r="B5719" i="45"/>
  <c r="B5720" i="45"/>
  <c r="B5721" i="45"/>
  <c r="B5722" i="45"/>
  <c r="B5723" i="45"/>
  <c r="B5724" i="45"/>
  <c r="B5725" i="45"/>
  <c r="B5726" i="45"/>
  <c r="B5727" i="45"/>
  <c r="B5728" i="45"/>
  <c r="B5729" i="45"/>
  <c r="B5730" i="45"/>
  <c r="B5731" i="45"/>
  <c r="B5732" i="45"/>
  <c r="B5733" i="45"/>
  <c r="B5734" i="45"/>
  <c r="B5735" i="45"/>
  <c r="B5736" i="45"/>
  <c r="B5737" i="45"/>
  <c r="B5738" i="45"/>
  <c r="B5739" i="45"/>
  <c r="B5740" i="45"/>
  <c r="B5741" i="45"/>
  <c r="B5742" i="45"/>
  <c r="B5743" i="45"/>
  <c r="B5744" i="45"/>
  <c r="B5745" i="45"/>
  <c r="B5746" i="45"/>
  <c r="B5747" i="45"/>
  <c r="B5748" i="45"/>
  <c r="B5749" i="45"/>
  <c r="B5750" i="45"/>
  <c r="B5751" i="45"/>
  <c r="B5752" i="45"/>
  <c r="B5753" i="45"/>
  <c r="B5754" i="45"/>
  <c r="B5755" i="45"/>
  <c r="B5756" i="45"/>
  <c r="B5757" i="45"/>
  <c r="B5758" i="45"/>
  <c r="B5759" i="45"/>
  <c r="B5760" i="45"/>
  <c r="B5761" i="45"/>
  <c r="B5762" i="45"/>
  <c r="B5763" i="45"/>
  <c r="B5764" i="45"/>
  <c r="B5765" i="45"/>
  <c r="B5766" i="45"/>
  <c r="B5767" i="45"/>
  <c r="B5768" i="45"/>
  <c r="B5769" i="45"/>
  <c r="B5770" i="45"/>
  <c r="B5771" i="45"/>
  <c r="B5772" i="45"/>
  <c r="B5773" i="45"/>
  <c r="B5774" i="45"/>
  <c r="B5775" i="45"/>
  <c r="B5776" i="45"/>
  <c r="B5777" i="45"/>
  <c r="B5778" i="45"/>
  <c r="B5779" i="45"/>
  <c r="B5780" i="45"/>
  <c r="B5781" i="45"/>
  <c r="B5782" i="45"/>
  <c r="B5783" i="45"/>
  <c r="B5784" i="45"/>
  <c r="B5785" i="45"/>
  <c r="B5786" i="45"/>
  <c r="B5787" i="45"/>
  <c r="B5788" i="45"/>
  <c r="B5789" i="45"/>
  <c r="B5790" i="45"/>
  <c r="B5791" i="45"/>
  <c r="B5792" i="45"/>
  <c r="B5793" i="45"/>
  <c r="B5794" i="45"/>
  <c r="B5795" i="45"/>
  <c r="B5796" i="45"/>
  <c r="B5797" i="45"/>
  <c r="B5798" i="45"/>
  <c r="B5799" i="45"/>
  <c r="B5800" i="45"/>
  <c r="B5801" i="45"/>
  <c r="B5802" i="45"/>
  <c r="B5803" i="45"/>
  <c r="B5804" i="45"/>
  <c r="B5805" i="45"/>
  <c r="B5806" i="45"/>
  <c r="B5807" i="45"/>
  <c r="B5808" i="45"/>
  <c r="B5809" i="45"/>
  <c r="B5810" i="45"/>
  <c r="B5811" i="45"/>
  <c r="B5812" i="45"/>
  <c r="B5813" i="45"/>
  <c r="B5814" i="45"/>
  <c r="B5815" i="45"/>
  <c r="B5816" i="45"/>
  <c r="B5817" i="45"/>
  <c r="B5818" i="45"/>
  <c r="B5819" i="45"/>
  <c r="B5820" i="45"/>
  <c r="B5821" i="45"/>
  <c r="B5822" i="45"/>
  <c r="B5823" i="45"/>
  <c r="B5824" i="45"/>
  <c r="B5825" i="45"/>
  <c r="B5826" i="45"/>
  <c r="B5827" i="45"/>
  <c r="B5828" i="45"/>
  <c r="B5829" i="45"/>
  <c r="B5830" i="45"/>
  <c r="B5831" i="45"/>
  <c r="B5832" i="45"/>
  <c r="B5833" i="45"/>
  <c r="B5834" i="45"/>
  <c r="B5835" i="45"/>
  <c r="B5836" i="45"/>
  <c r="B5837" i="45"/>
  <c r="B5838" i="45"/>
  <c r="B5839" i="45"/>
  <c r="B5840" i="45"/>
  <c r="B5841" i="45"/>
  <c r="B5842" i="45"/>
  <c r="B5843" i="45"/>
  <c r="B5844" i="45"/>
  <c r="B5845" i="45"/>
  <c r="B5846" i="45"/>
  <c r="B5847" i="45"/>
  <c r="B5848" i="45"/>
  <c r="B5849" i="45"/>
  <c r="B5850" i="45"/>
  <c r="B5851" i="45"/>
  <c r="B5852" i="45"/>
  <c r="B5853" i="45"/>
  <c r="B5854" i="45"/>
  <c r="B5855" i="45"/>
  <c r="B5856" i="45"/>
  <c r="B5857" i="45"/>
  <c r="B5858" i="45"/>
  <c r="B5859" i="45"/>
  <c r="B5860" i="45"/>
  <c r="B5861" i="45"/>
  <c r="B5862" i="45"/>
  <c r="B5863" i="45"/>
  <c r="B5864" i="45"/>
  <c r="B5865" i="45"/>
  <c r="B5866" i="45"/>
  <c r="B5867" i="45"/>
  <c r="B5868" i="45"/>
  <c r="B5869" i="45"/>
  <c r="B5870" i="45"/>
  <c r="B5871" i="45"/>
  <c r="B5872" i="45"/>
  <c r="B5873" i="45"/>
  <c r="B5874" i="45"/>
  <c r="B5875" i="45"/>
  <c r="B5876" i="45"/>
  <c r="B5877" i="45"/>
  <c r="B5878" i="45"/>
  <c r="B5879" i="45"/>
  <c r="B5880" i="45"/>
  <c r="B5881" i="45"/>
  <c r="B5882" i="45"/>
  <c r="B5883" i="45"/>
  <c r="B5884" i="45"/>
  <c r="B5885" i="45"/>
  <c r="B5886" i="45"/>
  <c r="B5887" i="45"/>
  <c r="B5888" i="45"/>
  <c r="B5889" i="45"/>
  <c r="B5890" i="45"/>
  <c r="B5891" i="45"/>
  <c r="B5892" i="45"/>
  <c r="B5893" i="45"/>
  <c r="B5894" i="45"/>
  <c r="B5895" i="45"/>
  <c r="B5896" i="45"/>
  <c r="B5897" i="45"/>
  <c r="B5898" i="45"/>
  <c r="B5899" i="45"/>
  <c r="B5900" i="45"/>
  <c r="B5901" i="45"/>
  <c r="B5902" i="45"/>
  <c r="B5903" i="45"/>
  <c r="B5904" i="45"/>
  <c r="B5905" i="45"/>
  <c r="B5906" i="45"/>
  <c r="B5907" i="45"/>
  <c r="B5908" i="45"/>
  <c r="B5909" i="45"/>
  <c r="B5910" i="45"/>
  <c r="B5911" i="45"/>
  <c r="B5912" i="45"/>
  <c r="B5913" i="45"/>
  <c r="B5914" i="45"/>
  <c r="B5915" i="45"/>
  <c r="B5916" i="45"/>
  <c r="B5917" i="45"/>
  <c r="B5918" i="45"/>
  <c r="B5919" i="45"/>
  <c r="B5920" i="45"/>
  <c r="B5921" i="45"/>
  <c r="B5922" i="45"/>
  <c r="B5923" i="45"/>
  <c r="B5924" i="45"/>
  <c r="B5925" i="45"/>
  <c r="B5926" i="45"/>
  <c r="B5927" i="45"/>
  <c r="B5928" i="45"/>
  <c r="B5929" i="45"/>
  <c r="B5930" i="45"/>
  <c r="B5931" i="45"/>
  <c r="B5932" i="45"/>
  <c r="B5933" i="45"/>
  <c r="B5934" i="45"/>
  <c r="B5935" i="45"/>
  <c r="B5936" i="45"/>
  <c r="B5937" i="45"/>
  <c r="B5938" i="45"/>
  <c r="B5939" i="45"/>
  <c r="B5940" i="45"/>
  <c r="B5941" i="45"/>
  <c r="B5942" i="45"/>
  <c r="B5943" i="45"/>
  <c r="B5944" i="45"/>
  <c r="B5945" i="45"/>
  <c r="B5946" i="45"/>
  <c r="B5947" i="45"/>
  <c r="B5948" i="45"/>
  <c r="B5949" i="45"/>
  <c r="B5950" i="45"/>
  <c r="B5951" i="45"/>
  <c r="B5952" i="45"/>
  <c r="B5953" i="45"/>
  <c r="B5954" i="45"/>
  <c r="B5955" i="45"/>
  <c r="B5956" i="45"/>
  <c r="B5957" i="45"/>
  <c r="B5958" i="45"/>
  <c r="B5959" i="45"/>
  <c r="B5960" i="45"/>
  <c r="B5961" i="45"/>
  <c r="B5962" i="45"/>
  <c r="B5963" i="45"/>
  <c r="B5964" i="45"/>
  <c r="B5965" i="45"/>
  <c r="B5966" i="45"/>
  <c r="B5967" i="45"/>
  <c r="B5968" i="45"/>
  <c r="B5969" i="45"/>
  <c r="B5970" i="45"/>
  <c r="B5971" i="45"/>
  <c r="B5972" i="45"/>
  <c r="B5973" i="45"/>
  <c r="B5974" i="45"/>
  <c r="B5975" i="45"/>
  <c r="B5976" i="45"/>
  <c r="B5977" i="45"/>
  <c r="B5978" i="45"/>
  <c r="B5979" i="45"/>
  <c r="B5980" i="45"/>
  <c r="B5981" i="45"/>
  <c r="B5982" i="45"/>
  <c r="B5983" i="45"/>
  <c r="B5984" i="45"/>
  <c r="B5985" i="45"/>
  <c r="B5986" i="45"/>
  <c r="B5987" i="45"/>
  <c r="B5988" i="45"/>
  <c r="B5989" i="45"/>
  <c r="B5990" i="45"/>
  <c r="B5991" i="45"/>
  <c r="B5992" i="45"/>
  <c r="B5993" i="45"/>
  <c r="B5994" i="45"/>
  <c r="B5995" i="45"/>
  <c r="B5996" i="45"/>
  <c r="B5997" i="45"/>
  <c r="B5998" i="45"/>
  <c r="B5999" i="45"/>
  <c r="B6000" i="45"/>
  <c r="B6001" i="45"/>
  <c r="B6002" i="45"/>
  <c r="B6003" i="45"/>
  <c r="B6004" i="45"/>
  <c r="B6005" i="45"/>
  <c r="B6006" i="45"/>
  <c r="B6007" i="45"/>
  <c r="B6008" i="45"/>
  <c r="B6009" i="45"/>
  <c r="B6010" i="45"/>
  <c r="B6011" i="45"/>
  <c r="B6012" i="45"/>
  <c r="B6013" i="45"/>
  <c r="B6014" i="45"/>
  <c r="B6015" i="45"/>
  <c r="B6016" i="45"/>
  <c r="B6017" i="45"/>
  <c r="B6018" i="45"/>
  <c r="B6019" i="45"/>
  <c r="B6020" i="45"/>
  <c r="B6021" i="45"/>
  <c r="B6022" i="45"/>
  <c r="B6023" i="45"/>
  <c r="B6024" i="45"/>
  <c r="B6025" i="45"/>
  <c r="B6026" i="45"/>
  <c r="B6027" i="45"/>
  <c r="B6028" i="45"/>
  <c r="B6029" i="45"/>
  <c r="B6030" i="45"/>
  <c r="B6031" i="45"/>
  <c r="B6032" i="45"/>
  <c r="B6033" i="45"/>
  <c r="B6034" i="45"/>
  <c r="B6035" i="45"/>
  <c r="B6036" i="45"/>
  <c r="B6037" i="45"/>
  <c r="B6038" i="45"/>
  <c r="B6039" i="45"/>
  <c r="B6040" i="45"/>
  <c r="B6041" i="45"/>
  <c r="B6042" i="45"/>
  <c r="B6043" i="45"/>
  <c r="B6044" i="45"/>
  <c r="B6045" i="45"/>
  <c r="B6046" i="45"/>
  <c r="B6047" i="45"/>
  <c r="B6048" i="45"/>
  <c r="B6049" i="45"/>
  <c r="B6050" i="45"/>
  <c r="B6051" i="45"/>
  <c r="B6052" i="45"/>
  <c r="B6053" i="45"/>
  <c r="B6054" i="45"/>
  <c r="B6055" i="45"/>
  <c r="B6056" i="45"/>
  <c r="B6057" i="45"/>
  <c r="B6058" i="45"/>
  <c r="B6059" i="45"/>
  <c r="B6060" i="45"/>
  <c r="B6061" i="45"/>
  <c r="B6062" i="45"/>
  <c r="B6063" i="45"/>
  <c r="B6064" i="45"/>
  <c r="B6065" i="45"/>
  <c r="B6066" i="45"/>
  <c r="B6067" i="45"/>
  <c r="B6068" i="45"/>
  <c r="B6069" i="45"/>
  <c r="B6070" i="45"/>
  <c r="B6071" i="45"/>
  <c r="B6072" i="45"/>
  <c r="B6073" i="45"/>
  <c r="B6074" i="45"/>
  <c r="B6075" i="45"/>
  <c r="B6076" i="45"/>
  <c r="B6077" i="45"/>
  <c r="B6078" i="45"/>
  <c r="B6079" i="45"/>
  <c r="B6080" i="45"/>
  <c r="B6081" i="45"/>
  <c r="B6082" i="45"/>
  <c r="B6083" i="45"/>
  <c r="B6084" i="45"/>
  <c r="B6085" i="45"/>
  <c r="B6086" i="45"/>
  <c r="B6087" i="45"/>
  <c r="B6088" i="45"/>
  <c r="B6089" i="45"/>
  <c r="B6090" i="45"/>
  <c r="B6091" i="45"/>
  <c r="B6092" i="45"/>
  <c r="B6093" i="45"/>
  <c r="B6094" i="45"/>
  <c r="B6095" i="45"/>
  <c r="B6096" i="45"/>
  <c r="B6097" i="45"/>
  <c r="B6098" i="45"/>
  <c r="B6099" i="45"/>
  <c r="B6100" i="45"/>
  <c r="B6101" i="45"/>
  <c r="B6102" i="45"/>
  <c r="B6103" i="45"/>
  <c r="B6104" i="45"/>
  <c r="B6105" i="45"/>
  <c r="B6106" i="45"/>
  <c r="B6107" i="45"/>
  <c r="B6108" i="45"/>
  <c r="B6109" i="45"/>
  <c r="B6110" i="45"/>
  <c r="B6111" i="45"/>
  <c r="B6112" i="45"/>
  <c r="B6113" i="45"/>
  <c r="B6114" i="45"/>
  <c r="B6115" i="45"/>
  <c r="B6116" i="45"/>
  <c r="B6117" i="45"/>
  <c r="B6118" i="45"/>
  <c r="B6119" i="45"/>
  <c r="B6120" i="45"/>
  <c r="B6121" i="45"/>
  <c r="B6122" i="45"/>
  <c r="B6123" i="45"/>
  <c r="B6124" i="45"/>
  <c r="B6125" i="45"/>
  <c r="B6126" i="45"/>
  <c r="B6127" i="45"/>
  <c r="B6128" i="45"/>
  <c r="B6129" i="45"/>
  <c r="B6130" i="45"/>
  <c r="B6131" i="45"/>
  <c r="B6132" i="45"/>
  <c r="B6133" i="45"/>
  <c r="B6134" i="45"/>
  <c r="B6135" i="45"/>
  <c r="B6136" i="45"/>
  <c r="B6137" i="45"/>
  <c r="B6138" i="45"/>
  <c r="B6139" i="45"/>
  <c r="B6140" i="45"/>
  <c r="B6141" i="45"/>
  <c r="B6142" i="45"/>
  <c r="B6143" i="45"/>
  <c r="B6144" i="45"/>
  <c r="B6145" i="45"/>
  <c r="B6146" i="45"/>
  <c r="B6147" i="45"/>
  <c r="B6148" i="45"/>
  <c r="B6149" i="45"/>
  <c r="B6150" i="45"/>
  <c r="B6151" i="45"/>
  <c r="B6152" i="45"/>
  <c r="B6153" i="45"/>
  <c r="B6154" i="45"/>
  <c r="B6155" i="45"/>
  <c r="B6156" i="45"/>
  <c r="B6157" i="45"/>
  <c r="B6158" i="45"/>
  <c r="B6159" i="45"/>
  <c r="B6160" i="45"/>
  <c r="B6161" i="45"/>
  <c r="B6162" i="45"/>
  <c r="B6163" i="45"/>
  <c r="B6164" i="45"/>
  <c r="B6165" i="45"/>
  <c r="B6166" i="45"/>
  <c r="B6167" i="45"/>
  <c r="B6168" i="45"/>
  <c r="B6169" i="45"/>
  <c r="B6170" i="45"/>
  <c r="B6171" i="45"/>
  <c r="B6172" i="45"/>
  <c r="B6173" i="45"/>
  <c r="B6174" i="45"/>
  <c r="B6175" i="45"/>
  <c r="B6176" i="45"/>
  <c r="B6177" i="45"/>
  <c r="B6178" i="45"/>
  <c r="B6179" i="45"/>
  <c r="B6180" i="45"/>
  <c r="B6181" i="45"/>
  <c r="B6182" i="45"/>
  <c r="B6183" i="45"/>
  <c r="B6184" i="45"/>
  <c r="B6185" i="45"/>
  <c r="B6186" i="45"/>
  <c r="B6187" i="45"/>
  <c r="B6188" i="45"/>
  <c r="B6189" i="45"/>
  <c r="B6190" i="45"/>
  <c r="B6191" i="45"/>
  <c r="B6192" i="45"/>
  <c r="B6193" i="45"/>
  <c r="B6194" i="45"/>
  <c r="B6195" i="45"/>
  <c r="B6196" i="45"/>
  <c r="B6197" i="45"/>
  <c r="B6198" i="45"/>
  <c r="B6199" i="45"/>
  <c r="B6200" i="45"/>
  <c r="B6201" i="45"/>
  <c r="B6202" i="45"/>
  <c r="B6203" i="45"/>
  <c r="B6204" i="45"/>
  <c r="B6205" i="45"/>
  <c r="B6206" i="45"/>
  <c r="B6207" i="45"/>
  <c r="B6208" i="45"/>
  <c r="B6209" i="45"/>
  <c r="B6210" i="45"/>
  <c r="B6211" i="45"/>
  <c r="B6212" i="45"/>
  <c r="B6213" i="45"/>
  <c r="B6214" i="45"/>
  <c r="B6215" i="45"/>
  <c r="B6216" i="45"/>
  <c r="B6217" i="45"/>
  <c r="B6218" i="45"/>
  <c r="B6219" i="45"/>
  <c r="B6220" i="45"/>
  <c r="B6221" i="45"/>
  <c r="B6222" i="45"/>
  <c r="B6223" i="45"/>
  <c r="B6224" i="45"/>
  <c r="B6225" i="45"/>
  <c r="B6226" i="45"/>
  <c r="B6227" i="45"/>
  <c r="B6228" i="45"/>
  <c r="B6229" i="45"/>
  <c r="B6230" i="45"/>
  <c r="B6231" i="45"/>
  <c r="B6232" i="45"/>
  <c r="B6233" i="45"/>
  <c r="B6234" i="45"/>
  <c r="B6235" i="45"/>
  <c r="B6236" i="45"/>
  <c r="B6237" i="45"/>
  <c r="B6238" i="45"/>
  <c r="B6239" i="45"/>
  <c r="B6240" i="45"/>
  <c r="B6241" i="45"/>
  <c r="B6242" i="45"/>
  <c r="B6243" i="45"/>
  <c r="B6244" i="45"/>
  <c r="B6245" i="45"/>
  <c r="B6246" i="45"/>
  <c r="B6247" i="45"/>
  <c r="B6248" i="45"/>
  <c r="B6249" i="45"/>
  <c r="B6250" i="45"/>
  <c r="B6251" i="45"/>
  <c r="B6252" i="45"/>
  <c r="B6253" i="45"/>
  <c r="B6254" i="45"/>
  <c r="B6255" i="45"/>
  <c r="B6256" i="45"/>
  <c r="B6257" i="45"/>
  <c r="B6258" i="45"/>
  <c r="B6259" i="45"/>
  <c r="B6260" i="45"/>
  <c r="B6261" i="45"/>
  <c r="B6262" i="45"/>
  <c r="B6263" i="45"/>
  <c r="B6264" i="45"/>
  <c r="B6265" i="45"/>
  <c r="B6266" i="45"/>
  <c r="B6267" i="45"/>
  <c r="B6268" i="45"/>
  <c r="B6269" i="45"/>
  <c r="B6270" i="45"/>
  <c r="B6271" i="45"/>
  <c r="B6272" i="45"/>
  <c r="B6273" i="45"/>
  <c r="B6274" i="45"/>
  <c r="B6275" i="45"/>
  <c r="B6276" i="45"/>
  <c r="B6277" i="45"/>
  <c r="B6278" i="45"/>
  <c r="B6279" i="45"/>
  <c r="B6280" i="45"/>
  <c r="B6281" i="45"/>
  <c r="B6282" i="45"/>
  <c r="B6283" i="45"/>
  <c r="B6284" i="45"/>
  <c r="B6285" i="45"/>
  <c r="B6286" i="45"/>
  <c r="B6287" i="45"/>
  <c r="B6288" i="45"/>
  <c r="B6289" i="45"/>
  <c r="B6290" i="45"/>
  <c r="B6291" i="45"/>
  <c r="B6292" i="45"/>
  <c r="B6293" i="45"/>
  <c r="B6294" i="45"/>
  <c r="B6295" i="45"/>
  <c r="B6296" i="45"/>
  <c r="B6297" i="45"/>
  <c r="B6298" i="45"/>
  <c r="B6299" i="45"/>
  <c r="B6300" i="45"/>
  <c r="B6301" i="45"/>
  <c r="B6302" i="45"/>
  <c r="B6303" i="45"/>
  <c r="B6304" i="45"/>
  <c r="B6305" i="45"/>
  <c r="B6306" i="45"/>
  <c r="B6307" i="45"/>
  <c r="B6308" i="45"/>
  <c r="B6309" i="45"/>
  <c r="B6310" i="45"/>
  <c r="B6311" i="45"/>
  <c r="B6312" i="45"/>
  <c r="B6313" i="45"/>
  <c r="B6314" i="45"/>
  <c r="B6315" i="45"/>
  <c r="B6316" i="45"/>
  <c r="B6317" i="45"/>
  <c r="B6318" i="45"/>
  <c r="B6319" i="45"/>
  <c r="B6320" i="45"/>
  <c r="B6321" i="45"/>
  <c r="B6322" i="45"/>
  <c r="B6323" i="45"/>
  <c r="B6324" i="45"/>
  <c r="B6325" i="45"/>
  <c r="B6326" i="45"/>
  <c r="B6327" i="45"/>
  <c r="B6328" i="45"/>
  <c r="B6329" i="45"/>
  <c r="B6330" i="45"/>
  <c r="B6331" i="45"/>
  <c r="B6332" i="45"/>
  <c r="B6333" i="45"/>
  <c r="B6334" i="45"/>
  <c r="B6335" i="45"/>
  <c r="B6336" i="45"/>
  <c r="B6337" i="45"/>
  <c r="B6338" i="45"/>
  <c r="B6339" i="45"/>
  <c r="B6340" i="45"/>
  <c r="B6341" i="45"/>
  <c r="B6342" i="45"/>
  <c r="B6343" i="45"/>
  <c r="B6344" i="45"/>
  <c r="B6345" i="45"/>
  <c r="B6346" i="45"/>
  <c r="B6347" i="45"/>
  <c r="B6348" i="45"/>
  <c r="B6349" i="45"/>
  <c r="B6350" i="45"/>
  <c r="B6351" i="45"/>
  <c r="B6352" i="45"/>
  <c r="B6353" i="45"/>
  <c r="B6354" i="45"/>
  <c r="B6355" i="45"/>
  <c r="B6356" i="45"/>
  <c r="B6357" i="45"/>
  <c r="B6358" i="45"/>
  <c r="B6359" i="45"/>
  <c r="B6360" i="45"/>
  <c r="B6361" i="45"/>
  <c r="B6362" i="45"/>
  <c r="B6363" i="45"/>
  <c r="B6364" i="45"/>
  <c r="B6365" i="45"/>
  <c r="B6366" i="45"/>
  <c r="B6367" i="45"/>
  <c r="B6368" i="45"/>
  <c r="B6369" i="45"/>
  <c r="B6370" i="45"/>
  <c r="B6371" i="45"/>
  <c r="B6372" i="45"/>
  <c r="B6373" i="45"/>
  <c r="B6374" i="45"/>
  <c r="B6375" i="45"/>
  <c r="B6376" i="45"/>
  <c r="B6377" i="45"/>
  <c r="B6378" i="45"/>
  <c r="B6379" i="45"/>
  <c r="B6380" i="45"/>
  <c r="B6381" i="45"/>
  <c r="B6382" i="45"/>
  <c r="B6383" i="45"/>
  <c r="B6384" i="45"/>
  <c r="B6385" i="45"/>
  <c r="B6386" i="45"/>
  <c r="B6387" i="45"/>
  <c r="B6388" i="45"/>
  <c r="B6389" i="45"/>
  <c r="B6390" i="45"/>
  <c r="B6391" i="45"/>
  <c r="B6392" i="45"/>
  <c r="B6393" i="45"/>
  <c r="B6394" i="45"/>
  <c r="B6395" i="45"/>
  <c r="B6396" i="45"/>
  <c r="B6397" i="45"/>
  <c r="B6398" i="45"/>
  <c r="B6399" i="45"/>
  <c r="B6400" i="45"/>
  <c r="B6401" i="45"/>
  <c r="B6402" i="45"/>
  <c r="B6403" i="45"/>
  <c r="B6404" i="45"/>
  <c r="B6405" i="45"/>
  <c r="B6406" i="45"/>
  <c r="B6407" i="45"/>
  <c r="B6408" i="45"/>
  <c r="B6409" i="45"/>
  <c r="B6410" i="45"/>
  <c r="B6411" i="45"/>
  <c r="B6412" i="45"/>
  <c r="B6413" i="45"/>
  <c r="B6414" i="45"/>
  <c r="B6415" i="45"/>
  <c r="B6416" i="45"/>
  <c r="B6417" i="45"/>
  <c r="B6418" i="45"/>
  <c r="B6419" i="45"/>
  <c r="B6420" i="45"/>
  <c r="B6421" i="45"/>
  <c r="B6422" i="45"/>
  <c r="B6423" i="45"/>
  <c r="B6424" i="45"/>
  <c r="B6425" i="45"/>
  <c r="B6426" i="45"/>
  <c r="B6427" i="45"/>
  <c r="B6428" i="45"/>
  <c r="B6429" i="45"/>
  <c r="B6430" i="45"/>
  <c r="B6431" i="45"/>
  <c r="B6432" i="45"/>
  <c r="B6433" i="45"/>
  <c r="B6434" i="45"/>
  <c r="B6435" i="45"/>
  <c r="B6436" i="45"/>
  <c r="B6437" i="45"/>
  <c r="B6438" i="45"/>
  <c r="B6439" i="45"/>
  <c r="B6440" i="45"/>
  <c r="B6441" i="45"/>
  <c r="B6442" i="45"/>
  <c r="B6443" i="45"/>
  <c r="B6444" i="45"/>
  <c r="B6445" i="45"/>
  <c r="B6446" i="45"/>
  <c r="B6447" i="45"/>
  <c r="B6448" i="45"/>
  <c r="B6449" i="45"/>
  <c r="B6450" i="45"/>
  <c r="B6451" i="45"/>
  <c r="B6452" i="45"/>
  <c r="B6453" i="45"/>
  <c r="B6454" i="45"/>
  <c r="B6455" i="45"/>
  <c r="B6456" i="45"/>
  <c r="B6457" i="45"/>
  <c r="B6458" i="45"/>
  <c r="B6459" i="45"/>
  <c r="B6460" i="45"/>
  <c r="B6461" i="45"/>
  <c r="B6462" i="45"/>
  <c r="B6463" i="45"/>
  <c r="B6464" i="45"/>
  <c r="B6465" i="45"/>
  <c r="B6466" i="45"/>
  <c r="B6467" i="45"/>
  <c r="B6468" i="45"/>
  <c r="B6469" i="45"/>
  <c r="B6470" i="45"/>
  <c r="B6471" i="45"/>
  <c r="B6472" i="45"/>
  <c r="B6473" i="45"/>
  <c r="B6474" i="45"/>
  <c r="B6475" i="45"/>
  <c r="B6476" i="45"/>
  <c r="B6477" i="45"/>
  <c r="B6478" i="45"/>
  <c r="B6479" i="45"/>
  <c r="B6480" i="45"/>
  <c r="B6481" i="45"/>
  <c r="B6482" i="45"/>
  <c r="B6483" i="45"/>
  <c r="B6484" i="45"/>
  <c r="B6485" i="45"/>
  <c r="B6486" i="45"/>
  <c r="B6487" i="45"/>
  <c r="B6488" i="45"/>
  <c r="B6489" i="45"/>
  <c r="B6490" i="45"/>
  <c r="B6491" i="45"/>
  <c r="B6492" i="45"/>
  <c r="B6493" i="45"/>
  <c r="B6494" i="45"/>
  <c r="B6495" i="45"/>
  <c r="B6496" i="45"/>
  <c r="B6497" i="45"/>
  <c r="B6498" i="45"/>
  <c r="B6499" i="45"/>
  <c r="B6500" i="45"/>
  <c r="B6501" i="45"/>
  <c r="B6502" i="45"/>
  <c r="B6503" i="45"/>
  <c r="B6504" i="45"/>
  <c r="B6505" i="45"/>
  <c r="B6506" i="45"/>
  <c r="B6507" i="45"/>
  <c r="B6508" i="45"/>
  <c r="B6509" i="45"/>
  <c r="B6510" i="45"/>
  <c r="B6511" i="45"/>
  <c r="B6512" i="45"/>
  <c r="B6513" i="45"/>
  <c r="B6514" i="45"/>
  <c r="B6515" i="45"/>
  <c r="B6516" i="45"/>
  <c r="B6517" i="45"/>
  <c r="B6518" i="45"/>
  <c r="B6519" i="45"/>
  <c r="B6520" i="45"/>
  <c r="B6521" i="45"/>
  <c r="B6522" i="45"/>
  <c r="B6523" i="45"/>
  <c r="B6524" i="45"/>
  <c r="B6525" i="45"/>
  <c r="B6526" i="45"/>
  <c r="B6527" i="45"/>
  <c r="B6528" i="45"/>
  <c r="B6529" i="45"/>
  <c r="B6530" i="45"/>
  <c r="B6531" i="45"/>
  <c r="B6532" i="45"/>
  <c r="B6533" i="45"/>
  <c r="B6534" i="45"/>
  <c r="B6535" i="45"/>
  <c r="B6536" i="45"/>
  <c r="B6537" i="45"/>
  <c r="B6538" i="45"/>
  <c r="B6539" i="45"/>
  <c r="B6540" i="45"/>
  <c r="B6541" i="45"/>
  <c r="B6542" i="45"/>
  <c r="B6543" i="45"/>
  <c r="B6544" i="45"/>
  <c r="B6545" i="45"/>
  <c r="B6546" i="45"/>
  <c r="B6547" i="45"/>
  <c r="B6548" i="45"/>
  <c r="B6549" i="45"/>
  <c r="B6550" i="45"/>
  <c r="B6551" i="45"/>
  <c r="B6552" i="45"/>
  <c r="B6553" i="45"/>
  <c r="B6554" i="45"/>
  <c r="B6555" i="45"/>
  <c r="B6556" i="45"/>
  <c r="B6557" i="45"/>
  <c r="B6558" i="45"/>
  <c r="B6559" i="45"/>
  <c r="B6560" i="45"/>
  <c r="B6561" i="45"/>
  <c r="B6562" i="45"/>
  <c r="B6563" i="45"/>
  <c r="B6564" i="45"/>
  <c r="B6565" i="45"/>
  <c r="B6566" i="45"/>
  <c r="B6567" i="45"/>
  <c r="B6568" i="45"/>
  <c r="B6569" i="45"/>
  <c r="B6570" i="45"/>
  <c r="B6571" i="45"/>
  <c r="B6572" i="45"/>
  <c r="B6573" i="45"/>
  <c r="B6574" i="45"/>
  <c r="B6575" i="45"/>
  <c r="B6576" i="45"/>
  <c r="B6577" i="45"/>
  <c r="B6578" i="45"/>
  <c r="B6579" i="45"/>
  <c r="B6580" i="45"/>
  <c r="B6581" i="45"/>
  <c r="B6582" i="45"/>
  <c r="B6583" i="45"/>
  <c r="B6584" i="45"/>
  <c r="B6585" i="45"/>
  <c r="B6586" i="45"/>
  <c r="B6587" i="45"/>
  <c r="B6588" i="45"/>
  <c r="B6589" i="45"/>
  <c r="B6590" i="45"/>
  <c r="B6591" i="45"/>
  <c r="B6592" i="45"/>
  <c r="B6593" i="45"/>
  <c r="B6594" i="45"/>
  <c r="B6595" i="45"/>
  <c r="B6596" i="45"/>
  <c r="B6597" i="45"/>
  <c r="B6598" i="45"/>
  <c r="B6599" i="45"/>
  <c r="B6600" i="45"/>
  <c r="B6601" i="45"/>
  <c r="B6602" i="45"/>
  <c r="B6603" i="45"/>
  <c r="B6604" i="45"/>
  <c r="B6605" i="45"/>
  <c r="B6606" i="45"/>
  <c r="B6607" i="45"/>
  <c r="B6608" i="45"/>
  <c r="B6609" i="45"/>
  <c r="B6610" i="45"/>
  <c r="B6611" i="45"/>
  <c r="B6612" i="45"/>
  <c r="B6613" i="45"/>
  <c r="B6614" i="45"/>
  <c r="B6615" i="45"/>
  <c r="B6616" i="45"/>
  <c r="B6617" i="45"/>
  <c r="B6618" i="45"/>
  <c r="B6619" i="45"/>
  <c r="B6620" i="45"/>
  <c r="B6621" i="45"/>
  <c r="B6622" i="45"/>
  <c r="B6623" i="45"/>
  <c r="B6624" i="45"/>
  <c r="B6625" i="45"/>
  <c r="B6626" i="45"/>
  <c r="B6627" i="45"/>
  <c r="B6628" i="45"/>
  <c r="B6629" i="45"/>
  <c r="B6630" i="45"/>
  <c r="B6631" i="45"/>
  <c r="B6632" i="45"/>
  <c r="B6633" i="45"/>
  <c r="B6634" i="45"/>
  <c r="B6635" i="45"/>
  <c r="B6636" i="45"/>
  <c r="B6637" i="45"/>
  <c r="B6638" i="45"/>
  <c r="B6639" i="45"/>
  <c r="B6640" i="45"/>
  <c r="B6641" i="45"/>
  <c r="B6642" i="45"/>
  <c r="B6643" i="45"/>
  <c r="B6644" i="45"/>
  <c r="B6645" i="45"/>
  <c r="B6646" i="45"/>
  <c r="B6647" i="45"/>
  <c r="B6648" i="45"/>
  <c r="B6649" i="45"/>
  <c r="B6650" i="45"/>
  <c r="B6651" i="45"/>
  <c r="B6652" i="45"/>
  <c r="B6653" i="45"/>
  <c r="B6654" i="45"/>
  <c r="B6655" i="45"/>
  <c r="B6656" i="45"/>
  <c r="B6657" i="45"/>
  <c r="B6658" i="45"/>
  <c r="B6659" i="45"/>
  <c r="B6660" i="45"/>
  <c r="B6661" i="45"/>
  <c r="B6662" i="45"/>
  <c r="B6663" i="45"/>
  <c r="B6664" i="45"/>
  <c r="B6665" i="45"/>
  <c r="B6666" i="45"/>
  <c r="B6667" i="45"/>
  <c r="B6668" i="45"/>
  <c r="B6669" i="45"/>
  <c r="B6670" i="45"/>
  <c r="B6671" i="45"/>
  <c r="B6672" i="45"/>
  <c r="B6673" i="45"/>
  <c r="B6674" i="45"/>
  <c r="B6675" i="45"/>
  <c r="B6676" i="45"/>
  <c r="B6677" i="45"/>
  <c r="B6678" i="45"/>
  <c r="B6679" i="45"/>
  <c r="B6680" i="45"/>
  <c r="B6681" i="45"/>
  <c r="B6682" i="45"/>
  <c r="B6683" i="45"/>
  <c r="B6684" i="45"/>
  <c r="B6685" i="45"/>
  <c r="B6686" i="45"/>
  <c r="B6687" i="45"/>
  <c r="B6688" i="45"/>
  <c r="B6689" i="45"/>
  <c r="B6690" i="45"/>
  <c r="B6691" i="45"/>
  <c r="B6692" i="45"/>
  <c r="B6693" i="45"/>
  <c r="B6694" i="45"/>
  <c r="B6695" i="45"/>
  <c r="B6696" i="45"/>
  <c r="B6697" i="45"/>
  <c r="B6698" i="45"/>
  <c r="B6699" i="45"/>
  <c r="B6700" i="45"/>
  <c r="B6701" i="45"/>
  <c r="B6702" i="45"/>
  <c r="B6703" i="45"/>
  <c r="B6704" i="45"/>
  <c r="B6705" i="45"/>
  <c r="B6706" i="45"/>
  <c r="B6707" i="45"/>
  <c r="B6708" i="45"/>
  <c r="B6709" i="45"/>
  <c r="B6710" i="45"/>
  <c r="B6711" i="45"/>
  <c r="B6712" i="45"/>
  <c r="B6713" i="45"/>
  <c r="B6714" i="45"/>
  <c r="B6715" i="45"/>
  <c r="B6716" i="45"/>
  <c r="B6717" i="45"/>
  <c r="B6718" i="45"/>
  <c r="B6719" i="45"/>
  <c r="B6720" i="45"/>
  <c r="B6721" i="45"/>
  <c r="B6722" i="45"/>
  <c r="B6723" i="45"/>
  <c r="B6724" i="45"/>
  <c r="B6725" i="45"/>
  <c r="B6726" i="45"/>
  <c r="B6727" i="45"/>
  <c r="B6728" i="45"/>
  <c r="B6729" i="45"/>
  <c r="B6730" i="45"/>
  <c r="B6731" i="45"/>
  <c r="B6732" i="45"/>
  <c r="B6733" i="45"/>
  <c r="B6734" i="45"/>
  <c r="B6735" i="45"/>
  <c r="B6736" i="45"/>
  <c r="B6737" i="45"/>
  <c r="B6738" i="45"/>
  <c r="B6739" i="45"/>
  <c r="B6740" i="45"/>
  <c r="B6741" i="45"/>
  <c r="B6742" i="45"/>
  <c r="B6743" i="45"/>
  <c r="B6744" i="45"/>
  <c r="B6745" i="45"/>
  <c r="B6746" i="45"/>
  <c r="B6747" i="45"/>
  <c r="B6748" i="45"/>
  <c r="B6749" i="45"/>
  <c r="B6750" i="45"/>
  <c r="B6751" i="45"/>
  <c r="B6752" i="45"/>
  <c r="B6753" i="45"/>
  <c r="B6754" i="45"/>
  <c r="B6755" i="45"/>
  <c r="B6756" i="45"/>
  <c r="B6757" i="45"/>
  <c r="B6758" i="45"/>
  <c r="B6759" i="45"/>
  <c r="B6760" i="45"/>
  <c r="B6761" i="45"/>
  <c r="B6762" i="45"/>
  <c r="B6763" i="45"/>
  <c r="B6764" i="45"/>
  <c r="B6765" i="45"/>
  <c r="B6766" i="45"/>
  <c r="B6767" i="45"/>
  <c r="B6768" i="45"/>
  <c r="B6769" i="45"/>
  <c r="B6770" i="45"/>
  <c r="B6771" i="45"/>
  <c r="B6772" i="45"/>
  <c r="B6773" i="45"/>
  <c r="B6774" i="45"/>
  <c r="B6775" i="45"/>
  <c r="B6776" i="45"/>
  <c r="B6777" i="45"/>
  <c r="B6778" i="45"/>
  <c r="B6779" i="45"/>
  <c r="B6780" i="45"/>
  <c r="B6781" i="45"/>
  <c r="B6782" i="45"/>
  <c r="B6783" i="45"/>
  <c r="B6784" i="45"/>
  <c r="B6785" i="45"/>
  <c r="B6786" i="45"/>
  <c r="B6787" i="45"/>
  <c r="B6788" i="45"/>
  <c r="B6789" i="45"/>
  <c r="B6790" i="45"/>
  <c r="B6791" i="45"/>
  <c r="B6792" i="45"/>
  <c r="B6793" i="45"/>
  <c r="B6794" i="45"/>
  <c r="B6795" i="45"/>
  <c r="B6796" i="45"/>
  <c r="B6797" i="45"/>
  <c r="B6798" i="45"/>
  <c r="B6799" i="45"/>
  <c r="B6800" i="45"/>
  <c r="B6801" i="45"/>
  <c r="B6802" i="45"/>
  <c r="B6803" i="45"/>
  <c r="B6804" i="45"/>
  <c r="B6805" i="45"/>
  <c r="B6806" i="45"/>
  <c r="B6807" i="45"/>
  <c r="B6808" i="45"/>
  <c r="B6809" i="45"/>
  <c r="B6810" i="45"/>
  <c r="B6811" i="45"/>
  <c r="B6812" i="45"/>
  <c r="B6813" i="45"/>
  <c r="B6814" i="45"/>
  <c r="B6815" i="45"/>
  <c r="B6816" i="45"/>
  <c r="B6817" i="45"/>
  <c r="B6818" i="45"/>
  <c r="B6819" i="45"/>
  <c r="B6820" i="45"/>
  <c r="B6821" i="45"/>
  <c r="B6822" i="45"/>
  <c r="B6823" i="45"/>
  <c r="B6824" i="45"/>
  <c r="B6825" i="45"/>
  <c r="B6826" i="45"/>
  <c r="B6827" i="45"/>
  <c r="B6828" i="45"/>
  <c r="B6829" i="45"/>
  <c r="B6830" i="45"/>
  <c r="B6831" i="45"/>
  <c r="B6832" i="45"/>
  <c r="B6833" i="45"/>
  <c r="B6834" i="45"/>
  <c r="B6835" i="45"/>
  <c r="B6836" i="45"/>
  <c r="B6837" i="45"/>
  <c r="B6838" i="45"/>
  <c r="B6839" i="45"/>
  <c r="B6840" i="45"/>
  <c r="B6841" i="45"/>
  <c r="B6842" i="45"/>
  <c r="B6843" i="45"/>
  <c r="B6844" i="45"/>
  <c r="B6845" i="45"/>
  <c r="B6846" i="45"/>
  <c r="B6847" i="45"/>
  <c r="B6848" i="45"/>
  <c r="B6849" i="45"/>
  <c r="B6850" i="45"/>
  <c r="B6851" i="45"/>
  <c r="B6852" i="45"/>
  <c r="B6853" i="45"/>
  <c r="B6854" i="45"/>
  <c r="B6855" i="45"/>
  <c r="B6856" i="45"/>
  <c r="B6857" i="45"/>
  <c r="B6858" i="45"/>
  <c r="B6859" i="45"/>
  <c r="B6860" i="45"/>
  <c r="B6861" i="45"/>
  <c r="B6862" i="45"/>
  <c r="B6863" i="45"/>
  <c r="B6864" i="45"/>
  <c r="B6865" i="45"/>
  <c r="B6866" i="45"/>
  <c r="B6867" i="45"/>
  <c r="B6868" i="45"/>
  <c r="B6869" i="45"/>
  <c r="B6870" i="45"/>
  <c r="B6871" i="45"/>
  <c r="B6872" i="45"/>
  <c r="B6873" i="45"/>
  <c r="B6874" i="45"/>
  <c r="B6875" i="45"/>
  <c r="B6876" i="45"/>
  <c r="B6877" i="45"/>
  <c r="B6878" i="45"/>
  <c r="B6879" i="45"/>
  <c r="B6880" i="45"/>
  <c r="B6881" i="45"/>
  <c r="B6882" i="45"/>
  <c r="B6883" i="45"/>
  <c r="B6884" i="45"/>
  <c r="B6885" i="45"/>
  <c r="B6886" i="45"/>
  <c r="B6887" i="45"/>
  <c r="B6888" i="45"/>
  <c r="B6889" i="45"/>
  <c r="B6890" i="45"/>
  <c r="B6891" i="45"/>
  <c r="B6892" i="45"/>
  <c r="B6893" i="45"/>
  <c r="B6894" i="45"/>
  <c r="B6895" i="45"/>
  <c r="B6896" i="45"/>
  <c r="B6897" i="45"/>
  <c r="B6898" i="45"/>
  <c r="B6899" i="45"/>
  <c r="B6900" i="45"/>
  <c r="B6901" i="45"/>
  <c r="B6902" i="45"/>
  <c r="B6903" i="45"/>
  <c r="B6904" i="45"/>
  <c r="B6905" i="45"/>
  <c r="B6906" i="45"/>
  <c r="B6907" i="45"/>
  <c r="B6908" i="45"/>
  <c r="B6909" i="45"/>
  <c r="B6910" i="45"/>
  <c r="B6911" i="45"/>
  <c r="B6912" i="45"/>
  <c r="B6913" i="45"/>
  <c r="B6914" i="45"/>
  <c r="B6915" i="45"/>
  <c r="B6916" i="45"/>
  <c r="B6917" i="45"/>
  <c r="B6918" i="45"/>
  <c r="B6919" i="45"/>
  <c r="B6920" i="45"/>
  <c r="B6921" i="45"/>
  <c r="B6922" i="45"/>
  <c r="B6923" i="45"/>
  <c r="B6924" i="45"/>
  <c r="B6925" i="45"/>
  <c r="B6926" i="45"/>
  <c r="B6927" i="45"/>
  <c r="B6928" i="45"/>
  <c r="B6929" i="45"/>
  <c r="B6930" i="45"/>
  <c r="B6931" i="45"/>
  <c r="B6932" i="45"/>
  <c r="B6933" i="45"/>
  <c r="B6934" i="45"/>
  <c r="B6935" i="45"/>
  <c r="B6936" i="45"/>
  <c r="B6937" i="45"/>
  <c r="B6938" i="45"/>
  <c r="B6939" i="45"/>
  <c r="B6940" i="45"/>
  <c r="B6941" i="45"/>
  <c r="B6942" i="45"/>
  <c r="B6943" i="45"/>
  <c r="B6944" i="45"/>
  <c r="B6945" i="45"/>
  <c r="B6946" i="45"/>
  <c r="B6947" i="45"/>
  <c r="B6948" i="45"/>
  <c r="B6949" i="45"/>
  <c r="B6950" i="45"/>
  <c r="B6951" i="45"/>
  <c r="B6952" i="45"/>
  <c r="B6953" i="45"/>
  <c r="B6954" i="45"/>
  <c r="B6955" i="45"/>
  <c r="B6956" i="45"/>
  <c r="B6957" i="45"/>
  <c r="B6958" i="45"/>
  <c r="B6959" i="45"/>
  <c r="B6960" i="45"/>
  <c r="B6961" i="45"/>
  <c r="B6962" i="45"/>
  <c r="B6963" i="45"/>
  <c r="B6964" i="45"/>
  <c r="B6965" i="45"/>
  <c r="B6966" i="45"/>
  <c r="B6967" i="45"/>
  <c r="B6968" i="45"/>
  <c r="B6969" i="45"/>
  <c r="B6970" i="45"/>
  <c r="B6971" i="45"/>
  <c r="B6972" i="45"/>
  <c r="B6973" i="45"/>
  <c r="B6974" i="45"/>
  <c r="B6975" i="45"/>
  <c r="B6976" i="45"/>
  <c r="B6977" i="45"/>
  <c r="B6978" i="45"/>
  <c r="B6979" i="45"/>
  <c r="B6980" i="45"/>
  <c r="B6981" i="45"/>
  <c r="B6982" i="45"/>
  <c r="B6983" i="45"/>
  <c r="B6984" i="45"/>
  <c r="B6985" i="45"/>
  <c r="B6986" i="45"/>
  <c r="B6987" i="45"/>
  <c r="B6988" i="45"/>
  <c r="B6989" i="45"/>
  <c r="B6990" i="45"/>
  <c r="B6991" i="45"/>
  <c r="B6992" i="45"/>
  <c r="B6993" i="45"/>
  <c r="B6994" i="45"/>
  <c r="B6995" i="45"/>
  <c r="B6996" i="45"/>
  <c r="B6997" i="45"/>
  <c r="B6998" i="45"/>
  <c r="B6999" i="45"/>
  <c r="B7000" i="45"/>
  <c r="B7001" i="45"/>
  <c r="B7002" i="45"/>
  <c r="B7003" i="45"/>
  <c r="B7004" i="45"/>
  <c r="B7005" i="45"/>
  <c r="B7006" i="45"/>
  <c r="B7007" i="45"/>
  <c r="B7008" i="45"/>
  <c r="B7009" i="45"/>
  <c r="B7010" i="45"/>
  <c r="B7011" i="45"/>
  <c r="B7012" i="45"/>
  <c r="B7013" i="45"/>
  <c r="B7014" i="45"/>
  <c r="B7015" i="45"/>
  <c r="B7016" i="45"/>
  <c r="B7017" i="45"/>
  <c r="B7018" i="45"/>
  <c r="B7019" i="45"/>
  <c r="B7020" i="45"/>
  <c r="B7021" i="45"/>
  <c r="B7022" i="45"/>
  <c r="B7023" i="45"/>
  <c r="B7024" i="45"/>
  <c r="B7025" i="45"/>
  <c r="B7026" i="45"/>
  <c r="B7027" i="45"/>
  <c r="B7028" i="45"/>
  <c r="B7029" i="45"/>
  <c r="B7030" i="45"/>
  <c r="B7031" i="45"/>
  <c r="B7032" i="45"/>
  <c r="B7033" i="45"/>
  <c r="B7034" i="45"/>
  <c r="B7035" i="45"/>
  <c r="B7036" i="45"/>
  <c r="B7037" i="45"/>
  <c r="B7038" i="45"/>
  <c r="B7039" i="45"/>
  <c r="B7040" i="45"/>
  <c r="B7041" i="45"/>
  <c r="B7042" i="45"/>
  <c r="B7043" i="45"/>
  <c r="B7044" i="45"/>
  <c r="B7045" i="45"/>
  <c r="B7046" i="45"/>
  <c r="B7047" i="45"/>
  <c r="B7048" i="45"/>
  <c r="B7049" i="45"/>
  <c r="B7050" i="45"/>
  <c r="B7051" i="45"/>
  <c r="B7052" i="45"/>
  <c r="B7053" i="45"/>
  <c r="B7054" i="45"/>
  <c r="B7055" i="45"/>
  <c r="B7056" i="45"/>
  <c r="B7057" i="45"/>
  <c r="B7058" i="45"/>
  <c r="B7059" i="45"/>
  <c r="B7060" i="45"/>
  <c r="B7061" i="45"/>
  <c r="B7062" i="45"/>
  <c r="B7063" i="45"/>
  <c r="B7064" i="45"/>
  <c r="B7065" i="45"/>
  <c r="B7066" i="45"/>
  <c r="B7067" i="45"/>
  <c r="B7068" i="45"/>
  <c r="B7069" i="45"/>
  <c r="B7070" i="45"/>
  <c r="B7071" i="45"/>
  <c r="B7072" i="45"/>
  <c r="B7073" i="45"/>
  <c r="B7074" i="45"/>
  <c r="B7075" i="45"/>
  <c r="B7076" i="45"/>
  <c r="B7077" i="45"/>
  <c r="B7078" i="45"/>
  <c r="B7079" i="45"/>
  <c r="B7080" i="45"/>
  <c r="B7081" i="45"/>
  <c r="B7082" i="45"/>
  <c r="B7083" i="45"/>
  <c r="B7084" i="45"/>
  <c r="B7085" i="45"/>
  <c r="B7086" i="45"/>
  <c r="B7087" i="45"/>
  <c r="B7088" i="45"/>
  <c r="B7089" i="45"/>
  <c r="B7090" i="45"/>
  <c r="B7091" i="45"/>
  <c r="B7092" i="45"/>
  <c r="B7093" i="45"/>
  <c r="B7094" i="45"/>
  <c r="B7095" i="45"/>
  <c r="B7096" i="45"/>
  <c r="B7097" i="45"/>
  <c r="B7098" i="45"/>
  <c r="B7099" i="45"/>
  <c r="B7100" i="45"/>
  <c r="B7101" i="45"/>
  <c r="B7102" i="45"/>
  <c r="B7103" i="45"/>
  <c r="B7104" i="45"/>
  <c r="B7105" i="45"/>
  <c r="B7106" i="45"/>
  <c r="B7107" i="45"/>
  <c r="B7108" i="45"/>
  <c r="B7109" i="45"/>
  <c r="B7110" i="45"/>
  <c r="B7111" i="45"/>
  <c r="B7112" i="45"/>
  <c r="B7113" i="45"/>
  <c r="B7114" i="45"/>
  <c r="B7115" i="45"/>
  <c r="B7116" i="45"/>
  <c r="B7117" i="45"/>
  <c r="B7118" i="45"/>
  <c r="B7119" i="45"/>
  <c r="B7120" i="45"/>
  <c r="B7121" i="45"/>
  <c r="B7122" i="45"/>
  <c r="B7123" i="45"/>
  <c r="B7124" i="45"/>
  <c r="B7125" i="45"/>
  <c r="B7126" i="45"/>
  <c r="B7127" i="45"/>
  <c r="B7128" i="45"/>
  <c r="B7129" i="45"/>
  <c r="B7130" i="45"/>
  <c r="B7131" i="45"/>
  <c r="B7132" i="45"/>
  <c r="B7133" i="45"/>
  <c r="B7134" i="45"/>
  <c r="B7135" i="45"/>
  <c r="B7136" i="45"/>
  <c r="B7137" i="45"/>
  <c r="B7138" i="45"/>
  <c r="B7139" i="45"/>
  <c r="B7140" i="45"/>
  <c r="B7141" i="45"/>
  <c r="B7142" i="45"/>
  <c r="B7143" i="45"/>
  <c r="B7144" i="45"/>
  <c r="B7145" i="45"/>
  <c r="B7146" i="45"/>
  <c r="B7147" i="45"/>
  <c r="B7148" i="45"/>
  <c r="B7149" i="45"/>
  <c r="B7150" i="45"/>
  <c r="B7151" i="45"/>
  <c r="B7152" i="45"/>
  <c r="B7153" i="45"/>
  <c r="B7154" i="45"/>
  <c r="B7155" i="45"/>
  <c r="B7156" i="45"/>
  <c r="B7157" i="45"/>
  <c r="B7158" i="45"/>
  <c r="B7159" i="45"/>
  <c r="B7160" i="45"/>
  <c r="B7161" i="45"/>
  <c r="B7162" i="45"/>
  <c r="B7163" i="45"/>
  <c r="B7164" i="45"/>
  <c r="B7165" i="45"/>
  <c r="B7166" i="45"/>
  <c r="B7167" i="45"/>
  <c r="B7168" i="45"/>
  <c r="B7169" i="45"/>
  <c r="B7170" i="45"/>
  <c r="B7171" i="45"/>
  <c r="B7172" i="45"/>
  <c r="B7173" i="45"/>
  <c r="B7174" i="45"/>
  <c r="B7175" i="45"/>
  <c r="B7176" i="45"/>
  <c r="B7177" i="45"/>
  <c r="B7178" i="45"/>
  <c r="B7179" i="45"/>
  <c r="B7180" i="45"/>
  <c r="B7181" i="45"/>
  <c r="B7182" i="45"/>
  <c r="B7183" i="45"/>
  <c r="B7184" i="45"/>
  <c r="B7185" i="45"/>
  <c r="B7186" i="45"/>
  <c r="B7187" i="45"/>
  <c r="B7188" i="45"/>
  <c r="B7189" i="45"/>
  <c r="B7190" i="45"/>
  <c r="B7191" i="45"/>
  <c r="B7192" i="45"/>
  <c r="B7193" i="45"/>
  <c r="B7194" i="45"/>
  <c r="B7195" i="45"/>
  <c r="B7196" i="45"/>
  <c r="B7197" i="45"/>
  <c r="B7198" i="45"/>
  <c r="B7199" i="45"/>
  <c r="B7200" i="45"/>
  <c r="B7201" i="45"/>
  <c r="B7202" i="45"/>
  <c r="B7203" i="45"/>
  <c r="B7204" i="45"/>
  <c r="B7205" i="45"/>
  <c r="B7206" i="45"/>
  <c r="B7207" i="45"/>
  <c r="B7208" i="45"/>
  <c r="B7209" i="45"/>
  <c r="B7210" i="45"/>
  <c r="B7211" i="45"/>
  <c r="B7212" i="45"/>
  <c r="B7213" i="45"/>
  <c r="B7214" i="45"/>
  <c r="B7215" i="45"/>
  <c r="B7216" i="45"/>
  <c r="B7217" i="45"/>
  <c r="B7218" i="45"/>
  <c r="B7219" i="45"/>
  <c r="B7220" i="45"/>
  <c r="B7221" i="45"/>
  <c r="B7222" i="45"/>
  <c r="B7223" i="45"/>
  <c r="B7224" i="45"/>
  <c r="B7225" i="45"/>
  <c r="B7226" i="45"/>
  <c r="B7227" i="45"/>
  <c r="B7228" i="45"/>
  <c r="B7229" i="45"/>
  <c r="B7230" i="45"/>
  <c r="B7231" i="45"/>
  <c r="B7232" i="45"/>
  <c r="B7233" i="45"/>
  <c r="B7234" i="45"/>
  <c r="B7235" i="45"/>
  <c r="B7236" i="45"/>
  <c r="B7237" i="45"/>
  <c r="B7238" i="45"/>
  <c r="B7239" i="45"/>
  <c r="B7240" i="45"/>
  <c r="B7241" i="45"/>
  <c r="B7242" i="45"/>
  <c r="B7243" i="45"/>
  <c r="B7244" i="45"/>
  <c r="B7245" i="45"/>
  <c r="B7246" i="45"/>
  <c r="B7247" i="45"/>
  <c r="B7248" i="45"/>
  <c r="B7249" i="45"/>
  <c r="B7250" i="45"/>
  <c r="B7251" i="45"/>
  <c r="B7252" i="45"/>
  <c r="B7253" i="45"/>
  <c r="B7254" i="45"/>
  <c r="B7255" i="45"/>
  <c r="B7256" i="45"/>
  <c r="B7257" i="45"/>
  <c r="B7258" i="45"/>
  <c r="B7259" i="45"/>
  <c r="B7260" i="45"/>
  <c r="B7261" i="45"/>
  <c r="B7262" i="45"/>
  <c r="B7263" i="45"/>
  <c r="B7264" i="45"/>
  <c r="B7265" i="45"/>
  <c r="B7266" i="45"/>
  <c r="B7267" i="45"/>
  <c r="B7268" i="45"/>
  <c r="B7269" i="45"/>
  <c r="B7270" i="45"/>
  <c r="B7271" i="45"/>
  <c r="B7272" i="45"/>
  <c r="B7273" i="45"/>
  <c r="B7274" i="45"/>
  <c r="B7275" i="45"/>
  <c r="B7276" i="45"/>
  <c r="B7277" i="45"/>
  <c r="B7278" i="45"/>
  <c r="B7279" i="45"/>
  <c r="B7280" i="45"/>
  <c r="B7281" i="45"/>
  <c r="B7282" i="45"/>
  <c r="B7283" i="45"/>
  <c r="B7284" i="45"/>
  <c r="B7285" i="45"/>
  <c r="B7286" i="45"/>
  <c r="B7287" i="45"/>
  <c r="B7288" i="45"/>
  <c r="B7289" i="45"/>
  <c r="B7290" i="45"/>
  <c r="B7291" i="45"/>
  <c r="B7292" i="45"/>
  <c r="B7293" i="45"/>
  <c r="B7294" i="45"/>
  <c r="B7295" i="45"/>
  <c r="B7296" i="45"/>
  <c r="B7297" i="45"/>
  <c r="B7298" i="45"/>
  <c r="B7299" i="45"/>
  <c r="B7300" i="45"/>
  <c r="B7301" i="45"/>
  <c r="B7302" i="45"/>
  <c r="B7303" i="45"/>
  <c r="B7304" i="45"/>
  <c r="B7305" i="45"/>
  <c r="B7306" i="45"/>
  <c r="B7307" i="45"/>
  <c r="B7308" i="45"/>
  <c r="B7309" i="45"/>
  <c r="B7310" i="45"/>
  <c r="B7311" i="45"/>
  <c r="B7312" i="45"/>
  <c r="B7313" i="45"/>
  <c r="B7314" i="45"/>
  <c r="B7315" i="45"/>
  <c r="B7316" i="45"/>
  <c r="B7317" i="45"/>
  <c r="B7318" i="45"/>
  <c r="B7319" i="45"/>
  <c r="B7320" i="45"/>
  <c r="B7321" i="45"/>
  <c r="B7322" i="45"/>
  <c r="B7323" i="45"/>
  <c r="B7324" i="45"/>
  <c r="B7325" i="45"/>
  <c r="B7326" i="45"/>
  <c r="B7327" i="45"/>
  <c r="B7328" i="45"/>
  <c r="B7329" i="45"/>
  <c r="B7330" i="45"/>
  <c r="B7331" i="45"/>
  <c r="B7332" i="45"/>
  <c r="B7333" i="45"/>
  <c r="B7334" i="45"/>
  <c r="B7335" i="45"/>
  <c r="B7336" i="45"/>
  <c r="B7337" i="45"/>
  <c r="B7338" i="45"/>
  <c r="B7339" i="45"/>
  <c r="B7340" i="45"/>
  <c r="B7341" i="45"/>
  <c r="B7342" i="45"/>
  <c r="B7343" i="45"/>
  <c r="B7344" i="45"/>
  <c r="B7345" i="45"/>
  <c r="B7346" i="45"/>
  <c r="B7347" i="45"/>
  <c r="B7348" i="45"/>
  <c r="B7349" i="45"/>
  <c r="B7350" i="45"/>
  <c r="B7351" i="45"/>
  <c r="B7352" i="45"/>
  <c r="B7353" i="45"/>
  <c r="B7354" i="45"/>
  <c r="B7355" i="45"/>
  <c r="B7356" i="45"/>
  <c r="B7357" i="45"/>
  <c r="B7358" i="45"/>
  <c r="B7359" i="45"/>
  <c r="B7360" i="45"/>
  <c r="B7361" i="45"/>
  <c r="B7362" i="45"/>
  <c r="B7363" i="45"/>
  <c r="B7364" i="45"/>
  <c r="B7365" i="45"/>
  <c r="B7366" i="45"/>
  <c r="B7367" i="45"/>
  <c r="B7368" i="45"/>
  <c r="B7369" i="45"/>
  <c r="B7370" i="45"/>
  <c r="B7371" i="45"/>
  <c r="B7372" i="45"/>
  <c r="B7373" i="45"/>
  <c r="B7374" i="45"/>
  <c r="B7375" i="45"/>
  <c r="B7376" i="45"/>
  <c r="B7377" i="45"/>
  <c r="B7378" i="45"/>
  <c r="B7379" i="45"/>
  <c r="B7380" i="45"/>
  <c r="B7381" i="45"/>
  <c r="B7382" i="45"/>
  <c r="B7383" i="45"/>
  <c r="B7384" i="45"/>
  <c r="B7385" i="45"/>
  <c r="B7386" i="45"/>
  <c r="B7387" i="45"/>
  <c r="B7388" i="45"/>
  <c r="B7389" i="45"/>
  <c r="B7390" i="45"/>
  <c r="B7391" i="45"/>
  <c r="B7392" i="45"/>
  <c r="B7393" i="45"/>
  <c r="B7394" i="45"/>
  <c r="B7395" i="45"/>
  <c r="B7396" i="45"/>
  <c r="B7397" i="45"/>
  <c r="B7398" i="45"/>
  <c r="B7399" i="45"/>
  <c r="B7400" i="45"/>
  <c r="B7401" i="45"/>
  <c r="B7402" i="45"/>
  <c r="B7403" i="45"/>
  <c r="B7404" i="45"/>
  <c r="B7405" i="45"/>
  <c r="B7406" i="45"/>
  <c r="B7407" i="45"/>
  <c r="B7408" i="45"/>
  <c r="B7409" i="45"/>
  <c r="B7410" i="45"/>
  <c r="B7411" i="45"/>
  <c r="B7412" i="45"/>
  <c r="B7413" i="45"/>
  <c r="B7414" i="45"/>
  <c r="B7415" i="45"/>
  <c r="B7416" i="45"/>
  <c r="B7417" i="45"/>
  <c r="B7418" i="45"/>
  <c r="B7419" i="45"/>
  <c r="B7420" i="45"/>
  <c r="B7421" i="45"/>
  <c r="B7422" i="45"/>
  <c r="B7423" i="45"/>
  <c r="B7424" i="45"/>
  <c r="B7425" i="45"/>
  <c r="B7426" i="45"/>
  <c r="B7427" i="45"/>
  <c r="B7428" i="45"/>
  <c r="B7429" i="45"/>
  <c r="B7430" i="45"/>
  <c r="B7431" i="45"/>
  <c r="B7432" i="45"/>
  <c r="B7433" i="45"/>
  <c r="B7434" i="45"/>
  <c r="B7435" i="45"/>
  <c r="B7436" i="45"/>
  <c r="B7437" i="45"/>
  <c r="B7438" i="45"/>
  <c r="B7439" i="45"/>
  <c r="B7440" i="45"/>
  <c r="B7441" i="45"/>
  <c r="B7442" i="45"/>
  <c r="B7443" i="45"/>
  <c r="B7444" i="45"/>
  <c r="B7445" i="45"/>
  <c r="B7446" i="45"/>
  <c r="B7447" i="45"/>
  <c r="B7448" i="45"/>
  <c r="B7449" i="45"/>
  <c r="B7450" i="45"/>
  <c r="B7451" i="45"/>
  <c r="B7452" i="45"/>
  <c r="B7453" i="45"/>
  <c r="B7454" i="45"/>
  <c r="B7455" i="45"/>
  <c r="B7456" i="45"/>
  <c r="B7457" i="45"/>
  <c r="B7458" i="45"/>
  <c r="B7459" i="45"/>
  <c r="B7460" i="45"/>
  <c r="B7461" i="45"/>
  <c r="B7462" i="45"/>
  <c r="B7463" i="45"/>
  <c r="B7464" i="45"/>
  <c r="B7465" i="45"/>
  <c r="B7466" i="45"/>
  <c r="B7467" i="45"/>
  <c r="B7468" i="45"/>
  <c r="B7469" i="45"/>
  <c r="B7470" i="45"/>
  <c r="B7471" i="45"/>
  <c r="B7472" i="45"/>
  <c r="B7473" i="45"/>
  <c r="B7474" i="45"/>
  <c r="B7475" i="45"/>
  <c r="B7476" i="45"/>
  <c r="B7477" i="45"/>
  <c r="B7478" i="45"/>
  <c r="B7479" i="45"/>
  <c r="B7480" i="45"/>
  <c r="B7481" i="45"/>
  <c r="B7482" i="45"/>
  <c r="B7483" i="45"/>
  <c r="B7484" i="45"/>
  <c r="B7485" i="45"/>
  <c r="B7486" i="45"/>
  <c r="B7487" i="45"/>
  <c r="B7488" i="45"/>
  <c r="B7489" i="45"/>
  <c r="B7490" i="45"/>
  <c r="B7491" i="45"/>
  <c r="B7492" i="45"/>
  <c r="B7493" i="45"/>
  <c r="B7494" i="45"/>
  <c r="B7495" i="45"/>
  <c r="B7496" i="45"/>
  <c r="B7497" i="45"/>
  <c r="B7498" i="45"/>
  <c r="B7499" i="45"/>
  <c r="B7500" i="45"/>
  <c r="B7501" i="45"/>
  <c r="B7502" i="45"/>
  <c r="B7503" i="45"/>
  <c r="B7504" i="45"/>
  <c r="B7505" i="45"/>
  <c r="B7506" i="45"/>
  <c r="B7507" i="45"/>
  <c r="B7508" i="45"/>
  <c r="B7509" i="45"/>
  <c r="B7510" i="45"/>
  <c r="B7511" i="45"/>
  <c r="B7512" i="45"/>
  <c r="B7513" i="45"/>
  <c r="B7514" i="45"/>
  <c r="B7515" i="45"/>
  <c r="B7516" i="45"/>
  <c r="B7517" i="45"/>
  <c r="B7518" i="45"/>
  <c r="B7519" i="45"/>
  <c r="B7520" i="45"/>
  <c r="B7521" i="45"/>
  <c r="B7522" i="45"/>
  <c r="B7523" i="45"/>
  <c r="B7524" i="45"/>
  <c r="B7525" i="45"/>
  <c r="B7526" i="45"/>
  <c r="B7527" i="45"/>
  <c r="B7528" i="45"/>
  <c r="B7529" i="45"/>
  <c r="B7530" i="45"/>
  <c r="B7531" i="45"/>
  <c r="B7532" i="45"/>
  <c r="B7533" i="45"/>
  <c r="B7534" i="45"/>
  <c r="B7535" i="45"/>
  <c r="B7536" i="45"/>
  <c r="B7537" i="45"/>
  <c r="B7538" i="45"/>
  <c r="B7539" i="45"/>
  <c r="B7540" i="45"/>
  <c r="B7541" i="45"/>
  <c r="B7542" i="45"/>
  <c r="B7543" i="45"/>
  <c r="B7544" i="45"/>
  <c r="B7545" i="45"/>
  <c r="B7546" i="45"/>
  <c r="B7547" i="45"/>
  <c r="B7548" i="45"/>
  <c r="B7549" i="45"/>
  <c r="B7550" i="45"/>
  <c r="B7551" i="45"/>
  <c r="B7552" i="45"/>
  <c r="B7553" i="45"/>
  <c r="B7554" i="45"/>
  <c r="B7555" i="45"/>
  <c r="B7556" i="45"/>
  <c r="B7557" i="45"/>
  <c r="B7558" i="45"/>
  <c r="B7559" i="45"/>
  <c r="B7560" i="45"/>
  <c r="B7561" i="45"/>
  <c r="B7562" i="45"/>
  <c r="B7563" i="45"/>
  <c r="B7564" i="45"/>
  <c r="B7565" i="45"/>
  <c r="B7566" i="45"/>
  <c r="B7567" i="45"/>
  <c r="B7568" i="45"/>
  <c r="B7569" i="45"/>
  <c r="B7570" i="45"/>
  <c r="B7571" i="45"/>
  <c r="B7572" i="45"/>
  <c r="B7573" i="45"/>
  <c r="B7574" i="45"/>
  <c r="B7575" i="45"/>
  <c r="B7576" i="45"/>
  <c r="B7577" i="45"/>
  <c r="B7578" i="45"/>
  <c r="B7579" i="45"/>
  <c r="B7580" i="45"/>
  <c r="B7581" i="45"/>
  <c r="B7582" i="45"/>
  <c r="B7583" i="45"/>
  <c r="B7584" i="45"/>
  <c r="B7585" i="45"/>
  <c r="B7586" i="45"/>
  <c r="B7587" i="45"/>
  <c r="B7588" i="45"/>
  <c r="B7589" i="45"/>
  <c r="B7590" i="45"/>
  <c r="B7591" i="45"/>
  <c r="B7592" i="45"/>
  <c r="B7593" i="45"/>
  <c r="B7594" i="45"/>
  <c r="B7595" i="45"/>
  <c r="B7596" i="45"/>
  <c r="B7597" i="45"/>
  <c r="B7598" i="45"/>
  <c r="B7599" i="45"/>
  <c r="B7600" i="45"/>
  <c r="B7601" i="45"/>
  <c r="B7602" i="45"/>
  <c r="B7603" i="45"/>
  <c r="B7604" i="45"/>
  <c r="B7605" i="45"/>
  <c r="B7606" i="45"/>
  <c r="B7607" i="45"/>
  <c r="B7608" i="45"/>
  <c r="B7609" i="45"/>
  <c r="B7610" i="45"/>
  <c r="B7611" i="45"/>
  <c r="B7612" i="45"/>
  <c r="B7613" i="45"/>
  <c r="B7614" i="45"/>
  <c r="B7615" i="45"/>
  <c r="B7616" i="45"/>
  <c r="B7617" i="45"/>
  <c r="B7618" i="45"/>
  <c r="B7619" i="45"/>
  <c r="B7620" i="45"/>
  <c r="B7621" i="45"/>
  <c r="B7622" i="45"/>
  <c r="B7623" i="45"/>
  <c r="B7624" i="45"/>
  <c r="B7625" i="45"/>
  <c r="B7626" i="45"/>
  <c r="B7627" i="45"/>
  <c r="B7628" i="45"/>
  <c r="B7629" i="45"/>
  <c r="B7630" i="45"/>
  <c r="B7631" i="45"/>
  <c r="B7632" i="45"/>
  <c r="B7633" i="45"/>
  <c r="B7634" i="45"/>
  <c r="B7635" i="45"/>
  <c r="B7636" i="45"/>
  <c r="B7637" i="45"/>
  <c r="B7638" i="45"/>
  <c r="B7639" i="45"/>
  <c r="B7640" i="45"/>
  <c r="B7641" i="45"/>
  <c r="B7642" i="45"/>
  <c r="B7643" i="45"/>
  <c r="B7644" i="45"/>
  <c r="B7645" i="45"/>
  <c r="B7646" i="45"/>
  <c r="B7647" i="45"/>
  <c r="B7648" i="45"/>
  <c r="B7649" i="45"/>
  <c r="B7650" i="45"/>
  <c r="B7651" i="45"/>
  <c r="B7652" i="45"/>
  <c r="B7653" i="45"/>
  <c r="B7654" i="45"/>
  <c r="B7655" i="45"/>
  <c r="B7656" i="45"/>
  <c r="B7657" i="45"/>
  <c r="B7658" i="45"/>
  <c r="B7659" i="45"/>
  <c r="B7660" i="45"/>
  <c r="B7661" i="45"/>
  <c r="B7662" i="45"/>
  <c r="B7663" i="45"/>
  <c r="B7664" i="45"/>
  <c r="B7665" i="45"/>
  <c r="B7666" i="45"/>
  <c r="B7667" i="45"/>
  <c r="B7668" i="45"/>
  <c r="B7669" i="45"/>
  <c r="B7670" i="45"/>
  <c r="B7671" i="45"/>
  <c r="B7672" i="45"/>
  <c r="B7673" i="45"/>
  <c r="B7674" i="45"/>
  <c r="B7675" i="45"/>
  <c r="B7676" i="45"/>
  <c r="B7677" i="45"/>
  <c r="B7678" i="45"/>
  <c r="B7679" i="45"/>
  <c r="B7680" i="45"/>
  <c r="B7681" i="45"/>
  <c r="B7682" i="45"/>
  <c r="B7683" i="45"/>
  <c r="B7684" i="45"/>
  <c r="B7685" i="45"/>
  <c r="B7686" i="45"/>
  <c r="B7687" i="45"/>
  <c r="B7688" i="45"/>
  <c r="B7689" i="45"/>
  <c r="B2" i="45"/>
  <c r="A3" i="45"/>
  <c r="A4" i="45"/>
  <c r="A5" i="45"/>
  <c r="A6" i="45"/>
  <c r="A7" i="45"/>
  <c r="A8" i="45"/>
  <c r="A9" i="45"/>
  <c r="A10" i="45"/>
  <c r="A11" i="45"/>
  <c r="A12" i="45"/>
  <c r="A13" i="45"/>
  <c r="A14" i="45"/>
  <c r="A15" i="45"/>
  <c r="A16" i="45"/>
  <c r="A17" i="45"/>
  <c r="A18" i="45"/>
  <c r="A19" i="45"/>
  <c r="A20" i="45"/>
  <c r="A21" i="45"/>
  <c r="A22" i="45"/>
  <c r="A23" i="45"/>
  <c r="A24" i="45"/>
  <c r="A25" i="45"/>
  <c r="A26" i="45"/>
  <c r="A27" i="45"/>
  <c r="A28" i="45"/>
  <c r="A29" i="45"/>
  <c r="A30" i="45"/>
  <c r="A31" i="45"/>
  <c r="A32" i="45"/>
  <c r="A33" i="45"/>
  <c r="A34" i="45"/>
  <c r="A35" i="45"/>
  <c r="A36" i="45"/>
  <c r="A37" i="45"/>
  <c r="A38" i="45"/>
  <c r="A39" i="45"/>
  <c r="A40" i="45"/>
  <c r="A41" i="45"/>
  <c r="A42" i="45"/>
  <c r="A43" i="45"/>
  <c r="A44" i="45"/>
  <c r="A45" i="45"/>
  <c r="A46" i="45"/>
  <c r="A47" i="45"/>
  <c r="A48" i="45"/>
  <c r="A49" i="45"/>
  <c r="A50" i="45"/>
  <c r="A51" i="45"/>
  <c r="A52" i="45"/>
  <c r="A53" i="45"/>
  <c r="A54" i="45"/>
  <c r="A55" i="45"/>
  <c r="A56" i="45"/>
  <c r="A57" i="45"/>
  <c r="A58" i="45"/>
  <c r="A59" i="45"/>
  <c r="A60" i="45"/>
  <c r="A61" i="45"/>
  <c r="A62" i="45"/>
  <c r="A63" i="45"/>
  <c r="A64" i="45"/>
  <c r="A65" i="45"/>
  <c r="A66" i="45"/>
  <c r="A67" i="45"/>
  <c r="A68" i="45"/>
  <c r="A69" i="45"/>
  <c r="A70" i="45"/>
  <c r="A71" i="45"/>
  <c r="A72" i="45"/>
  <c r="A73" i="45"/>
  <c r="A74" i="45"/>
  <c r="A75" i="45"/>
  <c r="A76" i="45"/>
  <c r="A77" i="45"/>
  <c r="A78" i="45"/>
  <c r="A79" i="45"/>
  <c r="A80" i="45"/>
  <c r="A81" i="45"/>
  <c r="A82" i="45"/>
  <c r="A83" i="45"/>
  <c r="A84" i="45"/>
  <c r="A85" i="45"/>
  <c r="A86" i="45"/>
  <c r="A87" i="45"/>
  <c r="A88" i="45"/>
  <c r="A89" i="45"/>
  <c r="A90" i="45"/>
  <c r="A91" i="45"/>
  <c r="A92" i="45"/>
  <c r="A93" i="45"/>
  <c r="A94" i="45"/>
  <c r="A95" i="45"/>
  <c r="A96" i="45"/>
  <c r="A97" i="45"/>
  <c r="A98" i="45"/>
  <c r="A99" i="45"/>
  <c r="A100" i="45"/>
  <c r="A101" i="45"/>
  <c r="A102" i="45"/>
  <c r="A103" i="45"/>
  <c r="A104" i="45"/>
  <c r="A105" i="45"/>
  <c r="A106" i="45"/>
  <c r="A107" i="45"/>
  <c r="A108" i="45"/>
  <c r="A109" i="45"/>
  <c r="A110" i="45"/>
  <c r="A111" i="45"/>
  <c r="A112" i="45"/>
  <c r="A113" i="45"/>
  <c r="A114" i="45"/>
  <c r="A115" i="45"/>
  <c r="A116" i="45"/>
  <c r="A117" i="45"/>
  <c r="A118" i="45"/>
  <c r="A119" i="45"/>
  <c r="A120" i="45"/>
  <c r="A121" i="45"/>
  <c r="A122" i="45"/>
  <c r="A123" i="45"/>
  <c r="A124" i="45"/>
  <c r="A125" i="45"/>
  <c r="A126" i="45"/>
  <c r="A127" i="45"/>
  <c r="A128" i="45"/>
  <c r="A129" i="45"/>
  <c r="A130" i="45"/>
  <c r="A131" i="45"/>
  <c r="A132" i="45"/>
  <c r="A133" i="45"/>
  <c r="A134" i="45"/>
  <c r="A135" i="45"/>
  <c r="A136" i="45"/>
  <c r="A137" i="45"/>
  <c r="A138" i="45"/>
  <c r="A139" i="45"/>
  <c r="A140" i="45"/>
  <c r="A141" i="45"/>
  <c r="A142" i="45"/>
  <c r="A143" i="45"/>
  <c r="A144" i="45"/>
  <c r="A145" i="45"/>
  <c r="A146" i="45"/>
  <c r="A147" i="45"/>
  <c r="A148" i="45"/>
  <c r="A149" i="45"/>
  <c r="A150" i="45"/>
  <c r="A151" i="45"/>
  <c r="A152" i="45"/>
  <c r="A153" i="45"/>
  <c r="A154" i="45"/>
  <c r="A155" i="45"/>
  <c r="A156" i="45"/>
  <c r="A157" i="45"/>
  <c r="A158" i="45"/>
  <c r="A159" i="45"/>
  <c r="A160" i="45"/>
  <c r="A161" i="45"/>
  <c r="A162" i="45"/>
  <c r="A163" i="45"/>
  <c r="A164" i="45"/>
  <c r="A165" i="45"/>
  <c r="A166" i="45"/>
  <c r="A167" i="45"/>
  <c r="A168" i="45"/>
  <c r="A169" i="45"/>
  <c r="A170" i="45"/>
  <c r="A171" i="45"/>
  <c r="A172" i="45"/>
  <c r="A173" i="45"/>
  <c r="A174" i="45"/>
  <c r="A175" i="45"/>
  <c r="A176" i="45"/>
  <c r="A177" i="45"/>
  <c r="A178" i="45"/>
  <c r="A179" i="45"/>
  <c r="A180" i="45"/>
  <c r="A181" i="45"/>
  <c r="A182" i="45"/>
  <c r="A183" i="45"/>
  <c r="A184" i="45"/>
  <c r="A185" i="45"/>
  <c r="A186" i="45"/>
  <c r="A187" i="45"/>
  <c r="A188" i="45"/>
  <c r="A189" i="45"/>
  <c r="A190" i="45"/>
  <c r="A191" i="45"/>
  <c r="A192" i="45"/>
  <c r="A193" i="45"/>
  <c r="A194" i="45"/>
  <c r="A195" i="45"/>
  <c r="A196" i="45"/>
  <c r="A197" i="45"/>
  <c r="A198" i="45"/>
  <c r="A199" i="45"/>
  <c r="A200" i="45"/>
  <c r="A201" i="45"/>
  <c r="A202" i="45"/>
  <c r="A203" i="45"/>
  <c r="A204" i="45"/>
  <c r="A205" i="45"/>
  <c r="A206" i="45"/>
  <c r="A207" i="45"/>
  <c r="A208" i="45"/>
  <c r="A209" i="45"/>
  <c r="A210" i="45"/>
  <c r="A211" i="45"/>
  <c r="A212" i="45"/>
  <c r="A213" i="45"/>
  <c r="A214" i="45"/>
  <c r="A215" i="45"/>
  <c r="A216" i="45"/>
  <c r="A217" i="45"/>
  <c r="A218" i="45"/>
  <c r="A219" i="45"/>
  <c r="A220" i="45"/>
  <c r="A221" i="45"/>
  <c r="A222" i="45"/>
  <c r="A223" i="45"/>
  <c r="A224" i="45"/>
  <c r="A225" i="45"/>
  <c r="A226" i="45"/>
  <c r="A227" i="45"/>
  <c r="A228" i="45"/>
  <c r="A229" i="45"/>
  <c r="A230" i="45"/>
  <c r="A231" i="45"/>
  <c r="A232" i="45"/>
  <c r="A233" i="45"/>
  <c r="A234" i="45"/>
  <c r="A235" i="45"/>
  <c r="A236" i="45"/>
  <c r="A237" i="45"/>
  <c r="A238" i="45"/>
  <c r="A239" i="45"/>
  <c r="A240" i="45"/>
  <c r="A241" i="45"/>
  <c r="A242" i="45"/>
  <c r="A243" i="45"/>
  <c r="A244" i="45"/>
  <c r="A245" i="45"/>
  <c r="A246" i="45"/>
  <c r="A247" i="45"/>
  <c r="A248" i="45"/>
  <c r="A249" i="45"/>
  <c r="A250" i="45"/>
  <c r="A251" i="45"/>
  <c r="A252" i="45"/>
  <c r="A253" i="45"/>
  <c r="A254" i="45"/>
  <c r="A255" i="45"/>
  <c r="A256" i="45"/>
  <c r="A257" i="45"/>
  <c r="A258" i="45"/>
  <c r="A259" i="45"/>
  <c r="A260" i="45"/>
  <c r="A261" i="45"/>
  <c r="A262" i="45"/>
  <c r="A263" i="45"/>
  <c r="A264" i="45"/>
  <c r="A265" i="45"/>
  <c r="A266" i="45"/>
  <c r="A267" i="45"/>
  <c r="A268" i="45"/>
  <c r="A269" i="45"/>
  <c r="A270" i="45"/>
  <c r="A271" i="45"/>
  <c r="A272" i="45"/>
  <c r="A273" i="45"/>
  <c r="A274" i="45"/>
  <c r="A275" i="45"/>
  <c r="A276" i="45"/>
  <c r="A277" i="45"/>
  <c r="A278" i="45"/>
  <c r="A279" i="45"/>
  <c r="A280" i="45"/>
  <c r="A281" i="45"/>
  <c r="A282" i="45"/>
  <c r="A283" i="45"/>
  <c r="A284" i="45"/>
  <c r="A285" i="45"/>
  <c r="A286" i="45"/>
  <c r="A287" i="45"/>
  <c r="A288" i="45"/>
  <c r="A289" i="45"/>
  <c r="A290" i="45"/>
  <c r="A291" i="45"/>
  <c r="A292" i="45"/>
  <c r="A293" i="45"/>
  <c r="A294" i="45"/>
  <c r="A295" i="45"/>
  <c r="A296" i="45"/>
  <c r="A297" i="45"/>
  <c r="A298" i="45"/>
  <c r="A299" i="45"/>
  <c r="A300" i="45"/>
  <c r="A301" i="45"/>
  <c r="A302" i="45"/>
  <c r="A303" i="45"/>
  <c r="A304" i="45"/>
  <c r="A305" i="45"/>
  <c r="A306" i="45"/>
  <c r="A307" i="45"/>
  <c r="A308" i="45"/>
  <c r="A309" i="45"/>
  <c r="A310" i="45"/>
  <c r="A311" i="45"/>
  <c r="A312" i="45"/>
  <c r="A313" i="45"/>
  <c r="A314" i="45"/>
  <c r="A315" i="45"/>
  <c r="A316" i="45"/>
  <c r="A317" i="45"/>
  <c r="A318" i="45"/>
  <c r="A319" i="45"/>
  <c r="A320" i="45"/>
  <c r="A321" i="45"/>
  <c r="A322" i="45"/>
  <c r="A323" i="45"/>
  <c r="A324" i="45"/>
  <c r="A325" i="45"/>
  <c r="A326" i="45"/>
  <c r="A327" i="45"/>
  <c r="A328" i="45"/>
  <c r="A329" i="45"/>
  <c r="A330" i="45"/>
  <c r="A331" i="45"/>
  <c r="A332" i="45"/>
  <c r="A333" i="45"/>
  <c r="A334" i="45"/>
  <c r="A335" i="45"/>
  <c r="A336" i="45"/>
  <c r="A337" i="45"/>
  <c r="A338" i="45"/>
  <c r="A339" i="45"/>
  <c r="A340" i="45"/>
  <c r="A341" i="45"/>
  <c r="A342" i="45"/>
  <c r="A343" i="45"/>
  <c r="A344" i="45"/>
  <c r="A345" i="45"/>
  <c r="A346" i="45"/>
  <c r="A347" i="45"/>
  <c r="A348" i="45"/>
  <c r="A349" i="45"/>
  <c r="A350" i="45"/>
  <c r="A351" i="45"/>
  <c r="A352" i="45"/>
  <c r="A353" i="45"/>
  <c r="A354" i="45"/>
  <c r="A355" i="45"/>
  <c r="A356" i="45"/>
  <c r="A357" i="45"/>
  <c r="A358" i="45"/>
  <c r="A359" i="45"/>
  <c r="A360" i="45"/>
  <c r="A361" i="45"/>
  <c r="A362" i="45"/>
  <c r="A363" i="45"/>
  <c r="A364" i="45"/>
  <c r="A365" i="45"/>
  <c r="A366" i="45"/>
  <c r="A367" i="45"/>
  <c r="A368" i="45"/>
  <c r="A369" i="45"/>
  <c r="A370" i="45"/>
  <c r="A371" i="45"/>
  <c r="A372" i="45"/>
  <c r="A373" i="45"/>
  <c r="A374" i="45"/>
  <c r="A375" i="45"/>
  <c r="A376" i="45"/>
  <c r="A377" i="45"/>
  <c r="A378" i="45"/>
  <c r="A379" i="45"/>
  <c r="A380" i="45"/>
  <c r="A381" i="45"/>
  <c r="A382" i="45"/>
  <c r="A383" i="45"/>
  <c r="A384" i="45"/>
  <c r="A385" i="45"/>
  <c r="A386" i="45"/>
  <c r="A387" i="45"/>
  <c r="A388" i="45"/>
  <c r="A389" i="45"/>
  <c r="A390" i="45"/>
  <c r="A391" i="45"/>
  <c r="A392" i="45"/>
  <c r="A393" i="45"/>
  <c r="A394" i="45"/>
  <c r="A395" i="45"/>
  <c r="A396" i="45"/>
  <c r="A397" i="45"/>
  <c r="A398" i="45"/>
  <c r="A399" i="45"/>
  <c r="A400" i="45"/>
  <c r="A401" i="45"/>
  <c r="A402" i="45"/>
  <c r="A403" i="45"/>
  <c r="A404" i="45"/>
  <c r="A405" i="45"/>
  <c r="A406" i="45"/>
  <c r="A407" i="45"/>
  <c r="A408" i="45"/>
  <c r="A409" i="45"/>
  <c r="A410" i="45"/>
  <c r="A411" i="45"/>
  <c r="A412" i="45"/>
  <c r="A413" i="45"/>
  <c r="A414" i="45"/>
  <c r="A415" i="45"/>
  <c r="A416" i="45"/>
  <c r="A417" i="45"/>
  <c r="A418" i="45"/>
  <c r="A419" i="45"/>
  <c r="A420" i="45"/>
  <c r="A421" i="45"/>
  <c r="A422" i="45"/>
  <c r="A423" i="45"/>
  <c r="A424" i="45"/>
  <c r="A425" i="45"/>
  <c r="A426" i="45"/>
  <c r="A427" i="45"/>
  <c r="A428" i="45"/>
  <c r="A429" i="45"/>
  <c r="A430" i="45"/>
  <c r="A431" i="45"/>
  <c r="A432" i="45"/>
  <c r="A433" i="45"/>
  <c r="A434" i="45"/>
  <c r="A435" i="45"/>
  <c r="A436" i="45"/>
  <c r="A437" i="45"/>
  <c r="A438" i="45"/>
  <c r="A439" i="45"/>
  <c r="A440" i="45"/>
  <c r="A441" i="45"/>
  <c r="A442" i="45"/>
  <c r="A443" i="45"/>
  <c r="A444" i="45"/>
  <c r="A445" i="45"/>
  <c r="A446" i="45"/>
  <c r="A447" i="45"/>
  <c r="A448" i="45"/>
  <c r="A449" i="45"/>
  <c r="A450" i="45"/>
  <c r="A451" i="45"/>
  <c r="A452" i="45"/>
  <c r="A453" i="45"/>
  <c r="A454" i="45"/>
  <c r="A455" i="45"/>
  <c r="A456" i="45"/>
  <c r="A457" i="45"/>
  <c r="A458" i="45"/>
  <c r="A459" i="45"/>
  <c r="A460" i="45"/>
  <c r="A461" i="45"/>
  <c r="A462" i="45"/>
  <c r="A463" i="45"/>
  <c r="A464" i="45"/>
  <c r="A465" i="45"/>
  <c r="A466" i="45"/>
  <c r="A467" i="45"/>
  <c r="A468" i="45"/>
  <c r="A469" i="45"/>
  <c r="A470" i="45"/>
  <c r="A471" i="45"/>
  <c r="A472" i="45"/>
  <c r="A473" i="45"/>
  <c r="A474" i="45"/>
  <c r="A475" i="45"/>
  <c r="A476" i="45"/>
  <c r="A477" i="45"/>
  <c r="A478" i="45"/>
  <c r="A479" i="45"/>
  <c r="A480" i="45"/>
  <c r="A481" i="45"/>
  <c r="A482" i="45"/>
  <c r="A483" i="45"/>
  <c r="A484" i="45"/>
  <c r="A485" i="45"/>
  <c r="A486" i="45"/>
  <c r="A487" i="45"/>
  <c r="A488" i="45"/>
  <c r="A489" i="45"/>
  <c r="A490" i="45"/>
  <c r="A491" i="45"/>
  <c r="A492" i="45"/>
  <c r="A493" i="45"/>
  <c r="A494" i="45"/>
  <c r="A495" i="45"/>
  <c r="A496" i="45"/>
  <c r="A497" i="45"/>
  <c r="A498" i="45"/>
  <c r="A499" i="45"/>
  <c r="A500" i="45"/>
  <c r="A501" i="45"/>
  <c r="A502" i="45"/>
  <c r="A503" i="45"/>
  <c r="A504" i="45"/>
  <c r="A505" i="45"/>
  <c r="A506" i="45"/>
  <c r="A507" i="45"/>
  <c r="A508" i="45"/>
  <c r="A509" i="45"/>
  <c r="A510" i="45"/>
  <c r="A511" i="45"/>
  <c r="A512" i="45"/>
  <c r="A513" i="45"/>
  <c r="A514" i="45"/>
  <c r="A515" i="45"/>
  <c r="A516" i="45"/>
  <c r="A517" i="45"/>
  <c r="A518" i="45"/>
  <c r="A519" i="45"/>
  <c r="A520" i="45"/>
  <c r="A521" i="45"/>
  <c r="A522" i="45"/>
  <c r="A523" i="45"/>
  <c r="A524" i="45"/>
  <c r="A525" i="45"/>
  <c r="A526" i="45"/>
  <c r="A527" i="45"/>
  <c r="A528" i="45"/>
  <c r="A529" i="45"/>
  <c r="A530" i="45"/>
  <c r="A531" i="45"/>
  <c r="A532" i="45"/>
  <c r="A533" i="45"/>
  <c r="A534" i="45"/>
  <c r="A535" i="45"/>
  <c r="A536" i="45"/>
  <c r="A537" i="45"/>
  <c r="A538" i="45"/>
  <c r="A539" i="45"/>
  <c r="A540" i="45"/>
  <c r="A541" i="45"/>
  <c r="A542" i="45"/>
  <c r="A543" i="45"/>
  <c r="A544" i="45"/>
  <c r="A545" i="45"/>
  <c r="A546" i="45"/>
  <c r="A547" i="45"/>
  <c r="A548" i="45"/>
  <c r="A549" i="45"/>
  <c r="A550" i="45"/>
  <c r="A551" i="45"/>
  <c r="A552" i="45"/>
  <c r="A553" i="45"/>
  <c r="A554" i="45"/>
  <c r="A555" i="45"/>
  <c r="A556" i="45"/>
  <c r="A557" i="45"/>
  <c r="A558" i="45"/>
  <c r="A559" i="45"/>
  <c r="A560" i="45"/>
  <c r="A561" i="45"/>
  <c r="A562" i="45"/>
  <c r="A563" i="45"/>
  <c r="A564" i="45"/>
  <c r="A565" i="45"/>
  <c r="A566" i="45"/>
  <c r="A567" i="45"/>
  <c r="A568" i="45"/>
  <c r="A569" i="45"/>
  <c r="A570" i="45"/>
  <c r="A571" i="45"/>
  <c r="A572" i="45"/>
  <c r="A573" i="45"/>
  <c r="A574" i="45"/>
  <c r="A575" i="45"/>
  <c r="A576" i="45"/>
  <c r="A577" i="45"/>
  <c r="A578" i="45"/>
  <c r="A579" i="45"/>
  <c r="A580" i="45"/>
  <c r="A581" i="45"/>
  <c r="A582" i="45"/>
  <c r="A583" i="45"/>
  <c r="A584" i="45"/>
  <c r="A585" i="45"/>
  <c r="A586" i="45"/>
  <c r="A587" i="45"/>
  <c r="A588" i="45"/>
  <c r="A589" i="45"/>
  <c r="A590" i="45"/>
  <c r="A591" i="45"/>
  <c r="A592" i="45"/>
  <c r="A593" i="45"/>
  <c r="A594" i="45"/>
  <c r="A595" i="45"/>
  <c r="A596" i="45"/>
  <c r="A597" i="45"/>
  <c r="A598" i="45"/>
  <c r="A599" i="45"/>
  <c r="A600" i="45"/>
  <c r="A601" i="45"/>
  <c r="A602" i="45"/>
  <c r="A603" i="45"/>
  <c r="A604" i="45"/>
  <c r="A605" i="45"/>
  <c r="A606" i="45"/>
  <c r="A607" i="45"/>
  <c r="A608" i="45"/>
  <c r="A609" i="45"/>
  <c r="A610" i="45"/>
  <c r="A611" i="45"/>
  <c r="A612" i="45"/>
  <c r="A613" i="45"/>
  <c r="A614" i="45"/>
  <c r="A615" i="45"/>
  <c r="A616" i="45"/>
  <c r="A617" i="45"/>
  <c r="A618" i="45"/>
  <c r="A619" i="45"/>
  <c r="A620" i="45"/>
  <c r="A621" i="45"/>
  <c r="A622" i="45"/>
  <c r="A623" i="45"/>
  <c r="A624" i="45"/>
  <c r="A625" i="45"/>
  <c r="A626" i="45"/>
  <c r="A627" i="45"/>
  <c r="A628" i="45"/>
  <c r="A629" i="45"/>
  <c r="A630" i="45"/>
  <c r="A631" i="45"/>
  <c r="A632" i="45"/>
  <c r="A633" i="45"/>
  <c r="A634" i="45"/>
  <c r="A635" i="45"/>
  <c r="A636" i="45"/>
  <c r="A637" i="45"/>
  <c r="A638" i="45"/>
  <c r="A639" i="45"/>
  <c r="A640" i="45"/>
  <c r="A641" i="45"/>
  <c r="A642" i="45"/>
  <c r="A643" i="45"/>
  <c r="A644" i="45"/>
  <c r="A645" i="45"/>
  <c r="A646" i="45"/>
  <c r="A647" i="45"/>
  <c r="A648" i="45"/>
  <c r="A649" i="45"/>
  <c r="A650" i="45"/>
  <c r="A651" i="45"/>
  <c r="A652" i="45"/>
  <c r="A653" i="45"/>
  <c r="A654" i="45"/>
  <c r="A655" i="45"/>
  <c r="A656" i="45"/>
  <c r="A657" i="45"/>
  <c r="A658" i="45"/>
  <c r="A659" i="45"/>
  <c r="A660" i="45"/>
  <c r="A661" i="45"/>
  <c r="A662" i="45"/>
  <c r="A663" i="45"/>
  <c r="A664" i="45"/>
  <c r="A665" i="45"/>
  <c r="A666" i="45"/>
  <c r="A667" i="45"/>
  <c r="A668" i="45"/>
  <c r="A669" i="45"/>
  <c r="A670" i="45"/>
  <c r="A671" i="45"/>
  <c r="A672" i="45"/>
  <c r="A673" i="45"/>
  <c r="A674" i="45"/>
  <c r="A675" i="45"/>
  <c r="A676" i="45"/>
  <c r="A677" i="45"/>
  <c r="A678" i="45"/>
  <c r="A679" i="45"/>
  <c r="A680" i="45"/>
  <c r="A681" i="45"/>
  <c r="A682" i="45"/>
  <c r="A683" i="45"/>
  <c r="A684" i="45"/>
  <c r="A685" i="45"/>
  <c r="A686" i="45"/>
  <c r="A687" i="45"/>
  <c r="A688" i="45"/>
  <c r="A689" i="45"/>
  <c r="A690" i="45"/>
  <c r="A691" i="45"/>
  <c r="A692" i="45"/>
  <c r="A693" i="45"/>
  <c r="A694" i="45"/>
  <c r="A695" i="45"/>
  <c r="A696" i="45"/>
  <c r="A697" i="45"/>
  <c r="A698" i="45"/>
  <c r="A699" i="45"/>
  <c r="A700" i="45"/>
  <c r="A701" i="45"/>
  <c r="A702" i="45"/>
  <c r="A703" i="45"/>
  <c r="A704" i="45"/>
  <c r="A705" i="45"/>
  <c r="A706" i="45"/>
  <c r="A707" i="45"/>
  <c r="A708" i="45"/>
  <c r="A709" i="45"/>
  <c r="A710" i="45"/>
  <c r="A711" i="45"/>
  <c r="A712" i="45"/>
  <c r="A713" i="45"/>
  <c r="A714" i="45"/>
  <c r="A715" i="45"/>
  <c r="A716" i="45"/>
  <c r="A717" i="45"/>
  <c r="A718" i="45"/>
  <c r="A719" i="45"/>
  <c r="A720" i="45"/>
  <c r="A721" i="45"/>
  <c r="A722" i="45"/>
  <c r="A723" i="45"/>
  <c r="A724" i="45"/>
  <c r="A725" i="45"/>
  <c r="A726" i="45"/>
  <c r="A727" i="45"/>
  <c r="A728" i="45"/>
  <c r="A729" i="45"/>
  <c r="A730" i="45"/>
  <c r="A731" i="45"/>
  <c r="A732" i="45"/>
  <c r="A733" i="45"/>
  <c r="A734" i="45"/>
  <c r="A735" i="45"/>
  <c r="A736" i="45"/>
  <c r="A737" i="45"/>
  <c r="A738" i="45"/>
  <c r="A739" i="45"/>
  <c r="A740" i="45"/>
  <c r="A741" i="45"/>
  <c r="A742" i="45"/>
  <c r="A743" i="45"/>
  <c r="A744" i="45"/>
  <c r="A745" i="45"/>
  <c r="A746" i="45"/>
  <c r="A747" i="45"/>
  <c r="A748" i="45"/>
  <c r="A749" i="45"/>
  <c r="A750" i="45"/>
  <c r="A751" i="45"/>
  <c r="A752" i="45"/>
  <c r="A753" i="45"/>
  <c r="A754" i="45"/>
  <c r="A755" i="45"/>
  <c r="A756" i="45"/>
  <c r="A757" i="45"/>
  <c r="A758" i="45"/>
  <c r="A759" i="45"/>
  <c r="A760" i="45"/>
  <c r="A761" i="45"/>
  <c r="A762" i="45"/>
  <c r="A763" i="45"/>
  <c r="A764" i="45"/>
  <c r="A765" i="45"/>
  <c r="A766" i="45"/>
  <c r="A767" i="45"/>
  <c r="A768" i="45"/>
  <c r="A769" i="45"/>
  <c r="A770" i="45"/>
  <c r="A771" i="45"/>
  <c r="A772" i="45"/>
  <c r="A773" i="45"/>
  <c r="A774" i="45"/>
  <c r="A775" i="45"/>
  <c r="A776" i="45"/>
  <c r="A777" i="45"/>
  <c r="A778" i="45"/>
  <c r="A779" i="45"/>
  <c r="A780" i="45"/>
  <c r="A781" i="45"/>
  <c r="A782" i="45"/>
  <c r="A783" i="45"/>
  <c r="A784" i="45"/>
  <c r="A785" i="45"/>
  <c r="A786" i="45"/>
  <c r="A787" i="45"/>
  <c r="A788" i="45"/>
  <c r="A789" i="45"/>
  <c r="A790" i="45"/>
  <c r="A791" i="45"/>
  <c r="A792" i="45"/>
  <c r="A793" i="45"/>
  <c r="A794" i="45"/>
  <c r="A795" i="45"/>
  <c r="A796" i="45"/>
  <c r="A797" i="45"/>
  <c r="A798" i="45"/>
  <c r="A799" i="45"/>
  <c r="A800" i="45"/>
  <c r="A801" i="45"/>
  <c r="A802" i="45"/>
  <c r="A803" i="45"/>
  <c r="A804" i="45"/>
  <c r="A805" i="45"/>
  <c r="A806" i="45"/>
  <c r="A807" i="45"/>
  <c r="A808" i="45"/>
  <c r="A809" i="45"/>
  <c r="A810" i="45"/>
  <c r="A811" i="45"/>
  <c r="A812" i="45"/>
  <c r="A813" i="45"/>
  <c r="A814" i="45"/>
  <c r="A815" i="45"/>
  <c r="A816" i="45"/>
  <c r="A817" i="45"/>
  <c r="A818" i="45"/>
  <c r="A819" i="45"/>
  <c r="A820" i="45"/>
  <c r="A821" i="45"/>
  <c r="A822" i="45"/>
  <c r="A823" i="45"/>
  <c r="A824" i="45"/>
  <c r="A825" i="45"/>
  <c r="A826" i="45"/>
  <c r="A827" i="45"/>
  <c r="A828" i="45"/>
  <c r="A829" i="45"/>
  <c r="A830" i="45"/>
  <c r="A831" i="45"/>
  <c r="A832" i="45"/>
  <c r="A833" i="45"/>
  <c r="A834" i="45"/>
  <c r="A835" i="45"/>
  <c r="A836" i="45"/>
  <c r="A837" i="45"/>
  <c r="A838" i="45"/>
  <c r="A839" i="45"/>
  <c r="A840" i="45"/>
  <c r="A841" i="45"/>
  <c r="A842" i="45"/>
  <c r="A843" i="45"/>
  <c r="A844" i="45"/>
  <c r="A845" i="45"/>
  <c r="A846" i="45"/>
  <c r="A847" i="45"/>
  <c r="A848" i="45"/>
  <c r="A849" i="45"/>
  <c r="A850" i="45"/>
  <c r="A851" i="45"/>
  <c r="A852" i="45"/>
  <c r="A853" i="45"/>
  <c r="A854" i="45"/>
  <c r="A855" i="45"/>
  <c r="A856" i="45"/>
  <c r="A857" i="45"/>
  <c r="A858" i="45"/>
  <c r="A859" i="45"/>
  <c r="A860" i="45"/>
  <c r="A861" i="45"/>
  <c r="A862" i="45"/>
  <c r="A863" i="45"/>
  <c r="A864" i="45"/>
  <c r="A865" i="45"/>
  <c r="A866" i="45"/>
  <c r="A867" i="45"/>
  <c r="A868" i="45"/>
  <c r="A869" i="45"/>
  <c r="A870" i="45"/>
  <c r="A871" i="45"/>
  <c r="A872" i="45"/>
  <c r="A873" i="45"/>
  <c r="A874" i="45"/>
  <c r="A875" i="45"/>
  <c r="A876" i="45"/>
  <c r="A877" i="45"/>
  <c r="A878" i="45"/>
  <c r="A879" i="45"/>
  <c r="A880" i="45"/>
  <c r="A881" i="45"/>
  <c r="A882" i="45"/>
  <c r="A883" i="45"/>
  <c r="A884" i="45"/>
  <c r="A885" i="45"/>
  <c r="A886" i="45"/>
  <c r="A887" i="45"/>
  <c r="A888" i="45"/>
  <c r="A889" i="45"/>
  <c r="A890" i="45"/>
  <c r="A891" i="45"/>
  <c r="A892" i="45"/>
  <c r="A893" i="45"/>
  <c r="A894" i="45"/>
  <c r="A895" i="45"/>
  <c r="A896" i="45"/>
  <c r="A897" i="45"/>
  <c r="A898" i="45"/>
  <c r="A899" i="45"/>
  <c r="A900" i="45"/>
  <c r="A901" i="45"/>
  <c r="A902" i="45"/>
  <c r="A903" i="45"/>
  <c r="A904" i="45"/>
  <c r="A905" i="45"/>
  <c r="A906" i="45"/>
  <c r="A907" i="45"/>
  <c r="A908" i="45"/>
  <c r="A909" i="45"/>
  <c r="A910" i="45"/>
  <c r="A911" i="45"/>
  <c r="A912" i="45"/>
  <c r="A913" i="45"/>
  <c r="A914" i="45"/>
  <c r="A915" i="45"/>
  <c r="A916" i="45"/>
  <c r="A917" i="45"/>
  <c r="A918" i="45"/>
  <c r="A919" i="45"/>
  <c r="A920" i="45"/>
  <c r="A921" i="45"/>
  <c r="A922" i="45"/>
  <c r="A923" i="45"/>
  <c r="A924" i="45"/>
  <c r="A925" i="45"/>
  <c r="A926" i="45"/>
  <c r="A927" i="45"/>
  <c r="A928" i="45"/>
  <c r="A929" i="45"/>
  <c r="A930" i="45"/>
  <c r="A931" i="45"/>
  <c r="A932" i="45"/>
  <c r="A933" i="45"/>
  <c r="A934" i="45"/>
  <c r="A935" i="45"/>
  <c r="A936" i="45"/>
  <c r="A937" i="45"/>
  <c r="A938" i="45"/>
  <c r="A939" i="45"/>
  <c r="A940" i="45"/>
  <c r="A941" i="45"/>
  <c r="A942" i="45"/>
  <c r="A943" i="45"/>
  <c r="A944" i="45"/>
  <c r="A945" i="45"/>
  <c r="A946" i="45"/>
  <c r="A947" i="45"/>
  <c r="A948" i="45"/>
  <c r="A949" i="45"/>
  <c r="A950" i="45"/>
  <c r="A951" i="45"/>
  <c r="A952" i="45"/>
  <c r="A953" i="45"/>
  <c r="A954" i="45"/>
  <c r="A955" i="45"/>
  <c r="A956" i="45"/>
  <c r="A957" i="45"/>
  <c r="A958" i="45"/>
  <c r="A959" i="45"/>
  <c r="A960" i="45"/>
  <c r="A961" i="45"/>
  <c r="A962" i="45"/>
  <c r="A963" i="45"/>
  <c r="A964" i="45"/>
  <c r="A965" i="45"/>
  <c r="A966" i="45"/>
  <c r="A967" i="45"/>
  <c r="A968" i="45"/>
  <c r="A969" i="45"/>
  <c r="A970" i="45"/>
  <c r="A971" i="45"/>
  <c r="A972" i="45"/>
  <c r="A973" i="45"/>
  <c r="A974" i="45"/>
  <c r="A975" i="45"/>
  <c r="A976" i="45"/>
  <c r="A977" i="45"/>
  <c r="A978" i="45"/>
  <c r="A979" i="45"/>
  <c r="A980" i="45"/>
  <c r="A981" i="45"/>
  <c r="A982" i="45"/>
  <c r="A983" i="45"/>
  <c r="A984" i="45"/>
  <c r="A985" i="45"/>
  <c r="A986" i="45"/>
  <c r="A987" i="45"/>
  <c r="A988" i="45"/>
  <c r="A989" i="45"/>
  <c r="A990" i="45"/>
  <c r="A991" i="45"/>
  <c r="A992" i="45"/>
  <c r="A993" i="45"/>
  <c r="A994" i="45"/>
  <c r="A995" i="45"/>
  <c r="A996" i="45"/>
  <c r="A997" i="45"/>
  <c r="A998" i="45"/>
  <c r="A999" i="45"/>
  <c r="A1000" i="45"/>
  <c r="A1001" i="45"/>
  <c r="A1002" i="45"/>
  <c r="A1003" i="45"/>
  <c r="A1004" i="45"/>
  <c r="A1005" i="45"/>
  <c r="A1006" i="45"/>
  <c r="A1007" i="45"/>
  <c r="A1008" i="45"/>
  <c r="A1009" i="45"/>
  <c r="A1010" i="45"/>
  <c r="A1011" i="45"/>
  <c r="A1012" i="45"/>
  <c r="A1013" i="45"/>
  <c r="A1014" i="45"/>
  <c r="A1015" i="45"/>
  <c r="A1016" i="45"/>
  <c r="A1017" i="45"/>
  <c r="A1018" i="45"/>
  <c r="A1019" i="45"/>
  <c r="A1020" i="45"/>
  <c r="A1021" i="45"/>
  <c r="A1022" i="45"/>
  <c r="A1023" i="45"/>
  <c r="A1024" i="45"/>
  <c r="A1025" i="45"/>
  <c r="A1026" i="45"/>
  <c r="A1027" i="45"/>
  <c r="A1028" i="45"/>
  <c r="A1029" i="45"/>
  <c r="A1030" i="45"/>
  <c r="A1031" i="45"/>
  <c r="A1032" i="45"/>
  <c r="A1033" i="45"/>
  <c r="A1034" i="45"/>
  <c r="A1035" i="45"/>
  <c r="A1036" i="45"/>
  <c r="A1037" i="45"/>
  <c r="A1038" i="45"/>
  <c r="A1039" i="45"/>
  <c r="A1040" i="45"/>
  <c r="A1041" i="45"/>
  <c r="A1042" i="45"/>
  <c r="A1043" i="45"/>
  <c r="A1044" i="45"/>
  <c r="A1045" i="45"/>
  <c r="A1046" i="45"/>
  <c r="A1047" i="45"/>
  <c r="A1048" i="45"/>
  <c r="A1049" i="45"/>
  <c r="A1050" i="45"/>
  <c r="A1051" i="45"/>
  <c r="A1052" i="45"/>
  <c r="A1053" i="45"/>
  <c r="A1054" i="45"/>
  <c r="A1055" i="45"/>
  <c r="A1056" i="45"/>
  <c r="A1057" i="45"/>
  <c r="A1058" i="45"/>
  <c r="A1059" i="45"/>
  <c r="A1060" i="45"/>
  <c r="A1061" i="45"/>
  <c r="A1062" i="45"/>
  <c r="A1063" i="45"/>
  <c r="A1064" i="45"/>
  <c r="A1065" i="45"/>
  <c r="A1066" i="45"/>
  <c r="A1067" i="45"/>
  <c r="A1068" i="45"/>
  <c r="A1069" i="45"/>
  <c r="A1070" i="45"/>
  <c r="A1071" i="45"/>
  <c r="A1072" i="45"/>
  <c r="A1073" i="45"/>
  <c r="A1074" i="45"/>
  <c r="A1075" i="45"/>
  <c r="A1076" i="45"/>
  <c r="A1077" i="45"/>
  <c r="A1078" i="45"/>
  <c r="A1079" i="45"/>
  <c r="A1080" i="45"/>
  <c r="A1081" i="45"/>
  <c r="A1082" i="45"/>
  <c r="A1083" i="45"/>
  <c r="A1084" i="45"/>
  <c r="A1085" i="45"/>
  <c r="A1086" i="45"/>
  <c r="A1087" i="45"/>
  <c r="A1088" i="45"/>
  <c r="A1089" i="45"/>
  <c r="A1090" i="45"/>
  <c r="A1091" i="45"/>
  <c r="A1092" i="45"/>
  <c r="A1093" i="45"/>
  <c r="A1094" i="45"/>
  <c r="A1095" i="45"/>
  <c r="A1096" i="45"/>
  <c r="A1097" i="45"/>
  <c r="A1098" i="45"/>
  <c r="A1099" i="45"/>
  <c r="A1100" i="45"/>
  <c r="A1101" i="45"/>
  <c r="A1102" i="45"/>
  <c r="A1103" i="45"/>
  <c r="A1104" i="45"/>
  <c r="A1105" i="45"/>
  <c r="A1106" i="45"/>
  <c r="A1107" i="45"/>
  <c r="A1108" i="45"/>
  <c r="A1109" i="45"/>
  <c r="A1110" i="45"/>
  <c r="A1111" i="45"/>
  <c r="A1112" i="45"/>
  <c r="A1113" i="45"/>
  <c r="A1114" i="45"/>
  <c r="A1115" i="45"/>
  <c r="A1116" i="45"/>
  <c r="A1117" i="45"/>
  <c r="A1118" i="45"/>
  <c r="A1119" i="45"/>
  <c r="A1120" i="45"/>
  <c r="A1121" i="45"/>
  <c r="A1122" i="45"/>
  <c r="A1123" i="45"/>
  <c r="A1124" i="45"/>
  <c r="A1125" i="45"/>
  <c r="A1126" i="45"/>
  <c r="A1127" i="45"/>
  <c r="A1128" i="45"/>
  <c r="A1129" i="45"/>
  <c r="A1130" i="45"/>
  <c r="A1131" i="45"/>
  <c r="A1132" i="45"/>
  <c r="A1133" i="45"/>
  <c r="A1134" i="45"/>
  <c r="A1135" i="45"/>
  <c r="A1136" i="45"/>
  <c r="A1137" i="45"/>
  <c r="A1138" i="45"/>
  <c r="A1139" i="45"/>
  <c r="A1140" i="45"/>
  <c r="A1141" i="45"/>
  <c r="A1142" i="45"/>
  <c r="A1143" i="45"/>
  <c r="A1144" i="45"/>
  <c r="A1145" i="45"/>
  <c r="A1146" i="45"/>
  <c r="A1147" i="45"/>
  <c r="A1148" i="45"/>
  <c r="A1149" i="45"/>
  <c r="A1150" i="45"/>
  <c r="A1151" i="45"/>
  <c r="A1152" i="45"/>
  <c r="A1153" i="45"/>
  <c r="A1154" i="45"/>
  <c r="A1155" i="45"/>
  <c r="A1156" i="45"/>
  <c r="A1157" i="45"/>
  <c r="A1158" i="45"/>
  <c r="A1159" i="45"/>
  <c r="A1160" i="45"/>
  <c r="A1161" i="45"/>
  <c r="A1162" i="45"/>
  <c r="A1163" i="45"/>
  <c r="A1164" i="45"/>
  <c r="A1165" i="45"/>
  <c r="A1166" i="45"/>
  <c r="A1167" i="45"/>
  <c r="A1168" i="45"/>
  <c r="A1169" i="45"/>
  <c r="A1170" i="45"/>
  <c r="A1171" i="45"/>
  <c r="A1172" i="45"/>
  <c r="A1173" i="45"/>
  <c r="A1174" i="45"/>
  <c r="A1175" i="45"/>
  <c r="A1176" i="45"/>
  <c r="A1177" i="45"/>
  <c r="A1178" i="45"/>
  <c r="A1179" i="45"/>
  <c r="A1180" i="45"/>
  <c r="A1181" i="45"/>
  <c r="A1182" i="45"/>
  <c r="A1183" i="45"/>
  <c r="A1184" i="45"/>
  <c r="A1185" i="45"/>
  <c r="A1186" i="45"/>
  <c r="A1187" i="45"/>
  <c r="A1188" i="45"/>
  <c r="A1189" i="45"/>
  <c r="A1190" i="45"/>
  <c r="A1191" i="45"/>
  <c r="A1192" i="45"/>
  <c r="A1193" i="45"/>
  <c r="A1194" i="45"/>
  <c r="A1195" i="45"/>
  <c r="A1196" i="45"/>
  <c r="A1197" i="45"/>
  <c r="A1198" i="45"/>
  <c r="A1199" i="45"/>
  <c r="A1200" i="45"/>
  <c r="A1201" i="45"/>
  <c r="A1202" i="45"/>
  <c r="A1203" i="45"/>
  <c r="A1204" i="45"/>
  <c r="A1205" i="45"/>
  <c r="A1206" i="45"/>
  <c r="A1207" i="45"/>
  <c r="A1208" i="45"/>
  <c r="A1209" i="45"/>
  <c r="A1210" i="45"/>
  <c r="A1211" i="45"/>
  <c r="A1212" i="45"/>
  <c r="A1213" i="45"/>
  <c r="A1214" i="45"/>
  <c r="A1215" i="45"/>
  <c r="A1216" i="45"/>
  <c r="A1217" i="45"/>
  <c r="A1218" i="45"/>
  <c r="A1219" i="45"/>
  <c r="A1220" i="45"/>
  <c r="A1221" i="45"/>
  <c r="A1222" i="45"/>
  <c r="A1223" i="45"/>
  <c r="A1224" i="45"/>
  <c r="A1225" i="45"/>
  <c r="A1226" i="45"/>
  <c r="A1227" i="45"/>
  <c r="A1228" i="45"/>
  <c r="A1229" i="45"/>
  <c r="A1230" i="45"/>
  <c r="A1231" i="45"/>
  <c r="A1232" i="45"/>
  <c r="A1233" i="45"/>
  <c r="A1234" i="45"/>
  <c r="A1235" i="45"/>
  <c r="A1236" i="45"/>
  <c r="A1237" i="45"/>
  <c r="A1238" i="45"/>
  <c r="A1239" i="45"/>
  <c r="A1240" i="45"/>
  <c r="A1241" i="45"/>
  <c r="A1242" i="45"/>
  <c r="A1243" i="45"/>
  <c r="A1244" i="45"/>
  <c r="A1245" i="45"/>
  <c r="A1246" i="45"/>
  <c r="A1247" i="45"/>
  <c r="A1248" i="45"/>
  <c r="A1249" i="45"/>
  <c r="A1250" i="45"/>
  <c r="A1251" i="45"/>
  <c r="A1252" i="45"/>
  <c r="A1253" i="45"/>
  <c r="A1254" i="45"/>
  <c r="A1255" i="45"/>
  <c r="A1256" i="45"/>
  <c r="A1257" i="45"/>
  <c r="A1258" i="45"/>
  <c r="A1259" i="45"/>
  <c r="A1260" i="45"/>
  <c r="A1261" i="45"/>
  <c r="A1262" i="45"/>
  <c r="A1263" i="45"/>
  <c r="A1264" i="45"/>
  <c r="A1265" i="45"/>
  <c r="A1266" i="45"/>
  <c r="A1267" i="45"/>
  <c r="A1268" i="45"/>
  <c r="A1269" i="45"/>
  <c r="A1270" i="45"/>
  <c r="A1271" i="45"/>
  <c r="A1272" i="45"/>
  <c r="A1273" i="45"/>
  <c r="A1274" i="45"/>
  <c r="A1275" i="45"/>
  <c r="A1276" i="45"/>
  <c r="A1277" i="45"/>
  <c r="A1278" i="45"/>
  <c r="A1279" i="45"/>
  <c r="A1280" i="45"/>
  <c r="A1281" i="45"/>
  <c r="A1282" i="45"/>
  <c r="A1283" i="45"/>
  <c r="A1284" i="45"/>
  <c r="A1285" i="45"/>
  <c r="A1286" i="45"/>
  <c r="A1287" i="45"/>
  <c r="A1288" i="45"/>
  <c r="A1289" i="45"/>
  <c r="A1290" i="45"/>
  <c r="A1291" i="45"/>
  <c r="A1292" i="45"/>
  <c r="A1293" i="45"/>
  <c r="A1294" i="45"/>
  <c r="A1295" i="45"/>
  <c r="A1296" i="45"/>
  <c r="A1297" i="45"/>
  <c r="A1298" i="45"/>
  <c r="A1299" i="45"/>
  <c r="A1300" i="45"/>
  <c r="A1301" i="45"/>
  <c r="A1302" i="45"/>
  <c r="A1303" i="45"/>
  <c r="A1304" i="45"/>
  <c r="A1305" i="45"/>
  <c r="A1306" i="45"/>
  <c r="A1307" i="45"/>
  <c r="A1308" i="45"/>
  <c r="A1309" i="45"/>
  <c r="A1310" i="45"/>
  <c r="A1311" i="45"/>
  <c r="A1312" i="45"/>
  <c r="A1313" i="45"/>
  <c r="A1314" i="45"/>
  <c r="A1315" i="45"/>
  <c r="A1316" i="45"/>
  <c r="A1317" i="45"/>
  <c r="A1318" i="45"/>
  <c r="A1319" i="45"/>
  <c r="A1320" i="45"/>
  <c r="A1321" i="45"/>
  <c r="A1322" i="45"/>
  <c r="A1323" i="45"/>
  <c r="A1324" i="45"/>
  <c r="A1325" i="45"/>
  <c r="A1326" i="45"/>
  <c r="A1327" i="45"/>
  <c r="A1328" i="45"/>
  <c r="A1329" i="45"/>
  <c r="A1330" i="45"/>
  <c r="A1331" i="45"/>
  <c r="A1332" i="45"/>
  <c r="A1333" i="45"/>
  <c r="A1334" i="45"/>
  <c r="A1335" i="45"/>
  <c r="A1336" i="45"/>
  <c r="A1337" i="45"/>
  <c r="A1338" i="45"/>
  <c r="A1339" i="45"/>
  <c r="A1340" i="45"/>
  <c r="A1341" i="45"/>
  <c r="A1342" i="45"/>
  <c r="A1343" i="45"/>
  <c r="A1344" i="45"/>
  <c r="A1345" i="45"/>
  <c r="A1346" i="45"/>
  <c r="A1347" i="45"/>
  <c r="A1348" i="45"/>
  <c r="A1349" i="45"/>
  <c r="A1350" i="45"/>
  <c r="A1351" i="45"/>
  <c r="A1352" i="45"/>
  <c r="A1353" i="45"/>
  <c r="A1354" i="45"/>
  <c r="A1355" i="45"/>
  <c r="A1356" i="45"/>
  <c r="A1357" i="45"/>
  <c r="A1358" i="45"/>
  <c r="A1359" i="45"/>
  <c r="A1360" i="45"/>
  <c r="A1361" i="45"/>
  <c r="A1362" i="45"/>
  <c r="A1363" i="45"/>
  <c r="A1364" i="45"/>
  <c r="A1365" i="45"/>
  <c r="A1366" i="45"/>
  <c r="A1367" i="45"/>
  <c r="A1368" i="45"/>
  <c r="A1369" i="45"/>
  <c r="A1370" i="45"/>
  <c r="A1371" i="45"/>
  <c r="A1372" i="45"/>
  <c r="A1373" i="45"/>
  <c r="A1374" i="45"/>
  <c r="A1375" i="45"/>
  <c r="A1376" i="45"/>
  <c r="A1377" i="45"/>
  <c r="A1378" i="45"/>
  <c r="A1379" i="45"/>
  <c r="A1380" i="45"/>
  <c r="A1381" i="45"/>
  <c r="A1382" i="45"/>
  <c r="A1383" i="45"/>
  <c r="A1384" i="45"/>
  <c r="A1385" i="45"/>
  <c r="A1386" i="45"/>
  <c r="A1387" i="45"/>
  <c r="A1388" i="45"/>
  <c r="A1389" i="45"/>
  <c r="A1390" i="45"/>
  <c r="A1391" i="45"/>
  <c r="A1392" i="45"/>
  <c r="A1393" i="45"/>
  <c r="A1394" i="45"/>
  <c r="A1395" i="45"/>
  <c r="A1396" i="45"/>
  <c r="A1397" i="45"/>
  <c r="A1398" i="45"/>
  <c r="A1399" i="45"/>
  <c r="A1400" i="45"/>
  <c r="A1401" i="45"/>
  <c r="A1402" i="45"/>
  <c r="A1403" i="45"/>
  <c r="A1404" i="45"/>
  <c r="A1405" i="45"/>
  <c r="A1406" i="45"/>
  <c r="A1407" i="45"/>
  <c r="A1408" i="45"/>
  <c r="A1409" i="45"/>
  <c r="A1410" i="45"/>
  <c r="A1411" i="45"/>
  <c r="A1412" i="45"/>
  <c r="A1413" i="45"/>
  <c r="A1414" i="45"/>
  <c r="A1415" i="45"/>
  <c r="A1416" i="45"/>
  <c r="A1417" i="45"/>
  <c r="A1418" i="45"/>
  <c r="A1419" i="45"/>
  <c r="A1420" i="45"/>
  <c r="A1421" i="45"/>
  <c r="A1422" i="45"/>
  <c r="A1423" i="45"/>
  <c r="A1424" i="45"/>
  <c r="A1425" i="45"/>
  <c r="A1426" i="45"/>
  <c r="A1427" i="45"/>
  <c r="A1428" i="45"/>
  <c r="A1429" i="45"/>
  <c r="A1430" i="45"/>
  <c r="A1431" i="45"/>
  <c r="A1432" i="45"/>
  <c r="A1433" i="45"/>
  <c r="A1434" i="45"/>
  <c r="A1435" i="45"/>
  <c r="A1436" i="45"/>
  <c r="A1437" i="45"/>
  <c r="A1438" i="45"/>
  <c r="A1439" i="45"/>
  <c r="A1440" i="45"/>
  <c r="A1441" i="45"/>
  <c r="A1442" i="45"/>
  <c r="A1443" i="45"/>
  <c r="A1444" i="45"/>
  <c r="A1445" i="45"/>
  <c r="A1446" i="45"/>
  <c r="A1447" i="45"/>
  <c r="A1448" i="45"/>
  <c r="A1449" i="45"/>
  <c r="A1450" i="45"/>
  <c r="A1451" i="45"/>
  <c r="A1452" i="45"/>
  <c r="A1453" i="45"/>
  <c r="A1454" i="45"/>
  <c r="A1455" i="45"/>
  <c r="A1456" i="45"/>
  <c r="A1457" i="45"/>
  <c r="A1458" i="45"/>
  <c r="A1459" i="45"/>
  <c r="A1460" i="45"/>
  <c r="A1461" i="45"/>
  <c r="A1462" i="45"/>
  <c r="A1463" i="45"/>
  <c r="A1464" i="45"/>
  <c r="A1465" i="45"/>
  <c r="A1466" i="45"/>
  <c r="A1467" i="45"/>
  <c r="A1468" i="45"/>
  <c r="A1469" i="45"/>
  <c r="A1470" i="45"/>
  <c r="A1471" i="45"/>
  <c r="A1472" i="45"/>
  <c r="A1473" i="45"/>
  <c r="A1474" i="45"/>
  <c r="A1475" i="45"/>
  <c r="A1476" i="45"/>
  <c r="A1477" i="45"/>
  <c r="A1478" i="45"/>
  <c r="A1479" i="45"/>
  <c r="A1480" i="45"/>
  <c r="A1481" i="45"/>
  <c r="A1482" i="45"/>
  <c r="A1483" i="45"/>
  <c r="A1484" i="45"/>
  <c r="A1485" i="45"/>
  <c r="A1486" i="45"/>
  <c r="A1487" i="45"/>
  <c r="A1488" i="45"/>
  <c r="A1489" i="45"/>
  <c r="A1490" i="45"/>
  <c r="A1491" i="45"/>
  <c r="A1492" i="45"/>
  <c r="A1493" i="45"/>
  <c r="A1494" i="45"/>
  <c r="A1495" i="45"/>
  <c r="A1496" i="45"/>
  <c r="A1497" i="45"/>
  <c r="A1498" i="45"/>
  <c r="A1499" i="45"/>
  <c r="A1500" i="45"/>
  <c r="A1501" i="45"/>
  <c r="A1502" i="45"/>
  <c r="A1503" i="45"/>
  <c r="A1504" i="45"/>
  <c r="A1505" i="45"/>
  <c r="A1506" i="45"/>
  <c r="A1507" i="45"/>
  <c r="A1508" i="45"/>
  <c r="A1509" i="45"/>
  <c r="A1510" i="45"/>
  <c r="A1511" i="45"/>
  <c r="A1512" i="45"/>
  <c r="A1513" i="45"/>
  <c r="A1514" i="45"/>
  <c r="A1515" i="45"/>
  <c r="A1516" i="45"/>
  <c r="A1517" i="45"/>
  <c r="A1518" i="45"/>
  <c r="A1519" i="45"/>
  <c r="A1520" i="45"/>
  <c r="A1521" i="45"/>
  <c r="A1522" i="45"/>
  <c r="A1523" i="45"/>
  <c r="A1524" i="45"/>
  <c r="A1525" i="45"/>
  <c r="A1526" i="45"/>
  <c r="A1527" i="45"/>
  <c r="A1528" i="45"/>
  <c r="A1529" i="45"/>
  <c r="A1530" i="45"/>
  <c r="A1531" i="45"/>
  <c r="A1532" i="45"/>
  <c r="A1533" i="45"/>
  <c r="A1534" i="45"/>
  <c r="A1535" i="45"/>
  <c r="A1536" i="45"/>
  <c r="A1537" i="45"/>
  <c r="A1538" i="45"/>
  <c r="A1539" i="45"/>
  <c r="A1540" i="45"/>
  <c r="A1541" i="45"/>
  <c r="A1542" i="45"/>
  <c r="A1543" i="45"/>
  <c r="A1544" i="45"/>
  <c r="A1545" i="45"/>
  <c r="A1546" i="45"/>
  <c r="A1547" i="45"/>
  <c r="A1548" i="45"/>
  <c r="A1549" i="45"/>
  <c r="A1550" i="45"/>
  <c r="A1551" i="45"/>
  <c r="A1552" i="45"/>
  <c r="A1553" i="45"/>
  <c r="A1554" i="45"/>
  <c r="A1555" i="45"/>
  <c r="A1556" i="45"/>
  <c r="A1557" i="45"/>
  <c r="A1558" i="45"/>
  <c r="A1559" i="45"/>
  <c r="A1560" i="45"/>
  <c r="A1561" i="45"/>
  <c r="A1562" i="45"/>
  <c r="A1563" i="45"/>
  <c r="A1564" i="45"/>
  <c r="A1565" i="45"/>
  <c r="A1566" i="45"/>
  <c r="A1567" i="45"/>
  <c r="A1568" i="45"/>
  <c r="A1569" i="45"/>
  <c r="A1570" i="45"/>
  <c r="A1571" i="45"/>
  <c r="A1572" i="45"/>
  <c r="A1573" i="45"/>
  <c r="A1574" i="45"/>
  <c r="A1575" i="45"/>
  <c r="A1576" i="45"/>
  <c r="A1577" i="45"/>
  <c r="A1578" i="45"/>
  <c r="A1579" i="45"/>
  <c r="A1580" i="45"/>
  <c r="A1581" i="45"/>
  <c r="A1582" i="45"/>
  <c r="A1583" i="45"/>
  <c r="A1584" i="45"/>
  <c r="A1585" i="45"/>
  <c r="A1586" i="45"/>
  <c r="A1587" i="45"/>
  <c r="A1588" i="45"/>
  <c r="A1589" i="45"/>
  <c r="A1590" i="45"/>
  <c r="A1591" i="45"/>
  <c r="A1592" i="45"/>
  <c r="A1593" i="45"/>
  <c r="A1594" i="45"/>
  <c r="A1595" i="45"/>
  <c r="A1596" i="45"/>
  <c r="A1597" i="45"/>
  <c r="A1598" i="45"/>
  <c r="A1599" i="45"/>
  <c r="A1600" i="45"/>
  <c r="A1601" i="45"/>
  <c r="A1602" i="45"/>
  <c r="A1603" i="45"/>
  <c r="A1604" i="45"/>
  <c r="A1605" i="45"/>
  <c r="A1606" i="45"/>
  <c r="A1607" i="45"/>
  <c r="A1608" i="45"/>
  <c r="A1609" i="45"/>
  <c r="A1610" i="45"/>
  <c r="A1611" i="45"/>
  <c r="A1612" i="45"/>
  <c r="A1613" i="45"/>
  <c r="A1614" i="45"/>
  <c r="A1615" i="45"/>
  <c r="A1616" i="45"/>
  <c r="A1617" i="45"/>
  <c r="A1618" i="45"/>
  <c r="A1619" i="45"/>
  <c r="A1620" i="45"/>
  <c r="A1621" i="45"/>
  <c r="A1622" i="45"/>
  <c r="A1623" i="45"/>
  <c r="A1624" i="45"/>
  <c r="A1625" i="45"/>
  <c r="A1626" i="45"/>
  <c r="A1627" i="45"/>
  <c r="A1628" i="45"/>
  <c r="A1629" i="45"/>
  <c r="A1630" i="45"/>
  <c r="A1631" i="45"/>
  <c r="A1632" i="45"/>
  <c r="A1633" i="45"/>
  <c r="A1634" i="45"/>
  <c r="A1635" i="45"/>
  <c r="A1636" i="45"/>
  <c r="A1637" i="45"/>
  <c r="A1638" i="45"/>
  <c r="A1639" i="45"/>
  <c r="A1640" i="45"/>
  <c r="A1641" i="45"/>
  <c r="A1642" i="45"/>
  <c r="A1643" i="45"/>
  <c r="A1644" i="45"/>
  <c r="A1645" i="45"/>
  <c r="A1646" i="45"/>
  <c r="A1647" i="45"/>
  <c r="A1648" i="45"/>
  <c r="A1649" i="45"/>
  <c r="A1650" i="45"/>
  <c r="A1651" i="45"/>
  <c r="A1652" i="45"/>
  <c r="A1653" i="45"/>
  <c r="A1654" i="45"/>
  <c r="A1655" i="45"/>
  <c r="A1656" i="45"/>
  <c r="A1657" i="45"/>
  <c r="A1658" i="45"/>
  <c r="A1659" i="45"/>
  <c r="A1660" i="45"/>
  <c r="A1661" i="45"/>
  <c r="A1662" i="45"/>
  <c r="A1663" i="45"/>
  <c r="A1664" i="45"/>
  <c r="A1665" i="45"/>
  <c r="A1666" i="45"/>
  <c r="A1667" i="45"/>
  <c r="A1668" i="45"/>
  <c r="A1669" i="45"/>
  <c r="A1670" i="45"/>
  <c r="A1671" i="45"/>
  <c r="A1672" i="45"/>
  <c r="A1673" i="45"/>
  <c r="A1674" i="45"/>
  <c r="A1675" i="45"/>
  <c r="A1676" i="45"/>
  <c r="A1677" i="45"/>
  <c r="A1678" i="45"/>
  <c r="A1679" i="45"/>
  <c r="A1680" i="45"/>
  <c r="A1681" i="45"/>
  <c r="A1682" i="45"/>
  <c r="A1683" i="45"/>
  <c r="A1684" i="45"/>
  <c r="A1685" i="45"/>
  <c r="A1686" i="45"/>
  <c r="A1687" i="45"/>
  <c r="A1688" i="45"/>
  <c r="A1689" i="45"/>
  <c r="A1690" i="45"/>
  <c r="A1691" i="45"/>
  <c r="A1692" i="45"/>
  <c r="A1693" i="45"/>
  <c r="A1694" i="45"/>
  <c r="A1695" i="45"/>
  <c r="A1696" i="45"/>
  <c r="A1697" i="45"/>
  <c r="A1698" i="45"/>
  <c r="A1699" i="45"/>
  <c r="A1700" i="45"/>
  <c r="A1701" i="45"/>
  <c r="A1702" i="45"/>
  <c r="A1703" i="45"/>
  <c r="A1704" i="45"/>
  <c r="A1705" i="45"/>
  <c r="A1706" i="45"/>
  <c r="A1707" i="45"/>
  <c r="A1708" i="45"/>
  <c r="A1709" i="45"/>
  <c r="A1710" i="45"/>
  <c r="A1711" i="45"/>
  <c r="A1712" i="45"/>
  <c r="A1713" i="45"/>
  <c r="A1714" i="45"/>
  <c r="A1715" i="45"/>
  <c r="A1716" i="45"/>
  <c r="A1717" i="45"/>
  <c r="A1718" i="45"/>
  <c r="A1719" i="45"/>
  <c r="A1720" i="45"/>
  <c r="A1721" i="45"/>
  <c r="A1722" i="45"/>
  <c r="A1723" i="45"/>
  <c r="A1724" i="45"/>
  <c r="A1725" i="45"/>
  <c r="A1726" i="45"/>
  <c r="A1727" i="45"/>
  <c r="A1728" i="45"/>
  <c r="A1729" i="45"/>
  <c r="A1730" i="45"/>
  <c r="A1731" i="45"/>
  <c r="A1732" i="45"/>
  <c r="A1733" i="45"/>
  <c r="A1734" i="45"/>
  <c r="A1735" i="45"/>
  <c r="A1736" i="45"/>
  <c r="A1737" i="45"/>
  <c r="A1738" i="45"/>
  <c r="A1739" i="45"/>
  <c r="A1740" i="45"/>
  <c r="A1741" i="45"/>
  <c r="A1742" i="45"/>
  <c r="A1743" i="45"/>
  <c r="A1744" i="45"/>
  <c r="A1745" i="45"/>
  <c r="A1746" i="45"/>
  <c r="A1747" i="45"/>
  <c r="A1748" i="45"/>
  <c r="A1749" i="45"/>
  <c r="A1750" i="45"/>
  <c r="A1751" i="45"/>
  <c r="A1752" i="45"/>
  <c r="A1753" i="45"/>
  <c r="A1754" i="45"/>
  <c r="A1755" i="45"/>
  <c r="A1756" i="45"/>
  <c r="A1757" i="45"/>
  <c r="A1758" i="45"/>
  <c r="A1759" i="45"/>
  <c r="A1760" i="45"/>
  <c r="A1761" i="45"/>
  <c r="A1762" i="45"/>
  <c r="A1763" i="45"/>
  <c r="A1764" i="45"/>
  <c r="A1765" i="45"/>
  <c r="A1766" i="45"/>
  <c r="A1767" i="45"/>
  <c r="A1768" i="45"/>
  <c r="A1769" i="45"/>
  <c r="A1770" i="45"/>
  <c r="A1771" i="45"/>
  <c r="A1772" i="45"/>
  <c r="A1773" i="45"/>
  <c r="A1774" i="45"/>
  <c r="A1775" i="45"/>
  <c r="A1776" i="45"/>
  <c r="A1777" i="45"/>
  <c r="A1778" i="45"/>
  <c r="A1779" i="45"/>
  <c r="A1780" i="45"/>
  <c r="A1781" i="45"/>
  <c r="A1782" i="45"/>
  <c r="A1783" i="45"/>
  <c r="A1784" i="45"/>
  <c r="A1785" i="45"/>
  <c r="A1786" i="45"/>
  <c r="A1787" i="45"/>
  <c r="A1788" i="45"/>
  <c r="A1789" i="45"/>
  <c r="A1790" i="45"/>
  <c r="A1791" i="45"/>
  <c r="A1792" i="45"/>
  <c r="A1793" i="45"/>
  <c r="A1794" i="45"/>
  <c r="A1795" i="45"/>
  <c r="A1796" i="45"/>
  <c r="A1797" i="45"/>
  <c r="A1798" i="45"/>
  <c r="A1799" i="45"/>
  <c r="A1800" i="45"/>
  <c r="A1801" i="45"/>
  <c r="A1802" i="45"/>
  <c r="A1803" i="45"/>
  <c r="A1804" i="45"/>
  <c r="A1805" i="45"/>
  <c r="A1806" i="45"/>
  <c r="A1807" i="45"/>
  <c r="A1808" i="45"/>
  <c r="A1809" i="45"/>
  <c r="A1810" i="45"/>
  <c r="A1811" i="45"/>
  <c r="A1812" i="45"/>
  <c r="A1813" i="45"/>
  <c r="A1814" i="45"/>
  <c r="A1815" i="45"/>
  <c r="A1816" i="45"/>
  <c r="A1817" i="45"/>
  <c r="A1818" i="45"/>
  <c r="A1819" i="45"/>
  <c r="A1820" i="45"/>
  <c r="A1821" i="45"/>
  <c r="A1822" i="45"/>
  <c r="A1823" i="45"/>
  <c r="A1824" i="45"/>
  <c r="A1825" i="45"/>
  <c r="A1826" i="45"/>
  <c r="A1827" i="45"/>
  <c r="A1828" i="45"/>
  <c r="A1829" i="45"/>
  <c r="A1830" i="45"/>
  <c r="A1831" i="45"/>
  <c r="A1832" i="45"/>
  <c r="A1833" i="45"/>
  <c r="A1834" i="45"/>
  <c r="A1835" i="45"/>
  <c r="A1836" i="45"/>
  <c r="A1837" i="45"/>
  <c r="A1838" i="45"/>
  <c r="A1839" i="45"/>
  <c r="A1840" i="45"/>
  <c r="A1841" i="45"/>
  <c r="A1842" i="45"/>
  <c r="A1843" i="45"/>
  <c r="A1844" i="45"/>
  <c r="A1845" i="45"/>
  <c r="A1846" i="45"/>
  <c r="A1847" i="45"/>
  <c r="A1848" i="45"/>
  <c r="A1849" i="45"/>
  <c r="A1850" i="45"/>
  <c r="A1851" i="45"/>
  <c r="A1852" i="45"/>
  <c r="A1853" i="45"/>
  <c r="A1854" i="45"/>
  <c r="A1855" i="45"/>
  <c r="A1856" i="45"/>
  <c r="A1857" i="45"/>
  <c r="A1858" i="45"/>
  <c r="A1859" i="45"/>
  <c r="A1860" i="45"/>
  <c r="A1861" i="45"/>
  <c r="A1862" i="45"/>
  <c r="A1863" i="45"/>
  <c r="A1864" i="45"/>
  <c r="A1865" i="45"/>
  <c r="A1866" i="45"/>
  <c r="A1867" i="45"/>
  <c r="A1868" i="45"/>
  <c r="A1869" i="45"/>
  <c r="A1870" i="45"/>
  <c r="A1871" i="45"/>
  <c r="A1872" i="45"/>
  <c r="A1873" i="45"/>
  <c r="A1874" i="45"/>
  <c r="A1875" i="45"/>
  <c r="A1876" i="45"/>
  <c r="A1877" i="45"/>
  <c r="A1878" i="45"/>
  <c r="A1879" i="45"/>
  <c r="A1880" i="45"/>
  <c r="A1881" i="45"/>
  <c r="A1882" i="45"/>
  <c r="A1883" i="45"/>
  <c r="A1884" i="45"/>
  <c r="A1885" i="45"/>
  <c r="A1886" i="45"/>
  <c r="A1887" i="45"/>
  <c r="A1888" i="45"/>
  <c r="A1889" i="45"/>
  <c r="A1890" i="45"/>
  <c r="A1891" i="45"/>
  <c r="A1892" i="45"/>
  <c r="A1893" i="45"/>
  <c r="A1894" i="45"/>
  <c r="A1895" i="45"/>
  <c r="A1896" i="45"/>
  <c r="A1897" i="45"/>
  <c r="A1898" i="45"/>
  <c r="A1899" i="45"/>
  <c r="A1900" i="45"/>
  <c r="A1901" i="45"/>
  <c r="A1902" i="45"/>
  <c r="A1903" i="45"/>
  <c r="A1904" i="45"/>
  <c r="A1905" i="45"/>
  <c r="A1906" i="45"/>
  <c r="A1907" i="45"/>
  <c r="A1908" i="45"/>
  <c r="A1909" i="45"/>
  <c r="A1910" i="45"/>
  <c r="A1911" i="45"/>
  <c r="A1912" i="45"/>
  <c r="A1913" i="45"/>
  <c r="A1914" i="45"/>
  <c r="A1915" i="45"/>
  <c r="A1916" i="45"/>
  <c r="A1917" i="45"/>
  <c r="A1918" i="45"/>
  <c r="A1919" i="45"/>
  <c r="A1920" i="45"/>
  <c r="A1921" i="45"/>
  <c r="A1922" i="45"/>
  <c r="A1923" i="45"/>
  <c r="A1924" i="45"/>
  <c r="A1925" i="45"/>
  <c r="A1926" i="45"/>
  <c r="A1927" i="45"/>
  <c r="A1928" i="45"/>
  <c r="A1929" i="45"/>
  <c r="A1930" i="45"/>
  <c r="A1931" i="45"/>
  <c r="A1932" i="45"/>
  <c r="A1933" i="45"/>
  <c r="A1934" i="45"/>
  <c r="A1935" i="45"/>
  <c r="A1936" i="45"/>
  <c r="A1937" i="45"/>
  <c r="A1938" i="45"/>
  <c r="A1939" i="45"/>
  <c r="A1940" i="45"/>
  <c r="A1941" i="45"/>
  <c r="A1942" i="45"/>
  <c r="A1943" i="45"/>
  <c r="A1944" i="45"/>
  <c r="A1945" i="45"/>
  <c r="A1946" i="45"/>
  <c r="A1947" i="45"/>
  <c r="A1948" i="45"/>
  <c r="A1949" i="45"/>
  <c r="A1950" i="45"/>
  <c r="A1951" i="45"/>
  <c r="A1952" i="45"/>
  <c r="A1953" i="45"/>
  <c r="A1954" i="45"/>
  <c r="A1955" i="45"/>
  <c r="A1956" i="45"/>
  <c r="A1957" i="45"/>
  <c r="A1958" i="45"/>
  <c r="A1959" i="45"/>
  <c r="A1960" i="45"/>
  <c r="A1961" i="45"/>
  <c r="A1962" i="45"/>
  <c r="A1963" i="45"/>
  <c r="A1964" i="45"/>
  <c r="A1965" i="45"/>
  <c r="A1966" i="45"/>
  <c r="A1967" i="45"/>
  <c r="A1968" i="45"/>
  <c r="A1969" i="45"/>
  <c r="A1970" i="45"/>
  <c r="A1971" i="45"/>
  <c r="A1972" i="45"/>
  <c r="A1973" i="45"/>
  <c r="A1974" i="45"/>
  <c r="A1975" i="45"/>
  <c r="A1976" i="45"/>
  <c r="A1977" i="45"/>
  <c r="A1978" i="45"/>
  <c r="A1979" i="45"/>
  <c r="A1980" i="45"/>
  <c r="A1981" i="45"/>
  <c r="A1982" i="45"/>
  <c r="A1983" i="45"/>
  <c r="A1984" i="45"/>
  <c r="A1985" i="45"/>
  <c r="A1986" i="45"/>
  <c r="A1987" i="45"/>
  <c r="A1988" i="45"/>
  <c r="A1989" i="45"/>
  <c r="A1990" i="45"/>
  <c r="A1991" i="45"/>
  <c r="A1992" i="45"/>
  <c r="A1993" i="45"/>
  <c r="A1994" i="45"/>
  <c r="A1995" i="45"/>
  <c r="A1996" i="45"/>
  <c r="A1997" i="45"/>
  <c r="A1998" i="45"/>
  <c r="A1999" i="45"/>
  <c r="A2000" i="45"/>
  <c r="A2001" i="45"/>
  <c r="A2002" i="45"/>
  <c r="A2003" i="45"/>
  <c r="A2004" i="45"/>
  <c r="A2005" i="45"/>
  <c r="A2006" i="45"/>
  <c r="A2007" i="45"/>
  <c r="A2008" i="45"/>
  <c r="A2009" i="45"/>
  <c r="A2010" i="45"/>
  <c r="A2011" i="45"/>
  <c r="A2012" i="45"/>
  <c r="A2013" i="45"/>
  <c r="A2014" i="45"/>
  <c r="A2015" i="45"/>
  <c r="A2016" i="45"/>
  <c r="A2017" i="45"/>
  <c r="A2018" i="45"/>
  <c r="A2019" i="45"/>
  <c r="A2020" i="45"/>
  <c r="A2021" i="45"/>
  <c r="A2022" i="45"/>
  <c r="A2023" i="45"/>
  <c r="A2024" i="45"/>
  <c r="A2025" i="45"/>
  <c r="A2026" i="45"/>
  <c r="A2027" i="45"/>
  <c r="A2028" i="45"/>
  <c r="A2029" i="45"/>
  <c r="A2030" i="45"/>
  <c r="A2031" i="45"/>
  <c r="A2032" i="45"/>
  <c r="A2033" i="45"/>
  <c r="A2034" i="45"/>
  <c r="A2035" i="45"/>
  <c r="A2036" i="45"/>
  <c r="A2037" i="45"/>
  <c r="A2038" i="45"/>
  <c r="A2039" i="45"/>
  <c r="A2040" i="45"/>
  <c r="A2041" i="45"/>
  <c r="A2042" i="45"/>
  <c r="A2043" i="45"/>
  <c r="A2044" i="45"/>
  <c r="A2045" i="45"/>
  <c r="A2046" i="45"/>
  <c r="A2047" i="45"/>
  <c r="A2048" i="45"/>
  <c r="A2049" i="45"/>
  <c r="A2050" i="45"/>
  <c r="A2051" i="45"/>
  <c r="A2052" i="45"/>
  <c r="A2053" i="45"/>
  <c r="A2054" i="45"/>
  <c r="A2055" i="45"/>
  <c r="A2056" i="45"/>
  <c r="A2057" i="45"/>
  <c r="A2058" i="45"/>
  <c r="A2059" i="45"/>
  <c r="A2060" i="45"/>
  <c r="A2061" i="45"/>
  <c r="A2062" i="45"/>
  <c r="A2063" i="45"/>
  <c r="A2064" i="45"/>
  <c r="A2065" i="45"/>
  <c r="A2066" i="45"/>
  <c r="A2067" i="45"/>
  <c r="A2068" i="45"/>
  <c r="A2069" i="45"/>
  <c r="A2070" i="45"/>
  <c r="A2071" i="45"/>
  <c r="A2072" i="45"/>
  <c r="A2073" i="45"/>
  <c r="A2074" i="45"/>
  <c r="A2075" i="45"/>
  <c r="A2076" i="45"/>
  <c r="A2077" i="45"/>
  <c r="A2078" i="45"/>
  <c r="A2079" i="45"/>
  <c r="A2080" i="45"/>
  <c r="A2081" i="45"/>
  <c r="A2082" i="45"/>
  <c r="A2083" i="45"/>
  <c r="A2084" i="45"/>
  <c r="A2085" i="45"/>
  <c r="A2086" i="45"/>
  <c r="A2087" i="45"/>
  <c r="A2088" i="45"/>
  <c r="A2089" i="45"/>
  <c r="A2090" i="45"/>
  <c r="A2091" i="45"/>
  <c r="A2092" i="45"/>
  <c r="A2093" i="45"/>
  <c r="A2094" i="45"/>
  <c r="A2095" i="45"/>
  <c r="A2096" i="45"/>
  <c r="A2097" i="45"/>
  <c r="A2098" i="45"/>
  <c r="A2099" i="45"/>
  <c r="A2100" i="45"/>
  <c r="A2101" i="45"/>
  <c r="A2102" i="45"/>
  <c r="A2103" i="45"/>
  <c r="A2104" i="45"/>
  <c r="A2105" i="45"/>
  <c r="A2106" i="45"/>
  <c r="A2107" i="45"/>
  <c r="A2108" i="45"/>
  <c r="A2109" i="45"/>
  <c r="A2110" i="45"/>
  <c r="A2111" i="45"/>
  <c r="A2112" i="45"/>
  <c r="A2113" i="45"/>
  <c r="A2114" i="45"/>
  <c r="A2115" i="45"/>
  <c r="A2116" i="45"/>
  <c r="A2117" i="45"/>
  <c r="A2118" i="45"/>
  <c r="A2119" i="45"/>
  <c r="A2120" i="45"/>
  <c r="A2121" i="45"/>
  <c r="A2122" i="45"/>
  <c r="A2123" i="45"/>
  <c r="A2124" i="45"/>
  <c r="A2125" i="45"/>
  <c r="A2126" i="45"/>
  <c r="A2127" i="45"/>
  <c r="A2128" i="45"/>
  <c r="A2129" i="45"/>
  <c r="A2130" i="45"/>
  <c r="A2131" i="45"/>
  <c r="A2132" i="45"/>
  <c r="A2133" i="45"/>
  <c r="A2134" i="45"/>
  <c r="A2135" i="45"/>
  <c r="A2136" i="45"/>
  <c r="A2137" i="45"/>
  <c r="A2138" i="45"/>
  <c r="A2139" i="45"/>
  <c r="A2140" i="45"/>
  <c r="A2141" i="45"/>
  <c r="A2142" i="45"/>
  <c r="A2143" i="45"/>
  <c r="A2144" i="45"/>
  <c r="A2145" i="45"/>
  <c r="A2146" i="45"/>
  <c r="A2147" i="45"/>
  <c r="A2148" i="45"/>
  <c r="A2149" i="45"/>
  <c r="A2150" i="45"/>
  <c r="A2151" i="45"/>
  <c r="A2152" i="45"/>
  <c r="A2153" i="45"/>
  <c r="A2154" i="45"/>
  <c r="A2155" i="45"/>
  <c r="A2156" i="45"/>
  <c r="A2157" i="45"/>
  <c r="A2158" i="45"/>
  <c r="A2159" i="45"/>
  <c r="A2160" i="45"/>
  <c r="A2161" i="45"/>
  <c r="A2162" i="45"/>
  <c r="A2163" i="45"/>
  <c r="A2164" i="45"/>
  <c r="A2165" i="45"/>
  <c r="A2166" i="45"/>
  <c r="A2167" i="45"/>
  <c r="A2168" i="45"/>
  <c r="A2169" i="45"/>
  <c r="A2170" i="45"/>
  <c r="A2171" i="45"/>
  <c r="A2172" i="45"/>
  <c r="A2173" i="45"/>
  <c r="A2174" i="45"/>
  <c r="A2175" i="45"/>
  <c r="A2176" i="45"/>
  <c r="A2177" i="45"/>
  <c r="A2178" i="45"/>
  <c r="A2179" i="45"/>
  <c r="A2180" i="45"/>
  <c r="A2181" i="45"/>
  <c r="A2182" i="45"/>
  <c r="A2183" i="45"/>
  <c r="A2184" i="45"/>
  <c r="A2185" i="45"/>
  <c r="A2186" i="45"/>
  <c r="A2187" i="45"/>
  <c r="A2188" i="45"/>
  <c r="A2189" i="45"/>
  <c r="A2190" i="45"/>
  <c r="A2191" i="45"/>
  <c r="A2192" i="45"/>
  <c r="A2193" i="45"/>
  <c r="A2194" i="45"/>
  <c r="A2195" i="45"/>
  <c r="A2196" i="45"/>
  <c r="A2197" i="45"/>
  <c r="A2198" i="45"/>
  <c r="A2199" i="45"/>
  <c r="A2200" i="45"/>
  <c r="A2201" i="45"/>
  <c r="A2202" i="45"/>
  <c r="A2203" i="45"/>
  <c r="A2204" i="45"/>
  <c r="A2205" i="45"/>
  <c r="A2206" i="45"/>
  <c r="A2207" i="45"/>
  <c r="A2208" i="45"/>
  <c r="A2209" i="45"/>
  <c r="A2210" i="45"/>
  <c r="A2211" i="45"/>
  <c r="A2212" i="45"/>
  <c r="A2213" i="45"/>
  <c r="A2214" i="45"/>
  <c r="A2215" i="45"/>
  <c r="A2216" i="45"/>
  <c r="A2217" i="45"/>
  <c r="A2218" i="45"/>
  <c r="A2219" i="45"/>
  <c r="A2220" i="45"/>
  <c r="A2221" i="45"/>
  <c r="A2222" i="45"/>
  <c r="A2223" i="45"/>
  <c r="A2224" i="45"/>
  <c r="A2225" i="45"/>
  <c r="A2226" i="45"/>
  <c r="A2227" i="45"/>
  <c r="A2228" i="45"/>
  <c r="A2229" i="45"/>
  <c r="A2230" i="45"/>
  <c r="A2231" i="45"/>
  <c r="A2232" i="45"/>
  <c r="A2233" i="45"/>
  <c r="A2234" i="45"/>
  <c r="A2235" i="45"/>
  <c r="A2236" i="45"/>
  <c r="A2237" i="45"/>
  <c r="A2238" i="45"/>
  <c r="A2239" i="45"/>
  <c r="A2240" i="45"/>
  <c r="A2241" i="45"/>
  <c r="A2242" i="45"/>
  <c r="A2243" i="45"/>
  <c r="A2244" i="45"/>
  <c r="A2245" i="45"/>
  <c r="A2246" i="45"/>
  <c r="A2247" i="45"/>
  <c r="A2248" i="45"/>
  <c r="A2249" i="45"/>
  <c r="A2250" i="45"/>
  <c r="A2251" i="45"/>
  <c r="A2252" i="45"/>
  <c r="A2253" i="45"/>
  <c r="A2254" i="45"/>
  <c r="A2255" i="45"/>
  <c r="A2256" i="45"/>
  <c r="A2257" i="45"/>
  <c r="A2258" i="45"/>
  <c r="A2259" i="45"/>
  <c r="A2260" i="45"/>
  <c r="A2261" i="45"/>
  <c r="A2262" i="45"/>
  <c r="A2263" i="45"/>
  <c r="A2264" i="45"/>
  <c r="A2265" i="45"/>
  <c r="A2266" i="45"/>
  <c r="A2267" i="45"/>
  <c r="A2268" i="45"/>
  <c r="A2269" i="45"/>
  <c r="A2270" i="45"/>
  <c r="A2271" i="45"/>
  <c r="A2272" i="45"/>
  <c r="A2273" i="45"/>
  <c r="A2274" i="45"/>
  <c r="A2275" i="45"/>
  <c r="A2276" i="45"/>
  <c r="A2277" i="45"/>
  <c r="A2278" i="45"/>
  <c r="A2279" i="45"/>
  <c r="A2280" i="45"/>
  <c r="A2281" i="45"/>
  <c r="A2282" i="45"/>
  <c r="A2283" i="45"/>
  <c r="A2284" i="45"/>
  <c r="A2285" i="45"/>
  <c r="A2286" i="45"/>
  <c r="A2287" i="45"/>
  <c r="A2288" i="45"/>
  <c r="A2289" i="45"/>
  <c r="A2290" i="45"/>
  <c r="A2291" i="45"/>
  <c r="A2292" i="45"/>
  <c r="A2293" i="45"/>
  <c r="A2294" i="45"/>
  <c r="A2295" i="45"/>
  <c r="A2296" i="45"/>
  <c r="A2297" i="45"/>
  <c r="A2298" i="45"/>
  <c r="A2299" i="45"/>
  <c r="A2300" i="45"/>
  <c r="A2301" i="45"/>
  <c r="A2302" i="45"/>
  <c r="A2303" i="45"/>
  <c r="A2304" i="45"/>
  <c r="A2305" i="45"/>
  <c r="A2306" i="45"/>
  <c r="A2307" i="45"/>
  <c r="A2308" i="45"/>
  <c r="A2309" i="45"/>
  <c r="A2310" i="45"/>
  <c r="A2311" i="45"/>
  <c r="A2312" i="45"/>
  <c r="A2313" i="45"/>
  <c r="A2314" i="45"/>
  <c r="A2315" i="45"/>
  <c r="A2316" i="45"/>
  <c r="A2317" i="45"/>
  <c r="A2318" i="45"/>
  <c r="A2319" i="45"/>
  <c r="A2320" i="45"/>
  <c r="A2321" i="45"/>
  <c r="A2322" i="45"/>
  <c r="A2323" i="45"/>
  <c r="A2324" i="45"/>
  <c r="A2325" i="45"/>
  <c r="A2326" i="45"/>
  <c r="A2327" i="45"/>
  <c r="A2328" i="45"/>
  <c r="A2329" i="45"/>
  <c r="A2330" i="45"/>
  <c r="A2331" i="45"/>
  <c r="A2332" i="45"/>
  <c r="A2333" i="45"/>
  <c r="A2334" i="45"/>
  <c r="A2335" i="45"/>
  <c r="A2336" i="45"/>
  <c r="A2337" i="45"/>
  <c r="A2338" i="45"/>
  <c r="A2339" i="45"/>
  <c r="A2340" i="45"/>
  <c r="A2341" i="45"/>
  <c r="A2342" i="45"/>
  <c r="A2343" i="45"/>
  <c r="A2344" i="45"/>
  <c r="A2345" i="45"/>
  <c r="A2346" i="45"/>
  <c r="A2347" i="45"/>
  <c r="A2348" i="45"/>
  <c r="A2349" i="45"/>
  <c r="A2350" i="45"/>
  <c r="A2351" i="45"/>
  <c r="A2352" i="45"/>
  <c r="A2353" i="45"/>
  <c r="A2354" i="45"/>
  <c r="A2355" i="45"/>
  <c r="A2356" i="45"/>
  <c r="A2357" i="45"/>
  <c r="A2358" i="45"/>
  <c r="A2359" i="45"/>
  <c r="A2360" i="45"/>
  <c r="A2361" i="45"/>
  <c r="A2362" i="45"/>
  <c r="A2363" i="45"/>
  <c r="A2364" i="45"/>
  <c r="A2365" i="45"/>
  <c r="A2366" i="45"/>
  <c r="A2367" i="45"/>
  <c r="A2368" i="45"/>
  <c r="A2369" i="45"/>
  <c r="A2370" i="45"/>
  <c r="A2371" i="45"/>
  <c r="A2372" i="45"/>
  <c r="A2373" i="45"/>
  <c r="A2374" i="45"/>
  <c r="A2375" i="45"/>
  <c r="A2376" i="45"/>
  <c r="A2377" i="45"/>
  <c r="A2378" i="45"/>
  <c r="A2379" i="45"/>
  <c r="A2380" i="45"/>
  <c r="A2381" i="45"/>
  <c r="A2382" i="45"/>
  <c r="A2383" i="45"/>
  <c r="A2384" i="45"/>
  <c r="A2385" i="45"/>
  <c r="A2386" i="45"/>
  <c r="A2387" i="45"/>
  <c r="A2388" i="45"/>
  <c r="A2389" i="45"/>
  <c r="A2390" i="45"/>
  <c r="A2391" i="45"/>
  <c r="A2392" i="45"/>
  <c r="A2393" i="45"/>
  <c r="A2394" i="45"/>
  <c r="A2395" i="45"/>
  <c r="A2396" i="45"/>
  <c r="A2397" i="45"/>
  <c r="A2398" i="45"/>
  <c r="A2399" i="45"/>
  <c r="A2400" i="45"/>
  <c r="A2401" i="45"/>
  <c r="A2402" i="45"/>
  <c r="A2403" i="45"/>
  <c r="A2404" i="45"/>
  <c r="A2405" i="45"/>
  <c r="A2406" i="45"/>
  <c r="A2407" i="45"/>
  <c r="A2408" i="45"/>
  <c r="A2409" i="45"/>
  <c r="A2410" i="45"/>
  <c r="A2411" i="45"/>
  <c r="A2412" i="45"/>
  <c r="A2413" i="45"/>
  <c r="A2414" i="45"/>
  <c r="A2415" i="45"/>
  <c r="A2416" i="45"/>
  <c r="A2417" i="45"/>
  <c r="A2418" i="45"/>
  <c r="A2419" i="45"/>
  <c r="A2420" i="45"/>
  <c r="A2421" i="45"/>
  <c r="A2422" i="45"/>
  <c r="A2423" i="45"/>
  <c r="A2424" i="45"/>
  <c r="A2425" i="45"/>
  <c r="A2426" i="45"/>
  <c r="A2427" i="45"/>
  <c r="A2428" i="45"/>
  <c r="A2429" i="45"/>
  <c r="A2430" i="45"/>
  <c r="A2431" i="45"/>
  <c r="A2432" i="45"/>
  <c r="A2433" i="45"/>
  <c r="A2434" i="45"/>
  <c r="A2435" i="45"/>
  <c r="A2436" i="45"/>
  <c r="A2437" i="45"/>
  <c r="A2438" i="45"/>
  <c r="A2439" i="45"/>
  <c r="A2440" i="45"/>
  <c r="A2441" i="45"/>
  <c r="A2442" i="45"/>
  <c r="A2443" i="45"/>
  <c r="A2444" i="45"/>
  <c r="A2445" i="45"/>
  <c r="A2446" i="45"/>
  <c r="A2447" i="45"/>
  <c r="A2448" i="45"/>
  <c r="A2449" i="45"/>
  <c r="A2450" i="45"/>
  <c r="A2451" i="45"/>
  <c r="A2452" i="45"/>
  <c r="A2453" i="45"/>
  <c r="A2454" i="45"/>
  <c r="A2455" i="45"/>
  <c r="A2456" i="45"/>
  <c r="A2457" i="45"/>
  <c r="A2458" i="45"/>
  <c r="A2459" i="45"/>
  <c r="A2460" i="45"/>
  <c r="A2461" i="45"/>
  <c r="A2462" i="45"/>
  <c r="A2463" i="45"/>
  <c r="A2464" i="45"/>
  <c r="A2465" i="45"/>
  <c r="A2466" i="45"/>
  <c r="A2467" i="45"/>
  <c r="A2468" i="45"/>
  <c r="A2469" i="45"/>
  <c r="A2470" i="45"/>
  <c r="A2471" i="45"/>
  <c r="A2472" i="45"/>
  <c r="A2473" i="45"/>
  <c r="A2474" i="45"/>
  <c r="A2475" i="45"/>
  <c r="A2476" i="45"/>
  <c r="A2477" i="45"/>
  <c r="A2478" i="45"/>
  <c r="A2479" i="45"/>
  <c r="A2480" i="45"/>
  <c r="A2481" i="45"/>
  <c r="A2482" i="45"/>
  <c r="A2483" i="45"/>
  <c r="A2484" i="45"/>
  <c r="A2485" i="45"/>
  <c r="A2486" i="45"/>
  <c r="A2487" i="45"/>
  <c r="A2488" i="45"/>
  <c r="A2489" i="45"/>
  <c r="A2490" i="45"/>
  <c r="A2491" i="45"/>
  <c r="A2492" i="45"/>
  <c r="A2493" i="45"/>
  <c r="A2494" i="45"/>
  <c r="A2495" i="45"/>
  <c r="A2496" i="45"/>
  <c r="A2497" i="45"/>
  <c r="A2498" i="45"/>
  <c r="A2499" i="45"/>
  <c r="A2500" i="45"/>
  <c r="A2501" i="45"/>
  <c r="A2502" i="45"/>
  <c r="A2503" i="45"/>
  <c r="A2504" i="45"/>
  <c r="A2505" i="45"/>
  <c r="A2506" i="45"/>
  <c r="A2507" i="45"/>
  <c r="A2508" i="45"/>
  <c r="A2509" i="45"/>
  <c r="A2510" i="45"/>
  <c r="A2511" i="45"/>
  <c r="A2512" i="45"/>
  <c r="A2513" i="45"/>
  <c r="A2514" i="45"/>
  <c r="A2515" i="45"/>
  <c r="A2516" i="45"/>
  <c r="A2517" i="45"/>
  <c r="A2518" i="45"/>
  <c r="A2519" i="45"/>
  <c r="A2520" i="45"/>
  <c r="A2521" i="45"/>
  <c r="A2522" i="45"/>
  <c r="A2523" i="45"/>
  <c r="A2524" i="45"/>
  <c r="A2525" i="45"/>
  <c r="A2526" i="45"/>
  <c r="A2527" i="45"/>
  <c r="A2528" i="45"/>
  <c r="A2529" i="45"/>
  <c r="A2530" i="45"/>
  <c r="A2531" i="45"/>
  <c r="A2532" i="45"/>
  <c r="A2533" i="45"/>
  <c r="A2534" i="45"/>
  <c r="A2535" i="45"/>
  <c r="A2536" i="45"/>
  <c r="A2537" i="45"/>
  <c r="A2538" i="45"/>
  <c r="A2539" i="45"/>
  <c r="A2540" i="45"/>
  <c r="A2541" i="45"/>
  <c r="A2542" i="45"/>
  <c r="A2543" i="45"/>
  <c r="A2544" i="45"/>
  <c r="A2545" i="45"/>
  <c r="A2546" i="45"/>
  <c r="A2547" i="45"/>
  <c r="A2548" i="45"/>
  <c r="A2549" i="45"/>
  <c r="A2550" i="45"/>
  <c r="A2551" i="45"/>
  <c r="A2552" i="45"/>
  <c r="A2553" i="45"/>
  <c r="A2554" i="45"/>
  <c r="A2555" i="45"/>
  <c r="A2556" i="45"/>
  <c r="A2557" i="45"/>
  <c r="A2558" i="45"/>
  <c r="A2559" i="45"/>
  <c r="A2560" i="45"/>
  <c r="A2561" i="45"/>
  <c r="A2562" i="45"/>
  <c r="A2563" i="45"/>
  <c r="A2564" i="45"/>
  <c r="A2565" i="45"/>
  <c r="A2566" i="45"/>
  <c r="A2567" i="45"/>
  <c r="A2568" i="45"/>
  <c r="A2569" i="45"/>
  <c r="A2570" i="45"/>
  <c r="A2571" i="45"/>
  <c r="A2572" i="45"/>
  <c r="A2573" i="45"/>
  <c r="A2574" i="45"/>
  <c r="A2575" i="45"/>
  <c r="A2576" i="45"/>
  <c r="A2577" i="45"/>
  <c r="A2578" i="45"/>
  <c r="A2579" i="45"/>
  <c r="A2580" i="45"/>
  <c r="A2581" i="45"/>
  <c r="A2582" i="45"/>
  <c r="A2583" i="45"/>
  <c r="A2584" i="45"/>
  <c r="A2585" i="45"/>
  <c r="A2586" i="45"/>
  <c r="A2587" i="45"/>
  <c r="A2588" i="45"/>
  <c r="A2589" i="45"/>
  <c r="A2590" i="45"/>
  <c r="A2591" i="45"/>
  <c r="A2592" i="45"/>
  <c r="A2593" i="45"/>
  <c r="A2594" i="45"/>
  <c r="A2595" i="45"/>
  <c r="A2596" i="45"/>
  <c r="A2597" i="45"/>
  <c r="A2598" i="45"/>
  <c r="A2599" i="45"/>
  <c r="A2600" i="45"/>
  <c r="A2601" i="45"/>
  <c r="A2602" i="45"/>
  <c r="A2603" i="45"/>
  <c r="A2604" i="45"/>
  <c r="A2605" i="45"/>
  <c r="A2606" i="45"/>
  <c r="A2607" i="45"/>
  <c r="A2608" i="45"/>
  <c r="A2609" i="45"/>
  <c r="A2610" i="45"/>
  <c r="A2611" i="45"/>
  <c r="A2612" i="45"/>
  <c r="A2613" i="45"/>
  <c r="A2614" i="45"/>
  <c r="A2615" i="45"/>
  <c r="A2616" i="45"/>
  <c r="A2617" i="45"/>
  <c r="A2618" i="45"/>
  <c r="A2619" i="45"/>
  <c r="A2620" i="45"/>
  <c r="A2621" i="45"/>
  <c r="A2622" i="45"/>
  <c r="A2623" i="45"/>
  <c r="A2624" i="45"/>
  <c r="A2625" i="45"/>
  <c r="A2626" i="45"/>
  <c r="A2627" i="45"/>
  <c r="A2628" i="45"/>
  <c r="A2629" i="45"/>
  <c r="A2630" i="45"/>
  <c r="A2631" i="45"/>
  <c r="A2632" i="45"/>
  <c r="A2633" i="45"/>
  <c r="A2634" i="45"/>
  <c r="A2635" i="45"/>
  <c r="A2636" i="45"/>
  <c r="A2637" i="45"/>
  <c r="A2638" i="45"/>
  <c r="A2639" i="45"/>
  <c r="A2640" i="45"/>
  <c r="A2641" i="45"/>
  <c r="A2642" i="45"/>
  <c r="A2643" i="45"/>
  <c r="A2644" i="45"/>
  <c r="A2645" i="45"/>
  <c r="A2646" i="45"/>
  <c r="A2647" i="45"/>
  <c r="A2648" i="45"/>
  <c r="A2649" i="45"/>
  <c r="A2650" i="45"/>
  <c r="A2651" i="45"/>
  <c r="A2652" i="45"/>
  <c r="A2653" i="45"/>
  <c r="A2654" i="45"/>
  <c r="A2655" i="45"/>
  <c r="A2656" i="45"/>
  <c r="A2657" i="45"/>
  <c r="A2658" i="45"/>
  <c r="A2659" i="45"/>
  <c r="A2660" i="45"/>
  <c r="A2661" i="45"/>
  <c r="A2662" i="45"/>
  <c r="A2663" i="45"/>
  <c r="A2664" i="45"/>
  <c r="A2665" i="45"/>
  <c r="A2666" i="45"/>
  <c r="A2667" i="45"/>
  <c r="A2668" i="45"/>
  <c r="A2669" i="45"/>
  <c r="A2670" i="45"/>
  <c r="A2671" i="45"/>
  <c r="A2672" i="45"/>
  <c r="A2673" i="45"/>
  <c r="A2674" i="45"/>
  <c r="A2675" i="45"/>
  <c r="A2676" i="45"/>
  <c r="A2677" i="45"/>
  <c r="A2678" i="45"/>
  <c r="A2679" i="45"/>
  <c r="A2680" i="45"/>
  <c r="A2681" i="45"/>
  <c r="A2682" i="45"/>
  <c r="A2683" i="45"/>
  <c r="A2684" i="45"/>
  <c r="A2685" i="45"/>
  <c r="A2686" i="45"/>
  <c r="A2687" i="45"/>
  <c r="A2688" i="45"/>
  <c r="A2689" i="45"/>
  <c r="A2690" i="45"/>
  <c r="A2691" i="45"/>
  <c r="A2692" i="45"/>
  <c r="A2693" i="45"/>
  <c r="A2694" i="45"/>
  <c r="A2695" i="45"/>
  <c r="A2696" i="45"/>
  <c r="A2697" i="45"/>
  <c r="A2698" i="45"/>
  <c r="A2699" i="45"/>
  <c r="A2700" i="45"/>
  <c r="A2701" i="45"/>
  <c r="A2702" i="45"/>
  <c r="A2703" i="45"/>
  <c r="A2704" i="45"/>
  <c r="A2705" i="45"/>
  <c r="A2706" i="45"/>
  <c r="A2707" i="45"/>
  <c r="A2708" i="45"/>
  <c r="A2709" i="45"/>
  <c r="A2710" i="45"/>
  <c r="A2711" i="45"/>
  <c r="A2712" i="45"/>
  <c r="A2713" i="45"/>
  <c r="A2714" i="45"/>
  <c r="A2715" i="45"/>
  <c r="A2716" i="45"/>
  <c r="A2717" i="45"/>
  <c r="A2718" i="45"/>
  <c r="A2719" i="45"/>
  <c r="A2720" i="45"/>
  <c r="A2721" i="45"/>
  <c r="A2722" i="45"/>
  <c r="A2723" i="45"/>
  <c r="A2724" i="45"/>
  <c r="A2725" i="45"/>
  <c r="A2726" i="45"/>
  <c r="A2727" i="45"/>
  <c r="A2728" i="45"/>
  <c r="A2729" i="45"/>
  <c r="A2730" i="45"/>
  <c r="A2731" i="45"/>
  <c r="A2732" i="45"/>
  <c r="A2733" i="45"/>
  <c r="A2734" i="45"/>
  <c r="A2735" i="45"/>
  <c r="A2736" i="45"/>
  <c r="A2737" i="45"/>
  <c r="A2738" i="45"/>
  <c r="A2739" i="45"/>
  <c r="A2740" i="45"/>
  <c r="A2741" i="45"/>
  <c r="A2742" i="45"/>
  <c r="A2743" i="45"/>
  <c r="A2744" i="45"/>
  <c r="A2745" i="45"/>
  <c r="A2746" i="45"/>
  <c r="A2747" i="45"/>
  <c r="A2748" i="45"/>
  <c r="A2749" i="45"/>
  <c r="A2750" i="45"/>
  <c r="A2751" i="45"/>
  <c r="A2752" i="45"/>
  <c r="A2753" i="45"/>
  <c r="A2754" i="45"/>
  <c r="A2755" i="45"/>
  <c r="A2756" i="45"/>
  <c r="A2757" i="45"/>
  <c r="A2758" i="45"/>
  <c r="A2759" i="45"/>
  <c r="A2760" i="45"/>
  <c r="A2761" i="45"/>
  <c r="A2762" i="45"/>
  <c r="A2763" i="45"/>
  <c r="A2764" i="45"/>
  <c r="A2765" i="45"/>
  <c r="A2766" i="45"/>
  <c r="A2767" i="45"/>
  <c r="A2768" i="45"/>
  <c r="A2769" i="45"/>
  <c r="A2770" i="45"/>
  <c r="A2771" i="45"/>
  <c r="A2772" i="45"/>
  <c r="A2773" i="45"/>
  <c r="A2774" i="45"/>
  <c r="A2775" i="45"/>
  <c r="A2776" i="45"/>
  <c r="A2777" i="45"/>
  <c r="A2778" i="45"/>
  <c r="A2779" i="45"/>
  <c r="A2780" i="45"/>
  <c r="A2781" i="45"/>
  <c r="A2782" i="45"/>
  <c r="A2783" i="45"/>
  <c r="A2784" i="45"/>
  <c r="A2785" i="45"/>
  <c r="A2786" i="45"/>
  <c r="A2787" i="45"/>
  <c r="A2788" i="45"/>
  <c r="A2789" i="45"/>
  <c r="A2790" i="45"/>
  <c r="A2791" i="45"/>
  <c r="A2792" i="45"/>
  <c r="A2793" i="45"/>
  <c r="A2794" i="45"/>
  <c r="A2795" i="45"/>
  <c r="A2796" i="45"/>
  <c r="A2797" i="45"/>
  <c r="A2798" i="45"/>
  <c r="A2799" i="45"/>
  <c r="A2800" i="45"/>
  <c r="A2801" i="45"/>
  <c r="A2802" i="45"/>
  <c r="A2803" i="45"/>
  <c r="A2804" i="45"/>
  <c r="A2805" i="45"/>
  <c r="A2806" i="45"/>
  <c r="A2807" i="45"/>
  <c r="A2808" i="45"/>
  <c r="A2809" i="45"/>
  <c r="A2810" i="45"/>
  <c r="A2811" i="45"/>
  <c r="A2812" i="45"/>
  <c r="A2813" i="45"/>
  <c r="A2814" i="45"/>
  <c r="A2815" i="45"/>
  <c r="A2816" i="45"/>
  <c r="A2817" i="45"/>
  <c r="A2818" i="45"/>
  <c r="A2819" i="45"/>
  <c r="A2820" i="45"/>
  <c r="A2821" i="45"/>
  <c r="A2822" i="45"/>
  <c r="A2823" i="45"/>
  <c r="A2824" i="45"/>
  <c r="A2825" i="45"/>
  <c r="A2826" i="45"/>
  <c r="A2827" i="45"/>
  <c r="A2828" i="45"/>
  <c r="A2829" i="45"/>
  <c r="A2830" i="45"/>
  <c r="A2831" i="45"/>
  <c r="A2832" i="45"/>
  <c r="A2833" i="45"/>
  <c r="A2834" i="45"/>
  <c r="A2835" i="45"/>
  <c r="A2836" i="45"/>
  <c r="A2837" i="45"/>
  <c r="A2838" i="45"/>
  <c r="A2839" i="45"/>
  <c r="A2840" i="45"/>
  <c r="A2841" i="45"/>
  <c r="A2842" i="45"/>
  <c r="A2843" i="45"/>
  <c r="A2844" i="45"/>
  <c r="A2845" i="45"/>
  <c r="A2846" i="45"/>
  <c r="A2847" i="45"/>
  <c r="A2848" i="45"/>
  <c r="A2849" i="45"/>
  <c r="A2850" i="45"/>
  <c r="A2851" i="45"/>
  <c r="A2852" i="45"/>
  <c r="A2853" i="45"/>
  <c r="A2854" i="45"/>
  <c r="A2855" i="45"/>
  <c r="A2856" i="45"/>
  <c r="A2857" i="45"/>
  <c r="A2858" i="45"/>
  <c r="A2859" i="45"/>
  <c r="A2860" i="45"/>
  <c r="A2861" i="45"/>
  <c r="A2862" i="45"/>
  <c r="A2863" i="45"/>
  <c r="A2864" i="45"/>
  <c r="A2865" i="45"/>
  <c r="A2866" i="45"/>
  <c r="A2867" i="45"/>
  <c r="A2868" i="45"/>
  <c r="A2869" i="45"/>
  <c r="A2870" i="45"/>
  <c r="A2871" i="45"/>
  <c r="A2872" i="45"/>
  <c r="A2873" i="45"/>
  <c r="A2874" i="45"/>
  <c r="A2875" i="45"/>
  <c r="A2876" i="45"/>
  <c r="A2877" i="45"/>
  <c r="A2878" i="45"/>
  <c r="A2879" i="45"/>
  <c r="A2880" i="45"/>
  <c r="A2881" i="45"/>
  <c r="A2882" i="45"/>
  <c r="A2883" i="45"/>
  <c r="A2884" i="45"/>
  <c r="A2885" i="45"/>
  <c r="A2886" i="45"/>
  <c r="A2887" i="45"/>
  <c r="A2888" i="45"/>
  <c r="A2889" i="45"/>
  <c r="A2890" i="45"/>
  <c r="A2891" i="45"/>
  <c r="A2892" i="45"/>
  <c r="A2893" i="45"/>
  <c r="A2894" i="45"/>
  <c r="A2895" i="45"/>
  <c r="A2896" i="45"/>
  <c r="A2897" i="45"/>
  <c r="A2898" i="45"/>
  <c r="A2899" i="45"/>
  <c r="A2900" i="45"/>
  <c r="A2901" i="45"/>
  <c r="A2902" i="45"/>
  <c r="A2903" i="45"/>
  <c r="A2904" i="45"/>
  <c r="A2905" i="45"/>
  <c r="A2906" i="45"/>
  <c r="A2907" i="45"/>
  <c r="A2908" i="45"/>
  <c r="A2909" i="45"/>
  <c r="A2910" i="45"/>
  <c r="A2911" i="45"/>
  <c r="A2912" i="45"/>
  <c r="A2913" i="45"/>
  <c r="A2914" i="45"/>
  <c r="A2915" i="45"/>
  <c r="A2916" i="45"/>
  <c r="A2917" i="45"/>
  <c r="A2918" i="45"/>
  <c r="A2919" i="45"/>
  <c r="A2920" i="45"/>
  <c r="A2921" i="45"/>
  <c r="A2922" i="45"/>
  <c r="A2923" i="45"/>
  <c r="A2924" i="45"/>
  <c r="A2925" i="45"/>
  <c r="A2926" i="45"/>
  <c r="A2927" i="45"/>
  <c r="A2928" i="45"/>
  <c r="A2929" i="45"/>
  <c r="A2930" i="45"/>
  <c r="A2931" i="45"/>
  <c r="A2932" i="45"/>
  <c r="A2933" i="45"/>
  <c r="A2934" i="45"/>
  <c r="A2935" i="45"/>
  <c r="A2936" i="45"/>
  <c r="A2937" i="45"/>
  <c r="A2938" i="45"/>
  <c r="A2939" i="45"/>
  <c r="A2940" i="45"/>
  <c r="A2941" i="45"/>
  <c r="A2942" i="45"/>
  <c r="A2943" i="45"/>
  <c r="A2944" i="45"/>
  <c r="A2945" i="45"/>
  <c r="A2946" i="45"/>
  <c r="A2947" i="45"/>
  <c r="A2948" i="45"/>
  <c r="A2949" i="45"/>
  <c r="A2950" i="45"/>
  <c r="A2951" i="45"/>
  <c r="A2952" i="45"/>
  <c r="A2953" i="45"/>
  <c r="A2954" i="45"/>
  <c r="A2955" i="45"/>
  <c r="A2956" i="45"/>
  <c r="A2957" i="45"/>
  <c r="A2958" i="45"/>
  <c r="A2959" i="45"/>
  <c r="A2960" i="45"/>
  <c r="A2961" i="45"/>
  <c r="A2962" i="45"/>
  <c r="A2963" i="45"/>
  <c r="A2964" i="45"/>
  <c r="A2965" i="45"/>
  <c r="A2966" i="45"/>
  <c r="A2967" i="45"/>
  <c r="A2968" i="45"/>
  <c r="A2969" i="45"/>
  <c r="A2970" i="45"/>
  <c r="A2971" i="45"/>
  <c r="A2972" i="45"/>
  <c r="A2973" i="45"/>
  <c r="A2974" i="45"/>
  <c r="A2975" i="45"/>
  <c r="A2976" i="45"/>
  <c r="A2977" i="45"/>
  <c r="A2978" i="45"/>
  <c r="A2979" i="45"/>
  <c r="A2980" i="45"/>
  <c r="A2981" i="45"/>
  <c r="A2982" i="45"/>
  <c r="A2983" i="45"/>
  <c r="A2984" i="45"/>
  <c r="A2985" i="45"/>
  <c r="A2986" i="45"/>
  <c r="A2987" i="45"/>
  <c r="A2988" i="45"/>
  <c r="A2989" i="45"/>
  <c r="A2990" i="45"/>
  <c r="A2991" i="45"/>
  <c r="A2992" i="45"/>
  <c r="A2993" i="45"/>
  <c r="A2994" i="45"/>
  <c r="A2995" i="45"/>
  <c r="A2996" i="45"/>
  <c r="A2997" i="45"/>
  <c r="A2998" i="45"/>
  <c r="A2999" i="45"/>
  <c r="A3000" i="45"/>
  <c r="A3001" i="45"/>
  <c r="A3002" i="45"/>
  <c r="A3003" i="45"/>
  <c r="A3004" i="45"/>
  <c r="A3005" i="45"/>
  <c r="A3006" i="45"/>
  <c r="A3007" i="45"/>
  <c r="A3008" i="45"/>
  <c r="A3009" i="45"/>
  <c r="A3010" i="45"/>
  <c r="A3011" i="45"/>
  <c r="A3012" i="45"/>
  <c r="A3013" i="45"/>
  <c r="A3014" i="45"/>
  <c r="A3015" i="45"/>
  <c r="A3016" i="45"/>
  <c r="A3017" i="45"/>
  <c r="A3018" i="45"/>
  <c r="A3019" i="45"/>
  <c r="A3020" i="45"/>
  <c r="A3021" i="45"/>
  <c r="A3022" i="45"/>
  <c r="A3023" i="45"/>
  <c r="A3024" i="45"/>
  <c r="A3025" i="45"/>
  <c r="A3026" i="45"/>
  <c r="A3027" i="45"/>
  <c r="A3028" i="45"/>
  <c r="A3029" i="45"/>
  <c r="A3030" i="45"/>
  <c r="A3031" i="45"/>
  <c r="A3032" i="45"/>
  <c r="A3033" i="45"/>
  <c r="A3034" i="45"/>
  <c r="A3035" i="45"/>
  <c r="A3036" i="45"/>
  <c r="A3037" i="45"/>
  <c r="A3038" i="45"/>
  <c r="A3039" i="45"/>
  <c r="A3040" i="45"/>
  <c r="A3041" i="45"/>
  <c r="A3042" i="45"/>
  <c r="A3043" i="45"/>
  <c r="A3044" i="45"/>
  <c r="A3045" i="45"/>
  <c r="A3046" i="45"/>
  <c r="A3047" i="45"/>
  <c r="A3048" i="45"/>
  <c r="A3049" i="45"/>
  <c r="A3050" i="45"/>
  <c r="A3051" i="45"/>
  <c r="A3052" i="45"/>
  <c r="A3053" i="45"/>
  <c r="A3054" i="45"/>
  <c r="A3055" i="45"/>
  <c r="A3056" i="45"/>
  <c r="A3057" i="45"/>
  <c r="A3058" i="45"/>
  <c r="A3059" i="45"/>
  <c r="A3060" i="45"/>
  <c r="A3061" i="45"/>
  <c r="A3062" i="45"/>
  <c r="A3063" i="45"/>
  <c r="A3064" i="45"/>
  <c r="A3065" i="45"/>
  <c r="A3066" i="45"/>
  <c r="A3067" i="45"/>
  <c r="A3068" i="45"/>
  <c r="A3069" i="45"/>
  <c r="A3070" i="45"/>
  <c r="A3071" i="45"/>
  <c r="A3072" i="45"/>
  <c r="A3073" i="45"/>
  <c r="A3074" i="45"/>
  <c r="A3075" i="45"/>
  <c r="A3076" i="45"/>
  <c r="A3077" i="45"/>
  <c r="A3078" i="45"/>
  <c r="A3079" i="45"/>
  <c r="A3080" i="45"/>
  <c r="A3081" i="45"/>
  <c r="A3082" i="45"/>
  <c r="A3083" i="45"/>
  <c r="A3084" i="45"/>
  <c r="A3085" i="45"/>
  <c r="A3086" i="45"/>
  <c r="A3087" i="45"/>
  <c r="A3088" i="45"/>
  <c r="A3089" i="45"/>
  <c r="A3090" i="45"/>
  <c r="A3091" i="45"/>
  <c r="A3092" i="45"/>
  <c r="A3093" i="45"/>
  <c r="A3094" i="45"/>
  <c r="A3095" i="45"/>
  <c r="A3096" i="45"/>
  <c r="A3097" i="45"/>
  <c r="A3098" i="45"/>
  <c r="A3099" i="45"/>
  <c r="A3100" i="45"/>
  <c r="A3101" i="45"/>
  <c r="A3102" i="45"/>
  <c r="A3103" i="45"/>
  <c r="A3104" i="45"/>
  <c r="A3105" i="45"/>
  <c r="A3106" i="45"/>
  <c r="A3107" i="45"/>
  <c r="A3108" i="45"/>
  <c r="A3109" i="45"/>
  <c r="A3110" i="45"/>
  <c r="A3111" i="45"/>
  <c r="A3112" i="45"/>
  <c r="A3113" i="45"/>
  <c r="A3114" i="45"/>
  <c r="A3115" i="45"/>
  <c r="A3116" i="45"/>
  <c r="A3117" i="45"/>
  <c r="A3118" i="45"/>
  <c r="A3119" i="45"/>
  <c r="A3120" i="45"/>
  <c r="A3121" i="45"/>
  <c r="A3122" i="45"/>
  <c r="A3123" i="45"/>
  <c r="A3124" i="45"/>
  <c r="A3125" i="45"/>
  <c r="A3126" i="45"/>
  <c r="A3127" i="45"/>
  <c r="A3128" i="45"/>
  <c r="A3129" i="45"/>
  <c r="A3130" i="45"/>
  <c r="A3131" i="45"/>
  <c r="A3132" i="45"/>
  <c r="A3133" i="45"/>
  <c r="A3134" i="45"/>
  <c r="A3135" i="45"/>
  <c r="A3136" i="45"/>
  <c r="A3137" i="45"/>
  <c r="A3138" i="45"/>
  <c r="A3139" i="45"/>
  <c r="A3140" i="45"/>
  <c r="A3141" i="45"/>
  <c r="A3142" i="45"/>
  <c r="A3143" i="45"/>
  <c r="A3144" i="45"/>
  <c r="A3145" i="45"/>
  <c r="A3146" i="45"/>
  <c r="A3147" i="45"/>
  <c r="A3148" i="45"/>
  <c r="A3149" i="45"/>
  <c r="A3150" i="45"/>
  <c r="A3151" i="45"/>
  <c r="A3152" i="45"/>
  <c r="A3153" i="45"/>
  <c r="A3154" i="45"/>
  <c r="A3155" i="45"/>
  <c r="A3156" i="45"/>
  <c r="A3157" i="45"/>
  <c r="A3158" i="45"/>
  <c r="A3159" i="45"/>
  <c r="A3160" i="45"/>
  <c r="A3161" i="45"/>
  <c r="A3162" i="45"/>
  <c r="A3163" i="45"/>
  <c r="A3164" i="45"/>
  <c r="A3165" i="45"/>
  <c r="A3166" i="45"/>
  <c r="A3167" i="45"/>
  <c r="A3168" i="45"/>
  <c r="A3169" i="45"/>
  <c r="A3170" i="45"/>
  <c r="A3171" i="45"/>
  <c r="A3172" i="45"/>
  <c r="A3173" i="45"/>
  <c r="A3174" i="45"/>
  <c r="A3175" i="45"/>
  <c r="A3176" i="45"/>
  <c r="A3177" i="45"/>
  <c r="A3178" i="45"/>
  <c r="A3179" i="45"/>
  <c r="A3180" i="45"/>
  <c r="A3181" i="45"/>
  <c r="A3182" i="45"/>
  <c r="A3183" i="45"/>
  <c r="A3184" i="45"/>
  <c r="A3185" i="45"/>
  <c r="A3186" i="45"/>
  <c r="A3187" i="45"/>
  <c r="A3188" i="45"/>
  <c r="A3189" i="45"/>
  <c r="A3190" i="45"/>
  <c r="A3191" i="45"/>
  <c r="A3192" i="45"/>
  <c r="A3193" i="45"/>
  <c r="A3194" i="45"/>
  <c r="A3195" i="45"/>
  <c r="A3196" i="45"/>
  <c r="A3197" i="45"/>
  <c r="A3198" i="45"/>
  <c r="A3199" i="45"/>
  <c r="A3200" i="45"/>
  <c r="A3201" i="45"/>
  <c r="A3202" i="45"/>
  <c r="A3203" i="45"/>
  <c r="A3204" i="45"/>
  <c r="A3205" i="45"/>
  <c r="A3206" i="45"/>
  <c r="A3207" i="45"/>
  <c r="A3208" i="45"/>
  <c r="A3209" i="45"/>
  <c r="A3210" i="45"/>
  <c r="A3211" i="45"/>
  <c r="A3212" i="45"/>
  <c r="A3213" i="45"/>
  <c r="A3214" i="45"/>
  <c r="A3215" i="45"/>
  <c r="A3216" i="45"/>
  <c r="A3217" i="45"/>
  <c r="A3218" i="45"/>
  <c r="A3219" i="45"/>
  <c r="A3220" i="45"/>
  <c r="A3221" i="45"/>
  <c r="A3222" i="45"/>
  <c r="A3223" i="45"/>
  <c r="A3224" i="45"/>
  <c r="A3225" i="45"/>
  <c r="A3226" i="45"/>
  <c r="A3227" i="45"/>
  <c r="A3228" i="45"/>
  <c r="A3229" i="45"/>
  <c r="A3230" i="45"/>
  <c r="A3231" i="45"/>
  <c r="A3232" i="45"/>
  <c r="A3233" i="45"/>
  <c r="A3234" i="45"/>
  <c r="A3235" i="45"/>
  <c r="A3236" i="45"/>
  <c r="A3237" i="45"/>
  <c r="A3238" i="45"/>
  <c r="A3239" i="45"/>
  <c r="A3240" i="45"/>
  <c r="A3241" i="45"/>
  <c r="A3242" i="45"/>
  <c r="A3243" i="45"/>
  <c r="A3244" i="45"/>
  <c r="A3245" i="45"/>
  <c r="A3246" i="45"/>
  <c r="A3247" i="45"/>
  <c r="A3248" i="45"/>
  <c r="A3249" i="45"/>
  <c r="A3250" i="45"/>
  <c r="A3251" i="45"/>
  <c r="A3252" i="45"/>
  <c r="A3253" i="45"/>
  <c r="A3254" i="45"/>
  <c r="A3255" i="45"/>
  <c r="A3256" i="45"/>
  <c r="A3257" i="45"/>
  <c r="A3258" i="45"/>
  <c r="A3259" i="45"/>
  <c r="A3260" i="45"/>
  <c r="A3261" i="45"/>
  <c r="A3262" i="45"/>
  <c r="A3263" i="45"/>
  <c r="A3264" i="45"/>
  <c r="A3265" i="45"/>
  <c r="A3266" i="45"/>
  <c r="A3267" i="45"/>
  <c r="A3268" i="45"/>
  <c r="A3269" i="45"/>
  <c r="A3270" i="45"/>
  <c r="A3271" i="45"/>
  <c r="A3272" i="45"/>
  <c r="A3273" i="45"/>
  <c r="A3274" i="45"/>
  <c r="A3275" i="45"/>
  <c r="A3276" i="45"/>
  <c r="A3277" i="45"/>
  <c r="A3278" i="45"/>
  <c r="A3279" i="45"/>
  <c r="A3280" i="45"/>
  <c r="A3281" i="45"/>
  <c r="A3282" i="45"/>
  <c r="A3283" i="45"/>
  <c r="A3284" i="45"/>
  <c r="A3285" i="45"/>
  <c r="A3286" i="45"/>
  <c r="A3287" i="45"/>
  <c r="A3288" i="45"/>
  <c r="A3289" i="45"/>
  <c r="A3290" i="45"/>
  <c r="A3291" i="45"/>
  <c r="A3292" i="45"/>
  <c r="A3293" i="45"/>
  <c r="A3294" i="45"/>
  <c r="A3295" i="45"/>
  <c r="A3296" i="45"/>
  <c r="A3297" i="45"/>
  <c r="A3298" i="45"/>
  <c r="A3299" i="45"/>
  <c r="A3300" i="45"/>
  <c r="A3301" i="45"/>
  <c r="A3302" i="45"/>
  <c r="A3303" i="45"/>
  <c r="A3304" i="45"/>
  <c r="A3305" i="45"/>
  <c r="A3306" i="45"/>
  <c r="A3307" i="45"/>
  <c r="A3308" i="45"/>
  <c r="A3309" i="45"/>
  <c r="A3310" i="45"/>
  <c r="A3311" i="45"/>
  <c r="A3312" i="45"/>
  <c r="A3313" i="45"/>
  <c r="A3314" i="45"/>
  <c r="A3315" i="45"/>
  <c r="A3316" i="45"/>
  <c r="A3317" i="45"/>
  <c r="A3318" i="45"/>
  <c r="A3319" i="45"/>
  <c r="A3320" i="45"/>
  <c r="A3321" i="45"/>
  <c r="A3322" i="45"/>
  <c r="A3323" i="45"/>
  <c r="A3324" i="45"/>
  <c r="A3325" i="45"/>
  <c r="A3326" i="45"/>
  <c r="A3327" i="45"/>
  <c r="A3328" i="45"/>
  <c r="A3329" i="45"/>
  <c r="A3330" i="45"/>
  <c r="A3331" i="45"/>
  <c r="A3332" i="45"/>
  <c r="A3333" i="45"/>
  <c r="A3334" i="45"/>
  <c r="A3335" i="45"/>
  <c r="A3336" i="45"/>
  <c r="A3337" i="45"/>
  <c r="A3338" i="45"/>
  <c r="A3339" i="45"/>
  <c r="A3340" i="45"/>
  <c r="A3341" i="45"/>
  <c r="A3342" i="45"/>
  <c r="A3343" i="45"/>
  <c r="A3344" i="45"/>
  <c r="A3345" i="45"/>
  <c r="A3346" i="45"/>
  <c r="A3347" i="45"/>
  <c r="A3348" i="45"/>
  <c r="A3349" i="45"/>
  <c r="A3350" i="45"/>
  <c r="A3351" i="45"/>
  <c r="A3352" i="45"/>
  <c r="A3353" i="45"/>
  <c r="A3354" i="45"/>
  <c r="A3355" i="45"/>
  <c r="A3356" i="45"/>
  <c r="A3357" i="45"/>
  <c r="A3358" i="45"/>
  <c r="A3359" i="45"/>
  <c r="A3360" i="45"/>
  <c r="A3361" i="45"/>
  <c r="A3362" i="45"/>
  <c r="A3363" i="45"/>
  <c r="A3364" i="45"/>
  <c r="A3365" i="45"/>
  <c r="A3366" i="45"/>
  <c r="A3367" i="45"/>
  <c r="A3368" i="45"/>
  <c r="A3369" i="45"/>
  <c r="A3370" i="45"/>
  <c r="A3371" i="45"/>
  <c r="A3372" i="45"/>
  <c r="A3373" i="45"/>
  <c r="A3374" i="45"/>
  <c r="A3375" i="45"/>
  <c r="A3376" i="45"/>
  <c r="A3377" i="45"/>
  <c r="A3378" i="45"/>
  <c r="A3379" i="45"/>
  <c r="A3380" i="45"/>
  <c r="A3381" i="45"/>
  <c r="A3382" i="45"/>
  <c r="A3383" i="45"/>
  <c r="A3384" i="45"/>
  <c r="A3385" i="45"/>
  <c r="A3386" i="45"/>
  <c r="A3387" i="45"/>
  <c r="A3388" i="45"/>
  <c r="A3389" i="45"/>
  <c r="A3390" i="45"/>
  <c r="A3391" i="45"/>
  <c r="A3392" i="45"/>
  <c r="A3393" i="45"/>
  <c r="A3394" i="45"/>
  <c r="A3395" i="45"/>
  <c r="A3396" i="45"/>
  <c r="A3397" i="45"/>
  <c r="A3398" i="45"/>
  <c r="A3399" i="45"/>
  <c r="A3400" i="45"/>
  <c r="A3401" i="45"/>
  <c r="A3402" i="45"/>
  <c r="A3403" i="45"/>
  <c r="A3404" i="45"/>
  <c r="A3405" i="45"/>
  <c r="A3406" i="45"/>
  <c r="A3407" i="45"/>
  <c r="A3408" i="45"/>
  <c r="A3409" i="45"/>
  <c r="A3410" i="45"/>
  <c r="A3411" i="45"/>
  <c r="A3412" i="45"/>
  <c r="A3413" i="45"/>
  <c r="A3414" i="45"/>
  <c r="A3415" i="45"/>
  <c r="A3416" i="45"/>
  <c r="A3417" i="45"/>
  <c r="A3418" i="45"/>
  <c r="A3419" i="45"/>
  <c r="A3420" i="45"/>
  <c r="A3421" i="45"/>
  <c r="A3422" i="45"/>
  <c r="A3423" i="45"/>
  <c r="A3424" i="45"/>
  <c r="A3425" i="45"/>
  <c r="A3426" i="45"/>
  <c r="A3427" i="45"/>
  <c r="A3428" i="45"/>
  <c r="A3429" i="45"/>
  <c r="A3430" i="45"/>
  <c r="A3431" i="45"/>
  <c r="A3432" i="45"/>
  <c r="A3433" i="45"/>
  <c r="A3434" i="45"/>
  <c r="A3435" i="45"/>
  <c r="A3436" i="45"/>
  <c r="A3437" i="45"/>
  <c r="A3438" i="45"/>
  <c r="A3439" i="45"/>
  <c r="A3440" i="45"/>
  <c r="A3441" i="45"/>
  <c r="A3442" i="45"/>
  <c r="A3443" i="45"/>
  <c r="A3444" i="45"/>
  <c r="A3445" i="45"/>
  <c r="A3446" i="45"/>
  <c r="A3447" i="45"/>
  <c r="A3448" i="45"/>
  <c r="A3449" i="45"/>
  <c r="A3450" i="45"/>
  <c r="A3451" i="45"/>
  <c r="A3452" i="45"/>
  <c r="A3453" i="45"/>
  <c r="A3454" i="45"/>
  <c r="A3455" i="45"/>
  <c r="A3456" i="45"/>
  <c r="A3457" i="45"/>
  <c r="A3458" i="45"/>
  <c r="A3459" i="45"/>
  <c r="A3460" i="45"/>
  <c r="A3461" i="45"/>
  <c r="A3462" i="45"/>
  <c r="A3463" i="45"/>
  <c r="A3464" i="45"/>
  <c r="A3465" i="45"/>
  <c r="A3466" i="45"/>
  <c r="A3467" i="45"/>
  <c r="A3468" i="45"/>
  <c r="A3469" i="45"/>
  <c r="A3470" i="45"/>
  <c r="A3471" i="45"/>
  <c r="A3472" i="45"/>
  <c r="A3473" i="45"/>
  <c r="A3474" i="45"/>
  <c r="A3475" i="45"/>
  <c r="A3476" i="45"/>
  <c r="A3477" i="45"/>
  <c r="A3478" i="45"/>
  <c r="A3479" i="45"/>
  <c r="A3480" i="45"/>
  <c r="A3481" i="45"/>
  <c r="A3482" i="45"/>
  <c r="A3483" i="45"/>
  <c r="A3484" i="45"/>
  <c r="A3485" i="45"/>
  <c r="A3486" i="45"/>
  <c r="A3487" i="45"/>
  <c r="A3488" i="45"/>
  <c r="A3489" i="45"/>
  <c r="A3490" i="45"/>
  <c r="A3491" i="45"/>
  <c r="A3492" i="45"/>
  <c r="A3493" i="45"/>
  <c r="A3494" i="45"/>
  <c r="A3495" i="45"/>
  <c r="A3496" i="45"/>
  <c r="A3497" i="45"/>
  <c r="A3498" i="45"/>
  <c r="A3499" i="45"/>
  <c r="A3500" i="45"/>
  <c r="A3501" i="45"/>
  <c r="A3502" i="45"/>
  <c r="A3503" i="45"/>
  <c r="A3504" i="45"/>
  <c r="A3505" i="45"/>
  <c r="A3506" i="45"/>
  <c r="A3507" i="45"/>
  <c r="A3508" i="45"/>
  <c r="A3509" i="45"/>
  <c r="A3510" i="45"/>
  <c r="A3511" i="45"/>
  <c r="A3512" i="45"/>
  <c r="A3513" i="45"/>
  <c r="A3514" i="45"/>
  <c r="A3515" i="45"/>
  <c r="A3516" i="45"/>
  <c r="A3517" i="45"/>
  <c r="A3518" i="45"/>
  <c r="A3519" i="45"/>
  <c r="A3520" i="45"/>
  <c r="A3521" i="45"/>
  <c r="A3522" i="45"/>
  <c r="A3523" i="45"/>
  <c r="A3524" i="45"/>
  <c r="A3525" i="45"/>
  <c r="A3526" i="45"/>
  <c r="A3527" i="45"/>
  <c r="A3528" i="45"/>
  <c r="A3529" i="45"/>
  <c r="A3530" i="45"/>
  <c r="A3531" i="45"/>
  <c r="A3532" i="45"/>
  <c r="A3533" i="45"/>
  <c r="A3534" i="45"/>
  <c r="A3535" i="45"/>
  <c r="A3536" i="45"/>
  <c r="A3537" i="45"/>
  <c r="A3538" i="45"/>
  <c r="A3539" i="45"/>
  <c r="A3540" i="45"/>
  <c r="A3541" i="45"/>
  <c r="A3542" i="45"/>
  <c r="A3543" i="45"/>
  <c r="A3544" i="45"/>
  <c r="A3545" i="45"/>
  <c r="A3546" i="45"/>
  <c r="A3547" i="45"/>
  <c r="A3548" i="45"/>
  <c r="A3549" i="45"/>
  <c r="A3550" i="45"/>
  <c r="A3551" i="45"/>
  <c r="A3552" i="45"/>
  <c r="A3553" i="45"/>
  <c r="A3554" i="45"/>
  <c r="A3555" i="45"/>
  <c r="A3556" i="45"/>
  <c r="A3557" i="45"/>
  <c r="A3558" i="45"/>
  <c r="A3559" i="45"/>
  <c r="A3560" i="45"/>
  <c r="A3561" i="45"/>
  <c r="A3562" i="45"/>
  <c r="A3563" i="45"/>
  <c r="A3564" i="45"/>
  <c r="A3565" i="45"/>
  <c r="A3566" i="45"/>
  <c r="A3567" i="45"/>
  <c r="A3568" i="45"/>
  <c r="A3569" i="45"/>
  <c r="A3570" i="45"/>
  <c r="A3571" i="45"/>
  <c r="A3572" i="45"/>
  <c r="A3573" i="45"/>
  <c r="A3574" i="45"/>
  <c r="A3575" i="45"/>
  <c r="A3576" i="45"/>
  <c r="A3577" i="45"/>
  <c r="A3578" i="45"/>
  <c r="A3579" i="45"/>
  <c r="A3580" i="45"/>
  <c r="A3581" i="45"/>
  <c r="A3582" i="45"/>
  <c r="A3583" i="45"/>
  <c r="A3584" i="45"/>
  <c r="A3585" i="45"/>
  <c r="A3586" i="45"/>
  <c r="A3587" i="45"/>
  <c r="A3588" i="45"/>
  <c r="A3589" i="45"/>
  <c r="A3590" i="45"/>
  <c r="A3591" i="45"/>
  <c r="A3592" i="45"/>
  <c r="A3593" i="45"/>
  <c r="A3594" i="45"/>
  <c r="A3595" i="45"/>
  <c r="A3596" i="45"/>
  <c r="A3597" i="45"/>
  <c r="A3598" i="45"/>
  <c r="A3599" i="45"/>
  <c r="A3600" i="45"/>
  <c r="A3601" i="45"/>
  <c r="A3602" i="45"/>
  <c r="A3603" i="45"/>
  <c r="A3604" i="45"/>
  <c r="A3605" i="45"/>
  <c r="A3606" i="45"/>
  <c r="A3607" i="45"/>
  <c r="A3608" i="45"/>
  <c r="A3609" i="45"/>
  <c r="A3610" i="45"/>
  <c r="A3611" i="45"/>
  <c r="A3612" i="45"/>
  <c r="A3613" i="45"/>
  <c r="A3614" i="45"/>
  <c r="A3615" i="45"/>
  <c r="A3616" i="45"/>
  <c r="A3617" i="45"/>
  <c r="A3618" i="45"/>
  <c r="A3619" i="45"/>
  <c r="A3620" i="45"/>
  <c r="A3621" i="45"/>
  <c r="A3622" i="45"/>
  <c r="A3623" i="45"/>
  <c r="A3624" i="45"/>
  <c r="A3625" i="45"/>
  <c r="A3626" i="45"/>
  <c r="A3627" i="45"/>
  <c r="A3628" i="45"/>
  <c r="A3629" i="45"/>
  <c r="A3630" i="45"/>
  <c r="A3631" i="45"/>
  <c r="A3632" i="45"/>
  <c r="A3633" i="45"/>
  <c r="A3634" i="45"/>
  <c r="A3635" i="45"/>
  <c r="A3636" i="45"/>
  <c r="A3637" i="45"/>
  <c r="A3638" i="45"/>
  <c r="A3639" i="45"/>
  <c r="A3640" i="45"/>
  <c r="A3641" i="45"/>
  <c r="A3642" i="45"/>
  <c r="A3643" i="45"/>
  <c r="A3644" i="45"/>
  <c r="A3645" i="45"/>
  <c r="A3646" i="45"/>
  <c r="A3647" i="45"/>
  <c r="A3648" i="45"/>
  <c r="A3649" i="45"/>
  <c r="A3650" i="45"/>
  <c r="A3651" i="45"/>
  <c r="A3652" i="45"/>
  <c r="A3653" i="45"/>
  <c r="A3654" i="45"/>
  <c r="A3655" i="45"/>
  <c r="A3656" i="45"/>
  <c r="A3657" i="45"/>
  <c r="A3658" i="45"/>
  <c r="A3659" i="45"/>
  <c r="A3660" i="45"/>
  <c r="A3661" i="45"/>
  <c r="A3662" i="45"/>
  <c r="A3663" i="45"/>
  <c r="A3664" i="45"/>
  <c r="A3665" i="45"/>
  <c r="A3666" i="45"/>
  <c r="A3667" i="45"/>
  <c r="A3668" i="45"/>
  <c r="A3669" i="45"/>
  <c r="A3670" i="45"/>
  <c r="A3671" i="45"/>
  <c r="A3672" i="45"/>
  <c r="A3673" i="45"/>
  <c r="A3674" i="45"/>
  <c r="A3675" i="45"/>
  <c r="A3676" i="45"/>
  <c r="A3677" i="45"/>
  <c r="A3678" i="45"/>
  <c r="A3679" i="45"/>
  <c r="A3680" i="45"/>
  <c r="A3681" i="45"/>
  <c r="A3682" i="45"/>
  <c r="A3683" i="45"/>
  <c r="A3684" i="45"/>
  <c r="A3685" i="45"/>
  <c r="A3686" i="45"/>
  <c r="A3687" i="45"/>
  <c r="A3688" i="45"/>
  <c r="A3689" i="45"/>
  <c r="A3690" i="45"/>
  <c r="A3691" i="45"/>
  <c r="A3692" i="45"/>
  <c r="A3693" i="45"/>
  <c r="A3694" i="45"/>
  <c r="A3695" i="45"/>
  <c r="A3696" i="45"/>
  <c r="A3697" i="45"/>
  <c r="A3698" i="45"/>
  <c r="A3699" i="45"/>
  <c r="A3700" i="45"/>
  <c r="A3701" i="45"/>
  <c r="A3702" i="45"/>
  <c r="A3703" i="45"/>
  <c r="A3704" i="45"/>
  <c r="A3705" i="45"/>
  <c r="A3706" i="45"/>
  <c r="A3707" i="45"/>
  <c r="A3708" i="45"/>
  <c r="A3709" i="45"/>
  <c r="A3710" i="45"/>
  <c r="A3711" i="45"/>
  <c r="A3712" i="45"/>
  <c r="A3713" i="45"/>
  <c r="A3714" i="45"/>
  <c r="A3715" i="45"/>
  <c r="A3716" i="45"/>
  <c r="A3717" i="45"/>
  <c r="A3718" i="45"/>
  <c r="A3719" i="45"/>
  <c r="A3720" i="45"/>
  <c r="A3721" i="45"/>
  <c r="A3722" i="45"/>
  <c r="A3723" i="45"/>
  <c r="A3724" i="45"/>
  <c r="A3725" i="45"/>
  <c r="A3726" i="45"/>
  <c r="A3727" i="45"/>
  <c r="A3728" i="45"/>
  <c r="A3729" i="45"/>
  <c r="A3730" i="45"/>
  <c r="A3731" i="45"/>
  <c r="A3732" i="45"/>
  <c r="A3733" i="45"/>
  <c r="A3734" i="45"/>
  <c r="A3735" i="45"/>
  <c r="A3736" i="45"/>
  <c r="A3737" i="45"/>
  <c r="A3738" i="45"/>
  <c r="A3739" i="45"/>
  <c r="A3740" i="45"/>
  <c r="A3741" i="45"/>
  <c r="A3742" i="45"/>
  <c r="A3743" i="45"/>
  <c r="A3744" i="45"/>
  <c r="A3745" i="45"/>
  <c r="A3746" i="45"/>
  <c r="A3747" i="45"/>
  <c r="A3748" i="45"/>
  <c r="A3749" i="45"/>
  <c r="A3750" i="45"/>
  <c r="A3751" i="45"/>
  <c r="A3752" i="45"/>
  <c r="A3753" i="45"/>
  <c r="A3754" i="45"/>
  <c r="A3755" i="45"/>
  <c r="A3756" i="45"/>
  <c r="A3757" i="45"/>
  <c r="A3758" i="45"/>
  <c r="A3759" i="45"/>
  <c r="A3760" i="45"/>
  <c r="A3761" i="45"/>
  <c r="A3762" i="45"/>
  <c r="A3763" i="45"/>
  <c r="A3764" i="45"/>
  <c r="A3765" i="45"/>
  <c r="A3766" i="45"/>
  <c r="A3767" i="45"/>
  <c r="A3768" i="45"/>
  <c r="A3769" i="45"/>
  <c r="A3770" i="45"/>
  <c r="A3771" i="45"/>
  <c r="A3772" i="45"/>
  <c r="A3773" i="45"/>
  <c r="A3774" i="45"/>
  <c r="A3775" i="45"/>
  <c r="A3776" i="45"/>
  <c r="A3777" i="45"/>
  <c r="A3778" i="45"/>
  <c r="A3779" i="45"/>
  <c r="A3780" i="45"/>
  <c r="A3781" i="45"/>
  <c r="A3782" i="45"/>
  <c r="A3783" i="45"/>
  <c r="A3784" i="45"/>
  <c r="A3785" i="45"/>
  <c r="A3786" i="45"/>
  <c r="A3787" i="45"/>
  <c r="A3788" i="45"/>
  <c r="A3789" i="45"/>
  <c r="A3790" i="45"/>
  <c r="A3791" i="45"/>
  <c r="A3792" i="45"/>
  <c r="A3793" i="45"/>
  <c r="A3794" i="45"/>
  <c r="A3795" i="45"/>
  <c r="A3796" i="45"/>
  <c r="A3797" i="45"/>
  <c r="A3798" i="45"/>
  <c r="A3799" i="45"/>
  <c r="A3800" i="45"/>
  <c r="A3801" i="45"/>
  <c r="A3802" i="45"/>
  <c r="A3803" i="45"/>
  <c r="A3804" i="45"/>
  <c r="A3805" i="45"/>
  <c r="A3806" i="45"/>
  <c r="A3807" i="45"/>
  <c r="A3808" i="45"/>
  <c r="A3809" i="45"/>
  <c r="A3810" i="45"/>
  <c r="A3811" i="45"/>
  <c r="A3812" i="45"/>
  <c r="A3813" i="45"/>
  <c r="A3814" i="45"/>
  <c r="A3815" i="45"/>
  <c r="A3816" i="45"/>
  <c r="A3817" i="45"/>
  <c r="A3818" i="45"/>
  <c r="A3819" i="45"/>
  <c r="A3820" i="45"/>
  <c r="A3821" i="45"/>
  <c r="A3822" i="45"/>
  <c r="A3823" i="45"/>
  <c r="A3824" i="45"/>
  <c r="A3825" i="45"/>
  <c r="A3826" i="45"/>
  <c r="A3827" i="45"/>
  <c r="A3828" i="45"/>
  <c r="A3829" i="45"/>
  <c r="A3830" i="45"/>
  <c r="A3831" i="45"/>
  <c r="A3832" i="45"/>
  <c r="A3833" i="45"/>
  <c r="A3834" i="45"/>
  <c r="A3835" i="45"/>
  <c r="A3836" i="45"/>
  <c r="A3837" i="45"/>
  <c r="A3838" i="45"/>
  <c r="A3839" i="45"/>
  <c r="A3840" i="45"/>
  <c r="A3841" i="45"/>
  <c r="A3842" i="45"/>
  <c r="A3843" i="45"/>
  <c r="A3844" i="45"/>
  <c r="A3845" i="45"/>
  <c r="A3846" i="45"/>
  <c r="A3847" i="45"/>
  <c r="A3848" i="45"/>
  <c r="A3849" i="45"/>
  <c r="A3850" i="45"/>
  <c r="A3851" i="45"/>
  <c r="A3852" i="45"/>
  <c r="A3853" i="45"/>
  <c r="A3854" i="45"/>
  <c r="A3855" i="45"/>
  <c r="A3856" i="45"/>
  <c r="A3857" i="45"/>
  <c r="A3858" i="45"/>
  <c r="A3859" i="45"/>
  <c r="A3860" i="45"/>
  <c r="A3861" i="45"/>
  <c r="A3862" i="45"/>
  <c r="A3863" i="45"/>
  <c r="A3864" i="45"/>
  <c r="A3865" i="45"/>
  <c r="A3866" i="45"/>
  <c r="A3867" i="45"/>
  <c r="A3868" i="45"/>
  <c r="A3869" i="45"/>
  <c r="A3870" i="45"/>
  <c r="A3871" i="45"/>
  <c r="A3872" i="45"/>
  <c r="A3873" i="45"/>
  <c r="A3874" i="45"/>
  <c r="A3875" i="45"/>
  <c r="A3876" i="45"/>
  <c r="A3877" i="45"/>
  <c r="A3878" i="45"/>
  <c r="A3879" i="45"/>
  <c r="A3880" i="45"/>
  <c r="A3881" i="45"/>
  <c r="A3882" i="45"/>
  <c r="A3883" i="45"/>
  <c r="A3884" i="45"/>
  <c r="A3885" i="45"/>
  <c r="A3886" i="45"/>
  <c r="A3887" i="45"/>
  <c r="A3888" i="45"/>
  <c r="A3889" i="45"/>
  <c r="A3890" i="45"/>
  <c r="A3891" i="45"/>
  <c r="A3892" i="45"/>
  <c r="A3893" i="45"/>
  <c r="A3894" i="45"/>
  <c r="A3895" i="45"/>
  <c r="A3896" i="45"/>
  <c r="A3897" i="45"/>
  <c r="A3898" i="45"/>
  <c r="A3899" i="45"/>
  <c r="A3900" i="45"/>
  <c r="A3901" i="45"/>
  <c r="A3902" i="45"/>
  <c r="A3903" i="45"/>
  <c r="A3904" i="45"/>
  <c r="A3905" i="45"/>
  <c r="A3906" i="45"/>
  <c r="A3907" i="45"/>
  <c r="A3908" i="45"/>
  <c r="A3909" i="45"/>
  <c r="A3910" i="45"/>
  <c r="A3911" i="45"/>
  <c r="A3912" i="45"/>
  <c r="A3913" i="45"/>
  <c r="A3914" i="45"/>
  <c r="A3915" i="45"/>
  <c r="A3916" i="45"/>
  <c r="A3917" i="45"/>
  <c r="A3918" i="45"/>
  <c r="A3919" i="45"/>
  <c r="A3920" i="45"/>
  <c r="A3921" i="45"/>
  <c r="A3922" i="45"/>
  <c r="A3923" i="45"/>
  <c r="A3924" i="45"/>
  <c r="A3925" i="45"/>
  <c r="A3926" i="45"/>
  <c r="A3927" i="45"/>
  <c r="A3928" i="45"/>
  <c r="A3929" i="45"/>
  <c r="A3930" i="45"/>
  <c r="A3931" i="45"/>
  <c r="A3932" i="45"/>
  <c r="A3933" i="45"/>
  <c r="A3934" i="45"/>
  <c r="A3935" i="45"/>
  <c r="A3936" i="45"/>
  <c r="A3937" i="45"/>
  <c r="A3938" i="45"/>
  <c r="A3939" i="45"/>
  <c r="A3940" i="45"/>
  <c r="A3941" i="45"/>
  <c r="A3942" i="45"/>
  <c r="A3943" i="45"/>
  <c r="A3944" i="45"/>
  <c r="A3945" i="45"/>
  <c r="A3946" i="45"/>
  <c r="A3947" i="45"/>
  <c r="A3948" i="45"/>
  <c r="A3949" i="45"/>
  <c r="A3950" i="45"/>
  <c r="A3951" i="45"/>
  <c r="A3952" i="45"/>
  <c r="A3953" i="45"/>
  <c r="A3954" i="45"/>
  <c r="A3955" i="45"/>
  <c r="A3956" i="45"/>
  <c r="A3957" i="45"/>
  <c r="A3958" i="45"/>
  <c r="A3959" i="45"/>
  <c r="A3960" i="45"/>
  <c r="A3961" i="45"/>
  <c r="A3962" i="45"/>
  <c r="A3963" i="45"/>
  <c r="A3964" i="45"/>
  <c r="A3965" i="45"/>
  <c r="A3966" i="45"/>
  <c r="A3967" i="45"/>
  <c r="A3968" i="45"/>
  <c r="A3969" i="45"/>
  <c r="A3970" i="45"/>
  <c r="A3971" i="45"/>
  <c r="A3972" i="45"/>
  <c r="A3973" i="45"/>
  <c r="A3974" i="45"/>
  <c r="A3975" i="45"/>
  <c r="A3976" i="45"/>
  <c r="A3977" i="45"/>
  <c r="A3978" i="45"/>
  <c r="A3979" i="45"/>
  <c r="A3980" i="45"/>
  <c r="A3981" i="45"/>
  <c r="A3982" i="45"/>
  <c r="A3983" i="45"/>
  <c r="A3984" i="45"/>
  <c r="A3985" i="45"/>
  <c r="A3986" i="45"/>
  <c r="A3987" i="45"/>
  <c r="A3988" i="45"/>
  <c r="A3989" i="45"/>
  <c r="A3990" i="45"/>
  <c r="A3991" i="45"/>
  <c r="A3992" i="45"/>
  <c r="A3993" i="45"/>
  <c r="A3994" i="45"/>
  <c r="A3995" i="45"/>
  <c r="A3996" i="45"/>
  <c r="A3997" i="45"/>
  <c r="A3998" i="45"/>
  <c r="A3999" i="45"/>
  <c r="A4000" i="45"/>
  <c r="A4001" i="45"/>
  <c r="A4002" i="45"/>
  <c r="A4003" i="45"/>
  <c r="A4004" i="45"/>
  <c r="A4005" i="45"/>
  <c r="A4006" i="45"/>
  <c r="A4007" i="45"/>
  <c r="A4008" i="45"/>
  <c r="A4009" i="45"/>
  <c r="A4010" i="45"/>
  <c r="A4011" i="45"/>
  <c r="A4012" i="45"/>
  <c r="A4013" i="45"/>
  <c r="A4014" i="45"/>
  <c r="A4015" i="45"/>
  <c r="A4016" i="45"/>
  <c r="A4017" i="45"/>
  <c r="A4018" i="45"/>
  <c r="A4019" i="45"/>
  <c r="A4020" i="45"/>
  <c r="A4021" i="45"/>
  <c r="A4022" i="45"/>
  <c r="A4023" i="45"/>
  <c r="A4024" i="45"/>
  <c r="A4025" i="45"/>
  <c r="A4026" i="45"/>
  <c r="A4027" i="45"/>
  <c r="A4028" i="45"/>
  <c r="A4029" i="45"/>
  <c r="A4030" i="45"/>
  <c r="A4031" i="45"/>
  <c r="A4032" i="45"/>
  <c r="A4033" i="45"/>
  <c r="A4034" i="45"/>
  <c r="A4035" i="45"/>
  <c r="A4036" i="45"/>
  <c r="A4037" i="45"/>
  <c r="A4038" i="45"/>
  <c r="A4039" i="45"/>
  <c r="A4040" i="45"/>
  <c r="A4041" i="45"/>
  <c r="A4042" i="45"/>
  <c r="A4043" i="45"/>
  <c r="A4044" i="45"/>
  <c r="A4045" i="45"/>
  <c r="A4046" i="45"/>
  <c r="A4047" i="45"/>
  <c r="A4048" i="45"/>
  <c r="A4049" i="45"/>
  <c r="A4050" i="45"/>
  <c r="A4051" i="45"/>
  <c r="A4052" i="45"/>
  <c r="A4053" i="45"/>
  <c r="A4054" i="45"/>
  <c r="A4055" i="45"/>
  <c r="A4056" i="45"/>
  <c r="A4057" i="45"/>
  <c r="A4058" i="45"/>
  <c r="A4059" i="45"/>
  <c r="A4060" i="45"/>
  <c r="A4061" i="45"/>
  <c r="A4062" i="45"/>
  <c r="A4063" i="45"/>
  <c r="A4064" i="45"/>
  <c r="A4065" i="45"/>
  <c r="A4066" i="45"/>
  <c r="A4067" i="45"/>
  <c r="A4068" i="45"/>
  <c r="A4069" i="45"/>
  <c r="A4070" i="45"/>
  <c r="A4071" i="45"/>
  <c r="A4072" i="45"/>
  <c r="A4073" i="45"/>
  <c r="A4074" i="45"/>
  <c r="A4075" i="45"/>
  <c r="A4076" i="45"/>
  <c r="A4077" i="45"/>
  <c r="A4078" i="45"/>
  <c r="A4079" i="45"/>
  <c r="A4080" i="45"/>
  <c r="A4081" i="45"/>
  <c r="A4082" i="45"/>
  <c r="A4083" i="45"/>
  <c r="A4084" i="45"/>
  <c r="A4085" i="45"/>
  <c r="A4086" i="45"/>
  <c r="A4087" i="45"/>
  <c r="A4088" i="45"/>
  <c r="A4089" i="45"/>
  <c r="A4090" i="45"/>
  <c r="A4091" i="45"/>
  <c r="A4092" i="45"/>
  <c r="A4093" i="45"/>
  <c r="A4094" i="45"/>
  <c r="A4095" i="45"/>
  <c r="A4096" i="45"/>
  <c r="A4097" i="45"/>
  <c r="A4098" i="45"/>
  <c r="A4099" i="45"/>
  <c r="A4100" i="45"/>
  <c r="A4101" i="45"/>
  <c r="A4102" i="45"/>
  <c r="A4103" i="45"/>
  <c r="A4104" i="45"/>
  <c r="A4105" i="45"/>
  <c r="A4106" i="45"/>
  <c r="A4107" i="45"/>
  <c r="A4108" i="45"/>
  <c r="A4109" i="45"/>
  <c r="A4110" i="45"/>
  <c r="A4111" i="45"/>
  <c r="A4112" i="45"/>
  <c r="A4113" i="45"/>
  <c r="A4114" i="45"/>
  <c r="A4115" i="45"/>
  <c r="A4116" i="45"/>
  <c r="A4117" i="45"/>
  <c r="A4118" i="45"/>
  <c r="A4119" i="45"/>
  <c r="A4120" i="45"/>
  <c r="A4121" i="45"/>
  <c r="A4122" i="45"/>
  <c r="A4123" i="45"/>
  <c r="A4124" i="45"/>
  <c r="A4125" i="45"/>
  <c r="A4126" i="45"/>
  <c r="A4127" i="45"/>
  <c r="A4128" i="45"/>
  <c r="A4129" i="45"/>
  <c r="A4130" i="45"/>
  <c r="A4131" i="45"/>
  <c r="A4132" i="45"/>
  <c r="A4133" i="45"/>
  <c r="A4134" i="45"/>
  <c r="A4135" i="45"/>
  <c r="A4136" i="45"/>
  <c r="A4137" i="45"/>
  <c r="A4138" i="45"/>
  <c r="A4139" i="45"/>
  <c r="A4140" i="45"/>
  <c r="A4141" i="45"/>
  <c r="A4142" i="45"/>
  <c r="A4143" i="45"/>
  <c r="A4144" i="45"/>
  <c r="A4145" i="45"/>
  <c r="A4146" i="45"/>
  <c r="A4147" i="45"/>
  <c r="A4148" i="45"/>
  <c r="A4149" i="45"/>
  <c r="A4150" i="45"/>
  <c r="A4151" i="45"/>
  <c r="A4152" i="45"/>
  <c r="A4153" i="45"/>
  <c r="A4154" i="45"/>
  <c r="A4155" i="45"/>
  <c r="A4156" i="45"/>
  <c r="A4157" i="45"/>
  <c r="A4158" i="45"/>
  <c r="A4159" i="45"/>
  <c r="A4160" i="45"/>
  <c r="A4161" i="45"/>
  <c r="A4162" i="45"/>
  <c r="A4163" i="45"/>
  <c r="A4164" i="45"/>
  <c r="A4165" i="45"/>
  <c r="A4166" i="45"/>
  <c r="A4167" i="45"/>
  <c r="A4168" i="45"/>
  <c r="A4169" i="45"/>
  <c r="A4170" i="45"/>
  <c r="A4171" i="45"/>
  <c r="A4172" i="45"/>
  <c r="A4173" i="45"/>
  <c r="A4174" i="45"/>
  <c r="A4175" i="45"/>
  <c r="A4176" i="45"/>
  <c r="A4177" i="45"/>
  <c r="A4178" i="45"/>
  <c r="A4179" i="45"/>
  <c r="A4180" i="45"/>
  <c r="A4181" i="45"/>
  <c r="A4182" i="45"/>
  <c r="A4183" i="45"/>
  <c r="A4184" i="45"/>
  <c r="A4185" i="45"/>
  <c r="A4186" i="45"/>
  <c r="A4187" i="45"/>
  <c r="A4188" i="45"/>
  <c r="A4189" i="45"/>
  <c r="A4190" i="45"/>
  <c r="A4191" i="45"/>
  <c r="A4192" i="45"/>
  <c r="A4193" i="45"/>
  <c r="A4194" i="45"/>
  <c r="A4195" i="45"/>
  <c r="A4196" i="45"/>
  <c r="A4197" i="45"/>
  <c r="A4198" i="45"/>
  <c r="A4199" i="45"/>
  <c r="A4200" i="45"/>
  <c r="A4201" i="45"/>
  <c r="A4202" i="45"/>
  <c r="A4203" i="45"/>
  <c r="A4204" i="45"/>
  <c r="A4205" i="45"/>
  <c r="A4206" i="45"/>
  <c r="A4207" i="45"/>
  <c r="A4208" i="45"/>
  <c r="A4209" i="45"/>
  <c r="A4210" i="45"/>
  <c r="A4211" i="45"/>
  <c r="A4212" i="45"/>
  <c r="A4213" i="45"/>
  <c r="A4214" i="45"/>
  <c r="A4215" i="45"/>
  <c r="A4216" i="45"/>
  <c r="A4217" i="45"/>
  <c r="A4218" i="45"/>
  <c r="A4219" i="45"/>
  <c r="A4220" i="45"/>
  <c r="A4221" i="45"/>
  <c r="A4222" i="45"/>
  <c r="A4223" i="45"/>
  <c r="A4224" i="45"/>
  <c r="A4225" i="45"/>
  <c r="A4226" i="45"/>
  <c r="A4227" i="45"/>
  <c r="A4228" i="45"/>
  <c r="A4229" i="45"/>
  <c r="A4230" i="45"/>
  <c r="A4231" i="45"/>
  <c r="A4232" i="45"/>
  <c r="A4233" i="45"/>
  <c r="A4234" i="45"/>
  <c r="A4235" i="45"/>
  <c r="A4236" i="45"/>
  <c r="A4237" i="45"/>
  <c r="A4238" i="45"/>
  <c r="A4239" i="45"/>
  <c r="A4240" i="45"/>
  <c r="A4241" i="45"/>
  <c r="A4242" i="45"/>
  <c r="A4243" i="45"/>
  <c r="A4244" i="45"/>
  <c r="A4245" i="45"/>
  <c r="A4246" i="45"/>
  <c r="A4247" i="45"/>
  <c r="A4248" i="45"/>
  <c r="A4249" i="45"/>
  <c r="A4250" i="45"/>
  <c r="A4251" i="45"/>
  <c r="A4252" i="45"/>
  <c r="A4253" i="45"/>
  <c r="A4254" i="45"/>
  <c r="A4255" i="45"/>
  <c r="A4256" i="45"/>
  <c r="A4257" i="45"/>
  <c r="A4258" i="45"/>
  <c r="A4259" i="45"/>
  <c r="A4260" i="45"/>
  <c r="A4261" i="45"/>
  <c r="A4262" i="45"/>
  <c r="A4263" i="45"/>
  <c r="A4264" i="45"/>
  <c r="A4265" i="45"/>
  <c r="A4266" i="45"/>
  <c r="A4267" i="45"/>
  <c r="A4268" i="45"/>
  <c r="A4269" i="45"/>
  <c r="A4270" i="45"/>
  <c r="A4271" i="45"/>
  <c r="A4272" i="45"/>
  <c r="A4273" i="45"/>
  <c r="A4274" i="45"/>
  <c r="A4275" i="45"/>
  <c r="A4276" i="45"/>
  <c r="A4277" i="45"/>
  <c r="A4278" i="45"/>
  <c r="A4279" i="45"/>
  <c r="A4280" i="45"/>
  <c r="A4281" i="45"/>
  <c r="A4282" i="45"/>
  <c r="A4283" i="45"/>
  <c r="A4284" i="45"/>
  <c r="A4285" i="45"/>
  <c r="A4286" i="45"/>
  <c r="A4287" i="45"/>
  <c r="A4288" i="45"/>
  <c r="A4289" i="45"/>
  <c r="A4290" i="45"/>
  <c r="A4291" i="45"/>
  <c r="A4292" i="45"/>
  <c r="A4293" i="45"/>
  <c r="A4294" i="45"/>
  <c r="A4295" i="45"/>
  <c r="A4296" i="45"/>
  <c r="A4297" i="45"/>
  <c r="A4298" i="45"/>
  <c r="A4299" i="45"/>
  <c r="A4300" i="45"/>
  <c r="A4301" i="45"/>
  <c r="A4302" i="45"/>
  <c r="A4303" i="45"/>
  <c r="A4304" i="45"/>
  <c r="A4305" i="45"/>
  <c r="A4306" i="45"/>
  <c r="A4307" i="45"/>
  <c r="A4308" i="45"/>
  <c r="A4309" i="45"/>
  <c r="A4310" i="45"/>
  <c r="A4311" i="45"/>
  <c r="A4312" i="45"/>
  <c r="A4313" i="45"/>
  <c r="A4314" i="45"/>
  <c r="A4315" i="45"/>
  <c r="A4316" i="45"/>
  <c r="A4317" i="45"/>
  <c r="A4318" i="45"/>
  <c r="A4319" i="45"/>
  <c r="A4320" i="45"/>
  <c r="A4321" i="45"/>
  <c r="A4322" i="45"/>
  <c r="A4323" i="45"/>
  <c r="A4324" i="45"/>
  <c r="A4325" i="45"/>
  <c r="A4326" i="45"/>
  <c r="A4327" i="45"/>
  <c r="A4328" i="45"/>
  <c r="A4329" i="45"/>
  <c r="A4330" i="45"/>
  <c r="A4331" i="45"/>
  <c r="A4332" i="45"/>
  <c r="A4333" i="45"/>
  <c r="A4334" i="45"/>
  <c r="A4335" i="45"/>
  <c r="A4336" i="45"/>
  <c r="A4337" i="45"/>
  <c r="A4338" i="45"/>
  <c r="A4339" i="45"/>
  <c r="A4340" i="45"/>
  <c r="A4341" i="45"/>
  <c r="A4342" i="45"/>
  <c r="A4343" i="45"/>
  <c r="A4344" i="45"/>
  <c r="A4345" i="45"/>
  <c r="A4346" i="45"/>
  <c r="A4347" i="45"/>
  <c r="A4348" i="45"/>
  <c r="A4349" i="45"/>
  <c r="A4350" i="45"/>
  <c r="A4351" i="45"/>
  <c r="A4352" i="45"/>
  <c r="A4353" i="45"/>
  <c r="A4354" i="45"/>
  <c r="A4355" i="45"/>
  <c r="A4356" i="45"/>
  <c r="A4357" i="45"/>
  <c r="A4358" i="45"/>
  <c r="A4359" i="45"/>
  <c r="A4360" i="45"/>
  <c r="A4361" i="45"/>
  <c r="A4362" i="45"/>
  <c r="A4363" i="45"/>
  <c r="A4364" i="45"/>
  <c r="A4365" i="45"/>
  <c r="A4366" i="45"/>
  <c r="A4367" i="45"/>
  <c r="A4368" i="45"/>
  <c r="A4369" i="45"/>
  <c r="A4370" i="45"/>
  <c r="A4371" i="45"/>
  <c r="A4372" i="45"/>
  <c r="A4373" i="45"/>
  <c r="A4374" i="45"/>
  <c r="A4375" i="45"/>
  <c r="A4376" i="45"/>
  <c r="A4377" i="45"/>
  <c r="A4378" i="45"/>
  <c r="A4379" i="45"/>
  <c r="A4380" i="45"/>
  <c r="A4381" i="45"/>
  <c r="A4382" i="45"/>
  <c r="A4383" i="45"/>
  <c r="A4384" i="45"/>
  <c r="A4385" i="45"/>
  <c r="A4386" i="45"/>
  <c r="A4387" i="45"/>
  <c r="A4388" i="45"/>
  <c r="A4389" i="45"/>
  <c r="A4390" i="45"/>
  <c r="A4391" i="45"/>
  <c r="A4392" i="45"/>
  <c r="A4393" i="45"/>
  <c r="A4394" i="45"/>
  <c r="A4395" i="45"/>
  <c r="A4396" i="45"/>
  <c r="A4397" i="45"/>
  <c r="A4398" i="45"/>
  <c r="A4399" i="45"/>
  <c r="A4400" i="45"/>
  <c r="A4401" i="45"/>
  <c r="A4402" i="45"/>
  <c r="A4403" i="45"/>
  <c r="A4404" i="45"/>
  <c r="A4405" i="45"/>
  <c r="A4406" i="45"/>
  <c r="A4407" i="45"/>
  <c r="A4408" i="45"/>
  <c r="A4409" i="45"/>
  <c r="A4410" i="45"/>
  <c r="A4411" i="45"/>
  <c r="A4412" i="45"/>
  <c r="A4413" i="45"/>
  <c r="A4414" i="45"/>
  <c r="A4415" i="45"/>
  <c r="A4416" i="45"/>
  <c r="A4417" i="45"/>
  <c r="A4418" i="45"/>
  <c r="A4419" i="45"/>
  <c r="A4420" i="45"/>
  <c r="A4421" i="45"/>
  <c r="A4422" i="45"/>
  <c r="A4423" i="45"/>
  <c r="A4424" i="45"/>
  <c r="A4425" i="45"/>
  <c r="A4426" i="45"/>
  <c r="A4427" i="45"/>
  <c r="A4428" i="45"/>
  <c r="A4429" i="45"/>
  <c r="A4430" i="45"/>
  <c r="A4431" i="45"/>
  <c r="A4432" i="45"/>
  <c r="A4433" i="45"/>
  <c r="A4434" i="45"/>
  <c r="A4435" i="45"/>
  <c r="A4436" i="45"/>
  <c r="A4437" i="45"/>
  <c r="A4438" i="45"/>
  <c r="A4439" i="45"/>
  <c r="A4440" i="45"/>
  <c r="A4441" i="45"/>
  <c r="A4442" i="45"/>
  <c r="A4443" i="45"/>
  <c r="A4444" i="45"/>
  <c r="A4445" i="45"/>
  <c r="A4446" i="45"/>
  <c r="A4447" i="45"/>
  <c r="A4448" i="45"/>
  <c r="A4449" i="45"/>
  <c r="A4450" i="45"/>
  <c r="A4451" i="45"/>
  <c r="A4452" i="45"/>
  <c r="A4453" i="45"/>
  <c r="A4454" i="45"/>
  <c r="A4455" i="45"/>
  <c r="A4456" i="45"/>
  <c r="A4457" i="45"/>
  <c r="A4458" i="45"/>
  <c r="A4459" i="45"/>
  <c r="A4460" i="45"/>
  <c r="A4461" i="45"/>
  <c r="A4462" i="45"/>
  <c r="A4463" i="45"/>
  <c r="A4464" i="45"/>
  <c r="A4465" i="45"/>
  <c r="A4466" i="45"/>
  <c r="A4467" i="45"/>
  <c r="A4468" i="45"/>
  <c r="A4469" i="45"/>
  <c r="A4470" i="45"/>
  <c r="A4471" i="45"/>
  <c r="A4472" i="45"/>
  <c r="A4473" i="45"/>
  <c r="A4474" i="45"/>
  <c r="A4475" i="45"/>
  <c r="A4476" i="45"/>
  <c r="A4477" i="45"/>
  <c r="A4478" i="45"/>
  <c r="A4479" i="45"/>
  <c r="A4480" i="45"/>
  <c r="A4481" i="45"/>
  <c r="A4482" i="45"/>
  <c r="A4483" i="45"/>
  <c r="A4484" i="45"/>
  <c r="A4485" i="45"/>
  <c r="A4486" i="45"/>
  <c r="A4487" i="45"/>
  <c r="A4488" i="45"/>
  <c r="A4489" i="45"/>
  <c r="A4490" i="45"/>
  <c r="A4491" i="45"/>
  <c r="A4492" i="45"/>
  <c r="A4493" i="45"/>
  <c r="A4494" i="45"/>
  <c r="A4495" i="45"/>
  <c r="A4496" i="45"/>
  <c r="A4497" i="45"/>
  <c r="A4498" i="45"/>
  <c r="A4499" i="45"/>
  <c r="A4500" i="45"/>
  <c r="A4501" i="45"/>
  <c r="A4502" i="45"/>
  <c r="A4503" i="45"/>
  <c r="A4504" i="45"/>
  <c r="A4505" i="45"/>
  <c r="A4506" i="45"/>
  <c r="A4507" i="45"/>
  <c r="A4508" i="45"/>
  <c r="A4509" i="45"/>
  <c r="A4510" i="45"/>
  <c r="A4511" i="45"/>
  <c r="A4512" i="45"/>
  <c r="A4513" i="45"/>
  <c r="A4514" i="45"/>
  <c r="A4515" i="45"/>
  <c r="A4516" i="45"/>
  <c r="A4517" i="45"/>
  <c r="A4518" i="45"/>
  <c r="A4519" i="45"/>
  <c r="A4520" i="45"/>
  <c r="A4521" i="45"/>
  <c r="A4522" i="45"/>
  <c r="A4523" i="45"/>
  <c r="A4524" i="45"/>
  <c r="A4525" i="45"/>
  <c r="A4526" i="45"/>
  <c r="A4527" i="45"/>
  <c r="A4528" i="45"/>
  <c r="A4529" i="45"/>
  <c r="A4530" i="45"/>
  <c r="A4531" i="45"/>
  <c r="A4532" i="45"/>
  <c r="A4533" i="45"/>
  <c r="A4534" i="45"/>
  <c r="A4535" i="45"/>
  <c r="A4536" i="45"/>
  <c r="A4537" i="45"/>
  <c r="A4538" i="45"/>
  <c r="A4539" i="45"/>
  <c r="A4540" i="45"/>
  <c r="A4541" i="45"/>
  <c r="A4542" i="45"/>
  <c r="A4543" i="45"/>
  <c r="A4544" i="45"/>
  <c r="A4545" i="45"/>
  <c r="A4546" i="45"/>
  <c r="A4547" i="45"/>
  <c r="A4548" i="45"/>
  <c r="A4549" i="45"/>
  <c r="A4550" i="45"/>
  <c r="A4551" i="45"/>
  <c r="A4552" i="45"/>
  <c r="A4553" i="45"/>
  <c r="A4554" i="45"/>
  <c r="A4555" i="45"/>
  <c r="A4556" i="45"/>
  <c r="A4557" i="45"/>
  <c r="A4558" i="45"/>
  <c r="A4559" i="45"/>
  <c r="A4560" i="45"/>
  <c r="A4561" i="45"/>
  <c r="A4562" i="45"/>
  <c r="A4563" i="45"/>
  <c r="A4564" i="45"/>
  <c r="A4565" i="45"/>
  <c r="A4566" i="45"/>
  <c r="A4567" i="45"/>
  <c r="A4568" i="45"/>
  <c r="A4569" i="45"/>
  <c r="A4570" i="45"/>
  <c r="A4571" i="45"/>
  <c r="A4572" i="45"/>
  <c r="A4573" i="45"/>
  <c r="A4574" i="45"/>
  <c r="A4575" i="45"/>
  <c r="A4576" i="45"/>
  <c r="A4577" i="45"/>
  <c r="A4578" i="45"/>
  <c r="A4579" i="45"/>
  <c r="A4580" i="45"/>
  <c r="A4581" i="45"/>
  <c r="A4582" i="45"/>
  <c r="A4583" i="45"/>
  <c r="A4584" i="45"/>
  <c r="A4585" i="45"/>
  <c r="A4586" i="45"/>
  <c r="A4587" i="45"/>
  <c r="A4588" i="45"/>
  <c r="A4589" i="45"/>
  <c r="A4590" i="45"/>
  <c r="A4591" i="45"/>
  <c r="A4592" i="45"/>
  <c r="A4593" i="45"/>
  <c r="A4594" i="45"/>
  <c r="A4595" i="45"/>
  <c r="A4596" i="45"/>
  <c r="A4597" i="45"/>
  <c r="A4598" i="45"/>
  <c r="A4599" i="45"/>
  <c r="A4600" i="45"/>
  <c r="A4601" i="45"/>
  <c r="A4602" i="45"/>
  <c r="A4603" i="45"/>
  <c r="A4604" i="45"/>
  <c r="A4605" i="45"/>
  <c r="A4606" i="45"/>
  <c r="A4607" i="45"/>
  <c r="A4608" i="45"/>
  <c r="A4609" i="45"/>
  <c r="A4610" i="45"/>
  <c r="A4611" i="45"/>
  <c r="A4612" i="45"/>
  <c r="A4613" i="45"/>
  <c r="A4614" i="45"/>
  <c r="A4615" i="45"/>
  <c r="A4616" i="45"/>
  <c r="A4617" i="45"/>
  <c r="A4618" i="45"/>
  <c r="A4619" i="45"/>
  <c r="A4620" i="45"/>
  <c r="A4621" i="45"/>
  <c r="A4622" i="45"/>
  <c r="A4623" i="45"/>
  <c r="A4624" i="45"/>
  <c r="A4625" i="45"/>
  <c r="A4626" i="45"/>
  <c r="A4627" i="45"/>
  <c r="A4628" i="45"/>
  <c r="A4629" i="45"/>
  <c r="A4630" i="45"/>
  <c r="A4631" i="45"/>
  <c r="A4632" i="45"/>
  <c r="A4633" i="45"/>
  <c r="A4634" i="45"/>
  <c r="A4635" i="45"/>
  <c r="A4636" i="45"/>
  <c r="A4637" i="45"/>
  <c r="A4638" i="45"/>
  <c r="A4639" i="45"/>
  <c r="A4640" i="45"/>
  <c r="A4641" i="45"/>
  <c r="A4642" i="45"/>
  <c r="A4643" i="45"/>
  <c r="A4644" i="45"/>
  <c r="A4645" i="45"/>
  <c r="A4646" i="45"/>
  <c r="A4647" i="45"/>
  <c r="A4648" i="45"/>
  <c r="A4649" i="45"/>
  <c r="A4650" i="45"/>
  <c r="A4651" i="45"/>
  <c r="A4652" i="45"/>
  <c r="A4653" i="45"/>
  <c r="A4654" i="45"/>
  <c r="A4655" i="45"/>
  <c r="A4656" i="45"/>
  <c r="A4657" i="45"/>
  <c r="A4658" i="45"/>
  <c r="A4659" i="45"/>
  <c r="A4660" i="45"/>
  <c r="A4661" i="45"/>
  <c r="A4662" i="45"/>
  <c r="A4663" i="45"/>
  <c r="A4664" i="45"/>
  <c r="A4665" i="45"/>
  <c r="A4666" i="45"/>
  <c r="A4667" i="45"/>
  <c r="A4668" i="45"/>
  <c r="A4669" i="45"/>
  <c r="A4670" i="45"/>
  <c r="A4671" i="45"/>
  <c r="A4672" i="45"/>
  <c r="A4673" i="45"/>
  <c r="A4674" i="45"/>
  <c r="A4675" i="45"/>
  <c r="A4676" i="45"/>
  <c r="A4677" i="45"/>
  <c r="A4678" i="45"/>
  <c r="A4679" i="45"/>
  <c r="A4680" i="45"/>
  <c r="A4681" i="45"/>
  <c r="A4682" i="45"/>
  <c r="A4683" i="45"/>
  <c r="A4684" i="45"/>
  <c r="A4685" i="45"/>
  <c r="A4686" i="45"/>
  <c r="A4687" i="45"/>
  <c r="A4688" i="45"/>
  <c r="A4689" i="45"/>
  <c r="A4690" i="45"/>
  <c r="A4691" i="45"/>
  <c r="A4692" i="45"/>
  <c r="A4693" i="45"/>
  <c r="A4694" i="45"/>
  <c r="A4695" i="45"/>
  <c r="A4696" i="45"/>
  <c r="A4697" i="45"/>
  <c r="A4698" i="45"/>
  <c r="A4699" i="45"/>
  <c r="A4700" i="45"/>
  <c r="A4701" i="45"/>
  <c r="A4702" i="45"/>
  <c r="A4703" i="45"/>
  <c r="A4704" i="45"/>
  <c r="A4705" i="45"/>
  <c r="A4706" i="45"/>
  <c r="A4707" i="45"/>
  <c r="A4708" i="45"/>
  <c r="A4709" i="45"/>
  <c r="A4710" i="45"/>
  <c r="A4711" i="45"/>
  <c r="A4712" i="45"/>
  <c r="A4713" i="45"/>
  <c r="A4714" i="45"/>
  <c r="A4715" i="45"/>
  <c r="A4716" i="45"/>
  <c r="A4717" i="45"/>
  <c r="A4718" i="45"/>
  <c r="A4719" i="45"/>
  <c r="A4720" i="45"/>
  <c r="A4721" i="45"/>
  <c r="A4722" i="45"/>
  <c r="A4723" i="45"/>
  <c r="A4724" i="45"/>
  <c r="A4725" i="45"/>
  <c r="A4726" i="45"/>
  <c r="A4727" i="45"/>
  <c r="A4728" i="45"/>
  <c r="A4729" i="45"/>
  <c r="A4730" i="45"/>
  <c r="A4731" i="45"/>
  <c r="A4732" i="45"/>
  <c r="A4733" i="45"/>
  <c r="A4734" i="45"/>
  <c r="A4735" i="45"/>
  <c r="A4736" i="45"/>
  <c r="A4737" i="45"/>
  <c r="A4738" i="45"/>
  <c r="A4739" i="45"/>
  <c r="A4740" i="45"/>
  <c r="A4741" i="45"/>
  <c r="A4742" i="45"/>
  <c r="A4743" i="45"/>
  <c r="A4744" i="45"/>
  <c r="A4745" i="45"/>
  <c r="A4746" i="45"/>
  <c r="A4747" i="45"/>
  <c r="A4748" i="45"/>
  <c r="A4749" i="45"/>
  <c r="A4750" i="45"/>
  <c r="A4751" i="45"/>
  <c r="A4752" i="45"/>
  <c r="A4753" i="45"/>
  <c r="A4754" i="45"/>
  <c r="A4755" i="45"/>
  <c r="A4756" i="45"/>
  <c r="A4757" i="45"/>
  <c r="A4758" i="45"/>
  <c r="A4759" i="45"/>
  <c r="A4760" i="45"/>
  <c r="A4761" i="45"/>
  <c r="A4762" i="45"/>
  <c r="A4763" i="45"/>
  <c r="A4764" i="45"/>
  <c r="A4765" i="45"/>
  <c r="A4766" i="45"/>
  <c r="A4767" i="45"/>
  <c r="A4768" i="45"/>
  <c r="A4769" i="45"/>
  <c r="A4770" i="45"/>
  <c r="A4771" i="45"/>
  <c r="A4772" i="45"/>
  <c r="A4773" i="45"/>
  <c r="A4774" i="45"/>
  <c r="A4775" i="45"/>
  <c r="A4776" i="45"/>
  <c r="A4777" i="45"/>
  <c r="A4778" i="45"/>
  <c r="A4779" i="45"/>
  <c r="A4780" i="45"/>
  <c r="A4781" i="45"/>
  <c r="A4782" i="45"/>
  <c r="A4783" i="45"/>
  <c r="A4784" i="45"/>
  <c r="A4785" i="45"/>
  <c r="A4786" i="45"/>
  <c r="A4787" i="45"/>
  <c r="A4788" i="45"/>
  <c r="A4789" i="45"/>
  <c r="A4790" i="45"/>
  <c r="A4791" i="45"/>
  <c r="A4792" i="45"/>
  <c r="A4793" i="45"/>
  <c r="A4794" i="45"/>
  <c r="A4795" i="45"/>
  <c r="A4796" i="45"/>
  <c r="A4797" i="45"/>
  <c r="A4798" i="45"/>
  <c r="A4799" i="45"/>
  <c r="A4800" i="45"/>
  <c r="A4801" i="45"/>
  <c r="A4802" i="45"/>
  <c r="A4803" i="45"/>
  <c r="A4804" i="45"/>
  <c r="A4805" i="45"/>
  <c r="A4806" i="45"/>
  <c r="A4807" i="45"/>
  <c r="A4808" i="45"/>
  <c r="A4809" i="45"/>
  <c r="A4810" i="45"/>
  <c r="A4811" i="45"/>
  <c r="A4812" i="45"/>
  <c r="A4813" i="45"/>
  <c r="A4814" i="45"/>
  <c r="A4815" i="45"/>
  <c r="A4816" i="45"/>
  <c r="A4817" i="45"/>
  <c r="A4818" i="45"/>
  <c r="A4819" i="45"/>
  <c r="A4820" i="45"/>
  <c r="A4821" i="45"/>
  <c r="A4822" i="45"/>
  <c r="A4823" i="45"/>
  <c r="A4824" i="45"/>
  <c r="A4825" i="45"/>
  <c r="A4826" i="45"/>
  <c r="A4827" i="45"/>
  <c r="A4828" i="45"/>
  <c r="A4829" i="45"/>
  <c r="A4830" i="45"/>
  <c r="A4831" i="45"/>
  <c r="A4832" i="45"/>
  <c r="A4833" i="45"/>
  <c r="A4834" i="45"/>
  <c r="A4835" i="45"/>
  <c r="A4836" i="45"/>
  <c r="A4837" i="45"/>
  <c r="A4838" i="45"/>
  <c r="A4839" i="45"/>
  <c r="A4840" i="45"/>
  <c r="A4841" i="45"/>
  <c r="A4842" i="45"/>
  <c r="A4843" i="45"/>
  <c r="A4844" i="45"/>
  <c r="A4845" i="45"/>
  <c r="A4846" i="45"/>
  <c r="A4847" i="45"/>
  <c r="A4848" i="45"/>
  <c r="A4849" i="45"/>
  <c r="A4850" i="45"/>
  <c r="A4851" i="45"/>
  <c r="A4852" i="45"/>
  <c r="A4853" i="45"/>
  <c r="A4854" i="45"/>
  <c r="A4855" i="45"/>
  <c r="A4856" i="45"/>
  <c r="A4857" i="45"/>
  <c r="A4858" i="45"/>
  <c r="A4859" i="45"/>
  <c r="A4860" i="45"/>
  <c r="A4861" i="45"/>
  <c r="A4862" i="45"/>
  <c r="A4863" i="45"/>
  <c r="A4864" i="45"/>
  <c r="A4865" i="45"/>
  <c r="A4866" i="45"/>
  <c r="A4867" i="45"/>
  <c r="A4868" i="45"/>
  <c r="A4869" i="45"/>
  <c r="A4870" i="45"/>
  <c r="A4871" i="45"/>
  <c r="A4872" i="45"/>
  <c r="A4873" i="45"/>
  <c r="A4874" i="45"/>
  <c r="A4875" i="45"/>
  <c r="A4876" i="45"/>
  <c r="A4877" i="45"/>
  <c r="A4878" i="45"/>
  <c r="A4879" i="45"/>
  <c r="A4880" i="45"/>
  <c r="A4881" i="45"/>
  <c r="A4882" i="45"/>
  <c r="A4883" i="45"/>
  <c r="A4884" i="45"/>
  <c r="A4885" i="45"/>
  <c r="A4886" i="45"/>
  <c r="A4887" i="45"/>
  <c r="A4888" i="45"/>
  <c r="A4889" i="45"/>
  <c r="A4890" i="45"/>
  <c r="A4891" i="45"/>
  <c r="A4892" i="45"/>
  <c r="A4893" i="45"/>
  <c r="A4894" i="45"/>
  <c r="A4895" i="45"/>
  <c r="A4896" i="45"/>
  <c r="A4897" i="45"/>
  <c r="A4898" i="45"/>
  <c r="A4899" i="45"/>
  <c r="A4900" i="45"/>
  <c r="A4901" i="45"/>
  <c r="A4902" i="45"/>
  <c r="A4903" i="45"/>
  <c r="A4904" i="45"/>
  <c r="A4905" i="45"/>
  <c r="A4906" i="45"/>
  <c r="A4907" i="45"/>
  <c r="A4908" i="45"/>
  <c r="A4909" i="45"/>
  <c r="A4910" i="45"/>
  <c r="A4911" i="45"/>
  <c r="A4912" i="45"/>
  <c r="A4913" i="45"/>
  <c r="A4914" i="45"/>
  <c r="A4915" i="45"/>
  <c r="A4916" i="45"/>
  <c r="A4917" i="45"/>
  <c r="A4918" i="45"/>
  <c r="A4919" i="45"/>
  <c r="A4920" i="45"/>
  <c r="A4921" i="45"/>
  <c r="A4922" i="45"/>
  <c r="A4923" i="45"/>
  <c r="A4924" i="45"/>
  <c r="A4925" i="45"/>
  <c r="A4926" i="45"/>
  <c r="A4927" i="45"/>
  <c r="A4928" i="45"/>
  <c r="A4929" i="45"/>
  <c r="A4930" i="45"/>
  <c r="A4931" i="45"/>
  <c r="A4932" i="45"/>
  <c r="A4933" i="45"/>
  <c r="A4934" i="45"/>
  <c r="A4935" i="45"/>
  <c r="A4936" i="45"/>
  <c r="A4937" i="45"/>
  <c r="A4938" i="45"/>
  <c r="A4939" i="45"/>
  <c r="A4940" i="45"/>
  <c r="A4941" i="45"/>
  <c r="A4942" i="45"/>
  <c r="A4943" i="45"/>
  <c r="A4944" i="45"/>
  <c r="A4945" i="45"/>
  <c r="A4946" i="45"/>
  <c r="A4947" i="45"/>
  <c r="A4948" i="45"/>
  <c r="A4949" i="45"/>
  <c r="A4950" i="45"/>
  <c r="A4951" i="45"/>
  <c r="A4952" i="45"/>
  <c r="A4953" i="45"/>
  <c r="A4954" i="45"/>
  <c r="A4955" i="45"/>
  <c r="A4956" i="45"/>
  <c r="A4957" i="45"/>
  <c r="A4958" i="45"/>
  <c r="A4959" i="45"/>
  <c r="A4960" i="45"/>
  <c r="A4961" i="45"/>
  <c r="A4962" i="45"/>
  <c r="A4963" i="45"/>
  <c r="A4964" i="45"/>
  <c r="A4965" i="45"/>
  <c r="A4966" i="45"/>
  <c r="A4967" i="45"/>
  <c r="A4968" i="45"/>
  <c r="A4969" i="45"/>
  <c r="A4970" i="45"/>
  <c r="A4971" i="45"/>
  <c r="A4972" i="45"/>
  <c r="A4973" i="45"/>
  <c r="A4974" i="45"/>
  <c r="A4975" i="45"/>
  <c r="A4976" i="45"/>
  <c r="A4977" i="45"/>
  <c r="A4978" i="45"/>
  <c r="A4979" i="45"/>
  <c r="A4980" i="45"/>
  <c r="A4981" i="45"/>
  <c r="A4982" i="45"/>
  <c r="A4983" i="45"/>
  <c r="A4984" i="45"/>
  <c r="A4985" i="45"/>
  <c r="A4986" i="45"/>
  <c r="A4987" i="45"/>
  <c r="A4988" i="45"/>
  <c r="A4989" i="45"/>
  <c r="A4990" i="45"/>
  <c r="A4991" i="45"/>
  <c r="A4992" i="45"/>
  <c r="A4993" i="45"/>
  <c r="A4994" i="45"/>
  <c r="A4995" i="45"/>
  <c r="A4996" i="45"/>
  <c r="A4997" i="45"/>
  <c r="A4998" i="45"/>
  <c r="A4999" i="45"/>
  <c r="A5000" i="45"/>
  <c r="A5001" i="45"/>
  <c r="A5002" i="45"/>
  <c r="A5003" i="45"/>
  <c r="A5004" i="45"/>
  <c r="A5005" i="45"/>
  <c r="A5006" i="45"/>
  <c r="A5007" i="45"/>
  <c r="A5008" i="45"/>
  <c r="A5009" i="45"/>
  <c r="A5010" i="45"/>
  <c r="A5011" i="45"/>
  <c r="A5012" i="45"/>
  <c r="A5013" i="45"/>
  <c r="A5014" i="45"/>
  <c r="A5015" i="45"/>
  <c r="A5016" i="45"/>
  <c r="A5017" i="45"/>
  <c r="A5018" i="45"/>
  <c r="A5019" i="45"/>
  <c r="A5020" i="45"/>
  <c r="A5021" i="45"/>
  <c r="A5022" i="45"/>
  <c r="A5023" i="45"/>
  <c r="A5024" i="45"/>
  <c r="A5025" i="45"/>
  <c r="A5026" i="45"/>
  <c r="A5027" i="45"/>
  <c r="A5028" i="45"/>
  <c r="A5029" i="45"/>
  <c r="A5030" i="45"/>
  <c r="A5031" i="45"/>
  <c r="A5032" i="45"/>
  <c r="A5033" i="45"/>
  <c r="A5034" i="45"/>
  <c r="A5035" i="45"/>
  <c r="A5036" i="45"/>
  <c r="A5037" i="45"/>
  <c r="A5038" i="45"/>
  <c r="A5039" i="45"/>
  <c r="A5040" i="45"/>
  <c r="A5041" i="45"/>
  <c r="A5042" i="45"/>
  <c r="A5043" i="45"/>
  <c r="A5044" i="45"/>
  <c r="A5045" i="45"/>
  <c r="A5046" i="45"/>
  <c r="A5047" i="45"/>
  <c r="A5048" i="45"/>
  <c r="A5049" i="45"/>
  <c r="A5050" i="45"/>
  <c r="A5051" i="45"/>
  <c r="A5052" i="45"/>
  <c r="A5053" i="45"/>
  <c r="A5054" i="45"/>
  <c r="A5055" i="45"/>
  <c r="A5056" i="45"/>
  <c r="A5057" i="45"/>
  <c r="A5058" i="45"/>
  <c r="A5059" i="45"/>
  <c r="A5060" i="45"/>
  <c r="A5061" i="45"/>
  <c r="A5062" i="45"/>
  <c r="A5063" i="45"/>
  <c r="A5064" i="45"/>
  <c r="A5065" i="45"/>
  <c r="A5066" i="45"/>
  <c r="A5067" i="45"/>
  <c r="A5068" i="45"/>
  <c r="A5069" i="45"/>
  <c r="A5070" i="45"/>
  <c r="A5071" i="45"/>
  <c r="A5072" i="45"/>
  <c r="A5073" i="45"/>
  <c r="A5074" i="45"/>
  <c r="A5075" i="45"/>
  <c r="A5076" i="45"/>
  <c r="A5077" i="45"/>
  <c r="A5078" i="45"/>
  <c r="A5079" i="45"/>
  <c r="A5080" i="45"/>
  <c r="A5081" i="45"/>
  <c r="A5082" i="45"/>
  <c r="A5083" i="45"/>
  <c r="A5084" i="45"/>
  <c r="A5085" i="45"/>
  <c r="A5086" i="45"/>
  <c r="A5087" i="45"/>
  <c r="A5088" i="45"/>
  <c r="A5089" i="45"/>
  <c r="A5090" i="45"/>
  <c r="A5091" i="45"/>
  <c r="A5092" i="45"/>
  <c r="A5093" i="45"/>
  <c r="A5094" i="45"/>
  <c r="A5095" i="45"/>
  <c r="A5096" i="45"/>
  <c r="A5097" i="45"/>
  <c r="A5098" i="45"/>
  <c r="A5099" i="45"/>
  <c r="A5100" i="45"/>
  <c r="A5101" i="45"/>
  <c r="A5102" i="45"/>
  <c r="A5103" i="45"/>
  <c r="A5104" i="45"/>
  <c r="A5105" i="45"/>
  <c r="A5106" i="45"/>
  <c r="A5107" i="45"/>
  <c r="A5108" i="45"/>
  <c r="A5109" i="45"/>
  <c r="A5110" i="45"/>
  <c r="A5111" i="45"/>
  <c r="A5112" i="45"/>
  <c r="A5113" i="45"/>
  <c r="A5114" i="45"/>
  <c r="A5115" i="45"/>
  <c r="A5116" i="45"/>
  <c r="A5117" i="45"/>
  <c r="A5118" i="45"/>
  <c r="A5119" i="45"/>
  <c r="A5120" i="45"/>
  <c r="A5121" i="45"/>
  <c r="A5122" i="45"/>
  <c r="A5123" i="45"/>
  <c r="A5124" i="45"/>
  <c r="A5125" i="45"/>
  <c r="A5126" i="45"/>
  <c r="A5127" i="45"/>
  <c r="A5128" i="45"/>
  <c r="A5129" i="45"/>
  <c r="A5130" i="45"/>
  <c r="A5131" i="45"/>
  <c r="A5132" i="45"/>
  <c r="A5133" i="45"/>
  <c r="A5134" i="45"/>
  <c r="A5135" i="45"/>
  <c r="A5136" i="45"/>
  <c r="A5137" i="45"/>
  <c r="A5138" i="45"/>
  <c r="A5139" i="45"/>
  <c r="A5140" i="45"/>
  <c r="A5141" i="45"/>
  <c r="A5142" i="45"/>
  <c r="A5143" i="45"/>
  <c r="A5144" i="45"/>
  <c r="A5145" i="45"/>
  <c r="A5146" i="45"/>
  <c r="A5147" i="45"/>
  <c r="A5148" i="45"/>
  <c r="A5149" i="45"/>
  <c r="A5150" i="45"/>
  <c r="A5151" i="45"/>
  <c r="A5152" i="45"/>
  <c r="A5153" i="45"/>
  <c r="A5154" i="45"/>
  <c r="A5155" i="45"/>
  <c r="A5156" i="45"/>
  <c r="A5157" i="45"/>
  <c r="A5158" i="45"/>
  <c r="A5159" i="45"/>
  <c r="A5160" i="45"/>
  <c r="A5161" i="45"/>
  <c r="A5162" i="45"/>
  <c r="A5163" i="45"/>
  <c r="A5164" i="45"/>
  <c r="A5165" i="45"/>
  <c r="A5166" i="45"/>
  <c r="A5167" i="45"/>
  <c r="A5168" i="45"/>
  <c r="A5169" i="45"/>
  <c r="A5170" i="45"/>
  <c r="A5171" i="45"/>
  <c r="A5172" i="45"/>
  <c r="A5173" i="45"/>
  <c r="A5174" i="45"/>
  <c r="A5175" i="45"/>
  <c r="A5176" i="45"/>
  <c r="A5177" i="45"/>
  <c r="A5178" i="45"/>
  <c r="A5179" i="45"/>
  <c r="A5180" i="45"/>
  <c r="A5181" i="45"/>
  <c r="A5182" i="45"/>
  <c r="A5183" i="45"/>
  <c r="A5184" i="45"/>
  <c r="A5185" i="45"/>
  <c r="A5186" i="45"/>
  <c r="A5187" i="45"/>
  <c r="A5188" i="45"/>
  <c r="A5189" i="45"/>
  <c r="A5190" i="45"/>
  <c r="A5191" i="45"/>
  <c r="A5192" i="45"/>
  <c r="A5193" i="45"/>
  <c r="A5194" i="45"/>
  <c r="A5195" i="45"/>
  <c r="A5196" i="45"/>
  <c r="A5197" i="45"/>
  <c r="A5198" i="45"/>
  <c r="A5199" i="45"/>
  <c r="A5200" i="45"/>
  <c r="A5201" i="45"/>
  <c r="A5202" i="45"/>
  <c r="A5203" i="45"/>
  <c r="A5204" i="45"/>
  <c r="A5205" i="45"/>
  <c r="A5206" i="45"/>
  <c r="A5207" i="45"/>
  <c r="A5208" i="45"/>
  <c r="A5209" i="45"/>
  <c r="A5210" i="45"/>
  <c r="A5211" i="45"/>
  <c r="A5212" i="45"/>
  <c r="A5213" i="45"/>
  <c r="A5214" i="45"/>
  <c r="A5215" i="45"/>
  <c r="A5216" i="45"/>
  <c r="A5217" i="45"/>
  <c r="A5218" i="45"/>
  <c r="A5219" i="45"/>
  <c r="A5220" i="45"/>
  <c r="A5221" i="45"/>
  <c r="A5222" i="45"/>
  <c r="A5223" i="45"/>
  <c r="A5224" i="45"/>
  <c r="A5225" i="45"/>
  <c r="A5226" i="45"/>
  <c r="A5227" i="45"/>
  <c r="A5228" i="45"/>
  <c r="A5229" i="45"/>
  <c r="A5230" i="45"/>
  <c r="A5231" i="45"/>
  <c r="A5232" i="45"/>
  <c r="A5233" i="45"/>
  <c r="A5234" i="45"/>
  <c r="A5235" i="45"/>
  <c r="A5236" i="45"/>
  <c r="A5237" i="45"/>
  <c r="A5238" i="45"/>
  <c r="A5239" i="45"/>
  <c r="A5240" i="45"/>
  <c r="A5241" i="45"/>
  <c r="A5242" i="45"/>
  <c r="A5243" i="45"/>
  <c r="A5244" i="45"/>
  <c r="A5245" i="45"/>
  <c r="A5246" i="45"/>
  <c r="A5247" i="45"/>
  <c r="A5248" i="45"/>
  <c r="A5249" i="45"/>
  <c r="A5250" i="45"/>
  <c r="A5251" i="45"/>
  <c r="A5252" i="45"/>
  <c r="A5253" i="45"/>
  <c r="A5254" i="45"/>
  <c r="A5255" i="45"/>
  <c r="A5256" i="45"/>
  <c r="A5257" i="45"/>
  <c r="A5258" i="45"/>
  <c r="A5259" i="45"/>
  <c r="A5260" i="45"/>
  <c r="A5261" i="45"/>
  <c r="A5262" i="45"/>
  <c r="A5263" i="45"/>
  <c r="A5264" i="45"/>
  <c r="A5265" i="45"/>
  <c r="A5266" i="45"/>
  <c r="A5267" i="45"/>
  <c r="A5268" i="45"/>
  <c r="A5269" i="45"/>
  <c r="A5270" i="45"/>
  <c r="A5271" i="45"/>
  <c r="A5272" i="45"/>
  <c r="A5273" i="45"/>
  <c r="A5274" i="45"/>
  <c r="A5275" i="45"/>
  <c r="A5276" i="45"/>
  <c r="A5277" i="45"/>
  <c r="A5278" i="45"/>
  <c r="A5279" i="45"/>
  <c r="A5280" i="45"/>
  <c r="A5281" i="45"/>
  <c r="A5282" i="45"/>
  <c r="A5283" i="45"/>
  <c r="A5284" i="45"/>
  <c r="A5285" i="45"/>
  <c r="A5286" i="45"/>
  <c r="A5287" i="45"/>
  <c r="A5288" i="45"/>
  <c r="A5289" i="45"/>
  <c r="A5290" i="45"/>
  <c r="A5291" i="45"/>
  <c r="A5292" i="45"/>
  <c r="A5293" i="45"/>
  <c r="A5294" i="45"/>
  <c r="A5295" i="45"/>
  <c r="A5296" i="45"/>
  <c r="A5297" i="45"/>
  <c r="A5298" i="45"/>
  <c r="A5299" i="45"/>
  <c r="A5300" i="45"/>
  <c r="A5301" i="45"/>
  <c r="A5302" i="45"/>
  <c r="A5303" i="45"/>
  <c r="A5304" i="45"/>
  <c r="A5305" i="45"/>
  <c r="A5306" i="45"/>
  <c r="A5307" i="45"/>
  <c r="A5308" i="45"/>
  <c r="A5309" i="45"/>
  <c r="A5310" i="45"/>
  <c r="A5311" i="45"/>
  <c r="A5312" i="45"/>
  <c r="A5313" i="45"/>
  <c r="A5314" i="45"/>
  <c r="A5315" i="45"/>
  <c r="A5316" i="45"/>
  <c r="A5317" i="45"/>
  <c r="A5318" i="45"/>
  <c r="A5319" i="45"/>
  <c r="A5320" i="45"/>
  <c r="A5321" i="45"/>
  <c r="A5322" i="45"/>
  <c r="A5323" i="45"/>
  <c r="A5324" i="45"/>
  <c r="A5325" i="45"/>
  <c r="A5326" i="45"/>
  <c r="A5327" i="45"/>
  <c r="A5328" i="45"/>
  <c r="A5329" i="45"/>
  <c r="A5330" i="45"/>
  <c r="A5331" i="45"/>
  <c r="A5332" i="45"/>
  <c r="A5333" i="45"/>
  <c r="A5334" i="45"/>
  <c r="A5335" i="45"/>
  <c r="A5336" i="45"/>
  <c r="A5337" i="45"/>
  <c r="A5338" i="45"/>
  <c r="A5339" i="45"/>
  <c r="A5340" i="45"/>
  <c r="A5341" i="45"/>
  <c r="A5342" i="45"/>
  <c r="A5343" i="45"/>
  <c r="A5344" i="45"/>
  <c r="A5345" i="45"/>
  <c r="A5346" i="45"/>
  <c r="A5347" i="45"/>
  <c r="A5348" i="45"/>
  <c r="A5349" i="45"/>
  <c r="A5350" i="45"/>
  <c r="A5351" i="45"/>
  <c r="A5352" i="45"/>
  <c r="A5353" i="45"/>
  <c r="A5354" i="45"/>
  <c r="A5355" i="45"/>
  <c r="A5356" i="45"/>
  <c r="A5357" i="45"/>
  <c r="A5358" i="45"/>
  <c r="A5359" i="45"/>
  <c r="A5360" i="45"/>
  <c r="A5361" i="45"/>
  <c r="A5362" i="45"/>
  <c r="A5363" i="45"/>
  <c r="A5364" i="45"/>
  <c r="A5365" i="45"/>
  <c r="A5366" i="45"/>
  <c r="A5367" i="45"/>
  <c r="A5368" i="45"/>
  <c r="A5369" i="45"/>
  <c r="A5370" i="45"/>
  <c r="A5371" i="45"/>
  <c r="A5372" i="45"/>
  <c r="A5373" i="45"/>
  <c r="A5374" i="45"/>
  <c r="A5375" i="45"/>
  <c r="A5376" i="45"/>
  <c r="A5377" i="45"/>
  <c r="A5378" i="45"/>
  <c r="A5379" i="45"/>
  <c r="A5380" i="45"/>
  <c r="A5381" i="45"/>
  <c r="A5382" i="45"/>
  <c r="A5383" i="45"/>
  <c r="A5384" i="45"/>
  <c r="A5385" i="45"/>
  <c r="A5386" i="45"/>
  <c r="A5387" i="45"/>
  <c r="A5388" i="45"/>
  <c r="A5389" i="45"/>
  <c r="A5390" i="45"/>
  <c r="A5391" i="45"/>
  <c r="A5392" i="45"/>
  <c r="A5393" i="45"/>
  <c r="A5394" i="45"/>
  <c r="A5395" i="45"/>
  <c r="A5396" i="45"/>
  <c r="A5397" i="45"/>
  <c r="A5398" i="45"/>
  <c r="A5399" i="45"/>
  <c r="A5400" i="45"/>
  <c r="A5401" i="45"/>
  <c r="A5402" i="45"/>
  <c r="A5403" i="45"/>
  <c r="A5404" i="45"/>
  <c r="A5405" i="45"/>
  <c r="A5406" i="45"/>
  <c r="A5407" i="45"/>
  <c r="A5408" i="45"/>
  <c r="A5409" i="45"/>
  <c r="A5410" i="45"/>
  <c r="A5411" i="45"/>
  <c r="A5412" i="45"/>
  <c r="A5413" i="45"/>
  <c r="A5414" i="45"/>
  <c r="A5415" i="45"/>
  <c r="A5416" i="45"/>
  <c r="A5417" i="45"/>
  <c r="A5418" i="45"/>
  <c r="A5419" i="45"/>
  <c r="A5420" i="45"/>
  <c r="A5421" i="45"/>
  <c r="A5422" i="45"/>
  <c r="A5423" i="45"/>
  <c r="A5424" i="45"/>
  <c r="A5425" i="45"/>
  <c r="A5426" i="45"/>
  <c r="A5427" i="45"/>
  <c r="A5428" i="45"/>
  <c r="A5429" i="45"/>
  <c r="A5430" i="45"/>
  <c r="A5431" i="45"/>
  <c r="A5432" i="45"/>
  <c r="A5433" i="45"/>
  <c r="A5434" i="45"/>
  <c r="A5435" i="45"/>
  <c r="A5436" i="45"/>
  <c r="A5437" i="45"/>
  <c r="A5438" i="45"/>
  <c r="A5439" i="45"/>
  <c r="A5440" i="45"/>
  <c r="A5441" i="45"/>
  <c r="A5442" i="45"/>
  <c r="A5443" i="45"/>
  <c r="A5444" i="45"/>
  <c r="A5445" i="45"/>
  <c r="A5446" i="45"/>
  <c r="A5447" i="45"/>
  <c r="A5448" i="45"/>
  <c r="A5449" i="45"/>
  <c r="A5450" i="45"/>
  <c r="A5451" i="45"/>
  <c r="A5452" i="45"/>
  <c r="A5453" i="45"/>
  <c r="A5454" i="45"/>
  <c r="A5455" i="45"/>
  <c r="A5456" i="45"/>
  <c r="A5457" i="45"/>
  <c r="A5458" i="45"/>
  <c r="A5459" i="45"/>
  <c r="A5460" i="45"/>
  <c r="A5461" i="45"/>
  <c r="A5462" i="45"/>
  <c r="A5463" i="45"/>
  <c r="A5464" i="45"/>
  <c r="A5465" i="45"/>
  <c r="A5466" i="45"/>
  <c r="A5467" i="45"/>
  <c r="A5468" i="45"/>
  <c r="A5469" i="45"/>
  <c r="A5470" i="45"/>
  <c r="A5471" i="45"/>
  <c r="A5472" i="45"/>
  <c r="A5473" i="45"/>
  <c r="A5474" i="45"/>
  <c r="A5475" i="45"/>
  <c r="A5476" i="45"/>
  <c r="A5477" i="45"/>
  <c r="A5478" i="45"/>
  <c r="A5479" i="45"/>
  <c r="A5480" i="45"/>
  <c r="A5481" i="45"/>
  <c r="A5482" i="45"/>
  <c r="A5483" i="45"/>
  <c r="A5484" i="45"/>
  <c r="A5485" i="45"/>
  <c r="A5486" i="45"/>
  <c r="A5487" i="45"/>
  <c r="A5488" i="45"/>
  <c r="A5489" i="45"/>
  <c r="A5490" i="45"/>
  <c r="A5491" i="45"/>
  <c r="A5492" i="45"/>
  <c r="A5493" i="45"/>
  <c r="A5494" i="45"/>
  <c r="A5495" i="45"/>
  <c r="A5496" i="45"/>
  <c r="A5497" i="45"/>
  <c r="A5498" i="45"/>
  <c r="A5499" i="45"/>
  <c r="A5500" i="45"/>
  <c r="A5501" i="45"/>
  <c r="A5502" i="45"/>
  <c r="A5503" i="45"/>
  <c r="A5504" i="45"/>
  <c r="A5505" i="45"/>
  <c r="A5506" i="45"/>
  <c r="A5507" i="45"/>
  <c r="A5508" i="45"/>
  <c r="A5509" i="45"/>
  <c r="A5510" i="45"/>
  <c r="A5511" i="45"/>
  <c r="A5512" i="45"/>
  <c r="A5513" i="45"/>
  <c r="A5514" i="45"/>
  <c r="A5515" i="45"/>
  <c r="A5516" i="45"/>
  <c r="A5517" i="45"/>
  <c r="A5518" i="45"/>
  <c r="A5519" i="45"/>
  <c r="A5520" i="45"/>
  <c r="A5521" i="45"/>
  <c r="A5522" i="45"/>
  <c r="A5523" i="45"/>
  <c r="A5524" i="45"/>
  <c r="A5525" i="45"/>
  <c r="A5526" i="45"/>
  <c r="A5527" i="45"/>
  <c r="A5528" i="45"/>
  <c r="A5529" i="45"/>
  <c r="A5530" i="45"/>
  <c r="A5531" i="45"/>
  <c r="A5532" i="45"/>
  <c r="A5533" i="45"/>
  <c r="A5534" i="45"/>
  <c r="A5535" i="45"/>
  <c r="A5536" i="45"/>
  <c r="A5537" i="45"/>
  <c r="A5538" i="45"/>
  <c r="A5539" i="45"/>
  <c r="A5540" i="45"/>
  <c r="A5541" i="45"/>
  <c r="A5542" i="45"/>
  <c r="A5543" i="45"/>
  <c r="A5544" i="45"/>
  <c r="A5545" i="45"/>
  <c r="A5546" i="45"/>
  <c r="A5547" i="45"/>
  <c r="A5548" i="45"/>
  <c r="A5549" i="45"/>
  <c r="A5550" i="45"/>
  <c r="A5551" i="45"/>
  <c r="A5552" i="45"/>
  <c r="A5553" i="45"/>
  <c r="A5554" i="45"/>
  <c r="A5555" i="45"/>
  <c r="A5556" i="45"/>
  <c r="A5557" i="45"/>
  <c r="A5558" i="45"/>
  <c r="A5559" i="45"/>
  <c r="A5560" i="45"/>
  <c r="A5561" i="45"/>
  <c r="A5562" i="45"/>
  <c r="A5563" i="45"/>
  <c r="A5564" i="45"/>
  <c r="A5565" i="45"/>
  <c r="A5566" i="45"/>
  <c r="A5567" i="45"/>
  <c r="A5568" i="45"/>
  <c r="A5569" i="45"/>
  <c r="A5570" i="45"/>
  <c r="A5571" i="45"/>
  <c r="A5572" i="45"/>
  <c r="A5573" i="45"/>
  <c r="A5574" i="45"/>
  <c r="A5575" i="45"/>
  <c r="A5576" i="45"/>
  <c r="A5577" i="45"/>
  <c r="A5578" i="45"/>
  <c r="A5579" i="45"/>
  <c r="A5580" i="45"/>
  <c r="A5581" i="45"/>
  <c r="A5582" i="45"/>
  <c r="A5583" i="45"/>
  <c r="A5584" i="45"/>
  <c r="A5585" i="45"/>
  <c r="A5586" i="45"/>
  <c r="A5587" i="45"/>
  <c r="A5588" i="45"/>
  <c r="A5589" i="45"/>
  <c r="A5590" i="45"/>
  <c r="A5591" i="45"/>
  <c r="A5592" i="45"/>
  <c r="A5593" i="45"/>
  <c r="A5594" i="45"/>
  <c r="A5595" i="45"/>
  <c r="A5596" i="45"/>
  <c r="A5597" i="45"/>
  <c r="A5598" i="45"/>
  <c r="A5599" i="45"/>
  <c r="A5600" i="45"/>
  <c r="A5601" i="45"/>
  <c r="A5602" i="45"/>
  <c r="A5603" i="45"/>
  <c r="A5604" i="45"/>
  <c r="A5605" i="45"/>
  <c r="A5606" i="45"/>
  <c r="A5607" i="45"/>
  <c r="A5608" i="45"/>
  <c r="A5609" i="45"/>
  <c r="A5610" i="45"/>
  <c r="A5611" i="45"/>
  <c r="A5612" i="45"/>
  <c r="A5613" i="45"/>
  <c r="A5614" i="45"/>
  <c r="A5615" i="45"/>
  <c r="A5616" i="45"/>
  <c r="A5617" i="45"/>
  <c r="A5618" i="45"/>
  <c r="A5619" i="45"/>
  <c r="A5620" i="45"/>
  <c r="A5621" i="45"/>
  <c r="A5622" i="45"/>
  <c r="A5623" i="45"/>
  <c r="A5624" i="45"/>
  <c r="A5625" i="45"/>
  <c r="A5626" i="45"/>
  <c r="A5627" i="45"/>
  <c r="A5628" i="45"/>
  <c r="A5629" i="45"/>
  <c r="A5630" i="45"/>
  <c r="A5631" i="45"/>
  <c r="A5632" i="45"/>
  <c r="A5633" i="45"/>
  <c r="A5634" i="45"/>
  <c r="A5635" i="45"/>
  <c r="A5636" i="45"/>
  <c r="A5637" i="45"/>
  <c r="A5638" i="45"/>
  <c r="A5639" i="45"/>
  <c r="A5640" i="45"/>
  <c r="A5641" i="45"/>
  <c r="A5642" i="45"/>
  <c r="A5643" i="45"/>
  <c r="A5644" i="45"/>
  <c r="A5645" i="45"/>
  <c r="A5646" i="45"/>
  <c r="A5647" i="45"/>
  <c r="A5648" i="45"/>
  <c r="A5649" i="45"/>
  <c r="A5650" i="45"/>
  <c r="A5651" i="45"/>
  <c r="A5652" i="45"/>
  <c r="A5653" i="45"/>
  <c r="A5654" i="45"/>
  <c r="A5655" i="45"/>
  <c r="A5656" i="45"/>
  <c r="A5657" i="45"/>
  <c r="A5658" i="45"/>
  <c r="A5659" i="45"/>
  <c r="A5660" i="45"/>
  <c r="A5661" i="45"/>
  <c r="A5662" i="45"/>
  <c r="A5663" i="45"/>
  <c r="A5664" i="45"/>
  <c r="A5665" i="45"/>
  <c r="A5666" i="45"/>
  <c r="A5667" i="45"/>
  <c r="A5668" i="45"/>
  <c r="A5669" i="45"/>
  <c r="A5670" i="45"/>
  <c r="A5671" i="45"/>
  <c r="A5672" i="45"/>
  <c r="A5673" i="45"/>
  <c r="A5674" i="45"/>
  <c r="A5675" i="45"/>
  <c r="A5676" i="45"/>
  <c r="A5677" i="45"/>
  <c r="A5678" i="45"/>
  <c r="A5679" i="45"/>
  <c r="A5680" i="45"/>
  <c r="A5681" i="45"/>
  <c r="A5682" i="45"/>
  <c r="A5683" i="45"/>
  <c r="A5684" i="45"/>
  <c r="A5685" i="45"/>
  <c r="A5686" i="45"/>
  <c r="A5687" i="45"/>
  <c r="A5688" i="45"/>
  <c r="A5689" i="45"/>
  <c r="A5690" i="45"/>
  <c r="A5691" i="45"/>
  <c r="A5692" i="45"/>
  <c r="A5693" i="45"/>
  <c r="A5694" i="45"/>
  <c r="A5695" i="45"/>
  <c r="A5696" i="45"/>
  <c r="A5697" i="45"/>
  <c r="A5698" i="45"/>
  <c r="A5699" i="45"/>
  <c r="A5700" i="45"/>
  <c r="A5701" i="45"/>
  <c r="A5702" i="45"/>
  <c r="A5703" i="45"/>
  <c r="A5704" i="45"/>
  <c r="A5705" i="45"/>
  <c r="A5706" i="45"/>
  <c r="A5707" i="45"/>
  <c r="A5708" i="45"/>
  <c r="A5709" i="45"/>
  <c r="A5710" i="45"/>
  <c r="A5711" i="45"/>
  <c r="A5712" i="45"/>
  <c r="A5713" i="45"/>
  <c r="A5714" i="45"/>
  <c r="A5715" i="45"/>
  <c r="A5716" i="45"/>
  <c r="A5717" i="45"/>
  <c r="A5718" i="45"/>
  <c r="A5719" i="45"/>
  <c r="A5720" i="45"/>
  <c r="A5721" i="45"/>
  <c r="A5722" i="45"/>
  <c r="A5723" i="45"/>
  <c r="A5724" i="45"/>
  <c r="A5725" i="45"/>
  <c r="A5726" i="45"/>
  <c r="A5727" i="45"/>
  <c r="A5728" i="45"/>
  <c r="A5729" i="45"/>
  <c r="A5730" i="45"/>
  <c r="A5731" i="45"/>
  <c r="A5732" i="45"/>
  <c r="A5733" i="45"/>
  <c r="A5734" i="45"/>
  <c r="A5735" i="45"/>
  <c r="A5736" i="45"/>
  <c r="A5737" i="45"/>
  <c r="A5738" i="45"/>
  <c r="A5739" i="45"/>
  <c r="A5740" i="45"/>
  <c r="A5741" i="45"/>
  <c r="A5742" i="45"/>
  <c r="A5743" i="45"/>
  <c r="A5744" i="45"/>
  <c r="A5745" i="45"/>
  <c r="A5746" i="45"/>
  <c r="A5747" i="45"/>
  <c r="A5748" i="45"/>
  <c r="A5749" i="45"/>
  <c r="A5750" i="45"/>
  <c r="A5751" i="45"/>
  <c r="A5752" i="45"/>
  <c r="A5753" i="45"/>
  <c r="A5754" i="45"/>
  <c r="A5755" i="45"/>
  <c r="A5756" i="45"/>
  <c r="A5757" i="45"/>
  <c r="A5758" i="45"/>
  <c r="A5759" i="45"/>
  <c r="A5760" i="45"/>
  <c r="A5761" i="45"/>
  <c r="A5762" i="45"/>
  <c r="A5763" i="45"/>
  <c r="A5764" i="45"/>
  <c r="A5765" i="45"/>
  <c r="A5766" i="45"/>
  <c r="A5767" i="45"/>
  <c r="A5768" i="45"/>
  <c r="A5769" i="45"/>
  <c r="A5770" i="45"/>
  <c r="A5771" i="45"/>
  <c r="A5772" i="45"/>
  <c r="A5773" i="45"/>
  <c r="A5774" i="45"/>
  <c r="A5775" i="45"/>
  <c r="A5776" i="45"/>
  <c r="A5777" i="45"/>
  <c r="A5778" i="45"/>
  <c r="A5779" i="45"/>
  <c r="A5780" i="45"/>
  <c r="A5781" i="45"/>
  <c r="A5782" i="45"/>
  <c r="A5783" i="45"/>
  <c r="A5784" i="45"/>
  <c r="A5785" i="45"/>
  <c r="A5786" i="45"/>
  <c r="A5787" i="45"/>
  <c r="A5788" i="45"/>
  <c r="A5789" i="45"/>
  <c r="A5790" i="45"/>
  <c r="A5791" i="45"/>
  <c r="A5792" i="45"/>
  <c r="A5793" i="45"/>
  <c r="A5794" i="45"/>
  <c r="A5795" i="45"/>
  <c r="A5796" i="45"/>
  <c r="A5797" i="45"/>
  <c r="A5798" i="45"/>
  <c r="A5799" i="45"/>
  <c r="A5800" i="45"/>
  <c r="A5801" i="45"/>
  <c r="A5802" i="45"/>
  <c r="A5803" i="45"/>
  <c r="A5804" i="45"/>
  <c r="A5805" i="45"/>
  <c r="A5806" i="45"/>
  <c r="A5807" i="45"/>
  <c r="A5808" i="45"/>
  <c r="A5809" i="45"/>
  <c r="A5810" i="45"/>
  <c r="A5811" i="45"/>
  <c r="A5812" i="45"/>
  <c r="A5813" i="45"/>
  <c r="A5814" i="45"/>
  <c r="A5815" i="45"/>
  <c r="A5816" i="45"/>
  <c r="A5817" i="45"/>
  <c r="A5818" i="45"/>
  <c r="A5819" i="45"/>
  <c r="A5820" i="45"/>
  <c r="A5821" i="45"/>
  <c r="A5822" i="45"/>
  <c r="A5823" i="45"/>
  <c r="A5824" i="45"/>
  <c r="A5825" i="45"/>
  <c r="A5826" i="45"/>
  <c r="A5827" i="45"/>
  <c r="A5828" i="45"/>
  <c r="A5829" i="45"/>
  <c r="A5830" i="45"/>
  <c r="A5831" i="45"/>
  <c r="A5832" i="45"/>
  <c r="A5833" i="45"/>
  <c r="A5834" i="45"/>
  <c r="A5835" i="45"/>
  <c r="A5836" i="45"/>
  <c r="A5837" i="45"/>
  <c r="A5838" i="45"/>
  <c r="A5839" i="45"/>
  <c r="A5840" i="45"/>
  <c r="A5841" i="45"/>
  <c r="A5842" i="45"/>
  <c r="A5843" i="45"/>
  <c r="A5844" i="45"/>
  <c r="A5845" i="45"/>
  <c r="A5846" i="45"/>
  <c r="A5847" i="45"/>
  <c r="A5848" i="45"/>
  <c r="A5849" i="45"/>
  <c r="A5850" i="45"/>
  <c r="A5851" i="45"/>
  <c r="A5852" i="45"/>
  <c r="A5853" i="45"/>
  <c r="A5854" i="45"/>
  <c r="A5855" i="45"/>
  <c r="A5856" i="45"/>
  <c r="A5857" i="45"/>
  <c r="A5858" i="45"/>
  <c r="A5859" i="45"/>
  <c r="A5860" i="45"/>
  <c r="A5861" i="45"/>
  <c r="A5862" i="45"/>
  <c r="A5863" i="45"/>
  <c r="A5864" i="45"/>
  <c r="A5865" i="45"/>
  <c r="A5866" i="45"/>
  <c r="A5867" i="45"/>
  <c r="A5868" i="45"/>
  <c r="A5869" i="45"/>
  <c r="A5870" i="45"/>
  <c r="A5871" i="45"/>
  <c r="A5872" i="45"/>
  <c r="A5873" i="45"/>
  <c r="A5874" i="45"/>
  <c r="A5875" i="45"/>
  <c r="A5876" i="45"/>
  <c r="A5877" i="45"/>
  <c r="A5878" i="45"/>
  <c r="A5879" i="45"/>
  <c r="A5880" i="45"/>
  <c r="A5881" i="45"/>
  <c r="A5882" i="45"/>
  <c r="A5883" i="45"/>
  <c r="A5884" i="45"/>
  <c r="A5885" i="45"/>
  <c r="A5886" i="45"/>
  <c r="A5887" i="45"/>
  <c r="A5888" i="45"/>
  <c r="A5889" i="45"/>
  <c r="A5890" i="45"/>
  <c r="A5891" i="45"/>
  <c r="A5892" i="45"/>
  <c r="A5893" i="45"/>
  <c r="A5894" i="45"/>
  <c r="A5895" i="45"/>
  <c r="A5896" i="45"/>
  <c r="A5897" i="45"/>
  <c r="A5898" i="45"/>
  <c r="A5899" i="45"/>
  <c r="A5900" i="45"/>
  <c r="A5901" i="45"/>
  <c r="A5902" i="45"/>
  <c r="A5903" i="45"/>
  <c r="A5904" i="45"/>
  <c r="A5905" i="45"/>
  <c r="A5906" i="45"/>
  <c r="A5907" i="45"/>
  <c r="A5908" i="45"/>
  <c r="A5909" i="45"/>
  <c r="A5910" i="45"/>
  <c r="A5911" i="45"/>
  <c r="A5912" i="45"/>
  <c r="A5913" i="45"/>
  <c r="A5914" i="45"/>
  <c r="A5915" i="45"/>
  <c r="A5916" i="45"/>
  <c r="A5917" i="45"/>
  <c r="A5918" i="45"/>
  <c r="A5919" i="45"/>
  <c r="A5920" i="45"/>
  <c r="A5921" i="45"/>
  <c r="A5922" i="45"/>
  <c r="A5923" i="45"/>
  <c r="A5924" i="45"/>
  <c r="A5925" i="45"/>
  <c r="A5926" i="45"/>
  <c r="A5927" i="45"/>
  <c r="A5928" i="45"/>
  <c r="A5929" i="45"/>
  <c r="A5930" i="45"/>
  <c r="A5931" i="45"/>
  <c r="A5932" i="45"/>
  <c r="A5933" i="45"/>
  <c r="A5934" i="45"/>
  <c r="A5935" i="45"/>
  <c r="A5936" i="45"/>
  <c r="A5937" i="45"/>
  <c r="A5938" i="45"/>
  <c r="A5939" i="45"/>
  <c r="A5940" i="45"/>
  <c r="A5941" i="45"/>
  <c r="A5942" i="45"/>
  <c r="A5943" i="45"/>
  <c r="A5944" i="45"/>
  <c r="A5945" i="45"/>
  <c r="A5946" i="45"/>
  <c r="A5947" i="45"/>
  <c r="A5948" i="45"/>
  <c r="A5949" i="45"/>
  <c r="A5950" i="45"/>
  <c r="A5951" i="45"/>
  <c r="A5952" i="45"/>
  <c r="A5953" i="45"/>
  <c r="A5954" i="45"/>
  <c r="A5955" i="45"/>
  <c r="A5956" i="45"/>
  <c r="A5957" i="45"/>
  <c r="A5958" i="45"/>
  <c r="A5959" i="45"/>
  <c r="A5960" i="45"/>
  <c r="A5961" i="45"/>
  <c r="A5962" i="45"/>
  <c r="A5963" i="45"/>
  <c r="A5964" i="45"/>
  <c r="A5965" i="45"/>
  <c r="A5966" i="45"/>
  <c r="A5967" i="45"/>
  <c r="A5968" i="45"/>
  <c r="A5969" i="45"/>
  <c r="A5970" i="45"/>
  <c r="A5971" i="45"/>
  <c r="A5972" i="45"/>
  <c r="A5973" i="45"/>
  <c r="A5974" i="45"/>
  <c r="A5975" i="45"/>
  <c r="A5976" i="45"/>
  <c r="A5977" i="45"/>
  <c r="A5978" i="45"/>
  <c r="A5979" i="45"/>
  <c r="A5980" i="45"/>
  <c r="A5981" i="45"/>
  <c r="A5982" i="45"/>
  <c r="A5983" i="45"/>
  <c r="A5984" i="45"/>
  <c r="A5985" i="45"/>
  <c r="A5986" i="45"/>
  <c r="A5987" i="45"/>
  <c r="A5988" i="45"/>
  <c r="A5989" i="45"/>
  <c r="A5990" i="45"/>
  <c r="A5991" i="45"/>
  <c r="A5992" i="45"/>
  <c r="A5993" i="45"/>
  <c r="A5994" i="45"/>
  <c r="A5995" i="45"/>
  <c r="A5996" i="45"/>
  <c r="A5997" i="45"/>
  <c r="A5998" i="45"/>
  <c r="A5999" i="45"/>
  <c r="A6000" i="45"/>
  <c r="A6001" i="45"/>
  <c r="A6002" i="45"/>
  <c r="A6003" i="45"/>
  <c r="A6004" i="45"/>
  <c r="A6005" i="45"/>
  <c r="A6006" i="45"/>
  <c r="A6007" i="45"/>
  <c r="A6008" i="45"/>
  <c r="A6009" i="45"/>
  <c r="A6010" i="45"/>
  <c r="A6011" i="45"/>
  <c r="A6012" i="45"/>
  <c r="A6013" i="45"/>
  <c r="A6014" i="45"/>
  <c r="A6015" i="45"/>
  <c r="A6016" i="45"/>
  <c r="A6017" i="45"/>
  <c r="A6018" i="45"/>
  <c r="A6019" i="45"/>
  <c r="A6020" i="45"/>
  <c r="A6021" i="45"/>
  <c r="A6022" i="45"/>
  <c r="A6023" i="45"/>
  <c r="A6024" i="45"/>
  <c r="A6025" i="45"/>
  <c r="A6026" i="45"/>
  <c r="A6027" i="45"/>
  <c r="A6028" i="45"/>
  <c r="A6029" i="45"/>
  <c r="A6030" i="45"/>
  <c r="A6031" i="45"/>
  <c r="A6032" i="45"/>
  <c r="A6033" i="45"/>
  <c r="A6034" i="45"/>
  <c r="A6035" i="45"/>
  <c r="A6036" i="45"/>
  <c r="A6037" i="45"/>
  <c r="A6038" i="45"/>
  <c r="A6039" i="45"/>
  <c r="A6040" i="45"/>
  <c r="A6041" i="45"/>
  <c r="A6042" i="45"/>
  <c r="A6043" i="45"/>
  <c r="A6044" i="45"/>
  <c r="A6045" i="45"/>
  <c r="A6046" i="45"/>
  <c r="A6047" i="45"/>
  <c r="A6048" i="45"/>
  <c r="A6049" i="45"/>
  <c r="A6050" i="45"/>
  <c r="A6051" i="45"/>
  <c r="A6052" i="45"/>
  <c r="A6053" i="45"/>
  <c r="A6054" i="45"/>
  <c r="A6055" i="45"/>
  <c r="A6056" i="45"/>
  <c r="A6057" i="45"/>
  <c r="A6058" i="45"/>
  <c r="A6059" i="45"/>
  <c r="A6060" i="45"/>
  <c r="A6061" i="45"/>
  <c r="A6062" i="45"/>
  <c r="A6063" i="45"/>
  <c r="A6064" i="45"/>
  <c r="A6065" i="45"/>
  <c r="A6066" i="45"/>
  <c r="A6067" i="45"/>
  <c r="A6068" i="45"/>
  <c r="A6069" i="45"/>
  <c r="A6070" i="45"/>
  <c r="A6071" i="45"/>
  <c r="A6072" i="45"/>
  <c r="A6073" i="45"/>
  <c r="A6074" i="45"/>
  <c r="A6075" i="45"/>
  <c r="A6076" i="45"/>
  <c r="A6077" i="45"/>
  <c r="A6078" i="45"/>
  <c r="A6079" i="45"/>
  <c r="A6080" i="45"/>
  <c r="A6081" i="45"/>
  <c r="A6082" i="45"/>
  <c r="A6083" i="45"/>
  <c r="A6084" i="45"/>
  <c r="A6085" i="45"/>
  <c r="A6086" i="45"/>
  <c r="A6087" i="45"/>
  <c r="A6088" i="45"/>
  <c r="A6089" i="45"/>
  <c r="A6090" i="45"/>
  <c r="A6091" i="45"/>
  <c r="A6092" i="45"/>
  <c r="A6093" i="45"/>
  <c r="A6094" i="45"/>
  <c r="A6095" i="45"/>
  <c r="A6096" i="45"/>
  <c r="A6097" i="45"/>
  <c r="A6098" i="45"/>
  <c r="A6099" i="45"/>
  <c r="A6100" i="45"/>
  <c r="A6101" i="45"/>
  <c r="A6102" i="45"/>
  <c r="A6103" i="45"/>
  <c r="A6104" i="45"/>
  <c r="A6105" i="45"/>
  <c r="A6106" i="45"/>
  <c r="A6107" i="45"/>
  <c r="A6108" i="45"/>
  <c r="A6109" i="45"/>
  <c r="A6110" i="45"/>
  <c r="A6111" i="45"/>
  <c r="A6112" i="45"/>
  <c r="A6113" i="45"/>
  <c r="A6114" i="45"/>
  <c r="A6115" i="45"/>
  <c r="A6116" i="45"/>
  <c r="A6117" i="45"/>
  <c r="A6118" i="45"/>
  <c r="A6119" i="45"/>
  <c r="A6120" i="45"/>
  <c r="A6121" i="45"/>
  <c r="A6122" i="45"/>
  <c r="A6123" i="45"/>
  <c r="A6124" i="45"/>
  <c r="A6125" i="45"/>
  <c r="A6126" i="45"/>
  <c r="A6127" i="45"/>
  <c r="A6128" i="45"/>
  <c r="A6129" i="45"/>
  <c r="A6130" i="45"/>
  <c r="A6131" i="45"/>
  <c r="A6132" i="45"/>
  <c r="A6133" i="45"/>
  <c r="A6134" i="45"/>
  <c r="A6135" i="45"/>
  <c r="A6136" i="45"/>
  <c r="A6137" i="45"/>
  <c r="A6138" i="45"/>
  <c r="A6139" i="45"/>
  <c r="A6140" i="45"/>
  <c r="A6141" i="45"/>
  <c r="A6142" i="45"/>
  <c r="A6143" i="45"/>
  <c r="A6144" i="45"/>
  <c r="A6145" i="45"/>
  <c r="A6146" i="45"/>
  <c r="A6147" i="45"/>
  <c r="A6148" i="45"/>
  <c r="A6149" i="45"/>
  <c r="A6150" i="45"/>
  <c r="A6151" i="45"/>
  <c r="A6152" i="45"/>
  <c r="A6153" i="45"/>
  <c r="A6154" i="45"/>
  <c r="A6155" i="45"/>
  <c r="A6156" i="45"/>
  <c r="A6157" i="45"/>
  <c r="A6158" i="45"/>
  <c r="A6159" i="45"/>
  <c r="A6160" i="45"/>
  <c r="A6161" i="45"/>
  <c r="A6162" i="45"/>
  <c r="A6163" i="45"/>
  <c r="A6164" i="45"/>
  <c r="A6165" i="45"/>
  <c r="A6166" i="45"/>
  <c r="A6167" i="45"/>
  <c r="A6168" i="45"/>
  <c r="A6169" i="45"/>
  <c r="A6170" i="45"/>
  <c r="A6171" i="45"/>
  <c r="A6172" i="45"/>
  <c r="A6173" i="45"/>
  <c r="A6174" i="45"/>
  <c r="A6175" i="45"/>
  <c r="A6176" i="45"/>
  <c r="A6177" i="45"/>
  <c r="A6178" i="45"/>
  <c r="A6179" i="45"/>
  <c r="A6180" i="45"/>
  <c r="A6181" i="45"/>
  <c r="A6182" i="45"/>
  <c r="A6183" i="45"/>
  <c r="A6184" i="45"/>
  <c r="A6185" i="45"/>
  <c r="A6186" i="45"/>
  <c r="A6187" i="45"/>
  <c r="A6188" i="45"/>
  <c r="A6189" i="45"/>
  <c r="A6190" i="45"/>
  <c r="A6191" i="45"/>
  <c r="A6192" i="45"/>
  <c r="A6193" i="45"/>
  <c r="A6194" i="45"/>
  <c r="A6195" i="45"/>
  <c r="A6196" i="45"/>
  <c r="A6197" i="45"/>
  <c r="A6198" i="45"/>
  <c r="A6199" i="45"/>
  <c r="A6200" i="45"/>
  <c r="A6201" i="45"/>
  <c r="A6202" i="45"/>
  <c r="A6203" i="45"/>
  <c r="A6204" i="45"/>
  <c r="A6205" i="45"/>
  <c r="A6206" i="45"/>
  <c r="A6207" i="45"/>
  <c r="A6208" i="45"/>
  <c r="A6209" i="45"/>
  <c r="A6210" i="45"/>
  <c r="A6211" i="45"/>
  <c r="A6212" i="45"/>
  <c r="A6213" i="45"/>
  <c r="A6214" i="45"/>
  <c r="A6215" i="45"/>
  <c r="A6216" i="45"/>
  <c r="A6217" i="45"/>
  <c r="A6218" i="45"/>
  <c r="A6219" i="45"/>
  <c r="A6220" i="45"/>
  <c r="A6221" i="45"/>
  <c r="A6222" i="45"/>
  <c r="A6223" i="45"/>
  <c r="A6224" i="45"/>
  <c r="A6225" i="45"/>
  <c r="A6226" i="45"/>
  <c r="A6227" i="45"/>
  <c r="A6228" i="45"/>
  <c r="A6229" i="45"/>
  <c r="A6230" i="45"/>
  <c r="A6231" i="45"/>
  <c r="A6232" i="45"/>
  <c r="A6233" i="45"/>
  <c r="A6234" i="45"/>
  <c r="A6235" i="45"/>
  <c r="A6236" i="45"/>
  <c r="A6237" i="45"/>
  <c r="A6238" i="45"/>
  <c r="A6239" i="45"/>
  <c r="A6240" i="45"/>
  <c r="A6241" i="45"/>
  <c r="A6242" i="45"/>
  <c r="A6243" i="45"/>
  <c r="A6244" i="45"/>
  <c r="A6245" i="45"/>
  <c r="A6246" i="45"/>
  <c r="A6247" i="45"/>
  <c r="A6248" i="45"/>
  <c r="A6249" i="45"/>
  <c r="A6250" i="45"/>
  <c r="A6251" i="45"/>
  <c r="A6252" i="45"/>
  <c r="A6253" i="45"/>
  <c r="A6254" i="45"/>
  <c r="A6255" i="45"/>
  <c r="A6256" i="45"/>
  <c r="A6257" i="45"/>
  <c r="A6258" i="45"/>
  <c r="A6259" i="45"/>
  <c r="A6260" i="45"/>
  <c r="A6261" i="45"/>
  <c r="A6262" i="45"/>
  <c r="A6263" i="45"/>
  <c r="A6264" i="45"/>
  <c r="A6265" i="45"/>
  <c r="A6266" i="45"/>
  <c r="A6267" i="45"/>
  <c r="A6268" i="45"/>
  <c r="A6269" i="45"/>
  <c r="A6270" i="45"/>
  <c r="A6271" i="45"/>
  <c r="A6272" i="45"/>
  <c r="A6273" i="45"/>
  <c r="A6274" i="45"/>
  <c r="A6275" i="45"/>
  <c r="A6276" i="45"/>
  <c r="A6277" i="45"/>
  <c r="A6278" i="45"/>
  <c r="A6279" i="45"/>
  <c r="A6280" i="45"/>
  <c r="A6281" i="45"/>
  <c r="A6282" i="45"/>
  <c r="A6283" i="45"/>
  <c r="A6284" i="45"/>
  <c r="A6285" i="45"/>
  <c r="A6286" i="45"/>
  <c r="A6287" i="45"/>
  <c r="A6288" i="45"/>
  <c r="A6289" i="45"/>
  <c r="A6290" i="45"/>
  <c r="A6291" i="45"/>
  <c r="A6292" i="45"/>
  <c r="A6293" i="45"/>
  <c r="A6294" i="45"/>
  <c r="A6295" i="45"/>
  <c r="A6296" i="45"/>
  <c r="A6297" i="45"/>
  <c r="A6298" i="45"/>
  <c r="A6299" i="45"/>
  <c r="A6300" i="45"/>
  <c r="A6301" i="45"/>
  <c r="A6302" i="45"/>
  <c r="A6303" i="45"/>
  <c r="A6304" i="45"/>
  <c r="A6305" i="45"/>
  <c r="A6306" i="45"/>
  <c r="A6307" i="45"/>
  <c r="A6308" i="45"/>
  <c r="A6309" i="45"/>
  <c r="A6310" i="45"/>
  <c r="A6311" i="45"/>
  <c r="A6312" i="45"/>
  <c r="A6313" i="45"/>
  <c r="A6314" i="45"/>
  <c r="A6315" i="45"/>
  <c r="A6316" i="45"/>
  <c r="A6317" i="45"/>
  <c r="A6318" i="45"/>
  <c r="A6319" i="45"/>
  <c r="A6320" i="45"/>
  <c r="A6321" i="45"/>
  <c r="A6322" i="45"/>
  <c r="A6323" i="45"/>
  <c r="A6324" i="45"/>
  <c r="A6325" i="45"/>
  <c r="A6326" i="45"/>
  <c r="A6327" i="45"/>
  <c r="A6328" i="45"/>
  <c r="A6329" i="45"/>
  <c r="A6330" i="45"/>
  <c r="A6331" i="45"/>
  <c r="A6332" i="45"/>
  <c r="A6333" i="45"/>
  <c r="A6334" i="45"/>
  <c r="A6335" i="45"/>
  <c r="A6336" i="45"/>
  <c r="A6337" i="45"/>
  <c r="A6338" i="45"/>
  <c r="A6339" i="45"/>
  <c r="A6340" i="45"/>
  <c r="A6341" i="45"/>
  <c r="A6342" i="45"/>
  <c r="A6343" i="45"/>
  <c r="A6344" i="45"/>
  <c r="A6345" i="45"/>
  <c r="A6346" i="45"/>
  <c r="A6347" i="45"/>
  <c r="A6348" i="45"/>
  <c r="A6349" i="45"/>
  <c r="A6350" i="45"/>
  <c r="A6351" i="45"/>
  <c r="A6352" i="45"/>
  <c r="A6353" i="45"/>
  <c r="A6354" i="45"/>
  <c r="A6355" i="45"/>
  <c r="A6356" i="45"/>
  <c r="A6357" i="45"/>
  <c r="A6358" i="45"/>
  <c r="A6359" i="45"/>
  <c r="A6360" i="45"/>
  <c r="A6361" i="45"/>
  <c r="A6362" i="45"/>
  <c r="A6363" i="45"/>
  <c r="A6364" i="45"/>
  <c r="A6365" i="45"/>
  <c r="A6366" i="45"/>
  <c r="A6367" i="45"/>
  <c r="A6368" i="45"/>
  <c r="A6369" i="45"/>
  <c r="A6370" i="45"/>
  <c r="A6371" i="45"/>
  <c r="A6372" i="45"/>
  <c r="A6373" i="45"/>
  <c r="A6374" i="45"/>
  <c r="A6375" i="45"/>
  <c r="A6376" i="45"/>
  <c r="A6377" i="45"/>
  <c r="A6378" i="45"/>
  <c r="A6379" i="45"/>
  <c r="A6380" i="45"/>
  <c r="A6381" i="45"/>
  <c r="A6382" i="45"/>
  <c r="A6383" i="45"/>
  <c r="A6384" i="45"/>
  <c r="A6385" i="45"/>
  <c r="A6386" i="45"/>
  <c r="A6387" i="45"/>
  <c r="A6388" i="45"/>
  <c r="A6389" i="45"/>
  <c r="A6390" i="45"/>
  <c r="A6391" i="45"/>
  <c r="A6392" i="45"/>
  <c r="A6393" i="45"/>
  <c r="A6394" i="45"/>
  <c r="A6395" i="45"/>
  <c r="A6396" i="45"/>
  <c r="A6397" i="45"/>
  <c r="A6398" i="45"/>
  <c r="A6399" i="45"/>
  <c r="A6400" i="45"/>
  <c r="A6401" i="45"/>
  <c r="A6402" i="45"/>
  <c r="A6403" i="45"/>
  <c r="A6404" i="45"/>
  <c r="A6405" i="45"/>
  <c r="A6406" i="45"/>
  <c r="A6407" i="45"/>
  <c r="A6408" i="45"/>
  <c r="A6409" i="45"/>
  <c r="A6410" i="45"/>
  <c r="A6411" i="45"/>
  <c r="A6412" i="45"/>
  <c r="A6413" i="45"/>
  <c r="A6414" i="45"/>
  <c r="A6415" i="45"/>
  <c r="A6416" i="45"/>
  <c r="A6417" i="45"/>
  <c r="A6418" i="45"/>
  <c r="A6419" i="45"/>
  <c r="A6420" i="45"/>
  <c r="A6421" i="45"/>
  <c r="A6422" i="45"/>
  <c r="A6423" i="45"/>
  <c r="A6424" i="45"/>
  <c r="A6425" i="45"/>
  <c r="A6426" i="45"/>
  <c r="A6427" i="45"/>
  <c r="A6428" i="45"/>
  <c r="A6429" i="45"/>
  <c r="A6430" i="45"/>
  <c r="A6431" i="45"/>
  <c r="A6432" i="45"/>
  <c r="A6433" i="45"/>
  <c r="A6434" i="45"/>
  <c r="A6435" i="45"/>
  <c r="A6436" i="45"/>
  <c r="A6437" i="45"/>
  <c r="A6438" i="45"/>
  <c r="A6439" i="45"/>
  <c r="A6440" i="45"/>
  <c r="A6441" i="45"/>
  <c r="A6442" i="45"/>
  <c r="A6443" i="45"/>
  <c r="A6444" i="45"/>
  <c r="A6445" i="45"/>
  <c r="A6446" i="45"/>
  <c r="A6447" i="45"/>
  <c r="A6448" i="45"/>
  <c r="A6449" i="45"/>
  <c r="A6450" i="45"/>
  <c r="A6451" i="45"/>
  <c r="A6452" i="45"/>
  <c r="A6453" i="45"/>
  <c r="A6454" i="45"/>
  <c r="A6455" i="45"/>
  <c r="A6456" i="45"/>
  <c r="A6457" i="45"/>
  <c r="A6458" i="45"/>
  <c r="A6459" i="45"/>
  <c r="A6460" i="45"/>
  <c r="A6461" i="45"/>
  <c r="A6462" i="45"/>
  <c r="A6463" i="45"/>
  <c r="A6464" i="45"/>
  <c r="A6465" i="45"/>
  <c r="A6466" i="45"/>
  <c r="A6467" i="45"/>
  <c r="A6468" i="45"/>
  <c r="A6469" i="45"/>
  <c r="A6470" i="45"/>
  <c r="A6471" i="45"/>
  <c r="A6472" i="45"/>
  <c r="A6473" i="45"/>
  <c r="A6474" i="45"/>
  <c r="A6475" i="45"/>
  <c r="A6476" i="45"/>
  <c r="A6477" i="45"/>
  <c r="A6478" i="45"/>
  <c r="A6479" i="45"/>
  <c r="A6480" i="45"/>
  <c r="A6481" i="45"/>
  <c r="A6482" i="45"/>
  <c r="A6483" i="45"/>
  <c r="A6484" i="45"/>
  <c r="A6485" i="45"/>
  <c r="A6486" i="45"/>
  <c r="A6487" i="45"/>
  <c r="A6488" i="45"/>
  <c r="A6489" i="45"/>
  <c r="A6490" i="45"/>
  <c r="A6491" i="45"/>
  <c r="A6492" i="45"/>
  <c r="A6493" i="45"/>
  <c r="A6494" i="45"/>
  <c r="A6495" i="45"/>
  <c r="A6496" i="45"/>
  <c r="A6497" i="45"/>
  <c r="A6498" i="45"/>
  <c r="A6499" i="45"/>
  <c r="A6500" i="45"/>
  <c r="A6501" i="45"/>
  <c r="A6502" i="45"/>
  <c r="A6503" i="45"/>
  <c r="A6504" i="45"/>
  <c r="A6505" i="45"/>
  <c r="A6506" i="45"/>
  <c r="A6507" i="45"/>
  <c r="A6508" i="45"/>
  <c r="A6509" i="45"/>
  <c r="A6510" i="45"/>
  <c r="A6511" i="45"/>
  <c r="A6512" i="45"/>
  <c r="A6513" i="45"/>
  <c r="A6514" i="45"/>
  <c r="A6515" i="45"/>
  <c r="A6516" i="45"/>
  <c r="A6517" i="45"/>
  <c r="A6518" i="45"/>
  <c r="A6519" i="45"/>
  <c r="A6520" i="45"/>
  <c r="A6521" i="45"/>
  <c r="A6522" i="45"/>
  <c r="A6523" i="45"/>
  <c r="A6524" i="45"/>
  <c r="A6525" i="45"/>
  <c r="A6526" i="45"/>
  <c r="A6527" i="45"/>
  <c r="A6528" i="45"/>
  <c r="A6529" i="45"/>
  <c r="A6530" i="45"/>
  <c r="A6531" i="45"/>
  <c r="A6532" i="45"/>
  <c r="A6533" i="45"/>
  <c r="A6534" i="45"/>
  <c r="A6535" i="45"/>
  <c r="A6536" i="45"/>
  <c r="A6537" i="45"/>
  <c r="A6538" i="45"/>
  <c r="A6539" i="45"/>
  <c r="A6540" i="45"/>
  <c r="A6541" i="45"/>
  <c r="A6542" i="45"/>
  <c r="A6543" i="45"/>
  <c r="A6544" i="45"/>
  <c r="A6545" i="45"/>
  <c r="A6546" i="45"/>
  <c r="A6547" i="45"/>
  <c r="A6548" i="45"/>
  <c r="A6549" i="45"/>
  <c r="A6550" i="45"/>
  <c r="A6551" i="45"/>
  <c r="A6552" i="45"/>
  <c r="A6553" i="45"/>
  <c r="A6554" i="45"/>
  <c r="A6555" i="45"/>
  <c r="A6556" i="45"/>
  <c r="A6557" i="45"/>
  <c r="A6558" i="45"/>
  <c r="A6559" i="45"/>
  <c r="A6560" i="45"/>
  <c r="A6561" i="45"/>
  <c r="A6562" i="45"/>
  <c r="A6563" i="45"/>
  <c r="A6564" i="45"/>
  <c r="A6565" i="45"/>
  <c r="A6566" i="45"/>
  <c r="A6567" i="45"/>
  <c r="A6568" i="45"/>
  <c r="A6569" i="45"/>
  <c r="A6570" i="45"/>
  <c r="A6571" i="45"/>
  <c r="A6572" i="45"/>
  <c r="A6573" i="45"/>
  <c r="A6574" i="45"/>
  <c r="A6575" i="45"/>
  <c r="A6576" i="45"/>
  <c r="A6577" i="45"/>
  <c r="A6578" i="45"/>
  <c r="A6579" i="45"/>
  <c r="A6580" i="45"/>
  <c r="A6581" i="45"/>
  <c r="A6582" i="45"/>
  <c r="A6583" i="45"/>
  <c r="A6584" i="45"/>
  <c r="A6585" i="45"/>
  <c r="A6586" i="45"/>
  <c r="A6587" i="45"/>
  <c r="A6588" i="45"/>
  <c r="A6589" i="45"/>
  <c r="A6590" i="45"/>
  <c r="A6591" i="45"/>
  <c r="A6592" i="45"/>
  <c r="A6593" i="45"/>
  <c r="A6594" i="45"/>
  <c r="A6595" i="45"/>
  <c r="A6596" i="45"/>
  <c r="A6597" i="45"/>
  <c r="A6598" i="45"/>
  <c r="A6599" i="45"/>
  <c r="A6600" i="45"/>
  <c r="A6601" i="45"/>
  <c r="A6602" i="45"/>
  <c r="A6603" i="45"/>
  <c r="A6604" i="45"/>
  <c r="A6605" i="45"/>
  <c r="A6606" i="45"/>
  <c r="A6607" i="45"/>
  <c r="A6608" i="45"/>
  <c r="A6609" i="45"/>
  <c r="A6610" i="45"/>
  <c r="A6611" i="45"/>
  <c r="A6612" i="45"/>
  <c r="A6613" i="45"/>
  <c r="A6614" i="45"/>
  <c r="A6615" i="45"/>
  <c r="A6616" i="45"/>
  <c r="A6617" i="45"/>
  <c r="A6618" i="45"/>
  <c r="A6619" i="45"/>
  <c r="A6620" i="45"/>
  <c r="A6621" i="45"/>
  <c r="A6622" i="45"/>
  <c r="A6623" i="45"/>
  <c r="A6624" i="45"/>
  <c r="A6625" i="45"/>
  <c r="A6626" i="45"/>
  <c r="A6627" i="45"/>
  <c r="A6628" i="45"/>
  <c r="A6629" i="45"/>
  <c r="A6630" i="45"/>
  <c r="A6631" i="45"/>
  <c r="A6632" i="45"/>
  <c r="A6633" i="45"/>
  <c r="A6634" i="45"/>
  <c r="A6635" i="45"/>
  <c r="A6636" i="45"/>
  <c r="A6637" i="45"/>
  <c r="A6638" i="45"/>
  <c r="A6639" i="45"/>
  <c r="A6640" i="45"/>
  <c r="A6641" i="45"/>
  <c r="A6642" i="45"/>
  <c r="A6643" i="45"/>
  <c r="A6644" i="45"/>
  <c r="A6645" i="45"/>
  <c r="A6646" i="45"/>
  <c r="A6647" i="45"/>
  <c r="A6648" i="45"/>
  <c r="A6649" i="45"/>
  <c r="A6650" i="45"/>
  <c r="A6651" i="45"/>
  <c r="A6652" i="45"/>
  <c r="A6653" i="45"/>
  <c r="A6654" i="45"/>
  <c r="A6655" i="45"/>
  <c r="A6656" i="45"/>
  <c r="A6657" i="45"/>
  <c r="A6658" i="45"/>
  <c r="A6659" i="45"/>
  <c r="A6660" i="45"/>
  <c r="A6661" i="45"/>
  <c r="A6662" i="45"/>
  <c r="A6663" i="45"/>
  <c r="A6664" i="45"/>
  <c r="A6665" i="45"/>
  <c r="A6666" i="45"/>
  <c r="A6667" i="45"/>
  <c r="A6668" i="45"/>
  <c r="A6669" i="45"/>
  <c r="A6670" i="45"/>
  <c r="A6671" i="45"/>
  <c r="A6672" i="45"/>
  <c r="A6673" i="45"/>
  <c r="A6674" i="45"/>
  <c r="A6675" i="45"/>
  <c r="A6676" i="45"/>
  <c r="A6677" i="45"/>
  <c r="A6678" i="45"/>
  <c r="A6679" i="45"/>
  <c r="A6680" i="45"/>
  <c r="A6681" i="45"/>
  <c r="A6682" i="45"/>
  <c r="A6683" i="45"/>
  <c r="A6684" i="45"/>
  <c r="A6685" i="45"/>
  <c r="A6686" i="45"/>
  <c r="A6687" i="45"/>
  <c r="A6688" i="45"/>
  <c r="A6689" i="45"/>
  <c r="A6690" i="45"/>
  <c r="A6691" i="45"/>
  <c r="A6692" i="45"/>
  <c r="A6693" i="45"/>
  <c r="A6694" i="45"/>
  <c r="A6695" i="45"/>
  <c r="A6696" i="45"/>
  <c r="A6697" i="45"/>
  <c r="A6698" i="45"/>
  <c r="A6699" i="45"/>
  <c r="A6700" i="45"/>
  <c r="A6701" i="45"/>
  <c r="A6702" i="45"/>
  <c r="A6703" i="45"/>
  <c r="A6704" i="45"/>
  <c r="A6705" i="45"/>
  <c r="A6706" i="45"/>
  <c r="A6707" i="45"/>
  <c r="A6708" i="45"/>
  <c r="A6709" i="45"/>
  <c r="A6710" i="45"/>
  <c r="A6711" i="45"/>
  <c r="A6712" i="45"/>
  <c r="A6713" i="45"/>
  <c r="A6714" i="45"/>
  <c r="A6715" i="45"/>
  <c r="A6716" i="45"/>
  <c r="A6717" i="45"/>
  <c r="A6718" i="45"/>
  <c r="A6719" i="45"/>
  <c r="A6720" i="45"/>
  <c r="A6721" i="45"/>
  <c r="A6722" i="45"/>
  <c r="A6723" i="45"/>
  <c r="A6724" i="45"/>
  <c r="A6725" i="45"/>
  <c r="A6726" i="45"/>
  <c r="A6727" i="45"/>
  <c r="A6728" i="45"/>
  <c r="A6729" i="45"/>
  <c r="A6730" i="45"/>
  <c r="A6731" i="45"/>
  <c r="A6732" i="45"/>
  <c r="A6733" i="45"/>
  <c r="A6734" i="45"/>
  <c r="A6735" i="45"/>
  <c r="A6736" i="45"/>
  <c r="A6737" i="45"/>
  <c r="A6738" i="45"/>
  <c r="A6739" i="45"/>
  <c r="A6740" i="45"/>
  <c r="A6741" i="45"/>
  <c r="A6742" i="45"/>
  <c r="A6743" i="45"/>
  <c r="A6744" i="45"/>
  <c r="A6745" i="45"/>
  <c r="A6746" i="45"/>
  <c r="A6747" i="45"/>
  <c r="A6748" i="45"/>
  <c r="A6749" i="45"/>
  <c r="A6750" i="45"/>
  <c r="A6751" i="45"/>
  <c r="A6752" i="45"/>
  <c r="A6753" i="45"/>
  <c r="A6754" i="45"/>
  <c r="A6755" i="45"/>
  <c r="A6756" i="45"/>
  <c r="A6757" i="45"/>
  <c r="A6758" i="45"/>
  <c r="A6759" i="45"/>
  <c r="A6760" i="45"/>
  <c r="A6761" i="45"/>
  <c r="A6762" i="45"/>
  <c r="A6763" i="45"/>
  <c r="A6764" i="45"/>
  <c r="A6765" i="45"/>
  <c r="A6766" i="45"/>
  <c r="A6767" i="45"/>
  <c r="A6768" i="45"/>
  <c r="A6769" i="45"/>
  <c r="A6770" i="45"/>
  <c r="A6771" i="45"/>
  <c r="A6772" i="45"/>
  <c r="A6773" i="45"/>
  <c r="A6774" i="45"/>
  <c r="A6775" i="45"/>
  <c r="A6776" i="45"/>
  <c r="A6777" i="45"/>
  <c r="A6778" i="45"/>
  <c r="A6779" i="45"/>
  <c r="A6780" i="45"/>
  <c r="A6781" i="45"/>
  <c r="A6782" i="45"/>
  <c r="A6783" i="45"/>
  <c r="A6784" i="45"/>
  <c r="A6785" i="45"/>
  <c r="A6786" i="45"/>
  <c r="A6787" i="45"/>
  <c r="A6788" i="45"/>
  <c r="A6789" i="45"/>
  <c r="A6790" i="45"/>
  <c r="A6791" i="45"/>
  <c r="A6792" i="45"/>
  <c r="A6793" i="45"/>
  <c r="A6794" i="45"/>
  <c r="A6795" i="45"/>
  <c r="A6796" i="45"/>
  <c r="A6797" i="45"/>
  <c r="A6798" i="45"/>
  <c r="A6799" i="45"/>
  <c r="A6800" i="45"/>
  <c r="A6801" i="45"/>
  <c r="A6802" i="45"/>
  <c r="A6803" i="45"/>
  <c r="A6804" i="45"/>
  <c r="A6805" i="45"/>
  <c r="A6806" i="45"/>
  <c r="A6807" i="45"/>
  <c r="A6808" i="45"/>
  <c r="A6809" i="45"/>
  <c r="A6810" i="45"/>
  <c r="A6811" i="45"/>
  <c r="A6812" i="45"/>
  <c r="A6813" i="45"/>
  <c r="A6814" i="45"/>
  <c r="A6815" i="45"/>
  <c r="A6816" i="45"/>
  <c r="A6817" i="45"/>
  <c r="A6818" i="45"/>
  <c r="A6819" i="45"/>
  <c r="A6820" i="45"/>
  <c r="A6821" i="45"/>
  <c r="A6822" i="45"/>
  <c r="A6823" i="45"/>
  <c r="A6824" i="45"/>
  <c r="A6825" i="45"/>
  <c r="A6826" i="45"/>
  <c r="A6827" i="45"/>
  <c r="A6828" i="45"/>
  <c r="A6829" i="45"/>
  <c r="A6830" i="45"/>
  <c r="A6831" i="45"/>
  <c r="A6832" i="45"/>
  <c r="A6833" i="45"/>
  <c r="A6834" i="45"/>
  <c r="A6835" i="45"/>
  <c r="A6836" i="45"/>
  <c r="A6837" i="45"/>
  <c r="A6838" i="45"/>
  <c r="A6839" i="45"/>
  <c r="A6840" i="45"/>
  <c r="A6841" i="45"/>
  <c r="A6842" i="45"/>
  <c r="A6843" i="45"/>
  <c r="A6844" i="45"/>
  <c r="A6845" i="45"/>
  <c r="A6846" i="45"/>
  <c r="A6847" i="45"/>
  <c r="A6848" i="45"/>
  <c r="A6849" i="45"/>
  <c r="A6850" i="45"/>
  <c r="A6851" i="45"/>
  <c r="A6852" i="45"/>
  <c r="A6853" i="45"/>
  <c r="A6854" i="45"/>
  <c r="A6855" i="45"/>
  <c r="A6856" i="45"/>
  <c r="A6857" i="45"/>
  <c r="A6858" i="45"/>
  <c r="A6859" i="45"/>
  <c r="A6860" i="45"/>
  <c r="A6861" i="45"/>
  <c r="A6862" i="45"/>
  <c r="A6863" i="45"/>
  <c r="A6864" i="45"/>
  <c r="A6865" i="45"/>
  <c r="A6866" i="45"/>
  <c r="A6867" i="45"/>
  <c r="A6868" i="45"/>
  <c r="A6869" i="45"/>
  <c r="A6870" i="45"/>
  <c r="A6871" i="45"/>
  <c r="A6872" i="45"/>
  <c r="A6873" i="45"/>
  <c r="A6874" i="45"/>
  <c r="A6875" i="45"/>
  <c r="A6876" i="45"/>
  <c r="A6877" i="45"/>
  <c r="A6878" i="45"/>
  <c r="A6879" i="45"/>
  <c r="A6880" i="45"/>
  <c r="A6881" i="45"/>
  <c r="A6882" i="45"/>
  <c r="A6883" i="45"/>
  <c r="A6884" i="45"/>
  <c r="A6885" i="45"/>
  <c r="A6886" i="45"/>
  <c r="A6887" i="45"/>
  <c r="A6888" i="45"/>
  <c r="A6889" i="45"/>
  <c r="A6890" i="45"/>
  <c r="A6891" i="45"/>
  <c r="A6892" i="45"/>
  <c r="A6893" i="45"/>
  <c r="A6894" i="45"/>
  <c r="A6895" i="45"/>
  <c r="A6896" i="45"/>
  <c r="A6897" i="45"/>
  <c r="A6898" i="45"/>
  <c r="A6899" i="45"/>
  <c r="A6900" i="45"/>
  <c r="A6901" i="45"/>
  <c r="A6902" i="45"/>
  <c r="A6903" i="45"/>
  <c r="A6904" i="45"/>
  <c r="A6905" i="45"/>
  <c r="A6906" i="45"/>
  <c r="A6907" i="45"/>
  <c r="A6908" i="45"/>
  <c r="A6909" i="45"/>
  <c r="A6910" i="45"/>
  <c r="A6911" i="45"/>
  <c r="A6912" i="45"/>
  <c r="A6913" i="45"/>
  <c r="A6914" i="45"/>
  <c r="A6915" i="45"/>
  <c r="A6916" i="45"/>
  <c r="A6917" i="45"/>
  <c r="A6918" i="45"/>
  <c r="A6919" i="45"/>
  <c r="A6920" i="45"/>
  <c r="A6921" i="45"/>
  <c r="A6922" i="45"/>
  <c r="A6923" i="45"/>
  <c r="A6924" i="45"/>
  <c r="A6925" i="45"/>
  <c r="A6926" i="45"/>
  <c r="A6927" i="45"/>
  <c r="A6928" i="45"/>
  <c r="A6929" i="45"/>
  <c r="A6930" i="45"/>
  <c r="A6931" i="45"/>
  <c r="A6932" i="45"/>
  <c r="A6933" i="45"/>
  <c r="A6934" i="45"/>
  <c r="A6935" i="45"/>
  <c r="A6936" i="45"/>
  <c r="A6937" i="45"/>
  <c r="A6938" i="45"/>
  <c r="A6939" i="45"/>
  <c r="A6940" i="45"/>
  <c r="A6941" i="45"/>
  <c r="A6942" i="45"/>
  <c r="A6943" i="45"/>
  <c r="A6944" i="45"/>
  <c r="A6945" i="45"/>
  <c r="A6946" i="45"/>
  <c r="A6947" i="45"/>
  <c r="A6948" i="45"/>
  <c r="A6949" i="45"/>
  <c r="A6950" i="45"/>
  <c r="A6951" i="45"/>
  <c r="A6952" i="45"/>
  <c r="A6953" i="45"/>
  <c r="A6954" i="45"/>
  <c r="A6955" i="45"/>
  <c r="A6956" i="45"/>
  <c r="A6957" i="45"/>
  <c r="A6958" i="45"/>
  <c r="A6959" i="45"/>
  <c r="A6960" i="45"/>
  <c r="A6961" i="45"/>
  <c r="A6962" i="45"/>
  <c r="A6963" i="45"/>
  <c r="A6964" i="45"/>
  <c r="A6965" i="45"/>
  <c r="A6966" i="45"/>
  <c r="A6967" i="45"/>
  <c r="A6968" i="45"/>
  <c r="A6969" i="45"/>
  <c r="A6970" i="45"/>
  <c r="A6971" i="45"/>
  <c r="A6972" i="45"/>
  <c r="A6973" i="45"/>
  <c r="A6974" i="45"/>
  <c r="A6975" i="45"/>
  <c r="A6976" i="45"/>
  <c r="A6977" i="45"/>
  <c r="A6978" i="45"/>
  <c r="A6979" i="45"/>
  <c r="A6980" i="45"/>
  <c r="A6981" i="45"/>
  <c r="A6982" i="45"/>
  <c r="A6983" i="45"/>
  <c r="A6984" i="45"/>
  <c r="A6985" i="45"/>
  <c r="A6986" i="45"/>
  <c r="A6987" i="45"/>
  <c r="A6988" i="45"/>
  <c r="A6989" i="45"/>
  <c r="A6990" i="45"/>
  <c r="A6991" i="45"/>
  <c r="A6992" i="45"/>
  <c r="A6993" i="45"/>
  <c r="A6994" i="45"/>
  <c r="A6995" i="45"/>
  <c r="A6996" i="45"/>
  <c r="A6997" i="45"/>
  <c r="A6998" i="45"/>
  <c r="A6999" i="45"/>
  <c r="A7000" i="45"/>
  <c r="A7001" i="45"/>
  <c r="A7002" i="45"/>
  <c r="A7003" i="45"/>
  <c r="A7004" i="45"/>
  <c r="A7005" i="45"/>
  <c r="A7006" i="45"/>
  <c r="A7007" i="45"/>
  <c r="A7008" i="45"/>
  <c r="A7009" i="45"/>
  <c r="A7010" i="45"/>
  <c r="A7011" i="45"/>
  <c r="A7012" i="45"/>
  <c r="A7013" i="45"/>
  <c r="A7014" i="45"/>
  <c r="A7015" i="45"/>
  <c r="A7016" i="45"/>
  <c r="A7017" i="45"/>
  <c r="A7018" i="45"/>
  <c r="A7019" i="45"/>
  <c r="A7020" i="45"/>
  <c r="A7021" i="45"/>
  <c r="A7022" i="45"/>
  <c r="A7023" i="45"/>
  <c r="A7024" i="45"/>
  <c r="A7025" i="45"/>
  <c r="A7026" i="45"/>
  <c r="A7027" i="45"/>
  <c r="A7028" i="45"/>
  <c r="A7029" i="45"/>
  <c r="A7030" i="45"/>
  <c r="A7031" i="45"/>
  <c r="A7032" i="45"/>
  <c r="A7033" i="45"/>
  <c r="A7034" i="45"/>
  <c r="A7035" i="45"/>
  <c r="A7036" i="45"/>
  <c r="A7037" i="45"/>
  <c r="A7038" i="45"/>
  <c r="A7039" i="45"/>
  <c r="A7040" i="45"/>
  <c r="A7041" i="45"/>
  <c r="A7042" i="45"/>
  <c r="A7043" i="45"/>
  <c r="A7044" i="45"/>
  <c r="A7045" i="45"/>
  <c r="A7046" i="45"/>
  <c r="A7047" i="45"/>
  <c r="A7048" i="45"/>
  <c r="A7049" i="45"/>
  <c r="A7050" i="45"/>
  <c r="A7051" i="45"/>
  <c r="A7052" i="45"/>
  <c r="A7053" i="45"/>
  <c r="A7054" i="45"/>
  <c r="A7055" i="45"/>
  <c r="A7056" i="45"/>
  <c r="A7057" i="45"/>
  <c r="A7058" i="45"/>
  <c r="A7059" i="45"/>
  <c r="A7060" i="45"/>
  <c r="A7061" i="45"/>
  <c r="A7062" i="45"/>
  <c r="A7063" i="45"/>
  <c r="A7064" i="45"/>
  <c r="A7065" i="45"/>
  <c r="A7066" i="45"/>
  <c r="A7067" i="45"/>
  <c r="A7068" i="45"/>
  <c r="A7069" i="45"/>
  <c r="A7070" i="45"/>
  <c r="A7071" i="45"/>
  <c r="A7072" i="45"/>
  <c r="A7073" i="45"/>
  <c r="A7074" i="45"/>
  <c r="A7075" i="45"/>
  <c r="A7076" i="45"/>
  <c r="A7077" i="45"/>
  <c r="A7078" i="45"/>
  <c r="A7079" i="45"/>
  <c r="A7080" i="45"/>
  <c r="A7081" i="45"/>
  <c r="A7082" i="45"/>
  <c r="A7083" i="45"/>
  <c r="A7084" i="45"/>
  <c r="A7085" i="45"/>
  <c r="A7086" i="45"/>
  <c r="A7087" i="45"/>
  <c r="A7088" i="45"/>
  <c r="A7089" i="45"/>
  <c r="A7090" i="45"/>
  <c r="A7091" i="45"/>
  <c r="A7092" i="45"/>
  <c r="A7093" i="45"/>
  <c r="A7094" i="45"/>
  <c r="A7095" i="45"/>
  <c r="A7096" i="45"/>
  <c r="A7097" i="45"/>
  <c r="A7098" i="45"/>
  <c r="A7099" i="45"/>
  <c r="A7100" i="45"/>
  <c r="A7101" i="45"/>
  <c r="A7102" i="45"/>
  <c r="A7103" i="45"/>
  <c r="A7104" i="45"/>
  <c r="A7105" i="45"/>
  <c r="A7106" i="45"/>
  <c r="A7107" i="45"/>
  <c r="A7108" i="45"/>
  <c r="A7109" i="45"/>
  <c r="A7110" i="45"/>
  <c r="A7111" i="45"/>
  <c r="A7112" i="45"/>
  <c r="A7113" i="45"/>
  <c r="A7114" i="45"/>
  <c r="A7115" i="45"/>
  <c r="A7116" i="45"/>
  <c r="A7117" i="45"/>
  <c r="A7118" i="45"/>
  <c r="A7119" i="45"/>
  <c r="A7120" i="45"/>
  <c r="A7121" i="45"/>
  <c r="A7122" i="45"/>
  <c r="A7123" i="45"/>
  <c r="A7124" i="45"/>
  <c r="A7125" i="45"/>
  <c r="A7126" i="45"/>
  <c r="A7127" i="45"/>
  <c r="A7128" i="45"/>
  <c r="A7129" i="45"/>
  <c r="A7130" i="45"/>
  <c r="A7131" i="45"/>
  <c r="A7132" i="45"/>
  <c r="A7133" i="45"/>
  <c r="A7134" i="45"/>
  <c r="A7135" i="45"/>
  <c r="A7136" i="45"/>
  <c r="A7137" i="45"/>
  <c r="A7138" i="45"/>
  <c r="A7139" i="45"/>
  <c r="A7140" i="45"/>
  <c r="A7141" i="45"/>
  <c r="A7142" i="45"/>
  <c r="A7143" i="45"/>
  <c r="A7144" i="45"/>
  <c r="A7145" i="45"/>
  <c r="A7146" i="45"/>
  <c r="A7147" i="45"/>
  <c r="A7148" i="45"/>
  <c r="A7149" i="45"/>
  <c r="A7150" i="45"/>
  <c r="A7151" i="45"/>
  <c r="A7152" i="45"/>
  <c r="A7153" i="45"/>
  <c r="A7154" i="45"/>
  <c r="A7155" i="45"/>
  <c r="A7156" i="45"/>
  <c r="A7157" i="45"/>
  <c r="A7158" i="45"/>
  <c r="A7159" i="45"/>
  <c r="A7160" i="45"/>
  <c r="A7161" i="45"/>
  <c r="A7162" i="45"/>
  <c r="A7163" i="45"/>
  <c r="A7164" i="45"/>
  <c r="A7165" i="45"/>
  <c r="A7166" i="45"/>
  <c r="A7167" i="45"/>
  <c r="A7168" i="45"/>
  <c r="A7169" i="45"/>
  <c r="A7170" i="45"/>
  <c r="A7171" i="45"/>
  <c r="A7172" i="45"/>
  <c r="A7173" i="45"/>
  <c r="A7174" i="45"/>
  <c r="A7175" i="45"/>
  <c r="A7176" i="45"/>
  <c r="A7177" i="45"/>
  <c r="A7178" i="45"/>
  <c r="A7179" i="45"/>
  <c r="A7180" i="45"/>
  <c r="A7181" i="45"/>
  <c r="A7182" i="45"/>
  <c r="A7183" i="45"/>
  <c r="A7184" i="45"/>
  <c r="A7185" i="45"/>
  <c r="A7186" i="45"/>
  <c r="A7187" i="45"/>
  <c r="A7188" i="45"/>
  <c r="A7189" i="45"/>
  <c r="A7190" i="45"/>
  <c r="A7191" i="45"/>
  <c r="A7192" i="45"/>
  <c r="A7193" i="45"/>
  <c r="A7194" i="45"/>
  <c r="A7195" i="45"/>
  <c r="A7196" i="45"/>
  <c r="A7197" i="45"/>
  <c r="A7198" i="45"/>
  <c r="A7199" i="45"/>
  <c r="A7200" i="45"/>
  <c r="A7201" i="45"/>
  <c r="A7202" i="45"/>
  <c r="A7203" i="45"/>
  <c r="A7204" i="45"/>
  <c r="A7205" i="45"/>
  <c r="A7206" i="45"/>
  <c r="A7207" i="45"/>
  <c r="A7208" i="45"/>
  <c r="A7209" i="45"/>
  <c r="A7210" i="45"/>
  <c r="A7211" i="45"/>
  <c r="A7212" i="45"/>
  <c r="A7213" i="45"/>
  <c r="A7214" i="45"/>
  <c r="A7215" i="45"/>
  <c r="A7216" i="45"/>
  <c r="A7217" i="45"/>
  <c r="A7218" i="45"/>
  <c r="A7219" i="45"/>
  <c r="A7220" i="45"/>
  <c r="A7221" i="45"/>
  <c r="A7222" i="45"/>
  <c r="A7223" i="45"/>
  <c r="A7224" i="45"/>
  <c r="A7225" i="45"/>
  <c r="A7226" i="45"/>
  <c r="A7227" i="45"/>
  <c r="A7228" i="45"/>
  <c r="A7229" i="45"/>
  <c r="A7230" i="45"/>
  <c r="A7231" i="45"/>
  <c r="A7232" i="45"/>
  <c r="A7233" i="45"/>
  <c r="A7234" i="45"/>
  <c r="A7235" i="45"/>
  <c r="A7236" i="45"/>
  <c r="A7237" i="45"/>
  <c r="A7238" i="45"/>
  <c r="A7239" i="45"/>
  <c r="A7240" i="45"/>
  <c r="A7241" i="45"/>
  <c r="A7242" i="45"/>
  <c r="A7243" i="45"/>
  <c r="A7244" i="45"/>
  <c r="A7245" i="45"/>
  <c r="A7246" i="45"/>
  <c r="A7247" i="45"/>
  <c r="A7248" i="45"/>
  <c r="A7249" i="45"/>
  <c r="A7250" i="45"/>
  <c r="A7251" i="45"/>
  <c r="A7252" i="45"/>
  <c r="A7253" i="45"/>
  <c r="A7254" i="45"/>
  <c r="A7255" i="45"/>
  <c r="A7256" i="45"/>
  <c r="A7257" i="45"/>
  <c r="A7258" i="45"/>
  <c r="A7259" i="45"/>
  <c r="A7260" i="45"/>
  <c r="A7261" i="45"/>
  <c r="A7262" i="45"/>
  <c r="A7263" i="45"/>
  <c r="A7264" i="45"/>
  <c r="A7265" i="45"/>
  <c r="A7266" i="45"/>
  <c r="A7267" i="45"/>
  <c r="A7268" i="45"/>
  <c r="A7269" i="45"/>
  <c r="A7270" i="45"/>
  <c r="A7271" i="45"/>
  <c r="A7272" i="45"/>
  <c r="A7273" i="45"/>
  <c r="A7274" i="45"/>
  <c r="A7275" i="45"/>
  <c r="A7276" i="45"/>
  <c r="A7277" i="45"/>
  <c r="A7278" i="45"/>
  <c r="A7279" i="45"/>
  <c r="A7280" i="45"/>
  <c r="A7281" i="45"/>
  <c r="A7282" i="45"/>
  <c r="A7283" i="45"/>
  <c r="A7284" i="45"/>
  <c r="A7285" i="45"/>
  <c r="A7286" i="45"/>
  <c r="A7287" i="45"/>
  <c r="A7288" i="45"/>
  <c r="A7289" i="45"/>
  <c r="A7290" i="45"/>
  <c r="A7291" i="45"/>
  <c r="A7292" i="45"/>
  <c r="A7293" i="45"/>
  <c r="A7294" i="45"/>
  <c r="A7295" i="45"/>
  <c r="A7296" i="45"/>
  <c r="A7297" i="45"/>
  <c r="A7298" i="45"/>
  <c r="A7299" i="45"/>
  <c r="A7300" i="45"/>
  <c r="A7301" i="45"/>
  <c r="A7302" i="45"/>
  <c r="A7303" i="45"/>
  <c r="A7304" i="45"/>
  <c r="A7305" i="45"/>
  <c r="A7306" i="45"/>
  <c r="A7307" i="45"/>
  <c r="A7308" i="45"/>
  <c r="A7309" i="45"/>
  <c r="A7310" i="45"/>
  <c r="A7311" i="45"/>
  <c r="A7312" i="45"/>
  <c r="A7313" i="45"/>
  <c r="A7314" i="45"/>
  <c r="A7315" i="45"/>
  <c r="A7316" i="45"/>
  <c r="A7317" i="45"/>
  <c r="A7318" i="45"/>
  <c r="A7319" i="45"/>
  <c r="A7320" i="45"/>
  <c r="A7321" i="45"/>
  <c r="A7322" i="45"/>
  <c r="A7323" i="45"/>
  <c r="A7324" i="45"/>
  <c r="A7325" i="45"/>
  <c r="A7326" i="45"/>
  <c r="A7327" i="45"/>
  <c r="A7328" i="45"/>
  <c r="A7329" i="45"/>
  <c r="A7330" i="45"/>
  <c r="A7331" i="45"/>
  <c r="A7332" i="45"/>
  <c r="A7333" i="45"/>
  <c r="A7334" i="45"/>
  <c r="A7335" i="45"/>
  <c r="A7336" i="45"/>
  <c r="A7337" i="45"/>
  <c r="A7338" i="45"/>
  <c r="A7339" i="45"/>
  <c r="A7340" i="45"/>
  <c r="A7341" i="45"/>
  <c r="A7342" i="45"/>
  <c r="A7343" i="45"/>
  <c r="A7344" i="45"/>
  <c r="A7345" i="45"/>
  <c r="A7346" i="45"/>
  <c r="A7347" i="45"/>
  <c r="A7348" i="45"/>
  <c r="A7349" i="45"/>
  <c r="A7350" i="45"/>
  <c r="A7351" i="45"/>
  <c r="A7352" i="45"/>
  <c r="A7353" i="45"/>
  <c r="A7354" i="45"/>
  <c r="A7355" i="45"/>
  <c r="A7356" i="45"/>
  <c r="A7357" i="45"/>
  <c r="A7358" i="45"/>
  <c r="A7359" i="45"/>
  <c r="A7360" i="45"/>
  <c r="A7361" i="45"/>
  <c r="A7362" i="45"/>
  <c r="A7363" i="45"/>
  <c r="A7364" i="45"/>
  <c r="A7365" i="45"/>
  <c r="A7366" i="45"/>
  <c r="A7367" i="45"/>
  <c r="A7368" i="45"/>
  <c r="A7369" i="45"/>
  <c r="A7370" i="45"/>
  <c r="A7371" i="45"/>
  <c r="A7372" i="45"/>
  <c r="A7373" i="45"/>
  <c r="A7374" i="45"/>
  <c r="A7375" i="45"/>
  <c r="A7376" i="45"/>
  <c r="A7377" i="45"/>
  <c r="A7378" i="45"/>
  <c r="A7379" i="45"/>
  <c r="A7380" i="45"/>
  <c r="A7381" i="45"/>
  <c r="A7382" i="45"/>
  <c r="A7383" i="45"/>
  <c r="A7384" i="45"/>
  <c r="A7385" i="45"/>
  <c r="A7386" i="45"/>
  <c r="A7387" i="45"/>
  <c r="A7388" i="45"/>
  <c r="A7389" i="45"/>
  <c r="A7390" i="45"/>
  <c r="A7391" i="45"/>
  <c r="A7392" i="45"/>
  <c r="A7393" i="45"/>
  <c r="A7394" i="45"/>
  <c r="A7395" i="45"/>
  <c r="A7396" i="45"/>
  <c r="A7397" i="45"/>
  <c r="A7398" i="45"/>
  <c r="A7399" i="45"/>
  <c r="A7400" i="45"/>
  <c r="A7401" i="45"/>
  <c r="A7402" i="45"/>
  <c r="A7403" i="45"/>
  <c r="A7404" i="45"/>
  <c r="A7405" i="45"/>
  <c r="A7406" i="45"/>
  <c r="A7407" i="45"/>
  <c r="A7408" i="45"/>
  <c r="A7409" i="45"/>
  <c r="A7410" i="45"/>
  <c r="A7411" i="45"/>
  <c r="A7412" i="45"/>
  <c r="A7413" i="45"/>
  <c r="A7414" i="45"/>
  <c r="A7415" i="45"/>
  <c r="A7416" i="45"/>
  <c r="A7417" i="45"/>
  <c r="A7418" i="45"/>
  <c r="A7419" i="45"/>
  <c r="A7420" i="45"/>
  <c r="A7421" i="45"/>
  <c r="A7422" i="45"/>
  <c r="A7423" i="45"/>
  <c r="A7424" i="45"/>
  <c r="A7425" i="45"/>
  <c r="A7426" i="45"/>
  <c r="A7427" i="45"/>
  <c r="A7428" i="45"/>
  <c r="A7429" i="45"/>
  <c r="A7430" i="45"/>
  <c r="A7431" i="45"/>
  <c r="A7432" i="45"/>
  <c r="A7433" i="45"/>
  <c r="A7434" i="45"/>
  <c r="A7435" i="45"/>
  <c r="A7436" i="45"/>
  <c r="A7437" i="45"/>
  <c r="A7438" i="45"/>
  <c r="A7439" i="45"/>
  <c r="A7440" i="45"/>
  <c r="A7441" i="45"/>
  <c r="A7442" i="45"/>
  <c r="A7443" i="45"/>
  <c r="A7444" i="45"/>
  <c r="A7445" i="45"/>
  <c r="A7446" i="45"/>
  <c r="A7447" i="45"/>
  <c r="A7448" i="45"/>
  <c r="A7449" i="45"/>
  <c r="A7450" i="45"/>
  <c r="A7451" i="45"/>
  <c r="A7452" i="45"/>
  <c r="A7453" i="45"/>
  <c r="A7454" i="45"/>
  <c r="A7455" i="45"/>
  <c r="A7456" i="45"/>
  <c r="A7457" i="45"/>
  <c r="A7458" i="45"/>
  <c r="A7459" i="45"/>
  <c r="A7460" i="45"/>
  <c r="A7461" i="45"/>
  <c r="A7462" i="45"/>
  <c r="A7463" i="45"/>
  <c r="A7464" i="45"/>
  <c r="A7465" i="45"/>
  <c r="A7466" i="45"/>
  <c r="A7467" i="45"/>
  <c r="A7468" i="45"/>
  <c r="A7469" i="45"/>
  <c r="A7470" i="45"/>
  <c r="A7471" i="45"/>
  <c r="A7472" i="45"/>
  <c r="A7473" i="45"/>
  <c r="A7474" i="45"/>
  <c r="A7475" i="45"/>
  <c r="A7476" i="45"/>
  <c r="A7477" i="45"/>
  <c r="A7478" i="45"/>
  <c r="A7479" i="45"/>
  <c r="A7480" i="45"/>
  <c r="A7481" i="45"/>
  <c r="A7482" i="45"/>
  <c r="A7483" i="45"/>
  <c r="A7484" i="45"/>
  <c r="A7485" i="45"/>
  <c r="A7486" i="45"/>
  <c r="A7487" i="45"/>
  <c r="A7488" i="45"/>
  <c r="A7489" i="45"/>
  <c r="A7490" i="45"/>
  <c r="A7491" i="45"/>
  <c r="A7492" i="45"/>
  <c r="A7493" i="45"/>
  <c r="A7494" i="45"/>
  <c r="A7495" i="45"/>
  <c r="A7496" i="45"/>
  <c r="A7497" i="45"/>
  <c r="A7498" i="45"/>
  <c r="A7499" i="45"/>
  <c r="A7500" i="45"/>
  <c r="A7501" i="45"/>
  <c r="A7502" i="45"/>
  <c r="A7503" i="45"/>
  <c r="A7504" i="45"/>
  <c r="A7505" i="45"/>
  <c r="A7506" i="45"/>
  <c r="A7507" i="45"/>
  <c r="A7508" i="45"/>
  <c r="A7509" i="45"/>
  <c r="A7510" i="45"/>
  <c r="A7511" i="45"/>
  <c r="A7512" i="45"/>
  <c r="A7513" i="45"/>
  <c r="A7514" i="45"/>
  <c r="A7515" i="45"/>
  <c r="A7516" i="45"/>
  <c r="A7517" i="45"/>
  <c r="A7518" i="45"/>
  <c r="A7519" i="45"/>
  <c r="A7520" i="45"/>
  <c r="A7521" i="45"/>
  <c r="A7522" i="45"/>
  <c r="A7523" i="45"/>
  <c r="A7524" i="45"/>
  <c r="A7525" i="45"/>
  <c r="A7526" i="45"/>
  <c r="A7527" i="45"/>
  <c r="A7528" i="45"/>
  <c r="A7529" i="45"/>
  <c r="A7530" i="45"/>
  <c r="A7531" i="45"/>
  <c r="A7532" i="45"/>
  <c r="A7533" i="45"/>
  <c r="A7534" i="45"/>
  <c r="A7535" i="45"/>
  <c r="A7536" i="45"/>
  <c r="A7537" i="45"/>
  <c r="A7538" i="45"/>
  <c r="A7539" i="45"/>
  <c r="A7540" i="45"/>
  <c r="A7541" i="45"/>
  <c r="A7542" i="45"/>
  <c r="A7543" i="45"/>
  <c r="A7544" i="45"/>
  <c r="A7545" i="45"/>
  <c r="A7546" i="45"/>
  <c r="A7547" i="45"/>
  <c r="A7548" i="45"/>
  <c r="A7549" i="45"/>
  <c r="A7550" i="45"/>
  <c r="A7551" i="45"/>
  <c r="A7552" i="45"/>
  <c r="A7553" i="45"/>
  <c r="A7554" i="45"/>
  <c r="A7555" i="45"/>
  <c r="A7556" i="45"/>
  <c r="A7557" i="45"/>
  <c r="A7558" i="45"/>
  <c r="A7559" i="45"/>
  <c r="A7560" i="45"/>
  <c r="A7561" i="45"/>
  <c r="A7562" i="45"/>
  <c r="A7563" i="45"/>
  <c r="A7564" i="45"/>
  <c r="A7565" i="45"/>
  <c r="A7566" i="45"/>
  <c r="A7567" i="45"/>
  <c r="A7568" i="45"/>
  <c r="A7569" i="45"/>
  <c r="A7570" i="45"/>
  <c r="A7571" i="45"/>
  <c r="A7572" i="45"/>
  <c r="A7573" i="45"/>
  <c r="A7574" i="45"/>
  <c r="A7575" i="45"/>
  <c r="A7576" i="45"/>
  <c r="A7577" i="45"/>
  <c r="A7578" i="45"/>
  <c r="A7579" i="45"/>
  <c r="A7580" i="45"/>
  <c r="A7581" i="45"/>
  <c r="A7582" i="45"/>
  <c r="A7583" i="45"/>
  <c r="A7584" i="45"/>
  <c r="A7585" i="45"/>
  <c r="A7586" i="45"/>
  <c r="A7587" i="45"/>
  <c r="A7588" i="45"/>
  <c r="A7589" i="45"/>
  <c r="A7590" i="45"/>
  <c r="A7591" i="45"/>
  <c r="A7592" i="45"/>
  <c r="A7593" i="45"/>
  <c r="A7594" i="45"/>
  <c r="A7595" i="45"/>
  <c r="A7596" i="45"/>
  <c r="A7597" i="45"/>
  <c r="A7598" i="45"/>
  <c r="A7599" i="45"/>
  <c r="A7600" i="45"/>
  <c r="A7601" i="45"/>
  <c r="A7602" i="45"/>
  <c r="A7603" i="45"/>
  <c r="A7604" i="45"/>
  <c r="A7605" i="45"/>
  <c r="A7606" i="45"/>
  <c r="A7607" i="45"/>
  <c r="A7608" i="45"/>
  <c r="A7609" i="45"/>
  <c r="A7610" i="45"/>
  <c r="A7611" i="45"/>
  <c r="A7612" i="45"/>
  <c r="A7613" i="45"/>
  <c r="A7614" i="45"/>
  <c r="A7615" i="45"/>
  <c r="A7616" i="45"/>
  <c r="A7617" i="45"/>
  <c r="A7618" i="45"/>
  <c r="A7619" i="45"/>
  <c r="A7620" i="45"/>
  <c r="A7621" i="45"/>
  <c r="A7622" i="45"/>
  <c r="A7623" i="45"/>
  <c r="A7624" i="45"/>
  <c r="A7625" i="45"/>
  <c r="A7626" i="45"/>
  <c r="A7627" i="45"/>
  <c r="A7628" i="45"/>
  <c r="A7629" i="45"/>
  <c r="A7630" i="45"/>
  <c r="A7631" i="45"/>
  <c r="A7632" i="45"/>
  <c r="A7633" i="45"/>
  <c r="A7634" i="45"/>
  <c r="A7635" i="45"/>
  <c r="A7636" i="45"/>
  <c r="A7637" i="45"/>
  <c r="A7638" i="45"/>
  <c r="A7639" i="45"/>
  <c r="A7640" i="45"/>
  <c r="A7641" i="45"/>
  <c r="A7642" i="45"/>
  <c r="A7643" i="45"/>
  <c r="A7644" i="45"/>
  <c r="A7645" i="45"/>
  <c r="A7646" i="45"/>
  <c r="A7647" i="45"/>
  <c r="A7648" i="45"/>
  <c r="A7649" i="45"/>
  <c r="A7650" i="45"/>
  <c r="A7651" i="45"/>
  <c r="A7652" i="45"/>
  <c r="A7653" i="45"/>
  <c r="A7654" i="45"/>
  <c r="A7655" i="45"/>
  <c r="A7656" i="45"/>
  <c r="A7657" i="45"/>
  <c r="A7658" i="45"/>
  <c r="A7659" i="45"/>
  <c r="A7660" i="45"/>
  <c r="A7661" i="45"/>
  <c r="A7662" i="45"/>
  <c r="A7663" i="45"/>
  <c r="A7664" i="45"/>
  <c r="A7665" i="45"/>
  <c r="A7666" i="45"/>
  <c r="A7667" i="45"/>
  <c r="A7668" i="45"/>
  <c r="A7669" i="45"/>
  <c r="A7670" i="45"/>
  <c r="A7671" i="45"/>
  <c r="A7672" i="45"/>
  <c r="A7673" i="45"/>
  <c r="A7674" i="45"/>
  <c r="A7675" i="45"/>
  <c r="A7676" i="45"/>
  <c r="A7677" i="45"/>
  <c r="A7678" i="45"/>
  <c r="A7679" i="45"/>
  <c r="A7680" i="45"/>
  <c r="A7681" i="45"/>
  <c r="A7682" i="45"/>
  <c r="A7683" i="45"/>
  <c r="A7684" i="45"/>
  <c r="A7685" i="45"/>
  <c r="A7686" i="45"/>
  <c r="A7687" i="45"/>
  <c r="A7688" i="45"/>
  <c r="A7689" i="45"/>
  <c r="A2" i="45"/>
  <c r="B3" i="44"/>
  <c r="A6" i="40"/>
  <c r="B6" i="40"/>
  <c r="C6" i="40"/>
  <c r="D6" i="40"/>
  <c r="E6" i="40"/>
  <c r="F6" i="40"/>
  <c r="G6" i="40"/>
  <c r="H6" i="40"/>
  <c r="A7" i="40"/>
  <c r="B7" i="40"/>
  <c r="C7" i="40"/>
  <c r="D7" i="40"/>
  <c r="E7" i="40"/>
  <c r="F7" i="40"/>
  <c r="G7" i="40"/>
  <c r="H7" i="40"/>
  <c r="A8" i="40"/>
  <c r="B8" i="40"/>
  <c r="C8" i="40"/>
  <c r="D8" i="40"/>
  <c r="E8" i="40"/>
  <c r="F8" i="40"/>
  <c r="G8" i="40"/>
  <c r="H8" i="40"/>
  <c r="A9" i="40"/>
  <c r="B9" i="40"/>
  <c r="C9" i="40"/>
  <c r="D9" i="40"/>
  <c r="E9" i="40"/>
  <c r="F9" i="40"/>
  <c r="G9" i="40"/>
  <c r="H9" i="40"/>
  <c r="A10" i="40"/>
  <c r="B10" i="40"/>
  <c r="C10" i="40"/>
  <c r="D10" i="40"/>
  <c r="E10" i="40"/>
  <c r="F10" i="40"/>
  <c r="G10" i="40"/>
  <c r="H10" i="40"/>
  <c r="A11" i="40"/>
  <c r="B11" i="40"/>
  <c r="C11" i="40"/>
  <c r="D11" i="40"/>
  <c r="E11" i="40"/>
  <c r="F11" i="40"/>
  <c r="G11" i="40"/>
  <c r="H11" i="40"/>
  <c r="A12" i="40"/>
  <c r="B12" i="40"/>
  <c r="C12" i="40"/>
  <c r="D12" i="40"/>
  <c r="E12" i="40"/>
  <c r="F12" i="40"/>
  <c r="G12" i="40"/>
  <c r="H12" i="40"/>
  <c r="A13" i="40"/>
  <c r="B13" i="40"/>
  <c r="C13" i="40"/>
  <c r="D13" i="40"/>
  <c r="E13" i="40"/>
  <c r="F13" i="40"/>
  <c r="G13" i="40"/>
  <c r="H13" i="40"/>
  <c r="A14" i="40"/>
  <c r="B14" i="40"/>
  <c r="C14" i="40"/>
  <c r="D14" i="40"/>
  <c r="E14" i="40"/>
  <c r="F14" i="40"/>
  <c r="G14" i="40"/>
  <c r="H14" i="40"/>
  <c r="A15" i="40"/>
  <c r="B15" i="40"/>
  <c r="C15" i="40"/>
  <c r="D15" i="40"/>
  <c r="E15" i="40"/>
  <c r="F15" i="40"/>
  <c r="G15" i="40"/>
  <c r="H15" i="40"/>
  <c r="A16" i="40"/>
  <c r="B16" i="40"/>
  <c r="C16" i="40"/>
  <c r="D16" i="40"/>
  <c r="E16" i="40"/>
  <c r="F16" i="40"/>
  <c r="G16" i="40"/>
  <c r="H16" i="40"/>
  <c r="A17" i="40"/>
  <c r="B17" i="40"/>
  <c r="C17" i="40"/>
  <c r="D17" i="40"/>
  <c r="E17" i="40"/>
  <c r="F17" i="40"/>
  <c r="G17" i="40"/>
  <c r="H17" i="40"/>
  <c r="A18" i="40"/>
  <c r="B18" i="40"/>
  <c r="C18" i="40"/>
  <c r="D18" i="40"/>
  <c r="E18" i="40"/>
  <c r="F18" i="40"/>
  <c r="G18" i="40"/>
  <c r="H18" i="40"/>
  <c r="A19" i="40"/>
  <c r="B19" i="40"/>
  <c r="C19" i="40"/>
  <c r="D19" i="40"/>
  <c r="E19" i="40"/>
  <c r="F19" i="40"/>
  <c r="G19" i="40"/>
  <c r="H19" i="40"/>
  <c r="A20" i="40"/>
  <c r="B20" i="40"/>
  <c r="C20" i="40"/>
  <c r="D20" i="40"/>
  <c r="E20" i="40"/>
  <c r="F20" i="40"/>
  <c r="G20" i="40"/>
  <c r="H20" i="40"/>
  <c r="A21" i="40"/>
  <c r="B21" i="40"/>
  <c r="C21" i="40"/>
  <c r="D21" i="40"/>
  <c r="E21" i="40"/>
  <c r="F21" i="40"/>
  <c r="G21" i="40"/>
  <c r="H21" i="40"/>
  <c r="A22" i="40"/>
  <c r="B22" i="40"/>
  <c r="C22" i="40"/>
  <c r="D22" i="40"/>
  <c r="E22" i="40"/>
  <c r="F22" i="40"/>
  <c r="G22" i="40"/>
  <c r="H22" i="40"/>
  <c r="A23" i="40"/>
  <c r="B23" i="40"/>
  <c r="C23" i="40"/>
  <c r="D23" i="40"/>
  <c r="E23" i="40"/>
  <c r="F23" i="40"/>
  <c r="G23" i="40"/>
  <c r="H23" i="40"/>
  <c r="A24" i="40"/>
  <c r="B24" i="40"/>
  <c r="C24" i="40"/>
  <c r="D24" i="40"/>
  <c r="E24" i="40"/>
  <c r="F24" i="40"/>
  <c r="G24" i="40"/>
  <c r="H24" i="40"/>
  <c r="A25" i="40"/>
  <c r="B25" i="40"/>
  <c r="C25" i="40"/>
  <c r="D25" i="40"/>
  <c r="E25" i="40"/>
  <c r="F25" i="40"/>
  <c r="G25" i="40"/>
  <c r="H25" i="40"/>
  <c r="A26" i="40"/>
  <c r="B26" i="40"/>
  <c r="C26" i="40"/>
  <c r="D26" i="40"/>
  <c r="E26" i="40"/>
  <c r="F26" i="40"/>
  <c r="G26" i="40"/>
  <c r="H26" i="40"/>
  <c r="A27" i="40"/>
  <c r="B27" i="40"/>
  <c r="C27" i="40"/>
  <c r="D27" i="40"/>
  <c r="E27" i="40"/>
  <c r="F27" i="40"/>
  <c r="G27" i="40"/>
  <c r="H27" i="40"/>
  <c r="A28" i="40"/>
  <c r="B28" i="40"/>
  <c r="C28" i="40"/>
  <c r="D28" i="40"/>
  <c r="E28" i="40"/>
  <c r="F28" i="40"/>
  <c r="G28" i="40"/>
  <c r="H28" i="40"/>
  <c r="A29" i="40"/>
  <c r="B29" i="40"/>
  <c r="C29" i="40"/>
  <c r="D29" i="40"/>
  <c r="E29" i="40"/>
  <c r="F29" i="40"/>
  <c r="G29" i="40"/>
  <c r="H29" i="40"/>
  <c r="A30" i="40"/>
  <c r="B30" i="40"/>
  <c r="C30" i="40"/>
  <c r="D30" i="40"/>
  <c r="E30" i="40"/>
  <c r="F30" i="40"/>
  <c r="G30" i="40"/>
  <c r="H30" i="40"/>
  <c r="A31" i="40"/>
  <c r="B31" i="40"/>
  <c r="C31" i="40"/>
  <c r="D31" i="40"/>
  <c r="E31" i="40"/>
  <c r="F31" i="40"/>
  <c r="G31" i="40"/>
  <c r="H31" i="40"/>
  <c r="A32" i="40"/>
  <c r="B32" i="40"/>
  <c r="C32" i="40"/>
  <c r="D32" i="40"/>
  <c r="E32" i="40"/>
  <c r="F32" i="40"/>
  <c r="G32" i="40"/>
  <c r="H32" i="40"/>
  <c r="A33" i="40"/>
  <c r="B33" i="40"/>
  <c r="C33" i="40"/>
  <c r="D33" i="40"/>
  <c r="E33" i="40"/>
  <c r="F33" i="40"/>
  <c r="G33" i="40"/>
  <c r="H33" i="40"/>
  <c r="A34" i="40"/>
  <c r="B34" i="40"/>
  <c r="C34" i="40"/>
  <c r="D34" i="40"/>
  <c r="E34" i="40"/>
  <c r="F34" i="40"/>
  <c r="G34" i="40"/>
  <c r="H34" i="40"/>
  <c r="A35" i="40"/>
  <c r="B35" i="40"/>
  <c r="C35" i="40"/>
  <c r="D35" i="40"/>
  <c r="E35" i="40"/>
  <c r="F35" i="40"/>
  <c r="G35" i="40"/>
  <c r="H35" i="40"/>
  <c r="A36" i="40"/>
  <c r="B36" i="40"/>
  <c r="C36" i="40"/>
  <c r="D36" i="40"/>
  <c r="E36" i="40"/>
  <c r="F36" i="40"/>
  <c r="G36" i="40"/>
  <c r="H36" i="40"/>
  <c r="A37" i="40"/>
  <c r="B37" i="40"/>
  <c r="C37" i="40"/>
  <c r="D37" i="40"/>
  <c r="E37" i="40"/>
  <c r="F37" i="40"/>
  <c r="G37" i="40"/>
  <c r="H37" i="40"/>
  <c r="A38" i="40"/>
  <c r="B38" i="40"/>
  <c r="C38" i="40"/>
  <c r="D38" i="40"/>
  <c r="E38" i="40"/>
  <c r="F38" i="40"/>
  <c r="G38" i="40"/>
  <c r="H38" i="40"/>
  <c r="A39" i="40"/>
  <c r="B39" i="40"/>
  <c r="C39" i="40"/>
  <c r="D39" i="40"/>
  <c r="E39" i="40"/>
  <c r="F39" i="40"/>
  <c r="G39" i="40"/>
  <c r="H39" i="40"/>
  <c r="A40" i="40"/>
  <c r="B40" i="40"/>
  <c r="C40" i="40"/>
  <c r="D40" i="40"/>
  <c r="E40" i="40"/>
  <c r="F40" i="40"/>
  <c r="G40" i="40"/>
  <c r="H40" i="40"/>
  <c r="A41" i="40"/>
  <c r="B41" i="40"/>
  <c r="C41" i="40"/>
  <c r="D41" i="40"/>
  <c r="E41" i="40"/>
  <c r="F41" i="40"/>
  <c r="G41" i="40"/>
  <c r="H41" i="40"/>
  <c r="A42" i="40"/>
  <c r="B42" i="40"/>
  <c r="C42" i="40"/>
  <c r="D42" i="40"/>
  <c r="E42" i="40"/>
  <c r="F42" i="40"/>
  <c r="G42" i="40"/>
  <c r="H42" i="40"/>
  <c r="A43" i="40"/>
  <c r="B43" i="40"/>
  <c r="C43" i="40"/>
  <c r="D43" i="40"/>
  <c r="E43" i="40"/>
  <c r="F43" i="40"/>
  <c r="G43" i="40"/>
  <c r="H43" i="40"/>
  <c r="A44" i="40"/>
  <c r="B44" i="40"/>
  <c r="C44" i="40"/>
  <c r="D44" i="40"/>
  <c r="E44" i="40"/>
  <c r="F44" i="40"/>
  <c r="G44" i="40"/>
  <c r="H44" i="40"/>
  <c r="A45" i="40"/>
  <c r="B45" i="40"/>
  <c r="C45" i="40"/>
  <c r="D45" i="40"/>
  <c r="E45" i="40"/>
  <c r="F45" i="40"/>
  <c r="G45" i="40"/>
  <c r="H45" i="40"/>
  <c r="A46" i="40"/>
  <c r="B46" i="40"/>
  <c r="C46" i="40"/>
  <c r="D46" i="40"/>
  <c r="E46" i="40"/>
  <c r="F46" i="40"/>
  <c r="G46" i="40"/>
  <c r="H46" i="40"/>
  <c r="A47" i="40"/>
  <c r="B47" i="40"/>
  <c r="C47" i="40"/>
  <c r="D47" i="40"/>
  <c r="E47" i="40"/>
  <c r="F47" i="40"/>
  <c r="G47" i="40"/>
  <c r="H47" i="40"/>
  <c r="A48" i="40"/>
  <c r="B48" i="40"/>
  <c r="C48" i="40"/>
  <c r="D48" i="40"/>
  <c r="E48" i="40"/>
  <c r="F48" i="40"/>
  <c r="G48" i="40"/>
  <c r="H48" i="40"/>
  <c r="A49" i="40"/>
  <c r="B49" i="40"/>
  <c r="C49" i="40"/>
  <c r="D49" i="40"/>
  <c r="E49" i="40"/>
  <c r="F49" i="40"/>
  <c r="G49" i="40"/>
  <c r="H49" i="40"/>
  <c r="A50" i="40"/>
  <c r="B50" i="40"/>
  <c r="C50" i="40"/>
  <c r="D50" i="40"/>
  <c r="E50" i="40"/>
  <c r="F50" i="40"/>
  <c r="G50" i="40"/>
  <c r="H50" i="40"/>
  <c r="A51" i="40"/>
  <c r="B51" i="40"/>
  <c r="C51" i="40"/>
  <c r="D51" i="40"/>
  <c r="E51" i="40"/>
  <c r="F51" i="40"/>
  <c r="G51" i="40"/>
  <c r="H51" i="40"/>
  <c r="A52" i="40"/>
  <c r="B52" i="40"/>
  <c r="C52" i="40"/>
  <c r="D52" i="40"/>
  <c r="E52" i="40"/>
  <c r="F52" i="40"/>
  <c r="G52" i="40"/>
  <c r="H52" i="40"/>
  <c r="A53" i="40"/>
  <c r="B53" i="40"/>
  <c r="C53" i="40"/>
  <c r="D53" i="40"/>
  <c r="E53" i="40"/>
  <c r="F53" i="40"/>
  <c r="G53" i="40"/>
  <c r="H53" i="40"/>
  <c r="A54" i="40"/>
  <c r="B54" i="40"/>
  <c r="C54" i="40"/>
  <c r="D54" i="40"/>
  <c r="E54" i="40"/>
  <c r="F54" i="40"/>
  <c r="G54" i="40"/>
  <c r="H54" i="40"/>
  <c r="A55" i="40"/>
  <c r="B55" i="40"/>
  <c r="C55" i="40"/>
  <c r="D55" i="40"/>
  <c r="E55" i="40"/>
  <c r="F55" i="40"/>
  <c r="G55" i="40"/>
  <c r="H55" i="40"/>
  <c r="A56" i="40"/>
  <c r="B56" i="40"/>
  <c r="C56" i="40"/>
  <c r="D56" i="40"/>
  <c r="E56" i="40"/>
  <c r="F56" i="40"/>
  <c r="G56" i="40"/>
  <c r="H56" i="40"/>
  <c r="A57" i="40"/>
  <c r="B57" i="40"/>
  <c r="C57" i="40"/>
  <c r="D57" i="40"/>
  <c r="E57" i="40"/>
  <c r="F57" i="40"/>
  <c r="G57" i="40"/>
  <c r="H57" i="40"/>
  <c r="A58" i="40"/>
  <c r="B58" i="40"/>
  <c r="C58" i="40"/>
  <c r="D58" i="40"/>
  <c r="E58" i="40"/>
  <c r="F58" i="40"/>
  <c r="G58" i="40"/>
  <c r="H58" i="40"/>
  <c r="A59" i="40"/>
  <c r="B59" i="40"/>
  <c r="C59" i="40"/>
  <c r="D59" i="40"/>
  <c r="E59" i="40"/>
  <c r="F59" i="40"/>
  <c r="G59" i="40"/>
  <c r="H59" i="40"/>
  <c r="A60" i="40"/>
  <c r="B60" i="40"/>
  <c r="C60" i="40"/>
  <c r="D60" i="40"/>
  <c r="E60" i="40"/>
  <c r="F60" i="40"/>
  <c r="G60" i="40"/>
  <c r="H60" i="40"/>
  <c r="A61" i="40"/>
  <c r="B61" i="40"/>
  <c r="C61" i="40"/>
  <c r="D61" i="40"/>
  <c r="E61" i="40"/>
  <c r="F61" i="40"/>
  <c r="G61" i="40"/>
  <c r="H61" i="40"/>
  <c r="A62" i="40"/>
  <c r="B62" i="40"/>
  <c r="C62" i="40"/>
  <c r="D62" i="40"/>
  <c r="E62" i="40"/>
  <c r="F62" i="40"/>
  <c r="G62" i="40"/>
  <c r="H62" i="40"/>
  <c r="A63" i="40"/>
  <c r="B63" i="40"/>
  <c r="C63" i="40"/>
  <c r="D63" i="40"/>
  <c r="E63" i="40"/>
  <c r="F63" i="40"/>
  <c r="G63" i="40"/>
  <c r="H63" i="40"/>
  <c r="A64" i="40"/>
  <c r="B64" i="40"/>
  <c r="C64" i="40"/>
  <c r="D64" i="40"/>
  <c r="E64" i="40"/>
  <c r="F64" i="40"/>
  <c r="G64" i="40"/>
  <c r="H64" i="40"/>
  <c r="A65" i="40"/>
  <c r="B65" i="40"/>
  <c r="C65" i="40"/>
  <c r="D65" i="40"/>
  <c r="E65" i="40"/>
  <c r="F65" i="40"/>
  <c r="G65" i="40"/>
  <c r="H65" i="40"/>
  <c r="A66" i="40"/>
  <c r="B66" i="40"/>
  <c r="C66" i="40"/>
  <c r="D66" i="40"/>
  <c r="E66" i="40"/>
  <c r="F66" i="40"/>
  <c r="G66" i="40"/>
  <c r="H66" i="40"/>
  <c r="A67" i="40"/>
  <c r="B67" i="40"/>
  <c r="C67" i="40"/>
  <c r="D67" i="40"/>
  <c r="E67" i="40"/>
  <c r="F67" i="40"/>
  <c r="G67" i="40"/>
  <c r="H67" i="40"/>
  <c r="A68" i="40"/>
  <c r="B68" i="40"/>
  <c r="C68" i="40"/>
  <c r="D68" i="40"/>
  <c r="E68" i="40"/>
  <c r="F68" i="40"/>
  <c r="G68" i="40"/>
  <c r="H68" i="40"/>
  <c r="A69" i="40"/>
  <c r="B69" i="40"/>
  <c r="C69" i="40"/>
  <c r="D69" i="40"/>
  <c r="E69" i="40"/>
  <c r="F69" i="40"/>
  <c r="G69" i="40"/>
  <c r="H69" i="40"/>
  <c r="A70" i="40"/>
  <c r="B70" i="40"/>
  <c r="C70" i="40"/>
  <c r="D70" i="40"/>
  <c r="E70" i="40"/>
  <c r="F70" i="40"/>
  <c r="G70" i="40"/>
  <c r="H70" i="40"/>
  <c r="A71" i="40"/>
  <c r="B71" i="40"/>
  <c r="C71" i="40"/>
  <c r="D71" i="40"/>
  <c r="E71" i="40"/>
  <c r="F71" i="40"/>
  <c r="G71" i="40"/>
  <c r="H71" i="40"/>
  <c r="A72" i="40"/>
  <c r="B72" i="40"/>
  <c r="C72" i="40"/>
  <c r="D72" i="40"/>
  <c r="E72" i="40"/>
  <c r="F72" i="40"/>
  <c r="G72" i="40"/>
  <c r="H72" i="40"/>
  <c r="A73" i="40"/>
  <c r="B73" i="40"/>
  <c r="C73" i="40"/>
  <c r="D73" i="40"/>
  <c r="E73" i="40"/>
  <c r="F73" i="40"/>
  <c r="G73" i="40"/>
  <c r="H73" i="40"/>
  <c r="A74" i="40"/>
  <c r="B74" i="40"/>
  <c r="C74" i="40"/>
  <c r="D74" i="40"/>
  <c r="E74" i="40"/>
  <c r="F74" i="40"/>
  <c r="G74" i="40"/>
  <c r="H74" i="40"/>
  <c r="A75" i="40"/>
  <c r="B75" i="40"/>
  <c r="C75" i="40"/>
  <c r="D75" i="40"/>
  <c r="E75" i="40"/>
  <c r="F75" i="40"/>
  <c r="G75" i="40"/>
  <c r="H75" i="40"/>
  <c r="A76" i="40"/>
  <c r="B76" i="40"/>
  <c r="C76" i="40"/>
  <c r="D76" i="40"/>
  <c r="E76" i="40"/>
  <c r="F76" i="40"/>
  <c r="G76" i="40"/>
  <c r="H76" i="40"/>
  <c r="A77" i="40"/>
  <c r="B77" i="40"/>
  <c r="C77" i="40"/>
  <c r="D77" i="40"/>
  <c r="E77" i="40"/>
  <c r="F77" i="40"/>
  <c r="G77" i="40"/>
  <c r="H77" i="40"/>
  <c r="A78" i="40"/>
  <c r="B78" i="40"/>
  <c r="C78" i="40"/>
  <c r="D78" i="40"/>
  <c r="E78" i="40"/>
  <c r="F78" i="40"/>
  <c r="G78" i="40"/>
  <c r="H78" i="40"/>
  <c r="A79" i="40"/>
  <c r="B79" i="40"/>
  <c r="C79" i="40"/>
  <c r="D79" i="40"/>
  <c r="E79" i="40"/>
  <c r="F79" i="40"/>
  <c r="G79" i="40"/>
  <c r="H79" i="40"/>
  <c r="A80" i="40"/>
  <c r="B80" i="40"/>
  <c r="C80" i="40"/>
  <c r="D80" i="40"/>
  <c r="E80" i="40"/>
  <c r="F80" i="40"/>
  <c r="G80" i="40"/>
  <c r="H80" i="40"/>
  <c r="A81" i="40"/>
  <c r="B81" i="40"/>
  <c r="C81" i="40"/>
  <c r="D81" i="40"/>
  <c r="E81" i="40"/>
  <c r="F81" i="40"/>
  <c r="G81" i="40"/>
  <c r="H81" i="40"/>
  <c r="A82" i="40"/>
  <c r="B82" i="40"/>
  <c r="C82" i="40"/>
  <c r="D82" i="40"/>
  <c r="E82" i="40"/>
  <c r="F82" i="40"/>
  <c r="G82" i="40"/>
  <c r="H82" i="40"/>
  <c r="A83" i="40"/>
  <c r="B83" i="40"/>
  <c r="C83" i="40"/>
  <c r="D83" i="40"/>
  <c r="E83" i="40"/>
  <c r="F83" i="40"/>
  <c r="G83" i="40"/>
  <c r="H83" i="40"/>
  <c r="A84" i="40"/>
  <c r="B84" i="40"/>
  <c r="C84" i="40"/>
  <c r="D84" i="40"/>
  <c r="E84" i="40"/>
  <c r="F84" i="40"/>
  <c r="G84" i="40"/>
  <c r="H84" i="40"/>
  <c r="A85" i="40"/>
  <c r="B85" i="40"/>
  <c r="C85" i="40"/>
  <c r="D85" i="40"/>
  <c r="E85" i="40"/>
  <c r="F85" i="40"/>
  <c r="G85" i="40"/>
  <c r="H85" i="40"/>
  <c r="A86" i="40"/>
  <c r="B86" i="40"/>
  <c r="C86" i="40"/>
  <c r="D86" i="40"/>
  <c r="E86" i="40"/>
  <c r="F86" i="40"/>
  <c r="G86" i="40"/>
  <c r="H86" i="40"/>
  <c r="A87" i="40"/>
  <c r="B87" i="40"/>
  <c r="C87" i="40"/>
  <c r="D87" i="40"/>
  <c r="E87" i="40"/>
  <c r="F87" i="40"/>
  <c r="G87" i="40"/>
  <c r="H87" i="40"/>
  <c r="A88" i="40"/>
  <c r="B88" i="40"/>
  <c r="C88" i="40"/>
  <c r="D88" i="40"/>
  <c r="E88" i="40"/>
  <c r="F88" i="40"/>
  <c r="G88" i="40"/>
  <c r="H88" i="40"/>
  <c r="A89" i="40"/>
  <c r="B89" i="40"/>
  <c r="C89" i="40"/>
  <c r="D89" i="40"/>
  <c r="E89" i="40"/>
  <c r="F89" i="40"/>
  <c r="G89" i="40"/>
  <c r="H89" i="40"/>
  <c r="A90" i="40"/>
  <c r="B90" i="40"/>
  <c r="C90" i="40"/>
  <c r="D90" i="40"/>
  <c r="E90" i="40"/>
  <c r="F90" i="40"/>
  <c r="G90" i="40"/>
  <c r="H90" i="40"/>
  <c r="A91" i="40"/>
  <c r="B91" i="40"/>
  <c r="C91" i="40"/>
  <c r="D91" i="40"/>
  <c r="E91" i="40"/>
  <c r="F91" i="40"/>
  <c r="G91" i="40"/>
  <c r="H91" i="40"/>
  <c r="A92" i="40"/>
  <c r="B92" i="40"/>
  <c r="C92" i="40"/>
  <c r="D92" i="40"/>
  <c r="E92" i="40"/>
  <c r="F92" i="40"/>
  <c r="G92" i="40"/>
  <c r="H92" i="40"/>
  <c r="A93" i="40"/>
  <c r="B93" i="40"/>
  <c r="C93" i="40"/>
  <c r="D93" i="40"/>
  <c r="E93" i="40"/>
  <c r="F93" i="40"/>
  <c r="G93" i="40"/>
  <c r="H93" i="40"/>
  <c r="A94" i="40"/>
  <c r="B94" i="40"/>
  <c r="C94" i="40"/>
  <c r="D94" i="40"/>
  <c r="E94" i="40"/>
  <c r="F94" i="40"/>
  <c r="G94" i="40"/>
  <c r="H94" i="40"/>
  <c r="A95" i="40"/>
  <c r="B95" i="40"/>
  <c r="C95" i="40"/>
  <c r="D95" i="40"/>
  <c r="E95" i="40"/>
  <c r="F95" i="40"/>
  <c r="G95" i="40"/>
  <c r="H95" i="40"/>
  <c r="A96" i="40"/>
  <c r="B96" i="40"/>
  <c r="C96" i="40"/>
  <c r="D96" i="40"/>
  <c r="E96" i="40"/>
  <c r="F96" i="40"/>
  <c r="G96" i="40"/>
  <c r="H96" i="40"/>
  <c r="A97" i="40"/>
  <c r="B97" i="40"/>
  <c r="C97" i="40"/>
  <c r="D97" i="40"/>
  <c r="E97" i="40"/>
  <c r="F97" i="40"/>
  <c r="G97" i="40"/>
  <c r="H97" i="40"/>
  <c r="A98" i="40"/>
  <c r="B98" i="40"/>
  <c r="C98" i="40"/>
  <c r="D98" i="40"/>
  <c r="E98" i="40"/>
  <c r="F98" i="40"/>
  <c r="G98" i="40"/>
  <c r="H98" i="40"/>
  <c r="A99" i="40"/>
  <c r="B99" i="40"/>
  <c r="C99" i="40"/>
  <c r="D99" i="40"/>
  <c r="E99" i="40"/>
  <c r="F99" i="40"/>
  <c r="G99" i="40"/>
  <c r="H99" i="40"/>
  <c r="A100" i="40"/>
  <c r="B100" i="40"/>
  <c r="C100" i="40"/>
  <c r="D100" i="40"/>
  <c r="E100" i="40"/>
  <c r="F100" i="40"/>
  <c r="G100" i="40"/>
  <c r="H100" i="40"/>
  <c r="A101" i="40"/>
  <c r="B101" i="40"/>
  <c r="C101" i="40"/>
  <c r="D101" i="40"/>
  <c r="E101" i="40"/>
  <c r="F101" i="40"/>
  <c r="G101" i="40"/>
  <c r="H101" i="40"/>
  <c r="A102" i="40"/>
  <c r="B102" i="40"/>
  <c r="C102" i="40"/>
  <c r="D102" i="40"/>
  <c r="E102" i="40"/>
  <c r="F102" i="40"/>
  <c r="G102" i="40"/>
  <c r="H102" i="40"/>
  <c r="A103" i="40"/>
  <c r="B103" i="40"/>
  <c r="C103" i="40"/>
  <c r="D103" i="40"/>
  <c r="E103" i="40"/>
  <c r="F103" i="40"/>
  <c r="G103" i="40"/>
  <c r="H103" i="40"/>
  <c r="A104" i="40"/>
  <c r="B104" i="40"/>
  <c r="C104" i="40"/>
  <c r="D104" i="40"/>
  <c r="E104" i="40"/>
  <c r="F104" i="40"/>
  <c r="G104" i="40"/>
  <c r="H104" i="40"/>
  <c r="A105" i="40"/>
  <c r="B105" i="40"/>
  <c r="C105" i="40"/>
  <c r="D105" i="40"/>
  <c r="E105" i="40"/>
  <c r="F105" i="40"/>
  <c r="G105" i="40"/>
  <c r="H105" i="40"/>
  <c r="A106" i="40"/>
  <c r="B106" i="40"/>
  <c r="C106" i="40"/>
  <c r="D106" i="40"/>
  <c r="E106" i="40"/>
  <c r="F106" i="40"/>
  <c r="G106" i="40"/>
  <c r="H106" i="40"/>
  <c r="A107" i="40"/>
  <c r="B107" i="40"/>
  <c r="C107" i="40"/>
  <c r="D107" i="40"/>
  <c r="E107" i="40"/>
  <c r="F107" i="40"/>
  <c r="G107" i="40"/>
  <c r="H107" i="40"/>
  <c r="A108" i="40"/>
  <c r="B108" i="40"/>
  <c r="C108" i="40"/>
  <c r="D108" i="40"/>
  <c r="E108" i="40"/>
  <c r="F108" i="40"/>
  <c r="G108" i="40"/>
  <c r="H108" i="40"/>
  <c r="A109" i="40"/>
  <c r="B109" i="40"/>
  <c r="C109" i="40"/>
  <c r="D109" i="40"/>
  <c r="E109" i="40"/>
  <c r="F109" i="40"/>
  <c r="G109" i="40"/>
  <c r="H109" i="40"/>
  <c r="A110" i="40"/>
  <c r="B110" i="40"/>
  <c r="C110" i="40"/>
  <c r="D110" i="40"/>
  <c r="E110" i="40"/>
  <c r="F110" i="40"/>
  <c r="G110" i="40"/>
  <c r="H110" i="40"/>
  <c r="A111" i="40"/>
  <c r="B111" i="40"/>
  <c r="C111" i="40"/>
  <c r="D111" i="40"/>
  <c r="E111" i="40"/>
  <c r="F111" i="40"/>
  <c r="G111" i="40"/>
  <c r="H111" i="40"/>
  <c r="A112" i="40"/>
  <c r="B112" i="40"/>
  <c r="C112" i="40"/>
  <c r="D112" i="40"/>
  <c r="E112" i="40"/>
  <c r="F112" i="40"/>
  <c r="G112" i="40"/>
  <c r="H112" i="40"/>
  <c r="A113" i="40"/>
  <c r="B113" i="40"/>
  <c r="C113" i="40"/>
  <c r="D113" i="40"/>
  <c r="E113" i="40"/>
  <c r="F113" i="40"/>
  <c r="G113" i="40"/>
  <c r="H113" i="40"/>
  <c r="A114" i="40"/>
  <c r="B114" i="40"/>
  <c r="C114" i="40"/>
  <c r="D114" i="40"/>
  <c r="E114" i="40"/>
  <c r="F114" i="40"/>
  <c r="G114" i="40"/>
  <c r="H114" i="40"/>
  <c r="A115" i="40"/>
  <c r="B115" i="40"/>
  <c r="C115" i="40"/>
  <c r="D115" i="40"/>
  <c r="E115" i="40"/>
  <c r="F115" i="40"/>
  <c r="G115" i="40"/>
  <c r="H115" i="40"/>
  <c r="A116" i="40"/>
  <c r="B116" i="40"/>
  <c r="C116" i="40"/>
  <c r="D116" i="40"/>
  <c r="E116" i="40"/>
  <c r="F116" i="40"/>
  <c r="G116" i="40"/>
  <c r="H116" i="40"/>
  <c r="A117" i="40"/>
  <c r="B117" i="40"/>
  <c r="C117" i="40"/>
  <c r="D117" i="40"/>
  <c r="E117" i="40"/>
  <c r="F117" i="40"/>
  <c r="G117" i="40"/>
  <c r="H117" i="40"/>
  <c r="A118" i="40"/>
  <c r="B118" i="40"/>
  <c r="C118" i="40"/>
  <c r="D118" i="40"/>
  <c r="E118" i="40"/>
  <c r="F118" i="40"/>
  <c r="G118" i="40"/>
  <c r="H118" i="40"/>
  <c r="A119" i="40"/>
  <c r="B119" i="40"/>
  <c r="C119" i="40"/>
  <c r="D119" i="40"/>
  <c r="E119" i="40"/>
  <c r="F119" i="40"/>
  <c r="G119" i="40"/>
  <c r="H119" i="40"/>
  <c r="A120" i="40"/>
  <c r="B120" i="40"/>
  <c r="C120" i="40"/>
  <c r="D120" i="40"/>
  <c r="E120" i="40"/>
  <c r="F120" i="40"/>
  <c r="G120" i="40"/>
  <c r="H120" i="40"/>
  <c r="A121" i="40"/>
  <c r="B121" i="40"/>
  <c r="C121" i="40"/>
  <c r="D121" i="40"/>
  <c r="E121" i="40"/>
  <c r="F121" i="40"/>
  <c r="G121" i="40"/>
  <c r="H121" i="40"/>
  <c r="A122" i="40"/>
  <c r="B122" i="40"/>
  <c r="C122" i="40"/>
  <c r="D122" i="40"/>
  <c r="E122" i="40"/>
  <c r="F122" i="40"/>
  <c r="G122" i="40"/>
  <c r="H122" i="40"/>
  <c r="A123" i="40"/>
  <c r="B123" i="40"/>
  <c r="C123" i="40"/>
  <c r="D123" i="40"/>
  <c r="E123" i="40"/>
  <c r="F123" i="40"/>
  <c r="G123" i="40"/>
  <c r="H123" i="40"/>
  <c r="A124" i="40"/>
  <c r="B124" i="40"/>
  <c r="C124" i="40"/>
  <c r="D124" i="40"/>
  <c r="E124" i="40"/>
  <c r="F124" i="40"/>
  <c r="G124" i="40"/>
  <c r="H124" i="40"/>
  <c r="A125" i="40"/>
  <c r="B125" i="40"/>
  <c r="C125" i="40"/>
  <c r="D125" i="40"/>
  <c r="E125" i="40"/>
  <c r="F125" i="40"/>
  <c r="G125" i="40"/>
  <c r="H125" i="40"/>
  <c r="A126" i="40"/>
  <c r="B126" i="40"/>
  <c r="C126" i="40"/>
  <c r="D126" i="40"/>
  <c r="E126" i="40"/>
  <c r="F126" i="40"/>
  <c r="G126" i="40"/>
  <c r="H126" i="40"/>
  <c r="A127" i="40"/>
  <c r="B127" i="40"/>
  <c r="C127" i="40"/>
  <c r="D127" i="40"/>
  <c r="E127" i="40"/>
  <c r="F127" i="40"/>
  <c r="G127" i="40"/>
  <c r="H127" i="40"/>
  <c r="A128" i="40"/>
  <c r="B128" i="40"/>
  <c r="C128" i="40"/>
  <c r="D128" i="40"/>
  <c r="E128" i="40"/>
  <c r="F128" i="40"/>
  <c r="G128" i="40"/>
  <c r="H128" i="40"/>
  <c r="A129" i="40"/>
  <c r="B129" i="40"/>
  <c r="C129" i="40"/>
  <c r="D129" i="40"/>
  <c r="E129" i="40"/>
  <c r="F129" i="40"/>
  <c r="G129" i="40"/>
  <c r="H129" i="40"/>
  <c r="A130" i="40"/>
  <c r="B130" i="40"/>
  <c r="C130" i="40"/>
  <c r="D130" i="40"/>
  <c r="E130" i="40"/>
  <c r="F130" i="40"/>
  <c r="G130" i="40"/>
  <c r="H130" i="40"/>
  <c r="A131" i="40"/>
  <c r="B131" i="40"/>
  <c r="C131" i="40"/>
  <c r="D131" i="40"/>
  <c r="E131" i="40"/>
  <c r="F131" i="40"/>
  <c r="G131" i="40"/>
  <c r="H131" i="40"/>
  <c r="A132" i="40"/>
  <c r="B132" i="40"/>
  <c r="C132" i="40"/>
  <c r="D132" i="40"/>
  <c r="E132" i="40"/>
  <c r="F132" i="40"/>
  <c r="G132" i="40"/>
  <c r="H132" i="40"/>
  <c r="A133" i="40"/>
  <c r="B133" i="40"/>
  <c r="C133" i="40"/>
  <c r="D133" i="40"/>
  <c r="E133" i="40"/>
  <c r="F133" i="40"/>
  <c r="G133" i="40"/>
  <c r="H133" i="40"/>
  <c r="A134" i="40"/>
  <c r="B134" i="40"/>
  <c r="C134" i="40"/>
  <c r="D134" i="40"/>
  <c r="E134" i="40"/>
  <c r="F134" i="40"/>
  <c r="G134" i="40"/>
  <c r="H134" i="40"/>
  <c r="A135" i="40"/>
  <c r="B135" i="40"/>
  <c r="C135" i="40"/>
  <c r="D135" i="40"/>
  <c r="E135" i="40"/>
  <c r="F135" i="40"/>
  <c r="G135" i="40"/>
  <c r="H135" i="40"/>
  <c r="A136" i="40"/>
  <c r="B136" i="40"/>
  <c r="C136" i="40"/>
  <c r="D136" i="40"/>
  <c r="E136" i="40"/>
  <c r="F136" i="40"/>
  <c r="G136" i="40"/>
  <c r="H136" i="40"/>
  <c r="A137" i="40"/>
  <c r="B137" i="40"/>
  <c r="C137" i="40"/>
  <c r="D137" i="40"/>
  <c r="E137" i="40"/>
  <c r="F137" i="40"/>
  <c r="G137" i="40"/>
  <c r="H137" i="40"/>
  <c r="A138" i="40"/>
  <c r="B138" i="40"/>
  <c r="C138" i="40"/>
  <c r="D138" i="40"/>
  <c r="E138" i="40"/>
  <c r="F138" i="40"/>
  <c r="G138" i="40"/>
  <c r="H138" i="40"/>
  <c r="A139" i="40"/>
  <c r="B139" i="40"/>
  <c r="C139" i="40"/>
  <c r="D139" i="40"/>
  <c r="E139" i="40"/>
  <c r="F139" i="40"/>
  <c r="G139" i="40"/>
  <c r="H139" i="40"/>
  <c r="A140" i="40"/>
  <c r="B140" i="40"/>
  <c r="C140" i="40"/>
  <c r="D140" i="40"/>
  <c r="E140" i="40"/>
  <c r="F140" i="40"/>
  <c r="G140" i="40"/>
  <c r="H140" i="40"/>
  <c r="A141" i="40"/>
  <c r="B141" i="40"/>
  <c r="C141" i="40"/>
  <c r="D141" i="40"/>
  <c r="E141" i="40"/>
  <c r="F141" i="40"/>
  <c r="G141" i="40"/>
  <c r="H141" i="40"/>
  <c r="A142" i="40"/>
  <c r="B142" i="40"/>
  <c r="C142" i="40"/>
  <c r="D142" i="40"/>
  <c r="E142" i="40"/>
  <c r="F142" i="40"/>
  <c r="G142" i="40"/>
  <c r="H142" i="40"/>
  <c r="A143" i="40"/>
  <c r="B143" i="40"/>
  <c r="C143" i="40"/>
  <c r="D143" i="40"/>
  <c r="E143" i="40"/>
  <c r="F143" i="40"/>
  <c r="G143" i="40"/>
  <c r="H143" i="40"/>
  <c r="A144" i="40"/>
  <c r="B144" i="40"/>
  <c r="C144" i="40"/>
  <c r="D144" i="40"/>
  <c r="E144" i="40"/>
  <c r="F144" i="40"/>
  <c r="G144" i="40"/>
  <c r="H144" i="40"/>
  <c r="A145" i="40"/>
  <c r="B145" i="40"/>
  <c r="C145" i="40"/>
  <c r="D145" i="40"/>
  <c r="E145" i="40"/>
  <c r="F145" i="40"/>
  <c r="G145" i="40"/>
  <c r="H145" i="40"/>
  <c r="A146" i="40"/>
  <c r="B146" i="40"/>
  <c r="C146" i="40"/>
  <c r="D146" i="40"/>
  <c r="E146" i="40"/>
  <c r="F146" i="40"/>
  <c r="G146" i="40"/>
  <c r="H146" i="40"/>
  <c r="A147" i="40"/>
  <c r="B147" i="40"/>
  <c r="C147" i="40"/>
  <c r="D147" i="40"/>
  <c r="E147" i="40"/>
  <c r="F147" i="40"/>
  <c r="G147" i="40"/>
  <c r="H147" i="40"/>
  <c r="A148" i="40"/>
  <c r="B148" i="40"/>
  <c r="C148" i="40"/>
  <c r="D148" i="40"/>
  <c r="E148" i="40"/>
  <c r="F148" i="40"/>
  <c r="G148" i="40"/>
  <c r="H148" i="40"/>
  <c r="A149" i="40"/>
  <c r="B149" i="40"/>
  <c r="C149" i="40"/>
  <c r="D149" i="40"/>
  <c r="E149" i="40"/>
  <c r="F149" i="40"/>
  <c r="G149" i="40"/>
  <c r="H149" i="40"/>
  <c r="A150" i="40"/>
  <c r="B150" i="40"/>
  <c r="C150" i="40"/>
  <c r="D150" i="40"/>
  <c r="E150" i="40"/>
  <c r="F150" i="40"/>
  <c r="G150" i="40"/>
  <c r="H150" i="40"/>
  <c r="A151" i="40"/>
  <c r="B151" i="40"/>
  <c r="C151" i="40"/>
  <c r="D151" i="40"/>
  <c r="E151" i="40"/>
  <c r="F151" i="40"/>
  <c r="G151" i="40"/>
  <c r="H151" i="40"/>
  <c r="A152" i="40"/>
  <c r="B152" i="40"/>
  <c r="C152" i="40"/>
  <c r="D152" i="40"/>
  <c r="E152" i="40"/>
  <c r="F152" i="40"/>
  <c r="G152" i="40"/>
  <c r="H152" i="40"/>
  <c r="A153" i="40"/>
  <c r="B153" i="40"/>
  <c r="C153" i="40"/>
  <c r="D153" i="40"/>
  <c r="E153" i="40"/>
  <c r="F153" i="40"/>
  <c r="G153" i="40"/>
  <c r="H153" i="40"/>
  <c r="A154" i="40"/>
  <c r="B154" i="40"/>
  <c r="C154" i="40"/>
  <c r="D154" i="40"/>
  <c r="E154" i="40"/>
  <c r="F154" i="40"/>
  <c r="G154" i="40"/>
  <c r="H154" i="40"/>
  <c r="A155" i="40"/>
  <c r="B155" i="40"/>
  <c r="C155" i="40"/>
  <c r="D155" i="40"/>
  <c r="E155" i="40"/>
  <c r="F155" i="40"/>
  <c r="G155" i="40"/>
  <c r="H155" i="40"/>
  <c r="A156" i="40"/>
  <c r="B156" i="40"/>
  <c r="C156" i="40"/>
  <c r="D156" i="40"/>
  <c r="E156" i="40"/>
  <c r="F156" i="40"/>
  <c r="G156" i="40"/>
  <c r="H156" i="40"/>
  <c r="A157" i="40"/>
  <c r="B157" i="40"/>
  <c r="C157" i="40"/>
  <c r="D157" i="40"/>
  <c r="E157" i="40"/>
  <c r="F157" i="40"/>
  <c r="G157" i="40"/>
  <c r="H157" i="40"/>
  <c r="A158" i="40"/>
  <c r="B158" i="40"/>
  <c r="C158" i="40"/>
  <c r="D158" i="40"/>
  <c r="E158" i="40"/>
  <c r="F158" i="40"/>
  <c r="G158" i="40"/>
  <c r="H158" i="40"/>
  <c r="A159" i="40"/>
  <c r="B159" i="40"/>
  <c r="C159" i="40"/>
  <c r="D159" i="40"/>
  <c r="E159" i="40"/>
  <c r="F159" i="40"/>
  <c r="G159" i="40"/>
  <c r="H159" i="40"/>
  <c r="A160" i="40"/>
  <c r="B160" i="40"/>
  <c r="C160" i="40"/>
  <c r="D160" i="40"/>
  <c r="E160" i="40"/>
  <c r="F160" i="40"/>
  <c r="G160" i="40"/>
  <c r="H160" i="40"/>
  <c r="A161" i="40"/>
  <c r="B161" i="40"/>
  <c r="C161" i="40"/>
  <c r="D161" i="40"/>
  <c r="E161" i="40"/>
  <c r="F161" i="40"/>
  <c r="G161" i="40"/>
  <c r="H161" i="40"/>
  <c r="A162" i="40"/>
  <c r="B162" i="40"/>
  <c r="C162" i="40"/>
  <c r="D162" i="40"/>
  <c r="E162" i="40"/>
  <c r="F162" i="40"/>
  <c r="G162" i="40"/>
  <c r="H162" i="40"/>
  <c r="A163" i="40"/>
  <c r="B163" i="40"/>
  <c r="C163" i="40"/>
  <c r="D163" i="40"/>
  <c r="E163" i="40"/>
  <c r="F163" i="40"/>
  <c r="G163" i="40"/>
  <c r="H163" i="40"/>
  <c r="A164" i="40"/>
  <c r="B164" i="40"/>
  <c r="C164" i="40"/>
  <c r="D164" i="40"/>
  <c r="E164" i="40"/>
  <c r="F164" i="40"/>
  <c r="G164" i="40"/>
  <c r="H164" i="40"/>
  <c r="A165" i="40"/>
  <c r="B165" i="40"/>
  <c r="C165" i="40"/>
  <c r="D165" i="40"/>
  <c r="E165" i="40"/>
  <c r="F165" i="40"/>
  <c r="G165" i="40"/>
  <c r="H165" i="40"/>
  <c r="A166" i="40"/>
  <c r="B166" i="40"/>
  <c r="C166" i="40"/>
  <c r="D166" i="40"/>
  <c r="E166" i="40"/>
  <c r="F166" i="40"/>
  <c r="G166" i="40"/>
  <c r="H166" i="40"/>
  <c r="A167" i="40"/>
  <c r="B167" i="40"/>
  <c r="C167" i="40"/>
  <c r="D167" i="40"/>
  <c r="E167" i="40"/>
  <c r="F167" i="40"/>
  <c r="G167" i="40"/>
  <c r="H167" i="40"/>
  <c r="A168" i="40"/>
  <c r="B168" i="40"/>
  <c r="C168" i="40"/>
  <c r="D168" i="40"/>
  <c r="E168" i="40"/>
  <c r="F168" i="40"/>
  <c r="G168" i="40"/>
  <c r="H168" i="40"/>
  <c r="A169" i="40"/>
  <c r="B169" i="40"/>
  <c r="C169" i="40"/>
  <c r="D169" i="40"/>
  <c r="E169" i="40"/>
  <c r="F169" i="40"/>
  <c r="G169" i="40"/>
  <c r="H169" i="40"/>
  <c r="A170" i="40"/>
  <c r="B170" i="40"/>
  <c r="C170" i="40"/>
  <c r="D170" i="40"/>
  <c r="E170" i="40"/>
  <c r="F170" i="40"/>
  <c r="G170" i="40"/>
  <c r="H170" i="40"/>
  <c r="A171" i="40"/>
  <c r="B171" i="40"/>
  <c r="C171" i="40"/>
  <c r="D171" i="40"/>
  <c r="E171" i="40"/>
  <c r="F171" i="40"/>
  <c r="G171" i="40"/>
  <c r="H171" i="40"/>
  <c r="A172" i="40"/>
  <c r="B172" i="40"/>
  <c r="C172" i="40"/>
  <c r="D172" i="40"/>
  <c r="E172" i="40"/>
  <c r="F172" i="40"/>
  <c r="G172" i="40"/>
  <c r="H172" i="40"/>
  <c r="A173" i="40"/>
  <c r="B173" i="40"/>
  <c r="C173" i="40"/>
  <c r="D173" i="40"/>
  <c r="E173" i="40"/>
  <c r="F173" i="40"/>
  <c r="G173" i="40"/>
  <c r="H173" i="40"/>
  <c r="A174" i="40"/>
  <c r="B174" i="40"/>
  <c r="C174" i="40"/>
  <c r="D174" i="40"/>
  <c r="E174" i="40"/>
  <c r="F174" i="40"/>
  <c r="G174" i="40"/>
  <c r="H174" i="40"/>
  <c r="A175" i="40"/>
  <c r="B175" i="40"/>
  <c r="C175" i="40"/>
  <c r="D175" i="40"/>
  <c r="E175" i="40"/>
  <c r="F175" i="40"/>
  <c r="G175" i="40"/>
  <c r="H175" i="40"/>
  <c r="A176" i="40"/>
  <c r="B176" i="40"/>
  <c r="C176" i="40"/>
  <c r="D176" i="40"/>
  <c r="E176" i="40"/>
  <c r="F176" i="40"/>
  <c r="G176" i="40"/>
  <c r="H176" i="40"/>
  <c r="A177" i="40"/>
  <c r="B177" i="40"/>
  <c r="C177" i="40"/>
  <c r="D177" i="40"/>
  <c r="E177" i="40"/>
  <c r="F177" i="40"/>
  <c r="G177" i="40"/>
  <c r="H177" i="40"/>
  <c r="A178" i="40"/>
  <c r="B178" i="40"/>
  <c r="C178" i="40"/>
  <c r="D178" i="40"/>
  <c r="E178" i="40"/>
  <c r="F178" i="40"/>
  <c r="G178" i="40"/>
  <c r="H178" i="40"/>
  <c r="A179" i="40"/>
  <c r="B179" i="40"/>
  <c r="C179" i="40"/>
  <c r="D179" i="40"/>
  <c r="E179" i="40"/>
  <c r="F179" i="40"/>
  <c r="G179" i="40"/>
  <c r="H179" i="40"/>
  <c r="A180" i="40"/>
  <c r="B180" i="40"/>
  <c r="C180" i="40"/>
  <c r="D180" i="40"/>
  <c r="E180" i="40"/>
  <c r="F180" i="40"/>
  <c r="G180" i="40"/>
  <c r="H180" i="40"/>
  <c r="A181" i="40"/>
  <c r="B181" i="40"/>
  <c r="C181" i="40"/>
  <c r="D181" i="40"/>
  <c r="E181" i="40"/>
  <c r="F181" i="40"/>
  <c r="G181" i="40"/>
  <c r="H181" i="40"/>
  <c r="A182" i="40"/>
  <c r="B182" i="40"/>
  <c r="C182" i="40"/>
  <c r="D182" i="40"/>
  <c r="E182" i="40"/>
  <c r="F182" i="40"/>
  <c r="G182" i="40"/>
  <c r="H182" i="40"/>
  <c r="A183" i="40"/>
  <c r="B183" i="40"/>
  <c r="C183" i="40"/>
  <c r="D183" i="40"/>
  <c r="E183" i="40"/>
  <c r="F183" i="40"/>
  <c r="G183" i="40"/>
  <c r="H183" i="40"/>
  <c r="A184" i="40"/>
  <c r="B184" i="40"/>
  <c r="C184" i="40"/>
  <c r="D184" i="40"/>
  <c r="E184" i="40"/>
  <c r="F184" i="40"/>
  <c r="G184" i="40"/>
  <c r="H184" i="40"/>
  <c r="A185" i="40"/>
  <c r="B185" i="40"/>
  <c r="C185" i="40"/>
  <c r="D185" i="40"/>
  <c r="E185" i="40"/>
  <c r="F185" i="40"/>
  <c r="G185" i="40"/>
  <c r="H185" i="40"/>
  <c r="A186" i="40"/>
  <c r="B186" i="40"/>
  <c r="C186" i="40"/>
  <c r="D186" i="40"/>
  <c r="E186" i="40"/>
  <c r="F186" i="40"/>
  <c r="G186" i="40"/>
  <c r="H186" i="40"/>
  <c r="A187" i="40"/>
  <c r="B187" i="40"/>
  <c r="C187" i="40"/>
  <c r="D187" i="40"/>
  <c r="E187" i="40"/>
  <c r="F187" i="40"/>
  <c r="G187" i="40"/>
  <c r="H187" i="40"/>
  <c r="A188" i="40"/>
  <c r="B188" i="40"/>
  <c r="C188" i="40"/>
  <c r="D188" i="40"/>
  <c r="E188" i="40"/>
  <c r="F188" i="40"/>
  <c r="G188" i="40"/>
  <c r="H188" i="40"/>
  <c r="A189" i="40"/>
  <c r="B189" i="40"/>
  <c r="C189" i="40"/>
  <c r="D189" i="40"/>
  <c r="E189" i="40"/>
  <c r="F189" i="40"/>
  <c r="G189" i="40"/>
  <c r="H189" i="40"/>
  <c r="A190" i="40"/>
  <c r="B190" i="40"/>
  <c r="C190" i="40"/>
  <c r="D190" i="40"/>
  <c r="E190" i="40"/>
  <c r="F190" i="40"/>
  <c r="G190" i="40"/>
  <c r="H190" i="40"/>
  <c r="A191" i="40"/>
  <c r="B191" i="40"/>
  <c r="C191" i="40"/>
  <c r="D191" i="40"/>
  <c r="E191" i="40"/>
  <c r="F191" i="40"/>
  <c r="G191" i="40"/>
  <c r="H191" i="40"/>
  <c r="A192" i="40"/>
  <c r="B192" i="40"/>
  <c r="C192" i="40"/>
  <c r="D192" i="40"/>
  <c r="E192" i="40"/>
  <c r="F192" i="40"/>
  <c r="G192" i="40"/>
  <c r="H192" i="40"/>
  <c r="A193" i="40"/>
  <c r="B193" i="40"/>
  <c r="C193" i="40"/>
  <c r="D193" i="40"/>
  <c r="E193" i="40"/>
  <c r="F193" i="40"/>
  <c r="G193" i="40"/>
  <c r="H193" i="40"/>
  <c r="A194" i="40"/>
  <c r="B194" i="40"/>
  <c r="C194" i="40"/>
  <c r="D194" i="40"/>
  <c r="E194" i="40"/>
  <c r="F194" i="40"/>
  <c r="G194" i="40"/>
  <c r="H194" i="40"/>
  <c r="A195" i="40"/>
  <c r="B195" i="40"/>
  <c r="C195" i="40"/>
  <c r="D195" i="40"/>
  <c r="E195" i="40"/>
  <c r="F195" i="40"/>
  <c r="G195" i="40"/>
  <c r="H195" i="40"/>
  <c r="A196" i="40"/>
  <c r="B196" i="40"/>
  <c r="C196" i="40"/>
  <c r="D196" i="40"/>
  <c r="E196" i="40"/>
  <c r="F196" i="40"/>
  <c r="G196" i="40"/>
  <c r="H196" i="40"/>
  <c r="A197" i="40"/>
  <c r="B197" i="40"/>
  <c r="C197" i="40"/>
  <c r="D197" i="40"/>
  <c r="E197" i="40"/>
  <c r="F197" i="40"/>
  <c r="G197" i="40"/>
  <c r="H197" i="40"/>
  <c r="A198" i="40"/>
  <c r="B198" i="40"/>
  <c r="C198" i="40"/>
  <c r="D198" i="40"/>
  <c r="E198" i="40"/>
  <c r="F198" i="40"/>
  <c r="G198" i="40"/>
  <c r="H198" i="40"/>
  <c r="A199" i="40"/>
  <c r="B199" i="40"/>
  <c r="C199" i="40"/>
  <c r="D199" i="40"/>
  <c r="E199" i="40"/>
  <c r="F199" i="40"/>
  <c r="G199" i="40"/>
  <c r="H199" i="40"/>
  <c r="A200" i="40"/>
  <c r="B200" i="40"/>
  <c r="C200" i="40"/>
  <c r="D200" i="40"/>
  <c r="E200" i="40"/>
  <c r="F200" i="40"/>
  <c r="G200" i="40"/>
  <c r="H200" i="40"/>
  <c r="A201" i="40"/>
  <c r="B201" i="40"/>
  <c r="C201" i="40"/>
  <c r="D201" i="40"/>
  <c r="E201" i="40"/>
  <c r="F201" i="40"/>
  <c r="G201" i="40"/>
  <c r="H201" i="40"/>
  <c r="A202" i="40"/>
  <c r="B202" i="40"/>
  <c r="C202" i="40"/>
  <c r="D202" i="40"/>
  <c r="E202" i="40"/>
  <c r="F202" i="40"/>
  <c r="G202" i="40"/>
  <c r="H202" i="40"/>
  <c r="A203" i="40"/>
  <c r="B203" i="40"/>
  <c r="C203" i="40"/>
  <c r="D203" i="40"/>
  <c r="E203" i="40"/>
  <c r="F203" i="40"/>
  <c r="G203" i="40"/>
  <c r="H203" i="40"/>
  <c r="A204" i="40"/>
  <c r="B204" i="40"/>
  <c r="C204" i="40"/>
  <c r="D204" i="40"/>
  <c r="E204" i="40"/>
  <c r="F204" i="40"/>
  <c r="G204" i="40"/>
  <c r="H204" i="40"/>
  <c r="A205" i="40"/>
  <c r="B205" i="40"/>
  <c r="C205" i="40"/>
  <c r="D205" i="40"/>
  <c r="E205" i="40"/>
  <c r="F205" i="40"/>
  <c r="G205" i="40"/>
  <c r="H205" i="40"/>
  <c r="A206" i="40"/>
  <c r="B206" i="40"/>
  <c r="C206" i="40"/>
  <c r="D206" i="40"/>
  <c r="E206" i="40"/>
  <c r="F206" i="40"/>
  <c r="G206" i="40"/>
  <c r="H206" i="40"/>
  <c r="A207" i="40"/>
  <c r="B207" i="40"/>
  <c r="C207" i="40"/>
  <c r="D207" i="40"/>
  <c r="E207" i="40"/>
  <c r="F207" i="40"/>
  <c r="G207" i="40"/>
  <c r="H207" i="40"/>
  <c r="A208" i="40"/>
  <c r="B208" i="40"/>
  <c r="C208" i="40"/>
  <c r="D208" i="40"/>
  <c r="E208" i="40"/>
  <c r="F208" i="40"/>
  <c r="G208" i="40"/>
  <c r="H208" i="40"/>
  <c r="A209" i="40"/>
  <c r="B209" i="40"/>
  <c r="C209" i="40"/>
  <c r="D209" i="40"/>
  <c r="E209" i="40"/>
  <c r="F209" i="40"/>
  <c r="G209" i="40"/>
  <c r="H209" i="40"/>
  <c r="A210" i="40"/>
  <c r="B210" i="40"/>
  <c r="C210" i="40"/>
  <c r="D210" i="40"/>
  <c r="E210" i="40"/>
  <c r="F210" i="40"/>
  <c r="G210" i="40"/>
  <c r="H210" i="40"/>
  <c r="A211" i="40"/>
  <c r="B211" i="40"/>
  <c r="C211" i="40"/>
  <c r="D211" i="40"/>
  <c r="E211" i="40"/>
  <c r="F211" i="40"/>
  <c r="G211" i="40"/>
  <c r="H211" i="40"/>
  <c r="A212" i="40"/>
  <c r="B212" i="40"/>
  <c r="C212" i="40"/>
  <c r="D212" i="40"/>
  <c r="E212" i="40"/>
  <c r="F212" i="40"/>
  <c r="G212" i="40"/>
  <c r="H212" i="40"/>
  <c r="A213" i="40"/>
  <c r="B213" i="40"/>
  <c r="C213" i="40"/>
  <c r="D213" i="40"/>
  <c r="E213" i="40"/>
  <c r="F213" i="40"/>
  <c r="G213" i="40"/>
  <c r="H213" i="40"/>
  <c r="A214" i="40"/>
  <c r="B214" i="40"/>
  <c r="C214" i="40"/>
  <c r="D214" i="40"/>
  <c r="E214" i="40"/>
  <c r="F214" i="40"/>
  <c r="G214" i="40"/>
  <c r="H214" i="40"/>
  <c r="A215" i="40"/>
  <c r="B215" i="40"/>
  <c r="C215" i="40"/>
  <c r="D215" i="40"/>
  <c r="E215" i="40"/>
  <c r="F215" i="40"/>
  <c r="G215" i="40"/>
  <c r="H215" i="40"/>
  <c r="A216" i="40"/>
  <c r="B216" i="40"/>
  <c r="C216" i="40"/>
  <c r="D216" i="40"/>
  <c r="E216" i="40"/>
  <c r="F216" i="40"/>
  <c r="G216" i="40"/>
  <c r="H216" i="40"/>
  <c r="A217" i="40"/>
  <c r="B217" i="40"/>
  <c r="C217" i="40"/>
  <c r="D217" i="40"/>
  <c r="E217" i="40"/>
  <c r="F217" i="40"/>
  <c r="G217" i="40"/>
  <c r="H217" i="40"/>
  <c r="A218" i="40"/>
  <c r="B218" i="40"/>
  <c r="C218" i="40"/>
  <c r="D218" i="40"/>
  <c r="E218" i="40"/>
  <c r="F218" i="40"/>
  <c r="G218" i="40"/>
  <c r="H218" i="40"/>
  <c r="A219" i="40"/>
  <c r="B219" i="40"/>
  <c r="C219" i="40"/>
  <c r="D219" i="40"/>
  <c r="E219" i="40"/>
  <c r="F219" i="40"/>
  <c r="G219" i="40"/>
  <c r="H219" i="40"/>
  <c r="A220" i="40"/>
  <c r="B220" i="40"/>
  <c r="C220" i="40"/>
  <c r="D220" i="40"/>
  <c r="E220" i="40"/>
  <c r="F220" i="40"/>
  <c r="G220" i="40"/>
  <c r="H220" i="40"/>
  <c r="A221" i="40"/>
  <c r="B221" i="40"/>
  <c r="C221" i="40"/>
  <c r="D221" i="40"/>
  <c r="E221" i="40"/>
  <c r="F221" i="40"/>
  <c r="G221" i="40"/>
  <c r="H221" i="40"/>
  <c r="A222" i="40"/>
  <c r="B222" i="40"/>
  <c r="C222" i="40"/>
  <c r="D222" i="40"/>
  <c r="E222" i="40"/>
  <c r="F222" i="40"/>
  <c r="G222" i="40"/>
  <c r="H222" i="40"/>
  <c r="A223" i="40"/>
  <c r="B223" i="40"/>
  <c r="C223" i="40"/>
  <c r="D223" i="40"/>
  <c r="E223" i="40"/>
  <c r="F223" i="40"/>
  <c r="G223" i="40"/>
  <c r="H223" i="40"/>
  <c r="A224" i="40"/>
  <c r="B224" i="40"/>
  <c r="C224" i="40"/>
  <c r="D224" i="40"/>
  <c r="E224" i="40"/>
  <c r="F224" i="40"/>
  <c r="G224" i="40"/>
  <c r="H224" i="40"/>
  <c r="A225" i="40"/>
  <c r="B225" i="40"/>
  <c r="C225" i="40"/>
  <c r="D225" i="40"/>
  <c r="E225" i="40"/>
  <c r="F225" i="40"/>
  <c r="G225" i="40"/>
  <c r="H225" i="40"/>
  <c r="A226" i="40"/>
  <c r="B226" i="40"/>
  <c r="C226" i="40"/>
  <c r="D226" i="40"/>
  <c r="E226" i="40"/>
  <c r="F226" i="40"/>
  <c r="G226" i="40"/>
  <c r="H226" i="40"/>
  <c r="A227" i="40"/>
  <c r="B227" i="40"/>
  <c r="C227" i="40"/>
  <c r="D227" i="40"/>
  <c r="E227" i="40"/>
  <c r="F227" i="40"/>
  <c r="G227" i="40"/>
  <c r="H227" i="40"/>
  <c r="A228" i="40"/>
  <c r="B228" i="40"/>
  <c r="C228" i="40"/>
  <c r="D228" i="40"/>
  <c r="E228" i="40"/>
  <c r="F228" i="40"/>
  <c r="G228" i="40"/>
  <c r="H228" i="40"/>
  <c r="A229" i="40"/>
  <c r="B229" i="40"/>
  <c r="C229" i="40"/>
  <c r="D229" i="40"/>
  <c r="E229" i="40"/>
  <c r="F229" i="40"/>
  <c r="G229" i="40"/>
  <c r="H229" i="40"/>
  <c r="A230" i="40"/>
  <c r="B230" i="40"/>
  <c r="C230" i="40"/>
  <c r="D230" i="40"/>
  <c r="E230" i="40"/>
  <c r="F230" i="40"/>
  <c r="G230" i="40"/>
  <c r="H230" i="40"/>
  <c r="A231" i="40"/>
  <c r="B231" i="40"/>
  <c r="C231" i="40"/>
  <c r="D231" i="40"/>
  <c r="E231" i="40"/>
  <c r="F231" i="40"/>
  <c r="G231" i="40"/>
  <c r="H231" i="40"/>
  <c r="A232" i="40"/>
  <c r="B232" i="40"/>
  <c r="C232" i="40"/>
  <c r="D232" i="40"/>
  <c r="E232" i="40"/>
  <c r="F232" i="40"/>
  <c r="G232" i="40"/>
  <c r="H232" i="40"/>
  <c r="A233" i="40"/>
  <c r="B233" i="40"/>
  <c r="C233" i="40"/>
  <c r="D233" i="40"/>
  <c r="E233" i="40"/>
  <c r="F233" i="40"/>
  <c r="G233" i="40"/>
  <c r="H233" i="40"/>
  <c r="A234" i="40"/>
  <c r="B234" i="40"/>
  <c r="C234" i="40"/>
  <c r="D234" i="40"/>
  <c r="E234" i="40"/>
  <c r="F234" i="40"/>
  <c r="G234" i="40"/>
  <c r="H234" i="40"/>
  <c r="A235" i="40"/>
  <c r="B235" i="40"/>
  <c r="C235" i="40"/>
  <c r="D235" i="40"/>
  <c r="E235" i="40"/>
  <c r="F235" i="40"/>
  <c r="G235" i="40"/>
  <c r="H235" i="40"/>
  <c r="A236" i="40"/>
  <c r="B236" i="40"/>
  <c r="C236" i="40"/>
  <c r="D236" i="40"/>
  <c r="E236" i="40"/>
  <c r="F236" i="40"/>
  <c r="G236" i="40"/>
  <c r="H236" i="40"/>
  <c r="A237" i="40"/>
  <c r="B237" i="40"/>
  <c r="C237" i="40"/>
  <c r="D237" i="40"/>
  <c r="E237" i="40"/>
  <c r="F237" i="40"/>
  <c r="G237" i="40"/>
  <c r="H237" i="40"/>
  <c r="A238" i="40"/>
  <c r="B238" i="40"/>
  <c r="C238" i="40"/>
  <c r="D238" i="40"/>
  <c r="E238" i="40"/>
  <c r="F238" i="40"/>
  <c r="G238" i="40"/>
  <c r="H238" i="40"/>
  <c r="A239" i="40"/>
  <c r="B239" i="40"/>
  <c r="C239" i="40"/>
  <c r="D239" i="40"/>
  <c r="E239" i="40"/>
  <c r="F239" i="40"/>
  <c r="G239" i="40"/>
  <c r="H239" i="40"/>
  <c r="A240" i="40"/>
  <c r="B240" i="40"/>
  <c r="C240" i="40"/>
  <c r="D240" i="40"/>
  <c r="E240" i="40"/>
  <c r="F240" i="40"/>
  <c r="G240" i="40"/>
  <c r="H240" i="40"/>
  <c r="A241" i="40"/>
  <c r="B241" i="40"/>
  <c r="C241" i="40"/>
  <c r="D241" i="40"/>
  <c r="E241" i="40"/>
  <c r="F241" i="40"/>
  <c r="G241" i="40"/>
  <c r="H241" i="40"/>
  <c r="A242" i="40"/>
  <c r="B242" i="40"/>
  <c r="C242" i="40"/>
  <c r="D242" i="40"/>
  <c r="E242" i="40"/>
  <c r="F242" i="40"/>
  <c r="G242" i="40"/>
  <c r="H242" i="40"/>
  <c r="A243" i="40"/>
  <c r="B243" i="40"/>
  <c r="C243" i="40"/>
  <c r="D243" i="40"/>
  <c r="E243" i="40"/>
  <c r="F243" i="40"/>
  <c r="G243" i="40"/>
  <c r="H243" i="40"/>
  <c r="A244" i="40"/>
  <c r="B244" i="40"/>
  <c r="C244" i="40"/>
  <c r="D244" i="40"/>
  <c r="E244" i="40"/>
  <c r="F244" i="40"/>
  <c r="G244" i="40"/>
  <c r="H244" i="40"/>
  <c r="A245" i="40"/>
  <c r="B245" i="40"/>
  <c r="C245" i="40"/>
  <c r="D245" i="40"/>
  <c r="E245" i="40"/>
  <c r="F245" i="40"/>
  <c r="G245" i="40"/>
  <c r="H245" i="40"/>
  <c r="A246" i="40"/>
  <c r="B246" i="40"/>
  <c r="C246" i="40"/>
  <c r="D246" i="40"/>
  <c r="E246" i="40"/>
  <c r="F246" i="40"/>
  <c r="G246" i="40"/>
  <c r="H246" i="40"/>
  <c r="A247" i="40"/>
  <c r="B247" i="40"/>
  <c r="C247" i="40"/>
  <c r="D247" i="40"/>
  <c r="E247" i="40"/>
  <c r="F247" i="40"/>
  <c r="G247" i="40"/>
  <c r="H247" i="40"/>
  <c r="A248" i="40"/>
  <c r="B248" i="40"/>
  <c r="C248" i="40"/>
  <c r="D248" i="40"/>
  <c r="E248" i="40"/>
  <c r="F248" i="40"/>
  <c r="G248" i="40"/>
  <c r="H248" i="40"/>
  <c r="A249" i="40"/>
  <c r="B249" i="40"/>
  <c r="C249" i="40"/>
  <c r="D249" i="40"/>
  <c r="E249" i="40"/>
  <c r="F249" i="40"/>
  <c r="G249" i="40"/>
  <c r="H249" i="40"/>
  <c r="A250" i="40"/>
  <c r="B250" i="40"/>
  <c r="C250" i="40"/>
  <c r="D250" i="40"/>
  <c r="E250" i="40"/>
  <c r="F250" i="40"/>
  <c r="G250" i="40"/>
  <c r="H250" i="40"/>
  <c r="A251" i="40"/>
  <c r="B251" i="40"/>
  <c r="C251" i="40"/>
  <c r="D251" i="40"/>
  <c r="E251" i="40"/>
  <c r="F251" i="40"/>
  <c r="G251" i="40"/>
  <c r="H251" i="40"/>
  <c r="A252" i="40"/>
  <c r="B252" i="40"/>
  <c r="C252" i="40"/>
  <c r="D252" i="40"/>
  <c r="E252" i="40"/>
  <c r="F252" i="40"/>
  <c r="G252" i="40"/>
  <c r="H252" i="40"/>
  <c r="A253" i="40"/>
  <c r="B253" i="40"/>
  <c r="C253" i="40"/>
  <c r="D253" i="40"/>
  <c r="E253" i="40"/>
  <c r="F253" i="40"/>
  <c r="G253" i="40"/>
  <c r="H253" i="40"/>
  <c r="A254" i="40"/>
  <c r="B254" i="40"/>
  <c r="C254" i="40"/>
  <c r="D254" i="40"/>
  <c r="E254" i="40"/>
  <c r="F254" i="40"/>
  <c r="G254" i="40"/>
  <c r="H254" i="40"/>
  <c r="A255" i="40"/>
  <c r="B255" i="40"/>
  <c r="C255" i="40"/>
  <c r="D255" i="40"/>
  <c r="E255" i="40"/>
  <c r="F255" i="40"/>
  <c r="G255" i="40"/>
  <c r="H255" i="40"/>
  <c r="A256" i="40"/>
  <c r="B256" i="40"/>
  <c r="C256" i="40"/>
  <c r="D256" i="40"/>
  <c r="E256" i="40"/>
  <c r="F256" i="40"/>
  <c r="G256" i="40"/>
  <c r="H256" i="40"/>
  <c r="A257" i="40"/>
  <c r="B257" i="40"/>
  <c r="C257" i="40"/>
  <c r="D257" i="40"/>
  <c r="E257" i="40"/>
  <c r="F257" i="40"/>
  <c r="G257" i="40"/>
  <c r="H257" i="40"/>
  <c r="A258" i="40"/>
  <c r="B258" i="40"/>
  <c r="C258" i="40"/>
  <c r="D258" i="40"/>
  <c r="E258" i="40"/>
  <c r="F258" i="40"/>
  <c r="G258" i="40"/>
  <c r="H258" i="40"/>
  <c r="A259" i="40"/>
  <c r="B259" i="40"/>
  <c r="C259" i="40"/>
  <c r="D259" i="40"/>
  <c r="E259" i="40"/>
  <c r="F259" i="40"/>
  <c r="G259" i="40"/>
  <c r="H259" i="40"/>
  <c r="A260" i="40"/>
  <c r="B260" i="40"/>
  <c r="C260" i="40"/>
  <c r="D260" i="40"/>
  <c r="E260" i="40"/>
  <c r="F260" i="40"/>
  <c r="G260" i="40"/>
  <c r="H260" i="40"/>
  <c r="A261" i="40"/>
  <c r="B261" i="40"/>
  <c r="C261" i="40"/>
  <c r="D261" i="40"/>
  <c r="E261" i="40"/>
  <c r="F261" i="40"/>
  <c r="G261" i="40"/>
  <c r="H261" i="40"/>
  <c r="A262" i="40"/>
  <c r="B262" i="40"/>
  <c r="C262" i="40"/>
  <c r="D262" i="40"/>
  <c r="E262" i="40"/>
  <c r="F262" i="40"/>
  <c r="G262" i="40"/>
  <c r="H262" i="40"/>
  <c r="A263" i="40"/>
  <c r="B263" i="40"/>
  <c r="C263" i="40"/>
  <c r="D263" i="40"/>
  <c r="E263" i="40"/>
  <c r="F263" i="40"/>
  <c r="G263" i="40"/>
  <c r="H263" i="40"/>
  <c r="A264" i="40"/>
  <c r="B264" i="40"/>
  <c r="C264" i="40"/>
  <c r="D264" i="40"/>
  <c r="E264" i="40"/>
  <c r="F264" i="40"/>
  <c r="G264" i="40"/>
  <c r="H264" i="40"/>
  <c r="A265" i="40"/>
  <c r="B265" i="40"/>
  <c r="C265" i="40"/>
  <c r="D265" i="40"/>
  <c r="E265" i="40"/>
  <c r="F265" i="40"/>
  <c r="G265" i="40"/>
  <c r="H265" i="40"/>
  <c r="A266" i="40"/>
  <c r="B266" i="40"/>
  <c r="C266" i="40"/>
  <c r="D266" i="40"/>
  <c r="E266" i="40"/>
  <c r="F266" i="40"/>
  <c r="G266" i="40"/>
  <c r="H266" i="40"/>
  <c r="A267" i="40"/>
  <c r="B267" i="40"/>
  <c r="C267" i="40"/>
  <c r="D267" i="40"/>
  <c r="E267" i="40"/>
  <c r="F267" i="40"/>
  <c r="G267" i="40"/>
  <c r="H267" i="40"/>
  <c r="A268" i="40"/>
  <c r="B268" i="40"/>
  <c r="C268" i="40"/>
  <c r="D268" i="40"/>
  <c r="E268" i="40"/>
  <c r="F268" i="40"/>
  <c r="G268" i="40"/>
  <c r="H268" i="40"/>
  <c r="A269" i="40"/>
  <c r="B269" i="40"/>
  <c r="C269" i="40"/>
  <c r="D269" i="40"/>
  <c r="E269" i="40"/>
  <c r="F269" i="40"/>
  <c r="G269" i="40"/>
  <c r="H269" i="40"/>
  <c r="A270" i="40"/>
  <c r="B270" i="40"/>
  <c r="C270" i="40"/>
  <c r="D270" i="40"/>
  <c r="E270" i="40"/>
  <c r="F270" i="40"/>
  <c r="G270" i="40"/>
  <c r="H270" i="40"/>
  <c r="A271" i="40"/>
  <c r="B271" i="40"/>
  <c r="C271" i="40"/>
  <c r="D271" i="40"/>
  <c r="E271" i="40"/>
  <c r="F271" i="40"/>
  <c r="G271" i="40"/>
  <c r="H271" i="40"/>
  <c r="A272" i="40"/>
  <c r="B272" i="40"/>
  <c r="C272" i="40"/>
  <c r="D272" i="40"/>
  <c r="E272" i="40"/>
  <c r="F272" i="40"/>
  <c r="G272" i="40"/>
  <c r="H272" i="40"/>
  <c r="A273" i="40"/>
  <c r="B273" i="40"/>
  <c r="C273" i="40"/>
  <c r="D273" i="40"/>
  <c r="E273" i="40"/>
  <c r="F273" i="40"/>
  <c r="G273" i="40"/>
  <c r="H273" i="40"/>
  <c r="A274" i="40"/>
  <c r="B274" i="40"/>
  <c r="C274" i="40"/>
  <c r="D274" i="40"/>
  <c r="E274" i="40"/>
  <c r="F274" i="40"/>
  <c r="G274" i="40"/>
  <c r="H274" i="40"/>
  <c r="A275" i="40"/>
  <c r="B275" i="40"/>
  <c r="C275" i="40"/>
  <c r="D275" i="40"/>
  <c r="E275" i="40"/>
  <c r="F275" i="40"/>
  <c r="G275" i="40"/>
  <c r="H275" i="40"/>
  <c r="A276" i="40"/>
  <c r="B276" i="40"/>
  <c r="C276" i="40"/>
  <c r="D276" i="40"/>
  <c r="E276" i="40"/>
  <c r="F276" i="40"/>
  <c r="G276" i="40"/>
  <c r="H276" i="40"/>
  <c r="A277" i="40"/>
  <c r="B277" i="40"/>
  <c r="C277" i="40"/>
  <c r="D277" i="40"/>
  <c r="E277" i="40"/>
  <c r="F277" i="40"/>
  <c r="G277" i="40"/>
  <c r="H277" i="40"/>
  <c r="A278" i="40"/>
  <c r="B278" i="40"/>
  <c r="C278" i="40"/>
  <c r="D278" i="40"/>
  <c r="E278" i="40"/>
  <c r="F278" i="40"/>
  <c r="G278" i="40"/>
  <c r="H278" i="40"/>
  <c r="A279" i="40"/>
  <c r="B279" i="40"/>
  <c r="C279" i="40"/>
  <c r="D279" i="40"/>
  <c r="E279" i="40"/>
  <c r="F279" i="40"/>
  <c r="G279" i="40"/>
  <c r="H279" i="40"/>
  <c r="A280" i="40"/>
  <c r="B280" i="40"/>
  <c r="C280" i="40"/>
  <c r="D280" i="40"/>
  <c r="E280" i="40"/>
  <c r="F280" i="40"/>
  <c r="G280" i="40"/>
  <c r="H280" i="40"/>
  <c r="A281" i="40"/>
  <c r="B281" i="40"/>
  <c r="C281" i="40"/>
  <c r="D281" i="40"/>
  <c r="E281" i="40"/>
  <c r="F281" i="40"/>
  <c r="G281" i="40"/>
  <c r="H281" i="40"/>
  <c r="A282" i="40"/>
  <c r="B282" i="40"/>
  <c r="C282" i="40"/>
  <c r="D282" i="40"/>
  <c r="E282" i="40"/>
  <c r="F282" i="40"/>
  <c r="G282" i="40"/>
  <c r="H282" i="40"/>
  <c r="A283" i="40"/>
  <c r="B283" i="40"/>
  <c r="C283" i="40"/>
  <c r="D283" i="40"/>
  <c r="E283" i="40"/>
  <c r="F283" i="40"/>
  <c r="G283" i="40"/>
  <c r="H283" i="40"/>
  <c r="A284" i="40"/>
  <c r="B284" i="40"/>
  <c r="C284" i="40"/>
  <c r="D284" i="40"/>
  <c r="E284" i="40"/>
  <c r="F284" i="40"/>
  <c r="G284" i="40"/>
  <c r="H284" i="40"/>
  <c r="A285" i="40"/>
  <c r="B285" i="40"/>
  <c r="C285" i="40"/>
  <c r="D285" i="40"/>
  <c r="E285" i="40"/>
  <c r="F285" i="40"/>
  <c r="G285" i="40"/>
  <c r="H285" i="40"/>
  <c r="A286" i="40"/>
  <c r="B286" i="40"/>
  <c r="C286" i="40"/>
  <c r="D286" i="40"/>
  <c r="E286" i="40"/>
  <c r="F286" i="40"/>
  <c r="G286" i="40"/>
  <c r="H286" i="40"/>
  <c r="A287" i="40"/>
  <c r="B287" i="40"/>
  <c r="C287" i="40"/>
  <c r="D287" i="40"/>
  <c r="E287" i="40"/>
  <c r="F287" i="40"/>
  <c r="G287" i="40"/>
  <c r="H287" i="40"/>
  <c r="A288" i="40"/>
  <c r="B288" i="40"/>
  <c r="C288" i="40"/>
  <c r="D288" i="40"/>
  <c r="E288" i="40"/>
  <c r="F288" i="40"/>
  <c r="G288" i="40"/>
  <c r="H288" i="40"/>
  <c r="A289" i="40"/>
  <c r="B289" i="40"/>
  <c r="C289" i="40"/>
  <c r="D289" i="40"/>
  <c r="E289" i="40"/>
  <c r="F289" i="40"/>
  <c r="G289" i="40"/>
  <c r="H289" i="40"/>
  <c r="A290" i="40"/>
  <c r="B290" i="40"/>
  <c r="C290" i="40"/>
  <c r="D290" i="40"/>
  <c r="E290" i="40"/>
  <c r="F290" i="40"/>
  <c r="G290" i="40"/>
  <c r="H290" i="40"/>
  <c r="A291" i="40"/>
  <c r="B291" i="40"/>
  <c r="C291" i="40"/>
  <c r="D291" i="40"/>
  <c r="E291" i="40"/>
  <c r="F291" i="40"/>
  <c r="G291" i="40"/>
  <c r="H291" i="40"/>
  <c r="A292" i="40"/>
  <c r="B292" i="40"/>
  <c r="C292" i="40"/>
  <c r="D292" i="40"/>
  <c r="E292" i="40"/>
  <c r="F292" i="40"/>
  <c r="G292" i="40"/>
  <c r="H292" i="40"/>
  <c r="A293" i="40"/>
  <c r="B293" i="40"/>
  <c r="C293" i="40"/>
  <c r="D293" i="40"/>
  <c r="E293" i="40"/>
  <c r="F293" i="40"/>
  <c r="G293" i="40"/>
  <c r="H293" i="40"/>
  <c r="A294" i="40"/>
  <c r="B294" i="40"/>
  <c r="C294" i="40"/>
  <c r="D294" i="40"/>
  <c r="E294" i="40"/>
  <c r="F294" i="40"/>
  <c r="G294" i="40"/>
  <c r="H294" i="40"/>
  <c r="A295" i="40"/>
  <c r="B295" i="40"/>
  <c r="C295" i="40"/>
  <c r="D295" i="40"/>
  <c r="E295" i="40"/>
  <c r="F295" i="40"/>
  <c r="G295" i="40"/>
  <c r="H295" i="40"/>
  <c r="A296" i="40"/>
  <c r="B296" i="40"/>
  <c r="C296" i="40"/>
  <c r="D296" i="40"/>
  <c r="E296" i="40"/>
  <c r="F296" i="40"/>
  <c r="G296" i="40"/>
  <c r="H296" i="40"/>
  <c r="A297" i="40"/>
  <c r="B297" i="40"/>
  <c r="C297" i="40"/>
  <c r="D297" i="40"/>
  <c r="E297" i="40"/>
  <c r="F297" i="40"/>
  <c r="G297" i="40"/>
  <c r="H297" i="40"/>
  <c r="A298" i="40"/>
  <c r="B298" i="40"/>
  <c r="C298" i="40"/>
  <c r="D298" i="40"/>
  <c r="E298" i="40"/>
  <c r="F298" i="40"/>
  <c r="G298" i="40"/>
  <c r="H298" i="40"/>
  <c r="A299" i="40"/>
  <c r="B299" i="40"/>
  <c r="C299" i="40"/>
  <c r="D299" i="40"/>
  <c r="E299" i="40"/>
  <c r="F299" i="40"/>
  <c r="G299" i="40"/>
  <c r="H299" i="40"/>
  <c r="A300" i="40"/>
  <c r="B300" i="40"/>
  <c r="C300" i="40"/>
  <c r="D300" i="40"/>
  <c r="E300" i="40"/>
  <c r="F300" i="40"/>
  <c r="G300" i="40"/>
  <c r="H300" i="40"/>
  <c r="A301" i="40"/>
  <c r="B301" i="40"/>
  <c r="C301" i="40"/>
  <c r="D301" i="40"/>
  <c r="E301" i="40"/>
  <c r="F301" i="40"/>
  <c r="G301" i="40"/>
  <c r="H301" i="40"/>
  <c r="A302" i="40"/>
  <c r="B302" i="40"/>
  <c r="C302" i="40"/>
  <c r="D302" i="40"/>
  <c r="E302" i="40"/>
  <c r="F302" i="40"/>
  <c r="G302" i="40"/>
  <c r="H302" i="40"/>
  <c r="A303" i="40"/>
  <c r="B303" i="40"/>
  <c r="C303" i="40"/>
  <c r="D303" i="40"/>
  <c r="E303" i="40"/>
  <c r="F303" i="40"/>
  <c r="G303" i="40"/>
  <c r="H303" i="40"/>
  <c r="A304" i="40"/>
  <c r="B304" i="40"/>
  <c r="C304" i="40"/>
  <c r="D304" i="40"/>
  <c r="E304" i="40"/>
  <c r="F304" i="40"/>
  <c r="G304" i="40"/>
  <c r="H304" i="40"/>
  <c r="A305" i="40"/>
  <c r="B305" i="40"/>
  <c r="C305" i="40"/>
  <c r="D305" i="40"/>
  <c r="E305" i="40"/>
  <c r="F305" i="40"/>
  <c r="G305" i="40"/>
  <c r="H305" i="40"/>
  <c r="A306" i="40"/>
  <c r="B306" i="40"/>
  <c r="C306" i="40"/>
  <c r="D306" i="40"/>
  <c r="E306" i="40"/>
  <c r="F306" i="40"/>
  <c r="G306" i="40"/>
  <c r="H306" i="40"/>
  <c r="A307" i="40"/>
  <c r="B307" i="40"/>
  <c r="C307" i="40"/>
  <c r="D307" i="40"/>
  <c r="E307" i="40"/>
  <c r="F307" i="40"/>
  <c r="G307" i="40"/>
  <c r="H307" i="40"/>
  <c r="A308" i="40"/>
  <c r="B308" i="40"/>
  <c r="C308" i="40"/>
  <c r="D308" i="40"/>
  <c r="E308" i="40"/>
  <c r="F308" i="40"/>
  <c r="G308" i="40"/>
  <c r="H308" i="40"/>
  <c r="A309" i="40"/>
  <c r="B309" i="40"/>
  <c r="C309" i="40"/>
  <c r="D309" i="40"/>
  <c r="E309" i="40"/>
  <c r="F309" i="40"/>
  <c r="G309" i="40"/>
  <c r="H309" i="40"/>
  <c r="A310" i="40"/>
  <c r="B310" i="40"/>
  <c r="C310" i="40"/>
  <c r="D310" i="40"/>
  <c r="E310" i="40"/>
  <c r="F310" i="40"/>
  <c r="G310" i="40"/>
  <c r="H310" i="40"/>
  <c r="A311" i="40"/>
  <c r="B311" i="40"/>
  <c r="C311" i="40"/>
  <c r="D311" i="40"/>
  <c r="E311" i="40"/>
  <c r="F311" i="40"/>
  <c r="G311" i="40"/>
  <c r="H311" i="40"/>
  <c r="A312" i="40"/>
  <c r="B312" i="40"/>
  <c r="C312" i="40"/>
  <c r="D312" i="40"/>
  <c r="E312" i="40"/>
  <c r="F312" i="40"/>
  <c r="G312" i="40"/>
  <c r="H312" i="40"/>
  <c r="A313" i="40"/>
  <c r="B313" i="40"/>
  <c r="C313" i="40"/>
  <c r="D313" i="40"/>
  <c r="E313" i="40"/>
  <c r="F313" i="40"/>
  <c r="G313" i="40"/>
  <c r="H313" i="40"/>
  <c r="A314" i="40"/>
  <c r="B314" i="40"/>
  <c r="C314" i="40"/>
  <c r="D314" i="40"/>
  <c r="E314" i="40"/>
  <c r="F314" i="40"/>
  <c r="G314" i="40"/>
  <c r="H314" i="40"/>
  <c r="A315" i="40"/>
  <c r="B315" i="40"/>
  <c r="C315" i="40"/>
  <c r="D315" i="40"/>
  <c r="E315" i="40"/>
  <c r="F315" i="40"/>
  <c r="G315" i="40"/>
  <c r="H315" i="40"/>
  <c r="A316" i="40"/>
  <c r="B316" i="40"/>
  <c r="C316" i="40"/>
  <c r="D316" i="40"/>
  <c r="E316" i="40"/>
  <c r="F316" i="40"/>
  <c r="G316" i="40"/>
  <c r="H316" i="40"/>
  <c r="A317" i="40"/>
  <c r="B317" i="40"/>
  <c r="C317" i="40"/>
  <c r="D317" i="40"/>
  <c r="E317" i="40"/>
  <c r="F317" i="40"/>
  <c r="G317" i="40"/>
  <c r="H317" i="40"/>
  <c r="A318" i="40"/>
  <c r="B318" i="40"/>
  <c r="C318" i="40"/>
  <c r="D318" i="40"/>
  <c r="E318" i="40"/>
  <c r="F318" i="40"/>
  <c r="G318" i="40"/>
  <c r="H318" i="40"/>
  <c r="A319" i="40"/>
  <c r="B319" i="40"/>
  <c r="C319" i="40"/>
  <c r="D319" i="40"/>
  <c r="E319" i="40"/>
  <c r="F319" i="40"/>
  <c r="G319" i="40"/>
  <c r="H319" i="40"/>
  <c r="A320" i="40"/>
  <c r="B320" i="40"/>
  <c r="C320" i="40"/>
  <c r="D320" i="40"/>
  <c r="E320" i="40"/>
  <c r="F320" i="40"/>
  <c r="G320" i="40"/>
  <c r="H320" i="40"/>
  <c r="A321" i="40"/>
  <c r="B321" i="40"/>
  <c r="C321" i="40"/>
  <c r="D321" i="40"/>
  <c r="E321" i="40"/>
  <c r="F321" i="40"/>
  <c r="G321" i="40"/>
  <c r="H321" i="40"/>
  <c r="A322" i="40"/>
  <c r="B322" i="40"/>
  <c r="C322" i="40"/>
  <c r="D322" i="40"/>
  <c r="E322" i="40"/>
  <c r="F322" i="40"/>
  <c r="G322" i="40"/>
  <c r="H322" i="40"/>
  <c r="A323" i="40"/>
  <c r="B323" i="40"/>
  <c r="C323" i="40"/>
  <c r="D323" i="40"/>
  <c r="E323" i="40"/>
  <c r="F323" i="40"/>
  <c r="G323" i="40"/>
  <c r="H323" i="40"/>
  <c r="A324" i="40"/>
  <c r="B324" i="40"/>
  <c r="C324" i="40"/>
  <c r="D324" i="40"/>
  <c r="E324" i="40"/>
  <c r="F324" i="40"/>
  <c r="G324" i="40"/>
  <c r="H324" i="40"/>
  <c r="A325" i="40"/>
  <c r="B325" i="40"/>
  <c r="C325" i="40"/>
  <c r="D325" i="40"/>
  <c r="E325" i="40"/>
  <c r="F325" i="40"/>
  <c r="G325" i="40"/>
  <c r="H325" i="40"/>
  <c r="A326" i="40"/>
  <c r="B326" i="40"/>
  <c r="C326" i="40"/>
  <c r="D326" i="40"/>
  <c r="E326" i="40"/>
  <c r="F326" i="40"/>
  <c r="G326" i="40"/>
  <c r="H326" i="40"/>
  <c r="A327" i="40"/>
  <c r="B327" i="40"/>
  <c r="C327" i="40"/>
  <c r="D327" i="40"/>
  <c r="E327" i="40"/>
  <c r="F327" i="40"/>
  <c r="G327" i="40"/>
  <c r="H327" i="40"/>
  <c r="A328" i="40"/>
  <c r="B328" i="40"/>
  <c r="C328" i="40"/>
  <c r="D328" i="40"/>
  <c r="E328" i="40"/>
  <c r="F328" i="40"/>
  <c r="G328" i="40"/>
  <c r="H328" i="40"/>
  <c r="A329" i="40"/>
  <c r="B329" i="40"/>
  <c r="C329" i="40"/>
  <c r="D329" i="40"/>
  <c r="E329" i="40"/>
  <c r="F329" i="40"/>
  <c r="G329" i="40"/>
  <c r="H329" i="40"/>
  <c r="A330" i="40"/>
  <c r="B330" i="40"/>
  <c r="C330" i="40"/>
  <c r="D330" i="40"/>
  <c r="E330" i="40"/>
  <c r="F330" i="40"/>
  <c r="G330" i="40"/>
  <c r="H330" i="40"/>
  <c r="A331" i="40"/>
  <c r="B331" i="40"/>
  <c r="C331" i="40"/>
  <c r="D331" i="40"/>
  <c r="E331" i="40"/>
  <c r="F331" i="40"/>
  <c r="G331" i="40"/>
  <c r="H331" i="40"/>
  <c r="A332" i="40"/>
  <c r="B332" i="40"/>
  <c r="C332" i="40"/>
  <c r="D332" i="40"/>
  <c r="E332" i="40"/>
  <c r="F332" i="40"/>
  <c r="G332" i="40"/>
  <c r="H332" i="40"/>
  <c r="A333" i="40"/>
  <c r="B333" i="40"/>
  <c r="C333" i="40"/>
  <c r="D333" i="40"/>
  <c r="E333" i="40"/>
  <c r="F333" i="40"/>
  <c r="G333" i="40"/>
  <c r="H333" i="40"/>
  <c r="A334" i="40"/>
  <c r="B334" i="40"/>
  <c r="C334" i="40"/>
  <c r="D334" i="40"/>
  <c r="E334" i="40"/>
  <c r="F334" i="40"/>
  <c r="G334" i="40"/>
  <c r="H334" i="40"/>
  <c r="A335" i="40"/>
  <c r="B335" i="40"/>
  <c r="C335" i="40"/>
  <c r="D335" i="40"/>
  <c r="E335" i="40"/>
  <c r="F335" i="40"/>
  <c r="G335" i="40"/>
  <c r="H335" i="40"/>
  <c r="A336" i="40"/>
  <c r="B336" i="40"/>
  <c r="C336" i="40"/>
  <c r="D336" i="40"/>
  <c r="E336" i="40"/>
  <c r="F336" i="40"/>
  <c r="G336" i="40"/>
  <c r="H336" i="40"/>
  <c r="A337" i="40"/>
  <c r="B337" i="40"/>
  <c r="C337" i="40"/>
  <c r="D337" i="40"/>
  <c r="E337" i="40"/>
  <c r="F337" i="40"/>
  <c r="G337" i="40"/>
  <c r="H337" i="40"/>
  <c r="A338" i="40"/>
  <c r="B338" i="40"/>
  <c r="C338" i="40"/>
  <c r="D338" i="40"/>
  <c r="E338" i="40"/>
  <c r="F338" i="40"/>
  <c r="G338" i="40"/>
  <c r="H338" i="40"/>
  <c r="A339" i="40"/>
  <c r="B339" i="40"/>
  <c r="C339" i="40"/>
  <c r="D339" i="40"/>
  <c r="E339" i="40"/>
  <c r="F339" i="40"/>
  <c r="G339" i="40"/>
  <c r="H339" i="40"/>
  <c r="A340" i="40"/>
  <c r="B340" i="40"/>
  <c r="C340" i="40"/>
  <c r="D340" i="40"/>
  <c r="E340" i="40"/>
  <c r="F340" i="40"/>
  <c r="G340" i="40"/>
  <c r="H340" i="40"/>
  <c r="A341" i="40"/>
  <c r="B341" i="40"/>
  <c r="C341" i="40"/>
  <c r="D341" i="40"/>
  <c r="E341" i="40"/>
  <c r="F341" i="40"/>
  <c r="G341" i="40"/>
  <c r="H341" i="40"/>
  <c r="A342" i="40"/>
  <c r="B342" i="40"/>
  <c r="C342" i="40"/>
  <c r="D342" i="40"/>
  <c r="E342" i="40"/>
  <c r="F342" i="40"/>
  <c r="G342" i="40"/>
  <c r="H342" i="40"/>
  <c r="A343" i="40"/>
  <c r="B343" i="40"/>
  <c r="C343" i="40"/>
  <c r="D343" i="40"/>
  <c r="E343" i="40"/>
  <c r="F343" i="40"/>
  <c r="G343" i="40"/>
  <c r="H343" i="40"/>
  <c r="A344" i="40"/>
  <c r="B344" i="40"/>
  <c r="C344" i="40"/>
  <c r="D344" i="40"/>
  <c r="E344" i="40"/>
  <c r="F344" i="40"/>
  <c r="G344" i="40"/>
  <c r="H344" i="40"/>
  <c r="A345" i="40"/>
  <c r="B345" i="40"/>
  <c r="C345" i="40"/>
  <c r="D345" i="40"/>
  <c r="E345" i="40"/>
  <c r="F345" i="40"/>
  <c r="G345" i="40"/>
  <c r="H345" i="40"/>
  <c r="A346" i="40"/>
  <c r="B346" i="40"/>
  <c r="C346" i="40"/>
  <c r="D346" i="40"/>
  <c r="E346" i="40"/>
  <c r="F346" i="40"/>
  <c r="G346" i="40"/>
  <c r="H346" i="40"/>
  <c r="A347" i="40"/>
  <c r="B347" i="40"/>
  <c r="C347" i="40"/>
  <c r="D347" i="40"/>
  <c r="E347" i="40"/>
  <c r="F347" i="40"/>
  <c r="G347" i="40"/>
  <c r="H347" i="40"/>
  <c r="A348" i="40"/>
  <c r="B348" i="40"/>
  <c r="C348" i="40"/>
  <c r="D348" i="40"/>
  <c r="E348" i="40"/>
  <c r="F348" i="40"/>
  <c r="G348" i="40"/>
  <c r="H348" i="40"/>
  <c r="A349" i="40"/>
  <c r="B349" i="40"/>
  <c r="C349" i="40"/>
  <c r="D349" i="40"/>
  <c r="E349" i="40"/>
  <c r="F349" i="40"/>
  <c r="G349" i="40"/>
  <c r="H349" i="40"/>
  <c r="A350" i="40"/>
  <c r="B350" i="40"/>
  <c r="C350" i="40"/>
  <c r="D350" i="40"/>
  <c r="E350" i="40"/>
  <c r="F350" i="40"/>
  <c r="G350" i="40"/>
  <c r="H350" i="40"/>
  <c r="A351" i="40"/>
  <c r="B351" i="40"/>
  <c r="C351" i="40"/>
  <c r="D351" i="40"/>
  <c r="E351" i="40"/>
  <c r="F351" i="40"/>
  <c r="G351" i="40"/>
  <c r="H351" i="40"/>
  <c r="A352" i="40"/>
  <c r="B352" i="40"/>
  <c r="C352" i="40"/>
  <c r="D352" i="40"/>
  <c r="E352" i="40"/>
  <c r="F352" i="40"/>
  <c r="G352" i="40"/>
  <c r="H352" i="40"/>
  <c r="A353" i="40"/>
  <c r="B353" i="40"/>
  <c r="C353" i="40"/>
  <c r="D353" i="40"/>
  <c r="E353" i="40"/>
  <c r="F353" i="40"/>
  <c r="G353" i="40"/>
  <c r="H353" i="40"/>
  <c r="A354" i="40"/>
  <c r="B354" i="40"/>
  <c r="C354" i="40"/>
  <c r="D354" i="40"/>
  <c r="E354" i="40"/>
  <c r="F354" i="40"/>
  <c r="G354" i="40"/>
  <c r="H354" i="40"/>
  <c r="A355" i="40"/>
  <c r="B355" i="40"/>
  <c r="C355" i="40"/>
  <c r="D355" i="40"/>
  <c r="E355" i="40"/>
  <c r="F355" i="40"/>
  <c r="G355" i="40"/>
  <c r="H355" i="40"/>
  <c r="A356" i="40"/>
  <c r="B356" i="40"/>
  <c r="C356" i="40"/>
  <c r="D356" i="40"/>
  <c r="E356" i="40"/>
  <c r="F356" i="40"/>
  <c r="G356" i="40"/>
  <c r="H356" i="40"/>
  <c r="A357" i="40"/>
  <c r="B357" i="40"/>
  <c r="C357" i="40"/>
  <c r="D357" i="40"/>
  <c r="E357" i="40"/>
  <c r="F357" i="40"/>
  <c r="G357" i="40"/>
  <c r="H357" i="40"/>
  <c r="A358" i="40"/>
  <c r="B358" i="40"/>
  <c r="C358" i="40"/>
  <c r="D358" i="40"/>
  <c r="E358" i="40"/>
  <c r="F358" i="40"/>
  <c r="G358" i="40"/>
  <c r="H358" i="40"/>
  <c r="A359" i="40"/>
  <c r="B359" i="40"/>
  <c r="C359" i="40"/>
  <c r="D359" i="40"/>
  <c r="E359" i="40"/>
  <c r="F359" i="40"/>
  <c r="G359" i="40"/>
  <c r="H359" i="40"/>
  <c r="A360" i="40"/>
  <c r="B360" i="40"/>
  <c r="C360" i="40"/>
  <c r="D360" i="40"/>
  <c r="E360" i="40"/>
  <c r="F360" i="40"/>
  <c r="G360" i="40"/>
  <c r="H360" i="40"/>
  <c r="A361" i="40"/>
  <c r="B361" i="40"/>
  <c r="C361" i="40"/>
  <c r="D361" i="40"/>
  <c r="E361" i="40"/>
  <c r="F361" i="40"/>
  <c r="G361" i="40"/>
  <c r="H361" i="40"/>
  <c r="A362" i="40"/>
  <c r="B362" i="40"/>
  <c r="C362" i="40"/>
  <c r="D362" i="40"/>
  <c r="E362" i="40"/>
  <c r="F362" i="40"/>
  <c r="G362" i="40"/>
  <c r="H362" i="40"/>
  <c r="A363" i="40"/>
  <c r="B363" i="40"/>
  <c r="C363" i="40"/>
  <c r="D363" i="40"/>
  <c r="E363" i="40"/>
  <c r="F363" i="40"/>
  <c r="G363" i="40"/>
  <c r="H363" i="40"/>
  <c r="A364" i="40"/>
  <c r="B364" i="40"/>
  <c r="C364" i="40"/>
  <c r="D364" i="40"/>
  <c r="E364" i="40"/>
  <c r="F364" i="40"/>
  <c r="G364" i="40"/>
  <c r="H364" i="40"/>
  <c r="A365" i="40"/>
  <c r="B365" i="40"/>
  <c r="C365" i="40"/>
  <c r="D365" i="40"/>
  <c r="E365" i="40"/>
  <c r="F365" i="40"/>
  <c r="G365" i="40"/>
  <c r="H365" i="40"/>
  <c r="A366" i="40"/>
  <c r="B366" i="40"/>
  <c r="C366" i="40"/>
  <c r="D366" i="40"/>
  <c r="E366" i="40"/>
  <c r="F366" i="40"/>
  <c r="G366" i="40"/>
  <c r="H366" i="40"/>
  <c r="A367" i="40"/>
  <c r="B367" i="40"/>
  <c r="C367" i="40"/>
  <c r="D367" i="40"/>
  <c r="E367" i="40"/>
  <c r="F367" i="40"/>
  <c r="G367" i="40"/>
  <c r="H367" i="40"/>
  <c r="A368" i="40"/>
  <c r="B368" i="40"/>
  <c r="C368" i="40"/>
  <c r="D368" i="40"/>
  <c r="E368" i="40"/>
  <c r="F368" i="40"/>
  <c r="G368" i="40"/>
  <c r="H368" i="40"/>
  <c r="A369" i="40"/>
  <c r="B369" i="40"/>
  <c r="C369" i="40"/>
  <c r="D369" i="40"/>
  <c r="E369" i="40"/>
  <c r="F369" i="40"/>
  <c r="G369" i="40"/>
  <c r="H369" i="40"/>
  <c r="A370" i="40"/>
  <c r="B370" i="40"/>
  <c r="C370" i="40"/>
  <c r="D370" i="40"/>
  <c r="E370" i="40"/>
  <c r="F370" i="40"/>
  <c r="G370" i="40"/>
  <c r="H370" i="40"/>
  <c r="A371" i="40"/>
  <c r="B371" i="40"/>
  <c r="C371" i="40"/>
  <c r="D371" i="40"/>
  <c r="E371" i="40"/>
  <c r="F371" i="40"/>
  <c r="G371" i="40"/>
  <c r="H371" i="40"/>
  <c r="A372" i="40"/>
  <c r="B372" i="40"/>
  <c r="C372" i="40"/>
  <c r="D372" i="40"/>
  <c r="E372" i="40"/>
  <c r="F372" i="40"/>
  <c r="G372" i="40"/>
  <c r="H372" i="40"/>
  <c r="A373" i="40"/>
  <c r="B373" i="40"/>
  <c r="C373" i="40"/>
  <c r="D373" i="40"/>
  <c r="E373" i="40"/>
  <c r="F373" i="40"/>
  <c r="G373" i="40"/>
  <c r="H373" i="40"/>
  <c r="A374" i="40"/>
  <c r="B374" i="40"/>
  <c r="C374" i="40"/>
  <c r="D374" i="40"/>
  <c r="E374" i="40"/>
  <c r="F374" i="40"/>
  <c r="G374" i="40"/>
  <c r="H374" i="40"/>
  <c r="A375" i="40"/>
  <c r="B375" i="40"/>
  <c r="C375" i="40"/>
  <c r="D375" i="40"/>
  <c r="E375" i="40"/>
  <c r="F375" i="40"/>
  <c r="G375" i="40"/>
  <c r="H375" i="40"/>
  <c r="A376" i="40"/>
  <c r="B376" i="40"/>
  <c r="C376" i="40"/>
  <c r="D376" i="40"/>
  <c r="E376" i="40"/>
  <c r="F376" i="40"/>
  <c r="G376" i="40"/>
  <c r="H376" i="40"/>
  <c r="A377" i="40"/>
  <c r="B377" i="40"/>
  <c r="C377" i="40"/>
  <c r="D377" i="40"/>
  <c r="E377" i="40"/>
  <c r="F377" i="40"/>
  <c r="G377" i="40"/>
  <c r="H377" i="40"/>
  <c r="A378" i="40"/>
  <c r="B378" i="40"/>
  <c r="C378" i="40"/>
  <c r="D378" i="40"/>
  <c r="E378" i="40"/>
  <c r="F378" i="40"/>
  <c r="G378" i="40"/>
  <c r="H378" i="40"/>
  <c r="A379" i="40"/>
  <c r="B379" i="40"/>
  <c r="C379" i="40"/>
  <c r="D379" i="40"/>
  <c r="E379" i="40"/>
  <c r="F379" i="40"/>
  <c r="G379" i="40"/>
  <c r="H379" i="40"/>
  <c r="A380" i="40"/>
  <c r="B380" i="40"/>
  <c r="C380" i="40"/>
  <c r="D380" i="40"/>
  <c r="E380" i="40"/>
  <c r="F380" i="40"/>
  <c r="G380" i="40"/>
  <c r="H380" i="40"/>
  <c r="A381" i="40"/>
  <c r="B381" i="40"/>
  <c r="C381" i="40"/>
  <c r="D381" i="40"/>
  <c r="E381" i="40"/>
  <c r="F381" i="40"/>
  <c r="G381" i="40"/>
  <c r="H381" i="40"/>
  <c r="A382" i="40"/>
  <c r="B382" i="40"/>
  <c r="C382" i="40"/>
  <c r="D382" i="40"/>
  <c r="E382" i="40"/>
  <c r="F382" i="40"/>
  <c r="G382" i="40"/>
  <c r="H382" i="40"/>
  <c r="A383" i="40"/>
  <c r="B383" i="40"/>
  <c r="C383" i="40"/>
  <c r="D383" i="40"/>
  <c r="E383" i="40"/>
  <c r="F383" i="40"/>
  <c r="G383" i="40"/>
  <c r="H383" i="40"/>
  <c r="A384" i="40"/>
  <c r="B384" i="40"/>
  <c r="C384" i="40"/>
  <c r="D384" i="40"/>
  <c r="E384" i="40"/>
  <c r="F384" i="40"/>
  <c r="G384" i="40"/>
  <c r="H384" i="40"/>
  <c r="A385" i="40"/>
  <c r="B385" i="40"/>
  <c r="C385" i="40"/>
  <c r="D385" i="40"/>
  <c r="E385" i="40"/>
  <c r="F385" i="40"/>
  <c r="G385" i="40"/>
  <c r="H385" i="40"/>
  <c r="A386" i="40"/>
  <c r="B386" i="40"/>
  <c r="C386" i="40"/>
  <c r="D386" i="40"/>
  <c r="E386" i="40"/>
  <c r="F386" i="40"/>
  <c r="G386" i="40"/>
  <c r="H386" i="40"/>
  <c r="A387" i="40"/>
  <c r="B387" i="40"/>
  <c r="C387" i="40"/>
  <c r="D387" i="40"/>
  <c r="E387" i="40"/>
  <c r="F387" i="40"/>
  <c r="G387" i="40"/>
  <c r="H387" i="40"/>
  <c r="A388" i="40"/>
  <c r="B388" i="40"/>
  <c r="C388" i="40"/>
  <c r="D388" i="40"/>
  <c r="E388" i="40"/>
  <c r="F388" i="40"/>
  <c r="G388" i="40"/>
  <c r="H388" i="40"/>
  <c r="A389" i="40"/>
  <c r="B389" i="40"/>
  <c r="C389" i="40"/>
  <c r="D389" i="40"/>
  <c r="E389" i="40"/>
  <c r="F389" i="40"/>
  <c r="G389" i="40"/>
  <c r="H389" i="40"/>
  <c r="A390" i="40"/>
  <c r="B390" i="40"/>
  <c r="C390" i="40"/>
  <c r="D390" i="40"/>
  <c r="E390" i="40"/>
  <c r="F390" i="40"/>
  <c r="G390" i="40"/>
  <c r="H390" i="40"/>
  <c r="A391" i="40"/>
  <c r="B391" i="40"/>
  <c r="C391" i="40"/>
  <c r="D391" i="40"/>
  <c r="E391" i="40"/>
  <c r="F391" i="40"/>
  <c r="G391" i="40"/>
  <c r="H391" i="40"/>
  <c r="A392" i="40"/>
  <c r="B392" i="40"/>
  <c r="C392" i="40"/>
  <c r="D392" i="40"/>
  <c r="E392" i="40"/>
  <c r="F392" i="40"/>
  <c r="G392" i="40"/>
  <c r="H392" i="40"/>
  <c r="A393" i="40"/>
  <c r="B393" i="40"/>
  <c r="C393" i="40"/>
  <c r="D393" i="40"/>
  <c r="E393" i="40"/>
  <c r="F393" i="40"/>
  <c r="G393" i="40"/>
  <c r="H393" i="40"/>
  <c r="A394" i="40"/>
  <c r="B394" i="40"/>
  <c r="C394" i="40"/>
  <c r="D394" i="40"/>
  <c r="E394" i="40"/>
  <c r="F394" i="40"/>
  <c r="G394" i="40"/>
  <c r="H394" i="40"/>
  <c r="A395" i="40"/>
  <c r="B395" i="40"/>
  <c r="C395" i="40"/>
  <c r="D395" i="40"/>
  <c r="E395" i="40"/>
  <c r="F395" i="40"/>
  <c r="G395" i="40"/>
  <c r="H395" i="40"/>
  <c r="A396" i="40"/>
  <c r="B396" i="40"/>
  <c r="C396" i="40"/>
  <c r="D396" i="40"/>
  <c r="E396" i="40"/>
  <c r="F396" i="40"/>
  <c r="G396" i="40"/>
  <c r="H396" i="40"/>
  <c r="A397" i="40"/>
  <c r="B397" i="40"/>
  <c r="C397" i="40"/>
  <c r="D397" i="40"/>
  <c r="E397" i="40"/>
  <c r="F397" i="40"/>
  <c r="G397" i="40"/>
  <c r="H397" i="40"/>
  <c r="A398" i="40"/>
  <c r="B398" i="40"/>
  <c r="C398" i="40"/>
  <c r="D398" i="40"/>
  <c r="E398" i="40"/>
  <c r="F398" i="40"/>
  <c r="G398" i="40"/>
  <c r="H398" i="40"/>
  <c r="A399" i="40"/>
  <c r="B399" i="40"/>
  <c r="C399" i="40"/>
  <c r="D399" i="40"/>
  <c r="E399" i="40"/>
  <c r="F399" i="40"/>
  <c r="G399" i="40"/>
  <c r="H399" i="40"/>
  <c r="A400" i="40"/>
  <c r="B400" i="40"/>
  <c r="C400" i="40"/>
  <c r="D400" i="40"/>
  <c r="E400" i="40"/>
  <c r="F400" i="40"/>
  <c r="G400" i="40"/>
  <c r="H400" i="40"/>
  <c r="A401" i="40"/>
  <c r="B401" i="40"/>
  <c r="C401" i="40"/>
  <c r="D401" i="40"/>
  <c r="E401" i="40"/>
  <c r="F401" i="40"/>
  <c r="G401" i="40"/>
  <c r="H401" i="40"/>
  <c r="A402" i="40"/>
  <c r="B402" i="40"/>
  <c r="C402" i="40"/>
  <c r="D402" i="40"/>
  <c r="E402" i="40"/>
  <c r="F402" i="40"/>
  <c r="G402" i="40"/>
  <c r="H402" i="40"/>
  <c r="A403" i="40"/>
  <c r="B403" i="40"/>
  <c r="C403" i="40"/>
  <c r="D403" i="40"/>
  <c r="E403" i="40"/>
  <c r="F403" i="40"/>
  <c r="G403" i="40"/>
  <c r="H403" i="40"/>
  <c r="A404" i="40"/>
  <c r="B404" i="40"/>
  <c r="C404" i="40"/>
  <c r="D404" i="40"/>
  <c r="E404" i="40"/>
  <c r="F404" i="40"/>
  <c r="G404" i="40"/>
  <c r="H404" i="40"/>
  <c r="A405" i="40"/>
  <c r="B405" i="40"/>
  <c r="C405" i="40"/>
  <c r="D405" i="40"/>
  <c r="E405" i="40"/>
  <c r="F405" i="40"/>
  <c r="G405" i="40"/>
  <c r="H405" i="40"/>
  <c r="A406" i="40"/>
  <c r="B406" i="40"/>
  <c r="C406" i="40"/>
  <c r="D406" i="40"/>
  <c r="E406" i="40"/>
  <c r="F406" i="40"/>
  <c r="G406" i="40"/>
  <c r="H406" i="40"/>
  <c r="A407" i="40"/>
  <c r="B407" i="40"/>
  <c r="C407" i="40"/>
  <c r="D407" i="40"/>
  <c r="E407" i="40"/>
  <c r="F407" i="40"/>
  <c r="G407" i="40"/>
  <c r="H407" i="40"/>
  <c r="A408" i="40"/>
  <c r="B408" i="40"/>
  <c r="C408" i="40"/>
  <c r="D408" i="40"/>
  <c r="E408" i="40"/>
  <c r="F408" i="40"/>
  <c r="G408" i="40"/>
  <c r="H408" i="40"/>
  <c r="A409" i="40"/>
  <c r="B409" i="40"/>
  <c r="C409" i="40"/>
  <c r="D409" i="40"/>
  <c r="E409" i="40"/>
  <c r="F409" i="40"/>
  <c r="G409" i="40"/>
  <c r="H409" i="40"/>
  <c r="A410" i="40"/>
  <c r="B410" i="40"/>
  <c r="C410" i="40"/>
  <c r="D410" i="40"/>
  <c r="E410" i="40"/>
  <c r="F410" i="40"/>
  <c r="G410" i="40"/>
  <c r="H410" i="40"/>
  <c r="A411" i="40"/>
  <c r="B411" i="40"/>
  <c r="C411" i="40"/>
  <c r="D411" i="40"/>
  <c r="E411" i="40"/>
  <c r="F411" i="40"/>
  <c r="G411" i="40"/>
  <c r="H411" i="40"/>
  <c r="A412" i="40"/>
  <c r="B412" i="40"/>
  <c r="C412" i="40"/>
  <c r="D412" i="40"/>
  <c r="E412" i="40"/>
  <c r="F412" i="40"/>
  <c r="G412" i="40"/>
  <c r="H412" i="40"/>
  <c r="A413" i="40"/>
  <c r="B413" i="40"/>
  <c r="C413" i="40"/>
  <c r="D413" i="40"/>
  <c r="E413" i="40"/>
  <c r="F413" i="40"/>
  <c r="G413" i="40"/>
  <c r="H413" i="40"/>
  <c r="A414" i="40"/>
  <c r="B414" i="40"/>
  <c r="C414" i="40"/>
  <c r="D414" i="40"/>
  <c r="E414" i="40"/>
  <c r="F414" i="40"/>
  <c r="G414" i="40"/>
  <c r="H414" i="40"/>
  <c r="A415" i="40"/>
  <c r="B415" i="40"/>
  <c r="C415" i="40"/>
  <c r="D415" i="40"/>
  <c r="E415" i="40"/>
  <c r="F415" i="40"/>
  <c r="G415" i="40"/>
  <c r="H415" i="40"/>
  <c r="A416" i="40"/>
  <c r="B416" i="40"/>
  <c r="C416" i="40"/>
  <c r="D416" i="40"/>
  <c r="E416" i="40"/>
  <c r="F416" i="40"/>
  <c r="G416" i="40"/>
  <c r="H416" i="40"/>
  <c r="A417" i="40"/>
  <c r="B417" i="40"/>
  <c r="C417" i="40"/>
  <c r="D417" i="40"/>
  <c r="E417" i="40"/>
  <c r="F417" i="40"/>
  <c r="G417" i="40"/>
  <c r="H417" i="40"/>
  <c r="A418" i="40"/>
  <c r="B418" i="40"/>
  <c r="C418" i="40"/>
  <c r="D418" i="40"/>
  <c r="E418" i="40"/>
  <c r="F418" i="40"/>
  <c r="G418" i="40"/>
  <c r="H418" i="40"/>
  <c r="A419" i="40"/>
  <c r="B419" i="40"/>
  <c r="C419" i="40"/>
  <c r="D419" i="40"/>
  <c r="E419" i="40"/>
  <c r="F419" i="40"/>
  <c r="G419" i="40"/>
  <c r="H419" i="40"/>
  <c r="A420" i="40"/>
  <c r="B420" i="40"/>
  <c r="C420" i="40"/>
  <c r="D420" i="40"/>
  <c r="E420" i="40"/>
  <c r="F420" i="40"/>
  <c r="G420" i="40"/>
  <c r="H420" i="40"/>
  <c r="A421" i="40"/>
  <c r="B421" i="40"/>
  <c r="C421" i="40"/>
  <c r="D421" i="40"/>
  <c r="E421" i="40"/>
  <c r="F421" i="40"/>
  <c r="G421" i="40"/>
  <c r="H421" i="40"/>
  <c r="A422" i="40"/>
  <c r="B422" i="40"/>
  <c r="C422" i="40"/>
  <c r="D422" i="40"/>
  <c r="E422" i="40"/>
  <c r="F422" i="40"/>
  <c r="G422" i="40"/>
  <c r="H422" i="40"/>
  <c r="A423" i="40"/>
  <c r="B423" i="40"/>
  <c r="C423" i="40"/>
  <c r="D423" i="40"/>
  <c r="E423" i="40"/>
  <c r="F423" i="40"/>
  <c r="G423" i="40"/>
  <c r="H423" i="40"/>
  <c r="A424" i="40"/>
  <c r="B424" i="40"/>
  <c r="C424" i="40"/>
  <c r="D424" i="40"/>
  <c r="E424" i="40"/>
  <c r="F424" i="40"/>
  <c r="G424" i="40"/>
  <c r="H424" i="40"/>
  <c r="A425" i="40"/>
  <c r="B425" i="40"/>
  <c r="C425" i="40"/>
  <c r="D425" i="40"/>
  <c r="E425" i="40"/>
  <c r="F425" i="40"/>
  <c r="G425" i="40"/>
  <c r="H425" i="40"/>
  <c r="A426" i="40"/>
  <c r="B426" i="40"/>
  <c r="C426" i="40"/>
  <c r="D426" i="40"/>
  <c r="E426" i="40"/>
  <c r="F426" i="40"/>
  <c r="G426" i="40"/>
  <c r="H426" i="40"/>
  <c r="A427" i="40"/>
  <c r="B427" i="40"/>
  <c r="C427" i="40"/>
  <c r="D427" i="40"/>
  <c r="E427" i="40"/>
  <c r="F427" i="40"/>
  <c r="G427" i="40"/>
  <c r="H427" i="40"/>
  <c r="A428" i="40"/>
  <c r="B428" i="40"/>
  <c r="C428" i="40"/>
  <c r="D428" i="40"/>
  <c r="E428" i="40"/>
  <c r="F428" i="40"/>
  <c r="G428" i="40"/>
  <c r="H428" i="40"/>
  <c r="A429" i="40"/>
  <c r="B429" i="40"/>
  <c r="C429" i="40"/>
  <c r="D429" i="40"/>
  <c r="E429" i="40"/>
  <c r="F429" i="40"/>
  <c r="G429" i="40"/>
  <c r="H429" i="40"/>
  <c r="A430" i="40"/>
  <c r="B430" i="40"/>
  <c r="C430" i="40"/>
  <c r="D430" i="40"/>
  <c r="E430" i="40"/>
  <c r="F430" i="40"/>
  <c r="G430" i="40"/>
  <c r="H430" i="40"/>
  <c r="A431" i="40"/>
  <c r="B431" i="40"/>
  <c r="C431" i="40"/>
  <c r="D431" i="40"/>
  <c r="E431" i="40"/>
  <c r="F431" i="40"/>
  <c r="G431" i="40"/>
  <c r="H431" i="40"/>
  <c r="A432" i="40"/>
  <c r="B432" i="40"/>
  <c r="C432" i="40"/>
  <c r="D432" i="40"/>
  <c r="E432" i="40"/>
  <c r="F432" i="40"/>
  <c r="G432" i="40"/>
  <c r="H432" i="40"/>
  <c r="A433" i="40"/>
  <c r="B433" i="40"/>
  <c r="C433" i="40"/>
  <c r="D433" i="40"/>
  <c r="E433" i="40"/>
  <c r="F433" i="40"/>
  <c r="G433" i="40"/>
  <c r="H433" i="40"/>
  <c r="A434" i="40"/>
  <c r="B434" i="40"/>
  <c r="C434" i="40"/>
  <c r="D434" i="40"/>
  <c r="E434" i="40"/>
  <c r="F434" i="40"/>
  <c r="G434" i="40"/>
  <c r="H434" i="40"/>
  <c r="A435" i="40"/>
  <c r="B435" i="40"/>
  <c r="C435" i="40"/>
  <c r="D435" i="40"/>
  <c r="E435" i="40"/>
  <c r="F435" i="40"/>
  <c r="G435" i="40"/>
  <c r="H435" i="40"/>
  <c r="A436" i="40"/>
  <c r="B436" i="40"/>
  <c r="C436" i="40"/>
  <c r="D436" i="40"/>
  <c r="E436" i="40"/>
  <c r="F436" i="40"/>
  <c r="G436" i="40"/>
  <c r="H436" i="40"/>
  <c r="A437" i="40"/>
  <c r="B437" i="40"/>
  <c r="C437" i="40"/>
  <c r="D437" i="40"/>
  <c r="E437" i="40"/>
  <c r="F437" i="40"/>
  <c r="G437" i="40"/>
  <c r="H437" i="40"/>
  <c r="A438" i="40"/>
  <c r="B438" i="40"/>
  <c r="C438" i="40"/>
  <c r="D438" i="40"/>
  <c r="E438" i="40"/>
  <c r="F438" i="40"/>
  <c r="G438" i="40"/>
  <c r="H438" i="40"/>
  <c r="A439" i="40"/>
  <c r="B439" i="40"/>
  <c r="C439" i="40"/>
  <c r="D439" i="40"/>
  <c r="E439" i="40"/>
  <c r="F439" i="40"/>
  <c r="G439" i="40"/>
  <c r="H439" i="40"/>
  <c r="A440" i="40"/>
  <c r="B440" i="40"/>
  <c r="C440" i="40"/>
  <c r="D440" i="40"/>
  <c r="E440" i="40"/>
  <c r="F440" i="40"/>
  <c r="G440" i="40"/>
  <c r="H440" i="40"/>
  <c r="A441" i="40"/>
  <c r="B441" i="40"/>
  <c r="C441" i="40"/>
  <c r="D441" i="40"/>
  <c r="E441" i="40"/>
  <c r="F441" i="40"/>
  <c r="G441" i="40"/>
  <c r="H441" i="40"/>
  <c r="A442" i="40"/>
  <c r="B442" i="40"/>
  <c r="C442" i="40"/>
  <c r="D442" i="40"/>
  <c r="E442" i="40"/>
  <c r="F442" i="40"/>
  <c r="G442" i="40"/>
  <c r="H442" i="40"/>
  <c r="A443" i="40"/>
  <c r="B443" i="40"/>
  <c r="C443" i="40"/>
  <c r="D443" i="40"/>
  <c r="E443" i="40"/>
  <c r="F443" i="40"/>
  <c r="G443" i="40"/>
  <c r="H443" i="40"/>
  <c r="A444" i="40"/>
  <c r="B444" i="40"/>
  <c r="C444" i="40"/>
  <c r="D444" i="40"/>
  <c r="E444" i="40"/>
  <c r="F444" i="40"/>
  <c r="G444" i="40"/>
  <c r="H444" i="40"/>
  <c r="A445" i="40"/>
  <c r="B445" i="40"/>
  <c r="C445" i="40"/>
  <c r="D445" i="40"/>
  <c r="E445" i="40"/>
  <c r="F445" i="40"/>
  <c r="G445" i="40"/>
  <c r="H445" i="40"/>
  <c r="A446" i="40"/>
  <c r="B446" i="40"/>
  <c r="C446" i="40"/>
  <c r="D446" i="40"/>
  <c r="E446" i="40"/>
  <c r="F446" i="40"/>
  <c r="G446" i="40"/>
  <c r="H446" i="40"/>
  <c r="A447" i="40"/>
  <c r="B447" i="40"/>
  <c r="C447" i="40"/>
  <c r="D447" i="40"/>
  <c r="E447" i="40"/>
  <c r="F447" i="40"/>
  <c r="G447" i="40"/>
  <c r="H447" i="40"/>
  <c r="A448" i="40"/>
  <c r="B448" i="40"/>
  <c r="C448" i="40"/>
  <c r="D448" i="40"/>
  <c r="E448" i="40"/>
  <c r="F448" i="40"/>
  <c r="G448" i="40"/>
  <c r="H448" i="40"/>
  <c r="A449" i="40"/>
  <c r="B449" i="40"/>
  <c r="C449" i="40"/>
  <c r="D449" i="40"/>
  <c r="E449" i="40"/>
  <c r="F449" i="40"/>
  <c r="G449" i="40"/>
  <c r="H449" i="40"/>
  <c r="A450" i="40"/>
  <c r="B450" i="40"/>
  <c r="C450" i="40"/>
  <c r="D450" i="40"/>
  <c r="E450" i="40"/>
  <c r="F450" i="40"/>
  <c r="G450" i="40"/>
  <c r="H450" i="40"/>
  <c r="A451" i="40"/>
  <c r="B451" i="40"/>
  <c r="C451" i="40"/>
  <c r="D451" i="40"/>
  <c r="E451" i="40"/>
  <c r="F451" i="40"/>
  <c r="G451" i="40"/>
  <c r="H451" i="40"/>
  <c r="A452" i="40"/>
  <c r="B452" i="40"/>
  <c r="C452" i="40"/>
  <c r="D452" i="40"/>
  <c r="E452" i="40"/>
  <c r="F452" i="40"/>
  <c r="G452" i="40"/>
  <c r="H452" i="40"/>
  <c r="A453" i="40"/>
  <c r="B453" i="40"/>
  <c r="C453" i="40"/>
  <c r="D453" i="40"/>
  <c r="E453" i="40"/>
  <c r="F453" i="40"/>
  <c r="G453" i="40"/>
  <c r="H453" i="40"/>
  <c r="A454" i="40"/>
  <c r="B454" i="40"/>
  <c r="C454" i="40"/>
  <c r="D454" i="40"/>
  <c r="E454" i="40"/>
  <c r="F454" i="40"/>
  <c r="G454" i="40"/>
  <c r="H454" i="40"/>
  <c r="A455" i="40"/>
  <c r="B455" i="40"/>
  <c r="C455" i="40"/>
  <c r="D455" i="40"/>
  <c r="E455" i="40"/>
  <c r="F455" i="40"/>
  <c r="G455" i="40"/>
  <c r="H455" i="40"/>
  <c r="A456" i="40"/>
  <c r="B456" i="40"/>
  <c r="C456" i="40"/>
  <c r="D456" i="40"/>
  <c r="E456" i="40"/>
  <c r="F456" i="40"/>
  <c r="G456" i="40"/>
  <c r="H456" i="40"/>
  <c r="A457" i="40"/>
  <c r="B457" i="40"/>
  <c r="C457" i="40"/>
  <c r="D457" i="40"/>
  <c r="E457" i="40"/>
  <c r="F457" i="40"/>
  <c r="G457" i="40"/>
  <c r="H457" i="40"/>
  <c r="A458" i="40"/>
  <c r="B458" i="40"/>
  <c r="C458" i="40"/>
  <c r="D458" i="40"/>
  <c r="E458" i="40"/>
  <c r="F458" i="40"/>
  <c r="G458" i="40"/>
  <c r="H458" i="40"/>
  <c r="A459" i="40"/>
  <c r="B459" i="40"/>
  <c r="C459" i="40"/>
  <c r="D459" i="40"/>
  <c r="E459" i="40"/>
  <c r="F459" i="40"/>
  <c r="G459" i="40"/>
  <c r="H459" i="40"/>
  <c r="A460" i="40"/>
  <c r="B460" i="40"/>
  <c r="C460" i="40"/>
  <c r="D460" i="40"/>
  <c r="E460" i="40"/>
  <c r="F460" i="40"/>
  <c r="G460" i="40"/>
  <c r="H460" i="40"/>
  <c r="A461" i="40"/>
  <c r="B461" i="40"/>
  <c r="C461" i="40"/>
  <c r="D461" i="40"/>
  <c r="E461" i="40"/>
  <c r="F461" i="40"/>
  <c r="G461" i="40"/>
  <c r="H461" i="40"/>
  <c r="A462" i="40"/>
  <c r="B462" i="40"/>
  <c r="C462" i="40"/>
  <c r="D462" i="40"/>
  <c r="E462" i="40"/>
  <c r="F462" i="40"/>
  <c r="G462" i="40"/>
  <c r="H462" i="40"/>
  <c r="A463" i="40"/>
  <c r="B463" i="40"/>
  <c r="C463" i="40"/>
  <c r="D463" i="40"/>
  <c r="E463" i="40"/>
  <c r="F463" i="40"/>
  <c r="G463" i="40"/>
  <c r="H463" i="40"/>
  <c r="A464" i="40"/>
  <c r="B464" i="40"/>
  <c r="C464" i="40"/>
  <c r="D464" i="40"/>
  <c r="E464" i="40"/>
  <c r="F464" i="40"/>
  <c r="G464" i="40"/>
  <c r="H464" i="40"/>
  <c r="A465" i="40"/>
  <c r="B465" i="40"/>
  <c r="C465" i="40"/>
  <c r="D465" i="40"/>
  <c r="E465" i="40"/>
  <c r="F465" i="40"/>
  <c r="G465" i="40"/>
  <c r="H465" i="40"/>
  <c r="A466" i="40"/>
  <c r="B466" i="40"/>
  <c r="C466" i="40"/>
  <c r="D466" i="40"/>
  <c r="E466" i="40"/>
  <c r="F466" i="40"/>
  <c r="G466" i="40"/>
  <c r="H466" i="40"/>
  <c r="A467" i="40"/>
  <c r="B467" i="40"/>
  <c r="C467" i="40"/>
  <c r="D467" i="40"/>
  <c r="E467" i="40"/>
  <c r="F467" i="40"/>
  <c r="G467" i="40"/>
  <c r="H467" i="40"/>
  <c r="A468" i="40"/>
  <c r="B468" i="40"/>
  <c r="C468" i="40"/>
  <c r="D468" i="40"/>
  <c r="E468" i="40"/>
  <c r="F468" i="40"/>
  <c r="G468" i="40"/>
  <c r="H468" i="40"/>
  <c r="A469" i="40"/>
  <c r="B469" i="40"/>
  <c r="C469" i="40"/>
  <c r="D469" i="40"/>
  <c r="E469" i="40"/>
  <c r="F469" i="40"/>
  <c r="G469" i="40"/>
  <c r="H469" i="40"/>
  <c r="A470" i="40"/>
  <c r="B470" i="40"/>
  <c r="C470" i="40"/>
  <c r="D470" i="40"/>
  <c r="E470" i="40"/>
  <c r="F470" i="40"/>
  <c r="G470" i="40"/>
  <c r="H470" i="40"/>
  <c r="A471" i="40"/>
  <c r="B471" i="40"/>
  <c r="C471" i="40"/>
  <c r="D471" i="40"/>
  <c r="E471" i="40"/>
  <c r="F471" i="40"/>
  <c r="G471" i="40"/>
  <c r="H471" i="40"/>
  <c r="A472" i="40"/>
  <c r="B472" i="40"/>
  <c r="C472" i="40"/>
  <c r="D472" i="40"/>
  <c r="E472" i="40"/>
  <c r="F472" i="40"/>
  <c r="G472" i="40"/>
  <c r="H472" i="40"/>
  <c r="A473" i="40"/>
  <c r="B473" i="40"/>
  <c r="C473" i="40"/>
  <c r="D473" i="40"/>
  <c r="E473" i="40"/>
  <c r="F473" i="40"/>
  <c r="G473" i="40"/>
  <c r="H473" i="40"/>
  <c r="A474" i="40"/>
  <c r="B474" i="40"/>
  <c r="C474" i="40"/>
  <c r="D474" i="40"/>
  <c r="E474" i="40"/>
  <c r="F474" i="40"/>
  <c r="G474" i="40"/>
  <c r="H474" i="40"/>
  <c r="A475" i="40"/>
  <c r="B475" i="40"/>
  <c r="C475" i="40"/>
  <c r="D475" i="40"/>
  <c r="E475" i="40"/>
  <c r="F475" i="40"/>
  <c r="G475" i="40"/>
  <c r="H475" i="40"/>
  <c r="A476" i="40"/>
  <c r="B476" i="40"/>
  <c r="C476" i="40"/>
  <c r="D476" i="40"/>
  <c r="E476" i="40"/>
  <c r="F476" i="40"/>
  <c r="G476" i="40"/>
  <c r="H476" i="40"/>
  <c r="A477" i="40"/>
  <c r="B477" i="40"/>
  <c r="C477" i="40"/>
  <c r="D477" i="40"/>
  <c r="E477" i="40"/>
  <c r="F477" i="40"/>
  <c r="G477" i="40"/>
  <c r="H477" i="40"/>
  <c r="A478" i="40"/>
  <c r="B478" i="40"/>
  <c r="C478" i="40"/>
  <c r="D478" i="40"/>
  <c r="E478" i="40"/>
  <c r="F478" i="40"/>
  <c r="G478" i="40"/>
  <c r="H478" i="40"/>
  <c r="A479" i="40"/>
  <c r="B479" i="40"/>
  <c r="C479" i="40"/>
  <c r="D479" i="40"/>
  <c r="E479" i="40"/>
  <c r="F479" i="40"/>
  <c r="G479" i="40"/>
  <c r="H479" i="40"/>
  <c r="A480" i="40"/>
  <c r="B480" i="40"/>
  <c r="C480" i="40"/>
  <c r="D480" i="40"/>
  <c r="E480" i="40"/>
  <c r="F480" i="40"/>
  <c r="G480" i="40"/>
  <c r="H480" i="40"/>
  <c r="A481" i="40"/>
  <c r="B481" i="40"/>
  <c r="C481" i="40"/>
  <c r="D481" i="40"/>
  <c r="E481" i="40"/>
  <c r="F481" i="40"/>
  <c r="G481" i="40"/>
  <c r="H481" i="40"/>
  <c r="A482" i="40"/>
  <c r="B482" i="40"/>
  <c r="C482" i="40"/>
  <c r="D482" i="40"/>
  <c r="E482" i="40"/>
  <c r="F482" i="40"/>
  <c r="G482" i="40"/>
  <c r="H482" i="40"/>
  <c r="A483" i="40"/>
  <c r="B483" i="40"/>
  <c r="C483" i="40"/>
  <c r="D483" i="40"/>
  <c r="E483" i="40"/>
  <c r="F483" i="40"/>
  <c r="G483" i="40"/>
  <c r="H483" i="40"/>
  <c r="A484" i="40"/>
  <c r="B484" i="40"/>
  <c r="C484" i="40"/>
  <c r="D484" i="40"/>
  <c r="E484" i="40"/>
  <c r="F484" i="40"/>
  <c r="G484" i="40"/>
  <c r="H484" i="40"/>
  <c r="A485" i="40"/>
  <c r="B485" i="40"/>
  <c r="C485" i="40"/>
  <c r="D485" i="40"/>
  <c r="E485" i="40"/>
  <c r="F485" i="40"/>
  <c r="G485" i="40"/>
  <c r="H485" i="40"/>
  <c r="A486" i="40"/>
  <c r="B486" i="40"/>
  <c r="C486" i="40"/>
  <c r="D486" i="40"/>
  <c r="E486" i="40"/>
  <c r="F486" i="40"/>
  <c r="G486" i="40"/>
  <c r="H486" i="40"/>
  <c r="A487" i="40"/>
  <c r="B487" i="40"/>
  <c r="C487" i="40"/>
  <c r="D487" i="40"/>
  <c r="E487" i="40"/>
  <c r="F487" i="40"/>
  <c r="G487" i="40"/>
  <c r="H487" i="40"/>
  <c r="A488" i="40"/>
  <c r="B488" i="40"/>
  <c r="C488" i="40"/>
  <c r="D488" i="40"/>
  <c r="E488" i="40"/>
  <c r="F488" i="40"/>
  <c r="G488" i="40"/>
  <c r="H488" i="40"/>
  <c r="A489" i="40"/>
  <c r="B489" i="40"/>
  <c r="C489" i="40"/>
  <c r="D489" i="40"/>
  <c r="E489" i="40"/>
  <c r="F489" i="40"/>
  <c r="G489" i="40"/>
  <c r="H489" i="40"/>
  <c r="A490" i="40"/>
  <c r="B490" i="40"/>
  <c r="C490" i="40"/>
  <c r="D490" i="40"/>
  <c r="E490" i="40"/>
  <c r="F490" i="40"/>
  <c r="G490" i="40"/>
  <c r="H490" i="40"/>
  <c r="A491" i="40"/>
  <c r="B491" i="40"/>
  <c r="C491" i="40"/>
  <c r="D491" i="40"/>
  <c r="E491" i="40"/>
  <c r="F491" i="40"/>
  <c r="G491" i="40"/>
  <c r="H491" i="40"/>
  <c r="A492" i="40"/>
  <c r="B492" i="40"/>
  <c r="C492" i="40"/>
  <c r="D492" i="40"/>
  <c r="E492" i="40"/>
  <c r="F492" i="40"/>
  <c r="G492" i="40"/>
  <c r="H492" i="40"/>
  <c r="A493" i="40"/>
  <c r="B493" i="40"/>
  <c r="C493" i="40"/>
  <c r="D493" i="40"/>
  <c r="E493" i="40"/>
  <c r="F493" i="40"/>
  <c r="G493" i="40"/>
  <c r="H493" i="40"/>
  <c r="A494" i="40"/>
  <c r="B494" i="40"/>
  <c r="C494" i="40"/>
  <c r="D494" i="40"/>
  <c r="E494" i="40"/>
  <c r="F494" i="40"/>
  <c r="G494" i="40"/>
  <c r="H494" i="40"/>
  <c r="A495" i="40"/>
  <c r="B495" i="40"/>
  <c r="C495" i="40"/>
  <c r="D495" i="40"/>
  <c r="E495" i="40"/>
  <c r="F495" i="40"/>
  <c r="G495" i="40"/>
  <c r="H495" i="40"/>
  <c r="A496" i="40"/>
  <c r="B496" i="40"/>
  <c r="C496" i="40"/>
  <c r="D496" i="40"/>
  <c r="E496" i="40"/>
  <c r="F496" i="40"/>
  <c r="G496" i="40"/>
  <c r="H496" i="40"/>
  <c r="A497" i="40"/>
  <c r="B497" i="40"/>
  <c r="C497" i="40"/>
  <c r="D497" i="40"/>
  <c r="E497" i="40"/>
  <c r="F497" i="40"/>
  <c r="G497" i="40"/>
  <c r="H497" i="40"/>
  <c r="A498" i="40"/>
  <c r="B498" i="40"/>
  <c r="C498" i="40"/>
  <c r="D498" i="40"/>
  <c r="E498" i="40"/>
  <c r="F498" i="40"/>
  <c r="G498" i="40"/>
  <c r="H498" i="40"/>
  <c r="A499" i="40"/>
  <c r="B499" i="40"/>
  <c r="C499" i="40"/>
  <c r="D499" i="40"/>
  <c r="E499" i="40"/>
  <c r="F499" i="40"/>
  <c r="G499" i="40"/>
  <c r="H499" i="40"/>
  <c r="A500" i="40"/>
  <c r="B500" i="40"/>
  <c r="C500" i="40"/>
  <c r="D500" i="40"/>
  <c r="E500" i="40"/>
  <c r="F500" i="40"/>
  <c r="G500" i="40"/>
  <c r="H500" i="40"/>
  <c r="A501" i="40"/>
  <c r="B501" i="40"/>
  <c r="C501" i="40"/>
  <c r="D501" i="40"/>
  <c r="E501" i="40"/>
  <c r="F501" i="40"/>
  <c r="G501" i="40"/>
  <c r="H501" i="40"/>
  <c r="A502" i="40"/>
  <c r="B502" i="40"/>
  <c r="C502" i="40"/>
  <c r="D502" i="40"/>
  <c r="E502" i="40"/>
  <c r="F502" i="40"/>
  <c r="G502" i="40"/>
  <c r="H502" i="40"/>
  <c r="A503" i="40"/>
  <c r="B503" i="40"/>
  <c r="C503" i="40"/>
  <c r="D503" i="40"/>
  <c r="E503" i="40"/>
  <c r="F503" i="40"/>
  <c r="G503" i="40"/>
  <c r="H503" i="40"/>
  <c r="A504" i="40"/>
  <c r="B504" i="40"/>
  <c r="C504" i="40"/>
  <c r="D504" i="40"/>
  <c r="E504" i="40"/>
  <c r="F504" i="40"/>
  <c r="G504" i="40"/>
  <c r="H504" i="40"/>
  <c r="A505" i="40"/>
  <c r="B505" i="40"/>
  <c r="C505" i="40"/>
  <c r="D505" i="40"/>
  <c r="E505" i="40"/>
  <c r="F505" i="40"/>
  <c r="G505" i="40"/>
  <c r="H505" i="40"/>
  <c r="A506" i="40"/>
  <c r="B506" i="40"/>
  <c r="C506" i="40"/>
  <c r="D506" i="40"/>
  <c r="E506" i="40"/>
  <c r="F506" i="40"/>
  <c r="G506" i="40"/>
  <c r="H506" i="40"/>
  <c r="A507" i="40"/>
  <c r="B507" i="40"/>
  <c r="C507" i="40"/>
  <c r="D507" i="40"/>
  <c r="E507" i="40"/>
  <c r="F507" i="40"/>
  <c r="G507" i="40"/>
  <c r="H507" i="40"/>
  <c r="A508" i="40"/>
  <c r="B508" i="40"/>
  <c r="C508" i="40"/>
  <c r="D508" i="40"/>
  <c r="E508" i="40"/>
  <c r="F508" i="40"/>
  <c r="G508" i="40"/>
  <c r="H508" i="40"/>
  <c r="A509" i="40"/>
  <c r="B509" i="40"/>
  <c r="C509" i="40"/>
  <c r="D509" i="40"/>
  <c r="E509" i="40"/>
  <c r="F509" i="40"/>
  <c r="G509" i="40"/>
  <c r="H509" i="40"/>
  <c r="A510" i="40"/>
  <c r="B510" i="40"/>
  <c r="C510" i="40"/>
  <c r="D510" i="40"/>
  <c r="E510" i="40"/>
  <c r="F510" i="40"/>
  <c r="G510" i="40"/>
  <c r="H510" i="40"/>
  <c r="A511" i="40"/>
  <c r="B511" i="40"/>
  <c r="C511" i="40"/>
  <c r="D511" i="40"/>
  <c r="E511" i="40"/>
  <c r="F511" i="40"/>
  <c r="G511" i="40"/>
  <c r="H511" i="40"/>
  <c r="A512" i="40"/>
  <c r="B512" i="40"/>
  <c r="C512" i="40"/>
  <c r="D512" i="40"/>
  <c r="E512" i="40"/>
  <c r="F512" i="40"/>
  <c r="G512" i="40"/>
  <c r="H512" i="40"/>
  <c r="A513" i="40"/>
  <c r="B513" i="40"/>
  <c r="C513" i="40"/>
  <c r="D513" i="40"/>
  <c r="E513" i="40"/>
  <c r="F513" i="40"/>
  <c r="G513" i="40"/>
  <c r="H513" i="40"/>
  <c r="A514" i="40"/>
  <c r="B514" i="40"/>
  <c r="C514" i="40"/>
  <c r="D514" i="40"/>
  <c r="E514" i="40"/>
  <c r="F514" i="40"/>
  <c r="G514" i="40"/>
  <c r="H514" i="40"/>
  <c r="A515" i="40"/>
  <c r="B515" i="40"/>
  <c r="C515" i="40"/>
  <c r="D515" i="40"/>
  <c r="E515" i="40"/>
  <c r="F515" i="40"/>
  <c r="G515" i="40"/>
  <c r="H515" i="40"/>
  <c r="A516" i="40"/>
  <c r="B516" i="40"/>
  <c r="C516" i="40"/>
  <c r="D516" i="40"/>
  <c r="E516" i="40"/>
  <c r="F516" i="40"/>
  <c r="G516" i="40"/>
  <c r="H516" i="40"/>
  <c r="A517" i="40"/>
  <c r="B517" i="40"/>
  <c r="C517" i="40"/>
  <c r="D517" i="40"/>
  <c r="E517" i="40"/>
  <c r="F517" i="40"/>
  <c r="G517" i="40"/>
  <c r="H517" i="40"/>
  <c r="A518" i="40"/>
  <c r="B518" i="40"/>
  <c r="C518" i="40"/>
  <c r="D518" i="40"/>
  <c r="E518" i="40"/>
  <c r="F518" i="40"/>
  <c r="G518" i="40"/>
  <c r="H518" i="40"/>
  <c r="A519" i="40"/>
  <c r="B519" i="40"/>
  <c r="C519" i="40"/>
  <c r="D519" i="40"/>
  <c r="E519" i="40"/>
  <c r="F519" i="40"/>
  <c r="G519" i="40"/>
  <c r="H519" i="40"/>
  <c r="A520" i="40"/>
  <c r="B520" i="40"/>
  <c r="C520" i="40"/>
  <c r="D520" i="40"/>
  <c r="E520" i="40"/>
  <c r="F520" i="40"/>
  <c r="G520" i="40"/>
  <c r="H520" i="40"/>
  <c r="A521" i="40"/>
  <c r="B521" i="40"/>
  <c r="C521" i="40"/>
  <c r="D521" i="40"/>
  <c r="E521" i="40"/>
  <c r="F521" i="40"/>
  <c r="G521" i="40"/>
  <c r="H521" i="40"/>
  <c r="A522" i="40"/>
  <c r="B522" i="40"/>
  <c r="C522" i="40"/>
  <c r="D522" i="40"/>
  <c r="E522" i="40"/>
  <c r="F522" i="40"/>
  <c r="G522" i="40"/>
  <c r="H522" i="40"/>
  <c r="A523" i="40"/>
  <c r="B523" i="40"/>
  <c r="C523" i="40"/>
  <c r="D523" i="40"/>
  <c r="E523" i="40"/>
  <c r="F523" i="40"/>
  <c r="G523" i="40"/>
  <c r="H523" i="40"/>
  <c r="A524" i="40"/>
  <c r="B524" i="40"/>
  <c r="C524" i="40"/>
  <c r="D524" i="40"/>
  <c r="E524" i="40"/>
  <c r="F524" i="40"/>
  <c r="G524" i="40"/>
  <c r="H524" i="40"/>
  <c r="A525" i="40"/>
  <c r="B525" i="40"/>
  <c r="C525" i="40"/>
  <c r="D525" i="40"/>
  <c r="E525" i="40"/>
  <c r="F525" i="40"/>
  <c r="G525" i="40"/>
  <c r="H525" i="40"/>
  <c r="A526" i="40"/>
  <c r="B526" i="40"/>
  <c r="C526" i="40"/>
  <c r="D526" i="40"/>
  <c r="E526" i="40"/>
  <c r="F526" i="40"/>
  <c r="G526" i="40"/>
  <c r="H526" i="40"/>
  <c r="A527" i="40"/>
  <c r="B527" i="40"/>
  <c r="C527" i="40"/>
  <c r="D527" i="40"/>
  <c r="E527" i="40"/>
  <c r="F527" i="40"/>
  <c r="G527" i="40"/>
  <c r="H527" i="40"/>
  <c r="A528" i="40"/>
  <c r="B528" i="40"/>
  <c r="C528" i="40"/>
  <c r="D528" i="40"/>
  <c r="E528" i="40"/>
  <c r="F528" i="40"/>
  <c r="G528" i="40"/>
  <c r="H528" i="40"/>
  <c r="A529" i="40"/>
  <c r="B529" i="40"/>
  <c r="C529" i="40"/>
  <c r="D529" i="40"/>
  <c r="E529" i="40"/>
  <c r="F529" i="40"/>
  <c r="G529" i="40"/>
  <c r="H529" i="40"/>
  <c r="A530" i="40"/>
  <c r="B530" i="40"/>
  <c r="C530" i="40"/>
  <c r="D530" i="40"/>
  <c r="E530" i="40"/>
  <c r="F530" i="40"/>
  <c r="G530" i="40"/>
  <c r="H530" i="40"/>
  <c r="A531" i="40"/>
  <c r="B531" i="40"/>
  <c r="C531" i="40"/>
  <c r="D531" i="40"/>
  <c r="E531" i="40"/>
  <c r="F531" i="40"/>
  <c r="G531" i="40"/>
  <c r="H531" i="40"/>
  <c r="A532" i="40"/>
  <c r="B532" i="40"/>
  <c r="C532" i="40"/>
  <c r="D532" i="40"/>
  <c r="E532" i="40"/>
  <c r="F532" i="40"/>
  <c r="G532" i="40"/>
  <c r="H532" i="40"/>
  <c r="A533" i="40"/>
  <c r="B533" i="40"/>
  <c r="C533" i="40"/>
  <c r="D533" i="40"/>
  <c r="E533" i="40"/>
  <c r="F533" i="40"/>
  <c r="G533" i="40"/>
  <c r="H533" i="40"/>
  <c r="A534" i="40"/>
  <c r="B534" i="40"/>
  <c r="C534" i="40"/>
  <c r="D534" i="40"/>
  <c r="E534" i="40"/>
  <c r="F534" i="40"/>
  <c r="G534" i="40"/>
  <c r="H534" i="40"/>
  <c r="A535" i="40"/>
  <c r="B535" i="40"/>
  <c r="C535" i="40"/>
  <c r="D535" i="40"/>
  <c r="E535" i="40"/>
  <c r="F535" i="40"/>
  <c r="G535" i="40"/>
  <c r="H535" i="40"/>
  <c r="A536" i="40"/>
  <c r="B536" i="40"/>
  <c r="C536" i="40"/>
  <c r="D536" i="40"/>
  <c r="E536" i="40"/>
  <c r="F536" i="40"/>
  <c r="G536" i="40"/>
  <c r="H536" i="40"/>
  <c r="A537" i="40"/>
  <c r="B537" i="40"/>
  <c r="C537" i="40"/>
  <c r="D537" i="40"/>
  <c r="E537" i="40"/>
  <c r="F537" i="40"/>
  <c r="G537" i="40"/>
  <c r="H537" i="40"/>
  <c r="A538" i="40"/>
  <c r="B538" i="40"/>
  <c r="C538" i="40"/>
  <c r="D538" i="40"/>
  <c r="E538" i="40"/>
  <c r="F538" i="40"/>
  <c r="G538" i="40"/>
  <c r="H538" i="40"/>
  <c r="A539" i="40"/>
  <c r="B539" i="40"/>
  <c r="C539" i="40"/>
  <c r="D539" i="40"/>
  <c r="E539" i="40"/>
  <c r="F539" i="40"/>
  <c r="G539" i="40"/>
  <c r="H539" i="40"/>
  <c r="A540" i="40"/>
  <c r="B540" i="40"/>
  <c r="C540" i="40"/>
  <c r="D540" i="40"/>
  <c r="E540" i="40"/>
  <c r="F540" i="40"/>
  <c r="G540" i="40"/>
  <c r="H540" i="40"/>
  <c r="A541" i="40"/>
  <c r="B541" i="40"/>
  <c r="C541" i="40"/>
  <c r="D541" i="40"/>
  <c r="E541" i="40"/>
  <c r="F541" i="40"/>
  <c r="G541" i="40"/>
  <c r="H541" i="40"/>
  <c r="A542" i="40"/>
  <c r="B542" i="40"/>
  <c r="C542" i="40"/>
  <c r="D542" i="40"/>
  <c r="E542" i="40"/>
  <c r="F542" i="40"/>
  <c r="G542" i="40"/>
  <c r="H542" i="40"/>
  <c r="A543" i="40"/>
  <c r="B543" i="40"/>
  <c r="C543" i="40"/>
  <c r="D543" i="40"/>
  <c r="E543" i="40"/>
  <c r="F543" i="40"/>
  <c r="G543" i="40"/>
  <c r="H543" i="40"/>
  <c r="A544" i="40"/>
  <c r="B544" i="40"/>
  <c r="C544" i="40"/>
  <c r="D544" i="40"/>
  <c r="E544" i="40"/>
  <c r="F544" i="40"/>
  <c r="G544" i="40"/>
  <c r="H544" i="40"/>
  <c r="A545" i="40"/>
  <c r="B545" i="40"/>
  <c r="C545" i="40"/>
  <c r="D545" i="40"/>
  <c r="E545" i="40"/>
  <c r="F545" i="40"/>
  <c r="G545" i="40"/>
  <c r="H545" i="40"/>
  <c r="A546" i="40"/>
  <c r="B546" i="40"/>
  <c r="C546" i="40"/>
  <c r="D546" i="40"/>
  <c r="E546" i="40"/>
  <c r="F546" i="40"/>
  <c r="G546" i="40"/>
  <c r="H546" i="40"/>
  <c r="A547" i="40"/>
  <c r="B547" i="40"/>
  <c r="C547" i="40"/>
  <c r="D547" i="40"/>
  <c r="E547" i="40"/>
  <c r="F547" i="40"/>
  <c r="G547" i="40"/>
  <c r="H547" i="40"/>
  <c r="A548" i="40"/>
  <c r="B548" i="40"/>
  <c r="C548" i="40"/>
  <c r="D548" i="40"/>
  <c r="E548" i="40"/>
  <c r="F548" i="40"/>
  <c r="G548" i="40"/>
  <c r="H548" i="40"/>
  <c r="A549" i="40"/>
  <c r="B549" i="40"/>
  <c r="C549" i="40"/>
  <c r="D549" i="40"/>
  <c r="E549" i="40"/>
  <c r="F549" i="40"/>
  <c r="G549" i="40"/>
  <c r="H549" i="40"/>
  <c r="A550" i="40"/>
  <c r="B550" i="40"/>
  <c r="C550" i="40"/>
  <c r="D550" i="40"/>
  <c r="E550" i="40"/>
  <c r="F550" i="40"/>
  <c r="G550" i="40"/>
  <c r="H550" i="40"/>
  <c r="A551" i="40"/>
  <c r="B551" i="40"/>
  <c r="C551" i="40"/>
  <c r="D551" i="40"/>
  <c r="E551" i="40"/>
  <c r="F551" i="40"/>
  <c r="G551" i="40"/>
  <c r="H551" i="40"/>
  <c r="A552" i="40"/>
  <c r="B552" i="40"/>
  <c r="C552" i="40"/>
  <c r="D552" i="40"/>
  <c r="E552" i="40"/>
  <c r="F552" i="40"/>
  <c r="G552" i="40"/>
  <c r="H552" i="40"/>
  <c r="A553" i="40"/>
  <c r="B553" i="40"/>
  <c r="C553" i="40"/>
  <c r="D553" i="40"/>
  <c r="E553" i="40"/>
  <c r="F553" i="40"/>
  <c r="G553" i="40"/>
  <c r="H553" i="40"/>
  <c r="A554" i="40"/>
  <c r="B554" i="40"/>
  <c r="C554" i="40"/>
  <c r="D554" i="40"/>
  <c r="E554" i="40"/>
  <c r="F554" i="40"/>
  <c r="G554" i="40"/>
  <c r="H554" i="40"/>
  <c r="A555" i="40"/>
  <c r="B555" i="40"/>
  <c r="C555" i="40"/>
  <c r="D555" i="40"/>
  <c r="E555" i="40"/>
  <c r="F555" i="40"/>
  <c r="G555" i="40"/>
  <c r="H555" i="40"/>
  <c r="A556" i="40"/>
  <c r="B556" i="40"/>
  <c r="C556" i="40"/>
  <c r="D556" i="40"/>
  <c r="E556" i="40"/>
  <c r="F556" i="40"/>
  <c r="G556" i="40"/>
  <c r="H556" i="40"/>
  <c r="A557" i="40"/>
  <c r="B557" i="40"/>
  <c r="C557" i="40"/>
  <c r="D557" i="40"/>
  <c r="E557" i="40"/>
  <c r="F557" i="40"/>
  <c r="G557" i="40"/>
  <c r="H557" i="40"/>
  <c r="A558" i="40"/>
  <c r="B558" i="40"/>
  <c r="C558" i="40"/>
  <c r="D558" i="40"/>
  <c r="E558" i="40"/>
  <c r="F558" i="40"/>
  <c r="G558" i="40"/>
  <c r="H558" i="40"/>
  <c r="A559" i="40"/>
  <c r="B559" i="40"/>
  <c r="C559" i="40"/>
  <c r="D559" i="40"/>
  <c r="E559" i="40"/>
  <c r="F559" i="40"/>
  <c r="G559" i="40"/>
  <c r="H559" i="40"/>
  <c r="A560" i="40"/>
  <c r="B560" i="40"/>
  <c r="C560" i="40"/>
  <c r="D560" i="40"/>
  <c r="E560" i="40"/>
  <c r="F560" i="40"/>
  <c r="G560" i="40"/>
  <c r="H560" i="40"/>
  <c r="A561" i="40"/>
  <c r="B561" i="40"/>
  <c r="C561" i="40"/>
  <c r="D561" i="40"/>
  <c r="E561" i="40"/>
  <c r="F561" i="40"/>
  <c r="G561" i="40"/>
  <c r="H561" i="40"/>
  <c r="A562" i="40"/>
  <c r="B562" i="40"/>
  <c r="C562" i="40"/>
  <c r="D562" i="40"/>
  <c r="E562" i="40"/>
  <c r="F562" i="40"/>
  <c r="G562" i="40"/>
  <c r="H562" i="40"/>
  <c r="A563" i="40"/>
  <c r="B563" i="40"/>
  <c r="C563" i="40"/>
  <c r="D563" i="40"/>
  <c r="E563" i="40"/>
  <c r="F563" i="40"/>
  <c r="G563" i="40"/>
  <c r="H563" i="40"/>
  <c r="A564" i="40"/>
  <c r="B564" i="40"/>
  <c r="C564" i="40"/>
  <c r="D564" i="40"/>
  <c r="E564" i="40"/>
  <c r="F564" i="40"/>
  <c r="G564" i="40"/>
  <c r="H564" i="40"/>
  <c r="A565" i="40"/>
  <c r="B565" i="40"/>
  <c r="C565" i="40"/>
  <c r="D565" i="40"/>
  <c r="E565" i="40"/>
  <c r="F565" i="40"/>
  <c r="G565" i="40"/>
  <c r="H565" i="40"/>
  <c r="A566" i="40"/>
  <c r="B566" i="40"/>
  <c r="C566" i="40"/>
  <c r="D566" i="40"/>
  <c r="E566" i="40"/>
  <c r="F566" i="40"/>
  <c r="G566" i="40"/>
  <c r="H566" i="40"/>
  <c r="A567" i="40"/>
  <c r="B567" i="40"/>
  <c r="C567" i="40"/>
  <c r="D567" i="40"/>
  <c r="E567" i="40"/>
  <c r="F567" i="40"/>
  <c r="G567" i="40"/>
  <c r="H567" i="40"/>
  <c r="A568" i="40"/>
  <c r="B568" i="40"/>
  <c r="C568" i="40"/>
  <c r="D568" i="40"/>
  <c r="E568" i="40"/>
  <c r="F568" i="40"/>
  <c r="G568" i="40"/>
  <c r="H568" i="40"/>
  <c r="A569" i="40"/>
  <c r="B569" i="40"/>
  <c r="C569" i="40"/>
  <c r="D569" i="40"/>
  <c r="E569" i="40"/>
  <c r="F569" i="40"/>
  <c r="G569" i="40"/>
  <c r="H569" i="40"/>
  <c r="A570" i="40"/>
  <c r="B570" i="40"/>
  <c r="C570" i="40"/>
  <c r="D570" i="40"/>
  <c r="E570" i="40"/>
  <c r="F570" i="40"/>
  <c r="G570" i="40"/>
  <c r="H570" i="40"/>
  <c r="A571" i="40"/>
  <c r="B571" i="40"/>
  <c r="C571" i="40"/>
  <c r="D571" i="40"/>
  <c r="E571" i="40"/>
  <c r="F571" i="40"/>
  <c r="G571" i="40"/>
  <c r="H571" i="40"/>
  <c r="A572" i="40"/>
  <c r="B572" i="40"/>
  <c r="C572" i="40"/>
  <c r="D572" i="40"/>
  <c r="E572" i="40"/>
  <c r="F572" i="40"/>
  <c r="G572" i="40"/>
  <c r="H572" i="40"/>
  <c r="A573" i="40"/>
  <c r="B573" i="40"/>
  <c r="C573" i="40"/>
  <c r="D573" i="40"/>
  <c r="E573" i="40"/>
  <c r="F573" i="40"/>
  <c r="G573" i="40"/>
  <c r="H573" i="40"/>
  <c r="A574" i="40"/>
  <c r="B574" i="40"/>
  <c r="C574" i="40"/>
  <c r="D574" i="40"/>
  <c r="E574" i="40"/>
  <c r="F574" i="40"/>
  <c r="G574" i="40"/>
  <c r="H574" i="40"/>
  <c r="A575" i="40"/>
  <c r="B575" i="40"/>
  <c r="C575" i="40"/>
  <c r="D575" i="40"/>
  <c r="E575" i="40"/>
  <c r="F575" i="40"/>
  <c r="G575" i="40"/>
  <c r="H575" i="40"/>
  <c r="A576" i="40"/>
  <c r="B576" i="40"/>
  <c r="C576" i="40"/>
  <c r="D576" i="40"/>
  <c r="E576" i="40"/>
  <c r="F576" i="40"/>
  <c r="G576" i="40"/>
  <c r="H576" i="40"/>
  <c r="A577" i="40"/>
  <c r="B577" i="40"/>
  <c r="C577" i="40"/>
  <c r="D577" i="40"/>
  <c r="E577" i="40"/>
  <c r="F577" i="40"/>
  <c r="G577" i="40"/>
  <c r="H577" i="40"/>
  <c r="A578" i="40"/>
  <c r="B578" i="40"/>
  <c r="C578" i="40"/>
  <c r="D578" i="40"/>
  <c r="E578" i="40"/>
  <c r="F578" i="40"/>
  <c r="G578" i="40"/>
  <c r="H578" i="40"/>
  <c r="A579" i="40"/>
  <c r="B579" i="40"/>
  <c r="C579" i="40"/>
  <c r="D579" i="40"/>
  <c r="E579" i="40"/>
  <c r="F579" i="40"/>
  <c r="G579" i="40"/>
  <c r="H579" i="40"/>
  <c r="A580" i="40"/>
  <c r="B580" i="40"/>
  <c r="C580" i="40"/>
  <c r="D580" i="40"/>
  <c r="E580" i="40"/>
  <c r="F580" i="40"/>
  <c r="G580" i="40"/>
  <c r="H580" i="40"/>
  <c r="A581" i="40"/>
  <c r="B581" i="40"/>
  <c r="C581" i="40"/>
  <c r="D581" i="40"/>
  <c r="E581" i="40"/>
  <c r="F581" i="40"/>
  <c r="G581" i="40"/>
  <c r="H581" i="40"/>
  <c r="A582" i="40"/>
  <c r="B582" i="40"/>
  <c r="C582" i="40"/>
  <c r="D582" i="40"/>
  <c r="E582" i="40"/>
  <c r="F582" i="40"/>
  <c r="G582" i="40"/>
  <c r="H582" i="40"/>
  <c r="A583" i="40"/>
  <c r="B583" i="40"/>
  <c r="C583" i="40"/>
  <c r="D583" i="40"/>
  <c r="E583" i="40"/>
  <c r="F583" i="40"/>
  <c r="G583" i="40"/>
  <c r="H583" i="40"/>
  <c r="A584" i="40"/>
  <c r="B584" i="40"/>
  <c r="C584" i="40"/>
  <c r="D584" i="40"/>
  <c r="E584" i="40"/>
  <c r="F584" i="40"/>
  <c r="G584" i="40"/>
  <c r="H584" i="40"/>
  <c r="A585" i="40"/>
  <c r="B585" i="40"/>
  <c r="C585" i="40"/>
  <c r="D585" i="40"/>
  <c r="E585" i="40"/>
  <c r="F585" i="40"/>
  <c r="G585" i="40"/>
  <c r="H585" i="40"/>
  <c r="A586" i="40"/>
  <c r="B586" i="40"/>
  <c r="C586" i="40"/>
  <c r="D586" i="40"/>
  <c r="E586" i="40"/>
  <c r="F586" i="40"/>
  <c r="G586" i="40"/>
  <c r="H586" i="40"/>
  <c r="A587" i="40"/>
  <c r="B587" i="40"/>
  <c r="C587" i="40"/>
  <c r="D587" i="40"/>
  <c r="E587" i="40"/>
  <c r="F587" i="40"/>
  <c r="G587" i="40"/>
  <c r="H587" i="40"/>
  <c r="A588" i="40"/>
  <c r="B588" i="40"/>
  <c r="C588" i="40"/>
  <c r="D588" i="40"/>
  <c r="E588" i="40"/>
  <c r="F588" i="40"/>
  <c r="G588" i="40"/>
  <c r="H588" i="40"/>
  <c r="A589" i="40"/>
  <c r="B589" i="40"/>
  <c r="C589" i="40"/>
  <c r="D589" i="40"/>
  <c r="E589" i="40"/>
  <c r="F589" i="40"/>
  <c r="G589" i="40"/>
  <c r="H589" i="40"/>
  <c r="A590" i="40"/>
  <c r="B590" i="40"/>
  <c r="C590" i="40"/>
  <c r="D590" i="40"/>
  <c r="E590" i="40"/>
  <c r="F590" i="40"/>
  <c r="G590" i="40"/>
  <c r="H590" i="40"/>
  <c r="A591" i="40"/>
  <c r="B591" i="40"/>
  <c r="C591" i="40"/>
  <c r="D591" i="40"/>
  <c r="E591" i="40"/>
  <c r="F591" i="40"/>
  <c r="G591" i="40"/>
  <c r="H591" i="40"/>
  <c r="A592" i="40"/>
  <c r="B592" i="40"/>
  <c r="C592" i="40"/>
  <c r="D592" i="40"/>
  <c r="E592" i="40"/>
  <c r="F592" i="40"/>
  <c r="G592" i="40"/>
  <c r="H592" i="40"/>
  <c r="A593" i="40"/>
  <c r="B593" i="40"/>
  <c r="C593" i="40"/>
  <c r="D593" i="40"/>
  <c r="E593" i="40"/>
  <c r="F593" i="40"/>
  <c r="G593" i="40"/>
  <c r="H593" i="40"/>
  <c r="A594" i="40"/>
  <c r="B594" i="40"/>
  <c r="C594" i="40"/>
  <c r="D594" i="40"/>
  <c r="E594" i="40"/>
  <c r="F594" i="40"/>
  <c r="G594" i="40"/>
  <c r="H594" i="40"/>
  <c r="A595" i="40"/>
  <c r="B595" i="40"/>
  <c r="C595" i="40"/>
  <c r="D595" i="40"/>
  <c r="E595" i="40"/>
  <c r="F595" i="40"/>
  <c r="G595" i="40"/>
  <c r="H595" i="40"/>
  <c r="A596" i="40"/>
  <c r="B596" i="40"/>
  <c r="C596" i="40"/>
  <c r="D596" i="40"/>
  <c r="E596" i="40"/>
  <c r="F596" i="40"/>
  <c r="G596" i="40"/>
  <c r="H596" i="40"/>
  <c r="A597" i="40"/>
  <c r="B597" i="40"/>
  <c r="C597" i="40"/>
  <c r="D597" i="40"/>
  <c r="E597" i="40"/>
  <c r="F597" i="40"/>
  <c r="G597" i="40"/>
  <c r="H597" i="40"/>
  <c r="A598" i="40"/>
  <c r="B598" i="40"/>
  <c r="C598" i="40"/>
  <c r="D598" i="40"/>
  <c r="E598" i="40"/>
  <c r="F598" i="40"/>
  <c r="G598" i="40"/>
  <c r="H598" i="40"/>
  <c r="A599" i="40"/>
  <c r="B599" i="40"/>
  <c r="C599" i="40"/>
  <c r="D599" i="40"/>
  <c r="E599" i="40"/>
  <c r="F599" i="40"/>
  <c r="G599" i="40"/>
  <c r="H599" i="40"/>
  <c r="A600" i="40"/>
  <c r="B600" i="40"/>
  <c r="C600" i="40"/>
  <c r="D600" i="40"/>
  <c r="E600" i="40"/>
  <c r="F600" i="40"/>
  <c r="G600" i="40"/>
  <c r="H600" i="40"/>
  <c r="A601" i="40"/>
  <c r="B601" i="40"/>
  <c r="C601" i="40"/>
  <c r="D601" i="40"/>
  <c r="E601" i="40"/>
  <c r="F601" i="40"/>
  <c r="G601" i="40"/>
  <c r="H601" i="40"/>
  <c r="A602" i="40"/>
  <c r="B602" i="40"/>
  <c r="C602" i="40"/>
  <c r="D602" i="40"/>
  <c r="E602" i="40"/>
  <c r="F602" i="40"/>
  <c r="G602" i="40"/>
  <c r="H602" i="40"/>
  <c r="A603" i="40"/>
  <c r="B603" i="40"/>
  <c r="C603" i="40"/>
  <c r="D603" i="40"/>
  <c r="E603" i="40"/>
  <c r="F603" i="40"/>
  <c r="G603" i="40"/>
  <c r="H603" i="40"/>
  <c r="A604" i="40"/>
  <c r="B604" i="40"/>
  <c r="C604" i="40"/>
  <c r="D604" i="40"/>
  <c r="E604" i="40"/>
  <c r="F604" i="40"/>
  <c r="G604" i="40"/>
  <c r="H604" i="40"/>
  <c r="A614" i="40"/>
  <c r="B614" i="40"/>
  <c r="C614" i="40"/>
  <c r="D614" i="40"/>
  <c r="E614" i="40"/>
  <c r="F614" i="40"/>
  <c r="G614" i="40"/>
  <c r="H614" i="40"/>
  <c r="A615" i="40"/>
  <c r="B615" i="40"/>
  <c r="C615" i="40"/>
  <c r="D615" i="40"/>
  <c r="E615" i="40"/>
  <c r="F615" i="40"/>
  <c r="G615" i="40"/>
  <c r="H615" i="40"/>
  <c r="A616" i="40"/>
  <c r="B616" i="40"/>
  <c r="C616" i="40"/>
  <c r="D616" i="40"/>
  <c r="E616" i="40"/>
  <c r="F616" i="40"/>
  <c r="G616" i="40"/>
  <c r="H616" i="40"/>
  <c r="A617" i="40"/>
  <c r="B617" i="40"/>
  <c r="C617" i="40"/>
  <c r="D617" i="40"/>
  <c r="E617" i="40"/>
  <c r="F617" i="40"/>
  <c r="G617" i="40"/>
  <c r="H617" i="40"/>
  <c r="A618" i="40"/>
  <c r="B618" i="40"/>
  <c r="C618" i="40"/>
  <c r="D618" i="40"/>
  <c r="E618" i="40"/>
  <c r="F618" i="40"/>
  <c r="G618" i="40"/>
  <c r="H618" i="40"/>
  <c r="A619" i="40"/>
  <c r="B619" i="40"/>
  <c r="C619" i="40"/>
  <c r="D619" i="40"/>
  <c r="E619" i="40"/>
  <c r="F619" i="40"/>
  <c r="G619" i="40"/>
  <c r="H619" i="40"/>
  <c r="A620" i="40"/>
  <c r="B620" i="40"/>
  <c r="C620" i="40"/>
  <c r="D620" i="40"/>
  <c r="E620" i="40"/>
  <c r="F620" i="40"/>
  <c r="G620" i="40"/>
  <c r="H620" i="40"/>
  <c r="A621" i="40"/>
  <c r="B621" i="40"/>
  <c r="C621" i="40"/>
  <c r="D621" i="40"/>
  <c r="E621" i="40"/>
  <c r="F621" i="40"/>
  <c r="G621" i="40"/>
  <c r="H621" i="40"/>
  <c r="A622" i="40"/>
  <c r="B622" i="40"/>
  <c r="C622" i="40"/>
  <c r="D622" i="40"/>
  <c r="E622" i="40"/>
  <c r="F622" i="40"/>
  <c r="G622" i="40"/>
  <c r="H622" i="40"/>
  <c r="A623" i="40"/>
  <c r="B623" i="40"/>
  <c r="C623" i="40"/>
  <c r="D623" i="40"/>
  <c r="E623" i="40"/>
  <c r="F623" i="40"/>
  <c r="G623" i="40"/>
  <c r="H623" i="40"/>
  <c r="A624" i="40"/>
  <c r="B624" i="40"/>
  <c r="C624" i="40"/>
  <c r="D624" i="40"/>
  <c r="E624" i="40"/>
  <c r="F624" i="40"/>
  <c r="G624" i="40"/>
  <c r="H624" i="40"/>
  <c r="A625" i="40"/>
  <c r="B625" i="40"/>
  <c r="C625" i="40"/>
  <c r="D625" i="40"/>
  <c r="E625" i="40"/>
  <c r="F625" i="40"/>
  <c r="G625" i="40"/>
  <c r="H625" i="40"/>
  <c r="A626" i="40"/>
  <c r="B626" i="40"/>
  <c r="C626" i="40"/>
  <c r="D626" i="40"/>
  <c r="E626" i="40"/>
  <c r="F626" i="40"/>
  <c r="G626" i="40"/>
  <c r="H626" i="40"/>
  <c r="A627" i="40"/>
  <c r="B627" i="40"/>
  <c r="C627" i="40"/>
  <c r="D627" i="40"/>
  <c r="E627" i="40"/>
  <c r="F627" i="40"/>
  <c r="G627" i="40"/>
  <c r="H627" i="40"/>
  <c r="A628" i="40"/>
  <c r="B628" i="40"/>
  <c r="C628" i="40"/>
  <c r="D628" i="40"/>
  <c r="E628" i="40"/>
  <c r="F628" i="40"/>
  <c r="G628" i="40"/>
  <c r="H628" i="40"/>
  <c r="A629" i="40"/>
  <c r="B629" i="40"/>
  <c r="C629" i="40"/>
  <c r="D629" i="40"/>
  <c r="E629" i="40"/>
  <c r="F629" i="40"/>
  <c r="G629" i="40"/>
  <c r="H629" i="40"/>
  <c r="A630" i="40"/>
  <c r="B630" i="40"/>
  <c r="C630" i="40"/>
  <c r="D630" i="40"/>
  <c r="E630" i="40"/>
  <c r="F630" i="40"/>
  <c r="G630" i="40"/>
  <c r="H630" i="40"/>
  <c r="A631" i="40"/>
  <c r="B631" i="40"/>
  <c r="C631" i="40"/>
  <c r="D631" i="40"/>
  <c r="E631" i="40"/>
  <c r="F631" i="40"/>
  <c r="G631" i="40"/>
  <c r="H631" i="40"/>
  <c r="A632" i="40"/>
  <c r="B632" i="40"/>
  <c r="C632" i="40"/>
  <c r="D632" i="40"/>
  <c r="E632" i="40"/>
  <c r="F632" i="40"/>
  <c r="G632" i="40"/>
  <c r="H632" i="40"/>
  <c r="A633" i="40"/>
  <c r="B633" i="40"/>
  <c r="C633" i="40"/>
  <c r="D633" i="40"/>
  <c r="E633" i="40"/>
  <c r="F633" i="40"/>
  <c r="G633" i="40"/>
  <c r="H633" i="40"/>
  <c r="A634" i="40"/>
  <c r="B634" i="40"/>
  <c r="C634" i="40"/>
  <c r="D634" i="40"/>
  <c r="E634" i="40"/>
  <c r="F634" i="40"/>
  <c r="G634" i="40"/>
  <c r="H634" i="40"/>
  <c r="A635" i="40"/>
  <c r="B635" i="40"/>
  <c r="C635" i="40"/>
  <c r="D635" i="40"/>
  <c r="E635" i="40"/>
  <c r="F635" i="40"/>
  <c r="G635" i="40"/>
  <c r="H635" i="40"/>
  <c r="A636" i="40"/>
  <c r="B636" i="40"/>
  <c r="C636" i="40"/>
  <c r="D636" i="40"/>
  <c r="E636" i="40"/>
  <c r="F636" i="40"/>
  <c r="G636" i="40"/>
  <c r="H636" i="40"/>
  <c r="A637" i="40"/>
  <c r="B637" i="40"/>
  <c r="C637" i="40"/>
  <c r="D637" i="40"/>
  <c r="E637" i="40"/>
  <c r="F637" i="40"/>
  <c r="G637" i="40"/>
  <c r="H637" i="40"/>
  <c r="A638" i="40"/>
  <c r="B638" i="40"/>
  <c r="C638" i="40"/>
  <c r="D638" i="40"/>
  <c r="E638" i="40"/>
  <c r="F638" i="40"/>
  <c r="G638" i="40"/>
  <c r="H638" i="40"/>
  <c r="A639" i="40"/>
  <c r="B639" i="40"/>
  <c r="C639" i="40"/>
  <c r="D639" i="40"/>
  <c r="E639" i="40"/>
  <c r="F639" i="40"/>
  <c r="G639" i="40"/>
  <c r="H639" i="40"/>
  <c r="A640" i="40"/>
  <c r="B640" i="40"/>
  <c r="C640" i="40"/>
  <c r="D640" i="40"/>
  <c r="E640" i="40"/>
  <c r="F640" i="40"/>
  <c r="G640" i="40"/>
  <c r="H640" i="40"/>
  <c r="A641" i="40"/>
  <c r="B641" i="40"/>
  <c r="C641" i="40"/>
  <c r="D641" i="40"/>
  <c r="E641" i="40"/>
  <c r="F641" i="40"/>
  <c r="G641" i="40"/>
  <c r="H641" i="40"/>
  <c r="A642" i="40"/>
  <c r="B642" i="40"/>
  <c r="C642" i="40"/>
  <c r="D642" i="40"/>
  <c r="E642" i="40"/>
  <c r="F642" i="40"/>
  <c r="G642" i="40"/>
  <c r="H642" i="40"/>
  <c r="A643" i="40"/>
  <c r="B643" i="40"/>
  <c r="C643" i="40"/>
  <c r="D643" i="40"/>
  <c r="E643" i="40"/>
  <c r="F643" i="40"/>
  <c r="G643" i="40"/>
  <c r="H643" i="40"/>
  <c r="A644" i="40"/>
  <c r="B644" i="40"/>
  <c r="C644" i="40"/>
  <c r="D644" i="40"/>
  <c r="E644" i="40"/>
  <c r="F644" i="40"/>
  <c r="G644" i="40"/>
  <c r="H644" i="40"/>
  <c r="A645" i="40"/>
  <c r="B645" i="40"/>
  <c r="C645" i="40"/>
  <c r="D645" i="40"/>
  <c r="E645" i="40"/>
  <c r="F645" i="40"/>
  <c r="G645" i="40"/>
  <c r="H645" i="40"/>
  <c r="A646" i="40"/>
  <c r="B646" i="40"/>
  <c r="C646" i="40"/>
  <c r="D646" i="40"/>
  <c r="E646" i="40"/>
  <c r="F646" i="40"/>
  <c r="G646" i="40"/>
  <c r="H646" i="40"/>
  <c r="A647" i="40"/>
  <c r="B647" i="40"/>
  <c r="C647" i="40"/>
  <c r="D647" i="40"/>
  <c r="E647" i="40"/>
  <c r="F647" i="40"/>
  <c r="G647" i="40"/>
  <c r="H647" i="40"/>
  <c r="A648" i="40"/>
  <c r="B648" i="40"/>
  <c r="C648" i="40"/>
  <c r="D648" i="40"/>
  <c r="E648" i="40"/>
  <c r="F648" i="40"/>
  <c r="G648" i="40"/>
  <c r="H648" i="40"/>
  <c r="A649" i="40"/>
  <c r="B649" i="40"/>
  <c r="C649" i="40"/>
  <c r="D649" i="40"/>
  <c r="E649" i="40"/>
  <c r="F649" i="40"/>
  <c r="G649" i="40"/>
  <c r="H649" i="40"/>
  <c r="A650" i="40"/>
  <c r="B650" i="40"/>
  <c r="C650" i="40"/>
  <c r="D650" i="40"/>
  <c r="E650" i="40"/>
  <c r="F650" i="40"/>
  <c r="G650" i="40"/>
  <c r="H650" i="40"/>
  <c r="A651" i="40"/>
  <c r="B651" i="40"/>
  <c r="C651" i="40"/>
  <c r="D651" i="40"/>
  <c r="E651" i="40"/>
  <c r="F651" i="40"/>
  <c r="G651" i="40"/>
  <c r="H651" i="40"/>
  <c r="A652" i="40"/>
  <c r="B652" i="40"/>
  <c r="C652" i="40"/>
  <c r="D652" i="40"/>
  <c r="E652" i="40"/>
  <c r="F652" i="40"/>
  <c r="G652" i="40"/>
  <c r="H652" i="40"/>
  <c r="A653" i="40"/>
  <c r="B653" i="40"/>
  <c r="C653" i="40"/>
  <c r="D653" i="40"/>
  <c r="E653" i="40"/>
  <c r="F653" i="40"/>
  <c r="G653" i="40"/>
  <c r="H653" i="40"/>
  <c r="A654" i="40"/>
  <c r="B654" i="40"/>
  <c r="C654" i="40"/>
  <c r="D654" i="40"/>
  <c r="E654" i="40"/>
  <c r="F654" i="40"/>
  <c r="G654" i="40"/>
  <c r="H654" i="40"/>
  <c r="A655" i="40"/>
  <c r="B655" i="40"/>
  <c r="C655" i="40"/>
  <c r="D655" i="40"/>
  <c r="E655" i="40"/>
  <c r="F655" i="40"/>
  <c r="G655" i="40"/>
  <c r="H655" i="40"/>
  <c r="A656" i="40"/>
  <c r="B656" i="40"/>
  <c r="C656" i="40"/>
  <c r="D656" i="40"/>
  <c r="E656" i="40"/>
  <c r="F656" i="40"/>
  <c r="G656" i="40"/>
  <c r="H656" i="40"/>
  <c r="A657" i="40"/>
  <c r="B657" i="40"/>
  <c r="C657" i="40"/>
  <c r="D657" i="40"/>
  <c r="E657" i="40"/>
  <c r="F657" i="40"/>
  <c r="G657" i="40"/>
  <c r="H657" i="40"/>
  <c r="A658" i="40"/>
  <c r="B658" i="40"/>
  <c r="C658" i="40"/>
  <c r="D658" i="40"/>
  <c r="E658" i="40"/>
  <c r="F658" i="40"/>
  <c r="G658" i="40"/>
  <c r="H658" i="40"/>
  <c r="A659" i="40"/>
  <c r="B659" i="40"/>
  <c r="C659" i="40"/>
  <c r="D659" i="40"/>
  <c r="E659" i="40"/>
  <c r="F659" i="40"/>
  <c r="G659" i="40"/>
  <c r="H659" i="40"/>
  <c r="A660" i="40"/>
  <c r="B660" i="40"/>
  <c r="C660" i="40"/>
  <c r="D660" i="40"/>
  <c r="E660" i="40"/>
  <c r="F660" i="40"/>
  <c r="G660" i="40"/>
  <c r="H660" i="40"/>
  <c r="A661" i="40"/>
  <c r="B661" i="40"/>
  <c r="C661" i="40"/>
  <c r="D661" i="40"/>
  <c r="E661" i="40"/>
  <c r="F661" i="40"/>
  <c r="G661" i="40"/>
  <c r="H661" i="40"/>
  <c r="A662" i="40"/>
  <c r="B662" i="40"/>
  <c r="C662" i="40"/>
  <c r="D662" i="40"/>
  <c r="E662" i="40"/>
  <c r="F662" i="40"/>
  <c r="G662" i="40"/>
  <c r="H662" i="40"/>
  <c r="A663" i="40"/>
  <c r="B663" i="40"/>
  <c r="C663" i="40"/>
  <c r="D663" i="40"/>
  <c r="E663" i="40"/>
  <c r="F663" i="40"/>
  <c r="G663" i="40"/>
  <c r="H663" i="40"/>
  <c r="A664" i="40"/>
  <c r="B664" i="40"/>
  <c r="C664" i="40"/>
  <c r="D664" i="40"/>
  <c r="E664" i="40"/>
  <c r="F664" i="40"/>
  <c r="G664" i="40"/>
  <c r="H664" i="40"/>
  <c r="A665" i="40"/>
  <c r="B665" i="40"/>
  <c r="C665" i="40"/>
  <c r="D665" i="40"/>
  <c r="E665" i="40"/>
  <c r="F665" i="40"/>
  <c r="G665" i="40"/>
  <c r="H665" i="40"/>
  <c r="A666" i="40"/>
  <c r="B666" i="40"/>
  <c r="C666" i="40"/>
  <c r="D666" i="40"/>
  <c r="E666" i="40"/>
  <c r="F666" i="40"/>
  <c r="G666" i="40"/>
  <c r="H666" i="40"/>
  <c r="A667" i="40"/>
  <c r="B667" i="40"/>
  <c r="C667" i="40"/>
  <c r="D667" i="40"/>
  <c r="E667" i="40"/>
  <c r="F667" i="40"/>
  <c r="G667" i="40"/>
  <c r="H667" i="40"/>
  <c r="A668" i="40"/>
  <c r="B668" i="40"/>
  <c r="C668" i="40"/>
  <c r="D668" i="40"/>
  <c r="E668" i="40"/>
  <c r="F668" i="40"/>
  <c r="G668" i="40"/>
  <c r="H668" i="40"/>
  <c r="A669" i="40"/>
  <c r="B669" i="40"/>
  <c r="C669" i="40"/>
  <c r="D669" i="40"/>
  <c r="E669" i="40"/>
  <c r="F669" i="40"/>
  <c r="G669" i="40"/>
  <c r="H669" i="40"/>
  <c r="A670" i="40"/>
  <c r="B670" i="40"/>
  <c r="C670" i="40"/>
  <c r="D670" i="40"/>
  <c r="E670" i="40"/>
  <c r="F670" i="40"/>
  <c r="G670" i="40"/>
  <c r="H670" i="40"/>
  <c r="A671" i="40"/>
  <c r="B671" i="40"/>
  <c r="C671" i="40"/>
  <c r="D671" i="40"/>
  <c r="E671" i="40"/>
  <c r="F671" i="40"/>
  <c r="G671" i="40"/>
  <c r="H671" i="40"/>
  <c r="A672" i="40"/>
  <c r="B672" i="40"/>
  <c r="C672" i="40"/>
  <c r="D672" i="40"/>
  <c r="E672" i="40"/>
  <c r="F672" i="40"/>
  <c r="G672" i="40"/>
  <c r="H672" i="40"/>
  <c r="A673" i="40"/>
  <c r="B673" i="40"/>
  <c r="C673" i="40"/>
  <c r="D673" i="40"/>
  <c r="E673" i="40"/>
  <c r="F673" i="40"/>
  <c r="G673" i="40"/>
  <c r="H673" i="40"/>
  <c r="A674" i="40"/>
  <c r="B674" i="40"/>
  <c r="C674" i="40"/>
  <c r="D674" i="40"/>
  <c r="E674" i="40"/>
  <c r="F674" i="40"/>
  <c r="G674" i="40"/>
  <c r="H674" i="40"/>
  <c r="A675" i="40"/>
  <c r="B675" i="40"/>
  <c r="C675" i="40"/>
  <c r="D675" i="40"/>
  <c r="E675" i="40"/>
  <c r="F675" i="40"/>
  <c r="G675" i="40"/>
  <c r="H675" i="40"/>
  <c r="A676" i="40"/>
  <c r="B676" i="40"/>
  <c r="C676" i="40"/>
  <c r="D676" i="40"/>
  <c r="E676" i="40"/>
  <c r="F676" i="40"/>
  <c r="G676" i="40"/>
  <c r="H676" i="40"/>
  <c r="A677" i="40"/>
  <c r="B677" i="40"/>
  <c r="C677" i="40"/>
  <c r="D677" i="40"/>
  <c r="E677" i="40"/>
  <c r="F677" i="40"/>
  <c r="G677" i="40"/>
  <c r="H677" i="40"/>
  <c r="A678" i="40"/>
  <c r="B678" i="40"/>
  <c r="C678" i="40"/>
  <c r="D678" i="40"/>
  <c r="E678" i="40"/>
  <c r="F678" i="40"/>
  <c r="G678" i="40"/>
  <c r="H678" i="40"/>
  <c r="A679" i="40"/>
  <c r="B679" i="40"/>
  <c r="C679" i="40"/>
  <c r="D679" i="40"/>
  <c r="E679" i="40"/>
  <c r="F679" i="40"/>
  <c r="G679" i="40"/>
  <c r="H679" i="40"/>
  <c r="A680" i="40"/>
  <c r="B680" i="40"/>
  <c r="C680" i="40"/>
  <c r="D680" i="40"/>
  <c r="E680" i="40"/>
  <c r="F680" i="40"/>
  <c r="G680" i="40"/>
  <c r="H680" i="40"/>
  <c r="A681" i="40"/>
  <c r="B681" i="40"/>
  <c r="C681" i="40"/>
  <c r="D681" i="40"/>
  <c r="E681" i="40"/>
  <c r="F681" i="40"/>
  <c r="G681" i="40"/>
  <c r="H681" i="40"/>
  <c r="A682" i="40"/>
  <c r="B682" i="40"/>
  <c r="C682" i="40"/>
  <c r="D682" i="40"/>
  <c r="E682" i="40"/>
  <c r="F682" i="40"/>
  <c r="G682" i="40"/>
  <c r="H682" i="40"/>
  <c r="A683" i="40"/>
  <c r="B683" i="40"/>
  <c r="C683" i="40"/>
  <c r="D683" i="40"/>
  <c r="E683" i="40"/>
  <c r="F683" i="40"/>
  <c r="G683" i="40"/>
  <c r="H683" i="40"/>
  <c r="A684" i="40"/>
  <c r="B684" i="40"/>
  <c r="C684" i="40"/>
  <c r="D684" i="40"/>
  <c r="E684" i="40"/>
  <c r="F684" i="40"/>
  <c r="G684" i="40"/>
  <c r="H684" i="40"/>
  <c r="A685" i="40"/>
  <c r="B685" i="40"/>
  <c r="C685" i="40"/>
  <c r="D685" i="40"/>
  <c r="E685" i="40"/>
  <c r="F685" i="40"/>
  <c r="G685" i="40"/>
  <c r="H685" i="40"/>
  <c r="A686" i="40"/>
  <c r="B686" i="40"/>
  <c r="C686" i="40"/>
  <c r="D686" i="40"/>
  <c r="E686" i="40"/>
  <c r="F686" i="40"/>
  <c r="G686" i="40"/>
  <c r="H686" i="40"/>
  <c r="A687" i="40"/>
  <c r="B687" i="40"/>
  <c r="C687" i="40"/>
  <c r="D687" i="40"/>
  <c r="E687" i="40"/>
  <c r="F687" i="40"/>
  <c r="G687" i="40"/>
  <c r="H687" i="40"/>
  <c r="A688" i="40"/>
  <c r="B688" i="40"/>
  <c r="C688" i="40"/>
  <c r="D688" i="40"/>
  <c r="E688" i="40"/>
  <c r="F688" i="40"/>
  <c r="G688" i="40"/>
  <c r="H688" i="40"/>
  <c r="A689" i="40"/>
  <c r="B689" i="40"/>
  <c r="C689" i="40"/>
  <c r="D689" i="40"/>
  <c r="E689" i="40"/>
  <c r="F689" i="40"/>
  <c r="G689" i="40"/>
  <c r="H689" i="40"/>
  <c r="A690" i="40"/>
  <c r="B690" i="40"/>
  <c r="C690" i="40"/>
  <c r="D690" i="40"/>
  <c r="E690" i="40"/>
  <c r="F690" i="40"/>
  <c r="G690" i="40"/>
  <c r="H690" i="40"/>
  <c r="A691" i="40"/>
  <c r="B691" i="40"/>
  <c r="C691" i="40"/>
  <c r="D691" i="40"/>
  <c r="E691" i="40"/>
  <c r="F691" i="40"/>
  <c r="G691" i="40"/>
  <c r="H691" i="40"/>
  <c r="A692" i="40"/>
  <c r="B692" i="40"/>
  <c r="C692" i="40"/>
  <c r="D692" i="40"/>
  <c r="E692" i="40"/>
  <c r="F692" i="40"/>
  <c r="G692" i="40"/>
  <c r="H692" i="40"/>
  <c r="A693" i="40"/>
  <c r="B693" i="40"/>
  <c r="C693" i="40"/>
  <c r="D693" i="40"/>
  <c r="E693" i="40"/>
  <c r="F693" i="40"/>
  <c r="G693" i="40"/>
  <c r="H693" i="40"/>
  <c r="A694" i="40"/>
  <c r="B694" i="40"/>
  <c r="C694" i="40"/>
  <c r="D694" i="40"/>
  <c r="E694" i="40"/>
  <c r="F694" i="40"/>
  <c r="G694" i="40"/>
  <c r="H694" i="40"/>
  <c r="A695" i="40"/>
  <c r="B695" i="40"/>
  <c r="C695" i="40"/>
  <c r="D695" i="40"/>
  <c r="E695" i="40"/>
  <c r="F695" i="40"/>
  <c r="G695" i="40"/>
  <c r="H695" i="40"/>
  <c r="A696" i="40"/>
  <c r="B696" i="40"/>
  <c r="C696" i="40"/>
  <c r="D696" i="40"/>
  <c r="E696" i="40"/>
  <c r="F696" i="40"/>
  <c r="G696" i="40"/>
  <c r="H696" i="40"/>
  <c r="A697" i="40"/>
  <c r="B697" i="40"/>
  <c r="C697" i="40"/>
  <c r="D697" i="40"/>
  <c r="E697" i="40"/>
  <c r="F697" i="40"/>
  <c r="G697" i="40"/>
  <c r="H697" i="40"/>
  <c r="A698" i="40"/>
  <c r="B698" i="40"/>
  <c r="C698" i="40"/>
  <c r="D698" i="40"/>
  <c r="E698" i="40"/>
  <c r="F698" i="40"/>
  <c r="G698" i="40"/>
  <c r="H698" i="40"/>
  <c r="A699" i="40"/>
  <c r="B699" i="40"/>
  <c r="C699" i="40"/>
  <c r="D699" i="40"/>
  <c r="E699" i="40"/>
  <c r="F699" i="40"/>
  <c r="G699" i="40"/>
  <c r="H699" i="40"/>
  <c r="A700" i="40"/>
  <c r="B700" i="40"/>
  <c r="C700" i="40"/>
  <c r="D700" i="40"/>
  <c r="E700" i="40"/>
  <c r="F700" i="40"/>
  <c r="G700" i="40"/>
  <c r="H700" i="40"/>
  <c r="A701" i="40"/>
  <c r="B701" i="40"/>
  <c r="C701" i="40"/>
  <c r="D701" i="40"/>
  <c r="E701" i="40"/>
  <c r="F701" i="40"/>
  <c r="G701" i="40"/>
  <c r="H701" i="40"/>
  <c r="A702" i="40"/>
  <c r="B702" i="40"/>
  <c r="C702" i="40"/>
  <c r="D702" i="40"/>
  <c r="E702" i="40"/>
  <c r="F702" i="40"/>
  <c r="G702" i="40"/>
  <c r="H702" i="40"/>
  <c r="A703" i="40"/>
  <c r="B703" i="40"/>
  <c r="C703" i="40"/>
  <c r="D703" i="40"/>
  <c r="E703" i="40"/>
  <c r="F703" i="40"/>
  <c r="G703" i="40"/>
  <c r="H703" i="40"/>
  <c r="A704" i="40"/>
  <c r="B704" i="40"/>
  <c r="C704" i="40"/>
  <c r="D704" i="40"/>
  <c r="E704" i="40"/>
  <c r="F704" i="40"/>
  <c r="G704" i="40"/>
  <c r="H704" i="40"/>
  <c r="A705" i="40"/>
  <c r="B705" i="40"/>
  <c r="C705" i="40"/>
  <c r="D705" i="40"/>
  <c r="E705" i="40"/>
  <c r="F705" i="40"/>
  <c r="G705" i="40"/>
  <c r="H705" i="40"/>
  <c r="A706" i="40"/>
  <c r="B706" i="40"/>
  <c r="C706" i="40"/>
  <c r="D706" i="40"/>
  <c r="E706" i="40"/>
  <c r="F706" i="40"/>
  <c r="G706" i="40"/>
  <c r="H706" i="40"/>
  <c r="A707" i="40"/>
  <c r="B707" i="40"/>
  <c r="C707" i="40"/>
  <c r="D707" i="40"/>
  <c r="E707" i="40"/>
  <c r="F707" i="40"/>
  <c r="G707" i="40"/>
  <c r="H707" i="40"/>
  <c r="A708" i="40"/>
  <c r="B708" i="40"/>
  <c r="C708" i="40"/>
  <c r="D708" i="40"/>
  <c r="E708" i="40"/>
  <c r="F708" i="40"/>
  <c r="G708" i="40"/>
  <c r="H708" i="40"/>
  <c r="A709" i="40"/>
  <c r="B709" i="40"/>
  <c r="C709" i="40"/>
  <c r="D709" i="40"/>
  <c r="E709" i="40"/>
  <c r="F709" i="40"/>
  <c r="G709" i="40"/>
  <c r="H709" i="40"/>
  <c r="A710" i="40"/>
  <c r="B710" i="40"/>
  <c r="C710" i="40"/>
  <c r="D710" i="40"/>
  <c r="E710" i="40"/>
  <c r="F710" i="40"/>
  <c r="G710" i="40"/>
  <c r="H710" i="40"/>
  <c r="A711" i="40"/>
  <c r="B711" i="40"/>
  <c r="C711" i="40"/>
  <c r="D711" i="40"/>
  <c r="E711" i="40"/>
  <c r="F711" i="40"/>
  <c r="G711" i="40"/>
  <c r="H711" i="40"/>
  <c r="A712" i="40"/>
  <c r="B712" i="40"/>
  <c r="C712" i="40"/>
  <c r="D712" i="40"/>
  <c r="E712" i="40"/>
  <c r="F712" i="40"/>
  <c r="G712" i="40"/>
  <c r="H712" i="40"/>
  <c r="A713" i="40"/>
  <c r="B713" i="40"/>
  <c r="C713" i="40"/>
  <c r="D713" i="40"/>
  <c r="E713" i="40"/>
  <c r="F713" i="40"/>
  <c r="G713" i="40"/>
  <c r="H713" i="40"/>
  <c r="A714" i="40"/>
  <c r="B714" i="40"/>
  <c r="C714" i="40"/>
  <c r="D714" i="40"/>
  <c r="E714" i="40"/>
  <c r="F714" i="40"/>
  <c r="G714" i="40"/>
  <c r="H714" i="40"/>
  <c r="A715" i="40"/>
  <c r="B715" i="40"/>
  <c r="C715" i="40"/>
  <c r="D715" i="40"/>
  <c r="E715" i="40"/>
  <c r="F715" i="40"/>
  <c r="G715" i="40"/>
  <c r="H715" i="40"/>
  <c r="A716" i="40"/>
  <c r="B716" i="40"/>
  <c r="C716" i="40"/>
  <c r="D716" i="40"/>
  <c r="E716" i="40"/>
  <c r="F716" i="40"/>
  <c r="G716" i="40"/>
  <c r="H716" i="40"/>
  <c r="A717" i="40"/>
  <c r="B717" i="40"/>
  <c r="C717" i="40"/>
  <c r="D717" i="40"/>
  <c r="E717" i="40"/>
  <c r="F717" i="40"/>
  <c r="G717" i="40"/>
  <c r="H717" i="40"/>
  <c r="A718" i="40"/>
  <c r="B718" i="40"/>
  <c r="C718" i="40"/>
  <c r="D718" i="40"/>
  <c r="E718" i="40"/>
  <c r="F718" i="40"/>
  <c r="G718" i="40"/>
  <c r="H718" i="40"/>
  <c r="A719" i="40"/>
  <c r="B719" i="40"/>
  <c r="C719" i="40"/>
  <c r="D719" i="40"/>
  <c r="E719" i="40"/>
  <c r="F719" i="40"/>
  <c r="G719" i="40"/>
  <c r="H719" i="40"/>
  <c r="A720" i="40"/>
  <c r="B720" i="40"/>
  <c r="C720" i="40"/>
  <c r="D720" i="40"/>
  <c r="E720" i="40"/>
  <c r="F720" i="40"/>
  <c r="G720" i="40"/>
  <c r="H720" i="40"/>
  <c r="A721" i="40"/>
  <c r="B721" i="40"/>
  <c r="C721" i="40"/>
  <c r="D721" i="40"/>
  <c r="E721" i="40"/>
  <c r="F721" i="40"/>
  <c r="G721" i="40"/>
  <c r="H721" i="40"/>
  <c r="A722" i="40"/>
  <c r="B722" i="40"/>
  <c r="C722" i="40"/>
  <c r="D722" i="40"/>
  <c r="E722" i="40"/>
  <c r="F722" i="40"/>
  <c r="G722" i="40"/>
  <c r="H722" i="40"/>
  <c r="A723" i="40"/>
  <c r="B723" i="40"/>
  <c r="C723" i="40"/>
  <c r="D723" i="40"/>
  <c r="E723" i="40"/>
  <c r="F723" i="40"/>
  <c r="G723" i="40"/>
  <c r="H723" i="40"/>
  <c r="A724" i="40"/>
  <c r="B724" i="40"/>
  <c r="C724" i="40"/>
  <c r="D724" i="40"/>
  <c r="E724" i="40"/>
  <c r="F724" i="40"/>
  <c r="G724" i="40"/>
  <c r="H724" i="40"/>
  <c r="A725" i="40"/>
  <c r="B725" i="40"/>
  <c r="C725" i="40"/>
  <c r="D725" i="40"/>
  <c r="E725" i="40"/>
  <c r="F725" i="40"/>
  <c r="G725" i="40"/>
  <c r="H725" i="40"/>
  <c r="A726" i="40"/>
  <c r="B726" i="40"/>
  <c r="C726" i="40"/>
  <c r="D726" i="40"/>
  <c r="E726" i="40"/>
  <c r="F726" i="40"/>
  <c r="G726" i="40"/>
  <c r="H726" i="40"/>
  <c r="A727" i="40"/>
  <c r="B727" i="40"/>
  <c r="C727" i="40"/>
  <c r="D727" i="40"/>
  <c r="E727" i="40"/>
  <c r="F727" i="40"/>
  <c r="G727" i="40"/>
  <c r="H727" i="40"/>
  <c r="A728" i="40"/>
  <c r="B728" i="40"/>
  <c r="C728" i="40"/>
  <c r="D728" i="40"/>
  <c r="E728" i="40"/>
  <c r="F728" i="40"/>
  <c r="G728" i="40"/>
  <c r="H728" i="40"/>
  <c r="A729" i="40"/>
  <c r="B729" i="40"/>
  <c r="C729" i="40"/>
  <c r="D729" i="40"/>
  <c r="E729" i="40"/>
  <c r="F729" i="40"/>
  <c r="G729" i="40"/>
  <c r="H729" i="40"/>
  <c r="A730" i="40"/>
  <c r="B730" i="40"/>
  <c r="C730" i="40"/>
  <c r="D730" i="40"/>
  <c r="E730" i="40"/>
  <c r="F730" i="40"/>
  <c r="G730" i="40"/>
  <c r="H730" i="40"/>
  <c r="A731" i="40"/>
  <c r="B731" i="40"/>
  <c r="C731" i="40"/>
  <c r="D731" i="40"/>
  <c r="E731" i="40"/>
  <c r="F731" i="40"/>
  <c r="G731" i="40"/>
  <c r="H731" i="40"/>
  <c r="A732" i="40"/>
  <c r="B732" i="40"/>
  <c r="C732" i="40"/>
  <c r="D732" i="40"/>
  <c r="E732" i="40"/>
  <c r="F732" i="40"/>
  <c r="G732" i="40"/>
  <c r="H732" i="40"/>
  <c r="A733" i="40"/>
  <c r="B733" i="40"/>
  <c r="C733" i="40"/>
  <c r="D733" i="40"/>
  <c r="E733" i="40"/>
  <c r="F733" i="40"/>
  <c r="G733" i="40"/>
  <c r="H733" i="40"/>
  <c r="A734" i="40"/>
  <c r="B734" i="40"/>
  <c r="C734" i="40"/>
  <c r="D734" i="40"/>
  <c r="E734" i="40"/>
  <c r="F734" i="40"/>
  <c r="G734" i="40"/>
  <c r="H734" i="40"/>
  <c r="A735" i="40"/>
  <c r="B735" i="40"/>
  <c r="C735" i="40"/>
  <c r="D735" i="40"/>
  <c r="E735" i="40"/>
  <c r="F735" i="40"/>
  <c r="G735" i="40"/>
  <c r="H735" i="40"/>
  <c r="A736" i="40"/>
  <c r="B736" i="40"/>
  <c r="C736" i="40"/>
  <c r="D736" i="40"/>
  <c r="E736" i="40"/>
  <c r="F736" i="40"/>
  <c r="G736" i="40"/>
  <c r="H736" i="40"/>
  <c r="A737" i="40"/>
  <c r="B737" i="40"/>
  <c r="C737" i="40"/>
  <c r="D737" i="40"/>
  <c r="E737" i="40"/>
  <c r="F737" i="40"/>
  <c r="G737" i="40"/>
  <c r="H737" i="40"/>
  <c r="A738" i="40"/>
  <c r="B738" i="40"/>
  <c r="C738" i="40"/>
  <c r="D738" i="40"/>
  <c r="E738" i="40"/>
  <c r="F738" i="40"/>
  <c r="G738" i="40"/>
  <c r="H738" i="40"/>
  <c r="A739" i="40"/>
  <c r="B739" i="40"/>
  <c r="C739" i="40"/>
  <c r="D739" i="40"/>
  <c r="E739" i="40"/>
  <c r="F739" i="40"/>
  <c r="G739" i="40"/>
  <c r="H739" i="40"/>
  <c r="A740" i="40"/>
  <c r="B740" i="40"/>
  <c r="C740" i="40"/>
  <c r="D740" i="40"/>
  <c r="E740" i="40"/>
  <c r="F740" i="40"/>
  <c r="G740" i="40"/>
  <c r="H740" i="40"/>
  <c r="A741" i="40"/>
  <c r="B741" i="40"/>
  <c r="C741" i="40"/>
  <c r="D741" i="40"/>
  <c r="E741" i="40"/>
  <c r="F741" i="40"/>
  <c r="G741" i="40"/>
  <c r="H741" i="40"/>
  <c r="A742" i="40"/>
  <c r="B742" i="40"/>
  <c r="C742" i="40"/>
  <c r="D742" i="40"/>
  <c r="E742" i="40"/>
  <c r="F742" i="40"/>
  <c r="G742" i="40"/>
  <c r="H742" i="40"/>
  <c r="A743" i="40"/>
  <c r="B743" i="40"/>
  <c r="C743" i="40"/>
  <c r="D743" i="40"/>
  <c r="E743" i="40"/>
  <c r="F743" i="40"/>
  <c r="G743" i="40"/>
  <c r="H743" i="40"/>
  <c r="A744" i="40"/>
  <c r="B744" i="40"/>
  <c r="C744" i="40"/>
  <c r="D744" i="40"/>
  <c r="E744" i="40"/>
  <c r="F744" i="40"/>
  <c r="G744" i="40"/>
  <c r="H744" i="40"/>
  <c r="A745" i="40"/>
  <c r="B745" i="40"/>
  <c r="C745" i="40"/>
  <c r="D745" i="40"/>
  <c r="E745" i="40"/>
  <c r="F745" i="40"/>
  <c r="G745" i="40"/>
  <c r="H745" i="40"/>
  <c r="A746" i="40"/>
  <c r="B746" i="40"/>
  <c r="C746" i="40"/>
  <c r="D746" i="40"/>
  <c r="E746" i="40"/>
  <c r="F746" i="40"/>
  <c r="G746" i="40"/>
  <c r="H746" i="40"/>
  <c r="A747" i="40"/>
  <c r="B747" i="40"/>
  <c r="C747" i="40"/>
  <c r="D747" i="40"/>
  <c r="E747" i="40"/>
  <c r="F747" i="40"/>
  <c r="G747" i="40"/>
  <c r="H747" i="40"/>
  <c r="A748" i="40"/>
  <c r="B748" i="40"/>
  <c r="C748" i="40"/>
  <c r="D748" i="40"/>
  <c r="E748" i="40"/>
  <c r="F748" i="40"/>
  <c r="G748" i="40"/>
  <c r="H748" i="40"/>
  <c r="A749" i="40"/>
  <c r="B749" i="40"/>
  <c r="C749" i="40"/>
  <c r="D749" i="40"/>
  <c r="E749" i="40"/>
  <c r="F749" i="40"/>
  <c r="G749" i="40"/>
  <c r="H749" i="40"/>
  <c r="A750" i="40"/>
  <c r="B750" i="40"/>
  <c r="C750" i="40"/>
  <c r="D750" i="40"/>
  <c r="E750" i="40"/>
  <c r="F750" i="40"/>
  <c r="G750" i="40"/>
  <c r="H750" i="40"/>
  <c r="A751" i="40"/>
  <c r="B751" i="40"/>
  <c r="C751" i="40"/>
  <c r="D751" i="40"/>
  <c r="E751" i="40"/>
  <c r="F751" i="40"/>
  <c r="G751" i="40"/>
  <c r="H751" i="40"/>
  <c r="A752" i="40"/>
  <c r="B752" i="40"/>
  <c r="C752" i="40"/>
  <c r="D752" i="40"/>
  <c r="E752" i="40"/>
  <c r="F752" i="40"/>
  <c r="G752" i="40"/>
  <c r="H752" i="40"/>
  <c r="A753" i="40"/>
  <c r="B753" i="40"/>
  <c r="C753" i="40"/>
  <c r="D753" i="40"/>
  <c r="E753" i="40"/>
  <c r="F753" i="40"/>
  <c r="G753" i="40"/>
  <c r="H753" i="40"/>
  <c r="A754" i="40"/>
  <c r="B754" i="40"/>
  <c r="C754" i="40"/>
  <c r="D754" i="40"/>
  <c r="E754" i="40"/>
  <c r="F754" i="40"/>
  <c r="G754" i="40"/>
  <c r="H754" i="40"/>
  <c r="A755" i="40"/>
  <c r="B755" i="40"/>
  <c r="C755" i="40"/>
  <c r="D755" i="40"/>
  <c r="E755" i="40"/>
  <c r="F755" i="40"/>
  <c r="G755" i="40"/>
  <c r="H755" i="40"/>
  <c r="A756" i="40"/>
  <c r="B756" i="40"/>
  <c r="C756" i="40"/>
  <c r="D756" i="40"/>
  <c r="E756" i="40"/>
  <c r="F756" i="40"/>
  <c r="G756" i="40"/>
  <c r="H756" i="40"/>
  <c r="A757" i="40"/>
  <c r="B757" i="40"/>
  <c r="C757" i="40"/>
  <c r="D757" i="40"/>
  <c r="E757" i="40"/>
  <c r="F757" i="40"/>
  <c r="G757" i="40"/>
  <c r="H757" i="40"/>
  <c r="A758" i="40"/>
  <c r="B758" i="40"/>
  <c r="C758" i="40"/>
  <c r="D758" i="40"/>
  <c r="E758" i="40"/>
  <c r="F758" i="40"/>
  <c r="G758" i="40"/>
  <c r="H758" i="40"/>
  <c r="A759" i="40"/>
  <c r="B759" i="40"/>
  <c r="C759" i="40"/>
  <c r="D759" i="40"/>
  <c r="E759" i="40"/>
  <c r="F759" i="40"/>
  <c r="G759" i="40"/>
  <c r="H759" i="40"/>
  <c r="A760" i="40"/>
  <c r="B760" i="40"/>
  <c r="C760" i="40"/>
  <c r="D760" i="40"/>
  <c r="E760" i="40"/>
  <c r="F760" i="40"/>
  <c r="G760" i="40"/>
  <c r="H760" i="40"/>
  <c r="A761" i="40"/>
  <c r="B761" i="40"/>
  <c r="C761" i="40"/>
  <c r="D761" i="40"/>
  <c r="E761" i="40"/>
  <c r="F761" i="40"/>
  <c r="G761" i="40"/>
  <c r="H761" i="40"/>
  <c r="A762" i="40"/>
  <c r="B762" i="40"/>
  <c r="C762" i="40"/>
  <c r="D762" i="40"/>
  <c r="E762" i="40"/>
  <c r="F762" i="40"/>
  <c r="G762" i="40"/>
  <c r="H762" i="40"/>
  <c r="A763" i="40"/>
  <c r="B763" i="40"/>
  <c r="C763" i="40"/>
  <c r="D763" i="40"/>
  <c r="E763" i="40"/>
  <c r="F763" i="40"/>
  <c r="G763" i="40"/>
  <c r="H763" i="40"/>
  <c r="A764" i="40"/>
  <c r="B764" i="40"/>
  <c r="C764" i="40"/>
  <c r="D764" i="40"/>
  <c r="E764" i="40"/>
  <c r="F764" i="40"/>
  <c r="G764" i="40"/>
  <c r="H764" i="40"/>
  <c r="A765" i="40"/>
  <c r="B765" i="40"/>
  <c r="C765" i="40"/>
  <c r="D765" i="40"/>
  <c r="E765" i="40"/>
  <c r="F765" i="40"/>
  <c r="G765" i="40"/>
  <c r="H765" i="40"/>
  <c r="A766" i="40"/>
  <c r="B766" i="40"/>
  <c r="C766" i="40"/>
  <c r="D766" i="40"/>
  <c r="E766" i="40"/>
  <c r="F766" i="40"/>
  <c r="G766" i="40"/>
  <c r="H766" i="40"/>
  <c r="A767" i="40"/>
  <c r="B767" i="40"/>
  <c r="C767" i="40"/>
  <c r="D767" i="40"/>
  <c r="E767" i="40"/>
  <c r="F767" i="40"/>
  <c r="G767" i="40"/>
  <c r="H767" i="40"/>
  <c r="A768" i="40"/>
  <c r="B768" i="40"/>
  <c r="C768" i="40"/>
  <c r="D768" i="40"/>
  <c r="E768" i="40"/>
  <c r="F768" i="40"/>
  <c r="G768" i="40"/>
  <c r="H768" i="40"/>
  <c r="A769" i="40"/>
  <c r="B769" i="40"/>
  <c r="C769" i="40"/>
  <c r="D769" i="40"/>
  <c r="E769" i="40"/>
  <c r="F769" i="40"/>
  <c r="G769" i="40"/>
  <c r="H769" i="40"/>
  <c r="A770" i="40"/>
  <c r="B770" i="40"/>
  <c r="C770" i="40"/>
  <c r="D770" i="40"/>
  <c r="E770" i="40"/>
  <c r="F770" i="40"/>
  <c r="G770" i="40"/>
  <c r="H770" i="40"/>
  <c r="A771" i="40"/>
  <c r="B771" i="40"/>
  <c r="C771" i="40"/>
  <c r="D771" i="40"/>
  <c r="E771" i="40"/>
  <c r="F771" i="40"/>
  <c r="G771" i="40"/>
  <c r="H771" i="40"/>
  <c r="A772" i="40"/>
  <c r="B772" i="40"/>
  <c r="C772" i="40"/>
  <c r="D772" i="40"/>
  <c r="E772" i="40"/>
  <c r="F772" i="40"/>
  <c r="G772" i="40"/>
  <c r="H772" i="40"/>
  <c r="A773" i="40"/>
  <c r="B773" i="40"/>
  <c r="C773" i="40"/>
  <c r="D773" i="40"/>
  <c r="E773" i="40"/>
  <c r="F773" i="40"/>
  <c r="G773" i="40"/>
  <c r="H773" i="40"/>
  <c r="A774" i="40"/>
  <c r="B774" i="40"/>
  <c r="C774" i="40"/>
  <c r="D774" i="40"/>
  <c r="E774" i="40"/>
  <c r="F774" i="40"/>
  <c r="G774" i="40"/>
  <c r="H774" i="40"/>
  <c r="A775" i="40"/>
  <c r="B775" i="40"/>
  <c r="C775" i="40"/>
  <c r="D775" i="40"/>
  <c r="E775" i="40"/>
  <c r="F775" i="40"/>
  <c r="G775" i="40"/>
  <c r="H775" i="40"/>
  <c r="A776" i="40"/>
  <c r="B776" i="40"/>
  <c r="C776" i="40"/>
  <c r="D776" i="40"/>
  <c r="E776" i="40"/>
  <c r="F776" i="40"/>
  <c r="G776" i="40"/>
  <c r="H776" i="40"/>
  <c r="A777" i="40"/>
  <c r="B777" i="40"/>
  <c r="C777" i="40"/>
  <c r="D777" i="40"/>
  <c r="E777" i="40"/>
  <c r="F777" i="40"/>
  <c r="G777" i="40"/>
  <c r="H777" i="40"/>
  <c r="A778" i="40"/>
  <c r="B778" i="40"/>
  <c r="C778" i="40"/>
  <c r="D778" i="40"/>
  <c r="E778" i="40"/>
  <c r="F778" i="40"/>
  <c r="G778" i="40"/>
  <c r="H778" i="40"/>
  <c r="A779" i="40"/>
  <c r="B779" i="40"/>
  <c r="C779" i="40"/>
  <c r="D779" i="40"/>
  <c r="E779" i="40"/>
  <c r="F779" i="40"/>
  <c r="G779" i="40"/>
  <c r="H779" i="40"/>
  <c r="A780" i="40"/>
  <c r="B780" i="40"/>
  <c r="C780" i="40"/>
  <c r="D780" i="40"/>
  <c r="E780" i="40"/>
  <c r="F780" i="40"/>
  <c r="G780" i="40"/>
  <c r="H780" i="40"/>
  <c r="A781" i="40"/>
  <c r="B781" i="40"/>
  <c r="C781" i="40"/>
  <c r="D781" i="40"/>
  <c r="E781" i="40"/>
  <c r="F781" i="40"/>
  <c r="G781" i="40"/>
  <c r="H781" i="40"/>
  <c r="A782" i="40"/>
  <c r="B782" i="40"/>
  <c r="C782" i="40"/>
  <c r="D782" i="40"/>
  <c r="E782" i="40"/>
  <c r="F782" i="40"/>
  <c r="G782" i="40"/>
  <c r="H782" i="40"/>
  <c r="A783" i="40"/>
  <c r="B783" i="40"/>
  <c r="C783" i="40"/>
  <c r="D783" i="40"/>
  <c r="E783" i="40"/>
  <c r="F783" i="40"/>
  <c r="G783" i="40"/>
  <c r="H783" i="40"/>
  <c r="A784" i="40"/>
  <c r="B784" i="40"/>
  <c r="C784" i="40"/>
  <c r="D784" i="40"/>
  <c r="E784" i="40"/>
  <c r="F784" i="40"/>
  <c r="G784" i="40"/>
  <c r="H784" i="40"/>
  <c r="A785" i="40"/>
  <c r="B785" i="40"/>
  <c r="C785" i="40"/>
  <c r="D785" i="40"/>
  <c r="E785" i="40"/>
  <c r="F785" i="40"/>
  <c r="G785" i="40"/>
  <c r="H785" i="40"/>
  <c r="A786" i="40"/>
  <c r="B786" i="40"/>
  <c r="C786" i="40"/>
  <c r="D786" i="40"/>
  <c r="E786" i="40"/>
  <c r="F786" i="40"/>
  <c r="G786" i="40"/>
  <c r="H786" i="40"/>
  <c r="A787" i="40"/>
  <c r="B787" i="40"/>
  <c r="C787" i="40"/>
  <c r="D787" i="40"/>
  <c r="E787" i="40"/>
  <c r="F787" i="40"/>
  <c r="G787" i="40"/>
  <c r="H787" i="40"/>
  <c r="A788" i="40"/>
  <c r="B788" i="40"/>
  <c r="C788" i="40"/>
  <c r="D788" i="40"/>
  <c r="E788" i="40"/>
  <c r="F788" i="40"/>
  <c r="G788" i="40"/>
  <c r="H788" i="40"/>
  <c r="A789" i="40"/>
  <c r="B789" i="40"/>
  <c r="C789" i="40"/>
  <c r="D789" i="40"/>
  <c r="E789" i="40"/>
  <c r="F789" i="40"/>
  <c r="G789" i="40"/>
  <c r="H789" i="40"/>
  <c r="A790" i="40"/>
  <c r="B790" i="40"/>
  <c r="C790" i="40"/>
  <c r="D790" i="40"/>
  <c r="E790" i="40"/>
  <c r="F790" i="40"/>
  <c r="G790" i="40"/>
  <c r="H790" i="40"/>
  <c r="A791" i="40"/>
  <c r="B791" i="40"/>
  <c r="C791" i="40"/>
  <c r="D791" i="40"/>
  <c r="E791" i="40"/>
  <c r="F791" i="40"/>
  <c r="G791" i="40"/>
  <c r="H791" i="40"/>
  <c r="A792" i="40"/>
  <c r="B792" i="40"/>
  <c r="C792" i="40"/>
  <c r="D792" i="40"/>
  <c r="E792" i="40"/>
  <c r="F792" i="40"/>
  <c r="G792" i="40"/>
  <c r="H792" i="40"/>
  <c r="A793" i="40"/>
  <c r="B793" i="40"/>
  <c r="C793" i="40"/>
  <c r="D793" i="40"/>
  <c r="E793" i="40"/>
  <c r="F793" i="40"/>
  <c r="G793" i="40"/>
  <c r="H793" i="40"/>
  <c r="A794" i="40"/>
  <c r="B794" i="40"/>
  <c r="C794" i="40"/>
  <c r="D794" i="40"/>
  <c r="E794" i="40"/>
  <c r="F794" i="40"/>
  <c r="G794" i="40"/>
  <c r="H794" i="40"/>
  <c r="A795" i="40"/>
  <c r="B795" i="40"/>
  <c r="C795" i="40"/>
  <c r="D795" i="40"/>
  <c r="E795" i="40"/>
  <c r="F795" i="40"/>
  <c r="G795" i="40"/>
  <c r="H795" i="40"/>
  <c r="A796" i="40"/>
  <c r="B796" i="40"/>
  <c r="C796" i="40"/>
  <c r="D796" i="40"/>
  <c r="E796" i="40"/>
  <c r="F796" i="40"/>
  <c r="G796" i="40"/>
  <c r="H796" i="40"/>
  <c r="A797" i="40"/>
  <c r="B797" i="40"/>
  <c r="C797" i="40"/>
  <c r="D797" i="40"/>
  <c r="E797" i="40"/>
  <c r="F797" i="40"/>
  <c r="G797" i="40"/>
  <c r="H797" i="40"/>
  <c r="A798" i="40"/>
  <c r="B798" i="40"/>
  <c r="C798" i="40"/>
  <c r="D798" i="40"/>
  <c r="E798" i="40"/>
  <c r="F798" i="40"/>
  <c r="G798" i="40"/>
  <c r="H798" i="40"/>
  <c r="A799" i="40"/>
  <c r="B799" i="40"/>
  <c r="C799" i="40"/>
  <c r="D799" i="40"/>
  <c r="E799" i="40"/>
  <c r="F799" i="40"/>
  <c r="G799" i="40"/>
  <c r="H799" i="40"/>
  <c r="A800" i="40"/>
  <c r="B800" i="40"/>
  <c r="C800" i="40"/>
  <c r="D800" i="40"/>
  <c r="E800" i="40"/>
  <c r="F800" i="40"/>
  <c r="G800" i="40"/>
  <c r="H800" i="40"/>
  <c r="A801" i="40"/>
  <c r="B801" i="40"/>
  <c r="C801" i="40"/>
  <c r="D801" i="40"/>
  <c r="E801" i="40"/>
  <c r="F801" i="40"/>
  <c r="G801" i="40"/>
  <c r="H801" i="40"/>
  <c r="A802" i="40"/>
  <c r="B802" i="40"/>
  <c r="C802" i="40"/>
  <c r="D802" i="40"/>
  <c r="E802" i="40"/>
  <c r="F802" i="40"/>
  <c r="G802" i="40"/>
  <c r="H802" i="40"/>
  <c r="A803" i="40"/>
  <c r="B803" i="40"/>
  <c r="C803" i="40"/>
  <c r="D803" i="40"/>
  <c r="E803" i="40"/>
  <c r="F803" i="40"/>
  <c r="G803" i="40"/>
  <c r="H803" i="40"/>
  <c r="A804" i="40"/>
  <c r="B804" i="40"/>
  <c r="C804" i="40"/>
  <c r="D804" i="40"/>
  <c r="E804" i="40"/>
  <c r="F804" i="40"/>
  <c r="G804" i="40"/>
  <c r="H804" i="40"/>
  <c r="A805" i="40"/>
  <c r="B805" i="40"/>
  <c r="C805" i="40"/>
  <c r="D805" i="40"/>
  <c r="E805" i="40"/>
  <c r="F805" i="40"/>
  <c r="G805" i="40"/>
  <c r="H805" i="40"/>
  <c r="A806" i="40"/>
  <c r="B806" i="40"/>
  <c r="C806" i="40"/>
  <c r="D806" i="40"/>
  <c r="E806" i="40"/>
  <c r="F806" i="40"/>
  <c r="G806" i="40"/>
  <c r="H806" i="40"/>
  <c r="A807" i="40"/>
  <c r="B807" i="40"/>
  <c r="C807" i="40"/>
  <c r="D807" i="40"/>
  <c r="E807" i="40"/>
  <c r="F807" i="40"/>
  <c r="G807" i="40"/>
  <c r="H807" i="40"/>
  <c r="A808" i="40"/>
  <c r="B808" i="40"/>
  <c r="C808" i="40"/>
  <c r="D808" i="40"/>
  <c r="E808" i="40"/>
  <c r="F808" i="40"/>
  <c r="G808" i="40"/>
  <c r="H808" i="40"/>
  <c r="A809" i="40"/>
  <c r="B809" i="40"/>
  <c r="C809" i="40"/>
  <c r="D809" i="40"/>
  <c r="E809" i="40"/>
  <c r="F809" i="40"/>
  <c r="G809" i="40"/>
  <c r="H809" i="40"/>
  <c r="A810" i="40"/>
  <c r="B810" i="40"/>
  <c r="C810" i="40"/>
  <c r="D810" i="40"/>
  <c r="E810" i="40"/>
  <c r="F810" i="40"/>
  <c r="G810" i="40"/>
  <c r="H810" i="40"/>
  <c r="A811" i="40"/>
  <c r="B811" i="40"/>
  <c r="C811" i="40"/>
  <c r="D811" i="40"/>
  <c r="E811" i="40"/>
  <c r="F811" i="40"/>
  <c r="G811" i="40"/>
  <c r="H811" i="40"/>
  <c r="A812" i="40"/>
  <c r="B812" i="40"/>
  <c r="C812" i="40"/>
  <c r="D812" i="40"/>
  <c r="E812" i="40"/>
  <c r="F812" i="40"/>
  <c r="G812" i="40"/>
  <c r="H812" i="40"/>
  <c r="A813" i="40"/>
  <c r="B813" i="40"/>
  <c r="C813" i="40"/>
  <c r="D813" i="40"/>
  <c r="E813" i="40"/>
  <c r="F813" i="40"/>
  <c r="G813" i="40"/>
  <c r="H813" i="40"/>
  <c r="A814" i="40"/>
  <c r="B814" i="40"/>
  <c r="C814" i="40"/>
  <c r="D814" i="40"/>
  <c r="E814" i="40"/>
  <c r="F814" i="40"/>
  <c r="G814" i="40"/>
  <c r="H814" i="40"/>
  <c r="A815" i="40"/>
  <c r="B815" i="40"/>
  <c r="C815" i="40"/>
  <c r="D815" i="40"/>
  <c r="E815" i="40"/>
  <c r="F815" i="40"/>
  <c r="G815" i="40"/>
  <c r="H815" i="40"/>
  <c r="A816" i="40"/>
  <c r="B816" i="40"/>
  <c r="C816" i="40"/>
  <c r="D816" i="40"/>
  <c r="E816" i="40"/>
  <c r="F816" i="40"/>
  <c r="G816" i="40"/>
  <c r="H816" i="40"/>
  <c r="A817" i="40"/>
  <c r="B817" i="40"/>
  <c r="C817" i="40"/>
  <c r="D817" i="40"/>
  <c r="E817" i="40"/>
  <c r="F817" i="40"/>
  <c r="G817" i="40"/>
  <c r="H817" i="40"/>
  <c r="A818" i="40"/>
  <c r="B818" i="40"/>
  <c r="C818" i="40"/>
  <c r="D818" i="40"/>
  <c r="E818" i="40"/>
  <c r="F818" i="40"/>
  <c r="G818" i="40"/>
  <c r="H818" i="40"/>
  <c r="A819" i="40"/>
  <c r="B819" i="40"/>
  <c r="C819" i="40"/>
  <c r="D819" i="40"/>
  <c r="E819" i="40"/>
  <c r="F819" i="40"/>
  <c r="G819" i="40"/>
  <c r="H819" i="40"/>
  <c r="A820" i="40"/>
  <c r="B820" i="40"/>
  <c r="C820" i="40"/>
  <c r="D820" i="40"/>
  <c r="E820" i="40"/>
  <c r="F820" i="40"/>
  <c r="G820" i="40"/>
  <c r="H820" i="40"/>
  <c r="A821" i="40"/>
  <c r="B821" i="40"/>
  <c r="C821" i="40"/>
  <c r="D821" i="40"/>
  <c r="E821" i="40"/>
  <c r="F821" i="40"/>
  <c r="G821" i="40"/>
  <c r="H821" i="40"/>
  <c r="A822" i="40"/>
  <c r="B822" i="40"/>
  <c r="C822" i="40"/>
  <c r="D822" i="40"/>
  <c r="E822" i="40"/>
  <c r="F822" i="40"/>
  <c r="G822" i="40"/>
  <c r="H822" i="40"/>
  <c r="A823" i="40"/>
  <c r="B823" i="40"/>
  <c r="C823" i="40"/>
  <c r="D823" i="40"/>
  <c r="E823" i="40"/>
  <c r="F823" i="40"/>
  <c r="G823" i="40"/>
  <c r="H823" i="40"/>
  <c r="A824" i="40"/>
  <c r="B824" i="40"/>
  <c r="C824" i="40"/>
  <c r="D824" i="40"/>
  <c r="E824" i="40"/>
  <c r="F824" i="40"/>
  <c r="G824" i="40"/>
  <c r="H824" i="40"/>
  <c r="A825" i="40"/>
  <c r="B825" i="40"/>
  <c r="C825" i="40"/>
  <c r="D825" i="40"/>
  <c r="E825" i="40"/>
  <c r="F825" i="40"/>
  <c r="G825" i="40"/>
  <c r="H825" i="40"/>
  <c r="A826" i="40"/>
  <c r="B826" i="40"/>
  <c r="C826" i="40"/>
  <c r="D826" i="40"/>
  <c r="E826" i="40"/>
  <c r="F826" i="40"/>
  <c r="G826" i="40"/>
  <c r="H826" i="40"/>
  <c r="A827" i="40"/>
  <c r="B827" i="40"/>
  <c r="C827" i="40"/>
  <c r="D827" i="40"/>
  <c r="E827" i="40"/>
  <c r="F827" i="40"/>
  <c r="G827" i="40"/>
  <c r="H827" i="40"/>
  <c r="A828" i="40"/>
  <c r="B828" i="40"/>
  <c r="C828" i="40"/>
  <c r="D828" i="40"/>
  <c r="E828" i="40"/>
  <c r="F828" i="40"/>
  <c r="G828" i="40"/>
  <c r="H828" i="40"/>
  <c r="A829" i="40"/>
  <c r="B829" i="40"/>
  <c r="C829" i="40"/>
  <c r="D829" i="40"/>
  <c r="E829" i="40"/>
  <c r="F829" i="40"/>
  <c r="G829" i="40"/>
  <c r="H829" i="40"/>
  <c r="A830" i="40"/>
  <c r="B830" i="40"/>
  <c r="C830" i="40"/>
  <c r="D830" i="40"/>
  <c r="E830" i="40"/>
  <c r="F830" i="40"/>
  <c r="G830" i="40"/>
  <c r="H830" i="40"/>
  <c r="A831" i="40"/>
  <c r="B831" i="40"/>
  <c r="C831" i="40"/>
  <c r="D831" i="40"/>
  <c r="E831" i="40"/>
  <c r="F831" i="40"/>
  <c r="G831" i="40"/>
  <c r="H831" i="40"/>
  <c r="A832" i="40"/>
  <c r="B832" i="40"/>
  <c r="C832" i="40"/>
  <c r="D832" i="40"/>
  <c r="E832" i="40"/>
  <c r="F832" i="40"/>
  <c r="G832" i="40"/>
  <c r="H832" i="40"/>
  <c r="A833" i="40"/>
  <c r="B833" i="40"/>
  <c r="C833" i="40"/>
  <c r="D833" i="40"/>
  <c r="E833" i="40"/>
  <c r="F833" i="40"/>
  <c r="G833" i="40"/>
  <c r="H833" i="40"/>
  <c r="A834" i="40"/>
  <c r="B834" i="40"/>
  <c r="C834" i="40"/>
  <c r="D834" i="40"/>
  <c r="E834" i="40"/>
  <c r="F834" i="40"/>
  <c r="G834" i="40"/>
  <c r="H834" i="40"/>
  <c r="A835" i="40"/>
  <c r="B835" i="40"/>
  <c r="C835" i="40"/>
  <c r="D835" i="40"/>
  <c r="E835" i="40"/>
  <c r="F835" i="40"/>
  <c r="G835" i="40"/>
  <c r="H835" i="40"/>
  <c r="A836" i="40"/>
  <c r="B836" i="40"/>
  <c r="C836" i="40"/>
  <c r="D836" i="40"/>
  <c r="E836" i="40"/>
  <c r="F836" i="40"/>
  <c r="G836" i="40"/>
  <c r="H836" i="40"/>
  <c r="A837" i="40"/>
  <c r="B837" i="40"/>
  <c r="C837" i="40"/>
  <c r="D837" i="40"/>
  <c r="E837" i="40"/>
  <c r="F837" i="40"/>
  <c r="G837" i="40"/>
  <c r="H837" i="40"/>
  <c r="A838" i="40"/>
  <c r="B838" i="40"/>
  <c r="C838" i="40"/>
  <c r="D838" i="40"/>
  <c r="E838" i="40"/>
  <c r="F838" i="40"/>
  <c r="G838" i="40"/>
  <c r="H838" i="40"/>
  <c r="A839" i="40"/>
  <c r="B839" i="40"/>
  <c r="C839" i="40"/>
  <c r="D839" i="40"/>
  <c r="E839" i="40"/>
  <c r="F839" i="40"/>
  <c r="G839" i="40"/>
  <c r="H839" i="40"/>
  <c r="A840" i="40"/>
  <c r="B840" i="40"/>
  <c r="C840" i="40"/>
  <c r="D840" i="40"/>
  <c r="E840" i="40"/>
  <c r="F840" i="40"/>
  <c r="G840" i="40"/>
  <c r="H840" i="40"/>
  <c r="A841" i="40"/>
  <c r="B841" i="40"/>
  <c r="C841" i="40"/>
  <c r="D841" i="40"/>
  <c r="E841" i="40"/>
  <c r="F841" i="40"/>
  <c r="G841" i="40"/>
  <c r="H841" i="40"/>
  <c r="A842" i="40"/>
  <c r="B842" i="40"/>
  <c r="C842" i="40"/>
  <c r="D842" i="40"/>
  <c r="E842" i="40"/>
  <c r="F842" i="40"/>
  <c r="G842" i="40"/>
  <c r="H842" i="40"/>
  <c r="A843" i="40"/>
  <c r="B843" i="40"/>
  <c r="C843" i="40"/>
  <c r="D843" i="40"/>
  <c r="E843" i="40"/>
  <c r="F843" i="40"/>
  <c r="G843" i="40"/>
  <c r="H843" i="40"/>
  <c r="A844" i="40"/>
  <c r="B844" i="40"/>
  <c r="C844" i="40"/>
  <c r="D844" i="40"/>
  <c r="E844" i="40"/>
  <c r="F844" i="40"/>
  <c r="G844" i="40"/>
  <c r="H844" i="40"/>
  <c r="A845" i="40"/>
  <c r="B845" i="40"/>
  <c r="C845" i="40"/>
  <c r="D845" i="40"/>
  <c r="E845" i="40"/>
  <c r="F845" i="40"/>
  <c r="G845" i="40"/>
  <c r="H845" i="40"/>
  <c r="A846" i="40"/>
  <c r="B846" i="40"/>
  <c r="C846" i="40"/>
  <c r="D846" i="40"/>
  <c r="E846" i="40"/>
  <c r="F846" i="40"/>
  <c r="G846" i="40"/>
  <c r="H846" i="40"/>
  <c r="A847" i="40"/>
  <c r="B847" i="40"/>
  <c r="C847" i="40"/>
  <c r="D847" i="40"/>
  <c r="E847" i="40"/>
  <c r="F847" i="40"/>
  <c r="G847" i="40"/>
  <c r="H847" i="40"/>
  <c r="A848" i="40"/>
  <c r="B848" i="40"/>
  <c r="C848" i="40"/>
  <c r="D848" i="40"/>
  <c r="E848" i="40"/>
  <c r="F848" i="40"/>
  <c r="G848" i="40"/>
  <c r="H848" i="40"/>
  <c r="A849" i="40"/>
  <c r="B849" i="40"/>
  <c r="C849" i="40"/>
  <c r="D849" i="40"/>
  <c r="E849" i="40"/>
  <c r="F849" i="40"/>
  <c r="G849" i="40"/>
  <c r="H849" i="40"/>
  <c r="A850" i="40"/>
  <c r="B850" i="40"/>
  <c r="C850" i="40"/>
  <c r="D850" i="40"/>
  <c r="E850" i="40"/>
  <c r="F850" i="40"/>
  <c r="G850" i="40"/>
  <c r="H850" i="40"/>
  <c r="A851" i="40"/>
  <c r="B851" i="40"/>
  <c r="C851" i="40"/>
  <c r="D851" i="40"/>
  <c r="E851" i="40"/>
  <c r="F851" i="40"/>
  <c r="G851" i="40"/>
  <c r="H851" i="40"/>
  <c r="A852" i="40"/>
  <c r="B852" i="40"/>
  <c r="C852" i="40"/>
  <c r="D852" i="40"/>
  <c r="E852" i="40"/>
  <c r="F852" i="40"/>
  <c r="G852" i="40"/>
  <c r="H852" i="40"/>
  <c r="A853" i="40"/>
  <c r="B853" i="40"/>
  <c r="C853" i="40"/>
  <c r="D853" i="40"/>
  <c r="E853" i="40"/>
  <c r="F853" i="40"/>
  <c r="G853" i="40"/>
  <c r="H853" i="40"/>
  <c r="A854" i="40"/>
  <c r="B854" i="40"/>
  <c r="C854" i="40"/>
  <c r="D854" i="40"/>
  <c r="E854" i="40"/>
  <c r="F854" i="40"/>
  <c r="G854" i="40"/>
  <c r="H854" i="40"/>
  <c r="A855" i="40"/>
  <c r="B855" i="40"/>
  <c r="C855" i="40"/>
  <c r="D855" i="40"/>
  <c r="E855" i="40"/>
  <c r="F855" i="40"/>
  <c r="G855" i="40"/>
  <c r="H855" i="40"/>
  <c r="A856" i="40"/>
  <c r="B856" i="40"/>
  <c r="C856" i="40"/>
  <c r="D856" i="40"/>
  <c r="E856" i="40"/>
  <c r="F856" i="40"/>
  <c r="G856" i="40"/>
  <c r="H856" i="40"/>
  <c r="A857" i="40"/>
  <c r="B857" i="40"/>
  <c r="C857" i="40"/>
  <c r="D857" i="40"/>
  <c r="E857" i="40"/>
  <c r="F857" i="40"/>
  <c r="G857" i="40"/>
  <c r="H857" i="40"/>
  <c r="A858" i="40"/>
  <c r="B858" i="40"/>
  <c r="C858" i="40"/>
  <c r="D858" i="40"/>
  <c r="E858" i="40"/>
  <c r="F858" i="40"/>
  <c r="G858" i="40"/>
  <c r="H858" i="40"/>
  <c r="A859" i="40"/>
  <c r="B859" i="40"/>
  <c r="C859" i="40"/>
  <c r="D859" i="40"/>
  <c r="E859" i="40"/>
  <c r="F859" i="40"/>
  <c r="G859" i="40"/>
  <c r="H859" i="40"/>
  <c r="A860" i="40"/>
  <c r="B860" i="40"/>
  <c r="C860" i="40"/>
  <c r="D860" i="40"/>
  <c r="E860" i="40"/>
  <c r="F860" i="40"/>
  <c r="G860" i="40"/>
  <c r="H860" i="40"/>
  <c r="A861" i="40"/>
  <c r="B861" i="40"/>
  <c r="C861" i="40"/>
  <c r="D861" i="40"/>
  <c r="E861" i="40"/>
  <c r="F861" i="40"/>
  <c r="G861" i="40"/>
  <c r="H861" i="40"/>
  <c r="A862" i="40"/>
  <c r="B862" i="40"/>
  <c r="C862" i="40"/>
  <c r="D862" i="40"/>
  <c r="E862" i="40"/>
  <c r="F862" i="40"/>
  <c r="G862" i="40"/>
  <c r="H862" i="40"/>
  <c r="A863" i="40"/>
  <c r="B863" i="40"/>
  <c r="C863" i="40"/>
  <c r="D863" i="40"/>
  <c r="E863" i="40"/>
  <c r="F863" i="40"/>
  <c r="G863" i="40"/>
  <c r="H863" i="40"/>
  <c r="A864" i="40"/>
  <c r="B864" i="40"/>
  <c r="C864" i="40"/>
  <c r="D864" i="40"/>
  <c r="E864" i="40"/>
  <c r="F864" i="40"/>
  <c r="G864" i="40"/>
  <c r="H864" i="40"/>
  <c r="A865" i="40"/>
  <c r="B865" i="40"/>
  <c r="C865" i="40"/>
  <c r="D865" i="40"/>
  <c r="E865" i="40"/>
  <c r="F865" i="40"/>
  <c r="G865" i="40"/>
  <c r="H865" i="40"/>
  <c r="A866" i="40"/>
  <c r="B866" i="40"/>
  <c r="C866" i="40"/>
  <c r="D866" i="40"/>
  <c r="E866" i="40"/>
  <c r="F866" i="40"/>
  <c r="G866" i="40"/>
  <c r="H866" i="40"/>
  <c r="A867" i="40"/>
  <c r="B867" i="40"/>
  <c r="C867" i="40"/>
  <c r="D867" i="40"/>
  <c r="E867" i="40"/>
  <c r="F867" i="40"/>
  <c r="G867" i="40"/>
  <c r="H867" i="40"/>
  <c r="A868" i="40"/>
  <c r="B868" i="40"/>
  <c r="C868" i="40"/>
  <c r="D868" i="40"/>
  <c r="E868" i="40"/>
  <c r="F868" i="40"/>
  <c r="G868" i="40"/>
  <c r="H868" i="40"/>
  <c r="A869" i="40"/>
  <c r="B869" i="40"/>
  <c r="C869" i="40"/>
  <c r="D869" i="40"/>
  <c r="E869" i="40"/>
  <c r="F869" i="40"/>
  <c r="G869" i="40"/>
  <c r="H869" i="40"/>
  <c r="A870" i="40"/>
  <c r="B870" i="40"/>
  <c r="C870" i="40"/>
  <c r="D870" i="40"/>
  <c r="E870" i="40"/>
  <c r="F870" i="40"/>
  <c r="G870" i="40"/>
  <c r="H870" i="40"/>
  <c r="A871" i="40"/>
  <c r="B871" i="40"/>
  <c r="C871" i="40"/>
  <c r="D871" i="40"/>
  <c r="E871" i="40"/>
  <c r="F871" i="40"/>
  <c r="G871" i="40"/>
  <c r="H871" i="40"/>
  <c r="A872" i="40"/>
  <c r="B872" i="40"/>
  <c r="C872" i="40"/>
  <c r="D872" i="40"/>
  <c r="E872" i="40"/>
  <c r="F872" i="40"/>
  <c r="G872" i="40"/>
  <c r="H872" i="40"/>
  <c r="A873" i="40"/>
  <c r="B873" i="40"/>
  <c r="C873" i="40"/>
  <c r="D873" i="40"/>
  <c r="E873" i="40"/>
  <c r="F873" i="40"/>
  <c r="G873" i="40"/>
  <c r="H873" i="40"/>
  <c r="A874" i="40"/>
  <c r="B874" i="40"/>
  <c r="C874" i="40"/>
  <c r="D874" i="40"/>
  <c r="E874" i="40"/>
  <c r="F874" i="40"/>
  <c r="G874" i="40"/>
  <c r="H874" i="40"/>
  <c r="A875" i="40"/>
  <c r="B875" i="40"/>
  <c r="C875" i="40"/>
  <c r="D875" i="40"/>
  <c r="E875" i="40"/>
  <c r="F875" i="40"/>
  <c r="G875" i="40"/>
  <c r="H875" i="40"/>
  <c r="A876" i="40"/>
  <c r="B876" i="40"/>
  <c r="C876" i="40"/>
  <c r="D876" i="40"/>
  <c r="E876" i="40"/>
  <c r="F876" i="40"/>
  <c r="G876" i="40"/>
  <c r="H876" i="40"/>
  <c r="A877" i="40"/>
  <c r="B877" i="40"/>
  <c r="C877" i="40"/>
  <c r="D877" i="40"/>
  <c r="E877" i="40"/>
  <c r="F877" i="40"/>
  <c r="G877" i="40"/>
  <c r="H877" i="40"/>
  <c r="A878" i="40"/>
  <c r="B878" i="40"/>
  <c r="C878" i="40"/>
  <c r="D878" i="40"/>
  <c r="E878" i="40"/>
  <c r="F878" i="40"/>
  <c r="G878" i="40"/>
  <c r="H878" i="40"/>
  <c r="A879" i="40"/>
  <c r="B879" i="40"/>
  <c r="C879" i="40"/>
  <c r="D879" i="40"/>
  <c r="E879" i="40"/>
  <c r="F879" i="40"/>
  <c r="G879" i="40"/>
  <c r="H879" i="40"/>
  <c r="A880" i="40"/>
  <c r="B880" i="40"/>
  <c r="C880" i="40"/>
  <c r="D880" i="40"/>
  <c r="E880" i="40"/>
  <c r="F880" i="40"/>
  <c r="G880" i="40"/>
  <c r="H880" i="40"/>
  <c r="A881" i="40"/>
  <c r="B881" i="40"/>
  <c r="C881" i="40"/>
  <c r="D881" i="40"/>
  <c r="E881" i="40"/>
  <c r="F881" i="40"/>
  <c r="G881" i="40"/>
  <c r="H881" i="40"/>
  <c r="A882" i="40"/>
  <c r="B882" i="40"/>
  <c r="C882" i="40"/>
  <c r="D882" i="40"/>
  <c r="E882" i="40"/>
  <c r="F882" i="40"/>
  <c r="G882" i="40"/>
  <c r="H882" i="40"/>
  <c r="A883" i="40"/>
  <c r="B883" i="40"/>
  <c r="C883" i="40"/>
  <c r="D883" i="40"/>
  <c r="E883" i="40"/>
  <c r="F883" i="40"/>
  <c r="G883" i="40"/>
  <c r="H883" i="40"/>
  <c r="A884" i="40"/>
  <c r="B884" i="40"/>
  <c r="C884" i="40"/>
  <c r="D884" i="40"/>
  <c r="E884" i="40"/>
  <c r="F884" i="40"/>
  <c r="G884" i="40"/>
  <c r="H884" i="40"/>
  <c r="A885" i="40"/>
  <c r="B885" i="40"/>
  <c r="C885" i="40"/>
  <c r="D885" i="40"/>
  <c r="E885" i="40"/>
  <c r="F885" i="40"/>
  <c r="G885" i="40"/>
  <c r="H885" i="40"/>
  <c r="A886" i="40"/>
  <c r="B886" i="40"/>
  <c r="C886" i="40"/>
  <c r="D886" i="40"/>
  <c r="E886" i="40"/>
  <c r="F886" i="40"/>
  <c r="G886" i="40"/>
  <c r="H886" i="40"/>
  <c r="A887" i="40"/>
  <c r="B887" i="40"/>
  <c r="C887" i="40"/>
  <c r="D887" i="40"/>
  <c r="E887" i="40"/>
  <c r="F887" i="40"/>
  <c r="G887" i="40"/>
  <c r="H887" i="40"/>
  <c r="A888" i="40"/>
  <c r="B888" i="40"/>
  <c r="C888" i="40"/>
  <c r="D888" i="40"/>
  <c r="E888" i="40"/>
  <c r="F888" i="40"/>
  <c r="G888" i="40"/>
  <c r="H888" i="40"/>
  <c r="A889" i="40"/>
  <c r="B889" i="40"/>
  <c r="C889" i="40"/>
  <c r="D889" i="40"/>
  <c r="E889" i="40"/>
  <c r="F889" i="40"/>
  <c r="G889" i="40"/>
  <c r="H889" i="40"/>
  <c r="A890" i="40"/>
  <c r="B890" i="40"/>
  <c r="C890" i="40"/>
  <c r="D890" i="40"/>
  <c r="E890" i="40"/>
  <c r="F890" i="40"/>
  <c r="G890" i="40"/>
  <c r="H890" i="40"/>
  <c r="A891" i="40"/>
  <c r="B891" i="40"/>
  <c r="C891" i="40"/>
  <c r="D891" i="40"/>
  <c r="E891" i="40"/>
  <c r="F891" i="40"/>
  <c r="G891" i="40"/>
  <c r="H891" i="40"/>
  <c r="A892" i="40"/>
  <c r="B892" i="40"/>
  <c r="C892" i="40"/>
  <c r="D892" i="40"/>
  <c r="E892" i="40"/>
  <c r="F892" i="40"/>
  <c r="G892" i="40"/>
  <c r="H892" i="40"/>
  <c r="A893" i="40"/>
  <c r="B893" i="40"/>
  <c r="C893" i="40"/>
  <c r="D893" i="40"/>
  <c r="E893" i="40"/>
  <c r="F893" i="40"/>
  <c r="G893" i="40"/>
  <c r="H893" i="40"/>
  <c r="A894" i="40"/>
  <c r="B894" i="40"/>
  <c r="C894" i="40"/>
  <c r="D894" i="40"/>
  <c r="E894" i="40"/>
  <c r="F894" i="40"/>
  <c r="G894" i="40"/>
  <c r="H894" i="40"/>
  <c r="A895" i="40"/>
  <c r="B895" i="40"/>
  <c r="C895" i="40"/>
  <c r="D895" i="40"/>
  <c r="E895" i="40"/>
  <c r="F895" i="40"/>
  <c r="G895" i="40"/>
  <c r="H895" i="40"/>
  <c r="A896" i="40"/>
  <c r="B896" i="40"/>
  <c r="C896" i="40"/>
  <c r="D896" i="40"/>
  <c r="E896" i="40"/>
  <c r="F896" i="40"/>
  <c r="G896" i="40"/>
  <c r="H896" i="40"/>
  <c r="A897" i="40"/>
  <c r="B897" i="40"/>
  <c r="C897" i="40"/>
  <c r="D897" i="40"/>
  <c r="E897" i="40"/>
  <c r="F897" i="40"/>
  <c r="G897" i="40"/>
  <c r="H897" i="40"/>
  <c r="A898" i="40"/>
  <c r="B898" i="40"/>
  <c r="C898" i="40"/>
  <c r="D898" i="40"/>
  <c r="E898" i="40"/>
  <c r="F898" i="40"/>
  <c r="G898" i="40"/>
  <c r="H898" i="40"/>
  <c r="A899" i="40"/>
  <c r="B899" i="40"/>
  <c r="C899" i="40"/>
  <c r="D899" i="40"/>
  <c r="E899" i="40"/>
  <c r="F899" i="40"/>
  <c r="G899" i="40"/>
  <c r="H899" i="40"/>
  <c r="A900" i="40"/>
  <c r="B900" i="40"/>
  <c r="C900" i="40"/>
  <c r="D900" i="40"/>
  <c r="E900" i="40"/>
  <c r="F900" i="40"/>
  <c r="G900" i="40"/>
  <c r="H900" i="40"/>
  <c r="A901" i="40"/>
  <c r="B901" i="40"/>
  <c r="C901" i="40"/>
  <c r="D901" i="40"/>
  <c r="E901" i="40"/>
  <c r="F901" i="40"/>
  <c r="G901" i="40"/>
  <c r="H901" i="40"/>
  <c r="A902" i="40"/>
  <c r="B902" i="40"/>
  <c r="C902" i="40"/>
  <c r="D902" i="40"/>
  <c r="E902" i="40"/>
  <c r="F902" i="40"/>
  <c r="G902" i="40"/>
  <c r="H902" i="40"/>
  <c r="A903" i="40"/>
  <c r="B903" i="40"/>
  <c r="C903" i="40"/>
  <c r="D903" i="40"/>
  <c r="E903" i="40"/>
  <c r="F903" i="40"/>
  <c r="G903" i="40"/>
  <c r="H903" i="40"/>
  <c r="A904" i="40"/>
  <c r="B904" i="40"/>
  <c r="C904" i="40"/>
  <c r="D904" i="40"/>
  <c r="E904" i="40"/>
  <c r="F904" i="40"/>
  <c r="G904" i="40"/>
  <c r="H904" i="40"/>
  <c r="A905" i="40"/>
  <c r="B905" i="40"/>
  <c r="C905" i="40"/>
  <c r="D905" i="40"/>
  <c r="E905" i="40"/>
  <c r="F905" i="40"/>
  <c r="G905" i="40"/>
  <c r="H905" i="40"/>
  <c r="A906" i="40"/>
  <c r="B906" i="40"/>
  <c r="C906" i="40"/>
  <c r="D906" i="40"/>
  <c r="E906" i="40"/>
  <c r="F906" i="40"/>
  <c r="G906" i="40"/>
  <c r="H906" i="40"/>
  <c r="A907" i="40"/>
  <c r="B907" i="40"/>
  <c r="C907" i="40"/>
  <c r="D907" i="40"/>
  <c r="E907" i="40"/>
  <c r="F907" i="40"/>
  <c r="G907" i="40"/>
  <c r="H907" i="40"/>
  <c r="A908" i="40"/>
  <c r="B908" i="40"/>
  <c r="C908" i="40"/>
  <c r="D908" i="40"/>
  <c r="E908" i="40"/>
  <c r="F908" i="40"/>
  <c r="G908" i="40"/>
  <c r="H908" i="40"/>
  <c r="A909" i="40"/>
  <c r="B909" i="40"/>
  <c r="C909" i="40"/>
  <c r="D909" i="40"/>
  <c r="E909" i="40"/>
  <c r="F909" i="40"/>
  <c r="G909" i="40"/>
  <c r="H909" i="40"/>
  <c r="A910" i="40"/>
  <c r="B910" i="40"/>
  <c r="C910" i="40"/>
  <c r="D910" i="40"/>
  <c r="E910" i="40"/>
  <c r="F910" i="40"/>
  <c r="G910" i="40"/>
  <c r="H910" i="40"/>
  <c r="A911" i="40"/>
  <c r="B911" i="40"/>
  <c r="C911" i="40"/>
  <c r="D911" i="40"/>
  <c r="E911" i="40"/>
  <c r="F911" i="40"/>
  <c r="G911" i="40"/>
  <c r="H911" i="40"/>
  <c r="A912" i="40"/>
  <c r="B912" i="40"/>
  <c r="C912" i="40"/>
  <c r="D912" i="40"/>
  <c r="E912" i="40"/>
  <c r="F912" i="40"/>
  <c r="G912" i="40"/>
  <c r="H912" i="40"/>
  <c r="A913" i="40"/>
  <c r="B913" i="40"/>
  <c r="C913" i="40"/>
  <c r="D913" i="40"/>
  <c r="E913" i="40"/>
  <c r="F913" i="40"/>
  <c r="G913" i="40"/>
  <c r="H913" i="40"/>
  <c r="A914" i="40"/>
  <c r="B914" i="40"/>
  <c r="C914" i="40"/>
  <c r="D914" i="40"/>
  <c r="E914" i="40"/>
  <c r="F914" i="40"/>
  <c r="G914" i="40"/>
  <c r="H914" i="40"/>
  <c r="A915" i="40"/>
  <c r="B915" i="40"/>
  <c r="C915" i="40"/>
  <c r="D915" i="40"/>
  <c r="E915" i="40"/>
  <c r="F915" i="40"/>
  <c r="G915" i="40"/>
  <c r="H915" i="40"/>
  <c r="A916" i="40"/>
  <c r="B916" i="40"/>
  <c r="C916" i="40"/>
  <c r="D916" i="40"/>
  <c r="E916" i="40"/>
  <c r="F916" i="40"/>
  <c r="G916" i="40"/>
  <c r="H916" i="40"/>
  <c r="A917" i="40"/>
  <c r="B917" i="40"/>
  <c r="C917" i="40"/>
  <c r="D917" i="40"/>
  <c r="E917" i="40"/>
  <c r="F917" i="40"/>
  <c r="G917" i="40"/>
  <c r="H917" i="40"/>
  <c r="A918" i="40"/>
  <c r="B918" i="40"/>
  <c r="C918" i="40"/>
  <c r="D918" i="40"/>
  <c r="E918" i="40"/>
  <c r="F918" i="40"/>
  <c r="G918" i="40"/>
  <c r="H918" i="40"/>
  <c r="A919" i="40"/>
  <c r="B919" i="40"/>
  <c r="C919" i="40"/>
  <c r="D919" i="40"/>
  <c r="E919" i="40"/>
  <c r="F919" i="40"/>
  <c r="G919" i="40"/>
  <c r="H919" i="40"/>
  <c r="A920" i="40"/>
  <c r="B920" i="40"/>
  <c r="C920" i="40"/>
  <c r="D920" i="40"/>
  <c r="E920" i="40"/>
  <c r="F920" i="40"/>
  <c r="G920" i="40"/>
  <c r="H920" i="40"/>
  <c r="A921" i="40"/>
  <c r="B921" i="40"/>
  <c r="C921" i="40"/>
  <c r="D921" i="40"/>
  <c r="E921" i="40"/>
  <c r="F921" i="40"/>
  <c r="G921" i="40"/>
  <c r="H921" i="40"/>
  <c r="A922" i="40"/>
  <c r="B922" i="40"/>
  <c r="C922" i="40"/>
  <c r="D922" i="40"/>
  <c r="E922" i="40"/>
  <c r="F922" i="40"/>
  <c r="G922" i="40"/>
  <c r="H922" i="40"/>
  <c r="A923" i="40"/>
  <c r="B923" i="40"/>
  <c r="C923" i="40"/>
  <c r="D923" i="40"/>
  <c r="E923" i="40"/>
  <c r="F923" i="40"/>
  <c r="G923" i="40"/>
  <c r="H923" i="40"/>
  <c r="A924" i="40"/>
  <c r="B924" i="40"/>
  <c r="C924" i="40"/>
  <c r="D924" i="40"/>
  <c r="E924" i="40"/>
  <c r="F924" i="40"/>
  <c r="G924" i="40"/>
  <c r="H924" i="40"/>
  <c r="A925" i="40"/>
  <c r="B925" i="40"/>
  <c r="C925" i="40"/>
  <c r="D925" i="40"/>
  <c r="E925" i="40"/>
  <c r="F925" i="40"/>
  <c r="G925" i="40"/>
  <c r="H925" i="40"/>
  <c r="A926" i="40"/>
  <c r="B926" i="40"/>
  <c r="C926" i="40"/>
  <c r="D926" i="40"/>
  <c r="E926" i="40"/>
  <c r="F926" i="40"/>
  <c r="G926" i="40"/>
  <c r="H926" i="40"/>
  <c r="A927" i="40"/>
  <c r="B927" i="40"/>
  <c r="C927" i="40"/>
  <c r="D927" i="40"/>
  <c r="E927" i="40"/>
  <c r="F927" i="40"/>
  <c r="G927" i="40"/>
  <c r="H927" i="40"/>
  <c r="A928" i="40"/>
  <c r="B928" i="40"/>
  <c r="C928" i="40"/>
  <c r="D928" i="40"/>
  <c r="E928" i="40"/>
  <c r="F928" i="40"/>
  <c r="G928" i="40"/>
  <c r="H928" i="40"/>
  <c r="A929" i="40"/>
  <c r="B929" i="40"/>
  <c r="C929" i="40"/>
  <c r="D929" i="40"/>
  <c r="E929" i="40"/>
  <c r="F929" i="40"/>
  <c r="G929" i="40"/>
  <c r="H929" i="40"/>
  <c r="A930" i="40"/>
  <c r="B930" i="40"/>
  <c r="C930" i="40"/>
  <c r="D930" i="40"/>
  <c r="E930" i="40"/>
  <c r="F930" i="40"/>
  <c r="G930" i="40"/>
  <c r="H930" i="40"/>
  <c r="A931" i="40"/>
  <c r="B931" i="40"/>
  <c r="C931" i="40"/>
  <c r="D931" i="40"/>
  <c r="E931" i="40"/>
  <c r="F931" i="40"/>
  <c r="G931" i="40"/>
  <c r="H931" i="40"/>
  <c r="A932" i="40"/>
  <c r="B932" i="40"/>
  <c r="C932" i="40"/>
  <c r="D932" i="40"/>
  <c r="E932" i="40"/>
  <c r="F932" i="40"/>
  <c r="G932" i="40"/>
  <c r="H932" i="40"/>
  <c r="A933" i="40"/>
  <c r="B933" i="40"/>
  <c r="C933" i="40"/>
  <c r="D933" i="40"/>
  <c r="E933" i="40"/>
  <c r="F933" i="40"/>
  <c r="G933" i="40"/>
  <c r="H933" i="40"/>
  <c r="A934" i="40"/>
  <c r="B934" i="40"/>
  <c r="C934" i="40"/>
  <c r="D934" i="40"/>
  <c r="E934" i="40"/>
  <c r="F934" i="40"/>
  <c r="G934" i="40"/>
  <c r="H934" i="40"/>
  <c r="A935" i="40"/>
  <c r="B935" i="40"/>
  <c r="C935" i="40"/>
  <c r="D935" i="40"/>
  <c r="E935" i="40"/>
  <c r="F935" i="40"/>
  <c r="G935" i="40"/>
  <c r="H935" i="40"/>
  <c r="A936" i="40"/>
  <c r="B936" i="40"/>
  <c r="C936" i="40"/>
  <c r="D936" i="40"/>
  <c r="E936" i="40"/>
  <c r="F936" i="40"/>
  <c r="G936" i="40"/>
  <c r="H936" i="40"/>
  <c r="A937" i="40"/>
  <c r="B937" i="40"/>
  <c r="C937" i="40"/>
  <c r="D937" i="40"/>
  <c r="E937" i="40"/>
  <c r="F937" i="40"/>
  <c r="G937" i="40"/>
  <c r="H937" i="40"/>
  <c r="A938" i="40"/>
  <c r="B938" i="40"/>
  <c r="C938" i="40"/>
  <c r="D938" i="40"/>
  <c r="E938" i="40"/>
  <c r="F938" i="40"/>
  <c r="G938" i="40"/>
  <c r="H938" i="40"/>
  <c r="A939" i="40"/>
  <c r="B939" i="40"/>
  <c r="C939" i="40"/>
  <c r="D939" i="40"/>
  <c r="E939" i="40"/>
  <c r="F939" i="40"/>
  <c r="G939" i="40"/>
  <c r="H939" i="40"/>
  <c r="A940" i="40"/>
  <c r="B940" i="40"/>
  <c r="C940" i="40"/>
  <c r="D940" i="40"/>
  <c r="E940" i="40"/>
  <c r="F940" i="40"/>
  <c r="G940" i="40"/>
  <c r="H940" i="40"/>
  <c r="A941" i="40"/>
  <c r="B941" i="40"/>
  <c r="C941" i="40"/>
  <c r="D941" i="40"/>
  <c r="E941" i="40"/>
  <c r="F941" i="40"/>
  <c r="G941" i="40"/>
  <c r="H941" i="40"/>
  <c r="A942" i="40"/>
  <c r="B942" i="40"/>
  <c r="C942" i="40"/>
  <c r="D942" i="40"/>
  <c r="E942" i="40"/>
  <c r="F942" i="40"/>
  <c r="G942" i="40"/>
  <c r="H942" i="40"/>
  <c r="A943" i="40"/>
  <c r="B943" i="40"/>
  <c r="C943" i="40"/>
  <c r="D943" i="40"/>
  <c r="E943" i="40"/>
  <c r="F943" i="40"/>
  <c r="G943" i="40"/>
  <c r="H943" i="40"/>
  <c r="A944" i="40"/>
  <c r="B944" i="40"/>
  <c r="C944" i="40"/>
  <c r="D944" i="40"/>
  <c r="E944" i="40"/>
  <c r="F944" i="40"/>
  <c r="G944" i="40"/>
  <c r="H944" i="40"/>
  <c r="A945" i="40"/>
  <c r="B945" i="40"/>
  <c r="C945" i="40"/>
  <c r="D945" i="40"/>
  <c r="E945" i="40"/>
  <c r="F945" i="40"/>
  <c r="G945" i="40"/>
  <c r="H945" i="40"/>
  <c r="A946" i="40"/>
  <c r="B946" i="40"/>
  <c r="C946" i="40"/>
  <c r="D946" i="40"/>
  <c r="E946" i="40"/>
  <c r="F946" i="40"/>
  <c r="G946" i="40"/>
  <c r="H946" i="40"/>
  <c r="A947" i="40"/>
  <c r="B947" i="40"/>
  <c r="C947" i="40"/>
  <c r="D947" i="40"/>
  <c r="E947" i="40"/>
  <c r="F947" i="40"/>
  <c r="G947" i="40"/>
  <c r="H947" i="40"/>
  <c r="A948" i="40"/>
  <c r="B948" i="40"/>
  <c r="C948" i="40"/>
  <c r="D948" i="40"/>
  <c r="E948" i="40"/>
  <c r="F948" i="40"/>
  <c r="G948" i="40"/>
  <c r="H948" i="40"/>
  <c r="A949" i="40"/>
  <c r="B949" i="40"/>
  <c r="C949" i="40"/>
  <c r="D949" i="40"/>
  <c r="E949" i="40"/>
  <c r="F949" i="40"/>
  <c r="G949" i="40"/>
  <c r="H949" i="40"/>
  <c r="A950" i="40"/>
  <c r="B950" i="40"/>
  <c r="C950" i="40"/>
  <c r="D950" i="40"/>
  <c r="E950" i="40"/>
  <c r="F950" i="40"/>
  <c r="G950" i="40"/>
  <c r="H950" i="40"/>
  <c r="A951" i="40"/>
  <c r="B951" i="40"/>
  <c r="C951" i="40"/>
  <c r="D951" i="40"/>
  <c r="E951" i="40"/>
  <c r="F951" i="40"/>
  <c r="G951" i="40"/>
  <c r="H951" i="40"/>
  <c r="A952" i="40"/>
  <c r="B952" i="40"/>
  <c r="C952" i="40"/>
  <c r="D952" i="40"/>
  <c r="E952" i="40"/>
  <c r="F952" i="40"/>
  <c r="G952" i="40"/>
  <c r="H952" i="40"/>
  <c r="A953" i="40"/>
  <c r="B953" i="40"/>
  <c r="C953" i="40"/>
  <c r="D953" i="40"/>
  <c r="E953" i="40"/>
  <c r="F953" i="40"/>
  <c r="G953" i="40"/>
  <c r="H953" i="40"/>
  <c r="A954" i="40"/>
  <c r="B954" i="40"/>
  <c r="C954" i="40"/>
  <c r="D954" i="40"/>
  <c r="E954" i="40"/>
  <c r="F954" i="40"/>
  <c r="G954" i="40"/>
  <c r="H954" i="40"/>
  <c r="A955" i="40"/>
  <c r="B955" i="40"/>
  <c r="C955" i="40"/>
  <c r="D955" i="40"/>
  <c r="E955" i="40"/>
  <c r="F955" i="40"/>
  <c r="G955" i="40"/>
  <c r="H955" i="40"/>
  <c r="A956" i="40"/>
  <c r="B956" i="40"/>
  <c r="C956" i="40"/>
  <c r="D956" i="40"/>
  <c r="E956" i="40"/>
  <c r="F956" i="40"/>
  <c r="G956" i="40"/>
  <c r="H956" i="40"/>
  <c r="A957" i="40"/>
  <c r="B957" i="40"/>
  <c r="C957" i="40"/>
  <c r="D957" i="40"/>
  <c r="E957" i="40"/>
  <c r="F957" i="40"/>
  <c r="G957" i="40"/>
  <c r="H957" i="40"/>
  <c r="A958" i="40"/>
  <c r="B958" i="40"/>
  <c r="C958" i="40"/>
  <c r="D958" i="40"/>
  <c r="E958" i="40"/>
  <c r="F958" i="40"/>
  <c r="G958" i="40"/>
  <c r="H958" i="40"/>
  <c r="A959" i="40"/>
  <c r="B959" i="40"/>
  <c r="C959" i="40"/>
  <c r="D959" i="40"/>
  <c r="E959" i="40"/>
  <c r="F959" i="40"/>
  <c r="G959" i="40"/>
  <c r="H959" i="40"/>
  <c r="A960" i="40"/>
  <c r="B960" i="40"/>
  <c r="C960" i="40"/>
  <c r="D960" i="40"/>
  <c r="E960" i="40"/>
  <c r="F960" i="40"/>
  <c r="G960" i="40"/>
  <c r="H960" i="40"/>
  <c r="A961" i="40"/>
  <c r="B961" i="40"/>
  <c r="C961" i="40"/>
  <c r="D961" i="40"/>
  <c r="E961" i="40"/>
  <c r="F961" i="40"/>
  <c r="G961" i="40"/>
  <c r="H961" i="40"/>
  <c r="A962" i="40"/>
  <c r="B962" i="40"/>
  <c r="C962" i="40"/>
  <c r="D962" i="40"/>
  <c r="E962" i="40"/>
  <c r="F962" i="40"/>
  <c r="G962" i="40"/>
  <c r="H962" i="40"/>
  <c r="A963" i="40"/>
  <c r="B963" i="40"/>
  <c r="C963" i="40"/>
  <c r="D963" i="40"/>
  <c r="E963" i="40"/>
  <c r="F963" i="40"/>
  <c r="G963" i="40"/>
  <c r="H963" i="40"/>
  <c r="A964" i="40"/>
  <c r="B964" i="40"/>
  <c r="C964" i="40"/>
  <c r="D964" i="40"/>
  <c r="E964" i="40"/>
  <c r="F964" i="40"/>
  <c r="G964" i="40"/>
  <c r="H964" i="40"/>
  <c r="A965" i="40"/>
  <c r="B965" i="40"/>
  <c r="C965" i="40"/>
  <c r="D965" i="40"/>
  <c r="E965" i="40"/>
  <c r="F965" i="40"/>
  <c r="G965" i="40"/>
  <c r="H965" i="40"/>
  <c r="A966" i="40"/>
  <c r="B966" i="40"/>
  <c r="C966" i="40"/>
  <c r="D966" i="40"/>
  <c r="E966" i="40"/>
  <c r="F966" i="40"/>
  <c r="G966" i="40"/>
  <c r="H966" i="40"/>
  <c r="A967" i="40"/>
  <c r="B967" i="40"/>
  <c r="C967" i="40"/>
  <c r="D967" i="40"/>
  <c r="E967" i="40"/>
  <c r="F967" i="40"/>
  <c r="G967" i="40"/>
  <c r="H967" i="40"/>
  <c r="A968" i="40"/>
  <c r="B968" i="40"/>
  <c r="C968" i="40"/>
  <c r="D968" i="40"/>
  <c r="E968" i="40"/>
  <c r="F968" i="40"/>
  <c r="G968" i="40"/>
  <c r="H968" i="40"/>
  <c r="A969" i="40"/>
  <c r="B969" i="40"/>
  <c r="C969" i="40"/>
  <c r="D969" i="40"/>
  <c r="E969" i="40"/>
  <c r="F969" i="40"/>
  <c r="G969" i="40"/>
  <c r="H969" i="40"/>
  <c r="A970" i="40"/>
  <c r="B970" i="40"/>
  <c r="C970" i="40"/>
  <c r="D970" i="40"/>
  <c r="E970" i="40"/>
  <c r="F970" i="40"/>
  <c r="G970" i="40"/>
  <c r="H970" i="40"/>
  <c r="A971" i="40"/>
  <c r="B971" i="40"/>
  <c r="C971" i="40"/>
  <c r="D971" i="40"/>
  <c r="E971" i="40"/>
  <c r="F971" i="40"/>
  <c r="G971" i="40"/>
  <c r="H971" i="40"/>
  <c r="A972" i="40"/>
  <c r="B972" i="40"/>
  <c r="C972" i="40"/>
  <c r="D972" i="40"/>
  <c r="E972" i="40"/>
  <c r="F972" i="40"/>
  <c r="G972" i="40"/>
  <c r="H972" i="40"/>
  <c r="A973" i="40"/>
  <c r="B973" i="40"/>
  <c r="C973" i="40"/>
  <c r="D973" i="40"/>
  <c r="E973" i="40"/>
  <c r="F973" i="40"/>
  <c r="G973" i="40"/>
  <c r="H973" i="40"/>
  <c r="A974" i="40"/>
  <c r="B974" i="40"/>
  <c r="C974" i="40"/>
  <c r="D974" i="40"/>
  <c r="E974" i="40"/>
  <c r="F974" i="40"/>
  <c r="G974" i="40"/>
  <c r="H974" i="40"/>
  <c r="A975" i="40"/>
  <c r="B975" i="40"/>
  <c r="C975" i="40"/>
  <c r="D975" i="40"/>
  <c r="E975" i="40"/>
  <c r="F975" i="40"/>
  <c r="G975" i="40"/>
  <c r="H975" i="40"/>
  <c r="A976" i="40"/>
  <c r="B976" i="40"/>
  <c r="C976" i="40"/>
  <c r="D976" i="40"/>
  <c r="E976" i="40"/>
  <c r="F976" i="40"/>
  <c r="G976" i="40"/>
  <c r="H976" i="40"/>
  <c r="A977" i="40"/>
  <c r="B977" i="40"/>
  <c r="C977" i="40"/>
  <c r="D977" i="40"/>
  <c r="E977" i="40"/>
  <c r="F977" i="40"/>
  <c r="G977" i="40"/>
  <c r="H977" i="40"/>
  <c r="A978" i="40"/>
  <c r="B978" i="40"/>
  <c r="C978" i="40"/>
  <c r="D978" i="40"/>
  <c r="E978" i="40"/>
  <c r="F978" i="40"/>
  <c r="G978" i="40"/>
  <c r="H978" i="40"/>
  <c r="A979" i="40"/>
  <c r="B979" i="40"/>
  <c r="C979" i="40"/>
  <c r="D979" i="40"/>
  <c r="E979" i="40"/>
  <c r="F979" i="40"/>
  <c r="G979" i="40"/>
  <c r="H979" i="40"/>
  <c r="A980" i="40"/>
  <c r="B980" i="40"/>
  <c r="C980" i="40"/>
  <c r="D980" i="40"/>
  <c r="E980" i="40"/>
  <c r="F980" i="40"/>
  <c r="G980" i="40"/>
  <c r="H980" i="40"/>
  <c r="A981" i="40"/>
  <c r="B981" i="40"/>
  <c r="C981" i="40"/>
  <c r="D981" i="40"/>
  <c r="E981" i="40"/>
  <c r="F981" i="40"/>
  <c r="G981" i="40"/>
  <c r="H981" i="40"/>
  <c r="A982" i="40"/>
  <c r="B982" i="40"/>
  <c r="C982" i="40"/>
  <c r="D982" i="40"/>
  <c r="E982" i="40"/>
  <c r="F982" i="40"/>
  <c r="G982" i="40"/>
  <c r="H982" i="40"/>
  <c r="A983" i="40"/>
  <c r="B983" i="40"/>
  <c r="C983" i="40"/>
  <c r="D983" i="40"/>
  <c r="E983" i="40"/>
  <c r="F983" i="40"/>
  <c r="G983" i="40"/>
  <c r="H983" i="40"/>
  <c r="A984" i="40"/>
  <c r="B984" i="40"/>
  <c r="C984" i="40"/>
  <c r="D984" i="40"/>
  <c r="E984" i="40"/>
  <c r="F984" i="40"/>
  <c r="G984" i="40"/>
  <c r="H984" i="40"/>
  <c r="A985" i="40"/>
  <c r="B985" i="40"/>
  <c r="C985" i="40"/>
  <c r="D985" i="40"/>
  <c r="E985" i="40"/>
  <c r="F985" i="40"/>
  <c r="G985" i="40"/>
  <c r="H985" i="40"/>
  <c r="A986" i="40"/>
  <c r="B986" i="40"/>
  <c r="C986" i="40"/>
  <c r="D986" i="40"/>
  <c r="E986" i="40"/>
  <c r="F986" i="40"/>
  <c r="G986" i="40"/>
  <c r="H986" i="40"/>
  <c r="A987" i="40"/>
  <c r="B987" i="40"/>
  <c r="C987" i="40"/>
  <c r="D987" i="40"/>
  <c r="E987" i="40"/>
  <c r="F987" i="40"/>
  <c r="G987" i="40"/>
  <c r="H987" i="40"/>
  <c r="A988" i="40"/>
  <c r="B988" i="40"/>
  <c r="C988" i="40"/>
  <c r="D988" i="40"/>
  <c r="E988" i="40"/>
  <c r="F988" i="40"/>
  <c r="G988" i="40"/>
  <c r="H988" i="40"/>
  <c r="A989" i="40"/>
  <c r="B989" i="40"/>
  <c r="C989" i="40"/>
  <c r="D989" i="40"/>
  <c r="E989" i="40"/>
  <c r="F989" i="40"/>
  <c r="G989" i="40"/>
  <c r="H989" i="40"/>
  <c r="A990" i="40"/>
  <c r="B990" i="40"/>
  <c r="C990" i="40"/>
  <c r="D990" i="40"/>
  <c r="E990" i="40"/>
  <c r="F990" i="40"/>
  <c r="G990" i="40"/>
  <c r="H990" i="40"/>
  <c r="A991" i="40"/>
  <c r="B991" i="40"/>
  <c r="C991" i="40"/>
  <c r="D991" i="40"/>
  <c r="E991" i="40"/>
  <c r="F991" i="40"/>
  <c r="G991" i="40"/>
  <c r="H991" i="40"/>
  <c r="A992" i="40"/>
  <c r="B992" i="40"/>
  <c r="C992" i="40"/>
  <c r="D992" i="40"/>
  <c r="E992" i="40"/>
  <c r="F992" i="40"/>
  <c r="G992" i="40"/>
  <c r="H992" i="40"/>
  <c r="A993" i="40"/>
  <c r="B993" i="40"/>
  <c r="C993" i="40"/>
  <c r="D993" i="40"/>
  <c r="E993" i="40"/>
  <c r="F993" i="40"/>
  <c r="G993" i="40"/>
  <c r="H993" i="40"/>
  <c r="A994" i="40"/>
  <c r="B994" i="40"/>
  <c r="C994" i="40"/>
  <c r="D994" i="40"/>
  <c r="E994" i="40"/>
  <c r="F994" i="40"/>
  <c r="G994" i="40"/>
  <c r="H994" i="40"/>
  <c r="A995" i="40"/>
  <c r="B995" i="40"/>
  <c r="C995" i="40"/>
  <c r="D995" i="40"/>
  <c r="E995" i="40"/>
  <c r="F995" i="40"/>
  <c r="G995" i="40"/>
  <c r="H995" i="40"/>
  <c r="A996" i="40"/>
  <c r="B996" i="40"/>
  <c r="C996" i="40"/>
  <c r="D996" i="40"/>
  <c r="E996" i="40"/>
  <c r="F996" i="40"/>
  <c r="G996" i="40"/>
  <c r="H996" i="40"/>
  <c r="A997" i="40"/>
  <c r="B997" i="40"/>
  <c r="C997" i="40"/>
  <c r="D997" i="40"/>
  <c r="E997" i="40"/>
  <c r="F997" i="40"/>
  <c r="G997" i="40"/>
  <c r="H997" i="40"/>
  <c r="A998" i="40"/>
  <c r="B998" i="40"/>
  <c r="C998" i="40"/>
  <c r="D998" i="40"/>
  <c r="E998" i="40"/>
  <c r="F998" i="40"/>
  <c r="G998" i="40"/>
  <c r="H998" i="40"/>
  <c r="A999" i="40"/>
  <c r="B999" i="40"/>
  <c r="C999" i="40"/>
  <c r="D999" i="40"/>
  <c r="E999" i="40"/>
  <c r="F999" i="40"/>
  <c r="G999" i="40"/>
  <c r="H999" i="40"/>
  <c r="A1000" i="40"/>
  <c r="B1000" i="40"/>
  <c r="C1000" i="40"/>
  <c r="D1000" i="40"/>
  <c r="E1000" i="40"/>
  <c r="F1000" i="40"/>
  <c r="G1000" i="40"/>
  <c r="H1000" i="40"/>
  <c r="A1001" i="40"/>
  <c r="B1001" i="40"/>
  <c r="C1001" i="40"/>
  <c r="D1001" i="40"/>
  <c r="E1001" i="40"/>
  <c r="F1001" i="40"/>
  <c r="G1001" i="40"/>
  <c r="H1001" i="40"/>
  <c r="A1002" i="40"/>
  <c r="B1002" i="40"/>
  <c r="C1002" i="40"/>
  <c r="D1002" i="40"/>
  <c r="E1002" i="40"/>
  <c r="F1002" i="40"/>
  <c r="G1002" i="40"/>
  <c r="H1002" i="40"/>
  <c r="A1003" i="40"/>
  <c r="B1003" i="40"/>
  <c r="C1003" i="40"/>
  <c r="D1003" i="40"/>
  <c r="E1003" i="40"/>
  <c r="F1003" i="40"/>
  <c r="G1003" i="40"/>
  <c r="H1003" i="40"/>
  <c r="A1004" i="40"/>
  <c r="B1004" i="40"/>
  <c r="C1004" i="40"/>
  <c r="D1004" i="40"/>
  <c r="E1004" i="40"/>
  <c r="F1004" i="40"/>
  <c r="G1004" i="40"/>
  <c r="H1004" i="40"/>
  <c r="A1005" i="40"/>
  <c r="B1005" i="40"/>
  <c r="C1005" i="40"/>
  <c r="D1005" i="40"/>
  <c r="E1005" i="40"/>
  <c r="F1005" i="40"/>
  <c r="G1005" i="40"/>
  <c r="H1005" i="40"/>
  <c r="A1006" i="40"/>
  <c r="B1006" i="40"/>
  <c r="C1006" i="40"/>
  <c r="D1006" i="40"/>
  <c r="E1006" i="40"/>
  <c r="F1006" i="40"/>
  <c r="G1006" i="40"/>
  <c r="H1006" i="40"/>
  <c r="A1007" i="40"/>
  <c r="B1007" i="40"/>
  <c r="C1007" i="40"/>
  <c r="D1007" i="40"/>
  <c r="E1007" i="40"/>
  <c r="F1007" i="40"/>
  <c r="G1007" i="40"/>
  <c r="H1007" i="40"/>
  <c r="A1008" i="40"/>
  <c r="B1008" i="40"/>
  <c r="C1008" i="40"/>
  <c r="D1008" i="40"/>
  <c r="E1008" i="40"/>
  <c r="F1008" i="40"/>
  <c r="G1008" i="40"/>
  <c r="H1008" i="40"/>
  <c r="A1009" i="40"/>
  <c r="B1009" i="40"/>
  <c r="C1009" i="40"/>
  <c r="D1009" i="40"/>
  <c r="E1009" i="40"/>
  <c r="F1009" i="40"/>
  <c r="G1009" i="40"/>
  <c r="H1009" i="40"/>
  <c r="A1010" i="40"/>
  <c r="B1010" i="40"/>
  <c r="C1010" i="40"/>
  <c r="D1010" i="40"/>
  <c r="E1010" i="40"/>
  <c r="F1010" i="40"/>
  <c r="G1010" i="40"/>
  <c r="H1010" i="40"/>
  <c r="A1011" i="40"/>
  <c r="B1011" i="40"/>
  <c r="C1011" i="40"/>
  <c r="D1011" i="40"/>
  <c r="E1011" i="40"/>
  <c r="F1011" i="40"/>
  <c r="G1011" i="40"/>
  <c r="H1011" i="40"/>
  <c r="A1012" i="40"/>
  <c r="B1012" i="40"/>
  <c r="C1012" i="40"/>
  <c r="D1012" i="40"/>
  <c r="E1012" i="40"/>
  <c r="F1012" i="40"/>
  <c r="G1012" i="40"/>
  <c r="H1012" i="40"/>
  <c r="A1013" i="40"/>
  <c r="B1013" i="40"/>
  <c r="C1013" i="40"/>
  <c r="D1013" i="40"/>
  <c r="E1013" i="40"/>
  <c r="F1013" i="40"/>
  <c r="G1013" i="40"/>
  <c r="H1013" i="40"/>
  <c r="A1014" i="40"/>
  <c r="B1014" i="40"/>
  <c r="C1014" i="40"/>
  <c r="D1014" i="40"/>
  <c r="E1014" i="40"/>
  <c r="F1014" i="40"/>
  <c r="G1014" i="40"/>
  <c r="H1014" i="40"/>
  <c r="A1015" i="40"/>
  <c r="B1015" i="40"/>
  <c r="C1015" i="40"/>
  <c r="D1015" i="40"/>
  <c r="E1015" i="40"/>
  <c r="F1015" i="40"/>
  <c r="G1015" i="40"/>
  <c r="H1015" i="40"/>
  <c r="A1016" i="40"/>
  <c r="B1016" i="40"/>
  <c r="C1016" i="40"/>
  <c r="D1016" i="40"/>
  <c r="E1016" i="40"/>
  <c r="F1016" i="40"/>
  <c r="G1016" i="40"/>
  <c r="H1016" i="40"/>
  <c r="A1017" i="40"/>
  <c r="B1017" i="40"/>
  <c r="C1017" i="40"/>
  <c r="D1017" i="40"/>
  <c r="E1017" i="40"/>
  <c r="F1017" i="40"/>
  <c r="G1017" i="40"/>
  <c r="H1017" i="40"/>
  <c r="A1018" i="40"/>
  <c r="B1018" i="40"/>
  <c r="C1018" i="40"/>
  <c r="D1018" i="40"/>
  <c r="E1018" i="40"/>
  <c r="F1018" i="40"/>
  <c r="G1018" i="40"/>
  <c r="H1018" i="40"/>
  <c r="A1019" i="40"/>
  <c r="B1019" i="40"/>
  <c r="C1019" i="40"/>
  <c r="D1019" i="40"/>
  <c r="E1019" i="40"/>
  <c r="F1019" i="40"/>
  <c r="G1019" i="40"/>
  <c r="H1019" i="40"/>
  <c r="A1020" i="40"/>
  <c r="B1020" i="40"/>
  <c r="C1020" i="40"/>
  <c r="D1020" i="40"/>
  <c r="E1020" i="40"/>
  <c r="F1020" i="40"/>
  <c r="G1020" i="40"/>
  <c r="H1020" i="40"/>
  <c r="A1021" i="40"/>
  <c r="B1021" i="40"/>
  <c r="C1021" i="40"/>
  <c r="D1021" i="40"/>
  <c r="E1021" i="40"/>
  <c r="F1021" i="40"/>
  <c r="G1021" i="40"/>
  <c r="H1021" i="40"/>
  <c r="A1022" i="40"/>
  <c r="B1022" i="40"/>
  <c r="C1022" i="40"/>
  <c r="D1022" i="40"/>
  <c r="E1022" i="40"/>
  <c r="F1022" i="40"/>
  <c r="G1022" i="40"/>
  <c r="H1022" i="40"/>
  <c r="A1023" i="40"/>
  <c r="B1023" i="40"/>
  <c r="C1023" i="40"/>
  <c r="D1023" i="40"/>
  <c r="E1023" i="40"/>
  <c r="F1023" i="40"/>
  <c r="G1023" i="40"/>
  <c r="H1023" i="40"/>
  <c r="A1024" i="40"/>
  <c r="B1024" i="40"/>
  <c r="C1024" i="40"/>
  <c r="D1024" i="40"/>
  <c r="E1024" i="40"/>
  <c r="F1024" i="40"/>
  <c r="G1024" i="40"/>
  <c r="H1024" i="40"/>
  <c r="A1025" i="40"/>
  <c r="B1025" i="40"/>
  <c r="C1025" i="40"/>
  <c r="D1025" i="40"/>
  <c r="E1025" i="40"/>
  <c r="F1025" i="40"/>
  <c r="G1025" i="40"/>
  <c r="H1025" i="40"/>
  <c r="A1026" i="40"/>
  <c r="B1026" i="40"/>
  <c r="C1026" i="40"/>
  <c r="D1026" i="40"/>
  <c r="E1026" i="40"/>
  <c r="F1026" i="40"/>
  <c r="G1026" i="40"/>
  <c r="H1026" i="40"/>
  <c r="A1027" i="40"/>
  <c r="B1027" i="40"/>
  <c r="C1027" i="40"/>
  <c r="D1027" i="40"/>
  <c r="E1027" i="40"/>
  <c r="F1027" i="40"/>
  <c r="G1027" i="40"/>
  <c r="H1027" i="40"/>
  <c r="A1028" i="40"/>
  <c r="B1028" i="40"/>
  <c r="C1028" i="40"/>
  <c r="D1028" i="40"/>
  <c r="E1028" i="40"/>
  <c r="F1028" i="40"/>
  <c r="G1028" i="40"/>
  <c r="H1028" i="40"/>
  <c r="A1029" i="40"/>
  <c r="B1029" i="40"/>
  <c r="C1029" i="40"/>
  <c r="D1029" i="40"/>
  <c r="E1029" i="40"/>
  <c r="F1029" i="40"/>
  <c r="G1029" i="40"/>
  <c r="H1029" i="40"/>
  <c r="A1030" i="40"/>
  <c r="B1030" i="40"/>
  <c r="C1030" i="40"/>
  <c r="D1030" i="40"/>
  <c r="E1030" i="40"/>
  <c r="F1030" i="40"/>
  <c r="G1030" i="40"/>
  <c r="H1030" i="40"/>
  <c r="A1031" i="40"/>
  <c r="B1031" i="40"/>
  <c r="C1031" i="40"/>
  <c r="D1031" i="40"/>
  <c r="E1031" i="40"/>
  <c r="F1031" i="40"/>
  <c r="G1031" i="40"/>
  <c r="H1031" i="40"/>
  <c r="A1032" i="40"/>
  <c r="B1032" i="40"/>
  <c r="C1032" i="40"/>
  <c r="D1032" i="40"/>
  <c r="E1032" i="40"/>
  <c r="F1032" i="40"/>
  <c r="G1032" i="40"/>
  <c r="H1032" i="40"/>
  <c r="A1033" i="40"/>
  <c r="B1033" i="40"/>
  <c r="C1033" i="40"/>
  <c r="D1033" i="40"/>
  <c r="E1033" i="40"/>
  <c r="F1033" i="40"/>
  <c r="G1033" i="40"/>
  <c r="H1033" i="40"/>
  <c r="A1034" i="40"/>
  <c r="B1034" i="40"/>
  <c r="C1034" i="40"/>
  <c r="D1034" i="40"/>
  <c r="E1034" i="40"/>
  <c r="F1034" i="40"/>
  <c r="G1034" i="40"/>
  <c r="H1034" i="40"/>
  <c r="A1035" i="40"/>
  <c r="B1035" i="40"/>
  <c r="C1035" i="40"/>
  <c r="D1035" i="40"/>
  <c r="E1035" i="40"/>
  <c r="F1035" i="40"/>
  <c r="G1035" i="40"/>
  <c r="H1035" i="40"/>
  <c r="A1036" i="40"/>
  <c r="B1036" i="40"/>
  <c r="C1036" i="40"/>
  <c r="D1036" i="40"/>
  <c r="E1036" i="40"/>
  <c r="F1036" i="40"/>
  <c r="G1036" i="40"/>
  <c r="H1036" i="40"/>
  <c r="A1037" i="40"/>
  <c r="B1037" i="40"/>
  <c r="C1037" i="40"/>
  <c r="D1037" i="40"/>
  <c r="E1037" i="40"/>
  <c r="F1037" i="40"/>
  <c r="G1037" i="40"/>
  <c r="H1037" i="40"/>
  <c r="A1038" i="40"/>
  <c r="B1038" i="40"/>
  <c r="C1038" i="40"/>
  <c r="D1038" i="40"/>
  <c r="E1038" i="40"/>
  <c r="F1038" i="40"/>
  <c r="G1038" i="40"/>
  <c r="H1038" i="40"/>
  <c r="A1039" i="40"/>
  <c r="B1039" i="40"/>
  <c r="C1039" i="40"/>
  <c r="D1039" i="40"/>
  <c r="E1039" i="40"/>
  <c r="F1039" i="40"/>
  <c r="G1039" i="40"/>
  <c r="H1039" i="40"/>
  <c r="A1040" i="40"/>
  <c r="B1040" i="40"/>
  <c r="C1040" i="40"/>
  <c r="D1040" i="40"/>
  <c r="E1040" i="40"/>
  <c r="F1040" i="40"/>
  <c r="G1040" i="40"/>
  <c r="H1040" i="40"/>
  <c r="A1041" i="40"/>
  <c r="B1041" i="40"/>
  <c r="C1041" i="40"/>
  <c r="D1041" i="40"/>
  <c r="E1041" i="40"/>
  <c r="F1041" i="40"/>
  <c r="G1041" i="40"/>
  <c r="H1041" i="40"/>
  <c r="A1042" i="40"/>
  <c r="B1042" i="40"/>
  <c r="C1042" i="40"/>
  <c r="D1042" i="40"/>
  <c r="E1042" i="40"/>
  <c r="F1042" i="40"/>
  <c r="G1042" i="40"/>
  <c r="H1042" i="40"/>
  <c r="A1043" i="40"/>
  <c r="B1043" i="40"/>
  <c r="C1043" i="40"/>
  <c r="D1043" i="40"/>
  <c r="E1043" i="40"/>
  <c r="F1043" i="40"/>
  <c r="G1043" i="40"/>
  <c r="H1043" i="40"/>
  <c r="A1044" i="40"/>
  <c r="B1044" i="40"/>
  <c r="C1044" i="40"/>
  <c r="D1044" i="40"/>
  <c r="E1044" i="40"/>
  <c r="F1044" i="40"/>
  <c r="G1044" i="40"/>
  <c r="H1044" i="40"/>
  <c r="A1045" i="40"/>
  <c r="B1045" i="40"/>
  <c r="C1045" i="40"/>
  <c r="D1045" i="40"/>
  <c r="E1045" i="40"/>
  <c r="F1045" i="40"/>
  <c r="G1045" i="40"/>
  <c r="H1045" i="40"/>
  <c r="A1046" i="40"/>
  <c r="B1046" i="40"/>
  <c r="C1046" i="40"/>
  <c r="D1046" i="40"/>
  <c r="E1046" i="40"/>
  <c r="F1046" i="40"/>
  <c r="G1046" i="40"/>
  <c r="H1046" i="40"/>
  <c r="A1047" i="40"/>
  <c r="B1047" i="40"/>
  <c r="C1047" i="40"/>
  <c r="D1047" i="40"/>
  <c r="E1047" i="40"/>
  <c r="F1047" i="40"/>
  <c r="G1047" i="40"/>
  <c r="H1047" i="40"/>
  <c r="A1048" i="40"/>
  <c r="B1048" i="40"/>
  <c r="C1048" i="40"/>
  <c r="D1048" i="40"/>
  <c r="E1048" i="40"/>
  <c r="F1048" i="40"/>
  <c r="G1048" i="40"/>
  <c r="H1048" i="40"/>
  <c r="A1049" i="40"/>
  <c r="B1049" i="40"/>
  <c r="C1049" i="40"/>
  <c r="D1049" i="40"/>
  <c r="E1049" i="40"/>
  <c r="F1049" i="40"/>
  <c r="G1049" i="40"/>
  <c r="H1049" i="40"/>
  <c r="A1050" i="40"/>
  <c r="B1050" i="40"/>
  <c r="C1050" i="40"/>
  <c r="D1050" i="40"/>
  <c r="E1050" i="40"/>
  <c r="F1050" i="40"/>
  <c r="G1050" i="40"/>
  <c r="H1050" i="40"/>
  <c r="A1051" i="40"/>
  <c r="B1051" i="40"/>
  <c r="C1051" i="40"/>
  <c r="D1051" i="40"/>
  <c r="E1051" i="40"/>
  <c r="F1051" i="40"/>
  <c r="G1051" i="40"/>
  <c r="H1051" i="40"/>
  <c r="A1052" i="40"/>
  <c r="B1052" i="40"/>
  <c r="C1052" i="40"/>
  <c r="D1052" i="40"/>
  <c r="E1052" i="40"/>
  <c r="F1052" i="40"/>
  <c r="G1052" i="40"/>
  <c r="H1052" i="40"/>
  <c r="A1053" i="40"/>
  <c r="B1053" i="40"/>
  <c r="C1053" i="40"/>
  <c r="D1053" i="40"/>
  <c r="E1053" i="40"/>
  <c r="F1053" i="40"/>
  <c r="G1053" i="40"/>
  <c r="H1053" i="40"/>
  <c r="A1054" i="40"/>
  <c r="B1054" i="40"/>
  <c r="C1054" i="40"/>
  <c r="D1054" i="40"/>
  <c r="E1054" i="40"/>
  <c r="F1054" i="40"/>
  <c r="G1054" i="40"/>
  <c r="H1054" i="40"/>
  <c r="A1055" i="40"/>
  <c r="B1055" i="40"/>
  <c r="C1055" i="40"/>
  <c r="D1055" i="40"/>
  <c r="E1055" i="40"/>
  <c r="F1055" i="40"/>
  <c r="G1055" i="40"/>
  <c r="H1055" i="40"/>
  <c r="A1056" i="40"/>
  <c r="B1056" i="40"/>
  <c r="C1056" i="40"/>
  <c r="D1056" i="40"/>
  <c r="E1056" i="40"/>
  <c r="F1056" i="40"/>
  <c r="G1056" i="40"/>
  <c r="H1056" i="40"/>
  <c r="A1057" i="40"/>
  <c r="B1057" i="40"/>
  <c r="C1057" i="40"/>
  <c r="D1057" i="40"/>
  <c r="E1057" i="40"/>
  <c r="F1057" i="40"/>
  <c r="G1057" i="40"/>
  <c r="H1057" i="40"/>
  <c r="A1058" i="40"/>
  <c r="B1058" i="40"/>
  <c r="C1058" i="40"/>
  <c r="D1058" i="40"/>
  <c r="E1058" i="40"/>
  <c r="F1058" i="40"/>
  <c r="G1058" i="40"/>
  <c r="H1058" i="40"/>
  <c r="A1059" i="40"/>
  <c r="B1059" i="40"/>
  <c r="C1059" i="40"/>
  <c r="D1059" i="40"/>
  <c r="E1059" i="40"/>
  <c r="F1059" i="40"/>
  <c r="G1059" i="40"/>
  <c r="H1059" i="40"/>
  <c r="A1060" i="40"/>
  <c r="B1060" i="40"/>
  <c r="C1060" i="40"/>
  <c r="D1060" i="40"/>
  <c r="E1060" i="40"/>
  <c r="F1060" i="40"/>
  <c r="G1060" i="40"/>
  <c r="H1060" i="40"/>
  <c r="A1061" i="40"/>
  <c r="B1061" i="40"/>
  <c r="C1061" i="40"/>
  <c r="D1061" i="40"/>
  <c r="E1061" i="40"/>
  <c r="F1061" i="40"/>
  <c r="G1061" i="40"/>
  <c r="H1061" i="40"/>
  <c r="A1062" i="40"/>
  <c r="B1062" i="40"/>
  <c r="C1062" i="40"/>
  <c r="D1062" i="40"/>
  <c r="E1062" i="40"/>
  <c r="F1062" i="40"/>
  <c r="G1062" i="40"/>
  <c r="H1062" i="40"/>
  <c r="A1063" i="40"/>
  <c r="B1063" i="40"/>
  <c r="C1063" i="40"/>
  <c r="D1063" i="40"/>
  <c r="E1063" i="40"/>
  <c r="F1063" i="40"/>
  <c r="G1063" i="40"/>
  <c r="H1063" i="40"/>
  <c r="A1064" i="40"/>
  <c r="B1064" i="40"/>
  <c r="C1064" i="40"/>
  <c r="D1064" i="40"/>
  <c r="E1064" i="40"/>
  <c r="F1064" i="40"/>
  <c r="G1064" i="40"/>
  <c r="H1064" i="40"/>
  <c r="A1065" i="40"/>
  <c r="B1065" i="40"/>
  <c r="C1065" i="40"/>
  <c r="D1065" i="40"/>
  <c r="E1065" i="40"/>
  <c r="F1065" i="40"/>
  <c r="G1065" i="40"/>
  <c r="H1065" i="40"/>
  <c r="A1066" i="40"/>
  <c r="B1066" i="40"/>
  <c r="C1066" i="40"/>
  <c r="D1066" i="40"/>
  <c r="E1066" i="40"/>
  <c r="F1066" i="40"/>
  <c r="G1066" i="40"/>
  <c r="H1066" i="40"/>
  <c r="A1067" i="40"/>
  <c r="B1067" i="40"/>
  <c r="C1067" i="40"/>
  <c r="D1067" i="40"/>
  <c r="E1067" i="40"/>
  <c r="F1067" i="40"/>
  <c r="G1067" i="40"/>
  <c r="H1067" i="40"/>
  <c r="A1068" i="40"/>
  <c r="B1068" i="40"/>
  <c r="C1068" i="40"/>
  <c r="D1068" i="40"/>
  <c r="E1068" i="40"/>
  <c r="F1068" i="40"/>
  <c r="G1068" i="40"/>
  <c r="H1068" i="40"/>
  <c r="A1069" i="40"/>
  <c r="B1069" i="40"/>
  <c r="C1069" i="40"/>
  <c r="D1069" i="40"/>
  <c r="E1069" i="40"/>
  <c r="F1069" i="40"/>
  <c r="G1069" i="40"/>
  <c r="H1069" i="40"/>
  <c r="A1070" i="40"/>
  <c r="B1070" i="40"/>
  <c r="C1070" i="40"/>
  <c r="D1070" i="40"/>
  <c r="E1070" i="40"/>
  <c r="F1070" i="40"/>
  <c r="G1070" i="40"/>
  <c r="H1070" i="40"/>
  <c r="A1071" i="40"/>
  <c r="B1071" i="40"/>
  <c r="C1071" i="40"/>
  <c r="D1071" i="40"/>
  <c r="E1071" i="40"/>
  <c r="F1071" i="40"/>
  <c r="G1071" i="40"/>
  <c r="H1071" i="40"/>
  <c r="A1072" i="40"/>
  <c r="B1072" i="40"/>
  <c r="C1072" i="40"/>
  <c r="D1072" i="40"/>
  <c r="E1072" i="40"/>
  <c r="F1072" i="40"/>
  <c r="G1072" i="40"/>
  <c r="H1072" i="40"/>
  <c r="A1073" i="40"/>
  <c r="B1073" i="40"/>
  <c r="C1073" i="40"/>
  <c r="D1073" i="40"/>
  <c r="E1073" i="40"/>
  <c r="F1073" i="40"/>
  <c r="G1073" i="40"/>
  <c r="H1073" i="40"/>
  <c r="A1074" i="40"/>
  <c r="B1074" i="40"/>
  <c r="C1074" i="40"/>
  <c r="D1074" i="40"/>
  <c r="E1074" i="40"/>
  <c r="F1074" i="40"/>
  <c r="G1074" i="40"/>
  <c r="H1074" i="40"/>
  <c r="A1075" i="40"/>
  <c r="B1075" i="40"/>
  <c r="C1075" i="40"/>
  <c r="D1075" i="40"/>
  <c r="E1075" i="40"/>
  <c r="F1075" i="40"/>
  <c r="G1075" i="40"/>
  <c r="H1075" i="40"/>
  <c r="A1076" i="40"/>
  <c r="B1076" i="40"/>
  <c r="C1076" i="40"/>
  <c r="D1076" i="40"/>
  <c r="E1076" i="40"/>
  <c r="F1076" i="40"/>
  <c r="G1076" i="40"/>
  <c r="H1076" i="40"/>
  <c r="A1077" i="40"/>
  <c r="B1077" i="40"/>
  <c r="C1077" i="40"/>
  <c r="D1077" i="40"/>
  <c r="E1077" i="40"/>
  <c r="F1077" i="40"/>
  <c r="G1077" i="40"/>
  <c r="H1077" i="40"/>
  <c r="A1078" i="40"/>
  <c r="B1078" i="40"/>
  <c r="C1078" i="40"/>
  <c r="D1078" i="40"/>
  <c r="E1078" i="40"/>
  <c r="F1078" i="40"/>
  <c r="G1078" i="40"/>
  <c r="H1078" i="40"/>
  <c r="A1079" i="40"/>
  <c r="B1079" i="40"/>
  <c r="C1079" i="40"/>
  <c r="D1079" i="40"/>
  <c r="E1079" i="40"/>
  <c r="F1079" i="40"/>
  <c r="G1079" i="40"/>
  <c r="H1079" i="40"/>
  <c r="A1080" i="40"/>
  <c r="B1080" i="40"/>
  <c r="C1080" i="40"/>
  <c r="D1080" i="40"/>
  <c r="E1080" i="40"/>
  <c r="F1080" i="40"/>
  <c r="G1080" i="40"/>
  <c r="H1080" i="40"/>
  <c r="A1081" i="40"/>
  <c r="B1081" i="40"/>
  <c r="C1081" i="40"/>
  <c r="D1081" i="40"/>
  <c r="E1081" i="40"/>
  <c r="F1081" i="40"/>
  <c r="G1081" i="40"/>
  <c r="H1081" i="40"/>
  <c r="A1082" i="40"/>
  <c r="B1082" i="40"/>
  <c r="C1082" i="40"/>
  <c r="D1082" i="40"/>
  <c r="E1082" i="40"/>
  <c r="F1082" i="40"/>
  <c r="G1082" i="40"/>
  <c r="H1082" i="40"/>
  <c r="A1083" i="40"/>
  <c r="B1083" i="40"/>
  <c r="C1083" i="40"/>
  <c r="D1083" i="40"/>
  <c r="E1083" i="40"/>
  <c r="F1083" i="40"/>
  <c r="G1083" i="40"/>
  <c r="H1083" i="40"/>
  <c r="A1084" i="40"/>
  <c r="B1084" i="40"/>
  <c r="C1084" i="40"/>
  <c r="D1084" i="40"/>
  <c r="E1084" i="40"/>
  <c r="F1084" i="40"/>
  <c r="G1084" i="40"/>
  <c r="H1084" i="40"/>
  <c r="A1085" i="40"/>
  <c r="B1085" i="40"/>
  <c r="C1085" i="40"/>
  <c r="D1085" i="40"/>
  <c r="E1085" i="40"/>
  <c r="F1085" i="40"/>
  <c r="G1085" i="40"/>
  <c r="H1085" i="40"/>
  <c r="A1086" i="40"/>
  <c r="B1086" i="40"/>
  <c r="C1086" i="40"/>
  <c r="D1086" i="40"/>
  <c r="E1086" i="40"/>
  <c r="F1086" i="40"/>
  <c r="G1086" i="40"/>
  <c r="H1086" i="40"/>
  <c r="A1087" i="40"/>
  <c r="B1087" i="40"/>
  <c r="C1087" i="40"/>
  <c r="D1087" i="40"/>
  <c r="E1087" i="40"/>
  <c r="F1087" i="40"/>
  <c r="G1087" i="40"/>
  <c r="H1087" i="40"/>
  <c r="A1088" i="40"/>
  <c r="B1088" i="40"/>
  <c r="C1088" i="40"/>
  <c r="D1088" i="40"/>
  <c r="E1088" i="40"/>
  <c r="F1088" i="40"/>
  <c r="G1088" i="40"/>
  <c r="H1088" i="40"/>
  <c r="A1089" i="40"/>
  <c r="B1089" i="40"/>
  <c r="C1089" i="40"/>
  <c r="D1089" i="40"/>
  <c r="E1089" i="40"/>
  <c r="F1089" i="40"/>
  <c r="G1089" i="40"/>
  <c r="H1089" i="40"/>
  <c r="A1090" i="40"/>
  <c r="B1090" i="40"/>
  <c r="C1090" i="40"/>
  <c r="D1090" i="40"/>
  <c r="E1090" i="40"/>
  <c r="F1090" i="40"/>
  <c r="G1090" i="40"/>
  <c r="H1090" i="40"/>
  <c r="A1091" i="40"/>
  <c r="B1091" i="40"/>
  <c r="C1091" i="40"/>
  <c r="D1091" i="40"/>
  <c r="E1091" i="40"/>
  <c r="F1091" i="40"/>
  <c r="G1091" i="40"/>
  <c r="H1091" i="40"/>
  <c r="A1092" i="40"/>
  <c r="B1092" i="40"/>
  <c r="C1092" i="40"/>
  <c r="D1092" i="40"/>
  <c r="E1092" i="40"/>
  <c r="F1092" i="40"/>
  <c r="G1092" i="40"/>
  <c r="H1092" i="40"/>
  <c r="A1093" i="40"/>
  <c r="B1093" i="40"/>
  <c r="C1093" i="40"/>
  <c r="D1093" i="40"/>
  <c r="E1093" i="40"/>
  <c r="F1093" i="40"/>
  <c r="G1093" i="40"/>
  <c r="H1093" i="40"/>
  <c r="A1094" i="40"/>
  <c r="B1094" i="40"/>
  <c r="C1094" i="40"/>
  <c r="D1094" i="40"/>
  <c r="E1094" i="40"/>
  <c r="F1094" i="40"/>
  <c r="G1094" i="40"/>
  <c r="H1094" i="40"/>
  <c r="A1095" i="40"/>
  <c r="B1095" i="40"/>
  <c r="C1095" i="40"/>
  <c r="D1095" i="40"/>
  <c r="E1095" i="40"/>
  <c r="F1095" i="40"/>
  <c r="G1095" i="40"/>
  <c r="H1095" i="40"/>
  <c r="A1096" i="40"/>
  <c r="B1096" i="40"/>
  <c r="C1096" i="40"/>
  <c r="D1096" i="40"/>
  <c r="E1096" i="40"/>
  <c r="F1096" i="40"/>
  <c r="G1096" i="40"/>
  <c r="H1096" i="40"/>
  <c r="A1097" i="40"/>
  <c r="B1097" i="40"/>
  <c r="C1097" i="40"/>
  <c r="D1097" i="40"/>
  <c r="E1097" i="40"/>
  <c r="F1097" i="40"/>
  <c r="G1097" i="40"/>
  <c r="H1097" i="40"/>
  <c r="A1098" i="40"/>
  <c r="B1098" i="40"/>
  <c r="C1098" i="40"/>
  <c r="D1098" i="40"/>
  <c r="E1098" i="40"/>
  <c r="F1098" i="40"/>
  <c r="G1098" i="40"/>
  <c r="H1098" i="40"/>
  <c r="A1099" i="40"/>
  <c r="B1099" i="40"/>
  <c r="C1099" i="40"/>
  <c r="D1099" i="40"/>
  <c r="E1099" i="40"/>
  <c r="F1099" i="40"/>
  <c r="G1099" i="40"/>
  <c r="H1099" i="40"/>
  <c r="A1100" i="40"/>
  <c r="B1100" i="40"/>
  <c r="C1100" i="40"/>
  <c r="D1100" i="40"/>
  <c r="E1100" i="40"/>
  <c r="F1100" i="40"/>
  <c r="G1100" i="40"/>
  <c r="H1100" i="40"/>
  <c r="A1101" i="40"/>
  <c r="B1101" i="40"/>
  <c r="C1101" i="40"/>
  <c r="D1101" i="40"/>
  <c r="E1101" i="40"/>
  <c r="F1101" i="40"/>
  <c r="G1101" i="40"/>
  <c r="H1101" i="40"/>
  <c r="A1102" i="40"/>
  <c r="B1102" i="40"/>
  <c r="C1102" i="40"/>
  <c r="D1102" i="40"/>
  <c r="E1102" i="40"/>
  <c r="F1102" i="40"/>
  <c r="G1102" i="40"/>
  <c r="H1102" i="40"/>
  <c r="A1103" i="40"/>
  <c r="B1103" i="40"/>
  <c r="C1103" i="40"/>
  <c r="D1103" i="40"/>
  <c r="E1103" i="40"/>
  <c r="F1103" i="40"/>
  <c r="G1103" i="40"/>
  <c r="H1103" i="40"/>
  <c r="A1104" i="40"/>
  <c r="B1104" i="40"/>
  <c r="C1104" i="40"/>
  <c r="D1104" i="40"/>
  <c r="E1104" i="40"/>
  <c r="F1104" i="40"/>
  <c r="G1104" i="40"/>
  <c r="H1104" i="40"/>
  <c r="A1105" i="40"/>
  <c r="B1105" i="40"/>
  <c r="C1105" i="40"/>
  <c r="D1105" i="40"/>
  <c r="E1105" i="40"/>
  <c r="F1105" i="40"/>
  <c r="G1105" i="40"/>
  <c r="H1105" i="40"/>
  <c r="A1106" i="40"/>
  <c r="B1106" i="40"/>
  <c r="C1106" i="40"/>
  <c r="D1106" i="40"/>
  <c r="E1106" i="40"/>
  <c r="F1106" i="40"/>
  <c r="G1106" i="40"/>
  <c r="H1106" i="40"/>
  <c r="A1107" i="40"/>
  <c r="B1107" i="40"/>
  <c r="C1107" i="40"/>
  <c r="D1107" i="40"/>
  <c r="E1107" i="40"/>
  <c r="F1107" i="40"/>
  <c r="G1107" i="40"/>
  <c r="H1107" i="40"/>
  <c r="A1108" i="40"/>
  <c r="B1108" i="40"/>
  <c r="C1108" i="40"/>
  <c r="D1108" i="40"/>
  <c r="E1108" i="40"/>
  <c r="F1108" i="40"/>
  <c r="G1108" i="40"/>
  <c r="H1108" i="40"/>
  <c r="A1109" i="40"/>
  <c r="B1109" i="40"/>
  <c r="C1109" i="40"/>
  <c r="D1109" i="40"/>
  <c r="E1109" i="40"/>
  <c r="F1109" i="40"/>
  <c r="G1109" i="40"/>
  <c r="H1109" i="40"/>
  <c r="A1110" i="40"/>
  <c r="B1110" i="40"/>
  <c r="C1110" i="40"/>
  <c r="D1110" i="40"/>
  <c r="E1110" i="40"/>
  <c r="F1110" i="40"/>
  <c r="G1110" i="40"/>
  <c r="H1110" i="40"/>
  <c r="A1111" i="40"/>
  <c r="B1111" i="40"/>
  <c r="C1111" i="40"/>
  <c r="D1111" i="40"/>
  <c r="E1111" i="40"/>
  <c r="F1111" i="40"/>
  <c r="G1111" i="40"/>
  <c r="H1111" i="40"/>
  <c r="A1112" i="40"/>
  <c r="B1112" i="40"/>
  <c r="C1112" i="40"/>
  <c r="D1112" i="40"/>
  <c r="E1112" i="40"/>
  <c r="F1112" i="40"/>
  <c r="G1112" i="40"/>
  <c r="H1112" i="40"/>
  <c r="A1113" i="40"/>
  <c r="B1113" i="40"/>
  <c r="C1113" i="40"/>
  <c r="D1113" i="40"/>
  <c r="E1113" i="40"/>
  <c r="F1113" i="40"/>
  <c r="G1113" i="40"/>
  <c r="H1113" i="40"/>
  <c r="A1114" i="40"/>
  <c r="B1114" i="40"/>
  <c r="C1114" i="40"/>
  <c r="D1114" i="40"/>
  <c r="E1114" i="40"/>
  <c r="F1114" i="40"/>
  <c r="G1114" i="40"/>
  <c r="H1114" i="40"/>
  <c r="A1115" i="40"/>
  <c r="B1115" i="40"/>
  <c r="C1115" i="40"/>
  <c r="D1115" i="40"/>
  <c r="E1115" i="40"/>
  <c r="F1115" i="40"/>
  <c r="G1115" i="40"/>
  <c r="H1115" i="40"/>
  <c r="A1116" i="40"/>
  <c r="B1116" i="40"/>
  <c r="C1116" i="40"/>
  <c r="D1116" i="40"/>
  <c r="E1116" i="40"/>
  <c r="F1116" i="40"/>
  <c r="G1116" i="40"/>
  <c r="H1116" i="40"/>
  <c r="A1117" i="40"/>
  <c r="B1117" i="40"/>
  <c r="C1117" i="40"/>
  <c r="D1117" i="40"/>
  <c r="E1117" i="40"/>
  <c r="F1117" i="40"/>
  <c r="G1117" i="40"/>
  <c r="H1117" i="40"/>
  <c r="A1118" i="40"/>
  <c r="B1118" i="40"/>
  <c r="C1118" i="40"/>
  <c r="D1118" i="40"/>
  <c r="E1118" i="40"/>
  <c r="F1118" i="40"/>
  <c r="G1118" i="40"/>
  <c r="H1118" i="40"/>
  <c r="A1119" i="40"/>
  <c r="B1119" i="40"/>
  <c r="C1119" i="40"/>
  <c r="D1119" i="40"/>
  <c r="E1119" i="40"/>
  <c r="F1119" i="40"/>
  <c r="G1119" i="40"/>
  <c r="H1119" i="40"/>
  <c r="A1120" i="40"/>
  <c r="B1120" i="40"/>
  <c r="C1120" i="40"/>
  <c r="D1120" i="40"/>
  <c r="E1120" i="40"/>
  <c r="F1120" i="40"/>
  <c r="G1120" i="40"/>
  <c r="H1120" i="40"/>
  <c r="A1121" i="40"/>
  <c r="B1121" i="40"/>
  <c r="C1121" i="40"/>
  <c r="D1121" i="40"/>
  <c r="E1121" i="40"/>
  <c r="F1121" i="40"/>
  <c r="G1121" i="40"/>
  <c r="H1121" i="40"/>
  <c r="A1122" i="40"/>
  <c r="B1122" i="40"/>
  <c r="C1122" i="40"/>
  <c r="D1122" i="40"/>
  <c r="E1122" i="40"/>
  <c r="F1122" i="40"/>
  <c r="G1122" i="40"/>
  <c r="H1122" i="40"/>
  <c r="A1123" i="40"/>
  <c r="B1123" i="40"/>
  <c r="C1123" i="40"/>
  <c r="D1123" i="40"/>
  <c r="E1123" i="40"/>
  <c r="F1123" i="40"/>
  <c r="G1123" i="40"/>
  <c r="H1123" i="40"/>
  <c r="A1124" i="40"/>
  <c r="B1124" i="40"/>
  <c r="C1124" i="40"/>
  <c r="D1124" i="40"/>
  <c r="E1124" i="40"/>
  <c r="F1124" i="40"/>
  <c r="G1124" i="40"/>
  <c r="H1124" i="40"/>
  <c r="A1125" i="40"/>
  <c r="B1125" i="40"/>
  <c r="C1125" i="40"/>
  <c r="D1125" i="40"/>
  <c r="E1125" i="40"/>
  <c r="F1125" i="40"/>
  <c r="G1125" i="40"/>
  <c r="H1125" i="40"/>
  <c r="A1126" i="40"/>
  <c r="B1126" i="40"/>
  <c r="C1126" i="40"/>
  <c r="D1126" i="40"/>
  <c r="E1126" i="40"/>
  <c r="F1126" i="40"/>
  <c r="G1126" i="40"/>
  <c r="H1126" i="40"/>
  <c r="A1127" i="40"/>
  <c r="B1127" i="40"/>
  <c r="C1127" i="40"/>
  <c r="D1127" i="40"/>
  <c r="E1127" i="40"/>
  <c r="F1127" i="40"/>
  <c r="G1127" i="40"/>
  <c r="H1127" i="40"/>
  <c r="A1128" i="40"/>
  <c r="B1128" i="40"/>
  <c r="C1128" i="40"/>
  <c r="D1128" i="40"/>
  <c r="E1128" i="40"/>
  <c r="F1128" i="40"/>
  <c r="G1128" i="40"/>
  <c r="H1128" i="40"/>
  <c r="A1129" i="40"/>
  <c r="B1129" i="40"/>
  <c r="C1129" i="40"/>
  <c r="D1129" i="40"/>
  <c r="E1129" i="40"/>
  <c r="F1129" i="40"/>
  <c r="G1129" i="40"/>
  <c r="H1129" i="40"/>
  <c r="A1130" i="40"/>
  <c r="B1130" i="40"/>
  <c r="C1130" i="40"/>
  <c r="D1130" i="40"/>
  <c r="E1130" i="40"/>
  <c r="F1130" i="40"/>
  <c r="G1130" i="40"/>
  <c r="H1130" i="40"/>
  <c r="A1131" i="40"/>
  <c r="B1131" i="40"/>
  <c r="C1131" i="40"/>
  <c r="D1131" i="40"/>
  <c r="E1131" i="40"/>
  <c r="F1131" i="40"/>
  <c r="G1131" i="40"/>
  <c r="H1131" i="40"/>
  <c r="A1132" i="40"/>
  <c r="B1132" i="40"/>
  <c r="C1132" i="40"/>
  <c r="D1132" i="40"/>
  <c r="E1132" i="40"/>
  <c r="F1132" i="40"/>
  <c r="G1132" i="40"/>
  <c r="H1132" i="40"/>
  <c r="A1133" i="40"/>
  <c r="B1133" i="40"/>
  <c r="C1133" i="40"/>
  <c r="D1133" i="40"/>
  <c r="E1133" i="40"/>
  <c r="F1133" i="40"/>
  <c r="G1133" i="40"/>
  <c r="H1133" i="40"/>
  <c r="A1134" i="40"/>
  <c r="B1134" i="40"/>
  <c r="C1134" i="40"/>
  <c r="D1134" i="40"/>
  <c r="E1134" i="40"/>
  <c r="F1134" i="40"/>
  <c r="G1134" i="40"/>
  <c r="H1134" i="40"/>
  <c r="A1135" i="40"/>
  <c r="B1135" i="40"/>
  <c r="C1135" i="40"/>
  <c r="D1135" i="40"/>
  <c r="E1135" i="40"/>
  <c r="F1135" i="40"/>
  <c r="G1135" i="40"/>
  <c r="H1135" i="40"/>
  <c r="A1136" i="40"/>
  <c r="B1136" i="40"/>
  <c r="C1136" i="40"/>
  <c r="D1136" i="40"/>
  <c r="E1136" i="40"/>
  <c r="F1136" i="40"/>
  <c r="G1136" i="40"/>
  <c r="H1136" i="40"/>
  <c r="A1137" i="40"/>
  <c r="B1137" i="40"/>
  <c r="C1137" i="40"/>
  <c r="D1137" i="40"/>
  <c r="E1137" i="40"/>
  <c r="F1137" i="40"/>
  <c r="G1137" i="40"/>
  <c r="H1137" i="40"/>
  <c r="A1138" i="40"/>
  <c r="B1138" i="40"/>
  <c r="C1138" i="40"/>
  <c r="D1138" i="40"/>
  <c r="E1138" i="40"/>
  <c r="F1138" i="40"/>
  <c r="G1138" i="40"/>
  <c r="H1138" i="40"/>
  <c r="A1139" i="40"/>
  <c r="B1139" i="40"/>
  <c r="C1139" i="40"/>
  <c r="D1139" i="40"/>
  <c r="E1139" i="40"/>
  <c r="F1139" i="40"/>
  <c r="G1139" i="40"/>
  <c r="H1139" i="40"/>
  <c r="A1140" i="40"/>
  <c r="B1140" i="40"/>
  <c r="C1140" i="40"/>
  <c r="D1140" i="40"/>
  <c r="E1140" i="40"/>
  <c r="F1140" i="40"/>
  <c r="G1140" i="40"/>
  <c r="H1140" i="40"/>
  <c r="A1141" i="40"/>
  <c r="B1141" i="40"/>
  <c r="C1141" i="40"/>
  <c r="D1141" i="40"/>
  <c r="E1141" i="40"/>
  <c r="F1141" i="40"/>
  <c r="G1141" i="40"/>
  <c r="H1141" i="40"/>
  <c r="A1142" i="40"/>
  <c r="B1142" i="40"/>
  <c r="C1142" i="40"/>
  <c r="D1142" i="40"/>
  <c r="E1142" i="40"/>
  <c r="F1142" i="40"/>
  <c r="G1142" i="40"/>
  <c r="H1142" i="40"/>
  <c r="A1143" i="40"/>
  <c r="B1143" i="40"/>
  <c r="C1143" i="40"/>
  <c r="D1143" i="40"/>
  <c r="E1143" i="40"/>
  <c r="F1143" i="40"/>
  <c r="G1143" i="40"/>
  <c r="H1143" i="40"/>
  <c r="A1144" i="40"/>
  <c r="B1144" i="40"/>
  <c r="C1144" i="40"/>
  <c r="D1144" i="40"/>
  <c r="E1144" i="40"/>
  <c r="F1144" i="40"/>
  <c r="G1144" i="40"/>
  <c r="H1144" i="40"/>
  <c r="A1145" i="40"/>
  <c r="B1145" i="40"/>
  <c r="C1145" i="40"/>
  <c r="D1145" i="40"/>
  <c r="E1145" i="40"/>
  <c r="F1145" i="40"/>
  <c r="G1145" i="40"/>
  <c r="H1145" i="40"/>
  <c r="A1146" i="40"/>
  <c r="B1146" i="40"/>
  <c r="C1146" i="40"/>
  <c r="D1146" i="40"/>
  <c r="E1146" i="40"/>
  <c r="F1146" i="40"/>
  <c r="G1146" i="40"/>
  <c r="H1146" i="40"/>
  <c r="A1147" i="40"/>
  <c r="B1147" i="40"/>
  <c r="C1147" i="40"/>
  <c r="D1147" i="40"/>
  <c r="E1147" i="40"/>
  <c r="F1147" i="40"/>
  <c r="G1147" i="40"/>
  <c r="H1147" i="40"/>
  <c r="A1148" i="40"/>
  <c r="B1148" i="40"/>
  <c r="C1148" i="40"/>
  <c r="D1148" i="40"/>
  <c r="E1148" i="40"/>
  <c r="F1148" i="40"/>
  <c r="G1148" i="40"/>
  <c r="H1148" i="40"/>
  <c r="A1149" i="40"/>
  <c r="B1149" i="40"/>
  <c r="C1149" i="40"/>
  <c r="D1149" i="40"/>
  <c r="E1149" i="40"/>
  <c r="F1149" i="40"/>
  <c r="G1149" i="40"/>
  <c r="H1149" i="40"/>
  <c r="A1150" i="40"/>
  <c r="B1150" i="40"/>
  <c r="C1150" i="40"/>
  <c r="D1150" i="40"/>
  <c r="E1150" i="40"/>
  <c r="F1150" i="40"/>
  <c r="G1150" i="40"/>
  <c r="H1150" i="40"/>
  <c r="A1151" i="40"/>
  <c r="B1151" i="40"/>
  <c r="C1151" i="40"/>
  <c r="D1151" i="40"/>
  <c r="E1151" i="40"/>
  <c r="F1151" i="40"/>
  <c r="G1151" i="40"/>
  <c r="H1151" i="40"/>
  <c r="A1152" i="40"/>
  <c r="B1152" i="40"/>
  <c r="C1152" i="40"/>
  <c r="D1152" i="40"/>
  <c r="E1152" i="40"/>
  <c r="F1152" i="40"/>
  <c r="G1152" i="40"/>
  <c r="H1152" i="40"/>
  <c r="A1153" i="40"/>
  <c r="B1153" i="40"/>
  <c r="C1153" i="40"/>
  <c r="D1153" i="40"/>
  <c r="E1153" i="40"/>
  <c r="F1153" i="40"/>
  <c r="G1153" i="40"/>
  <c r="H1153" i="40"/>
  <c r="A1154" i="40"/>
  <c r="B1154" i="40"/>
  <c r="C1154" i="40"/>
  <c r="D1154" i="40"/>
  <c r="E1154" i="40"/>
  <c r="F1154" i="40"/>
  <c r="G1154" i="40"/>
  <c r="H1154" i="40"/>
  <c r="A1155" i="40"/>
  <c r="B1155" i="40"/>
  <c r="C1155" i="40"/>
  <c r="D1155" i="40"/>
  <c r="E1155" i="40"/>
  <c r="F1155" i="40"/>
  <c r="G1155" i="40"/>
  <c r="H1155" i="40"/>
  <c r="A1156" i="40"/>
  <c r="B1156" i="40"/>
  <c r="C1156" i="40"/>
  <c r="D1156" i="40"/>
  <c r="E1156" i="40"/>
  <c r="F1156" i="40"/>
  <c r="G1156" i="40"/>
  <c r="H1156" i="40"/>
  <c r="A1157" i="40"/>
  <c r="B1157" i="40"/>
  <c r="C1157" i="40"/>
  <c r="D1157" i="40"/>
  <c r="E1157" i="40"/>
  <c r="F1157" i="40"/>
  <c r="G1157" i="40"/>
  <c r="H1157" i="40"/>
  <c r="A1158" i="40"/>
  <c r="B1158" i="40"/>
  <c r="C1158" i="40"/>
  <c r="D1158" i="40"/>
  <c r="E1158" i="40"/>
  <c r="F1158" i="40"/>
  <c r="G1158" i="40"/>
  <c r="H1158" i="40"/>
  <c r="A1159" i="40"/>
  <c r="B1159" i="40"/>
  <c r="C1159" i="40"/>
  <c r="D1159" i="40"/>
  <c r="E1159" i="40"/>
  <c r="F1159" i="40"/>
  <c r="G1159" i="40"/>
  <c r="H1159" i="40"/>
  <c r="A1160" i="40"/>
  <c r="B1160" i="40"/>
  <c r="C1160" i="40"/>
  <c r="D1160" i="40"/>
  <c r="E1160" i="40"/>
  <c r="F1160" i="40"/>
  <c r="G1160" i="40"/>
  <c r="H1160" i="40"/>
  <c r="A1161" i="40"/>
  <c r="B1161" i="40"/>
  <c r="C1161" i="40"/>
  <c r="D1161" i="40"/>
  <c r="E1161" i="40"/>
  <c r="F1161" i="40"/>
  <c r="G1161" i="40"/>
  <c r="H1161" i="40"/>
  <c r="A1162" i="40"/>
  <c r="B1162" i="40"/>
  <c r="C1162" i="40"/>
  <c r="D1162" i="40"/>
  <c r="E1162" i="40"/>
  <c r="F1162" i="40"/>
  <c r="G1162" i="40"/>
  <c r="H1162" i="40"/>
  <c r="A1163" i="40"/>
  <c r="B1163" i="40"/>
  <c r="C1163" i="40"/>
  <c r="D1163" i="40"/>
  <c r="E1163" i="40"/>
  <c r="F1163" i="40"/>
  <c r="G1163" i="40"/>
  <c r="H1163" i="40"/>
  <c r="A1164" i="40"/>
  <c r="B1164" i="40"/>
  <c r="C1164" i="40"/>
  <c r="D1164" i="40"/>
  <c r="E1164" i="40"/>
  <c r="F1164" i="40"/>
  <c r="G1164" i="40"/>
  <c r="H1164" i="40"/>
  <c r="A1165" i="40"/>
  <c r="B1165" i="40"/>
  <c r="C1165" i="40"/>
  <c r="D1165" i="40"/>
  <c r="E1165" i="40"/>
  <c r="F1165" i="40"/>
  <c r="G1165" i="40"/>
  <c r="H1165" i="40"/>
  <c r="A1166" i="40"/>
  <c r="B1166" i="40"/>
  <c r="C1166" i="40"/>
  <c r="D1166" i="40"/>
  <c r="E1166" i="40"/>
  <c r="F1166" i="40"/>
  <c r="G1166" i="40"/>
  <c r="H1166" i="40"/>
  <c r="A1167" i="40"/>
  <c r="B1167" i="40"/>
  <c r="C1167" i="40"/>
  <c r="D1167" i="40"/>
  <c r="E1167" i="40"/>
  <c r="F1167" i="40"/>
  <c r="G1167" i="40"/>
  <c r="H1167" i="40"/>
  <c r="A1168" i="40"/>
  <c r="B1168" i="40"/>
  <c r="C1168" i="40"/>
  <c r="D1168" i="40"/>
  <c r="E1168" i="40"/>
  <c r="F1168" i="40"/>
  <c r="G1168" i="40"/>
  <c r="H1168" i="40"/>
  <c r="A1169" i="40"/>
  <c r="B1169" i="40"/>
  <c r="C1169" i="40"/>
  <c r="D1169" i="40"/>
  <c r="E1169" i="40"/>
  <c r="F1169" i="40"/>
  <c r="G1169" i="40"/>
  <c r="H1169" i="40"/>
  <c r="A1170" i="40"/>
  <c r="B1170" i="40"/>
  <c r="C1170" i="40"/>
  <c r="D1170" i="40"/>
  <c r="E1170" i="40"/>
  <c r="F1170" i="40"/>
  <c r="G1170" i="40"/>
  <c r="H1170" i="40"/>
  <c r="A1171" i="40"/>
  <c r="B1171" i="40"/>
  <c r="C1171" i="40"/>
  <c r="D1171" i="40"/>
  <c r="E1171" i="40"/>
  <c r="F1171" i="40"/>
  <c r="G1171" i="40"/>
  <c r="H1171" i="40"/>
  <c r="A1172" i="40"/>
  <c r="B1172" i="40"/>
  <c r="C1172" i="40"/>
  <c r="D1172" i="40"/>
  <c r="E1172" i="40"/>
  <c r="F1172" i="40"/>
  <c r="G1172" i="40"/>
  <c r="H1172" i="40"/>
  <c r="A1173" i="40"/>
  <c r="B1173" i="40"/>
  <c r="C1173" i="40"/>
  <c r="D1173" i="40"/>
  <c r="E1173" i="40"/>
  <c r="F1173" i="40"/>
  <c r="G1173" i="40"/>
  <c r="H1173" i="40"/>
  <c r="A1174" i="40"/>
  <c r="B1174" i="40"/>
  <c r="C1174" i="40"/>
  <c r="D1174" i="40"/>
  <c r="E1174" i="40"/>
  <c r="F1174" i="40"/>
  <c r="G1174" i="40"/>
  <c r="H1174" i="40"/>
  <c r="A1175" i="40"/>
  <c r="B1175" i="40"/>
  <c r="C1175" i="40"/>
  <c r="D1175" i="40"/>
  <c r="E1175" i="40"/>
  <c r="F1175" i="40"/>
  <c r="G1175" i="40"/>
  <c r="H1175" i="40"/>
  <c r="A1176" i="40"/>
  <c r="B1176" i="40"/>
  <c r="C1176" i="40"/>
  <c r="D1176" i="40"/>
  <c r="E1176" i="40"/>
  <c r="F1176" i="40"/>
  <c r="G1176" i="40"/>
  <c r="H1176" i="40"/>
  <c r="A1177" i="40"/>
  <c r="B1177" i="40"/>
  <c r="C1177" i="40"/>
  <c r="D1177" i="40"/>
  <c r="E1177" i="40"/>
  <c r="F1177" i="40"/>
  <c r="G1177" i="40"/>
  <c r="H1177" i="40"/>
  <c r="A1178" i="40"/>
  <c r="B1178" i="40"/>
  <c r="C1178" i="40"/>
  <c r="D1178" i="40"/>
  <c r="E1178" i="40"/>
  <c r="F1178" i="40"/>
  <c r="G1178" i="40"/>
  <c r="H1178" i="40"/>
  <c r="A1179" i="40"/>
  <c r="B1179" i="40"/>
  <c r="C1179" i="40"/>
  <c r="D1179" i="40"/>
  <c r="E1179" i="40"/>
  <c r="F1179" i="40"/>
  <c r="G1179" i="40"/>
  <c r="H1179" i="40"/>
  <c r="A1180" i="40"/>
  <c r="B1180" i="40"/>
  <c r="C1180" i="40"/>
  <c r="D1180" i="40"/>
  <c r="E1180" i="40"/>
  <c r="F1180" i="40"/>
  <c r="G1180" i="40"/>
  <c r="H1180" i="40"/>
  <c r="A1181" i="40"/>
  <c r="B1181" i="40"/>
  <c r="C1181" i="40"/>
  <c r="D1181" i="40"/>
  <c r="E1181" i="40"/>
  <c r="F1181" i="40"/>
  <c r="G1181" i="40"/>
  <c r="H1181" i="40"/>
  <c r="A1182" i="40"/>
  <c r="B1182" i="40"/>
  <c r="C1182" i="40"/>
  <c r="D1182" i="40"/>
  <c r="E1182" i="40"/>
  <c r="F1182" i="40"/>
  <c r="G1182" i="40"/>
  <c r="H1182" i="40"/>
  <c r="A1183" i="40"/>
  <c r="B1183" i="40"/>
  <c r="C1183" i="40"/>
  <c r="D1183" i="40"/>
  <c r="E1183" i="40"/>
  <c r="F1183" i="40"/>
  <c r="G1183" i="40"/>
  <c r="H1183" i="40"/>
  <c r="A1184" i="40"/>
  <c r="B1184" i="40"/>
  <c r="C1184" i="40"/>
  <c r="D1184" i="40"/>
  <c r="E1184" i="40"/>
  <c r="F1184" i="40"/>
  <c r="G1184" i="40"/>
  <c r="H1184" i="40"/>
  <c r="A1185" i="40"/>
  <c r="B1185" i="40"/>
  <c r="C1185" i="40"/>
  <c r="D1185" i="40"/>
  <c r="E1185" i="40"/>
  <c r="F1185" i="40"/>
  <c r="G1185" i="40"/>
  <c r="H1185" i="40"/>
  <c r="A1186" i="40"/>
  <c r="B1186" i="40"/>
  <c r="C1186" i="40"/>
  <c r="D1186" i="40"/>
  <c r="E1186" i="40"/>
  <c r="F1186" i="40"/>
  <c r="G1186" i="40"/>
  <c r="H1186" i="40"/>
  <c r="A1187" i="40"/>
  <c r="B1187" i="40"/>
  <c r="C1187" i="40"/>
  <c r="D1187" i="40"/>
  <c r="E1187" i="40"/>
  <c r="F1187" i="40"/>
  <c r="G1187" i="40"/>
  <c r="H1187" i="40"/>
  <c r="A1188" i="40"/>
  <c r="B1188" i="40"/>
  <c r="C1188" i="40"/>
  <c r="D1188" i="40"/>
  <c r="E1188" i="40"/>
  <c r="F1188" i="40"/>
  <c r="G1188" i="40"/>
  <c r="H1188" i="40"/>
  <c r="A1189" i="40"/>
  <c r="B1189" i="40"/>
  <c r="C1189" i="40"/>
  <c r="D1189" i="40"/>
  <c r="E1189" i="40"/>
  <c r="F1189" i="40"/>
  <c r="G1189" i="40"/>
  <c r="H1189" i="40"/>
  <c r="A1190" i="40"/>
  <c r="B1190" i="40"/>
  <c r="C1190" i="40"/>
  <c r="D1190" i="40"/>
  <c r="E1190" i="40"/>
  <c r="F1190" i="40"/>
  <c r="G1190" i="40"/>
  <c r="H1190" i="40"/>
  <c r="A1191" i="40"/>
  <c r="B1191" i="40"/>
  <c r="C1191" i="40"/>
  <c r="D1191" i="40"/>
  <c r="E1191" i="40"/>
  <c r="F1191" i="40"/>
  <c r="G1191" i="40"/>
  <c r="H1191" i="40"/>
  <c r="A1192" i="40"/>
  <c r="B1192" i="40"/>
  <c r="C1192" i="40"/>
  <c r="D1192" i="40"/>
  <c r="E1192" i="40"/>
  <c r="F1192" i="40"/>
  <c r="G1192" i="40"/>
  <c r="H1192" i="40"/>
  <c r="A1193" i="40"/>
  <c r="B1193" i="40"/>
  <c r="C1193" i="40"/>
  <c r="D1193" i="40"/>
  <c r="E1193" i="40"/>
  <c r="F1193" i="40"/>
  <c r="G1193" i="40"/>
  <c r="H1193" i="40"/>
  <c r="A1194" i="40"/>
  <c r="B1194" i="40"/>
  <c r="C1194" i="40"/>
  <c r="D1194" i="40"/>
  <c r="E1194" i="40"/>
  <c r="F1194" i="40"/>
  <c r="G1194" i="40"/>
  <c r="H1194" i="40"/>
  <c r="A1195" i="40"/>
  <c r="B1195" i="40"/>
  <c r="C1195" i="40"/>
  <c r="D1195" i="40"/>
  <c r="E1195" i="40"/>
  <c r="F1195" i="40"/>
  <c r="G1195" i="40"/>
  <c r="H1195" i="40"/>
  <c r="A1196" i="40"/>
  <c r="B1196" i="40"/>
  <c r="C1196" i="40"/>
  <c r="D1196" i="40"/>
  <c r="E1196" i="40"/>
  <c r="F1196" i="40"/>
  <c r="G1196" i="40"/>
  <c r="H1196" i="40"/>
  <c r="A1197" i="40"/>
  <c r="B1197" i="40"/>
  <c r="C1197" i="40"/>
  <c r="D1197" i="40"/>
  <c r="E1197" i="40"/>
  <c r="F1197" i="40"/>
  <c r="G1197" i="40"/>
  <c r="H1197" i="40"/>
  <c r="A1198" i="40"/>
  <c r="B1198" i="40"/>
  <c r="C1198" i="40"/>
  <c r="D1198" i="40"/>
  <c r="E1198" i="40"/>
  <c r="F1198" i="40"/>
  <c r="G1198" i="40"/>
  <c r="H1198" i="40"/>
  <c r="A1199" i="40"/>
  <c r="B1199" i="40"/>
  <c r="C1199" i="40"/>
  <c r="D1199" i="40"/>
  <c r="E1199" i="40"/>
  <c r="F1199" i="40"/>
  <c r="G1199" i="40"/>
  <c r="H1199" i="40"/>
  <c r="A1200" i="40"/>
  <c r="B1200" i="40"/>
  <c r="C1200" i="40"/>
  <c r="D1200" i="40"/>
  <c r="E1200" i="40"/>
  <c r="F1200" i="40"/>
  <c r="G1200" i="40"/>
  <c r="H1200" i="40"/>
  <c r="A1201" i="40"/>
  <c r="B1201" i="40"/>
  <c r="C1201" i="40"/>
  <c r="D1201" i="40"/>
  <c r="E1201" i="40"/>
  <c r="F1201" i="40"/>
  <c r="G1201" i="40"/>
  <c r="H1201" i="40"/>
  <c r="A1202" i="40"/>
  <c r="B1202" i="40"/>
  <c r="C1202" i="40"/>
  <c r="D1202" i="40"/>
  <c r="E1202" i="40"/>
  <c r="F1202" i="40"/>
  <c r="G1202" i="40"/>
  <c r="H1202" i="40"/>
  <c r="A1203" i="40"/>
  <c r="B1203" i="40"/>
  <c r="C1203" i="40"/>
  <c r="D1203" i="40"/>
  <c r="E1203" i="40"/>
  <c r="F1203" i="40"/>
  <c r="G1203" i="40"/>
  <c r="H1203" i="40"/>
  <c r="A1204" i="40"/>
  <c r="B1204" i="40"/>
  <c r="C1204" i="40"/>
  <c r="D1204" i="40"/>
  <c r="E1204" i="40"/>
  <c r="F1204" i="40"/>
  <c r="G1204" i="40"/>
  <c r="H1204" i="40"/>
  <c r="A1205" i="40"/>
  <c r="B1205" i="40"/>
  <c r="C1205" i="40"/>
  <c r="D1205" i="40"/>
  <c r="E1205" i="40"/>
  <c r="F1205" i="40"/>
  <c r="G1205" i="40"/>
  <c r="H1205" i="40"/>
  <c r="A1206" i="40"/>
  <c r="B1206" i="40"/>
  <c r="C1206" i="40"/>
  <c r="D1206" i="40"/>
  <c r="E1206" i="40"/>
  <c r="F1206" i="40"/>
  <c r="G1206" i="40"/>
  <c r="H1206" i="40"/>
  <c r="A1207" i="40"/>
  <c r="B1207" i="40"/>
  <c r="C1207" i="40"/>
  <c r="D1207" i="40"/>
  <c r="E1207" i="40"/>
  <c r="F1207" i="40"/>
  <c r="G1207" i="40"/>
  <c r="H1207" i="40"/>
  <c r="A1208" i="40"/>
  <c r="B1208" i="40"/>
  <c r="C1208" i="40"/>
  <c r="D1208" i="40"/>
  <c r="E1208" i="40"/>
  <c r="F1208" i="40"/>
  <c r="G1208" i="40"/>
  <c r="H1208" i="40"/>
  <c r="A1209" i="40"/>
  <c r="B1209" i="40"/>
  <c r="C1209" i="40"/>
  <c r="D1209" i="40"/>
  <c r="E1209" i="40"/>
  <c r="F1209" i="40"/>
  <c r="G1209" i="40"/>
  <c r="H1209" i="40"/>
  <c r="A1210" i="40"/>
  <c r="B1210" i="40"/>
  <c r="C1210" i="40"/>
  <c r="D1210" i="40"/>
  <c r="E1210" i="40"/>
  <c r="F1210" i="40"/>
  <c r="G1210" i="40"/>
  <c r="H1210" i="40"/>
  <c r="A1211" i="40"/>
  <c r="B1211" i="40"/>
  <c r="C1211" i="40"/>
  <c r="D1211" i="40"/>
  <c r="E1211" i="40"/>
  <c r="F1211" i="40"/>
  <c r="G1211" i="40"/>
  <c r="H1211" i="40"/>
  <c r="A1212" i="40"/>
  <c r="B1212" i="40"/>
  <c r="C1212" i="40"/>
  <c r="D1212" i="40"/>
  <c r="E1212" i="40"/>
  <c r="F1212" i="40"/>
  <c r="G1212" i="40"/>
  <c r="H1212" i="40"/>
  <c r="A1213" i="40"/>
  <c r="B1213" i="40"/>
  <c r="C1213" i="40"/>
  <c r="D1213" i="40"/>
  <c r="E1213" i="40"/>
  <c r="F1213" i="40"/>
  <c r="G1213" i="40"/>
  <c r="H1213" i="40"/>
  <c r="A1214" i="40"/>
  <c r="B1214" i="40"/>
  <c r="C1214" i="40"/>
  <c r="D1214" i="40"/>
  <c r="E1214" i="40"/>
  <c r="F1214" i="40"/>
  <c r="G1214" i="40"/>
  <c r="H1214" i="40"/>
  <c r="A1215" i="40"/>
  <c r="B1215" i="40"/>
  <c r="C1215" i="40"/>
  <c r="D1215" i="40"/>
  <c r="E1215" i="40"/>
  <c r="F1215" i="40"/>
  <c r="G1215" i="40"/>
  <c r="H1215" i="40"/>
  <c r="A1216" i="40"/>
  <c r="B1216" i="40"/>
  <c r="C1216" i="40"/>
  <c r="D1216" i="40"/>
  <c r="E1216" i="40"/>
  <c r="F1216" i="40"/>
  <c r="G1216" i="40"/>
  <c r="H1216" i="40"/>
  <c r="A1217" i="40"/>
  <c r="B1217" i="40"/>
  <c r="C1217" i="40"/>
  <c r="D1217" i="40"/>
  <c r="E1217" i="40"/>
  <c r="F1217" i="40"/>
  <c r="G1217" i="40"/>
  <c r="H1217" i="40"/>
  <c r="A1218" i="40"/>
  <c r="B1218" i="40"/>
  <c r="C1218" i="40"/>
  <c r="D1218" i="40"/>
  <c r="E1218" i="40"/>
  <c r="F1218" i="40"/>
  <c r="G1218" i="40"/>
  <c r="H1218" i="40"/>
  <c r="A1219" i="40"/>
  <c r="B1219" i="40"/>
  <c r="C1219" i="40"/>
  <c r="D1219" i="40"/>
  <c r="E1219" i="40"/>
  <c r="F1219" i="40"/>
  <c r="G1219" i="40"/>
  <c r="H1219" i="40"/>
  <c r="A1220" i="40"/>
  <c r="B1220" i="40"/>
  <c r="C1220" i="40"/>
  <c r="D1220" i="40"/>
  <c r="E1220" i="40"/>
  <c r="F1220" i="40"/>
  <c r="G1220" i="40"/>
  <c r="H1220" i="40"/>
  <c r="A1221" i="40"/>
  <c r="B1221" i="40"/>
  <c r="C1221" i="40"/>
  <c r="D1221" i="40"/>
  <c r="E1221" i="40"/>
  <c r="F1221" i="40"/>
  <c r="G1221" i="40"/>
  <c r="H1221" i="40"/>
  <c r="A1222" i="40"/>
  <c r="B1222" i="40"/>
  <c r="C1222" i="40"/>
  <c r="D1222" i="40"/>
  <c r="E1222" i="40"/>
  <c r="F1222" i="40"/>
  <c r="G1222" i="40"/>
  <c r="H1222" i="40"/>
  <c r="A1223" i="40"/>
  <c r="B1223" i="40"/>
  <c r="C1223" i="40"/>
  <c r="D1223" i="40"/>
  <c r="E1223" i="40"/>
  <c r="F1223" i="40"/>
  <c r="G1223" i="40"/>
  <c r="H1223" i="40"/>
  <c r="A1224" i="40"/>
  <c r="B1224" i="40"/>
  <c r="C1224" i="40"/>
  <c r="D1224" i="40"/>
  <c r="E1224" i="40"/>
  <c r="F1224" i="40"/>
  <c r="G1224" i="40"/>
  <c r="H1224" i="40"/>
  <c r="A1225" i="40"/>
  <c r="B1225" i="40"/>
  <c r="C1225" i="40"/>
  <c r="D1225" i="40"/>
  <c r="E1225" i="40"/>
  <c r="F1225" i="40"/>
  <c r="G1225" i="40"/>
  <c r="H1225" i="40"/>
  <c r="A1226" i="40"/>
  <c r="B1226" i="40"/>
  <c r="C1226" i="40"/>
  <c r="D1226" i="40"/>
  <c r="E1226" i="40"/>
  <c r="F1226" i="40"/>
  <c r="G1226" i="40"/>
  <c r="H1226" i="40"/>
  <c r="A1227" i="40"/>
  <c r="B1227" i="40"/>
  <c r="C1227" i="40"/>
  <c r="D1227" i="40"/>
  <c r="E1227" i="40"/>
  <c r="F1227" i="40"/>
  <c r="G1227" i="40"/>
  <c r="H1227" i="40"/>
  <c r="A1228" i="40"/>
  <c r="B1228" i="40"/>
  <c r="C1228" i="40"/>
  <c r="D1228" i="40"/>
  <c r="E1228" i="40"/>
  <c r="F1228" i="40"/>
  <c r="G1228" i="40"/>
  <c r="H1228" i="40"/>
  <c r="A1229" i="40"/>
  <c r="B1229" i="40"/>
  <c r="C1229" i="40"/>
  <c r="D1229" i="40"/>
  <c r="E1229" i="40"/>
  <c r="F1229" i="40"/>
  <c r="G1229" i="40"/>
  <c r="H1229" i="40"/>
  <c r="A1230" i="40"/>
  <c r="B1230" i="40"/>
  <c r="C1230" i="40"/>
  <c r="D1230" i="40"/>
  <c r="E1230" i="40"/>
  <c r="F1230" i="40"/>
  <c r="G1230" i="40"/>
  <c r="H1230" i="40"/>
  <c r="A1231" i="40"/>
  <c r="B1231" i="40"/>
  <c r="C1231" i="40"/>
  <c r="D1231" i="40"/>
  <c r="E1231" i="40"/>
  <c r="F1231" i="40"/>
  <c r="G1231" i="40"/>
  <c r="H1231" i="40"/>
  <c r="A1232" i="40"/>
  <c r="B1232" i="40"/>
  <c r="C1232" i="40"/>
  <c r="D1232" i="40"/>
  <c r="E1232" i="40"/>
  <c r="F1232" i="40"/>
  <c r="G1232" i="40"/>
  <c r="H1232" i="40"/>
  <c r="A1233" i="40"/>
  <c r="B1233" i="40"/>
  <c r="C1233" i="40"/>
  <c r="D1233" i="40"/>
  <c r="E1233" i="40"/>
  <c r="F1233" i="40"/>
  <c r="G1233" i="40"/>
  <c r="H1233" i="40"/>
  <c r="A1234" i="40"/>
  <c r="B1234" i="40"/>
  <c r="C1234" i="40"/>
  <c r="D1234" i="40"/>
  <c r="E1234" i="40"/>
  <c r="F1234" i="40"/>
  <c r="G1234" i="40"/>
  <c r="H1234" i="40"/>
  <c r="A1235" i="40"/>
  <c r="B1235" i="40"/>
  <c r="C1235" i="40"/>
  <c r="D1235" i="40"/>
  <c r="E1235" i="40"/>
  <c r="F1235" i="40"/>
  <c r="G1235" i="40"/>
  <c r="H1235" i="40"/>
  <c r="A1236" i="40"/>
  <c r="B1236" i="40"/>
  <c r="C1236" i="40"/>
  <c r="D1236" i="40"/>
  <c r="E1236" i="40"/>
  <c r="F1236" i="40"/>
  <c r="G1236" i="40"/>
  <c r="H1236" i="40"/>
  <c r="A1237" i="40"/>
  <c r="B1237" i="40"/>
  <c r="C1237" i="40"/>
  <c r="D1237" i="40"/>
  <c r="E1237" i="40"/>
  <c r="F1237" i="40"/>
  <c r="G1237" i="40"/>
  <c r="H1237" i="40"/>
  <c r="A1238" i="40"/>
  <c r="B1238" i="40"/>
  <c r="C1238" i="40"/>
  <c r="D1238" i="40"/>
  <c r="E1238" i="40"/>
  <c r="F1238" i="40"/>
  <c r="G1238" i="40"/>
  <c r="H1238" i="40"/>
  <c r="A1239" i="40"/>
  <c r="B1239" i="40"/>
  <c r="C1239" i="40"/>
  <c r="D1239" i="40"/>
  <c r="E1239" i="40"/>
  <c r="F1239" i="40"/>
  <c r="G1239" i="40"/>
  <c r="H1239" i="40"/>
  <c r="A1240" i="40"/>
  <c r="B1240" i="40"/>
  <c r="C1240" i="40"/>
  <c r="D1240" i="40"/>
  <c r="E1240" i="40"/>
  <c r="F1240" i="40"/>
  <c r="G1240" i="40"/>
  <c r="H1240" i="40"/>
  <c r="A1241" i="40"/>
  <c r="B1241" i="40"/>
  <c r="C1241" i="40"/>
  <c r="D1241" i="40"/>
  <c r="E1241" i="40"/>
  <c r="F1241" i="40"/>
  <c r="G1241" i="40"/>
  <c r="H1241" i="40"/>
  <c r="A1242" i="40"/>
  <c r="B1242" i="40"/>
  <c r="C1242" i="40"/>
  <c r="D1242" i="40"/>
  <c r="E1242" i="40"/>
  <c r="F1242" i="40"/>
  <c r="G1242" i="40"/>
  <c r="H1242" i="40"/>
  <c r="A1243" i="40"/>
  <c r="B1243" i="40"/>
  <c r="C1243" i="40"/>
  <c r="D1243" i="40"/>
  <c r="E1243" i="40"/>
  <c r="F1243" i="40"/>
  <c r="G1243" i="40"/>
  <c r="H1243" i="40"/>
  <c r="A1244" i="40"/>
  <c r="B1244" i="40"/>
  <c r="C1244" i="40"/>
  <c r="D1244" i="40"/>
  <c r="E1244" i="40"/>
  <c r="F1244" i="40"/>
  <c r="G1244" i="40"/>
  <c r="H1244" i="40"/>
  <c r="A1245" i="40"/>
  <c r="B1245" i="40"/>
  <c r="C1245" i="40"/>
  <c r="D1245" i="40"/>
  <c r="E1245" i="40"/>
  <c r="F1245" i="40"/>
  <c r="G1245" i="40"/>
  <c r="H1245" i="40"/>
  <c r="A1246" i="40"/>
  <c r="B1246" i="40"/>
  <c r="C1246" i="40"/>
  <c r="D1246" i="40"/>
  <c r="E1246" i="40"/>
  <c r="F1246" i="40"/>
  <c r="G1246" i="40"/>
  <c r="H1246" i="40"/>
  <c r="A1247" i="40"/>
  <c r="B1247" i="40"/>
  <c r="C1247" i="40"/>
  <c r="D1247" i="40"/>
  <c r="E1247" i="40"/>
  <c r="F1247" i="40"/>
  <c r="G1247" i="40"/>
  <c r="H1247" i="40"/>
  <c r="A1248" i="40"/>
  <c r="B1248" i="40"/>
  <c r="C1248" i="40"/>
  <c r="D1248" i="40"/>
  <c r="E1248" i="40"/>
  <c r="F1248" i="40"/>
  <c r="G1248" i="40"/>
  <c r="H1248" i="40"/>
  <c r="A1249" i="40"/>
  <c r="B1249" i="40"/>
  <c r="C1249" i="40"/>
  <c r="D1249" i="40"/>
  <c r="E1249" i="40"/>
  <c r="F1249" i="40"/>
  <c r="G1249" i="40"/>
  <c r="H1249" i="40"/>
  <c r="A1250" i="40"/>
  <c r="B1250" i="40"/>
  <c r="C1250" i="40"/>
  <c r="D1250" i="40"/>
  <c r="E1250" i="40"/>
  <c r="F1250" i="40"/>
  <c r="G1250" i="40"/>
  <c r="H1250" i="40"/>
  <c r="A1251" i="40"/>
  <c r="B1251" i="40"/>
  <c r="C1251" i="40"/>
  <c r="D1251" i="40"/>
  <c r="E1251" i="40"/>
  <c r="F1251" i="40"/>
  <c r="G1251" i="40"/>
  <c r="H1251" i="40"/>
  <c r="A1252" i="40"/>
  <c r="B1252" i="40"/>
  <c r="C1252" i="40"/>
  <c r="D1252" i="40"/>
  <c r="E1252" i="40"/>
  <c r="F1252" i="40"/>
  <c r="G1252" i="40"/>
  <c r="H1252" i="40"/>
  <c r="A1253" i="40"/>
  <c r="B1253" i="40"/>
  <c r="C1253" i="40"/>
  <c r="D1253" i="40"/>
  <c r="E1253" i="40"/>
  <c r="F1253" i="40"/>
  <c r="G1253" i="40"/>
  <c r="H1253" i="40"/>
  <c r="A1254" i="40"/>
  <c r="B1254" i="40"/>
  <c r="C1254" i="40"/>
  <c r="D1254" i="40"/>
  <c r="E1254" i="40"/>
  <c r="F1254" i="40"/>
  <c r="G1254" i="40"/>
  <c r="H1254" i="40"/>
  <c r="A1255" i="40"/>
  <c r="B1255" i="40"/>
  <c r="C1255" i="40"/>
  <c r="D1255" i="40"/>
  <c r="E1255" i="40"/>
  <c r="F1255" i="40"/>
  <c r="G1255" i="40"/>
  <c r="H1255" i="40"/>
  <c r="A1256" i="40"/>
  <c r="B1256" i="40"/>
  <c r="C1256" i="40"/>
  <c r="D1256" i="40"/>
  <c r="E1256" i="40"/>
  <c r="F1256" i="40"/>
  <c r="G1256" i="40"/>
  <c r="H1256" i="40"/>
  <c r="A1257" i="40"/>
  <c r="B1257" i="40"/>
  <c r="C1257" i="40"/>
  <c r="D1257" i="40"/>
  <c r="E1257" i="40"/>
  <c r="F1257" i="40"/>
  <c r="G1257" i="40"/>
  <c r="H1257" i="40"/>
  <c r="A1258" i="40"/>
  <c r="B1258" i="40"/>
  <c r="C1258" i="40"/>
  <c r="D1258" i="40"/>
  <c r="E1258" i="40"/>
  <c r="F1258" i="40"/>
  <c r="G1258" i="40"/>
  <c r="H1258" i="40"/>
  <c r="A1259" i="40"/>
  <c r="B1259" i="40"/>
  <c r="C1259" i="40"/>
  <c r="D1259" i="40"/>
  <c r="E1259" i="40"/>
  <c r="F1259" i="40"/>
  <c r="G1259" i="40"/>
  <c r="H1259" i="40"/>
  <c r="A1260" i="40"/>
  <c r="B1260" i="40"/>
  <c r="C1260" i="40"/>
  <c r="D1260" i="40"/>
  <c r="E1260" i="40"/>
  <c r="F1260" i="40"/>
  <c r="G1260" i="40"/>
  <c r="H1260" i="40"/>
  <c r="A1261" i="40"/>
  <c r="B1261" i="40"/>
  <c r="C1261" i="40"/>
  <c r="D1261" i="40"/>
  <c r="E1261" i="40"/>
  <c r="F1261" i="40"/>
  <c r="G1261" i="40"/>
  <c r="H1261" i="40"/>
  <c r="A1262" i="40"/>
  <c r="B1262" i="40"/>
  <c r="C1262" i="40"/>
  <c r="D1262" i="40"/>
  <c r="E1262" i="40"/>
  <c r="F1262" i="40"/>
  <c r="G1262" i="40"/>
  <c r="H1262" i="40"/>
  <c r="A1263" i="40"/>
  <c r="B1263" i="40"/>
  <c r="C1263" i="40"/>
  <c r="D1263" i="40"/>
  <c r="E1263" i="40"/>
  <c r="F1263" i="40"/>
  <c r="G1263" i="40"/>
  <c r="H1263" i="40"/>
  <c r="A1264" i="40"/>
  <c r="B1264" i="40"/>
  <c r="C1264" i="40"/>
  <c r="D1264" i="40"/>
  <c r="E1264" i="40"/>
  <c r="F1264" i="40"/>
  <c r="G1264" i="40"/>
  <c r="H1264" i="40"/>
  <c r="A1265" i="40"/>
  <c r="B1265" i="40"/>
  <c r="C1265" i="40"/>
  <c r="D1265" i="40"/>
  <c r="E1265" i="40"/>
  <c r="F1265" i="40"/>
  <c r="G1265" i="40"/>
  <c r="H1265" i="40"/>
  <c r="A1266" i="40"/>
  <c r="B1266" i="40"/>
  <c r="C1266" i="40"/>
  <c r="D1266" i="40"/>
  <c r="E1266" i="40"/>
  <c r="F1266" i="40"/>
  <c r="G1266" i="40"/>
  <c r="H1266" i="40"/>
  <c r="A1267" i="40"/>
  <c r="B1267" i="40"/>
  <c r="C1267" i="40"/>
  <c r="D1267" i="40"/>
  <c r="E1267" i="40"/>
  <c r="F1267" i="40"/>
  <c r="G1267" i="40"/>
  <c r="H1267" i="40"/>
  <c r="A1268" i="40"/>
  <c r="B1268" i="40"/>
  <c r="C1268" i="40"/>
  <c r="D1268" i="40"/>
  <c r="E1268" i="40"/>
  <c r="F1268" i="40"/>
  <c r="G1268" i="40"/>
  <c r="H1268" i="40"/>
  <c r="A1269" i="40"/>
  <c r="B1269" i="40"/>
  <c r="C1269" i="40"/>
  <c r="D1269" i="40"/>
  <c r="E1269" i="40"/>
  <c r="F1269" i="40"/>
  <c r="G1269" i="40"/>
  <c r="H1269" i="40"/>
  <c r="A1270" i="40"/>
  <c r="B1270" i="40"/>
  <c r="C1270" i="40"/>
  <c r="D1270" i="40"/>
  <c r="E1270" i="40"/>
  <c r="F1270" i="40"/>
  <c r="G1270" i="40"/>
  <c r="H1270" i="40"/>
  <c r="A1271" i="40"/>
  <c r="B1271" i="40"/>
  <c r="C1271" i="40"/>
  <c r="D1271" i="40"/>
  <c r="E1271" i="40"/>
  <c r="F1271" i="40"/>
  <c r="G1271" i="40"/>
  <c r="H1271" i="40"/>
  <c r="A1272" i="40"/>
  <c r="B1272" i="40"/>
  <c r="C1272" i="40"/>
  <c r="D1272" i="40"/>
  <c r="E1272" i="40"/>
  <c r="F1272" i="40"/>
  <c r="G1272" i="40"/>
  <c r="H1272" i="40"/>
  <c r="A1273" i="40"/>
  <c r="B1273" i="40"/>
  <c r="C1273" i="40"/>
  <c r="D1273" i="40"/>
  <c r="E1273" i="40"/>
  <c r="F1273" i="40"/>
  <c r="G1273" i="40"/>
  <c r="H1273" i="40"/>
  <c r="A1274" i="40"/>
  <c r="B1274" i="40"/>
  <c r="C1274" i="40"/>
  <c r="D1274" i="40"/>
  <c r="E1274" i="40"/>
  <c r="F1274" i="40"/>
  <c r="G1274" i="40"/>
  <c r="H1274" i="40"/>
  <c r="A1275" i="40"/>
  <c r="B1275" i="40"/>
  <c r="C1275" i="40"/>
  <c r="D1275" i="40"/>
  <c r="E1275" i="40"/>
  <c r="F1275" i="40"/>
  <c r="G1275" i="40"/>
  <c r="H1275" i="40"/>
  <c r="A1276" i="40"/>
  <c r="B1276" i="40"/>
  <c r="C1276" i="40"/>
  <c r="D1276" i="40"/>
  <c r="E1276" i="40"/>
  <c r="F1276" i="40"/>
  <c r="G1276" i="40"/>
  <c r="H1276" i="40"/>
  <c r="A1277" i="40"/>
  <c r="B1277" i="40"/>
  <c r="C1277" i="40"/>
  <c r="D1277" i="40"/>
  <c r="E1277" i="40"/>
  <c r="F1277" i="40"/>
  <c r="G1277" i="40"/>
  <c r="H1277" i="40"/>
  <c r="A1278" i="40"/>
  <c r="B1278" i="40"/>
  <c r="C1278" i="40"/>
  <c r="D1278" i="40"/>
  <c r="E1278" i="40"/>
  <c r="F1278" i="40"/>
  <c r="G1278" i="40"/>
  <c r="H1278" i="40"/>
  <c r="A1279" i="40"/>
  <c r="B1279" i="40"/>
  <c r="C1279" i="40"/>
  <c r="D1279" i="40"/>
  <c r="E1279" i="40"/>
  <c r="F1279" i="40"/>
  <c r="G1279" i="40"/>
  <c r="H1279" i="40"/>
  <c r="A1280" i="40"/>
  <c r="B1280" i="40"/>
  <c r="C1280" i="40"/>
  <c r="D1280" i="40"/>
  <c r="E1280" i="40"/>
  <c r="F1280" i="40"/>
  <c r="G1280" i="40"/>
  <c r="H1280" i="40"/>
  <c r="A1281" i="40"/>
  <c r="B1281" i="40"/>
  <c r="C1281" i="40"/>
  <c r="D1281" i="40"/>
  <c r="E1281" i="40"/>
  <c r="F1281" i="40"/>
  <c r="G1281" i="40"/>
  <c r="H1281" i="40"/>
  <c r="A1282" i="40"/>
  <c r="B1282" i="40"/>
  <c r="C1282" i="40"/>
  <c r="D1282" i="40"/>
  <c r="E1282" i="40"/>
  <c r="F1282" i="40"/>
  <c r="G1282" i="40"/>
  <c r="H1282" i="40"/>
  <c r="A1283" i="40"/>
  <c r="B1283" i="40"/>
  <c r="C1283" i="40"/>
  <c r="D1283" i="40"/>
  <c r="E1283" i="40"/>
  <c r="F1283" i="40"/>
  <c r="G1283" i="40"/>
  <c r="H1283" i="40"/>
  <c r="A1284" i="40"/>
  <c r="B1284" i="40"/>
  <c r="C1284" i="40"/>
  <c r="D1284" i="40"/>
  <c r="E1284" i="40"/>
  <c r="F1284" i="40"/>
  <c r="G1284" i="40"/>
  <c r="H1284" i="40"/>
  <c r="A1285" i="40"/>
  <c r="B1285" i="40"/>
  <c r="C1285" i="40"/>
  <c r="D1285" i="40"/>
  <c r="E1285" i="40"/>
  <c r="F1285" i="40"/>
  <c r="G1285" i="40"/>
  <c r="H1285" i="40"/>
  <c r="A1286" i="40"/>
  <c r="B1286" i="40"/>
  <c r="C1286" i="40"/>
  <c r="D1286" i="40"/>
  <c r="E1286" i="40"/>
  <c r="F1286" i="40"/>
  <c r="G1286" i="40"/>
  <c r="H1286" i="40"/>
  <c r="A1287" i="40"/>
  <c r="B1287" i="40"/>
  <c r="C1287" i="40"/>
  <c r="D1287" i="40"/>
  <c r="E1287" i="40"/>
  <c r="F1287" i="40"/>
  <c r="G1287" i="40"/>
  <c r="H1287" i="40"/>
  <c r="A1288" i="40"/>
  <c r="B1288" i="40"/>
  <c r="C1288" i="40"/>
  <c r="D1288" i="40"/>
  <c r="E1288" i="40"/>
  <c r="F1288" i="40"/>
  <c r="G1288" i="40"/>
  <c r="H1288" i="40"/>
  <c r="A1289" i="40"/>
  <c r="B1289" i="40"/>
  <c r="C1289" i="40"/>
  <c r="D1289" i="40"/>
  <c r="E1289" i="40"/>
  <c r="F1289" i="40"/>
  <c r="G1289" i="40"/>
  <c r="H1289" i="40"/>
  <c r="A1290" i="40"/>
  <c r="B1290" i="40"/>
  <c r="C1290" i="40"/>
  <c r="D1290" i="40"/>
  <c r="E1290" i="40"/>
  <c r="F1290" i="40"/>
  <c r="G1290" i="40"/>
  <c r="H1290" i="40"/>
  <c r="A1291" i="40"/>
  <c r="B1291" i="40"/>
  <c r="C1291" i="40"/>
  <c r="D1291" i="40"/>
  <c r="E1291" i="40"/>
  <c r="F1291" i="40"/>
  <c r="G1291" i="40"/>
  <c r="H1291" i="40"/>
  <c r="A1292" i="40"/>
  <c r="B1292" i="40"/>
  <c r="C1292" i="40"/>
  <c r="D1292" i="40"/>
  <c r="E1292" i="40"/>
  <c r="F1292" i="40"/>
  <c r="G1292" i="40"/>
  <c r="H1292" i="40"/>
  <c r="A1293" i="40"/>
  <c r="B1293" i="40"/>
  <c r="C1293" i="40"/>
  <c r="D1293" i="40"/>
  <c r="E1293" i="40"/>
  <c r="F1293" i="40"/>
  <c r="G1293" i="40"/>
  <c r="H1293" i="40"/>
  <c r="A1294" i="40"/>
  <c r="B1294" i="40"/>
  <c r="C1294" i="40"/>
  <c r="D1294" i="40"/>
  <c r="E1294" i="40"/>
  <c r="F1294" i="40"/>
  <c r="G1294" i="40"/>
  <c r="H1294" i="40"/>
  <c r="A1295" i="40"/>
  <c r="B1295" i="40"/>
  <c r="C1295" i="40"/>
  <c r="D1295" i="40"/>
  <c r="E1295" i="40"/>
  <c r="F1295" i="40"/>
  <c r="G1295" i="40"/>
  <c r="H1295" i="40"/>
  <c r="A1296" i="40"/>
  <c r="B1296" i="40"/>
  <c r="C1296" i="40"/>
  <c r="D1296" i="40"/>
  <c r="E1296" i="40"/>
  <c r="F1296" i="40"/>
  <c r="G1296" i="40"/>
  <c r="H1296" i="40"/>
  <c r="A1297" i="40"/>
  <c r="B1297" i="40"/>
  <c r="C1297" i="40"/>
  <c r="D1297" i="40"/>
  <c r="E1297" i="40"/>
  <c r="F1297" i="40"/>
  <c r="G1297" i="40"/>
  <c r="H1297" i="40"/>
  <c r="A1298" i="40"/>
  <c r="B1298" i="40"/>
  <c r="C1298" i="40"/>
  <c r="D1298" i="40"/>
  <c r="E1298" i="40"/>
  <c r="F1298" i="40"/>
  <c r="G1298" i="40"/>
  <c r="H1298" i="40"/>
  <c r="A1299" i="40"/>
  <c r="B1299" i="40"/>
  <c r="C1299" i="40"/>
  <c r="D1299" i="40"/>
  <c r="E1299" i="40"/>
  <c r="F1299" i="40"/>
  <c r="G1299" i="40"/>
  <c r="H1299" i="40"/>
  <c r="A1300" i="40"/>
  <c r="B1300" i="40"/>
  <c r="C1300" i="40"/>
  <c r="D1300" i="40"/>
  <c r="E1300" i="40"/>
  <c r="F1300" i="40"/>
  <c r="G1300" i="40"/>
  <c r="H1300" i="40"/>
  <c r="A1301" i="40"/>
  <c r="B1301" i="40"/>
  <c r="C1301" i="40"/>
  <c r="D1301" i="40"/>
  <c r="E1301" i="40"/>
  <c r="F1301" i="40"/>
  <c r="G1301" i="40"/>
  <c r="H1301" i="40"/>
  <c r="A1302" i="40"/>
  <c r="B1302" i="40"/>
  <c r="C1302" i="40"/>
  <c r="D1302" i="40"/>
  <c r="E1302" i="40"/>
  <c r="F1302" i="40"/>
  <c r="G1302" i="40"/>
  <c r="H1302" i="40"/>
  <c r="A1303" i="40"/>
  <c r="B1303" i="40"/>
  <c r="C1303" i="40"/>
  <c r="D1303" i="40"/>
  <c r="E1303" i="40"/>
  <c r="F1303" i="40"/>
  <c r="G1303" i="40"/>
  <c r="H1303" i="40"/>
  <c r="A1304" i="40"/>
  <c r="B1304" i="40"/>
  <c r="C1304" i="40"/>
  <c r="D1304" i="40"/>
  <c r="E1304" i="40"/>
  <c r="F1304" i="40"/>
  <c r="G1304" i="40"/>
  <c r="H1304" i="40"/>
  <c r="A1305" i="40"/>
  <c r="B1305" i="40"/>
  <c r="C1305" i="40"/>
  <c r="D1305" i="40"/>
  <c r="E1305" i="40"/>
  <c r="F1305" i="40"/>
  <c r="G1305" i="40"/>
  <c r="H1305" i="40"/>
  <c r="A1306" i="40"/>
  <c r="B1306" i="40"/>
  <c r="C1306" i="40"/>
  <c r="D1306" i="40"/>
  <c r="E1306" i="40"/>
  <c r="F1306" i="40"/>
  <c r="G1306" i="40"/>
  <c r="H1306" i="40"/>
  <c r="A1307" i="40"/>
  <c r="B1307" i="40"/>
  <c r="C1307" i="40"/>
  <c r="D1307" i="40"/>
  <c r="E1307" i="40"/>
  <c r="F1307" i="40"/>
  <c r="G1307" i="40"/>
  <c r="H1307" i="40"/>
  <c r="A1308" i="40"/>
  <c r="B1308" i="40"/>
  <c r="C1308" i="40"/>
  <c r="D1308" i="40"/>
  <c r="E1308" i="40"/>
  <c r="F1308" i="40"/>
  <c r="G1308" i="40"/>
  <c r="H1308" i="40"/>
  <c r="A1309" i="40"/>
  <c r="B1309" i="40"/>
  <c r="C1309" i="40"/>
  <c r="D1309" i="40"/>
  <c r="E1309" i="40"/>
  <c r="F1309" i="40"/>
  <c r="G1309" i="40"/>
  <c r="H1309" i="40"/>
  <c r="A1310" i="40"/>
  <c r="B1310" i="40"/>
  <c r="C1310" i="40"/>
  <c r="D1310" i="40"/>
  <c r="E1310" i="40"/>
  <c r="F1310" i="40"/>
  <c r="G1310" i="40"/>
  <c r="H1310" i="40"/>
  <c r="A1311" i="40"/>
  <c r="B1311" i="40"/>
  <c r="C1311" i="40"/>
  <c r="D1311" i="40"/>
  <c r="E1311" i="40"/>
  <c r="F1311" i="40"/>
  <c r="G1311" i="40"/>
  <c r="H1311" i="40"/>
  <c r="A1312" i="40"/>
  <c r="B1312" i="40"/>
  <c r="C1312" i="40"/>
  <c r="D1312" i="40"/>
  <c r="E1312" i="40"/>
  <c r="F1312" i="40"/>
  <c r="G1312" i="40"/>
  <c r="H1312" i="40"/>
  <c r="A1313" i="40"/>
  <c r="B1313" i="40"/>
  <c r="C1313" i="40"/>
  <c r="D1313" i="40"/>
  <c r="E1313" i="40"/>
  <c r="F1313" i="40"/>
  <c r="G1313" i="40"/>
  <c r="H1313" i="40"/>
  <c r="A1314" i="40"/>
  <c r="B1314" i="40"/>
  <c r="C1314" i="40"/>
  <c r="D1314" i="40"/>
  <c r="E1314" i="40"/>
  <c r="F1314" i="40"/>
  <c r="G1314" i="40"/>
  <c r="H1314" i="40"/>
  <c r="A1315" i="40"/>
  <c r="B1315" i="40"/>
  <c r="C1315" i="40"/>
  <c r="D1315" i="40"/>
  <c r="E1315" i="40"/>
  <c r="F1315" i="40"/>
  <c r="G1315" i="40"/>
  <c r="H1315" i="40"/>
  <c r="A1316" i="40"/>
  <c r="B1316" i="40"/>
  <c r="C1316" i="40"/>
  <c r="D1316" i="40"/>
  <c r="E1316" i="40"/>
  <c r="F1316" i="40"/>
  <c r="G1316" i="40"/>
  <c r="H1316" i="40"/>
  <c r="A1317" i="40"/>
  <c r="B1317" i="40"/>
  <c r="C1317" i="40"/>
  <c r="D1317" i="40"/>
  <c r="E1317" i="40"/>
  <c r="F1317" i="40"/>
  <c r="G1317" i="40"/>
  <c r="H1317" i="40"/>
  <c r="A1318" i="40"/>
  <c r="B1318" i="40"/>
  <c r="C1318" i="40"/>
  <c r="D1318" i="40"/>
  <c r="E1318" i="40"/>
  <c r="F1318" i="40"/>
  <c r="G1318" i="40"/>
  <c r="H1318" i="40"/>
  <c r="A1319" i="40"/>
  <c r="B1319" i="40"/>
  <c r="C1319" i="40"/>
  <c r="D1319" i="40"/>
  <c r="E1319" i="40"/>
  <c r="F1319" i="40"/>
  <c r="G1319" i="40"/>
  <c r="H1319" i="40"/>
  <c r="A1320" i="40"/>
  <c r="B1320" i="40"/>
  <c r="C1320" i="40"/>
  <c r="D1320" i="40"/>
  <c r="E1320" i="40"/>
  <c r="F1320" i="40"/>
  <c r="G1320" i="40"/>
  <c r="H1320" i="40"/>
  <c r="A1321" i="40"/>
  <c r="B1321" i="40"/>
  <c r="C1321" i="40"/>
  <c r="D1321" i="40"/>
  <c r="E1321" i="40"/>
  <c r="F1321" i="40"/>
  <c r="G1321" i="40"/>
  <c r="H1321" i="40"/>
  <c r="A1322" i="40"/>
  <c r="B1322" i="40"/>
  <c r="C1322" i="40"/>
  <c r="D1322" i="40"/>
  <c r="E1322" i="40"/>
  <c r="F1322" i="40"/>
  <c r="G1322" i="40"/>
  <c r="H1322" i="40"/>
  <c r="A1323" i="40"/>
  <c r="B1323" i="40"/>
  <c r="C1323" i="40"/>
  <c r="D1323" i="40"/>
  <c r="E1323" i="40"/>
  <c r="F1323" i="40"/>
  <c r="G1323" i="40"/>
  <c r="H1323" i="40"/>
  <c r="A1324" i="40"/>
  <c r="B1324" i="40"/>
  <c r="C1324" i="40"/>
  <c r="D1324" i="40"/>
  <c r="E1324" i="40"/>
  <c r="F1324" i="40"/>
  <c r="G1324" i="40"/>
  <c r="H1324" i="40"/>
  <c r="A1325" i="40"/>
  <c r="B1325" i="40"/>
  <c r="C1325" i="40"/>
  <c r="D1325" i="40"/>
  <c r="E1325" i="40"/>
  <c r="F1325" i="40"/>
  <c r="G1325" i="40"/>
  <c r="H1325" i="40"/>
  <c r="A1326" i="40"/>
  <c r="B1326" i="40"/>
  <c r="C1326" i="40"/>
  <c r="D1326" i="40"/>
  <c r="E1326" i="40"/>
  <c r="F1326" i="40"/>
  <c r="G1326" i="40"/>
  <c r="H1326" i="40"/>
  <c r="A1327" i="40"/>
  <c r="B1327" i="40"/>
  <c r="C1327" i="40"/>
  <c r="D1327" i="40"/>
  <c r="E1327" i="40"/>
  <c r="F1327" i="40"/>
  <c r="G1327" i="40"/>
  <c r="H1327" i="40"/>
  <c r="A1328" i="40"/>
  <c r="B1328" i="40"/>
  <c r="C1328" i="40"/>
  <c r="D1328" i="40"/>
  <c r="E1328" i="40"/>
  <c r="F1328" i="40"/>
  <c r="G1328" i="40"/>
  <c r="H1328" i="40"/>
  <c r="A1329" i="40"/>
  <c r="B1329" i="40"/>
  <c r="C1329" i="40"/>
  <c r="D1329" i="40"/>
  <c r="E1329" i="40"/>
  <c r="F1329" i="40"/>
  <c r="G1329" i="40"/>
  <c r="H1329" i="40"/>
  <c r="A1330" i="40"/>
  <c r="B1330" i="40"/>
  <c r="C1330" i="40"/>
  <c r="D1330" i="40"/>
  <c r="E1330" i="40"/>
  <c r="F1330" i="40"/>
  <c r="G1330" i="40"/>
  <c r="H1330" i="40"/>
  <c r="A1331" i="40"/>
  <c r="B1331" i="40"/>
  <c r="C1331" i="40"/>
  <c r="D1331" i="40"/>
  <c r="E1331" i="40"/>
  <c r="F1331" i="40"/>
  <c r="G1331" i="40"/>
  <c r="H1331" i="40"/>
  <c r="A1332" i="40"/>
  <c r="B1332" i="40"/>
  <c r="C1332" i="40"/>
  <c r="D1332" i="40"/>
  <c r="E1332" i="40"/>
  <c r="F1332" i="40"/>
  <c r="G1332" i="40"/>
  <c r="H1332" i="40"/>
  <c r="A1333" i="40"/>
  <c r="B1333" i="40"/>
  <c r="C1333" i="40"/>
  <c r="D1333" i="40"/>
  <c r="E1333" i="40"/>
  <c r="F1333" i="40"/>
  <c r="G1333" i="40"/>
  <c r="H1333" i="40"/>
  <c r="A1334" i="40"/>
  <c r="B1334" i="40"/>
  <c r="C1334" i="40"/>
  <c r="D1334" i="40"/>
  <c r="E1334" i="40"/>
  <c r="F1334" i="40"/>
  <c r="G1334" i="40"/>
  <c r="H1334" i="40"/>
  <c r="A1335" i="40"/>
  <c r="B1335" i="40"/>
  <c r="C1335" i="40"/>
  <c r="D1335" i="40"/>
  <c r="E1335" i="40"/>
  <c r="F1335" i="40"/>
  <c r="G1335" i="40"/>
  <c r="H1335" i="40"/>
  <c r="A1336" i="40"/>
  <c r="B1336" i="40"/>
  <c r="C1336" i="40"/>
  <c r="D1336" i="40"/>
  <c r="E1336" i="40"/>
  <c r="F1336" i="40"/>
  <c r="G1336" i="40"/>
  <c r="H1336" i="40"/>
  <c r="A1337" i="40"/>
  <c r="B1337" i="40"/>
  <c r="C1337" i="40"/>
  <c r="D1337" i="40"/>
  <c r="E1337" i="40"/>
  <c r="F1337" i="40"/>
  <c r="G1337" i="40"/>
  <c r="H1337" i="40"/>
  <c r="A1338" i="40"/>
  <c r="B1338" i="40"/>
  <c r="C1338" i="40"/>
  <c r="D1338" i="40"/>
  <c r="E1338" i="40"/>
  <c r="F1338" i="40"/>
  <c r="G1338" i="40"/>
  <c r="H1338" i="40"/>
  <c r="A1339" i="40"/>
  <c r="B1339" i="40"/>
  <c r="C1339" i="40"/>
  <c r="D1339" i="40"/>
  <c r="E1339" i="40"/>
  <c r="F1339" i="40"/>
  <c r="G1339" i="40"/>
  <c r="H1339" i="40"/>
  <c r="A1340" i="40"/>
  <c r="B1340" i="40"/>
  <c r="C1340" i="40"/>
  <c r="D1340" i="40"/>
  <c r="E1340" i="40"/>
  <c r="F1340" i="40"/>
  <c r="G1340" i="40"/>
  <c r="H1340" i="40"/>
  <c r="A1341" i="40"/>
  <c r="B1341" i="40"/>
  <c r="C1341" i="40"/>
  <c r="D1341" i="40"/>
  <c r="E1341" i="40"/>
  <c r="F1341" i="40"/>
  <c r="G1341" i="40"/>
  <c r="H1341" i="40"/>
  <c r="A1342" i="40"/>
  <c r="B1342" i="40"/>
  <c r="C1342" i="40"/>
  <c r="D1342" i="40"/>
  <c r="E1342" i="40"/>
  <c r="F1342" i="40"/>
  <c r="G1342" i="40"/>
  <c r="H1342" i="40"/>
  <c r="A1343" i="40"/>
  <c r="B1343" i="40"/>
  <c r="C1343" i="40"/>
  <c r="D1343" i="40"/>
  <c r="E1343" i="40"/>
  <c r="F1343" i="40"/>
  <c r="G1343" i="40"/>
  <c r="H1343" i="40"/>
  <c r="A1344" i="40"/>
  <c r="B1344" i="40"/>
  <c r="C1344" i="40"/>
  <c r="D1344" i="40"/>
  <c r="E1344" i="40"/>
  <c r="F1344" i="40"/>
  <c r="G1344" i="40"/>
  <c r="H1344" i="40"/>
  <c r="A1345" i="40"/>
  <c r="B1345" i="40"/>
  <c r="C1345" i="40"/>
  <c r="D1345" i="40"/>
  <c r="E1345" i="40"/>
  <c r="F1345" i="40"/>
  <c r="G1345" i="40"/>
  <c r="H1345" i="40"/>
  <c r="A1346" i="40"/>
  <c r="B1346" i="40"/>
  <c r="C1346" i="40"/>
  <c r="D1346" i="40"/>
  <c r="E1346" i="40"/>
  <c r="F1346" i="40"/>
  <c r="G1346" i="40"/>
  <c r="H1346" i="40"/>
  <c r="A1347" i="40"/>
  <c r="B1347" i="40"/>
  <c r="C1347" i="40"/>
  <c r="D1347" i="40"/>
  <c r="E1347" i="40"/>
  <c r="F1347" i="40"/>
  <c r="G1347" i="40"/>
  <c r="H1347" i="40"/>
  <c r="A1348" i="40"/>
  <c r="B1348" i="40"/>
  <c r="C1348" i="40"/>
  <c r="D1348" i="40"/>
  <c r="E1348" i="40"/>
  <c r="F1348" i="40"/>
  <c r="G1348" i="40"/>
  <c r="H1348" i="40"/>
  <c r="A1349" i="40"/>
  <c r="B1349" i="40"/>
  <c r="C1349" i="40"/>
  <c r="D1349" i="40"/>
  <c r="E1349" i="40"/>
  <c r="F1349" i="40"/>
  <c r="G1349" i="40"/>
  <c r="H1349" i="40"/>
  <c r="A1350" i="40"/>
  <c r="B1350" i="40"/>
  <c r="C1350" i="40"/>
  <c r="D1350" i="40"/>
  <c r="E1350" i="40"/>
  <c r="F1350" i="40"/>
  <c r="G1350" i="40"/>
  <c r="H1350" i="40"/>
  <c r="A1351" i="40"/>
  <c r="B1351" i="40"/>
  <c r="C1351" i="40"/>
  <c r="D1351" i="40"/>
  <c r="E1351" i="40"/>
  <c r="F1351" i="40"/>
  <c r="G1351" i="40"/>
  <c r="H1351" i="40"/>
  <c r="A1352" i="40"/>
  <c r="B1352" i="40"/>
  <c r="C1352" i="40"/>
  <c r="D1352" i="40"/>
  <c r="E1352" i="40"/>
  <c r="F1352" i="40"/>
  <c r="G1352" i="40"/>
  <c r="H1352" i="40"/>
  <c r="A1353" i="40"/>
  <c r="B1353" i="40"/>
  <c r="C1353" i="40"/>
  <c r="D1353" i="40"/>
  <c r="E1353" i="40"/>
  <c r="F1353" i="40"/>
  <c r="G1353" i="40"/>
  <c r="H1353" i="40"/>
  <c r="A1354" i="40"/>
  <c r="B1354" i="40"/>
  <c r="C1354" i="40"/>
  <c r="D1354" i="40"/>
  <c r="E1354" i="40"/>
  <c r="F1354" i="40"/>
  <c r="G1354" i="40"/>
  <c r="H1354" i="40"/>
  <c r="A1355" i="40"/>
  <c r="B1355" i="40"/>
  <c r="C1355" i="40"/>
  <c r="D1355" i="40"/>
  <c r="E1355" i="40"/>
  <c r="F1355" i="40"/>
  <c r="G1355" i="40"/>
  <c r="H1355" i="40"/>
  <c r="A1356" i="40"/>
  <c r="B1356" i="40"/>
  <c r="C1356" i="40"/>
  <c r="D1356" i="40"/>
  <c r="E1356" i="40"/>
  <c r="F1356" i="40"/>
  <c r="G1356" i="40"/>
  <c r="H1356" i="40"/>
  <c r="A1357" i="40"/>
  <c r="B1357" i="40"/>
  <c r="C1357" i="40"/>
  <c r="D1357" i="40"/>
  <c r="E1357" i="40"/>
  <c r="F1357" i="40"/>
  <c r="G1357" i="40"/>
  <c r="H1357" i="40"/>
  <c r="A1358" i="40"/>
  <c r="B1358" i="40"/>
  <c r="C1358" i="40"/>
  <c r="D1358" i="40"/>
  <c r="E1358" i="40"/>
  <c r="F1358" i="40"/>
  <c r="G1358" i="40"/>
  <c r="H1358" i="40"/>
  <c r="A1359" i="40"/>
  <c r="B1359" i="40"/>
  <c r="C1359" i="40"/>
  <c r="D1359" i="40"/>
  <c r="E1359" i="40"/>
  <c r="F1359" i="40"/>
  <c r="G1359" i="40"/>
  <c r="H1359" i="40"/>
  <c r="A1360" i="40"/>
  <c r="B1360" i="40"/>
  <c r="C1360" i="40"/>
  <c r="D1360" i="40"/>
  <c r="E1360" i="40"/>
  <c r="F1360" i="40"/>
  <c r="G1360" i="40"/>
  <c r="H1360" i="40"/>
  <c r="A1361" i="40"/>
  <c r="B1361" i="40"/>
  <c r="C1361" i="40"/>
  <c r="D1361" i="40"/>
  <c r="E1361" i="40"/>
  <c r="F1361" i="40"/>
  <c r="G1361" i="40"/>
  <c r="H1361" i="40"/>
  <c r="A1362" i="40"/>
  <c r="B1362" i="40"/>
  <c r="C1362" i="40"/>
  <c r="D1362" i="40"/>
  <c r="E1362" i="40"/>
  <c r="F1362" i="40"/>
  <c r="G1362" i="40"/>
  <c r="H1362" i="40"/>
  <c r="A1363" i="40"/>
  <c r="B1363" i="40"/>
  <c r="C1363" i="40"/>
  <c r="D1363" i="40"/>
  <c r="E1363" i="40"/>
  <c r="F1363" i="40"/>
  <c r="G1363" i="40"/>
  <c r="H1363" i="40"/>
  <c r="A1364" i="40"/>
  <c r="B1364" i="40"/>
  <c r="C1364" i="40"/>
  <c r="D1364" i="40"/>
  <c r="E1364" i="40"/>
  <c r="F1364" i="40"/>
  <c r="G1364" i="40"/>
  <c r="H1364" i="40"/>
  <c r="A1365" i="40"/>
  <c r="B1365" i="40"/>
  <c r="C1365" i="40"/>
  <c r="D1365" i="40"/>
  <c r="E1365" i="40"/>
  <c r="F1365" i="40"/>
  <c r="G1365" i="40"/>
  <c r="H1365" i="40"/>
  <c r="A1366" i="40"/>
  <c r="B1366" i="40"/>
  <c r="C1366" i="40"/>
  <c r="D1366" i="40"/>
  <c r="E1366" i="40"/>
  <c r="F1366" i="40"/>
  <c r="G1366" i="40"/>
  <c r="H1366" i="40"/>
  <c r="A1367" i="40"/>
  <c r="B1367" i="40"/>
  <c r="C1367" i="40"/>
  <c r="D1367" i="40"/>
  <c r="E1367" i="40"/>
  <c r="F1367" i="40"/>
  <c r="G1367" i="40"/>
  <c r="H1367" i="40"/>
  <c r="A1368" i="40"/>
  <c r="B1368" i="40"/>
  <c r="C1368" i="40"/>
  <c r="D1368" i="40"/>
  <c r="E1368" i="40"/>
  <c r="F1368" i="40"/>
  <c r="G1368" i="40"/>
  <c r="H1368" i="40"/>
  <c r="A1369" i="40"/>
  <c r="B1369" i="40"/>
  <c r="C1369" i="40"/>
  <c r="D1369" i="40"/>
  <c r="E1369" i="40"/>
  <c r="F1369" i="40"/>
  <c r="G1369" i="40"/>
  <c r="H1369" i="40"/>
  <c r="A1370" i="40"/>
  <c r="B1370" i="40"/>
  <c r="C1370" i="40"/>
  <c r="D1370" i="40"/>
  <c r="E1370" i="40"/>
  <c r="F1370" i="40"/>
  <c r="G1370" i="40"/>
  <c r="H1370" i="40"/>
  <c r="A1371" i="40"/>
  <c r="B1371" i="40"/>
  <c r="C1371" i="40"/>
  <c r="D1371" i="40"/>
  <c r="E1371" i="40"/>
  <c r="F1371" i="40"/>
  <c r="G1371" i="40"/>
  <c r="H1371" i="40"/>
  <c r="A1372" i="40"/>
  <c r="B1372" i="40"/>
  <c r="C1372" i="40"/>
  <c r="D1372" i="40"/>
  <c r="E1372" i="40"/>
  <c r="F1372" i="40"/>
  <c r="G1372" i="40"/>
  <c r="H1372" i="40"/>
  <c r="A1373" i="40"/>
  <c r="B1373" i="40"/>
  <c r="C1373" i="40"/>
  <c r="D1373" i="40"/>
  <c r="E1373" i="40"/>
  <c r="F1373" i="40"/>
  <c r="G1373" i="40"/>
  <c r="H1373" i="40"/>
  <c r="A1374" i="40"/>
  <c r="B1374" i="40"/>
  <c r="C1374" i="40"/>
  <c r="D1374" i="40"/>
  <c r="E1374" i="40"/>
  <c r="F1374" i="40"/>
  <c r="G1374" i="40"/>
  <c r="H1374" i="40"/>
  <c r="A1375" i="40"/>
  <c r="B1375" i="40"/>
  <c r="C1375" i="40"/>
  <c r="D1375" i="40"/>
  <c r="E1375" i="40"/>
  <c r="F1375" i="40"/>
  <c r="G1375" i="40"/>
  <c r="H1375" i="40"/>
  <c r="A1376" i="40"/>
  <c r="B1376" i="40"/>
  <c r="C1376" i="40"/>
  <c r="D1376" i="40"/>
  <c r="E1376" i="40"/>
  <c r="F1376" i="40"/>
  <c r="G1376" i="40"/>
  <c r="H1376" i="40"/>
  <c r="A1377" i="40"/>
  <c r="B1377" i="40"/>
  <c r="C1377" i="40"/>
  <c r="D1377" i="40"/>
  <c r="E1377" i="40"/>
  <c r="F1377" i="40"/>
  <c r="G1377" i="40"/>
  <c r="H1377" i="40"/>
  <c r="A1378" i="40"/>
  <c r="B1378" i="40"/>
  <c r="C1378" i="40"/>
  <c r="D1378" i="40"/>
  <c r="E1378" i="40"/>
  <c r="F1378" i="40"/>
  <c r="G1378" i="40"/>
  <c r="H1378" i="40"/>
  <c r="A1379" i="40"/>
  <c r="B1379" i="40"/>
  <c r="C1379" i="40"/>
  <c r="D1379" i="40"/>
  <c r="E1379" i="40"/>
  <c r="F1379" i="40"/>
  <c r="G1379" i="40"/>
  <c r="H1379" i="40"/>
  <c r="A1380" i="40"/>
  <c r="B1380" i="40"/>
  <c r="C1380" i="40"/>
  <c r="D1380" i="40"/>
  <c r="E1380" i="40"/>
  <c r="F1380" i="40"/>
  <c r="G1380" i="40"/>
  <c r="H1380" i="40"/>
  <c r="A1381" i="40"/>
  <c r="B1381" i="40"/>
  <c r="C1381" i="40"/>
  <c r="D1381" i="40"/>
  <c r="E1381" i="40"/>
  <c r="F1381" i="40"/>
  <c r="G1381" i="40"/>
  <c r="H1381" i="40"/>
  <c r="A1382" i="40"/>
  <c r="B1382" i="40"/>
  <c r="C1382" i="40"/>
  <c r="D1382" i="40"/>
  <c r="E1382" i="40"/>
  <c r="F1382" i="40"/>
  <c r="G1382" i="40"/>
  <c r="H1382" i="40"/>
  <c r="A1383" i="40"/>
  <c r="B1383" i="40"/>
  <c r="C1383" i="40"/>
  <c r="D1383" i="40"/>
  <c r="E1383" i="40"/>
  <c r="F1383" i="40"/>
  <c r="G1383" i="40"/>
  <c r="H1383" i="40"/>
  <c r="A1384" i="40"/>
  <c r="B1384" i="40"/>
  <c r="C1384" i="40"/>
  <c r="D1384" i="40"/>
  <c r="E1384" i="40"/>
  <c r="F1384" i="40"/>
  <c r="G1384" i="40"/>
  <c r="H1384" i="40"/>
  <c r="A1385" i="40"/>
  <c r="B1385" i="40"/>
  <c r="C1385" i="40"/>
  <c r="D1385" i="40"/>
  <c r="E1385" i="40"/>
  <c r="F1385" i="40"/>
  <c r="G1385" i="40"/>
  <c r="H1385" i="40"/>
  <c r="A1386" i="40"/>
  <c r="B1386" i="40"/>
  <c r="C1386" i="40"/>
  <c r="D1386" i="40"/>
  <c r="E1386" i="40"/>
  <c r="F1386" i="40"/>
  <c r="G1386" i="40"/>
  <c r="H1386" i="40"/>
  <c r="A1387" i="40"/>
  <c r="B1387" i="40"/>
  <c r="C1387" i="40"/>
  <c r="D1387" i="40"/>
  <c r="E1387" i="40"/>
  <c r="F1387" i="40"/>
  <c r="G1387" i="40"/>
  <c r="H1387" i="40"/>
  <c r="A1388" i="40"/>
  <c r="B1388" i="40"/>
  <c r="C1388" i="40"/>
  <c r="D1388" i="40"/>
  <c r="E1388" i="40"/>
  <c r="F1388" i="40"/>
  <c r="G1388" i="40"/>
  <c r="H1388" i="40"/>
  <c r="A1389" i="40"/>
  <c r="B1389" i="40"/>
  <c r="C1389" i="40"/>
  <c r="D1389" i="40"/>
  <c r="E1389" i="40"/>
  <c r="F1389" i="40"/>
  <c r="G1389" i="40"/>
  <c r="H1389" i="40"/>
  <c r="A1390" i="40"/>
  <c r="B1390" i="40"/>
  <c r="C1390" i="40"/>
  <c r="D1390" i="40"/>
  <c r="E1390" i="40"/>
  <c r="F1390" i="40"/>
  <c r="G1390" i="40"/>
  <c r="H1390" i="40"/>
  <c r="A1391" i="40"/>
  <c r="B1391" i="40"/>
  <c r="C1391" i="40"/>
  <c r="D1391" i="40"/>
  <c r="E1391" i="40"/>
  <c r="F1391" i="40"/>
  <c r="G1391" i="40"/>
  <c r="H1391" i="40"/>
  <c r="A1392" i="40"/>
  <c r="B1392" i="40"/>
  <c r="C1392" i="40"/>
  <c r="D1392" i="40"/>
  <c r="E1392" i="40"/>
  <c r="F1392" i="40"/>
  <c r="G1392" i="40"/>
  <c r="H1392" i="40"/>
  <c r="A1393" i="40"/>
  <c r="B1393" i="40"/>
  <c r="C1393" i="40"/>
  <c r="D1393" i="40"/>
  <c r="E1393" i="40"/>
  <c r="F1393" i="40"/>
  <c r="G1393" i="40"/>
  <c r="H1393" i="40"/>
  <c r="A1394" i="40"/>
  <c r="B1394" i="40"/>
  <c r="C1394" i="40"/>
  <c r="D1394" i="40"/>
  <c r="E1394" i="40"/>
  <c r="F1394" i="40"/>
  <c r="G1394" i="40"/>
  <c r="H1394" i="40"/>
  <c r="A1395" i="40"/>
  <c r="B1395" i="40"/>
  <c r="C1395" i="40"/>
  <c r="D1395" i="40"/>
  <c r="E1395" i="40"/>
  <c r="F1395" i="40"/>
  <c r="G1395" i="40"/>
  <c r="H1395" i="40"/>
  <c r="A1396" i="40"/>
  <c r="B1396" i="40"/>
  <c r="C1396" i="40"/>
  <c r="D1396" i="40"/>
  <c r="E1396" i="40"/>
  <c r="F1396" i="40"/>
  <c r="G1396" i="40"/>
  <c r="H1396" i="40"/>
  <c r="A1397" i="40"/>
  <c r="B1397" i="40"/>
  <c r="C1397" i="40"/>
  <c r="D1397" i="40"/>
  <c r="E1397" i="40"/>
  <c r="F1397" i="40"/>
  <c r="G1397" i="40"/>
  <c r="H1397" i="40"/>
  <c r="A1398" i="40"/>
  <c r="B1398" i="40"/>
  <c r="C1398" i="40"/>
  <c r="D1398" i="40"/>
  <c r="E1398" i="40"/>
  <c r="F1398" i="40"/>
  <c r="G1398" i="40"/>
  <c r="H1398" i="40"/>
  <c r="A1399" i="40"/>
  <c r="B1399" i="40"/>
  <c r="C1399" i="40"/>
  <c r="D1399" i="40"/>
  <c r="E1399" i="40"/>
  <c r="F1399" i="40"/>
  <c r="G1399" i="40"/>
  <c r="H1399" i="40"/>
  <c r="A1400" i="40"/>
  <c r="B1400" i="40"/>
  <c r="C1400" i="40"/>
  <c r="D1400" i="40"/>
  <c r="E1400" i="40"/>
  <c r="F1400" i="40"/>
  <c r="G1400" i="40"/>
  <c r="H1400" i="40"/>
  <c r="A1401" i="40"/>
  <c r="B1401" i="40"/>
  <c r="C1401" i="40"/>
  <c r="D1401" i="40"/>
  <c r="E1401" i="40"/>
  <c r="F1401" i="40"/>
  <c r="G1401" i="40"/>
  <c r="H1401" i="40"/>
  <c r="A1402" i="40"/>
  <c r="B1402" i="40"/>
  <c r="C1402" i="40"/>
  <c r="D1402" i="40"/>
  <c r="E1402" i="40"/>
  <c r="F1402" i="40"/>
  <c r="G1402" i="40"/>
  <c r="H1402" i="40"/>
  <c r="A1403" i="40"/>
  <c r="B1403" i="40"/>
  <c r="C1403" i="40"/>
  <c r="D1403" i="40"/>
  <c r="E1403" i="40"/>
  <c r="F1403" i="40"/>
  <c r="G1403" i="40"/>
  <c r="H1403" i="40"/>
  <c r="A1404" i="40"/>
  <c r="B1404" i="40"/>
  <c r="C1404" i="40"/>
  <c r="D1404" i="40"/>
  <c r="E1404" i="40"/>
  <c r="F1404" i="40"/>
  <c r="G1404" i="40"/>
  <c r="H1404" i="40"/>
  <c r="A1405" i="40"/>
  <c r="B1405" i="40"/>
  <c r="C1405" i="40"/>
  <c r="D1405" i="40"/>
  <c r="E1405" i="40"/>
  <c r="F1405" i="40"/>
  <c r="G1405" i="40"/>
  <c r="H1405" i="40"/>
  <c r="A1406" i="40"/>
  <c r="B1406" i="40"/>
  <c r="C1406" i="40"/>
  <c r="D1406" i="40"/>
  <c r="E1406" i="40"/>
  <c r="F1406" i="40"/>
  <c r="G1406" i="40"/>
  <c r="H1406" i="40"/>
  <c r="A1407" i="40"/>
  <c r="B1407" i="40"/>
  <c r="C1407" i="40"/>
  <c r="D1407" i="40"/>
  <c r="E1407" i="40"/>
  <c r="F1407" i="40"/>
  <c r="G1407" i="40"/>
  <c r="H1407" i="40"/>
  <c r="A1408" i="40"/>
  <c r="B1408" i="40"/>
  <c r="C1408" i="40"/>
  <c r="D1408" i="40"/>
  <c r="E1408" i="40"/>
  <c r="F1408" i="40"/>
  <c r="G1408" i="40"/>
  <c r="H1408" i="40"/>
  <c r="A1409" i="40"/>
  <c r="B1409" i="40"/>
  <c r="C1409" i="40"/>
  <c r="D1409" i="40"/>
  <c r="E1409" i="40"/>
  <c r="F1409" i="40"/>
  <c r="G1409" i="40"/>
  <c r="H1409" i="40"/>
  <c r="A1410" i="40"/>
  <c r="B1410" i="40"/>
  <c r="C1410" i="40"/>
  <c r="D1410" i="40"/>
  <c r="E1410" i="40"/>
  <c r="F1410" i="40"/>
  <c r="G1410" i="40"/>
  <c r="H1410" i="40"/>
  <c r="A1411" i="40"/>
  <c r="B1411" i="40"/>
  <c r="C1411" i="40"/>
  <c r="D1411" i="40"/>
  <c r="E1411" i="40"/>
  <c r="F1411" i="40"/>
  <c r="G1411" i="40"/>
  <c r="H1411" i="40"/>
  <c r="A1412" i="40"/>
  <c r="B1412" i="40"/>
  <c r="C1412" i="40"/>
  <c r="D1412" i="40"/>
  <c r="E1412" i="40"/>
  <c r="F1412" i="40"/>
  <c r="G1412" i="40"/>
  <c r="H1412" i="40"/>
  <c r="A1413" i="40"/>
  <c r="B1413" i="40"/>
  <c r="C1413" i="40"/>
  <c r="D1413" i="40"/>
  <c r="E1413" i="40"/>
  <c r="F1413" i="40"/>
  <c r="G1413" i="40"/>
  <c r="H1413" i="40"/>
  <c r="A1414" i="40"/>
  <c r="B1414" i="40"/>
  <c r="C1414" i="40"/>
  <c r="D1414" i="40"/>
  <c r="E1414" i="40"/>
  <c r="F1414" i="40"/>
  <c r="G1414" i="40"/>
  <c r="H1414" i="40"/>
  <c r="A1415" i="40"/>
  <c r="B1415" i="40"/>
  <c r="C1415" i="40"/>
  <c r="D1415" i="40"/>
  <c r="E1415" i="40"/>
  <c r="F1415" i="40"/>
  <c r="G1415" i="40"/>
  <c r="H1415" i="40"/>
  <c r="A1416" i="40"/>
  <c r="B1416" i="40"/>
  <c r="C1416" i="40"/>
  <c r="D1416" i="40"/>
  <c r="E1416" i="40"/>
  <c r="F1416" i="40"/>
  <c r="G1416" i="40"/>
  <c r="H1416" i="40"/>
  <c r="A1417" i="40"/>
  <c r="B1417" i="40"/>
  <c r="C1417" i="40"/>
  <c r="D1417" i="40"/>
  <c r="E1417" i="40"/>
  <c r="F1417" i="40"/>
  <c r="G1417" i="40"/>
  <c r="H1417" i="40"/>
  <c r="A1418" i="40"/>
  <c r="B1418" i="40"/>
  <c r="C1418" i="40"/>
  <c r="D1418" i="40"/>
  <c r="E1418" i="40"/>
  <c r="F1418" i="40"/>
  <c r="G1418" i="40"/>
  <c r="H1418" i="40"/>
  <c r="A1419" i="40"/>
  <c r="B1419" i="40"/>
  <c r="C1419" i="40"/>
  <c r="D1419" i="40"/>
  <c r="E1419" i="40"/>
  <c r="F1419" i="40"/>
  <c r="G1419" i="40"/>
  <c r="H1419" i="40"/>
  <c r="A1420" i="40"/>
  <c r="B1420" i="40"/>
  <c r="C1420" i="40"/>
  <c r="D1420" i="40"/>
  <c r="E1420" i="40"/>
  <c r="F1420" i="40"/>
  <c r="G1420" i="40"/>
  <c r="H1420" i="40"/>
  <c r="A1421" i="40"/>
  <c r="B1421" i="40"/>
  <c r="C1421" i="40"/>
  <c r="D1421" i="40"/>
  <c r="E1421" i="40"/>
  <c r="F1421" i="40"/>
  <c r="G1421" i="40"/>
  <c r="H1421" i="40"/>
  <c r="A1422" i="40"/>
  <c r="B1422" i="40"/>
  <c r="C1422" i="40"/>
  <c r="D1422" i="40"/>
  <c r="E1422" i="40"/>
  <c r="F1422" i="40"/>
  <c r="G1422" i="40"/>
  <c r="H1422" i="40"/>
  <c r="A1423" i="40"/>
  <c r="B1423" i="40"/>
  <c r="C1423" i="40"/>
  <c r="D1423" i="40"/>
  <c r="E1423" i="40"/>
  <c r="F1423" i="40"/>
  <c r="G1423" i="40"/>
  <c r="H1423" i="40"/>
  <c r="A1424" i="40"/>
  <c r="B1424" i="40"/>
  <c r="C1424" i="40"/>
  <c r="D1424" i="40"/>
  <c r="E1424" i="40"/>
  <c r="F1424" i="40"/>
  <c r="G1424" i="40"/>
  <c r="H1424" i="40"/>
  <c r="A1425" i="40"/>
  <c r="B1425" i="40"/>
  <c r="C1425" i="40"/>
  <c r="D1425" i="40"/>
  <c r="E1425" i="40"/>
  <c r="F1425" i="40"/>
  <c r="G1425" i="40"/>
  <c r="H1425" i="40"/>
  <c r="A1426" i="40"/>
  <c r="B1426" i="40"/>
  <c r="C1426" i="40"/>
  <c r="D1426" i="40"/>
  <c r="E1426" i="40"/>
  <c r="F1426" i="40"/>
  <c r="G1426" i="40"/>
  <c r="H1426" i="40"/>
  <c r="A1427" i="40"/>
  <c r="B1427" i="40"/>
  <c r="C1427" i="40"/>
  <c r="D1427" i="40"/>
  <c r="E1427" i="40"/>
  <c r="F1427" i="40"/>
  <c r="G1427" i="40"/>
  <c r="H1427" i="40"/>
  <c r="A1428" i="40"/>
  <c r="B1428" i="40"/>
  <c r="C1428" i="40"/>
  <c r="D1428" i="40"/>
  <c r="E1428" i="40"/>
  <c r="F1428" i="40"/>
  <c r="G1428" i="40"/>
  <c r="H1428" i="40"/>
  <c r="A1429" i="40"/>
  <c r="B1429" i="40"/>
  <c r="C1429" i="40"/>
  <c r="D1429" i="40"/>
  <c r="E1429" i="40"/>
  <c r="F1429" i="40"/>
  <c r="G1429" i="40"/>
  <c r="H1429" i="40"/>
  <c r="A1430" i="40"/>
  <c r="B1430" i="40"/>
  <c r="C1430" i="40"/>
  <c r="D1430" i="40"/>
  <c r="E1430" i="40"/>
  <c r="F1430" i="40"/>
  <c r="G1430" i="40"/>
  <c r="H1430" i="40"/>
  <c r="A1431" i="40"/>
  <c r="B1431" i="40"/>
  <c r="C1431" i="40"/>
  <c r="D1431" i="40"/>
  <c r="E1431" i="40"/>
  <c r="F1431" i="40"/>
  <c r="G1431" i="40"/>
  <c r="H1431" i="40"/>
  <c r="A1432" i="40"/>
  <c r="B1432" i="40"/>
  <c r="C1432" i="40"/>
  <c r="D1432" i="40"/>
  <c r="E1432" i="40"/>
  <c r="F1432" i="40"/>
  <c r="G1432" i="40"/>
  <c r="H1432" i="40"/>
  <c r="A1433" i="40"/>
  <c r="B1433" i="40"/>
  <c r="C1433" i="40"/>
  <c r="D1433" i="40"/>
  <c r="E1433" i="40"/>
  <c r="F1433" i="40"/>
  <c r="G1433" i="40"/>
  <c r="H1433" i="40"/>
  <c r="A1434" i="40"/>
  <c r="B1434" i="40"/>
  <c r="C1434" i="40"/>
  <c r="D1434" i="40"/>
  <c r="E1434" i="40"/>
  <c r="F1434" i="40"/>
  <c r="G1434" i="40"/>
  <c r="H1434" i="40"/>
  <c r="A1435" i="40"/>
  <c r="B1435" i="40"/>
  <c r="C1435" i="40"/>
  <c r="D1435" i="40"/>
  <c r="E1435" i="40"/>
  <c r="F1435" i="40"/>
  <c r="G1435" i="40"/>
  <c r="H1435" i="40"/>
  <c r="A1436" i="40"/>
  <c r="B1436" i="40"/>
  <c r="C1436" i="40"/>
  <c r="D1436" i="40"/>
  <c r="E1436" i="40"/>
  <c r="F1436" i="40"/>
  <c r="G1436" i="40"/>
  <c r="H1436" i="40"/>
  <c r="A1437" i="40"/>
  <c r="B1437" i="40"/>
  <c r="C1437" i="40"/>
  <c r="D1437" i="40"/>
  <c r="E1437" i="40"/>
  <c r="F1437" i="40"/>
  <c r="G1437" i="40"/>
  <c r="H1437" i="40"/>
  <c r="A1438" i="40"/>
  <c r="B1438" i="40"/>
  <c r="C1438" i="40"/>
  <c r="D1438" i="40"/>
  <c r="E1438" i="40"/>
  <c r="F1438" i="40"/>
  <c r="G1438" i="40"/>
  <c r="H1438" i="40"/>
  <c r="A1439" i="40"/>
  <c r="B1439" i="40"/>
  <c r="C1439" i="40"/>
  <c r="D1439" i="40"/>
  <c r="E1439" i="40"/>
  <c r="F1439" i="40"/>
  <c r="G1439" i="40"/>
  <c r="H1439" i="40"/>
  <c r="A1440" i="40"/>
  <c r="B1440" i="40"/>
  <c r="C1440" i="40"/>
  <c r="D1440" i="40"/>
  <c r="E1440" i="40"/>
  <c r="F1440" i="40"/>
  <c r="G1440" i="40"/>
  <c r="H1440" i="40"/>
  <c r="A1441" i="40"/>
  <c r="B1441" i="40"/>
  <c r="C1441" i="40"/>
  <c r="D1441" i="40"/>
  <c r="E1441" i="40"/>
  <c r="F1441" i="40"/>
  <c r="G1441" i="40"/>
  <c r="H1441" i="40"/>
  <c r="A1442" i="40"/>
  <c r="B1442" i="40"/>
  <c r="C1442" i="40"/>
  <c r="D1442" i="40"/>
  <c r="E1442" i="40"/>
  <c r="F1442" i="40"/>
  <c r="G1442" i="40"/>
  <c r="H1442" i="40"/>
  <c r="A1443" i="40"/>
  <c r="B1443" i="40"/>
  <c r="C1443" i="40"/>
  <c r="D1443" i="40"/>
  <c r="E1443" i="40"/>
  <c r="F1443" i="40"/>
  <c r="G1443" i="40"/>
  <c r="H1443" i="40"/>
  <c r="A1444" i="40"/>
  <c r="B1444" i="40"/>
  <c r="C1444" i="40"/>
  <c r="D1444" i="40"/>
  <c r="E1444" i="40"/>
  <c r="F1444" i="40"/>
  <c r="G1444" i="40"/>
  <c r="H1444" i="40"/>
  <c r="A1445" i="40"/>
  <c r="B1445" i="40"/>
  <c r="C1445" i="40"/>
  <c r="D1445" i="40"/>
  <c r="E1445" i="40"/>
  <c r="F1445" i="40"/>
  <c r="G1445" i="40"/>
  <c r="H1445" i="40"/>
  <c r="A1446" i="40"/>
  <c r="B1446" i="40"/>
  <c r="C1446" i="40"/>
  <c r="D1446" i="40"/>
  <c r="E1446" i="40"/>
  <c r="F1446" i="40"/>
  <c r="G1446" i="40"/>
  <c r="H1446" i="40"/>
  <c r="A1447" i="40"/>
  <c r="B1447" i="40"/>
  <c r="C1447" i="40"/>
  <c r="D1447" i="40"/>
  <c r="E1447" i="40"/>
  <c r="F1447" i="40"/>
  <c r="G1447" i="40"/>
  <c r="H1447" i="40"/>
  <c r="A1448" i="40"/>
  <c r="B1448" i="40"/>
  <c r="C1448" i="40"/>
  <c r="D1448" i="40"/>
  <c r="E1448" i="40"/>
  <c r="F1448" i="40"/>
  <c r="G1448" i="40"/>
  <c r="H1448" i="40"/>
  <c r="A1449" i="40"/>
  <c r="B1449" i="40"/>
  <c r="C1449" i="40"/>
  <c r="D1449" i="40"/>
  <c r="E1449" i="40"/>
  <c r="F1449" i="40"/>
  <c r="G1449" i="40"/>
  <c r="H1449" i="40"/>
  <c r="A1450" i="40"/>
  <c r="B1450" i="40"/>
  <c r="C1450" i="40"/>
  <c r="D1450" i="40"/>
  <c r="E1450" i="40"/>
  <c r="F1450" i="40"/>
  <c r="G1450" i="40"/>
  <c r="H1450" i="40"/>
  <c r="A1451" i="40"/>
  <c r="B1451" i="40"/>
  <c r="C1451" i="40"/>
  <c r="D1451" i="40"/>
  <c r="E1451" i="40"/>
  <c r="F1451" i="40"/>
  <c r="G1451" i="40"/>
  <c r="H1451" i="40"/>
  <c r="A1452" i="40"/>
  <c r="B1452" i="40"/>
  <c r="C1452" i="40"/>
  <c r="D1452" i="40"/>
  <c r="E1452" i="40"/>
  <c r="F1452" i="40"/>
  <c r="G1452" i="40"/>
  <c r="H1452" i="40"/>
  <c r="A1453" i="40"/>
  <c r="B1453" i="40"/>
  <c r="C1453" i="40"/>
  <c r="D1453" i="40"/>
  <c r="E1453" i="40"/>
  <c r="F1453" i="40"/>
  <c r="G1453" i="40"/>
  <c r="H1453" i="40"/>
  <c r="A1454" i="40"/>
  <c r="B1454" i="40"/>
  <c r="C1454" i="40"/>
  <c r="D1454" i="40"/>
  <c r="E1454" i="40"/>
  <c r="F1454" i="40"/>
  <c r="G1454" i="40"/>
  <c r="H1454" i="40"/>
  <c r="A1455" i="40"/>
  <c r="B1455" i="40"/>
  <c r="C1455" i="40"/>
  <c r="D1455" i="40"/>
  <c r="E1455" i="40"/>
  <c r="F1455" i="40"/>
  <c r="G1455" i="40"/>
  <c r="H1455" i="40"/>
  <c r="A1456" i="40"/>
  <c r="B1456" i="40"/>
  <c r="C1456" i="40"/>
  <c r="D1456" i="40"/>
  <c r="E1456" i="40"/>
  <c r="F1456" i="40"/>
  <c r="G1456" i="40"/>
  <c r="H1456" i="40"/>
  <c r="A1457" i="40"/>
  <c r="B1457" i="40"/>
  <c r="C1457" i="40"/>
  <c r="D1457" i="40"/>
  <c r="E1457" i="40"/>
  <c r="F1457" i="40"/>
  <c r="G1457" i="40"/>
  <c r="H1457" i="40"/>
  <c r="A1458" i="40"/>
  <c r="B1458" i="40"/>
  <c r="C1458" i="40"/>
  <c r="D1458" i="40"/>
  <c r="E1458" i="40"/>
  <c r="F1458" i="40"/>
  <c r="G1458" i="40"/>
  <c r="H1458" i="40"/>
  <c r="A1459" i="40"/>
  <c r="B1459" i="40"/>
  <c r="C1459" i="40"/>
  <c r="D1459" i="40"/>
  <c r="E1459" i="40"/>
  <c r="F1459" i="40"/>
  <c r="G1459" i="40"/>
  <c r="H1459" i="40"/>
  <c r="A1460" i="40"/>
  <c r="B1460" i="40"/>
  <c r="C1460" i="40"/>
  <c r="D1460" i="40"/>
  <c r="E1460" i="40"/>
  <c r="F1460" i="40"/>
  <c r="G1460" i="40"/>
  <c r="H1460" i="40"/>
  <c r="A1461" i="40"/>
  <c r="B1461" i="40"/>
  <c r="C1461" i="40"/>
  <c r="D1461" i="40"/>
  <c r="E1461" i="40"/>
  <c r="F1461" i="40"/>
  <c r="G1461" i="40"/>
  <c r="H1461" i="40"/>
  <c r="A1462" i="40"/>
  <c r="B1462" i="40"/>
  <c r="C1462" i="40"/>
  <c r="D1462" i="40"/>
  <c r="E1462" i="40"/>
  <c r="F1462" i="40"/>
  <c r="G1462" i="40"/>
  <c r="H1462" i="40"/>
  <c r="A1463" i="40"/>
  <c r="B1463" i="40"/>
  <c r="C1463" i="40"/>
  <c r="D1463" i="40"/>
  <c r="E1463" i="40"/>
  <c r="F1463" i="40"/>
  <c r="G1463" i="40"/>
  <c r="H1463" i="40"/>
  <c r="A1464" i="40"/>
  <c r="B1464" i="40"/>
  <c r="C1464" i="40"/>
  <c r="D1464" i="40"/>
  <c r="E1464" i="40"/>
  <c r="F1464" i="40"/>
  <c r="G1464" i="40"/>
  <c r="H1464" i="40"/>
  <c r="A1465" i="40"/>
  <c r="B1465" i="40"/>
  <c r="C1465" i="40"/>
  <c r="D1465" i="40"/>
  <c r="E1465" i="40"/>
  <c r="F1465" i="40"/>
  <c r="G1465" i="40"/>
  <c r="H1465" i="40"/>
  <c r="A1466" i="40"/>
  <c r="B1466" i="40"/>
  <c r="C1466" i="40"/>
  <c r="D1466" i="40"/>
  <c r="E1466" i="40"/>
  <c r="F1466" i="40"/>
  <c r="G1466" i="40"/>
  <c r="H1466" i="40"/>
  <c r="A1467" i="40"/>
  <c r="B1467" i="40"/>
  <c r="C1467" i="40"/>
  <c r="D1467" i="40"/>
  <c r="E1467" i="40"/>
  <c r="F1467" i="40"/>
  <c r="G1467" i="40"/>
  <c r="H1467" i="40"/>
  <c r="A1468" i="40"/>
  <c r="B1468" i="40"/>
  <c r="C1468" i="40"/>
  <c r="D1468" i="40"/>
  <c r="E1468" i="40"/>
  <c r="F1468" i="40"/>
  <c r="G1468" i="40"/>
  <c r="H1468" i="40"/>
  <c r="A1469" i="40"/>
  <c r="B1469" i="40"/>
  <c r="C1469" i="40"/>
  <c r="D1469" i="40"/>
  <c r="E1469" i="40"/>
  <c r="F1469" i="40"/>
  <c r="G1469" i="40"/>
  <c r="H1469" i="40"/>
  <c r="A1470" i="40"/>
  <c r="B1470" i="40"/>
  <c r="C1470" i="40"/>
  <c r="D1470" i="40"/>
  <c r="E1470" i="40"/>
  <c r="F1470" i="40"/>
  <c r="G1470" i="40"/>
  <c r="H1470" i="40"/>
  <c r="A1471" i="40"/>
  <c r="B1471" i="40"/>
  <c r="C1471" i="40"/>
  <c r="D1471" i="40"/>
  <c r="E1471" i="40"/>
  <c r="F1471" i="40"/>
  <c r="G1471" i="40"/>
  <c r="H1471" i="40"/>
  <c r="A1472" i="40"/>
  <c r="B1472" i="40"/>
  <c r="C1472" i="40"/>
  <c r="D1472" i="40"/>
  <c r="E1472" i="40"/>
  <c r="F1472" i="40"/>
  <c r="G1472" i="40"/>
  <c r="H1472" i="40"/>
  <c r="A1473" i="40"/>
  <c r="B1473" i="40"/>
  <c r="C1473" i="40"/>
  <c r="D1473" i="40"/>
  <c r="E1473" i="40"/>
  <c r="F1473" i="40"/>
  <c r="G1473" i="40"/>
  <c r="H1473" i="40"/>
  <c r="A1474" i="40"/>
  <c r="B1474" i="40"/>
  <c r="C1474" i="40"/>
  <c r="D1474" i="40"/>
  <c r="E1474" i="40"/>
  <c r="F1474" i="40"/>
  <c r="G1474" i="40"/>
  <c r="H1474" i="40"/>
  <c r="A1475" i="40"/>
  <c r="B1475" i="40"/>
  <c r="C1475" i="40"/>
  <c r="D1475" i="40"/>
  <c r="E1475" i="40"/>
  <c r="F1475" i="40"/>
  <c r="G1475" i="40"/>
  <c r="H1475" i="40"/>
  <c r="A1476" i="40"/>
  <c r="B1476" i="40"/>
  <c r="C1476" i="40"/>
  <c r="D1476" i="40"/>
  <c r="E1476" i="40"/>
  <c r="F1476" i="40"/>
  <c r="G1476" i="40"/>
  <c r="H1476" i="40"/>
  <c r="A1477" i="40"/>
  <c r="B1477" i="40"/>
  <c r="C1477" i="40"/>
  <c r="D1477" i="40"/>
  <c r="E1477" i="40"/>
  <c r="F1477" i="40"/>
  <c r="G1477" i="40"/>
  <c r="H1477" i="40"/>
  <c r="A1478" i="40"/>
  <c r="B1478" i="40"/>
  <c r="C1478" i="40"/>
  <c r="D1478" i="40"/>
  <c r="E1478" i="40"/>
  <c r="F1478" i="40"/>
  <c r="G1478" i="40"/>
  <c r="H1478" i="40"/>
  <c r="A1479" i="40"/>
  <c r="B1479" i="40"/>
  <c r="C1479" i="40"/>
  <c r="D1479" i="40"/>
  <c r="E1479" i="40"/>
  <c r="F1479" i="40"/>
  <c r="G1479" i="40"/>
  <c r="H1479" i="40"/>
  <c r="A1480" i="40"/>
  <c r="B1480" i="40"/>
  <c r="C1480" i="40"/>
  <c r="D1480" i="40"/>
  <c r="E1480" i="40"/>
  <c r="F1480" i="40"/>
  <c r="G1480" i="40"/>
  <c r="H1480" i="40"/>
  <c r="A1481" i="40"/>
  <c r="B1481" i="40"/>
  <c r="C1481" i="40"/>
  <c r="D1481" i="40"/>
  <c r="E1481" i="40"/>
  <c r="F1481" i="40"/>
  <c r="G1481" i="40"/>
  <c r="H1481" i="40"/>
  <c r="A1482" i="40"/>
  <c r="B1482" i="40"/>
  <c r="C1482" i="40"/>
  <c r="D1482" i="40"/>
  <c r="E1482" i="40"/>
  <c r="F1482" i="40"/>
  <c r="G1482" i="40"/>
  <c r="H1482" i="40"/>
  <c r="A1483" i="40"/>
  <c r="B1483" i="40"/>
  <c r="C1483" i="40"/>
  <c r="D1483" i="40"/>
  <c r="E1483" i="40"/>
  <c r="F1483" i="40"/>
  <c r="G1483" i="40"/>
  <c r="H1483" i="40"/>
  <c r="A1484" i="40"/>
  <c r="B1484" i="40"/>
  <c r="C1484" i="40"/>
  <c r="D1484" i="40"/>
  <c r="E1484" i="40"/>
  <c r="F1484" i="40"/>
  <c r="G1484" i="40"/>
  <c r="H1484" i="40"/>
  <c r="A1485" i="40"/>
  <c r="B1485" i="40"/>
  <c r="C1485" i="40"/>
  <c r="D1485" i="40"/>
  <c r="E1485" i="40"/>
  <c r="F1485" i="40"/>
  <c r="G1485" i="40"/>
  <c r="H1485" i="40"/>
  <c r="A1486" i="40"/>
  <c r="B1486" i="40"/>
  <c r="C1486" i="40"/>
  <c r="D1486" i="40"/>
  <c r="E1486" i="40"/>
  <c r="F1486" i="40"/>
  <c r="G1486" i="40"/>
  <c r="H1486" i="40"/>
  <c r="A1487" i="40"/>
  <c r="B1487" i="40"/>
  <c r="C1487" i="40"/>
  <c r="D1487" i="40"/>
  <c r="E1487" i="40"/>
  <c r="F1487" i="40"/>
  <c r="G1487" i="40"/>
  <c r="H1487" i="40"/>
  <c r="A1488" i="40"/>
  <c r="B1488" i="40"/>
  <c r="C1488" i="40"/>
  <c r="D1488" i="40"/>
  <c r="E1488" i="40"/>
  <c r="F1488" i="40"/>
  <c r="G1488" i="40"/>
  <c r="H1488" i="40"/>
  <c r="A1489" i="40"/>
  <c r="B1489" i="40"/>
  <c r="C1489" i="40"/>
  <c r="D1489" i="40"/>
  <c r="E1489" i="40"/>
  <c r="F1489" i="40"/>
  <c r="G1489" i="40"/>
  <c r="H1489" i="40"/>
  <c r="A1490" i="40"/>
  <c r="B1490" i="40"/>
  <c r="C1490" i="40"/>
  <c r="D1490" i="40"/>
  <c r="E1490" i="40"/>
  <c r="F1490" i="40"/>
  <c r="G1490" i="40"/>
  <c r="H1490" i="40"/>
  <c r="A1491" i="40"/>
  <c r="B1491" i="40"/>
  <c r="C1491" i="40"/>
  <c r="D1491" i="40"/>
  <c r="E1491" i="40"/>
  <c r="F1491" i="40"/>
  <c r="G1491" i="40"/>
  <c r="H1491" i="40"/>
  <c r="A1492" i="40"/>
  <c r="B1492" i="40"/>
  <c r="C1492" i="40"/>
  <c r="D1492" i="40"/>
  <c r="E1492" i="40"/>
  <c r="F1492" i="40"/>
  <c r="G1492" i="40"/>
  <c r="H1492" i="40"/>
  <c r="A1493" i="40"/>
  <c r="B1493" i="40"/>
  <c r="C1493" i="40"/>
  <c r="D1493" i="40"/>
  <c r="E1493" i="40"/>
  <c r="F1493" i="40"/>
  <c r="G1493" i="40"/>
  <c r="H1493" i="40"/>
  <c r="A1494" i="40"/>
  <c r="B1494" i="40"/>
  <c r="C1494" i="40"/>
  <c r="D1494" i="40"/>
  <c r="E1494" i="40"/>
  <c r="F1494" i="40"/>
  <c r="G1494" i="40"/>
  <c r="H1494" i="40"/>
  <c r="A1495" i="40"/>
  <c r="B1495" i="40"/>
  <c r="C1495" i="40"/>
  <c r="D1495" i="40"/>
  <c r="E1495" i="40"/>
  <c r="F1495" i="40"/>
  <c r="G1495" i="40"/>
  <c r="H1495" i="40"/>
  <c r="A1496" i="40"/>
  <c r="B1496" i="40"/>
  <c r="C1496" i="40"/>
  <c r="D1496" i="40"/>
  <c r="E1496" i="40"/>
  <c r="F1496" i="40"/>
  <c r="G1496" i="40"/>
  <c r="H1496" i="40"/>
  <c r="A1497" i="40"/>
  <c r="B1497" i="40"/>
  <c r="C1497" i="40"/>
  <c r="D1497" i="40"/>
  <c r="E1497" i="40"/>
  <c r="F1497" i="40"/>
  <c r="G1497" i="40"/>
  <c r="H1497" i="40"/>
  <c r="A1498" i="40"/>
  <c r="B1498" i="40"/>
  <c r="C1498" i="40"/>
  <c r="D1498" i="40"/>
  <c r="E1498" i="40"/>
  <c r="F1498" i="40"/>
  <c r="G1498" i="40"/>
  <c r="H1498" i="40"/>
  <c r="A1499" i="40"/>
  <c r="B1499" i="40"/>
  <c r="C1499" i="40"/>
  <c r="D1499" i="40"/>
  <c r="E1499" i="40"/>
  <c r="F1499" i="40"/>
  <c r="G1499" i="40"/>
  <c r="H1499" i="40"/>
  <c r="A1500" i="40"/>
  <c r="B1500" i="40"/>
  <c r="C1500" i="40"/>
  <c r="D1500" i="40"/>
  <c r="E1500" i="40"/>
  <c r="F1500" i="40"/>
  <c r="G1500" i="40"/>
  <c r="H1500" i="40"/>
  <c r="A1501" i="40"/>
  <c r="B1501" i="40"/>
  <c r="C1501" i="40"/>
  <c r="D1501" i="40"/>
  <c r="E1501" i="40"/>
  <c r="F1501" i="40"/>
  <c r="G1501" i="40"/>
  <c r="H1501" i="40"/>
  <c r="A1502" i="40"/>
  <c r="B1502" i="40"/>
  <c r="C1502" i="40"/>
  <c r="D1502" i="40"/>
  <c r="E1502" i="40"/>
  <c r="F1502" i="40"/>
  <c r="G1502" i="40"/>
  <c r="H1502" i="40"/>
  <c r="A1503" i="40"/>
  <c r="B1503" i="40"/>
  <c r="C1503" i="40"/>
  <c r="D1503" i="40"/>
  <c r="E1503" i="40"/>
  <c r="F1503" i="40"/>
  <c r="G1503" i="40"/>
  <c r="H1503" i="40"/>
  <c r="A1504" i="40"/>
  <c r="B1504" i="40"/>
  <c r="C1504" i="40"/>
  <c r="D1504" i="40"/>
  <c r="E1504" i="40"/>
  <c r="F1504" i="40"/>
  <c r="G1504" i="40"/>
  <c r="H1504" i="40"/>
  <c r="A1505" i="40"/>
  <c r="B1505" i="40"/>
  <c r="C1505" i="40"/>
  <c r="D1505" i="40"/>
  <c r="E1505" i="40"/>
  <c r="F1505" i="40"/>
  <c r="G1505" i="40"/>
  <c r="H1505" i="40"/>
  <c r="A1506" i="40"/>
  <c r="B1506" i="40"/>
  <c r="C1506" i="40"/>
  <c r="D1506" i="40"/>
  <c r="E1506" i="40"/>
  <c r="F1506" i="40"/>
  <c r="G1506" i="40"/>
  <c r="H1506" i="40"/>
  <c r="A1507" i="40"/>
  <c r="B1507" i="40"/>
  <c r="C1507" i="40"/>
  <c r="D1507" i="40"/>
  <c r="E1507" i="40"/>
  <c r="F1507" i="40"/>
  <c r="G1507" i="40"/>
  <c r="H1507" i="40"/>
  <c r="A1508" i="40"/>
  <c r="B1508" i="40"/>
  <c r="C1508" i="40"/>
  <c r="D1508" i="40"/>
  <c r="E1508" i="40"/>
  <c r="F1508" i="40"/>
  <c r="G1508" i="40"/>
  <c r="H1508" i="40"/>
  <c r="A1509" i="40"/>
  <c r="B1509" i="40"/>
  <c r="C1509" i="40"/>
  <c r="D1509" i="40"/>
  <c r="E1509" i="40"/>
  <c r="F1509" i="40"/>
  <c r="G1509" i="40"/>
  <c r="H1509" i="40"/>
  <c r="A1510" i="40"/>
  <c r="B1510" i="40"/>
  <c r="C1510" i="40"/>
  <c r="D1510" i="40"/>
  <c r="E1510" i="40"/>
  <c r="F1510" i="40"/>
  <c r="G1510" i="40"/>
  <c r="H1510" i="40"/>
  <c r="A1511" i="40"/>
  <c r="B1511" i="40"/>
  <c r="C1511" i="40"/>
  <c r="D1511" i="40"/>
  <c r="E1511" i="40"/>
  <c r="F1511" i="40"/>
  <c r="G1511" i="40"/>
  <c r="H1511" i="40"/>
  <c r="A1512" i="40"/>
  <c r="B1512" i="40"/>
  <c r="C1512" i="40"/>
  <c r="D1512" i="40"/>
  <c r="E1512" i="40"/>
  <c r="F1512" i="40"/>
  <c r="G1512" i="40"/>
  <c r="H1512" i="40"/>
  <c r="A1513" i="40"/>
  <c r="B1513" i="40"/>
  <c r="C1513" i="40"/>
  <c r="D1513" i="40"/>
  <c r="E1513" i="40"/>
  <c r="F1513" i="40"/>
  <c r="G1513" i="40"/>
  <c r="H1513" i="40"/>
  <c r="A1514" i="40"/>
  <c r="B1514" i="40"/>
  <c r="C1514" i="40"/>
  <c r="D1514" i="40"/>
  <c r="E1514" i="40"/>
  <c r="F1514" i="40"/>
  <c r="G1514" i="40"/>
  <c r="H1514" i="40"/>
  <c r="A1515" i="40"/>
  <c r="B1515" i="40"/>
  <c r="C1515" i="40"/>
  <c r="D1515" i="40"/>
  <c r="E1515" i="40"/>
  <c r="F1515" i="40"/>
  <c r="G1515" i="40"/>
  <c r="H1515" i="40"/>
  <c r="A1516" i="40"/>
  <c r="B1516" i="40"/>
  <c r="C1516" i="40"/>
  <c r="D1516" i="40"/>
  <c r="E1516" i="40"/>
  <c r="F1516" i="40"/>
  <c r="G1516" i="40"/>
  <c r="H1516" i="40"/>
  <c r="A1517" i="40"/>
  <c r="B1517" i="40"/>
  <c r="C1517" i="40"/>
  <c r="D1517" i="40"/>
  <c r="E1517" i="40"/>
  <c r="F1517" i="40"/>
  <c r="G1517" i="40"/>
  <c r="H1517" i="40"/>
  <c r="A1518" i="40"/>
  <c r="B1518" i="40"/>
  <c r="C1518" i="40"/>
  <c r="D1518" i="40"/>
  <c r="E1518" i="40"/>
  <c r="F1518" i="40"/>
  <c r="G1518" i="40"/>
  <c r="H1518" i="40"/>
  <c r="A1519" i="40"/>
  <c r="B1519" i="40"/>
  <c r="C1519" i="40"/>
  <c r="D1519" i="40"/>
  <c r="E1519" i="40"/>
  <c r="F1519" i="40"/>
  <c r="G1519" i="40"/>
  <c r="H1519" i="40"/>
  <c r="A1520" i="40"/>
  <c r="B1520" i="40"/>
  <c r="C1520" i="40"/>
  <c r="D1520" i="40"/>
  <c r="E1520" i="40"/>
  <c r="F1520" i="40"/>
  <c r="G1520" i="40"/>
  <c r="H1520" i="40"/>
  <c r="A1521" i="40"/>
  <c r="B1521" i="40"/>
  <c r="C1521" i="40"/>
  <c r="D1521" i="40"/>
  <c r="E1521" i="40"/>
  <c r="F1521" i="40"/>
  <c r="G1521" i="40"/>
  <c r="H1521" i="40"/>
  <c r="A1522" i="40"/>
  <c r="B1522" i="40"/>
  <c r="C1522" i="40"/>
  <c r="D1522" i="40"/>
  <c r="E1522" i="40"/>
  <c r="F1522" i="40"/>
  <c r="G1522" i="40"/>
  <c r="H1522" i="40"/>
  <c r="A1523" i="40"/>
  <c r="B1523" i="40"/>
  <c r="C1523" i="40"/>
  <c r="D1523" i="40"/>
  <c r="E1523" i="40"/>
  <c r="F1523" i="40"/>
  <c r="G1523" i="40"/>
  <c r="H1523" i="40"/>
  <c r="A1524" i="40"/>
  <c r="B1524" i="40"/>
  <c r="C1524" i="40"/>
  <c r="D1524" i="40"/>
  <c r="E1524" i="40"/>
  <c r="F1524" i="40"/>
  <c r="G1524" i="40"/>
  <c r="H1524" i="40"/>
  <c r="A1525" i="40"/>
  <c r="B1525" i="40"/>
  <c r="C1525" i="40"/>
  <c r="D1525" i="40"/>
  <c r="E1525" i="40"/>
  <c r="F1525" i="40"/>
  <c r="G1525" i="40"/>
  <c r="H1525" i="40"/>
  <c r="A1526" i="40"/>
  <c r="B1526" i="40"/>
  <c r="C1526" i="40"/>
  <c r="D1526" i="40"/>
  <c r="E1526" i="40"/>
  <c r="F1526" i="40"/>
  <c r="G1526" i="40"/>
  <c r="H1526" i="40"/>
  <c r="A1527" i="40"/>
  <c r="B1527" i="40"/>
  <c r="C1527" i="40"/>
  <c r="D1527" i="40"/>
  <c r="E1527" i="40"/>
  <c r="F1527" i="40"/>
  <c r="G1527" i="40"/>
  <c r="H1527" i="40"/>
  <c r="A1528" i="40"/>
  <c r="B1528" i="40"/>
  <c r="C1528" i="40"/>
  <c r="D1528" i="40"/>
  <c r="E1528" i="40"/>
  <c r="F1528" i="40"/>
  <c r="G1528" i="40"/>
  <c r="H1528" i="40"/>
  <c r="A1529" i="40"/>
  <c r="B1529" i="40"/>
  <c r="C1529" i="40"/>
  <c r="D1529" i="40"/>
  <c r="E1529" i="40"/>
  <c r="F1529" i="40"/>
  <c r="G1529" i="40"/>
  <c r="H1529" i="40"/>
  <c r="A1530" i="40"/>
  <c r="B1530" i="40"/>
  <c r="C1530" i="40"/>
  <c r="D1530" i="40"/>
  <c r="E1530" i="40"/>
  <c r="F1530" i="40"/>
  <c r="G1530" i="40"/>
  <c r="H1530" i="40"/>
  <c r="A1531" i="40"/>
  <c r="B1531" i="40"/>
  <c r="C1531" i="40"/>
  <c r="D1531" i="40"/>
  <c r="E1531" i="40"/>
  <c r="F1531" i="40"/>
  <c r="G1531" i="40"/>
  <c r="H1531" i="40"/>
  <c r="A1532" i="40"/>
  <c r="B1532" i="40"/>
  <c r="C1532" i="40"/>
  <c r="D1532" i="40"/>
  <c r="E1532" i="40"/>
  <c r="F1532" i="40"/>
  <c r="G1532" i="40"/>
  <c r="H1532" i="40"/>
  <c r="A1533" i="40"/>
  <c r="B1533" i="40"/>
  <c r="C1533" i="40"/>
  <c r="D1533" i="40"/>
  <c r="E1533" i="40"/>
  <c r="F1533" i="40"/>
  <c r="G1533" i="40"/>
  <c r="H1533" i="40"/>
  <c r="A1534" i="40"/>
  <c r="B1534" i="40"/>
  <c r="C1534" i="40"/>
  <c r="D1534" i="40"/>
  <c r="E1534" i="40"/>
  <c r="F1534" i="40"/>
  <c r="G1534" i="40"/>
  <c r="H1534" i="40"/>
  <c r="A1535" i="40"/>
  <c r="B1535" i="40"/>
  <c r="C1535" i="40"/>
  <c r="D1535" i="40"/>
  <c r="E1535" i="40"/>
  <c r="F1535" i="40"/>
  <c r="G1535" i="40"/>
  <c r="H1535" i="40"/>
  <c r="A1536" i="40"/>
  <c r="B1536" i="40"/>
  <c r="C1536" i="40"/>
  <c r="D1536" i="40"/>
  <c r="E1536" i="40"/>
  <c r="F1536" i="40"/>
  <c r="G1536" i="40"/>
  <c r="H1536" i="40"/>
  <c r="A1537" i="40"/>
  <c r="B1537" i="40"/>
  <c r="C1537" i="40"/>
  <c r="D1537" i="40"/>
  <c r="E1537" i="40"/>
  <c r="F1537" i="40"/>
  <c r="G1537" i="40"/>
  <c r="H1537" i="40"/>
  <c r="A1538" i="40"/>
  <c r="B1538" i="40"/>
  <c r="C1538" i="40"/>
  <c r="D1538" i="40"/>
  <c r="E1538" i="40"/>
  <c r="F1538" i="40"/>
  <c r="G1538" i="40"/>
  <c r="H1538" i="40"/>
  <c r="A1539" i="40"/>
  <c r="B1539" i="40"/>
  <c r="C1539" i="40"/>
  <c r="D1539" i="40"/>
  <c r="E1539" i="40"/>
  <c r="F1539" i="40"/>
  <c r="G1539" i="40"/>
  <c r="H1539" i="40"/>
  <c r="A1540" i="40"/>
  <c r="B1540" i="40"/>
  <c r="C1540" i="40"/>
  <c r="D1540" i="40"/>
  <c r="E1540" i="40"/>
  <c r="F1540" i="40"/>
  <c r="G1540" i="40"/>
  <c r="H1540" i="40"/>
  <c r="A1541" i="40"/>
  <c r="B1541" i="40"/>
  <c r="C1541" i="40"/>
  <c r="D1541" i="40"/>
  <c r="E1541" i="40"/>
  <c r="F1541" i="40"/>
  <c r="G1541" i="40"/>
  <c r="H1541" i="40"/>
  <c r="A1542" i="40"/>
  <c r="B1542" i="40"/>
  <c r="C1542" i="40"/>
  <c r="D1542" i="40"/>
  <c r="E1542" i="40"/>
  <c r="F1542" i="40"/>
  <c r="G1542" i="40"/>
  <c r="H1542" i="40"/>
  <c r="A1543" i="40"/>
  <c r="B1543" i="40"/>
  <c r="C1543" i="40"/>
  <c r="D1543" i="40"/>
  <c r="E1543" i="40"/>
  <c r="F1543" i="40"/>
  <c r="G1543" i="40"/>
  <c r="H1543" i="40"/>
  <c r="A1544" i="40"/>
  <c r="B1544" i="40"/>
  <c r="C1544" i="40"/>
  <c r="D1544" i="40"/>
  <c r="E1544" i="40"/>
  <c r="F1544" i="40"/>
  <c r="G1544" i="40"/>
  <c r="H1544" i="40"/>
  <c r="A1545" i="40"/>
  <c r="B1545" i="40"/>
  <c r="C1545" i="40"/>
  <c r="D1545" i="40"/>
  <c r="E1545" i="40"/>
  <c r="F1545" i="40"/>
  <c r="G1545" i="40"/>
  <c r="H1545" i="40"/>
  <c r="A1546" i="40"/>
  <c r="B1546" i="40"/>
  <c r="C1546" i="40"/>
  <c r="D1546" i="40"/>
  <c r="E1546" i="40"/>
  <c r="F1546" i="40"/>
  <c r="G1546" i="40"/>
  <c r="H1546" i="40"/>
  <c r="A1547" i="40"/>
  <c r="B1547" i="40"/>
  <c r="C1547" i="40"/>
  <c r="D1547" i="40"/>
  <c r="E1547" i="40"/>
  <c r="F1547" i="40"/>
  <c r="G1547" i="40"/>
  <c r="H1547" i="40"/>
  <c r="A1548" i="40"/>
  <c r="B1548" i="40"/>
  <c r="C1548" i="40"/>
  <c r="D1548" i="40"/>
  <c r="E1548" i="40"/>
  <c r="F1548" i="40"/>
  <c r="G1548" i="40"/>
  <c r="H1548" i="40"/>
  <c r="A1549" i="40"/>
  <c r="B1549" i="40"/>
  <c r="C1549" i="40"/>
  <c r="D1549" i="40"/>
  <c r="E1549" i="40"/>
  <c r="F1549" i="40"/>
  <c r="G1549" i="40"/>
  <c r="H1549" i="40"/>
  <c r="A1550" i="40"/>
  <c r="B1550" i="40"/>
  <c r="C1550" i="40"/>
  <c r="D1550" i="40"/>
  <c r="E1550" i="40"/>
  <c r="F1550" i="40"/>
  <c r="G1550" i="40"/>
  <c r="H1550" i="40"/>
  <c r="A1551" i="40"/>
  <c r="B1551" i="40"/>
  <c r="C1551" i="40"/>
  <c r="D1551" i="40"/>
  <c r="E1551" i="40"/>
  <c r="F1551" i="40"/>
  <c r="G1551" i="40"/>
  <c r="H1551" i="40"/>
  <c r="A1552" i="40"/>
  <c r="B1552" i="40"/>
  <c r="C1552" i="40"/>
  <c r="D1552" i="40"/>
  <c r="E1552" i="40"/>
  <c r="F1552" i="40"/>
  <c r="G1552" i="40"/>
  <c r="H1552" i="40"/>
  <c r="A1553" i="40"/>
  <c r="B1553" i="40"/>
  <c r="C1553" i="40"/>
  <c r="D1553" i="40"/>
  <c r="E1553" i="40"/>
  <c r="F1553" i="40"/>
  <c r="G1553" i="40"/>
  <c r="H1553" i="40"/>
  <c r="A1554" i="40"/>
  <c r="B1554" i="40"/>
  <c r="C1554" i="40"/>
  <c r="D1554" i="40"/>
  <c r="E1554" i="40"/>
  <c r="F1554" i="40"/>
  <c r="G1554" i="40"/>
  <c r="H1554" i="40"/>
  <c r="A1555" i="40"/>
  <c r="B1555" i="40"/>
  <c r="C1555" i="40"/>
  <c r="D1555" i="40"/>
  <c r="E1555" i="40"/>
  <c r="F1555" i="40"/>
  <c r="G1555" i="40"/>
  <c r="H1555" i="40"/>
  <c r="A1556" i="40"/>
  <c r="B1556" i="40"/>
  <c r="C1556" i="40"/>
  <c r="D1556" i="40"/>
  <c r="E1556" i="40"/>
  <c r="F1556" i="40"/>
  <c r="G1556" i="40"/>
  <c r="H1556" i="40"/>
  <c r="A1557" i="40"/>
  <c r="B1557" i="40"/>
  <c r="C1557" i="40"/>
  <c r="D1557" i="40"/>
  <c r="E1557" i="40"/>
  <c r="F1557" i="40"/>
  <c r="G1557" i="40"/>
  <c r="H1557" i="40"/>
  <c r="A1558" i="40"/>
  <c r="B1558" i="40"/>
  <c r="C1558" i="40"/>
  <c r="D1558" i="40"/>
  <c r="E1558" i="40"/>
  <c r="F1558" i="40"/>
  <c r="G1558" i="40"/>
  <c r="H1558" i="40"/>
  <c r="A1559" i="40"/>
  <c r="B1559" i="40"/>
  <c r="C1559" i="40"/>
  <c r="D1559" i="40"/>
  <c r="E1559" i="40"/>
  <c r="F1559" i="40"/>
  <c r="G1559" i="40"/>
  <c r="H1559" i="40"/>
  <c r="A1560" i="40"/>
  <c r="B1560" i="40"/>
  <c r="C1560" i="40"/>
  <c r="D1560" i="40"/>
  <c r="E1560" i="40"/>
  <c r="F1560" i="40"/>
  <c r="G1560" i="40"/>
  <c r="H1560" i="40"/>
  <c r="A1561" i="40"/>
  <c r="B1561" i="40"/>
  <c r="C1561" i="40"/>
  <c r="D1561" i="40"/>
  <c r="E1561" i="40"/>
  <c r="F1561" i="40"/>
  <c r="G1561" i="40"/>
  <c r="H1561" i="40"/>
  <c r="A1562" i="40"/>
  <c r="B1562" i="40"/>
  <c r="C1562" i="40"/>
  <c r="D1562" i="40"/>
  <c r="E1562" i="40"/>
  <c r="F1562" i="40"/>
  <c r="G1562" i="40"/>
  <c r="H1562" i="40"/>
  <c r="A1563" i="40"/>
  <c r="B1563" i="40"/>
  <c r="C1563" i="40"/>
  <c r="D1563" i="40"/>
  <c r="E1563" i="40"/>
  <c r="F1563" i="40"/>
  <c r="G1563" i="40"/>
  <c r="H1563" i="40"/>
  <c r="A1564" i="40"/>
  <c r="B1564" i="40"/>
  <c r="C1564" i="40"/>
  <c r="D1564" i="40"/>
  <c r="E1564" i="40"/>
  <c r="F1564" i="40"/>
  <c r="G1564" i="40"/>
  <c r="H1564" i="40"/>
  <c r="A1565" i="40"/>
  <c r="B1565" i="40"/>
  <c r="C1565" i="40"/>
  <c r="D1565" i="40"/>
  <c r="E1565" i="40"/>
  <c r="F1565" i="40"/>
  <c r="G1565" i="40"/>
  <c r="H1565" i="40"/>
  <c r="A1566" i="40"/>
  <c r="B1566" i="40"/>
  <c r="C1566" i="40"/>
  <c r="D1566" i="40"/>
  <c r="E1566" i="40"/>
  <c r="F1566" i="40"/>
  <c r="G1566" i="40"/>
  <c r="H1566" i="40"/>
  <c r="A1567" i="40"/>
  <c r="B1567" i="40"/>
  <c r="C1567" i="40"/>
  <c r="D1567" i="40"/>
  <c r="E1567" i="40"/>
  <c r="F1567" i="40"/>
  <c r="G1567" i="40"/>
  <c r="H1567" i="40"/>
  <c r="A1568" i="40"/>
  <c r="B1568" i="40"/>
  <c r="C1568" i="40"/>
  <c r="D1568" i="40"/>
  <c r="E1568" i="40"/>
  <c r="F1568" i="40"/>
  <c r="G1568" i="40"/>
  <c r="H1568" i="40"/>
  <c r="A1569" i="40"/>
  <c r="B1569" i="40"/>
  <c r="C1569" i="40"/>
  <c r="D1569" i="40"/>
  <c r="E1569" i="40"/>
  <c r="F1569" i="40"/>
  <c r="G1569" i="40"/>
  <c r="H1569" i="40"/>
  <c r="A1570" i="40"/>
  <c r="B1570" i="40"/>
  <c r="C1570" i="40"/>
  <c r="D1570" i="40"/>
  <c r="E1570" i="40"/>
  <c r="F1570" i="40"/>
  <c r="G1570" i="40"/>
  <c r="H1570" i="40"/>
  <c r="A1571" i="40"/>
  <c r="B1571" i="40"/>
  <c r="C1571" i="40"/>
  <c r="D1571" i="40"/>
  <c r="E1571" i="40"/>
  <c r="F1571" i="40"/>
  <c r="G1571" i="40"/>
  <c r="H1571" i="40"/>
  <c r="A1572" i="40"/>
  <c r="B1572" i="40"/>
  <c r="C1572" i="40"/>
  <c r="D1572" i="40"/>
  <c r="E1572" i="40"/>
  <c r="F1572" i="40"/>
  <c r="G1572" i="40"/>
  <c r="H1572" i="40"/>
  <c r="A1573" i="40"/>
  <c r="B1573" i="40"/>
  <c r="C1573" i="40"/>
  <c r="D1573" i="40"/>
  <c r="E1573" i="40"/>
  <c r="F1573" i="40"/>
  <c r="G1573" i="40"/>
  <c r="H1573" i="40"/>
  <c r="A1574" i="40"/>
  <c r="B1574" i="40"/>
  <c r="C1574" i="40"/>
  <c r="D1574" i="40"/>
  <c r="E1574" i="40"/>
  <c r="F1574" i="40"/>
  <c r="G1574" i="40"/>
  <c r="H1574" i="40"/>
  <c r="A1575" i="40"/>
  <c r="B1575" i="40"/>
  <c r="C1575" i="40"/>
  <c r="D1575" i="40"/>
  <c r="E1575" i="40"/>
  <c r="F1575" i="40"/>
  <c r="G1575" i="40"/>
  <c r="H1575" i="40"/>
  <c r="A1576" i="40"/>
  <c r="B1576" i="40"/>
  <c r="C1576" i="40"/>
  <c r="D1576" i="40"/>
  <c r="E1576" i="40"/>
  <c r="F1576" i="40"/>
  <c r="G1576" i="40"/>
  <c r="H1576" i="40"/>
  <c r="A1577" i="40"/>
  <c r="B1577" i="40"/>
  <c r="C1577" i="40"/>
  <c r="D1577" i="40"/>
  <c r="E1577" i="40"/>
  <c r="F1577" i="40"/>
  <c r="G1577" i="40"/>
  <c r="H1577" i="40"/>
  <c r="A1578" i="40"/>
  <c r="B1578" i="40"/>
  <c r="C1578" i="40"/>
  <c r="D1578" i="40"/>
  <c r="E1578" i="40"/>
  <c r="F1578" i="40"/>
  <c r="G1578" i="40"/>
  <c r="H1578" i="40"/>
  <c r="A1579" i="40"/>
  <c r="B1579" i="40"/>
  <c r="C1579" i="40"/>
  <c r="D1579" i="40"/>
  <c r="E1579" i="40"/>
  <c r="F1579" i="40"/>
  <c r="G1579" i="40"/>
  <c r="H1579" i="40"/>
  <c r="A1580" i="40"/>
  <c r="B1580" i="40"/>
  <c r="C1580" i="40"/>
  <c r="D1580" i="40"/>
  <c r="E1580" i="40"/>
  <c r="F1580" i="40"/>
  <c r="G1580" i="40"/>
  <c r="H1580" i="40"/>
  <c r="A1581" i="40"/>
  <c r="B1581" i="40"/>
  <c r="C1581" i="40"/>
  <c r="D1581" i="40"/>
  <c r="E1581" i="40"/>
  <c r="F1581" i="40"/>
  <c r="G1581" i="40"/>
  <c r="H1581" i="40"/>
  <c r="A1582" i="40"/>
  <c r="B1582" i="40"/>
  <c r="C1582" i="40"/>
  <c r="D1582" i="40"/>
  <c r="E1582" i="40"/>
  <c r="F1582" i="40"/>
  <c r="G1582" i="40"/>
  <c r="H1582" i="40"/>
  <c r="A1583" i="40"/>
  <c r="B1583" i="40"/>
  <c r="C1583" i="40"/>
  <c r="D1583" i="40"/>
  <c r="E1583" i="40"/>
  <c r="F1583" i="40"/>
  <c r="G1583" i="40"/>
  <c r="H1583" i="40"/>
  <c r="A1584" i="40"/>
  <c r="B1584" i="40"/>
  <c r="C1584" i="40"/>
  <c r="D1584" i="40"/>
  <c r="E1584" i="40"/>
  <c r="F1584" i="40"/>
  <c r="G1584" i="40"/>
  <c r="H1584" i="40"/>
  <c r="A1585" i="40"/>
  <c r="B1585" i="40"/>
  <c r="C1585" i="40"/>
  <c r="D1585" i="40"/>
  <c r="E1585" i="40"/>
  <c r="F1585" i="40"/>
  <c r="G1585" i="40"/>
  <c r="H1585" i="40"/>
  <c r="A1586" i="40"/>
  <c r="B1586" i="40"/>
  <c r="C1586" i="40"/>
  <c r="D1586" i="40"/>
  <c r="E1586" i="40"/>
  <c r="F1586" i="40"/>
  <c r="G1586" i="40"/>
  <c r="H1586" i="40"/>
  <c r="A1587" i="40"/>
  <c r="B1587" i="40"/>
  <c r="C1587" i="40"/>
  <c r="D1587" i="40"/>
  <c r="E1587" i="40"/>
  <c r="F1587" i="40"/>
  <c r="G1587" i="40"/>
  <c r="H1587" i="40"/>
  <c r="A1588" i="40"/>
  <c r="B1588" i="40"/>
  <c r="C1588" i="40"/>
  <c r="D1588" i="40"/>
  <c r="E1588" i="40"/>
  <c r="F1588" i="40"/>
  <c r="G1588" i="40"/>
  <c r="H1588" i="40"/>
  <c r="A1589" i="40"/>
  <c r="B1589" i="40"/>
  <c r="C1589" i="40"/>
  <c r="D1589" i="40"/>
  <c r="E1589" i="40"/>
  <c r="F1589" i="40"/>
  <c r="G1589" i="40"/>
  <c r="H1589" i="40"/>
  <c r="A1590" i="40"/>
  <c r="B1590" i="40"/>
  <c r="C1590" i="40"/>
  <c r="D1590" i="40"/>
  <c r="E1590" i="40"/>
  <c r="F1590" i="40"/>
  <c r="G1590" i="40"/>
  <c r="H1590" i="40"/>
  <c r="A1591" i="40"/>
  <c r="B1591" i="40"/>
  <c r="C1591" i="40"/>
  <c r="D1591" i="40"/>
  <c r="E1591" i="40"/>
  <c r="F1591" i="40"/>
  <c r="G1591" i="40"/>
  <c r="H1591" i="40"/>
  <c r="A1592" i="40"/>
  <c r="B1592" i="40"/>
  <c r="C1592" i="40"/>
  <c r="D1592" i="40"/>
  <c r="E1592" i="40"/>
  <c r="F1592" i="40"/>
  <c r="G1592" i="40"/>
  <c r="H1592" i="40"/>
  <c r="A1593" i="40"/>
  <c r="B1593" i="40"/>
  <c r="C1593" i="40"/>
  <c r="D1593" i="40"/>
  <c r="E1593" i="40"/>
  <c r="F1593" i="40"/>
  <c r="G1593" i="40"/>
  <c r="H1593" i="40"/>
  <c r="A1594" i="40"/>
  <c r="B1594" i="40"/>
  <c r="C1594" i="40"/>
  <c r="D1594" i="40"/>
  <c r="E1594" i="40"/>
  <c r="F1594" i="40"/>
  <c r="G1594" i="40"/>
  <c r="H1594" i="40"/>
  <c r="A1595" i="40"/>
  <c r="B1595" i="40"/>
  <c r="C1595" i="40"/>
  <c r="D1595" i="40"/>
  <c r="E1595" i="40"/>
  <c r="F1595" i="40"/>
  <c r="G1595" i="40"/>
  <c r="H1595" i="40"/>
  <c r="A1596" i="40"/>
  <c r="B1596" i="40"/>
  <c r="C1596" i="40"/>
  <c r="D1596" i="40"/>
  <c r="E1596" i="40"/>
  <c r="F1596" i="40"/>
  <c r="G1596" i="40"/>
  <c r="H1596" i="40"/>
  <c r="A1597" i="40"/>
  <c r="B1597" i="40"/>
  <c r="C1597" i="40"/>
  <c r="D1597" i="40"/>
  <c r="E1597" i="40"/>
  <c r="F1597" i="40"/>
  <c r="G1597" i="40"/>
  <c r="H1597" i="40"/>
  <c r="A1598" i="40"/>
  <c r="B1598" i="40"/>
  <c r="C1598" i="40"/>
  <c r="D1598" i="40"/>
  <c r="E1598" i="40"/>
  <c r="F1598" i="40"/>
  <c r="G1598" i="40"/>
  <c r="H1598" i="40"/>
  <c r="A1599" i="40"/>
  <c r="B1599" i="40"/>
  <c r="C1599" i="40"/>
  <c r="D1599" i="40"/>
  <c r="E1599" i="40"/>
  <c r="F1599" i="40"/>
  <c r="G1599" i="40"/>
  <c r="H1599" i="40"/>
  <c r="A1600" i="40"/>
  <c r="B1600" i="40"/>
  <c r="C1600" i="40"/>
  <c r="D1600" i="40"/>
  <c r="E1600" i="40"/>
  <c r="F1600" i="40"/>
  <c r="G1600" i="40"/>
  <c r="H1600" i="40"/>
  <c r="A1601" i="40"/>
  <c r="B1601" i="40"/>
  <c r="C1601" i="40"/>
  <c r="D1601" i="40"/>
  <c r="E1601" i="40"/>
  <c r="F1601" i="40"/>
  <c r="G1601" i="40"/>
  <c r="H1601" i="40"/>
  <c r="A1602" i="40"/>
  <c r="B1602" i="40"/>
  <c r="C1602" i="40"/>
  <c r="D1602" i="40"/>
  <c r="E1602" i="40"/>
  <c r="F1602" i="40"/>
  <c r="G1602" i="40"/>
  <c r="H1602" i="40"/>
  <c r="A1603" i="40"/>
  <c r="B1603" i="40"/>
  <c r="C1603" i="40"/>
  <c r="D1603" i="40"/>
  <c r="E1603" i="40"/>
  <c r="F1603" i="40"/>
  <c r="G1603" i="40"/>
  <c r="H1603" i="40"/>
  <c r="A1604" i="40"/>
  <c r="B1604" i="40"/>
  <c r="C1604" i="40"/>
  <c r="D1604" i="40"/>
  <c r="E1604" i="40"/>
  <c r="F1604" i="40"/>
  <c r="G1604" i="40"/>
  <c r="H1604" i="40"/>
  <c r="A1605" i="40"/>
  <c r="B1605" i="40"/>
  <c r="C1605" i="40"/>
  <c r="D1605" i="40"/>
  <c r="E1605" i="40"/>
  <c r="F1605" i="40"/>
  <c r="G1605" i="40"/>
  <c r="H1605" i="40"/>
  <c r="A1606" i="40"/>
  <c r="B1606" i="40"/>
  <c r="C1606" i="40"/>
  <c r="D1606" i="40"/>
  <c r="E1606" i="40"/>
  <c r="F1606" i="40"/>
  <c r="G1606" i="40"/>
  <c r="H1606" i="40"/>
  <c r="A1607" i="40"/>
  <c r="B1607" i="40"/>
  <c r="C1607" i="40"/>
  <c r="D1607" i="40"/>
  <c r="E1607" i="40"/>
  <c r="F1607" i="40"/>
  <c r="G1607" i="40"/>
  <c r="H1607" i="40"/>
  <c r="A1608" i="40"/>
  <c r="B1608" i="40"/>
  <c r="C1608" i="40"/>
  <c r="D1608" i="40"/>
  <c r="E1608" i="40"/>
  <c r="F1608" i="40"/>
  <c r="G1608" i="40"/>
  <c r="H1608" i="40"/>
  <c r="A1609" i="40"/>
  <c r="B1609" i="40"/>
  <c r="C1609" i="40"/>
  <c r="D1609" i="40"/>
  <c r="E1609" i="40"/>
  <c r="F1609" i="40"/>
  <c r="G1609" i="40"/>
  <c r="H1609" i="40"/>
  <c r="A1610" i="40"/>
  <c r="B1610" i="40"/>
  <c r="C1610" i="40"/>
  <c r="D1610" i="40"/>
  <c r="E1610" i="40"/>
  <c r="F1610" i="40"/>
  <c r="G1610" i="40"/>
  <c r="H1610" i="40"/>
  <c r="A1611" i="40"/>
  <c r="B1611" i="40"/>
  <c r="C1611" i="40"/>
  <c r="D1611" i="40"/>
  <c r="E1611" i="40"/>
  <c r="F1611" i="40"/>
  <c r="G1611" i="40"/>
  <c r="H1611" i="40"/>
  <c r="A1612" i="40"/>
  <c r="B1612" i="40"/>
  <c r="C1612" i="40"/>
  <c r="D1612" i="40"/>
  <c r="E1612" i="40"/>
  <c r="F1612" i="40"/>
  <c r="G1612" i="40"/>
  <c r="H1612" i="40"/>
  <c r="A1613" i="40"/>
  <c r="B1613" i="40"/>
  <c r="C1613" i="40"/>
  <c r="D1613" i="40"/>
  <c r="E1613" i="40"/>
  <c r="F1613" i="40"/>
  <c r="G1613" i="40"/>
  <c r="H1613" i="40"/>
  <c r="A1614" i="40"/>
  <c r="B1614" i="40"/>
  <c r="C1614" i="40"/>
  <c r="D1614" i="40"/>
  <c r="E1614" i="40"/>
  <c r="F1614" i="40"/>
  <c r="G1614" i="40"/>
  <c r="H1614" i="40"/>
  <c r="A1615" i="40"/>
  <c r="B1615" i="40"/>
  <c r="C1615" i="40"/>
  <c r="D1615" i="40"/>
  <c r="E1615" i="40"/>
  <c r="F1615" i="40"/>
  <c r="G1615" i="40"/>
  <c r="H1615" i="40"/>
  <c r="A1616" i="40"/>
  <c r="B1616" i="40"/>
  <c r="C1616" i="40"/>
  <c r="D1616" i="40"/>
  <c r="E1616" i="40"/>
  <c r="F1616" i="40"/>
  <c r="G1616" i="40"/>
  <c r="H1616" i="40"/>
  <c r="A1617" i="40"/>
  <c r="B1617" i="40"/>
  <c r="C1617" i="40"/>
  <c r="D1617" i="40"/>
  <c r="E1617" i="40"/>
  <c r="F1617" i="40"/>
  <c r="G1617" i="40"/>
  <c r="H1617" i="40"/>
  <c r="A1618" i="40"/>
  <c r="B1618" i="40"/>
  <c r="C1618" i="40"/>
  <c r="D1618" i="40"/>
  <c r="E1618" i="40"/>
  <c r="F1618" i="40"/>
  <c r="G1618" i="40"/>
  <c r="H1618" i="40"/>
  <c r="A1619" i="40"/>
  <c r="B1619" i="40"/>
  <c r="C1619" i="40"/>
  <c r="D1619" i="40"/>
  <c r="E1619" i="40"/>
  <c r="F1619" i="40"/>
  <c r="G1619" i="40"/>
  <c r="H1619" i="40"/>
  <c r="A1620" i="40"/>
  <c r="B1620" i="40"/>
  <c r="C1620" i="40"/>
  <c r="D1620" i="40"/>
  <c r="E1620" i="40"/>
  <c r="F1620" i="40"/>
  <c r="G1620" i="40"/>
  <c r="H1620" i="40"/>
  <c r="A1621" i="40"/>
  <c r="B1621" i="40"/>
  <c r="C1621" i="40"/>
  <c r="D1621" i="40"/>
  <c r="E1621" i="40"/>
  <c r="F1621" i="40"/>
  <c r="G1621" i="40"/>
  <c r="H1621" i="40"/>
  <c r="A1622" i="40"/>
  <c r="B1622" i="40"/>
  <c r="C1622" i="40"/>
  <c r="D1622" i="40"/>
  <c r="E1622" i="40"/>
  <c r="F1622" i="40"/>
  <c r="G1622" i="40"/>
  <c r="H1622" i="40"/>
  <c r="A1623" i="40"/>
  <c r="B1623" i="40"/>
  <c r="C1623" i="40"/>
  <c r="D1623" i="40"/>
  <c r="E1623" i="40"/>
  <c r="F1623" i="40"/>
  <c r="G1623" i="40"/>
  <c r="H1623" i="40"/>
  <c r="A1624" i="40"/>
  <c r="B1624" i="40"/>
  <c r="C1624" i="40"/>
  <c r="D1624" i="40"/>
  <c r="E1624" i="40"/>
  <c r="F1624" i="40"/>
  <c r="G1624" i="40"/>
  <c r="H1624" i="40"/>
  <c r="A1625" i="40"/>
  <c r="B1625" i="40"/>
  <c r="C1625" i="40"/>
  <c r="D1625" i="40"/>
  <c r="E1625" i="40"/>
  <c r="F1625" i="40"/>
  <c r="G1625" i="40"/>
  <c r="H1625" i="40"/>
  <c r="A1626" i="40"/>
  <c r="B1626" i="40"/>
  <c r="C1626" i="40"/>
  <c r="D1626" i="40"/>
  <c r="E1626" i="40"/>
  <c r="F1626" i="40"/>
  <c r="G1626" i="40"/>
  <c r="H1626" i="40"/>
  <c r="A1627" i="40"/>
  <c r="B1627" i="40"/>
  <c r="C1627" i="40"/>
  <c r="D1627" i="40"/>
  <c r="E1627" i="40"/>
  <c r="F1627" i="40"/>
  <c r="G1627" i="40"/>
  <c r="H1627" i="40"/>
  <c r="A1628" i="40"/>
  <c r="B1628" i="40"/>
  <c r="C1628" i="40"/>
  <c r="D1628" i="40"/>
  <c r="E1628" i="40"/>
  <c r="F1628" i="40"/>
  <c r="G1628" i="40"/>
  <c r="H1628" i="40"/>
  <c r="A1629" i="40"/>
  <c r="B1629" i="40"/>
  <c r="C1629" i="40"/>
  <c r="D1629" i="40"/>
  <c r="E1629" i="40"/>
  <c r="F1629" i="40"/>
  <c r="G1629" i="40"/>
  <c r="H1629" i="40"/>
  <c r="A1630" i="40"/>
  <c r="B1630" i="40"/>
  <c r="C1630" i="40"/>
  <c r="D1630" i="40"/>
  <c r="E1630" i="40"/>
  <c r="F1630" i="40"/>
  <c r="G1630" i="40"/>
  <c r="H1630" i="40"/>
  <c r="A1631" i="40"/>
  <c r="B1631" i="40"/>
  <c r="C1631" i="40"/>
  <c r="D1631" i="40"/>
  <c r="E1631" i="40"/>
  <c r="F1631" i="40"/>
  <c r="G1631" i="40"/>
  <c r="H1631" i="40"/>
  <c r="A1632" i="40"/>
  <c r="B1632" i="40"/>
  <c r="C1632" i="40"/>
  <c r="D1632" i="40"/>
  <c r="E1632" i="40"/>
  <c r="F1632" i="40"/>
  <c r="G1632" i="40"/>
  <c r="H1632" i="40"/>
  <c r="A1633" i="40"/>
  <c r="B1633" i="40"/>
  <c r="C1633" i="40"/>
  <c r="D1633" i="40"/>
  <c r="E1633" i="40"/>
  <c r="F1633" i="40"/>
  <c r="G1633" i="40"/>
  <c r="H1633" i="40"/>
  <c r="A1634" i="40"/>
  <c r="B1634" i="40"/>
  <c r="C1634" i="40"/>
  <c r="D1634" i="40"/>
  <c r="E1634" i="40"/>
  <c r="F1634" i="40"/>
  <c r="G1634" i="40"/>
  <c r="H1634" i="40"/>
  <c r="A1635" i="40"/>
  <c r="B1635" i="40"/>
  <c r="C1635" i="40"/>
  <c r="D1635" i="40"/>
  <c r="E1635" i="40"/>
  <c r="F1635" i="40"/>
  <c r="G1635" i="40"/>
  <c r="H1635" i="40"/>
  <c r="A1636" i="40"/>
  <c r="B1636" i="40"/>
  <c r="C1636" i="40"/>
  <c r="D1636" i="40"/>
  <c r="E1636" i="40"/>
  <c r="F1636" i="40"/>
  <c r="G1636" i="40"/>
  <c r="H1636" i="40"/>
  <c r="A1637" i="40"/>
  <c r="B1637" i="40"/>
  <c r="C1637" i="40"/>
  <c r="D1637" i="40"/>
  <c r="E1637" i="40"/>
  <c r="F1637" i="40"/>
  <c r="G1637" i="40"/>
  <c r="H1637" i="40"/>
  <c r="A1638" i="40"/>
  <c r="B1638" i="40"/>
  <c r="C1638" i="40"/>
  <c r="D1638" i="40"/>
  <c r="E1638" i="40"/>
  <c r="F1638" i="40"/>
  <c r="G1638" i="40"/>
  <c r="H1638" i="40"/>
  <c r="A1639" i="40"/>
  <c r="B1639" i="40"/>
  <c r="C1639" i="40"/>
  <c r="D1639" i="40"/>
  <c r="E1639" i="40"/>
  <c r="F1639" i="40"/>
  <c r="G1639" i="40"/>
  <c r="H1639" i="40"/>
  <c r="A1640" i="40"/>
  <c r="B1640" i="40"/>
  <c r="C1640" i="40"/>
  <c r="D1640" i="40"/>
  <c r="E1640" i="40"/>
  <c r="F1640" i="40"/>
  <c r="G1640" i="40"/>
  <c r="H1640" i="40"/>
  <c r="A1641" i="40"/>
  <c r="B1641" i="40"/>
  <c r="C1641" i="40"/>
  <c r="D1641" i="40"/>
  <c r="E1641" i="40"/>
  <c r="F1641" i="40"/>
  <c r="G1641" i="40"/>
  <c r="H1641" i="40"/>
  <c r="A1642" i="40"/>
  <c r="B1642" i="40"/>
  <c r="C1642" i="40"/>
  <c r="D1642" i="40"/>
  <c r="E1642" i="40"/>
  <c r="F1642" i="40"/>
  <c r="G1642" i="40"/>
  <c r="H1642" i="40"/>
  <c r="A1643" i="40"/>
  <c r="B1643" i="40"/>
  <c r="C1643" i="40"/>
  <c r="D1643" i="40"/>
  <c r="E1643" i="40"/>
  <c r="F1643" i="40"/>
  <c r="G1643" i="40"/>
  <c r="H1643" i="40"/>
  <c r="A1644" i="40"/>
  <c r="B1644" i="40"/>
  <c r="C1644" i="40"/>
  <c r="D1644" i="40"/>
  <c r="E1644" i="40"/>
  <c r="F1644" i="40"/>
  <c r="G1644" i="40"/>
  <c r="H1644" i="40"/>
  <c r="A1645" i="40"/>
  <c r="B1645" i="40"/>
  <c r="C1645" i="40"/>
  <c r="D1645" i="40"/>
  <c r="E1645" i="40"/>
  <c r="F1645" i="40"/>
  <c r="G1645" i="40"/>
  <c r="H1645" i="40"/>
  <c r="A1646" i="40"/>
  <c r="B1646" i="40"/>
  <c r="C1646" i="40"/>
  <c r="D1646" i="40"/>
  <c r="E1646" i="40"/>
  <c r="F1646" i="40"/>
  <c r="G1646" i="40"/>
  <c r="H1646" i="40"/>
  <c r="A1647" i="40"/>
  <c r="B1647" i="40"/>
  <c r="C1647" i="40"/>
  <c r="D1647" i="40"/>
  <c r="E1647" i="40"/>
  <c r="F1647" i="40"/>
  <c r="G1647" i="40"/>
  <c r="H1647" i="40"/>
  <c r="A1648" i="40"/>
  <c r="B1648" i="40"/>
  <c r="C1648" i="40"/>
  <c r="D1648" i="40"/>
  <c r="E1648" i="40"/>
  <c r="F1648" i="40"/>
  <c r="G1648" i="40"/>
  <c r="H1648" i="40"/>
  <c r="A1649" i="40"/>
  <c r="B1649" i="40"/>
  <c r="C1649" i="40"/>
  <c r="D1649" i="40"/>
  <c r="E1649" i="40"/>
  <c r="F1649" i="40"/>
  <c r="G1649" i="40"/>
  <c r="H1649" i="40"/>
  <c r="A1650" i="40"/>
  <c r="B1650" i="40"/>
  <c r="C1650" i="40"/>
  <c r="D1650" i="40"/>
  <c r="E1650" i="40"/>
  <c r="F1650" i="40"/>
  <c r="G1650" i="40"/>
  <c r="H1650" i="40"/>
  <c r="A1651" i="40"/>
  <c r="B1651" i="40"/>
  <c r="C1651" i="40"/>
  <c r="D1651" i="40"/>
  <c r="E1651" i="40"/>
  <c r="F1651" i="40"/>
  <c r="G1651" i="40"/>
  <c r="H1651" i="40"/>
  <c r="A1652" i="40"/>
  <c r="B1652" i="40"/>
  <c r="C1652" i="40"/>
  <c r="D1652" i="40"/>
  <c r="E1652" i="40"/>
  <c r="F1652" i="40"/>
  <c r="G1652" i="40"/>
  <c r="H1652" i="40"/>
  <c r="A1653" i="40"/>
  <c r="B1653" i="40"/>
  <c r="C1653" i="40"/>
  <c r="D1653" i="40"/>
  <c r="E1653" i="40"/>
  <c r="F1653" i="40"/>
  <c r="G1653" i="40"/>
  <c r="H1653" i="40"/>
  <c r="A1654" i="40"/>
  <c r="B1654" i="40"/>
  <c r="C1654" i="40"/>
  <c r="D1654" i="40"/>
  <c r="E1654" i="40"/>
  <c r="F1654" i="40"/>
  <c r="G1654" i="40"/>
  <c r="H1654" i="40"/>
  <c r="A1655" i="40"/>
  <c r="B1655" i="40"/>
  <c r="C1655" i="40"/>
  <c r="D1655" i="40"/>
  <c r="E1655" i="40"/>
  <c r="F1655" i="40"/>
  <c r="G1655" i="40"/>
  <c r="H1655" i="40"/>
  <c r="A1656" i="40"/>
  <c r="B1656" i="40"/>
  <c r="C1656" i="40"/>
  <c r="D1656" i="40"/>
  <c r="E1656" i="40"/>
  <c r="F1656" i="40"/>
  <c r="G1656" i="40"/>
  <c r="H1656" i="40"/>
  <c r="A1657" i="40"/>
  <c r="B1657" i="40"/>
  <c r="C1657" i="40"/>
  <c r="D1657" i="40"/>
  <c r="E1657" i="40"/>
  <c r="F1657" i="40"/>
  <c r="G1657" i="40"/>
  <c r="H1657" i="40"/>
  <c r="A1658" i="40"/>
  <c r="B1658" i="40"/>
  <c r="C1658" i="40"/>
  <c r="D1658" i="40"/>
  <c r="E1658" i="40"/>
  <c r="F1658" i="40"/>
  <c r="G1658" i="40"/>
  <c r="H1658" i="40"/>
  <c r="A1659" i="40"/>
  <c r="B1659" i="40"/>
  <c r="C1659" i="40"/>
  <c r="D1659" i="40"/>
  <c r="E1659" i="40"/>
  <c r="F1659" i="40"/>
  <c r="G1659" i="40"/>
  <c r="H1659" i="40"/>
  <c r="A1660" i="40"/>
  <c r="B1660" i="40"/>
  <c r="C1660" i="40"/>
  <c r="D1660" i="40"/>
  <c r="E1660" i="40"/>
  <c r="F1660" i="40"/>
  <c r="G1660" i="40"/>
  <c r="H1660" i="40"/>
  <c r="A1661" i="40"/>
  <c r="B1661" i="40"/>
  <c r="C1661" i="40"/>
  <c r="D1661" i="40"/>
  <c r="E1661" i="40"/>
  <c r="F1661" i="40"/>
  <c r="G1661" i="40"/>
  <c r="H1661" i="40"/>
  <c r="A1662" i="40"/>
  <c r="B1662" i="40"/>
  <c r="C1662" i="40"/>
  <c r="D1662" i="40"/>
  <c r="E1662" i="40"/>
  <c r="F1662" i="40"/>
  <c r="G1662" i="40"/>
  <c r="H1662" i="40"/>
  <c r="A1663" i="40"/>
  <c r="B1663" i="40"/>
  <c r="C1663" i="40"/>
  <c r="D1663" i="40"/>
  <c r="E1663" i="40"/>
  <c r="F1663" i="40"/>
  <c r="G1663" i="40"/>
  <c r="H1663" i="40"/>
  <c r="A1664" i="40"/>
  <c r="B1664" i="40"/>
  <c r="C1664" i="40"/>
  <c r="D1664" i="40"/>
  <c r="E1664" i="40"/>
  <c r="F1664" i="40"/>
  <c r="G1664" i="40"/>
  <c r="H1664" i="40"/>
  <c r="A1665" i="40"/>
  <c r="B1665" i="40"/>
  <c r="C1665" i="40"/>
  <c r="D1665" i="40"/>
  <c r="E1665" i="40"/>
  <c r="F1665" i="40"/>
  <c r="G1665" i="40"/>
  <c r="H1665" i="40"/>
  <c r="A1666" i="40"/>
  <c r="B1666" i="40"/>
  <c r="C1666" i="40"/>
  <c r="D1666" i="40"/>
  <c r="E1666" i="40"/>
  <c r="F1666" i="40"/>
  <c r="G1666" i="40"/>
  <c r="H1666" i="40"/>
  <c r="A1667" i="40"/>
  <c r="B1667" i="40"/>
  <c r="C1667" i="40"/>
  <c r="D1667" i="40"/>
  <c r="E1667" i="40"/>
  <c r="F1667" i="40"/>
  <c r="G1667" i="40"/>
  <c r="H1667" i="40"/>
  <c r="A1668" i="40"/>
  <c r="B1668" i="40"/>
  <c r="C1668" i="40"/>
  <c r="D1668" i="40"/>
  <c r="E1668" i="40"/>
  <c r="F1668" i="40"/>
  <c r="G1668" i="40"/>
  <c r="H1668" i="40"/>
  <c r="A1669" i="40"/>
  <c r="B1669" i="40"/>
  <c r="C1669" i="40"/>
  <c r="D1669" i="40"/>
  <c r="E1669" i="40"/>
  <c r="F1669" i="40"/>
  <c r="G1669" i="40"/>
  <c r="H1669" i="40"/>
  <c r="A1670" i="40"/>
  <c r="B1670" i="40"/>
  <c r="C1670" i="40"/>
  <c r="D1670" i="40"/>
  <c r="E1670" i="40"/>
  <c r="F1670" i="40"/>
  <c r="G1670" i="40"/>
  <c r="H1670" i="40"/>
  <c r="A1671" i="40"/>
  <c r="B1671" i="40"/>
  <c r="C1671" i="40"/>
  <c r="D1671" i="40"/>
  <c r="E1671" i="40"/>
  <c r="F1671" i="40"/>
  <c r="G1671" i="40"/>
  <c r="H1671" i="40"/>
  <c r="A1672" i="40"/>
  <c r="B1672" i="40"/>
  <c r="C1672" i="40"/>
  <c r="D1672" i="40"/>
  <c r="E1672" i="40"/>
  <c r="F1672" i="40"/>
  <c r="G1672" i="40"/>
  <c r="H1672" i="40"/>
  <c r="A1673" i="40"/>
  <c r="B1673" i="40"/>
  <c r="C1673" i="40"/>
  <c r="D1673" i="40"/>
  <c r="E1673" i="40"/>
  <c r="F1673" i="40"/>
  <c r="G1673" i="40"/>
  <c r="H1673" i="40"/>
  <c r="A1674" i="40"/>
  <c r="B1674" i="40"/>
  <c r="C1674" i="40"/>
  <c r="D1674" i="40"/>
  <c r="E1674" i="40"/>
  <c r="F1674" i="40"/>
  <c r="G1674" i="40"/>
  <c r="H1674" i="40"/>
  <c r="A1675" i="40"/>
  <c r="B1675" i="40"/>
  <c r="C1675" i="40"/>
  <c r="D1675" i="40"/>
  <c r="E1675" i="40"/>
  <c r="F1675" i="40"/>
  <c r="G1675" i="40"/>
  <c r="H1675" i="40"/>
  <c r="A1676" i="40"/>
  <c r="B1676" i="40"/>
  <c r="C1676" i="40"/>
  <c r="D1676" i="40"/>
  <c r="E1676" i="40"/>
  <c r="F1676" i="40"/>
  <c r="G1676" i="40"/>
  <c r="H1676" i="40"/>
  <c r="A1677" i="40"/>
  <c r="B1677" i="40"/>
  <c r="C1677" i="40"/>
  <c r="D1677" i="40"/>
  <c r="E1677" i="40"/>
  <c r="F1677" i="40"/>
  <c r="G1677" i="40"/>
  <c r="H1677" i="40"/>
  <c r="A1678" i="40"/>
  <c r="B1678" i="40"/>
  <c r="C1678" i="40"/>
  <c r="D1678" i="40"/>
  <c r="E1678" i="40"/>
  <c r="F1678" i="40"/>
  <c r="G1678" i="40"/>
  <c r="H1678" i="40"/>
  <c r="A1679" i="40"/>
  <c r="B1679" i="40"/>
  <c r="C1679" i="40"/>
  <c r="D1679" i="40"/>
  <c r="E1679" i="40"/>
  <c r="F1679" i="40"/>
  <c r="G1679" i="40"/>
  <c r="H1679" i="40"/>
  <c r="A1680" i="40"/>
  <c r="B1680" i="40"/>
  <c r="C1680" i="40"/>
  <c r="D1680" i="40"/>
  <c r="E1680" i="40"/>
  <c r="F1680" i="40"/>
  <c r="G1680" i="40"/>
  <c r="H1680" i="40"/>
  <c r="A1681" i="40"/>
  <c r="B1681" i="40"/>
  <c r="C1681" i="40"/>
  <c r="D1681" i="40"/>
  <c r="E1681" i="40"/>
  <c r="F1681" i="40"/>
  <c r="G1681" i="40"/>
  <c r="H1681" i="40"/>
  <c r="A1682" i="40"/>
  <c r="B1682" i="40"/>
  <c r="C1682" i="40"/>
  <c r="D1682" i="40"/>
  <c r="E1682" i="40"/>
  <c r="F1682" i="40"/>
  <c r="G1682" i="40"/>
  <c r="H1682" i="40"/>
  <c r="A1683" i="40"/>
  <c r="B1683" i="40"/>
  <c r="C1683" i="40"/>
  <c r="D1683" i="40"/>
  <c r="E1683" i="40"/>
  <c r="F1683" i="40"/>
  <c r="G1683" i="40"/>
  <c r="H1683" i="40"/>
  <c r="A1684" i="40"/>
  <c r="B1684" i="40"/>
  <c r="C1684" i="40"/>
  <c r="D1684" i="40"/>
  <c r="E1684" i="40"/>
  <c r="F1684" i="40"/>
  <c r="G1684" i="40"/>
  <c r="H1684" i="40"/>
  <c r="A1685" i="40"/>
  <c r="B1685" i="40"/>
  <c r="C1685" i="40"/>
  <c r="D1685" i="40"/>
  <c r="E1685" i="40"/>
  <c r="F1685" i="40"/>
  <c r="G1685" i="40"/>
  <c r="H1685" i="40"/>
  <c r="A1686" i="40"/>
  <c r="B1686" i="40"/>
  <c r="C1686" i="40"/>
  <c r="D1686" i="40"/>
  <c r="E1686" i="40"/>
  <c r="F1686" i="40"/>
  <c r="G1686" i="40"/>
  <c r="H1686" i="40"/>
  <c r="A1687" i="40"/>
  <c r="B1687" i="40"/>
  <c r="C1687" i="40"/>
  <c r="D1687" i="40"/>
  <c r="E1687" i="40"/>
  <c r="F1687" i="40"/>
  <c r="G1687" i="40"/>
  <c r="H1687" i="40"/>
  <c r="A1688" i="40"/>
  <c r="B1688" i="40"/>
  <c r="C1688" i="40"/>
  <c r="D1688" i="40"/>
  <c r="E1688" i="40"/>
  <c r="F1688" i="40"/>
  <c r="G1688" i="40"/>
  <c r="H1688" i="40"/>
  <c r="A1689" i="40"/>
  <c r="B1689" i="40"/>
  <c r="C1689" i="40"/>
  <c r="D1689" i="40"/>
  <c r="E1689" i="40"/>
  <c r="F1689" i="40"/>
  <c r="G1689" i="40"/>
  <c r="H1689" i="40"/>
  <c r="A1690" i="40"/>
  <c r="B1690" i="40"/>
  <c r="C1690" i="40"/>
  <c r="D1690" i="40"/>
  <c r="E1690" i="40"/>
  <c r="F1690" i="40"/>
  <c r="G1690" i="40"/>
  <c r="H1690" i="40"/>
  <c r="A1691" i="40"/>
  <c r="B1691" i="40"/>
  <c r="C1691" i="40"/>
  <c r="D1691" i="40"/>
  <c r="E1691" i="40"/>
  <c r="F1691" i="40"/>
  <c r="G1691" i="40"/>
  <c r="H1691" i="40"/>
  <c r="A1692" i="40"/>
  <c r="B1692" i="40"/>
  <c r="C1692" i="40"/>
  <c r="D1692" i="40"/>
  <c r="E1692" i="40"/>
  <c r="F1692" i="40"/>
  <c r="G1692" i="40"/>
  <c r="H1692" i="40"/>
  <c r="A1693" i="40"/>
  <c r="B1693" i="40"/>
  <c r="C1693" i="40"/>
  <c r="D1693" i="40"/>
  <c r="E1693" i="40"/>
  <c r="F1693" i="40"/>
  <c r="G1693" i="40"/>
  <c r="H1693" i="40"/>
  <c r="A1694" i="40"/>
  <c r="B1694" i="40"/>
  <c r="C1694" i="40"/>
  <c r="D1694" i="40"/>
  <c r="E1694" i="40"/>
  <c r="F1694" i="40"/>
  <c r="G1694" i="40"/>
  <c r="H1694" i="40"/>
  <c r="A1695" i="40"/>
  <c r="B1695" i="40"/>
  <c r="C1695" i="40"/>
  <c r="D1695" i="40"/>
  <c r="E1695" i="40"/>
  <c r="F1695" i="40"/>
  <c r="G1695" i="40"/>
  <c r="H1695" i="40"/>
  <c r="A1696" i="40"/>
  <c r="B1696" i="40"/>
  <c r="C1696" i="40"/>
  <c r="D1696" i="40"/>
  <c r="E1696" i="40"/>
  <c r="F1696" i="40"/>
  <c r="G1696" i="40"/>
  <c r="H1696" i="40"/>
  <c r="A1697" i="40"/>
  <c r="B1697" i="40"/>
  <c r="C1697" i="40"/>
  <c r="D1697" i="40"/>
  <c r="E1697" i="40"/>
  <c r="F1697" i="40"/>
  <c r="G1697" i="40"/>
  <c r="H1697" i="40"/>
  <c r="A1698" i="40"/>
  <c r="B1698" i="40"/>
  <c r="C1698" i="40"/>
  <c r="D1698" i="40"/>
  <c r="E1698" i="40"/>
  <c r="F1698" i="40"/>
  <c r="G1698" i="40"/>
  <c r="H1698" i="40"/>
  <c r="A1699" i="40"/>
  <c r="B1699" i="40"/>
  <c r="C1699" i="40"/>
  <c r="D1699" i="40"/>
  <c r="E1699" i="40"/>
  <c r="F1699" i="40"/>
  <c r="G1699" i="40"/>
  <c r="H1699" i="40"/>
  <c r="A1700" i="40"/>
  <c r="B1700" i="40"/>
  <c r="C1700" i="40"/>
  <c r="D1700" i="40"/>
  <c r="E1700" i="40"/>
  <c r="F1700" i="40"/>
  <c r="G1700" i="40"/>
  <c r="H1700" i="40"/>
  <c r="A1701" i="40"/>
  <c r="B1701" i="40"/>
  <c r="C1701" i="40"/>
  <c r="D1701" i="40"/>
  <c r="E1701" i="40"/>
  <c r="F1701" i="40"/>
  <c r="G1701" i="40"/>
  <c r="H1701" i="40"/>
  <c r="A1702" i="40"/>
  <c r="B1702" i="40"/>
  <c r="C1702" i="40"/>
  <c r="D1702" i="40"/>
  <c r="E1702" i="40"/>
  <c r="F1702" i="40"/>
  <c r="G1702" i="40"/>
  <c r="H1702" i="40"/>
  <c r="A1703" i="40"/>
  <c r="B1703" i="40"/>
  <c r="C1703" i="40"/>
  <c r="D1703" i="40"/>
  <c r="E1703" i="40"/>
  <c r="F1703" i="40"/>
  <c r="G1703" i="40"/>
  <c r="H1703" i="40"/>
  <c r="A1704" i="40"/>
  <c r="B1704" i="40"/>
  <c r="C1704" i="40"/>
  <c r="D1704" i="40"/>
  <c r="E1704" i="40"/>
  <c r="F1704" i="40"/>
  <c r="G1704" i="40"/>
  <c r="H1704" i="40"/>
  <c r="A1705" i="40"/>
  <c r="B1705" i="40"/>
  <c r="C1705" i="40"/>
  <c r="D1705" i="40"/>
  <c r="E1705" i="40"/>
  <c r="F1705" i="40"/>
  <c r="G1705" i="40"/>
  <c r="H1705" i="40"/>
  <c r="A1706" i="40"/>
  <c r="B1706" i="40"/>
  <c r="C1706" i="40"/>
  <c r="D1706" i="40"/>
  <c r="E1706" i="40"/>
  <c r="F1706" i="40"/>
  <c r="G1706" i="40"/>
  <c r="H1706" i="40"/>
  <c r="A1707" i="40"/>
  <c r="B1707" i="40"/>
  <c r="C1707" i="40"/>
  <c r="D1707" i="40"/>
  <c r="E1707" i="40"/>
  <c r="F1707" i="40"/>
  <c r="G1707" i="40"/>
  <c r="H1707" i="40"/>
  <c r="A1708" i="40"/>
  <c r="B1708" i="40"/>
  <c r="C1708" i="40"/>
  <c r="D1708" i="40"/>
  <c r="E1708" i="40"/>
  <c r="F1708" i="40"/>
  <c r="G1708" i="40"/>
  <c r="H1708" i="40"/>
  <c r="A1709" i="40"/>
  <c r="B1709" i="40"/>
  <c r="C1709" i="40"/>
  <c r="D1709" i="40"/>
  <c r="E1709" i="40"/>
  <c r="F1709" i="40"/>
  <c r="G1709" i="40"/>
  <c r="H1709" i="40"/>
  <c r="A1710" i="40"/>
  <c r="B1710" i="40"/>
  <c r="C1710" i="40"/>
  <c r="D1710" i="40"/>
  <c r="E1710" i="40"/>
  <c r="F1710" i="40"/>
  <c r="G1710" i="40"/>
  <c r="H1710" i="40"/>
  <c r="A1711" i="40"/>
  <c r="B1711" i="40"/>
  <c r="C1711" i="40"/>
  <c r="D1711" i="40"/>
  <c r="E1711" i="40"/>
  <c r="F1711" i="40"/>
  <c r="G1711" i="40"/>
  <c r="H1711" i="40"/>
  <c r="A1712" i="40"/>
  <c r="B1712" i="40"/>
  <c r="C1712" i="40"/>
  <c r="D1712" i="40"/>
  <c r="E1712" i="40"/>
  <c r="F1712" i="40"/>
  <c r="G1712" i="40"/>
  <c r="H1712" i="40"/>
  <c r="A1713" i="40"/>
  <c r="B1713" i="40"/>
  <c r="C1713" i="40"/>
  <c r="D1713" i="40"/>
  <c r="E1713" i="40"/>
  <c r="F1713" i="40"/>
  <c r="G1713" i="40"/>
  <c r="H1713" i="40"/>
  <c r="A1714" i="40"/>
  <c r="B1714" i="40"/>
  <c r="C1714" i="40"/>
  <c r="D1714" i="40"/>
  <c r="E1714" i="40"/>
  <c r="F1714" i="40"/>
  <c r="G1714" i="40"/>
  <c r="H1714" i="40"/>
  <c r="A1715" i="40"/>
  <c r="B1715" i="40"/>
  <c r="C1715" i="40"/>
  <c r="D1715" i="40"/>
  <c r="E1715" i="40"/>
  <c r="F1715" i="40"/>
  <c r="G1715" i="40"/>
  <c r="H1715" i="40"/>
  <c r="A1716" i="40"/>
  <c r="B1716" i="40"/>
  <c r="C1716" i="40"/>
  <c r="D1716" i="40"/>
  <c r="E1716" i="40"/>
  <c r="F1716" i="40"/>
  <c r="G1716" i="40"/>
  <c r="H1716" i="40"/>
  <c r="A1717" i="40"/>
  <c r="B1717" i="40"/>
  <c r="C1717" i="40"/>
  <c r="D1717" i="40"/>
  <c r="E1717" i="40"/>
  <c r="F1717" i="40"/>
  <c r="G1717" i="40"/>
  <c r="H1717" i="40"/>
  <c r="A1718" i="40"/>
  <c r="B1718" i="40"/>
  <c r="C1718" i="40"/>
  <c r="D1718" i="40"/>
  <c r="E1718" i="40"/>
  <c r="F1718" i="40"/>
  <c r="G1718" i="40"/>
  <c r="H1718" i="40"/>
  <c r="A1719" i="40"/>
  <c r="B1719" i="40"/>
  <c r="C1719" i="40"/>
  <c r="D1719" i="40"/>
  <c r="E1719" i="40"/>
  <c r="F1719" i="40"/>
  <c r="G1719" i="40"/>
  <c r="H1719" i="40"/>
  <c r="A1720" i="40"/>
  <c r="B1720" i="40"/>
  <c r="C1720" i="40"/>
  <c r="D1720" i="40"/>
  <c r="E1720" i="40"/>
  <c r="F1720" i="40"/>
  <c r="G1720" i="40"/>
  <c r="H1720" i="40"/>
  <c r="A1721" i="40"/>
  <c r="B1721" i="40"/>
  <c r="C1721" i="40"/>
  <c r="D1721" i="40"/>
  <c r="E1721" i="40"/>
  <c r="F1721" i="40"/>
  <c r="G1721" i="40"/>
  <c r="H1721" i="40"/>
  <c r="A1722" i="40"/>
  <c r="B1722" i="40"/>
  <c r="C1722" i="40"/>
  <c r="D1722" i="40"/>
  <c r="E1722" i="40"/>
  <c r="F1722" i="40"/>
  <c r="G1722" i="40"/>
  <c r="H1722" i="40"/>
  <c r="A1723" i="40"/>
  <c r="B1723" i="40"/>
  <c r="C1723" i="40"/>
  <c r="D1723" i="40"/>
  <c r="E1723" i="40"/>
  <c r="F1723" i="40"/>
  <c r="G1723" i="40"/>
  <c r="H1723" i="40"/>
  <c r="A1724" i="40"/>
  <c r="B1724" i="40"/>
  <c r="C1724" i="40"/>
  <c r="D1724" i="40"/>
  <c r="E1724" i="40"/>
  <c r="F1724" i="40"/>
  <c r="G1724" i="40"/>
  <c r="H1724" i="40"/>
  <c r="A1725" i="40"/>
  <c r="B1725" i="40"/>
  <c r="C1725" i="40"/>
  <c r="D1725" i="40"/>
  <c r="E1725" i="40"/>
  <c r="F1725" i="40"/>
  <c r="G1725" i="40"/>
  <c r="H1725" i="40"/>
  <c r="A1726" i="40"/>
  <c r="B1726" i="40"/>
  <c r="C1726" i="40"/>
  <c r="D1726" i="40"/>
  <c r="E1726" i="40"/>
  <c r="F1726" i="40"/>
  <c r="G1726" i="40"/>
  <c r="H1726" i="40"/>
  <c r="A1727" i="40"/>
  <c r="B1727" i="40"/>
  <c r="C1727" i="40"/>
  <c r="D1727" i="40"/>
  <c r="E1727" i="40"/>
  <c r="F1727" i="40"/>
  <c r="G1727" i="40"/>
  <c r="H1727" i="40"/>
  <c r="A1728" i="40"/>
  <c r="B1728" i="40"/>
  <c r="C1728" i="40"/>
  <c r="D1728" i="40"/>
  <c r="E1728" i="40"/>
  <c r="F1728" i="40"/>
  <c r="G1728" i="40"/>
  <c r="H1728" i="40"/>
  <c r="A1729" i="40"/>
  <c r="B1729" i="40"/>
  <c r="C1729" i="40"/>
  <c r="D1729" i="40"/>
  <c r="E1729" i="40"/>
  <c r="F1729" i="40"/>
  <c r="G1729" i="40"/>
  <c r="H1729" i="40"/>
  <c r="A1730" i="40"/>
  <c r="B1730" i="40"/>
  <c r="C1730" i="40"/>
  <c r="D1730" i="40"/>
  <c r="E1730" i="40"/>
  <c r="F1730" i="40"/>
  <c r="G1730" i="40"/>
  <c r="H1730" i="40"/>
  <c r="A1731" i="40"/>
  <c r="B1731" i="40"/>
  <c r="C1731" i="40"/>
  <c r="D1731" i="40"/>
  <c r="E1731" i="40"/>
  <c r="F1731" i="40"/>
  <c r="G1731" i="40"/>
  <c r="H1731" i="40"/>
  <c r="A1732" i="40"/>
  <c r="B1732" i="40"/>
  <c r="C1732" i="40"/>
  <c r="D1732" i="40"/>
  <c r="E1732" i="40"/>
  <c r="F1732" i="40"/>
  <c r="G1732" i="40"/>
  <c r="H1732" i="40"/>
  <c r="A1733" i="40"/>
  <c r="B1733" i="40"/>
  <c r="C1733" i="40"/>
  <c r="D1733" i="40"/>
  <c r="E1733" i="40"/>
  <c r="F1733" i="40"/>
  <c r="G1733" i="40"/>
  <c r="H1733" i="40"/>
  <c r="A1734" i="40"/>
  <c r="B1734" i="40"/>
  <c r="C1734" i="40"/>
  <c r="D1734" i="40"/>
  <c r="E1734" i="40"/>
  <c r="F1734" i="40"/>
  <c r="G1734" i="40"/>
  <c r="H1734" i="40"/>
  <c r="A1735" i="40"/>
  <c r="B1735" i="40"/>
  <c r="C1735" i="40"/>
  <c r="D1735" i="40"/>
  <c r="E1735" i="40"/>
  <c r="F1735" i="40"/>
  <c r="G1735" i="40"/>
  <c r="H1735" i="40"/>
  <c r="A1736" i="40"/>
  <c r="B1736" i="40"/>
  <c r="C1736" i="40"/>
  <c r="D1736" i="40"/>
  <c r="E1736" i="40"/>
  <c r="F1736" i="40"/>
  <c r="G1736" i="40"/>
  <c r="H1736" i="40"/>
  <c r="A1737" i="40"/>
  <c r="B1737" i="40"/>
  <c r="C1737" i="40"/>
  <c r="D1737" i="40"/>
  <c r="E1737" i="40"/>
  <c r="F1737" i="40"/>
  <c r="G1737" i="40"/>
  <c r="H1737" i="40"/>
  <c r="A1738" i="40"/>
  <c r="B1738" i="40"/>
  <c r="C1738" i="40"/>
  <c r="D1738" i="40"/>
  <c r="E1738" i="40"/>
  <c r="F1738" i="40"/>
  <c r="G1738" i="40"/>
  <c r="H1738" i="40"/>
  <c r="A1739" i="40"/>
  <c r="B1739" i="40"/>
  <c r="C1739" i="40"/>
  <c r="D1739" i="40"/>
  <c r="E1739" i="40"/>
  <c r="F1739" i="40"/>
  <c r="G1739" i="40"/>
  <c r="H1739" i="40"/>
  <c r="A1740" i="40"/>
  <c r="B1740" i="40"/>
  <c r="C1740" i="40"/>
  <c r="D1740" i="40"/>
  <c r="E1740" i="40"/>
  <c r="F1740" i="40"/>
  <c r="G1740" i="40"/>
  <c r="H1740" i="40"/>
  <c r="A1741" i="40"/>
  <c r="B1741" i="40"/>
  <c r="C1741" i="40"/>
  <c r="D1741" i="40"/>
  <c r="E1741" i="40"/>
  <c r="F1741" i="40"/>
  <c r="G1741" i="40"/>
  <c r="H1741" i="40"/>
  <c r="A1742" i="40"/>
  <c r="B1742" i="40"/>
  <c r="C1742" i="40"/>
  <c r="D1742" i="40"/>
  <c r="E1742" i="40"/>
  <c r="F1742" i="40"/>
  <c r="G1742" i="40"/>
  <c r="H1742" i="40"/>
  <c r="A1743" i="40"/>
  <c r="B1743" i="40"/>
  <c r="C1743" i="40"/>
  <c r="D1743" i="40"/>
  <c r="E1743" i="40"/>
  <c r="F1743" i="40"/>
  <c r="G1743" i="40"/>
  <c r="H1743" i="40"/>
  <c r="A1744" i="40"/>
  <c r="B1744" i="40"/>
  <c r="C1744" i="40"/>
  <c r="D1744" i="40"/>
  <c r="E1744" i="40"/>
  <c r="F1744" i="40"/>
  <c r="G1744" i="40"/>
  <c r="H1744" i="40"/>
  <c r="A1745" i="40"/>
  <c r="B1745" i="40"/>
  <c r="C1745" i="40"/>
  <c r="D1745" i="40"/>
  <c r="E1745" i="40"/>
  <c r="F1745" i="40"/>
  <c r="G1745" i="40"/>
  <c r="H1745" i="40"/>
  <c r="A1746" i="40"/>
  <c r="B1746" i="40"/>
  <c r="C1746" i="40"/>
  <c r="D1746" i="40"/>
  <c r="E1746" i="40"/>
  <c r="F1746" i="40"/>
  <c r="G1746" i="40"/>
  <c r="H1746" i="40"/>
  <c r="A1747" i="40"/>
  <c r="B1747" i="40"/>
  <c r="C1747" i="40"/>
  <c r="D1747" i="40"/>
  <c r="E1747" i="40"/>
  <c r="F1747" i="40"/>
  <c r="G1747" i="40"/>
  <c r="H1747" i="40"/>
  <c r="A1748" i="40"/>
  <c r="B1748" i="40"/>
  <c r="C1748" i="40"/>
  <c r="D1748" i="40"/>
  <c r="E1748" i="40"/>
  <c r="F1748" i="40"/>
  <c r="G1748" i="40"/>
  <c r="H1748" i="40"/>
  <c r="A1749" i="40"/>
  <c r="B1749" i="40"/>
  <c r="C1749" i="40"/>
  <c r="D1749" i="40"/>
  <c r="E1749" i="40"/>
  <c r="F1749" i="40"/>
  <c r="G1749" i="40"/>
  <c r="H1749" i="40"/>
  <c r="A1750" i="40"/>
  <c r="B1750" i="40"/>
  <c r="C1750" i="40"/>
  <c r="D1750" i="40"/>
  <c r="E1750" i="40"/>
  <c r="F1750" i="40"/>
  <c r="G1750" i="40"/>
  <c r="H1750" i="40"/>
  <c r="A1751" i="40"/>
  <c r="B1751" i="40"/>
  <c r="C1751" i="40"/>
  <c r="D1751" i="40"/>
  <c r="E1751" i="40"/>
  <c r="F1751" i="40"/>
  <c r="G1751" i="40"/>
  <c r="H1751" i="40"/>
  <c r="A1752" i="40"/>
  <c r="B1752" i="40"/>
  <c r="C1752" i="40"/>
  <c r="D1752" i="40"/>
  <c r="E1752" i="40"/>
  <c r="F1752" i="40"/>
  <c r="G1752" i="40"/>
  <c r="H1752" i="40"/>
  <c r="A1753" i="40"/>
  <c r="B1753" i="40"/>
  <c r="C1753" i="40"/>
  <c r="D1753" i="40"/>
  <c r="E1753" i="40"/>
  <c r="F1753" i="40"/>
  <c r="G1753" i="40"/>
  <c r="H1753" i="40"/>
  <c r="A1754" i="40"/>
  <c r="B1754" i="40"/>
  <c r="C1754" i="40"/>
  <c r="D1754" i="40"/>
  <c r="E1754" i="40"/>
  <c r="F1754" i="40"/>
  <c r="G1754" i="40"/>
  <c r="H1754" i="40"/>
  <c r="A1755" i="40"/>
  <c r="B1755" i="40"/>
  <c r="C1755" i="40"/>
  <c r="D1755" i="40"/>
  <c r="E1755" i="40"/>
  <c r="F1755" i="40"/>
  <c r="G1755" i="40"/>
  <c r="H1755" i="40"/>
  <c r="A1756" i="40"/>
  <c r="B1756" i="40"/>
  <c r="C1756" i="40"/>
  <c r="D1756" i="40"/>
  <c r="E1756" i="40"/>
  <c r="F1756" i="40"/>
  <c r="G1756" i="40"/>
  <c r="H1756" i="40"/>
  <c r="A1757" i="40"/>
  <c r="B1757" i="40"/>
  <c r="C1757" i="40"/>
  <c r="D1757" i="40"/>
  <c r="E1757" i="40"/>
  <c r="F1757" i="40"/>
  <c r="G1757" i="40"/>
  <c r="H1757" i="40"/>
  <c r="A1758" i="40"/>
  <c r="B1758" i="40"/>
  <c r="C1758" i="40"/>
  <c r="D1758" i="40"/>
  <c r="E1758" i="40"/>
  <c r="F1758" i="40"/>
  <c r="G1758" i="40"/>
  <c r="H1758" i="40"/>
  <c r="A1759" i="40"/>
  <c r="B1759" i="40"/>
  <c r="C1759" i="40"/>
  <c r="D1759" i="40"/>
  <c r="E1759" i="40"/>
  <c r="F1759" i="40"/>
  <c r="G1759" i="40"/>
  <c r="H1759" i="40"/>
  <c r="A1760" i="40"/>
  <c r="B1760" i="40"/>
  <c r="C1760" i="40"/>
  <c r="D1760" i="40"/>
  <c r="E1760" i="40"/>
  <c r="F1760" i="40"/>
  <c r="G1760" i="40"/>
  <c r="H1760" i="40"/>
  <c r="A1761" i="40"/>
  <c r="B1761" i="40"/>
  <c r="C1761" i="40"/>
  <c r="D1761" i="40"/>
  <c r="E1761" i="40"/>
  <c r="F1761" i="40"/>
  <c r="G1761" i="40"/>
  <c r="H1761" i="40"/>
  <c r="A1762" i="40"/>
  <c r="B1762" i="40"/>
  <c r="C1762" i="40"/>
  <c r="D1762" i="40"/>
  <c r="E1762" i="40"/>
  <c r="F1762" i="40"/>
  <c r="G1762" i="40"/>
  <c r="H1762" i="40"/>
  <c r="A1763" i="40"/>
  <c r="B1763" i="40"/>
  <c r="C1763" i="40"/>
  <c r="D1763" i="40"/>
  <c r="E1763" i="40"/>
  <c r="F1763" i="40"/>
  <c r="G1763" i="40"/>
  <c r="H1763" i="40"/>
  <c r="A1764" i="40"/>
  <c r="B1764" i="40"/>
  <c r="C1764" i="40"/>
  <c r="D1764" i="40"/>
  <c r="E1764" i="40"/>
  <c r="F1764" i="40"/>
  <c r="G1764" i="40"/>
  <c r="H1764" i="40"/>
  <c r="A1765" i="40"/>
  <c r="B1765" i="40"/>
  <c r="C1765" i="40"/>
  <c r="D1765" i="40"/>
  <c r="E1765" i="40"/>
  <c r="F1765" i="40"/>
  <c r="G1765" i="40"/>
  <c r="H1765" i="40"/>
  <c r="A1766" i="40"/>
  <c r="B1766" i="40"/>
  <c r="C1766" i="40"/>
  <c r="D1766" i="40"/>
  <c r="E1766" i="40"/>
  <c r="F1766" i="40"/>
  <c r="G1766" i="40"/>
  <c r="H1766" i="40"/>
  <c r="A1767" i="40"/>
  <c r="B1767" i="40"/>
  <c r="C1767" i="40"/>
  <c r="D1767" i="40"/>
  <c r="E1767" i="40"/>
  <c r="F1767" i="40"/>
  <c r="G1767" i="40"/>
  <c r="H1767" i="40"/>
  <c r="A1768" i="40"/>
  <c r="B1768" i="40"/>
  <c r="C1768" i="40"/>
  <c r="D1768" i="40"/>
  <c r="E1768" i="40"/>
  <c r="F1768" i="40"/>
  <c r="G1768" i="40"/>
  <c r="H1768" i="40"/>
  <c r="A1769" i="40"/>
  <c r="B1769" i="40"/>
  <c r="C1769" i="40"/>
  <c r="D1769" i="40"/>
  <c r="E1769" i="40"/>
  <c r="F1769" i="40"/>
  <c r="G1769" i="40"/>
  <c r="H1769" i="40"/>
  <c r="A1770" i="40"/>
  <c r="B1770" i="40"/>
  <c r="C1770" i="40"/>
  <c r="D1770" i="40"/>
  <c r="E1770" i="40"/>
  <c r="F1770" i="40"/>
  <c r="G1770" i="40"/>
  <c r="H1770" i="40"/>
  <c r="A1771" i="40"/>
  <c r="B1771" i="40"/>
  <c r="C1771" i="40"/>
  <c r="D1771" i="40"/>
  <c r="E1771" i="40"/>
  <c r="F1771" i="40"/>
  <c r="G1771" i="40"/>
  <c r="H1771" i="40"/>
  <c r="A1772" i="40"/>
  <c r="B1772" i="40"/>
  <c r="C1772" i="40"/>
  <c r="D1772" i="40"/>
  <c r="E1772" i="40"/>
  <c r="F1772" i="40"/>
  <c r="G1772" i="40"/>
  <c r="H1772" i="40"/>
  <c r="A1773" i="40"/>
  <c r="B1773" i="40"/>
  <c r="C1773" i="40"/>
  <c r="D1773" i="40"/>
  <c r="E1773" i="40"/>
  <c r="F1773" i="40"/>
  <c r="G1773" i="40"/>
  <c r="H1773" i="40"/>
  <c r="A1774" i="40"/>
  <c r="B1774" i="40"/>
  <c r="C1774" i="40"/>
  <c r="D1774" i="40"/>
  <c r="E1774" i="40"/>
  <c r="F1774" i="40"/>
  <c r="G1774" i="40"/>
  <c r="H1774" i="40"/>
  <c r="A1775" i="40"/>
  <c r="B1775" i="40"/>
  <c r="C1775" i="40"/>
  <c r="D1775" i="40"/>
  <c r="E1775" i="40"/>
  <c r="F1775" i="40"/>
  <c r="G1775" i="40"/>
  <c r="H1775" i="40"/>
  <c r="A1776" i="40"/>
  <c r="B1776" i="40"/>
  <c r="C1776" i="40"/>
  <c r="D1776" i="40"/>
  <c r="E1776" i="40"/>
  <c r="F1776" i="40"/>
  <c r="G1776" i="40"/>
  <c r="H1776" i="40"/>
  <c r="A1777" i="40"/>
  <c r="B1777" i="40"/>
  <c r="C1777" i="40"/>
  <c r="D1777" i="40"/>
  <c r="E1777" i="40"/>
  <c r="F1777" i="40"/>
  <c r="G1777" i="40"/>
  <c r="H1777" i="40"/>
  <c r="A1778" i="40"/>
  <c r="B1778" i="40"/>
  <c r="C1778" i="40"/>
  <c r="D1778" i="40"/>
  <c r="E1778" i="40"/>
  <c r="F1778" i="40"/>
  <c r="G1778" i="40"/>
  <c r="H1778" i="40"/>
  <c r="A1779" i="40"/>
  <c r="B1779" i="40"/>
  <c r="C1779" i="40"/>
  <c r="D1779" i="40"/>
  <c r="E1779" i="40"/>
  <c r="F1779" i="40"/>
  <c r="G1779" i="40"/>
  <c r="H1779" i="40"/>
  <c r="A1780" i="40"/>
  <c r="B1780" i="40"/>
  <c r="C1780" i="40"/>
  <c r="D1780" i="40"/>
  <c r="E1780" i="40"/>
  <c r="F1780" i="40"/>
  <c r="G1780" i="40"/>
  <c r="H1780" i="40"/>
  <c r="A1781" i="40"/>
  <c r="B1781" i="40"/>
  <c r="C1781" i="40"/>
  <c r="D1781" i="40"/>
  <c r="E1781" i="40"/>
  <c r="F1781" i="40"/>
  <c r="G1781" i="40"/>
  <c r="H1781" i="40"/>
  <c r="A1782" i="40"/>
  <c r="B1782" i="40"/>
  <c r="C1782" i="40"/>
  <c r="D1782" i="40"/>
  <c r="E1782" i="40"/>
  <c r="F1782" i="40"/>
  <c r="G1782" i="40"/>
  <c r="H1782" i="40"/>
  <c r="A1783" i="40"/>
  <c r="B1783" i="40"/>
  <c r="C1783" i="40"/>
  <c r="D1783" i="40"/>
  <c r="E1783" i="40"/>
  <c r="F1783" i="40"/>
  <c r="G1783" i="40"/>
  <c r="H1783" i="40"/>
  <c r="A1784" i="40"/>
  <c r="B1784" i="40"/>
  <c r="C1784" i="40"/>
  <c r="D1784" i="40"/>
  <c r="E1784" i="40"/>
  <c r="F1784" i="40"/>
  <c r="G1784" i="40"/>
  <c r="H1784" i="40"/>
  <c r="A1785" i="40"/>
  <c r="B1785" i="40"/>
  <c r="C1785" i="40"/>
  <c r="D1785" i="40"/>
  <c r="E1785" i="40"/>
  <c r="F1785" i="40"/>
  <c r="G1785" i="40"/>
  <c r="H1785" i="40"/>
  <c r="A1786" i="40"/>
  <c r="B1786" i="40"/>
  <c r="C1786" i="40"/>
  <c r="D1786" i="40"/>
  <c r="E1786" i="40"/>
  <c r="F1786" i="40"/>
  <c r="G1786" i="40"/>
  <c r="H1786" i="40"/>
  <c r="A1787" i="40"/>
  <c r="B1787" i="40"/>
  <c r="C1787" i="40"/>
  <c r="D1787" i="40"/>
  <c r="E1787" i="40"/>
  <c r="F1787" i="40"/>
  <c r="G1787" i="40"/>
  <c r="H1787" i="40"/>
  <c r="A1788" i="40"/>
  <c r="B1788" i="40"/>
  <c r="C1788" i="40"/>
  <c r="D1788" i="40"/>
  <c r="E1788" i="40"/>
  <c r="F1788" i="40"/>
  <c r="G1788" i="40"/>
  <c r="H1788" i="40"/>
  <c r="A1789" i="40"/>
  <c r="B1789" i="40"/>
  <c r="C1789" i="40"/>
  <c r="D1789" i="40"/>
  <c r="E1789" i="40"/>
  <c r="F1789" i="40"/>
  <c r="G1789" i="40"/>
  <c r="H1789" i="40"/>
  <c r="A1790" i="40"/>
  <c r="B1790" i="40"/>
  <c r="C1790" i="40"/>
  <c r="D1790" i="40"/>
  <c r="E1790" i="40"/>
  <c r="F1790" i="40"/>
  <c r="G1790" i="40"/>
  <c r="H1790" i="40"/>
  <c r="A1791" i="40"/>
  <c r="B1791" i="40"/>
  <c r="C1791" i="40"/>
  <c r="D1791" i="40"/>
  <c r="E1791" i="40"/>
  <c r="F1791" i="40"/>
  <c r="G1791" i="40"/>
  <c r="H1791" i="40"/>
  <c r="A1792" i="40"/>
  <c r="B1792" i="40"/>
  <c r="C1792" i="40"/>
  <c r="D1792" i="40"/>
  <c r="E1792" i="40"/>
  <c r="F1792" i="40"/>
  <c r="G1792" i="40"/>
  <c r="H1792" i="40"/>
  <c r="A1793" i="40"/>
  <c r="B1793" i="40"/>
  <c r="C1793" i="40"/>
  <c r="D1793" i="40"/>
  <c r="E1793" i="40"/>
  <c r="F1793" i="40"/>
  <c r="G1793" i="40"/>
  <c r="H1793" i="40"/>
  <c r="A1794" i="40"/>
  <c r="B1794" i="40"/>
  <c r="C1794" i="40"/>
  <c r="D1794" i="40"/>
  <c r="E1794" i="40"/>
  <c r="F1794" i="40"/>
  <c r="G1794" i="40"/>
  <c r="H1794" i="40"/>
  <c r="A1795" i="40"/>
  <c r="B1795" i="40"/>
  <c r="C1795" i="40"/>
  <c r="D1795" i="40"/>
  <c r="E1795" i="40"/>
  <c r="F1795" i="40"/>
  <c r="G1795" i="40"/>
  <c r="H1795" i="40"/>
  <c r="A1796" i="40"/>
  <c r="B1796" i="40"/>
  <c r="C1796" i="40"/>
  <c r="D1796" i="40"/>
  <c r="E1796" i="40"/>
  <c r="F1796" i="40"/>
  <c r="G1796" i="40"/>
  <c r="H1796" i="40"/>
  <c r="A1797" i="40"/>
  <c r="B1797" i="40"/>
  <c r="C1797" i="40"/>
  <c r="D1797" i="40"/>
  <c r="E1797" i="40"/>
  <c r="F1797" i="40"/>
  <c r="G1797" i="40"/>
  <c r="H1797" i="40"/>
  <c r="A1798" i="40"/>
  <c r="B1798" i="40"/>
  <c r="C1798" i="40"/>
  <c r="D1798" i="40"/>
  <c r="E1798" i="40"/>
  <c r="F1798" i="40"/>
  <c r="G1798" i="40"/>
  <c r="H1798" i="40"/>
  <c r="A1799" i="40"/>
  <c r="B1799" i="40"/>
  <c r="C1799" i="40"/>
  <c r="D1799" i="40"/>
  <c r="E1799" i="40"/>
  <c r="F1799" i="40"/>
  <c r="G1799" i="40"/>
  <c r="H1799" i="40"/>
  <c r="A1800" i="40"/>
  <c r="B1800" i="40"/>
  <c r="C1800" i="40"/>
  <c r="D1800" i="40"/>
  <c r="E1800" i="40"/>
  <c r="F1800" i="40"/>
  <c r="G1800" i="40"/>
  <c r="H1800" i="40"/>
  <c r="A1801" i="40"/>
  <c r="B1801" i="40"/>
  <c r="C1801" i="40"/>
  <c r="D1801" i="40"/>
  <c r="E1801" i="40"/>
  <c r="F1801" i="40"/>
  <c r="G1801" i="40"/>
  <c r="H1801" i="40"/>
  <c r="A1802" i="40"/>
  <c r="B1802" i="40"/>
  <c r="C1802" i="40"/>
  <c r="D1802" i="40"/>
  <c r="E1802" i="40"/>
  <c r="F1802" i="40"/>
  <c r="G1802" i="40"/>
  <c r="H1802" i="40"/>
  <c r="A1803" i="40"/>
  <c r="B1803" i="40"/>
  <c r="C1803" i="40"/>
  <c r="D1803" i="40"/>
  <c r="E1803" i="40"/>
  <c r="F1803" i="40"/>
  <c r="G1803" i="40"/>
  <c r="H1803" i="40"/>
  <c r="A1804" i="40"/>
  <c r="B1804" i="40"/>
  <c r="C1804" i="40"/>
  <c r="D1804" i="40"/>
  <c r="E1804" i="40"/>
  <c r="F1804" i="40"/>
  <c r="G1804" i="40"/>
  <c r="H1804" i="40"/>
  <c r="A1805" i="40"/>
  <c r="B1805" i="40"/>
  <c r="C1805" i="40"/>
  <c r="D1805" i="40"/>
  <c r="E1805" i="40"/>
  <c r="F1805" i="40"/>
  <c r="G1805" i="40"/>
  <c r="H1805" i="40"/>
  <c r="A1806" i="40"/>
  <c r="B1806" i="40"/>
  <c r="C1806" i="40"/>
  <c r="D1806" i="40"/>
  <c r="E1806" i="40"/>
  <c r="F1806" i="40"/>
  <c r="G1806" i="40"/>
  <c r="H1806" i="40"/>
  <c r="A1807" i="40"/>
  <c r="B1807" i="40"/>
  <c r="C1807" i="40"/>
  <c r="D1807" i="40"/>
  <c r="E1807" i="40"/>
  <c r="F1807" i="40"/>
  <c r="G1807" i="40"/>
  <c r="H1807" i="40"/>
  <c r="A1808" i="40"/>
  <c r="B1808" i="40"/>
  <c r="C1808" i="40"/>
  <c r="D1808" i="40"/>
  <c r="E1808" i="40"/>
  <c r="F1808" i="40"/>
  <c r="G1808" i="40"/>
  <c r="H1808" i="40"/>
  <c r="A1809" i="40"/>
  <c r="B1809" i="40"/>
  <c r="C1809" i="40"/>
  <c r="D1809" i="40"/>
  <c r="E1809" i="40"/>
  <c r="F1809" i="40"/>
  <c r="G1809" i="40"/>
  <c r="H1809" i="40"/>
  <c r="A1810" i="40"/>
  <c r="B1810" i="40"/>
  <c r="C1810" i="40"/>
  <c r="D1810" i="40"/>
  <c r="E1810" i="40"/>
  <c r="F1810" i="40"/>
  <c r="G1810" i="40"/>
  <c r="H1810" i="40"/>
  <c r="A1811" i="40"/>
  <c r="B1811" i="40"/>
  <c r="C1811" i="40"/>
  <c r="D1811" i="40"/>
  <c r="E1811" i="40"/>
  <c r="F1811" i="40"/>
  <c r="G1811" i="40"/>
  <c r="H1811" i="40"/>
  <c r="A1812" i="40"/>
  <c r="B1812" i="40"/>
  <c r="C1812" i="40"/>
  <c r="D1812" i="40"/>
  <c r="E1812" i="40"/>
  <c r="F1812" i="40"/>
  <c r="G1812" i="40"/>
  <c r="H1812" i="40"/>
  <c r="A1813" i="40"/>
  <c r="B1813" i="40"/>
  <c r="C1813" i="40"/>
  <c r="D1813" i="40"/>
  <c r="E1813" i="40"/>
  <c r="F1813" i="40"/>
  <c r="G1813" i="40"/>
  <c r="H1813" i="40"/>
  <c r="A1814" i="40"/>
  <c r="B1814" i="40"/>
  <c r="C1814" i="40"/>
  <c r="D1814" i="40"/>
  <c r="E1814" i="40"/>
  <c r="F1814" i="40"/>
  <c r="G1814" i="40"/>
  <c r="H1814" i="40"/>
  <c r="A1815" i="40"/>
  <c r="B1815" i="40"/>
  <c r="C1815" i="40"/>
  <c r="D1815" i="40"/>
  <c r="E1815" i="40"/>
  <c r="F1815" i="40"/>
  <c r="G1815" i="40"/>
  <c r="H1815" i="40"/>
  <c r="A1816" i="40"/>
  <c r="B1816" i="40"/>
  <c r="C1816" i="40"/>
  <c r="D1816" i="40"/>
  <c r="E1816" i="40"/>
  <c r="F1816" i="40"/>
  <c r="G1816" i="40"/>
  <c r="H1816" i="40"/>
  <c r="A1817" i="40"/>
  <c r="B1817" i="40"/>
  <c r="C1817" i="40"/>
  <c r="D1817" i="40"/>
  <c r="E1817" i="40"/>
  <c r="F1817" i="40"/>
  <c r="G1817" i="40"/>
  <c r="H1817" i="40"/>
  <c r="A1818" i="40"/>
  <c r="B1818" i="40"/>
  <c r="C1818" i="40"/>
  <c r="D1818" i="40"/>
  <c r="E1818" i="40"/>
  <c r="F1818" i="40"/>
  <c r="G1818" i="40"/>
  <c r="H1818" i="40"/>
  <c r="A1819" i="40"/>
  <c r="B1819" i="40"/>
  <c r="C1819" i="40"/>
  <c r="D1819" i="40"/>
  <c r="E1819" i="40"/>
  <c r="F1819" i="40"/>
  <c r="G1819" i="40"/>
  <c r="H1819" i="40"/>
  <c r="A1820" i="40"/>
  <c r="B1820" i="40"/>
  <c r="C1820" i="40"/>
  <c r="D1820" i="40"/>
  <c r="E1820" i="40"/>
  <c r="F1820" i="40"/>
  <c r="G1820" i="40"/>
  <c r="H1820" i="40"/>
  <c r="A1821" i="40"/>
  <c r="B1821" i="40"/>
  <c r="C1821" i="40"/>
  <c r="D1821" i="40"/>
  <c r="E1821" i="40"/>
  <c r="F1821" i="40"/>
  <c r="G1821" i="40"/>
  <c r="H1821" i="40"/>
  <c r="A1822" i="40"/>
  <c r="B1822" i="40"/>
  <c r="C1822" i="40"/>
  <c r="D1822" i="40"/>
  <c r="E1822" i="40"/>
  <c r="F1822" i="40"/>
  <c r="G1822" i="40"/>
  <c r="H1822" i="40"/>
  <c r="A1823" i="40"/>
  <c r="B1823" i="40"/>
  <c r="C1823" i="40"/>
  <c r="D1823" i="40"/>
  <c r="E1823" i="40"/>
  <c r="F1823" i="40"/>
  <c r="G1823" i="40"/>
  <c r="H1823" i="40"/>
  <c r="A1824" i="40"/>
  <c r="B1824" i="40"/>
  <c r="C1824" i="40"/>
  <c r="D1824" i="40"/>
  <c r="E1824" i="40"/>
  <c r="F1824" i="40"/>
  <c r="G1824" i="40"/>
  <c r="H1824" i="40"/>
  <c r="A1825" i="40"/>
  <c r="B1825" i="40"/>
  <c r="C1825" i="40"/>
  <c r="D1825" i="40"/>
  <c r="E1825" i="40"/>
  <c r="F1825" i="40"/>
  <c r="G1825" i="40"/>
  <c r="H1825" i="40"/>
  <c r="A1826" i="40"/>
  <c r="B1826" i="40"/>
  <c r="C1826" i="40"/>
  <c r="D1826" i="40"/>
  <c r="E1826" i="40"/>
  <c r="F1826" i="40"/>
  <c r="G1826" i="40"/>
  <c r="H1826" i="40"/>
  <c r="A1827" i="40"/>
  <c r="B1827" i="40"/>
  <c r="C1827" i="40"/>
  <c r="D1827" i="40"/>
  <c r="E1827" i="40"/>
  <c r="F1827" i="40"/>
  <c r="G1827" i="40"/>
  <c r="H1827" i="40"/>
  <c r="A1828" i="40"/>
  <c r="B1828" i="40"/>
  <c r="C1828" i="40"/>
  <c r="D1828" i="40"/>
  <c r="E1828" i="40"/>
  <c r="F1828" i="40"/>
  <c r="G1828" i="40"/>
  <c r="H1828" i="40"/>
  <c r="A1829" i="40"/>
  <c r="B1829" i="40"/>
  <c r="C1829" i="40"/>
  <c r="D1829" i="40"/>
  <c r="E1829" i="40"/>
  <c r="F1829" i="40"/>
  <c r="G1829" i="40"/>
  <c r="H1829" i="40"/>
  <c r="A1830" i="40"/>
  <c r="B1830" i="40"/>
  <c r="C1830" i="40"/>
  <c r="D1830" i="40"/>
  <c r="E1830" i="40"/>
  <c r="F1830" i="40"/>
  <c r="G1830" i="40"/>
  <c r="H1830" i="40"/>
  <c r="A1831" i="40"/>
  <c r="B1831" i="40"/>
  <c r="C1831" i="40"/>
  <c r="D1831" i="40"/>
  <c r="E1831" i="40"/>
  <c r="F1831" i="40"/>
  <c r="G1831" i="40"/>
  <c r="H1831" i="40"/>
  <c r="A1832" i="40"/>
  <c r="B1832" i="40"/>
  <c r="C1832" i="40"/>
  <c r="D1832" i="40"/>
  <c r="E1832" i="40"/>
  <c r="F1832" i="40"/>
  <c r="G1832" i="40"/>
  <c r="H1832" i="40"/>
  <c r="A1833" i="40"/>
  <c r="B1833" i="40"/>
  <c r="C1833" i="40"/>
  <c r="D1833" i="40"/>
  <c r="E1833" i="40"/>
  <c r="F1833" i="40"/>
  <c r="G1833" i="40"/>
  <c r="H1833" i="40"/>
  <c r="A1834" i="40"/>
  <c r="B1834" i="40"/>
  <c r="C1834" i="40"/>
  <c r="D1834" i="40"/>
  <c r="E1834" i="40"/>
  <c r="F1834" i="40"/>
  <c r="G1834" i="40"/>
  <c r="H1834" i="40"/>
  <c r="A1835" i="40"/>
  <c r="B1835" i="40"/>
  <c r="C1835" i="40"/>
  <c r="D1835" i="40"/>
  <c r="E1835" i="40"/>
  <c r="F1835" i="40"/>
  <c r="G1835" i="40"/>
  <c r="H1835" i="40"/>
  <c r="A1836" i="40"/>
  <c r="B1836" i="40"/>
  <c r="C1836" i="40"/>
  <c r="D1836" i="40"/>
  <c r="E1836" i="40"/>
  <c r="F1836" i="40"/>
  <c r="G1836" i="40"/>
  <c r="H1836" i="40"/>
  <c r="A1837" i="40"/>
  <c r="B1837" i="40"/>
  <c r="C1837" i="40"/>
  <c r="D1837" i="40"/>
  <c r="E1837" i="40"/>
  <c r="F1837" i="40"/>
  <c r="G1837" i="40"/>
  <c r="H1837" i="40"/>
  <c r="A1838" i="40"/>
  <c r="B1838" i="40"/>
  <c r="C1838" i="40"/>
  <c r="D1838" i="40"/>
  <c r="E1838" i="40"/>
  <c r="F1838" i="40"/>
  <c r="G1838" i="40"/>
  <c r="H1838" i="40"/>
  <c r="A1839" i="40"/>
  <c r="B1839" i="40"/>
  <c r="C1839" i="40"/>
  <c r="D1839" i="40"/>
  <c r="E1839" i="40"/>
  <c r="F1839" i="40"/>
  <c r="G1839" i="40"/>
  <c r="H1839" i="40"/>
  <c r="A1840" i="40"/>
  <c r="B1840" i="40"/>
  <c r="C1840" i="40"/>
  <c r="D1840" i="40"/>
  <c r="E1840" i="40"/>
  <c r="F1840" i="40"/>
  <c r="G1840" i="40"/>
  <c r="H1840" i="40"/>
  <c r="A1841" i="40"/>
  <c r="B1841" i="40"/>
  <c r="C1841" i="40"/>
  <c r="D1841" i="40"/>
  <c r="E1841" i="40"/>
  <c r="F1841" i="40"/>
  <c r="G1841" i="40"/>
  <c r="H1841" i="40"/>
  <c r="A1842" i="40"/>
  <c r="B1842" i="40"/>
  <c r="C1842" i="40"/>
  <c r="D1842" i="40"/>
  <c r="E1842" i="40"/>
  <c r="F1842" i="40"/>
  <c r="G1842" i="40"/>
  <c r="H1842" i="40"/>
  <c r="A1843" i="40"/>
  <c r="B1843" i="40"/>
  <c r="C1843" i="40"/>
  <c r="D1843" i="40"/>
  <c r="E1843" i="40"/>
  <c r="F1843" i="40"/>
  <c r="G1843" i="40"/>
  <c r="H1843" i="40"/>
  <c r="A1844" i="40"/>
  <c r="B1844" i="40"/>
  <c r="C1844" i="40"/>
  <c r="D1844" i="40"/>
  <c r="E1844" i="40"/>
  <c r="F1844" i="40"/>
  <c r="G1844" i="40"/>
  <c r="H1844" i="40"/>
  <c r="A1845" i="40"/>
  <c r="B1845" i="40"/>
  <c r="C1845" i="40"/>
  <c r="D1845" i="40"/>
  <c r="E1845" i="40"/>
  <c r="F1845" i="40"/>
  <c r="G1845" i="40"/>
  <c r="H1845" i="40"/>
  <c r="A1846" i="40"/>
  <c r="B1846" i="40"/>
  <c r="C1846" i="40"/>
  <c r="D1846" i="40"/>
  <c r="E1846" i="40"/>
  <c r="F1846" i="40"/>
  <c r="G1846" i="40"/>
  <c r="H1846" i="40"/>
  <c r="A1847" i="40"/>
  <c r="B1847" i="40"/>
  <c r="C1847" i="40"/>
  <c r="D1847" i="40"/>
  <c r="E1847" i="40"/>
  <c r="F1847" i="40"/>
  <c r="G1847" i="40"/>
  <c r="H1847" i="40"/>
  <c r="A1848" i="40"/>
  <c r="B1848" i="40"/>
  <c r="C1848" i="40"/>
  <c r="D1848" i="40"/>
  <c r="E1848" i="40"/>
  <c r="F1848" i="40"/>
  <c r="G1848" i="40"/>
  <c r="H1848" i="40"/>
  <c r="A1849" i="40"/>
  <c r="B1849" i="40"/>
  <c r="C1849" i="40"/>
  <c r="D1849" i="40"/>
  <c r="E1849" i="40"/>
  <c r="F1849" i="40"/>
  <c r="G1849" i="40"/>
  <c r="H1849" i="40"/>
  <c r="A1850" i="40"/>
  <c r="B1850" i="40"/>
  <c r="C1850" i="40"/>
  <c r="D1850" i="40"/>
  <c r="E1850" i="40"/>
  <c r="F1850" i="40"/>
  <c r="G1850" i="40"/>
  <c r="H1850" i="40"/>
  <c r="A1851" i="40"/>
  <c r="B1851" i="40"/>
  <c r="C1851" i="40"/>
  <c r="D1851" i="40"/>
  <c r="E1851" i="40"/>
  <c r="F1851" i="40"/>
  <c r="G1851" i="40"/>
  <c r="H1851" i="40"/>
  <c r="A1852" i="40"/>
  <c r="B1852" i="40"/>
  <c r="C1852" i="40"/>
  <c r="D1852" i="40"/>
  <c r="E1852" i="40"/>
  <c r="F1852" i="40"/>
  <c r="G1852" i="40"/>
  <c r="H1852" i="40"/>
  <c r="A1853" i="40"/>
  <c r="B1853" i="40"/>
  <c r="C1853" i="40"/>
  <c r="D1853" i="40"/>
  <c r="E1853" i="40"/>
  <c r="F1853" i="40"/>
  <c r="G1853" i="40"/>
  <c r="H1853" i="40"/>
  <c r="A1854" i="40"/>
  <c r="B1854" i="40"/>
  <c r="C1854" i="40"/>
  <c r="D1854" i="40"/>
  <c r="E1854" i="40"/>
  <c r="F1854" i="40"/>
  <c r="G1854" i="40"/>
  <c r="H1854" i="40"/>
  <c r="A1855" i="40"/>
  <c r="B1855" i="40"/>
  <c r="C1855" i="40"/>
  <c r="D1855" i="40"/>
  <c r="E1855" i="40"/>
  <c r="F1855" i="40"/>
  <c r="G1855" i="40"/>
  <c r="H1855" i="40"/>
  <c r="A1856" i="40"/>
  <c r="B1856" i="40"/>
  <c r="C1856" i="40"/>
  <c r="D1856" i="40"/>
  <c r="E1856" i="40"/>
  <c r="F1856" i="40"/>
  <c r="G1856" i="40"/>
  <c r="H1856" i="40"/>
  <c r="A1857" i="40"/>
  <c r="B1857" i="40"/>
  <c r="C1857" i="40"/>
  <c r="D1857" i="40"/>
  <c r="E1857" i="40"/>
  <c r="F1857" i="40"/>
  <c r="G1857" i="40"/>
  <c r="H1857" i="40"/>
  <c r="A1858" i="40"/>
  <c r="B1858" i="40"/>
  <c r="C1858" i="40"/>
  <c r="D1858" i="40"/>
  <c r="E1858" i="40"/>
  <c r="F1858" i="40"/>
  <c r="G1858" i="40"/>
  <c r="H1858" i="40"/>
  <c r="A1859" i="40"/>
  <c r="B1859" i="40"/>
  <c r="C1859" i="40"/>
  <c r="D1859" i="40"/>
  <c r="E1859" i="40"/>
  <c r="F1859" i="40"/>
  <c r="G1859" i="40"/>
  <c r="H1859" i="40"/>
  <c r="A1860" i="40"/>
  <c r="B1860" i="40"/>
  <c r="C1860" i="40"/>
  <c r="D1860" i="40"/>
  <c r="E1860" i="40"/>
  <c r="F1860" i="40"/>
  <c r="G1860" i="40"/>
  <c r="H1860" i="40"/>
  <c r="A1861" i="40"/>
  <c r="B1861" i="40"/>
  <c r="C1861" i="40"/>
  <c r="D1861" i="40"/>
  <c r="E1861" i="40"/>
  <c r="F1861" i="40"/>
  <c r="G1861" i="40"/>
  <c r="H1861" i="40"/>
  <c r="A1862" i="40"/>
  <c r="B1862" i="40"/>
  <c r="C1862" i="40"/>
  <c r="D1862" i="40"/>
  <c r="E1862" i="40"/>
  <c r="F1862" i="40"/>
  <c r="G1862" i="40"/>
  <c r="H1862" i="40"/>
  <c r="A1863" i="40"/>
  <c r="B1863" i="40"/>
  <c r="C1863" i="40"/>
  <c r="D1863" i="40"/>
  <c r="E1863" i="40"/>
  <c r="F1863" i="40"/>
  <c r="G1863" i="40"/>
  <c r="H1863" i="40"/>
  <c r="A1864" i="40"/>
  <c r="B1864" i="40"/>
  <c r="C1864" i="40"/>
  <c r="D1864" i="40"/>
  <c r="E1864" i="40"/>
  <c r="F1864" i="40"/>
  <c r="G1864" i="40"/>
  <c r="H1864" i="40"/>
  <c r="A1865" i="40"/>
  <c r="B1865" i="40"/>
  <c r="C1865" i="40"/>
  <c r="D1865" i="40"/>
  <c r="E1865" i="40"/>
  <c r="F1865" i="40"/>
  <c r="G1865" i="40"/>
  <c r="H1865" i="40"/>
  <c r="A1866" i="40"/>
  <c r="B1866" i="40"/>
  <c r="C1866" i="40"/>
  <c r="D1866" i="40"/>
  <c r="E1866" i="40"/>
  <c r="F1866" i="40"/>
  <c r="G1866" i="40"/>
  <c r="H1866" i="40"/>
  <c r="A1867" i="40"/>
  <c r="B1867" i="40"/>
  <c r="C1867" i="40"/>
  <c r="D1867" i="40"/>
  <c r="E1867" i="40"/>
  <c r="F1867" i="40"/>
  <c r="G1867" i="40"/>
  <c r="H1867" i="40"/>
  <c r="A1868" i="40"/>
  <c r="B1868" i="40"/>
  <c r="C1868" i="40"/>
  <c r="D1868" i="40"/>
  <c r="E1868" i="40"/>
  <c r="F1868" i="40"/>
  <c r="G1868" i="40"/>
  <c r="H1868" i="40"/>
  <c r="A1869" i="40"/>
  <c r="B1869" i="40"/>
  <c r="C1869" i="40"/>
  <c r="D1869" i="40"/>
  <c r="E1869" i="40"/>
  <c r="F1869" i="40"/>
  <c r="G1869" i="40"/>
  <c r="H1869" i="40"/>
  <c r="A1870" i="40"/>
  <c r="B1870" i="40"/>
  <c r="C1870" i="40"/>
  <c r="D1870" i="40"/>
  <c r="E1870" i="40"/>
  <c r="F1870" i="40"/>
  <c r="G1870" i="40"/>
  <c r="H1870" i="40"/>
  <c r="A1871" i="40"/>
  <c r="B1871" i="40"/>
  <c r="C1871" i="40"/>
  <c r="D1871" i="40"/>
  <c r="E1871" i="40"/>
  <c r="F1871" i="40"/>
  <c r="G1871" i="40"/>
  <c r="H1871" i="40"/>
  <c r="A1872" i="40"/>
  <c r="B1872" i="40"/>
  <c r="C1872" i="40"/>
  <c r="D1872" i="40"/>
  <c r="E1872" i="40"/>
  <c r="F1872" i="40"/>
  <c r="G1872" i="40"/>
  <c r="H1872" i="40"/>
  <c r="A1873" i="40"/>
  <c r="B1873" i="40"/>
  <c r="C1873" i="40"/>
  <c r="D1873" i="40"/>
  <c r="E1873" i="40"/>
  <c r="F1873" i="40"/>
  <c r="G1873" i="40"/>
  <c r="H1873" i="40"/>
  <c r="A1874" i="40"/>
  <c r="B1874" i="40"/>
  <c r="C1874" i="40"/>
  <c r="D1874" i="40"/>
  <c r="E1874" i="40"/>
  <c r="F1874" i="40"/>
  <c r="G1874" i="40"/>
  <c r="H1874" i="40"/>
  <c r="A1875" i="40"/>
  <c r="B1875" i="40"/>
  <c r="C1875" i="40"/>
  <c r="D1875" i="40"/>
  <c r="E1875" i="40"/>
  <c r="F1875" i="40"/>
  <c r="G1875" i="40"/>
  <c r="H1875" i="40"/>
  <c r="A1876" i="40"/>
  <c r="B1876" i="40"/>
  <c r="C1876" i="40"/>
  <c r="D1876" i="40"/>
  <c r="E1876" i="40"/>
  <c r="F1876" i="40"/>
  <c r="G1876" i="40"/>
  <c r="H1876" i="40"/>
  <c r="A1877" i="40"/>
  <c r="B1877" i="40"/>
  <c r="C1877" i="40"/>
  <c r="D1877" i="40"/>
  <c r="E1877" i="40"/>
  <c r="F1877" i="40"/>
  <c r="G1877" i="40"/>
  <c r="H1877" i="40"/>
  <c r="A1878" i="40"/>
  <c r="B1878" i="40"/>
  <c r="C1878" i="40"/>
  <c r="D1878" i="40"/>
  <c r="E1878" i="40"/>
  <c r="F1878" i="40"/>
  <c r="G1878" i="40"/>
  <c r="H1878" i="40"/>
  <c r="A1879" i="40"/>
  <c r="B1879" i="40"/>
  <c r="C1879" i="40"/>
  <c r="D1879" i="40"/>
  <c r="E1879" i="40"/>
  <c r="F1879" i="40"/>
  <c r="G1879" i="40"/>
  <c r="H1879" i="40"/>
  <c r="A1880" i="40"/>
  <c r="B1880" i="40"/>
  <c r="C1880" i="40"/>
  <c r="D1880" i="40"/>
  <c r="E1880" i="40"/>
  <c r="F1880" i="40"/>
  <c r="G1880" i="40"/>
  <c r="H1880" i="40"/>
  <c r="A1881" i="40"/>
  <c r="B1881" i="40"/>
  <c r="C1881" i="40"/>
  <c r="D1881" i="40"/>
  <c r="E1881" i="40"/>
  <c r="F1881" i="40"/>
  <c r="G1881" i="40"/>
  <c r="H1881" i="40"/>
  <c r="A1882" i="40"/>
  <c r="B1882" i="40"/>
  <c r="C1882" i="40"/>
  <c r="D1882" i="40"/>
  <c r="E1882" i="40"/>
  <c r="F1882" i="40"/>
  <c r="G1882" i="40"/>
  <c r="H1882" i="40"/>
  <c r="A1883" i="40"/>
  <c r="B1883" i="40"/>
  <c r="C1883" i="40"/>
  <c r="D1883" i="40"/>
  <c r="E1883" i="40"/>
  <c r="F1883" i="40"/>
  <c r="G1883" i="40"/>
  <c r="H1883" i="40"/>
  <c r="A1884" i="40"/>
  <c r="B1884" i="40"/>
  <c r="C1884" i="40"/>
  <c r="D1884" i="40"/>
  <c r="E1884" i="40"/>
  <c r="F1884" i="40"/>
  <c r="G1884" i="40"/>
  <c r="H1884" i="40"/>
  <c r="A1885" i="40"/>
  <c r="B1885" i="40"/>
  <c r="C1885" i="40"/>
  <c r="D1885" i="40"/>
  <c r="E1885" i="40"/>
  <c r="F1885" i="40"/>
  <c r="G1885" i="40"/>
  <c r="H1885" i="40"/>
  <c r="A1886" i="40"/>
  <c r="B1886" i="40"/>
  <c r="C1886" i="40"/>
  <c r="D1886" i="40"/>
  <c r="E1886" i="40"/>
  <c r="F1886" i="40"/>
  <c r="G1886" i="40"/>
  <c r="H1886" i="40"/>
  <c r="A1887" i="40"/>
  <c r="B1887" i="40"/>
  <c r="C1887" i="40"/>
  <c r="D1887" i="40"/>
  <c r="E1887" i="40"/>
  <c r="F1887" i="40"/>
  <c r="G1887" i="40"/>
  <c r="H1887" i="40"/>
  <c r="A1888" i="40"/>
  <c r="B1888" i="40"/>
  <c r="C1888" i="40"/>
  <c r="D1888" i="40"/>
  <c r="E1888" i="40"/>
  <c r="F1888" i="40"/>
  <c r="G1888" i="40"/>
  <c r="H1888" i="40"/>
  <c r="A1889" i="40"/>
  <c r="B1889" i="40"/>
  <c r="C1889" i="40"/>
  <c r="D1889" i="40"/>
  <c r="E1889" i="40"/>
  <c r="F1889" i="40"/>
  <c r="G1889" i="40"/>
  <c r="H1889" i="40"/>
  <c r="A1890" i="40"/>
  <c r="B1890" i="40"/>
  <c r="C1890" i="40"/>
  <c r="D1890" i="40"/>
  <c r="E1890" i="40"/>
  <c r="F1890" i="40"/>
  <c r="G1890" i="40"/>
  <c r="H1890" i="40"/>
  <c r="A1891" i="40"/>
  <c r="B1891" i="40"/>
  <c r="C1891" i="40"/>
  <c r="D1891" i="40"/>
  <c r="E1891" i="40"/>
  <c r="F1891" i="40"/>
  <c r="G1891" i="40"/>
  <c r="H1891" i="40"/>
  <c r="A1892" i="40"/>
  <c r="B1892" i="40"/>
  <c r="C1892" i="40"/>
  <c r="D1892" i="40"/>
  <c r="E1892" i="40"/>
  <c r="F1892" i="40"/>
  <c r="G1892" i="40"/>
  <c r="H1892" i="40"/>
  <c r="A1893" i="40"/>
  <c r="B1893" i="40"/>
  <c r="C1893" i="40"/>
  <c r="D1893" i="40"/>
  <c r="E1893" i="40"/>
  <c r="F1893" i="40"/>
  <c r="G1893" i="40"/>
  <c r="H1893" i="40"/>
  <c r="A1894" i="40"/>
  <c r="B1894" i="40"/>
  <c r="C1894" i="40"/>
  <c r="D1894" i="40"/>
  <c r="E1894" i="40"/>
  <c r="F1894" i="40"/>
  <c r="G1894" i="40"/>
  <c r="H1894" i="40"/>
  <c r="A1895" i="40"/>
  <c r="B1895" i="40"/>
  <c r="C1895" i="40"/>
  <c r="D1895" i="40"/>
  <c r="E1895" i="40"/>
  <c r="F1895" i="40"/>
  <c r="G1895" i="40"/>
  <c r="H1895" i="40"/>
  <c r="A1896" i="40"/>
  <c r="B1896" i="40"/>
  <c r="C1896" i="40"/>
  <c r="D1896" i="40"/>
  <c r="E1896" i="40"/>
  <c r="F1896" i="40"/>
  <c r="G1896" i="40"/>
  <c r="H1896" i="40"/>
  <c r="A1897" i="40"/>
  <c r="B1897" i="40"/>
  <c r="C1897" i="40"/>
  <c r="D1897" i="40"/>
  <c r="E1897" i="40"/>
  <c r="F1897" i="40"/>
  <c r="G1897" i="40"/>
  <c r="H1897" i="40"/>
  <c r="A1898" i="40"/>
  <c r="B1898" i="40"/>
  <c r="C1898" i="40"/>
  <c r="D1898" i="40"/>
  <c r="E1898" i="40"/>
  <c r="F1898" i="40"/>
  <c r="G1898" i="40"/>
  <c r="H1898" i="40"/>
  <c r="A1899" i="40"/>
  <c r="B1899" i="40"/>
  <c r="C1899" i="40"/>
  <c r="D1899" i="40"/>
  <c r="E1899" i="40"/>
  <c r="F1899" i="40"/>
  <c r="G1899" i="40"/>
  <c r="H1899" i="40"/>
  <c r="A1900" i="40"/>
  <c r="B1900" i="40"/>
  <c r="C1900" i="40"/>
  <c r="D1900" i="40"/>
  <c r="E1900" i="40"/>
  <c r="F1900" i="40"/>
  <c r="G1900" i="40"/>
  <c r="H1900" i="40"/>
  <c r="A1901" i="40"/>
  <c r="B1901" i="40"/>
  <c r="C1901" i="40"/>
  <c r="D1901" i="40"/>
  <c r="E1901" i="40"/>
  <c r="F1901" i="40"/>
  <c r="G1901" i="40"/>
  <c r="H1901" i="40"/>
  <c r="A1902" i="40"/>
  <c r="B1902" i="40"/>
  <c r="C1902" i="40"/>
  <c r="D1902" i="40"/>
  <c r="E1902" i="40"/>
  <c r="F1902" i="40"/>
  <c r="G1902" i="40"/>
  <c r="H1902" i="40"/>
  <c r="A1903" i="40"/>
  <c r="B1903" i="40"/>
  <c r="C1903" i="40"/>
  <c r="D1903" i="40"/>
  <c r="E1903" i="40"/>
  <c r="F1903" i="40"/>
  <c r="G1903" i="40"/>
  <c r="H1903" i="40"/>
  <c r="A1904" i="40"/>
  <c r="B1904" i="40"/>
  <c r="C1904" i="40"/>
  <c r="D1904" i="40"/>
  <c r="E1904" i="40"/>
  <c r="F1904" i="40"/>
  <c r="G1904" i="40"/>
  <c r="H1904" i="40"/>
  <c r="A1905" i="40"/>
  <c r="B1905" i="40"/>
  <c r="C1905" i="40"/>
  <c r="D1905" i="40"/>
  <c r="E1905" i="40"/>
  <c r="F1905" i="40"/>
  <c r="G1905" i="40"/>
  <c r="H1905" i="40"/>
  <c r="A1906" i="40"/>
  <c r="B1906" i="40"/>
  <c r="C1906" i="40"/>
  <c r="D1906" i="40"/>
  <c r="E1906" i="40"/>
  <c r="F1906" i="40"/>
  <c r="G1906" i="40"/>
  <c r="H1906" i="40"/>
  <c r="A1907" i="40"/>
  <c r="B1907" i="40"/>
  <c r="C1907" i="40"/>
  <c r="D1907" i="40"/>
  <c r="E1907" i="40"/>
  <c r="F1907" i="40"/>
  <c r="G1907" i="40"/>
  <c r="H1907" i="40"/>
  <c r="A1908" i="40"/>
  <c r="B1908" i="40"/>
  <c r="C1908" i="40"/>
  <c r="D1908" i="40"/>
  <c r="E1908" i="40"/>
  <c r="F1908" i="40"/>
  <c r="G1908" i="40"/>
  <c r="H1908" i="40"/>
  <c r="A1909" i="40"/>
  <c r="B1909" i="40"/>
  <c r="C1909" i="40"/>
  <c r="D1909" i="40"/>
  <c r="E1909" i="40"/>
  <c r="F1909" i="40"/>
  <c r="G1909" i="40"/>
  <c r="H1909" i="40"/>
  <c r="A1910" i="40"/>
  <c r="B1910" i="40"/>
  <c r="C1910" i="40"/>
  <c r="D1910" i="40"/>
  <c r="E1910" i="40"/>
  <c r="F1910" i="40"/>
  <c r="G1910" i="40"/>
  <c r="H1910" i="40"/>
  <c r="A1911" i="40"/>
  <c r="B1911" i="40"/>
  <c r="C1911" i="40"/>
  <c r="D1911" i="40"/>
  <c r="E1911" i="40"/>
  <c r="F1911" i="40"/>
  <c r="G1911" i="40"/>
  <c r="H1911" i="40"/>
  <c r="A1912" i="40"/>
  <c r="B1912" i="40"/>
  <c r="C1912" i="40"/>
  <c r="D1912" i="40"/>
  <c r="E1912" i="40"/>
  <c r="F1912" i="40"/>
  <c r="G1912" i="40"/>
  <c r="H1912" i="40"/>
  <c r="A1913" i="40"/>
  <c r="B1913" i="40"/>
  <c r="C1913" i="40"/>
  <c r="D1913" i="40"/>
  <c r="E1913" i="40"/>
  <c r="F1913" i="40"/>
  <c r="G1913" i="40"/>
  <c r="H1913" i="40"/>
  <c r="A1914" i="40"/>
  <c r="B1914" i="40"/>
  <c r="C1914" i="40"/>
  <c r="D1914" i="40"/>
  <c r="E1914" i="40"/>
  <c r="F1914" i="40"/>
  <c r="G1914" i="40"/>
  <c r="H1914" i="40"/>
  <c r="A1915" i="40"/>
  <c r="B1915" i="40"/>
  <c r="C1915" i="40"/>
  <c r="D1915" i="40"/>
  <c r="E1915" i="40"/>
  <c r="F1915" i="40"/>
  <c r="G1915" i="40"/>
  <c r="H1915" i="40"/>
  <c r="A1916" i="40"/>
  <c r="B1916" i="40"/>
  <c r="C1916" i="40"/>
  <c r="D1916" i="40"/>
  <c r="E1916" i="40"/>
  <c r="F1916" i="40"/>
  <c r="G1916" i="40"/>
  <c r="H1916" i="40"/>
  <c r="A1917" i="40"/>
  <c r="B1917" i="40"/>
  <c r="C1917" i="40"/>
  <c r="D1917" i="40"/>
  <c r="E1917" i="40"/>
  <c r="F1917" i="40"/>
  <c r="G1917" i="40"/>
  <c r="H1917" i="40"/>
  <c r="A1918" i="40"/>
  <c r="B1918" i="40"/>
  <c r="C1918" i="40"/>
  <c r="D1918" i="40"/>
  <c r="E1918" i="40"/>
  <c r="F1918" i="40"/>
  <c r="G1918" i="40"/>
  <c r="H1918" i="40"/>
  <c r="A1919" i="40"/>
  <c r="B1919" i="40"/>
  <c r="C1919" i="40"/>
  <c r="D1919" i="40"/>
  <c r="E1919" i="40"/>
  <c r="F1919" i="40"/>
  <c r="G1919" i="40"/>
  <c r="H1919" i="40"/>
  <c r="A1920" i="40"/>
  <c r="B1920" i="40"/>
  <c r="C1920" i="40"/>
  <c r="D1920" i="40"/>
  <c r="E1920" i="40"/>
  <c r="F1920" i="40"/>
  <c r="G1920" i="40"/>
  <c r="H1920" i="40"/>
  <c r="A1921" i="40"/>
  <c r="B1921" i="40"/>
  <c r="C1921" i="40"/>
  <c r="D1921" i="40"/>
  <c r="E1921" i="40"/>
  <c r="F1921" i="40"/>
  <c r="G1921" i="40"/>
  <c r="H1921" i="40"/>
  <c r="A1922" i="40"/>
  <c r="B1922" i="40"/>
  <c r="C1922" i="40"/>
  <c r="D1922" i="40"/>
  <c r="E1922" i="40"/>
  <c r="F1922" i="40"/>
  <c r="G1922" i="40"/>
  <c r="H1922" i="40"/>
  <c r="A1923" i="40"/>
  <c r="B1923" i="40"/>
  <c r="C1923" i="40"/>
  <c r="D1923" i="40"/>
  <c r="E1923" i="40"/>
  <c r="F1923" i="40"/>
  <c r="G1923" i="40"/>
  <c r="H1923" i="40"/>
  <c r="A1924" i="40"/>
  <c r="B1924" i="40"/>
  <c r="C1924" i="40"/>
  <c r="D1924" i="40"/>
  <c r="E1924" i="40"/>
  <c r="F1924" i="40"/>
  <c r="G1924" i="40"/>
  <c r="H1924" i="40"/>
  <c r="A1925" i="40"/>
  <c r="B1925" i="40"/>
  <c r="C1925" i="40"/>
  <c r="D1925" i="40"/>
  <c r="E1925" i="40"/>
  <c r="F1925" i="40"/>
  <c r="G1925" i="40"/>
  <c r="H1925" i="40"/>
  <c r="A1926" i="40"/>
  <c r="B1926" i="40"/>
  <c r="C1926" i="40"/>
  <c r="D1926" i="40"/>
  <c r="E1926" i="40"/>
  <c r="F1926" i="40"/>
  <c r="G1926" i="40"/>
  <c r="H1926" i="40"/>
  <c r="A1927" i="40"/>
  <c r="B1927" i="40"/>
  <c r="C1927" i="40"/>
  <c r="D1927" i="40"/>
  <c r="E1927" i="40"/>
  <c r="F1927" i="40"/>
  <c r="G1927" i="40"/>
  <c r="H1927" i="40"/>
  <c r="A1928" i="40"/>
  <c r="B1928" i="40"/>
  <c r="C1928" i="40"/>
  <c r="D1928" i="40"/>
  <c r="E1928" i="40"/>
  <c r="F1928" i="40"/>
  <c r="G1928" i="40"/>
  <c r="H1928" i="40"/>
  <c r="A1929" i="40"/>
  <c r="B1929" i="40"/>
  <c r="C1929" i="40"/>
  <c r="D1929" i="40"/>
  <c r="E1929" i="40"/>
  <c r="F1929" i="40"/>
  <c r="G1929" i="40"/>
  <c r="H1929" i="40"/>
  <c r="A1930" i="40"/>
  <c r="B1930" i="40"/>
  <c r="C1930" i="40"/>
  <c r="D1930" i="40"/>
  <c r="E1930" i="40"/>
  <c r="F1930" i="40"/>
  <c r="G1930" i="40"/>
  <c r="H1930" i="40"/>
  <c r="A1931" i="40"/>
  <c r="B1931" i="40"/>
  <c r="C1931" i="40"/>
  <c r="D1931" i="40"/>
  <c r="E1931" i="40"/>
  <c r="F1931" i="40"/>
  <c r="G1931" i="40"/>
  <c r="H1931" i="40"/>
  <c r="A1932" i="40"/>
  <c r="B1932" i="40"/>
  <c r="C1932" i="40"/>
  <c r="D1932" i="40"/>
  <c r="E1932" i="40"/>
  <c r="F1932" i="40"/>
  <c r="G1932" i="40"/>
  <c r="H1932" i="40"/>
  <c r="A1933" i="40"/>
  <c r="B1933" i="40"/>
  <c r="C1933" i="40"/>
  <c r="D1933" i="40"/>
  <c r="E1933" i="40"/>
  <c r="F1933" i="40"/>
  <c r="G1933" i="40"/>
  <c r="H1933" i="40"/>
  <c r="A1934" i="40"/>
  <c r="B1934" i="40"/>
  <c r="C1934" i="40"/>
  <c r="D1934" i="40"/>
  <c r="E1934" i="40"/>
  <c r="F1934" i="40"/>
  <c r="G1934" i="40"/>
  <c r="H1934" i="40"/>
  <c r="A1935" i="40"/>
  <c r="B1935" i="40"/>
  <c r="C1935" i="40"/>
  <c r="D1935" i="40"/>
  <c r="E1935" i="40"/>
  <c r="F1935" i="40"/>
  <c r="G1935" i="40"/>
  <c r="H1935" i="40"/>
  <c r="A1936" i="40"/>
  <c r="B1936" i="40"/>
  <c r="C1936" i="40"/>
  <c r="D1936" i="40"/>
  <c r="E1936" i="40"/>
  <c r="F1936" i="40"/>
  <c r="G1936" i="40"/>
  <c r="H1936" i="40"/>
  <c r="A1937" i="40"/>
  <c r="B1937" i="40"/>
  <c r="C1937" i="40"/>
  <c r="D1937" i="40"/>
  <c r="E1937" i="40"/>
  <c r="F1937" i="40"/>
  <c r="G1937" i="40"/>
  <c r="H1937" i="40"/>
  <c r="A1938" i="40"/>
  <c r="B1938" i="40"/>
  <c r="C1938" i="40"/>
  <c r="D1938" i="40"/>
  <c r="E1938" i="40"/>
  <c r="F1938" i="40"/>
  <c r="G1938" i="40"/>
  <c r="H1938" i="40"/>
  <c r="A1939" i="40"/>
  <c r="B1939" i="40"/>
  <c r="C1939" i="40"/>
  <c r="D1939" i="40"/>
  <c r="E1939" i="40"/>
  <c r="F1939" i="40"/>
  <c r="G1939" i="40"/>
  <c r="H1939" i="40"/>
  <c r="A1940" i="40"/>
  <c r="B1940" i="40"/>
  <c r="C1940" i="40"/>
  <c r="D1940" i="40"/>
  <c r="E1940" i="40"/>
  <c r="F1940" i="40"/>
  <c r="G1940" i="40"/>
  <c r="H1940" i="40"/>
  <c r="A1941" i="40"/>
  <c r="B1941" i="40"/>
  <c r="C1941" i="40"/>
  <c r="D1941" i="40"/>
  <c r="E1941" i="40"/>
  <c r="F1941" i="40"/>
  <c r="G1941" i="40"/>
  <c r="H1941" i="40"/>
  <c r="A1942" i="40"/>
  <c r="B1942" i="40"/>
  <c r="C1942" i="40"/>
  <c r="D1942" i="40"/>
  <c r="E1942" i="40"/>
  <c r="F1942" i="40"/>
  <c r="G1942" i="40"/>
  <c r="H1942" i="40"/>
  <c r="A1943" i="40"/>
  <c r="B1943" i="40"/>
  <c r="C1943" i="40"/>
  <c r="D1943" i="40"/>
  <c r="E1943" i="40"/>
  <c r="F1943" i="40"/>
  <c r="G1943" i="40"/>
  <c r="H1943" i="40"/>
  <c r="A1944" i="40"/>
  <c r="B1944" i="40"/>
  <c r="C1944" i="40"/>
  <c r="D1944" i="40"/>
  <c r="E1944" i="40"/>
  <c r="F1944" i="40"/>
  <c r="G1944" i="40"/>
  <c r="H1944" i="40"/>
  <c r="A1945" i="40"/>
  <c r="B1945" i="40"/>
  <c r="C1945" i="40"/>
  <c r="D1945" i="40"/>
  <c r="E1945" i="40"/>
  <c r="F1945" i="40"/>
  <c r="G1945" i="40"/>
  <c r="H1945" i="40"/>
  <c r="A1946" i="40"/>
  <c r="B1946" i="40"/>
  <c r="C1946" i="40"/>
  <c r="D1946" i="40"/>
  <c r="E1946" i="40"/>
  <c r="F1946" i="40"/>
  <c r="G1946" i="40"/>
  <c r="H1946" i="40"/>
  <c r="A1947" i="40"/>
  <c r="B1947" i="40"/>
  <c r="C1947" i="40"/>
  <c r="D1947" i="40"/>
  <c r="E1947" i="40"/>
  <c r="F1947" i="40"/>
  <c r="G1947" i="40"/>
  <c r="H1947" i="40"/>
  <c r="A1948" i="40"/>
  <c r="B1948" i="40"/>
  <c r="C1948" i="40"/>
  <c r="D1948" i="40"/>
  <c r="E1948" i="40"/>
  <c r="F1948" i="40"/>
  <c r="G1948" i="40"/>
  <c r="H1948" i="40"/>
  <c r="A1949" i="40"/>
  <c r="B1949" i="40"/>
  <c r="C1949" i="40"/>
  <c r="D1949" i="40"/>
  <c r="E1949" i="40"/>
  <c r="F1949" i="40"/>
  <c r="G1949" i="40"/>
  <c r="H1949" i="40"/>
  <c r="A1950" i="40"/>
  <c r="B1950" i="40"/>
  <c r="C1950" i="40"/>
  <c r="D1950" i="40"/>
  <c r="E1950" i="40"/>
  <c r="F1950" i="40"/>
  <c r="G1950" i="40"/>
  <c r="H1950" i="40"/>
  <c r="A1951" i="40"/>
  <c r="B1951" i="40"/>
  <c r="C1951" i="40"/>
  <c r="D1951" i="40"/>
  <c r="E1951" i="40"/>
  <c r="F1951" i="40"/>
  <c r="G1951" i="40"/>
  <c r="H1951" i="40"/>
  <c r="A1952" i="40"/>
  <c r="B1952" i="40"/>
  <c r="C1952" i="40"/>
  <c r="D1952" i="40"/>
  <c r="E1952" i="40"/>
  <c r="F1952" i="40"/>
  <c r="G1952" i="40"/>
  <c r="H1952" i="40"/>
  <c r="A1953" i="40"/>
  <c r="B1953" i="40"/>
  <c r="C1953" i="40"/>
  <c r="D1953" i="40"/>
  <c r="E1953" i="40"/>
  <c r="F1953" i="40"/>
  <c r="G1953" i="40"/>
  <c r="H1953" i="40"/>
  <c r="A1954" i="40"/>
  <c r="B1954" i="40"/>
  <c r="C1954" i="40"/>
  <c r="D1954" i="40"/>
  <c r="E1954" i="40"/>
  <c r="F1954" i="40"/>
  <c r="G1954" i="40"/>
  <c r="H1954" i="40"/>
  <c r="A1955" i="40"/>
  <c r="B1955" i="40"/>
  <c r="C1955" i="40"/>
  <c r="D1955" i="40"/>
  <c r="E1955" i="40"/>
  <c r="F1955" i="40"/>
  <c r="G1955" i="40"/>
  <c r="H1955" i="40"/>
  <c r="A1956" i="40"/>
  <c r="B1956" i="40"/>
  <c r="C1956" i="40"/>
  <c r="D1956" i="40"/>
  <c r="E1956" i="40"/>
  <c r="F1956" i="40"/>
  <c r="G1956" i="40"/>
  <c r="H1956" i="40"/>
  <c r="A1957" i="40"/>
  <c r="B1957" i="40"/>
  <c r="C1957" i="40"/>
  <c r="D1957" i="40"/>
  <c r="E1957" i="40"/>
  <c r="F1957" i="40"/>
  <c r="G1957" i="40"/>
  <c r="H1957" i="40"/>
  <c r="A1958" i="40"/>
  <c r="B1958" i="40"/>
  <c r="C1958" i="40"/>
  <c r="D1958" i="40"/>
  <c r="E1958" i="40"/>
  <c r="F1958" i="40"/>
  <c r="G1958" i="40"/>
  <c r="H1958" i="40"/>
  <c r="A1959" i="40"/>
  <c r="B1959" i="40"/>
  <c r="C1959" i="40"/>
  <c r="D1959" i="40"/>
  <c r="E1959" i="40"/>
  <c r="F1959" i="40"/>
  <c r="G1959" i="40"/>
  <c r="H1959" i="40"/>
  <c r="A1960" i="40"/>
  <c r="B1960" i="40"/>
  <c r="C1960" i="40"/>
  <c r="D1960" i="40"/>
  <c r="E1960" i="40"/>
  <c r="F1960" i="40"/>
  <c r="G1960" i="40"/>
  <c r="H1960" i="40"/>
  <c r="A1961" i="40"/>
  <c r="B1961" i="40"/>
  <c r="C1961" i="40"/>
  <c r="D1961" i="40"/>
  <c r="E1961" i="40"/>
  <c r="F1961" i="40"/>
  <c r="G1961" i="40"/>
  <c r="H1961" i="40"/>
  <c r="A1962" i="40"/>
  <c r="B1962" i="40"/>
  <c r="C1962" i="40"/>
  <c r="D1962" i="40"/>
  <c r="E1962" i="40"/>
  <c r="F1962" i="40"/>
  <c r="G1962" i="40"/>
  <c r="H1962" i="40"/>
  <c r="A1963" i="40"/>
  <c r="B1963" i="40"/>
  <c r="C1963" i="40"/>
  <c r="D1963" i="40"/>
  <c r="E1963" i="40"/>
  <c r="F1963" i="40"/>
  <c r="G1963" i="40"/>
  <c r="H1963" i="40"/>
  <c r="A1964" i="40"/>
  <c r="B1964" i="40"/>
  <c r="C1964" i="40"/>
  <c r="D1964" i="40"/>
  <c r="E1964" i="40"/>
  <c r="F1964" i="40"/>
  <c r="G1964" i="40"/>
  <c r="H1964" i="40"/>
  <c r="A1965" i="40"/>
  <c r="B1965" i="40"/>
  <c r="C1965" i="40"/>
  <c r="D1965" i="40"/>
  <c r="E1965" i="40"/>
  <c r="F1965" i="40"/>
  <c r="G1965" i="40"/>
  <c r="H1965" i="40"/>
  <c r="A1966" i="40"/>
  <c r="B1966" i="40"/>
  <c r="C1966" i="40"/>
  <c r="D1966" i="40"/>
  <c r="E1966" i="40"/>
  <c r="F1966" i="40"/>
  <c r="G1966" i="40"/>
  <c r="H1966" i="40"/>
  <c r="A1967" i="40"/>
  <c r="B1967" i="40"/>
  <c r="C1967" i="40"/>
  <c r="D1967" i="40"/>
  <c r="E1967" i="40"/>
  <c r="F1967" i="40"/>
  <c r="G1967" i="40"/>
  <c r="H1967" i="40"/>
  <c r="A1968" i="40"/>
  <c r="B1968" i="40"/>
  <c r="C1968" i="40"/>
  <c r="D1968" i="40"/>
  <c r="E1968" i="40"/>
  <c r="F1968" i="40"/>
  <c r="G1968" i="40"/>
  <c r="H1968" i="40"/>
  <c r="A1969" i="40"/>
  <c r="B1969" i="40"/>
  <c r="C1969" i="40"/>
  <c r="D1969" i="40"/>
  <c r="E1969" i="40"/>
  <c r="F1969" i="40"/>
  <c r="G1969" i="40"/>
  <c r="H1969" i="40"/>
  <c r="A1970" i="40"/>
  <c r="B1970" i="40"/>
  <c r="C1970" i="40"/>
  <c r="D1970" i="40"/>
  <c r="E1970" i="40"/>
  <c r="F1970" i="40"/>
  <c r="G1970" i="40"/>
  <c r="H1970" i="40"/>
  <c r="A1971" i="40"/>
  <c r="B1971" i="40"/>
  <c r="C1971" i="40"/>
  <c r="D1971" i="40"/>
  <c r="E1971" i="40"/>
  <c r="F1971" i="40"/>
  <c r="G1971" i="40"/>
  <c r="H1971" i="40"/>
  <c r="A1972" i="40"/>
  <c r="B1972" i="40"/>
  <c r="C1972" i="40"/>
  <c r="D1972" i="40"/>
  <c r="E1972" i="40"/>
  <c r="F1972" i="40"/>
  <c r="G1972" i="40"/>
  <c r="H1972" i="40"/>
  <c r="A1973" i="40"/>
  <c r="B1973" i="40"/>
  <c r="C1973" i="40"/>
  <c r="D1973" i="40"/>
  <c r="E1973" i="40"/>
  <c r="F1973" i="40"/>
  <c r="G1973" i="40"/>
  <c r="H1973" i="40"/>
  <c r="A1974" i="40"/>
  <c r="B1974" i="40"/>
  <c r="C1974" i="40"/>
  <c r="D1974" i="40"/>
  <c r="E1974" i="40"/>
  <c r="F1974" i="40"/>
  <c r="G1974" i="40"/>
  <c r="H1974" i="40"/>
  <c r="A1975" i="40"/>
  <c r="B1975" i="40"/>
  <c r="C1975" i="40"/>
  <c r="D1975" i="40"/>
  <c r="E1975" i="40"/>
  <c r="F1975" i="40"/>
  <c r="G1975" i="40"/>
  <c r="H1975" i="40"/>
  <c r="A1976" i="40"/>
  <c r="B1976" i="40"/>
  <c r="C1976" i="40"/>
  <c r="D1976" i="40"/>
  <c r="E1976" i="40"/>
  <c r="F1976" i="40"/>
  <c r="G1976" i="40"/>
  <c r="H1976" i="40"/>
  <c r="A1977" i="40"/>
  <c r="B1977" i="40"/>
  <c r="C1977" i="40"/>
  <c r="D1977" i="40"/>
  <c r="E1977" i="40"/>
  <c r="F1977" i="40"/>
  <c r="G1977" i="40"/>
  <c r="H1977" i="40"/>
  <c r="A1978" i="40"/>
  <c r="B1978" i="40"/>
  <c r="C1978" i="40"/>
  <c r="D1978" i="40"/>
  <c r="E1978" i="40"/>
  <c r="F1978" i="40"/>
  <c r="G1978" i="40"/>
  <c r="H1978" i="40"/>
  <c r="A1979" i="40"/>
  <c r="B1979" i="40"/>
  <c r="C1979" i="40"/>
  <c r="D1979" i="40"/>
  <c r="E1979" i="40"/>
  <c r="F1979" i="40"/>
  <c r="G1979" i="40"/>
  <c r="H1979" i="40"/>
  <c r="A1980" i="40"/>
  <c r="B1980" i="40"/>
  <c r="C1980" i="40"/>
  <c r="D1980" i="40"/>
  <c r="E1980" i="40"/>
  <c r="F1980" i="40"/>
  <c r="G1980" i="40"/>
  <c r="H1980" i="40"/>
  <c r="A1981" i="40"/>
  <c r="B1981" i="40"/>
  <c r="C1981" i="40"/>
  <c r="D1981" i="40"/>
  <c r="E1981" i="40"/>
  <c r="F1981" i="40"/>
  <c r="G1981" i="40"/>
  <c r="H1981" i="40"/>
  <c r="A1982" i="40"/>
  <c r="B1982" i="40"/>
  <c r="C1982" i="40"/>
  <c r="D1982" i="40"/>
  <c r="E1982" i="40"/>
  <c r="F1982" i="40"/>
  <c r="G1982" i="40"/>
  <c r="H1982" i="40"/>
  <c r="A1983" i="40"/>
  <c r="B1983" i="40"/>
  <c r="C1983" i="40"/>
  <c r="D1983" i="40"/>
  <c r="E1983" i="40"/>
  <c r="F1983" i="40"/>
  <c r="G1983" i="40"/>
  <c r="H1983" i="40"/>
  <c r="A1984" i="40"/>
  <c r="B1984" i="40"/>
  <c r="C1984" i="40"/>
  <c r="D1984" i="40"/>
  <c r="E1984" i="40"/>
  <c r="F1984" i="40"/>
  <c r="G1984" i="40"/>
  <c r="H1984" i="40"/>
  <c r="A1985" i="40"/>
  <c r="B1985" i="40"/>
  <c r="C1985" i="40"/>
  <c r="D1985" i="40"/>
  <c r="E1985" i="40"/>
  <c r="F1985" i="40"/>
  <c r="G1985" i="40"/>
  <c r="H1985" i="40"/>
  <c r="A1986" i="40"/>
  <c r="B1986" i="40"/>
  <c r="C1986" i="40"/>
  <c r="D1986" i="40"/>
  <c r="E1986" i="40"/>
  <c r="F1986" i="40"/>
  <c r="G1986" i="40"/>
  <c r="H1986" i="40"/>
  <c r="A1987" i="40"/>
  <c r="B1987" i="40"/>
  <c r="C1987" i="40"/>
  <c r="D1987" i="40"/>
  <c r="E1987" i="40"/>
  <c r="F1987" i="40"/>
  <c r="G1987" i="40"/>
  <c r="H1987" i="40"/>
  <c r="A1988" i="40"/>
  <c r="B1988" i="40"/>
  <c r="C1988" i="40"/>
  <c r="D1988" i="40"/>
  <c r="E1988" i="40"/>
  <c r="F1988" i="40"/>
  <c r="G1988" i="40"/>
  <c r="H1988" i="40"/>
  <c r="A1989" i="40"/>
  <c r="B1989" i="40"/>
  <c r="C1989" i="40"/>
  <c r="D1989" i="40"/>
  <c r="E1989" i="40"/>
  <c r="F1989" i="40"/>
  <c r="G1989" i="40"/>
  <c r="H1989" i="40"/>
  <c r="A1990" i="40"/>
  <c r="B1990" i="40"/>
  <c r="C1990" i="40"/>
  <c r="D1990" i="40"/>
  <c r="E1990" i="40"/>
  <c r="F1990" i="40"/>
  <c r="G1990" i="40"/>
  <c r="H1990" i="40"/>
  <c r="A1991" i="40"/>
  <c r="B1991" i="40"/>
  <c r="C1991" i="40"/>
  <c r="D1991" i="40"/>
  <c r="E1991" i="40"/>
  <c r="F1991" i="40"/>
  <c r="G1991" i="40"/>
  <c r="H1991" i="40"/>
  <c r="A1992" i="40"/>
  <c r="B1992" i="40"/>
  <c r="C1992" i="40"/>
  <c r="D1992" i="40"/>
  <c r="E1992" i="40"/>
  <c r="F1992" i="40"/>
  <c r="G1992" i="40"/>
  <c r="H1992" i="40"/>
  <c r="A1993" i="40"/>
  <c r="B1993" i="40"/>
  <c r="C1993" i="40"/>
  <c r="D1993" i="40"/>
  <c r="E1993" i="40"/>
  <c r="F1993" i="40"/>
  <c r="G1993" i="40"/>
  <c r="H1993" i="40"/>
  <c r="A1994" i="40"/>
  <c r="B1994" i="40"/>
  <c r="C1994" i="40"/>
  <c r="D1994" i="40"/>
  <c r="E1994" i="40"/>
  <c r="F1994" i="40"/>
  <c r="G1994" i="40"/>
  <c r="H1994" i="40"/>
  <c r="A1995" i="40"/>
  <c r="B1995" i="40"/>
  <c r="C1995" i="40"/>
  <c r="D1995" i="40"/>
  <c r="E1995" i="40"/>
  <c r="F1995" i="40"/>
  <c r="G1995" i="40"/>
  <c r="H1995" i="40"/>
  <c r="A1996" i="40"/>
  <c r="B1996" i="40"/>
  <c r="C1996" i="40"/>
  <c r="D1996" i="40"/>
  <c r="E1996" i="40"/>
  <c r="F1996" i="40"/>
  <c r="G1996" i="40"/>
  <c r="H1996" i="40"/>
  <c r="A1997" i="40"/>
  <c r="B1997" i="40"/>
  <c r="C1997" i="40"/>
  <c r="D1997" i="40"/>
  <c r="E1997" i="40"/>
  <c r="F1997" i="40"/>
  <c r="G1997" i="40"/>
  <c r="H1997" i="40"/>
  <c r="A1998" i="40"/>
  <c r="B1998" i="40"/>
  <c r="C1998" i="40"/>
  <c r="D1998" i="40"/>
  <c r="E1998" i="40"/>
  <c r="F1998" i="40"/>
  <c r="G1998" i="40"/>
  <c r="H1998" i="40"/>
  <c r="A1999" i="40"/>
  <c r="B1999" i="40"/>
  <c r="C1999" i="40"/>
  <c r="D1999" i="40"/>
  <c r="E1999" i="40"/>
  <c r="F1999" i="40"/>
  <c r="G1999" i="40"/>
  <c r="H1999" i="40"/>
  <c r="A2000" i="40"/>
  <c r="B2000" i="40"/>
  <c r="C2000" i="40"/>
  <c r="D2000" i="40"/>
  <c r="E2000" i="40"/>
  <c r="F2000" i="40"/>
  <c r="G2000" i="40"/>
  <c r="H2000" i="40"/>
  <c r="A2001" i="40"/>
  <c r="B2001" i="40"/>
  <c r="C2001" i="40"/>
  <c r="D2001" i="40"/>
  <c r="E2001" i="40"/>
  <c r="F2001" i="40"/>
  <c r="G2001" i="40"/>
  <c r="H2001" i="40"/>
  <c r="A2002" i="40"/>
  <c r="B2002" i="40"/>
  <c r="C2002" i="40"/>
  <c r="D2002" i="40"/>
  <c r="E2002" i="40"/>
  <c r="F2002" i="40"/>
  <c r="G2002" i="40"/>
  <c r="H2002" i="40"/>
  <c r="A2003" i="40"/>
  <c r="B2003" i="40"/>
  <c r="C2003" i="40"/>
  <c r="D2003" i="40"/>
  <c r="E2003" i="40"/>
  <c r="F2003" i="40"/>
  <c r="G2003" i="40"/>
  <c r="H2003" i="40"/>
  <c r="A2004" i="40"/>
  <c r="B2004" i="40"/>
  <c r="C2004" i="40"/>
  <c r="D2004" i="40"/>
  <c r="E2004" i="40"/>
  <c r="F2004" i="40"/>
  <c r="G2004" i="40"/>
  <c r="H2004" i="40"/>
  <c r="A2005" i="40"/>
  <c r="B2005" i="40"/>
  <c r="C2005" i="40"/>
  <c r="D2005" i="40"/>
  <c r="E2005" i="40"/>
  <c r="F2005" i="40"/>
  <c r="G2005" i="40"/>
  <c r="H2005" i="40"/>
  <c r="A2006" i="40"/>
  <c r="B2006" i="40"/>
  <c r="C2006" i="40"/>
  <c r="D2006" i="40"/>
  <c r="E2006" i="40"/>
  <c r="F2006" i="40"/>
  <c r="G2006" i="40"/>
  <c r="H2006" i="40"/>
  <c r="A2007" i="40"/>
  <c r="B2007" i="40"/>
  <c r="C2007" i="40"/>
  <c r="D2007" i="40"/>
  <c r="E2007" i="40"/>
  <c r="F2007" i="40"/>
  <c r="G2007" i="40"/>
  <c r="H2007" i="40"/>
  <c r="A2008" i="40"/>
  <c r="B2008" i="40"/>
  <c r="C2008" i="40"/>
  <c r="D2008" i="40"/>
  <c r="E2008" i="40"/>
  <c r="F2008" i="40"/>
  <c r="G2008" i="40"/>
  <c r="H2008" i="40"/>
  <c r="A2009" i="40"/>
  <c r="B2009" i="40"/>
  <c r="C2009" i="40"/>
  <c r="D2009" i="40"/>
  <c r="E2009" i="40"/>
  <c r="F2009" i="40"/>
  <c r="G2009" i="40"/>
  <c r="H2009" i="40"/>
  <c r="A2010" i="40"/>
  <c r="B2010" i="40"/>
  <c r="C2010" i="40"/>
  <c r="D2010" i="40"/>
  <c r="E2010" i="40"/>
  <c r="F2010" i="40"/>
  <c r="G2010" i="40"/>
  <c r="H2010" i="40"/>
  <c r="A2011" i="40"/>
  <c r="B2011" i="40"/>
  <c r="C2011" i="40"/>
  <c r="D2011" i="40"/>
  <c r="E2011" i="40"/>
  <c r="F2011" i="40"/>
  <c r="G2011" i="40"/>
  <c r="H2011" i="40"/>
  <c r="A2012" i="40"/>
  <c r="B2012" i="40"/>
  <c r="C2012" i="40"/>
  <c r="D2012" i="40"/>
  <c r="E2012" i="40"/>
  <c r="F2012" i="40"/>
  <c r="G2012" i="40"/>
  <c r="H2012" i="40"/>
  <c r="A2013" i="40"/>
  <c r="B2013" i="40"/>
  <c r="C2013" i="40"/>
  <c r="D2013" i="40"/>
  <c r="E2013" i="40"/>
  <c r="F2013" i="40"/>
  <c r="G2013" i="40"/>
  <c r="H2013" i="40"/>
  <c r="A2014" i="40"/>
  <c r="B2014" i="40"/>
  <c r="C2014" i="40"/>
  <c r="D2014" i="40"/>
  <c r="E2014" i="40"/>
  <c r="F2014" i="40"/>
  <c r="G2014" i="40"/>
  <c r="H2014" i="40"/>
  <c r="A2015" i="40"/>
  <c r="B2015" i="40"/>
  <c r="C2015" i="40"/>
  <c r="D2015" i="40"/>
  <c r="E2015" i="40"/>
  <c r="F2015" i="40"/>
  <c r="G2015" i="40"/>
  <c r="H2015" i="40"/>
  <c r="A2016" i="40"/>
  <c r="B2016" i="40"/>
  <c r="C2016" i="40"/>
  <c r="D2016" i="40"/>
  <c r="E2016" i="40"/>
  <c r="F2016" i="40"/>
  <c r="G2016" i="40"/>
  <c r="H2016" i="40"/>
  <c r="A2017" i="40"/>
  <c r="B2017" i="40"/>
  <c r="C2017" i="40"/>
  <c r="D2017" i="40"/>
  <c r="E2017" i="40"/>
  <c r="F2017" i="40"/>
  <c r="G2017" i="40"/>
  <c r="H2017" i="40"/>
  <c r="A2018" i="40"/>
  <c r="B2018" i="40"/>
  <c r="C2018" i="40"/>
  <c r="D2018" i="40"/>
  <c r="E2018" i="40"/>
  <c r="F2018" i="40"/>
  <c r="G2018" i="40"/>
  <c r="H2018" i="40"/>
  <c r="A2019" i="40"/>
  <c r="B2019" i="40"/>
  <c r="C2019" i="40"/>
  <c r="D2019" i="40"/>
  <c r="E2019" i="40"/>
  <c r="F2019" i="40"/>
  <c r="G2019" i="40"/>
  <c r="H2019" i="40"/>
  <c r="A2020" i="40"/>
  <c r="B2020" i="40"/>
  <c r="C2020" i="40"/>
  <c r="D2020" i="40"/>
  <c r="E2020" i="40"/>
  <c r="F2020" i="40"/>
  <c r="G2020" i="40"/>
  <c r="H2020" i="40"/>
  <c r="A2021" i="40"/>
  <c r="B2021" i="40"/>
  <c r="C2021" i="40"/>
  <c r="D2021" i="40"/>
  <c r="E2021" i="40"/>
  <c r="F2021" i="40"/>
  <c r="G2021" i="40"/>
  <c r="H2021" i="40"/>
  <c r="A2022" i="40"/>
  <c r="B2022" i="40"/>
  <c r="C2022" i="40"/>
  <c r="D2022" i="40"/>
  <c r="E2022" i="40"/>
  <c r="F2022" i="40"/>
  <c r="G2022" i="40"/>
  <c r="H2022" i="40"/>
  <c r="A2023" i="40"/>
  <c r="B2023" i="40"/>
  <c r="C2023" i="40"/>
  <c r="D2023" i="40"/>
  <c r="E2023" i="40"/>
  <c r="F2023" i="40"/>
  <c r="G2023" i="40"/>
  <c r="H2023" i="40"/>
  <c r="A2024" i="40"/>
  <c r="B2024" i="40"/>
  <c r="C2024" i="40"/>
  <c r="D2024" i="40"/>
  <c r="E2024" i="40"/>
  <c r="F2024" i="40"/>
  <c r="G2024" i="40"/>
  <c r="H2024" i="40"/>
  <c r="A2025" i="40"/>
  <c r="B2025" i="40"/>
  <c r="C2025" i="40"/>
  <c r="D2025" i="40"/>
  <c r="E2025" i="40"/>
  <c r="F2025" i="40"/>
  <c r="G2025" i="40"/>
  <c r="H2025" i="40"/>
  <c r="A2026" i="40"/>
  <c r="B2026" i="40"/>
  <c r="C2026" i="40"/>
  <c r="D2026" i="40"/>
  <c r="E2026" i="40"/>
  <c r="F2026" i="40"/>
  <c r="G2026" i="40"/>
  <c r="H2026" i="40"/>
  <c r="A2027" i="40"/>
  <c r="B2027" i="40"/>
  <c r="C2027" i="40"/>
  <c r="D2027" i="40"/>
  <c r="E2027" i="40"/>
  <c r="F2027" i="40"/>
  <c r="G2027" i="40"/>
  <c r="H2027" i="40"/>
  <c r="A2028" i="40"/>
  <c r="B2028" i="40"/>
  <c r="C2028" i="40"/>
  <c r="D2028" i="40"/>
  <c r="E2028" i="40"/>
  <c r="F2028" i="40"/>
  <c r="G2028" i="40"/>
  <c r="H2028" i="40"/>
  <c r="A2029" i="40"/>
  <c r="B2029" i="40"/>
  <c r="C2029" i="40"/>
  <c r="D2029" i="40"/>
  <c r="E2029" i="40"/>
  <c r="F2029" i="40"/>
  <c r="G2029" i="40"/>
  <c r="H2029" i="40"/>
  <c r="A2030" i="40"/>
  <c r="B2030" i="40"/>
  <c r="C2030" i="40"/>
  <c r="D2030" i="40"/>
  <c r="E2030" i="40"/>
  <c r="F2030" i="40"/>
  <c r="G2030" i="40"/>
  <c r="H2030" i="40"/>
  <c r="A2031" i="40"/>
  <c r="B2031" i="40"/>
  <c r="C2031" i="40"/>
  <c r="D2031" i="40"/>
  <c r="E2031" i="40"/>
  <c r="F2031" i="40"/>
  <c r="G2031" i="40"/>
  <c r="H2031" i="40"/>
  <c r="A2032" i="40"/>
  <c r="B2032" i="40"/>
  <c r="C2032" i="40"/>
  <c r="D2032" i="40"/>
  <c r="E2032" i="40"/>
  <c r="F2032" i="40"/>
  <c r="G2032" i="40"/>
  <c r="H2032" i="40"/>
  <c r="A2033" i="40"/>
  <c r="B2033" i="40"/>
  <c r="C2033" i="40"/>
  <c r="D2033" i="40"/>
  <c r="E2033" i="40"/>
  <c r="F2033" i="40"/>
  <c r="G2033" i="40"/>
  <c r="H2033" i="40"/>
  <c r="A2034" i="40"/>
  <c r="B2034" i="40"/>
  <c r="C2034" i="40"/>
  <c r="D2034" i="40"/>
  <c r="E2034" i="40"/>
  <c r="F2034" i="40"/>
  <c r="G2034" i="40"/>
  <c r="H2034" i="40"/>
  <c r="A2035" i="40"/>
  <c r="B2035" i="40"/>
  <c r="C2035" i="40"/>
  <c r="D2035" i="40"/>
  <c r="E2035" i="40"/>
  <c r="F2035" i="40"/>
  <c r="G2035" i="40"/>
  <c r="H2035" i="40"/>
  <c r="A2036" i="40"/>
  <c r="B2036" i="40"/>
  <c r="C2036" i="40"/>
  <c r="D2036" i="40"/>
  <c r="E2036" i="40"/>
  <c r="F2036" i="40"/>
  <c r="G2036" i="40"/>
  <c r="H2036" i="40"/>
  <c r="A2037" i="40"/>
  <c r="B2037" i="40"/>
  <c r="C2037" i="40"/>
  <c r="D2037" i="40"/>
  <c r="E2037" i="40"/>
  <c r="F2037" i="40"/>
  <c r="G2037" i="40"/>
  <c r="H2037" i="40"/>
  <c r="A2038" i="40"/>
  <c r="B2038" i="40"/>
  <c r="C2038" i="40"/>
  <c r="D2038" i="40"/>
  <c r="E2038" i="40"/>
  <c r="F2038" i="40"/>
  <c r="G2038" i="40"/>
  <c r="H2038" i="40"/>
  <c r="A2039" i="40"/>
  <c r="B2039" i="40"/>
  <c r="C2039" i="40"/>
  <c r="D2039" i="40"/>
  <c r="E2039" i="40"/>
  <c r="F2039" i="40"/>
  <c r="G2039" i="40"/>
  <c r="H2039" i="40"/>
  <c r="A2040" i="40"/>
  <c r="B2040" i="40"/>
  <c r="C2040" i="40"/>
  <c r="D2040" i="40"/>
  <c r="E2040" i="40"/>
  <c r="F2040" i="40"/>
  <c r="G2040" i="40"/>
  <c r="H2040" i="40"/>
  <c r="A2041" i="40"/>
  <c r="B2041" i="40"/>
  <c r="C2041" i="40"/>
  <c r="D2041" i="40"/>
  <c r="E2041" i="40"/>
  <c r="F2041" i="40"/>
  <c r="G2041" i="40"/>
  <c r="H2041" i="40"/>
  <c r="A2042" i="40"/>
  <c r="B2042" i="40"/>
  <c r="C2042" i="40"/>
  <c r="D2042" i="40"/>
  <c r="E2042" i="40"/>
  <c r="F2042" i="40"/>
  <c r="G2042" i="40"/>
  <c r="H2042" i="40"/>
  <c r="A2043" i="40"/>
  <c r="B2043" i="40"/>
  <c r="C2043" i="40"/>
  <c r="D2043" i="40"/>
  <c r="E2043" i="40"/>
  <c r="F2043" i="40"/>
  <c r="G2043" i="40"/>
  <c r="H2043" i="40"/>
  <c r="A2044" i="40"/>
  <c r="B2044" i="40"/>
  <c r="C2044" i="40"/>
  <c r="D2044" i="40"/>
  <c r="E2044" i="40"/>
  <c r="F2044" i="40"/>
  <c r="G2044" i="40"/>
  <c r="H2044" i="40"/>
  <c r="A2045" i="40"/>
  <c r="B2045" i="40"/>
  <c r="C2045" i="40"/>
  <c r="D2045" i="40"/>
  <c r="E2045" i="40"/>
  <c r="F2045" i="40"/>
  <c r="G2045" i="40"/>
  <c r="H2045" i="40"/>
  <c r="A2046" i="40"/>
  <c r="B2046" i="40"/>
  <c r="C2046" i="40"/>
  <c r="D2046" i="40"/>
  <c r="E2046" i="40"/>
  <c r="F2046" i="40"/>
  <c r="G2046" i="40"/>
  <c r="H2046" i="40"/>
  <c r="A2047" i="40"/>
  <c r="B2047" i="40"/>
  <c r="C2047" i="40"/>
  <c r="D2047" i="40"/>
  <c r="E2047" i="40"/>
  <c r="F2047" i="40"/>
  <c r="G2047" i="40"/>
  <c r="H2047" i="40"/>
  <c r="A2048" i="40"/>
  <c r="B2048" i="40"/>
  <c r="C2048" i="40"/>
  <c r="D2048" i="40"/>
  <c r="E2048" i="40"/>
  <c r="F2048" i="40"/>
  <c r="G2048" i="40"/>
  <c r="H2048" i="40"/>
  <c r="A2049" i="40"/>
  <c r="B2049" i="40"/>
  <c r="C2049" i="40"/>
  <c r="D2049" i="40"/>
  <c r="E2049" i="40"/>
  <c r="F2049" i="40"/>
  <c r="G2049" i="40"/>
  <c r="H2049" i="40"/>
  <c r="A2050" i="40"/>
  <c r="B2050" i="40"/>
  <c r="C2050" i="40"/>
  <c r="D2050" i="40"/>
  <c r="E2050" i="40"/>
  <c r="F2050" i="40"/>
  <c r="G2050" i="40"/>
  <c r="H2050" i="40"/>
  <c r="A2051" i="40"/>
  <c r="B2051" i="40"/>
  <c r="C2051" i="40"/>
  <c r="D2051" i="40"/>
  <c r="E2051" i="40"/>
  <c r="F2051" i="40"/>
  <c r="G2051" i="40"/>
  <c r="H2051" i="40"/>
  <c r="A2052" i="40"/>
  <c r="B2052" i="40"/>
  <c r="C2052" i="40"/>
  <c r="D2052" i="40"/>
  <c r="E2052" i="40"/>
  <c r="F2052" i="40"/>
  <c r="G2052" i="40"/>
  <c r="H2052" i="40"/>
  <c r="A2053" i="40"/>
  <c r="B2053" i="40"/>
  <c r="C2053" i="40"/>
  <c r="D2053" i="40"/>
  <c r="E2053" i="40"/>
  <c r="F2053" i="40"/>
  <c r="G2053" i="40"/>
  <c r="H2053" i="40"/>
  <c r="A2054" i="40"/>
  <c r="B2054" i="40"/>
  <c r="C2054" i="40"/>
  <c r="D2054" i="40"/>
  <c r="E2054" i="40"/>
  <c r="F2054" i="40"/>
  <c r="G2054" i="40"/>
  <c r="H2054" i="40"/>
  <c r="A2055" i="40"/>
  <c r="B2055" i="40"/>
  <c r="C2055" i="40"/>
  <c r="D2055" i="40"/>
  <c r="E2055" i="40"/>
  <c r="F2055" i="40"/>
  <c r="G2055" i="40"/>
  <c r="H2055" i="40"/>
  <c r="A2056" i="40"/>
  <c r="B2056" i="40"/>
  <c r="C2056" i="40"/>
  <c r="D2056" i="40"/>
  <c r="E2056" i="40"/>
  <c r="F2056" i="40"/>
  <c r="G2056" i="40"/>
  <c r="H2056" i="40"/>
  <c r="A2057" i="40"/>
  <c r="B2057" i="40"/>
  <c r="C2057" i="40"/>
  <c r="D2057" i="40"/>
  <c r="E2057" i="40"/>
  <c r="F2057" i="40"/>
  <c r="G2057" i="40"/>
  <c r="H2057" i="40"/>
  <c r="A2058" i="40"/>
  <c r="B2058" i="40"/>
  <c r="C2058" i="40"/>
  <c r="D2058" i="40"/>
  <c r="E2058" i="40"/>
  <c r="F2058" i="40"/>
  <c r="G2058" i="40"/>
  <c r="H2058" i="40"/>
  <c r="A2059" i="40"/>
  <c r="B2059" i="40"/>
  <c r="C2059" i="40"/>
  <c r="D2059" i="40"/>
  <c r="E2059" i="40"/>
  <c r="F2059" i="40"/>
  <c r="G2059" i="40"/>
  <c r="H2059" i="40"/>
  <c r="A2060" i="40"/>
  <c r="B2060" i="40"/>
  <c r="C2060" i="40"/>
  <c r="D2060" i="40"/>
  <c r="E2060" i="40"/>
  <c r="F2060" i="40"/>
  <c r="G2060" i="40"/>
  <c r="H2060" i="40"/>
  <c r="A2061" i="40"/>
  <c r="B2061" i="40"/>
  <c r="C2061" i="40"/>
  <c r="D2061" i="40"/>
  <c r="E2061" i="40"/>
  <c r="F2061" i="40"/>
  <c r="G2061" i="40"/>
  <c r="H2061" i="40"/>
  <c r="A2062" i="40"/>
  <c r="B2062" i="40"/>
  <c r="C2062" i="40"/>
  <c r="D2062" i="40"/>
  <c r="E2062" i="40"/>
  <c r="F2062" i="40"/>
  <c r="G2062" i="40"/>
  <c r="H2062" i="40"/>
  <c r="A2063" i="40"/>
  <c r="B2063" i="40"/>
  <c r="C2063" i="40"/>
  <c r="D2063" i="40"/>
  <c r="E2063" i="40"/>
  <c r="F2063" i="40"/>
  <c r="G2063" i="40"/>
  <c r="H2063" i="40"/>
  <c r="A2064" i="40"/>
  <c r="B2064" i="40"/>
  <c r="C2064" i="40"/>
  <c r="D2064" i="40"/>
  <c r="E2064" i="40"/>
  <c r="F2064" i="40"/>
  <c r="G2064" i="40"/>
  <c r="H2064" i="40"/>
  <c r="A2065" i="40"/>
  <c r="B2065" i="40"/>
  <c r="C2065" i="40"/>
  <c r="D2065" i="40"/>
  <c r="E2065" i="40"/>
  <c r="F2065" i="40"/>
  <c r="G2065" i="40"/>
  <c r="H2065" i="40"/>
  <c r="A2066" i="40"/>
  <c r="B2066" i="40"/>
  <c r="C2066" i="40"/>
  <c r="D2066" i="40"/>
  <c r="E2066" i="40"/>
  <c r="F2066" i="40"/>
  <c r="G2066" i="40"/>
  <c r="H2066" i="40"/>
  <c r="A2067" i="40"/>
  <c r="B2067" i="40"/>
  <c r="C2067" i="40"/>
  <c r="D2067" i="40"/>
  <c r="E2067" i="40"/>
  <c r="F2067" i="40"/>
  <c r="G2067" i="40"/>
  <c r="H2067" i="40"/>
  <c r="A2068" i="40"/>
  <c r="B2068" i="40"/>
  <c r="C2068" i="40"/>
  <c r="D2068" i="40"/>
  <c r="E2068" i="40"/>
  <c r="F2068" i="40"/>
  <c r="G2068" i="40"/>
  <c r="H2068" i="40"/>
  <c r="A2069" i="40"/>
  <c r="B2069" i="40"/>
  <c r="C2069" i="40"/>
  <c r="D2069" i="40"/>
  <c r="E2069" i="40"/>
  <c r="F2069" i="40"/>
  <c r="G2069" i="40"/>
  <c r="H2069" i="40"/>
  <c r="A2070" i="40"/>
  <c r="B2070" i="40"/>
  <c r="C2070" i="40"/>
  <c r="D2070" i="40"/>
  <c r="E2070" i="40"/>
  <c r="F2070" i="40"/>
  <c r="G2070" i="40"/>
  <c r="H2070" i="40"/>
  <c r="A2071" i="40"/>
  <c r="B2071" i="40"/>
  <c r="C2071" i="40"/>
  <c r="D2071" i="40"/>
  <c r="E2071" i="40"/>
  <c r="F2071" i="40"/>
  <c r="G2071" i="40"/>
  <c r="H2071" i="40"/>
  <c r="A2072" i="40"/>
  <c r="B2072" i="40"/>
  <c r="C2072" i="40"/>
  <c r="D2072" i="40"/>
  <c r="E2072" i="40"/>
  <c r="F2072" i="40"/>
  <c r="G2072" i="40"/>
  <c r="H2072" i="40"/>
  <c r="A2073" i="40"/>
  <c r="B2073" i="40"/>
  <c r="C2073" i="40"/>
  <c r="D2073" i="40"/>
  <c r="E2073" i="40"/>
  <c r="F2073" i="40"/>
  <c r="G2073" i="40"/>
  <c r="H2073" i="40"/>
  <c r="A2074" i="40"/>
  <c r="B2074" i="40"/>
  <c r="C2074" i="40"/>
  <c r="D2074" i="40"/>
  <c r="E2074" i="40"/>
  <c r="F2074" i="40"/>
  <c r="G2074" i="40"/>
  <c r="H2074" i="40"/>
  <c r="A2075" i="40"/>
  <c r="B2075" i="40"/>
  <c r="C2075" i="40"/>
  <c r="D2075" i="40"/>
  <c r="E2075" i="40"/>
  <c r="F2075" i="40"/>
  <c r="G2075" i="40"/>
  <c r="H2075" i="40"/>
  <c r="A2076" i="40"/>
  <c r="B2076" i="40"/>
  <c r="C2076" i="40"/>
  <c r="D2076" i="40"/>
  <c r="E2076" i="40"/>
  <c r="F2076" i="40"/>
  <c r="G2076" i="40"/>
  <c r="H2076" i="40"/>
  <c r="A2077" i="40"/>
  <c r="B2077" i="40"/>
  <c r="C2077" i="40"/>
  <c r="D2077" i="40"/>
  <c r="E2077" i="40"/>
  <c r="F2077" i="40"/>
  <c r="G2077" i="40"/>
  <c r="H2077" i="40"/>
  <c r="A2078" i="40"/>
  <c r="B2078" i="40"/>
  <c r="C2078" i="40"/>
  <c r="D2078" i="40"/>
  <c r="E2078" i="40"/>
  <c r="F2078" i="40"/>
  <c r="G2078" i="40"/>
  <c r="H2078" i="40"/>
  <c r="A2079" i="40"/>
  <c r="B2079" i="40"/>
  <c r="C2079" i="40"/>
  <c r="D2079" i="40"/>
  <c r="E2079" i="40"/>
  <c r="F2079" i="40"/>
  <c r="G2079" i="40"/>
  <c r="H2079" i="40"/>
  <c r="A2080" i="40"/>
  <c r="B2080" i="40"/>
  <c r="C2080" i="40"/>
  <c r="D2080" i="40"/>
  <c r="E2080" i="40"/>
  <c r="F2080" i="40"/>
  <c r="G2080" i="40"/>
  <c r="H2080" i="40"/>
  <c r="A2081" i="40"/>
  <c r="B2081" i="40"/>
  <c r="C2081" i="40"/>
  <c r="D2081" i="40"/>
  <c r="E2081" i="40"/>
  <c r="F2081" i="40"/>
  <c r="G2081" i="40"/>
  <c r="H2081" i="40"/>
  <c r="A2082" i="40"/>
  <c r="B2082" i="40"/>
  <c r="C2082" i="40"/>
  <c r="D2082" i="40"/>
  <c r="E2082" i="40"/>
  <c r="F2082" i="40"/>
  <c r="G2082" i="40"/>
  <c r="H2082" i="40"/>
  <c r="A2083" i="40"/>
  <c r="B2083" i="40"/>
  <c r="C2083" i="40"/>
  <c r="D2083" i="40"/>
  <c r="E2083" i="40"/>
  <c r="F2083" i="40"/>
  <c r="G2083" i="40"/>
  <c r="H2083" i="40"/>
  <c r="A2084" i="40"/>
  <c r="B2084" i="40"/>
  <c r="C2084" i="40"/>
  <c r="D2084" i="40"/>
  <c r="E2084" i="40"/>
  <c r="F2084" i="40"/>
  <c r="G2084" i="40"/>
  <c r="H2084" i="40"/>
  <c r="A2085" i="40"/>
  <c r="B2085" i="40"/>
  <c r="C2085" i="40"/>
  <c r="D2085" i="40"/>
  <c r="E2085" i="40"/>
  <c r="F2085" i="40"/>
  <c r="G2085" i="40"/>
  <c r="H2085" i="40"/>
  <c r="A2086" i="40"/>
  <c r="B2086" i="40"/>
  <c r="C2086" i="40"/>
  <c r="D2086" i="40"/>
  <c r="E2086" i="40"/>
  <c r="F2086" i="40"/>
  <c r="G2086" i="40"/>
  <c r="H2086" i="40"/>
  <c r="A2087" i="40"/>
  <c r="B2087" i="40"/>
  <c r="C2087" i="40"/>
  <c r="D2087" i="40"/>
  <c r="E2087" i="40"/>
  <c r="F2087" i="40"/>
  <c r="G2087" i="40"/>
  <c r="H2087" i="40"/>
  <c r="A2088" i="40"/>
  <c r="B2088" i="40"/>
  <c r="C2088" i="40"/>
  <c r="D2088" i="40"/>
  <c r="E2088" i="40"/>
  <c r="F2088" i="40"/>
  <c r="G2088" i="40"/>
  <c r="H2088" i="40"/>
  <c r="A2089" i="40"/>
  <c r="B2089" i="40"/>
  <c r="C2089" i="40"/>
  <c r="D2089" i="40"/>
  <c r="E2089" i="40"/>
  <c r="F2089" i="40"/>
  <c r="G2089" i="40"/>
  <c r="H2089" i="40"/>
  <c r="A2090" i="40"/>
  <c r="B2090" i="40"/>
  <c r="C2090" i="40"/>
  <c r="D2090" i="40"/>
  <c r="E2090" i="40"/>
  <c r="F2090" i="40"/>
  <c r="G2090" i="40"/>
  <c r="H2090" i="40"/>
  <c r="A2091" i="40"/>
  <c r="B2091" i="40"/>
  <c r="C2091" i="40"/>
  <c r="D2091" i="40"/>
  <c r="E2091" i="40"/>
  <c r="F2091" i="40"/>
  <c r="G2091" i="40"/>
  <c r="H2091" i="40"/>
  <c r="A2092" i="40"/>
  <c r="B2092" i="40"/>
  <c r="C2092" i="40"/>
  <c r="D2092" i="40"/>
  <c r="E2092" i="40"/>
  <c r="F2092" i="40"/>
  <c r="G2092" i="40"/>
  <c r="H2092" i="40"/>
  <c r="A2093" i="40"/>
  <c r="B2093" i="40"/>
  <c r="C2093" i="40"/>
  <c r="D2093" i="40"/>
  <c r="E2093" i="40"/>
  <c r="F2093" i="40"/>
  <c r="G2093" i="40"/>
  <c r="H2093" i="40"/>
  <c r="A2094" i="40"/>
  <c r="B2094" i="40"/>
  <c r="C2094" i="40"/>
  <c r="D2094" i="40"/>
  <c r="E2094" i="40"/>
  <c r="F2094" i="40"/>
  <c r="G2094" i="40"/>
  <c r="H2094" i="40"/>
  <c r="A2095" i="40"/>
  <c r="B2095" i="40"/>
  <c r="C2095" i="40"/>
  <c r="D2095" i="40"/>
  <c r="E2095" i="40"/>
  <c r="F2095" i="40"/>
  <c r="G2095" i="40"/>
  <c r="H2095" i="40"/>
  <c r="A2096" i="40"/>
  <c r="B2096" i="40"/>
  <c r="C2096" i="40"/>
  <c r="D2096" i="40"/>
  <c r="E2096" i="40"/>
  <c r="F2096" i="40"/>
  <c r="G2096" i="40"/>
  <c r="H2096" i="40"/>
  <c r="A2097" i="40"/>
  <c r="B2097" i="40"/>
  <c r="C2097" i="40"/>
  <c r="D2097" i="40"/>
  <c r="E2097" i="40"/>
  <c r="F2097" i="40"/>
  <c r="G2097" i="40"/>
  <c r="H2097" i="40"/>
  <c r="A2098" i="40"/>
  <c r="B2098" i="40"/>
  <c r="C2098" i="40"/>
  <c r="D2098" i="40"/>
  <c r="E2098" i="40"/>
  <c r="F2098" i="40"/>
  <c r="G2098" i="40"/>
  <c r="H2098" i="40"/>
  <c r="A2099" i="40"/>
  <c r="B2099" i="40"/>
  <c r="C2099" i="40"/>
  <c r="D2099" i="40"/>
  <c r="E2099" i="40"/>
  <c r="F2099" i="40"/>
  <c r="G2099" i="40"/>
  <c r="H2099" i="40"/>
  <c r="A2100" i="40"/>
  <c r="B2100" i="40"/>
  <c r="C2100" i="40"/>
  <c r="D2100" i="40"/>
  <c r="E2100" i="40"/>
  <c r="F2100" i="40"/>
  <c r="G2100" i="40"/>
  <c r="H2100" i="40"/>
  <c r="A2101" i="40"/>
  <c r="B2101" i="40"/>
  <c r="C2101" i="40"/>
  <c r="D2101" i="40"/>
  <c r="E2101" i="40"/>
  <c r="F2101" i="40"/>
  <c r="G2101" i="40"/>
  <c r="H2101" i="40"/>
  <c r="A2102" i="40"/>
  <c r="B2102" i="40"/>
  <c r="C2102" i="40"/>
  <c r="D2102" i="40"/>
  <c r="E2102" i="40"/>
  <c r="F2102" i="40"/>
  <c r="G2102" i="40"/>
  <c r="H2102" i="40"/>
  <c r="A2103" i="40"/>
  <c r="B2103" i="40"/>
  <c r="C2103" i="40"/>
  <c r="D2103" i="40"/>
  <c r="E2103" i="40"/>
  <c r="F2103" i="40"/>
  <c r="G2103" i="40"/>
  <c r="H2103" i="40"/>
  <c r="A2104" i="40"/>
  <c r="B2104" i="40"/>
  <c r="C2104" i="40"/>
  <c r="D2104" i="40"/>
  <c r="E2104" i="40"/>
  <c r="F2104" i="40"/>
  <c r="G2104" i="40"/>
  <c r="H2104" i="40"/>
  <c r="A2105" i="40"/>
  <c r="B2105" i="40"/>
  <c r="C2105" i="40"/>
  <c r="D2105" i="40"/>
  <c r="E2105" i="40"/>
  <c r="F2105" i="40"/>
  <c r="G2105" i="40"/>
  <c r="H2105" i="40"/>
  <c r="A2106" i="40"/>
  <c r="B2106" i="40"/>
  <c r="C2106" i="40"/>
  <c r="D2106" i="40"/>
  <c r="E2106" i="40"/>
  <c r="F2106" i="40"/>
  <c r="G2106" i="40"/>
  <c r="H2106" i="40"/>
  <c r="A2107" i="40"/>
  <c r="B2107" i="40"/>
  <c r="C2107" i="40"/>
  <c r="D2107" i="40"/>
  <c r="E2107" i="40"/>
  <c r="F2107" i="40"/>
  <c r="G2107" i="40"/>
  <c r="H2107" i="40"/>
  <c r="A2108" i="40"/>
  <c r="B2108" i="40"/>
  <c r="C2108" i="40"/>
  <c r="D2108" i="40"/>
  <c r="E2108" i="40"/>
  <c r="F2108" i="40"/>
  <c r="G2108" i="40"/>
  <c r="H2108" i="40"/>
  <c r="A2109" i="40"/>
  <c r="B2109" i="40"/>
  <c r="C2109" i="40"/>
  <c r="D2109" i="40"/>
  <c r="E2109" i="40"/>
  <c r="F2109" i="40"/>
  <c r="G2109" i="40"/>
  <c r="H2109" i="40"/>
  <c r="A2110" i="40"/>
  <c r="B2110" i="40"/>
  <c r="C2110" i="40"/>
  <c r="D2110" i="40"/>
  <c r="E2110" i="40"/>
  <c r="F2110" i="40"/>
  <c r="G2110" i="40"/>
  <c r="H2110" i="40"/>
  <c r="A2111" i="40"/>
  <c r="B2111" i="40"/>
  <c r="C2111" i="40"/>
  <c r="D2111" i="40"/>
  <c r="E2111" i="40"/>
  <c r="F2111" i="40"/>
  <c r="G2111" i="40"/>
  <c r="H2111" i="40"/>
  <c r="A2112" i="40"/>
  <c r="B2112" i="40"/>
  <c r="C2112" i="40"/>
  <c r="D2112" i="40"/>
  <c r="E2112" i="40"/>
  <c r="F2112" i="40"/>
  <c r="G2112" i="40"/>
  <c r="H2112" i="40"/>
  <c r="A2113" i="40"/>
  <c r="B2113" i="40"/>
  <c r="C2113" i="40"/>
  <c r="D2113" i="40"/>
  <c r="E2113" i="40"/>
  <c r="F2113" i="40"/>
  <c r="G2113" i="40"/>
  <c r="H2113" i="40"/>
  <c r="A2114" i="40"/>
  <c r="B2114" i="40"/>
  <c r="C2114" i="40"/>
  <c r="D2114" i="40"/>
  <c r="E2114" i="40"/>
  <c r="F2114" i="40"/>
  <c r="G2114" i="40"/>
  <c r="H2114" i="40"/>
  <c r="A2115" i="40"/>
  <c r="B2115" i="40"/>
  <c r="C2115" i="40"/>
  <c r="D2115" i="40"/>
  <c r="E2115" i="40"/>
  <c r="F2115" i="40"/>
  <c r="G2115" i="40"/>
  <c r="H2115" i="40"/>
  <c r="A2116" i="40"/>
  <c r="B2116" i="40"/>
  <c r="C2116" i="40"/>
  <c r="D2116" i="40"/>
  <c r="E2116" i="40"/>
  <c r="F2116" i="40"/>
  <c r="G2116" i="40"/>
  <c r="H2116" i="40"/>
  <c r="A2117" i="40"/>
  <c r="B2117" i="40"/>
  <c r="C2117" i="40"/>
  <c r="D2117" i="40"/>
  <c r="E2117" i="40"/>
  <c r="F2117" i="40"/>
  <c r="G2117" i="40"/>
  <c r="H2117" i="40"/>
  <c r="A2118" i="40"/>
  <c r="B2118" i="40"/>
  <c r="C2118" i="40"/>
  <c r="D2118" i="40"/>
  <c r="E2118" i="40"/>
  <c r="F2118" i="40"/>
  <c r="G2118" i="40"/>
  <c r="H2118" i="40"/>
  <c r="A2119" i="40"/>
  <c r="B2119" i="40"/>
  <c r="C2119" i="40"/>
  <c r="D2119" i="40"/>
  <c r="E2119" i="40"/>
  <c r="F2119" i="40"/>
  <c r="G2119" i="40"/>
  <c r="H2119" i="40"/>
  <c r="A2120" i="40"/>
  <c r="B2120" i="40"/>
  <c r="C2120" i="40"/>
  <c r="D2120" i="40"/>
  <c r="E2120" i="40"/>
  <c r="F2120" i="40"/>
  <c r="G2120" i="40"/>
  <c r="H2120" i="40"/>
  <c r="A2121" i="40"/>
  <c r="B2121" i="40"/>
  <c r="C2121" i="40"/>
  <c r="D2121" i="40"/>
  <c r="E2121" i="40"/>
  <c r="F2121" i="40"/>
  <c r="G2121" i="40"/>
  <c r="H2121" i="40"/>
  <c r="A2122" i="40"/>
  <c r="B2122" i="40"/>
  <c r="C2122" i="40"/>
  <c r="D2122" i="40"/>
  <c r="E2122" i="40"/>
  <c r="F2122" i="40"/>
  <c r="G2122" i="40"/>
  <c r="H2122" i="40"/>
  <c r="A2123" i="40"/>
  <c r="B2123" i="40"/>
  <c r="C2123" i="40"/>
  <c r="D2123" i="40"/>
  <c r="E2123" i="40"/>
  <c r="F2123" i="40"/>
  <c r="G2123" i="40"/>
  <c r="H2123" i="40"/>
  <c r="A2124" i="40"/>
  <c r="B2124" i="40"/>
  <c r="C2124" i="40"/>
  <c r="D2124" i="40"/>
  <c r="E2124" i="40"/>
  <c r="F2124" i="40"/>
  <c r="G2124" i="40"/>
  <c r="H2124" i="40"/>
  <c r="A2125" i="40"/>
  <c r="B2125" i="40"/>
  <c r="C2125" i="40"/>
  <c r="D2125" i="40"/>
  <c r="E2125" i="40"/>
  <c r="F2125" i="40"/>
  <c r="G2125" i="40"/>
  <c r="H2125" i="40"/>
  <c r="A2126" i="40"/>
  <c r="B2126" i="40"/>
  <c r="C2126" i="40"/>
  <c r="D2126" i="40"/>
  <c r="E2126" i="40"/>
  <c r="F2126" i="40"/>
  <c r="G2126" i="40"/>
  <c r="H2126" i="40"/>
  <c r="A2127" i="40"/>
  <c r="B2127" i="40"/>
  <c r="C2127" i="40"/>
  <c r="D2127" i="40"/>
  <c r="E2127" i="40"/>
  <c r="F2127" i="40"/>
  <c r="G2127" i="40"/>
  <c r="H2127" i="40"/>
  <c r="A2128" i="40"/>
  <c r="B2128" i="40"/>
  <c r="C2128" i="40"/>
  <c r="D2128" i="40"/>
  <c r="E2128" i="40"/>
  <c r="F2128" i="40"/>
  <c r="G2128" i="40"/>
  <c r="H2128" i="40"/>
  <c r="A2129" i="40"/>
  <c r="B2129" i="40"/>
  <c r="C2129" i="40"/>
  <c r="D2129" i="40"/>
  <c r="E2129" i="40"/>
  <c r="F2129" i="40"/>
  <c r="G2129" i="40"/>
  <c r="H2129" i="40"/>
  <c r="A2130" i="40"/>
  <c r="B2130" i="40"/>
  <c r="C2130" i="40"/>
  <c r="D2130" i="40"/>
  <c r="E2130" i="40"/>
  <c r="F2130" i="40"/>
  <c r="G2130" i="40"/>
  <c r="H2130" i="40"/>
  <c r="A2131" i="40"/>
  <c r="B2131" i="40"/>
  <c r="C2131" i="40"/>
  <c r="D2131" i="40"/>
  <c r="E2131" i="40"/>
  <c r="F2131" i="40"/>
  <c r="G2131" i="40"/>
  <c r="H2131" i="40"/>
  <c r="A2132" i="40"/>
  <c r="B2132" i="40"/>
  <c r="C2132" i="40"/>
  <c r="D2132" i="40"/>
  <c r="E2132" i="40"/>
  <c r="F2132" i="40"/>
  <c r="G2132" i="40"/>
  <c r="H2132" i="40"/>
  <c r="A2133" i="40"/>
  <c r="B2133" i="40"/>
  <c r="C2133" i="40"/>
  <c r="D2133" i="40"/>
  <c r="E2133" i="40"/>
  <c r="F2133" i="40"/>
  <c r="G2133" i="40"/>
  <c r="H2133" i="40"/>
  <c r="A2134" i="40"/>
  <c r="B2134" i="40"/>
  <c r="C2134" i="40"/>
  <c r="D2134" i="40"/>
  <c r="E2134" i="40"/>
  <c r="F2134" i="40"/>
  <c r="G2134" i="40"/>
  <c r="H2134" i="40"/>
  <c r="A2135" i="40"/>
  <c r="B2135" i="40"/>
  <c r="C2135" i="40"/>
  <c r="D2135" i="40"/>
  <c r="E2135" i="40"/>
  <c r="F2135" i="40"/>
  <c r="G2135" i="40"/>
  <c r="H2135" i="40"/>
  <c r="A2136" i="40"/>
  <c r="B2136" i="40"/>
  <c r="C2136" i="40"/>
  <c r="D2136" i="40"/>
  <c r="E2136" i="40"/>
  <c r="F2136" i="40"/>
  <c r="G2136" i="40"/>
  <c r="H2136" i="40"/>
  <c r="A2137" i="40"/>
  <c r="B2137" i="40"/>
  <c r="C2137" i="40"/>
  <c r="D2137" i="40"/>
  <c r="E2137" i="40"/>
  <c r="F2137" i="40"/>
  <c r="G2137" i="40"/>
  <c r="H2137" i="40"/>
  <c r="A2138" i="40"/>
  <c r="B2138" i="40"/>
  <c r="C2138" i="40"/>
  <c r="D2138" i="40"/>
  <c r="E2138" i="40"/>
  <c r="F2138" i="40"/>
  <c r="G2138" i="40"/>
  <c r="H2138" i="40"/>
  <c r="A2139" i="40"/>
  <c r="B2139" i="40"/>
  <c r="C2139" i="40"/>
  <c r="D2139" i="40"/>
  <c r="E2139" i="40"/>
  <c r="F2139" i="40"/>
  <c r="G2139" i="40"/>
  <c r="H2139" i="40"/>
  <c r="A2140" i="40"/>
  <c r="B2140" i="40"/>
  <c r="C2140" i="40"/>
  <c r="D2140" i="40"/>
  <c r="E2140" i="40"/>
  <c r="F2140" i="40"/>
  <c r="G2140" i="40"/>
  <c r="H2140" i="40"/>
  <c r="A2141" i="40"/>
  <c r="B2141" i="40"/>
  <c r="C2141" i="40"/>
  <c r="D2141" i="40"/>
  <c r="E2141" i="40"/>
  <c r="F2141" i="40"/>
  <c r="G2141" i="40"/>
  <c r="H2141" i="40"/>
  <c r="A2142" i="40"/>
  <c r="B2142" i="40"/>
  <c r="C2142" i="40"/>
  <c r="D2142" i="40"/>
  <c r="E2142" i="40"/>
  <c r="F2142" i="40"/>
  <c r="G2142" i="40"/>
  <c r="H2142" i="40"/>
  <c r="A2143" i="40"/>
  <c r="B2143" i="40"/>
  <c r="C2143" i="40"/>
  <c r="D2143" i="40"/>
  <c r="E2143" i="40"/>
  <c r="F2143" i="40"/>
  <c r="G2143" i="40"/>
  <c r="H2143" i="40"/>
  <c r="A2144" i="40"/>
  <c r="B2144" i="40"/>
  <c r="C2144" i="40"/>
  <c r="D2144" i="40"/>
  <c r="E2144" i="40"/>
  <c r="F2144" i="40"/>
  <c r="G2144" i="40"/>
  <c r="H2144" i="40"/>
  <c r="A2145" i="40"/>
  <c r="B2145" i="40"/>
  <c r="C2145" i="40"/>
  <c r="D2145" i="40"/>
  <c r="E2145" i="40"/>
  <c r="F2145" i="40"/>
  <c r="G2145" i="40"/>
  <c r="H2145" i="40"/>
  <c r="A2146" i="40"/>
  <c r="B2146" i="40"/>
  <c r="C2146" i="40"/>
  <c r="D2146" i="40"/>
  <c r="E2146" i="40"/>
  <c r="F2146" i="40"/>
  <c r="G2146" i="40"/>
  <c r="H2146" i="40"/>
  <c r="A2147" i="40"/>
  <c r="B2147" i="40"/>
  <c r="C2147" i="40"/>
  <c r="D2147" i="40"/>
  <c r="E2147" i="40"/>
  <c r="F2147" i="40"/>
  <c r="G2147" i="40"/>
  <c r="H2147" i="40"/>
  <c r="A2148" i="40"/>
  <c r="B2148" i="40"/>
  <c r="C2148" i="40"/>
  <c r="D2148" i="40"/>
  <c r="E2148" i="40"/>
  <c r="F2148" i="40"/>
  <c r="G2148" i="40"/>
  <c r="H2148" i="40"/>
  <c r="A2149" i="40"/>
  <c r="B2149" i="40"/>
  <c r="C2149" i="40"/>
  <c r="D2149" i="40"/>
  <c r="E2149" i="40"/>
  <c r="F2149" i="40"/>
  <c r="G2149" i="40"/>
  <c r="H2149" i="40"/>
  <c r="A2150" i="40"/>
  <c r="B2150" i="40"/>
  <c r="C2150" i="40"/>
  <c r="D2150" i="40"/>
  <c r="E2150" i="40"/>
  <c r="F2150" i="40"/>
  <c r="G2150" i="40"/>
  <c r="H2150" i="40"/>
  <c r="A2151" i="40"/>
  <c r="B2151" i="40"/>
  <c r="C2151" i="40"/>
  <c r="D2151" i="40"/>
  <c r="E2151" i="40"/>
  <c r="F2151" i="40"/>
  <c r="G2151" i="40"/>
  <c r="H2151" i="40"/>
  <c r="A2152" i="40"/>
  <c r="B2152" i="40"/>
  <c r="C2152" i="40"/>
  <c r="D2152" i="40"/>
  <c r="E2152" i="40"/>
  <c r="F2152" i="40"/>
  <c r="G2152" i="40"/>
  <c r="H2152" i="40"/>
  <c r="A2153" i="40"/>
  <c r="B2153" i="40"/>
  <c r="C2153" i="40"/>
  <c r="D2153" i="40"/>
  <c r="E2153" i="40"/>
  <c r="F2153" i="40"/>
  <c r="G2153" i="40"/>
  <c r="H2153" i="40"/>
  <c r="A2154" i="40"/>
  <c r="B2154" i="40"/>
  <c r="C2154" i="40"/>
  <c r="D2154" i="40"/>
  <c r="E2154" i="40"/>
  <c r="F2154" i="40"/>
  <c r="G2154" i="40"/>
  <c r="H2154" i="40"/>
  <c r="A2155" i="40"/>
  <c r="B2155" i="40"/>
  <c r="C2155" i="40"/>
  <c r="D2155" i="40"/>
  <c r="E2155" i="40"/>
  <c r="F2155" i="40"/>
  <c r="G2155" i="40"/>
  <c r="H2155" i="40"/>
  <c r="A2156" i="40"/>
  <c r="B2156" i="40"/>
  <c r="C2156" i="40"/>
  <c r="D2156" i="40"/>
  <c r="E2156" i="40"/>
  <c r="F2156" i="40"/>
  <c r="G2156" i="40"/>
  <c r="H2156" i="40"/>
  <c r="A2157" i="40"/>
  <c r="B2157" i="40"/>
  <c r="C2157" i="40"/>
  <c r="D2157" i="40"/>
  <c r="E2157" i="40"/>
  <c r="F2157" i="40"/>
  <c r="G2157" i="40"/>
  <c r="H2157" i="40"/>
  <c r="A2158" i="40"/>
  <c r="B2158" i="40"/>
  <c r="C2158" i="40"/>
  <c r="D2158" i="40"/>
  <c r="E2158" i="40"/>
  <c r="F2158" i="40"/>
  <c r="G2158" i="40"/>
  <c r="H2158" i="40"/>
  <c r="A2159" i="40"/>
  <c r="B2159" i="40"/>
  <c r="C2159" i="40"/>
  <c r="D2159" i="40"/>
  <c r="E2159" i="40"/>
  <c r="F2159" i="40"/>
  <c r="G2159" i="40"/>
  <c r="H2159" i="40"/>
  <c r="A2160" i="40"/>
  <c r="B2160" i="40"/>
  <c r="C2160" i="40"/>
  <c r="D2160" i="40"/>
  <c r="E2160" i="40"/>
  <c r="F2160" i="40"/>
  <c r="G2160" i="40"/>
  <c r="H2160" i="40"/>
  <c r="A2161" i="40"/>
  <c r="B2161" i="40"/>
  <c r="C2161" i="40"/>
  <c r="D2161" i="40"/>
  <c r="E2161" i="40"/>
  <c r="F2161" i="40"/>
  <c r="G2161" i="40"/>
  <c r="H2161" i="40"/>
  <c r="A2162" i="40"/>
  <c r="B2162" i="40"/>
  <c r="C2162" i="40"/>
  <c r="D2162" i="40"/>
  <c r="E2162" i="40"/>
  <c r="F2162" i="40"/>
  <c r="G2162" i="40"/>
  <c r="H2162" i="40"/>
  <c r="A2163" i="40"/>
  <c r="B2163" i="40"/>
  <c r="C2163" i="40"/>
  <c r="D2163" i="40"/>
  <c r="E2163" i="40"/>
  <c r="F2163" i="40"/>
  <c r="G2163" i="40"/>
  <c r="H2163" i="40"/>
  <c r="A2164" i="40"/>
  <c r="B2164" i="40"/>
  <c r="C2164" i="40"/>
  <c r="D2164" i="40"/>
  <c r="E2164" i="40"/>
  <c r="F2164" i="40"/>
  <c r="G2164" i="40"/>
  <c r="H2164" i="40"/>
  <c r="A2165" i="40"/>
  <c r="B2165" i="40"/>
  <c r="C2165" i="40"/>
  <c r="D2165" i="40"/>
  <c r="E2165" i="40"/>
  <c r="F2165" i="40"/>
  <c r="G2165" i="40"/>
  <c r="H2165" i="40"/>
  <c r="A2166" i="40"/>
  <c r="B2166" i="40"/>
  <c r="C2166" i="40"/>
  <c r="D2166" i="40"/>
  <c r="E2166" i="40"/>
  <c r="F2166" i="40"/>
  <c r="G2166" i="40"/>
  <c r="H2166" i="40"/>
  <c r="A2167" i="40"/>
  <c r="B2167" i="40"/>
  <c r="C2167" i="40"/>
  <c r="D2167" i="40"/>
  <c r="E2167" i="40"/>
  <c r="F2167" i="40"/>
  <c r="G2167" i="40"/>
  <c r="H2167" i="40"/>
  <c r="A2168" i="40"/>
  <c r="B2168" i="40"/>
  <c r="C2168" i="40"/>
  <c r="D2168" i="40"/>
  <c r="E2168" i="40"/>
  <c r="F2168" i="40"/>
  <c r="G2168" i="40"/>
  <c r="H2168" i="40"/>
  <c r="A2169" i="40"/>
  <c r="B2169" i="40"/>
  <c r="C2169" i="40"/>
  <c r="D2169" i="40"/>
  <c r="E2169" i="40"/>
  <c r="F2169" i="40"/>
  <c r="G2169" i="40"/>
  <c r="H2169" i="40"/>
  <c r="A2170" i="40"/>
  <c r="B2170" i="40"/>
  <c r="C2170" i="40"/>
  <c r="D2170" i="40"/>
  <c r="E2170" i="40"/>
  <c r="F2170" i="40"/>
  <c r="G2170" i="40"/>
  <c r="H2170" i="40"/>
  <c r="A2171" i="40"/>
  <c r="B2171" i="40"/>
  <c r="C2171" i="40"/>
  <c r="D2171" i="40"/>
  <c r="E2171" i="40"/>
  <c r="F2171" i="40"/>
  <c r="G2171" i="40"/>
  <c r="H2171" i="40"/>
  <c r="A2172" i="40"/>
  <c r="B2172" i="40"/>
  <c r="C2172" i="40"/>
  <c r="D2172" i="40"/>
  <c r="E2172" i="40"/>
  <c r="F2172" i="40"/>
  <c r="G2172" i="40"/>
  <c r="H2172" i="40"/>
  <c r="A2173" i="40"/>
  <c r="B2173" i="40"/>
  <c r="C2173" i="40"/>
  <c r="D2173" i="40"/>
  <c r="E2173" i="40"/>
  <c r="F2173" i="40"/>
  <c r="G2173" i="40"/>
  <c r="H2173" i="40"/>
  <c r="A2174" i="40"/>
  <c r="B2174" i="40"/>
  <c r="C2174" i="40"/>
  <c r="D2174" i="40"/>
  <c r="E2174" i="40"/>
  <c r="F2174" i="40"/>
  <c r="G2174" i="40"/>
  <c r="H2174" i="40"/>
  <c r="A2175" i="40"/>
  <c r="B2175" i="40"/>
  <c r="C2175" i="40"/>
  <c r="D2175" i="40"/>
  <c r="E2175" i="40"/>
  <c r="F2175" i="40"/>
  <c r="G2175" i="40"/>
  <c r="H2175" i="40"/>
  <c r="A2176" i="40"/>
  <c r="B2176" i="40"/>
  <c r="C2176" i="40"/>
  <c r="D2176" i="40"/>
  <c r="E2176" i="40"/>
  <c r="F2176" i="40"/>
  <c r="G2176" i="40"/>
  <c r="H2176" i="40"/>
  <c r="A2177" i="40"/>
  <c r="B2177" i="40"/>
  <c r="C2177" i="40"/>
  <c r="D2177" i="40"/>
  <c r="E2177" i="40"/>
  <c r="F2177" i="40"/>
  <c r="G2177" i="40"/>
  <c r="H2177" i="40"/>
  <c r="A2178" i="40"/>
  <c r="B2178" i="40"/>
  <c r="C2178" i="40"/>
  <c r="D2178" i="40"/>
  <c r="E2178" i="40"/>
  <c r="F2178" i="40"/>
  <c r="G2178" i="40"/>
  <c r="H2178" i="40"/>
  <c r="A2179" i="40"/>
  <c r="B2179" i="40"/>
  <c r="C2179" i="40"/>
  <c r="D2179" i="40"/>
  <c r="E2179" i="40"/>
  <c r="F2179" i="40"/>
  <c r="G2179" i="40"/>
  <c r="H2179" i="40"/>
  <c r="A2180" i="40"/>
  <c r="B2180" i="40"/>
  <c r="C2180" i="40"/>
  <c r="D2180" i="40"/>
  <c r="E2180" i="40"/>
  <c r="F2180" i="40"/>
  <c r="G2180" i="40"/>
  <c r="H2180" i="40"/>
  <c r="A2181" i="40"/>
  <c r="B2181" i="40"/>
  <c r="C2181" i="40"/>
  <c r="D2181" i="40"/>
  <c r="E2181" i="40"/>
  <c r="F2181" i="40"/>
  <c r="G2181" i="40"/>
  <c r="H2181" i="40"/>
  <c r="A2182" i="40"/>
  <c r="B2182" i="40"/>
  <c r="C2182" i="40"/>
  <c r="D2182" i="40"/>
  <c r="E2182" i="40"/>
  <c r="F2182" i="40"/>
  <c r="G2182" i="40"/>
  <c r="H2182" i="40"/>
  <c r="A2183" i="40"/>
  <c r="B2183" i="40"/>
  <c r="C2183" i="40"/>
  <c r="D2183" i="40"/>
  <c r="E2183" i="40"/>
  <c r="F2183" i="40"/>
  <c r="G2183" i="40"/>
  <c r="H2183" i="40"/>
  <c r="A2184" i="40"/>
  <c r="B2184" i="40"/>
  <c r="C2184" i="40"/>
  <c r="D2184" i="40"/>
  <c r="E2184" i="40"/>
  <c r="F2184" i="40"/>
  <c r="G2184" i="40"/>
  <c r="H2184" i="40"/>
  <c r="A2185" i="40"/>
  <c r="B2185" i="40"/>
  <c r="C2185" i="40"/>
  <c r="D2185" i="40"/>
  <c r="E2185" i="40"/>
  <c r="F2185" i="40"/>
  <c r="G2185" i="40"/>
  <c r="H2185" i="40"/>
  <c r="A2186" i="40"/>
  <c r="B2186" i="40"/>
  <c r="C2186" i="40"/>
  <c r="D2186" i="40"/>
  <c r="E2186" i="40"/>
  <c r="F2186" i="40"/>
  <c r="G2186" i="40"/>
  <c r="H2186" i="40"/>
  <c r="A2187" i="40"/>
  <c r="B2187" i="40"/>
  <c r="C2187" i="40"/>
  <c r="D2187" i="40"/>
  <c r="E2187" i="40"/>
  <c r="F2187" i="40"/>
  <c r="G2187" i="40"/>
  <c r="H2187" i="40"/>
  <c r="A2188" i="40"/>
  <c r="B2188" i="40"/>
  <c r="C2188" i="40"/>
  <c r="D2188" i="40"/>
  <c r="E2188" i="40"/>
  <c r="F2188" i="40"/>
  <c r="G2188" i="40"/>
  <c r="H2188" i="40"/>
  <c r="A2189" i="40"/>
  <c r="B2189" i="40"/>
  <c r="C2189" i="40"/>
  <c r="D2189" i="40"/>
  <c r="E2189" i="40"/>
  <c r="F2189" i="40"/>
  <c r="G2189" i="40"/>
  <c r="H2189" i="40"/>
  <c r="A2190" i="40"/>
  <c r="B2190" i="40"/>
  <c r="C2190" i="40"/>
  <c r="D2190" i="40"/>
  <c r="E2190" i="40"/>
  <c r="F2190" i="40"/>
  <c r="G2190" i="40"/>
  <c r="H2190" i="40"/>
  <c r="A2191" i="40"/>
  <c r="B2191" i="40"/>
  <c r="C2191" i="40"/>
  <c r="D2191" i="40"/>
  <c r="E2191" i="40"/>
  <c r="F2191" i="40"/>
  <c r="G2191" i="40"/>
  <c r="H2191" i="40"/>
  <c r="A2192" i="40"/>
  <c r="B2192" i="40"/>
  <c r="C2192" i="40"/>
  <c r="D2192" i="40"/>
  <c r="E2192" i="40"/>
  <c r="F2192" i="40"/>
  <c r="G2192" i="40"/>
  <c r="H2192" i="40"/>
  <c r="A2193" i="40"/>
  <c r="B2193" i="40"/>
  <c r="C2193" i="40"/>
  <c r="D2193" i="40"/>
  <c r="E2193" i="40"/>
  <c r="F2193" i="40"/>
  <c r="G2193" i="40"/>
  <c r="H2193" i="40"/>
  <c r="A2194" i="40"/>
  <c r="B2194" i="40"/>
  <c r="C2194" i="40"/>
  <c r="D2194" i="40"/>
  <c r="E2194" i="40"/>
  <c r="F2194" i="40"/>
  <c r="G2194" i="40"/>
  <c r="H2194" i="40"/>
  <c r="A2195" i="40"/>
  <c r="B2195" i="40"/>
  <c r="C2195" i="40"/>
  <c r="D2195" i="40"/>
  <c r="E2195" i="40"/>
  <c r="F2195" i="40"/>
  <c r="G2195" i="40"/>
  <c r="H2195" i="40"/>
  <c r="A2196" i="40"/>
  <c r="B2196" i="40"/>
  <c r="C2196" i="40"/>
  <c r="D2196" i="40"/>
  <c r="E2196" i="40"/>
  <c r="F2196" i="40"/>
  <c r="G2196" i="40"/>
  <c r="H2196" i="40"/>
  <c r="A2197" i="40"/>
  <c r="B2197" i="40"/>
  <c r="C2197" i="40"/>
  <c r="D2197" i="40"/>
  <c r="E2197" i="40"/>
  <c r="F2197" i="40"/>
  <c r="G2197" i="40"/>
  <c r="H2197" i="40"/>
  <c r="A2198" i="40"/>
  <c r="B2198" i="40"/>
  <c r="C2198" i="40"/>
  <c r="D2198" i="40"/>
  <c r="E2198" i="40"/>
  <c r="F2198" i="40"/>
  <c r="G2198" i="40"/>
  <c r="H2198" i="40"/>
  <c r="A2199" i="40"/>
  <c r="B2199" i="40"/>
  <c r="C2199" i="40"/>
  <c r="D2199" i="40"/>
  <c r="E2199" i="40"/>
  <c r="F2199" i="40"/>
  <c r="G2199" i="40"/>
  <c r="H2199" i="40"/>
  <c r="A2200" i="40"/>
  <c r="B2200" i="40"/>
  <c r="C2200" i="40"/>
  <c r="D2200" i="40"/>
  <c r="E2200" i="40"/>
  <c r="F2200" i="40"/>
  <c r="G2200" i="40"/>
  <c r="H2200" i="40"/>
  <c r="A2201" i="40"/>
  <c r="B2201" i="40"/>
  <c r="C2201" i="40"/>
  <c r="D2201" i="40"/>
  <c r="E2201" i="40"/>
  <c r="F2201" i="40"/>
  <c r="G2201" i="40"/>
  <c r="H2201" i="40"/>
  <c r="H5" i="40"/>
  <c r="G5" i="40"/>
  <c r="F5" i="40"/>
  <c r="E5" i="40"/>
  <c r="D5" i="40"/>
  <c r="C5" i="40"/>
  <c r="B5" i="40"/>
  <c r="A5" i="40"/>
  <c r="A6" i="39"/>
  <c r="B6" i="39"/>
  <c r="C6" i="39"/>
  <c r="D6" i="39"/>
  <c r="E6" i="39"/>
  <c r="F6" i="39"/>
  <c r="G6" i="39"/>
  <c r="H6" i="39"/>
  <c r="A7" i="39"/>
  <c r="B7" i="39"/>
  <c r="C7" i="39"/>
  <c r="D7" i="39"/>
  <c r="E7" i="39"/>
  <c r="F7" i="39"/>
  <c r="G7" i="39"/>
  <c r="H7" i="39"/>
  <c r="A8" i="39"/>
  <c r="B8" i="39"/>
  <c r="C8" i="39"/>
  <c r="D8" i="39"/>
  <c r="E8" i="39"/>
  <c r="F8" i="39"/>
  <c r="G8" i="39"/>
  <c r="H8" i="39"/>
  <c r="A9" i="39"/>
  <c r="B9" i="39"/>
  <c r="C9" i="39"/>
  <c r="D9" i="39"/>
  <c r="E9" i="39"/>
  <c r="F9" i="39"/>
  <c r="G9" i="39"/>
  <c r="H9" i="39"/>
  <c r="A10" i="39"/>
  <c r="B10" i="39"/>
  <c r="C10" i="39"/>
  <c r="D10" i="39"/>
  <c r="E10" i="39"/>
  <c r="F10" i="39"/>
  <c r="G10" i="39"/>
  <c r="H10" i="39"/>
  <c r="A11" i="39"/>
  <c r="B11" i="39"/>
  <c r="C11" i="39"/>
  <c r="D11" i="39"/>
  <c r="E11" i="39"/>
  <c r="F11" i="39"/>
  <c r="G11" i="39"/>
  <c r="H11" i="39"/>
  <c r="A12" i="39"/>
  <c r="B12" i="39"/>
  <c r="C12" i="39"/>
  <c r="D12" i="39"/>
  <c r="E12" i="39"/>
  <c r="F12" i="39"/>
  <c r="G12" i="39"/>
  <c r="H12" i="39"/>
  <c r="A13" i="39"/>
  <c r="B13" i="39"/>
  <c r="C13" i="39"/>
  <c r="D13" i="39"/>
  <c r="E13" i="39"/>
  <c r="F13" i="39"/>
  <c r="G13" i="39"/>
  <c r="H13" i="39"/>
  <c r="A14" i="39"/>
  <c r="B14" i="39"/>
  <c r="C14" i="39"/>
  <c r="D14" i="39"/>
  <c r="E14" i="39"/>
  <c r="F14" i="39"/>
  <c r="G14" i="39"/>
  <c r="H14" i="39"/>
  <c r="A15" i="39"/>
  <c r="B15" i="39"/>
  <c r="C15" i="39"/>
  <c r="D15" i="39"/>
  <c r="E15" i="39"/>
  <c r="F15" i="39"/>
  <c r="G15" i="39"/>
  <c r="H15" i="39"/>
  <c r="A16" i="39"/>
  <c r="B16" i="39"/>
  <c r="C16" i="39"/>
  <c r="D16" i="39"/>
  <c r="E16" i="39"/>
  <c r="F16" i="39"/>
  <c r="G16" i="39"/>
  <c r="H16" i="39"/>
  <c r="A17" i="39"/>
  <c r="B17" i="39"/>
  <c r="C17" i="39"/>
  <c r="D17" i="39"/>
  <c r="E17" i="39"/>
  <c r="F17" i="39"/>
  <c r="G17" i="39"/>
  <c r="H17" i="39"/>
  <c r="A18" i="39"/>
  <c r="B18" i="39"/>
  <c r="C18" i="39"/>
  <c r="D18" i="39"/>
  <c r="E18" i="39"/>
  <c r="F18" i="39"/>
  <c r="G18" i="39"/>
  <c r="H18" i="39"/>
  <c r="A19" i="39"/>
  <c r="B19" i="39"/>
  <c r="C19" i="39"/>
  <c r="D19" i="39"/>
  <c r="E19" i="39"/>
  <c r="F19" i="39"/>
  <c r="G19" i="39"/>
  <c r="H19" i="39"/>
  <c r="A20" i="39"/>
  <c r="B20" i="39"/>
  <c r="C20" i="39"/>
  <c r="D20" i="39"/>
  <c r="E20" i="39"/>
  <c r="F20" i="39"/>
  <c r="G20" i="39"/>
  <c r="H20" i="39"/>
  <c r="A21" i="39"/>
  <c r="B21" i="39"/>
  <c r="C21" i="39"/>
  <c r="D21" i="39"/>
  <c r="E21" i="39"/>
  <c r="F21" i="39"/>
  <c r="G21" i="39"/>
  <c r="H21" i="39"/>
  <c r="A22" i="39"/>
  <c r="B22" i="39"/>
  <c r="C22" i="39"/>
  <c r="D22" i="39"/>
  <c r="E22" i="39"/>
  <c r="F22" i="39"/>
  <c r="G22" i="39"/>
  <c r="H22" i="39"/>
  <c r="A23" i="39"/>
  <c r="B23" i="39"/>
  <c r="C23" i="39"/>
  <c r="D23" i="39"/>
  <c r="E23" i="39"/>
  <c r="F23" i="39"/>
  <c r="G23" i="39"/>
  <c r="H23" i="39"/>
  <c r="A24" i="39"/>
  <c r="B24" i="39"/>
  <c r="C24" i="39"/>
  <c r="D24" i="39"/>
  <c r="E24" i="39"/>
  <c r="F24" i="39"/>
  <c r="G24" i="39"/>
  <c r="H24" i="39"/>
  <c r="A25" i="39"/>
  <c r="B25" i="39"/>
  <c r="C25" i="39"/>
  <c r="D25" i="39"/>
  <c r="E25" i="39"/>
  <c r="F25" i="39"/>
  <c r="G25" i="39"/>
  <c r="H25" i="39"/>
  <c r="A26" i="39"/>
  <c r="B26" i="39"/>
  <c r="C26" i="39"/>
  <c r="D26" i="39"/>
  <c r="E26" i="39"/>
  <c r="F26" i="39"/>
  <c r="G26" i="39"/>
  <c r="H26" i="39"/>
  <c r="A27" i="39"/>
  <c r="B27" i="39"/>
  <c r="C27" i="39"/>
  <c r="D27" i="39"/>
  <c r="E27" i="39"/>
  <c r="F27" i="39"/>
  <c r="G27" i="39"/>
  <c r="H27" i="39"/>
  <c r="A28" i="39"/>
  <c r="B28" i="39"/>
  <c r="C28" i="39"/>
  <c r="D28" i="39"/>
  <c r="E28" i="39"/>
  <c r="F28" i="39"/>
  <c r="G28" i="39"/>
  <c r="H28" i="39"/>
  <c r="A29" i="39"/>
  <c r="B29" i="39"/>
  <c r="C29" i="39"/>
  <c r="D29" i="39"/>
  <c r="E29" i="39"/>
  <c r="F29" i="39"/>
  <c r="G29" i="39"/>
  <c r="H29" i="39"/>
  <c r="A30" i="39"/>
  <c r="B30" i="39"/>
  <c r="C30" i="39"/>
  <c r="D30" i="39"/>
  <c r="E30" i="39"/>
  <c r="F30" i="39"/>
  <c r="G30" i="39"/>
  <c r="H30" i="39"/>
  <c r="A31" i="39"/>
  <c r="B31" i="39"/>
  <c r="C31" i="39"/>
  <c r="D31" i="39"/>
  <c r="E31" i="39"/>
  <c r="F31" i="39"/>
  <c r="G31" i="39"/>
  <c r="H31" i="39"/>
  <c r="A32" i="39"/>
  <c r="B32" i="39"/>
  <c r="C32" i="39"/>
  <c r="D32" i="39"/>
  <c r="E32" i="39"/>
  <c r="F32" i="39"/>
  <c r="G32" i="39"/>
  <c r="H32" i="39"/>
  <c r="A33" i="39"/>
  <c r="B33" i="39"/>
  <c r="C33" i="39"/>
  <c r="D33" i="39"/>
  <c r="E33" i="39"/>
  <c r="F33" i="39"/>
  <c r="G33" i="39"/>
  <c r="H33" i="39"/>
  <c r="A34" i="39"/>
  <c r="B34" i="39"/>
  <c r="C34" i="39"/>
  <c r="D34" i="39"/>
  <c r="E34" i="39"/>
  <c r="F34" i="39"/>
  <c r="G34" i="39"/>
  <c r="H34" i="39"/>
  <c r="A35" i="39"/>
  <c r="B35" i="39"/>
  <c r="C35" i="39"/>
  <c r="D35" i="39"/>
  <c r="E35" i="39"/>
  <c r="F35" i="39"/>
  <c r="G35" i="39"/>
  <c r="H35" i="39"/>
  <c r="A36" i="39"/>
  <c r="B36" i="39"/>
  <c r="C36" i="39"/>
  <c r="D36" i="39"/>
  <c r="E36" i="39"/>
  <c r="F36" i="39"/>
  <c r="G36" i="39"/>
  <c r="H36" i="39"/>
  <c r="A37" i="39"/>
  <c r="B37" i="39"/>
  <c r="C37" i="39"/>
  <c r="D37" i="39"/>
  <c r="E37" i="39"/>
  <c r="F37" i="39"/>
  <c r="G37" i="39"/>
  <c r="H37" i="39"/>
  <c r="A38" i="39"/>
  <c r="B38" i="39"/>
  <c r="C38" i="39"/>
  <c r="D38" i="39"/>
  <c r="E38" i="39"/>
  <c r="F38" i="39"/>
  <c r="G38" i="39"/>
  <c r="H38" i="39"/>
  <c r="A39" i="39"/>
  <c r="B39" i="39"/>
  <c r="C39" i="39"/>
  <c r="D39" i="39"/>
  <c r="E39" i="39"/>
  <c r="F39" i="39"/>
  <c r="G39" i="39"/>
  <c r="H39" i="39"/>
  <c r="A40" i="39"/>
  <c r="B40" i="39"/>
  <c r="C40" i="39"/>
  <c r="D40" i="39"/>
  <c r="E40" i="39"/>
  <c r="F40" i="39"/>
  <c r="G40" i="39"/>
  <c r="H40" i="39"/>
  <c r="A41" i="39"/>
  <c r="B41" i="39"/>
  <c r="C41" i="39"/>
  <c r="D41" i="39"/>
  <c r="E41" i="39"/>
  <c r="F41" i="39"/>
  <c r="G41" i="39"/>
  <c r="H41" i="39"/>
  <c r="A42" i="39"/>
  <c r="B42" i="39"/>
  <c r="C42" i="39"/>
  <c r="D42" i="39"/>
  <c r="E42" i="39"/>
  <c r="F42" i="39"/>
  <c r="G42" i="39"/>
  <c r="H42" i="39"/>
  <c r="A43" i="39"/>
  <c r="B43" i="39"/>
  <c r="C43" i="39"/>
  <c r="D43" i="39"/>
  <c r="E43" i="39"/>
  <c r="F43" i="39"/>
  <c r="G43" i="39"/>
  <c r="H43" i="39"/>
  <c r="A44" i="39"/>
  <c r="B44" i="39"/>
  <c r="C44" i="39"/>
  <c r="D44" i="39"/>
  <c r="E44" i="39"/>
  <c r="F44" i="39"/>
  <c r="G44" i="39"/>
  <c r="H44" i="39"/>
  <c r="A45" i="39"/>
  <c r="B45" i="39"/>
  <c r="C45" i="39"/>
  <c r="D45" i="39"/>
  <c r="E45" i="39"/>
  <c r="F45" i="39"/>
  <c r="G45" i="39"/>
  <c r="H45" i="39"/>
  <c r="A46" i="39"/>
  <c r="B46" i="39"/>
  <c r="C46" i="39"/>
  <c r="D46" i="39"/>
  <c r="E46" i="39"/>
  <c r="F46" i="39"/>
  <c r="G46" i="39"/>
  <c r="H46" i="39"/>
  <c r="A47" i="39"/>
  <c r="B47" i="39"/>
  <c r="C47" i="39"/>
  <c r="D47" i="39"/>
  <c r="E47" i="39"/>
  <c r="F47" i="39"/>
  <c r="G47" i="39"/>
  <c r="H47" i="39"/>
  <c r="A48" i="39"/>
  <c r="B48" i="39"/>
  <c r="C48" i="39"/>
  <c r="D48" i="39"/>
  <c r="E48" i="39"/>
  <c r="F48" i="39"/>
  <c r="G48" i="39"/>
  <c r="H48" i="39"/>
  <c r="A49" i="39"/>
  <c r="B49" i="39"/>
  <c r="C49" i="39"/>
  <c r="D49" i="39"/>
  <c r="E49" i="39"/>
  <c r="F49" i="39"/>
  <c r="G49" i="39"/>
  <c r="H49" i="39"/>
  <c r="A50" i="39"/>
  <c r="B50" i="39"/>
  <c r="C50" i="39"/>
  <c r="D50" i="39"/>
  <c r="E50" i="39"/>
  <c r="F50" i="39"/>
  <c r="G50" i="39"/>
  <c r="H50" i="39"/>
  <c r="A51" i="39"/>
  <c r="B51" i="39"/>
  <c r="C51" i="39"/>
  <c r="D51" i="39"/>
  <c r="E51" i="39"/>
  <c r="F51" i="39"/>
  <c r="G51" i="39"/>
  <c r="H51" i="39"/>
  <c r="A52" i="39"/>
  <c r="B52" i="39"/>
  <c r="C52" i="39"/>
  <c r="D52" i="39"/>
  <c r="E52" i="39"/>
  <c r="F52" i="39"/>
  <c r="G52" i="39"/>
  <c r="H52" i="39"/>
  <c r="A53" i="39"/>
  <c r="B53" i="39"/>
  <c r="C53" i="39"/>
  <c r="D53" i="39"/>
  <c r="E53" i="39"/>
  <c r="F53" i="39"/>
  <c r="G53" i="39"/>
  <c r="H53" i="39"/>
  <c r="A54" i="39"/>
  <c r="B54" i="39"/>
  <c r="C54" i="39"/>
  <c r="D54" i="39"/>
  <c r="E54" i="39"/>
  <c r="F54" i="39"/>
  <c r="G54" i="39"/>
  <c r="H54" i="39"/>
  <c r="A55" i="39"/>
  <c r="B55" i="39"/>
  <c r="C55" i="39"/>
  <c r="D55" i="39"/>
  <c r="E55" i="39"/>
  <c r="F55" i="39"/>
  <c r="G55" i="39"/>
  <c r="H55" i="39"/>
  <c r="A56" i="39"/>
  <c r="B56" i="39"/>
  <c r="C56" i="39"/>
  <c r="D56" i="39"/>
  <c r="E56" i="39"/>
  <c r="F56" i="39"/>
  <c r="G56" i="39"/>
  <c r="H56" i="39"/>
  <c r="A57" i="39"/>
  <c r="B57" i="39"/>
  <c r="C57" i="39"/>
  <c r="D57" i="39"/>
  <c r="E57" i="39"/>
  <c r="F57" i="39"/>
  <c r="G57" i="39"/>
  <c r="H57" i="39"/>
  <c r="A58" i="39"/>
  <c r="B58" i="39"/>
  <c r="C58" i="39"/>
  <c r="D58" i="39"/>
  <c r="E58" i="39"/>
  <c r="F58" i="39"/>
  <c r="G58" i="39"/>
  <c r="H58" i="39"/>
  <c r="A59" i="39"/>
  <c r="B59" i="39"/>
  <c r="C59" i="39"/>
  <c r="D59" i="39"/>
  <c r="E59" i="39"/>
  <c r="F59" i="39"/>
  <c r="G59" i="39"/>
  <c r="H59" i="39"/>
  <c r="A60" i="39"/>
  <c r="B60" i="39"/>
  <c r="C60" i="39"/>
  <c r="D60" i="39"/>
  <c r="E60" i="39"/>
  <c r="F60" i="39"/>
  <c r="G60" i="39"/>
  <c r="H60" i="39"/>
  <c r="A61" i="39"/>
  <c r="B61" i="39"/>
  <c r="C61" i="39"/>
  <c r="D61" i="39"/>
  <c r="E61" i="39"/>
  <c r="F61" i="39"/>
  <c r="G61" i="39"/>
  <c r="H61" i="39"/>
  <c r="A62" i="39"/>
  <c r="B62" i="39"/>
  <c r="C62" i="39"/>
  <c r="D62" i="39"/>
  <c r="E62" i="39"/>
  <c r="F62" i="39"/>
  <c r="G62" i="39"/>
  <c r="H62" i="39"/>
  <c r="A63" i="39"/>
  <c r="B63" i="39"/>
  <c r="C63" i="39"/>
  <c r="D63" i="39"/>
  <c r="E63" i="39"/>
  <c r="F63" i="39"/>
  <c r="G63" i="39"/>
  <c r="H63" i="39"/>
  <c r="A64" i="39"/>
  <c r="B64" i="39"/>
  <c r="C64" i="39"/>
  <c r="D64" i="39"/>
  <c r="E64" i="39"/>
  <c r="F64" i="39"/>
  <c r="G64" i="39"/>
  <c r="H64" i="39"/>
  <c r="A65" i="39"/>
  <c r="B65" i="39"/>
  <c r="C65" i="39"/>
  <c r="D65" i="39"/>
  <c r="E65" i="39"/>
  <c r="F65" i="39"/>
  <c r="G65" i="39"/>
  <c r="H65" i="39"/>
  <c r="A66" i="39"/>
  <c r="B66" i="39"/>
  <c r="C66" i="39"/>
  <c r="D66" i="39"/>
  <c r="E66" i="39"/>
  <c r="F66" i="39"/>
  <c r="G66" i="39"/>
  <c r="H66" i="39"/>
  <c r="A67" i="39"/>
  <c r="B67" i="39"/>
  <c r="C67" i="39"/>
  <c r="D67" i="39"/>
  <c r="E67" i="39"/>
  <c r="F67" i="39"/>
  <c r="G67" i="39"/>
  <c r="H67" i="39"/>
  <c r="A68" i="39"/>
  <c r="B68" i="39"/>
  <c r="C68" i="39"/>
  <c r="D68" i="39"/>
  <c r="E68" i="39"/>
  <c r="F68" i="39"/>
  <c r="G68" i="39"/>
  <c r="H68" i="39"/>
  <c r="A69" i="39"/>
  <c r="B69" i="39"/>
  <c r="C69" i="39"/>
  <c r="D69" i="39"/>
  <c r="E69" i="39"/>
  <c r="F69" i="39"/>
  <c r="G69" i="39"/>
  <c r="H69" i="39"/>
  <c r="A70" i="39"/>
  <c r="B70" i="39"/>
  <c r="C70" i="39"/>
  <c r="D70" i="39"/>
  <c r="E70" i="39"/>
  <c r="F70" i="39"/>
  <c r="G70" i="39"/>
  <c r="H70" i="39"/>
  <c r="A71" i="39"/>
  <c r="B71" i="39"/>
  <c r="C71" i="39"/>
  <c r="D71" i="39"/>
  <c r="E71" i="39"/>
  <c r="F71" i="39"/>
  <c r="G71" i="39"/>
  <c r="H71" i="39"/>
  <c r="A72" i="39"/>
  <c r="B72" i="39"/>
  <c r="C72" i="39"/>
  <c r="D72" i="39"/>
  <c r="E72" i="39"/>
  <c r="F72" i="39"/>
  <c r="G72" i="39"/>
  <c r="H72" i="39"/>
  <c r="A73" i="39"/>
  <c r="B73" i="39"/>
  <c r="C73" i="39"/>
  <c r="D73" i="39"/>
  <c r="E73" i="39"/>
  <c r="F73" i="39"/>
  <c r="G73" i="39"/>
  <c r="H73" i="39"/>
  <c r="A74" i="39"/>
  <c r="B74" i="39"/>
  <c r="C74" i="39"/>
  <c r="D74" i="39"/>
  <c r="E74" i="39"/>
  <c r="F74" i="39"/>
  <c r="G74" i="39"/>
  <c r="H74" i="39"/>
  <c r="A75" i="39"/>
  <c r="B75" i="39"/>
  <c r="C75" i="39"/>
  <c r="D75" i="39"/>
  <c r="E75" i="39"/>
  <c r="F75" i="39"/>
  <c r="G75" i="39"/>
  <c r="H75" i="39"/>
  <c r="A76" i="39"/>
  <c r="B76" i="39"/>
  <c r="C76" i="39"/>
  <c r="D76" i="39"/>
  <c r="E76" i="39"/>
  <c r="F76" i="39"/>
  <c r="G76" i="39"/>
  <c r="H76" i="39"/>
  <c r="A77" i="39"/>
  <c r="B77" i="39"/>
  <c r="C77" i="39"/>
  <c r="D77" i="39"/>
  <c r="E77" i="39"/>
  <c r="F77" i="39"/>
  <c r="G77" i="39"/>
  <c r="H77" i="39"/>
  <c r="A78" i="39"/>
  <c r="B78" i="39"/>
  <c r="C78" i="39"/>
  <c r="D78" i="39"/>
  <c r="E78" i="39"/>
  <c r="F78" i="39"/>
  <c r="G78" i="39"/>
  <c r="H78" i="39"/>
  <c r="A79" i="39"/>
  <c r="B79" i="39"/>
  <c r="C79" i="39"/>
  <c r="D79" i="39"/>
  <c r="E79" i="39"/>
  <c r="F79" i="39"/>
  <c r="G79" i="39"/>
  <c r="H79" i="39"/>
  <c r="A80" i="39"/>
  <c r="B80" i="39"/>
  <c r="C80" i="39"/>
  <c r="D80" i="39"/>
  <c r="E80" i="39"/>
  <c r="F80" i="39"/>
  <c r="G80" i="39"/>
  <c r="H80" i="39"/>
  <c r="A81" i="39"/>
  <c r="B81" i="39"/>
  <c r="C81" i="39"/>
  <c r="D81" i="39"/>
  <c r="E81" i="39"/>
  <c r="F81" i="39"/>
  <c r="G81" i="39"/>
  <c r="H81" i="39"/>
  <c r="A82" i="39"/>
  <c r="B82" i="39"/>
  <c r="C82" i="39"/>
  <c r="D82" i="39"/>
  <c r="E82" i="39"/>
  <c r="F82" i="39"/>
  <c r="G82" i="39"/>
  <c r="H82" i="39"/>
  <c r="A83" i="39"/>
  <c r="B83" i="39"/>
  <c r="C83" i="39"/>
  <c r="D83" i="39"/>
  <c r="E83" i="39"/>
  <c r="F83" i="39"/>
  <c r="G83" i="39"/>
  <c r="H83" i="39"/>
  <c r="A84" i="39"/>
  <c r="B84" i="39"/>
  <c r="C84" i="39"/>
  <c r="D84" i="39"/>
  <c r="E84" i="39"/>
  <c r="F84" i="39"/>
  <c r="G84" i="39"/>
  <c r="H84" i="39"/>
  <c r="A85" i="39"/>
  <c r="B85" i="39"/>
  <c r="C85" i="39"/>
  <c r="D85" i="39"/>
  <c r="E85" i="39"/>
  <c r="F85" i="39"/>
  <c r="G85" i="39"/>
  <c r="H85" i="39"/>
  <c r="A86" i="39"/>
  <c r="B86" i="39"/>
  <c r="C86" i="39"/>
  <c r="D86" i="39"/>
  <c r="E86" i="39"/>
  <c r="F86" i="39"/>
  <c r="G86" i="39"/>
  <c r="H86" i="39"/>
  <c r="A87" i="39"/>
  <c r="B87" i="39"/>
  <c r="C87" i="39"/>
  <c r="D87" i="39"/>
  <c r="E87" i="39"/>
  <c r="F87" i="39"/>
  <c r="G87" i="39"/>
  <c r="H87" i="39"/>
  <c r="A88" i="39"/>
  <c r="B88" i="39"/>
  <c r="C88" i="39"/>
  <c r="D88" i="39"/>
  <c r="E88" i="39"/>
  <c r="F88" i="39"/>
  <c r="G88" i="39"/>
  <c r="H88" i="39"/>
  <c r="A89" i="39"/>
  <c r="B89" i="39"/>
  <c r="C89" i="39"/>
  <c r="D89" i="39"/>
  <c r="E89" i="39"/>
  <c r="F89" i="39"/>
  <c r="G89" i="39"/>
  <c r="H89" i="39"/>
  <c r="A90" i="39"/>
  <c r="B90" i="39"/>
  <c r="C90" i="39"/>
  <c r="D90" i="39"/>
  <c r="E90" i="39"/>
  <c r="F90" i="39"/>
  <c r="G90" i="39"/>
  <c r="H90" i="39"/>
  <c r="A91" i="39"/>
  <c r="B91" i="39"/>
  <c r="C91" i="39"/>
  <c r="D91" i="39"/>
  <c r="E91" i="39"/>
  <c r="F91" i="39"/>
  <c r="G91" i="39"/>
  <c r="H91" i="39"/>
  <c r="A92" i="39"/>
  <c r="B92" i="39"/>
  <c r="C92" i="39"/>
  <c r="D92" i="39"/>
  <c r="E92" i="39"/>
  <c r="F92" i="39"/>
  <c r="G92" i="39"/>
  <c r="H92" i="39"/>
  <c r="A93" i="39"/>
  <c r="B93" i="39"/>
  <c r="C93" i="39"/>
  <c r="D93" i="39"/>
  <c r="E93" i="39"/>
  <c r="F93" i="39"/>
  <c r="G93" i="39"/>
  <c r="H93" i="39"/>
  <c r="A94" i="39"/>
  <c r="B94" i="39"/>
  <c r="C94" i="39"/>
  <c r="D94" i="39"/>
  <c r="E94" i="39"/>
  <c r="F94" i="39"/>
  <c r="G94" i="39"/>
  <c r="H94" i="39"/>
  <c r="A95" i="39"/>
  <c r="B95" i="39"/>
  <c r="C95" i="39"/>
  <c r="D95" i="39"/>
  <c r="E95" i="39"/>
  <c r="F95" i="39"/>
  <c r="G95" i="39"/>
  <c r="H95" i="39"/>
  <c r="A96" i="39"/>
  <c r="B96" i="39"/>
  <c r="C96" i="39"/>
  <c r="D96" i="39"/>
  <c r="E96" i="39"/>
  <c r="F96" i="39"/>
  <c r="G96" i="39"/>
  <c r="H96" i="39"/>
  <c r="A97" i="39"/>
  <c r="B97" i="39"/>
  <c r="C97" i="39"/>
  <c r="D97" i="39"/>
  <c r="E97" i="39"/>
  <c r="F97" i="39"/>
  <c r="G97" i="39"/>
  <c r="H97" i="39"/>
  <c r="A98" i="39"/>
  <c r="B98" i="39"/>
  <c r="C98" i="39"/>
  <c r="D98" i="39"/>
  <c r="E98" i="39"/>
  <c r="F98" i="39"/>
  <c r="G98" i="39"/>
  <c r="H98" i="39"/>
  <c r="A99" i="39"/>
  <c r="B99" i="39"/>
  <c r="C99" i="39"/>
  <c r="D99" i="39"/>
  <c r="E99" i="39"/>
  <c r="F99" i="39"/>
  <c r="G99" i="39"/>
  <c r="H99" i="39"/>
  <c r="A100" i="39"/>
  <c r="B100" i="39"/>
  <c r="C100" i="39"/>
  <c r="D100" i="39"/>
  <c r="E100" i="39"/>
  <c r="F100" i="39"/>
  <c r="G100" i="39"/>
  <c r="H100" i="39"/>
  <c r="A101" i="39"/>
  <c r="B101" i="39"/>
  <c r="C101" i="39"/>
  <c r="D101" i="39"/>
  <c r="E101" i="39"/>
  <c r="F101" i="39"/>
  <c r="G101" i="39"/>
  <c r="H101" i="39"/>
  <c r="A102" i="39"/>
  <c r="B102" i="39"/>
  <c r="C102" i="39"/>
  <c r="D102" i="39"/>
  <c r="E102" i="39"/>
  <c r="F102" i="39"/>
  <c r="G102" i="39"/>
  <c r="H102" i="39"/>
  <c r="A103" i="39"/>
  <c r="B103" i="39"/>
  <c r="C103" i="39"/>
  <c r="D103" i="39"/>
  <c r="E103" i="39"/>
  <c r="F103" i="39"/>
  <c r="G103" i="39"/>
  <c r="H103" i="39"/>
  <c r="A104" i="39"/>
  <c r="B104" i="39"/>
  <c r="C104" i="39"/>
  <c r="D104" i="39"/>
  <c r="E104" i="39"/>
  <c r="F104" i="39"/>
  <c r="G104" i="39"/>
  <c r="H104" i="39"/>
  <c r="A105" i="39"/>
  <c r="B105" i="39"/>
  <c r="C105" i="39"/>
  <c r="D105" i="39"/>
  <c r="E105" i="39"/>
  <c r="F105" i="39"/>
  <c r="G105" i="39"/>
  <c r="H105" i="39"/>
  <c r="A106" i="39"/>
  <c r="B106" i="39"/>
  <c r="C106" i="39"/>
  <c r="D106" i="39"/>
  <c r="E106" i="39"/>
  <c r="F106" i="39"/>
  <c r="G106" i="39"/>
  <c r="H106" i="39"/>
  <c r="A107" i="39"/>
  <c r="B107" i="39"/>
  <c r="C107" i="39"/>
  <c r="D107" i="39"/>
  <c r="E107" i="39"/>
  <c r="F107" i="39"/>
  <c r="G107" i="39"/>
  <c r="H107" i="39"/>
  <c r="A108" i="39"/>
  <c r="B108" i="39"/>
  <c r="C108" i="39"/>
  <c r="D108" i="39"/>
  <c r="E108" i="39"/>
  <c r="F108" i="39"/>
  <c r="G108" i="39"/>
  <c r="H108" i="39"/>
  <c r="A109" i="39"/>
  <c r="B109" i="39"/>
  <c r="C109" i="39"/>
  <c r="D109" i="39"/>
  <c r="E109" i="39"/>
  <c r="F109" i="39"/>
  <c r="G109" i="39"/>
  <c r="H109" i="39"/>
  <c r="A110" i="39"/>
  <c r="B110" i="39"/>
  <c r="C110" i="39"/>
  <c r="D110" i="39"/>
  <c r="E110" i="39"/>
  <c r="F110" i="39"/>
  <c r="G110" i="39"/>
  <c r="H110" i="39"/>
  <c r="A111" i="39"/>
  <c r="B111" i="39"/>
  <c r="C111" i="39"/>
  <c r="D111" i="39"/>
  <c r="E111" i="39"/>
  <c r="F111" i="39"/>
  <c r="G111" i="39"/>
  <c r="H111" i="39"/>
  <c r="A112" i="39"/>
  <c r="B112" i="39"/>
  <c r="C112" i="39"/>
  <c r="D112" i="39"/>
  <c r="E112" i="39"/>
  <c r="F112" i="39"/>
  <c r="G112" i="39"/>
  <c r="H112" i="39"/>
  <c r="A113" i="39"/>
  <c r="B113" i="39"/>
  <c r="C113" i="39"/>
  <c r="D113" i="39"/>
  <c r="E113" i="39"/>
  <c r="F113" i="39"/>
  <c r="G113" i="39"/>
  <c r="H113" i="39"/>
  <c r="A114" i="39"/>
  <c r="B114" i="39"/>
  <c r="C114" i="39"/>
  <c r="D114" i="39"/>
  <c r="E114" i="39"/>
  <c r="F114" i="39"/>
  <c r="G114" i="39"/>
  <c r="H114" i="39"/>
  <c r="A115" i="39"/>
  <c r="B115" i="39"/>
  <c r="C115" i="39"/>
  <c r="D115" i="39"/>
  <c r="E115" i="39"/>
  <c r="F115" i="39"/>
  <c r="G115" i="39"/>
  <c r="H115" i="39"/>
  <c r="A116" i="39"/>
  <c r="B116" i="39"/>
  <c r="C116" i="39"/>
  <c r="D116" i="39"/>
  <c r="E116" i="39"/>
  <c r="F116" i="39"/>
  <c r="G116" i="39"/>
  <c r="H116" i="39"/>
  <c r="A117" i="39"/>
  <c r="B117" i="39"/>
  <c r="C117" i="39"/>
  <c r="D117" i="39"/>
  <c r="E117" i="39"/>
  <c r="F117" i="39"/>
  <c r="G117" i="39"/>
  <c r="H117" i="39"/>
  <c r="A118" i="39"/>
  <c r="B118" i="39"/>
  <c r="C118" i="39"/>
  <c r="D118" i="39"/>
  <c r="E118" i="39"/>
  <c r="F118" i="39"/>
  <c r="G118" i="39"/>
  <c r="H118" i="39"/>
  <c r="A119" i="39"/>
  <c r="B119" i="39"/>
  <c r="C119" i="39"/>
  <c r="D119" i="39"/>
  <c r="E119" i="39"/>
  <c r="F119" i="39"/>
  <c r="G119" i="39"/>
  <c r="H119" i="39"/>
  <c r="A120" i="39"/>
  <c r="B120" i="39"/>
  <c r="C120" i="39"/>
  <c r="D120" i="39"/>
  <c r="E120" i="39"/>
  <c r="F120" i="39"/>
  <c r="G120" i="39"/>
  <c r="H120" i="39"/>
  <c r="A121" i="39"/>
  <c r="B121" i="39"/>
  <c r="C121" i="39"/>
  <c r="D121" i="39"/>
  <c r="E121" i="39"/>
  <c r="F121" i="39"/>
  <c r="G121" i="39"/>
  <c r="H121" i="39"/>
  <c r="A122" i="39"/>
  <c r="B122" i="39"/>
  <c r="C122" i="39"/>
  <c r="D122" i="39"/>
  <c r="E122" i="39"/>
  <c r="F122" i="39"/>
  <c r="G122" i="39"/>
  <c r="H122" i="39"/>
  <c r="A123" i="39"/>
  <c r="B123" i="39"/>
  <c r="C123" i="39"/>
  <c r="D123" i="39"/>
  <c r="E123" i="39"/>
  <c r="F123" i="39"/>
  <c r="G123" i="39"/>
  <c r="H123" i="39"/>
  <c r="A124" i="39"/>
  <c r="B124" i="39"/>
  <c r="C124" i="39"/>
  <c r="D124" i="39"/>
  <c r="E124" i="39"/>
  <c r="F124" i="39"/>
  <c r="G124" i="39"/>
  <c r="H124" i="39"/>
  <c r="A125" i="39"/>
  <c r="B125" i="39"/>
  <c r="C125" i="39"/>
  <c r="D125" i="39"/>
  <c r="E125" i="39"/>
  <c r="F125" i="39"/>
  <c r="G125" i="39"/>
  <c r="H125" i="39"/>
  <c r="A126" i="39"/>
  <c r="B126" i="39"/>
  <c r="C126" i="39"/>
  <c r="D126" i="39"/>
  <c r="E126" i="39"/>
  <c r="F126" i="39"/>
  <c r="G126" i="39"/>
  <c r="H126" i="39"/>
  <c r="A127" i="39"/>
  <c r="B127" i="39"/>
  <c r="C127" i="39"/>
  <c r="D127" i="39"/>
  <c r="E127" i="39"/>
  <c r="F127" i="39"/>
  <c r="G127" i="39"/>
  <c r="H127" i="39"/>
  <c r="A128" i="39"/>
  <c r="B128" i="39"/>
  <c r="C128" i="39"/>
  <c r="D128" i="39"/>
  <c r="E128" i="39"/>
  <c r="F128" i="39"/>
  <c r="G128" i="39"/>
  <c r="H128" i="39"/>
  <c r="A129" i="39"/>
  <c r="B129" i="39"/>
  <c r="C129" i="39"/>
  <c r="D129" i="39"/>
  <c r="E129" i="39"/>
  <c r="F129" i="39"/>
  <c r="G129" i="39"/>
  <c r="H129" i="39"/>
  <c r="A130" i="39"/>
  <c r="B130" i="39"/>
  <c r="C130" i="39"/>
  <c r="D130" i="39"/>
  <c r="E130" i="39"/>
  <c r="F130" i="39"/>
  <c r="G130" i="39"/>
  <c r="H130" i="39"/>
  <c r="A131" i="39"/>
  <c r="B131" i="39"/>
  <c r="C131" i="39"/>
  <c r="D131" i="39"/>
  <c r="E131" i="39"/>
  <c r="F131" i="39"/>
  <c r="G131" i="39"/>
  <c r="H131" i="39"/>
  <c r="A132" i="39"/>
  <c r="B132" i="39"/>
  <c r="C132" i="39"/>
  <c r="D132" i="39"/>
  <c r="E132" i="39"/>
  <c r="F132" i="39"/>
  <c r="G132" i="39"/>
  <c r="H132" i="39"/>
  <c r="A133" i="39"/>
  <c r="B133" i="39"/>
  <c r="C133" i="39"/>
  <c r="D133" i="39"/>
  <c r="E133" i="39"/>
  <c r="F133" i="39"/>
  <c r="G133" i="39"/>
  <c r="H133" i="39"/>
  <c r="A134" i="39"/>
  <c r="B134" i="39"/>
  <c r="C134" i="39"/>
  <c r="D134" i="39"/>
  <c r="E134" i="39"/>
  <c r="F134" i="39"/>
  <c r="G134" i="39"/>
  <c r="H134" i="39"/>
  <c r="A135" i="39"/>
  <c r="B135" i="39"/>
  <c r="C135" i="39"/>
  <c r="D135" i="39"/>
  <c r="E135" i="39"/>
  <c r="F135" i="39"/>
  <c r="G135" i="39"/>
  <c r="H135" i="39"/>
  <c r="A136" i="39"/>
  <c r="B136" i="39"/>
  <c r="C136" i="39"/>
  <c r="D136" i="39"/>
  <c r="E136" i="39"/>
  <c r="F136" i="39"/>
  <c r="G136" i="39"/>
  <c r="H136" i="39"/>
  <c r="A137" i="39"/>
  <c r="B137" i="39"/>
  <c r="C137" i="39"/>
  <c r="D137" i="39"/>
  <c r="E137" i="39"/>
  <c r="F137" i="39"/>
  <c r="G137" i="39"/>
  <c r="H137" i="39"/>
  <c r="A138" i="39"/>
  <c r="B138" i="39"/>
  <c r="C138" i="39"/>
  <c r="D138" i="39"/>
  <c r="E138" i="39"/>
  <c r="F138" i="39"/>
  <c r="G138" i="39"/>
  <c r="H138" i="39"/>
  <c r="A139" i="39"/>
  <c r="B139" i="39"/>
  <c r="C139" i="39"/>
  <c r="D139" i="39"/>
  <c r="E139" i="39"/>
  <c r="F139" i="39"/>
  <c r="G139" i="39"/>
  <c r="H139" i="39"/>
  <c r="A140" i="39"/>
  <c r="B140" i="39"/>
  <c r="C140" i="39"/>
  <c r="D140" i="39"/>
  <c r="E140" i="39"/>
  <c r="F140" i="39"/>
  <c r="G140" i="39"/>
  <c r="H140" i="39"/>
  <c r="A141" i="39"/>
  <c r="B141" i="39"/>
  <c r="C141" i="39"/>
  <c r="D141" i="39"/>
  <c r="E141" i="39"/>
  <c r="F141" i="39"/>
  <c r="G141" i="39"/>
  <c r="H141" i="39"/>
  <c r="A142" i="39"/>
  <c r="B142" i="39"/>
  <c r="C142" i="39"/>
  <c r="D142" i="39"/>
  <c r="E142" i="39"/>
  <c r="F142" i="39"/>
  <c r="G142" i="39"/>
  <c r="H142" i="39"/>
  <c r="A143" i="39"/>
  <c r="B143" i="39"/>
  <c r="C143" i="39"/>
  <c r="D143" i="39"/>
  <c r="E143" i="39"/>
  <c r="F143" i="39"/>
  <c r="G143" i="39"/>
  <c r="H143" i="39"/>
  <c r="A144" i="39"/>
  <c r="B144" i="39"/>
  <c r="C144" i="39"/>
  <c r="D144" i="39"/>
  <c r="E144" i="39"/>
  <c r="F144" i="39"/>
  <c r="G144" i="39"/>
  <c r="H144" i="39"/>
  <c r="A145" i="39"/>
  <c r="B145" i="39"/>
  <c r="C145" i="39"/>
  <c r="D145" i="39"/>
  <c r="E145" i="39"/>
  <c r="F145" i="39"/>
  <c r="G145" i="39"/>
  <c r="H145" i="39"/>
  <c r="A146" i="39"/>
  <c r="B146" i="39"/>
  <c r="C146" i="39"/>
  <c r="D146" i="39"/>
  <c r="E146" i="39"/>
  <c r="F146" i="39"/>
  <c r="G146" i="39"/>
  <c r="H146" i="39"/>
  <c r="A147" i="39"/>
  <c r="B147" i="39"/>
  <c r="C147" i="39"/>
  <c r="D147" i="39"/>
  <c r="E147" i="39"/>
  <c r="F147" i="39"/>
  <c r="G147" i="39"/>
  <c r="H147" i="39"/>
  <c r="A148" i="39"/>
  <c r="B148" i="39"/>
  <c r="C148" i="39"/>
  <c r="D148" i="39"/>
  <c r="E148" i="39"/>
  <c r="F148" i="39"/>
  <c r="G148" i="39"/>
  <c r="H148" i="39"/>
  <c r="A149" i="39"/>
  <c r="B149" i="39"/>
  <c r="C149" i="39"/>
  <c r="D149" i="39"/>
  <c r="E149" i="39"/>
  <c r="F149" i="39"/>
  <c r="G149" i="39"/>
  <c r="H149" i="39"/>
  <c r="A150" i="39"/>
  <c r="B150" i="39"/>
  <c r="C150" i="39"/>
  <c r="D150" i="39"/>
  <c r="E150" i="39"/>
  <c r="F150" i="39"/>
  <c r="G150" i="39"/>
  <c r="H150" i="39"/>
  <c r="A151" i="39"/>
  <c r="B151" i="39"/>
  <c r="C151" i="39"/>
  <c r="D151" i="39"/>
  <c r="E151" i="39"/>
  <c r="F151" i="39"/>
  <c r="G151" i="39"/>
  <c r="H151" i="39"/>
  <c r="A152" i="39"/>
  <c r="B152" i="39"/>
  <c r="C152" i="39"/>
  <c r="D152" i="39"/>
  <c r="E152" i="39"/>
  <c r="F152" i="39"/>
  <c r="G152" i="39"/>
  <c r="H152" i="39"/>
  <c r="A153" i="39"/>
  <c r="B153" i="39"/>
  <c r="C153" i="39"/>
  <c r="D153" i="39"/>
  <c r="E153" i="39"/>
  <c r="F153" i="39"/>
  <c r="G153" i="39"/>
  <c r="H153" i="39"/>
  <c r="A154" i="39"/>
  <c r="B154" i="39"/>
  <c r="C154" i="39"/>
  <c r="D154" i="39"/>
  <c r="E154" i="39"/>
  <c r="F154" i="39"/>
  <c r="G154" i="39"/>
  <c r="H154" i="39"/>
  <c r="A155" i="39"/>
  <c r="B155" i="39"/>
  <c r="C155" i="39"/>
  <c r="D155" i="39"/>
  <c r="E155" i="39"/>
  <c r="F155" i="39"/>
  <c r="G155" i="39"/>
  <c r="H155" i="39"/>
  <c r="A156" i="39"/>
  <c r="B156" i="39"/>
  <c r="C156" i="39"/>
  <c r="D156" i="39"/>
  <c r="E156" i="39"/>
  <c r="F156" i="39"/>
  <c r="G156" i="39"/>
  <c r="H156" i="39"/>
  <c r="A157" i="39"/>
  <c r="B157" i="39"/>
  <c r="C157" i="39"/>
  <c r="D157" i="39"/>
  <c r="E157" i="39"/>
  <c r="F157" i="39"/>
  <c r="G157" i="39"/>
  <c r="H157" i="39"/>
  <c r="A158" i="39"/>
  <c r="B158" i="39"/>
  <c r="C158" i="39"/>
  <c r="D158" i="39"/>
  <c r="E158" i="39"/>
  <c r="F158" i="39"/>
  <c r="G158" i="39"/>
  <c r="H158" i="39"/>
  <c r="A159" i="39"/>
  <c r="B159" i="39"/>
  <c r="C159" i="39"/>
  <c r="D159" i="39"/>
  <c r="E159" i="39"/>
  <c r="F159" i="39"/>
  <c r="G159" i="39"/>
  <c r="H159" i="39"/>
  <c r="A160" i="39"/>
  <c r="B160" i="39"/>
  <c r="C160" i="39"/>
  <c r="D160" i="39"/>
  <c r="E160" i="39"/>
  <c r="F160" i="39"/>
  <c r="G160" i="39"/>
  <c r="H160" i="39"/>
  <c r="A161" i="39"/>
  <c r="B161" i="39"/>
  <c r="C161" i="39"/>
  <c r="D161" i="39"/>
  <c r="E161" i="39"/>
  <c r="F161" i="39"/>
  <c r="G161" i="39"/>
  <c r="H161" i="39"/>
  <c r="A162" i="39"/>
  <c r="B162" i="39"/>
  <c r="C162" i="39"/>
  <c r="D162" i="39"/>
  <c r="E162" i="39"/>
  <c r="F162" i="39"/>
  <c r="G162" i="39"/>
  <c r="H162" i="39"/>
  <c r="A163" i="39"/>
  <c r="B163" i="39"/>
  <c r="C163" i="39"/>
  <c r="D163" i="39"/>
  <c r="E163" i="39"/>
  <c r="F163" i="39"/>
  <c r="G163" i="39"/>
  <c r="H163" i="39"/>
  <c r="A164" i="39"/>
  <c r="B164" i="39"/>
  <c r="C164" i="39"/>
  <c r="D164" i="39"/>
  <c r="E164" i="39"/>
  <c r="F164" i="39"/>
  <c r="G164" i="39"/>
  <c r="H164" i="39"/>
  <c r="A165" i="39"/>
  <c r="B165" i="39"/>
  <c r="C165" i="39"/>
  <c r="D165" i="39"/>
  <c r="E165" i="39"/>
  <c r="F165" i="39"/>
  <c r="G165" i="39"/>
  <c r="H165" i="39"/>
  <c r="A166" i="39"/>
  <c r="B166" i="39"/>
  <c r="C166" i="39"/>
  <c r="D166" i="39"/>
  <c r="E166" i="39"/>
  <c r="F166" i="39"/>
  <c r="G166" i="39"/>
  <c r="H166" i="39"/>
  <c r="A167" i="39"/>
  <c r="B167" i="39"/>
  <c r="C167" i="39"/>
  <c r="D167" i="39"/>
  <c r="E167" i="39"/>
  <c r="F167" i="39"/>
  <c r="G167" i="39"/>
  <c r="H167" i="39"/>
  <c r="A168" i="39"/>
  <c r="B168" i="39"/>
  <c r="C168" i="39"/>
  <c r="D168" i="39"/>
  <c r="E168" i="39"/>
  <c r="F168" i="39"/>
  <c r="G168" i="39"/>
  <c r="H168" i="39"/>
  <c r="A169" i="39"/>
  <c r="B169" i="39"/>
  <c r="C169" i="39"/>
  <c r="D169" i="39"/>
  <c r="E169" i="39"/>
  <c r="F169" i="39"/>
  <c r="G169" i="39"/>
  <c r="H169" i="39"/>
  <c r="A170" i="39"/>
  <c r="B170" i="39"/>
  <c r="C170" i="39"/>
  <c r="D170" i="39"/>
  <c r="E170" i="39"/>
  <c r="F170" i="39"/>
  <c r="G170" i="39"/>
  <c r="H170" i="39"/>
  <c r="A171" i="39"/>
  <c r="B171" i="39"/>
  <c r="C171" i="39"/>
  <c r="D171" i="39"/>
  <c r="E171" i="39"/>
  <c r="F171" i="39"/>
  <c r="G171" i="39"/>
  <c r="H171" i="39"/>
  <c r="A172" i="39"/>
  <c r="B172" i="39"/>
  <c r="C172" i="39"/>
  <c r="D172" i="39"/>
  <c r="E172" i="39"/>
  <c r="F172" i="39"/>
  <c r="G172" i="39"/>
  <c r="H172" i="39"/>
  <c r="A173" i="39"/>
  <c r="B173" i="39"/>
  <c r="C173" i="39"/>
  <c r="D173" i="39"/>
  <c r="E173" i="39"/>
  <c r="F173" i="39"/>
  <c r="G173" i="39"/>
  <c r="H173" i="39"/>
  <c r="A174" i="39"/>
  <c r="B174" i="39"/>
  <c r="C174" i="39"/>
  <c r="D174" i="39"/>
  <c r="E174" i="39"/>
  <c r="F174" i="39"/>
  <c r="G174" i="39"/>
  <c r="H174" i="39"/>
  <c r="A175" i="39"/>
  <c r="B175" i="39"/>
  <c r="C175" i="39"/>
  <c r="D175" i="39"/>
  <c r="E175" i="39"/>
  <c r="F175" i="39"/>
  <c r="G175" i="39"/>
  <c r="H175" i="39"/>
  <c r="A176" i="39"/>
  <c r="B176" i="39"/>
  <c r="C176" i="39"/>
  <c r="D176" i="39"/>
  <c r="E176" i="39"/>
  <c r="F176" i="39"/>
  <c r="G176" i="39"/>
  <c r="H176" i="39"/>
  <c r="A177" i="39"/>
  <c r="B177" i="39"/>
  <c r="C177" i="39"/>
  <c r="D177" i="39"/>
  <c r="E177" i="39"/>
  <c r="F177" i="39"/>
  <c r="G177" i="39"/>
  <c r="H177" i="39"/>
  <c r="A178" i="39"/>
  <c r="B178" i="39"/>
  <c r="C178" i="39"/>
  <c r="D178" i="39"/>
  <c r="E178" i="39"/>
  <c r="F178" i="39"/>
  <c r="G178" i="39"/>
  <c r="H178" i="39"/>
  <c r="A179" i="39"/>
  <c r="B179" i="39"/>
  <c r="C179" i="39"/>
  <c r="D179" i="39"/>
  <c r="E179" i="39"/>
  <c r="F179" i="39"/>
  <c r="G179" i="39"/>
  <c r="H179" i="39"/>
  <c r="A180" i="39"/>
  <c r="B180" i="39"/>
  <c r="C180" i="39"/>
  <c r="D180" i="39"/>
  <c r="E180" i="39"/>
  <c r="F180" i="39"/>
  <c r="G180" i="39"/>
  <c r="H180" i="39"/>
  <c r="A181" i="39"/>
  <c r="B181" i="39"/>
  <c r="C181" i="39"/>
  <c r="D181" i="39"/>
  <c r="E181" i="39"/>
  <c r="F181" i="39"/>
  <c r="G181" i="39"/>
  <c r="H181" i="39"/>
  <c r="A182" i="39"/>
  <c r="B182" i="39"/>
  <c r="C182" i="39"/>
  <c r="D182" i="39"/>
  <c r="E182" i="39"/>
  <c r="F182" i="39"/>
  <c r="G182" i="39"/>
  <c r="H182" i="39"/>
  <c r="A183" i="39"/>
  <c r="B183" i="39"/>
  <c r="C183" i="39"/>
  <c r="D183" i="39"/>
  <c r="E183" i="39"/>
  <c r="F183" i="39"/>
  <c r="G183" i="39"/>
  <c r="H183" i="39"/>
  <c r="A184" i="39"/>
  <c r="B184" i="39"/>
  <c r="C184" i="39"/>
  <c r="D184" i="39"/>
  <c r="E184" i="39"/>
  <c r="F184" i="39"/>
  <c r="G184" i="39"/>
  <c r="H184" i="39"/>
  <c r="A185" i="39"/>
  <c r="B185" i="39"/>
  <c r="C185" i="39"/>
  <c r="D185" i="39"/>
  <c r="E185" i="39"/>
  <c r="F185" i="39"/>
  <c r="G185" i="39"/>
  <c r="H185" i="39"/>
  <c r="A186" i="39"/>
  <c r="B186" i="39"/>
  <c r="C186" i="39"/>
  <c r="D186" i="39"/>
  <c r="E186" i="39"/>
  <c r="F186" i="39"/>
  <c r="G186" i="39"/>
  <c r="H186" i="39"/>
  <c r="A187" i="39"/>
  <c r="B187" i="39"/>
  <c r="C187" i="39"/>
  <c r="D187" i="39"/>
  <c r="E187" i="39"/>
  <c r="F187" i="39"/>
  <c r="G187" i="39"/>
  <c r="H187" i="39"/>
  <c r="A188" i="39"/>
  <c r="B188" i="39"/>
  <c r="C188" i="39"/>
  <c r="D188" i="39"/>
  <c r="E188" i="39"/>
  <c r="F188" i="39"/>
  <c r="G188" i="39"/>
  <c r="H188" i="39"/>
  <c r="A189" i="39"/>
  <c r="B189" i="39"/>
  <c r="C189" i="39"/>
  <c r="D189" i="39"/>
  <c r="E189" i="39"/>
  <c r="F189" i="39"/>
  <c r="G189" i="39"/>
  <c r="H189" i="39"/>
  <c r="A190" i="39"/>
  <c r="B190" i="39"/>
  <c r="C190" i="39"/>
  <c r="D190" i="39"/>
  <c r="E190" i="39"/>
  <c r="F190" i="39"/>
  <c r="G190" i="39"/>
  <c r="H190" i="39"/>
  <c r="A191" i="39"/>
  <c r="B191" i="39"/>
  <c r="C191" i="39"/>
  <c r="D191" i="39"/>
  <c r="E191" i="39"/>
  <c r="F191" i="39"/>
  <c r="G191" i="39"/>
  <c r="H191" i="39"/>
  <c r="A192" i="39"/>
  <c r="B192" i="39"/>
  <c r="C192" i="39"/>
  <c r="D192" i="39"/>
  <c r="E192" i="39"/>
  <c r="F192" i="39"/>
  <c r="G192" i="39"/>
  <c r="H192" i="39"/>
  <c r="A193" i="39"/>
  <c r="B193" i="39"/>
  <c r="C193" i="39"/>
  <c r="D193" i="39"/>
  <c r="E193" i="39"/>
  <c r="F193" i="39"/>
  <c r="G193" i="39"/>
  <c r="H193" i="39"/>
  <c r="A194" i="39"/>
  <c r="B194" i="39"/>
  <c r="C194" i="39"/>
  <c r="D194" i="39"/>
  <c r="E194" i="39"/>
  <c r="F194" i="39"/>
  <c r="G194" i="39"/>
  <c r="H194" i="39"/>
  <c r="A195" i="39"/>
  <c r="B195" i="39"/>
  <c r="C195" i="39"/>
  <c r="D195" i="39"/>
  <c r="E195" i="39"/>
  <c r="F195" i="39"/>
  <c r="G195" i="39"/>
  <c r="H195" i="39"/>
  <c r="A196" i="39"/>
  <c r="B196" i="39"/>
  <c r="C196" i="39"/>
  <c r="D196" i="39"/>
  <c r="E196" i="39"/>
  <c r="F196" i="39"/>
  <c r="G196" i="39"/>
  <c r="H196" i="39"/>
  <c r="A197" i="39"/>
  <c r="B197" i="39"/>
  <c r="C197" i="39"/>
  <c r="D197" i="39"/>
  <c r="E197" i="39"/>
  <c r="F197" i="39"/>
  <c r="G197" i="39"/>
  <c r="H197" i="39"/>
  <c r="A198" i="39"/>
  <c r="B198" i="39"/>
  <c r="C198" i="39"/>
  <c r="D198" i="39"/>
  <c r="E198" i="39"/>
  <c r="F198" i="39"/>
  <c r="G198" i="39"/>
  <c r="H198" i="39"/>
  <c r="A199" i="39"/>
  <c r="B199" i="39"/>
  <c r="C199" i="39"/>
  <c r="D199" i="39"/>
  <c r="E199" i="39"/>
  <c r="F199" i="39"/>
  <c r="G199" i="39"/>
  <c r="H199" i="39"/>
  <c r="A200" i="39"/>
  <c r="B200" i="39"/>
  <c r="C200" i="39"/>
  <c r="D200" i="39"/>
  <c r="E200" i="39"/>
  <c r="F200" i="39"/>
  <c r="G200" i="39"/>
  <c r="H200" i="39"/>
  <c r="A201" i="39"/>
  <c r="B201" i="39"/>
  <c r="C201" i="39"/>
  <c r="D201" i="39"/>
  <c r="E201" i="39"/>
  <c r="F201" i="39"/>
  <c r="G201" i="39"/>
  <c r="H201" i="39"/>
  <c r="A202" i="39"/>
  <c r="B202" i="39"/>
  <c r="C202" i="39"/>
  <c r="D202" i="39"/>
  <c r="E202" i="39"/>
  <c r="F202" i="39"/>
  <c r="G202" i="39"/>
  <c r="H202" i="39"/>
  <c r="A203" i="39"/>
  <c r="B203" i="39"/>
  <c r="C203" i="39"/>
  <c r="D203" i="39"/>
  <c r="E203" i="39"/>
  <c r="F203" i="39"/>
  <c r="G203" i="39"/>
  <c r="H203" i="39"/>
  <c r="A204" i="39"/>
  <c r="B204" i="39"/>
  <c r="C204" i="39"/>
  <c r="D204" i="39"/>
  <c r="E204" i="39"/>
  <c r="F204" i="39"/>
  <c r="G204" i="39"/>
  <c r="H204" i="39"/>
  <c r="A205" i="39"/>
  <c r="B205" i="39"/>
  <c r="C205" i="39"/>
  <c r="D205" i="39"/>
  <c r="E205" i="39"/>
  <c r="F205" i="39"/>
  <c r="G205" i="39"/>
  <c r="H205" i="39"/>
  <c r="A206" i="39"/>
  <c r="B206" i="39"/>
  <c r="C206" i="39"/>
  <c r="D206" i="39"/>
  <c r="E206" i="39"/>
  <c r="F206" i="39"/>
  <c r="G206" i="39"/>
  <c r="H206" i="39"/>
  <c r="A207" i="39"/>
  <c r="B207" i="39"/>
  <c r="C207" i="39"/>
  <c r="D207" i="39"/>
  <c r="E207" i="39"/>
  <c r="F207" i="39"/>
  <c r="G207" i="39"/>
  <c r="H207" i="39"/>
  <c r="A208" i="39"/>
  <c r="B208" i="39"/>
  <c r="C208" i="39"/>
  <c r="D208" i="39"/>
  <c r="E208" i="39"/>
  <c r="F208" i="39"/>
  <c r="G208" i="39"/>
  <c r="H208" i="39"/>
  <c r="A209" i="39"/>
  <c r="B209" i="39"/>
  <c r="C209" i="39"/>
  <c r="D209" i="39"/>
  <c r="E209" i="39"/>
  <c r="F209" i="39"/>
  <c r="G209" i="39"/>
  <c r="H209" i="39"/>
  <c r="A210" i="39"/>
  <c r="B210" i="39"/>
  <c r="C210" i="39"/>
  <c r="D210" i="39"/>
  <c r="E210" i="39"/>
  <c r="F210" i="39"/>
  <c r="G210" i="39"/>
  <c r="H210" i="39"/>
  <c r="A211" i="39"/>
  <c r="B211" i="39"/>
  <c r="C211" i="39"/>
  <c r="D211" i="39"/>
  <c r="E211" i="39"/>
  <c r="F211" i="39"/>
  <c r="G211" i="39"/>
  <c r="H211" i="39"/>
  <c r="A212" i="39"/>
  <c r="B212" i="39"/>
  <c r="C212" i="39"/>
  <c r="D212" i="39"/>
  <c r="E212" i="39"/>
  <c r="F212" i="39"/>
  <c r="G212" i="39"/>
  <c r="H212" i="39"/>
  <c r="A213" i="39"/>
  <c r="B213" i="39"/>
  <c r="C213" i="39"/>
  <c r="D213" i="39"/>
  <c r="E213" i="39"/>
  <c r="F213" i="39"/>
  <c r="G213" i="39"/>
  <c r="H213" i="39"/>
  <c r="A214" i="39"/>
  <c r="B214" i="39"/>
  <c r="C214" i="39"/>
  <c r="D214" i="39"/>
  <c r="E214" i="39"/>
  <c r="F214" i="39"/>
  <c r="G214" i="39"/>
  <c r="H214" i="39"/>
  <c r="A215" i="39"/>
  <c r="B215" i="39"/>
  <c r="C215" i="39"/>
  <c r="D215" i="39"/>
  <c r="E215" i="39"/>
  <c r="F215" i="39"/>
  <c r="G215" i="39"/>
  <c r="H215" i="39"/>
  <c r="A216" i="39"/>
  <c r="B216" i="39"/>
  <c r="C216" i="39"/>
  <c r="D216" i="39"/>
  <c r="E216" i="39"/>
  <c r="F216" i="39"/>
  <c r="G216" i="39"/>
  <c r="H216" i="39"/>
  <c r="A217" i="39"/>
  <c r="B217" i="39"/>
  <c r="C217" i="39"/>
  <c r="D217" i="39"/>
  <c r="E217" i="39"/>
  <c r="F217" i="39"/>
  <c r="G217" i="39"/>
  <c r="H217" i="39"/>
  <c r="A218" i="39"/>
  <c r="B218" i="39"/>
  <c r="C218" i="39"/>
  <c r="D218" i="39"/>
  <c r="E218" i="39"/>
  <c r="F218" i="39"/>
  <c r="G218" i="39"/>
  <c r="H218" i="39"/>
  <c r="A219" i="39"/>
  <c r="B219" i="39"/>
  <c r="C219" i="39"/>
  <c r="D219" i="39"/>
  <c r="E219" i="39"/>
  <c r="F219" i="39"/>
  <c r="G219" i="39"/>
  <c r="H219" i="39"/>
  <c r="A220" i="39"/>
  <c r="B220" i="39"/>
  <c r="C220" i="39"/>
  <c r="D220" i="39"/>
  <c r="E220" i="39"/>
  <c r="F220" i="39"/>
  <c r="G220" i="39"/>
  <c r="H220" i="39"/>
  <c r="A221" i="39"/>
  <c r="B221" i="39"/>
  <c r="C221" i="39"/>
  <c r="D221" i="39"/>
  <c r="E221" i="39"/>
  <c r="F221" i="39"/>
  <c r="G221" i="39"/>
  <c r="H221" i="39"/>
  <c r="A222" i="39"/>
  <c r="B222" i="39"/>
  <c r="C222" i="39"/>
  <c r="D222" i="39"/>
  <c r="E222" i="39"/>
  <c r="F222" i="39"/>
  <c r="G222" i="39"/>
  <c r="H222" i="39"/>
  <c r="A223" i="39"/>
  <c r="B223" i="39"/>
  <c r="C223" i="39"/>
  <c r="D223" i="39"/>
  <c r="E223" i="39"/>
  <c r="F223" i="39"/>
  <c r="G223" i="39"/>
  <c r="H223" i="39"/>
  <c r="A224" i="39"/>
  <c r="B224" i="39"/>
  <c r="C224" i="39"/>
  <c r="D224" i="39"/>
  <c r="E224" i="39"/>
  <c r="F224" i="39"/>
  <c r="G224" i="39"/>
  <c r="H224" i="39"/>
  <c r="A225" i="39"/>
  <c r="B225" i="39"/>
  <c r="C225" i="39"/>
  <c r="D225" i="39"/>
  <c r="E225" i="39"/>
  <c r="F225" i="39"/>
  <c r="G225" i="39"/>
  <c r="H225" i="39"/>
  <c r="A226" i="39"/>
  <c r="B226" i="39"/>
  <c r="C226" i="39"/>
  <c r="D226" i="39"/>
  <c r="E226" i="39"/>
  <c r="F226" i="39"/>
  <c r="G226" i="39"/>
  <c r="H226" i="39"/>
  <c r="A227" i="39"/>
  <c r="B227" i="39"/>
  <c r="C227" i="39"/>
  <c r="D227" i="39"/>
  <c r="E227" i="39"/>
  <c r="F227" i="39"/>
  <c r="G227" i="39"/>
  <c r="H227" i="39"/>
  <c r="A228" i="39"/>
  <c r="B228" i="39"/>
  <c r="C228" i="39"/>
  <c r="D228" i="39"/>
  <c r="E228" i="39"/>
  <c r="F228" i="39"/>
  <c r="G228" i="39"/>
  <c r="H228" i="39"/>
  <c r="A229" i="39"/>
  <c r="B229" i="39"/>
  <c r="C229" i="39"/>
  <c r="D229" i="39"/>
  <c r="E229" i="39"/>
  <c r="F229" i="39"/>
  <c r="G229" i="39"/>
  <c r="H229" i="39"/>
  <c r="A230" i="39"/>
  <c r="B230" i="39"/>
  <c r="C230" i="39"/>
  <c r="D230" i="39"/>
  <c r="E230" i="39"/>
  <c r="F230" i="39"/>
  <c r="G230" i="39"/>
  <c r="H230" i="39"/>
  <c r="A231" i="39"/>
  <c r="B231" i="39"/>
  <c r="C231" i="39"/>
  <c r="D231" i="39"/>
  <c r="E231" i="39"/>
  <c r="F231" i="39"/>
  <c r="G231" i="39"/>
  <c r="H231" i="39"/>
  <c r="A232" i="39"/>
  <c r="B232" i="39"/>
  <c r="C232" i="39"/>
  <c r="D232" i="39"/>
  <c r="E232" i="39"/>
  <c r="F232" i="39"/>
  <c r="G232" i="39"/>
  <c r="H232" i="39"/>
  <c r="A233" i="39"/>
  <c r="B233" i="39"/>
  <c r="C233" i="39"/>
  <c r="D233" i="39"/>
  <c r="E233" i="39"/>
  <c r="F233" i="39"/>
  <c r="G233" i="39"/>
  <c r="H233" i="39"/>
  <c r="A234" i="39"/>
  <c r="B234" i="39"/>
  <c r="C234" i="39"/>
  <c r="D234" i="39"/>
  <c r="E234" i="39"/>
  <c r="F234" i="39"/>
  <c r="G234" i="39"/>
  <c r="H234" i="39"/>
  <c r="A235" i="39"/>
  <c r="B235" i="39"/>
  <c r="C235" i="39"/>
  <c r="D235" i="39"/>
  <c r="E235" i="39"/>
  <c r="F235" i="39"/>
  <c r="G235" i="39"/>
  <c r="H235" i="39"/>
  <c r="A236" i="39"/>
  <c r="B236" i="39"/>
  <c r="C236" i="39"/>
  <c r="D236" i="39"/>
  <c r="E236" i="39"/>
  <c r="F236" i="39"/>
  <c r="G236" i="39"/>
  <c r="H236" i="39"/>
  <c r="A237" i="39"/>
  <c r="B237" i="39"/>
  <c r="C237" i="39"/>
  <c r="D237" i="39"/>
  <c r="E237" i="39"/>
  <c r="F237" i="39"/>
  <c r="G237" i="39"/>
  <c r="H237" i="39"/>
  <c r="A238" i="39"/>
  <c r="B238" i="39"/>
  <c r="C238" i="39"/>
  <c r="D238" i="39"/>
  <c r="E238" i="39"/>
  <c r="F238" i="39"/>
  <c r="G238" i="39"/>
  <c r="H238" i="39"/>
  <c r="A239" i="39"/>
  <c r="B239" i="39"/>
  <c r="C239" i="39"/>
  <c r="D239" i="39"/>
  <c r="E239" i="39"/>
  <c r="F239" i="39"/>
  <c r="G239" i="39"/>
  <c r="H239" i="39"/>
  <c r="A240" i="39"/>
  <c r="B240" i="39"/>
  <c r="C240" i="39"/>
  <c r="D240" i="39"/>
  <c r="E240" i="39"/>
  <c r="F240" i="39"/>
  <c r="G240" i="39"/>
  <c r="H240" i="39"/>
  <c r="A241" i="39"/>
  <c r="B241" i="39"/>
  <c r="C241" i="39"/>
  <c r="D241" i="39"/>
  <c r="E241" i="39"/>
  <c r="F241" i="39"/>
  <c r="G241" i="39"/>
  <c r="H241" i="39"/>
  <c r="A242" i="39"/>
  <c r="B242" i="39"/>
  <c r="C242" i="39"/>
  <c r="D242" i="39"/>
  <c r="E242" i="39"/>
  <c r="F242" i="39"/>
  <c r="G242" i="39"/>
  <c r="H242" i="39"/>
  <c r="A243" i="39"/>
  <c r="B243" i="39"/>
  <c r="C243" i="39"/>
  <c r="D243" i="39"/>
  <c r="E243" i="39"/>
  <c r="F243" i="39"/>
  <c r="G243" i="39"/>
  <c r="H243" i="39"/>
  <c r="A244" i="39"/>
  <c r="B244" i="39"/>
  <c r="C244" i="39"/>
  <c r="D244" i="39"/>
  <c r="E244" i="39"/>
  <c r="F244" i="39"/>
  <c r="G244" i="39"/>
  <c r="H244" i="39"/>
  <c r="A245" i="39"/>
  <c r="B245" i="39"/>
  <c r="C245" i="39"/>
  <c r="D245" i="39"/>
  <c r="E245" i="39"/>
  <c r="F245" i="39"/>
  <c r="G245" i="39"/>
  <c r="H245" i="39"/>
  <c r="A246" i="39"/>
  <c r="B246" i="39"/>
  <c r="C246" i="39"/>
  <c r="D246" i="39"/>
  <c r="E246" i="39"/>
  <c r="F246" i="39"/>
  <c r="G246" i="39"/>
  <c r="H246" i="39"/>
  <c r="A247" i="39"/>
  <c r="B247" i="39"/>
  <c r="C247" i="39"/>
  <c r="D247" i="39"/>
  <c r="E247" i="39"/>
  <c r="F247" i="39"/>
  <c r="G247" i="39"/>
  <c r="H247" i="39"/>
  <c r="A248" i="39"/>
  <c r="B248" i="39"/>
  <c r="C248" i="39"/>
  <c r="D248" i="39"/>
  <c r="E248" i="39"/>
  <c r="F248" i="39"/>
  <c r="G248" i="39"/>
  <c r="H248" i="39"/>
  <c r="A249" i="39"/>
  <c r="B249" i="39"/>
  <c r="C249" i="39"/>
  <c r="D249" i="39"/>
  <c r="E249" i="39"/>
  <c r="F249" i="39"/>
  <c r="G249" i="39"/>
  <c r="H249" i="39"/>
  <c r="A250" i="39"/>
  <c r="B250" i="39"/>
  <c r="C250" i="39"/>
  <c r="D250" i="39"/>
  <c r="E250" i="39"/>
  <c r="F250" i="39"/>
  <c r="G250" i="39"/>
  <c r="H250" i="39"/>
  <c r="A251" i="39"/>
  <c r="B251" i="39"/>
  <c r="C251" i="39"/>
  <c r="D251" i="39"/>
  <c r="E251" i="39"/>
  <c r="F251" i="39"/>
  <c r="G251" i="39"/>
  <c r="H251" i="39"/>
  <c r="A252" i="39"/>
  <c r="B252" i="39"/>
  <c r="C252" i="39"/>
  <c r="D252" i="39"/>
  <c r="E252" i="39"/>
  <c r="F252" i="39"/>
  <c r="G252" i="39"/>
  <c r="H252" i="39"/>
  <c r="A253" i="39"/>
  <c r="B253" i="39"/>
  <c r="C253" i="39"/>
  <c r="D253" i="39"/>
  <c r="E253" i="39"/>
  <c r="F253" i="39"/>
  <c r="G253" i="39"/>
  <c r="H253" i="39"/>
  <c r="A254" i="39"/>
  <c r="B254" i="39"/>
  <c r="C254" i="39"/>
  <c r="D254" i="39"/>
  <c r="E254" i="39"/>
  <c r="F254" i="39"/>
  <c r="G254" i="39"/>
  <c r="H254" i="39"/>
  <c r="A255" i="39"/>
  <c r="B255" i="39"/>
  <c r="C255" i="39"/>
  <c r="D255" i="39"/>
  <c r="E255" i="39"/>
  <c r="F255" i="39"/>
  <c r="G255" i="39"/>
  <c r="H255" i="39"/>
  <c r="A256" i="39"/>
  <c r="B256" i="39"/>
  <c r="C256" i="39"/>
  <c r="D256" i="39"/>
  <c r="E256" i="39"/>
  <c r="F256" i="39"/>
  <c r="G256" i="39"/>
  <c r="H256" i="39"/>
  <c r="A257" i="39"/>
  <c r="B257" i="39"/>
  <c r="C257" i="39"/>
  <c r="D257" i="39"/>
  <c r="E257" i="39"/>
  <c r="F257" i="39"/>
  <c r="G257" i="39"/>
  <c r="H257" i="39"/>
  <c r="A258" i="39"/>
  <c r="B258" i="39"/>
  <c r="C258" i="39"/>
  <c r="D258" i="39"/>
  <c r="E258" i="39"/>
  <c r="F258" i="39"/>
  <c r="G258" i="39"/>
  <c r="H258" i="39"/>
  <c r="A259" i="39"/>
  <c r="B259" i="39"/>
  <c r="C259" i="39"/>
  <c r="D259" i="39"/>
  <c r="E259" i="39"/>
  <c r="F259" i="39"/>
  <c r="G259" i="39"/>
  <c r="H259" i="39"/>
  <c r="A260" i="39"/>
  <c r="B260" i="39"/>
  <c r="C260" i="39"/>
  <c r="D260" i="39"/>
  <c r="E260" i="39"/>
  <c r="F260" i="39"/>
  <c r="G260" i="39"/>
  <c r="H260" i="39"/>
  <c r="A261" i="39"/>
  <c r="B261" i="39"/>
  <c r="C261" i="39"/>
  <c r="D261" i="39"/>
  <c r="E261" i="39"/>
  <c r="F261" i="39"/>
  <c r="G261" i="39"/>
  <c r="H261" i="39"/>
  <c r="A262" i="39"/>
  <c r="B262" i="39"/>
  <c r="C262" i="39"/>
  <c r="D262" i="39"/>
  <c r="E262" i="39"/>
  <c r="F262" i="39"/>
  <c r="G262" i="39"/>
  <c r="H262" i="39"/>
  <c r="A263" i="39"/>
  <c r="B263" i="39"/>
  <c r="C263" i="39"/>
  <c r="D263" i="39"/>
  <c r="E263" i="39"/>
  <c r="F263" i="39"/>
  <c r="G263" i="39"/>
  <c r="H263" i="39"/>
  <c r="A264" i="39"/>
  <c r="B264" i="39"/>
  <c r="C264" i="39"/>
  <c r="D264" i="39"/>
  <c r="E264" i="39"/>
  <c r="F264" i="39"/>
  <c r="G264" i="39"/>
  <c r="H264" i="39"/>
  <c r="A265" i="39"/>
  <c r="B265" i="39"/>
  <c r="C265" i="39"/>
  <c r="D265" i="39"/>
  <c r="E265" i="39"/>
  <c r="F265" i="39"/>
  <c r="G265" i="39"/>
  <c r="H265" i="39"/>
  <c r="A266" i="39"/>
  <c r="B266" i="39"/>
  <c r="C266" i="39"/>
  <c r="D266" i="39"/>
  <c r="E266" i="39"/>
  <c r="F266" i="39"/>
  <c r="G266" i="39"/>
  <c r="H266" i="39"/>
  <c r="A267" i="39"/>
  <c r="B267" i="39"/>
  <c r="C267" i="39"/>
  <c r="D267" i="39"/>
  <c r="E267" i="39"/>
  <c r="F267" i="39"/>
  <c r="G267" i="39"/>
  <c r="H267" i="39"/>
  <c r="A268" i="39"/>
  <c r="B268" i="39"/>
  <c r="C268" i="39"/>
  <c r="D268" i="39"/>
  <c r="E268" i="39"/>
  <c r="F268" i="39"/>
  <c r="G268" i="39"/>
  <c r="H268" i="39"/>
  <c r="A269" i="39"/>
  <c r="B269" i="39"/>
  <c r="C269" i="39"/>
  <c r="D269" i="39"/>
  <c r="E269" i="39"/>
  <c r="F269" i="39"/>
  <c r="G269" i="39"/>
  <c r="H269" i="39"/>
  <c r="A270" i="39"/>
  <c r="B270" i="39"/>
  <c r="C270" i="39"/>
  <c r="D270" i="39"/>
  <c r="E270" i="39"/>
  <c r="F270" i="39"/>
  <c r="G270" i="39"/>
  <c r="H270" i="39"/>
  <c r="A271" i="39"/>
  <c r="B271" i="39"/>
  <c r="C271" i="39"/>
  <c r="D271" i="39"/>
  <c r="E271" i="39"/>
  <c r="F271" i="39"/>
  <c r="G271" i="39"/>
  <c r="H271" i="39"/>
  <c r="A272" i="39"/>
  <c r="B272" i="39"/>
  <c r="C272" i="39"/>
  <c r="D272" i="39"/>
  <c r="E272" i="39"/>
  <c r="F272" i="39"/>
  <c r="G272" i="39"/>
  <c r="H272" i="39"/>
  <c r="A273" i="39"/>
  <c r="B273" i="39"/>
  <c r="C273" i="39"/>
  <c r="D273" i="39"/>
  <c r="E273" i="39"/>
  <c r="F273" i="39"/>
  <c r="G273" i="39"/>
  <c r="H273" i="39"/>
  <c r="A274" i="39"/>
  <c r="B274" i="39"/>
  <c r="C274" i="39"/>
  <c r="D274" i="39"/>
  <c r="E274" i="39"/>
  <c r="F274" i="39"/>
  <c r="G274" i="39"/>
  <c r="H274" i="39"/>
  <c r="A275" i="39"/>
  <c r="B275" i="39"/>
  <c r="C275" i="39"/>
  <c r="D275" i="39"/>
  <c r="E275" i="39"/>
  <c r="F275" i="39"/>
  <c r="G275" i="39"/>
  <c r="H275" i="39"/>
  <c r="A276" i="39"/>
  <c r="B276" i="39"/>
  <c r="C276" i="39"/>
  <c r="D276" i="39"/>
  <c r="E276" i="39"/>
  <c r="F276" i="39"/>
  <c r="G276" i="39"/>
  <c r="H276" i="39"/>
  <c r="A277" i="39"/>
  <c r="B277" i="39"/>
  <c r="C277" i="39"/>
  <c r="D277" i="39"/>
  <c r="E277" i="39"/>
  <c r="F277" i="39"/>
  <c r="G277" i="39"/>
  <c r="H277" i="39"/>
  <c r="A278" i="39"/>
  <c r="B278" i="39"/>
  <c r="C278" i="39"/>
  <c r="D278" i="39"/>
  <c r="E278" i="39"/>
  <c r="F278" i="39"/>
  <c r="G278" i="39"/>
  <c r="H278" i="39"/>
  <c r="A279" i="39"/>
  <c r="B279" i="39"/>
  <c r="C279" i="39"/>
  <c r="D279" i="39"/>
  <c r="E279" i="39"/>
  <c r="F279" i="39"/>
  <c r="G279" i="39"/>
  <c r="H279" i="39"/>
  <c r="A280" i="39"/>
  <c r="B280" i="39"/>
  <c r="C280" i="39"/>
  <c r="D280" i="39"/>
  <c r="E280" i="39"/>
  <c r="F280" i="39"/>
  <c r="G280" i="39"/>
  <c r="H280" i="39"/>
  <c r="A281" i="39"/>
  <c r="B281" i="39"/>
  <c r="C281" i="39"/>
  <c r="D281" i="39"/>
  <c r="E281" i="39"/>
  <c r="F281" i="39"/>
  <c r="G281" i="39"/>
  <c r="H281" i="39"/>
  <c r="A282" i="39"/>
  <c r="B282" i="39"/>
  <c r="C282" i="39"/>
  <c r="D282" i="39"/>
  <c r="E282" i="39"/>
  <c r="F282" i="39"/>
  <c r="G282" i="39"/>
  <c r="H282" i="39"/>
  <c r="A283" i="39"/>
  <c r="B283" i="39"/>
  <c r="C283" i="39"/>
  <c r="D283" i="39"/>
  <c r="E283" i="39"/>
  <c r="F283" i="39"/>
  <c r="G283" i="39"/>
  <c r="H283" i="39"/>
  <c r="A284" i="39"/>
  <c r="B284" i="39"/>
  <c r="C284" i="39"/>
  <c r="D284" i="39"/>
  <c r="E284" i="39"/>
  <c r="F284" i="39"/>
  <c r="G284" i="39"/>
  <c r="H284" i="39"/>
  <c r="A285" i="39"/>
  <c r="B285" i="39"/>
  <c r="C285" i="39"/>
  <c r="D285" i="39"/>
  <c r="E285" i="39"/>
  <c r="F285" i="39"/>
  <c r="G285" i="39"/>
  <c r="H285" i="39"/>
  <c r="A286" i="39"/>
  <c r="B286" i="39"/>
  <c r="C286" i="39"/>
  <c r="D286" i="39"/>
  <c r="E286" i="39"/>
  <c r="F286" i="39"/>
  <c r="G286" i="39"/>
  <c r="H286" i="39"/>
  <c r="A287" i="39"/>
  <c r="B287" i="39"/>
  <c r="C287" i="39"/>
  <c r="D287" i="39"/>
  <c r="E287" i="39"/>
  <c r="F287" i="39"/>
  <c r="G287" i="39"/>
  <c r="H287" i="39"/>
  <c r="A288" i="39"/>
  <c r="B288" i="39"/>
  <c r="C288" i="39"/>
  <c r="D288" i="39"/>
  <c r="E288" i="39"/>
  <c r="F288" i="39"/>
  <c r="G288" i="39"/>
  <c r="H288" i="39"/>
  <c r="A289" i="39"/>
  <c r="B289" i="39"/>
  <c r="C289" i="39"/>
  <c r="D289" i="39"/>
  <c r="E289" i="39"/>
  <c r="F289" i="39"/>
  <c r="G289" i="39"/>
  <c r="H289" i="39"/>
  <c r="A290" i="39"/>
  <c r="B290" i="39"/>
  <c r="C290" i="39"/>
  <c r="D290" i="39"/>
  <c r="E290" i="39"/>
  <c r="F290" i="39"/>
  <c r="G290" i="39"/>
  <c r="H290" i="39"/>
  <c r="A291" i="39"/>
  <c r="B291" i="39"/>
  <c r="C291" i="39"/>
  <c r="D291" i="39"/>
  <c r="E291" i="39"/>
  <c r="F291" i="39"/>
  <c r="G291" i="39"/>
  <c r="H291" i="39"/>
  <c r="A292" i="39"/>
  <c r="B292" i="39"/>
  <c r="C292" i="39"/>
  <c r="D292" i="39"/>
  <c r="E292" i="39"/>
  <c r="F292" i="39"/>
  <c r="G292" i="39"/>
  <c r="H292" i="39"/>
  <c r="A293" i="39"/>
  <c r="B293" i="39"/>
  <c r="C293" i="39"/>
  <c r="D293" i="39"/>
  <c r="E293" i="39"/>
  <c r="F293" i="39"/>
  <c r="G293" i="39"/>
  <c r="H293" i="39"/>
  <c r="A294" i="39"/>
  <c r="B294" i="39"/>
  <c r="C294" i="39"/>
  <c r="D294" i="39"/>
  <c r="E294" i="39"/>
  <c r="F294" i="39"/>
  <c r="G294" i="39"/>
  <c r="H294" i="39"/>
  <c r="A295" i="39"/>
  <c r="B295" i="39"/>
  <c r="C295" i="39"/>
  <c r="D295" i="39"/>
  <c r="E295" i="39"/>
  <c r="F295" i="39"/>
  <c r="G295" i="39"/>
  <c r="H295" i="39"/>
  <c r="A296" i="39"/>
  <c r="B296" i="39"/>
  <c r="C296" i="39"/>
  <c r="D296" i="39"/>
  <c r="E296" i="39"/>
  <c r="F296" i="39"/>
  <c r="G296" i="39"/>
  <c r="H296" i="39"/>
  <c r="A297" i="39"/>
  <c r="B297" i="39"/>
  <c r="C297" i="39"/>
  <c r="D297" i="39"/>
  <c r="E297" i="39"/>
  <c r="F297" i="39"/>
  <c r="G297" i="39"/>
  <c r="H297" i="39"/>
  <c r="A298" i="39"/>
  <c r="B298" i="39"/>
  <c r="C298" i="39"/>
  <c r="D298" i="39"/>
  <c r="E298" i="39"/>
  <c r="F298" i="39"/>
  <c r="G298" i="39"/>
  <c r="H298" i="39"/>
  <c r="A299" i="39"/>
  <c r="B299" i="39"/>
  <c r="C299" i="39"/>
  <c r="D299" i="39"/>
  <c r="E299" i="39"/>
  <c r="F299" i="39"/>
  <c r="G299" i="39"/>
  <c r="H299" i="39"/>
  <c r="A300" i="39"/>
  <c r="B300" i="39"/>
  <c r="C300" i="39"/>
  <c r="D300" i="39"/>
  <c r="E300" i="39"/>
  <c r="F300" i="39"/>
  <c r="G300" i="39"/>
  <c r="H300" i="39"/>
  <c r="A301" i="39"/>
  <c r="B301" i="39"/>
  <c r="C301" i="39"/>
  <c r="D301" i="39"/>
  <c r="E301" i="39"/>
  <c r="F301" i="39"/>
  <c r="G301" i="39"/>
  <c r="H301" i="39"/>
  <c r="A302" i="39"/>
  <c r="B302" i="39"/>
  <c r="C302" i="39"/>
  <c r="D302" i="39"/>
  <c r="E302" i="39"/>
  <c r="F302" i="39"/>
  <c r="G302" i="39"/>
  <c r="H302" i="39"/>
  <c r="A303" i="39"/>
  <c r="B303" i="39"/>
  <c r="C303" i="39"/>
  <c r="D303" i="39"/>
  <c r="E303" i="39"/>
  <c r="F303" i="39"/>
  <c r="G303" i="39"/>
  <c r="H303" i="39"/>
  <c r="A304" i="39"/>
  <c r="B304" i="39"/>
  <c r="C304" i="39"/>
  <c r="D304" i="39"/>
  <c r="E304" i="39"/>
  <c r="F304" i="39"/>
  <c r="G304" i="39"/>
  <c r="H304" i="39"/>
  <c r="A305" i="39"/>
  <c r="B305" i="39"/>
  <c r="C305" i="39"/>
  <c r="D305" i="39"/>
  <c r="E305" i="39"/>
  <c r="F305" i="39"/>
  <c r="G305" i="39"/>
  <c r="H305" i="39"/>
  <c r="A306" i="39"/>
  <c r="B306" i="39"/>
  <c r="C306" i="39"/>
  <c r="D306" i="39"/>
  <c r="E306" i="39"/>
  <c r="F306" i="39"/>
  <c r="G306" i="39"/>
  <c r="H306" i="39"/>
  <c r="A307" i="39"/>
  <c r="B307" i="39"/>
  <c r="C307" i="39"/>
  <c r="D307" i="39"/>
  <c r="E307" i="39"/>
  <c r="F307" i="39"/>
  <c r="G307" i="39"/>
  <c r="H307" i="39"/>
  <c r="A308" i="39"/>
  <c r="B308" i="39"/>
  <c r="C308" i="39"/>
  <c r="D308" i="39"/>
  <c r="E308" i="39"/>
  <c r="F308" i="39"/>
  <c r="G308" i="39"/>
  <c r="H308" i="39"/>
  <c r="A309" i="39"/>
  <c r="B309" i="39"/>
  <c r="C309" i="39"/>
  <c r="D309" i="39"/>
  <c r="E309" i="39"/>
  <c r="F309" i="39"/>
  <c r="G309" i="39"/>
  <c r="H309" i="39"/>
  <c r="A310" i="39"/>
  <c r="B310" i="39"/>
  <c r="C310" i="39"/>
  <c r="D310" i="39"/>
  <c r="E310" i="39"/>
  <c r="F310" i="39"/>
  <c r="G310" i="39"/>
  <c r="H310" i="39"/>
  <c r="A311" i="39"/>
  <c r="B311" i="39"/>
  <c r="C311" i="39"/>
  <c r="D311" i="39"/>
  <c r="E311" i="39"/>
  <c r="F311" i="39"/>
  <c r="G311" i="39"/>
  <c r="H311" i="39"/>
  <c r="A312" i="39"/>
  <c r="B312" i="39"/>
  <c r="C312" i="39"/>
  <c r="D312" i="39"/>
  <c r="E312" i="39"/>
  <c r="F312" i="39"/>
  <c r="G312" i="39"/>
  <c r="H312" i="39"/>
  <c r="A313" i="39"/>
  <c r="B313" i="39"/>
  <c r="C313" i="39"/>
  <c r="D313" i="39"/>
  <c r="E313" i="39"/>
  <c r="F313" i="39"/>
  <c r="G313" i="39"/>
  <c r="H313" i="39"/>
  <c r="A314" i="39"/>
  <c r="B314" i="39"/>
  <c r="C314" i="39"/>
  <c r="D314" i="39"/>
  <c r="E314" i="39"/>
  <c r="F314" i="39"/>
  <c r="G314" i="39"/>
  <c r="H314" i="39"/>
  <c r="A315" i="39"/>
  <c r="B315" i="39"/>
  <c r="C315" i="39"/>
  <c r="D315" i="39"/>
  <c r="E315" i="39"/>
  <c r="F315" i="39"/>
  <c r="G315" i="39"/>
  <c r="H315" i="39"/>
  <c r="A316" i="39"/>
  <c r="B316" i="39"/>
  <c r="C316" i="39"/>
  <c r="D316" i="39"/>
  <c r="E316" i="39"/>
  <c r="F316" i="39"/>
  <c r="G316" i="39"/>
  <c r="H316" i="39"/>
  <c r="A317" i="39"/>
  <c r="B317" i="39"/>
  <c r="C317" i="39"/>
  <c r="D317" i="39"/>
  <c r="E317" i="39"/>
  <c r="F317" i="39"/>
  <c r="G317" i="39"/>
  <c r="H317" i="39"/>
  <c r="A318" i="39"/>
  <c r="B318" i="39"/>
  <c r="C318" i="39"/>
  <c r="D318" i="39"/>
  <c r="E318" i="39"/>
  <c r="F318" i="39"/>
  <c r="G318" i="39"/>
  <c r="H318" i="39"/>
  <c r="A319" i="39"/>
  <c r="B319" i="39"/>
  <c r="C319" i="39"/>
  <c r="D319" i="39"/>
  <c r="E319" i="39"/>
  <c r="F319" i="39"/>
  <c r="G319" i="39"/>
  <c r="H319" i="39"/>
  <c r="A320" i="39"/>
  <c r="B320" i="39"/>
  <c r="C320" i="39"/>
  <c r="D320" i="39"/>
  <c r="E320" i="39"/>
  <c r="F320" i="39"/>
  <c r="G320" i="39"/>
  <c r="H320" i="39"/>
  <c r="A321" i="39"/>
  <c r="B321" i="39"/>
  <c r="C321" i="39"/>
  <c r="D321" i="39"/>
  <c r="E321" i="39"/>
  <c r="F321" i="39"/>
  <c r="G321" i="39"/>
  <c r="H321" i="39"/>
  <c r="A322" i="39"/>
  <c r="B322" i="39"/>
  <c r="C322" i="39"/>
  <c r="D322" i="39"/>
  <c r="E322" i="39"/>
  <c r="F322" i="39"/>
  <c r="G322" i="39"/>
  <c r="H322" i="39"/>
  <c r="A323" i="39"/>
  <c r="B323" i="39"/>
  <c r="C323" i="39"/>
  <c r="D323" i="39"/>
  <c r="E323" i="39"/>
  <c r="F323" i="39"/>
  <c r="G323" i="39"/>
  <c r="H323" i="39"/>
  <c r="A324" i="39"/>
  <c r="B324" i="39"/>
  <c r="C324" i="39"/>
  <c r="D324" i="39"/>
  <c r="E324" i="39"/>
  <c r="F324" i="39"/>
  <c r="G324" i="39"/>
  <c r="H324" i="39"/>
  <c r="A325" i="39"/>
  <c r="B325" i="39"/>
  <c r="C325" i="39"/>
  <c r="D325" i="39"/>
  <c r="E325" i="39"/>
  <c r="F325" i="39"/>
  <c r="G325" i="39"/>
  <c r="H325" i="39"/>
  <c r="A326" i="39"/>
  <c r="B326" i="39"/>
  <c r="C326" i="39"/>
  <c r="D326" i="39"/>
  <c r="E326" i="39"/>
  <c r="F326" i="39"/>
  <c r="G326" i="39"/>
  <c r="H326" i="39"/>
  <c r="A327" i="39"/>
  <c r="B327" i="39"/>
  <c r="C327" i="39"/>
  <c r="D327" i="39"/>
  <c r="E327" i="39"/>
  <c r="F327" i="39"/>
  <c r="G327" i="39"/>
  <c r="H327" i="39"/>
  <c r="A328" i="39"/>
  <c r="B328" i="39"/>
  <c r="C328" i="39"/>
  <c r="D328" i="39"/>
  <c r="E328" i="39"/>
  <c r="F328" i="39"/>
  <c r="G328" i="39"/>
  <c r="H328" i="39"/>
  <c r="A329" i="39"/>
  <c r="B329" i="39"/>
  <c r="C329" i="39"/>
  <c r="D329" i="39"/>
  <c r="E329" i="39"/>
  <c r="F329" i="39"/>
  <c r="G329" i="39"/>
  <c r="H329" i="39"/>
  <c r="A330" i="39"/>
  <c r="B330" i="39"/>
  <c r="C330" i="39"/>
  <c r="D330" i="39"/>
  <c r="E330" i="39"/>
  <c r="F330" i="39"/>
  <c r="G330" i="39"/>
  <c r="H330" i="39"/>
  <c r="A331" i="39"/>
  <c r="B331" i="39"/>
  <c r="C331" i="39"/>
  <c r="D331" i="39"/>
  <c r="E331" i="39"/>
  <c r="F331" i="39"/>
  <c r="G331" i="39"/>
  <c r="H331" i="39"/>
  <c r="A332" i="39"/>
  <c r="B332" i="39"/>
  <c r="C332" i="39"/>
  <c r="D332" i="39"/>
  <c r="E332" i="39"/>
  <c r="F332" i="39"/>
  <c r="G332" i="39"/>
  <c r="H332" i="39"/>
  <c r="A333" i="39"/>
  <c r="B333" i="39"/>
  <c r="C333" i="39"/>
  <c r="D333" i="39"/>
  <c r="E333" i="39"/>
  <c r="F333" i="39"/>
  <c r="G333" i="39"/>
  <c r="H333" i="39"/>
  <c r="A334" i="39"/>
  <c r="B334" i="39"/>
  <c r="C334" i="39"/>
  <c r="D334" i="39"/>
  <c r="E334" i="39"/>
  <c r="F334" i="39"/>
  <c r="G334" i="39"/>
  <c r="H334" i="39"/>
  <c r="A335" i="39"/>
  <c r="B335" i="39"/>
  <c r="C335" i="39"/>
  <c r="D335" i="39"/>
  <c r="E335" i="39"/>
  <c r="F335" i="39"/>
  <c r="G335" i="39"/>
  <c r="H335" i="39"/>
  <c r="A336" i="39"/>
  <c r="B336" i="39"/>
  <c r="C336" i="39"/>
  <c r="D336" i="39"/>
  <c r="E336" i="39"/>
  <c r="F336" i="39"/>
  <c r="G336" i="39"/>
  <c r="H336" i="39"/>
  <c r="A337" i="39"/>
  <c r="B337" i="39"/>
  <c r="C337" i="39"/>
  <c r="D337" i="39"/>
  <c r="E337" i="39"/>
  <c r="F337" i="39"/>
  <c r="G337" i="39"/>
  <c r="H337" i="39"/>
  <c r="A338" i="39"/>
  <c r="B338" i="39"/>
  <c r="C338" i="39"/>
  <c r="D338" i="39"/>
  <c r="E338" i="39"/>
  <c r="F338" i="39"/>
  <c r="G338" i="39"/>
  <c r="H338" i="39"/>
  <c r="A339" i="39"/>
  <c r="B339" i="39"/>
  <c r="C339" i="39"/>
  <c r="D339" i="39"/>
  <c r="E339" i="39"/>
  <c r="F339" i="39"/>
  <c r="G339" i="39"/>
  <c r="H339" i="39"/>
  <c r="A340" i="39"/>
  <c r="B340" i="39"/>
  <c r="C340" i="39"/>
  <c r="D340" i="39"/>
  <c r="E340" i="39"/>
  <c r="F340" i="39"/>
  <c r="G340" i="39"/>
  <c r="H340" i="39"/>
  <c r="A341" i="39"/>
  <c r="B341" i="39"/>
  <c r="C341" i="39"/>
  <c r="D341" i="39"/>
  <c r="E341" i="39"/>
  <c r="F341" i="39"/>
  <c r="G341" i="39"/>
  <c r="H341" i="39"/>
  <c r="A342" i="39"/>
  <c r="B342" i="39"/>
  <c r="C342" i="39"/>
  <c r="D342" i="39"/>
  <c r="E342" i="39"/>
  <c r="F342" i="39"/>
  <c r="G342" i="39"/>
  <c r="H342" i="39"/>
  <c r="A343" i="39"/>
  <c r="B343" i="39"/>
  <c r="C343" i="39"/>
  <c r="D343" i="39"/>
  <c r="E343" i="39"/>
  <c r="F343" i="39"/>
  <c r="G343" i="39"/>
  <c r="H343" i="39"/>
  <c r="A344" i="39"/>
  <c r="B344" i="39"/>
  <c r="C344" i="39"/>
  <c r="D344" i="39"/>
  <c r="E344" i="39"/>
  <c r="F344" i="39"/>
  <c r="G344" i="39"/>
  <c r="H344" i="39"/>
  <c r="A345" i="39"/>
  <c r="B345" i="39"/>
  <c r="C345" i="39"/>
  <c r="D345" i="39"/>
  <c r="E345" i="39"/>
  <c r="F345" i="39"/>
  <c r="G345" i="39"/>
  <c r="H345" i="39"/>
  <c r="A346" i="39"/>
  <c r="B346" i="39"/>
  <c r="C346" i="39"/>
  <c r="D346" i="39"/>
  <c r="E346" i="39"/>
  <c r="F346" i="39"/>
  <c r="G346" i="39"/>
  <c r="H346" i="39"/>
  <c r="A347" i="39"/>
  <c r="B347" i="39"/>
  <c r="C347" i="39"/>
  <c r="D347" i="39"/>
  <c r="E347" i="39"/>
  <c r="F347" i="39"/>
  <c r="G347" i="39"/>
  <c r="H347" i="39"/>
  <c r="A348" i="39"/>
  <c r="B348" i="39"/>
  <c r="C348" i="39"/>
  <c r="D348" i="39"/>
  <c r="E348" i="39"/>
  <c r="F348" i="39"/>
  <c r="G348" i="39"/>
  <c r="H348" i="39"/>
  <c r="A349" i="39"/>
  <c r="B349" i="39"/>
  <c r="C349" i="39"/>
  <c r="D349" i="39"/>
  <c r="E349" i="39"/>
  <c r="F349" i="39"/>
  <c r="G349" i="39"/>
  <c r="H349" i="39"/>
  <c r="A350" i="39"/>
  <c r="B350" i="39"/>
  <c r="C350" i="39"/>
  <c r="D350" i="39"/>
  <c r="E350" i="39"/>
  <c r="F350" i="39"/>
  <c r="G350" i="39"/>
  <c r="H350" i="39"/>
  <c r="A351" i="39"/>
  <c r="B351" i="39"/>
  <c r="C351" i="39"/>
  <c r="D351" i="39"/>
  <c r="E351" i="39"/>
  <c r="F351" i="39"/>
  <c r="G351" i="39"/>
  <c r="H351" i="39"/>
  <c r="A352" i="39"/>
  <c r="B352" i="39"/>
  <c r="C352" i="39"/>
  <c r="D352" i="39"/>
  <c r="E352" i="39"/>
  <c r="F352" i="39"/>
  <c r="G352" i="39"/>
  <c r="H352" i="39"/>
  <c r="A353" i="39"/>
  <c r="B353" i="39"/>
  <c r="C353" i="39"/>
  <c r="D353" i="39"/>
  <c r="E353" i="39"/>
  <c r="F353" i="39"/>
  <c r="G353" i="39"/>
  <c r="H353" i="39"/>
  <c r="A354" i="39"/>
  <c r="B354" i="39"/>
  <c r="C354" i="39"/>
  <c r="D354" i="39"/>
  <c r="E354" i="39"/>
  <c r="F354" i="39"/>
  <c r="G354" i="39"/>
  <c r="H354" i="39"/>
  <c r="A355" i="39"/>
  <c r="B355" i="39"/>
  <c r="C355" i="39"/>
  <c r="D355" i="39"/>
  <c r="E355" i="39"/>
  <c r="F355" i="39"/>
  <c r="G355" i="39"/>
  <c r="H355" i="39"/>
  <c r="A356" i="39"/>
  <c r="B356" i="39"/>
  <c r="C356" i="39"/>
  <c r="D356" i="39"/>
  <c r="E356" i="39"/>
  <c r="F356" i="39"/>
  <c r="G356" i="39"/>
  <c r="H356" i="39"/>
  <c r="A357" i="39"/>
  <c r="B357" i="39"/>
  <c r="C357" i="39"/>
  <c r="D357" i="39"/>
  <c r="E357" i="39"/>
  <c r="F357" i="39"/>
  <c r="G357" i="39"/>
  <c r="H357" i="39"/>
  <c r="A358" i="39"/>
  <c r="B358" i="39"/>
  <c r="C358" i="39"/>
  <c r="D358" i="39"/>
  <c r="E358" i="39"/>
  <c r="F358" i="39"/>
  <c r="G358" i="39"/>
  <c r="H358" i="39"/>
  <c r="A359" i="39"/>
  <c r="B359" i="39"/>
  <c r="C359" i="39"/>
  <c r="D359" i="39"/>
  <c r="E359" i="39"/>
  <c r="F359" i="39"/>
  <c r="G359" i="39"/>
  <c r="H359" i="39"/>
  <c r="A360" i="39"/>
  <c r="B360" i="39"/>
  <c r="C360" i="39"/>
  <c r="D360" i="39"/>
  <c r="E360" i="39"/>
  <c r="F360" i="39"/>
  <c r="G360" i="39"/>
  <c r="H360" i="39"/>
  <c r="A361" i="39"/>
  <c r="B361" i="39"/>
  <c r="C361" i="39"/>
  <c r="D361" i="39"/>
  <c r="E361" i="39"/>
  <c r="F361" i="39"/>
  <c r="G361" i="39"/>
  <c r="H361" i="39"/>
  <c r="A362" i="39"/>
  <c r="B362" i="39"/>
  <c r="C362" i="39"/>
  <c r="D362" i="39"/>
  <c r="E362" i="39"/>
  <c r="F362" i="39"/>
  <c r="G362" i="39"/>
  <c r="H362" i="39"/>
  <c r="A363" i="39"/>
  <c r="B363" i="39"/>
  <c r="C363" i="39"/>
  <c r="D363" i="39"/>
  <c r="E363" i="39"/>
  <c r="F363" i="39"/>
  <c r="G363" i="39"/>
  <c r="H363" i="39"/>
  <c r="A364" i="39"/>
  <c r="B364" i="39"/>
  <c r="C364" i="39"/>
  <c r="D364" i="39"/>
  <c r="E364" i="39"/>
  <c r="F364" i="39"/>
  <c r="G364" i="39"/>
  <c r="H364" i="39"/>
  <c r="A365" i="39"/>
  <c r="B365" i="39"/>
  <c r="C365" i="39"/>
  <c r="D365" i="39"/>
  <c r="E365" i="39"/>
  <c r="F365" i="39"/>
  <c r="G365" i="39"/>
  <c r="H365" i="39"/>
  <c r="A366" i="39"/>
  <c r="B366" i="39"/>
  <c r="C366" i="39"/>
  <c r="D366" i="39"/>
  <c r="E366" i="39"/>
  <c r="F366" i="39"/>
  <c r="G366" i="39"/>
  <c r="H366" i="39"/>
  <c r="A367" i="39"/>
  <c r="B367" i="39"/>
  <c r="C367" i="39"/>
  <c r="D367" i="39"/>
  <c r="E367" i="39"/>
  <c r="F367" i="39"/>
  <c r="G367" i="39"/>
  <c r="H367" i="39"/>
  <c r="A368" i="39"/>
  <c r="B368" i="39"/>
  <c r="C368" i="39"/>
  <c r="D368" i="39"/>
  <c r="E368" i="39"/>
  <c r="F368" i="39"/>
  <c r="G368" i="39"/>
  <c r="H368" i="39"/>
  <c r="A369" i="39"/>
  <c r="B369" i="39"/>
  <c r="C369" i="39"/>
  <c r="D369" i="39"/>
  <c r="E369" i="39"/>
  <c r="F369" i="39"/>
  <c r="G369" i="39"/>
  <c r="H369" i="39"/>
  <c r="A370" i="39"/>
  <c r="B370" i="39"/>
  <c r="C370" i="39"/>
  <c r="D370" i="39"/>
  <c r="E370" i="39"/>
  <c r="F370" i="39"/>
  <c r="G370" i="39"/>
  <c r="H370" i="39"/>
  <c r="A371" i="39"/>
  <c r="B371" i="39"/>
  <c r="C371" i="39"/>
  <c r="D371" i="39"/>
  <c r="E371" i="39"/>
  <c r="F371" i="39"/>
  <c r="G371" i="39"/>
  <c r="H371" i="39"/>
  <c r="A372" i="39"/>
  <c r="B372" i="39"/>
  <c r="C372" i="39"/>
  <c r="D372" i="39"/>
  <c r="E372" i="39"/>
  <c r="F372" i="39"/>
  <c r="G372" i="39"/>
  <c r="H372" i="39"/>
  <c r="A373" i="39"/>
  <c r="B373" i="39"/>
  <c r="C373" i="39"/>
  <c r="D373" i="39"/>
  <c r="E373" i="39"/>
  <c r="F373" i="39"/>
  <c r="G373" i="39"/>
  <c r="H373" i="39"/>
  <c r="A374" i="39"/>
  <c r="B374" i="39"/>
  <c r="C374" i="39"/>
  <c r="D374" i="39"/>
  <c r="E374" i="39"/>
  <c r="F374" i="39"/>
  <c r="G374" i="39"/>
  <c r="H374" i="39"/>
  <c r="A375" i="39"/>
  <c r="B375" i="39"/>
  <c r="C375" i="39"/>
  <c r="D375" i="39"/>
  <c r="E375" i="39"/>
  <c r="F375" i="39"/>
  <c r="G375" i="39"/>
  <c r="H375" i="39"/>
  <c r="A376" i="39"/>
  <c r="B376" i="39"/>
  <c r="C376" i="39"/>
  <c r="D376" i="39"/>
  <c r="E376" i="39"/>
  <c r="F376" i="39"/>
  <c r="G376" i="39"/>
  <c r="H376" i="39"/>
  <c r="A377" i="39"/>
  <c r="B377" i="39"/>
  <c r="C377" i="39"/>
  <c r="D377" i="39"/>
  <c r="E377" i="39"/>
  <c r="F377" i="39"/>
  <c r="G377" i="39"/>
  <c r="H377" i="39"/>
  <c r="A378" i="39"/>
  <c r="B378" i="39"/>
  <c r="C378" i="39"/>
  <c r="D378" i="39"/>
  <c r="E378" i="39"/>
  <c r="F378" i="39"/>
  <c r="G378" i="39"/>
  <c r="H378" i="39"/>
  <c r="A379" i="39"/>
  <c r="B379" i="39"/>
  <c r="C379" i="39"/>
  <c r="D379" i="39"/>
  <c r="E379" i="39"/>
  <c r="F379" i="39"/>
  <c r="G379" i="39"/>
  <c r="H379" i="39"/>
  <c r="A380" i="39"/>
  <c r="B380" i="39"/>
  <c r="C380" i="39"/>
  <c r="D380" i="39"/>
  <c r="E380" i="39"/>
  <c r="F380" i="39"/>
  <c r="G380" i="39"/>
  <c r="H380" i="39"/>
  <c r="A381" i="39"/>
  <c r="B381" i="39"/>
  <c r="C381" i="39"/>
  <c r="D381" i="39"/>
  <c r="E381" i="39"/>
  <c r="F381" i="39"/>
  <c r="G381" i="39"/>
  <c r="H381" i="39"/>
  <c r="A382" i="39"/>
  <c r="B382" i="39"/>
  <c r="C382" i="39"/>
  <c r="D382" i="39"/>
  <c r="E382" i="39"/>
  <c r="F382" i="39"/>
  <c r="G382" i="39"/>
  <c r="H382" i="39"/>
  <c r="A383" i="39"/>
  <c r="B383" i="39"/>
  <c r="C383" i="39"/>
  <c r="D383" i="39"/>
  <c r="E383" i="39"/>
  <c r="F383" i="39"/>
  <c r="G383" i="39"/>
  <c r="H383" i="39"/>
  <c r="A384" i="39"/>
  <c r="B384" i="39"/>
  <c r="C384" i="39"/>
  <c r="D384" i="39"/>
  <c r="E384" i="39"/>
  <c r="F384" i="39"/>
  <c r="G384" i="39"/>
  <c r="H384" i="39"/>
  <c r="A385" i="39"/>
  <c r="B385" i="39"/>
  <c r="C385" i="39"/>
  <c r="D385" i="39"/>
  <c r="E385" i="39"/>
  <c r="F385" i="39"/>
  <c r="G385" i="39"/>
  <c r="H385" i="39"/>
  <c r="A386" i="39"/>
  <c r="B386" i="39"/>
  <c r="C386" i="39"/>
  <c r="D386" i="39"/>
  <c r="E386" i="39"/>
  <c r="F386" i="39"/>
  <c r="G386" i="39"/>
  <c r="H386" i="39"/>
  <c r="A387" i="39"/>
  <c r="B387" i="39"/>
  <c r="C387" i="39"/>
  <c r="D387" i="39"/>
  <c r="E387" i="39"/>
  <c r="F387" i="39"/>
  <c r="G387" i="39"/>
  <c r="H387" i="39"/>
  <c r="A388" i="39"/>
  <c r="B388" i="39"/>
  <c r="C388" i="39"/>
  <c r="D388" i="39"/>
  <c r="E388" i="39"/>
  <c r="F388" i="39"/>
  <c r="G388" i="39"/>
  <c r="H388" i="39"/>
  <c r="A389" i="39"/>
  <c r="B389" i="39"/>
  <c r="C389" i="39"/>
  <c r="D389" i="39"/>
  <c r="E389" i="39"/>
  <c r="F389" i="39"/>
  <c r="G389" i="39"/>
  <c r="H389" i="39"/>
  <c r="A390" i="39"/>
  <c r="B390" i="39"/>
  <c r="C390" i="39"/>
  <c r="D390" i="39"/>
  <c r="E390" i="39"/>
  <c r="F390" i="39"/>
  <c r="G390" i="39"/>
  <c r="H390" i="39"/>
  <c r="A391" i="39"/>
  <c r="B391" i="39"/>
  <c r="C391" i="39"/>
  <c r="D391" i="39"/>
  <c r="E391" i="39"/>
  <c r="F391" i="39"/>
  <c r="G391" i="39"/>
  <c r="H391" i="39"/>
  <c r="A392" i="39"/>
  <c r="B392" i="39"/>
  <c r="C392" i="39"/>
  <c r="D392" i="39"/>
  <c r="E392" i="39"/>
  <c r="F392" i="39"/>
  <c r="G392" i="39"/>
  <c r="H392" i="39"/>
  <c r="A393" i="39"/>
  <c r="B393" i="39"/>
  <c r="C393" i="39"/>
  <c r="D393" i="39"/>
  <c r="E393" i="39"/>
  <c r="F393" i="39"/>
  <c r="G393" i="39"/>
  <c r="H393" i="39"/>
  <c r="A394" i="39"/>
  <c r="B394" i="39"/>
  <c r="C394" i="39"/>
  <c r="D394" i="39"/>
  <c r="E394" i="39"/>
  <c r="F394" i="39"/>
  <c r="G394" i="39"/>
  <c r="H394" i="39"/>
  <c r="A395" i="39"/>
  <c r="B395" i="39"/>
  <c r="C395" i="39"/>
  <c r="D395" i="39"/>
  <c r="E395" i="39"/>
  <c r="F395" i="39"/>
  <c r="G395" i="39"/>
  <c r="H395" i="39"/>
  <c r="A396" i="39"/>
  <c r="B396" i="39"/>
  <c r="C396" i="39"/>
  <c r="D396" i="39"/>
  <c r="E396" i="39"/>
  <c r="F396" i="39"/>
  <c r="G396" i="39"/>
  <c r="H396" i="39"/>
  <c r="A397" i="39"/>
  <c r="B397" i="39"/>
  <c r="C397" i="39"/>
  <c r="D397" i="39"/>
  <c r="E397" i="39"/>
  <c r="F397" i="39"/>
  <c r="G397" i="39"/>
  <c r="H397" i="39"/>
  <c r="A398" i="39"/>
  <c r="B398" i="39"/>
  <c r="C398" i="39"/>
  <c r="D398" i="39"/>
  <c r="E398" i="39"/>
  <c r="F398" i="39"/>
  <c r="G398" i="39"/>
  <c r="H398" i="39"/>
  <c r="A399" i="39"/>
  <c r="B399" i="39"/>
  <c r="C399" i="39"/>
  <c r="D399" i="39"/>
  <c r="E399" i="39"/>
  <c r="F399" i="39"/>
  <c r="G399" i="39"/>
  <c r="H399" i="39"/>
  <c r="A400" i="39"/>
  <c r="B400" i="39"/>
  <c r="C400" i="39"/>
  <c r="D400" i="39"/>
  <c r="E400" i="39"/>
  <c r="F400" i="39"/>
  <c r="G400" i="39"/>
  <c r="H400" i="39"/>
  <c r="A401" i="39"/>
  <c r="B401" i="39"/>
  <c r="C401" i="39"/>
  <c r="D401" i="39"/>
  <c r="E401" i="39"/>
  <c r="F401" i="39"/>
  <c r="G401" i="39"/>
  <c r="H401" i="39"/>
  <c r="A402" i="39"/>
  <c r="B402" i="39"/>
  <c r="C402" i="39"/>
  <c r="D402" i="39"/>
  <c r="E402" i="39"/>
  <c r="F402" i="39"/>
  <c r="G402" i="39"/>
  <c r="H402" i="39"/>
  <c r="A403" i="39"/>
  <c r="B403" i="39"/>
  <c r="C403" i="39"/>
  <c r="D403" i="39"/>
  <c r="E403" i="39"/>
  <c r="F403" i="39"/>
  <c r="G403" i="39"/>
  <c r="H403" i="39"/>
  <c r="A404" i="39"/>
  <c r="B404" i="39"/>
  <c r="C404" i="39"/>
  <c r="D404" i="39"/>
  <c r="E404" i="39"/>
  <c r="F404" i="39"/>
  <c r="G404" i="39"/>
  <c r="H404" i="39"/>
  <c r="A405" i="39"/>
  <c r="B405" i="39"/>
  <c r="C405" i="39"/>
  <c r="D405" i="39"/>
  <c r="E405" i="39"/>
  <c r="F405" i="39"/>
  <c r="G405" i="39"/>
  <c r="H405" i="39"/>
  <c r="A406" i="39"/>
  <c r="B406" i="39"/>
  <c r="C406" i="39"/>
  <c r="D406" i="39"/>
  <c r="E406" i="39"/>
  <c r="F406" i="39"/>
  <c r="G406" i="39"/>
  <c r="H406" i="39"/>
  <c r="A407" i="39"/>
  <c r="B407" i="39"/>
  <c r="C407" i="39"/>
  <c r="D407" i="39"/>
  <c r="E407" i="39"/>
  <c r="F407" i="39"/>
  <c r="G407" i="39"/>
  <c r="H407" i="39"/>
  <c r="A408" i="39"/>
  <c r="B408" i="39"/>
  <c r="C408" i="39"/>
  <c r="D408" i="39"/>
  <c r="E408" i="39"/>
  <c r="F408" i="39"/>
  <c r="G408" i="39"/>
  <c r="H408" i="39"/>
  <c r="A409" i="39"/>
  <c r="B409" i="39"/>
  <c r="C409" i="39"/>
  <c r="D409" i="39"/>
  <c r="E409" i="39"/>
  <c r="F409" i="39"/>
  <c r="G409" i="39"/>
  <c r="H409" i="39"/>
  <c r="A410" i="39"/>
  <c r="B410" i="39"/>
  <c r="C410" i="39"/>
  <c r="D410" i="39"/>
  <c r="E410" i="39"/>
  <c r="F410" i="39"/>
  <c r="G410" i="39"/>
  <c r="H410" i="39"/>
  <c r="A411" i="39"/>
  <c r="B411" i="39"/>
  <c r="C411" i="39"/>
  <c r="D411" i="39"/>
  <c r="E411" i="39"/>
  <c r="F411" i="39"/>
  <c r="G411" i="39"/>
  <c r="H411" i="39"/>
  <c r="A412" i="39"/>
  <c r="B412" i="39"/>
  <c r="C412" i="39"/>
  <c r="D412" i="39"/>
  <c r="E412" i="39"/>
  <c r="F412" i="39"/>
  <c r="G412" i="39"/>
  <c r="H412" i="39"/>
  <c r="A413" i="39"/>
  <c r="B413" i="39"/>
  <c r="C413" i="39"/>
  <c r="D413" i="39"/>
  <c r="E413" i="39"/>
  <c r="F413" i="39"/>
  <c r="G413" i="39"/>
  <c r="H413" i="39"/>
  <c r="A414" i="39"/>
  <c r="B414" i="39"/>
  <c r="C414" i="39"/>
  <c r="D414" i="39"/>
  <c r="E414" i="39"/>
  <c r="F414" i="39"/>
  <c r="G414" i="39"/>
  <c r="H414" i="39"/>
  <c r="A415" i="39"/>
  <c r="B415" i="39"/>
  <c r="C415" i="39"/>
  <c r="D415" i="39"/>
  <c r="E415" i="39"/>
  <c r="F415" i="39"/>
  <c r="G415" i="39"/>
  <c r="H415" i="39"/>
  <c r="A416" i="39"/>
  <c r="B416" i="39"/>
  <c r="C416" i="39"/>
  <c r="D416" i="39"/>
  <c r="E416" i="39"/>
  <c r="F416" i="39"/>
  <c r="G416" i="39"/>
  <c r="H416" i="39"/>
  <c r="A417" i="39"/>
  <c r="B417" i="39"/>
  <c r="C417" i="39"/>
  <c r="D417" i="39"/>
  <c r="E417" i="39"/>
  <c r="F417" i="39"/>
  <c r="G417" i="39"/>
  <c r="H417" i="39"/>
  <c r="A418" i="39"/>
  <c r="B418" i="39"/>
  <c r="C418" i="39"/>
  <c r="D418" i="39"/>
  <c r="E418" i="39"/>
  <c r="F418" i="39"/>
  <c r="G418" i="39"/>
  <c r="H418" i="39"/>
  <c r="A419" i="39"/>
  <c r="B419" i="39"/>
  <c r="C419" i="39"/>
  <c r="D419" i="39"/>
  <c r="E419" i="39"/>
  <c r="F419" i="39"/>
  <c r="G419" i="39"/>
  <c r="H419" i="39"/>
  <c r="A420" i="39"/>
  <c r="B420" i="39"/>
  <c r="C420" i="39"/>
  <c r="D420" i="39"/>
  <c r="E420" i="39"/>
  <c r="F420" i="39"/>
  <c r="G420" i="39"/>
  <c r="H420" i="39"/>
  <c r="A421" i="39"/>
  <c r="B421" i="39"/>
  <c r="C421" i="39"/>
  <c r="D421" i="39"/>
  <c r="E421" i="39"/>
  <c r="F421" i="39"/>
  <c r="G421" i="39"/>
  <c r="H421" i="39"/>
  <c r="A422" i="39"/>
  <c r="B422" i="39"/>
  <c r="C422" i="39"/>
  <c r="D422" i="39"/>
  <c r="E422" i="39"/>
  <c r="F422" i="39"/>
  <c r="G422" i="39"/>
  <c r="H422" i="39"/>
  <c r="A423" i="39"/>
  <c r="B423" i="39"/>
  <c r="C423" i="39"/>
  <c r="D423" i="39"/>
  <c r="E423" i="39"/>
  <c r="F423" i="39"/>
  <c r="G423" i="39"/>
  <c r="H423" i="39"/>
  <c r="A424" i="39"/>
  <c r="B424" i="39"/>
  <c r="C424" i="39"/>
  <c r="D424" i="39"/>
  <c r="E424" i="39"/>
  <c r="F424" i="39"/>
  <c r="G424" i="39"/>
  <c r="H424" i="39"/>
  <c r="A425" i="39"/>
  <c r="B425" i="39"/>
  <c r="C425" i="39"/>
  <c r="D425" i="39"/>
  <c r="E425" i="39"/>
  <c r="F425" i="39"/>
  <c r="G425" i="39"/>
  <c r="H425" i="39"/>
  <c r="A426" i="39"/>
  <c r="B426" i="39"/>
  <c r="C426" i="39"/>
  <c r="D426" i="39"/>
  <c r="E426" i="39"/>
  <c r="F426" i="39"/>
  <c r="G426" i="39"/>
  <c r="H426" i="39"/>
  <c r="A427" i="39"/>
  <c r="B427" i="39"/>
  <c r="C427" i="39"/>
  <c r="D427" i="39"/>
  <c r="E427" i="39"/>
  <c r="F427" i="39"/>
  <c r="G427" i="39"/>
  <c r="H427" i="39"/>
  <c r="A428" i="39"/>
  <c r="B428" i="39"/>
  <c r="C428" i="39"/>
  <c r="D428" i="39"/>
  <c r="E428" i="39"/>
  <c r="F428" i="39"/>
  <c r="G428" i="39"/>
  <c r="H428" i="39"/>
  <c r="A429" i="39"/>
  <c r="B429" i="39"/>
  <c r="C429" i="39"/>
  <c r="D429" i="39"/>
  <c r="E429" i="39"/>
  <c r="F429" i="39"/>
  <c r="G429" i="39"/>
  <c r="H429" i="39"/>
  <c r="A430" i="39"/>
  <c r="B430" i="39"/>
  <c r="C430" i="39"/>
  <c r="D430" i="39"/>
  <c r="E430" i="39"/>
  <c r="F430" i="39"/>
  <c r="G430" i="39"/>
  <c r="H430" i="39"/>
  <c r="A431" i="39"/>
  <c r="B431" i="39"/>
  <c r="C431" i="39"/>
  <c r="D431" i="39"/>
  <c r="E431" i="39"/>
  <c r="F431" i="39"/>
  <c r="G431" i="39"/>
  <c r="H431" i="39"/>
  <c r="A432" i="39"/>
  <c r="B432" i="39"/>
  <c r="C432" i="39"/>
  <c r="D432" i="39"/>
  <c r="E432" i="39"/>
  <c r="F432" i="39"/>
  <c r="G432" i="39"/>
  <c r="H432" i="39"/>
  <c r="A433" i="39"/>
  <c r="B433" i="39"/>
  <c r="C433" i="39"/>
  <c r="D433" i="39"/>
  <c r="E433" i="39"/>
  <c r="F433" i="39"/>
  <c r="G433" i="39"/>
  <c r="H433" i="39"/>
  <c r="A434" i="39"/>
  <c r="B434" i="39"/>
  <c r="C434" i="39"/>
  <c r="D434" i="39"/>
  <c r="E434" i="39"/>
  <c r="F434" i="39"/>
  <c r="G434" i="39"/>
  <c r="H434" i="39"/>
  <c r="A435" i="39"/>
  <c r="B435" i="39"/>
  <c r="C435" i="39"/>
  <c r="D435" i="39"/>
  <c r="E435" i="39"/>
  <c r="F435" i="39"/>
  <c r="G435" i="39"/>
  <c r="H435" i="39"/>
  <c r="A436" i="39"/>
  <c r="B436" i="39"/>
  <c r="C436" i="39"/>
  <c r="D436" i="39"/>
  <c r="E436" i="39"/>
  <c r="F436" i="39"/>
  <c r="G436" i="39"/>
  <c r="H436" i="39"/>
  <c r="A437" i="39"/>
  <c r="B437" i="39"/>
  <c r="C437" i="39"/>
  <c r="D437" i="39"/>
  <c r="E437" i="39"/>
  <c r="F437" i="39"/>
  <c r="G437" i="39"/>
  <c r="H437" i="39"/>
  <c r="A438" i="39"/>
  <c r="B438" i="39"/>
  <c r="C438" i="39"/>
  <c r="D438" i="39"/>
  <c r="E438" i="39"/>
  <c r="F438" i="39"/>
  <c r="G438" i="39"/>
  <c r="H438" i="39"/>
  <c r="A439" i="39"/>
  <c r="B439" i="39"/>
  <c r="C439" i="39"/>
  <c r="D439" i="39"/>
  <c r="E439" i="39"/>
  <c r="F439" i="39"/>
  <c r="G439" i="39"/>
  <c r="H439" i="39"/>
  <c r="A440" i="39"/>
  <c r="B440" i="39"/>
  <c r="C440" i="39"/>
  <c r="D440" i="39"/>
  <c r="E440" i="39"/>
  <c r="F440" i="39"/>
  <c r="G440" i="39"/>
  <c r="H440" i="39"/>
  <c r="A441" i="39"/>
  <c r="B441" i="39"/>
  <c r="C441" i="39"/>
  <c r="D441" i="39"/>
  <c r="E441" i="39"/>
  <c r="F441" i="39"/>
  <c r="G441" i="39"/>
  <c r="H441" i="39"/>
  <c r="A442" i="39"/>
  <c r="B442" i="39"/>
  <c r="C442" i="39"/>
  <c r="D442" i="39"/>
  <c r="E442" i="39"/>
  <c r="F442" i="39"/>
  <c r="G442" i="39"/>
  <c r="H442" i="39"/>
  <c r="A443" i="39"/>
  <c r="B443" i="39"/>
  <c r="C443" i="39"/>
  <c r="D443" i="39"/>
  <c r="E443" i="39"/>
  <c r="F443" i="39"/>
  <c r="G443" i="39"/>
  <c r="H443" i="39"/>
  <c r="A444" i="39"/>
  <c r="B444" i="39"/>
  <c r="C444" i="39"/>
  <c r="D444" i="39"/>
  <c r="E444" i="39"/>
  <c r="F444" i="39"/>
  <c r="G444" i="39"/>
  <c r="H444" i="39"/>
  <c r="A445" i="39"/>
  <c r="B445" i="39"/>
  <c r="C445" i="39"/>
  <c r="D445" i="39"/>
  <c r="E445" i="39"/>
  <c r="F445" i="39"/>
  <c r="G445" i="39"/>
  <c r="H445" i="39"/>
  <c r="A446" i="39"/>
  <c r="B446" i="39"/>
  <c r="C446" i="39"/>
  <c r="D446" i="39"/>
  <c r="E446" i="39"/>
  <c r="F446" i="39"/>
  <c r="G446" i="39"/>
  <c r="H446" i="39"/>
  <c r="A447" i="39"/>
  <c r="B447" i="39"/>
  <c r="C447" i="39"/>
  <c r="D447" i="39"/>
  <c r="E447" i="39"/>
  <c r="F447" i="39"/>
  <c r="G447" i="39"/>
  <c r="H447" i="39"/>
  <c r="A448" i="39"/>
  <c r="B448" i="39"/>
  <c r="C448" i="39"/>
  <c r="D448" i="39"/>
  <c r="E448" i="39"/>
  <c r="F448" i="39"/>
  <c r="G448" i="39"/>
  <c r="H448" i="39"/>
  <c r="A449" i="39"/>
  <c r="B449" i="39"/>
  <c r="C449" i="39"/>
  <c r="D449" i="39"/>
  <c r="E449" i="39"/>
  <c r="F449" i="39"/>
  <c r="G449" i="39"/>
  <c r="H449" i="39"/>
  <c r="A450" i="39"/>
  <c r="B450" i="39"/>
  <c r="C450" i="39"/>
  <c r="D450" i="39"/>
  <c r="E450" i="39"/>
  <c r="F450" i="39"/>
  <c r="G450" i="39"/>
  <c r="H450" i="39"/>
  <c r="A451" i="39"/>
  <c r="B451" i="39"/>
  <c r="C451" i="39"/>
  <c r="D451" i="39"/>
  <c r="E451" i="39"/>
  <c r="F451" i="39"/>
  <c r="G451" i="39"/>
  <c r="H451" i="39"/>
  <c r="A452" i="39"/>
  <c r="B452" i="39"/>
  <c r="C452" i="39"/>
  <c r="D452" i="39"/>
  <c r="E452" i="39"/>
  <c r="F452" i="39"/>
  <c r="G452" i="39"/>
  <c r="H452" i="39"/>
  <c r="A453" i="39"/>
  <c r="B453" i="39"/>
  <c r="C453" i="39"/>
  <c r="D453" i="39"/>
  <c r="E453" i="39"/>
  <c r="F453" i="39"/>
  <c r="G453" i="39"/>
  <c r="H453" i="39"/>
  <c r="A454" i="39"/>
  <c r="B454" i="39"/>
  <c r="C454" i="39"/>
  <c r="D454" i="39"/>
  <c r="E454" i="39"/>
  <c r="F454" i="39"/>
  <c r="G454" i="39"/>
  <c r="H454" i="39"/>
  <c r="A455" i="39"/>
  <c r="B455" i="39"/>
  <c r="C455" i="39"/>
  <c r="D455" i="39"/>
  <c r="E455" i="39"/>
  <c r="F455" i="39"/>
  <c r="G455" i="39"/>
  <c r="H455" i="39"/>
  <c r="A456" i="39"/>
  <c r="B456" i="39"/>
  <c r="C456" i="39"/>
  <c r="D456" i="39"/>
  <c r="E456" i="39"/>
  <c r="F456" i="39"/>
  <c r="G456" i="39"/>
  <c r="H456" i="39"/>
  <c r="A457" i="39"/>
  <c r="B457" i="39"/>
  <c r="C457" i="39"/>
  <c r="D457" i="39"/>
  <c r="E457" i="39"/>
  <c r="F457" i="39"/>
  <c r="G457" i="39"/>
  <c r="H457" i="39"/>
  <c r="A458" i="39"/>
  <c r="B458" i="39"/>
  <c r="C458" i="39"/>
  <c r="D458" i="39"/>
  <c r="E458" i="39"/>
  <c r="F458" i="39"/>
  <c r="G458" i="39"/>
  <c r="H458" i="39"/>
  <c r="A459" i="39"/>
  <c r="B459" i="39"/>
  <c r="C459" i="39"/>
  <c r="D459" i="39"/>
  <c r="E459" i="39"/>
  <c r="F459" i="39"/>
  <c r="G459" i="39"/>
  <c r="H459" i="39"/>
  <c r="A460" i="39"/>
  <c r="B460" i="39"/>
  <c r="C460" i="39"/>
  <c r="D460" i="39"/>
  <c r="E460" i="39"/>
  <c r="F460" i="39"/>
  <c r="G460" i="39"/>
  <c r="H460" i="39"/>
  <c r="A461" i="39"/>
  <c r="B461" i="39"/>
  <c r="C461" i="39"/>
  <c r="D461" i="39"/>
  <c r="E461" i="39"/>
  <c r="F461" i="39"/>
  <c r="G461" i="39"/>
  <c r="H461" i="39"/>
  <c r="A462" i="39"/>
  <c r="B462" i="39"/>
  <c r="C462" i="39"/>
  <c r="D462" i="39"/>
  <c r="E462" i="39"/>
  <c r="F462" i="39"/>
  <c r="G462" i="39"/>
  <c r="H462" i="39"/>
  <c r="A463" i="39"/>
  <c r="B463" i="39"/>
  <c r="C463" i="39"/>
  <c r="D463" i="39"/>
  <c r="E463" i="39"/>
  <c r="F463" i="39"/>
  <c r="G463" i="39"/>
  <c r="H463" i="39"/>
  <c r="A464" i="39"/>
  <c r="B464" i="39"/>
  <c r="C464" i="39"/>
  <c r="D464" i="39"/>
  <c r="E464" i="39"/>
  <c r="F464" i="39"/>
  <c r="G464" i="39"/>
  <c r="H464" i="39"/>
  <c r="A465" i="39"/>
  <c r="B465" i="39"/>
  <c r="C465" i="39"/>
  <c r="D465" i="39"/>
  <c r="E465" i="39"/>
  <c r="F465" i="39"/>
  <c r="G465" i="39"/>
  <c r="H465" i="39"/>
  <c r="A466" i="39"/>
  <c r="B466" i="39"/>
  <c r="C466" i="39"/>
  <c r="D466" i="39"/>
  <c r="E466" i="39"/>
  <c r="F466" i="39"/>
  <c r="G466" i="39"/>
  <c r="H466" i="39"/>
  <c r="A467" i="39"/>
  <c r="B467" i="39"/>
  <c r="C467" i="39"/>
  <c r="D467" i="39"/>
  <c r="E467" i="39"/>
  <c r="F467" i="39"/>
  <c r="G467" i="39"/>
  <c r="H467" i="39"/>
  <c r="A468" i="39"/>
  <c r="B468" i="39"/>
  <c r="C468" i="39"/>
  <c r="D468" i="39"/>
  <c r="E468" i="39"/>
  <c r="F468" i="39"/>
  <c r="G468" i="39"/>
  <c r="H468" i="39"/>
  <c r="A469" i="39"/>
  <c r="B469" i="39"/>
  <c r="C469" i="39"/>
  <c r="D469" i="39"/>
  <c r="E469" i="39"/>
  <c r="F469" i="39"/>
  <c r="G469" i="39"/>
  <c r="H469" i="39"/>
  <c r="A470" i="39"/>
  <c r="B470" i="39"/>
  <c r="C470" i="39"/>
  <c r="D470" i="39"/>
  <c r="E470" i="39"/>
  <c r="F470" i="39"/>
  <c r="G470" i="39"/>
  <c r="H470" i="39"/>
  <c r="A471" i="39"/>
  <c r="B471" i="39"/>
  <c r="C471" i="39"/>
  <c r="D471" i="39"/>
  <c r="E471" i="39"/>
  <c r="F471" i="39"/>
  <c r="G471" i="39"/>
  <c r="H471" i="39"/>
  <c r="A472" i="39"/>
  <c r="B472" i="39"/>
  <c r="C472" i="39"/>
  <c r="D472" i="39"/>
  <c r="E472" i="39"/>
  <c r="F472" i="39"/>
  <c r="G472" i="39"/>
  <c r="H472" i="39"/>
  <c r="A473" i="39"/>
  <c r="B473" i="39"/>
  <c r="C473" i="39"/>
  <c r="D473" i="39"/>
  <c r="E473" i="39"/>
  <c r="F473" i="39"/>
  <c r="G473" i="39"/>
  <c r="H473" i="39"/>
  <c r="A474" i="39"/>
  <c r="B474" i="39"/>
  <c r="C474" i="39"/>
  <c r="D474" i="39"/>
  <c r="E474" i="39"/>
  <c r="F474" i="39"/>
  <c r="G474" i="39"/>
  <c r="H474" i="39"/>
  <c r="A475" i="39"/>
  <c r="B475" i="39"/>
  <c r="C475" i="39"/>
  <c r="D475" i="39"/>
  <c r="E475" i="39"/>
  <c r="F475" i="39"/>
  <c r="G475" i="39"/>
  <c r="H475" i="39"/>
  <c r="A476" i="39"/>
  <c r="B476" i="39"/>
  <c r="C476" i="39"/>
  <c r="D476" i="39"/>
  <c r="E476" i="39"/>
  <c r="F476" i="39"/>
  <c r="G476" i="39"/>
  <c r="H476" i="39"/>
  <c r="A477" i="39"/>
  <c r="B477" i="39"/>
  <c r="C477" i="39"/>
  <c r="D477" i="39"/>
  <c r="E477" i="39"/>
  <c r="F477" i="39"/>
  <c r="G477" i="39"/>
  <c r="H477" i="39"/>
  <c r="A478" i="39"/>
  <c r="B478" i="39"/>
  <c r="C478" i="39"/>
  <c r="D478" i="39"/>
  <c r="E478" i="39"/>
  <c r="F478" i="39"/>
  <c r="G478" i="39"/>
  <c r="H478" i="39"/>
  <c r="A479" i="39"/>
  <c r="B479" i="39"/>
  <c r="C479" i="39"/>
  <c r="D479" i="39"/>
  <c r="E479" i="39"/>
  <c r="F479" i="39"/>
  <c r="G479" i="39"/>
  <c r="H479" i="39"/>
  <c r="A480" i="39"/>
  <c r="B480" i="39"/>
  <c r="C480" i="39"/>
  <c r="D480" i="39"/>
  <c r="E480" i="39"/>
  <c r="F480" i="39"/>
  <c r="G480" i="39"/>
  <c r="H480" i="39"/>
  <c r="A481" i="39"/>
  <c r="B481" i="39"/>
  <c r="C481" i="39"/>
  <c r="D481" i="39"/>
  <c r="E481" i="39"/>
  <c r="F481" i="39"/>
  <c r="G481" i="39"/>
  <c r="H481" i="39"/>
  <c r="A482" i="39"/>
  <c r="B482" i="39"/>
  <c r="C482" i="39"/>
  <c r="D482" i="39"/>
  <c r="E482" i="39"/>
  <c r="F482" i="39"/>
  <c r="G482" i="39"/>
  <c r="H482" i="39"/>
  <c r="A483" i="39"/>
  <c r="B483" i="39"/>
  <c r="C483" i="39"/>
  <c r="D483" i="39"/>
  <c r="E483" i="39"/>
  <c r="F483" i="39"/>
  <c r="G483" i="39"/>
  <c r="H483" i="39"/>
  <c r="A484" i="39"/>
  <c r="B484" i="39"/>
  <c r="C484" i="39"/>
  <c r="D484" i="39"/>
  <c r="E484" i="39"/>
  <c r="F484" i="39"/>
  <c r="G484" i="39"/>
  <c r="H484" i="39"/>
  <c r="A485" i="39"/>
  <c r="B485" i="39"/>
  <c r="C485" i="39"/>
  <c r="D485" i="39"/>
  <c r="E485" i="39"/>
  <c r="F485" i="39"/>
  <c r="G485" i="39"/>
  <c r="H485" i="39"/>
  <c r="A486" i="39"/>
  <c r="B486" i="39"/>
  <c r="C486" i="39"/>
  <c r="D486" i="39"/>
  <c r="E486" i="39"/>
  <c r="F486" i="39"/>
  <c r="G486" i="39"/>
  <c r="H486" i="39"/>
  <c r="A487" i="39"/>
  <c r="B487" i="39"/>
  <c r="C487" i="39"/>
  <c r="D487" i="39"/>
  <c r="E487" i="39"/>
  <c r="F487" i="39"/>
  <c r="G487" i="39"/>
  <c r="H487" i="39"/>
  <c r="A488" i="39"/>
  <c r="B488" i="39"/>
  <c r="C488" i="39"/>
  <c r="D488" i="39"/>
  <c r="E488" i="39"/>
  <c r="F488" i="39"/>
  <c r="G488" i="39"/>
  <c r="H488" i="39"/>
  <c r="A489" i="39"/>
  <c r="B489" i="39"/>
  <c r="C489" i="39"/>
  <c r="D489" i="39"/>
  <c r="E489" i="39"/>
  <c r="F489" i="39"/>
  <c r="G489" i="39"/>
  <c r="H489" i="39"/>
  <c r="A490" i="39"/>
  <c r="B490" i="39"/>
  <c r="C490" i="39"/>
  <c r="D490" i="39"/>
  <c r="E490" i="39"/>
  <c r="F490" i="39"/>
  <c r="G490" i="39"/>
  <c r="H490" i="39"/>
  <c r="A491" i="39"/>
  <c r="B491" i="39"/>
  <c r="C491" i="39"/>
  <c r="D491" i="39"/>
  <c r="E491" i="39"/>
  <c r="F491" i="39"/>
  <c r="G491" i="39"/>
  <c r="H491" i="39"/>
  <c r="A492" i="39"/>
  <c r="B492" i="39"/>
  <c r="C492" i="39"/>
  <c r="D492" i="39"/>
  <c r="E492" i="39"/>
  <c r="F492" i="39"/>
  <c r="G492" i="39"/>
  <c r="H492" i="39"/>
  <c r="A493" i="39"/>
  <c r="B493" i="39"/>
  <c r="C493" i="39"/>
  <c r="D493" i="39"/>
  <c r="E493" i="39"/>
  <c r="F493" i="39"/>
  <c r="G493" i="39"/>
  <c r="H493" i="39"/>
  <c r="A494" i="39"/>
  <c r="B494" i="39"/>
  <c r="C494" i="39"/>
  <c r="D494" i="39"/>
  <c r="E494" i="39"/>
  <c r="F494" i="39"/>
  <c r="G494" i="39"/>
  <c r="H494" i="39"/>
  <c r="A495" i="39"/>
  <c r="B495" i="39"/>
  <c r="C495" i="39"/>
  <c r="D495" i="39"/>
  <c r="E495" i="39"/>
  <c r="F495" i="39"/>
  <c r="G495" i="39"/>
  <c r="H495" i="39"/>
  <c r="A496" i="39"/>
  <c r="B496" i="39"/>
  <c r="C496" i="39"/>
  <c r="D496" i="39"/>
  <c r="E496" i="39"/>
  <c r="F496" i="39"/>
  <c r="G496" i="39"/>
  <c r="H496" i="39"/>
  <c r="A497" i="39"/>
  <c r="B497" i="39"/>
  <c r="C497" i="39"/>
  <c r="D497" i="39"/>
  <c r="E497" i="39"/>
  <c r="F497" i="39"/>
  <c r="G497" i="39"/>
  <c r="H497" i="39"/>
  <c r="A498" i="39"/>
  <c r="B498" i="39"/>
  <c r="C498" i="39"/>
  <c r="D498" i="39"/>
  <c r="E498" i="39"/>
  <c r="F498" i="39"/>
  <c r="G498" i="39"/>
  <c r="H498" i="39"/>
  <c r="A499" i="39"/>
  <c r="B499" i="39"/>
  <c r="C499" i="39"/>
  <c r="D499" i="39"/>
  <c r="E499" i="39"/>
  <c r="F499" i="39"/>
  <c r="G499" i="39"/>
  <c r="H499" i="39"/>
  <c r="A500" i="39"/>
  <c r="B500" i="39"/>
  <c r="C500" i="39"/>
  <c r="D500" i="39"/>
  <c r="E500" i="39"/>
  <c r="F500" i="39"/>
  <c r="G500" i="39"/>
  <c r="H500" i="39"/>
  <c r="A501" i="39"/>
  <c r="B501" i="39"/>
  <c r="C501" i="39"/>
  <c r="D501" i="39"/>
  <c r="E501" i="39"/>
  <c r="F501" i="39"/>
  <c r="G501" i="39"/>
  <c r="H501" i="39"/>
  <c r="A502" i="39"/>
  <c r="B502" i="39"/>
  <c r="C502" i="39"/>
  <c r="D502" i="39"/>
  <c r="E502" i="39"/>
  <c r="F502" i="39"/>
  <c r="G502" i="39"/>
  <c r="H502" i="39"/>
  <c r="A503" i="39"/>
  <c r="B503" i="39"/>
  <c r="C503" i="39"/>
  <c r="D503" i="39"/>
  <c r="E503" i="39"/>
  <c r="F503" i="39"/>
  <c r="G503" i="39"/>
  <c r="H503" i="39"/>
  <c r="A504" i="39"/>
  <c r="B504" i="39"/>
  <c r="C504" i="39"/>
  <c r="D504" i="39"/>
  <c r="E504" i="39"/>
  <c r="F504" i="39"/>
  <c r="G504" i="39"/>
  <c r="H504" i="39"/>
  <c r="A505" i="39"/>
  <c r="B505" i="39"/>
  <c r="C505" i="39"/>
  <c r="D505" i="39"/>
  <c r="E505" i="39"/>
  <c r="F505" i="39"/>
  <c r="G505" i="39"/>
  <c r="H505" i="39"/>
  <c r="A506" i="39"/>
  <c r="B506" i="39"/>
  <c r="C506" i="39"/>
  <c r="D506" i="39"/>
  <c r="E506" i="39"/>
  <c r="F506" i="39"/>
  <c r="G506" i="39"/>
  <c r="H506" i="39"/>
  <c r="A507" i="39"/>
  <c r="B507" i="39"/>
  <c r="C507" i="39"/>
  <c r="D507" i="39"/>
  <c r="E507" i="39"/>
  <c r="F507" i="39"/>
  <c r="G507" i="39"/>
  <c r="H507" i="39"/>
  <c r="A508" i="39"/>
  <c r="B508" i="39"/>
  <c r="C508" i="39"/>
  <c r="D508" i="39"/>
  <c r="E508" i="39"/>
  <c r="F508" i="39"/>
  <c r="G508" i="39"/>
  <c r="H508" i="39"/>
  <c r="A509" i="39"/>
  <c r="B509" i="39"/>
  <c r="C509" i="39"/>
  <c r="D509" i="39"/>
  <c r="E509" i="39"/>
  <c r="F509" i="39"/>
  <c r="G509" i="39"/>
  <c r="H509" i="39"/>
  <c r="A510" i="39"/>
  <c r="B510" i="39"/>
  <c r="C510" i="39"/>
  <c r="D510" i="39"/>
  <c r="E510" i="39"/>
  <c r="F510" i="39"/>
  <c r="G510" i="39"/>
  <c r="H510" i="39"/>
  <c r="A511" i="39"/>
  <c r="B511" i="39"/>
  <c r="C511" i="39"/>
  <c r="D511" i="39"/>
  <c r="E511" i="39"/>
  <c r="F511" i="39"/>
  <c r="G511" i="39"/>
  <c r="H511" i="39"/>
  <c r="A512" i="39"/>
  <c r="B512" i="39"/>
  <c r="C512" i="39"/>
  <c r="D512" i="39"/>
  <c r="E512" i="39"/>
  <c r="F512" i="39"/>
  <c r="G512" i="39"/>
  <c r="H512" i="39"/>
  <c r="A513" i="39"/>
  <c r="B513" i="39"/>
  <c r="C513" i="39"/>
  <c r="D513" i="39"/>
  <c r="E513" i="39"/>
  <c r="F513" i="39"/>
  <c r="G513" i="39"/>
  <c r="H513" i="39"/>
  <c r="A514" i="39"/>
  <c r="B514" i="39"/>
  <c r="C514" i="39"/>
  <c r="D514" i="39"/>
  <c r="E514" i="39"/>
  <c r="F514" i="39"/>
  <c r="G514" i="39"/>
  <c r="H514" i="39"/>
  <c r="A515" i="39"/>
  <c r="B515" i="39"/>
  <c r="C515" i="39"/>
  <c r="D515" i="39"/>
  <c r="E515" i="39"/>
  <c r="F515" i="39"/>
  <c r="G515" i="39"/>
  <c r="H515" i="39"/>
  <c r="A516" i="39"/>
  <c r="B516" i="39"/>
  <c r="C516" i="39"/>
  <c r="D516" i="39"/>
  <c r="E516" i="39"/>
  <c r="F516" i="39"/>
  <c r="G516" i="39"/>
  <c r="H516" i="39"/>
  <c r="A517" i="39"/>
  <c r="B517" i="39"/>
  <c r="C517" i="39"/>
  <c r="D517" i="39"/>
  <c r="E517" i="39"/>
  <c r="F517" i="39"/>
  <c r="G517" i="39"/>
  <c r="H517" i="39"/>
  <c r="A518" i="39"/>
  <c r="B518" i="39"/>
  <c r="C518" i="39"/>
  <c r="D518" i="39"/>
  <c r="E518" i="39"/>
  <c r="F518" i="39"/>
  <c r="G518" i="39"/>
  <c r="H518" i="39"/>
  <c r="A519" i="39"/>
  <c r="B519" i="39"/>
  <c r="C519" i="39"/>
  <c r="D519" i="39"/>
  <c r="E519" i="39"/>
  <c r="F519" i="39"/>
  <c r="G519" i="39"/>
  <c r="H519" i="39"/>
  <c r="A520" i="39"/>
  <c r="B520" i="39"/>
  <c r="C520" i="39"/>
  <c r="D520" i="39"/>
  <c r="E520" i="39"/>
  <c r="F520" i="39"/>
  <c r="G520" i="39"/>
  <c r="H520" i="39"/>
  <c r="A521" i="39"/>
  <c r="B521" i="39"/>
  <c r="C521" i="39"/>
  <c r="D521" i="39"/>
  <c r="E521" i="39"/>
  <c r="F521" i="39"/>
  <c r="G521" i="39"/>
  <c r="H521" i="39"/>
  <c r="A522" i="39"/>
  <c r="B522" i="39"/>
  <c r="C522" i="39"/>
  <c r="D522" i="39"/>
  <c r="E522" i="39"/>
  <c r="F522" i="39"/>
  <c r="G522" i="39"/>
  <c r="H522" i="39"/>
  <c r="A523" i="39"/>
  <c r="B523" i="39"/>
  <c r="C523" i="39"/>
  <c r="D523" i="39"/>
  <c r="E523" i="39"/>
  <c r="F523" i="39"/>
  <c r="G523" i="39"/>
  <c r="H523" i="39"/>
  <c r="A524" i="39"/>
  <c r="B524" i="39"/>
  <c r="C524" i="39"/>
  <c r="D524" i="39"/>
  <c r="E524" i="39"/>
  <c r="F524" i="39"/>
  <c r="G524" i="39"/>
  <c r="H524" i="39"/>
  <c r="A525" i="39"/>
  <c r="B525" i="39"/>
  <c r="C525" i="39"/>
  <c r="D525" i="39"/>
  <c r="E525" i="39"/>
  <c r="F525" i="39"/>
  <c r="G525" i="39"/>
  <c r="H525" i="39"/>
  <c r="A526" i="39"/>
  <c r="B526" i="39"/>
  <c r="C526" i="39"/>
  <c r="D526" i="39"/>
  <c r="E526" i="39"/>
  <c r="F526" i="39"/>
  <c r="G526" i="39"/>
  <c r="H526" i="39"/>
  <c r="A527" i="39"/>
  <c r="B527" i="39"/>
  <c r="C527" i="39"/>
  <c r="D527" i="39"/>
  <c r="E527" i="39"/>
  <c r="F527" i="39"/>
  <c r="G527" i="39"/>
  <c r="H527" i="39"/>
  <c r="A528" i="39"/>
  <c r="B528" i="39"/>
  <c r="C528" i="39"/>
  <c r="D528" i="39"/>
  <c r="E528" i="39"/>
  <c r="F528" i="39"/>
  <c r="G528" i="39"/>
  <c r="H528" i="39"/>
  <c r="A529" i="39"/>
  <c r="B529" i="39"/>
  <c r="C529" i="39"/>
  <c r="D529" i="39"/>
  <c r="E529" i="39"/>
  <c r="F529" i="39"/>
  <c r="G529" i="39"/>
  <c r="H529" i="39"/>
  <c r="A530" i="39"/>
  <c r="B530" i="39"/>
  <c r="C530" i="39"/>
  <c r="D530" i="39"/>
  <c r="E530" i="39"/>
  <c r="F530" i="39"/>
  <c r="G530" i="39"/>
  <c r="H530" i="39"/>
  <c r="A531" i="39"/>
  <c r="B531" i="39"/>
  <c r="C531" i="39"/>
  <c r="D531" i="39"/>
  <c r="E531" i="39"/>
  <c r="F531" i="39"/>
  <c r="G531" i="39"/>
  <c r="H531" i="39"/>
  <c r="A532" i="39"/>
  <c r="B532" i="39"/>
  <c r="C532" i="39"/>
  <c r="D532" i="39"/>
  <c r="E532" i="39"/>
  <c r="F532" i="39"/>
  <c r="G532" i="39"/>
  <c r="H532" i="39"/>
  <c r="A533" i="39"/>
  <c r="B533" i="39"/>
  <c r="C533" i="39"/>
  <c r="D533" i="39"/>
  <c r="E533" i="39"/>
  <c r="F533" i="39"/>
  <c r="G533" i="39"/>
  <c r="H533" i="39"/>
  <c r="A534" i="39"/>
  <c r="B534" i="39"/>
  <c r="C534" i="39"/>
  <c r="D534" i="39"/>
  <c r="E534" i="39"/>
  <c r="F534" i="39"/>
  <c r="G534" i="39"/>
  <c r="H534" i="39"/>
  <c r="A535" i="39"/>
  <c r="B535" i="39"/>
  <c r="C535" i="39"/>
  <c r="D535" i="39"/>
  <c r="E535" i="39"/>
  <c r="F535" i="39"/>
  <c r="G535" i="39"/>
  <c r="H535" i="39"/>
  <c r="A536" i="39"/>
  <c r="B536" i="39"/>
  <c r="C536" i="39"/>
  <c r="D536" i="39"/>
  <c r="E536" i="39"/>
  <c r="F536" i="39"/>
  <c r="G536" i="39"/>
  <c r="H536" i="39"/>
  <c r="A537" i="39"/>
  <c r="B537" i="39"/>
  <c r="C537" i="39"/>
  <c r="D537" i="39"/>
  <c r="E537" i="39"/>
  <c r="F537" i="39"/>
  <c r="G537" i="39"/>
  <c r="H537" i="39"/>
  <c r="A538" i="39"/>
  <c r="B538" i="39"/>
  <c r="C538" i="39"/>
  <c r="D538" i="39"/>
  <c r="E538" i="39"/>
  <c r="F538" i="39"/>
  <c r="G538" i="39"/>
  <c r="H538" i="39"/>
  <c r="A539" i="39"/>
  <c r="B539" i="39"/>
  <c r="C539" i="39"/>
  <c r="D539" i="39"/>
  <c r="E539" i="39"/>
  <c r="F539" i="39"/>
  <c r="G539" i="39"/>
  <c r="H539" i="39"/>
  <c r="A540" i="39"/>
  <c r="B540" i="39"/>
  <c r="C540" i="39"/>
  <c r="D540" i="39"/>
  <c r="E540" i="39"/>
  <c r="F540" i="39"/>
  <c r="G540" i="39"/>
  <c r="H540" i="39"/>
  <c r="A541" i="39"/>
  <c r="B541" i="39"/>
  <c r="C541" i="39"/>
  <c r="D541" i="39"/>
  <c r="E541" i="39"/>
  <c r="F541" i="39"/>
  <c r="G541" i="39"/>
  <c r="H541" i="39"/>
  <c r="A542" i="39"/>
  <c r="B542" i="39"/>
  <c r="C542" i="39"/>
  <c r="D542" i="39"/>
  <c r="E542" i="39"/>
  <c r="F542" i="39"/>
  <c r="G542" i="39"/>
  <c r="H542" i="39"/>
  <c r="A543" i="39"/>
  <c r="B543" i="39"/>
  <c r="C543" i="39"/>
  <c r="D543" i="39"/>
  <c r="E543" i="39"/>
  <c r="F543" i="39"/>
  <c r="G543" i="39"/>
  <c r="H543" i="39"/>
  <c r="A544" i="39"/>
  <c r="B544" i="39"/>
  <c r="C544" i="39"/>
  <c r="D544" i="39"/>
  <c r="E544" i="39"/>
  <c r="F544" i="39"/>
  <c r="G544" i="39"/>
  <c r="H544" i="39"/>
  <c r="A545" i="39"/>
  <c r="B545" i="39"/>
  <c r="C545" i="39"/>
  <c r="D545" i="39"/>
  <c r="E545" i="39"/>
  <c r="F545" i="39"/>
  <c r="G545" i="39"/>
  <c r="H545" i="39"/>
  <c r="A546" i="39"/>
  <c r="B546" i="39"/>
  <c r="C546" i="39"/>
  <c r="D546" i="39"/>
  <c r="E546" i="39"/>
  <c r="F546" i="39"/>
  <c r="G546" i="39"/>
  <c r="H546" i="39"/>
  <c r="A547" i="39"/>
  <c r="B547" i="39"/>
  <c r="C547" i="39"/>
  <c r="D547" i="39"/>
  <c r="E547" i="39"/>
  <c r="F547" i="39"/>
  <c r="G547" i="39"/>
  <c r="H547" i="39"/>
  <c r="A548" i="39"/>
  <c r="B548" i="39"/>
  <c r="C548" i="39"/>
  <c r="D548" i="39"/>
  <c r="E548" i="39"/>
  <c r="F548" i="39"/>
  <c r="G548" i="39"/>
  <c r="H548" i="39"/>
  <c r="A549" i="39"/>
  <c r="B549" i="39"/>
  <c r="C549" i="39"/>
  <c r="D549" i="39"/>
  <c r="E549" i="39"/>
  <c r="F549" i="39"/>
  <c r="G549" i="39"/>
  <c r="H549" i="39"/>
  <c r="A550" i="39"/>
  <c r="B550" i="39"/>
  <c r="C550" i="39"/>
  <c r="D550" i="39"/>
  <c r="E550" i="39"/>
  <c r="F550" i="39"/>
  <c r="G550" i="39"/>
  <c r="H550" i="39"/>
  <c r="A551" i="39"/>
  <c r="B551" i="39"/>
  <c r="C551" i="39"/>
  <c r="D551" i="39"/>
  <c r="E551" i="39"/>
  <c r="F551" i="39"/>
  <c r="G551" i="39"/>
  <c r="H551" i="39"/>
  <c r="A552" i="39"/>
  <c r="B552" i="39"/>
  <c r="C552" i="39"/>
  <c r="D552" i="39"/>
  <c r="E552" i="39"/>
  <c r="F552" i="39"/>
  <c r="G552" i="39"/>
  <c r="H552" i="39"/>
  <c r="A553" i="39"/>
  <c r="B553" i="39"/>
  <c r="C553" i="39"/>
  <c r="D553" i="39"/>
  <c r="E553" i="39"/>
  <c r="F553" i="39"/>
  <c r="G553" i="39"/>
  <c r="H553" i="39"/>
  <c r="A554" i="39"/>
  <c r="B554" i="39"/>
  <c r="C554" i="39"/>
  <c r="D554" i="39"/>
  <c r="E554" i="39"/>
  <c r="F554" i="39"/>
  <c r="G554" i="39"/>
  <c r="H554" i="39"/>
  <c r="A555" i="39"/>
  <c r="B555" i="39"/>
  <c r="C555" i="39"/>
  <c r="D555" i="39"/>
  <c r="E555" i="39"/>
  <c r="F555" i="39"/>
  <c r="G555" i="39"/>
  <c r="H555" i="39"/>
  <c r="A556" i="39"/>
  <c r="B556" i="39"/>
  <c r="C556" i="39"/>
  <c r="D556" i="39"/>
  <c r="E556" i="39"/>
  <c r="F556" i="39"/>
  <c r="G556" i="39"/>
  <c r="H556" i="39"/>
  <c r="A557" i="39"/>
  <c r="B557" i="39"/>
  <c r="C557" i="39"/>
  <c r="D557" i="39"/>
  <c r="E557" i="39"/>
  <c r="F557" i="39"/>
  <c r="G557" i="39"/>
  <c r="H557" i="39"/>
  <c r="A558" i="39"/>
  <c r="B558" i="39"/>
  <c r="C558" i="39"/>
  <c r="D558" i="39"/>
  <c r="E558" i="39"/>
  <c r="F558" i="39"/>
  <c r="G558" i="39"/>
  <c r="H558" i="39"/>
  <c r="A559" i="39"/>
  <c r="B559" i="39"/>
  <c r="C559" i="39"/>
  <c r="D559" i="39"/>
  <c r="E559" i="39"/>
  <c r="F559" i="39"/>
  <c r="G559" i="39"/>
  <c r="H559" i="39"/>
  <c r="A560" i="39"/>
  <c r="B560" i="39"/>
  <c r="C560" i="39"/>
  <c r="D560" i="39"/>
  <c r="E560" i="39"/>
  <c r="F560" i="39"/>
  <c r="G560" i="39"/>
  <c r="H560" i="39"/>
  <c r="A561" i="39"/>
  <c r="B561" i="39"/>
  <c r="C561" i="39"/>
  <c r="D561" i="39"/>
  <c r="E561" i="39"/>
  <c r="F561" i="39"/>
  <c r="G561" i="39"/>
  <c r="H561" i="39"/>
  <c r="A562" i="39"/>
  <c r="B562" i="39"/>
  <c r="C562" i="39"/>
  <c r="D562" i="39"/>
  <c r="E562" i="39"/>
  <c r="F562" i="39"/>
  <c r="G562" i="39"/>
  <c r="H562" i="39"/>
  <c r="A563" i="39"/>
  <c r="B563" i="39"/>
  <c r="C563" i="39"/>
  <c r="D563" i="39"/>
  <c r="E563" i="39"/>
  <c r="F563" i="39"/>
  <c r="G563" i="39"/>
  <c r="H563" i="39"/>
  <c r="A564" i="39"/>
  <c r="B564" i="39"/>
  <c r="C564" i="39"/>
  <c r="D564" i="39"/>
  <c r="E564" i="39"/>
  <c r="F564" i="39"/>
  <c r="G564" i="39"/>
  <c r="H564" i="39"/>
  <c r="A565" i="39"/>
  <c r="B565" i="39"/>
  <c r="C565" i="39"/>
  <c r="D565" i="39"/>
  <c r="E565" i="39"/>
  <c r="F565" i="39"/>
  <c r="G565" i="39"/>
  <c r="H565" i="39"/>
  <c r="A566" i="39"/>
  <c r="B566" i="39"/>
  <c r="C566" i="39"/>
  <c r="D566" i="39"/>
  <c r="E566" i="39"/>
  <c r="F566" i="39"/>
  <c r="G566" i="39"/>
  <c r="H566" i="39"/>
  <c r="A567" i="39"/>
  <c r="B567" i="39"/>
  <c r="C567" i="39"/>
  <c r="D567" i="39"/>
  <c r="E567" i="39"/>
  <c r="F567" i="39"/>
  <c r="G567" i="39"/>
  <c r="H567" i="39"/>
  <c r="A568" i="39"/>
  <c r="B568" i="39"/>
  <c r="C568" i="39"/>
  <c r="D568" i="39"/>
  <c r="E568" i="39"/>
  <c r="F568" i="39"/>
  <c r="G568" i="39"/>
  <c r="H568" i="39"/>
  <c r="A569" i="39"/>
  <c r="B569" i="39"/>
  <c r="C569" i="39"/>
  <c r="D569" i="39"/>
  <c r="E569" i="39"/>
  <c r="F569" i="39"/>
  <c r="G569" i="39"/>
  <c r="H569" i="39"/>
  <c r="A570" i="39"/>
  <c r="B570" i="39"/>
  <c r="C570" i="39"/>
  <c r="D570" i="39"/>
  <c r="E570" i="39"/>
  <c r="F570" i="39"/>
  <c r="G570" i="39"/>
  <c r="H570" i="39"/>
  <c r="A571" i="39"/>
  <c r="B571" i="39"/>
  <c r="C571" i="39"/>
  <c r="D571" i="39"/>
  <c r="E571" i="39"/>
  <c r="F571" i="39"/>
  <c r="G571" i="39"/>
  <c r="H571" i="39"/>
  <c r="A572" i="39"/>
  <c r="B572" i="39"/>
  <c r="C572" i="39"/>
  <c r="D572" i="39"/>
  <c r="E572" i="39"/>
  <c r="F572" i="39"/>
  <c r="G572" i="39"/>
  <c r="H572" i="39"/>
  <c r="A573" i="39"/>
  <c r="B573" i="39"/>
  <c r="C573" i="39"/>
  <c r="D573" i="39"/>
  <c r="E573" i="39"/>
  <c r="F573" i="39"/>
  <c r="G573" i="39"/>
  <c r="H573" i="39"/>
  <c r="A574" i="39"/>
  <c r="B574" i="39"/>
  <c r="C574" i="39"/>
  <c r="D574" i="39"/>
  <c r="E574" i="39"/>
  <c r="F574" i="39"/>
  <c r="G574" i="39"/>
  <c r="H574" i="39"/>
  <c r="A575" i="39"/>
  <c r="B575" i="39"/>
  <c r="C575" i="39"/>
  <c r="D575" i="39"/>
  <c r="E575" i="39"/>
  <c r="F575" i="39"/>
  <c r="G575" i="39"/>
  <c r="H575" i="39"/>
  <c r="A576" i="39"/>
  <c r="B576" i="39"/>
  <c r="C576" i="39"/>
  <c r="D576" i="39"/>
  <c r="E576" i="39"/>
  <c r="F576" i="39"/>
  <c r="G576" i="39"/>
  <c r="H576" i="39"/>
  <c r="A577" i="39"/>
  <c r="B577" i="39"/>
  <c r="C577" i="39"/>
  <c r="D577" i="39"/>
  <c r="E577" i="39"/>
  <c r="F577" i="39"/>
  <c r="G577" i="39"/>
  <c r="H577" i="39"/>
  <c r="A578" i="39"/>
  <c r="B578" i="39"/>
  <c r="C578" i="39"/>
  <c r="D578" i="39"/>
  <c r="E578" i="39"/>
  <c r="F578" i="39"/>
  <c r="G578" i="39"/>
  <c r="H578" i="39"/>
  <c r="A579" i="39"/>
  <c r="B579" i="39"/>
  <c r="C579" i="39"/>
  <c r="D579" i="39"/>
  <c r="E579" i="39"/>
  <c r="F579" i="39"/>
  <c r="G579" i="39"/>
  <c r="H579" i="39"/>
  <c r="A580" i="39"/>
  <c r="B580" i="39"/>
  <c r="C580" i="39"/>
  <c r="D580" i="39"/>
  <c r="E580" i="39"/>
  <c r="F580" i="39"/>
  <c r="G580" i="39"/>
  <c r="H580" i="39"/>
  <c r="A581" i="39"/>
  <c r="B581" i="39"/>
  <c r="C581" i="39"/>
  <c r="D581" i="39"/>
  <c r="E581" i="39"/>
  <c r="F581" i="39"/>
  <c r="G581" i="39"/>
  <c r="H581" i="39"/>
  <c r="A582" i="39"/>
  <c r="B582" i="39"/>
  <c r="C582" i="39"/>
  <c r="D582" i="39"/>
  <c r="E582" i="39"/>
  <c r="F582" i="39"/>
  <c r="G582" i="39"/>
  <c r="H582" i="39"/>
  <c r="A583" i="39"/>
  <c r="B583" i="39"/>
  <c r="C583" i="39"/>
  <c r="D583" i="39"/>
  <c r="E583" i="39"/>
  <c r="F583" i="39"/>
  <c r="G583" i="39"/>
  <c r="H583" i="39"/>
  <c r="A584" i="39"/>
  <c r="B584" i="39"/>
  <c r="C584" i="39"/>
  <c r="D584" i="39"/>
  <c r="E584" i="39"/>
  <c r="F584" i="39"/>
  <c r="G584" i="39"/>
  <c r="H584" i="39"/>
  <c r="A585" i="39"/>
  <c r="B585" i="39"/>
  <c r="C585" i="39"/>
  <c r="D585" i="39"/>
  <c r="E585" i="39"/>
  <c r="F585" i="39"/>
  <c r="G585" i="39"/>
  <c r="H585" i="39"/>
  <c r="A586" i="39"/>
  <c r="B586" i="39"/>
  <c r="C586" i="39"/>
  <c r="D586" i="39"/>
  <c r="E586" i="39"/>
  <c r="F586" i="39"/>
  <c r="G586" i="39"/>
  <c r="H586" i="39"/>
  <c r="A587" i="39"/>
  <c r="B587" i="39"/>
  <c r="C587" i="39"/>
  <c r="D587" i="39"/>
  <c r="E587" i="39"/>
  <c r="F587" i="39"/>
  <c r="G587" i="39"/>
  <c r="H587" i="39"/>
  <c r="A588" i="39"/>
  <c r="B588" i="39"/>
  <c r="C588" i="39"/>
  <c r="D588" i="39"/>
  <c r="E588" i="39"/>
  <c r="F588" i="39"/>
  <c r="G588" i="39"/>
  <c r="H588" i="39"/>
  <c r="A589" i="39"/>
  <c r="B589" i="39"/>
  <c r="C589" i="39"/>
  <c r="D589" i="39"/>
  <c r="E589" i="39"/>
  <c r="F589" i="39"/>
  <c r="G589" i="39"/>
  <c r="H589" i="39"/>
  <c r="A590" i="39"/>
  <c r="B590" i="39"/>
  <c r="C590" i="39"/>
  <c r="D590" i="39"/>
  <c r="E590" i="39"/>
  <c r="F590" i="39"/>
  <c r="G590" i="39"/>
  <c r="H590" i="39"/>
  <c r="A591" i="39"/>
  <c r="B591" i="39"/>
  <c r="C591" i="39"/>
  <c r="D591" i="39"/>
  <c r="E591" i="39"/>
  <c r="F591" i="39"/>
  <c r="G591" i="39"/>
  <c r="H591" i="39"/>
  <c r="A592" i="39"/>
  <c r="B592" i="39"/>
  <c r="C592" i="39"/>
  <c r="D592" i="39"/>
  <c r="E592" i="39"/>
  <c r="F592" i="39"/>
  <c r="G592" i="39"/>
  <c r="H592" i="39"/>
  <c r="A593" i="39"/>
  <c r="B593" i="39"/>
  <c r="C593" i="39"/>
  <c r="D593" i="39"/>
  <c r="E593" i="39"/>
  <c r="F593" i="39"/>
  <c r="G593" i="39"/>
  <c r="H593" i="39"/>
  <c r="A594" i="39"/>
  <c r="B594" i="39"/>
  <c r="C594" i="39"/>
  <c r="D594" i="39"/>
  <c r="E594" i="39"/>
  <c r="F594" i="39"/>
  <c r="G594" i="39"/>
  <c r="H594" i="39"/>
  <c r="A595" i="39"/>
  <c r="B595" i="39"/>
  <c r="C595" i="39"/>
  <c r="D595" i="39"/>
  <c r="E595" i="39"/>
  <c r="F595" i="39"/>
  <c r="G595" i="39"/>
  <c r="H595" i="39"/>
  <c r="A596" i="39"/>
  <c r="B596" i="39"/>
  <c r="C596" i="39"/>
  <c r="D596" i="39"/>
  <c r="E596" i="39"/>
  <c r="F596" i="39"/>
  <c r="G596" i="39"/>
  <c r="H596" i="39"/>
  <c r="A597" i="39"/>
  <c r="B597" i="39"/>
  <c r="C597" i="39"/>
  <c r="D597" i="39"/>
  <c r="E597" i="39"/>
  <c r="F597" i="39"/>
  <c r="G597" i="39"/>
  <c r="H597" i="39"/>
  <c r="A598" i="39"/>
  <c r="B598" i="39"/>
  <c r="C598" i="39"/>
  <c r="D598" i="39"/>
  <c r="E598" i="39"/>
  <c r="F598" i="39"/>
  <c r="G598" i="39"/>
  <c r="H598" i="39"/>
  <c r="A599" i="39"/>
  <c r="B599" i="39"/>
  <c r="C599" i="39"/>
  <c r="D599" i="39"/>
  <c r="E599" i="39"/>
  <c r="F599" i="39"/>
  <c r="G599" i="39"/>
  <c r="H599" i="39"/>
  <c r="A600" i="39"/>
  <c r="B600" i="39"/>
  <c r="C600" i="39"/>
  <c r="D600" i="39"/>
  <c r="E600" i="39"/>
  <c r="F600" i="39"/>
  <c r="G600" i="39"/>
  <c r="H600" i="39"/>
  <c r="A601" i="39"/>
  <c r="B601" i="39"/>
  <c r="C601" i="39"/>
  <c r="D601" i="39"/>
  <c r="E601" i="39"/>
  <c r="F601" i="39"/>
  <c r="G601" i="39"/>
  <c r="H601" i="39"/>
  <c r="A602" i="39"/>
  <c r="B602" i="39"/>
  <c r="C602" i="39"/>
  <c r="D602" i="39"/>
  <c r="E602" i="39"/>
  <c r="F602" i="39"/>
  <c r="G602" i="39"/>
  <c r="H602" i="39"/>
  <c r="A603" i="39"/>
  <c r="B603" i="39"/>
  <c r="C603" i="39"/>
  <c r="D603" i="39"/>
  <c r="E603" i="39"/>
  <c r="F603" i="39"/>
  <c r="G603" i="39"/>
  <c r="H603" i="39"/>
  <c r="A604" i="39"/>
  <c r="B604" i="39"/>
  <c r="C604" i="39"/>
  <c r="D604" i="39"/>
  <c r="E604" i="39"/>
  <c r="F604" i="39"/>
  <c r="G604" i="39"/>
  <c r="H604" i="39"/>
  <c r="A605" i="39"/>
  <c r="B605" i="39"/>
  <c r="C605" i="39"/>
  <c r="D605" i="39"/>
  <c r="E605" i="39"/>
  <c r="F605" i="39"/>
  <c r="G605" i="39"/>
  <c r="H605" i="39"/>
  <c r="A606" i="39"/>
  <c r="B606" i="39"/>
  <c r="C606" i="39"/>
  <c r="D606" i="39"/>
  <c r="E606" i="39"/>
  <c r="F606" i="39"/>
  <c r="G606" i="39"/>
  <c r="H606" i="39"/>
  <c r="A607" i="39"/>
  <c r="B607" i="39"/>
  <c r="C607" i="39"/>
  <c r="D607" i="39"/>
  <c r="E607" i="39"/>
  <c r="F607" i="39"/>
  <c r="G607" i="39"/>
  <c r="H607" i="39"/>
  <c r="A608" i="39"/>
  <c r="B608" i="39"/>
  <c r="C608" i="39"/>
  <c r="D608" i="39"/>
  <c r="E608" i="39"/>
  <c r="F608" i="39"/>
  <c r="G608" i="39"/>
  <c r="H608" i="39"/>
  <c r="A609" i="39"/>
  <c r="B609" i="39"/>
  <c r="C609" i="39"/>
  <c r="D609" i="39"/>
  <c r="E609" i="39"/>
  <c r="F609" i="39"/>
  <c r="G609" i="39"/>
  <c r="H609" i="39"/>
  <c r="A610" i="39"/>
  <c r="B610" i="39"/>
  <c r="C610" i="39"/>
  <c r="D610" i="39"/>
  <c r="E610" i="39"/>
  <c r="F610" i="39"/>
  <c r="G610" i="39"/>
  <c r="H610" i="39"/>
  <c r="A611" i="39"/>
  <c r="B611" i="39"/>
  <c r="C611" i="39"/>
  <c r="D611" i="39"/>
  <c r="E611" i="39"/>
  <c r="F611" i="39"/>
  <c r="G611" i="39"/>
  <c r="H611" i="39"/>
  <c r="A612" i="39"/>
  <c r="B612" i="39"/>
  <c r="C612" i="39"/>
  <c r="D612" i="39"/>
  <c r="E612" i="39"/>
  <c r="F612" i="39"/>
  <c r="G612" i="39"/>
  <c r="H612" i="39"/>
  <c r="A613" i="39"/>
  <c r="B613" i="39"/>
  <c r="C613" i="39"/>
  <c r="D613" i="39"/>
  <c r="E613" i="39"/>
  <c r="F613" i="39"/>
  <c r="G613" i="39"/>
  <c r="H613" i="39"/>
  <c r="A614" i="39"/>
  <c r="B614" i="39"/>
  <c r="C614" i="39"/>
  <c r="D614" i="39"/>
  <c r="E614" i="39"/>
  <c r="F614" i="39"/>
  <c r="G614" i="39"/>
  <c r="H614" i="39"/>
  <c r="A615" i="39"/>
  <c r="B615" i="39"/>
  <c r="C615" i="39"/>
  <c r="D615" i="39"/>
  <c r="E615" i="39"/>
  <c r="F615" i="39"/>
  <c r="G615" i="39"/>
  <c r="H615" i="39"/>
  <c r="A616" i="39"/>
  <c r="B616" i="39"/>
  <c r="C616" i="39"/>
  <c r="D616" i="39"/>
  <c r="E616" i="39"/>
  <c r="F616" i="39"/>
  <c r="G616" i="39"/>
  <c r="H616" i="39"/>
  <c r="A617" i="39"/>
  <c r="B617" i="39"/>
  <c r="C617" i="39"/>
  <c r="D617" i="39"/>
  <c r="E617" i="39"/>
  <c r="F617" i="39"/>
  <c r="G617" i="39"/>
  <c r="H617" i="39"/>
  <c r="A618" i="39"/>
  <c r="B618" i="39"/>
  <c r="C618" i="39"/>
  <c r="D618" i="39"/>
  <c r="E618" i="39"/>
  <c r="F618" i="39"/>
  <c r="G618" i="39"/>
  <c r="H618" i="39"/>
  <c r="A619" i="39"/>
  <c r="B619" i="39"/>
  <c r="C619" i="39"/>
  <c r="D619" i="39"/>
  <c r="E619" i="39"/>
  <c r="F619" i="39"/>
  <c r="G619" i="39"/>
  <c r="H619" i="39"/>
  <c r="A620" i="39"/>
  <c r="B620" i="39"/>
  <c r="C620" i="39"/>
  <c r="D620" i="39"/>
  <c r="E620" i="39"/>
  <c r="F620" i="39"/>
  <c r="G620" i="39"/>
  <c r="H620" i="39"/>
  <c r="A621" i="39"/>
  <c r="B621" i="39"/>
  <c r="C621" i="39"/>
  <c r="D621" i="39"/>
  <c r="E621" i="39"/>
  <c r="F621" i="39"/>
  <c r="G621" i="39"/>
  <c r="H621" i="39"/>
  <c r="A622" i="39"/>
  <c r="B622" i="39"/>
  <c r="C622" i="39"/>
  <c r="D622" i="39"/>
  <c r="E622" i="39"/>
  <c r="F622" i="39"/>
  <c r="G622" i="39"/>
  <c r="H622" i="39"/>
  <c r="A623" i="39"/>
  <c r="B623" i="39"/>
  <c r="C623" i="39"/>
  <c r="D623" i="39"/>
  <c r="E623" i="39"/>
  <c r="F623" i="39"/>
  <c r="G623" i="39"/>
  <c r="H623" i="39"/>
  <c r="A624" i="39"/>
  <c r="B624" i="39"/>
  <c r="C624" i="39"/>
  <c r="D624" i="39"/>
  <c r="E624" i="39"/>
  <c r="F624" i="39"/>
  <c r="G624" i="39"/>
  <c r="H624" i="39"/>
  <c r="A625" i="39"/>
  <c r="B625" i="39"/>
  <c r="C625" i="39"/>
  <c r="D625" i="39"/>
  <c r="E625" i="39"/>
  <c r="F625" i="39"/>
  <c r="G625" i="39"/>
  <c r="H625" i="39"/>
  <c r="A626" i="39"/>
  <c r="B626" i="39"/>
  <c r="C626" i="39"/>
  <c r="D626" i="39"/>
  <c r="E626" i="39"/>
  <c r="F626" i="39"/>
  <c r="G626" i="39"/>
  <c r="H626" i="39"/>
  <c r="A627" i="39"/>
  <c r="B627" i="39"/>
  <c r="C627" i="39"/>
  <c r="D627" i="39"/>
  <c r="E627" i="39"/>
  <c r="F627" i="39"/>
  <c r="G627" i="39"/>
  <c r="H627" i="39"/>
  <c r="A628" i="39"/>
  <c r="B628" i="39"/>
  <c r="C628" i="39"/>
  <c r="D628" i="39"/>
  <c r="E628" i="39"/>
  <c r="F628" i="39"/>
  <c r="G628" i="39"/>
  <c r="H628" i="39"/>
  <c r="A636" i="39"/>
  <c r="B636" i="39"/>
  <c r="C636" i="39"/>
  <c r="D636" i="39"/>
  <c r="E636" i="39"/>
  <c r="F636" i="39"/>
  <c r="G636" i="39"/>
  <c r="H636" i="39"/>
  <c r="A637" i="39"/>
  <c r="B637" i="39"/>
  <c r="C637" i="39"/>
  <c r="D637" i="39"/>
  <c r="E637" i="39"/>
  <c r="F637" i="39"/>
  <c r="G637" i="39"/>
  <c r="H637" i="39"/>
  <c r="A638" i="39"/>
  <c r="B638" i="39"/>
  <c r="C638" i="39"/>
  <c r="D638" i="39"/>
  <c r="E638" i="39"/>
  <c r="F638" i="39"/>
  <c r="G638" i="39"/>
  <c r="H638" i="39"/>
  <c r="A639" i="39"/>
  <c r="B639" i="39"/>
  <c r="C639" i="39"/>
  <c r="D639" i="39"/>
  <c r="E639" i="39"/>
  <c r="F639" i="39"/>
  <c r="G639" i="39"/>
  <c r="H639" i="39"/>
  <c r="A640" i="39"/>
  <c r="B640" i="39"/>
  <c r="C640" i="39"/>
  <c r="D640" i="39"/>
  <c r="E640" i="39"/>
  <c r="F640" i="39"/>
  <c r="G640" i="39"/>
  <c r="H640" i="39"/>
  <c r="A641" i="39"/>
  <c r="B641" i="39"/>
  <c r="C641" i="39"/>
  <c r="D641" i="39"/>
  <c r="E641" i="39"/>
  <c r="F641" i="39"/>
  <c r="G641" i="39"/>
  <c r="H641" i="39"/>
  <c r="A642" i="39"/>
  <c r="B642" i="39"/>
  <c r="C642" i="39"/>
  <c r="D642" i="39"/>
  <c r="E642" i="39"/>
  <c r="F642" i="39"/>
  <c r="G642" i="39"/>
  <c r="H642" i="39"/>
  <c r="A643" i="39"/>
  <c r="B643" i="39"/>
  <c r="C643" i="39"/>
  <c r="D643" i="39"/>
  <c r="E643" i="39"/>
  <c r="F643" i="39"/>
  <c r="G643" i="39"/>
  <c r="H643" i="39"/>
  <c r="A644" i="39"/>
  <c r="B644" i="39"/>
  <c r="C644" i="39"/>
  <c r="D644" i="39"/>
  <c r="E644" i="39"/>
  <c r="F644" i="39"/>
  <c r="G644" i="39"/>
  <c r="H644" i="39"/>
  <c r="A645" i="39"/>
  <c r="B645" i="39"/>
  <c r="C645" i="39"/>
  <c r="D645" i="39"/>
  <c r="E645" i="39"/>
  <c r="F645" i="39"/>
  <c r="G645" i="39"/>
  <c r="H645" i="39"/>
  <c r="A646" i="39"/>
  <c r="B646" i="39"/>
  <c r="C646" i="39"/>
  <c r="D646" i="39"/>
  <c r="E646" i="39"/>
  <c r="F646" i="39"/>
  <c r="G646" i="39"/>
  <c r="H646" i="39"/>
  <c r="A647" i="39"/>
  <c r="B647" i="39"/>
  <c r="C647" i="39"/>
  <c r="D647" i="39"/>
  <c r="E647" i="39"/>
  <c r="F647" i="39"/>
  <c r="G647" i="39"/>
  <c r="H647" i="39"/>
  <c r="A648" i="39"/>
  <c r="B648" i="39"/>
  <c r="C648" i="39"/>
  <c r="D648" i="39"/>
  <c r="E648" i="39"/>
  <c r="F648" i="39"/>
  <c r="G648" i="39"/>
  <c r="H648" i="39"/>
  <c r="A649" i="39"/>
  <c r="B649" i="39"/>
  <c r="C649" i="39"/>
  <c r="D649" i="39"/>
  <c r="E649" i="39"/>
  <c r="F649" i="39"/>
  <c r="G649" i="39"/>
  <c r="H649" i="39"/>
  <c r="A650" i="39"/>
  <c r="B650" i="39"/>
  <c r="C650" i="39"/>
  <c r="D650" i="39"/>
  <c r="E650" i="39"/>
  <c r="F650" i="39"/>
  <c r="G650" i="39"/>
  <c r="H650" i="39"/>
  <c r="A651" i="39"/>
  <c r="B651" i="39"/>
  <c r="C651" i="39"/>
  <c r="D651" i="39"/>
  <c r="E651" i="39"/>
  <c r="F651" i="39"/>
  <c r="G651" i="39"/>
  <c r="H651" i="39"/>
  <c r="A652" i="39"/>
  <c r="B652" i="39"/>
  <c r="C652" i="39"/>
  <c r="D652" i="39"/>
  <c r="E652" i="39"/>
  <c r="F652" i="39"/>
  <c r="G652" i="39"/>
  <c r="H652" i="39"/>
  <c r="A653" i="39"/>
  <c r="B653" i="39"/>
  <c r="C653" i="39"/>
  <c r="D653" i="39"/>
  <c r="E653" i="39"/>
  <c r="F653" i="39"/>
  <c r="G653" i="39"/>
  <c r="H653" i="39"/>
  <c r="A654" i="39"/>
  <c r="B654" i="39"/>
  <c r="C654" i="39"/>
  <c r="D654" i="39"/>
  <c r="E654" i="39"/>
  <c r="F654" i="39"/>
  <c r="G654" i="39"/>
  <c r="H654" i="39"/>
  <c r="A655" i="39"/>
  <c r="B655" i="39"/>
  <c r="C655" i="39"/>
  <c r="D655" i="39"/>
  <c r="E655" i="39"/>
  <c r="F655" i="39"/>
  <c r="G655" i="39"/>
  <c r="H655" i="39"/>
  <c r="A656" i="39"/>
  <c r="B656" i="39"/>
  <c r="C656" i="39"/>
  <c r="D656" i="39"/>
  <c r="E656" i="39"/>
  <c r="F656" i="39"/>
  <c r="G656" i="39"/>
  <c r="H656" i="39"/>
  <c r="A657" i="39"/>
  <c r="B657" i="39"/>
  <c r="C657" i="39"/>
  <c r="D657" i="39"/>
  <c r="E657" i="39"/>
  <c r="F657" i="39"/>
  <c r="G657" i="39"/>
  <c r="H657" i="39"/>
  <c r="A658" i="39"/>
  <c r="B658" i="39"/>
  <c r="C658" i="39"/>
  <c r="D658" i="39"/>
  <c r="E658" i="39"/>
  <c r="F658" i="39"/>
  <c r="G658" i="39"/>
  <c r="H658" i="39"/>
  <c r="A659" i="39"/>
  <c r="B659" i="39"/>
  <c r="C659" i="39"/>
  <c r="D659" i="39"/>
  <c r="E659" i="39"/>
  <c r="F659" i="39"/>
  <c r="G659" i="39"/>
  <c r="H659" i="39"/>
  <c r="A660" i="39"/>
  <c r="B660" i="39"/>
  <c r="C660" i="39"/>
  <c r="D660" i="39"/>
  <c r="E660" i="39"/>
  <c r="F660" i="39"/>
  <c r="G660" i="39"/>
  <c r="H660" i="39"/>
  <c r="A661" i="39"/>
  <c r="B661" i="39"/>
  <c r="C661" i="39"/>
  <c r="D661" i="39"/>
  <c r="E661" i="39"/>
  <c r="F661" i="39"/>
  <c r="G661" i="39"/>
  <c r="H661" i="39"/>
  <c r="A662" i="39"/>
  <c r="B662" i="39"/>
  <c r="C662" i="39"/>
  <c r="D662" i="39"/>
  <c r="E662" i="39"/>
  <c r="F662" i="39"/>
  <c r="G662" i="39"/>
  <c r="H662" i="39"/>
  <c r="A663" i="39"/>
  <c r="B663" i="39"/>
  <c r="C663" i="39"/>
  <c r="D663" i="39"/>
  <c r="E663" i="39"/>
  <c r="F663" i="39"/>
  <c r="G663" i="39"/>
  <c r="H663" i="39"/>
  <c r="A664" i="39"/>
  <c r="B664" i="39"/>
  <c r="C664" i="39"/>
  <c r="D664" i="39"/>
  <c r="E664" i="39"/>
  <c r="F664" i="39"/>
  <c r="G664" i="39"/>
  <c r="H664" i="39"/>
  <c r="A665" i="39"/>
  <c r="B665" i="39"/>
  <c r="C665" i="39"/>
  <c r="D665" i="39"/>
  <c r="E665" i="39"/>
  <c r="F665" i="39"/>
  <c r="G665" i="39"/>
  <c r="H665" i="39"/>
  <c r="A666" i="39"/>
  <c r="B666" i="39"/>
  <c r="C666" i="39"/>
  <c r="D666" i="39"/>
  <c r="E666" i="39"/>
  <c r="F666" i="39"/>
  <c r="G666" i="39"/>
  <c r="H666" i="39"/>
  <c r="A667" i="39"/>
  <c r="B667" i="39"/>
  <c r="C667" i="39"/>
  <c r="D667" i="39"/>
  <c r="E667" i="39"/>
  <c r="F667" i="39"/>
  <c r="G667" i="39"/>
  <c r="H667" i="39"/>
  <c r="A668" i="39"/>
  <c r="B668" i="39"/>
  <c r="C668" i="39"/>
  <c r="D668" i="39"/>
  <c r="E668" i="39"/>
  <c r="F668" i="39"/>
  <c r="G668" i="39"/>
  <c r="H668" i="39"/>
  <c r="A669" i="39"/>
  <c r="B669" i="39"/>
  <c r="C669" i="39"/>
  <c r="D669" i="39"/>
  <c r="E669" i="39"/>
  <c r="F669" i="39"/>
  <c r="G669" i="39"/>
  <c r="H669" i="39"/>
  <c r="A670" i="39"/>
  <c r="B670" i="39"/>
  <c r="C670" i="39"/>
  <c r="D670" i="39"/>
  <c r="E670" i="39"/>
  <c r="F670" i="39"/>
  <c r="G670" i="39"/>
  <c r="H670" i="39"/>
  <c r="A671" i="39"/>
  <c r="B671" i="39"/>
  <c r="C671" i="39"/>
  <c r="D671" i="39"/>
  <c r="E671" i="39"/>
  <c r="F671" i="39"/>
  <c r="G671" i="39"/>
  <c r="H671" i="39"/>
  <c r="A672" i="39"/>
  <c r="B672" i="39"/>
  <c r="C672" i="39"/>
  <c r="D672" i="39"/>
  <c r="E672" i="39"/>
  <c r="F672" i="39"/>
  <c r="G672" i="39"/>
  <c r="H672" i="39"/>
  <c r="A673" i="39"/>
  <c r="B673" i="39"/>
  <c r="C673" i="39"/>
  <c r="D673" i="39"/>
  <c r="E673" i="39"/>
  <c r="F673" i="39"/>
  <c r="G673" i="39"/>
  <c r="H673" i="39"/>
  <c r="A674" i="39"/>
  <c r="B674" i="39"/>
  <c r="C674" i="39"/>
  <c r="D674" i="39"/>
  <c r="E674" i="39"/>
  <c r="F674" i="39"/>
  <c r="G674" i="39"/>
  <c r="H674" i="39"/>
  <c r="A675" i="39"/>
  <c r="B675" i="39"/>
  <c r="C675" i="39"/>
  <c r="D675" i="39"/>
  <c r="E675" i="39"/>
  <c r="F675" i="39"/>
  <c r="G675" i="39"/>
  <c r="H675" i="39"/>
  <c r="A676" i="39"/>
  <c r="B676" i="39"/>
  <c r="C676" i="39"/>
  <c r="D676" i="39"/>
  <c r="E676" i="39"/>
  <c r="F676" i="39"/>
  <c r="G676" i="39"/>
  <c r="H676" i="39"/>
  <c r="A677" i="39"/>
  <c r="B677" i="39"/>
  <c r="C677" i="39"/>
  <c r="D677" i="39"/>
  <c r="E677" i="39"/>
  <c r="F677" i="39"/>
  <c r="G677" i="39"/>
  <c r="H677" i="39"/>
  <c r="A678" i="39"/>
  <c r="B678" i="39"/>
  <c r="C678" i="39"/>
  <c r="D678" i="39"/>
  <c r="E678" i="39"/>
  <c r="F678" i="39"/>
  <c r="G678" i="39"/>
  <c r="H678" i="39"/>
  <c r="A679" i="39"/>
  <c r="B679" i="39"/>
  <c r="C679" i="39"/>
  <c r="D679" i="39"/>
  <c r="E679" i="39"/>
  <c r="F679" i="39"/>
  <c r="G679" i="39"/>
  <c r="H679" i="39"/>
  <c r="A680" i="39"/>
  <c r="B680" i="39"/>
  <c r="C680" i="39"/>
  <c r="D680" i="39"/>
  <c r="E680" i="39"/>
  <c r="F680" i="39"/>
  <c r="G680" i="39"/>
  <c r="H680" i="39"/>
  <c r="A681" i="39"/>
  <c r="B681" i="39"/>
  <c r="C681" i="39"/>
  <c r="D681" i="39"/>
  <c r="E681" i="39"/>
  <c r="F681" i="39"/>
  <c r="G681" i="39"/>
  <c r="H681" i="39"/>
  <c r="A682" i="39"/>
  <c r="B682" i="39"/>
  <c r="C682" i="39"/>
  <c r="D682" i="39"/>
  <c r="E682" i="39"/>
  <c r="F682" i="39"/>
  <c r="G682" i="39"/>
  <c r="H682" i="39"/>
  <c r="A683" i="39"/>
  <c r="B683" i="39"/>
  <c r="C683" i="39"/>
  <c r="D683" i="39"/>
  <c r="E683" i="39"/>
  <c r="F683" i="39"/>
  <c r="G683" i="39"/>
  <c r="H683" i="39"/>
  <c r="A684" i="39"/>
  <c r="B684" i="39"/>
  <c r="C684" i="39"/>
  <c r="D684" i="39"/>
  <c r="E684" i="39"/>
  <c r="F684" i="39"/>
  <c r="G684" i="39"/>
  <c r="H684" i="39"/>
  <c r="A685" i="39"/>
  <c r="B685" i="39"/>
  <c r="C685" i="39"/>
  <c r="D685" i="39"/>
  <c r="E685" i="39"/>
  <c r="F685" i="39"/>
  <c r="G685" i="39"/>
  <c r="H685" i="39"/>
  <c r="A686" i="39"/>
  <c r="B686" i="39"/>
  <c r="C686" i="39"/>
  <c r="D686" i="39"/>
  <c r="E686" i="39"/>
  <c r="F686" i="39"/>
  <c r="G686" i="39"/>
  <c r="H686" i="39"/>
  <c r="A687" i="39"/>
  <c r="B687" i="39"/>
  <c r="C687" i="39"/>
  <c r="D687" i="39"/>
  <c r="E687" i="39"/>
  <c r="F687" i="39"/>
  <c r="G687" i="39"/>
  <c r="H687" i="39"/>
  <c r="A688" i="39"/>
  <c r="B688" i="39"/>
  <c r="C688" i="39"/>
  <c r="D688" i="39"/>
  <c r="E688" i="39"/>
  <c r="F688" i="39"/>
  <c r="G688" i="39"/>
  <c r="H688" i="39"/>
  <c r="A689" i="39"/>
  <c r="B689" i="39"/>
  <c r="C689" i="39"/>
  <c r="D689" i="39"/>
  <c r="E689" i="39"/>
  <c r="F689" i="39"/>
  <c r="G689" i="39"/>
  <c r="H689" i="39"/>
  <c r="A690" i="39"/>
  <c r="B690" i="39"/>
  <c r="C690" i="39"/>
  <c r="D690" i="39"/>
  <c r="E690" i="39"/>
  <c r="F690" i="39"/>
  <c r="G690" i="39"/>
  <c r="H690" i="39"/>
  <c r="A691" i="39"/>
  <c r="B691" i="39"/>
  <c r="C691" i="39"/>
  <c r="D691" i="39"/>
  <c r="E691" i="39"/>
  <c r="F691" i="39"/>
  <c r="G691" i="39"/>
  <c r="H691" i="39"/>
  <c r="A692" i="39"/>
  <c r="B692" i="39"/>
  <c r="C692" i="39"/>
  <c r="D692" i="39"/>
  <c r="E692" i="39"/>
  <c r="F692" i="39"/>
  <c r="G692" i="39"/>
  <c r="H692" i="39"/>
  <c r="A693" i="39"/>
  <c r="B693" i="39"/>
  <c r="C693" i="39"/>
  <c r="D693" i="39"/>
  <c r="E693" i="39"/>
  <c r="F693" i="39"/>
  <c r="G693" i="39"/>
  <c r="H693" i="39"/>
  <c r="A694" i="39"/>
  <c r="B694" i="39"/>
  <c r="C694" i="39"/>
  <c r="D694" i="39"/>
  <c r="E694" i="39"/>
  <c r="F694" i="39"/>
  <c r="G694" i="39"/>
  <c r="H694" i="39"/>
  <c r="A695" i="39"/>
  <c r="B695" i="39"/>
  <c r="C695" i="39"/>
  <c r="D695" i="39"/>
  <c r="E695" i="39"/>
  <c r="F695" i="39"/>
  <c r="G695" i="39"/>
  <c r="H695" i="39"/>
  <c r="A696" i="39"/>
  <c r="B696" i="39"/>
  <c r="C696" i="39"/>
  <c r="D696" i="39"/>
  <c r="E696" i="39"/>
  <c r="F696" i="39"/>
  <c r="G696" i="39"/>
  <c r="H696" i="39"/>
  <c r="A697" i="39"/>
  <c r="B697" i="39"/>
  <c r="C697" i="39"/>
  <c r="D697" i="39"/>
  <c r="E697" i="39"/>
  <c r="F697" i="39"/>
  <c r="G697" i="39"/>
  <c r="H697" i="39"/>
  <c r="A698" i="39"/>
  <c r="B698" i="39"/>
  <c r="C698" i="39"/>
  <c r="D698" i="39"/>
  <c r="E698" i="39"/>
  <c r="F698" i="39"/>
  <c r="G698" i="39"/>
  <c r="H698" i="39"/>
  <c r="A699" i="39"/>
  <c r="B699" i="39"/>
  <c r="C699" i="39"/>
  <c r="D699" i="39"/>
  <c r="E699" i="39"/>
  <c r="F699" i="39"/>
  <c r="G699" i="39"/>
  <c r="H699" i="39"/>
  <c r="A700" i="39"/>
  <c r="B700" i="39"/>
  <c r="C700" i="39"/>
  <c r="D700" i="39"/>
  <c r="E700" i="39"/>
  <c r="F700" i="39"/>
  <c r="G700" i="39"/>
  <c r="H700" i="39"/>
  <c r="A701" i="39"/>
  <c r="B701" i="39"/>
  <c r="C701" i="39"/>
  <c r="D701" i="39"/>
  <c r="E701" i="39"/>
  <c r="F701" i="39"/>
  <c r="G701" i="39"/>
  <c r="H701" i="39"/>
  <c r="A702" i="39"/>
  <c r="B702" i="39"/>
  <c r="C702" i="39"/>
  <c r="D702" i="39"/>
  <c r="E702" i="39"/>
  <c r="F702" i="39"/>
  <c r="G702" i="39"/>
  <c r="H702" i="39"/>
  <c r="A703" i="39"/>
  <c r="B703" i="39"/>
  <c r="C703" i="39"/>
  <c r="D703" i="39"/>
  <c r="E703" i="39"/>
  <c r="F703" i="39"/>
  <c r="G703" i="39"/>
  <c r="H703" i="39"/>
  <c r="A704" i="39"/>
  <c r="B704" i="39"/>
  <c r="C704" i="39"/>
  <c r="D704" i="39"/>
  <c r="E704" i="39"/>
  <c r="F704" i="39"/>
  <c r="G704" i="39"/>
  <c r="H704" i="39"/>
  <c r="A705" i="39"/>
  <c r="B705" i="39"/>
  <c r="C705" i="39"/>
  <c r="D705" i="39"/>
  <c r="E705" i="39"/>
  <c r="F705" i="39"/>
  <c r="G705" i="39"/>
  <c r="H705" i="39"/>
  <c r="A706" i="39"/>
  <c r="B706" i="39"/>
  <c r="C706" i="39"/>
  <c r="D706" i="39"/>
  <c r="E706" i="39"/>
  <c r="F706" i="39"/>
  <c r="G706" i="39"/>
  <c r="H706" i="39"/>
  <c r="A707" i="39"/>
  <c r="B707" i="39"/>
  <c r="C707" i="39"/>
  <c r="D707" i="39"/>
  <c r="E707" i="39"/>
  <c r="F707" i="39"/>
  <c r="G707" i="39"/>
  <c r="H707" i="39"/>
  <c r="A708" i="39"/>
  <c r="B708" i="39"/>
  <c r="C708" i="39"/>
  <c r="D708" i="39"/>
  <c r="E708" i="39"/>
  <c r="F708" i="39"/>
  <c r="G708" i="39"/>
  <c r="H708" i="39"/>
  <c r="A709" i="39"/>
  <c r="B709" i="39"/>
  <c r="C709" i="39"/>
  <c r="D709" i="39"/>
  <c r="E709" i="39"/>
  <c r="F709" i="39"/>
  <c r="G709" i="39"/>
  <c r="H709" i="39"/>
  <c r="A710" i="39"/>
  <c r="B710" i="39"/>
  <c r="C710" i="39"/>
  <c r="D710" i="39"/>
  <c r="E710" i="39"/>
  <c r="F710" i="39"/>
  <c r="G710" i="39"/>
  <c r="H710" i="39"/>
  <c r="A711" i="39"/>
  <c r="B711" i="39"/>
  <c r="C711" i="39"/>
  <c r="D711" i="39"/>
  <c r="E711" i="39"/>
  <c r="F711" i="39"/>
  <c r="G711" i="39"/>
  <c r="H711" i="39"/>
  <c r="A712" i="39"/>
  <c r="B712" i="39"/>
  <c r="C712" i="39"/>
  <c r="D712" i="39"/>
  <c r="E712" i="39"/>
  <c r="F712" i="39"/>
  <c r="G712" i="39"/>
  <c r="H712" i="39"/>
  <c r="A713" i="39"/>
  <c r="B713" i="39"/>
  <c r="C713" i="39"/>
  <c r="D713" i="39"/>
  <c r="E713" i="39"/>
  <c r="F713" i="39"/>
  <c r="G713" i="39"/>
  <c r="H713" i="39"/>
  <c r="A714" i="39"/>
  <c r="B714" i="39"/>
  <c r="C714" i="39"/>
  <c r="D714" i="39"/>
  <c r="E714" i="39"/>
  <c r="F714" i="39"/>
  <c r="G714" i="39"/>
  <c r="H714" i="39"/>
  <c r="A715" i="39"/>
  <c r="B715" i="39"/>
  <c r="C715" i="39"/>
  <c r="D715" i="39"/>
  <c r="E715" i="39"/>
  <c r="F715" i="39"/>
  <c r="G715" i="39"/>
  <c r="H715" i="39"/>
  <c r="A716" i="39"/>
  <c r="B716" i="39"/>
  <c r="C716" i="39"/>
  <c r="D716" i="39"/>
  <c r="E716" i="39"/>
  <c r="F716" i="39"/>
  <c r="G716" i="39"/>
  <c r="H716" i="39"/>
  <c r="A717" i="39"/>
  <c r="B717" i="39"/>
  <c r="C717" i="39"/>
  <c r="D717" i="39"/>
  <c r="E717" i="39"/>
  <c r="F717" i="39"/>
  <c r="G717" i="39"/>
  <c r="H717" i="39"/>
  <c r="A718" i="39"/>
  <c r="B718" i="39"/>
  <c r="C718" i="39"/>
  <c r="D718" i="39"/>
  <c r="E718" i="39"/>
  <c r="F718" i="39"/>
  <c r="G718" i="39"/>
  <c r="H718" i="39"/>
  <c r="A719" i="39"/>
  <c r="B719" i="39"/>
  <c r="C719" i="39"/>
  <c r="D719" i="39"/>
  <c r="E719" i="39"/>
  <c r="F719" i="39"/>
  <c r="G719" i="39"/>
  <c r="H719" i="39"/>
  <c r="A720" i="39"/>
  <c r="B720" i="39"/>
  <c r="C720" i="39"/>
  <c r="D720" i="39"/>
  <c r="E720" i="39"/>
  <c r="F720" i="39"/>
  <c r="G720" i="39"/>
  <c r="H720" i="39"/>
  <c r="A721" i="39"/>
  <c r="B721" i="39"/>
  <c r="C721" i="39"/>
  <c r="D721" i="39"/>
  <c r="E721" i="39"/>
  <c r="F721" i="39"/>
  <c r="G721" i="39"/>
  <c r="H721" i="39"/>
  <c r="A722" i="39"/>
  <c r="B722" i="39"/>
  <c r="C722" i="39"/>
  <c r="D722" i="39"/>
  <c r="E722" i="39"/>
  <c r="F722" i="39"/>
  <c r="G722" i="39"/>
  <c r="H722" i="39"/>
  <c r="A723" i="39"/>
  <c r="B723" i="39"/>
  <c r="C723" i="39"/>
  <c r="D723" i="39"/>
  <c r="E723" i="39"/>
  <c r="F723" i="39"/>
  <c r="G723" i="39"/>
  <c r="H723" i="39"/>
  <c r="A724" i="39"/>
  <c r="B724" i="39"/>
  <c r="C724" i="39"/>
  <c r="D724" i="39"/>
  <c r="E724" i="39"/>
  <c r="F724" i="39"/>
  <c r="G724" i="39"/>
  <c r="H724" i="39"/>
  <c r="A725" i="39"/>
  <c r="B725" i="39"/>
  <c r="C725" i="39"/>
  <c r="D725" i="39"/>
  <c r="E725" i="39"/>
  <c r="F725" i="39"/>
  <c r="G725" i="39"/>
  <c r="H725" i="39"/>
  <c r="A726" i="39"/>
  <c r="B726" i="39"/>
  <c r="C726" i="39"/>
  <c r="D726" i="39"/>
  <c r="E726" i="39"/>
  <c r="F726" i="39"/>
  <c r="G726" i="39"/>
  <c r="H726" i="39"/>
  <c r="A727" i="39"/>
  <c r="B727" i="39"/>
  <c r="C727" i="39"/>
  <c r="D727" i="39"/>
  <c r="E727" i="39"/>
  <c r="F727" i="39"/>
  <c r="G727" i="39"/>
  <c r="H727" i="39"/>
  <c r="A728" i="39"/>
  <c r="B728" i="39"/>
  <c r="C728" i="39"/>
  <c r="D728" i="39"/>
  <c r="E728" i="39"/>
  <c r="F728" i="39"/>
  <c r="G728" i="39"/>
  <c r="H728" i="39"/>
  <c r="A729" i="39"/>
  <c r="B729" i="39"/>
  <c r="C729" i="39"/>
  <c r="D729" i="39"/>
  <c r="E729" i="39"/>
  <c r="F729" i="39"/>
  <c r="G729" i="39"/>
  <c r="H729" i="39"/>
  <c r="A730" i="39"/>
  <c r="B730" i="39"/>
  <c r="C730" i="39"/>
  <c r="D730" i="39"/>
  <c r="E730" i="39"/>
  <c r="F730" i="39"/>
  <c r="G730" i="39"/>
  <c r="H730" i="39"/>
  <c r="A731" i="39"/>
  <c r="B731" i="39"/>
  <c r="C731" i="39"/>
  <c r="D731" i="39"/>
  <c r="E731" i="39"/>
  <c r="F731" i="39"/>
  <c r="G731" i="39"/>
  <c r="H731" i="39"/>
  <c r="A732" i="39"/>
  <c r="B732" i="39"/>
  <c r="C732" i="39"/>
  <c r="D732" i="39"/>
  <c r="E732" i="39"/>
  <c r="F732" i="39"/>
  <c r="G732" i="39"/>
  <c r="H732" i="39"/>
  <c r="A733" i="39"/>
  <c r="B733" i="39"/>
  <c r="C733" i="39"/>
  <c r="D733" i="39"/>
  <c r="E733" i="39"/>
  <c r="F733" i="39"/>
  <c r="G733" i="39"/>
  <c r="H733" i="39"/>
  <c r="A734" i="39"/>
  <c r="B734" i="39"/>
  <c r="C734" i="39"/>
  <c r="D734" i="39"/>
  <c r="E734" i="39"/>
  <c r="F734" i="39"/>
  <c r="G734" i="39"/>
  <c r="H734" i="39"/>
  <c r="A735" i="39"/>
  <c r="B735" i="39"/>
  <c r="C735" i="39"/>
  <c r="D735" i="39"/>
  <c r="E735" i="39"/>
  <c r="F735" i="39"/>
  <c r="G735" i="39"/>
  <c r="H735" i="39"/>
  <c r="A736" i="39"/>
  <c r="B736" i="39"/>
  <c r="C736" i="39"/>
  <c r="D736" i="39"/>
  <c r="E736" i="39"/>
  <c r="F736" i="39"/>
  <c r="G736" i="39"/>
  <c r="H736" i="39"/>
  <c r="A737" i="39"/>
  <c r="B737" i="39"/>
  <c r="C737" i="39"/>
  <c r="D737" i="39"/>
  <c r="E737" i="39"/>
  <c r="F737" i="39"/>
  <c r="G737" i="39"/>
  <c r="H737" i="39"/>
  <c r="A738" i="39"/>
  <c r="B738" i="39"/>
  <c r="C738" i="39"/>
  <c r="D738" i="39"/>
  <c r="E738" i="39"/>
  <c r="F738" i="39"/>
  <c r="G738" i="39"/>
  <c r="H738" i="39"/>
  <c r="A739" i="39"/>
  <c r="B739" i="39"/>
  <c r="C739" i="39"/>
  <c r="D739" i="39"/>
  <c r="E739" i="39"/>
  <c r="F739" i="39"/>
  <c r="G739" i="39"/>
  <c r="H739" i="39"/>
  <c r="A740" i="39"/>
  <c r="B740" i="39"/>
  <c r="C740" i="39"/>
  <c r="D740" i="39"/>
  <c r="E740" i="39"/>
  <c r="F740" i="39"/>
  <c r="G740" i="39"/>
  <c r="H740" i="39"/>
  <c r="A741" i="39"/>
  <c r="B741" i="39"/>
  <c r="C741" i="39"/>
  <c r="D741" i="39"/>
  <c r="E741" i="39"/>
  <c r="F741" i="39"/>
  <c r="G741" i="39"/>
  <c r="H741" i="39"/>
  <c r="A742" i="39"/>
  <c r="B742" i="39"/>
  <c r="C742" i="39"/>
  <c r="D742" i="39"/>
  <c r="E742" i="39"/>
  <c r="F742" i="39"/>
  <c r="G742" i="39"/>
  <c r="H742" i="39"/>
  <c r="A743" i="39"/>
  <c r="B743" i="39"/>
  <c r="C743" i="39"/>
  <c r="D743" i="39"/>
  <c r="E743" i="39"/>
  <c r="F743" i="39"/>
  <c r="G743" i="39"/>
  <c r="H743" i="39"/>
  <c r="A744" i="39"/>
  <c r="B744" i="39"/>
  <c r="C744" i="39"/>
  <c r="D744" i="39"/>
  <c r="E744" i="39"/>
  <c r="F744" i="39"/>
  <c r="G744" i="39"/>
  <c r="H744" i="39"/>
  <c r="A745" i="39"/>
  <c r="B745" i="39"/>
  <c r="C745" i="39"/>
  <c r="D745" i="39"/>
  <c r="E745" i="39"/>
  <c r="F745" i="39"/>
  <c r="G745" i="39"/>
  <c r="H745" i="39"/>
  <c r="A746" i="39"/>
  <c r="B746" i="39"/>
  <c r="C746" i="39"/>
  <c r="D746" i="39"/>
  <c r="E746" i="39"/>
  <c r="F746" i="39"/>
  <c r="G746" i="39"/>
  <c r="H746" i="39"/>
  <c r="A747" i="39"/>
  <c r="B747" i="39"/>
  <c r="C747" i="39"/>
  <c r="D747" i="39"/>
  <c r="E747" i="39"/>
  <c r="F747" i="39"/>
  <c r="G747" i="39"/>
  <c r="H747" i="39"/>
  <c r="A748" i="39"/>
  <c r="B748" i="39"/>
  <c r="C748" i="39"/>
  <c r="D748" i="39"/>
  <c r="E748" i="39"/>
  <c r="F748" i="39"/>
  <c r="G748" i="39"/>
  <c r="H748" i="39"/>
  <c r="A749" i="39"/>
  <c r="B749" i="39"/>
  <c r="C749" i="39"/>
  <c r="D749" i="39"/>
  <c r="E749" i="39"/>
  <c r="F749" i="39"/>
  <c r="G749" i="39"/>
  <c r="H749" i="39"/>
  <c r="A750" i="39"/>
  <c r="B750" i="39"/>
  <c r="C750" i="39"/>
  <c r="D750" i="39"/>
  <c r="E750" i="39"/>
  <c r="F750" i="39"/>
  <c r="G750" i="39"/>
  <c r="H750" i="39"/>
  <c r="A751" i="39"/>
  <c r="B751" i="39"/>
  <c r="C751" i="39"/>
  <c r="D751" i="39"/>
  <c r="E751" i="39"/>
  <c r="F751" i="39"/>
  <c r="G751" i="39"/>
  <c r="H751" i="39"/>
  <c r="A752" i="39"/>
  <c r="B752" i="39"/>
  <c r="C752" i="39"/>
  <c r="D752" i="39"/>
  <c r="E752" i="39"/>
  <c r="F752" i="39"/>
  <c r="G752" i="39"/>
  <c r="H752" i="39"/>
  <c r="A753" i="39"/>
  <c r="B753" i="39"/>
  <c r="C753" i="39"/>
  <c r="D753" i="39"/>
  <c r="E753" i="39"/>
  <c r="F753" i="39"/>
  <c r="G753" i="39"/>
  <c r="H753" i="39"/>
  <c r="A754" i="39"/>
  <c r="B754" i="39"/>
  <c r="C754" i="39"/>
  <c r="D754" i="39"/>
  <c r="E754" i="39"/>
  <c r="F754" i="39"/>
  <c r="G754" i="39"/>
  <c r="H754" i="39"/>
  <c r="A755" i="39"/>
  <c r="B755" i="39"/>
  <c r="C755" i="39"/>
  <c r="D755" i="39"/>
  <c r="E755" i="39"/>
  <c r="F755" i="39"/>
  <c r="G755" i="39"/>
  <c r="H755" i="39"/>
  <c r="A756" i="39"/>
  <c r="B756" i="39"/>
  <c r="C756" i="39"/>
  <c r="D756" i="39"/>
  <c r="E756" i="39"/>
  <c r="F756" i="39"/>
  <c r="G756" i="39"/>
  <c r="H756" i="39"/>
  <c r="A757" i="39"/>
  <c r="B757" i="39"/>
  <c r="C757" i="39"/>
  <c r="D757" i="39"/>
  <c r="E757" i="39"/>
  <c r="F757" i="39"/>
  <c r="G757" i="39"/>
  <c r="H757" i="39"/>
  <c r="A758" i="39"/>
  <c r="B758" i="39"/>
  <c r="C758" i="39"/>
  <c r="D758" i="39"/>
  <c r="E758" i="39"/>
  <c r="F758" i="39"/>
  <c r="G758" i="39"/>
  <c r="H758" i="39"/>
  <c r="A759" i="39"/>
  <c r="B759" i="39"/>
  <c r="C759" i="39"/>
  <c r="D759" i="39"/>
  <c r="E759" i="39"/>
  <c r="F759" i="39"/>
  <c r="G759" i="39"/>
  <c r="H759" i="39"/>
  <c r="A760" i="39"/>
  <c r="B760" i="39"/>
  <c r="C760" i="39"/>
  <c r="D760" i="39"/>
  <c r="E760" i="39"/>
  <c r="F760" i="39"/>
  <c r="G760" i="39"/>
  <c r="H760" i="39"/>
  <c r="A761" i="39"/>
  <c r="B761" i="39"/>
  <c r="C761" i="39"/>
  <c r="D761" i="39"/>
  <c r="E761" i="39"/>
  <c r="F761" i="39"/>
  <c r="G761" i="39"/>
  <c r="H761" i="39"/>
  <c r="A762" i="39"/>
  <c r="B762" i="39"/>
  <c r="C762" i="39"/>
  <c r="D762" i="39"/>
  <c r="E762" i="39"/>
  <c r="F762" i="39"/>
  <c r="G762" i="39"/>
  <c r="H762" i="39"/>
  <c r="A763" i="39"/>
  <c r="B763" i="39"/>
  <c r="C763" i="39"/>
  <c r="D763" i="39"/>
  <c r="E763" i="39"/>
  <c r="F763" i="39"/>
  <c r="G763" i="39"/>
  <c r="H763" i="39"/>
  <c r="A764" i="39"/>
  <c r="B764" i="39"/>
  <c r="C764" i="39"/>
  <c r="D764" i="39"/>
  <c r="E764" i="39"/>
  <c r="F764" i="39"/>
  <c r="G764" i="39"/>
  <c r="H764" i="39"/>
  <c r="A765" i="39"/>
  <c r="B765" i="39"/>
  <c r="C765" i="39"/>
  <c r="D765" i="39"/>
  <c r="E765" i="39"/>
  <c r="F765" i="39"/>
  <c r="G765" i="39"/>
  <c r="H765" i="39"/>
  <c r="A766" i="39"/>
  <c r="B766" i="39"/>
  <c r="C766" i="39"/>
  <c r="D766" i="39"/>
  <c r="E766" i="39"/>
  <c r="F766" i="39"/>
  <c r="G766" i="39"/>
  <c r="H766" i="39"/>
  <c r="A767" i="39"/>
  <c r="B767" i="39"/>
  <c r="C767" i="39"/>
  <c r="D767" i="39"/>
  <c r="E767" i="39"/>
  <c r="F767" i="39"/>
  <c r="G767" i="39"/>
  <c r="H767" i="39"/>
  <c r="A768" i="39"/>
  <c r="B768" i="39"/>
  <c r="C768" i="39"/>
  <c r="D768" i="39"/>
  <c r="E768" i="39"/>
  <c r="F768" i="39"/>
  <c r="G768" i="39"/>
  <c r="H768" i="39"/>
  <c r="A769" i="39"/>
  <c r="B769" i="39"/>
  <c r="C769" i="39"/>
  <c r="D769" i="39"/>
  <c r="E769" i="39"/>
  <c r="F769" i="39"/>
  <c r="G769" i="39"/>
  <c r="H769" i="39"/>
  <c r="A770" i="39"/>
  <c r="B770" i="39"/>
  <c r="C770" i="39"/>
  <c r="D770" i="39"/>
  <c r="E770" i="39"/>
  <c r="F770" i="39"/>
  <c r="G770" i="39"/>
  <c r="H770" i="39"/>
  <c r="A771" i="39"/>
  <c r="B771" i="39"/>
  <c r="C771" i="39"/>
  <c r="D771" i="39"/>
  <c r="E771" i="39"/>
  <c r="F771" i="39"/>
  <c r="G771" i="39"/>
  <c r="H771" i="39"/>
  <c r="A772" i="39"/>
  <c r="B772" i="39"/>
  <c r="C772" i="39"/>
  <c r="D772" i="39"/>
  <c r="E772" i="39"/>
  <c r="F772" i="39"/>
  <c r="G772" i="39"/>
  <c r="H772" i="39"/>
  <c r="A773" i="39"/>
  <c r="B773" i="39"/>
  <c r="C773" i="39"/>
  <c r="D773" i="39"/>
  <c r="E773" i="39"/>
  <c r="F773" i="39"/>
  <c r="G773" i="39"/>
  <c r="H773" i="39"/>
  <c r="A774" i="39"/>
  <c r="B774" i="39"/>
  <c r="C774" i="39"/>
  <c r="D774" i="39"/>
  <c r="E774" i="39"/>
  <c r="F774" i="39"/>
  <c r="G774" i="39"/>
  <c r="H774" i="39"/>
  <c r="A775" i="39"/>
  <c r="B775" i="39"/>
  <c r="C775" i="39"/>
  <c r="D775" i="39"/>
  <c r="E775" i="39"/>
  <c r="F775" i="39"/>
  <c r="G775" i="39"/>
  <c r="H775" i="39"/>
  <c r="A776" i="39"/>
  <c r="B776" i="39"/>
  <c r="C776" i="39"/>
  <c r="D776" i="39"/>
  <c r="E776" i="39"/>
  <c r="F776" i="39"/>
  <c r="G776" i="39"/>
  <c r="H776" i="39"/>
  <c r="A777" i="39"/>
  <c r="B777" i="39"/>
  <c r="C777" i="39"/>
  <c r="D777" i="39"/>
  <c r="E777" i="39"/>
  <c r="F777" i="39"/>
  <c r="G777" i="39"/>
  <c r="H777" i="39"/>
  <c r="A778" i="39"/>
  <c r="B778" i="39"/>
  <c r="C778" i="39"/>
  <c r="D778" i="39"/>
  <c r="E778" i="39"/>
  <c r="F778" i="39"/>
  <c r="G778" i="39"/>
  <c r="H778" i="39"/>
  <c r="A779" i="39"/>
  <c r="B779" i="39"/>
  <c r="C779" i="39"/>
  <c r="D779" i="39"/>
  <c r="E779" i="39"/>
  <c r="F779" i="39"/>
  <c r="G779" i="39"/>
  <c r="H779" i="39"/>
  <c r="A780" i="39"/>
  <c r="B780" i="39"/>
  <c r="C780" i="39"/>
  <c r="D780" i="39"/>
  <c r="E780" i="39"/>
  <c r="F780" i="39"/>
  <c r="G780" i="39"/>
  <c r="H780" i="39"/>
  <c r="A781" i="39"/>
  <c r="B781" i="39"/>
  <c r="C781" i="39"/>
  <c r="D781" i="39"/>
  <c r="E781" i="39"/>
  <c r="F781" i="39"/>
  <c r="G781" i="39"/>
  <c r="H781" i="39"/>
  <c r="A782" i="39"/>
  <c r="B782" i="39"/>
  <c r="C782" i="39"/>
  <c r="D782" i="39"/>
  <c r="E782" i="39"/>
  <c r="F782" i="39"/>
  <c r="G782" i="39"/>
  <c r="H782" i="39"/>
  <c r="A783" i="39"/>
  <c r="B783" i="39"/>
  <c r="C783" i="39"/>
  <c r="D783" i="39"/>
  <c r="E783" i="39"/>
  <c r="F783" i="39"/>
  <c r="G783" i="39"/>
  <c r="H783" i="39"/>
  <c r="A784" i="39"/>
  <c r="B784" i="39"/>
  <c r="C784" i="39"/>
  <c r="D784" i="39"/>
  <c r="E784" i="39"/>
  <c r="F784" i="39"/>
  <c r="G784" i="39"/>
  <c r="H784" i="39"/>
  <c r="A785" i="39"/>
  <c r="B785" i="39"/>
  <c r="C785" i="39"/>
  <c r="D785" i="39"/>
  <c r="E785" i="39"/>
  <c r="F785" i="39"/>
  <c r="G785" i="39"/>
  <c r="H785" i="39"/>
  <c r="A786" i="39"/>
  <c r="B786" i="39"/>
  <c r="C786" i="39"/>
  <c r="D786" i="39"/>
  <c r="E786" i="39"/>
  <c r="F786" i="39"/>
  <c r="G786" i="39"/>
  <c r="H786" i="39"/>
  <c r="A787" i="39"/>
  <c r="B787" i="39"/>
  <c r="C787" i="39"/>
  <c r="D787" i="39"/>
  <c r="E787" i="39"/>
  <c r="F787" i="39"/>
  <c r="G787" i="39"/>
  <c r="H787" i="39"/>
  <c r="A788" i="39"/>
  <c r="B788" i="39"/>
  <c r="C788" i="39"/>
  <c r="D788" i="39"/>
  <c r="E788" i="39"/>
  <c r="F788" i="39"/>
  <c r="G788" i="39"/>
  <c r="H788" i="39"/>
  <c r="A789" i="39"/>
  <c r="B789" i="39"/>
  <c r="C789" i="39"/>
  <c r="D789" i="39"/>
  <c r="E789" i="39"/>
  <c r="F789" i="39"/>
  <c r="G789" i="39"/>
  <c r="H789" i="39"/>
  <c r="A790" i="39"/>
  <c r="B790" i="39"/>
  <c r="C790" i="39"/>
  <c r="D790" i="39"/>
  <c r="E790" i="39"/>
  <c r="F790" i="39"/>
  <c r="G790" i="39"/>
  <c r="H790" i="39"/>
  <c r="A791" i="39"/>
  <c r="B791" i="39"/>
  <c r="C791" i="39"/>
  <c r="D791" i="39"/>
  <c r="E791" i="39"/>
  <c r="F791" i="39"/>
  <c r="G791" i="39"/>
  <c r="H791" i="39"/>
  <c r="A792" i="39"/>
  <c r="B792" i="39"/>
  <c r="C792" i="39"/>
  <c r="D792" i="39"/>
  <c r="E792" i="39"/>
  <c r="F792" i="39"/>
  <c r="G792" i="39"/>
  <c r="H792" i="39"/>
  <c r="A793" i="39"/>
  <c r="B793" i="39"/>
  <c r="C793" i="39"/>
  <c r="D793" i="39"/>
  <c r="E793" i="39"/>
  <c r="F793" i="39"/>
  <c r="G793" i="39"/>
  <c r="H793" i="39"/>
  <c r="A794" i="39"/>
  <c r="B794" i="39"/>
  <c r="C794" i="39"/>
  <c r="D794" i="39"/>
  <c r="E794" i="39"/>
  <c r="F794" i="39"/>
  <c r="G794" i="39"/>
  <c r="H794" i="39"/>
  <c r="A795" i="39"/>
  <c r="B795" i="39"/>
  <c r="C795" i="39"/>
  <c r="D795" i="39"/>
  <c r="E795" i="39"/>
  <c r="F795" i="39"/>
  <c r="G795" i="39"/>
  <c r="H795" i="39"/>
  <c r="A796" i="39"/>
  <c r="B796" i="39"/>
  <c r="C796" i="39"/>
  <c r="D796" i="39"/>
  <c r="E796" i="39"/>
  <c r="F796" i="39"/>
  <c r="G796" i="39"/>
  <c r="H796" i="39"/>
  <c r="A797" i="39"/>
  <c r="B797" i="39"/>
  <c r="C797" i="39"/>
  <c r="D797" i="39"/>
  <c r="E797" i="39"/>
  <c r="F797" i="39"/>
  <c r="G797" i="39"/>
  <c r="H797" i="39"/>
  <c r="A798" i="39"/>
  <c r="B798" i="39"/>
  <c r="C798" i="39"/>
  <c r="D798" i="39"/>
  <c r="E798" i="39"/>
  <c r="F798" i="39"/>
  <c r="G798" i="39"/>
  <c r="H798" i="39"/>
  <c r="A799" i="39"/>
  <c r="B799" i="39"/>
  <c r="C799" i="39"/>
  <c r="D799" i="39"/>
  <c r="E799" i="39"/>
  <c r="F799" i="39"/>
  <c r="G799" i="39"/>
  <c r="H799" i="39"/>
  <c r="A800" i="39"/>
  <c r="B800" i="39"/>
  <c r="C800" i="39"/>
  <c r="D800" i="39"/>
  <c r="E800" i="39"/>
  <c r="F800" i="39"/>
  <c r="G800" i="39"/>
  <c r="H800" i="39"/>
  <c r="A801" i="39"/>
  <c r="B801" i="39"/>
  <c r="C801" i="39"/>
  <c r="D801" i="39"/>
  <c r="E801" i="39"/>
  <c r="F801" i="39"/>
  <c r="G801" i="39"/>
  <c r="H801" i="39"/>
  <c r="A802" i="39"/>
  <c r="B802" i="39"/>
  <c r="C802" i="39"/>
  <c r="D802" i="39"/>
  <c r="E802" i="39"/>
  <c r="F802" i="39"/>
  <c r="G802" i="39"/>
  <c r="H802" i="39"/>
  <c r="A803" i="39"/>
  <c r="B803" i="39"/>
  <c r="C803" i="39"/>
  <c r="D803" i="39"/>
  <c r="E803" i="39"/>
  <c r="F803" i="39"/>
  <c r="G803" i="39"/>
  <c r="H803" i="39"/>
  <c r="A804" i="39"/>
  <c r="B804" i="39"/>
  <c r="C804" i="39"/>
  <c r="D804" i="39"/>
  <c r="E804" i="39"/>
  <c r="F804" i="39"/>
  <c r="G804" i="39"/>
  <c r="H804" i="39"/>
  <c r="A805" i="39"/>
  <c r="B805" i="39"/>
  <c r="C805" i="39"/>
  <c r="D805" i="39"/>
  <c r="E805" i="39"/>
  <c r="F805" i="39"/>
  <c r="G805" i="39"/>
  <c r="H805" i="39"/>
  <c r="A806" i="39"/>
  <c r="B806" i="39"/>
  <c r="C806" i="39"/>
  <c r="D806" i="39"/>
  <c r="E806" i="39"/>
  <c r="F806" i="39"/>
  <c r="G806" i="39"/>
  <c r="H806" i="39"/>
  <c r="A807" i="39"/>
  <c r="B807" i="39"/>
  <c r="C807" i="39"/>
  <c r="D807" i="39"/>
  <c r="E807" i="39"/>
  <c r="F807" i="39"/>
  <c r="G807" i="39"/>
  <c r="H807" i="39"/>
  <c r="A808" i="39"/>
  <c r="B808" i="39"/>
  <c r="C808" i="39"/>
  <c r="D808" i="39"/>
  <c r="E808" i="39"/>
  <c r="F808" i="39"/>
  <c r="G808" i="39"/>
  <c r="H808" i="39"/>
  <c r="A809" i="39"/>
  <c r="B809" i="39"/>
  <c r="C809" i="39"/>
  <c r="D809" i="39"/>
  <c r="E809" i="39"/>
  <c r="F809" i="39"/>
  <c r="G809" i="39"/>
  <c r="H809" i="39"/>
  <c r="A810" i="39"/>
  <c r="B810" i="39"/>
  <c r="C810" i="39"/>
  <c r="D810" i="39"/>
  <c r="E810" i="39"/>
  <c r="F810" i="39"/>
  <c r="G810" i="39"/>
  <c r="H810" i="39"/>
  <c r="A811" i="39"/>
  <c r="B811" i="39"/>
  <c r="C811" i="39"/>
  <c r="D811" i="39"/>
  <c r="E811" i="39"/>
  <c r="F811" i="39"/>
  <c r="G811" i="39"/>
  <c r="H811" i="39"/>
  <c r="A812" i="39"/>
  <c r="B812" i="39"/>
  <c r="C812" i="39"/>
  <c r="D812" i="39"/>
  <c r="E812" i="39"/>
  <c r="F812" i="39"/>
  <c r="G812" i="39"/>
  <c r="H812" i="39"/>
  <c r="A813" i="39"/>
  <c r="B813" i="39"/>
  <c r="C813" i="39"/>
  <c r="D813" i="39"/>
  <c r="E813" i="39"/>
  <c r="F813" i="39"/>
  <c r="G813" i="39"/>
  <c r="H813" i="39"/>
  <c r="A814" i="39"/>
  <c r="B814" i="39"/>
  <c r="C814" i="39"/>
  <c r="D814" i="39"/>
  <c r="E814" i="39"/>
  <c r="F814" i="39"/>
  <c r="G814" i="39"/>
  <c r="H814" i="39"/>
  <c r="A815" i="39"/>
  <c r="B815" i="39"/>
  <c r="C815" i="39"/>
  <c r="D815" i="39"/>
  <c r="E815" i="39"/>
  <c r="F815" i="39"/>
  <c r="G815" i="39"/>
  <c r="H815" i="39"/>
  <c r="A816" i="39"/>
  <c r="B816" i="39"/>
  <c r="C816" i="39"/>
  <c r="D816" i="39"/>
  <c r="E816" i="39"/>
  <c r="F816" i="39"/>
  <c r="G816" i="39"/>
  <c r="H816" i="39"/>
  <c r="A817" i="39"/>
  <c r="B817" i="39"/>
  <c r="C817" i="39"/>
  <c r="D817" i="39"/>
  <c r="E817" i="39"/>
  <c r="F817" i="39"/>
  <c r="G817" i="39"/>
  <c r="H817" i="39"/>
  <c r="A818" i="39"/>
  <c r="B818" i="39"/>
  <c r="C818" i="39"/>
  <c r="D818" i="39"/>
  <c r="E818" i="39"/>
  <c r="F818" i="39"/>
  <c r="G818" i="39"/>
  <c r="H818" i="39"/>
  <c r="A819" i="39"/>
  <c r="B819" i="39"/>
  <c r="C819" i="39"/>
  <c r="D819" i="39"/>
  <c r="E819" i="39"/>
  <c r="F819" i="39"/>
  <c r="G819" i="39"/>
  <c r="H819" i="39"/>
  <c r="A820" i="39"/>
  <c r="B820" i="39"/>
  <c r="C820" i="39"/>
  <c r="D820" i="39"/>
  <c r="E820" i="39"/>
  <c r="F820" i="39"/>
  <c r="G820" i="39"/>
  <c r="H820" i="39"/>
  <c r="A821" i="39"/>
  <c r="B821" i="39"/>
  <c r="C821" i="39"/>
  <c r="D821" i="39"/>
  <c r="E821" i="39"/>
  <c r="F821" i="39"/>
  <c r="G821" i="39"/>
  <c r="H821" i="39"/>
  <c r="A822" i="39"/>
  <c r="B822" i="39"/>
  <c r="C822" i="39"/>
  <c r="D822" i="39"/>
  <c r="E822" i="39"/>
  <c r="F822" i="39"/>
  <c r="G822" i="39"/>
  <c r="H822" i="39"/>
  <c r="A823" i="39"/>
  <c r="B823" i="39"/>
  <c r="C823" i="39"/>
  <c r="D823" i="39"/>
  <c r="E823" i="39"/>
  <c r="F823" i="39"/>
  <c r="G823" i="39"/>
  <c r="H823" i="39"/>
  <c r="A824" i="39"/>
  <c r="B824" i="39"/>
  <c r="C824" i="39"/>
  <c r="D824" i="39"/>
  <c r="E824" i="39"/>
  <c r="F824" i="39"/>
  <c r="G824" i="39"/>
  <c r="H824" i="39"/>
  <c r="A825" i="39"/>
  <c r="B825" i="39"/>
  <c r="C825" i="39"/>
  <c r="D825" i="39"/>
  <c r="E825" i="39"/>
  <c r="F825" i="39"/>
  <c r="G825" i="39"/>
  <c r="H825" i="39"/>
  <c r="A826" i="39"/>
  <c r="B826" i="39"/>
  <c r="C826" i="39"/>
  <c r="D826" i="39"/>
  <c r="E826" i="39"/>
  <c r="F826" i="39"/>
  <c r="G826" i="39"/>
  <c r="H826" i="39"/>
  <c r="A827" i="39"/>
  <c r="B827" i="39"/>
  <c r="C827" i="39"/>
  <c r="D827" i="39"/>
  <c r="E827" i="39"/>
  <c r="F827" i="39"/>
  <c r="G827" i="39"/>
  <c r="H827" i="39"/>
  <c r="A828" i="39"/>
  <c r="B828" i="39"/>
  <c r="C828" i="39"/>
  <c r="D828" i="39"/>
  <c r="E828" i="39"/>
  <c r="F828" i="39"/>
  <c r="G828" i="39"/>
  <c r="H828" i="39"/>
  <c r="A829" i="39"/>
  <c r="B829" i="39"/>
  <c r="C829" i="39"/>
  <c r="D829" i="39"/>
  <c r="E829" i="39"/>
  <c r="F829" i="39"/>
  <c r="G829" i="39"/>
  <c r="H829" i="39"/>
  <c r="A830" i="39"/>
  <c r="B830" i="39"/>
  <c r="C830" i="39"/>
  <c r="D830" i="39"/>
  <c r="E830" i="39"/>
  <c r="F830" i="39"/>
  <c r="G830" i="39"/>
  <c r="H830" i="39"/>
  <c r="A831" i="39"/>
  <c r="B831" i="39"/>
  <c r="C831" i="39"/>
  <c r="D831" i="39"/>
  <c r="E831" i="39"/>
  <c r="F831" i="39"/>
  <c r="G831" i="39"/>
  <c r="H831" i="39"/>
  <c r="A832" i="39"/>
  <c r="B832" i="39"/>
  <c r="C832" i="39"/>
  <c r="D832" i="39"/>
  <c r="E832" i="39"/>
  <c r="F832" i="39"/>
  <c r="G832" i="39"/>
  <c r="H832" i="39"/>
  <c r="A833" i="39"/>
  <c r="B833" i="39"/>
  <c r="C833" i="39"/>
  <c r="D833" i="39"/>
  <c r="E833" i="39"/>
  <c r="F833" i="39"/>
  <c r="G833" i="39"/>
  <c r="H833" i="39"/>
  <c r="A834" i="39"/>
  <c r="B834" i="39"/>
  <c r="C834" i="39"/>
  <c r="D834" i="39"/>
  <c r="E834" i="39"/>
  <c r="F834" i="39"/>
  <c r="G834" i="39"/>
  <c r="H834" i="39"/>
  <c r="A835" i="39"/>
  <c r="B835" i="39"/>
  <c r="C835" i="39"/>
  <c r="D835" i="39"/>
  <c r="E835" i="39"/>
  <c r="F835" i="39"/>
  <c r="G835" i="39"/>
  <c r="H835" i="39"/>
  <c r="A836" i="39"/>
  <c r="B836" i="39"/>
  <c r="C836" i="39"/>
  <c r="D836" i="39"/>
  <c r="E836" i="39"/>
  <c r="F836" i="39"/>
  <c r="G836" i="39"/>
  <c r="H836" i="39"/>
  <c r="A837" i="39"/>
  <c r="B837" i="39"/>
  <c r="C837" i="39"/>
  <c r="D837" i="39"/>
  <c r="E837" i="39"/>
  <c r="F837" i="39"/>
  <c r="G837" i="39"/>
  <c r="H837" i="39"/>
  <c r="A838" i="39"/>
  <c r="B838" i="39"/>
  <c r="C838" i="39"/>
  <c r="D838" i="39"/>
  <c r="E838" i="39"/>
  <c r="F838" i="39"/>
  <c r="G838" i="39"/>
  <c r="H838" i="39"/>
  <c r="A839" i="39"/>
  <c r="B839" i="39"/>
  <c r="C839" i="39"/>
  <c r="D839" i="39"/>
  <c r="E839" i="39"/>
  <c r="F839" i="39"/>
  <c r="G839" i="39"/>
  <c r="H839" i="39"/>
  <c r="A840" i="39"/>
  <c r="B840" i="39"/>
  <c r="C840" i="39"/>
  <c r="D840" i="39"/>
  <c r="E840" i="39"/>
  <c r="F840" i="39"/>
  <c r="G840" i="39"/>
  <c r="H840" i="39"/>
  <c r="A841" i="39"/>
  <c r="B841" i="39"/>
  <c r="C841" i="39"/>
  <c r="D841" i="39"/>
  <c r="E841" i="39"/>
  <c r="F841" i="39"/>
  <c r="G841" i="39"/>
  <c r="H841" i="39"/>
  <c r="A842" i="39"/>
  <c r="B842" i="39"/>
  <c r="C842" i="39"/>
  <c r="D842" i="39"/>
  <c r="E842" i="39"/>
  <c r="F842" i="39"/>
  <c r="G842" i="39"/>
  <c r="H842" i="39"/>
  <c r="A843" i="39"/>
  <c r="B843" i="39"/>
  <c r="C843" i="39"/>
  <c r="D843" i="39"/>
  <c r="E843" i="39"/>
  <c r="F843" i="39"/>
  <c r="G843" i="39"/>
  <c r="H843" i="39"/>
  <c r="A844" i="39"/>
  <c r="B844" i="39"/>
  <c r="C844" i="39"/>
  <c r="D844" i="39"/>
  <c r="E844" i="39"/>
  <c r="F844" i="39"/>
  <c r="G844" i="39"/>
  <c r="H844" i="39"/>
  <c r="A845" i="39"/>
  <c r="B845" i="39"/>
  <c r="C845" i="39"/>
  <c r="D845" i="39"/>
  <c r="E845" i="39"/>
  <c r="F845" i="39"/>
  <c r="G845" i="39"/>
  <c r="H845" i="39"/>
  <c r="A846" i="39"/>
  <c r="B846" i="39"/>
  <c r="C846" i="39"/>
  <c r="D846" i="39"/>
  <c r="E846" i="39"/>
  <c r="F846" i="39"/>
  <c r="G846" i="39"/>
  <c r="H846" i="39"/>
  <c r="A847" i="39"/>
  <c r="B847" i="39"/>
  <c r="C847" i="39"/>
  <c r="D847" i="39"/>
  <c r="E847" i="39"/>
  <c r="F847" i="39"/>
  <c r="G847" i="39"/>
  <c r="H847" i="39"/>
  <c r="A848" i="39"/>
  <c r="B848" i="39"/>
  <c r="C848" i="39"/>
  <c r="D848" i="39"/>
  <c r="E848" i="39"/>
  <c r="F848" i="39"/>
  <c r="G848" i="39"/>
  <c r="H848" i="39"/>
  <c r="A849" i="39"/>
  <c r="B849" i="39"/>
  <c r="C849" i="39"/>
  <c r="D849" i="39"/>
  <c r="E849" i="39"/>
  <c r="F849" i="39"/>
  <c r="G849" i="39"/>
  <c r="H849" i="39"/>
  <c r="A850" i="39"/>
  <c r="B850" i="39"/>
  <c r="C850" i="39"/>
  <c r="D850" i="39"/>
  <c r="E850" i="39"/>
  <c r="F850" i="39"/>
  <c r="G850" i="39"/>
  <c r="H850" i="39"/>
  <c r="A851" i="39"/>
  <c r="B851" i="39"/>
  <c r="C851" i="39"/>
  <c r="D851" i="39"/>
  <c r="E851" i="39"/>
  <c r="F851" i="39"/>
  <c r="G851" i="39"/>
  <c r="H851" i="39"/>
  <c r="A852" i="39"/>
  <c r="B852" i="39"/>
  <c r="C852" i="39"/>
  <c r="D852" i="39"/>
  <c r="E852" i="39"/>
  <c r="F852" i="39"/>
  <c r="G852" i="39"/>
  <c r="H852" i="39"/>
  <c r="A853" i="39"/>
  <c r="B853" i="39"/>
  <c r="C853" i="39"/>
  <c r="D853" i="39"/>
  <c r="E853" i="39"/>
  <c r="F853" i="39"/>
  <c r="G853" i="39"/>
  <c r="H853" i="39"/>
  <c r="A854" i="39"/>
  <c r="B854" i="39"/>
  <c r="C854" i="39"/>
  <c r="D854" i="39"/>
  <c r="E854" i="39"/>
  <c r="F854" i="39"/>
  <c r="G854" i="39"/>
  <c r="H854" i="39"/>
  <c r="A855" i="39"/>
  <c r="B855" i="39"/>
  <c r="C855" i="39"/>
  <c r="D855" i="39"/>
  <c r="E855" i="39"/>
  <c r="F855" i="39"/>
  <c r="G855" i="39"/>
  <c r="H855" i="39"/>
  <c r="A856" i="39"/>
  <c r="B856" i="39"/>
  <c r="C856" i="39"/>
  <c r="D856" i="39"/>
  <c r="E856" i="39"/>
  <c r="F856" i="39"/>
  <c r="G856" i="39"/>
  <c r="H856" i="39"/>
  <c r="A857" i="39"/>
  <c r="B857" i="39"/>
  <c r="C857" i="39"/>
  <c r="D857" i="39"/>
  <c r="E857" i="39"/>
  <c r="F857" i="39"/>
  <c r="G857" i="39"/>
  <c r="H857" i="39"/>
  <c r="A858" i="39"/>
  <c r="B858" i="39"/>
  <c r="C858" i="39"/>
  <c r="D858" i="39"/>
  <c r="E858" i="39"/>
  <c r="F858" i="39"/>
  <c r="G858" i="39"/>
  <c r="H858" i="39"/>
  <c r="A859" i="39"/>
  <c r="B859" i="39"/>
  <c r="C859" i="39"/>
  <c r="D859" i="39"/>
  <c r="E859" i="39"/>
  <c r="F859" i="39"/>
  <c r="G859" i="39"/>
  <c r="H859" i="39"/>
  <c r="A860" i="39"/>
  <c r="B860" i="39"/>
  <c r="C860" i="39"/>
  <c r="D860" i="39"/>
  <c r="E860" i="39"/>
  <c r="F860" i="39"/>
  <c r="G860" i="39"/>
  <c r="H860" i="39"/>
  <c r="A861" i="39"/>
  <c r="B861" i="39"/>
  <c r="C861" i="39"/>
  <c r="D861" i="39"/>
  <c r="E861" i="39"/>
  <c r="F861" i="39"/>
  <c r="G861" i="39"/>
  <c r="H861" i="39"/>
  <c r="A862" i="39"/>
  <c r="B862" i="39"/>
  <c r="C862" i="39"/>
  <c r="D862" i="39"/>
  <c r="E862" i="39"/>
  <c r="F862" i="39"/>
  <c r="G862" i="39"/>
  <c r="H862" i="39"/>
  <c r="A863" i="39"/>
  <c r="B863" i="39"/>
  <c r="C863" i="39"/>
  <c r="D863" i="39"/>
  <c r="E863" i="39"/>
  <c r="F863" i="39"/>
  <c r="G863" i="39"/>
  <c r="H863" i="39"/>
  <c r="A864" i="39"/>
  <c r="B864" i="39"/>
  <c r="C864" i="39"/>
  <c r="D864" i="39"/>
  <c r="E864" i="39"/>
  <c r="F864" i="39"/>
  <c r="G864" i="39"/>
  <c r="H864" i="39"/>
  <c r="A865" i="39"/>
  <c r="B865" i="39"/>
  <c r="C865" i="39"/>
  <c r="D865" i="39"/>
  <c r="E865" i="39"/>
  <c r="F865" i="39"/>
  <c r="G865" i="39"/>
  <c r="H865" i="39"/>
  <c r="A866" i="39"/>
  <c r="B866" i="39"/>
  <c r="C866" i="39"/>
  <c r="D866" i="39"/>
  <c r="E866" i="39"/>
  <c r="F866" i="39"/>
  <c r="G866" i="39"/>
  <c r="H866" i="39"/>
  <c r="A867" i="39"/>
  <c r="B867" i="39"/>
  <c r="C867" i="39"/>
  <c r="D867" i="39"/>
  <c r="E867" i="39"/>
  <c r="F867" i="39"/>
  <c r="G867" i="39"/>
  <c r="H867" i="39"/>
  <c r="A868" i="39"/>
  <c r="B868" i="39"/>
  <c r="C868" i="39"/>
  <c r="D868" i="39"/>
  <c r="E868" i="39"/>
  <c r="F868" i="39"/>
  <c r="G868" i="39"/>
  <c r="H868" i="39"/>
  <c r="A869" i="39"/>
  <c r="B869" i="39"/>
  <c r="C869" i="39"/>
  <c r="D869" i="39"/>
  <c r="E869" i="39"/>
  <c r="F869" i="39"/>
  <c r="G869" i="39"/>
  <c r="H869" i="39"/>
  <c r="A870" i="39"/>
  <c r="B870" i="39"/>
  <c r="C870" i="39"/>
  <c r="D870" i="39"/>
  <c r="E870" i="39"/>
  <c r="F870" i="39"/>
  <c r="G870" i="39"/>
  <c r="H870" i="39"/>
  <c r="A871" i="39"/>
  <c r="B871" i="39"/>
  <c r="C871" i="39"/>
  <c r="D871" i="39"/>
  <c r="E871" i="39"/>
  <c r="F871" i="39"/>
  <c r="G871" i="39"/>
  <c r="H871" i="39"/>
  <c r="A872" i="39"/>
  <c r="B872" i="39"/>
  <c r="C872" i="39"/>
  <c r="D872" i="39"/>
  <c r="E872" i="39"/>
  <c r="F872" i="39"/>
  <c r="G872" i="39"/>
  <c r="H872" i="39"/>
  <c r="A873" i="39"/>
  <c r="B873" i="39"/>
  <c r="C873" i="39"/>
  <c r="D873" i="39"/>
  <c r="E873" i="39"/>
  <c r="F873" i="39"/>
  <c r="G873" i="39"/>
  <c r="H873" i="39"/>
  <c r="A874" i="39"/>
  <c r="B874" i="39"/>
  <c r="C874" i="39"/>
  <c r="D874" i="39"/>
  <c r="E874" i="39"/>
  <c r="F874" i="39"/>
  <c r="G874" i="39"/>
  <c r="H874" i="39"/>
  <c r="A875" i="39"/>
  <c r="B875" i="39"/>
  <c r="C875" i="39"/>
  <c r="D875" i="39"/>
  <c r="E875" i="39"/>
  <c r="F875" i="39"/>
  <c r="G875" i="39"/>
  <c r="H875" i="39"/>
  <c r="A876" i="39"/>
  <c r="B876" i="39"/>
  <c r="C876" i="39"/>
  <c r="D876" i="39"/>
  <c r="E876" i="39"/>
  <c r="F876" i="39"/>
  <c r="G876" i="39"/>
  <c r="H876" i="39"/>
  <c r="A877" i="39"/>
  <c r="B877" i="39"/>
  <c r="C877" i="39"/>
  <c r="D877" i="39"/>
  <c r="E877" i="39"/>
  <c r="F877" i="39"/>
  <c r="G877" i="39"/>
  <c r="H877" i="39"/>
  <c r="A878" i="39"/>
  <c r="B878" i="39"/>
  <c r="C878" i="39"/>
  <c r="D878" i="39"/>
  <c r="E878" i="39"/>
  <c r="F878" i="39"/>
  <c r="G878" i="39"/>
  <c r="H878" i="39"/>
  <c r="A879" i="39"/>
  <c r="B879" i="39"/>
  <c r="C879" i="39"/>
  <c r="D879" i="39"/>
  <c r="E879" i="39"/>
  <c r="F879" i="39"/>
  <c r="G879" i="39"/>
  <c r="H879" i="39"/>
  <c r="A880" i="39"/>
  <c r="B880" i="39"/>
  <c r="C880" i="39"/>
  <c r="D880" i="39"/>
  <c r="E880" i="39"/>
  <c r="F880" i="39"/>
  <c r="G880" i="39"/>
  <c r="H880" i="39"/>
  <c r="A881" i="39"/>
  <c r="B881" i="39"/>
  <c r="C881" i="39"/>
  <c r="D881" i="39"/>
  <c r="E881" i="39"/>
  <c r="F881" i="39"/>
  <c r="G881" i="39"/>
  <c r="H881" i="39"/>
  <c r="A882" i="39"/>
  <c r="B882" i="39"/>
  <c r="C882" i="39"/>
  <c r="D882" i="39"/>
  <c r="E882" i="39"/>
  <c r="F882" i="39"/>
  <c r="G882" i="39"/>
  <c r="H882" i="39"/>
  <c r="A883" i="39"/>
  <c r="B883" i="39"/>
  <c r="C883" i="39"/>
  <c r="D883" i="39"/>
  <c r="E883" i="39"/>
  <c r="F883" i="39"/>
  <c r="G883" i="39"/>
  <c r="H883" i="39"/>
  <c r="A884" i="39"/>
  <c r="B884" i="39"/>
  <c r="C884" i="39"/>
  <c r="D884" i="39"/>
  <c r="E884" i="39"/>
  <c r="F884" i="39"/>
  <c r="G884" i="39"/>
  <c r="H884" i="39"/>
  <c r="A885" i="39"/>
  <c r="B885" i="39"/>
  <c r="C885" i="39"/>
  <c r="D885" i="39"/>
  <c r="E885" i="39"/>
  <c r="F885" i="39"/>
  <c r="G885" i="39"/>
  <c r="H885" i="39"/>
  <c r="A886" i="39"/>
  <c r="B886" i="39"/>
  <c r="C886" i="39"/>
  <c r="D886" i="39"/>
  <c r="E886" i="39"/>
  <c r="F886" i="39"/>
  <c r="G886" i="39"/>
  <c r="H886" i="39"/>
  <c r="A887" i="39"/>
  <c r="B887" i="39"/>
  <c r="C887" i="39"/>
  <c r="D887" i="39"/>
  <c r="E887" i="39"/>
  <c r="F887" i="39"/>
  <c r="G887" i="39"/>
  <c r="H887" i="39"/>
  <c r="A888" i="39"/>
  <c r="B888" i="39"/>
  <c r="C888" i="39"/>
  <c r="D888" i="39"/>
  <c r="E888" i="39"/>
  <c r="F888" i="39"/>
  <c r="G888" i="39"/>
  <c r="H888" i="39"/>
  <c r="A889" i="39"/>
  <c r="B889" i="39"/>
  <c r="C889" i="39"/>
  <c r="D889" i="39"/>
  <c r="E889" i="39"/>
  <c r="F889" i="39"/>
  <c r="G889" i="39"/>
  <c r="H889" i="39"/>
  <c r="A890" i="39"/>
  <c r="B890" i="39"/>
  <c r="C890" i="39"/>
  <c r="D890" i="39"/>
  <c r="E890" i="39"/>
  <c r="F890" i="39"/>
  <c r="G890" i="39"/>
  <c r="H890" i="39"/>
  <c r="A891" i="39"/>
  <c r="B891" i="39"/>
  <c r="C891" i="39"/>
  <c r="D891" i="39"/>
  <c r="E891" i="39"/>
  <c r="F891" i="39"/>
  <c r="G891" i="39"/>
  <c r="H891" i="39"/>
  <c r="A892" i="39"/>
  <c r="B892" i="39"/>
  <c r="C892" i="39"/>
  <c r="D892" i="39"/>
  <c r="E892" i="39"/>
  <c r="F892" i="39"/>
  <c r="G892" i="39"/>
  <c r="H892" i="39"/>
  <c r="A893" i="39"/>
  <c r="B893" i="39"/>
  <c r="C893" i="39"/>
  <c r="D893" i="39"/>
  <c r="E893" i="39"/>
  <c r="F893" i="39"/>
  <c r="G893" i="39"/>
  <c r="H893" i="39"/>
  <c r="A894" i="39"/>
  <c r="B894" i="39"/>
  <c r="C894" i="39"/>
  <c r="D894" i="39"/>
  <c r="E894" i="39"/>
  <c r="F894" i="39"/>
  <c r="G894" i="39"/>
  <c r="H894" i="39"/>
  <c r="A895" i="39"/>
  <c r="B895" i="39"/>
  <c r="C895" i="39"/>
  <c r="D895" i="39"/>
  <c r="E895" i="39"/>
  <c r="F895" i="39"/>
  <c r="G895" i="39"/>
  <c r="H895" i="39"/>
  <c r="A896" i="39"/>
  <c r="B896" i="39"/>
  <c r="C896" i="39"/>
  <c r="D896" i="39"/>
  <c r="E896" i="39"/>
  <c r="F896" i="39"/>
  <c r="G896" i="39"/>
  <c r="H896" i="39"/>
  <c r="A897" i="39"/>
  <c r="B897" i="39"/>
  <c r="C897" i="39"/>
  <c r="D897" i="39"/>
  <c r="E897" i="39"/>
  <c r="F897" i="39"/>
  <c r="G897" i="39"/>
  <c r="H897" i="39"/>
  <c r="A898" i="39"/>
  <c r="B898" i="39"/>
  <c r="C898" i="39"/>
  <c r="D898" i="39"/>
  <c r="E898" i="39"/>
  <c r="F898" i="39"/>
  <c r="G898" i="39"/>
  <c r="H898" i="39"/>
  <c r="A899" i="39"/>
  <c r="B899" i="39"/>
  <c r="C899" i="39"/>
  <c r="D899" i="39"/>
  <c r="E899" i="39"/>
  <c r="F899" i="39"/>
  <c r="G899" i="39"/>
  <c r="H899" i="39"/>
  <c r="A900" i="39"/>
  <c r="B900" i="39"/>
  <c r="C900" i="39"/>
  <c r="D900" i="39"/>
  <c r="E900" i="39"/>
  <c r="F900" i="39"/>
  <c r="G900" i="39"/>
  <c r="H900" i="39"/>
  <c r="A901" i="39"/>
  <c r="B901" i="39"/>
  <c r="C901" i="39"/>
  <c r="D901" i="39"/>
  <c r="E901" i="39"/>
  <c r="F901" i="39"/>
  <c r="G901" i="39"/>
  <c r="H901" i="39"/>
  <c r="A902" i="39"/>
  <c r="B902" i="39"/>
  <c r="C902" i="39"/>
  <c r="D902" i="39"/>
  <c r="E902" i="39"/>
  <c r="F902" i="39"/>
  <c r="G902" i="39"/>
  <c r="H902" i="39"/>
  <c r="A903" i="39"/>
  <c r="B903" i="39"/>
  <c r="C903" i="39"/>
  <c r="D903" i="39"/>
  <c r="E903" i="39"/>
  <c r="F903" i="39"/>
  <c r="G903" i="39"/>
  <c r="H903" i="39"/>
  <c r="A904" i="39"/>
  <c r="B904" i="39"/>
  <c r="C904" i="39"/>
  <c r="D904" i="39"/>
  <c r="E904" i="39"/>
  <c r="F904" i="39"/>
  <c r="G904" i="39"/>
  <c r="H904" i="39"/>
  <c r="A905" i="39"/>
  <c r="B905" i="39"/>
  <c r="C905" i="39"/>
  <c r="D905" i="39"/>
  <c r="E905" i="39"/>
  <c r="F905" i="39"/>
  <c r="G905" i="39"/>
  <c r="H905" i="39"/>
  <c r="A906" i="39"/>
  <c r="B906" i="39"/>
  <c r="C906" i="39"/>
  <c r="D906" i="39"/>
  <c r="E906" i="39"/>
  <c r="F906" i="39"/>
  <c r="G906" i="39"/>
  <c r="H906" i="39"/>
  <c r="A907" i="39"/>
  <c r="B907" i="39"/>
  <c r="C907" i="39"/>
  <c r="D907" i="39"/>
  <c r="E907" i="39"/>
  <c r="F907" i="39"/>
  <c r="G907" i="39"/>
  <c r="H907" i="39"/>
  <c r="A908" i="39"/>
  <c r="B908" i="39"/>
  <c r="C908" i="39"/>
  <c r="D908" i="39"/>
  <c r="E908" i="39"/>
  <c r="F908" i="39"/>
  <c r="G908" i="39"/>
  <c r="H908" i="39"/>
  <c r="A909" i="39"/>
  <c r="B909" i="39"/>
  <c r="C909" i="39"/>
  <c r="D909" i="39"/>
  <c r="E909" i="39"/>
  <c r="F909" i="39"/>
  <c r="G909" i="39"/>
  <c r="H909" i="39"/>
  <c r="A910" i="39"/>
  <c r="B910" i="39"/>
  <c r="C910" i="39"/>
  <c r="D910" i="39"/>
  <c r="E910" i="39"/>
  <c r="F910" i="39"/>
  <c r="G910" i="39"/>
  <c r="H910" i="39"/>
  <c r="A911" i="39"/>
  <c r="B911" i="39"/>
  <c r="C911" i="39"/>
  <c r="D911" i="39"/>
  <c r="E911" i="39"/>
  <c r="F911" i="39"/>
  <c r="G911" i="39"/>
  <c r="H911" i="39"/>
  <c r="A912" i="39"/>
  <c r="B912" i="39"/>
  <c r="C912" i="39"/>
  <c r="D912" i="39"/>
  <c r="E912" i="39"/>
  <c r="F912" i="39"/>
  <c r="G912" i="39"/>
  <c r="H912" i="39"/>
  <c r="A913" i="39"/>
  <c r="B913" i="39"/>
  <c r="C913" i="39"/>
  <c r="D913" i="39"/>
  <c r="E913" i="39"/>
  <c r="F913" i="39"/>
  <c r="G913" i="39"/>
  <c r="H913" i="39"/>
  <c r="A914" i="39"/>
  <c r="B914" i="39"/>
  <c r="C914" i="39"/>
  <c r="D914" i="39"/>
  <c r="E914" i="39"/>
  <c r="F914" i="39"/>
  <c r="G914" i="39"/>
  <c r="H914" i="39"/>
  <c r="A915" i="39"/>
  <c r="B915" i="39"/>
  <c r="C915" i="39"/>
  <c r="D915" i="39"/>
  <c r="E915" i="39"/>
  <c r="F915" i="39"/>
  <c r="G915" i="39"/>
  <c r="H915" i="39"/>
  <c r="A916" i="39"/>
  <c r="B916" i="39"/>
  <c r="C916" i="39"/>
  <c r="D916" i="39"/>
  <c r="E916" i="39"/>
  <c r="F916" i="39"/>
  <c r="G916" i="39"/>
  <c r="H916" i="39"/>
  <c r="A917" i="39"/>
  <c r="B917" i="39"/>
  <c r="C917" i="39"/>
  <c r="D917" i="39"/>
  <c r="E917" i="39"/>
  <c r="F917" i="39"/>
  <c r="G917" i="39"/>
  <c r="H917" i="39"/>
  <c r="A918" i="39"/>
  <c r="B918" i="39"/>
  <c r="C918" i="39"/>
  <c r="D918" i="39"/>
  <c r="E918" i="39"/>
  <c r="F918" i="39"/>
  <c r="G918" i="39"/>
  <c r="H918" i="39"/>
  <c r="A919" i="39"/>
  <c r="B919" i="39"/>
  <c r="C919" i="39"/>
  <c r="D919" i="39"/>
  <c r="E919" i="39"/>
  <c r="F919" i="39"/>
  <c r="G919" i="39"/>
  <c r="H919" i="39"/>
  <c r="A920" i="39"/>
  <c r="B920" i="39"/>
  <c r="C920" i="39"/>
  <c r="D920" i="39"/>
  <c r="E920" i="39"/>
  <c r="F920" i="39"/>
  <c r="G920" i="39"/>
  <c r="H920" i="39"/>
  <c r="A921" i="39"/>
  <c r="B921" i="39"/>
  <c r="C921" i="39"/>
  <c r="D921" i="39"/>
  <c r="E921" i="39"/>
  <c r="F921" i="39"/>
  <c r="G921" i="39"/>
  <c r="H921" i="39"/>
  <c r="A922" i="39"/>
  <c r="B922" i="39"/>
  <c r="C922" i="39"/>
  <c r="D922" i="39"/>
  <c r="E922" i="39"/>
  <c r="F922" i="39"/>
  <c r="G922" i="39"/>
  <c r="H922" i="39"/>
  <c r="A923" i="39"/>
  <c r="B923" i="39"/>
  <c r="C923" i="39"/>
  <c r="D923" i="39"/>
  <c r="E923" i="39"/>
  <c r="F923" i="39"/>
  <c r="G923" i="39"/>
  <c r="H923" i="39"/>
  <c r="A924" i="39"/>
  <c r="B924" i="39"/>
  <c r="C924" i="39"/>
  <c r="D924" i="39"/>
  <c r="E924" i="39"/>
  <c r="F924" i="39"/>
  <c r="G924" i="39"/>
  <c r="H924" i="39"/>
  <c r="A925" i="39"/>
  <c r="B925" i="39"/>
  <c r="C925" i="39"/>
  <c r="D925" i="39"/>
  <c r="E925" i="39"/>
  <c r="F925" i="39"/>
  <c r="G925" i="39"/>
  <c r="H925" i="39"/>
  <c r="A926" i="39"/>
  <c r="B926" i="39"/>
  <c r="C926" i="39"/>
  <c r="D926" i="39"/>
  <c r="E926" i="39"/>
  <c r="F926" i="39"/>
  <c r="G926" i="39"/>
  <c r="H926" i="39"/>
  <c r="A927" i="39"/>
  <c r="B927" i="39"/>
  <c r="C927" i="39"/>
  <c r="D927" i="39"/>
  <c r="E927" i="39"/>
  <c r="F927" i="39"/>
  <c r="G927" i="39"/>
  <c r="H927" i="39"/>
  <c r="A928" i="39"/>
  <c r="B928" i="39"/>
  <c r="C928" i="39"/>
  <c r="D928" i="39"/>
  <c r="E928" i="39"/>
  <c r="F928" i="39"/>
  <c r="G928" i="39"/>
  <c r="H928" i="39"/>
  <c r="A929" i="39"/>
  <c r="B929" i="39"/>
  <c r="C929" i="39"/>
  <c r="D929" i="39"/>
  <c r="E929" i="39"/>
  <c r="F929" i="39"/>
  <c r="G929" i="39"/>
  <c r="H929" i="39"/>
  <c r="A930" i="39"/>
  <c r="B930" i="39"/>
  <c r="C930" i="39"/>
  <c r="D930" i="39"/>
  <c r="E930" i="39"/>
  <c r="F930" i="39"/>
  <c r="G930" i="39"/>
  <c r="H930" i="39"/>
  <c r="A931" i="39"/>
  <c r="B931" i="39"/>
  <c r="C931" i="39"/>
  <c r="D931" i="39"/>
  <c r="E931" i="39"/>
  <c r="F931" i="39"/>
  <c r="G931" i="39"/>
  <c r="H931" i="39"/>
  <c r="A932" i="39"/>
  <c r="B932" i="39"/>
  <c r="C932" i="39"/>
  <c r="D932" i="39"/>
  <c r="E932" i="39"/>
  <c r="F932" i="39"/>
  <c r="G932" i="39"/>
  <c r="H932" i="39"/>
  <c r="A933" i="39"/>
  <c r="B933" i="39"/>
  <c r="C933" i="39"/>
  <c r="D933" i="39"/>
  <c r="E933" i="39"/>
  <c r="F933" i="39"/>
  <c r="G933" i="39"/>
  <c r="H933" i="39"/>
  <c r="A934" i="39"/>
  <c r="B934" i="39"/>
  <c r="C934" i="39"/>
  <c r="D934" i="39"/>
  <c r="E934" i="39"/>
  <c r="F934" i="39"/>
  <c r="G934" i="39"/>
  <c r="H934" i="39"/>
  <c r="A935" i="39"/>
  <c r="B935" i="39"/>
  <c r="C935" i="39"/>
  <c r="D935" i="39"/>
  <c r="E935" i="39"/>
  <c r="F935" i="39"/>
  <c r="G935" i="39"/>
  <c r="H935" i="39"/>
  <c r="A936" i="39"/>
  <c r="B936" i="39"/>
  <c r="C936" i="39"/>
  <c r="D936" i="39"/>
  <c r="E936" i="39"/>
  <c r="F936" i="39"/>
  <c r="G936" i="39"/>
  <c r="H936" i="39"/>
  <c r="A937" i="39"/>
  <c r="B937" i="39"/>
  <c r="C937" i="39"/>
  <c r="D937" i="39"/>
  <c r="E937" i="39"/>
  <c r="F937" i="39"/>
  <c r="G937" i="39"/>
  <c r="H937" i="39"/>
  <c r="A938" i="39"/>
  <c r="B938" i="39"/>
  <c r="C938" i="39"/>
  <c r="D938" i="39"/>
  <c r="E938" i="39"/>
  <c r="F938" i="39"/>
  <c r="G938" i="39"/>
  <c r="H938" i="39"/>
  <c r="A939" i="39"/>
  <c r="B939" i="39"/>
  <c r="C939" i="39"/>
  <c r="D939" i="39"/>
  <c r="E939" i="39"/>
  <c r="F939" i="39"/>
  <c r="G939" i="39"/>
  <c r="H939" i="39"/>
  <c r="A940" i="39"/>
  <c r="B940" i="39"/>
  <c r="C940" i="39"/>
  <c r="D940" i="39"/>
  <c r="E940" i="39"/>
  <c r="F940" i="39"/>
  <c r="G940" i="39"/>
  <c r="H940" i="39"/>
  <c r="A941" i="39"/>
  <c r="B941" i="39"/>
  <c r="C941" i="39"/>
  <c r="D941" i="39"/>
  <c r="E941" i="39"/>
  <c r="F941" i="39"/>
  <c r="G941" i="39"/>
  <c r="H941" i="39"/>
  <c r="A942" i="39"/>
  <c r="B942" i="39"/>
  <c r="C942" i="39"/>
  <c r="D942" i="39"/>
  <c r="E942" i="39"/>
  <c r="F942" i="39"/>
  <c r="G942" i="39"/>
  <c r="H942" i="39"/>
  <c r="A943" i="39"/>
  <c r="B943" i="39"/>
  <c r="C943" i="39"/>
  <c r="D943" i="39"/>
  <c r="E943" i="39"/>
  <c r="F943" i="39"/>
  <c r="G943" i="39"/>
  <c r="H943" i="39"/>
  <c r="A944" i="39"/>
  <c r="B944" i="39"/>
  <c r="C944" i="39"/>
  <c r="D944" i="39"/>
  <c r="E944" i="39"/>
  <c r="F944" i="39"/>
  <c r="G944" i="39"/>
  <c r="H944" i="39"/>
  <c r="A945" i="39"/>
  <c r="B945" i="39"/>
  <c r="C945" i="39"/>
  <c r="D945" i="39"/>
  <c r="E945" i="39"/>
  <c r="F945" i="39"/>
  <c r="G945" i="39"/>
  <c r="H945" i="39"/>
  <c r="A946" i="39"/>
  <c r="B946" i="39"/>
  <c r="C946" i="39"/>
  <c r="D946" i="39"/>
  <c r="E946" i="39"/>
  <c r="F946" i="39"/>
  <c r="G946" i="39"/>
  <c r="H946" i="39"/>
  <c r="A947" i="39"/>
  <c r="B947" i="39"/>
  <c r="C947" i="39"/>
  <c r="D947" i="39"/>
  <c r="E947" i="39"/>
  <c r="F947" i="39"/>
  <c r="G947" i="39"/>
  <c r="H947" i="39"/>
  <c r="A948" i="39"/>
  <c r="B948" i="39"/>
  <c r="C948" i="39"/>
  <c r="D948" i="39"/>
  <c r="E948" i="39"/>
  <c r="F948" i="39"/>
  <c r="G948" i="39"/>
  <c r="H948" i="39"/>
  <c r="A949" i="39"/>
  <c r="B949" i="39"/>
  <c r="C949" i="39"/>
  <c r="D949" i="39"/>
  <c r="E949" i="39"/>
  <c r="F949" i="39"/>
  <c r="G949" i="39"/>
  <c r="H949" i="39"/>
  <c r="A950" i="39"/>
  <c r="B950" i="39"/>
  <c r="C950" i="39"/>
  <c r="D950" i="39"/>
  <c r="E950" i="39"/>
  <c r="F950" i="39"/>
  <c r="G950" i="39"/>
  <c r="H950" i="39"/>
  <c r="A951" i="39"/>
  <c r="B951" i="39"/>
  <c r="C951" i="39"/>
  <c r="D951" i="39"/>
  <c r="E951" i="39"/>
  <c r="F951" i="39"/>
  <c r="G951" i="39"/>
  <c r="H951" i="39"/>
  <c r="A952" i="39"/>
  <c r="B952" i="39"/>
  <c r="C952" i="39"/>
  <c r="D952" i="39"/>
  <c r="E952" i="39"/>
  <c r="F952" i="39"/>
  <c r="G952" i="39"/>
  <c r="H952" i="39"/>
  <c r="A953" i="39"/>
  <c r="B953" i="39"/>
  <c r="C953" i="39"/>
  <c r="D953" i="39"/>
  <c r="E953" i="39"/>
  <c r="F953" i="39"/>
  <c r="G953" i="39"/>
  <c r="H953" i="39"/>
  <c r="A954" i="39"/>
  <c r="B954" i="39"/>
  <c r="C954" i="39"/>
  <c r="D954" i="39"/>
  <c r="E954" i="39"/>
  <c r="F954" i="39"/>
  <c r="G954" i="39"/>
  <c r="H954" i="39"/>
  <c r="A955" i="39"/>
  <c r="B955" i="39"/>
  <c r="C955" i="39"/>
  <c r="D955" i="39"/>
  <c r="E955" i="39"/>
  <c r="F955" i="39"/>
  <c r="G955" i="39"/>
  <c r="H955" i="39"/>
  <c r="A956" i="39"/>
  <c r="B956" i="39"/>
  <c r="C956" i="39"/>
  <c r="D956" i="39"/>
  <c r="E956" i="39"/>
  <c r="F956" i="39"/>
  <c r="G956" i="39"/>
  <c r="H956" i="39"/>
  <c r="A957" i="39"/>
  <c r="B957" i="39"/>
  <c r="C957" i="39"/>
  <c r="D957" i="39"/>
  <c r="E957" i="39"/>
  <c r="F957" i="39"/>
  <c r="G957" i="39"/>
  <c r="H957" i="39"/>
  <c r="A958" i="39"/>
  <c r="B958" i="39"/>
  <c r="C958" i="39"/>
  <c r="D958" i="39"/>
  <c r="E958" i="39"/>
  <c r="F958" i="39"/>
  <c r="G958" i="39"/>
  <c r="H958" i="39"/>
  <c r="A959" i="39"/>
  <c r="B959" i="39"/>
  <c r="C959" i="39"/>
  <c r="D959" i="39"/>
  <c r="E959" i="39"/>
  <c r="F959" i="39"/>
  <c r="G959" i="39"/>
  <c r="H959" i="39"/>
  <c r="A960" i="39"/>
  <c r="B960" i="39"/>
  <c r="C960" i="39"/>
  <c r="D960" i="39"/>
  <c r="E960" i="39"/>
  <c r="F960" i="39"/>
  <c r="G960" i="39"/>
  <c r="H960" i="39"/>
  <c r="A961" i="39"/>
  <c r="B961" i="39"/>
  <c r="C961" i="39"/>
  <c r="D961" i="39"/>
  <c r="E961" i="39"/>
  <c r="F961" i="39"/>
  <c r="G961" i="39"/>
  <c r="H961" i="39"/>
  <c r="A962" i="39"/>
  <c r="B962" i="39"/>
  <c r="C962" i="39"/>
  <c r="D962" i="39"/>
  <c r="E962" i="39"/>
  <c r="F962" i="39"/>
  <c r="G962" i="39"/>
  <c r="H962" i="39"/>
  <c r="A963" i="39"/>
  <c r="B963" i="39"/>
  <c r="C963" i="39"/>
  <c r="D963" i="39"/>
  <c r="E963" i="39"/>
  <c r="F963" i="39"/>
  <c r="G963" i="39"/>
  <c r="H963" i="39"/>
  <c r="A964" i="39"/>
  <c r="B964" i="39"/>
  <c r="C964" i="39"/>
  <c r="D964" i="39"/>
  <c r="E964" i="39"/>
  <c r="F964" i="39"/>
  <c r="G964" i="39"/>
  <c r="H964" i="39"/>
  <c r="A965" i="39"/>
  <c r="B965" i="39"/>
  <c r="C965" i="39"/>
  <c r="D965" i="39"/>
  <c r="E965" i="39"/>
  <c r="F965" i="39"/>
  <c r="G965" i="39"/>
  <c r="H965" i="39"/>
  <c r="A966" i="39"/>
  <c r="B966" i="39"/>
  <c r="C966" i="39"/>
  <c r="D966" i="39"/>
  <c r="E966" i="39"/>
  <c r="F966" i="39"/>
  <c r="G966" i="39"/>
  <c r="H966" i="39"/>
  <c r="A967" i="39"/>
  <c r="B967" i="39"/>
  <c r="C967" i="39"/>
  <c r="D967" i="39"/>
  <c r="E967" i="39"/>
  <c r="F967" i="39"/>
  <c r="G967" i="39"/>
  <c r="H967" i="39"/>
  <c r="A968" i="39"/>
  <c r="B968" i="39"/>
  <c r="C968" i="39"/>
  <c r="D968" i="39"/>
  <c r="E968" i="39"/>
  <c r="F968" i="39"/>
  <c r="G968" i="39"/>
  <c r="H968" i="39"/>
  <c r="A969" i="39"/>
  <c r="B969" i="39"/>
  <c r="C969" i="39"/>
  <c r="D969" i="39"/>
  <c r="E969" i="39"/>
  <c r="F969" i="39"/>
  <c r="G969" i="39"/>
  <c r="H969" i="39"/>
  <c r="A970" i="39"/>
  <c r="B970" i="39"/>
  <c r="C970" i="39"/>
  <c r="D970" i="39"/>
  <c r="E970" i="39"/>
  <c r="F970" i="39"/>
  <c r="G970" i="39"/>
  <c r="H970" i="39"/>
  <c r="A971" i="39"/>
  <c r="B971" i="39"/>
  <c r="C971" i="39"/>
  <c r="D971" i="39"/>
  <c r="E971" i="39"/>
  <c r="F971" i="39"/>
  <c r="G971" i="39"/>
  <c r="H971" i="39"/>
  <c r="A972" i="39"/>
  <c r="B972" i="39"/>
  <c r="C972" i="39"/>
  <c r="D972" i="39"/>
  <c r="E972" i="39"/>
  <c r="F972" i="39"/>
  <c r="G972" i="39"/>
  <c r="H972" i="39"/>
  <c r="A973" i="39"/>
  <c r="B973" i="39"/>
  <c r="C973" i="39"/>
  <c r="D973" i="39"/>
  <c r="E973" i="39"/>
  <c r="F973" i="39"/>
  <c r="G973" i="39"/>
  <c r="H973" i="39"/>
  <c r="A974" i="39"/>
  <c r="B974" i="39"/>
  <c r="C974" i="39"/>
  <c r="D974" i="39"/>
  <c r="E974" i="39"/>
  <c r="F974" i="39"/>
  <c r="G974" i="39"/>
  <c r="H974" i="39"/>
  <c r="A975" i="39"/>
  <c r="B975" i="39"/>
  <c r="C975" i="39"/>
  <c r="D975" i="39"/>
  <c r="E975" i="39"/>
  <c r="F975" i="39"/>
  <c r="G975" i="39"/>
  <c r="H975" i="39"/>
  <c r="A976" i="39"/>
  <c r="B976" i="39"/>
  <c r="C976" i="39"/>
  <c r="D976" i="39"/>
  <c r="E976" i="39"/>
  <c r="F976" i="39"/>
  <c r="G976" i="39"/>
  <c r="H976" i="39"/>
  <c r="A977" i="39"/>
  <c r="B977" i="39"/>
  <c r="C977" i="39"/>
  <c r="D977" i="39"/>
  <c r="E977" i="39"/>
  <c r="F977" i="39"/>
  <c r="G977" i="39"/>
  <c r="H977" i="39"/>
  <c r="A978" i="39"/>
  <c r="B978" i="39"/>
  <c r="C978" i="39"/>
  <c r="D978" i="39"/>
  <c r="E978" i="39"/>
  <c r="F978" i="39"/>
  <c r="G978" i="39"/>
  <c r="H978" i="39"/>
  <c r="A979" i="39"/>
  <c r="B979" i="39"/>
  <c r="C979" i="39"/>
  <c r="D979" i="39"/>
  <c r="E979" i="39"/>
  <c r="F979" i="39"/>
  <c r="G979" i="39"/>
  <c r="H979" i="39"/>
  <c r="A980" i="39"/>
  <c r="B980" i="39"/>
  <c r="C980" i="39"/>
  <c r="D980" i="39"/>
  <c r="E980" i="39"/>
  <c r="F980" i="39"/>
  <c r="G980" i="39"/>
  <c r="H980" i="39"/>
  <c r="A981" i="39"/>
  <c r="B981" i="39"/>
  <c r="C981" i="39"/>
  <c r="D981" i="39"/>
  <c r="E981" i="39"/>
  <c r="F981" i="39"/>
  <c r="G981" i="39"/>
  <c r="H981" i="39"/>
  <c r="A982" i="39"/>
  <c r="B982" i="39"/>
  <c r="C982" i="39"/>
  <c r="D982" i="39"/>
  <c r="E982" i="39"/>
  <c r="F982" i="39"/>
  <c r="G982" i="39"/>
  <c r="H982" i="39"/>
  <c r="A983" i="39"/>
  <c r="B983" i="39"/>
  <c r="C983" i="39"/>
  <c r="D983" i="39"/>
  <c r="E983" i="39"/>
  <c r="F983" i="39"/>
  <c r="G983" i="39"/>
  <c r="H983" i="39"/>
  <c r="A984" i="39"/>
  <c r="B984" i="39"/>
  <c r="C984" i="39"/>
  <c r="D984" i="39"/>
  <c r="E984" i="39"/>
  <c r="F984" i="39"/>
  <c r="G984" i="39"/>
  <c r="H984" i="39"/>
  <c r="A985" i="39"/>
  <c r="B985" i="39"/>
  <c r="C985" i="39"/>
  <c r="D985" i="39"/>
  <c r="E985" i="39"/>
  <c r="F985" i="39"/>
  <c r="G985" i="39"/>
  <c r="H985" i="39"/>
  <c r="A986" i="39"/>
  <c r="B986" i="39"/>
  <c r="C986" i="39"/>
  <c r="D986" i="39"/>
  <c r="E986" i="39"/>
  <c r="F986" i="39"/>
  <c r="G986" i="39"/>
  <c r="H986" i="39"/>
  <c r="A987" i="39"/>
  <c r="B987" i="39"/>
  <c r="C987" i="39"/>
  <c r="D987" i="39"/>
  <c r="E987" i="39"/>
  <c r="F987" i="39"/>
  <c r="G987" i="39"/>
  <c r="H987" i="39"/>
  <c r="A988" i="39"/>
  <c r="B988" i="39"/>
  <c r="C988" i="39"/>
  <c r="D988" i="39"/>
  <c r="E988" i="39"/>
  <c r="F988" i="39"/>
  <c r="G988" i="39"/>
  <c r="H988" i="39"/>
  <c r="A989" i="39"/>
  <c r="B989" i="39"/>
  <c r="C989" i="39"/>
  <c r="D989" i="39"/>
  <c r="E989" i="39"/>
  <c r="F989" i="39"/>
  <c r="G989" i="39"/>
  <c r="H989" i="39"/>
  <c r="A990" i="39"/>
  <c r="B990" i="39"/>
  <c r="C990" i="39"/>
  <c r="D990" i="39"/>
  <c r="E990" i="39"/>
  <c r="F990" i="39"/>
  <c r="G990" i="39"/>
  <c r="H990" i="39"/>
  <c r="A991" i="39"/>
  <c r="B991" i="39"/>
  <c r="C991" i="39"/>
  <c r="D991" i="39"/>
  <c r="E991" i="39"/>
  <c r="F991" i="39"/>
  <c r="G991" i="39"/>
  <c r="H991" i="39"/>
  <c r="A992" i="39"/>
  <c r="B992" i="39"/>
  <c r="C992" i="39"/>
  <c r="D992" i="39"/>
  <c r="E992" i="39"/>
  <c r="F992" i="39"/>
  <c r="G992" i="39"/>
  <c r="H992" i="39"/>
  <c r="A993" i="39"/>
  <c r="B993" i="39"/>
  <c r="C993" i="39"/>
  <c r="D993" i="39"/>
  <c r="E993" i="39"/>
  <c r="F993" i="39"/>
  <c r="G993" i="39"/>
  <c r="H993" i="39"/>
  <c r="A994" i="39"/>
  <c r="B994" i="39"/>
  <c r="C994" i="39"/>
  <c r="D994" i="39"/>
  <c r="E994" i="39"/>
  <c r="F994" i="39"/>
  <c r="G994" i="39"/>
  <c r="H994" i="39"/>
  <c r="A995" i="39"/>
  <c r="B995" i="39"/>
  <c r="C995" i="39"/>
  <c r="D995" i="39"/>
  <c r="E995" i="39"/>
  <c r="F995" i="39"/>
  <c r="G995" i="39"/>
  <c r="H995" i="39"/>
  <c r="A996" i="39"/>
  <c r="B996" i="39"/>
  <c r="C996" i="39"/>
  <c r="D996" i="39"/>
  <c r="E996" i="39"/>
  <c r="F996" i="39"/>
  <c r="G996" i="39"/>
  <c r="H996" i="39"/>
  <c r="A997" i="39"/>
  <c r="B997" i="39"/>
  <c r="C997" i="39"/>
  <c r="D997" i="39"/>
  <c r="E997" i="39"/>
  <c r="F997" i="39"/>
  <c r="G997" i="39"/>
  <c r="H997" i="39"/>
  <c r="A998" i="39"/>
  <c r="B998" i="39"/>
  <c r="C998" i="39"/>
  <c r="D998" i="39"/>
  <c r="E998" i="39"/>
  <c r="F998" i="39"/>
  <c r="G998" i="39"/>
  <c r="H998" i="39"/>
  <c r="A999" i="39"/>
  <c r="B999" i="39"/>
  <c r="C999" i="39"/>
  <c r="D999" i="39"/>
  <c r="E999" i="39"/>
  <c r="F999" i="39"/>
  <c r="G999" i="39"/>
  <c r="H999" i="39"/>
  <c r="A1000" i="39"/>
  <c r="B1000" i="39"/>
  <c r="C1000" i="39"/>
  <c r="D1000" i="39"/>
  <c r="E1000" i="39"/>
  <c r="F1000" i="39"/>
  <c r="G1000" i="39"/>
  <c r="H1000" i="39"/>
  <c r="A1001" i="39"/>
  <c r="B1001" i="39"/>
  <c r="C1001" i="39"/>
  <c r="D1001" i="39"/>
  <c r="E1001" i="39"/>
  <c r="F1001" i="39"/>
  <c r="G1001" i="39"/>
  <c r="H1001" i="39"/>
  <c r="A1002" i="39"/>
  <c r="B1002" i="39"/>
  <c r="C1002" i="39"/>
  <c r="D1002" i="39"/>
  <c r="E1002" i="39"/>
  <c r="F1002" i="39"/>
  <c r="G1002" i="39"/>
  <c r="H1002" i="39"/>
  <c r="A1003" i="39"/>
  <c r="B1003" i="39"/>
  <c r="C1003" i="39"/>
  <c r="D1003" i="39"/>
  <c r="E1003" i="39"/>
  <c r="F1003" i="39"/>
  <c r="G1003" i="39"/>
  <c r="H1003" i="39"/>
  <c r="A1004" i="39"/>
  <c r="B1004" i="39"/>
  <c r="C1004" i="39"/>
  <c r="D1004" i="39"/>
  <c r="E1004" i="39"/>
  <c r="F1004" i="39"/>
  <c r="G1004" i="39"/>
  <c r="H1004" i="39"/>
  <c r="A1005" i="39"/>
  <c r="B1005" i="39"/>
  <c r="C1005" i="39"/>
  <c r="D1005" i="39"/>
  <c r="E1005" i="39"/>
  <c r="F1005" i="39"/>
  <c r="G1005" i="39"/>
  <c r="H1005" i="39"/>
  <c r="A1006" i="39"/>
  <c r="B1006" i="39"/>
  <c r="C1006" i="39"/>
  <c r="D1006" i="39"/>
  <c r="E1006" i="39"/>
  <c r="F1006" i="39"/>
  <c r="G1006" i="39"/>
  <c r="H1006" i="39"/>
  <c r="A1007" i="39"/>
  <c r="B1007" i="39"/>
  <c r="C1007" i="39"/>
  <c r="D1007" i="39"/>
  <c r="E1007" i="39"/>
  <c r="F1007" i="39"/>
  <c r="G1007" i="39"/>
  <c r="H1007" i="39"/>
  <c r="A1008" i="39"/>
  <c r="B1008" i="39"/>
  <c r="C1008" i="39"/>
  <c r="D1008" i="39"/>
  <c r="E1008" i="39"/>
  <c r="F1008" i="39"/>
  <c r="G1008" i="39"/>
  <c r="H1008" i="39"/>
  <c r="A1009" i="39"/>
  <c r="B1009" i="39"/>
  <c r="C1009" i="39"/>
  <c r="D1009" i="39"/>
  <c r="E1009" i="39"/>
  <c r="F1009" i="39"/>
  <c r="G1009" i="39"/>
  <c r="H1009" i="39"/>
  <c r="A1010" i="39"/>
  <c r="B1010" i="39"/>
  <c r="C1010" i="39"/>
  <c r="D1010" i="39"/>
  <c r="E1010" i="39"/>
  <c r="F1010" i="39"/>
  <c r="G1010" i="39"/>
  <c r="H1010" i="39"/>
  <c r="A1011" i="39"/>
  <c r="B1011" i="39"/>
  <c r="C1011" i="39"/>
  <c r="D1011" i="39"/>
  <c r="E1011" i="39"/>
  <c r="F1011" i="39"/>
  <c r="G1011" i="39"/>
  <c r="H1011" i="39"/>
  <c r="A1012" i="39"/>
  <c r="B1012" i="39"/>
  <c r="C1012" i="39"/>
  <c r="D1012" i="39"/>
  <c r="E1012" i="39"/>
  <c r="F1012" i="39"/>
  <c r="G1012" i="39"/>
  <c r="H1012" i="39"/>
  <c r="A1013" i="39"/>
  <c r="B1013" i="39"/>
  <c r="C1013" i="39"/>
  <c r="D1013" i="39"/>
  <c r="E1013" i="39"/>
  <c r="F1013" i="39"/>
  <c r="G1013" i="39"/>
  <c r="H1013" i="39"/>
  <c r="A1014" i="39"/>
  <c r="B1014" i="39"/>
  <c r="C1014" i="39"/>
  <c r="D1014" i="39"/>
  <c r="E1014" i="39"/>
  <c r="F1014" i="39"/>
  <c r="G1014" i="39"/>
  <c r="H1014" i="39"/>
  <c r="A1015" i="39"/>
  <c r="B1015" i="39"/>
  <c r="C1015" i="39"/>
  <c r="D1015" i="39"/>
  <c r="E1015" i="39"/>
  <c r="F1015" i="39"/>
  <c r="G1015" i="39"/>
  <c r="H1015" i="39"/>
  <c r="A1016" i="39"/>
  <c r="B1016" i="39"/>
  <c r="C1016" i="39"/>
  <c r="D1016" i="39"/>
  <c r="E1016" i="39"/>
  <c r="F1016" i="39"/>
  <c r="G1016" i="39"/>
  <c r="H1016" i="39"/>
  <c r="A1017" i="39"/>
  <c r="B1017" i="39"/>
  <c r="C1017" i="39"/>
  <c r="D1017" i="39"/>
  <c r="E1017" i="39"/>
  <c r="F1017" i="39"/>
  <c r="G1017" i="39"/>
  <c r="H1017" i="39"/>
  <c r="A1018" i="39"/>
  <c r="B1018" i="39"/>
  <c r="C1018" i="39"/>
  <c r="D1018" i="39"/>
  <c r="E1018" i="39"/>
  <c r="F1018" i="39"/>
  <c r="G1018" i="39"/>
  <c r="H1018" i="39"/>
  <c r="A1019" i="39"/>
  <c r="B1019" i="39"/>
  <c r="C1019" i="39"/>
  <c r="D1019" i="39"/>
  <c r="E1019" i="39"/>
  <c r="F1019" i="39"/>
  <c r="G1019" i="39"/>
  <c r="H1019" i="39"/>
  <c r="A1020" i="39"/>
  <c r="B1020" i="39"/>
  <c r="C1020" i="39"/>
  <c r="D1020" i="39"/>
  <c r="E1020" i="39"/>
  <c r="F1020" i="39"/>
  <c r="G1020" i="39"/>
  <c r="H1020" i="39"/>
  <c r="A1021" i="39"/>
  <c r="B1021" i="39"/>
  <c r="C1021" i="39"/>
  <c r="D1021" i="39"/>
  <c r="E1021" i="39"/>
  <c r="F1021" i="39"/>
  <c r="G1021" i="39"/>
  <c r="H1021" i="39"/>
  <c r="A1022" i="39"/>
  <c r="B1022" i="39"/>
  <c r="C1022" i="39"/>
  <c r="D1022" i="39"/>
  <c r="E1022" i="39"/>
  <c r="F1022" i="39"/>
  <c r="G1022" i="39"/>
  <c r="H1022" i="39"/>
  <c r="A1023" i="39"/>
  <c r="B1023" i="39"/>
  <c r="C1023" i="39"/>
  <c r="D1023" i="39"/>
  <c r="E1023" i="39"/>
  <c r="F1023" i="39"/>
  <c r="G1023" i="39"/>
  <c r="H1023" i="39"/>
  <c r="A1024" i="39"/>
  <c r="B1024" i="39"/>
  <c r="C1024" i="39"/>
  <c r="D1024" i="39"/>
  <c r="E1024" i="39"/>
  <c r="F1024" i="39"/>
  <c r="G1024" i="39"/>
  <c r="H1024" i="39"/>
  <c r="A1025" i="39"/>
  <c r="B1025" i="39"/>
  <c r="C1025" i="39"/>
  <c r="D1025" i="39"/>
  <c r="E1025" i="39"/>
  <c r="F1025" i="39"/>
  <c r="G1025" i="39"/>
  <c r="H1025" i="39"/>
  <c r="A1026" i="39"/>
  <c r="B1026" i="39"/>
  <c r="C1026" i="39"/>
  <c r="D1026" i="39"/>
  <c r="E1026" i="39"/>
  <c r="F1026" i="39"/>
  <c r="G1026" i="39"/>
  <c r="H1026" i="39"/>
  <c r="A1027" i="39"/>
  <c r="B1027" i="39"/>
  <c r="C1027" i="39"/>
  <c r="D1027" i="39"/>
  <c r="E1027" i="39"/>
  <c r="F1027" i="39"/>
  <c r="G1027" i="39"/>
  <c r="H1027" i="39"/>
  <c r="A1028" i="39"/>
  <c r="B1028" i="39"/>
  <c r="C1028" i="39"/>
  <c r="D1028" i="39"/>
  <c r="E1028" i="39"/>
  <c r="F1028" i="39"/>
  <c r="G1028" i="39"/>
  <c r="H1028" i="39"/>
  <c r="A1029" i="39"/>
  <c r="B1029" i="39"/>
  <c r="C1029" i="39"/>
  <c r="D1029" i="39"/>
  <c r="E1029" i="39"/>
  <c r="F1029" i="39"/>
  <c r="G1029" i="39"/>
  <c r="H1029" i="39"/>
  <c r="A1030" i="39"/>
  <c r="B1030" i="39"/>
  <c r="C1030" i="39"/>
  <c r="D1030" i="39"/>
  <c r="E1030" i="39"/>
  <c r="F1030" i="39"/>
  <c r="G1030" i="39"/>
  <c r="H1030" i="39"/>
  <c r="A1031" i="39"/>
  <c r="B1031" i="39"/>
  <c r="C1031" i="39"/>
  <c r="D1031" i="39"/>
  <c r="E1031" i="39"/>
  <c r="F1031" i="39"/>
  <c r="G1031" i="39"/>
  <c r="H1031" i="39"/>
  <c r="A1032" i="39"/>
  <c r="B1032" i="39"/>
  <c r="C1032" i="39"/>
  <c r="D1032" i="39"/>
  <c r="E1032" i="39"/>
  <c r="F1032" i="39"/>
  <c r="G1032" i="39"/>
  <c r="H1032" i="39"/>
  <c r="A1033" i="39"/>
  <c r="B1033" i="39"/>
  <c r="C1033" i="39"/>
  <c r="D1033" i="39"/>
  <c r="E1033" i="39"/>
  <c r="F1033" i="39"/>
  <c r="G1033" i="39"/>
  <c r="H1033" i="39"/>
  <c r="A1034" i="39"/>
  <c r="B1034" i="39"/>
  <c r="C1034" i="39"/>
  <c r="D1034" i="39"/>
  <c r="E1034" i="39"/>
  <c r="F1034" i="39"/>
  <c r="G1034" i="39"/>
  <c r="H1034" i="39"/>
  <c r="A1035" i="39"/>
  <c r="B1035" i="39"/>
  <c r="C1035" i="39"/>
  <c r="D1035" i="39"/>
  <c r="E1035" i="39"/>
  <c r="F1035" i="39"/>
  <c r="G1035" i="39"/>
  <c r="H1035" i="39"/>
  <c r="A1036" i="39"/>
  <c r="B1036" i="39"/>
  <c r="C1036" i="39"/>
  <c r="D1036" i="39"/>
  <c r="E1036" i="39"/>
  <c r="F1036" i="39"/>
  <c r="G1036" i="39"/>
  <c r="H1036" i="39"/>
  <c r="A1037" i="39"/>
  <c r="B1037" i="39"/>
  <c r="C1037" i="39"/>
  <c r="D1037" i="39"/>
  <c r="E1037" i="39"/>
  <c r="F1037" i="39"/>
  <c r="G1037" i="39"/>
  <c r="H1037" i="39"/>
  <c r="A1038" i="39"/>
  <c r="B1038" i="39"/>
  <c r="C1038" i="39"/>
  <c r="D1038" i="39"/>
  <c r="E1038" i="39"/>
  <c r="F1038" i="39"/>
  <c r="G1038" i="39"/>
  <c r="H1038" i="39"/>
  <c r="A1039" i="39"/>
  <c r="B1039" i="39"/>
  <c r="C1039" i="39"/>
  <c r="D1039" i="39"/>
  <c r="E1039" i="39"/>
  <c r="F1039" i="39"/>
  <c r="G1039" i="39"/>
  <c r="H1039" i="39"/>
  <c r="A1040" i="39"/>
  <c r="B1040" i="39"/>
  <c r="C1040" i="39"/>
  <c r="D1040" i="39"/>
  <c r="E1040" i="39"/>
  <c r="F1040" i="39"/>
  <c r="G1040" i="39"/>
  <c r="H1040" i="39"/>
  <c r="A1041" i="39"/>
  <c r="B1041" i="39"/>
  <c r="C1041" i="39"/>
  <c r="D1041" i="39"/>
  <c r="E1041" i="39"/>
  <c r="F1041" i="39"/>
  <c r="G1041" i="39"/>
  <c r="H1041" i="39"/>
  <c r="A1042" i="39"/>
  <c r="B1042" i="39"/>
  <c r="C1042" i="39"/>
  <c r="D1042" i="39"/>
  <c r="E1042" i="39"/>
  <c r="F1042" i="39"/>
  <c r="G1042" i="39"/>
  <c r="H1042" i="39"/>
  <c r="A1043" i="39"/>
  <c r="B1043" i="39"/>
  <c r="C1043" i="39"/>
  <c r="D1043" i="39"/>
  <c r="E1043" i="39"/>
  <c r="F1043" i="39"/>
  <c r="G1043" i="39"/>
  <c r="H1043" i="39"/>
  <c r="A1044" i="39"/>
  <c r="B1044" i="39"/>
  <c r="C1044" i="39"/>
  <c r="D1044" i="39"/>
  <c r="E1044" i="39"/>
  <c r="F1044" i="39"/>
  <c r="G1044" i="39"/>
  <c r="H1044" i="39"/>
  <c r="A1045" i="39"/>
  <c r="B1045" i="39"/>
  <c r="C1045" i="39"/>
  <c r="D1045" i="39"/>
  <c r="E1045" i="39"/>
  <c r="F1045" i="39"/>
  <c r="G1045" i="39"/>
  <c r="H1045" i="39"/>
  <c r="A1046" i="39"/>
  <c r="B1046" i="39"/>
  <c r="C1046" i="39"/>
  <c r="D1046" i="39"/>
  <c r="E1046" i="39"/>
  <c r="F1046" i="39"/>
  <c r="G1046" i="39"/>
  <c r="H1046" i="39"/>
  <c r="A1047" i="39"/>
  <c r="B1047" i="39"/>
  <c r="C1047" i="39"/>
  <c r="D1047" i="39"/>
  <c r="E1047" i="39"/>
  <c r="F1047" i="39"/>
  <c r="G1047" i="39"/>
  <c r="H1047" i="39"/>
  <c r="A1048" i="39"/>
  <c r="B1048" i="39"/>
  <c r="C1048" i="39"/>
  <c r="D1048" i="39"/>
  <c r="E1048" i="39"/>
  <c r="F1048" i="39"/>
  <c r="G1048" i="39"/>
  <c r="H1048" i="39"/>
  <c r="A1049" i="39"/>
  <c r="B1049" i="39"/>
  <c r="C1049" i="39"/>
  <c r="D1049" i="39"/>
  <c r="E1049" i="39"/>
  <c r="F1049" i="39"/>
  <c r="G1049" i="39"/>
  <c r="H1049" i="39"/>
  <c r="A1050" i="39"/>
  <c r="B1050" i="39"/>
  <c r="C1050" i="39"/>
  <c r="D1050" i="39"/>
  <c r="E1050" i="39"/>
  <c r="F1050" i="39"/>
  <c r="G1050" i="39"/>
  <c r="H1050" i="39"/>
  <c r="A1051" i="39"/>
  <c r="B1051" i="39"/>
  <c r="C1051" i="39"/>
  <c r="D1051" i="39"/>
  <c r="E1051" i="39"/>
  <c r="F1051" i="39"/>
  <c r="G1051" i="39"/>
  <c r="H1051" i="39"/>
  <c r="A1052" i="39"/>
  <c r="B1052" i="39"/>
  <c r="C1052" i="39"/>
  <c r="D1052" i="39"/>
  <c r="E1052" i="39"/>
  <c r="F1052" i="39"/>
  <c r="G1052" i="39"/>
  <c r="H1052" i="39"/>
  <c r="A1053" i="39"/>
  <c r="B1053" i="39"/>
  <c r="C1053" i="39"/>
  <c r="D1053" i="39"/>
  <c r="E1053" i="39"/>
  <c r="F1053" i="39"/>
  <c r="G1053" i="39"/>
  <c r="H1053" i="39"/>
  <c r="A1054" i="39"/>
  <c r="B1054" i="39"/>
  <c r="C1054" i="39"/>
  <c r="D1054" i="39"/>
  <c r="E1054" i="39"/>
  <c r="F1054" i="39"/>
  <c r="G1054" i="39"/>
  <c r="H1054" i="39"/>
  <c r="A1055" i="39"/>
  <c r="B1055" i="39"/>
  <c r="C1055" i="39"/>
  <c r="D1055" i="39"/>
  <c r="E1055" i="39"/>
  <c r="F1055" i="39"/>
  <c r="G1055" i="39"/>
  <c r="H1055" i="39"/>
  <c r="A1056" i="39"/>
  <c r="B1056" i="39"/>
  <c r="C1056" i="39"/>
  <c r="D1056" i="39"/>
  <c r="E1056" i="39"/>
  <c r="F1056" i="39"/>
  <c r="G1056" i="39"/>
  <c r="H1056" i="39"/>
  <c r="A1057" i="39"/>
  <c r="B1057" i="39"/>
  <c r="C1057" i="39"/>
  <c r="D1057" i="39"/>
  <c r="E1057" i="39"/>
  <c r="F1057" i="39"/>
  <c r="G1057" i="39"/>
  <c r="H1057" i="39"/>
  <c r="A1058" i="39"/>
  <c r="B1058" i="39"/>
  <c r="C1058" i="39"/>
  <c r="D1058" i="39"/>
  <c r="E1058" i="39"/>
  <c r="F1058" i="39"/>
  <c r="G1058" i="39"/>
  <c r="H1058" i="39"/>
  <c r="A1059" i="39"/>
  <c r="B1059" i="39"/>
  <c r="C1059" i="39"/>
  <c r="D1059" i="39"/>
  <c r="E1059" i="39"/>
  <c r="F1059" i="39"/>
  <c r="G1059" i="39"/>
  <c r="H1059" i="39"/>
  <c r="A1060" i="39"/>
  <c r="B1060" i="39"/>
  <c r="C1060" i="39"/>
  <c r="D1060" i="39"/>
  <c r="E1060" i="39"/>
  <c r="F1060" i="39"/>
  <c r="G1060" i="39"/>
  <c r="H1060" i="39"/>
  <c r="A1061" i="39"/>
  <c r="B1061" i="39"/>
  <c r="C1061" i="39"/>
  <c r="D1061" i="39"/>
  <c r="E1061" i="39"/>
  <c r="F1061" i="39"/>
  <c r="G1061" i="39"/>
  <c r="H1061" i="39"/>
  <c r="A1062" i="39"/>
  <c r="B1062" i="39"/>
  <c r="C1062" i="39"/>
  <c r="D1062" i="39"/>
  <c r="E1062" i="39"/>
  <c r="F1062" i="39"/>
  <c r="G1062" i="39"/>
  <c r="H1062" i="39"/>
  <c r="A1063" i="39"/>
  <c r="B1063" i="39"/>
  <c r="C1063" i="39"/>
  <c r="D1063" i="39"/>
  <c r="E1063" i="39"/>
  <c r="F1063" i="39"/>
  <c r="G1063" i="39"/>
  <c r="H1063" i="39"/>
  <c r="A1064" i="39"/>
  <c r="B1064" i="39"/>
  <c r="C1064" i="39"/>
  <c r="D1064" i="39"/>
  <c r="E1064" i="39"/>
  <c r="F1064" i="39"/>
  <c r="G1064" i="39"/>
  <c r="H1064" i="39"/>
  <c r="A1065" i="39"/>
  <c r="B1065" i="39"/>
  <c r="C1065" i="39"/>
  <c r="D1065" i="39"/>
  <c r="E1065" i="39"/>
  <c r="F1065" i="39"/>
  <c r="G1065" i="39"/>
  <c r="H1065" i="39"/>
  <c r="A1066" i="39"/>
  <c r="B1066" i="39"/>
  <c r="C1066" i="39"/>
  <c r="D1066" i="39"/>
  <c r="E1066" i="39"/>
  <c r="F1066" i="39"/>
  <c r="G1066" i="39"/>
  <c r="H1066" i="39"/>
  <c r="A1067" i="39"/>
  <c r="B1067" i="39"/>
  <c r="C1067" i="39"/>
  <c r="D1067" i="39"/>
  <c r="E1067" i="39"/>
  <c r="F1067" i="39"/>
  <c r="G1067" i="39"/>
  <c r="H1067" i="39"/>
  <c r="A1068" i="39"/>
  <c r="B1068" i="39"/>
  <c r="C1068" i="39"/>
  <c r="D1068" i="39"/>
  <c r="E1068" i="39"/>
  <c r="F1068" i="39"/>
  <c r="G1068" i="39"/>
  <c r="H1068" i="39"/>
  <c r="A1069" i="39"/>
  <c r="B1069" i="39"/>
  <c r="C1069" i="39"/>
  <c r="D1069" i="39"/>
  <c r="E1069" i="39"/>
  <c r="F1069" i="39"/>
  <c r="G1069" i="39"/>
  <c r="H1069" i="39"/>
  <c r="A1070" i="39"/>
  <c r="B1070" i="39"/>
  <c r="C1070" i="39"/>
  <c r="D1070" i="39"/>
  <c r="E1070" i="39"/>
  <c r="F1070" i="39"/>
  <c r="G1070" i="39"/>
  <c r="H1070" i="39"/>
  <c r="A1071" i="39"/>
  <c r="B1071" i="39"/>
  <c r="C1071" i="39"/>
  <c r="D1071" i="39"/>
  <c r="E1071" i="39"/>
  <c r="F1071" i="39"/>
  <c r="G1071" i="39"/>
  <c r="H1071" i="39"/>
  <c r="A1072" i="39"/>
  <c r="B1072" i="39"/>
  <c r="C1072" i="39"/>
  <c r="D1072" i="39"/>
  <c r="E1072" i="39"/>
  <c r="F1072" i="39"/>
  <c r="G1072" i="39"/>
  <c r="H1072" i="39"/>
  <c r="A1073" i="39"/>
  <c r="B1073" i="39"/>
  <c r="C1073" i="39"/>
  <c r="D1073" i="39"/>
  <c r="E1073" i="39"/>
  <c r="F1073" i="39"/>
  <c r="G1073" i="39"/>
  <c r="H1073" i="39"/>
  <c r="A1074" i="39"/>
  <c r="B1074" i="39"/>
  <c r="C1074" i="39"/>
  <c r="D1074" i="39"/>
  <c r="E1074" i="39"/>
  <c r="F1074" i="39"/>
  <c r="G1074" i="39"/>
  <c r="H1074" i="39"/>
  <c r="A1075" i="39"/>
  <c r="B1075" i="39"/>
  <c r="C1075" i="39"/>
  <c r="D1075" i="39"/>
  <c r="E1075" i="39"/>
  <c r="F1075" i="39"/>
  <c r="G1075" i="39"/>
  <c r="H1075" i="39"/>
  <c r="A1076" i="39"/>
  <c r="B1076" i="39"/>
  <c r="C1076" i="39"/>
  <c r="D1076" i="39"/>
  <c r="E1076" i="39"/>
  <c r="F1076" i="39"/>
  <c r="G1076" i="39"/>
  <c r="H1076" i="39"/>
  <c r="A1077" i="39"/>
  <c r="B1077" i="39"/>
  <c r="C1077" i="39"/>
  <c r="D1077" i="39"/>
  <c r="E1077" i="39"/>
  <c r="F1077" i="39"/>
  <c r="G1077" i="39"/>
  <c r="H1077" i="39"/>
  <c r="A1078" i="39"/>
  <c r="B1078" i="39"/>
  <c r="C1078" i="39"/>
  <c r="D1078" i="39"/>
  <c r="E1078" i="39"/>
  <c r="F1078" i="39"/>
  <c r="G1078" i="39"/>
  <c r="H1078" i="39"/>
  <c r="A1079" i="39"/>
  <c r="B1079" i="39"/>
  <c r="C1079" i="39"/>
  <c r="D1079" i="39"/>
  <c r="E1079" i="39"/>
  <c r="F1079" i="39"/>
  <c r="G1079" i="39"/>
  <c r="H1079" i="39"/>
  <c r="A1080" i="39"/>
  <c r="B1080" i="39"/>
  <c r="C1080" i="39"/>
  <c r="D1080" i="39"/>
  <c r="E1080" i="39"/>
  <c r="F1080" i="39"/>
  <c r="G1080" i="39"/>
  <c r="H1080" i="39"/>
  <c r="A1081" i="39"/>
  <c r="B1081" i="39"/>
  <c r="C1081" i="39"/>
  <c r="D1081" i="39"/>
  <c r="E1081" i="39"/>
  <c r="F1081" i="39"/>
  <c r="G1081" i="39"/>
  <c r="H1081" i="39"/>
  <c r="A1082" i="39"/>
  <c r="B1082" i="39"/>
  <c r="C1082" i="39"/>
  <c r="D1082" i="39"/>
  <c r="E1082" i="39"/>
  <c r="F1082" i="39"/>
  <c r="G1082" i="39"/>
  <c r="H1082" i="39"/>
  <c r="A1083" i="39"/>
  <c r="B1083" i="39"/>
  <c r="C1083" i="39"/>
  <c r="D1083" i="39"/>
  <c r="E1083" i="39"/>
  <c r="F1083" i="39"/>
  <c r="G1083" i="39"/>
  <c r="H1083" i="39"/>
  <c r="A1084" i="39"/>
  <c r="B1084" i="39"/>
  <c r="C1084" i="39"/>
  <c r="D1084" i="39"/>
  <c r="E1084" i="39"/>
  <c r="F1084" i="39"/>
  <c r="G1084" i="39"/>
  <c r="H1084" i="39"/>
  <c r="A1085" i="39"/>
  <c r="B1085" i="39"/>
  <c r="C1085" i="39"/>
  <c r="D1085" i="39"/>
  <c r="E1085" i="39"/>
  <c r="F1085" i="39"/>
  <c r="G1085" i="39"/>
  <c r="H1085" i="39"/>
  <c r="A1086" i="39"/>
  <c r="B1086" i="39"/>
  <c r="C1086" i="39"/>
  <c r="D1086" i="39"/>
  <c r="E1086" i="39"/>
  <c r="F1086" i="39"/>
  <c r="G1086" i="39"/>
  <c r="H1086" i="39"/>
  <c r="A1087" i="39"/>
  <c r="B1087" i="39"/>
  <c r="C1087" i="39"/>
  <c r="D1087" i="39"/>
  <c r="E1087" i="39"/>
  <c r="F1087" i="39"/>
  <c r="G1087" i="39"/>
  <c r="H1087" i="39"/>
  <c r="A1088" i="39"/>
  <c r="B1088" i="39"/>
  <c r="C1088" i="39"/>
  <c r="D1088" i="39"/>
  <c r="E1088" i="39"/>
  <c r="F1088" i="39"/>
  <c r="G1088" i="39"/>
  <c r="H1088" i="39"/>
  <c r="A1089" i="39"/>
  <c r="B1089" i="39"/>
  <c r="C1089" i="39"/>
  <c r="D1089" i="39"/>
  <c r="E1089" i="39"/>
  <c r="F1089" i="39"/>
  <c r="G1089" i="39"/>
  <c r="H1089" i="39"/>
  <c r="A1090" i="39"/>
  <c r="B1090" i="39"/>
  <c r="C1090" i="39"/>
  <c r="D1090" i="39"/>
  <c r="E1090" i="39"/>
  <c r="F1090" i="39"/>
  <c r="G1090" i="39"/>
  <c r="H1090" i="39"/>
  <c r="A1091" i="39"/>
  <c r="B1091" i="39"/>
  <c r="C1091" i="39"/>
  <c r="D1091" i="39"/>
  <c r="E1091" i="39"/>
  <c r="F1091" i="39"/>
  <c r="G1091" i="39"/>
  <c r="H1091" i="39"/>
  <c r="A1092" i="39"/>
  <c r="B1092" i="39"/>
  <c r="C1092" i="39"/>
  <c r="D1092" i="39"/>
  <c r="E1092" i="39"/>
  <c r="F1092" i="39"/>
  <c r="G1092" i="39"/>
  <c r="H1092" i="39"/>
  <c r="A1093" i="39"/>
  <c r="B1093" i="39"/>
  <c r="C1093" i="39"/>
  <c r="D1093" i="39"/>
  <c r="E1093" i="39"/>
  <c r="F1093" i="39"/>
  <c r="G1093" i="39"/>
  <c r="H1093" i="39"/>
  <c r="A1094" i="39"/>
  <c r="B1094" i="39"/>
  <c r="C1094" i="39"/>
  <c r="D1094" i="39"/>
  <c r="E1094" i="39"/>
  <c r="F1094" i="39"/>
  <c r="G1094" i="39"/>
  <c r="H1094" i="39"/>
  <c r="A1095" i="39"/>
  <c r="B1095" i="39"/>
  <c r="C1095" i="39"/>
  <c r="D1095" i="39"/>
  <c r="E1095" i="39"/>
  <c r="F1095" i="39"/>
  <c r="G1095" i="39"/>
  <c r="H1095" i="39"/>
  <c r="A1096" i="39"/>
  <c r="B1096" i="39"/>
  <c r="C1096" i="39"/>
  <c r="D1096" i="39"/>
  <c r="E1096" i="39"/>
  <c r="F1096" i="39"/>
  <c r="G1096" i="39"/>
  <c r="H1096" i="39"/>
  <c r="A1097" i="39"/>
  <c r="B1097" i="39"/>
  <c r="C1097" i="39"/>
  <c r="D1097" i="39"/>
  <c r="E1097" i="39"/>
  <c r="F1097" i="39"/>
  <c r="G1097" i="39"/>
  <c r="H1097" i="39"/>
  <c r="A1098" i="39"/>
  <c r="B1098" i="39"/>
  <c r="C1098" i="39"/>
  <c r="D1098" i="39"/>
  <c r="E1098" i="39"/>
  <c r="F1098" i="39"/>
  <c r="G1098" i="39"/>
  <c r="H1098" i="39"/>
  <c r="A1099" i="39"/>
  <c r="B1099" i="39"/>
  <c r="C1099" i="39"/>
  <c r="D1099" i="39"/>
  <c r="E1099" i="39"/>
  <c r="F1099" i="39"/>
  <c r="G1099" i="39"/>
  <c r="H1099" i="39"/>
  <c r="A1100" i="39"/>
  <c r="B1100" i="39"/>
  <c r="C1100" i="39"/>
  <c r="D1100" i="39"/>
  <c r="E1100" i="39"/>
  <c r="F1100" i="39"/>
  <c r="G1100" i="39"/>
  <c r="H1100" i="39"/>
  <c r="A1101" i="39"/>
  <c r="B1101" i="39"/>
  <c r="C1101" i="39"/>
  <c r="D1101" i="39"/>
  <c r="E1101" i="39"/>
  <c r="F1101" i="39"/>
  <c r="G1101" i="39"/>
  <c r="H1101" i="39"/>
  <c r="A1102" i="39"/>
  <c r="B1102" i="39"/>
  <c r="C1102" i="39"/>
  <c r="D1102" i="39"/>
  <c r="E1102" i="39"/>
  <c r="F1102" i="39"/>
  <c r="G1102" i="39"/>
  <c r="H1102" i="39"/>
  <c r="A1103" i="39"/>
  <c r="B1103" i="39"/>
  <c r="C1103" i="39"/>
  <c r="D1103" i="39"/>
  <c r="E1103" i="39"/>
  <c r="F1103" i="39"/>
  <c r="G1103" i="39"/>
  <c r="H1103" i="39"/>
  <c r="A1104" i="39"/>
  <c r="B1104" i="39"/>
  <c r="C1104" i="39"/>
  <c r="D1104" i="39"/>
  <c r="E1104" i="39"/>
  <c r="F1104" i="39"/>
  <c r="G1104" i="39"/>
  <c r="H1104" i="39"/>
  <c r="A1105" i="39"/>
  <c r="B1105" i="39"/>
  <c r="C1105" i="39"/>
  <c r="D1105" i="39"/>
  <c r="E1105" i="39"/>
  <c r="F1105" i="39"/>
  <c r="G1105" i="39"/>
  <c r="H1105" i="39"/>
  <c r="A1106" i="39"/>
  <c r="B1106" i="39"/>
  <c r="C1106" i="39"/>
  <c r="D1106" i="39"/>
  <c r="E1106" i="39"/>
  <c r="F1106" i="39"/>
  <c r="G1106" i="39"/>
  <c r="H1106" i="39"/>
  <c r="A1107" i="39"/>
  <c r="B1107" i="39"/>
  <c r="C1107" i="39"/>
  <c r="D1107" i="39"/>
  <c r="E1107" i="39"/>
  <c r="F1107" i="39"/>
  <c r="G1107" i="39"/>
  <c r="H1107" i="39"/>
  <c r="A1108" i="39"/>
  <c r="B1108" i="39"/>
  <c r="C1108" i="39"/>
  <c r="D1108" i="39"/>
  <c r="E1108" i="39"/>
  <c r="F1108" i="39"/>
  <c r="G1108" i="39"/>
  <c r="H1108" i="39"/>
  <c r="A1109" i="39"/>
  <c r="B1109" i="39"/>
  <c r="C1109" i="39"/>
  <c r="D1109" i="39"/>
  <c r="E1109" i="39"/>
  <c r="F1109" i="39"/>
  <c r="G1109" i="39"/>
  <c r="H1109" i="39"/>
  <c r="A1110" i="39"/>
  <c r="B1110" i="39"/>
  <c r="C1110" i="39"/>
  <c r="D1110" i="39"/>
  <c r="E1110" i="39"/>
  <c r="F1110" i="39"/>
  <c r="G1110" i="39"/>
  <c r="H1110" i="39"/>
  <c r="A1111" i="39"/>
  <c r="B1111" i="39"/>
  <c r="C1111" i="39"/>
  <c r="D1111" i="39"/>
  <c r="E1111" i="39"/>
  <c r="F1111" i="39"/>
  <c r="G1111" i="39"/>
  <c r="H1111" i="39"/>
  <c r="A1112" i="39"/>
  <c r="B1112" i="39"/>
  <c r="C1112" i="39"/>
  <c r="D1112" i="39"/>
  <c r="E1112" i="39"/>
  <c r="F1112" i="39"/>
  <c r="G1112" i="39"/>
  <c r="H1112" i="39"/>
  <c r="A1113" i="39"/>
  <c r="B1113" i="39"/>
  <c r="C1113" i="39"/>
  <c r="D1113" i="39"/>
  <c r="E1113" i="39"/>
  <c r="F1113" i="39"/>
  <c r="G1113" i="39"/>
  <c r="H1113" i="39"/>
  <c r="A1114" i="39"/>
  <c r="B1114" i="39"/>
  <c r="C1114" i="39"/>
  <c r="D1114" i="39"/>
  <c r="E1114" i="39"/>
  <c r="F1114" i="39"/>
  <c r="G1114" i="39"/>
  <c r="H1114" i="39"/>
  <c r="A1115" i="39"/>
  <c r="B1115" i="39"/>
  <c r="C1115" i="39"/>
  <c r="D1115" i="39"/>
  <c r="E1115" i="39"/>
  <c r="F1115" i="39"/>
  <c r="G1115" i="39"/>
  <c r="H1115" i="39"/>
  <c r="A1116" i="39"/>
  <c r="B1116" i="39"/>
  <c r="C1116" i="39"/>
  <c r="D1116" i="39"/>
  <c r="E1116" i="39"/>
  <c r="F1116" i="39"/>
  <c r="G1116" i="39"/>
  <c r="H1116" i="39"/>
  <c r="A1117" i="39"/>
  <c r="B1117" i="39"/>
  <c r="C1117" i="39"/>
  <c r="D1117" i="39"/>
  <c r="E1117" i="39"/>
  <c r="F1117" i="39"/>
  <c r="G1117" i="39"/>
  <c r="H1117" i="39"/>
  <c r="A1118" i="39"/>
  <c r="B1118" i="39"/>
  <c r="C1118" i="39"/>
  <c r="D1118" i="39"/>
  <c r="E1118" i="39"/>
  <c r="F1118" i="39"/>
  <c r="G1118" i="39"/>
  <c r="H1118" i="39"/>
  <c r="A1119" i="39"/>
  <c r="B1119" i="39"/>
  <c r="C1119" i="39"/>
  <c r="D1119" i="39"/>
  <c r="E1119" i="39"/>
  <c r="F1119" i="39"/>
  <c r="G1119" i="39"/>
  <c r="H1119" i="39"/>
  <c r="A1120" i="39"/>
  <c r="B1120" i="39"/>
  <c r="C1120" i="39"/>
  <c r="D1120" i="39"/>
  <c r="E1120" i="39"/>
  <c r="F1120" i="39"/>
  <c r="G1120" i="39"/>
  <c r="H1120" i="39"/>
  <c r="A1121" i="39"/>
  <c r="B1121" i="39"/>
  <c r="C1121" i="39"/>
  <c r="D1121" i="39"/>
  <c r="E1121" i="39"/>
  <c r="F1121" i="39"/>
  <c r="G1121" i="39"/>
  <c r="H1121" i="39"/>
  <c r="A1122" i="39"/>
  <c r="B1122" i="39"/>
  <c r="C1122" i="39"/>
  <c r="D1122" i="39"/>
  <c r="E1122" i="39"/>
  <c r="F1122" i="39"/>
  <c r="G1122" i="39"/>
  <c r="H1122" i="39"/>
  <c r="A1123" i="39"/>
  <c r="B1123" i="39"/>
  <c r="C1123" i="39"/>
  <c r="D1123" i="39"/>
  <c r="E1123" i="39"/>
  <c r="F1123" i="39"/>
  <c r="G1123" i="39"/>
  <c r="H1123" i="39"/>
  <c r="A1124" i="39"/>
  <c r="B1124" i="39"/>
  <c r="C1124" i="39"/>
  <c r="D1124" i="39"/>
  <c r="E1124" i="39"/>
  <c r="F1124" i="39"/>
  <c r="G1124" i="39"/>
  <c r="H1124" i="39"/>
  <c r="A1125" i="39"/>
  <c r="B1125" i="39"/>
  <c r="C1125" i="39"/>
  <c r="D1125" i="39"/>
  <c r="E1125" i="39"/>
  <c r="F1125" i="39"/>
  <c r="G1125" i="39"/>
  <c r="H1125" i="39"/>
  <c r="A1126" i="39"/>
  <c r="B1126" i="39"/>
  <c r="C1126" i="39"/>
  <c r="D1126" i="39"/>
  <c r="E1126" i="39"/>
  <c r="F1126" i="39"/>
  <c r="G1126" i="39"/>
  <c r="H1126" i="39"/>
  <c r="A1127" i="39"/>
  <c r="B1127" i="39"/>
  <c r="C1127" i="39"/>
  <c r="D1127" i="39"/>
  <c r="E1127" i="39"/>
  <c r="F1127" i="39"/>
  <c r="G1127" i="39"/>
  <c r="H1127" i="39"/>
  <c r="A1128" i="39"/>
  <c r="B1128" i="39"/>
  <c r="C1128" i="39"/>
  <c r="D1128" i="39"/>
  <c r="E1128" i="39"/>
  <c r="F1128" i="39"/>
  <c r="G1128" i="39"/>
  <c r="H1128" i="39"/>
  <c r="A1129" i="39"/>
  <c r="B1129" i="39"/>
  <c r="C1129" i="39"/>
  <c r="D1129" i="39"/>
  <c r="E1129" i="39"/>
  <c r="F1129" i="39"/>
  <c r="G1129" i="39"/>
  <c r="H1129" i="39"/>
  <c r="A1130" i="39"/>
  <c r="B1130" i="39"/>
  <c r="C1130" i="39"/>
  <c r="D1130" i="39"/>
  <c r="E1130" i="39"/>
  <c r="F1130" i="39"/>
  <c r="G1130" i="39"/>
  <c r="H1130" i="39"/>
  <c r="A1131" i="39"/>
  <c r="B1131" i="39"/>
  <c r="C1131" i="39"/>
  <c r="D1131" i="39"/>
  <c r="E1131" i="39"/>
  <c r="F1131" i="39"/>
  <c r="G1131" i="39"/>
  <c r="H1131" i="39"/>
  <c r="A1132" i="39"/>
  <c r="B1132" i="39"/>
  <c r="C1132" i="39"/>
  <c r="D1132" i="39"/>
  <c r="E1132" i="39"/>
  <c r="F1132" i="39"/>
  <c r="G1132" i="39"/>
  <c r="H1132" i="39"/>
  <c r="A1133" i="39"/>
  <c r="B1133" i="39"/>
  <c r="C1133" i="39"/>
  <c r="D1133" i="39"/>
  <c r="E1133" i="39"/>
  <c r="F1133" i="39"/>
  <c r="G1133" i="39"/>
  <c r="H1133" i="39"/>
  <c r="A1134" i="39"/>
  <c r="B1134" i="39"/>
  <c r="C1134" i="39"/>
  <c r="D1134" i="39"/>
  <c r="E1134" i="39"/>
  <c r="F1134" i="39"/>
  <c r="G1134" i="39"/>
  <c r="H1134" i="39"/>
  <c r="A1135" i="39"/>
  <c r="B1135" i="39"/>
  <c r="C1135" i="39"/>
  <c r="D1135" i="39"/>
  <c r="E1135" i="39"/>
  <c r="F1135" i="39"/>
  <c r="G1135" i="39"/>
  <c r="H1135" i="39"/>
  <c r="A1136" i="39"/>
  <c r="B1136" i="39"/>
  <c r="C1136" i="39"/>
  <c r="D1136" i="39"/>
  <c r="E1136" i="39"/>
  <c r="F1136" i="39"/>
  <c r="G1136" i="39"/>
  <c r="H1136" i="39"/>
  <c r="A1137" i="39"/>
  <c r="B1137" i="39"/>
  <c r="C1137" i="39"/>
  <c r="D1137" i="39"/>
  <c r="E1137" i="39"/>
  <c r="F1137" i="39"/>
  <c r="G1137" i="39"/>
  <c r="H1137" i="39"/>
  <c r="A1138" i="39"/>
  <c r="B1138" i="39"/>
  <c r="C1138" i="39"/>
  <c r="D1138" i="39"/>
  <c r="E1138" i="39"/>
  <c r="F1138" i="39"/>
  <c r="G1138" i="39"/>
  <c r="H1138" i="39"/>
  <c r="A1139" i="39"/>
  <c r="B1139" i="39"/>
  <c r="C1139" i="39"/>
  <c r="D1139" i="39"/>
  <c r="E1139" i="39"/>
  <c r="F1139" i="39"/>
  <c r="G1139" i="39"/>
  <c r="H1139" i="39"/>
  <c r="A1140" i="39"/>
  <c r="B1140" i="39"/>
  <c r="C1140" i="39"/>
  <c r="D1140" i="39"/>
  <c r="E1140" i="39"/>
  <c r="F1140" i="39"/>
  <c r="G1140" i="39"/>
  <c r="H1140" i="39"/>
  <c r="A1141" i="39"/>
  <c r="B1141" i="39"/>
  <c r="C1141" i="39"/>
  <c r="D1141" i="39"/>
  <c r="E1141" i="39"/>
  <c r="F1141" i="39"/>
  <c r="G1141" i="39"/>
  <c r="H1141" i="39"/>
  <c r="A1142" i="39"/>
  <c r="B1142" i="39"/>
  <c r="C1142" i="39"/>
  <c r="D1142" i="39"/>
  <c r="E1142" i="39"/>
  <c r="F1142" i="39"/>
  <c r="G1142" i="39"/>
  <c r="H1142" i="39"/>
  <c r="A1143" i="39"/>
  <c r="B1143" i="39"/>
  <c r="C1143" i="39"/>
  <c r="D1143" i="39"/>
  <c r="E1143" i="39"/>
  <c r="F1143" i="39"/>
  <c r="G1143" i="39"/>
  <c r="H1143" i="39"/>
  <c r="A1144" i="39"/>
  <c r="B1144" i="39"/>
  <c r="C1144" i="39"/>
  <c r="D1144" i="39"/>
  <c r="E1144" i="39"/>
  <c r="F1144" i="39"/>
  <c r="G1144" i="39"/>
  <c r="H1144" i="39"/>
  <c r="A1145" i="39"/>
  <c r="B1145" i="39"/>
  <c r="C1145" i="39"/>
  <c r="D1145" i="39"/>
  <c r="E1145" i="39"/>
  <c r="F1145" i="39"/>
  <c r="G1145" i="39"/>
  <c r="H1145" i="39"/>
  <c r="A1146" i="39"/>
  <c r="B1146" i="39"/>
  <c r="C1146" i="39"/>
  <c r="D1146" i="39"/>
  <c r="E1146" i="39"/>
  <c r="F1146" i="39"/>
  <c r="G1146" i="39"/>
  <c r="H1146" i="39"/>
  <c r="A1147" i="39"/>
  <c r="B1147" i="39"/>
  <c r="C1147" i="39"/>
  <c r="D1147" i="39"/>
  <c r="E1147" i="39"/>
  <c r="F1147" i="39"/>
  <c r="G1147" i="39"/>
  <c r="H1147" i="39"/>
  <c r="A1148" i="39"/>
  <c r="B1148" i="39"/>
  <c r="C1148" i="39"/>
  <c r="D1148" i="39"/>
  <c r="E1148" i="39"/>
  <c r="F1148" i="39"/>
  <c r="G1148" i="39"/>
  <c r="H1148" i="39"/>
  <c r="A1149" i="39"/>
  <c r="B1149" i="39"/>
  <c r="C1149" i="39"/>
  <c r="D1149" i="39"/>
  <c r="E1149" i="39"/>
  <c r="F1149" i="39"/>
  <c r="G1149" i="39"/>
  <c r="H1149" i="39"/>
  <c r="A1150" i="39"/>
  <c r="B1150" i="39"/>
  <c r="C1150" i="39"/>
  <c r="D1150" i="39"/>
  <c r="E1150" i="39"/>
  <c r="F1150" i="39"/>
  <c r="G1150" i="39"/>
  <c r="H1150" i="39"/>
  <c r="A1151" i="39"/>
  <c r="B1151" i="39"/>
  <c r="C1151" i="39"/>
  <c r="D1151" i="39"/>
  <c r="E1151" i="39"/>
  <c r="F1151" i="39"/>
  <c r="G1151" i="39"/>
  <c r="H1151" i="39"/>
  <c r="A1152" i="39"/>
  <c r="B1152" i="39"/>
  <c r="C1152" i="39"/>
  <c r="D1152" i="39"/>
  <c r="E1152" i="39"/>
  <c r="F1152" i="39"/>
  <c r="G1152" i="39"/>
  <c r="H1152" i="39"/>
  <c r="A1153" i="39"/>
  <c r="B1153" i="39"/>
  <c r="C1153" i="39"/>
  <c r="D1153" i="39"/>
  <c r="E1153" i="39"/>
  <c r="F1153" i="39"/>
  <c r="G1153" i="39"/>
  <c r="H1153" i="39"/>
  <c r="A1154" i="39"/>
  <c r="B1154" i="39"/>
  <c r="C1154" i="39"/>
  <c r="D1154" i="39"/>
  <c r="E1154" i="39"/>
  <c r="F1154" i="39"/>
  <c r="G1154" i="39"/>
  <c r="H1154" i="39"/>
  <c r="A1155" i="39"/>
  <c r="B1155" i="39"/>
  <c r="C1155" i="39"/>
  <c r="D1155" i="39"/>
  <c r="E1155" i="39"/>
  <c r="F1155" i="39"/>
  <c r="G1155" i="39"/>
  <c r="H1155" i="39"/>
  <c r="A1156" i="39"/>
  <c r="B1156" i="39"/>
  <c r="C1156" i="39"/>
  <c r="D1156" i="39"/>
  <c r="E1156" i="39"/>
  <c r="F1156" i="39"/>
  <c r="G1156" i="39"/>
  <c r="H1156" i="39"/>
  <c r="A1157" i="39"/>
  <c r="B1157" i="39"/>
  <c r="C1157" i="39"/>
  <c r="D1157" i="39"/>
  <c r="E1157" i="39"/>
  <c r="F1157" i="39"/>
  <c r="G1157" i="39"/>
  <c r="H1157" i="39"/>
  <c r="A1158" i="39"/>
  <c r="B1158" i="39"/>
  <c r="C1158" i="39"/>
  <c r="D1158" i="39"/>
  <c r="E1158" i="39"/>
  <c r="F1158" i="39"/>
  <c r="G1158" i="39"/>
  <c r="H1158" i="39"/>
  <c r="A1159" i="39"/>
  <c r="B1159" i="39"/>
  <c r="C1159" i="39"/>
  <c r="D1159" i="39"/>
  <c r="E1159" i="39"/>
  <c r="F1159" i="39"/>
  <c r="G1159" i="39"/>
  <c r="H1159" i="39"/>
  <c r="A1160" i="39"/>
  <c r="B1160" i="39"/>
  <c r="C1160" i="39"/>
  <c r="D1160" i="39"/>
  <c r="E1160" i="39"/>
  <c r="F1160" i="39"/>
  <c r="G1160" i="39"/>
  <c r="H1160" i="39"/>
  <c r="A1161" i="39"/>
  <c r="B1161" i="39"/>
  <c r="C1161" i="39"/>
  <c r="D1161" i="39"/>
  <c r="E1161" i="39"/>
  <c r="F1161" i="39"/>
  <c r="G1161" i="39"/>
  <c r="H1161" i="39"/>
  <c r="A1162" i="39"/>
  <c r="B1162" i="39"/>
  <c r="C1162" i="39"/>
  <c r="D1162" i="39"/>
  <c r="E1162" i="39"/>
  <c r="F1162" i="39"/>
  <c r="G1162" i="39"/>
  <c r="H1162" i="39"/>
  <c r="A1163" i="39"/>
  <c r="B1163" i="39"/>
  <c r="C1163" i="39"/>
  <c r="D1163" i="39"/>
  <c r="E1163" i="39"/>
  <c r="F1163" i="39"/>
  <c r="G1163" i="39"/>
  <c r="H1163" i="39"/>
  <c r="A1164" i="39"/>
  <c r="B1164" i="39"/>
  <c r="C1164" i="39"/>
  <c r="D1164" i="39"/>
  <c r="E1164" i="39"/>
  <c r="F1164" i="39"/>
  <c r="G1164" i="39"/>
  <c r="H1164" i="39"/>
  <c r="A1165" i="39"/>
  <c r="B1165" i="39"/>
  <c r="C1165" i="39"/>
  <c r="D1165" i="39"/>
  <c r="E1165" i="39"/>
  <c r="F1165" i="39"/>
  <c r="G1165" i="39"/>
  <c r="H1165" i="39"/>
  <c r="A1166" i="39"/>
  <c r="B1166" i="39"/>
  <c r="C1166" i="39"/>
  <c r="D1166" i="39"/>
  <c r="E1166" i="39"/>
  <c r="F1166" i="39"/>
  <c r="G1166" i="39"/>
  <c r="H1166" i="39"/>
  <c r="A1167" i="39"/>
  <c r="B1167" i="39"/>
  <c r="C1167" i="39"/>
  <c r="D1167" i="39"/>
  <c r="E1167" i="39"/>
  <c r="F1167" i="39"/>
  <c r="G1167" i="39"/>
  <c r="H1167" i="39"/>
  <c r="A1168" i="39"/>
  <c r="B1168" i="39"/>
  <c r="C1168" i="39"/>
  <c r="D1168" i="39"/>
  <c r="E1168" i="39"/>
  <c r="F1168" i="39"/>
  <c r="G1168" i="39"/>
  <c r="H1168" i="39"/>
  <c r="A1169" i="39"/>
  <c r="B1169" i="39"/>
  <c r="C1169" i="39"/>
  <c r="D1169" i="39"/>
  <c r="E1169" i="39"/>
  <c r="F1169" i="39"/>
  <c r="G1169" i="39"/>
  <c r="H1169" i="39"/>
  <c r="A1170" i="39"/>
  <c r="B1170" i="39"/>
  <c r="C1170" i="39"/>
  <c r="D1170" i="39"/>
  <c r="E1170" i="39"/>
  <c r="F1170" i="39"/>
  <c r="G1170" i="39"/>
  <c r="H1170" i="39"/>
  <c r="A1171" i="39"/>
  <c r="B1171" i="39"/>
  <c r="C1171" i="39"/>
  <c r="D1171" i="39"/>
  <c r="E1171" i="39"/>
  <c r="F1171" i="39"/>
  <c r="G1171" i="39"/>
  <c r="H1171" i="39"/>
  <c r="A1172" i="39"/>
  <c r="B1172" i="39"/>
  <c r="C1172" i="39"/>
  <c r="D1172" i="39"/>
  <c r="E1172" i="39"/>
  <c r="F1172" i="39"/>
  <c r="G1172" i="39"/>
  <c r="H1172" i="39"/>
  <c r="A1173" i="39"/>
  <c r="B1173" i="39"/>
  <c r="C1173" i="39"/>
  <c r="D1173" i="39"/>
  <c r="E1173" i="39"/>
  <c r="F1173" i="39"/>
  <c r="G1173" i="39"/>
  <c r="H1173" i="39"/>
  <c r="A1174" i="39"/>
  <c r="B1174" i="39"/>
  <c r="C1174" i="39"/>
  <c r="D1174" i="39"/>
  <c r="E1174" i="39"/>
  <c r="F1174" i="39"/>
  <c r="G1174" i="39"/>
  <c r="H1174" i="39"/>
  <c r="A1175" i="39"/>
  <c r="B1175" i="39"/>
  <c r="C1175" i="39"/>
  <c r="D1175" i="39"/>
  <c r="E1175" i="39"/>
  <c r="F1175" i="39"/>
  <c r="G1175" i="39"/>
  <c r="H1175" i="39"/>
  <c r="A1176" i="39"/>
  <c r="B1176" i="39"/>
  <c r="C1176" i="39"/>
  <c r="D1176" i="39"/>
  <c r="E1176" i="39"/>
  <c r="F1176" i="39"/>
  <c r="G1176" i="39"/>
  <c r="H1176" i="39"/>
  <c r="A1177" i="39"/>
  <c r="B1177" i="39"/>
  <c r="C1177" i="39"/>
  <c r="D1177" i="39"/>
  <c r="E1177" i="39"/>
  <c r="F1177" i="39"/>
  <c r="G1177" i="39"/>
  <c r="H1177" i="39"/>
  <c r="A1178" i="39"/>
  <c r="B1178" i="39"/>
  <c r="C1178" i="39"/>
  <c r="D1178" i="39"/>
  <c r="E1178" i="39"/>
  <c r="F1178" i="39"/>
  <c r="G1178" i="39"/>
  <c r="H1178" i="39"/>
  <c r="A1179" i="39"/>
  <c r="B1179" i="39"/>
  <c r="C1179" i="39"/>
  <c r="D1179" i="39"/>
  <c r="E1179" i="39"/>
  <c r="F1179" i="39"/>
  <c r="G1179" i="39"/>
  <c r="H1179" i="39"/>
  <c r="A1180" i="39"/>
  <c r="B1180" i="39"/>
  <c r="C1180" i="39"/>
  <c r="D1180" i="39"/>
  <c r="E1180" i="39"/>
  <c r="F1180" i="39"/>
  <c r="G1180" i="39"/>
  <c r="H1180" i="39"/>
  <c r="A1181" i="39"/>
  <c r="B1181" i="39"/>
  <c r="C1181" i="39"/>
  <c r="D1181" i="39"/>
  <c r="E1181" i="39"/>
  <c r="F1181" i="39"/>
  <c r="G1181" i="39"/>
  <c r="H1181" i="39"/>
  <c r="A1182" i="39"/>
  <c r="B1182" i="39"/>
  <c r="C1182" i="39"/>
  <c r="D1182" i="39"/>
  <c r="E1182" i="39"/>
  <c r="F1182" i="39"/>
  <c r="G1182" i="39"/>
  <c r="H1182" i="39"/>
  <c r="A1183" i="39"/>
  <c r="B1183" i="39"/>
  <c r="C1183" i="39"/>
  <c r="D1183" i="39"/>
  <c r="E1183" i="39"/>
  <c r="F1183" i="39"/>
  <c r="G1183" i="39"/>
  <c r="H1183" i="39"/>
  <c r="A1184" i="39"/>
  <c r="B1184" i="39"/>
  <c r="C1184" i="39"/>
  <c r="D1184" i="39"/>
  <c r="E1184" i="39"/>
  <c r="F1184" i="39"/>
  <c r="G1184" i="39"/>
  <c r="H1184" i="39"/>
  <c r="A1185" i="39"/>
  <c r="B1185" i="39"/>
  <c r="C1185" i="39"/>
  <c r="D1185" i="39"/>
  <c r="E1185" i="39"/>
  <c r="F1185" i="39"/>
  <c r="G1185" i="39"/>
  <c r="H1185" i="39"/>
  <c r="A1186" i="39"/>
  <c r="B1186" i="39"/>
  <c r="C1186" i="39"/>
  <c r="D1186" i="39"/>
  <c r="E1186" i="39"/>
  <c r="F1186" i="39"/>
  <c r="G1186" i="39"/>
  <c r="H1186" i="39"/>
  <c r="A1187" i="39"/>
  <c r="B1187" i="39"/>
  <c r="C1187" i="39"/>
  <c r="D1187" i="39"/>
  <c r="E1187" i="39"/>
  <c r="F1187" i="39"/>
  <c r="G1187" i="39"/>
  <c r="H1187" i="39"/>
  <c r="A1188" i="39"/>
  <c r="B1188" i="39"/>
  <c r="C1188" i="39"/>
  <c r="D1188" i="39"/>
  <c r="E1188" i="39"/>
  <c r="F1188" i="39"/>
  <c r="G1188" i="39"/>
  <c r="H1188" i="39"/>
  <c r="A1189" i="39"/>
  <c r="B1189" i="39"/>
  <c r="C1189" i="39"/>
  <c r="D1189" i="39"/>
  <c r="E1189" i="39"/>
  <c r="F1189" i="39"/>
  <c r="G1189" i="39"/>
  <c r="H1189" i="39"/>
  <c r="A1190" i="39"/>
  <c r="B1190" i="39"/>
  <c r="C1190" i="39"/>
  <c r="D1190" i="39"/>
  <c r="E1190" i="39"/>
  <c r="F1190" i="39"/>
  <c r="G1190" i="39"/>
  <c r="H1190" i="39"/>
  <c r="A1191" i="39"/>
  <c r="B1191" i="39"/>
  <c r="C1191" i="39"/>
  <c r="D1191" i="39"/>
  <c r="E1191" i="39"/>
  <c r="F1191" i="39"/>
  <c r="G1191" i="39"/>
  <c r="H1191" i="39"/>
  <c r="A1192" i="39"/>
  <c r="B1192" i="39"/>
  <c r="C1192" i="39"/>
  <c r="D1192" i="39"/>
  <c r="E1192" i="39"/>
  <c r="F1192" i="39"/>
  <c r="G1192" i="39"/>
  <c r="H1192" i="39"/>
  <c r="A1193" i="39"/>
  <c r="B1193" i="39"/>
  <c r="C1193" i="39"/>
  <c r="D1193" i="39"/>
  <c r="E1193" i="39"/>
  <c r="F1193" i="39"/>
  <c r="G1193" i="39"/>
  <c r="H1193" i="39"/>
  <c r="A1194" i="39"/>
  <c r="B1194" i="39"/>
  <c r="C1194" i="39"/>
  <c r="D1194" i="39"/>
  <c r="E1194" i="39"/>
  <c r="F1194" i="39"/>
  <c r="G1194" i="39"/>
  <c r="H1194" i="39"/>
  <c r="A1195" i="39"/>
  <c r="B1195" i="39"/>
  <c r="C1195" i="39"/>
  <c r="D1195" i="39"/>
  <c r="E1195" i="39"/>
  <c r="F1195" i="39"/>
  <c r="G1195" i="39"/>
  <c r="H1195" i="39"/>
  <c r="A1196" i="39"/>
  <c r="B1196" i="39"/>
  <c r="C1196" i="39"/>
  <c r="D1196" i="39"/>
  <c r="E1196" i="39"/>
  <c r="F1196" i="39"/>
  <c r="G1196" i="39"/>
  <c r="H1196" i="39"/>
  <c r="A1197" i="39"/>
  <c r="B1197" i="39"/>
  <c r="C1197" i="39"/>
  <c r="D1197" i="39"/>
  <c r="E1197" i="39"/>
  <c r="F1197" i="39"/>
  <c r="G1197" i="39"/>
  <c r="H1197" i="39"/>
  <c r="A1198" i="39"/>
  <c r="B1198" i="39"/>
  <c r="C1198" i="39"/>
  <c r="D1198" i="39"/>
  <c r="E1198" i="39"/>
  <c r="F1198" i="39"/>
  <c r="G1198" i="39"/>
  <c r="H1198" i="39"/>
  <c r="A1199" i="39"/>
  <c r="B1199" i="39"/>
  <c r="C1199" i="39"/>
  <c r="D1199" i="39"/>
  <c r="E1199" i="39"/>
  <c r="F1199" i="39"/>
  <c r="G1199" i="39"/>
  <c r="H1199" i="39"/>
  <c r="A1200" i="39"/>
  <c r="B1200" i="39"/>
  <c r="C1200" i="39"/>
  <c r="D1200" i="39"/>
  <c r="E1200" i="39"/>
  <c r="F1200" i="39"/>
  <c r="G1200" i="39"/>
  <c r="H1200" i="39"/>
  <c r="A1201" i="39"/>
  <c r="B1201" i="39"/>
  <c r="C1201" i="39"/>
  <c r="D1201" i="39"/>
  <c r="E1201" i="39"/>
  <c r="F1201" i="39"/>
  <c r="G1201" i="39"/>
  <c r="H1201" i="39"/>
  <c r="A1202" i="39"/>
  <c r="B1202" i="39"/>
  <c r="C1202" i="39"/>
  <c r="D1202" i="39"/>
  <c r="E1202" i="39"/>
  <c r="F1202" i="39"/>
  <c r="G1202" i="39"/>
  <c r="H1202" i="39"/>
  <c r="A1203" i="39"/>
  <c r="B1203" i="39"/>
  <c r="C1203" i="39"/>
  <c r="D1203" i="39"/>
  <c r="E1203" i="39"/>
  <c r="F1203" i="39"/>
  <c r="G1203" i="39"/>
  <c r="H1203" i="39"/>
  <c r="A1204" i="39"/>
  <c r="B1204" i="39"/>
  <c r="C1204" i="39"/>
  <c r="D1204" i="39"/>
  <c r="E1204" i="39"/>
  <c r="F1204" i="39"/>
  <c r="G1204" i="39"/>
  <c r="H1204" i="39"/>
  <c r="A1205" i="39"/>
  <c r="B1205" i="39"/>
  <c r="C1205" i="39"/>
  <c r="D1205" i="39"/>
  <c r="E1205" i="39"/>
  <c r="F1205" i="39"/>
  <c r="G1205" i="39"/>
  <c r="H1205" i="39"/>
  <c r="A1206" i="39"/>
  <c r="B1206" i="39"/>
  <c r="C1206" i="39"/>
  <c r="D1206" i="39"/>
  <c r="E1206" i="39"/>
  <c r="F1206" i="39"/>
  <c r="G1206" i="39"/>
  <c r="H1206" i="39"/>
  <c r="A1207" i="39"/>
  <c r="B1207" i="39"/>
  <c r="C1207" i="39"/>
  <c r="D1207" i="39"/>
  <c r="E1207" i="39"/>
  <c r="F1207" i="39"/>
  <c r="G1207" i="39"/>
  <c r="H1207" i="39"/>
  <c r="A1208" i="39"/>
  <c r="B1208" i="39"/>
  <c r="C1208" i="39"/>
  <c r="D1208" i="39"/>
  <c r="E1208" i="39"/>
  <c r="F1208" i="39"/>
  <c r="G1208" i="39"/>
  <c r="H1208" i="39"/>
  <c r="A1209" i="39"/>
  <c r="B1209" i="39"/>
  <c r="C1209" i="39"/>
  <c r="D1209" i="39"/>
  <c r="E1209" i="39"/>
  <c r="F1209" i="39"/>
  <c r="G1209" i="39"/>
  <c r="H1209" i="39"/>
  <c r="A1210" i="39"/>
  <c r="B1210" i="39"/>
  <c r="C1210" i="39"/>
  <c r="D1210" i="39"/>
  <c r="E1210" i="39"/>
  <c r="F1210" i="39"/>
  <c r="G1210" i="39"/>
  <c r="H1210" i="39"/>
  <c r="A1211" i="39"/>
  <c r="B1211" i="39"/>
  <c r="C1211" i="39"/>
  <c r="D1211" i="39"/>
  <c r="E1211" i="39"/>
  <c r="F1211" i="39"/>
  <c r="G1211" i="39"/>
  <c r="H1211" i="39"/>
  <c r="A1212" i="39"/>
  <c r="B1212" i="39"/>
  <c r="C1212" i="39"/>
  <c r="D1212" i="39"/>
  <c r="E1212" i="39"/>
  <c r="F1212" i="39"/>
  <c r="G1212" i="39"/>
  <c r="H1212" i="39"/>
  <c r="A1213" i="39"/>
  <c r="B1213" i="39"/>
  <c r="C1213" i="39"/>
  <c r="D1213" i="39"/>
  <c r="E1213" i="39"/>
  <c r="F1213" i="39"/>
  <c r="G1213" i="39"/>
  <c r="H1213" i="39"/>
  <c r="A1214" i="39"/>
  <c r="B1214" i="39"/>
  <c r="C1214" i="39"/>
  <c r="D1214" i="39"/>
  <c r="E1214" i="39"/>
  <c r="F1214" i="39"/>
  <c r="G1214" i="39"/>
  <c r="H1214" i="39"/>
  <c r="A1215" i="39"/>
  <c r="B1215" i="39"/>
  <c r="C1215" i="39"/>
  <c r="D1215" i="39"/>
  <c r="E1215" i="39"/>
  <c r="F1215" i="39"/>
  <c r="G1215" i="39"/>
  <c r="H1215" i="39"/>
  <c r="A1216" i="39"/>
  <c r="B1216" i="39"/>
  <c r="C1216" i="39"/>
  <c r="D1216" i="39"/>
  <c r="E1216" i="39"/>
  <c r="F1216" i="39"/>
  <c r="G1216" i="39"/>
  <c r="H1216" i="39"/>
  <c r="A1217" i="39"/>
  <c r="B1217" i="39"/>
  <c r="C1217" i="39"/>
  <c r="D1217" i="39"/>
  <c r="E1217" i="39"/>
  <c r="F1217" i="39"/>
  <c r="G1217" i="39"/>
  <c r="H1217" i="39"/>
  <c r="A1218" i="39"/>
  <c r="B1218" i="39"/>
  <c r="C1218" i="39"/>
  <c r="D1218" i="39"/>
  <c r="E1218" i="39"/>
  <c r="F1218" i="39"/>
  <c r="G1218" i="39"/>
  <c r="H1218" i="39"/>
  <c r="A1219" i="39"/>
  <c r="B1219" i="39"/>
  <c r="C1219" i="39"/>
  <c r="D1219" i="39"/>
  <c r="E1219" i="39"/>
  <c r="F1219" i="39"/>
  <c r="G1219" i="39"/>
  <c r="H1219" i="39"/>
  <c r="A1220" i="39"/>
  <c r="B1220" i="39"/>
  <c r="C1220" i="39"/>
  <c r="D1220" i="39"/>
  <c r="E1220" i="39"/>
  <c r="F1220" i="39"/>
  <c r="G1220" i="39"/>
  <c r="H1220" i="39"/>
  <c r="A1221" i="39"/>
  <c r="B1221" i="39"/>
  <c r="C1221" i="39"/>
  <c r="D1221" i="39"/>
  <c r="E1221" i="39"/>
  <c r="F1221" i="39"/>
  <c r="G1221" i="39"/>
  <c r="H1221" i="39"/>
  <c r="A1222" i="39"/>
  <c r="B1222" i="39"/>
  <c r="C1222" i="39"/>
  <c r="D1222" i="39"/>
  <c r="E1222" i="39"/>
  <c r="F1222" i="39"/>
  <c r="G1222" i="39"/>
  <c r="H1222" i="39"/>
  <c r="A1223" i="39"/>
  <c r="B1223" i="39"/>
  <c r="C1223" i="39"/>
  <c r="D1223" i="39"/>
  <c r="E1223" i="39"/>
  <c r="F1223" i="39"/>
  <c r="G1223" i="39"/>
  <c r="H1223" i="39"/>
  <c r="A1224" i="39"/>
  <c r="B1224" i="39"/>
  <c r="C1224" i="39"/>
  <c r="D1224" i="39"/>
  <c r="E1224" i="39"/>
  <c r="F1224" i="39"/>
  <c r="G1224" i="39"/>
  <c r="H1224" i="39"/>
  <c r="A1225" i="39"/>
  <c r="B1225" i="39"/>
  <c r="C1225" i="39"/>
  <c r="D1225" i="39"/>
  <c r="E1225" i="39"/>
  <c r="F1225" i="39"/>
  <c r="G1225" i="39"/>
  <c r="H1225" i="39"/>
  <c r="A1226" i="39"/>
  <c r="B1226" i="39"/>
  <c r="C1226" i="39"/>
  <c r="D1226" i="39"/>
  <c r="E1226" i="39"/>
  <c r="F1226" i="39"/>
  <c r="G1226" i="39"/>
  <c r="H1226" i="39"/>
  <c r="A1227" i="39"/>
  <c r="B1227" i="39"/>
  <c r="C1227" i="39"/>
  <c r="D1227" i="39"/>
  <c r="E1227" i="39"/>
  <c r="F1227" i="39"/>
  <c r="G1227" i="39"/>
  <c r="H1227" i="39"/>
  <c r="A1228" i="39"/>
  <c r="B1228" i="39"/>
  <c r="C1228" i="39"/>
  <c r="D1228" i="39"/>
  <c r="E1228" i="39"/>
  <c r="F1228" i="39"/>
  <c r="G1228" i="39"/>
  <c r="H1228" i="39"/>
  <c r="A1229" i="39"/>
  <c r="B1229" i="39"/>
  <c r="C1229" i="39"/>
  <c r="D1229" i="39"/>
  <c r="E1229" i="39"/>
  <c r="F1229" i="39"/>
  <c r="G1229" i="39"/>
  <c r="H1229" i="39"/>
  <c r="A1230" i="39"/>
  <c r="B1230" i="39"/>
  <c r="C1230" i="39"/>
  <c r="D1230" i="39"/>
  <c r="E1230" i="39"/>
  <c r="F1230" i="39"/>
  <c r="G1230" i="39"/>
  <c r="H1230" i="39"/>
  <c r="A1231" i="39"/>
  <c r="B1231" i="39"/>
  <c r="C1231" i="39"/>
  <c r="D1231" i="39"/>
  <c r="E1231" i="39"/>
  <c r="F1231" i="39"/>
  <c r="G1231" i="39"/>
  <c r="H1231" i="39"/>
  <c r="A1232" i="39"/>
  <c r="B1232" i="39"/>
  <c r="C1232" i="39"/>
  <c r="D1232" i="39"/>
  <c r="E1232" i="39"/>
  <c r="F1232" i="39"/>
  <c r="G1232" i="39"/>
  <c r="H1232" i="39"/>
  <c r="A1233" i="39"/>
  <c r="B1233" i="39"/>
  <c r="C1233" i="39"/>
  <c r="D1233" i="39"/>
  <c r="E1233" i="39"/>
  <c r="F1233" i="39"/>
  <c r="G1233" i="39"/>
  <c r="H1233" i="39"/>
  <c r="A1234" i="39"/>
  <c r="B1234" i="39"/>
  <c r="C1234" i="39"/>
  <c r="D1234" i="39"/>
  <c r="E1234" i="39"/>
  <c r="F1234" i="39"/>
  <c r="G1234" i="39"/>
  <c r="H1234" i="39"/>
  <c r="A1235" i="39"/>
  <c r="B1235" i="39"/>
  <c r="C1235" i="39"/>
  <c r="D1235" i="39"/>
  <c r="E1235" i="39"/>
  <c r="F1235" i="39"/>
  <c r="G1235" i="39"/>
  <c r="H1235" i="39"/>
  <c r="A1236" i="39"/>
  <c r="B1236" i="39"/>
  <c r="C1236" i="39"/>
  <c r="D1236" i="39"/>
  <c r="E1236" i="39"/>
  <c r="F1236" i="39"/>
  <c r="G1236" i="39"/>
  <c r="H1236" i="39"/>
  <c r="A1237" i="39"/>
  <c r="B1237" i="39"/>
  <c r="C1237" i="39"/>
  <c r="D1237" i="39"/>
  <c r="E1237" i="39"/>
  <c r="F1237" i="39"/>
  <c r="G1237" i="39"/>
  <c r="H1237" i="39"/>
  <c r="A1238" i="39"/>
  <c r="B1238" i="39"/>
  <c r="C1238" i="39"/>
  <c r="D1238" i="39"/>
  <c r="E1238" i="39"/>
  <c r="F1238" i="39"/>
  <c r="G1238" i="39"/>
  <c r="H1238" i="39"/>
  <c r="A1239" i="39"/>
  <c r="B1239" i="39"/>
  <c r="C1239" i="39"/>
  <c r="D1239" i="39"/>
  <c r="E1239" i="39"/>
  <c r="F1239" i="39"/>
  <c r="G1239" i="39"/>
  <c r="H1239" i="39"/>
  <c r="A1240" i="39"/>
  <c r="B1240" i="39"/>
  <c r="C1240" i="39"/>
  <c r="D1240" i="39"/>
  <c r="E1240" i="39"/>
  <c r="F1240" i="39"/>
  <c r="G1240" i="39"/>
  <c r="H1240" i="39"/>
  <c r="A1241" i="39"/>
  <c r="B1241" i="39"/>
  <c r="C1241" i="39"/>
  <c r="D1241" i="39"/>
  <c r="E1241" i="39"/>
  <c r="F1241" i="39"/>
  <c r="G1241" i="39"/>
  <c r="H1241" i="39"/>
  <c r="A1242" i="39"/>
  <c r="B1242" i="39"/>
  <c r="C1242" i="39"/>
  <c r="D1242" i="39"/>
  <c r="E1242" i="39"/>
  <c r="F1242" i="39"/>
  <c r="G1242" i="39"/>
  <c r="H1242" i="39"/>
  <c r="A1243" i="39"/>
  <c r="B1243" i="39"/>
  <c r="C1243" i="39"/>
  <c r="D1243" i="39"/>
  <c r="E1243" i="39"/>
  <c r="F1243" i="39"/>
  <c r="G1243" i="39"/>
  <c r="H1243" i="39"/>
  <c r="A1244" i="39"/>
  <c r="B1244" i="39"/>
  <c r="C1244" i="39"/>
  <c r="D1244" i="39"/>
  <c r="E1244" i="39"/>
  <c r="F1244" i="39"/>
  <c r="G1244" i="39"/>
  <c r="H1244" i="39"/>
  <c r="A1245" i="39"/>
  <c r="B1245" i="39"/>
  <c r="C1245" i="39"/>
  <c r="D1245" i="39"/>
  <c r="E1245" i="39"/>
  <c r="F1245" i="39"/>
  <c r="G1245" i="39"/>
  <c r="H1245" i="39"/>
  <c r="A1246" i="39"/>
  <c r="B1246" i="39"/>
  <c r="C1246" i="39"/>
  <c r="D1246" i="39"/>
  <c r="E1246" i="39"/>
  <c r="F1246" i="39"/>
  <c r="G1246" i="39"/>
  <c r="H1246" i="39"/>
  <c r="A1247" i="39"/>
  <c r="B1247" i="39"/>
  <c r="C1247" i="39"/>
  <c r="D1247" i="39"/>
  <c r="E1247" i="39"/>
  <c r="F1247" i="39"/>
  <c r="G1247" i="39"/>
  <c r="H1247" i="39"/>
  <c r="A1248" i="39"/>
  <c r="B1248" i="39"/>
  <c r="C1248" i="39"/>
  <c r="D1248" i="39"/>
  <c r="E1248" i="39"/>
  <c r="F1248" i="39"/>
  <c r="G1248" i="39"/>
  <c r="H1248" i="39"/>
  <c r="A1249" i="39"/>
  <c r="B1249" i="39"/>
  <c r="C1249" i="39"/>
  <c r="D1249" i="39"/>
  <c r="E1249" i="39"/>
  <c r="F1249" i="39"/>
  <c r="G1249" i="39"/>
  <c r="H1249" i="39"/>
  <c r="A1250" i="39"/>
  <c r="B1250" i="39"/>
  <c r="C1250" i="39"/>
  <c r="D1250" i="39"/>
  <c r="E1250" i="39"/>
  <c r="F1250" i="39"/>
  <c r="G1250" i="39"/>
  <c r="H1250" i="39"/>
  <c r="A1251" i="39"/>
  <c r="B1251" i="39"/>
  <c r="C1251" i="39"/>
  <c r="D1251" i="39"/>
  <c r="E1251" i="39"/>
  <c r="F1251" i="39"/>
  <c r="G1251" i="39"/>
  <c r="H1251" i="39"/>
  <c r="A1252" i="39"/>
  <c r="B1252" i="39"/>
  <c r="C1252" i="39"/>
  <c r="D1252" i="39"/>
  <c r="E1252" i="39"/>
  <c r="F1252" i="39"/>
  <c r="G1252" i="39"/>
  <c r="H1252" i="39"/>
  <c r="A1253" i="39"/>
  <c r="B1253" i="39"/>
  <c r="C1253" i="39"/>
  <c r="D1253" i="39"/>
  <c r="E1253" i="39"/>
  <c r="F1253" i="39"/>
  <c r="G1253" i="39"/>
  <c r="H1253" i="39"/>
  <c r="A1254" i="39"/>
  <c r="B1254" i="39"/>
  <c r="C1254" i="39"/>
  <c r="D1254" i="39"/>
  <c r="E1254" i="39"/>
  <c r="F1254" i="39"/>
  <c r="G1254" i="39"/>
  <c r="H1254" i="39"/>
  <c r="A1255" i="39"/>
  <c r="B1255" i="39"/>
  <c r="C1255" i="39"/>
  <c r="D1255" i="39"/>
  <c r="E1255" i="39"/>
  <c r="F1255" i="39"/>
  <c r="G1255" i="39"/>
  <c r="H1255" i="39"/>
  <c r="A1256" i="39"/>
  <c r="B1256" i="39"/>
  <c r="C1256" i="39"/>
  <c r="D1256" i="39"/>
  <c r="E1256" i="39"/>
  <c r="F1256" i="39"/>
  <c r="G1256" i="39"/>
  <c r="H1256" i="39"/>
  <c r="A1257" i="39"/>
  <c r="B1257" i="39"/>
  <c r="C1257" i="39"/>
  <c r="D1257" i="39"/>
  <c r="E1257" i="39"/>
  <c r="F1257" i="39"/>
  <c r="G1257" i="39"/>
  <c r="H1257" i="39"/>
  <c r="A1258" i="39"/>
  <c r="B1258" i="39"/>
  <c r="C1258" i="39"/>
  <c r="D1258" i="39"/>
  <c r="E1258" i="39"/>
  <c r="F1258" i="39"/>
  <c r="G1258" i="39"/>
  <c r="H1258" i="39"/>
  <c r="A1259" i="39"/>
  <c r="B1259" i="39"/>
  <c r="C1259" i="39"/>
  <c r="D1259" i="39"/>
  <c r="E1259" i="39"/>
  <c r="F1259" i="39"/>
  <c r="G1259" i="39"/>
  <c r="H1259" i="39"/>
  <c r="A1260" i="39"/>
  <c r="B1260" i="39"/>
  <c r="C1260" i="39"/>
  <c r="D1260" i="39"/>
  <c r="E1260" i="39"/>
  <c r="F1260" i="39"/>
  <c r="G1260" i="39"/>
  <c r="H1260" i="39"/>
  <c r="A1261" i="39"/>
  <c r="B1261" i="39"/>
  <c r="C1261" i="39"/>
  <c r="D1261" i="39"/>
  <c r="E1261" i="39"/>
  <c r="F1261" i="39"/>
  <c r="G1261" i="39"/>
  <c r="H1261" i="39"/>
  <c r="A1262" i="39"/>
  <c r="B1262" i="39"/>
  <c r="C1262" i="39"/>
  <c r="D1262" i="39"/>
  <c r="E1262" i="39"/>
  <c r="F1262" i="39"/>
  <c r="G1262" i="39"/>
  <c r="H1262" i="39"/>
  <c r="A1263" i="39"/>
  <c r="B1263" i="39"/>
  <c r="C1263" i="39"/>
  <c r="D1263" i="39"/>
  <c r="E1263" i="39"/>
  <c r="F1263" i="39"/>
  <c r="G1263" i="39"/>
  <c r="H1263" i="39"/>
  <c r="A1264" i="39"/>
  <c r="B1264" i="39"/>
  <c r="C1264" i="39"/>
  <c r="D1264" i="39"/>
  <c r="E1264" i="39"/>
  <c r="F1264" i="39"/>
  <c r="G1264" i="39"/>
  <c r="H1264" i="39"/>
  <c r="A1265" i="39"/>
  <c r="B1265" i="39"/>
  <c r="C1265" i="39"/>
  <c r="D1265" i="39"/>
  <c r="E1265" i="39"/>
  <c r="F1265" i="39"/>
  <c r="G1265" i="39"/>
  <c r="H1265" i="39"/>
  <c r="A1266" i="39"/>
  <c r="B1266" i="39"/>
  <c r="C1266" i="39"/>
  <c r="D1266" i="39"/>
  <c r="E1266" i="39"/>
  <c r="F1266" i="39"/>
  <c r="G1266" i="39"/>
  <c r="H1266" i="39"/>
  <c r="A1267" i="39"/>
  <c r="B1267" i="39"/>
  <c r="C1267" i="39"/>
  <c r="D1267" i="39"/>
  <c r="E1267" i="39"/>
  <c r="F1267" i="39"/>
  <c r="G1267" i="39"/>
  <c r="H1267" i="39"/>
  <c r="A1268" i="39"/>
  <c r="B1268" i="39"/>
  <c r="C1268" i="39"/>
  <c r="D1268" i="39"/>
  <c r="E1268" i="39"/>
  <c r="F1268" i="39"/>
  <c r="G1268" i="39"/>
  <c r="H1268" i="39"/>
  <c r="A1269" i="39"/>
  <c r="B1269" i="39"/>
  <c r="C1269" i="39"/>
  <c r="D1269" i="39"/>
  <c r="E1269" i="39"/>
  <c r="F1269" i="39"/>
  <c r="G1269" i="39"/>
  <c r="H1269" i="39"/>
  <c r="A1270" i="39"/>
  <c r="B1270" i="39"/>
  <c r="C1270" i="39"/>
  <c r="D1270" i="39"/>
  <c r="E1270" i="39"/>
  <c r="F1270" i="39"/>
  <c r="G1270" i="39"/>
  <c r="H1270" i="39"/>
  <c r="A1271" i="39"/>
  <c r="B1271" i="39"/>
  <c r="C1271" i="39"/>
  <c r="D1271" i="39"/>
  <c r="E1271" i="39"/>
  <c r="F1271" i="39"/>
  <c r="G1271" i="39"/>
  <c r="H1271" i="39"/>
  <c r="A1272" i="39"/>
  <c r="B1272" i="39"/>
  <c r="C1272" i="39"/>
  <c r="D1272" i="39"/>
  <c r="E1272" i="39"/>
  <c r="F1272" i="39"/>
  <c r="G1272" i="39"/>
  <c r="H1272" i="39"/>
  <c r="A1273" i="39"/>
  <c r="B1273" i="39"/>
  <c r="C1273" i="39"/>
  <c r="D1273" i="39"/>
  <c r="E1273" i="39"/>
  <c r="F1273" i="39"/>
  <c r="G1273" i="39"/>
  <c r="H1273" i="39"/>
  <c r="A1274" i="39"/>
  <c r="B1274" i="39"/>
  <c r="C1274" i="39"/>
  <c r="D1274" i="39"/>
  <c r="E1274" i="39"/>
  <c r="F1274" i="39"/>
  <c r="G1274" i="39"/>
  <c r="H1274" i="39"/>
  <c r="A1275" i="39"/>
  <c r="B1275" i="39"/>
  <c r="C1275" i="39"/>
  <c r="D1275" i="39"/>
  <c r="E1275" i="39"/>
  <c r="F1275" i="39"/>
  <c r="G1275" i="39"/>
  <c r="H1275" i="39"/>
  <c r="A1276" i="39"/>
  <c r="B1276" i="39"/>
  <c r="C1276" i="39"/>
  <c r="D1276" i="39"/>
  <c r="E1276" i="39"/>
  <c r="F1276" i="39"/>
  <c r="G1276" i="39"/>
  <c r="H1276" i="39"/>
  <c r="A1277" i="39"/>
  <c r="B1277" i="39"/>
  <c r="C1277" i="39"/>
  <c r="D1277" i="39"/>
  <c r="E1277" i="39"/>
  <c r="F1277" i="39"/>
  <c r="G1277" i="39"/>
  <c r="H1277" i="39"/>
  <c r="A1278" i="39"/>
  <c r="B1278" i="39"/>
  <c r="C1278" i="39"/>
  <c r="D1278" i="39"/>
  <c r="E1278" i="39"/>
  <c r="F1278" i="39"/>
  <c r="G1278" i="39"/>
  <c r="H1278" i="39"/>
  <c r="A1279" i="39"/>
  <c r="B1279" i="39"/>
  <c r="C1279" i="39"/>
  <c r="D1279" i="39"/>
  <c r="E1279" i="39"/>
  <c r="F1279" i="39"/>
  <c r="G1279" i="39"/>
  <c r="H1279" i="39"/>
  <c r="A1280" i="39"/>
  <c r="B1280" i="39"/>
  <c r="C1280" i="39"/>
  <c r="D1280" i="39"/>
  <c r="E1280" i="39"/>
  <c r="F1280" i="39"/>
  <c r="G1280" i="39"/>
  <c r="H1280" i="39"/>
  <c r="A1281" i="39"/>
  <c r="B1281" i="39"/>
  <c r="C1281" i="39"/>
  <c r="D1281" i="39"/>
  <c r="E1281" i="39"/>
  <c r="F1281" i="39"/>
  <c r="G1281" i="39"/>
  <c r="H1281" i="39"/>
  <c r="A1282" i="39"/>
  <c r="B1282" i="39"/>
  <c r="C1282" i="39"/>
  <c r="D1282" i="39"/>
  <c r="E1282" i="39"/>
  <c r="F1282" i="39"/>
  <c r="G1282" i="39"/>
  <c r="H1282" i="39"/>
  <c r="A1283" i="39"/>
  <c r="B1283" i="39"/>
  <c r="C1283" i="39"/>
  <c r="D1283" i="39"/>
  <c r="E1283" i="39"/>
  <c r="F1283" i="39"/>
  <c r="G1283" i="39"/>
  <c r="H1283" i="39"/>
  <c r="A1284" i="39"/>
  <c r="B1284" i="39"/>
  <c r="C1284" i="39"/>
  <c r="D1284" i="39"/>
  <c r="E1284" i="39"/>
  <c r="F1284" i="39"/>
  <c r="G1284" i="39"/>
  <c r="H1284" i="39"/>
  <c r="A1285" i="39"/>
  <c r="B1285" i="39"/>
  <c r="C1285" i="39"/>
  <c r="D1285" i="39"/>
  <c r="E1285" i="39"/>
  <c r="F1285" i="39"/>
  <c r="G1285" i="39"/>
  <c r="H1285" i="39"/>
  <c r="A1286" i="39"/>
  <c r="B1286" i="39"/>
  <c r="C1286" i="39"/>
  <c r="D1286" i="39"/>
  <c r="E1286" i="39"/>
  <c r="F1286" i="39"/>
  <c r="G1286" i="39"/>
  <c r="H1286" i="39"/>
  <c r="A1287" i="39"/>
  <c r="B1287" i="39"/>
  <c r="C1287" i="39"/>
  <c r="D1287" i="39"/>
  <c r="E1287" i="39"/>
  <c r="F1287" i="39"/>
  <c r="G1287" i="39"/>
  <c r="H1287" i="39"/>
  <c r="A1288" i="39"/>
  <c r="B1288" i="39"/>
  <c r="C1288" i="39"/>
  <c r="D1288" i="39"/>
  <c r="E1288" i="39"/>
  <c r="F1288" i="39"/>
  <c r="G1288" i="39"/>
  <c r="H1288" i="39"/>
  <c r="A1289" i="39"/>
  <c r="B1289" i="39"/>
  <c r="C1289" i="39"/>
  <c r="D1289" i="39"/>
  <c r="E1289" i="39"/>
  <c r="F1289" i="39"/>
  <c r="G1289" i="39"/>
  <c r="H1289" i="39"/>
  <c r="A1290" i="39"/>
  <c r="B1290" i="39"/>
  <c r="C1290" i="39"/>
  <c r="D1290" i="39"/>
  <c r="E1290" i="39"/>
  <c r="F1290" i="39"/>
  <c r="G1290" i="39"/>
  <c r="H1290" i="39"/>
  <c r="A1291" i="39"/>
  <c r="B1291" i="39"/>
  <c r="C1291" i="39"/>
  <c r="D1291" i="39"/>
  <c r="E1291" i="39"/>
  <c r="F1291" i="39"/>
  <c r="G1291" i="39"/>
  <c r="H1291" i="39"/>
  <c r="A1292" i="39"/>
  <c r="B1292" i="39"/>
  <c r="C1292" i="39"/>
  <c r="D1292" i="39"/>
  <c r="E1292" i="39"/>
  <c r="F1292" i="39"/>
  <c r="G1292" i="39"/>
  <c r="H1292" i="39"/>
  <c r="A1293" i="39"/>
  <c r="B1293" i="39"/>
  <c r="C1293" i="39"/>
  <c r="D1293" i="39"/>
  <c r="E1293" i="39"/>
  <c r="F1293" i="39"/>
  <c r="G1293" i="39"/>
  <c r="H1293" i="39"/>
  <c r="A1294" i="39"/>
  <c r="B1294" i="39"/>
  <c r="C1294" i="39"/>
  <c r="D1294" i="39"/>
  <c r="E1294" i="39"/>
  <c r="F1294" i="39"/>
  <c r="G1294" i="39"/>
  <c r="H1294" i="39"/>
  <c r="A1295" i="39"/>
  <c r="B1295" i="39"/>
  <c r="C1295" i="39"/>
  <c r="D1295" i="39"/>
  <c r="E1295" i="39"/>
  <c r="F1295" i="39"/>
  <c r="G1295" i="39"/>
  <c r="H1295" i="39"/>
  <c r="A1296" i="39"/>
  <c r="B1296" i="39"/>
  <c r="C1296" i="39"/>
  <c r="D1296" i="39"/>
  <c r="E1296" i="39"/>
  <c r="F1296" i="39"/>
  <c r="G1296" i="39"/>
  <c r="H1296" i="39"/>
  <c r="A1297" i="39"/>
  <c r="B1297" i="39"/>
  <c r="C1297" i="39"/>
  <c r="D1297" i="39"/>
  <c r="E1297" i="39"/>
  <c r="F1297" i="39"/>
  <c r="G1297" i="39"/>
  <c r="H1297" i="39"/>
  <c r="A1298" i="39"/>
  <c r="B1298" i="39"/>
  <c r="C1298" i="39"/>
  <c r="D1298" i="39"/>
  <c r="E1298" i="39"/>
  <c r="F1298" i="39"/>
  <c r="G1298" i="39"/>
  <c r="H1298" i="39"/>
  <c r="A1299" i="39"/>
  <c r="B1299" i="39"/>
  <c r="C1299" i="39"/>
  <c r="D1299" i="39"/>
  <c r="E1299" i="39"/>
  <c r="F1299" i="39"/>
  <c r="G1299" i="39"/>
  <c r="H1299" i="39"/>
  <c r="A1300" i="39"/>
  <c r="B1300" i="39"/>
  <c r="C1300" i="39"/>
  <c r="D1300" i="39"/>
  <c r="E1300" i="39"/>
  <c r="F1300" i="39"/>
  <c r="G1300" i="39"/>
  <c r="H1300" i="39"/>
  <c r="A1301" i="39"/>
  <c r="B1301" i="39"/>
  <c r="C1301" i="39"/>
  <c r="D1301" i="39"/>
  <c r="E1301" i="39"/>
  <c r="F1301" i="39"/>
  <c r="G1301" i="39"/>
  <c r="H1301" i="39"/>
  <c r="A1302" i="39"/>
  <c r="B1302" i="39"/>
  <c r="C1302" i="39"/>
  <c r="D1302" i="39"/>
  <c r="E1302" i="39"/>
  <c r="F1302" i="39"/>
  <c r="G1302" i="39"/>
  <c r="H1302" i="39"/>
  <c r="A1303" i="39"/>
  <c r="B1303" i="39"/>
  <c r="C1303" i="39"/>
  <c r="D1303" i="39"/>
  <c r="E1303" i="39"/>
  <c r="F1303" i="39"/>
  <c r="G1303" i="39"/>
  <c r="H1303" i="39"/>
  <c r="A1304" i="39"/>
  <c r="B1304" i="39"/>
  <c r="C1304" i="39"/>
  <c r="D1304" i="39"/>
  <c r="E1304" i="39"/>
  <c r="F1304" i="39"/>
  <c r="G1304" i="39"/>
  <c r="H1304" i="39"/>
  <c r="A1305" i="39"/>
  <c r="B1305" i="39"/>
  <c r="C1305" i="39"/>
  <c r="D1305" i="39"/>
  <c r="E1305" i="39"/>
  <c r="F1305" i="39"/>
  <c r="G1305" i="39"/>
  <c r="H1305" i="39"/>
  <c r="A1306" i="39"/>
  <c r="B1306" i="39"/>
  <c r="C1306" i="39"/>
  <c r="D1306" i="39"/>
  <c r="E1306" i="39"/>
  <c r="F1306" i="39"/>
  <c r="G1306" i="39"/>
  <c r="H1306" i="39"/>
  <c r="A1307" i="39"/>
  <c r="B1307" i="39"/>
  <c r="C1307" i="39"/>
  <c r="D1307" i="39"/>
  <c r="E1307" i="39"/>
  <c r="F1307" i="39"/>
  <c r="G1307" i="39"/>
  <c r="H1307" i="39"/>
  <c r="A1308" i="39"/>
  <c r="B1308" i="39"/>
  <c r="C1308" i="39"/>
  <c r="D1308" i="39"/>
  <c r="E1308" i="39"/>
  <c r="F1308" i="39"/>
  <c r="G1308" i="39"/>
  <c r="H1308" i="39"/>
  <c r="A1309" i="39"/>
  <c r="B1309" i="39"/>
  <c r="C1309" i="39"/>
  <c r="D1309" i="39"/>
  <c r="E1309" i="39"/>
  <c r="F1309" i="39"/>
  <c r="G1309" i="39"/>
  <c r="H1309" i="39"/>
  <c r="A1310" i="39"/>
  <c r="B1310" i="39"/>
  <c r="C1310" i="39"/>
  <c r="D1310" i="39"/>
  <c r="E1310" i="39"/>
  <c r="F1310" i="39"/>
  <c r="G1310" i="39"/>
  <c r="H1310" i="39"/>
  <c r="A1311" i="39"/>
  <c r="B1311" i="39"/>
  <c r="C1311" i="39"/>
  <c r="D1311" i="39"/>
  <c r="E1311" i="39"/>
  <c r="F1311" i="39"/>
  <c r="G1311" i="39"/>
  <c r="H1311" i="39"/>
  <c r="A1312" i="39"/>
  <c r="B1312" i="39"/>
  <c r="C1312" i="39"/>
  <c r="D1312" i="39"/>
  <c r="E1312" i="39"/>
  <c r="F1312" i="39"/>
  <c r="G1312" i="39"/>
  <c r="H1312" i="39"/>
  <c r="A1313" i="39"/>
  <c r="B1313" i="39"/>
  <c r="C1313" i="39"/>
  <c r="D1313" i="39"/>
  <c r="E1313" i="39"/>
  <c r="F1313" i="39"/>
  <c r="G1313" i="39"/>
  <c r="H1313" i="39"/>
  <c r="A1314" i="39"/>
  <c r="B1314" i="39"/>
  <c r="C1314" i="39"/>
  <c r="D1314" i="39"/>
  <c r="E1314" i="39"/>
  <c r="F1314" i="39"/>
  <c r="G1314" i="39"/>
  <c r="H1314" i="39"/>
  <c r="A1315" i="39"/>
  <c r="B1315" i="39"/>
  <c r="C1315" i="39"/>
  <c r="D1315" i="39"/>
  <c r="E1315" i="39"/>
  <c r="F1315" i="39"/>
  <c r="G1315" i="39"/>
  <c r="H1315" i="39"/>
  <c r="A1316" i="39"/>
  <c r="B1316" i="39"/>
  <c r="C1316" i="39"/>
  <c r="D1316" i="39"/>
  <c r="E1316" i="39"/>
  <c r="F1316" i="39"/>
  <c r="G1316" i="39"/>
  <c r="H1316" i="39"/>
  <c r="A1317" i="39"/>
  <c r="B1317" i="39"/>
  <c r="C1317" i="39"/>
  <c r="D1317" i="39"/>
  <c r="E1317" i="39"/>
  <c r="F1317" i="39"/>
  <c r="G1317" i="39"/>
  <c r="H1317" i="39"/>
  <c r="A1318" i="39"/>
  <c r="B1318" i="39"/>
  <c r="C1318" i="39"/>
  <c r="D1318" i="39"/>
  <c r="E1318" i="39"/>
  <c r="F1318" i="39"/>
  <c r="G1318" i="39"/>
  <c r="H1318" i="39"/>
  <c r="A1319" i="39"/>
  <c r="B1319" i="39"/>
  <c r="C1319" i="39"/>
  <c r="D1319" i="39"/>
  <c r="E1319" i="39"/>
  <c r="F1319" i="39"/>
  <c r="G1319" i="39"/>
  <c r="H1319" i="39"/>
  <c r="A1320" i="39"/>
  <c r="B1320" i="39"/>
  <c r="C1320" i="39"/>
  <c r="D1320" i="39"/>
  <c r="E1320" i="39"/>
  <c r="F1320" i="39"/>
  <c r="G1320" i="39"/>
  <c r="H1320" i="39"/>
  <c r="A1321" i="39"/>
  <c r="B1321" i="39"/>
  <c r="C1321" i="39"/>
  <c r="D1321" i="39"/>
  <c r="E1321" i="39"/>
  <c r="F1321" i="39"/>
  <c r="G1321" i="39"/>
  <c r="H1321" i="39"/>
  <c r="A1322" i="39"/>
  <c r="B1322" i="39"/>
  <c r="C1322" i="39"/>
  <c r="D1322" i="39"/>
  <c r="E1322" i="39"/>
  <c r="F1322" i="39"/>
  <c r="G1322" i="39"/>
  <c r="H1322" i="39"/>
  <c r="A1323" i="39"/>
  <c r="B1323" i="39"/>
  <c r="C1323" i="39"/>
  <c r="D1323" i="39"/>
  <c r="E1323" i="39"/>
  <c r="F1323" i="39"/>
  <c r="G1323" i="39"/>
  <c r="H1323" i="39"/>
  <c r="A1324" i="39"/>
  <c r="B1324" i="39"/>
  <c r="C1324" i="39"/>
  <c r="D1324" i="39"/>
  <c r="E1324" i="39"/>
  <c r="F1324" i="39"/>
  <c r="G1324" i="39"/>
  <c r="H1324" i="39"/>
  <c r="A1325" i="39"/>
  <c r="B1325" i="39"/>
  <c r="C1325" i="39"/>
  <c r="D1325" i="39"/>
  <c r="E1325" i="39"/>
  <c r="F1325" i="39"/>
  <c r="G1325" i="39"/>
  <c r="H1325" i="39"/>
  <c r="A1326" i="39"/>
  <c r="B1326" i="39"/>
  <c r="C1326" i="39"/>
  <c r="D1326" i="39"/>
  <c r="E1326" i="39"/>
  <c r="F1326" i="39"/>
  <c r="G1326" i="39"/>
  <c r="H1326" i="39"/>
  <c r="A1327" i="39"/>
  <c r="B1327" i="39"/>
  <c r="C1327" i="39"/>
  <c r="D1327" i="39"/>
  <c r="E1327" i="39"/>
  <c r="F1327" i="39"/>
  <c r="G1327" i="39"/>
  <c r="H1327" i="39"/>
  <c r="A1328" i="39"/>
  <c r="B1328" i="39"/>
  <c r="C1328" i="39"/>
  <c r="D1328" i="39"/>
  <c r="E1328" i="39"/>
  <c r="F1328" i="39"/>
  <c r="G1328" i="39"/>
  <c r="H1328" i="39"/>
  <c r="A1329" i="39"/>
  <c r="B1329" i="39"/>
  <c r="C1329" i="39"/>
  <c r="D1329" i="39"/>
  <c r="E1329" i="39"/>
  <c r="F1329" i="39"/>
  <c r="G1329" i="39"/>
  <c r="H1329" i="39"/>
  <c r="A1330" i="39"/>
  <c r="B1330" i="39"/>
  <c r="C1330" i="39"/>
  <c r="D1330" i="39"/>
  <c r="E1330" i="39"/>
  <c r="F1330" i="39"/>
  <c r="G1330" i="39"/>
  <c r="H1330" i="39"/>
  <c r="A1331" i="39"/>
  <c r="B1331" i="39"/>
  <c r="C1331" i="39"/>
  <c r="D1331" i="39"/>
  <c r="E1331" i="39"/>
  <c r="F1331" i="39"/>
  <c r="G1331" i="39"/>
  <c r="H1331" i="39"/>
  <c r="A1332" i="39"/>
  <c r="B1332" i="39"/>
  <c r="C1332" i="39"/>
  <c r="D1332" i="39"/>
  <c r="E1332" i="39"/>
  <c r="F1332" i="39"/>
  <c r="G1332" i="39"/>
  <c r="H1332" i="39"/>
  <c r="A1333" i="39"/>
  <c r="B1333" i="39"/>
  <c r="C1333" i="39"/>
  <c r="D1333" i="39"/>
  <c r="E1333" i="39"/>
  <c r="F1333" i="39"/>
  <c r="G1333" i="39"/>
  <c r="H1333" i="39"/>
  <c r="A1334" i="39"/>
  <c r="B1334" i="39"/>
  <c r="C1334" i="39"/>
  <c r="D1334" i="39"/>
  <c r="E1334" i="39"/>
  <c r="F1334" i="39"/>
  <c r="G1334" i="39"/>
  <c r="H1334" i="39"/>
  <c r="A1335" i="39"/>
  <c r="B1335" i="39"/>
  <c r="C1335" i="39"/>
  <c r="D1335" i="39"/>
  <c r="E1335" i="39"/>
  <c r="F1335" i="39"/>
  <c r="G1335" i="39"/>
  <c r="H1335" i="39"/>
  <c r="A1336" i="39"/>
  <c r="B1336" i="39"/>
  <c r="C1336" i="39"/>
  <c r="D1336" i="39"/>
  <c r="E1336" i="39"/>
  <c r="F1336" i="39"/>
  <c r="G1336" i="39"/>
  <c r="H1336" i="39"/>
  <c r="A1337" i="39"/>
  <c r="B1337" i="39"/>
  <c r="C1337" i="39"/>
  <c r="D1337" i="39"/>
  <c r="E1337" i="39"/>
  <c r="F1337" i="39"/>
  <c r="G1337" i="39"/>
  <c r="H1337" i="39"/>
  <c r="A1338" i="39"/>
  <c r="B1338" i="39"/>
  <c r="C1338" i="39"/>
  <c r="D1338" i="39"/>
  <c r="E1338" i="39"/>
  <c r="F1338" i="39"/>
  <c r="G1338" i="39"/>
  <c r="H1338" i="39"/>
  <c r="A1339" i="39"/>
  <c r="B1339" i="39"/>
  <c r="C1339" i="39"/>
  <c r="D1339" i="39"/>
  <c r="E1339" i="39"/>
  <c r="F1339" i="39"/>
  <c r="G1339" i="39"/>
  <c r="H1339" i="39"/>
  <c r="A1340" i="39"/>
  <c r="B1340" i="39"/>
  <c r="C1340" i="39"/>
  <c r="D1340" i="39"/>
  <c r="E1340" i="39"/>
  <c r="F1340" i="39"/>
  <c r="G1340" i="39"/>
  <c r="H1340" i="39"/>
  <c r="A1341" i="39"/>
  <c r="B1341" i="39"/>
  <c r="C1341" i="39"/>
  <c r="D1341" i="39"/>
  <c r="E1341" i="39"/>
  <c r="F1341" i="39"/>
  <c r="G1341" i="39"/>
  <c r="H1341" i="39"/>
  <c r="A1342" i="39"/>
  <c r="B1342" i="39"/>
  <c r="C1342" i="39"/>
  <c r="D1342" i="39"/>
  <c r="E1342" i="39"/>
  <c r="F1342" i="39"/>
  <c r="G1342" i="39"/>
  <c r="H1342" i="39"/>
  <c r="A1343" i="39"/>
  <c r="B1343" i="39"/>
  <c r="C1343" i="39"/>
  <c r="D1343" i="39"/>
  <c r="E1343" i="39"/>
  <c r="F1343" i="39"/>
  <c r="G1343" i="39"/>
  <c r="H1343" i="39"/>
  <c r="A1344" i="39"/>
  <c r="B1344" i="39"/>
  <c r="C1344" i="39"/>
  <c r="D1344" i="39"/>
  <c r="E1344" i="39"/>
  <c r="F1344" i="39"/>
  <c r="G1344" i="39"/>
  <c r="H1344" i="39"/>
  <c r="A1345" i="39"/>
  <c r="B1345" i="39"/>
  <c r="C1345" i="39"/>
  <c r="D1345" i="39"/>
  <c r="E1345" i="39"/>
  <c r="F1345" i="39"/>
  <c r="G1345" i="39"/>
  <c r="H1345" i="39"/>
  <c r="A1346" i="39"/>
  <c r="B1346" i="39"/>
  <c r="C1346" i="39"/>
  <c r="D1346" i="39"/>
  <c r="E1346" i="39"/>
  <c r="F1346" i="39"/>
  <c r="G1346" i="39"/>
  <c r="H1346" i="39"/>
  <c r="A1347" i="39"/>
  <c r="B1347" i="39"/>
  <c r="C1347" i="39"/>
  <c r="D1347" i="39"/>
  <c r="E1347" i="39"/>
  <c r="F1347" i="39"/>
  <c r="G1347" i="39"/>
  <c r="H1347" i="39"/>
  <c r="A1348" i="39"/>
  <c r="B1348" i="39"/>
  <c r="C1348" i="39"/>
  <c r="D1348" i="39"/>
  <c r="E1348" i="39"/>
  <c r="F1348" i="39"/>
  <c r="G1348" i="39"/>
  <c r="H1348" i="39"/>
  <c r="A1349" i="39"/>
  <c r="B1349" i="39"/>
  <c r="C1349" i="39"/>
  <c r="D1349" i="39"/>
  <c r="E1349" i="39"/>
  <c r="F1349" i="39"/>
  <c r="G1349" i="39"/>
  <c r="H1349" i="39"/>
  <c r="A1350" i="39"/>
  <c r="B1350" i="39"/>
  <c r="C1350" i="39"/>
  <c r="D1350" i="39"/>
  <c r="E1350" i="39"/>
  <c r="F1350" i="39"/>
  <c r="G1350" i="39"/>
  <c r="H1350" i="39"/>
  <c r="A1351" i="39"/>
  <c r="B1351" i="39"/>
  <c r="C1351" i="39"/>
  <c r="D1351" i="39"/>
  <c r="E1351" i="39"/>
  <c r="F1351" i="39"/>
  <c r="G1351" i="39"/>
  <c r="H1351" i="39"/>
  <c r="A1352" i="39"/>
  <c r="B1352" i="39"/>
  <c r="C1352" i="39"/>
  <c r="D1352" i="39"/>
  <c r="E1352" i="39"/>
  <c r="F1352" i="39"/>
  <c r="G1352" i="39"/>
  <c r="H1352" i="39"/>
  <c r="A1353" i="39"/>
  <c r="B1353" i="39"/>
  <c r="C1353" i="39"/>
  <c r="D1353" i="39"/>
  <c r="E1353" i="39"/>
  <c r="F1353" i="39"/>
  <c r="G1353" i="39"/>
  <c r="H1353" i="39"/>
  <c r="A1354" i="39"/>
  <c r="B1354" i="39"/>
  <c r="C1354" i="39"/>
  <c r="D1354" i="39"/>
  <c r="E1354" i="39"/>
  <c r="F1354" i="39"/>
  <c r="G1354" i="39"/>
  <c r="H1354" i="39"/>
  <c r="A1355" i="39"/>
  <c r="B1355" i="39"/>
  <c r="C1355" i="39"/>
  <c r="D1355" i="39"/>
  <c r="E1355" i="39"/>
  <c r="F1355" i="39"/>
  <c r="G1355" i="39"/>
  <c r="H1355" i="39"/>
  <c r="A1356" i="39"/>
  <c r="B1356" i="39"/>
  <c r="C1356" i="39"/>
  <c r="D1356" i="39"/>
  <c r="E1356" i="39"/>
  <c r="F1356" i="39"/>
  <c r="G1356" i="39"/>
  <c r="H1356" i="39"/>
  <c r="A1357" i="39"/>
  <c r="B1357" i="39"/>
  <c r="C1357" i="39"/>
  <c r="D1357" i="39"/>
  <c r="E1357" i="39"/>
  <c r="F1357" i="39"/>
  <c r="G1357" i="39"/>
  <c r="H1357" i="39"/>
  <c r="A1358" i="39"/>
  <c r="B1358" i="39"/>
  <c r="C1358" i="39"/>
  <c r="D1358" i="39"/>
  <c r="E1358" i="39"/>
  <c r="F1358" i="39"/>
  <c r="G1358" i="39"/>
  <c r="H1358" i="39"/>
  <c r="A1359" i="39"/>
  <c r="B1359" i="39"/>
  <c r="C1359" i="39"/>
  <c r="D1359" i="39"/>
  <c r="E1359" i="39"/>
  <c r="F1359" i="39"/>
  <c r="G1359" i="39"/>
  <c r="H1359" i="39"/>
  <c r="A1360" i="39"/>
  <c r="B1360" i="39"/>
  <c r="C1360" i="39"/>
  <c r="D1360" i="39"/>
  <c r="E1360" i="39"/>
  <c r="F1360" i="39"/>
  <c r="G1360" i="39"/>
  <c r="H1360" i="39"/>
  <c r="A1361" i="39"/>
  <c r="B1361" i="39"/>
  <c r="C1361" i="39"/>
  <c r="D1361" i="39"/>
  <c r="E1361" i="39"/>
  <c r="F1361" i="39"/>
  <c r="G1361" i="39"/>
  <c r="H1361" i="39"/>
  <c r="A1362" i="39"/>
  <c r="B1362" i="39"/>
  <c r="C1362" i="39"/>
  <c r="D1362" i="39"/>
  <c r="E1362" i="39"/>
  <c r="F1362" i="39"/>
  <c r="G1362" i="39"/>
  <c r="H1362" i="39"/>
  <c r="A1363" i="39"/>
  <c r="B1363" i="39"/>
  <c r="C1363" i="39"/>
  <c r="D1363" i="39"/>
  <c r="E1363" i="39"/>
  <c r="F1363" i="39"/>
  <c r="G1363" i="39"/>
  <c r="H1363" i="39"/>
  <c r="A1364" i="39"/>
  <c r="B1364" i="39"/>
  <c r="C1364" i="39"/>
  <c r="D1364" i="39"/>
  <c r="E1364" i="39"/>
  <c r="F1364" i="39"/>
  <c r="G1364" i="39"/>
  <c r="H1364" i="39"/>
  <c r="A1365" i="39"/>
  <c r="B1365" i="39"/>
  <c r="C1365" i="39"/>
  <c r="D1365" i="39"/>
  <c r="E1365" i="39"/>
  <c r="F1365" i="39"/>
  <c r="G1365" i="39"/>
  <c r="H1365" i="39"/>
  <c r="A1366" i="39"/>
  <c r="B1366" i="39"/>
  <c r="C1366" i="39"/>
  <c r="D1366" i="39"/>
  <c r="E1366" i="39"/>
  <c r="F1366" i="39"/>
  <c r="G1366" i="39"/>
  <c r="H1366" i="39"/>
  <c r="A1367" i="39"/>
  <c r="B1367" i="39"/>
  <c r="C1367" i="39"/>
  <c r="D1367" i="39"/>
  <c r="E1367" i="39"/>
  <c r="F1367" i="39"/>
  <c r="G1367" i="39"/>
  <c r="H1367" i="39"/>
  <c r="A1368" i="39"/>
  <c r="B1368" i="39"/>
  <c r="C1368" i="39"/>
  <c r="D1368" i="39"/>
  <c r="E1368" i="39"/>
  <c r="F1368" i="39"/>
  <c r="G1368" i="39"/>
  <c r="H1368" i="39"/>
  <c r="A1369" i="39"/>
  <c r="B1369" i="39"/>
  <c r="C1369" i="39"/>
  <c r="D1369" i="39"/>
  <c r="E1369" i="39"/>
  <c r="F1369" i="39"/>
  <c r="G1369" i="39"/>
  <c r="H1369" i="39"/>
  <c r="A1370" i="39"/>
  <c r="B1370" i="39"/>
  <c r="C1370" i="39"/>
  <c r="D1370" i="39"/>
  <c r="E1370" i="39"/>
  <c r="F1370" i="39"/>
  <c r="G1370" i="39"/>
  <c r="H1370" i="39"/>
  <c r="A1371" i="39"/>
  <c r="B1371" i="39"/>
  <c r="C1371" i="39"/>
  <c r="D1371" i="39"/>
  <c r="E1371" i="39"/>
  <c r="F1371" i="39"/>
  <c r="G1371" i="39"/>
  <c r="H1371" i="39"/>
  <c r="A1372" i="39"/>
  <c r="B1372" i="39"/>
  <c r="C1372" i="39"/>
  <c r="D1372" i="39"/>
  <c r="E1372" i="39"/>
  <c r="F1372" i="39"/>
  <c r="G1372" i="39"/>
  <c r="H1372" i="39"/>
  <c r="A1373" i="39"/>
  <c r="B1373" i="39"/>
  <c r="C1373" i="39"/>
  <c r="D1373" i="39"/>
  <c r="E1373" i="39"/>
  <c r="F1373" i="39"/>
  <c r="G1373" i="39"/>
  <c r="H1373" i="39"/>
  <c r="A1374" i="39"/>
  <c r="B1374" i="39"/>
  <c r="C1374" i="39"/>
  <c r="D1374" i="39"/>
  <c r="E1374" i="39"/>
  <c r="F1374" i="39"/>
  <c r="G1374" i="39"/>
  <c r="H1374" i="39"/>
  <c r="A1375" i="39"/>
  <c r="B1375" i="39"/>
  <c r="C1375" i="39"/>
  <c r="D1375" i="39"/>
  <c r="E1375" i="39"/>
  <c r="F1375" i="39"/>
  <c r="G1375" i="39"/>
  <c r="H1375" i="39"/>
  <c r="A1376" i="39"/>
  <c r="B1376" i="39"/>
  <c r="C1376" i="39"/>
  <c r="D1376" i="39"/>
  <c r="E1376" i="39"/>
  <c r="F1376" i="39"/>
  <c r="G1376" i="39"/>
  <c r="H1376" i="39"/>
  <c r="A1377" i="39"/>
  <c r="B1377" i="39"/>
  <c r="C1377" i="39"/>
  <c r="D1377" i="39"/>
  <c r="E1377" i="39"/>
  <c r="F1377" i="39"/>
  <c r="G1377" i="39"/>
  <c r="H1377" i="39"/>
  <c r="A1378" i="39"/>
  <c r="B1378" i="39"/>
  <c r="C1378" i="39"/>
  <c r="D1378" i="39"/>
  <c r="E1378" i="39"/>
  <c r="F1378" i="39"/>
  <c r="G1378" i="39"/>
  <c r="H1378" i="39"/>
  <c r="A1379" i="39"/>
  <c r="B1379" i="39"/>
  <c r="C1379" i="39"/>
  <c r="D1379" i="39"/>
  <c r="E1379" i="39"/>
  <c r="F1379" i="39"/>
  <c r="G1379" i="39"/>
  <c r="H1379" i="39"/>
  <c r="A1380" i="39"/>
  <c r="B1380" i="39"/>
  <c r="C1380" i="39"/>
  <c r="D1380" i="39"/>
  <c r="E1380" i="39"/>
  <c r="F1380" i="39"/>
  <c r="G1380" i="39"/>
  <c r="H1380" i="39"/>
  <c r="A1381" i="39"/>
  <c r="B1381" i="39"/>
  <c r="C1381" i="39"/>
  <c r="D1381" i="39"/>
  <c r="E1381" i="39"/>
  <c r="F1381" i="39"/>
  <c r="G1381" i="39"/>
  <c r="H1381" i="39"/>
  <c r="A1382" i="39"/>
  <c r="B1382" i="39"/>
  <c r="C1382" i="39"/>
  <c r="D1382" i="39"/>
  <c r="E1382" i="39"/>
  <c r="F1382" i="39"/>
  <c r="G1382" i="39"/>
  <c r="H1382" i="39"/>
  <c r="A1383" i="39"/>
  <c r="B1383" i="39"/>
  <c r="C1383" i="39"/>
  <c r="D1383" i="39"/>
  <c r="E1383" i="39"/>
  <c r="F1383" i="39"/>
  <c r="G1383" i="39"/>
  <c r="H1383" i="39"/>
  <c r="A1384" i="39"/>
  <c r="B1384" i="39"/>
  <c r="C1384" i="39"/>
  <c r="D1384" i="39"/>
  <c r="E1384" i="39"/>
  <c r="F1384" i="39"/>
  <c r="G1384" i="39"/>
  <c r="H1384" i="39"/>
  <c r="A1385" i="39"/>
  <c r="B1385" i="39"/>
  <c r="C1385" i="39"/>
  <c r="D1385" i="39"/>
  <c r="E1385" i="39"/>
  <c r="F1385" i="39"/>
  <c r="G1385" i="39"/>
  <c r="H1385" i="39"/>
  <c r="A1386" i="39"/>
  <c r="B1386" i="39"/>
  <c r="C1386" i="39"/>
  <c r="D1386" i="39"/>
  <c r="E1386" i="39"/>
  <c r="F1386" i="39"/>
  <c r="G1386" i="39"/>
  <c r="H1386" i="39"/>
  <c r="A1387" i="39"/>
  <c r="B1387" i="39"/>
  <c r="C1387" i="39"/>
  <c r="D1387" i="39"/>
  <c r="E1387" i="39"/>
  <c r="F1387" i="39"/>
  <c r="G1387" i="39"/>
  <c r="H1387" i="39"/>
  <c r="A1388" i="39"/>
  <c r="B1388" i="39"/>
  <c r="C1388" i="39"/>
  <c r="D1388" i="39"/>
  <c r="E1388" i="39"/>
  <c r="F1388" i="39"/>
  <c r="G1388" i="39"/>
  <c r="H1388" i="39"/>
  <c r="A1389" i="39"/>
  <c r="B1389" i="39"/>
  <c r="C1389" i="39"/>
  <c r="D1389" i="39"/>
  <c r="E1389" i="39"/>
  <c r="F1389" i="39"/>
  <c r="G1389" i="39"/>
  <c r="H1389" i="39"/>
  <c r="A1390" i="39"/>
  <c r="B1390" i="39"/>
  <c r="C1390" i="39"/>
  <c r="D1390" i="39"/>
  <c r="E1390" i="39"/>
  <c r="F1390" i="39"/>
  <c r="G1390" i="39"/>
  <c r="H1390" i="39"/>
  <c r="A1391" i="39"/>
  <c r="B1391" i="39"/>
  <c r="C1391" i="39"/>
  <c r="D1391" i="39"/>
  <c r="E1391" i="39"/>
  <c r="F1391" i="39"/>
  <c r="G1391" i="39"/>
  <c r="H1391" i="39"/>
  <c r="A1392" i="39"/>
  <c r="B1392" i="39"/>
  <c r="C1392" i="39"/>
  <c r="D1392" i="39"/>
  <c r="E1392" i="39"/>
  <c r="F1392" i="39"/>
  <c r="G1392" i="39"/>
  <c r="H1392" i="39"/>
  <c r="A1393" i="39"/>
  <c r="B1393" i="39"/>
  <c r="C1393" i="39"/>
  <c r="D1393" i="39"/>
  <c r="E1393" i="39"/>
  <c r="F1393" i="39"/>
  <c r="G1393" i="39"/>
  <c r="H1393" i="39"/>
  <c r="A1394" i="39"/>
  <c r="B1394" i="39"/>
  <c r="C1394" i="39"/>
  <c r="D1394" i="39"/>
  <c r="E1394" i="39"/>
  <c r="F1394" i="39"/>
  <c r="G1394" i="39"/>
  <c r="H1394" i="39"/>
  <c r="A1395" i="39"/>
  <c r="B1395" i="39"/>
  <c r="C1395" i="39"/>
  <c r="D1395" i="39"/>
  <c r="E1395" i="39"/>
  <c r="F1395" i="39"/>
  <c r="G1395" i="39"/>
  <c r="H1395" i="39"/>
  <c r="A1396" i="39"/>
  <c r="B1396" i="39"/>
  <c r="C1396" i="39"/>
  <c r="D1396" i="39"/>
  <c r="E1396" i="39"/>
  <c r="F1396" i="39"/>
  <c r="G1396" i="39"/>
  <c r="H1396" i="39"/>
  <c r="A1397" i="39"/>
  <c r="B1397" i="39"/>
  <c r="C1397" i="39"/>
  <c r="D1397" i="39"/>
  <c r="E1397" i="39"/>
  <c r="F1397" i="39"/>
  <c r="G1397" i="39"/>
  <c r="H1397" i="39"/>
  <c r="A1398" i="39"/>
  <c r="B1398" i="39"/>
  <c r="C1398" i="39"/>
  <c r="D1398" i="39"/>
  <c r="E1398" i="39"/>
  <c r="F1398" i="39"/>
  <c r="G1398" i="39"/>
  <c r="H1398" i="39"/>
  <c r="A1399" i="39"/>
  <c r="B1399" i="39"/>
  <c r="C1399" i="39"/>
  <c r="D1399" i="39"/>
  <c r="E1399" i="39"/>
  <c r="F1399" i="39"/>
  <c r="G1399" i="39"/>
  <c r="H1399" i="39"/>
  <c r="A1400" i="39"/>
  <c r="B1400" i="39"/>
  <c r="C1400" i="39"/>
  <c r="D1400" i="39"/>
  <c r="E1400" i="39"/>
  <c r="F1400" i="39"/>
  <c r="G1400" i="39"/>
  <c r="H1400" i="39"/>
  <c r="A1401" i="39"/>
  <c r="B1401" i="39"/>
  <c r="C1401" i="39"/>
  <c r="D1401" i="39"/>
  <c r="E1401" i="39"/>
  <c r="F1401" i="39"/>
  <c r="G1401" i="39"/>
  <c r="H1401" i="39"/>
  <c r="A1402" i="39"/>
  <c r="B1402" i="39"/>
  <c r="C1402" i="39"/>
  <c r="D1402" i="39"/>
  <c r="E1402" i="39"/>
  <c r="F1402" i="39"/>
  <c r="G1402" i="39"/>
  <c r="H1402" i="39"/>
  <c r="A1403" i="39"/>
  <c r="B1403" i="39"/>
  <c r="C1403" i="39"/>
  <c r="D1403" i="39"/>
  <c r="E1403" i="39"/>
  <c r="F1403" i="39"/>
  <c r="G1403" i="39"/>
  <c r="H1403" i="39"/>
  <c r="A1404" i="39"/>
  <c r="B1404" i="39"/>
  <c r="C1404" i="39"/>
  <c r="D1404" i="39"/>
  <c r="E1404" i="39"/>
  <c r="F1404" i="39"/>
  <c r="G1404" i="39"/>
  <c r="H1404" i="39"/>
  <c r="A1405" i="39"/>
  <c r="B1405" i="39"/>
  <c r="C1405" i="39"/>
  <c r="D1405" i="39"/>
  <c r="E1405" i="39"/>
  <c r="F1405" i="39"/>
  <c r="G1405" i="39"/>
  <c r="H1405" i="39"/>
  <c r="A1406" i="39"/>
  <c r="B1406" i="39"/>
  <c r="C1406" i="39"/>
  <c r="D1406" i="39"/>
  <c r="E1406" i="39"/>
  <c r="F1406" i="39"/>
  <c r="G1406" i="39"/>
  <c r="H1406" i="39"/>
  <c r="A1407" i="39"/>
  <c r="B1407" i="39"/>
  <c r="C1407" i="39"/>
  <c r="D1407" i="39"/>
  <c r="E1407" i="39"/>
  <c r="F1407" i="39"/>
  <c r="G1407" i="39"/>
  <c r="H1407" i="39"/>
  <c r="A1408" i="39"/>
  <c r="B1408" i="39"/>
  <c r="C1408" i="39"/>
  <c r="D1408" i="39"/>
  <c r="E1408" i="39"/>
  <c r="F1408" i="39"/>
  <c r="G1408" i="39"/>
  <c r="H1408" i="39"/>
  <c r="A1409" i="39"/>
  <c r="B1409" i="39"/>
  <c r="C1409" i="39"/>
  <c r="D1409" i="39"/>
  <c r="E1409" i="39"/>
  <c r="F1409" i="39"/>
  <c r="G1409" i="39"/>
  <c r="H1409" i="39"/>
  <c r="A1410" i="39"/>
  <c r="B1410" i="39"/>
  <c r="C1410" i="39"/>
  <c r="D1410" i="39"/>
  <c r="E1410" i="39"/>
  <c r="F1410" i="39"/>
  <c r="G1410" i="39"/>
  <c r="H1410" i="39"/>
  <c r="A1411" i="39"/>
  <c r="B1411" i="39"/>
  <c r="C1411" i="39"/>
  <c r="D1411" i="39"/>
  <c r="E1411" i="39"/>
  <c r="F1411" i="39"/>
  <c r="G1411" i="39"/>
  <c r="H1411" i="39"/>
  <c r="A1412" i="39"/>
  <c r="B1412" i="39"/>
  <c r="C1412" i="39"/>
  <c r="D1412" i="39"/>
  <c r="E1412" i="39"/>
  <c r="F1412" i="39"/>
  <c r="G1412" i="39"/>
  <c r="H1412" i="39"/>
  <c r="A1413" i="39"/>
  <c r="B1413" i="39"/>
  <c r="C1413" i="39"/>
  <c r="D1413" i="39"/>
  <c r="E1413" i="39"/>
  <c r="F1413" i="39"/>
  <c r="G1413" i="39"/>
  <c r="H1413" i="39"/>
  <c r="A1414" i="39"/>
  <c r="B1414" i="39"/>
  <c r="C1414" i="39"/>
  <c r="D1414" i="39"/>
  <c r="E1414" i="39"/>
  <c r="F1414" i="39"/>
  <c r="G1414" i="39"/>
  <c r="H1414" i="39"/>
  <c r="A1415" i="39"/>
  <c r="B1415" i="39"/>
  <c r="C1415" i="39"/>
  <c r="D1415" i="39"/>
  <c r="E1415" i="39"/>
  <c r="F1415" i="39"/>
  <c r="G1415" i="39"/>
  <c r="H1415" i="39"/>
  <c r="A1416" i="39"/>
  <c r="B1416" i="39"/>
  <c r="C1416" i="39"/>
  <c r="D1416" i="39"/>
  <c r="E1416" i="39"/>
  <c r="F1416" i="39"/>
  <c r="G1416" i="39"/>
  <c r="H1416" i="39"/>
  <c r="A1417" i="39"/>
  <c r="B1417" i="39"/>
  <c r="C1417" i="39"/>
  <c r="D1417" i="39"/>
  <c r="E1417" i="39"/>
  <c r="F1417" i="39"/>
  <c r="G1417" i="39"/>
  <c r="H1417" i="39"/>
  <c r="A1418" i="39"/>
  <c r="B1418" i="39"/>
  <c r="C1418" i="39"/>
  <c r="D1418" i="39"/>
  <c r="E1418" i="39"/>
  <c r="F1418" i="39"/>
  <c r="G1418" i="39"/>
  <c r="H1418" i="39"/>
  <c r="A1419" i="39"/>
  <c r="B1419" i="39"/>
  <c r="C1419" i="39"/>
  <c r="D1419" i="39"/>
  <c r="E1419" i="39"/>
  <c r="F1419" i="39"/>
  <c r="G1419" i="39"/>
  <c r="H1419" i="39"/>
  <c r="A1420" i="39"/>
  <c r="B1420" i="39"/>
  <c r="C1420" i="39"/>
  <c r="D1420" i="39"/>
  <c r="E1420" i="39"/>
  <c r="F1420" i="39"/>
  <c r="G1420" i="39"/>
  <c r="H1420" i="39"/>
  <c r="A1421" i="39"/>
  <c r="B1421" i="39"/>
  <c r="C1421" i="39"/>
  <c r="D1421" i="39"/>
  <c r="E1421" i="39"/>
  <c r="F1421" i="39"/>
  <c r="G1421" i="39"/>
  <c r="H1421" i="39"/>
  <c r="A1422" i="39"/>
  <c r="B1422" i="39"/>
  <c r="C1422" i="39"/>
  <c r="D1422" i="39"/>
  <c r="E1422" i="39"/>
  <c r="F1422" i="39"/>
  <c r="G1422" i="39"/>
  <c r="H1422" i="39"/>
  <c r="A1423" i="39"/>
  <c r="B1423" i="39"/>
  <c r="C1423" i="39"/>
  <c r="D1423" i="39"/>
  <c r="E1423" i="39"/>
  <c r="F1423" i="39"/>
  <c r="G1423" i="39"/>
  <c r="H1423" i="39"/>
  <c r="A1424" i="39"/>
  <c r="B1424" i="39"/>
  <c r="C1424" i="39"/>
  <c r="D1424" i="39"/>
  <c r="E1424" i="39"/>
  <c r="F1424" i="39"/>
  <c r="G1424" i="39"/>
  <c r="H1424" i="39"/>
  <c r="A1425" i="39"/>
  <c r="B1425" i="39"/>
  <c r="C1425" i="39"/>
  <c r="D1425" i="39"/>
  <c r="E1425" i="39"/>
  <c r="F1425" i="39"/>
  <c r="G1425" i="39"/>
  <c r="H1425" i="39"/>
  <c r="A1426" i="39"/>
  <c r="B1426" i="39"/>
  <c r="C1426" i="39"/>
  <c r="D1426" i="39"/>
  <c r="E1426" i="39"/>
  <c r="F1426" i="39"/>
  <c r="G1426" i="39"/>
  <c r="H1426" i="39"/>
  <c r="A1427" i="39"/>
  <c r="B1427" i="39"/>
  <c r="C1427" i="39"/>
  <c r="D1427" i="39"/>
  <c r="E1427" i="39"/>
  <c r="F1427" i="39"/>
  <c r="G1427" i="39"/>
  <c r="H1427" i="39"/>
  <c r="A1428" i="39"/>
  <c r="B1428" i="39"/>
  <c r="C1428" i="39"/>
  <c r="D1428" i="39"/>
  <c r="E1428" i="39"/>
  <c r="F1428" i="39"/>
  <c r="G1428" i="39"/>
  <c r="H1428" i="39"/>
  <c r="A1429" i="39"/>
  <c r="B1429" i="39"/>
  <c r="C1429" i="39"/>
  <c r="D1429" i="39"/>
  <c r="E1429" i="39"/>
  <c r="F1429" i="39"/>
  <c r="G1429" i="39"/>
  <c r="H1429" i="39"/>
  <c r="A1430" i="39"/>
  <c r="B1430" i="39"/>
  <c r="C1430" i="39"/>
  <c r="D1430" i="39"/>
  <c r="E1430" i="39"/>
  <c r="F1430" i="39"/>
  <c r="G1430" i="39"/>
  <c r="H1430" i="39"/>
  <c r="A1431" i="39"/>
  <c r="B1431" i="39"/>
  <c r="C1431" i="39"/>
  <c r="D1431" i="39"/>
  <c r="E1431" i="39"/>
  <c r="F1431" i="39"/>
  <c r="G1431" i="39"/>
  <c r="H1431" i="39"/>
  <c r="A1432" i="39"/>
  <c r="B1432" i="39"/>
  <c r="C1432" i="39"/>
  <c r="D1432" i="39"/>
  <c r="E1432" i="39"/>
  <c r="F1432" i="39"/>
  <c r="G1432" i="39"/>
  <c r="H1432" i="39"/>
  <c r="A1433" i="39"/>
  <c r="B1433" i="39"/>
  <c r="C1433" i="39"/>
  <c r="D1433" i="39"/>
  <c r="E1433" i="39"/>
  <c r="F1433" i="39"/>
  <c r="G1433" i="39"/>
  <c r="H1433" i="39"/>
  <c r="A1434" i="39"/>
  <c r="B1434" i="39"/>
  <c r="C1434" i="39"/>
  <c r="D1434" i="39"/>
  <c r="E1434" i="39"/>
  <c r="F1434" i="39"/>
  <c r="G1434" i="39"/>
  <c r="H1434" i="39"/>
  <c r="A1435" i="39"/>
  <c r="B1435" i="39"/>
  <c r="C1435" i="39"/>
  <c r="D1435" i="39"/>
  <c r="E1435" i="39"/>
  <c r="F1435" i="39"/>
  <c r="G1435" i="39"/>
  <c r="H1435" i="39"/>
  <c r="A1436" i="39"/>
  <c r="B1436" i="39"/>
  <c r="C1436" i="39"/>
  <c r="D1436" i="39"/>
  <c r="E1436" i="39"/>
  <c r="F1436" i="39"/>
  <c r="G1436" i="39"/>
  <c r="H1436" i="39"/>
  <c r="A1437" i="39"/>
  <c r="B1437" i="39"/>
  <c r="C1437" i="39"/>
  <c r="D1437" i="39"/>
  <c r="E1437" i="39"/>
  <c r="F1437" i="39"/>
  <c r="G1437" i="39"/>
  <c r="H1437" i="39"/>
  <c r="A1438" i="39"/>
  <c r="B1438" i="39"/>
  <c r="C1438" i="39"/>
  <c r="D1438" i="39"/>
  <c r="E1438" i="39"/>
  <c r="F1438" i="39"/>
  <c r="G1438" i="39"/>
  <c r="H1438" i="39"/>
  <c r="A1439" i="39"/>
  <c r="B1439" i="39"/>
  <c r="C1439" i="39"/>
  <c r="D1439" i="39"/>
  <c r="E1439" i="39"/>
  <c r="F1439" i="39"/>
  <c r="G1439" i="39"/>
  <c r="H1439" i="39"/>
  <c r="A1440" i="39"/>
  <c r="B1440" i="39"/>
  <c r="C1440" i="39"/>
  <c r="D1440" i="39"/>
  <c r="E1440" i="39"/>
  <c r="F1440" i="39"/>
  <c r="G1440" i="39"/>
  <c r="H1440" i="39"/>
  <c r="A1441" i="39"/>
  <c r="B1441" i="39"/>
  <c r="C1441" i="39"/>
  <c r="D1441" i="39"/>
  <c r="E1441" i="39"/>
  <c r="F1441" i="39"/>
  <c r="G1441" i="39"/>
  <c r="H1441" i="39"/>
  <c r="A1442" i="39"/>
  <c r="B1442" i="39"/>
  <c r="C1442" i="39"/>
  <c r="D1442" i="39"/>
  <c r="E1442" i="39"/>
  <c r="F1442" i="39"/>
  <c r="G1442" i="39"/>
  <c r="H1442" i="39"/>
  <c r="A1443" i="39"/>
  <c r="B1443" i="39"/>
  <c r="C1443" i="39"/>
  <c r="D1443" i="39"/>
  <c r="E1443" i="39"/>
  <c r="F1443" i="39"/>
  <c r="G1443" i="39"/>
  <c r="H1443" i="39"/>
  <c r="A1444" i="39"/>
  <c r="B1444" i="39"/>
  <c r="C1444" i="39"/>
  <c r="D1444" i="39"/>
  <c r="E1444" i="39"/>
  <c r="F1444" i="39"/>
  <c r="G1444" i="39"/>
  <c r="H1444" i="39"/>
  <c r="A1445" i="39"/>
  <c r="B1445" i="39"/>
  <c r="C1445" i="39"/>
  <c r="D1445" i="39"/>
  <c r="E1445" i="39"/>
  <c r="F1445" i="39"/>
  <c r="G1445" i="39"/>
  <c r="H1445" i="39"/>
  <c r="A1446" i="39"/>
  <c r="B1446" i="39"/>
  <c r="C1446" i="39"/>
  <c r="D1446" i="39"/>
  <c r="E1446" i="39"/>
  <c r="F1446" i="39"/>
  <c r="G1446" i="39"/>
  <c r="H1446" i="39"/>
  <c r="A1447" i="39"/>
  <c r="B1447" i="39"/>
  <c r="C1447" i="39"/>
  <c r="D1447" i="39"/>
  <c r="E1447" i="39"/>
  <c r="F1447" i="39"/>
  <c r="G1447" i="39"/>
  <c r="H1447" i="39"/>
  <c r="A1448" i="39"/>
  <c r="B1448" i="39"/>
  <c r="C1448" i="39"/>
  <c r="D1448" i="39"/>
  <c r="E1448" i="39"/>
  <c r="F1448" i="39"/>
  <c r="G1448" i="39"/>
  <c r="H1448" i="39"/>
  <c r="A1449" i="39"/>
  <c r="B1449" i="39"/>
  <c r="C1449" i="39"/>
  <c r="D1449" i="39"/>
  <c r="E1449" i="39"/>
  <c r="F1449" i="39"/>
  <c r="G1449" i="39"/>
  <c r="H1449" i="39"/>
  <c r="A1450" i="39"/>
  <c r="B1450" i="39"/>
  <c r="C1450" i="39"/>
  <c r="D1450" i="39"/>
  <c r="E1450" i="39"/>
  <c r="F1450" i="39"/>
  <c r="G1450" i="39"/>
  <c r="H1450" i="39"/>
  <c r="A1451" i="39"/>
  <c r="B1451" i="39"/>
  <c r="C1451" i="39"/>
  <c r="D1451" i="39"/>
  <c r="E1451" i="39"/>
  <c r="F1451" i="39"/>
  <c r="G1451" i="39"/>
  <c r="H1451" i="39"/>
  <c r="A1452" i="39"/>
  <c r="B1452" i="39"/>
  <c r="C1452" i="39"/>
  <c r="D1452" i="39"/>
  <c r="E1452" i="39"/>
  <c r="F1452" i="39"/>
  <c r="G1452" i="39"/>
  <c r="H1452" i="39"/>
  <c r="A1453" i="39"/>
  <c r="B1453" i="39"/>
  <c r="C1453" i="39"/>
  <c r="D1453" i="39"/>
  <c r="E1453" i="39"/>
  <c r="F1453" i="39"/>
  <c r="G1453" i="39"/>
  <c r="H1453" i="39"/>
  <c r="A1454" i="39"/>
  <c r="B1454" i="39"/>
  <c r="C1454" i="39"/>
  <c r="D1454" i="39"/>
  <c r="E1454" i="39"/>
  <c r="F1454" i="39"/>
  <c r="G1454" i="39"/>
  <c r="H1454" i="39"/>
  <c r="A1455" i="39"/>
  <c r="B1455" i="39"/>
  <c r="C1455" i="39"/>
  <c r="D1455" i="39"/>
  <c r="E1455" i="39"/>
  <c r="F1455" i="39"/>
  <c r="G1455" i="39"/>
  <c r="H1455" i="39"/>
  <c r="A1456" i="39"/>
  <c r="B1456" i="39"/>
  <c r="C1456" i="39"/>
  <c r="D1456" i="39"/>
  <c r="E1456" i="39"/>
  <c r="F1456" i="39"/>
  <c r="G1456" i="39"/>
  <c r="H1456" i="39"/>
  <c r="A1457" i="39"/>
  <c r="B1457" i="39"/>
  <c r="C1457" i="39"/>
  <c r="D1457" i="39"/>
  <c r="E1457" i="39"/>
  <c r="F1457" i="39"/>
  <c r="G1457" i="39"/>
  <c r="H1457" i="39"/>
  <c r="A1458" i="39"/>
  <c r="B1458" i="39"/>
  <c r="C1458" i="39"/>
  <c r="D1458" i="39"/>
  <c r="E1458" i="39"/>
  <c r="F1458" i="39"/>
  <c r="G1458" i="39"/>
  <c r="H1458" i="39"/>
  <c r="A1459" i="39"/>
  <c r="B1459" i="39"/>
  <c r="C1459" i="39"/>
  <c r="D1459" i="39"/>
  <c r="E1459" i="39"/>
  <c r="F1459" i="39"/>
  <c r="G1459" i="39"/>
  <c r="H1459" i="39"/>
  <c r="A1460" i="39"/>
  <c r="B1460" i="39"/>
  <c r="C1460" i="39"/>
  <c r="D1460" i="39"/>
  <c r="E1460" i="39"/>
  <c r="F1460" i="39"/>
  <c r="G1460" i="39"/>
  <c r="H1460" i="39"/>
  <c r="A1461" i="39"/>
  <c r="B1461" i="39"/>
  <c r="C1461" i="39"/>
  <c r="D1461" i="39"/>
  <c r="E1461" i="39"/>
  <c r="F1461" i="39"/>
  <c r="G1461" i="39"/>
  <c r="H1461" i="39"/>
  <c r="A1462" i="39"/>
  <c r="B1462" i="39"/>
  <c r="C1462" i="39"/>
  <c r="D1462" i="39"/>
  <c r="E1462" i="39"/>
  <c r="F1462" i="39"/>
  <c r="G1462" i="39"/>
  <c r="H1462" i="39"/>
  <c r="A1463" i="39"/>
  <c r="B1463" i="39"/>
  <c r="C1463" i="39"/>
  <c r="D1463" i="39"/>
  <c r="E1463" i="39"/>
  <c r="F1463" i="39"/>
  <c r="G1463" i="39"/>
  <c r="H1463" i="39"/>
  <c r="A1464" i="39"/>
  <c r="B1464" i="39"/>
  <c r="C1464" i="39"/>
  <c r="D1464" i="39"/>
  <c r="E1464" i="39"/>
  <c r="F1464" i="39"/>
  <c r="G1464" i="39"/>
  <c r="H1464" i="39"/>
  <c r="A1465" i="39"/>
  <c r="B1465" i="39"/>
  <c r="C1465" i="39"/>
  <c r="D1465" i="39"/>
  <c r="E1465" i="39"/>
  <c r="F1465" i="39"/>
  <c r="G1465" i="39"/>
  <c r="H1465" i="39"/>
  <c r="A1466" i="39"/>
  <c r="B1466" i="39"/>
  <c r="C1466" i="39"/>
  <c r="D1466" i="39"/>
  <c r="E1466" i="39"/>
  <c r="F1466" i="39"/>
  <c r="G1466" i="39"/>
  <c r="H1466" i="39"/>
  <c r="A1467" i="39"/>
  <c r="B1467" i="39"/>
  <c r="C1467" i="39"/>
  <c r="D1467" i="39"/>
  <c r="E1467" i="39"/>
  <c r="F1467" i="39"/>
  <c r="G1467" i="39"/>
  <c r="H1467" i="39"/>
  <c r="A1468" i="39"/>
  <c r="B1468" i="39"/>
  <c r="C1468" i="39"/>
  <c r="D1468" i="39"/>
  <c r="E1468" i="39"/>
  <c r="F1468" i="39"/>
  <c r="G1468" i="39"/>
  <c r="H1468" i="39"/>
  <c r="A1469" i="39"/>
  <c r="B1469" i="39"/>
  <c r="C1469" i="39"/>
  <c r="D1469" i="39"/>
  <c r="E1469" i="39"/>
  <c r="F1469" i="39"/>
  <c r="G1469" i="39"/>
  <c r="H1469" i="39"/>
  <c r="A1470" i="39"/>
  <c r="B1470" i="39"/>
  <c r="C1470" i="39"/>
  <c r="D1470" i="39"/>
  <c r="E1470" i="39"/>
  <c r="F1470" i="39"/>
  <c r="G1470" i="39"/>
  <c r="H1470" i="39"/>
  <c r="A1471" i="39"/>
  <c r="B1471" i="39"/>
  <c r="C1471" i="39"/>
  <c r="D1471" i="39"/>
  <c r="E1471" i="39"/>
  <c r="F1471" i="39"/>
  <c r="G1471" i="39"/>
  <c r="H1471" i="39"/>
  <c r="A1472" i="39"/>
  <c r="B1472" i="39"/>
  <c r="C1472" i="39"/>
  <c r="D1472" i="39"/>
  <c r="E1472" i="39"/>
  <c r="F1472" i="39"/>
  <c r="G1472" i="39"/>
  <c r="H1472" i="39"/>
  <c r="A1473" i="39"/>
  <c r="B1473" i="39"/>
  <c r="C1473" i="39"/>
  <c r="D1473" i="39"/>
  <c r="E1473" i="39"/>
  <c r="F1473" i="39"/>
  <c r="G1473" i="39"/>
  <c r="H1473" i="39"/>
  <c r="A1474" i="39"/>
  <c r="B1474" i="39"/>
  <c r="C1474" i="39"/>
  <c r="D1474" i="39"/>
  <c r="E1474" i="39"/>
  <c r="F1474" i="39"/>
  <c r="G1474" i="39"/>
  <c r="H1474" i="39"/>
  <c r="A1475" i="39"/>
  <c r="B1475" i="39"/>
  <c r="C1475" i="39"/>
  <c r="D1475" i="39"/>
  <c r="E1475" i="39"/>
  <c r="F1475" i="39"/>
  <c r="G1475" i="39"/>
  <c r="H1475" i="39"/>
  <c r="A1476" i="39"/>
  <c r="B1476" i="39"/>
  <c r="C1476" i="39"/>
  <c r="D1476" i="39"/>
  <c r="E1476" i="39"/>
  <c r="F1476" i="39"/>
  <c r="G1476" i="39"/>
  <c r="H1476" i="39"/>
  <c r="A1477" i="39"/>
  <c r="B1477" i="39"/>
  <c r="C1477" i="39"/>
  <c r="D1477" i="39"/>
  <c r="E1477" i="39"/>
  <c r="F1477" i="39"/>
  <c r="G1477" i="39"/>
  <c r="H1477" i="39"/>
  <c r="A1478" i="39"/>
  <c r="B1478" i="39"/>
  <c r="C1478" i="39"/>
  <c r="D1478" i="39"/>
  <c r="E1478" i="39"/>
  <c r="F1478" i="39"/>
  <c r="G1478" i="39"/>
  <c r="H1478" i="39"/>
  <c r="A1479" i="39"/>
  <c r="B1479" i="39"/>
  <c r="C1479" i="39"/>
  <c r="D1479" i="39"/>
  <c r="E1479" i="39"/>
  <c r="F1479" i="39"/>
  <c r="G1479" i="39"/>
  <c r="H1479" i="39"/>
  <c r="A1480" i="39"/>
  <c r="B1480" i="39"/>
  <c r="C1480" i="39"/>
  <c r="D1480" i="39"/>
  <c r="E1480" i="39"/>
  <c r="F1480" i="39"/>
  <c r="G1480" i="39"/>
  <c r="H1480" i="39"/>
  <c r="A1481" i="39"/>
  <c r="B1481" i="39"/>
  <c r="C1481" i="39"/>
  <c r="D1481" i="39"/>
  <c r="E1481" i="39"/>
  <c r="F1481" i="39"/>
  <c r="G1481" i="39"/>
  <c r="H1481" i="39"/>
  <c r="A1482" i="39"/>
  <c r="B1482" i="39"/>
  <c r="C1482" i="39"/>
  <c r="D1482" i="39"/>
  <c r="E1482" i="39"/>
  <c r="F1482" i="39"/>
  <c r="G1482" i="39"/>
  <c r="H1482" i="39"/>
  <c r="A1483" i="39"/>
  <c r="B1483" i="39"/>
  <c r="C1483" i="39"/>
  <c r="D1483" i="39"/>
  <c r="E1483" i="39"/>
  <c r="F1483" i="39"/>
  <c r="G1483" i="39"/>
  <c r="H1483" i="39"/>
  <c r="A1484" i="39"/>
  <c r="B1484" i="39"/>
  <c r="C1484" i="39"/>
  <c r="D1484" i="39"/>
  <c r="E1484" i="39"/>
  <c r="F1484" i="39"/>
  <c r="G1484" i="39"/>
  <c r="H1484" i="39"/>
  <c r="A1485" i="39"/>
  <c r="B1485" i="39"/>
  <c r="C1485" i="39"/>
  <c r="D1485" i="39"/>
  <c r="E1485" i="39"/>
  <c r="F1485" i="39"/>
  <c r="G1485" i="39"/>
  <c r="H1485" i="39"/>
  <c r="A1486" i="39"/>
  <c r="B1486" i="39"/>
  <c r="C1486" i="39"/>
  <c r="D1486" i="39"/>
  <c r="E1486" i="39"/>
  <c r="F1486" i="39"/>
  <c r="G1486" i="39"/>
  <c r="H1486" i="39"/>
  <c r="A1487" i="39"/>
  <c r="B1487" i="39"/>
  <c r="C1487" i="39"/>
  <c r="D1487" i="39"/>
  <c r="E1487" i="39"/>
  <c r="F1487" i="39"/>
  <c r="G1487" i="39"/>
  <c r="H1487" i="39"/>
  <c r="A1488" i="39"/>
  <c r="B1488" i="39"/>
  <c r="C1488" i="39"/>
  <c r="D1488" i="39"/>
  <c r="E1488" i="39"/>
  <c r="F1488" i="39"/>
  <c r="G1488" i="39"/>
  <c r="H1488" i="39"/>
  <c r="A1489" i="39"/>
  <c r="B1489" i="39"/>
  <c r="C1489" i="39"/>
  <c r="D1489" i="39"/>
  <c r="E1489" i="39"/>
  <c r="F1489" i="39"/>
  <c r="G1489" i="39"/>
  <c r="H1489" i="39"/>
  <c r="A1490" i="39"/>
  <c r="B1490" i="39"/>
  <c r="C1490" i="39"/>
  <c r="D1490" i="39"/>
  <c r="E1490" i="39"/>
  <c r="F1490" i="39"/>
  <c r="G1490" i="39"/>
  <c r="H1490" i="39"/>
  <c r="A1491" i="39"/>
  <c r="B1491" i="39"/>
  <c r="C1491" i="39"/>
  <c r="D1491" i="39"/>
  <c r="E1491" i="39"/>
  <c r="F1491" i="39"/>
  <c r="G1491" i="39"/>
  <c r="H1491" i="39"/>
  <c r="A1492" i="39"/>
  <c r="B1492" i="39"/>
  <c r="C1492" i="39"/>
  <c r="D1492" i="39"/>
  <c r="E1492" i="39"/>
  <c r="F1492" i="39"/>
  <c r="G1492" i="39"/>
  <c r="H1492" i="39"/>
  <c r="A1493" i="39"/>
  <c r="B1493" i="39"/>
  <c r="C1493" i="39"/>
  <c r="D1493" i="39"/>
  <c r="E1493" i="39"/>
  <c r="F1493" i="39"/>
  <c r="G1493" i="39"/>
  <c r="H1493" i="39"/>
  <c r="A1494" i="39"/>
  <c r="B1494" i="39"/>
  <c r="C1494" i="39"/>
  <c r="D1494" i="39"/>
  <c r="E1494" i="39"/>
  <c r="F1494" i="39"/>
  <c r="G1494" i="39"/>
  <c r="H1494" i="39"/>
  <c r="A1495" i="39"/>
  <c r="B1495" i="39"/>
  <c r="C1495" i="39"/>
  <c r="D1495" i="39"/>
  <c r="E1495" i="39"/>
  <c r="F1495" i="39"/>
  <c r="G1495" i="39"/>
  <c r="H1495" i="39"/>
  <c r="A1496" i="39"/>
  <c r="B1496" i="39"/>
  <c r="C1496" i="39"/>
  <c r="D1496" i="39"/>
  <c r="E1496" i="39"/>
  <c r="F1496" i="39"/>
  <c r="G1496" i="39"/>
  <c r="H1496" i="39"/>
  <c r="A1497" i="39"/>
  <c r="B1497" i="39"/>
  <c r="C1497" i="39"/>
  <c r="D1497" i="39"/>
  <c r="E1497" i="39"/>
  <c r="F1497" i="39"/>
  <c r="G1497" i="39"/>
  <c r="H1497" i="39"/>
  <c r="A1498" i="39"/>
  <c r="B1498" i="39"/>
  <c r="C1498" i="39"/>
  <c r="D1498" i="39"/>
  <c r="E1498" i="39"/>
  <c r="F1498" i="39"/>
  <c r="G1498" i="39"/>
  <c r="H1498" i="39"/>
  <c r="A1499" i="39"/>
  <c r="B1499" i="39"/>
  <c r="C1499" i="39"/>
  <c r="D1499" i="39"/>
  <c r="E1499" i="39"/>
  <c r="F1499" i="39"/>
  <c r="G1499" i="39"/>
  <c r="H1499" i="39"/>
  <c r="A1500" i="39"/>
  <c r="B1500" i="39"/>
  <c r="C1500" i="39"/>
  <c r="D1500" i="39"/>
  <c r="E1500" i="39"/>
  <c r="F1500" i="39"/>
  <c r="G1500" i="39"/>
  <c r="H1500" i="39"/>
  <c r="A1501" i="39"/>
  <c r="B1501" i="39"/>
  <c r="C1501" i="39"/>
  <c r="D1501" i="39"/>
  <c r="E1501" i="39"/>
  <c r="F1501" i="39"/>
  <c r="G1501" i="39"/>
  <c r="H1501" i="39"/>
  <c r="A1502" i="39"/>
  <c r="B1502" i="39"/>
  <c r="C1502" i="39"/>
  <c r="D1502" i="39"/>
  <c r="E1502" i="39"/>
  <c r="F1502" i="39"/>
  <c r="G1502" i="39"/>
  <c r="H1502" i="39"/>
  <c r="A1503" i="39"/>
  <c r="B1503" i="39"/>
  <c r="C1503" i="39"/>
  <c r="D1503" i="39"/>
  <c r="E1503" i="39"/>
  <c r="F1503" i="39"/>
  <c r="G1503" i="39"/>
  <c r="H1503" i="39"/>
  <c r="A1504" i="39"/>
  <c r="B1504" i="39"/>
  <c r="C1504" i="39"/>
  <c r="D1504" i="39"/>
  <c r="E1504" i="39"/>
  <c r="F1504" i="39"/>
  <c r="G1504" i="39"/>
  <c r="H1504" i="39"/>
  <c r="A1505" i="39"/>
  <c r="B1505" i="39"/>
  <c r="C1505" i="39"/>
  <c r="D1505" i="39"/>
  <c r="E1505" i="39"/>
  <c r="F1505" i="39"/>
  <c r="G1505" i="39"/>
  <c r="H1505" i="39"/>
  <c r="A1506" i="39"/>
  <c r="B1506" i="39"/>
  <c r="C1506" i="39"/>
  <c r="D1506" i="39"/>
  <c r="E1506" i="39"/>
  <c r="F1506" i="39"/>
  <c r="G1506" i="39"/>
  <c r="H1506" i="39"/>
  <c r="A1507" i="39"/>
  <c r="B1507" i="39"/>
  <c r="C1507" i="39"/>
  <c r="D1507" i="39"/>
  <c r="E1507" i="39"/>
  <c r="F1507" i="39"/>
  <c r="G1507" i="39"/>
  <c r="H1507" i="39"/>
  <c r="A1508" i="39"/>
  <c r="B1508" i="39"/>
  <c r="C1508" i="39"/>
  <c r="D1508" i="39"/>
  <c r="E1508" i="39"/>
  <c r="F1508" i="39"/>
  <c r="G1508" i="39"/>
  <c r="H1508" i="39"/>
  <c r="A1509" i="39"/>
  <c r="B1509" i="39"/>
  <c r="C1509" i="39"/>
  <c r="D1509" i="39"/>
  <c r="E1509" i="39"/>
  <c r="F1509" i="39"/>
  <c r="G1509" i="39"/>
  <c r="H1509" i="39"/>
  <c r="A1510" i="39"/>
  <c r="B1510" i="39"/>
  <c r="C1510" i="39"/>
  <c r="D1510" i="39"/>
  <c r="E1510" i="39"/>
  <c r="F1510" i="39"/>
  <c r="G1510" i="39"/>
  <c r="H1510" i="39"/>
  <c r="A1511" i="39"/>
  <c r="B1511" i="39"/>
  <c r="C1511" i="39"/>
  <c r="D1511" i="39"/>
  <c r="E1511" i="39"/>
  <c r="F1511" i="39"/>
  <c r="G1511" i="39"/>
  <c r="H1511" i="39"/>
  <c r="A1512" i="39"/>
  <c r="B1512" i="39"/>
  <c r="C1512" i="39"/>
  <c r="D1512" i="39"/>
  <c r="E1512" i="39"/>
  <c r="F1512" i="39"/>
  <c r="G1512" i="39"/>
  <c r="H1512" i="39"/>
  <c r="A1513" i="39"/>
  <c r="B1513" i="39"/>
  <c r="C1513" i="39"/>
  <c r="D1513" i="39"/>
  <c r="E1513" i="39"/>
  <c r="F1513" i="39"/>
  <c r="G1513" i="39"/>
  <c r="H1513" i="39"/>
  <c r="A1514" i="39"/>
  <c r="B1514" i="39"/>
  <c r="C1514" i="39"/>
  <c r="D1514" i="39"/>
  <c r="E1514" i="39"/>
  <c r="F1514" i="39"/>
  <c r="G1514" i="39"/>
  <c r="H1514" i="39"/>
  <c r="A1515" i="39"/>
  <c r="B1515" i="39"/>
  <c r="C1515" i="39"/>
  <c r="D1515" i="39"/>
  <c r="E1515" i="39"/>
  <c r="F1515" i="39"/>
  <c r="G1515" i="39"/>
  <c r="H1515" i="39"/>
  <c r="A1516" i="39"/>
  <c r="B1516" i="39"/>
  <c r="C1516" i="39"/>
  <c r="D1516" i="39"/>
  <c r="E1516" i="39"/>
  <c r="F1516" i="39"/>
  <c r="G1516" i="39"/>
  <c r="H1516" i="39"/>
  <c r="A1517" i="39"/>
  <c r="B1517" i="39"/>
  <c r="C1517" i="39"/>
  <c r="D1517" i="39"/>
  <c r="E1517" i="39"/>
  <c r="F1517" i="39"/>
  <c r="G1517" i="39"/>
  <c r="H1517" i="39"/>
  <c r="A1518" i="39"/>
  <c r="B1518" i="39"/>
  <c r="C1518" i="39"/>
  <c r="D1518" i="39"/>
  <c r="E1518" i="39"/>
  <c r="F1518" i="39"/>
  <c r="G1518" i="39"/>
  <c r="H1518" i="39"/>
  <c r="A1519" i="39"/>
  <c r="B1519" i="39"/>
  <c r="C1519" i="39"/>
  <c r="D1519" i="39"/>
  <c r="E1519" i="39"/>
  <c r="F1519" i="39"/>
  <c r="G1519" i="39"/>
  <c r="H1519" i="39"/>
  <c r="A1520" i="39"/>
  <c r="B1520" i="39"/>
  <c r="C1520" i="39"/>
  <c r="D1520" i="39"/>
  <c r="E1520" i="39"/>
  <c r="F1520" i="39"/>
  <c r="G1520" i="39"/>
  <c r="H1520" i="39"/>
  <c r="A1521" i="39"/>
  <c r="B1521" i="39"/>
  <c r="C1521" i="39"/>
  <c r="D1521" i="39"/>
  <c r="E1521" i="39"/>
  <c r="F1521" i="39"/>
  <c r="G1521" i="39"/>
  <c r="H1521" i="39"/>
  <c r="A1522" i="39"/>
  <c r="B1522" i="39"/>
  <c r="C1522" i="39"/>
  <c r="D1522" i="39"/>
  <c r="E1522" i="39"/>
  <c r="F1522" i="39"/>
  <c r="G1522" i="39"/>
  <c r="H1522" i="39"/>
  <c r="A1523" i="39"/>
  <c r="B1523" i="39"/>
  <c r="C1523" i="39"/>
  <c r="D1523" i="39"/>
  <c r="E1523" i="39"/>
  <c r="F1523" i="39"/>
  <c r="G1523" i="39"/>
  <c r="H1523" i="39"/>
  <c r="A1524" i="39"/>
  <c r="B1524" i="39"/>
  <c r="C1524" i="39"/>
  <c r="D1524" i="39"/>
  <c r="E1524" i="39"/>
  <c r="F1524" i="39"/>
  <c r="G1524" i="39"/>
  <c r="H1524" i="39"/>
  <c r="A1525" i="39"/>
  <c r="B1525" i="39"/>
  <c r="C1525" i="39"/>
  <c r="D1525" i="39"/>
  <c r="E1525" i="39"/>
  <c r="F1525" i="39"/>
  <c r="G1525" i="39"/>
  <c r="H1525" i="39"/>
  <c r="A1526" i="39"/>
  <c r="B1526" i="39"/>
  <c r="C1526" i="39"/>
  <c r="D1526" i="39"/>
  <c r="E1526" i="39"/>
  <c r="F1526" i="39"/>
  <c r="G1526" i="39"/>
  <c r="H1526" i="39"/>
  <c r="A1527" i="39"/>
  <c r="B1527" i="39"/>
  <c r="C1527" i="39"/>
  <c r="D1527" i="39"/>
  <c r="E1527" i="39"/>
  <c r="F1527" i="39"/>
  <c r="G1527" i="39"/>
  <c r="H1527" i="39"/>
  <c r="A1528" i="39"/>
  <c r="B1528" i="39"/>
  <c r="C1528" i="39"/>
  <c r="D1528" i="39"/>
  <c r="E1528" i="39"/>
  <c r="F1528" i="39"/>
  <c r="G1528" i="39"/>
  <c r="H1528" i="39"/>
  <c r="A1529" i="39"/>
  <c r="B1529" i="39"/>
  <c r="C1529" i="39"/>
  <c r="D1529" i="39"/>
  <c r="E1529" i="39"/>
  <c r="F1529" i="39"/>
  <c r="G1529" i="39"/>
  <c r="H1529" i="39"/>
  <c r="A1530" i="39"/>
  <c r="B1530" i="39"/>
  <c r="C1530" i="39"/>
  <c r="D1530" i="39"/>
  <c r="E1530" i="39"/>
  <c r="F1530" i="39"/>
  <c r="G1530" i="39"/>
  <c r="H1530" i="39"/>
  <c r="A1531" i="39"/>
  <c r="B1531" i="39"/>
  <c r="C1531" i="39"/>
  <c r="D1531" i="39"/>
  <c r="E1531" i="39"/>
  <c r="F1531" i="39"/>
  <c r="G1531" i="39"/>
  <c r="H1531" i="39"/>
  <c r="A1532" i="39"/>
  <c r="B1532" i="39"/>
  <c r="C1532" i="39"/>
  <c r="D1532" i="39"/>
  <c r="E1532" i="39"/>
  <c r="F1532" i="39"/>
  <c r="G1532" i="39"/>
  <c r="H1532" i="39"/>
  <c r="A1533" i="39"/>
  <c r="B1533" i="39"/>
  <c r="C1533" i="39"/>
  <c r="D1533" i="39"/>
  <c r="E1533" i="39"/>
  <c r="F1533" i="39"/>
  <c r="G1533" i="39"/>
  <c r="H1533" i="39"/>
  <c r="A1534" i="39"/>
  <c r="B1534" i="39"/>
  <c r="C1534" i="39"/>
  <c r="D1534" i="39"/>
  <c r="E1534" i="39"/>
  <c r="F1534" i="39"/>
  <c r="G1534" i="39"/>
  <c r="H1534" i="39"/>
  <c r="A1535" i="39"/>
  <c r="B1535" i="39"/>
  <c r="C1535" i="39"/>
  <c r="D1535" i="39"/>
  <c r="E1535" i="39"/>
  <c r="F1535" i="39"/>
  <c r="G1535" i="39"/>
  <c r="H1535" i="39"/>
  <c r="A1536" i="39"/>
  <c r="B1536" i="39"/>
  <c r="C1536" i="39"/>
  <c r="D1536" i="39"/>
  <c r="E1536" i="39"/>
  <c r="F1536" i="39"/>
  <c r="G1536" i="39"/>
  <c r="H1536" i="39"/>
  <c r="A1537" i="39"/>
  <c r="B1537" i="39"/>
  <c r="C1537" i="39"/>
  <c r="D1537" i="39"/>
  <c r="E1537" i="39"/>
  <c r="F1537" i="39"/>
  <c r="G1537" i="39"/>
  <c r="H1537" i="39"/>
  <c r="A1538" i="39"/>
  <c r="B1538" i="39"/>
  <c r="C1538" i="39"/>
  <c r="D1538" i="39"/>
  <c r="E1538" i="39"/>
  <c r="F1538" i="39"/>
  <c r="G1538" i="39"/>
  <c r="H1538" i="39"/>
  <c r="A1539" i="39"/>
  <c r="B1539" i="39"/>
  <c r="C1539" i="39"/>
  <c r="D1539" i="39"/>
  <c r="E1539" i="39"/>
  <c r="F1539" i="39"/>
  <c r="G1539" i="39"/>
  <c r="H1539" i="39"/>
  <c r="A1540" i="39"/>
  <c r="B1540" i="39"/>
  <c r="C1540" i="39"/>
  <c r="D1540" i="39"/>
  <c r="E1540" i="39"/>
  <c r="F1540" i="39"/>
  <c r="G1540" i="39"/>
  <c r="H1540" i="39"/>
  <c r="A1541" i="39"/>
  <c r="B1541" i="39"/>
  <c r="C1541" i="39"/>
  <c r="D1541" i="39"/>
  <c r="E1541" i="39"/>
  <c r="F1541" i="39"/>
  <c r="G1541" i="39"/>
  <c r="H1541" i="39"/>
  <c r="A1542" i="39"/>
  <c r="B1542" i="39"/>
  <c r="C1542" i="39"/>
  <c r="D1542" i="39"/>
  <c r="E1542" i="39"/>
  <c r="F1542" i="39"/>
  <c r="G1542" i="39"/>
  <c r="H1542" i="39"/>
  <c r="A1543" i="39"/>
  <c r="B1543" i="39"/>
  <c r="C1543" i="39"/>
  <c r="D1543" i="39"/>
  <c r="E1543" i="39"/>
  <c r="F1543" i="39"/>
  <c r="G1543" i="39"/>
  <c r="H1543" i="39"/>
  <c r="A1544" i="39"/>
  <c r="B1544" i="39"/>
  <c r="C1544" i="39"/>
  <c r="D1544" i="39"/>
  <c r="E1544" i="39"/>
  <c r="F1544" i="39"/>
  <c r="G1544" i="39"/>
  <c r="H1544" i="39"/>
  <c r="A1545" i="39"/>
  <c r="B1545" i="39"/>
  <c r="C1545" i="39"/>
  <c r="D1545" i="39"/>
  <c r="E1545" i="39"/>
  <c r="F1545" i="39"/>
  <c r="G1545" i="39"/>
  <c r="H1545" i="39"/>
  <c r="A1546" i="39"/>
  <c r="B1546" i="39"/>
  <c r="C1546" i="39"/>
  <c r="D1546" i="39"/>
  <c r="E1546" i="39"/>
  <c r="F1546" i="39"/>
  <c r="G1546" i="39"/>
  <c r="H1546" i="39"/>
  <c r="A1547" i="39"/>
  <c r="B1547" i="39"/>
  <c r="C1547" i="39"/>
  <c r="D1547" i="39"/>
  <c r="E1547" i="39"/>
  <c r="F1547" i="39"/>
  <c r="G1547" i="39"/>
  <c r="H1547" i="39"/>
  <c r="A1548" i="39"/>
  <c r="B1548" i="39"/>
  <c r="C1548" i="39"/>
  <c r="D1548" i="39"/>
  <c r="E1548" i="39"/>
  <c r="F1548" i="39"/>
  <c r="G1548" i="39"/>
  <c r="H1548" i="39"/>
  <c r="A1549" i="39"/>
  <c r="B1549" i="39"/>
  <c r="C1549" i="39"/>
  <c r="D1549" i="39"/>
  <c r="E1549" i="39"/>
  <c r="F1549" i="39"/>
  <c r="G1549" i="39"/>
  <c r="H1549" i="39"/>
  <c r="A1550" i="39"/>
  <c r="B1550" i="39"/>
  <c r="C1550" i="39"/>
  <c r="D1550" i="39"/>
  <c r="E1550" i="39"/>
  <c r="F1550" i="39"/>
  <c r="G1550" i="39"/>
  <c r="H1550" i="39"/>
  <c r="A1551" i="39"/>
  <c r="B1551" i="39"/>
  <c r="C1551" i="39"/>
  <c r="D1551" i="39"/>
  <c r="E1551" i="39"/>
  <c r="F1551" i="39"/>
  <c r="G1551" i="39"/>
  <c r="H1551" i="39"/>
  <c r="A1552" i="39"/>
  <c r="B1552" i="39"/>
  <c r="C1552" i="39"/>
  <c r="D1552" i="39"/>
  <c r="E1552" i="39"/>
  <c r="F1552" i="39"/>
  <c r="G1552" i="39"/>
  <c r="H1552" i="39"/>
  <c r="A1553" i="39"/>
  <c r="B1553" i="39"/>
  <c r="C1553" i="39"/>
  <c r="D1553" i="39"/>
  <c r="E1553" i="39"/>
  <c r="F1553" i="39"/>
  <c r="G1553" i="39"/>
  <c r="H1553" i="39"/>
  <c r="A1554" i="39"/>
  <c r="B1554" i="39"/>
  <c r="C1554" i="39"/>
  <c r="D1554" i="39"/>
  <c r="E1554" i="39"/>
  <c r="F1554" i="39"/>
  <c r="G1554" i="39"/>
  <c r="H1554" i="39"/>
  <c r="A1555" i="39"/>
  <c r="B1555" i="39"/>
  <c r="C1555" i="39"/>
  <c r="D1555" i="39"/>
  <c r="E1555" i="39"/>
  <c r="F1555" i="39"/>
  <c r="G1555" i="39"/>
  <c r="H1555" i="39"/>
  <c r="A1556" i="39"/>
  <c r="B1556" i="39"/>
  <c r="C1556" i="39"/>
  <c r="D1556" i="39"/>
  <c r="E1556" i="39"/>
  <c r="F1556" i="39"/>
  <c r="G1556" i="39"/>
  <c r="H1556" i="39"/>
  <c r="A1557" i="39"/>
  <c r="B1557" i="39"/>
  <c r="C1557" i="39"/>
  <c r="D1557" i="39"/>
  <c r="E1557" i="39"/>
  <c r="F1557" i="39"/>
  <c r="G1557" i="39"/>
  <c r="H1557" i="39"/>
  <c r="A1558" i="39"/>
  <c r="B1558" i="39"/>
  <c r="C1558" i="39"/>
  <c r="D1558" i="39"/>
  <c r="E1558" i="39"/>
  <c r="F1558" i="39"/>
  <c r="G1558" i="39"/>
  <c r="H1558" i="39"/>
  <c r="A1559" i="39"/>
  <c r="B1559" i="39"/>
  <c r="C1559" i="39"/>
  <c r="D1559" i="39"/>
  <c r="E1559" i="39"/>
  <c r="F1559" i="39"/>
  <c r="G1559" i="39"/>
  <c r="H1559" i="39"/>
  <c r="A1560" i="39"/>
  <c r="B1560" i="39"/>
  <c r="C1560" i="39"/>
  <c r="D1560" i="39"/>
  <c r="E1560" i="39"/>
  <c r="F1560" i="39"/>
  <c r="G1560" i="39"/>
  <c r="H1560" i="39"/>
  <c r="A1561" i="39"/>
  <c r="B1561" i="39"/>
  <c r="C1561" i="39"/>
  <c r="D1561" i="39"/>
  <c r="E1561" i="39"/>
  <c r="F1561" i="39"/>
  <c r="G1561" i="39"/>
  <c r="H1561" i="39"/>
  <c r="A1562" i="39"/>
  <c r="B1562" i="39"/>
  <c r="C1562" i="39"/>
  <c r="D1562" i="39"/>
  <c r="E1562" i="39"/>
  <c r="F1562" i="39"/>
  <c r="G1562" i="39"/>
  <c r="H1562" i="39"/>
  <c r="A1563" i="39"/>
  <c r="B1563" i="39"/>
  <c r="C1563" i="39"/>
  <c r="D1563" i="39"/>
  <c r="E1563" i="39"/>
  <c r="F1563" i="39"/>
  <c r="G1563" i="39"/>
  <c r="H1563" i="39"/>
  <c r="A1564" i="39"/>
  <c r="B1564" i="39"/>
  <c r="C1564" i="39"/>
  <c r="D1564" i="39"/>
  <c r="E1564" i="39"/>
  <c r="F1564" i="39"/>
  <c r="G1564" i="39"/>
  <c r="H1564" i="39"/>
  <c r="A1565" i="39"/>
  <c r="B1565" i="39"/>
  <c r="C1565" i="39"/>
  <c r="D1565" i="39"/>
  <c r="E1565" i="39"/>
  <c r="F1565" i="39"/>
  <c r="G1565" i="39"/>
  <c r="H1565" i="39"/>
  <c r="A1566" i="39"/>
  <c r="B1566" i="39"/>
  <c r="C1566" i="39"/>
  <c r="D1566" i="39"/>
  <c r="E1566" i="39"/>
  <c r="F1566" i="39"/>
  <c r="G1566" i="39"/>
  <c r="H1566" i="39"/>
  <c r="A1567" i="39"/>
  <c r="B1567" i="39"/>
  <c r="C1567" i="39"/>
  <c r="D1567" i="39"/>
  <c r="E1567" i="39"/>
  <c r="F1567" i="39"/>
  <c r="G1567" i="39"/>
  <c r="H1567" i="39"/>
  <c r="A1568" i="39"/>
  <c r="B1568" i="39"/>
  <c r="C1568" i="39"/>
  <c r="D1568" i="39"/>
  <c r="E1568" i="39"/>
  <c r="F1568" i="39"/>
  <c r="G1568" i="39"/>
  <c r="H1568" i="39"/>
  <c r="A1569" i="39"/>
  <c r="B1569" i="39"/>
  <c r="C1569" i="39"/>
  <c r="D1569" i="39"/>
  <c r="E1569" i="39"/>
  <c r="F1569" i="39"/>
  <c r="G1569" i="39"/>
  <c r="H1569" i="39"/>
  <c r="A1570" i="39"/>
  <c r="B1570" i="39"/>
  <c r="C1570" i="39"/>
  <c r="D1570" i="39"/>
  <c r="E1570" i="39"/>
  <c r="F1570" i="39"/>
  <c r="G1570" i="39"/>
  <c r="H1570" i="39"/>
  <c r="A1571" i="39"/>
  <c r="B1571" i="39"/>
  <c r="C1571" i="39"/>
  <c r="D1571" i="39"/>
  <c r="E1571" i="39"/>
  <c r="F1571" i="39"/>
  <c r="G1571" i="39"/>
  <c r="H1571" i="39"/>
  <c r="A1572" i="39"/>
  <c r="B1572" i="39"/>
  <c r="C1572" i="39"/>
  <c r="D1572" i="39"/>
  <c r="E1572" i="39"/>
  <c r="F1572" i="39"/>
  <c r="G1572" i="39"/>
  <c r="H1572" i="39"/>
  <c r="A1573" i="39"/>
  <c r="B1573" i="39"/>
  <c r="C1573" i="39"/>
  <c r="D1573" i="39"/>
  <c r="E1573" i="39"/>
  <c r="F1573" i="39"/>
  <c r="G1573" i="39"/>
  <c r="H1573" i="39"/>
  <c r="A1574" i="39"/>
  <c r="B1574" i="39"/>
  <c r="C1574" i="39"/>
  <c r="D1574" i="39"/>
  <c r="E1574" i="39"/>
  <c r="F1574" i="39"/>
  <c r="G1574" i="39"/>
  <c r="H1574" i="39"/>
  <c r="A1575" i="39"/>
  <c r="B1575" i="39"/>
  <c r="C1575" i="39"/>
  <c r="D1575" i="39"/>
  <c r="E1575" i="39"/>
  <c r="F1575" i="39"/>
  <c r="G1575" i="39"/>
  <c r="H1575" i="39"/>
  <c r="A1576" i="39"/>
  <c r="B1576" i="39"/>
  <c r="C1576" i="39"/>
  <c r="D1576" i="39"/>
  <c r="E1576" i="39"/>
  <c r="F1576" i="39"/>
  <c r="G1576" i="39"/>
  <c r="H1576" i="39"/>
  <c r="A1577" i="39"/>
  <c r="B1577" i="39"/>
  <c r="C1577" i="39"/>
  <c r="D1577" i="39"/>
  <c r="E1577" i="39"/>
  <c r="F1577" i="39"/>
  <c r="G1577" i="39"/>
  <c r="H1577" i="39"/>
  <c r="A1578" i="39"/>
  <c r="B1578" i="39"/>
  <c r="C1578" i="39"/>
  <c r="D1578" i="39"/>
  <c r="E1578" i="39"/>
  <c r="F1578" i="39"/>
  <c r="G1578" i="39"/>
  <c r="H1578" i="39"/>
  <c r="A1579" i="39"/>
  <c r="B1579" i="39"/>
  <c r="C1579" i="39"/>
  <c r="D1579" i="39"/>
  <c r="E1579" i="39"/>
  <c r="F1579" i="39"/>
  <c r="G1579" i="39"/>
  <c r="H1579" i="39"/>
  <c r="A1580" i="39"/>
  <c r="B1580" i="39"/>
  <c r="C1580" i="39"/>
  <c r="D1580" i="39"/>
  <c r="E1580" i="39"/>
  <c r="F1580" i="39"/>
  <c r="G1580" i="39"/>
  <c r="H1580" i="39"/>
  <c r="A1581" i="39"/>
  <c r="B1581" i="39"/>
  <c r="C1581" i="39"/>
  <c r="D1581" i="39"/>
  <c r="E1581" i="39"/>
  <c r="F1581" i="39"/>
  <c r="G1581" i="39"/>
  <c r="H1581" i="39"/>
  <c r="A1582" i="39"/>
  <c r="B1582" i="39"/>
  <c r="C1582" i="39"/>
  <c r="D1582" i="39"/>
  <c r="E1582" i="39"/>
  <c r="F1582" i="39"/>
  <c r="G1582" i="39"/>
  <c r="H1582" i="39"/>
  <c r="A1583" i="39"/>
  <c r="B1583" i="39"/>
  <c r="C1583" i="39"/>
  <c r="D1583" i="39"/>
  <c r="E1583" i="39"/>
  <c r="F1583" i="39"/>
  <c r="G1583" i="39"/>
  <c r="H1583" i="39"/>
  <c r="A1584" i="39"/>
  <c r="B1584" i="39"/>
  <c r="C1584" i="39"/>
  <c r="D1584" i="39"/>
  <c r="E1584" i="39"/>
  <c r="F1584" i="39"/>
  <c r="G1584" i="39"/>
  <c r="H1584" i="39"/>
  <c r="A1585" i="39"/>
  <c r="B1585" i="39"/>
  <c r="C1585" i="39"/>
  <c r="D1585" i="39"/>
  <c r="E1585" i="39"/>
  <c r="F1585" i="39"/>
  <c r="G1585" i="39"/>
  <c r="H1585" i="39"/>
  <c r="A1586" i="39"/>
  <c r="B1586" i="39"/>
  <c r="C1586" i="39"/>
  <c r="D1586" i="39"/>
  <c r="E1586" i="39"/>
  <c r="F1586" i="39"/>
  <c r="G1586" i="39"/>
  <c r="H1586" i="39"/>
  <c r="A1587" i="39"/>
  <c r="B1587" i="39"/>
  <c r="C1587" i="39"/>
  <c r="D1587" i="39"/>
  <c r="E1587" i="39"/>
  <c r="F1587" i="39"/>
  <c r="G1587" i="39"/>
  <c r="H1587" i="39"/>
  <c r="A1588" i="39"/>
  <c r="B1588" i="39"/>
  <c r="C1588" i="39"/>
  <c r="D1588" i="39"/>
  <c r="E1588" i="39"/>
  <c r="F1588" i="39"/>
  <c r="G1588" i="39"/>
  <c r="H1588" i="39"/>
  <c r="A1589" i="39"/>
  <c r="B1589" i="39"/>
  <c r="C1589" i="39"/>
  <c r="D1589" i="39"/>
  <c r="E1589" i="39"/>
  <c r="F1589" i="39"/>
  <c r="G1589" i="39"/>
  <c r="H1589" i="39"/>
  <c r="A1590" i="39"/>
  <c r="B1590" i="39"/>
  <c r="C1590" i="39"/>
  <c r="D1590" i="39"/>
  <c r="E1590" i="39"/>
  <c r="F1590" i="39"/>
  <c r="G1590" i="39"/>
  <c r="H1590" i="39"/>
  <c r="A1591" i="39"/>
  <c r="B1591" i="39"/>
  <c r="C1591" i="39"/>
  <c r="D1591" i="39"/>
  <c r="E1591" i="39"/>
  <c r="F1591" i="39"/>
  <c r="G1591" i="39"/>
  <c r="H1591" i="39"/>
  <c r="A1592" i="39"/>
  <c r="B1592" i="39"/>
  <c r="C1592" i="39"/>
  <c r="D1592" i="39"/>
  <c r="E1592" i="39"/>
  <c r="F1592" i="39"/>
  <c r="G1592" i="39"/>
  <c r="H1592" i="39"/>
  <c r="A1593" i="39"/>
  <c r="B1593" i="39"/>
  <c r="C1593" i="39"/>
  <c r="D1593" i="39"/>
  <c r="E1593" i="39"/>
  <c r="F1593" i="39"/>
  <c r="G1593" i="39"/>
  <c r="H1593" i="39"/>
  <c r="A1594" i="39"/>
  <c r="B1594" i="39"/>
  <c r="C1594" i="39"/>
  <c r="D1594" i="39"/>
  <c r="E1594" i="39"/>
  <c r="F1594" i="39"/>
  <c r="G1594" i="39"/>
  <c r="H1594" i="39"/>
  <c r="A1595" i="39"/>
  <c r="B1595" i="39"/>
  <c r="C1595" i="39"/>
  <c r="D1595" i="39"/>
  <c r="E1595" i="39"/>
  <c r="F1595" i="39"/>
  <c r="G1595" i="39"/>
  <c r="H1595" i="39"/>
  <c r="A1596" i="39"/>
  <c r="B1596" i="39"/>
  <c r="C1596" i="39"/>
  <c r="D1596" i="39"/>
  <c r="E1596" i="39"/>
  <c r="F1596" i="39"/>
  <c r="G1596" i="39"/>
  <c r="H1596" i="39"/>
  <c r="A1597" i="39"/>
  <c r="B1597" i="39"/>
  <c r="C1597" i="39"/>
  <c r="D1597" i="39"/>
  <c r="E1597" i="39"/>
  <c r="F1597" i="39"/>
  <c r="G1597" i="39"/>
  <c r="H1597" i="39"/>
  <c r="A1598" i="39"/>
  <c r="B1598" i="39"/>
  <c r="C1598" i="39"/>
  <c r="D1598" i="39"/>
  <c r="E1598" i="39"/>
  <c r="F1598" i="39"/>
  <c r="G1598" i="39"/>
  <c r="H1598" i="39"/>
  <c r="A1599" i="39"/>
  <c r="B1599" i="39"/>
  <c r="C1599" i="39"/>
  <c r="D1599" i="39"/>
  <c r="E1599" i="39"/>
  <c r="F1599" i="39"/>
  <c r="G1599" i="39"/>
  <c r="H1599" i="39"/>
  <c r="A1600" i="39"/>
  <c r="B1600" i="39"/>
  <c r="C1600" i="39"/>
  <c r="D1600" i="39"/>
  <c r="E1600" i="39"/>
  <c r="F1600" i="39"/>
  <c r="G1600" i="39"/>
  <c r="H1600" i="39"/>
  <c r="A1601" i="39"/>
  <c r="B1601" i="39"/>
  <c r="C1601" i="39"/>
  <c r="D1601" i="39"/>
  <c r="E1601" i="39"/>
  <c r="F1601" i="39"/>
  <c r="G1601" i="39"/>
  <c r="H1601" i="39"/>
  <c r="A1602" i="39"/>
  <c r="B1602" i="39"/>
  <c r="C1602" i="39"/>
  <c r="D1602" i="39"/>
  <c r="E1602" i="39"/>
  <c r="F1602" i="39"/>
  <c r="G1602" i="39"/>
  <c r="H1602" i="39"/>
  <c r="A1603" i="39"/>
  <c r="B1603" i="39"/>
  <c r="C1603" i="39"/>
  <c r="D1603" i="39"/>
  <c r="E1603" i="39"/>
  <c r="F1603" i="39"/>
  <c r="G1603" i="39"/>
  <c r="H1603" i="39"/>
  <c r="A1604" i="39"/>
  <c r="B1604" i="39"/>
  <c r="C1604" i="39"/>
  <c r="D1604" i="39"/>
  <c r="E1604" i="39"/>
  <c r="F1604" i="39"/>
  <c r="G1604" i="39"/>
  <c r="H1604" i="39"/>
  <c r="A1605" i="39"/>
  <c r="B1605" i="39"/>
  <c r="C1605" i="39"/>
  <c r="D1605" i="39"/>
  <c r="E1605" i="39"/>
  <c r="F1605" i="39"/>
  <c r="G1605" i="39"/>
  <c r="H1605" i="39"/>
  <c r="A1606" i="39"/>
  <c r="B1606" i="39"/>
  <c r="C1606" i="39"/>
  <c r="D1606" i="39"/>
  <c r="E1606" i="39"/>
  <c r="F1606" i="39"/>
  <c r="G1606" i="39"/>
  <c r="H1606" i="39"/>
  <c r="A1607" i="39"/>
  <c r="B1607" i="39"/>
  <c r="C1607" i="39"/>
  <c r="D1607" i="39"/>
  <c r="E1607" i="39"/>
  <c r="F1607" i="39"/>
  <c r="G1607" i="39"/>
  <c r="H1607" i="39"/>
  <c r="A1608" i="39"/>
  <c r="B1608" i="39"/>
  <c r="C1608" i="39"/>
  <c r="D1608" i="39"/>
  <c r="E1608" i="39"/>
  <c r="F1608" i="39"/>
  <c r="G1608" i="39"/>
  <c r="H1608" i="39"/>
  <c r="A1609" i="39"/>
  <c r="B1609" i="39"/>
  <c r="C1609" i="39"/>
  <c r="D1609" i="39"/>
  <c r="E1609" i="39"/>
  <c r="F1609" i="39"/>
  <c r="G1609" i="39"/>
  <c r="H1609" i="39"/>
  <c r="A1610" i="39"/>
  <c r="B1610" i="39"/>
  <c r="C1610" i="39"/>
  <c r="D1610" i="39"/>
  <c r="E1610" i="39"/>
  <c r="F1610" i="39"/>
  <c r="G1610" i="39"/>
  <c r="H1610" i="39"/>
  <c r="A1611" i="39"/>
  <c r="B1611" i="39"/>
  <c r="C1611" i="39"/>
  <c r="D1611" i="39"/>
  <c r="E1611" i="39"/>
  <c r="F1611" i="39"/>
  <c r="G1611" i="39"/>
  <c r="H1611" i="39"/>
  <c r="A1612" i="39"/>
  <c r="B1612" i="39"/>
  <c r="C1612" i="39"/>
  <c r="D1612" i="39"/>
  <c r="E1612" i="39"/>
  <c r="F1612" i="39"/>
  <c r="G1612" i="39"/>
  <c r="H1612" i="39"/>
  <c r="A1613" i="39"/>
  <c r="B1613" i="39"/>
  <c r="C1613" i="39"/>
  <c r="D1613" i="39"/>
  <c r="E1613" i="39"/>
  <c r="F1613" i="39"/>
  <c r="G1613" i="39"/>
  <c r="H1613" i="39"/>
  <c r="A1614" i="39"/>
  <c r="B1614" i="39"/>
  <c r="C1614" i="39"/>
  <c r="D1614" i="39"/>
  <c r="E1614" i="39"/>
  <c r="F1614" i="39"/>
  <c r="G1614" i="39"/>
  <c r="H1614" i="39"/>
  <c r="A1615" i="39"/>
  <c r="B1615" i="39"/>
  <c r="C1615" i="39"/>
  <c r="D1615" i="39"/>
  <c r="E1615" i="39"/>
  <c r="F1615" i="39"/>
  <c r="G1615" i="39"/>
  <c r="H1615" i="39"/>
  <c r="A1616" i="39"/>
  <c r="B1616" i="39"/>
  <c r="C1616" i="39"/>
  <c r="D1616" i="39"/>
  <c r="E1616" i="39"/>
  <c r="F1616" i="39"/>
  <c r="G1616" i="39"/>
  <c r="H1616" i="39"/>
  <c r="A1617" i="39"/>
  <c r="B1617" i="39"/>
  <c r="C1617" i="39"/>
  <c r="D1617" i="39"/>
  <c r="E1617" i="39"/>
  <c r="F1617" i="39"/>
  <c r="G1617" i="39"/>
  <c r="H1617" i="39"/>
  <c r="A1618" i="39"/>
  <c r="B1618" i="39"/>
  <c r="C1618" i="39"/>
  <c r="D1618" i="39"/>
  <c r="E1618" i="39"/>
  <c r="F1618" i="39"/>
  <c r="G1618" i="39"/>
  <c r="H1618" i="39"/>
  <c r="A1619" i="39"/>
  <c r="B1619" i="39"/>
  <c r="C1619" i="39"/>
  <c r="D1619" i="39"/>
  <c r="E1619" i="39"/>
  <c r="F1619" i="39"/>
  <c r="G1619" i="39"/>
  <c r="H1619" i="39"/>
  <c r="A1620" i="39"/>
  <c r="B1620" i="39"/>
  <c r="C1620" i="39"/>
  <c r="D1620" i="39"/>
  <c r="E1620" i="39"/>
  <c r="F1620" i="39"/>
  <c r="G1620" i="39"/>
  <c r="H1620" i="39"/>
  <c r="A1621" i="39"/>
  <c r="B1621" i="39"/>
  <c r="C1621" i="39"/>
  <c r="D1621" i="39"/>
  <c r="E1621" i="39"/>
  <c r="F1621" i="39"/>
  <c r="G1621" i="39"/>
  <c r="H1621" i="39"/>
  <c r="A1622" i="39"/>
  <c r="B1622" i="39"/>
  <c r="C1622" i="39"/>
  <c r="D1622" i="39"/>
  <c r="E1622" i="39"/>
  <c r="F1622" i="39"/>
  <c r="G1622" i="39"/>
  <c r="H1622" i="39"/>
  <c r="A1623" i="39"/>
  <c r="B1623" i="39"/>
  <c r="C1623" i="39"/>
  <c r="D1623" i="39"/>
  <c r="E1623" i="39"/>
  <c r="F1623" i="39"/>
  <c r="G1623" i="39"/>
  <c r="H1623" i="39"/>
  <c r="A1624" i="39"/>
  <c r="B1624" i="39"/>
  <c r="C1624" i="39"/>
  <c r="D1624" i="39"/>
  <c r="E1624" i="39"/>
  <c r="F1624" i="39"/>
  <c r="G1624" i="39"/>
  <c r="H1624" i="39"/>
  <c r="A1625" i="39"/>
  <c r="B1625" i="39"/>
  <c r="C1625" i="39"/>
  <c r="D1625" i="39"/>
  <c r="E1625" i="39"/>
  <c r="F1625" i="39"/>
  <c r="G1625" i="39"/>
  <c r="H1625" i="39"/>
  <c r="A1626" i="39"/>
  <c r="B1626" i="39"/>
  <c r="C1626" i="39"/>
  <c r="D1626" i="39"/>
  <c r="E1626" i="39"/>
  <c r="F1626" i="39"/>
  <c r="G1626" i="39"/>
  <c r="H1626" i="39"/>
  <c r="A1627" i="39"/>
  <c r="B1627" i="39"/>
  <c r="C1627" i="39"/>
  <c r="D1627" i="39"/>
  <c r="E1627" i="39"/>
  <c r="F1627" i="39"/>
  <c r="G1627" i="39"/>
  <c r="H1627" i="39"/>
  <c r="A1628" i="39"/>
  <c r="B1628" i="39"/>
  <c r="C1628" i="39"/>
  <c r="D1628" i="39"/>
  <c r="E1628" i="39"/>
  <c r="F1628" i="39"/>
  <c r="G1628" i="39"/>
  <c r="H1628" i="39"/>
  <c r="A1629" i="39"/>
  <c r="B1629" i="39"/>
  <c r="C1629" i="39"/>
  <c r="D1629" i="39"/>
  <c r="E1629" i="39"/>
  <c r="F1629" i="39"/>
  <c r="G1629" i="39"/>
  <c r="H1629" i="39"/>
  <c r="A1630" i="39"/>
  <c r="B1630" i="39"/>
  <c r="C1630" i="39"/>
  <c r="D1630" i="39"/>
  <c r="E1630" i="39"/>
  <c r="F1630" i="39"/>
  <c r="G1630" i="39"/>
  <c r="H1630" i="39"/>
  <c r="A1631" i="39"/>
  <c r="B1631" i="39"/>
  <c r="C1631" i="39"/>
  <c r="D1631" i="39"/>
  <c r="E1631" i="39"/>
  <c r="F1631" i="39"/>
  <c r="G1631" i="39"/>
  <c r="H1631" i="39"/>
  <c r="A1632" i="39"/>
  <c r="B1632" i="39"/>
  <c r="C1632" i="39"/>
  <c r="D1632" i="39"/>
  <c r="E1632" i="39"/>
  <c r="F1632" i="39"/>
  <c r="G1632" i="39"/>
  <c r="H1632" i="39"/>
  <c r="A1633" i="39"/>
  <c r="B1633" i="39"/>
  <c r="C1633" i="39"/>
  <c r="D1633" i="39"/>
  <c r="E1633" i="39"/>
  <c r="F1633" i="39"/>
  <c r="G1633" i="39"/>
  <c r="H1633" i="39"/>
  <c r="A1634" i="39"/>
  <c r="B1634" i="39"/>
  <c r="C1634" i="39"/>
  <c r="D1634" i="39"/>
  <c r="E1634" i="39"/>
  <c r="F1634" i="39"/>
  <c r="G1634" i="39"/>
  <c r="H1634" i="39"/>
  <c r="A1635" i="39"/>
  <c r="B1635" i="39"/>
  <c r="C1635" i="39"/>
  <c r="D1635" i="39"/>
  <c r="E1635" i="39"/>
  <c r="F1635" i="39"/>
  <c r="G1635" i="39"/>
  <c r="H1635" i="39"/>
  <c r="A1636" i="39"/>
  <c r="B1636" i="39"/>
  <c r="C1636" i="39"/>
  <c r="D1636" i="39"/>
  <c r="E1636" i="39"/>
  <c r="F1636" i="39"/>
  <c r="G1636" i="39"/>
  <c r="H1636" i="39"/>
  <c r="A1637" i="39"/>
  <c r="B1637" i="39"/>
  <c r="C1637" i="39"/>
  <c r="D1637" i="39"/>
  <c r="E1637" i="39"/>
  <c r="F1637" i="39"/>
  <c r="G1637" i="39"/>
  <c r="H1637" i="39"/>
  <c r="A1638" i="39"/>
  <c r="B1638" i="39"/>
  <c r="C1638" i="39"/>
  <c r="D1638" i="39"/>
  <c r="E1638" i="39"/>
  <c r="F1638" i="39"/>
  <c r="G1638" i="39"/>
  <c r="H1638" i="39"/>
  <c r="A1639" i="39"/>
  <c r="B1639" i="39"/>
  <c r="C1639" i="39"/>
  <c r="D1639" i="39"/>
  <c r="E1639" i="39"/>
  <c r="F1639" i="39"/>
  <c r="G1639" i="39"/>
  <c r="H1639" i="39"/>
  <c r="A1640" i="39"/>
  <c r="B1640" i="39"/>
  <c r="C1640" i="39"/>
  <c r="D1640" i="39"/>
  <c r="E1640" i="39"/>
  <c r="F1640" i="39"/>
  <c r="G1640" i="39"/>
  <c r="H1640" i="39"/>
  <c r="A1641" i="39"/>
  <c r="B1641" i="39"/>
  <c r="C1641" i="39"/>
  <c r="D1641" i="39"/>
  <c r="E1641" i="39"/>
  <c r="F1641" i="39"/>
  <c r="G1641" i="39"/>
  <c r="H1641" i="39"/>
  <c r="A1642" i="39"/>
  <c r="B1642" i="39"/>
  <c r="C1642" i="39"/>
  <c r="D1642" i="39"/>
  <c r="E1642" i="39"/>
  <c r="F1642" i="39"/>
  <c r="G1642" i="39"/>
  <c r="H1642" i="39"/>
  <c r="A1643" i="39"/>
  <c r="B1643" i="39"/>
  <c r="C1643" i="39"/>
  <c r="D1643" i="39"/>
  <c r="E1643" i="39"/>
  <c r="F1643" i="39"/>
  <c r="G1643" i="39"/>
  <c r="H1643" i="39"/>
  <c r="A1644" i="39"/>
  <c r="B1644" i="39"/>
  <c r="C1644" i="39"/>
  <c r="D1644" i="39"/>
  <c r="E1644" i="39"/>
  <c r="F1644" i="39"/>
  <c r="G1644" i="39"/>
  <c r="H1644" i="39"/>
  <c r="A1645" i="39"/>
  <c r="B1645" i="39"/>
  <c r="C1645" i="39"/>
  <c r="D1645" i="39"/>
  <c r="E1645" i="39"/>
  <c r="F1645" i="39"/>
  <c r="G1645" i="39"/>
  <c r="H1645" i="39"/>
  <c r="A1646" i="39"/>
  <c r="B1646" i="39"/>
  <c r="C1646" i="39"/>
  <c r="D1646" i="39"/>
  <c r="E1646" i="39"/>
  <c r="F1646" i="39"/>
  <c r="G1646" i="39"/>
  <c r="H1646" i="39"/>
  <c r="A1647" i="39"/>
  <c r="B1647" i="39"/>
  <c r="C1647" i="39"/>
  <c r="D1647" i="39"/>
  <c r="E1647" i="39"/>
  <c r="F1647" i="39"/>
  <c r="G1647" i="39"/>
  <c r="H1647" i="39"/>
  <c r="A1648" i="39"/>
  <c r="B1648" i="39"/>
  <c r="C1648" i="39"/>
  <c r="D1648" i="39"/>
  <c r="E1648" i="39"/>
  <c r="F1648" i="39"/>
  <c r="G1648" i="39"/>
  <c r="H1648" i="39"/>
  <c r="A1649" i="39"/>
  <c r="B1649" i="39"/>
  <c r="C1649" i="39"/>
  <c r="D1649" i="39"/>
  <c r="E1649" i="39"/>
  <c r="F1649" i="39"/>
  <c r="G1649" i="39"/>
  <c r="H1649" i="39"/>
  <c r="A1650" i="39"/>
  <c r="B1650" i="39"/>
  <c r="C1650" i="39"/>
  <c r="D1650" i="39"/>
  <c r="E1650" i="39"/>
  <c r="F1650" i="39"/>
  <c r="G1650" i="39"/>
  <c r="H1650" i="39"/>
  <c r="A1651" i="39"/>
  <c r="B1651" i="39"/>
  <c r="C1651" i="39"/>
  <c r="D1651" i="39"/>
  <c r="E1651" i="39"/>
  <c r="F1651" i="39"/>
  <c r="G1651" i="39"/>
  <c r="H1651" i="39"/>
  <c r="A1652" i="39"/>
  <c r="B1652" i="39"/>
  <c r="C1652" i="39"/>
  <c r="D1652" i="39"/>
  <c r="E1652" i="39"/>
  <c r="F1652" i="39"/>
  <c r="G1652" i="39"/>
  <c r="H1652" i="39"/>
  <c r="A1653" i="39"/>
  <c r="B1653" i="39"/>
  <c r="C1653" i="39"/>
  <c r="D1653" i="39"/>
  <c r="E1653" i="39"/>
  <c r="F1653" i="39"/>
  <c r="G1653" i="39"/>
  <c r="H1653" i="39"/>
  <c r="A1654" i="39"/>
  <c r="B1654" i="39"/>
  <c r="C1654" i="39"/>
  <c r="D1654" i="39"/>
  <c r="E1654" i="39"/>
  <c r="F1654" i="39"/>
  <c r="G1654" i="39"/>
  <c r="H1654" i="39"/>
  <c r="A1655" i="39"/>
  <c r="B1655" i="39"/>
  <c r="C1655" i="39"/>
  <c r="D1655" i="39"/>
  <c r="E1655" i="39"/>
  <c r="F1655" i="39"/>
  <c r="G1655" i="39"/>
  <c r="H1655" i="39"/>
  <c r="A1656" i="39"/>
  <c r="B1656" i="39"/>
  <c r="C1656" i="39"/>
  <c r="D1656" i="39"/>
  <c r="E1656" i="39"/>
  <c r="F1656" i="39"/>
  <c r="G1656" i="39"/>
  <c r="H1656" i="39"/>
  <c r="A1657" i="39"/>
  <c r="B1657" i="39"/>
  <c r="C1657" i="39"/>
  <c r="D1657" i="39"/>
  <c r="E1657" i="39"/>
  <c r="F1657" i="39"/>
  <c r="G1657" i="39"/>
  <c r="H1657" i="39"/>
  <c r="A1658" i="39"/>
  <c r="B1658" i="39"/>
  <c r="C1658" i="39"/>
  <c r="D1658" i="39"/>
  <c r="E1658" i="39"/>
  <c r="F1658" i="39"/>
  <c r="G1658" i="39"/>
  <c r="H1658" i="39"/>
  <c r="A1659" i="39"/>
  <c r="B1659" i="39"/>
  <c r="C1659" i="39"/>
  <c r="D1659" i="39"/>
  <c r="E1659" i="39"/>
  <c r="F1659" i="39"/>
  <c r="G1659" i="39"/>
  <c r="H1659" i="39"/>
  <c r="A1660" i="39"/>
  <c r="B1660" i="39"/>
  <c r="C1660" i="39"/>
  <c r="D1660" i="39"/>
  <c r="E1660" i="39"/>
  <c r="F1660" i="39"/>
  <c r="G1660" i="39"/>
  <c r="H1660" i="39"/>
  <c r="A1661" i="39"/>
  <c r="B1661" i="39"/>
  <c r="C1661" i="39"/>
  <c r="D1661" i="39"/>
  <c r="E1661" i="39"/>
  <c r="F1661" i="39"/>
  <c r="G1661" i="39"/>
  <c r="H1661" i="39"/>
  <c r="A1662" i="39"/>
  <c r="B1662" i="39"/>
  <c r="C1662" i="39"/>
  <c r="D1662" i="39"/>
  <c r="E1662" i="39"/>
  <c r="F1662" i="39"/>
  <c r="G1662" i="39"/>
  <c r="H1662" i="39"/>
  <c r="A1663" i="39"/>
  <c r="B1663" i="39"/>
  <c r="C1663" i="39"/>
  <c r="D1663" i="39"/>
  <c r="E1663" i="39"/>
  <c r="F1663" i="39"/>
  <c r="G1663" i="39"/>
  <c r="H1663" i="39"/>
  <c r="A1664" i="39"/>
  <c r="B1664" i="39"/>
  <c r="C1664" i="39"/>
  <c r="D1664" i="39"/>
  <c r="E1664" i="39"/>
  <c r="F1664" i="39"/>
  <c r="G1664" i="39"/>
  <c r="H1664" i="39"/>
  <c r="A1665" i="39"/>
  <c r="B1665" i="39"/>
  <c r="C1665" i="39"/>
  <c r="D1665" i="39"/>
  <c r="E1665" i="39"/>
  <c r="F1665" i="39"/>
  <c r="G1665" i="39"/>
  <c r="H1665" i="39"/>
  <c r="A1666" i="39"/>
  <c r="B1666" i="39"/>
  <c r="C1666" i="39"/>
  <c r="D1666" i="39"/>
  <c r="E1666" i="39"/>
  <c r="F1666" i="39"/>
  <c r="G1666" i="39"/>
  <c r="H1666" i="39"/>
  <c r="A1667" i="39"/>
  <c r="B1667" i="39"/>
  <c r="C1667" i="39"/>
  <c r="D1667" i="39"/>
  <c r="E1667" i="39"/>
  <c r="F1667" i="39"/>
  <c r="G1667" i="39"/>
  <c r="H1667" i="39"/>
  <c r="A1668" i="39"/>
  <c r="B1668" i="39"/>
  <c r="C1668" i="39"/>
  <c r="D1668" i="39"/>
  <c r="E1668" i="39"/>
  <c r="F1668" i="39"/>
  <c r="G1668" i="39"/>
  <c r="H1668" i="39"/>
  <c r="A1669" i="39"/>
  <c r="B1669" i="39"/>
  <c r="C1669" i="39"/>
  <c r="D1669" i="39"/>
  <c r="E1669" i="39"/>
  <c r="F1669" i="39"/>
  <c r="G1669" i="39"/>
  <c r="H1669" i="39"/>
  <c r="A1670" i="39"/>
  <c r="B1670" i="39"/>
  <c r="C1670" i="39"/>
  <c r="D1670" i="39"/>
  <c r="E1670" i="39"/>
  <c r="F1670" i="39"/>
  <c r="G1670" i="39"/>
  <c r="H1670" i="39"/>
  <c r="A1671" i="39"/>
  <c r="B1671" i="39"/>
  <c r="C1671" i="39"/>
  <c r="D1671" i="39"/>
  <c r="E1671" i="39"/>
  <c r="F1671" i="39"/>
  <c r="G1671" i="39"/>
  <c r="H1671" i="39"/>
  <c r="A1672" i="39"/>
  <c r="B1672" i="39"/>
  <c r="C1672" i="39"/>
  <c r="D1672" i="39"/>
  <c r="E1672" i="39"/>
  <c r="F1672" i="39"/>
  <c r="G1672" i="39"/>
  <c r="H1672" i="39"/>
  <c r="A1673" i="39"/>
  <c r="B1673" i="39"/>
  <c r="C1673" i="39"/>
  <c r="D1673" i="39"/>
  <c r="E1673" i="39"/>
  <c r="F1673" i="39"/>
  <c r="G1673" i="39"/>
  <c r="H1673" i="39"/>
  <c r="A1674" i="39"/>
  <c r="B1674" i="39"/>
  <c r="C1674" i="39"/>
  <c r="D1674" i="39"/>
  <c r="E1674" i="39"/>
  <c r="F1674" i="39"/>
  <c r="G1674" i="39"/>
  <c r="H1674" i="39"/>
  <c r="A1675" i="39"/>
  <c r="B1675" i="39"/>
  <c r="C1675" i="39"/>
  <c r="D1675" i="39"/>
  <c r="E1675" i="39"/>
  <c r="F1675" i="39"/>
  <c r="G1675" i="39"/>
  <c r="H1675" i="39"/>
  <c r="A1676" i="39"/>
  <c r="B1676" i="39"/>
  <c r="C1676" i="39"/>
  <c r="D1676" i="39"/>
  <c r="E1676" i="39"/>
  <c r="F1676" i="39"/>
  <c r="G1676" i="39"/>
  <c r="H1676" i="39"/>
  <c r="A1677" i="39"/>
  <c r="B1677" i="39"/>
  <c r="C1677" i="39"/>
  <c r="D1677" i="39"/>
  <c r="E1677" i="39"/>
  <c r="F1677" i="39"/>
  <c r="G1677" i="39"/>
  <c r="H1677" i="39"/>
  <c r="A1678" i="39"/>
  <c r="B1678" i="39"/>
  <c r="C1678" i="39"/>
  <c r="D1678" i="39"/>
  <c r="E1678" i="39"/>
  <c r="F1678" i="39"/>
  <c r="G1678" i="39"/>
  <c r="H1678" i="39"/>
  <c r="A1679" i="39"/>
  <c r="B1679" i="39"/>
  <c r="C1679" i="39"/>
  <c r="D1679" i="39"/>
  <c r="E1679" i="39"/>
  <c r="F1679" i="39"/>
  <c r="G1679" i="39"/>
  <c r="H1679" i="39"/>
  <c r="A1680" i="39"/>
  <c r="B1680" i="39"/>
  <c r="C1680" i="39"/>
  <c r="D1680" i="39"/>
  <c r="E1680" i="39"/>
  <c r="F1680" i="39"/>
  <c r="G1680" i="39"/>
  <c r="H1680" i="39"/>
  <c r="A1681" i="39"/>
  <c r="B1681" i="39"/>
  <c r="C1681" i="39"/>
  <c r="D1681" i="39"/>
  <c r="E1681" i="39"/>
  <c r="F1681" i="39"/>
  <c r="G1681" i="39"/>
  <c r="H1681" i="39"/>
  <c r="A1682" i="39"/>
  <c r="B1682" i="39"/>
  <c r="C1682" i="39"/>
  <c r="D1682" i="39"/>
  <c r="E1682" i="39"/>
  <c r="F1682" i="39"/>
  <c r="G1682" i="39"/>
  <c r="H1682" i="39"/>
  <c r="A1683" i="39"/>
  <c r="B1683" i="39"/>
  <c r="C1683" i="39"/>
  <c r="D1683" i="39"/>
  <c r="E1683" i="39"/>
  <c r="F1683" i="39"/>
  <c r="G1683" i="39"/>
  <c r="H1683" i="39"/>
  <c r="A1684" i="39"/>
  <c r="B1684" i="39"/>
  <c r="C1684" i="39"/>
  <c r="D1684" i="39"/>
  <c r="E1684" i="39"/>
  <c r="F1684" i="39"/>
  <c r="G1684" i="39"/>
  <c r="H1684" i="39"/>
  <c r="A1685" i="39"/>
  <c r="B1685" i="39"/>
  <c r="C1685" i="39"/>
  <c r="D1685" i="39"/>
  <c r="E1685" i="39"/>
  <c r="F1685" i="39"/>
  <c r="G1685" i="39"/>
  <c r="H1685" i="39"/>
  <c r="A1686" i="39"/>
  <c r="B1686" i="39"/>
  <c r="C1686" i="39"/>
  <c r="D1686" i="39"/>
  <c r="E1686" i="39"/>
  <c r="F1686" i="39"/>
  <c r="G1686" i="39"/>
  <c r="H1686" i="39"/>
  <c r="A1687" i="39"/>
  <c r="B1687" i="39"/>
  <c r="C1687" i="39"/>
  <c r="D1687" i="39"/>
  <c r="E1687" i="39"/>
  <c r="F1687" i="39"/>
  <c r="G1687" i="39"/>
  <c r="H1687" i="39"/>
  <c r="A1688" i="39"/>
  <c r="B1688" i="39"/>
  <c r="C1688" i="39"/>
  <c r="D1688" i="39"/>
  <c r="E1688" i="39"/>
  <c r="F1688" i="39"/>
  <c r="G1688" i="39"/>
  <c r="H1688" i="39"/>
  <c r="A1689" i="39"/>
  <c r="B1689" i="39"/>
  <c r="C1689" i="39"/>
  <c r="D1689" i="39"/>
  <c r="E1689" i="39"/>
  <c r="F1689" i="39"/>
  <c r="G1689" i="39"/>
  <c r="H1689" i="39"/>
  <c r="A1690" i="39"/>
  <c r="B1690" i="39"/>
  <c r="C1690" i="39"/>
  <c r="D1690" i="39"/>
  <c r="E1690" i="39"/>
  <c r="F1690" i="39"/>
  <c r="G1690" i="39"/>
  <c r="H1690" i="39"/>
  <c r="A1691" i="39"/>
  <c r="B1691" i="39"/>
  <c r="C1691" i="39"/>
  <c r="D1691" i="39"/>
  <c r="E1691" i="39"/>
  <c r="F1691" i="39"/>
  <c r="G1691" i="39"/>
  <c r="H1691" i="39"/>
  <c r="A1692" i="39"/>
  <c r="B1692" i="39"/>
  <c r="C1692" i="39"/>
  <c r="D1692" i="39"/>
  <c r="E1692" i="39"/>
  <c r="F1692" i="39"/>
  <c r="G1692" i="39"/>
  <c r="H1692" i="39"/>
  <c r="A1693" i="39"/>
  <c r="B1693" i="39"/>
  <c r="C1693" i="39"/>
  <c r="D1693" i="39"/>
  <c r="E1693" i="39"/>
  <c r="F1693" i="39"/>
  <c r="G1693" i="39"/>
  <c r="H1693" i="39"/>
  <c r="A1694" i="39"/>
  <c r="B1694" i="39"/>
  <c r="C1694" i="39"/>
  <c r="D1694" i="39"/>
  <c r="E1694" i="39"/>
  <c r="F1694" i="39"/>
  <c r="G1694" i="39"/>
  <c r="H1694" i="39"/>
  <c r="A1695" i="39"/>
  <c r="B1695" i="39"/>
  <c r="C1695" i="39"/>
  <c r="D1695" i="39"/>
  <c r="E1695" i="39"/>
  <c r="F1695" i="39"/>
  <c r="G1695" i="39"/>
  <c r="H1695" i="39"/>
  <c r="A1696" i="39"/>
  <c r="B1696" i="39"/>
  <c r="C1696" i="39"/>
  <c r="D1696" i="39"/>
  <c r="E1696" i="39"/>
  <c r="F1696" i="39"/>
  <c r="G1696" i="39"/>
  <c r="H1696" i="39"/>
  <c r="A1697" i="39"/>
  <c r="B1697" i="39"/>
  <c r="C1697" i="39"/>
  <c r="D1697" i="39"/>
  <c r="E1697" i="39"/>
  <c r="F1697" i="39"/>
  <c r="G1697" i="39"/>
  <c r="H1697" i="39"/>
  <c r="A1698" i="39"/>
  <c r="B1698" i="39"/>
  <c r="C1698" i="39"/>
  <c r="D1698" i="39"/>
  <c r="E1698" i="39"/>
  <c r="F1698" i="39"/>
  <c r="G1698" i="39"/>
  <c r="H1698" i="39"/>
  <c r="A1699" i="39"/>
  <c r="B1699" i="39"/>
  <c r="C1699" i="39"/>
  <c r="D1699" i="39"/>
  <c r="E1699" i="39"/>
  <c r="F1699" i="39"/>
  <c r="G1699" i="39"/>
  <c r="H1699" i="39"/>
  <c r="A1700" i="39"/>
  <c r="B1700" i="39"/>
  <c r="C1700" i="39"/>
  <c r="D1700" i="39"/>
  <c r="E1700" i="39"/>
  <c r="F1700" i="39"/>
  <c r="G1700" i="39"/>
  <c r="H1700" i="39"/>
  <c r="A1701" i="39"/>
  <c r="B1701" i="39"/>
  <c r="C1701" i="39"/>
  <c r="D1701" i="39"/>
  <c r="E1701" i="39"/>
  <c r="F1701" i="39"/>
  <c r="G1701" i="39"/>
  <c r="H1701" i="39"/>
  <c r="A1702" i="39"/>
  <c r="B1702" i="39"/>
  <c r="C1702" i="39"/>
  <c r="D1702" i="39"/>
  <c r="E1702" i="39"/>
  <c r="F1702" i="39"/>
  <c r="G1702" i="39"/>
  <c r="H1702" i="39"/>
  <c r="A1703" i="39"/>
  <c r="B1703" i="39"/>
  <c r="C1703" i="39"/>
  <c r="D1703" i="39"/>
  <c r="E1703" i="39"/>
  <c r="F1703" i="39"/>
  <c r="G1703" i="39"/>
  <c r="H1703" i="39"/>
  <c r="A1704" i="39"/>
  <c r="B1704" i="39"/>
  <c r="C1704" i="39"/>
  <c r="D1704" i="39"/>
  <c r="E1704" i="39"/>
  <c r="F1704" i="39"/>
  <c r="G1704" i="39"/>
  <c r="H1704" i="39"/>
  <c r="A1705" i="39"/>
  <c r="B1705" i="39"/>
  <c r="C1705" i="39"/>
  <c r="D1705" i="39"/>
  <c r="E1705" i="39"/>
  <c r="F1705" i="39"/>
  <c r="G1705" i="39"/>
  <c r="H1705" i="39"/>
  <c r="A1706" i="39"/>
  <c r="B1706" i="39"/>
  <c r="C1706" i="39"/>
  <c r="D1706" i="39"/>
  <c r="E1706" i="39"/>
  <c r="F1706" i="39"/>
  <c r="G1706" i="39"/>
  <c r="H1706" i="39"/>
  <c r="A1707" i="39"/>
  <c r="B1707" i="39"/>
  <c r="C1707" i="39"/>
  <c r="D1707" i="39"/>
  <c r="E1707" i="39"/>
  <c r="F1707" i="39"/>
  <c r="G1707" i="39"/>
  <c r="H1707" i="39"/>
  <c r="A1708" i="39"/>
  <c r="B1708" i="39"/>
  <c r="C1708" i="39"/>
  <c r="D1708" i="39"/>
  <c r="E1708" i="39"/>
  <c r="F1708" i="39"/>
  <c r="G1708" i="39"/>
  <c r="H1708" i="39"/>
  <c r="A1709" i="39"/>
  <c r="B1709" i="39"/>
  <c r="C1709" i="39"/>
  <c r="D1709" i="39"/>
  <c r="E1709" i="39"/>
  <c r="F1709" i="39"/>
  <c r="G1709" i="39"/>
  <c r="H1709" i="39"/>
  <c r="A1710" i="39"/>
  <c r="B1710" i="39"/>
  <c r="C1710" i="39"/>
  <c r="D1710" i="39"/>
  <c r="E1710" i="39"/>
  <c r="F1710" i="39"/>
  <c r="G1710" i="39"/>
  <c r="H1710" i="39"/>
  <c r="A1711" i="39"/>
  <c r="B1711" i="39"/>
  <c r="C1711" i="39"/>
  <c r="D1711" i="39"/>
  <c r="E1711" i="39"/>
  <c r="F1711" i="39"/>
  <c r="G1711" i="39"/>
  <c r="H1711" i="39"/>
  <c r="A1712" i="39"/>
  <c r="B1712" i="39"/>
  <c r="C1712" i="39"/>
  <c r="D1712" i="39"/>
  <c r="E1712" i="39"/>
  <c r="F1712" i="39"/>
  <c r="G1712" i="39"/>
  <c r="H1712" i="39"/>
  <c r="A1713" i="39"/>
  <c r="B1713" i="39"/>
  <c r="C1713" i="39"/>
  <c r="D1713" i="39"/>
  <c r="E1713" i="39"/>
  <c r="F1713" i="39"/>
  <c r="G1713" i="39"/>
  <c r="H1713" i="39"/>
  <c r="A1714" i="39"/>
  <c r="B1714" i="39"/>
  <c r="C1714" i="39"/>
  <c r="D1714" i="39"/>
  <c r="E1714" i="39"/>
  <c r="F1714" i="39"/>
  <c r="G1714" i="39"/>
  <c r="H1714" i="39"/>
  <c r="A1715" i="39"/>
  <c r="B1715" i="39"/>
  <c r="C1715" i="39"/>
  <c r="D1715" i="39"/>
  <c r="E1715" i="39"/>
  <c r="F1715" i="39"/>
  <c r="G1715" i="39"/>
  <c r="H1715" i="39"/>
  <c r="A1716" i="39"/>
  <c r="B1716" i="39"/>
  <c r="C1716" i="39"/>
  <c r="D1716" i="39"/>
  <c r="E1716" i="39"/>
  <c r="F1716" i="39"/>
  <c r="G1716" i="39"/>
  <c r="H1716" i="39"/>
  <c r="A1717" i="39"/>
  <c r="B1717" i="39"/>
  <c r="C1717" i="39"/>
  <c r="D1717" i="39"/>
  <c r="E1717" i="39"/>
  <c r="F1717" i="39"/>
  <c r="G1717" i="39"/>
  <c r="H1717" i="39"/>
  <c r="A1718" i="39"/>
  <c r="B1718" i="39"/>
  <c r="C1718" i="39"/>
  <c r="D1718" i="39"/>
  <c r="E1718" i="39"/>
  <c r="F1718" i="39"/>
  <c r="G1718" i="39"/>
  <c r="H1718" i="39"/>
  <c r="A1719" i="39"/>
  <c r="B1719" i="39"/>
  <c r="C1719" i="39"/>
  <c r="D1719" i="39"/>
  <c r="E1719" i="39"/>
  <c r="F1719" i="39"/>
  <c r="G1719" i="39"/>
  <c r="H1719" i="39"/>
  <c r="A1720" i="39"/>
  <c r="B1720" i="39"/>
  <c r="C1720" i="39"/>
  <c r="D1720" i="39"/>
  <c r="E1720" i="39"/>
  <c r="F1720" i="39"/>
  <c r="G1720" i="39"/>
  <c r="H1720" i="39"/>
  <c r="A1721" i="39"/>
  <c r="B1721" i="39"/>
  <c r="C1721" i="39"/>
  <c r="D1721" i="39"/>
  <c r="E1721" i="39"/>
  <c r="F1721" i="39"/>
  <c r="G1721" i="39"/>
  <c r="H1721" i="39"/>
  <c r="A1722" i="39"/>
  <c r="B1722" i="39"/>
  <c r="C1722" i="39"/>
  <c r="D1722" i="39"/>
  <c r="E1722" i="39"/>
  <c r="F1722" i="39"/>
  <c r="G1722" i="39"/>
  <c r="H1722" i="39"/>
  <c r="A1723" i="39"/>
  <c r="B1723" i="39"/>
  <c r="C1723" i="39"/>
  <c r="D1723" i="39"/>
  <c r="E1723" i="39"/>
  <c r="F1723" i="39"/>
  <c r="G1723" i="39"/>
  <c r="H1723" i="39"/>
  <c r="A1724" i="39"/>
  <c r="B1724" i="39"/>
  <c r="C1724" i="39"/>
  <c r="D1724" i="39"/>
  <c r="E1724" i="39"/>
  <c r="F1724" i="39"/>
  <c r="G1724" i="39"/>
  <c r="H1724" i="39"/>
  <c r="A1725" i="39"/>
  <c r="B1725" i="39"/>
  <c r="C1725" i="39"/>
  <c r="D1725" i="39"/>
  <c r="E1725" i="39"/>
  <c r="F1725" i="39"/>
  <c r="G1725" i="39"/>
  <c r="H1725" i="39"/>
  <c r="A1726" i="39"/>
  <c r="B1726" i="39"/>
  <c r="C1726" i="39"/>
  <c r="D1726" i="39"/>
  <c r="E1726" i="39"/>
  <c r="F1726" i="39"/>
  <c r="G1726" i="39"/>
  <c r="H1726" i="39"/>
  <c r="A1727" i="39"/>
  <c r="B1727" i="39"/>
  <c r="C1727" i="39"/>
  <c r="D1727" i="39"/>
  <c r="E1727" i="39"/>
  <c r="F1727" i="39"/>
  <c r="G1727" i="39"/>
  <c r="H1727" i="39"/>
  <c r="A1728" i="39"/>
  <c r="B1728" i="39"/>
  <c r="C1728" i="39"/>
  <c r="D1728" i="39"/>
  <c r="E1728" i="39"/>
  <c r="F1728" i="39"/>
  <c r="G1728" i="39"/>
  <c r="H1728" i="39"/>
  <c r="A1729" i="39"/>
  <c r="B1729" i="39"/>
  <c r="C1729" i="39"/>
  <c r="D1729" i="39"/>
  <c r="E1729" i="39"/>
  <c r="F1729" i="39"/>
  <c r="G1729" i="39"/>
  <c r="H1729" i="39"/>
  <c r="A1730" i="39"/>
  <c r="B1730" i="39"/>
  <c r="C1730" i="39"/>
  <c r="D1730" i="39"/>
  <c r="E1730" i="39"/>
  <c r="F1730" i="39"/>
  <c r="G1730" i="39"/>
  <c r="H1730" i="39"/>
  <c r="A1731" i="39"/>
  <c r="B1731" i="39"/>
  <c r="C1731" i="39"/>
  <c r="D1731" i="39"/>
  <c r="E1731" i="39"/>
  <c r="F1731" i="39"/>
  <c r="G1731" i="39"/>
  <c r="H1731" i="39"/>
  <c r="A1732" i="39"/>
  <c r="B1732" i="39"/>
  <c r="C1732" i="39"/>
  <c r="D1732" i="39"/>
  <c r="E1732" i="39"/>
  <c r="F1732" i="39"/>
  <c r="G1732" i="39"/>
  <c r="H1732" i="39"/>
  <c r="A1733" i="39"/>
  <c r="B1733" i="39"/>
  <c r="C1733" i="39"/>
  <c r="D1733" i="39"/>
  <c r="E1733" i="39"/>
  <c r="F1733" i="39"/>
  <c r="G1733" i="39"/>
  <c r="H1733" i="39"/>
  <c r="A1734" i="39"/>
  <c r="B1734" i="39"/>
  <c r="C1734" i="39"/>
  <c r="D1734" i="39"/>
  <c r="E1734" i="39"/>
  <c r="F1734" i="39"/>
  <c r="G1734" i="39"/>
  <c r="H1734" i="39"/>
  <c r="A1735" i="39"/>
  <c r="B1735" i="39"/>
  <c r="C1735" i="39"/>
  <c r="D1735" i="39"/>
  <c r="E1735" i="39"/>
  <c r="F1735" i="39"/>
  <c r="G1735" i="39"/>
  <c r="H1735" i="39"/>
  <c r="A1736" i="39"/>
  <c r="B1736" i="39"/>
  <c r="C1736" i="39"/>
  <c r="D1736" i="39"/>
  <c r="E1736" i="39"/>
  <c r="F1736" i="39"/>
  <c r="G1736" i="39"/>
  <c r="H1736" i="39"/>
  <c r="A1737" i="39"/>
  <c r="B1737" i="39"/>
  <c r="C1737" i="39"/>
  <c r="D1737" i="39"/>
  <c r="E1737" i="39"/>
  <c r="F1737" i="39"/>
  <c r="G1737" i="39"/>
  <c r="H1737" i="39"/>
  <c r="A1738" i="39"/>
  <c r="B1738" i="39"/>
  <c r="C1738" i="39"/>
  <c r="D1738" i="39"/>
  <c r="E1738" i="39"/>
  <c r="F1738" i="39"/>
  <c r="G1738" i="39"/>
  <c r="H1738" i="39"/>
  <c r="A1739" i="39"/>
  <c r="B1739" i="39"/>
  <c r="C1739" i="39"/>
  <c r="D1739" i="39"/>
  <c r="E1739" i="39"/>
  <c r="F1739" i="39"/>
  <c r="G1739" i="39"/>
  <c r="H1739" i="39"/>
  <c r="A1740" i="39"/>
  <c r="B1740" i="39"/>
  <c r="C1740" i="39"/>
  <c r="D1740" i="39"/>
  <c r="E1740" i="39"/>
  <c r="F1740" i="39"/>
  <c r="G1740" i="39"/>
  <c r="H1740" i="39"/>
  <c r="A1741" i="39"/>
  <c r="B1741" i="39"/>
  <c r="C1741" i="39"/>
  <c r="D1741" i="39"/>
  <c r="E1741" i="39"/>
  <c r="F1741" i="39"/>
  <c r="G1741" i="39"/>
  <c r="H1741" i="39"/>
  <c r="A1742" i="39"/>
  <c r="B1742" i="39"/>
  <c r="C1742" i="39"/>
  <c r="D1742" i="39"/>
  <c r="E1742" i="39"/>
  <c r="F1742" i="39"/>
  <c r="G1742" i="39"/>
  <c r="H1742" i="39"/>
  <c r="A1743" i="39"/>
  <c r="B1743" i="39"/>
  <c r="C1743" i="39"/>
  <c r="D1743" i="39"/>
  <c r="E1743" i="39"/>
  <c r="F1743" i="39"/>
  <c r="G1743" i="39"/>
  <c r="H1743" i="39"/>
  <c r="A1744" i="39"/>
  <c r="B1744" i="39"/>
  <c r="C1744" i="39"/>
  <c r="D1744" i="39"/>
  <c r="E1744" i="39"/>
  <c r="F1744" i="39"/>
  <c r="G1744" i="39"/>
  <c r="H1744" i="39"/>
  <c r="A1745" i="39"/>
  <c r="B1745" i="39"/>
  <c r="C1745" i="39"/>
  <c r="D1745" i="39"/>
  <c r="E1745" i="39"/>
  <c r="F1745" i="39"/>
  <c r="G1745" i="39"/>
  <c r="H1745" i="39"/>
  <c r="A1746" i="39"/>
  <c r="B1746" i="39"/>
  <c r="C1746" i="39"/>
  <c r="D1746" i="39"/>
  <c r="E1746" i="39"/>
  <c r="F1746" i="39"/>
  <c r="G1746" i="39"/>
  <c r="H1746" i="39"/>
  <c r="A1747" i="39"/>
  <c r="B1747" i="39"/>
  <c r="C1747" i="39"/>
  <c r="D1747" i="39"/>
  <c r="E1747" i="39"/>
  <c r="F1747" i="39"/>
  <c r="G1747" i="39"/>
  <c r="H1747" i="39"/>
  <c r="A1748" i="39"/>
  <c r="B1748" i="39"/>
  <c r="C1748" i="39"/>
  <c r="D1748" i="39"/>
  <c r="E1748" i="39"/>
  <c r="F1748" i="39"/>
  <c r="G1748" i="39"/>
  <c r="H1748" i="39"/>
  <c r="A1749" i="39"/>
  <c r="B1749" i="39"/>
  <c r="C1749" i="39"/>
  <c r="D1749" i="39"/>
  <c r="E1749" i="39"/>
  <c r="F1749" i="39"/>
  <c r="G1749" i="39"/>
  <c r="H1749" i="39"/>
  <c r="A1750" i="39"/>
  <c r="B1750" i="39"/>
  <c r="C1750" i="39"/>
  <c r="D1750" i="39"/>
  <c r="E1750" i="39"/>
  <c r="F1750" i="39"/>
  <c r="G1750" i="39"/>
  <c r="H1750" i="39"/>
  <c r="A1751" i="39"/>
  <c r="B1751" i="39"/>
  <c r="C1751" i="39"/>
  <c r="D1751" i="39"/>
  <c r="E1751" i="39"/>
  <c r="F1751" i="39"/>
  <c r="G1751" i="39"/>
  <c r="H1751" i="39"/>
  <c r="A1752" i="39"/>
  <c r="B1752" i="39"/>
  <c r="C1752" i="39"/>
  <c r="D1752" i="39"/>
  <c r="E1752" i="39"/>
  <c r="F1752" i="39"/>
  <c r="G1752" i="39"/>
  <c r="H1752" i="39"/>
  <c r="A1753" i="39"/>
  <c r="B1753" i="39"/>
  <c r="C1753" i="39"/>
  <c r="D1753" i="39"/>
  <c r="E1753" i="39"/>
  <c r="F1753" i="39"/>
  <c r="G1753" i="39"/>
  <c r="H1753" i="39"/>
  <c r="A1754" i="39"/>
  <c r="B1754" i="39"/>
  <c r="C1754" i="39"/>
  <c r="D1754" i="39"/>
  <c r="E1754" i="39"/>
  <c r="F1754" i="39"/>
  <c r="G1754" i="39"/>
  <c r="H1754" i="39"/>
  <c r="A1755" i="39"/>
  <c r="B1755" i="39"/>
  <c r="C1755" i="39"/>
  <c r="D1755" i="39"/>
  <c r="E1755" i="39"/>
  <c r="F1755" i="39"/>
  <c r="G1755" i="39"/>
  <c r="H1755" i="39"/>
  <c r="A1756" i="39"/>
  <c r="B1756" i="39"/>
  <c r="C1756" i="39"/>
  <c r="D1756" i="39"/>
  <c r="E1756" i="39"/>
  <c r="F1756" i="39"/>
  <c r="G1756" i="39"/>
  <c r="H1756" i="39"/>
  <c r="A1757" i="39"/>
  <c r="B1757" i="39"/>
  <c r="C1757" i="39"/>
  <c r="D1757" i="39"/>
  <c r="E1757" i="39"/>
  <c r="F1757" i="39"/>
  <c r="G1757" i="39"/>
  <c r="H1757" i="39"/>
  <c r="A1758" i="39"/>
  <c r="B1758" i="39"/>
  <c r="C1758" i="39"/>
  <c r="D1758" i="39"/>
  <c r="E1758" i="39"/>
  <c r="F1758" i="39"/>
  <c r="G1758" i="39"/>
  <c r="H1758" i="39"/>
  <c r="A1759" i="39"/>
  <c r="B1759" i="39"/>
  <c r="C1759" i="39"/>
  <c r="D1759" i="39"/>
  <c r="E1759" i="39"/>
  <c r="F1759" i="39"/>
  <c r="G1759" i="39"/>
  <c r="H1759" i="39"/>
  <c r="A1760" i="39"/>
  <c r="B1760" i="39"/>
  <c r="C1760" i="39"/>
  <c r="D1760" i="39"/>
  <c r="E1760" i="39"/>
  <c r="F1760" i="39"/>
  <c r="G1760" i="39"/>
  <c r="H1760" i="39"/>
  <c r="A1761" i="39"/>
  <c r="B1761" i="39"/>
  <c r="C1761" i="39"/>
  <c r="D1761" i="39"/>
  <c r="E1761" i="39"/>
  <c r="F1761" i="39"/>
  <c r="G1761" i="39"/>
  <c r="H1761" i="39"/>
  <c r="A1762" i="39"/>
  <c r="B1762" i="39"/>
  <c r="C1762" i="39"/>
  <c r="D1762" i="39"/>
  <c r="E1762" i="39"/>
  <c r="F1762" i="39"/>
  <c r="G1762" i="39"/>
  <c r="H1762" i="39"/>
  <c r="A1763" i="39"/>
  <c r="B1763" i="39"/>
  <c r="C1763" i="39"/>
  <c r="D1763" i="39"/>
  <c r="E1763" i="39"/>
  <c r="F1763" i="39"/>
  <c r="G1763" i="39"/>
  <c r="H1763" i="39"/>
  <c r="A1764" i="39"/>
  <c r="B1764" i="39"/>
  <c r="C1764" i="39"/>
  <c r="D1764" i="39"/>
  <c r="E1764" i="39"/>
  <c r="F1764" i="39"/>
  <c r="G1764" i="39"/>
  <c r="H1764" i="39"/>
  <c r="A1765" i="39"/>
  <c r="B1765" i="39"/>
  <c r="C1765" i="39"/>
  <c r="D1765" i="39"/>
  <c r="E1765" i="39"/>
  <c r="F1765" i="39"/>
  <c r="G1765" i="39"/>
  <c r="H1765" i="39"/>
  <c r="A1766" i="39"/>
  <c r="B1766" i="39"/>
  <c r="C1766" i="39"/>
  <c r="D1766" i="39"/>
  <c r="E1766" i="39"/>
  <c r="F1766" i="39"/>
  <c r="G1766" i="39"/>
  <c r="H1766" i="39"/>
  <c r="A1767" i="39"/>
  <c r="B1767" i="39"/>
  <c r="C1767" i="39"/>
  <c r="D1767" i="39"/>
  <c r="E1767" i="39"/>
  <c r="F1767" i="39"/>
  <c r="G1767" i="39"/>
  <c r="H1767" i="39"/>
  <c r="A1768" i="39"/>
  <c r="B1768" i="39"/>
  <c r="C1768" i="39"/>
  <c r="D1768" i="39"/>
  <c r="E1768" i="39"/>
  <c r="F1768" i="39"/>
  <c r="G1768" i="39"/>
  <c r="H1768" i="39"/>
  <c r="A1769" i="39"/>
  <c r="B1769" i="39"/>
  <c r="C1769" i="39"/>
  <c r="D1769" i="39"/>
  <c r="E1769" i="39"/>
  <c r="F1769" i="39"/>
  <c r="G1769" i="39"/>
  <c r="H1769" i="39"/>
  <c r="A1770" i="39"/>
  <c r="B1770" i="39"/>
  <c r="C1770" i="39"/>
  <c r="D1770" i="39"/>
  <c r="E1770" i="39"/>
  <c r="F1770" i="39"/>
  <c r="G1770" i="39"/>
  <c r="H1770" i="39"/>
  <c r="A1771" i="39"/>
  <c r="B1771" i="39"/>
  <c r="C1771" i="39"/>
  <c r="D1771" i="39"/>
  <c r="E1771" i="39"/>
  <c r="F1771" i="39"/>
  <c r="G1771" i="39"/>
  <c r="H1771" i="39"/>
  <c r="A1772" i="39"/>
  <c r="B1772" i="39"/>
  <c r="C1772" i="39"/>
  <c r="D1772" i="39"/>
  <c r="E1772" i="39"/>
  <c r="F1772" i="39"/>
  <c r="G1772" i="39"/>
  <c r="H1772" i="39"/>
  <c r="A1773" i="39"/>
  <c r="B1773" i="39"/>
  <c r="C1773" i="39"/>
  <c r="D1773" i="39"/>
  <c r="E1773" i="39"/>
  <c r="F1773" i="39"/>
  <c r="G1773" i="39"/>
  <c r="H1773" i="39"/>
  <c r="A1774" i="39"/>
  <c r="B1774" i="39"/>
  <c r="C1774" i="39"/>
  <c r="D1774" i="39"/>
  <c r="E1774" i="39"/>
  <c r="F1774" i="39"/>
  <c r="G1774" i="39"/>
  <c r="H1774" i="39"/>
  <c r="A1775" i="39"/>
  <c r="B1775" i="39"/>
  <c r="C1775" i="39"/>
  <c r="D1775" i="39"/>
  <c r="E1775" i="39"/>
  <c r="F1775" i="39"/>
  <c r="G1775" i="39"/>
  <c r="H1775" i="39"/>
  <c r="A1776" i="39"/>
  <c r="B1776" i="39"/>
  <c r="C1776" i="39"/>
  <c r="D1776" i="39"/>
  <c r="E1776" i="39"/>
  <c r="F1776" i="39"/>
  <c r="G1776" i="39"/>
  <c r="H1776" i="39"/>
  <c r="A1777" i="39"/>
  <c r="B1777" i="39"/>
  <c r="C1777" i="39"/>
  <c r="D1777" i="39"/>
  <c r="E1777" i="39"/>
  <c r="F1777" i="39"/>
  <c r="G1777" i="39"/>
  <c r="H1777" i="39"/>
  <c r="A1778" i="39"/>
  <c r="B1778" i="39"/>
  <c r="C1778" i="39"/>
  <c r="D1778" i="39"/>
  <c r="E1778" i="39"/>
  <c r="F1778" i="39"/>
  <c r="G1778" i="39"/>
  <c r="H1778" i="39"/>
  <c r="A1779" i="39"/>
  <c r="B1779" i="39"/>
  <c r="C1779" i="39"/>
  <c r="D1779" i="39"/>
  <c r="E1779" i="39"/>
  <c r="F1779" i="39"/>
  <c r="G1779" i="39"/>
  <c r="H1779" i="39"/>
  <c r="A1780" i="39"/>
  <c r="B1780" i="39"/>
  <c r="C1780" i="39"/>
  <c r="D1780" i="39"/>
  <c r="E1780" i="39"/>
  <c r="F1780" i="39"/>
  <c r="G1780" i="39"/>
  <c r="H1780" i="39"/>
  <c r="A1781" i="39"/>
  <c r="B1781" i="39"/>
  <c r="C1781" i="39"/>
  <c r="D1781" i="39"/>
  <c r="E1781" i="39"/>
  <c r="F1781" i="39"/>
  <c r="G1781" i="39"/>
  <c r="H1781" i="39"/>
  <c r="A1782" i="39"/>
  <c r="B1782" i="39"/>
  <c r="C1782" i="39"/>
  <c r="D1782" i="39"/>
  <c r="E1782" i="39"/>
  <c r="F1782" i="39"/>
  <c r="G1782" i="39"/>
  <c r="H1782" i="39"/>
  <c r="A1783" i="39"/>
  <c r="B1783" i="39"/>
  <c r="C1783" i="39"/>
  <c r="D1783" i="39"/>
  <c r="E1783" i="39"/>
  <c r="F1783" i="39"/>
  <c r="G1783" i="39"/>
  <c r="H1783" i="39"/>
  <c r="A1784" i="39"/>
  <c r="B1784" i="39"/>
  <c r="C1784" i="39"/>
  <c r="D1784" i="39"/>
  <c r="E1784" i="39"/>
  <c r="F1784" i="39"/>
  <c r="G1784" i="39"/>
  <c r="H1784" i="39"/>
  <c r="A1785" i="39"/>
  <c r="B1785" i="39"/>
  <c r="C1785" i="39"/>
  <c r="D1785" i="39"/>
  <c r="E1785" i="39"/>
  <c r="F1785" i="39"/>
  <c r="G1785" i="39"/>
  <c r="H1785" i="39"/>
  <c r="A1786" i="39"/>
  <c r="B1786" i="39"/>
  <c r="C1786" i="39"/>
  <c r="D1786" i="39"/>
  <c r="E1786" i="39"/>
  <c r="F1786" i="39"/>
  <c r="G1786" i="39"/>
  <c r="H1786" i="39"/>
  <c r="A1787" i="39"/>
  <c r="B1787" i="39"/>
  <c r="C1787" i="39"/>
  <c r="D1787" i="39"/>
  <c r="E1787" i="39"/>
  <c r="F1787" i="39"/>
  <c r="G1787" i="39"/>
  <c r="H1787" i="39"/>
  <c r="A1788" i="39"/>
  <c r="B1788" i="39"/>
  <c r="C1788" i="39"/>
  <c r="D1788" i="39"/>
  <c r="E1788" i="39"/>
  <c r="F1788" i="39"/>
  <c r="G1788" i="39"/>
  <c r="H1788" i="39"/>
  <c r="A1789" i="39"/>
  <c r="B1789" i="39"/>
  <c r="C1789" i="39"/>
  <c r="D1789" i="39"/>
  <c r="E1789" i="39"/>
  <c r="F1789" i="39"/>
  <c r="G1789" i="39"/>
  <c r="H1789" i="39"/>
  <c r="A1790" i="39"/>
  <c r="B1790" i="39"/>
  <c r="C1790" i="39"/>
  <c r="D1790" i="39"/>
  <c r="E1790" i="39"/>
  <c r="F1790" i="39"/>
  <c r="G1790" i="39"/>
  <c r="H1790" i="39"/>
  <c r="A1791" i="39"/>
  <c r="B1791" i="39"/>
  <c r="C1791" i="39"/>
  <c r="D1791" i="39"/>
  <c r="E1791" i="39"/>
  <c r="F1791" i="39"/>
  <c r="G1791" i="39"/>
  <c r="H1791" i="39"/>
  <c r="A1792" i="39"/>
  <c r="B1792" i="39"/>
  <c r="C1792" i="39"/>
  <c r="D1792" i="39"/>
  <c r="E1792" i="39"/>
  <c r="F1792" i="39"/>
  <c r="G1792" i="39"/>
  <c r="H1792" i="39"/>
  <c r="A1793" i="39"/>
  <c r="B1793" i="39"/>
  <c r="C1793" i="39"/>
  <c r="D1793" i="39"/>
  <c r="E1793" i="39"/>
  <c r="F1793" i="39"/>
  <c r="G1793" i="39"/>
  <c r="H1793" i="39"/>
  <c r="A1794" i="39"/>
  <c r="B1794" i="39"/>
  <c r="C1794" i="39"/>
  <c r="D1794" i="39"/>
  <c r="E1794" i="39"/>
  <c r="F1794" i="39"/>
  <c r="G1794" i="39"/>
  <c r="H1794" i="39"/>
  <c r="A1795" i="39"/>
  <c r="B1795" i="39"/>
  <c r="C1795" i="39"/>
  <c r="D1795" i="39"/>
  <c r="E1795" i="39"/>
  <c r="F1795" i="39"/>
  <c r="G1795" i="39"/>
  <c r="H1795" i="39"/>
  <c r="A1796" i="39"/>
  <c r="B1796" i="39"/>
  <c r="C1796" i="39"/>
  <c r="D1796" i="39"/>
  <c r="E1796" i="39"/>
  <c r="F1796" i="39"/>
  <c r="G1796" i="39"/>
  <c r="H1796" i="39"/>
  <c r="A1797" i="39"/>
  <c r="B1797" i="39"/>
  <c r="C1797" i="39"/>
  <c r="D1797" i="39"/>
  <c r="E1797" i="39"/>
  <c r="F1797" i="39"/>
  <c r="G1797" i="39"/>
  <c r="H1797" i="39"/>
  <c r="A1798" i="39"/>
  <c r="B1798" i="39"/>
  <c r="C1798" i="39"/>
  <c r="D1798" i="39"/>
  <c r="E1798" i="39"/>
  <c r="F1798" i="39"/>
  <c r="G1798" i="39"/>
  <c r="H1798" i="39"/>
  <c r="A1799" i="39"/>
  <c r="B1799" i="39"/>
  <c r="C1799" i="39"/>
  <c r="D1799" i="39"/>
  <c r="E1799" i="39"/>
  <c r="F1799" i="39"/>
  <c r="G1799" i="39"/>
  <c r="H1799" i="39"/>
  <c r="A1800" i="39"/>
  <c r="B1800" i="39"/>
  <c r="C1800" i="39"/>
  <c r="D1800" i="39"/>
  <c r="E1800" i="39"/>
  <c r="F1800" i="39"/>
  <c r="G1800" i="39"/>
  <c r="H1800" i="39"/>
  <c r="A1801" i="39"/>
  <c r="B1801" i="39"/>
  <c r="C1801" i="39"/>
  <c r="D1801" i="39"/>
  <c r="E1801" i="39"/>
  <c r="F1801" i="39"/>
  <c r="G1801" i="39"/>
  <c r="H1801" i="39"/>
  <c r="A1802" i="39"/>
  <c r="B1802" i="39"/>
  <c r="C1802" i="39"/>
  <c r="D1802" i="39"/>
  <c r="E1802" i="39"/>
  <c r="F1802" i="39"/>
  <c r="G1802" i="39"/>
  <c r="H1802" i="39"/>
  <c r="A1803" i="39"/>
  <c r="B1803" i="39"/>
  <c r="C1803" i="39"/>
  <c r="D1803" i="39"/>
  <c r="E1803" i="39"/>
  <c r="F1803" i="39"/>
  <c r="G1803" i="39"/>
  <c r="H1803" i="39"/>
  <c r="A1804" i="39"/>
  <c r="B1804" i="39"/>
  <c r="C1804" i="39"/>
  <c r="D1804" i="39"/>
  <c r="E1804" i="39"/>
  <c r="F1804" i="39"/>
  <c r="G1804" i="39"/>
  <c r="H1804" i="39"/>
  <c r="A1805" i="39"/>
  <c r="B1805" i="39"/>
  <c r="C1805" i="39"/>
  <c r="D1805" i="39"/>
  <c r="E1805" i="39"/>
  <c r="F1805" i="39"/>
  <c r="G1805" i="39"/>
  <c r="H1805" i="39"/>
  <c r="A1806" i="39"/>
  <c r="B1806" i="39"/>
  <c r="C1806" i="39"/>
  <c r="D1806" i="39"/>
  <c r="E1806" i="39"/>
  <c r="F1806" i="39"/>
  <c r="G1806" i="39"/>
  <c r="H1806" i="39"/>
  <c r="A1807" i="39"/>
  <c r="B1807" i="39"/>
  <c r="C1807" i="39"/>
  <c r="D1807" i="39"/>
  <c r="E1807" i="39"/>
  <c r="F1807" i="39"/>
  <c r="G1807" i="39"/>
  <c r="H1807" i="39"/>
  <c r="A1808" i="39"/>
  <c r="B1808" i="39"/>
  <c r="C1808" i="39"/>
  <c r="D1808" i="39"/>
  <c r="E1808" i="39"/>
  <c r="F1808" i="39"/>
  <c r="G1808" i="39"/>
  <c r="H1808" i="39"/>
  <c r="A1809" i="39"/>
  <c r="B1809" i="39"/>
  <c r="C1809" i="39"/>
  <c r="D1809" i="39"/>
  <c r="E1809" i="39"/>
  <c r="F1809" i="39"/>
  <c r="G1809" i="39"/>
  <c r="H1809" i="39"/>
  <c r="A1810" i="39"/>
  <c r="B1810" i="39"/>
  <c r="C1810" i="39"/>
  <c r="D1810" i="39"/>
  <c r="E1810" i="39"/>
  <c r="F1810" i="39"/>
  <c r="G1810" i="39"/>
  <c r="H1810" i="39"/>
  <c r="A1811" i="39"/>
  <c r="B1811" i="39"/>
  <c r="C1811" i="39"/>
  <c r="D1811" i="39"/>
  <c r="E1811" i="39"/>
  <c r="F1811" i="39"/>
  <c r="G1811" i="39"/>
  <c r="H1811" i="39"/>
  <c r="A1812" i="39"/>
  <c r="B1812" i="39"/>
  <c r="C1812" i="39"/>
  <c r="D1812" i="39"/>
  <c r="E1812" i="39"/>
  <c r="F1812" i="39"/>
  <c r="G1812" i="39"/>
  <c r="H1812" i="39"/>
  <c r="A1813" i="39"/>
  <c r="B1813" i="39"/>
  <c r="C1813" i="39"/>
  <c r="D1813" i="39"/>
  <c r="E1813" i="39"/>
  <c r="F1813" i="39"/>
  <c r="G1813" i="39"/>
  <c r="H1813" i="39"/>
  <c r="A1814" i="39"/>
  <c r="B1814" i="39"/>
  <c r="C1814" i="39"/>
  <c r="D1814" i="39"/>
  <c r="E1814" i="39"/>
  <c r="F1814" i="39"/>
  <c r="G1814" i="39"/>
  <c r="H1814" i="39"/>
  <c r="A1815" i="39"/>
  <c r="B1815" i="39"/>
  <c r="C1815" i="39"/>
  <c r="D1815" i="39"/>
  <c r="E1815" i="39"/>
  <c r="F1815" i="39"/>
  <c r="G1815" i="39"/>
  <c r="H1815" i="39"/>
  <c r="A1816" i="39"/>
  <c r="B1816" i="39"/>
  <c r="C1816" i="39"/>
  <c r="D1816" i="39"/>
  <c r="E1816" i="39"/>
  <c r="F1816" i="39"/>
  <c r="G1816" i="39"/>
  <c r="H1816" i="39"/>
  <c r="A1817" i="39"/>
  <c r="B1817" i="39"/>
  <c r="C1817" i="39"/>
  <c r="D1817" i="39"/>
  <c r="E1817" i="39"/>
  <c r="F1817" i="39"/>
  <c r="G1817" i="39"/>
  <c r="H1817" i="39"/>
  <c r="A1818" i="39"/>
  <c r="B1818" i="39"/>
  <c r="C1818" i="39"/>
  <c r="D1818" i="39"/>
  <c r="E1818" i="39"/>
  <c r="F1818" i="39"/>
  <c r="G1818" i="39"/>
  <c r="H1818" i="39"/>
  <c r="A1819" i="39"/>
  <c r="B1819" i="39"/>
  <c r="C1819" i="39"/>
  <c r="D1819" i="39"/>
  <c r="E1819" i="39"/>
  <c r="F1819" i="39"/>
  <c r="G1819" i="39"/>
  <c r="H1819" i="39"/>
  <c r="A1820" i="39"/>
  <c r="B1820" i="39"/>
  <c r="C1820" i="39"/>
  <c r="D1820" i="39"/>
  <c r="E1820" i="39"/>
  <c r="F1820" i="39"/>
  <c r="G1820" i="39"/>
  <c r="H1820" i="39"/>
  <c r="A1821" i="39"/>
  <c r="B1821" i="39"/>
  <c r="C1821" i="39"/>
  <c r="D1821" i="39"/>
  <c r="E1821" i="39"/>
  <c r="F1821" i="39"/>
  <c r="G1821" i="39"/>
  <c r="H1821" i="39"/>
  <c r="A1822" i="39"/>
  <c r="B1822" i="39"/>
  <c r="C1822" i="39"/>
  <c r="D1822" i="39"/>
  <c r="E1822" i="39"/>
  <c r="F1822" i="39"/>
  <c r="G1822" i="39"/>
  <c r="H1822" i="39"/>
  <c r="A1823" i="39"/>
  <c r="B1823" i="39"/>
  <c r="C1823" i="39"/>
  <c r="D1823" i="39"/>
  <c r="E1823" i="39"/>
  <c r="F1823" i="39"/>
  <c r="G1823" i="39"/>
  <c r="H1823" i="39"/>
  <c r="A1824" i="39"/>
  <c r="B1824" i="39"/>
  <c r="C1824" i="39"/>
  <c r="D1824" i="39"/>
  <c r="E1824" i="39"/>
  <c r="F1824" i="39"/>
  <c r="G1824" i="39"/>
  <c r="H1824" i="39"/>
  <c r="A1825" i="39"/>
  <c r="B1825" i="39"/>
  <c r="C1825" i="39"/>
  <c r="D1825" i="39"/>
  <c r="E1825" i="39"/>
  <c r="F1825" i="39"/>
  <c r="G1825" i="39"/>
  <c r="H1825" i="39"/>
  <c r="A1826" i="39"/>
  <c r="B1826" i="39"/>
  <c r="C1826" i="39"/>
  <c r="D1826" i="39"/>
  <c r="E1826" i="39"/>
  <c r="F1826" i="39"/>
  <c r="G1826" i="39"/>
  <c r="H1826" i="39"/>
  <c r="A1827" i="39"/>
  <c r="B1827" i="39"/>
  <c r="C1827" i="39"/>
  <c r="D1827" i="39"/>
  <c r="E1827" i="39"/>
  <c r="F1827" i="39"/>
  <c r="G1827" i="39"/>
  <c r="H1827" i="39"/>
  <c r="A1828" i="39"/>
  <c r="B1828" i="39"/>
  <c r="C1828" i="39"/>
  <c r="D1828" i="39"/>
  <c r="E1828" i="39"/>
  <c r="F1828" i="39"/>
  <c r="G1828" i="39"/>
  <c r="H1828" i="39"/>
  <c r="A1829" i="39"/>
  <c r="B1829" i="39"/>
  <c r="C1829" i="39"/>
  <c r="D1829" i="39"/>
  <c r="E1829" i="39"/>
  <c r="F1829" i="39"/>
  <c r="G1829" i="39"/>
  <c r="H1829" i="39"/>
  <c r="A1830" i="39"/>
  <c r="B1830" i="39"/>
  <c r="C1830" i="39"/>
  <c r="D1830" i="39"/>
  <c r="E1830" i="39"/>
  <c r="F1830" i="39"/>
  <c r="G1830" i="39"/>
  <c r="H1830" i="39"/>
  <c r="A1831" i="39"/>
  <c r="B1831" i="39"/>
  <c r="C1831" i="39"/>
  <c r="D1831" i="39"/>
  <c r="E1831" i="39"/>
  <c r="F1831" i="39"/>
  <c r="G1831" i="39"/>
  <c r="H1831" i="39"/>
  <c r="A1832" i="39"/>
  <c r="B1832" i="39"/>
  <c r="C1832" i="39"/>
  <c r="D1832" i="39"/>
  <c r="E1832" i="39"/>
  <c r="F1832" i="39"/>
  <c r="G1832" i="39"/>
  <c r="H1832" i="39"/>
  <c r="A1833" i="39"/>
  <c r="B1833" i="39"/>
  <c r="C1833" i="39"/>
  <c r="D1833" i="39"/>
  <c r="E1833" i="39"/>
  <c r="F1833" i="39"/>
  <c r="G1833" i="39"/>
  <c r="H1833" i="39"/>
  <c r="A1834" i="39"/>
  <c r="B1834" i="39"/>
  <c r="C1834" i="39"/>
  <c r="D1834" i="39"/>
  <c r="E1834" i="39"/>
  <c r="F1834" i="39"/>
  <c r="G1834" i="39"/>
  <c r="H1834" i="39"/>
  <c r="A1835" i="39"/>
  <c r="B1835" i="39"/>
  <c r="C1835" i="39"/>
  <c r="D1835" i="39"/>
  <c r="E1835" i="39"/>
  <c r="F1835" i="39"/>
  <c r="G1835" i="39"/>
  <c r="H1835" i="39"/>
  <c r="A1836" i="39"/>
  <c r="B1836" i="39"/>
  <c r="C1836" i="39"/>
  <c r="D1836" i="39"/>
  <c r="E1836" i="39"/>
  <c r="F1836" i="39"/>
  <c r="G1836" i="39"/>
  <c r="H1836" i="39"/>
  <c r="A1837" i="39"/>
  <c r="B1837" i="39"/>
  <c r="C1837" i="39"/>
  <c r="D1837" i="39"/>
  <c r="E1837" i="39"/>
  <c r="F1837" i="39"/>
  <c r="G1837" i="39"/>
  <c r="H1837" i="39"/>
  <c r="A1838" i="39"/>
  <c r="B1838" i="39"/>
  <c r="C1838" i="39"/>
  <c r="D1838" i="39"/>
  <c r="E1838" i="39"/>
  <c r="F1838" i="39"/>
  <c r="G1838" i="39"/>
  <c r="H1838" i="39"/>
  <c r="A1839" i="39"/>
  <c r="B1839" i="39"/>
  <c r="C1839" i="39"/>
  <c r="D1839" i="39"/>
  <c r="E1839" i="39"/>
  <c r="F1839" i="39"/>
  <c r="G1839" i="39"/>
  <c r="H1839" i="39"/>
  <c r="A1840" i="39"/>
  <c r="B1840" i="39"/>
  <c r="C1840" i="39"/>
  <c r="D1840" i="39"/>
  <c r="E1840" i="39"/>
  <c r="F1840" i="39"/>
  <c r="G1840" i="39"/>
  <c r="H1840" i="39"/>
  <c r="A1841" i="39"/>
  <c r="B1841" i="39"/>
  <c r="C1841" i="39"/>
  <c r="D1841" i="39"/>
  <c r="E1841" i="39"/>
  <c r="F1841" i="39"/>
  <c r="G1841" i="39"/>
  <c r="H1841" i="39"/>
  <c r="A1842" i="39"/>
  <c r="B1842" i="39"/>
  <c r="C1842" i="39"/>
  <c r="D1842" i="39"/>
  <c r="E1842" i="39"/>
  <c r="F1842" i="39"/>
  <c r="G1842" i="39"/>
  <c r="H1842" i="39"/>
  <c r="A1843" i="39"/>
  <c r="B1843" i="39"/>
  <c r="C1843" i="39"/>
  <c r="D1843" i="39"/>
  <c r="E1843" i="39"/>
  <c r="F1843" i="39"/>
  <c r="G1843" i="39"/>
  <c r="H1843" i="39"/>
  <c r="A1844" i="39"/>
  <c r="B1844" i="39"/>
  <c r="C1844" i="39"/>
  <c r="D1844" i="39"/>
  <c r="E1844" i="39"/>
  <c r="F1844" i="39"/>
  <c r="G1844" i="39"/>
  <c r="H1844" i="39"/>
  <c r="A1845" i="39"/>
  <c r="B1845" i="39"/>
  <c r="C1845" i="39"/>
  <c r="D1845" i="39"/>
  <c r="E1845" i="39"/>
  <c r="F1845" i="39"/>
  <c r="G1845" i="39"/>
  <c r="H1845" i="39"/>
  <c r="A1846" i="39"/>
  <c r="B1846" i="39"/>
  <c r="C1846" i="39"/>
  <c r="D1846" i="39"/>
  <c r="E1846" i="39"/>
  <c r="F1846" i="39"/>
  <c r="G1846" i="39"/>
  <c r="H1846" i="39"/>
  <c r="A1847" i="39"/>
  <c r="B1847" i="39"/>
  <c r="C1847" i="39"/>
  <c r="D1847" i="39"/>
  <c r="E1847" i="39"/>
  <c r="F1847" i="39"/>
  <c r="G1847" i="39"/>
  <c r="H1847" i="39"/>
  <c r="A1848" i="39"/>
  <c r="B1848" i="39"/>
  <c r="C1848" i="39"/>
  <c r="D1848" i="39"/>
  <c r="E1848" i="39"/>
  <c r="F1848" i="39"/>
  <c r="G1848" i="39"/>
  <c r="H1848" i="39"/>
  <c r="A1849" i="39"/>
  <c r="B1849" i="39"/>
  <c r="C1849" i="39"/>
  <c r="D1849" i="39"/>
  <c r="E1849" i="39"/>
  <c r="F1849" i="39"/>
  <c r="G1849" i="39"/>
  <c r="H1849" i="39"/>
  <c r="A1850" i="39"/>
  <c r="B1850" i="39"/>
  <c r="C1850" i="39"/>
  <c r="D1850" i="39"/>
  <c r="E1850" i="39"/>
  <c r="F1850" i="39"/>
  <c r="G1850" i="39"/>
  <c r="H1850" i="39"/>
  <c r="A1851" i="39"/>
  <c r="B1851" i="39"/>
  <c r="C1851" i="39"/>
  <c r="D1851" i="39"/>
  <c r="E1851" i="39"/>
  <c r="F1851" i="39"/>
  <c r="G1851" i="39"/>
  <c r="H1851" i="39"/>
  <c r="A1852" i="39"/>
  <c r="B1852" i="39"/>
  <c r="C1852" i="39"/>
  <c r="D1852" i="39"/>
  <c r="E1852" i="39"/>
  <c r="F1852" i="39"/>
  <c r="G1852" i="39"/>
  <c r="H1852" i="39"/>
  <c r="A1853" i="39"/>
  <c r="B1853" i="39"/>
  <c r="C1853" i="39"/>
  <c r="D1853" i="39"/>
  <c r="E1853" i="39"/>
  <c r="F1853" i="39"/>
  <c r="G1853" i="39"/>
  <c r="H1853" i="39"/>
  <c r="A1854" i="39"/>
  <c r="B1854" i="39"/>
  <c r="C1854" i="39"/>
  <c r="D1854" i="39"/>
  <c r="E1854" i="39"/>
  <c r="F1854" i="39"/>
  <c r="G1854" i="39"/>
  <c r="H1854" i="39"/>
  <c r="A1855" i="39"/>
  <c r="B1855" i="39"/>
  <c r="C1855" i="39"/>
  <c r="D1855" i="39"/>
  <c r="E1855" i="39"/>
  <c r="F1855" i="39"/>
  <c r="G1855" i="39"/>
  <c r="H1855" i="39"/>
  <c r="A1856" i="39"/>
  <c r="B1856" i="39"/>
  <c r="C1856" i="39"/>
  <c r="D1856" i="39"/>
  <c r="E1856" i="39"/>
  <c r="F1856" i="39"/>
  <c r="G1856" i="39"/>
  <c r="H1856" i="39"/>
  <c r="A1857" i="39"/>
  <c r="B1857" i="39"/>
  <c r="C1857" i="39"/>
  <c r="D1857" i="39"/>
  <c r="E1857" i="39"/>
  <c r="F1857" i="39"/>
  <c r="G1857" i="39"/>
  <c r="H1857" i="39"/>
  <c r="A1858" i="39"/>
  <c r="B1858" i="39"/>
  <c r="C1858" i="39"/>
  <c r="D1858" i="39"/>
  <c r="E1858" i="39"/>
  <c r="F1858" i="39"/>
  <c r="G1858" i="39"/>
  <c r="H1858" i="39"/>
  <c r="A1859" i="39"/>
  <c r="B1859" i="39"/>
  <c r="C1859" i="39"/>
  <c r="D1859" i="39"/>
  <c r="E1859" i="39"/>
  <c r="F1859" i="39"/>
  <c r="G1859" i="39"/>
  <c r="H1859" i="39"/>
  <c r="A1860" i="39"/>
  <c r="B1860" i="39"/>
  <c r="C1860" i="39"/>
  <c r="D1860" i="39"/>
  <c r="E1860" i="39"/>
  <c r="F1860" i="39"/>
  <c r="G1860" i="39"/>
  <c r="H1860" i="39"/>
  <c r="A1861" i="39"/>
  <c r="B1861" i="39"/>
  <c r="C1861" i="39"/>
  <c r="D1861" i="39"/>
  <c r="E1861" i="39"/>
  <c r="F1861" i="39"/>
  <c r="G1861" i="39"/>
  <c r="H1861" i="39"/>
  <c r="A1862" i="39"/>
  <c r="B1862" i="39"/>
  <c r="C1862" i="39"/>
  <c r="D1862" i="39"/>
  <c r="E1862" i="39"/>
  <c r="F1862" i="39"/>
  <c r="G1862" i="39"/>
  <c r="H1862" i="39"/>
  <c r="A1863" i="39"/>
  <c r="B1863" i="39"/>
  <c r="C1863" i="39"/>
  <c r="D1863" i="39"/>
  <c r="E1863" i="39"/>
  <c r="F1863" i="39"/>
  <c r="G1863" i="39"/>
  <c r="H1863" i="39"/>
  <c r="A1864" i="39"/>
  <c r="B1864" i="39"/>
  <c r="C1864" i="39"/>
  <c r="D1864" i="39"/>
  <c r="E1864" i="39"/>
  <c r="F1864" i="39"/>
  <c r="G1864" i="39"/>
  <c r="H1864" i="39"/>
  <c r="A1865" i="39"/>
  <c r="B1865" i="39"/>
  <c r="C1865" i="39"/>
  <c r="D1865" i="39"/>
  <c r="E1865" i="39"/>
  <c r="F1865" i="39"/>
  <c r="G1865" i="39"/>
  <c r="H1865" i="39"/>
  <c r="A1866" i="39"/>
  <c r="B1866" i="39"/>
  <c r="C1866" i="39"/>
  <c r="D1866" i="39"/>
  <c r="E1866" i="39"/>
  <c r="F1866" i="39"/>
  <c r="G1866" i="39"/>
  <c r="H1866" i="39"/>
  <c r="A1867" i="39"/>
  <c r="B1867" i="39"/>
  <c r="C1867" i="39"/>
  <c r="D1867" i="39"/>
  <c r="E1867" i="39"/>
  <c r="F1867" i="39"/>
  <c r="G1867" i="39"/>
  <c r="H1867" i="39"/>
  <c r="A1868" i="39"/>
  <c r="B1868" i="39"/>
  <c r="C1868" i="39"/>
  <c r="D1868" i="39"/>
  <c r="E1868" i="39"/>
  <c r="F1868" i="39"/>
  <c r="G1868" i="39"/>
  <c r="H1868" i="39"/>
  <c r="A1869" i="39"/>
  <c r="B1869" i="39"/>
  <c r="C1869" i="39"/>
  <c r="D1869" i="39"/>
  <c r="E1869" i="39"/>
  <c r="F1869" i="39"/>
  <c r="G1869" i="39"/>
  <c r="H1869" i="39"/>
  <c r="A1870" i="39"/>
  <c r="B1870" i="39"/>
  <c r="C1870" i="39"/>
  <c r="D1870" i="39"/>
  <c r="E1870" i="39"/>
  <c r="F1870" i="39"/>
  <c r="G1870" i="39"/>
  <c r="H1870" i="39"/>
  <c r="A1871" i="39"/>
  <c r="B1871" i="39"/>
  <c r="C1871" i="39"/>
  <c r="D1871" i="39"/>
  <c r="E1871" i="39"/>
  <c r="F1871" i="39"/>
  <c r="G1871" i="39"/>
  <c r="H1871" i="39"/>
  <c r="A1872" i="39"/>
  <c r="B1872" i="39"/>
  <c r="C1872" i="39"/>
  <c r="D1872" i="39"/>
  <c r="E1872" i="39"/>
  <c r="F1872" i="39"/>
  <c r="G1872" i="39"/>
  <c r="H1872" i="39"/>
  <c r="A1873" i="39"/>
  <c r="B1873" i="39"/>
  <c r="C1873" i="39"/>
  <c r="D1873" i="39"/>
  <c r="E1873" i="39"/>
  <c r="F1873" i="39"/>
  <c r="G1873" i="39"/>
  <c r="H1873" i="39"/>
  <c r="A1874" i="39"/>
  <c r="B1874" i="39"/>
  <c r="C1874" i="39"/>
  <c r="D1874" i="39"/>
  <c r="E1874" i="39"/>
  <c r="F1874" i="39"/>
  <c r="G1874" i="39"/>
  <c r="H1874" i="39"/>
  <c r="A1875" i="39"/>
  <c r="B1875" i="39"/>
  <c r="C1875" i="39"/>
  <c r="D1875" i="39"/>
  <c r="E1875" i="39"/>
  <c r="F1875" i="39"/>
  <c r="G1875" i="39"/>
  <c r="H1875" i="39"/>
  <c r="A1876" i="39"/>
  <c r="B1876" i="39"/>
  <c r="C1876" i="39"/>
  <c r="D1876" i="39"/>
  <c r="E1876" i="39"/>
  <c r="F1876" i="39"/>
  <c r="G1876" i="39"/>
  <c r="H1876" i="39"/>
  <c r="A1877" i="39"/>
  <c r="B1877" i="39"/>
  <c r="C1877" i="39"/>
  <c r="D1877" i="39"/>
  <c r="E1877" i="39"/>
  <c r="F1877" i="39"/>
  <c r="G1877" i="39"/>
  <c r="H1877" i="39"/>
  <c r="A1878" i="39"/>
  <c r="B1878" i="39"/>
  <c r="C1878" i="39"/>
  <c r="D1878" i="39"/>
  <c r="E1878" i="39"/>
  <c r="F1878" i="39"/>
  <c r="G1878" i="39"/>
  <c r="H1878" i="39"/>
  <c r="A1879" i="39"/>
  <c r="B1879" i="39"/>
  <c r="C1879" i="39"/>
  <c r="D1879" i="39"/>
  <c r="E1879" i="39"/>
  <c r="F1879" i="39"/>
  <c r="G1879" i="39"/>
  <c r="H1879" i="39"/>
  <c r="A1880" i="39"/>
  <c r="B1880" i="39"/>
  <c r="C1880" i="39"/>
  <c r="D1880" i="39"/>
  <c r="E1880" i="39"/>
  <c r="F1880" i="39"/>
  <c r="G1880" i="39"/>
  <c r="H1880" i="39"/>
  <c r="A1881" i="39"/>
  <c r="B1881" i="39"/>
  <c r="C1881" i="39"/>
  <c r="D1881" i="39"/>
  <c r="E1881" i="39"/>
  <c r="F1881" i="39"/>
  <c r="G1881" i="39"/>
  <c r="H1881" i="39"/>
  <c r="A1882" i="39"/>
  <c r="B1882" i="39"/>
  <c r="C1882" i="39"/>
  <c r="D1882" i="39"/>
  <c r="E1882" i="39"/>
  <c r="F1882" i="39"/>
  <c r="G1882" i="39"/>
  <c r="H1882" i="39"/>
  <c r="A1883" i="39"/>
  <c r="B1883" i="39"/>
  <c r="C1883" i="39"/>
  <c r="D1883" i="39"/>
  <c r="E1883" i="39"/>
  <c r="F1883" i="39"/>
  <c r="G1883" i="39"/>
  <c r="H1883" i="39"/>
  <c r="A1884" i="39"/>
  <c r="B1884" i="39"/>
  <c r="C1884" i="39"/>
  <c r="D1884" i="39"/>
  <c r="E1884" i="39"/>
  <c r="F1884" i="39"/>
  <c r="G1884" i="39"/>
  <c r="H1884" i="39"/>
  <c r="A1885" i="39"/>
  <c r="B1885" i="39"/>
  <c r="C1885" i="39"/>
  <c r="D1885" i="39"/>
  <c r="E1885" i="39"/>
  <c r="F1885" i="39"/>
  <c r="G1885" i="39"/>
  <c r="H1885" i="39"/>
  <c r="A1886" i="39"/>
  <c r="B1886" i="39"/>
  <c r="C1886" i="39"/>
  <c r="D1886" i="39"/>
  <c r="E1886" i="39"/>
  <c r="F1886" i="39"/>
  <c r="G1886" i="39"/>
  <c r="H1886" i="39"/>
  <c r="A1887" i="39"/>
  <c r="B1887" i="39"/>
  <c r="C1887" i="39"/>
  <c r="D1887" i="39"/>
  <c r="E1887" i="39"/>
  <c r="F1887" i="39"/>
  <c r="G1887" i="39"/>
  <c r="H1887" i="39"/>
  <c r="A1888" i="39"/>
  <c r="B1888" i="39"/>
  <c r="C1888" i="39"/>
  <c r="D1888" i="39"/>
  <c r="E1888" i="39"/>
  <c r="F1888" i="39"/>
  <c r="G1888" i="39"/>
  <c r="H1888" i="39"/>
  <c r="A1889" i="39"/>
  <c r="B1889" i="39"/>
  <c r="C1889" i="39"/>
  <c r="D1889" i="39"/>
  <c r="E1889" i="39"/>
  <c r="F1889" i="39"/>
  <c r="G1889" i="39"/>
  <c r="H1889" i="39"/>
  <c r="A1890" i="39"/>
  <c r="B1890" i="39"/>
  <c r="C1890" i="39"/>
  <c r="D1890" i="39"/>
  <c r="E1890" i="39"/>
  <c r="F1890" i="39"/>
  <c r="G1890" i="39"/>
  <c r="H1890" i="39"/>
  <c r="A1891" i="39"/>
  <c r="B1891" i="39"/>
  <c r="C1891" i="39"/>
  <c r="D1891" i="39"/>
  <c r="E1891" i="39"/>
  <c r="F1891" i="39"/>
  <c r="G1891" i="39"/>
  <c r="H1891" i="39"/>
  <c r="A1892" i="39"/>
  <c r="B1892" i="39"/>
  <c r="C1892" i="39"/>
  <c r="D1892" i="39"/>
  <c r="E1892" i="39"/>
  <c r="F1892" i="39"/>
  <c r="G1892" i="39"/>
  <c r="H1892" i="39"/>
  <c r="A1893" i="39"/>
  <c r="B1893" i="39"/>
  <c r="C1893" i="39"/>
  <c r="D1893" i="39"/>
  <c r="E1893" i="39"/>
  <c r="F1893" i="39"/>
  <c r="G1893" i="39"/>
  <c r="H1893" i="39"/>
  <c r="A1894" i="39"/>
  <c r="B1894" i="39"/>
  <c r="C1894" i="39"/>
  <c r="D1894" i="39"/>
  <c r="E1894" i="39"/>
  <c r="F1894" i="39"/>
  <c r="G1894" i="39"/>
  <c r="H1894" i="39"/>
  <c r="A1895" i="39"/>
  <c r="B1895" i="39"/>
  <c r="C1895" i="39"/>
  <c r="D1895" i="39"/>
  <c r="E1895" i="39"/>
  <c r="F1895" i="39"/>
  <c r="G1895" i="39"/>
  <c r="H1895" i="39"/>
  <c r="A1896" i="39"/>
  <c r="B1896" i="39"/>
  <c r="C1896" i="39"/>
  <c r="D1896" i="39"/>
  <c r="E1896" i="39"/>
  <c r="F1896" i="39"/>
  <c r="G1896" i="39"/>
  <c r="H1896" i="39"/>
  <c r="A1897" i="39"/>
  <c r="B1897" i="39"/>
  <c r="C1897" i="39"/>
  <c r="D1897" i="39"/>
  <c r="E1897" i="39"/>
  <c r="F1897" i="39"/>
  <c r="G1897" i="39"/>
  <c r="H1897" i="39"/>
  <c r="A1898" i="39"/>
  <c r="B1898" i="39"/>
  <c r="C1898" i="39"/>
  <c r="D1898" i="39"/>
  <c r="E1898" i="39"/>
  <c r="F1898" i="39"/>
  <c r="G1898" i="39"/>
  <c r="H1898" i="39"/>
  <c r="A1899" i="39"/>
  <c r="B1899" i="39"/>
  <c r="C1899" i="39"/>
  <c r="D1899" i="39"/>
  <c r="E1899" i="39"/>
  <c r="F1899" i="39"/>
  <c r="G1899" i="39"/>
  <c r="H1899" i="39"/>
  <c r="A1900" i="39"/>
  <c r="B1900" i="39"/>
  <c r="C1900" i="39"/>
  <c r="D1900" i="39"/>
  <c r="E1900" i="39"/>
  <c r="F1900" i="39"/>
  <c r="G1900" i="39"/>
  <c r="H1900" i="39"/>
  <c r="A1901" i="39"/>
  <c r="B1901" i="39"/>
  <c r="C1901" i="39"/>
  <c r="D1901" i="39"/>
  <c r="E1901" i="39"/>
  <c r="F1901" i="39"/>
  <c r="G1901" i="39"/>
  <c r="H1901" i="39"/>
  <c r="A1902" i="39"/>
  <c r="B1902" i="39"/>
  <c r="C1902" i="39"/>
  <c r="D1902" i="39"/>
  <c r="E1902" i="39"/>
  <c r="F1902" i="39"/>
  <c r="G1902" i="39"/>
  <c r="H1902" i="39"/>
  <c r="A1903" i="39"/>
  <c r="B1903" i="39"/>
  <c r="C1903" i="39"/>
  <c r="D1903" i="39"/>
  <c r="E1903" i="39"/>
  <c r="F1903" i="39"/>
  <c r="G1903" i="39"/>
  <c r="H1903" i="39"/>
  <c r="A1904" i="39"/>
  <c r="B1904" i="39"/>
  <c r="C1904" i="39"/>
  <c r="D1904" i="39"/>
  <c r="E1904" i="39"/>
  <c r="F1904" i="39"/>
  <c r="G1904" i="39"/>
  <c r="H1904" i="39"/>
  <c r="A1905" i="39"/>
  <c r="B1905" i="39"/>
  <c r="C1905" i="39"/>
  <c r="D1905" i="39"/>
  <c r="E1905" i="39"/>
  <c r="F1905" i="39"/>
  <c r="G1905" i="39"/>
  <c r="H1905" i="39"/>
  <c r="A1906" i="39"/>
  <c r="B1906" i="39"/>
  <c r="C1906" i="39"/>
  <c r="D1906" i="39"/>
  <c r="E1906" i="39"/>
  <c r="F1906" i="39"/>
  <c r="G1906" i="39"/>
  <c r="H1906" i="39"/>
  <c r="A1907" i="39"/>
  <c r="B1907" i="39"/>
  <c r="C1907" i="39"/>
  <c r="D1907" i="39"/>
  <c r="E1907" i="39"/>
  <c r="F1907" i="39"/>
  <c r="G1907" i="39"/>
  <c r="H1907" i="39"/>
  <c r="A1908" i="39"/>
  <c r="B1908" i="39"/>
  <c r="C1908" i="39"/>
  <c r="D1908" i="39"/>
  <c r="E1908" i="39"/>
  <c r="F1908" i="39"/>
  <c r="G1908" i="39"/>
  <c r="H1908" i="39"/>
  <c r="A1909" i="39"/>
  <c r="B1909" i="39"/>
  <c r="C1909" i="39"/>
  <c r="D1909" i="39"/>
  <c r="E1909" i="39"/>
  <c r="F1909" i="39"/>
  <c r="G1909" i="39"/>
  <c r="H1909" i="39"/>
  <c r="A1910" i="39"/>
  <c r="B1910" i="39"/>
  <c r="C1910" i="39"/>
  <c r="D1910" i="39"/>
  <c r="E1910" i="39"/>
  <c r="F1910" i="39"/>
  <c r="G1910" i="39"/>
  <c r="H1910" i="39"/>
  <c r="A1911" i="39"/>
  <c r="B1911" i="39"/>
  <c r="C1911" i="39"/>
  <c r="D1911" i="39"/>
  <c r="E1911" i="39"/>
  <c r="F1911" i="39"/>
  <c r="G1911" i="39"/>
  <c r="H1911" i="39"/>
  <c r="A1912" i="39"/>
  <c r="B1912" i="39"/>
  <c r="C1912" i="39"/>
  <c r="D1912" i="39"/>
  <c r="E1912" i="39"/>
  <c r="F1912" i="39"/>
  <c r="G1912" i="39"/>
  <c r="H1912" i="39"/>
  <c r="A1913" i="39"/>
  <c r="B1913" i="39"/>
  <c r="C1913" i="39"/>
  <c r="D1913" i="39"/>
  <c r="E1913" i="39"/>
  <c r="F1913" i="39"/>
  <c r="G1913" i="39"/>
  <c r="H1913" i="39"/>
  <c r="A1914" i="39"/>
  <c r="B1914" i="39"/>
  <c r="C1914" i="39"/>
  <c r="D1914" i="39"/>
  <c r="E1914" i="39"/>
  <c r="F1914" i="39"/>
  <c r="G1914" i="39"/>
  <c r="H1914" i="39"/>
  <c r="A1915" i="39"/>
  <c r="B1915" i="39"/>
  <c r="C1915" i="39"/>
  <c r="D1915" i="39"/>
  <c r="E1915" i="39"/>
  <c r="F1915" i="39"/>
  <c r="G1915" i="39"/>
  <c r="H1915" i="39"/>
  <c r="A1916" i="39"/>
  <c r="B1916" i="39"/>
  <c r="C1916" i="39"/>
  <c r="D1916" i="39"/>
  <c r="E1916" i="39"/>
  <c r="F1916" i="39"/>
  <c r="G1916" i="39"/>
  <c r="H1916" i="39"/>
  <c r="A1917" i="39"/>
  <c r="B1917" i="39"/>
  <c r="C1917" i="39"/>
  <c r="D1917" i="39"/>
  <c r="E1917" i="39"/>
  <c r="F1917" i="39"/>
  <c r="G1917" i="39"/>
  <c r="H1917" i="39"/>
  <c r="A1918" i="39"/>
  <c r="B1918" i="39"/>
  <c r="C1918" i="39"/>
  <c r="D1918" i="39"/>
  <c r="E1918" i="39"/>
  <c r="F1918" i="39"/>
  <c r="G1918" i="39"/>
  <c r="H1918" i="39"/>
  <c r="A1919" i="39"/>
  <c r="B1919" i="39"/>
  <c r="C1919" i="39"/>
  <c r="D1919" i="39"/>
  <c r="E1919" i="39"/>
  <c r="F1919" i="39"/>
  <c r="G1919" i="39"/>
  <c r="H1919" i="39"/>
  <c r="A1920" i="39"/>
  <c r="B1920" i="39"/>
  <c r="C1920" i="39"/>
  <c r="D1920" i="39"/>
  <c r="E1920" i="39"/>
  <c r="F1920" i="39"/>
  <c r="G1920" i="39"/>
  <c r="H1920" i="39"/>
  <c r="A1921" i="39"/>
  <c r="B1921" i="39"/>
  <c r="C1921" i="39"/>
  <c r="D1921" i="39"/>
  <c r="E1921" i="39"/>
  <c r="F1921" i="39"/>
  <c r="G1921" i="39"/>
  <c r="H1921" i="39"/>
  <c r="A1922" i="39"/>
  <c r="B1922" i="39"/>
  <c r="C1922" i="39"/>
  <c r="D1922" i="39"/>
  <c r="E1922" i="39"/>
  <c r="F1922" i="39"/>
  <c r="G1922" i="39"/>
  <c r="H1922" i="39"/>
  <c r="A1923" i="39"/>
  <c r="B1923" i="39"/>
  <c r="C1923" i="39"/>
  <c r="D1923" i="39"/>
  <c r="E1923" i="39"/>
  <c r="F1923" i="39"/>
  <c r="G1923" i="39"/>
  <c r="H1923" i="39"/>
  <c r="A1924" i="39"/>
  <c r="B1924" i="39"/>
  <c r="C1924" i="39"/>
  <c r="D1924" i="39"/>
  <c r="E1924" i="39"/>
  <c r="F1924" i="39"/>
  <c r="G1924" i="39"/>
  <c r="H1924" i="39"/>
  <c r="A1925" i="39"/>
  <c r="B1925" i="39"/>
  <c r="C1925" i="39"/>
  <c r="D1925" i="39"/>
  <c r="E1925" i="39"/>
  <c r="F1925" i="39"/>
  <c r="G1925" i="39"/>
  <c r="H1925" i="39"/>
  <c r="A1926" i="39"/>
  <c r="B1926" i="39"/>
  <c r="C1926" i="39"/>
  <c r="D1926" i="39"/>
  <c r="E1926" i="39"/>
  <c r="F1926" i="39"/>
  <c r="G1926" i="39"/>
  <c r="H1926" i="39"/>
  <c r="A1927" i="39"/>
  <c r="B1927" i="39"/>
  <c r="C1927" i="39"/>
  <c r="D1927" i="39"/>
  <c r="E1927" i="39"/>
  <c r="F1927" i="39"/>
  <c r="G1927" i="39"/>
  <c r="H1927" i="39"/>
  <c r="A1928" i="39"/>
  <c r="B1928" i="39"/>
  <c r="C1928" i="39"/>
  <c r="D1928" i="39"/>
  <c r="E1928" i="39"/>
  <c r="F1928" i="39"/>
  <c r="G1928" i="39"/>
  <c r="H1928" i="39"/>
  <c r="A1929" i="39"/>
  <c r="B1929" i="39"/>
  <c r="C1929" i="39"/>
  <c r="D1929" i="39"/>
  <c r="E1929" i="39"/>
  <c r="F1929" i="39"/>
  <c r="G1929" i="39"/>
  <c r="H1929" i="39"/>
  <c r="A1930" i="39"/>
  <c r="B1930" i="39"/>
  <c r="C1930" i="39"/>
  <c r="D1930" i="39"/>
  <c r="E1930" i="39"/>
  <c r="F1930" i="39"/>
  <c r="G1930" i="39"/>
  <c r="H1930" i="39"/>
  <c r="A1931" i="39"/>
  <c r="B1931" i="39"/>
  <c r="C1931" i="39"/>
  <c r="D1931" i="39"/>
  <c r="E1931" i="39"/>
  <c r="F1931" i="39"/>
  <c r="G1931" i="39"/>
  <c r="H1931" i="39"/>
  <c r="A1932" i="39"/>
  <c r="B1932" i="39"/>
  <c r="C1932" i="39"/>
  <c r="D1932" i="39"/>
  <c r="E1932" i="39"/>
  <c r="F1932" i="39"/>
  <c r="G1932" i="39"/>
  <c r="H1932" i="39"/>
  <c r="A1933" i="39"/>
  <c r="B1933" i="39"/>
  <c r="C1933" i="39"/>
  <c r="D1933" i="39"/>
  <c r="E1933" i="39"/>
  <c r="F1933" i="39"/>
  <c r="G1933" i="39"/>
  <c r="H1933" i="39"/>
  <c r="A1934" i="39"/>
  <c r="B1934" i="39"/>
  <c r="C1934" i="39"/>
  <c r="D1934" i="39"/>
  <c r="E1934" i="39"/>
  <c r="F1934" i="39"/>
  <c r="G1934" i="39"/>
  <c r="H1934" i="39"/>
  <c r="A1935" i="39"/>
  <c r="B1935" i="39"/>
  <c r="C1935" i="39"/>
  <c r="D1935" i="39"/>
  <c r="E1935" i="39"/>
  <c r="F1935" i="39"/>
  <c r="G1935" i="39"/>
  <c r="H1935" i="39"/>
  <c r="A1936" i="39"/>
  <c r="B1936" i="39"/>
  <c r="C1936" i="39"/>
  <c r="D1936" i="39"/>
  <c r="E1936" i="39"/>
  <c r="F1936" i="39"/>
  <c r="G1936" i="39"/>
  <c r="H1936" i="39"/>
  <c r="A1937" i="39"/>
  <c r="B1937" i="39"/>
  <c r="C1937" i="39"/>
  <c r="D1937" i="39"/>
  <c r="E1937" i="39"/>
  <c r="F1937" i="39"/>
  <c r="G1937" i="39"/>
  <c r="H1937" i="39"/>
  <c r="A1938" i="39"/>
  <c r="B1938" i="39"/>
  <c r="C1938" i="39"/>
  <c r="D1938" i="39"/>
  <c r="E1938" i="39"/>
  <c r="F1938" i="39"/>
  <c r="G1938" i="39"/>
  <c r="H1938" i="39"/>
  <c r="A1939" i="39"/>
  <c r="B1939" i="39"/>
  <c r="C1939" i="39"/>
  <c r="D1939" i="39"/>
  <c r="E1939" i="39"/>
  <c r="F1939" i="39"/>
  <c r="G1939" i="39"/>
  <c r="H1939" i="39"/>
  <c r="A1940" i="39"/>
  <c r="B1940" i="39"/>
  <c r="C1940" i="39"/>
  <c r="D1940" i="39"/>
  <c r="E1940" i="39"/>
  <c r="F1940" i="39"/>
  <c r="G1940" i="39"/>
  <c r="H1940" i="39"/>
  <c r="A1941" i="39"/>
  <c r="B1941" i="39"/>
  <c r="C1941" i="39"/>
  <c r="D1941" i="39"/>
  <c r="E1941" i="39"/>
  <c r="F1941" i="39"/>
  <c r="G1941" i="39"/>
  <c r="H1941" i="39"/>
  <c r="A1942" i="39"/>
  <c r="B1942" i="39"/>
  <c r="C1942" i="39"/>
  <c r="D1942" i="39"/>
  <c r="E1942" i="39"/>
  <c r="F1942" i="39"/>
  <c r="G1942" i="39"/>
  <c r="H1942" i="39"/>
  <c r="A1943" i="39"/>
  <c r="B1943" i="39"/>
  <c r="C1943" i="39"/>
  <c r="D1943" i="39"/>
  <c r="E1943" i="39"/>
  <c r="F1943" i="39"/>
  <c r="G1943" i="39"/>
  <c r="H1943" i="39"/>
  <c r="A1944" i="39"/>
  <c r="B1944" i="39"/>
  <c r="C1944" i="39"/>
  <c r="D1944" i="39"/>
  <c r="E1944" i="39"/>
  <c r="F1944" i="39"/>
  <c r="G1944" i="39"/>
  <c r="H1944" i="39"/>
  <c r="A1945" i="39"/>
  <c r="B1945" i="39"/>
  <c r="C1945" i="39"/>
  <c r="D1945" i="39"/>
  <c r="E1945" i="39"/>
  <c r="F1945" i="39"/>
  <c r="G1945" i="39"/>
  <c r="H1945" i="39"/>
  <c r="A1946" i="39"/>
  <c r="B1946" i="39"/>
  <c r="C1946" i="39"/>
  <c r="D1946" i="39"/>
  <c r="E1946" i="39"/>
  <c r="F1946" i="39"/>
  <c r="G1946" i="39"/>
  <c r="H1946" i="39"/>
  <c r="A1947" i="39"/>
  <c r="B1947" i="39"/>
  <c r="C1947" i="39"/>
  <c r="D1947" i="39"/>
  <c r="E1947" i="39"/>
  <c r="F1947" i="39"/>
  <c r="G1947" i="39"/>
  <c r="H1947" i="39"/>
  <c r="A1948" i="39"/>
  <c r="B1948" i="39"/>
  <c r="C1948" i="39"/>
  <c r="D1948" i="39"/>
  <c r="E1948" i="39"/>
  <c r="F1948" i="39"/>
  <c r="G1948" i="39"/>
  <c r="H1948" i="39"/>
  <c r="A1949" i="39"/>
  <c r="B1949" i="39"/>
  <c r="C1949" i="39"/>
  <c r="D1949" i="39"/>
  <c r="E1949" i="39"/>
  <c r="F1949" i="39"/>
  <c r="G1949" i="39"/>
  <c r="H1949" i="39"/>
  <c r="A1950" i="39"/>
  <c r="B1950" i="39"/>
  <c r="C1950" i="39"/>
  <c r="D1950" i="39"/>
  <c r="E1950" i="39"/>
  <c r="F1950" i="39"/>
  <c r="G1950" i="39"/>
  <c r="H1950" i="39"/>
  <c r="A1951" i="39"/>
  <c r="B1951" i="39"/>
  <c r="C1951" i="39"/>
  <c r="D1951" i="39"/>
  <c r="E1951" i="39"/>
  <c r="F1951" i="39"/>
  <c r="G1951" i="39"/>
  <c r="H1951" i="39"/>
  <c r="A1952" i="39"/>
  <c r="B1952" i="39"/>
  <c r="C1952" i="39"/>
  <c r="D1952" i="39"/>
  <c r="E1952" i="39"/>
  <c r="F1952" i="39"/>
  <c r="G1952" i="39"/>
  <c r="H1952" i="39"/>
  <c r="A1953" i="39"/>
  <c r="B1953" i="39"/>
  <c r="C1953" i="39"/>
  <c r="D1953" i="39"/>
  <c r="E1953" i="39"/>
  <c r="F1953" i="39"/>
  <c r="G1953" i="39"/>
  <c r="H1953" i="39"/>
  <c r="A1954" i="39"/>
  <c r="B1954" i="39"/>
  <c r="C1954" i="39"/>
  <c r="D1954" i="39"/>
  <c r="E1954" i="39"/>
  <c r="F1954" i="39"/>
  <c r="G1954" i="39"/>
  <c r="H1954" i="39"/>
  <c r="A1955" i="39"/>
  <c r="B1955" i="39"/>
  <c r="C1955" i="39"/>
  <c r="D1955" i="39"/>
  <c r="E1955" i="39"/>
  <c r="F1955" i="39"/>
  <c r="G1955" i="39"/>
  <c r="H1955" i="39"/>
  <c r="A1956" i="39"/>
  <c r="B1956" i="39"/>
  <c r="C1956" i="39"/>
  <c r="D1956" i="39"/>
  <c r="E1956" i="39"/>
  <c r="F1956" i="39"/>
  <c r="G1956" i="39"/>
  <c r="H1956" i="39"/>
  <c r="A1957" i="39"/>
  <c r="B1957" i="39"/>
  <c r="C1957" i="39"/>
  <c r="D1957" i="39"/>
  <c r="E1957" i="39"/>
  <c r="F1957" i="39"/>
  <c r="G1957" i="39"/>
  <c r="H1957" i="39"/>
  <c r="A1958" i="39"/>
  <c r="B1958" i="39"/>
  <c r="C1958" i="39"/>
  <c r="D1958" i="39"/>
  <c r="E1958" i="39"/>
  <c r="F1958" i="39"/>
  <c r="G1958" i="39"/>
  <c r="H1958" i="39"/>
  <c r="A1959" i="39"/>
  <c r="B1959" i="39"/>
  <c r="C1959" i="39"/>
  <c r="D1959" i="39"/>
  <c r="E1959" i="39"/>
  <c r="F1959" i="39"/>
  <c r="G1959" i="39"/>
  <c r="H1959" i="39"/>
  <c r="A1960" i="39"/>
  <c r="B1960" i="39"/>
  <c r="C1960" i="39"/>
  <c r="D1960" i="39"/>
  <c r="E1960" i="39"/>
  <c r="F1960" i="39"/>
  <c r="G1960" i="39"/>
  <c r="H1960" i="39"/>
  <c r="A1961" i="39"/>
  <c r="B1961" i="39"/>
  <c r="C1961" i="39"/>
  <c r="D1961" i="39"/>
  <c r="E1961" i="39"/>
  <c r="F1961" i="39"/>
  <c r="G1961" i="39"/>
  <c r="H1961" i="39"/>
  <c r="A1962" i="39"/>
  <c r="B1962" i="39"/>
  <c r="C1962" i="39"/>
  <c r="D1962" i="39"/>
  <c r="E1962" i="39"/>
  <c r="F1962" i="39"/>
  <c r="G1962" i="39"/>
  <c r="H1962" i="39"/>
  <c r="A1963" i="39"/>
  <c r="B1963" i="39"/>
  <c r="C1963" i="39"/>
  <c r="D1963" i="39"/>
  <c r="E1963" i="39"/>
  <c r="F1963" i="39"/>
  <c r="G1963" i="39"/>
  <c r="H1963" i="39"/>
  <c r="A1964" i="39"/>
  <c r="B1964" i="39"/>
  <c r="C1964" i="39"/>
  <c r="D1964" i="39"/>
  <c r="E1964" i="39"/>
  <c r="F1964" i="39"/>
  <c r="G1964" i="39"/>
  <c r="H1964" i="39"/>
  <c r="A1965" i="39"/>
  <c r="B1965" i="39"/>
  <c r="C1965" i="39"/>
  <c r="D1965" i="39"/>
  <c r="E1965" i="39"/>
  <c r="F1965" i="39"/>
  <c r="G1965" i="39"/>
  <c r="H1965" i="39"/>
  <c r="A1966" i="39"/>
  <c r="B1966" i="39"/>
  <c r="C1966" i="39"/>
  <c r="D1966" i="39"/>
  <c r="E1966" i="39"/>
  <c r="F1966" i="39"/>
  <c r="G1966" i="39"/>
  <c r="H1966" i="39"/>
  <c r="A1967" i="39"/>
  <c r="B1967" i="39"/>
  <c r="C1967" i="39"/>
  <c r="D1967" i="39"/>
  <c r="E1967" i="39"/>
  <c r="F1967" i="39"/>
  <c r="G1967" i="39"/>
  <c r="H1967" i="39"/>
  <c r="A1968" i="39"/>
  <c r="B1968" i="39"/>
  <c r="C1968" i="39"/>
  <c r="D1968" i="39"/>
  <c r="E1968" i="39"/>
  <c r="F1968" i="39"/>
  <c r="G1968" i="39"/>
  <c r="H1968" i="39"/>
  <c r="A1969" i="39"/>
  <c r="B1969" i="39"/>
  <c r="C1969" i="39"/>
  <c r="D1969" i="39"/>
  <c r="E1969" i="39"/>
  <c r="F1969" i="39"/>
  <c r="G1969" i="39"/>
  <c r="H1969" i="39"/>
  <c r="A1970" i="39"/>
  <c r="B1970" i="39"/>
  <c r="C1970" i="39"/>
  <c r="D1970" i="39"/>
  <c r="E1970" i="39"/>
  <c r="F1970" i="39"/>
  <c r="G1970" i="39"/>
  <c r="H1970" i="39"/>
  <c r="A1971" i="39"/>
  <c r="B1971" i="39"/>
  <c r="C1971" i="39"/>
  <c r="D1971" i="39"/>
  <c r="E1971" i="39"/>
  <c r="F1971" i="39"/>
  <c r="G1971" i="39"/>
  <c r="H1971" i="39"/>
  <c r="A1972" i="39"/>
  <c r="B1972" i="39"/>
  <c r="C1972" i="39"/>
  <c r="D1972" i="39"/>
  <c r="E1972" i="39"/>
  <c r="F1972" i="39"/>
  <c r="G1972" i="39"/>
  <c r="H1972" i="39"/>
  <c r="A1973" i="39"/>
  <c r="B1973" i="39"/>
  <c r="C1973" i="39"/>
  <c r="D1973" i="39"/>
  <c r="E1973" i="39"/>
  <c r="F1973" i="39"/>
  <c r="G1973" i="39"/>
  <c r="H1973" i="39"/>
  <c r="A1974" i="39"/>
  <c r="B1974" i="39"/>
  <c r="C1974" i="39"/>
  <c r="D1974" i="39"/>
  <c r="E1974" i="39"/>
  <c r="F1974" i="39"/>
  <c r="G1974" i="39"/>
  <c r="H1974" i="39"/>
  <c r="A1975" i="39"/>
  <c r="B1975" i="39"/>
  <c r="C1975" i="39"/>
  <c r="D1975" i="39"/>
  <c r="E1975" i="39"/>
  <c r="F1975" i="39"/>
  <c r="G1975" i="39"/>
  <c r="H1975" i="39"/>
  <c r="A1976" i="39"/>
  <c r="B1976" i="39"/>
  <c r="C1976" i="39"/>
  <c r="D1976" i="39"/>
  <c r="E1976" i="39"/>
  <c r="F1976" i="39"/>
  <c r="G1976" i="39"/>
  <c r="H1976" i="39"/>
  <c r="A1977" i="39"/>
  <c r="B1977" i="39"/>
  <c r="C1977" i="39"/>
  <c r="D1977" i="39"/>
  <c r="E1977" i="39"/>
  <c r="F1977" i="39"/>
  <c r="G1977" i="39"/>
  <c r="H1977" i="39"/>
  <c r="A1978" i="39"/>
  <c r="B1978" i="39"/>
  <c r="C1978" i="39"/>
  <c r="D1978" i="39"/>
  <c r="E1978" i="39"/>
  <c r="F1978" i="39"/>
  <c r="G1978" i="39"/>
  <c r="H1978" i="39"/>
  <c r="A1979" i="39"/>
  <c r="B1979" i="39"/>
  <c r="C1979" i="39"/>
  <c r="D1979" i="39"/>
  <c r="E1979" i="39"/>
  <c r="F1979" i="39"/>
  <c r="G1979" i="39"/>
  <c r="H1979" i="39"/>
  <c r="A1980" i="39"/>
  <c r="B1980" i="39"/>
  <c r="C1980" i="39"/>
  <c r="D1980" i="39"/>
  <c r="E1980" i="39"/>
  <c r="F1980" i="39"/>
  <c r="G1980" i="39"/>
  <c r="H1980" i="39"/>
  <c r="A1981" i="39"/>
  <c r="B1981" i="39"/>
  <c r="C1981" i="39"/>
  <c r="D1981" i="39"/>
  <c r="E1981" i="39"/>
  <c r="F1981" i="39"/>
  <c r="G1981" i="39"/>
  <c r="H1981" i="39"/>
  <c r="A1982" i="39"/>
  <c r="B1982" i="39"/>
  <c r="C1982" i="39"/>
  <c r="D1982" i="39"/>
  <c r="E1982" i="39"/>
  <c r="F1982" i="39"/>
  <c r="G1982" i="39"/>
  <c r="H1982" i="39"/>
  <c r="A1983" i="39"/>
  <c r="B1983" i="39"/>
  <c r="C1983" i="39"/>
  <c r="D1983" i="39"/>
  <c r="E1983" i="39"/>
  <c r="F1983" i="39"/>
  <c r="G1983" i="39"/>
  <c r="H1983" i="39"/>
  <c r="A1984" i="39"/>
  <c r="B1984" i="39"/>
  <c r="C1984" i="39"/>
  <c r="D1984" i="39"/>
  <c r="E1984" i="39"/>
  <c r="F1984" i="39"/>
  <c r="G1984" i="39"/>
  <c r="H1984" i="39"/>
  <c r="A1985" i="39"/>
  <c r="B1985" i="39"/>
  <c r="C1985" i="39"/>
  <c r="D1985" i="39"/>
  <c r="E1985" i="39"/>
  <c r="F1985" i="39"/>
  <c r="G1985" i="39"/>
  <c r="H1985" i="39"/>
  <c r="A1986" i="39"/>
  <c r="B1986" i="39"/>
  <c r="C1986" i="39"/>
  <c r="D1986" i="39"/>
  <c r="E1986" i="39"/>
  <c r="F1986" i="39"/>
  <c r="G1986" i="39"/>
  <c r="H1986" i="39"/>
  <c r="A1987" i="39"/>
  <c r="B1987" i="39"/>
  <c r="C1987" i="39"/>
  <c r="D1987" i="39"/>
  <c r="E1987" i="39"/>
  <c r="F1987" i="39"/>
  <c r="G1987" i="39"/>
  <c r="H1987" i="39"/>
  <c r="A1988" i="39"/>
  <c r="B1988" i="39"/>
  <c r="C1988" i="39"/>
  <c r="D1988" i="39"/>
  <c r="E1988" i="39"/>
  <c r="F1988" i="39"/>
  <c r="G1988" i="39"/>
  <c r="H1988" i="39"/>
  <c r="A1989" i="39"/>
  <c r="B1989" i="39"/>
  <c r="C1989" i="39"/>
  <c r="D1989" i="39"/>
  <c r="E1989" i="39"/>
  <c r="F1989" i="39"/>
  <c r="G1989" i="39"/>
  <c r="H1989" i="39"/>
  <c r="A1990" i="39"/>
  <c r="B1990" i="39"/>
  <c r="C1990" i="39"/>
  <c r="D1990" i="39"/>
  <c r="E1990" i="39"/>
  <c r="F1990" i="39"/>
  <c r="G1990" i="39"/>
  <c r="H1990" i="39"/>
  <c r="A1991" i="39"/>
  <c r="B1991" i="39"/>
  <c r="C1991" i="39"/>
  <c r="D1991" i="39"/>
  <c r="E1991" i="39"/>
  <c r="F1991" i="39"/>
  <c r="G1991" i="39"/>
  <c r="H1991" i="39"/>
  <c r="A1992" i="39"/>
  <c r="B1992" i="39"/>
  <c r="C1992" i="39"/>
  <c r="D1992" i="39"/>
  <c r="E1992" i="39"/>
  <c r="F1992" i="39"/>
  <c r="G1992" i="39"/>
  <c r="H1992" i="39"/>
  <c r="A1993" i="39"/>
  <c r="B1993" i="39"/>
  <c r="C1993" i="39"/>
  <c r="D1993" i="39"/>
  <c r="E1993" i="39"/>
  <c r="F1993" i="39"/>
  <c r="G1993" i="39"/>
  <c r="H1993" i="39"/>
  <c r="A1994" i="39"/>
  <c r="B1994" i="39"/>
  <c r="C1994" i="39"/>
  <c r="D1994" i="39"/>
  <c r="E1994" i="39"/>
  <c r="F1994" i="39"/>
  <c r="G1994" i="39"/>
  <c r="H1994" i="39"/>
  <c r="A1995" i="39"/>
  <c r="B1995" i="39"/>
  <c r="C1995" i="39"/>
  <c r="D1995" i="39"/>
  <c r="E1995" i="39"/>
  <c r="F1995" i="39"/>
  <c r="G1995" i="39"/>
  <c r="H1995" i="39"/>
  <c r="A1996" i="39"/>
  <c r="B1996" i="39"/>
  <c r="C1996" i="39"/>
  <c r="D1996" i="39"/>
  <c r="E1996" i="39"/>
  <c r="F1996" i="39"/>
  <c r="G1996" i="39"/>
  <c r="H1996" i="39"/>
  <c r="A1997" i="39"/>
  <c r="B1997" i="39"/>
  <c r="C1997" i="39"/>
  <c r="D1997" i="39"/>
  <c r="E1997" i="39"/>
  <c r="F1997" i="39"/>
  <c r="G1997" i="39"/>
  <c r="H1997" i="39"/>
  <c r="A1998" i="39"/>
  <c r="B1998" i="39"/>
  <c r="C1998" i="39"/>
  <c r="D1998" i="39"/>
  <c r="E1998" i="39"/>
  <c r="F1998" i="39"/>
  <c r="G1998" i="39"/>
  <c r="H1998" i="39"/>
  <c r="A1999" i="39"/>
  <c r="B1999" i="39"/>
  <c r="C1999" i="39"/>
  <c r="D1999" i="39"/>
  <c r="E1999" i="39"/>
  <c r="F1999" i="39"/>
  <c r="G1999" i="39"/>
  <c r="H1999" i="39"/>
  <c r="A2000" i="39"/>
  <c r="B2000" i="39"/>
  <c r="C2000" i="39"/>
  <c r="D2000" i="39"/>
  <c r="E2000" i="39"/>
  <c r="F2000" i="39"/>
  <c r="G2000" i="39"/>
  <c r="H2000" i="39"/>
  <c r="A2001" i="39"/>
  <c r="B2001" i="39"/>
  <c r="C2001" i="39"/>
  <c r="D2001" i="39"/>
  <c r="E2001" i="39"/>
  <c r="F2001" i="39"/>
  <c r="G2001" i="39"/>
  <c r="H2001" i="39"/>
  <c r="A2002" i="39"/>
  <c r="B2002" i="39"/>
  <c r="C2002" i="39"/>
  <c r="D2002" i="39"/>
  <c r="E2002" i="39"/>
  <c r="F2002" i="39"/>
  <c r="G2002" i="39"/>
  <c r="H2002" i="39"/>
  <c r="A2003" i="39"/>
  <c r="B2003" i="39"/>
  <c r="C2003" i="39"/>
  <c r="D2003" i="39"/>
  <c r="E2003" i="39"/>
  <c r="F2003" i="39"/>
  <c r="G2003" i="39"/>
  <c r="H2003" i="39"/>
  <c r="A2004" i="39"/>
  <c r="B2004" i="39"/>
  <c r="C2004" i="39"/>
  <c r="D2004" i="39"/>
  <c r="E2004" i="39"/>
  <c r="F2004" i="39"/>
  <c r="G2004" i="39"/>
  <c r="H2004" i="39"/>
  <c r="A2005" i="39"/>
  <c r="B2005" i="39"/>
  <c r="C2005" i="39"/>
  <c r="D2005" i="39"/>
  <c r="E2005" i="39"/>
  <c r="F2005" i="39"/>
  <c r="G2005" i="39"/>
  <c r="H2005" i="39"/>
  <c r="A2006" i="39"/>
  <c r="B2006" i="39"/>
  <c r="C2006" i="39"/>
  <c r="D2006" i="39"/>
  <c r="E2006" i="39"/>
  <c r="F2006" i="39"/>
  <c r="G2006" i="39"/>
  <c r="H2006" i="39"/>
  <c r="A2007" i="39"/>
  <c r="B2007" i="39"/>
  <c r="C2007" i="39"/>
  <c r="D2007" i="39"/>
  <c r="E2007" i="39"/>
  <c r="F2007" i="39"/>
  <c r="G2007" i="39"/>
  <c r="H2007" i="39"/>
  <c r="A2008" i="39"/>
  <c r="B2008" i="39"/>
  <c r="C2008" i="39"/>
  <c r="D2008" i="39"/>
  <c r="E2008" i="39"/>
  <c r="F2008" i="39"/>
  <c r="G2008" i="39"/>
  <c r="H2008" i="39"/>
  <c r="A2009" i="39"/>
  <c r="B2009" i="39"/>
  <c r="C2009" i="39"/>
  <c r="D2009" i="39"/>
  <c r="E2009" i="39"/>
  <c r="F2009" i="39"/>
  <c r="G2009" i="39"/>
  <c r="H2009" i="39"/>
  <c r="A2010" i="39"/>
  <c r="B2010" i="39"/>
  <c r="C2010" i="39"/>
  <c r="D2010" i="39"/>
  <c r="E2010" i="39"/>
  <c r="F2010" i="39"/>
  <c r="G2010" i="39"/>
  <c r="H2010" i="39"/>
  <c r="A2011" i="39"/>
  <c r="B2011" i="39"/>
  <c r="C2011" i="39"/>
  <c r="D2011" i="39"/>
  <c r="E2011" i="39"/>
  <c r="F2011" i="39"/>
  <c r="G2011" i="39"/>
  <c r="H2011" i="39"/>
  <c r="A2012" i="39"/>
  <c r="B2012" i="39"/>
  <c r="C2012" i="39"/>
  <c r="D2012" i="39"/>
  <c r="E2012" i="39"/>
  <c r="F2012" i="39"/>
  <c r="G2012" i="39"/>
  <c r="H2012" i="39"/>
  <c r="A2013" i="39"/>
  <c r="B2013" i="39"/>
  <c r="C2013" i="39"/>
  <c r="D2013" i="39"/>
  <c r="E2013" i="39"/>
  <c r="F2013" i="39"/>
  <c r="G2013" i="39"/>
  <c r="H2013" i="39"/>
  <c r="A2014" i="39"/>
  <c r="B2014" i="39"/>
  <c r="C2014" i="39"/>
  <c r="D2014" i="39"/>
  <c r="E2014" i="39"/>
  <c r="F2014" i="39"/>
  <c r="G2014" i="39"/>
  <c r="H2014" i="39"/>
  <c r="A2015" i="39"/>
  <c r="B2015" i="39"/>
  <c r="C2015" i="39"/>
  <c r="D2015" i="39"/>
  <c r="E2015" i="39"/>
  <c r="F2015" i="39"/>
  <c r="G2015" i="39"/>
  <c r="H2015" i="39"/>
  <c r="A2016" i="39"/>
  <c r="B2016" i="39"/>
  <c r="C2016" i="39"/>
  <c r="D2016" i="39"/>
  <c r="E2016" i="39"/>
  <c r="F2016" i="39"/>
  <c r="G2016" i="39"/>
  <c r="H2016" i="39"/>
  <c r="A2017" i="39"/>
  <c r="B2017" i="39"/>
  <c r="C2017" i="39"/>
  <c r="D2017" i="39"/>
  <c r="E2017" i="39"/>
  <c r="F2017" i="39"/>
  <c r="G2017" i="39"/>
  <c r="H2017" i="39"/>
  <c r="A2018" i="39"/>
  <c r="B2018" i="39"/>
  <c r="C2018" i="39"/>
  <c r="D2018" i="39"/>
  <c r="E2018" i="39"/>
  <c r="F2018" i="39"/>
  <c r="G2018" i="39"/>
  <c r="H2018" i="39"/>
  <c r="A2019" i="39"/>
  <c r="B2019" i="39"/>
  <c r="C2019" i="39"/>
  <c r="D2019" i="39"/>
  <c r="E2019" i="39"/>
  <c r="F2019" i="39"/>
  <c r="G2019" i="39"/>
  <c r="H2019" i="39"/>
  <c r="A2020" i="39"/>
  <c r="B2020" i="39"/>
  <c r="C2020" i="39"/>
  <c r="D2020" i="39"/>
  <c r="E2020" i="39"/>
  <c r="F2020" i="39"/>
  <c r="G2020" i="39"/>
  <c r="H2020" i="39"/>
  <c r="A2021" i="39"/>
  <c r="B2021" i="39"/>
  <c r="C2021" i="39"/>
  <c r="D2021" i="39"/>
  <c r="E2021" i="39"/>
  <c r="F2021" i="39"/>
  <c r="G2021" i="39"/>
  <c r="H2021" i="39"/>
  <c r="A2022" i="39"/>
  <c r="B2022" i="39"/>
  <c r="C2022" i="39"/>
  <c r="D2022" i="39"/>
  <c r="E2022" i="39"/>
  <c r="F2022" i="39"/>
  <c r="G2022" i="39"/>
  <c r="H2022" i="39"/>
  <c r="A2023" i="39"/>
  <c r="B2023" i="39"/>
  <c r="C2023" i="39"/>
  <c r="D2023" i="39"/>
  <c r="E2023" i="39"/>
  <c r="F2023" i="39"/>
  <c r="G2023" i="39"/>
  <c r="H2023" i="39"/>
  <c r="A2024" i="39"/>
  <c r="B2024" i="39"/>
  <c r="C2024" i="39"/>
  <c r="D2024" i="39"/>
  <c r="E2024" i="39"/>
  <c r="F2024" i="39"/>
  <c r="G2024" i="39"/>
  <c r="H2024" i="39"/>
  <c r="A2025" i="39"/>
  <c r="B2025" i="39"/>
  <c r="C2025" i="39"/>
  <c r="D2025" i="39"/>
  <c r="E2025" i="39"/>
  <c r="F2025" i="39"/>
  <c r="G2025" i="39"/>
  <c r="H2025" i="39"/>
  <c r="A2026" i="39"/>
  <c r="B2026" i="39"/>
  <c r="C2026" i="39"/>
  <c r="D2026" i="39"/>
  <c r="E2026" i="39"/>
  <c r="F2026" i="39"/>
  <c r="G2026" i="39"/>
  <c r="H2026" i="39"/>
  <c r="A2027" i="39"/>
  <c r="B2027" i="39"/>
  <c r="C2027" i="39"/>
  <c r="D2027" i="39"/>
  <c r="E2027" i="39"/>
  <c r="F2027" i="39"/>
  <c r="G2027" i="39"/>
  <c r="H2027" i="39"/>
  <c r="A2028" i="39"/>
  <c r="B2028" i="39"/>
  <c r="C2028" i="39"/>
  <c r="D2028" i="39"/>
  <c r="E2028" i="39"/>
  <c r="F2028" i="39"/>
  <c r="G2028" i="39"/>
  <c r="H2028" i="39"/>
  <c r="A2029" i="39"/>
  <c r="B2029" i="39"/>
  <c r="C2029" i="39"/>
  <c r="D2029" i="39"/>
  <c r="E2029" i="39"/>
  <c r="F2029" i="39"/>
  <c r="G2029" i="39"/>
  <c r="H2029" i="39"/>
  <c r="A2030" i="39"/>
  <c r="B2030" i="39"/>
  <c r="C2030" i="39"/>
  <c r="D2030" i="39"/>
  <c r="E2030" i="39"/>
  <c r="F2030" i="39"/>
  <c r="G2030" i="39"/>
  <c r="H2030" i="39"/>
  <c r="A2031" i="39"/>
  <c r="B2031" i="39"/>
  <c r="C2031" i="39"/>
  <c r="D2031" i="39"/>
  <c r="E2031" i="39"/>
  <c r="F2031" i="39"/>
  <c r="G2031" i="39"/>
  <c r="H2031" i="39"/>
  <c r="A2032" i="39"/>
  <c r="B2032" i="39"/>
  <c r="C2032" i="39"/>
  <c r="D2032" i="39"/>
  <c r="E2032" i="39"/>
  <c r="F2032" i="39"/>
  <c r="G2032" i="39"/>
  <c r="H2032" i="39"/>
  <c r="A2033" i="39"/>
  <c r="B2033" i="39"/>
  <c r="C2033" i="39"/>
  <c r="D2033" i="39"/>
  <c r="E2033" i="39"/>
  <c r="F2033" i="39"/>
  <c r="G2033" i="39"/>
  <c r="H2033" i="39"/>
  <c r="A2034" i="39"/>
  <c r="B2034" i="39"/>
  <c r="C2034" i="39"/>
  <c r="D2034" i="39"/>
  <c r="E2034" i="39"/>
  <c r="F2034" i="39"/>
  <c r="G2034" i="39"/>
  <c r="H2034" i="39"/>
  <c r="A2035" i="39"/>
  <c r="B2035" i="39"/>
  <c r="C2035" i="39"/>
  <c r="D2035" i="39"/>
  <c r="E2035" i="39"/>
  <c r="F2035" i="39"/>
  <c r="G2035" i="39"/>
  <c r="H2035" i="39"/>
  <c r="A2036" i="39"/>
  <c r="B2036" i="39"/>
  <c r="C2036" i="39"/>
  <c r="D2036" i="39"/>
  <c r="E2036" i="39"/>
  <c r="F2036" i="39"/>
  <c r="G2036" i="39"/>
  <c r="H2036" i="39"/>
  <c r="A2037" i="39"/>
  <c r="B2037" i="39"/>
  <c r="C2037" i="39"/>
  <c r="D2037" i="39"/>
  <c r="E2037" i="39"/>
  <c r="F2037" i="39"/>
  <c r="G2037" i="39"/>
  <c r="H2037" i="39"/>
  <c r="A2038" i="39"/>
  <c r="B2038" i="39"/>
  <c r="C2038" i="39"/>
  <c r="D2038" i="39"/>
  <c r="E2038" i="39"/>
  <c r="F2038" i="39"/>
  <c r="G2038" i="39"/>
  <c r="H2038" i="39"/>
  <c r="A2039" i="39"/>
  <c r="B2039" i="39"/>
  <c r="C2039" i="39"/>
  <c r="D2039" i="39"/>
  <c r="E2039" i="39"/>
  <c r="F2039" i="39"/>
  <c r="G2039" i="39"/>
  <c r="H2039" i="39"/>
  <c r="A2040" i="39"/>
  <c r="B2040" i="39"/>
  <c r="C2040" i="39"/>
  <c r="D2040" i="39"/>
  <c r="E2040" i="39"/>
  <c r="F2040" i="39"/>
  <c r="G2040" i="39"/>
  <c r="H2040" i="39"/>
  <c r="A2041" i="39"/>
  <c r="B2041" i="39"/>
  <c r="C2041" i="39"/>
  <c r="D2041" i="39"/>
  <c r="E2041" i="39"/>
  <c r="F2041" i="39"/>
  <c r="G2041" i="39"/>
  <c r="H2041" i="39"/>
  <c r="A2042" i="39"/>
  <c r="B2042" i="39"/>
  <c r="C2042" i="39"/>
  <c r="D2042" i="39"/>
  <c r="E2042" i="39"/>
  <c r="F2042" i="39"/>
  <c r="G2042" i="39"/>
  <c r="H2042" i="39"/>
  <c r="A2043" i="39"/>
  <c r="B2043" i="39"/>
  <c r="C2043" i="39"/>
  <c r="D2043" i="39"/>
  <c r="E2043" i="39"/>
  <c r="F2043" i="39"/>
  <c r="G2043" i="39"/>
  <c r="H2043" i="39"/>
  <c r="A2044" i="39"/>
  <c r="B2044" i="39"/>
  <c r="C2044" i="39"/>
  <c r="D2044" i="39"/>
  <c r="E2044" i="39"/>
  <c r="F2044" i="39"/>
  <c r="G2044" i="39"/>
  <c r="H2044" i="39"/>
  <c r="A2045" i="39"/>
  <c r="B2045" i="39"/>
  <c r="C2045" i="39"/>
  <c r="D2045" i="39"/>
  <c r="E2045" i="39"/>
  <c r="F2045" i="39"/>
  <c r="G2045" i="39"/>
  <c r="H2045" i="39"/>
  <c r="A2046" i="39"/>
  <c r="B2046" i="39"/>
  <c r="C2046" i="39"/>
  <c r="D2046" i="39"/>
  <c r="E2046" i="39"/>
  <c r="F2046" i="39"/>
  <c r="G2046" i="39"/>
  <c r="H2046" i="39"/>
  <c r="A2047" i="39"/>
  <c r="B2047" i="39"/>
  <c r="C2047" i="39"/>
  <c r="D2047" i="39"/>
  <c r="E2047" i="39"/>
  <c r="F2047" i="39"/>
  <c r="G2047" i="39"/>
  <c r="H2047" i="39"/>
  <c r="A2048" i="39"/>
  <c r="B2048" i="39"/>
  <c r="C2048" i="39"/>
  <c r="D2048" i="39"/>
  <c r="E2048" i="39"/>
  <c r="F2048" i="39"/>
  <c r="G2048" i="39"/>
  <c r="H2048" i="39"/>
  <c r="A2049" i="39"/>
  <c r="B2049" i="39"/>
  <c r="C2049" i="39"/>
  <c r="D2049" i="39"/>
  <c r="E2049" i="39"/>
  <c r="F2049" i="39"/>
  <c r="G2049" i="39"/>
  <c r="H2049" i="39"/>
  <c r="A2050" i="39"/>
  <c r="B2050" i="39"/>
  <c r="C2050" i="39"/>
  <c r="D2050" i="39"/>
  <c r="E2050" i="39"/>
  <c r="F2050" i="39"/>
  <c r="G2050" i="39"/>
  <c r="H2050" i="39"/>
  <c r="A2051" i="39"/>
  <c r="B2051" i="39"/>
  <c r="C2051" i="39"/>
  <c r="D2051" i="39"/>
  <c r="E2051" i="39"/>
  <c r="F2051" i="39"/>
  <c r="G2051" i="39"/>
  <c r="H2051" i="39"/>
  <c r="A2052" i="39"/>
  <c r="B2052" i="39"/>
  <c r="C2052" i="39"/>
  <c r="D2052" i="39"/>
  <c r="E2052" i="39"/>
  <c r="F2052" i="39"/>
  <c r="G2052" i="39"/>
  <c r="H2052" i="39"/>
  <c r="A2053" i="39"/>
  <c r="B2053" i="39"/>
  <c r="C2053" i="39"/>
  <c r="D2053" i="39"/>
  <c r="E2053" i="39"/>
  <c r="F2053" i="39"/>
  <c r="G2053" i="39"/>
  <c r="H2053" i="39"/>
  <c r="A2054" i="39"/>
  <c r="B2054" i="39"/>
  <c r="C2054" i="39"/>
  <c r="D2054" i="39"/>
  <c r="E2054" i="39"/>
  <c r="F2054" i="39"/>
  <c r="G2054" i="39"/>
  <c r="H2054" i="39"/>
  <c r="A2055" i="39"/>
  <c r="B2055" i="39"/>
  <c r="C2055" i="39"/>
  <c r="D2055" i="39"/>
  <c r="E2055" i="39"/>
  <c r="F2055" i="39"/>
  <c r="G2055" i="39"/>
  <c r="H2055" i="39"/>
  <c r="A2056" i="39"/>
  <c r="B2056" i="39"/>
  <c r="C2056" i="39"/>
  <c r="D2056" i="39"/>
  <c r="E2056" i="39"/>
  <c r="F2056" i="39"/>
  <c r="G2056" i="39"/>
  <c r="H2056" i="39"/>
  <c r="A2057" i="39"/>
  <c r="B2057" i="39"/>
  <c r="C2057" i="39"/>
  <c r="D2057" i="39"/>
  <c r="E2057" i="39"/>
  <c r="F2057" i="39"/>
  <c r="G2057" i="39"/>
  <c r="H2057" i="39"/>
  <c r="A2058" i="39"/>
  <c r="B2058" i="39"/>
  <c r="C2058" i="39"/>
  <c r="D2058" i="39"/>
  <c r="E2058" i="39"/>
  <c r="F2058" i="39"/>
  <c r="G2058" i="39"/>
  <c r="H2058" i="39"/>
  <c r="A2059" i="39"/>
  <c r="B2059" i="39"/>
  <c r="C2059" i="39"/>
  <c r="D2059" i="39"/>
  <c r="E2059" i="39"/>
  <c r="F2059" i="39"/>
  <c r="G2059" i="39"/>
  <c r="H2059" i="39"/>
  <c r="A2060" i="39"/>
  <c r="B2060" i="39"/>
  <c r="C2060" i="39"/>
  <c r="D2060" i="39"/>
  <c r="E2060" i="39"/>
  <c r="F2060" i="39"/>
  <c r="G2060" i="39"/>
  <c r="H2060" i="39"/>
  <c r="A2061" i="39"/>
  <c r="B2061" i="39"/>
  <c r="C2061" i="39"/>
  <c r="D2061" i="39"/>
  <c r="E2061" i="39"/>
  <c r="F2061" i="39"/>
  <c r="G2061" i="39"/>
  <c r="H2061" i="39"/>
  <c r="A2062" i="39"/>
  <c r="B2062" i="39"/>
  <c r="C2062" i="39"/>
  <c r="D2062" i="39"/>
  <c r="E2062" i="39"/>
  <c r="F2062" i="39"/>
  <c r="G2062" i="39"/>
  <c r="H2062" i="39"/>
  <c r="A2063" i="39"/>
  <c r="B2063" i="39"/>
  <c r="C2063" i="39"/>
  <c r="D2063" i="39"/>
  <c r="E2063" i="39"/>
  <c r="F2063" i="39"/>
  <c r="G2063" i="39"/>
  <c r="H2063" i="39"/>
  <c r="A2064" i="39"/>
  <c r="B2064" i="39"/>
  <c r="C2064" i="39"/>
  <c r="D2064" i="39"/>
  <c r="E2064" i="39"/>
  <c r="F2064" i="39"/>
  <c r="G2064" i="39"/>
  <c r="H2064" i="39"/>
  <c r="A2065" i="39"/>
  <c r="B2065" i="39"/>
  <c r="C2065" i="39"/>
  <c r="D2065" i="39"/>
  <c r="E2065" i="39"/>
  <c r="F2065" i="39"/>
  <c r="G2065" i="39"/>
  <c r="H2065" i="39"/>
  <c r="A2066" i="39"/>
  <c r="B2066" i="39"/>
  <c r="C2066" i="39"/>
  <c r="D2066" i="39"/>
  <c r="E2066" i="39"/>
  <c r="F2066" i="39"/>
  <c r="G2066" i="39"/>
  <c r="H2066" i="39"/>
  <c r="A2067" i="39"/>
  <c r="B2067" i="39"/>
  <c r="C2067" i="39"/>
  <c r="D2067" i="39"/>
  <c r="E2067" i="39"/>
  <c r="F2067" i="39"/>
  <c r="G2067" i="39"/>
  <c r="H2067" i="39"/>
  <c r="A2068" i="39"/>
  <c r="B2068" i="39"/>
  <c r="C2068" i="39"/>
  <c r="D2068" i="39"/>
  <c r="E2068" i="39"/>
  <c r="F2068" i="39"/>
  <c r="G2068" i="39"/>
  <c r="H2068" i="39"/>
  <c r="A2069" i="39"/>
  <c r="B2069" i="39"/>
  <c r="C2069" i="39"/>
  <c r="D2069" i="39"/>
  <c r="E2069" i="39"/>
  <c r="F2069" i="39"/>
  <c r="G2069" i="39"/>
  <c r="H2069" i="39"/>
  <c r="A2070" i="39"/>
  <c r="B2070" i="39"/>
  <c r="C2070" i="39"/>
  <c r="D2070" i="39"/>
  <c r="E2070" i="39"/>
  <c r="F2070" i="39"/>
  <c r="G2070" i="39"/>
  <c r="H2070" i="39"/>
  <c r="A2071" i="39"/>
  <c r="B2071" i="39"/>
  <c r="C2071" i="39"/>
  <c r="D2071" i="39"/>
  <c r="E2071" i="39"/>
  <c r="F2071" i="39"/>
  <c r="G2071" i="39"/>
  <c r="H2071" i="39"/>
  <c r="A2072" i="39"/>
  <c r="B2072" i="39"/>
  <c r="C2072" i="39"/>
  <c r="D2072" i="39"/>
  <c r="E2072" i="39"/>
  <c r="F2072" i="39"/>
  <c r="G2072" i="39"/>
  <c r="H2072" i="39"/>
  <c r="A2073" i="39"/>
  <c r="B2073" i="39"/>
  <c r="C2073" i="39"/>
  <c r="D2073" i="39"/>
  <c r="E2073" i="39"/>
  <c r="F2073" i="39"/>
  <c r="G2073" i="39"/>
  <c r="H2073" i="39"/>
  <c r="A2074" i="39"/>
  <c r="B2074" i="39"/>
  <c r="C2074" i="39"/>
  <c r="D2074" i="39"/>
  <c r="E2074" i="39"/>
  <c r="F2074" i="39"/>
  <c r="G2074" i="39"/>
  <c r="H2074" i="39"/>
  <c r="A2075" i="39"/>
  <c r="B2075" i="39"/>
  <c r="C2075" i="39"/>
  <c r="D2075" i="39"/>
  <c r="E2075" i="39"/>
  <c r="F2075" i="39"/>
  <c r="G2075" i="39"/>
  <c r="H2075" i="39"/>
  <c r="A2076" i="39"/>
  <c r="B2076" i="39"/>
  <c r="C2076" i="39"/>
  <c r="D2076" i="39"/>
  <c r="E2076" i="39"/>
  <c r="F2076" i="39"/>
  <c r="G2076" i="39"/>
  <c r="H2076" i="39"/>
  <c r="A2077" i="39"/>
  <c r="B2077" i="39"/>
  <c r="C2077" i="39"/>
  <c r="D2077" i="39"/>
  <c r="E2077" i="39"/>
  <c r="F2077" i="39"/>
  <c r="G2077" i="39"/>
  <c r="H2077" i="39"/>
  <c r="A2078" i="39"/>
  <c r="B2078" i="39"/>
  <c r="C2078" i="39"/>
  <c r="D2078" i="39"/>
  <c r="E2078" i="39"/>
  <c r="F2078" i="39"/>
  <c r="G2078" i="39"/>
  <c r="H2078" i="39"/>
  <c r="A2079" i="39"/>
  <c r="B2079" i="39"/>
  <c r="C2079" i="39"/>
  <c r="D2079" i="39"/>
  <c r="E2079" i="39"/>
  <c r="F2079" i="39"/>
  <c r="G2079" i="39"/>
  <c r="H2079" i="39"/>
  <c r="A2080" i="39"/>
  <c r="B2080" i="39"/>
  <c r="C2080" i="39"/>
  <c r="D2080" i="39"/>
  <c r="E2080" i="39"/>
  <c r="F2080" i="39"/>
  <c r="G2080" i="39"/>
  <c r="H2080" i="39"/>
  <c r="A2081" i="39"/>
  <c r="B2081" i="39"/>
  <c r="C2081" i="39"/>
  <c r="D2081" i="39"/>
  <c r="E2081" i="39"/>
  <c r="F2081" i="39"/>
  <c r="G2081" i="39"/>
  <c r="H2081" i="39"/>
  <c r="A2082" i="39"/>
  <c r="B2082" i="39"/>
  <c r="C2082" i="39"/>
  <c r="D2082" i="39"/>
  <c r="E2082" i="39"/>
  <c r="F2082" i="39"/>
  <c r="G2082" i="39"/>
  <c r="H2082" i="39"/>
  <c r="A2083" i="39"/>
  <c r="B2083" i="39"/>
  <c r="C2083" i="39"/>
  <c r="D2083" i="39"/>
  <c r="E2083" i="39"/>
  <c r="F2083" i="39"/>
  <c r="G2083" i="39"/>
  <c r="H2083" i="39"/>
  <c r="A2084" i="39"/>
  <c r="B2084" i="39"/>
  <c r="C2084" i="39"/>
  <c r="D2084" i="39"/>
  <c r="E2084" i="39"/>
  <c r="F2084" i="39"/>
  <c r="G2084" i="39"/>
  <c r="H2084" i="39"/>
  <c r="A2085" i="39"/>
  <c r="B2085" i="39"/>
  <c r="C2085" i="39"/>
  <c r="D2085" i="39"/>
  <c r="E2085" i="39"/>
  <c r="F2085" i="39"/>
  <c r="G2085" i="39"/>
  <c r="H2085" i="39"/>
  <c r="A2086" i="39"/>
  <c r="B2086" i="39"/>
  <c r="C2086" i="39"/>
  <c r="D2086" i="39"/>
  <c r="E2086" i="39"/>
  <c r="F2086" i="39"/>
  <c r="G2086" i="39"/>
  <c r="H2086" i="39"/>
  <c r="A2087" i="39"/>
  <c r="B2087" i="39"/>
  <c r="C2087" i="39"/>
  <c r="D2087" i="39"/>
  <c r="E2087" i="39"/>
  <c r="F2087" i="39"/>
  <c r="G2087" i="39"/>
  <c r="H2087" i="39"/>
  <c r="A2088" i="39"/>
  <c r="B2088" i="39"/>
  <c r="C2088" i="39"/>
  <c r="D2088" i="39"/>
  <c r="E2088" i="39"/>
  <c r="F2088" i="39"/>
  <c r="G2088" i="39"/>
  <c r="H2088" i="39"/>
  <c r="A2089" i="39"/>
  <c r="B2089" i="39"/>
  <c r="C2089" i="39"/>
  <c r="D2089" i="39"/>
  <c r="E2089" i="39"/>
  <c r="F2089" i="39"/>
  <c r="G2089" i="39"/>
  <c r="H2089" i="39"/>
  <c r="A2090" i="39"/>
  <c r="B2090" i="39"/>
  <c r="C2090" i="39"/>
  <c r="D2090" i="39"/>
  <c r="E2090" i="39"/>
  <c r="F2090" i="39"/>
  <c r="G2090" i="39"/>
  <c r="H2090" i="39"/>
  <c r="A2091" i="39"/>
  <c r="B2091" i="39"/>
  <c r="C2091" i="39"/>
  <c r="D2091" i="39"/>
  <c r="E2091" i="39"/>
  <c r="F2091" i="39"/>
  <c r="G2091" i="39"/>
  <c r="H2091" i="39"/>
  <c r="A2092" i="39"/>
  <c r="B2092" i="39"/>
  <c r="C2092" i="39"/>
  <c r="D2092" i="39"/>
  <c r="E2092" i="39"/>
  <c r="F2092" i="39"/>
  <c r="G2092" i="39"/>
  <c r="H2092" i="39"/>
  <c r="A2093" i="39"/>
  <c r="B2093" i="39"/>
  <c r="C2093" i="39"/>
  <c r="D2093" i="39"/>
  <c r="E2093" i="39"/>
  <c r="F2093" i="39"/>
  <c r="G2093" i="39"/>
  <c r="H2093" i="39"/>
  <c r="A2094" i="39"/>
  <c r="B2094" i="39"/>
  <c r="C2094" i="39"/>
  <c r="D2094" i="39"/>
  <c r="E2094" i="39"/>
  <c r="F2094" i="39"/>
  <c r="G2094" i="39"/>
  <c r="H2094" i="39"/>
  <c r="A2095" i="39"/>
  <c r="B2095" i="39"/>
  <c r="C2095" i="39"/>
  <c r="D2095" i="39"/>
  <c r="E2095" i="39"/>
  <c r="F2095" i="39"/>
  <c r="G2095" i="39"/>
  <c r="H2095" i="39"/>
  <c r="A2096" i="39"/>
  <c r="B2096" i="39"/>
  <c r="C2096" i="39"/>
  <c r="D2096" i="39"/>
  <c r="E2096" i="39"/>
  <c r="F2096" i="39"/>
  <c r="G2096" i="39"/>
  <c r="H2096" i="39"/>
  <c r="A2097" i="39"/>
  <c r="B2097" i="39"/>
  <c r="C2097" i="39"/>
  <c r="D2097" i="39"/>
  <c r="E2097" i="39"/>
  <c r="F2097" i="39"/>
  <c r="G2097" i="39"/>
  <c r="H2097" i="39"/>
  <c r="A2098" i="39"/>
  <c r="B2098" i="39"/>
  <c r="C2098" i="39"/>
  <c r="D2098" i="39"/>
  <c r="E2098" i="39"/>
  <c r="F2098" i="39"/>
  <c r="G2098" i="39"/>
  <c r="H2098" i="39"/>
  <c r="A2099" i="39"/>
  <c r="B2099" i="39"/>
  <c r="C2099" i="39"/>
  <c r="D2099" i="39"/>
  <c r="E2099" i="39"/>
  <c r="F2099" i="39"/>
  <c r="G2099" i="39"/>
  <c r="H2099" i="39"/>
  <c r="A2100" i="39"/>
  <c r="B2100" i="39"/>
  <c r="C2100" i="39"/>
  <c r="D2100" i="39"/>
  <c r="E2100" i="39"/>
  <c r="F2100" i="39"/>
  <c r="G2100" i="39"/>
  <c r="H2100" i="39"/>
  <c r="A2101" i="39"/>
  <c r="B2101" i="39"/>
  <c r="C2101" i="39"/>
  <c r="D2101" i="39"/>
  <c r="E2101" i="39"/>
  <c r="F2101" i="39"/>
  <c r="G2101" i="39"/>
  <c r="H2101" i="39"/>
  <c r="A2102" i="39"/>
  <c r="B2102" i="39"/>
  <c r="C2102" i="39"/>
  <c r="D2102" i="39"/>
  <c r="E2102" i="39"/>
  <c r="F2102" i="39"/>
  <c r="G2102" i="39"/>
  <c r="H2102" i="39"/>
  <c r="A2103" i="39"/>
  <c r="B2103" i="39"/>
  <c r="C2103" i="39"/>
  <c r="D2103" i="39"/>
  <c r="E2103" i="39"/>
  <c r="F2103" i="39"/>
  <c r="G2103" i="39"/>
  <c r="H2103" i="39"/>
  <c r="A2104" i="39"/>
  <c r="B2104" i="39"/>
  <c r="C2104" i="39"/>
  <c r="D2104" i="39"/>
  <c r="E2104" i="39"/>
  <c r="F2104" i="39"/>
  <c r="G2104" i="39"/>
  <c r="H2104" i="39"/>
  <c r="A2105" i="39"/>
  <c r="B2105" i="39"/>
  <c r="C2105" i="39"/>
  <c r="D2105" i="39"/>
  <c r="E2105" i="39"/>
  <c r="F2105" i="39"/>
  <c r="G2105" i="39"/>
  <c r="H2105" i="39"/>
  <c r="A2106" i="39"/>
  <c r="B2106" i="39"/>
  <c r="C2106" i="39"/>
  <c r="D2106" i="39"/>
  <c r="E2106" i="39"/>
  <c r="F2106" i="39"/>
  <c r="G2106" i="39"/>
  <c r="H2106" i="39"/>
  <c r="A2107" i="39"/>
  <c r="B2107" i="39"/>
  <c r="C2107" i="39"/>
  <c r="D2107" i="39"/>
  <c r="E2107" i="39"/>
  <c r="F2107" i="39"/>
  <c r="G2107" i="39"/>
  <c r="H2107" i="39"/>
  <c r="A2108" i="39"/>
  <c r="B2108" i="39"/>
  <c r="C2108" i="39"/>
  <c r="D2108" i="39"/>
  <c r="E2108" i="39"/>
  <c r="F2108" i="39"/>
  <c r="G2108" i="39"/>
  <c r="H2108" i="39"/>
  <c r="A2109" i="39"/>
  <c r="B2109" i="39"/>
  <c r="C2109" i="39"/>
  <c r="D2109" i="39"/>
  <c r="E2109" i="39"/>
  <c r="F2109" i="39"/>
  <c r="G2109" i="39"/>
  <c r="H2109" i="39"/>
  <c r="A2110" i="39"/>
  <c r="B2110" i="39"/>
  <c r="C2110" i="39"/>
  <c r="D2110" i="39"/>
  <c r="E2110" i="39"/>
  <c r="F2110" i="39"/>
  <c r="G2110" i="39"/>
  <c r="H2110" i="39"/>
  <c r="A2111" i="39"/>
  <c r="B2111" i="39"/>
  <c r="C2111" i="39"/>
  <c r="D2111" i="39"/>
  <c r="E2111" i="39"/>
  <c r="F2111" i="39"/>
  <c r="G2111" i="39"/>
  <c r="H2111" i="39"/>
  <c r="A2112" i="39"/>
  <c r="B2112" i="39"/>
  <c r="C2112" i="39"/>
  <c r="D2112" i="39"/>
  <c r="E2112" i="39"/>
  <c r="F2112" i="39"/>
  <c r="G2112" i="39"/>
  <c r="H2112" i="39"/>
  <c r="A2113" i="39"/>
  <c r="B2113" i="39"/>
  <c r="C2113" i="39"/>
  <c r="D2113" i="39"/>
  <c r="E2113" i="39"/>
  <c r="F2113" i="39"/>
  <c r="G2113" i="39"/>
  <c r="H2113" i="39"/>
  <c r="A2114" i="39"/>
  <c r="B2114" i="39"/>
  <c r="C2114" i="39"/>
  <c r="D2114" i="39"/>
  <c r="E2114" i="39"/>
  <c r="F2114" i="39"/>
  <c r="G2114" i="39"/>
  <c r="H2114" i="39"/>
  <c r="A2115" i="39"/>
  <c r="B2115" i="39"/>
  <c r="C2115" i="39"/>
  <c r="D2115" i="39"/>
  <c r="E2115" i="39"/>
  <c r="F2115" i="39"/>
  <c r="G2115" i="39"/>
  <c r="H2115" i="39"/>
  <c r="A2116" i="39"/>
  <c r="B2116" i="39"/>
  <c r="C2116" i="39"/>
  <c r="D2116" i="39"/>
  <c r="E2116" i="39"/>
  <c r="F2116" i="39"/>
  <c r="G2116" i="39"/>
  <c r="H2116" i="39"/>
  <c r="A2117" i="39"/>
  <c r="B2117" i="39"/>
  <c r="C2117" i="39"/>
  <c r="D2117" i="39"/>
  <c r="E2117" i="39"/>
  <c r="F2117" i="39"/>
  <c r="G2117" i="39"/>
  <c r="H2117" i="39"/>
  <c r="A2118" i="39"/>
  <c r="B2118" i="39"/>
  <c r="C2118" i="39"/>
  <c r="D2118" i="39"/>
  <c r="E2118" i="39"/>
  <c r="F2118" i="39"/>
  <c r="G2118" i="39"/>
  <c r="H2118" i="39"/>
  <c r="A2119" i="39"/>
  <c r="B2119" i="39"/>
  <c r="C2119" i="39"/>
  <c r="D2119" i="39"/>
  <c r="E2119" i="39"/>
  <c r="F2119" i="39"/>
  <c r="G2119" i="39"/>
  <c r="H2119" i="39"/>
  <c r="A2120" i="39"/>
  <c r="B2120" i="39"/>
  <c r="C2120" i="39"/>
  <c r="D2120" i="39"/>
  <c r="E2120" i="39"/>
  <c r="F2120" i="39"/>
  <c r="G2120" i="39"/>
  <c r="H2120" i="39"/>
  <c r="A2121" i="39"/>
  <c r="B2121" i="39"/>
  <c r="C2121" i="39"/>
  <c r="D2121" i="39"/>
  <c r="E2121" i="39"/>
  <c r="F2121" i="39"/>
  <c r="G2121" i="39"/>
  <c r="H2121" i="39"/>
  <c r="A2122" i="39"/>
  <c r="B2122" i="39"/>
  <c r="C2122" i="39"/>
  <c r="D2122" i="39"/>
  <c r="E2122" i="39"/>
  <c r="F2122" i="39"/>
  <c r="G2122" i="39"/>
  <c r="H2122" i="39"/>
  <c r="A2123" i="39"/>
  <c r="B2123" i="39"/>
  <c r="C2123" i="39"/>
  <c r="D2123" i="39"/>
  <c r="E2123" i="39"/>
  <c r="F2123" i="39"/>
  <c r="G2123" i="39"/>
  <c r="H2123" i="39"/>
  <c r="A2124" i="39"/>
  <c r="B2124" i="39"/>
  <c r="C2124" i="39"/>
  <c r="D2124" i="39"/>
  <c r="E2124" i="39"/>
  <c r="F2124" i="39"/>
  <c r="G2124" i="39"/>
  <c r="H2124" i="39"/>
  <c r="A2125" i="39"/>
  <c r="B2125" i="39"/>
  <c r="C2125" i="39"/>
  <c r="D2125" i="39"/>
  <c r="E2125" i="39"/>
  <c r="F2125" i="39"/>
  <c r="G2125" i="39"/>
  <c r="H2125" i="39"/>
  <c r="A2126" i="39"/>
  <c r="B2126" i="39"/>
  <c r="C2126" i="39"/>
  <c r="D2126" i="39"/>
  <c r="E2126" i="39"/>
  <c r="F2126" i="39"/>
  <c r="G2126" i="39"/>
  <c r="H2126" i="39"/>
  <c r="A2127" i="39"/>
  <c r="B2127" i="39"/>
  <c r="C2127" i="39"/>
  <c r="D2127" i="39"/>
  <c r="E2127" i="39"/>
  <c r="F2127" i="39"/>
  <c r="G2127" i="39"/>
  <c r="H2127" i="39"/>
  <c r="A2128" i="39"/>
  <c r="B2128" i="39"/>
  <c r="C2128" i="39"/>
  <c r="D2128" i="39"/>
  <c r="E2128" i="39"/>
  <c r="F2128" i="39"/>
  <c r="G2128" i="39"/>
  <c r="H2128" i="39"/>
  <c r="A2129" i="39"/>
  <c r="B2129" i="39"/>
  <c r="C2129" i="39"/>
  <c r="D2129" i="39"/>
  <c r="E2129" i="39"/>
  <c r="F2129" i="39"/>
  <c r="G2129" i="39"/>
  <c r="H2129" i="39"/>
  <c r="A2130" i="39"/>
  <c r="B2130" i="39"/>
  <c r="C2130" i="39"/>
  <c r="D2130" i="39"/>
  <c r="E2130" i="39"/>
  <c r="F2130" i="39"/>
  <c r="G2130" i="39"/>
  <c r="H2130" i="39"/>
  <c r="A2131" i="39"/>
  <c r="B2131" i="39"/>
  <c r="C2131" i="39"/>
  <c r="D2131" i="39"/>
  <c r="E2131" i="39"/>
  <c r="F2131" i="39"/>
  <c r="G2131" i="39"/>
  <c r="H2131" i="39"/>
  <c r="A2132" i="39"/>
  <c r="B2132" i="39"/>
  <c r="C2132" i="39"/>
  <c r="D2132" i="39"/>
  <c r="E2132" i="39"/>
  <c r="F2132" i="39"/>
  <c r="G2132" i="39"/>
  <c r="H2132" i="39"/>
  <c r="A2133" i="39"/>
  <c r="B2133" i="39"/>
  <c r="C2133" i="39"/>
  <c r="D2133" i="39"/>
  <c r="E2133" i="39"/>
  <c r="F2133" i="39"/>
  <c r="G2133" i="39"/>
  <c r="H2133" i="39"/>
  <c r="A2134" i="39"/>
  <c r="B2134" i="39"/>
  <c r="C2134" i="39"/>
  <c r="D2134" i="39"/>
  <c r="E2134" i="39"/>
  <c r="F2134" i="39"/>
  <c r="G2134" i="39"/>
  <c r="H2134" i="39"/>
  <c r="A2135" i="39"/>
  <c r="B2135" i="39"/>
  <c r="C2135" i="39"/>
  <c r="D2135" i="39"/>
  <c r="E2135" i="39"/>
  <c r="F2135" i="39"/>
  <c r="G2135" i="39"/>
  <c r="H2135" i="39"/>
  <c r="A2136" i="39"/>
  <c r="B2136" i="39"/>
  <c r="C2136" i="39"/>
  <c r="D2136" i="39"/>
  <c r="E2136" i="39"/>
  <c r="F2136" i="39"/>
  <c r="G2136" i="39"/>
  <c r="H2136" i="39"/>
  <c r="A2137" i="39"/>
  <c r="B2137" i="39"/>
  <c r="C2137" i="39"/>
  <c r="D2137" i="39"/>
  <c r="E2137" i="39"/>
  <c r="F2137" i="39"/>
  <c r="G2137" i="39"/>
  <c r="H2137" i="39"/>
  <c r="A2138" i="39"/>
  <c r="B2138" i="39"/>
  <c r="C2138" i="39"/>
  <c r="D2138" i="39"/>
  <c r="E2138" i="39"/>
  <c r="F2138" i="39"/>
  <c r="G2138" i="39"/>
  <c r="H2138" i="39"/>
  <c r="A2139" i="39"/>
  <c r="B2139" i="39"/>
  <c r="C2139" i="39"/>
  <c r="D2139" i="39"/>
  <c r="E2139" i="39"/>
  <c r="F2139" i="39"/>
  <c r="G2139" i="39"/>
  <c r="H2139" i="39"/>
  <c r="A2140" i="39"/>
  <c r="B2140" i="39"/>
  <c r="C2140" i="39"/>
  <c r="D2140" i="39"/>
  <c r="E2140" i="39"/>
  <c r="F2140" i="39"/>
  <c r="G2140" i="39"/>
  <c r="H2140" i="39"/>
  <c r="A2141" i="39"/>
  <c r="B2141" i="39"/>
  <c r="C2141" i="39"/>
  <c r="D2141" i="39"/>
  <c r="E2141" i="39"/>
  <c r="F2141" i="39"/>
  <c r="G2141" i="39"/>
  <c r="H2141" i="39"/>
  <c r="A2142" i="39"/>
  <c r="B2142" i="39"/>
  <c r="C2142" i="39"/>
  <c r="D2142" i="39"/>
  <c r="E2142" i="39"/>
  <c r="F2142" i="39"/>
  <c r="G2142" i="39"/>
  <c r="H2142" i="39"/>
  <c r="A2143" i="39"/>
  <c r="B2143" i="39"/>
  <c r="C2143" i="39"/>
  <c r="D2143" i="39"/>
  <c r="E2143" i="39"/>
  <c r="F2143" i="39"/>
  <c r="G2143" i="39"/>
  <c r="H2143" i="39"/>
  <c r="A2144" i="39"/>
  <c r="B2144" i="39"/>
  <c r="C2144" i="39"/>
  <c r="D2144" i="39"/>
  <c r="E2144" i="39"/>
  <c r="F2144" i="39"/>
  <c r="G2144" i="39"/>
  <c r="H2144" i="39"/>
  <c r="A2145" i="39"/>
  <c r="B2145" i="39"/>
  <c r="C2145" i="39"/>
  <c r="D2145" i="39"/>
  <c r="E2145" i="39"/>
  <c r="F2145" i="39"/>
  <c r="G2145" i="39"/>
  <c r="H2145" i="39"/>
  <c r="A2146" i="39"/>
  <c r="B2146" i="39"/>
  <c r="C2146" i="39"/>
  <c r="D2146" i="39"/>
  <c r="E2146" i="39"/>
  <c r="F2146" i="39"/>
  <c r="G2146" i="39"/>
  <c r="H2146" i="39"/>
  <c r="A2147" i="39"/>
  <c r="B2147" i="39"/>
  <c r="C2147" i="39"/>
  <c r="D2147" i="39"/>
  <c r="E2147" i="39"/>
  <c r="F2147" i="39"/>
  <c r="G2147" i="39"/>
  <c r="H2147" i="39"/>
  <c r="A2148" i="39"/>
  <c r="B2148" i="39"/>
  <c r="C2148" i="39"/>
  <c r="D2148" i="39"/>
  <c r="E2148" i="39"/>
  <c r="F2148" i="39"/>
  <c r="G2148" i="39"/>
  <c r="H2148" i="39"/>
  <c r="A2149" i="39"/>
  <c r="B2149" i="39"/>
  <c r="C2149" i="39"/>
  <c r="D2149" i="39"/>
  <c r="E2149" i="39"/>
  <c r="F2149" i="39"/>
  <c r="G2149" i="39"/>
  <c r="H2149" i="39"/>
  <c r="A2150" i="39"/>
  <c r="B2150" i="39"/>
  <c r="C2150" i="39"/>
  <c r="D2150" i="39"/>
  <c r="E2150" i="39"/>
  <c r="F2150" i="39"/>
  <c r="G2150" i="39"/>
  <c r="H2150" i="39"/>
  <c r="A2151" i="39"/>
  <c r="B2151" i="39"/>
  <c r="C2151" i="39"/>
  <c r="D2151" i="39"/>
  <c r="E2151" i="39"/>
  <c r="F2151" i="39"/>
  <c r="G2151" i="39"/>
  <c r="H2151" i="39"/>
  <c r="A2152" i="39"/>
  <c r="B2152" i="39"/>
  <c r="C2152" i="39"/>
  <c r="D2152" i="39"/>
  <c r="E2152" i="39"/>
  <c r="F2152" i="39"/>
  <c r="G2152" i="39"/>
  <c r="H2152" i="39"/>
  <c r="A2153" i="39"/>
  <c r="B2153" i="39"/>
  <c r="C2153" i="39"/>
  <c r="D2153" i="39"/>
  <c r="E2153" i="39"/>
  <c r="F2153" i="39"/>
  <c r="G2153" i="39"/>
  <c r="H2153" i="39"/>
  <c r="A2154" i="39"/>
  <c r="B2154" i="39"/>
  <c r="C2154" i="39"/>
  <c r="D2154" i="39"/>
  <c r="E2154" i="39"/>
  <c r="F2154" i="39"/>
  <c r="G2154" i="39"/>
  <c r="H2154" i="39"/>
  <c r="A2155" i="39"/>
  <c r="B2155" i="39"/>
  <c r="C2155" i="39"/>
  <c r="D2155" i="39"/>
  <c r="E2155" i="39"/>
  <c r="F2155" i="39"/>
  <c r="G2155" i="39"/>
  <c r="H2155" i="39"/>
  <c r="A2156" i="39"/>
  <c r="B2156" i="39"/>
  <c r="C2156" i="39"/>
  <c r="D2156" i="39"/>
  <c r="E2156" i="39"/>
  <c r="F2156" i="39"/>
  <c r="G2156" i="39"/>
  <c r="H2156" i="39"/>
  <c r="A2157" i="39"/>
  <c r="B2157" i="39"/>
  <c r="C2157" i="39"/>
  <c r="D2157" i="39"/>
  <c r="E2157" i="39"/>
  <c r="F2157" i="39"/>
  <c r="G2157" i="39"/>
  <c r="H2157" i="39"/>
  <c r="A2158" i="39"/>
  <c r="B2158" i="39"/>
  <c r="C2158" i="39"/>
  <c r="D2158" i="39"/>
  <c r="E2158" i="39"/>
  <c r="F2158" i="39"/>
  <c r="G2158" i="39"/>
  <c r="H2158" i="39"/>
  <c r="A2159" i="39"/>
  <c r="B2159" i="39"/>
  <c r="C2159" i="39"/>
  <c r="D2159" i="39"/>
  <c r="E2159" i="39"/>
  <c r="F2159" i="39"/>
  <c r="G2159" i="39"/>
  <c r="H2159" i="39"/>
  <c r="A2160" i="39"/>
  <c r="B2160" i="39"/>
  <c r="C2160" i="39"/>
  <c r="D2160" i="39"/>
  <c r="E2160" i="39"/>
  <c r="F2160" i="39"/>
  <c r="G2160" i="39"/>
  <c r="H2160" i="39"/>
  <c r="A2161" i="39"/>
  <c r="B2161" i="39"/>
  <c r="C2161" i="39"/>
  <c r="D2161" i="39"/>
  <c r="E2161" i="39"/>
  <c r="F2161" i="39"/>
  <c r="G2161" i="39"/>
  <c r="H2161" i="39"/>
  <c r="A2162" i="39"/>
  <c r="B2162" i="39"/>
  <c r="C2162" i="39"/>
  <c r="D2162" i="39"/>
  <c r="E2162" i="39"/>
  <c r="F2162" i="39"/>
  <c r="G2162" i="39"/>
  <c r="H2162" i="39"/>
  <c r="A2163" i="39"/>
  <c r="B2163" i="39"/>
  <c r="C2163" i="39"/>
  <c r="D2163" i="39"/>
  <c r="E2163" i="39"/>
  <c r="F2163" i="39"/>
  <c r="G2163" i="39"/>
  <c r="H2163" i="39"/>
  <c r="A2164" i="39"/>
  <c r="B2164" i="39"/>
  <c r="C2164" i="39"/>
  <c r="D2164" i="39"/>
  <c r="E2164" i="39"/>
  <c r="F2164" i="39"/>
  <c r="G2164" i="39"/>
  <c r="H2164" i="39"/>
  <c r="A2165" i="39"/>
  <c r="B2165" i="39"/>
  <c r="C2165" i="39"/>
  <c r="D2165" i="39"/>
  <c r="E2165" i="39"/>
  <c r="F2165" i="39"/>
  <c r="G2165" i="39"/>
  <c r="H2165" i="39"/>
  <c r="A2166" i="39"/>
  <c r="B2166" i="39"/>
  <c r="C2166" i="39"/>
  <c r="D2166" i="39"/>
  <c r="E2166" i="39"/>
  <c r="F2166" i="39"/>
  <c r="G2166" i="39"/>
  <c r="H2166" i="39"/>
  <c r="A2167" i="39"/>
  <c r="B2167" i="39"/>
  <c r="C2167" i="39"/>
  <c r="D2167" i="39"/>
  <c r="E2167" i="39"/>
  <c r="F2167" i="39"/>
  <c r="G2167" i="39"/>
  <c r="H2167" i="39"/>
  <c r="A2168" i="39"/>
  <c r="B2168" i="39"/>
  <c r="C2168" i="39"/>
  <c r="D2168" i="39"/>
  <c r="E2168" i="39"/>
  <c r="F2168" i="39"/>
  <c r="G2168" i="39"/>
  <c r="H2168" i="39"/>
  <c r="A2169" i="39"/>
  <c r="B2169" i="39"/>
  <c r="C2169" i="39"/>
  <c r="D2169" i="39"/>
  <c r="E2169" i="39"/>
  <c r="F2169" i="39"/>
  <c r="G2169" i="39"/>
  <c r="H2169" i="39"/>
  <c r="A2170" i="39"/>
  <c r="B2170" i="39"/>
  <c r="C2170" i="39"/>
  <c r="D2170" i="39"/>
  <c r="E2170" i="39"/>
  <c r="F2170" i="39"/>
  <c r="G2170" i="39"/>
  <c r="H2170" i="39"/>
  <c r="A2171" i="39"/>
  <c r="B2171" i="39"/>
  <c r="C2171" i="39"/>
  <c r="D2171" i="39"/>
  <c r="E2171" i="39"/>
  <c r="F2171" i="39"/>
  <c r="G2171" i="39"/>
  <c r="H2171" i="39"/>
  <c r="A2172" i="39"/>
  <c r="B2172" i="39"/>
  <c r="C2172" i="39"/>
  <c r="D2172" i="39"/>
  <c r="E2172" i="39"/>
  <c r="F2172" i="39"/>
  <c r="G2172" i="39"/>
  <c r="H2172" i="39"/>
  <c r="A2173" i="39"/>
  <c r="B2173" i="39"/>
  <c r="C2173" i="39"/>
  <c r="D2173" i="39"/>
  <c r="E2173" i="39"/>
  <c r="F2173" i="39"/>
  <c r="G2173" i="39"/>
  <c r="H2173" i="39"/>
  <c r="A2174" i="39"/>
  <c r="B2174" i="39"/>
  <c r="C2174" i="39"/>
  <c r="D2174" i="39"/>
  <c r="E2174" i="39"/>
  <c r="F2174" i="39"/>
  <c r="G2174" i="39"/>
  <c r="H2174" i="39"/>
  <c r="A2175" i="39"/>
  <c r="B2175" i="39"/>
  <c r="C2175" i="39"/>
  <c r="D2175" i="39"/>
  <c r="E2175" i="39"/>
  <c r="F2175" i="39"/>
  <c r="G2175" i="39"/>
  <c r="H2175" i="39"/>
  <c r="A2176" i="39"/>
  <c r="B2176" i="39"/>
  <c r="C2176" i="39"/>
  <c r="D2176" i="39"/>
  <c r="E2176" i="39"/>
  <c r="F2176" i="39"/>
  <c r="G2176" i="39"/>
  <c r="H2176" i="39"/>
  <c r="A2177" i="39"/>
  <c r="B2177" i="39"/>
  <c r="C2177" i="39"/>
  <c r="D2177" i="39"/>
  <c r="E2177" i="39"/>
  <c r="F2177" i="39"/>
  <c r="G2177" i="39"/>
  <c r="H2177" i="39"/>
  <c r="A2178" i="39"/>
  <c r="B2178" i="39"/>
  <c r="C2178" i="39"/>
  <c r="D2178" i="39"/>
  <c r="E2178" i="39"/>
  <c r="F2178" i="39"/>
  <c r="G2178" i="39"/>
  <c r="H2178" i="39"/>
  <c r="A2179" i="39"/>
  <c r="B2179" i="39"/>
  <c r="C2179" i="39"/>
  <c r="D2179" i="39"/>
  <c r="E2179" i="39"/>
  <c r="F2179" i="39"/>
  <c r="G2179" i="39"/>
  <c r="H2179" i="39"/>
  <c r="A2180" i="39"/>
  <c r="B2180" i="39"/>
  <c r="C2180" i="39"/>
  <c r="D2180" i="39"/>
  <c r="E2180" i="39"/>
  <c r="F2180" i="39"/>
  <c r="G2180" i="39"/>
  <c r="H2180" i="39"/>
  <c r="A2181" i="39"/>
  <c r="B2181" i="39"/>
  <c r="C2181" i="39"/>
  <c r="D2181" i="39"/>
  <c r="E2181" i="39"/>
  <c r="F2181" i="39"/>
  <c r="G2181" i="39"/>
  <c r="H2181" i="39"/>
  <c r="A2182" i="39"/>
  <c r="B2182" i="39"/>
  <c r="C2182" i="39"/>
  <c r="D2182" i="39"/>
  <c r="E2182" i="39"/>
  <c r="F2182" i="39"/>
  <c r="G2182" i="39"/>
  <c r="H2182" i="39"/>
  <c r="A2183" i="39"/>
  <c r="B2183" i="39"/>
  <c r="C2183" i="39"/>
  <c r="D2183" i="39"/>
  <c r="E2183" i="39"/>
  <c r="F2183" i="39"/>
  <c r="G2183" i="39"/>
  <c r="H2183" i="39"/>
  <c r="A2184" i="39"/>
  <c r="B2184" i="39"/>
  <c r="C2184" i="39"/>
  <c r="D2184" i="39"/>
  <c r="E2184" i="39"/>
  <c r="F2184" i="39"/>
  <c r="G2184" i="39"/>
  <c r="H2184" i="39"/>
  <c r="A2185" i="39"/>
  <c r="B2185" i="39"/>
  <c r="C2185" i="39"/>
  <c r="D2185" i="39"/>
  <c r="E2185" i="39"/>
  <c r="F2185" i="39"/>
  <c r="G2185" i="39"/>
  <c r="H2185" i="39"/>
  <c r="A2186" i="39"/>
  <c r="B2186" i="39"/>
  <c r="C2186" i="39"/>
  <c r="D2186" i="39"/>
  <c r="E2186" i="39"/>
  <c r="F2186" i="39"/>
  <c r="G2186" i="39"/>
  <c r="H2186" i="39"/>
  <c r="A2187" i="39"/>
  <c r="B2187" i="39"/>
  <c r="C2187" i="39"/>
  <c r="D2187" i="39"/>
  <c r="E2187" i="39"/>
  <c r="F2187" i="39"/>
  <c r="G2187" i="39"/>
  <c r="H2187" i="39"/>
  <c r="A2188" i="39"/>
  <c r="B2188" i="39"/>
  <c r="C2188" i="39"/>
  <c r="D2188" i="39"/>
  <c r="E2188" i="39"/>
  <c r="F2188" i="39"/>
  <c r="G2188" i="39"/>
  <c r="H2188" i="39"/>
  <c r="A2189" i="39"/>
  <c r="B2189" i="39"/>
  <c r="C2189" i="39"/>
  <c r="D2189" i="39"/>
  <c r="E2189" i="39"/>
  <c r="F2189" i="39"/>
  <c r="G2189" i="39"/>
  <c r="H2189" i="39"/>
  <c r="A2190" i="39"/>
  <c r="B2190" i="39"/>
  <c r="C2190" i="39"/>
  <c r="D2190" i="39"/>
  <c r="E2190" i="39"/>
  <c r="F2190" i="39"/>
  <c r="G2190" i="39"/>
  <c r="H2190" i="39"/>
  <c r="A2191" i="39"/>
  <c r="B2191" i="39"/>
  <c r="C2191" i="39"/>
  <c r="D2191" i="39"/>
  <c r="E2191" i="39"/>
  <c r="F2191" i="39"/>
  <c r="G2191" i="39"/>
  <c r="H2191" i="39"/>
  <c r="A2192" i="39"/>
  <c r="B2192" i="39"/>
  <c r="C2192" i="39"/>
  <c r="D2192" i="39"/>
  <c r="E2192" i="39"/>
  <c r="F2192" i="39"/>
  <c r="G2192" i="39"/>
  <c r="H2192" i="39"/>
  <c r="A2193" i="39"/>
  <c r="B2193" i="39"/>
  <c r="C2193" i="39"/>
  <c r="D2193" i="39"/>
  <c r="E2193" i="39"/>
  <c r="F2193" i="39"/>
  <c r="G2193" i="39"/>
  <c r="H2193" i="39"/>
  <c r="A2194" i="39"/>
  <c r="B2194" i="39"/>
  <c r="C2194" i="39"/>
  <c r="D2194" i="39"/>
  <c r="E2194" i="39"/>
  <c r="F2194" i="39"/>
  <c r="G2194" i="39"/>
  <c r="H2194" i="39"/>
  <c r="A2195" i="39"/>
  <c r="B2195" i="39"/>
  <c r="C2195" i="39"/>
  <c r="D2195" i="39"/>
  <c r="E2195" i="39"/>
  <c r="F2195" i="39"/>
  <c r="G2195" i="39"/>
  <c r="H2195" i="39"/>
  <c r="A2196" i="39"/>
  <c r="B2196" i="39"/>
  <c r="C2196" i="39"/>
  <c r="D2196" i="39"/>
  <c r="E2196" i="39"/>
  <c r="F2196" i="39"/>
  <c r="G2196" i="39"/>
  <c r="H2196" i="39"/>
  <c r="A2197" i="39"/>
  <c r="B2197" i="39"/>
  <c r="C2197" i="39"/>
  <c r="D2197" i="39"/>
  <c r="E2197" i="39"/>
  <c r="F2197" i="39"/>
  <c r="G2197" i="39"/>
  <c r="H2197" i="39"/>
  <c r="A2198" i="39"/>
  <c r="B2198" i="39"/>
  <c r="C2198" i="39"/>
  <c r="D2198" i="39"/>
  <c r="E2198" i="39"/>
  <c r="F2198" i="39"/>
  <c r="G2198" i="39"/>
  <c r="H2198" i="39"/>
  <c r="A2199" i="39"/>
  <c r="B2199" i="39"/>
  <c r="C2199" i="39"/>
  <c r="D2199" i="39"/>
  <c r="E2199" i="39"/>
  <c r="F2199" i="39"/>
  <c r="G2199" i="39"/>
  <c r="H2199" i="39"/>
  <c r="A2200" i="39"/>
  <c r="B2200" i="39"/>
  <c r="C2200" i="39"/>
  <c r="D2200" i="39"/>
  <c r="E2200" i="39"/>
  <c r="F2200" i="39"/>
  <c r="G2200" i="39"/>
  <c r="H2200" i="39"/>
  <c r="A2201" i="39"/>
  <c r="B2201" i="39"/>
  <c r="C2201" i="39"/>
  <c r="D2201" i="39"/>
  <c r="E2201" i="39"/>
  <c r="F2201" i="39"/>
  <c r="G2201" i="39"/>
  <c r="H2201" i="39"/>
  <c r="G5" i="39"/>
  <c r="F5" i="39"/>
  <c r="E5" i="39"/>
  <c r="D5" i="39"/>
  <c r="C5" i="39"/>
  <c r="B5" i="39"/>
  <c r="A5" i="39"/>
  <c r="I7689" i="46"/>
  <c r="I7686" i="46"/>
  <c r="I7685" i="46"/>
  <c r="I7684" i="46"/>
  <c r="I7682" i="46"/>
  <c r="I7681" i="46"/>
  <c r="I7680" i="46"/>
  <c r="I7678" i="46"/>
  <c r="I7677" i="46"/>
  <c r="I7676" i="46"/>
  <c r="I7674" i="46"/>
  <c r="I7673" i="46"/>
  <c r="I7672" i="46"/>
  <c r="I7670" i="46"/>
  <c r="I7669" i="46"/>
  <c r="I7668" i="46"/>
  <c r="I7666" i="46"/>
  <c r="I7665" i="46"/>
  <c r="I7664" i="46"/>
  <c r="I7662" i="46"/>
  <c r="I7661" i="46"/>
  <c r="I7660" i="46"/>
  <c r="I7658" i="46"/>
  <c r="I7657" i="46"/>
  <c r="I7656" i="46"/>
  <c r="I7654" i="46"/>
  <c r="I7653" i="46"/>
  <c r="I7652" i="46"/>
  <c r="I7650" i="46"/>
  <c r="I7649" i="46"/>
  <c r="I7648" i="46"/>
  <c r="I7646" i="46"/>
  <c r="I7645" i="46"/>
  <c r="I7644" i="46"/>
  <c r="I7642" i="46"/>
  <c r="I7641" i="46"/>
  <c r="I7640" i="46"/>
  <c r="I7638" i="46"/>
  <c r="I7637" i="46"/>
  <c r="I7636" i="46"/>
  <c r="I7634" i="46"/>
  <c r="I7633" i="46"/>
  <c r="I7632" i="46"/>
  <c r="I7630" i="46"/>
  <c r="I7629" i="46"/>
  <c r="I7628" i="46"/>
  <c r="I7626" i="46"/>
  <c r="I7625" i="46"/>
  <c r="I7624" i="46"/>
  <c r="I7622" i="46"/>
  <c r="I7621" i="46"/>
  <c r="I7620" i="46"/>
  <c r="I7618" i="46"/>
  <c r="I7617" i="46"/>
  <c r="I7616" i="46"/>
  <c r="I7614" i="46"/>
  <c r="I7613" i="46"/>
  <c r="I7612" i="46"/>
  <c r="I7610" i="46"/>
  <c r="I7609" i="46"/>
  <c r="I7608" i="46"/>
  <c r="I7606" i="46"/>
  <c r="I7605" i="46"/>
  <c r="I7604" i="46"/>
  <c r="I7602" i="46"/>
  <c r="I7601" i="46"/>
  <c r="I7600" i="46"/>
  <c r="I7598" i="46"/>
  <c r="I7597" i="46"/>
  <c r="I7596" i="46"/>
  <c r="I7594" i="46"/>
  <c r="I7593" i="46"/>
  <c r="I7592" i="46"/>
  <c r="I7590" i="46"/>
  <c r="I7589" i="46"/>
  <c r="I7588" i="46"/>
  <c r="I7586" i="46"/>
  <c r="I7585" i="46"/>
  <c r="I7584" i="46"/>
  <c r="I7583" i="46"/>
  <c r="I7582" i="46"/>
  <c r="I7581" i="46"/>
  <c r="I7580" i="46"/>
  <c r="I7578" i="46"/>
  <c r="I7577" i="46"/>
  <c r="I7576" i="46"/>
  <c r="I7574" i="46"/>
  <c r="I7573" i="46"/>
  <c r="I7572" i="46"/>
  <c r="I7571" i="46"/>
  <c r="I7570" i="46"/>
  <c r="I7569" i="46"/>
  <c r="I7568" i="46"/>
  <c r="I7567" i="46"/>
  <c r="I7566" i="46"/>
  <c r="I7565" i="46"/>
  <c r="I7564" i="46"/>
  <c r="I7563" i="46"/>
  <c r="I7562" i="46"/>
  <c r="I7561" i="46"/>
  <c r="I7560" i="46"/>
  <c r="I7558" i="46"/>
  <c r="I7557" i="46"/>
  <c r="I7556" i="46"/>
  <c r="I7554" i="46"/>
  <c r="I7553" i="46"/>
  <c r="I7552" i="46"/>
  <c r="I7550" i="46"/>
  <c r="I7549" i="46"/>
  <c r="I7548" i="46"/>
  <c r="I7546" i="46"/>
  <c r="I7545" i="46"/>
  <c r="I7544" i="46"/>
  <c r="I7543" i="46"/>
  <c r="I7542" i="46"/>
  <c r="I7541" i="46"/>
  <c r="I7540" i="46"/>
  <c r="I7538" i="46"/>
  <c r="I7537" i="46"/>
  <c r="I7536" i="46"/>
  <c r="I7534" i="46"/>
  <c r="I7533" i="46"/>
  <c r="I7532" i="46"/>
  <c r="I7531" i="46"/>
  <c r="I7530" i="46"/>
  <c r="I7529" i="46"/>
  <c r="I7528" i="46"/>
  <c r="I7526" i="46"/>
  <c r="I7525" i="46"/>
  <c r="I7524" i="46"/>
  <c r="I7522" i="46"/>
  <c r="I7521" i="46"/>
  <c r="I7520" i="46"/>
  <c r="I7519" i="46"/>
  <c r="I7518" i="46"/>
  <c r="I7517" i="46"/>
  <c r="I7516" i="46"/>
  <c r="I7515" i="46"/>
  <c r="I7514" i="46"/>
  <c r="I7513" i="46"/>
  <c r="I7512" i="46"/>
  <c r="I7511" i="46"/>
  <c r="I7510" i="46"/>
  <c r="I7509" i="46"/>
  <c r="I7508" i="46"/>
  <c r="I7507" i="46"/>
  <c r="I7506" i="46"/>
  <c r="I7505" i="46"/>
  <c r="I7504" i="46"/>
  <c r="I7503" i="46"/>
  <c r="I7502" i="46"/>
  <c r="I7501" i="46"/>
  <c r="I7500" i="46"/>
  <c r="I7499" i="46"/>
  <c r="I7498" i="46"/>
  <c r="I7497" i="46"/>
  <c r="I7496" i="46"/>
  <c r="I7495" i="46"/>
  <c r="I7494" i="46"/>
  <c r="I7493" i="46"/>
  <c r="I7492" i="46"/>
  <c r="I7491" i="46"/>
  <c r="I7490" i="46"/>
  <c r="I7489" i="46"/>
  <c r="I7488" i="46"/>
  <c r="I7487" i="46"/>
  <c r="I7486" i="46"/>
  <c r="I7485" i="46"/>
  <c r="I7484" i="46"/>
  <c r="I7483" i="46"/>
  <c r="I7482" i="46"/>
  <c r="I7481" i="46"/>
  <c r="I7480" i="46"/>
  <c r="I7479" i="46"/>
  <c r="I7478" i="46"/>
  <c r="I7477" i="46"/>
  <c r="I7476" i="46"/>
  <c r="I7475" i="46"/>
  <c r="I7474" i="46"/>
  <c r="I7473" i="46"/>
  <c r="I7472" i="46"/>
  <c r="I7471" i="46"/>
  <c r="I7470" i="46"/>
  <c r="I7469" i="46"/>
  <c r="I7468" i="46"/>
  <c r="I7467" i="46"/>
  <c r="I7466" i="46"/>
  <c r="I7465" i="46"/>
  <c r="I7464" i="46"/>
  <c r="I7463" i="46"/>
  <c r="I7462" i="46"/>
  <c r="I7461" i="46"/>
  <c r="I7460" i="46"/>
  <c r="I7459" i="46"/>
  <c r="I7458" i="46"/>
  <c r="I7457" i="46"/>
  <c r="I7456" i="46"/>
  <c r="I7455" i="46"/>
  <c r="I7454" i="46"/>
  <c r="I7453" i="46"/>
  <c r="I7452" i="46"/>
  <c r="I7451" i="46"/>
  <c r="I7450" i="46"/>
  <c r="I7449" i="46"/>
  <c r="I7448" i="46"/>
  <c r="I7447" i="46"/>
  <c r="I7446" i="46"/>
  <c r="I7445" i="46"/>
  <c r="I7444" i="46"/>
  <c r="I7443" i="46"/>
  <c r="I7442" i="46"/>
  <c r="I7441" i="46"/>
  <c r="I7440" i="46"/>
  <c r="I7439" i="46"/>
  <c r="I7438" i="46"/>
  <c r="I7437" i="46"/>
  <c r="I7436" i="46"/>
  <c r="I7435" i="46"/>
  <c r="I7434" i="46"/>
  <c r="I7433" i="46"/>
  <c r="I7432" i="46"/>
  <c r="I7431" i="46"/>
  <c r="I7430" i="46"/>
  <c r="I7429" i="46"/>
  <c r="I7428" i="46"/>
  <c r="I7427" i="46"/>
  <c r="I7426" i="46"/>
  <c r="I7425" i="46"/>
  <c r="I7424" i="46"/>
  <c r="I7423" i="46"/>
  <c r="I7422" i="46"/>
  <c r="I7421" i="46"/>
  <c r="I7420" i="46"/>
  <c r="I7419" i="46"/>
  <c r="I7418" i="46"/>
  <c r="I7417" i="46"/>
  <c r="I7416" i="46"/>
  <c r="I7415" i="46"/>
  <c r="I7414" i="46"/>
  <c r="I7413" i="46"/>
  <c r="I7412" i="46"/>
  <c r="I7411" i="46"/>
  <c r="I7410" i="46"/>
  <c r="I7409" i="46"/>
  <c r="I7408" i="46"/>
  <c r="I7407" i="46"/>
  <c r="I7406" i="46"/>
  <c r="I7405" i="46"/>
  <c r="I7404" i="46"/>
  <c r="I7403" i="46"/>
  <c r="I7402" i="46"/>
  <c r="I7401" i="46"/>
  <c r="I7400" i="46"/>
  <c r="I7399" i="46"/>
  <c r="I7398" i="46"/>
  <c r="I7397" i="46"/>
  <c r="I7396" i="46"/>
  <c r="I7394" i="46"/>
  <c r="I7393" i="46"/>
  <c r="I7392" i="46"/>
  <c r="I7390" i="46"/>
  <c r="I7389" i="46"/>
  <c r="I7388" i="46"/>
  <c r="I7386" i="46"/>
  <c r="I7385" i="46"/>
  <c r="I7384" i="46"/>
  <c r="I7383" i="46"/>
  <c r="I7382" i="46"/>
  <c r="I7381" i="46"/>
  <c r="I7380" i="46"/>
  <c r="I7378" i="46"/>
  <c r="I7377" i="46"/>
  <c r="I7376" i="46"/>
  <c r="I7374" i="46"/>
  <c r="I7372" i="46"/>
  <c r="I7371" i="46"/>
  <c r="I7370" i="46"/>
  <c r="I7368" i="46"/>
  <c r="I7367" i="46"/>
  <c r="I7366" i="46"/>
  <c r="I7364" i="46"/>
  <c r="I7363" i="46"/>
  <c r="I7362" i="46"/>
  <c r="I7360" i="46"/>
  <c r="I7358" i="46"/>
  <c r="I7356" i="46"/>
  <c r="I7354" i="46"/>
  <c r="I7352" i="46"/>
  <c r="I7350" i="46"/>
  <c r="I7349" i="46"/>
  <c r="I7348" i="46"/>
  <c r="I7347" i="46"/>
  <c r="I7346" i="46"/>
  <c r="I7345" i="46"/>
  <c r="I7344" i="46"/>
  <c r="I7343" i="46"/>
  <c r="I7342" i="46"/>
  <c r="I7341" i="46"/>
  <c r="I7340" i="46"/>
  <c r="I7339" i="46"/>
  <c r="I7338" i="46"/>
  <c r="I7337" i="46"/>
  <c r="I7336" i="46"/>
  <c r="I7335" i="46"/>
  <c r="I7334" i="46"/>
  <c r="I7333" i="46"/>
  <c r="I7332" i="46"/>
  <c r="I7331" i="46"/>
  <c r="I7330" i="46"/>
  <c r="I7329" i="46"/>
  <c r="I7328" i="46"/>
  <c r="I7327" i="46"/>
  <c r="I7326" i="46"/>
  <c r="I7325" i="46"/>
  <c r="I7324" i="46"/>
  <c r="I7323" i="46"/>
  <c r="I7322" i="46"/>
  <c r="I7321" i="46"/>
  <c r="I7320" i="46"/>
  <c r="I7319" i="46"/>
  <c r="I7318" i="46"/>
  <c r="I7317" i="46"/>
  <c r="I7316" i="46"/>
  <c r="I7315" i="46"/>
  <c r="I7314" i="46"/>
  <c r="I7313" i="46"/>
  <c r="I7312" i="46"/>
  <c r="I7311" i="46"/>
  <c r="I7310" i="46"/>
  <c r="I7309" i="46"/>
  <c r="I7308" i="46"/>
  <c r="I7307" i="46"/>
  <c r="I7306" i="46"/>
  <c r="I7305" i="46"/>
  <c r="I7304" i="46"/>
  <c r="I7303" i="46"/>
  <c r="I7302" i="46"/>
  <c r="I7301" i="46"/>
  <c r="I7300" i="46"/>
  <c r="I7299" i="46"/>
  <c r="I7298" i="46"/>
  <c r="I7297" i="46"/>
  <c r="I7296" i="46"/>
  <c r="I7295" i="46"/>
  <c r="I7294" i="46"/>
  <c r="I7293" i="46"/>
  <c r="I7292" i="46"/>
  <c r="I7291" i="46"/>
  <c r="I7290" i="46"/>
  <c r="I7289" i="46"/>
  <c r="I7288" i="46"/>
  <c r="I7287" i="46"/>
  <c r="I7286" i="46"/>
  <c r="I7285" i="46"/>
  <c r="I7284" i="46"/>
  <c r="I7283" i="46"/>
  <c r="I7282" i="46"/>
  <c r="I7281" i="46"/>
  <c r="I7280" i="46"/>
  <c r="I7279" i="46"/>
  <c r="I7278" i="46"/>
  <c r="I7277" i="46"/>
  <c r="I7276" i="46"/>
  <c r="I7275" i="46"/>
  <c r="I7274" i="46"/>
  <c r="I7273" i="46"/>
  <c r="I7272" i="46"/>
  <c r="I7271" i="46"/>
  <c r="I7270" i="46"/>
  <c r="I7269" i="46"/>
  <c r="I7268" i="46"/>
  <c r="I7267" i="46"/>
  <c r="I7266" i="46"/>
  <c r="I7265" i="46"/>
  <c r="I7264" i="46"/>
  <c r="I7263" i="46"/>
  <c r="I7262" i="46"/>
  <c r="I7261" i="46"/>
  <c r="I7260" i="46"/>
  <c r="I7259" i="46"/>
  <c r="I7258" i="46"/>
  <c r="I7257" i="46"/>
  <c r="I7256" i="46"/>
  <c r="I7255" i="46"/>
  <c r="I7254" i="46"/>
  <c r="I7253" i="46"/>
  <c r="I7252" i="46"/>
  <c r="I7251" i="46"/>
  <c r="I7250" i="46"/>
  <c r="I7249" i="46"/>
  <c r="I7248" i="46"/>
  <c r="I7247" i="46"/>
  <c r="I7246" i="46"/>
  <c r="I7245" i="46"/>
  <c r="I7244" i="46"/>
  <c r="I7243" i="46"/>
  <c r="I7242" i="46"/>
  <c r="I7241" i="46"/>
  <c r="I7240" i="46"/>
  <c r="I7239" i="46"/>
  <c r="I7238" i="46"/>
  <c r="I7237" i="46"/>
  <c r="I7236" i="46"/>
  <c r="I7235" i="46"/>
  <c r="I7234" i="46"/>
  <c r="I7233" i="46"/>
  <c r="I7232" i="46"/>
  <c r="I7231" i="46"/>
  <c r="I7230" i="46"/>
  <c r="I7229" i="46"/>
  <c r="I7228" i="46"/>
  <c r="I7227" i="46"/>
  <c r="I7226" i="46"/>
  <c r="I7225" i="46"/>
  <c r="I7224" i="46"/>
  <c r="I7223" i="46"/>
  <c r="I7222" i="46"/>
  <c r="I7221" i="46"/>
  <c r="I7220" i="46"/>
  <c r="I7219" i="46"/>
  <c r="I7218" i="46"/>
  <c r="I7217" i="46"/>
  <c r="I7216" i="46"/>
  <c r="I7215" i="46"/>
  <c r="I7214" i="46"/>
  <c r="I7213" i="46"/>
  <c r="I7212" i="46"/>
  <c r="I7211" i="46"/>
  <c r="I7210" i="46"/>
  <c r="I7209" i="46"/>
  <c r="I7208" i="46"/>
  <c r="I7207" i="46"/>
  <c r="I7206" i="46"/>
  <c r="I7205" i="46"/>
  <c r="I7204" i="46"/>
  <c r="I7203" i="46"/>
  <c r="I7202" i="46"/>
  <c r="I7201" i="46"/>
  <c r="I7200" i="46"/>
  <c r="I7199" i="46"/>
  <c r="I7198" i="46"/>
  <c r="I7197" i="46"/>
  <c r="I7196" i="46"/>
  <c r="I7195" i="46"/>
  <c r="I7194" i="46"/>
  <c r="I7193" i="46"/>
  <c r="I7192" i="46"/>
  <c r="I7191" i="46"/>
  <c r="I7190" i="46"/>
  <c r="I7189" i="46"/>
  <c r="I7188" i="46"/>
  <c r="I7187" i="46"/>
  <c r="I7186" i="46"/>
  <c r="I7185" i="46"/>
  <c r="I7184" i="46"/>
  <c r="I7183" i="46"/>
  <c r="I7181" i="46"/>
  <c r="I7180" i="46"/>
  <c r="I7179" i="46"/>
  <c r="I7177" i="46"/>
  <c r="I7176" i="46"/>
  <c r="I7175" i="46"/>
  <c r="I7173" i="46"/>
  <c r="I7172" i="46"/>
  <c r="I7171" i="46"/>
  <c r="I7170" i="46"/>
  <c r="I7169" i="46"/>
  <c r="I7168" i="46"/>
  <c r="I7167" i="46"/>
  <c r="I7165" i="46"/>
  <c r="I7164" i="46"/>
  <c r="I7163" i="46"/>
  <c r="I7161" i="46"/>
  <c r="I7160" i="46"/>
  <c r="I7159" i="46"/>
  <c r="I7157" i="46"/>
  <c r="I7156" i="46"/>
  <c r="I7155" i="46"/>
  <c r="I7154" i="46"/>
  <c r="I7153" i="46"/>
  <c r="I7152" i="46"/>
  <c r="I7151" i="46"/>
  <c r="I7149" i="46"/>
  <c r="I7148" i="46"/>
  <c r="I7147" i="46"/>
  <c r="I7145" i="46"/>
  <c r="I7144" i="46"/>
  <c r="I7143" i="46"/>
  <c r="I7141" i="46"/>
  <c r="I7140" i="46"/>
  <c r="I7139" i="46"/>
  <c r="I7138" i="46"/>
  <c r="I7137" i="46"/>
  <c r="I7136" i="46"/>
  <c r="I7135" i="46"/>
  <c r="I7133" i="46"/>
  <c r="I7132" i="46"/>
  <c r="I7131" i="46"/>
  <c r="I7129" i="46"/>
  <c r="I7128" i="46"/>
  <c r="I7127" i="46"/>
  <c r="I7125" i="46"/>
  <c r="I7124" i="46"/>
  <c r="I7123" i="46"/>
  <c r="I7122" i="46"/>
  <c r="I7121" i="46"/>
  <c r="I7120" i="46"/>
  <c r="I7119" i="46"/>
  <c r="I7117" i="46"/>
  <c r="I7116" i="46"/>
  <c r="I7115" i="46"/>
  <c r="I7113" i="46"/>
  <c r="I7112" i="46"/>
  <c r="I7111" i="46"/>
  <c r="I7109" i="46"/>
  <c r="I7108" i="46"/>
  <c r="I7107" i="46"/>
  <c r="I7106" i="46"/>
  <c r="I7105" i="46"/>
  <c r="I7104" i="46"/>
  <c r="I7103" i="46"/>
  <c r="I7101" i="46"/>
  <c r="I7100" i="46"/>
  <c r="I7099" i="46"/>
  <c r="I7097" i="46"/>
  <c r="I7096" i="46"/>
  <c r="I7095" i="46"/>
  <c r="I7093" i="46"/>
  <c r="I7092" i="46"/>
  <c r="I7091" i="46"/>
  <c r="I7090" i="46"/>
  <c r="I7089" i="46"/>
  <c r="I7088" i="46"/>
  <c r="I7087" i="46"/>
  <c r="I7085" i="46"/>
  <c r="I7084" i="46"/>
  <c r="I7083" i="46"/>
  <c r="I7081" i="46"/>
  <c r="I7080" i="46"/>
  <c r="I7079" i="46"/>
  <c r="I7077" i="46"/>
  <c r="I7076" i="46"/>
  <c r="I7075" i="46"/>
  <c r="I7074" i="46"/>
  <c r="I7072" i="46"/>
  <c r="I7071" i="46"/>
  <c r="I7068" i="46"/>
  <c r="I7067" i="46"/>
  <c r="I7065" i="46"/>
  <c r="I7064" i="46"/>
  <c r="I7063" i="46"/>
  <c r="I7061" i="46"/>
  <c r="I7060" i="46"/>
  <c r="I7059" i="46"/>
  <c r="I7058" i="46"/>
  <c r="I7057" i="46"/>
  <c r="I7055" i="46"/>
  <c r="I7052" i="46"/>
  <c r="I7051" i="46"/>
  <c r="I7049" i="46"/>
  <c r="I7047" i="46"/>
  <c r="I7045" i="46"/>
  <c r="I7043" i="46"/>
  <c r="I7042" i="46"/>
  <c r="I7041" i="46"/>
  <c r="I7039" i="46"/>
  <c r="I7036" i="46"/>
  <c r="I7035" i="46"/>
  <c r="I7033" i="46"/>
  <c r="I7031" i="46"/>
  <c r="I7029" i="46"/>
  <c r="I7027" i="46"/>
  <c r="I7026" i="46"/>
  <c r="I7025" i="46"/>
  <c r="I7023" i="46"/>
  <c r="I7022" i="46"/>
  <c r="I7021" i="46"/>
  <c r="I7019" i="46"/>
  <c r="I7017" i="46"/>
  <c r="I7016" i="46"/>
  <c r="I7015" i="46"/>
  <c r="I7014" i="46"/>
  <c r="I7012" i="46"/>
  <c r="I7011" i="46"/>
  <c r="I7010" i="46"/>
  <c r="I7009" i="46"/>
  <c r="I7008" i="46"/>
  <c r="I7007" i="46"/>
  <c r="I7006" i="46"/>
  <c r="I7005" i="46"/>
  <c r="I7004" i="46"/>
  <c r="I7003" i="46"/>
  <c r="I7002" i="46"/>
  <c r="I7001" i="46"/>
  <c r="I7000" i="46"/>
  <c r="I6999" i="46"/>
  <c r="I6998" i="46"/>
  <c r="I6997" i="46"/>
  <c r="I6996" i="46"/>
  <c r="I6995" i="46"/>
  <c r="I6994" i="46"/>
  <c r="I6993" i="46"/>
  <c r="I6992" i="46"/>
  <c r="I6991" i="46"/>
  <c r="I6990" i="46"/>
  <c r="I6989" i="46"/>
  <c r="I6988" i="46"/>
  <c r="I6987" i="46"/>
  <c r="I6986" i="46"/>
  <c r="I6985" i="46"/>
  <c r="I6984" i="46"/>
  <c r="I6983" i="46"/>
  <c r="I6982" i="46"/>
  <c r="I6981" i="46"/>
  <c r="I6980" i="46"/>
  <c r="I6979" i="46"/>
  <c r="I6978" i="46"/>
  <c r="I6977" i="46"/>
  <c r="I6976" i="46"/>
  <c r="I6975" i="46"/>
  <c r="I6974" i="46"/>
  <c r="I6973" i="46"/>
  <c r="I6972" i="46"/>
  <c r="I6971" i="46"/>
  <c r="I6970" i="46"/>
  <c r="I6969" i="46"/>
  <c r="I6968" i="46"/>
  <c r="I6967" i="46"/>
  <c r="I6966" i="46"/>
  <c r="I6965" i="46"/>
  <c r="I6964" i="46"/>
  <c r="I6963" i="46"/>
  <c r="I6962" i="46"/>
  <c r="I6961" i="46"/>
  <c r="I6960" i="46"/>
  <c r="I6959" i="46"/>
  <c r="I6958" i="46"/>
  <c r="I6957" i="46"/>
  <c r="I6956" i="46"/>
  <c r="I6955" i="46"/>
  <c r="I6954" i="46"/>
  <c r="I6953" i="46"/>
  <c r="I6952" i="46"/>
  <c r="I6951" i="46"/>
  <c r="I6950" i="46"/>
  <c r="I6948" i="46"/>
  <c r="I6947" i="46"/>
  <c r="I6946" i="46"/>
  <c r="I6944" i="46"/>
  <c r="I6943" i="46"/>
  <c r="I6942" i="46"/>
  <c r="I6941" i="46"/>
  <c r="I6940" i="46"/>
  <c r="I6939" i="46"/>
  <c r="I6938" i="46"/>
  <c r="I6936" i="46"/>
  <c r="I6935" i="46"/>
  <c r="I6934" i="46"/>
  <c r="I6933" i="46"/>
  <c r="I6932" i="46"/>
  <c r="I6931" i="46"/>
  <c r="I6930" i="46"/>
  <c r="I6928" i="46"/>
  <c r="I6927" i="46"/>
  <c r="I6926" i="46"/>
  <c r="I6925" i="46"/>
  <c r="I6924" i="46"/>
  <c r="I6923" i="46"/>
  <c r="I6922" i="46"/>
  <c r="I6920" i="46"/>
  <c r="I6919" i="46"/>
  <c r="I6918" i="46"/>
  <c r="I6917" i="46"/>
  <c r="I6916" i="46"/>
  <c r="I6915" i="46"/>
  <c r="I6914" i="46"/>
  <c r="I6912" i="46"/>
  <c r="I6911" i="46"/>
  <c r="I6910" i="46"/>
  <c r="I6909" i="46"/>
  <c r="I6908" i="46"/>
  <c r="I6907" i="46"/>
  <c r="I6906" i="46"/>
  <c r="I6904" i="46"/>
  <c r="I6903" i="46"/>
  <c r="I6902" i="46"/>
  <c r="I6901" i="46"/>
  <c r="I6900" i="46"/>
  <c r="I6899" i="46"/>
  <c r="I6898" i="46"/>
  <c r="I6896" i="46"/>
  <c r="I6895" i="46"/>
  <c r="I6894" i="46"/>
  <c r="I6893" i="46"/>
  <c r="I6892" i="46"/>
  <c r="I6891" i="46"/>
  <c r="I6890" i="46"/>
  <c r="I6888" i="46"/>
  <c r="I6887" i="46"/>
  <c r="I6886" i="46"/>
  <c r="I6885" i="46"/>
  <c r="I6884" i="46"/>
  <c r="I6883" i="46"/>
  <c r="I6882" i="46"/>
  <c r="I6880" i="46"/>
  <c r="I6879" i="46"/>
  <c r="I6878" i="46"/>
  <c r="I6877" i="46"/>
  <c r="I6876" i="46"/>
  <c r="I6875" i="46"/>
  <c r="I6874" i="46"/>
  <c r="I6872" i="46"/>
  <c r="I6871" i="46"/>
  <c r="I6870" i="46"/>
  <c r="I6869" i="46"/>
  <c r="I6868" i="46"/>
  <c r="I6867" i="46"/>
  <c r="I6866" i="46"/>
  <c r="I6864" i="46"/>
  <c r="I6863" i="46"/>
  <c r="I6862" i="46"/>
  <c r="I6861" i="46"/>
  <c r="I6860" i="46"/>
  <c r="I6859" i="46"/>
  <c r="I6858" i="46"/>
  <c r="I6856" i="46"/>
  <c r="I6855" i="46"/>
  <c r="I6854" i="46"/>
  <c r="I6853" i="46"/>
  <c r="I6852" i="46"/>
  <c r="I6851" i="46"/>
  <c r="I6850" i="46"/>
  <c r="I6848" i="46"/>
  <c r="I6847" i="46"/>
  <c r="I6846" i="46"/>
  <c r="I6845" i="46"/>
  <c r="I6844" i="46"/>
  <c r="I6843" i="46"/>
  <c r="I6842" i="46"/>
  <c r="I6840" i="46"/>
  <c r="I6839" i="46"/>
  <c r="I6838" i="46"/>
  <c r="I6837" i="46"/>
  <c r="I6836" i="46"/>
  <c r="I6835" i="46"/>
  <c r="I6834" i="46"/>
  <c r="I6832" i="46"/>
  <c r="I6831" i="46"/>
  <c r="I6830" i="46"/>
  <c r="I6828" i="46"/>
  <c r="I6827" i="46"/>
  <c r="I6826" i="46"/>
  <c r="I6825" i="46"/>
  <c r="I6824" i="46"/>
  <c r="I6823" i="46"/>
  <c r="I6822" i="46"/>
  <c r="I6820" i="46"/>
  <c r="I6819" i="46"/>
  <c r="I6818" i="46"/>
  <c r="I6816" i="46"/>
  <c r="I6815" i="46"/>
  <c r="I6814" i="46"/>
  <c r="I6813" i="46"/>
  <c r="I6812" i="46"/>
  <c r="I6811" i="46"/>
  <c r="I6810" i="46"/>
  <c r="I6808" i="46"/>
  <c r="I6807" i="46"/>
  <c r="I6806" i="46"/>
  <c r="I6804" i="46"/>
  <c r="I6803" i="46"/>
  <c r="I6802" i="46"/>
  <c r="I6801" i="46"/>
  <c r="I6800" i="46"/>
  <c r="I6799" i="46"/>
  <c r="I6798" i="46"/>
  <c r="I6796" i="46"/>
  <c r="I6795" i="46"/>
  <c r="I6794" i="46"/>
  <c r="I6792" i="46"/>
  <c r="I6791" i="46"/>
  <c r="I6790" i="46"/>
  <c r="I6789" i="46"/>
  <c r="I6788" i="46"/>
  <c r="I6787" i="46"/>
  <c r="I6786" i="46"/>
  <c r="I6784" i="46"/>
  <c r="I6783" i="46"/>
  <c r="I6782" i="46"/>
  <c r="I6780" i="46"/>
  <c r="I6779" i="46"/>
  <c r="I6778" i="46"/>
  <c r="I6777" i="46"/>
  <c r="I6776" i="46"/>
  <c r="I6775" i="46"/>
  <c r="I6774" i="46"/>
  <c r="I6772" i="46"/>
  <c r="I6771" i="46"/>
  <c r="I6770" i="46"/>
  <c r="I6768" i="46"/>
  <c r="I6767" i="46"/>
  <c r="I6766" i="46"/>
  <c r="I6765" i="46"/>
  <c r="I6764" i="46"/>
  <c r="I6763" i="46"/>
  <c r="I6762" i="46"/>
  <c r="I6760" i="46"/>
  <c r="I6759" i="46"/>
  <c r="I6758" i="46"/>
  <c r="I6756" i="46"/>
  <c r="I6755" i="46"/>
  <c r="I6754" i="46"/>
  <c r="I6753" i="46"/>
  <c r="I6752" i="46"/>
  <c r="I6751" i="46"/>
  <c r="I6750" i="46"/>
  <c r="I6748" i="46"/>
  <c r="I6747" i="46"/>
  <c r="I6746" i="46"/>
  <c r="I6744" i="46"/>
  <c r="I6743" i="46"/>
  <c r="I6742" i="46"/>
  <c r="I6741" i="46"/>
  <c r="I6740" i="46"/>
  <c r="I6739" i="46"/>
  <c r="I6738" i="46"/>
  <c r="I6736" i="46"/>
  <c r="I6735" i="46"/>
  <c r="I6734" i="46"/>
  <c r="I6732" i="46"/>
  <c r="I6731" i="46"/>
  <c r="I6730" i="46"/>
  <c r="I6729" i="46"/>
  <c r="I6727" i="46"/>
  <c r="I6726" i="46"/>
  <c r="I6724" i="46"/>
  <c r="I6723" i="46"/>
  <c r="I6722" i="46"/>
  <c r="I6719" i="46"/>
  <c r="I6718" i="46"/>
  <c r="I6717" i="46"/>
  <c r="I6715" i="46"/>
  <c r="I6714" i="46"/>
  <c r="I6713" i="46"/>
  <c r="I6712" i="46"/>
  <c r="I6711" i="46"/>
  <c r="I6710" i="46"/>
  <c r="I6709" i="46"/>
  <c r="I6708" i="46"/>
  <c r="I6707" i="46"/>
  <c r="I6706" i="46"/>
  <c r="I6705" i="46"/>
  <c r="I6704" i="46"/>
  <c r="I6703" i="46"/>
  <c r="I6702" i="46"/>
  <c r="I6701" i="46"/>
  <c r="I6699" i="46"/>
  <c r="I6698" i="46"/>
  <c r="I6697" i="46"/>
  <c r="I6696" i="46"/>
  <c r="I6695" i="46"/>
  <c r="I6694" i="46"/>
  <c r="I6693" i="46"/>
  <c r="I6692" i="46"/>
  <c r="I6691" i="46"/>
  <c r="I6690" i="46"/>
  <c r="I6689" i="46"/>
  <c r="I6688" i="46"/>
  <c r="I6687" i="46"/>
  <c r="I6686" i="46"/>
  <c r="I6685" i="46"/>
  <c r="I6683" i="46"/>
  <c r="I6682" i="46"/>
  <c r="I6681" i="46"/>
  <c r="I6680" i="46"/>
  <c r="I6679" i="46"/>
  <c r="I6678" i="46"/>
  <c r="I6677" i="46"/>
  <c r="I6676" i="46"/>
  <c r="I6675" i="46"/>
  <c r="I6674" i="46"/>
  <c r="I6673" i="46"/>
  <c r="I6672" i="46"/>
  <c r="I6671" i="46"/>
  <c r="I6670" i="46"/>
  <c r="I6669" i="46"/>
  <c r="I6667" i="46"/>
  <c r="I6666" i="46"/>
  <c r="I6665" i="46"/>
  <c r="I6664" i="46"/>
  <c r="I6663" i="46"/>
  <c r="I6662" i="46"/>
  <c r="I6661" i="46"/>
  <c r="I6660" i="46"/>
  <c r="I6659" i="46"/>
  <c r="I6658" i="46"/>
  <c r="I6657" i="46"/>
  <c r="I6656" i="46"/>
  <c r="I6655" i="46"/>
  <c r="I6654" i="46"/>
  <c r="I6653" i="46"/>
  <c r="I6651" i="46"/>
  <c r="I6650" i="46"/>
  <c r="I6649" i="46"/>
  <c r="I6648" i="46"/>
  <c r="I6647" i="46"/>
  <c r="I6646" i="46"/>
  <c r="I6645" i="46"/>
  <c r="I6644" i="46"/>
  <c r="I6643" i="46"/>
  <c r="I6642" i="46"/>
  <c r="I6641" i="46"/>
  <c r="I6640" i="46"/>
  <c r="I6639" i="46"/>
  <c r="I6638" i="46"/>
  <c r="I6637" i="46"/>
  <c r="I6635" i="46"/>
  <c r="I6634" i="46"/>
  <c r="I6633" i="46"/>
  <c r="I6632" i="46"/>
  <c r="I6631" i="46"/>
  <c r="I6630" i="46"/>
  <c r="I6629" i="46"/>
  <c r="I6628" i="46"/>
  <c r="I6627" i="46"/>
  <c r="I6626" i="46"/>
  <c r="I6625" i="46"/>
  <c r="I6624" i="46"/>
  <c r="I6623" i="46"/>
  <c r="I6622" i="46"/>
  <c r="I6621" i="46"/>
  <c r="I6619" i="46"/>
  <c r="I6618" i="46"/>
  <c r="I6617" i="46"/>
  <c r="I6616" i="46"/>
  <c r="I6615" i="46"/>
  <c r="I6614" i="46"/>
  <c r="I6613" i="46"/>
  <c r="I6612" i="46"/>
  <c r="I6611" i="46"/>
  <c r="I6610" i="46"/>
  <c r="I6609" i="46"/>
  <c r="I6608" i="46"/>
  <c r="I6607" i="46"/>
  <c r="I6606" i="46"/>
  <c r="I6605" i="46"/>
  <c r="I6603" i="46"/>
  <c r="I6602" i="46"/>
  <c r="I6601" i="46"/>
  <c r="I6600" i="46"/>
  <c r="I6599" i="46"/>
  <c r="I6598" i="46"/>
  <c r="I6597" i="46"/>
  <c r="I6596" i="46"/>
  <c r="I6595" i="46"/>
  <c r="I6594" i="46"/>
  <c r="I6593" i="46"/>
  <c r="I6592" i="46"/>
  <c r="I6591" i="46"/>
  <c r="I6590" i="46"/>
  <c r="I6589" i="46"/>
  <c r="I6587" i="46"/>
  <c r="I6586" i="46"/>
  <c r="I6585" i="46"/>
  <c r="I6584" i="46"/>
  <c r="I6583" i="46"/>
  <c r="I6582" i="46"/>
  <c r="I6581" i="46"/>
  <c r="I6580" i="46"/>
  <c r="I6579" i="46"/>
  <c r="I6578" i="46"/>
  <c r="I6577" i="46"/>
  <c r="I6576" i="46"/>
  <c r="I6575" i="46"/>
  <c r="I6574" i="46"/>
  <c r="I6573" i="46"/>
  <c r="I6571" i="46"/>
  <c r="I6570" i="46"/>
  <c r="I6569" i="46"/>
  <c r="I6568" i="46"/>
  <c r="I6567" i="46"/>
  <c r="I6566" i="46"/>
  <c r="I6565" i="46"/>
  <c r="I6564" i="46"/>
  <c r="I6563" i="46"/>
  <c r="I6562" i="46"/>
  <c r="I6561" i="46"/>
  <c r="I6560" i="46"/>
  <c r="I6559" i="46"/>
  <c r="I6558" i="46"/>
  <c r="I6557" i="46"/>
  <c r="I6555" i="46"/>
  <c r="I6554" i="46"/>
  <c r="I6553" i="46"/>
  <c r="I6552" i="46"/>
  <c r="I6551" i="46"/>
  <c r="I6550" i="46"/>
  <c r="I6549" i="46"/>
  <c r="I6548" i="46"/>
  <c r="I6547" i="46"/>
  <c r="I6546" i="46"/>
  <c r="I6545" i="46"/>
  <c r="I6544" i="46"/>
  <c r="I6543" i="46"/>
  <c r="I6542" i="46"/>
  <c r="I6541" i="46"/>
  <c r="I6539" i="46"/>
  <c r="I6538" i="46"/>
  <c r="I6537" i="46"/>
  <c r="I6536" i="46"/>
  <c r="I6535" i="46"/>
  <c r="I6534" i="46"/>
  <c r="I6533" i="46"/>
  <c r="I6532" i="46"/>
  <c r="I6531" i="46"/>
  <c r="I6530" i="46"/>
  <c r="I6529" i="46"/>
  <c r="I6528" i="46"/>
  <c r="I6527" i="46"/>
  <c r="I6526" i="46"/>
  <c r="I6525" i="46"/>
  <c r="I6523" i="46"/>
  <c r="I6522" i="46"/>
  <c r="I6521" i="46"/>
  <c r="I6520" i="46"/>
  <c r="I6519" i="46"/>
  <c r="I6518" i="46"/>
  <c r="I6517" i="46"/>
  <c r="I6516" i="46"/>
  <c r="I6515" i="46"/>
  <c r="I6514" i="46"/>
  <c r="I6513" i="46"/>
  <c r="I6512" i="46"/>
  <c r="I6511" i="46"/>
  <c r="I6510" i="46"/>
  <c r="I6509" i="46"/>
  <c r="I6507" i="46"/>
  <c r="I6506" i="46"/>
  <c r="I6505" i="46"/>
  <c r="I6504" i="46"/>
  <c r="I6503" i="46"/>
  <c r="I6502" i="46"/>
  <c r="I6501" i="46"/>
  <c r="I6500" i="46"/>
  <c r="I6499" i="46"/>
  <c r="I6498" i="46"/>
  <c r="I6497" i="46"/>
  <c r="I6496" i="46"/>
  <c r="I6495" i="46"/>
  <c r="I6494" i="46"/>
  <c r="I6493" i="46"/>
  <c r="I6491" i="46"/>
  <c r="I6490" i="46"/>
  <c r="I6489" i="46"/>
  <c r="I6488" i="46"/>
  <c r="I6487" i="46"/>
  <c r="I6486" i="46"/>
  <c r="I6485" i="46"/>
  <c r="I6484" i="46"/>
  <c r="I6483" i="46"/>
  <c r="I6482" i="46"/>
  <c r="I6481" i="46"/>
  <c r="I6480" i="46"/>
  <c r="I6479" i="46"/>
  <c r="I6478" i="46"/>
  <c r="I6477" i="46"/>
  <c r="I6476" i="46"/>
  <c r="I6475" i="46"/>
  <c r="I6474" i="46"/>
  <c r="I6473" i="46"/>
  <c r="I6472" i="46"/>
  <c r="I6471" i="46"/>
  <c r="I6470" i="46"/>
  <c r="I6469" i="46"/>
  <c r="I6468" i="46"/>
  <c r="I6467" i="46"/>
  <c r="I6466" i="46"/>
  <c r="I6465" i="46"/>
  <c r="I6464" i="46"/>
  <c r="I6463" i="46"/>
  <c r="I6462" i="46"/>
  <c r="I6461" i="46"/>
  <c r="I6459" i="46"/>
  <c r="I6458" i="46"/>
  <c r="I6457" i="46"/>
  <c r="I6456" i="46"/>
  <c r="I6455" i="46"/>
  <c r="I6454" i="46"/>
  <c r="I6453" i="46"/>
  <c r="I6452" i="46"/>
  <c r="I6451" i="46"/>
  <c r="I6450" i="46"/>
  <c r="I6449" i="46"/>
  <c r="I6448" i="46"/>
  <c r="I6445" i="46"/>
  <c r="I6444" i="46"/>
  <c r="I6443" i="46"/>
  <c r="I6442" i="46"/>
  <c r="I6441" i="46"/>
  <c r="I6440" i="46"/>
  <c r="I6439" i="46"/>
  <c r="I6438" i="46"/>
  <c r="I6437" i="46"/>
  <c r="I6436" i="46"/>
  <c r="I6435" i="46"/>
  <c r="I6433" i="46"/>
  <c r="I6432" i="46"/>
  <c r="I6431" i="46"/>
  <c r="I6429" i="46"/>
  <c r="I6428" i="46"/>
  <c r="I6427" i="46"/>
  <c r="I6426" i="46"/>
  <c r="I6425" i="46"/>
  <c r="I6424" i="46"/>
  <c r="I6423" i="46"/>
  <c r="I6422" i="46"/>
  <c r="I6421" i="46"/>
  <c r="I6420" i="46"/>
  <c r="I6419" i="46"/>
  <c r="I6417" i="46"/>
  <c r="I6416" i="46"/>
  <c r="I6415" i="46"/>
  <c r="I6413" i="46"/>
  <c r="I6412" i="46"/>
  <c r="I6411" i="46"/>
  <c r="I6410" i="46"/>
  <c r="I6409" i="46"/>
  <c r="I6408" i="46"/>
  <c r="I6407" i="46"/>
  <c r="I6406" i="46"/>
  <c r="I6405" i="46"/>
  <c r="I6404" i="46"/>
  <c r="I6403" i="46"/>
  <c r="I6401" i="46"/>
  <c r="I6400" i="46"/>
  <c r="I6399" i="46"/>
  <c r="I6397" i="46"/>
  <c r="I6396" i="46"/>
  <c r="I6395" i="46"/>
  <c r="I6394" i="46"/>
  <c r="I6393" i="46"/>
  <c r="I6392" i="46"/>
  <c r="I6391" i="46"/>
  <c r="I6390" i="46"/>
  <c r="I6389" i="46"/>
  <c r="I6388" i="46"/>
  <c r="I6387" i="46"/>
  <c r="I6385" i="46"/>
  <c r="I6384" i="46"/>
  <c r="I6383" i="46"/>
  <c r="I6381" i="46"/>
  <c r="I6380" i="46"/>
  <c r="I6379" i="46"/>
  <c r="I6378" i="46"/>
  <c r="I6377" i="46"/>
  <c r="I6376" i="46"/>
  <c r="I6375" i="46"/>
  <c r="I6374" i="46"/>
  <c r="I6373" i="46"/>
  <c r="I6372" i="46"/>
  <c r="I6371" i="46"/>
  <c r="I6369" i="46"/>
  <c r="I6368" i="46"/>
  <c r="I6367" i="46"/>
  <c r="I6366" i="46"/>
  <c r="I6365" i="46"/>
  <c r="I6364" i="46"/>
  <c r="I6363" i="46"/>
  <c r="I6361" i="46"/>
  <c r="I6360" i="46"/>
  <c r="I6359" i="46"/>
  <c r="I6358" i="46"/>
  <c r="I6357" i="46"/>
  <c r="I6356" i="46"/>
  <c r="I6355" i="46"/>
  <c r="I6354" i="46"/>
  <c r="I6353" i="46"/>
  <c r="I6352" i="46"/>
  <c r="I6351" i="46"/>
  <c r="I6350" i="46"/>
  <c r="I6349" i="46"/>
  <c r="I6348" i="46"/>
  <c r="I6347" i="46"/>
  <c r="I6345" i="46"/>
  <c r="I6344" i="46"/>
  <c r="I6343" i="46"/>
  <c r="I6342" i="46"/>
  <c r="I6341" i="46"/>
  <c r="I6340" i="46"/>
  <c r="I6339" i="46"/>
  <c r="I6337" i="46"/>
  <c r="I6336" i="46"/>
  <c r="I6335" i="46"/>
  <c r="I6334" i="46"/>
  <c r="I6333" i="46"/>
  <c r="I6332" i="46"/>
  <c r="I6331" i="46"/>
  <c r="I6330" i="46"/>
  <c r="I6329" i="46"/>
  <c r="I6328" i="46"/>
  <c r="I6327" i="46"/>
  <c r="I6326" i="46"/>
  <c r="I6325" i="46"/>
  <c r="I6324" i="46"/>
  <c r="I6323" i="46"/>
  <c r="I6321" i="46"/>
  <c r="I6320" i="46"/>
  <c r="I6319" i="46"/>
  <c r="I6318" i="46"/>
  <c r="I6317" i="46"/>
  <c r="I6316" i="46"/>
  <c r="I6315" i="46"/>
  <c r="I6313" i="46"/>
  <c r="I6312" i="46"/>
  <c r="I6311" i="46"/>
  <c r="I6310" i="46"/>
  <c r="I6309" i="46"/>
  <c r="I6308" i="46"/>
  <c r="I6307" i="46"/>
  <c r="I6306" i="46"/>
  <c r="I6305" i="46"/>
  <c r="I6304" i="46"/>
  <c r="I6303" i="46"/>
  <c r="I6302" i="46"/>
  <c r="I6301" i="46"/>
  <c r="I6300" i="46"/>
  <c r="I6299" i="46"/>
  <c r="I6297" i="46"/>
  <c r="I6296" i="46"/>
  <c r="I6295" i="46"/>
  <c r="I6294" i="46"/>
  <c r="I6293" i="46"/>
  <c r="I6292" i="46"/>
  <c r="I6291" i="46"/>
  <c r="I6289" i="46"/>
  <c r="I6288" i="46"/>
  <c r="I6287" i="46"/>
  <c r="I6286" i="46"/>
  <c r="I6285" i="46"/>
  <c r="I6284" i="46"/>
  <c r="I6283" i="46"/>
  <c r="I6282" i="46"/>
  <c r="I6281" i="46"/>
  <c r="I6280" i="46"/>
  <c r="I6279" i="46"/>
  <c r="I6278" i="46"/>
  <c r="I6277" i="46"/>
  <c r="I6276" i="46"/>
  <c r="I6275" i="46"/>
  <c r="I6273" i="46"/>
  <c r="I6272" i="46"/>
  <c r="I6271" i="46"/>
  <c r="I6270" i="46"/>
  <c r="I6269" i="46"/>
  <c r="I6268" i="46"/>
  <c r="I6267" i="46"/>
  <c r="I6265" i="46"/>
  <c r="I6264" i="46"/>
  <c r="I6263" i="46"/>
  <c r="I6262" i="46"/>
  <c r="I6261" i="46"/>
  <c r="I6260" i="46"/>
  <c r="I6259" i="46"/>
  <c r="I6258" i="46"/>
  <c r="I6257" i="46"/>
  <c r="I6256" i="46"/>
  <c r="I6255" i="46"/>
  <c r="I6254" i="46"/>
  <c r="I6253" i="46"/>
  <c r="I6252" i="46"/>
  <c r="I6251" i="46"/>
  <c r="I6249" i="46"/>
  <c r="I6248" i="46"/>
  <c r="I6247" i="46"/>
  <c r="I6246" i="46"/>
  <c r="I6245" i="46"/>
  <c r="I6244" i="46"/>
  <c r="I6243" i="46"/>
  <c r="I6241" i="46"/>
  <c r="I6240" i="46"/>
  <c r="I6239" i="46"/>
  <c r="I6238" i="46"/>
  <c r="I6237" i="46"/>
  <c r="I6236" i="46"/>
  <c r="I6235" i="46"/>
  <c r="I6234" i="46"/>
  <c r="I6233" i="46"/>
  <c r="I6232" i="46"/>
  <c r="I6231" i="46"/>
  <c r="I6230" i="46"/>
  <c r="I6229" i="46"/>
  <c r="I6228" i="46"/>
  <c r="I6227" i="46"/>
  <c r="I6225" i="46"/>
  <c r="I6224" i="46"/>
  <c r="I6223" i="46"/>
  <c r="I6222" i="46"/>
  <c r="I6221" i="46"/>
  <c r="I6220" i="46"/>
  <c r="I6219" i="46"/>
  <c r="I6217" i="46"/>
  <c r="I6216" i="46"/>
  <c r="I6215" i="46"/>
  <c r="I6214" i="46"/>
  <c r="I6213" i="46"/>
  <c r="I6212" i="46"/>
  <c r="I6211" i="46"/>
  <c r="I6210" i="46"/>
  <c r="I6209" i="46"/>
  <c r="I6208" i="46"/>
  <c r="I6207" i="46"/>
  <c r="I6206" i="46"/>
  <c r="I6205" i="46"/>
  <c r="I6204" i="46"/>
  <c r="I6203" i="46"/>
  <c r="I6202" i="46"/>
  <c r="I6201" i="46"/>
  <c r="I6200" i="46"/>
  <c r="I6199" i="46"/>
  <c r="I6198" i="46"/>
  <c r="I6197" i="46"/>
  <c r="I6196" i="46"/>
  <c r="I6195" i="46"/>
  <c r="I6193" i="46"/>
  <c r="I6192" i="46"/>
  <c r="I6191" i="46"/>
  <c r="I6190" i="46"/>
  <c r="I6189" i="46"/>
  <c r="I6188" i="46"/>
  <c r="I6187" i="46"/>
  <c r="I6186" i="46"/>
  <c r="I6185" i="46"/>
  <c r="I6184" i="46"/>
  <c r="I6183" i="46"/>
  <c r="I6182" i="46"/>
  <c r="I6181" i="46"/>
  <c r="I6180" i="46"/>
  <c r="I6179" i="46"/>
  <c r="I6178" i="46"/>
  <c r="I6177" i="46"/>
  <c r="I6176" i="46"/>
  <c r="I6175" i="46"/>
  <c r="I6174" i="46"/>
  <c r="I6173" i="46"/>
  <c r="I6172" i="46"/>
  <c r="I6171" i="46"/>
  <c r="I6169" i="46"/>
  <c r="I6168" i="46"/>
  <c r="I6167" i="46"/>
  <c r="I6166" i="46"/>
  <c r="I6165" i="46"/>
  <c r="I6164" i="46"/>
  <c r="I6163" i="46"/>
  <c r="I6162" i="46"/>
  <c r="I6161" i="46"/>
  <c r="I6160" i="46"/>
  <c r="I6159" i="46"/>
  <c r="I6158" i="46"/>
  <c r="I6157" i="46"/>
  <c r="I6156" i="46"/>
  <c r="I6155" i="46"/>
  <c r="I6154" i="46"/>
  <c r="I6153" i="46"/>
  <c r="I6152" i="46"/>
  <c r="I6151" i="46"/>
  <c r="I6150" i="46"/>
  <c r="I6149" i="46"/>
  <c r="I6148" i="46"/>
  <c r="I6147" i="46"/>
  <c r="I6145" i="46"/>
  <c r="I6144" i="46"/>
  <c r="I6143" i="46"/>
  <c r="I6142" i="46"/>
  <c r="I6141" i="46"/>
  <c r="I6140" i="46"/>
  <c r="I6139" i="46"/>
  <c r="I6138" i="46"/>
  <c r="I6137" i="46"/>
  <c r="I6136" i="46"/>
  <c r="I6135" i="46"/>
  <c r="I6134" i="46"/>
  <c r="I6133" i="46"/>
  <c r="I6132" i="46"/>
  <c r="I6131" i="46"/>
  <c r="I6130" i="46"/>
  <c r="I6129" i="46"/>
  <c r="I6128" i="46"/>
  <c r="I6127" i="46"/>
  <c r="I6126" i="46"/>
  <c r="I6125" i="46"/>
  <c r="I6124" i="46"/>
  <c r="I6123" i="46"/>
  <c r="I6121" i="46"/>
  <c r="I6120" i="46"/>
  <c r="I6119" i="46"/>
  <c r="I6118" i="46"/>
  <c r="I6117" i="46"/>
  <c r="I6116" i="46"/>
  <c r="I6115" i="46"/>
  <c r="I6114" i="46"/>
  <c r="I6113" i="46"/>
  <c r="I6112" i="46"/>
  <c r="I6111" i="46"/>
  <c r="I6110" i="46"/>
  <c r="I6109" i="46"/>
  <c r="I6108" i="46"/>
  <c r="I6107" i="46"/>
  <c r="I6106" i="46"/>
  <c r="I6105" i="46"/>
  <c r="I6104" i="46"/>
  <c r="I6103" i="46"/>
  <c r="I6102" i="46"/>
  <c r="I6100" i="46"/>
  <c r="I6099" i="46"/>
  <c r="I6098" i="46"/>
  <c r="I6097" i="46"/>
  <c r="I6096" i="46"/>
  <c r="I6095" i="46"/>
  <c r="I6094" i="46"/>
  <c r="I6093" i="46"/>
  <c r="I6092" i="46"/>
  <c r="I6091" i="46"/>
  <c r="I6090" i="46"/>
  <c r="I6087" i="46"/>
  <c r="I6086" i="46"/>
  <c r="I6085" i="46"/>
  <c r="I6084" i="46"/>
  <c r="I6083" i="46"/>
  <c r="I6082" i="46"/>
  <c r="I6081" i="46"/>
  <c r="I6080" i="46"/>
  <c r="I6079" i="46"/>
  <c r="I6078" i="46"/>
  <c r="I6075" i="46"/>
  <c r="I6074" i="46"/>
  <c r="I6073" i="46"/>
  <c r="I6072" i="46"/>
  <c r="I6071" i="46"/>
  <c r="I6070" i="46"/>
  <c r="I6069" i="46"/>
  <c r="I6068" i="46"/>
  <c r="I6067" i="46"/>
  <c r="I6066" i="46"/>
  <c r="I6065" i="46"/>
  <c r="I6063" i="46"/>
  <c r="I6062" i="46"/>
  <c r="I6061" i="46"/>
  <c r="I6060" i="46"/>
  <c r="I6059" i="46"/>
  <c r="I6058" i="46"/>
  <c r="I6057" i="46"/>
  <c r="I6056" i="46"/>
  <c r="I6055" i="46"/>
  <c r="I6054" i="46"/>
  <c r="I6053" i="46"/>
  <c r="I6051" i="46"/>
  <c r="I6050" i="46"/>
  <c r="I6049" i="46"/>
  <c r="I6048" i="46"/>
  <c r="I6047" i="46"/>
  <c r="I6046" i="46"/>
  <c r="I6045" i="46"/>
  <c r="I6044" i="46"/>
  <c r="I6043" i="46"/>
  <c r="I6042" i="46"/>
  <c r="I6041" i="46"/>
  <c r="I6039" i="46"/>
  <c r="I6038" i="46"/>
  <c r="I6037" i="46"/>
  <c r="I6036" i="46"/>
  <c r="I6035" i="46"/>
  <c r="I6034" i="46"/>
  <c r="I6033" i="46"/>
  <c r="I6032" i="46"/>
  <c r="I6031" i="46"/>
  <c r="I6030" i="46"/>
  <c r="I6029" i="46"/>
  <c r="I6027" i="46"/>
  <c r="I6026" i="46"/>
  <c r="I6025" i="46"/>
  <c r="I6024" i="46"/>
  <c r="I6023" i="46"/>
  <c r="I6022" i="46"/>
  <c r="I6021" i="46"/>
  <c r="I6020" i="46"/>
  <c r="I6019" i="46"/>
  <c r="I6018" i="46"/>
  <c r="I6017" i="46"/>
  <c r="I6016" i="46"/>
  <c r="I6015" i="46"/>
  <c r="I6014" i="46"/>
  <c r="I6013" i="46"/>
  <c r="I6012" i="46"/>
  <c r="I6011" i="46"/>
  <c r="I6010" i="46"/>
  <c r="I6009" i="46"/>
  <c r="I6008" i="46"/>
  <c r="I6007" i="46"/>
  <c r="I6006" i="46"/>
  <c r="I6005" i="46"/>
  <c r="I6004" i="46"/>
  <c r="I6003" i="46"/>
  <c r="I6002" i="46"/>
  <c r="I6001" i="46"/>
  <c r="I6000" i="46"/>
  <c r="I5999" i="46"/>
  <c r="I5998" i="46"/>
  <c r="I5997" i="46"/>
  <c r="I5996" i="46"/>
  <c r="I5995" i="46"/>
  <c r="I5994" i="46"/>
  <c r="I5993" i="46"/>
  <c r="I5992" i="46"/>
  <c r="I5991" i="46"/>
  <c r="I5990" i="46"/>
  <c r="I5989" i="46"/>
  <c r="I5988" i="46"/>
  <c r="I5987" i="46"/>
  <c r="I5986" i="46"/>
  <c r="I5985" i="46"/>
  <c r="I5984" i="46"/>
  <c r="I5983" i="46"/>
  <c r="I5982" i="46"/>
  <c r="I5981" i="46"/>
  <c r="I5980" i="46"/>
  <c r="I5979" i="46"/>
  <c r="I5978" i="46"/>
  <c r="I5977" i="46"/>
  <c r="I5976" i="46"/>
  <c r="I5975" i="46"/>
  <c r="I5974" i="46"/>
  <c r="I5973" i="46"/>
  <c r="I5972" i="46"/>
  <c r="I5971" i="46"/>
  <c r="I5970" i="46"/>
  <c r="I5969" i="46"/>
  <c r="I5968" i="46"/>
  <c r="I5967" i="46"/>
  <c r="I5966" i="46"/>
  <c r="I5965" i="46"/>
  <c r="I5964" i="46"/>
  <c r="I5963" i="46"/>
  <c r="I5962" i="46"/>
  <c r="I5961" i="46"/>
  <c r="I5960" i="46"/>
  <c r="I5959" i="46"/>
  <c r="I5958" i="46"/>
  <c r="I5957" i="46"/>
  <c r="I5956" i="46"/>
  <c r="I5955" i="46"/>
  <c r="I5954" i="46"/>
  <c r="I5953" i="46"/>
  <c r="I5952" i="46"/>
  <c r="I5951" i="46"/>
  <c r="I5950" i="46"/>
  <c r="I5949" i="46"/>
  <c r="I5948" i="46"/>
  <c r="I5947" i="46"/>
  <c r="I5946" i="46"/>
  <c r="I5945" i="46"/>
  <c r="I5944" i="46"/>
  <c r="I5943" i="46"/>
  <c r="I5942" i="46"/>
  <c r="I5941" i="46"/>
  <c r="I5940" i="46"/>
  <c r="I5939" i="46"/>
  <c r="I5938" i="46"/>
  <c r="I5937" i="46"/>
  <c r="I5936" i="46"/>
  <c r="I5935" i="46"/>
  <c r="I5934" i="46"/>
  <c r="I5933" i="46"/>
  <c r="I5932" i="46"/>
  <c r="I5931" i="46"/>
  <c r="I5930" i="46"/>
  <c r="I5929" i="46"/>
  <c r="I5928" i="46"/>
  <c r="I5927" i="46"/>
  <c r="I5926" i="46"/>
  <c r="I5925" i="46"/>
  <c r="I5924" i="46"/>
  <c r="I5923" i="46"/>
  <c r="I5922" i="46"/>
  <c r="I5921" i="46"/>
  <c r="I5920" i="46"/>
  <c r="I5919" i="46"/>
  <c r="I5918" i="46"/>
  <c r="I5917" i="46"/>
  <c r="I5916" i="46"/>
  <c r="I5915" i="46"/>
  <c r="I5914" i="46"/>
  <c r="I5913" i="46"/>
  <c r="I5912" i="46"/>
  <c r="I5911" i="46"/>
  <c r="I5910" i="46"/>
  <c r="I5909" i="46"/>
  <c r="I5908" i="46"/>
  <c r="I5907" i="46"/>
  <c r="I5906" i="46"/>
  <c r="I5905" i="46"/>
  <c r="I5904" i="46"/>
  <c r="I5903" i="46"/>
  <c r="I5902" i="46"/>
  <c r="I5901" i="46"/>
  <c r="I5900" i="46"/>
  <c r="I5899" i="46"/>
  <c r="I5898" i="46"/>
  <c r="I5897" i="46"/>
  <c r="I5896" i="46"/>
  <c r="I5895" i="46"/>
  <c r="I5894" i="46"/>
  <c r="I5893" i="46"/>
  <c r="I5892" i="46"/>
  <c r="I5891" i="46"/>
  <c r="I5890" i="46"/>
  <c r="I5889" i="46"/>
  <c r="I5888" i="46"/>
  <c r="I5887" i="46"/>
  <c r="I5886" i="46"/>
  <c r="I5885" i="46"/>
  <c r="I5884" i="46"/>
  <c r="I5883" i="46"/>
  <c r="I5882" i="46"/>
  <c r="I5881" i="46"/>
  <c r="I5880" i="46"/>
  <c r="I5879" i="46"/>
  <c r="I5878" i="46"/>
  <c r="I5877" i="46"/>
  <c r="I5876" i="46"/>
  <c r="I5875" i="46"/>
  <c r="I5874" i="46"/>
  <c r="I5873" i="46"/>
  <c r="I5872" i="46"/>
  <c r="I5871" i="46"/>
  <c r="I5870" i="46"/>
  <c r="I5869" i="46"/>
  <c r="I5868" i="46"/>
  <c r="I5867" i="46"/>
  <c r="I5866" i="46"/>
  <c r="I5865" i="46"/>
  <c r="I5864" i="46"/>
  <c r="I5863" i="46"/>
  <c r="I5862" i="46"/>
  <c r="I5861" i="46"/>
  <c r="I5860" i="46"/>
  <c r="I5859" i="46"/>
  <c r="I5858" i="46"/>
  <c r="I5857" i="46"/>
  <c r="I5856" i="46"/>
  <c r="I5855" i="46"/>
  <c r="I5854" i="46"/>
  <c r="I5853" i="46"/>
  <c r="I5852" i="46"/>
  <c r="I5851" i="46"/>
  <c r="I5850" i="46"/>
  <c r="I5849" i="46"/>
  <c r="I5848" i="46"/>
  <c r="I5847" i="46"/>
  <c r="I5846" i="46"/>
  <c r="I5845" i="46"/>
  <c r="I5844" i="46"/>
  <c r="I5843" i="46"/>
  <c r="I5842" i="46"/>
  <c r="I5841" i="46"/>
  <c r="I5840" i="46"/>
  <c r="I5839" i="46"/>
  <c r="I5838" i="46"/>
  <c r="I5837" i="46"/>
  <c r="I5836" i="46"/>
  <c r="I5835" i="46"/>
  <c r="I5834" i="46"/>
  <c r="I5833" i="46"/>
  <c r="I5832" i="46"/>
  <c r="I5831" i="46"/>
  <c r="I5830" i="46"/>
  <c r="I5829" i="46"/>
  <c r="I5828" i="46"/>
  <c r="I5827" i="46"/>
  <c r="I5826" i="46"/>
  <c r="I5825" i="46"/>
  <c r="I5823" i="46"/>
  <c r="I5822" i="46"/>
  <c r="I5821" i="46"/>
  <c r="I5819" i="46"/>
  <c r="I5818" i="46"/>
  <c r="I5817" i="46"/>
  <c r="I5816" i="46"/>
  <c r="I5815" i="46"/>
  <c r="I5814" i="46"/>
  <c r="I5813" i="46"/>
  <c r="I5811" i="46"/>
  <c r="I5810" i="46"/>
  <c r="I5809" i="46"/>
  <c r="I5808" i="46"/>
  <c r="I5807" i="46"/>
  <c r="I5806" i="46"/>
  <c r="I5805" i="46"/>
  <c r="I5804" i="46"/>
  <c r="I5803" i="46"/>
  <c r="I5802" i="46"/>
  <c r="I5801" i="46"/>
  <c r="I5799" i="46"/>
  <c r="I5798" i="46"/>
  <c r="I5797" i="46"/>
  <c r="I5796" i="46"/>
  <c r="I5795" i="46"/>
  <c r="I5794" i="46"/>
  <c r="I5793" i="46"/>
  <c r="I5792" i="46"/>
  <c r="I5791" i="46"/>
  <c r="I5790" i="46"/>
  <c r="I5789" i="46"/>
  <c r="I5787" i="46"/>
  <c r="I5786" i="46"/>
  <c r="I5785" i="46"/>
  <c r="I5784" i="46"/>
  <c r="I5783" i="46"/>
  <c r="I5782" i="46"/>
  <c r="I5781" i="46"/>
  <c r="I5780" i="46"/>
  <c r="I5779" i="46"/>
  <c r="I5778" i="46"/>
  <c r="I5777" i="46"/>
  <c r="I5775" i="46"/>
  <c r="I5774" i="46"/>
  <c r="I5773" i="46"/>
  <c r="I5771" i="46"/>
  <c r="I5770" i="46"/>
  <c r="I5769" i="46"/>
  <c r="I5768" i="46"/>
  <c r="I5767" i="46"/>
  <c r="I5766" i="46"/>
  <c r="I5765" i="46"/>
  <c r="I5764" i="46"/>
  <c r="I5763" i="46"/>
  <c r="I5761" i="46"/>
  <c r="I5760" i="46"/>
  <c r="I5759" i="46"/>
  <c r="I5757" i="46"/>
  <c r="I5756" i="46"/>
  <c r="I5755" i="46"/>
  <c r="I5754" i="46"/>
  <c r="I5753" i="46"/>
  <c r="I5752" i="46"/>
  <c r="I5751" i="46"/>
  <c r="I5749" i="46"/>
  <c r="I5748" i="46"/>
  <c r="I5747" i="46"/>
  <c r="I5745" i="46"/>
  <c r="I5744" i="46"/>
  <c r="I5743" i="46"/>
  <c r="I5742" i="46"/>
  <c r="I5741" i="46"/>
  <c r="I5740" i="46"/>
  <c r="I5739" i="46"/>
  <c r="I5737" i="46"/>
  <c r="I5736" i="46"/>
  <c r="I5735" i="46"/>
  <c r="I5733" i="46"/>
  <c r="I5732" i="46"/>
  <c r="I5731" i="46"/>
  <c r="I5730" i="46"/>
  <c r="I5729" i="46"/>
  <c r="I5728" i="46"/>
  <c r="I5727" i="46"/>
  <c r="I5725" i="46"/>
  <c r="I5724" i="46"/>
  <c r="I5723" i="46"/>
  <c r="I5721" i="46"/>
  <c r="I5720" i="46"/>
  <c r="I5719" i="46"/>
  <c r="I5718" i="46"/>
  <c r="I5717" i="46"/>
  <c r="I5716" i="46"/>
  <c r="I5715" i="46"/>
  <c r="I5713" i="46"/>
  <c r="I5712" i="46"/>
  <c r="I5711" i="46"/>
  <c r="I5709" i="46"/>
  <c r="I5708" i="46"/>
  <c r="I5707" i="46"/>
  <c r="I5706" i="46"/>
  <c r="I5705" i="46"/>
  <c r="I5704" i="46"/>
  <c r="I5703" i="46"/>
  <c r="I5701" i="46"/>
  <c r="I5700" i="46"/>
  <c r="I5699" i="46"/>
  <c r="I5697" i="46"/>
  <c r="I5696" i="46"/>
  <c r="I5695" i="46"/>
  <c r="I5694" i="46"/>
  <c r="I5693" i="46"/>
  <c r="I5692" i="46"/>
  <c r="I5691" i="46"/>
  <c r="I5689" i="46"/>
  <c r="I5688" i="46"/>
  <c r="I5687" i="46"/>
  <c r="I5685" i="46"/>
  <c r="I5684" i="46"/>
  <c r="I5683" i="46"/>
  <c r="I5682" i="46"/>
  <c r="I5681" i="46"/>
  <c r="I5680" i="46"/>
  <c r="I5679" i="46"/>
  <c r="I5677" i="46"/>
  <c r="I5676" i="46"/>
  <c r="I5675" i="46"/>
  <c r="I5673" i="46"/>
  <c r="I5672" i="46"/>
  <c r="I5671" i="46"/>
  <c r="I5670" i="46"/>
  <c r="I5669" i="46"/>
  <c r="I5668" i="46"/>
  <c r="I5667" i="46"/>
  <c r="I5665" i="46"/>
  <c r="I5664" i="46"/>
  <c r="I5663" i="46"/>
  <c r="I5661" i="46"/>
  <c r="I5660" i="46"/>
  <c r="I5659" i="46"/>
  <c r="I5658" i="46"/>
  <c r="I5657" i="46"/>
  <c r="I5656" i="46"/>
  <c r="I5655" i="46"/>
  <c r="I5653" i="46"/>
  <c r="I5652" i="46"/>
  <c r="I5651" i="46"/>
  <c r="I5649" i="46"/>
  <c r="I5648" i="46"/>
  <c r="I5647" i="46"/>
  <c r="I5646" i="46"/>
  <c r="I5645" i="46"/>
  <c r="I5644" i="46"/>
  <c r="I5643" i="46"/>
  <c r="I5641" i="46"/>
  <c r="I5640" i="46"/>
  <c r="I5639" i="46"/>
  <c r="I5637" i="46"/>
  <c r="I5636" i="46"/>
  <c r="I5635" i="46"/>
  <c r="I5634" i="46"/>
  <c r="I5633" i="46"/>
  <c r="I5632" i="46"/>
  <c r="I5631" i="46"/>
  <c r="I5629" i="46"/>
  <c r="I5628" i="46"/>
  <c r="I5627" i="46"/>
  <c r="I5625" i="46"/>
  <c r="I5624" i="46"/>
  <c r="I5623" i="46"/>
  <c r="I5622" i="46"/>
  <c r="I5621" i="46"/>
  <c r="I5620" i="46"/>
  <c r="I5619" i="46"/>
  <c r="I5617" i="46"/>
  <c r="I5616" i="46"/>
  <c r="I5615" i="46"/>
  <c r="I5613" i="46"/>
  <c r="I5612" i="46"/>
  <c r="I5611" i="46"/>
  <c r="I5610" i="46"/>
  <c r="I5609" i="46"/>
  <c r="I5608" i="46"/>
  <c r="I5607" i="46"/>
  <c r="I5605" i="46"/>
  <c r="I5604" i="46"/>
  <c r="I5603" i="46"/>
  <c r="I5601" i="46"/>
  <c r="I5600" i="46"/>
  <c r="I5599" i="46"/>
  <c r="I5598" i="46"/>
  <c r="I5597" i="46"/>
  <c r="I5596" i="46"/>
  <c r="I5595" i="46"/>
  <c r="I5593" i="46"/>
  <c r="I5592" i="46"/>
  <c r="I5591" i="46"/>
  <c r="I5589" i="46"/>
  <c r="I5588" i="46"/>
  <c r="I5587" i="46"/>
  <c r="I5586" i="46"/>
  <c r="I5585" i="46"/>
  <c r="I5584" i="46"/>
  <c r="I5583" i="46"/>
  <c r="I5581" i="46"/>
  <c r="I5580" i="46"/>
  <c r="I5579" i="46"/>
  <c r="I5577" i="46"/>
  <c r="I5576" i="46"/>
  <c r="I5575" i="46"/>
  <c r="I5574" i="46"/>
  <c r="I5573" i="46"/>
  <c r="I5572" i="46"/>
  <c r="I5571" i="46"/>
  <c r="I5569" i="46"/>
  <c r="I5568" i="46"/>
  <c r="I5567" i="46"/>
  <c r="I5565" i="46"/>
  <c r="I5564" i="46"/>
  <c r="I5563" i="46"/>
  <c r="I5562" i="46"/>
  <c r="I5561" i="46"/>
  <c r="I5560" i="46"/>
  <c r="I5559" i="46"/>
  <c r="I5557" i="46"/>
  <c r="I5556" i="46"/>
  <c r="I5555" i="46"/>
  <c r="I5553" i="46"/>
  <c r="I5552" i="46"/>
  <c r="I5551" i="46"/>
  <c r="I5550" i="46"/>
  <c r="I5549" i="46"/>
  <c r="I5548" i="46"/>
  <c r="I5547" i="46"/>
  <c r="I5545" i="46"/>
  <c r="I5544" i="46"/>
  <c r="I5543" i="46"/>
  <c r="I5541" i="46"/>
  <c r="I5540" i="46"/>
  <c r="I5539" i="46"/>
  <c r="I5538" i="46"/>
  <c r="I5537" i="46"/>
  <c r="I5536" i="46"/>
  <c r="I5535" i="46"/>
  <c r="I5533" i="46"/>
  <c r="I5532" i="46"/>
  <c r="I5531" i="46"/>
  <c r="I5529" i="46"/>
  <c r="I5528" i="46"/>
  <c r="I5527" i="46"/>
  <c r="I5526" i="46"/>
  <c r="I5525" i="46"/>
  <c r="I5524" i="46"/>
  <c r="I5523" i="46"/>
  <c r="I5521" i="46"/>
  <c r="I5520" i="46"/>
  <c r="I5519" i="46"/>
  <c r="I5517" i="46"/>
  <c r="I5516" i="46"/>
  <c r="I5515" i="46"/>
  <c r="I5514" i="46"/>
  <c r="I5513" i="46"/>
  <c r="I5512" i="46"/>
  <c r="I5511" i="46"/>
  <c r="I5509" i="46"/>
  <c r="I5508" i="46"/>
  <c r="I5507" i="46"/>
  <c r="I5505" i="46"/>
  <c r="I5504" i="46"/>
  <c r="I5503" i="46"/>
  <c r="I5502" i="46"/>
  <c r="I5501" i="46"/>
  <c r="I5500" i="46"/>
  <c r="I5499" i="46"/>
  <c r="I5497" i="46"/>
  <c r="I5496" i="46"/>
  <c r="I5495" i="46"/>
  <c r="I5493" i="46"/>
  <c r="I5492" i="46"/>
  <c r="I5491" i="46"/>
  <c r="I5490" i="46"/>
  <c r="I5488" i="46"/>
  <c r="I5487" i="46"/>
  <c r="I5485" i="46"/>
  <c r="I5484" i="46"/>
  <c r="I5483" i="46"/>
  <c r="I5481" i="46"/>
  <c r="I5480" i="46"/>
  <c r="I5479" i="46"/>
  <c r="I5478" i="46"/>
  <c r="I5476" i="46"/>
  <c r="I5475" i="46"/>
  <c r="I5473" i="46"/>
  <c r="I5472" i="46"/>
  <c r="I5471" i="46"/>
  <c r="I5469" i="46"/>
  <c r="I5468" i="46"/>
  <c r="I5467" i="46"/>
  <c r="I5466" i="46"/>
  <c r="I5464" i="46"/>
  <c r="I5463" i="46"/>
  <c r="I5461" i="46"/>
  <c r="I5460" i="46"/>
  <c r="I5459" i="46"/>
  <c r="I5457" i="46"/>
  <c r="I5456" i="46"/>
  <c r="I5455" i="46"/>
  <c r="I5454" i="46"/>
  <c r="I5453" i="46"/>
  <c r="I5452" i="46"/>
  <c r="I5451" i="46"/>
  <c r="I5449" i="46"/>
  <c r="I5448" i="46"/>
  <c r="I5447" i="46"/>
  <c r="I5444" i="46"/>
  <c r="I5443" i="46"/>
  <c r="I5442" i="46"/>
  <c r="I5440" i="46"/>
  <c r="I5439" i="46"/>
  <c r="I5437" i="46"/>
  <c r="I5436" i="46"/>
  <c r="I5435" i="46"/>
  <c r="I5433" i="46"/>
  <c r="I5432" i="46"/>
  <c r="I5431" i="46"/>
  <c r="I5429" i="46"/>
  <c r="I5428" i="46"/>
  <c r="I5427" i="46"/>
  <c r="I5426" i="46"/>
  <c r="I5425" i="46"/>
  <c r="I5424" i="46"/>
  <c r="I5423" i="46"/>
  <c r="I5422" i="46"/>
  <c r="I5421" i="46"/>
  <c r="I5420" i="46"/>
  <c r="I5419" i="46"/>
  <c r="I5417" i="46"/>
  <c r="I5416" i="46"/>
  <c r="I5415" i="46"/>
  <c r="I5413" i="46"/>
  <c r="I5412" i="46"/>
  <c r="I5411" i="46"/>
  <c r="I5410" i="46"/>
  <c r="I5409" i="46"/>
  <c r="I5408" i="46"/>
  <c r="I5407" i="46"/>
  <c r="I5406" i="46"/>
  <c r="I5405" i="46"/>
  <c r="I5404" i="46"/>
  <c r="I5403" i="46"/>
  <c r="I5401" i="46"/>
  <c r="I5400" i="46"/>
  <c r="I5399" i="46"/>
  <c r="I5397" i="46"/>
  <c r="I5396" i="46"/>
  <c r="I5395" i="46"/>
  <c r="I5394" i="46"/>
  <c r="I5393" i="46"/>
  <c r="I5392" i="46"/>
  <c r="I5391" i="46"/>
  <c r="I5390" i="46"/>
  <c r="I5389" i="46"/>
  <c r="I5388" i="46"/>
  <c r="I5387" i="46"/>
  <c r="I5386" i="46"/>
  <c r="I5385" i="46"/>
  <c r="I5384" i="46"/>
  <c r="I5383" i="46"/>
  <c r="I5381" i="46"/>
  <c r="I5380" i="46"/>
  <c r="I5379" i="46"/>
  <c r="I5378" i="46"/>
  <c r="I5377" i="46"/>
  <c r="I5376" i="46"/>
  <c r="I5375" i="46"/>
  <c r="I5373" i="46"/>
  <c r="I5372" i="46"/>
  <c r="I5371" i="46"/>
  <c r="I5370" i="46"/>
  <c r="I5369" i="46"/>
  <c r="I5368" i="46"/>
  <c r="I5367" i="46"/>
  <c r="I5365" i="46"/>
  <c r="I5364" i="46"/>
  <c r="I5363" i="46"/>
  <c r="I5362" i="46"/>
  <c r="I5361" i="46"/>
  <c r="I5360" i="46"/>
  <c r="I5359" i="46"/>
  <c r="I5357" i="46"/>
  <c r="I5356" i="46"/>
  <c r="I5355" i="46"/>
  <c r="I5354" i="46"/>
  <c r="I5353" i="46"/>
  <c r="I5352" i="46"/>
  <c r="I5351" i="46"/>
  <c r="I5349" i="46"/>
  <c r="I5348" i="46"/>
  <c r="I5347" i="46"/>
  <c r="I5346" i="46"/>
  <c r="I5345" i="46"/>
  <c r="I5344" i="46"/>
  <c r="I5343" i="46"/>
  <c r="I5341" i="46"/>
  <c r="I5340" i="46"/>
  <c r="I5339" i="46"/>
  <c r="I5338" i="46"/>
  <c r="I5337" i="46"/>
  <c r="I5336" i="46"/>
  <c r="I5335" i="46"/>
  <c r="I5333" i="46"/>
  <c r="I5332" i="46"/>
  <c r="I5331" i="46"/>
  <c r="I5330" i="46"/>
  <c r="I5329" i="46"/>
  <c r="I5328" i="46"/>
  <c r="I5327" i="46"/>
  <c r="I5325" i="46"/>
  <c r="I5324" i="46"/>
  <c r="I5323" i="46"/>
  <c r="I5322" i="46"/>
  <c r="I5321" i="46"/>
  <c r="I5320" i="46"/>
  <c r="I5319" i="46"/>
  <c r="I5317" i="46"/>
  <c r="I5316" i="46"/>
  <c r="I5315" i="46"/>
  <c r="I5314" i="46"/>
  <c r="I5313" i="46"/>
  <c r="I5312" i="46"/>
  <c r="I5311" i="46"/>
  <c r="I5309" i="46"/>
  <c r="I5308" i="46"/>
  <c r="I5307" i="46"/>
  <c r="I5306" i="46"/>
  <c r="I5305" i="46"/>
  <c r="I5304" i="46"/>
  <c r="I5303" i="46"/>
  <c r="I5301" i="46"/>
  <c r="I5300" i="46"/>
  <c r="I5299" i="46"/>
  <c r="I5298" i="46"/>
  <c r="I5297" i="46"/>
  <c r="I5296" i="46"/>
  <c r="I5295" i="46"/>
  <c r="I5293" i="46"/>
  <c r="I5292" i="46"/>
  <c r="I5291" i="46"/>
  <c r="I5290" i="46"/>
  <c r="I5289" i="46"/>
  <c r="I5288" i="46"/>
  <c r="I5287" i="46"/>
  <c r="I5285" i="46"/>
  <c r="I5284" i="46"/>
  <c r="I5283" i="46"/>
  <c r="I5282" i="46"/>
  <c r="I5281" i="46"/>
  <c r="I5280" i="46"/>
  <c r="I5279" i="46"/>
  <c r="I5277" i="46"/>
  <c r="I5276" i="46"/>
  <c r="I5275" i="46"/>
  <c r="I5274" i="46"/>
  <c r="I5273" i="46"/>
  <c r="I5272" i="46"/>
  <c r="I5271" i="46"/>
  <c r="I5269" i="46"/>
  <c r="I5268" i="46"/>
  <c r="I5267" i="46"/>
  <c r="I5266" i="46"/>
  <c r="I5265" i="46"/>
  <c r="I5264" i="46"/>
  <c r="I5263" i="46"/>
  <c r="I5261" i="46"/>
  <c r="I5260" i="46"/>
  <c r="I5259" i="46"/>
  <c r="I5258" i="46"/>
  <c r="I5257" i="46"/>
  <c r="I5256" i="46"/>
  <c r="I5255" i="46"/>
  <c r="I5253" i="46"/>
  <c r="I5252" i="46"/>
  <c r="I5251" i="46"/>
  <c r="I5250" i="46"/>
  <c r="I5249" i="46"/>
  <c r="I5248" i="46"/>
  <c r="I5247" i="46"/>
  <c r="I5245" i="46"/>
  <c r="I5244" i="46"/>
  <c r="I5243" i="46"/>
  <c r="I5242" i="46"/>
  <c r="I5241" i="46"/>
  <c r="I5240" i="46"/>
  <c r="I5239" i="46"/>
  <c r="I5237" i="46"/>
  <c r="I5236" i="46"/>
  <c r="I5235" i="46"/>
  <c r="I5234" i="46"/>
  <c r="I5233" i="46"/>
  <c r="I5232" i="46"/>
  <c r="I5231" i="46"/>
  <c r="I5229" i="46"/>
  <c r="I5228" i="46"/>
  <c r="I5227" i="46"/>
  <c r="I5226" i="46"/>
  <c r="I5225" i="46"/>
  <c r="I5224" i="46"/>
  <c r="I5223" i="46"/>
  <c r="I5221" i="46"/>
  <c r="I5220" i="46"/>
  <c r="I5219" i="46"/>
  <c r="I5218" i="46"/>
  <c r="I5217" i="46"/>
  <c r="I5216" i="46"/>
  <c r="I5215" i="46"/>
  <c r="I5213" i="46"/>
  <c r="I5212" i="46"/>
  <c r="I5211" i="46"/>
  <c r="I5210" i="46"/>
  <c r="I5209" i="46"/>
  <c r="I5208" i="46"/>
  <c r="I5207" i="46"/>
  <c r="I5205" i="46"/>
  <c r="I5204" i="46"/>
  <c r="I5203" i="46"/>
  <c r="I5202" i="46"/>
  <c r="I5201" i="46"/>
  <c r="I5200" i="46"/>
  <c r="I5199" i="46"/>
  <c r="I5197" i="46"/>
  <c r="I5196" i="46"/>
  <c r="I5195" i="46"/>
  <c r="I5194" i="46"/>
  <c r="I5193" i="46"/>
  <c r="I5192" i="46"/>
  <c r="I5191" i="46"/>
  <c r="I5189" i="46"/>
  <c r="I5188" i="46"/>
  <c r="I5187" i="46"/>
  <c r="I5186" i="46"/>
  <c r="I5185" i="46"/>
  <c r="I5184" i="46"/>
  <c r="I5183" i="46"/>
  <c r="I5181" i="46"/>
  <c r="I5180" i="46"/>
  <c r="I5179" i="46"/>
  <c r="I5178" i="46"/>
  <c r="I5177" i="46"/>
  <c r="I5176" i="46"/>
  <c r="I5175" i="46"/>
  <c r="I5173" i="46"/>
  <c r="I5172" i="46"/>
  <c r="I5171" i="46"/>
  <c r="I5170" i="46"/>
  <c r="I5169" i="46"/>
  <c r="I5168" i="46"/>
  <c r="I5167" i="46"/>
  <c r="I5165" i="46"/>
  <c r="I5164" i="46"/>
  <c r="I5163" i="46"/>
  <c r="I5162" i="46"/>
  <c r="I5161" i="46"/>
  <c r="I5160" i="46"/>
  <c r="I5159" i="46"/>
  <c r="I5157" i="46"/>
  <c r="I5156" i="46"/>
  <c r="I5155" i="46"/>
  <c r="I5154" i="46"/>
  <c r="I5153" i="46"/>
  <c r="I5152" i="46"/>
  <c r="I5151" i="46"/>
  <c r="I5149" i="46"/>
  <c r="I5148" i="46"/>
  <c r="I5147" i="46"/>
  <c r="I5146" i="46"/>
  <c r="I5145" i="46"/>
  <c r="I5144" i="46"/>
  <c r="I5143" i="46"/>
  <c r="I5141" i="46"/>
  <c r="I5140" i="46"/>
  <c r="I5139" i="46"/>
  <c r="I5138" i="46"/>
  <c r="I5137" i="46"/>
  <c r="I5136" i="46"/>
  <c r="I5135" i="46"/>
  <c r="I5133" i="46"/>
  <c r="I5132" i="46"/>
  <c r="I5131" i="46"/>
  <c r="I5130" i="46"/>
  <c r="I5129" i="46"/>
  <c r="I5128" i="46"/>
  <c r="I5127" i="46"/>
  <c r="I5125" i="46"/>
  <c r="I5124" i="46"/>
  <c r="I5123" i="46"/>
  <c r="I5122" i="46"/>
  <c r="I5121" i="46"/>
  <c r="I5120" i="46"/>
  <c r="I5119" i="46"/>
  <c r="I5117" i="46"/>
  <c r="I5116" i="46"/>
  <c r="I5115" i="46"/>
  <c r="I5114" i="46"/>
  <c r="I5113" i="46"/>
  <c r="I5112" i="46"/>
  <c r="I5111" i="46"/>
  <c r="I5109" i="46"/>
  <c r="I5108" i="46"/>
  <c r="I5107" i="46"/>
  <c r="I5106" i="46"/>
  <c r="I5105" i="46"/>
  <c r="I5104" i="46"/>
  <c r="I5103" i="46"/>
  <c r="I5101" i="46"/>
  <c r="I5100" i="46"/>
  <c r="I5099" i="46"/>
  <c r="I5098" i="46"/>
  <c r="I5097" i="46"/>
  <c r="I5096" i="46"/>
  <c r="I5095" i="46"/>
  <c r="I5093" i="46"/>
  <c r="I5092" i="46"/>
  <c r="I5091" i="46"/>
  <c r="I5090" i="46"/>
  <c r="I5089" i="46"/>
  <c r="I5088" i="46"/>
  <c r="I5087" i="46"/>
  <c r="I5085" i="46"/>
  <c r="I5084" i="46"/>
  <c r="I5083" i="46"/>
  <c r="I5082" i="46"/>
  <c r="I5081" i="46"/>
  <c r="I5080" i="46"/>
  <c r="I5079" i="46"/>
  <c r="I5077" i="46"/>
  <c r="I5076" i="46"/>
  <c r="I5075" i="46"/>
  <c r="I5074" i="46"/>
  <c r="I5073" i="46"/>
  <c r="I5072" i="46"/>
  <c r="I5071" i="46"/>
  <c r="I5069" i="46"/>
  <c r="I5068" i="46"/>
  <c r="I5067" i="46"/>
  <c r="I5066" i="46"/>
  <c r="I5065" i="46"/>
  <c r="I5064" i="46"/>
  <c r="I5063" i="46"/>
  <c r="I5061" i="46"/>
  <c r="I5060" i="46"/>
  <c r="I5059" i="46"/>
  <c r="I5058" i="46"/>
  <c r="I5057" i="46"/>
  <c r="I5056" i="46"/>
  <c r="I5055" i="46"/>
  <c r="I5053" i="46"/>
  <c r="I5052" i="46"/>
  <c r="I5051" i="46"/>
  <c r="I5050" i="46"/>
  <c r="I5049" i="46"/>
  <c r="I5048" i="46"/>
  <c r="I5047" i="46"/>
  <c r="I5045" i="46"/>
  <c r="I5044" i="46"/>
  <c r="I5043" i="46"/>
  <c r="I5042" i="46"/>
  <c r="I5041" i="46"/>
  <c r="I5040" i="46"/>
  <c r="I5039" i="46"/>
  <c r="I5037" i="46"/>
  <c r="I5036" i="46"/>
  <c r="I5035" i="46"/>
  <c r="I5034" i="46"/>
  <c r="I5033" i="46"/>
  <c r="I5032" i="46"/>
  <c r="I5031" i="46"/>
  <c r="I5030" i="46"/>
  <c r="I5029" i="46"/>
  <c r="I5028" i="46"/>
  <c r="I5027" i="46"/>
  <c r="I5026" i="46"/>
  <c r="I5025" i="46"/>
  <c r="I5024" i="46"/>
  <c r="I5023" i="46"/>
  <c r="I5022" i="46"/>
  <c r="I5021" i="46"/>
  <c r="I5020" i="46"/>
  <c r="I5019" i="46"/>
  <c r="I5018" i="46"/>
  <c r="I5017" i="46"/>
  <c r="I5016" i="46"/>
  <c r="I5015" i="46"/>
  <c r="I5014" i="46"/>
  <c r="I5013" i="46"/>
  <c r="I5012" i="46"/>
  <c r="I5011" i="46"/>
  <c r="I5010" i="46"/>
  <c r="I5009" i="46"/>
  <c r="I5008" i="46"/>
  <c r="I5007" i="46"/>
  <c r="I5005" i="46"/>
  <c r="I5004" i="46"/>
  <c r="I5003" i="46"/>
  <c r="I5002" i="46"/>
  <c r="I5001" i="46"/>
  <c r="I5000" i="46"/>
  <c r="I4999" i="46"/>
  <c r="I4997" i="46"/>
  <c r="I4996" i="46"/>
  <c r="I4995" i="46"/>
  <c r="I4994" i="46"/>
  <c r="I4993" i="46"/>
  <c r="I4992" i="46"/>
  <c r="I4991" i="46"/>
  <c r="I4989" i="46"/>
  <c r="I4988" i="46"/>
  <c r="I4987" i="46"/>
  <c r="I4986" i="46"/>
  <c r="I4985" i="46"/>
  <c r="I4984" i="46"/>
  <c r="I4983" i="46"/>
  <c r="I4981" i="46"/>
  <c r="I4980" i="46"/>
  <c r="I4979" i="46"/>
  <c r="I4978" i="46"/>
  <c r="I4977" i="46"/>
  <c r="I4976" i="46"/>
  <c r="I4975" i="46"/>
  <c r="I4973" i="46"/>
  <c r="I4972" i="46"/>
  <c r="I4971" i="46"/>
  <c r="I4970" i="46"/>
  <c r="I4969" i="46"/>
  <c r="I4968" i="46"/>
  <c r="I4967" i="46"/>
  <c r="I4966" i="46"/>
  <c r="I4965" i="46"/>
  <c r="I4964" i="46"/>
  <c r="I4963" i="46"/>
  <c r="I4962" i="46"/>
  <c r="I4961" i="46"/>
  <c r="I4960" i="46"/>
  <c r="I4959" i="46"/>
  <c r="I4957" i="46"/>
  <c r="I4956" i="46"/>
  <c r="I4955" i="46"/>
  <c r="I4954" i="46"/>
  <c r="I4953" i="46"/>
  <c r="I4952" i="46"/>
  <c r="I4951" i="46"/>
  <c r="I4950" i="46"/>
  <c r="I4949" i="46"/>
  <c r="I4948" i="46"/>
  <c r="I4947" i="46"/>
  <c r="I4946" i="46"/>
  <c r="I4945" i="46"/>
  <c r="I4944" i="46"/>
  <c r="I4943" i="46"/>
  <c r="I4942" i="46"/>
  <c r="I4941" i="46"/>
  <c r="I4940" i="46"/>
  <c r="I4939" i="46"/>
  <c r="I4938" i="46"/>
  <c r="I4937" i="46"/>
  <c r="I4936" i="46"/>
  <c r="I4935" i="46"/>
  <c r="I4933" i="46"/>
  <c r="I4932" i="46"/>
  <c r="I4931" i="46"/>
  <c r="I4930" i="46"/>
  <c r="I4929" i="46"/>
  <c r="I4928" i="46"/>
  <c r="I4927" i="46"/>
  <c r="I4925" i="46"/>
  <c r="I4924" i="46"/>
  <c r="I4923" i="46"/>
  <c r="I4922" i="46"/>
  <c r="I4921" i="46"/>
  <c r="I4920" i="46"/>
  <c r="I4919" i="46"/>
  <c r="I4917" i="46"/>
  <c r="I4916" i="46"/>
  <c r="I4915" i="46"/>
  <c r="I4914" i="46"/>
  <c r="I4913" i="46"/>
  <c r="I4912" i="46"/>
  <c r="I4911" i="46"/>
  <c r="I4909" i="46"/>
  <c r="I4908" i="46"/>
  <c r="I4907" i="46"/>
  <c r="I4906" i="46"/>
  <c r="I4905" i="46"/>
  <c r="I4904" i="46"/>
  <c r="I4903" i="46"/>
  <c r="I4901" i="46"/>
  <c r="I4900" i="46"/>
  <c r="I4899" i="46"/>
  <c r="I4898" i="46"/>
  <c r="I4897" i="46"/>
  <c r="I4896" i="46"/>
  <c r="I4895" i="46"/>
  <c r="I4893" i="46"/>
  <c r="I4892" i="46"/>
  <c r="I4891" i="46"/>
  <c r="I4890" i="46"/>
  <c r="I4889" i="46"/>
  <c r="I4888" i="46"/>
  <c r="I4887" i="46"/>
  <c r="I4885" i="46"/>
  <c r="I4884" i="46"/>
  <c r="I4883" i="46"/>
  <c r="I4882" i="46"/>
  <c r="I4881" i="46"/>
  <c r="I4880" i="46"/>
  <c r="I4879" i="46"/>
  <c r="I4877" i="46"/>
  <c r="I4876" i="46"/>
  <c r="I4875" i="46"/>
  <c r="I4874" i="46"/>
  <c r="I4873" i="46"/>
  <c r="I4872" i="46"/>
  <c r="I4871" i="46"/>
  <c r="I4869" i="46"/>
  <c r="I4868" i="46"/>
  <c r="I4867" i="46"/>
  <c r="I4866" i="46"/>
  <c r="I4865" i="46"/>
  <c r="I4864" i="46"/>
  <c r="I4863" i="46"/>
  <c r="I4861" i="46"/>
  <c r="I4860" i="46"/>
  <c r="I4859" i="46"/>
  <c r="I4858" i="46"/>
  <c r="I4857" i="46"/>
  <c r="I4856" i="46"/>
  <c r="I4855" i="46"/>
  <c r="I4853" i="46"/>
  <c r="I4852" i="46"/>
  <c r="I4851" i="46"/>
  <c r="I4850" i="46"/>
  <c r="I4849" i="46"/>
  <c r="I4848" i="46"/>
  <c r="I4847" i="46"/>
  <c r="I4845" i="46"/>
  <c r="I4844" i="46"/>
  <c r="I4843" i="46"/>
  <c r="I4842" i="46"/>
  <c r="I4841" i="46"/>
  <c r="I4840" i="46"/>
  <c r="I4839" i="46"/>
  <c r="I4837" i="46"/>
  <c r="I4836" i="46"/>
  <c r="I4835" i="46"/>
  <c r="I4834" i="46"/>
  <c r="I4833" i="46"/>
  <c r="I4832" i="46"/>
  <c r="I4831" i="46"/>
  <c r="I4829" i="46"/>
  <c r="I4828" i="46"/>
  <c r="I4827" i="46"/>
  <c r="I4826" i="46"/>
  <c r="I4825" i="46"/>
  <c r="I4824" i="46"/>
  <c r="I4823" i="46"/>
  <c r="I4821" i="46"/>
  <c r="I4820" i="46"/>
  <c r="I4819" i="46"/>
  <c r="I4818" i="46"/>
  <c r="I4817" i="46"/>
  <c r="I4816" i="46"/>
  <c r="I4815" i="46"/>
  <c r="I4813" i="46"/>
  <c r="I4812" i="46"/>
  <c r="I4811" i="46"/>
  <c r="I4810" i="46"/>
  <c r="I4809" i="46"/>
  <c r="I4808" i="46"/>
  <c r="I4807" i="46"/>
  <c r="I4806" i="46"/>
  <c r="I4805" i="46"/>
  <c r="I4804" i="46"/>
  <c r="I4803" i="46"/>
  <c r="I4802" i="46"/>
  <c r="I4801" i="46"/>
  <c r="I4800" i="46"/>
  <c r="I4799" i="46"/>
  <c r="I4798" i="46"/>
  <c r="I4797" i="46"/>
  <c r="I4796" i="46"/>
  <c r="I4795" i="46"/>
  <c r="I4794" i="46"/>
  <c r="I4793" i="46"/>
  <c r="I4792" i="46"/>
  <c r="I4791" i="46"/>
  <c r="I4790" i="46"/>
  <c r="I4789" i="46"/>
  <c r="I4788" i="46"/>
  <c r="I4787" i="46"/>
  <c r="I4786" i="46"/>
  <c r="I4785" i="46"/>
  <c r="I4784" i="46"/>
  <c r="I4783" i="46"/>
  <c r="I4782" i="46"/>
  <c r="I4781" i="46"/>
  <c r="I4780" i="46"/>
  <c r="I4779" i="46"/>
  <c r="I4778" i="46"/>
  <c r="I4777" i="46"/>
  <c r="I4776" i="46"/>
  <c r="I4775" i="46"/>
  <c r="I4774" i="46"/>
  <c r="I4773" i="46"/>
  <c r="I4772" i="46"/>
  <c r="I4771" i="46"/>
  <c r="I4770" i="46"/>
  <c r="I4769" i="46"/>
  <c r="I4768" i="46"/>
  <c r="I4767" i="46"/>
  <c r="I4766" i="46"/>
  <c r="I4765" i="46"/>
  <c r="I4764" i="46"/>
  <c r="I4763" i="46"/>
  <c r="I4762" i="46"/>
  <c r="I4761" i="46"/>
  <c r="I4760" i="46"/>
  <c r="I4759" i="46"/>
  <c r="I4757" i="46"/>
  <c r="I4756" i="46"/>
  <c r="I4755" i="46"/>
  <c r="I4754" i="46"/>
  <c r="I4753" i="46"/>
  <c r="I4751" i="46"/>
  <c r="I4750" i="46"/>
  <c r="I4749" i="46"/>
  <c r="I4748" i="46"/>
  <c r="I4747" i="46"/>
  <c r="I4746" i="46"/>
  <c r="I4745" i="46"/>
  <c r="I4743" i="46"/>
  <c r="I4742" i="46"/>
  <c r="I4741" i="46"/>
  <c r="I4739" i="46"/>
  <c r="I4738" i="46"/>
  <c r="I4737" i="46"/>
  <c r="I4736" i="46"/>
  <c r="I4734" i="46"/>
  <c r="I4733" i="46"/>
  <c r="I4730" i="46"/>
  <c r="I4729" i="46"/>
  <c r="I4726" i="46"/>
  <c r="I4725" i="46"/>
  <c r="I4724" i="46"/>
  <c r="I4722" i="46"/>
  <c r="I4721" i="46"/>
  <c r="I4718" i="46"/>
  <c r="I4717" i="46"/>
  <c r="I4716" i="46"/>
  <c r="I4714" i="46"/>
  <c r="I4713" i="46"/>
  <c r="I4712" i="46"/>
  <c r="I4710" i="46"/>
  <c r="I4709" i="46"/>
  <c r="I4706" i="46"/>
  <c r="I4705" i="46"/>
  <c r="I4704" i="46"/>
  <c r="I4702" i="46"/>
  <c r="I4701" i="46"/>
  <c r="I4700" i="46"/>
  <c r="I4698" i="46"/>
  <c r="I4697" i="46"/>
  <c r="I4694" i="46"/>
  <c r="I4693" i="46"/>
  <c r="I4692" i="46"/>
  <c r="I4690" i="46"/>
  <c r="I4689" i="46"/>
  <c r="I4688" i="46"/>
  <c r="I4686" i="46"/>
  <c r="I4685" i="46"/>
  <c r="I4682" i="46"/>
  <c r="I4681" i="46"/>
  <c r="I4680" i="46"/>
  <c r="I4678" i="46"/>
  <c r="I4677" i="46"/>
  <c r="I4676" i="46"/>
  <c r="I4674" i="46"/>
  <c r="I4673" i="46"/>
  <c r="I4671" i="46"/>
  <c r="I4670" i="46"/>
  <c r="I4669" i="46"/>
  <c r="I4668" i="46"/>
  <c r="I4666" i="46"/>
  <c r="I4665" i="46"/>
  <c r="I4664" i="46"/>
  <c r="I4662" i="46"/>
  <c r="I4661" i="46"/>
  <c r="I4659" i="46"/>
  <c r="I4658" i="46"/>
  <c r="I4657" i="46"/>
  <c r="I4656" i="46"/>
  <c r="I4654" i="46"/>
  <c r="I4653" i="46"/>
  <c r="I4652" i="46"/>
  <c r="I4650" i="46"/>
  <c r="I4649" i="46"/>
  <c r="I4647" i="46"/>
  <c r="I4646" i="46"/>
  <c r="I4645" i="46"/>
  <c r="I4644" i="46"/>
  <c r="I4642" i="46"/>
  <c r="I4641" i="46"/>
  <c r="I4640" i="46"/>
  <c r="I4638" i="46"/>
  <c r="I4637" i="46"/>
  <c r="I4635" i="46"/>
  <c r="I4634" i="46"/>
  <c r="I4633" i="46"/>
  <c r="I4632" i="46"/>
  <c r="I4630" i="46"/>
  <c r="I4629" i="46"/>
  <c r="I4628" i="46"/>
  <c r="I4627" i="46"/>
  <c r="I4626" i="46"/>
  <c r="I4625" i="46"/>
  <c r="I4623" i="46"/>
  <c r="I4622" i="46"/>
  <c r="I4621" i="46"/>
  <c r="I4620" i="46"/>
  <c r="I4618" i="46"/>
  <c r="I4617" i="46"/>
  <c r="I4616" i="46"/>
  <c r="I4615" i="46"/>
  <c r="I4614" i="46"/>
  <c r="I4613" i="46"/>
  <c r="I4611" i="46"/>
  <c r="I4610" i="46"/>
  <c r="I4609" i="46"/>
  <c r="I4608" i="46"/>
  <c r="I4606" i="46"/>
  <c r="I4605" i="46"/>
  <c r="I4604" i="46"/>
  <c r="I4603" i="46"/>
  <c r="I4602" i="46"/>
  <c r="I4601" i="46"/>
  <c r="I4599" i="46"/>
  <c r="I4598" i="46"/>
  <c r="I4597" i="46"/>
  <c r="I4596" i="46"/>
  <c r="I4594" i="46"/>
  <c r="I4593" i="46"/>
  <c r="I4592" i="46"/>
  <c r="I4591" i="46"/>
  <c r="I4590" i="46"/>
  <c r="I4589" i="46"/>
  <c r="I4587" i="46"/>
  <c r="I4586" i="46"/>
  <c r="I4585" i="46"/>
  <c r="I4584" i="46"/>
  <c r="I4582" i="46"/>
  <c r="I4581" i="46"/>
  <c r="I4580" i="46"/>
  <c r="I4579" i="46"/>
  <c r="I4578" i="46"/>
  <c r="I4577" i="46"/>
  <c r="I4575" i="46"/>
  <c r="I4574" i="46"/>
  <c r="I4573" i="46"/>
  <c r="I4572" i="46"/>
  <c r="I4571" i="46"/>
  <c r="I4570" i="46"/>
  <c r="I4569" i="46"/>
  <c r="I4568" i="46"/>
  <c r="I4567" i="46"/>
  <c r="I4566" i="46"/>
  <c r="I4565" i="46"/>
  <c r="I4563" i="46"/>
  <c r="I4562" i="46"/>
  <c r="I4561" i="46"/>
  <c r="I4560" i="46"/>
  <c r="I4559" i="46"/>
  <c r="I4558" i="46"/>
  <c r="I4557" i="46"/>
  <c r="I4556" i="46"/>
  <c r="I4555" i="46"/>
  <c r="I4554" i="46"/>
  <c r="I4553" i="46"/>
  <c r="I4551" i="46"/>
  <c r="I4550" i="46"/>
  <c r="I4549" i="46"/>
  <c r="I4548" i="46"/>
  <c r="I4547" i="46"/>
  <c r="I4546" i="46"/>
  <c r="I4545" i="46"/>
  <c r="I4544" i="46"/>
  <c r="I4543" i="46"/>
  <c r="I4542" i="46"/>
  <c r="I4541" i="46"/>
  <c r="I4539" i="46"/>
  <c r="I4538" i="46"/>
  <c r="I4537" i="46"/>
  <c r="I4536" i="46"/>
  <c r="I4535" i="46"/>
  <c r="I4534" i="46"/>
  <c r="I4533" i="46"/>
  <c r="I4532" i="46"/>
  <c r="I4531" i="46"/>
  <c r="I4530" i="46"/>
  <c r="I4529" i="46"/>
  <c r="I4527" i="46"/>
  <c r="I4526" i="46"/>
  <c r="I4525" i="46"/>
  <c r="I4524" i="46"/>
  <c r="I4523" i="46"/>
  <c r="I4522" i="46"/>
  <c r="I4521" i="46"/>
  <c r="I4520" i="46"/>
  <c r="I4519" i="46"/>
  <c r="I4518" i="46"/>
  <c r="I4517" i="46"/>
  <c r="I4515" i="46"/>
  <c r="I4514" i="46"/>
  <c r="I4513" i="46"/>
  <c r="I4512" i="46"/>
  <c r="I4511" i="46"/>
  <c r="I4510" i="46"/>
  <c r="I4509" i="46"/>
  <c r="I4508" i="46"/>
  <c r="I4507" i="46"/>
  <c r="I4506" i="46"/>
  <c r="I4505" i="46"/>
  <c r="I4503" i="46"/>
  <c r="I4502" i="46"/>
  <c r="I4501" i="46"/>
  <c r="I4500" i="46"/>
  <c r="I4499" i="46"/>
  <c r="I4498" i="46"/>
  <c r="I4497" i="46"/>
  <c r="I4496" i="46"/>
  <c r="I4495" i="46"/>
  <c r="I4494" i="46"/>
  <c r="I4493" i="46"/>
  <c r="I4491" i="46"/>
  <c r="I4490" i="46"/>
  <c r="I4489" i="46"/>
  <c r="I4488" i="46"/>
  <c r="I4487" i="46"/>
  <c r="I4486" i="46"/>
  <c r="I4485" i="46"/>
  <c r="I4484" i="46"/>
  <c r="I4483" i="46"/>
  <c r="I4482" i="46"/>
  <c r="I4481" i="46"/>
  <c r="I4479" i="46"/>
  <c r="I4477" i="46"/>
  <c r="I4476" i="46"/>
  <c r="I4475" i="46"/>
  <c r="I4473" i="46"/>
  <c r="I4472" i="46"/>
  <c r="I4470" i="46"/>
  <c r="I4467" i="46"/>
  <c r="I4465" i="46"/>
  <c r="I4464" i="46"/>
  <c r="I4463" i="46"/>
  <c r="I4461" i="46"/>
  <c r="I4460" i="46"/>
  <c r="I4458" i="46"/>
  <c r="I4455" i="46"/>
  <c r="I4453" i="46"/>
  <c r="I4452" i="46"/>
  <c r="I4451" i="46"/>
  <c r="I4449" i="46"/>
  <c r="I4448" i="46"/>
  <c r="I4446" i="46"/>
  <c r="I4443" i="46"/>
  <c r="I4441" i="46"/>
  <c r="I4440" i="46"/>
  <c r="I4439" i="46"/>
  <c r="I4437" i="46"/>
  <c r="I4435" i="46"/>
  <c r="I4431" i="46"/>
  <c r="I4429" i="46"/>
  <c r="I4427" i="46"/>
  <c r="I4424" i="46"/>
  <c r="I4423" i="46"/>
  <c r="I4421" i="46"/>
  <c r="I4419" i="46"/>
  <c r="I4415" i="46"/>
  <c r="I4414" i="46"/>
  <c r="I4412" i="46"/>
  <c r="I4411" i="46"/>
  <c r="I4410" i="46"/>
  <c r="I4409" i="46"/>
  <c r="I4408" i="46"/>
  <c r="I4407" i="46"/>
  <c r="I4406" i="46"/>
  <c r="I4405" i="46"/>
  <c r="I4402" i="46"/>
  <c r="I4401" i="46"/>
  <c r="I4400" i="46"/>
  <c r="I4398" i="46"/>
  <c r="I4397" i="46"/>
  <c r="I4396" i="46"/>
  <c r="I4394" i="46"/>
  <c r="I4393" i="46"/>
  <c r="I4390" i="46"/>
  <c r="I4389" i="46"/>
  <c r="I4388" i="46"/>
  <c r="I4386" i="46"/>
  <c r="I4385" i="46"/>
  <c r="I4384" i="46"/>
  <c r="I4382" i="46"/>
  <c r="I4381" i="46"/>
  <c r="I4380" i="46"/>
  <c r="I4378" i="46"/>
  <c r="I4377" i="46"/>
  <c r="I4376" i="46"/>
  <c r="I4374" i="46"/>
  <c r="I4373" i="46"/>
  <c r="I4372" i="46"/>
  <c r="I4370" i="46"/>
  <c r="I4369" i="46"/>
  <c r="I4368" i="46"/>
  <c r="I4367" i="46"/>
  <c r="I4366" i="46"/>
  <c r="I4365" i="46"/>
  <c r="I4364" i="46"/>
  <c r="I4363" i="46"/>
  <c r="I4362" i="46"/>
  <c r="I4361" i="46"/>
  <c r="I4360" i="46"/>
  <c r="I4358" i="46"/>
  <c r="I4357" i="46"/>
  <c r="I4356" i="46"/>
  <c r="I4355" i="46"/>
  <c r="I4354" i="46"/>
  <c r="I4353" i="46"/>
  <c r="I4352" i="46"/>
  <c r="I4351" i="46"/>
  <c r="I4350" i="46"/>
  <c r="I4349" i="46"/>
  <c r="I4348" i="46"/>
  <c r="I4346" i="46"/>
  <c r="I4345" i="46"/>
  <c r="I4344" i="46"/>
  <c r="I4343" i="46"/>
  <c r="I4342" i="46"/>
  <c r="I4341" i="46"/>
  <c r="I4340" i="46"/>
  <c r="I4339" i="46"/>
  <c r="I4338" i="46"/>
  <c r="I4337" i="46"/>
  <c r="I4336" i="46"/>
  <c r="I4334" i="46"/>
  <c r="I4333" i="46"/>
  <c r="I4332" i="46"/>
  <c r="I4331" i="46"/>
  <c r="I4330" i="46"/>
  <c r="I4329" i="46"/>
  <c r="I4328" i="46"/>
  <c r="I4327" i="46"/>
  <c r="I4326" i="46"/>
  <c r="I4325" i="46"/>
  <c r="I4324" i="46"/>
  <c r="I4322" i="46"/>
  <c r="I4321" i="46"/>
  <c r="I4320" i="46"/>
  <c r="I4319" i="46"/>
  <c r="I4318" i="46"/>
  <c r="I4317" i="46"/>
  <c r="I4316" i="46"/>
  <c r="I4315" i="46"/>
  <c r="I4314" i="46"/>
  <c r="I4313" i="46"/>
  <c r="I4312" i="46"/>
  <c r="I4310" i="46"/>
  <c r="I4309" i="46"/>
  <c r="I4308" i="46"/>
  <c r="I4307" i="46"/>
  <c r="I4306" i="46"/>
  <c r="I4305" i="46"/>
  <c r="I4304" i="46"/>
  <c r="I4303" i="46"/>
  <c r="I4302" i="46"/>
  <c r="I4301" i="46"/>
  <c r="I4300" i="46"/>
  <c r="I4298" i="46"/>
  <c r="I4297" i="46"/>
  <c r="I4296" i="46"/>
  <c r="I4295" i="46"/>
  <c r="I4294" i="46"/>
  <c r="I4293" i="46"/>
  <c r="I4292" i="46"/>
  <c r="I4291" i="46"/>
  <c r="I4290" i="46"/>
  <c r="I4289" i="46"/>
  <c r="I4288" i="46"/>
  <c r="I4286" i="46"/>
  <c r="I4285" i="46"/>
  <c r="I4284" i="46"/>
  <c r="I4283" i="46"/>
  <c r="I4282" i="46"/>
  <c r="I4281" i="46"/>
  <c r="I4280" i="46"/>
  <c r="I4279" i="46"/>
  <c r="I4278" i="46"/>
  <c r="I4277" i="46"/>
  <c r="I4276" i="46"/>
  <c r="I4274" i="46"/>
  <c r="I4273" i="46"/>
  <c r="I4272" i="46"/>
  <c r="I4271" i="46"/>
  <c r="I4270" i="46"/>
  <c r="I4269" i="46"/>
  <c r="I4268" i="46"/>
  <c r="I4267" i="46"/>
  <c r="I4266" i="46"/>
  <c r="I4265" i="46"/>
  <c r="I4264" i="46"/>
  <c r="I4262" i="46"/>
  <c r="I4261" i="46"/>
  <c r="I4260" i="46"/>
  <c r="I4259" i="46"/>
  <c r="I4258" i="46"/>
  <c r="I4257" i="46"/>
  <c r="I4256" i="46"/>
  <c r="I4255" i="46"/>
  <c r="I4254" i="46"/>
  <c r="I4253" i="46"/>
  <c r="I4252" i="46"/>
  <c r="I4250" i="46"/>
  <c r="I4249" i="46"/>
  <c r="I4248" i="46"/>
  <c r="I4247" i="46"/>
  <c r="I4246" i="46"/>
  <c r="I4245" i="46"/>
  <c r="I4244" i="46"/>
  <c r="I4243" i="46"/>
  <c r="I4242" i="46"/>
  <c r="I4241" i="46"/>
  <c r="I4240" i="46"/>
  <c r="I4238" i="46"/>
  <c r="I4237" i="46"/>
  <c r="I4236" i="46"/>
  <c r="I4235" i="46"/>
  <c r="I4234" i="46"/>
  <c r="I4233" i="46"/>
  <c r="I4232" i="46"/>
  <c r="I4231" i="46"/>
  <c r="I4230" i="46"/>
  <c r="I4229" i="46"/>
  <c r="I4228" i="46"/>
  <c r="I4226" i="46"/>
  <c r="I4225" i="46"/>
  <c r="I4224" i="46"/>
  <c r="I4223" i="46"/>
  <c r="I4222" i="46"/>
  <c r="I4221" i="46"/>
  <c r="I4220" i="46"/>
  <c r="I4219" i="46"/>
  <c r="I4218" i="46"/>
  <c r="I4217" i="46"/>
  <c r="I4216" i="46"/>
  <c r="I4214" i="46"/>
  <c r="I4213" i="46"/>
  <c r="I4212" i="46"/>
  <c r="I4211" i="46"/>
  <c r="I4210" i="46"/>
  <c r="I4209" i="46"/>
  <c r="I4208" i="46"/>
  <c r="I4207" i="46"/>
  <c r="I4206" i="46"/>
  <c r="I4205" i="46"/>
  <c r="I4204" i="46"/>
  <c r="I4202" i="46"/>
  <c r="I4201" i="46"/>
  <c r="I4200" i="46"/>
  <c r="I4199" i="46"/>
  <c r="I4198" i="46"/>
  <c r="I4197" i="46"/>
  <c r="I4196" i="46"/>
  <c r="I4195" i="46"/>
  <c r="I4194" i="46"/>
  <c r="I4193" i="46"/>
  <c r="I4192" i="46"/>
  <c r="I4190" i="46"/>
  <c r="I4189" i="46"/>
  <c r="I4188" i="46"/>
  <c r="I4187" i="46"/>
  <c r="I4186" i="46"/>
  <c r="I4185" i="46"/>
  <c r="I4184" i="46"/>
  <c r="I4183" i="46"/>
  <c r="I4182" i="46"/>
  <c r="I4181" i="46"/>
  <c r="I4180" i="46"/>
  <c r="I4178" i="46"/>
  <c r="I4177" i="46"/>
  <c r="I4176" i="46"/>
  <c r="I4175" i="46"/>
  <c r="I4174" i="46"/>
  <c r="I4173" i="46"/>
  <c r="I4172" i="46"/>
  <c r="I4171" i="46"/>
  <c r="I4170" i="46"/>
  <c r="I4169" i="46"/>
  <c r="I4168" i="46"/>
  <c r="I4167" i="46"/>
  <c r="I4166" i="46"/>
  <c r="I4165" i="46"/>
  <c r="I4164" i="46"/>
  <c r="I4163" i="46"/>
  <c r="I4162" i="46"/>
  <c r="I4161" i="46"/>
  <c r="I4160" i="46"/>
  <c r="I4159" i="46"/>
  <c r="I4158" i="46"/>
  <c r="I4157" i="46"/>
  <c r="I4156" i="46"/>
  <c r="I4155" i="46"/>
  <c r="I4154" i="46"/>
  <c r="I4153" i="46"/>
  <c r="I4152" i="46"/>
  <c r="I4151" i="46"/>
  <c r="I4150" i="46"/>
  <c r="I4149" i="46"/>
  <c r="I4148" i="46"/>
  <c r="I4147" i="46"/>
  <c r="I4146" i="46"/>
  <c r="I4145" i="46"/>
  <c r="I4142" i="46"/>
  <c r="I4141" i="46"/>
  <c r="I4138" i="46"/>
  <c r="I4137" i="46"/>
  <c r="I4135" i="46"/>
  <c r="I4134" i="46"/>
  <c r="I4133" i="46"/>
  <c r="I4132" i="46"/>
  <c r="I4131" i="46"/>
  <c r="I4130" i="46"/>
  <c r="I4129" i="46"/>
  <c r="I4127" i="46"/>
  <c r="I4126" i="46"/>
  <c r="I4125" i="46"/>
  <c r="I4123" i="46"/>
  <c r="I4122" i="46"/>
  <c r="I4121" i="46"/>
  <c r="I4119" i="46"/>
  <c r="I4118" i="46"/>
  <c r="I4117" i="46"/>
  <c r="I4116" i="46"/>
  <c r="I4115" i="46"/>
  <c r="I4114" i="46"/>
  <c r="I4113" i="46"/>
  <c r="I4111" i="46"/>
  <c r="I4110" i="46"/>
  <c r="I4109" i="46"/>
  <c r="I4107" i="46"/>
  <c r="I4106" i="46"/>
  <c r="I4105" i="46"/>
  <c r="I4103" i="46"/>
  <c r="I4102" i="46"/>
  <c r="I4101" i="46"/>
  <c r="I4100" i="46"/>
  <c r="I4099" i="46"/>
  <c r="I4098" i="46"/>
  <c r="I4097" i="46"/>
  <c r="I4095" i="46"/>
  <c r="I4094" i="46"/>
  <c r="I4093" i="46"/>
  <c r="I4091" i="46"/>
  <c r="I4090" i="46"/>
  <c r="I4089" i="46"/>
  <c r="I4087" i="46"/>
  <c r="I4086" i="46"/>
  <c r="I4085" i="46"/>
  <c r="I4084" i="46"/>
  <c r="I4083" i="46"/>
  <c r="I4082" i="46"/>
  <c r="I4081" i="46"/>
  <c r="I4078" i="46"/>
  <c r="I4077" i="46"/>
  <c r="I4074" i="46"/>
  <c r="I4073" i="46"/>
  <c r="I4071" i="46"/>
  <c r="I4070" i="46"/>
  <c r="I4069" i="46"/>
  <c r="I4068" i="46"/>
  <c r="I4067" i="46"/>
  <c r="I4066" i="46"/>
  <c r="I4065" i="46"/>
  <c r="I4062" i="46"/>
  <c r="I4061" i="46"/>
  <c r="I4058" i="46"/>
  <c r="I4057" i="46"/>
  <c r="I4055" i="46"/>
  <c r="I4054" i="46"/>
  <c r="I4053" i="46"/>
  <c r="I4052" i="46"/>
  <c r="I4051" i="46"/>
  <c r="I4050" i="46"/>
  <c r="I4049" i="46"/>
  <c r="I4046" i="46"/>
  <c r="I4045" i="46"/>
  <c r="I4042" i="46"/>
  <c r="I4041" i="46"/>
  <c r="I4039" i="46"/>
  <c r="I4038" i="46"/>
  <c r="I4037" i="46"/>
  <c r="I4036" i="46"/>
  <c r="I4035" i="46"/>
  <c r="I4034" i="46"/>
  <c r="I4033" i="46"/>
  <c r="I4030" i="46"/>
  <c r="I4029" i="46"/>
  <c r="I4026" i="46"/>
  <c r="I4025" i="46"/>
  <c r="I4023" i="46"/>
  <c r="I4022" i="46"/>
  <c r="I4021" i="46"/>
  <c r="I4020" i="46"/>
  <c r="I4019" i="46"/>
  <c r="I4018" i="46"/>
  <c r="I4017" i="46"/>
  <c r="I4014" i="46"/>
  <c r="I4013" i="46"/>
  <c r="I4011" i="46"/>
  <c r="I4010" i="46"/>
  <c r="I4009" i="46"/>
  <c r="I4008" i="46"/>
  <c r="I4006" i="46"/>
  <c r="I4005" i="46"/>
  <c r="I4002" i="46"/>
  <c r="I4001" i="46"/>
  <c r="I3998" i="46"/>
  <c r="I3997" i="46"/>
  <c r="I3995" i="46"/>
  <c r="I3994" i="46"/>
  <c r="I3993" i="46"/>
  <c r="I3992" i="46"/>
  <c r="I3991" i="46"/>
  <c r="I3990" i="46"/>
  <c r="I3989" i="46"/>
  <c r="I3986" i="46"/>
  <c r="I3985" i="46"/>
  <c r="I3982" i="46"/>
  <c r="I3981" i="46"/>
  <c r="I3979" i="46"/>
  <c r="I3978" i="46"/>
  <c r="I3977" i="46"/>
  <c r="I3976" i="46"/>
  <c r="I3975" i="46"/>
  <c r="I3974" i="46"/>
  <c r="I3973" i="46"/>
  <c r="I3970" i="46"/>
  <c r="I3969" i="46"/>
  <c r="I3966" i="46"/>
  <c r="I3965" i="46"/>
  <c r="I3963" i="46"/>
  <c r="I3962" i="46"/>
  <c r="I3961" i="46"/>
  <c r="I3960" i="46"/>
  <c r="I3959" i="46"/>
  <c r="I3958" i="46"/>
  <c r="I3957" i="46"/>
  <c r="I3954" i="46"/>
  <c r="I3953" i="46"/>
  <c r="I3950" i="46"/>
  <c r="I3949" i="46"/>
  <c r="I3948" i="46"/>
  <c r="I3946" i="46"/>
  <c r="I3945" i="46"/>
  <c r="I3944" i="46"/>
  <c r="I3943" i="46"/>
  <c r="I3942" i="46"/>
  <c r="I3941" i="46"/>
  <c r="I3938" i="46"/>
  <c r="I3937" i="46"/>
  <c r="I3936" i="46"/>
  <c r="I3934" i="46"/>
  <c r="I3933" i="46"/>
  <c r="I3932" i="46"/>
  <c r="I3931" i="46"/>
  <c r="I3930" i="46"/>
  <c r="I3929" i="46"/>
  <c r="I3926" i="46"/>
  <c r="I3925" i="46"/>
  <c r="I3924" i="46"/>
  <c r="I3922" i="46"/>
  <c r="I3921" i="46"/>
  <c r="I3920" i="46"/>
  <c r="I3919" i="46"/>
  <c r="I3918" i="46"/>
  <c r="I3917" i="46"/>
  <c r="I3914" i="46"/>
  <c r="I3913" i="46"/>
  <c r="I3912" i="46"/>
  <c r="I3910" i="46"/>
  <c r="I3909" i="46"/>
  <c r="I3907" i="46"/>
  <c r="I3906" i="46"/>
  <c r="I3905" i="46"/>
  <c r="I3904" i="46"/>
  <c r="I3903" i="46"/>
  <c r="I3902" i="46"/>
  <c r="I3901" i="46"/>
  <c r="I3900" i="46"/>
  <c r="I3899" i="46"/>
  <c r="I3898" i="46"/>
  <c r="I3897" i="46"/>
  <c r="I3896" i="46"/>
  <c r="I3895" i="46"/>
  <c r="I3894" i="46"/>
  <c r="I3893" i="46"/>
  <c r="I3892" i="46"/>
  <c r="I3891" i="46"/>
  <c r="I3890" i="46"/>
  <c r="I3889" i="46"/>
  <c r="I3888" i="46"/>
  <c r="I3887" i="46"/>
  <c r="I3886" i="46"/>
  <c r="I3885" i="46"/>
  <c r="I3884" i="46"/>
  <c r="I3883" i="46"/>
  <c r="I3882" i="46"/>
  <c r="I3881" i="46"/>
  <c r="I3880" i="46"/>
  <c r="I3879" i="46"/>
  <c r="I3878" i="46"/>
  <c r="I3877" i="46"/>
  <c r="I3876" i="46"/>
  <c r="I3875" i="46"/>
  <c r="I3874" i="46"/>
  <c r="I3873" i="46"/>
  <c r="I3872" i="46"/>
  <c r="I3871" i="46"/>
  <c r="I3870" i="46"/>
  <c r="I3869" i="46"/>
  <c r="I3868" i="46"/>
  <c r="I3867" i="46"/>
  <c r="I3866" i="46"/>
  <c r="I3865" i="46"/>
  <c r="I3864" i="46"/>
  <c r="I3863" i="46"/>
  <c r="I3862" i="46"/>
  <c r="I3861" i="46"/>
  <c r="I3859" i="46"/>
  <c r="I3858" i="46"/>
  <c r="I3857" i="46"/>
  <c r="I3856" i="46"/>
  <c r="I3855" i="46"/>
  <c r="I3854" i="46"/>
  <c r="I3853" i="46"/>
  <c r="I3852" i="46"/>
  <c r="I3851" i="46"/>
  <c r="I3850" i="46"/>
  <c r="I3849" i="46"/>
  <c r="I3848" i="46"/>
  <c r="I3846" i="46"/>
  <c r="I3845" i="46"/>
  <c r="I3842" i="46"/>
  <c r="I3841" i="46"/>
  <c r="I3839" i="46"/>
  <c r="I3838" i="46"/>
  <c r="I3837" i="46"/>
  <c r="I3836" i="46"/>
  <c r="I3834" i="46"/>
  <c r="I3833" i="46"/>
  <c r="I3832" i="46"/>
  <c r="I3831" i="46"/>
  <c r="I3830" i="46"/>
  <c r="I3829" i="46"/>
  <c r="I3826" i="46"/>
  <c r="I3825" i="46"/>
  <c r="I3824" i="46"/>
  <c r="I3823" i="46"/>
  <c r="I3822" i="46"/>
  <c r="I3821" i="46"/>
  <c r="I3820" i="46"/>
  <c r="I3818" i="46"/>
  <c r="I3817" i="46"/>
  <c r="I3816" i="46"/>
  <c r="I3815" i="46"/>
  <c r="I3814" i="46"/>
  <c r="I3813" i="46"/>
  <c r="I3810" i="46"/>
  <c r="I3809" i="46"/>
  <c r="I3808" i="46"/>
  <c r="I3807" i="46"/>
  <c r="I3806" i="46"/>
  <c r="I3805" i="46"/>
  <c r="I3804" i="46"/>
  <c r="I3803" i="46"/>
  <c r="I3802" i="46"/>
  <c r="I3801" i="46"/>
  <c r="I3800" i="46"/>
  <c r="I3799" i="46"/>
  <c r="I3798" i="46"/>
  <c r="I3797" i="46"/>
  <c r="I3796" i="46"/>
  <c r="I3795" i="46"/>
  <c r="I3794" i="46"/>
  <c r="I3793" i="46"/>
  <c r="I3792" i="46"/>
  <c r="I3791" i="46"/>
  <c r="I3790" i="46"/>
  <c r="I3789" i="46"/>
  <c r="I3788" i="46"/>
  <c r="I3787" i="46"/>
  <c r="I3786" i="46"/>
  <c r="I3785" i="46"/>
  <c r="I3783" i="46"/>
  <c r="I3782" i="46"/>
  <c r="I3781" i="46"/>
  <c r="I3780" i="46"/>
  <c r="I3778" i="46"/>
  <c r="I3777" i="46"/>
  <c r="I3774" i="46"/>
  <c r="I3773" i="46"/>
  <c r="I3771" i="46"/>
  <c r="I3770" i="46"/>
  <c r="I3769" i="46"/>
  <c r="I3768" i="46"/>
  <c r="I3767" i="46"/>
  <c r="I3766" i="46"/>
  <c r="I3765" i="46"/>
  <c r="I3763" i="46"/>
  <c r="I3762" i="46"/>
  <c r="I3761" i="46"/>
  <c r="I3759" i="46"/>
  <c r="I3758" i="46"/>
  <c r="I3757" i="46"/>
  <c r="I3756" i="46"/>
  <c r="I3754" i="46"/>
  <c r="I3753" i="46"/>
  <c r="I3751" i="46"/>
  <c r="I3750" i="46"/>
  <c r="I3747" i="46"/>
  <c r="I3746" i="46"/>
  <c r="I3745" i="46"/>
  <c r="I3743" i="46"/>
  <c r="I3742" i="46"/>
  <c r="I3741" i="46"/>
  <c r="I3740" i="46"/>
  <c r="I3739" i="46"/>
  <c r="I3738" i="46"/>
  <c r="I3737" i="46"/>
  <c r="I3735" i="46"/>
  <c r="I3734" i="46"/>
  <c r="I3733" i="46"/>
  <c r="I3731" i="46"/>
  <c r="I3730" i="46"/>
  <c r="I3729" i="46"/>
  <c r="I3728" i="46"/>
  <c r="I3727" i="46"/>
  <c r="I3726" i="46"/>
  <c r="I3725" i="46"/>
  <c r="I3723" i="46"/>
  <c r="I3722" i="46"/>
  <c r="I3721" i="46"/>
  <c r="I3719" i="46"/>
  <c r="I3718" i="46"/>
  <c r="I3717" i="46"/>
  <c r="I3716" i="46"/>
  <c r="I3715" i="46"/>
  <c r="I3714" i="46"/>
  <c r="I3713" i="46"/>
  <c r="I3711" i="46"/>
  <c r="I3710" i="46"/>
  <c r="I3709" i="46"/>
  <c r="I3707" i="46"/>
  <c r="I3706" i="46"/>
  <c r="I3705" i="46"/>
  <c r="I3704" i="46"/>
  <c r="I3703" i="46"/>
  <c r="I3702" i="46"/>
  <c r="I3701" i="46"/>
  <c r="I3699" i="46"/>
  <c r="I3698" i="46"/>
  <c r="I3697" i="46"/>
  <c r="I3695" i="46"/>
  <c r="I3694" i="46"/>
  <c r="I3693" i="46"/>
  <c r="I3692" i="46"/>
  <c r="I3691" i="46"/>
  <c r="I3690" i="46"/>
  <c r="I3689" i="46"/>
  <c r="I3687" i="46"/>
  <c r="I3686" i="46"/>
  <c r="I3685" i="46"/>
  <c r="I3683" i="46"/>
  <c r="I3682" i="46"/>
  <c r="I3681" i="46"/>
  <c r="I3680" i="46"/>
  <c r="I3679" i="46"/>
  <c r="I3678" i="46"/>
  <c r="I3677" i="46"/>
  <c r="I3675" i="46"/>
  <c r="I3674" i="46"/>
  <c r="I3673" i="46"/>
  <c r="I3671" i="46"/>
  <c r="I3670" i="46"/>
  <c r="I3669" i="46"/>
  <c r="I3668" i="46"/>
  <c r="I3667" i="46"/>
  <c r="I3666" i="46"/>
  <c r="I3665" i="46"/>
  <c r="I3663" i="46"/>
  <c r="I3662" i="46"/>
  <c r="I3661" i="46"/>
  <c r="I3660" i="46"/>
  <c r="I3659" i="46"/>
  <c r="I3658" i="46"/>
  <c r="I3657" i="46"/>
  <c r="I3656" i="46"/>
  <c r="I3655" i="46"/>
  <c r="I3654" i="46"/>
  <c r="I3653" i="46"/>
  <c r="I3651" i="46"/>
  <c r="I3650" i="46"/>
  <c r="I3649" i="46"/>
  <c r="I3648" i="46"/>
  <c r="I3647" i="46"/>
  <c r="I3646" i="46"/>
  <c r="I3645" i="46"/>
  <c r="I3644" i="46"/>
  <c r="I3643" i="46"/>
  <c r="I3642" i="46"/>
  <c r="I3641" i="46"/>
  <c r="I3639" i="46"/>
  <c r="I3638" i="46"/>
  <c r="I3637" i="46"/>
  <c r="I3636" i="46"/>
  <c r="I3635" i="46"/>
  <c r="I3634" i="46"/>
  <c r="I3633" i="46"/>
  <c r="I3632" i="46"/>
  <c r="I3631" i="46"/>
  <c r="I3630" i="46"/>
  <c r="I3629" i="46"/>
  <c r="I3627" i="46"/>
  <c r="I3626" i="46"/>
  <c r="I3625" i="46"/>
  <c r="I3624" i="46"/>
  <c r="I3623" i="46"/>
  <c r="I3622" i="46"/>
  <c r="I3621" i="46"/>
  <c r="I3620" i="46"/>
  <c r="I3619" i="46"/>
  <c r="I3618" i="46"/>
  <c r="I3617" i="46"/>
  <c r="I3615" i="46"/>
  <c r="I3614" i="46"/>
  <c r="I3613" i="46"/>
  <c r="I3612" i="46"/>
  <c r="I3611" i="46"/>
  <c r="I3610" i="46"/>
  <c r="I3609" i="46"/>
  <c r="I3608" i="46"/>
  <c r="I3607" i="46"/>
  <c r="I3606" i="46"/>
  <c r="I3605" i="46"/>
  <c r="I3603" i="46"/>
  <c r="I3602" i="46"/>
  <c r="I3601" i="46"/>
  <c r="I3600" i="46"/>
  <c r="I3599" i="46"/>
  <c r="I3598" i="46"/>
  <c r="I3597" i="46"/>
  <c r="I3596" i="46"/>
  <c r="I3595" i="46"/>
  <c r="I3594" i="46"/>
  <c r="I3593" i="46"/>
  <c r="I3591" i="46"/>
  <c r="I3590" i="46"/>
  <c r="I3589" i="46"/>
  <c r="I3588" i="46"/>
  <c r="I3587" i="46"/>
  <c r="I3586" i="46"/>
  <c r="I3585" i="46"/>
  <c r="I3584" i="46"/>
  <c r="I3583" i="46"/>
  <c r="I3582" i="46"/>
  <c r="I3581" i="46"/>
  <c r="I3579" i="46"/>
  <c r="I3578" i="46"/>
  <c r="I3577" i="46"/>
  <c r="I3576" i="46"/>
  <c r="I3575" i="46"/>
  <c r="I3574" i="46"/>
  <c r="I3573" i="46"/>
  <c r="I3572" i="46"/>
  <c r="I3571" i="46"/>
  <c r="I3570" i="46"/>
  <c r="I3569" i="46"/>
  <c r="I3567" i="46"/>
  <c r="I3566" i="46"/>
  <c r="I3565" i="46"/>
  <c r="I3564" i="46"/>
  <c r="I3563" i="46"/>
  <c r="I3562" i="46"/>
  <c r="I3561" i="46"/>
  <c r="I3560" i="46"/>
  <c r="I3559" i="46"/>
  <c r="I3558" i="46"/>
  <c r="I3557" i="46"/>
  <c r="I3555" i="46"/>
  <c r="I3554" i="46"/>
  <c r="I3553" i="46"/>
  <c r="I3552" i="46"/>
  <c r="I3551" i="46"/>
  <c r="I3550" i="46"/>
  <c r="I3549" i="46"/>
  <c r="I3548" i="46"/>
  <c r="I3547" i="46"/>
  <c r="I3546" i="46"/>
  <c r="I3545" i="46"/>
  <c r="I3543" i="46"/>
  <c r="I3542" i="46"/>
  <c r="I3541" i="46"/>
  <c r="I3540" i="46"/>
  <c r="I3539" i="46"/>
  <c r="I3538" i="46"/>
  <c r="I3537" i="46"/>
  <c r="I3536" i="46"/>
  <c r="I3535" i="46"/>
  <c r="I3534" i="46"/>
  <c r="I3533" i="46"/>
  <c r="I3531" i="46"/>
  <c r="I3530" i="46"/>
  <c r="I3529" i="46"/>
  <c r="I3528" i="46"/>
  <c r="I3527" i="46"/>
  <c r="I3526" i="46"/>
  <c r="I3525" i="46"/>
  <c r="I3524" i="46"/>
  <c r="I3523" i="46"/>
  <c r="I3522" i="46"/>
  <c r="I3521" i="46"/>
  <c r="I3519" i="46"/>
  <c r="I3518" i="46"/>
  <c r="I3517" i="46"/>
  <c r="I3516" i="46"/>
  <c r="I3515" i="46"/>
  <c r="I3514" i="46"/>
  <c r="I3513" i="46"/>
  <c r="I3512" i="46"/>
  <c r="I3511" i="46"/>
  <c r="I3510" i="46"/>
  <c r="I3509" i="46"/>
  <c r="I3507" i="46"/>
  <c r="I3506" i="46"/>
  <c r="I3505" i="46"/>
  <c r="I3504" i="46"/>
  <c r="I3503" i="46"/>
  <c r="I3502" i="46"/>
  <c r="I3501" i="46"/>
  <c r="I3500" i="46"/>
  <c r="I3499" i="46"/>
  <c r="I3498" i="46"/>
  <c r="I3497" i="46"/>
  <c r="I3495" i="46"/>
  <c r="I3494" i="46"/>
  <c r="I3493" i="46"/>
  <c r="I3492" i="46"/>
  <c r="I3491" i="46"/>
  <c r="I3490" i="46"/>
  <c r="I3489" i="46"/>
  <c r="I3488" i="46"/>
  <c r="I3487" i="46"/>
  <c r="I3486" i="46"/>
  <c r="I3485" i="46"/>
  <c r="I3483" i="46"/>
  <c r="I3482" i="46"/>
  <c r="I3481" i="46"/>
  <c r="I3480" i="46"/>
  <c r="I3479" i="46"/>
  <c r="I3478" i="46"/>
  <c r="I3477" i="46"/>
  <c r="I3476" i="46"/>
  <c r="I3475" i="46"/>
  <c r="I3474" i="46"/>
  <c r="I3473" i="46"/>
  <c r="I3471" i="46"/>
  <c r="I3470" i="46"/>
  <c r="I3469" i="46"/>
  <c r="I3468" i="46"/>
  <c r="I3467" i="46"/>
  <c r="I3466" i="46"/>
  <c r="I3465" i="46"/>
  <c r="I3464" i="46"/>
  <c r="I3463" i="46"/>
  <c r="I3462" i="46"/>
  <c r="I3461" i="46"/>
  <c r="I3459" i="46"/>
  <c r="I3458" i="46"/>
  <c r="I3457" i="46"/>
  <c r="I3456" i="46"/>
  <c r="I3455" i="46"/>
  <c r="I3454" i="46"/>
  <c r="I3453" i="46"/>
  <c r="I3452" i="46"/>
  <c r="I3451" i="46"/>
  <c r="I3450" i="46"/>
  <c r="I3449" i="46"/>
  <c r="I3447" i="46"/>
  <c r="I3446" i="46"/>
  <c r="I3445" i="46"/>
  <c r="I3444" i="46"/>
  <c r="I3443" i="46"/>
  <c r="I3442" i="46"/>
  <c r="I3441" i="46"/>
  <c r="I3440" i="46"/>
  <c r="I3439" i="46"/>
  <c r="I3438" i="46"/>
  <c r="I3437" i="46"/>
  <c r="I3435" i="46"/>
  <c r="I3434" i="46"/>
  <c r="I3433" i="46"/>
  <c r="I3432" i="46"/>
  <c r="I3431" i="46"/>
  <c r="I3430" i="46"/>
  <c r="I3429" i="46"/>
  <c r="I3428" i="46"/>
  <c r="I3427" i="46"/>
  <c r="I3426" i="46"/>
  <c r="I3425" i="46"/>
  <c r="I3423" i="46"/>
  <c r="I3422" i="46"/>
  <c r="I3421" i="46"/>
  <c r="I3420" i="46"/>
  <c r="I3419" i="46"/>
  <c r="I3418" i="46"/>
  <c r="I3417" i="46"/>
  <c r="I3416" i="46"/>
  <c r="I3415" i="46"/>
  <c r="I3414" i="46"/>
  <c r="I3413" i="46"/>
  <c r="I3411" i="46"/>
  <c r="I3410" i="46"/>
  <c r="I3409" i="46"/>
  <c r="I3408" i="46"/>
  <c r="I3407" i="46"/>
  <c r="I3406" i="46"/>
  <c r="I3405" i="46"/>
  <c r="I3404" i="46"/>
  <c r="I3403" i="46"/>
  <c r="I3402" i="46"/>
  <c r="I3401" i="46"/>
  <c r="I3399" i="46"/>
  <c r="I3398" i="46"/>
  <c r="I3397" i="46"/>
  <c r="I3396" i="46"/>
  <c r="I3395" i="46"/>
  <c r="I3394" i="46"/>
  <c r="I3393" i="46"/>
  <c r="I3392" i="46"/>
  <c r="I3391" i="46"/>
  <c r="I3390" i="46"/>
  <c r="I3389" i="46"/>
  <c r="I3387" i="46"/>
  <c r="I3386" i="46"/>
  <c r="I3385" i="46"/>
  <c r="I3384" i="46"/>
  <c r="I3383" i="46"/>
  <c r="I3382" i="46"/>
  <c r="I3381" i="46"/>
  <c r="I3380" i="46"/>
  <c r="I3379" i="46"/>
  <c r="I3378" i="46"/>
  <c r="I3377" i="46"/>
  <c r="I3375" i="46"/>
  <c r="I3374" i="46"/>
  <c r="I3373" i="46"/>
  <c r="I3372" i="46"/>
  <c r="I3371" i="46"/>
  <c r="I3370" i="46"/>
  <c r="I3369" i="46"/>
  <c r="I3368" i="46"/>
  <c r="I3367" i="46"/>
  <c r="I3366" i="46"/>
  <c r="I3365" i="46"/>
  <c r="I3363" i="46"/>
  <c r="I3362" i="46"/>
  <c r="I3361" i="46"/>
  <c r="I3360" i="46"/>
  <c r="I3359" i="46"/>
  <c r="I3358" i="46"/>
  <c r="I3357" i="46"/>
  <c r="I3356" i="46"/>
  <c r="I3355" i="46"/>
  <c r="I3354" i="46"/>
  <c r="I3353" i="46"/>
  <c r="I3351" i="46"/>
  <c r="I3350" i="46"/>
  <c r="I3349" i="46"/>
  <c r="I3348" i="46"/>
  <c r="I3347" i="46"/>
  <c r="I3346" i="46"/>
  <c r="I3345" i="46"/>
  <c r="I3344" i="46"/>
  <c r="I3343" i="46"/>
  <c r="I3342" i="46"/>
  <c r="I3341" i="46"/>
  <c r="I3339" i="46"/>
  <c r="I3338" i="46"/>
  <c r="I3337" i="46"/>
  <c r="I3336" i="46"/>
  <c r="I3335" i="46"/>
  <c r="I3334" i="46"/>
  <c r="I3333" i="46"/>
  <c r="I3332" i="46"/>
  <c r="I3331" i="46"/>
  <c r="I3330" i="46"/>
  <c r="I3329" i="46"/>
  <c r="I3327" i="46"/>
  <c r="I3326" i="46"/>
  <c r="I3325" i="46"/>
  <c r="I3324" i="46"/>
  <c r="I3323" i="46"/>
  <c r="I3322" i="46"/>
  <c r="I3321" i="46"/>
  <c r="I3320" i="46"/>
  <c r="I3319" i="46"/>
  <c r="I3318" i="46"/>
  <c r="I3317" i="46"/>
  <c r="I3315" i="46"/>
  <c r="I3314" i="46"/>
  <c r="I3313" i="46"/>
  <c r="I3312" i="46"/>
  <c r="I3311" i="46"/>
  <c r="I3310" i="46"/>
  <c r="I3309" i="46"/>
  <c r="I3308" i="46"/>
  <c r="I3307" i="46"/>
  <c r="I3306" i="46"/>
  <c r="I3305" i="46"/>
  <c r="I3303" i="46"/>
  <c r="I3302" i="46"/>
  <c r="I3301" i="46"/>
  <c r="I3300" i="46"/>
  <c r="I3299" i="46"/>
  <c r="I3298" i="46"/>
  <c r="I3297" i="46"/>
  <c r="I3296" i="46"/>
  <c r="I3295" i="46"/>
  <c r="I3294" i="46"/>
  <c r="I3293" i="46"/>
  <c r="I3291" i="46"/>
  <c r="I3290" i="46"/>
  <c r="I3289" i="46"/>
  <c r="I3288" i="46"/>
  <c r="I3287" i="46"/>
  <c r="I3286" i="46"/>
  <c r="I3285" i="46"/>
  <c r="I3284" i="46"/>
  <c r="I3283" i="46"/>
  <c r="I3282" i="46"/>
  <c r="I3281" i="46"/>
  <c r="I3279" i="46"/>
  <c r="I3278" i="46"/>
  <c r="I3277" i="46"/>
  <c r="I3276" i="46"/>
  <c r="I3275" i="46"/>
  <c r="I3274" i="46"/>
  <c r="I3273" i="46"/>
  <c r="I3272" i="46"/>
  <c r="I3271" i="46"/>
  <c r="I3270" i="46"/>
  <c r="I3269" i="46"/>
  <c r="I3267" i="46"/>
  <c r="I3266" i="46"/>
  <c r="I3265" i="46"/>
  <c r="I3263" i="46"/>
  <c r="I3262" i="46"/>
  <c r="I3261" i="46"/>
  <c r="I3260" i="46"/>
  <c r="I3259" i="46"/>
  <c r="I3258" i="46"/>
  <c r="I3257" i="46"/>
  <c r="I3255" i="46"/>
  <c r="I3254" i="46"/>
  <c r="I3253" i="46"/>
  <c r="I3252" i="46"/>
  <c r="I3251" i="46"/>
  <c r="I3250" i="46"/>
  <c r="I3249" i="46"/>
  <c r="I3248" i="46"/>
  <c r="I3247" i="46"/>
  <c r="I3246" i="46"/>
  <c r="I3245" i="46"/>
  <c r="I3243" i="46"/>
  <c r="I3242" i="46"/>
  <c r="I3241" i="46"/>
  <c r="I3240" i="46"/>
  <c r="I3239" i="46"/>
  <c r="I3238" i="46"/>
  <c r="I3237" i="46"/>
  <c r="I3236" i="46"/>
  <c r="I3235" i="46"/>
  <c r="I3234" i="46"/>
  <c r="I3233" i="46"/>
  <c r="I3231" i="46"/>
  <c r="I3230" i="46"/>
  <c r="I3229" i="46"/>
  <c r="I3228" i="46"/>
  <c r="I3227" i="46"/>
  <c r="I3226" i="46"/>
  <c r="I3225" i="46"/>
  <c r="I3224" i="46"/>
  <c r="I3223" i="46"/>
  <c r="I3222" i="46"/>
  <c r="I3221" i="46"/>
  <c r="I3219" i="46"/>
  <c r="I3218" i="46"/>
  <c r="I3217" i="46"/>
  <c r="I3216" i="46"/>
  <c r="I3215" i="46"/>
  <c r="I3214" i="46"/>
  <c r="I3213" i="46"/>
  <c r="I3210" i="46"/>
  <c r="I3209" i="46"/>
  <c r="I3207" i="46"/>
  <c r="I3206" i="46"/>
  <c r="I3205" i="46"/>
  <c r="I3203" i="46"/>
  <c r="I3202" i="46"/>
  <c r="I3201" i="46"/>
  <c r="I3199" i="46"/>
  <c r="I3198" i="46"/>
  <c r="I3197" i="46"/>
  <c r="I3196" i="46"/>
  <c r="I3195" i="46"/>
  <c r="I3194" i="46"/>
  <c r="I3193" i="46"/>
  <c r="I3191" i="46"/>
  <c r="I3190" i="46"/>
  <c r="I3189" i="46"/>
  <c r="I3187" i="46"/>
  <c r="I3186" i="46"/>
  <c r="I3185" i="46"/>
  <c r="I3184" i="46"/>
  <c r="I3183" i="46"/>
  <c r="I3182" i="46"/>
  <c r="I3181" i="46"/>
  <c r="I3179" i="46"/>
  <c r="I3178" i="46"/>
  <c r="I3177" i="46"/>
  <c r="I3176" i="46"/>
  <c r="I3175" i="46"/>
  <c r="I3174" i="46"/>
  <c r="I3173" i="46"/>
  <c r="I3172" i="46"/>
  <c r="I3171" i="46"/>
  <c r="I3170" i="46"/>
  <c r="I3169" i="46"/>
  <c r="I3167" i="46"/>
  <c r="I3166" i="46"/>
  <c r="I3165" i="46"/>
  <c r="I3164" i="46"/>
  <c r="I3163" i="46"/>
  <c r="I3162" i="46"/>
  <c r="I3161" i="46"/>
  <c r="I3158" i="46"/>
  <c r="I3157" i="46"/>
  <c r="I3155" i="46"/>
  <c r="I3154" i="46"/>
  <c r="I3153" i="46"/>
  <c r="I3151" i="46"/>
  <c r="I3150" i="46"/>
  <c r="I3149" i="46"/>
  <c r="I3148" i="46"/>
  <c r="I3147" i="46"/>
  <c r="I3146" i="46"/>
  <c r="I3145" i="46"/>
  <c r="I3144" i="46"/>
  <c r="I3143" i="46"/>
  <c r="I3142" i="46"/>
  <c r="I3141" i="46"/>
  <c r="I3139" i="46"/>
  <c r="I3138" i="46"/>
  <c r="I3137" i="46"/>
  <c r="I3136" i="46"/>
  <c r="I3134" i="46"/>
  <c r="I3133" i="46"/>
  <c r="I3132" i="46"/>
  <c r="I3131" i="46"/>
  <c r="I3130" i="46"/>
  <c r="I3129" i="46"/>
  <c r="I3127" i="46"/>
  <c r="I3126" i="46"/>
  <c r="I3125" i="46"/>
  <c r="I3122" i="46"/>
  <c r="I3121" i="46"/>
  <c r="I3120" i="46"/>
  <c r="I3119" i="46"/>
  <c r="I3118" i="46"/>
  <c r="I3117" i="46"/>
  <c r="I3115" i="46"/>
  <c r="I3112" i="46"/>
  <c r="I3111" i="46"/>
  <c r="I3110" i="46"/>
  <c r="I3109" i="46"/>
  <c r="I3108" i="46"/>
  <c r="I3107" i="46"/>
  <c r="I3106" i="46"/>
  <c r="I3104" i="46"/>
  <c r="I3103" i="46"/>
  <c r="I3102" i="46"/>
  <c r="I3100" i="46"/>
  <c r="I3099" i="46"/>
  <c r="I3098" i="46"/>
  <c r="I3097" i="46"/>
  <c r="I3096" i="46"/>
  <c r="I3095" i="46"/>
  <c r="I3094" i="46"/>
  <c r="I3092" i="46"/>
  <c r="I3091" i="46"/>
  <c r="I3090" i="46"/>
  <c r="I3088" i="46"/>
  <c r="I3087" i="46"/>
  <c r="I3086" i="46"/>
  <c r="I3085" i="46"/>
  <c r="I3084" i="46"/>
  <c r="I3083" i="46"/>
  <c r="I3082" i="46"/>
  <c r="I3080" i="46"/>
  <c r="I3079" i="46"/>
  <c r="I3078" i="46"/>
  <c r="I3076" i="46"/>
  <c r="I3075" i="46"/>
  <c r="I3074" i="46"/>
  <c r="I3073" i="46"/>
  <c r="I3072" i="46"/>
  <c r="I3071" i="46"/>
  <c r="I3070" i="46"/>
  <c r="I3068" i="46"/>
  <c r="I3067" i="46"/>
  <c r="I3066" i="46"/>
  <c r="I3064" i="46"/>
  <c r="I3063" i="46"/>
  <c r="I3062" i="46"/>
  <c r="I3061" i="46"/>
  <c r="I3060" i="46"/>
  <c r="I3059" i="46"/>
  <c r="I3058" i="46"/>
  <c r="I3056" i="46"/>
  <c r="I3055" i="46"/>
  <c r="I3054" i="46"/>
  <c r="I3052" i="46"/>
  <c r="I3051" i="46"/>
  <c r="I3050" i="46"/>
  <c r="I3049" i="46"/>
  <c r="I3048" i="46"/>
  <c r="I3047" i="46"/>
  <c r="I3046" i="46"/>
  <c r="I3044" i="46"/>
  <c r="I3043" i="46"/>
  <c r="I3042" i="46"/>
  <c r="I3040" i="46"/>
  <c r="I3039" i="46"/>
  <c r="I3038" i="46"/>
  <c r="I3037" i="46"/>
  <c r="I3036" i="46"/>
  <c r="I3035" i="46"/>
  <c r="I3034" i="46"/>
  <c r="I3032" i="46"/>
  <c r="I3031" i="46"/>
  <c r="I3030" i="46"/>
  <c r="I3028" i="46"/>
  <c r="I3027" i="46"/>
  <c r="I3026" i="46"/>
  <c r="I3025" i="46"/>
  <c r="I3024" i="46"/>
  <c r="I3023" i="46"/>
  <c r="I3022" i="46"/>
  <c r="I3020" i="46"/>
  <c r="I3019" i="46"/>
  <c r="I3018" i="46"/>
  <c r="I3016" i="46"/>
  <c r="I3015" i="46"/>
  <c r="I3014" i="46"/>
  <c r="I3013" i="46"/>
  <c r="I3012" i="46"/>
  <c r="I3011" i="46"/>
  <c r="I3010" i="46"/>
  <c r="I3008" i="46"/>
  <c r="I3007" i="46"/>
  <c r="I3006" i="46"/>
  <c r="I3004" i="46"/>
  <c r="I3003" i="46"/>
  <c r="I3002" i="46"/>
  <c r="I3001" i="46"/>
  <c r="I3000" i="46"/>
  <c r="I2999" i="46"/>
  <c r="I2998" i="46"/>
  <c r="I2996" i="46"/>
  <c r="I2995" i="46"/>
  <c r="I2994" i="46"/>
  <c r="I2992" i="46"/>
  <c r="I2991" i="46"/>
  <c r="I2990" i="46"/>
  <c r="I2989" i="46"/>
  <c r="I2988" i="46"/>
  <c r="I2987" i="46"/>
  <c r="I2986" i="46"/>
  <c r="I2984" i="46"/>
  <c r="I2983" i="46"/>
  <c r="I2982" i="46"/>
  <c r="I2980" i="46"/>
  <c r="I2979" i="46"/>
  <c r="I2978" i="46"/>
  <c r="I2977" i="46"/>
  <c r="I2976" i="46"/>
  <c r="I2975" i="46"/>
  <c r="I2974" i="46"/>
  <c r="I2972" i="46"/>
  <c r="I2971" i="46"/>
  <c r="I2970" i="46"/>
  <c r="I2968" i="46"/>
  <c r="I2967" i="46"/>
  <c r="I2966" i="46"/>
  <c r="I2965" i="46"/>
  <c r="I2964" i="46"/>
  <c r="I2963" i="46"/>
  <c r="I2962" i="46"/>
  <c r="I2960" i="46"/>
  <c r="I2959" i="46"/>
  <c r="I2958" i="46"/>
  <c r="I2956" i="46"/>
  <c r="I2955" i="46"/>
  <c r="I2954" i="46"/>
  <c r="I2953" i="46"/>
  <c r="I2952" i="46"/>
  <c r="I2951" i="46"/>
  <c r="I2950" i="46"/>
  <c r="I2948" i="46"/>
  <c r="I2947" i="46"/>
  <c r="I2946" i="46"/>
  <c r="I2944" i="46"/>
  <c r="I2943" i="46"/>
  <c r="I2942" i="46"/>
  <c r="I2941" i="46"/>
  <c r="I2940" i="46"/>
  <c r="I2939" i="46"/>
  <c r="I2938" i="46"/>
  <c r="I2936" i="46"/>
  <c r="I2935" i="46"/>
  <c r="I2934" i="46"/>
  <c r="I2932" i="46"/>
  <c r="I2931" i="46"/>
  <c r="I2930" i="46"/>
  <c r="I2929" i="46"/>
  <c r="I2928" i="46"/>
  <c r="I2927" i="46"/>
  <c r="I2926" i="46"/>
  <c r="I2924" i="46"/>
  <c r="I2923" i="46"/>
  <c r="I2922" i="46"/>
  <c r="I2920" i="46"/>
  <c r="I2919" i="46"/>
  <c r="I2918" i="46"/>
  <c r="I2917" i="46"/>
  <c r="I2916" i="46"/>
  <c r="I2915" i="46"/>
  <c r="I2914" i="46"/>
  <c r="I2912" i="46"/>
  <c r="I2911" i="46"/>
  <c r="I2910" i="46"/>
  <c r="I2908" i="46"/>
  <c r="I2907" i="46"/>
  <c r="I2906" i="46"/>
  <c r="I2905" i="46"/>
  <c r="I2904" i="46"/>
  <c r="I2903" i="46"/>
  <c r="I2902" i="46"/>
  <c r="I2900" i="46"/>
  <c r="I2899" i="46"/>
  <c r="I2898" i="46"/>
  <c r="I2896" i="46"/>
  <c r="I2895" i="46"/>
  <c r="I2894" i="46"/>
  <c r="I2893" i="46"/>
  <c r="I2892" i="46"/>
  <c r="I2891" i="46"/>
  <c r="I2890" i="46"/>
  <c r="I2888" i="46"/>
  <c r="I2887" i="46"/>
  <c r="I2886" i="46"/>
  <c r="I2884" i="46"/>
  <c r="I2883" i="46"/>
  <c r="I2882" i="46"/>
  <c r="I2881" i="46"/>
  <c r="I2880" i="46"/>
  <c r="I2879" i="46"/>
  <c r="I2878" i="46"/>
  <c r="I2876" i="46"/>
  <c r="I2875" i="46"/>
  <c r="I2874" i="46"/>
  <c r="I2872" i="46"/>
  <c r="I2871" i="46"/>
  <c r="I2870" i="46"/>
  <c r="I2869" i="46"/>
  <c r="I2868" i="46"/>
  <c r="I2867" i="46"/>
  <c r="I2866" i="46"/>
  <c r="I2864" i="46"/>
  <c r="I2863" i="46"/>
  <c r="I2862" i="46"/>
  <c r="I2860" i="46"/>
  <c r="I2859" i="46"/>
  <c r="I2858" i="46"/>
  <c r="I2857" i="46"/>
  <c r="I2856" i="46"/>
  <c r="I2855" i="46"/>
  <c r="I2854" i="46"/>
  <c r="I2852" i="46"/>
  <c r="I2851" i="46"/>
  <c r="I2850" i="46"/>
  <c r="I2848" i="46"/>
  <c r="I2847" i="46"/>
  <c r="I2846" i="46"/>
  <c r="I2845" i="46"/>
  <c r="I2844" i="46"/>
  <c r="I2843" i="46"/>
  <c r="I2842" i="46"/>
  <c r="I2840" i="46"/>
  <c r="I2839" i="46"/>
  <c r="I2838" i="46"/>
  <c r="I2836" i="46"/>
  <c r="I2835" i="46"/>
  <c r="I2834" i="46"/>
  <c r="I2833" i="46"/>
  <c r="I2832" i="46"/>
  <c r="I2831" i="46"/>
  <c r="I2830" i="46"/>
  <c r="I2828" i="46"/>
  <c r="I2827" i="46"/>
  <c r="I2826" i="46"/>
  <c r="I2824" i="46"/>
  <c r="I2823" i="46"/>
  <c r="I2822" i="46"/>
  <c r="I2821" i="46"/>
  <c r="I2820" i="46"/>
  <c r="I2819" i="46"/>
  <c r="I2818" i="46"/>
  <c r="I2816" i="46"/>
  <c r="I2815" i="46"/>
  <c r="I2814" i="46"/>
  <c r="I2812" i="46"/>
  <c r="I2811" i="46"/>
  <c r="I2810" i="46"/>
  <c r="I2809" i="46"/>
  <c r="I2808" i="46"/>
  <c r="I2807" i="46"/>
  <c r="I2806" i="46"/>
  <c r="I2804" i="46"/>
  <c r="I2803" i="46"/>
  <c r="I2802" i="46"/>
  <c r="I2800" i="46"/>
  <c r="I2799" i="46"/>
  <c r="I2798" i="46"/>
  <c r="I2797" i="46"/>
  <c r="I2796" i="46"/>
  <c r="I2795" i="46"/>
  <c r="I2794" i="46"/>
  <c r="I2792" i="46"/>
  <c r="I2791" i="46"/>
  <c r="I2790" i="46"/>
  <c r="I2788" i="46"/>
  <c r="I2787" i="46"/>
  <c r="I2786" i="46"/>
  <c r="I2785" i="46"/>
  <c r="I2784" i="46"/>
  <c r="I2783" i="46"/>
  <c r="I2782" i="46"/>
  <c r="I2780" i="46"/>
  <c r="I2779" i="46"/>
  <c r="I2778" i="46"/>
  <c r="I2776" i="46"/>
  <c r="I2775" i="46"/>
  <c r="I2774" i="46"/>
  <c r="I2773" i="46"/>
  <c r="I2772" i="46"/>
  <c r="I2771" i="46"/>
  <c r="I2770" i="46"/>
  <c r="I2768" i="46"/>
  <c r="I2767" i="46"/>
  <c r="I2766" i="46"/>
  <c r="I2764" i="46"/>
  <c r="I2763" i="46"/>
  <c r="I2762" i="46"/>
  <c r="I2761" i="46"/>
  <c r="I2760" i="46"/>
  <c r="I2759" i="46"/>
  <c r="I2758" i="46"/>
  <c r="I2757" i="46"/>
  <c r="I2756" i="46"/>
  <c r="I2755" i="46"/>
  <c r="I2754" i="46"/>
  <c r="I2752" i="46"/>
  <c r="I2751" i="46"/>
  <c r="I2750" i="46"/>
  <c r="I2749" i="46"/>
  <c r="I2748" i="46"/>
  <c r="I2747" i="46"/>
  <c r="I2746" i="46"/>
  <c r="I2744" i="46"/>
  <c r="I2743" i="46"/>
  <c r="I2742" i="46"/>
  <c r="I2740" i="46"/>
  <c r="I2739" i="46"/>
  <c r="I2738" i="46"/>
  <c r="I2737" i="46"/>
  <c r="I2736" i="46"/>
  <c r="I2735" i="46"/>
  <c r="I2734" i="46"/>
  <c r="I2732" i="46"/>
  <c r="I2731" i="46"/>
  <c r="I2730" i="46"/>
  <c r="I2728" i="46"/>
  <c r="I2727" i="46"/>
  <c r="I2726" i="46"/>
  <c r="I2725" i="46"/>
  <c r="I2724" i="46"/>
  <c r="I2723" i="46"/>
  <c r="I2722" i="46"/>
  <c r="I2720" i="46"/>
  <c r="I2719" i="46"/>
  <c r="I2718" i="46"/>
  <c r="I2716" i="46"/>
  <c r="I2715" i="46"/>
  <c r="I2714" i="46"/>
  <c r="I2713" i="46"/>
  <c r="I2712" i="46"/>
  <c r="I2711" i="46"/>
  <c r="I2710" i="46"/>
  <c r="I2708" i="46"/>
  <c r="I2707" i="46"/>
  <c r="I2706" i="46"/>
  <c r="I2704" i="46"/>
  <c r="I2703" i="46"/>
  <c r="I2702" i="46"/>
  <c r="I2701" i="46"/>
  <c r="I2700" i="46"/>
  <c r="I2699" i="46"/>
  <c r="I2698" i="46"/>
  <c r="I2696" i="46"/>
  <c r="I2695" i="46"/>
  <c r="I2694" i="46"/>
  <c r="I2692" i="46"/>
  <c r="I2691" i="46"/>
  <c r="I2690" i="46"/>
  <c r="I2689" i="46"/>
  <c r="I2688" i="46"/>
  <c r="I2687" i="46"/>
  <c r="I2686" i="46"/>
  <c r="I2684" i="46"/>
  <c r="I2683" i="46"/>
  <c r="I2682" i="46"/>
  <c r="I2680" i="46"/>
  <c r="I2679" i="46"/>
  <c r="I2678" i="46"/>
  <c r="I2677" i="46"/>
  <c r="I2676" i="46"/>
  <c r="I2675" i="46"/>
  <c r="I2674" i="46"/>
  <c r="I2673" i="46"/>
  <c r="I2672" i="46"/>
  <c r="I2671" i="46"/>
  <c r="I2670" i="46"/>
  <c r="I2668" i="46"/>
  <c r="I2667" i="46"/>
  <c r="I2666" i="46"/>
  <c r="I2665" i="46"/>
  <c r="I2664" i="46"/>
  <c r="I2663" i="46"/>
  <c r="I2662" i="46"/>
  <c r="I2661" i="46"/>
  <c r="I2660" i="46"/>
  <c r="I2659" i="46"/>
  <c r="I2658" i="46"/>
  <c r="I2656" i="46"/>
  <c r="I2655" i="46"/>
  <c r="I2654" i="46"/>
  <c r="I2653" i="46"/>
  <c r="I2652" i="46"/>
  <c r="I2648" i="46"/>
  <c r="I2647" i="46"/>
  <c r="I2646" i="46"/>
  <c r="I2645" i="46"/>
  <c r="I2644" i="46"/>
  <c r="I2640" i="46"/>
  <c r="I2639" i="46"/>
  <c r="I2638" i="46"/>
  <c r="I2637" i="46"/>
  <c r="I2636" i="46"/>
  <c r="I2632" i="46"/>
  <c r="I2631" i="46"/>
  <c r="I2630" i="46"/>
  <c r="I2629" i="46"/>
  <c r="I2628" i="46"/>
  <c r="I2624" i="46"/>
  <c r="I2623" i="46"/>
  <c r="I2622" i="46"/>
  <c r="I2621" i="46"/>
  <c r="I2620" i="46"/>
  <c r="I2616" i="46"/>
  <c r="I2615" i="46"/>
  <c r="I2614" i="46"/>
  <c r="I2613" i="46"/>
  <c r="I2612" i="46"/>
  <c r="I2608" i="46"/>
  <c r="I2607" i="46"/>
  <c r="I2606" i="46"/>
  <c r="I2605" i="46"/>
  <c r="I2604" i="46"/>
  <c r="I2601" i="46"/>
  <c r="I2600" i="46"/>
  <c r="I2599" i="46"/>
  <c r="I2598" i="46"/>
  <c r="I2597" i="46"/>
  <c r="I2596" i="46"/>
  <c r="I2593" i="46"/>
  <c r="I2592" i="46"/>
  <c r="I2591" i="46"/>
  <c r="I2590" i="46"/>
  <c r="I2589" i="46"/>
  <c r="I2588" i="46"/>
  <c r="I2584" i="46"/>
  <c r="I2583" i="46"/>
  <c r="I2582" i="46"/>
  <c r="I2581" i="46"/>
  <c r="I2580" i="46"/>
  <c r="I2576" i="46"/>
  <c r="I2575" i="46"/>
  <c r="I2574" i="46"/>
  <c r="I2573" i="46"/>
  <c r="I2572" i="46"/>
  <c r="I2569" i="46"/>
  <c r="I2568" i="46"/>
  <c r="I2567" i="46"/>
  <c r="I2566" i="46"/>
  <c r="I2565" i="46"/>
  <c r="I2564" i="46"/>
  <c r="I2561" i="46"/>
  <c r="I2560" i="46"/>
  <c r="I2559" i="46"/>
  <c r="I2558" i="46"/>
  <c r="I2557" i="46"/>
  <c r="I2556" i="46"/>
  <c r="I2553" i="46"/>
  <c r="I2552" i="46"/>
  <c r="I2551" i="46"/>
  <c r="I2550" i="46"/>
  <c r="I2549" i="46"/>
  <c r="I2548" i="46"/>
  <c r="I2545" i="46"/>
  <c r="I2544" i="46"/>
  <c r="I2543" i="46"/>
  <c r="I2542" i="46"/>
  <c r="I2541" i="46"/>
  <c r="I2540" i="46"/>
  <c r="I2537" i="46"/>
  <c r="I2536" i="46"/>
  <c r="I2535" i="46"/>
  <c r="I2534" i="46"/>
  <c r="I2533" i="46"/>
  <c r="I2532" i="46"/>
  <c r="I2528" i="46"/>
  <c r="I2527" i="46"/>
  <c r="I2526" i="46"/>
  <c r="I2525" i="46"/>
  <c r="I2524" i="46"/>
  <c r="I2520" i="46"/>
  <c r="I2519" i="46"/>
  <c r="I2518" i="46"/>
  <c r="I2517" i="46"/>
  <c r="I2516" i="46"/>
  <c r="I2512" i="46"/>
  <c r="I2511" i="46"/>
  <c r="I2510" i="46"/>
  <c r="I2509" i="46"/>
  <c r="I2508" i="46"/>
  <c r="I2504" i="46"/>
  <c r="I2503" i="46"/>
  <c r="I2502" i="46"/>
  <c r="I2501" i="46"/>
  <c r="I2500" i="46"/>
  <c r="I2496" i="46"/>
  <c r="I2495" i="46"/>
  <c r="I2494" i="46"/>
  <c r="I2493" i="46"/>
  <c r="I2492" i="46"/>
  <c r="I2488" i="46"/>
  <c r="I2487" i="46"/>
  <c r="I2486" i="46"/>
  <c r="I2485" i="46"/>
  <c r="I2484" i="46"/>
  <c r="I2480" i="46"/>
  <c r="I2479" i="46"/>
  <c r="I2478" i="46"/>
  <c r="I2477" i="46"/>
  <c r="I2476" i="46"/>
  <c r="I2474" i="46"/>
  <c r="I2473" i="46"/>
  <c r="I2472" i="46"/>
  <c r="I2471" i="46"/>
  <c r="I2470" i="46"/>
  <c r="I2469" i="46"/>
  <c r="I2468" i="46"/>
  <c r="I2467" i="46"/>
  <c r="I2466" i="46"/>
  <c r="I2465" i="46"/>
  <c r="I2464" i="46"/>
  <c r="I2462" i="46"/>
  <c r="I2461" i="46"/>
  <c r="I2460" i="46"/>
  <c r="I2459" i="46"/>
  <c r="I2458" i="46"/>
  <c r="I2457" i="46"/>
  <c r="I2456" i="46"/>
  <c r="I2455" i="46"/>
  <c r="I2453" i="46"/>
  <c r="I2452" i="46"/>
  <c r="I2450" i="46"/>
  <c r="I2449" i="46"/>
  <c r="I2448" i="46"/>
  <c r="I2447" i="46"/>
  <c r="I2446" i="46"/>
  <c r="I2445" i="46"/>
  <c r="I2444" i="46"/>
  <c r="I2443" i="46"/>
  <c r="I2441" i="46"/>
  <c r="I2440" i="46"/>
  <c r="I2438" i="46"/>
  <c r="I2437" i="46"/>
  <c r="I2436" i="46"/>
  <c r="I2435" i="46"/>
  <c r="I2434" i="46"/>
  <c r="I2433" i="46"/>
  <c r="I2432" i="46"/>
  <c r="I2431" i="46"/>
  <c r="I2429" i="46"/>
  <c r="I2428" i="46"/>
  <c r="I2426" i="46"/>
  <c r="I2425" i="46"/>
  <c r="I2424" i="46"/>
  <c r="I2423" i="46"/>
  <c r="I2422" i="46"/>
  <c r="I2421" i="46"/>
  <c r="I2420" i="46"/>
  <c r="I2419" i="46"/>
  <c r="I2417" i="46"/>
  <c r="I2416" i="46"/>
  <c r="I2414" i="46"/>
  <c r="I2413" i="46"/>
  <c r="I2412" i="46"/>
  <c r="I2411" i="46"/>
  <c r="I2410" i="46"/>
  <c r="I2409" i="46"/>
  <c r="I2408" i="46"/>
  <c r="I2407" i="46"/>
  <c r="I2405" i="46"/>
  <c r="I2404" i="46"/>
  <c r="I2402" i="46"/>
  <c r="I2401" i="46"/>
  <c r="I2400" i="46"/>
  <c r="I2399" i="46"/>
  <c r="I2398" i="46"/>
  <c r="I2397" i="46"/>
  <c r="I2396" i="46"/>
  <c r="I2395" i="46"/>
  <c r="I2393" i="46"/>
  <c r="I2392" i="46"/>
  <c r="I2390" i="46"/>
  <c r="I2389" i="46"/>
  <c r="I2388" i="46"/>
  <c r="I2387" i="46"/>
  <c r="I2386" i="46"/>
  <c r="I2385" i="46"/>
  <c r="I2384" i="46"/>
  <c r="I2383" i="46"/>
  <c r="I2381" i="46"/>
  <c r="I2380" i="46"/>
  <c r="I2378" i="46"/>
  <c r="I2377" i="46"/>
  <c r="I2376" i="46"/>
  <c r="I2375" i="46"/>
  <c r="I2374" i="46"/>
  <c r="I2373" i="46"/>
  <c r="I2372" i="46"/>
  <c r="I2371" i="46"/>
  <c r="I2369" i="46"/>
  <c r="I2368" i="46"/>
  <c r="I2366" i="46"/>
  <c r="I2365" i="46"/>
  <c r="I2364" i="46"/>
  <c r="I2363" i="46"/>
  <c r="I2362" i="46"/>
  <c r="I2361" i="46"/>
  <c r="I2360" i="46"/>
  <c r="I2359" i="46"/>
  <c r="I2357" i="46"/>
  <c r="I2356" i="46"/>
  <c r="I2354" i="46"/>
  <c r="I2353" i="46"/>
  <c r="I2352" i="46"/>
  <c r="I2351" i="46"/>
  <c r="I2350" i="46"/>
  <c r="I2349" i="46"/>
  <c r="I2348" i="46"/>
  <c r="I2347" i="46"/>
  <c r="I2345" i="46"/>
  <c r="I2344" i="46"/>
  <c r="I2342" i="46"/>
  <c r="I2341" i="46"/>
  <c r="I2340" i="46"/>
  <c r="I2339" i="46"/>
  <c r="I2338" i="46"/>
  <c r="I2337" i="46"/>
  <c r="I2336" i="46"/>
  <c r="I2335" i="46"/>
  <c r="I2333" i="46"/>
  <c r="I2332" i="46"/>
  <c r="I2330" i="46"/>
  <c r="I2329" i="46"/>
  <c r="I2328" i="46"/>
  <c r="I2327" i="46"/>
  <c r="I2326" i="46"/>
  <c r="I2325" i="46"/>
  <c r="I2324" i="46"/>
  <c r="I2323" i="46"/>
  <c r="I2321" i="46"/>
  <c r="I2320" i="46"/>
  <c r="I2317" i="46"/>
  <c r="I2316" i="46"/>
  <c r="I2315" i="46"/>
  <c r="I2313" i="46"/>
  <c r="I2312" i="46"/>
  <c r="I2311" i="46"/>
  <c r="I2309" i="46"/>
  <c r="I2308" i="46"/>
  <c r="I2307" i="46"/>
  <c r="I2305" i="46"/>
  <c r="I2304" i="46"/>
  <c r="I2301" i="46"/>
  <c r="I2300" i="46"/>
  <c r="I2299" i="46"/>
  <c r="I2297" i="46"/>
  <c r="I2296" i="46"/>
  <c r="I2295" i="46"/>
  <c r="I2293" i="46"/>
  <c r="I2292" i="46"/>
  <c r="I2291" i="46"/>
  <c r="I2289" i="46"/>
  <c r="I2288" i="46"/>
  <c r="I2285" i="46"/>
  <c r="I2284" i="46"/>
  <c r="I2283" i="46"/>
  <c r="I2281" i="46"/>
  <c r="I2280" i="46"/>
  <c r="I2279" i="46"/>
  <c r="I2277" i="46"/>
  <c r="I2276" i="46"/>
  <c r="I2275" i="46"/>
  <c r="I2273" i="46"/>
  <c r="I2272" i="46"/>
  <c r="I2269" i="46"/>
  <c r="I2268" i="46"/>
  <c r="I2267" i="46"/>
  <c r="I2265" i="46"/>
  <c r="I2264" i="46"/>
  <c r="I2263" i="46"/>
  <c r="I2261" i="46"/>
  <c r="I2260" i="46"/>
  <c r="I2259" i="46"/>
  <c r="I2257" i="46"/>
  <c r="I2256" i="46"/>
  <c r="I2253" i="46"/>
  <c r="I2252" i="46"/>
  <c r="I2251" i="46"/>
  <c r="I2249" i="46"/>
  <c r="I2248" i="46"/>
  <c r="I2247" i="46"/>
  <c r="I2245" i="46"/>
  <c r="I2244" i="46"/>
  <c r="I2243" i="46"/>
  <c r="I2241" i="46"/>
  <c r="I2240" i="46"/>
  <c r="I2237" i="46"/>
  <c r="I2236" i="46"/>
  <c r="I2235" i="46"/>
  <c r="I2233" i="46"/>
  <c r="I2232" i="46"/>
  <c r="I2231" i="46"/>
  <c r="I2229" i="46"/>
  <c r="I2228" i="46"/>
  <c r="I2227" i="46"/>
  <c r="I2225" i="46"/>
  <c r="I2224" i="46"/>
  <c r="I2221" i="46"/>
  <c r="I2220" i="46"/>
  <c r="I2219" i="46"/>
  <c r="I2217" i="46"/>
  <c r="I2216" i="46"/>
  <c r="I2215" i="46"/>
  <c r="I2213" i="46"/>
  <c r="I2212" i="46"/>
  <c r="I2211" i="46"/>
  <c r="I2209" i="46"/>
  <c r="I2208" i="46"/>
  <c r="I2205" i="46"/>
  <c r="I2204" i="46"/>
  <c r="I2203" i="46"/>
  <c r="I2201" i="46"/>
  <c r="I2200" i="46"/>
  <c r="I2199" i="46"/>
  <c r="I2197" i="46"/>
  <c r="I2196" i="46"/>
  <c r="I2195" i="46"/>
  <c r="I2193" i="46"/>
  <c r="I2192" i="46"/>
  <c r="I2189" i="46"/>
  <c r="I2188" i="46"/>
  <c r="I2187" i="46"/>
  <c r="I2185" i="46"/>
  <c r="I2184" i="46"/>
  <c r="I2183" i="46"/>
  <c r="I2181" i="46"/>
  <c r="I2180" i="46"/>
  <c r="I2179" i="46"/>
  <c r="I2177" i="46"/>
  <c r="I2176" i="46"/>
  <c r="I2173" i="46"/>
  <c r="I2172" i="46"/>
  <c r="I2171" i="46"/>
  <c r="I2169" i="46"/>
  <c r="I2168" i="46"/>
  <c r="I2167" i="46"/>
  <c r="I2165" i="46"/>
  <c r="I2164" i="46"/>
  <c r="I2163" i="46"/>
  <c r="I2161" i="46"/>
  <c r="I2160" i="46"/>
  <c r="I2157" i="46"/>
  <c r="I2156" i="46"/>
  <c r="I2155" i="46"/>
  <c r="I2153" i="46"/>
  <c r="I2152" i="46"/>
  <c r="I2151" i="46"/>
  <c r="I2149" i="46"/>
  <c r="I2148" i="46"/>
  <c r="I2147" i="46"/>
  <c r="I2145" i="46"/>
  <c r="I2144" i="46"/>
  <c r="I2141" i="46"/>
  <c r="I2140" i="46"/>
  <c r="I2139" i="46"/>
  <c r="I2137" i="46"/>
  <c r="I2136" i="46"/>
  <c r="I2135" i="46"/>
  <c r="I2133" i="46"/>
  <c r="I2132" i="46"/>
  <c r="I2131" i="46"/>
  <c r="I2129" i="46"/>
  <c r="I2128" i="46"/>
  <c r="I2125" i="46"/>
  <c r="I2124" i="46"/>
  <c r="I2123" i="46"/>
  <c r="I2121" i="46"/>
  <c r="I2120" i="46"/>
  <c r="I2119" i="46"/>
  <c r="I2117" i="46"/>
  <c r="I2116" i="46"/>
  <c r="I2115" i="46"/>
  <c r="I2113" i="46"/>
  <c r="I2112" i="46"/>
  <c r="I2109" i="46"/>
  <c r="I2108" i="46"/>
  <c r="I2107" i="46"/>
  <c r="I2105" i="46"/>
  <c r="I2104" i="46"/>
  <c r="I2103" i="46"/>
  <c r="I2101" i="46"/>
  <c r="I2100" i="46"/>
  <c r="I2099" i="46"/>
  <c r="I2097" i="46"/>
  <c r="I2096" i="46"/>
  <c r="I2093" i="46"/>
  <c r="I2092" i="46"/>
  <c r="I2091" i="46"/>
  <c r="I2089" i="46"/>
  <c r="I2088" i="46"/>
  <c r="I2087" i="46"/>
  <c r="I2085" i="46"/>
  <c r="I2084" i="46"/>
  <c r="I2083" i="46"/>
  <c r="I2081" i="46"/>
  <c r="I2080" i="46"/>
  <c r="I2077" i="46"/>
  <c r="I2076" i="46"/>
  <c r="I2075" i="46"/>
  <c r="I2073" i="46"/>
  <c r="I2072" i="46"/>
  <c r="I2071" i="46"/>
  <c r="I2069" i="46"/>
  <c r="I2068" i="46"/>
  <c r="I2067" i="46"/>
  <c r="I2065" i="46"/>
  <c r="I2064" i="46"/>
  <c r="I2061" i="46"/>
  <c r="I2060" i="46"/>
  <c r="I2059" i="46"/>
  <c r="I2057" i="46"/>
  <c r="I2056" i="46"/>
  <c r="I2055" i="46"/>
  <c r="I2053" i="46"/>
  <c r="I2052" i="46"/>
  <c r="I2051" i="46"/>
  <c r="I2049" i="46"/>
  <c r="I2048" i="46"/>
  <c r="I2045" i="46"/>
  <c r="I2044" i="46"/>
  <c r="I2043" i="46"/>
  <c r="I2041" i="46"/>
  <c r="I2040" i="46"/>
  <c r="I2039" i="46"/>
  <c r="I2037" i="46"/>
  <c r="I2036" i="46"/>
  <c r="I2035" i="46"/>
  <c r="I2033" i="46"/>
  <c r="I2032" i="46"/>
  <c r="I2029" i="46"/>
  <c r="I2028" i="46"/>
  <c r="I2027" i="46"/>
  <c r="I2025" i="46"/>
  <c r="I2024" i="46"/>
  <c r="I2023" i="46"/>
  <c r="I2021" i="46"/>
  <c r="I2020" i="46"/>
  <c r="I2019" i="46"/>
  <c r="I2017" i="46"/>
  <c r="I2016" i="46"/>
  <c r="I2013" i="46"/>
  <c r="I2012" i="46"/>
  <c r="I2011" i="46"/>
  <c r="I2009" i="46"/>
  <c r="I2008" i="46"/>
  <c r="I2007" i="46"/>
  <c r="I2005" i="46"/>
  <c r="I2004" i="46"/>
  <c r="I2003" i="46"/>
  <c r="I2001" i="46"/>
  <c r="I2000" i="46"/>
  <c r="I1997" i="46"/>
  <c r="I1996" i="46"/>
  <c r="I1995" i="46"/>
  <c r="I1993" i="46"/>
  <c r="I1992" i="46"/>
  <c r="I1991" i="46"/>
  <c r="I1989" i="46"/>
  <c r="I1988" i="46"/>
  <c r="I1987" i="46"/>
  <c r="I1985" i="46"/>
  <c r="I1984" i="46"/>
  <c r="I1981" i="46"/>
  <c r="I1980" i="46"/>
  <c r="I1979" i="46"/>
  <c r="I1977" i="46"/>
  <c r="I1976" i="46"/>
  <c r="I1975" i="46"/>
  <c r="I1973" i="46"/>
  <c r="I1972" i="46"/>
  <c r="I1971" i="46"/>
  <c r="I1969" i="46"/>
  <c r="I1968" i="46"/>
  <c r="I1965" i="46"/>
  <c r="I1964" i="46"/>
  <c r="I1963" i="46"/>
  <c r="I1961" i="46"/>
  <c r="I1960" i="46"/>
  <c r="I1959" i="46"/>
  <c r="I1957" i="46"/>
  <c r="I1956" i="46"/>
  <c r="I1955" i="46"/>
  <c r="I1953" i="46"/>
  <c r="I1952" i="46"/>
  <c r="I1949" i="46"/>
  <c r="I1948" i="46"/>
  <c r="I1947" i="46"/>
  <c r="I1946" i="46"/>
  <c r="I1944" i="46"/>
  <c r="I1943" i="46"/>
  <c r="I1942" i="46"/>
  <c r="I1941" i="46"/>
  <c r="I1940" i="46"/>
  <c r="I1938" i="46"/>
  <c r="I1936" i="46"/>
  <c r="I1935" i="46"/>
  <c r="I1934" i="46"/>
  <c r="I1933" i="46"/>
  <c r="I1932" i="46"/>
  <c r="I1931" i="46"/>
  <c r="I1930" i="46"/>
  <c r="I1928" i="46"/>
  <c r="I1926" i="46"/>
  <c r="I1924" i="46"/>
  <c r="I1923" i="46"/>
  <c r="I1922" i="46"/>
  <c r="I1920" i="46"/>
  <c r="I1919" i="46"/>
  <c r="I1918" i="46"/>
  <c r="I1917" i="46"/>
  <c r="I1916" i="46"/>
  <c r="I1914" i="46"/>
  <c r="I1912" i="46"/>
  <c r="I1911" i="46"/>
  <c r="I1910" i="46"/>
  <c r="I1909" i="46"/>
  <c r="I1908" i="46"/>
  <c r="I1907" i="46"/>
  <c r="I1906" i="46"/>
  <c r="I1904" i="46"/>
  <c r="I1902" i="46"/>
  <c r="I1900" i="46"/>
  <c r="I1899" i="46"/>
  <c r="I1898" i="46"/>
  <c r="I1896" i="46"/>
  <c r="I1895" i="46"/>
  <c r="I1894" i="46"/>
  <c r="I1893" i="46"/>
  <c r="I1892" i="46"/>
  <c r="I1890" i="46"/>
  <c r="I1888" i="46"/>
  <c r="I1887" i="46"/>
  <c r="I1886" i="46"/>
  <c r="I1884" i="46"/>
  <c r="I1883" i="46"/>
  <c r="I1882" i="46"/>
  <c r="I1880" i="46"/>
  <c r="I1878" i="46"/>
  <c r="I1876" i="46"/>
  <c r="I1875" i="46"/>
  <c r="I1874" i="46"/>
  <c r="I1872" i="46"/>
  <c r="I1871" i="46"/>
  <c r="I1870" i="46"/>
  <c r="I1869" i="46"/>
  <c r="I1868" i="46"/>
  <c r="I1866" i="46"/>
  <c r="I1864" i="46"/>
  <c r="I1862" i="46"/>
  <c r="I1860" i="46"/>
  <c r="I1859" i="46"/>
  <c r="I1858" i="46"/>
  <c r="I1856" i="46"/>
  <c r="I1854" i="46"/>
  <c r="I1852" i="46"/>
  <c r="I1850" i="46"/>
  <c r="I1849" i="46"/>
  <c r="I1848" i="46"/>
  <c r="I1847" i="46"/>
  <c r="I1846" i="46"/>
  <c r="I1844" i="46"/>
  <c r="I1842" i="46"/>
  <c r="I1841" i="46"/>
  <c r="I1839" i="46"/>
  <c r="I1838" i="46"/>
  <c r="I1836" i="46"/>
  <c r="I1835" i="46"/>
  <c r="I1834" i="46"/>
  <c r="I1833" i="46"/>
  <c r="I1831" i="46"/>
  <c r="I1830" i="46"/>
  <c r="I1829" i="46"/>
  <c r="I1827" i="46"/>
  <c r="I1826" i="46"/>
  <c r="I1824" i="46"/>
  <c r="I1823" i="46"/>
  <c r="I1822" i="46"/>
  <c r="I1821" i="46"/>
  <c r="I1819" i="46"/>
  <c r="I1818" i="46"/>
  <c r="I1817" i="46"/>
  <c r="I1815" i="46"/>
  <c r="I1814" i="46"/>
  <c r="I1812" i="46"/>
  <c r="I1811" i="46"/>
  <c r="I1810" i="46"/>
  <c r="I1809" i="46"/>
  <c r="I1807" i="46"/>
  <c r="I1806" i="46"/>
  <c r="I1805" i="46"/>
  <c r="I1803" i="46"/>
  <c r="I1802" i="46"/>
  <c r="I1800" i="46"/>
  <c r="I1799" i="46"/>
  <c r="I1798" i="46"/>
  <c r="I1797" i="46"/>
  <c r="I1795" i="46"/>
  <c r="I1794" i="46"/>
  <c r="I1793" i="46"/>
  <c r="I1791" i="46"/>
  <c r="I1790" i="46"/>
  <c r="I1788" i="46"/>
  <c r="I1787" i="46"/>
  <c r="I1786" i="46"/>
  <c r="I1785" i="46"/>
  <c r="I1783" i="46"/>
  <c r="I1782" i="46"/>
  <c r="I1781" i="46"/>
  <c r="I1779" i="46"/>
  <c r="I1778" i="46"/>
  <c r="I1776" i="46"/>
  <c r="I1775" i="46"/>
  <c r="I1774" i="46"/>
  <c r="I1773" i="46"/>
  <c r="I1771" i="46"/>
  <c r="I1770" i="46"/>
  <c r="I1769" i="46"/>
  <c r="I1767" i="46"/>
  <c r="I1766" i="46"/>
  <c r="I1764" i="46"/>
  <c r="I1763" i="46"/>
  <c r="I1762" i="46"/>
  <c r="I1761" i="46"/>
  <c r="I1759" i="46"/>
  <c r="I1758" i="46"/>
  <c r="I1757" i="46"/>
  <c r="I1755" i="46"/>
  <c r="I1754" i="46"/>
  <c r="I1752" i="46"/>
  <c r="I1751" i="46"/>
  <c r="I1750" i="46"/>
  <c r="I1749" i="46"/>
  <c r="I1747" i="46"/>
  <c r="I1746" i="46"/>
  <c r="I1745" i="46"/>
  <c r="I1743" i="46"/>
  <c r="I1742" i="46"/>
  <c r="I1740" i="46"/>
  <c r="I1739" i="46"/>
  <c r="I1738" i="46"/>
  <c r="I1737" i="46"/>
  <c r="I1735" i="46"/>
  <c r="I1734" i="46"/>
  <c r="I1733" i="46"/>
  <c r="I1731" i="46"/>
  <c r="I1730" i="46"/>
  <c r="I1728" i="46"/>
  <c r="I1727" i="46"/>
  <c r="I1726" i="46"/>
  <c r="I1725" i="46"/>
  <c r="I1723" i="46"/>
  <c r="I1722" i="46"/>
  <c r="I1721" i="46"/>
  <c r="I1719" i="46"/>
  <c r="I1718" i="46"/>
  <c r="I1716" i="46"/>
  <c r="I1715" i="46"/>
  <c r="I1714" i="46"/>
  <c r="I1713" i="46"/>
  <c r="I1711" i="46"/>
  <c r="I1710" i="46"/>
  <c r="I1709" i="46"/>
  <c r="I1708" i="46"/>
  <c r="I1707" i="46"/>
  <c r="I1706" i="46"/>
  <c r="I1704" i="46"/>
  <c r="I1703" i="46"/>
  <c r="I1702" i="46"/>
  <c r="I1701" i="46"/>
  <c r="I1699" i="46"/>
  <c r="I1698" i="46"/>
  <c r="I1697" i="46"/>
  <c r="I1696" i="46"/>
  <c r="I1695" i="46"/>
  <c r="I1694" i="46"/>
  <c r="I1692" i="46"/>
  <c r="I1691" i="46"/>
  <c r="I1690" i="46"/>
  <c r="I1689" i="46"/>
  <c r="I1687" i="46"/>
  <c r="I1686" i="46"/>
  <c r="I1685" i="46"/>
  <c r="I1684" i="46"/>
  <c r="I1683" i="46"/>
  <c r="I1682" i="46"/>
  <c r="I1680" i="46"/>
  <c r="I1679" i="46"/>
  <c r="I1678" i="46"/>
  <c r="I1677" i="46"/>
  <c r="I1675" i="46"/>
  <c r="I1674" i="46"/>
  <c r="I1673" i="46"/>
  <c r="I1672" i="46"/>
  <c r="I1671" i="46"/>
  <c r="I1670" i="46"/>
  <c r="I1668" i="46"/>
  <c r="I1667" i="46"/>
  <c r="I1666" i="46"/>
  <c r="I1665" i="46"/>
  <c r="I1663" i="46"/>
  <c r="I1662" i="46"/>
  <c r="I1661" i="46"/>
  <c r="I1660" i="46"/>
  <c r="I1659" i="46"/>
  <c r="I1658" i="46"/>
  <c r="I1656" i="46"/>
  <c r="I1655" i="46"/>
  <c r="I1654" i="46"/>
  <c r="I1653" i="46"/>
  <c r="I1651" i="46"/>
  <c r="I1650" i="46"/>
  <c r="I1649" i="46"/>
  <c r="I1648" i="46"/>
  <c r="I1647" i="46"/>
  <c r="I1646" i="46"/>
  <c r="I1644" i="46"/>
  <c r="I1643" i="46"/>
  <c r="I1642" i="46"/>
  <c r="I1639" i="46"/>
  <c r="I1638" i="46"/>
  <c r="I1637" i="46"/>
  <c r="I1636" i="46"/>
  <c r="I1635" i="46"/>
  <c r="I1634" i="46"/>
  <c r="I1632" i="46"/>
  <c r="I1631" i="46"/>
  <c r="I1630" i="46"/>
  <c r="I1629" i="46"/>
  <c r="I1628" i="46"/>
  <c r="I1627" i="46"/>
  <c r="I1626" i="46"/>
  <c r="I1625" i="46"/>
  <c r="I1624" i="46"/>
  <c r="I1623" i="46"/>
  <c r="I1622" i="46"/>
  <c r="I1620" i="46"/>
  <c r="I1619" i="46"/>
  <c r="I1618" i="46"/>
  <c r="I1617" i="46"/>
  <c r="I1615" i="46"/>
  <c r="I1614" i="46"/>
  <c r="I1613" i="46"/>
  <c r="I1612" i="46"/>
  <c r="I1611" i="46"/>
  <c r="I1610" i="46"/>
  <c r="I1608" i="46"/>
  <c r="I1607" i="46"/>
  <c r="I1606" i="46"/>
  <c r="I1603" i="46"/>
  <c r="I1602" i="46"/>
  <c r="I1601" i="46"/>
  <c r="I1600" i="46"/>
  <c r="I1599" i="46"/>
  <c r="I1598" i="46"/>
  <c r="I1596" i="46"/>
  <c r="I1595" i="46"/>
  <c r="I1594" i="46"/>
  <c r="I1593" i="46"/>
  <c r="I1591" i="46"/>
  <c r="I1590" i="46"/>
  <c r="I1589" i="46"/>
  <c r="I1588" i="46"/>
  <c r="I1587" i="46"/>
  <c r="I1586" i="46"/>
  <c r="I1584" i="46"/>
  <c r="I1583" i="46"/>
  <c r="I1582" i="46"/>
  <c r="I1581" i="46"/>
  <c r="I1579" i="46"/>
  <c r="I1578" i="46"/>
  <c r="I1577" i="46"/>
  <c r="I1576" i="46"/>
  <c r="I1575" i="46"/>
  <c r="I1574" i="46"/>
  <c r="I1572" i="46"/>
  <c r="I1571" i="46"/>
  <c r="I1570" i="46"/>
  <c r="I1569" i="46"/>
  <c r="I1567" i="46"/>
  <c r="I1566" i="46"/>
  <c r="I1565" i="46"/>
  <c r="I1564" i="46"/>
  <c r="I1563" i="46"/>
  <c r="I1562" i="46"/>
  <c r="I1560" i="46"/>
  <c r="I1559" i="46"/>
  <c r="I1558" i="46"/>
  <c r="I1557" i="46"/>
  <c r="I1556" i="46"/>
  <c r="I1555" i="46"/>
  <c r="I1554" i="46"/>
  <c r="I1553" i="46"/>
  <c r="I1552" i="46"/>
  <c r="I1551" i="46"/>
  <c r="I1550" i="46"/>
  <c r="I1548" i="46"/>
  <c r="I1547" i="46"/>
  <c r="I1546" i="46"/>
  <c r="I1545" i="46"/>
  <c r="I1543" i="46"/>
  <c r="I1542" i="46"/>
  <c r="I1541" i="46"/>
  <c r="I1540" i="46"/>
  <c r="I1539" i="46"/>
  <c r="I1538" i="46"/>
  <c r="I1536" i="46"/>
  <c r="I1535" i="46"/>
  <c r="I1534" i="46"/>
  <c r="I1531" i="46"/>
  <c r="I1530" i="46"/>
  <c r="I1529" i="46"/>
  <c r="I1528" i="46"/>
  <c r="I1527" i="46"/>
  <c r="I1526" i="46"/>
  <c r="I1524" i="46"/>
  <c r="I1523" i="46"/>
  <c r="I1522" i="46"/>
  <c r="I1521" i="46"/>
  <c r="I1519" i="46"/>
  <c r="I1518" i="46"/>
  <c r="I1517" i="46"/>
  <c r="I1516" i="46"/>
  <c r="I1515" i="46"/>
  <c r="I1514" i="46"/>
  <c r="I1512" i="46"/>
  <c r="I1511" i="46"/>
  <c r="I1510" i="46"/>
  <c r="I1509" i="46"/>
  <c r="I1507" i="46"/>
  <c r="I1506" i="46"/>
  <c r="I1505" i="46"/>
  <c r="I1504" i="46"/>
  <c r="I1503" i="46"/>
  <c r="I1502" i="46"/>
  <c r="I1500" i="46"/>
  <c r="I1499" i="46"/>
  <c r="I1498" i="46"/>
  <c r="I1495" i="46"/>
  <c r="I1494" i="46"/>
  <c r="I1493" i="46"/>
  <c r="I1492" i="46"/>
  <c r="I1491" i="46"/>
  <c r="I1490" i="46"/>
  <c r="I1488" i="46"/>
  <c r="I1487" i="46"/>
  <c r="I1486" i="46"/>
  <c r="I1483" i="46"/>
  <c r="I1482" i="46"/>
  <c r="I1481" i="46"/>
  <c r="I1480" i="46"/>
  <c r="I1479" i="46"/>
  <c r="I1478" i="46"/>
  <c r="I1476" i="46"/>
  <c r="I1475" i="46"/>
  <c r="I1474" i="46"/>
  <c r="I1471" i="46"/>
  <c r="I1470" i="46"/>
  <c r="I1469" i="46"/>
  <c r="I1468" i="46"/>
  <c r="I1467" i="46"/>
  <c r="I1466" i="46"/>
  <c r="I1464" i="46"/>
  <c r="I1463" i="46"/>
  <c r="I1462" i="46"/>
  <c r="I1461" i="46"/>
  <c r="I1459" i="46"/>
  <c r="I1458" i="46"/>
  <c r="I1457" i="46"/>
  <c r="I1456" i="46"/>
  <c r="I1455" i="46"/>
  <c r="I1454" i="46"/>
  <c r="I1452" i="46"/>
  <c r="I1451" i="46"/>
  <c r="I1450" i="46"/>
  <c r="I1449" i="46"/>
  <c r="I1447" i="46"/>
  <c r="I1446" i="46"/>
  <c r="I1445" i="46"/>
  <c r="I1444" i="46"/>
  <c r="I1443" i="46"/>
  <c r="I1442" i="46"/>
  <c r="I1440" i="46"/>
  <c r="I1439" i="46"/>
  <c r="I1438" i="46"/>
  <c r="I1437" i="46"/>
  <c r="I1435" i="46"/>
  <c r="I1434" i="46"/>
  <c r="I1433" i="46"/>
  <c r="I1432" i="46"/>
  <c r="I1431" i="46"/>
  <c r="I1430" i="46"/>
  <c r="I1428" i="46"/>
  <c r="I1427" i="46"/>
  <c r="I1426" i="46"/>
  <c r="I1425" i="46"/>
  <c r="I1423" i="46"/>
  <c r="I1422" i="46"/>
  <c r="I1421" i="46"/>
  <c r="I1420" i="46"/>
  <c r="I1419" i="46"/>
  <c r="I1418" i="46"/>
  <c r="I1416" i="46"/>
  <c r="I1415" i="46"/>
  <c r="I1414" i="46"/>
  <c r="I1413" i="46"/>
  <c r="I1411" i="46"/>
  <c r="I1410" i="46"/>
  <c r="I1409" i="46"/>
  <c r="I1408" i="46"/>
  <c r="I1407" i="46"/>
  <c r="I1406" i="46"/>
  <c r="I1404" i="46"/>
  <c r="I1403" i="46"/>
  <c r="I1402" i="46"/>
  <c r="I1401" i="46"/>
  <c r="I1399" i="46"/>
  <c r="I1398" i="46"/>
  <c r="I1397" i="46"/>
  <c r="I1396" i="46"/>
  <c r="I1395" i="46"/>
  <c r="I1394" i="46"/>
  <c r="I1392" i="46"/>
  <c r="I1391" i="46"/>
  <c r="I1390" i="46"/>
  <c r="I1389" i="46"/>
  <c r="I1387" i="46"/>
  <c r="I1386" i="46"/>
  <c r="I1385" i="46"/>
  <c r="I1384" i="46"/>
  <c r="I1383" i="46"/>
  <c r="I1382" i="46"/>
  <c r="I1380" i="46"/>
  <c r="I1379" i="46"/>
  <c r="I1378" i="46"/>
  <c r="I1377" i="46"/>
  <c r="I1375" i="46"/>
  <c r="I1374" i="46"/>
  <c r="I1373" i="46"/>
  <c r="I1372" i="46"/>
  <c r="I1371" i="46"/>
  <c r="I1370" i="46"/>
  <c r="I1368" i="46"/>
  <c r="I1367" i="46"/>
  <c r="I1366" i="46"/>
  <c r="I1365" i="46"/>
  <c r="I1363" i="46"/>
  <c r="I1362" i="46"/>
  <c r="I1361" i="46"/>
  <c r="I1360" i="46"/>
  <c r="I1359" i="46"/>
  <c r="I1358" i="46"/>
  <c r="I1356" i="46"/>
  <c r="I1355" i="46"/>
  <c r="I1354" i="46"/>
  <c r="I1353" i="46"/>
  <c r="I1351" i="46"/>
  <c r="I1350" i="46"/>
  <c r="I1349" i="46"/>
  <c r="I1348" i="46"/>
  <c r="I1347" i="46"/>
  <c r="I1346" i="46"/>
  <c r="I1344" i="46"/>
  <c r="I1343" i="46"/>
  <c r="I1342" i="46"/>
  <c r="I1341" i="46"/>
  <c r="I1339" i="46"/>
  <c r="I1338" i="46"/>
  <c r="I1337" i="46"/>
  <c r="I1336" i="46"/>
  <c r="I1335" i="46"/>
  <c r="I1334" i="46"/>
  <c r="I1332" i="46"/>
  <c r="I1331" i="46"/>
  <c r="I1330" i="46"/>
  <c r="I1329" i="46"/>
  <c r="I1327" i="46"/>
  <c r="I1326" i="46"/>
  <c r="I1325" i="46"/>
  <c r="I1324" i="46"/>
  <c r="I1323" i="46"/>
  <c r="I1322" i="46"/>
  <c r="I1320" i="46"/>
  <c r="I1319" i="46"/>
  <c r="I1318" i="46"/>
  <c r="I1317" i="46"/>
  <c r="I1315" i="46"/>
  <c r="I1314" i="46"/>
  <c r="I1313" i="46"/>
  <c r="I1312" i="46"/>
  <c r="I1311" i="46"/>
  <c r="I1310" i="46"/>
  <c r="I1308" i="46"/>
  <c r="I1307" i="46"/>
  <c r="I1306" i="46"/>
  <c r="I1305" i="46"/>
  <c r="I1302" i="46"/>
  <c r="I1301" i="46"/>
  <c r="I1300" i="46"/>
  <c r="I1299" i="46"/>
  <c r="I1298" i="46"/>
  <c r="I1296" i="46"/>
  <c r="I1295" i="46"/>
  <c r="I1294" i="46"/>
  <c r="I1293" i="46"/>
  <c r="I1292" i="46"/>
  <c r="I1291" i="46"/>
  <c r="I1290" i="46"/>
  <c r="I1288" i="46"/>
  <c r="I1287" i="46"/>
  <c r="I1286" i="46"/>
  <c r="I1285" i="46"/>
  <c r="I1284" i="46"/>
  <c r="I1283" i="46"/>
  <c r="I1282" i="46"/>
  <c r="I1280" i="46"/>
  <c r="I1279" i="46"/>
  <c r="I1278" i="46"/>
  <c r="I1277" i="46"/>
  <c r="I1276" i="46"/>
  <c r="I1275" i="46"/>
  <c r="I1274" i="46"/>
  <c r="I1272" i="46"/>
  <c r="I1271" i="46"/>
  <c r="I1270" i="46"/>
  <c r="I1269" i="46"/>
  <c r="I1268" i="46"/>
  <c r="I1267" i="46"/>
  <c r="I1266" i="46"/>
  <c r="I1264" i="46"/>
  <c r="I1263" i="46"/>
  <c r="I1262" i="46"/>
  <c r="I1261" i="46"/>
  <c r="I1260" i="46"/>
  <c r="I1259" i="46"/>
  <c r="I1258" i="46"/>
  <c r="I1256" i="46"/>
  <c r="I1255" i="46"/>
  <c r="I1254" i="46"/>
  <c r="I1253" i="46"/>
  <c r="I1252" i="46"/>
  <c r="I1251" i="46"/>
  <c r="I1250" i="46"/>
  <c r="I1248" i="46"/>
  <c r="I1247" i="46"/>
  <c r="I1246" i="46"/>
  <c r="I1245" i="46"/>
  <c r="I1244" i="46"/>
  <c r="I1243" i="46"/>
  <c r="I1242" i="46"/>
  <c r="I1240" i="46"/>
  <c r="I1239" i="46"/>
  <c r="I1238" i="46"/>
  <c r="I1237" i="46"/>
  <c r="I1236" i="46"/>
  <c r="I1235" i="46"/>
  <c r="I1234" i="46"/>
  <c r="I1232" i="46"/>
  <c r="I1231" i="46"/>
  <c r="I1230" i="46"/>
  <c r="I1229" i="46"/>
  <c r="I1228" i="46"/>
  <c r="I1227" i="46"/>
  <c r="I1226" i="46"/>
  <c r="I1224" i="46"/>
  <c r="I1223" i="46"/>
  <c r="I1222" i="46"/>
  <c r="I1221" i="46"/>
  <c r="I1220" i="46"/>
  <c r="I1219" i="46"/>
  <c r="I1218" i="46"/>
  <c r="I1216" i="46"/>
  <c r="I1215" i="46"/>
  <c r="I1214" i="46"/>
  <c r="I1213" i="46"/>
  <c r="I1212" i="46"/>
  <c r="I1211" i="46"/>
  <c r="I1210" i="46"/>
  <c r="I1208" i="46"/>
  <c r="I1207" i="46"/>
  <c r="I1206" i="46"/>
  <c r="I1205" i="46"/>
  <c r="I1204" i="46"/>
  <c r="I1203" i="46"/>
  <c r="I1202" i="46"/>
  <c r="I1200" i="46"/>
  <c r="I1199" i="46"/>
  <c r="I1198" i="46"/>
  <c r="I1197" i="46"/>
  <c r="I1196" i="46"/>
  <c r="I1195" i="46"/>
  <c r="I1194" i="46"/>
  <c r="I1192" i="46"/>
  <c r="I1191" i="46"/>
  <c r="I1190" i="46"/>
  <c r="I1189" i="46"/>
  <c r="I1188" i="46"/>
  <c r="I1187" i="46"/>
  <c r="I1186" i="46"/>
  <c r="I1184" i="46"/>
  <c r="I1183" i="46"/>
  <c r="I1182" i="46"/>
  <c r="I1181" i="46"/>
  <c r="I1180" i="46"/>
  <c r="I1179" i="46"/>
  <c r="I1178" i="46"/>
  <c r="I1176" i="46"/>
  <c r="I1175" i="46"/>
  <c r="I1174" i="46"/>
  <c r="I1173" i="46"/>
  <c r="I1172" i="46"/>
  <c r="I1171" i="46"/>
  <c r="I1170" i="46"/>
  <c r="I1168" i="46"/>
  <c r="I1167" i="46"/>
  <c r="I1166" i="46"/>
  <c r="I1165" i="46"/>
  <c r="I1164" i="46"/>
  <c r="I1163" i="46"/>
  <c r="I1162" i="46"/>
  <c r="I1160" i="46"/>
  <c r="I1159" i="46"/>
  <c r="I1158" i="46"/>
  <c r="I1157" i="46"/>
  <c r="I1156" i="46"/>
  <c r="I1155" i="46"/>
  <c r="I1154" i="46"/>
  <c r="I1152" i="46"/>
  <c r="I1151" i="46"/>
  <c r="I1150" i="46"/>
  <c r="I1149" i="46"/>
  <c r="I1148" i="46"/>
  <c r="I1147" i="46"/>
  <c r="I1146" i="46"/>
  <c r="I1144" i="46"/>
  <c r="I1143" i="46"/>
  <c r="I1142" i="46"/>
  <c r="I1141" i="46"/>
  <c r="I1140" i="46"/>
  <c r="I1139" i="46"/>
  <c r="I1138" i="46"/>
  <c r="I1136" i="46"/>
  <c r="I1135" i="46"/>
  <c r="I1134" i="46"/>
  <c r="I1133" i="46"/>
  <c r="I1132" i="46"/>
  <c r="I1131" i="46"/>
  <c r="I1130" i="46"/>
  <c r="I1128" i="46"/>
  <c r="I1127" i="46"/>
  <c r="I1126" i="46"/>
  <c r="I1125" i="46"/>
  <c r="I1124" i="46"/>
  <c r="I1123" i="46"/>
  <c r="I1122" i="46"/>
  <c r="I1121" i="46"/>
  <c r="I1120" i="46"/>
  <c r="I1119" i="46"/>
  <c r="I1118" i="46"/>
  <c r="I1117" i="46"/>
  <c r="I1116" i="46"/>
  <c r="I1115" i="46"/>
  <c r="I1114" i="46"/>
  <c r="I1113" i="46"/>
  <c r="I1112" i="46"/>
  <c r="I1111" i="46"/>
  <c r="I1110" i="46"/>
  <c r="I1109" i="46"/>
  <c r="I1108" i="46"/>
  <c r="I1107" i="46"/>
  <c r="I1106" i="46"/>
  <c r="I1105" i="46"/>
  <c r="I1104" i="46"/>
  <c r="I1103" i="46"/>
  <c r="I1102" i="46"/>
  <c r="I1101" i="46"/>
  <c r="I1100" i="46"/>
  <c r="I1099" i="46"/>
  <c r="I1098" i="46"/>
  <c r="I1097" i="46"/>
  <c r="I1096" i="46"/>
  <c r="I1095" i="46"/>
  <c r="I1094" i="46"/>
  <c r="I1093" i="46"/>
  <c r="I1092" i="46"/>
  <c r="I1091" i="46"/>
  <c r="I1090" i="46"/>
  <c r="I1089" i="46"/>
  <c r="I1088" i="46"/>
  <c r="I1087" i="46"/>
  <c r="I1086" i="46"/>
  <c r="I1085" i="46"/>
  <c r="I1084" i="46"/>
  <c r="I1083" i="46"/>
  <c r="I1082" i="46"/>
  <c r="I1081" i="46"/>
  <c r="I1080" i="46"/>
  <c r="I1079" i="46"/>
  <c r="I1078" i="46"/>
  <c r="I1077" i="46"/>
  <c r="I1076" i="46"/>
  <c r="I1075" i="46"/>
  <c r="I1074" i="46"/>
  <c r="I1073" i="46"/>
  <c r="I1072" i="46"/>
  <c r="I1071" i="46"/>
  <c r="I1070" i="46"/>
  <c r="I1069" i="46"/>
  <c r="I1068" i="46"/>
  <c r="I1067" i="46"/>
  <c r="I1066" i="46"/>
  <c r="I1065" i="46"/>
  <c r="I1064" i="46"/>
  <c r="I1063" i="46"/>
  <c r="I1062" i="46"/>
  <c r="I1061" i="46"/>
  <c r="I1060" i="46"/>
  <c r="I1058" i="46"/>
  <c r="I1057" i="46"/>
  <c r="I1056" i="46"/>
  <c r="I1055" i="46"/>
  <c r="I1054" i="46"/>
  <c r="I1053" i="46"/>
  <c r="I1052" i="46"/>
  <c r="I1051" i="46"/>
  <c r="I1050" i="46"/>
  <c r="I1049" i="46"/>
  <c r="I1048" i="46"/>
  <c r="I1047" i="46"/>
  <c r="I1046" i="46"/>
  <c r="I1045" i="46"/>
  <c r="I1044" i="46"/>
  <c r="I1042" i="46"/>
  <c r="I1041" i="46"/>
  <c r="I1040" i="46"/>
  <c r="I1039" i="46"/>
  <c r="I1038" i="46"/>
  <c r="I1037" i="46"/>
  <c r="I1036" i="46"/>
  <c r="I1035" i="46"/>
  <c r="I1034" i="46"/>
  <c r="I1033" i="46"/>
  <c r="I1032" i="46"/>
  <c r="I1031" i="46"/>
  <c r="I1030" i="46"/>
  <c r="I1029" i="46"/>
  <c r="I1028" i="46"/>
  <c r="I1026" i="46"/>
  <c r="I1025" i="46"/>
  <c r="I1024" i="46"/>
  <c r="I1023" i="46"/>
  <c r="I1022" i="46"/>
  <c r="I1021" i="46"/>
  <c r="I1020" i="46"/>
  <c r="I1019" i="46"/>
  <c r="I1018" i="46"/>
  <c r="I1017" i="46"/>
  <c r="I1016" i="46"/>
  <c r="I1015" i="46"/>
  <c r="I1014" i="46"/>
  <c r="I1013" i="46"/>
  <c r="I1012" i="46"/>
  <c r="I1010" i="46"/>
  <c r="I1009" i="46"/>
  <c r="I1008" i="46"/>
  <c r="I1007" i="46"/>
  <c r="I1006" i="46"/>
  <c r="I1005" i="46"/>
  <c r="I1004" i="46"/>
  <c r="I1003" i="46"/>
  <c r="I1002" i="46"/>
  <c r="I1001" i="46"/>
  <c r="I1000" i="46"/>
  <c r="I999" i="46"/>
  <c r="I998" i="46"/>
  <c r="I997" i="46"/>
  <c r="I996" i="46"/>
  <c r="I994" i="46"/>
  <c r="I993" i="46"/>
  <c r="I992" i="46"/>
  <c r="I991" i="46"/>
  <c r="I990" i="46"/>
  <c r="I989" i="46"/>
  <c r="I988" i="46"/>
  <c r="I987" i="46"/>
  <c r="I986" i="46"/>
  <c r="I985" i="46"/>
  <c r="I984" i="46"/>
  <c r="I983" i="46"/>
  <c r="I982" i="46"/>
  <c r="I981" i="46"/>
  <c r="I980" i="46"/>
  <c r="I978" i="46"/>
  <c r="I977" i="46"/>
  <c r="I976" i="46"/>
  <c r="I975" i="46"/>
  <c r="I974" i="46"/>
  <c r="I973" i="46"/>
  <c r="I972" i="46"/>
  <c r="I971" i="46"/>
  <c r="I970" i="46"/>
  <c r="I969" i="46"/>
  <c r="I968" i="46"/>
  <c r="I967" i="46"/>
  <c r="I966" i="46"/>
  <c r="I965" i="46"/>
  <c r="I964" i="46"/>
  <c r="I962" i="46"/>
  <c r="I961" i="46"/>
  <c r="I960" i="46"/>
  <c r="I959" i="46"/>
  <c r="I958" i="46"/>
  <c r="I957" i="46"/>
  <c r="I956" i="46"/>
  <c r="I955" i="46"/>
  <c r="I954" i="46"/>
  <c r="I953" i="46"/>
  <c r="I952" i="46"/>
  <c r="I951" i="46"/>
  <c r="I950" i="46"/>
  <c r="I949" i="46"/>
  <c r="I948" i="46"/>
  <c r="I946" i="46"/>
  <c r="I945" i="46"/>
  <c r="I944" i="46"/>
  <c r="I943" i="46"/>
  <c r="I942" i="46"/>
  <c r="I941" i="46"/>
  <c r="I940" i="46"/>
  <c r="I939" i="46"/>
  <c r="I938" i="46"/>
  <c r="I937" i="46"/>
  <c r="I936" i="46"/>
  <c r="I935" i="46"/>
  <c r="I934" i="46"/>
  <c r="I933" i="46"/>
  <c r="I932" i="46"/>
  <c r="I930" i="46"/>
  <c r="I929" i="46"/>
  <c r="I928" i="46"/>
  <c r="I927" i="46"/>
  <c r="I926" i="46"/>
  <c r="I925" i="46"/>
  <c r="I924" i="46"/>
  <c r="I923" i="46"/>
  <c r="I922" i="46"/>
  <c r="I921" i="46"/>
  <c r="I920" i="46"/>
  <c r="I919" i="46"/>
  <c r="I918" i="46"/>
  <c r="I917" i="46"/>
  <c r="I916" i="46"/>
  <c r="I914" i="46"/>
  <c r="I913" i="46"/>
  <c r="I912" i="46"/>
  <c r="I911" i="46"/>
  <c r="I910" i="46"/>
  <c r="I909" i="46"/>
  <c r="I908" i="46"/>
  <c r="I907" i="46"/>
  <c r="I906" i="46"/>
  <c r="I905" i="46"/>
  <c r="I904" i="46"/>
  <c r="I903" i="46"/>
  <c r="I902" i="46"/>
  <c r="I901" i="46"/>
  <c r="I900" i="46"/>
  <c r="I898" i="46"/>
  <c r="I897" i="46"/>
  <c r="I896" i="46"/>
  <c r="I895" i="46"/>
  <c r="I894" i="46"/>
  <c r="I893" i="46"/>
  <c r="I892" i="46"/>
  <c r="I891" i="46"/>
  <c r="I890" i="46"/>
  <c r="I889" i="46"/>
  <c r="I888" i="46"/>
  <c r="I887" i="46"/>
  <c r="I886" i="46"/>
  <c r="I885" i="46"/>
  <c r="I884" i="46"/>
  <c r="I882" i="46"/>
  <c r="I881" i="46"/>
  <c r="I880" i="46"/>
  <c r="I879" i="46"/>
  <c r="I878" i="46"/>
  <c r="I877" i="46"/>
  <c r="I876" i="46"/>
  <c r="I875" i="46"/>
  <c r="I874" i="46"/>
  <c r="I873" i="46"/>
  <c r="I872" i="46"/>
  <c r="I871" i="46"/>
  <c r="I870" i="46"/>
  <c r="I869" i="46"/>
  <c r="I868" i="46"/>
  <c r="I866" i="46"/>
  <c r="I865" i="46"/>
  <c r="I864" i="46"/>
  <c r="I863" i="46"/>
  <c r="I862" i="46"/>
  <c r="I861" i="46"/>
  <c r="I860" i="46"/>
  <c r="I859" i="46"/>
  <c r="I858" i="46"/>
  <c r="I857" i="46"/>
  <c r="I856" i="46"/>
  <c r="I855" i="46"/>
  <c r="I854" i="46"/>
  <c r="I853" i="46"/>
  <c r="I852" i="46"/>
  <c r="I850" i="46"/>
  <c r="I849" i="46"/>
  <c r="I848" i="46"/>
  <c r="I847" i="46"/>
  <c r="I846" i="46"/>
  <c r="I845" i="46"/>
  <c r="I844" i="46"/>
  <c r="I843" i="46"/>
  <c r="I842" i="46"/>
  <c r="I841" i="46"/>
  <c r="I840" i="46"/>
  <c r="I839" i="46"/>
  <c r="I838" i="46"/>
  <c r="I837" i="46"/>
  <c r="I836" i="46"/>
  <c r="I834" i="46"/>
  <c r="I833" i="46"/>
  <c r="I832" i="46"/>
  <c r="I831" i="46"/>
  <c r="I830" i="46"/>
  <c r="I829" i="46"/>
  <c r="I828" i="46"/>
  <c r="I827" i="46"/>
  <c r="I826" i="46"/>
  <c r="I825" i="46"/>
  <c r="I824" i="46"/>
  <c r="I823" i="46"/>
  <c r="I822" i="46"/>
  <c r="I821" i="46"/>
  <c r="I819" i="46"/>
  <c r="I818" i="46"/>
  <c r="I817" i="46"/>
  <c r="I814" i="46"/>
  <c r="I813" i="46"/>
  <c r="I812" i="46"/>
  <c r="I811" i="46"/>
  <c r="I810" i="46"/>
  <c r="I809" i="46"/>
  <c r="I806" i="46"/>
  <c r="I805" i="46"/>
  <c r="I802" i="46"/>
  <c r="I801" i="46"/>
  <c r="I800" i="46"/>
  <c r="I799" i="46"/>
  <c r="I798" i="46"/>
  <c r="I797" i="46"/>
  <c r="I795" i="46"/>
  <c r="I794" i="46"/>
  <c r="I793" i="46"/>
  <c r="I790" i="46"/>
  <c r="I789" i="46"/>
  <c r="I788" i="46"/>
  <c r="I787" i="46"/>
  <c r="I786" i="46"/>
  <c r="I785" i="46"/>
  <c r="I782" i="46"/>
  <c r="I781" i="46"/>
  <c r="I778" i="46"/>
  <c r="I777" i="46"/>
  <c r="I776" i="46"/>
  <c r="I775" i="46"/>
  <c r="I774" i="46"/>
  <c r="I773" i="46"/>
  <c r="I771" i="46"/>
  <c r="I770" i="46"/>
  <c r="I769" i="46"/>
  <c r="I766" i="46"/>
  <c r="I765" i="46"/>
  <c r="I764" i="46"/>
  <c r="I763" i="46"/>
  <c r="I762" i="46"/>
  <c r="I761" i="46"/>
  <c r="I758" i="46"/>
  <c r="I757" i="46"/>
  <c r="I754" i="46"/>
  <c r="I753" i="46"/>
  <c r="I752" i="46"/>
  <c r="I751" i="46"/>
  <c r="I750" i="46"/>
  <c r="I749" i="46"/>
  <c r="I747" i="46"/>
  <c r="I746" i="46"/>
  <c r="I745" i="46"/>
  <c r="I742" i="46"/>
  <c r="I741" i="46"/>
  <c r="I740" i="46"/>
  <c r="I739" i="46"/>
  <c r="I738" i="46"/>
  <c r="I737" i="46"/>
  <c r="I734" i="46"/>
  <c r="I733" i="46"/>
  <c r="I730" i="46"/>
  <c r="I729" i="46"/>
  <c r="I728" i="46"/>
  <c r="I727" i="46"/>
  <c r="I726" i="46"/>
  <c r="I725" i="46"/>
  <c r="I723" i="46"/>
  <c r="I722" i="46"/>
  <c r="I721" i="46"/>
  <c r="I720" i="46"/>
  <c r="I718" i="46"/>
  <c r="I717" i="46"/>
  <c r="I716" i="46"/>
  <c r="I715" i="46"/>
  <c r="I714" i="46"/>
  <c r="I713" i="46"/>
  <c r="I712" i="46"/>
  <c r="I711" i="46"/>
  <c r="I710" i="46"/>
  <c r="I709" i="46"/>
  <c r="I708" i="46"/>
  <c r="I706" i="46"/>
  <c r="I705" i="46"/>
  <c r="I704" i="46"/>
  <c r="I703" i="46"/>
  <c r="I702" i="46"/>
  <c r="I701" i="46"/>
  <c r="I700" i="46"/>
  <c r="I699" i="46"/>
  <c r="I698" i="46"/>
  <c r="I697" i="46"/>
  <c r="I696" i="46"/>
  <c r="I694" i="46"/>
  <c r="I693" i="46"/>
  <c r="I692" i="46"/>
  <c r="I691" i="46"/>
  <c r="I690" i="46"/>
  <c r="I689" i="46"/>
  <c r="I688" i="46"/>
  <c r="I687" i="46"/>
  <c r="I686" i="46"/>
  <c r="I685" i="46"/>
  <c r="I684" i="46"/>
  <c r="I682" i="46"/>
  <c r="I681" i="46"/>
  <c r="I680" i="46"/>
  <c r="I679" i="46"/>
  <c r="I678" i="46"/>
  <c r="I677" i="46"/>
  <c r="I676" i="46"/>
  <c r="I675" i="46"/>
  <c r="I674" i="46"/>
  <c r="I673" i="46"/>
  <c r="I672" i="46"/>
  <c r="I670" i="46"/>
  <c r="I669" i="46"/>
  <c r="I668" i="46"/>
  <c r="I667" i="46"/>
  <c r="I666" i="46"/>
  <c r="I665" i="46"/>
  <c r="I664" i="46"/>
  <c r="I662" i="46"/>
  <c r="I661" i="46"/>
  <c r="I660" i="46"/>
  <c r="I658" i="46"/>
  <c r="I657" i="46"/>
  <c r="I656" i="46"/>
  <c r="I655" i="46"/>
  <c r="I654" i="46"/>
  <c r="I653" i="46"/>
  <c r="I652" i="46"/>
  <c r="I650" i="46"/>
  <c r="I649" i="46"/>
  <c r="I648" i="46"/>
  <c r="I646" i="46"/>
  <c r="I645" i="46"/>
  <c r="I644" i="46"/>
  <c r="I643" i="46"/>
  <c r="I642" i="46"/>
  <c r="I641" i="46"/>
  <c r="I640" i="46"/>
  <c r="I638" i="46"/>
  <c r="I637" i="46"/>
  <c r="I636" i="46"/>
  <c r="I634" i="46"/>
  <c r="I633" i="46"/>
  <c r="I632" i="46"/>
  <c r="I631" i="46"/>
  <c r="I630" i="46"/>
  <c r="I629" i="46"/>
  <c r="I628" i="46"/>
  <c r="I627" i="46"/>
  <c r="I626" i="46"/>
  <c r="I625" i="46"/>
  <c r="I624" i="46"/>
  <c r="I622" i="46"/>
  <c r="I621" i="46"/>
  <c r="I620" i="46"/>
  <c r="I619" i="46"/>
  <c r="I618" i="46"/>
  <c r="I617" i="46"/>
  <c r="I616" i="46"/>
  <c r="I615" i="46"/>
  <c r="I614" i="46"/>
  <c r="I613" i="46"/>
  <c r="I612" i="46"/>
  <c r="I610" i="46"/>
  <c r="I609" i="46"/>
  <c r="I608" i="46"/>
  <c r="I607" i="46"/>
  <c r="I605" i="46"/>
  <c r="I604" i="46"/>
  <c r="I603" i="46"/>
  <c r="I602" i="46"/>
  <c r="I600" i="46"/>
  <c r="I598" i="46"/>
  <c r="I596" i="46"/>
  <c r="I595" i="46"/>
  <c r="I594" i="46"/>
  <c r="I592" i="46"/>
  <c r="I591" i="46"/>
  <c r="I590" i="46"/>
  <c r="I588" i="46"/>
  <c r="I586" i="46"/>
  <c r="I584" i="46"/>
  <c r="I583" i="46"/>
  <c r="I582" i="46"/>
  <c r="I580" i="46"/>
  <c r="I579" i="46"/>
  <c r="I578" i="46"/>
  <c r="I576" i="46"/>
  <c r="I574" i="46"/>
  <c r="I573" i="46"/>
  <c r="I572" i="46"/>
  <c r="I571" i="46"/>
  <c r="I570" i="46"/>
  <c r="I568" i="46"/>
  <c r="I567" i="46"/>
  <c r="I566" i="46"/>
  <c r="I564" i="46"/>
  <c r="I562" i="46"/>
  <c r="I560" i="46"/>
  <c r="I559" i="46"/>
  <c r="I558" i="46"/>
  <c r="I556" i="46"/>
  <c r="I555" i="46"/>
  <c r="I554" i="46"/>
  <c r="I552" i="46"/>
  <c r="I550" i="46"/>
  <c r="I548" i="46"/>
  <c r="I547" i="46"/>
  <c r="I546" i="46"/>
  <c r="I544" i="46"/>
  <c r="I543" i="46"/>
  <c r="I542" i="46"/>
  <c r="I540" i="46"/>
  <c r="I538" i="46"/>
  <c r="I536" i="46"/>
  <c r="I535" i="46"/>
  <c r="I534" i="46"/>
  <c r="I532" i="46"/>
  <c r="I531" i="46"/>
  <c r="I530" i="46"/>
  <c r="I528" i="46"/>
  <c r="I526" i="46"/>
  <c r="I524" i="46"/>
  <c r="I523" i="46"/>
  <c r="I522" i="46"/>
  <c r="I521" i="46"/>
  <c r="I520" i="46"/>
  <c r="I519" i="46"/>
  <c r="I518" i="46"/>
  <c r="I516" i="46"/>
  <c r="I514" i="46"/>
  <c r="I512" i="46"/>
  <c r="I511" i="46"/>
  <c r="I510" i="46"/>
  <c r="I508" i="46"/>
  <c r="I507" i="46"/>
  <c r="I506" i="46"/>
  <c r="I504" i="46"/>
  <c r="I502" i="46"/>
  <c r="I500" i="46"/>
  <c r="I499" i="46"/>
  <c r="I498" i="46"/>
  <c r="I496" i="46"/>
  <c r="I495" i="46"/>
  <c r="I494" i="46"/>
  <c r="I492" i="46"/>
  <c r="I490" i="46"/>
  <c r="I488" i="46"/>
  <c r="I487" i="46"/>
  <c r="I486" i="46"/>
  <c r="I484" i="46"/>
  <c r="I483" i="46"/>
  <c r="I482" i="46"/>
  <c r="I480" i="46"/>
  <c r="I478" i="46"/>
  <c r="I476" i="46"/>
  <c r="I475" i="46"/>
  <c r="I474" i="46"/>
  <c r="I472" i="46"/>
  <c r="I471" i="46"/>
  <c r="I470" i="46"/>
  <c r="I469" i="46"/>
  <c r="I468" i="46"/>
  <c r="I466" i="46"/>
  <c r="I464" i="46"/>
  <c r="I463" i="46"/>
  <c r="I462" i="46"/>
  <c r="I460" i="46"/>
  <c r="I459" i="46"/>
  <c r="I458" i="46"/>
  <c r="I456" i="46"/>
  <c r="I454" i="46"/>
  <c r="I452" i="46"/>
  <c r="I451" i="46"/>
  <c r="I450" i="46"/>
  <c r="I448" i="46"/>
  <c r="I447" i="46"/>
  <c r="I446" i="46"/>
  <c r="I444" i="46"/>
  <c r="I442" i="46"/>
  <c r="I440" i="46"/>
  <c r="I439" i="46"/>
  <c r="I438" i="46"/>
  <c r="I436" i="46"/>
  <c r="I435" i="46"/>
  <c r="I434" i="46"/>
  <c r="I432" i="46"/>
  <c r="I430" i="46"/>
  <c r="I429" i="46"/>
  <c r="I428" i="46"/>
  <c r="I427" i="46"/>
  <c r="I426" i="46"/>
  <c r="I424" i="46"/>
  <c r="I423" i="46"/>
  <c r="I422" i="46"/>
  <c r="I420" i="46"/>
  <c r="I418" i="46"/>
  <c r="I416" i="46"/>
  <c r="I415" i="46"/>
  <c r="I414" i="46"/>
  <c r="I412" i="46"/>
  <c r="I411" i="46"/>
  <c r="I410" i="46"/>
  <c r="I408" i="46"/>
  <c r="I406" i="46"/>
  <c r="I404" i="46"/>
  <c r="I403" i="46"/>
  <c r="I402" i="46"/>
  <c r="I400" i="46"/>
  <c r="I399" i="46"/>
  <c r="I398" i="46"/>
  <c r="I396" i="46"/>
  <c r="I394" i="46"/>
  <c r="I392" i="46"/>
  <c r="I391" i="46"/>
  <c r="I389" i="46"/>
  <c r="I388" i="46"/>
  <c r="I387" i="46"/>
  <c r="I386" i="46"/>
  <c r="I384" i="46"/>
  <c r="I382" i="46"/>
  <c r="I380" i="46"/>
  <c r="I379" i="46"/>
  <c r="I376" i="46"/>
  <c r="I375" i="46"/>
  <c r="I374" i="46"/>
  <c r="I372" i="46"/>
  <c r="I370" i="46"/>
  <c r="I368" i="46"/>
  <c r="I367" i="46"/>
  <c r="I364" i="46"/>
  <c r="I363" i="46"/>
  <c r="I362" i="46"/>
  <c r="I361" i="46"/>
  <c r="I360" i="46"/>
  <c r="I358" i="46"/>
  <c r="I356" i="46"/>
  <c r="I355" i="46"/>
  <c r="I352" i="46"/>
  <c r="I351" i="46"/>
  <c r="I350" i="46"/>
  <c r="I348" i="46"/>
  <c r="I346" i="46"/>
  <c r="I344" i="46"/>
  <c r="I343" i="46"/>
  <c r="I340" i="46"/>
  <c r="I339" i="46"/>
  <c r="I338" i="46"/>
  <c r="I336" i="46"/>
  <c r="I334" i="46"/>
  <c r="I332" i="46"/>
  <c r="I331" i="46"/>
  <c r="I328" i="46"/>
  <c r="I327" i="46"/>
  <c r="I326" i="46"/>
  <c r="I324" i="46"/>
  <c r="I322" i="46"/>
  <c r="I320" i="46"/>
  <c r="I319" i="46"/>
  <c r="I317" i="46"/>
  <c r="I316" i="46"/>
  <c r="I315" i="46"/>
  <c r="I314" i="46"/>
  <c r="I312" i="46"/>
  <c r="I310" i="46"/>
  <c r="I308" i="46"/>
  <c r="I307" i="46"/>
  <c r="I304" i="46"/>
  <c r="I303" i="46"/>
  <c r="I302" i="46"/>
  <c r="I300" i="46"/>
  <c r="I298" i="46"/>
  <c r="I296" i="46"/>
  <c r="I295" i="46"/>
  <c r="I292" i="46"/>
  <c r="I291" i="46"/>
  <c r="I290" i="46"/>
  <c r="I289" i="46"/>
  <c r="I288" i="46"/>
  <c r="I286" i="46"/>
  <c r="I284" i="46"/>
  <c r="I283" i="46"/>
  <c r="I280" i="46"/>
  <c r="I279" i="46"/>
  <c r="I278" i="46"/>
  <c r="I276" i="46"/>
  <c r="I274" i="46"/>
  <c r="I272" i="46"/>
  <c r="I271" i="46"/>
  <c r="I270" i="46"/>
  <c r="I268" i="46"/>
  <c r="I267" i="46"/>
  <c r="I266" i="46"/>
  <c r="I264" i="46"/>
  <c r="I262" i="46"/>
  <c r="I261" i="46"/>
  <c r="I260" i="46"/>
  <c r="I259" i="46"/>
  <c r="I258" i="46"/>
  <c r="I256" i="46"/>
  <c r="I255" i="46"/>
  <c r="I254" i="46"/>
  <c r="I252" i="46"/>
  <c r="I250" i="46"/>
  <c r="I248" i="46"/>
  <c r="I247" i="46"/>
  <c r="I246" i="46"/>
  <c r="I244" i="46"/>
  <c r="I243" i="46"/>
  <c r="I242" i="46"/>
  <c r="I240" i="46"/>
  <c r="I238" i="46"/>
  <c r="I236" i="46"/>
  <c r="I235" i="46"/>
  <c r="I234" i="46"/>
  <c r="I232" i="46"/>
  <c r="I231" i="46"/>
  <c r="I230" i="46"/>
  <c r="I228" i="46"/>
  <c r="I226" i="46"/>
  <c r="I224" i="46"/>
  <c r="I223" i="46"/>
  <c r="I222" i="46"/>
  <c r="I220" i="46"/>
  <c r="I219" i="46"/>
  <c r="I218" i="46"/>
  <c r="I216" i="46"/>
  <c r="I214" i="46"/>
  <c r="I212" i="46"/>
  <c r="I211" i="46"/>
  <c r="I210" i="46"/>
  <c r="I209" i="46"/>
  <c r="I208" i="46"/>
  <c r="I207" i="46"/>
  <c r="I206" i="46"/>
  <c r="I204" i="46"/>
  <c r="I202" i="46"/>
  <c r="I200" i="46"/>
  <c r="I199" i="46"/>
  <c r="I198" i="46"/>
  <c r="I196" i="46"/>
  <c r="I195" i="46"/>
  <c r="I194" i="46"/>
  <c r="I192" i="46"/>
  <c r="I190" i="46"/>
  <c r="I188" i="46"/>
  <c r="I187" i="46"/>
  <c r="I186" i="46"/>
  <c r="I184" i="46"/>
  <c r="I183" i="46"/>
  <c r="I182" i="46"/>
  <c r="I180" i="46"/>
  <c r="I178" i="46"/>
  <c r="I176" i="46"/>
  <c r="I175" i="46"/>
  <c r="I174" i="46"/>
  <c r="I172" i="46"/>
  <c r="I171" i="46"/>
  <c r="I170" i="46"/>
  <c r="I168" i="46"/>
  <c r="I166" i="46"/>
  <c r="I164" i="46"/>
  <c r="I163" i="46"/>
  <c r="I162" i="46"/>
  <c r="I160" i="46"/>
  <c r="I159" i="46"/>
  <c r="I158" i="46"/>
  <c r="I157" i="46"/>
  <c r="I156" i="46"/>
  <c r="I154" i="46"/>
  <c r="I152" i="46"/>
  <c r="I151" i="46"/>
  <c r="I150" i="46"/>
  <c r="I148" i="46"/>
  <c r="I147" i="46"/>
  <c r="I146" i="46"/>
  <c r="I144" i="46"/>
  <c r="I142" i="46"/>
  <c r="I140" i="46"/>
  <c r="I139" i="46"/>
  <c r="I138" i="46"/>
  <c r="I136" i="46"/>
  <c r="I135" i="46"/>
  <c r="I134" i="46"/>
  <c r="I132" i="46"/>
  <c r="I130" i="46"/>
  <c r="I128" i="46"/>
  <c r="I127" i="46"/>
  <c r="I126" i="46"/>
  <c r="I124" i="46"/>
  <c r="I123" i="46"/>
  <c r="I122" i="46"/>
  <c r="I120" i="46"/>
  <c r="I118" i="46"/>
  <c r="I117" i="46"/>
  <c r="I116" i="46"/>
  <c r="I115" i="46"/>
  <c r="I114" i="46"/>
  <c r="I112" i="46"/>
  <c r="I111" i="46"/>
  <c r="I110" i="46"/>
  <c r="I108" i="46"/>
  <c r="I106" i="46"/>
  <c r="I104" i="46"/>
  <c r="I103" i="46"/>
  <c r="I102" i="46"/>
  <c r="I100" i="46"/>
  <c r="I99" i="46"/>
  <c r="I98" i="46"/>
  <c r="I96" i="46"/>
  <c r="I94" i="46"/>
  <c r="I92" i="46"/>
  <c r="I91" i="46"/>
  <c r="I90" i="46"/>
  <c r="I88" i="46"/>
  <c r="I87" i="46"/>
  <c r="I86" i="46"/>
  <c r="I84" i="46"/>
  <c r="I82" i="46"/>
  <c r="I80" i="46"/>
  <c r="I79" i="46"/>
  <c r="I78" i="46"/>
  <c r="I76" i="46"/>
  <c r="I75" i="46"/>
  <c r="I72" i="46"/>
  <c r="I67" i="46"/>
  <c r="I66" i="46"/>
  <c r="I64" i="46"/>
  <c r="I63" i="46"/>
  <c r="I60" i="46"/>
  <c r="I58" i="46"/>
  <c r="I57" i="46"/>
  <c r="I56" i="46"/>
  <c r="I55" i="46"/>
  <c r="I54" i="46"/>
  <c r="I52" i="46"/>
  <c r="I51" i="46"/>
  <c r="I50" i="46"/>
  <c r="I48" i="46"/>
  <c r="I47" i="46"/>
  <c r="I46" i="46"/>
  <c r="I45" i="46"/>
  <c r="I44" i="46"/>
  <c r="I43" i="46"/>
  <c r="I42" i="46"/>
  <c r="I40" i="46"/>
  <c r="I39" i="46"/>
  <c r="I38" i="46"/>
  <c r="I36" i="46"/>
  <c r="I35" i="46"/>
  <c r="I34" i="46"/>
  <c r="I33" i="46"/>
  <c r="I32" i="46"/>
  <c r="I31" i="46"/>
  <c r="I30" i="46"/>
  <c r="I28" i="46"/>
  <c r="I27" i="46"/>
  <c r="I26" i="46"/>
  <c r="I24" i="46"/>
  <c r="I23" i="46"/>
  <c r="I22" i="46"/>
  <c r="I21" i="46"/>
  <c r="I20" i="46"/>
  <c r="I19" i="46"/>
  <c r="I18" i="46"/>
  <c r="I16" i="46"/>
  <c r="I15" i="46"/>
  <c r="I14" i="46"/>
  <c r="I12" i="46"/>
  <c r="I11" i="46"/>
  <c r="I10" i="46"/>
  <c r="I9" i="46"/>
  <c r="I8" i="46"/>
  <c r="I7" i="46"/>
  <c r="I6" i="46"/>
  <c r="I4" i="46"/>
  <c r="I3" i="46"/>
  <c r="I2" i="46"/>
  <c r="I7689" i="45"/>
  <c r="I7686" i="45"/>
  <c r="I7685" i="45"/>
  <c r="I7684" i="45"/>
  <c r="I7682" i="45"/>
  <c r="I7681" i="45"/>
  <c r="I7680" i="45"/>
  <c r="I7678" i="45"/>
  <c r="I7677" i="45"/>
  <c r="I7676" i="45"/>
  <c r="I7674" i="45"/>
  <c r="I7673" i="45"/>
  <c r="I7672" i="45"/>
  <c r="I7670" i="45"/>
  <c r="I7669" i="45"/>
  <c r="I7668" i="45"/>
  <c r="I7666" i="45"/>
  <c r="I7665" i="45"/>
  <c r="I7664" i="45"/>
  <c r="I7662" i="45"/>
  <c r="I7661" i="45"/>
  <c r="I7660" i="45"/>
  <c r="I7658" i="45"/>
  <c r="I7657" i="45"/>
  <c r="I7656" i="45"/>
  <c r="I7654" i="45"/>
  <c r="I7653" i="45"/>
  <c r="I7652" i="45"/>
  <c r="I7650" i="45"/>
  <c r="I7649" i="45"/>
  <c r="I7648" i="45"/>
  <c r="I7646" i="45"/>
  <c r="I7645" i="45"/>
  <c r="I7644" i="45"/>
  <c r="I7642" i="45"/>
  <c r="I7641" i="45"/>
  <c r="I7640" i="45"/>
  <c r="I7638" i="45"/>
  <c r="I7637" i="45"/>
  <c r="I7636" i="45"/>
  <c r="I7634" i="45"/>
  <c r="I7633" i="45"/>
  <c r="I7632" i="45"/>
  <c r="I7631" i="45"/>
  <c r="I7630" i="45"/>
  <c r="I7629" i="45"/>
  <c r="I7628" i="45"/>
  <c r="I7626" i="45"/>
  <c r="I7625" i="45"/>
  <c r="I7624" i="45"/>
  <c r="I7622" i="45"/>
  <c r="I7621" i="45"/>
  <c r="I7620" i="45"/>
  <c r="I7618" i="45"/>
  <c r="I7617" i="45"/>
  <c r="I7616" i="45"/>
  <c r="I7614" i="45"/>
  <c r="I7613" i="45"/>
  <c r="I7612" i="45"/>
  <c r="I7610" i="45"/>
  <c r="I7609" i="45"/>
  <c r="I7608" i="45"/>
  <c r="I7606" i="45"/>
  <c r="I7605" i="45"/>
  <c r="I7604" i="45"/>
  <c r="I7602" i="45"/>
  <c r="I7601" i="45"/>
  <c r="I7600" i="45"/>
  <c r="I7598" i="45"/>
  <c r="I7597" i="45"/>
  <c r="I7596" i="45"/>
  <c r="I7594" i="45"/>
  <c r="I7593" i="45"/>
  <c r="I7592" i="45"/>
  <c r="I7590" i="45"/>
  <c r="I7589" i="45"/>
  <c r="I7588" i="45"/>
  <c r="I7586" i="45"/>
  <c r="I7585" i="45"/>
  <c r="I7584" i="45"/>
  <c r="I7582" i="45"/>
  <c r="I7581" i="45"/>
  <c r="I7580" i="45"/>
  <c r="I7578" i="45"/>
  <c r="I7577" i="45"/>
  <c r="I7576" i="45"/>
  <c r="I7574" i="45"/>
  <c r="I7573" i="45"/>
  <c r="I7572" i="45"/>
  <c r="I7570" i="45"/>
  <c r="I7569" i="45"/>
  <c r="I7568" i="45"/>
  <c r="I7566" i="45"/>
  <c r="I7565" i="45"/>
  <c r="I7564" i="45"/>
  <c r="I7562" i="45"/>
  <c r="I7561" i="45"/>
  <c r="I7560" i="45"/>
  <c r="I7559" i="45"/>
  <c r="I7558" i="45"/>
  <c r="I7557" i="45"/>
  <c r="I7556" i="45"/>
  <c r="I7555" i="45"/>
  <c r="I7554" i="45"/>
  <c r="I7553" i="45"/>
  <c r="I7552" i="45"/>
  <c r="I7551" i="45"/>
  <c r="I7550" i="45"/>
  <c r="I7549" i="45"/>
  <c r="I7548" i="45"/>
  <c r="I7547" i="45"/>
  <c r="I7546" i="45"/>
  <c r="I7545" i="45"/>
  <c r="I7543" i="45"/>
  <c r="I7542" i="45"/>
  <c r="I7541" i="45"/>
  <c r="I7540" i="45"/>
  <c r="I7539" i="45"/>
  <c r="I7538" i="45"/>
  <c r="I7537" i="45"/>
  <c r="I7536" i="45"/>
  <c r="I7535" i="45"/>
  <c r="I7534" i="45"/>
  <c r="I7533" i="45"/>
  <c r="I7532" i="45"/>
  <c r="I7531" i="45"/>
  <c r="I7530" i="45"/>
  <c r="I7529" i="45"/>
  <c r="I7528" i="45"/>
  <c r="I7527" i="45"/>
  <c r="I7526" i="45"/>
  <c r="I7525" i="45"/>
  <c r="I7524" i="45"/>
  <c r="I7523" i="45"/>
  <c r="I7522" i="45"/>
  <c r="I7521" i="45"/>
  <c r="I7520" i="45"/>
  <c r="I7519" i="45"/>
  <c r="I7518" i="45"/>
  <c r="I7517" i="45"/>
  <c r="I7516" i="45"/>
  <c r="I7515" i="45"/>
  <c r="I7514" i="45"/>
  <c r="I7513" i="45"/>
  <c r="I7512" i="45"/>
  <c r="I7511" i="45"/>
  <c r="I7510" i="45"/>
  <c r="I7509" i="45"/>
  <c r="I7507" i="45"/>
  <c r="I7506" i="45"/>
  <c r="I7505" i="45"/>
  <c r="I7504" i="45"/>
  <c r="I7503" i="45"/>
  <c r="I7502" i="45"/>
  <c r="I7501" i="45"/>
  <c r="I7500" i="45"/>
  <c r="I7499" i="45"/>
  <c r="I7498" i="45"/>
  <c r="I7497" i="45"/>
  <c r="I7495" i="45"/>
  <c r="I7494" i="45"/>
  <c r="I7493" i="45"/>
  <c r="I7491" i="45"/>
  <c r="I7490" i="45"/>
  <c r="I7489" i="45"/>
  <c r="I7486" i="45"/>
  <c r="I7485" i="45"/>
  <c r="I7483" i="45"/>
  <c r="I7482" i="45"/>
  <c r="I7481" i="45"/>
  <c r="I7479" i="45"/>
  <c r="I7478" i="45"/>
  <c r="I7477" i="45"/>
  <c r="I7475" i="45"/>
  <c r="I7474" i="45"/>
  <c r="I7473" i="45"/>
  <c r="I7470" i="45"/>
  <c r="I7469" i="45"/>
  <c r="I7467" i="45"/>
  <c r="I7466" i="45"/>
  <c r="I7465" i="45"/>
  <c r="I7463" i="45"/>
  <c r="I7462" i="45"/>
  <c r="I7461" i="45"/>
  <c r="I7459" i="45"/>
  <c r="I7458" i="45"/>
  <c r="I7457" i="45"/>
  <c r="I7454" i="45"/>
  <c r="I7453" i="45"/>
  <c r="I7451" i="45"/>
  <c r="I7450" i="45"/>
  <c r="I7449" i="45"/>
  <c r="I7448" i="45"/>
  <c r="I7446" i="45"/>
  <c r="I7445" i="45"/>
  <c r="I7443" i="45"/>
  <c r="I7442" i="45"/>
  <c r="I7441" i="45"/>
  <c r="I7439" i="45"/>
  <c r="I7438" i="45"/>
  <c r="I7437" i="45"/>
  <c r="I7436" i="45"/>
  <c r="I7434" i="45"/>
  <c r="I7433" i="45"/>
  <c r="I7431" i="45"/>
  <c r="I7430" i="45"/>
  <c r="I7429" i="45"/>
  <c r="I7427" i="45"/>
  <c r="I7426" i="45"/>
  <c r="I7425" i="45"/>
  <c r="I7424" i="45"/>
  <c r="I7422" i="45"/>
  <c r="I7421" i="45"/>
  <c r="I7419" i="45"/>
  <c r="I7418" i="45"/>
  <c r="I7417" i="45"/>
  <c r="I7415" i="45"/>
  <c r="I7414" i="45"/>
  <c r="I7413" i="45"/>
  <c r="I7412" i="45"/>
  <c r="I7410" i="45"/>
  <c r="I7409" i="45"/>
  <c r="I7407" i="45"/>
  <c r="I7406" i="45"/>
  <c r="I7405" i="45"/>
  <c r="I7403" i="45"/>
  <c r="I7402" i="45"/>
  <c r="I7401" i="45"/>
  <c r="I7400" i="45"/>
  <c r="I7398" i="45"/>
  <c r="I7397" i="45"/>
  <c r="I7395" i="45"/>
  <c r="I7394" i="45"/>
  <c r="I7393" i="45"/>
  <c r="I7391" i="45"/>
  <c r="I7390" i="45"/>
  <c r="I7389" i="45"/>
  <c r="I7388" i="45"/>
  <c r="I7386" i="45"/>
  <c r="I7385" i="45"/>
  <c r="I7383" i="45"/>
  <c r="I7382" i="45"/>
  <c r="I7381" i="45"/>
  <c r="I7379" i="45"/>
  <c r="I7378" i="45"/>
  <c r="I7377" i="45"/>
  <c r="I7376" i="45"/>
  <c r="I7374" i="45"/>
  <c r="I7373" i="45"/>
  <c r="I7371" i="45"/>
  <c r="I7370" i="45"/>
  <c r="I7369" i="45"/>
  <c r="I7367" i="45"/>
  <c r="I7366" i="45"/>
  <c r="I7365" i="45"/>
  <c r="I7364" i="45"/>
  <c r="I7362" i="45"/>
  <c r="I7361" i="45"/>
  <c r="I7359" i="45"/>
  <c r="I7358" i="45"/>
  <c r="I7357" i="45"/>
  <c r="I7355" i="45"/>
  <c r="I7354" i="45"/>
  <c r="I7353" i="45"/>
  <c r="I7352" i="45"/>
  <c r="I7351" i="45"/>
  <c r="I7350" i="45"/>
  <c r="I7348" i="45"/>
  <c r="I7347" i="45"/>
  <c r="I7346" i="45"/>
  <c r="I7345" i="45"/>
  <c r="I7344" i="45"/>
  <c r="I7343" i="45"/>
  <c r="I7342" i="45"/>
  <c r="I7340" i="45"/>
  <c r="I7339" i="45"/>
  <c r="I7338" i="45"/>
  <c r="I7336" i="45"/>
  <c r="I7335" i="45"/>
  <c r="I7334" i="45"/>
  <c r="I7332" i="45"/>
  <c r="I7331" i="45"/>
  <c r="I7330" i="45"/>
  <c r="I7329" i="45"/>
  <c r="I7328" i="45"/>
  <c r="I7327" i="45"/>
  <c r="I7326" i="45"/>
  <c r="I7324" i="45"/>
  <c r="I7323" i="45"/>
  <c r="I7322" i="45"/>
  <c r="I7320" i="45"/>
  <c r="I7319" i="45"/>
  <c r="I7318" i="45"/>
  <c r="I7316" i="45"/>
  <c r="I7315" i="45"/>
  <c r="I7314" i="45"/>
  <c r="I7313" i="45"/>
  <c r="I7312" i="45"/>
  <c r="I7311" i="45"/>
  <c r="I7310" i="45"/>
  <c r="I7308" i="45"/>
  <c r="I7307" i="45"/>
  <c r="I7306" i="45"/>
  <c r="I7304" i="45"/>
  <c r="I7303" i="45"/>
  <c r="I7302" i="45"/>
  <c r="I7300" i="45"/>
  <c r="I7299" i="45"/>
  <c r="I7298" i="45"/>
  <c r="I7297" i="45"/>
  <c r="I7296" i="45"/>
  <c r="I7295" i="45"/>
  <c r="I7294" i="45"/>
  <c r="I7292" i="45"/>
  <c r="I7291" i="45"/>
  <c r="I7290" i="45"/>
  <c r="I7288" i="45"/>
  <c r="I7287" i="45"/>
  <c r="I7286" i="45"/>
  <c r="I7284" i="45"/>
  <c r="I7283" i="45"/>
  <c r="I7282" i="45"/>
  <c r="I7281" i="45"/>
  <c r="I7280" i="45"/>
  <c r="I7279" i="45"/>
  <c r="I7278" i="45"/>
  <c r="I7276" i="45"/>
  <c r="I7275" i="45"/>
  <c r="I7274" i="45"/>
  <c r="I7272" i="45"/>
  <c r="I7271" i="45"/>
  <c r="I7270" i="45"/>
  <c r="I7268" i="45"/>
  <c r="I7267" i="45"/>
  <c r="I7266" i="45"/>
  <c r="I7265" i="45"/>
  <c r="I7264" i="45"/>
  <c r="I7263" i="45"/>
  <c r="I7262" i="45"/>
  <c r="I7260" i="45"/>
  <c r="I7259" i="45"/>
  <c r="I7258" i="45"/>
  <c r="I7256" i="45"/>
  <c r="I7255" i="45"/>
  <c r="I7254" i="45"/>
  <c r="I7252" i="45"/>
  <c r="I7251" i="45"/>
  <c r="I7250" i="45"/>
  <c r="I7249" i="45"/>
  <c r="I7248" i="45"/>
  <c r="I7247" i="45"/>
  <c r="I7246" i="45"/>
  <c r="I7244" i="45"/>
  <c r="I7243" i="45"/>
  <c r="I7242" i="45"/>
  <c r="I7240" i="45"/>
  <c r="I7239" i="45"/>
  <c r="I7238" i="45"/>
  <c r="I7236" i="45"/>
  <c r="I7235" i="45"/>
  <c r="I7234" i="45"/>
  <c r="I7233" i="45"/>
  <c r="I7232" i="45"/>
  <c r="I7231" i="45"/>
  <c r="I7230" i="45"/>
  <c r="I7228" i="45"/>
  <c r="I7227" i="45"/>
  <c r="I7226" i="45"/>
  <c r="I7224" i="45"/>
  <c r="I7223" i="45"/>
  <c r="I7222" i="45"/>
  <c r="I7220" i="45"/>
  <c r="I7219" i="45"/>
  <c r="I7218" i="45"/>
  <c r="I7217" i="45"/>
  <c r="I7216" i="45"/>
  <c r="I7215" i="45"/>
  <c r="I7214" i="45"/>
  <c r="I7212" i="45"/>
  <c r="I7211" i="45"/>
  <c r="I7210" i="45"/>
  <c r="I7208" i="45"/>
  <c r="I7207" i="45"/>
  <c r="I7206" i="45"/>
  <c r="I7204" i="45"/>
  <c r="I7203" i="45"/>
  <c r="I7202" i="45"/>
  <c r="I7201" i="45"/>
  <c r="I7200" i="45"/>
  <c r="I7199" i="45"/>
  <c r="I7198" i="45"/>
  <c r="I7196" i="45"/>
  <c r="I7195" i="45"/>
  <c r="I7194" i="45"/>
  <c r="I7192" i="45"/>
  <c r="I7191" i="45"/>
  <c r="I7190" i="45"/>
  <c r="I7188" i="45"/>
  <c r="I7187" i="45"/>
  <c r="I7186" i="45"/>
  <c r="I7185" i="45"/>
  <c r="I7184" i="45"/>
  <c r="I7183" i="45"/>
  <c r="I7182" i="45"/>
  <c r="I7180" i="45"/>
  <c r="I7179" i="45"/>
  <c r="I7176" i="45"/>
  <c r="I7175" i="45"/>
  <c r="I7174" i="45"/>
  <c r="I7172" i="45"/>
  <c r="I7171" i="45"/>
  <c r="I7170" i="45"/>
  <c r="I7169" i="45"/>
  <c r="I7168" i="45"/>
  <c r="I7167" i="45"/>
  <c r="I7166" i="45"/>
  <c r="I7164" i="45"/>
  <c r="I7163" i="45"/>
  <c r="I7160" i="45"/>
  <c r="I7159" i="45"/>
  <c r="I7158" i="45"/>
  <c r="I7156" i="45"/>
  <c r="I7155" i="45"/>
  <c r="I7154" i="45"/>
  <c r="I7153" i="45"/>
  <c r="I7152" i="45"/>
  <c r="I7151" i="45"/>
  <c r="I7150" i="45"/>
  <c r="I7148" i="45"/>
  <c r="I7147" i="45"/>
  <c r="I7144" i="45"/>
  <c r="I7143" i="45"/>
  <c r="I7142" i="45"/>
  <c r="I7140" i="45"/>
  <c r="I7139" i="45"/>
  <c r="I7138" i="45"/>
  <c r="I7137" i="45"/>
  <c r="I7136" i="45"/>
  <c r="I7135" i="45"/>
  <c r="I7134" i="45"/>
  <c r="I7132" i="45"/>
  <c r="I7131" i="45"/>
  <c r="I7128" i="45"/>
  <c r="I7127" i="45"/>
  <c r="I7126" i="45"/>
  <c r="I7124" i="45"/>
  <c r="I7123" i="45"/>
  <c r="I7122" i="45"/>
  <c r="I7121" i="45"/>
  <c r="I7120" i="45"/>
  <c r="I7119" i="45"/>
  <c r="I7118" i="45"/>
  <c r="I7116" i="45"/>
  <c r="I7115" i="45"/>
  <c r="I7112" i="45"/>
  <c r="I7111" i="45"/>
  <c r="I7110" i="45"/>
  <c r="I7108" i="45"/>
  <c r="I7107" i="45"/>
  <c r="I7106" i="45"/>
  <c r="I7105" i="45"/>
  <c r="I7104" i="45"/>
  <c r="I7103" i="45"/>
  <c r="I7102" i="45"/>
  <c r="I7100" i="45"/>
  <c r="I7099" i="45"/>
  <c r="I7096" i="45"/>
  <c r="I7095" i="45"/>
  <c r="I7094" i="45"/>
  <c r="I7092" i="45"/>
  <c r="I7091" i="45"/>
  <c r="I7090" i="45"/>
  <c r="I7089" i="45"/>
  <c r="I7088" i="45"/>
  <c r="I7087" i="45"/>
  <c r="I7086" i="45"/>
  <c r="I7084" i="45"/>
  <c r="I7083" i="45"/>
  <c r="I7080" i="45"/>
  <c r="I7079" i="45"/>
  <c r="I7078" i="45"/>
  <c r="I7076" i="45"/>
  <c r="I7075" i="45"/>
  <c r="I7074" i="45"/>
  <c r="I7073" i="45"/>
  <c r="I7072" i="45"/>
  <c r="I7071" i="45"/>
  <c r="I7070" i="45"/>
  <c r="I7068" i="45"/>
  <c r="I7067" i="45"/>
  <c r="I7066" i="45"/>
  <c r="I7065" i="45"/>
  <c r="I7064" i="45"/>
  <c r="I7062" i="45"/>
  <c r="I7061" i="45"/>
  <c r="I7058" i="45"/>
  <c r="I7057" i="45"/>
  <c r="I7056" i="45"/>
  <c r="I7055" i="45"/>
  <c r="I7054" i="45"/>
  <c r="I7053" i="45"/>
  <c r="I7051" i="45"/>
  <c r="I7050" i="45"/>
  <c r="I7049" i="45"/>
  <c r="I7048" i="45"/>
  <c r="I7046" i="45"/>
  <c r="I7045" i="45"/>
  <c r="I7042" i="45"/>
  <c r="I7041" i="45"/>
  <c r="I7040" i="45"/>
  <c r="I7039" i="45"/>
  <c r="I7038" i="45"/>
  <c r="I7037" i="45"/>
  <c r="I7035" i="45"/>
  <c r="I7034" i="45"/>
  <c r="I7033" i="45"/>
  <c r="I7032" i="45"/>
  <c r="I7030" i="45"/>
  <c r="I7029" i="45"/>
  <c r="I7026" i="45"/>
  <c r="I7025" i="45"/>
  <c r="I7024" i="45"/>
  <c r="I7023" i="45"/>
  <c r="I7022" i="45"/>
  <c r="I7021" i="45"/>
  <c r="I7019" i="45"/>
  <c r="I7018" i="45"/>
  <c r="I7017" i="45"/>
  <c r="I7016" i="45"/>
  <c r="I7014" i="45"/>
  <c r="I7013" i="45"/>
  <c r="I7010" i="45"/>
  <c r="I7009" i="45"/>
  <c r="I7008" i="45"/>
  <c r="I7007" i="45"/>
  <c r="I7006" i="45"/>
  <c r="I7005" i="45"/>
  <c r="I7003" i="45"/>
  <c r="I7002" i="45"/>
  <c r="I7001" i="45"/>
  <c r="I7000" i="45"/>
  <c r="I6998" i="45"/>
  <c r="I6997" i="45"/>
  <c r="I6994" i="45"/>
  <c r="I6993" i="45"/>
  <c r="I6992" i="45"/>
  <c r="I6991" i="45"/>
  <c r="I6990" i="45"/>
  <c r="I6989" i="45"/>
  <c r="I6987" i="45"/>
  <c r="I6986" i="45"/>
  <c r="I6985" i="45"/>
  <c r="I6984" i="45"/>
  <c r="I6982" i="45"/>
  <c r="I6981" i="45"/>
  <c r="I6978" i="45"/>
  <c r="I6977" i="45"/>
  <c r="I6976" i="45"/>
  <c r="I6975" i="45"/>
  <c r="I6974" i="45"/>
  <c r="I6973" i="45"/>
  <c r="I6971" i="45"/>
  <c r="I6970" i="45"/>
  <c r="I6969" i="45"/>
  <c r="I6968" i="45"/>
  <c r="I6966" i="45"/>
  <c r="I6965" i="45"/>
  <c r="I6962" i="45"/>
  <c r="I6961" i="45"/>
  <c r="I6960" i="45"/>
  <c r="I6959" i="45"/>
  <c r="I6958" i="45"/>
  <c r="I6957" i="45"/>
  <c r="I6955" i="45"/>
  <c r="I6954" i="45"/>
  <c r="I6953" i="45"/>
  <c r="I6952" i="45"/>
  <c r="I6950" i="45"/>
  <c r="I6949" i="45"/>
  <c r="I6946" i="45"/>
  <c r="I6945" i="45"/>
  <c r="I6944" i="45"/>
  <c r="I6943" i="45"/>
  <c r="I6942" i="45"/>
  <c r="I6941" i="45"/>
  <c r="I6939" i="45"/>
  <c r="I6938" i="45"/>
  <c r="I6937" i="45"/>
  <c r="I6936" i="45"/>
  <c r="I6934" i="45"/>
  <c r="I6933" i="45"/>
  <c r="I6930" i="45"/>
  <c r="I6929" i="45"/>
  <c r="I6928" i="45"/>
  <c r="I6927" i="45"/>
  <c r="I6926" i="45"/>
  <c r="I6925" i="45"/>
  <c r="I6923" i="45"/>
  <c r="I6922" i="45"/>
  <c r="I6921" i="45"/>
  <c r="I6920" i="45"/>
  <c r="I6918" i="45"/>
  <c r="I6917" i="45"/>
  <c r="I6914" i="45"/>
  <c r="I6913" i="45"/>
  <c r="I6912" i="45"/>
  <c r="I6911" i="45"/>
  <c r="I6910" i="45"/>
  <c r="I6909" i="45"/>
  <c r="I6907" i="45"/>
  <c r="I6906" i="45"/>
  <c r="I6905" i="45"/>
  <c r="I6904" i="45"/>
  <c r="I6902" i="45"/>
  <c r="I6901" i="45"/>
  <c r="I6898" i="45"/>
  <c r="I6897" i="45"/>
  <c r="I6896" i="45"/>
  <c r="I6895" i="45"/>
  <c r="I6894" i="45"/>
  <c r="I6893" i="45"/>
  <c r="I6891" i="45"/>
  <c r="I6890" i="45"/>
  <c r="I6889" i="45"/>
  <c r="I6888" i="45"/>
  <c r="I6886" i="45"/>
  <c r="I6885" i="45"/>
  <c r="I6882" i="45"/>
  <c r="I6881" i="45"/>
  <c r="I6880" i="45"/>
  <c r="I6879" i="45"/>
  <c r="I6878" i="45"/>
  <c r="I6877" i="45"/>
  <c r="I6875" i="45"/>
  <c r="I6874" i="45"/>
  <c r="I6873" i="45"/>
  <c r="I6872" i="45"/>
  <c r="I6870" i="45"/>
  <c r="I6869" i="45"/>
  <c r="I6866" i="45"/>
  <c r="I6865" i="45"/>
  <c r="I6864" i="45"/>
  <c r="I6863" i="45"/>
  <c r="I6862" i="45"/>
  <c r="I6861" i="45"/>
  <c r="I6859" i="45"/>
  <c r="I6858" i="45"/>
  <c r="I6857" i="45"/>
  <c r="I6856" i="45"/>
  <c r="I6854" i="45"/>
  <c r="I6853" i="45"/>
  <c r="I6850" i="45"/>
  <c r="I6849" i="45"/>
  <c r="I6848" i="45"/>
  <c r="I6847" i="45"/>
  <c r="I6846" i="45"/>
  <c r="I6845" i="45"/>
  <c r="I6843" i="45"/>
  <c r="I6842" i="45"/>
  <c r="I6841" i="45"/>
  <c r="I6840" i="45"/>
  <c r="I6838" i="45"/>
  <c r="I6837" i="45"/>
  <c r="I6834" i="45"/>
  <c r="I6833" i="45"/>
  <c r="I6832" i="45"/>
  <c r="I6831" i="45"/>
  <c r="I6830" i="45"/>
  <c r="I6829" i="45"/>
  <c r="I6827" i="45"/>
  <c r="I6826" i="45"/>
  <c r="I6825" i="45"/>
  <c r="I6824" i="45"/>
  <c r="I6822" i="45"/>
  <c r="I6821" i="45"/>
  <c r="I6818" i="45"/>
  <c r="I6817" i="45"/>
  <c r="I6815" i="45"/>
  <c r="I6814" i="45"/>
  <c r="I6813" i="45"/>
  <c r="I6810" i="45"/>
  <c r="I6809" i="45"/>
  <c r="I6807" i="45"/>
  <c r="I6806" i="45"/>
  <c r="I6805" i="45"/>
  <c r="I6803" i="45"/>
  <c r="I6802" i="45"/>
  <c r="I6801" i="45"/>
  <c r="I6800" i="45"/>
  <c r="I6798" i="45"/>
  <c r="I6797" i="45"/>
  <c r="I6794" i="45"/>
  <c r="I6793" i="45"/>
  <c r="I6791" i="45"/>
  <c r="I6790" i="45"/>
  <c r="I6789" i="45"/>
  <c r="I6786" i="45"/>
  <c r="I6785" i="45"/>
  <c r="I6783" i="45"/>
  <c r="I6782" i="45"/>
  <c r="I6781" i="45"/>
  <c r="I6779" i="45"/>
  <c r="I6778" i="45"/>
  <c r="I6777" i="45"/>
  <c r="I6776" i="45"/>
  <c r="I6774" i="45"/>
  <c r="I6773" i="45"/>
  <c r="I6770" i="45"/>
  <c r="I6769" i="45"/>
  <c r="I6768" i="45"/>
  <c r="I6767" i="45"/>
  <c r="I6766" i="45"/>
  <c r="I6765" i="45"/>
  <c r="I6764" i="45"/>
  <c r="I6763" i="45"/>
  <c r="I6762" i="45"/>
  <c r="I6761" i="45"/>
  <c r="I6760" i="45"/>
  <c r="I6758" i="45"/>
  <c r="I6757" i="45"/>
  <c r="I6753" i="45"/>
  <c r="I6752" i="45"/>
  <c r="I6750" i="45"/>
  <c r="I6749" i="45"/>
  <c r="I6746" i="45"/>
  <c r="I6745" i="45"/>
  <c r="I6744" i="45"/>
  <c r="I6742" i="45"/>
  <c r="I6741" i="45"/>
  <c r="I6738" i="45"/>
  <c r="I6737" i="45"/>
  <c r="I6736" i="45"/>
  <c r="I6734" i="45"/>
  <c r="I6733" i="45"/>
  <c r="I6730" i="45"/>
  <c r="I6729" i="45"/>
  <c r="I6728" i="45"/>
  <c r="I6726" i="45"/>
  <c r="I6725" i="45"/>
  <c r="I6722" i="45"/>
  <c r="I6721" i="45"/>
  <c r="I6720" i="45"/>
  <c r="I6718" i="45"/>
  <c r="I6717" i="45"/>
  <c r="I6714" i="45"/>
  <c r="I6713" i="45"/>
  <c r="I6712" i="45"/>
  <c r="I6710" i="45"/>
  <c r="I6709" i="45"/>
  <c r="I6706" i="45"/>
  <c r="I6705" i="45"/>
  <c r="I6704" i="45"/>
  <c r="I6702" i="45"/>
  <c r="I6701" i="45"/>
  <c r="I6698" i="45"/>
  <c r="I6697" i="45"/>
  <c r="I6696" i="45"/>
  <c r="I6694" i="45"/>
  <c r="I6693" i="45"/>
  <c r="I6690" i="45"/>
  <c r="I6689" i="45"/>
  <c r="I6688" i="45"/>
  <c r="I6686" i="45"/>
  <c r="I6685" i="45"/>
  <c r="I6682" i="45"/>
  <c r="I6681" i="45"/>
  <c r="I6680" i="45"/>
  <c r="I6678" i="45"/>
  <c r="I6677" i="45"/>
  <c r="I6674" i="45"/>
  <c r="I6673" i="45"/>
  <c r="I6672" i="45"/>
  <c r="I6670" i="45"/>
  <c r="I6669" i="45"/>
  <c r="I6666" i="45"/>
  <c r="I6665" i="45"/>
  <c r="I6664" i="45"/>
  <c r="I6662" i="45"/>
  <c r="I6661" i="45"/>
  <c r="I6658" i="45"/>
  <c r="I6657" i="45"/>
  <c r="I6656" i="45"/>
  <c r="I6654" i="45"/>
  <c r="I6653" i="45"/>
  <c r="I6650" i="45"/>
  <c r="I6649" i="45"/>
  <c r="I6648" i="45"/>
  <c r="I6646" i="45"/>
  <c r="I6645" i="45"/>
  <c r="I6642" i="45"/>
  <c r="I6641" i="45"/>
  <c r="I6640" i="45"/>
  <c r="I6638" i="45"/>
  <c r="I6637" i="45"/>
  <c r="I6634" i="45"/>
  <c r="I6633" i="45"/>
  <c r="I6632" i="45"/>
  <c r="I6630" i="45"/>
  <c r="I6629" i="45"/>
  <c r="I6626" i="45"/>
  <c r="I6625" i="45"/>
  <c r="I6624" i="45"/>
  <c r="I6622" i="45"/>
  <c r="I6621" i="45"/>
  <c r="I6618" i="45"/>
  <c r="I6617" i="45"/>
  <c r="I6616" i="45"/>
  <c r="I6614" i="45"/>
  <c r="I6613" i="45"/>
  <c r="I6610" i="45"/>
  <c r="I6609" i="45"/>
  <c r="I6608" i="45"/>
  <c r="I6606" i="45"/>
  <c r="I6605" i="45"/>
  <c r="I6602" i="45"/>
  <c r="I6601" i="45"/>
  <c r="I6600" i="45"/>
  <c r="I6598" i="45"/>
  <c r="I6597" i="45"/>
  <c r="I6594" i="45"/>
  <c r="I6593" i="45"/>
  <c r="I6592" i="45"/>
  <c r="I6590" i="45"/>
  <c r="I6589" i="45"/>
  <c r="I6586" i="45"/>
  <c r="I6585" i="45"/>
  <c r="I6584" i="45"/>
  <c r="I6582" i="45"/>
  <c r="I6581" i="45"/>
  <c r="I6578" i="45"/>
  <c r="I6577" i="45"/>
  <c r="I6576" i="45"/>
  <c r="I6574" i="45"/>
  <c r="I6573" i="45"/>
  <c r="I6570" i="45"/>
  <c r="I6569" i="45"/>
  <c r="I6568" i="45"/>
  <c r="I6566" i="45"/>
  <c r="I6565" i="45"/>
  <c r="I6562" i="45"/>
  <c r="I6561" i="45"/>
  <c r="I6560" i="45"/>
  <c r="I6558" i="45"/>
  <c r="I6557" i="45"/>
  <c r="I6554" i="45"/>
  <c r="I6553" i="45"/>
  <c r="I6552" i="45"/>
  <c r="I6550" i="45"/>
  <c r="I6549" i="45"/>
  <c r="I6546" i="45"/>
  <c r="I6545" i="45"/>
  <c r="I6544" i="45"/>
  <c r="I6542" i="45"/>
  <c r="I6541" i="45"/>
  <c r="I6538" i="45"/>
  <c r="I6537" i="45"/>
  <c r="I6536" i="45"/>
  <c r="I6534" i="45"/>
  <c r="I6533" i="45"/>
  <c r="I6530" i="45"/>
  <c r="I6529" i="45"/>
  <c r="I6528" i="45"/>
  <c r="I6526" i="45"/>
  <c r="I6525" i="45"/>
  <c r="I6522" i="45"/>
  <c r="I6521" i="45"/>
  <c r="I6520" i="45"/>
  <c r="I6518" i="45"/>
  <c r="I6517" i="45"/>
  <c r="I6514" i="45"/>
  <c r="I6513" i="45"/>
  <c r="I6512" i="45"/>
  <c r="I6510" i="45"/>
  <c r="I6509" i="45"/>
  <c r="I6506" i="45"/>
  <c r="I6505" i="45"/>
  <c r="I6504" i="45"/>
  <c r="I6502" i="45"/>
  <c r="I6501" i="45"/>
  <c r="I6498" i="45"/>
  <c r="I6497" i="45"/>
  <c r="I6496" i="45"/>
  <c r="I6494" i="45"/>
  <c r="I6493" i="45"/>
  <c r="I6490" i="45"/>
  <c r="I6489" i="45"/>
  <c r="I6488" i="45"/>
  <c r="I6486" i="45"/>
  <c r="I6485" i="45"/>
  <c r="I6482" i="45"/>
  <c r="I6481" i="45"/>
  <c r="I6480" i="45"/>
  <c r="I6478" i="45"/>
  <c r="I6477" i="45"/>
  <c r="I6474" i="45"/>
  <c r="I6473" i="45"/>
  <c r="I6472" i="45"/>
  <c r="I6470" i="45"/>
  <c r="I6469" i="45"/>
  <c r="I6466" i="45"/>
  <c r="I6465" i="45"/>
  <c r="I6464" i="45"/>
  <c r="I6462" i="45"/>
  <c r="I6461" i="45"/>
  <c r="I6458" i="45"/>
  <c r="I6457" i="45"/>
  <c r="I6456" i="45"/>
  <c r="I6454" i="45"/>
  <c r="I6453" i="45"/>
  <c r="I6450" i="45"/>
  <c r="I6449" i="45"/>
  <c r="I6448" i="45"/>
  <c r="I6446" i="45"/>
  <c r="I6445" i="45"/>
  <c r="I6442" i="45"/>
  <c r="I6441" i="45"/>
  <c r="I6440" i="45"/>
  <c r="I6438" i="45"/>
  <c r="I6437" i="45"/>
  <c r="I6434" i="45"/>
  <c r="I6433" i="45"/>
  <c r="I6432" i="45"/>
  <c r="I6430" i="45"/>
  <c r="I6429" i="45"/>
  <c r="I6426" i="45"/>
  <c r="I6425" i="45"/>
  <c r="I6424" i="45"/>
  <c r="I6422" i="45"/>
  <c r="I6421" i="45"/>
  <c r="I6418" i="45"/>
  <c r="I6417" i="45"/>
  <c r="I6416" i="45"/>
  <c r="I6415" i="45"/>
  <c r="I6414" i="45"/>
  <c r="I6413" i="45"/>
  <c r="I6412" i="45"/>
  <c r="I6410" i="45"/>
  <c r="I6409" i="45"/>
  <c r="I6405" i="45"/>
  <c r="I6403" i="45"/>
  <c r="I6402" i="45"/>
  <c r="I6401" i="45"/>
  <c r="I6400" i="45"/>
  <c r="I6398" i="45"/>
  <c r="I6397" i="45"/>
  <c r="I6394" i="45"/>
  <c r="I6392" i="45"/>
  <c r="I6391" i="45"/>
  <c r="I6390" i="45"/>
  <c r="I6387" i="45"/>
  <c r="I6386" i="45"/>
  <c r="I6384" i="45"/>
  <c r="I6383" i="45"/>
  <c r="I6382" i="45"/>
  <c r="I6381" i="45"/>
  <c r="I6380" i="45"/>
  <c r="I6379" i="45"/>
  <c r="I6378" i="45"/>
  <c r="I6377" i="45"/>
  <c r="I6375" i="45"/>
  <c r="I6374" i="45"/>
  <c r="I6372" i="45"/>
  <c r="I6371" i="45"/>
  <c r="I6370" i="45"/>
  <c r="I6369" i="45"/>
  <c r="I6368" i="45"/>
  <c r="I6367" i="45"/>
  <c r="I6366" i="45"/>
  <c r="I6365" i="45"/>
  <c r="I6363" i="45"/>
  <c r="I6362" i="45"/>
  <c r="I6360" i="45"/>
  <c r="I6359" i="45"/>
  <c r="I6358" i="45"/>
  <c r="I6357" i="45"/>
  <c r="I6356" i="45"/>
  <c r="I6355" i="45"/>
  <c r="I6354" i="45"/>
  <c r="I6353" i="45"/>
  <c r="I6351" i="45"/>
  <c r="I6350" i="45"/>
  <c r="I6348" i="45"/>
  <c r="I6347" i="45"/>
  <c r="I6346" i="45"/>
  <c r="I6345" i="45"/>
  <c r="I6344" i="45"/>
  <c r="I6343" i="45"/>
  <c r="I6342" i="45"/>
  <c r="I6341" i="45"/>
  <c r="I6339" i="45"/>
  <c r="I6338" i="45"/>
  <c r="I6336" i="45"/>
  <c r="I6335" i="45"/>
  <c r="I6334" i="45"/>
  <c r="I6333" i="45"/>
  <c r="I6332" i="45"/>
  <c r="I6331" i="45"/>
  <c r="I6330" i="45"/>
  <c r="I6329" i="45"/>
  <c r="I6327" i="45"/>
  <c r="I6326" i="45"/>
  <c r="I6324" i="45"/>
  <c r="I6323" i="45"/>
  <c r="I6322" i="45"/>
  <c r="I6321" i="45"/>
  <c r="I6320" i="45"/>
  <c r="I6318" i="45"/>
  <c r="I6317" i="45"/>
  <c r="I6315" i="45"/>
  <c r="I6314" i="45"/>
  <c r="I6312" i="45"/>
  <c r="I6311" i="45"/>
  <c r="I6309" i="45"/>
  <c r="I6308" i="45"/>
  <c r="I6306" i="45"/>
  <c r="I6305" i="45"/>
  <c r="I6303" i="45"/>
  <c r="I6302" i="45"/>
  <c r="I6300" i="45"/>
  <c r="I6299" i="45"/>
  <c r="I6297" i="45"/>
  <c r="I6296" i="45"/>
  <c r="I6294" i="45"/>
  <c r="I6293" i="45"/>
  <c r="I6291" i="45"/>
  <c r="I6290" i="45"/>
  <c r="I6288" i="45"/>
  <c r="I6287" i="45"/>
  <c r="I6285" i="45"/>
  <c r="I6284" i="45"/>
  <c r="I6282" i="45"/>
  <c r="I6281" i="45"/>
  <c r="I6279" i="45"/>
  <c r="I6278" i="45"/>
  <c r="I6276" i="45"/>
  <c r="I6275" i="45"/>
  <c r="I6273" i="45"/>
  <c r="I6272" i="45"/>
  <c r="I6270" i="45"/>
  <c r="I6269" i="45"/>
  <c r="I6267" i="45"/>
  <c r="I6266" i="45"/>
  <c r="I6264" i="45"/>
  <c r="I6263" i="45"/>
  <c r="I6261" i="45"/>
  <c r="I6260" i="45"/>
  <c r="I6258" i="45"/>
  <c r="I6257" i="45"/>
  <c r="I6255" i="45"/>
  <c r="I6254" i="45"/>
  <c r="I6252" i="45"/>
  <c r="I6251" i="45"/>
  <c r="I6249" i="45"/>
  <c r="I6248" i="45"/>
  <c r="I6246" i="45"/>
  <c r="I6245" i="45"/>
  <c r="I6243" i="45"/>
  <c r="I6242" i="45"/>
  <c r="I6240" i="45"/>
  <c r="I6239" i="45"/>
  <c r="I6237" i="45"/>
  <c r="I6236" i="45"/>
  <c r="I6234" i="45"/>
  <c r="I6233" i="45"/>
  <c r="I6231" i="45"/>
  <c r="I6230" i="45"/>
  <c r="I6228" i="45"/>
  <c r="I6227" i="45"/>
  <c r="I6225" i="45"/>
  <c r="I6224" i="45"/>
  <c r="I6222" i="45"/>
  <c r="I6221" i="45"/>
  <c r="I6219" i="45"/>
  <c r="I6218" i="45"/>
  <c r="I6216" i="45"/>
  <c r="I6215" i="45"/>
  <c r="I6213" i="45"/>
  <c r="I6212" i="45"/>
  <c r="I6210" i="45"/>
  <c r="I6209" i="45"/>
  <c r="I6207" i="45"/>
  <c r="I6206" i="45"/>
  <c r="I6204" i="45"/>
  <c r="I6203" i="45"/>
  <c r="I6201" i="45"/>
  <c r="I6200" i="45"/>
  <c r="I6198" i="45"/>
  <c r="I6197" i="45"/>
  <c r="I6195" i="45"/>
  <c r="I6192" i="45"/>
  <c r="I6191" i="45"/>
  <c r="I6190" i="45"/>
  <c r="I6187" i="45"/>
  <c r="I6184" i="45"/>
  <c r="I6183" i="45"/>
  <c r="I6179" i="45"/>
  <c r="I6176" i="45"/>
  <c r="I6175" i="45"/>
  <c r="I6174" i="45"/>
  <c r="I6171" i="45"/>
  <c r="I6168" i="45"/>
  <c r="I6167" i="45"/>
  <c r="I6163" i="45"/>
  <c r="I6161" i="45"/>
  <c r="I6159" i="45"/>
  <c r="I6157" i="45"/>
  <c r="I6155" i="45"/>
  <c r="I6153" i="45"/>
  <c r="I6151" i="45"/>
  <c r="I6149" i="45"/>
  <c r="I6147" i="45"/>
  <c r="I6146" i="45"/>
  <c r="I6145" i="45"/>
  <c r="I6144" i="45"/>
  <c r="I6143" i="45"/>
  <c r="I6142" i="45"/>
  <c r="I6141" i="45"/>
  <c r="I6140" i="45"/>
  <c r="I6139" i="45"/>
  <c r="I6138" i="45"/>
  <c r="I6137" i="45"/>
  <c r="I6136" i="45"/>
  <c r="I6135" i="45"/>
  <c r="I6134" i="45"/>
  <c r="I6133" i="45"/>
  <c r="I6131" i="45"/>
  <c r="I6130" i="45"/>
  <c r="I6129" i="45"/>
  <c r="I6128" i="45"/>
  <c r="I6127" i="45"/>
  <c r="I6126" i="45"/>
  <c r="I6125" i="45"/>
  <c r="I6124" i="45"/>
  <c r="I6123" i="45"/>
  <c r="I6122" i="45"/>
  <c r="I6121" i="45"/>
  <c r="I6120" i="45"/>
  <c r="I6119" i="45"/>
  <c r="I6118" i="45"/>
  <c r="I6117" i="45"/>
  <c r="I6115" i="45"/>
  <c r="I6114" i="45"/>
  <c r="I6113" i="45"/>
  <c r="I6112" i="45"/>
  <c r="I6111" i="45"/>
  <c r="I6110" i="45"/>
  <c r="I6109" i="45"/>
  <c r="I6107" i="45"/>
  <c r="I6106" i="45"/>
  <c r="I6105" i="45"/>
  <c r="I6104" i="45"/>
  <c r="I6103" i="45"/>
  <c r="I6102" i="45"/>
  <c r="I6101" i="45"/>
  <c r="I6100" i="45"/>
  <c r="I6099" i="45"/>
  <c r="I6098" i="45"/>
  <c r="I6097" i="45"/>
  <c r="I6095" i="45"/>
  <c r="I6094" i="45"/>
  <c r="I6093" i="45"/>
  <c r="I6091" i="45"/>
  <c r="I6090" i="45"/>
  <c r="I6089" i="45"/>
  <c r="I6088" i="45"/>
  <c r="I6087" i="45"/>
  <c r="I6086" i="45"/>
  <c r="I6085" i="45"/>
  <c r="I6083" i="45"/>
  <c r="I6082" i="45"/>
  <c r="I6081" i="45"/>
  <c r="I6080" i="45"/>
  <c r="I6079" i="45"/>
  <c r="I6078" i="45"/>
  <c r="I6077" i="45"/>
  <c r="I6076" i="45"/>
  <c r="I6075" i="45"/>
  <c r="I6074" i="45"/>
  <c r="I6073" i="45"/>
  <c r="I6071" i="45"/>
  <c r="I6070" i="45"/>
  <c r="I6069" i="45"/>
  <c r="I6067" i="45"/>
  <c r="I6066" i="45"/>
  <c r="I6065" i="45"/>
  <c r="I6064" i="45"/>
  <c r="I6063" i="45"/>
  <c r="I6062" i="45"/>
  <c r="I6061" i="45"/>
  <c r="I6059" i="45"/>
  <c r="I6058" i="45"/>
  <c r="I6057" i="45"/>
  <c r="I6056" i="45"/>
  <c r="I6055" i="45"/>
  <c r="I6054" i="45"/>
  <c r="I6053" i="45"/>
  <c r="I6052" i="45"/>
  <c r="I6051" i="45"/>
  <c r="I6050" i="45"/>
  <c r="I6049" i="45"/>
  <c r="I6048" i="45"/>
  <c r="I6047" i="45"/>
  <c r="I6046" i="45"/>
  <c r="I6045" i="45"/>
  <c r="I6043" i="45"/>
  <c r="I6042" i="45"/>
  <c r="I6041" i="45"/>
  <c r="I6040" i="45"/>
  <c r="I6039" i="45"/>
  <c r="I6038" i="45"/>
  <c r="I6037" i="45"/>
  <c r="I6035" i="45"/>
  <c r="I6034" i="45"/>
  <c r="I6033" i="45"/>
  <c r="I6032" i="45"/>
  <c r="I6031" i="45"/>
  <c r="I6030" i="45"/>
  <c r="I6029" i="45"/>
  <c r="I6028" i="45"/>
  <c r="I6027" i="45"/>
  <c r="I6026" i="45"/>
  <c r="I6025" i="45"/>
  <c r="I6024" i="45"/>
  <c r="I6023" i="45"/>
  <c r="I6022" i="45"/>
  <c r="I6021" i="45"/>
  <c r="I6019" i="45"/>
  <c r="I6018" i="45"/>
  <c r="I6017" i="45"/>
  <c r="I6016" i="45"/>
  <c r="I6015" i="45"/>
  <c r="I6014" i="45"/>
  <c r="I6013" i="45"/>
  <c r="I6011" i="45"/>
  <c r="I6010" i="45"/>
  <c r="I6009" i="45"/>
  <c r="I6008" i="45"/>
  <c r="I6007" i="45"/>
  <c r="I6006" i="45"/>
  <c r="I6005" i="45"/>
  <c r="I6004" i="45"/>
  <c r="I6003" i="45"/>
  <c r="I6002" i="45"/>
  <c r="I6001" i="45"/>
  <c r="I6000" i="45"/>
  <c r="I5999" i="45"/>
  <c r="I5998" i="45"/>
  <c r="I5997" i="45"/>
  <c r="I5995" i="45"/>
  <c r="I5994" i="45"/>
  <c r="I5993" i="45"/>
  <c r="I5992" i="45"/>
  <c r="I5991" i="45"/>
  <c r="I5990" i="45"/>
  <c r="I5989" i="45"/>
  <c r="I5987" i="45"/>
  <c r="I5986" i="45"/>
  <c r="I5985" i="45"/>
  <c r="I5984" i="45"/>
  <c r="I5983" i="45"/>
  <c r="I5982" i="45"/>
  <c r="I5981" i="45"/>
  <c r="I5980" i="45"/>
  <c r="I5979" i="45"/>
  <c r="I5978" i="45"/>
  <c r="I5977" i="45"/>
  <c r="I5976" i="45"/>
  <c r="I5975" i="45"/>
  <c r="I5974" i="45"/>
  <c r="I5973" i="45"/>
  <c r="I5971" i="45"/>
  <c r="I5970" i="45"/>
  <c r="I5969" i="45"/>
  <c r="I5968" i="45"/>
  <c r="I5967" i="45"/>
  <c r="I5966" i="45"/>
  <c r="I5965" i="45"/>
  <c r="I5963" i="45"/>
  <c r="I5962" i="45"/>
  <c r="I5961" i="45"/>
  <c r="I5960" i="45"/>
  <c r="I5959" i="45"/>
  <c r="I5958" i="45"/>
  <c r="I5957" i="45"/>
  <c r="I5956" i="45"/>
  <c r="I5955" i="45"/>
  <c r="I5954" i="45"/>
  <c r="I5953" i="45"/>
  <c r="I5952" i="45"/>
  <c r="I5951" i="45"/>
  <c r="I5950" i="45"/>
  <c r="I5949" i="45"/>
  <c r="I5947" i="45"/>
  <c r="I5946" i="45"/>
  <c r="I5945" i="45"/>
  <c r="I5944" i="45"/>
  <c r="I5943" i="45"/>
  <c r="I5942" i="45"/>
  <c r="I5941" i="45"/>
  <c r="I5939" i="45"/>
  <c r="I5938" i="45"/>
  <c r="I5937" i="45"/>
  <c r="I5936" i="45"/>
  <c r="I5935" i="45"/>
  <c r="I5934" i="45"/>
  <c r="I5933" i="45"/>
  <c r="I5931" i="45"/>
  <c r="I5930" i="45"/>
  <c r="I5929" i="45"/>
  <c r="I5928" i="45"/>
  <c r="I5927" i="45"/>
  <c r="I5926" i="45"/>
  <c r="I5925" i="45"/>
  <c r="I5923" i="45"/>
  <c r="I5922" i="45"/>
  <c r="I5921" i="45"/>
  <c r="I5920" i="45"/>
  <c r="I5919" i="45"/>
  <c r="I5918" i="45"/>
  <c r="I5917" i="45"/>
  <c r="I5915" i="45"/>
  <c r="I5914" i="45"/>
  <c r="I5913" i="45"/>
  <c r="I5912" i="45"/>
  <c r="I5911" i="45"/>
  <c r="I5910" i="45"/>
  <c r="I5909" i="45"/>
  <c r="I5907" i="45"/>
  <c r="I5906" i="45"/>
  <c r="I5905" i="45"/>
  <c r="I5904" i="45"/>
  <c r="I5903" i="45"/>
  <c r="I5902" i="45"/>
  <c r="I5901" i="45"/>
  <c r="I5899" i="45"/>
  <c r="I5898" i="45"/>
  <c r="I5897" i="45"/>
  <c r="I5896" i="45"/>
  <c r="I5895" i="45"/>
  <c r="I5894" i="45"/>
  <c r="I5893" i="45"/>
  <c r="I5891" i="45"/>
  <c r="I5890" i="45"/>
  <c r="I5889" i="45"/>
  <c r="I5888" i="45"/>
  <c r="I5887" i="45"/>
  <c r="I5886" i="45"/>
  <c r="I5885" i="45"/>
  <c r="I5884" i="45"/>
  <c r="I5883" i="45"/>
  <c r="I5882" i="45"/>
  <c r="I5881" i="45"/>
  <c r="I5880" i="45"/>
  <c r="I5879" i="45"/>
  <c r="I5878" i="45"/>
  <c r="I5877" i="45"/>
  <c r="I5876" i="45"/>
  <c r="I5875" i="45"/>
  <c r="I5874" i="45"/>
  <c r="I5873" i="45"/>
  <c r="I5872" i="45"/>
  <c r="I5871" i="45"/>
  <c r="I5869" i="45"/>
  <c r="I5868" i="45"/>
  <c r="I5867" i="45"/>
  <c r="I5865" i="45"/>
  <c r="I5864" i="45"/>
  <c r="I5863" i="45"/>
  <c r="I5862" i="45"/>
  <c r="I5861" i="45"/>
  <c r="I5860" i="45"/>
  <c r="I5857" i="45"/>
  <c r="I5856" i="45"/>
  <c r="I5855" i="45"/>
  <c r="I5853" i="45"/>
  <c r="I5852" i="45"/>
  <c r="I5851" i="45"/>
  <c r="I5849" i="45"/>
  <c r="I5848" i="45"/>
  <c r="I5847" i="45"/>
  <c r="I5846" i="45"/>
  <c r="I5845" i="45"/>
  <c r="I5844" i="45"/>
  <c r="I5843" i="45"/>
  <c r="I5842" i="45"/>
  <c r="I5841" i="45"/>
  <c r="I5840" i="45"/>
  <c r="I5839" i="45"/>
  <c r="I5838" i="45"/>
  <c r="I5837" i="45"/>
  <c r="I5836" i="45"/>
  <c r="I5835" i="45"/>
  <c r="I5834" i="45"/>
  <c r="I5833" i="45"/>
  <c r="I5832" i="45"/>
  <c r="I5831" i="45"/>
  <c r="I5830" i="45"/>
  <c r="I5829" i="45"/>
  <c r="I5828" i="45"/>
  <c r="I5827" i="45"/>
  <c r="I5826" i="45"/>
  <c r="I5825" i="45"/>
  <c r="I5824" i="45"/>
  <c r="I5823" i="45"/>
  <c r="I5822" i="45"/>
  <c r="I5821" i="45"/>
  <c r="I5820" i="45"/>
  <c r="I5819" i="45"/>
  <c r="I5818" i="45"/>
  <c r="I5817" i="45"/>
  <c r="I5816" i="45"/>
  <c r="I5815" i="45"/>
  <c r="I5814" i="45"/>
  <c r="I5813" i="45"/>
  <c r="I5812" i="45"/>
  <c r="I5811" i="45"/>
  <c r="I5810" i="45"/>
  <c r="I5809" i="45"/>
  <c r="I5808" i="45"/>
  <c r="I5807" i="45"/>
  <c r="I5806" i="45"/>
  <c r="I5805" i="45"/>
  <c r="I5804" i="45"/>
  <c r="I5803" i="45"/>
  <c r="I5802" i="45"/>
  <c r="I5801" i="45"/>
  <c r="I5800" i="45"/>
  <c r="I5799" i="45"/>
  <c r="I5798" i="45"/>
  <c r="I5797" i="45"/>
  <c r="I5796" i="45"/>
  <c r="I5795" i="45"/>
  <c r="I5794" i="45"/>
  <c r="I5793" i="45"/>
  <c r="I5792" i="45"/>
  <c r="I5791" i="45"/>
  <c r="I5790" i="45"/>
  <c r="I5789" i="45"/>
  <c r="I5788" i="45"/>
  <c r="I5787" i="45"/>
  <c r="I5786" i="45"/>
  <c r="I5785" i="45"/>
  <c r="I5783" i="45"/>
  <c r="I5782" i="45"/>
  <c r="I5781" i="45"/>
  <c r="I5780" i="45"/>
  <c r="I5779" i="45"/>
  <c r="I5778" i="45"/>
  <c r="I5777" i="45"/>
  <c r="I5775" i="45"/>
  <c r="I5774" i="45"/>
  <c r="I5773" i="45"/>
  <c r="I5772" i="45"/>
  <c r="I5771" i="45"/>
  <c r="I5770" i="45"/>
  <c r="I5769" i="45"/>
  <c r="I5767" i="45"/>
  <c r="I5766" i="45"/>
  <c r="I5765" i="45"/>
  <c r="I5764" i="45"/>
  <c r="I5763" i="45"/>
  <c r="I5762" i="45"/>
  <c r="I5761" i="45"/>
  <c r="I5760" i="45"/>
  <c r="I5759" i="45"/>
  <c r="I5758" i="45"/>
  <c r="I5757" i="45"/>
  <c r="I5755" i="45"/>
  <c r="I5754" i="45"/>
  <c r="I5753" i="45"/>
  <c r="I5751" i="45"/>
  <c r="I5750" i="45"/>
  <c r="I5749" i="45"/>
  <c r="I5748" i="45"/>
  <c r="I5747" i="45"/>
  <c r="I5746" i="45"/>
  <c r="I5745" i="45"/>
  <c r="I5743" i="45"/>
  <c r="I5742" i="45"/>
  <c r="I5741" i="45"/>
  <c r="I5740" i="45"/>
  <c r="I5739" i="45"/>
  <c r="I5738" i="45"/>
  <c r="I5737" i="45"/>
  <c r="I5735" i="45"/>
  <c r="I5734" i="45"/>
  <c r="I5733" i="45"/>
  <c r="I5732" i="45"/>
  <c r="I5731" i="45"/>
  <c r="I5730" i="45"/>
  <c r="I5729" i="45"/>
  <c r="I5727" i="45"/>
  <c r="I5726" i="45"/>
  <c r="I5725" i="45"/>
  <c r="I5724" i="45"/>
  <c r="I5723" i="45"/>
  <c r="I5722" i="45"/>
  <c r="I5721" i="45"/>
  <c r="I5719" i="45"/>
  <c r="I5718" i="45"/>
  <c r="I5717" i="45"/>
  <c r="I5716" i="45"/>
  <c r="I5715" i="45"/>
  <c r="I5714" i="45"/>
  <c r="I5713" i="45"/>
  <c r="I5711" i="45"/>
  <c r="I5710" i="45"/>
  <c r="I5709" i="45"/>
  <c r="I5708" i="45"/>
  <c r="I5707" i="45"/>
  <c r="I5706" i="45"/>
  <c r="I5705" i="45"/>
  <c r="I5703" i="45"/>
  <c r="I5702" i="45"/>
  <c r="I5701" i="45"/>
  <c r="I5700" i="45"/>
  <c r="I5699" i="45"/>
  <c r="I5698" i="45"/>
  <c r="I5697" i="45"/>
  <c r="I5695" i="45"/>
  <c r="I5694" i="45"/>
  <c r="I5693" i="45"/>
  <c r="I5692" i="45"/>
  <c r="I5691" i="45"/>
  <c r="I5690" i="45"/>
  <c r="I5689" i="45"/>
  <c r="I5687" i="45"/>
  <c r="I5686" i="45"/>
  <c r="I5685" i="45"/>
  <c r="I5684" i="45"/>
  <c r="I5683" i="45"/>
  <c r="I5682" i="45"/>
  <c r="I5681" i="45"/>
  <c r="I5679" i="45"/>
  <c r="I5678" i="45"/>
  <c r="I5677" i="45"/>
  <c r="I5676" i="45"/>
  <c r="I5675" i="45"/>
  <c r="I5674" i="45"/>
  <c r="I5673" i="45"/>
  <c r="I5671" i="45"/>
  <c r="I5670" i="45"/>
  <c r="I5669" i="45"/>
  <c r="I5668" i="45"/>
  <c r="I5667" i="45"/>
  <c r="I5666" i="45"/>
  <c r="I5665" i="45"/>
  <c r="I5663" i="45"/>
  <c r="I5662" i="45"/>
  <c r="I5661" i="45"/>
  <c r="I5660" i="45"/>
  <c r="I5659" i="45"/>
  <c r="I5658" i="45"/>
  <c r="I5657" i="45"/>
  <c r="I5655" i="45"/>
  <c r="I5654" i="45"/>
  <c r="I5653" i="45"/>
  <c r="I5652" i="45"/>
  <c r="I5651" i="45"/>
  <c r="I5650" i="45"/>
  <c r="I5649" i="45"/>
  <c r="I5648" i="45"/>
  <c r="I5647" i="45"/>
  <c r="I5646" i="45"/>
  <c r="I5645" i="45"/>
  <c r="I5644" i="45"/>
  <c r="I5643" i="45"/>
  <c r="I5642" i="45"/>
  <c r="I5641" i="45"/>
  <c r="I5639" i="45"/>
  <c r="I5638" i="45"/>
  <c r="I5637" i="45"/>
  <c r="I5636" i="45"/>
  <c r="I5635" i="45"/>
  <c r="I5634" i="45"/>
  <c r="I5633" i="45"/>
  <c r="I5632" i="45"/>
  <c r="I5631" i="45"/>
  <c r="I5630" i="45"/>
  <c r="I5629" i="45"/>
  <c r="I5628" i="45"/>
  <c r="I5627" i="45"/>
  <c r="I5626" i="45"/>
  <c r="I5625" i="45"/>
  <c r="I5623" i="45"/>
  <c r="I5622" i="45"/>
  <c r="I5621" i="45"/>
  <c r="I5620" i="45"/>
  <c r="I5619" i="45"/>
  <c r="I5618" i="45"/>
  <c r="I5617" i="45"/>
  <c r="I5616" i="45"/>
  <c r="I5615" i="45"/>
  <c r="I5613" i="45"/>
  <c r="I5611" i="45"/>
  <c r="I5610" i="45"/>
  <c r="I5609" i="45"/>
  <c r="I5608" i="45"/>
  <c r="I5607" i="45"/>
  <c r="I5606" i="45"/>
  <c r="I5605" i="45"/>
  <c r="I5603" i="45"/>
  <c r="I5602" i="45"/>
  <c r="I5601" i="45"/>
  <c r="I5599" i="45"/>
  <c r="I5597" i="45"/>
  <c r="I5596" i="45"/>
  <c r="I5595" i="45"/>
  <c r="I5594" i="45"/>
  <c r="I5593" i="45"/>
  <c r="I5592" i="45"/>
  <c r="I5591" i="45"/>
  <c r="I5589" i="45"/>
  <c r="I5587" i="45"/>
  <c r="I5586" i="45"/>
  <c r="I5585" i="45"/>
  <c r="I5583" i="45"/>
  <c r="I5582" i="45"/>
  <c r="I5581" i="45"/>
  <c r="I5579" i="45"/>
  <c r="I5578" i="45"/>
  <c r="I5577" i="45"/>
  <c r="I5575" i="45"/>
  <c r="I5573" i="45"/>
  <c r="I5571" i="45"/>
  <c r="I5569" i="45"/>
  <c r="I5568" i="45"/>
  <c r="I5567" i="45"/>
  <c r="I5565" i="45"/>
  <c r="I5563" i="45"/>
  <c r="I5562" i="45"/>
  <c r="I5561" i="45"/>
  <c r="I5559" i="45"/>
  <c r="I5558" i="45"/>
  <c r="I5557" i="45"/>
  <c r="I5555" i="45"/>
  <c r="I5554" i="45"/>
  <c r="I5553" i="45"/>
  <c r="I5551" i="45"/>
  <c r="I5549" i="45"/>
  <c r="I5547" i="45"/>
  <c r="I5546" i="45"/>
  <c r="I5545" i="45"/>
  <c r="I5543" i="45"/>
  <c r="I5541" i="45"/>
  <c r="I5539" i="45"/>
  <c r="I5538" i="45"/>
  <c r="I5537" i="45"/>
  <c r="I5535" i="45"/>
  <c r="I5534" i="45"/>
  <c r="I5533" i="45"/>
  <c r="I5531" i="45"/>
  <c r="I5529" i="45"/>
  <c r="I5527" i="45"/>
  <c r="I5525" i="45"/>
  <c r="I5524" i="45"/>
  <c r="I5523" i="45"/>
  <c r="I5522" i="45"/>
  <c r="I5521" i="45"/>
  <c r="I5520" i="45"/>
  <c r="I5519" i="45"/>
  <c r="I5518" i="45"/>
  <c r="I5517" i="45"/>
  <c r="I5516" i="45"/>
  <c r="I5515" i="45"/>
  <c r="I5513" i="45"/>
  <c r="I5512" i="45"/>
  <c r="I5511" i="45"/>
  <c r="I5510" i="45"/>
  <c r="I5509" i="45"/>
  <c r="I5508" i="45"/>
  <c r="I5507" i="45"/>
  <c r="I5506" i="45"/>
  <c r="I5505" i="45"/>
  <c r="I5504" i="45"/>
  <c r="I5503" i="45"/>
  <c r="I5501" i="45"/>
  <c r="I5500" i="45"/>
  <c r="I5499" i="45"/>
  <c r="I5498" i="45"/>
  <c r="I5497" i="45"/>
  <c r="I5496" i="45"/>
  <c r="I5495" i="45"/>
  <c r="I5494" i="45"/>
  <c r="I5493" i="45"/>
  <c r="I5492" i="45"/>
  <c r="I5491" i="45"/>
  <c r="I5489" i="45"/>
  <c r="I5488" i="45"/>
  <c r="I5487" i="45"/>
  <c r="I5486" i="45"/>
  <c r="I5485" i="45"/>
  <c r="I5484" i="45"/>
  <c r="I5483" i="45"/>
  <c r="I5482" i="45"/>
  <c r="I5481" i="45"/>
  <c r="I5480" i="45"/>
  <c r="I5479" i="45"/>
  <c r="I5477" i="45"/>
  <c r="I5476" i="45"/>
  <c r="I5475" i="45"/>
  <c r="I5474" i="45"/>
  <c r="I5473" i="45"/>
  <c r="I5472" i="45"/>
  <c r="I5471" i="45"/>
  <c r="I5470" i="45"/>
  <c r="I5469" i="45"/>
  <c r="I5468" i="45"/>
  <c r="I5467" i="45"/>
  <c r="I5465" i="45"/>
  <c r="I5464" i="45"/>
  <c r="I5463" i="45"/>
  <c r="I5462" i="45"/>
  <c r="I5461" i="45"/>
  <c r="I5460" i="45"/>
  <c r="I5459" i="45"/>
  <c r="I5458" i="45"/>
  <c r="I5457" i="45"/>
  <c r="I5456" i="45"/>
  <c r="I5455" i="45"/>
  <c r="I5453" i="45"/>
  <c r="I5452" i="45"/>
  <c r="I5451" i="45"/>
  <c r="I5450" i="45"/>
  <c r="I5449" i="45"/>
  <c r="I5448" i="45"/>
  <c r="I5447" i="45"/>
  <c r="I5446" i="45"/>
  <c r="I5445" i="45"/>
  <c r="I5444" i="45"/>
  <c r="I5443" i="45"/>
  <c r="I5441" i="45"/>
  <c r="I5440" i="45"/>
  <c r="I5439" i="45"/>
  <c r="I5438" i="45"/>
  <c r="I5437" i="45"/>
  <c r="I5436" i="45"/>
  <c r="I5435" i="45"/>
  <c r="I5434" i="45"/>
  <c r="I5433" i="45"/>
  <c r="I5432" i="45"/>
  <c r="I5431" i="45"/>
  <c r="I5429" i="45"/>
  <c r="I5428" i="45"/>
  <c r="I5427" i="45"/>
  <c r="I5426" i="45"/>
  <c r="I5425" i="45"/>
  <c r="I5424" i="45"/>
  <c r="I5423" i="45"/>
  <c r="I5422" i="45"/>
  <c r="I5421" i="45"/>
  <c r="I5420" i="45"/>
  <c r="I5419" i="45"/>
  <c r="I5417" i="45"/>
  <c r="I5416" i="45"/>
  <c r="I5415" i="45"/>
  <c r="I5414" i="45"/>
  <c r="I5413" i="45"/>
  <c r="I5412" i="45"/>
  <c r="I5411" i="45"/>
  <c r="I5410" i="45"/>
  <c r="I5409" i="45"/>
  <c r="I5408" i="45"/>
  <c r="I5407" i="45"/>
  <c r="I5405" i="45"/>
  <c r="I5404" i="45"/>
  <c r="I5403" i="45"/>
  <c r="I5402" i="45"/>
  <c r="I5401" i="45"/>
  <c r="I5400" i="45"/>
  <c r="I5399" i="45"/>
  <c r="I5398" i="45"/>
  <c r="I5397" i="45"/>
  <c r="I5396" i="45"/>
  <c r="I5395" i="45"/>
  <c r="I5393" i="45"/>
  <c r="I5392" i="45"/>
  <c r="I5391" i="45"/>
  <c r="I5390" i="45"/>
  <c r="I5389" i="45"/>
  <c r="I5388" i="45"/>
  <c r="I5387" i="45"/>
  <c r="I5386" i="45"/>
  <c r="I5385" i="45"/>
  <c r="I5384" i="45"/>
  <c r="I5383" i="45"/>
  <c r="I5381" i="45"/>
  <c r="I5380" i="45"/>
  <c r="I5379" i="45"/>
  <c r="I5378" i="45"/>
  <c r="I5377" i="45"/>
  <c r="I5376" i="45"/>
  <c r="I5375" i="45"/>
  <c r="I5374" i="45"/>
  <c r="I5373" i="45"/>
  <c r="I5372" i="45"/>
  <c r="I5371" i="45"/>
  <c r="I5369" i="45"/>
  <c r="I5368" i="45"/>
  <c r="I5367" i="45"/>
  <c r="I5366" i="45"/>
  <c r="I5365" i="45"/>
  <c r="I5364" i="45"/>
  <c r="I5363" i="45"/>
  <c r="I5362" i="45"/>
  <c r="I5361" i="45"/>
  <c r="I5360" i="45"/>
  <c r="I5359" i="45"/>
  <c r="I5357" i="45"/>
  <c r="I5356" i="45"/>
  <c r="I5355" i="45"/>
  <c r="I5354" i="45"/>
  <c r="I5353" i="45"/>
  <c r="I5352" i="45"/>
  <c r="I5351" i="45"/>
  <c r="I5350" i="45"/>
  <c r="I5349" i="45"/>
  <c r="I5348" i="45"/>
  <c r="I5347" i="45"/>
  <c r="I5345" i="45"/>
  <c r="I5344" i="45"/>
  <c r="I5343" i="45"/>
  <c r="I5342" i="45"/>
  <c r="I5341" i="45"/>
  <c r="I5340" i="45"/>
  <c r="I5339" i="45"/>
  <c r="I5338" i="45"/>
  <c r="I5337" i="45"/>
  <c r="I5336" i="45"/>
  <c r="I5335" i="45"/>
  <c r="I5333" i="45"/>
  <c r="I5332" i="45"/>
  <c r="I5331" i="45"/>
  <c r="I5330" i="45"/>
  <c r="I5329" i="45"/>
  <c r="I5328" i="45"/>
  <c r="I5327" i="45"/>
  <c r="I5326" i="45"/>
  <c r="I5325" i="45"/>
  <c r="I5324" i="45"/>
  <c r="I5323" i="45"/>
  <c r="I5321" i="45"/>
  <c r="I5320" i="45"/>
  <c r="I5319" i="45"/>
  <c r="I5318" i="45"/>
  <c r="I5317" i="45"/>
  <c r="I5316" i="45"/>
  <c r="I5315" i="45"/>
  <c r="I5314" i="45"/>
  <c r="I5313" i="45"/>
  <c r="I5312" i="45"/>
  <c r="I5311" i="45"/>
  <c r="I5309" i="45"/>
  <c r="I5308" i="45"/>
  <c r="I5307" i="45"/>
  <c r="I5306" i="45"/>
  <c r="I5305" i="45"/>
  <c r="I5304" i="45"/>
  <c r="I5303" i="45"/>
  <c r="I5302" i="45"/>
  <c r="I5301" i="45"/>
  <c r="I5300" i="45"/>
  <c r="I5299" i="45"/>
  <c r="I5297" i="45"/>
  <c r="I5296" i="45"/>
  <c r="I5295" i="45"/>
  <c r="I5294" i="45"/>
  <c r="I5293" i="45"/>
  <c r="I5292" i="45"/>
  <c r="I5291" i="45"/>
  <c r="I5290" i="45"/>
  <c r="I5289" i="45"/>
  <c r="I5288" i="45"/>
  <c r="I5287" i="45"/>
  <c r="I5285" i="45"/>
  <c r="I5284" i="45"/>
  <c r="I5283" i="45"/>
  <c r="I5282" i="45"/>
  <c r="I5281" i="45"/>
  <c r="I5280" i="45"/>
  <c r="I5279" i="45"/>
  <c r="I5278" i="45"/>
  <c r="I5277" i="45"/>
  <c r="I5276" i="45"/>
  <c r="I5275" i="45"/>
  <c r="I5273" i="45"/>
  <c r="I5272" i="45"/>
  <c r="I5271" i="45"/>
  <c r="I5270" i="45"/>
  <c r="I5269" i="45"/>
  <c r="I5268" i="45"/>
  <c r="I5267" i="45"/>
  <c r="I5266" i="45"/>
  <c r="I5265" i="45"/>
  <c r="I5264" i="45"/>
  <c r="I5263" i="45"/>
  <c r="I5259" i="45"/>
  <c r="I5258" i="45"/>
  <c r="I5256" i="45"/>
  <c r="I5254" i="45"/>
  <c r="I5247" i="45"/>
  <c r="I5246" i="45"/>
  <c r="I5244" i="45"/>
  <c r="I5242" i="45"/>
  <c r="I5235" i="45"/>
  <c r="I5234" i="45"/>
  <c r="I5232" i="45"/>
  <c r="I5230" i="45"/>
  <c r="I5223" i="45"/>
  <c r="I5222" i="45"/>
  <c r="I5220" i="45"/>
  <c r="I5218" i="45"/>
  <c r="I5211" i="45"/>
  <c r="I5210" i="45"/>
  <c r="I5209" i="45"/>
  <c r="I5206" i="45"/>
  <c r="I5204" i="45"/>
  <c r="I5202" i="45"/>
  <c r="I5200" i="45"/>
  <c r="I5198" i="45"/>
  <c r="I5196" i="45"/>
  <c r="I5194" i="45"/>
  <c r="I5193" i="45"/>
  <c r="I5192" i="45"/>
  <c r="I5191" i="45"/>
  <c r="I5190" i="45"/>
  <c r="I5189" i="45"/>
  <c r="I5188" i="45"/>
  <c r="I5187" i="45"/>
  <c r="I5185" i="45"/>
  <c r="I5184" i="45"/>
  <c r="I5183" i="45"/>
  <c r="I5182" i="45"/>
  <c r="I5181" i="45"/>
  <c r="I5180" i="45"/>
  <c r="I5179" i="45"/>
  <c r="I5178" i="45"/>
  <c r="I5177" i="45"/>
  <c r="I5176" i="45"/>
  <c r="I5175" i="45"/>
  <c r="I5173" i="45"/>
  <c r="I5172" i="45"/>
  <c r="I5171" i="45"/>
  <c r="I5170" i="45"/>
  <c r="I5169" i="45"/>
  <c r="I5168" i="45"/>
  <c r="I5167" i="45"/>
  <c r="I5166" i="45"/>
  <c r="I5165" i="45"/>
  <c r="I5164" i="45"/>
  <c r="I5163" i="45"/>
  <c r="I5161" i="45"/>
  <c r="I5160" i="45"/>
  <c r="I5159" i="45"/>
  <c r="I5158" i="45"/>
  <c r="I5157" i="45"/>
  <c r="I5156" i="45"/>
  <c r="I5155" i="45"/>
  <c r="I5154" i="45"/>
  <c r="I5153" i="45"/>
  <c r="I5152" i="45"/>
  <c r="I5151" i="45"/>
  <c r="I5149" i="45"/>
  <c r="I5148" i="45"/>
  <c r="I5147" i="45"/>
  <c r="I5146" i="45"/>
  <c r="I5145" i="45"/>
  <c r="I5144" i="45"/>
  <c r="I5143" i="45"/>
  <c r="I5142" i="45"/>
  <c r="I5141" i="45"/>
  <c r="I5140" i="45"/>
  <c r="I5139" i="45"/>
  <c r="I5137" i="45"/>
  <c r="I5136" i="45"/>
  <c r="I5135" i="45"/>
  <c r="I5134" i="45"/>
  <c r="I5133" i="45"/>
  <c r="I5132" i="45"/>
  <c r="I5131" i="45"/>
  <c r="I5130" i="45"/>
  <c r="I5129" i="45"/>
  <c r="I5128" i="45"/>
  <c r="I5127" i="45"/>
  <c r="I5125" i="45"/>
  <c r="I5124" i="45"/>
  <c r="I5123" i="45"/>
  <c r="I5122" i="45"/>
  <c r="I5121" i="45"/>
  <c r="I5120" i="45"/>
  <c r="I5119" i="45"/>
  <c r="I5118" i="45"/>
  <c r="I5117" i="45"/>
  <c r="I5116" i="45"/>
  <c r="I5115" i="45"/>
  <c r="I5113" i="45"/>
  <c r="I5112" i="45"/>
  <c r="I5111" i="45"/>
  <c r="I5110" i="45"/>
  <c r="I5109" i="45"/>
  <c r="I5108" i="45"/>
  <c r="I5107" i="45"/>
  <c r="I5106" i="45"/>
  <c r="I5105" i="45"/>
  <c r="I5104" i="45"/>
  <c r="I5103" i="45"/>
  <c r="I5101" i="45"/>
  <c r="I5100" i="45"/>
  <c r="I5099" i="45"/>
  <c r="I5098" i="45"/>
  <c r="I5097" i="45"/>
  <c r="I5096" i="45"/>
  <c r="I5095" i="45"/>
  <c r="I5094" i="45"/>
  <c r="I5093" i="45"/>
  <c r="I5092" i="45"/>
  <c r="I5091" i="45"/>
  <c r="I5089" i="45"/>
  <c r="I5088" i="45"/>
  <c r="I5087" i="45"/>
  <c r="I5086" i="45"/>
  <c r="I5085" i="45"/>
  <c r="I5084" i="45"/>
  <c r="I5083" i="45"/>
  <c r="I5082" i="45"/>
  <c r="I5081" i="45"/>
  <c r="I5080" i="45"/>
  <c r="I5079" i="45"/>
  <c r="I5077" i="45"/>
  <c r="I5076" i="45"/>
  <c r="I5075" i="45"/>
  <c r="I5074" i="45"/>
  <c r="I5073" i="45"/>
  <c r="I5072" i="45"/>
  <c r="I5071" i="45"/>
  <c r="I5070" i="45"/>
  <c r="I5069" i="45"/>
  <c r="I5068" i="45"/>
  <c r="I5067" i="45"/>
  <c r="I5065" i="45"/>
  <c r="I5064" i="45"/>
  <c r="I5063" i="45"/>
  <c r="I5062" i="45"/>
  <c r="I5061" i="45"/>
  <c r="I5060" i="45"/>
  <c r="I5059" i="45"/>
  <c r="I5058" i="45"/>
  <c r="I5057" i="45"/>
  <c r="I5056" i="45"/>
  <c r="I5055" i="45"/>
  <c r="I5053" i="45"/>
  <c r="I5052" i="45"/>
  <c r="I5051" i="45"/>
  <c r="I5050" i="45"/>
  <c r="I5049" i="45"/>
  <c r="I5048" i="45"/>
  <c r="I5047" i="45"/>
  <c r="I5046" i="45"/>
  <c r="I5045" i="45"/>
  <c r="I5044" i="45"/>
  <c r="I5043" i="45"/>
  <c r="I5041" i="45"/>
  <c r="I5040" i="45"/>
  <c r="I5039" i="45"/>
  <c r="I5038" i="45"/>
  <c r="I5037" i="45"/>
  <c r="I5036" i="45"/>
  <c r="I5035" i="45"/>
  <c r="I5034" i="45"/>
  <c r="I5033" i="45"/>
  <c r="I5032" i="45"/>
  <c r="I5031" i="45"/>
  <c r="I5029" i="45"/>
  <c r="I5028" i="45"/>
  <c r="I5027" i="45"/>
  <c r="I5026" i="45"/>
  <c r="I5025" i="45"/>
  <c r="I5024" i="45"/>
  <c r="I5023" i="45"/>
  <c r="I5022" i="45"/>
  <c r="I5021" i="45"/>
  <c r="I5020" i="45"/>
  <c r="I5019" i="45"/>
  <c r="I5017" i="45"/>
  <c r="I5016" i="45"/>
  <c r="I5015" i="45"/>
  <c r="I5014" i="45"/>
  <c r="I5013" i="45"/>
  <c r="I5012" i="45"/>
  <c r="I5011" i="45"/>
  <c r="I5010" i="45"/>
  <c r="I5009" i="45"/>
  <c r="I5008" i="45"/>
  <c r="I5007" i="45"/>
  <c r="I5005" i="45"/>
  <c r="I5004" i="45"/>
  <c r="I5003" i="45"/>
  <c r="I5002" i="45"/>
  <c r="I5001" i="45"/>
  <c r="I5000" i="45"/>
  <c r="I4999" i="45"/>
  <c r="I4998" i="45"/>
  <c r="I4997" i="45"/>
  <c r="I4996" i="45"/>
  <c r="I4995" i="45"/>
  <c r="I4993" i="45"/>
  <c r="I4992" i="45"/>
  <c r="I4991" i="45"/>
  <c r="I4990" i="45"/>
  <c r="I4989" i="45"/>
  <c r="I4988" i="45"/>
  <c r="I4987" i="45"/>
  <c r="I4986" i="45"/>
  <c r="I4985" i="45"/>
  <c r="I4984" i="45"/>
  <c r="I4983" i="45"/>
  <c r="I4981" i="45"/>
  <c r="I4980" i="45"/>
  <c r="I4979" i="45"/>
  <c r="I4978" i="45"/>
  <c r="I4977" i="45"/>
  <c r="I4976" i="45"/>
  <c r="I4975" i="45"/>
  <c r="I4974" i="45"/>
  <c r="I4973" i="45"/>
  <c r="I4972" i="45"/>
  <c r="I4971" i="45"/>
  <c r="I4970" i="45"/>
  <c r="I4969" i="45"/>
  <c r="I4968" i="45"/>
  <c r="I4967" i="45"/>
  <c r="I4966" i="45"/>
  <c r="I4965" i="45"/>
  <c r="I4964" i="45"/>
  <c r="I4963" i="45"/>
  <c r="I4962" i="45"/>
  <c r="I4961" i="45"/>
  <c r="I4960" i="45"/>
  <c r="I4959" i="45"/>
  <c r="I4958" i="45"/>
  <c r="I4957" i="45"/>
  <c r="I4956" i="45"/>
  <c r="I4955" i="45"/>
  <c r="I4954" i="45"/>
  <c r="I4953" i="45"/>
  <c r="I4952" i="45"/>
  <c r="I4951" i="45"/>
  <c r="I4950" i="45"/>
  <c r="I4949" i="45"/>
  <c r="I4948" i="45"/>
  <c r="I4946" i="45"/>
  <c r="I4945" i="45"/>
  <c r="I4944" i="45"/>
  <c r="I4943" i="45"/>
  <c r="I4942" i="45"/>
  <c r="I4941" i="45"/>
  <c r="I4940" i="45"/>
  <c r="I4938" i="45"/>
  <c r="I4937" i="45"/>
  <c r="I4936" i="45"/>
  <c r="I4934" i="45"/>
  <c r="I4933" i="45"/>
  <c r="I4932" i="45"/>
  <c r="I4930" i="45"/>
  <c r="I4929" i="45"/>
  <c r="I4928" i="45"/>
  <c r="I4927" i="45"/>
  <c r="I4926" i="45"/>
  <c r="I4925" i="45"/>
  <c r="I4924" i="45"/>
  <c r="I4922" i="45"/>
  <c r="I4921" i="45"/>
  <c r="I4920" i="45"/>
  <c r="I4918" i="45"/>
  <c r="I4917" i="45"/>
  <c r="I4916" i="45"/>
  <c r="I4914" i="45"/>
  <c r="I4913" i="45"/>
  <c r="I4912" i="45"/>
  <c r="I4911" i="45"/>
  <c r="I4910" i="45"/>
  <c r="I4909" i="45"/>
  <c r="I4908" i="45"/>
  <c r="I4906" i="45"/>
  <c r="I4905" i="45"/>
  <c r="I4904" i="45"/>
  <c r="I4902" i="45"/>
  <c r="I4901" i="45"/>
  <c r="I4900" i="45"/>
  <c r="I4898" i="45"/>
  <c r="I4897" i="45"/>
  <c r="I4896" i="45"/>
  <c r="I4895" i="45"/>
  <c r="I4894" i="45"/>
  <c r="I4893" i="45"/>
  <c r="I4892" i="45"/>
  <c r="I4890" i="45"/>
  <c r="I4889" i="45"/>
  <c r="I4888" i="45"/>
  <c r="I4886" i="45"/>
  <c r="I4885" i="45"/>
  <c r="I4884" i="45"/>
  <c r="I4882" i="45"/>
  <c r="I4881" i="45"/>
  <c r="I4880" i="45"/>
  <c r="I4879" i="45"/>
  <c r="I4878" i="45"/>
  <c r="I4877" i="45"/>
  <c r="I4876" i="45"/>
  <c r="I4875" i="45"/>
  <c r="I4873" i="45"/>
  <c r="I4872" i="45"/>
  <c r="I4871" i="45"/>
  <c r="I4869" i="45"/>
  <c r="I4868" i="45"/>
  <c r="I4867" i="45"/>
  <c r="I4865" i="45"/>
  <c r="I4864" i="45"/>
  <c r="I4863" i="45"/>
  <c r="I4861" i="45"/>
  <c r="I4860" i="45"/>
  <c r="I4859" i="45"/>
  <c r="I4857" i="45"/>
  <c r="I4856" i="45"/>
  <c r="I4854" i="45"/>
  <c r="I4853" i="45"/>
  <c r="I4852" i="45"/>
  <c r="I4851" i="45"/>
  <c r="I4849" i="45"/>
  <c r="I4848" i="45"/>
  <c r="I4847" i="45"/>
  <c r="I4845" i="45"/>
  <c r="I4843" i="45"/>
  <c r="I4841" i="45"/>
  <c r="I4840" i="45"/>
  <c r="I4839" i="45"/>
  <c r="I4837" i="45"/>
  <c r="I4835" i="45"/>
  <c r="I4834" i="45"/>
  <c r="I4833" i="45"/>
  <c r="I4832" i="45"/>
  <c r="I4831" i="45"/>
  <c r="I4830" i="45"/>
  <c r="I4828" i="45"/>
  <c r="I4827" i="45"/>
  <c r="I4826" i="45"/>
  <c r="I4824" i="45"/>
  <c r="I4823" i="45"/>
  <c r="I4822" i="45"/>
  <c r="I4821" i="45"/>
  <c r="I4820" i="45"/>
  <c r="I4819" i="45"/>
  <c r="I4818" i="45"/>
  <c r="I4817" i="45"/>
  <c r="I4816" i="45"/>
  <c r="I4815" i="45"/>
  <c r="I4814" i="45"/>
  <c r="I4813" i="45"/>
  <c r="I4812" i="45"/>
  <c r="I4811" i="45"/>
  <c r="I4810" i="45"/>
  <c r="I4809" i="45"/>
  <c r="I4808" i="45"/>
  <c r="I4807" i="45"/>
  <c r="I4806" i="45"/>
  <c r="I4804" i="45"/>
  <c r="I4803" i="45"/>
  <c r="I4802" i="45"/>
  <c r="I4800" i="45"/>
  <c r="I4799" i="45"/>
  <c r="I4798" i="45"/>
  <c r="I4797" i="45"/>
  <c r="I4796" i="45"/>
  <c r="I4795" i="45"/>
  <c r="I4794" i="45"/>
  <c r="I4792" i="45"/>
  <c r="I4791" i="45"/>
  <c r="I4790" i="45"/>
  <c r="I4788" i="45"/>
  <c r="I4787" i="45"/>
  <c r="I4786" i="45"/>
  <c r="I4785" i="45"/>
  <c r="I4784" i="45"/>
  <c r="I4783" i="45"/>
  <c r="I4782" i="45"/>
  <c r="I4780" i="45"/>
  <c r="I4779" i="45"/>
  <c r="I4778" i="45"/>
  <c r="I4776" i="45"/>
  <c r="I4775" i="45"/>
  <c r="I4774" i="45"/>
  <c r="I4773" i="45"/>
  <c r="I4772" i="45"/>
  <c r="I4771" i="45"/>
  <c r="I4770" i="45"/>
  <c r="I4768" i="45"/>
  <c r="I4767" i="45"/>
  <c r="I4766" i="45"/>
  <c r="I4764" i="45"/>
  <c r="I4763" i="45"/>
  <c r="I4762" i="45"/>
  <c r="I4761" i="45"/>
  <c r="I4760" i="45"/>
  <c r="I4759" i="45"/>
  <c r="I4758" i="45"/>
  <c r="I4756" i="45"/>
  <c r="I4755" i="45"/>
  <c r="I4754" i="45"/>
  <c r="I4752" i="45"/>
  <c r="I4751" i="45"/>
  <c r="I4750" i="45"/>
  <c r="I4749" i="45"/>
  <c r="I4748" i="45"/>
  <c r="I4747" i="45"/>
  <c r="I4746" i="45"/>
  <c r="I4744" i="45"/>
  <c r="I4743" i="45"/>
  <c r="I4742" i="45"/>
  <c r="I4740" i="45"/>
  <c r="I4739" i="45"/>
  <c r="I4738" i="45"/>
  <c r="I4737" i="45"/>
  <c r="I4736" i="45"/>
  <c r="I4735" i="45"/>
  <c r="I4734" i="45"/>
  <c r="I4732" i="45"/>
  <c r="I4731" i="45"/>
  <c r="I4730" i="45"/>
  <c r="I4728" i="45"/>
  <c r="I4727" i="45"/>
  <c r="I4726" i="45"/>
  <c r="I4725" i="45"/>
  <c r="I4724" i="45"/>
  <c r="I4723" i="45"/>
  <c r="I4722" i="45"/>
  <c r="I4720" i="45"/>
  <c r="I4719" i="45"/>
  <c r="I4718" i="45"/>
  <c r="I4716" i="45"/>
  <c r="I4715" i="45"/>
  <c r="I4714" i="45"/>
  <c r="I4713" i="45"/>
  <c r="I4712" i="45"/>
  <c r="I4711" i="45"/>
  <c r="I4710" i="45"/>
  <c r="I4708" i="45"/>
  <c r="I4707" i="45"/>
  <c r="I4706" i="45"/>
  <c r="I4704" i="45"/>
  <c r="I4703" i="45"/>
  <c r="I4702" i="45"/>
  <c r="I4701" i="45"/>
  <c r="I4700" i="45"/>
  <c r="I4699" i="45"/>
  <c r="I4698" i="45"/>
  <c r="I4696" i="45"/>
  <c r="I4695" i="45"/>
  <c r="I4694" i="45"/>
  <c r="I4692" i="45"/>
  <c r="I4691" i="45"/>
  <c r="I4690" i="45"/>
  <c r="I4689" i="45"/>
  <c r="I4688" i="45"/>
  <c r="I4687" i="45"/>
  <c r="I4686" i="45"/>
  <c r="I4684" i="45"/>
  <c r="I4683" i="45"/>
  <c r="I4682" i="45"/>
  <c r="I4680" i="45"/>
  <c r="I4679" i="45"/>
  <c r="I4678" i="45"/>
  <c r="I4677" i="45"/>
  <c r="I4676" i="45"/>
  <c r="I4675" i="45"/>
  <c r="I4674" i="45"/>
  <c r="I4672" i="45"/>
  <c r="I4671" i="45"/>
  <c r="I4670" i="45"/>
  <c r="I4668" i="45"/>
  <c r="I4667" i="45"/>
  <c r="I4666" i="45"/>
  <c r="I4665" i="45"/>
  <c r="I4664" i="45"/>
  <c r="I4663" i="45"/>
  <c r="I4662" i="45"/>
  <c r="I4660" i="45"/>
  <c r="I4659" i="45"/>
  <c r="I4658" i="45"/>
  <c r="I4656" i="45"/>
  <c r="I4655" i="45"/>
  <c r="I4654" i="45"/>
  <c r="I4653" i="45"/>
  <c r="I4652" i="45"/>
  <c r="I4651" i="45"/>
  <c r="I4650" i="45"/>
  <c r="I4648" i="45"/>
  <c r="I4647" i="45"/>
  <c r="I4646" i="45"/>
  <c r="I4644" i="45"/>
  <c r="I4643" i="45"/>
  <c r="I4642" i="45"/>
  <c r="I4641" i="45"/>
  <c r="I4640" i="45"/>
  <c r="I4639" i="45"/>
  <c r="I4638" i="45"/>
  <c r="I4636" i="45"/>
  <c r="I4635" i="45"/>
  <c r="I4634" i="45"/>
  <c r="I4632" i="45"/>
  <c r="I4631" i="45"/>
  <c r="I4630" i="45"/>
  <c r="I4629" i="45"/>
  <c r="I4628" i="45"/>
  <c r="I4627" i="45"/>
  <c r="I4626" i="45"/>
  <c r="I4624" i="45"/>
  <c r="I4623" i="45"/>
  <c r="I4622" i="45"/>
  <c r="I4620" i="45"/>
  <c r="I4619" i="45"/>
  <c r="I4618" i="45"/>
  <c r="I4617" i="45"/>
  <c r="I4616" i="45"/>
  <c r="I4615" i="45"/>
  <c r="I4614" i="45"/>
  <c r="I4612" i="45"/>
  <c r="I4611" i="45"/>
  <c r="I4610" i="45"/>
  <c r="I4608" i="45"/>
  <c r="I4607" i="45"/>
  <c r="I4606" i="45"/>
  <c r="I4605" i="45"/>
  <c r="I4604" i="45"/>
  <c r="I4603" i="45"/>
  <c r="I4602" i="45"/>
  <c r="I4600" i="45"/>
  <c r="I4599" i="45"/>
  <c r="I4598" i="45"/>
  <c r="I4596" i="45"/>
  <c r="I4595" i="45"/>
  <c r="I4594" i="45"/>
  <c r="I4593" i="45"/>
  <c r="I4592" i="45"/>
  <c r="I4591" i="45"/>
  <c r="I4590" i="45"/>
  <c r="I4588" i="45"/>
  <c r="I4587" i="45"/>
  <c r="I4586" i="45"/>
  <c r="I4584" i="45"/>
  <c r="I4583" i="45"/>
  <c r="I4582" i="45"/>
  <c r="I4581" i="45"/>
  <c r="I4580" i="45"/>
  <c r="I4579" i="45"/>
  <c r="I4578" i="45"/>
  <c r="I4576" i="45"/>
  <c r="I4575" i="45"/>
  <c r="I4574" i="45"/>
  <c r="I4572" i="45"/>
  <c r="I4571" i="45"/>
  <c r="I4570" i="45"/>
  <c r="I4569" i="45"/>
  <c r="I4568" i="45"/>
  <c r="I4567" i="45"/>
  <c r="I4566" i="45"/>
  <c r="I4564" i="45"/>
  <c r="I4563" i="45"/>
  <c r="I4562" i="45"/>
  <c r="I4560" i="45"/>
  <c r="I4559" i="45"/>
  <c r="I4558" i="45"/>
  <c r="I4557" i="45"/>
  <c r="I4556" i="45"/>
  <c r="I4555" i="45"/>
  <c r="I4554" i="45"/>
  <c r="I4552" i="45"/>
  <c r="I4551" i="45"/>
  <c r="I4550" i="45"/>
  <c r="I4548" i="45"/>
  <c r="I4547" i="45"/>
  <c r="I4546" i="45"/>
  <c r="I4545" i="45"/>
  <c r="I4544" i="45"/>
  <c r="I4543" i="45"/>
  <c r="I4542" i="45"/>
  <c r="I4540" i="45"/>
  <c r="I4539" i="45"/>
  <c r="I4538" i="45"/>
  <c r="I4536" i="45"/>
  <c r="I4535" i="45"/>
  <c r="I4534" i="45"/>
  <c r="I4533" i="45"/>
  <c r="I4532" i="45"/>
  <c r="I4531" i="45"/>
  <c r="I4530" i="45"/>
  <c r="I4528" i="45"/>
  <c r="I4527" i="45"/>
  <c r="I4526" i="45"/>
  <c r="I4524" i="45"/>
  <c r="I4523" i="45"/>
  <c r="I4522" i="45"/>
  <c r="I4521" i="45"/>
  <c r="I4520" i="45"/>
  <c r="I4519" i="45"/>
  <c r="I4518" i="45"/>
  <c r="I4516" i="45"/>
  <c r="I4515" i="45"/>
  <c r="I4514" i="45"/>
  <c r="I4512" i="45"/>
  <c r="I4511" i="45"/>
  <c r="I4510" i="45"/>
  <c r="I4509" i="45"/>
  <c r="I4508" i="45"/>
  <c r="I4507" i="45"/>
  <c r="I4506" i="45"/>
  <c r="I4504" i="45"/>
  <c r="I4503" i="45"/>
  <c r="I4502" i="45"/>
  <c r="I4500" i="45"/>
  <c r="I4499" i="45"/>
  <c r="I4498" i="45"/>
  <c r="I4497" i="45"/>
  <c r="I4496" i="45"/>
  <c r="I4495" i="45"/>
  <c r="I4494" i="45"/>
  <c r="I4492" i="45"/>
  <c r="I4491" i="45"/>
  <c r="I4490" i="45"/>
  <c r="I4488" i="45"/>
  <c r="I4487" i="45"/>
  <c r="I4486" i="45"/>
  <c r="I4485" i="45"/>
  <c r="I4484" i="45"/>
  <c r="I4483" i="45"/>
  <c r="I4482" i="45"/>
  <c r="I4480" i="45"/>
  <c r="I4479" i="45"/>
  <c r="I4478" i="45"/>
  <c r="I4477" i="45"/>
  <c r="I4476" i="45"/>
  <c r="I4475" i="45"/>
  <c r="I4474" i="45"/>
  <c r="I4473" i="45"/>
  <c r="I4472" i="45"/>
  <c r="I4471" i="45"/>
  <c r="I4470" i="45"/>
  <c r="I4468" i="45"/>
  <c r="I4467" i="45"/>
  <c r="I4466" i="45"/>
  <c r="I4464" i="45"/>
  <c r="I4463" i="45"/>
  <c r="I4462" i="45"/>
  <c r="I4461" i="45"/>
  <c r="I4460" i="45"/>
  <c r="I4459" i="45"/>
  <c r="I4458" i="45"/>
  <c r="I4456" i="45"/>
  <c r="I4455" i="45"/>
  <c r="I4454" i="45"/>
  <c r="I4452" i="45"/>
  <c r="I4451" i="45"/>
  <c r="I4450" i="45"/>
  <c r="I4449" i="45"/>
  <c r="I4448" i="45"/>
  <c r="I4447" i="45"/>
  <c r="I4446" i="45"/>
  <c r="I4444" i="45"/>
  <c r="I4443" i="45"/>
  <c r="I4442" i="45"/>
  <c r="I4440" i="45"/>
  <c r="I4439" i="45"/>
  <c r="I4438" i="45"/>
  <c r="I4437" i="45"/>
  <c r="I4436" i="45"/>
  <c r="I4435" i="45"/>
  <c r="I4434" i="45"/>
  <c r="I4432" i="45"/>
  <c r="I4431" i="45"/>
  <c r="I4430" i="45"/>
  <c r="I4428" i="45"/>
  <c r="I4427" i="45"/>
  <c r="I4426" i="45"/>
  <c r="I4425" i="45"/>
  <c r="I4424" i="45"/>
  <c r="I4423" i="45"/>
  <c r="I4422" i="45"/>
  <c r="I4420" i="45"/>
  <c r="I4419" i="45"/>
  <c r="I4418" i="45"/>
  <c r="I4416" i="45"/>
  <c r="I4415" i="45"/>
  <c r="I4414" i="45"/>
  <c r="I4413" i="45"/>
  <c r="I4412" i="45"/>
  <c r="I4411" i="45"/>
  <c r="I4410" i="45"/>
  <c r="I4408" i="45"/>
  <c r="I4407" i="45"/>
  <c r="I4406" i="45"/>
  <c r="I4404" i="45"/>
  <c r="I4403" i="45"/>
  <c r="I4402" i="45"/>
  <c r="I4401" i="45"/>
  <c r="I4400" i="45"/>
  <c r="I4399" i="45"/>
  <c r="I4398" i="45"/>
  <c r="I4396" i="45"/>
  <c r="I4395" i="45"/>
  <c r="I4394" i="45"/>
  <c r="I4392" i="45"/>
  <c r="I4391" i="45"/>
  <c r="I4390" i="45"/>
  <c r="I4388" i="45"/>
  <c r="I4387" i="45"/>
  <c r="I4386" i="45"/>
  <c r="I4384" i="45"/>
  <c r="I4383" i="45"/>
  <c r="I4382" i="45"/>
  <c r="I4380" i="45"/>
  <c r="I4379" i="45"/>
  <c r="I4378" i="45"/>
  <c r="I4377" i="45"/>
  <c r="I4376" i="45"/>
  <c r="I4375" i="45"/>
  <c r="I4374" i="45"/>
  <c r="I4372" i="45"/>
  <c r="I4371" i="45"/>
  <c r="I4370" i="45"/>
  <c r="I4368" i="45"/>
  <c r="I4367" i="45"/>
  <c r="I4366" i="45"/>
  <c r="I4365" i="45"/>
  <c r="I4364" i="45"/>
  <c r="I4363" i="45"/>
  <c r="I4362" i="45"/>
  <c r="I4360" i="45"/>
  <c r="I4359" i="45"/>
  <c r="I4358" i="45"/>
  <c r="I4356" i="45"/>
  <c r="I4355" i="45"/>
  <c r="I4354" i="45"/>
  <c r="I4353" i="45"/>
  <c r="I4352" i="45"/>
  <c r="I4351" i="45"/>
  <c r="I4350" i="45"/>
  <c r="I4348" i="45"/>
  <c r="I4347" i="45"/>
  <c r="I4346" i="45"/>
  <c r="I4344" i="45"/>
  <c r="I4343" i="45"/>
  <c r="I4342" i="45"/>
  <c r="I4341" i="45"/>
  <c r="I4340" i="45"/>
  <c r="I4339" i="45"/>
  <c r="I4338" i="45"/>
  <c r="I4336" i="45"/>
  <c r="I4335" i="45"/>
  <c r="I4334" i="45"/>
  <c r="I4332" i="45"/>
  <c r="I4331" i="45"/>
  <c r="I4330" i="45"/>
  <c r="I4329" i="45"/>
  <c r="I4328" i="45"/>
  <c r="I4327" i="45"/>
  <c r="I4326" i="45"/>
  <c r="I4324" i="45"/>
  <c r="I4323" i="45"/>
  <c r="I4322" i="45"/>
  <c r="I4320" i="45"/>
  <c r="I4319" i="45"/>
  <c r="I4318" i="45"/>
  <c r="I4317" i="45"/>
  <c r="I4316" i="45"/>
  <c r="I4315" i="45"/>
  <c r="I4314" i="45"/>
  <c r="I4312" i="45"/>
  <c r="I4311" i="45"/>
  <c r="I4310" i="45"/>
  <c r="I4308" i="45"/>
  <c r="I4307" i="45"/>
  <c r="I4306" i="45"/>
  <c r="I4305" i="45"/>
  <c r="I4304" i="45"/>
  <c r="I4303" i="45"/>
  <c r="I4302" i="45"/>
  <c r="I4299" i="45"/>
  <c r="I4298" i="45"/>
  <c r="I4296" i="45"/>
  <c r="I4295" i="45"/>
  <c r="I4294" i="45"/>
  <c r="I4293" i="45"/>
  <c r="I4292" i="45"/>
  <c r="I4291" i="45"/>
  <c r="I4290" i="45"/>
  <c r="I4287" i="45"/>
  <c r="I4286" i="45"/>
  <c r="I4284" i="45"/>
  <c r="I4283" i="45"/>
  <c r="I4282" i="45"/>
  <c r="I4281" i="45"/>
  <c r="I4280" i="45"/>
  <c r="I4279" i="45"/>
  <c r="I4278" i="45"/>
  <c r="I4275" i="45"/>
  <c r="I4274" i="45"/>
  <c r="I4272" i="45"/>
  <c r="I4271" i="45"/>
  <c r="I4270" i="45"/>
  <c r="I4269" i="45"/>
  <c r="I4268" i="45"/>
  <c r="I4267" i="45"/>
  <c r="I4266" i="45"/>
  <c r="I4263" i="45"/>
  <c r="I4262" i="45"/>
  <c r="I4260" i="45"/>
  <c r="I4259" i="45"/>
  <c r="I4258" i="45"/>
  <c r="I4257" i="45"/>
  <c r="I4256" i="45"/>
  <c r="I4255" i="45"/>
  <c r="I4254" i="45"/>
  <c r="I4251" i="45"/>
  <c r="I4250" i="45"/>
  <c r="I4248" i="45"/>
  <c r="I4247" i="45"/>
  <c r="I4246" i="45"/>
  <c r="I4245" i="45"/>
  <c r="I4244" i="45"/>
  <c r="I4243" i="45"/>
  <c r="I4242" i="45"/>
  <c r="I4239" i="45"/>
  <c r="I4238" i="45"/>
  <c r="I4236" i="45"/>
  <c r="I4235" i="45"/>
  <c r="I4234" i="45"/>
  <c r="I4233" i="45"/>
  <c r="I4232" i="45"/>
  <c r="I4231" i="45"/>
  <c r="I4230" i="45"/>
  <c r="I4227" i="45"/>
  <c r="I4226" i="45"/>
  <c r="I4224" i="45"/>
  <c r="I4223" i="45"/>
  <c r="I4222" i="45"/>
  <c r="I4221" i="45"/>
  <c r="I4220" i="45"/>
  <c r="I4219" i="45"/>
  <c r="I4218" i="45"/>
  <c r="I4215" i="45"/>
  <c r="I4214" i="45"/>
  <c r="I4212" i="45"/>
  <c r="I4211" i="45"/>
  <c r="I4210" i="45"/>
  <c r="I4209" i="45"/>
  <c r="I4208" i="45"/>
  <c r="I4207" i="45"/>
  <c r="I4206" i="45"/>
  <c r="I4203" i="45"/>
  <c r="I4202" i="45"/>
  <c r="I4200" i="45"/>
  <c r="I4199" i="45"/>
  <c r="I4198" i="45"/>
  <c r="I4197" i="45"/>
  <c r="I4196" i="45"/>
  <c r="I4195" i="45"/>
  <c r="I4194" i="45"/>
  <c r="I4191" i="45"/>
  <c r="I4190" i="45"/>
  <c r="I4188" i="45"/>
  <c r="I4187" i="45"/>
  <c r="I4186" i="45"/>
  <c r="I4185" i="45"/>
  <c r="I4184" i="45"/>
  <c r="I4183" i="45"/>
  <c r="I4182" i="45"/>
  <c r="I4180" i="45"/>
  <c r="I4179" i="45"/>
  <c r="I4178" i="45"/>
  <c r="I4177" i="45"/>
  <c r="I4176" i="45"/>
  <c r="I4175" i="45"/>
  <c r="I4174" i="45"/>
  <c r="I4173" i="45"/>
  <c r="I4172" i="45"/>
  <c r="I4171" i="45"/>
  <c r="I4170" i="45"/>
  <c r="I4168" i="45"/>
  <c r="I4167" i="45"/>
  <c r="I4166" i="45"/>
  <c r="I4165" i="45"/>
  <c r="I4164" i="45"/>
  <c r="I4163" i="45"/>
  <c r="I4162" i="45"/>
  <c r="I4161" i="45"/>
  <c r="I4160" i="45"/>
  <c r="I4159" i="45"/>
  <c r="I4158" i="45"/>
  <c r="I4156" i="45"/>
  <c r="I4155" i="45"/>
  <c r="I4154" i="45"/>
  <c r="I4153" i="45"/>
  <c r="I4152" i="45"/>
  <c r="I4151" i="45"/>
  <c r="I4150" i="45"/>
  <c r="I4149" i="45"/>
  <c r="I4148" i="45"/>
  <c r="I4147" i="45"/>
  <c r="I4146" i="45"/>
  <c r="I4144" i="45"/>
  <c r="I4143" i="45"/>
  <c r="I4142" i="45"/>
  <c r="I4141" i="45"/>
  <c r="I4140" i="45"/>
  <c r="I4139" i="45"/>
  <c r="I4138" i="45"/>
  <c r="I4137" i="45"/>
  <c r="I4136" i="45"/>
  <c r="I4135" i="45"/>
  <c r="I4134" i="45"/>
  <c r="I4132" i="45"/>
  <c r="I4131" i="45"/>
  <c r="I4130" i="45"/>
  <c r="I4129" i="45"/>
  <c r="I4128" i="45"/>
  <c r="I4127" i="45"/>
  <c r="I4126" i="45"/>
  <c r="I4125" i="45"/>
  <c r="I4124" i="45"/>
  <c r="I4123" i="45"/>
  <c r="I4122" i="45"/>
  <c r="I4120" i="45"/>
  <c r="I4119" i="45"/>
  <c r="I4118" i="45"/>
  <c r="I4117" i="45"/>
  <c r="I4116" i="45"/>
  <c r="I4115" i="45"/>
  <c r="I4114" i="45"/>
  <c r="I4113" i="45"/>
  <c r="I4112" i="45"/>
  <c r="I4111" i="45"/>
  <c r="I4110" i="45"/>
  <c r="I4108" i="45"/>
  <c r="I4107" i="45"/>
  <c r="I4106" i="45"/>
  <c r="I4105" i="45"/>
  <c r="I4104" i="45"/>
  <c r="I4103" i="45"/>
  <c r="I4102" i="45"/>
  <c r="I4101" i="45"/>
  <c r="I4100" i="45"/>
  <c r="I4099" i="45"/>
  <c r="I4098" i="45"/>
  <c r="I4096" i="45"/>
  <c r="I4095" i="45"/>
  <c r="I4094" i="45"/>
  <c r="I4093" i="45"/>
  <c r="I4092" i="45"/>
  <c r="I4091" i="45"/>
  <c r="I4090" i="45"/>
  <c r="I4089" i="45"/>
  <c r="I4088" i="45"/>
  <c r="I4087" i="45"/>
  <c r="I4086" i="45"/>
  <c r="I4084" i="45"/>
  <c r="I4083" i="45"/>
  <c r="I4082" i="45"/>
  <c r="I4081" i="45"/>
  <c r="I4080" i="45"/>
  <c r="I4079" i="45"/>
  <c r="I4078" i="45"/>
  <c r="I4077" i="45"/>
  <c r="I4076" i="45"/>
  <c r="I4075" i="45"/>
  <c r="I4074" i="45"/>
  <c r="I4072" i="45"/>
  <c r="I4071" i="45"/>
  <c r="I4070" i="45"/>
  <c r="I4069" i="45"/>
  <c r="I4068" i="45"/>
  <c r="I4067" i="45"/>
  <c r="I4066" i="45"/>
  <c r="I4065" i="45"/>
  <c r="I4064" i="45"/>
  <c r="I4063" i="45"/>
  <c r="I4062" i="45"/>
  <c r="I4060" i="45"/>
  <c r="I4059" i="45"/>
  <c r="I4058" i="45"/>
  <c r="I4057" i="45"/>
  <c r="I4056" i="45"/>
  <c r="I4055" i="45"/>
  <c r="I4054" i="45"/>
  <c r="I4053" i="45"/>
  <c r="I4052" i="45"/>
  <c r="I4051" i="45"/>
  <c r="I4050" i="45"/>
  <c r="I4048" i="45"/>
  <c r="I4047" i="45"/>
  <c r="I4046" i="45"/>
  <c r="I4045" i="45"/>
  <c r="I4044" i="45"/>
  <c r="I4043" i="45"/>
  <c r="I4042" i="45"/>
  <c r="I4041" i="45"/>
  <c r="I4040" i="45"/>
  <c r="I4039" i="45"/>
  <c r="I4038" i="45"/>
  <c r="I4036" i="45"/>
  <c r="I4035" i="45"/>
  <c r="I4034" i="45"/>
  <c r="I4033" i="45"/>
  <c r="I4032" i="45"/>
  <c r="I4031" i="45"/>
  <c r="I4030" i="45"/>
  <c r="I4029" i="45"/>
  <c r="I4028" i="45"/>
  <c r="I4027" i="45"/>
  <c r="I4026" i="45"/>
  <c r="I4024" i="45"/>
  <c r="I4023" i="45"/>
  <c r="I4022" i="45"/>
  <c r="I4021" i="45"/>
  <c r="I4020" i="45"/>
  <c r="I4019" i="45"/>
  <c r="I4017" i="45"/>
  <c r="I4016" i="45"/>
  <c r="I4015" i="45"/>
  <c r="I4014" i="45"/>
  <c r="I4011" i="45"/>
  <c r="I4010" i="45"/>
  <c r="I4009" i="45"/>
  <c r="I4007" i="45"/>
  <c r="I4006" i="45"/>
  <c r="I4005" i="45"/>
  <c r="I4004" i="45"/>
  <c r="I4003" i="45"/>
  <c r="I4002" i="45"/>
  <c r="I4000" i="45"/>
  <c r="I3999" i="45"/>
  <c r="I3998" i="45"/>
  <c r="I3997" i="45"/>
  <c r="I3995" i="45"/>
  <c r="I3994" i="45"/>
  <c r="I3993" i="45"/>
  <c r="I3992" i="45"/>
  <c r="I3991" i="45"/>
  <c r="I3990" i="45"/>
  <c r="I3987" i="45"/>
  <c r="I3986" i="45"/>
  <c r="I3985" i="45"/>
  <c r="I3983" i="45"/>
  <c r="I3982" i="45"/>
  <c r="I3981" i="45"/>
  <c r="I3980" i="45"/>
  <c r="I3979" i="45"/>
  <c r="I3978" i="45"/>
  <c r="I3976" i="45"/>
  <c r="I3975" i="45"/>
  <c r="I3974" i="45"/>
  <c r="I3973" i="45"/>
  <c r="I3971" i="45"/>
  <c r="I3970" i="45"/>
  <c r="I3969" i="45"/>
  <c r="I3968" i="45"/>
  <c r="I3967" i="45"/>
  <c r="I3966" i="45"/>
  <c r="I3963" i="45"/>
  <c r="I3962" i="45"/>
  <c r="I3961" i="45"/>
  <c r="I3959" i="45"/>
  <c r="I3958" i="45"/>
  <c r="I3957" i="45"/>
  <c r="I3956" i="45"/>
  <c r="I3955" i="45"/>
  <c r="I3954" i="45"/>
  <c r="I3952" i="45"/>
  <c r="I3951" i="45"/>
  <c r="I3950" i="45"/>
  <c r="I3949" i="45"/>
  <c r="I3947" i="45"/>
  <c r="I3945" i="45"/>
  <c r="I3944" i="45"/>
  <c r="I3943" i="45"/>
  <c r="I3942" i="45"/>
  <c r="I3939" i="45"/>
  <c r="I3938" i="45"/>
  <c r="I3937" i="45"/>
  <c r="I3935" i="45"/>
  <c r="I3934" i="45"/>
  <c r="I3933" i="45"/>
  <c r="I3932" i="45"/>
  <c r="I3931" i="45"/>
  <c r="I3930" i="45"/>
  <c r="I3928" i="45"/>
  <c r="I3927" i="45"/>
  <c r="I3926" i="45"/>
  <c r="I3925" i="45"/>
  <c r="I3923" i="45"/>
  <c r="I3922" i="45"/>
  <c r="I3921" i="45"/>
  <c r="I3920" i="45"/>
  <c r="I3919" i="45"/>
  <c r="I3918" i="45"/>
  <c r="I3915" i="45"/>
  <c r="I3914" i="45"/>
  <c r="I3913" i="45"/>
  <c r="I3911" i="45"/>
  <c r="I3910" i="45"/>
  <c r="I3909" i="45"/>
  <c r="I3908" i="45"/>
  <c r="I3907" i="45"/>
  <c r="I3906" i="45"/>
  <c r="I3904" i="45"/>
  <c r="I3903" i="45"/>
  <c r="I3902" i="45"/>
  <c r="I3901" i="45"/>
  <c r="I3899" i="45"/>
  <c r="I3897" i="45"/>
  <c r="I3896" i="45"/>
  <c r="I3895" i="45"/>
  <c r="I3894" i="45"/>
  <c r="I3891" i="45"/>
  <c r="I3890" i="45"/>
  <c r="I3889" i="45"/>
  <c r="I3887" i="45"/>
  <c r="I3886" i="45"/>
  <c r="I3885" i="45"/>
  <c r="I3884" i="45"/>
  <c r="I3883" i="45"/>
  <c r="I3882" i="45"/>
  <c r="I3880" i="45"/>
  <c r="I3879" i="45"/>
  <c r="I3878" i="45"/>
  <c r="I3877" i="45"/>
  <c r="I3875" i="45"/>
  <c r="I3872" i="45"/>
  <c r="I3871" i="45"/>
  <c r="I3870" i="45"/>
  <c r="I3867" i="45"/>
  <c r="I3866" i="45"/>
  <c r="I3865" i="45"/>
  <c r="I3863" i="45"/>
  <c r="I3862" i="45"/>
  <c r="I3859" i="45"/>
  <c r="I3858" i="45"/>
  <c r="I3856" i="45"/>
  <c r="I3855" i="45"/>
  <c r="I3854" i="45"/>
  <c r="I3853" i="45"/>
  <c r="I3851" i="45"/>
  <c r="I3849" i="45"/>
  <c r="I3847" i="45"/>
  <c r="I3846" i="45"/>
  <c r="I3845" i="45"/>
  <c r="I3844" i="45"/>
  <c r="I3843" i="45"/>
  <c r="I3842" i="45"/>
  <c r="I3841" i="45"/>
  <c r="I3840" i="45"/>
  <c r="I3839" i="45"/>
  <c r="I3838" i="45"/>
  <c r="I3837" i="45"/>
  <c r="I3834" i="45"/>
  <c r="I3833" i="45"/>
  <c r="I3830" i="45"/>
  <c r="I3829" i="45"/>
  <c r="I3827" i="45"/>
  <c r="I3826" i="45"/>
  <c r="I3825" i="45"/>
  <c r="I3823" i="45"/>
  <c r="I3822" i="45"/>
  <c r="I3821" i="45"/>
  <c r="I3819" i="45"/>
  <c r="I3818" i="45"/>
  <c r="I3817" i="45"/>
  <c r="I3816" i="45"/>
  <c r="I3815" i="45"/>
  <c r="I3814" i="45"/>
  <c r="I3813" i="45"/>
  <c r="I3811" i="45"/>
  <c r="I3810" i="45"/>
  <c r="I3809" i="45"/>
  <c r="I3807" i="45"/>
  <c r="I3806" i="45"/>
  <c r="I3805" i="45"/>
  <c r="I3803" i="45"/>
  <c r="I3801" i="45"/>
  <c r="I3799" i="45"/>
  <c r="I3798" i="45"/>
  <c r="I3797" i="45"/>
  <c r="I3796" i="45"/>
  <c r="I3795" i="45"/>
  <c r="I3794" i="45"/>
  <c r="I3793" i="45"/>
  <c r="I3792" i="45"/>
  <c r="I3791" i="45"/>
  <c r="I3790" i="45"/>
  <c r="I3789" i="45"/>
  <c r="I3786" i="45"/>
  <c r="I3785" i="45"/>
  <c r="I3782" i="45"/>
  <c r="I3781" i="45"/>
  <c r="I3779" i="45"/>
  <c r="I3778" i="45"/>
  <c r="I3777" i="45"/>
  <c r="I3775" i="45"/>
  <c r="I3774" i="45"/>
  <c r="I3773" i="45"/>
  <c r="I3771" i="45"/>
  <c r="I3770" i="45"/>
  <c r="I3768" i="45"/>
  <c r="I3767" i="45"/>
  <c r="I3766" i="45"/>
  <c r="I3765" i="45"/>
  <c r="I3764" i="45"/>
  <c r="I3763" i="45"/>
  <c r="I3762" i="45"/>
  <c r="I3760" i="45"/>
  <c r="I3759" i="45"/>
  <c r="I3758" i="45"/>
  <c r="I3757" i="45"/>
  <c r="I3756" i="45"/>
  <c r="I3755" i="45"/>
  <c r="I3754" i="45"/>
  <c r="I3752" i="45"/>
  <c r="I3751" i="45"/>
  <c r="I3750" i="45"/>
  <c r="I3749" i="45"/>
  <c r="I3748" i="45"/>
  <c r="I3747" i="45"/>
  <c r="I3746" i="45"/>
  <c r="I3744" i="45"/>
  <c r="I3743" i="45"/>
  <c r="I3742" i="45"/>
  <c r="I3741" i="45"/>
  <c r="I3740" i="45"/>
  <c r="I3739" i="45"/>
  <c r="I3738" i="45"/>
  <c r="I3736" i="45"/>
  <c r="I3735" i="45"/>
  <c r="I3734" i="45"/>
  <c r="I3733" i="45"/>
  <c r="I3732" i="45"/>
  <c r="I3731" i="45"/>
  <c r="I3730" i="45"/>
  <c r="I3728" i="45"/>
  <c r="I3727" i="45"/>
  <c r="I3726" i="45"/>
  <c r="I3725" i="45"/>
  <c r="I3724" i="45"/>
  <c r="I3723" i="45"/>
  <c r="I3722" i="45"/>
  <c r="I3720" i="45"/>
  <c r="I3719" i="45"/>
  <c r="I3718" i="45"/>
  <c r="I3717" i="45"/>
  <c r="I3716" i="45"/>
  <c r="I3715" i="45"/>
  <c r="I3714" i="45"/>
  <c r="I3712" i="45"/>
  <c r="I3711" i="45"/>
  <c r="I3710" i="45"/>
  <c r="I3709" i="45"/>
  <c r="I3708" i="45"/>
  <c r="I3707" i="45"/>
  <c r="I3706" i="45"/>
  <c r="I3704" i="45"/>
  <c r="I3703" i="45"/>
  <c r="I3702" i="45"/>
  <c r="I3701" i="45"/>
  <c r="I3700" i="45"/>
  <c r="I3699" i="45"/>
  <c r="I3698" i="45"/>
  <c r="I3696" i="45"/>
  <c r="I3695" i="45"/>
  <c r="I3694" i="45"/>
  <c r="I3693" i="45"/>
  <c r="I3692" i="45"/>
  <c r="I3691" i="45"/>
  <c r="I3690" i="45"/>
  <c r="I3688" i="45"/>
  <c r="I3687" i="45"/>
  <c r="I3686" i="45"/>
  <c r="I3685" i="45"/>
  <c r="I3684" i="45"/>
  <c r="I3683" i="45"/>
  <c r="I3682" i="45"/>
  <c r="I3680" i="45"/>
  <c r="I3679" i="45"/>
  <c r="I3678" i="45"/>
  <c r="I3677" i="45"/>
  <c r="I3676" i="45"/>
  <c r="I3675" i="45"/>
  <c r="I3674" i="45"/>
  <c r="I3672" i="45"/>
  <c r="I3671" i="45"/>
  <c r="I3670" i="45"/>
  <c r="I3669" i="45"/>
  <c r="I3668" i="45"/>
  <c r="I3667" i="45"/>
  <c r="I3666" i="45"/>
  <c r="I3664" i="45"/>
  <c r="I3663" i="45"/>
  <c r="I3662" i="45"/>
  <c r="I3661" i="45"/>
  <c r="I3660" i="45"/>
  <c r="I3659" i="45"/>
  <c r="I3658" i="45"/>
  <c r="I3656" i="45"/>
  <c r="I3655" i="45"/>
  <c r="I3654" i="45"/>
  <c r="I3653" i="45"/>
  <c r="I3652" i="45"/>
  <c r="I3651" i="45"/>
  <c r="I3650" i="45"/>
  <c r="I3648" i="45"/>
  <c r="I3647" i="45"/>
  <c r="I3646" i="45"/>
  <c r="I3645" i="45"/>
  <c r="I3644" i="45"/>
  <c r="I3643" i="45"/>
  <c r="I3642" i="45"/>
  <c r="I3640" i="45"/>
  <c r="I3639" i="45"/>
  <c r="I3638" i="45"/>
  <c r="I3637" i="45"/>
  <c r="I3636" i="45"/>
  <c r="I3635" i="45"/>
  <c r="I3634" i="45"/>
  <c r="I3632" i="45"/>
  <c r="I3631" i="45"/>
  <c r="I3630" i="45"/>
  <c r="I3629" i="45"/>
  <c r="I3628" i="45"/>
  <c r="I3627" i="45"/>
  <c r="I3626" i="45"/>
  <c r="I3624" i="45"/>
  <c r="I3623" i="45"/>
  <c r="I3622" i="45"/>
  <c r="I3621" i="45"/>
  <c r="I3620" i="45"/>
  <c r="I3619" i="45"/>
  <c r="I3618" i="45"/>
  <c r="I3616" i="45"/>
  <c r="I3615" i="45"/>
  <c r="I3614" i="45"/>
  <c r="I3613" i="45"/>
  <c r="I3612" i="45"/>
  <c r="I3611" i="45"/>
  <c r="I3610" i="45"/>
  <c r="I3608" i="45"/>
  <c r="I3607" i="45"/>
  <c r="I3606" i="45"/>
  <c r="I3605" i="45"/>
  <c r="I3604" i="45"/>
  <c r="I3603" i="45"/>
  <c r="I3602" i="45"/>
  <c r="I3600" i="45"/>
  <c r="I3599" i="45"/>
  <c r="I3598" i="45"/>
  <c r="I3597" i="45"/>
  <c r="I3596" i="45"/>
  <c r="I3595" i="45"/>
  <c r="I3594" i="45"/>
  <c r="I3592" i="45"/>
  <c r="I3591" i="45"/>
  <c r="I3590" i="45"/>
  <c r="I3589" i="45"/>
  <c r="I3588" i="45"/>
  <c r="I3587" i="45"/>
  <c r="I3586" i="45"/>
  <c r="I3585" i="45"/>
  <c r="I3584" i="45"/>
  <c r="I3583" i="45"/>
  <c r="I3582" i="45"/>
  <c r="I3581" i="45"/>
  <c r="I3580" i="45"/>
  <c r="I3579" i="45"/>
  <c r="I3578" i="45"/>
  <c r="I3576" i="45"/>
  <c r="I3575" i="45"/>
  <c r="I3574" i="45"/>
  <c r="I3573" i="45"/>
  <c r="I3572" i="45"/>
  <c r="I3571" i="45"/>
  <c r="I3570" i="45"/>
  <c r="I3569" i="45"/>
  <c r="I3568" i="45"/>
  <c r="I3567" i="45"/>
  <c r="I3566" i="45"/>
  <c r="I3565" i="45"/>
  <c r="I3564" i="45"/>
  <c r="I3563" i="45"/>
  <c r="I3562" i="45"/>
  <c r="I3560" i="45"/>
  <c r="I3559" i="45"/>
  <c r="I3558" i="45"/>
  <c r="I3557" i="45"/>
  <c r="I3556" i="45"/>
  <c r="I3555" i="45"/>
  <c r="I3554" i="45"/>
  <c r="I3552" i="45"/>
  <c r="I3551" i="45"/>
  <c r="I3550" i="45"/>
  <c r="I3549" i="45"/>
  <c r="I3548" i="45"/>
  <c r="I3547" i="45"/>
  <c r="I3546" i="45"/>
  <c r="I3544" i="45"/>
  <c r="I3543" i="45"/>
  <c r="I3542" i="45"/>
  <c r="I3541" i="45"/>
  <c r="I3540" i="45"/>
  <c r="I3539" i="45"/>
  <c r="I3538" i="45"/>
  <c r="I3536" i="45"/>
  <c r="I3535" i="45"/>
  <c r="I3534" i="45"/>
  <c r="I3533" i="45"/>
  <c r="I3532" i="45"/>
  <c r="I3531" i="45"/>
  <c r="I3530" i="45"/>
  <c r="I3528" i="45"/>
  <c r="I3527" i="45"/>
  <c r="I3526" i="45"/>
  <c r="I3525" i="45"/>
  <c r="I3524" i="45"/>
  <c r="I3523" i="45"/>
  <c r="I3522" i="45"/>
  <c r="I3520" i="45"/>
  <c r="I3519" i="45"/>
  <c r="I3518" i="45"/>
  <c r="I3517" i="45"/>
  <c r="I3516" i="45"/>
  <c r="I3515" i="45"/>
  <c r="I3514" i="45"/>
  <c r="I3512" i="45"/>
  <c r="I3511" i="45"/>
  <c r="I3510" i="45"/>
  <c r="I3509" i="45"/>
  <c r="I3508" i="45"/>
  <c r="I3507" i="45"/>
  <c r="I3506" i="45"/>
  <c r="I3504" i="45"/>
  <c r="I3503" i="45"/>
  <c r="I3502" i="45"/>
  <c r="I3501" i="45"/>
  <c r="I3500" i="45"/>
  <c r="I3499" i="45"/>
  <c r="I3498" i="45"/>
  <c r="I3496" i="45"/>
  <c r="I3495" i="45"/>
  <c r="I3494" i="45"/>
  <c r="I3493" i="45"/>
  <c r="I3492" i="45"/>
  <c r="I3491" i="45"/>
  <c r="I3490" i="45"/>
  <c r="I3488" i="45"/>
  <c r="I3487" i="45"/>
  <c r="I3486" i="45"/>
  <c r="I3485" i="45"/>
  <c r="I3484" i="45"/>
  <c r="I3483" i="45"/>
  <c r="I3482" i="45"/>
  <c r="I3480" i="45"/>
  <c r="I3479" i="45"/>
  <c r="I3478" i="45"/>
  <c r="I3477" i="45"/>
  <c r="I3476" i="45"/>
  <c r="I3475" i="45"/>
  <c r="I3474" i="45"/>
  <c r="I3472" i="45"/>
  <c r="I3471" i="45"/>
  <c r="I3470" i="45"/>
  <c r="I3469" i="45"/>
  <c r="I3468" i="45"/>
  <c r="I3467" i="45"/>
  <c r="I3466" i="45"/>
  <c r="I3464" i="45"/>
  <c r="I3463" i="45"/>
  <c r="I3462" i="45"/>
  <c r="I3461" i="45"/>
  <c r="I3460" i="45"/>
  <c r="I3459" i="45"/>
  <c r="I3458" i="45"/>
  <c r="I3456" i="45"/>
  <c r="I3455" i="45"/>
  <c r="I3454" i="45"/>
  <c r="I3453" i="45"/>
  <c r="I3452" i="45"/>
  <c r="I3451" i="45"/>
  <c r="I3450" i="45"/>
  <c r="I3448" i="45"/>
  <c r="I3447" i="45"/>
  <c r="I3446" i="45"/>
  <c r="I3445" i="45"/>
  <c r="I3444" i="45"/>
  <c r="I3443" i="45"/>
  <c r="I3442" i="45"/>
  <c r="I3440" i="45"/>
  <c r="I3439" i="45"/>
  <c r="I3438" i="45"/>
  <c r="I3437" i="45"/>
  <c r="I3436" i="45"/>
  <c r="I3435" i="45"/>
  <c r="I3434" i="45"/>
  <c r="I3432" i="45"/>
  <c r="I3431" i="45"/>
  <c r="I3430" i="45"/>
  <c r="I3429" i="45"/>
  <c r="I3428" i="45"/>
  <c r="I3427" i="45"/>
  <c r="I3426" i="45"/>
  <c r="I3424" i="45"/>
  <c r="I3423" i="45"/>
  <c r="I3422" i="45"/>
  <c r="I3421" i="45"/>
  <c r="I3420" i="45"/>
  <c r="I3419" i="45"/>
  <c r="I3418" i="45"/>
  <c r="I3416" i="45"/>
  <c r="I3415" i="45"/>
  <c r="I3414" i="45"/>
  <c r="I3413" i="45"/>
  <c r="I3412" i="45"/>
  <c r="I3411" i="45"/>
  <c r="I3410" i="45"/>
  <c r="I3408" i="45"/>
  <c r="I3407" i="45"/>
  <c r="I3406" i="45"/>
  <c r="I3405" i="45"/>
  <c r="I3404" i="45"/>
  <c r="I3403" i="45"/>
  <c r="I3402" i="45"/>
  <c r="I3400" i="45"/>
  <c r="I3399" i="45"/>
  <c r="I3398" i="45"/>
  <c r="I3397" i="45"/>
  <c r="I3396" i="45"/>
  <c r="I3395" i="45"/>
  <c r="I3394" i="45"/>
  <c r="I3392" i="45"/>
  <c r="I3391" i="45"/>
  <c r="I3390" i="45"/>
  <c r="I3389" i="45"/>
  <c r="I3388" i="45"/>
  <c r="I3387" i="45"/>
  <c r="I3386" i="45"/>
  <c r="I3384" i="45"/>
  <c r="I3383" i="45"/>
  <c r="I3382" i="45"/>
  <c r="I3381" i="45"/>
  <c r="I3380" i="45"/>
  <c r="I3379" i="45"/>
  <c r="I3378" i="45"/>
  <c r="I3377" i="45"/>
  <c r="I3376" i="45"/>
  <c r="I3375" i="45"/>
  <c r="I3374" i="45"/>
  <c r="I3373" i="45"/>
  <c r="I3372" i="45"/>
  <c r="I3371" i="45"/>
  <c r="I3370" i="45"/>
  <c r="I3368" i="45"/>
  <c r="I3367" i="45"/>
  <c r="I3366" i="45"/>
  <c r="I3365" i="45"/>
  <c r="I3364" i="45"/>
  <c r="I3363" i="45"/>
  <c r="I3362" i="45"/>
  <c r="I3360" i="45"/>
  <c r="I3359" i="45"/>
  <c r="I3358" i="45"/>
  <c r="I3357" i="45"/>
  <c r="I3356" i="45"/>
  <c r="I3355" i="45"/>
  <c r="I3354" i="45"/>
  <c r="I3352" i="45"/>
  <c r="I3351" i="45"/>
  <c r="I3350" i="45"/>
  <c r="I3349" i="45"/>
  <c r="I3348" i="45"/>
  <c r="I3347" i="45"/>
  <c r="I3346" i="45"/>
  <c r="I3345" i="45"/>
  <c r="I3344" i="45"/>
  <c r="I3343" i="45"/>
  <c r="I3342" i="45"/>
  <c r="I3341" i="45"/>
  <c r="I3340" i="45"/>
  <c r="I3339" i="45"/>
  <c r="I3338" i="45"/>
  <c r="I3336" i="45"/>
  <c r="I3335" i="45"/>
  <c r="I3334" i="45"/>
  <c r="I3333" i="45"/>
  <c r="I3332" i="45"/>
  <c r="I3331" i="45"/>
  <c r="I3330" i="45"/>
  <c r="I3329" i="45"/>
  <c r="I3328" i="45"/>
  <c r="I3327" i="45"/>
  <c r="I3326" i="45"/>
  <c r="I3325" i="45"/>
  <c r="I3324" i="45"/>
  <c r="I3323" i="45"/>
  <c r="I3322" i="45"/>
  <c r="I3321" i="45"/>
  <c r="I3320" i="45"/>
  <c r="I3319" i="45"/>
  <c r="I3318" i="45"/>
  <c r="I3317" i="45"/>
  <c r="I3316" i="45"/>
  <c r="I3315" i="45"/>
  <c r="I3314" i="45"/>
  <c r="I3313" i="45"/>
  <c r="I3312" i="45"/>
  <c r="I3311" i="45"/>
  <c r="I3310" i="45"/>
  <c r="I3309" i="45"/>
  <c r="I3308" i="45"/>
  <c r="I3307" i="45"/>
  <c r="I3306" i="45"/>
  <c r="I3304" i="45"/>
  <c r="I3303" i="45"/>
  <c r="I3302" i="45"/>
  <c r="I3301" i="45"/>
  <c r="I3300" i="45"/>
  <c r="I3299" i="45"/>
  <c r="I3298" i="45"/>
  <c r="I3297" i="45"/>
  <c r="I3296" i="45"/>
  <c r="I3295" i="45"/>
  <c r="I3294" i="45"/>
  <c r="I3293" i="45"/>
  <c r="I3292" i="45"/>
  <c r="I3291" i="45"/>
  <c r="I3290" i="45"/>
  <c r="I3288" i="45"/>
  <c r="I3286" i="45"/>
  <c r="I3285" i="45"/>
  <c r="I3284" i="45"/>
  <c r="I3283" i="45"/>
  <c r="I3282" i="45"/>
  <c r="I3281" i="45"/>
  <c r="I3280" i="45"/>
  <c r="I3279" i="45"/>
  <c r="I3278" i="45"/>
  <c r="I3277" i="45"/>
  <c r="I3276" i="45"/>
  <c r="I3275" i="45"/>
  <c r="I3274" i="45"/>
  <c r="I3273" i="45"/>
  <c r="I3272" i="45"/>
  <c r="I3271" i="45"/>
  <c r="I3270" i="45"/>
  <c r="I3269" i="45"/>
  <c r="I3268" i="45"/>
  <c r="I3267" i="45"/>
  <c r="I3266" i="45"/>
  <c r="I3264" i="45"/>
  <c r="I3262" i="45"/>
  <c r="I3260" i="45"/>
  <c r="I3259" i="45"/>
  <c r="I3258" i="45"/>
  <c r="I3256" i="45"/>
  <c r="I3255" i="45"/>
  <c r="I3254" i="45"/>
  <c r="I3253" i="45"/>
  <c r="I3252" i="45"/>
  <c r="I3251" i="45"/>
  <c r="I3250" i="45"/>
  <c r="I3249" i="45"/>
  <c r="I3248" i="45"/>
  <c r="I3247" i="45"/>
  <c r="I3246" i="45"/>
  <c r="I3245" i="45"/>
  <c r="I3244" i="45"/>
  <c r="I3243" i="45"/>
  <c r="I3242" i="45"/>
  <c r="I3241" i="45"/>
  <c r="I3240" i="45"/>
  <c r="I3239" i="45"/>
  <c r="I3238" i="45"/>
  <c r="I3237" i="45"/>
  <c r="I3236" i="45"/>
  <c r="I3235" i="45"/>
  <c r="I3234" i="45"/>
  <c r="I3233" i="45"/>
  <c r="I3232" i="45"/>
  <c r="I3231" i="45"/>
  <c r="I3230" i="45"/>
  <c r="I3229" i="45"/>
  <c r="I3228" i="45"/>
  <c r="I3227" i="45"/>
  <c r="I3226" i="45"/>
  <c r="I3225" i="45"/>
  <c r="I3224" i="45"/>
  <c r="I3223" i="45"/>
  <c r="I3222" i="45"/>
  <c r="I3221" i="45"/>
  <c r="I3220" i="45"/>
  <c r="I3219" i="45"/>
  <c r="I3218" i="45"/>
  <c r="I3217" i="45"/>
  <c r="I3216" i="45"/>
  <c r="I3215" i="45"/>
  <c r="I3214" i="45"/>
  <c r="I3213" i="45"/>
  <c r="I3212" i="45"/>
  <c r="I3211" i="45"/>
  <c r="I3210" i="45"/>
  <c r="I3209" i="45"/>
  <c r="I3208" i="45"/>
  <c r="I3207" i="45"/>
  <c r="I3206" i="45"/>
  <c r="I3205" i="45"/>
  <c r="I3204" i="45"/>
  <c r="I3203" i="45"/>
  <c r="I3202" i="45"/>
  <c r="I3201" i="45"/>
  <c r="I3200" i="45"/>
  <c r="I3199" i="45"/>
  <c r="I3198" i="45"/>
  <c r="I3197" i="45"/>
  <c r="I3196" i="45"/>
  <c r="I3195" i="45"/>
  <c r="I3194" i="45"/>
  <c r="I3193" i="45"/>
  <c r="I3192" i="45"/>
  <c r="I3191" i="45"/>
  <c r="I3190" i="45"/>
  <c r="I3189" i="45"/>
  <c r="I3188" i="45"/>
  <c r="I3187" i="45"/>
  <c r="I3186" i="45"/>
  <c r="I3185" i="45"/>
  <c r="I3184" i="45"/>
  <c r="I3183" i="45"/>
  <c r="I3182" i="45"/>
  <c r="I3181" i="45"/>
  <c r="I3180" i="45"/>
  <c r="I3179" i="45"/>
  <c r="I3178" i="45"/>
  <c r="I3177" i="45"/>
  <c r="I3176" i="45"/>
  <c r="I3175" i="45"/>
  <c r="I3174" i="45"/>
  <c r="I3173" i="45"/>
  <c r="I3172" i="45"/>
  <c r="I3171" i="45"/>
  <c r="I3170" i="45"/>
  <c r="I3169" i="45"/>
  <c r="I3168" i="45"/>
  <c r="I3167" i="45"/>
  <c r="I3166" i="45"/>
  <c r="I3165" i="45"/>
  <c r="I3164" i="45"/>
  <c r="I3163" i="45"/>
  <c r="I3162" i="45"/>
  <c r="I3161" i="45"/>
  <c r="I3160" i="45"/>
  <c r="I3159" i="45"/>
  <c r="I3158" i="45"/>
  <c r="I3157" i="45"/>
  <c r="I3156" i="45"/>
  <c r="I3155" i="45"/>
  <c r="I3154" i="45"/>
  <c r="I3153" i="45"/>
  <c r="I3152" i="45"/>
  <c r="I3151" i="45"/>
  <c r="I3150" i="45"/>
  <c r="I3149" i="45"/>
  <c r="I3148" i="45"/>
  <c r="I3147" i="45"/>
  <c r="I3146" i="45"/>
  <c r="I3145" i="45"/>
  <c r="I3144" i="45"/>
  <c r="I3143" i="45"/>
  <c r="I3142" i="45"/>
  <c r="I3141" i="45"/>
  <c r="I3140" i="45"/>
  <c r="I3139" i="45"/>
  <c r="I3138" i="45"/>
  <c r="I3137" i="45"/>
  <c r="I3136" i="45"/>
  <c r="I3135" i="45"/>
  <c r="I3134" i="45"/>
  <c r="I3133" i="45"/>
  <c r="I3132" i="45"/>
  <c r="I3131" i="45"/>
  <c r="I3130" i="45"/>
  <c r="I3129" i="45"/>
  <c r="I3128" i="45"/>
  <c r="I3127" i="45"/>
  <c r="I3126" i="45"/>
  <c r="I3125" i="45"/>
  <c r="I3124" i="45"/>
  <c r="I3123" i="45"/>
  <c r="I3122" i="45"/>
  <c r="I3121" i="45"/>
  <c r="I3120" i="45"/>
  <c r="I3119" i="45"/>
  <c r="I3118" i="45"/>
  <c r="I3117" i="45"/>
  <c r="I3116" i="45"/>
  <c r="I3115" i="45"/>
  <c r="I3114" i="45"/>
  <c r="I3113" i="45"/>
  <c r="I3112" i="45"/>
  <c r="I3111" i="45"/>
  <c r="I3110" i="45"/>
  <c r="I3109" i="45"/>
  <c r="I3108" i="45"/>
  <c r="I3107" i="45"/>
  <c r="I3106" i="45"/>
  <c r="I3105" i="45"/>
  <c r="I3104" i="45"/>
  <c r="I3103" i="45"/>
  <c r="I3102" i="45"/>
  <c r="I3101" i="45"/>
  <c r="I3100" i="45"/>
  <c r="I3099" i="45"/>
  <c r="I3098" i="45"/>
  <c r="I3097" i="45"/>
  <c r="I3096" i="45"/>
  <c r="I3095" i="45"/>
  <c r="I3094" i="45"/>
  <c r="I3093" i="45"/>
  <c r="I3092" i="45"/>
  <c r="I3091" i="45"/>
  <c r="I3090" i="45"/>
  <c r="I3089" i="45"/>
  <c r="I3088" i="45"/>
  <c r="I3087" i="45"/>
  <c r="I3086" i="45"/>
  <c r="I3085" i="45"/>
  <c r="I3084" i="45"/>
  <c r="I3083" i="45"/>
  <c r="I3082" i="45"/>
  <c r="I3081" i="45"/>
  <c r="I3080" i="45"/>
  <c r="I3079" i="45"/>
  <c r="I3078" i="45"/>
  <c r="I3077" i="45"/>
  <c r="I3076" i="45"/>
  <c r="I3075" i="45"/>
  <c r="I3074" i="45"/>
  <c r="I3073" i="45"/>
  <c r="I3072" i="45"/>
  <c r="I3071" i="45"/>
  <c r="I3070" i="45"/>
  <c r="I3069" i="45"/>
  <c r="I3068" i="45"/>
  <c r="I3067" i="45"/>
  <c r="I3066" i="45"/>
  <c r="I3065" i="45"/>
  <c r="I3064" i="45"/>
  <c r="I3063" i="45"/>
  <c r="I3062" i="45"/>
  <c r="I3061" i="45"/>
  <c r="I3060" i="45"/>
  <c r="I3059" i="45"/>
  <c r="I3058" i="45"/>
  <c r="I3057" i="45"/>
  <c r="I3056" i="45"/>
  <c r="I3055" i="45"/>
  <c r="I3054" i="45"/>
  <c r="I3053" i="45"/>
  <c r="I3052" i="45"/>
  <c r="I3051" i="45"/>
  <c r="I3050" i="45"/>
  <c r="I3049" i="45"/>
  <c r="I3048" i="45"/>
  <c r="I3047" i="45"/>
  <c r="I3046" i="45"/>
  <c r="I3045" i="45"/>
  <c r="I3044" i="45"/>
  <c r="I3043" i="45"/>
  <c r="I3042" i="45"/>
  <c r="I3041" i="45"/>
  <c r="I3040" i="45"/>
  <c r="I3039" i="45"/>
  <c r="I3038" i="45"/>
  <c r="I3037" i="45"/>
  <c r="I3036" i="45"/>
  <c r="I3035" i="45"/>
  <c r="I3034" i="45"/>
  <c r="I3033" i="45"/>
  <c r="I3032" i="45"/>
  <c r="I3031" i="45"/>
  <c r="I3030" i="45"/>
  <c r="I3029" i="45"/>
  <c r="I3028" i="45"/>
  <c r="I3027" i="45"/>
  <c r="I3026" i="45"/>
  <c r="I3025" i="45"/>
  <c r="I3024" i="45"/>
  <c r="I3023" i="45"/>
  <c r="I3022" i="45"/>
  <c r="I3021" i="45"/>
  <c r="I3020" i="45"/>
  <c r="I3019" i="45"/>
  <c r="I3018" i="45"/>
  <c r="I3017" i="45"/>
  <c r="I3016" i="45"/>
  <c r="I3015" i="45"/>
  <c r="I3014" i="45"/>
  <c r="I3013" i="45"/>
  <c r="I3012" i="45"/>
  <c r="I3011" i="45"/>
  <c r="I3010" i="45"/>
  <c r="I3009" i="45"/>
  <c r="I3008" i="45"/>
  <c r="I3007" i="45"/>
  <c r="I3006" i="45"/>
  <c r="I3005" i="45"/>
  <c r="I3004" i="45"/>
  <c r="I3003" i="45"/>
  <c r="I3002" i="45"/>
  <c r="I3001" i="45"/>
  <c r="I3000" i="45"/>
  <c r="I2999" i="45"/>
  <c r="I2998" i="45"/>
  <c r="I2997" i="45"/>
  <c r="I2996" i="45"/>
  <c r="I2995" i="45"/>
  <c r="I2994" i="45"/>
  <c r="I2993" i="45"/>
  <c r="I2992" i="45"/>
  <c r="I2991" i="45"/>
  <c r="I2990" i="45"/>
  <c r="I2989" i="45"/>
  <c r="I2988" i="45"/>
  <c r="I2987" i="45"/>
  <c r="I2986" i="45"/>
  <c r="I2985" i="45"/>
  <c r="I2984" i="45"/>
  <c r="I2983" i="45"/>
  <c r="I2982" i="45"/>
  <c r="I2981" i="45"/>
  <c r="I2980" i="45"/>
  <c r="I2979" i="45"/>
  <c r="I2978" i="45"/>
  <c r="I2977" i="45"/>
  <c r="I2976" i="45"/>
  <c r="I2975" i="45"/>
  <c r="I2974" i="45"/>
  <c r="I2973" i="45"/>
  <c r="I2972" i="45"/>
  <c r="I2971" i="45"/>
  <c r="I2970" i="45"/>
  <c r="I2969" i="45"/>
  <c r="I2968" i="45"/>
  <c r="I2967" i="45"/>
  <c r="I2966" i="45"/>
  <c r="I2965" i="45"/>
  <c r="I2964" i="45"/>
  <c r="I2963" i="45"/>
  <c r="I2962" i="45"/>
  <c r="I2961" i="45"/>
  <c r="I2960" i="45"/>
  <c r="I2959" i="45"/>
  <c r="I2958" i="45"/>
  <c r="I2957" i="45"/>
  <c r="I2956" i="45"/>
  <c r="I2955" i="45"/>
  <c r="I2954" i="45"/>
  <c r="I2953" i="45"/>
  <c r="I2952" i="45"/>
  <c r="I2951" i="45"/>
  <c r="I2950" i="45"/>
  <c r="I2949" i="45"/>
  <c r="I2948" i="45"/>
  <c r="I2947" i="45"/>
  <c r="I2946" i="45"/>
  <c r="I2945" i="45"/>
  <c r="I2944" i="45"/>
  <c r="I2943" i="45"/>
  <c r="I2942" i="45"/>
  <c r="I2941" i="45"/>
  <c r="I2940" i="45"/>
  <c r="I2939" i="45"/>
  <c r="I2938" i="45"/>
  <c r="I2937" i="45"/>
  <c r="I2936" i="45"/>
  <c r="I2935" i="45"/>
  <c r="I2934" i="45"/>
  <c r="I2933" i="45"/>
  <c r="I2932" i="45"/>
  <c r="I2931" i="45"/>
  <c r="I2930" i="45"/>
  <c r="I2929" i="45"/>
  <c r="I2928" i="45"/>
  <c r="I2927" i="45"/>
  <c r="I2926" i="45"/>
  <c r="I2925" i="45"/>
  <c r="I2924" i="45"/>
  <c r="I2923" i="45"/>
  <c r="I2922" i="45"/>
  <c r="I2921" i="45"/>
  <c r="I2920" i="45"/>
  <c r="I2919" i="45"/>
  <c r="I2918" i="45"/>
  <c r="I2917" i="45"/>
  <c r="I2916" i="45"/>
  <c r="I2915" i="45"/>
  <c r="I2914" i="45"/>
  <c r="I2913" i="45"/>
  <c r="I2912" i="45"/>
  <c r="I2911" i="45"/>
  <c r="I2910" i="45"/>
  <c r="I2909" i="45"/>
  <c r="I2908" i="45"/>
  <c r="I2907" i="45"/>
  <c r="I2906" i="45"/>
  <c r="I2905" i="45"/>
  <c r="I2904" i="45"/>
  <c r="I2903" i="45"/>
  <c r="I2902" i="45"/>
  <c r="I2901" i="45"/>
  <c r="I2900" i="45"/>
  <c r="I2899" i="45"/>
  <c r="I2898" i="45"/>
  <c r="I2897" i="45"/>
  <c r="I2896" i="45"/>
  <c r="I2895" i="45"/>
  <c r="I2894" i="45"/>
  <c r="I2893" i="45"/>
  <c r="I2892" i="45"/>
  <c r="I2891" i="45"/>
  <c r="I2890" i="45"/>
  <c r="I2889" i="45"/>
  <c r="I2888" i="45"/>
  <c r="I2887" i="45"/>
  <c r="I2886" i="45"/>
  <c r="I2885" i="45"/>
  <c r="I2884" i="45"/>
  <c r="I2883" i="45"/>
  <c r="I2882" i="45"/>
  <c r="I2881" i="45"/>
  <c r="I2880" i="45"/>
  <c r="I2879" i="45"/>
  <c r="I2878" i="45"/>
  <c r="I2877" i="45"/>
  <c r="I2876" i="45"/>
  <c r="I2875" i="45"/>
  <c r="I2874" i="45"/>
  <c r="I2873" i="45"/>
  <c r="I2872" i="45"/>
  <c r="I2871" i="45"/>
  <c r="I2870" i="45"/>
  <c r="I2869" i="45"/>
  <c r="I2868" i="45"/>
  <c r="I2867" i="45"/>
  <c r="I2866" i="45"/>
  <c r="I2865" i="45"/>
  <c r="I2864" i="45"/>
  <c r="I2863" i="45"/>
  <c r="I2862" i="45"/>
  <c r="I2861" i="45"/>
  <c r="I2860" i="45"/>
  <c r="I2859" i="45"/>
  <c r="I2858" i="45"/>
  <c r="I2857" i="45"/>
  <c r="I2856" i="45"/>
  <c r="I2855" i="45"/>
  <c r="I2854" i="45"/>
  <c r="I2853" i="45"/>
  <c r="I2852" i="45"/>
  <c r="I2851" i="45"/>
  <c r="I2850" i="45"/>
  <c r="I2849" i="45"/>
  <c r="I2848" i="45"/>
  <c r="I2847" i="45"/>
  <c r="I2846" i="45"/>
  <c r="I2845" i="45"/>
  <c r="I2844" i="45"/>
  <c r="I2843" i="45"/>
  <c r="I2842" i="45"/>
  <c r="I2841" i="45"/>
  <c r="I2840" i="45"/>
  <c r="I2839" i="45"/>
  <c r="I2838" i="45"/>
  <c r="I2837" i="45"/>
  <c r="I2836" i="45"/>
  <c r="I2835" i="45"/>
  <c r="I2834" i="45"/>
  <c r="I2833" i="45"/>
  <c r="I2832" i="45"/>
  <c r="I2831" i="45"/>
  <c r="I2830" i="45"/>
  <c r="I2829" i="45"/>
  <c r="I2828" i="45"/>
  <c r="I2827" i="45"/>
  <c r="I2826" i="45"/>
  <c r="I2825" i="45"/>
  <c r="I2824" i="45"/>
  <c r="I2823" i="45"/>
  <c r="I2822" i="45"/>
  <c r="I2821" i="45"/>
  <c r="I2820" i="45"/>
  <c r="I2819" i="45"/>
  <c r="I2818" i="45"/>
  <c r="I2817" i="45"/>
  <c r="I2816" i="45"/>
  <c r="I2815" i="45"/>
  <c r="I2814" i="45"/>
  <c r="I2813" i="45"/>
  <c r="I2812" i="45"/>
  <c r="I2811" i="45"/>
  <c r="I2810" i="45"/>
  <c r="I2809" i="45"/>
  <c r="I2808" i="45"/>
  <c r="I2807" i="45"/>
  <c r="I2806" i="45"/>
  <c r="I2805" i="45"/>
  <c r="I2804" i="45"/>
  <c r="I2803" i="45"/>
  <c r="I2802" i="45"/>
  <c r="I2801" i="45"/>
  <c r="I2800" i="45"/>
  <c r="I2799" i="45"/>
  <c r="I2798" i="45"/>
  <c r="I2797" i="45"/>
  <c r="I2796" i="45"/>
  <c r="I2795" i="45"/>
  <c r="I2794" i="45"/>
  <c r="I2793" i="45"/>
  <c r="I2792" i="45"/>
  <c r="I2791" i="45"/>
  <c r="I2790" i="45"/>
  <c r="I2789" i="45"/>
  <c r="I2788" i="45"/>
  <c r="I2787" i="45"/>
  <c r="I2786" i="45"/>
  <c r="I2785" i="45"/>
  <c r="I2784" i="45"/>
  <c r="I2783" i="45"/>
  <c r="I2782" i="45"/>
  <c r="I2781" i="45"/>
  <c r="I2780" i="45"/>
  <c r="I2779" i="45"/>
  <c r="I2778" i="45"/>
  <c r="I2777" i="45"/>
  <c r="I2776" i="45"/>
  <c r="I2775" i="45"/>
  <c r="I2774" i="45"/>
  <c r="I2773" i="45"/>
  <c r="I2772" i="45"/>
  <c r="I2771" i="45"/>
  <c r="I2770" i="45"/>
  <c r="I2769" i="45"/>
  <c r="I2768" i="45"/>
  <c r="I2767" i="45"/>
  <c r="I2766" i="45"/>
  <c r="I2765" i="45"/>
  <c r="I2764" i="45"/>
  <c r="I2763" i="45"/>
  <c r="I2762" i="45"/>
  <c r="I2761" i="45"/>
  <c r="I2760" i="45"/>
  <c r="I2759" i="45"/>
  <c r="I2758" i="45"/>
  <c r="I2757" i="45"/>
  <c r="I2756" i="45"/>
  <c r="I2755" i="45"/>
  <c r="I2754" i="45"/>
  <c r="I2753" i="45"/>
  <c r="I2752" i="45"/>
  <c r="I2751" i="45"/>
  <c r="I2750" i="45"/>
  <c r="I2749" i="45"/>
  <c r="I2748" i="45"/>
  <c r="I2747" i="45"/>
  <c r="I2746" i="45"/>
  <c r="I2745" i="45"/>
  <c r="I2744" i="45"/>
  <c r="I2743" i="45"/>
  <c r="I2742" i="45"/>
  <c r="I2741" i="45"/>
  <c r="I2740" i="45"/>
  <c r="I2739" i="45"/>
  <c r="I2738" i="45"/>
  <c r="I2737" i="45"/>
  <c r="I2736" i="45"/>
  <c r="I2735" i="45"/>
  <c r="I2734" i="45"/>
  <c r="I2733" i="45"/>
  <c r="I2732" i="45"/>
  <c r="I2731" i="45"/>
  <c r="I2730" i="45"/>
  <c r="I2729" i="45"/>
  <c r="I2728" i="45"/>
  <c r="I2727" i="45"/>
  <c r="I2726" i="45"/>
  <c r="I2725" i="45"/>
  <c r="I2724" i="45"/>
  <c r="I2723" i="45"/>
  <c r="I2722" i="45"/>
  <c r="I2721" i="45"/>
  <c r="I2720" i="45"/>
  <c r="I2719" i="45"/>
  <c r="I2718" i="45"/>
  <c r="I2717" i="45"/>
  <c r="I2716" i="45"/>
  <c r="I2715" i="45"/>
  <c r="I2714" i="45"/>
  <c r="I2713" i="45"/>
  <c r="I2712" i="45"/>
  <c r="I2711" i="45"/>
  <c r="I2710" i="45"/>
  <c r="I2709" i="45"/>
  <c r="I2708" i="45"/>
  <c r="I2707" i="45"/>
  <c r="I2706" i="45"/>
  <c r="I2705" i="45"/>
  <c r="I2704" i="45"/>
  <c r="I2703" i="45"/>
  <c r="I2702" i="45"/>
  <c r="I2701" i="45"/>
  <c r="I2700" i="45"/>
  <c r="I2699" i="45"/>
  <c r="I2698" i="45"/>
  <c r="I2697" i="45"/>
  <c r="I2696" i="45"/>
  <c r="I2695" i="45"/>
  <c r="I2693" i="45"/>
  <c r="I2692" i="45"/>
  <c r="I2691" i="45"/>
  <c r="I2689" i="45"/>
  <c r="I2688" i="45"/>
  <c r="I2687" i="45"/>
  <c r="I2686" i="45"/>
  <c r="I2685" i="45"/>
  <c r="I2684" i="45"/>
  <c r="I2683" i="45"/>
  <c r="I2681" i="45"/>
  <c r="I2680" i="45"/>
  <c r="I2679" i="45"/>
  <c r="I2677" i="45"/>
  <c r="I2676" i="45"/>
  <c r="I2675" i="45"/>
  <c r="I2674" i="45"/>
  <c r="I2673" i="45"/>
  <c r="I2672" i="45"/>
  <c r="I2671" i="45"/>
  <c r="I2669" i="45"/>
  <c r="I2668" i="45"/>
  <c r="I2667" i="45"/>
  <c r="I2665" i="45"/>
  <c r="I2664" i="45"/>
  <c r="I2663" i="45"/>
  <c r="I2662" i="45"/>
  <c r="I2661" i="45"/>
  <c r="I2660" i="45"/>
  <c r="I2659" i="45"/>
  <c r="I2657" i="45"/>
  <c r="I2656" i="45"/>
  <c r="I2655" i="45"/>
  <c r="I2653" i="45"/>
  <c r="I2652" i="45"/>
  <c r="I2651" i="45"/>
  <c r="I2650" i="45"/>
  <c r="I2649" i="45"/>
  <c r="I2648" i="45"/>
  <c r="I2647" i="45"/>
  <c r="I2645" i="45"/>
  <c r="I2644" i="45"/>
  <c r="I2643" i="45"/>
  <c r="I2641" i="45"/>
  <c r="I2640" i="45"/>
  <c r="I2639" i="45"/>
  <c r="I2638" i="45"/>
  <c r="I2637" i="45"/>
  <c r="I2636" i="45"/>
  <c r="I2635" i="45"/>
  <c r="I2633" i="45"/>
  <c r="I2632" i="45"/>
  <c r="I2631" i="45"/>
  <c r="I2629" i="45"/>
  <c r="I2628" i="45"/>
  <c r="I2627" i="45"/>
  <c r="I2626" i="45"/>
  <c r="I2625" i="45"/>
  <c r="I2624" i="45"/>
  <c r="I2623" i="45"/>
  <c r="I2621" i="45"/>
  <c r="I2620" i="45"/>
  <c r="I2619" i="45"/>
  <c r="I2617" i="45"/>
  <c r="I2616" i="45"/>
  <c r="I2615" i="45"/>
  <c r="I2614" i="45"/>
  <c r="I2613" i="45"/>
  <c r="I2612" i="45"/>
  <c r="I2611" i="45"/>
  <c r="I2609" i="45"/>
  <c r="I2608" i="45"/>
  <c r="I2607" i="45"/>
  <c r="I2605" i="45"/>
  <c r="I2604" i="45"/>
  <c r="I2603" i="45"/>
  <c r="I2602" i="45"/>
  <c r="I2601" i="45"/>
  <c r="I2600" i="45"/>
  <c r="I2599" i="45"/>
  <c r="I2597" i="45"/>
  <c r="I2596" i="45"/>
  <c r="I2595" i="45"/>
  <c r="I2593" i="45"/>
  <c r="I2592" i="45"/>
  <c r="I2591" i="45"/>
  <c r="I2589" i="45"/>
  <c r="I2588" i="45"/>
  <c r="I2587" i="45"/>
  <c r="I2585" i="45"/>
  <c r="I2584" i="45"/>
  <c r="I2583" i="45"/>
  <c r="I2582" i="45"/>
  <c r="I2581" i="45"/>
  <c r="I2580" i="45"/>
  <c r="I2579" i="45"/>
  <c r="I2578" i="45"/>
  <c r="I2577" i="45"/>
  <c r="I2576" i="45"/>
  <c r="I2575" i="45"/>
  <c r="I2574" i="45"/>
  <c r="I2573" i="45"/>
  <c r="I2572" i="45"/>
  <c r="I2571" i="45"/>
  <c r="I2570" i="45"/>
  <c r="I2569" i="45"/>
  <c r="I2568" i="45"/>
  <c r="I2567" i="45"/>
  <c r="I2566" i="45"/>
  <c r="I2565" i="45"/>
  <c r="I2564" i="45"/>
  <c r="I2563" i="45"/>
  <c r="I2562" i="45"/>
  <c r="I2561" i="45"/>
  <c r="I2560" i="45"/>
  <c r="I2559" i="45"/>
  <c r="I2558" i="45"/>
  <c r="I2557" i="45"/>
  <c r="I2556" i="45"/>
  <c r="I2555" i="45"/>
  <c r="I2554" i="45"/>
  <c r="I2553" i="45"/>
  <c r="I2552" i="45"/>
  <c r="I2551" i="45"/>
  <c r="I2550" i="45"/>
  <c r="I2549" i="45"/>
  <c r="I2548" i="45"/>
  <c r="I2547" i="45"/>
  <c r="I2546" i="45"/>
  <c r="I2545" i="45"/>
  <c r="I2544" i="45"/>
  <c r="I2543" i="45"/>
  <c r="I2542" i="45"/>
  <c r="I2541" i="45"/>
  <c r="I2540" i="45"/>
  <c r="I2539" i="45"/>
  <c r="I2538" i="45"/>
  <c r="I2537" i="45"/>
  <c r="I2536" i="45"/>
  <c r="I2535" i="45"/>
  <c r="I2534" i="45"/>
  <c r="I2533" i="45"/>
  <c r="I2532" i="45"/>
  <c r="I2531" i="45"/>
  <c r="I2530" i="45"/>
  <c r="I2529" i="45"/>
  <c r="I2528" i="45"/>
  <c r="I2527" i="45"/>
  <c r="I2526" i="45"/>
  <c r="I2525" i="45"/>
  <c r="I2524" i="45"/>
  <c r="I2523" i="45"/>
  <c r="I2522" i="45"/>
  <c r="I2521" i="45"/>
  <c r="I2520" i="45"/>
  <c r="I2519" i="45"/>
  <c r="I2518" i="45"/>
  <c r="I2517" i="45"/>
  <c r="I2516" i="45"/>
  <c r="I2515" i="45"/>
  <c r="I2514" i="45"/>
  <c r="I2513" i="45"/>
  <c r="I2512" i="45"/>
  <c r="I2511" i="45"/>
  <c r="I2510" i="45"/>
  <c r="I2509" i="45"/>
  <c r="I2508" i="45"/>
  <c r="I2506" i="45"/>
  <c r="I2505" i="45"/>
  <c r="I2504" i="45"/>
  <c r="I2503" i="45"/>
  <c r="I2502" i="45"/>
  <c r="I2501" i="45"/>
  <c r="I2500" i="45"/>
  <c r="I2498" i="45"/>
  <c r="I2497" i="45"/>
  <c r="I2496" i="45"/>
  <c r="I2495" i="45"/>
  <c r="I2494" i="45"/>
  <c r="I2493" i="45"/>
  <c r="I2492" i="45"/>
  <c r="I2490" i="45"/>
  <c r="I2489" i="45"/>
  <c r="I2488" i="45"/>
  <c r="I2487" i="45"/>
  <c r="I2486" i="45"/>
  <c r="I2485" i="45"/>
  <c r="I2484" i="45"/>
  <c r="I2482" i="45"/>
  <c r="I2481" i="45"/>
  <c r="I2480" i="45"/>
  <c r="I2479" i="45"/>
  <c r="I2478" i="45"/>
  <c r="I2477" i="45"/>
  <c r="I2476" i="45"/>
  <c r="I2474" i="45"/>
  <c r="I2473" i="45"/>
  <c r="I2472" i="45"/>
  <c r="I2471" i="45"/>
  <c r="I2470" i="45"/>
  <c r="I2469" i="45"/>
  <c r="I2468" i="45"/>
  <c r="I2466" i="45"/>
  <c r="I2465" i="45"/>
  <c r="I2464" i="45"/>
  <c r="I2463" i="45"/>
  <c r="I2462" i="45"/>
  <c r="I2461" i="45"/>
  <c r="I2460" i="45"/>
  <c r="I2458" i="45"/>
  <c r="I2457" i="45"/>
  <c r="I2456" i="45"/>
  <c r="I2455" i="45"/>
  <c r="I2454" i="45"/>
  <c r="I2453" i="45"/>
  <c r="I2452" i="45"/>
  <c r="I2450" i="45"/>
  <c r="I2449" i="45"/>
  <c r="I2448" i="45"/>
  <c r="I2447" i="45"/>
  <c r="I2446" i="45"/>
  <c r="I2445" i="45"/>
  <c r="I2444" i="45"/>
  <c r="I2442" i="45"/>
  <c r="I2441" i="45"/>
  <c r="I2440" i="45"/>
  <c r="I2439" i="45"/>
  <c r="I2438" i="45"/>
  <c r="I2437" i="45"/>
  <c r="I2436" i="45"/>
  <c r="I2434" i="45"/>
  <c r="I2433" i="45"/>
  <c r="I2432" i="45"/>
  <c r="I2431" i="45"/>
  <c r="I2430" i="45"/>
  <c r="I2429" i="45"/>
  <c r="I2428" i="45"/>
  <c r="I2426" i="45"/>
  <c r="I2425" i="45"/>
  <c r="I2424" i="45"/>
  <c r="I2423" i="45"/>
  <c r="I2422" i="45"/>
  <c r="I2421" i="45"/>
  <c r="I2420" i="45"/>
  <c r="I2418" i="45"/>
  <c r="I2417" i="45"/>
  <c r="I2416" i="45"/>
  <c r="I2415" i="45"/>
  <c r="I2414" i="45"/>
  <c r="I2413" i="45"/>
  <c r="I2412" i="45"/>
  <c r="I2410" i="45"/>
  <c r="I2409" i="45"/>
  <c r="I2408" i="45"/>
  <c r="I2407" i="45"/>
  <c r="I2406" i="45"/>
  <c r="I2405" i="45"/>
  <c r="I2404" i="45"/>
  <c r="I2402" i="45"/>
  <c r="I2401" i="45"/>
  <c r="I2400" i="45"/>
  <c r="I2399" i="45"/>
  <c r="I2398" i="45"/>
  <c r="I2397" i="45"/>
  <c r="I2396" i="45"/>
  <c r="I2394" i="45"/>
  <c r="I2393" i="45"/>
  <c r="I2392" i="45"/>
  <c r="I2391" i="45"/>
  <c r="I2390" i="45"/>
  <c r="I2389" i="45"/>
  <c r="I2388" i="45"/>
  <c r="I2387" i="45"/>
  <c r="I2386" i="45"/>
  <c r="I2385" i="45"/>
  <c r="I2384" i="45"/>
  <c r="I2383" i="45"/>
  <c r="I2382" i="45"/>
  <c r="I2381" i="45"/>
  <c r="I2380" i="45"/>
  <c r="I2379" i="45"/>
  <c r="I2378" i="45"/>
  <c r="I2377" i="45"/>
  <c r="I2376" i="45"/>
  <c r="I2375" i="45"/>
  <c r="I2374" i="45"/>
  <c r="I2373" i="45"/>
  <c r="I2372" i="45"/>
  <c r="I2371" i="45"/>
  <c r="I2370" i="45"/>
  <c r="I2369" i="45"/>
  <c r="I2368" i="45"/>
  <c r="I2367" i="45"/>
  <c r="I2366" i="45"/>
  <c r="I2365" i="45"/>
  <c r="I2364" i="45"/>
  <c r="I2363" i="45"/>
  <c r="I2362" i="45"/>
  <c r="I2361" i="45"/>
  <c r="I2360" i="45"/>
  <c r="I2359" i="45"/>
  <c r="I2358" i="45"/>
  <c r="I2357" i="45"/>
  <c r="I2356" i="45"/>
  <c r="I2355" i="45"/>
  <c r="I2354" i="45"/>
  <c r="I2353" i="45"/>
  <c r="I2352" i="45"/>
  <c r="I2351" i="45"/>
  <c r="I2350" i="45"/>
  <c r="I2348" i="45"/>
  <c r="I2347" i="45"/>
  <c r="I2346" i="45"/>
  <c r="I2345" i="45"/>
  <c r="I2344" i="45"/>
  <c r="I2343" i="45"/>
  <c r="I2342" i="45"/>
  <c r="I2340" i="45"/>
  <c r="I2339" i="45"/>
  <c r="I2338" i="45"/>
  <c r="I2337" i="45"/>
  <c r="I2336" i="45"/>
  <c r="I2335" i="45"/>
  <c r="I2334" i="45"/>
  <c r="I2332" i="45"/>
  <c r="I2331" i="45"/>
  <c r="I2330" i="45"/>
  <c r="I2328" i="45"/>
  <c r="I2327" i="45"/>
  <c r="I2326" i="45"/>
  <c r="I2324" i="45"/>
  <c r="I2323" i="45"/>
  <c r="I2320" i="45"/>
  <c r="I2319" i="45"/>
  <c r="I2318" i="45"/>
  <c r="I2316" i="45"/>
  <c r="I2315" i="45"/>
  <c r="I2312" i="45"/>
  <c r="I2308" i="45"/>
  <c r="I2307" i="45"/>
  <c r="I2304" i="45"/>
  <c r="I2303" i="45"/>
  <c r="I2300" i="45"/>
  <c r="I2299" i="45"/>
  <c r="I2296" i="45"/>
  <c r="I2292" i="45"/>
  <c r="I2291" i="45"/>
  <c r="I2288" i="45"/>
  <c r="I2287" i="45"/>
  <c r="I2284" i="45"/>
  <c r="I2283" i="45"/>
  <c r="I2280" i="45"/>
  <c r="I2276" i="45"/>
  <c r="I2275" i="45"/>
  <c r="I2272" i="45"/>
  <c r="I2271" i="45"/>
  <c r="I2268" i="45"/>
  <c r="I2267" i="45"/>
  <c r="I2264" i="45"/>
  <c r="I2260" i="45"/>
  <c r="I2259" i="45"/>
  <c r="I2256" i="45"/>
  <c r="I2255" i="45"/>
  <c r="I2252" i="45"/>
  <c r="I2251" i="45"/>
  <c r="I2248" i="45"/>
  <c r="I2244" i="45"/>
  <c r="I2243" i="45"/>
  <c r="I2242" i="45"/>
  <c r="I2240" i="45"/>
  <c r="I2238" i="45"/>
  <c r="I2237" i="45"/>
  <c r="I2236" i="45"/>
  <c r="I2235" i="45"/>
  <c r="I2234" i="45"/>
  <c r="I2233" i="45"/>
  <c r="I2232" i="45"/>
  <c r="I2231" i="45"/>
  <c r="I2230" i="45"/>
  <c r="I2229" i="45"/>
  <c r="I2228" i="45"/>
  <c r="I2227" i="45"/>
  <c r="I2226" i="45"/>
  <c r="I2225" i="45"/>
  <c r="I2224" i="45"/>
  <c r="I2223" i="45"/>
  <c r="I2222" i="45"/>
  <c r="I2221" i="45"/>
  <c r="I2220" i="45"/>
  <c r="I2219" i="45"/>
  <c r="I2218" i="45"/>
  <c r="I2217" i="45"/>
  <c r="I2216" i="45"/>
  <c r="I2215" i="45"/>
  <c r="I2214" i="45"/>
  <c r="I2213" i="45"/>
  <c r="I2212" i="45"/>
  <c r="I2211" i="45"/>
  <c r="I2210" i="45"/>
  <c r="I2209" i="45"/>
  <c r="I2208" i="45"/>
  <c r="I2207" i="45"/>
  <c r="I2206" i="45"/>
  <c r="I2205" i="45"/>
  <c r="I2204" i="45"/>
  <c r="I2203" i="45"/>
  <c r="I2202" i="45"/>
  <c r="I2201" i="45"/>
  <c r="I2200" i="45"/>
  <c r="I2199" i="45"/>
  <c r="I2198" i="45"/>
  <c r="I2197" i="45"/>
  <c r="I2196" i="45"/>
  <c r="I2195" i="45"/>
  <c r="I2194" i="45"/>
  <c r="I2193" i="45"/>
  <c r="I2192" i="45"/>
  <c r="I2191" i="45"/>
  <c r="I2190" i="45"/>
  <c r="I2189" i="45"/>
  <c r="I2188" i="45"/>
  <c r="I2187" i="45"/>
  <c r="I2186" i="45"/>
  <c r="I2185" i="45"/>
  <c r="I2184" i="45"/>
  <c r="I2183" i="45"/>
  <c r="I2182" i="45"/>
  <c r="I2181" i="45"/>
  <c r="I2180" i="45"/>
  <c r="I2179" i="45"/>
  <c r="I2178" i="45"/>
  <c r="I2177" i="45"/>
  <c r="I2176" i="45"/>
  <c r="I2175" i="45"/>
  <c r="I2174" i="45"/>
  <c r="I2173" i="45"/>
  <c r="I2172" i="45"/>
  <c r="I2171" i="45"/>
  <c r="I2170" i="45"/>
  <c r="I2169" i="45"/>
  <c r="I2168" i="45"/>
  <c r="I2167" i="45"/>
  <c r="I2166" i="45"/>
  <c r="I2165" i="45"/>
  <c r="I2164" i="45"/>
  <c r="I2163" i="45"/>
  <c r="I2162" i="45"/>
  <c r="I2161" i="45"/>
  <c r="I2160" i="45"/>
  <c r="I2159" i="45"/>
  <c r="I2158" i="45"/>
  <c r="I2157" i="45"/>
  <c r="I2156" i="45"/>
  <c r="I2155" i="45"/>
  <c r="I2154" i="45"/>
  <c r="I2153" i="45"/>
  <c r="I2152" i="45"/>
  <c r="I2151" i="45"/>
  <c r="I2150" i="45"/>
  <c r="I2149" i="45"/>
  <c r="I2148" i="45"/>
  <c r="I2147" i="45"/>
  <c r="I2146" i="45"/>
  <c r="I2145" i="45"/>
  <c r="I2144" i="45"/>
  <c r="I2143" i="45"/>
  <c r="I2142" i="45"/>
  <c r="I2141" i="45"/>
  <c r="I2140" i="45"/>
  <c r="I2139" i="45"/>
  <c r="I2138" i="45"/>
  <c r="I2137" i="45"/>
  <c r="I2136" i="45"/>
  <c r="I2135" i="45"/>
  <c r="I2134" i="45"/>
  <c r="I2133" i="45"/>
  <c r="I2132" i="45"/>
  <c r="I2131" i="45"/>
  <c r="I2130" i="45"/>
  <c r="I2129" i="45"/>
  <c r="I2128" i="45"/>
  <c r="I2127" i="45"/>
  <c r="I2126" i="45"/>
  <c r="I2125" i="45"/>
  <c r="I2124" i="45"/>
  <c r="I2123" i="45"/>
  <c r="I2122" i="45"/>
  <c r="I2121" i="45"/>
  <c r="I2120" i="45"/>
  <c r="I2119" i="45"/>
  <c r="I2118" i="45"/>
  <c r="I2117" i="45"/>
  <c r="I2116" i="45"/>
  <c r="I2115" i="45"/>
  <c r="I2114" i="45"/>
  <c r="I2113" i="45"/>
  <c r="I2112" i="45"/>
  <c r="I2111" i="45"/>
  <c r="I2110" i="45"/>
  <c r="I2109" i="45"/>
  <c r="I2108" i="45"/>
  <c r="I2107" i="45"/>
  <c r="I2106" i="45"/>
  <c r="I2105" i="45"/>
  <c r="I2104" i="45"/>
  <c r="I2103" i="45"/>
  <c r="I2102" i="45"/>
  <c r="I2101" i="45"/>
  <c r="I2100" i="45"/>
  <c r="I2099" i="45"/>
  <c r="I2098" i="45"/>
  <c r="I2097" i="45"/>
  <c r="I2096" i="45"/>
  <c r="I2095" i="45"/>
  <c r="I2094" i="45"/>
  <c r="I2093" i="45"/>
  <c r="I2092" i="45"/>
  <c r="I2091" i="45"/>
  <c r="I2090" i="45"/>
  <c r="I2089" i="45"/>
  <c r="I2088" i="45"/>
  <c r="I2087" i="45"/>
  <c r="I2086" i="45"/>
  <c r="I2085" i="45"/>
  <c r="I2084" i="45"/>
  <c r="I2083" i="45"/>
  <c r="I2082" i="45"/>
  <c r="I2081" i="45"/>
  <c r="I2080" i="45"/>
  <c r="I2079" i="45"/>
  <c r="I2078" i="45"/>
  <c r="I2077" i="45"/>
  <c r="I2076" i="45"/>
  <c r="I2075" i="45"/>
  <c r="I2074" i="45"/>
  <c r="I2073" i="45"/>
  <c r="I2072" i="45"/>
  <c r="I2071" i="45"/>
  <c r="I2070" i="45"/>
  <c r="I2069" i="45"/>
  <c r="I2068" i="45"/>
  <c r="I2067" i="45"/>
  <c r="I2066" i="45"/>
  <c r="I2065" i="45"/>
  <c r="I2064" i="45"/>
  <c r="I2063" i="45"/>
  <c r="I2062" i="45"/>
  <c r="I2061" i="45"/>
  <c r="I2060" i="45"/>
  <c r="I2059" i="45"/>
  <c r="I2058" i="45"/>
  <c r="I2057" i="45"/>
  <c r="I2056" i="45"/>
  <c r="I2055" i="45"/>
  <c r="I2054" i="45"/>
  <c r="I2053" i="45"/>
  <c r="I2052" i="45"/>
  <c r="I2051" i="45"/>
  <c r="I2050" i="45"/>
  <c r="I2049" i="45"/>
  <c r="I2048" i="45"/>
  <c r="I2047" i="45"/>
  <c r="I2046" i="45"/>
  <c r="I2045" i="45"/>
  <c r="I2044" i="45"/>
  <c r="I2043" i="45"/>
  <c r="I2042" i="45"/>
  <c r="I2041" i="45"/>
  <c r="I2040" i="45"/>
  <c r="I2039" i="45"/>
  <c r="I2038" i="45"/>
  <c r="I2037" i="45"/>
  <c r="I2036" i="45"/>
  <c r="I2035" i="45"/>
  <c r="I2034" i="45"/>
  <c r="I2033" i="45"/>
  <c r="I2032" i="45"/>
  <c r="I2031" i="45"/>
  <c r="I2030" i="45"/>
  <c r="I2029" i="45"/>
  <c r="I2028" i="45"/>
  <c r="I2027" i="45"/>
  <c r="I2026" i="45"/>
  <c r="I2025" i="45"/>
  <c r="I2024" i="45"/>
  <c r="I2023" i="45"/>
  <c r="I2022" i="45"/>
  <c r="I2021" i="45"/>
  <c r="I2020" i="45"/>
  <c r="I2019" i="45"/>
  <c r="I2018" i="45"/>
  <c r="I2017" i="45"/>
  <c r="I2016" i="45"/>
  <c r="I2015" i="45"/>
  <c r="I2014" i="45"/>
  <c r="I2013" i="45"/>
  <c r="I2012" i="45"/>
  <c r="I2011" i="45"/>
  <c r="I2010" i="45"/>
  <c r="I2009" i="45"/>
  <c r="I2008" i="45"/>
  <c r="I2007" i="45"/>
  <c r="I2006" i="45"/>
  <c r="I2005" i="45"/>
  <c r="I2004" i="45"/>
  <c r="I2003" i="45"/>
  <c r="I2002" i="45"/>
  <c r="I2001" i="45"/>
  <c r="I2000" i="45"/>
  <c r="I1999" i="45"/>
  <c r="I1998" i="45"/>
  <c r="I1997" i="45"/>
  <c r="I1996" i="45"/>
  <c r="I1995" i="45"/>
  <c r="I1994" i="45"/>
  <c r="I1993" i="45"/>
  <c r="I1992" i="45"/>
  <c r="I1991" i="45"/>
  <c r="I1990" i="45"/>
  <c r="I1989" i="45"/>
  <c r="I1988" i="45"/>
  <c r="I1987" i="45"/>
  <c r="I1986" i="45"/>
  <c r="I1985" i="45"/>
  <c r="I1984" i="45"/>
  <c r="I1983" i="45"/>
  <c r="I1982" i="45"/>
  <c r="I1981" i="45"/>
  <c r="I1980" i="45"/>
  <c r="I1979" i="45"/>
  <c r="I1978" i="45"/>
  <c r="I1977" i="45"/>
  <c r="I1976" i="45"/>
  <c r="I1975" i="45"/>
  <c r="I1974" i="45"/>
  <c r="I1973" i="45"/>
  <c r="I1972" i="45"/>
  <c r="I1971" i="45"/>
  <c r="I1970" i="45"/>
  <c r="I1969" i="45"/>
  <c r="I1968" i="45"/>
  <c r="I1967" i="45"/>
  <c r="I1966" i="45"/>
  <c r="I1965" i="45"/>
  <c r="I1964" i="45"/>
  <c r="I1963" i="45"/>
  <c r="I1962" i="45"/>
  <c r="I1961" i="45"/>
  <c r="I1960" i="45"/>
  <c r="I1959" i="45"/>
  <c r="I1958" i="45"/>
  <c r="I1957" i="45"/>
  <c r="I1956" i="45"/>
  <c r="I1955" i="45"/>
  <c r="I1954" i="45"/>
  <c r="I1953" i="45"/>
  <c r="I1952" i="45"/>
  <c r="I1951" i="45"/>
  <c r="I1950" i="45"/>
  <c r="I1949" i="45"/>
  <c r="I1948" i="45"/>
  <c r="I1947" i="45"/>
  <c r="I1946" i="45"/>
  <c r="I1945" i="45"/>
  <c r="I1944" i="45"/>
  <c r="I1943" i="45"/>
  <c r="I1941" i="45"/>
  <c r="I1940" i="45"/>
  <c r="I1939" i="45"/>
  <c r="I1938" i="45"/>
  <c r="I1937" i="45"/>
  <c r="I1936" i="45"/>
  <c r="I1935" i="45"/>
  <c r="I1933" i="45"/>
  <c r="I1932" i="45"/>
  <c r="I1931" i="45"/>
  <c r="I1930" i="45"/>
  <c r="I1929" i="45"/>
  <c r="I1928" i="45"/>
  <c r="I1927" i="45"/>
  <c r="I1925" i="45"/>
  <c r="I1924" i="45"/>
  <c r="I1923" i="45"/>
  <c r="I1921" i="45"/>
  <c r="I1920" i="45"/>
  <c r="I1919" i="45"/>
  <c r="I1917" i="45"/>
  <c r="I1916" i="45"/>
  <c r="I1915" i="45"/>
  <c r="I1913" i="45"/>
  <c r="I1912" i="45"/>
  <c r="I1911" i="45"/>
  <c r="I1909" i="45"/>
  <c r="I1908" i="45"/>
  <c r="I1907" i="45"/>
  <c r="I1905" i="45"/>
  <c r="I1904" i="45"/>
  <c r="I1903" i="45"/>
  <c r="I1901" i="45"/>
  <c r="I1900" i="45"/>
  <c r="I1899" i="45"/>
  <c r="I1897" i="45"/>
  <c r="I1896" i="45"/>
  <c r="I1895" i="45"/>
  <c r="I1893" i="45"/>
  <c r="I1892" i="45"/>
  <c r="I1891" i="45"/>
  <c r="I1889" i="45"/>
  <c r="I1888" i="45"/>
  <c r="I1887" i="45"/>
  <c r="I1885" i="45"/>
  <c r="I1884" i="45"/>
  <c r="I1883" i="45"/>
  <c r="I1881" i="45"/>
  <c r="I1880" i="45"/>
  <c r="I1879" i="45"/>
  <c r="I1877" i="45"/>
  <c r="I1876" i="45"/>
  <c r="I1875" i="45"/>
  <c r="I1873" i="45"/>
  <c r="I1872" i="45"/>
  <c r="I1871" i="45"/>
  <c r="I1869" i="45"/>
  <c r="I1868" i="45"/>
  <c r="I1867" i="45"/>
  <c r="I1865" i="45"/>
  <c r="I1864" i="45"/>
  <c r="I1863" i="45"/>
  <c r="I1861" i="45"/>
  <c r="I1860" i="45"/>
  <c r="I1859" i="45"/>
  <c r="I1857" i="45"/>
  <c r="I1856" i="45"/>
  <c r="I1855" i="45"/>
  <c r="I1853" i="45"/>
  <c r="I1852" i="45"/>
  <c r="I1851" i="45"/>
  <c r="I1849" i="45"/>
  <c r="I1848" i="45"/>
  <c r="I1847" i="45"/>
  <c r="I1845" i="45"/>
  <c r="I1844" i="45"/>
  <c r="I1843" i="45"/>
  <c r="I1841" i="45"/>
  <c r="I1840" i="45"/>
  <c r="I1839" i="45"/>
  <c r="I1837" i="45"/>
  <c r="I1836" i="45"/>
  <c r="I1835" i="45"/>
  <c r="I1833" i="45"/>
  <c r="I1832" i="45"/>
  <c r="I1831" i="45"/>
  <c r="I1829" i="45"/>
  <c r="I1828" i="45"/>
  <c r="I1827" i="45"/>
  <c r="I1825" i="45"/>
  <c r="I1823" i="45"/>
  <c r="I1821" i="45"/>
  <c r="I1819" i="45"/>
  <c r="I1817" i="45"/>
  <c r="I1816" i="45"/>
  <c r="I1815" i="45"/>
  <c r="I1814" i="45"/>
  <c r="I1813" i="45"/>
  <c r="I1811" i="45"/>
  <c r="I1809" i="45"/>
  <c r="I1807" i="45"/>
  <c r="I1805" i="45"/>
  <c r="I1804" i="45"/>
  <c r="I1803" i="45"/>
  <c r="I1802" i="45"/>
  <c r="I1801" i="45"/>
  <c r="I1799" i="45"/>
  <c r="I1797" i="45"/>
  <c r="I1795" i="45"/>
  <c r="I1793" i="45"/>
  <c r="I1792" i="45"/>
  <c r="I1791" i="45"/>
  <c r="I1790" i="45"/>
  <c r="I1789" i="45"/>
  <c r="I1787" i="45"/>
  <c r="I1786" i="45"/>
  <c r="I1785" i="45"/>
  <c r="I1783" i="45"/>
  <c r="I1781" i="45"/>
  <c r="I1780" i="45"/>
  <c r="I1779" i="45"/>
  <c r="I1778" i="45"/>
  <c r="I1777" i="45"/>
  <c r="I1775" i="45"/>
  <c r="I1773" i="45"/>
  <c r="I1771" i="45"/>
  <c r="I1769" i="45"/>
  <c r="I1768" i="45"/>
  <c r="I1767" i="45"/>
  <c r="I1766" i="45"/>
  <c r="I1765" i="45"/>
  <c r="I1763" i="45"/>
  <c r="I1761" i="45"/>
  <c r="I1759" i="45"/>
  <c r="I1757" i="45"/>
  <c r="I1756" i="45"/>
  <c r="I1755" i="45"/>
  <c r="I1754" i="45"/>
  <c r="I1753" i="45"/>
  <c r="I1751" i="45"/>
  <c r="I1749" i="45"/>
  <c r="I1747" i="45"/>
  <c r="I1745" i="45"/>
  <c r="I1744" i="45"/>
  <c r="I1743" i="45"/>
  <c r="I1742" i="45"/>
  <c r="I1741" i="45"/>
  <c r="I1739" i="45"/>
  <c r="I1737" i="45"/>
  <c r="I1735" i="45"/>
  <c r="I1733" i="45"/>
  <c r="I1732" i="45"/>
  <c r="I1731" i="45"/>
  <c r="I1730" i="45"/>
  <c r="I1729" i="45"/>
  <c r="I1727" i="45"/>
  <c r="I1725" i="45"/>
  <c r="I1723" i="45"/>
  <c r="I1721" i="45"/>
  <c r="I1720" i="45"/>
  <c r="I1719" i="45"/>
  <c r="I1718" i="45"/>
  <c r="I1717" i="45"/>
  <c r="I1715" i="45"/>
  <c r="I1713" i="45"/>
  <c r="I1711" i="45"/>
  <c r="I1709" i="45"/>
  <c r="I1708" i="45"/>
  <c r="I1707" i="45"/>
  <c r="I1706" i="45"/>
  <c r="I1705" i="45"/>
  <c r="I1703" i="45"/>
  <c r="I1701" i="45"/>
  <c r="I1699" i="45"/>
  <c r="I1697" i="45"/>
  <c r="I1696" i="45"/>
  <c r="I1695" i="45"/>
  <c r="I1694" i="45"/>
  <c r="I1693" i="45"/>
  <c r="I1691" i="45"/>
  <c r="I1689" i="45"/>
  <c r="I1687" i="45"/>
  <c r="I1685" i="45"/>
  <c r="I1684" i="45"/>
  <c r="I1683" i="45"/>
  <c r="I1682" i="45"/>
  <c r="I1681" i="45"/>
  <c r="I1679" i="45"/>
  <c r="I1677" i="45"/>
  <c r="I1675" i="45"/>
  <c r="I1673" i="45"/>
  <c r="I1672" i="45"/>
  <c r="I1671" i="45"/>
  <c r="I1670" i="45"/>
  <c r="I1669" i="45"/>
  <c r="I1667" i="45"/>
  <c r="I1666" i="45"/>
  <c r="I1665" i="45"/>
  <c r="I1663" i="45"/>
  <c r="I1661" i="45"/>
  <c r="I1660" i="45"/>
  <c r="I1659" i="45"/>
  <c r="I1658" i="45"/>
  <c r="I1657" i="45"/>
  <c r="I1655" i="45"/>
  <c r="I1653" i="45"/>
  <c r="I1651" i="45"/>
  <c r="I1649" i="45"/>
  <c r="I1648" i="45"/>
  <c r="I1647" i="45"/>
  <c r="I1646" i="45"/>
  <c r="I1645" i="45"/>
  <c r="I1643" i="45"/>
  <c r="I1642" i="45"/>
  <c r="I1641" i="45"/>
  <c r="I1639" i="45"/>
  <c r="I1637" i="45"/>
  <c r="I1636" i="45"/>
  <c r="I1635" i="45"/>
  <c r="I1634" i="45"/>
  <c r="I1633" i="45"/>
  <c r="I1631" i="45"/>
  <c r="I1629" i="45"/>
  <c r="I1627" i="45"/>
  <c r="I1625" i="45"/>
  <c r="I1624" i="45"/>
  <c r="I1623" i="45"/>
  <c r="I1622" i="45"/>
  <c r="I1621" i="45"/>
  <c r="I1619" i="45"/>
  <c r="I1618" i="45"/>
  <c r="I1617" i="45"/>
  <c r="I1615" i="45"/>
  <c r="I1613" i="45"/>
  <c r="I1612" i="45"/>
  <c r="I1611" i="45"/>
  <c r="I1610" i="45"/>
  <c r="I1609" i="45"/>
  <c r="I1607" i="45"/>
  <c r="I1606" i="45"/>
  <c r="I1605" i="45"/>
  <c r="I1603" i="45"/>
  <c r="I1600" i="45"/>
  <c r="I1599" i="45"/>
  <c r="I1598" i="45"/>
  <c r="I1597" i="45"/>
  <c r="I1595" i="45"/>
  <c r="I1593" i="45"/>
  <c r="I1590" i="45"/>
  <c r="I1589" i="45"/>
  <c r="I1586" i="45"/>
  <c r="I1584" i="45"/>
  <c r="I1583" i="45"/>
  <c r="I1581" i="45"/>
  <c r="I1580" i="45"/>
  <c r="I1578" i="45"/>
  <c r="I1577" i="45"/>
  <c r="I1574" i="45"/>
  <c r="I1571" i="45"/>
  <c r="I1569" i="45"/>
  <c r="I1568" i="45"/>
  <c r="I1566" i="45"/>
  <c r="I1565" i="45"/>
  <c r="I1562" i="45"/>
  <c r="I1559" i="45"/>
  <c r="I1557" i="45"/>
  <c r="I1556" i="45"/>
  <c r="I1554" i="45"/>
  <c r="I1553" i="45"/>
  <c r="I1550" i="45"/>
  <c r="I1547" i="45"/>
  <c r="I1545" i="45"/>
  <c r="I1544" i="45"/>
  <c r="I1542" i="45"/>
  <c r="I1541" i="45"/>
  <c r="I1538" i="45"/>
  <c r="I1535" i="45"/>
  <c r="I1534" i="45"/>
  <c r="I1533" i="45"/>
  <c r="I1532" i="45"/>
  <c r="I1530" i="45"/>
  <c r="I1529" i="45"/>
  <c r="I1526" i="45"/>
  <c r="I1523" i="45"/>
  <c r="I1522" i="45"/>
  <c r="I1521" i="45"/>
  <c r="I1520" i="45"/>
  <c r="I1518" i="45"/>
  <c r="I1517" i="45"/>
  <c r="I1514" i="45"/>
  <c r="I1513" i="45"/>
  <c r="I1511" i="45"/>
  <c r="I1508" i="45"/>
  <c r="I1502" i="45"/>
  <c r="I1501" i="45"/>
  <c r="I1499" i="45"/>
  <c r="I1496" i="45"/>
  <c r="I1490" i="45"/>
  <c r="I1489" i="45"/>
  <c r="I1488" i="45"/>
  <c r="I1487" i="45"/>
  <c r="I1484" i="45"/>
  <c r="I1478" i="45"/>
  <c r="I1477" i="45"/>
  <c r="I1475" i="45"/>
  <c r="I1472" i="45"/>
  <c r="I1466" i="45"/>
  <c r="I1465" i="45"/>
  <c r="I1463" i="45"/>
  <c r="I1460" i="45"/>
  <c r="I1454" i="45"/>
  <c r="I1453" i="45"/>
  <c r="I1451" i="45"/>
  <c r="I1448" i="45"/>
  <c r="I1442" i="45"/>
  <c r="I1441" i="45"/>
  <c r="I1440" i="45"/>
  <c r="I1439" i="45"/>
  <c r="I1436" i="45"/>
  <c r="I1430" i="45"/>
  <c r="I1429" i="45"/>
  <c r="I1428" i="45"/>
  <c r="I1427" i="45"/>
  <c r="I1424" i="45"/>
  <c r="I1418" i="45"/>
  <c r="I1417" i="45"/>
  <c r="I1416" i="45"/>
  <c r="I1415" i="45"/>
  <c r="I1412" i="45"/>
  <c r="I1406" i="45"/>
  <c r="I1405" i="45"/>
  <c r="I1403" i="45"/>
  <c r="I1400" i="45"/>
  <c r="I1394" i="45"/>
  <c r="I1393" i="45"/>
  <c r="I1391" i="45"/>
  <c r="I1388" i="45"/>
  <c r="I1385" i="45"/>
  <c r="I1382" i="45"/>
  <c r="I1379" i="45"/>
  <c r="I1376" i="45"/>
  <c r="I1373" i="45"/>
  <c r="I1370" i="45"/>
  <c r="I1367" i="45"/>
  <c r="I1364" i="45"/>
  <c r="I1361" i="45"/>
  <c r="I1358" i="45"/>
  <c r="I1355" i="45"/>
  <c r="I1352" i="45"/>
  <c r="I1349" i="45"/>
  <c r="I1346" i="45"/>
  <c r="I1344" i="45"/>
  <c r="I1343" i="45"/>
  <c r="I1340" i="45"/>
  <c r="I1337" i="45"/>
  <c r="I1334" i="45"/>
  <c r="I1331" i="45"/>
  <c r="I1328" i="45"/>
  <c r="I1325" i="45"/>
  <c r="I1322" i="45"/>
  <c r="I1319" i="45"/>
  <c r="I1318" i="45"/>
  <c r="I1317" i="45"/>
  <c r="I1316" i="45"/>
  <c r="I1315" i="45"/>
  <c r="I1314" i="45"/>
  <c r="I1313" i="45"/>
  <c r="I1312" i="45"/>
  <c r="I1311" i="45"/>
  <c r="I1310" i="45"/>
  <c r="I1309" i="45"/>
  <c r="I1308" i="45"/>
  <c r="I1307" i="45"/>
  <c r="I1306" i="45"/>
  <c r="I1305" i="45"/>
  <c r="I1304" i="45"/>
  <c r="I1303" i="45"/>
  <c r="I1302" i="45"/>
  <c r="I1301" i="45"/>
  <c r="I1300" i="45"/>
  <c r="I1299" i="45"/>
  <c r="I1298" i="45"/>
  <c r="I1297" i="45"/>
  <c r="I1296" i="45"/>
  <c r="I1295" i="45"/>
  <c r="I1294" i="45"/>
  <c r="I1293" i="45"/>
  <c r="I1292" i="45"/>
  <c r="I1291" i="45"/>
  <c r="I1290" i="45"/>
  <c r="I1289" i="45"/>
  <c r="I1288" i="45"/>
  <c r="I1287" i="45"/>
  <c r="I1286" i="45"/>
  <c r="I1285" i="45"/>
  <c r="I1284" i="45"/>
  <c r="I1283" i="45"/>
  <c r="I1282" i="45"/>
  <c r="I1281" i="45"/>
  <c r="I1280" i="45"/>
  <c r="I1279" i="45"/>
  <c r="I1278" i="45"/>
  <c r="I1277" i="45"/>
  <c r="I1276" i="45"/>
  <c r="I1275" i="45"/>
  <c r="I1274" i="45"/>
  <c r="I1273" i="45"/>
  <c r="I1272" i="45"/>
  <c r="I1271" i="45"/>
  <c r="I1270" i="45"/>
  <c r="I1269" i="45"/>
  <c r="I1268" i="45"/>
  <c r="I1267" i="45"/>
  <c r="I1266" i="45"/>
  <c r="I1265" i="45"/>
  <c r="I1264" i="45"/>
  <c r="I1263" i="45"/>
  <c r="I1262" i="45"/>
  <c r="I1261" i="45"/>
  <c r="I1260" i="45"/>
  <c r="I1259" i="45"/>
  <c r="I1258" i="45"/>
  <c r="I1257" i="45"/>
  <c r="I1256" i="45"/>
  <c r="I1255" i="45"/>
  <c r="I1254" i="45"/>
  <c r="I1253" i="45"/>
  <c r="I1252" i="45"/>
  <c r="I1251" i="45"/>
  <c r="I1250" i="45"/>
  <c r="I1249" i="45"/>
  <c r="I1248" i="45"/>
  <c r="I1247" i="45"/>
  <c r="I1246" i="45"/>
  <c r="I1245" i="45"/>
  <c r="I1244" i="45"/>
  <c r="I1243" i="45"/>
  <c r="I1242" i="45"/>
  <c r="I1241" i="45"/>
  <c r="I1240" i="45"/>
  <c r="I1239" i="45"/>
  <c r="I1238" i="45"/>
  <c r="I1237" i="45"/>
  <c r="I1236" i="45"/>
  <c r="I1235" i="45"/>
  <c r="I1234" i="45"/>
  <c r="I1233" i="45"/>
  <c r="I1232" i="45"/>
  <c r="I1231" i="45"/>
  <c r="I1230" i="45"/>
  <c r="I1229" i="45"/>
  <c r="I1228" i="45"/>
  <c r="I1227" i="45"/>
  <c r="I1226" i="45"/>
  <c r="I1225" i="45"/>
  <c r="I1224" i="45"/>
  <c r="I1223" i="45"/>
  <c r="I1222" i="45"/>
  <c r="I1221" i="45"/>
  <c r="I1220" i="45"/>
  <c r="I1219" i="45"/>
  <c r="I1218" i="45"/>
  <c r="I1217" i="45"/>
  <c r="I1216" i="45"/>
  <c r="I1215" i="45"/>
  <c r="I1214" i="45"/>
  <c r="I1213" i="45"/>
  <c r="I1212" i="45"/>
  <c r="I1211" i="45"/>
  <c r="I1210" i="45"/>
  <c r="I1209" i="45"/>
  <c r="I1208" i="45"/>
  <c r="I1207" i="45"/>
  <c r="I1206" i="45"/>
  <c r="I1205" i="45"/>
  <c r="I1204" i="45"/>
  <c r="I1203" i="45"/>
  <c r="I1202" i="45"/>
  <c r="I1201" i="45"/>
  <c r="I1200" i="45"/>
  <c r="I1199" i="45"/>
  <c r="I1198" i="45"/>
  <c r="I1197" i="45"/>
  <c r="I1196" i="45"/>
  <c r="I1195" i="45"/>
  <c r="I1194" i="45"/>
  <c r="I1193" i="45"/>
  <c r="I1192" i="45"/>
  <c r="I1191" i="45"/>
  <c r="I1190" i="45"/>
  <c r="I1189" i="45"/>
  <c r="I1188" i="45"/>
  <c r="I1187" i="45"/>
  <c r="I1186" i="45"/>
  <c r="I1185" i="45"/>
  <c r="I1184" i="45"/>
  <c r="I1183" i="45"/>
  <c r="I1182" i="45"/>
  <c r="I1181" i="45"/>
  <c r="I1180" i="45"/>
  <c r="I1179" i="45"/>
  <c r="I1178" i="45"/>
  <c r="I1177" i="45"/>
  <c r="I1176" i="45"/>
  <c r="I1175" i="45"/>
  <c r="I1174" i="45"/>
  <c r="I1173" i="45"/>
  <c r="I1172" i="45"/>
  <c r="I1171" i="45"/>
  <c r="I1170" i="45"/>
  <c r="I1169" i="45"/>
  <c r="I1168" i="45"/>
  <c r="I1167" i="45"/>
  <c r="I1166" i="45"/>
  <c r="I1165" i="45"/>
  <c r="I1164" i="45"/>
  <c r="I1163" i="45"/>
  <c r="I1162" i="45"/>
  <c r="I1161" i="45"/>
  <c r="I1160" i="45"/>
  <c r="I1159" i="45"/>
  <c r="I1158" i="45"/>
  <c r="I1157" i="45"/>
  <c r="I1156" i="45"/>
  <c r="I1155" i="45"/>
  <c r="I1154" i="45"/>
  <c r="I1153" i="45"/>
  <c r="I1152" i="45"/>
  <c r="I1151" i="45"/>
  <c r="I1150" i="45"/>
  <c r="I1149" i="45"/>
  <c r="I1148" i="45"/>
  <c r="I1147" i="45"/>
  <c r="I1146" i="45"/>
  <c r="I1145" i="45"/>
  <c r="I1144" i="45"/>
  <c r="I1143" i="45"/>
  <c r="I1142" i="45"/>
  <c r="I1141" i="45"/>
  <c r="I1140" i="45"/>
  <c r="I1139" i="45"/>
  <c r="I1138" i="45"/>
  <c r="I1137" i="45"/>
  <c r="I1136" i="45"/>
  <c r="I1135" i="45"/>
  <c r="I1134" i="45"/>
  <c r="I1133" i="45"/>
  <c r="I1132" i="45"/>
  <c r="I1131" i="45"/>
  <c r="I1130" i="45"/>
  <c r="I1129" i="45"/>
  <c r="I1128" i="45"/>
  <c r="I1127" i="45"/>
  <c r="I1126" i="45"/>
  <c r="I1125" i="45"/>
  <c r="I1124" i="45"/>
  <c r="I1123" i="45"/>
  <c r="I1122" i="45"/>
  <c r="I1121" i="45"/>
  <c r="I1120" i="45"/>
  <c r="I1119" i="45"/>
  <c r="I1118" i="45"/>
  <c r="I1117" i="45"/>
  <c r="I1116" i="45"/>
  <c r="I1115" i="45"/>
  <c r="I1114" i="45"/>
  <c r="I1113" i="45"/>
  <c r="I1112" i="45"/>
  <c r="I1111" i="45"/>
  <c r="I1110" i="45"/>
  <c r="I1109" i="45"/>
  <c r="I1108" i="45"/>
  <c r="I1107" i="45"/>
  <c r="I1106" i="45"/>
  <c r="I1105" i="45"/>
  <c r="I1104" i="45"/>
  <c r="I1103" i="45"/>
  <c r="I1102" i="45"/>
  <c r="I1101" i="45"/>
  <c r="I1100" i="45"/>
  <c r="I1099" i="45"/>
  <c r="I1098" i="45"/>
  <c r="I1097" i="45"/>
  <c r="I1096" i="45"/>
  <c r="I1095" i="45"/>
  <c r="I1094" i="45"/>
  <c r="I1093" i="45"/>
  <c r="I1092" i="45"/>
  <c r="I1091" i="45"/>
  <c r="I1090" i="45"/>
  <c r="I1089" i="45"/>
  <c r="I1088" i="45"/>
  <c r="I1087" i="45"/>
  <c r="I1086" i="45"/>
  <c r="I1085" i="45"/>
  <c r="I1084" i="45"/>
  <c r="I1083" i="45"/>
  <c r="I1082" i="45"/>
  <c r="I1081" i="45"/>
  <c r="I1080" i="45"/>
  <c r="I1079" i="45"/>
  <c r="I1078" i="45"/>
  <c r="I1077" i="45"/>
  <c r="I1076" i="45"/>
  <c r="I1075" i="45"/>
  <c r="I1074" i="45"/>
  <c r="I1073" i="45"/>
  <c r="I1072" i="45"/>
  <c r="I1071" i="45"/>
  <c r="I1070" i="45"/>
  <c r="I1069" i="45"/>
  <c r="I1068" i="45"/>
  <c r="I1067" i="45"/>
  <c r="I1066" i="45"/>
  <c r="I1065" i="45"/>
  <c r="I1064" i="45"/>
  <c r="I1063" i="45"/>
  <c r="I1062" i="45"/>
  <c r="I1061" i="45"/>
  <c r="I1060" i="45"/>
  <c r="I1059" i="45"/>
  <c r="I1058" i="45"/>
  <c r="I1057" i="45"/>
  <c r="I1056" i="45"/>
  <c r="I1055" i="45"/>
  <c r="I1054" i="45"/>
  <c r="I1053" i="45"/>
  <c r="I1052" i="45"/>
  <c r="I1051" i="45"/>
  <c r="I1050" i="45"/>
  <c r="I1049" i="45"/>
  <c r="I1048" i="45"/>
  <c r="I1047" i="45"/>
  <c r="I1046" i="45"/>
  <c r="I1045" i="45"/>
  <c r="I1044" i="45"/>
  <c r="I1043" i="45"/>
  <c r="I1042" i="45"/>
  <c r="I1041" i="45"/>
  <c r="I1040" i="45"/>
  <c r="I1039" i="45"/>
  <c r="I1038" i="45"/>
  <c r="I1037" i="45"/>
  <c r="I1035" i="45"/>
  <c r="I1034" i="45"/>
  <c r="I1033" i="45"/>
  <c r="I1031" i="45"/>
  <c r="I1030" i="45"/>
  <c r="I1029" i="45"/>
  <c r="I1028" i="45"/>
  <c r="I1027" i="45"/>
  <c r="I1026" i="45"/>
  <c r="I1025" i="45"/>
  <c r="I1024" i="45"/>
  <c r="I1023" i="45"/>
  <c r="I1022" i="45"/>
  <c r="I1021" i="45"/>
  <c r="I1020" i="45"/>
  <c r="I1019" i="45"/>
  <c r="I1018" i="45"/>
  <c r="I1017" i="45"/>
  <c r="I1016" i="45"/>
  <c r="I1015" i="45"/>
  <c r="I1014" i="45"/>
  <c r="I1013" i="45"/>
  <c r="I1011" i="45"/>
  <c r="I1010" i="45"/>
  <c r="I1009" i="45"/>
  <c r="I1007" i="45"/>
  <c r="I1006" i="45"/>
  <c r="I1005" i="45"/>
  <c r="I1004" i="45"/>
  <c r="I1003" i="45"/>
  <c r="I1002" i="45"/>
  <c r="I1001" i="45"/>
  <c r="I1000" i="45"/>
  <c r="I999" i="45"/>
  <c r="I998" i="45"/>
  <c r="I997" i="45"/>
  <c r="I996" i="45"/>
  <c r="I995" i="45"/>
  <c r="I994" i="45"/>
  <c r="I993" i="45"/>
  <c r="I992" i="45"/>
  <c r="I991" i="45"/>
  <c r="I990" i="45"/>
  <c r="I989" i="45"/>
  <c r="I987" i="45"/>
  <c r="I986" i="45"/>
  <c r="I985" i="45"/>
  <c r="I983" i="45"/>
  <c r="I982" i="45"/>
  <c r="I981" i="45"/>
  <c r="I980" i="45"/>
  <c r="I979" i="45"/>
  <c r="I978" i="45"/>
  <c r="I977" i="45"/>
  <c r="I976" i="45"/>
  <c r="I975" i="45"/>
  <c r="I974" i="45"/>
  <c r="I973" i="45"/>
  <c r="I972" i="45"/>
  <c r="I971" i="45"/>
  <c r="I970" i="45"/>
  <c r="I969" i="45"/>
  <c r="I968" i="45"/>
  <c r="I967" i="45"/>
  <c r="I966" i="45"/>
  <c r="I965" i="45"/>
  <c r="I963" i="45"/>
  <c r="I962" i="45"/>
  <c r="I961" i="45"/>
  <c r="I959" i="45"/>
  <c r="I958" i="45"/>
  <c r="I957" i="45"/>
  <c r="I956" i="45"/>
  <c r="I955" i="45"/>
  <c r="I954" i="45"/>
  <c r="I953" i="45"/>
  <c r="I952" i="45"/>
  <c r="I951" i="45"/>
  <c r="I950" i="45"/>
  <c r="I949" i="45"/>
  <c r="I948" i="45"/>
  <c r="I947" i="45"/>
  <c r="I946" i="45"/>
  <c r="I945" i="45"/>
  <c r="I944" i="45"/>
  <c r="I943" i="45"/>
  <c r="I942" i="45"/>
  <c r="I941" i="45"/>
  <c r="I939" i="45"/>
  <c r="I938" i="45"/>
  <c r="I937" i="45"/>
  <c r="I935" i="45"/>
  <c r="I934" i="45"/>
  <c r="I933" i="45"/>
  <c r="I932" i="45"/>
  <c r="I931" i="45"/>
  <c r="I930" i="45"/>
  <c r="I929" i="45"/>
  <c r="I928" i="45"/>
  <c r="I927" i="45"/>
  <c r="I926" i="45"/>
  <c r="I925" i="45"/>
  <c r="I924" i="45"/>
  <c r="I923" i="45"/>
  <c r="I922" i="45"/>
  <c r="I921" i="45"/>
  <c r="I920" i="45"/>
  <c r="I919" i="45"/>
  <c r="I918" i="45"/>
  <c r="I917" i="45"/>
  <c r="I915" i="45"/>
  <c r="I914" i="45"/>
  <c r="I913" i="45"/>
  <c r="I911" i="45"/>
  <c r="I910" i="45"/>
  <c r="I909" i="45"/>
  <c r="I908" i="45"/>
  <c r="I907" i="45"/>
  <c r="I906" i="45"/>
  <c r="I905" i="45"/>
  <c r="I904" i="45"/>
  <c r="I903" i="45"/>
  <c r="I902" i="45"/>
  <c r="I901" i="45"/>
  <c r="I900" i="45"/>
  <c r="I899" i="45"/>
  <c r="I898" i="45"/>
  <c r="I897" i="45"/>
  <c r="I896" i="45"/>
  <c r="I895" i="45"/>
  <c r="I894" i="45"/>
  <c r="I893" i="45"/>
  <c r="I891" i="45"/>
  <c r="I890" i="45"/>
  <c r="I889" i="45"/>
  <c r="I887" i="45"/>
  <c r="I886" i="45"/>
  <c r="I885" i="45"/>
  <c r="I884" i="45"/>
  <c r="I883" i="45"/>
  <c r="I882" i="45"/>
  <c r="I881" i="45"/>
  <c r="I880" i="45"/>
  <c r="I879" i="45"/>
  <c r="I878" i="45"/>
  <c r="I877" i="45"/>
  <c r="I876" i="45"/>
  <c r="I875" i="45"/>
  <c r="I874" i="45"/>
  <c r="I873" i="45"/>
  <c r="I872" i="45"/>
  <c r="I871" i="45"/>
  <c r="I870" i="45"/>
  <c r="I869" i="45"/>
  <c r="I867" i="45"/>
  <c r="I866" i="45"/>
  <c r="I865" i="45"/>
  <c r="I863" i="45"/>
  <c r="I862" i="45"/>
  <c r="I861" i="45"/>
  <c r="I860" i="45"/>
  <c r="I859" i="45"/>
  <c r="I858" i="45"/>
  <c r="I857" i="45"/>
  <c r="I856" i="45"/>
  <c r="I855" i="45"/>
  <c r="I854" i="45"/>
  <c r="I853" i="45"/>
  <c r="I852" i="45"/>
  <c r="I851" i="45"/>
  <c r="I850" i="45"/>
  <c r="I849" i="45"/>
  <c r="I848" i="45"/>
  <c r="I847" i="45"/>
  <c r="I846" i="45"/>
  <c r="I845" i="45"/>
  <c r="I843" i="45"/>
  <c r="I842" i="45"/>
  <c r="I841" i="45"/>
  <c r="I839" i="45"/>
  <c r="I838" i="45"/>
  <c r="I837" i="45"/>
  <c r="I836" i="45"/>
  <c r="I835" i="45"/>
  <c r="I834" i="45"/>
  <c r="I833" i="45"/>
  <c r="I832" i="45"/>
  <c r="I831" i="45"/>
  <c r="I830" i="45"/>
  <c r="I829" i="45"/>
  <c r="I828" i="45"/>
  <c r="I827" i="45"/>
  <c r="I826" i="45"/>
  <c r="I825" i="45"/>
  <c r="I824" i="45"/>
  <c r="I823" i="45"/>
  <c r="I822" i="45"/>
  <c r="I821" i="45"/>
  <c r="I819" i="45"/>
  <c r="I818" i="45"/>
  <c r="I817" i="45"/>
  <c r="I815" i="45"/>
  <c r="I814" i="45"/>
  <c r="I813" i="45"/>
  <c r="I812" i="45"/>
  <c r="I811" i="45"/>
  <c r="I810" i="45"/>
  <c r="I809" i="45"/>
  <c r="I808" i="45"/>
  <c r="I807" i="45"/>
  <c r="I806" i="45"/>
  <c r="I805" i="45"/>
  <c r="I804" i="45"/>
  <c r="I803" i="45"/>
  <c r="I802" i="45"/>
  <c r="I801" i="45"/>
  <c r="I800" i="45"/>
  <c r="I799" i="45"/>
  <c r="I798" i="45"/>
  <c r="I797" i="45"/>
  <c r="I795" i="45"/>
  <c r="I794" i="45"/>
  <c r="I793" i="45"/>
  <c r="I791" i="45"/>
  <c r="I790" i="45"/>
  <c r="I789" i="45"/>
  <c r="I788" i="45"/>
  <c r="I787" i="45"/>
  <c r="I786" i="45"/>
  <c r="I785" i="45"/>
  <c r="I784" i="45"/>
  <c r="I783" i="45"/>
  <c r="I782" i="45"/>
  <c r="I781" i="45"/>
  <c r="I780" i="45"/>
  <c r="I779" i="45"/>
  <c r="I778" i="45"/>
  <c r="I777" i="45"/>
  <c r="I776" i="45"/>
  <c r="I775" i="45"/>
  <c r="I774" i="45"/>
  <c r="I773" i="45"/>
  <c r="I771" i="45"/>
  <c r="I770" i="45"/>
  <c r="I769" i="45"/>
  <c r="I767" i="45"/>
  <c r="I766" i="45"/>
  <c r="I765" i="45"/>
  <c r="I764" i="45"/>
  <c r="I763" i="45"/>
  <c r="I762" i="45"/>
  <c r="I761" i="45"/>
  <c r="I760" i="45"/>
  <c r="I759" i="45"/>
  <c r="I758" i="45"/>
  <c r="I757" i="45"/>
  <c r="I756" i="45"/>
  <c r="I755" i="45"/>
  <c r="I754" i="45"/>
  <c r="I753" i="45"/>
  <c r="I752" i="45"/>
  <c r="I751" i="45"/>
  <c r="I750" i="45"/>
  <c r="I749" i="45"/>
  <c r="I747" i="45"/>
  <c r="I746" i="45"/>
  <c r="I745" i="45"/>
  <c r="I743" i="45"/>
  <c r="I742" i="45"/>
  <c r="I741" i="45"/>
  <c r="I740" i="45"/>
  <c r="I739" i="45"/>
  <c r="I738" i="45"/>
  <c r="I737" i="45"/>
  <c r="I736" i="45"/>
  <c r="I735" i="45"/>
  <c r="I734" i="45"/>
  <c r="I733" i="45"/>
  <c r="I732" i="45"/>
  <c r="I731" i="45"/>
  <c r="I730" i="45"/>
  <c r="I729" i="45"/>
  <c r="I728" i="45"/>
  <c r="I727" i="45"/>
  <c r="I726" i="45"/>
  <c r="I725" i="45"/>
  <c r="I723" i="45"/>
  <c r="I722" i="45"/>
  <c r="I721" i="45"/>
  <c r="I719" i="45"/>
  <c r="I718" i="45"/>
  <c r="I717" i="45"/>
  <c r="I716" i="45"/>
  <c r="I715" i="45"/>
  <c r="I714" i="45"/>
  <c r="I713" i="45"/>
  <c r="I712" i="45"/>
  <c r="I711" i="45"/>
  <c r="I710" i="45"/>
  <c r="I709" i="45"/>
  <c r="I708" i="45"/>
  <c r="I707" i="45"/>
  <c r="I706" i="45"/>
  <c r="I705" i="45"/>
  <c r="I704" i="45"/>
  <c r="I703" i="45"/>
  <c r="I702" i="45"/>
  <c r="I701" i="45"/>
  <c r="I699" i="45"/>
  <c r="I698" i="45"/>
  <c r="I697" i="45"/>
  <c r="I695" i="45"/>
  <c r="I694" i="45"/>
  <c r="I693" i="45"/>
  <c r="I692" i="45"/>
  <c r="I691" i="45"/>
  <c r="I690" i="45"/>
  <c r="I689" i="45"/>
  <c r="I688" i="45"/>
  <c r="I687" i="45"/>
  <c r="I686" i="45"/>
  <c r="I685" i="45"/>
  <c r="I684" i="45"/>
  <c r="I683" i="45"/>
  <c r="I682" i="45"/>
  <c r="I681" i="45"/>
  <c r="I680" i="45"/>
  <c r="I679" i="45"/>
  <c r="I678" i="45"/>
  <c r="I677" i="45"/>
  <c r="I675" i="45"/>
  <c r="I674" i="45"/>
  <c r="I673" i="45"/>
  <c r="I671" i="45"/>
  <c r="I670" i="45"/>
  <c r="I669" i="45"/>
  <c r="I668" i="45"/>
  <c r="I667" i="45"/>
  <c r="I666" i="45"/>
  <c r="I665" i="45"/>
  <c r="I664" i="45"/>
  <c r="I663" i="45"/>
  <c r="I662" i="45"/>
  <c r="I661" i="45"/>
  <c r="I660" i="45"/>
  <c r="I659" i="45"/>
  <c r="I658" i="45"/>
  <c r="I657" i="45"/>
  <c r="I656" i="45"/>
  <c r="I654" i="45"/>
  <c r="I653" i="45"/>
  <c r="I652" i="45"/>
  <c r="I651" i="45"/>
  <c r="I650" i="45"/>
  <c r="I649" i="45"/>
  <c r="I648" i="45"/>
  <c r="I647" i="45"/>
  <c r="I646" i="45"/>
  <c r="I645" i="45"/>
  <c r="I644" i="45"/>
  <c r="I643" i="45"/>
  <c r="I642" i="45"/>
  <c r="I641" i="45"/>
  <c r="I640" i="45"/>
  <c r="I639" i="45"/>
  <c r="I638" i="45"/>
  <c r="I637" i="45"/>
  <c r="I636" i="45"/>
  <c r="I635" i="45"/>
  <c r="I634" i="45"/>
  <c r="I633" i="45"/>
  <c r="I632" i="45"/>
  <c r="I631" i="45"/>
  <c r="I630" i="45"/>
  <c r="I628" i="45"/>
  <c r="I627" i="45"/>
  <c r="I626" i="45"/>
  <c r="I625" i="45"/>
  <c r="I624" i="45"/>
  <c r="I623" i="45"/>
  <c r="I622" i="45"/>
  <c r="I621" i="45"/>
  <c r="I620" i="45"/>
  <c r="I619" i="45"/>
  <c r="I618" i="45"/>
  <c r="I616" i="45"/>
  <c r="I615" i="45"/>
  <c r="I614" i="45"/>
  <c r="I613" i="45"/>
  <c r="I612" i="45"/>
  <c r="I611" i="45"/>
  <c r="I610" i="45"/>
  <c r="I609" i="45"/>
  <c r="I608" i="45"/>
  <c r="I607" i="45"/>
  <c r="I606" i="45"/>
  <c r="I604" i="45"/>
  <c r="I603" i="45"/>
  <c r="I602" i="45"/>
  <c r="I601" i="45"/>
  <c r="I600" i="45"/>
  <c r="I599" i="45"/>
  <c r="I598" i="45"/>
  <c r="I597" i="45"/>
  <c r="I596" i="45"/>
  <c r="I595" i="45"/>
  <c r="I594" i="45"/>
  <c r="I592" i="45"/>
  <c r="I591" i="45"/>
  <c r="I590" i="45"/>
  <c r="I589" i="45"/>
  <c r="I588" i="45"/>
  <c r="I587" i="45"/>
  <c r="I586" i="45"/>
  <c r="I585" i="45"/>
  <c r="I584" i="45"/>
  <c r="I583" i="45"/>
  <c r="I582" i="45"/>
  <c r="I580" i="45"/>
  <c r="I579" i="45"/>
  <c r="I578" i="45"/>
  <c r="I577" i="45"/>
  <c r="I576" i="45"/>
  <c r="I575" i="45"/>
  <c r="I574" i="45"/>
  <c r="I573" i="45"/>
  <c r="I572" i="45"/>
  <c r="I571" i="45"/>
  <c r="I570" i="45"/>
  <c r="I568" i="45"/>
  <c r="I567" i="45"/>
  <c r="I566" i="45"/>
  <c r="I565" i="45"/>
  <c r="I564" i="45"/>
  <c r="I563" i="45"/>
  <c r="I562" i="45"/>
  <c r="I561" i="45"/>
  <c r="I560" i="45"/>
  <c r="I559" i="45"/>
  <c r="I558" i="45"/>
  <c r="I556" i="45"/>
  <c r="I555" i="45"/>
  <c r="I554" i="45"/>
  <c r="I553" i="45"/>
  <c r="I552" i="45"/>
  <c r="I551" i="45"/>
  <c r="I550" i="45"/>
  <c r="I549" i="45"/>
  <c r="I548" i="45"/>
  <c r="I547" i="45"/>
  <c r="I546" i="45"/>
  <c r="I544" i="45"/>
  <c r="I543" i="45"/>
  <c r="I542" i="45"/>
  <c r="I541" i="45"/>
  <c r="I540" i="45"/>
  <c r="I539" i="45"/>
  <c r="I538" i="45"/>
  <c r="I537" i="45"/>
  <c r="I536" i="45"/>
  <c r="I535" i="45"/>
  <c r="I534" i="45"/>
  <c r="I532" i="45"/>
  <c r="I531" i="45"/>
  <c r="I530" i="45"/>
  <c r="I529" i="45"/>
  <c r="I528" i="45"/>
  <c r="I527" i="45"/>
  <c r="I526" i="45"/>
  <c r="I525" i="45"/>
  <c r="I524" i="45"/>
  <c r="I523" i="45"/>
  <c r="I522" i="45"/>
  <c r="I520" i="45"/>
  <c r="I519" i="45"/>
  <c r="I518" i="45"/>
  <c r="I517" i="45"/>
  <c r="I516" i="45"/>
  <c r="I515" i="45"/>
  <c r="I514" i="45"/>
  <c r="I513" i="45"/>
  <c r="I512" i="45"/>
  <c r="I511" i="45"/>
  <c r="I510" i="45"/>
  <c r="I508" i="45"/>
  <c r="I507" i="45"/>
  <c r="I506" i="45"/>
  <c r="I505" i="45"/>
  <c r="I504" i="45"/>
  <c r="I503" i="45"/>
  <c r="I502" i="45"/>
  <c r="I501" i="45"/>
  <c r="I500" i="45"/>
  <c r="I499" i="45"/>
  <c r="I498" i="45"/>
  <c r="I496" i="45"/>
  <c r="I495" i="45"/>
  <c r="I494" i="45"/>
  <c r="I493" i="45"/>
  <c r="I492" i="45"/>
  <c r="I491" i="45"/>
  <c r="I490" i="45"/>
  <c r="I489" i="45"/>
  <c r="I488" i="45"/>
  <c r="I487" i="45"/>
  <c r="I486" i="45"/>
  <c r="I484" i="45"/>
  <c r="I483" i="45"/>
  <c r="I482" i="45"/>
  <c r="I481" i="45"/>
  <c r="I480" i="45"/>
  <c r="I479" i="45"/>
  <c r="I478" i="45"/>
  <c r="I477" i="45"/>
  <c r="I476" i="45"/>
  <c r="I475" i="45"/>
  <c r="I474" i="45"/>
  <c r="I472" i="45"/>
  <c r="I471" i="45"/>
  <c r="I470" i="45"/>
  <c r="I469" i="45"/>
  <c r="I468" i="45"/>
  <c r="I467" i="45"/>
  <c r="I466" i="45"/>
  <c r="I465" i="45"/>
  <c r="I464" i="45"/>
  <c r="I463" i="45"/>
  <c r="I462" i="45"/>
  <c r="I460" i="45"/>
  <c r="I459" i="45"/>
  <c r="I458" i="45"/>
  <c r="I457" i="45"/>
  <c r="I456" i="45"/>
  <c r="I455" i="45"/>
  <c r="I454" i="45"/>
  <c r="I453" i="45"/>
  <c r="I452" i="45"/>
  <c r="I451" i="45"/>
  <c r="I450" i="45"/>
  <c r="I448" i="45"/>
  <c r="I447" i="45"/>
  <c r="I446" i="45"/>
  <c r="I445" i="45"/>
  <c r="I444" i="45"/>
  <c r="I443" i="45"/>
  <c r="I442" i="45"/>
  <c r="I441" i="45"/>
  <c r="I440" i="45"/>
  <c r="I439" i="45"/>
  <c r="I438" i="45"/>
  <c r="I436" i="45"/>
  <c r="I435" i="45"/>
  <c r="I434" i="45"/>
  <c r="I433" i="45"/>
  <c r="I432" i="45"/>
  <c r="I431" i="45"/>
  <c r="I430" i="45"/>
  <c r="I429" i="45"/>
  <c r="I428" i="45"/>
  <c r="I427" i="45"/>
  <c r="I426" i="45"/>
  <c r="I424" i="45"/>
  <c r="I423" i="45"/>
  <c r="I422" i="45"/>
  <c r="I421" i="45"/>
  <c r="I420" i="45"/>
  <c r="I419" i="45"/>
  <c r="I418" i="45"/>
  <c r="I417" i="45"/>
  <c r="I416" i="45"/>
  <c r="I415" i="45"/>
  <c r="I414" i="45"/>
  <c r="I412" i="45"/>
  <c r="I411" i="45"/>
  <c r="I410" i="45"/>
  <c r="I409" i="45"/>
  <c r="I408" i="45"/>
  <c r="I407" i="45"/>
  <c r="I406" i="45"/>
  <c r="I405" i="45"/>
  <c r="I404" i="45"/>
  <c r="I403" i="45"/>
  <c r="I402" i="45"/>
  <c r="I400" i="45"/>
  <c r="I399" i="45"/>
  <c r="I398" i="45"/>
  <c r="I397" i="45"/>
  <c r="I396" i="45"/>
  <c r="I395" i="45"/>
  <c r="I394" i="45"/>
  <c r="I393" i="45"/>
  <c r="I392" i="45"/>
  <c r="I391" i="45"/>
  <c r="I390" i="45"/>
  <c r="I388" i="45"/>
  <c r="I387" i="45"/>
  <c r="I386" i="45"/>
  <c r="I385" i="45"/>
  <c r="I384" i="45"/>
  <c r="I383" i="45"/>
  <c r="I382" i="45"/>
  <c r="I381" i="45"/>
  <c r="I380" i="45"/>
  <c r="I379" i="45"/>
  <c r="I378" i="45"/>
  <c r="I376" i="45"/>
  <c r="I375" i="45"/>
  <c r="I374" i="45"/>
  <c r="I373" i="45"/>
  <c r="I372" i="45"/>
  <c r="I371" i="45"/>
  <c r="I370" i="45"/>
  <c r="I369" i="45"/>
  <c r="I368" i="45"/>
  <c r="I367" i="45"/>
  <c r="I366" i="45"/>
  <c r="I364" i="45"/>
  <c r="I363" i="45"/>
  <c r="I362" i="45"/>
  <c r="I361" i="45"/>
  <c r="I360" i="45"/>
  <c r="I359" i="45"/>
  <c r="I358" i="45"/>
  <c r="I357" i="45"/>
  <c r="I356" i="45"/>
  <c r="I355" i="45"/>
  <c r="I354" i="45"/>
  <c r="I352" i="45"/>
  <c r="I351" i="45"/>
  <c r="I350" i="45"/>
  <c r="I349" i="45"/>
  <c r="I348" i="45"/>
  <c r="I347" i="45"/>
  <c r="I346" i="45"/>
  <c r="I345" i="45"/>
  <c r="I344" i="45"/>
  <c r="I343" i="45"/>
  <c r="I342" i="45"/>
  <c r="I340" i="45"/>
  <c r="I339" i="45"/>
  <c r="I338" i="45"/>
  <c r="I337" i="45"/>
  <c r="I336" i="45"/>
  <c r="I335" i="45"/>
  <c r="I334" i="45"/>
  <c r="I333" i="45"/>
  <c r="I332" i="45"/>
  <c r="I331" i="45"/>
  <c r="I330" i="45"/>
  <c r="I328" i="45"/>
  <c r="I327" i="45"/>
  <c r="I326" i="45"/>
  <c r="I325" i="45"/>
  <c r="I324" i="45"/>
  <c r="I323" i="45"/>
  <c r="I322" i="45"/>
  <c r="I321" i="45"/>
  <c r="I320" i="45"/>
  <c r="I319" i="45"/>
  <c r="I318" i="45"/>
  <c r="I316" i="45"/>
  <c r="I315" i="45"/>
  <c r="I314" i="45"/>
  <c r="I313" i="45"/>
  <c r="I312" i="45"/>
  <c r="I311" i="45"/>
  <c r="I310" i="45"/>
  <c r="I309" i="45"/>
  <c r="I308" i="45"/>
  <c r="I307" i="45"/>
  <c r="I306" i="45"/>
  <c r="I304" i="45"/>
  <c r="I303" i="45"/>
  <c r="I302" i="45"/>
  <c r="I301" i="45"/>
  <c r="I300" i="45"/>
  <c r="I299" i="45"/>
  <c r="I298" i="45"/>
  <c r="I297" i="45"/>
  <c r="I296" i="45"/>
  <c r="I295" i="45"/>
  <c r="I294" i="45"/>
  <c r="I292" i="45"/>
  <c r="I291" i="45"/>
  <c r="I290" i="45"/>
  <c r="I289" i="45"/>
  <c r="I288" i="45"/>
  <c r="I287" i="45"/>
  <c r="I286" i="45"/>
  <c r="I285" i="45"/>
  <c r="I284" i="45"/>
  <c r="I283" i="45"/>
  <c r="I282" i="45"/>
  <c r="I280" i="45"/>
  <c r="I279" i="45"/>
  <c r="I278" i="45"/>
  <c r="I277" i="45"/>
  <c r="I276" i="45"/>
  <c r="I275" i="45"/>
  <c r="I274" i="45"/>
  <c r="I273" i="45"/>
  <c r="I272" i="45"/>
  <c r="I271" i="45"/>
  <c r="I270" i="45"/>
  <c r="I268" i="45"/>
  <c r="I267" i="45"/>
  <c r="I266" i="45"/>
  <c r="I265" i="45"/>
  <c r="I264" i="45"/>
  <c r="I263" i="45"/>
  <c r="I262" i="45"/>
  <c r="I261" i="45"/>
  <c r="I260" i="45"/>
  <c r="I259" i="45"/>
  <c r="I258" i="45"/>
  <c r="I256" i="45"/>
  <c r="I255" i="45"/>
  <c r="I254" i="45"/>
  <c r="I253" i="45"/>
  <c r="I252" i="45"/>
  <c r="I251" i="45"/>
  <c r="I250" i="45"/>
  <c r="I249" i="45"/>
  <c r="I248" i="45"/>
  <c r="I247" i="45"/>
  <c r="I246" i="45"/>
  <c r="I244" i="45"/>
  <c r="I243" i="45"/>
  <c r="I242" i="45"/>
  <c r="I241" i="45"/>
  <c r="I240" i="45"/>
  <c r="I239" i="45"/>
  <c r="I238" i="45"/>
  <c r="I237" i="45"/>
  <c r="I236" i="45"/>
  <c r="I235" i="45"/>
  <c r="I234" i="45"/>
  <c r="I232" i="45"/>
  <c r="I231" i="45"/>
  <c r="I230" i="45"/>
  <c r="I229" i="45"/>
  <c r="I228" i="45"/>
  <c r="I227" i="45"/>
  <c r="I226" i="45"/>
  <c r="I225" i="45"/>
  <c r="I224" i="45"/>
  <c r="I223" i="45"/>
  <c r="I222" i="45"/>
  <c r="I220" i="45"/>
  <c r="I219" i="45"/>
  <c r="I218" i="45"/>
  <c r="I217" i="45"/>
  <c r="I216" i="45"/>
  <c r="I215" i="45"/>
  <c r="I214" i="45"/>
  <c r="I213" i="45"/>
  <c r="I212" i="45"/>
  <c r="I211" i="45"/>
  <c r="I210" i="45"/>
  <c r="I208" i="45"/>
  <c r="I207" i="45"/>
  <c r="I206" i="45"/>
  <c r="I205" i="45"/>
  <c r="I204" i="45"/>
  <c r="I203" i="45"/>
  <c r="I202" i="45"/>
  <c r="I201" i="45"/>
  <c r="I200" i="45"/>
  <c r="I199" i="45"/>
  <c r="I198" i="45"/>
  <c r="I196" i="45"/>
  <c r="I195" i="45"/>
  <c r="I194" i="45"/>
  <c r="I193" i="45"/>
  <c r="I192" i="45"/>
  <c r="I191" i="45"/>
  <c r="I190" i="45"/>
  <c r="I189" i="45"/>
  <c r="I188" i="45"/>
  <c r="I187" i="45"/>
  <c r="I186" i="45"/>
  <c r="I184" i="45"/>
  <c r="I183" i="45"/>
  <c r="I182" i="45"/>
  <c r="I181" i="45"/>
  <c r="I180" i="45"/>
  <c r="I179" i="45"/>
  <c r="I178" i="45"/>
  <c r="I177" i="45"/>
  <c r="I176" i="45"/>
  <c r="I175" i="45"/>
  <c r="I174" i="45"/>
  <c r="I172" i="45"/>
  <c r="I171" i="45"/>
  <c r="I170" i="45"/>
  <c r="I169" i="45"/>
  <c r="I168" i="45"/>
  <c r="I167" i="45"/>
  <c r="I166" i="45"/>
  <c r="I165" i="45"/>
  <c r="I164" i="45"/>
  <c r="I163" i="45"/>
  <c r="I162" i="45"/>
  <c r="I160" i="45"/>
  <c r="I159" i="45"/>
  <c r="I158" i="45"/>
  <c r="I157" i="45"/>
  <c r="I156" i="45"/>
  <c r="I155" i="45"/>
  <c r="I154" i="45"/>
  <c r="I153" i="45"/>
  <c r="I152" i="45"/>
  <c r="I151" i="45"/>
  <c r="I150" i="45"/>
  <c r="I148" i="45"/>
  <c r="I147" i="45"/>
  <c r="I146" i="45"/>
  <c r="I145" i="45"/>
  <c r="I144" i="45"/>
  <c r="I143" i="45"/>
  <c r="I142" i="45"/>
  <c r="I141" i="45"/>
  <c r="I140" i="45"/>
  <c r="I139" i="45"/>
  <c r="I138" i="45"/>
  <c r="I136" i="45"/>
  <c r="I135" i="45"/>
  <c r="I134" i="45"/>
  <c r="I133" i="45"/>
  <c r="I132" i="45"/>
  <c r="I131" i="45"/>
  <c r="I130" i="45"/>
  <c r="I129" i="45"/>
  <c r="I128" i="45"/>
  <c r="I127" i="45"/>
  <c r="I126" i="45"/>
  <c r="I124" i="45"/>
  <c r="I123" i="45"/>
  <c r="I122" i="45"/>
  <c r="I121" i="45"/>
  <c r="I120" i="45"/>
  <c r="I119" i="45"/>
  <c r="I118" i="45"/>
  <c r="I117" i="45"/>
  <c r="I116" i="45"/>
  <c r="I115" i="45"/>
  <c r="I114" i="45"/>
  <c r="I112" i="45"/>
  <c r="I111" i="45"/>
  <c r="I110" i="45"/>
  <c r="I109" i="45"/>
  <c r="I108" i="45"/>
  <c r="I107" i="45"/>
  <c r="I106" i="45"/>
  <c r="I105" i="45"/>
  <c r="I104" i="45"/>
  <c r="I103" i="45"/>
  <c r="I102" i="45"/>
  <c r="I100" i="45"/>
  <c r="I99" i="45"/>
  <c r="I98" i="45"/>
  <c r="I97" i="45"/>
  <c r="I96" i="45"/>
  <c r="I95" i="45"/>
  <c r="I94" i="45"/>
  <c r="I93" i="45"/>
  <c r="I92" i="45"/>
  <c r="I91" i="45"/>
  <c r="I90" i="45"/>
  <c r="I88" i="45"/>
  <c r="I87" i="45"/>
  <c r="I86" i="45"/>
  <c r="I85" i="45"/>
  <c r="I84" i="45"/>
  <c r="I83" i="45"/>
  <c r="I82" i="45"/>
  <c r="I81" i="45"/>
  <c r="I80" i="45"/>
  <c r="I79" i="45"/>
  <c r="I78" i="45"/>
  <c r="I76" i="45"/>
  <c r="I75" i="45"/>
  <c r="I74" i="45"/>
  <c r="I73" i="45"/>
  <c r="I72" i="45"/>
  <c r="I71" i="45"/>
  <c r="I70" i="45"/>
  <c r="I69" i="45"/>
  <c r="I68" i="45"/>
  <c r="I67" i="45"/>
  <c r="I66" i="45"/>
  <c r="I64" i="45"/>
  <c r="I63" i="45"/>
  <c r="I62" i="45"/>
  <c r="I61" i="45"/>
  <c r="I60" i="45"/>
  <c r="I59" i="45"/>
  <c r="I58" i="45"/>
  <c r="I57" i="45"/>
  <c r="I56" i="45"/>
  <c r="I55" i="45"/>
  <c r="I54" i="45"/>
  <c r="I52" i="45"/>
  <c r="I51" i="45"/>
  <c r="I50" i="45"/>
  <c r="I49" i="45"/>
  <c r="I48" i="45"/>
  <c r="I47" i="45"/>
  <c r="I46" i="45"/>
  <c r="I45" i="45"/>
  <c r="I44" i="45"/>
  <c r="I43" i="45"/>
  <c r="I42" i="45"/>
  <c r="I40" i="45"/>
  <c r="I39" i="45"/>
  <c r="I38" i="45"/>
  <c r="I37" i="45"/>
  <c r="I36" i="45"/>
  <c r="I35" i="45"/>
  <c r="I34" i="45"/>
  <c r="I33" i="45"/>
  <c r="I32" i="45"/>
  <c r="I31" i="45"/>
  <c r="I30" i="45"/>
  <c r="I28" i="45"/>
  <c r="I27" i="45"/>
  <c r="I26" i="45"/>
  <c r="I25" i="45"/>
  <c r="I24" i="45"/>
  <c r="I23" i="45"/>
  <c r="I22" i="45"/>
  <c r="I21" i="45"/>
  <c r="I20" i="45"/>
  <c r="I19" i="45"/>
  <c r="I18" i="45"/>
  <c r="I16" i="45"/>
  <c r="I15" i="45"/>
  <c r="I14" i="45"/>
  <c r="I13" i="45"/>
  <c r="I12" i="45"/>
  <c r="I11" i="45"/>
  <c r="I10" i="45"/>
  <c r="I9" i="45"/>
  <c r="I8" i="45"/>
  <c r="I7" i="45"/>
  <c r="I6" i="45"/>
  <c r="I4" i="45"/>
  <c r="I3" i="45"/>
  <c r="I2" i="45"/>
  <c r="G6" i="44"/>
  <c r="F6" i="44"/>
  <c r="E6" i="44"/>
  <c r="D6" i="44"/>
  <c r="C6" i="44"/>
  <c r="B6" i="44"/>
  <c r="G3" i="44"/>
  <c r="F3" i="44"/>
  <c r="F4" i="44" s="1"/>
  <c r="E3" i="44"/>
  <c r="D3" i="44"/>
  <c r="C3" i="44"/>
  <c r="B4" i="44" s="1"/>
  <c r="I70" i="46"/>
  <c r="I282" i="46"/>
  <c r="I294" i="46"/>
  <c r="I306" i="46"/>
  <c r="I318" i="46"/>
  <c r="I330" i="46"/>
  <c r="I342" i="46"/>
  <c r="I354" i="46"/>
  <c r="I366" i="46"/>
  <c r="I378" i="46"/>
  <c r="I390" i="46"/>
  <c r="I639" i="46"/>
  <c r="I651" i="46"/>
  <c r="I663" i="46"/>
  <c r="I59" i="46"/>
  <c r="I62" i="46"/>
  <c r="I68" i="46"/>
  <c r="I71" i="46"/>
  <c r="I74" i="46"/>
  <c r="I83" i="46"/>
  <c r="I95" i="46"/>
  <c r="I107" i="46"/>
  <c r="I119" i="46"/>
  <c r="I131" i="46"/>
  <c r="I143" i="46"/>
  <c r="I155" i="46"/>
  <c r="I167" i="46"/>
  <c r="I179" i="46"/>
  <c r="I191" i="46"/>
  <c r="I203" i="46"/>
  <c r="I215" i="46"/>
  <c r="I227" i="46"/>
  <c r="I239" i="46"/>
  <c r="I251" i="46"/>
  <c r="I263" i="46"/>
  <c r="I275" i="46"/>
  <c r="I287" i="46"/>
  <c r="I299" i="46"/>
  <c r="I311" i="46"/>
  <c r="I323" i="46"/>
  <c r="I335" i="46"/>
  <c r="I347" i="46"/>
  <c r="I359" i="46"/>
  <c r="I371" i="46"/>
  <c r="I383" i="46"/>
  <c r="I395" i="46"/>
  <c r="I407" i="46"/>
  <c r="I419" i="46"/>
  <c r="I431" i="46"/>
  <c r="I443" i="46"/>
  <c r="I455" i="46"/>
  <c r="I467" i="46"/>
  <c r="I479" i="46"/>
  <c r="I491" i="46"/>
  <c r="I503" i="46"/>
  <c r="I515" i="46"/>
  <c r="I527" i="46"/>
  <c r="I539" i="46"/>
  <c r="I551" i="46"/>
  <c r="I563" i="46"/>
  <c r="I575" i="46"/>
  <c r="I587" i="46"/>
  <c r="I599" i="46"/>
  <c r="I611" i="46"/>
  <c r="I623" i="46"/>
  <c r="I635" i="46"/>
  <c r="I647" i="46"/>
  <c r="I659" i="46"/>
  <c r="I671" i="46"/>
  <c r="I683" i="46"/>
  <c r="I695" i="46"/>
  <c r="I707" i="46"/>
  <c r="I724" i="46"/>
  <c r="I731" i="46"/>
  <c r="I748" i="46"/>
  <c r="I755" i="46"/>
  <c r="I772" i="46"/>
  <c r="I779" i="46"/>
  <c r="I796" i="46"/>
  <c r="I803" i="46"/>
  <c r="I820" i="46"/>
  <c r="I744" i="46"/>
  <c r="I768" i="46"/>
  <c r="I792" i="46"/>
  <c r="I816" i="46"/>
  <c r="I1137" i="46"/>
  <c r="I1153" i="46"/>
  <c r="I1169" i="46"/>
  <c r="I1185" i="46"/>
  <c r="I1201" i="46"/>
  <c r="I1217" i="46"/>
  <c r="I1233" i="46"/>
  <c r="I1249" i="46"/>
  <c r="I1265" i="46"/>
  <c r="I1281" i="46"/>
  <c r="I1297" i="46"/>
  <c r="I835" i="46"/>
  <c r="I851" i="46"/>
  <c r="I867" i="46"/>
  <c r="I883" i="46"/>
  <c r="I899" i="46"/>
  <c r="I915" i="46"/>
  <c r="I931" i="46"/>
  <c r="I947" i="46"/>
  <c r="I963" i="46"/>
  <c r="I979" i="46"/>
  <c r="I995" i="46"/>
  <c r="I1011" i="46"/>
  <c r="I1027" i="46"/>
  <c r="I1043" i="46"/>
  <c r="I1059" i="46"/>
  <c r="I719" i="46"/>
  <c r="I736" i="46"/>
  <c r="I743" i="46"/>
  <c r="I760" i="46"/>
  <c r="I767" i="46"/>
  <c r="I784" i="46"/>
  <c r="I791" i="46"/>
  <c r="I808" i="46"/>
  <c r="I815" i="46"/>
  <c r="I732" i="46"/>
  <c r="I756" i="46"/>
  <c r="I780" i="46"/>
  <c r="I804" i="46"/>
  <c r="I1129" i="46"/>
  <c r="I1145" i="46"/>
  <c r="I1161" i="46"/>
  <c r="I1177" i="46"/>
  <c r="I1193" i="46"/>
  <c r="I1209" i="46"/>
  <c r="I1225" i="46"/>
  <c r="I1241" i="46"/>
  <c r="I1257" i="46"/>
  <c r="I1273" i="46"/>
  <c r="I1289" i="46"/>
  <c r="I735" i="46"/>
  <c r="I759" i="46"/>
  <c r="I783" i="46"/>
  <c r="I807" i="46"/>
  <c r="I1303" i="46"/>
  <c r="I1309" i="46"/>
  <c r="I1321" i="46"/>
  <c r="I1333" i="46"/>
  <c r="I1345" i="46"/>
  <c r="I1357" i="46"/>
  <c r="I1369" i="46"/>
  <c r="I1381" i="46"/>
  <c r="I1393" i="46"/>
  <c r="I1405" i="46"/>
  <c r="I1417" i="46"/>
  <c r="I1429" i="46"/>
  <c r="I1441" i="46"/>
  <c r="I1453" i="46"/>
  <c r="I1513" i="46"/>
  <c r="I1525" i="46"/>
  <c r="I1537" i="46"/>
  <c r="I1549" i="46"/>
  <c r="I1561" i="46"/>
  <c r="I1573" i="46"/>
  <c r="I1585" i="46"/>
  <c r="I1621" i="46"/>
  <c r="I1645" i="46"/>
  <c r="I1657" i="46"/>
  <c r="I1669" i="46"/>
  <c r="I1681" i="46"/>
  <c r="I1693" i="46"/>
  <c r="I1705" i="46"/>
  <c r="I1717" i="46"/>
  <c r="I1720" i="46"/>
  <c r="I1729" i="46"/>
  <c r="I1732" i="46"/>
  <c r="I1741" i="46"/>
  <c r="I1744" i="46"/>
  <c r="I1753" i="46"/>
  <c r="I1756" i="46"/>
  <c r="I1765" i="46"/>
  <c r="I1768" i="46"/>
  <c r="I1777" i="46"/>
  <c r="I1780" i="46"/>
  <c r="I1789" i="46"/>
  <c r="I1792" i="46"/>
  <c r="I1801" i="46"/>
  <c r="I1804" i="46"/>
  <c r="I1813" i="46"/>
  <c r="I1816" i="46"/>
  <c r="I1825" i="46"/>
  <c r="I1828" i="46"/>
  <c r="I1837" i="46"/>
  <c r="I1840" i="46"/>
  <c r="I1477" i="46"/>
  <c r="I1489" i="46"/>
  <c r="I1501" i="46"/>
  <c r="I1597" i="46"/>
  <c r="I1609" i="46"/>
  <c r="I1465" i="46"/>
  <c r="I1633" i="46"/>
  <c r="I1485" i="46"/>
  <c r="I1497" i="46"/>
  <c r="I1533" i="46"/>
  <c r="I1605" i="46"/>
  <c r="I1641" i="46"/>
  <c r="I1473" i="46"/>
  <c r="I1304" i="46"/>
  <c r="I1316" i="46"/>
  <c r="I1328" i="46"/>
  <c r="I1340" i="46"/>
  <c r="I1352" i="46"/>
  <c r="I1364" i="46"/>
  <c r="I1376" i="46"/>
  <c r="I1388" i="46"/>
  <c r="I1400" i="46"/>
  <c r="I1412" i="46"/>
  <c r="I1424" i="46"/>
  <c r="I1436" i="46"/>
  <c r="I1448" i="46"/>
  <c r="I1460" i="46"/>
  <c r="I1472" i="46"/>
  <c r="I1484" i="46"/>
  <c r="I1496" i="46"/>
  <c r="I1508" i="46"/>
  <c r="I1520" i="46"/>
  <c r="I1532" i="46"/>
  <c r="I1544" i="46"/>
  <c r="I1568" i="46"/>
  <c r="I1580" i="46"/>
  <c r="I1592" i="46"/>
  <c r="I1604" i="46"/>
  <c r="I1616" i="46"/>
  <c r="I1640" i="46"/>
  <c r="I1652" i="46"/>
  <c r="I1664" i="46"/>
  <c r="I1676" i="46"/>
  <c r="I1688" i="46"/>
  <c r="I1700" i="46"/>
  <c r="I1712" i="46"/>
  <c r="I1724" i="46"/>
  <c r="I1736" i="46"/>
  <c r="I1748" i="46"/>
  <c r="I1760" i="46"/>
  <c r="I1772" i="46"/>
  <c r="I1784" i="46"/>
  <c r="I1796" i="46"/>
  <c r="I1808" i="46"/>
  <c r="I1820" i="46"/>
  <c r="I1832" i="46"/>
  <c r="I1857" i="46"/>
  <c r="I1881" i="46"/>
  <c r="I1905" i="46"/>
  <c r="I1929" i="46"/>
  <c r="I1843" i="46"/>
  <c r="I1962" i="46"/>
  <c r="I1978" i="46"/>
  <c r="I1994" i="46"/>
  <c r="I2010" i="46"/>
  <c r="I2026" i="46"/>
  <c r="I2042" i="46"/>
  <c r="I2058" i="46"/>
  <c r="I2074" i="46"/>
  <c r="I2090" i="46"/>
  <c r="I2106" i="46"/>
  <c r="I2122" i="46"/>
  <c r="I2138" i="46"/>
  <c r="I2154" i="46"/>
  <c r="I2170" i="46"/>
  <c r="I2186" i="46"/>
  <c r="I2202" i="46"/>
  <c r="I2218" i="46"/>
  <c r="I2234" i="46"/>
  <c r="I2250" i="46"/>
  <c r="I2266" i="46"/>
  <c r="I2282" i="46"/>
  <c r="I2298" i="46"/>
  <c r="I2314" i="46"/>
  <c r="I1853" i="46"/>
  <c r="I1867" i="46"/>
  <c r="I1877" i="46"/>
  <c r="I1901" i="46"/>
  <c r="I1925" i="46"/>
  <c r="I1863" i="46"/>
  <c r="I1873" i="46"/>
  <c r="I1891" i="46"/>
  <c r="I1897" i="46"/>
  <c r="I1915" i="46"/>
  <c r="I1921" i="46"/>
  <c r="I1939" i="46"/>
  <c r="I1945" i="46"/>
  <c r="I1958" i="46"/>
  <c r="I1974" i="46"/>
  <c r="I1990" i="46"/>
  <c r="I2006" i="46"/>
  <c r="I2022" i="46"/>
  <c r="I2038" i="46"/>
  <c r="I2054" i="46"/>
  <c r="I2070" i="46"/>
  <c r="I2086" i="46"/>
  <c r="I2102" i="46"/>
  <c r="I2118" i="46"/>
  <c r="I2134" i="46"/>
  <c r="I2150" i="46"/>
  <c r="I2166" i="46"/>
  <c r="I2182" i="46"/>
  <c r="I2198" i="46"/>
  <c r="I2214" i="46"/>
  <c r="I2230" i="46"/>
  <c r="I2246" i="46"/>
  <c r="I2262" i="46"/>
  <c r="I2278" i="46"/>
  <c r="I2294" i="46"/>
  <c r="I2310" i="46"/>
  <c r="I1845" i="46"/>
  <c r="I1855" i="46"/>
  <c r="I1954" i="46"/>
  <c r="I1970" i="46"/>
  <c r="I1986" i="46"/>
  <c r="I2002" i="46"/>
  <c r="I2018" i="46"/>
  <c r="I2034" i="46"/>
  <c r="I2050" i="46"/>
  <c r="I2066" i="46"/>
  <c r="I2082" i="46"/>
  <c r="I2098" i="46"/>
  <c r="I2114" i="46"/>
  <c r="I2130" i="46"/>
  <c r="I2146" i="46"/>
  <c r="I2162" i="46"/>
  <c r="I2178" i="46"/>
  <c r="I2194" i="46"/>
  <c r="I2210" i="46"/>
  <c r="I2226" i="46"/>
  <c r="I2242" i="46"/>
  <c r="I2258" i="46"/>
  <c r="I2274" i="46"/>
  <c r="I2290" i="46"/>
  <c r="I2306" i="46"/>
  <c r="I2322" i="46"/>
  <c r="I2334" i="46"/>
  <c r="I2346" i="46"/>
  <c r="I2358" i="46"/>
  <c r="I2370" i="46"/>
  <c r="I2382" i="46"/>
  <c r="I2394" i="46"/>
  <c r="I2406" i="46"/>
  <c r="I2418" i="46"/>
  <c r="I2430" i="46"/>
  <c r="I2442" i="46"/>
  <c r="I2454" i="46"/>
  <c r="I1865" i="46"/>
  <c r="I1889" i="46"/>
  <c r="I1913" i="46"/>
  <c r="I1937" i="46"/>
  <c r="I1851" i="46"/>
  <c r="I1951" i="46"/>
  <c r="I1967" i="46"/>
  <c r="I1983" i="46"/>
  <c r="I1999" i="46"/>
  <c r="I2015" i="46"/>
  <c r="I2031" i="46"/>
  <c r="I2047" i="46"/>
  <c r="I2063" i="46"/>
  <c r="I2079" i="46"/>
  <c r="I2095" i="46"/>
  <c r="I2111" i="46"/>
  <c r="I2127" i="46"/>
  <c r="I2143" i="46"/>
  <c r="I2159" i="46"/>
  <c r="I2175" i="46"/>
  <c r="I2191" i="46"/>
  <c r="I2207" i="46"/>
  <c r="I2223" i="46"/>
  <c r="I2239" i="46"/>
  <c r="I2255" i="46"/>
  <c r="I2271" i="46"/>
  <c r="I2287" i="46"/>
  <c r="I2303" i="46"/>
  <c r="I2319" i="46"/>
  <c r="I1861" i="46"/>
  <c r="I1879" i="46"/>
  <c r="I1885" i="46"/>
  <c r="I1903" i="46"/>
  <c r="I1927" i="46"/>
  <c r="I1950" i="46"/>
  <c r="I1966" i="46"/>
  <c r="I1982" i="46"/>
  <c r="I1998" i="46"/>
  <c r="I2014" i="46"/>
  <c r="I2030" i="46"/>
  <c r="I2046" i="46"/>
  <c r="I2062" i="46"/>
  <c r="I2078" i="46"/>
  <c r="I2094" i="46"/>
  <c r="I2110" i="46"/>
  <c r="I2126" i="46"/>
  <c r="I2142" i="46"/>
  <c r="I2158" i="46"/>
  <c r="I2174" i="46"/>
  <c r="I2190" i="46"/>
  <c r="I2206" i="46"/>
  <c r="I2222" i="46"/>
  <c r="I2238" i="46"/>
  <c r="I2254" i="46"/>
  <c r="I2270" i="46"/>
  <c r="I2286" i="46"/>
  <c r="I2302" i="46"/>
  <c r="I2318" i="46"/>
  <c r="I2331" i="46"/>
  <c r="I2343" i="46"/>
  <c r="I2355" i="46"/>
  <c r="I2367" i="46"/>
  <c r="I2379" i="46"/>
  <c r="I2391" i="46"/>
  <c r="I2403" i="46"/>
  <c r="I2415" i="46"/>
  <c r="I2427" i="46"/>
  <c r="I2439" i="46"/>
  <c r="I2451" i="46"/>
  <c r="I2463" i="46"/>
  <c r="I2483" i="46"/>
  <c r="I2499" i="46"/>
  <c r="I2515" i="46"/>
  <c r="I2531" i="46"/>
  <c r="I2547" i="46"/>
  <c r="I2563" i="46"/>
  <c r="I2579" i="46"/>
  <c r="I2595" i="46"/>
  <c r="I2611" i="46"/>
  <c r="I2627" i="46"/>
  <c r="I2643" i="46"/>
  <c r="I2489" i="46"/>
  <c r="I2505" i="46"/>
  <c r="I2585" i="46"/>
  <c r="I2617" i="46"/>
  <c r="I2633" i="46"/>
  <c r="I2649" i="46"/>
  <c r="I2482" i="46"/>
  <c r="I2498" i="46"/>
  <c r="I2514" i="46"/>
  <c r="I2521" i="46"/>
  <c r="I2530" i="46"/>
  <c r="I2546" i="46"/>
  <c r="I2562" i="46"/>
  <c r="I2578" i="46"/>
  <c r="I2594" i="46"/>
  <c r="I2610" i="46"/>
  <c r="I2626" i="46"/>
  <c r="I2642" i="46"/>
  <c r="I2685" i="46"/>
  <c r="I2697" i="46"/>
  <c r="I2709" i="46"/>
  <c r="I2721" i="46"/>
  <c r="I2733" i="46"/>
  <c r="I2745" i="46"/>
  <c r="I2769" i="46"/>
  <c r="I2781" i="46"/>
  <c r="I2793" i="46"/>
  <c r="I2805" i="46"/>
  <c r="I2817" i="46"/>
  <c r="I2829" i="46"/>
  <c r="I2841" i="46"/>
  <c r="I2853" i="46"/>
  <c r="I2865" i="46"/>
  <c r="I2877" i="46"/>
  <c r="I2889" i="46"/>
  <c r="I2901" i="46"/>
  <c r="I2913" i="46"/>
  <c r="I2925" i="46"/>
  <c r="I2937" i="46"/>
  <c r="I2949" i="46"/>
  <c r="I2961" i="46"/>
  <c r="I2973" i="46"/>
  <c r="I2985" i="46"/>
  <c r="I2997" i="46"/>
  <c r="I3009" i="46"/>
  <c r="I3021" i="46"/>
  <c r="I3033" i="46"/>
  <c r="I3045" i="46"/>
  <c r="I3057" i="46"/>
  <c r="I3069" i="46"/>
  <c r="I3081" i="46"/>
  <c r="I3093" i="46"/>
  <c r="I3105" i="46"/>
  <c r="I2475" i="46"/>
  <c r="I2491" i="46"/>
  <c r="I2507" i="46"/>
  <c r="I2523" i="46"/>
  <c r="I2539" i="46"/>
  <c r="I2555" i="46"/>
  <c r="I2571" i="46"/>
  <c r="I2587" i="46"/>
  <c r="I2603" i="46"/>
  <c r="I2619" i="46"/>
  <c r="I2635" i="46"/>
  <c r="I2651" i="46"/>
  <c r="I2657" i="46"/>
  <c r="I2669" i="46"/>
  <c r="I2753" i="46"/>
  <c r="I2765" i="46"/>
  <c r="I2481" i="46"/>
  <c r="I2497" i="46"/>
  <c r="I2577" i="46"/>
  <c r="I2609" i="46"/>
  <c r="I2625" i="46"/>
  <c r="I2641" i="46"/>
  <c r="I2681" i="46"/>
  <c r="I2693" i="46"/>
  <c r="I2705" i="46"/>
  <c r="I2717" i="46"/>
  <c r="I2729" i="46"/>
  <c r="I2741" i="46"/>
  <c r="I2777" i="46"/>
  <c r="I2789" i="46"/>
  <c r="I2801" i="46"/>
  <c r="I2813" i="46"/>
  <c r="I2825" i="46"/>
  <c r="I2837" i="46"/>
  <c r="I2849" i="46"/>
  <c r="I2861" i="46"/>
  <c r="I2873" i="46"/>
  <c r="I2885" i="46"/>
  <c r="I2897" i="46"/>
  <c r="I2909" i="46"/>
  <c r="I2921" i="46"/>
  <c r="I2933" i="46"/>
  <c r="I2945" i="46"/>
  <c r="I2957" i="46"/>
  <c r="I2969" i="46"/>
  <c r="I2981" i="46"/>
  <c r="I2993" i="46"/>
  <c r="I3005" i="46"/>
  <c r="I3017" i="46"/>
  <c r="I3029" i="46"/>
  <c r="I3041" i="46"/>
  <c r="I3053" i="46"/>
  <c r="I3065" i="46"/>
  <c r="I3077" i="46"/>
  <c r="I3089" i="46"/>
  <c r="I3101" i="46"/>
  <c r="I3113" i="46"/>
  <c r="I2490" i="46"/>
  <c r="I2506" i="46"/>
  <c r="I2513" i="46"/>
  <c r="I2522" i="46"/>
  <c r="I2529" i="46"/>
  <c r="I2538" i="46"/>
  <c r="I2554" i="46"/>
  <c r="I2570" i="46"/>
  <c r="I2586" i="46"/>
  <c r="I2602" i="46"/>
  <c r="I2618" i="46"/>
  <c r="I2634" i="46"/>
  <c r="I2650" i="46"/>
  <c r="I3124" i="46"/>
  <c r="I3188" i="46"/>
  <c r="I3200" i="46"/>
  <c r="I3672" i="46"/>
  <c r="I3684" i="46"/>
  <c r="I3696" i="46"/>
  <c r="I3708" i="46"/>
  <c r="I3720" i="46"/>
  <c r="I3732" i="46"/>
  <c r="I3744" i="46"/>
  <c r="I3160" i="46"/>
  <c r="I3212" i="46"/>
  <c r="I3264" i="46"/>
  <c r="I3114" i="46"/>
  <c r="I3123" i="46"/>
  <c r="I3135" i="46"/>
  <c r="I3156" i="46"/>
  <c r="I3208" i="46"/>
  <c r="I3159" i="46"/>
  <c r="I3211" i="46"/>
  <c r="I3140" i="46"/>
  <c r="I3168" i="46"/>
  <c r="I3220" i="46"/>
  <c r="I3232" i="46"/>
  <c r="I3244" i="46"/>
  <c r="I3256" i="46"/>
  <c r="I3280" i="46"/>
  <c r="I3292" i="46"/>
  <c r="I3304" i="46"/>
  <c r="I3316" i="46"/>
  <c r="I3328" i="46"/>
  <c r="I3340" i="46"/>
  <c r="I3352" i="46"/>
  <c r="I3364" i="46"/>
  <c r="I3376" i="46"/>
  <c r="I3388" i="46"/>
  <c r="I3400" i="46"/>
  <c r="I3412" i="46"/>
  <c r="I3424" i="46"/>
  <c r="I3436" i="46"/>
  <c r="I3448" i="46"/>
  <c r="I3460" i="46"/>
  <c r="I3472" i="46"/>
  <c r="I3484" i="46"/>
  <c r="I3496" i="46"/>
  <c r="I3508" i="46"/>
  <c r="I3520" i="46"/>
  <c r="I3532" i="46"/>
  <c r="I3568" i="46"/>
  <c r="I3580" i="46"/>
  <c r="I3592" i="46"/>
  <c r="I3604" i="46"/>
  <c r="I3616" i="46"/>
  <c r="I3628" i="46"/>
  <c r="I3640" i="46"/>
  <c r="I3652" i="46"/>
  <c r="I3664" i="46"/>
  <c r="I3116" i="46"/>
  <c r="I3128" i="46"/>
  <c r="I3152" i="46"/>
  <c r="I3180" i="46"/>
  <c r="I3192" i="46"/>
  <c r="I3204" i="46"/>
  <c r="I3268" i="46"/>
  <c r="I3544" i="46"/>
  <c r="I3556" i="46"/>
  <c r="I3676" i="46"/>
  <c r="I3688" i="46"/>
  <c r="I3700" i="46"/>
  <c r="I3712" i="46"/>
  <c r="I3724" i="46"/>
  <c r="I3736" i="46"/>
  <c r="I3908" i="46"/>
  <c r="I4379" i="46"/>
  <c r="I4391" i="46"/>
  <c r="I4403" i="46"/>
  <c r="I3911" i="46"/>
  <c r="I3923" i="46"/>
  <c r="I3935" i="46"/>
  <c r="I3947" i="46"/>
  <c r="I3749" i="46"/>
  <c r="I3752" i="46"/>
  <c r="I3755" i="46"/>
  <c r="I3764" i="46"/>
  <c r="I3776" i="46"/>
  <c r="I3779" i="46"/>
  <c r="I3819" i="46"/>
  <c r="I3835" i="46"/>
  <c r="I3844" i="46"/>
  <c r="I3847" i="46"/>
  <c r="I3860" i="46"/>
  <c r="I3956" i="46"/>
  <c r="I3972" i="46"/>
  <c r="I3988" i="46"/>
  <c r="I4004" i="46"/>
  <c r="I4007" i="46"/>
  <c r="I4016" i="46"/>
  <c r="I4032" i="46"/>
  <c r="I4048" i="46"/>
  <c r="I4064" i="46"/>
  <c r="I4080" i="46"/>
  <c r="I4096" i="46"/>
  <c r="I4112" i="46"/>
  <c r="I4128" i="46"/>
  <c r="I4144" i="46"/>
  <c r="I3812" i="46"/>
  <c r="I3828" i="46"/>
  <c r="I4375" i="46"/>
  <c r="I4387" i="46"/>
  <c r="I4399" i="46"/>
  <c r="I3916" i="46"/>
  <c r="I3940" i="46"/>
  <c r="I3952" i="46"/>
  <c r="I3968" i="46"/>
  <c r="I3984" i="46"/>
  <c r="I4000" i="46"/>
  <c r="I4028" i="46"/>
  <c r="I4044" i="46"/>
  <c r="I4060" i="46"/>
  <c r="I4076" i="46"/>
  <c r="I4092" i="46"/>
  <c r="I4108" i="46"/>
  <c r="I4124" i="46"/>
  <c r="I4140" i="46"/>
  <c r="I3748" i="46"/>
  <c r="I3760" i="46"/>
  <c r="I3772" i="46"/>
  <c r="I3775" i="46"/>
  <c r="I3784" i="46"/>
  <c r="I3840" i="46"/>
  <c r="I3843" i="46"/>
  <c r="I3928" i="46"/>
  <c r="I3955" i="46"/>
  <c r="I3971" i="46"/>
  <c r="I3987" i="46"/>
  <c r="I4003" i="46"/>
  <c r="I4012" i="46"/>
  <c r="I4015" i="46"/>
  <c r="I4031" i="46"/>
  <c r="I4047" i="46"/>
  <c r="I4063" i="46"/>
  <c r="I4079" i="46"/>
  <c r="I4143" i="46"/>
  <c r="I4179" i="46"/>
  <c r="I4191" i="46"/>
  <c r="I4203" i="46"/>
  <c r="I4215" i="46"/>
  <c r="I4227" i="46"/>
  <c r="I4239" i="46"/>
  <c r="I4251" i="46"/>
  <c r="I4263" i="46"/>
  <c r="I4275" i="46"/>
  <c r="I4287" i="46"/>
  <c r="I4299" i="46"/>
  <c r="I4311" i="46"/>
  <c r="I4323" i="46"/>
  <c r="I4335" i="46"/>
  <c r="I4347" i="46"/>
  <c r="I4359" i="46"/>
  <c r="I4392" i="46"/>
  <c r="I4404" i="46"/>
  <c r="I3811" i="46"/>
  <c r="I3827" i="46"/>
  <c r="I3964" i="46"/>
  <c r="I3980" i="46"/>
  <c r="I3996" i="46"/>
  <c r="I4024" i="46"/>
  <c r="I4040" i="46"/>
  <c r="I4056" i="46"/>
  <c r="I4072" i="46"/>
  <c r="I4088" i="46"/>
  <c r="I4104" i="46"/>
  <c r="I4120" i="46"/>
  <c r="I4136" i="46"/>
  <c r="I4371" i="46"/>
  <c r="I4383" i="46"/>
  <c r="I4395" i="46"/>
  <c r="I3915" i="46"/>
  <c r="I3927" i="46"/>
  <c r="I3939" i="46"/>
  <c r="I3951" i="46"/>
  <c r="I3967" i="46"/>
  <c r="I3983" i="46"/>
  <c r="I3999" i="46"/>
  <c r="I4027" i="46"/>
  <c r="I4043" i="46"/>
  <c r="I4059" i="46"/>
  <c r="I4075" i="46"/>
  <c r="I4139" i="46"/>
  <c r="I4430" i="46"/>
  <c r="I4417" i="46"/>
  <c r="I4433" i="46"/>
  <c r="I4420" i="46"/>
  <c r="I4436" i="46"/>
  <c r="I4442" i="46"/>
  <c r="I4445" i="46"/>
  <c r="I4454" i="46"/>
  <c r="I4457" i="46"/>
  <c r="I4469" i="46"/>
  <c r="I4583" i="46"/>
  <c r="I4595" i="46"/>
  <c r="I4607" i="46"/>
  <c r="I4619" i="46"/>
  <c r="I4631" i="46"/>
  <c r="I4643" i="46"/>
  <c r="I4655" i="46"/>
  <c r="I4667" i="46"/>
  <c r="I4679" i="46"/>
  <c r="I4691" i="46"/>
  <c r="I4703" i="46"/>
  <c r="I4715" i="46"/>
  <c r="I4727" i="46"/>
  <c r="I4413" i="46"/>
  <c r="I4426" i="46"/>
  <c r="I4466" i="46"/>
  <c r="I4478" i="46"/>
  <c r="I4416" i="46"/>
  <c r="I4432" i="46"/>
  <c r="I4438" i="46"/>
  <c r="I4444" i="46"/>
  <c r="I4450" i="46"/>
  <c r="I4456" i="46"/>
  <c r="I4462" i="46"/>
  <c r="I4468" i="46"/>
  <c r="I4480" i="46"/>
  <c r="I4492" i="46"/>
  <c r="I4504" i="46"/>
  <c r="I4516" i="46"/>
  <c r="I4528" i="46"/>
  <c r="I4540" i="46"/>
  <c r="I4552" i="46"/>
  <c r="I4564" i="46"/>
  <c r="I4576" i="46"/>
  <c r="I4588" i="46"/>
  <c r="I4600" i="46"/>
  <c r="I4612" i="46"/>
  <c r="I4624" i="46"/>
  <c r="I4636" i="46"/>
  <c r="I4639" i="46"/>
  <c r="I4648" i="46"/>
  <c r="I4651" i="46"/>
  <c r="I4660" i="46"/>
  <c r="I4663" i="46"/>
  <c r="I4672" i="46"/>
  <c r="I4675" i="46"/>
  <c r="I4684" i="46"/>
  <c r="I4687" i="46"/>
  <c r="I4696" i="46"/>
  <c r="I4699" i="46"/>
  <c r="I4708" i="46"/>
  <c r="I4711" i="46"/>
  <c r="I4720" i="46"/>
  <c r="I4723" i="46"/>
  <c r="I4732" i="46"/>
  <c r="I4735" i="46"/>
  <c r="I4744" i="46"/>
  <c r="I4422" i="46"/>
  <c r="I4425" i="46"/>
  <c r="I4474" i="46"/>
  <c r="I4428" i="46"/>
  <c r="I4447" i="46"/>
  <c r="I4459" i="46"/>
  <c r="I4471" i="46"/>
  <c r="I4434" i="46"/>
  <c r="I4418" i="46"/>
  <c r="I4683" i="46"/>
  <c r="I4695" i="46"/>
  <c r="I4707" i="46"/>
  <c r="I4719" i="46"/>
  <c r="I4728" i="46"/>
  <c r="I4731" i="46"/>
  <c r="I4740" i="46"/>
  <c r="I4752" i="46"/>
  <c r="I4814" i="46"/>
  <c r="I4830" i="46"/>
  <c r="I4846" i="46"/>
  <c r="I4862" i="46"/>
  <c r="I4878" i="46"/>
  <c r="I4894" i="46"/>
  <c r="I4910" i="46"/>
  <c r="I4926" i="46"/>
  <c r="I4958" i="46"/>
  <c r="I4974" i="46"/>
  <c r="I4990" i="46"/>
  <c r="I5006" i="46"/>
  <c r="I5038" i="46"/>
  <c r="I5054" i="46"/>
  <c r="I5070" i="46"/>
  <c r="I5086" i="46"/>
  <c r="I5102" i="46"/>
  <c r="I5118" i="46"/>
  <c r="I5134" i="46"/>
  <c r="I5150" i="46"/>
  <c r="I5166" i="46"/>
  <c r="I5182" i="46"/>
  <c r="I5198" i="46"/>
  <c r="I5214" i="46"/>
  <c r="I5230" i="46"/>
  <c r="I5246" i="46"/>
  <c r="I5262" i="46"/>
  <c r="I5278" i="46"/>
  <c r="I5294" i="46"/>
  <c r="I5310" i="46"/>
  <c r="I5326" i="46"/>
  <c r="I5342" i="46"/>
  <c r="I5358" i="46"/>
  <c r="I5374" i="46"/>
  <c r="I5402" i="46"/>
  <c r="I5418" i="46"/>
  <c r="I4758" i="46"/>
  <c r="I4822" i="46"/>
  <c r="I4838" i="46"/>
  <c r="I4854" i="46"/>
  <c r="I4870" i="46"/>
  <c r="I4886" i="46"/>
  <c r="I4902" i="46"/>
  <c r="I4918" i="46"/>
  <c r="I4934" i="46"/>
  <c r="I4982" i="46"/>
  <c r="I4998" i="46"/>
  <c r="I5046" i="46"/>
  <c r="I5062" i="46"/>
  <c r="I5078" i="46"/>
  <c r="I5094" i="46"/>
  <c r="I5110" i="46"/>
  <c r="I5126" i="46"/>
  <c r="I5142" i="46"/>
  <c r="I5158" i="46"/>
  <c r="I5174" i="46"/>
  <c r="I5190" i="46"/>
  <c r="I5206" i="46"/>
  <c r="I5222" i="46"/>
  <c r="I5238" i="46"/>
  <c r="I5254" i="46"/>
  <c r="I5270" i="46"/>
  <c r="I5286" i="46"/>
  <c r="I5302" i="46"/>
  <c r="I5318" i="46"/>
  <c r="I5334" i="46"/>
  <c r="I5350" i="46"/>
  <c r="I5366" i="46"/>
  <c r="I5382" i="46"/>
  <c r="I5398" i="46"/>
  <c r="I5414" i="46"/>
  <c r="I5430" i="46"/>
  <c r="I5445" i="46"/>
  <c r="I5438" i="46"/>
  <c r="I5441" i="46"/>
  <c r="I5450" i="46"/>
  <c r="I5462" i="46"/>
  <c r="I5465" i="46"/>
  <c r="I5474" i="46"/>
  <c r="I5477" i="46"/>
  <c r="I5486" i="46"/>
  <c r="I5489" i="46"/>
  <c r="I5498" i="46"/>
  <c r="I5510" i="46"/>
  <c r="I5522" i="46"/>
  <c r="I5534" i="46"/>
  <c r="I5546" i="46"/>
  <c r="I5558" i="46"/>
  <c r="I5570" i="46"/>
  <c r="I5582" i="46"/>
  <c r="I5594" i="46"/>
  <c r="I5606" i="46"/>
  <c r="I5618" i="46"/>
  <c r="I5630" i="46"/>
  <c r="I5642" i="46"/>
  <c r="I5654" i="46"/>
  <c r="I5666" i="46"/>
  <c r="I5678" i="46"/>
  <c r="I5690" i="46"/>
  <c r="I5702" i="46"/>
  <c r="I5714" i="46"/>
  <c r="I5726" i="46"/>
  <c r="I5738" i="46"/>
  <c r="I5750" i="46"/>
  <c r="I5762" i="46"/>
  <c r="I5434" i="46"/>
  <c r="I5446" i="46"/>
  <c r="I5458" i="46"/>
  <c r="I5470" i="46"/>
  <c r="I5482" i="46"/>
  <c r="I5494" i="46"/>
  <c r="I5506" i="46"/>
  <c r="I5518" i="46"/>
  <c r="I5530" i="46"/>
  <c r="I5542" i="46"/>
  <c r="I5554" i="46"/>
  <c r="I5566" i="46"/>
  <c r="I5578" i="46"/>
  <c r="I5590" i="46"/>
  <c r="I5602" i="46"/>
  <c r="I5614" i="46"/>
  <c r="I5626" i="46"/>
  <c r="I5638" i="46"/>
  <c r="I5650" i="46"/>
  <c r="I5662" i="46"/>
  <c r="I5674" i="46"/>
  <c r="I5686" i="46"/>
  <c r="I5698" i="46"/>
  <c r="I5710" i="46"/>
  <c r="I5722" i="46"/>
  <c r="I5734" i="46"/>
  <c r="I5746" i="46"/>
  <c r="I5758" i="46"/>
  <c r="I5820" i="46"/>
  <c r="I5772" i="46"/>
  <c r="I5776" i="46"/>
  <c r="I5788" i="46"/>
  <c r="I5800" i="46"/>
  <c r="I5812" i="46"/>
  <c r="I6028" i="46"/>
  <c r="I6040" i="46"/>
  <c r="I6052" i="46"/>
  <c r="I6064" i="46"/>
  <c r="I6076" i="46"/>
  <c r="I6077" i="46"/>
  <c r="I6088" i="46"/>
  <c r="I6089" i="46"/>
  <c r="I6101" i="46"/>
  <c r="I5824" i="46"/>
  <c r="I6226" i="46"/>
  <c r="I6250" i="46"/>
  <c r="I6274" i="46"/>
  <c r="I6298" i="46"/>
  <c r="I6322" i="46"/>
  <c r="I6346" i="46"/>
  <c r="I6370" i="46"/>
  <c r="I6386" i="46"/>
  <c r="I6402" i="46"/>
  <c r="I6418" i="46"/>
  <c r="I6434" i="46"/>
  <c r="I6122" i="46"/>
  <c r="I6146" i="46"/>
  <c r="I6170" i="46"/>
  <c r="I6194" i="46"/>
  <c r="I6218" i="46"/>
  <c r="I6242" i="46"/>
  <c r="I6266" i="46"/>
  <c r="I6290" i="46"/>
  <c r="I6314" i="46"/>
  <c r="I6338" i="46"/>
  <c r="I6362" i="46"/>
  <c r="I6382" i="46"/>
  <c r="I6398" i="46"/>
  <c r="I6414" i="46"/>
  <c r="I6430" i="46"/>
  <c r="I6460" i="46"/>
  <c r="I6492" i="46"/>
  <c r="I6508" i="46"/>
  <c r="I6524" i="46"/>
  <c r="I6540" i="46"/>
  <c r="I6556" i="46"/>
  <c r="I6572" i="46"/>
  <c r="I6588" i="46"/>
  <c r="I6604" i="46"/>
  <c r="I6620" i="46"/>
  <c r="I6636" i="46"/>
  <c r="I6652" i="46"/>
  <c r="I6668" i="46"/>
  <c r="I6684" i="46"/>
  <c r="I6700" i="46"/>
  <c r="I6716" i="46"/>
  <c r="I6447" i="46"/>
  <c r="I6446" i="46"/>
  <c r="I6725" i="46"/>
  <c r="I6749" i="46"/>
  <c r="I6773" i="46"/>
  <c r="I6797" i="46"/>
  <c r="I6821" i="46"/>
  <c r="I6841" i="46"/>
  <c r="I6857" i="46"/>
  <c r="I6873" i="46"/>
  <c r="I6889" i="46"/>
  <c r="I6905" i="46"/>
  <c r="I6921" i="46"/>
  <c r="I6937" i="46"/>
  <c r="I7013" i="46"/>
  <c r="I6721" i="46"/>
  <c r="I6728" i="46"/>
  <c r="I6745" i="46"/>
  <c r="I6769" i="46"/>
  <c r="I6793" i="46"/>
  <c r="I6817" i="46"/>
  <c r="I6949" i="46"/>
  <c r="I6720" i="46"/>
  <c r="I6737" i="46"/>
  <c r="I6761" i="46"/>
  <c r="I6785" i="46"/>
  <c r="I6809" i="46"/>
  <c r="I6833" i="46"/>
  <c r="I6849" i="46"/>
  <c r="I6865" i="46"/>
  <c r="I6881" i="46"/>
  <c r="I6897" i="46"/>
  <c r="I6913" i="46"/>
  <c r="I6929" i="46"/>
  <c r="I6945" i="46"/>
  <c r="I6733" i="46"/>
  <c r="I6757" i="46"/>
  <c r="I6781" i="46"/>
  <c r="I6805" i="46"/>
  <c r="I6829" i="46"/>
  <c r="I7032" i="46"/>
  <c r="I7038" i="46"/>
  <c r="I7048" i="46"/>
  <c r="I7054" i="46"/>
  <c r="I7070" i="46"/>
  <c r="I7086" i="46"/>
  <c r="I7102" i="46"/>
  <c r="I7118" i="46"/>
  <c r="I7134" i="46"/>
  <c r="I7150" i="46"/>
  <c r="I7166" i="46"/>
  <c r="I7182" i="46"/>
  <c r="I7073" i="46"/>
  <c r="I7018" i="46"/>
  <c r="I7028" i="46"/>
  <c r="I7034" i="46"/>
  <c r="I7044" i="46"/>
  <c r="I7050" i="46"/>
  <c r="I7066" i="46"/>
  <c r="I7082" i="46"/>
  <c r="I7098" i="46"/>
  <c r="I7114" i="46"/>
  <c r="I7130" i="46"/>
  <c r="I7146" i="46"/>
  <c r="I7162" i="46"/>
  <c r="I7178" i="46"/>
  <c r="I7024" i="46"/>
  <c r="I7037" i="46"/>
  <c r="I7053" i="46"/>
  <c r="I7069" i="46"/>
  <c r="I7020" i="46"/>
  <c r="I7030" i="46"/>
  <c r="I7040" i="46"/>
  <c r="I7046" i="46"/>
  <c r="I7056" i="46"/>
  <c r="I7062" i="46"/>
  <c r="I7078" i="46"/>
  <c r="I7094" i="46"/>
  <c r="I7110" i="46"/>
  <c r="I7126" i="46"/>
  <c r="I7142" i="46"/>
  <c r="I7158" i="46"/>
  <c r="I7174" i="46"/>
  <c r="I7353" i="46"/>
  <c r="I7555" i="46"/>
  <c r="I7579" i="46"/>
  <c r="I7591" i="46"/>
  <c r="I7603" i="46"/>
  <c r="I7615" i="46"/>
  <c r="I7627" i="46"/>
  <c r="I7639" i="46"/>
  <c r="I7651" i="46"/>
  <c r="I7663" i="46"/>
  <c r="I7675" i="46"/>
  <c r="I7687" i="46"/>
  <c r="I7373" i="46"/>
  <c r="I7359" i="46"/>
  <c r="I7369" i="46"/>
  <c r="I7379" i="46"/>
  <c r="I7395" i="46"/>
  <c r="I7527" i="46"/>
  <c r="I7539" i="46"/>
  <c r="I7551" i="46"/>
  <c r="I7575" i="46"/>
  <c r="I7587" i="46"/>
  <c r="I7599" i="46"/>
  <c r="I7611" i="46"/>
  <c r="I7623" i="46"/>
  <c r="I7635" i="46"/>
  <c r="I7647" i="46"/>
  <c r="I7659" i="46"/>
  <c r="I7671" i="46"/>
  <c r="I7683" i="46"/>
  <c r="I7355" i="46"/>
  <c r="I7365" i="46"/>
  <c r="I7351" i="46"/>
  <c r="I7375" i="46"/>
  <c r="I7391" i="46"/>
  <c r="I7361" i="46"/>
  <c r="I7523" i="46"/>
  <c r="I7535" i="46"/>
  <c r="I7547" i="46"/>
  <c r="I7559" i="46"/>
  <c r="I7595" i="46"/>
  <c r="I7607" i="46"/>
  <c r="I7619" i="46"/>
  <c r="I7631" i="46"/>
  <c r="I7643" i="46"/>
  <c r="I7655" i="46"/>
  <c r="I7667" i="46"/>
  <c r="I7679" i="46"/>
  <c r="I7688" i="46"/>
  <c r="I7357" i="46"/>
  <c r="I7387" i="46"/>
  <c r="I676" i="45"/>
  <c r="I700" i="45"/>
  <c r="I724" i="45"/>
  <c r="I748" i="45"/>
  <c r="I772" i="45"/>
  <c r="I796" i="45"/>
  <c r="I820" i="45"/>
  <c r="I844" i="45"/>
  <c r="I868" i="45"/>
  <c r="I892" i="45"/>
  <c r="I916" i="45"/>
  <c r="I940" i="45"/>
  <c r="I964" i="45"/>
  <c r="I988" i="45"/>
  <c r="I1012" i="45"/>
  <c r="I1036" i="45"/>
  <c r="I655" i="45"/>
  <c r="I672" i="45"/>
  <c r="I696" i="45"/>
  <c r="I720" i="45"/>
  <c r="I744" i="45"/>
  <c r="I768" i="45"/>
  <c r="I792" i="45"/>
  <c r="I816" i="45"/>
  <c r="I840" i="45"/>
  <c r="I864" i="45"/>
  <c r="I888" i="45"/>
  <c r="I912" i="45"/>
  <c r="I936" i="45"/>
  <c r="I960" i="45"/>
  <c r="I984" i="45"/>
  <c r="I1008" i="45"/>
  <c r="I1032" i="45"/>
  <c r="I1397" i="45"/>
  <c r="I1409" i="45"/>
  <c r="I1421" i="45"/>
  <c r="I1433" i="45"/>
  <c r="I1445" i="45"/>
  <c r="I1457" i="45"/>
  <c r="I1469" i="45"/>
  <c r="I1481" i="45"/>
  <c r="I1493" i="45"/>
  <c r="I1505" i="45"/>
  <c r="I1601" i="45"/>
  <c r="I1738" i="45"/>
  <c r="I1321" i="45"/>
  <c r="I1324" i="45"/>
  <c r="I1327" i="45"/>
  <c r="I1330" i="45"/>
  <c r="I1333" i="45"/>
  <c r="I1336" i="45"/>
  <c r="I1339" i="45"/>
  <c r="I1342" i="45"/>
  <c r="I1345" i="45"/>
  <c r="I1348" i="45"/>
  <c r="I1351" i="45"/>
  <c r="I1354" i="45"/>
  <c r="I1357" i="45"/>
  <c r="I1360" i="45"/>
  <c r="I1363" i="45"/>
  <c r="I1366" i="45"/>
  <c r="I1372" i="45"/>
  <c r="I1375" i="45"/>
  <c r="I1378" i="45"/>
  <c r="I1384" i="45"/>
  <c r="I1387" i="45"/>
  <c r="I1390" i="45"/>
  <c r="I1396" i="45"/>
  <c r="I1399" i="45"/>
  <c r="I1402" i="45"/>
  <c r="I1408" i="45"/>
  <c r="I1411" i="45"/>
  <c r="I1414" i="45"/>
  <c r="I1423" i="45"/>
  <c r="I1426" i="45"/>
  <c r="I1435" i="45"/>
  <c r="I1438" i="45"/>
  <c r="I1444" i="45"/>
  <c r="I1447" i="45"/>
  <c r="I1450" i="45"/>
  <c r="I1456" i="45"/>
  <c r="I1459" i="45"/>
  <c r="I1462" i="45"/>
  <c r="I1468" i="45"/>
  <c r="I1471" i="45"/>
  <c r="I1474" i="45"/>
  <c r="I1480" i="45"/>
  <c r="I1483" i="45"/>
  <c r="I1486" i="45"/>
  <c r="I1492" i="45"/>
  <c r="I1495" i="45"/>
  <c r="I1498" i="45"/>
  <c r="I1504" i="45"/>
  <c r="I1507" i="45"/>
  <c r="I1510" i="45"/>
  <c r="I1516" i="45"/>
  <c r="I1519" i="45"/>
  <c r="I1528" i="45"/>
  <c r="I1531" i="45"/>
  <c r="I1540" i="45"/>
  <c r="I1543" i="45"/>
  <c r="I1546" i="45"/>
  <c r="I1552" i="45"/>
  <c r="I1555" i="45"/>
  <c r="I1558" i="45"/>
  <c r="I1564" i="45"/>
  <c r="I1567" i="45"/>
  <c r="I1570" i="45"/>
  <c r="I1576" i="45"/>
  <c r="I1579" i="45"/>
  <c r="I1582" i="45"/>
  <c r="I1591" i="45"/>
  <c r="I1369" i="45"/>
  <c r="I1381" i="45"/>
  <c r="I1420" i="45"/>
  <c r="I1432" i="45"/>
  <c r="I1588" i="45"/>
  <c r="I1690" i="45"/>
  <c r="I1594" i="45"/>
  <c r="I1320" i="45"/>
  <c r="I1323" i="45"/>
  <c r="I1326" i="45"/>
  <c r="I1329" i="45"/>
  <c r="I1332" i="45"/>
  <c r="I1335" i="45"/>
  <c r="I1338" i="45"/>
  <c r="I1341" i="45"/>
  <c r="I1347" i="45"/>
  <c r="I1350" i="45"/>
  <c r="I1353" i="45"/>
  <c r="I1356" i="45"/>
  <c r="I1359" i="45"/>
  <c r="I1362" i="45"/>
  <c r="I1368" i="45"/>
  <c r="I1371" i="45"/>
  <c r="I1374" i="45"/>
  <c r="I1380" i="45"/>
  <c r="I1383" i="45"/>
  <c r="I1386" i="45"/>
  <c r="I1392" i="45"/>
  <c r="I1395" i="45"/>
  <c r="I1398" i="45"/>
  <c r="I1404" i="45"/>
  <c r="I1407" i="45"/>
  <c r="I1410" i="45"/>
  <c r="I1419" i="45"/>
  <c r="I1422" i="45"/>
  <c r="I1431" i="45"/>
  <c r="I1434" i="45"/>
  <c r="I1443" i="45"/>
  <c r="I1446" i="45"/>
  <c r="I1452" i="45"/>
  <c r="I1455" i="45"/>
  <c r="I1458" i="45"/>
  <c r="I1464" i="45"/>
  <c r="I1467" i="45"/>
  <c r="I1470" i="45"/>
  <c r="I1476" i="45"/>
  <c r="I1479" i="45"/>
  <c r="I1482" i="45"/>
  <c r="I1491" i="45"/>
  <c r="I1494" i="45"/>
  <c r="I1500" i="45"/>
  <c r="I1503" i="45"/>
  <c r="I1506" i="45"/>
  <c r="I1512" i="45"/>
  <c r="I1515" i="45"/>
  <c r="I1524" i="45"/>
  <c r="I1525" i="45"/>
  <c r="I1527" i="45"/>
  <c r="I1536" i="45"/>
  <c r="I1537" i="45"/>
  <c r="I1539" i="45"/>
  <c r="I1548" i="45"/>
  <c r="I1549" i="45"/>
  <c r="I1551" i="45"/>
  <c r="I1560" i="45"/>
  <c r="I1561" i="45"/>
  <c r="I1563" i="45"/>
  <c r="I1572" i="45"/>
  <c r="I1573" i="45"/>
  <c r="I1575" i="45"/>
  <c r="I1585" i="45"/>
  <c r="I1587" i="45"/>
  <c r="I1762" i="45"/>
  <c r="I1365" i="45"/>
  <c r="I1377" i="45"/>
  <c r="I1389" i="45"/>
  <c r="I1401" i="45"/>
  <c r="I1413" i="45"/>
  <c r="I1425" i="45"/>
  <c r="I1437" i="45"/>
  <c r="I1449" i="45"/>
  <c r="I1461" i="45"/>
  <c r="I1473" i="45"/>
  <c r="I1485" i="45"/>
  <c r="I1497" i="45"/>
  <c r="I1509" i="45"/>
  <c r="I1714" i="45"/>
  <c r="I1604" i="45"/>
  <c r="I1628" i="45"/>
  <c r="I1652" i="45"/>
  <c r="I1676" i="45"/>
  <c r="I1700" i="45"/>
  <c r="I1724" i="45"/>
  <c r="I1748" i="45"/>
  <c r="I1772" i="45"/>
  <c r="I1796" i="45"/>
  <c r="I1820" i="45"/>
  <c r="I1810" i="45"/>
  <c r="I1830" i="45"/>
  <c r="I1846" i="45"/>
  <c r="I1862" i="45"/>
  <c r="I1878" i="45"/>
  <c r="I1894" i="45"/>
  <c r="I1910" i="45"/>
  <c r="I1614" i="45"/>
  <c r="I1638" i="45"/>
  <c r="I1662" i="45"/>
  <c r="I1686" i="45"/>
  <c r="I1710" i="45"/>
  <c r="I1734" i="45"/>
  <c r="I1758" i="45"/>
  <c r="I1782" i="45"/>
  <c r="I1806" i="45"/>
  <c r="I1596" i="45"/>
  <c r="I1620" i="45"/>
  <c r="I1644" i="45"/>
  <c r="I1668" i="45"/>
  <c r="I1692" i="45"/>
  <c r="I1716" i="45"/>
  <c r="I1740" i="45"/>
  <c r="I1764" i="45"/>
  <c r="I1788" i="45"/>
  <c r="I1812" i="45"/>
  <c r="I1826" i="45"/>
  <c r="I1842" i="45"/>
  <c r="I1858" i="45"/>
  <c r="I1874" i="45"/>
  <c r="I1890" i="45"/>
  <c r="I1906" i="45"/>
  <c r="I1922" i="45"/>
  <c r="I1934" i="45"/>
  <c r="I1592" i="45"/>
  <c r="I1616" i="45"/>
  <c r="I1640" i="45"/>
  <c r="I1664" i="45"/>
  <c r="I1688" i="45"/>
  <c r="I1712" i="45"/>
  <c r="I1736" i="45"/>
  <c r="I1760" i="45"/>
  <c r="I1784" i="45"/>
  <c r="I1808" i="45"/>
  <c r="I1630" i="45"/>
  <c r="I1654" i="45"/>
  <c r="I1678" i="45"/>
  <c r="I1702" i="45"/>
  <c r="I1726" i="45"/>
  <c r="I1750" i="45"/>
  <c r="I1774" i="45"/>
  <c r="I1798" i="45"/>
  <c r="I1822" i="45"/>
  <c r="I1838" i="45"/>
  <c r="I1854" i="45"/>
  <c r="I1870" i="45"/>
  <c r="I1886" i="45"/>
  <c r="I1902" i="45"/>
  <c r="I1918" i="45"/>
  <c r="I1602" i="45"/>
  <c r="I1626" i="45"/>
  <c r="I1650" i="45"/>
  <c r="I1674" i="45"/>
  <c r="I1698" i="45"/>
  <c r="I1722" i="45"/>
  <c r="I1746" i="45"/>
  <c r="I1770" i="45"/>
  <c r="I1794" i="45"/>
  <c r="I1818" i="45"/>
  <c r="I1608" i="45"/>
  <c r="I1632" i="45"/>
  <c r="I1656" i="45"/>
  <c r="I1680" i="45"/>
  <c r="I1704" i="45"/>
  <c r="I1728" i="45"/>
  <c r="I1752" i="45"/>
  <c r="I1776" i="45"/>
  <c r="I1800" i="45"/>
  <c r="I1824" i="45"/>
  <c r="I1834" i="45"/>
  <c r="I1850" i="45"/>
  <c r="I1866" i="45"/>
  <c r="I1882" i="45"/>
  <c r="I1898" i="45"/>
  <c r="I1914" i="45"/>
  <c r="I1926" i="45"/>
  <c r="I1942" i="45"/>
  <c r="I2246" i="45"/>
  <c r="I2262" i="45"/>
  <c r="I2278" i="45"/>
  <c r="I2294" i="45"/>
  <c r="I2310" i="45"/>
  <c r="I2249" i="45"/>
  <c r="I2265" i="45"/>
  <c r="I2281" i="45"/>
  <c r="I2297" i="45"/>
  <c r="I2313" i="45"/>
  <c r="I2329" i="45"/>
  <c r="I2258" i="45"/>
  <c r="I2274" i="45"/>
  <c r="I2290" i="45"/>
  <c r="I2306" i="45"/>
  <c r="I2322" i="45"/>
  <c r="I2239" i="45"/>
  <c r="I2245" i="45"/>
  <c r="I2261" i="45"/>
  <c r="I2277" i="45"/>
  <c r="I2293" i="45"/>
  <c r="I2309" i="45"/>
  <c r="I2325" i="45"/>
  <c r="I2341" i="45"/>
  <c r="I2395" i="45"/>
  <c r="I2411" i="45"/>
  <c r="I2427" i="45"/>
  <c r="I2443" i="45"/>
  <c r="I2459" i="45"/>
  <c r="I2475" i="45"/>
  <c r="I2491" i="45"/>
  <c r="I2507" i="45"/>
  <c r="I2241" i="45"/>
  <c r="I2254" i="45"/>
  <c r="I2270" i="45"/>
  <c r="I2286" i="45"/>
  <c r="I2302" i="45"/>
  <c r="I2257" i="45"/>
  <c r="I2273" i="45"/>
  <c r="I2289" i="45"/>
  <c r="I2305" i="45"/>
  <c r="I2321" i="45"/>
  <c r="I2250" i="45"/>
  <c r="I2266" i="45"/>
  <c r="I2282" i="45"/>
  <c r="I2298" i="45"/>
  <c r="I2314" i="45"/>
  <c r="I2253" i="45"/>
  <c r="I2269" i="45"/>
  <c r="I2285" i="45"/>
  <c r="I2301" i="45"/>
  <c r="I2317" i="45"/>
  <c r="I2333" i="45"/>
  <c r="I2349" i="45"/>
  <c r="I2247" i="45"/>
  <c r="I2263" i="45"/>
  <c r="I2279" i="45"/>
  <c r="I2295" i="45"/>
  <c r="I2311" i="45"/>
  <c r="I2403" i="45"/>
  <c r="I2419" i="45"/>
  <c r="I2435" i="45"/>
  <c r="I2451" i="45"/>
  <c r="I2467" i="45"/>
  <c r="I2483" i="45"/>
  <c r="I2499" i="45"/>
  <c r="I2594" i="45"/>
  <c r="I2590" i="45"/>
  <c r="I2606" i="45"/>
  <c r="I2618" i="45"/>
  <c r="I2630" i="45"/>
  <c r="I2642" i="45"/>
  <c r="I2654" i="45"/>
  <c r="I2666" i="45"/>
  <c r="I2678" i="45"/>
  <c r="I2690" i="45"/>
  <c r="I2586" i="45"/>
  <c r="I2598" i="45"/>
  <c r="I2610" i="45"/>
  <c r="I2622" i="45"/>
  <c r="I2634" i="45"/>
  <c r="I2646" i="45"/>
  <c r="I2658" i="45"/>
  <c r="I2670" i="45"/>
  <c r="I2682" i="45"/>
  <c r="I2694" i="45"/>
  <c r="I3787" i="45"/>
  <c r="I3263" i="45"/>
  <c r="I3287" i="45"/>
  <c r="I3361" i="45"/>
  <c r="I3393" i="45"/>
  <c r="I3409" i="45"/>
  <c r="I3425" i="45"/>
  <c r="I3441" i="45"/>
  <c r="I3457" i="45"/>
  <c r="I3473" i="45"/>
  <c r="I3489" i="45"/>
  <c r="I3505" i="45"/>
  <c r="I3521" i="45"/>
  <c r="I3537" i="45"/>
  <c r="I3553" i="45"/>
  <c r="I3601" i="45"/>
  <c r="I3617" i="45"/>
  <c r="I3633" i="45"/>
  <c r="I3649" i="45"/>
  <c r="I3665" i="45"/>
  <c r="I3681" i="45"/>
  <c r="I3697" i="45"/>
  <c r="I3713" i="45"/>
  <c r="I3729" i="45"/>
  <c r="I3745" i="45"/>
  <c r="I3761" i="45"/>
  <c r="I3783" i="45"/>
  <c r="I3802" i="45"/>
  <c r="I3874" i="45"/>
  <c r="I3265" i="45"/>
  <c r="I3946" i="45"/>
  <c r="I3261" i="45"/>
  <c r="I3289" i="45"/>
  <c r="I3305" i="45"/>
  <c r="I3337" i="45"/>
  <c r="I3369" i="45"/>
  <c r="I3385" i="45"/>
  <c r="I3401" i="45"/>
  <c r="I3417" i="45"/>
  <c r="I3433" i="45"/>
  <c r="I3449" i="45"/>
  <c r="I3465" i="45"/>
  <c r="I3481" i="45"/>
  <c r="I3497" i="45"/>
  <c r="I3513" i="45"/>
  <c r="I3529" i="45"/>
  <c r="I3545" i="45"/>
  <c r="I3561" i="45"/>
  <c r="I3609" i="45"/>
  <c r="I3625" i="45"/>
  <c r="I3641" i="45"/>
  <c r="I3657" i="45"/>
  <c r="I3673" i="45"/>
  <c r="I3689" i="45"/>
  <c r="I3705" i="45"/>
  <c r="I3721" i="45"/>
  <c r="I3737" i="45"/>
  <c r="I3753" i="45"/>
  <c r="I3769" i="45"/>
  <c r="I3835" i="45"/>
  <c r="I3898" i="45"/>
  <c r="I4018" i="45"/>
  <c r="I3353" i="45"/>
  <c r="I3257" i="45"/>
  <c r="I3577" i="45"/>
  <c r="I3593" i="45"/>
  <c r="I3831" i="45"/>
  <c r="I3850" i="45"/>
  <c r="I3812" i="45"/>
  <c r="I3873" i="45"/>
  <c r="I3808" i="45"/>
  <c r="I3804" i="45"/>
  <c r="I3852" i="45"/>
  <c r="I3869" i="45"/>
  <c r="I3876" i="45"/>
  <c r="I3893" i="45"/>
  <c r="I3900" i="45"/>
  <c r="I3917" i="45"/>
  <c r="I3924" i="45"/>
  <c r="I3941" i="45"/>
  <c r="I3948" i="45"/>
  <c r="I3965" i="45"/>
  <c r="I3972" i="45"/>
  <c r="I3989" i="45"/>
  <c r="I3996" i="45"/>
  <c r="I4013" i="45"/>
  <c r="I4037" i="45"/>
  <c r="I4061" i="45"/>
  <c r="I4085" i="45"/>
  <c r="I4109" i="45"/>
  <c r="I4133" i="45"/>
  <c r="I4157" i="45"/>
  <c r="I4181" i="45"/>
  <c r="I3800" i="45"/>
  <c r="I3848" i="45"/>
  <c r="I3788" i="45"/>
  <c r="I3836" i="45"/>
  <c r="I3861" i="45"/>
  <c r="I3868" i="45"/>
  <c r="I3892" i="45"/>
  <c r="I3916" i="45"/>
  <c r="I3940" i="45"/>
  <c r="I3964" i="45"/>
  <c r="I3988" i="45"/>
  <c r="I4012" i="45"/>
  <c r="I3784" i="45"/>
  <c r="I3832" i="45"/>
  <c r="I3780" i="45"/>
  <c r="I3828" i="45"/>
  <c r="I3857" i="45"/>
  <c r="I3864" i="45"/>
  <c r="I3881" i="45"/>
  <c r="I3888" i="45"/>
  <c r="I3905" i="45"/>
  <c r="I3912" i="45"/>
  <c r="I3929" i="45"/>
  <c r="I3936" i="45"/>
  <c r="I3953" i="45"/>
  <c r="I3960" i="45"/>
  <c r="I3977" i="45"/>
  <c r="I3984" i="45"/>
  <c r="I4001" i="45"/>
  <c r="I4008" i="45"/>
  <c r="I4025" i="45"/>
  <c r="I4049" i="45"/>
  <c r="I4073" i="45"/>
  <c r="I4097" i="45"/>
  <c r="I4121" i="45"/>
  <c r="I4145" i="45"/>
  <c r="I4169" i="45"/>
  <c r="I3776" i="45"/>
  <c r="I3824" i="45"/>
  <c r="I3772" i="45"/>
  <c r="I3820" i="45"/>
  <c r="I3860" i="45"/>
  <c r="I4855" i="45"/>
  <c r="I4836" i="45"/>
  <c r="I4389" i="45"/>
  <c r="I4193" i="45"/>
  <c r="I4205" i="45"/>
  <c r="I4217" i="45"/>
  <c r="I4229" i="45"/>
  <c r="I4241" i="45"/>
  <c r="I4253" i="45"/>
  <c r="I4265" i="45"/>
  <c r="I4277" i="45"/>
  <c r="I4289" i="45"/>
  <c r="I4301" i="45"/>
  <c r="I4313" i="45"/>
  <c r="I4325" i="45"/>
  <c r="I4337" i="45"/>
  <c r="I4349" i="45"/>
  <c r="I4361" i="45"/>
  <c r="I4373" i="45"/>
  <c r="I4385" i="45"/>
  <c r="I4397" i="45"/>
  <c r="I4409" i="45"/>
  <c r="I4421" i="45"/>
  <c r="I4433" i="45"/>
  <c r="I4445" i="45"/>
  <c r="I4457" i="45"/>
  <c r="I4469" i="45"/>
  <c r="I4493" i="45"/>
  <c r="I4505" i="45"/>
  <c r="I4517" i="45"/>
  <c r="I4529" i="45"/>
  <c r="I4541" i="45"/>
  <c r="I4553" i="45"/>
  <c r="I4565" i="45"/>
  <c r="I4577" i="45"/>
  <c r="I4589" i="45"/>
  <c r="I4601" i="45"/>
  <c r="I4613" i="45"/>
  <c r="I4625" i="45"/>
  <c r="I4637" i="45"/>
  <c r="I4649" i="45"/>
  <c r="I4661" i="45"/>
  <c r="I4673" i="45"/>
  <c r="I4685" i="45"/>
  <c r="I4697" i="45"/>
  <c r="I4709" i="45"/>
  <c r="I4721" i="45"/>
  <c r="I4733" i="45"/>
  <c r="I4745" i="45"/>
  <c r="I4757" i="45"/>
  <c r="I4769" i="45"/>
  <c r="I4781" i="45"/>
  <c r="I4793" i="45"/>
  <c r="I4805" i="45"/>
  <c r="I4829" i="45"/>
  <c r="I4481" i="45"/>
  <c r="I4844" i="45"/>
  <c r="I4189" i="45"/>
  <c r="I4192" i="45"/>
  <c r="I4201" i="45"/>
  <c r="I4204" i="45"/>
  <c r="I4213" i="45"/>
  <c r="I4216" i="45"/>
  <c r="I4225" i="45"/>
  <c r="I4228" i="45"/>
  <c r="I4237" i="45"/>
  <c r="I4240" i="45"/>
  <c r="I4249" i="45"/>
  <c r="I4252" i="45"/>
  <c r="I4261" i="45"/>
  <c r="I4264" i="45"/>
  <c r="I4273" i="45"/>
  <c r="I4276" i="45"/>
  <c r="I4285" i="45"/>
  <c r="I4288" i="45"/>
  <c r="I4297" i="45"/>
  <c r="I4300" i="45"/>
  <c r="I4309" i="45"/>
  <c r="I4321" i="45"/>
  <c r="I4333" i="45"/>
  <c r="I4345" i="45"/>
  <c r="I4357" i="45"/>
  <c r="I4369" i="45"/>
  <c r="I4381" i="45"/>
  <c r="I4393" i="45"/>
  <c r="I4405" i="45"/>
  <c r="I4417" i="45"/>
  <c r="I4429" i="45"/>
  <c r="I4441" i="45"/>
  <c r="I4453" i="45"/>
  <c r="I4465" i="45"/>
  <c r="I4489" i="45"/>
  <c r="I4501" i="45"/>
  <c r="I4513" i="45"/>
  <c r="I4525" i="45"/>
  <c r="I4537" i="45"/>
  <c r="I4549" i="45"/>
  <c r="I4561" i="45"/>
  <c r="I4573" i="45"/>
  <c r="I4585" i="45"/>
  <c r="I4597" i="45"/>
  <c r="I4609" i="45"/>
  <c r="I4621" i="45"/>
  <c r="I4633" i="45"/>
  <c r="I4645" i="45"/>
  <c r="I4657" i="45"/>
  <c r="I4669" i="45"/>
  <c r="I4681" i="45"/>
  <c r="I4693" i="45"/>
  <c r="I4705" i="45"/>
  <c r="I4717" i="45"/>
  <c r="I4729" i="45"/>
  <c r="I4741" i="45"/>
  <c r="I4753" i="45"/>
  <c r="I4765" i="45"/>
  <c r="I4777" i="45"/>
  <c r="I4789" i="45"/>
  <c r="I4801" i="45"/>
  <c r="I4825" i="45"/>
  <c r="I4850" i="45"/>
  <c r="I4883" i="45"/>
  <c r="I4982" i="45"/>
  <c r="I4994" i="45"/>
  <c r="I5006" i="45"/>
  <c r="I5018" i="45"/>
  <c r="I5030" i="45"/>
  <c r="I5042" i="45"/>
  <c r="I5054" i="45"/>
  <c r="I5066" i="45"/>
  <c r="I5078" i="45"/>
  <c r="I5090" i="45"/>
  <c r="I5102" i="45"/>
  <c r="I5114" i="45"/>
  <c r="I5126" i="45"/>
  <c r="I5138" i="45"/>
  <c r="I5150" i="45"/>
  <c r="I5162" i="45"/>
  <c r="I5174" i="45"/>
  <c r="I5186" i="45"/>
  <c r="I4846" i="45"/>
  <c r="I4899" i="45"/>
  <c r="I4915" i="45"/>
  <c r="I4931" i="45"/>
  <c r="I4947" i="45"/>
  <c r="I4842" i="45"/>
  <c r="I5201" i="45"/>
  <c r="I4838" i="45"/>
  <c r="I4874" i="45"/>
  <c r="I5197" i="45"/>
  <c r="I4870" i="45"/>
  <c r="I4891" i="45"/>
  <c r="I4907" i="45"/>
  <c r="I4923" i="45"/>
  <c r="I4939" i="45"/>
  <c r="I4866" i="45"/>
  <c r="I4862" i="45"/>
  <c r="I5208" i="45"/>
  <c r="I4858" i="45"/>
  <c r="I4887" i="45"/>
  <c r="I4903" i="45"/>
  <c r="I4919" i="45"/>
  <c r="I4935" i="45"/>
  <c r="I5205" i="45"/>
  <c r="I5207" i="45"/>
  <c r="I5214" i="45"/>
  <c r="I5226" i="45"/>
  <c r="I5238" i="45"/>
  <c r="I5250" i="45"/>
  <c r="I5262" i="45"/>
  <c r="I5274" i="45"/>
  <c r="I5286" i="45"/>
  <c r="I5298" i="45"/>
  <c r="I5310" i="45"/>
  <c r="I5322" i="45"/>
  <c r="I5334" i="45"/>
  <c r="I5346" i="45"/>
  <c r="I5358" i="45"/>
  <c r="I5370" i="45"/>
  <c r="I5382" i="45"/>
  <c r="I5394" i="45"/>
  <c r="I5406" i="45"/>
  <c r="I5418" i="45"/>
  <c r="I5430" i="45"/>
  <c r="I5442" i="45"/>
  <c r="I5454" i="45"/>
  <c r="I5466" i="45"/>
  <c r="I5478" i="45"/>
  <c r="I5490" i="45"/>
  <c r="I5502" i="45"/>
  <c r="I5514" i="45"/>
  <c r="I5203" i="45"/>
  <c r="I5217" i="45"/>
  <c r="I5229" i="45"/>
  <c r="I5241" i="45"/>
  <c r="I5253" i="45"/>
  <c r="I5199" i="45"/>
  <c r="I5195" i="45"/>
  <c r="I5216" i="45"/>
  <c r="I5219" i="45"/>
  <c r="I5228" i="45"/>
  <c r="I5231" i="45"/>
  <c r="I5240" i="45"/>
  <c r="I5243" i="45"/>
  <c r="I5252" i="45"/>
  <c r="I5255" i="45"/>
  <c r="I5213" i="45"/>
  <c r="I5225" i="45"/>
  <c r="I5237" i="45"/>
  <c r="I5249" i="45"/>
  <c r="I5261" i="45"/>
  <c r="I5212" i="45"/>
  <c r="I5215" i="45"/>
  <c r="I5224" i="45"/>
  <c r="I5227" i="45"/>
  <c r="I5236" i="45"/>
  <c r="I5239" i="45"/>
  <c r="I5248" i="45"/>
  <c r="I5251" i="45"/>
  <c r="I5260" i="45"/>
  <c r="I5221" i="45"/>
  <c r="I5233" i="45"/>
  <c r="I5245" i="45"/>
  <c r="I5257" i="45"/>
  <c r="I5548" i="45"/>
  <c r="I5572" i="45"/>
  <c r="I5600" i="45"/>
  <c r="I5544" i="45"/>
  <c r="I5530" i="45"/>
  <c r="I5564" i="45"/>
  <c r="I5664" i="45"/>
  <c r="I5680" i="45"/>
  <c r="I5696" i="45"/>
  <c r="I5712" i="45"/>
  <c r="I5728" i="45"/>
  <c r="I5744" i="45"/>
  <c r="I5776" i="45"/>
  <c r="I5526" i="45"/>
  <c r="I5540" i="45"/>
  <c r="I5550" i="45"/>
  <c r="I5574" i="45"/>
  <c r="I5598" i="45"/>
  <c r="I5756" i="45"/>
  <c r="I5859" i="45"/>
  <c r="I5560" i="45"/>
  <c r="I5588" i="45"/>
  <c r="I5612" i="45"/>
  <c r="I5532" i="45"/>
  <c r="I5556" i="45"/>
  <c r="I5580" i="45"/>
  <c r="I5584" i="45"/>
  <c r="I5640" i="45"/>
  <c r="I5536" i="45"/>
  <c r="I5542" i="45"/>
  <c r="I5566" i="45"/>
  <c r="I5570" i="45"/>
  <c r="I5590" i="45"/>
  <c r="I5614" i="45"/>
  <c r="I5528" i="45"/>
  <c r="I5552" i="45"/>
  <c r="I5576" i="45"/>
  <c r="I5604" i="45"/>
  <c r="I5624" i="45"/>
  <c r="I5656" i="45"/>
  <c r="I5672" i="45"/>
  <c r="I5688" i="45"/>
  <c r="I5704" i="45"/>
  <c r="I5720" i="45"/>
  <c r="I5736" i="45"/>
  <c r="I5752" i="45"/>
  <c r="I5768" i="45"/>
  <c r="I5784" i="45"/>
  <c r="I5858" i="45"/>
  <c r="I5854" i="45"/>
  <c r="I5964" i="45"/>
  <c r="I5988" i="45"/>
  <c r="I6012" i="45"/>
  <c r="I6036" i="45"/>
  <c r="I6060" i="45"/>
  <c r="I6084" i="45"/>
  <c r="I6108" i="45"/>
  <c r="I5850" i="45"/>
  <c r="I5892" i="45"/>
  <c r="I5908" i="45"/>
  <c r="I5924" i="45"/>
  <c r="I5940" i="45"/>
  <c r="I6072" i="45"/>
  <c r="I6096" i="45"/>
  <c r="I5900" i="45"/>
  <c r="I5916" i="45"/>
  <c r="I5932" i="45"/>
  <c r="I5870" i="45"/>
  <c r="I5948" i="45"/>
  <c r="I5972" i="45"/>
  <c r="I5996" i="45"/>
  <c r="I6020" i="45"/>
  <c r="I6044" i="45"/>
  <c r="I6068" i="45"/>
  <c r="I6092" i="45"/>
  <c r="I6116" i="45"/>
  <c r="I6132" i="45"/>
  <c r="I6148" i="45"/>
  <c r="I5866" i="45"/>
  <c r="I6154" i="45"/>
  <c r="I6177" i="45"/>
  <c r="I6193" i="45"/>
  <c r="I6196" i="45"/>
  <c r="I6202" i="45"/>
  <c r="I6205" i="45"/>
  <c r="I6208" i="45"/>
  <c r="I6214" i="45"/>
  <c r="I6217" i="45"/>
  <c r="I6220" i="45"/>
  <c r="I6226" i="45"/>
  <c r="I6229" i="45"/>
  <c r="I6232" i="45"/>
  <c r="I6238" i="45"/>
  <c r="I6241" i="45"/>
  <c r="I6244" i="45"/>
  <c r="I6250" i="45"/>
  <c r="I6253" i="45"/>
  <c r="I6256" i="45"/>
  <c r="I6265" i="45"/>
  <c r="I6268" i="45"/>
  <c r="I6274" i="45"/>
  <c r="I6277" i="45"/>
  <c r="I6280" i="45"/>
  <c r="I6286" i="45"/>
  <c r="I6289" i="45"/>
  <c r="I6298" i="45"/>
  <c r="I6301" i="45"/>
  <c r="I6310" i="45"/>
  <c r="I6313" i="45"/>
  <c r="I6325" i="45"/>
  <c r="I6337" i="45"/>
  <c r="I6349" i="45"/>
  <c r="I6361" i="45"/>
  <c r="I6373" i="45"/>
  <c r="I6385" i="45"/>
  <c r="I6164" i="45"/>
  <c r="I6180" i="45"/>
  <c r="I6262" i="45"/>
  <c r="I6292" i="45"/>
  <c r="I6304" i="45"/>
  <c r="I6316" i="45"/>
  <c r="I6328" i="45"/>
  <c r="I6340" i="45"/>
  <c r="I6352" i="45"/>
  <c r="I6364" i="45"/>
  <c r="I6376" i="45"/>
  <c r="I6388" i="45"/>
  <c r="I6150" i="45"/>
  <c r="I6170" i="45"/>
  <c r="I6186" i="45"/>
  <c r="I6199" i="45"/>
  <c r="I6211" i="45"/>
  <c r="I6223" i="45"/>
  <c r="I6235" i="45"/>
  <c r="I6247" i="45"/>
  <c r="I6259" i="45"/>
  <c r="I6271" i="45"/>
  <c r="I6283" i="45"/>
  <c r="I6295" i="45"/>
  <c r="I6307" i="45"/>
  <c r="I6319" i="45"/>
  <c r="I6160" i="45"/>
  <c r="I6173" i="45"/>
  <c r="I6189" i="45"/>
  <c r="I6406" i="45"/>
  <c r="I6393" i="45"/>
  <c r="I6156" i="45"/>
  <c r="I6166" i="45"/>
  <c r="I6182" i="45"/>
  <c r="I6169" i="45"/>
  <c r="I6185" i="45"/>
  <c r="I6152" i="45"/>
  <c r="I6172" i="45"/>
  <c r="I6188" i="45"/>
  <c r="I6162" i="45"/>
  <c r="I6178" i="45"/>
  <c r="I6194" i="45"/>
  <c r="I6389" i="45"/>
  <c r="I6165" i="45"/>
  <c r="I6181" i="45"/>
  <c r="I6158" i="45"/>
  <c r="I6395" i="45"/>
  <c r="I6419" i="45"/>
  <c r="I6435" i="45"/>
  <c r="I6451" i="45"/>
  <c r="I6467" i="45"/>
  <c r="I6483" i="45"/>
  <c r="I6499" i="45"/>
  <c r="I6515" i="45"/>
  <c r="I6531" i="45"/>
  <c r="I6547" i="45"/>
  <c r="I6563" i="45"/>
  <c r="I6579" i="45"/>
  <c r="I6595" i="45"/>
  <c r="I6611" i="45"/>
  <c r="I6627" i="45"/>
  <c r="I6643" i="45"/>
  <c r="I6659" i="45"/>
  <c r="I6675" i="45"/>
  <c r="I6691" i="45"/>
  <c r="I6707" i="45"/>
  <c r="I6723" i="45"/>
  <c r="I6739" i="45"/>
  <c r="I6755" i="45"/>
  <c r="I6408" i="45"/>
  <c r="I6428" i="45"/>
  <c r="I6444" i="45"/>
  <c r="I6460" i="45"/>
  <c r="I6476" i="45"/>
  <c r="I6492" i="45"/>
  <c r="I6508" i="45"/>
  <c r="I6524" i="45"/>
  <c r="I6540" i="45"/>
  <c r="I6556" i="45"/>
  <c r="I6572" i="45"/>
  <c r="I6588" i="45"/>
  <c r="I6604" i="45"/>
  <c r="I6620" i="45"/>
  <c r="I6636" i="45"/>
  <c r="I6652" i="45"/>
  <c r="I6668" i="45"/>
  <c r="I6684" i="45"/>
  <c r="I6700" i="45"/>
  <c r="I6716" i="45"/>
  <c r="I6732" i="45"/>
  <c r="I6748" i="45"/>
  <c r="I6431" i="45"/>
  <c r="I6447" i="45"/>
  <c r="I6463" i="45"/>
  <c r="I6479" i="45"/>
  <c r="I6495" i="45"/>
  <c r="I6511" i="45"/>
  <c r="I6527" i="45"/>
  <c r="I6543" i="45"/>
  <c r="I6559" i="45"/>
  <c r="I6575" i="45"/>
  <c r="I6591" i="45"/>
  <c r="I6607" i="45"/>
  <c r="I6623" i="45"/>
  <c r="I6639" i="45"/>
  <c r="I6655" i="45"/>
  <c r="I6671" i="45"/>
  <c r="I6687" i="45"/>
  <c r="I6703" i="45"/>
  <c r="I6719" i="45"/>
  <c r="I6735" i="45"/>
  <c r="I6751" i="45"/>
  <c r="I6404" i="45"/>
  <c r="I6411" i="45"/>
  <c r="I6754" i="45"/>
  <c r="I6407" i="45"/>
  <c r="I6427" i="45"/>
  <c r="I6443" i="45"/>
  <c r="I6459" i="45"/>
  <c r="I6475" i="45"/>
  <c r="I6491" i="45"/>
  <c r="I6507" i="45"/>
  <c r="I6523" i="45"/>
  <c r="I6539" i="45"/>
  <c r="I6555" i="45"/>
  <c r="I6571" i="45"/>
  <c r="I6587" i="45"/>
  <c r="I6603" i="45"/>
  <c r="I6619" i="45"/>
  <c r="I6635" i="45"/>
  <c r="I6651" i="45"/>
  <c r="I6667" i="45"/>
  <c r="I6683" i="45"/>
  <c r="I6699" i="45"/>
  <c r="I6715" i="45"/>
  <c r="I6731" i="45"/>
  <c r="I6747" i="45"/>
  <c r="I6396" i="45"/>
  <c r="I6420" i="45"/>
  <c r="I6436" i="45"/>
  <c r="I6452" i="45"/>
  <c r="I6468" i="45"/>
  <c r="I6484" i="45"/>
  <c r="I6500" i="45"/>
  <c r="I6516" i="45"/>
  <c r="I6532" i="45"/>
  <c r="I6548" i="45"/>
  <c r="I6564" i="45"/>
  <c r="I6580" i="45"/>
  <c r="I6596" i="45"/>
  <c r="I6612" i="45"/>
  <c r="I6628" i="45"/>
  <c r="I6644" i="45"/>
  <c r="I6660" i="45"/>
  <c r="I6676" i="45"/>
  <c r="I6692" i="45"/>
  <c r="I6708" i="45"/>
  <c r="I6724" i="45"/>
  <c r="I6740" i="45"/>
  <c r="I6756" i="45"/>
  <c r="I6423" i="45"/>
  <c r="I6439" i="45"/>
  <c r="I6455" i="45"/>
  <c r="I6471" i="45"/>
  <c r="I6487" i="45"/>
  <c r="I6503" i="45"/>
  <c r="I6519" i="45"/>
  <c r="I6535" i="45"/>
  <c r="I6551" i="45"/>
  <c r="I6567" i="45"/>
  <c r="I6583" i="45"/>
  <c r="I6599" i="45"/>
  <c r="I6615" i="45"/>
  <c r="I6631" i="45"/>
  <c r="I6647" i="45"/>
  <c r="I6663" i="45"/>
  <c r="I6679" i="45"/>
  <c r="I6695" i="45"/>
  <c r="I6711" i="45"/>
  <c r="I6727" i="45"/>
  <c r="I6743" i="45"/>
  <c r="I6759" i="45"/>
  <c r="I6399" i="45"/>
  <c r="I6772" i="45"/>
  <c r="I6796" i="45"/>
  <c r="I6820" i="45"/>
  <c r="I6836" i="45"/>
  <c r="I6852" i="45"/>
  <c r="I6868" i="45"/>
  <c r="I6884" i="45"/>
  <c r="I6900" i="45"/>
  <c r="I6916" i="45"/>
  <c r="I6932" i="45"/>
  <c r="I6948" i="45"/>
  <c r="I6964" i="45"/>
  <c r="I6980" i="45"/>
  <c r="I6996" i="45"/>
  <c r="I7012" i="45"/>
  <c r="I7028" i="45"/>
  <c r="I7044" i="45"/>
  <c r="I7060" i="45"/>
  <c r="I6823" i="45"/>
  <c r="I6839" i="45"/>
  <c r="I6855" i="45"/>
  <c r="I6871" i="45"/>
  <c r="I6887" i="45"/>
  <c r="I6903" i="45"/>
  <c r="I6919" i="45"/>
  <c r="I6935" i="45"/>
  <c r="I6951" i="45"/>
  <c r="I6967" i="45"/>
  <c r="I6983" i="45"/>
  <c r="I6999" i="45"/>
  <c r="I7015" i="45"/>
  <c r="I7031" i="45"/>
  <c r="I7047" i="45"/>
  <c r="I7063" i="45"/>
  <c r="I6775" i="45"/>
  <c r="I6792" i="45"/>
  <c r="I6799" i="45"/>
  <c r="I6816" i="45"/>
  <c r="I6771" i="45"/>
  <c r="I6788" i="45"/>
  <c r="I6795" i="45"/>
  <c r="I6812" i="45"/>
  <c r="I6819" i="45"/>
  <c r="I6835" i="45"/>
  <c r="I6851" i="45"/>
  <c r="I6867" i="45"/>
  <c r="I6883" i="45"/>
  <c r="I6899" i="45"/>
  <c r="I6915" i="45"/>
  <c r="I6931" i="45"/>
  <c r="I6947" i="45"/>
  <c r="I6963" i="45"/>
  <c r="I6979" i="45"/>
  <c r="I6995" i="45"/>
  <c r="I7011" i="45"/>
  <c r="I7027" i="45"/>
  <c r="I7043" i="45"/>
  <c r="I7059" i="45"/>
  <c r="I6784" i="45"/>
  <c r="I6808" i="45"/>
  <c r="I6828" i="45"/>
  <c r="I6844" i="45"/>
  <c r="I6860" i="45"/>
  <c r="I6876" i="45"/>
  <c r="I6892" i="45"/>
  <c r="I6908" i="45"/>
  <c r="I6924" i="45"/>
  <c r="I6940" i="45"/>
  <c r="I6956" i="45"/>
  <c r="I6972" i="45"/>
  <c r="I6988" i="45"/>
  <c r="I7004" i="45"/>
  <c r="I7020" i="45"/>
  <c r="I7036" i="45"/>
  <c r="I7052" i="45"/>
  <c r="I6780" i="45"/>
  <c r="I6787" i="45"/>
  <c r="I6804" i="45"/>
  <c r="I6811" i="45"/>
  <c r="I7069" i="45"/>
  <c r="I7082" i="45"/>
  <c r="I7098" i="45"/>
  <c r="I7114" i="45"/>
  <c r="I7130" i="45"/>
  <c r="I7146" i="45"/>
  <c r="I7162" i="45"/>
  <c r="I7178" i="45"/>
  <c r="I7085" i="45"/>
  <c r="I7101" i="45"/>
  <c r="I7117" i="45"/>
  <c r="I7133" i="45"/>
  <c r="I7149" i="45"/>
  <c r="I7165" i="45"/>
  <c r="I7181" i="45"/>
  <c r="I7197" i="45"/>
  <c r="I7213" i="45"/>
  <c r="I7229" i="45"/>
  <c r="I7245" i="45"/>
  <c r="I7261" i="45"/>
  <c r="I7277" i="45"/>
  <c r="I7293" i="45"/>
  <c r="I7309" i="45"/>
  <c r="I7325" i="45"/>
  <c r="I7341" i="45"/>
  <c r="I7081" i="45"/>
  <c r="I7097" i="45"/>
  <c r="I7113" i="45"/>
  <c r="I7129" i="45"/>
  <c r="I7145" i="45"/>
  <c r="I7161" i="45"/>
  <c r="I7177" i="45"/>
  <c r="I7193" i="45"/>
  <c r="I7209" i="45"/>
  <c r="I7225" i="45"/>
  <c r="I7241" i="45"/>
  <c r="I7257" i="45"/>
  <c r="I7273" i="45"/>
  <c r="I7289" i="45"/>
  <c r="I7305" i="45"/>
  <c r="I7321" i="45"/>
  <c r="I7337" i="45"/>
  <c r="I7077" i="45"/>
  <c r="I7093" i="45"/>
  <c r="I7109" i="45"/>
  <c r="I7125" i="45"/>
  <c r="I7141" i="45"/>
  <c r="I7157" i="45"/>
  <c r="I7173" i="45"/>
  <c r="I7189" i="45"/>
  <c r="I7205" i="45"/>
  <c r="I7221" i="45"/>
  <c r="I7237" i="45"/>
  <c r="I7253" i="45"/>
  <c r="I7269" i="45"/>
  <c r="I7285" i="45"/>
  <c r="I7301" i="45"/>
  <c r="I7317" i="45"/>
  <c r="I7333" i="45"/>
  <c r="I7349" i="45"/>
  <c r="I7460" i="45"/>
  <c r="I7476" i="45"/>
  <c r="I7492" i="45"/>
  <c r="I7567" i="45"/>
  <c r="I7579" i="45"/>
  <c r="I7591" i="45"/>
  <c r="I7603" i="45"/>
  <c r="I7615" i="45"/>
  <c r="I7627" i="45"/>
  <c r="I7639" i="45"/>
  <c r="I7651" i="45"/>
  <c r="I7663" i="45"/>
  <c r="I7675" i="45"/>
  <c r="I7687" i="45"/>
  <c r="I7360" i="45"/>
  <c r="I7363" i="45"/>
  <c r="I7372" i="45"/>
  <c r="I7375" i="45"/>
  <c r="I7384" i="45"/>
  <c r="I7387" i="45"/>
  <c r="I7396" i="45"/>
  <c r="I7399" i="45"/>
  <c r="I7408" i="45"/>
  <c r="I7411" i="45"/>
  <c r="I7420" i="45"/>
  <c r="I7423" i="45"/>
  <c r="I7432" i="45"/>
  <c r="I7435" i="45"/>
  <c r="I7444" i="45"/>
  <c r="I7447" i="45"/>
  <c r="I7456" i="45"/>
  <c r="I7472" i="45"/>
  <c r="I7488" i="45"/>
  <c r="I7563" i="45"/>
  <c r="I7575" i="45"/>
  <c r="I7587" i="45"/>
  <c r="I7599" i="45"/>
  <c r="I7611" i="45"/>
  <c r="I7623" i="45"/>
  <c r="I7635" i="45"/>
  <c r="I7647" i="45"/>
  <c r="I7659" i="45"/>
  <c r="I7671" i="45"/>
  <c r="I7683" i="45"/>
  <c r="I7356" i="45"/>
  <c r="I7368" i="45"/>
  <c r="I7380" i="45"/>
  <c r="I7392" i="45"/>
  <c r="I7404" i="45"/>
  <c r="I7416" i="45"/>
  <c r="I7428" i="45"/>
  <c r="I7440" i="45"/>
  <c r="I7452" i="45"/>
  <c r="I7468" i="45"/>
  <c r="I7484" i="45"/>
  <c r="I7455" i="45"/>
  <c r="I7471" i="45"/>
  <c r="I7487" i="45"/>
  <c r="I7496" i="45"/>
  <c r="I7508" i="45"/>
  <c r="I7544" i="45"/>
  <c r="I7571" i="45"/>
  <c r="I7583" i="45"/>
  <c r="I7595" i="45"/>
  <c r="I7607" i="45"/>
  <c r="I7619" i="45"/>
  <c r="I7643" i="45"/>
  <c r="I7655" i="45"/>
  <c r="I7667" i="45"/>
  <c r="I7679" i="45"/>
  <c r="I7688" i="45"/>
  <c r="I7464" i="45"/>
  <c r="I7480" i="45"/>
  <c r="B7" i="44"/>
  <c r="L28" i="50" l="1"/>
  <c r="G19" i="62"/>
  <c r="G12" i="62"/>
  <c r="G11" i="62"/>
  <c r="G16" i="62"/>
  <c r="G17" i="62"/>
  <c r="I26" i="53"/>
  <c r="G21" i="62"/>
  <c r="G22" i="62" s="1"/>
  <c r="G10" i="62"/>
  <c r="G15" i="62"/>
  <c r="G36" i="36"/>
  <c r="H36" i="36" s="1"/>
  <c r="G35" i="36"/>
  <c r="I23" i="53"/>
  <c r="G14" i="62"/>
  <c r="G18" i="62"/>
  <c r="G13" i="62"/>
  <c r="G37" i="36"/>
  <c r="H37" i="36" s="1"/>
  <c r="L24" i="50"/>
  <c r="I22" i="53"/>
  <c r="I593" i="46"/>
  <c r="I581" i="46"/>
  <c r="I569" i="46"/>
  <c r="I557" i="46"/>
  <c r="I545" i="46"/>
  <c r="I533" i="46"/>
  <c r="I509" i="46"/>
  <c r="I497" i="46"/>
  <c r="I485" i="46"/>
  <c r="I473" i="46"/>
  <c r="I461" i="46"/>
  <c r="I449" i="46"/>
  <c r="I437" i="46"/>
  <c r="I425" i="46"/>
  <c r="I413" i="46"/>
  <c r="I401" i="46"/>
  <c r="I377" i="46"/>
  <c r="I365" i="46"/>
  <c r="I353" i="46"/>
  <c r="I341" i="46"/>
  <c r="I329" i="46"/>
  <c r="I305" i="46"/>
  <c r="I293" i="46"/>
  <c r="I281" i="46"/>
  <c r="I269" i="46"/>
  <c r="I257" i="46"/>
  <c r="I245" i="46"/>
  <c r="I233" i="46"/>
  <c r="I221" i="46"/>
  <c r="I197" i="46"/>
  <c r="I185" i="46"/>
  <c r="I173" i="46"/>
  <c r="I161" i="46"/>
  <c r="I149" i="46"/>
  <c r="I137" i="46"/>
  <c r="I125" i="46"/>
  <c r="I113" i="46"/>
  <c r="I101" i="46"/>
  <c r="I89" i="46"/>
  <c r="I77" i="46"/>
  <c r="I65" i="46"/>
  <c r="I53" i="46"/>
  <c r="I41" i="46"/>
  <c r="I29" i="46"/>
  <c r="I17" i="46"/>
  <c r="I5" i="46"/>
  <c r="I601" i="46"/>
  <c r="I589" i="46"/>
  <c r="I577" i="46"/>
  <c r="I565" i="46"/>
  <c r="I553" i="46"/>
  <c r="I541" i="46"/>
  <c r="I529" i="46"/>
  <c r="I517" i="46"/>
  <c r="I505" i="46"/>
  <c r="I493" i="46"/>
  <c r="I481" i="46"/>
  <c r="I457" i="46"/>
  <c r="I445" i="46"/>
  <c r="I433" i="46"/>
  <c r="I421" i="46"/>
  <c r="I409" i="46"/>
  <c r="I397" i="46"/>
  <c r="I385" i="46"/>
  <c r="I373" i="46"/>
  <c r="I349" i="46"/>
  <c r="I337" i="46"/>
  <c r="I325" i="46"/>
  <c r="I313" i="46"/>
  <c r="I301" i="46"/>
  <c r="I277" i="46"/>
  <c r="I265" i="46"/>
  <c r="I253" i="46"/>
  <c r="I241" i="46"/>
  <c r="I229" i="46"/>
  <c r="I217" i="46"/>
  <c r="I205" i="46"/>
  <c r="I193" i="46"/>
  <c r="I181" i="46"/>
  <c r="I169" i="46"/>
  <c r="I145" i="46"/>
  <c r="I133" i="46"/>
  <c r="I121" i="46"/>
  <c r="I109" i="46"/>
  <c r="I97" i="46"/>
  <c r="I85" i="46"/>
  <c r="I73" i="46"/>
  <c r="I61" i="46"/>
  <c r="I49" i="46"/>
  <c r="I37" i="46"/>
  <c r="I25" i="46"/>
  <c r="I13" i="46"/>
  <c r="F30" i="36"/>
  <c r="E15" i="62"/>
  <c r="E13" i="62"/>
  <c r="J13" i="62" s="1"/>
  <c r="E18" i="62"/>
  <c r="G30" i="36"/>
  <c r="G26" i="36"/>
  <c r="F27" i="36"/>
  <c r="F24" i="36"/>
  <c r="F21" i="36"/>
  <c r="G42" i="36"/>
  <c r="H42" i="36" s="1"/>
  <c r="G29" i="36"/>
  <c r="G25" i="36"/>
  <c r="F26" i="36"/>
  <c r="H26" i="36" s="1"/>
  <c r="G22" i="36"/>
  <c r="G19" i="36"/>
  <c r="K24" i="50"/>
  <c r="F16" i="36"/>
  <c r="H23" i="53"/>
  <c r="G16" i="36"/>
  <c r="E21" i="62"/>
  <c r="E14" i="62"/>
  <c r="J14" i="62" s="1"/>
  <c r="E10" i="62"/>
  <c r="J10" i="62" s="1"/>
  <c r="G41" i="36"/>
  <c r="H41" i="36" s="1"/>
  <c r="F29" i="36"/>
  <c r="F25" i="36"/>
  <c r="H25" i="36" s="1"/>
  <c r="F22" i="36"/>
  <c r="G40" i="36"/>
  <c r="G27" i="36"/>
  <c r="G24" i="36"/>
  <c r="G21" i="36"/>
  <c r="F15" i="36"/>
  <c r="G28" i="36"/>
  <c r="F19" i="36"/>
  <c r="H19" i="36" s="1"/>
  <c r="F28" i="36"/>
  <c r="H28" i="36" s="1"/>
  <c r="H22" i="53"/>
  <c r="G15" i="36"/>
  <c r="F31" i="36"/>
  <c r="G31" i="36"/>
  <c r="F17" i="36"/>
  <c r="F13" i="36"/>
  <c r="F12" i="36"/>
  <c r="F10" i="36"/>
  <c r="K28" i="50"/>
  <c r="E17" i="62"/>
  <c r="J17" i="62" s="1"/>
  <c r="E12" i="62"/>
  <c r="J12" i="62" s="1"/>
  <c r="F20" i="36"/>
  <c r="G20" i="36"/>
  <c r="G10" i="36"/>
  <c r="G13" i="36"/>
  <c r="E19" i="62"/>
  <c r="E11" i="62"/>
  <c r="J11" i="62" s="1"/>
  <c r="F18" i="36"/>
  <c r="E16" i="62"/>
  <c r="J16" i="62" s="1"/>
  <c r="G18" i="36"/>
  <c r="H26" i="53"/>
  <c r="G12" i="36"/>
  <c r="G17" i="36"/>
  <c r="F14" i="63"/>
  <c r="F13" i="63"/>
  <c r="F12" i="63"/>
  <c r="F15" i="63"/>
  <c r="G28" i="81"/>
  <c r="G17" i="81"/>
  <c r="G13" i="71"/>
  <c r="G12" i="71"/>
  <c r="G15" i="70"/>
  <c r="G24" i="64"/>
  <c r="G25" i="64"/>
  <c r="G23" i="64"/>
  <c r="J24" i="3"/>
  <c r="G14" i="77"/>
  <c r="G11" i="76"/>
  <c r="G13" i="77"/>
  <c r="G10" i="76"/>
  <c r="G15" i="73"/>
  <c r="G26" i="72"/>
  <c r="G22" i="72"/>
  <c r="G20" i="72"/>
  <c r="G18" i="72"/>
  <c r="G16" i="72"/>
  <c r="G14" i="72"/>
  <c r="G12" i="72"/>
  <c r="G19" i="69"/>
  <c r="G15" i="69"/>
  <c r="G14" i="73"/>
  <c r="G25" i="72"/>
  <c r="G21" i="72"/>
  <c r="G19" i="72"/>
  <c r="G17" i="72"/>
  <c r="G15" i="72"/>
  <c r="G13" i="72"/>
  <c r="G20" i="69"/>
  <c r="G14" i="69"/>
  <c r="F21" i="68"/>
  <c r="F19" i="68"/>
  <c r="F17" i="68"/>
  <c r="E16" i="67"/>
  <c r="E14" i="67"/>
  <c r="E12" i="67"/>
  <c r="E10" i="67"/>
  <c r="F27" i="68"/>
  <c r="F20" i="68"/>
  <c r="F18" i="68"/>
  <c r="F15" i="68"/>
  <c r="E17" i="67"/>
  <c r="E15" i="67"/>
  <c r="E13" i="67"/>
  <c r="E11" i="67"/>
  <c r="L13" i="50"/>
  <c r="F17" i="63"/>
  <c r="I12" i="53"/>
  <c r="G27" i="64"/>
  <c r="G28" i="64" s="1"/>
  <c r="F10" i="63"/>
  <c r="F11" i="63"/>
  <c r="G26" i="81"/>
  <c r="G24" i="81"/>
  <c r="G19" i="81"/>
  <c r="G16" i="81"/>
  <c r="G14" i="81"/>
  <c r="G10" i="81"/>
  <c r="G27" i="81"/>
  <c r="G25" i="81"/>
  <c r="G20" i="81"/>
  <c r="G15" i="81"/>
  <c r="G11" i="81"/>
  <c r="G26" i="79"/>
  <c r="G24" i="79"/>
  <c r="G22" i="79"/>
  <c r="G20" i="79"/>
  <c r="G17" i="79"/>
  <c r="G15" i="79"/>
  <c r="G13" i="79"/>
  <c r="G11" i="79"/>
  <c r="G18" i="77"/>
  <c r="G16" i="77"/>
  <c r="G12" i="77"/>
  <c r="G10" i="77"/>
  <c r="G15" i="76"/>
  <c r="G13" i="76"/>
  <c r="G25" i="79"/>
  <c r="G23" i="79"/>
  <c r="G21" i="79"/>
  <c r="G19" i="79"/>
  <c r="G16" i="79"/>
  <c r="G14" i="79"/>
  <c r="G12" i="79"/>
  <c r="G10" i="79"/>
  <c r="G17" i="77"/>
  <c r="G15" i="77"/>
  <c r="G11" i="77"/>
  <c r="G16" i="76"/>
  <c r="G14" i="76"/>
  <c r="G12" i="76"/>
  <c r="G14" i="75"/>
  <c r="G12" i="75"/>
  <c r="G10" i="75"/>
  <c r="G24" i="74"/>
  <c r="G22" i="74"/>
  <c r="G20" i="74"/>
  <c r="G18" i="74"/>
  <c r="G16" i="74"/>
  <c r="G14" i="74"/>
  <c r="G12" i="74"/>
  <c r="G10" i="74"/>
  <c r="G13" i="73"/>
  <c r="G11" i="73"/>
  <c r="G24" i="72"/>
  <c r="G10" i="72"/>
  <c r="G14" i="71"/>
  <c r="G10" i="71"/>
  <c r="G16" i="70"/>
  <c r="G14" i="70"/>
  <c r="G11" i="70"/>
  <c r="G26" i="69"/>
  <c r="G24" i="69"/>
  <c r="G22" i="69"/>
  <c r="G17" i="69"/>
  <c r="G23" i="69" s="1"/>
  <c r="G13" i="69"/>
  <c r="G11" i="69"/>
  <c r="G15" i="75"/>
  <c r="G13" i="75"/>
  <c r="G11" i="75"/>
  <c r="G25" i="74"/>
  <c r="G23" i="74"/>
  <c r="G21" i="74"/>
  <c r="G19" i="74"/>
  <c r="G17" i="74"/>
  <c r="G15" i="74"/>
  <c r="G13" i="74"/>
  <c r="G11" i="74"/>
  <c r="G16" i="73"/>
  <c r="G12" i="73"/>
  <c r="G10" i="73"/>
  <c r="G23" i="72"/>
  <c r="G11" i="72"/>
  <c r="G11" i="71"/>
  <c r="I15" i="84"/>
  <c r="G17" i="70"/>
  <c r="G13" i="70"/>
  <c r="G10" i="70"/>
  <c r="G12" i="70" s="1"/>
  <c r="G27" i="69"/>
  <c r="G25" i="69"/>
  <c r="G21" i="69"/>
  <c r="G18" i="69"/>
  <c r="G16" i="69"/>
  <c r="G10" i="69"/>
  <c r="G12" i="69" s="1"/>
  <c r="F26" i="68"/>
  <c r="F24" i="68"/>
  <c r="F14" i="68"/>
  <c r="F12" i="68"/>
  <c r="F10" i="68"/>
  <c r="G22" i="64"/>
  <c r="G20" i="64"/>
  <c r="G18" i="64"/>
  <c r="G16" i="64"/>
  <c r="G13" i="64"/>
  <c r="G11" i="64"/>
  <c r="F25" i="68"/>
  <c r="F23" i="68"/>
  <c r="F13" i="68"/>
  <c r="F11" i="68"/>
  <c r="G21" i="64"/>
  <c r="G19" i="64"/>
  <c r="G17" i="64"/>
  <c r="G15" i="64"/>
  <c r="G26" i="64" s="1"/>
  <c r="G12" i="64"/>
  <c r="G10" i="64"/>
  <c r="G14" i="64" s="1"/>
  <c r="G22" i="54"/>
  <c r="G11" i="54"/>
  <c r="I11" i="54" s="1"/>
  <c r="G23" i="54"/>
  <c r="I23" i="54" s="1"/>
  <c r="G13" i="54"/>
  <c r="I13" i="54" s="1"/>
  <c r="I14" i="54" s="1"/>
  <c r="G10" i="54"/>
  <c r="H12" i="53"/>
  <c r="E10" i="63"/>
  <c r="E17" i="63"/>
  <c r="E11" i="63"/>
  <c r="K13" i="50"/>
  <c r="E27" i="64"/>
  <c r="J23" i="80"/>
  <c r="E23" i="80"/>
  <c r="G22" i="80"/>
  <c r="G20" i="80"/>
  <c r="J19" i="80"/>
  <c r="E19" i="80"/>
  <c r="H18" i="80"/>
  <c r="I17" i="80"/>
  <c r="J22" i="80"/>
  <c r="J21" i="80" s="1"/>
  <c r="J20" i="80"/>
  <c r="E20" i="80"/>
  <c r="G19" i="80"/>
  <c r="E18" i="80"/>
  <c r="F17" i="80"/>
  <c r="F27" i="81"/>
  <c r="F26" i="81"/>
  <c r="F25" i="81"/>
  <c r="F24" i="81"/>
  <c r="F20" i="81"/>
  <c r="F19" i="81"/>
  <c r="F16" i="81"/>
  <c r="F15" i="81"/>
  <c r="F14" i="81"/>
  <c r="F11" i="81"/>
  <c r="F10" i="81"/>
  <c r="G23" i="80"/>
  <c r="E22" i="80"/>
  <c r="K18" i="80"/>
  <c r="E17" i="80"/>
  <c r="F16" i="80"/>
  <c r="I15" i="80"/>
  <c r="E15" i="80"/>
  <c r="F19" i="79"/>
  <c r="F15" i="79"/>
  <c r="F12" i="79"/>
  <c r="F11" i="79"/>
  <c r="F18" i="77"/>
  <c r="F16" i="77"/>
  <c r="F12" i="77"/>
  <c r="F10" i="77"/>
  <c r="F15" i="76"/>
  <c r="F13" i="76"/>
  <c r="I16" i="80"/>
  <c r="E16" i="80"/>
  <c r="F15" i="80"/>
  <c r="F26" i="79"/>
  <c r="F25" i="79"/>
  <c r="F24" i="79"/>
  <c r="F23" i="79"/>
  <c r="F22" i="79"/>
  <c r="F21" i="79"/>
  <c r="F20" i="79"/>
  <c r="F17" i="79"/>
  <c r="F16" i="79"/>
  <c r="F14" i="79"/>
  <c r="F13" i="79"/>
  <c r="F10" i="79"/>
  <c r="F17" i="77"/>
  <c r="F15" i="77"/>
  <c r="F11" i="77"/>
  <c r="F16" i="76"/>
  <c r="F14" i="76"/>
  <c r="F12" i="76"/>
  <c r="F11" i="71"/>
  <c r="F14" i="71"/>
  <c r="H15" i="84"/>
  <c r="F10" i="71"/>
  <c r="F17" i="70"/>
  <c r="F16" i="70"/>
  <c r="F14" i="70"/>
  <c r="F13" i="70"/>
  <c r="F11" i="70"/>
  <c r="F10" i="70"/>
  <c r="F18" i="69"/>
  <c r="F21" i="69"/>
  <c r="F22" i="69"/>
  <c r="F17" i="69"/>
  <c r="F11" i="69"/>
  <c r="F11" i="72"/>
  <c r="F27" i="69"/>
  <c r="F25" i="69"/>
  <c r="F24" i="69"/>
  <c r="F13" i="69"/>
  <c r="F15" i="75"/>
  <c r="F14" i="75"/>
  <c r="F13" i="75"/>
  <c r="F12" i="75"/>
  <c r="F11" i="75"/>
  <c r="F10" i="75"/>
  <c r="F25" i="74"/>
  <c r="F24" i="74"/>
  <c r="F23" i="74"/>
  <c r="F22" i="74"/>
  <c r="F21" i="74"/>
  <c r="F20" i="74"/>
  <c r="F19" i="74"/>
  <c r="F18" i="74"/>
  <c r="F17" i="74"/>
  <c r="F16" i="74"/>
  <c r="F15" i="74"/>
  <c r="F14" i="74"/>
  <c r="F13" i="74"/>
  <c r="F12" i="74"/>
  <c r="F11" i="74"/>
  <c r="F10" i="74"/>
  <c r="F16" i="73"/>
  <c r="F13" i="73"/>
  <c r="F12" i="73"/>
  <c r="F11" i="73"/>
  <c r="F10" i="73"/>
  <c r="F24" i="72"/>
  <c r="F23" i="72"/>
  <c r="F10" i="72"/>
  <c r="F26" i="69"/>
  <c r="F16" i="69"/>
  <c r="F10" i="69"/>
  <c r="E26" i="68"/>
  <c r="E25" i="68"/>
  <c r="E24" i="68"/>
  <c r="E23" i="68"/>
  <c r="E14" i="68"/>
  <c r="E12" i="68"/>
  <c r="E10" i="68"/>
  <c r="E19" i="64"/>
  <c r="E12" i="64"/>
  <c r="E22" i="64"/>
  <c r="E20" i="64"/>
  <c r="E18" i="64"/>
  <c r="E16" i="64"/>
  <c r="E13" i="64"/>
  <c r="E11" i="64"/>
  <c r="E13" i="68"/>
  <c r="E11" i="68"/>
  <c r="E21" i="64"/>
  <c r="E17" i="64"/>
  <c r="E15" i="64"/>
  <c r="E10" i="64"/>
  <c r="I16" i="62"/>
  <c r="I11" i="62"/>
  <c r="H18" i="60"/>
  <c r="D18" i="60"/>
  <c r="E20" i="60"/>
  <c r="H22" i="60"/>
  <c r="D22" i="60"/>
  <c r="E14" i="60"/>
  <c r="H13" i="60"/>
  <c r="D13" i="60"/>
  <c r="E12" i="60"/>
  <c r="H12" i="60"/>
  <c r="I17" i="62"/>
  <c r="I12" i="62"/>
  <c r="E23" i="54"/>
  <c r="E22" i="54"/>
  <c r="E13" i="54"/>
  <c r="E11" i="54"/>
  <c r="E10" i="54"/>
  <c r="E18" i="60"/>
  <c r="H20" i="60"/>
  <c r="D20" i="60"/>
  <c r="E22" i="60"/>
  <c r="H14" i="60"/>
  <c r="D14" i="60"/>
  <c r="J14" i="60" s="1"/>
  <c r="E13" i="60"/>
  <c r="D12" i="60"/>
  <c r="E15" i="63"/>
  <c r="E14" i="63"/>
  <c r="E13" i="63"/>
  <c r="E12" i="63"/>
  <c r="F28" i="81"/>
  <c r="F17" i="81"/>
  <c r="F14" i="80"/>
  <c r="J12" i="80"/>
  <c r="J13" i="80" s="1"/>
  <c r="E12" i="80"/>
  <c r="H11" i="80"/>
  <c r="H13" i="80" s="1"/>
  <c r="I14" i="80"/>
  <c r="E14" i="80"/>
  <c r="G12" i="80"/>
  <c r="G13" i="80" s="1"/>
  <c r="K11" i="80"/>
  <c r="K13" i="80" s="1"/>
  <c r="E11" i="80"/>
  <c r="F13" i="71"/>
  <c r="F12" i="71"/>
  <c r="F15" i="70"/>
  <c r="E23" i="64"/>
  <c r="E24" i="64"/>
  <c r="E25" i="64"/>
  <c r="I13" i="62"/>
  <c r="H26" i="60"/>
  <c r="D26" i="60"/>
  <c r="E25" i="60"/>
  <c r="H21" i="60"/>
  <c r="D21" i="60"/>
  <c r="H16" i="60"/>
  <c r="D16" i="60"/>
  <c r="I14" i="62"/>
  <c r="I15" i="62"/>
  <c r="E26" i="60"/>
  <c r="H25" i="60"/>
  <c r="H24" i="60" s="1"/>
  <c r="D25" i="60"/>
  <c r="E21" i="60"/>
  <c r="E16" i="60"/>
  <c r="K18" i="50"/>
  <c r="G24" i="3"/>
  <c r="K25" i="80"/>
  <c r="E25" i="80"/>
  <c r="F24" i="80"/>
  <c r="E24" i="80"/>
  <c r="H25" i="80"/>
  <c r="I24" i="80"/>
  <c r="F14" i="77"/>
  <c r="F11" i="76"/>
  <c r="F13" i="77"/>
  <c r="F22" i="72"/>
  <c r="F19" i="72"/>
  <c r="F17" i="72"/>
  <c r="F20" i="72"/>
  <c r="F15" i="72"/>
  <c r="F13" i="72"/>
  <c r="F20" i="69"/>
  <c r="F19" i="69"/>
  <c r="F15" i="69"/>
  <c r="F10" i="76"/>
  <c r="F15" i="73"/>
  <c r="F14" i="73"/>
  <c r="F26" i="72"/>
  <c r="F25" i="72"/>
  <c r="F21" i="72"/>
  <c r="F18" i="72"/>
  <c r="F16" i="72"/>
  <c r="F14" i="72"/>
  <c r="F12" i="72"/>
  <c r="F14" i="69"/>
  <c r="E27" i="68"/>
  <c r="E21" i="68"/>
  <c r="E20" i="68"/>
  <c r="E19" i="68"/>
  <c r="E18" i="68"/>
  <c r="E17" i="68"/>
  <c r="D16" i="67"/>
  <c r="D14" i="67"/>
  <c r="D12" i="67"/>
  <c r="D10" i="67"/>
  <c r="E15" i="68"/>
  <c r="D17" i="67"/>
  <c r="D15" i="67"/>
  <c r="D13" i="67"/>
  <c r="D11" i="67"/>
  <c r="J14" i="61"/>
  <c r="F14" i="61"/>
  <c r="G13" i="61"/>
  <c r="J12" i="61"/>
  <c r="F12" i="61"/>
  <c r="G11" i="61"/>
  <c r="E19" i="60"/>
  <c r="E17" i="60"/>
  <c r="G14" i="61"/>
  <c r="J13" i="61"/>
  <c r="F13" i="61"/>
  <c r="G12" i="61"/>
  <c r="J11" i="61"/>
  <c r="F11" i="61"/>
  <c r="H19" i="60"/>
  <c r="D19" i="60"/>
  <c r="H17" i="60"/>
  <c r="D17" i="60"/>
  <c r="J17" i="60" s="1"/>
  <c r="I14" i="84"/>
  <c r="I27" i="84"/>
  <c r="I26" i="84"/>
  <c r="I21" i="84"/>
  <c r="I28" i="84"/>
  <c r="I22" i="84"/>
  <c r="I23" i="84"/>
  <c r="I29" i="84"/>
  <c r="I25" i="84"/>
  <c r="I24" i="84"/>
  <c r="I20" i="84"/>
  <c r="I18" i="84"/>
  <c r="I19" i="84"/>
  <c r="H19" i="84"/>
  <c r="H20" i="84"/>
  <c r="H18" i="84"/>
  <c r="H14" i="84"/>
  <c r="H29" i="84"/>
  <c r="H21" i="84"/>
  <c r="H26" i="84"/>
  <c r="H27" i="84"/>
  <c r="H28" i="84"/>
  <c r="H25" i="84"/>
  <c r="H24" i="84"/>
  <c r="H23" i="84"/>
  <c r="H22" i="84"/>
  <c r="F7" i="44"/>
  <c r="I12" i="84"/>
  <c r="I16" i="84"/>
  <c r="I13" i="84"/>
  <c r="H13" i="84"/>
  <c r="H12" i="84"/>
  <c r="H16" i="84"/>
  <c r="L21" i="50"/>
  <c r="I20" i="53"/>
  <c r="L30" i="50"/>
  <c r="I28" i="53"/>
  <c r="L25" i="50"/>
  <c r="I24" i="53"/>
  <c r="L29" i="50"/>
  <c r="I11" i="53"/>
  <c r="G25" i="50"/>
  <c r="G23" i="50"/>
  <c r="L18" i="50"/>
  <c r="I17" i="53"/>
  <c r="G24" i="50"/>
  <c r="L23" i="50"/>
  <c r="L17" i="50"/>
  <c r="I16" i="53"/>
  <c r="L12" i="50"/>
  <c r="L15" i="50"/>
  <c r="G22" i="50"/>
  <c r="I21" i="53"/>
  <c r="I14" i="53"/>
  <c r="L22" i="50"/>
  <c r="H11" i="53"/>
  <c r="K15" i="50"/>
  <c r="K17" i="50"/>
  <c r="K23" i="50"/>
  <c r="H17" i="53"/>
  <c r="D24" i="50"/>
  <c r="H21" i="53"/>
  <c r="H14" i="53"/>
  <c r="K12" i="50"/>
  <c r="K22" i="50"/>
  <c r="H16" i="53"/>
  <c r="K21" i="50"/>
  <c r="K29" i="50"/>
  <c r="H20" i="53"/>
  <c r="H24" i="53"/>
  <c r="K30" i="50"/>
  <c r="K25" i="50"/>
  <c r="H28" i="53"/>
  <c r="G16" i="50"/>
  <c r="J16" i="3"/>
  <c r="G14" i="50"/>
  <c r="J14" i="3"/>
  <c r="G21" i="50"/>
  <c r="J21" i="3"/>
  <c r="G18" i="50"/>
  <c r="J18" i="3"/>
  <c r="G30" i="50"/>
  <c r="G27" i="50"/>
  <c r="G15" i="50"/>
  <c r="J27" i="3"/>
  <c r="J15" i="3"/>
  <c r="G19" i="50"/>
  <c r="G13" i="50"/>
  <c r="J19" i="3"/>
  <c r="J13" i="3"/>
  <c r="G17" i="50"/>
  <c r="J17" i="3"/>
  <c r="G28" i="50"/>
  <c r="G12" i="50"/>
  <c r="E14" i="50"/>
  <c r="E16" i="50"/>
  <c r="E18" i="50"/>
  <c r="H18" i="3"/>
  <c r="H16" i="3"/>
  <c r="H14" i="3"/>
  <c r="D22" i="50"/>
  <c r="D19" i="50"/>
  <c r="D17" i="50"/>
  <c r="D15" i="50"/>
  <c r="D13" i="50"/>
  <c r="G19" i="3"/>
  <c r="G17" i="3"/>
  <c r="G15" i="3"/>
  <c r="G13" i="3"/>
  <c r="D28" i="50"/>
  <c r="D27" i="50"/>
  <c r="E22" i="50"/>
  <c r="D25" i="50"/>
  <c r="D12" i="50"/>
  <c r="E19" i="50"/>
  <c r="E17" i="50"/>
  <c r="E15" i="50"/>
  <c r="E13" i="50"/>
  <c r="D30" i="50"/>
  <c r="F30" i="50" s="1"/>
  <c r="D23" i="50"/>
  <c r="H19" i="3"/>
  <c r="H17" i="3"/>
  <c r="H15" i="3"/>
  <c r="H13" i="3"/>
  <c r="E28" i="50"/>
  <c r="E27" i="50"/>
  <c r="E21" i="50"/>
  <c r="H21" i="3"/>
  <c r="E25" i="50"/>
  <c r="E24" i="50"/>
  <c r="F24" i="50" s="1"/>
  <c r="D18" i="50"/>
  <c r="D16" i="50"/>
  <c r="D14" i="50"/>
  <c r="D21" i="50"/>
  <c r="E23" i="50"/>
  <c r="G18" i="3"/>
  <c r="G16" i="3"/>
  <c r="G14" i="3"/>
  <c r="G21" i="3"/>
  <c r="E12" i="50"/>
  <c r="D7" i="44"/>
  <c r="D4" i="44"/>
  <c r="J12" i="3"/>
  <c r="J23" i="3"/>
  <c r="J25" i="3"/>
  <c r="J28" i="3"/>
  <c r="I27" i="53"/>
  <c r="J22" i="3"/>
  <c r="J30" i="3"/>
  <c r="H28" i="3"/>
  <c r="H27" i="3"/>
  <c r="H25" i="3"/>
  <c r="H23" i="3"/>
  <c r="H12" i="3"/>
  <c r="G30" i="3"/>
  <c r="I30" i="3" s="1"/>
  <c r="H24" i="3"/>
  <c r="G23" i="3"/>
  <c r="I23" i="3" s="1"/>
  <c r="H27" i="53"/>
  <c r="G22" i="3"/>
  <c r="G28" i="3"/>
  <c r="G27" i="3"/>
  <c r="G25" i="3"/>
  <c r="H22" i="3"/>
  <c r="G12" i="3"/>
  <c r="I3" i="49"/>
  <c r="E4" i="49"/>
  <c r="G17" i="73" l="1"/>
  <c r="H35" i="36"/>
  <c r="H38" i="36" s="1"/>
  <c r="G38" i="36"/>
  <c r="H29" i="36"/>
  <c r="J15" i="62"/>
  <c r="G20" i="62"/>
  <c r="F28" i="68"/>
  <c r="G18" i="70"/>
  <c r="H22" i="36"/>
  <c r="H18" i="36"/>
  <c r="J19" i="62"/>
  <c r="I19" i="62"/>
  <c r="G14" i="36"/>
  <c r="H20" i="36"/>
  <c r="H10" i="36"/>
  <c r="F14" i="36"/>
  <c r="H13" i="36"/>
  <c r="G23" i="36"/>
  <c r="J21" i="62"/>
  <c r="E22" i="62"/>
  <c r="J22" i="62" s="1"/>
  <c r="H24" i="36"/>
  <c r="F32" i="36"/>
  <c r="J18" i="62"/>
  <c r="I18" i="62"/>
  <c r="H12" i="36"/>
  <c r="H17" i="36"/>
  <c r="H31" i="36"/>
  <c r="H15" i="36"/>
  <c r="F23" i="36"/>
  <c r="F33" i="36" s="1"/>
  <c r="G32" i="36"/>
  <c r="H40" i="36"/>
  <c r="H43" i="36" s="1"/>
  <c r="G43" i="36"/>
  <c r="H16" i="36"/>
  <c r="H21" i="36"/>
  <c r="H27" i="36"/>
  <c r="H30" i="36"/>
  <c r="L17" i="80"/>
  <c r="G21" i="80"/>
  <c r="J19" i="60"/>
  <c r="L25" i="80"/>
  <c r="L16" i="80"/>
  <c r="I15" i="3"/>
  <c r="F16" i="68"/>
  <c r="G28" i="69"/>
  <c r="G30" i="69" s="1"/>
  <c r="G18" i="79"/>
  <c r="G27" i="79"/>
  <c r="G19" i="77"/>
  <c r="G29" i="81"/>
  <c r="J29" i="3"/>
  <c r="G12" i="54"/>
  <c r="G14" i="54" s="1"/>
  <c r="G24" i="54"/>
  <c r="G19" i="70"/>
  <c r="G15" i="71"/>
  <c r="G26" i="74"/>
  <c r="G16" i="75"/>
  <c r="G18" i="81"/>
  <c r="E18" i="67"/>
  <c r="F22" i="68"/>
  <c r="G27" i="72"/>
  <c r="G17" i="76"/>
  <c r="J15" i="61"/>
  <c r="L13" i="61"/>
  <c r="L12" i="61"/>
  <c r="F13" i="67"/>
  <c r="G13" i="67"/>
  <c r="F17" i="67"/>
  <c r="G17" i="67"/>
  <c r="D18" i="67"/>
  <c r="G10" i="67"/>
  <c r="F10" i="67"/>
  <c r="F14" i="67"/>
  <c r="G14" i="67"/>
  <c r="E22" i="68"/>
  <c r="H22" i="68" s="1"/>
  <c r="G17" i="68"/>
  <c r="H17" i="68"/>
  <c r="H19" i="68"/>
  <c r="G19" i="68"/>
  <c r="G21" i="68"/>
  <c r="H21" i="68"/>
  <c r="K14" i="69"/>
  <c r="I14" i="69"/>
  <c r="H14" i="69"/>
  <c r="H14" i="72"/>
  <c r="I14" i="72"/>
  <c r="H18" i="72"/>
  <c r="I18" i="72"/>
  <c r="I25" i="72"/>
  <c r="H25" i="72"/>
  <c r="H14" i="73"/>
  <c r="I14" i="73"/>
  <c r="F17" i="76"/>
  <c r="I17" i="76" s="1"/>
  <c r="I10" i="76"/>
  <c r="H10" i="76"/>
  <c r="I19" i="69"/>
  <c r="K19" i="69"/>
  <c r="H19" i="69"/>
  <c r="I13" i="72"/>
  <c r="H13" i="72"/>
  <c r="I20" i="72"/>
  <c r="H20" i="72"/>
  <c r="I19" i="72"/>
  <c r="H19" i="72"/>
  <c r="H13" i="77"/>
  <c r="I13" i="77"/>
  <c r="I14" i="77"/>
  <c r="H14" i="77"/>
  <c r="H15" i="60"/>
  <c r="J26" i="60"/>
  <c r="J25" i="64"/>
  <c r="I25" i="64"/>
  <c r="J23" i="64"/>
  <c r="I23" i="64"/>
  <c r="H12" i="71"/>
  <c r="I12" i="71"/>
  <c r="L11" i="80"/>
  <c r="E13" i="80"/>
  <c r="I26" i="80"/>
  <c r="I27" i="80" s="1"/>
  <c r="L12" i="80"/>
  <c r="F26" i="80"/>
  <c r="F27" i="80" s="1"/>
  <c r="H28" i="81"/>
  <c r="I28" i="81"/>
  <c r="G13" i="63"/>
  <c r="J13" i="63"/>
  <c r="H13" i="63"/>
  <c r="H15" i="63"/>
  <c r="G15" i="63"/>
  <c r="J20" i="60"/>
  <c r="E24" i="54"/>
  <c r="I22" i="54"/>
  <c r="H11" i="60"/>
  <c r="J13" i="60"/>
  <c r="J18" i="60"/>
  <c r="E14" i="64"/>
  <c r="J10" i="64"/>
  <c r="I10" i="64"/>
  <c r="J17" i="64"/>
  <c r="I17" i="64"/>
  <c r="H11" i="68"/>
  <c r="G11" i="68"/>
  <c r="J11" i="64"/>
  <c r="I11" i="64"/>
  <c r="I16" i="64"/>
  <c r="J16" i="64"/>
  <c r="I20" i="64"/>
  <c r="J20" i="64"/>
  <c r="J12" i="64"/>
  <c r="I12" i="64"/>
  <c r="H10" i="68"/>
  <c r="G10" i="68"/>
  <c r="E16" i="68"/>
  <c r="H16" i="68" s="1"/>
  <c r="H14" i="68"/>
  <c r="G14" i="68"/>
  <c r="H24" i="68"/>
  <c r="G24" i="68"/>
  <c r="H26" i="68"/>
  <c r="G26" i="68"/>
  <c r="K16" i="69"/>
  <c r="I16" i="69"/>
  <c r="H16" i="69"/>
  <c r="I10" i="72"/>
  <c r="H10" i="72"/>
  <c r="I24" i="72"/>
  <c r="H24" i="72"/>
  <c r="I11" i="73"/>
  <c r="H11" i="73"/>
  <c r="I13" i="73"/>
  <c r="H13" i="73"/>
  <c r="H10" i="74"/>
  <c r="F26" i="74"/>
  <c r="I26" i="74" s="1"/>
  <c r="I10" i="74"/>
  <c r="H12" i="74"/>
  <c r="I12" i="74"/>
  <c r="H14" i="74"/>
  <c r="I14" i="74"/>
  <c r="H16" i="74"/>
  <c r="I16" i="74"/>
  <c r="I18" i="74"/>
  <c r="H18" i="74"/>
  <c r="H20" i="74"/>
  <c r="I20" i="74"/>
  <c r="H22" i="74"/>
  <c r="I22" i="74"/>
  <c r="I24" i="74"/>
  <c r="H24" i="74"/>
  <c r="F16" i="75"/>
  <c r="I16" i="75" s="1"/>
  <c r="H10" i="75"/>
  <c r="I10" i="75"/>
  <c r="H12" i="75"/>
  <c r="I12" i="75"/>
  <c r="H14" i="75"/>
  <c r="I14" i="75"/>
  <c r="K13" i="69"/>
  <c r="H13" i="69"/>
  <c r="I13" i="69"/>
  <c r="I25" i="69"/>
  <c r="H25" i="69"/>
  <c r="I11" i="72"/>
  <c r="H11" i="72"/>
  <c r="F23" i="69"/>
  <c r="K17" i="69"/>
  <c r="K23" i="69" s="1"/>
  <c r="I17" i="69"/>
  <c r="H17" i="69"/>
  <c r="I21" i="69"/>
  <c r="H21" i="69"/>
  <c r="K21" i="69"/>
  <c r="F12" i="70"/>
  <c r="I10" i="70"/>
  <c r="H10" i="70"/>
  <c r="F18" i="70"/>
  <c r="I18" i="70" s="1"/>
  <c r="I13" i="70"/>
  <c r="H13" i="70"/>
  <c r="H16" i="70"/>
  <c r="I16" i="70"/>
  <c r="F15" i="71"/>
  <c r="H10" i="71"/>
  <c r="I10" i="71"/>
  <c r="H14" i="71"/>
  <c r="I14" i="71"/>
  <c r="H12" i="76"/>
  <c r="I12" i="76"/>
  <c r="H16" i="76"/>
  <c r="I16" i="76"/>
  <c r="H15" i="77"/>
  <c r="I15" i="77"/>
  <c r="F18" i="79"/>
  <c r="I18" i="79" s="1"/>
  <c r="I10" i="79"/>
  <c r="H10" i="79"/>
  <c r="I14" i="79"/>
  <c r="H14" i="79"/>
  <c r="H17" i="79"/>
  <c r="I17" i="79"/>
  <c r="H21" i="79"/>
  <c r="I21" i="79"/>
  <c r="I23" i="79"/>
  <c r="H23" i="79"/>
  <c r="H25" i="79"/>
  <c r="I25" i="79"/>
  <c r="H15" i="76"/>
  <c r="I15" i="76"/>
  <c r="I12" i="77"/>
  <c r="H12" i="77"/>
  <c r="H18" i="77"/>
  <c r="I18" i="77"/>
  <c r="H12" i="79"/>
  <c r="I12" i="79"/>
  <c r="H19" i="79"/>
  <c r="F27" i="79"/>
  <c r="I19" i="79"/>
  <c r="E21" i="80"/>
  <c r="L21" i="80" s="1"/>
  <c r="L22" i="80"/>
  <c r="F18" i="81"/>
  <c r="I18" i="81" s="1"/>
  <c r="I10" i="81"/>
  <c r="H10" i="81"/>
  <c r="H14" i="81"/>
  <c r="I14" i="81"/>
  <c r="I16" i="81"/>
  <c r="H16" i="81"/>
  <c r="H20" i="81"/>
  <c r="I20" i="81"/>
  <c r="H25" i="81"/>
  <c r="I25" i="81"/>
  <c r="H27" i="81"/>
  <c r="I27" i="81"/>
  <c r="L18" i="80"/>
  <c r="L20" i="80"/>
  <c r="H26" i="80"/>
  <c r="J26" i="80"/>
  <c r="J27" i="80" s="1"/>
  <c r="L23" i="80"/>
  <c r="E28" i="64"/>
  <c r="I27" i="64"/>
  <c r="J27" i="64"/>
  <c r="G11" i="63"/>
  <c r="H11" i="63"/>
  <c r="J11" i="63"/>
  <c r="H10" i="63"/>
  <c r="G10" i="63"/>
  <c r="J10" i="63"/>
  <c r="F15" i="61"/>
  <c r="L11" i="61"/>
  <c r="G15" i="61"/>
  <c r="L14" i="61"/>
  <c r="F11" i="67"/>
  <c r="G11" i="67"/>
  <c r="F15" i="67"/>
  <c r="G15" i="67"/>
  <c r="G15" i="68"/>
  <c r="H15" i="68"/>
  <c r="G12" i="67"/>
  <c r="F12" i="67"/>
  <c r="F16" i="67"/>
  <c r="G16" i="67"/>
  <c r="H18" i="68"/>
  <c r="G18" i="68"/>
  <c r="H20" i="68"/>
  <c r="G20" i="68"/>
  <c r="G27" i="68"/>
  <c r="H27" i="68"/>
  <c r="H12" i="72"/>
  <c r="F27" i="72"/>
  <c r="I27" i="72" s="1"/>
  <c r="I12" i="72"/>
  <c r="I16" i="72"/>
  <c r="H16" i="72"/>
  <c r="I21" i="72"/>
  <c r="H21" i="72"/>
  <c r="I26" i="72"/>
  <c r="H26" i="72"/>
  <c r="I15" i="73"/>
  <c r="H15" i="73"/>
  <c r="K15" i="69"/>
  <c r="H15" i="69"/>
  <c r="I15" i="69"/>
  <c r="K20" i="69"/>
  <c r="I20" i="69"/>
  <c r="H20" i="69"/>
  <c r="H15" i="72"/>
  <c r="I15" i="72"/>
  <c r="I17" i="72"/>
  <c r="H17" i="72"/>
  <c r="I22" i="72"/>
  <c r="H22" i="72"/>
  <c r="H11" i="76"/>
  <c r="I11" i="76"/>
  <c r="L24" i="80"/>
  <c r="E15" i="60"/>
  <c r="D24" i="60"/>
  <c r="J25" i="60"/>
  <c r="J24" i="60" s="1"/>
  <c r="J16" i="60"/>
  <c r="D15" i="60"/>
  <c r="J21" i="60"/>
  <c r="E24" i="60"/>
  <c r="E20" i="62"/>
  <c r="I10" i="62"/>
  <c r="I24" i="64"/>
  <c r="J24" i="64"/>
  <c r="H15" i="70"/>
  <c r="I15" i="70"/>
  <c r="H13" i="71"/>
  <c r="I13" i="71"/>
  <c r="L14" i="80"/>
  <c r="H27" i="80"/>
  <c r="I17" i="81"/>
  <c r="H17" i="81"/>
  <c r="G12" i="63"/>
  <c r="H12" i="63"/>
  <c r="J12" i="63"/>
  <c r="H14" i="63"/>
  <c r="G14" i="63"/>
  <c r="J12" i="60"/>
  <c r="D11" i="60"/>
  <c r="E12" i="54"/>
  <c r="E14" i="54" s="1"/>
  <c r="I10" i="54"/>
  <c r="E11" i="60"/>
  <c r="E27" i="60" s="1"/>
  <c r="J22" i="60"/>
  <c r="J15" i="64"/>
  <c r="E26" i="64"/>
  <c r="I15" i="64"/>
  <c r="J21" i="64"/>
  <c r="I21" i="64"/>
  <c r="G13" i="68"/>
  <c r="H13" i="68"/>
  <c r="J13" i="64"/>
  <c r="I13" i="64"/>
  <c r="I18" i="64"/>
  <c r="J18" i="64"/>
  <c r="I22" i="64"/>
  <c r="J22" i="64"/>
  <c r="J19" i="64"/>
  <c r="I19" i="64"/>
  <c r="H12" i="68"/>
  <c r="G12" i="68"/>
  <c r="G23" i="68"/>
  <c r="H23" i="68"/>
  <c r="E28" i="68"/>
  <c r="H25" i="68"/>
  <c r="G25" i="68"/>
  <c r="F12" i="69"/>
  <c r="H10" i="69"/>
  <c r="I10" i="69"/>
  <c r="K10" i="69"/>
  <c r="H26" i="69"/>
  <c r="I26" i="69"/>
  <c r="H23" i="72"/>
  <c r="I23" i="72"/>
  <c r="F17" i="73"/>
  <c r="I17" i="73" s="1"/>
  <c r="H10" i="73"/>
  <c r="I10" i="73"/>
  <c r="I12" i="73"/>
  <c r="H12" i="73"/>
  <c r="I16" i="73"/>
  <c r="H16" i="73"/>
  <c r="H11" i="74"/>
  <c r="I11" i="74"/>
  <c r="H13" i="74"/>
  <c r="I13" i="74"/>
  <c r="I15" i="74"/>
  <c r="H15" i="74"/>
  <c r="H17" i="74"/>
  <c r="I17" i="74"/>
  <c r="I19" i="74"/>
  <c r="H19" i="74"/>
  <c r="H21" i="74"/>
  <c r="I21" i="74"/>
  <c r="I23" i="74"/>
  <c r="H23" i="74"/>
  <c r="I25" i="74"/>
  <c r="H25" i="74"/>
  <c r="H11" i="75"/>
  <c r="I11" i="75"/>
  <c r="H13" i="75"/>
  <c r="I13" i="75"/>
  <c r="I15" i="75"/>
  <c r="H15" i="75"/>
  <c r="H24" i="69"/>
  <c r="I24" i="69"/>
  <c r="F28" i="69"/>
  <c r="I27" i="69"/>
  <c r="H27" i="69"/>
  <c r="K11" i="69"/>
  <c r="I11" i="69"/>
  <c r="H11" i="69"/>
  <c r="K22" i="69"/>
  <c r="H22" i="69"/>
  <c r="I22" i="69"/>
  <c r="I18" i="69"/>
  <c r="H18" i="69"/>
  <c r="K18" i="69"/>
  <c r="I11" i="70"/>
  <c r="H11" i="70"/>
  <c r="I14" i="70"/>
  <c r="H14" i="70"/>
  <c r="H17" i="70"/>
  <c r="I17" i="70"/>
  <c r="H11" i="71"/>
  <c r="I11" i="71"/>
  <c r="I14" i="76"/>
  <c r="H14" i="76"/>
  <c r="I11" i="77"/>
  <c r="H11" i="77"/>
  <c r="H17" i="77"/>
  <c r="I17" i="77"/>
  <c r="I13" i="79"/>
  <c r="H13" i="79"/>
  <c r="H16" i="79"/>
  <c r="I16" i="79"/>
  <c r="H20" i="79"/>
  <c r="I20" i="79"/>
  <c r="H22" i="79"/>
  <c r="I22" i="79"/>
  <c r="H24" i="79"/>
  <c r="I24" i="79"/>
  <c r="I26" i="79"/>
  <c r="H26" i="79"/>
  <c r="I13" i="76"/>
  <c r="H13" i="76"/>
  <c r="H10" i="77"/>
  <c r="I10" i="77"/>
  <c r="F19" i="77"/>
  <c r="I19" i="77" s="1"/>
  <c r="H16" i="77"/>
  <c r="I16" i="77"/>
  <c r="H11" i="79"/>
  <c r="I11" i="79"/>
  <c r="I15" i="79"/>
  <c r="H15" i="79"/>
  <c r="L15" i="80"/>
  <c r="K26" i="80"/>
  <c r="K27" i="80" s="1"/>
  <c r="H11" i="81"/>
  <c r="I11" i="81"/>
  <c r="H15" i="81"/>
  <c r="I15" i="81"/>
  <c r="H19" i="81"/>
  <c r="I19" i="81"/>
  <c r="F29" i="81"/>
  <c r="I24" i="81"/>
  <c r="H24" i="81"/>
  <c r="H26" i="81"/>
  <c r="I26" i="81"/>
  <c r="G26" i="80"/>
  <c r="G27" i="80" s="1"/>
  <c r="L19" i="80"/>
  <c r="G17" i="63"/>
  <c r="H17" i="63"/>
  <c r="I30" i="84"/>
  <c r="H17" i="84"/>
  <c r="K19" i="50"/>
  <c r="H30" i="84"/>
  <c r="I17" i="3"/>
  <c r="I17" i="84"/>
  <c r="F14" i="50"/>
  <c r="F25" i="50"/>
  <c r="L19" i="50"/>
  <c r="L26" i="50"/>
  <c r="I24" i="3"/>
  <c r="I13" i="3"/>
  <c r="K26" i="50"/>
  <c r="I25" i="3"/>
  <c r="I28" i="3"/>
  <c r="I19" i="3"/>
  <c r="G29" i="50"/>
  <c r="G26" i="50"/>
  <c r="E29" i="50"/>
  <c r="F15" i="50"/>
  <c r="I12" i="3"/>
  <c r="E26" i="50"/>
  <c r="F12" i="50"/>
  <c r="F19" i="50"/>
  <c r="D26" i="50"/>
  <c r="F27" i="50"/>
  <c r="D29" i="50"/>
  <c r="G20" i="3"/>
  <c r="F21" i="50"/>
  <c r="H18" i="53"/>
  <c r="I25" i="53"/>
  <c r="G20" i="50"/>
  <c r="I18" i="53"/>
  <c r="J26" i="3"/>
  <c r="J20" i="3"/>
  <c r="I27" i="3"/>
  <c r="G29" i="3"/>
  <c r="I22" i="3"/>
  <c r="F17" i="50"/>
  <c r="H20" i="3"/>
  <c r="I18" i="3"/>
  <c r="H26" i="3"/>
  <c r="F18" i="50"/>
  <c r="F28" i="50"/>
  <c r="I14" i="3"/>
  <c r="H25" i="53"/>
  <c r="F22" i="50"/>
  <c r="I16" i="3"/>
  <c r="G26" i="3"/>
  <c r="I21" i="3"/>
  <c r="H29" i="3"/>
  <c r="F13" i="50"/>
  <c r="F16" i="50"/>
  <c r="F23" i="50"/>
  <c r="H27" i="60" l="1"/>
  <c r="H32" i="36"/>
  <c r="H14" i="36"/>
  <c r="H23" i="36"/>
  <c r="H33" i="36" s="1"/>
  <c r="G33" i="36"/>
  <c r="G34" i="36" s="1"/>
  <c r="G39" i="36" s="1"/>
  <c r="G44" i="36" s="1"/>
  <c r="F34" i="36"/>
  <c r="F39" i="36" s="1"/>
  <c r="F44" i="36" s="1"/>
  <c r="J20" i="62"/>
  <c r="I20" i="62"/>
  <c r="I22" i="62" s="1"/>
  <c r="L26" i="80"/>
  <c r="L13" i="80"/>
  <c r="J11" i="60"/>
  <c r="G18" i="67"/>
  <c r="G30" i="81"/>
  <c r="G28" i="79"/>
  <c r="F30" i="81"/>
  <c r="I30" i="81" s="1"/>
  <c r="I29" i="81"/>
  <c r="H29" i="81"/>
  <c r="I12" i="69"/>
  <c r="H12" i="69"/>
  <c r="F30" i="69"/>
  <c r="H28" i="68"/>
  <c r="J15" i="60"/>
  <c r="L15" i="61"/>
  <c r="I28" i="64"/>
  <c r="J28" i="64"/>
  <c r="H18" i="81"/>
  <c r="H19" i="77"/>
  <c r="H28" i="69"/>
  <c r="I28" i="69"/>
  <c r="H17" i="73"/>
  <c r="K12" i="69"/>
  <c r="K30" i="69" s="1"/>
  <c r="G28" i="68"/>
  <c r="I26" i="64"/>
  <c r="J26" i="64"/>
  <c r="D27" i="60"/>
  <c r="E26" i="80"/>
  <c r="H27" i="72"/>
  <c r="H27" i="79"/>
  <c r="I15" i="71"/>
  <c r="H15" i="71"/>
  <c r="H12" i="70"/>
  <c r="F19" i="70"/>
  <c r="I19" i="70" s="1"/>
  <c r="I12" i="70"/>
  <c r="H16" i="75"/>
  <c r="H26" i="74"/>
  <c r="E27" i="80"/>
  <c r="G22" i="68"/>
  <c r="F18" i="67"/>
  <c r="F28" i="79"/>
  <c r="I27" i="79"/>
  <c r="H18" i="79"/>
  <c r="H18" i="70"/>
  <c r="H23" i="69"/>
  <c r="I23" i="69"/>
  <c r="G16" i="68"/>
  <c r="I14" i="64"/>
  <c r="J14" i="64"/>
  <c r="H17" i="76"/>
  <c r="H31" i="84"/>
  <c r="I31" i="84"/>
  <c r="G31" i="3"/>
  <c r="I29" i="3"/>
  <c r="F26" i="50"/>
  <c r="I20" i="3"/>
  <c r="J31" i="3"/>
  <c r="D20" i="50"/>
  <c r="E20" i="50"/>
  <c r="G31" i="50"/>
  <c r="H31" i="3"/>
  <c r="I26" i="3"/>
  <c r="I28" i="79" l="1"/>
  <c r="H34" i="36"/>
  <c r="H39" i="36" s="1"/>
  <c r="H44" i="36" s="1"/>
  <c r="L27" i="80"/>
  <c r="J27" i="60"/>
  <c r="H19" i="70"/>
  <c r="H30" i="69"/>
  <c r="I30" i="69"/>
  <c r="H28" i="79"/>
  <c r="H30" i="81"/>
  <c r="L14" i="50"/>
  <c r="L16" i="50" s="1"/>
  <c r="L20" i="50" s="1"/>
  <c r="L31" i="50" s="1"/>
  <c r="I13" i="53"/>
  <c r="I15" i="53" s="1"/>
  <c r="I19" i="53" s="1"/>
  <c r="I29" i="53" s="1"/>
  <c r="H13" i="53"/>
  <c r="H15" i="53" s="1"/>
  <c r="H19" i="53" s="1"/>
  <c r="H29" i="53" s="1"/>
  <c r="K14" i="50"/>
  <c r="K16" i="50" s="1"/>
  <c r="K20" i="50" s="1"/>
  <c r="K31" i="50" s="1"/>
  <c r="I31" i="3"/>
  <c r="E31" i="50"/>
  <c r="D31" i="50"/>
  <c r="F20" i="50"/>
  <c r="F29" i="50"/>
  <c r="F31" i="50" l="1"/>
</calcChain>
</file>

<file path=xl/comments1.xml><?xml version="1.0" encoding="utf-8"?>
<comments xmlns="http://schemas.openxmlformats.org/spreadsheetml/2006/main">
  <authors>
    <author>HP Pro</author>
  </authors>
  <commentList>
    <comment ref="S18" authorId="0" shapeId="0">
      <text>
        <r>
          <rPr>
            <b/>
            <sz val="9"/>
            <color indexed="81"/>
            <rFont val="Tahoma"/>
            <family val="2"/>
          </rPr>
          <t>Insérez ici le code de de votre activité principale.</t>
        </r>
      </text>
    </comment>
    <comment ref="S19" authorId="0" shapeId="0">
      <text>
        <r>
          <rPr>
            <b/>
            <sz val="9"/>
            <color indexed="81"/>
            <rFont val="Tahoma"/>
            <family val="2"/>
          </rPr>
          <t>Insérez ici le code de votre 2e activité.</t>
        </r>
      </text>
    </comment>
    <comment ref="S20" authorId="0" shapeId="0">
      <text>
        <r>
          <rPr>
            <b/>
            <sz val="9"/>
            <color indexed="81"/>
            <rFont val="Tahoma"/>
            <family val="2"/>
          </rPr>
          <t>Insérez ici le code de votre 3e activité.</t>
        </r>
      </text>
    </comment>
    <comment ref="S21" authorId="0" shapeId="0">
      <text>
        <r>
          <rPr>
            <b/>
            <sz val="9"/>
            <color indexed="81"/>
            <rFont val="Tahoma"/>
            <family val="2"/>
          </rPr>
          <t>Insérez ici le code de votre 4e activité.</t>
        </r>
      </text>
    </comment>
    <comment ref="S22" authorId="0" shapeId="0">
      <text>
        <r>
          <rPr>
            <b/>
            <sz val="9"/>
            <color indexed="81"/>
            <rFont val="Tahoma"/>
            <family val="2"/>
          </rPr>
          <t>Insérez ici le code de votre 5e activité.</t>
        </r>
      </text>
    </comment>
    <comment ref="S23" authorId="0" shapeId="0">
      <text>
        <r>
          <rPr>
            <b/>
            <sz val="9"/>
            <color indexed="81"/>
            <rFont val="Tahoma"/>
            <family val="2"/>
          </rPr>
          <t>Insérez ici le code de votre 6e activité.</t>
        </r>
      </text>
    </comment>
    <comment ref="S24" authorId="0" shapeId="0">
      <text>
        <r>
          <rPr>
            <b/>
            <sz val="9"/>
            <color indexed="81"/>
            <rFont val="Tahoma"/>
            <family val="2"/>
          </rPr>
          <t>Insérez ici le code de votre 7e activité.</t>
        </r>
        <r>
          <rPr>
            <sz val="9"/>
            <color indexed="81"/>
            <rFont val="Tahoma"/>
            <family val="2"/>
          </rPr>
          <t xml:space="preserve">
</t>
        </r>
      </text>
    </comment>
    <comment ref="S25" authorId="0" shapeId="0">
      <text>
        <r>
          <rPr>
            <b/>
            <sz val="9"/>
            <color indexed="81"/>
            <rFont val="Tahoma"/>
            <family val="2"/>
          </rPr>
          <t>Insérez ici le code de votre 8e activité.</t>
        </r>
        <r>
          <rPr>
            <sz val="9"/>
            <color indexed="81"/>
            <rFont val="Tahoma"/>
            <family val="2"/>
          </rPr>
          <t xml:space="preserve">
</t>
        </r>
      </text>
    </comment>
  </commentList>
</comments>
</file>

<file path=xl/sharedStrings.xml><?xml version="1.0" encoding="utf-8"?>
<sst xmlns="http://schemas.openxmlformats.org/spreadsheetml/2006/main" count="3447" uniqueCount="2307">
  <si>
    <t>REF</t>
  </si>
  <si>
    <t>FA</t>
  </si>
  <si>
    <t>FB</t>
  </si>
  <si>
    <t>FC</t>
  </si>
  <si>
    <t>FD</t>
  </si>
  <si>
    <t>Autres fonds reçus</t>
  </si>
  <si>
    <t>GR</t>
  </si>
  <si>
    <t>FE</t>
  </si>
  <si>
    <t>Immobilisations incorporelles</t>
  </si>
  <si>
    <t>FF</t>
  </si>
  <si>
    <t>Terrains</t>
  </si>
  <si>
    <t>FG</t>
  </si>
  <si>
    <t>Bâtiments</t>
  </si>
  <si>
    <t>FH</t>
  </si>
  <si>
    <t>Aménagements, agencements et installations</t>
  </si>
  <si>
    <t>FI</t>
  </si>
  <si>
    <t>FJ</t>
  </si>
  <si>
    <t>Matériel de transport</t>
  </si>
  <si>
    <t>FK</t>
  </si>
  <si>
    <t>Avances et acomptes sur immobilisations</t>
  </si>
  <si>
    <t>FL</t>
  </si>
  <si>
    <t>GS</t>
  </si>
  <si>
    <t>FM</t>
  </si>
  <si>
    <t>Achats de biens et services</t>
  </si>
  <si>
    <t>FN</t>
  </si>
  <si>
    <t>Transports</t>
  </si>
  <si>
    <t>FO</t>
  </si>
  <si>
    <t>Services extérieurs</t>
  </si>
  <si>
    <t>FP</t>
  </si>
  <si>
    <t>Impôts et taxes</t>
  </si>
  <si>
    <t>FQ</t>
  </si>
  <si>
    <t>Autres charges</t>
  </si>
  <si>
    <t>FR</t>
  </si>
  <si>
    <t>Charges de personnel</t>
  </si>
  <si>
    <t>FS</t>
  </si>
  <si>
    <t>FT</t>
  </si>
  <si>
    <t>Avances sur charges (à justifier)</t>
  </si>
  <si>
    <t>GT</t>
  </si>
  <si>
    <t>B-TOTAL DES CHARGES DE FONCTIONNEMENT</t>
  </si>
  <si>
    <t>GU</t>
  </si>
  <si>
    <t>II.EMPLOIS (A+B)</t>
  </si>
  <si>
    <t>GV</t>
  </si>
  <si>
    <t>FU</t>
  </si>
  <si>
    <t>FV</t>
  </si>
  <si>
    <t>FW</t>
  </si>
  <si>
    <t>FX</t>
  </si>
  <si>
    <t>FY</t>
  </si>
  <si>
    <t>FZ</t>
  </si>
  <si>
    <t>GY</t>
  </si>
  <si>
    <t>GZ</t>
  </si>
  <si>
    <t>LIBELLE</t>
  </si>
  <si>
    <t>MONTANT</t>
  </si>
  <si>
    <t>TRESORERIE EN DEBUT EXERCICE N</t>
  </si>
  <si>
    <t>A</t>
  </si>
  <si>
    <t>FONDS RECUS DES BAILLEURS AU COURS DE L'EXERCICE N</t>
  </si>
  <si>
    <t>B</t>
  </si>
  <si>
    <t>INTERETS RECUS AU COURS DE L'EXERCICE N</t>
  </si>
  <si>
    <t>C</t>
  </si>
  <si>
    <t xml:space="preserve">AUTRES FONDS RECUS AU COURS DE L'EXERCICE N </t>
  </si>
  <si>
    <t>D</t>
  </si>
  <si>
    <t>VIREMENTS SUR COMPTES OPERATIONNELS</t>
  </si>
  <si>
    <t>E</t>
  </si>
  <si>
    <t>DEPENSES DE L'EXERCICE N</t>
  </si>
  <si>
    <t>F</t>
  </si>
  <si>
    <t>TRESORERIE EN FIN D'EXERCICE N (A+B+C+D-E-F)</t>
  </si>
  <si>
    <t>G</t>
  </si>
  <si>
    <t>PAIEMENTS EN INSTANCE</t>
  </si>
  <si>
    <t>H</t>
  </si>
  <si>
    <t>TRESORERIE NET DES PAIEMENTS EN INSTANCE (G-H)</t>
  </si>
  <si>
    <t>I</t>
  </si>
  <si>
    <t xml:space="preserve">TABLEAU DE RECONCILIATION DE TRESORERIE </t>
  </si>
  <si>
    <t>ACTIF</t>
  </si>
  <si>
    <t>EXERCICE AU 31/12/N</t>
  </si>
  <si>
    <t>EXERCICE AU 31/12/N-1</t>
  </si>
  <si>
    <t>AA</t>
  </si>
  <si>
    <t>AB</t>
  </si>
  <si>
    <t xml:space="preserve">Terrains et bâtiments </t>
  </si>
  <si>
    <t>AC</t>
  </si>
  <si>
    <t>AD</t>
  </si>
  <si>
    <t>Matériel, mobilier et actifs biologiques</t>
  </si>
  <si>
    <t>AE</t>
  </si>
  <si>
    <t xml:space="preserve">Matériel de transport </t>
  </si>
  <si>
    <t>AF</t>
  </si>
  <si>
    <t>Avances et acomptes versés sur immobilisations</t>
  </si>
  <si>
    <t>AG</t>
  </si>
  <si>
    <t>Dépôts et cautionnements</t>
  </si>
  <si>
    <t>AH</t>
  </si>
  <si>
    <t>Autres immobilisations corporelles et financières</t>
  </si>
  <si>
    <t>AZ</t>
  </si>
  <si>
    <t>TOTAL ACTIF IMMOBILISE</t>
  </si>
  <si>
    <t>BA</t>
  </si>
  <si>
    <t>Actif circulant HAO</t>
  </si>
  <si>
    <t>BB</t>
  </si>
  <si>
    <t>Stocks et encours</t>
  </si>
  <si>
    <t>BC</t>
  </si>
  <si>
    <t xml:space="preserve">Fournisseurs débiteurs </t>
  </si>
  <si>
    <t>BD</t>
  </si>
  <si>
    <t>Clients- usagers</t>
  </si>
  <si>
    <t>BE</t>
  </si>
  <si>
    <t xml:space="preserve">Autres créances </t>
  </si>
  <si>
    <t>BF</t>
  </si>
  <si>
    <t>TOTAL ACTIF CIRCULANT</t>
  </si>
  <si>
    <t>BV</t>
  </si>
  <si>
    <t>Valeurs  à encaisser</t>
  </si>
  <si>
    <t>BW</t>
  </si>
  <si>
    <t>Banques, établissements financières, caisses et assimilés</t>
  </si>
  <si>
    <t>BX</t>
  </si>
  <si>
    <t>TOTAL TRESORERIE ACTIF</t>
  </si>
  <si>
    <t>BY</t>
  </si>
  <si>
    <t xml:space="preserve">Ecart de conversion-Actif </t>
  </si>
  <si>
    <t>BZ</t>
  </si>
  <si>
    <t>TOTAL GENERAL</t>
  </si>
  <si>
    <t>PASSIF</t>
  </si>
  <si>
    <t>CA</t>
  </si>
  <si>
    <t>Fonds affectés aux investissements</t>
  </si>
  <si>
    <t>CB</t>
  </si>
  <si>
    <t>Report à nouveau (+ ou -)</t>
  </si>
  <si>
    <t>CC</t>
  </si>
  <si>
    <t xml:space="preserve">Solde des opérations de l'exercice </t>
  </si>
  <si>
    <t>CD</t>
  </si>
  <si>
    <t>Subvention d'investissement</t>
  </si>
  <si>
    <t>CZ</t>
  </si>
  <si>
    <t xml:space="preserve">TOTAL RESSOURCES PROPRES ET ASSIMILEES </t>
  </si>
  <si>
    <t>DA</t>
  </si>
  <si>
    <t>Emprunts et dettes assimilés</t>
  </si>
  <si>
    <t>DB</t>
  </si>
  <si>
    <t>Provisions pour risques et charges</t>
  </si>
  <si>
    <t>DC</t>
  </si>
  <si>
    <t>TOTAL DETTES FINANCIERS ET RESSOURCES ASSIMILEES</t>
  </si>
  <si>
    <t>DD</t>
  </si>
  <si>
    <t>TOTAL RESSOURCES STABLES</t>
  </si>
  <si>
    <t>DE</t>
  </si>
  <si>
    <t>Dettes circulant HAO</t>
  </si>
  <si>
    <t>DF</t>
  </si>
  <si>
    <t>Fonds d'administration</t>
  </si>
  <si>
    <t>DG</t>
  </si>
  <si>
    <t>Fournisseurs</t>
  </si>
  <si>
    <t>DH</t>
  </si>
  <si>
    <t>Autres dettes</t>
  </si>
  <si>
    <t>DI</t>
  </si>
  <si>
    <t>Provisions pour risques et charges à court terme</t>
  </si>
  <si>
    <t>DJ</t>
  </si>
  <si>
    <t>TOTAL PASSIF CIRCULANT</t>
  </si>
  <si>
    <t>DW</t>
  </si>
  <si>
    <t>Banques, établissements financiers et crédits de trésorerie</t>
  </si>
  <si>
    <t>DX</t>
  </si>
  <si>
    <t>TOTAL TRESORERIE PASSIF</t>
  </si>
  <si>
    <t>DY</t>
  </si>
  <si>
    <t>Ecart de conversion-Passif</t>
  </si>
  <si>
    <t>DZ</t>
  </si>
  <si>
    <t>NET</t>
  </si>
  <si>
    <t>RA</t>
  </si>
  <si>
    <t>RB</t>
  </si>
  <si>
    <t>RD</t>
  </si>
  <si>
    <t>XA</t>
  </si>
  <si>
    <t>TA</t>
  </si>
  <si>
    <t>TB</t>
  </si>
  <si>
    <t>TC</t>
  </si>
  <si>
    <t>TD</t>
  </si>
  <si>
    <t>TG</t>
  </si>
  <si>
    <t>TH</t>
  </si>
  <si>
    <t>TI</t>
  </si>
  <si>
    <t>TJ</t>
  </si>
  <si>
    <t>TK</t>
  </si>
  <si>
    <t>TL</t>
  </si>
  <si>
    <t>XB</t>
  </si>
  <si>
    <t>XC</t>
  </si>
  <si>
    <t>LIBELLES</t>
  </si>
  <si>
    <t>NOTES</t>
  </si>
  <si>
    <t>INTITULES</t>
  </si>
  <si>
    <t>N/A</t>
  </si>
  <si>
    <t>NOTE 1</t>
  </si>
  <si>
    <t>NOTE 2</t>
  </si>
  <si>
    <t>NOTE 3A</t>
  </si>
  <si>
    <t>NOTE 4</t>
  </si>
  <si>
    <t>NOTE 5</t>
  </si>
  <si>
    <t>NOTE 6</t>
  </si>
  <si>
    <t>NOTE 7</t>
  </si>
  <si>
    <t>NOTE 8</t>
  </si>
  <si>
    <t>NOTE 9</t>
  </si>
  <si>
    <t>NOTE 10</t>
  </si>
  <si>
    <t>NOTE 11</t>
  </si>
  <si>
    <t>NOTE 12</t>
  </si>
  <si>
    <t>NOTE 13</t>
  </si>
  <si>
    <t>NOTE 14</t>
  </si>
  <si>
    <t>NOTE 15</t>
  </si>
  <si>
    <t>NOTE 16</t>
  </si>
  <si>
    <t>NOTE 17</t>
  </si>
  <si>
    <t>NOTE 18</t>
  </si>
  <si>
    <t>NOTE 19</t>
  </si>
  <si>
    <t>NOTE 20A</t>
  </si>
  <si>
    <t>NOTE 20B</t>
  </si>
  <si>
    <t>NOTE 21</t>
  </si>
  <si>
    <t>NOTE 22</t>
  </si>
  <si>
    <t>Par exemple pour une entité qui n’a pas de stocks et en-cours, elle doit cocher à l’intersection (ligne ‘’NOTE’’ 5 &amp; ‘’colonne N/A’’)</t>
  </si>
  <si>
    <t xml:space="preserve"> lorsque la ligne sous-traitance générale n’est pas chiffrée, elle ne doit pas figurer dans cette note.</t>
  </si>
  <si>
    <t xml:space="preserve">(1) les notes non documentées ne doivent pas être jointes aux états financiers. </t>
  </si>
  <si>
    <t>Leur contenu peut être amélioré par les entités par ailleurs, dans une note, les lignes non chiffrées doivent être supprimées. Par exemple, dans la note 17 services extérieurs,</t>
  </si>
  <si>
    <t>L’entité doit :</t>
  </si>
  <si>
    <t>A- TABLEAU EMPLOIS RESSOURCES</t>
  </si>
  <si>
    <t>B- TABLEAU D'EXECUTION BUGETAIRE</t>
  </si>
  <si>
    <t>C- TABLEAU DE RECONCILIATION DE TRESORERIE</t>
  </si>
  <si>
    <t>Commentaire :</t>
  </si>
  <si>
    <t xml:space="preserve">Brevets, licences, logiciels, et droits similaires </t>
  </si>
  <si>
    <t xml:space="preserve">Avances et acomptes sur immobilisations incorporelles </t>
  </si>
  <si>
    <t xml:space="preserve">Autres immobilisations incorporelles </t>
  </si>
  <si>
    <t>IMMOBILISATIONS CORPORELLES</t>
  </si>
  <si>
    <t xml:space="preserve">Terrains hors immeuble de placement </t>
  </si>
  <si>
    <t>Terrains-immeuble de placement</t>
  </si>
  <si>
    <t xml:space="preserve">Bâtiments hors immeubles de placement </t>
  </si>
  <si>
    <t>Bâtiments-immeuble de placement</t>
  </si>
  <si>
    <t xml:space="preserve">Aménagement, agencements et installations </t>
  </si>
  <si>
    <t xml:space="preserve">Matériel, mobilier et actifs biologiques </t>
  </si>
  <si>
    <t xml:space="preserve">Avance et acomptes sur les immobilisations corporelles </t>
  </si>
  <si>
    <t>Dépôts et cautionnement</t>
  </si>
  <si>
    <t>Autres immobilisations financières</t>
  </si>
  <si>
    <t xml:space="preserve">Terrains </t>
  </si>
  <si>
    <t>DIMINUTIONS C</t>
  </si>
  <si>
    <t>TOTAL BRUT</t>
  </si>
  <si>
    <t>%</t>
  </si>
  <si>
    <t>Variation en</t>
  </si>
  <si>
    <t>Année N</t>
  </si>
  <si>
    <t xml:space="preserve">Stocks en cours de route en consignation ou en dépôt </t>
  </si>
  <si>
    <t>TOTAL NET DE DEPRECIATIONS</t>
  </si>
  <si>
    <t>Dépréciation des créances</t>
  </si>
  <si>
    <t xml:space="preserve">Autres débiteurs divers </t>
  </si>
  <si>
    <t>Etat et collectivité publiques</t>
  </si>
  <si>
    <t>Organismes sociaux</t>
  </si>
  <si>
    <t>Personnel</t>
  </si>
  <si>
    <t xml:space="preserve">Cients - usagers </t>
  </si>
  <si>
    <t>Fournisseurs débiteurs</t>
  </si>
  <si>
    <t>Valeur</t>
  </si>
  <si>
    <t>Année N-1</t>
  </si>
  <si>
    <t>Libellés</t>
  </si>
  <si>
    <t>Dépréciations</t>
  </si>
  <si>
    <t>TOTAL BANQUES ET CAISSES</t>
  </si>
  <si>
    <t>Etablissement financiers intérêts courus</t>
  </si>
  <si>
    <t>Autres établissement financiers</t>
  </si>
  <si>
    <t>Banques postales</t>
  </si>
  <si>
    <t>Autres Banques</t>
  </si>
  <si>
    <t>Banques, dépôt à terme et assimilés</t>
  </si>
  <si>
    <t>Banques autres états région</t>
  </si>
  <si>
    <t>Banques locales</t>
  </si>
  <si>
    <t>Devises</t>
  </si>
  <si>
    <t>TOTAL FONDS DU BAILLEUR</t>
  </si>
  <si>
    <t xml:space="preserve">TOTAL FONDS D'ADMINISTRATION  </t>
  </si>
  <si>
    <t xml:space="preserve">TOTAL FONDS D'INVESTISSEMENT </t>
  </si>
  <si>
    <t>Solde restant</t>
  </si>
  <si>
    <t>Montant consommé</t>
  </si>
  <si>
    <t>Montant décaissé</t>
  </si>
  <si>
    <t>TOTAL SUBVENTIONS</t>
  </si>
  <si>
    <t xml:space="preserve">Autres </t>
  </si>
  <si>
    <t>Entités publiques ou mixtes</t>
  </si>
  <si>
    <t>Etat</t>
  </si>
  <si>
    <t xml:space="preserve">Emprunts et dettes auprès des établissements de crédit </t>
  </si>
  <si>
    <t xml:space="preserve">Avances reçues de l'Etat </t>
  </si>
  <si>
    <t>Dépôt et cautionnement reçus</t>
  </si>
  <si>
    <t xml:space="preserve">Intérêt courus </t>
  </si>
  <si>
    <t xml:space="preserve">Autres emprunts et dettes </t>
  </si>
  <si>
    <t>TOTAL EMPRUNTS ET DETTES FINANCIERES</t>
  </si>
  <si>
    <t xml:space="preserve">Crédit - bail immobilier </t>
  </si>
  <si>
    <t xml:space="preserve">Crédit - bail mobilier </t>
  </si>
  <si>
    <t xml:space="preserve">Location - vente </t>
  </si>
  <si>
    <t xml:space="preserve">Intérêts courus </t>
  </si>
  <si>
    <t xml:space="preserve">Autres dettes de location - acquisition </t>
  </si>
  <si>
    <t xml:space="preserve">Provisions pour litiges  </t>
  </si>
  <si>
    <t xml:space="preserve">Provisions pour pertes de change </t>
  </si>
  <si>
    <t xml:space="preserve">Provisions pour pensions et obligations assimiliées </t>
  </si>
  <si>
    <t xml:space="preserve">Provisions pour amendes et pénalités </t>
  </si>
  <si>
    <t>Autres provisions</t>
  </si>
  <si>
    <t>Clients-usagers créditeurs</t>
  </si>
  <si>
    <t>Personnel, rémunérations dues</t>
  </si>
  <si>
    <t>Personnel, congés payer</t>
  </si>
  <si>
    <t>Charges sociales sur congés à payer</t>
  </si>
  <si>
    <t>Autres personnels</t>
  </si>
  <si>
    <t>Caisse de sécurités sociales</t>
  </si>
  <si>
    <t>Caisse de retraite</t>
  </si>
  <si>
    <t>Mutuelles de santé</t>
  </si>
  <si>
    <t>Assurance Retraite</t>
  </si>
  <si>
    <t>Autres charges sociales à payer</t>
  </si>
  <si>
    <t>Autres cotisations et organismes sociaux</t>
  </si>
  <si>
    <t>TOTAL DETTES SOCIALES</t>
  </si>
  <si>
    <t>Etats, impôts sur les bénéfices</t>
  </si>
  <si>
    <t>Etats, autres impôts et taxes</t>
  </si>
  <si>
    <t>Etats, TVA</t>
  </si>
  <si>
    <t>Etat, impôts retenus à la source</t>
  </si>
  <si>
    <t>TOTAL DETTES FISCALES</t>
  </si>
  <si>
    <t>TOTAL DETTES FOURNISSEURS ET ASSIMILEES, DETTES FISCALES ET SOCIALES</t>
  </si>
  <si>
    <t>Escomptes de crédit de campagne</t>
  </si>
  <si>
    <t>Escomptes de crédit ordinaires</t>
  </si>
  <si>
    <t>Crédit de trésorerie</t>
  </si>
  <si>
    <t>Produits accessoires</t>
  </si>
  <si>
    <t>TOTAL</t>
  </si>
  <si>
    <t>Matières consommables</t>
  </si>
  <si>
    <t>Matières combustibles</t>
  </si>
  <si>
    <t>Eau</t>
  </si>
  <si>
    <t>Electricité</t>
  </si>
  <si>
    <t>Autres énergies</t>
  </si>
  <si>
    <t>Fourniture de bureau</t>
  </si>
  <si>
    <t>Petit matériel et outillages</t>
  </si>
  <si>
    <t>Commentaire:</t>
  </si>
  <si>
    <t>Transports sur ventes</t>
  </si>
  <si>
    <t>Transports pour le compte de tiers</t>
  </si>
  <si>
    <t>Transport du personnel</t>
  </si>
  <si>
    <t>Transports de plis</t>
  </si>
  <si>
    <t>Transports administratifs</t>
  </si>
  <si>
    <t>Sous-traitance générale</t>
  </si>
  <si>
    <t>Entretien, réparations et maintenance</t>
  </si>
  <si>
    <t>Primes d'assurance</t>
  </si>
  <si>
    <t>Etudes, recherches et documentation</t>
  </si>
  <si>
    <t>Publicité, publications, relations publiques</t>
  </si>
  <si>
    <t>Frais bancaires</t>
  </si>
  <si>
    <t>Cotisations</t>
  </si>
  <si>
    <t>Impôts et taxes directs</t>
  </si>
  <si>
    <t>Impôts et taxes indirects</t>
  </si>
  <si>
    <t>Droits d'enregistrement</t>
  </si>
  <si>
    <t>Pénalités et amendes fiscales</t>
  </si>
  <si>
    <t>Autres impôts et taxes</t>
  </si>
  <si>
    <t>Dégrèvement et annulations des impôts et taxes (1)</t>
  </si>
  <si>
    <t>Perte de change sur créances</t>
  </si>
  <si>
    <t>Pénalités et amendes pénales</t>
  </si>
  <si>
    <t>Dons et mécénat</t>
  </si>
  <si>
    <t>Autres charges diverses</t>
  </si>
  <si>
    <t>Rémunérations directes versées au personnel national</t>
  </si>
  <si>
    <t>Indemnités forfaitaires versées au personnel</t>
  </si>
  <si>
    <t>Charges sociales (personnel non national)</t>
  </si>
  <si>
    <t>Rémunération transférée de personnel extérieur</t>
  </si>
  <si>
    <t>Autres charges sociales</t>
  </si>
  <si>
    <t>Dégrèvements et annulations des charges sociales (1)</t>
  </si>
  <si>
    <t>YH</t>
  </si>
  <si>
    <t>1. Cadres supérieurs</t>
  </si>
  <si>
    <t>YI</t>
  </si>
  <si>
    <t>YJ</t>
  </si>
  <si>
    <t>YK</t>
  </si>
  <si>
    <t>YL</t>
  </si>
  <si>
    <t>TOTAL (2)</t>
  </si>
  <si>
    <t>YM</t>
  </si>
  <si>
    <t>Permanents</t>
  </si>
  <si>
    <t>YN</t>
  </si>
  <si>
    <t>Saisonniers</t>
  </si>
  <si>
    <t>YO</t>
  </si>
  <si>
    <t>Intérêts des emprunts</t>
  </si>
  <si>
    <t>Autres intérêts</t>
  </si>
  <si>
    <t>Pertes de change financières</t>
  </si>
  <si>
    <t>Pertes sur cessions de titres de placement</t>
  </si>
  <si>
    <t>Intérêts de prêts et créances diverses</t>
  </si>
  <si>
    <t>Revenus de participations et autres titres immobilisés</t>
  </si>
  <si>
    <t>Revenus de placement</t>
  </si>
  <si>
    <t>Gains de change financiers</t>
  </si>
  <si>
    <t>Gains sur cessions de titres de placement</t>
  </si>
  <si>
    <t>Transferts de charges financières</t>
  </si>
  <si>
    <t>Dons en nature (compte 832) à détailler (1):</t>
  </si>
  <si>
    <t>(1) non affectés:…………..</t>
  </si>
  <si>
    <t>(1) affectés:…………..</t>
  </si>
  <si>
    <t>Pertes sur créances HAO</t>
  </si>
  <si>
    <t>Abandons de créances consentis</t>
  </si>
  <si>
    <t>(1) Dons en nature non affectés…….</t>
  </si>
  <si>
    <t>(1)Prestations de services en nature………..</t>
  </si>
  <si>
    <t>(1)Dons en nature affectés………</t>
  </si>
  <si>
    <t>Contributions volontaires en numéraire</t>
  </si>
  <si>
    <t>Subventions d'équilibre</t>
  </si>
  <si>
    <t>Réalisation</t>
  </si>
  <si>
    <t>Exécution budget (%)</t>
  </si>
  <si>
    <t>4=2+3</t>
  </si>
  <si>
    <t>5=1-4</t>
  </si>
  <si>
    <t>Cette rubrique sera remplie au vu du budget de l’exercice du projet compte par compte.</t>
  </si>
  <si>
    <t>© Si le plan comptable est conçu sur la base du budget, indiquer le décaissement pour chaque item qui doit correspondre à la somme algébrique suivante :</t>
  </si>
  <si>
    <t>●mouvement débit balance N des compte immobilisations (compte2) a</t>
  </si>
  <si>
    <t>L’exception des virements de compte à compte +( solde créditeur N-1 du compte 481- solde créditeur N du compte 481)</t>
  </si>
  <si>
    <t>(d) le montant de l’engagement pour chaque item doit correspondre :</t>
  </si>
  <si>
    <t>(compte 40) et d’investissement (compte 481) ,</t>
  </si>
  <si>
    <t>Terrains et bâtiments</t>
  </si>
  <si>
    <t xml:space="preserve">Aménagements, agencements et installations </t>
  </si>
  <si>
    <t xml:space="preserve">Matériel, mobilier et actif biologiques </t>
  </si>
  <si>
    <t>Autre immobilisations corporelles et financières</t>
  </si>
  <si>
    <t>fournisseurs débiteurs</t>
  </si>
  <si>
    <t>Clients-usagers</t>
  </si>
  <si>
    <t>Autres créances</t>
  </si>
  <si>
    <t>Valeurs à encaisser</t>
  </si>
  <si>
    <t>Ecart de conversion-actif</t>
  </si>
  <si>
    <t>Emprunts et assimilées</t>
  </si>
  <si>
    <t>Dette circulanttes HAO</t>
  </si>
  <si>
    <t>Banques etablisements financierset credit de tresorerie</t>
  </si>
  <si>
    <t>États financiers des projets de développement et assimilés (Systèmes normal)</t>
  </si>
  <si>
    <t xml:space="preserve">Contenu des états financiers </t>
  </si>
  <si>
    <t>Les états financiers des projets de développement et assimilés comprennent :</t>
  </si>
  <si>
    <t>ATTENTION</t>
  </si>
  <si>
    <t>TABLEAU EMPLOIS RESSOURCES</t>
  </si>
  <si>
    <t>DESIGNATION</t>
  </si>
  <si>
    <t>SOLDE CUMULE DEBUT EXERCICE N</t>
  </si>
  <si>
    <t>SOLDE CUMULE FIN EXERCICE N</t>
  </si>
  <si>
    <t>Fonds reçus, Bailleurs</t>
  </si>
  <si>
    <t>Fonds contrepartie État</t>
  </si>
  <si>
    <t>I.RESSOURCES</t>
  </si>
  <si>
    <t>Immobilisations incorporelle</t>
  </si>
  <si>
    <t>Immobilisation financières</t>
  </si>
  <si>
    <t>A-TOTAL DES IMMOBILISATION</t>
  </si>
  <si>
    <t>Transport</t>
  </si>
  <si>
    <t>Charges financières</t>
  </si>
  <si>
    <t>III.EXEDENT/DEFICIT DES FONDS RECUS SUR LES EMPLOIS (I-II)</t>
  </si>
  <si>
    <t>Fonds bailleur en début exercice N</t>
  </si>
  <si>
    <t>Fonds de contrepartie État en début exercice N</t>
  </si>
  <si>
    <t>Autres fons en début exercice N</t>
  </si>
  <si>
    <t>GW</t>
  </si>
  <si>
    <t>IV.FONDS DISPONIBLE EN DEBUT EXERCICE</t>
  </si>
  <si>
    <t>GX</t>
  </si>
  <si>
    <t>V.MONTANT NET DE L'ENCAISSE DISPONIBLE (III+IV)</t>
  </si>
  <si>
    <t>Fonds bailleur en fin d'exercice N</t>
  </si>
  <si>
    <t>Fonds de contrepartie État en fin exercice N</t>
  </si>
  <si>
    <t>Autres fonds en fin d'exercice N</t>
  </si>
  <si>
    <t>Code</t>
  </si>
  <si>
    <t>Libellé</t>
  </si>
  <si>
    <t>Budget de l'exercice</t>
  </si>
  <si>
    <t>Décaissement</t>
  </si>
  <si>
    <t>Engagement</t>
  </si>
  <si>
    <t>Crédit Disponible</t>
  </si>
  <si>
    <t>4\1</t>
  </si>
  <si>
    <t>Remplir, code et libellé, suivant la nomenclature budgétaire du projet</t>
  </si>
  <si>
    <t>EXERCICE N</t>
  </si>
  <si>
    <t>YG</t>
  </si>
  <si>
    <t>YF</t>
  </si>
  <si>
    <t>YE</t>
  </si>
  <si>
    <t>YD</t>
  </si>
  <si>
    <t>YC</t>
  </si>
  <si>
    <t>YB</t>
  </si>
  <si>
    <t>YA</t>
  </si>
  <si>
    <t>M</t>
  </si>
  <si>
    <t>Nationaux</t>
  </si>
  <si>
    <r>
      <t xml:space="preserve">·       </t>
    </r>
    <r>
      <rPr>
        <i/>
        <sz val="8"/>
        <color theme="1"/>
        <rFont val="Arial"/>
        <family val="2"/>
      </rPr>
      <t>Indiquer les frais marquants pour chaque état financier ;</t>
    </r>
  </si>
  <si>
    <r>
      <t xml:space="preserve">·       </t>
    </r>
    <r>
      <rPr>
        <i/>
        <sz val="8"/>
        <color theme="1"/>
        <rFont val="Arial"/>
        <family val="2"/>
      </rPr>
      <t>Expliquer les écarts significatifs entre budget et réalisation du tableau d’exécution budgétaire</t>
    </r>
  </si>
  <si>
    <t>·       Justifier toute variation significative ;</t>
  </si>
  <si>
    <t>(1)     : Ce compte a un solde créditeur, son montant doit être précédé d’un signe (-)</t>
  </si>
  <si>
    <t>(a)    Remplir, code et libellé, suivant la nomenclature budgétaire du projet.</t>
  </si>
  <si>
    <t>(b)    Le plan comptable doit être conçu en tenant compte du budget du projet.</t>
  </si>
  <si>
    <t>·       Mouvement débit balance N des comptes de charges (comptes 6 et 8)+ (solde créditeur N-1 du compte 40 sauf 409-solde créditeur N du compte 40 sauf 409) +(solde débiteur balance N du compte 409-solde débiteur balance N-1 du compte 409) .</t>
  </si>
  <si>
    <t xml:space="preserve">·       Au solde créditeur balance N des comptes fournisseurs d’exploitation </t>
  </si>
  <si>
    <t>·       Bons de commande des biens et services remis aux fournisseurs au cours de l’exercice budgétaire non exécutés,</t>
  </si>
  <si>
    <t>·       Contrats signés par les parties prenantes au cours de l’exercice budgétaire non exécutés .</t>
  </si>
  <si>
    <t>·       Le tableau emploies ressources ;</t>
  </si>
  <si>
    <t>·       Le tableau d’exécution du budgétaire ;</t>
  </si>
  <si>
    <t>·       Le tableau de réconciliation de trésorerie ;</t>
  </si>
  <si>
    <t>·       Le bilan ;</t>
  </si>
  <si>
    <t>·       Le compte d’exploitation ;</t>
  </si>
  <si>
    <t>·       Et les Notes annexes.</t>
  </si>
  <si>
    <r>
      <rPr>
        <b/>
        <sz val="8"/>
        <color theme="1"/>
        <rFont val="Arial"/>
        <family val="2"/>
      </rPr>
      <t>Compte d’exploitation</t>
    </r>
    <r>
      <rPr>
        <sz val="8"/>
        <color theme="1"/>
        <rFont val="Arial"/>
        <family val="2"/>
      </rPr>
      <t> : le résultat dégagé par les opérations est intitulé : solde des opérations de l’exercice qui doit être nul.</t>
    </r>
  </si>
  <si>
    <t xml:space="preserve"> Par exemple, dans la note 17 Services extérieurs, lorsque la ligne sous-traitance générale n’est pas chiffrée, elle ne doit pas figurer dans cette note.</t>
  </si>
  <si>
    <r>
      <rPr>
        <b/>
        <sz val="8"/>
        <color theme="1"/>
        <rFont val="Arial"/>
        <family val="2"/>
      </rPr>
      <t>Notes annexes:</t>
    </r>
    <r>
      <rPr>
        <sz val="8"/>
        <color theme="1"/>
        <rFont val="Arial"/>
        <family val="2"/>
      </rPr>
      <t xml:space="preserve"> Les Notes non documentées ne doivent pas être jointes aux états financiers. Leur contenu peut être amélioré par les entités. Par ailleurs, dans une note, les lignes non chiffrées doivent être supprimées.</t>
    </r>
  </si>
  <si>
    <t>+</t>
  </si>
  <si>
    <t xml:space="preserve">Ventes de marchandises, produits finis et prestations de services </t>
  </si>
  <si>
    <t>RC</t>
  </si>
  <si>
    <t>Subventions d'exploitations</t>
  </si>
  <si>
    <t xml:space="preserve">Autres produits et transferts de charges </t>
  </si>
  <si>
    <t xml:space="preserve">RE </t>
  </si>
  <si>
    <t xml:space="preserve">Reprises de provisions </t>
  </si>
  <si>
    <t xml:space="preserve">Achats de biens, marchandises, matières premières et fournitures liées </t>
  </si>
  <si>
    <t>-</t>
  </si>
  <si>
    <t xml:space="preserve">Autres achats </t>
  </si>
  <si>
    <t xml:space="preserve">Variation de stocks de biens, marchandises, matières premières et fournitures et autres </t>
  </si>
  <si>
    <t>(+ / -)</t>
  </si>
  <si>
    <t xml:space="preserve">Impôts et taxes </t>
  </si>
  <si>
    <t xml:space="preserve">Autres charges </t>
  </si>
  <si>
    <t xml:space="preserve">Frais financiers et charges assimilées </t>
  </si>
  <si>
    <t xml:space="preserve">Dotations aux provisions </t>
  </si>
  <si>
    <t>Produits H.A.O.</t>
  </si>
  <si>
    <t>Charges H.A.O.</t>
  </si>
  <si>
    <t>CHARGES DE FONCTIONNEMENT     ( Somme TA àTL)</t>
  </si>
  <si>
    <t>BURKINA FASO</t>
  </si>
  <si>
    <t>MINISTERE DE L'ECONOMIE DES FINANCES ET DU DEVELOPPEMENT</t>
  </si>
  <si>
    <t>DIRECTION GENERALE DES IMPOTS</t>
  </si>
  <si>
    <t>CENTRE DE DEPOT DE</t>
  </si>
  <si>
    <t>EXERCICE CLOS LE</t>
  </si>
  <si>
    <t>DESIGNATION DE L'ENTITE</t>
  </si>
  <si>
    <t>DENOMINATION SOCIALE :</t>
  </si>
  <si>
    <t>(ou nom et prénoms de l'exploitant)</t>
  </si>
  <si>
    <t>SIGLE USUEL :</t>
  </si>
  <si>
    <t>ADRESSE COMPLETE :</t>
  </si>
  <si>
    <t>N° IFU DU CONTRIBUABLE  :</t>
  </si>
  <si>
    <t>N° DE TELEDECLARANT (NES):</t>
  </si>
  <si>
    <t>SYSTEME NORMAL</t>
  </si>
  <si>
    <t>Documents déposés</t>
  </si>
  <si>
    <t>Réservé à la Direction Générale des Impôts</t>
  </si>
  <si>
    <t>Fiche d'identification et renseignements divers</t>
  </si>
  <si>
    <t>Date de dépôt</t>
  </si>
  <si>
    <t>Bilan</t>
  </si>
  <si>
    <t>Compte de résultat</t>
  </si>
  <si>
    <t>Tableau des flux de trésorerie</t>
  </si>
  <si>
    <t>Notes annexes</t>
  </si>
  <si>
    <t>Nom de l'agent de la DGI ayant réceptionné le dépôt</t>
  </si>
  <si>
    <t>Etats supplémentaires DGI</t>
  </si>
  <si>
    <t>Nombre de pages déposées par exemplaire :</t>
  </si>
  <si>
    <t>Signature de l'agent et cachet du service</t>
  </si>
  <si>
    <t>Nombre d'exemplaires déposés :</t>
  </si>
  <si>
    <t xml:space="preserve">   MINISTERE DE L'ECONOMIE DES FINANCES ET DU DEVELOPPEMENT</t>
  </si>
  <si>
    <t xml:space="preserve"> </t>
  </si>
  <si>
    <t>LIASSE SYSTEME NORMAL</t>
  </si>
  <si>
    <t>EQUILIBRE DE LA BALANCE</t>
  </si>
  <si>
    <t>BALANCE N</t>
  </si>
  <si>
    <t>Solde Initial Débit</t>
  </si>
  <si>
    <t>Solde Initial Crédit</t>
  </si>
  <si>
    <t>Mouvements Débit</t>
  </si>
  <si>
    <t>Mouvements Crédit</t>
  </si>
  <si>
    <t>Solde Final Débit</t>
  </si>
  <si>
    <t>Solde Final Crédit</t>
  </si>
  <si>
    <t>BALANCE N-1</t>
  </si>
  <si>
    <t>CPTE</t>
  </si>
  <si>
    <t>INTITULES DES COMPTES</t>
  </si>
  <si>
    <t>S.I. DEBIT</t>
  </si>
  <si>
    <t>S.I. CREDIT</t>
  </si>
  <si>
    <t>MOUV. DEBIT</t>
  </si>
  <si>
    <t>MOUV. CREDIT</t>
  </si>
  <si>
    <t>S.F. DEBIT</t>
  </si>
  <si>
    <t>S.F. CREDIT</t>
  </si>
  <si>
    <t>MONTANT DESEQUILIBRE</t>
  </si>
  <si>
    <t>EMBALLAGES</t>
  </si>
  <si>
    <t>TRANSPORTS DE PLIS</t>
  </si>
  <si>
    <t>FICHE R1</t>
  </si>
  <si>
    <t>Dénomination sociale de l'entité :</t>
  </si>
  <si>
    <t>Adresse :</t>
  </si>
  <si>
    <t>Sigle usuel :</t>
  </si>
  <si>
    <t>N° IFU du contribuable :</t>
  </si>
  <si>
    <t>Exercice clos le :</t>
  </si>
  <si>
    <t>Durée (en mois) :</t>
  </si>
  <si>
    <t>N° de télédéclarant (NES) :</t>
  </si>
  <si>
    <t>FICHE  R1 : FICHE D'IDENTIFICATION ET RENSEIGNEMENTS DIVERS 1</t>
  </si>
  <si>
    <t>ZA</t>
  </si>
  <si>
    <t>EXERCICE COMPTABLE :</t>
  </si>
  <si>
    <t>DU:</t>
  </si>
  <si>
    <t>AU:</t>
  </si>
  <si>
    <t>ZB</t>
  </si>
  <si>
    <t>DATE D'ARRETE EFFECTIF DES COMPTES :</t>
  </si>
  <si>
    <t>ZD</t>
  </si>
  <si>
    <t>ZC</t>
  </si>
  <si>
    <t>EXERCICE PRECEDENT CLOS LE :</t>
  </si>
  <si>
    <t>DUREE EXERCICE PRECEDENT EN MOIS :</t>
  </si>
  <si>
    <t>ZE</t>
  </si>
  <si>
    <t>ZF</t>
  </si>
  <si>
    <t>Greffe</t>
  </si>
  <si>
    <t>N°Registre du Commerce</t>
  </si>
  <si>
    <t>N° Répertoire des entités</t>
  </si>
  <si>
    <t>ZG</t>
  </si>
  <si>
    <t>ZH</t>
  </si>
  <si>
    <t>ZI</t>
  </si>
  <si>
    <t>N° de caisse sociale</t>
  </si>
  <si>
    <t>N° Code Importateur</t>
  </si>
  <si>
    <t>Code activité principale</t>
  </si>
  <si>
    <t>ZJ</t>
  </si>
  <si>
    <t>Désignation de l'entité</t>
  </si>
  <si>
    <t>Sigle</t>
  </si>
  <si>
    <t>ZK</t>
  </si>
  <si>
    <t>N° de téléphone</t>
  </si>
  <si>
    <t>Adresse e-mail</t>
  </si>
  <si>
    <t>Boîte Postale</t>
  </si>
  <si>
    <t>Ville</t>
  </si>
  <si>
    <t>ZL</t>
  </si>
  <si>
    <t>Adresse géographique complète (Immeuble, rue, quartier, ville, pays)</t>
  </si>
  <si>
    <t>ZN</t>
  </si>
  <si>
    <t>ZM</t>
  </si>
  <si>
    <t>Désignation précise de l'activité principale exercée par l'entité</t>
  </si>
  <si>
    <t>% Capacité production utile</t>
  </si>
  <si>
    <t>ZO</t>
  </si>
  <si>
    <t xml:space="preserve">Nom, adresse, téléphone, adresse e-mail et qualité de la personne à contacter en cas de demande </t>
  </si>
  <si>
    <t>ZP</t>
  </si>
  <si>
    <t xml:space="preserve">Nom, adresse, téléphone et e-mail du salarié de l'entité ou </t>
  </si>
  <si>
    <t>du professionnel comptable inscrit à l'Ordre des Experts-comptables ayant établi les états financiers</t>
  </si>
  <si>
    <t>ZQ</t>
  </si>
  <si>
    <t>ZR</t>
  </si>
  <si>
    <t>Nom, adresse, téléphone, e-mail et numéro d'inscription à l'Ordre des Experts-comptables</t>
  </si>
  <si>
    <t>de l'Expert comptablble ayant délivré l'attestation d'exécution de la mission du commissariat aux comptes</t>
  </si>
  <si>
    <t>ZS</t>
  </si>
  <si>
    <t>Non</t>
  </si>
  <si>
    <t>Oui</t>
  </si>
  <si>
    <t>Etats financiers approuvés par l'Assemblée
Générale (cocher la case)</t>
  </si>
  <si>
    <t>ZW</t>
  </si>
  <si>
    <t>ZT</t>
  </si>
  <si>
    <t>Domiciliations bancaires</t>
  </si>
  <si>
    <t>Nom du signataire des états financiers</t>
  </si>
  <si>
    <t>Banque</t>
  </si>
  <si>
    <t>Numéro de compte</t>
  </si>
  <si>
    <t>ZU</t>
  </si>
  <si>
    <t>Qualité du signataire des états financiers</t>
  </si>
  <si>
    <t>ZV</t>
  </si>
  <si>
    <t>Date de signature</t>
  </si>
  <si>
    <t>Signature</t>
  </si>
  <si>
    <t>FICHE R2</t>
  </si>
  <si>
    <t>N° IFU du contribuable  :</t>
  </si>
  <si>
    <t>EQUIPE DE L'ENTITE A BUT NON LUCRATIF</t>
  </si>
  <si>
    <t xml:space="preserve">FICHE D'IDENTIFICATION ET RENSEIGNEMENTS DIVERS </t>
  </si>
  <si>
    <t>Nom et Prénoms</t>
  </si>
  <si>
    <t>Nationalité</t>
  </si>
  <si>
    <t>Autre nationalité       (à préciser)</t>
  </si>
  <si>
    <t>Qualité</t>
  </si>
  <si>
    <t>N° d'identification fiscale</t>
  </si>
  <si>
    <t>Adresse (BP, ville, pays, adresse géographique et adresse email)</t>
  </si>
  <si>
    <t>Dénomination sociale :</t>
  </si>
  <si>
    <t>TABLEAU EMPLOIS - RESSOURCES
PAGE 1/1</t>
  </si>
  <si>
    <t>TABLEAU DE RECONCILIATION DE LA TRESORERIE DU 01/01202N AU 31/121/202N</t>
  </si>
  <si>
    <t>TABLEAU D'EXECUTION BUDGETAIRE</t>
  </si>
  <si>
    <t>TABLEAU SUIVI EXECUTION BUDGETAIRE DU 01/01/202N AU 31/12/202N</t>
  </si>
  <si>
    <t>TABLEAU EXECUTION BUDGETAIRE
PAGE 1/1</t>
  </si>
  <si>
    <t>TABLEAU RECONCILIATION TRESO
PAGE 1/1</t>
  </si>
  <si>
    <t xml:space="preserve">N° de télédéclarant (NES): </t>
  </si>
  <si>
    <t>NOTE</t>
  </si>
  <si>
    <t>EXERCICE AU  31/12/N-1</t>
  </si>
  <si>
    <t>EXERCICE AU 31/12/ N</t>
  </si>
  <si>
    <r>
      <t xml:space="preserve">BAILLEUR/SOUS PROJET 1 </t>
    </r>
    <r>
      <rPr>
        <b/>
        <vertAlign val="superscript"/>
        <sz val="11"/>
        <color theme="1"/>
        <rFont val="Arial"/>
        <family val="2"/>
      </rPr>
      <t xml:space="preserve">(1) </t>
    </r>
  </si>
  <si>
    <r>
      <t xml:space="preserve">BAILLEUR/SOUS PROJET 2 </t>
    </r>
    <r>
      <rPr>
        <b/>
        <vertAlign val="superscript"/>
        <sz val="11"/>
        <color theme="1"/>
        <rFont val="Arial"/>
        <family val="2"/>
      </rPr>
      <t xml:space="preserve">(1) </t>
    </r>
  </si>
  <si>
    <r>
      <t xml:space="preserve">Fonds d'investissement </t>
    </r>
    <r>
      <rPr>
        <b/>
        <vertAlign val="superscript"/>
        <sz val="11"/>
        <color theme="1"/>
        <rFont val="Arial"/>
        <family val="2"/>
      </rPr>
      <t xml:space="preserve">(1) </t>
    </r>
  </si>
  <si>
    <r>
      <t xml:space="preserve">Fonds d'administration </t>
    </r>
    <r>
      <rPr>
        <b/>
        <vertAlign val="superscript"/>
        <sz val="11"/>
        <color theme="1"/>
        <rFont val="Arial"/>
        <family val="2"/>
      </rPr>
      <t xml:space="preserve">(2) </t>
    </r>
  </si>
  <si>
    <r>
      <t xml:space="preserve">(1)         </t>
    </r>
    <r>
      <rPr>
        <sz val="11"/>
        <color theme="1"/>
        <rFont val="Arial"/>
        <family val="2"/>
      </rPr>
      <t>Le nombre de colonnes est fonction du nombre de bailleurs et/ou sous projets.</t>
    </r>
  </si>
  <si>
    <r>
      <t xml:space="preserve">(2)         </t>
    </r>
    <r>
      <rPr>
        <sz val="11"/>
        <color theme="1"/>
        <rFont val="Arial"/>
        <family val="2"/>
      </rPr>
      <t xml:space="preserve">Le montant consommé eu titre d’un exercice représente le solde du compte 702   Quote – part de fonds d’administration transférés qu’il convient de subdiviser par nature de projet. </t>
    </r>
  </si>
  <si>
    <r>
      <t xml:space="preserve">·       </t>
    </r>
    <r>
      <rPr>
        <b/>
        <i/>
        <sz val="11"/>
        <color theme="1"/>
        <rFont val="Arial"/>
        <family val="2"/>
      </rPr>
      <t>Indiquer pour chaque projet le niveau d’utilisation des fonds affectés en pourcentage par catégorie de fonds (fonds d’investissement et fonds d’administration) et de façon global</t>
    </r>
  </si>
  <si>
    <r>
      <t xml:space="preserve">·       </t>
    </r>
    <r>
      <rPr>
        <b/>
        <i/>
        <sz val="11"/>
        <color theme="1"/>
        <rFont val="Arial"/>
        <family val="2"/>
      </rPr>
      <t xml:space="preserve">Expliquer les motifs liés aux éventuels retards dans le cadre de l’exécution des projets. </t>
    </r>
  </si>
  <si>
    <t xml:space="preserve">Date des décaissements </t>
  </si>
  <si>
    <t>SYCEBNL (Système Comptable des Entités à But Non Lucratif)</t>
  </si>
  <si>
    <t>CLASSE 1: COMPTES DE RESSOURCES DURABLES</t>
  </si>
  <si>
    <t>10.</t>
  </si>
  <si>
    <t xml:space="preserve">DOTATION </t>
  </si>
  <si>
    <t xml:space="preserve">Dotationb non consomptible sans droit de reprise </t>
  </si>
  <si>
    <t>en numéraire</t>
  </si>
  <si>
    <t>en nature</t>
  </si>
  <si>
    <t xml:space="preserve">Dotationb non consomptible avec droit de reprise </t>
  </si>
  <si>
    <t>Droit d'entrée</t>
  </si>
  <si>
    <t xml:space="preserve">Dotation consomptible </t>
  </si>
  <si>
    <t xml:space="preserve">Dotation consomptible inscrite au compte de résultat </t>
  </si>
  <si>
    <t xml:space="preserve">Ecarts de réévaluation  </t>
  </si>
  <si>
    <t xml:space="preserve">Ecarts de réévaluation sur des biens sans droit de reprise </t>
  </si>
  <si>
    <t>Ecarts de réévaluation sur des biens sans droit de reprise-immobilisations corporelles</t>
  </si>
  <si>
    <t xml:space="preserve">Ecarts de réévaluation sur les biens sans droit de reprise-immobilisations financières </t>
  </si>
  <si>
    <t>Ecarts de réévalustion sur des biens avec droits de reprise</t>
  </si>
  <si>
    <t>Ecarts de réévaluation sur des biens avec droit de reprise-immobilisations corporelles</t>
  </si>
  <si>
    <t xml:space="preserve">Ecarts de réévaluation sur les biens avec droit de reprise-immobilisations financières </t>
  </si>
  <si>
    <t>11.</t>
  </si>
  <si>
    <t>RESERVES</t>
  </si>
  <si>
    <t xml:space="preserve">Réserves statutaires ou contactuelles </t>
  </si>
  <si>
    <t xml:space="preserve">Autres réserves </t>
  </si>
  <si>
    <t>12.</t>
  </si>
  <si>
    <t xml:space="preserve"> REPORT A NOUVEAU</t>
  </si>
  <si>
    <t>Rapport à nouveau des excédents</t>
  </si>
  <si>
    <t>Repport à nouveau des excédents-résultat*</t>
  </si>
  <si>
    <t>Repport à nouveau des excédents-changement de méthode comptamble*</t>
  </si>
  <si>
    <t>Report à nouveau des excédents-corrections d'erreurs significatives*</t>
  </si>
  <si>
    <t>Report à nouveau des excédents-autres reports*</t>
  </si>
  <si>
    <t>Résultat net en instance d'affectation</t>
  </si>
  <si>
    <t>Résultat net en instance d'affectation:Excédent*</t>
  </si>
  <si>
    <t>Résultat net en instance d'affectation:Déficit*</t>
  </si>
  <si>
    <t xml:space="preserve">Report à nouveau des déficits </t>
  </si>
  <si>
    <t>Report à nouveau des déficits-résultat*</t>
  </si>
  <si>
    <t>Report à nouveau des déficits -changement de méthode comptable*</t>
  </si>
  <si>
    <t>Report à nouveau des déficits-corrections d'erreurs significatives*</t>
  </si>
  <si>
    <t>Report à nouveau des déficits-autres reports*</t>
  </si>
  <si>
    <t>13.</t>
  </si>
  <si>
    <t>RESULTAT NET DE L'EXERCICE</t>
  </si>
  <si>
    <t>Excédent de l'exercice</t>
  </si>
  <si>
    <t>Déficit de l'exercice</t>
  </si>
  <si>
    <t>14.</t>
  </si>
  <si>
    <t xml:space="preserve"> SUBVENTIONS D'INVESTISSEMENT</t>
  </si>
  <si>
    <t>Subventions d'équipement</t>
  </si>
  <si>
    <t>Regions</t>
  </si>
  <si>
    <t>Départements</t>
  </si>
  <si>
    <t xml:space="preserve">Commines et collectivités publiques décentralisées </t>
  </si>
  <si>
    <t xml:space="preserve">Entités et organismes internatinaux </t>
  </si>
  <si>
    <t>Organismes internationaux</t>
  </si>
  <si>
    <t>Autres subventions d'investissement</t>
  </si>
  <si>
    <t>15.</t>
  </si>
  <si>
    <t>PROVISIONS REGLEMENTEES ET FONDS ASSIMILES</t>
  </si>
  <si>
    <t xml:space="preserve">Provisions spéciales de réévaluation </t>
  </si>
  <si>
    <t xml:space="preserve">Autres provisions réglementées et fonds assimilés </t>
  </si>
  <si>
    <t>16.</t>
  </si>
  <si>
    <t>FONDS AFFECTES</t>
  </si>
  <si>
    <t>Fonds projet de développement-avances de fonds à justifier</t>
  </si>
  <si>
    <t>Fonds affectés aux investissements du projet de développement-bailleurs de fonds</t>
  </si>
  <si>
    <t>Fonds affectés aux investissements du projet de développement-l'Etat</t>
  </si>
  <si>
    <t>Fonds affectés aux investissements des autres organismes de financement assimilés</t>
  </si>
  <si>
    <t>Fonds affectés à un projet spécifique</t>
  </si>
  <si>
    <t xml:space="preserve">Fonds provenant de dons et legs d'immobilisations </t>
  </si>
  <si>
    <t>Affectés</t>
  </si>
  <si>
    <t>Non affectés</t>
  </si>
  <si>
    <t xml:space="preserve">Engagements auprés du donateur </t>
  </si>
  <si>
    <t>Autres fonds affectés</t>
  </si>
  <si>
    <t xml:space="preserve">Fonds affectés à recevoir </t>
  </si>
  <si>
    <t>17.</t>
  </si>
  <si>
    <t>FONDS REPORTES</t>
  </si>
  <si>
    <t>Donation temporaire d'usufruit</t>
  </si>
  <si>
    <t>Donations et legs non encore reçus d'immobilisations destinnées à la vente</t>
  </si>
  <si>
    <t>Autres fonds reportés</t>
  </si>
  <si>
    <t xml:space="preserve"> EMPRUNTS ET DETTES  ASSIMILEES</t>
  </si>
  <si>
    <t>Emprunts obligatoires</t>
  </si>
  <si>
    <t xml:space="preserve">Emprunts et dettes auprés des établissements de crédit </t>
  </si>
  <si>
    <t>Avances reçues de l'Etat</t>
  </si>
  <si>
    <t xml:space="preserve">Dépôts et cautionnements reçus </t>
  </si>
  <si>
    <t xml:space="preserve">Dépôts </t>
  </si>
  <si>
    <t xml:space="preserve">Cautionnements </t>
  </si>
  <si>
    <t>Intérêts courus</t>
  </si>
  <si>
    <t>Sur emprunts obligatoires</t>
  </si>
  <si>
    <t>Sur emprunts et dettes auprés des établissements de crédit</t>
  </si>
  <si>
    <t xml:space="preserve">Sur avances reçuses de l'Etats </t>
  </si>
  <si>
    <t xml:space="preserve">Sur dépôts et cautionnements reçus </t>
  </si>
  <si>
    <t xml:space="preserve">Sur autres emprunts et dettes </t>
  </si>
  <si>
    <t>Dettes de location-acquisition</t>
  </si>
  <si>
    <t>Dettes de location-acquisition/crédit-bail immobilier</t>
  </si>
  <si>
    <t>Dettes de location-acquisition/crédit-bail mobilier</t>
  </si>
  <si>
    <t>Dettes de location-acquisition/location-vente</t>
  </si>
  <si>
    <t>Intérêt courus</t>
  </si>
  <si>
    <t>Autres emprunts et dettes</t>
  </si>
  <si>
    <t>PROVISIONS POUR RISQUES ET CHARGES</t>
  </si>
  <si>
    <t>Provisions pour litiges</t>
  </si>
  <si>
    <t xml:space="preserve">Provisions pour charges sur dotations et legs </t>
  </si>
  <si>
    <t>Provisions pour pensions et obligations similaires</t>
  </si>
  <si>
    <t>Autres provisions pour risques et charges</t>
  </si>
  <si>
    <t xml:space="preserve">Provisions pour démantélement et remise en état </t>
  </si>
  <si>
    <t>Provisions pour divers risque et charge</t>
  </si>
  <si>
    <t>CLASSE 2: COMPTES D'ACTIF IMMOBILISE</t>
  </si>
  <si>
    <t>IMMOBILISATIONS DESTINEES A LA VENTE PROVENANT DE DONS ET LEGS NON ENCORE RECUS ET USUFRUIT TEMPORAIRE</t>
  </si>
  <si>
    <t xml:space="preserve">Immobilisations incorporelles </t>
  </si>
  <si>
    <t>Usufruit temporaire</t>
  </si>
  <si>
    <t>Brevets,licences,concesseions et droits similaires</t>
  </si>
  <si>
    <t xml:space="preserve">Logisciels et sites internet </t>
  </si>
  <si>
    <t>Marques</t>
  </si>
  <si>
    <t>Autres</t>
  </si>
  <si>
    <t>Matériels</t>
  </si>
  <si>
    <t xml:space="preserve">Titres de particioations </t>
  </si>
  <si>
    <t xml:space="preserve"> IMMOBILISATIONS INCORPORELLES </t>
  </si>
  <si>
    <t>Licences</t>
  </si>
  <si>
    <t>Concessions et droits similaires</t>
  </si>
  <si>
    <t>Autres concessions et droit similaires</t>
  </si>
  <si>
    <t>Logiciels</t>
  </si>
  <si>
    <t>Sites internet</t>
  </si>
  <si>
    <t xml:space="preserve">Autres droits et valeurs incorporels </t>
  </si>
  <si>
    <t xml:space="preserve">Indemnités de transfert aux joueurs </t>
  </si>
  <si>
    <t xml:space="preserve">Immobilisations incorporelles en cours </t>
  </si>
  <si>
    <t>Logiciels et sites internet</t>
  </si>
  <si>
    <t xml:space="preserve"> TERRAINS</t>
  </si>
  <si>
    <t>Terrains agricoles et forestiers</t>
  </si>
  <si>
    <t xml:space="preserve">Terrains d'exploitation agricoles </t>
  </si>
  <si>
    <t xml:space="preserve">Terrains d'exploitation forestiéres  </t>
  </si>
  <si>
    <t>Autres terrains</t>
  </si>
  <si>
    <t>Terrains nus</t>
  </si>
  <si>
    <t>Terrains à bâtir</t>
  </si>
  <si>
    <t>Autres terrains nus</t>
  </si>
  <si>
    <t>Terrains bâtis</t>
  </si>
  <si>
    <t xml:space="preserve">pour bâtiments industriels et agricoles </t>
  </si>
  <si>
    <t>Pour bâtiments administratifs et commerciaux</t>
  </si>
  <si>
    <t>pour bâtiments affectés aux autres opérations professionnelles</t>
  </si>
  <si>
    <t>pour bâtiments affectés aux autres opérations non professionnelles</t>
  </si>
  <si>
    <t>Autres terrains bâtis</t>
  </si>
  <si>
    <t>Travaux de mise en valeur des terrains</t>
  </si>
  <si>
    <t>Plantation d'arbres et d'arbustes</t>
  </si>
  <si>
    <t>Améliorations du fonds</t>
  </si>
  <si>
    <t>Autres travaux</t>
  </si>
  <si>
    <t>Terrains aménagés</t>
  </si>
  <si>
    <t>Parkings</t>
  </si>
  <si>
    <t>Terrains -immeubles de placement</t>
  </si>
  <si>
    <t>Terrains des logements affectés au personnel</t>
  </si>
  <si>
    <t>Divers terrains</t>
  </si>
  <si>
    <t>Aménagements de terrains en cours</t>
  </si>
  <si>
    <t>Autres  terrains</t>
  </si>
  <si>
    <t xml:space="preserve">23. </t>
  </si>
  <si>
    <t xml:space="preserve">BATIMENT, INSTALLATIONS TECHNIQUES ET AGENCEMENTRAPPORT DE </t>
  </si>
  <si>
    <t xml:space="preserve">Bâtiments industriels, agricoles, administratifs, commerciaux, religieux et autres sur sol propre </t>
  </si>
  <si>
    <t xml:space="preserve">Bâtiments Industriels </t>
  </si>
  <si>
    <t>Bâtiments agricoles</t>
  </si>
  <si>
    <t>Bâtimentsadministratifs et commerciaux</t>
  </si>
  <si>
    <t>Bâtimentsaffectés au logement personnel</t>
  </si>
  <si>
    <t>Bâtiments-immeubles de placement</t>
  </si>
  <si>
    <t>Bâtiments de location-acquisition</t>
  </si>
  <si>
    <t>Edifices religieux et assimilés</t>
  </si>
  <si>
    <t>Autres bâtiments sur sol propre</t>
  </si>
  <si>
    <t>Bâtiments industriels, agricoles, administratifs, commerciaux, religieux et autres sur sol d'autrui</t>
  </si>
  <si>
    <t>Autres bâtiments sur sol d'autrui</t>
  </si>
  <si>
    <t>Ouvrages f'infrastructure</t>
  </si>
  <si>
    <t xml:space="preserve">Voies de terre </t>
  </si>
  <si>
    <t>Voies de fer</t>
  </si>
  <si>
    <t>Voies d'eau</t>
  </si>
  <si>
    <t>Barrages, digues</t>
  </si>
  <si>
    <t>Pistes d'aérodrome</t>
  </si>
  <si>
    <t>Stades et autres infrastructures sportives</t>
  </si>
  <si>
    <t>Autres ouvrages d'infrastructures</t>
  </si>
  <si>
    <t>Aménagements, agencementset installations techniques</t>
  </si>
  <si>
    <t>Installations complexes spécialisées sur sol propre</t>
  </si>
  <si>
    <t>Installations complexes spécialisées sur sol d'autrui</t>
  </si>
  <si>
    <t>Installations à carractère spécifique sur sol propre</t>
  </si>
  <si>
    <t>Installations à carractère spécifique sur sol d'autrui</t>
  </si>
  <si>
    <t xml:space="preserve">Aménagements et agencements de bâtiments </t>
  </si>
  <si>
    <t>Aménagement de bureaux et assimilés</t>
  </si>
  <si>
    <t xml:space="preserve">Installations générales </t>
  </si>
  <si>
    <t xml:space="preserve">Autres aménagements de bureaux </t>
  </si>
  <si>
    <t>Autres installations et agencements</t>
  </si>
  <si>
    <t>Autres installations et agencements des édifices religieux et assimilés</t>
  </si>
  <si>
    <t>Autres installations et agencements des stades et autres infrstructures sportives</t>
  </si>
  <si>
    <t xml:space="preserve">Bâtiments, aménagements, agencements et installations en cours </t>
  </si>
  <si>
    <t>Bâtiments sur sol propre en cours</t>
  </si>
  <si>
    <t>Bâtiments sur sol d'autrui en cours</t>
  </si>
  <si>
    <t xml:space="preserve">Ouvrages d'infrastructures en cours </t>
  </si>
  <si>
    <t>Aménagements, agencements et installations techniques en cours</t>
  </si>
  <si>
    <t xml:space="preserve">Aménagements de bureaux en cours </t>
  </si>
  <si>
    <t>Bâtiments en cours-immeubles de placement</t>
  </si>
  <si>
    <t>Autres installations et agencements en cours</t>
  </si>
  <si>
    <t xml:space="preserve">24. </t>
  </si>
  <si>
    <t>MATERIEL, MOBILIER ET ACTIFS BIOLOGIQUES</t>
  </si>
  <si>
    <t xml:space="preserve">Matériel et outillage industriel et commercial </t>
  </si>
  <si>
    <t>Matériel industriel</t>
  </si>
  <si>
    <t>Outillage industriel</t>
  </si>
  <si>
    <t>Matériel commercial</t>
  </si>
  <si>
    <t>Outillage commercial</t>
  </si>
  <si>
    <t>Matériel et outillage industriel et commercial de location-acquisition</t>
  </si>
  <si>
    <t>Matériel et outillage agricole</t>
  </si>
  <si>
    <t>Matériel agricole</t>
  </si>
  <si>
    <t>Outillage agricole</t>
  </si>
  <si>
    <t>Matériel et outillage agricole de location-acquisition</t>
  </si>
  <si>
    <t>Matériel d'emballage récupérable et identifiable</t>
  </si>
  <si>
    <t>Matériel et mobilier</t>
  </si>
  <si>
    <t>Matériel et mobilier de bureau</t>
  </si>
  <si>
    <t>Matériel informatique et bureautiques</t>
  </si>
  <si>
    <t>Matériel et mobilier religieux</t>
  </si>
  <si>
    <t>Matériel et mobilier sportifs</t>
  </si>
  <si>
    <t>Matériel et mobilier-immeubles de placement</t>
  </si>
  <si>
    <t>Matériel et mobilier de location-acquisitions</t>
  </si>
  <si>
    <t>Matériel et mobilier des logements du personnel</t>
  </si>
  <si>
    <t>Matériel automobile</t>
  </si>
  <si>
    <t>Matériel ferroviaire</t>
  </si>
  <si>
    <t>Matériel fluvial, lagunaire</t>
  </si>
  <si>
    <t>Matériel naval</t>
  </si>
  <si>
    <t>Matériel aérien</t>
  </si>
  <si>
    <t>Matériel de transport de location-acquisition</t>
  </si>
  <si>
    <t>Matériel hippomobile</t>
  </si>
  <si>
    <t>Autres matériel de transport</t>
  </si>
  <si>
    <t xml:space="preserve">Actifs biologiques </t>
  </si>
  <si>
    <t>Cheptel, animaux de tarit</t>
  </si>
  <si>
    <t>Cheptel, animaux de reproducteurs</t>
  </si>
  <si>
    <t>Animaux de garde</t>
  </si>
  <si>
    <t xml:space="preserve">Plantations agricoles </t>
  </si>
  <si>
    <t>Autres actifs biologiques</t>
  </si>
  <si>
    <t xml:space="preserve">Agencements, aménagements du matériel et des actifs biologiques </t>
  </si>
  <si>
    <t xml:space="preserve">Agencements et aménagements du matériel </t>
  </si>
  <si>
    <t xml:space="preserve">Agencements et aménagements des actifs biologiques </t>
  </si>
  <si>
    <t xml:space="preserve">Autres agencements, aménagements du matériel et des actifs biologiques </t>
  </si>
  <si>
    <t xml:space="preserve">Autres matériel et mobiliers </t>
  </si>
  <si>
    <t>Collections et œuvres d'art</t>
  </si>
  <si>
    <t>Divers agencements, aménagements du matériel et des actifs biologiques</t>
  </si>
  <si>
    <t xml:space="preserve">Matériels et actifs biologiques en cours </t>
  </si>
  <si>
    <t>Matériel et outillage industriel et commercial</t>
  </si>
  <si>
    <t xml:space="preserve">Agencements et aménagements du matériel et des actifs biologiques </t>
  </si>
  <si>
    <t xml:space="preserve">Autres matériels et actifs biologiques </t>
  </si>
  <si>
    <t xml:space="preserve">25. </t>
  </si>
  <si>
    <t>AVANCES ET ACCOMPTES VERSES SUR IMMOBILISATIONS</t>
  </si>
  <si>
    <t xml:space="preserve">Avances et accomptes versés sur immobilisations incorporelles </t>
  </si>
  <si>
    <t xml:space="preserve">Avances et accomptes versés sur immobilisations corporelles </t>
  </si>
  <si>
    <t xml:space="preserve">26. </t>
  </si>
  <si>
    <t xml:space="preserve">TITRES DE PARTICIPATIONS </t>
  </si>
  <si>
    <t xml:space="preserve">Titres de participations </t>
  </si>
  <si>
    <t xml:space="preserve">Participations dans des organismes professionnels </t>
  </si>
  <si>
    <t>Parts dans des groupements d'intérêt économique (GIE)</t>
  </si>
  <si>
    <t xml:space="preserve">Autres titres de paricipations </t>
  </si>
  <si>
    <t xml:space="preserve">27. </t>
  </si>
  <si>
    <t>AUTRES IMMOBILISATIONS FINANCIERES</t>
  </si>
  <si>
    <t>Prêt et créances</t>
  </si>
  <si>
    <t xml:space="preserve">Prêt participatifs </t>
  </si>
  <si>
    <t>Billets de fonds</t>
  </si>
  <si>
    <t>Titres de participations Prêtés</t>
  </si>
  <si>
    <t xml:space="preserve">Autres  Prêt et créances </t>
  </si>
  <si>
    <t>Prêt au personnel</t>
  </si>
  <si>
    <t>Prêt immobiliers</t>
  </si>
  <si>
    <t>Prêtmobiliers et d'installation</t>
  </si>
  <si>
    <t>autres Prêt et créances au personnel</t>
  </si>
  <si>
    <t>Créances sur l'Etat</t>
  </si>
  <si>
    <t>Retenues de garantie</t>
  </si>
  <si>
    <t>Fonds réglémenté</t>
  </si>
  <si>
    <t>Autres créances sur l'Etat</t>
  </si>
  <si>
    <t>Titres immobilisés</t>
  </si>
  <si>
    <t>Titres immobilisés de l'activité de protefeuille (T.I.A.P)</t>
  </si>
  <si>
    <t>Titres participatifs</t>
  </si>
  <si>
    <t>Certificats d'investissement</t>
  </si>
  <si>
    <t>Parts de fonds commun de placement (F.C.P)</t>
  </si>
  <si>
    <t>Obligations</t>
  </si>
  <si>
    <t>Autres titres immobilisés</t>
  </si>
  <si>
    <t>Dépôts et cautionnements verés</t>
  </si>
  <si>
    <t xml:space="preserve">Dépôts pour loyers d'avnace </t>
  </si>
  <si>
    <t>Dépôts pour l'électricité</t>
  </si>
  <si>
    <t xml:space="preserve">Dépôts pour l'eau </t>
  </si>
  <si>
    <t>Dépôts pour le gaz</t>
  </si>
  <si>
    <t>Dépôts pour le telephone, telecopie</t>
  </si>
  <si>
    <t>Autres dépôts et cautionnement</t>
  </si>
  <si>
    <t>Immobilisations financières diverses</t>
  </si>
  <si>
    <t>créances diverses</t>
  </si>
  <si>
    <t>Banques dépôts à termes et opérations assimilés</t>
  </si>
  <si>
    <t>Or et métaux précieux</t>
  </si>
  <si>
    <t xml:space="preserve">28. </t>
  </si>
  <si>
    <t xml:space="preserve">AMORTISSEMENTS </t>
  </si>
  <si>
    <t>Amortissements d'usufruit temporaire</t>
  </si>
  <si>
    <t xml:space="preserve">Amortissements des immobilisation incorporelles </t>
  </si>
  <si>
    <t xml:space="preserve">Amortissements des vrevets, liceneces, concessions et droit similaires </t>
  </si>
  <si>
    <t>Amortissements des logiciels et sites internet</t>
  </si>
  <si>
    <t>Amortissements des marques</t>
  </si>
  <si>
    <t>Amortissements des indemnités de transfert aux joueurs</t>
  </si>
  <si>
    <t>Amortissements des autres droits et valeurs incorporels</t>
  </si>
  <si>
    <t>AMORTISSEMENTS DES TERRAINS</t>
  </si>
  <si>
    <t>Amortissements des travaux de mise en valeur des terrains</t>
  </si>
  <si>
    <t>AMORTISSEMENTS DES BATIMENTS, INSTALLATIONS TECHNIQUES ET AGENCEMENTS</t>
  </si>
  <si>
    <t>Amortissements des bâtiments industriels, agricoles, administratifs, commerciaux, religieux et autres sur sol propre</t>
  </si>
  <si>
    <t>Amortissements des bâtiments industriels, agricoles, administratifs, commerciaux, religieux et autres sur sol d'autrui</t>
  </si>
  <si>
    <t>Amortissements des ouvrages d'infrastructure</t>
  </si>
  <si>
    <t>Amortissements des aménagements, agencements et installations techniques</t>
  </si>
  <si>
    <t>Amortissements des aménagements de bureaux</t>
  </si>
  <si>
    <t>Amortissements des autres installations et agencements</t>
  </si>
  <si>
    <t>AMORTISSEMENTS DU MATERIEL</t>
  </si>
  <si>
    <t>Amortissements du matériel et de l'outillage industriel et commercial</t>
  </si>
  <si>
    <t>Amortissements du matériel et de l'outillage agricole</t>
  </si>
  <si>
    <t>Amortissements du matériel d'emballage récupérable et identifiable</t>
  </si>
  <si>
    <t xml:space="preserve">Amortissements du matériel et du mobilier </t>
  </si>
  <si>
    <t>Amortissements du matériel de transport</t>
  </si>
  <si>
    <t xml:space="preserve">Amortissements des actifs biologiques </t>
  </si>
  <si>
    <t>Amortissements des agencements, aménagements du matériel et des actifs biologiques</t>
  </si>
  <si>
    <t>Amortissements des autres matériels</t>
  </si>
  <si>
    <t>DEPRECIATIONS DES IMMOBILISATIONS</t>
  </si>
  <si>
    <t>DEPRECIATIONS DES IMMOBILISATIONS DESTINEES A LA VENTE PROVENANT DE DONS ET LEGS NON ENCORE RECUS ET D'USUFRUIT TEMPORAIRE</t>
  </si>
  <si>
    <t>Dépréciations d'usufruit temporaire</t>
  </si>
  <si>
    <t xml:space="preserve">Dépréciations des immobilisations destinées à la vente provenant de dons et legs non encore recus </t>
  </si>
  <si>
    <t>Dépréciations des immobilisations incorporelles</t>
  </si>
  <si>
    <t>Dépréciations des brevets, licences, concessions  et droits similaires</t>
  </si>
  <si>
    <t>Dépréciations des logiciels et sites internet</t>
  </si>
  <si>
    <t>Dépréciations des marques</t>
  </si>
  <si>
    <t>Dépréciations des autres droits et valeurs incorporels</t>
  </si>
  <si>
    <t>Dépréciations des immobilisations incorporelles en cours</t>
  </si>
  <si>
    <t>DEPRECIATIONS DES TERRAINS</t>
  </si>
  <si>
    <t xml:space="preserve">Dépréciations des terrains agricoles et forestiers
Dépréciations des terrains nus
Dépréciations des terrains bâtis
Dépréciations des travaux de mise en valeur des terrains
Dépréciations des terrains de gisement
Dépréciations des terrains aménagés
Dépréciations des terrains mis en concession
Dépréciations des autres terrains
Dépréciations des aménagements de terrains en cours
Dépréciations des terrains agricoles et forestiers
Dépréciations des terrains nus
Dépréciations des terrains bâtis
Dépréciations des travaux de mise en valeur des terrains
Dépréciations des terrains de gisement
Dépréciations des terrains aménagés
Dépréciations des terrains mis en concession
Dépréciations des autres terrains
Dépréciations des aménagements de terrains en cours
</t>
  </si>
  <si>
    <t>Dépréciations des terrains nus</t>
  </si>
  <si>
    <t>Dépréciations des terrains bâtis</t>
  </si>
  <si>
    <t>Dépréciations des travaux de mise en valeur des terrains</t>
  </si>
  <si>
    <t>Dépréciations des terrains aménagés</t>
  </si>
  <si>
    <t>Dépréciations des autres terrains</t>
  </si>
  <si>
    <t>Dépréciations des aménagements de terrains en cours</t>
  </si>
  <si>
    <t>DEPRECIATIONS DES BATIMENTS, INSTALLATIONS TECHNIQUES ET AGENCEMENTS</t>
  </si>
  <si>
    <t>Dépréciations des bâtiments industriels, agricoles, administratifs, commerciaux, religieux et autres sur sol propre</t>
  </si>
  <si>
    <t>Dépréciations des bâtiments industriels, agricoles, administratifs, commerciaux, religieux et autres sur sol d'autrui</t>
  </si>
  <si>
    <t>Dépréciations des ouvrages d'infrastructures</t>
  </si>
  <si>
    <t>Dépréciations des aménagements, agencements et installations techniques</t>
  </si>
  <si>
    <t>Dépréciations des aménagements de bureaux</t>
  </si>
  <si>
    <t>Dépréciations des autres installations et agencements</t>
  </si>
  <si>
    <t>Dépréciations des bâtiments et installations en cours</t>
  </si>
  <si>
    <t>DEPRECIATION DE MATERIEL, DU MOBILIER ET DE L'ACTIF BIOLOGIQUE</t>
  </si>
  <si>
    <t>Dépréciations du matériel et de l'outillage industriel et commercial</t>
  </si>
  <si>
    <t>Dépréciations du matériel et de l'outillage agricole</t>
  </si>
  <si>
    <t>Dépréciations du matériel d'emballage récupérable et identifiable</t>
  </si>
  <si>
    <t xml:space="preserve">Dépréciations du matériel et du mobilier </t>
  </si>
  <si>
    <t>Dépréciations du matériel de transport</t>
  </si>
  <si>
    <t xml:space="preserve">Dépréciations des actifs biologiques  </t>
  </si>
  <si>
    <t>Dépréciations des agencements, aménagements du matériel et des actifs biologiques</t>
  </si>
  <si>
    <t>Dépréciations des autres matériels</t>
  </si>
  <si>
    <t>Dépréciations de matériel en cours</t>
  </si>
  <si>
    <t>DEPRECIATIONS DES AVANCES ET ACOMPTES VERSES SUR IMMOBILISATIONS</t>
  </si>
  <si>
    <t>Dépréciations des avances et acomptes versés sur immobilisations incorporelles</t>
  </si>
  <si>
    <t>Dépréciations des avances et acomptes versés sur immobilisations corporelles</t>
  </si>
  <si>
    <t>DEPRECIATIONS DES TITRES DE PARTICIPATION</t>
  </si>
  <si>
    <t xml:space="preserve">Dépréciations des titres de participation </t>
  </si>
  <si>
    <t>Dépréciations des participations dans des organismes professionnels</t>
  </si>
  <si>
    <t>Dépréciations des parts dans des GIE</t>
  </si>
  <si>
    <t>Dépréciations des autres titres de participation</t>
  </si>
  <si>
    <t>DEPRECIATIONS DES AUTRES IMMOBILISATIONS FINANCIERES</t>
  </si>
  <si>
    <t xml:space="preserve">Dépréciations des prêts et créances </t>
  </si>
  <si>
    <t>Dépréciations des prêts au personnel</t>
  </si>
  <si>
    <t>Dépréciations des créances sur l'Etat</t>
  </si>
  <si>
    <t>Dépréciations des titres immobilisés</t>
  </si>
  <si>
    <t>Dépréciations des dépôts et cautionnements versés</t>
  </si>
  <si>
    <t>Dépréciations des créances rattachées à des participations et avances à des GIE</t>
  </si>
  <si>
    <t>Dépréciations des créances financières diverses</t>
  </si>
  <si>
    <t>CLASSE 3:  COMPTES DE STOCKS</t>
  </si>
  <si>
    <t>BIENS LIES A L'ACTIVITE</t>
  </si>
  <si>
    <t>Biens liés à l'activité A</t>
  </si>
  <si>
    <t>Biens liées à l'activité B</t>
  </si>
  <si>
    <t>MARCHANDISES, MATIERES PREMIERES ET FOURNITURES LIEES</t>
  </si>
  <si>
    <t>Marchandises A</t>
  </si>
  <si>
    <t>Marchandises B</t>
  </si>
  <si>
    <t>Matières A</t>
  </si>
  <si>
    <t>Matières B</t>
  </si>
  <si>
    <t>Fournitures liées ( A, B)</t>
  </si>
  <si>
    <t>AUTRES APPROVISIONNEMENTS</t>
  </si>
  <si>
    <t>MATIERES CONSOMMABLES</t>
  </si>
  <si>
    <t>FOURNITURES DE MAGASIN</t>
  </si>
  <si>
    <t>FOURNITURES DE BUREAU</t>
  </si>
  <si>
    <t>Emballages perdus</t>
  </si>
  <si>
    <t>Emballages récupérables non identifiables</t>
  </si>
  <si>
    <t>Emballages à usage mixte</t>
  </si>
  <si>
    <t>Autres emballages</t>
  </si>
  <si>
    <t>DONS EN NATURE</t>
  </si>
  <si>
    <t>Dons en nature non affectés</t>
  </si>
  <si>
    <t>Dons en nature affectés</t>
  </si>
  <si>
    <t>PRODUITS ET SERVICES EN COURS</t>
  </si>
  <si>
    <t>PRODUITS FINIS, PRODUITS INTERMEDIARE ET RESIDUELS</t>
  </si>
  <si>
    <t>PRODUITS FINIS A</t>
  </si>
  <si>
    <t xml:space="preserve">ACTIFS BIOLOGIQUES </t>
  </si>
  <si>
    <t>Animaux</t>
  </si>
  <si>
    <t>Végétaux</t>
  </si>
  <si>
    <t>Autres stocks (activités annexes)</t>
  </si>
  <si>
    <t>PRODUITS INTERMEDIAIRES ET RESIDUELS</t>
  </si>
  <si>
    <t>STOCKS EN COURS DE ROUTE, EN CONSIGNATION, OU EN DEPOT</t>
  </si>
  <si>
    <t xml:space="preserve">BIENS LIES A L'ACTIVITE EN COURS DE ROUTE  </t>
  </si>
  <si>
    <t>MARCHANDISES, MATIERES PREMIERES ET FOURNITURES LIEES EN COURS DE ROUTE</t>
  </si>
  <si>
    <t>AUTRES APPROVISIONNEMENTS EN COURS DE ROUTE</t>
  </si>
  <si>
    <t>PRODUITS FININIS EN COURS DE ROUTE</t>
  </si>
  <si>
    <t>CLASSE 4: COMPTES DE TIERS</t>
  </si>
  <si>
    <t xml:space="preserve">PERSONNEL </t>
  </si>
  <si>
    <t xml:space="preserve">Personnel, avances et acomptes </t>
  </si>
  <si>
    <t xml:space="preserve">Personnel, avances </t>
  </si>
  <si>
    <t>Personnel, acomptes</t>
  </si>
  <si>
    <t>Frais avancés et fournitures au personnel</t>
  </si>
  <si>
    <t>Personnel, rénumération dues</t>
  </si>
  <si>
    <t xml:space="preserve">Personnel, oppositions, saisies arrêts </t>
  </si>
  <si>
    <t xml:space="preserve">Personnel, oppositions </t>
  </si>
  <si>
    <t>Personnel, saisies arrêts</t>
  </si>
  <si>
    <t xml:space="preserve">Personnel, avis à tiers détenteur </t>
  </si>
  <si>
    <t xml:space="preserve">Personnel, œuvres sociales internes </t>
  </si>
  <si>
    <t xml:space="preserve">Assistance médicale </t>
  </si>
  <si>
    <t xml:space="preserve">Allocations familiales </t>
  </si>
  <si>
    <t xml:space="preserve">Organismes sociaux rattachés à l'entité </t>
  </si>
  <si>
    <t xml:space="preserve">Autres œuvres sociales internes </t>
  </si>
  <si>
    <t xml:space="preserve">Représentants du personnel </t>
  </si>
  <si>
    <t xml:space="preserve">Délégués du personnel </t>
  </si>
  <si>
    <t xml:space="preserve">Syndicats et assimilés </t>
  </si>
  <si>
    <t>Autres représentants du personnel</t>
  </si>
  <si>
    <t>Personnel - dépôts</t>
  </si>
  <si>
    <t xml:space="preserve">Personnel, charges à payer et produits à recevoir </t>
  </si>
  <si>
    <t xml:space="preserve">Personnel congés à payer </t>
  </si>
  <si>
    <t xml:space="preserve">Autres Charges à payer </t>
  </si>
  <si>
    <t>Produits à recevoir</t>
  </si>
  <si>
    <t xml:space="preserve">ORGANISMES SOCIAUX  </t>
  </si>
  <si>
    <t xml:space="preserve">Sécurité social </t>
  </si>
  <si>
    <t xml:space="preserve">Prestations familiales </t>
  </si>
  <si>
    <t xml:space="preserve">Accidents de travail </t>
  </si>
  <si>
    <t xml:space="preserve">Autres cotisations sociales </t>
  </si>
  <si>
    <t>Caisses de retraite</t>
  </si>
  <si>
    <t xml:space="preserve">Caisse de retraite obligatoire </t>
  </si>
  <si>
    <t xml:space="preserve">Caisse de retraite complémentaire </t>
  </si>
  <si>
    <t xml:space="preserve">Autres caisses de retraites </t>
  </si>
  <si>
    <t xml:space="preserve">Autres organismes sociaux </t>
  </si>
  <si>
    <t xml:space="preserve">Mutuelle de santé </t>
  </si>
  <si>
    <t xml:space="preserve">Assurances retraite </t>
  </si>
  <si>
    <t xml:space="preserve">Assurances et organismes de santé </t>
  </si>
  <si>
    <t xml:space="preserve">Organismes sociaux, charges à payer et produits à recevoir </t>
  </si>
  <si>
    <t xml:space="preserve">Charges sociales sur gratifications à payer </t>
  </si>
  <si>
    <t xml:space="preserve">Charges sociales sur congés à payer </t>
  </si>
  <si>
    <t xml:space="preserve">ETAT ET COLLECTIVITES PUBLIQUES </t>
  </si>
  <si>
    <t xml:space="preserve">Etat, autres impôts et taxes </t>
  </si>
  <si>
    <t xml:space="preserve">Impôts et taxes d'Etat </t>
  </si>
  <si>
    <t xml:space="preserve">Impôts et taxes pour les collectivités publiques </t>
  </si>
  <si>
    <t xml:space="preserve">Impôts et taxes recouvrables sur des obligataires </t>
  </si>
  <si>
    <t xml:space="preserve">Impôts et taxes recouvrables sur des adhérents et autres </t>
  </si>
  <si>
    <t xml:space="preserve">Droits de douane </t>
  </si>
  <si>
    <t xml:space="preserve">Autres impôts et taxes </t>
  </si>
  <si>
    <t xml:space="preserve">Etat, T.V.A. Facturée </t>
  </si>
  <si>
    <t xml:space="preserve">Etat, T.V.A. Due ou  crédit de T.V.A. </t>
  </si>
  <si>
    <t xml:space="preserve">Etat, T.V.A. Récuperable </t>
  </si>
  <si>
    <t xml:space="preserve">Etat, autres taxes sur le chiffre d'affaires </t>
  </si>
  <si>
    <t xml:space="preserve">Etat, impôts retenu à la source </t>
  </si>
  <si>
    <t xml:space="preserve">Impôt géneral sur le revenu </t>
  </si>
  <si>
    <t xml:space="preserve">Impôts sur salaires </t>
  </si>
  <si>
    <t xml:space="preserve">Contribution nationale </t>
  </si>
  <si>
    <t xml:space="preserve">Contribution nationale de solidarité </t>
  </si>
  <si>
    <t>Autres impôts et contributions</t>
  </si>
  <si>
    <t>Etat, charges à payer et produits à recevoir</t>
  </si>
  <si>
    <t xml:space="preserve">Charges à payer </t>
  </si>
  <si>
    <t xml:space="preserve">Etat, créances et dettes diverses </t>
  </si>
  <si>
    <t>Etat, Subvention D'investissement à recevoir*</t>
  </si>
  <si>
    <t xml:space="preserve">Etat,Subvention d'exploitation à recevoir* </t>
  </si>
  <si>
    <t xml:space="preserve">Etat, Subvention d4équilibre à recevoir* </t>
  </si>
  <si>
    <t>Etat, avances sur subventions*</t>
  </si>
  <si>
    <t>Etat, Autres subventions à recevoir*</t>
  </si>
  <si>
    <t>Etat, Subvention à reverser*</t>
  </si>
  <si>
    <t>FONDATEURS, APPORTEURS ET COMPTES COURANTS</t>
  </si>
  <si>
    <t xml:space="preserve">Associations et assimilées </t>
  </si>
  <si>
    <t xml:space="preserve">Apporteurs en nature </t>
  </si>
  <si>
    <t xml:space="preserve">Apporteurs en numéraire </t>
  </si>
  <si>
    <t xml:space="preserve">Adhérents, dirigeants, comptes courants </t>
  </si>
  <si>
    <t xml:space="preserve">Fondations et assimilées </t>
  </si>
  <si>
    <t xml:space="preserve">ApporteurS en numéraire </t>
  </si>
  <si>
    <t xml:space="preserve">Fondateurs, dirigeants, comptes courants </t>
  </si>
  <si>
    <t xml:space="preserve">Ordres professionnels </t>
  </si>
  <si>
    <t xml:space="preserve">Membres, dirigeants, comptes courants </t>
  </si>
  <si>
    <t xml:space="preserve">Organisations politiques </t>
  </si>
  <si>
    <t xml:space="preserve">Organisations syndicales </t>
  </si>
  <si>
    <t xml:space="preserve">Organisations religieuses, apporteurs </t>
  </si>
  <si>
    <t xml:space="preserve">Congrégation religieuses et assimilées </t>
  </si>
  <si>
    <t xml:space="preserve">Waqf et assimilés </t>
  </si>
  <si>
    <t xml:space="preserve">Mécènes, bénévoles et assimilés </t>
  </si>
  <si>
    <t xml:space="preserve">Mécènes et assimilés </t>
  </si>
  <si>
    <t xml:space="preserve">Bénévoles et assimilés </t>
  </si>
  <si>
    <t xml:space="preserve">Autres fondateurs et apporteurs </t>
  </si>
  <si>
    <t xml:space="preserve">BAILLEURS, FONDS D'ADMINISTRATION </t>
  </si>
  <si>
    <t>Bailleurs - projet de développement, Fonds d'administration</t>
  </si>
  <si>
    <t xml:space="preserve">Etat - projet de développement, Fonds d'administration </t>
  </si>
  <si>
    <t>Autres tiers ou organismes de financement assimilés - projet de développement, Fonds d'administration</t>
  </si>
  <si>
    <t xml:space="preserve">Fonds d'administration à recevoir </t>
  </si>
  <si>
    <t xml:space="preserve">Bailleurs - Fonds d'administration à recevoir </t>
  </si>
  <si>
    <t xml:space="preserve">Etat - Fonds d'administration à recevoir </t>
  </si>
  <si>
    <t>Autres tiers ou organismes de financement assimilés - projet de développement - Fonds d'administration à recevoir</t>
  </si>
  <si>
    <t xml:space="preserve">DEBITEURS ET CREDITEURS DIVERS </t>
  </si>
  <si>
    <t xml:space="preserve">Débiteurs et créditeurs divers </t>
  </si>
  <si>
    <t xml:space="preserve">Débiteurs divers </t>
  </si>
  <si>
    <t xml:space="preserve">Créditeurs divers </t>
  </si>
  <si>
    <t xml:space="preserve">Créditeurs, dons en nature courants non consommés </t>
  </si>
  <si>
    <t xml:space="preserve">Débiteurs divers - retenues de garantie </t>
  </si>
  <si>
    <t xml:space="preserve">Bons de souscription d'actions et d'obligations </t>
  </si>
  <si>
    <t xml:space="preserve">Créances et dettes sur titres de placement </t>
  </si>
  <si>
    <t xml:space="preserve">Créances sur cessions de titres de placement </t>
  </si>
  <si>
    <t xml:space="preserve">Versements restant à effectuer sur titres de placement non libérés </t>
  </si>
  <si>
    <t xml:space="preserve">Organismes nationaux et internationaux - subventions à recevoir </t>
  </si>
  <si>
    <t xml:space="preserve">Subventions d'investissement à recevoir </t>
  </si>
  <si>
    <t xml:space="preserve">Subventions d'exploitation à recevoir </t>
  </si>
  <si>
    <t xml:space="preserve">Subvention d'équilibre à recevoir </t>
  </si>
  <si>
    <t>Avances sur subventions*</t>
  </si>
  <si>
    <t>Autres subventions à recevoir *</t>
  </si>
  <si>
    <t xml:space="preserve">Subventions à reverser </t>
  </si>
  <si>
    <t xml:space="preserve">Compte de répartition périodique des charges et des produits  </t>
  </si>
  <si>
    <t>Compte de répartition périodique des charges</t>
  </si>
  <si>
    <t xml:space="preserve">Compte de répartition périodique des produits </t>
  </si>
  <si>
    <t xml:space="preserve">Générosités financières à recevoir </t>
  </si>
  <si>
    <t xml:space="preserve">Charges constatées d'avance </t>
  </si>
  <si>
    <t xml:space="preserve">Produits contatés d'avance </t>
  </si>
  <si>
    <t xml:space="preserve">Ecarts de conversion - actif </t>
  </si>
  <si>
    <t xml:space="preserve">Diminution des créances d'exploitation et HAO </t>
  </si>
  <si>
    <t>Diminution des créances d'exploitation</t>
  </si>
  <si>
    <t>Diminution des créances HAO</t>
  </si>
  <si>
    <t xml:space="preserve">Diminution des créances financières </t>
  </si>
  <si>
    <t>Augmentation des dettes d'exploitation et HAO</t>
  </si>
  <si>
    <t xml:space="preserve">Augmentation des dettes d'exploitation </t>
  </si>
  <si>
    <t>Augmentation des dettes HAO</t>
  </si>
  <si>
    <t xml:space="preserve">Augmention des dettes financières </t>
  </si>
  <si>
    <t xml:space="preserve">Différences d'évaluation sur instruments de trésorerie </t>
  </si>
  <si>
    <t xml:space="preserve">Différences compensées par couverture de change </t>
  </si>
  <si>
    <t xml:space="preserve">Ecarts de conversion - passif </t>
  </si>
  <si>
    <t xml:space="preserve">Augmentation des créances d'exploitation et HAO </t>
  </si>
  <si>
    <t>Augmentation des créances d'exploitation</t>
  </si>
  <si>
    <t xml:space="preserve">Augmentation des créances HAO </t>
  </si>
  <si>
    <t xml:space="preserve">Augmentation des créances financières </t>
  </si>
  <si>
    <t xml:space="preserve">Diminution des dettes d'exploitations et HAO </t>
  </si>
  <si>
    <t>Diminution des dettes d'exploitations</t>
  </si>
  <si>
    <t>Diminution des dettes HAO</t>
  </si>
  <si>
    <t xml:space="preserve">Diminution des dettes financières </t>
  </si>
  <si>
    <t xml:space="preserve">Différences compensées par couverture de change  </t>
  </si>
  <si>
    <t xml:space="preserve">CREANCES ET DETTES DONS HORS ACTIVITES ORDINAIRES (HAO) </t>
  </si>
  <si>
    <t>Fournisseurs d'investiisements</t>
  </si>
  <si>
    <t xml:space="preserve">Fournisseurs, immobilisation incorporelles </t>
  </si>
  <si>
    <t xml:space="preserve">Fournisseurs, immobilisation corporelles </t>
  </si>
  <si>
    <t xml:space="preserve">Versements restant à effectuer sur titres de participation et titres immobilisés non libérés </t>
  </si>
  <si>
    <t xml:space="preserve">Fournisseurs, réserve de proprété - immobilisation </t>
  </si>
  <si>
    <t xml:space="preserve">Fournisseurs, réserve de proprété - immobilisations incorporelles </t>
  </si>
  <si>
    <t xml:space="preserve">Fournisseurs, réserve de proprété - immobilisations corporelles </t>
  </si>
  <si>
    <t xml:space="preserve">Fournisseur, retenues de garantie - immobilisations </t>
  </si>
  <si>
    <t xml:space="preserve">Fournisseur, retenues de garantie - immobilisations incorporelles </t>
  </si>
  <si>
    <t xml:space="preserve">Fournisseur, retenues de garantie - immobilisations corporelles </t>
  </si>
  <si>
    <t>Fournisseurs,factures non parvenues-immobilisations</t>
  </si>
  <si>
    <t>Fournisseurs,factures non parvenues-immobilisations incorporelles</t>
  </si>
  <si>
    <t>Founisseurs,factures non parvenues-immobilisation corporelles</t>
  </si>
  <si>
    <t>Autres dettes hors activités ordinaires(H.A.O)</t>
  </si>
  <si>
    <t>Créances sur céssions d'immobilisations</t>
  </si>
  <si>
    <t>créances ,en compte,immobilisations incorpporelles</t>
  </si>
  <si>
    <t>Créances, en compte,immobilisations crporelles</t>
  </si>
  <si>
    <t>Créances, immobilisations financières</t>
  </si>
  <si>
    <t>Créances,retenues de garantie sur cession immobilisations</t>
  </si>
  <si>
    <t>Créances sur cession d'immobilistions,factures à établir</t>
  </si>
  <si>
    <t>Dettes et créances des legs et dons d'immobilisations</t>
  </si>
  <si>
    <t>Dettes  des dons et legs d'immobilisations</t>
  </si>
  <si>
    <t>Créances reçus sur dons et legs d'immobilisation</t>
  </si>
  <si>
    <t>Autres créances hors activités ordinaires (H.A.O)</t>
  </si>
  <si>
    <t>Créditeurs,dons en nature HAO non consommés</t>
  </si>
  <si>
    <t>DEPRECIATONS ET PROVISIONS POUR RISQUES A COURT TERME (TIERS)</t>
  </si>
  <si>
    <t>Dépréciations des comptes fournisseurs</t>
  </si>
  <si>
    <t>Dépréciations des comptes adhérents et clients-usagers</t>
  </si>
  <si>
    <t>Dépréciations des créances litigieuses</t>
  </si>
  <si>
    <t>Dépréciations des créances douteuse</t>
  </si>
  <si>
    <t>Dépréciations des comptes personnel</t>
  </si>
  <si>
    <t>Dépréciations des comptes organismes sociaux</t>
  </si>
  <si>
    <t>Dépréciations des comptes état et collectibvités publiques</t>
  </si>
  <si>
    <t>Dépréciations des comptes débiteurs divers</t>
  </si>
  <si>
    <t>Dépréciations des comptes de créances H.A.O</t>
  </si>
  <si>
    <t>Dépréciations des créances sur cessions d'immobilisations</t>
  </si>
  <si>
    <t>Dépréciations des autres créances H.A.O</t>
  </si>
  <si>
    <t>Provisions pour risques sur opérations d'exploitation</t>
  </si>
  <si>
    <t>Provisions pour risques sur opérations H.A.O</t>
  </si>
  <si>
    <t>CLASSE 5: COMPTES DE TRESORERIE</t>
  </si>
  <si>
    <t>TITRES DE PLACEMENT</t>
  </si>
  <si>
    <t>Titres du trésor et bon de caisse à court terme</t>
  </si>
  <si>
    <t>Titres duTrésor à court terme</t>
  </si>
  <si>
    <t>Titres d'organismes financiers</t>
  </si>
  <si>
    <t>Bons de caisse  à court terme</t>
  </si>
  <si>
    <t>Frais d'acquisition des titres de tresor et bon de caisse</t>
  </si>
  <si>
    <t>ACTIONS</t>
  </si>
  <si>
    <t>Actions cotées</t>
  </si>
  <si>
    <t>Actions non cotées</t>
  </si>
  <si>
    <t>Autres actions</t>
  </si>
  <si>
    <t>Frais d'acquisition des actions</t>
  </si>
  <si>
    <t>Obligations cotées</t>
  </si>
  <si>
    <t>Obligations non cotées</t>
  </si>
  <si>
    <t>Autres obligations</t>
  </si>
  <si>
    <t>Frais d'acquisition des obligations</t>
  </si>
  <si>
    <t xml:space="preserve">Bons de souscription </t>
  </si>
  <si>
    <t xml:space="preserve">Bons de souscription d'actions </t>
  </si>
  <si>
    <t>Bons de souscription d'obligations</t>
  </si>
  <si>
    <t>Titres negociables hors region</t>
  </si>
  <si>
    <t>Titres du trésor et bons de caisse à court terme</t>
  </si>
  <si>
    <t>Actions</t>
  </si>
  <si>
    <t>Autres titres de placement et créances assimilées</t>
  </si>
  <si>
    <t>VALEURS A ENCAISSER</t>
  </si>
  <si>
    <t>Chèques à encaisser</t>
  </si>
  <si>
    <t>Chéques à l'encaissement</t>
  </si>
  <si>
    <t>cartes de credit à encaisser</t>
  </si>
  <si>
    <t>Autres valeur à l'encaissement</t>
  </si>
  <si>
    <t>Chèques de voyage</t>
  </si>
  <si>
    <t>Coupons échus</t>
  </si>
  <si>
    <t xml:space="preserve">interêt échus des obligations </t>
  </si>
  <si>
    <t>BANQUES</t>
  </si>
  <si>
    <t>Banques en monnaie nationale</t>
  </si>
  <si>
    <t>Banques en devises</t>
  </si>
  <si>
    <t>Banques autres etats region</t>
  </si>
  <si>
    <t>Banques autres etats zone monétaire</t>
  </si>
  <si>
    <t>Banques hors zone monétaire</t>
  </si>
  <si>
    <t>Banques dépôt à terme et opérations assimilées</t>
  </si>
  <si>
    <t>Banques, interêt courus</t>
  </si>
  <si>
    <t>Banques, interêt courus charges à payer</t>
  </si>
  <si>
    <t>Banques, interêt courus produit à recevoir</t>
  </si>
  <si>
    <t>ETABLISSEMENTS  FINANCIERS ET ASSIMILES</t>
  </si>
  <si>
    <t>Trésor</t>
  </si>
  <si>
    <t>Societés de gestion et d'intermédiation (S.G.I)</t>
  </si>
  <si>
    <t xml:space="preserve">Etablissements financiers,interêt courus </t>
  </si>
  <si>
    <t>Etablissements financiers,interêt courus charge à payer</t>
  </si>
  <si>
    <t>Etablissements financiers,interêt courus produits à recevoir</t>
  </si>
  <si>
    <t>Autres organismes financiers</t>
  </si>
  <si>
    <t>INSTRUMENTS DE MONNAIE ELECTRONIQUE</t>
  </si>
  <si>
    <t>Monnaie électronique-carte carburant</t>
  </si>
  <si>
    <t>Monnaie électronique-téléphone portable</t>
  </si>
  <si>
    <t>Monnaie éléctronique -carte péage</t>
  </si>
  <si>
    <t>Porte-monnaie électronique</t>
  </si>
  <si>
    <t>Autres instruments de monnaie électronique</t>
  </si>
  <si>
    <t>BANQUES CREDITS DE TRESORERIE ET D'ESCOMPTE</t>
  </si>
  <si>
    <t>Credits de trésorerie</t>
  </si>
  <si>
    <t>Escompte de crédits ordinaires</t>
  </si>
  <si>
    <t>Banques,crédit de trésorerie,intérêts courus</t>
  </si>
  <si>
    <t>CAISSE</t>
  </si>
  <si>
    <t>Caisse en monnaie nationale</t>
  </si>
  <si>
    <t>Caisse en devises</t>
  </si>
  <si>
    <t>VIREMENTS INTERNES</t>
  </si>
  <si>
    <t>Virement de fonds</t>
  </si>
  <si>
    <t>Autres virements internes</t>
  </si>
  <si>
    <t>DEPRECIATIONS ET PROVISIONS POUR RISQUES A COURT TERME</t>
  </si>
  <si>
    <t>Dépréciations des titres de placements</t>
  </si>
  <si>
    <t>Dépréciations des titres et valeurs à encaisser</t>
  </si>
  <si>
    <t>Dépréciations des comptes banques</t>
  </si>
  <si>
    <t>Dépréciations des comptes établissements fananciers et assimilés</t>
  </si>
  <si>
    <t>Dépréciations des comptes d'instruments de monnaie électronique</t>
  </si>
  <si>
    <t>Provisions pour risque et charges à court terme à caractère financier</t>
  </si>
  <si>
    <t>CLASSE 6: COMPTES DE CHARGES DES ACTIVITES ORDINAIRES</t>
  </si>
  <si>
    <t>ACHATS ET VARIATIONS DE STOCKS</t>
  </si>
  <si>
    <t>Achats de biens et services liés à l'activité</t>
  </si>
  <si>
    <t>Achats de biens et services liés à l'activité dans l'Etat partie</t>
  </si>
  <si>
    <t>Achats de biens et services liés à l'activité dans la Région</t>
  </si>
  <si>
    <t>Achats de biens et services liés à l'activité hors Région</t>
  </si>
  <si>
    <t xml:space="preserve">Rabais ,remises et ristournes obtenus ( non ventilés) </t>
  </si>
  <si>
    <t>Achats de marchandises,de matières premières et fournitures liées</t>
  </si>
  <si>
    <t>Achats de marchandises et de matières premières dans l'Etat partie</t>
  </si>
  <si>
    <t>Achats de marchandises et de matières premières dans la Région</t>
  </si>
  <si>
    <t>Achats de marchandises et de matières premières hors Région</t>
  </si>
  <si>
    <t xml:space="preserve">Rabais ,Remises et Ristournes obtenus ( non ventilés) </t>
  </si>
  <si>
    <t>Variations des stocks de biens achetés et reçus en dons,en nature à distribuer</t>
  </si>
  <si>
    <t>Variations des stocks de biens et services liés à l'activité</t>
  </si>
  <si>
    <t>Variations des stocks de marchandises</t>
  </si>
  <si>
    <t>Variations des stocks de matières premières et fournitures liés</t>
  </si>
  <si>
    <t>Variations des stocks d'autres approvisionnements</t>
  </si>
  <si>
    <t>Variations des stocks de dons en nature à distribuer</t>
  </si>
  <si>
    <t>Achats stockés de matières et fournitures consommables</t>
  </si>
  <si>
    <t xml:space="preserve">Matières combustibles </t>
  </si>
  <si>
    <t xml:space="preserve">Produits d'entretien </t>
  </si>
  <si>
    <t xml:space="preserve">Fournitures de magasin </t>
  </si>
  <si>
    <t xml:space="preserve">Fournitures de bureau </t>
  </si>
  <si>
    <t>Fournitures non stockables - Eau</t>
  </si>
  <si>
    <t xml:space="preserve">Fournitures non stockables - Electricité </t>
  </si>
  <si>
    <t xml:space="preserve">Fournitures non stockables - Autres énergies </t>
  </si>
  <si>
    <t xml:space="preserve">Fournitures d'entretien non stockables </t>
  </si>
  <si>
    <t xml:space="preserve"> Fournitures de bureau non stockables </t>
  </si>
  <si>
    <t xml:space="preserve"> Achats de petit matériel et outillage</t>
  </si>
  <si>
    <t xml:space="preserve"> Achats d'études et prestations de services</t>
  </si>
  <si>
    <t xml:space="preserve"> Achats de travaux, matériels et équipements</t>
  </si>
  <si>
    <t xml:space="preserve"> Rabais, Remises et Ristournes obtenus (non ventilés)</t>
  </si>
  <si>
    <t xml:space="preserve"> Achats autres activités </t>
  </si>
  <si>
    <t xml:space="preserve"> Billetteries</t>
  </si>
  <si>
    <t xml:space="preserve"> Tombola et autres jeux</t>
  </si>
  <si>
    <t xml:space="preserve"> Bons d'achats </t>
  </si>
  <si>
    <t xml:space="preserve"> Voyages et sorties</t>
  </si>
  <si>
    <t xml:space="preserve"> Autres activiés</t>
  </si>
  <si>
    <t xml:space="preserve"> Achats d'emballages</t>
  </si>
  <si>
    <t xml:space="preserve"> Emballages perdus</t>
  </si>
  <si>
    <t xml:space="preserve"> Emballages récupérables non identifiables</t>
  </si>
  <si>
    <t xml:space="preserve"> Emballages à usage mixte</t>
  </si>
  <si>
    <t xml:space="preserve"> frais sur achats^2 d'emballages</t>
  </si>
  <si>
    <t xml:space="preserve"> TRANSPORTS</t>
  </si>
  <si>
    <t xml:space="preserve"> TRANSPORTS SUR VENTES</t>
  </si>
  <si>
    <t xml:space="preserve"> TRANSPORTS POUR LE COMPTE DE TIERS</t>
  </si>
  <si>
    <t xml:space="preserve">TRANSPORTS DU PERSONNEL </t>
  </si>
  <si>
    <t xml:space="preserve"> AUTRES FRAIS DE TRANSPORT</t>
  </si>
  <si>
    <t xml:space="preserve"> Voyages et déplacements</t>
  </si>
  <si>
    <t xml:space="preserve"> Transports administratifs</t>
  </si>
  <si>
    <t xml:space="preserve"> Rabais, remises et ristournes obtenus (non ventilés)</t>
  </si>
  <si>
    <t xml:space="preserve"> Services Exterieurs</t>
  </si>
  <si>
    <t xml:space="preserve"> Sous-traitance générale </t>
  </si>
  <si>
    <t xml:space="preserve"> Locations et charges locatives</t>
  </si>
  <si>
    <t xml:space="preserve"> Locations de terrains</t>
  </si>
  <si>
    <t xml:space="preserve"> Locations de bâtiments</t>
  </si>
  <si>
    <t xml:space="preserve"> Locations de matériels et outillages</t>
  </si>
  <si>
    <t xml:space="preserve"> Malis sur emballages</t>
  </si>
  <si>
    <t xml:space="preserve"> Locations d'emballages </t>
  </si>
  <si>
    <t xml:space="preserve"> Fermages et loyers du foncier </t>
  </si>
  <si>
    <t xml:space="preserve"> Locations et charges locatives diverses</t>
  </si>
  <si>
    <t xml:space="preserve"> Redevances de location-acquisition</t>
  </si>
  <si>
    <t xml:space="preserve"> Credit-bail immobilier</t>
  </si>
  <si>
    <t xml:space="preserve"> Credit-bail mobilier</t>
  </si>
  <si>
    <t xml:space="preserve"> Locative-vente</t>
  </si>
  <si>
    <t xml:space="preserve"> Autres contrats de location-acquisition</t>
  </si>
  <si>
    <t xml:space="preserve"> Entretien, repation, remise en etat et maintenance</t>
  </si>
  <si>
    <t xml:space="preserve"> Entretien et reparation des biens immobiliers </t>
  </si>
  <si>
    <t xml:space="preserve"> Entretien et reparation des biens moboliers</t>
  </si>
  <si>
    <t xml:space="preserve"> Maintenance</t>
  </si>
  <si>
    <t xml:space="preserve"> Charges de démantèlement et remise en état</t>
  </si>
  <si>
    <t xml:space="preserve"> Autres entretiens et réparations</t>
  </si>
  <si>
    <t xml:space="preserve"> Primes d'assurance</t>
  </si>
  <si>
    <t xml:space="preserve"> Assurances multirisques</t>
  </si>
  <si>
    <t>Assurances matériel de transport</t>
  </si>
  <si>
    <t xml:space="preserve"> Assurances risques d'exploitation</t>
  </si>
  <si>
    <t xml:space="preserve"> Autres primes d'assurance</t>
  </si>
  <si>
    <t xml:space="preserve"> Etudes, recherches et documentation</t>
  </si>
  <si>
    <t xml:space="preserve"> Etudes et recherches</t>
  </si>
  <si>
    <t xml:space="preserve"> Documentation générale</t>
  </si>
  <si>
    <t xml:space="preserve"> Documentation technique</t>
  </si>
  <si>
    <t xml:space="preserve"> Publicité; publications; relqtions publiques</t>
  </si>
  <si>
    <t xml:space="preserve"> Annonces, insertions</t>
  </si>
  <si>
    <t xml:space="preserve"> Catalogues, imprimés publicitaires</t>
  </si>
  <si>
    <t xml:space="preserve"> Congres, universités et assimilés </t>
  </si>
  <si>
    <t xml:space="preserve"> Manifstations</t>
  </si>
  <si>
    <t xml:space="preserve"> Publications</t>
  </si>
  <si>
    <t xml:space="preserve"> Frais de colloques, séminaires conferences </t>
  </si>
  <si>
    <t xml:space="preserve"> Autres charges de publicite et relations publiques</t>
  </si>
  <si>
    <t xml:space="preserve"> FRAIS DE TELECOMMUNICATIONS</t>
  </si>
  <si>
    <t xml:space="preserve"> Frais de telephone</t>
  </si>
  <si>
    <t xml:space="preserve"> Frais de telecopie</t>
  </si>
  <si>
    <t xml:space="preserve"> Frais d'internet</t>
  </si>
  <si>
    <t xml:space="preserve"> Autres frais </t>
  </si>
  <si>
    <t>AUTRE SERVICES EXTERIEURS</t>
  </si>
  <si>
    <t>Frais sur banque</t>
  </si>
  <si>
    <t>Frais sur titre (Vent, gqrde)</t>
  </si>
  <si>
    <t xml:space="preserve">Frais sur effets </t>
  </si>
  <si>
    <t xml:space="preserve">Location de coffres </t>
  </si>
  <si>
    <t xml:space="preserve">commissions sur cartes de credit </t>
  </si>
  <si>
    <t xml:space="preserve">Frais d'emission demprunts </t>
  </si>
  <si>
    <t>Frais sur instruments de monnaie électronique</t>
  </si>
  <si>
    <t>Autre Frais bancaires</t>
  </si>
  <si>
    <t>Rémunération d'intermédiaires et de conseils</t>
  </si>
  <si>
    <t xml:space="preserve">Commissions </t>
  </si>
  <si>
    <t xml:space="preserve">Honoraires des professions réglementées </t>
  </si>
  <si>
    <t>Frais d'actes et de contentieux</t>
  </si>
  <si>
    <t xml:space="preserve">Rémunération des autres prestataires de services </t>
  </si>
  <si>
    <t>Divers frais</t>
  </si>
  <si>
    <t xml:space="preserve">Frais de Formation </t>
  </si>
  <si>
    <t>Redevances pour brevets, licences, logiciels, sites internet, concessions et droits et valeus similaires</t>
  </si>
  <si>
    <t>Redevances pour brevets, licences</t>
  </si>
  <si>
    <t>Redevances pour logiciels</t>
  </si>
  <si>
    <t>Redevances pour marques</t>
  </si>
  <si>
    <t>Redevances pour sites  internet</t>
  </si>
  <si>
    <t>Redevances pour concessions, droits et valeurs similaires</t>
  </si>
  <si>
    <t>Autres redevances</t>
  </si>
  <si>
    <t xml:space="preserve">Concours divers </t>
  </si>
  <si>
    <t>Frais de recherche de fonds</t>
  </si>
  <si>
    <t>Rémunérations de personnel extérieur à l'éntité</t>
  </si>
  <si>
    <t>Personnel intérimaire</t>
  </si>
  <si>
    <t>Personnel détaché ou preté à l'entité</t>
  </si>
  <si>
    <t xml:space="preserve">Autres charge externes </t>
  </si>
  <si>
    <t>Frais de recrutement du personnel</t>
  </si>
  <si>
    <t>Frais de déménagement</t>
  </si>
  <si>
    <t>Réceptions</t>
  </si>
  <si>
    <t>Missions</t>
  </si>
  <si>
    <t xml:space="preserve">Charges de copropriete </t>
  </si>
  <si>
    <t>Charges externes diverses</t>
  </si>
  <si>
    <t>Impots et taxes</t>
  </si>
  <si>
    <t>IMPÔTS ET TAXES DIRECTS</t>
  </si>
  <si>
    <t>Impôts fonciers et taxes annexes</t>
  </si>
  <si>
    <t>Patentes, licences et taxes annexes</t>
  </si>
  <si>
    <t>Taxes sur appointements et salaires</t>
  </si>
  <si>
    <t>Taxes d'apprentissage</t>
  </si>
  <si>
    <t>Formation professionnelle continue</t>
  </si>
  <si>
    <t>Patente ou contribution economique locale</t>
  </si>
  <si>
    <t>Autres impots et taxes directs</t>
  </si>
  <si>
    <t>IMPÔTS ET TAXES INDIRECTS</t>
  </si>
  <si>
    <t>DROITS D'ENREGISTREMENT</t>
  </si>
  <si>
    <t>Droits de mutation</t>
  </si>
  <si>
    <t>Droits de timbre</t>
  </si>
  <si>
    <t>Vignettes</t>
  </si>
  <si>
    <t>Autres droits d'enregistrement</t>
  </si>
  <si>
    <t>Penalites, amendes fiscales</t>
  </si>
  <si>
    <t>Pénalités d'assiette, impôts directs</t>
  </si>
  <si>
    <t>Pénalités d'assiette, impôts indirects</t>
  </si>
  <si>
    <t>Pénalités de recouvrement, impôts directs</t>
  </si>
  <si>
    <t>Pénalités de recouvrement, impôts indirects</t>
  </si>
  <si>
    <t>Autres amendes pénales et fiscales</t>
  </si>
  <si>
    <t>AUTRES IMPÔTS ET TAXES</t>
  </si>
  <si>
    <t>Degrevements et annulations des imppots et taxes</t>
  </si>
  <si>
    <t>Pertes sur creances adherents clients, et autres debiteurs</t>
  </si>
  <si>
    <t>clients-usagers</t>
  </si>
  <si>
    <t>Adherents</t>
  </si>
  <si>
    <t>Autres debiteurs</t>
  </si>
  <si>
    <t>Subventions accordees par l'entite</t>
  </si>
  <si>
    <t>Dons en nature courants a distribuer</t>
  </si>
  <si>
    <t>Dons en nature courants a distribuer non affectes</t>
  </si>
  <si>
    <t>Dons en nature courants a distribuer affectes</t>
  </si>
  <si>
    <t>penaltes et amendes penales</t>
  </si>
  <si>
    <t>Charges diverses</t>
  </si>
  <si>
    <t>Charges pour depreciations et provisions pour risques a court terme d'exploitation</t>
  </si>
  <si>
    <t>provision sur risques à court terme</t>
  </si>
  <si>
    <t>Charges pour depreciations sur stocks</t>
  </si>
  <si>
    <t>Charges pour depreciations sur créances</t>
  </si>
  <si>
    <t xml:space="preserve">Autres charges pour  dépréciations et provisions pour risques à court terme  </t>
  </si>
  <si>
    <t>CHARGES DE PERSONNEL</t>
  </si>
  <si>
    <t>REMUNERATIONS DIRECTES VERSEES AU PERSONNEL NATIONAL</t>
  </si>
  <si>
    <t>Appointements salaires et commissions</t>
  </si>
  <si>
    <t>Primes et gratifications</t>
  </si>
  <si>
    <t>Congés payés</t>
  </si>
  <si>
    <t xml:space="preserve">Indemnités de préavis, de licenciement </t>
  </si>
  <si>
    <t>Indemnités de maladie versées aux travailleurs</t>
  </si>
  <si>
    <t>Supplément familial</t>
  </si>
  <si>
    <t>Avantages en nature</t>
  </si>
  <si>
    <t>Autres rémunérations directes</t>
  </si>
  <si>
    <t>REMUNERATIONS DIRECTES VERSEES AU PERSONNEL NON NATIONAL</t>
  </si>
  <si>
    <t>Indemnités de préavis, de licenciement et de recherche d'embauche</t>
  </si>
  <si>
    <t>INDEMNITES FORFAITAIRES VERSEES AU PERSONNEL</t>
  </si>
  <si>
    <t>Indemnités de logement</t>
  </si>
  <si>
    <t>Indemnités de représentation</t>
  </si>
  <si>
    <t>Indemnités d'expatriation</t>
  </si>
  <si>
    <t>Indemnités de transport</t>
  </si>
  <si>
    <t>Autres indemnités et avantages divers</t>
  </si>
  <si>
    <t>Charges sociales</t>
  </si>
  <si>
    <t>Charges sociales sur rémunération du personnel national</t>
  </si>
  <si>
    <t>Charges sociales sur rémunération du personnel non national</t>
  </si>
  <si>
    <t>Habillement et équipement du personnel</t>
  </si>
  <si>
    <t>Personnel détaché ou prêté à l'entité</t>
  </si>
  <si>
    <t>Versements aux syndicats et assimilés</t>
  </si>
  <si>
    <t>Versements aux comités d'hygène et de sécurité</t>
  </si>
  <si>
    <t>Versements et contributions aux autres œuvres sociales</t>
  </si>
  <si>
    <t>Médecine du travail et pharmacie</t>
  </si>
  <si>
    <t>Assurances et organismes de santé</t>
  </si>
  <si>
    <t>Assurances retraite et fonds de pensions</t>
  </si>
  <si>
    <t>Majorations et pénalités sociales</t>
  </si>
  <si>
    <t xml:space="preserve"> Charges sociales diverses</t>
  </si>
  <si>
    <t>Dégrèvements et annulations des charges sociales</t>
  </si>
  <si>
    <t>FRAIS FINANCIERES ET CHARGES ASSIMILEES</t>
  </si>
  <si>
    <t>Emprunts obligataires</t>
  </si>
  <si>
    <t>Emprunts auprès des établissements de crédit</t>
  </si>
  <si>
    <t>Primes de remboursement des obligations</t>
  </si>
  <si>
    <t>Intérêts dans loyers de location acquisition</t>
  </si>
  <si>
    <t>Intérêts dans loyers de location-acquisition-crédit-bail immobilier</t>
  </si>
  <si>
    <t>Intérêts dans loyers de location-acquisition-crédit-bail mobilier</t>
  </si>
  <si>
    <t>Intérêts dans loyers de location-acquisition/ location-vente</t>
  </si>
  <si>
    <t>Intérêts deans loyers desautres locations d'acquisition</t>
  </si>
  <si>
    <t>Escomptes accordés</t>
  </si>
  <si>
    <t>Avances reçues et dépôts créditeurs</t>
  </si>
  <si>
    <t>Comptes courants bloqués</t>
  </si>
  <si>
    <t>Intérêts sur dettes commerciales</t>
  </si>
  <si>
    <t>Intérêts bancaires et sur opérations de financement (escomptes…)</t>
  </si>
  <si>
    <t>Intérêts sur dettes diverses</t>
  </si>
  <si>
    <t>Pertes sur titres de placement</t>
  </si>
  <si>
    <t>Pertes et charges sur risques financiers</t>
  </si>
  <si>
    <t>Sur rentes viagères</t>
  </si>
  <si>
    <t>Sur opérations financières</t>
  </si>
  <si>
    <t>Charges pour dépréciations et bprovisions pour risques à court terme financières</t>
  </si>
  <si>
    <t>Sur risque financiers</t>
  </si>
  <si>
    <t>Sur titres de placements</t>
  </si>
  <si>
    <t>Autres charges pour dépréciations et provisions pour risques à court terme financières</t>
  </si>
  <si>
    <t>DOTATIONS AUX AMORTISSEMENTS</t>
  </si>
  <si>
    <t>Dotations aux amortissements d'usufruit temporaire</t>
  </si>
  <si>
    <t>Dotations aux amortissements d'exploitation</t>
  </si>
  <si>
    <t>Dotation aux amortissementdes immobilisations incorporelles</t>
  </si>
  <si>
    <t>Dotation aux amortissementdes immobilisations corporelles</t>
  </si>
  <si>
    <t xml:space="preserve">DOTATIONS AUX PROVISIONS ET AUX DEPRECIATIONS </t>
  </si>
  <si>
    <t>Dotations aux provisions et aux dépréciation d'exploitation</t>
  </si>
  <si>
    <t>Dotations aux provisions pour risques et charges</t>
  </si>
  <si>
    <t>Dotations aux dépréciations des immobilisations incorporelles</t>
  </si>
  <si>
    <t>Dotations aux dépréciations des immobilisations corporelles</t>
  </si>
  <si>
    <t>Dotations aux dépréciations d'immobilisations destinéess à la vente provenant des dons et legs non encore réçues et d'usufuit temporaire</t>
  </si>
  <si>
    <t>Dotations aux dépréciations d'usufruit temporaire</t>
  </si>
  <si>
    <t xml:space="preserve">Dotations aux dépréciations d'immobilisations destinéess à la vente provenant des dons et legs non encore réçues </t>
  </si>
  <si>
    <t>Dotations aux provisions et aux dépréciations financières</t>
  </si>
  <si>
    <t>Dotations aux dépréciations des immobilisations financières</t>
  </si>
  <si>
    <t>CLASSE 7: COMPTES DE PRODUITS DES ACTIVITES ORDINAIRES</t>
  </si>
  <si>
    <t>REVENUS</t>
  </si>
  <si>
    <t>●701.</t>
  </si>
  <si>
    <t xml:space="preserve"> Cotisations des adhérentes</t>
  </si>
  <si>
    <t>●702.</t>
  </si>
  <si>
    <t xml:space="preserve"> Quote-part de fonds d'administration transférés</t>
  </si>
  <si>
    <t>●703.</t>
  </si>
  <si>
    <t>Quote-part de dotation consomptible transférée</t>
  </si>
  <si>
    <t>●704.</t>
  </si>
  <si>
    <t>Revenus liés a la génération</t>
  </si>
  <si>
    <t>7041.</t>
  </si>
  <si>
    <t xml:space="preserve"> Dons</t>
  </si>
  <si>
    <t>7042.</t>
  </si>
  <si>
    <t xml:space="preserve"> legs</t>
  </si>
  <si>
    <t>7043.</t>
  </si>
  <si>
    <t xml:space="preserve"> Deniers du culte</t>
  </si>
  <si>
    <t>7044.</t>
  </si>
  <si>
    <t xml:space="preserve"> Zakat, Dime, Quete et assimilées</t>
  </si>
  <si>
    <t>7045.</t>
  </si>
  <si>
    <t>Célébrations</t>
  </si>
  <si>
    <t>7046.</t>
  </si>
  <si>
    <t>Mécénats</t>
  </si>
  <si>
    <t>7047.</t>
  </si>
  <si>
    <t xml:space="preserve">Parrainage </t>
  </si>
  <si>
    <t>7048.</t>
  </si>
  <si>
    <t xml:space="preserve">autres revenus liés a la générosité </t>
  </si>
  <si>
    <t xml:space="preserve">●705. </t>
  </si>
  <si>
    <t>Ventes  Marchandises, services et produits finis</t>
  </si>
  <si>
    <t>7051.</t>
  </si>
  <si>
    <t xml:space="preserve"> Ventes de Marchandises </t>
  </si>
  <si>
    <t>7052.</t>
  </si>
  <si>
    <t xml:space="preserve"> Services Vendus </t>
  </si>
  <si>
    <t>7053.</t>
  </si>
  <si>
    <t xml:space="preserve"> Ventes de produits finis</t>
  </si>
  <si>
    <t>7054.</t>
  </si>
  <si>
    <t xml:space="preserve"> Ventesde produits intermediaires</t>
  </si>
  <si>
    <t>7055.</t>
  </si>
  <si>
    <t xml:space="preserve"> Ventes de produits residuels</t>
  </si>
  <si>
    <t xml:space="preserve">●706. </t>
  </si>
  <si>
    <t xml:space="preserve">Revenus des manifestations </t>
  </si>
  <si>
    <t xml:space="preserve">●707.  </t>
  </si>
  <si>
    <t xml:space="preserve">●708. </t>
  </si>
  <si>
    <t xml:space="preserve">Autres Revenus </t>
  </si>
  <si>
    <t>7081.</t>
  </si>
  <si>
    <t xml:space="preserve"> Ventes de dons en nature </t>
  </si>
  <si>
    <t>7082.</t>
  </si>
  <si>
    <t xml:space="preserve"> Revenus d'usufruit</t>
  </si>
  <si>
    <t xml:space="preserve"> SUBVENTION D'EXPLOITATION</t>
  </si>
  <si>
    <t>●711.</t>
  </si>
  <si>
    <t xml:space="preserve"> Subventions d'exploitation versées par l'Etat et les collectivités publiqueS</t>
  </si>
  <si>
    <t>●713.</t>
  </si>
  <si>
    <t xml:space="preserve"> SubventionS d'exploitation versées par les organismes nationaux et internationaux </t>
  </si>
  <si>
    <t>●718.</t>
  </si>
  <si>
    <t xml:space="preserve"> Autres subventions d'exploitation </t>
  </si>
  <si>
    <t>PRODUCTION IMMOBILISEE</t>
  </si>
  <si>
    <t>●721.</t>
  </si>
  <si>
    <t xml:space="preserve"> Production immobilisée, immobilisations incorporelles</t>
  </si>
  <si>
    <t xml:space="preserve">●722. </t>
  </si>
  <si>
    <t>Production immobilisée; immobilisations corporelles</t>
  </si>
  <si>
    <t>●724.</t>
  </si>
  <si>
    <t xml:space="preserve"> Production auto-consommée</t>
  </si>
  <si>
    <t>●726.</t>
  </si>
  <si>
    <t xml:space="preserve"> Production immobilisée, Immobilisations financières</t>
  </si>
  <si>
    <t xml:space="preserve"> VARIATION DES STOCKS DE BIENS PRODUITS </t>
  </si>
  <si>
    <t>●735.</t>
  </si>
  <si>
    <t xml:space="preserve"> Variations des stocks de produits finis et services en cours </t>
  </si>
  <si>
    <t>●736.</t>
  </si>
  <si>
    <t>Variations des stocks de produits finis, produits intermediaires residuels.</t>
  </si>
  <si>
    <t>AUTRES PRODUITS</t>
  </si>
  <si>
    <t>●751.</t>
  </si>
  <si>
    <t>Profit sur créance Adhérents,client-usagers, et autres débiteurs</t>
  </si>
  <si>
    <t>●752</t>
  </si>
  <si>
    <t xml:space="preserve">Contribution du fondateur </t>
  </si>
  <si>
    <t xml:space="preserve">●754 </t>
  </si>
  <si>
    <t>Dons en nature courants</t>
  </si>
  <si>
    <t>7542.</t>
  </si>
  <si>
    <t>Dons en nature courants recus a distribuer</t>
  </si>
  <si>
    <t>●758.</t>
  </si>
  <si>
    <t>Produit divers</t>
  </si>
  <si>
    <t>7582.</t>
  </si>
  <si>
    <t>Indemnités d'assurances recues</t>
  </si>
  <si>
    <t>7583.</t>
  </si>
  <si>
    <t>Abandons de frais par les bénévoles</t>
  </si>
  <si>
    <t>7588.</t>
  </si>
  <si>
    <t>Autres produits divers</t>
  </si>
  <si>
    <t>●759.</t>
  </si>
  <si>
    <t>Reprises de charges pour dépréciations et provisions pour risque a court terme d'exploitation</t>
  </si>
  <si>
    <t>7591.</t>
  </si>
  <si>
    <t>Reprises de provisions sur risque a court terme</t>
  </si>
  <si>
    <t>7593.</t>
  </si>
  <si>
    <t>Reprises de charges pour dépréciations sur stocks</t>
  </si>
  <si>
    <t>7594.</t>
  </si>
  <si>
    <t>Reprises de charges pour dépreciations sur créances</t>
  </si>
  <si>
    <t>7598.</t>
  </si>
  <si>
    <t>Autres reprises de charges pour dépreciations et provision pour risque a court terme d'exploitation</t>
  </si>
  <si>
    <t>REVENUS FINANCIERS ET PRODUITS ASSIMILES</t>
  </si>
  <si>
    <t>●771</t>
  </si>
  <si>
    <t>Interets de prets et créances diverses</t>
  </si>
  <si>
    <t>7712.</t>
  </si>
  <si>
    <t xml:space="preserve">Interets de prets </t>
  </si>
  <si>
    <t>7713.</t>
  </si>
  <si>
    <t>Interets sur créances divers</t>
  </si>
  <si>
    <t>●772</t>
  </si>
  <si>
    <t>7721.</t>
  </si>
  <si>
    <t>Revenus des titres de participation</t>
  </si>
  <si>
    <t>7722.</t>
  </si>
  <si>
    <t>Revenus autres titres immobilisés</t>
  </si>
  <si>
    <t>●773.</t>
  </si>
  <si>
    <t>Escomptes obtenus</t>
  </si>
  <si>
    <t>●774.</t>
  </si>
  <si>
    <t>7745.</t>
  </si>
  <si>
    <t>Revenus des oblogations</t>
  </si>
  <si>
    <t>7746.</t>
  </si>
  <si>
    <t>Revenus des titres de placement</t>
  </si>
  <si>
    <t>7747.</t>
  </si>
  <si>
    <t>Revenus des dépots a terme et opérations assimilées</t>
  </si>
  <si>
    <t>7748.</t>
  </si>
  <si>
    <t>Autes revenus de placement</t>
  </si>
  <si>
    <t>●776.</t>
  </si>
  <si>
    <t>Gains de charge financiers</t>
  </si>
  <si>
    <t>●777.</t>
  </si>
  <si>
    <t>●778.</t>
  </si>
  <si>
    <t>Gains sur risque financiers</t>
  </si>
  <si>
    <t>7781.</t>
  </si>
  <si>
    <t>Gains sur rentesviagéres</t>
  </si>
  <si>
    <t>7782.</t>
  </si>
  <si>
    <t>Gains sur opérations financières</t>
  </si>
  <si>
    <t>●779.</t>
  </si>
  <si>
    <t>Reprises de charges pour dépréciations et provisions pour risque a court terme financières</t>
  </si>
  <si>
    <t>7791.</t>
  </si>
  <si>
    <t xml:space="preserve">Reprises de provisions sur risques financiers </t>
  </si>
  <si>
    <t>7795.</t>
  </si>
  <si>
    <t>Reprises de charges pour dépréciations sur titres de placement</t>
  </si>
  <si>
    <t>7798.</t>
  </si>
  <si>
    <t>Autres reprises de charges pour dépreciations et provision pour risque a court terme financières</t>
  </si>
  <si>
    <t>TRANSFERTS DE CHARGES</t>
  </si>
  <si>
    <t>Transferts de charges d'exploitation</t>
  </si>
  <si>
    <t xml:space="preserve">REPRISES DE PROVISIONS, DE DEPRECIATIONS ET AUTRES </t>
  </si>
  <si>
    <t>Reprises de provisions et depréciations d'exploitation</t>
  </si>
  <si>
    <t xml:space="preserve">Représes de provisions pour risques et charges </t>
  </si>
  <si>
    <t>Reprises de dépréciations des immobilisations incorporelles</t>
  </si>
  <si>
    <t>Reprises de dépréciations des immobilisations corporelles</t>
  </si>
  <si>
    <t xml:space="preserve">Reprises de fonds affectés et provenant des dons et  legs d'immobilisations </t>
  </si>
  <si>
    <t xml:space="preserve">Reprises de fonds affectés  provenant de dons et  legs d'immobilisations </t>
  </si>
  <si>
    <t xml:space="preserve">Reprises de fonds affectés à un projet spécifique  </t>
  </si>
  <si>
    <t>Autres reprises de fond affectés</t>
  </si>
  <si>
    <t xml:space="preserve">Reprises des dépréciations d'immobilisations reçues destinées à la vente provenant des dons et  legs et d'usufruit temporaire </t>
  </si>
  <si>
    <t xml:space="preserve">Reprises des dépréciations d'usufruit temporaire </t>
  </si>
  <si>
    <t>Reprises des dépréciation d'immobilisations reçues destinées à la vente provenant des dons et legs</t>
  </si>
  <si>
    <t>Reprises des fonds reportés</t>
  </si>
  <si>
    <t>Reprises des fonds reportés provenant de la donation temporaire d'usufruit</t>
  </si>
  <si>
    <t>Reprise des fonds reportés provenant de dons et de legs d'immobilisation reçues destinées à la vente</t>
  </si>
  <si>
    <t>Autres reprises de fonds rportés</t>
  </si>
  <si>
    <t>Reprises de provisions et dépreciations financières</t>
  </si>
  <si>
    <t xml:space="preserve">Reprises de provisions pour risque et charges </t>
  </si>
  <si>
    <t>Reprises de dépreciation des immobilisations financières</t>
  </si>
  <si>
    <t>Reprises d'amortissements</t>
  </si>
  <si>
    <t>Reprises de subventions d'investissement</t>
  </si>
  <si>
    <t>CLASSE 8 : COMPTES DES AUTRES CHARGES ET DES AUTRES PRODUITS</t>
  </si>
  <si>
    <t>VALEURS COMPTABLES DES CESSIONS D'IMMOBILISATIONS</t>
  </si>
  <si>
    <t>Valeurs comptables des cessions d'immobilisations incorporelles</t>
  </si>
  <si>
    <t>Valeurs comptables des cessions d'immobilisations corporelles</t>
  </si>
  <si>
    <t>Valeurs comptables des cessions d'immobilisations financières</t>
  </si>
  <si>
    <t>Valeurs comptables des cessions d'immobilisations reçues destinées à la vente provenant de dons et legs</t>
  </si>
  <si>
    <t>PRODUITS DES CESSIONS D'IMMOBILISATIONS</t>
  </si>
  <si>
    <t xml:space="preserve">Produits des cessions d'immobilisations incorporelles </t>
  </si>
  <si>
    <t xml:space="preserve">Produits des cessions d'immobilisations corporelles </t>
  </si>
  <si>
    <t>Produits des cessions d'immobilisations financières</t>
  </si>
  <si>
    <t>Produits des cessions d'immobilisations reçues destinées à la vente provenant de dons et legs</t>
  </si>
  <si>
    <t>CHARGES HORS ACTIVITES ORDINAIRES</t>
  </si>
  <si>
    <t xml:space="preserve">Charges H.A.O constatées </t>
  </si>
  <si>
    <t>Dons et natures H.A.O  à distribuer</t>
  </si>
  <si>
    <t>Dons et natures H.A.O non affectés</t>
  </si>
  <si>
    <t>Dons en natures H.A.O affectés</t>
  </si>
  <si>
    <t xml:space="preserve">Pertes sur créances H.A.O </t>
  </si>
  <si>
    <t>Abandon de créances consentis</t>
  </si>
  <si>
    <t>Transfert de charges H.A.O</t>
  </si>
  <si>
    <t>Charges pour dépréciations et provisions pour risque à court terme H.A.O</t>
  </si>
  <si>
    <t>REVENUS HORS ACTIVITES ORDINAIRES</t>
  </si>
  <si>
    <t>Produits H.A.O constatés</t>
  </si>
  <si>
    <t>Contributions volontaires en nature</t>
  </si>
  <si>
    <t>Dons en natures H.A.O vendus</t>
  </si>
  <si>
    <t>Prestations de services en nature H.A.O</t>
  </si>
  <si>
    <t>Dons en natures H.A.O à distribuer</t>
  </si>
  <si>
    <t>Abandon de créances obtenues</t>
  </si>
  <si>
    <t>Transfert de produits H.A.O</t>
  </si>
  <si>
    <t>Réprises de charges pour dépréciations et provisions pour risques à court terme H.A.O</t>
  </si>
  <si>
    <t>DOTATIONS HORS ACTIVITES ORDINAIRES</t>
  </si>
  <si>
    <t>Dotations pour provisions réglémentées</t>
  </si>
  <si>
    <t>Dotations aux amortissements H.A.O</t>
  </si>
  <si>
    <t>Dotations aus dépréciations H.A.O</t>
  </si>
  <si>
    <t>Dotations aux provisions pour risques et charges H.A.O</t>
  </si>
  <si>
    <t>Autres dotations H.A.O</t>
  </si>
  <si>
    <t>REPRISES D'AMORTISSEMENTS, PROVISIONS ET DEPRECIATIONS H.A.O</t>
  </si>
  <si>
    <t>Réprises de provisions réglementées</t>
  </si>
  <si>
    <t>Réprises d'amortissements H.A.O</t>
  </si>
  <si>
    <t>Réprises de dépréciations H.A.o</t>
  </si>
  <si>
    <t>Réprises de provisions pour risques et charges H.A.O</t>
  </si>
  <si>
    <t>Autres réprises H.A.O</t>
  </si>
  <si>
    <t>VARIATIONS DE STOCKS DE DONS EN NATURES HAO</t>
  </si>
  <si>
    <t>SUBVENTIONS D'EQUILIBRE</t>
  </si>
  <si>
    <t>Subventions d'équilibre, Etat</t>
  </si>
  <si>
    <t>Subventions d'équilibre, collectivités publiques</t>
  </si>
  <si>
    <t>Autres subvention d'équilibre</t>
  </si>
  <si>
    <t>CLASSE 9 : COMPTES DES AUTRES CHARGES ET DES AUTRES PRODUITS</t>
  </si>
  <si>
    <t>CLASSE 9: COMPTES DES AUTRES CHARGES ET DES AUTRES PRODUITS</t>
  </si>
  <si>
    <t>EMPLOIS DES CONTRIBUTIONS VOLONTAIRES EN NATURE</t>
  </si>
  <si>
    <t>CONTRIBUTIONS VOLONTAIRES EN NATURE</t>
  </si>
  <si>
    <t>Secours en nature</t>
  </si>
  <si>
    <t>Mises à disposition gratuit de biens</t>
  </si>
  <si>
    <t>Prestations en nature</t>
  </si>
  <si>
    <t>Personnel bénévole</t>
  </si>
  <si>
    <t>Dons en naure</t>
  </si>
  <si>
    <t>Bénévolat</t>
  </si>
  <si>
    <t>COMPTES REFLECHIS</t>
  </si>
  <si>
    <t>COMPTES DE RECLASSEMENTS</t>
  </si>
  <si>
    <t>COMPTES DE COUTS</t>
  </si>
  <si>
    <t>COMPTES DE STOCKS</t>
  </si>
  <si>
    <t>COMPTES D'ECARTS SUR COUTS PREETABLIS</t>
  </si>
  <si>
    <t>COMPTES DE DIFFERENCE DE TRAITEMENT COMPTABLE</t>
  </si>
  <si>
    <t>COMPTES DE RESULTAT</t>
  </si>
  <si>
    <t>COMPTES DE LIAISONS INTERNES</t>
  </si>
  <si>
    <r>
      <t xml:space="preserve">Frais sur achats </t>
    </r>
    <r>
      <rPr>
        <vertAlign val="superscript"/>
        <sz val="12"/>
        <color theme="1"/>
        <rFont val="Arial"/>
        <family val="2"/>
      </rPr>
      <t xml:space="preserve">(2) </t>
    </r>
    <r>
      <rPr>
        <sz val="12"/>
        <color theme="1"/>
        <rFont val="Arial"/>
        <family val="2"/>
      </rPr>
      <t>de biens et services liés à l'activité</t>
    </r>
  </si>
  <si>
    <r>
      <t xml:space="preserve">Frais sur achats de marchandises et matières premières </t>
    </r>
    <r>
      <rPr>
        <vertAlign val="superscript"/>
        <sz val="12"/>
        <color theme="1"/>
        <rFont val="Arial"/>
        <family val="2"/>
      </rPr>
      <t>(2)</t>
    </r>
  </si>
  <si>
    <r>
      <t xml:space="preserve">Frais sur achats </t>
    </r>
    <r>
      <rPr>
        <vertAlign val="superscript"/>
        <sz val="12"/>
        <color theme="1"/>
        <rFont val="Arial"/>
        <family val="2"/>
      </rPr>
      <t>(2)</t>
    </r>
    <r>
      <rPr>
        <sz val="12"/>
        <color theme="1"/>
        <rFont val="Arial"/>
        <family val="2"/>
      </rPr>
      <t xml:space="preserve"> matières et fournitures consommables </t>
    </r>
  </si>
  <si>
    <t>3</t>
  </si>
  <si>
    <t>4</t>
  </si>
  <si>
    <t>5</t>
  </si>
  <si>
    <t>6</t>
  </si>
  <si>
    <t>Partie 1 : Informations générales</t>
  </si>
  <si>
    <t>Note 1</t>
  </si>
  <si>
    <t>Informations obligatoires</t>
  </si>
  <si>
    <t>Note 2</t>
  </si>
  <si>
    <t>Partie 3 : Notes sur le bilan</t>
  </si>
  <si>
    <t>Note 3A</t>
  </si>
  <si>
    <t>Note 3B</t>
  </si>
  <si>
    <t>Note 4</t>
  </si>
  <si>
    <t>Note 5</t>
  </si>
  <si>
    <t>Note 6</t>
  </si>
  <si>
    <t>Note 7</t>
  </si>
  <si>
    <t>Note 8</t>
  </si>
  <si>
    <t>Note 9</t>
  </si>
  <si>
    <t>Note 10</t>
  </si>
  <si>
    <t>Note 11</t>
  </si>
  <si>
    <t>Note 12</t>
  </si>
  <si>
    <t>Note 13</t>
  </si>
  <si>
    <t>Immobilisations brutes</t>
  </si>
  <si>
    <t>Biens pris en location - acquisition</t>
  </si>
  <si>
    <t>Actif circulant et dettes circulantes HAO</t>
  </si>
  <si>
    <t>Disponibilités</t>
  </si>
  <si>
    <t>Ecarts de conversion</t>
  </si>
  <si>
    <t>Fonds du bailleur</t>
  </si>
  <si>
    <t>Subventions</t>
  </si>
  <si>
    <t>Dettes financières et ressources assimilées</t>
  </si>
  <si>
    <t>Dettes fournisseurs et assimilées, dettes fiscales et sociales</t>
  </si>
  <si>
    <t>Banques, crédit d'escompte et de trésorerie</t>
  </si>
  <si>
    <t>FICHE RECAPITULATIVE DES NOTES ANNEXES PRESENTEES</t>
  </si>
  <si>
    <t>Partie 4 : Notes sur le Compte d'exploitation</t>
  </si>
  <si>
    <t>Note 14</t>
  </si>
  <si>
    <t>Note 15</t>
  </si>
  <si>
    <t>Note 16</t>
  </si>
  <si>
    <t>Note 17</t>
  </si>
  <si>
    <t>Note 18</t>
  </si>
  <si>
    <t>Note 19</t>
  </si>
  <si>
    <t>Note 21</t>
  </si>
  <si>
    <t>Note 22</t>
  </si>
  <si>
    <t>Note 23</t>
  </si>
  <si>
    <t>Note 24</t>
  </si>
  <si>
    <t>Revenus et autres produits</t>
  </si>
  <si>
    <t>Achats</t>
  </si>
  <si>
    <t>Note 20A</t>
  </si>
  <si>
    <t>Note 20B</t>
  </si>
  <si>
    <t>Effectifs, masse salariale et personnel extérieur</t>
  </si>
  <si>
    <t>Charges et revenus financiers</t>
  </si>
  <si>
    <t>Dotations et charges pour provisions</t>
  </si>
  <si>
    <t>Autres charges et produits HAO</t>
  </si>
  <si>
    <t>Tableau d'exécution budgétaire</t>
  </si>
  <si>
    <t>Partie 2 : Notes sur le :                                                                                                                                                                                                                                        Tableau emplois-ressources, Tableau d'exécution budgétaire, Tableau de reconciliation de trésorerie</t>
  </si>
  <si>
    <t>Informations spécifiques</t>
  </si>
  <si>
    <t>A : Applicable          N/A : Non applicable.</t>
  </si>
  <si>
    <t>Brut</t>
  </si>
  <si>
    <t>Amort/Dépréc</t>
  </si>
  <si>
    <t>Net</t>
  </si>
  <si>
    <t>Clients-usagers et autres créances</t>
  </si>
  <si>
    <t>NB: Certaines rubriques de cette pages seront, selon les cas, renseignées mannuellement.</t>
  </si>
  <si>
    <t>N° d'identification fiscale :</t>
  </si>
  <si>
    <t>Vous aurez à repartir les montants dans les rubriques adequates</t>
  </si>
  <si>
    <t>N° de télédéclarant (NTD):</t>
  </si>
  <si>
    <t>SITUATIONS ET MOUVEMENTS</t>
  </si>
  <si>
    <t>Virements
de poste à poste</t>
  </si>
  <si>
    <t>RUBRIQUES</t>
  </si>
  <si>
    <t>IMMOBILISATIONS INCORPORELLES</t>
  </si>
  <si>
    <t>Commentaire :</t>
  </si>
  <si>
    <t>N° de compte contribuable (NCC) :</t>
  </si>
  <si>
    <t>TM</t>
  </si>
  <si>
    <t>TN</t>
  </si>
  <si>
    <t>AI</t>
  </si>
  <si>
    <t>AJ</t>
  </si>
  <si>
    <t>AK</t>
  </si>
  <si>
    <t>AL</t>
  </si>
  <si>
    <t>AM</t>
  </si>
  <si>
    <t>AN</t>
  </si>
  <si>
    <t>Provisions réglementées</t>
  </si>
  <si>
    <t>TOTAL RESSOURCES PROPRES ET ASSIMILES</t>
  </si>
  <si>
    <t>TOTAL DETTES FINANCIERES ET RESSOURCES ASSIMILEES</t>
  </si>
  <si>
    <t>Date d'arrêt</t>
  </si>
  <si>
    <t>Date de Création</t>
  </si>
  <si>
    <t>INFORMATIONS GENERALES DE L'ENTITE</t>
  </si>
  <si>
    <t>10</t>
  </si>
  <si>
    <t>A0101</t>
  </si>
  <si>
    <t>Adresse email</t>
  </si>
  <si>
    <t>BP</t>
  </si>
  <si>
    <t>Code activités</t>
  </si>
  <si>
    <t>Nom</t>
  </si>
  <si>
    <t>Adresse                                                                                                                                                                                                                  Personne à contacter en cas de demande</t>
  </si>
  <si>
    <t>Téléphone</t>
  </si>
  <si>
    <t xml:space="preserve">Adresse e-mail </t>
  </si>
  <si>
    <t xml:space="preserve">Qualité </t>
  </si>
  <si>
    <t>Adresse</t>
  </si>
  <si>
    <t>Salarié de l'entité ou professionnel comptable inscrit à l'Ordre des Experts-comptables ayant établi les états financiers</t>
  </si>
  <si>
    <t xml:space="preserve">Nom, adresse, téléphone, e-mail et numéro d'inscription à l'Ordre des Experts-comptables                                                                                                                                                                                                                                                                                                                                                             de l'Expert comptable ayant délivré l'attestation de visa </t>
  </si>
  <si>
    <t>Nom, adresse, téléphone, e-mail et numéro d'inscription à l'Ordre des Experts-comptables                                                                                                                                                                                                                                                                                                                                                 de l'Expert comptablble ayant délivré l'attestation d'exécution de la mission du commissariat aux comptes</t>
  </si>
  <si>
    <t>NCC</t>
  </si>
  <si>
    <t>Centre d'impôt</t>
  </si>
  <si>
    <t>Commune</t>
  </si>
  <si>
    <t>Numéro de conte contribuable</t>
  </si>
  <si>
    <t>Personne morale</t>
  </si>
  <si>
    <t>SARL</t>
  </si>
  <si>
    <t xml:space="preserve"> Réel normal</t>
  </si>
  <si>
    <t>Côte d'Ivoire</t>
  </si>
  <si>
    <t>NTD</t>
  </si>
  <si>
    <t>Type de personne</t>
  </si>
  <si>
    <t>Forme juridique</t>
  </si>
  <si>
    <t>Régime fiscal</t>
  </si>
  <si>
    <t>Pays du siège social</t>
  </si>
  <si>
    <t>Numéro de télédéclarant</t>
  </si>
  <si>
    <t>Impôt BIC</t>
  </si>
  <si>
    <t>Régime d'imposition du bénéfice</t>
  </si>
  <si>
    <t>Taux de l'IMF</t>
  </si>
  <si>
    <t>Tx. TVA</t>
  </si>
  <si>
    <t>MOUV.N-1. DEBIT</t>
  </si>
  <si>
    <t>MOUV.N-1.CREBIT</t>
  </si>
  <si>
    <t>MOUV.N DEBIT</t>
  </si>
  <si>
    <t>MOUV.N CREDIT</t>
  </si>
  <si>
    <t>MOUV.N-2. DEBIT</t>
  </si>
  <si>
    <t>MOUV.N-2.CREBIT</t>
  </si>
  <si>
    <t>MOUV.N-1 DEBIT</t>
  </si>
  <si>
    <t>MOUV.N-1 CREDIT</t>
  </si>
  <si>
    <t>S.F. DEBIT N-1</t>
  </si>
  <si>
    <t>S.F. CREDIT N-1</t>
  </si>
  <si>
    <t>REPUBLIQUE DE……..</t>
  </si>
  <si>
    <t>Projets de développement et assimilés</t>
  </si>
  <si>
    <r>
      <rPr>
        <b/>
        <sz val="18"/>
        <color theme="1"/>
        <rFont val="Calibri"/>
        <family val="2"/>
        <scheme val="minor"/>
      </rPr>
      <t>ETATS FINANCIERS NORMALISES</t>
    </r>
    <r>
      <rPr>
        <b/>
        <sz val="14"/>
        <color theme="1"/>
        <rFont val="Calibri"/>
        <family val="2"/>
        <scheme val="minor"/>
      </rPr>
      <t xml:space="preserve">
 DU SYSTEME COMPTABLE DES ENTITES A BUT NON LUCRATIF (SYCEBNL)</t>
    </r>
  </si>
  <si>
    <t>- 1 -</t>
  </si>
  <si>
    <t>- 2 -</t>
  </si>
  <si>
    <t>- 14 -</t>
  </si>
  <si>
    <t xml:space="preserve">Commentaire :  </t>
  </si>
  <si>
    <t>A - IDENTITE, ORGANISATION (2000 caractères maximum)</t>
  </si>
  <si>
    <t>B - DECLARATION DE CONFORMITE AU SYSTÈME COMPTABLE DES ENTITES A BUT NON LUCRATIF ET FAITS MARQUANTS DE L'EXERCICE (2000 caractères maximum)</t>
  </si>
  <si>
    <t>C- REGLES, METHODES COMPTABLES ET DEROGATION AUX PRINCIPES COMPTABLES (2000 caractères maximum)</t>
  </si>
  <si>
    <t>NOTE 1
SYSTEME NORMAL</t>
  </si>
  <si>
    <t>NOTE 1: INFORMATIONS OBLIGATOIRES</t>
  </si>
  <si>
    <t>D - INFORMATIONS COMPLEMENTAIRES RELATIVES AU BILAN ET AU COMPTES D’EXPLOITATION (2000 caractères maximum)</t>
  </si>
  <si>
    <t>·   Seuls les éléments ayants une incidence comptable significative ou qui nuisent à la comparabilité des exercices doivent être mentionné (par exemples : des modifications significatives concernant une convention avec un bailleur…)</t>
  </si>
  <si>
    <t>·       Décrire les règles et méthodes utilisées pour l’établissement des états financiers</t>
  </si>
  <si>
    <t>-   Décrire brièvement l’identité de l’entité (date de début du projet, nature du projet de développement, activité ou mission réalisée)</t>
  </si>
  <si>
    <t>-   Décrire brièvement l’organisation de l’entité avec des données chiffrées (effectifs, total des ressources affectées au projet, moyens utilisés)</t>
  </si>
  <si>
    <t>- 18 -</t>
  </si>
  <si>
    <t>NOTE 5
SYSTEME NORMAL</t>
  </si>
  <si>
    <t xml:space="preserve">N° de télédéclarant (NTD): </t>
  </si>
  <si>
    <t>NOTE 2 : INFORMATIONS SPECIFIQUES</t>
  </si>
  <si>
    <t>NOTE 2
SYSTEME NORMAL</t>
  </si>
  <si>
    <t>- 20 -</t>
  </si>
  <si>
    <r>
      <t xml:space="preserve">AUGMENTATIONS </t>
    </r>
    <r>
      <rPr>
        <b/>
        <sz val="8"/>
        <color theme="1"/>
        <rFont val="Arial"/>
        <family val="2"/>
      </rPr>
      <t>B</t>
    </r>
  </si>
  <si>
    <r>
      <t xml:space="preserve">DIMINUTIONS </t>
    </r>
    <r>
      <rPr>
        <b/>
        <sz val="8"/>
        <color theme="1"/>
        <rFont val="Arial"/>
        <family val="2"/>
      </rPr>
      <t>C</t>
    </r>
  </si>
  <si>
    <t>D = A + B - C</t>
  </si>
  <si>
    <t>MONTANT BRUT
A L'OUVERTURE
DE L'EXERCICE</t>
  </si>
  <si>
    <t>Acquisitions
Apports
Créations</t>
  </si>
  <si>
    <t>Suite à une
réévaluation
pratiquée au cours
de l'exercice</t>
  </si>
  <si>
    <t>Cessions
Scissions Hors
service</t>
  </si>
  <si>
    <t>MONTANT BRUT
A LA CLOTURE
DE L'EXERCICE</t>
  </si>
  <si>
    <t>IMMOBILISATIONS FINANCIERES</t>
  </si>
  <si>
    <t>●   Toute variation significative doit être commentée.</t>
  </si>
  <si>
    <t>●   Indiquer les créances du groupe avec nature et date d'échéance.</t>
  </si>
  <si>
    <t>●   Détailler les éléments constitutifs du fonds commercial et indiquer la date d'acquisition.</t>
  </si>
  <si>
    <t>●   Pour les banques, DAT indiquer le nom de la banque le montant et la date d'échéance.</t>
  </si>
  <si>
    <t>●   Pour l'immobilisation incorporelle relative à la concession faire un descriptif de l'accord.</t>
  </si>
  <si>
    <t>●  Pour les frais de développement, donner toutes les informations mentionnées dans la partie Opérations et problèmes spécifiques.</t>
  </si>
  <si>
    <t>●   Indiquer :</t>
  </si>
  <si>
    <t>●  Donner le détail des produits et charges liés aux immeubles de placement.</t>
  </si>
  <si>
    <r>
      <t>-</t>
    </r>
    <r>
      <rPr>
        <sz val="8"/>
        <color indexed="8"/>
        <rFont val="Times New Roman"/>
        <family val="1"/>
      </rPr>
      <t>        la nature de la créance ;</t>
    </r>
  </si>
  <si>
    <r>
      <t>-</t>
    </r>
    <r>
      <rPr>
        <sz val="8"/>
        <color indexed="8"/>
        <rFont val="Times New Roman"/>
        <family val="1"/>
      </rPr>
      <t>        la durée de la concession ;</t>
    </r>
  </si>
  <si>
    <r>
      <t>-</t>
    </r>
    <r>
      <rPr>
        <sz val="8"/>
        <color indexed="8"/>
        <rFont val="Times New Roman"/>
        <family val="1"/>
      </rPr>
      <t>        l'échéance.</t>
    </r>
  </si>
  <si>
    <t>NOTE 3A : IMMOBILISATIONS (BRUTES)</t>
  </si>
  <si>
    <t>NOTE 3A
SYSTEME NORMAL</t>
  </si>
  <si>
    <t>- 21 -</t>
  </si>
  <si>
    <t>AUGMENTATIONS B</t>
  </si>
  <si>
    <t>NATURE 
DU 
CONTRAT
(I ; M ; A)
[1]</t>
  </si>
  <si>
    <t>Acquisitions
Apports Créations</t>
  </si>
  <si>
    <t>Virements de
poste à poste</t>
  </si>
  <si>
    <t>Suite à une
réévaluation
pratiquée au
cours de
l'exercice</t>
  </si>
  <si>
    <t>Matériel, mobilier</t>
  </si>
  <si>
    <t>TOTAL  IMMOBILISATIONS EN LOCATION-ACQUISITION</t>
  </si>
  <si>
    <t xml:space="preserve">[1] I : Crédit-bail immobilier ; M : Crédit-bail mobilier ; A : Autres contrats (dédoubler le poste si montants </t>
  </si>
  <si>
    <t xml:space="preserve">Commentaire: </t>
  </si>
  <si>
    <r>
      <rPr>
        <sz val="8"/>
        <color theme="1"/>
        <rFont val="Calibri"/>
        <family val="2"/>
      </rPr>
      <t xml:space="preserve">●   </t>
    </r>
    <r>
      <rPr>
        <i/>
        <sz val="8"/>
        <color theme="1"/>
        <rFont val="Times New Roman"/>
        <family val="1"/>
      </rPr>
      <t>Indiquer la nature du bien, le nom du bailleur et la durée du bail.</t>
    </r>
  </si>
  <si>
    <t>NOTE 3B
SYSTEME NORMAL</t>
  </si>
  <si>
    <t>NOTE 3B : BIENS PRIS EN LOCATION - ACQUISITION</t>
  </si>
  <si>
    <t>- 28 -</t>
  </si>
  <si>
    <t>NOTE 8
SYSTEME NORMAL</t>
  </si>
  <si>
    <t xml:space="preserve"> ACTIF CIRCULANT HAO</t>
  </si>
  <si>
    <t>Variation
en %</t>
  </si>
  <si>
    <t>Créances sur cessions d'immobilisations</t>
  </si>
  <si>
    <t>Autres créances hors activités ordinaires</t>
  </si>
  <si>
    <t>Dépréciations des créances HAO</t>
  </si>
  <si>
    <r>
      <t>Commentaire</t>
    </r>
    <r>
      <rPr>
        <sz val="9"/>
        <color indexed="8"/>
        <rFont val="Times New Roman"/>
        <family val="1"/>
      </rPr>
      <t>:</t>
    </r>
  </si>
  <si>
    <t>•     Commenter toute variation significative.</t>
  </si>
  <si>
    <t>•     Dépréciation : indiquer les évènements et les circonstances qui ont motivé la dépréciation ou la reprise.</t>
  </si>
  <si>
    <t>DETTES  CIRCULANTES HAO</t>
  </si>
  <si>
    <t>Fournisseurs d'investissements</t>
  </si>
  <si>
    <t>Autres dettes hors activités ordinaires</t>
  </si>
  <si>
    <r>
      <t>Commentaire</t>
    </r>
    <r>
      <rPr>
        <sz val="8"/>
        <color indexed="8"/>
        <rFont val="Times New Roman"/>
        <family val="1"/>
      </rPr>
      <t>:</t>
    </r>
  </si>
  <si>
    <t>●   Indiquer la date de cession et la nature de l'immobilisation achetée et/ou cédée.</t>
  </si>
  <si>
    <t>●   Expliciter toute variation significative.</t>
  </si>
  <si>
    <t xml:space="preserve"> NOTE 4 : ACTIF CIRCULANT ET DETTES CIRCULANTES  HAO</t>
  </si>
  <si>
    <t>NOTE 4
SYSTEME NORMAL</t>
  </si>
  <si>
    <t>- 29 -</t>
  </si>
  <si>
    <t>NOTE 9
SYSTEME NORMAL</t>
  </si>
  <si>
    <t xml:space="preserve">Variation 
</t>
  </si>
  <si>
    <t>Biens et services liés à l'activité</t>
  </si>
  <si>
    <t>Autres approvisionnements</t>
  </si>
  <si>
    <t>Produits finis</t>
  </si>
  <si>
    <t>TOTAL BRUT STOCKS ET EN COURS</t>
  </si>
  <si>
    <t>Dépréciations des stocks</t>
  </si>
  <si>
    <r>
      <t xml:space="preserve">Commentaire </t>
    </r>
    <r>
      <rPr>
        <sz val="8"/>
        <color indexed="8"/>
        <rFont val="Times New Roman"/>
        <family val="1"/>
      </rPr>
      <t>:</t>
    </r>
  </si>
  <si>
    <t>●   Indiquer la date de prise d'inventaire et décrire brièvement la procédure, les méthodes comptables adoptées pour évaluer le stock.</t>
  </si>
  <si>
    <t>●   Commenter toute variation significative des stocks.</t>
  </si>
  <si>
    <t>●   Indiquer le détail des stocks dépréciés et les évènements et circonstances qui ont conduit à la dépréciation et à la reprise.</t>
  </si>
  <si>
    <t xml:space="preserve">NOTE 5 : STOCKS ET EN COURS </t>
  </si>
  <si>
    <t>Marchandises</t>
  </si>
  <si>
    <t>Matières premières et fournitures liées</t>
  </si>
  <si>
    <t>Produits en-cours</t>
  </si>
  <si>
    <t>Services en-cours</t>
  </si>
  <si>
    <t>Produits intermédiaires</t>
  </si>
  <si>
    <t>Stock HAO</t>
  </si>
  <si>
    <t>- 30 -</t>
  </si>
  <si>
    <t>NOTE 10
SYSTEME NORMAL</t>
  </si>
  <si>
    <t xml:space="preserve">Variation
</t>
  </si>
  <si>
    <t>Créances
à un an
au plus</t>
  </si>
  <si>
    <t>Créances
à plus d'un an et
à deux ans
au plus</t>
  </si>
  <si>
    <t>Créances
à plus de deux
ans</t>
  </si>
  <si>
    <t xml:space="preserve">Valeur
</t>
  </si>
  <si>
    <t>●   Commenter toutes variations significatives.</t>
  </si>
  <si>
    <t>NOTE 6
SYSTEME NORMAL</t>
  </si>
  <si>
    <t xml:space="preserve">NOTE 6 : CLIENTS – USAGERS ET AUTRES CREANCES </t>
  </si>
  <si>
    <t>·       Détailler les créances dont le montant est significatif ;</t>
  </si>
  <si>
    <t>·       Justifier les créances anciennes ;</t>
  </si>
  <si>
    <t xml:space="preserve">·       Indiquer les évènements et les circonstances qui ont conduit à la dépréciation et à la reprise. </t>
  </si>
  <si>
    <t>- 34 -</t>
  </si>
  <si>
    <t>NOTE 14
SYSTEME NORMAL</t>
  </si>
  <si>
    <t>Banques intérêts courus</t>
  </si>
  <si>
    <t>Instruments de monnaie  électronique</t>
  </si>
  <si>
    <t>Caisse</t>
  </si>
  <si>
    <t>Régies d’avances et virements accréditifs</t>
  </si>
  <si>
    <t>●   Indiquer la date de rapprochement des comptes bancaires.</t>
  </si>
  <si>
    <r>
      <t xml:space="preserve">●   </t>
    </r>
    <r>
      <rPr>
        <sz val="8"/>
        <color indexed="8"/>
        <rFont val="Times New Roman"/>
        <family val="1"/>
      </rPr>
      <t>Indiquer la date d'inventaire de la caisse et des instruments de monnaie électronique.</t>
    </r>
  </si>
  <si>
    <r>
      <t xml:space="preserve">●   </t>
    </r>
    <r>
      <rPr>
        <sz val="8"/>
        <color indexed="8"/>
        <rFont val="Times New Roman"/>
        <family val="1"/>
      </rPr>
      <t>Justifier toute variation significative.</t>
    </r>
  </si>
  <si>
    <r>
      <t xml:space="preserve">●   </t>
    </r>
    <r>
      <rPr>
        <sz val="8"/>
        <color indexed="8"/>
        <rFont val="Times New Roman"/>
        <family val="1"/>
      </rPr>
      <t>Détailler les instruments de monnaie électronique si le montant est significatif.</t>
    </r>
  </si>
  <si>
    <r>
      <t xml:space="preserve">●   </t>
    </r>
    <r>
      <rPr>
        <sz val="8"/>
        <color indexed="8"/>
        <rFont val="Times New Roman"/>
        <family val="1"/>
      </rPr>
      <t>Indiquer les événements et circonstances qui ont conduit à la dépréciation et à la reprise.</t>
    </r>
  </si>
  <si>
    <t>NB : Banques et intérêts courus et Etablissement financiers intérêts courus figurent dans cette rubrique en négatif si le compte principal attaché est débiteur</t>
  </si>
  <si>
    <t>Chèques à l'encaissement</t>
  </si>
  <si>
    <t>Cartes de crédit à encaisser</t>
  </si>
  <si>
    <t>Autres valeurs à encaisser</t>
  </si>
  <si>
    <t>TOTAL BRUT VALEURS A ENCAISSER</t>
  </si>
  <si>
    <t>NOTE 7 : DISPONIBILITES</t>
  </si>
  <si>
    <t>NOTE 7
SYSTEME NORMAL</t>
  </si>
  <si>
    <t>- 35 -</t>
  </si>
  <si>
    <t>NOTE 15
SYSTEME NORMAL</t>
  </si>
  <si>
    <t>ECARTS DE CONVERSION</t>
  </si>
  <si>
    <t>Montant
en devises</t>
  </si>
  <si>
    <t>Cours UML
Année
acquisition</t>
  </si>
  <si>
    <t>Cours UML
31/12</t>
  </si>
  <si>
    <t xml:space="preserve">Variation 
en 
</t>
  </si>
  <si>
    <r>
      <rPr>
        <b/>
        <sz val="9"/>
        <color theme="1"/>
        <rFont val="Arial"/>
        <family val="2"/>
      </rPr>
      <t xml:space="preserve">Ecarts de conversion actif : </t>
    </r>
    <r>
      <rPr>
        <sz val="9"/>
        <color theme="1"/>
        <rFont val="Arial"/>
        <family val="2"/>
      </rPr>
      <t xml:space="preserve">
</t>
    </r>
    <r>
      <rPr>
        <i/>
        <sz val="9"/>
        <color theme="1"/>
        <rFont val="Arial"/>
        <family val="2"/>
      </rPr>
      <t>détailler les créances et dettes concernées</t>
    </r>
  </si>
  <si>
    <r>
      <rPr>
        <b/>
        <sz val="9"/>
        <color theme="1"/>
        <rFont val="Arial"/>
        <family val="2"/>
      </rPr>
      <t xml:space="preserve">Ecart de conversion passif : </t>
    </r>
    <r>
      <rPr>
        <sz val="9"/>
        <color theme="1"/>
        <rFont val="Arial"/>
        <family val="2"/>
      </rPr>
      <t xml:space="preserve">
</t>
    </r>
    <r>
      <rPr>
        <i/>
        <sz val="9"/>
        <color theme="1"/>
        <rFont val="Arial"/>
        <family val="2"/>
      </rPr>
      <t>détailler les créances et dettes concernées</t>
    </r>
  </si>
  <si>
    <r>
      <rPr>
        <b/>
        <sz val="8"/>
        <color theme="1"/>
        <rFont val="Times New Roman"/>
        <family val="1"/>
      </rPr>
      <t>UML</t>
    </r>
    <r>
      <rPr>
        <sz val="8"/>
        <color theme="1"/>
        <rFont val="Times New Roman"/>
        <family val="1"/>
      </rPr>
      <t xml:space="preserve"> : Unités Monétaires légales
</t>
    </r>
    <r>
      <rPr>
        <b/>
        <sz val="8"/>
        <color theme="1"/>
        <rFont val="Times New Roman"/>
        <family val="1"/>
      </rPr>
      <t xml:space="preserve">Commentaire: </t>
    </r>
    <r>
      <rPr>
        <sz val="8"/>
        <color theme="1"/>
        <rFont val="Times New Roman"/>
        <family val="1"/>
      </rPr>
      <t xml:space="preserve"> Faire un commentaire.</t>
    </r>
  </si>
  <si>
    <r>
      <t xml:space="preserve">Commentaire:  </t>
    </r>
    <r>
      <rPr>
        <sz val="8"/>
        <color theme="1"/>
        <rFont val="Times New Roman"/>
        <family val="1"/>
      </rPr>
      <t>Faire un commentaire.</t>
    </r>
  </si>
  <si>
    <t>NOTE 8 : ECARTS DE CONVERSION</t>
  </si>
  <si>
    <t>- 36 -</t>
  </si>
  <si>
    <t xml:space="preserve">N° de télédéclarant (NTD) : </t>
  </si>
  <si>
    <r>
      <t xml:space="preserve">BAILLEUR/SOUS PROJET 3 </t>
    </r>
    <r>
      <rPr>
        <b/>
        <vertAlign val="superscript"/>
        <sz val="11"/>
        <color theme="1"/>
        <rFont val="Arial"/>
        <family val="2"/>
      </rPr>
      <t xml:space="preserve">(1) </t>
    </r>
  </si>
  <si>
    <t xml:space="preserve">NOTE 9 : FONDS DU BAILLEUR </t>
  </si>
  <si>
    <t>- 38 -</t>
  </si>
  <si>
    <t>Echéances</t>
  </si>
  <si>
    <t>État</t>
  </si>
  <si>
    <t>Régions</t>
  </si>
  <si>
    <t>Communes et collectivités publiques décentralisées</t>
  </si>
  <si>
    <t>Entités et organismes privés</t>
  </si>
  <si>
    <r>
      <t xml:space="preserve">●   </t>
    </r>
    <r>
      <rPr>
        <sz val="8"/>
        <color indexed="8"/>
        <rFont val="Times New Roman"/>
        <family val="1"/>
      </rPr>
      <t xml:space="preserve">Indiquer pour la subvention la date d’octroi, la nature, les obligations éventuelles. </t>
    </r>
  </si>
  <si>
    <t>●  Commenter toute variation significative.</t>
  </si>
  <si>
    <t xml:space="preserve">NOTE 10 : SUBVENTIONS </t>
  </si>
  <si>
    <t xml:space="preserve">Variation en 
</t>
  </si>
  <si>
    <t>Dettes à un an
au plus</t>
  </si>
  <si>
    <t>Dettes à plus d'un
an et à deux ans
au plus</t>
  </si>
  <si>
    <t>Dettes à plus
de deux ans</t>
  </si>
  <si>
    <t>TOTAL DETTES DE LOCATION ACQUISITION</t>
  </si>
  <si>
    <t>(1): Le solde de ce compte est débiteur</t>
  </si>
  <si>
    <t>Pour chaque emprunt et dette de location acquisition: mentionner la date d'octroi, le nom de l'organisme financier, le montant initial de l'emprunt ou de la dette, la durée du crédit, les garanties données par la société.</t>
  </si>
  <si>
    <t>●   Indiquer les événements et circonstances qui ont conduit à la provision et à la reprise.</t>
  </si>
  <si>
    <t>●   Pour les pensions et obligations de retraite, indiquer :</t>
  </si>
  <si>
    <t xml:space="preserve">    - la méthode d'évaluation retenue</t>
  </si>
  <si>
    <t xml:space="preserve">     - le nom de la compagnie d'assurance ou du fonds de pension, le descriptif de la convention signée avec l'organisme, la périodicité des versements, le montant et la durée de la convention, pour les actifs du régime.</t>
  </si>
  <si>
    <t>NOTE 11
SYSTEME NORMAL</t>
  </si>
  <si>
    <t>NOTE 11 : DETTES FINANCIERES ET RESSOURCES ASSIMILES</t>
  </si>
  <si>
    <t>TOTAL PROVISIONS FINANCIERES POUR RISQUES ET CHARGES</t>
  </si>
  <si>
    <t>Dettes à un
an au plus</t>
  </si>
  <si>
    <t>Dettes à plus
d'un an et à
deux ans
au plus</t>
  </si>
  <si>
    <r>
      <t>Commentaire</t>
    </r>
    <r>
      <rPr>
        <sz val="8"/>
        <rFont val="Times New Roman"/>
        <family val="1"/>
      </rPr>
      <t>:</t>
    </r>
  </si>
  <si>
    <t>●   Commenter les dettes anciennes.</t>
  </si>
  <si>
    <t>NOTE 12
SYSTEME NORMAL</t>
  </si>
  <si>
    <t>NOTE 12 : DETTES FOURNISSEURS ET ASSIMILEES, FISCALES ET SOCIALES</t>
  </si>
  <si>
    <t>Fournisseurs dettes en compte</t>
  </si>
  <si>
    <t>DETTES FOURNISSEURS ET ASSIMILEES</t>
  </si>
  <si>
    <t>TOTAL: BANQUES, CREDITS D'ESCOMPTE ET DE TRESORERIE</t>
  </si>
  <si>
    <t>TOTAL: BANQUES, CREDITS DE TRESORERIE</t>
  </si>
  <si>
    <r>
      <t xml:space="preserve">●   </t>
    </r>
    <r>
      <rPr>
        <sz val="8"/>
        <color indexed="8"/>
        <rFont val="Times New Roman"/>
        <family val="1"/>
      </rPr>
      <t>Commenter toute variation significative.</t>
    </r>
  </si>
  <si>
    <r>
      <t xml:space="preserve">●   </t>
    </r>
    <r>
      <rPr>
        <sz val="8"/>
        <color indexed="8"/>
        <rFont val="Times New Roman"/>
        <family val="1"/>
      </rPr>
      <t>Indiquer le nom de l'organisme les conditions de crédit, le taux d'intérêt, la durée du crédit.</t>
    </r>
  </si>
  <si>
    <t>NB : Banques et intérêts courus figurent dans cette rubrique si le compte principal attaché est créditeur.</t>
  </si>
  <si>
    <t>NOTE 13 : BANQUES, CREDIT D'ESCOMPTE ET DE TRESORERIE</t>
  </si>
  <si>
    <t>NOTE 13
SYSTEME NORMAL</t>
  </si>
  <si>
    <t>Production immobilisée</t>
  </si>
  <si>
    <t>Subventions d'exploitation</t>
  </si>
  <si>
    <r>
      <t xml:space="preserve">●   </t>
    </r>
    <r>
      <rPr>
        <sz val="8"/>
        <color indexed="8"/>
        <rFont val="Times New Roman"/>
        <family val="1"/>
      </rPr>
      <t>Détailler: produits intermédiaires, produits résiduels, produits accessoires et autres produits si significatifs.</t>
    </r>
  </si>
  <si>
    <t>NOTE 14 : REVENUS ET AUTRES PRODUITS</t>
  </si>
  <si>
    <t>Ventes de marchandises, services et produits finis</t>
  </si>
  <si>
    <t>Autres revenus</t>
  </si>
  <si>
    <t>TOTAL AUTRES PRODUITS</t>
  </si>
  <si>
    <t>Autres produits et transfert de charges d'exploitation</t>
  </si>
  <si>
    <t>Produits d'entretien</t>
  </si>
  <si>
    <t>Fournitures d'atelier, d'usine et de magasin</t>
  </si>
  <si>
    <t>Fourniture d'entretien</t>
  </si>
  <si>
    <t>Achats études, prestations de services, de travaux matériels
et équipements</t>
  </si>
  <si>
    <t>Achats autres activités</t>
  </si>
  <si>
    <t>Achats d'emballages</t>
  </si>
  <si>
    <t>Frais sur achats (1)</t>
  </si>
  <si>
    <t>Remises rabais, remises et ristournes (non ventilés)</t>
  </si>
  <si>
    <t>TOTAL : AUTRES ACHATS</t>
  </si>
  <si>
    <t>(1) voir la note "SUPPL5"</t>
  </si>
  <si>
    <t>●   Commenter toute variation significative.</t>
  </si>
  <si>
    <t>NOTE 15 : ACHATS</t>
  </si>
  <si>
    <t>Autres transports</t>
  </si>
  <si>
    <t>Voyages et déplacements (transport)</t>
  </si>
  <si>
    <t>NOTE 16
SYSTEME NORMAL</t>
  </si>
  <si>
    <t>NOTE 16 : TRANSPORTS</t>
  </si>
  <si>
    <t>Locations et charges locatives</t>
  </si>
  <si>
    <t>Redevances de location acquisition</t>
  </si>
  <si>
    <t>Frais de télécommunications</t>
  </si>
  <si>
    <t>Rémunérations d'intermédiaires et de conseils</t>
  </si>
  <si>
    <t>Frais de formation du personnel</t>
  </si>
  <si>
    <t>Redevances pour brevets, licences, logiciels, concession
et droits similaires</t>
  </si>
  <si>
    <t>Rémunérations de personnel extérieur à l'entité</t>
  </si>
  <si>
    <t>Autres charges externes</t>
  </si>
  <si>
    <t>NOTE 17
SYSTEME NORMAL</t>
  </si>
  <si>
    <t>NOTE 17 : SERVICES EXTERIEURS</t>
  </si>
  <si>
    <r>
      <t xml:space="preserve">●   </t>
    </r>
    <r>
      <rPr>
        <sz val="8"/>
        <color indexed="8"/>
        <rFont val="Times New Roman"/>
        <family val="1"/>
      </rPr>
      <t>Détailler les pénalités et amendes et indiquer la cause.</t>
    </r>
  </si>
  <si>
    <t>NOTE 18
SYSTEME NORMAL</t>
  </si>
  <si>
    <t>NOTE 18 : IMPOTS ET TAXES</t>
  </si>
  <si>
    <r>
      <t xml:space="preserve">●   </t>
    </r>
    <r>
      <rPr>
        <sz val="8"/>
        <color indexed="8"/>
        <rFont val="Times New Roman"/>
        <family val="1"/>
      </rPr>
      <t>Indiquer les organismes bénéficiaires des dons.</t>
    </r>
  </si>
  <si>
    <t>Pertes sur créances clients-usagers</t>
  </si>
  <si>
    <t>Pertes sur clients et autres débiteurs</t>
  </si>
  <si>
    <t>Charges pour dépréciations et provisions pour risques à court terme d'exploitation (voir note 20)</t>
  </si>
  <si>
    <t>NOTE 19
SYSTEME NORMAL</t>
  </si>
  <si>
    <t>NOTE 19 : AUTRES CHARGES</t>
  </si>
  <si>
    <t>Rémunérations directes versées au personnel non national</t>
  </si>
  <si>
    <t>Charges  sociales (personnel national)</t>
  </si>
  <si>
    <r>
      <t xml:space="preserve">●   </t>
    </r>
    <r>
      <rPr>
        <sz val="8"/>
        <color indexed="8"/>
        <rFont val="Times New Roman"/>
        <family val="1"/>
      </rPr>
      <t>Indiquer la nature et la durée du contrat du personnel extérieur.</t>
    </r>
  </si>
  <si>
    <t>NOTE 20A
SYSTEME NORMAL</t>
  </si>
  <si>
    <t>NOTE 20A : CHARGES DE PERSONNEL</t>
  </si>
  <si>
    <t>EFFECTIF  ET MASSE SALARIALE</t>
  </si>
  <si>
    <t>EFFECTIFS</t>
  </si>
  <si>
    <t>MASSE SALARIALE</t>
  </si>
  <si>
    <t>Autres
Etats de
la Région (3)</t>
  </si>
  <si>
    <t>Hors
Région (3)</t>
  </si>
  <si>
    <t>Autres Etats
de la Région (3)</t>
  </si>
  <si>
    <t>Hors Région (3)</t>
  </si>
  <si>
    <t>QUALIFICATIONS</t>
  </si>
  <si>
    <t>2. Techniciens supérieurs
et cadres moyens</t>
  </si>
  <si>
    <t>3. Techniciens, agents de maîtrise
et ouvriers  qualifiés</t>
  </si>
  <si>
    <t>4. Employés, manœuvres,
ouvriers, et apprentis</t>
  </si>
  <si>
    <t>TOTAL (1) (A)</t>
  </si>
  <si>
    <t>Facturation à l'entité</t>
  </si>
  <si>
    <t>2. Personnel extérieur et bénévole</t>
  </si>
  <si>
    <t>TOTAL (1 + 2)</t>
  </si>
  <si>
    <r>
      <rPr>
        <b/>
        <sz val="8"/>
        <rFont val="Times New Roman"/>
        <family val="1"/>
      </rPr>
      <t>Commentaire</t>
    </r>
    <r>
      <rPr>
        <sz val="8"/>
        <rFont val="Times New Roman"/>
        <family val="1"/>
      </rPr>
      <t xml:space="preserve">: </t>
    </r>
  </si>
  <si>
    <t>●   Faire un commentaire si nécessaire en cas de mouvement significatif du personnel</t>
  </si>
  <si>
    <t>NOTE 20B
SYSTEME NORMAL</t>
  </si>
  <si>
    <t>NOTE 20B : EFFECTIFS, MASSE SALARIALE ET PERSONNEL EXTERIEUR</t>
  </si>
  <si>
    <t>M : Masculin</t>
  </si>
  <si>
    <t xml:space="preserve">  F : Féminin</t>
  </si>
  <si>
    <t>Intérêts dans loyers de locations acquisition</t>
  </si>
  <si>
    <t>SOUS TOTAL : FRAIS FINANCIERS (A)</t>
  </si>
  <si>
    <t>Gains sur risques financiers</t>
  </si>
  <si>
    <t>SOUS TOTAL : REVENUS FINANCIERS (B)</t>
  </si>
  <si>
    <t>SOUS TOTAL (contrôle) : RESULTAT FINANCIER (B) - (A)</t>
  </si>
  <si>
    <r>
      <t xml:space="preserve">●   </t>
    </r>
    <r>
      <rPr>
        <sz val="8"/>
        <color indexed="8"/>
        <rFont val="Times New Roman"/>
        <family val="1"/>
      </rPr>
      <t>Commenter toute variation significative</t>
    </r>
  </si>
  <si>
    <t>NOTE 21
SYSTEME NORMAL</t>
  </si>
  <si>
    <t>NOTE 21 : CHARGES ET REVENUS FINANCIERS</t>
  </si>
  <si>
    <t>Charges pour dépréciation et provisions à court terme à caractère financier (voir note 20)</t>
  </si>
  <si>
    <t>Reprises de charges pour dépréciation et provisions à court terme à caractère financier (voir note 20)</t>
  </si>
  <si>
    <t xml:space="preserve">  N° de télédéclarant (NTD):</t>
  </si>
  <si>
    <t>PROVISIONS A
L'OUVERTURE
DE L'EXERCICE</t>
  </si>
  <si>
    <t>AUGMENTATIONS : DOTATIONS</t>
  </si>
  <si>
    <t>DIMINUTIONS : REPRISES</t>
  </si>
  <si>
    <t>PROVISIONS A
LA CLOTURE
DE L'EXERCICE</t>
  </si>
  <si>
    <t>NATURE</t>
  </si>
  <si>
    <t>D'EXPLOITATION</t>
  </si>
  <si>
    <t>FINANCIERES</t>
  </si>
  <si>
    <t>HORS ACTIVITES
ORDINAIRES</t>
  </si>
  <si>
    <t>Provisions financières pour risques et charges</t>
  </si>
  <si>
    <t>TOTAL DOTATIONS</t>
  </si>
  <si>
    <t>Dépréciations des stocks et en cours</t>
  </si>
  <si>
    <t>Dépréciations des comptes  fournisseurs</t>
  </si>
  <si>
    <t>Dépréciations autres créances d'exploitation</t>
  </si>
  <si>
    <t>Dépréciations des comptes de créances HAO</t>
  </si>
  <si>
    <t xml:space="preserve">Dépréciations des titres de placement </t>
  </si>
  <si>
    <t xml:space="preserve">Dépréciations des valeurs à encaisser </t>
  </si>
  <si>
    <t>Dépréciations des comptes établissements financiers et assimilés</t>
  </si>
  <si>
    <t>Dépréciations des comptes d'instruments de trésorerie</t>
  </si>
  <si>
    <t>Provisions pour risques à court terme d'exploitation</t>
  </si>
  <si>
    <t xml:space="preserve"> Provisions pour risques à court terme HAO</t>
  </si>
  <si>
    <t>TOTAL CHARGES POUR DEPRECIATIONS ET PROVISIONS A COURT TERME</t>
  </si>
  <si>
    <t xml:space="preserve">TOTAL </t>
  </si>
  <si>
    <r>
      <t xml:space="preserve">●   </t>
    </r>
    <r>
      <rPr>
        <sz val="8"/>
        <color indexed="8"/>
        <rFont val="Times New Roman"/>
        <family val="1"/>
      </rPr>
      <t>Indiquer les événements et circonstances qui ont conduit à la constitution et à la reprise de la provision.</t>
    </r>
  </si>
  <si>
    <t>NOTE 22
SYSTEME NORMAL</t>
  </si>
  <si>
    <t>NOTE 22 : DOTATIONS ET CHARGES POUR PROVISIONS</t>
  </si>
  <si>
    <t>Charges HAO constatées  (compte 831) à  détailler  :</t>
  </si>
  <si>
    <t>Charges pour dépréciations et provisions pour risques à court terme  HAO</t>
  </si>
  <si>
    <t>Dotations hors activités ordinaires</t>
  </si>
  <si>
    <t>SOUS TOTAL : AUTRES CHARGES HAO (ligne TN du Compte de Résultat)</t>
  </si>
  <si>
    <t>Produits HAO constatés (compte 841) à détailler :</t>
  </si>
  <si>
    <t>Contribution volontaires en nature (compte 842) à détailler (1) :</t>
  </si>
  <si>
    <t>Abandons de créances obtenus</t>
  </si>
  <si>
    <t>Reprises de charges pour dépréciations et provisions pour risques à court terme HAO</t>
  </si>
  <si>
    <t>SOUS TOTAL : AUTRES PRODUITS HAO (ligne TM du Compte de Résultat)</t>
  </si>
  <si>
    <r>
      <t xml:space="preserve">●   </t>
    </r>
    <r>
      <rPr>
        <i/>
        <sz val="8"/>
        <color indexed="8"/>
        <rFont val="Times New Roman"/>
        <family val="1"/>
      </rPr>
      <t>Commenter toute variation significative.</t>
    </r>
  </si>
  <si>
    <t>NOTE 23
SYSTEME NORMAL</t>
  </si>
  <si>
    <t>NOTE 23 : AUTRES  CHARGES ET PRODUITS HAO</t>
  </si>
  <si>
    <t>NOTE 24
SYSTÈME NORMAL</t>
  </si>
  <si>
    <t>TABLE DES COMMENTAIRES</t>
  </si>
  <si>
    <t>N° de télédéclarant (NTD) :</t>
  </si>
  <si>
    <t>COMMENTAIRES
PAGE 2/9</t>
  </si>
  <si>
    <t>COMMENTAIRES
PAGE 3/9</t>
  </si>
  <si>
    <t>COMMENTAIRES
PAGE 4/9</t>
  </si>
  <si>
    <t>COMMENTAIRES
PAGE 5/9</t>
  </si>
  <si>
    <t>DETTES FINANCIERES ET RESSOURCES ASSIMILEES (2000 caractères maximum)</t>
  </si>
  <si>
    <t>COMMENTAIRES
PAGE 6/9</t>
  </si>
  <si>
    <t>BANQUES, CREDIT D'ESCOMPTE ET DE TRESORERIE (2000 caractères maximum)</t>
  </si>
  <si>
    <t>ACHATS (2000 caractères maximum)</t>
  </si>
  <si>
    <t>COMMENTAIRES
PAGE 8/9</t>
  </si>
  <si>
    <t>NOTE 23</t>
  </si>
  <si>
    <t>TRANSPORTS (2000 caractères maximum)</t>
  </si>
  <si>
    <t>SERVICES EXTERIEURS (2000 caractères maximum)</t>
  </si>
  <si>
    <t>IMPOTS ET TAXES (2000 caractères maximum)</t>
  </si>
  <si>
    <t>AUTRES CHARGES (2000 caractères maximum)</t>
  </si>
  <si>
    <t>CHARGES DE PERSONNEL (2000 caractères maximum)</t>
  </si>
  <si>
    <t>COMMENTAIRES
PAGE 9/9</t>
  </si>
  <si>
    <t>CHARGES ET REVENUS FINANCIERS (2000 caractères maximum)</t>
  </si>
  <si>
    <t>Partie 2 : Notes sur le : Tableau emplois-resssources, Tableau d'exécution budgétaire, Tableau de reconciliation de trésorerie</t>
  </si>
  <si>
    <t xml:space="preserve">Exercice clos le </t>
  </si>
  <si>
    <t>76191918</t>
  </si>
  <si>
    <t>01</t>
  </si>
  <si>
    <t>13</t>
  </si>
  <si>
    <t>Bobo-Dioulasso</t>
  </si>
  <si>
    <t>DSO Services</t>
  </si>
  <si>
    <t>scheckoumard@gmail.com</t>
  </si>
  <si>
    <t>Rue Alphamoi Djénèpo, secteur 01, Bobo-Dioulasso, Burkina Faso</t>
  </si>
  <si>
    <t>00000101A</t>
  </si>
  <si>
    <t>Néant</t>
  </si>
  <si>
    <t>BILAN SYSTÈME NORMAL
PAGE 1/1</t>
  </si>
  <si>
    <t>- 5 -</t>
  </si>
  <si>
    <t>- 6 -</t>
  </si>
  <si>
    <t>VI.FONDS DISPONIBLES EN FIN EXERCICE</t>
  </si>
  <si>
    <t>VII.CONTROLE : TOTAL V = TOTAL VI</t>
  </si>
  <si>
    <t>- 7 -</t>
  </si>
  <si>
    <t>Banques, établissements  financiers, caisses et  assimilés</t>
  </si>
  <si>
    <t>COMPTE DE RESULTAT SYSTEME NORMAL 
PAGE 1/1</t>
  </si>
  <si>
    <t>Durées (mois) :</t>
  </si>
  <si>
    <t>RESULTAT DES ACTIVITES ORDINAIRES (XA-XB)</t>
  </si>
  <si>
    <t>XD</t>
  </si>
  <si>
    <t>REVENUS (Somme RA à RE)</t>
  </si>
  <si>
    <t>CHARGES DE FONCTIONNEMENT ( Somme TA àTL)</t>
  </si>
  <si>
    <t>solde des opérations de l'exercice</t>
  </si>
  <si>
    <t>Repot à nouveau (+ou-)</t>
  </si>
  <si>
    <t>Achats de marchandises, de matières premières et fournitures liées</t>
  </si>
  <si>
    <t>- 8 -</t>
  </si>
  <si>
    <t>- 9 -</t>
  </si>
  <si>
    <t>BILAN SYSTÈME NORMAL                                                                                                                                                                                                                                                                                                                                                                                                                                                                                                         page 1/2</t>
  </si>
  <si>
    <t>Durée (mois)</t>
  </si>
  <si>
    <t>- 10 -</t>
  </si>
  <si>
    <t>BILAN SYSTÈME NORMAL                                                                                                                                                                                                                                                                                                                                                                                                                                                                                                         page 2/2</t>
  </si>
  <si>
    <t>- 11 -</t>
  </si>
  <si>
    <t>- 12 -</t>
  </si>
  <si>
    <t>FICHE R3</t>
  </si>
  <si>
    <t>- 13 -</t>
  </si>
  <si>
    <t>- 15 -</t>
  </si>
  <si>
    <t>- 16 -</t>
  </si>
  <si>
    <t>- 17 -</t>
  </si>
  <si>
    <t>- 19 -</t>
  </si>
  <si>
    <t>- 22 -</t>
  </si>
  <si>
    <t>- 23 -</t>
  </si>
  <si>
    <t>- 24 -</t>
  </si>
  <si>
    <t>- 25 -</t>
  </si>
  <si>
    <t>- 26 -</t>
  </si>
  <si>
    <t>- 27 -</t>
  </si>
  <si>
    <t>- 31 -</t>
  </si>
  <si>
    <t>- 32 -</t>
  </si>
  <si>
    <t>- 33 -</t>
  </si>
  <si>
    <t>- 37 -</t>
  </si>
  <si>
    <t>Partie 3 : Bilan</t>
  </si>
  <si>
    <t>NOTE 3B</t>
  </si>
  <si>
    <t>ECART DE CONVERSION (2000 caractères maximum)</t>
  </si>
  <si>
    <t>DISPONIBILITE (2000 caractères maximum)</t>
  </si>
  <si>
    <t>FONDS DU BAILLEUR (2000 caractères maximum)</t>
  </si>
  <si>
    <t>SUBVENTIONS (2000 caractères maximum)</t>
  </si>
  <si>
    <t>DETTES FOURNISSEURS ET ASSIMILEES, DTTES FISCALES ET SOCIALES (2000 caractères maximum)</t>
  </si>
  <si>
    <t>DETTES  FISCALES ET SOCIALES</t>
  </si>
  <si>
    <t>Partie 4 : Compte d'exploitation</t>
  </si>
  <si>
    <t>REVENUS ET AUTRES PRODUITS (2000 caractères maximum)</t>
  </si>
  <si>
    <t>EFFECTIF, MASSE SALARIALE ET PERSONNEL EXTERIEUR (2000 caractères maximum)</t>
  </si>
  <si>
    <t>DOTATIONS ET CHARGES POUR PROVISIONS (2000 caractères maximum)</t>
  </si>
  <si>
    <t>AUTRES CHARGES ET PRODUITS (2000 caractères maximum)</t>
  </si>
  <si>
    <t>CLIENTS-USAGERS ET AUTRES CREANCES (2000 caractères maximum)</t>
  </si>
  <si>
    <t>STOCKS ET ENCOURS (2000 caractères maximum)</t>
  </si>
  <si>
    <t>ACTIF CIRCULANT ET DETTES CIRCULANTES HAO (2000 caractères maximum)</t>
  </si>
  <si>
    <t>BIEN PRIS EN LOCATION - ACQUISITION (2000 caractères maximum)</t>
  </si>
  <si>
    <t>IMMOBILISATIONS BRUTES (2000 caractères maximum)</t>
  </si>
  <si>
    <t>COMMENTAIRES
PAGE 1/6</t>
  </si>
  <si>
    <t>N°</t>
  </si>
  <si>
    <t>INTITULE</t>
  </si>
  <si>
    <t>RENVOIE</t>
  </si>
  <si>
    <t>Informations générales</t>
  </si>
  <si>
    <t>Entité</t>
  </si>
  <si>
    <t>Balance générale de l'exercice N</t>
  </si>
  <si>
    <t>Balance N</t>
  </si>
  <si>
    <t>Balance générale de l'exercice N-1</t>
  </si>
  <si>
    <t>Balance N-1</t>
  </si>
  <si>
    <t>Contrôle d'équilibre des balances et bilans</t>
  </si>
  <si>
    <t>Contrôles</t>
  </si>
  <si>
    <t>Page de couveture des états financiers annuels</t>
  </si>
  <si>
    <t>Couverture</t>
  </si>
  <si>
    <t>NOTE 20</t>
  </si>
  <si>
    <t>Page de garde des états financiers annuels</t>
  </si>
  <si>
    <t xml:space="preserve">Page garde </t>
  </si>
  <si>
    <t>Fiche d'identification et renseignements divers 1</t>
  </si>
  <si>
    <t>Fiche R1</t>
  </si>
  <si>
    <t>NOTE 24</t>
  </si>
  <si>
    <t>Fiche d'identification et renseignements divers 2</t>
  </si>
  <si>
    <t>Fiche R2</t>
  </si>
  <si>
    <t>NOTE 25</t>
  </si>
  <si>
    <t>NOTE 26</t>
  </si>
  <si>
    <t>AFFICHER OU MASQUER NOTES</t>
  </si>
  <si>
    <t>Bilan en paysage</t>
  </si>
  <si>
    <t>VALEURS</t>
  </si>
  <si>
    <t>Bilan-Actif</t>
  </si>
  <si>
    <t>Bilan-Passif</t>
  </si>
  <si>
    <t>NOTE 28</t>
  </si>
  <si>
    <t>Résultat</t>
  </si>
  <si>
    <t>NOTE 29</t>
  </si>
  <si>
    <t>Autres  charges et produits HAO</t>
  </si>
  <si>
    <t>NOTE 30</t>
  </si>
  <si>
    <t>Fiche recapitulative des Notes annexes présentées</t>
  </si>
  <si>
    <t>NOTE 31</t>
  </si>
  <si>
    <t>NOTE 3C</t>
  </si>
  <si>
    <t>NOTE 32</t>
  </si>
  <si>
    <t>NOTE 3C BIS</t>
  </si>
  <si>
    <t>NOTE 33</t>
  </si>
  <si>
    <t>NOTE 3D</t>
  </si>
  <si>
    <t>NOTE 34</t>
  </si>
  <si>
    <t>NOTE 3E</t>
  </si>
  <si>
    <t>Biens pris en location acquisition</t>
  </si>
  <si>
    <t>NOTE 35</t>
  </si>
  <si>
    <t>NOTE 37</t>
  </si>
  <si>
    <t>NOTE 38</t>
  </si>
  <si>
    <t>NOTE 39</t>
  </si>
  <si>
    <t>Etats supplémentaires</t>
  </si>
  <si>
    <t>GARDE (DGI-INS)</t>
  </si>
  <si>
    <t>Fiche récapitulative des états supplémentaires  DGI &amp; INS</t>
  </si>
  <si>
    <t>NOTES DGI - INS</t>
  </si>
  <si>
    <t>Etat complementaire DGI/Comptabilite Nationale</t>
  </si>
  <si>
    <t>COMP-CHARGES</t>
  </si>
  <si>
    <t>COMP-TVA</t>
  </si>
  <si>
    <t>COMP-TVA (2)</t>
  </si>
  <si>
    <t>SUPPL1</t>
  </si>
  <si>
    <t>SUPPL2</t>
  </si>
  <si>
    <t>SUPPL3</t>
  </si>
  <si>
    <t>Tableau des amortissements et inventaire des immobilisations</t>
  </si>
  <si>
    <t>SUPPL4</t>
  </si>
  <si>
    <t>Détail des frais accessoires sur achats</t>
  </si>
  <si>
    <t>SUPPL5</t>
  </si>
  <si>
    <t>Détail des avantages en nature et en espèces imposes (Pl)</t>
  </si>
  <si>
    <t>SUPPL6</t>
  </si>
  <si>
    <t>SUPPL7</t>
  </si>
  <si>
    <t>Ecarts de conversion et transferts de charges</t>
  </si>
  <si>
    <t>GARDE(3)</t>
  </si>
  <si>
    <t>Table des commentaires</t>
  </si>
  <si>
    <t>COMMENTAIRE</t>
  </si>
  <si>
    <t xml:space="preserve">GARDE (BIC) </t>
  </si>
  <si>
    <t>GARDE (BNC)</t>
  </si>
  <si>
    <t>GARDE (BA)</t>
  </si>
  <si>
    <t>GARDE (301)</t>
  </si>
  <si>
    <t>GARDE (302)</t>
  </si>
  <si>
    <t>NOTE 27A</t>
  </si>
  <si>
    <t>NOTE 27B</t>
  </si>
  <si>
    <t>TER</t>
  </si>
  <si>
    <t>TRC</t>
  </si>
  <si>
    <t>TEB</t>
  </si>
  <si>
    <t>Tableau emplois-ressources</t>
  </si>
  <si>
    <t>Tableau de reconciliation de trésorerie</t>
  </si>
  <si>
    <t xml:space="preserve">Subventions  </t>
  </si>
  <si>
    <t>Fiche R3</t>
  </si>
  <si>
    <t>Taux de l'Impôt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</si>
</sst>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1" formatCode="_-* #,##0\ _€_-;\-* #,##0\ _€_-;_-* &quot;-&quot;\ _€_-;_-@_-"/>
    <numFmt numFmtId="43" formatCode="_-* #,##0.00\ _€_-;\-* #,##0.00\ _€_-;_-* &quot;-&quot;??\ _€_-;_-@_-"/>
    <numFmt numFmtId="164" formatCode="_-* #,##0_-;\-* #,##0_-;_-* &quot;-&quot;_-;_-@_-"/>
    <numFmt numFmtId="165" formatCode="_-* #,##0.00\ _F_-;\-* #,##0.00\ _F_-;_-* &quot;-&quot;??\ _F_-;_-@_-"/>
    <numFmt numFmtId="166" formatCode="yyyy"/>
    <numFmt numFmtId="167" formatCode="_(* #,##0_);_(* \(#,##0\);_(* &quot;-&quot;_);_(@_)"/>
    <numFmt numFmtId="168" formatCode="_-* #,##0\ _€_-;\-* #,##0\ _€_-;_-* &quot;-&quot;??\ _€_-;_-@_-"/>
  </numFmts>
  <fonts count="151">
    <font>
      <sz val="11"/>
      <color theme="1"/>
      <name val="Calibri"/>
      <family val="2"/>
      <scheme val="minor"/>
    </font>
    <font>
      <b/>
      <sz val="11"/>
      <color theme="1"/>
      <name val="Calibri"/>
      <family val="2"/>
      <scheme val="minor"/>
    </font>
    <font>
      <sz val="8"/>
      <color theme="1"/>
      <name val="Arial"/>
      <family val="2"/>
    </font>
    <font>
      <sz val="8"/>
      <color rgb="FF000000"/>
      <name val="Arial"/>
      <family val="2"/>
    </font>
    <font>
      <b/>
      <sz val="8"/>
      <color rgb="FF000000"/>
      <name val="Arial"/>
      <family val="2"/>
    </font>
    <font>
      <b/>
      <sz val="10"/>
      <color theme="1"/>
      <name val="Arial"/>
      <family val="2"/>
    </font>
    <font>
      <b/>
      <sz val="9"/>
      <color theme="1"/>
      <name val="Arial"/>
      <family val="2"/>
    </font>
    <font>
      <b/>
      <sz val="8"/>
      <color theme="1"/>
      <name val="Arial"/>
      <family val="2"/>
    </font>
    <font>
      <i/>
      <sz val="8"/>
      <color theme="1"/>
      <name val="Arial"/>
      <family val="2"/>
    </font>
    <font>
      <b/>
      <i/>
      <sz val="8"/>
      <color theme="1"/>
      <name val="Arial"/>
      <family val="2"/>
    </font>
    <font>
      <b/>
      <u/>
      <sz val="8"/>
      <color theme="1"/>
      <name val="Arial"/>
      <family val="2"/>
    </font>
    <font>
      <b/>
      <sz val="8"/>
      <name val="Arial"/>
      <family val="2"/>
    </font>
    <font>
      <sz val="8"/>
      <name val="Arial"/>
      <family val="2"/>
    </font>
    <font>
      <sz val="11"/>
      <color theme="1"/>
      <name val="Calibri"/>
      <family val="2"/>
      <scheme val="minor"/>
    </font>
    <font>
      <sz val="11"/>
      <color theme="0"/>
      <name val="Calibri"/>
      <family val="2"/>
      <scheme val="minor"/>
    </font>
    <font>
      <sz val="9"/>
      <color theme="1"/>
      <name val="Arial"/>
      <family val="2"/>
    </font>
    <font>
      <sz val="10"/>
      <color theme="1"/>
      <name val="Arial"/>
      <family val="2"/>
    </font>
    <font>
      <sz val="10"/>
      <color rgb="FF000000"/>
      <name val="Arial"/>
      <family val="2"/>
    </font>
    <font>
      <b/>
      <sz val="12"/>
      <color theme="1"/>
      <name val="Calibri"/>
      <family val="2"/>
      <scheme val="minor"/>
    </font>
    <font>
      <b/>
      <sz val="14"/>
      <color theme="1"/>
      <name val="Calibri"/>
      <family val="2"/>
      <scheme val="minor"/>
    </font>
    <font>
      <b/>
      <sz val="12"/>
      <color theme="1"/>
      <name val="Arial"/>
      <family val="2"/>
    </font>
    <font>
      <sz val="10"/>
      <color theme="1"/>
      <name val="Calibri"/>
      <family val="2"/>
      <scheme val="minor"/>
    </font>
    <font>
      <sz val="8"/>
      <color theme="1"/>
      <name val="Times New Roman"/>
      <family val="1"/>
    </font>
    <font>
      <sz val="11"/>
      <color theme="1"/>
      <name val="Arial"/>
      <family val="2"/>
    </font>
    <font>
      <b/>
      <sz val="8"/>
      <color theme="1"/>
      <name val="Arial Black"/>
      <family val="2"/>
    </font>
    <font>
      <b/>
      <sz val="11"/>
      <color theme="1"/>
      <name val="Arial"/>
      <family val="2"/>
    </font>
    <font>
      <b/>
      <sz val="11"/>
      <name val="Arial"/>
      <family val="2"/>
    </font>
    <font>
      <sz val="10"/>
      <name val="Arial"/>
      <family val="2"/>
    </font>
    <font>
      <sz val="9"/>
      <name val="Arial"/>
      <family val="2"/>
    </font>
    <font>
      <b/>
      <sz val="10"/>
      <name val="Arial"/>
      <family val="2"/>
    </font>
    <font>
      <sz val="11"/>
      <name val="Arial"/>
      <family val="2"/>
    </font>
    <font>
      <b/>
      <sz val="12"/>
      <color theme="1"/>
      <name val="Times New Roman"/>
      <family val="1"/>
    </font>
    <font>
      <b/>
      <u val="double"/>
      <sz val="20"/>
      <name val="Times New Roman"/>
      <family val="1"/>
    </font>
    <font>
      <b/>
      <u val="double"/>
      <sz val="20"/>
      <name val="Calibri"/>
      <family val="2"/>
      <scheme val="minor"/>
    </font>
    <font>
      <b/>
      <sz val="14"/>
      <color theme="1"/>
      <name val="Times New Roman"/>
      <family val="1"/>
    </font>
    <font>
      <b/>
      <sz val="14"/>
      <color theme="1"/>
      <name val="Arial"/>
      <family val="2"/>
    </font>
    <font>
      <sz val="11"/>
      <color theme="1"/>
      <name val="Lato"/>
      <family val="2"/>
    </font>
    <font>
      <sz val="12"/>
      <color theme="1"/>
      <name val="Lato"/>
      <family val="2"/>
    </font>
    <font>
      <b/>
      <sz val="11"/>
      <color theme="1"/>
      <name val="Lato"/>
      <family val="2"/>
    </font>
    <font>
      <b/>
      <sz val="12"/>
      <color theme="1"/>
      <name val="Lato"/>
      <family val="2"/>
    </font>
    <font>
      <b/>
      <sz val="20"/>
      <name val="Arial"/>
      <family val="2"/>
    </font>
    <font>
      <b/>
      <sz val="11"/>
      <color rgb="FFFF0000"/>
      <name val="Arial Black"/>
      <family val="2"/>
    </font>
    <font>
      <b/>
      <sz val="12"/>
      <color rgb="FFFF0000"/>
      <name val="Arial"/>
      <family val="2"/>
    </font>
    <font>
      <sz val="12"/>
      <color rgb="FFFF0000"/>
      <name val="Arial"/>
      <family val="2"/>
    </font>
    <font>
      <sz val="8"/>
      <color theme="1"/>
      <name val="Calibri"/>
      <family val="2"/>
      <scheme val="minor"/>
    </font>
    <font>
      <b/>
      <sz val="11"/>
      <color rgb="FF006600"/>
      <name val="Arial"/>
      <family val="2"/>
    </font>
    <font>
      <b/>
      <sz val="9"/>
      <name val="Arial"/>
      <family val="2"/>
    </font>
    <font>
      <sz val="6"/>
      <name val="Arial"/>
      <family val="2"/>
    </font>
    <font>
      <u/>
      <sz val="8"/>
      <name val="Arial"/>
      <family val="2"/>
    </font>
    <font>
      <vertAlign val="superscript"/>
      <sz val="8"/>
      <name val="Arial"/>
      <family val="2"/>
    </font>
    <font>
      <u/>
      <sz val="11"/>
      <color theme="10"/>
      <name val="Calibri"/>
      <family val="2"/>
      <scheme val="minor"/>
    </font>
    <font>
      <sz val="9"/>
      <color theme="1"/>
      <name val="Calibri"/>
      <family val="2"/>
      <scheme val="minor"/>
    </font>
    <font>
      <b/>
      <u/>
      <sz val="9"/>
      <color theme="10"/>
      <name val="Calibri"/>
      <family val="2"/>
      <scheme val="minor"/>
    </font>
    <font>
      <b/>
      <sz val="10"/>
      <color theme="0"/>
      <name val="Arial"/>
      <family val="2"/>
    </font>
    <font>
      <b/>
      <sz val="11"/>
      <color rgb="FF000000"/>
      <name val="Arial"/>
      <family val="2"/>
    </font>
    <font>
      <sz val="9"/>
      <color rgb="FF000000"/>
      <name val="Arial"/>
      <family val="2"/>
    </font>
    <font>
      <sz val="11"/>
      <color rgb="FF000000"/>
      <name val="Arial"/>
      <family val="2"/>
    </font>
    <font>
      <b/>
      <sz val="12"/>
      <color rgb="FF000000"/>
      <name val="Arial"/>
      <family val="2"/>
    </font>
    <font>
      <b/>
      <sz val="14"/>
      <color rgb="FF000000"/>
      <name val="Arial"/>
      <family val="2"/>
    </font>
    <font>
      <b/>
      <i/>
      <sz val="12"/>
      <color theme="1"/>
      <name val="Arial Black"/>
      <family val="2"/>
    </font>
    <font>
      <b/>
      <sz val="20"/>
      <color theme="9" tint="-0.499984740745262"/>
      <name val="Arial Black"/>
      <family val="2"/>
    </font>
    <font>
      <b/>
      <sz val="18"/>
      <color theme="1"/>
      <name val="Arial"/>
      <family val="2"/>
    </font>
    <font>
      <b/>
      <sz val="9"/>
      <color theme="0"/>
      <name val="Arial"/>
      <family val="2"/>
    </font>
    <font>
      <sz val="12"/>
      <color theme="1"/>
      <name val="Arial"/>
      <family val="2"/>
    </font>
    <font>
      <b/>
      <i/>
      <u/>
      <sz val="11"/>
      <color theme="1"/>
      <name val="Arial"/>
      <family val="2"/>
    </font>
    <font>
      <b/>
      <i/>
      <sz val="11"/>
      <color theme="1"/>
      <name val="Arial"/>
      <family val="2"/>
    </font>
    <font>
      <b/>
      <vertAlign val="superscript"/>
      <sz val="11"/>
      <color theme="1"/>
      <name val="Arial"/>
      <family val="2"/>
    </font>
    <font>
      <vertAlign val="superscript"/>
      <sz val="11"/>
      <color theme="1"/>
      <name val="Arial"/>
      <family val="2"/>
    </font>
    <font>
      <b/>
      <sz val="11"/>
      <color theme="0"/>
      <name val="Arial"/>
      <family val="2"/>
    </font>
    <font>
      <b/>
      <sz val="12"/>
      <name val="Arial"/>
      <family val="2"/>
    </font>
    <font>
      <sz val="12"/>
      <color theme="1"/>
      <name val="Calibri"/>
      <family val="2"/>
      <scheme val="minor"/>
    </font>
    <font>
      <b/>
      <sz val="12"/>
      <name val="Calibri"/>
      <family val="2"/>
      <scheme val="minor"/>
    </font>
    <font>
      <sz val="12"/>
      <name val="Arial"/>
      <family val="2"/>
    </font>
    <font>
      <vertAlign val="superscript"/>
      <sz val="12"/>
      <color theme="1"/>
      <name val="Arial"/>
      <family val="2"/>
    </font>
    <font>
      <b/>
      <sz val="12"/>
      <color indexed="18"/>
      <name val="Arial Black"/>
      <family val="2"/>
    </font>
    <font>
      <sz val="8"/>
      <name val="Calibri"/>
      <family val="2"/>
      <scheme val="minor"/>
    </font>
    <font>
      <sz val="11"/>
      <color theme="0" tint="-0.34998626667073579"/>
      <name val="Calibri"/>
      <family val="2"/>
      <scheme val="minor"/>
    </font>
    <font>
      <b/>
      <sz val="8"/>
      <color theme="1"/>
      <name val="Times New Roman"/>
      <family val="1"/>
    </font>
    <font>
      <sz val="8"/>
      <color theme="0" tint="-0.34998626667073579"/>
      <name val="Calibri"/>
      <family val="2"/>
      <scheme val="minor"/>
    </font>
    <font>
      <sz val="8"/>
      <color indexed="8"/>
      <name val="Times New Roman"/>
      <family val="1"/>
    </font>
    <font>
      <b/>
      <sz val="9"/>
      <color rgb="FF000000"/>
      <name val="Arial"/>
      <family val="2"/>
    </font>
    <font>
      <sz val="9"/>
      <color rgb="FFFF0000"/>
      <name val="Arial"/>
      <family val="2"/>
    </font>
    <font>
      <b/>
      <sz val="11"/>
      <color theme="0"/>
      <name val="Calibri"/>
      <family val="2"/>
      <scheme val="minor"/>
    </font>
    <font>
      <sz val="11"/>
      <color theme="0" tint="-0.34998626667073579"/>
      <name val="Arial"/>
      <family val="2"/>
    </font>
    <font>
      <sz val="10"/>
      <color theme="0" tint="-0.34998626667073579"/>
      <name val="Arial"/>
      <family val="2"/>
    </font>
    <font>
      <sz val="11"/>
      <color theme="0"/>
      <name val="Arial"/>
      <family val="2"/>
    </font>
    <font>
      <sz val="11"/>
      <name val="Calibri"/>
      <family val="2"/>
      <scheme val="minor"/>
    </font>
    <font>
      <sz val="8"/>
      <color theme="0" tint="-0.34998626667073579"/>
      <name val="Arial"/>
      <family val="2"/>
    </font>
    <font>
      <b/>
      <sz val="8"/>
      <color theme="0" tint="-0.34998626667073579"/>
      <name val="Arial"/>
      <family val="2"/>
    </font>
    <font>
      <sz val="9"/>
      <color theme="0" tint="-0.34998626667073579"/>
      <name val="Arial"/>
      <family val="2"/>
    </font>
    <font>
      <b/>
      <sz val="11"/>
      <color theme="0" tint="-0.34998626667073579"/>
      <name val="Arial"/>
      <family val="2"/>
    </font>
    <font>
      <b/>
      <sz val="9"/>
      <color theme="0" tint="-0.34998626667073579"/>
      <name val="Arial"/>
      <family val="2"/>
    </font>
    <font>
      <sz val="9"/>
      <color theme="0"/>
      <name val="Arial"/>
      <family val="2"/>
    </font>
    <font>
      <b/>
      <sz val="9"/>
      <color rgb="FFFF0000"/>
      <name val="Arial"/>
      <family val="2"/>
    </font>
    <font>
      <b/>
      <sz val="24"/>
      <color rgb="FF006600"/>
      <name val="Arial"/>
      <family val="2"/>
    </font>
    <font>
      <b/>
      <sz val="14"/>
      <color rgb="FF006600"/>
      <name val="Arial"/>
      <family val="2"/>
    </font>
    <font>
      <b/>
      <u/>
      <sz val="12"/>
      <color theme="1"/>
      <name val="Arial"/>
      <family val="2"/>
    </font>
    <font>
      <b/>
      <u/>
      <sz val="11"/>
      <name val="Calibri"/>
      <family val="2"/>
      <scheme val="minor"/>
    </font>
    <font>
      <sz val="8"/>
      <color theme="0"/>
      <name val="Arial"/>
      <family val="2"/>
    </font>
    <font>
      <b/>
      <sz val="8"/>
      <color theme="0"/>
      <name val="Arial"/>
      <family val="2"/>
    </font>
    <font>
      <b/>
      <sz val="11"/>
      <color rgb="FFFFFF00"/>
      <name val="Calibri"/>
      <family val="2"/>
      <scheme val="minor"/>
    </font>
    <font>
      <b/>
      <u/>
      <sz val="11"/>
      <color theme="10"/>
      <name val="Calibri"/>
      <family val="2"/>
      <scheme val="minor"/>
    </font>
    <font>
      <b/>
      <u/>
      <sz val="12"/>
      <color theme="0"/>
      <name val="Arial"/>
      <family val="2"/>
    </font>
    <font>
      <b/>
      <sz val="8"/>
      <color rgb="FFFFFF00"/>
      <name val="Arial"/>
      <family val="2"/>
    </font>
    <font>
      <u/>
      <sz val="9"/>
      <color theme="10"/>
      <name val="Arial"/>
      <family val="2"/>
    </font>
    <font>
      <sz val="8"/>
      <color rgb="FFFFFF00"/>
      <name val="Arial"/>
      <family val="2"/>
    </font>
    <font>
      <b/>
      <sz val="10"/>
      <color theme="1"/>
      <name val="Arial Black"/>
      <family val="2"/>
    </font>
    <font>
      <b/>
      <sz val="9"/>
      <color indexed="81"/>
      <name val="Tahoma"/>
      <family val="2"/>
    </font>
    <font>
      <sz val="9"/>
      <color indexed="81"/>
      <name val="Tahoma"/>
      <family val="2"/>
    </font>
    <font>
      <sz val="11"/>
      <color rgb="FF000000"/>
      <name val="Calibri"/>
      <family val="2"/>
    </font>
    <font>
      <b/>
      <sz val="20"/>
      <color theme="0"/>
      <name val="Calibri"/>
      <family val="2"/>
      <scheme val="minor"/>
    </font>
    <font>
      <b/>
      <sz val="18"/>
      <color theme="1"/>
      <name val="Calibri"/>
      <family val="2"/>
      <scheme val="minor"/>
    </font>
    <font>
      <sz val="9"/>
      <color theme="0" tint="-0.34998626667073579"/>
      <name val="Calibri"/>
      <family val="2"/>
      <scheme val="minor"/>
    </font>
    <font>
      <i/>
      <sz val="11"/>
      <color theme="1"/>
      <name val="Times New Roman"/>
      <family val="1"/>
    </font>
    <font>
      <b/>
      <sz val="8"/>
      <name val="Times New Roman"/>
      <family val="1"/>
    </font>
    <font>
      <sz val="8"/>
      <name val="Times New Roman"/>
      <family val="1"/>
    </font>
    <font>
      <i/>
      <sz val="8"/>
      <color theme="1"/>
      <name val="Times New Roman"/>
      <family val="1"/>
    </font>
    <font>
      <sz val="8"/>
      <color theme="1"/>
      <name val="Calibri"/>
      <family val="2"/>
    </font>
    <font>
      <b/>
      <sz val="9"/>
      <color theme="1"/>
      <name val="Times New Roman"/>
      <family val="1"/>
    </font>
    <font>
      <sz val="9"/>
      <color indexed="8"/>
      <name val="Times New Roman"/>
      <family val="1"/>
    </font>
    <font>
      <i/>
      <sz val="9"/>
      <color indexed="8"/>
      <name val="Times New Roman"/>
      <family val="1"/>
    </font>
    <font>
      <sz val="9"/>
      <name val="Calibri"/>
      <family val="2"/>
      <scheme val="minor"/>
    </font>
    <font>
      <b/>
      <i/>
      <sz val="8"/>
      <color theme="1"/>
      <name val="Calibri"/>
      <family val="2"/>
      <scheme val="minor"/>
    </font>
    <font>
      <i/>
      <sz val="9"/>
      <color theme="1"/>
      <name val="Arial"/>
      <family val="2"/>
    </font>
    <font>
      <i/>
      <sz val="9"/>
      <color theme="1"/>
      <name val="Times New Roman"/>
      <family val="1"/>
    </font>
    <font>
      <sz val="9"/>
      <color theme="1"/>
      <name val="Times New Roman"/>
      <family val="1"/>
    </font>
    <font>
      <sz val="8"/>
      <color theme="0" tint="-0.34998626667073579"/>
      <name val="Times New Roman"/>
      <family val="1"/>
    </font>
    <font>
      <sz val="7"/>
      <name val="Arial"/>
      <family val="2"/>
    </font>
    <font>
      <b/>
      <sz val="7"/>
      <name val="Arial"/>
      <family val="2"/>
    </font>
    <font>
      <sz val="7"/>
      <color theme="1"/>
      <name val="Arial"/>
      <family val="2"/>
    </font>
    <font>
      <b/>
      <sz val="7"/>
      <color theme="1"/>
      <name val="Arial"/>
      <family val="2"/>
    </font>
    <font>
      <sz val="7"/>
      <color theme="1"/>
      <name val="Calibri"/>
      <family val="2"/>
      <scheme val="minor"/>
    </font>
    <font>
      <i/>
      <sz val="8"/>
      <name val="Arial"/>
      <family val="2"/>
    </font>
    <font>
      <sz val="9"/>
      <color theme="1" tint="4.9989318521683403E-2"/>
      <name val="Arial"/>
      <family val="2"/>
    </font>
    <font>
      <i/>
      <sz val="8"/>
      <color indexed="8"/>
      <name val="Times New Roman"/>
      <family val="1"/>
    </font>
    <font>
      <b/>
      <sz val="16"/>
      <color theme="9" tint="-0.499984740745262"/>
      <name val="Arial Black"/>
      <family val="2"/>
    </font>
    <font>
      <sz val="9"/>
      <color theme="1"/>
      <name val="Arial "/>
    </font>
    <font>
      <b/>
      <sz val="8"/>
      <color theme="1"/>
      <name val="Calibri"/>
      <family val="2"/>
      <scheme val="minor"/>
    </font>
    <font>
      <b/>
      <sz val="18"/>
      <color theme="9" tint="-0.499984740745262"/>
      <name val="Calibri"/>
      <family val="2"/>
      <scheme val="minor"/>
    </font>
    <font>
      <sz val="8"/>
      <name val="Tahoma"/>
      <family val="2"/>
    </font>
    <font>
      <sz val="8"/>
      <color theme="0" tint="-0.34998626667073579"/>
      <name val="Tahoma"/>
      <family val="2"/>
    </font>
    <font>
      <u/>
      <sz val="8"/>
      <color indexed="12"/>
      <name val="Arial"/>
      <family val="2"/>
    </font>
    <font>
      <b/>
      <sz val="9"/>
      <color theme="3" tint="-0.249977111117893"/>
      <name val="Arial"/>
      <family val="2"/>
    </font>
    <font>
      <b/>
      <u/>
      <sz val="10"/>
      <color theme="3" tint="-0.249977111117893"/>
      <name val="Arial"/>
      <family val="2"/>
    </font>
    <font>
      <b/>
      <i/>
      <sz val="10"/>
      <color rgb="FFFFFF00"/>
      <name val="Arial"/>
      <family val="2"/>
    </font>
    <font>
      <b/>
      <i/>
      <sz val="10"/>
      <name val="Arial"/>
      <family val="2"/>
    </font>
    <font>
      <b/>
      <sz val="11"/>
      <name val="Tahoma"/>
      <family val="2"/>
    </font>
    <font>
      <b/>
      <sz val="11"/>
      <color theme="9" tint="-0.499984740745262"/>
      <name val="Tahoma"/>
      <family val="2"/>
    </font>
    <font>
      <sz val="11"/>
      <name val="Tahoma"/>
      <family val="2"/>
    </font>
    <font>
      <b/>
      <sz val="8"/>
      <name val="Tahoma"/>
      <family val="2"/>
    </font>
    <font>
      <b/>
      <sz val="12"/>
      <color theme="9" tint="-0.499984740745262"/>
      <name val="Tahoma"/>
      <family val="2"/>
    </font>
  </fonts>
  <fills count="40">
    <fill>
      <patternFill patternType="none"/>
    </fill>
    <fill>
      <patternFill patternType="gray125"/>
    </fill>
    <fill>
      <patternFill patternType="solid">
        <fgColor theme="6" tint="0.79998168889431442"/>
        <bgColor indexed="64"/>
      </patternFill>
    </fill>
    <fill>
      <patternFill patternType="solid">
        <fgColor theme="2"/>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bgColor indexed="64"/>
      </patternFill>
    </fill>
    <fill>
      <patternFill patternType="solid">
        <fgColor indexed="47"/>
        <bgColor indexed="64"/>
      </patternFill>
    </fill>
    <fill>
      <patternFill patternType="solid">
        <fgColor indexed="22"/>
        <bgColor indexed="64"/>
      </patternFill>
    </fill>
    <fill>
      <patternFill patternType="solid">
        <fgColor indexed="42"/>
        <bgColor indexed="64"/>
      </patternFill>
    </fill>
    <fill>
      <patternFill patternType="solid">
        <fgColor rgb="FFFFFF00"/>
        <bgColor indexed="64"/>
      </patternFill>
    </fill>
    <fill>
      <patternFill patternType="solid">
        <fgColor theme="3" tint="0.79998168889431442"/>
        <bgColor indexed="64"/>
      </patternFill>
    </fill>
    <fill>
      <patternFill patternType="solid">
        <fgColor theme="3" tint="-0.249977111117893"/>
        <bgColor indexed="64"/>
      </patternFill>
    </fill>
    <fill>
      <gradientFill degree="90">
        <stop position="0">
          <color theme="9" tint="0.59999389629810485"/>
        </stop>
        <stop position="1">
          <color theme="9" tint="-0.25098422193060094"/>
        </stop>
      </gradientFill>
    </fill>
    <fill>
      <patternFill patternType="solid">
        <fgColor theme="4" tint="0.59999389629810485"/>
        <bgColor indexed="64"/>
      </patternFill>
    </fill>
    <fill>
      <patternFill patternType="solid">
        <fgColor theme="8" tint="0.59999389629810485"/>
        <bgColor indexed="64"/>
      </patternFill>
    </fill>
    <fill>
      <patternFill patternType="solid">
        <fgColor theme="9" tint="-0.499984740745262"/>
        <bgColor indexed="64"/>
      </patternFill>
    </fill>
    <fill>
      <patternFill patternType="solid">
        <fgColor theme="0" tint="-0.14993743705557422"/>
        <bgColor indexed="64"/>
      </patternFill>
    </fill>
    <fill>
      <patternFill patternType="solid">
        <fgColor theme="0" tint="-0.34998626667073579"/>
        <bgColor indexed="64"/>
      </patternFill>
    </fill>
    <fill>
      <patternFill patternType="solid">
        <fgColor theme="7" tint="-0.249977111117893"/>
        <bgColor indexed="64"/>
      </patternFill>
    </fill>
    <fill>
      <patternFill patternType="solid">
        <fgColor rgb="FF00B0F0"/>
        <bgColor indexed="64"/>
      </patternFill>
    </fill>
    <fill>
      <patternFill patternType="solid">
        <fgColor theme="2" tint="-9.9978637043366805E-2"/>
        <bgColor indexed="64"/>
      </patternFill>
    </fill>
    <fill>
      <patternFill patternType="solid">
        <fgColor rgb="FFFF0000"/>
        <bgColor indexed="64"/>
      </patternFill>
    </fill>
    <fill>
      <patternFill patternType="solid">
        <fgColor theme="4" tint="0.39997558519241921"/>
        <bgColor indexed="64"/>
      </patternFill>
    </fill>
    <fill>
      <patternFill patternType="solid">
        <fgColor rgb="FF002060"/>
        <bgColor indexed="64"/>
      </patternFill>
    </fill>
    <fill>
      <patternFill patternType="solid">
        <fgColor rgb="FFD9D9D9"/>
        <bgColor indexed="64"/>
      </patternFill>
    </fill>
    <fill>
      <patternFill patternType="darkUp">
        <fgColor theme="0" tint="-0.34998626667073579"/>
        <bgColor theme="0" tint="-0.1498458815271462"/>
      </patternFill>
    </fill>
    <fill>
      <patternFill patternType="lightUp">
        <fgColor theme="0" tint="-0.34998626667073579"/>
        <bgColor indexed="65"/>
      </patternFill>
    </fill>
    <fill>
      <patternFill patternType="lightUp">
        <fgColor theme="0" tint="-0.34998626667073579"/>
        <bgColor rgb="FFD9D9D9"/>
      </patternFill>
    </fill>
    <fill>
      <patternFill patternType="darkUp">
        <fgColor theme="0" tint="-0.34998626667073579"/>
        <bgColor rgb="FFBFBFBF"/>
      </patternFill>
    </fill>
    <fill>
      <patternFill patternType="darkUp">
        <fgColor theme="0" tint="-0.34998626667073579"/>
        <bgColor rgb="FFD9D9D9"/>
      </patternFill>
    </fill>
    <fill>
      <patternFill patternType="solid">
        <fgColor theme="2" tint="-0.249977111117893"/>
        <bgColor indexed="64"/>
      </patternFill>
    </fill>
    <fill>
      <patternFill patternType="solid">
        <fgColor theme="0"/>
        <bgColor auto="1"/>
      </patternFill>
    </fill>
    <fill>
      <patternFill patternType="solid">
        <fgColor theme="6" tint="0.59999389629810485"/>
        <bgColor indexed="64"/>
      </patternFill>
    </fill>
    <fill>
      <patternFill patternType="lightUp">
        <fgColor theme="0" tint="-0.34998626667073579"/>
        <bgColor theme="0" tint="-0.14999847407452621"/>
      </patternFill>
    </fill>
    <fill>
      <patternFill patternType="solid">
        <fgColor rgb="FFFFC000"/>
        <bgColor indexed="64"/>
      </patternFill>
    </fill>
    <fill>
      <patternFill patternType="solid">
        <fgColor rgb="FFFFC000"/>
        <bgColor auto="1"/>
      </patternFill>
    </fill>
    <fill>
      <patternFill patternType="solid">
        <fgColor theme="1"/>
        <bgColor indexed="64"/>
      </patternFill>
    </fill>
    <fill>
      <patternFill patternType="solid">
        <fgColor theme="9" tint="0.39997558519241921"/>
        <bgColor indexed="64"/>
      </patternFill>
    </fill>
  </fills>
  <borders count="224">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right/>
      <top/>
      <bottom style="dashed">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right/>
      <top style="dashed">
        <color theme="0" tint="-0.499984740745262"/>
      </top>
      <bottom style="dashed">
        <color theme="0" tint="-0.499984740745262"/>
      </bottom>
      <diagonal/>
    </border>
    <border>
      <left/>
      <right/>
      <top style="dashed">
        <color theme="0" tint="-0.499984740745262"/>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medium">
        <color indexed="64"/>
      </right>
      <top style="hair">
        <color indexed="64"/>
      </top>
      <bottom/>
      <diagonal/>
    </border>
    <border>
      <left style="medium">
        <color indexed="64"/>
      </left>
      <right style="hair">
        <color indexed="64"/>
      </right>
      <top style="thick">
        <color indexed="64"/>
      </top>
      <bottom/>
      <diagonal/>
    </border>
    <border>
      <left style="hair">
        <color indexed="64"/>
      </left>
      <right style="hair">
        <color indexed="64"/>
      </right>
      <top style="thick">
        <color indexed="64"/>
      </top>
      <bottom style="hair">
        <color indexed="64"/>
      </bottom>
      <diagonal/>
    </border>
    <border>
      <left style="hair">
        <color indexed="64"/>
      </left>
      <right style="medium">
        <color indexed="64"/>
      </right>
      <top style="thick">
        <color indexed="64"/>
      </top>
      <bottom style="hair">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right style="hair">
        <color indexed="64"/>
      </right>
      <top style="medium">
        <color indexed="64"/>
      </top>
      <bottom style="medium">
        <color indexed="64"/>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style="hair">
        <color rgb="FF000000"/>
      </top>
      <bottom style="hair">
        <color rgb="FF000000"/>
      </bottom>
      <diagonal/>
    </border>
    <border>
      <left/>
      <right/>
      <top style="hair">
        <color rgb="FF000000"/>
      </top>
      <bottom style="hair">
        <color rgb="FF000000"/>
      </bottom>
      <diagonal/>
    </border>
    <border>
      <left style="medium">
        <color rgb="FF000000"/>
      </left>
      <right style="medium">
        <color rgb="FF000000"/>
      </right>
      <top style="medium">
        <color indexed="64"/>
      </top>
      <bottom style="hair">
        <color rgb="FF000000"/>
      </bottom>
      <diagonal/>
    </border>
    <border>
      <left style="medium">
        <color rgb="FF000000"/>
      </left>
      <right style="medium">
        <color rgb="FF000000"/>
      </right>
      <top style="hair">
        <color rgb="FF000000"/>
      </top>
      <bottom style="medium">
        <color rgb="FF000000"/>
      </bottom>
      <diagonal/>
    </border>
    <border>
      <left style="thin">
        <color theme="0" tint="-0.499984740745262"/>
      </left>
      <right style="thin">
        <color theme="0" tint="-0.499984740745262"/>
      </right>
      <top/>
      <bottom style="thin">
        <color theme="0" tint="-0.499984740745262"/>
      </bottom>
      <diagonal/>
    </border>
    <border>
      <left/>
      <right/>
      <top/>
      <bottom style="dashed">
        <color theme="1" tint="0.499984740745262"/>
      </bottom>
      <diagonal/>
    </border>
    <border>
      <left/>
      <right/>
      <top style="dashed">
        <color theme="1" tint="0.499984740745262"/>
      </top>
      <bottom style="dashed">
        <color theme="0" tint="-0.499984740745262"/>
      </bottom>
      <diagonal/>
    </border>
    <border>
      <left/>
      <right/>
      <top style="thin">
        <color theme="0" tint="-0.499984740745262"/>
      </top>
      <bottom style="dashed">
        <color theme="0" tint="-0.499984740745262"/>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right style="thin">
        <color theme="0" tint="-0.499984740745262"/>
      </right>
      <top style="thin">
        <color theme="0" tint="-0.499984740745262"/>
      </top>
      <bottom style="dashed">
        <color theme="0" tint="-0.499984740745262"/>
      </bottom>
      <diagonal/>
    </border>
    <border>
      <left/>
      <right/>
      <top style="dashed">
        <color theme="0" tint="-0.499984740745262"/>
      </top>
      <bottom style="dashed">
        <color theme="1" tint="0.499984740745262"/>
      </bottom>
      <diagonal/>
    </border>
    <border>
      <left/>
      <right/>
      <top/>
      <bottom style="dashed">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dashed">
        <color theme="1" tint="0.499984740745262"/>
      </top>
      <bottom/>
      <diagonal/>
    </border>
    <border>
      <left style="thin">
        <color auto="1"/>
      </left>
      <right/>
      <top style="thin">
        <color theme="1" tint="0.49998474074526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auto="1"/>
      </left>
      <right/>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right/>
      <top style="thin">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0" tint="-0.499984740745262"/>
      </left>
      <right style="thin">
        <color indexed="64"/>
      </right>
      <top style="thin">
        <color theme="0" tint="-0.499984740745262"/>
      </top>
      <bottom/>
      <diagonal/>
    </border>
    <border>
      <left style="thin">
        <color theme="0" tint="-0.499984740745262"/>
      </left>
      <right style="thin">
        <color indexed="64"/>
      </right>
      <top/>
      <bottom style="thin">
        <color theme="0" tint="-0.499984740745262"/>
      </bottom>
      <diagonal/>
    </border>
    <border>
      <left/>
      <right/>
      <top/>
      <bottom style="medium">
        <color theme="4" tint="-0.249977111117893"/>
      </bottom>
      <diagonal/>
    </border>
    <border>
      <left style="medium">
        <color theme="4" tint="-0.249977111117893"/>
      </left>
      <right style="thin">
        <color theme="0" tint="-0.499984740745262"/>
      </right>
      <top style="medium">
        <color theme="4" tint="-0.249977111117893"/>
      </top>
      <bottom style="medium">
        <color theme="4" tint="-0.249977111117893"/>
      </bottom>
      <diagonal/>
    </border>
    <border>
      <left/>
      <right/>
      <top style="medium">
        <color theme="4" tint="-0.249977111117893"/>
      </top>
      <bottom style="medium">
        <color theme="4" tint="-0.249977111117893"/>
      </bottom>
      <diagonal/>
    </border>
    <border>
      <left style="thin">
        <color theme="4" tint="-0.249977111117893"/>
      </left>
      <right/>
      <top style="medium">
        <color theme="4" tint="-0.249977111117893"/>
      </top>
      <bottom style="medium">
        <color theme="4" tint="-0.249977111117893"/>
      </bottom>
      <diagonal/>
    </border>
    <border>
      <left/>
      <right style="thin">
        <color theme="4" tint="-0.249977111117893"/>
      </right>
      <top style="medium">
        <color theme="4" tint="-0.249977111117893"/>
      </top>
      <bottom style="medium">
        <color theme="4" tint="-0.249977111117893"/>
      </bottom>
      <diagonal/>
    </border>
    <border>
      <left/>
      <right style="medium">
        <color theme="4" tint="-0.249977111117893"/>
      </right>
      <top style="medium">
        <color theme="4" tint="-0.249977111117893"/>
      </top>
      <bottom style="medium">
        <color theme="4" tint="-0.249977111117893"/>
      </bottom>
      <diagonal/>
    </border>
    <border>
      <left style="thin">
        <color theme="0" tint="-0.499984740745262"/>
      </left>
      <right/>
      <top/>
      <bottom style="medium">
        <color theme="4" tint="-0.249977111117893"/>
      </bottom>
      <diagonal/>
    </border>
    <border>
      <left style="thin">
        <color theme="0" tint="-0.499984740745262"/>
      </left>
      <right/>
      <top style="medium">
        <color theme="4" tint="-0.249977111117893"/>
      </top>
      <bottom style="medium">
        <color theme="4" tint="-0.249977111117893"/>
      </bottom>
      <diagonal/>
    </border>
    <border>
      <left/>
      <right style="thin">
        <color theme="0" tint="-0.499984740745262"/>
      </right>
      <top style="medium">
        <color theme="4" tint="-0.249977111117893"/>
      </top>
      <bottom style="medium">
        <color theme="4" tint="-0.249977111117893"/>
      </bottom>
      <diagonal/>
    </border>
    <border>
      <left style="medium">
        <color theme="4" tint="-0.249977111117893"/>
      </left>
      <right/>
      <top/>
      <bottom/>
      <diagonal/>
    </border>
    <border>
      <left style="medium">
        <color theme="4" tint="-0.249977111117893"/>
      </left>
      <right/>
      <top style="medium">
        <color theme="4" tint="-0.249977111117893"/>
      </top>
      <bottom style="medium">
        <color theme="4" tint="-0.249977111117893"/>
      </bottom>
      <diagonal/>
    </border>
    <border>
      <left style="medium">
        <color theme="4" tint="-0.249977111117893"/>
      </left>
      <right/>
      <top style="medium">
        <color theme="4" tint="-0.249977111117893"/>
      </top>
      <bottom/>
      <diagonal/>
    </border>
    <border>
      <left/>
      <right style="thin">
        <color theme="0" tint="-0.499984740745262"/>
      </right>
      <top style="medium">
        <color theme="4" tint="-0.249977111117893"/>
      </top>
      <bottom/>
      <diagonal/>
    </border>
    <border>
      <left style="thin">
        <color theme="0" tint="-0.499984740745262"/>
      </left>
      <right style="thin">
        <color theme="0" tint="-0.499984740745262"/>
      </right>
      <top style="medium">
        <color theme="4" tint="-0.249977111117893"/>
      </top>
      <bottom style="thin">
        <color theme="0" tint="-0.499984740745262"/>
      </bottom>
      <diagonal/>
    </border>
    <border>
      <left style="thin">
        <color theme="0" tint="-0.499984740745262"/>
      </left>
      <right/>
      <top style="medium">
        <color theme="4" tint="-0.249977111117893"/>
      </top>
      <bottom style="thin">
        <color theme="0" tint="-0.499984740745262"/>
      </bottom>
      <diagonal/>
    </border>
    <border>
      <left/>
      <right style="medium">
        <color theme="4" tint="-0.249977111117893"/>
      </right>
      <top style="medium">
        <color theme="4" tint="-0.249977111117893"/>
      </top>
      <bottom style="thin">
        <color theme="0" tint="-0.499984740745262"/>
      </bottom>
      <diagonal/>
    </border>
    <border>
      <left style="medium">
        <color theme="3"/>
      </left>
      <right/>
      <top style="medium">
        <color theme="3"/>
      </top>
      <bottom style="thin">
        <color theme="3" tint="0.39997558519241921"/>
      </bottom>
      <diagonal/>
    </border>
    <border>
      <left/>
      <right style="medium">
        <color theme="3"/>
      </right>
      <top style="medium">
        <color theme="3"/>
      </top>
      <bottom style="thin">
        <color theme="3" tint="0.39997558519241921"/>
      </bottom>
      <diagonal/>
    </border>
    <border>
      <left/>
      <right style="medium">
        <color theme="4" tint="-0.249977111117893"/>
      </right>
      <top/>
      <bottom/>
      <diagonal/>
    </border>
    <border>
      <left/>
      <right/>
      <top style="medium">
        <color theme="4" tint="-0.249977111117893"/>
      </top>
      <bottom style="thin">
        <color theme="0" tint="-0.499984740745262"/>
      </bottom>
      <diagonal/>
    </border>
    <border>
      <left style="medium">
        <color theme="4" tint="-0.249977111117893"/>
      </left>
      <right/>
      <top/>
      <bottom style="medium">
        <color theme="4" tint="-0.249977111117893"/>
      </bottom>
      <diagonal/>
    </border>
    <border>
      <left/>
      <right/>
      <top style="thin">
        <color theme="0" tint="-0.499984740745262"/>
      </top>
      <bottom style="medium">
        <color theme="4" tint="-0.249977111117893"/>
      </bottom>
      <diagonal/>
    </border>
    <border>
      <left/>
      <right style="medium">
        <color theme="4" tint="-0.249977111117893"/>
      </right>
      <top style="thin">
        <color theme="0" tint="-0.499984740745262"/>
      </top>
      <bottom style="medium">
        <color theme="4" tint="-0.249977111117893"/>
      </bottom>
      <diagonal/>
    </border>
    <border>
      <left style="medium">
        <color theme="3"/>
      </left>
      <right/>
      <top style="thin">
        <color theme="3" tint="0.39997558519241921"/>
      </top>
      <bottom style="medium">
        <color theme="3"/>
      </bottom>
      <diagonal/>
    </border>
    <border>
      <left/>
      <right style="medium">
        <color theme="3"/>
      </right>
      <top style="thin">
        <color theme="3" tint="0.39997558519241921"/>
      </top>
      <bottom style="medium">
        <color theme="3"/>
      </bottom>
      <diagonal/>
    </border>
    <border>
      <left style="medium">
        <color theme="4" tint="-0.499984740745262"/>
      </left>
      <right style="thin">
        <color indexed="64"/>
      </right>
      <top style="medium">
        <color theme="4" tint="-0.249977111117893"/>
      </top>
      <bottom/>
      <diagonal/>
    </border>
    <border>
      <left style="thin">
        <color indexed="64"/>
      </left>
      <right/>
      <top style="medium">
        <color theme="4" tint="-0.249977111117893"/>
      </top>
      <bottom style="thin">
        <color theme="0" tint="-0.499984740745262"/>
      </bottom>
      <diagonal/>
    </border>
    <border>
      <left style="medium">
        <color theme="4" tint="-0.499984740745262"/>
      </left>
      <right style="thin">
        <color indexed="64"/>
      </right>
      <top/>
      <bottom/>
      <diagonal/>
    </border>
    <border>
      <left style="thin">
        <color indexed="64"/>
      </left>
      <right/>
      <top style="thin">
        <color theme="0" tint="-0.499984740745262"/>
      </top>
      <bottom style="thin">
        <color theme="0" tint="-0.499984740745262"/>
      </bottom>
      <diagonal/>
    </border>
    <border>
      <left style="medium">
        <color theme="8" tint="-0.499984740745262"/>
      </left>
      <right/>
      <top style="medium">
        <color theme="8" tint="-0.499984740745262"/>
      </top>
      <bottom/>
      <diagonal/>
    </border>
    <border>
      <left/>
      <right style="thin">
        <color theme="0" tint="-0.499984740745262"/>
      </right>
      <top style="medium">
        <color theme="8" tint="-0.499984740745262"/>
      </top>
      <bottom/>
      <diagonal/>
    </border>
    <border>
      <left style="thin">
        <color theme="0" tint="-0.499984740745262"/>
      </left>
      <right/>
      <top style="medium">
        <color theme="8" tint="-0.499984740745262"/>
      </top>
      <bottom style="thin">
        <color theme="0" tint="-0.499984740745262"/>
      </bottom>
      <diagonal/>
    </border>
    <border>
      <left/>
      <right/>
      <top style="medium">
        <color theme="8" tint="-0.499984740745262"/>
      </top>
      <bottom style="thin">
        <color theme="0" tint="-0.499984740745262"/>
      </bottom>
      <diagonal/>
    </border>
    <border>
      <left/>
      <right style="thin">
        <color theme="0" tint="-0.499984740745262"/>
      </right>
      <top style="medium">
        <color theme="8" tint="-0.499984740745262"/>
      </top>
      <bottom style="thin">
        <color theme="0" tint="-0.499984740745262"/>
      </bottom>
      <diagonal/>
    </border>
    <border>
      <left/>
      <right style="medium">
        <color theme="8" tint="-0.499984740745262"/>
      </right>
      <top style="medium">
        <color theme="8" tint="-0.499984740745262"/>
      </top>
      <bottom style="thin">
        <color theme="0" tint="-0.499984740745262"/>
      </bottom>
      <diagonal/>
    </border>
    <border>
      <left style="medium">
        <color theme="8" tint="-0.499984740745262"/>
      </left>
      <right/>
      <top/>
      <bottom style="medium">
        <color theme="8" tint="-0.499984740745262"/>
      </bottom>
      <diagonal/>
    </border>
    <border>
      <left/>
      <right style="thin">
        <color theme="0" tint="-0.499984740745262"/>
      </right>
      <top/>
      <bottom style="medium">
        <color theme="8" tint="-0.499984740745262"/>
      </bottom>
      <diagonal/>
    </border>
    <border>
      <left style="thin">
        <color theme="0" tint="-0.499984740745262"/>
      </left>
      <right/>
      <top style="thin">
        <color theme="0" tint="-0.499984740745262"/>
      </top>
      <bottom style="medium">
        <color theme="8" tint="-0.499984740745262"/>
      </bottom>
      <diagonal/>
    </border>
    <border>
      <left/>
      <right/>
      <top style="thin">
        <color theme="0" tint="-0.499984740745262"/>
      </top>
      <bottom style="medium">
        <color theme="8" tint="-0.499984740745262"/>
      </bottom>
      <diagonal/>
    </border>
    <border>
      <left/>
      <right style="medium">
        <color theme="8" tint="-0.499984740745262"/>
      </right>
      <top style="thin">
        <color theme="0" tint="-0.499984740745262"/>
      </top>
      <bottom style="medium">
        <color theme="8" tint="-0.499984740745262"/>
      </bottom>
      <diagonal/>
    </border>
    <border>
      <left style="medium">
        <color theme="8" tint="-0.499984740745262"/>
      </left>
      <right/>
      <top/>
      <bottom/>
      <diagonal/>
    </border>
    <border>
      <left style="thin">
        <color indexed="64"/>
      </left>
      <right/>
      <top style="thin">
        <color theme="0" tint="-0.499984740745262"/>
      </top>
      <bottom/>
      <diagonal/>
    </border>
    <border>
      <left style="thin">
        <color theme="4" tint="-0.249977111117893"/>
      </left>
      <right/>
      <top style="medium">
        <color theme="4" tint="-0.249977111117893"/>
      </top>
      <bottom style="thin">
        <color theme="0" tint="-0.499984740745262"/>
      </bottom>
      <diagonal/>
    </border>
    <border>
      <left/>
      <right style="thin">
        <color theme="4" tint="-0.249977111117893"/>
      </right>
      <top style="medium">
        <color theme="4" tint="-0.249977111117893"/>
      </top>
      <bottom style="thin">
        <color theme="0" tint="-0.499984740745262"/>
      </bottom>
      <diagonal/>
    </border>
    <border>
      <left style="thin">
        <color theme="4" tint="-0.249977111117893"/>
      </left>
      <right/>
      <top style="medium">
        <color theme="8" tint="-0.499984740745262"/>
      </top>
      <bottom style="thin">
        <color theme="0" tint="-0.499984740745262"/>
      </bottom>
      <diagonal/>
    </border>
    <border>
      <left style="thin">
        <color theme="0" tint="-0.499984740745262"/>
      </left>
      <right style="thin">
        <color theme="0" tint="-0.499984740745262"/>
      </right>
      <top style="medium">
        <color theme="8" tint="-0.499984740745262"/>
      </top>
      <bottom style="thin">
        <color theme="0" tint="-0.499984740745262"/>
      </bottom>
      <diagonal/>
    </border>
    <border>
      <left/>
      <right/>
      <top/>
      <bottom style="medium">
        <color theme="8" tint="-0.499984740745262"/>
      </bottom>
      <diagonal/>
    </border>
    <border>
      <left style="thin">
        <color indexed="64"/>
      </left>
      <right/>
      <top style="thin">
        <color theme="0" tint="-0.499984740745262"/>
      </top>
      <bottom style="thin">
        <color indexed="64"/>
      </bottom>
      <diagonal/>
    </border>
    <border>
      <left/>
      <right/>
      <top style="thin">
        <color theme="0" tint="-0.499984740745262"/>
      </top>
      <bottom style="thin">
        <color indexed="64"/>
      </bottom>
      <diagonal/>
    </border>
    <border>
      <left style="medium">
        <color theme="4" tint="-0.499984740745262"/>
      </left>
      <right/>
      <top/>
      <bottom style="medium">
        <color theme="4" tint="-0.499984740745262"/>
      </bottom>
      <diagonal/>
    </border>
    <border>
      <left/>
      <right/>
      <top style="thin">
        <color indexed="64"/>
      </top>
      <bottom style="medium">
        <color theme="4" tint="-0.249977111117893"/>
      </bottom>
      <diagonal/>
    </border>
    <border>
      <left/>
      <right/>
      <top style="medium">
        <color theme="4" tint="-0.499984740745262"/>
      </top>
      <bottom style="medium">
        <color theme="4" tint="-0.249977111117893"/>
      </bottom>
      <diagonal/>
    </border>
    <border>
      <left style="thin">
        <color theme="4" tint="-0.249977111117893"/>
      </left>
      <right/>
      <top style="medium">
        <color theme="4" tint="-0.249977111117893"/>
      </top>
      <bottom/>
      <diagonal/>
    </border>
    <border>
      <left/>
      <right/>
      <top style="medium">
        <color theme="4" tint="-0.249977111117893"/>
      </top>
      <bottom/>
      <diagonal/>
    </border>
    <border>
      <left/>
      <right/>
      <top style="thin">
        <color theme="4" tint="-0.249977111117893"/>
      </top>
      <bottom style="medium">
        <color theme="4" tint="-0.249977111117893"/>
      </bottom>
      <diagonal/>
    </border>
    <border>
      <left/>
      <right style="medium">
        <color theme="4" tint="-0.249977111117893"/>
      </right>
      <top style="thin">
        <color theme="4" tint="-0.249977111117893"/>
      </top>
      <bottom style="medium">
        <color theme="4" tint="-0.249977111117893"/>
      </bottom>
      <diagonal/>
    </border>
    <border>
      <left/>
      <right style="thin">
        <color theme="0" tint="-0.499984740745262"/>
      </right>
      <top style="thin">
        <color theme="0" tint="-0.499984740745262"/>
      </top>
      <bottom style="medium">
        <color theme="4" tint="-0.249977111117893"/>
      </bottom>
      <diagonal/>
    </border>
    <border>
      <left/>
      <right style="medium">
        <color theme="4" tint="-0.249977111117893"/>
      </right>
      <top/>
      <bottom style="medium">
        <color theme="4" tint="-0.249977111117893"/>
      </bottom>
      <diagonal/>
    </border>
    <border>
      <left style="medium">
        <color theme="4" tint="-0.249977111117893"/>
      </left>
      <right style="medium">
        <color theme="4" tint="-0.249977111117893"/>
      </right>
      <top style="medium">
        <color theme="4" tint="-0.249977111117893"/>
      </top>
      <bottom style="medium">
        <color theme="4" tint="-0.249977111117893"/>
      </bottom>
      <diagonal/>
    </border>
    <border>
      <left/>
      <right style="thin">
        <color indexed="64"/>
      </right>
      <top style="medium">
        <color theme="4" tint="-0.249977111117893"/>
      </top>
      <bottom style="thin">
        <color theme="0" tint="-0.499984740745262"/>
      </bottom>
      <diagonal/>
    </border>
    <border>
      <left style="thin">
        <color theme="4" tint="-0.249977111117893"/>
      </left>
      <right style="thin">
        <color theme="4" tint="-0.249977111117893"/>
      </right>
      <top style="medium">
        <color theme="4" tint="-0.249977111117893"/>
      </top>
      <bottom style="thin">
        <color theme="4" tint="-0.249977111117893"/>
      </bottom>
      <diagonal/>
    </border>
    <border>
      <left style="thin">
        <color theme="4" tint="-0.249977111117893"/>
      </left>
      <right style="medium">
        <color theme="4" tint="-0.249977111117893"/>
      </right>
      <top style="medium">
        <color theme="4" tint="-0.249977111117893"/>
      </top>
      <bottom style="thin">
        <color theme="4" tint="-0.249977111117893"/>
      </bottom>
      <diagonal/>
    </border>
    <border>
      <left style="thin">
        <color theme="4" tint="-0.249977111117893"/>
      </left>
      <right/>
      <top style="medium">
        <color theme="4" tint="-0.249977111117893"/>
      </top>
      <bottom style="thin">
        <color theme="4" tint="-0.249977111117893"/>
      </bottom>
      <diagonal/>
    </border>
    <border>
      <left/>
      <right style="thin">
        <color indexed="64"/>
      </right>
      <top style="medium">
        <color theme="4" tint="-0.249977111117893"/>
      </top>
      <bottom style="thin">
        <color theme="4" tint="-0.249977111117893"/>
      </bottom>
      <diagonal/>
    </border>
    <border>
      <left style="thin">
        <color indexed="64"/>
      </left>
      <right/>
      <top style="medium">
        <color theme="4" tint="-0.249977111117893"/>
      </top>
      <bottom style="thin">
        <color theme="4" tint="-0.249977111117893"/>
      </bottom>
      <diagonal/>
    </border>
    <border>
      <left style="thin">
        <color indexed="64"/>
      </left>
      <right style="medium">
        <color theme="4" tint="-0.249977111117893"/>
      </right>
      <top style="medium">
        <color theme="4" tint="-0.249977111117893"/>
      </top>
      <bottom style="thin">
        <color indexed="64"/>
      </bottom>
      <diagonal/>
    </border>
    <border>
      <left/>
      <right/>
      <top style="medium">
        <color theme="4" tint="-0.249977111117893"/>
      </top>
      <bottom style="thin">
        <color theme="4" tint="-0.249977111117893"/>
      </bottom>
      <diagonal/>
    </border>
    <border>
      <left/>
      <right style="medium">
        <color theme="4" tint="-0.249977111117893"/>
      </right>
      <top style="medium">
        <color theme="4" tint="-0.249977111117893"/>
      </top>
      <bottom style="thin">
        <color theme="4" tint="-0.249977111117893"/>
      </bottom>
      <diagonal/>
    </border>
    <border>
      <left/>
      <right style="thin">
        <color theme="4" tint="-0.249977111117893"/>
      </right>
      <top style="medium">
        <color theme="4" tint="-0.249977111117893"/>
      </top>
      <bottom style="thin">
        <color theme="4" tint="-0.249977111117893"/>
      </bottom>
      <diagonal/>
    </border>
    <border>
      <left style="medium">
        <color theme="4" tint="-0.249977111117893"/>
      </left>
      <right style="medium">
        <color theme="4" tint="-0.249977111117893"/>
      </right>
      <top style="medium">
        <color theme="4" tint="-0.249977111117893"/>
      </top>
      <bottom style="thin">
        <color theme="0" tint="-0.499984740745262"/>
      </bottom>
      <diagonal/>
    </border>
    <border>
      <left style="medium">
        <color theme="4" tint="-0.249977111117893"/>
      </left>
      <right/>
      <top style="thin">
        <color theme="0" tint="-0.499984740745262"/>
      </top>
      <bottom style="thin">
        <color theme="0" tint="-0.499984740745262"/>
      </bottom>
      <diagonal/>
    </border>
    <border>
      <left/>
      <right style="thin">
        <color theme="4" tint="-0.249977111117893"/>
      </right>
      <top style="medium">
        <color theme="4" tint="-0.249977111117893"/>
      </top>
      <bottom/>
      <diagonal/>
    </border>
    <border>
      <left style="medium">
        <color theme="4" tint="-0.249977111117893"/>
      </left>
      <right/>
      <top style="thin">
        <color theme="0" tint="-0.499984740745262"/>
      </top>
      <bottom style="medium">
        <color theme="4" tint="-0.249977111117893"/>
      </bottom>
      <diagonal/>
    </border>
    <border>
      <left style="thin">
        <color theme="0" tint="-0.499984740745262"/>
      </left>
      <right/>
      <top style="thin">
        <color theme="0" tint="-0.499984740745262"/>
      </top>
      <bottom style="medium">
        <color theme="4" tint="-0.249977111117893"/>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medium">
        <color indexed="64"/>
      </top>
      <bottom style="hair">
        <color rgb="FF000000"/>
      </bottom>
      <diagonal/>
    </border>
    <border>
      <left style="medium">
        <color indexed="64"/>
      </left>
      <right style="medium">
        <color indexed="64"/>
      </right>
      <top/>
      <bottom style="hair">
        <color indexed="64"/>
      </bottom>
      <diagonal/>
    </border>
    <border>
      <left style="medium">
        <color indexed="64"/>
      </left>
      <right style="medium">
        <color indexed="64"/>
      </right>
      <top/>
      <bottom style="hair">
        <color rgb="FF000000"/>
      </bottom>
      <diagonal/>
    </border>
    <border>
      <left style="medium">
        <color indexed="64"/>
      </left>
      <right style="medium">
        <color indexed="64"/>
      </right>
      <top/>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dashed">
        <color theme="1" tint="0.499984740745262"/>
      </top>
      <bottom style="dashed">
        <color theme="1" tint="0.499984740745262"/>
      </bottom>
      <diagonal/>
    </border>
    <border>
      <left/>
      <right/>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double">
        <color theme="1" tint="0.499984740745262"/>
      </right>
      <top style="thin">
        <color theme="1" tint="0.499984740745262"/>
      </top>
      <bottom/>
      <diagonal/>
    </border>
    <border>
      <left style="double">
        <color theme="1" tint="0.499984740745262"/>
      </left>
      <right/>
      <top style="thin">
        <color theme="1" tint="0.499984740745262"/>
      </top>
      <bottom style="thin">
        <color theme="1" tint="0.499984740745262"/>
      </bottom>
      <diagonal/>
    </border>
    <border>
      <left/>
      <right style="double">
        <color theme="1" tint="0.499984740745262"/>
      </right>
      <top style="thin">
        <color theme="1" tint="0.499984740745262"/>
      </top>
      <bottom style="thin">
        <color theme="1" tint="0.499984740745262"/>
      </bottom>
      <diagonal/>
    </border>
    <border>
      <left style="double">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bottom/>
      <diagonal/>
    </border>
    <border>
      <left style="double">
        <color theme="1" tint="0.499984740745262"/>
      </left>
      <right style="thin">
        <color theme="1" tint="0.499984740745262"/>
      </right>
      <top style="thin">
        <color theme="1" tint="0.499984740745262"/>
      </top>
      <bottom/>
      <diagonal/>
    </border>
    <border>
      <left style="thin">
        <color theme="1" tint="0.499984740745262"/>
      </left>
      <right style="double">
        <color theme="1" tint="0.499984740745262"/>
      </right>
      <top/>
      <bottom style="thin">
        <color theme="1" tint="0.499984740745262"/>
      </bottom>
      <diagonal/>
    </border>
    <border>
      <left style="double">
        <color theme="1"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double">
        <color theme="1" tint="0.499984740745262"/>
      </right>
      <top style="thin">
        <color theme="1" tint="0.499984740745262"/>
      </top>
      <bottom style="thin">
        <color theme="1" tint="0.499984740745262"/>
      </bottom>
      <diagonal/>
    </border>
    <border>
      <left style="thin">
        <color theme="0" tint="-0.34998626667073579"/>
      </left>
      <right/>
      <top/>
      <bottom/>
      <diagonal/>
    </border>
    <border>
      <left/>
      <right/>
      <top/>
      <bottom style="dotted">
        <color auto="1"/>
      </bottom>
      <diagonal/>
    </border>
    <border>
      <left/>
      <right/>
      <top style="dotted">
        <color auto="1"/>
      </top>
      <bottom/>
      <diagonal/>
    </border>
    <border>
      <left/>
      <right/>
      <top style="dotted">
        <color auto="1"/>
      </top>
      <bottom style="dotted">
        <color auto="1"/>
      </bottom>
      <diagonal/>
    </border>
    <border>
      <left style="thin">
        <color rgb="FF808080"/>
      </left>
      <right/>
      <top style="thin">
        <color theme="1" tint="0.499984740745262"/>
      </top>
      <bottom style="thin">
        <color rgb="FF808080"/>
      </bottom>
      <diagonal/>
    </border>
    <border>
      <left/>
      <right/>
      <top style="thin">
        <color theme="1" tint="0.499984740745262"/>
      </top>
      <bottom style="thin">
        <color rgb="FF808080"/>
      </bottom>
      <diagonal/>
    </border>
    <border>
      <left/>
      <right style="thin">
        <color theme="1" tint="0.499984740745262"/>
      </right>
      <top style="thin">
        <color theme="1" tint="0.499984740745262"/>
      </top>
      <bottom style="thin">
        <color rgb="FF808080"/>
      </bottom>
      <diagonal/>
    </border>
    <border>
      <left style="thin">
        <color theme="1" tint="0.499984740745262"/>
      </left>
      <right style="thin">
        <color auto="1"/>
      </right>
      <top style="thin">
        <color theme="1" tint="0.499984740745262"/>
      </top>
      <bottom style="thin">
        <color auto="1"/>
      </bottom>
      <diagonal/>
    </border>
    <border>
      <left style="thin">
        <color auto="1"/>
      </left>
      <right style="thin">
        <color theme="1" tint="0.499984740745262"/>
      </right>
      <top style="thin">
        <color theme="1" tint="0.499984740745262"/>
      </top>
      <bottom style="thin">
        <color auto="1"/>
      </bottom>
      <diagonal/>
    </border>
    <border>
      <left style="thin">
        <color theme="1" tint="0.499984740745262"/>
      </left>
      <right style="thin">
        <color auto="1"/>
      </right>
      <top style="thin">
        <color auto="1"/>
      </top>
      <bottom/>
      <diagonal/>
    </border>
    <border>
      <left style="thin">
        <color auto="1"/>
      </left>
      <right style="thin">
        <color theme="1" tint="0.499984740745262"/>
      </right>
      <top style="thin">
        <color auto="1"/>
      </top>
      <bottom/>
      <diagonal/>
    </border>
    <border>
      <left/>
      <right/>
      <top style="thin">
        <color theme="1" tint="0.499984740745262"/>
      </top>
      <bottom style="dashed">
        <color theme="1" tint="0.499984740745262"/>
      </bottom>
      <diagonal/>
    </border>
    <border>
      <left/>
      <right style="thin">
        <color theme="1" tint="0.499984740745262"/>
      </right>
      <top style="thin">
        <color theme="1" tint="0.499984740745262"/>
      </top>
      <bottom style="dashed">
        <color theme="1" tint="0.499984740745262"/>
      </bottom>
      <diagonal/>
    </border>
    <border>
      <left/>
      <right style="thin">
        <color theme="1" tint="0.499984740745262"/>
      </right>
      <top/>
      <bottom style="dashed">
        <color theme="1" tint="0.499984740745262"/>
      </bottom>
      <diagonal/>
    </border>
    <border>
      <left/>
      <right/>
      <top style="thin">
        <color theme="1" tint="0.499984740745262"/>
      </top>
      <bottom style="dashed">
        <color theme="0" tint="-0.499984740745262"/>
      </bottom>
      <diagonal/>
    </border>
    <border>
      <left/>
      <right style="thin">
        <color theme="1" tint="0.499984740745262"/>
      </right>
      <top style="thin">
        <color theme="1" tint="0.499984740745262"/>
      </top>
      <bottom style="dashed">
        <color theme="0" tint="-0.499984740745262"/>
      </bottom>
      <diagonal/>
    </border>
    <border>
      <left/>
      <right style="thin">
        <color theme="1" tint="0.499984740745262"/>
      </right>
      <top/>
      <bottom style="dashed">
        <color theme="0" tint="-0.499984740745262"/>
      </bottom>
      <diagonal/>
    </border>
    <border>
      <left/>
      <right/>
      <top style="dashed">
        <color theme="1" tint="0.499984740745262"/>
      </top>
      <bottom style="thin">
        <color theme="1" tint="0.499984740745262"/>
      </bottom>
      <diagonal/>
    </border>
    <border>
      <left/>
      <right style="thin">
        <color indexed="64"/>
      </right>
      <top style="thin">
        <color theme="1" tint="0.499984740745262"/>
      </top>
      <bottom style="thin">
        <color theme="1" tint="0.499984740745262"/>
      </bottom>
      <diagonal/>
    </border>
    <border>
      <left/>
      <right/>
      <top style="dashed">
        <color theme="0" tint="-0.24994659260841701"/>
      </top>
      <bottom/>
      <diagonal/>
    </border>
    <border>
      <left/>
      <right/>
      <top style="dashed">
        <color theme="0" tint="-0.24994659260841701"/>
      </top>
      <bottom style="dashed">
        <color theme="0" tint="-0.499984740745262"/>
      </bottom>
      <diagonal/>
    </border>
    <border>
      <left/>
      <right/>
      <top/>
      <bottom style="dashed">
        <color auto="1"/>
      </bottom>
      <diagonal/>
    </border>
    <border>
      <left/>
      <right/>
      <top style="dashed">
        <color theme="1" tint="0.499984740745262"/>
      </top>
      <bottom style="dashed">
        <color auto="1"/>
      </bottom>
      <diagonal/>
    </border>
    <border>
      <left style="thin">
        <color indexed="64"/>
      </left>
      <right style="thin">
        <color indexed="64"/>
      </right>
      <top style="medium">
        <color indexed="64"/>
      </top>
      <bottom style="hair">
        <color indexed="64"/>
      </bottom>
      <diagonal/>
    </border>
    <border>
      <left style="thin">
        <color indexed="64"/>
      </left>
      <right style="thick">
        <color indexed="64"/>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ck">
        <color indexed="64"/>
      </right>
      <top style="hair">
        <color indexed="64"/>
      </top>
      <bottom style="hair">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hair">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18">
    <xf numFmtId="0" fontId="0" fillId="0" borderId="0"/>
    <xf numFmtId="164" fontId="13" fillId="0" borderId="0" applyFont="0" applyFill="0" applyBorder="0" applyAlignment="0" applyProtection="0"/>
    <xf numFmtId="0" fontId="30" fillId="0" borderId="0"/>
    <xf numFmtId="9" fontId="13" fillId="0" borderId="0" applyFont="0" applyFill="0" applyBorder="0" applyAlignment="0" applyProtection="0"/>
    <xf numFmtId="165" fontId="27" fillId="0" borderId="0" applyFont="0" applyFill="0" applyBorder="0" applyAlignment="0" applyProtection="0"/>
    <xf numFmtId="0" fontId="27" fillId="0" borderId="0"/>
    <xf numFmtId="3" fontId="12" fillId="0" borderId="0">
      <alignment vertical="center"/>
    </xf>
    <xf numFmtId="0" fontId="50" fillId="0" borderId="0" applyNumberFormat="0" applyFill="0" applyBorder="0" applyAlignment="0" applyProtection="0"/>
    <xf numFmtId="0" fontId="27" fillId="0" borderId="0"/>
    <xf numFmtId="9" fontId="13" fillId="0" borderId="0" applyFont="0" applyFill="0" applyBorder="0" applyAlignment="0" applyProtection="0"/>
    <xf numFmtId="0" fontId="13" fillId="0" borderId="0"/>
    <xf numFmtId="167" fontId="27" fillId="0" borderId="0" applyFont="0" applyFill="0" applyBorder="0" applyAlignment="0" applyProtection="0"/>
    <xf numFmtId="0" fontId="27" fillId="0" borderId="0"/>
    <xf numFmtId="0" fontId="109" fillId="0" borderId="0"/>
    <xf numFmtId="43" fontId="13" fillId="0" borderId="0" applyFont="0" applyFill="0" applyBorder="0" applyAlignment="0" applyProtection="0"/>
    <xf numFmtId="0" fontId="13" fillId="0" borderId="0"/>
    <xf numFmtId="0" fontId="141" fillId="0" borderId="0" applyNumberFormat="0" applyFill="0" applyBorder="0" applyAlignment="0" applyProtection="0">
      <alignment vertical="top"/>
      <protection locked="0"/>
    </xf>
    <xf numFmtId="0" fontId="13" fillId="0" borderId="0"/>
  </cellStyleXfs>
  <cellXfs count="1769">
    <xf numFmtId="0" fontId="0" fillId="0" borderId="0" xfId="0"/>
    <xf numFmtId="0" fontId="0" fillId="0" borderId="0" xfId="0" applyAlignment="1">
      <alignment vertical="center"/>
    </xf>
    <xf numFmtId="0" fontId="2" fillId="0" borderId="0" xfId="0" applyFont="1"/>
    <xf numFmtId="0" fontId="3" fillId="0" borderId="1" xfId="0" applyFont="1" applyBorder="1" applyAlignment="1">
      <alignment vertical="center"/>
    </xf>
    <xf numFmtId="0" fontId="3" fillId="0" borderId="1" xfId="0" applyFont="1" applyBorder="1" applyAlignment="1">
      <alignment horizontal="center" vertical="center"/>
    </xf>
    <xf numFmtId="0" fontId="2" fillId="0" borderId="0" xfId="0" applyFont="1" applyAlignment="1">
      <alignment vertical="center"/>
    </xf>
    <xf numFmtId="0" fontId="7" fillId="0" borderId="0" xfId="0" applyFont="1" applyAlignment="1">
      <alignment vertical="center"/>
    </xf>
    <xf numFmtId="0" fontId="2" fillId="0" borderId="0" xfId="0" applyFont="1" applyAlignment="1">
      <alignment horizontal="left" vertical="center" indent="4"/>
    </xf>
    <xf numFmtId="0" fontId="9" fillId="0" borderId="0" xfId="0" applyFont="1" applyAlignment="1">
      <alignment vertical="center"/>
    </xf>
    <xf numFmtId="0" fontId="2" fillId="0" borderId="0" xfId="0" applyFont="1" applyAlignment="1">
      <alignment horizontal="left" vertical="center" indent="2"/>
    </xf>
    <xf numFmtId="0" fontId="16" fillId="0" borderId="0" xfId="0" applyFont="1"/>
    <xf numFmtId="0" fontId="16" fillId="0" borderId="0" xfId="0" applyFont="1" applyAlignment="1">
      <alignment horizontal="center"/>
    </xf>
    <xf numFmtId="0" fontId="17" fillId="0" borderId="1" xfId="0" applyFont="1" applyBorder="1" applyAlignment="1">
      <alignment horizontal="center" vertical="center"/>
    </xf>
    <xf numFmtId="0" fontId="1" fillId="0" borderId="0" xfId="0" applyFont="1" applyAlignment="1">
      <alignment horizontal="center"/>
    </xf>
    <xf numFmtId="0" fontId="0" fillId="0" borderId="6" xfId="0" applyBorder="1" applyProtection="1">
      <protection locked="0"/>
    </xf>
    <xf numFmtId="0" fontId="0" fillId="0" borderId="14" xfId="0" applyBorder="1" applyProtection="1">
      <protection locked="0"/>
    </xf>
    <xf numFmtId="0" fontId="0" fillId="0" borderId="0" xfId="0" applyProtection="1">
      <protection locked="0"/>
    </xf>
    <xf numFmtId="0" fontId="0" fillId="0" borderId="24" xfId="0" applyBorder="1"/>
    <xf numFmtId="0" fontId="0" fillId="0" borderId="25" xfId="0" applyBorder="1"/>
    <xf numFmtId="0" fontId="0" fillId="0" borderId="26" xfId="0" applyBorder="1"/>
    <xf numFmtId="0" fontId="0" fillId="0" borderId="33" xfId="0" applyBorder="1"/>
    <xf numFmtId="0" fontId="23" fillId="0" borderId="0" xfId="0" applyFont="1"/>
    <xf numFmtId="0" fontId="0" fillId="0" borderId="27" xfId="0" applyBorder="1" applyAlignment="1">
      <alignment vertical="center"/>
    </xf>
    <xf numFmtId="0" fontId="24" fillId="0" borderId="36" xfId="0" applyFont="1" applyBorder="1" applyAlignment="1" applyProtection="1">
      <alignment horizontal="center" vertical="center"/>
      <protection locked="0"/>
    </xf>
    <xf numFmtId="0" fontId="1" fillId="0" borderId="36" xfId="0" applyFont="1" applyBorder="1" applyAlignment="1" applyProtection="1">
      <alignment horizontal="center" vertical="center"/>
      <protection locked="0"/>
    </xf>
    <xf numFmtId="0" fontId="1" fillId="0" borderId="38" xfId="0" applyFont="1" applyBorder="1" applyAlignment="1" applyProtection="1">
      <alignment horizontal="center" vertical="center"/>
      <protection locked="0"/>
    </xf>
    <xf numFmtId="0" fontId="0" fillId="0" borderId="27" xfId="0" applyBorder="1"/>
    <xf numFmtId="0" fontId="0" fillId="0" borderId="28" xfId="0" applyBorder="1"/>
    <xf numFmtId="0" fontId="15" fillId="0" borderId="29" xfId="0" applyFont="1" applyBorder="1" applyAlignment="1">
      <alignment vertical="center"/>
    </xf>
    <xf numFmtId="0" fontId="0" fillId="0" borderId="34" xfId="0" applyBorder="1"/>
    <xf numFmtId="0" fontId="0" fillId="0" borderId="35" xfId="0" applyBorder="1"/>
    <xf numFmtId="0" fontId="0" fillId="0" borderId="30" xfId="0" applyBorder="1"/>
    <xf numFmtId="0" fontId="0" fillId="0" borderId="31" xfId="0" applyBorder="1"/>
    <xf numFmtId="0" fontId="18" fillId="0" borderId="31" xfId="0" applyFont="1" applyBorder="1" applyAlignment="1">
      <alignment horizontal="center" vertical="center"/>
    </xf>
    <xf numFmtId="0" fontId="0" fillId="0" borderId="32" xfId="0" applyBorder="1"/>
    <xf numFmtId="0" fontId="22" fillId="0" borderId="0" xfId="0" applyFont="1"/>
    <xf numFmtId="0" fontId="15" fillId="0" borderId="30" xfId="0" applyFont="1" applyBorder="1" applyAlignment="1">
      <alignment horizontal="left" vertical="center" indent="1"/>
    </xf>
    <xf numFmtId="0" fontId="0" fillId="0" borderId="31" xfId="0" applyBorder="1" applyAlignment="1">
      <alignment vertical="center"/>
    </xf>
    <xf numFmtId="0" fontId="0" fillId="0" borderId="28" xfId="0" applyBorder="1" applyAlignment="1">
      <alignment vertical="center"/>
    </xf>
    <xf numFmtId="0" fontId="23" fillId="0" borderId="27" xfId="0" applyFont="1" applyBorder="1"/>
    <xf numFmtId="0" fontId="0" fillId="0" borderId="37" xfId="0" applyBorder="1"/>
    <xf numFmtId="0" fontId="15" fillId="0" borderId="33" xfId="0" applyFont="1" applyBorder="1" applyAlignment="1">
      <alignment horizontal="left" vertical="center" indent="1"/>
    </xf>
    <xf numFmtId="0" fontId="21" fillId="0" borderId="29" xfId="0" applyFont="1" applyBorder="1" applyAlignment="1">
      <alignment vertical="center"/>
    </xf>
    <xf numFmtId="0" fontId="0" fillId="0" borderId="29" xfId="0" applyBorder="1" applyAlignment="1">
      <alignment vertical="center"/>
    </xf>
    <xf numFmtId="0" fontId="0" fillId="0" borderId="39" xfId="0" applyBorder="1"/>
    <xf numFmtId="0" fontId="18" fillId="0" borderId="0" xfId="0" applyFont="1" applyAlignment="1" applyProtection="1">
      <alignment horizontal="center"/>
      <protection locked="0"/>
    </xf>
    <xf numFmtId="0" fontId="0" fillId="0" borderId="16" xfId="0" applyBorder="1" applyProtection="1">
      <protection locked="0"/>
    </xf>
    <xf numFmtId="0" fontId="0" fillId="0" borderId="17" xfId="0" applyBorder="1" applyProtection="1">
      <protection locked="0"/>
    </xf>
    <xf numFmtId="0" fontId="0" fillId="0" borderId="18" xfId="0" applyBorder="1" applyProtection="1">
      <protection locked="0"/>
    </xf>
    <xf numFmtId="0" fontId="0" fillId="0" borderId="19" xfId="0" applyBorder="1" applyProtection="1">
      <protection locked="0"/>
    </xf>
    <xf numFmtId="0" fontId="0" fillId="0" borderId="5" xfId="0" applyBorder="1" applyProtection="1">
      <protection locked="0"/>
    </xf>
    <xf numFmtId="0" fontId="0" fillId="0" borderId="20" xfId="0" applyBorder="1" applyProtection="1">
      <protection locked="0"/>
    </xf>
    <xf numFmtId="0" fontId="0" fillId="0" borderId="13" xfId="0" applyBorder="1" applyProtection="1">
      <protection locked="0"/>
    </xf>
    <xf numFmtId="0" fontId="1" fillId="0" borderId="0" xfId="0" applyFont="1" applyProtection="1">
      <protection locked="0"/>
    </xf>
    <xf numFmtId="0" fontId="14" fillId="7" borderId="14" xfId="0" applyFont="1" applyFill="1" applyBorder="1" applyProtection="1">
      <protection locked="0"/>
    </xf>
    <xf numFmtId="0" fontId="14" fillId="7" borderId="0" xfId="0" applyFont="1" applyFill="1" applyProtection="1">
      <protection locked="0"/>
    </xf>
    <xf numFmtId="0" fontId="0" fillId="0" borderId="3" xfId="0" applyBorder="1" applyProtection="1">
      <protection locked="0"/>
    </xf>
    <xf numFmtId="0" fontId="0" fillId="0" borderId="2" xfId="0" applyBorder="1" applyProtection="1">
      <protection locked="0"/>
    </xf>
    <xf numFmtId="0" fontId="0" fillId="0" borderId="21" xfId="0" applyBorder="1" applyProtection="1">
      <protection locked="0"/>
    </xf>
    <xf numFmtId="0" fontId="0" fillId="0" borderId="22" xfId="0" applyBorder="1" applyProtection="1">
      <protection locked="0"/>
    </xf>
    <xf numFmtId="0" fontId="0" fillId="0" borderId="23" xfId="0" applyBorder="1" applyProtection="1">
      <protection locked="0"/>
    </xf>
    <xf numFmtId="0" fontId="0" fillId="0" borderId="4" xfId="0" applyBorder="1" applyProtection="1">
      <protection locked="0"/>
    </xf>
    <xf numFmtId="0" fontId="28" fillId="0" borderId="29" xfId="0" applyFont="1" applyBorder="1"/>
    <xf numFmtId="0" fontId="36" fillId="0" borderId="0" xfId="0" applyFont="1"/>
    <xf numFmtId="1" fontId="26" fillId="9" borderId="59" xfId="6" applyNumberFormat="1" applyFont="1" applyFill="1" applyBorder="1" applyAlignment="1" applyProtection="1">
      <alignment horizontal="left" vertical="center"/>
      <protection hidden="1"/>
    </xf>
    <xf numFmtId="3" fontId="26" fillId="0" borderId="60" xfId="6" applyFont="1" applyBorder="1" applyAlignment="1" applyProtection="1">
      <alignment horizontal="center" vertical="center"/>
      <protection hidden="1"/>
    </xf>
    <xf numFmtId="3" fontId="26" fillId="9" borderId="59" xfId="6" applyFont="1" applyFill="1" applyBorder="1" applyAlignment="1" applyProtection="1">
      <alignment horizontal="center" vertical="center"/>
      <protection hidden="1"/>
    </xf>
    <xf numFmtId="3" fontId="26" fillId="9" borderId="61" xfId="6" applyFont="1" applyFill="1" applyBorder="1" applyAlignment="1" applyProtection="1">
      <alignment horizontal="center" vertical="center"/>
      <protection hidden="1"/>
    </xf>
    <xf numFmtId="3" fontId="26" fillId="0" borderId="62" xfId="6" applyFont="1" applyBorder="1" applyAlignment="1" applyProtection="1">
      <alignment horizontal="center" vertical="center"/>
      <protection hidden="1"/>
    </xf>
    <xf numFmtId="3" fontId="41" fillId="9" borderId="42" xfId="6" applyFont="1" applyFill="1" applyBorder="1" applyAlignment="1" applyProtection="1">
      <alignment horizontal="center" vertical="center"/>
      <protection hidden="1"/>
    </xf>
    <xf numFmtId="0" fontId="30" fillId="0" borderId="63" xfId="0" applyFont="1" applyBorder="1" applyAlignment="1">
      <alignment vertical="center" wrapText="1"/>
    </xf>
    <xf numFmtId="0" fontId="30" fillId="0" borderId="64" xfId="0" applyFont="1" applyBorder="1" applyAlignment="1">
      <alignment vertical="center" wrapText="1"/>
    </xf>
    <xf numFmtId="41" fontId="30" fillId="0" borderId="63" xfId="0" applyNumberFormat="1" applyFont="1" applyBorder="1" applyAlignment="1">
      <alignment vertical="center" wrapText="1"/>
    </xf>
    <xf numFmtId="41" fontId="42" fillId="0" borderId="0" xfId="0" applyNumberFormat="1" applyFont="1"/>
    <xf numFmtId="41" fontId="42" fillId="0" borderId="66" xfId="0" applyNumberFormat="1" applyFont="1" applyBorder="1"/>
    <xf numFmtId="0" fontId="30" fillId="0" borderId="65" xfId="0" applyFont="1" applyBorder="1" applyAlignment="1">
      <alignment horizontal="left" vertical="center" wrapText="1"/>
    </xf>
    <xf numFmtId="1" fontId="26" fillId="9" borderId="59" xfId="6" applyNumberFormat="1" applyFont="1" applyFill="1" applyBorder="1" applyAlignment="1" applyProtection="1">
      <alignment horizontal="center" vertical="center"/>
      <protection hidden="1"/>
    </xf>
    <xf numFmtId="41" fontId="43" fillId="0" borderId="0" xfId="0" applyNumberFormat="1" applyFont="1"/>
    <xf numFmtId="41" fontId="30" fillId="0" borderId="65" xfId="0" applyNumberFormat="1" applyFont="1" applyBorder="1" applyAlignment="1">
      <alignment horizontal="right" vertical="center" wrapText="1"/>
    </xf>
    <xf numFmtId="41" fontId="43" fillId="0" borderId="66" xfId="0" applyNumberFormat="1" applyFont="1" applyBorder="1"/>
    <xf numFmtId="0" fontId="21" fillId="0" borderId="0" xfId="0" applyFont="1"/>
    <xf numFmtId="0" fontId="30" fillId="0" borderId="67" xfId="0" applyFont="1" applyBorder="1" applyAlignment="1">
      <alignment horizontal="left" vertical="center" wrapText="1"/>
    </xf>
    <xf numFmtId="0" fontId="30" fillId="0" borderId="68" xfId="0" applyFont="1" applyBorder="1" applyAlignment="1">
      <alignment horizontal="left" vertical="center" wrapText="1"/>
    </xf>
    <xf numFmtId="41" fontId="30" fillId="0" borderId="67" xfId="0" applyNumberFormat="1" applyFont="1" applyBorder="1" applyAlignment="1">
      <alignment horizontal="right" vertical="center" wrapText="1"/>
    </xf>
    <xf numFmtId="41" fontId="30" fillId="0" borderId="68" xfId="0" applyNumberFormat="1" applyFont="1" applyBorder="1" applyAlignment="1">
      <alignment horizontal="right" vertical="center" wrapText="1"/>
    </xf>
    <xf numFmtId="0" fontId="30" fillId="0" borderId="65" xfId="0" applyFont="1" applyBorder="1" applyAlignment="1">
      <alignment horizontal="left" wrapText="1"/>
    </xf>
    <xf numFmtId="0" fontId="30" fillId="0" borderId="68" xfId="0" applyFont="1" applyBorder="1" applyAlignment="1">
      <alignment horizontal="left" wrapText="1"/>
    </xf>
    <xf numFmtId="0" fontId="30" fillId="0" borderId="67" xfId="0" applyFont="1" applyBorder="1" applyAlignment="1">
      <alignment horizontal="left" wrapText="1"/>
    </xf>
    <xf numFmtId="49" fontId="16" fillId="0" borderId="0" xfId="0" applyNumberFormat="1" applyFont="1" applyAlignment="1" applyProtection="1">
      <alignment horizontal="center" vertical="center"/>
      <protection locked="0"/>
    </xf>
    <xf numFmtId="0" fontId="2" fillId="0" borderId="25" xfId="0" applyFont="1" applyBorder="1" applyAlignment="1">
      <alignment horizontal="center" vertical="center"/>
    </xf>
    <xf numFmtId="0" fontId="2" fillId="0" borderId="0" xfId="0" applyFont="1" applyAlignment="1">
      <alignment horizontal="center" vertical="center"/>
    </xf>
    <xf numFmtId="0" fontId="2" fillId="0" borderId="28" xfId="0" applyFont="1" applyBorder="1" applyAlignment="1">
      <alignment horizontal="center" vertical="center"/>
    </xf>
    <xf numFmtId="0" fontId="44" fillId="0" borderId="0" xfId="0" applyFont="1"/>
    <xf numFmtId="0" fontId="15" fillId="0" borderId="0" xfId="0" applyFont="1" applyAlignment="1">
      <alignment vertical="center"/>
    </xf>
    <xf numFmtId="0" fontId="15" fillId="0" borderId="0" xfId="0" applyFont="1"/>
    <xf numFmtId="49" fontId="7" fillId="0" borderId="0" xfId="0" applyNumberFormat="1" applyFont="1" applyAlignment="1">
      <alignment horizontal="center"/>
    </xf>
    <xf numFmtId="49" fontId="25" fillId="0" borderId="0" xfId="0" applyNumberFormat="1" applyFont="1" applyAlignment="1">
      <alignment horizontal="center"/>
    </xf>
    <xf numFmtId="49" fontId="16" fillId="0" borderId="0" xfId="0" applyNumberFormat="1" applyFont="1" applyAlignment="1">
      <alignment horizontal="center"/>
    </xf>
    <xf numFmtId="49" fontId="2" fillId="0" borderId="0" xfId="0" applyNumberFormat="1" applyFont="1" applyAlignment="1">
      <alignment vertical="center" wrapText="1"/>
    </xf>
    <xf numFmtId="0" fontId="2" fillId="0" borderId="27" xfId="0" applyFont="1" applyBorder="1" applyAlignment="1">
      <alignment vertical="center"/>
    </xf>
    <xf numFmtId="0" fontId="2" fillId="0" borderId="28" xfId="0" applyFont="1" applyBorder="1" applyAlignment="1">
      <alignment vertical="center"/>
    </xf>
    <xf numFmtId="0" fontId="2" fillId="0" borderId="24" xfId="0" applyFont="1" applyBorder="1" applyAlignment="1">
      <alignment vertical="center"/>
    </xf>
    <xf numFmtId="0" fontId="2" fillId="0" borderId="25" xfId="0" applyFont="1" applyBorder="1" applyAlignment="1">
      <alignment vertical="center"/>
    </xf>
    <xf numFmtId="0" fontId="2" fillId="0" borderId="26" xfId="0" applyFont="1" applyBorder="1" applyAlignment="1">
      <alignment vertical="center"/>
    </xf>
    <xf numFmtId="0" fontId="2" fillId="0" borderId="33" xfId="0" applyFont="1" applyBorder="1" applyAlignment="1">
      <alignment vertical="center"/>
    </xf>
    <xf numFmtId="0" fontId="2" fillId="0" borderId="34" xfId="0" applyFont="1" applyBorder="1" applyAlignment="1">
      <alignment vertical="center"/>
    </xf>
    <xf numFmtId="0" fontId="2" fillId="0" borderId="35" xfId="0" applyFont="1" applyBorder="1" applyAlignment="1">
      <alignment vertical="center"/>
    </xf>
    <xf numFmtId="0" fontId="15" fillId="0" borderId="0" xfId="0" applyFont="1" applyAlignment="1">
      <alignment horizontal="center"/>
    </xf>
    <xf numFmtId="0" fontId="51" fillId="0" borderId="0" xfId="0" applyFont="1"/>
    <xf numFmtId="49" fontId="16" fillId="0" borderId="0" xfId="0" applyNumberFormat="1" applyFont="1" applyAlignment="1">
      <alignment vertical="center"/>
    </xf>
    <xf numFmtId="14" fontId="7" fillId="0" borderId="0" xfId="0" applyNumberFormat="1" applyFont="1" applyAlignment="1">
      <alignment horizontal="center" vertical="center"/>
    </xf>
    <xf numFmtId="2" fontId="28" fillId="0" borderId="0" xfId="8" applyNumberFormat="1" applyFont="1"/>
    <xf numFmtId="0" fontId="2" fillId="0" borderId="25" xfId="0" applyFont="1" applyBorder="1" applyAlignment="1">
      <alignment horizontal="right" vertical="center"/>
    </xf>
    <xf numFmtId="0" fontId="51" fillId="0" borderId="29" xfId="0" applyFont="1" applyBorder="1"/>
    <xf numFmtId="0" fontId="15" fillId="0" borderId="0" xfId="0" applyFont="1" applyAlignment="1">
      <alignment horizontal="left"/>
    </xf>
    <xf numFmtId="0" fontId="15" fillId="0" borderId="40" xfId="0" applyFont="1" applyBorder="1" applyAlignment="1">
      <alignment horizontal="left"/>
    </xf>
    <xf numFmtId="49" fontId="6" fillId="0" borderId="40" xfId="0" applyNumberFormat="1" applyFont="1" applyBorder="1" applyAlignment="1">
      <alignment horizontal="left" vertical="center"/>
    </xf>
    <xf numFmtId="0" fontId="15" fillId="0" borderId="29" xfId="0" applyFont="1" applyBorder="1"/>
    <xf numFmtId="2" fontId="28" fillId="0" borderId="0" xfId="8" applyNumberFormat="1" applyFont="1" applyAlignment="1">
      <alignment horizontal="left"/>
    </xf>
    <xf numFmtId="2" fontId="46" fillId="0" borderId="70" xfId="8" applyNumberFormat="1" applyFont="1" applyBorder="1" applyAlignment="1">
      <alignment horizontal="left"/>
    </xf>
    <xf numFmtId="2" fontId="28" fillId="0" borderId="0" xfId="8" applyNumberFormat="1" applyFont="1" applyAlignment="1">
      <alignment horizontal="center"/>
    </xf>
    <xf numFmtId="0" fontId="46" fillId="0" borderId="29" xfId="8" applyFont="1" applyBorder="1"/>
    <xf numFmtId="2" fontId="28" fillId="0" borderId="40" xfId="8" applyNumberFormat="1" applyFont="1" applyBorder="1" applyAlignment="1">
      <alignment horizontal="left"/>
    </xf>
    <xf numFmtId="2" fontId="28" fillId="0" borderId="40" xfId="8" applyNumberFormat="1" applyFont="1" applyBorder="1" applyAlignment="1">
      <alignment horizontal="center"/>
    </xf>
    <xf numFmtId="0" fontId="51" fillId="0" borderId="40" xfId="0" applyFont="1" applyBorder="1"/>
    <xf numFmtId="0" fontId="44" fillId="0" borderId="0" xfId="0" applyFont="1" applyAlignment="1">
      <alignment vertical="center"/>
    </xf>
    <xf numFmtId="0" fontId="7" fillId="3" borderId="36" xfId="0" applyFont="1" applyFill="1" applyBorder="1" applyAlignment="1">
      <alignment horizontal="center" vertical="center"/>
    </xf>
    <xf numFmtId="0" fontId="24" fillId="0" borderId="0" xfId="0" applyFont="1" applyAlignment="1" applyProtection="1">
      <alignment horizontal="center" vertical="center"/>
      <protection locked="0"/>
    </xf>
    <xf numFmtId="0" fontId="11" fillId="0" borderId="0" xfId="8" applyFont="1"/>
    <xf numFmtId="0" fontId="12" fillId="0" borderId="0" xfId="8" applyFont="1"/>
    <xf numFmtId="0" fontId="28" fillId="0" borderId="0" xfId="8" applyFont="1" applyAlignment="1">
      <alignment horizontal="center" vertical="center" wrapText="1"/>
    </xf>
    <xf numFmtId="0" fontId="12" fillId="0" borderId="0" xfId="8" applyFont="1" applyAlignment="1">
      <alignment horizontal="center" vertical="center"/>
    </xf>
    <xf numFmtId="0" fontId="11" fillId="0" borderId="0" xfId="8" applyFont="1" applyAlignment="1">
      <alignment vertical="center"/>
    </xf>
    <xf numFmtId="1" fontId="11" fillId="0" borderId="0" xfId="8" applyNumberFormat="1" applyFont="1" applyAlignment="1" applyProtection="1">
      <alignment horizontal="center" vertical="center"/>
      <protection locked="0"/>
    </xf>
    <xf numFmtId="49" fontId="11" fillId="0" borderId="0" xfId="8" applyNumberFormat="1" applyFont="1" applyAlignment="1">
      <alignment horizontal="center" vertical="center"/>
    </xf>
    <xf numFmtId="0" fontId="12" fillId="0" borderId="0" xfId="8" applyFont="1" applyAlignment="1">
      <alignment vertical="center"/>
    </xf>
    <xf numFmtId="0" fontId="46" fillId="0" borderId="0" xfId="8" applyFont="1" applyAlignment="1">
      <alignment vertical="center"/>
    </xf>
    <xf numFmtId="0" fontId="26" fillId="0" borderId="0" xfId="8" applyFont="1" applyAlignment="1">
      <alignment vertical="center"/>
    </xf>
    <xf numFmtId="0" fontId="26" fillId="0" borderId="0" xfId="8" applyFont="1"/>
    <xf numFmtId="1" fontId="47" fillId="0" borderId="0" xfId="8" applyNumberFormat="1" applyFont="1" applyAlignment="1">
      <alignment horizontal="right" vertical="center"/>
    </xf>
    <xf numFmtId="0" fontId="26" fillId="0" borderId="0" xfId="8" applyFont="1" applyProtection="1">
      <protection locked="0"/>
    </xf>
    <xf numFmtId="0" fontId="48" fillId="0" borderId="0" xfId="8" applyFont="1" applyAlignment="1">
      <alignment vertical="center"/>
    </xf>
    <xf numFmtId="0" fontId="49" fillId="0" borderId="0" xfId="8" applyFont="1" applyAlignment="1">
      <alignment vertical="center"/>
    </xf>
    <xf numFmtId="1" fontId="12" fillId="0" borderId="0" xfId="8" applyNumberFormat="1" applyFont="1" applyAlignment="1">
      <alignment vertical="center"/>
    </xf>
    <xf numFmtId="0" fontId="6" fillId="0" borderId="0" xfId="0" applyFont="1" applyAlignment="1">
      <alignment vertical="center"/>
    </xf>
    <xf numFmtId="0" fontId="15" fillId="0" borderId="0" xfId="0" applyFont="1" applyAlignment="1">
      <alignment horizontal="center" vertical="center"/>
    </xf>
    <xf numFmtId="0" fontId="6" fillId="0" borderId="0" xfId="0" applyFont="1" applyAlignment="1">
      <alignment horizontal="center" vertical="center"/>
    </xf>
    <xf numFmtId="0" fontId="46" fillId="0" borderId="0" xfId="0" applyFont="1" applyAlignment="1">
      <alignment horizontal="center" vertical="center"/>
    </xf>
    <xf numFmtId="49" fontId="7" fillId="0" borderId="0" xfId="0" applyNumberFormat="1" applyFont="1" applyAlignment="1">
      <alignment vertical="center" wrapText="1"/>
    </xf>
    <xf numFmtId="0" fontId="45" fillId="0" borderId="0" xfId="0" applyFont="1" applyAlignment="1">
      <alignment horizontal="center" vertical="center"/>
    </xf>
    <xf numFmtId="0" fontId="54" fillId="2" borderId="1" xfId="0" applyFont="1" applyFill="1" applyBorder="1" applyAlignment="1">
      <alignment horizontal="center" vertical="center"/>
    </xf>
    <xf numFmtId="0" fontId="54" fillId="2" borderId="1" xfId="0" applyFont="1" applyFill="1" applyBorder="1" applyAlignment="1">
      <alignment horizontal="center" vertical="center" wrapText="1"/>
    </xf>
    <xf numFmtId="0" fontId="56" fillId="0" borderId="1" xfId="0" applyFont="1" applyBorder="1" applyAlignment="1">
      <alignment vertical="center"/>
    </xf>
    <xf numFmtId="164" fontId="56" fillId="0" borderId="1" xfId="1" applyFont="1" applyBorder="1" applyAlignment="1">
      <alignment vertical="center"/>
    </xf>
    <xf numFmtId="164" fontId="56" fillId="12" borderId="1" xfId="1" applyFont="1" applyFill="1" applyBorder="1" applyAlignment="1">
      <alignment vertical="center"/>
    </xf>
    <xf numFmtId="9" fontId="56" fillId="12" borderId="1" xfId="9" applyFont="1" applyFill="1" applyBorder="1" applyAlignment="1">
      <alignment horizontal="center" vertical="center"/>
    </xf>
    <xf numFmtId="164" fontId="54" fillId="2" borderId="1" xfId="0" applyNumberFormat="1" applyFont="1" applyFill="1" applyBorder="1" applyAlignment="1">
      <alignment horizontal="center" vertical="center"/>
    </xf>
    <xf numFmtId="9" fontId="54" fillId="2" borderId="1" xfId="0" applyNumberFormat="1" applyFont="1" applyFill="1" applyBorder="1" applyAlignment="1">
      <alignment horizontal="center" vertical="center"/>
    </xf>
    <xf numFmtId="0" fontId="17" fillId="7" borderId="1" xfId="0" applyFont="1" applyFill="1" applyBorder="1" applyAlignment="1">
      <alignment horizontal="center" vertical="center"/>
    </xf>
    <xf numFmtId="0" fontId="53" fillId="14" borderId="1" xfId="0" applyFont="1" applyFill="1" applyBorder="1" applyAlignment="1">
      <alignment horizontal="center" vertical="center"/>
    </xf>
    <xf numFmtId="0" fontId="54" fillId="15" borderId="1" xfId="0" applyFont="1" applyFill="1" applyBorder="1" applyAlignment="1">
      <alignment horizontal="center" vertical="center"/>
    </xf>
    <xf numFmtId="0" fontId="57" fillId="2" borderId="1" xfId="0" applyFont="1" applyFill="1" applyBorder="1" applyAlignment="1">
      <alignment horizontal="center" vertical="center"/>
    </xf>
    <xf numFmtId="0" fontId="54" fillId="0" borderId="1" xfId="0" applyFont="1" applyBorder="1" applyAlignment="1">
      <alignment horizontal="center" vertical="center"/>
    </xf>
    <xf numFmtId="164" fontId="54" fillId="15" borderId="1" xfId="1" applyFont="1" applyFill="1" applyBorder="1" applyAlignment="1">
      <alignment vertical="center"/>
    </xf>
    <xf numFmtId="0" fontId="54" fillId="16" borderId="1" xfId="0" applyFont="1" applyFill="1" applyBorder="1" applyAlignment="1">
      <alignment horizontal="center" vertical="center"/>
    </xf>
    <xf numFmtId="164" fontId="54" fillId="16" borderId="1" xfId="1" applyFont="1" applyFill="1" applyBorder="1" applyAlignment="1">
      <alignment vertical="center"/>
    </xf>
    <xf numFmtId="164" fontId="56" fillId="16" borderId="1" xfId="1" applyFont="1" applyFill="1" applyBorder="1" applyAlignment="1">
      <alignment vertical="center"/>
    </xf>
    <xf numFmtId="0" fontId="57" fillId="2" borderId="1" xfId="0" applyFont="1" applyFill="1" applyBorder="1" applyAlignment="1">
      <alignment horizontal="center" vertical="center" wrapText="1"/>
    </xf>
    <xf numFmtId="49" fontId="2" fillId="0" borderId="0" xfId="0" applyNumberFormat="1" applyFont="1" applyAlignment="1">
      <alignment horizontal="center" wrapText="1"/>
    </xf>
    <xf numFmtId="0" fontId="15" fillId="0" borderId="0" xfId="0" applyFont="1" applyAlignment="1">
      <alignment horizontal="left" vertical="center"/>
    </xf>
    <xf numFmtId="0" fontId="15" fillId="0" borderId="36" xfId="0" applyFont="1" applyBorder="1" applyAlignment="1">
      <alignment horizontal="center" vertical="center" wrapText="1"/>
    </xf>
    <xf numFmtId="3" fontId="15" fillId="0" borderId="36" xfId="0" applyNumberFormat="1" applyFont="1" applyBorder="1" applyAlignment="1">
      <alignment horizontal="center" vertical="center" wrapText="1"/>
    </xf>
    <xf numFmtId="3" fontId="6" fillId="6" borderId="36" xfId="0" applyNumberFormat="1" applyFont="1" applyFill="1" applyBorder="1" applyAlignment="1">
      <alignment horizontal="center" vertical="center" wrapText="1"/>
    </xf>
    <xf numFmtId="3" fontId="15" fillId="7" borderId="36" xfId="0" applyNumberFormat="1" applyFont="1" applyFill="1" applyBorder="1" applyAlignment="1">
      <alignment horizontal="center" vertical="center" wrapText="1"/>
    </xf>
    <xf numFmtId="3" fontId="62" fillId="17" borderId="36" xfId="0" applyNumberFormat="1" applyFont="1" applyFill="1" applyBorder="1" applyAlignment="1">
      <alignment horizontal="center" vertical="center" wrapText="1"/>
    </xf>
    <xf numFmtId="0" fontId="15" fillId="0" borderId="0" xfId="0" applyFont="1" applyAlignment="1">
      <alignment horizontal="center" vertical="center" wrapText="1"/>
    </xf>
    <xf numFmtId="49" fontId="15" fillId="0" borderId="0" xfId="0" applyNumberFormat="1" applyFont="1" applyAlignment="1" applyProtection="1">
      <alignment horizontal="center" vertical="center" wrapText="1"/>
      <protection locked="0"/>
    </xf>
    <xf numFmtId="3" fontId="15" fillId="0" borderId="0" xfId="0" applyNumberFormat="1" applyFont="1" applyAlignment="1" applyProtection="1">
      <alignment vertical="center" wrapText="1"/>
      <protection locked="0"/>
    </xf>
    <xf numFmtId="3" fontId="6" fillId="0" borderId="0" xfId="0" applyNumberFormat="1" applyFont="1" applyAlignment="1">
      <alignment vertical="center" wrapText="1"/>
    </xf>
    <xf numFmtId="0" fontId="15" fillId="0" borderId="0" xfId="0" applyFont="1" applyAlignment="1">
      <alignment horizontal="left" vertical="center" wrapText="1" indent="1"/>
    </xf>
    <xf numFmtId="0" fontId="6" fillId="0" borderId="0" xfId="0" applyFont="1" applyAlignment="1">
      <alignment horizontal="center" vertical="center" wrapText="1"/>
    </xf>
    <xf numFmtId="0" fontId="6" fillId="0" borderId="0" xfId="0" applyFont="1" applyAlignment="1">
      <alignment horizontal="left" vertical="center" wrapText="1" indent="1"/>
    </xf>
    <xf numFmtId="3" fontId="15" fillId="0" borderId="0" xfId="0" applyNumberFormat="1" applyFont="1" applyAlignment="1">
      <alignment vertical="center" wrapText="1"/>
    </xf>
    <xf numFmtId="164" fontId="15" fillId="7" borderId="36" xfId="1" applyFont="1" applyFill="1" applyBorder="1" applyAlignment="1" applyProtection="1">
      <alignment vertical="center" wrapText="1"/>
      <protection locked="0"/>
    </xf>
    <xf numFmtId="164" fontId="15" fillId="7" borderId="36" xfId="1" applyFont="1" applyFill="1" applyBorder="1" applyAlignment="1" applyProtection="1">
      <alignment horizontal="right" vertical="center" wrapText="1"/>
      <protection locked="0"/>
    </xf>
    <xf numFmtId="164" fontId="62" fillId="17" borderId="36" xfId="1" applyFont="1" applyFill="1" applyBorder="1" applyAlignment="1" applyProtection="1">
      <alignment vertical="center" wrapText="1"/>
      <protection locked="0"/>
    </xf>
    <xf numFmtId="164" fontId="15" fillId="0" borderId="36" xfId="1" applyFont="1" applyBorder="1" applyAlignment="1" applyProtection="1">
      <alignment vertical="center" wrapText="1"/>
      <protection locked="0"/>
    </xf>
    <xf numFmtId="49" fontId="15" fillId="7" borderId="36" xfId="0" applyNumberFormat="1" applyFont="1" applyFill="1" applyBorder="1" applyAlignment="1" applyProtection="1">
      <alignment horizontal="center" vertical="center" wrapText="1"/>
      <protection locked="0"/>
    </xf>
    <xf numFmtId="0" fontId="15" fillId="7" borderId="36" xfId="0" applyFont="1" applyFill="1" applyBorder="1" applyAlignment="1">
      <alignment horizontal="left" vertical="center" wrapText="1" indent="1"/>
    </xf>
    <xf numFmtId="0" fontId="15" fillId="7" borderId="36" xfId="0" applyFont="1" applyFill="1" applyBorder="1" applyAlignment="1" applyProtection="1">
      <alignment horizontal="center" vertical="center" wrapText="1"/>
      <protection locked="0"/>
    </xf>
    <xf numFmtId="0" fontId="62" fillId="17" borderId="36" xfId="0" applyFont="1" applyFill="1" applyBorder="1" applyAlignment="1">
      <alignment horizontal="center" vertical="center" wrapText="1"/>
    </xf>
    <xf numFmtId="49" fontId="62" fillId="17" borderId="36" xfId="0" applyNumberFormat="1" applyFont="1" applyFill="1" applyBorder="1" applyAlignment="1" applyProtection="1">
      <alignment horizontal="center" vertical="center" wrapText="1"/>
      <protection locked="0"/>
    </xf>
    <xf numFmtId="0" fontId="62" fillId="17" borderId="36" xfId="0" applyFont="1" applyFill="1" applyBorder="1" applyAlignment="1">
      <alignment horizontal="left" vertical="center" wrapText="1" indent="1"/>
    </xf>
    <xf numFmtId="0" fontId="62" fillId="17" borderId="36" xfId="0" applyFont="1" applyFill="1" applyBorder="1" applyAlignment="1" applyProtection="1">
      <alignment horizontal="center" vertical="center" wrapText="1"/>
      <protection locked="0"/>
    </xf>
    <xf numFmtId="49" fontId="15" fillId="0" borderId="36" xfId="0" applyNumberFormat="1" applyFont="1" applyBorder="1" applyAlignment="1" applyProtection="1">
      <alignment horizontal="center" vertical="center" wrapText="1"/>
      <protection locked="0"/>
    </xf>
    <xf numFmtId="0" fontId="15" fillId="0" borderId="36" xfId="0" applyFont="1" applyBorder="1" applyAlignment="1" applyProtection="1">
      <alignment horizontal="center" vertical="center" wrapText="1"/>
      <protection locked="0"/>
    </xf>
    <xf numFmtId="164" fontId="6" fillId="0" borderId="36" xfId="1" applyFont="1" applyBorder="1" applyAlignment="1">
      <alignment vertical="center" wrapText="1"/>
    </xf>
    <xf numFmtId="0" fontId="6" fillId="6" borderId="36" xfId="0" applyFont="1" applyFill="1" applyBorder="1" applyAlignment="1" applyProtection="1">
      <alignment horizontal="center" vertical="center" wrapText="1"/>
      <protection locked="0"/>
    </xf>
    <xf numFmtId="164" fontId="6" fillId="6" borderId="36" xfId="1" applyFont="1" applyFill="1" applyBorder="1" applyAlignment="1" applyProtection="1">
      <alignment vertical="center" wrapText="1"/>
      <protection locked="0"/>
    </xf>
    <xf numFmtId="0" fontId="6" fillId="6" borderId="36" xfId="0" applyFont="1" applyFill="1" applyBorder="1" applyAlignment="1" applyProtection="1">
      <alignment vertical="center" wrapText="1"/>
      <protection locked="0"/>
    </xf>
    <xf numFmtId="164" fontId="6" fillId="6" borderId="36" xfId="1" applyFont="1" applyFill="1" applyBorder="1" applyAlignment="1" applyProtection="1">
      <alignment horizontal="right" vertical="center" wrapText="1"/>
      <protection locked="0"/>
    </xf>
    <xf numFmtId="164" fontId="62" fillId="17" borderId="36" xfId="1" applyFont="1" applyFill="1" applyBorder="1" applyAlignment="1">
      <alignment vertical="center" wrapText="1"/>
    </xf>
    <xf numFmtId="0" fontId="6" fillId="6" borderId="36" xfId="0" applyFont="1" applyFill="1" applyBorder="1" applyAlignment="1">
      <alignment horizontal="center" vertical="center" wrapText="1"/>
    </xf>
    <xf numFmtId="0" fontId="6" fillId="0" borderId="0" xfId="0" applyFont="1" applyAlignment="1">
      <alignment horizontal="left" vertical="center"/>
    </xf>
    <xf numFmtId="0" fontId="23" fillId="0" borderId="0" xfId="0" applyFont="1" applyAlignment="1">
      <alignment vertical="center" wrapText="1"/>
    </xf>
    <xf numFmtId="0" fontId="56" fillId="0" borderId="1" xfId="0" applyFont="1" applyBorder="1" applyAlignment="1">
      <alignment horizontal="center" vertical="center"/>
    </xf>
    <xf numFmtId="0" fontId="54" fillId="4" borderId="1" xfId="0" applyFont="1" applyFill="1" applyBorder="1" applyAlignment="1">
      <alignment horizontal="center" vertical="center"/>
    </xf>
    <xf numFmtId="0" fontId="63" fillId="0" borderId="0" xfId="0" applyFont="1"/>
    <xf numFmtId="0" fontId="0" fillId="0" borderId="0" xfId="0" applyAlignment="1">
      <alignment horizontal="center"/>
    </xf>
    <xf numFmtId="3" fontId="40" fillId="0" borderId="0" xfId="6" applyFont="1" applyProtection="1">
      <alignment vertical="center"/>
      <protection hidden="1"/>
    </xf>
    <xf numFmtId="0" fontId="64" fillId="0" borderId="0" xfId="0" applyFont="1" applyAlignment="1">
      <alignment horizontal="left" vertical="center"/>
    </xf>
    <xf numFmtId="0" fontId="23" fillId="0" borderId="0" xfId="0" applyFont="1" applyAlignment="1">
      <alignment horizontal="left" vertical="center"/>
    </xf>
    <xf numFmtId="0" fontId="23" fillId="0" borderId="1" xfId="0" applyFont="1" applyBorder="1" applyAlignment="1">
      <alignment wrapText="1"/>
    </xf>
    <xf numFmtId="0" fontId="67" fillId="0" borderId="0" xfId="0" applyFont="1" applyAlignment="1">
      <alignment horizontal="left" vertical="center"/>
    </xf>
    <xf numFmtId="164" fontId="23" fillId="0" borderId="1" xfId="1" applyFont="1" applyBorder="1" applyAlignment="1">
      <alignment wrapText="1"/>
    </xf>
    <xf numFmtId="164" fontId="25" fillId="2" borderId="1" xfId="1" applyFont="1" applyFill="1" applyBorder="1" applyAlignment="1">
      <alignment wrapText="1"/>
    </xf>
    <xf numFmtId="0" fontId="25" fillId="4" borderId="36" xfId="0" applyFont="1" applyFill="1" applyBorder="1" applyAlignment="1">
      <alignment horizontal="center" vertical="center" wrapText="1"/>
    </xf>
    <xf numFmtId="0" fontId="26" fillId="4" borderId="36" xfId="0" applyFont="1" applyFill="1" applyBorder="1" applyAlignment="1">
      <alignment horizontal="center" vertical="center" wrapText="1"/>
    </xf>
    <xf numFmtId="0" fontId="20" fillId="15" borderId="0" xfId="0" applyFont="1" applyFill="1" applyAlignment="1">
      <alignment horizontal="left"/>
    </xf>
    <xf numFmtId="0" fontId="20" fillId="15" borderId="0" xfId="0" applyFont="1" applyFill="1"/>
    <xf numFmtId="0" fontId="18" fillId="15" borderId="0" xfId="0" applyFont="1" applyFill="1"/>
    <xf numFmtId="0" fontId="69" fillId="15" borderId="0" xfId="0" applyFont="1" applyFill="1" applyAlignment="1">
      <alignment horizontal="left"/>
    </xf>
    <xf numFmtId="0" fontId="69" fillId="15" borderId="0" xfId="0" applyFont="1" applyFill="1" applyAlignment="1">
      <alignment vertical="top"/>
    </xf>
    <xf numFmtId="0" fontId="20" fillId="15" borderId="0" xfId="0" applyFont="1" applyFill="1" applyAlignment="1">
      <alignment horizontal="left" vertical="center"/>
    </xf>
    <xf numFmtId="0" fontId="70" fillId="0" borderId="0" xfId="0" applyFont="1"/>
    <xf numFmtId="0" fontId="18" fillId="5" borderId="0" xfId="0" applyFont="1" applyFill="1"/>
    <xf numFmtId="0" fontId="20" fillId="5" borderId="0" xfId="0" applyFont="1" applyFill="1"/>
    <xf numFmtId="0" fontId="63" fillId="0" borderId="0" xfId="0" applyFont="1" applyAlignment="1">
      <alignment horizontal="left"/>
    </xf>
    <xf numFmtId="0" fontId="20" fillId="5" borderId="0" xfId="0" applyFont="1" applyFill="1" applyAlignment="1">
      <alignment horizontal="left"/>
    </xf>
    <xf numFmtId="0" fontId="71" fillId="5" borderId="0" xfId="0" applyFont="1" applyFill="1"/>
    <xf numFmtId="0" fontId="69" fillId="5" borderId="0" xfId="0" applyFont="1" applyFill="1" applyAlignment="1">
      <alignment horizontal="left"/>
    </xf>
    <xf numFmtId="0" fontId="69" fillId="5" borderId="0" xfId="0" applyFont="1" applyFill="1"/>
    <xf numFmtId="0" fontId="69" fillId="5" borderId="0" xfId="0" applyFont="1" applyFill="1" applyAlignment="1">
      <alignment horizontal="left" wrapText="1"/>
    </xf>
    <xf numFmtId="0" fontId="63" fillId="0" borderId="0" xfId="0" applyFont="1" applyAlignment="1">
      <alignment horizontal="left" wrapText="1"/>
    </xf>
    <xf numFmtId="0" fontId="72" fillId="0" borderId="0" xfId="0" applyFont="1" applyAlignment="1">
      <alignment horizontal="left" wrapText="1"/>
    </xf>
    <xf numFmtId="0" fontId="72" fillId="0" borderId="0" xfId="0" applyFont="1" applyAlignment="1">
      <alignment vertical="top"/>
    </xf>
    <xf numFmtId="0" fontId="63" fillId="0" borderId="0" xfId="0" applyFont="1" applyAlignment="1">
      <alignment vertical="top"/>
    </xf>
    <xf numFmtId="0" fontId="69" fillId="5" borderId="0" xfId="0" applyFont="1" applyFill="1" applyAlignment="1">
      <alignment vertical="top"/>
    </xf>
    <xf numFmtId="0" fontId="72" fillId="0" borderId="0" xfId="0" applyFont="1" applyAlignment="1">
      <alignment vertical="center"/>
    </xf>
    <xf numFmtId="0" fontId="72" fillId="0" borderId="0" xfId="0" applyFont="1" applyAlignment="1">
      <alignment horizontal="left"/>
    </xf>
    <xf numFmtId="0" fontId="72" fillId="0" borderId="0" xfId="0" applyFont="1"/>
    <xf numFmtId="0" fontId="63" fillId="0" borderId="0" xfId="0" applyFont="1" applyAlignment="1">
      <alignment horizontal="center" vertical="center"/>
    </xf>
    <xf numFmtId="0" fontId="63" fillId="0" borderId="0" xfId="0" applyFont="1" applyAlignment="1">
      <alignment horizontal="left" vertical="center"/>
    </xf>
    <xf numFmtId="0" fontId="69" fillId="5" borderId="0" xfId="0" applyFont="1" applyFill="1" applyAlignment="1">
      <alignment horizontal="left" vertical="center"/>
    </xf>
    <xf numFmtId="3" fontId="69" fillId="10" borderId="45" xfId="6" applyFont="1" applyFill="1" applyBorder="1" applyAlignment="1" applyProtection="1">
      <alignment horizontal="center" vertical="center" wrapText="1"/>
      <protection hidden="1"/>
    </xf>
    <xf numFmtId="3" fontId="69" fillId="0" borderId="45" xfId="6" applyFont="1" applyBorder="1" applyAlignment="1" applyProtection="1">
      <alignment horizontal="center" vertical="center" wrapText="1"/>
      <protection hidden="1"/>
    </xf>
    <xf numFmtId="3" fontId="69" fillId="10" borderId="46" xfId="6" applyFont="1" applyFill="1" applyBorder="1" applyAlignment="1" applyProtection="1">
      <alignment horizontal="center" vertical="center" wrapText="1"/>
      <protection hidden="1"/>
    </xf>
    <xf numFmtId="3" fontId="69" fillId="9" borderId="48" xfId="6" applyFont="1" applyFill="1" applyBorder="1" applyProtection="1">
      <alignment vertical="center"/>
      <protection hidden="1"/>
    </xf>
    <xf numFmtId="3" fontId="69" fillId="9" borderId="49" xfId="6" applyFont="1" applyFill="1" applyBorder="1" applyProtection="1">
      <alignment vertical="center"/>
      <protection hidden="1"/>
    </xf>
    <xf numFmtId="3" fontId="69" fillId="10" borderId="53" xfId="6" applyFont="1" applyFill="1" applyBorder="1" applyAlignment="1" applyProtection="1">
      <alignment horizontal="center" vertical="center" wrapText="1"/>
      <protection hidden="1"/>
    </xf>
    <xf numFmtId="3" fontId="69" fillId="0" borderId="53" xfId="6" applyFont="1" applyBorder="1" applyAlignment="1" applyProtection="1">
      <alignment horizontal="center" vertical="center" wrapText="1"/>
      <protection hidden="1"/>
    </xf>
    <xf numFmtId="3" fontId="69" fillId="10" borderId="54" xfId="6" applyFont="1" applyFill="1" applyBorder="1" applyAlignment="1" applyProtection="1">
      <alignment horizontal="center" vertical="center" wrapText="1"/>
      <protection hidden="1"/>
    </xf>
    <xf numFmtId="0" fontId="70" fillId="0" borderId="0" xfId="0" applyFont="1" applyAlignment="1">
      <alignment vertical="center"/>
    </xf>
    <xf numFmtId="0" fontId="70" fillId="0" borderId="1" xfId="0" applyFont="1" applyBorder="1" applyAlignment="1">
      <alignment horizontal="center" vertical="center"/>
    </xf>
    <xf numFmtId="0" fontId="70" fillId="0" borderId="0" xfId="0" applyFont="1" applyAlignment="1">
      <alignment horizontal="center" vertical="center"/>
    </xf>
    <xf numFmtId="0" fontId="70" fillId="0" borderId="0" xfId="0" applyFont="1" applyAlignment="1">
      <alignment horizontal="center"/>
    </xf>
    <xf numFmtId="0" fontId="55" fillId="7" borderId="36" xfId="0" applyFont="1" applyFill="1" applyBorder="1" applyAlignment="1">
      <alignment vertical="center"/>
    </xf>
    <xf numFmtId="0" fontId="62" fillId="17" borderId="36" xfId="0" applyFont="1" applyFill="1" applyBorder="1" applyAlignment="1">
      <alignment vertical="center"/>
    </xf>
    <xf numFmtId="0" fontId="26" fillId="4" borderId="32" xfId="0" applyFont="1" applyFill="1" applyBorder="1" applyAlignment="1">
      <alignment horizontal="center" vertical="center" wrapText="1"/>
    </xf>
    <xf numFmtId="164" fontId="55" fillId="7" borderId="36" xfId="1" applyFont="1" applyFill="1" applyBorder="1" applyAlignment="1">
      <alignment vertical="center"/>
    </xf>
    <xf numFmtId="164" fontId="15" fillId="0" borderId="36" xfId="1" applyFont="1" applyBorder="1"/>
    <xf numFmtId="164" fontId="15" fillId="7" borderId="36" xfId="1" applyFont="1" applyFill="1" applyBorder="1" applyAlignment="1">
      <alignment vertical="center" wrapText="1"/>
    </xf>
    <xf numFmtId="164" fontId="15" fillId="0" borderId="36" xfId="1" applyFont="1" applyBorder="1" applyAlignment="1">
      <alignment vertical="center"/>
    </xf>
    <xf numFmtId="0" fontId="0" fillId="0" borderId="0" xfId="0" applyProtection="1">
      <protection hidden="1"/>
    </xf>
    <xf numFmtId="0" fontId="76" fillId="0" borderId="0" xfId="0" applyFont="1" applyProtection="1">
      <protection hidden="1"/>
    </xf>
    <xf numFmtId="49" fontId="16" fillId="0" borderId="0" xfId="0" applyNumberFormat="1" applyFont="1" applyAlignment="1" applyProtection="1">
      <alignment horizontal="center" vertical="center"/>
      <protection hidden="1"/>
    </xf>
    <xf numFmtId="0" fontId="15" fillId="0" borderId="0" xfId="0" applyFont="1" applyAlignment="1" applyProtection="1">
      <alignment vertical="center"/>
      <protection hidden="1"/>
    </xf>
    <xf numFmtId="0" fontId="0" fillId="0" borderId="0" xfId="0" applyAlignment="1" applyProtection="1">
      <alignment vertical="center"/>
      <protection hidden="1"/>
    </xf>
    <xf numFmtId="0" fontId="76" fillId="0" borderId="0" xfId="0" applyFont="1" applyAlignment="1" applyProtection="1">
      <alignment vertical="center"/>
      <protection hidden="1"/>
    </xf>
    <xf numFmtId="0" fontId="15" fillId="0" borderId="29" xfId="0" applyFont="1" applyBorder="1" applyAlignment="1" applyProtection="1">
      <alignment horizontal="right" vertical="center"/>
      <protection hidden="1"/>
    </xf>
    <xf numFmtId="0" fontId="6" fillId="0" borderId="29" xfId="0" applyFont="1" applyBorder="1" applyAlignment="1" applyProtection="1">
      <alignment horizontal="center" vertical="center"/>
      <protection hidden="1"/>
    </xf>
    <xf numFmtId="0" fontId="77" fillId="0" borderId="0" xfId="0" applyFont="1" applyAlignment="1" applyProtection="1">
      <alignment horizontal="left" vertical="center"/>
      <protection locked="0"/>
    </xf>
    <xf numFmtId="0" fontId="44" fillId="0" borderId="0" xfId="0" applyFont="1" applyProtection="1">
      <protection locked="0"/>
    </xf>
    <xf numFmtId="0" fontId="44" fillId="0" borderId="0" xfId="0" applyFont="1" applyProtection="1">
      <protection hidden="1"/>
    </xf>
    <xf numFmtId="0" fontId="78" fillId="0" borderId="0" xfId="0" applyFont="1" applyProtection="1">
      <protection hidden="1"/>
    </xf>
    <xf numFmtId="0" fontId="79" fillId="0" borderId="0" xfId="0" applyFont="1" applyAlignment="1" applyProtection="1">
      <alignment horizontal="left" vertical="center" indent="1"/>
      <protection locked="0"/>
    </xf>
    <xf numFmtId="0" fontId="22" fillId="0" borderId="0" xfId="0" applyFont="1" applyProtection="1">
      <protection locked="0"/>
    </xf>
    <xf numFmtId="164" fontId="6" fillId="0" borderId="0" xfId="1" applyFont="1" applyBorder="1" applyAlignment="1" applyProtection="1">
      <alignment vertical="center"/>
      <protection hidden="1"/>
    </xf>
    <xf numFmtId="164" fontId="6" fillId="0" borderId="70" xfId="1" applyFont="1" applyBorder="1" applyAlignment="1" applyProtection="1">
      <alignment vertical="center"/>
      <protection hidden="1"/>
    </xf>
    <xf numFmtId="0" fontId="7" fillId="0" borderId="0" xfId="0" applyFont="1" applyAlignment="1">
      <alignment horizontal="center" vertical="center"/>
    </xf>
    <xf numFmtId="0" fontId="54" fillId="0" borderId="0" xfId="0" applyFont="1" applyAlignment="1">
      <alignment horizontal="center" vertical="center"/>
    </xf>
    <xf numFmtId="0" fontId="56" fillId="0" borderId="0" xfId="0" applyFont="1" applyAlignment="1">
      <alignment horizontal="center" vertical="center"/>
    </xf>
    <xf numFmtId="0" fontId="56" fillId="0" borderId="0" xfId="0" applyFont="1" applyAlignment="1">
      <alignment vertical="center"/>
    </xf>
    <xf numFmtId="164" fontId="56" fillId="0" borderId="0" xfId="1" applyFont="1" applyFill="1" applyBorder="1" applyAlignment="1">
      <alignment vertical="center"/>
    </xf>
    <xf numFmtId="164" fontId="23" fillId="0" borderId="0" xfId="1" applyFont="1" applyFill="1" applyBorder="1"/>
    <xf numFmtId="0" fontId="54" fillId="0" borderId="0" xfId="0" applyFont="1" applyAlignment="1">
      <alignment vertical="center"/>
    </xf>
    <xf numFmtId="164" fontId="54" fillId="0" borderId="0" xfId="1" applyFont="1" applyFill="1" applyBorder="1" applyAlignment="1">
      <alignment vertical="center"/>
    </xf>
    <xf numFmtId="0" fontId="68" fillId="0" borderId="0" xfId="0" applyFont="1" applyAlignment="1">
      <alignment horizontal="center" vertical="center"/>
    </xf>
    <xf numFmtId="0" fontId="68" fillId="0" borderId="0" xfId="0" applyFont="1" applyAlignment="1">
      <alignment vertical="center"/>
    </xf>
    <xf numFmtId="164" fontId="68" fillId="0" borderId="0" xfId="1" applyFont="1" applyFill="1" applyBorder="1" applyAlignment="1">
      <alignment vertical="center"/>
    </xf>
    <xf numFmtId="0" fontId="25" fillId="0" borderId="0" xfId="0" applyFont="1"/>
    <xf numFmtId="0" fontId="5" fillId="4" borderId="36" xfId="0" applyFont="1" applyFill="1" applyBorder="1" applyAlignment="1">
      <alignment horizontal="center" vertical="center" wrapText="1"/>
    </xf>
    <xf numFmtId="0" fontId="68" fillId="0" borderId="25" xfId="0" applyFont="1" applyBorder="1" applyAlignment="1">
      <alignment horizontal="center" vertical="center"/>
    </xf>
    <xf numFmtId="0" fontId="68" fillId="0" borderId="25" xfId="0" applyFont="1" applyBorder="1" applyAlignment="1">
      <alignment vertical="center"/>
    </xf>
    <xf numFmtId="164" fontId="68" fillId="0" borderId="25" xfId="1" applyFont="1" applyFill="1" applyBorder="1" applyAlignment="1">
      <alignment vertical="center"/>
    </xf>
    <xf numFmtId="0" fontId="15" fillId="0" borderId="0" xfId="0" applyFont="1" applyAlignment="1" applyProtection="1">
      <alignment horizontal="center" vertical="center"/>
      <protection hidden="1"/>
    </xf>
    <xf numFmtId="0" fontId="6" fillId="20" borderId="36" xfId="0" applyFont="1" applyFill="1" applyBorder="1" applyAlignment="1">
      <alignment vertical="center"/>
    </xf>
    <xf numFmtId="3" fontId="6" fillId="20" borderId="36" xfId="0" applyNumberFormat="1" applyFont="1" applyFill="1" applyBorder="1" applyAlignment="1">
      <alignment horizontal="center" vertical="center" wrapText="1"/>
    </xf>
    <xf numFmtId="0" fontId="6" fillId="20" borderId="36" xfId="0" applyFont="1" applyFill="1" applyBorder="1" applyAlignment="1">
      <alignment horizontal="left" vertical="center" wrapText="1" indent="1"/>
    </xf>
    <xf numFmtId="49" fontId="6" fillId="20" borderId="36" xfId="0" applyNumberFormat="1" applyFont="1" applyFill="1" applyBorder="1" applyAlignment="1" applyProtection="1">
      <alignment horizontal="center" vertical="center" wrapText="1"/>
      <protection locked="0"/>
    </xf>
    <xf numFmtId="164" fontId="6" fillId="20" borderId="36" xfId="1" applyFont="1" applyFill="1" applyBorder="1" applyAlignment="1" applyProtection="1">
      <alignment vertical="center" wrapText="1"/>
      <protection locked="0"/>
    </xf>
    <xf numFmtId="0" fontId="6" fillId="20" borderId="36" xfId="0" applyFont="1" applyFill="1" applyBorder="1" applyAlignment="1" applyProtection="1">
      <alignment horizontal="center" vertical="center" wrapText="1"/>
      <protection locked="0"/>
    </xf>
    <xf numFmtId="0" fontId="55" fillId="7" borderId="36" xfId="0" applyFont="1" applyFill="1" applyBorder="1" applyAlignment="1">
      <alignment vertical="center" wrapText="1"/>
    </xf>
    <xf numFmtId="49" fontId="6" fillId="7" borderId="36" xfId="0" applyNumberFormat="1" applyFont="1" applyFill="1" applyBorder="1" applyAlignment="1" applyProtection="1">
      <alignment horizontal="center" vertical="center" wrapText="1"/>
      <protection locked="0"/>
    </xf>
    <xf numFmtId="0" fontId="80" fillId="6" borderId="36" xfId="0" applyFont="1" applyFill="1" applyBorder="1" applyAlignment="1">
      <alignment vertical="center"/>
    </xf>
    <xf numFmtId="49" fontId="6" fillId="6" borderId="36" xfId="0" applyNumberFormat="1" applyFont="1" applyFill="1" applyBorder="1" applyAlignment="1" applyProtection="1">
      <alignment horizontal="center" vertical="center" wrapText="1"/>
      <protection locked="0"/>
    </xf>
    <xf numFmtId="164" fontId="80" fillId="6" borderId="36" xfId="1" applyFont="1" applyFill="1" applyBorder="1" applyAlignment="1">
      <alignment vertical="center"/>
    </xf>
    <xf numFmtId="0" fontId="15" fillId="7" borderId="36" xfId="0" applyFont="1" applyFill="1" applyBorder="1" applyAlignment="1">
      <alignment vertical="center" wrapText="1"/>
    </xf>
    <xf numFmtId="3" fontId="28" fillId="7" borderId="36" xfId="0" applyNumberFormat="1" applyFont="1" applyFill="1" applyBorder="1" applyAlignment="1">
      <alignment horizontal="center" vertical="center" wrapText="1"/>
    </xf>
    <xf numFmtId="0" fontId="28" fillId="7" borderId="36" xfId="0" applyFont="1" applyFill="1" applyBorder="1" applyAlignment="1">
      <alignment horizontal="left" vertical="center" wrapText="1" indent="1"/>
    </xf>
    <xf numFmtId="0" fontId="28" fillId="7" borderId="36" xfId="0" applyFont="1" applyFill="1" applyBorder="1" applyAlignment="1" applyProtection="1">
      <alignment horizontal="center" vertical="center" wrapText="1"/>
      <protection locked="0"/>
    </xf>
    <xf numFmtId="164" fontId="28" fillId="7" borderId="36" xfId="1" applyFont="1" applyFill="1" applyBorder="1" applyAlignment="1" applyProtection="1">
      <alignment vertical="center" wrapText="1"/>
      <protection locked="0"/>
    </xf>
    <xf numFmtId="0" fontId="15" fillId="0" borderId="0" xfId="0" applyFont="1" applyAlignment="1" applyProtection="1">
      <alignment horizontal="right" vertical="center"/>
      <protection hidden="1"/>
    </xf>
    <xf numFmtId="0" fontId="25" fillId="2" borderId="1" xfId="0" applyFont="1" applyFill="1" applyBorder="1" applyAlignment="1">
      <alignment vertical="center" wrapText="1"/>
    </xf>
    <xf numFmtId="0" fontId="15" fillId="4" borderId="84" xfId="0" applyFont="1" applyFill="1" applyBorder="1" applyAlignment="1" applyProtection="1">
      <alignment horizontal="center" vertical="center" wrapText="1"/>
      <protection hidden="1"/>
    </xf>
    <xf numFmtId="164" fontId="6" fillId="0" borderId="70" xfId="1" applyFont="1" applyBorder="1" applyAlignment="1" applyProtection="1">
      <alignment horizontal="center" vertical="center"/>
      <protection hidden="1"/>
    </xf>
    <xf numFmtId="0" fontId="83" fillId="0" borderId="0" xfId="10" applyFont="1" applyProtection="1">
      <protection hidden="1"/>
    </xf>
    <xf numFmtId="49" fontId="84" fillId="0" borderId="0" xfId="10" applyNumberFormat="1" applyFont="1" applyAlignment="1" applyProtection="1">
      <alignment vertical="center"/>
      <protection hidden="1"/>
    </xf>
    <xf numFmtId="0" fontId="85" fillId="19" borderId="0" xfId="10" applyFont="1" applyFill="1" applyProtection="1">
      <protection hidden="1"/>
    </xf>
    <xf numFmtId="0" fontId="86" fillId="0" borderId="0" xfId="0" applyFont="1"/>
    <xf numFmtId="14" fontId="86" fillId="0" borderId="15" xfId="0" applyNumberFormat="1" applyFont="1" applyBorder="1"/>
    <xf numFmtId="0" fontId="86" fillId="0" borderId="5" xfId="0" applyFont="1" applyBorder="1"/>
    <xf numFmtId="0" fontId="76" fillId="0" borderId="0" xfId="0" applyFont="1"/>
    <xf numFmtId="164" fontId="86" fillId="0" borderId="0" xfId="1" applyFont="1"/>
    <xf numFmtId="0" fontId="87" fillId="0" borderId="0" xfId="10" applyFont="1" applyProtection="1">
      <protection hidden="1"/>
    </xf>
    <xf numFmtId="49" fontId="88" fillId="0" borderId="0" xfId="10" applyNumberFormat="1" applyFont="1" applyAlignment="1" applyProtection="1">
      <alignment horizontal="center"/>
      <protection hidden="1"/>
    </xf>
    <xf numFmtId="0" fontId="89" fillId="0" borderId="0" xfId="10" applyFont="1" applyProtection="1">
      <protection hidden="1"/>
    </xf>
    <xf numFmtId="49" fontId="90" fillId="0" borderId="0" xfId="10" applyNumberFormat="1" applyFont="1" applyAlignment="1" applyProtection="1">
      <alignment horizontal="center"/>
      <protection hidden="1"/>
    </xf>
    <xf numFmtId="49" fontId="84" fillId="0" borderId="0" xfId="10" applyNumberFormat="1" applyFont="1" applyAlignment="1" applyProtection="1">
      <alignment horizontal="center"/>
      <protection hidden="1"/>
    </xf>
    <xf numFmtId="49" fontId="87" fillId="0" borderId="0" xfId="10" applyNumberFormat="1" applyFont="1" applyAlignment="1" applyProtection="1">
      <alignment vertical="center" wrapText="1"/>
      <protection hidden="1"/>
    </xf>
    <xf numFmtId="14" fontId="86" fillId="0" borderId="12" xfId="0" applyNumberFormat="1" applyFont="1" applyBorder="1"/>
    <xf numFmtId="0" fontId="86" fillId="0" borderId="13" xfId="0" applyFont="1" applyBorder="1"/>
    <xf numFmtId="0" fontId="91" fillId="0" borderId="0" xfId="10" applyFont="1" applyProtection="1">
      <protection hidden="1"/>
    </xf>
    <xf numFmtId="0" fontId="92" fillId="19" borderId="0" xfId="10" applyFont="1" applyFill="1" applyProtection="1">
      <protection hidden="1"/>
    </xf>
    <xf numFmtId="0" fontId="86" fillId="0" borderId="11" xfId="0" applyFont="1" applyBorder="1"/>
    <xf numFmtId="0" fontId="89" fillId="0" borderId="0" xfId="10" applyFont="1" applyAlignment="1" applyProtection="1">
      <alignment horizontal="left"/>
      <protection hidden="1"/>
    </xf>
    <xf numFmtId="49" fontId="91" fillId="0" borderId="0" xfId="10" applyNumberFormat="1" applyFont="1" applyAlignment="1" applyProtection="1">
      <alignment vertical="center"/>
      <protection hidden="1"/>
    </xf>
    <xf numFmtId="0" fontId="81" fillId="0" borderId="0" xfId="10" applyFont="1" applyProtection="1">
      <protection hidden="1"/>
    </xf>
    <xf numFmtId="0" fontId="93" fillId="0" borderId="0" xfId="10" applyFont="1" applyProtection="1">
      <protection hidden="1"/>
    </xf>
    <xf numFmtId="14" fontId="93" fillId="0" borderId="0" xfId="10" applyNumberFormat="1" applyFont="1" applyProtection="1">
      <protection hidden="1"/>
    </xf>
    <xf numFmtId="0" fontId="81" fillId="0" borderId="0" xfId="10" applyFont="1" applyAlignment="1" applyProtection="1">
      <alignment horizontal="left"/>
      <protection hidden="1"/>
    </xf>
    <xf numFmtId="1" fontId="93" fillId="0" borderId="0" xfId="10" applyNumberFormat="1" applyFont="1" applyProtection="1">
      <protection hidden="1"/>
    </xf>
    <xf numFmtId="0" fontId="92" fillId="0" borderId="0" xfId="10" applyFont="1" applyProtection="1">
      <protection hidden="1"/>
    </xf>
    <xf numFmtId="0" fontId="23" fillId="0" borderId="0" xfId="10" applyFont="1" applyProtection="1">
      <protection hidden="1"/>
    </xf>
    <xf numFmtId="0" fontId="95" fillId="0" borderId="0" xfId="10" applyFont="1" applyAlignment="1">
      <alignment horizontal="center" vertical="center"/>
    </xf>
    <xf numFmtId="0" fontId="23" fillId="19" borderId="0" xfId="10" applyFont="1" applyFill="1" applyProtection="1">
      <protection hidden="1"/>
    </xf>
    <xf numFmtId="49" fontId="95" fillId="0" borderId="0" xfId="10" applyNumberFormat="1" applyFont="1" applyAlignment="1">
      <alignment horizontal="center" vertical="center"/>
    </xf>
    <xf numFmtId="0" fontId="2" fillId="0" borderId="0" xfId="10" applyFont="1" applyAlignment="1" applyProtection="1">
      <alignment vertical="center"/>
      <protection hidden="1"/>
    </xf>
    <xf numFmtId="0" fontId="7" fillId="21" borderId="97" xfId="10" applyFont="1" applyFill="1" applyBorder="1" applyAlignment="1">
      <alignment horizontal="center" vertical="center"/>
    </xf>
    <xf numFmtId="0" fontId="2" fillId="21" borderId="98" xfId="10" applyFont="1" applyFill="1" applyBorder="1" applyAlignment="1">
      <alignment horizontal="center" vertical="center"/>
    </xf>
    <xf numFmtId="0" fontId="2" fillId="21" borderId="98" xfId="10" applyFont="1" applyFill="1" applyBorder="1" applyAlignment="1">
      <alignment vertical="center"/>
    </xf>
    <xf numFmtId="0" fontId="2" fillId="21" borderId="98" xfId="10" applyFont="1" applyFill="1" applyBorder="1" applyAlignment="1">
      <alignment horizontal="right" vertical="center"/>
    </xf>
    <xf numFmtId="0" fontId="46" fillId="22" borderId="0" xfId="10" applyFont="1" applyFill="1" applyAlignment="1" applyProtection="1">
      <alignment horizontal="center" vertical="center"/>
      <protection locked="0"/>
    </xf>
    <xf numFmtId="0" fontId="12" fillId="19" borderId="0" xfId="10" applyFont="1" applyFill="1" applyAlignment="1" applyProtection="1">
      <alignment vertical="center"/>
      <protection hidden="1"/>
    </xf>
    <xf numFmtId="0" fontId="2" fillId="0" borderId="102" xfId="10" applyFont="1" applyBorder="1" applyAlignment="1">
      <alignment vertical="center"/>
    </xf>
    <xf numFmtId="0" fontId="2" fillId="0" borderId="96" xfId="10" applyFont="1" applyBorder="1" applyAlignment="1">
      <alignment vertical="center"/>
    </xf>
    <xf numFmtId="0" fontId="2" fillId="0" borderId="0" xfId="10" applyFont="1" applyAlignment="1">
      <alignment vertical="center"/>
    </xf>
    <xf numFmtId="0" fontId="2" fillId="0" borderId="28" xfId="10" applyFont="1" applyBorder="1" applyAlignment="1">
      <alignment vertical="center"/>
    </xf>
    <xf numFmtId="0" fontId="87" fillId="19" borderId="0" xfId="10" applyFont="1" applyFill="1" applyAlignment="1" applyProtection="1">
      <alignment vertical="center"/>
      <protection hidden="1"/>
    </xf>
    <xf numFmtId="0" fontId="76" fillId="0" borderId="0" xfId="0" applyFont="1" applyAlignment="1">
      <alignment horizontal="center"/>
    </xf>
    <xf numFmtId="0" fontId="2" fillId="0" borderId="105" xfId="10" applyFont="1" applyBorder="1" applyAlignment="1">
      <alignment vertical="center"/>
    </xf>
    <xf numFmtId="14" fontId="7" fillId="0" borderId="0" xfId="10" applyNumberFormat="1" applyFont="1" applyAlignment="1">
      <alignment horizontal="center" vertical="center"/>
    </xf>
    <xf numFmtId="0" fontId="2" fillId="0" borderId="27" xfId="10" applyFont="1" applyBorder="1" applyAlignment="1">
      <alignment vertical="center"/>
    </xf>
    <xf numFmtId="0" fontId="2" fillId="19" borderId="0" xfId="10" applyFont="1" applyFill="1" applyAlignment="1" applyProtection="1">
      <alignment vertical="center"/>
      <protection hidden="1"/>
    </xf>
    <xf numFmtId="49" fontId="46" fillId="23" borderId="109" xfId="10" applyNumberFormat="1" applyFont="1" applyFill="1" applyBorder="1" applyAlignment="1" applyProtection="1">
      <alignment horizontal="center" vertical="center"/>
      <protection locked="0"/>
    </xf>
    <xf numFmtId="0" fontId="2" fillId="0" borderId="114" xfId="10" applyFont="1" applyBorder="1" applyAlignment="1">
      <alignment vertical="center"/>
    </xf>
    <xf numFmtId="0" fontId="7" fillId="21" borderId="107" xfId="10" applyFont="1" applyFill="1" applyBorder="1" applyAlignment="1">
      <alignment vertical="center"/>
    </xf>
    <xf numFmtId="0" fontId="7" fillId="21" borderId="116" xfId="10" applyFont="1" applyFill="1" applyBorder="1" applyAlignment="1">
      <alignment vertical="center"/>
    </xf>
    <xf numFmtId="0" fontId="7" fillId="21" borderId="96" xfId="10" applyFont="1" applyFill="1" applyBorder="1" applyAlignment="1">
      <alignment vertical="center"/>
    </xf>
    <xf numFmtId="0" fontId="2" fillId="21" borderId="96" xfId="10" applyFont="1" applyFill="1" applyBorder="1" applyAlignment="1">
      <alignment horizontal="center" vertical="center"/>
    </xf>
    <xf numFmtId="0" fontId="2" fillId="0" borderId="0" xfId="10" applyFont="1" applyAlignment="1">
      <alignment horizontal="center" vertical="center"/>
    </xf>
    <xf numFmtId="0" fontId="7" fillId="0" borderId="0" xfId="10" applyFont="1" applyAlignment="1">
      <alignment vertical="center"/>
    </xf>
    <xf numFmtId="0" fontId="7" fillId="0" borderId="0" xfId="10" applyFont="1" applyAlignment="1">
      <alignment horizontal="center" vertical="center"/>
    </xf>
    <xf numFmtId="0" fontId="2" fillId="0" borderId="136" xfId="10" applyFont="1" applyBorder="1" applyAlignment="1">
      <alignment vertical="center"/>
    </xf>
    <xf numFmtId="49" fontId="7" fillId="22" borderId="141" xfId="10" applyNumberFormat="1" applyFont="1" applyFill="1" applyBorder="1" applyAlignment="1" applyProtection="1">
      <alignment horizontal="center" vertical="center"/>
      <protection locked="0"/>
    </xf>
    <xf numFmtId="0" fontId="2" fillId="21" borderId="134" xfId="10" applyFont="1" applyFill="1" applyBorder="1" applyAlignment="1">
      <alignment vertical="center"/>
    </xf>
    <xf numFmtId="0" fontId="2" fillId="0" borderId="147" xfId="10" applyFont="1" applyBorder="1" applyAlignment="1">
      <alignment vertical="center"/>
    </xf>
    <xf numFmtId="0" fontId="2" fillId="21" borderId="0" xfId="10" applyFont="1" applyFill="1" applyAlignment="1">
      <alignment horizontal="center" vertical="center"/>
    </xf>
    <xf numFmtId="0" fontId="7" fillId="21" borderId="105" xfId="10" applyFont="1" applyFill="1" applyBorder="1" applyAlignment="1">
      <alignment vertical="center"/>
    </xf>
    <xf numFmtId="0" fontId="7" fillId="21" borderId="0" xfId="10" applyFont="1" applyFill="1" applyAlignment="1">
      <alignment vertical="center"/>
    </xf>
    <xf numFmtId="0" fontId="2" fillId="21" borderId="96" xfId="0" applyFont="1" applyFill="1" applyBorder="1" applyAlignment="1">
      <alignment vertical="center"/>
    </xf>
    <xf numFmtId="0" fontId="2" fillId="0" borderId="0" xfId="10" applyFont="1" applyAlignment="1">
      <alignment horizontal="center" vertical="center" wrapText="1"/>
    </xf>
    <xf numFmtId="0" fontId="2" fillId="21" borderId="107" xfId="10" applyFont="1" applyFill="1" applyBorder="1" applyAlignment="1">
      <alignment vertical="center"/>
    </xf>
    <xf numFmtId="0" fontId="2" fillId="21" borderId="149" xfId="10" applyFont="1" applyFill="1" applyBorder="1" applyAlignment="1">
      <alignment vertical="center"/>
    </xf>
    <xf numFmtId="0" fontId="106" fillId="21" borderId="149" xfId="10" applyFont="1" applyFill="1" applyBorder="1" applyAlignment="1" applyProtection="1">
      <alignment vertical="center"/>
      <protection hidden="1"/>
    </xf>
    <xf numFmtId="0" fontId="2" fillId="21" borderId="0" xfId="10" applyFont="1" applyFill="1" applyAlignment="1">
      <alignment vertical="center"/>
    </xf>
    <xf numFmtId="0" fontId="7" fillId="21" borderId="105" xfId="10" applyFont="1" applyFill="1" applyBorder="1" applyAlignment="1">
      <alignment horizontal="center" vertical="center"/>
    </xf>
    <xf numFmtId="0" fontId="15" fillId="21" borderId="0" xfId="10" applyFont="1" applyFill="1" applyAlignment="1">
      <alignment vertical="center"/>
    </xf>
    <xf numFmtId="0" fontId="2" fillId="21" borderId="116" xfId="10" applyFont="1" applyFill="1" applyBorder="1" applyAlignment="1">
      <alignment vertical="center"/>
    </xf>
    <xf numFmtId="0" fontId="2" fillId="21" borderId="96" xfId="10" applyFont="1" applyFill="1" applyBorder="1" applyAlignment="1">
      <alignment vertical="center"/>
    </xf>
    <xf numFmtId="0" fontId="7" fillId="21" borderId="107" xfId="10" applyFont="1" applyFill="1" applyBorder="1" applyAlignment="1">
      <alignment horizontal="center" vertical="center"/>
    </xf>
    <xf numFmtId="0" fontId="2" fillId="0" borderId="0" xfId="10" applyFont="1" applyAlignment="1">
      <alignment horizontal="left" vertical="center"/>
    </xf>
    <xf numFmtId="49" fontId="6" fillId="23" borderId="160" xfId="10" applyNumberFormat="1" applyFont="1" applyFill="1" applyBorder="1" applyAlignment="1" applyProtection="1">
      <alignment horizontal="center" vertical="center"/>
      <protection locked="0"/>
    </xf>
    <xf numFmtId="49" fontId="6" fillId="23" borderId="161" xfId="10" applyNumberFormat="1" applyFont="1" applyFill="1" applyBorder="1" applyAlignment="1" applyProtection="1">
      <alignment horizontal="center" vertical="center"/>
      <protection locked="0"/>
    </xf>
    <xf numFmtId="0" fontId="2" fillId="21" borderId="153" xfId="10" applyFont="1" applyFill="1" applyBorder="1" applyAlignment="1">
      <alignment vertical="center"/>
    </xf>
    <xf numFmtId="0" fontId="11" fillId="0" borderId="0" xfId="10" applyFont="1" applyAlignment="1">
      <alignment horizontal="center" vertical="center"/>
    </xf>
    <xf numFmtId="0" fontId="12" fillId="0" borderId="0" xfId="10" applyFont="1" applyAlignment="1">
      <alignment vertical="center"/>
    </xf>
    <xf numFmtId="10" fontId="6" fillId="22" borderId="157" xfId="3" applyNumberFormat="1" applyFont="1" applyFill="1" applyBorder="1" applyAlignment="1" applyProtection="1">
      <alignment horizontal="center" vertical="center"/>
      <protection locked="0"/>
    </xf>
    <xf numFmtId="0" fontId="7" fillId="21" borderId="165" xfId="10" applyFont="1" applyFill="1" applyBorder="1" applyAlignment="1">
      <alignment horizontal="center" vertical="center"/>
    </xf>
    <xf numFmtId="0" fontId="2" fillId="0" borderId="116" xfId="10" applyFont="1" applyBorder="1" applyAlignment="1">
      <alignment vertical="center"/>
    </xf>
    <xf numFmtId="0" fontId="2" fillId="21" borderId="116" xfId="10" applyFont="1" applyFill="1" applyBorder="1" applyAlignment="1">
      <alignment vertical="center" wrapText="1"/>
    </xf>
    <xf numFmtId="0" fontId="2" fillId="21" borderId="96" xfId="10" applyFont="1" applyFill="1" applyBorder="1" applyAlignment="1">
      <alignment vertical="center" wrapText="1"/>
    </xf>
    <xf numFmtId="0" fontId="2" fillId="24" borderId="153" xfId="10" applyFont="1" applyFill="1" applyBorder="1" applyAlignment="1" applyProtection="1">
      <alignment horizontal="center" vertical="center" wrapText="1"/>
      <protection locked="0"/>
    </xf>
    <xf numFmtId="9" fontId="6" fillId="22" borderId="156" xfId="3" applyFont="1" applyFill="1" applyBorder="1" applyAlignment="1" applyProtection="1">
      <alignment horizontal="center" vertical="center"/>
      <protection locked="0"/>
    </xf>
    <xf numFmtId="0" fontId="7" fillId="21" borderId="167" xfId="10" applyFont="1" applyFill="1" applyBorder="1" applyAlignment="1">
      <alignment vertical="center"/>
    </xf>
    <xf numFmtId="0" fontId="23" fillId="0" borderId="0" xfId="10" applyFont="1"/>
    <xf numFmtId="0" fontId="2" fillId="0" borderId="0" xfId="10" applyFont="1" applyAlignment="1" applyProtection="1">
      <alignment horizontal="center" vertical="center"/>
      <protection hidden="1"/>
    </xf>
    <xf numFmtId="49" fontId="6" fillId="0" borderId="0" xfId="10" applyNumberFormat="1" applyFont="1" applyAlignment="1" applyProtection="1">
      <alignment horizontal="left" vertical="center" indent="1"/>
      <protection hidden="1"/>
    </xf>
    <xf numFmtId="3" fontId="29" fillId="21" borderId="16" xfId="11" applyNumberFormat="1" applyFont="1" applyFill="1" applyBorder="1" applyAlignment="1" applyProtection="1">
      <alignment horizontal="right" vertical="center"/>
      <protection hidden="1"/>
    </xf>
    <xf numFmtId="3" fontId="29" fillId="21" borderId="18" xfId="11" applyNumberFormat="1" applyFont="1" applyFill="1" applyBorder="1" applyAlignment="1" applyProtection="1">
      <alignment horizontal="right" vertical="center"/>
      <protection hidden="1"/>
    </xf>
    <xf numFmtId="1" fontId="27" fillId="0" borderId="171" xfId="12" applyNumberFormat="1" applyBorder="1" applyAlignment="1" applyProtection="1">
      <alignment horizontal="left"/>
      <protection locked="0"/>
    </xf>
    <xf numFmtId="3" fontId="27" fillId="0" borderId="171" xfId="12" applyNumberFormat="1" applyBorder="1" applyProtection="1">
      <protection locked="0"/>
    </xf>
    <xf numFmtId="3" fontId="17" fillId="0" borderId="172" xfId="11" applyNumberFormat="1" applyFont="1" applyBorder="1" applyAlignment="1" applyProtection="1">
      <alignment horizontal="right" vertical="center"/>
      <protection locked="0"/>
    </xf>
    <xf numFmtId="1" fontId="27" fillId="0" borderId="173" xfId="12" applyNumberFormat="1" applyBorder="1" applyAlignment="1" applyProtection="1">
      <alignment horizontal="left"/>
      <protection locked="0"/>
    </xf>
    <xf numFmtId="3" fontId="27" fillId="0" borderId="173" xfId="12" applyNumberFormat="1" applyBorder="1" applyProtection="1">
      <protection locked="0"/>
    </xf>
    <xf numFmtId="3" fontId="17" fillId="0" borderId="174" xfId="11" applyNumberFormat="1" applyFont="1" applyBorder="1" applyAlignment="1" applyProtection="1">
      <alignment horizontal="right" vertical="center"/>
      <protection locked="0"/>
    </xf>
    <xf numFmtId="1" fontId="27" fillId="0" borderId="170" xfId="12" applyNumberFormat="1" applyBorder="1" applyAlignment="1" applyProtection="1">
      <alignment horizontal="left"/>
      <protection locked="0"/>
    </xf>
    <xf numFmtId="3" fontId="17" fillId="0" borderId="170" xfId="11" applyNumberFormat="1" applyFont="1" applyBorder="1" applyAlignment="1" applyProtection="1">
      <alignment horizontal="right" vertical="center"/>
      <protection locked="0"/>
    </xf>
    <xf numFmtId="3" fontId="27" fillId="0" borderId="170" xfId="12" applyNumberFormat="1" applyBorder="1" applyAlignment="1" applyProtection="1">
      <alignment horizontal="center"/>
      <protection locked="0"/>
    </xf>
    <xf numFmtId="1" fontId="27" fillId="0" borderId="0" xfId="6" applyNumberFormat="1" applyFont="1" applyAlignment="1" applyProtection="1">
      <alignment horizontal="left" vertical="center"/>
      <protection hidden="1"/>
    </xf>
    <xf numFmtId="3" fontId="27" fillId="0" borderId="0" xfId="6" applyFont="1" applyProtection="1">
      <alignment vertical="center"/>
      <protection hidden="1"/>
    </xf>
    <xf numFmtId="167" fontId="27" fillId="0" borderId="0" xfId="11" applyFill="1" applyBorder="1" applyAlignment="1" applyProtection="1">
      <alignment horizontal="right" vertical="center"/>
      <protection hidden="1"/>
    </xf>
    <xf numFmtId="167" fontId="27" fillId="0" borderId="17" xfId="11" applyFill="1" applyBorder="1" applyAlignment="1" applyProtection="1">
      <alignment horizontal="right" vertical="center"/>
      <protection hidden="1"/>
    </xf>
    <xf numFmtId="1" fontId="27" fillId="0" borderId="175" xfId="6" applyNumberFormat="1" applyFont="1" applyBorder="1" applyAlignment="1" applyProtection="1">
      <alignment horizontal="left" vertical="center"/>
      <protection hidden="1"/>
    </xf>
    <xf numFmtId="3" fontId="27" fillId="0" borderId="175" xfId="6" applyFont="1" applyBorder="1" applyProtection="1">
      <alignment vertical="center"/>
      <protection hidden="1"/>
    </xf>
    <xf numFmtId="167" fontId="27" fillId="0" borderId="0" xfId="11" applyAlignment="1" applyProtection="1">
      <alignment horizontal="right" vertical="center"/>
      <protection hidden="1"/>
    </xf>
    <xf numFmtId="0" fontId="27" fillId="0" borderId="0" xfId="5" applyProtection="1">
      <protection hidden="1"/>
    </xf>
    <xf numFmtId="0" fontId="84" fillId="0" borderId="0" xfId="5" applyFont="1" applyProtection="1">
      <protection hidden="1"/>
    </xf>
    <xf numFmtId="20" fontId="16" fillId="0" borderId="0" xfId="0" applyNumberFormat="1" applyFont="1" applyAlignment="1" applyProtection="1">
      <alignment horizontal="center" vertical="center"/>
      <protection hidden="1"/>
    </xf>
    <xf numFmtId="0" fontId="15" fillId="0" borderId="70" xfId="0" applyFont="1" applyBorder="1" applyAlignment="1" applyProtection="1">
      <alignment vertical="center"/>
      <protection hidden="1"/>
    </xf>
    <xf numFmtId="0" fontId="51" fillId="0" borderId="0" xfId="0" applyFont="1" applyAlignment="1" applyProtection="1">
      <alignment vertical="center"/>
      <protection hidden="1"/>
    </xf>
    <xf numFmtId="0" fontId="112" fillId="0" borderId="0" xfId="0" applyFont="1" applyAlignment="1" applyProtection="1">
      <alignment vertical="center"/>
      <protection hidden="1"/>
    </xf>
    <xf numFmtId="164" fontId="6" fillId="0" borderId="29" xfId="1" applyFont="1" applyBorder="1" applyAlignment="1" applyProtection="1">
      <alignment horizontal="center" vertical="center"/>
      <protection hidden="1"/>
    </xf>
    <xf numFmtId="14" fontId="6" fillId="0" borderId="29" xfId="0" applyNumberFormat="1" applyFont="1" applyBorder="1" applyAlignment="1" applyProtection="1">
      <alignment horizontal="center" vertical="center"/>
      <protection hidden="1"/>
    </xf>
    <xf numFmtId="0" fontId="6" fillId="0" borderId="39" xfId="0" applyFont="1" applyBorder="1" applyAlignment="1" applyProtection="1">
      <alignment horizontal="center" vertical="center"/>
      <protection hidden="1"/>
    </xf>
    <xf numFmtId="0" fontId="15" fillId="0" borderId="29" xfId="0" applyFont="1" applyBorder="1" applyAlignment="1" applyProtection="1">
      <alignment horizontal="center" vertical="center"/>
      <protection hidden="1"/>
    </xf>
    <xf numFmtId="0" fontId="86" fillId="0" borderId="0" xfId="0" applyFont="1" applyProtection="1">
      <protection hidden="1"/>
    </xf>
    <xf numFmtId="0" fontId="75" fillId="0" borderId="0" xfId="0" applyFont="1" applyProtection="1">
      <protection locked="0"/>
    </xf>
    <xf numFmtId="0" fontId="25" fillId="4" borderId="26" xfId="0" applyFont="1" applyFill="1" applyBorder="1" applyAlignment="1">
      <alignment horizontal="center" vertical="center" wrapText="1"/>
    </xf>
    <xf numFmtId="0" fontId="45" fillId="0" borderId="0" xfId="0" applyFont="1" applyAlignment="1" applyProtection="1">
      <alignment horizontal="center" vertical="center"/>
      <protection hidden="1"/>
    </xf>
    <xf numFmtId="164" fontId="6" fillId="0" borderId="70" xfId="1" applyFont="1" applyBorder="1" applyAlignment="1" applyProtection="1">
      <alignment horizontal="left" vertical="center"/>
      <protection hidden="1"/>
    </xf>
    <xf numFmtId="164" fontId="6" fillId="0" borderId="71" xfId="1" applyFont="1" applyFill="1" applyBorder="1" applyAlignment="1" applyProtection="1">
      <alignment horizontal="left"/>
      <protection hidden="1"/>
    </xf>
    <xf numFmtId="164" fontId="6" fillId="0" borderId="0" xfId="1" applyFont="1" applyBorder="1" applyAlignment="1" applyProtection="1">
      <alignment horizontal="left" vertical="center"/>
      <protection hidden="1"/>
    </xf>
    <xf numFmtId="49" fontId="2" fillId="0" borderId="0" xfId="0" applyNumberFormat="1" applyFont="1" applyAlignment="1" applyProtection="1">
      <alignment vertical="center" wrapText="1"/>
      <protection hidden="1"/>
    </xf>
    <xf numFmtId="0" fontId="2" fillId="0" borderId="0" xfId="0" applyFont="1" applyAlignment="1" applyProtection="1">
      <alignment vertical="center"/>
      <protection hidden="1"/>
    </xf>
    <xf numFmtId="164" fontId="7" fillId="0" borderId="0" xfId="1" applyFont="1" applyBorder="1" applyAlignment="1" applyProtection="1">
      <alignment vertical="center"/>
      <protection hidden="1"/>
    </xf>
    <xf numFmtId="164" fontId="7" fillId="0" borderId="70" xfId="1" applyFont="1" applyBorder="1" applyAlignment="1" applyProtection="1">
      <alignment vertical="center"/>
      <protection hidden="1"/>
    </xf>
    <xf numFmtId="0" fontId="2" fillId="0" borderId="0" xfId="0" applyFont="1" applyAlignment="1" applyProtection="1">
      <alignment horizontal="right" vertical="center"/>
      <protection hidden="1"/>
    </xf>
    <xf numFmtId="164" fontId="7" fillId="0" borderId="179" xfId="1" applyFont="1" applyBorder="1" applyAlignment="1" applyProtection="1">
      <alignment horizontal="center" vertical="center"/>
      <protection hidden="1"/>
    </xf>
    <xf numFmtId="0" fontId="2" fillId="0" borderId="0" xfId="0" applyFont="1" applyAlignment="1" applyProtection="1">
      <alignment horizontal="center" vertical="center"/>
      <protection hidden="1"/>
    </xf>
    <xf numFmtId="0" fontId="7" fillId="0" borderId="29" xfId="0" applyFont="1" applyBorder="1" applyAlignment="1" applyProtection="1">
      <alignment horizontal="center" vertical="center"/>
      <protection hidden="1"/>
    </xf>
    <xf numFmtId="0" fontId="2" fillId="0" borderId="29" xfId="0" applyFont="1" applyBorder="1" applyAlignment="1" applyProtection="1">
      <alignment horizontal="center" vertical="center"/>
      <protection hidden="1"/>
    </xf>
    <xf numFmtId="0" fontId="2" fillId="0" borderId="29" xfId="0" applyFont="1" applyBorder="1" applyAlignment="1" applyProtection="1">
      <alignment horizontal="right" vertical="center"/>
      <protection hidden="1"/>
    </xf>
    <xf numFmtId="0" fontId="44" fillId="0" borderId="29" xfId="0" applyFont="1" applyBorder="1" applyProtection="1">
      <protection hidden="1"/>
    </xf>
    <xf numFmtId="164" fontId="7" fillId="0" borderId="70" xfId="1" applyFont="1" applyBorder="1" applyAlignment="1" applyProtection="1">
      <alignment horizontal="center" vertical="center"/>
      <protection hidden="1"/>
    </xf>
    <xf numFmtId="0" fontId="2" fillId="0" borderId="82" xfId="0" applyFont="1" applyBorder="1" applyAlignment="1" applyProtection="1">
      <alignment horizontal="center"/>
      <protection hidden="1"/>
    </xf>
    <xf numFmtId="0" fontId="7" fillId="4" borderId="182" xfId="0" applyFont="1" applyFill="1" applyBorder="1" applyAlignment="1" applyProtection="1">
      <alignment horizontal="center" vertical="center"/>
      <protection hidden="1"/>
    </xf>
    <xf numFmtId="0" fontId="7" fillId="4" borderId="185" xfId="0" applyFont="1" applyFill="1" applyBorder="1" applyAlignment="1" applyProtection="1">
      <alignment horizontal="center" vertical="center"/>
      <protection hidden="1"/>
    </xf>
    <xf numFmtId="168" fontId="6" fillId="26" borderId="191" xfId="14" applyNumberFormat="1" applyFont="1" applyFill="1" applyBorder="1" applyAlignment="1" applyProtection="1">
      <alignment horizontal="right" vertical="center" wrapText="1"/>
      <protection hidden="1"/>
    </xf>
    <xf numFmtId="168" fontId="6" fillId="26" borderId="81" xfId="14" applyNumberFormat="1" applyFont="1" applyFill="1" applyBorder="1" applyAlignment="1" applyProtection="1">
      <alignment horizontal="right" vertical="center" wrapText="1"/>
      <protection hidden="1"/>
    </xf>
    <xf numFmtId="168" fontId="6" fillId="26" borderId="84" xfId="14" applyNumberFormat="1" applyFont="1" applyFill="1" applyBorder="1" applyAlignment="1" applyProtection="1">
      <alignment horizontal="right" vertical="center" wrapText="1"/>
      <protection locked="0"/>
    </xf>
    <xf numFmtId="168" fontId="6" fillId="26" borderId="191" xfId="14" applyNumberFormat="1" applyFont="1" applyFill="1" applyBorder="1" applyAlignment="1" applyProtection="1">
      <alignment horizontal="right" vertical="center" wrapText="1"/>
      <protection locked="0"/>
    </xf>
    <xf numFmtId="168" fontId="6" fillId="26" borderId="80" xfId="14" applyNumberFormat="1" applyFont="1" applyFill="1" applyBorder="1" applyAlignment="1" applyProtection="1">
      <alignment horizontal="right" vertical="center" wrapText="1"/>
      <protection locked="0"/>
    </xf>
    <xf numFmtId="168" fontId="6" fillId="26" borderId="185" xfId="14" applyNumberFormat="1" applyFont="1" applyFill="1" applyBorder="1" applyAlignment="1" applyProtection="1">
      <alignment horizontal="right" vertical="center" wrapText="1"/>
      <protection locked="0"/>
    </xf>
    <xf numFmtId="168" fontId="15" fillId="0" borderId="191" xfId="14" applyNumberFormat="1" applyFont="1" applyBorder="1" applyAlignment="1" applyProtection="1">
      <alignment horizontal="right" vertical="center" wrapText="1"/>
      <protection hidden="1"/>
    </xf>
    <xf numFmtId="168" fontId="15" fillId="0" borderId="81" xfId="14" applyNumberFormat="1" applyFont="1" applyBorder="1" applyAlignment="1" applyProtection="1">
      <alignment horizontal="right" vertical="center" wrapText="1"/>
      <protection hidden="1"/>
    </xf>
    <xf numFmtId="168" fontId="15" fillId="0" borderId="84" xfId="14" applyNumberFormat="1" applyFont="1" applyBorder="1" applyAlignment="1" applyProtection="1">
      <alignment horizontal="right" vertical="center" wrapText="1"/>
      <protection locked="0"/>
    </xf>
    <xf numFmtId="168" fontId="15" fillId="0" borderId="191" xfId="14" applyNumberFormat="1" applyFont="1" applyBorder="1" applyAlignment="1" applyProtection="1">
      <alignment horizontal="right" vertical="center" wrapText="1"/>
      <protection locked="0"/>
    </xf>
    <xf numFmtId="168" fontId="15" fillId="0" borderId="80" xfId="14" applyNumberFormat="1" applyFont="1" applyBorder="1" applyAlignment="1" applyProtection="1">
      <alignment horizontal="right" vertical="center" wrapText="1"/>
      <protection locked="0"/>
    </xf>
    <xf numFmtId="168" fontId="15" fillId="0" borderId="185" xfId="14" applyNumberFormat="1" applyFont="1" applyBorder="1" applyAlignment="1" applyProtection="1">
      <alignment horizontal="right" vertical="center" wrapText="1"/>
      <protection locked="0"/>
    </xf>
    <xf numFmtId="168" fontId="6" fillId="5" borderId="191" xfId="14" applyNumberFormat="1" applyFont="1" applyFill="1" applyBorder="1" applyAlignment="1" applyProtection="1">
      <alignment horizontal="right" vertical="center" wrapText="1"/>
      <protection hidden="1"/>
    </xf>
    <xf numFmtId="168" fontId="6" fillId="5" borderId="191" xfId="14" applyNumberFormat="1" applyFont="1" applyFill="1" applyBorder="1" applyAlignment="1" applyProtection="1">
      <alignment horizontal="right" vertical="center" wrapText="1"/>
      <protection locked="0"/>
    </xf>
    <xf numFmtId="0" fontId="77" fillId="0" borderId="0" xfId="0" applyFont="1" applyAlignment="1" applyProtection="1">
      <alignment horizontal="left" vertical="center"/>
      <protection hidden="1"/>
    </xf>
    <xf numFmtId="0" fontId="79" fillId="0" borderId="0" xfId="0" applyFont="1" applyAlignment="1" applyProtection="1">
      <alignment horizontal="left" vertical="center" indent="2"/>
      <protection locked="0"/>
    </xf>
    <xf numFmtId="0" fontId="22" fillId="0" borderId="0" xfId="0" applyFont="1" applyAlignment="1" applyProtection="1">
      <alignment horizontal="left" vertical="center" indent="4"/>
      <protection locked="0"/>
    </xf>
    <xf numFmtId="0" fontId="2" fillId="0" borderId="0" xfId="0" applyFont="1" applyAlignment="1" applyProtection="1">
      <alignment horizontal="center"/>
      <protection hidden="1"/>
    </xf>
    <xf numFmtId="14" fontId="7" fillId="0" borderId="29" xfId="0" applyNumberFormat="1" applyFont="1" applyBorder="1" applyAlignment="1" applyProtection="1">
      <alignment horizontal="center" vertical="center"/>
      <protection hidden="1"/>
    </xf>
    <xf numFmtId="0" fontId="44" fillId="4" borderId="181" xfId="0" applyFont="1" applyFill="1" applyBorder="1" applyProtection="1">
      <protection hidden="1"/>
    </xf>
    <xf numFmtId="0" fontId="2" fillId="4" borderId="84" xfId="0" applyFont="1" applyFill="1" applyBorder="1" applyAlignment="1" applyProtection="1">
      <alignment horizontal="center" vertical="center" wrapText="1"/>
      <protection hidden="1"/>
    </xf>
    <xf numFmtId="3" fontId="15" fillId="0" borderId="84" xfId="0" applyNumberFormat="1" applyFont="1" applyBorder="1" applyAlignment="1" applyProtection="1">
      <alignment horizontal="center" vertical="center" wrapText="1"/>
      <protection locked="0"/>
    </xf>
    <xf numFmtId="164" fontId="15" fillId="0" borderId="84" xfId="1" applyFont="1" applyBorder="1" applyAlignment="1" applyProtection="1">
      <alignment vertical="center" wrapText="1"/>
      <protection hidden="1"/>
    </xf>
    <xf numFmtId="164" fontId="15" fillId="0" borderId="84" xfId="1" applyFont="1" applyBorder="1" applyAlignment="1" applyProtection="1">
      <alignment vertical="center" wrapText="1"/>
      <protection locked="0"/>
    </xf>
    <xf numFmtId="3" fontId="6" fillId="27" borderId="84" xfId="0" applyNumberFormat="1" applyFont="1" applyFill="1" applyBorder="1" applyAlignment="1" applyProtection="1">
      <alignment horizontal="right" vertical="center" wrapText="1"/>
      <protection locked="0"/>
    </xf>
    <xf numFmtId="164" fontId="6" fillId="5" borderId="84" xfId="1" applyFont="1" applyFill="1" applyBorder="1" applyAlignment="1" applyProtection="1">
      <alignment vertical="center" wrapText="1"/>
      <protection hidden="1"/>
    </xf>
    <xf numFmtId="164" fontId="6" fillId="5" borderId="84" xfId="1" applyFont="1" applyFill="1" applyBorder="1" applyAlignment="1" applyProtection="1">
      <alignment vertical="center" wrapText="1"/>
      <protection locked="0"/>
    </xf>
    <xf numFmtId="0" fontId="22" fillId="0" borderId="0" xfId="0" applyFont="1" applyAlignment="1" applyProtection="1">
      <alignment horizontal="left"/>
      <protection locked="0"/>
    </xf>
    <xf numFmtId="0" fontId="116" fillId="0" borderId="91" xfId="0" applyFont="1" applyBorder="1" applyProtection="1">
      <protection locked="0"/>
    </xf>
    <xf numFmtId="0" fontId="77" fillId="0" borderId="0" xfId="0" applyFont="1" applyAlignment="1" applyProtection="1">
      <alignment horizontal="left"/>
      <protection locked="0"/>
    </xf>
    <xf numFmtId="0" fontId="116" fillId="0" borderId="0" xfId="0" applyFont="1" applyAlignment="1" applyProtection="1">
      <alignment horizontal="left" indent="1"/>
      <protection locked="0"/>
    </xf>
    <xf numFmtId="164" fontId="6" fillId="0" borderId="179" xfId="1" applyFont="1" applyBorder="1" applyAlignment="1" applyProtection="1">
      <alignment vertical="center"/>
      <protection hidden="1"/>
    </xf>
    <xf numFmtId="14" fontId="6" fillId="0" borderId="179" xfId="0" applyNumberFormat="1" applyFont="1" applyBorder="1" applyAlignment="1" applyProtection="1">
      <alignment horizontal="center" vertical="center"/>
      <protection hidden="1"/>
    </xf>
    <xf numFmtId="9" fontId="28" fillId="0" borderId="84" xfId="9" applyFont="1" applyBorder="1" applyAlignment="1" applyProtection="1">
      <alignment horizontal="right" vertical="center" wrapText="1"/>
      <protection hidden="1"/>
    </xf>
    <xf numFmtId="164" fontId="46" fillId="26" borderId="84" xfId="1" applyFont="1" applyFill="1" applyBorder="1" applyAlignment="1" applyProtection="1">
      <alignment horizontal="right" vertical="center" wrapText="1"/>
      <protection hidden="1"/>
    </xf>
    <xf numFmtId="9" fontId="46" fillId="6" borderId="84" xfId="9" applyFont="1" applyFill="1" applyBorder="1" applyAlignment="1" applyProtection="1">
      <alignment horizontal="right" vertical="center" wrapText="1"/>
      <protection hidden="1"/>
    </xf>
    <xf numFmtId="164" fontId="28" fillId="0" borderId="84" xfId="1" applyFont="1" applyBorder="1" applyAlignment="1" applyProtection="1">
      <alignment horizontal="right" vertical="center" wrapText="1"/>
      <protection hidden="1"/>
    </xf>
    <xf numFmtId="0" fontId="118" fillId="0" borderId="0" xfId="0" applyFont="1" applyAlignment="1" applyProtection="1">
      <alignment horizontal="left" vertical="center" indent="3"/>
      <protection hidden="1"/>
    </xf>
    <xf numFmtId="0" fontId="51" fillId="0" borderId="0" xfId="0" applyFont="1" applyProtection="1">
      <protection hidden="1"/>
    </xf>
    <xf numFmtId="0" fontId="112" fillId="0" borderId="0" xfId="0" applyFont="1" applyProtection="1">
      <protection hidden="1"/>
    </xf>
    <xf numFmtId="0" fontId="120" fillId="0" borderId="0" xfId="0" applyFont="1" applyAlignment="1" applyProtection="1">
      <alignment horizontal="left" vertical="center" indent="6"/>
      <protection locked="0"/>
    </xf>
    <xf numFmtId="0" fontId="51" fillId="0" borderId="0" xfId="0" applyFont="1" applyProtection="1">
      <protection locked="0"/>
    </xf>
    <xf numFmtId="0" fontId="120" fillId="0" borderId="0" xfId="0" applyFont="1" applyAlignment="1" applyProtection="1">
      <alignment horizontal="left" vertical="center" indent="6"/>
      <protection hidden="1"/>
    </xf>
    <xf numFmtId="0" fontId="6" fillId="0" borderId="0" xfId="0" applyFont="1" applyAlignment="1" applyProtection="1">
      <alignment vertical="center"/>
      <protection hidden="1"/>
    </xf>
    <xf numFmtId="164" fontId="6" fillId="0" borderId="39" xfId="1" applyFont="1" applyBorder="1" applyAlignment="1" applyProtection="1">
      <alignment vertical="center"/>
      <protection hidden="1"/>
    </xf>
    <xf numFmtId="164" fontId="28" fillId="5" borderId="84" xfId="1" applyFont="1" applyFill="1" applyBorder="1" applyAlignment="1" applyProtection="1">
      <alignment horizontal="right" vertical="center" wrapText="1"/>
      <protection hidden="1"/>
    </xf>
    <xf numFmtId="0" fontId="15" fillId="4" borderId="84" xfId="0" applyFont="1" applyFill="1" applyBorder="1" applyAlignment="1" applyProtection="1">
      <alignment horizontal="center" vertical="center"/>
      <protection hidden="1"/>
    </xf>
    <xf numFmtId="164" fontId="28" fillId="0" borderId="84" xfId="1" applyFont="1" applyBorder="1" applyAlignment="1" applyProtection="1">
      <alignment horizontal="right" vertical="center" wrapText="1"/>
      <protection locked="0"/>
    </xf>
    <xf numFmtId="164" fontId="0" fillId="0" borderId="0" xfId="0" applyNumberFormat="1" applyProtection="1">
      <protection hidden="1"/>
    </xf>
    <xf numFmtId="164" fontId="46" fillId="6" borderId="84" xfId="1" applyFont="1" applyFill="1" applyBorder="1" applyAlignment="1" applyProtection="1">
      <alignment horizontal="right" vertical="center" wrapText="1"/>
      <protection hidden="1"/>
    </xf>
    <xf numFmtId="164" fontId="46" fillId="26" borderId="84" xfId="1" applyFont="1" applyFill="1" applyBorder="1" applyAlignment="1" applyProtection="1">
      <alignment horizontal="right" vertical="center" wrapText="1"/>
      <protection locked="0"/>
    </xf>
    <xf numFmtId="3" fontId="28" fillId="28" borderId="84" xfId="1" applyNumberFormat="1" applyFont="1" applyFill="1" applyBorder="1" applyAlignment="1" applyProtection="1">
      <alignment horizontal="right" vertical="center" wrapText="1"/>
      <protection locked="0"/>
    </xf>
    <xf numFmtId="3" fontId="46" fillId="29" borderId="84" xfId="1" applyNumberFormat="1" applyFont="1" applyFill="1" applyBorder="1" applyAlignment="1" applyProtection="1">
      <alignment horizontal="right" vertical="center" wrapText="1"/>
      <protection locked="0"/>
    </xf>
    <xf numFmtId="10" fontId="28" fillId="0" borderId="84" xfId="5" applyNumberFormat="1" applyFont="1" applyBorder="1" applyAlignment="1" applyProtection="1">
      <alignment horizontal="center" vertical="center" wrapText="1"/>
      <protection hidden="1"/>
    </xf>
    <xf numFmtId="10" fontId="46" fillId="6" borderId="84" xfId="5" applyNumberFormat="1" applyFont="1" applyFill="1" applyBorder="1" applyAlignment="1" applyProtection="1">
      <alignment horizontal="center" vertical="center" wrapText="1"/>
      <protection hidden="1"/>
    </xf>
    <xf numFmtId="0" fontId="22" fillId="0" borderId="0" xfId="0" applyFont="1" applyAlignment="1" applyProtection="1">
      <alignment horizontal="left" vertical="center" indent="1"/>
      <protection locked="0"/>
    </xf>
    <xf numFmtId="0" fontId="116" fillId="0" borderId="0" xfId="0" applyFont="1" applyAlignment="1" applyProtection="1">
      <alignment vertical="center"/>
      <protection locked="0"/>
    </xf>
    <xf numFmtId="0" fontId="86" fillId="0" borderId="0" xfId="0" applyFont="1" applyAlignment="1" applyProtection="1">
      <alignment vertical="center"/>
      <protection hidden="1"/>
    </xf>
    <xf numFmtId="0" fontId="84" fillId="0" borderId="0" xfId="5" applyFont="1" applyAlignment="1" applyProtection="1">
      <alignment vertical="center"/>
      <protection hidden="1"/>
    </xf>
    <xf numFmtId="0" fontId="28" fillId="0" borderId="0" xfId="0" applyFont="1" applyAlignment="1" applyProtection="1">
      <alignment horizontal="center" vertical="center"/>
      <protection hidden="1"/>
    </xf>
    <xf numFmtId="0" fontId="28" fillId="4" borderId="84" xfId="0" applyFont="1" applyFill="1" applyBorder="1" applyAlignment="1" applyProtection="1">
      <alignment horizontal="center" vertical="center" wrapText="1"/>
      <protection hidden="1"/>
    </xf>
    <xf numFmtId="3" fontId="15" fillId="28" borderId="84" xfId="0" applyNumberFormat="1" applyFont="1" applyFill="1" applyBorder="1" applyAlignment="1" applyProtection="1">
      <alignment horizontal="right" vertical="center" wrapText="1"/>
      <protection hidden="1"/>
    </xf>
    <xf numFmtId="164" fontId="124" fillId="0" borderId="84" xfId="1" applyFont="1" applyBorder="1" applyAlignment="1" applyProtection="1">
      <alignment horizontal="center" vertical="center" wrapText="1"/>
      <protection locked="0"/>
    </xf>
    <xf numFmtId="164" fontId="15" fillId="0" borderId="84" xfId="1" applyFont="1" applyBorder="1" applyAlignment="1" applyProtection="1">
      <alignment horizontal="right" vertical="center" wrapText="1"/>
      <protection locked="0"/>
    </xf>
    <xf numFmtId="9" fontId="15" fillId="0" borderId="84" xfId="9" applyFont="1" applyBorder="1" applyAlignment="1" applyProtection="1">
      <alignment horizontal="right" vertical="center" wrapText="1"/>
      <protection locked="0"/>
    </xf>
    <xf numFmtId="3" fontId="15" fillId="0" borderId="84" xfId="1" applyNumberFormat="1" applyFont="1" applyBorder="1" applyAlignment="1" applyProtection="1">
      <alignment horizontal="right" vertical="center" wrapText="1"/>
      <protection locked="0"/>
    </xf>
    <xf numFmtId="3" fontId="2" fillId="0" borderId="0" xfId="0" applyNumberFormat="1" applyFont="1" applyAlignment="1" applyProtection="1">
      <alignment horizontal="right" vertical="center" wrapText="1"/>
      <protection hidden="1"/>
    </xf>
    <xf numFmtId="4" fontId="2" fillId="0" borderId="0" xfId="0" applyNumberFormat="1" applyFont="1" applyAlignment="1" applyProtection="1">
      <alignment horizontal="right" vertical="center" wrapText="1"/>
      <protection hidden="1"/>
    </xf>
    <xf numFmtId="0" fontId="77" fillId="0" borderId="0" xfId="0" applyFont="1" applyAlignment="1" applyProtection="1">
      <alignment horizontal="left" vertical="center" indent="1"/>
      <protection locked="0"/>
    </xf>
    <xf numFmtId="49" fontId="2" fillId="0" borderId="93" xfId="0" applyNumberFormat="1" applyFont="1" applyBorder="1" applyAlignment="1" applyProtection="1">
      <alignment vertical="center" wrapText="1"/>
      <protection hidden="1"/>
    </xf>
    <xf numFmtId="164" fontId="6" fillId="0" borderId="0" xfId="1" applyFont="1" applyBorder="1" applyAlignment="1" applyProtection="1">
      <alignment horizontal="center" vertical="center"/>
      <protection hidden="1"/>
    </xf>
    <xf numFmtId="0" fontId="6" fillId="0" borderId="179" xfId="0" applyFont="1" applyBorder="1" applyAlignment="1" applyProtection="1">
      <alignment vertical="center"/>
      <protection hidden="1"/>
    </xf>
    <xf numFmtId="164" fontId="15" fillId="0" borderId="70" xfId="1" applyFont="1" applyBorder="1" applyAlignment="1" applyProtection="1">
      <alignment horizontal="right" vertical="center"/>
      <protection hidden="1"/>
    </xf>
    <xf numFmtId="0" fontId="15" fillId="0" borderId="0" xfId="0" applyFont="1" applyAlignment="1" applyProtection="1">
      <alignment horizontal="right"/>
      <protection hidden="1"/>
    </xf>
    <xf numFmtId="14" fontId="6" fillId="0" borderId="179" xfId="0" applyNumberFormat="1" applyFont="1" applyBorder="1" applyAlignment="1" applyProtection="1">
      <alignment horizontal="center"/>
      <protection hidden="1"/>
    </xf>
    <xf numFmtId="14" fontId="15" fillId="0" borderId="179" xfId="0" applyNumberFormat="1" applyFont="1" applyBorder="1" applyAlignment="1" applyProtection="1">
      <alignment horizontal="right" vertical="center"/>
      <protection hidden="1"/>
    </xf>
    <xf numFmtId="3" fontId="28" fillId="4" borderId="84" xfId="0" applyNumberFormat="1" applyFont="1" applyFill="1" applyBorder="1" applyAlignment="1" applyProtection="1">
      <alignment horizontal="center" vertical="center"/>
      <protection hidden="1"/>
    </xf>
    <xf numFmtId="0" fontId="28" fillId="4" borderId="84" xfId="0" applyFont="1" applyFill="1" applyBorder="1" applyAlignment="1" applyProtection="1">
      <alignment horizontal="center" vertical="center"/>
      <protection hidden="1"/>
    </xf>
    <xf numFmtId="3" fontId="15" fillId="0" borderId="84" xfId="1" applyNumberFormat="1" applyFont="1" applyBorder="1" applyAlignment="1" applyProtection="1">
      <alignment horizontal="center" vertical="center" wrapText="1"/>
      <protection locked="0"/>
    </xf>
    <xf numFmtId="3" fontId="2" fillId="30" borderId="84" xfId="1" applyNumberFormat="1" applyFont="1" applyFill="1" applyBorder="1" applyAlignment="1" applyProtection="1">
      <alignment horizontal="center" vertical="center" wrapText="1"/>
      <protection hidden="1"/>
    </xf>
    <xf numFmtId="10" fontId="46" fillId="5" borderId="84" xfId="5" applyNumberFormat="1" applyFont="1" applyFill="1" applyBorder="1" applyAlignment="1" applyProtection="1">
      <alignment horizontal="center" vertical="center" wrapText="1"/>
      <protection hidden="1"/>
    </xf>
    <xf numFmtId="0" fontId="22" fillId="0" borderId="0" xfId="0" applyFont="1" applyAlignment="1" applyProtection="1">
      <alignment horizontal="left" vertical="center" indent="1"/>
      <protection hidden="1"/>
    </xf>
    <xf numFmtId="0" fontId="22" fillId="0" borderId="0" xfId="0" applyFont="1" applyAlignment="1" applyProtection="1">
      <alignment horizontal="left" indent="1"/>
      <protection hidden="1"/>
    </xf>
    <xf numFmtId="164" fontId="6" fillId="26" borderId="84" xfId="1" applyFont="1" applyFill="1" applyBorder="1" applyAlignment="1" applyProtection="1">
      <alignment horizontal="right" vertical="center" wrapText="1"/>
      <protection locked="0"/>
    </xf>
    <xf numFmtId="0" fontId="15" fillId="31" borderId="86" xfId="0" applyFont="1" applyFill="1" applyBorder="1" applyAlignment="1" applyProtection="1">
      <alignment vertical="center" wrapText="1"/>
      <protection locked="0"/>
    </xf>
    <xf numFmtId="0" fontId="15" fillId="31" borderId="91" xfId="0" applyFont="1" applyFill="1" applyBorder="1" applyAlignment="1" applyProtection="1">
      <alignment vertical="center" wrapText="1"/>
      <protection locked="0"/>
    </xf>
    <xf numFmtId="0" fontId="15" fillId="31" borderId="87" xfId="0" applyFont="1" applyFill="1" applyBorder="1" applyAlignment="1" applyProtection="1">
      <alignment vertical="center" wrapText="1"/>
      <protection locked="0"/>
    </xf>
    <xf numFmtId="0" fontId="15" fillId="31" borderId="92" xfId="0" applyFont="1" applyFill="1" applyBorder="1" applyAlignment="1" applyProtection="1">
      <alignment vertical="center" wrapText="1"/>
      <protection locked="0"/>
    </xf>
    <xf numFmtId="0" fontId="15" fillId="31" borderId="0" xfId="0" applyFont="1" applyFill="1" applyAlignment="1" applyProtection="1">
      <alignment vertical="center" wrapText="1"/>
      <protection locked="0"/>
    </xf>
    <xf numFmtId="0" fontId="15" fillId="31" borderId="93" xfId="0" applyFont="1" applyFill="1" applyBorder="1" applyAlignment="1" applyProtection="1">
      <alignment vertical="center" wrapText="1"/>
      <protection locked="0"/>
    </xf>
    <xf numFmtId="0" fontId="15" fillId="31" borderId="89" xfId="0" applyFont="1" applyFill="1" applyBorder="1" applyAlignment="1" applyProtection="1">
      <alignment vertical="center" wrapText="1"/>
      <protection locked="0"/>
    </xf>
    <xf numFmtId="0" fontId="15" fillId="31" borderId="180" xfId="0" applyFont="1" applyFill="1" applyBorder="1" applyAlignment="1" applyProtection="1">
      <alignment vertical="center" wrapText="1"/>
      <protection locked="0"/>
    </xf>
    <xf numFmtId="0" fontId="15" fillId="31" borderId="90" xfId="0" applyFont="1" applyFill="1" applyBorder="1" applyAlignment="1" applyProtection="1">
      <alignment vertical="center" wrapText="1"/>
      <protection locked="0"/>
    </xf>
    <xf numFmtId="0" fontId="77" fillId="0" borderId="0" xfId="0" applyFont="1" applyProtection="1">
      <protection locked="0"/>
    </xf>
    <xf numFmtId="0" fontId="22" fillId="0" borderId="0" xfId="0" applyFont="1" applyProtection="1">
      <protection hidden="1"/>
    </xf>
    <xf numFmtId="0" fontId="126" fillId="0" borderId="0" xfId="0" applyFont="1" applyProtection="1">
      <protection hidden="1"/>
    </xf>
    <xf numFmtId="0" fontId="22" fillId="0" borderId="0" xfId="0" applyFont="1" applyAlignment="1" applyProtection="1">
      <alignment horizontal="left" indent="1"/>
      <protection locked="0"/>
    </xf>
    <xf numFmtId="0" fontId="75" fillId="0" borderId="0" xfId="0" applyFont="1" applyAlignment="1" applyProtection="1">
      <alignment horizontal="left" wrapText="1" indent="1"/>
      <protection locked="0"/>
    </xf>
    <xf numFmtId="0" fontId="75" fillId="0" borderId="0" xfId="0" applyFont="1" applyAlignment="1" applyProtection="1">
      <alignment horizontal="left" indent="1"/>
      <protection locked="0"/>
    </xf>
    <xf numFmtId="0" fontId="86" fillId="0" borderId="0" xfId="0" applyFont="1" applyAlignment="1" applyProtection="1">
      <alignment horizontal="left" indent="1"/>
      <protection locked="0"/>
    </xf>
    <xf numFmtId="0" fontId="86" fillId="0" borderId="0" xfId="0" applyFont="1" applyAlignment="1" applyProtection="1">
      <alignment horizontal="left" indent="1"/>
      <protection hidden="1"/>
    </xf>
    <xf numFmtId="0" fontId="76" fillId="0" borderId="0" xfId="0" applyFont="1" applyAlignment="1" applyProtection="1">
      <alignment horizontal="left" indent="1"/>
      <protection hidden="1"/>
    </xf>
    <xf numFmtId="49" fontId="27" fillId="0" borderId="0" xfId="0" applyNumberFormat="1" applyFont="1" applyAlignment="1" applyProtection="1">
      <alignment horizontal="center" vertical="center"/>
      <protection hidden="1"/>
    </xf>
    <xf numFmtId="0" fontId="28" fillId="0" borderId="0" xfId="0" applyFont="1" applyAlignment="1" applyProtection="1">
      <alignment vertical="center"/>
      <protection hidden="1"/>
    </xf>
    <xf numFmtId="164" fontId="46" fillId="0" borderId="0" xfId="1" applyFont="1" applyBorder="1" applyAlignment="1" applyProtection="1">
      <alignment vertical="center"/>
      <protection hidden="1"/>
    </xf>
    <xf numFmtId="164" fontId="46" fillId="0" borderId="70" xfId="1" applyFont="1" applyBorder="1" applyAlignment="1" applyProtection="1">
      <alignment vertical="center"/>
      <protection hidden="1"/>
    </xf>
    <xf numFmtId="0" fontId="28" fillId="0" borderId="0" xfId="0" applyFont="1" applyAlignment="1" applyProtection="1">
      <alignment horizontal="right" vertical="center"/>
      <protection hidden="1"/>
    </xf>
    <xf numFmtId="164" fontId="46" fillId="0" borderId="70" xfId="1" applyFont="1" applyBorder="1" applyAlignment="1" applyProtection="1">
      <alignment horizontal="center" vertical="center"/>
      <protection hidden="1"/>
    </xf>
    <xf numFmtId="0" fontId="46" fillId="0" borderId="29" xfId="0" applyFont="1" applyBorder="1" applyAlignment="1" applyProtection="1">
      <alignment horizontal="center" vertical="center"/>
      <protection hidden="1"/>
    </xf>
    <xf numFmtId="0" fontId="28" fillId="0" borderId="0" xfId="0" applyFont="1" applyProtection="1">
      <protection hidden="1"/>
    </xf>
    <xf numFmtId="0" fontId="28" fillId="0" borderId="29" xfId="0" applyFont="1" applyBorder="1" applyAlignment="1" applyProtection="1">
      <alignment horizontal="center" vertical="center"/>
      <protection hidden="1"/>
    </xf>
    <xf numFmtId="0" fontId="28" fillId="0" borderId="29" xfId="0" applyFont="1" applyBorder="1" applyAlignment="1" applyProtection="1">
      <alignment horizontal="right" vertical="center"/>
      <protection hidden="1"/>
    </xf>
    <xf numFmtId="0" fontId="114" fillId="0" borderId="0" xfId="0" applyFont="1" applyAlignment="1" applyProtection="1">
      <alignment horizontal="left" vertical="center"/>
      <protection locked="0"/>
    </xf>
    <xf numFmtId="0" fontId="86" fillId="0" borderId="0" xfId="0" applyFont="1" applyProtection="1">
      <protection locked="0"/>
    </xf>
    <xf numFmtId="0" fontId="115" fillId="0" borderId="0" xfId="0" applyFont="1" applyAlignment="1" applyProtection="1">
      <alignment horizontal="left" vertical="center" indent="1"/>
      <protection locked="0"/>
    </xf>
    <xf numFmtId="0" fontId="51" fillId="0" borderId="179" xfId="0" applyFont="1" applyBorder="1" applyProtection="1">
      <protection hidden="1"/>
    </xf>
    <xf numFmtId="0" fontId="15" fillId="0" borderId="0" xfId="0" applyFont="1" applyAlignment="1" applyProtection="1">
      <alignment horizontal="center"/>
      <protection hidden="1"/>
    </xf>
    <xf numFmtId="0" fontId="55" fillId="0" borderId="0" xfId="0" applyFont="1" applyProtection="1">
      <protection hidden="1"/>
    </xf>
    <xf numFmtId="168" fontId="28" fillId="0" borderId="84" xfId="14" applyNumberFormat="1" applyFont="1" applyBorder="1" applyAlignment="1" applyProtection="1">
      <alignment horizontal="right" vertical="center" wrapText="1"/>
      <protection hidden="1"/>
    </xf>
    <xf numFmtId="168" fontId="28" fillId="0" borderId="190" xfId="14" applyNumberFormat="1" applyFont="1" applyBorder="1" applyAlignment="1" applyProtection="1">
      <alignment horizontal="right" vertical="center" wrapText="1"/>
      <protection hidden="1"/>
    </xf>
    <xf numFmtId="168" fontId="46" fillId="26" borderId="84" xfId="14" applyNumberFormat="1" applyFont="1" applyFill="1" applyBorder="1" applyAlignment="1" applyProtection="1">
      <alignment horizontal="right" vertical="center" wrapText="1"/>
      <protection hidden="1"/>
    </xf>
    <xf numFmtId="168" fontId="46" fillId="6" borderId="84" xfId="14" applyNumberFormat="1" applyFont="1" applyFill="1" applyBorder="1" applyAlignment="1" applyProtection="1">
      <alignment horizontal="right" vertical="center" wrapText="1"/>
      <protection hidden="1"/>
    </xf>
    <xf numFmtId="168" fontId="46" fillId="5" borderId="84" xfId="14" applyNumberFormat="1" applyFont="1" applyFill="1" applyBorder="1" applyAlignment="1" applyProtection="1">
      <alignment horizontal="right" vertical="center" wrapText="1"/>
      <protection hidden="1"/>
    </xf>
    <xf numFmtId="164" fontId="44" fillId="0" borderId="0" xfId="1" applyFont="1" applyProtection="1">
      <protection locked="0"/>
    </xf>
    <xf numFmtId="0" fontId="22" fillId="0" borderId="0" xfId="0" applyFont="1" applyAlignment="1" applyProtection="1">
      <alignment vertical="center"/>
      <protection locked="0"/>
    </xf>
    <xf numFmtId="0" fontId="122" fillId="0" borderId="0" xfId="0" applyFont="1" applyAlignment="1" applyProtection="1">
      <alignment horizontal="left" vertical="center" indent="1"/>
      <protection locked="0"/>
    </xf>
    <xf numFmtId="49" fontId="2" fillId="0" borderId="28" xfId="0" applyNumberFormat="1" applyFont="1" applyBorder="1" applyAlignment="1" applyProtection="1">
      <alignment vertical="center" wrapText="1"/>
      <protection hidden="1"/>
    </xf>
    <xf numFmtId="0" fontId="15" fillId="0" borderId="82" xfId="0" applyFont="1" applyBorder="1" applyAlignment="1" applyProtection="1">
      <alignment horizontal="center" vertical="center"/>
      <protection hidden="1"/>
    </xf>
    <xf numFmtId="14" fontId="6" fillId="0" borderId="82" xfId="0" applyNumberFormat="1" applyFont="1" applyBorder="1" applyAlignment="1" applyProtection="1">
      <alignment horizontal="center" vertical="center"/>
      <protection hidden="1"/>
    </xf>
    <xf numFmtId="0" fontId="6" fillId="0" borderId="40" xfId="0" applyFont="1" applyBorder="1" applyAlignment="1" applyProtection="1">
      <alignment horizontal="center" vertical="center"/>
      <protection hidden="1"/>
    </xf>
    <xf numFmtId="0" fontId="6" fillId="0" borderId="70" xfId="0" applyFont="1" applyBorder="1" applyAlignment="1" applyProtection="1">
      <alignment vertical="center"/>
      <protection hidden="1"/>
    </xf>
    <xf numFmtId="168" fontId="28" fillId="0" borderId="84" xfId="14" applyNumberFormat="1" applyFont="1" applyBorder="1" applyAlignment="1" applyProtection="1">
      <alignment horizontal="right" vertical="center" wrapText="1"/>
      <protection locked="0"/>
    </xf>
    <xf numFmtId="168" fontId="28" fillId="0" borderId="190" xfId="14" applyNumberFormat="1" applyFont="1" applyBorder="1" applyAlignment="1" applyProtection="1">
      <alignment horizontal="right" vertical="center" wrapText="1"/>
      <protection locked="0"/>
    </xf>
    <xf numFmtId="168" fontId="46" fillId="22" borderId="84" xfId="14" applyNumberFormat="1" applyFont="1" applyFill="1" applyBorder="1" applyAlignment="1" applyProtection="1">
      <alignment horizontal="right" vertical="center" wrapText="1"/>
      <protection hidden="1"/>
    </xf>
    <xf numFmtId="0" fontId="75" fillId="0" borderId="0" xfId="0" applyFont="1" applyProtection="1">
      <protection hidden="1"/>
    </xf>
    <xf numFmtId="10" fontId="28" fillId="0" borderId="84" xfId="0" applyNumberFormat="1" applyFont="1" applyBorder="1" applyAlignment="1" applyProtection="1">
      <alignment horizontal="center" vertical="center" wrapText="1"/>
      <protection hidden="1"/>
    </xf>
    <xf numFmtId="10" fontId="46" fillId="5" borderId="84" xfId="0" applyNumberFormat="1" applyFont="1" applyFill="1" applyBorder="1" applyAlignment="1" applyProtection="1">
      <alignment horizontal="center" vertical="center" wrapText="1"/>
      <protection hidden="1"/>
    </xf>
    <xf numFmtId="164" fontId="6" fillId="0" borderId="40" xfId="1" applyFont="1" applyBorder="1" applyAlignment="1" applyProtection="1">
      <alignment horizontal="center" vertical="center"/>
      <protection hidden="1"/>
    </xf>
    <xf numFmtId="168" fontId="81" fillId="0" borderId="84" xfId="14" applyNumberFormat="1" applyFont="1" applyBorder="1" applyAlignment="1" applyProtection="1">
      <alignment horizontal="right" vertical="center" wrapText="1"/>
      <protection hidden="1"/>
    </xf>
    <xf numFmtId="0" fontId="6" fillId="0" borderId="0" xfId="0" applyFont="1" applyAlignment="1" applyProtection="1">
      <alignment horizontal="center" vertical="center"/>
      <protection hidden="1"/>
    </xf>
    <xf numFmtId="10" fontId="28" fillId="0" borderId="84" xfId="5" applyNumberFormat="1" applyFont="1" applyBorder="1" applyAlignment="1" applyProtection="1">
      <alignment horizontal="center" vertical="center" wrapText="1"/>
      <protection locked="0"/>
    </xf>
    <xf numFmtId="0" fontId="15" fillId="0" borderId="70" xfId="0" applyFont="1" applyBorder="1" applyAlignment="1" applyProtection="1">
      <alignment horizontal="center" vertical="center"/>
      <protection hidden="1"/>
    </xf>
    <xf numFmtId="0" fontId="6" fillId="0" borderId="70" xfId="0" applyFont="1" applyBorder="1" applyAlignment="1" applyProtection="1">
      <alignment horizontal="center" vertical="center"/>
      <protection hidden="1"/>
    </xf>
    <xf numFmtId="0" fontId="15" fillId="0" borderId="70" xfId="0" applyFont="1" applyBorder="1" applyAlignment="1" applyProtection="1">
      <alignment horizontal="right" vertical="center"/>
      <protection hidden="1"/>
    </xf>
    <xf numFmtId="0" fontId="6" fillId="0" borderId="179" xfId="0" applyFont="1" applyBorder="1" applyAlignment="1" applyProtection="1">
      <alignment horizontal="center" vertical="center"/>
      <protection hidden="1"/>
    </xf>
    <xf numFmtId="10" fontId="28" fillId="0" borderId="84" xfId="9" applyNumberFormat="1" applyFont="1" applyBorder="1" applyAlignment="1" applyProtection="1">
      <alignment horizontal="center" vertical="center" wrapText="1"/>
      <protection hidden="1"/>
    </xf>
    <xf numFmtId="10" fontId="46" fillId="6" borderId="84" xfId="9" applyNumberFormat="1" applyFont="1" applyFill="1" applyBorder="1" applyAlignment="1" applyProtection="1">
      <alignment horizontal="center" vertical="center" wrapText="1"/>
      <protection hidden="1"/>
    </xf>
    <xf numFmtId="0" fontId="15" fillId="0" borderId="0" xfId="0" applyFont="1" applyAlignment="1" applyProtection="1">
      <alignment horizontal="left" vertical="center"/>
      <protection hidden="1"/>
    </xf>
    <xf numFmtId="0" fontId="86" fillId="0" borderId="0" xfId="15" applyFont="1" applyProtection="1">
      <protection hidden="1"/>
    </xf>
    <xf numFmtId="0" fontId="76" fillId="0" borderId="0" xfId="15" applyFont="1" applyProtection="1">
      <protection hidden="1"/>
    </xf>
    <xf numFmtId="0" fontId="2" fillId="0" borderId="0" xfId="0" applyFont="1" applyAlignment="1" applyProtection="1">
      <alignment vertical="center" wrapText="1"/>
      <protection hidden="1"/>
    </xf>
    <xf numFmtId="0" fontId="12" fillId="4" borderId="84" xfId="0" applyFont="1" applyFill="1" applyBorder="1" applyAlignment="1" applyProtection="1">
      <alignment horizontal="center" vertical="center" wrapText="1"/>
      <protection hidden="1"/>
    </xf>
    <xf numFmtId="0" fontId="12" fillId="0" borderId="181" xfId="0" applyFont="1" applyBorder="1" applyAlignment="1" applyProtection="1">
      <alignment horizontal="center" vertical="center" wrapText="1"/>
      <protection hidden="1"/>
    </xf>
    <xf numFmtId="0" fontId="12" fillId="0" borderId="190" xfId="0" applyFont="1" applyBorder="1" applyAlignment="1" applyProtection="1">
      <alignment horizontal="center" vertical="center" wrapText="1"/>
      <protection hidden="1"/>
    </xf>
    <xf numFmtId="0" fontId="11" fillId="0" borderId="181" xfId="0" applyFont="1" applyBorder="1" applyAlignment="1" applyProtection="1">
      <alignment horizontal="center" vertical="center" wrapText="1"/>
      <protection hidden="1"/>
    </xf>
    <xf numFmtId="0" fontId="7" fillId="6" borderId="84" xfId="0" applyFont="1" applyFill="1" applyBorder="1" applyAlignment="1" applyProtection="1">
      <alignment horizontal="center" vertical="center" wrapText="1"/>
      <protection hidden="1"/>
    </xf>
    <xf numFmtId="3" fontId="127" fillId="0" borderId="84" xfId="1" applyNumberFormat="1" applyFont="1" applyBorder="1" applyAlignment="1" applyProtection="1">
      <alignment horizontal="center" vertical="center" wrapText="1"/>
      <protection locked="0"/>
    </xf>
    <xf numFmtId="3" fontId="128" fillId="0" borderId="84" xfId="1" applyNumberFormat="1" applyFont="1" applyBorder="1" applyAlignment="1" applyProtection="1">
      <alignment horizontal="center" vertical="center" wrapText="1"/>
      <protection hidden="1"/>
    </xf>
    <xf numFmtId="3" fontId="127" fillId="0" borderId="84" xfId="1" applyNumberFormat="1" applyFont="1" applyBorder="1" applyAlignment="1" applyProtection="1">
      <alignment horizontal="right" vertical="center" wrapText="1"/>
      <protection locked="0"/>
    </xf>
    <xf numFmtId="3" fontId="128" fillId="0" borderId="84" xfId="1" applyNumberFormat="1" applyFont="1" applyBorder="1" applyAlignment="1" applyProtection="1">
      <alignment horizontal="right" vertical="center" wrapText="1"/>
      <protection hidden="1"/>
    </xf>
    <xf numFmtId="3" fontId="127" fillId="0" borderId="84" xfId="1" applyNumberFormat="1" applyFont="1" applyBorder="1" applyAlignment="1" applyProtection="1">
      <alignment horizontal="center" vertical="center" wrapText="1"/>
      <protection hidden="1"/>
    </xf>
    <xf numFmtId="3" fontId="127" fillId="0" borderId="84" xfId="1" applyNumberFormat="1" applyFont="1" applyBorder="1" applyAlignment="1" applyProtection="1">
      <alignment horizontal="right" vertical="center" wrapText="1"/>
      <protection hidden="1"/>
    </xf>
    <xf numFmtId="0" fontId="2" fillId="0" borderId="0" xfId="0" applyFont="1" applyAlignment="1" applyProtection="1">
      <alignment horizontal="center" vertical="center" wrapText="1"/>
      <protection hidden="1"/>
    </xf>
    <xf numFmtId="164" fontId="2" fillId="0" borderId="0" xfId="1" applyFont="1" applyBorder="1" applyAlignment="1" applyProtection="1">
      <alignment horizontal="center" vertical="center" wrapText="1"/>
      <protection hidden="1"/>
    </xf>
    <xf numFmtId="164" fontId="7" fillId="0" borderId="0" xfId="1" applyFont="1" applyBorder="1" applyAlignment="1" applyProtection="1">
      <alignment horizontal="center" vertical="center" wrapText="1"/>
      <protection hidden="1"/>
    </xf>
    <xf numFmtId="164" fontId="2" fillId="0" borderId="0" xfId="1" applyFont="1" applyBorder="1" applyAlignment="1" applyProtection="1">
      <alignment vertical="center" wrapText="1"/>
      <protection hidden="1"/>
    </xf>
    <xf numFmtId="164" fontId="0" fillId="0" borderId="0" xfId="1" applyFont="1" applyBorder="1" applyProtection="1">
      <protection hidden="1"/>
    </xf>
    <xf numFmtId="164" fontId="2" fillId="0" borderId="0" xfId="1" applyFont="1" applyBorder="1" applyAlignment="1" applyProtection="1">
      <alignment horizontal="left" vertical="center" wrapText="1" indent="1"/>
      <protection hidden="1"/>
    </xf>
    <xf numFmtId="164" fontId="129" fillId="0" borderId="0" xfId="1" applyFont="1" applyBorder="1" applyAlignment="1" applyProtection="1">
      <alignment horizontal="right" vertical="center" wrapText="1"/>
      <protection hidden="1"/>
    </xf>
    <xf numFmtId="164" fontId="127" fillId="0" borderId="84" xfId="1" applyFont="1" applyBorder="1" applyAlignment="1" applyProtection="1">
      <alignment horizontal="center" vertical="center" wrapText="1"/>
      <protection locked="0"/>
    </xf>
    <xf numFmtId="3" fontId="129" fillId="0" borderId="84" xfId="1" applyNumberFormat="1" applyFont="1" applyBorder="1" applyAlignment="1" applyProtection="1">
      <alignment horizontal="right" vertical="center" wrapText="1"/>
      <protection locked="0"/>
    </xf>
    <xf numFmtId="164" fontId="129" fillId="0" borderId="0" xfId="1" applyFont="1" applyBorder="1" applyAlignment="1" applyProtection="1">
      <alignment vertical="center" wrapText="1"/>
      <protection hidden="1"/>
    </xf>
    <xf numFmtId="164" fontId="128" fillId="0" borderId="84" xfId="1" applyFont="1" applyBorder="1" applyAlignment="1" applyProtection="1">
      <alignment horizontal="center" vertical="center" wrapText="1"/>
      <protection hidden="1"/>
    </xf>
    <xf numFmtId="3" fontId="130" fillId="0" borderId="84" xfId="1" applyNumberFormat="1" applyFont="1" applyBorder="1" applyAlignment="1" applyProtection="1">
      <alignment horizontal="center" vertical="center" wrapText="1"/>
      <protection hidden="1"/>
    </xf>
    <xf numFmtId="164" fontId="130" fillId="0" borderId="0" xfId="1" applyFont="1" applyBorder="1" applyAlignment="1" applyProtection="1">
      <alignment vertical="center" wrapText="1"/>
      <protection hidden="1"/>
    </xf>
    <xf numFmtId="164" fontId="127" fillId="0" borderId="84" xfId="1" applyFont="1" applyBorder="1" applyAlignment="1" applyProtection="1">
      <alignment horizontal="center" vertical="center" wrapText="1"/>
      <protection hidden="1"/>
    </xf>
    <xf numFmtId="164" fontId="2" fillId="0" borderId="0" xfId="1" applyFont="1" applyBorder="1" applyAlignment="1" applyProtection="1">
      <alignment vertical="center" wrapText="1"/>
      <protection locked="0"/>
    </xf>
    <xf numFmtId="164" fontId="129" fillId="0" borderId="0" xfId="1" applyFont="1" applyFill="1" applyBorder="1" applyAlignment="1" applyProtection="1">
      <alignment horizontal="center" vertical="center" wrapText="1"/>
      <protection hidden="1"/>
    </xf>
    <xf numFmtId="3" fontId="2" fillId="0" borderId="0" xfId="1" applyNumberFormat="1" applyFont="1" applyBorder="1" applyAlignment="1" applyProtection="1">
      <alignment horizontal="right" vertical="center"/>
      <protection locked="0"/>
    </xf>
    <xf numFmtId="3" fontId="2" fillId="0" borderId="0" xfId="1" applyNumberFormat="1" applyFont="1" applyBorder="1" applyAlignment="1" applyProtection="1">
      <alignment horizontal="center" vertical="center"/>
      <protection locked="0"/>
    </xf>
    <xf numFmtId="3" fontId="7" fillId="0" borderId="0" xfId="1" applyNumberFormat="1" applyFont="1" applyBorder="1" applyAlignment="1" applyProtection="1">
      <alignment horizontal="right" vertical="center" wrapText="1"/>
      <protection hidden="1"/>
    </xf>
    <xf numFmtId="3" fontId="7" fillId="0" borderId="0" xfId="1" applyNumberFormat="1" applyFont="1" applyBorder="1" applyAlignment="1" applyProtection="1">
      <alignment horizontal="center" vertical="center" wrapText="1"/>
      <protection hidden="1"/>
    </xf>
    <xf numFmtId="164" fontId="23" fillId="0" borderId="0" xfId="1" applyFont="1" applyBorder="1" applyAlignment="1" applyProtection="1">
      <alignment vertical="center"/>
      <protection hidden="1"/>
    </xf>
    <xf numFmtId="0" fontId="23" fillId="0" borderId="0" xfId="0" applyFont="1" applyAlignment="1" applyProtection="1">
      <alignment horizontal="left"/>
      <protection hidden="1"/>
    </xf>
    <xf numFmtId="164" fontId="15" fillId="0" borderId="0" xfId="1" applyFont="1" applyAlignment="1" applyProtection="1">
      <alignment vertical="center"/>
      <protection hidden="1"/>
    </xf>
    <xf numFmtId="168" fontId="46" fillId="18" borderId="84" xfId="14" applyNumberFormat="1" applyFont="1" applyFill="1" applyBorder="1" applyAlignment="1" applyProtection="1">
      <alignment horizontal="right" vertical="center" wrapText="1"/>
      <protection hidden="1"/>
    </xf>
    <xf numFmtId="10" fontId="46" fillId="22" borderId="84" xfId="9" applyNumberFormat="1" applyFont="1" applyFill="1" applyBorder="1" applyAlignment="1" applyProtection="1">
      <alignment horizontal="center" vertical="center" wrapText="1"/>
      <protection hidden="1"/>
    </xf>
    <xf numFmtId="164" fontId="6" fillId="0" borderId="29" xfId="1" applyFont="1" applyBorder="1" applyAlignment="1" applyProtection="1">
      <alignment vertical="center"/>
      <protection hidden="1"/>
    </xf>
    <xf numFmtId="164" fontId="6" fillId="0" borderId="0" xfId="1" applyFont="1" applyFill="1" applyBorder="1" applyAlignment="1" applyProtection="1">
      <protection hidden="1"/>
    </xf>
    <xf numFmtId="168" fontId="28" fillId="32" borderId="84" xfId="14" applyNumberFormat="1" applyFont="1" applyFill="1" applyBorder="1" applyAlignment="1" applyProtection="1">
      <alignment horizontal="right" vertical="center" wrapText="1"/>
      <protection hidden="1"/>
    </xf>
    <xf numFmtId="168" fontId="46" fillId="0" borderId="84" xfId="14" applyNumberFormat="1" applyFont="1" applyBorder="1" applyAlignment="1" applyProtection="1">
      <alignment horizontal="right" vertical="center" wrapText="1"/>
      <protection hidden="1"/>
    </xf>
    <xf numFmtId="9" fontId="28" fillId="0" borderId="84" xfId="9" applyFont="1" applyBorder="1" applyAlignment="1" applyProtection="1">
      <alignment horizontal="center" vertical="center" wrapText="1"/>
      <protection hidden="1"/>
    </xf>
    <xf numFmtId="9" fontId="46" fillId="6" borderId="84" xfId="9" applyFont="1" applyFill="1" applyBorder="1" applyAlignment="1" applyProtection="1">
      <alignment horizontal="center" vertical="center" wrapText="1"/>
      <protection hidden="1"/>
    </xf>
    <xf numFmtId="0" fontId="116" fillId="0" borderId="0" xfId="0" applyFont="1" applyAlignment="1" applyProtection="1">
      <alignment horizontal="left" vertical="center" indent="1"/>
      <protection locked="0"/>
    </xf>
    <xf numFmtId="9" fontId="81" fillId="0" borderId="84" xfId="9" applyFont="1" applyBorder="1" applyAlignment="1" applyProtection="1">
      <alignment horizontal="right" vertical="center" wrapText="1"/>
      <protection hidden="1"/>
    </xf>
    <xf numFmtId="1" fontId="84" fillId="0" borderId="14" xfId="0" applyNumberFormat="1" applyFont="1" applyBorder="1" applyAlignment="1" applyProtection="1">
      <alignment horizontal="center" vertical="center"/>
      <protection hidden="1"/>
    </xf>
    <xf numFmtId="0" fontId="87" fillId="0" borderId="0" xfId="0" applyFont="1" applyProtection="1">
      <protection hidden="1"/>
    </xf>
    <xf numFmtId="0" fontId="12" fillId="0" borderId="0" xfId="0" applyFont="1" applyProtection="1">
      <protection hidden="1"/>
    </xf>
    <xf numFmtId="0" fontId="2" fillId="0" borderId="0" xfId="0" applyFont="1" applyProtection="1">
      <protection hidden="1"/>
    </xf>
    <xf numFmtId="0" fontId="2" fillId="0" borderId="86" xfId="0" applyFont="1" applyBorder="1" applyAlignment="1" applyProtection="1">
      <alignment vertical="center"/>
      <protection hidden="1"/>
    </xf>
    <xf numFmtId="0" fontId="2" fillId="0" borderId="91" xfId="0" applyFont="1" applyBorder="1" applyAlignment="1" applyProtection="1">
      <alignment vertical="center"/>
      <protection hidden="1"/>
    </xf>
    <xf numFmtId="1" fontId="87" fillId="0" borderId="14" xfId="0" applyNumberFormat="1" applyFont="1" applyBorder="1" applyAlignment="1" applyProtection="1">
      <alignment horizontal="center"/>
      <protection hidden="1"/>
    </xf>
    <xf numFmtId="0" fontId="2" fillId="0" borderId="92" xfId="0" applyFont="1" applyBorder="1" applyAlignment="1" applyProtection="1">
      <alignment vertical="center"/>
      <protection hidden="1"/>
    </xf>
    <xf numFmtId="14" fontId="7" fillId="0" borderId="70" xfId="0" applyNumberFormat="1" applyFont="1" applyBorder="1" applyAlignment="1" applyProtection="1">
      <alignment horizontal="center" vertical="center"/>
      <protection hidden="1"/>
    </xf>
    <xf numFmtId="1" fontId="7" fillId="0" borderId="205" xfId="0" applyNumberFormat="1" applyFont="1" applyBorder="1" applyAlignment="1" applyProtection="1">
      <alignment horizontal="center" vertical="center"/>
      <protection hidden="1"/>
    </xf>
    <xf numFmtId="0" fontId="2" fillId="0" borderId="89" xfId="0" applyFont="1" applyBorder="1" applyAlignment="1" applyProtection="1">
      <alignment vertical="center"/>
      <protection hidden="1"/>
    </xf>
    <xf numFmtId="0" fontId="2" fillId="0" borderId="180" xfId="0" applyFont="1" applyBorder="1" applyAlignment="1" applyProtection="1">
      <alignment vertical="center"/>
      <protection hidden="1"/>
    </xf>
    <xf numFmtId="0" fontId="2" fillId="0" borderId="90" xfId="0" applyFont="1" applyBorder="1" applyAlignment="1" applyProtection="1">
      <alignment vertical="center"/>
      <protection hidden="1"/>
    </xf>
    <xf numFmtId="1" fontId="87" fillId="0" borderId="14" xfId="0" applyNumberFormat="1" applyFont="1" applyBorder="1" applyAlignment="1" applyProtection="1">
      <alignment horizontal="center" vertical="center"/>
      <protection hidden="1"/>
    </xf>
    <xf numFmtId="0" fontId="87" fillId="0" borderId="0" xfId="0" applyFont="1" applyAlignment="1" applyProtection="1">
      <alignment vertical="center"/>
      <protection hidden="1"/>
    </xf>
    <xf numFmtId="0" fontId="12" fillId="0" borderId="0" xfId="0" applyFont="1" applyAlignment="1" applyProtection="1">
      <alignment vertical="center"/>
      <protection hidden="1"/>
    </xf>
    <xf numFmtId="0" fontId="2" fillId="6" borderId="84" xfId="0" applyFont="1" applyFill="1" applyBorder="1" applyAlignment="1" applyProtection="1">
      <alignment horizontal="center" vertical="center"/>
      <protection hidden="1"/>
    </xf>
    <xf numFmtId="14" fontId="7" fillId="0" borderId="0" xfId="0" applyNumberFormat="1" applyFont="1" applyAlignment="1" applyProtection="1">
      <alignment horizontal="center" vertical="center"/>
      <protection hidden="1"/>
    </xf>
    <xf numFmtId="0" fontId="7" fillId="0" borderId="205" xfId="0" applyFont="1" applyBorder="1" applyAlignment="1" applyProtection="1">
      <alignment horizontal="center" vertical="center"/>
      <protection hidden="1"/>
    </xf>
    <xf numFmtId="0" fontId="2" fillId="0" borderId="93" xfId="0" applyFont="1" applyBorder="1" applyAlignment="1" applyProtection="1">
      <alignment vertical="center"/>
      <protection hidden="1"/>
    </xf>
    <xf numFmtId="0" fontId="2" fillId="0" borderId="92" xfId="0" applyFont="1" applyBorder="1" applyAlignment="1" applyProtection="1">
      <alignment horizontal="left" vertical="center"/>
      <protection hidden="1"/>
    </xf>
    <xf numFmtId="0" fontId="2" fillId="0" borderId="0" xfId="0" applyFont="1" applyAlignment="1" applyProtection="1">
      <alignment horizontal="left" vertical="center"/>
      <protection hidden="1"/>
    </xf>
    <xf numFmtId="0" fontId="7" fillId="0" borderId="0" xfId="0" applyFont="1" applyAlignment="1" applyProtection="1">
      <alignment horizontal="left" vertical="center"/>
      <protection hidden="1"/>
    </xf>
    <xf numFmtId="0" fontId="7" fillId="0" borderId="93" xfId="0" applyFont="1" applyBorder="1" applyAlignment="1" applyProtection="1">
      <alignment horizontal="left" vertical="center"/>
      <protection hidden="1"/>
    </xf>
    <xf numFmtId="0" fontId="87" fillId="0" borderId="0" xfId="0" applyFont="1" applyAlignment="1" applyProtection="1">
      <alignment horizontal="left"/>
      <protection hidden="1"/>
    </xf>
    <xf numFmtId="0" fontId="12" fillId="0" borderId="0" xfId="0" applyFont="1" applyAlignment="1" applyProtection="1">
      <alignment horizontal="left"/>
      <protection hidden="1"/>
    </xf>
    <xf numFmtId="0" fontId="2" fillId="0" borderId="0" xfId="0" applyFont="1" applyAlignment="1" applyProtection="1">
      <alignment horizontal="left"/>
      <protection hidden="1"/>
    </xf>
    <xf numFmtId="0" fontId="7" fillId="0" borderId="0" xfId="0" applyFont="1" applyAlignment="1" applyProtection="1">
      <alignment horizontal="center" vertical="center"/>
      <protection hidden="1"/>
    </xf>
    <xf numFmtId="0" fontId="7" fillId="0" borderId="93" xfId="0" applyFont="1" applyBorder="1" applyAlignment="1" applyProtection="1">
      <alignment horizontal="center" vertical="center"/>
      <protection hidden="1"/>
    </xf>
    <xf numFmtId="1" fontId="87" fillId="0" borderId="0" xfId="0" applyNumberFormat="1" applyFont="1" applyAlignment="1" applyProtection="1">
      <alignment horizontal="center" vertical="center"/>
      <protection hidden="1"/>
    </xf>
    <xf numFmtId="1" fontId="87" fillId="0" borderId="0" xfId="0" applyNumberFormat="1" applyFont="1" applyAlignment="1" applyProtection="1">
      <alignment horizontal="center"/>
      <protection hidden="1"/>
    </xf>
    <xf numFmtId="0" fontId="56" fillId="0" borderId="10" xfId="0" applyFont="1" applyBorder="1" applyAlignment="1">
      <alignment horizontal="center" vertical="center"/>
    </xf>
    <xf numFmtId="0" fontId="16" fillId="0" borderId="70" xfId="0" applyFont="1" applyBorder="1"/>
    <xf numFmtId="0" fontId="6" fillId="0" borderId="70" xfId="0" applyFont="1" applyBorder="1" applyAlignment="1">
      <alignment vertical="center"/>
    </xf>
    <xf numFmtId="0" fontId="6" fillId="0" borderId="179" xfId="0" applyFont="1" applyBorder="1" applyAlignment="1">
      <alignment vertical="center"/>
    </xf>
    <xf numFmtId="0" fontId="15" fillId="0" borderId="70" xfId="0" applyFont="1" applyBorder="1" applyAlignment="1">
      <alignment vertical="center"/>
    </xf>
    <xf numFmtId="0" fontId="6" fillId="0" borderId="70" xfId="0" applyFont="1" applyBorder="1" applyAlignment="1">
      <alignment horizontal="left" vertical="center"/>
    </xf>
    <xf numFmtId="0" fontId="15" fillId="0" borderId="0" xfId="0" applyFont="1" applyAlignment="1">
      <alignment horizontal="right" vertical="center"/>
    </xf>
    <xf numFmtId="0" fontId="6" fillId="0" borderId="179" xfId="0" applyFont="1" applyBorder="1" applyAlignment="1">
      <alignment horizontal="center" vertical="center"/>
    </xf>
    <xf numFmtId="0" fontId="6" fillId="0" borderId="70" xfId="0" applyFont="1" applyBorder="1" applyAlignment="1">
      <alignment horizontal="center" vertical="center"/>
    </xf>
    <xf numFmtId="0" fontId="25" fillId="4" borderId="24" xfId="0" applyFont="1" applyFill="1" applyBorder="1" applyAlignment="1">
      <alignment vertical="center" wrapText="1"/>
    </xf>
    <xf numFmtId="0" fontId="25" fillId="4" borderId="25" xfId="0" applyFont="1" applyFill="1" applyBorder="1" applyAlignment="1">
      <alignment vertical="center" wrapText="1"/>
    </xf>
    <xf numFmtId="0" fontId="15" fillId="7" borderId="36" xfId="0" applyFont="1" applyFill="1" applyBorder="1" applyAlignment="1">
      <alignment horizontal="center" vertical="center" wrapText="1"/>
    </xf>
    <xf numFmtId="164" fontId="15" fillId="7" borderId="36" xfId="1" applyFont="1" applyFill="1" applyBorder="1" applyAlignment="1">
      <alignment vertical="center"/>
    </xf>
    <xf numFmtId="0" fontId="70" fillId="6" borderId="1" xfId="0" applyFont="1" applyFill="1" applyBorder="1" applyAlignment="1">
      <alignment horizontal="center" vertical="center"/>
    </xf>
    <xf numFmtId="0" fontId="7" fillId="0" borderId="77" xfId="0" applyFont="1" applyBorder="1" applyAlignment="1">
      <alignment vertical="center"/>
    </xf>
    <xf numFmtId="0" fontId="7" fillId="0" borderId="179" xfId="0" applyFont="1" applyBorder="1" applyAlignment="1">
      <alignment vertical="center"/>
    </xf>
    <xf numFmtId="0" fontId="2" fillId="0" borderId="0" xfId="0" applyFont="1" applyAlignment="1">
      <alignment horizontal="right"/>
    </xf>
    <xf numFmtId="14" fontId="7" fillId="0" borderId="211" xfId="0" applyNumberFormat="1" applyFont="1" applyBorder="1" applyAlignment="1">
      <alignment horizontal="center" vertical="center"/>
    </xf>
    <xf numFmtId="0" fontId="7" fillId="0" borderId="70" xfId="0" applyFont="1" applyBorder="1" applyAlignment="1">
      <alignment horizontal="left" vertical="center"/>
    </xf>
    <xf numFmtId="0" fontId="53" fillId="13" borderId="1" xfId="0" applyFont="1" applyFill="1" applyBorder="1" applyAlignment="1">
      <alignment horizontal="center" vertical="center"/>
    </xf>
    <xf numFmtId="0" fontId="7" fillId="0" borderId="70" xfId="0" applyFont="1" applyBorder="1" applyAlignment="1">
      <alignment vertical="center"/>
    </xf>
    <xf numFmtId="0" fontId="2" fillId="0" borderId="0" xfId="0" applyFont="1" applyAlignment="1">
      <alignment horizontal="right" vertical="center"/>
    </xf>
    <xf numFmtId="14" fontId="7" fillId="0" borderId="179" xfId="0" applyNumberFormat="1" applyFont="1" applyBorder="1" applyAlignment="1">
      <alignment horizontal="center" vertical="center"/>
    </xf>
    <xf numFmtId="1" fontId="7" fillId="0" borderId="179" xfId="0" applyNumberFormat="1" applyFont="1" applyBorder="1" applyAlignment="1">
      <alignment horizontal="center" vertical="center"/>
    </xf>
    <xf numFmtId="0" fontId="2" fillId="0" borderId="70" xfId="0" applyFont="1" applyBorder="1"/>
    <xf numFmtId="1" fontId="7" fillId="0" borderId="70" xfId="0" applyNumberFormat="1" applyFont="1" applyBorder="1" applyAlignment="1">
      <alignment horizontal="center"/>
    </xf>
    <xf numFmtId="0" fontId="7" fillId="0" borderId="0" xfId="0" applyFont="1" applyAlignment="1">
      <alignment horizontal="left" vertical="center"/>
    </xf>
    <xf numFmtId="0" fontId="7" fillId="0" borderId="70" xfId="14" applyNumberFormat="1" applyFont="1" applyBorder="1" applyAlignment="1">
      <alignment horizontal="left" vertical="center"/>
    </xf>
    <xf numFmtId="0" fontId="7" fillId="0" borderId="70" xfId="0" applyFont="1" applyBorder="1" applyAlignment="1">
      <alignment horizontal="center" vertical="center"/>
    </xf>
    <xf numFmtId="0" fontId="2" fillId="0" borderId="0" xfId="0" applyFont="1" applyAlignment="1">
      <alignment horizontal="center"/>
    </xf>
    <xf numFmtId="0" fontId="2" fillId="0" borderId="179" xfId="0" applyFont="1" applyBorder="1"/>
    <xf numFmtId="43" fontId="7" fillId="0" borderId="70" xfId="0" applyNumberFormat="1" applyFont="1" applyBorder="1" applyAlignment="1">
      <alignment vertical="center"/>
    </xf>
    <xf numFmtId="0" fontId="2" fillId="0" borderId="70" xfId="0" applyFont="1" applyBorder="1" applyAlignment="1">
      <alignment vertical="center"/>
    </xf>
    <xf numFmtId="0" fontId="16" fillId="0" borderId="179" xfId="0" applyFont="1" applyBorder="1" applyAlignment="1">
      <alignment horizontal="left"/>
    </xf>
    <xf numFmtId="14" fontId="7" fillId="0" borderId="179" xfId="0" applyNumberFormat="1" applyFont="1" applyBorder="1" applyAlignment="1">
      <alignment horizontal="center"/>
    </xf>
    <xf numFmtId="164" fontId="17" fillId="0" borderId="1" xfId="1" applyFont="1" applyBorder="1" applyAlignment="1" applyProtection="1">
      <alignment horizontal="center" vertical="center"/>
      <protection hidden="1"/>
    </xf>
    <xf numFmtId="164" fontId="53" fillId="13" borderId="1" xfId="1" applyFont="1" applyFill="1" applyBorder="1" applyAlignment="1" applyProtection="1">
      <alignment horizontal="center" vertical="center"/>
      <protection hidden="1"/>
    </xf>
    <xf numFmtId="164" fontId="17" fillId="7" borderId="1" xfId="1" applyFont="1" applyFill="1" applyBorder="1" applyAlignment="1" applyProtection="1">
      <alignment horizontal="center" vertical="center"/>
      <protection hidden="1"/>
    </xf>
    <xf numFmtId="164" fontId="53" fillId="14" borderId="1" xfId="1" applyFont="1" applyFill="1" applyBorder="1" applyAlignment="1" applyProtection="1">
      <alignment horizontal="center" vertical="center"/>
      <protection hidden="1"/>
    </xf>
    <xf numFmtId="164" fontId="17" fillId="0" borderId="1" xfId="1" applyFont="1" applyBorder="1" applyAlignment="1" applyProtection="1">
      <alignment horizontal="center" vertical="center"/>
      <protection locked="0"/>
    </xf>
    <xf numFmtId="164" fontId="53" fillId="13" borderId="1" xfId="1" applyFont="1" applyFill="1" applyBorder="1" applyAlignment="1" applyProtection="1">
      <alignment horizontal="center" vertical="center"/>
      <protection locked="0"/>
    </xf>
    <xf numFmtId="0" fontId="28" fillId="7" borderId="36" xfId="0" applyFont="1" applyFill="1" applyBorder="1" applyAlignment="1">
      <alignment horizontal="center" vertical="center" wrapText="1"/>
    </xf>
    <xf numFmtId="0" fontId="28" fillId="7" borderId="36" xfId="0" applyFont="1" applyFill="1" applyBorder="1" applyAlignment="1">
      <alignment vertical="center"/>
    </xf>
    <xf numFmtId="49" fontId="28" fillId="7" borderId="36" xfId="0" applyNumberFormat="1" applyFont="1" applyFill="1" applyBorder="1" applyAlignment="1" applyProtection="1">
      <alignment horizontal="center" vertical="center" wrapText="1"/>
      <protection locked="0"/>
    </xf>
    <xf numFmtId="0" fontId="6" fillId="20" borderId="38" xfId="0" applyFont="1" applyFill="1" applyBorder="1" applyAlignment="1">
      <alignment horizontal="center" vertical="center" wrapText="1"/>
    </xf>
    <xf numFmtId="0" fontId="81" fillId="7" borderId="0" xfId="0" applyFont="1" applyFill="1" applyBorder="1" applyAlignment="1">
      <alignment horizontal="center" vertical="center" wrapText="1"/>
    </xf>
    <xf numFmtId="0" fontId="81" fillId="7" borderId="0" xfId="0" applyFont="1" applyFill="1" applyBorder="1" applyAlignment="1">
      <alignment vertical="center"/>
    </xf>
    <xf numFmtId="49" fontId="81" fillId="7" borderId="0" xfId="0" applyNumberFormat="1" applyFont="1" applyFill="1" applyBorder="1" applyAlignment="1" applyProtection="1">
      <alignment horizontal="center" vertical="center" wrapText="1"/>
      <protection locked="0"/>
    </xf>
    <xf numFmtId="164" fontId="81" fillId="7" borderId="0" xfId="1" applyFont="1" applyFill="1" applyBorder="1" applyAlignment="1">
      <alignment vertical="center"/>
    </xf>
    <xf numFmtId="164" fontId="81" fillId="7" borderId="0" xfId="1" applyFont="1" applyFill="1" applyBorder="1" applyAlignment="1" applyProtection="1">
      <alignment vertical="center" wrapText="1"/>
      <protection locked="0"/>
    </xf>
    <xf numFmtId="164" fontId="81" fillId="7" borderId="0" xfId="1" applyFont="1" applyFill="1" applyBorder="1" applyAlignment="1">
      <alignment vertical="center" wrapText="1"/>
    </xf>
    <xf numFmtId="0" fontId="93" fillId="7" borderId="0" xfId="0" applyFont="1" applyFill="1" applyBorder="1" applyAlignment="1">
      <alignment horizontal="center" vertical="center" wrapText="1"/>
    </xf>
    <xf numFmtId="0" fontId="93" fillId="7" borderId="0" xfId="0" applyFont="1" applyFill="1" applyBorder="1" applyAlignment="1">
      <alignment vertical="center"/>
    </xf>
    <xf numFmtId="49" fontId="93" fillId="7" borderId="0" xfId="0" applyNumberFormat="1" applyFont="1" applyFill="1" applyBorder="1" applyAlignment="1" applyProtection="1">
      <alignment horizontal="center" vertical="center" wrapText="1"/>
      <protection locked="0"/>
    </xf>
    <xf numFmtId="164" fontId="93" fillId="7" borderId="0" xfId="1" applyFont="1" applyFill="1" applyBorder="1" applyAlignment="1" applyProtection="1">
      <alignment vertical="center" wrapText="1"/>
      <protection locked="0"/>
    </xf>
    <xf numFmtId="164" fontId="81" fillId="7" borderId="0" xfId="1" applyFont="1" applyFill="1" applyBorder="1"/>
    <xf numFmtId="0" fontId="62" fillId="7" borderId="0" xfId="0" applyFont="1" applyFill="1" applyBorder="1" applyAlignment="1">
      <alignment horizontal="center" vertical="center" wrapText="1"/>
    </xf>
    <xf numFmtId="0" fontId="62" fillId="7" borderId="0" xfId="0" applyFont="1" applyFill="1" applyBorder="1" applyAlignment="1">
      <alignment vertical="center"/>
    </xf>
    <xf numFmtId="49" fontId="62" fillId="7" borderId="0" xfId="0" applyNumberFormat="1" applyFont="1" applyFill="1" applyBorder="1" applyAlignment="1" applyProtection="1">
      <alignment horizontal="center" vertical="center" wrapText="1"/>
      <protection locked="0"/>
    </xf>
    <xf numFmtId="164" fontId="62" fillId="7" borderId="0" xfId="1" applyFont="1" applyFill="1" applyBorder="1" applyAlignment="1" applyProtection="1">
      <alignment vertical="center" wrapText="1"/>
      <protection locked="0"/>
    </xf>
    <xf numFmtId="0" fontId="15" fillId="7" borderId="0" xfId="0" applyFont="1" applyFill="1" applyBorder="1" applyAlignment="1">
      <alignment horizontal="center" vertical="center" wrapText="1"/>
    </xf>
    <xf numFmtId="0" fontId="55" fillId="7" borderId="0" xfId="0" applyFont="1" applyFill="1" applyBorder="1" applyAlignment="1">
      <alignment vertical="center"/>
    </xf>
    <xf numFmtId="49" fontId="15" fillId="7" borderId="0" xfId="0" applyNumberFormat="1" applyFont="1" applyFill="1" applyBorder="1" applyAlignment="1" applyProtection="1">
      <alignment horizontal="center" vertical="center" wrapText="1"/>
      <protection locked="0"/>
    </xf>
    <xf numFmtId="164" fontId="55" fillId="7" borderId="0" xfId="1" applyFont="1" applyFill="1" applyBorder="1" applyAlignment="1">
      <alignment vertical="center"/>
    </xf>
    <xf numFmtId="164" fontId="15" fillId="7" borderId="0" xfId="1" applyFont="1" applyFill="1" applyBorder="1"/>
    <xf numFmtId="164" fontId="6" fillId="7" borderId="0" xfId="1" applyFont="1" applyFill="1" applyBorder="1" applyAlignment="1">
      <alignment vertical="center" wrapText="1"/>
    </xf>
    <xf numFmtId="0" fontId="6" fillId="7" borderId="0" xfId="0" applyFont="1" applyFill="1" applyBorder="1" applyAlignment="1">
      <alignment horizontal="center" vertical="center" wrapText="1"/>
    </xf>
    <xf numFmtId="0" fontId="6" fillId="7" borderId="0" xfId="0" applyFont="1" applyFill="1" applyBorder="1" applyAlignment="1">
      <alignment vertical="center"/>
    </xf>
    <xf numFmtId="49" fontId="6" fillId="7" borderId="0" xfId="0" applyNumberFormat="1" applyFont="1" applyFill="1" applyBorder="1" applyAlignment="1" applyProtection="1">
      <alignment horizontal="center" vertical="center" wrapText="1"/>
      <protection locked="0"/>
    </xf>
    <xf numFmtId="164" fontId="6" fillId="7" borderId="0" xfId="1" applyFont="1" applyFill="1" applyBorder="1" applyAlignment="1" applyProtection="1">
      <alignment vertical="center" wrapText="1"/>
      <protection locked="0"/>
    </xf>
    <xf numFmtId="164" fontId="28" fillId="7" borderId="36" xfId="1" applyFont="1" applyFill="1" applyBorder="1" applyAlignment="1">
      <alignment vertical="center"/>
    </xf>
    <xf numFmtId="164" fontId="28" fillId="0" borderId="36" xfId="1" applyFont="1" applyBorder="1" applyAlignment="1">
      <alignment vertical="center"/>
    </xf>
    <xf numFmtId="164" fontId="28" fillId="7" borderId="36" xfId="1" applyFont="1" applyFill="1" applyBorder="1" applyAlignment="1" applyProtection="1">
      <alignment horizontal="right" vertical="center" wrapText="1"/>
      <protection locked="0"/>
    </xf>
    <xf numFmtId="3" fontId="62" fillId="7" borderId="0" xfId="0" applyNumberFormat="1" applyFont="1" applyFill="1" applyBorder="1" applyAlignment="1">
      <alignment horizontal="center" vertical="center" wrapText="1"/>
    </xf>
    <xf numFmtId="0" fontId="62" fillId="7" borderId="0" xfId="0" applyFont="1" applyFill="1" applyBorder="1" applyAlignment="1">
      <alignment horizontal="left" vertical="center" wrapText="1" indent="1"/>
    </xf>
    <xf numFmtId="0" fontId="62" fillId="7" borderId="0" xfId="0" applyFont="1" applyFill="1" applyBorder="1" applyAlignment="1" applyProtection="1">
      <alignment horizontal="center" vertical="center" wrapText="1"/>
      <protection locked="0"/>
    </xf>
    <xf numFmtId="3" fontId="15" fillId="7" borderId="0" xfId="0" applyNumberFormat="1" applyFont="1" applyFill="1" applyBorder="1" applyAlignment="1">
      <alignment horizontal="center" vertical="center" wrapText="1"/>
    </xf>
    <xf numFmtId="0" fontId="15" fillId="7" borderId="0" xfId="0" applyFont="1" applyFill="1" applyBorder="1" applyAlignment="1">
      <alignment horizontal="left" vertical="center" wrapText="1" indent="1"/>
    </xf>
    <xf numFmtId="0" fontId="15" fillId="7" borderId="0" xfId="0" applyFont="1" applyFill="1" applyBorder="1" applyAlignment="1" applyProtection="1">
      <alignment horizontal="center" vertical="center" wrapText="1"/>
      <protection locked="0"/>
    </xf>
    <xf numFmtId="164" fontId="15" fillId="7" borderId="0" xfId="1" applyFont="1" applyFill="1" applyBorder="1" applyAlignment="1" applyProtection="1">
      <alignment vertical="center" wrapText="1"/>
      <protection locked="0"/>
    </xf>
    <xf numFmtId="164" fontId="62" fillId="7" borderId="0" xfId="1" applyFont="1" applyFill="1" applyBorder="1" applyAlignment="1">
      <alignment vertical="center" wrapText="1"/>
    </xf>
    <xf numFmtId="3" fontId="6" fillId="7" borderId="0" xfId="0" applyNumberFormat="1" applyFont="1" applyFill="1" applyBorder="1" applyAlignment="1">
      <alignment horizontal="center" vertical="center" wrapText="1"/>
    </xf>
    <xf numFmtId="0" fontId="6" fillId="7" borderId="0" xfId="0" applyFont="1" applyFill="1" applyBorder="1" applyAlignment="1">
      <alignment horizontal="left" vertical="center" wrapText="1" indent="1"/>
    </xf>
    <xf numFmtId="0" fontId="6" fillId="7" borderId="0" xfId="0" applyFont="1" applyFill="1" applyBorder="1" applyAlignment="1" applyProtection="1">
      <alignment horizontal="center" vertical="center" wrapText="1"/>
      <protection locked="0"/>
    </xf>
    <xf numFmtId="49" fontId="16" fillId="0" borderId="0" xfId="0" applyNumberFormat="1" applyFont="1" applyAlignment="1" applyProtection="1">
      <alignment vertical="center"/>
      <protection locked="0"/>
    </xf>
    <xf numFmtId="0" fontId="16" fillId="0" borderId="0" xfId="0" applyFont="1" applyAlignment="1" applyProtection="1">
      <alignment horizontal="center"/>
      <protection hidden="1"/>
    </xf>
    <xf numFmtId="0" fontId="7" fillId="0" borderId="70" xfId="0" applyFont="1" applyBorder="1" applyAlignment="1" applyProtection="1">
      <alignment vertical="center"/>
      <protection hidden="1"/>
    </xf>
    <xf numFmtId="0" fontId="7" fillId="0" borderId="77" xfId="0" applyFont="1" applyBorder="1" applyAlignment="1" applyProtection="1">
      <alignment horizontal="center" vertical="center"/>
      <protection hidden="1"/>
    </xf>
    <xf numFmtId="0" fontId="15" fillId="0" borderId="82" xfId="0" applyFont="1" applyBorder="1" applyAlignment="1" applyProtection="1">
      <alignment horizontal="right"/>
      <protection hidden="1"/>
    </xf>
    <xf numFmtId="14" fontId="2" fillId="0" borderId="0" xfId="0" applyNumberFormat="1" applyFont="1" applyAlignment="1" applyProtection="1">
      <alignment horizontal="right" vertical="center"/>
      <protection hidden="1"/>
    </xf>
    <xf numFmtId="14" fontId="6" fillId="0" borderId="0" xfId="0" applyNumberFormat="1" applyFont="1" applyAlignment="1" applyProtection="1">
      <alignment vertical="center"/>
      <protection hidden="1"/>
    </xf>
    <xf numFmtId="43" fontId="7" fillId="0" borderId="70" xfId="0" applyNumberFormat="1" applyFont="1" applyBorder="1" applyAlignment="1" applyProtection="1">
      <alignment vertical="center"/>
      <protection hidden="1"/>
    </xf>
    <xf numFmtId="1" fontId="6" fillId="0" borderId="70" xfId="0" applyNumberFormat="1" applyFont="1" applyBorder="1" applyProtection="1">
      <protection hidden="1"/>
    </xf>
    <xf numFmtId="0" fontId="56" fillId="0" borderId="1" xfId="0" applyFont="1" applyBorder="1" applyAlignment="1" applyProtection="1">
      <alignment horizontal="center" vertical="center"/>
      <protection locked="0"/>
    </xf>
    <xf numFmtId="164" fontId="56" fillId="0" borderId="1" xfId="1" applyFont="1" applyBorder="1" applyAlignment="1" applyProtection="1">
      <alignment vertical="center"/>
      <protection hidden="1"/>
    </xf>
    <xf numFmtId="164" fontId="54" fillId="4" borderId="1" xfId="1" applyFont="1" applyFill="1" applyBorder="1" applyAlignment="1" applyProtection="1">
      <alignment vertical="center"/>
      <protection hidden="1"/>
    </xf>
    <xf numFmtId="20" fontId="2" fillId="0" borderId="0" xfId="0" applyNumberFormat="1" applyFont="1"/>
    <xf numFmtId="0" fontId="54" fillId="4" borderId="10" xfId="0" applyFont="1" applyFill="1" applyBorder="1" applyAlignment="1">
      <alignment horizontal="center" vertical="center"/>
    </xf>
    <xf numFmtId="164" fontId="26" fillId="34" borderId="15" xfId="1" applyFont="1" applyFill="1" applyBorder="1" applyAlignment="1" applyProtection="1">
      <alignment horizontal="center" vertical="center"/>
      <protection hidden="1"/>
    </xf>
    <xf numFmtId="0" fontId="56" fillId="7" borderId="0" xfId="0" applyFont="1" applyFill="1" applyBorder="1" applyAlignment="1">
      <alignment horizontal="center" vertical="center"/>
    </xf>
    <xf numFmtId="0" fontId="56" fillId="7" borderId="0" xfId="0" applyFont="1" applyFill="1" applyBorder="1" applyAlignment="1" applyProtection="1">
      <alignment horizontal="center" vertical="center"/>
      <protection locked="0"/>
    </xf>
    <xf numFmtId="164" fontId="56" fillId="7" borderId="0" xfId="1" applyFont="1" applyFill="1" applyBorder="1" applyAlignment="1" applyProtection="1">
      <alignment vertical="center"/>
      <protection hidden="1"/>
    </xf>
    <xf numFmtId="164" fontId="54" fillId="7" borderId="0" xfId="1" applyFont="1" applyFill="1" applyBorder="1" applyAlignment="1" applyProtection="1">
      <alignment vertical="center"/>
      <protection hidden="1"/>
    </xf>
    <xf numFmtId="164" fontId="46" fillId="26" borderId="84" xfId="1" applyFont="1" applyFill="1" applyBorder="1" applyAlignment="1" applyProtection="1">
      <alignment horizontal="right" vertical="center" wrapText="1"/>
      <protection hidden="1"/>
    </xf>
    <xf numFmtId="168" fontId="17" fillId="0" borderId="172" xfId="14" applyNumberFormat="1" applyFont="1" applyBorder="1" applyAlignment="1" applyProtection="1">
      <alignment horizontal="right" vertical="center"/>
      <protection locked="0"/>
    </xf>
    <xf numFmtId="168" fontId="17" fillId="0" borderId="174" xfId="14" applyNumberFormat="1" applyFont="1" applyBorder="1" applyAlignment="1" applyProtection="1">
      <alignment horizontal="right" vertical="center"/>
      <protection locked="0"/>
    </xf>
    <xf numFmtId="0" fontId="6" fillId="7" borderId="36" xfId="0" applyFont="1" applyFill="1" applyBorder="1" applyAlignment="1">
      <alignment vertical="center" wrapText="1"/>
    </xf>
    <xf numFmtId="0" fontId="6" fillId="7" borderId="36" xfId="0" applyFont="1" applyFill="1" applyBorder="1" applyAlignment="1" applyProtection="1">
      <alignment horizontal="center" vertical="center" wrapText="1"/>
      <protection locked="0"/>
    </xf>
    <xf numFmtId="164" fontId="6" fillId="7" borderId="36" xfId="1" applyFont="1" applyFill="1" applyBorder="1" applyAlignment="1" applyProtection="1">
      <alignment vertical="center" wrapText="1"/>
      <protection locked="0"/>
    </xf>
    <xf numFmtId="0" fontId="25" fillId="4" borderId="30" xfId="0" applyFont="1" applyFill="1" applyBorder="1" applyAlignment="1">
      <alignment vertical="center"/>
    </xf>
    <xf numFmtId="0" fontId="25" fillId="4" borderId="31" xfId="0" applyFont="1" applyFill="1" applyBorder="1" applyAlignment="1">
      <alignment vertical="center"/>
    </xf>
    <xf numFmtId="10" fontId="46" fillId="26" borderId="84" xfId="9" applyNumberFormat="1" applyFont="1" applyFill="1" applyBorder="1" applyAlignment="1" applyProtection="1">
      <alignment horizontal="center" vertical="center" wrapText="1"/>
      <protection hidden="1"/>
    </xf>
    <xf numFmtId="164" fontId="86" fillId="0" borderId="0" xfId="0" applyNumberFormat="1" applyFont="1" applyProtection="1">
      <protection hidden="1"/>
    </xf>
    <xf numFmtId="0" fontId="45" fillId="0" borderId="0" xfId="0" applyFont="1" applyAlignment="1" applyProtection="1">
      <alignment horizontal="center" vertical="center"/>
      <protection hidden="1"/>
    </xf>
    <xf numFmtId="0" fontId="15" fillId="4" borderId="84" xfId="0" applyFont="1" applyFill="1" applyBorder="1" applyAlignment="1" applyProtection="1">
      <alignment horizontal="center" vertical="center" wrapText="1"/>
      <protection hidden="1"/>
    </xf>
    <xf numFmtId="164" fontId="6" fillId="0" borderId="0" xfId="1" applyFont="1" applyBorder="1" applyAlignment="1" applyProtection="1">
      <alignment horizontal="left" vertical="center"/>
      <protection hidden="1"/>
    </xf>
    <xf numFmtId="0" fontId="122" fillId="0" borderId="0" xfId="0" applyFont="1" applyAlignment="1" applyProtection="1">
      <alignment horizontal="left" vertical="center" wrapText="1" indent="1"/>
      <protection locked="0"/>
    </xf>
    <xf numFmtId="164" fontId="16" fillId="0" borderId="0" xfId="1" applyFont="1" applyAlignment="1" applyProtection="1">
      <alignment horizontal="center" vertical="center"/>
      <protection locked="0"/>
    </xf>
    <xf numFmtId="0" fontId="0" fillId="0" borderId="0" xfId="0" applyProtection="1">
      <protection locked="0"/>
    </xf>
    <xf numFmtId="49" fontId="16" fillId="0" borderId="0" xfId="0" applyNumberFormat="1" applyFont="1" applyAlignment="1" applyProtection="1">
      <alignment horizontal="center" vertical="center"/>
      <protection locked="0"/>
    </xf>
    <xf numFmtId="0" fontId="54" fillId="0" borderId="0" xfId="0" applyFont="1" applyAlignment="1">
      <alignment horizontal="center" vertical="center"/>
    </xf>
    <xf numFmtId="0" fontId="6" fillId="0" borderId="70" xfId="0" applyFont="1" applyBorder="1" applyAlignment="1" applyProtection="1">
      <alignment horizontal="center" vertical="center"/>
      <protection hidden="1"/>
    </xf>
    <xf numFmtId="0" fontId="6" fillId="0" borderId="179" xfId="0" applyFont="1" applyBorder="1" applyAlignment="1">
      <alignment horizontal="center" vertical="center"/>
    </xf>
    <xf numFmtId="164" fontId="7" fillId="0" borderId="29" xfId="1" applyFont="1" applyBorder="1" applyAlignment="1" applyProtection="1">
      <alignment horizontal="center" vertical="center"/>
      <protection hidden="1"/>
    </xf>
    <xf numFmtId="3" fontId="28" fillId="35" borderId="84" xfId="1" applyNumberFormat="1" applyFont="1" applyFill="1" applyBorder="1" applyAlignment="1" applyProtection="1">
      <alignment horizontal="right" vertical="center" wrapText="1"/>
      <protection locked="0"/>
    </xf>
    <xf numFmtId="168" fontId="28" fillId="0" borderId="190" xfId="14" applyNumberFormat="1" applyFont="1" applyBorder="1" applyAlignment="1" applyProtection="1">
      <alignment horizontal="center" vertical="center" wrapText="1"/>
      <protection hidden="1"/>
    </xf>
    <xf numFmtId="168" fontId="28" fillId="0" borderId="84" xfId="14" applyNumberFormat="1" applyFont="1" applyBorder="1" applyAlignment="1" applyProtection="1">
      <alignment horizontal="center" vertical="center" wrapText="1"/>
      <protection hidden="1"/>
    </xf>
    <xf numFmtId="168" fontId="46" fillId="6" borderId="84" xfId="14" applyNumberFormat="1" applyFont="1" applyFill="1" applyBorder="1" applyAlignment="1" applyProtection="1">
      <alignment horizontal="center" vertical="center" wrapText="1"/>
      <protection hidden="1"/>
    </xf>
    <xf numFmtId="0" fontId="6" fillId="36" borderId="36" xfId="0" applyFont="1" applyFill="1" applyBorder="1" applyAlignment="1">
      <alignment horizontal="center" vertical="center" wrapText="1"/>
    </xf>
    <xf numFmtId="49" fontId="6" fillId="36" borderId="36" xfId="0" applyNumberFormat="1" applyFont="1" applyFill="1" applyBorder="1" applyAlignment="1" applyProtection="1">
      <alignment horizontal="center" vertical="center" wrapText="1"/>
      <protection locked="0"/>
    </xf>
    <xf numFmtId="164" fontId="6" fillId="36" borderId="36" xfId="1" applyFont="1" applyFill="1" applyBorder="1" applyAlignment="1" applyProtection="1">
      <alignment vertical="center" wrapText="1"/>
      <protection locked="0"/>
    </xf>
    <xf numFmtId="0" fontId="46" fillId="37" borderId="36" xfId="0" applyFont="1" applyFill="1" applyBorder="1" applyAlignment="1">
      <alignment horizontal="center" vertical="center"/>
    </xf>
    <xf numFmtId="164" fontId="46" fillId="37" borderId="36" xfId="1" applyFont="1" applyFill="1" applyBorder="1" applyAlignment="1">
      <alignment vertical="center"/>
    </xf>
    <xf numFmtId="49" fontId="6" fillId="0" borderId="69" xfId="0" applyNumberFormat="1" applyFont="1" applyBorder="1" applyAlignment="1" applyProtection="1">
      <alignment horizontal="center" vertical="center"/>
      <protection locked="0"/>
    </xf>
    <xf numFmtId="0" fontId="7" fillId="0" borderId="77" xfId="0" applyFont="1" applyBorder="1" applyAlignment="1">
      <alignment horizontal="center" vertical="center"/>
    </xf>
    <xf numFmtId="1" fontId="7" fillId="0" borderId="77" xfId="0" applyNumberFormat="1" applyFont="1" applyBorder="1" applyAlignment="1">
      <alignment horizontal="center" vertical="center"/>
    </xf>
    <xf numFmtId="0" fontId="7" fillId="0" borderId="0" xfId="0" applyNumberFormat="1" applyFont="1" applyAlignment="1">
      <alignment horizontal="left"/>
    </xf>
    <xf numFmtId="14" fontId="6" fillId="0" borderId="179" xfId="0" applyNumberFormat="1" applyFont="1" applyBorder="1" applyAlignment="1">
      <alignment horizontal="center" vertical="center"/>
    </xf>
    <xf numFmtId="1" fontId="46" fillId="0" borderId="179" xfId="0" applyNumberFormat="1" applyFont="1" applyBorder="1" applyAlignment="1">
      <alignment horizontal="center" vertical="center"/>
    </xf>
    <xf numFmtId="0" fontId="25" fillId="4" borderId="36" xfId="0" applyFont="1" applyFill="1" applyBorder="1" applyAlignment="1">
      <alignment horizontal="center" vertical="center"/>
    </xf>
    <xf numFmtId="0" fontId="2" fillId="0" borderId="0" xfId="0" applyFont="1" applyBorder="1" applyAlignment="1">
      <alignment horizontal="center"/>
    </xf>
    <xf numFmtId="0" fontId="2" fillId="0" borderId="82" xfId="0" applyFont="1" applyBorder="1" applyAlignment="1">
      <alignment horizontal="left" indent="5"/>
    </xf>
    <xf numFmtId="0" fontId="15" fillId="0" borderId="0" xfId="0" applyFont="1" applyBorder="1" applyAlignment="1">
      <alignment horizontal="center" vertical="center"/>
    </xf>
    <xf numFmtId="0" fontId="6" fillId="0" borderId="0" xfId="0" applyFont="1" applyBorder="1" applyAlignment="1">
      <alignment horizontal="center" vertical="center"/>
    </xf>
    <xf numFmtId="0" fontId="2" fillId="0" borderId="0" xfId="0" applyFont="1" applyBorder="1"/>
    <xf numFmtId="0" fontId="7" fillId="0" borderId="179" xfId="0" applyFont="1" applyBorder="1"/>
    <xf numFmtId="0" fontId="7" fillId="0" borderId="0" xfId="0" applyFont="1"/>
    <xf numFmtId="14" fontId="7" fillId="0" borderId="82" xfId="0" applyNumberFormat="1" applyFont="1" applyBorder="1" applyAlignment="1">
      <alignment horizontal="center"/>
    </xf>
    <xf numFmtId="0" fontId="7" fillId="0" borderId="0" xfId="0" applyFont="1" applyAlignment="1">
      <alignment horizontal="center"/>
    </xf>
    <xf numFmtId="1" fontId="7" fillId="0" borderId="82" xfId="0" applyNumberFormat="1" applyFont="1" applyBorder="1" applyAlignment="1">
      <alignment horizontal="center"/>
    </xf>
    <xf numFmtId="0" fontId="0" fillId="0" borderId="0" xfId="0" applyFont="1"/>
    <xf numFmtId="0" fontId="7" fillId="0" borderId="70" xfId="0" applyFont="1" applyBorder="1"/>
    <xf numFmtId="1" fontId="7" fillId="0" borderId="179" xfId="0" applyNumberFormat="1" applyFont="1" applyBorder="1" applyAlignment="1">
      <alignment horizontal="center"/>
    </xf>
    <xf numFmtId="1" fontId="7" fillId="0" borderId="212" xfId="14" applyNumberFormat="1" applyFont="1" applyBorder="1" applyAlignment="1" applyProtection="1">
      <alignment horizontal="center" vertical="center"/>
      <protection hidden="1"/>
    </xf>
    <xf numFmtId="0" fontId="15" fillId="0" borderId="0" xfId="0" applyFont="1" applyProtection="1">
      <protection hidden="1"/>
    </xf>
    <xf numFmtId="164" fontId="6" fillId="0" borderId="0" xfId="1" applyFont="1" applyBorder="1" applyAlignment="1" applyProtection="1">
      <protection hidden="1"/>
    </xf>
    <xf numFmtId="164" fontId="7" fillId="0" borderId="70" xfId="1" applyFont="1" applyBorder="1" applyAlignment="1" applyProtection="1">
      <protection hidden="1"/>
    </xf>
    <xf numFmtId="0" fontId="2" fillId="0" borderId="0" xfId="0" applyFont="1" applyAlignment="1" applyProtection="1">
      <alignment horizontal="right"/>
      <protection hidden="1"/>
    </xf>
    <xf numFmtId="0" fontId="7" fillId="0" borderId="29" xfId="0" applyFont="1" applyBorder="1" applyAlignment="1" applyProtection="1">
      <alignment horizontal="center"/>
      <protection hidden="1"/>
    </xf>
    <xf numFmtId="0" fontId="2" fillId="0" borderId="29" xfId="0" applyFont="1" applyBorder="1" applyAlignment="1" applyProtection="1">
      <alignment horizontal="center"/>
      <protection hidden="1"/>
    </xf>
    <xf numFmtId="0" fontId="137" fillId="0" borderId="29" xfId="0" applyFont="1" applyBorder="1" applyAlignment="1" applyProtection="1">
      <alignment horizontal="center"/>
      <protection hidden="1"/>
    </xf>
    <xf numFmtId="0" fontId="15" fillId="0" borderId="0" xfId="0" applyFont="1" applyBorder="1" applyAlignment="1" applyProtection="1">
      <alignment vertical="center"/>
      <protection hidden="1"/>
    </xf>
    <xf numFmtId="1" fontId="6" fillId="0" borderId="39" xfId="0" applyNumberFormat="1" applyFont="1" applyBorder="1" applyAlignment="1" applyProtection="1">
      <alignment horizontal="center" vertical="center"/>
      <protection hidden="1"/>
    </xf>
    <xf numFmtId="1" fontId="7" fillId="0" borderId="29" xfId="0" applyNumberFormat="1" applyFont="1" applyBorder="1" applyAlignment="1" applyProtection="1">
      <alignment horizontal="center" vertical="center"/>
      <protection hidden="1"/>
    </xf>
    <xf numFmtId="164" fontId="7" fillId="0" borderId="179" xfId="1" applyFont="1" applyBorder="1" applyAlignment="1" applyProtection="1">
      <alignment vertical="center"/>
      <protection hidden="1"/>
    </xf>
    <xf numFmtId="1" fontId="7" fillId="0" borderId="39" xfId="0" applyNumberFormat="1" applyFont="1" applyBorder="1" applyAlignment="1" applyProtection="1">
      <alignment horizontal="center" vertical="center"/>
      <protection hidden="1"/>
    </xf>
    <xf numFmtId="1" fontId="6" fillId="0" borderId="29" xfId="0" applyNumberFormat="1" applyFont="1" applyBorder="1" applyAlignment="1" applyProtection="1">
      <alignment horizontal="center" vertical="center"/>
      <protection hidden="1"/>
    </xf>
    <xf numFmtId="164" fontId="6" fillId="0" borderId="71" xfId="1" applyFont="1" applyBorder="1" applyAlignment="1" applyProtection="1">
      <alignment vertical="center"/>
      <protection hidden="1"/>
    </xf>
    <xf numFmtId="0" fontId="6" fillId="0" borderId="179" xfId="1" applyNumberFormat="1" applyFont="1" applyBorder="1" applyAlignment="1" applyProtection="1">
      <alignment vertical="center"/>
      <protection hidden="1"/>
    </xf>
    <xf numFmtId="164" fontId="6" fillId="0" borderId="39" xfId="1" applyFont="1" applyBorder="1" applyAlignment="1" applyProtection="1">
      <alignment horizontal="center" vertical="center"/>
      <protection hidden="1"/>
    </xf>
    <xf numFmtId="0" fontId="76" fillId="0" borderId="0" xfId="0" applyFont="1" applyProtection="1">
      <protection locked="0"/>
    </xf>
    <xf numFmtId="49" fontId="2" fillId="0" borderId="28" xfId="0" applyNumberFormat="1" applyFont="1" applyBorder="1" applyAlignment="1" applyProtection="1">
      <alignment vertical="center" wrapText="1"/>
      <protection locked="0"/>
    </xf>
    <xf numFmtId="0" fontId="15" fillId="0" borderId="0" xfId="0" applyFont="1" applyAlignment="1" applyProtection="1">
      <alignment vertical="center"/>
      <protection locked="0"/>
    </xf>
    <xf numFmtId="164" fontId="6" fillId="0" borderId="0" xfId="1" applyFont="1" applyBorder="1" applyAlignment="1" applyProtection="1">
      <alignment horizontal="left" vertical="center"/>
      <protection locked="0"/>
    </xf>
    <xf numFmtId="0" fontId="112" fillId="0" borderId="0" xfId="0" applyFont="1" applyProtection="1">
      <protection locked="0"/>
    </xf>
    <xf numFmtId="164" fontId="6" fillId="0" borderId="0" xfId="1" applyFont="1" applyBorder="1" applyAlignment="1" applyProtection="1">
      <alignment vertical="center"/>
      <protection locked="0"/>
    </xf>
    <xf numFmtId="164" fontId="6" fillId="0" borderId="179" xfId="1" applyFont="1" applyBorder="1" applyAlignment="1" applyProtection="1">
      <alignment vertical="center"/>
      <protection locked="0"/>
    </xf>
    <xf numFmtId="0" fontId="15" fillId="0" borderId="0" xfId="0" applyFont="1" applyAlignment="1" applyProtection="1">
      <alignment horizontal="right" vertical="center"/>
      <protection locked="0"/>
    </xf>
    <xf numFmtId="164" fontId="6" fillId="0" borderId="39" xfId="1" applyFont="1" applyBorder="1" applyAlignment="1" applyProtection="1">
      <alignment horizontal="center" vertical="center"/>
      <protection locked="0"/>
    </xf>
    <xf numFmtId="0" fontId="51" fillId="0" borderId="179" xfId="0" applyFont="1" applyBorder="1" applyProtection="1">
      <protection locked="0"/>
    </xf>
    <xf numFmtId="0" fontId="15" fillId="0" borderId="0" xfId="0" applyFont="1" applyAlignment="1" applyProtection="1">
      <alignment horizontal="center" vertical="center"/>
      <protection locked="0"/>
    </xf>
    <xf numFmtId="14" fontId="6" fillId="0" borderId="179" xfId="0" applyNumberFormat="1" applyFont="1" applyBorder="1" applyAlignment="1" applyProtection="1">
      <alignment horizontal="center" vertical="center"/>
      <protection locked="0"/>
    </xf>
    <xf numFmtId="0" fontId="6" fillId="0" borderId="39" xfId="0" applyFont="1" applyBorder="1" applyAlignment="1" applyProtection="1">
      <alignment horizontal="center" vertical="center"/>
      <protection locked="0"/>
    </xf>
    <xf numFmtId="0" fontId="55" fillId="0" borderId="0" xfId="0" applyFont="1" applyProtection="1">
      <protection locked="0"/>
    </xf>
    <xf numFmtId="0" fontId="15" fillId="0" borderId="70" xfId="0" applyFont="1" applyBorder="1" applyAlignment="1" applyProtection="1">
      <alignment horizontal="center" vertical="center"/>
      <protection locked="0"/>
    </xf>
    <xf numFmtId="0" fontId="6" fillId="0" borderId="70" xfId="0" applyFont="1" applyBorder="1" applyAlignment="1" applyProtection="1">
      <alignment horizontal="center" vertical="center"/>
      <protection locked="0"/>
    </xf>
    <xf numFmtId="0" fontId="15" fillId="0" borderId="70" xfId="0" applyFont="1" applyBorder="1" applyAlignment="1" applyProtection="1">
      <alignment horizontal="right" vertical="center"/>
      <protection locked="0"/>
    </xf>
    <xf numFmtId="0" fontId="84" fillId="0" borderId="0" xfId="5" applyFont="1" applyProtection="1">
      <protection locked="0"/>
    </xf>
    <xf numFmtId="0" fontId="28" fillId="4" borderId="84" xfId="0" applyFont="1" applyFill="1" applyBorder="1" applyAlignment="1" applyProtection="1">
      <alignment horizontal="center" vertical="center" wrapText="1"/>
      <protection locked="0"/>
    </xf>
    <xf numFmtId="10" fontId="28" fillId="0" borderId="84" xfId="5" applyNumberFormat="1" applyFont="1" applyBorder="1" applyAlignment="1" applyProtection="1">
      <alignment horizontal="right" vertical="center" wrapText="1"/>
      <protection locked="0"/>
    </xf>
    <xf numFmtId="168" fontId="46" fillId="6" borderId="84" xfId="14" applyNumberFormat="1" applyFont="1" applyFill="1" applyBorder="1" applyAlignment="1" applyProtection="1">
      <alignment horizontal="right" vertical="center" wrapText="1"/>
      <protection locked="0"/>
    </xf>
    <xf numFmtId="10" fontId="46" fillId="6" borderId="84" xfId="5" applyNumberFormat="1" applyFont="1" applyFill="1" applyBorder="1" applyAlignment="1" applyProtection="1">
      <alignment horizontal="right" vertical="center" wrapText="1"/>
      <protection locked="0"/>
    </xf>
    <xf numFmtId="0" fontId="78" fillId="0" borderId="0" xfId="0" applyFont="1" applyProtection="1">
      <protection locked="0"/>
    </xf>
    <xf numFmtId="0" fontId="15" fillId="0" borderId="0" xfId="0" applyFont="1" applyBorder="1" applyAlignment="1" applyProtection="1">
      <alignment horizontal="right" vertical="center"/>
      <protection hidden="1"/>
    </xf>
    <xf numFmtId="0" fontId="6" fillId="0" borderId="82" xfId="0" applyFont="1" applyBorder="1" applyAlignment="1">
      <alignment horizontal="center" vertical="center"/>
    </xf>
    <xf numFmtId="1" fontId="7" fillId="0" borderId="208" xfId="0" applyNumberFormat="1" applyFont="1" applyBorder="1" applyAlignment="1" applyProtection="1">
      <alignment horizontal="center" vertical="center"/>
      <protection hidden="1"/>
    </xf>
    <xf numFmtId="0" fontId="139" fillId="0" borderId="0" xfId="5" applyFont="1"/>
    <xf numFmtId="0" fontId="140" fillId="0" borderId="0" xfId="5" applyFont="1"/>
    <xf numFmtId="0" fontId="139" fillId="13" borderId="0" xfId="5" applyFont="1" applyFill="1"/>
    <xf numFmtId="0" fontId="62" fillId="38" borderId="215" xfId="5" applyFont="1" applyFill="1" applyBorder="1" applyAlignment="1">
      <alignment horizontal="center" vertical="center" wrapText="1"/>
    </xf>
    <xf numFmtId="0" fontId="62" fillId="38" borderId="216" xfId="5" applyFont="1" applyFill="1" applyBorder="1" applyAlignment="1">
      <alignment horizontal="center" vertical="center" wrapText="1"/>
    </xf>
    <xf numFmtId="0" fontId="62" fillId="38" borderId="217" xfId="5" applyFont="1" applyFill="1" applyBorder="1" applyAlignment="1">
      <alignment horizontal="center" vertical="center" wrapText="1"/>
    </xf>
    <xf numFmtId="0" fontId="53" fillId="13" borderId="0" xfId="5" applyFont="1" applyFill="1" applyAlignment="1">
      <alignment horizontal="center" vertical="center" wrapText="1"/>
    </xf>
    <xf numFmtId="0" fontId="46" fillId="21" borderId="176" xfId="5" applyFont="1" applyFill="1" applyBorder="1" applyAlignment="1">
      <alignment horizontal="center" vertical="center" wrapText="1"/>
    </xf>
    <xf numFmtId="0" fontId="46" fillId="0" borderId="176" xfId="5" applyFont="1" applyBorder="1" applyAlignment="1">
      <alignment vertical="center" wrapText="1"/>
    </xf>
    <xf numFmtId="0" fontId="142" fillId="39" borderId="218" xfId="16" applyFont="1" applyFill="1" applyBorder="1" applyAlignment="1" applyProtection="1">
      <alignment horizontal="left" vertical="center" wrapText="1"/>
    </xf>
    <xf numFmtId="0" fontId="143" fillId="13" borderId="0" xfId="16" applyFont="1" applyFill="1" applyAlignment="1" applyProtection="1">
      <alignment horizontal="left" vertical="center" wrapText="1"/>
    </xf>
    <xf numFmtId="0" fontId="46" fillId="0" borderId="176" xfId="5" applyFont="1" applyBorder="1" applyAlignment="1">
      <alignment vertical="center"/>
    </xf>
    <xf numFmtId="0" fontId="143" fillId="13" borderId="0" xfId="16" applyFont="1" applyFill="1" applyAlignment="1" applyProtection="1">
      <alignment horizontal="left" vertical="center"/>
    </xf>
    <xf numFmtId="0" fontId="140" fillId="0" borderId="178" xfId="5" applyFont="1" applyBorder="1"/>
    <xf numFmtId="0" fontId="76" fillId="0" borderId="177" xfId="0" applyFont="1" applyBorder="1"/>
    <xf numFmtId="3" fontId="140" fillId="0" borderId="178" xfId="5" applyNumberFormat="1" applyFont="1" applyBorder="1"/>
    <xf numFmtId="0" fontId="76" fillId="0" borderId="0" xfId="0" applyFont="1" applyAlignment="1" applyProtection="1">
      <alignment horizontal="center"/>
      <protection hidden="1"/>
    </xf>
    <xf numFmtId="0" fontId="145" fillId="13" borderId="0" xfId="5" applyFont="1" applyFill="1" applyAlignment="1">
      <alignment horizontal="center"/>
    </xf>
    <xf numFmtId="0" fontId="146" fillId="13" borderId="0" xfId="5" applyFont="1" applyFill="1"/>
    <xf numFmtId="0" fontId="146" fillId="13" borderId="0" xfId="5" applyFont="1" applyFill="1" applyAlignment="1">
      <alignment horizontal="center"/>
    </xf>
    <xf numFmtId="0" fontId="147" fillId="13" borderId="0" xfId="5" applyFont="1" applyFill="1"/>
    <xf numFmtId="0" fontId="146" fillId="13" borderId="0" xfId="5" applyFont="1" applyFill="1" applyAlignment="1">
      <alignment horizontal="center" vertical="center"/>
    </xf>
    <xf numFmtId="0" fontId="148" fillId="13" borderId="0" xfId="5" applyFont="1" applyFill="1"/>
    <xf numFmtId="0" fontId="149" fillId="0" borderId="0" xfId="5" applyFont="1"/>
    <xf numFmtId="0" fontId="139" fillId="0" borderId="0" xfId="5" applyFont="1" applyAlignment="1">
      <alignment horizontal="center"/>
    </xf>
    <xf numFmtId="0" fontId="150" fillId="0" borderId="0" xfId="5" applyFont="1"/>
    <xf numFmtId="0" fontId="149" fillId="0" borderId="0" xfId="5" applyFont="1" applyAlignment="1">
      <alignment horizontal="center" vertical="center"/>
    </xf>
    <xf numFmtId="0" fontId="140" fillId="0" borderId="219" xfId="5" applyFont="1" applyBorder="1"/>
    <xf numFmtId="0" fontId="76" fillId="0" borderId="220" xfId="0" applyFont="1" applyBorder="1"/>
    <xf numFmtId="0" fontId="50" fillId="39" borderId="218" xfId="7" applyFill="1" applyBorder="1" applyAlignment="1" applyProtection="1">
      <alignment horizontal="left" vertical="center" wrapText="1"/>
    </xf>
    <xf numFmtId="0" fontId="0" fillId="0" borderId="0" xfId="0" applyFill="1" applyBorder="1"/>
    <xf numFmtId="0" fontId="0" fillId="0" borderId="0" xfId="0" applyFill="1" applyBorder="1" applyAlignment="1">
      <alignment vertical="center"/>
    </xf>
    <xf numFmtId="0" fontId="37" fillId="0" borderId="0" xfId="0" applyFont="1" applyFill="1" applyBorder="1" applyAlignment="1">
      <alignment horizontal="center" vertical="center"/>
    </xf>
    <xf numFmtId="164" fontId="37" fillId="0" borderId="0" xfId="1" applyFont="1" applyFill="1" applyBorder="1" applyAlignment="1">
      <alignment horizontal="center" vertical="center"/>
    </xf>
    <xf numFmtId="0" fontId="36" fillId="0" borderId="0" xfId="0" applyFont="1" applyFill="1" applyBorder="1"/>
    <xf numFmtId="0" fontId="38" fillId="0" borderId="0" xfId="0" applyFont="1" applyFill="1" applyBorder="1" applyAlignment="1">
      <alignment horizontal="center"/>
    </xf>
    <xf numFmtId="0" fontId="36" fillId="0" borderId="0" xfId="0" applyFont="1" applyFill="1" applyBorder="1" applyAlignment="1">
      <alignment horizontal="center"/>
    </xf>
    <xf numFmtId="164" fontId="36" fillId="0" borderId="0" xfId="1" applyFont="1" applyFill="1" applyBorder="1" applyAlignment="1">
      <alignment horizontal="center"/>
    </xf>
    <xf numFmtId="0" fontId="2" fillId="0" borderId="0" xfId="10" applyFont="1" applyBorder="1" applyAlignment="1">
      <alignment vertical="center"/>
    </xf>
    <xf numFmtId="0" fontId="2" fillId="0" borderId="0" xfId="10" applyFont="1" applyBorder="1" applyAlignment="1">
      <alignment horizontal="center" vertical="center"/>
    </xf>
    <xf numFmtId="0" fontId="0" fillId="0" borderId="0" xfId="0" applyBorder="1"/>
    <xf numFmtId="3" fontId="2" fillId="0" borderId="0" xfId="1" applyNumberFormat="1" applyFont="1" applyFill="1" applyBorder="1" applyAlignment="1" applyProtection="1">
      <alignment vertical="center"/>
      <protection locked="0"/>
    </xf>
    <xf numFmtId="0" fontId="86" fillId="0" borderId="0" xfId="0" applyFont="1" applyFill="1" applyBorder="1"/>
    <xf numFmtId="0" fontId="46" fillId="0" borderId="0" xfId="10" applyFont="1" applyFill="1" applyBorder="1" applyAlignment="1" applyProtection="1">
      <alignment horizontal="center" vertical="center"/>
      <protection locked="0"/>
    </xf>
    <xf numFmtId="0" fontId="12" fillId="0" borderId="0" xfId="10" applyFont="1" applyFill="1" applyBorder="1" applyAlignment="1" applyProtection="1">
      <alignment vertical="center"/>
      <protection hidden="1"/>
    </xf>
    <xf numFmtId="0" fontId="2" fillId="0" borderId="0" xfId="10" applyFont="1" applyFill="1" applyBorder="1" applyAlignment="1">
      <alignment vertical="center"/>
    </xf>
    <xf numFmtId="0" fontId="76" fillId="0" borderId="0" xfId="0" applyFont="1" applyFill="1" applyBorder="1"/>
    <xf numFmtId="0" fontId="2" fillId="0" borderId="0" xfId="10" applyFont="1" applyFill="1" applyBorder="1" applyAlignment="1" applyProtection="1">
      <alignment vertical="center"/>
      <protection hidden="1"/>
    </xf>
    <xf numFmtId="0" fontId="10" fillId="0" borderId="0" xfId="10" applyFont="1" applyFill="1" applyBorder="1" applyAlignment="1" applyProtection="1">
      <alignment vertical="center"/>
      <protection hidden="1"/>
    </xf>
    <xf numFmtId="164" fontId="2" fillId="0" borderId="0" xfId="1" applyFont="1" applyFill="1" applyBorder="1" applyAlignment="1">
      <alignment vertical="center"/>
    </xf>
    <xf numFmtId="0" fontId="86" fillId="0" borderId="0" xfId="0" applyFont="1" applyFill="1" applyBorder="1" applyAlignment="1">
      <alignment horizontal="left"/>
    </xf>
    <xf numFmtId="164" fontId="2" fillId="0" borderId="0" xfId="1" applyFont="1" applyFill="1" applyBorder="1" applyAlignment="1">
      <alignment horizontal="right" vertical="center"/>
    </xf>
    <xf numFmtId="3" fontId="86" fillId="0" borderId="0" xfId="0" applyNumberFormat="1" applyFont="1" applyFill="1" applyBorder="1" applyAlignment="1">
      <alignment horizontal="left"/>
    </xf>
    <xf numFmtId="3" fontId="2" fillId="0" borderId="0" xfId="10" applyNumberFormat="1" applyFont="1" applyFill="1" applyBorder="1" applyAlignment="1">
      <alignment horizontal="right" vertical="center"/>
    </xf>
    <xf numFmtId="3" fontId="99" fillId="0" borderId="0" xfId="1" applyNumberFormat="1" applyFont="1" applyFill="1" applyBorder="1" applyAlignment="1" applyProtection="1">
      <alignment vertical="center"/>
      <protection hidden="1"/>
    </xf>
    <xf numFmtId="0" fontId="82" fillId="0" borderId="0" xfId="0" applyFont="1" applyFill="1" applyBorder="1" applyAlignment="1" applyProtection="1">
      <alignment horizontal="left"/>
      <protection hidden="1"/>
    </xf>
    <xf numFmtId="0" fontId="86" fillId="0" borderId="0" xfId="0" applyFont="1" applyFill="1" applyBorder="1" applyAlignment="1" applyProtection="1">
      <alignment horizontal="left" vertical="top"/>
      <protection hidden="1"/>
    </xf>
    <xf numFmtId="0" fontId="100" fillId="0" borderId="0" xfId="0" applyFont="1" applyFill="1" applyBorder="1" applyAlignment="1" applyProtection="1">
      <alignment horizontal="left"/>
      <protection hidden="1"/>
    </xf>
    <xf numFmtId="0" fontId="86" fillId="0" borderId="0" xfId="0" applyFont="1" applyFill="1" applyBorder="1" applyAlignment="1" applyProtection="1">
      <alignment horizontal="left" vertical="top"/>
      <protection locked="0"/>
    </xf>
    <xf numFmtId="0" fontId="86" fillId="0" borderId="0" xfId="0" applyFont="1" applyFill="1" applyBorder="1" applyProtection="1">
      <protection hidden="1"/>
    </xf>
    <xf numFmtId="0" fontId="2" fillId="0" borderId="0" xfId="10" applyFont="1" applyFill="1" applyBorder="1" applyAlignment="1">
      <alignment horizontal="center" vertical="center"/>
    </xf>
    <xf numFmtId="0" fontId="82" fillId="0" borderId="0" xfId="0" applyFont="1" applyFill="1" applyBorder="1" applyProtection="1">
      <protection hidden="1"/>
    </xf>
    <xf numFmtId="49" fontId="46" fillId="0" borderId="0" xfId="10" applyNumberFormat="1" applyFont="1" applyFill="1" applyBorder="1" applyAlignment="1" applyProtection="1">
      <alignment horizontal="center" vertical="center"/>
      <protection locked="0"/>
    </xf>
    <xf numFmtId="3" fontId="7" fillId="0" borderId="0" xfId="1" applyNumberFormat="1" applyFont="1" applyFill="1" applyBorder="1" applyAlignment="1" applyProtection="1">
      <alignment vertical="center"/>
      <protection locked="0" hidden="1"/>
    </xf>
    <xf numFmtId="0" fontId="99" fillId="0" borderId="0" xfId="10" applyFont="1" applyFill="1" applyBorder="1" applyAlignment="1" applyProtection="1">
      <alignment vertical="center"/>
      <protection hidden="1"/>
    </xf>
    <xf numFmtId="0" fontId="76" fillId="0" borderId="0" xfId="0" applyFont="1" applyFill="1" applyBorder="1" applyProtection="1">
      <protection hidden="1"/>
    </xf>
    <xf numFmtId="0" fontId="103" fillId="0" borderId="0" xfId="10" applyFont="1" applyFill="1" applyBorder="1" applyAlignment="1" applyProtection="1">
      <alignment horizontal="center" vertical="center"/>
      <protection locked="0"/>
    </xf>
    <xf numFmtId="0" fontId="103" fillId="0" borderId="0" xfId="10" applyFont="1" applyFill="1" applyBorder="1" applyAlignment="1" applyProtection="1">
      <alignment vertical="center"/>
      <protection hidden="1"/>
    </xf>
    <xf numFmtId="49" fontId="76" fillId="0" borderId="0" xfId="0" applyNumberFormat="1" applyFont="1" applyFill="1" applyBorder="1"/>
    <xf numFmtId="0" fontId="46" fillId="0" borderId="0" xfId="0" applyFont="1" applyFill="1" applyBorder="1" applyAlignment="1" applyProtection="1">
      <alignment horizontal="center" vertical="center"/>
      <protection locked="0"/>
    </xf>
    <xf numFmtId="3" fontId="7" fillId="0" borderId="0" xfId="10" applyNumberFormat="1" applyFont="1" applyFill="1" applyBorder="1" applyAlignment="1" applyProtection="1">
      <alignment vertical="center"/>
      <protection locked="0" hidden="1"/>
    </xf>
    <xf numFmtId="0" fontId="2" fillId="0" borderId="0" xfId="0" applyFont="1" applyFill="1" applyBorder="1" applyAlignment="1" applyProtection="1">
      <alignment horizontal="center" vertical="center"/>
      <protection locked="0"/>
    </xf>
    <xf numFmtId="3" fontId="7" fillId="0" borderId="0" xfId="1" applyNumberFormat="1" applyFont="1" applyFill="1" applyBorder="1" applyAlignment="1" applyProtection="1">
      <alignment vertical="center"/>
      <protection locked="0"/>
    </xf>
    <xf numFmtId="0" fontId="104" fillId="0" borderId="0" xfId="7" applyFont="1" applyFill="1" applyBorder="1" applyAlignment="1" applyProtection="1">
      <alignment horizontal="center" vertical="center"/>
      <protection locked="0"/>
    </xf>
    <xf numFmtId="0" fontId="2" fillId="0" borderId="0" xfId="0" applyFont="1" applyFill="1" applyBorder="1" applyAlignment="1" applyProtection="1">
      <alignment vertical="center"/>
      <protection locked="0"/>
    </xf>
    <xf numFmtId="0" fontId="15" fillId="0" borderId="0" xfId="10" applyFont="1" applyFill="1" applyBorder="1" applyAlignment="1">
      <alignment horizontal="center" vertical="top"/>
    </xf>
    <xf numFmtId="3" fontId="7" fillId="0" borderId="0" xfId="10" applyNumberFormat="1" applyFont="1" applyFill="1" applyBorder="1" applyAlignment="1" applyProtection="1">
      <alignment vertical="center"/>
      <protection locked="0"/>
    </xf>
    <xf numFmtId="0" fontId="2" fillId="0" borderId="0" xfId="10" applyFont="1" applyFill="1" applyBorder="1" applyAlignment="1">
      <alignment horizontal="center" vertical="center" wrapText="1"/>
    </xf>
    <xf numFmtId="3" fontId="11" fillId="0" borderId="0" xfId="1" applyNumberFormat="1" applyFont="1" applyFill="1" applyBorder="1" applyAlignment="1" applyProtection="1">
      <alignment vertical="center"/>
      <protection locked="0" hidden="1"/>
    </xf>
    <xf numFmtId="0" fontId="105" fillId="0" borderId="0" xfId="10" applyFont="1" applyFill="1" applyBorder="1" applyAlignment="1" applyProtection="1">
      <alignment vertical="center"/>
      <protection hidden="1"/>
    </xf>
    <xf numFmtId="3" fontId="11" fillId="0" borderId="0" xfId="10" applyNumberFormat="1" applyFont="1" applyFill="1" applyBorder="1" applyAlignment="1" applyProtection="1">
      <alignment vertical="center"/>
      <protection locked="0" hidden="1"/>
    </xf>
    <xf numFmtId="3" fontId="11" fillId="0" borderId="0" xfId="10" applyNumberFormat="1" applyFont="1" applyFill="1" applyBorder="1" applyAlignment="1" applyProtection="1">
      <alignment vertical="center"/>
      <protection hidden="1"/>
    </xf>
    <xf numFmtId="3" fontId="7" fillId="0" borderId="0" xfId="10" applyNumberFormat="1" applyFont="1" applyFill="1" applyBorder="1" applyAlignment="1" applyProtection="1">
      <alignment vertical="center"/>
      <protection hidden="1"/>
    </xf>
    <xf numFmtId="0" fontId="12" fillId="0" borderId="0" xfId="10" applyFont="1" applyFill="1" applyBorder="1" applyAlignment="1">
      <alignment vertical="center"/>
    </xf>
    <xf numFmtId="0" fontId="11" fillId="0" borderId="0" xfId="10" applyFont="1" applyFill="1" applyBorder="1" applyAlignment="1">
      <alignment horizontal="center" vertical="center"/>
    </xf>
    <xf numFmtId="0" fontId="7" fillId="0" borderId="0" xfId="10" applyFont="1" applyFill="1" applyBorder="1" applyAlignment="1">
      <alignment horizontal="center" vertical="center"/>
    </xf>
    <xf numFmtId="49" fontId="6" fillId="0" borderId="0" xfId="10" applyNumberFormat="1" applyFont="1" applyFill="1" applyBorder="1" applyAlignment="1" applyProtection="1">
      <alignment horizontal="left" vertical="center" indent="1"/>
      <protection locked="0"/>
    </xf>
    <xf numFmtId="168" fontId="29" fillId="21" borderId="41" xfId="14" applyNumberFormat="1" applyFont="1" applyFill="1" applyBorder="1" applyAlignment="1" applyProtection="1">
      <alignment horizontal="right" vertical="center"/>
      <protection hidden="1"/>
    </xf>
    <xf numFmtId="168" fontId="29" fillId="21" borderId="58" xfId="14" applyNumberFormat="1" applyFont="1" applyFill="1" applyBorder="1" applyAlignment="1" applyProtection="1">
      <alignment horizontal="right" vertical="center"/>
      <protection hidden="1"/>
    </xf>
    <xf numFmtId="0" fontId="35" fillId="16" borderId="1" xfId="0" applyFont="1" applyFill="1" applyBorder="1" applyAlignment="1">
      <alignment horizontal="center" vertical="center"/>
    </xf>
    <xf numFmtId="0" fontId="20" fillId="0" borderId="0" xfId="0" applyFont="1" applyAlignment="1">
      <alignment horizontal="center" vertical="center" wrapText="1"/>
    </xf>
    <xf numFmtId="0" fontId="140" fillId="0" borderId="222" xfId="5" applyFont="1" applyBorder="1" applyAlignment="1">
      <alignment horizontal="center"/>
    </xf>
    <xf numFmtId="0" fontId="140" fillId="0" borderId="223" xfId="5" applyFont="1" applyBorder="1" applyAlignment="1">
      <alignment horizontal="center"/>
    </xf>
    <xf numFmtId="0" fontId="144" fillId="38" borderId="221" xfId="5" applyFont="1" applyFill="1" applyBorder="1" applyAlignment="1">
      <alignment horizontal="center"/>
    </xf>
    <xf numFmtId="0" fontId="46" fillId="22" borderId="103" xfId="10" applyFont="1" applyFill="1" applyBorder="1" applyAlignment="1" applyProtection="1">
      <alignment horizontal="center" vertical="center"/>
      <protection locked="0"/>
    </xf>
    <xf numFmtId="0" fontId="46" fillId="22" borderId="101" xfId="10" applyFont="1" applyFill="1" applyBorder="1" applyAlignment="1" applyProtection="1">
      <alignment horizontal="center" vertical="center"/>
      <protection locked="0"/>
    </xf>
    <xf numFmtId="14" fontId="46" fillId="22" borderId="99" xfId="10" applyNumberFormat="1" applyFont="1" applyFill="1" applyBorder="1" applyAlignment="1" applyProtection="1">
      <alignment horizontal="center" vertical="center"/>
      <protection locked="0"/>
    </xf>
    <xf numFmtId="14" fontId="46" fillId="22" borderId="98" xfId="10" applyNumberFormat="1" applyFont="1" applyFill="1" applyBorder="1" applyAlignment="1" applyProtection="1">
      <alignment horizontal="center" vertical="center"/>
      <protection locked="0"/>
    </xf>
    <xf numFmtId="14" fontId="46" fillId="22" borderId="100" xfId="10" applyNumberFormat="1" applyFont="1" applyFill="1" applyBorder="1" applyAlignment="1" applyProtection="1">
      <alignment horizontal="center" vertical="center"/>
      <protection locked="0"/>
    </xf>
    <xf numFmtId="14" fontId="46" fillId="22" borderId="101" xfId="10" applyNumberFormat="1" applyFont="1" applyFill="1" applyBorder="1" applyAlignment="1" applyProtection="1">
      <alignment horizontal="center" vertical="center"/>
      <protection locked="0"/>
    </xf>
    <xf numFmtId="0" fontId="2" fillId="21" borderId="103" xfId="10" applyFont="1" applyFill="1" applyBorder="1" applyAlignment="1">
      <alignment horizontal="left" vertical="center"/>
    </xf>
    <xf numFmtId="0" fontId="2" fillId="21" borderId="98" xfId="10" applyFont="1" applyFill="1" applyBorder="1" applyAlignment="1">
      <alignment horizontal="left" vertical="center"/>
    </xf>
    <xf numFmtId="0" fontId="2" fillId="21" borderId="104" xfId="10" applyFont="1" applyFill="1" applyBorder="1" applyAlignment="1">
      <alignment horizontal="left" vertical="center"/>
    </xf>
    <xf numFmtId="14" fontId="46" fillId="22" borderId="103" xfId="10" applyNumberFormat="1" applyFont="1" applyFill="1" applyBorder="1" applyAlignment="1" applyProtection="1">
      <alignment horizontal="center" vertical="center"/>
      <protection locked="0" hidden="1"/>
    </xf>
    <xf numFmtId="14" fontId="46" fillId="22" borderId="98" xfId="10" applyNumberFormat="1" applyFont="1" applyFill="1" applyBorder="1" applyAlignment="1" applyProtection="1">
      <alignment horizontal="center" vertical="center"/>
      <protection locked="0" hidden="1"/>
    </xf>
    <xf numFmtId="0" fontId="7" fillId="0" borderId="0" xfId="10" applyFont="1" applyAlignment="1">
      <alignment horizontal="center" vertical="center"/>
    </xf>
    <xf numFmtId="0" fontId="91" fillId="0" borderId="0" xfId="10" applyFont="1" applyAlignment="1" applyProtection="1">
      <alignment horizontal="left"/>
      <protection hidden="1"/>
    </xf>
    <xf numFmtId="0" fontId="94" fillId="0" borderId="0" xfId="10" applyFont="1" applyAlignment="1">
      <alignment horizontal="center" vertical="center"/>
    </xf>
    <xf numFmtId="0" fontId="95" fillId="0" borderId="96" xfId="10" applyFont="1" applyBorder="1" applyAlignment="1">
      <alignment horizontal="center" vertical="center"/>
    </xf>
    <xf numFmtId="0" fontId="7" fillId="21" borderId="107" xfId="10" applyFont="1" applyFill="1" applyBorder="1" applyAlignment="1">
      <alignment horizontal="center" vertical="center"/>
    </xf>
    <xf numFmtId="0" fontId="7" fillId="21" borderId="108" xfId="10" applyFont="1" applyFill="1" applyBorder="1" applyAlignment="1">
      <alignment horizontal="center" vertical="center"/>
    </xf>
    <xf numFmtId="49" fontId="46" fillId="23" borderId="110" xfId="10" applyNumberFormat="1" applyFont="1" applyFill="1" applyBorder="1" applyAlignment="1" applyProtection="1">
      <alignment horizontal="center" vertical="center"/>
      <protection locked="0"/>
    </xf>
    <xf numFmtId="49" fontId="46" fillId="23" borderId="111" xfId="10" applyNumberFormat="1" applyFont="1" applyFill="1" applyBorder="1" applyAlignment="1" applyProtection="1">
      <alignment horizontal="center" vertical="center"/>
      <protection locked="0"/>
    </xf>
    <xf numFmtId="14" fontId="6" fillId="23" borderId="112" xfId="10" applyNumberFormat="1" applyFont="1" applyFill="1" applyBorder="1" applyAlignment="1" applyProtection="1">
      <alignment horizontal="center" vertical="center"/>
      <protection locked="0"/>
    </xf>
    <xf numFmtId="14" fontId="6" fillId="23" borderId="113" xfId="10" applyNumberFormat="1" applyFont="1" applyFill="1" applyBorder="1" applyAlignment="1" applyProtection="1">
      <alignment horizontal="center" vertical="center"/>
      <protection locked="0"/>
    </xf>
    <xf numFmtId="49" fontId="6" fillId="22" borderId="110" xfId="10" applyNumberFormat="1" applyFont="1" applyFill="1" applyBorder="1" applyAlignment="1" applyProtection="1">
      <alignment horizontal="center" vertical="center"/>
      <protection locked="0"/>
    </xf>
    <xf numFmtId="49" fontId="6" fillId="22" borderId="115" xfId="10" applyNumberFormat="1" applyFont="1" applyFill="1" applyBorder="1" applyAlignment="1" applyProtection="1">
      <alignment horizontal="center" vertical="center"/>
      <protection locked="0"/>
    </xf>
    <xf numFmtId="49" fontId="6" fillId="22" borderId="111" xfId="10" applyNumberFormat="1" applyFont="1" applyFill="1" applyBorder="1" applyAlignment="1" applyProtection="1">
      <alignment horizontal="center" vertical="center"/>
      <protection locked="0"/>
    </xf>
    <xf numFmtId="0" fontId="2" fillId="21" borderId="117" xfId="10" applyFont="1" applyFill="1" applyBorder="1" applyAlignment="1">
      <alignment horizontal="center" vertical="center"/>
    </xf>
    <xf numFmtId="0" fontId="2" fillId="21" borderId="118" xfId="10" applyFont="1" applyFill="1" applyBorder="1" applyAlignment="1">
      <alignment horizontal="center" vertical="center"/>
    </xf>
    <xf numFmtId="0" fontId="7" fillId="21" borderId="119" xfId="10" applyFont="1" applyFill="1" applyBorder="1" applyAlignment="1">
      <alignment horizontal="center" vertical="center"/>
    </xf>
    <xf numFmtId="0" fontId="7" fillId="21" borderId="120" xfId="10" applyFont="1" applyFill="1" applyBorder="1" applyAlignment="1">
      <alignment horizontal="center" vertical="center"/>
    </xf>
    <xf numFmtId="14" fontId="46" fillId="23" borderId="103" xfId="10" applyNumberFormat="1" applyFont="1" applyFill="1" applyBorder="1" applyAlignment="1" applyProtection="1">
      <alignment horizontal="center" vertical="center"/>
      <protection locked="0"/>
    </xf>
    <xf numFmtId="14" fontId="46" fillId="23" borderId="101" xfId="10" applyNumberFormat="1" applyFont="1" applyFill="1" applyBorder="1" applyAlignment="1" applyProtection="1">
      <alignment horizontal="center" vertical="center"/>
      <protection locked="0"/>
    </xf>
    <xf numFmtId="0" fontId="7" fillId="21" borderId="106" xfId="10" applyFont="1" applyFill="1" applyBorder="1" applyAlignment="1">
      <alignment horizontal="center" vertical="center"/>
    </xf>
    <xf numFmtId="0" fontId="7" fillId="21" borderId="98" xfId="10" applyFont="1" applyFill="1" applyBorder="1" applyAlignment="1">
      <alignment horizontal="center" vertical="center"/>
    </xf>
    <xf numFmtId="0" fontId="2" fillId="21" borderId="103" xfId="10" applyFont="1" applyFill="1" applyBorder="1" applyAlignment="1">
      <alignment horizontal="center" vertical="center"/>
    </xf>
    <xf numFmtId="0" fontId="2" fillId="21" borderId="98" xfId="10" applyFont="1" applyFill="1" applyBorder="1" applyAlignment="1">
      <alignment horizontal="center" vertical="center"/>
    </xf>
    <xf numFmtId="0" fontId="2" fillId="21" borderId="104" xfId="10" applyFont="1" applyFill="1" applyBorder="1" applyAlignment="1">
      <alignment horizontal="center" vertical="center"/>
    </xf>
    <xf numFmtId="3" fontId="96" fillId="0" borderId="0" xfId="10" applyNumberFormat="1" applyFont="1" applyFill="1" applyBorder="1" applyAlignment="1" applyProtection="1">
      <alignment horizontal="center" vertical="center"/>
      <protection hidden="1"/>
    </xf>
    <xf numFmtId="0" fontId="97" fillId="0" borderId="0" xfId="0" applyFont="1" applyFill="1" applyBorder="1" applyAlignment="1">
      <alignment horizontal="center" vertical="center"/>
    </xf>
    <xf numFmtId="0" fontId="98" fillId="0" borderId="0" xfId="10" applyFont="1" applyAlignment="1">
      <alignment horizontal="right" vertical="center"/>
    </xf>
    <xf numFmtId="0" fontId="98" fillId="0" borderId="0" xfId="10" applyFont="1" applyBorder="1" applyAlignment="1">
      <alignment horizontal="right" vertical="center"/>
    </xf>
    <xf numFmtId="49" fontId="46" fillId="22" borderId="110" xfId="10" applyNumberFormat="1" applyFont="1" applyFill="1" applyBorder="1" applyAlignment="1" applyProtection="1">
      <alignment horizontal="center" vertical="center"/>
      <protection locked="0"/>
    </xf>
    <xf numFmtId="49" fontId="46" fillId="22" borderId="111" xfId="10" applyNumberFormat="1" applyFont="1" applyFill="1" applyBorder="1" applyAlignment="1" applyProtection="1">
      <alignment horizontal="center" vertical="center"/>
      <protection locked="0"/>
    </xf>
    <xf numFmtId="0" fontId="7" fillId="21" borderId="116" xfId="10" applyFont="1" applyFill="1" applyBorder="1" applyAlignment="1">
      <alignment horizontal="center" vertical="center"/>
    </xf>
    <xf numFmtId="49" fontId="46" fillId="22" borderId="115" xfId="10" applyNumberFormat="1" applyFont="1" applyFill="1" applyBorder="1" applyAlignment="1" applyProtection="1">
      <alignment horizontal="center" vertical="center"/>
      <protection locked="0"/>
    </xf>
    <xf numFmtId="0" fontId="7" fillId="21" borderId="121" xfId="10" applyFont="1" applyFill="1" applyBorder="1" applyAlignment="1">
      <alignment horizontal="center" vertical="center"/>
    </xf>
    <xf numFmtId="0" fontId="7" fillId="21" borderId="123" xfId="10" applyFont="1" applyFill="1" applyBorder="1" applyAlignment="1">
      <alignment horizontal="center" vertical="center"/>
    </xf>
    <xf numFmtId="0" fontId="7" fillId="21" borderId="145" xfId="10" applyFont="1" applyFill="1" applyBorder="1" applyAlignment="1">
      <alignment horizontal="center" vertical="center"/>
    </xf>
    <xf numFmtId="49" fontId="46" fillId="23" borderId="122" xfId="10" applyNumberFormat="1" applyFont="1" applyFill="1" applyBorder="1" applyAlignment="1" applyProtection="1">
      <alignment horizontal="center" vertical="center"/>
      <protection locked="0"/>
    </xf>
    <xf numFmtId="49" fontId="46" fillId="23" borderId="115" xfId="10" applyNumberFormat="1" applyFont="1" applyFill="1" applyBorder="1" applyAlignment="1" applyProtection="1">
      <alignment horizontal="center" vertical="center"/>
      <protection locked="0"/>
    </xf>
    <xf numFmtId="0" fontId="6" fillId="22" borderId="124" xfId="10" applyFont="1" applyFill="1" applyBorder="1" applyAlignment="1" applyProtection="1">
      <alignment horizontal="center" vertical="center"/>
      <protection locked="0"/>
    </xf>
    <xf numFmtId="0" fontId="6" fillId="22" borderId="31" xfId="10" applyFont="1" applyFill="1" applyBorder="1" applyAlignment="1" applyProtection="1">
      <alignment horizontal="center" vertical="center"/>
      <protection locked="0"/>
    </xf>
    <xf numFmtId="0" fontId="7" fillId="21" borderId="125" xfId="10" applyFont="1" applyFill="1" applyBorder="1" applyAlignment="1">
      <alignment horizontal="center" vertical="center"/>
    </xf>
    <xf numFmtId="0" fontId="7" fillId="21" borderId="126" xfId="10" applyFont="1" applyFill="1" applyBorder="1" applyAlignment="1">
      <alignment horizontal="center" vertical="center"/>
    </xf>
    <xf numFmtId="49" fontId="7" fillId="23" borderId="127" xfId="10" applyNumberFormat="1" applyFont="1" applyFill="1" applyBorder="1" applyAlignment="1" applyProtection="1">
      <alignment horizontal="center" vertical="center"/>
      <protection locked="0"/>
    </xf>
    <xf numFmtId="49" fontId="7" fillId="23" borderId="128" xfId="10" applyNumberFormat="1" applyFont="1" applyFill="1" applyBorder="1" applyAlignment="1" applyProtection="1">
      <alignment horizontal="center" vertical="center"/>
      <protection locked="0"/>
    </xf>
    <xf numFmtId="49" fontId="7" fillId="23" borderId="129" xfId="10" applyNumberFormat="1" applyFont="1" applyFill="1" applyBorder="1" applyAlignment="1" applyProtection="1">
      <alignment horizontal="center" vertical="center"/>
      <protection locked="0"/>
    </xf>
    <xf numFmtId="49" fontId="7" fillId="22" borderId="127" xfId="10" applyNumberFormat="1" applyFont="1" applyFill="1" applyBorder="1" applyAlignment="1" applyProtection="1">
      <alignment horizontal="center" vertical="center"/>
      <protection locked="0"/>
    </xf>
    <xf numFmtId="49" fontId="7" fillId="22" borderId="128" xfId="10" applyNumberFormat="1" applyFont="1" applyFill="1" applyBorder="1" applyAlignment="1" applyProtection="1">
      <alignment horizontal="center" vertical="center"/>
      <protection locked="0"/>
    </xf>
    <xf numFmtId="49" fontId="7" fillId="22" borderId="130" xfId="10" applyNumberFormat="1" applyFont="1" applyFill="1" applyBorder="1" applyAlignment="1" applyProtection="1">
      <alignment horizontal="center" vertical="center"/>
      <protection locked="0"/>
    </xf>
    <xf numFmtId="49" fontId="46" fillId="23" borderId="138" xfId="10" applyNumberFormat="1" applyFont="1" applyFill="1" applyBorder="1" applyAlignment="1" applyProtection="1">
      <alignment horizontal="center" vertical="center"/>
      <protection locked="0"/>
    </xf>
    <xf numFmtId="49" fontId="46" fillId="23" borderId="139" xfId="10" applyNumberFormat="1" applyFont="1" applyFill="1" applyBorder="1" applyAlignment="1" applyProtection="1">
      <alignment horizontal="center" vertical="center"/>
      <protection locked="0"/>
    </xf>
    <xf numFmtId="49" fontId="50" fillId="23" borderId="140" xfId="7" applyNumberFormat="1" applyFill="1" applyBorder="1" applyAlignment="1" applyProtection="1">
      <alignment horizontal="center" vertical="center"/>
      <protection locked="0"/>
    </xf>
    <xf numFmtId="49" fontId="101" fillId="23" borderId="128" xfId="7" applyNumberFormat="1" applyFont="1" applyFill="1" applyBorder="1" applyAlignment="1" applyProtection="1">
      <alignment horizontal="center" vertical="center"/>
      <protection locked="0"/>
    </xf>
    <xf numFmtId="49" fontId="101" fillId="23" borderId="129" xfId="7" applyNumberFormat="1" applyFont="1" applyFill="1" applyBorder="1" applyAlignment="1" applyProtection="1">
      <alignment horizontal="center" vertical="center"/>
      <protection locked="0"/>
    </xf>
    <xf numFmtId="49" fontId="7" fillId="22" borderId="129" xfId="10" applyNumberFormat="1" applyFont="1" applyFill="1" applyBorder="1" applyAlignment="1" applyProtection="1">
      <alignment horizontal="center" vertical="center"/>
      <protection locked="0"/>
    </xf>
    <xf numFmtId="0" fontId="6" fillId="22" borderId="14" xfId="10" applyFont="1" applyFill="1" applyBorder="1" applyAlignment="1" applyProtection="1">
      <alignment horizontal="center" vertical="center"/>
      <protection locked="0"/>
    </xf>
    <xf numFmtId="0" fontId="6" fillId="22" borderId="0" xfId="10" applyFont="1" applyFill="1" applyAlignment="1" applyProtection="1">
      <alignment horizontal="center" vertical="center"/>
      <protection locked="0"/>
    </xf>
    <xf numFmtId="0" fontId="7" fillId="21" borderId="131" xfId="10" applyFont="1" applyFill="1" applyBorder="1" applyAlignment="1">
      <alignment horizontal="center" vertical="center"/>
    </xf>
    <xf numFmtId="0" fontId="7" fillId="21" borderId="132" xfId="10" applyFont="1" applyFill="1" applyBorder="1" applyAlignment="1">
      <alignment horizontal="center" vertical="center"/>
    </xf>
    <xf numFmtId="0" fontId="2" fillId="21" borderId="133" xfId="10" applyFont="1" applyFill="1" applyBorder="1" applyAlignment="1">
      <alignment horizontal="center" vertical="center"/>
    </xf>
    <xf numFmtId="0" fontId="2" fillId="21" borderId="134" xfId="10" applyFont="1" applyFill="1" applyBorder="1" applyAlignment="1">
      <alignment horizontal="center" vertical="center"/>
    </xf>
    <xf numFmtId="0" fontId="2" fillId="21" borderId="135" xfId="10" applyFont="1" applyFill="1" applyBorder="1" applyAlignment="1">
      <alignment horizontal="center" vertical="center"/>
    </xf>
    <xf numFmtId="0" fontId="6" fillId="22" borderId="137" xfId="10" applyFont="1" applyFill="1" applyBorder="1" applyAlignment="1" applyProtection="1">
      <alignment horizontal="center" vertical="center"/>
      <protection locked="0"/>
    </xf>
    <xf numFmtId="0" fontId="6" fillId="22" borderId="25" xfId="10" applyFont="1" applyFill="1" applyBorder="1" applyAlignment="1" applyProtection="1">
      <alignment horizontal="center" vertical="center"/>
      <protection locked="0"/>
    </xf>
    <xf numFmtId="0" fontId="102" fillId="0" borderId="0" xfId="10" applyFont="1" applyFill="1" applyBorder="1" applyAlignment="1" applyProtection="1">
      <alignment horizontal="center" vertical="center"/>
      <protection hidden="1"/>
    </xf>
    <xf numFmtId="10" fontId="46" fillId="22" borderId="148" xfId="10" applyNumberFormat="1" applyFont="1" applyFill="1" applyBorder="1" applyAlignment="1" applyProtection="1">
      <alignment horizontal="center" vertical="center"/>
      <protection locked="0"/>
    </xf>
    <xf numFmtId="10" fontId="46" fillId="22" borderId="149" xfId="10" applyNumberFormat="1" applyFont="1" applyFill="1" applyBorder="1" applyAlignment="1" applyProtection="1">
      <alignment horizontal="center" vertical="center"/>
      <protection locked="0"/>
    </xf>
    <xf numFmtId="0" fontId="7" fillId="21" borderId="150" xfId="10" applyFont="1" applyFill="1" applyBorder="1" applyAlignment="1">
      <alignment horizontal="center" vertical="center"/>
    </xf>
    <xf numFmtId="0" fontId="6" fillId="22" borderId="143" xfId="10" applyFont="1" applyFill="1" applyBorder="1" applyAlignment="1" applyProtection="1">
      <alignment horizontal="center" vertical="center"/>
      <protection locked="0"/>
    </xf>
    <xf numFmtId="0" fontId="6" fillId="22" borderId="144" xfId="10" applyFont="1" applyFill="1" applyBorder="1" applyAlignment="1" applyProtection="1">
      <alignment horizontal="center" vertical="center"/>
      <protection locked="0"/>
    </xf>
    <xf numFmtId="0" fontId="2" fillId="21" borderId="146" xfId="10" applyFont="1" applyFill="1" applyBorder="1" applyAlignment="1">
      <alignment horizontal="center" vertical="center"/>
    </xf>
    <xf numFmtId="0" fontId="7" fillId="21" borderId="142" xfId="10" applyFont="1" applyFill="1" applyBorder="1" applyAlignment="1">
      <alignment horizontal="center" vertical="center"/>
    </xf>
    <xf numFmtId="49" fontId="6" fillId="22" borderId="33" xfId="0" applyNumberFormat="1" applyFont="1" applyFill="1" applyBorder="1" applyAlignment="1" applyProtection="1">
      <alignment horizontal="center" vertical="center"/>
      <protection locked="0"/>
    </xf>
    <xf numFmtId="49" fontId="6" fillId="22" borderId="35" xfId="0" applyNumberFormat="1" applyFont="1" applyFill="1" applyBorder="1" applyAlignment="1" applyProtection="1">
      <alignment horizontal="center" vertical="center"/>
      <protection locked="0"/>
    </xf>
    <xf numFmtId="49" fontId="6" fillId="22" borderId="34" xfId="0" applyNumberFormat="1" applyFont="1" applyFill="1" applyBorder="1" applyAlignment="1" applyProtection="1">
      <alignment horizontal="center" vertical="center"/>
      <protection locked="0"/>
    </xf>
    <xf numFmtId="49" fontId="104" fillId="22" borderId="33" xfId="7" applyNumberFormat="1" applyFont="1" applyFill="1" applyBorder="1" applyAlignment="1" applyProtection="1">
      <alignment horizontal="center" vertical="center"/>
      <protection locked="0"/>
    </xf>
    <xf numFmtId="49" fontId="104" fillId="22" borderId="34" xfId="7" applyNumberFormat="1" applyFont="1" applyFill="1" applyBorder="1" applyAlignment="1" applyProtection="1">
      <alignment horizontal="center" vertical="center"/>
      <protection locked="0"/>
    </xf>
    <xf numFmtId="49" fontId="46" fillId="23" borderId="33" xfId="0" applyNumberFormat="1" applyFont="1" applyFill="1" applyBorder="1" applyAlignment="1" applyProtection="1">
      <alignment horizontal="center" vertical="center"/>
      <protection locked="0"/>
    </xf>
    <xf numFmtId="49" fontId="46" fillId="23" borderId="34" xfId="0" applyNumberFormat="1" applyFont="1" applyFill="1" applyBorder="1" applyAlignment="1" applyProtection="1">
      <alignment horizontal="center" vertical="center"/>
      <protection locked="0"/>
    </xf>
    <xf numFmtId="0" fontId="2" fillId="21" borderId="117" xfId="0" applyFont="1" applyFill="1" applyBorder="1" applyAlignment="1">
      <alignment horizontal="center" vertical="center"/>
    </xf>
    <xf numFmtId="0" fontId="2" fillId="21" borderId="117" xfId="0" applyFont="1" applyFill="1" applyBorder="1" applyAlignment="1">
      <alignment horizontal="center" vertical="center" wrapText="1"/>
    </xf>
    <xf numFmtId="0" fontId="7" fillId="21" borderId="149" xfId="10" applyFont="1" applyFill="1" applyBorder="1" applyAlignment="1">
      <alignment horizontal="center" vertical="center"/>
    </xf>
    <xf numFmtId="0" fontId="7" fillId="21" borderId="96" xfId="10" applyFont="1" applyFill="1" applyBorder="1" applyAlignment="1">
      <alignment horizontal="center" vertical="center"/>
    </xf>
    <xf numFmtId="49" fontId="11" fillId="23" borderId="33" xfId="0" applyNumberFormat="1" applyFont="1" applyFill="1" applyBorder="1" applyAlignment="1" applyProtection="1">
      <alignment horizontal="center" vertical="center"/>
      <protection locked="0"/>
    </xf>
    <xf numFmtId="49" fontId="11" fillId="23" borderId="35" xfId="0" applyNumberFormat="1" applyFont="1" applyFill="1" applyBorder="1" applyAlignment="1" applyProtection="1">
      <alignment horizontal="center" vertical="center"/>
      <protection locked="0"/>
    </xf>
    <xf numFmtId="49" fontId="46" fillId="23" borderId="35" xfId="0" applyNumberFormat="1" applyFont="1" applyFill="1" applyBorder="1" applyAlignment="1" applyProtection="1">
      <alignment horizontal="center" vertical="center"/>
      <protection locked="0"/>
    </xf>
    <xf numFmtId="49" fontId="104" fillId="23" borderId="33" xfId="7" applyNumberFormat="1" applyFont="1" applyFill="1" applyBorder="1" applyAlignment="1" applyProtection="1">
      <alignment horizontal="center" vertical="center"/>
      <protection locked="0"/>
    </xf>
    <xf numFmtId="49" fontId="104" fillId="23" borderId="34" xfId="7" applyNumberFormat="1" applyFont="1" applyFill="1" applyBorder="1" applyAlignment="1" applyProtection="1">
      <alignment horizontal="center" vertical="center"/>
      <protection locked="0"/>
    </xf>
    <xf numFmtId="49" fontId="104" fillId="23" borderId="35" xfId="7" applyNumberFormat="1" applyFont="1" applyFill="1" applyBorder="1" applyAlignment="1" applyProtection="1">
      <alignment horizontal="center" vertical="center"/>
      <protection locked="0"/>
    </xf>
    <xf numFmtId="0" fontId="7" fillId="22" borderId="154" xfId="10" applyFont="1" applyFill="1" applyBorder="1" applyAlignment="1" applyProtection="1">
      <alignment horizontal="center" vertical="center"/>
      <protection locked="0"/>
    </xf>
    <xf numFmtId="0" fontId="15" fillId="0" borderId="0" xfId="10" applyFont="1" applyAlignment="1">
      <alignment horizontal="center" vertical="top"/>
    </xf>
    <xf numFmtId="0" fontId="15" fillId="0" borderId="0" xfId="10" applyFont="1" applyBorder="1" applyAlignment="1">
      <alignment horizontal="center" vertical="top"/>
    </xf>
    <xf numFmtId="0" fontId="2" fillId="21" borderId="25" xfId="10" applyFont="1" applyFill="1" applyBorder="1" applyAlignment="1">
      <alignment horizontal="center" vertical="center" wrapText="1"/>
    </xf>
    <xf numFmtId="0" fontId="2" fillId="21" borderId="96" xfId="10" applyFont="1" applyFill="1" applyBorder="1" applyAlignment="1">
      <alignment horizontal="center" vertical="center" wrapText="1"/>
    </xf>
    <xf numFmtId="0" fontId="2" fillId="21" borderId="25" xfId="0" applyFont="1" applyFill="1" applyBorder="1" applyAlignment="1">
      <alignment horizontal="center" vertical="center"/>
    </xf>
    <xf numFmtId="0" fontId="2" fillId="21" borderId="96" xfId="0" applyFont="1" applyFill="1" applyBorder="1" applyAlignment="1">
      <alignment horizontal="center" vertical="center"/>
    </xf>
    <xf numFmtId="49" fontId="6" fillId="23" borderId="110" xfId="10" applyNumberFormat="1" applyFont="1" applyFill="1" applyBorder="1" applyAlignment="1" applyProtection="1">
      <alignment horizontal="center" vertical="center"/>
      <protection locked="0"/>
    </xf>
    <xf numFmtId="49" fontId="6" fillId="23" borderId="115" xfId="10" applyNumberFormat="1" applyFont="1" applyFill="1" applyBorder="1" applyAlignment="1" applyProtection="1">
      <alignment horizontal="center" vertical="center"/>
      <protection locked="0"/>
    </xf>
    <xf numFmtId="49" fontId="6" fillId="23" borderId="155" xfId="10" applyNumberFormat="1" applyFont="1" applyFill="1" applyBorder="1" applyAlignment="1" applyProtection="1">
      <alignment horizontal="center" vertical="center"/>
      <protection locked="0"/>
    </xf>
    <xf numFmtId="49" fontId="6" fillId="23" borderId="122" xfId="10" applyNumberFormat="1" applyFont="1" applyFill="1" applyBorder="1" applyAlignment="1" applyProtection="1">
      <alignment horizontal="center" vertical="center"/>
      <protection locked="0"/>
    </xf>
    <xf numFmtId="49" fontId="6" fillId="23" borderId="111" xfId="10" applyNumberFormat="1" applyFont="1" applyFill="1" applyBorder="1" applyAlignment="1" applyProtection="1">
      <alignment horizontal="center" vertical="center"/>
      <protection locked="0"/>
    </xf>
    <xf numFmtId="0" fontId="2" fillId="21" borderId="96" xfId="10" applyFont="1" applyFill="1" applyBorder="1" applyAlignment="1">
      <alignment horizontal="left" vertical="center"/>
    </xf>
    <xf numFmtId="0" fontId="2" fillId="21" borderId="153" xfId="10" applyFont="1" applyFill="1" applyBorder="1" applyAlignment="1">
      <alignment horizontal="left" vertical="center"/>
    </xf>
    <xf numFmtId="0" fontId="7" fillId="21" borderId="107" xfId="10" applyFont="1" applyFill="1" applyBorder="1" applyAlignment="1">
      <alignment vertical="center"/>
    </xf>
    <xf numFmtId="0" fontId="7" fillId="21" borderId="108" xfId="10" applyFont="1" applyFill="1" applyBorder="1" applyAlignment="1">
      <alignment vertical="center"/>
    </xf>
    <xf numFmtId="49" fontId="46" fillId="23" borderId="158" xfId="10" applyNumberFormat="1" applyFont="1" applyFill="1" applyBorder="1" applyAlignment="1" applyProtection="1">
      <alignment horizontal="center" vertical="center"/>
      <protection locked="0"/>
    </xf>
    <xf numFmtId="49" fontId="46" fillId="23" borderId="162" xfId="10" applyNumberFormat="1" applyFont="1" applyFill="1" applyBorder="1" applyAlignment="1" applyProtection="1">
      <alignment horizontal="center" vertical="center"/>
      <protection locked="0"/>
    </xf>
    <xf numFmtId="49" fontId="46" fillId="23" borderId="163" xfId="10" applyNumberFormat="1" applyFont="1" applyFill="1" applyBorder="1" applyAlignment="1" applyProtection="1">
      <alignment horizontal="center" vertical="center"/>
      <protection locked="0"/>
    </xf>
    <xf numFmtId="0" fontId="6" fillId="0" borderId="0" xfId="10" applyFont="1" applyAlignment="1">
      <alignment horizontal="center" vertical="center"/>
    </xf>
    <xf numFmtId="0" fontId="11" fillId="0" borderId="0" xfId="10" applyFont="1" applyAlignment="1">
      <alignment horizontal="center" vertical="center"/>
    </xf>
    <xf numFmtId="0" fontId="6" fillId="22" borderId="156" xfId="10" applyFont="1" applyFill="1" applyBorder="1" applyAlignment="1" applyProtection="1">
      <alignment horizontal="center" vertical="center"/>
      <protection locked="0"/>
    </xf>
    <xf numFmtId="10" fontId="6" fillId="22" borderId="158" xfId="3" applyNumberFormat="1" applyFont="1" applyFill="1" applyBorder="1" applyAlignment="1" applyProtection="1">
      <alignment horizontal="center" vertical="center"/>
      <protection locked="0"/>
    </xf>
    <xf numFmtId="10" fontId="6" fillId="22" borderId="162" xfId="3" applyNumberFormat="1" applyFont="1" applyFill="1" applyBorder="1" applyAlignment="1" applyProtection="1">
      <alignment horizontal="center" vertical="center"/>
      <protection locked="0"/>
    </xf>
    <xf numFmtId="10" fontId="6" fillId="22" borderId="164" xfId="3" applyNumberFormat="1" applyFont="1" applyFill="1" applyBorder="1" applyAlignment="1" applyProtection="1">
      <alignment horizontal="center" vertical="center"/>
      <protection locked="0"/>
    </xf>
    <xf numFmtId="49" fontId="6" fillId="23" borderId="158" xfId="10" applyNumberFormat="1" applyFont="1" applyFill="1" applyBorder="1" applyAlignment="1" applyProtection="1">
      <alignment horizontal="center" vertical="center"/>
      <protection locked="0"/>
    </xf>
    <xf numFmtId="49" fontId="6" fillId="23" borderId="159" xfId="10" applyNumberFormat="1" applyFont="1" applyFill="1" applyBorder="1" applyAlignment="1" applyProtection="1">
      <alignment horizontal="center" vertical="center"/>
      <protection locked="0"/>
    </xf>
    <xf numFmtId="49" fontId="6" fillId="23" borderId="160" xfId="10" applyNumberFormat="1" applyFont="1" applyFill="1" applyBorder="1" applyAlignment="1" applyProtection="1">
      <alignment horizontal="center" vertical="center"/>
      <protection locked="0"/>
    </xf>
    <xf numFmtId="49" fontId="46" fillId="22" borderId="158" xfId="10" applyNumberFormat="1" applyFont="1" applyFill="1" applyBorder="1" applyAlignment="1" applyProtection="1">
      <alignment horizontal="center" vertical="center"/>
      <protection locked="0"/>
    </xf>
    <xf numFmtId="49" fontId="46" fillId="22" borderId="162" xfId="10" applyNumberFormat="1" applyFont="1" applyFill="1" applyBorder="1" applyAlignment="1" applyProtection="1">
      <alignment horizontal="center" vertical="center"/>
      <protection locked="0"/>
    </xf>
    <xf numFmtId="49" fontId="46" fillId="22" borderId="163" xfId="10" applyNumberFormat="1" applyFont="1" applyFill="1" applyBorder="1" applyAlignment="1" applyProtection="1">
      <alignment horizontal="center" vertical="center"/>
      <protection locked="0"/>
    </xf>
    <xf numFmtId="0" fontId="2" fillId="21" borderId="150" xfId="10" applyFont="1" applyFill="1" applyBorder="1" applyAlignment="1">
      <alignment horizontal="center" vertical="center"/>
    </xf>
    <xf numFmtId="0" fontId="2" fillId="21" borderId="96" xfId="10" applyFont="1" applyFill="1" applyBorder="1" applyAlignment="1">
      <alignment horizontal="center" vertical="center"/>
    </xf>
    <xf numFmtId="0" fontId="2" fillId="21" borderId="153" xfId="10" applyFont="1" applyFill="1" applyBorder="1" applyAlignment="1">
      <alignment horizontal="center" vertical="center"/>
    </xf>
    <xf numFmtId="9" fontId="6" fillId="21" borderId="158" xfId="3" applyFont="1" applyFill="1" applyBorder="1" applyAlignment="1" applyProtection="1">
      <alignment horizontal="center" vertical="center"/>
      <protection hidden="1"/>
    </xf>
    <xf numFmtId="9" fontId="6" fillId="21" borderId="164" xfId="3" applyFont="1" applyFill="1" applyBorder="1" applyAlignment="1" applyProtection="1">
      <alignment horizontal="center" vertical="center"/>
      <protection hidden="1"/>
    </xf>
    <xf numFmtId="9" fontId="6" fillId="21" borderId="162" xfId="3" applyFont="1" applyFill="1" applyBorder="1" applyAlignment="1" applyProtection="1">
      <alignment horizontal="center" vertical="center"/>
      <protection hidden="1"/>
    </xf>
    <xf numFmtId="9" fontId="6" fillId="21" borderId="163" xfId="3" applyFont="1" applyFill="1" applyBorder="1" applyAlignment="1" applyProtection="1">
      <alignment horizontal="center" vertical="center"/>
      <protection hidden="1"/>
    </xf>
    <xf numFmtId="49" fontId="6" fillId="23" borderId="166" xfId="10" applyNumberFormat="1" applyFont="1" applyFill="1" applyBorder="1" applyAlignment="1" applyProtection="1">
      <alignment horizontal="left" vertical="center" indent="1"/>
      <protection locked="0"/>
    </xf>
    <xf numFmtId="49" fontId="6" fillId="23" borderId="31" xfId="10" applyNumberFormat="1" applyFont="1" applyFill="1" applyBorder="1" applyAlignment="1" applyProtection="1">
      <alignment horizontal="left" vertical="center" indent="1"/>
      <protection locked="0"/>
    </xf>
    <xf numFmtId="49" fontId="6" fillId="23" borderId="32" xfId="10" applyNumberFormat="1" applyFont="1" applyFill="1" applyBorder="1" applyAlignment="1" applyProtection="1">
      <alignment horizontal="left" vertical="center" indent="1"/>
      <protection locked="0"/>
    </xf>
    <xf numFmtId="49" fontId="6" fillId="23" borderId="30" xfId="10" applyNumberFormat="1" applyFont="1" applyFill="1" applyBorder="1" applyAlignment="1" applyProtection="1">
      <alignment horizontal="left" vertical="center" indent="1"/>
      <protection locked="0"/>
    </xf>
    <xf numFmtId="0" fontId="2" fillId="21" borderId="150" xfId="10" applyFont="1" applyFill="1" applyBorder="1" applyAlignment="1" applyProtection="1">
      <alignment horizontal="center" vertical="center" wrapText="1"/>
      <protection hidden="1"/>
    </xf>
    <xf numFmtId="0" fontId="2" fillId="21" borderId="150" xfId="10" applyFont="1" applyFill="1" applyBorder="1" applyAlignment="1" applyProtection="1">
      <alignment horizontal="center" vertical="center"/>
      <protection hidden="1"/>
    </xf>
    <xf numFmtId="0" fontId="7" fillId="21" borderId="166" xfId="10" applyFont="1" applyFill="1" applyBorder="1" applyAlignment="1">
      <alignment horizontal="center" vertical="center"/>
    </xf>
    <xf numFmtId="0" fontId="7" fillId="21" borderId="34" xfId="10" applyFont="1" applyFill="1" applyBorder="1" applyAlignment="1">
      <alignment horizontal="center" vertical="center"/>
    </xf>
    <xf numFmtId="0" fontId="2" fillId="21" borderId="166" xfId="10" applyFont="1" applyFill="1" applyBorder="1" applyAlignment="1">
      <alignment horizontal="center" vertical="center"/>
    </xf>
    <xf numFmtId="0" fontId="2" fillId="21" borderId="31" xfId="10" applyFont="1" applyFill="1" applyBorder="1" applyAlignment="1">
      <alignment horizontal="center" vertical="center"/>
    </xf>
    <xf numFmtId="0" fontId="2" fillId="21" borderId="32" xfId="10" applyFont="1" applyFill="1" applyBorder="1" applyAlignment="1">
      <alignment horizontal="center" vertical="center"/>
    </xf>
    <xf numFmtId="0" fontId="2" fillId="21" borderId="30" xfId="10" applyFont="1" applyFill="1" applyBorder="1" applyAlignment="1">
      <alignment horizontal="center" vertical="center"/>
    </xf>
    <xf numFmtId="0" fontId="2" fillId="21" borderId="151" xfId="10" applyFont="1" applyFill="1" applyBorder="1" applyAlignment="1">
      <alignment horizontal="center" vertical="center"/>
    </xf>
    <xf numFmtId="49" fontId="6" fillId="22" borderId="166" xfId="10" applyNumberFormat="1" applyFont="1" applyFill="1" applyBorder="1" applyAlignment="1" applyProtection="1">
      <alignment horizontal="left" vertical="center" indent="1"/>
      <protection locked="0"/>
    </xf>
    <xf numFmtId="49" fontId="6" fillId="22" borderId="31" xfId="10" applyNumberFormat="1" applyFont="1" applyFill="1" applyBorder="1" applyAlignment="1" applyProtection="1">
      <alignment horizontal="left" vertical="center" indent="1"/>
      <protection locked="0"/>
    </xf>
    <xf numFmtId="49" fontId="6" fillId="22" borderId="32" xfId="10" applyNumberFormat="1" applyFont="1" applyFill="1" applyBorder="1" applyAlignment="1" applyProtection="1">
      <alignment horizontal="left" vertical="center" indent="1"/>
      <protection locked="0"/>
    </xf>
    <xf numFmtId="49" fontId="6" fillId="22" borderId="30" xfId="10" applyNumberFormat="1" applyFont="1" applyFill="1" applyBorder="1" applyAlignment="1" applyProtection="1">
      <alignment horizontal="left" vertical="center" indent="1"/>
      <protection locked="0"/>
    </xf>
    <xf numFmtId="0" fontId="6" fillId="0" borderId="98" xfId="10" applyFont="1" applyBorder="1" applyAlignment="1">
      <alignment horizontal="center" vertical="center"/>
    </xf>
    <xf numFmtId="49" fontId="6" fillId="22" borderId="158" xfId="10" applyNumberFormat="1" applyFont="1" applyFill="1" applyBorder="1" applyAlignment="1" applyProtection="1">
      <alignment horizontal="center" vertical="center"/>
      <protection locked="0"/>
    </xf>
    <xf numFmtId="49" fontId="6" fillId="22" borderId="162" xfId="10" applyNumberFormat="1" applyFont="1" applyFill="1" applyBorder="1" applyAlignment="1" applyProtection="1">
      <alignment horizontal="center" vertical="center"/>
      <protection locked="0"/>
    </xf>
    <xf numFmtId="49" fontId="6" fillId="22" borderId="163" xfId="10" applyNumberFormat="1" applyFont="1" applyFill="1" applyBorder="1" applyAlignment="1" applyProtection="1">
      <alignment horizontal="center" vertical="center"/>
      <protection locked="0"/>
    </xf>
    <xf numFmtId="49" fontId="6" fillId="22" borderId="168" xfId="10" applyNumberFormat="1" applyFont="1" applyFill="1" applyBorder="1" applyAlignment="1" applyProtection="1">
      <alignment horizontal="left" vertical="center" indent="1"/>
      <protection locked="0"/>
    </xf>
    <xf numFmtId="49" fontId="6" fillId="22" borderId="117" xfId="10" applyNumberFormat="1" applyFont="1" applyFill="1" applyBorder="1" applyAlignment="1" applyProtection="1">
      <alignment horizontal="left" vertical="center" indent="1"/>
      <protection locked="0"/>
    </xf>
    <xf numFmtId="49" fontId="6" fillId="22" borderId="152" xfId="10" applyNumberFormat="1" applyFont="1" applyFill="1" applyBorder="1" applyAlignment="1" applyProtection="1">
      <alignment horizontal="left" vertical="center" indent="1"/>
      <protection locked="0"/>
    </xf>
    <xf numFmtId="49" fontId="6" fillId="22" borderId="169" xfId="10" applyNumberFormat="1" applyFont="1" applyFill="1" applyBorder="1" applyAlignment="1" applyProtection="1">
      <alignment horizontal="left" vertical="center" indent="1"/>
      <protection locked="0"/>
    </xf>
    <xf numFmtId="0" fontId="2" fillId="0" borderId="0" xfId="10" applyFont="1" applyAlignment="1">
      <alignment horizontal="center" vertical="center"/>
    </xf>
    <xf numFmtId="0" fontId="6" fillId="0" borderId="0" xfId="10" applyFont="1" applyAlignment="1" applyProtection="1">
      <alignment horizontal="left" vertical="center" indent="1"/>
      <protection hidden="1"/>
    </xf>
    <xf numFmtId="49" fontId="6" fillId="0" borderId="0" xfId="10" applyNumberFormat="1" applyFont="1" applyAlignment="1" applyProtection="1">
      <alignment horizontal="left" vertical="center" indent="1"/>
      <protection hidden="1"/>
    </xf>
    <xf numFmtId="0" fontId="2" fillId="0" borderId="0" xfId="10" applyFont="1" applyAlignment="1" applyProtection="1">
      <alignment horizontal="center" vertical="center"/>
      <protection hidden="1"/>
    </xf>
    <xf numFmtId="1" fontId="29" fillId="21" borderId="43" xfId="6" applyNumberFormat="1" applyFont="1" applyFill="1" applyBorder="1" applyAlignment="1" applyProtection="1">
      <alignment horizontal="center" vertical="center"/>
      <protection hidden="1"/>
    </xf>
    <xf numFmtId="1" fontId="29" fillId="21" borderId="170" xfId="6" applyNumberFormat="1" applyFont="1" applyFill="1" applyBorder="1" applyAlignment="1" applyProtection="1">
      <alignment horizontal="center" vertical="center"/>
      <protection hidden="1"/>
    </xf>
    <xf numFmtId="3" fontId="29" fillId="21" borderId="43" xfId="6" applyFont="1" applyFill="1" applyBorder="1" applyAlignment="1" applyProtection="1">
      <alignment horizontal="center" vertical="center"/>
      <protection hidden="1"/>
    </xf>
    <xf numFmtId="3" fontId="29" fillId="21" borderId="170" xfId="6" applyFont="1" applyFill="1" applyBorder="1" applyAlignment="1" applyProtection="1">
      <alignment horizontal="center" vertical="center"/>
      <protection hidden="1"/>
    </xf>
    <xf numFmtId="0" fontId="36" fillId="0" borderId="0" xfId="0" applyFont="1" applyFill="1" applyBorder="1" applyAlignment="1">
      <alignment horizontal="right"/>
    </xf>
    <xf numFmtId="3" fontId="40" fillId="0" borderId="0" xfId="6" applyFont="1" applyFill="1" applyBorder="1" applyAlignment="1" applyProtection="1">
      <alignment horizontal="center" vertical="center"/>
      <protection hidden="1"/>
    </xf>
    <xf numFmtId="0" fontId="39" fillId="0" borderId="0" xfId="0" applyFont="1" applyFill="1" applyBorder="1" applyAlignment="1">
      <alignment horizontal="center" vertical="center"/>
    </xf>
    <xf numFmtId="164" fontId="37" fillId="0" borderId="0" xfId="1" applyFont="1" applyFill="1" applyBorder="1" applyAlignment="1">
      <alignment horizontal="center" vertical="center"/>
    </xf>
    <xf numFmtId="3" fontId="40" fillId="8" borderId="0" xfId="6" applyFont="1" applyFill="1" applyAlignment="1" applyProtection="1">
      <alignment horizontal="center" vertical="center"/>
      <protection hidden="1"/>
    </xf>
    <xf numFmtId="166" fontId="69" fillId="9" borderId="44" xfId="6" applyNumberFormat="1" applyFont="1" applyFill="1" applyBorder="1" applyAlignment="1" applyProtection="1">
      <alignment horizontal="center" vertical="center"/>
      <protection hidden="1"/>
    </xf>
    <xf numFmtId="166" fontId="69" fillId="9" borderId="47" xfId="6" applyNumberFormat="1" applyFont="1" applyFill="1" applyBorder="1" applyAlignment="1" applyProtection="1">
      <alignment horizontal="center" vertical="center"/>
      <protection hidden="1"/>
    </xf>
    <xf numFmtId="3" fontId="74" fillId="11" borderId="50" xfId="6" applyFont="1" applyFill="1" applyBorder="1" applyAlignment="1" applyProtection="1">
      <alignment horizontal="center" vertical="center" wrapText="1"/>
      <protection hidden="1"/>
    </xf>
    <xf numFmtId="3" fontId="74" fillId="11" borderId="51" xfId="6" applyFont="1" applyFill="1" applyBorder="1" applyAlignment="1" applyProtection="1">
      <alignment horizontal="center" vertical="center" wrapText="1"/>
      <protection hidden="1"/>
    </xf>
    <xf numFmtId="166" fontId="69" fillId="9" borderId="52" xfId="6" applyNumberFormat="1" applyFont="1" applyFill="1" applyBorder="1" applyAlignment="1" applyProtection="1">
      <alignment horizontal="center" vertical="center"/>
      <protection hidden="1"/>
    </xf>
    <xf numFmtId="166" fontId="69" fillId="9" borderId="55" xfId="6" applyNumberFormat="1" applyFont="1" applyFill="1" applyBorder="1" applyAlignment="1" applyProtection="1">
      <alignment horizontal="center" vertical="center"/>
      <protection hidden="1"/>
    </xf>
    <xf numFmtId="3" fontId="74" fillId="11" borderId="56" xfId="6" applyFont="1" applyFill="1" applyBorder="1" applyAlignment="1" applyProtection="1">
      <alignment horizontal="center" vertical="center" wrapText="1"/>
      <protection hidden="1"/>
    </xf>
    <xf numFmtId="3" fontId="74" fillId="11" borderId="57" xfId="6" applyFont="1" applyFill="1" applyBorder="1" applyAlignment="1" applyProtection="1">
      <alignment horizontal="center" vertical="center" wrapText="1"/>
      <protection hidden="1"/>
    </xf>
    <xf numFmtId="0" fontId="0" fillId="0" borderId="0" xfId="0" applyAlignment="1">
      <alignment horizontal="left"/>
    </xf>
    <xf numFmtId="0" fontId="19" fillId="0" borderId="0" xfId="0" applyFont="1" applyAlignment="1" applyProtection="1">
      <alignment horizontal="center" vertical="center" wrapText="1"/>
      <protection locked="0"/>
    </xf>
    <xf numFmtId="0" fontId="19" fillId="0" borderId="0" xfId="0" applyFont="1" applyAlignment="1" applyProtection="1">
      <alignment horizontal="center" vertical="center"/>
      <protection locked="0"/>
    </xf>
    <xf numFmtId="0" fontId="32" fillId="0" borderId="0" xfId="0" applyFont="1" applyAlignment="1" applyProtection="1">
      <alignment horizontal="center"/>
      <protection locked="0"/>
    </xf>
    <xf numFmtId="0" fontId="33" fillId="0" borderId="0" xfId="0" applyFont="1" applyAlignment="1" applyProtection="1">
      <alignment horizontal="center"/>
      <protection locked="0"/>
    </xf>
    <xf numFmtId="0" fontId="0" fillId="0" borderId="14" xfId="0" applyBorder="1" applyProtection="1">
      <protection locked="0"/>
    </xf>
    <xf numFmtId="0" fontId="0" fillId="0" borderId="0" xfId="0" applyProtection="1">
      <protection locked="0"/>
    </xf>
    <xf numFmtId="0" fontId="0" fillId="0" borderId="7" xfId="0" applyBorder="1" applyProtection="1">
      <protection locked="0"/>
    </xf>
    <xf numFmtId="0" fontId="0" fillId="0" borderId="6" xfId="0" applyBorder="1" applyProtection="1">
      <protection locked="0"/>
    </xf>
    <xf numFmtId="0" fontId="34" fillId="0" borderId="0" xfId="0" applyFont="1" applyAlignment="1" applyProtection="1">
      <alignment horizontal="center"/>
      <protection locked="0"/>
    </xf>
    <xf numFmtId="0" fontId="31" fillId="0" borderId="14" xfId="0" applyFont="1" applyBorder="1" applyAlignment="1" applyProtection="1">
      <alignment horizontal="center"/>
      <protection locked="0"/>
    </xf>
    <xf numFmtId="0" fontId="31" fillId="0" borderId="0" xfId="0" applyFont="1" applyAlignment="1" applyProtection="1">
      <alignment horizontal="center"/>
      <protection locked="0"/>
    </xf>
    <xf numFmtId="0" fontId="35" fillId="0" borderId="0" xfId="0" applyFont="1" applyAlignment="1" applyProtection="1">
      <alignment horizontal="center" vertical="center"/>
      <protection locked="0"/>
    </xf>
    <xf numFmtId="0" fontId="16" fillId="0" borderId="0" xfId="0" applyFont="1" applyAlignment="1" applyProtection="1">
      <alignment horizontal="center" vertical="center"/>
      <protection locked="0"/>
    </xf>
    <xf numFmtId="0" fontId="5" fillId="0" borderId="0" xfId="0" applyFont="1" applyAlignment="1" applyProtection="1">
      <alignment horizontal="center" vertical="center"/>
      <protection locked="0"/>
    </xf>
    <xf numFmtId="0" fontId="5" fillId="0" borderId="0" xfId="0" applyFont="1" applyAlignment="1" applyProtection="1">
      <alignment horizontal="center"/>
      <protection locked="0"/>
    </xf>
    <xf numFmtId="0" fontId="1" fillId="0" borderId="0" xfId="0" applyFont="1" applyAlignment="1">
      <alignment horizontal="center"/>
    </xf>
    <xf numFmtId="0" fontId="1" fillId="0" borderId="29" xfId="0" applyFont="1" applyBorder="1" applyAlignment="1" applyProtection="1">
      <alignment horizontal="center" vertical="center"/>
      <protection locked="0"/>
    </xf>
    <xf numFmtId="0" fontId="23" fillId="0" borderId="27" xfId="0" applyFont="1" applyBorder="1" applyAlignment="1" applyProtection="1">
      <alignment horizontal="center" vertical="center"/>
      <protection locked="0"/>
    </xf>
    <xf numFmtId="0" fontId="23" fillId="0" borderId="0" xfId="0" applyFont="1" applyAlignment="1" applyProtection="1">
      <alignment horizontal="center" vertical="center"/>
      <protection locked="0"/>
    </xf>
    <xf numFmtId="0" fontId="23" fillId="0" borderId="28" xfId="0" applyFont="1" applyBorder="1" applyAlignment="1" applyProtection="1">
      <alignment horizontal="center" vertical="center"/>
      <protection locked="0"/>
    </xf>
    <xf numFmtId="0" fontId="23" fillId="0" borderId="33" xfId="0" applyFont="1" applyBorder="1" applyAlignment="1" applyProtection="1">
      <alignment horizontal="center" vertical="center"/>
      <protection locked="0"/>
    </xf>
    <xf numFmtId="0" fontId="23" fillId="0" borderId="34" xfId="0" applyFont="1" applyBorder="1" applyAlignment="1" applyProtection="1">
      <alignment horizontal="center" vertical="center"/>
      <protection locked="0"/>
    </xf>
    <xf numFmtId="0" fontId="23" fillId="0" borderId="35" xfId="0" applyFont="1" applyBorder="1" applyAlignment="1" applyProtection="1">
      <alignment horizontal="center" vertical="center"/>
      <protection locked="0"/>
    </xf>
    <xf numFmtId="0" fontId="2" fillId="0" borderId="24" xfId="0" applyFont="1" applyBorder="1" applyAlignment="1">
      <alignment horizontal="center" vertical="top" wrapText="1"/>
    </xf>
    <xf numFmtId="0" fontId="2" fillId="0" borderId="25" xfId="0" applyFont="1" applyBorder="1" applyAlignment="1">
      <alignment horizontal="center" vertical="top" wrapText="1"/>
    </xf>
    <xf numFmtId="0" fontId="2" fillId="0" borderId="26" xfId="0" applyFont="1" applyBorder="1" applyAlignment="1">
      <alignment horizontal="center" vertical="top" wrapText="1"/>
    </xf>
    <xf numFmtId="49" fontId="1" fillId="0" borderId="39" xfId="0" applyNumberFormat="1" applyFont="1" applyBorder="1" applyAlignment="1" applyProtection="1">
      <alignment horizontal="left"/>
      <protection locked="0"/>
    </xf>
    <xf numFmtId="0" fontId="1" fillId="0" borderId="39" xfId="0" applyFont="1" applyBorder="1" applyAlignment="1" applyProtection="1">
      <alignment horizontal="left"/>
      <protection locked="0"/>
    </xf>
    <xf numFmtId="0" fontId="25" fillId="0" borderId="40" xfId="0" applyFont="1" applyBorder="1" applyAlignment="1">
      <alignment horizontal="center" vertical="center"/>
    </xf>
    <xf numFmtId="0" fontId="2" fillId="0" borderId="24" xfId="0" applyFont="1" applyBorder="1" applyAlignment="1">
      <alignment horizontal="center" vertical="top"/>
    </xf>
    <xf numFmtId="0" fontId="2" fillId="0" borderId="25" xfId="0" applyFont="1" applyBorder="1" applyAlignment="1">
      <alignment horizontal="center" vertical="top"/>
    </xf>
    <xf numFmtId="0" fontId="2" fillId="0" borderId="26" xfId="0" applyFont="1" applyBorder="1" applyAlignment="1">
      <alignment horizontal="center" vertical="top"/>
    </xf>
    <xf numFmtId="0" fontId="5" fillId="0" borderId="0" xfId="0" applyFont="1" applyAlignment="1">
      <alignment horizontal="center"/>
    </xf>
    <xf numFmtId="0" fontId="19" fillId="0" borderId="0" xfId="0" applyFont="1" applyAlignment="1">
      <alignment horizontal="center" vertical="center" wrapText="1"/>
    </xf>
    <xf numFmtId="0" fontId="110" fillId="25" borderId="0" xfId="0" applyFont="1" applyFill="1" applyAlignment="1">
      <alignment horizontal="center"/>
    </xf>
    <xf numFmtId="49" fontId="1" fillId="0" borderId="29" xfId="0" applyNumberFormat="1" applyFont="1" applyBorder="1" applyAlignment="1" applyProtection="1">
      <alignment horizontal="left" vertical="center"/>
      <protection locked="0"/>
    </xf>
    <xf numFmtId="0" fontId="1" fillId="0" borderId="29" xfId="0" applyFont="1" applyBorder="1" applyAlignment="1" applyProtection="1">
      <alignment horizontal="left" vertical="center"/>
      <protection locked="0"/>
    </xf>
    <xf numFmtId="14" fontId="23" fillId="0" borderId="27" xfId="0" applyNumberFormat="1" applyFont="1" applyBorder="1" applyAlignment="1" applyProtection="1">
      <alignment horizontal="center" vertical="center"/>
      <protection locked="0"/>
    </xf>
    <xf numFmtId="0" fontId="1" fillId="0" borderId="0" xfId="0" applyFont="1" applyAlignment="1">
      <alignment horizontal="center" vertical="center"/>
    </xf>
    <xf numFmtId="14" fontId="1" fillId="0" borderId="29" xfId="0" applyNumberFormat="1" applyFont="1" applyBorder="1" applyAlignment="1" applyProtection="1">
      <alignment horizontal="center" vertical="center"/>
      <protection locked="0"/>
    </xf>
    <xf numFmtId="0" fontId="20" fillId="0" borderId="31" xfId="0" applyFont="1" applyBorder="1" applyAlignment="1">
      <alignment horizontal="center" vertical="center"/>
    </xf>
    <xf numFmtId="49" fontId="6" fillId="0" borderId="39" xfId="0" applyNumberFormat="1" applyFont="1" applyBorder="1" applyAlignment="1" applyProtection="1">
      <alignment horizontal="left"/>
      <protection locked="0"/>
    </xf>
    <xf numFmtId="0" fontId="6" fillId="0" borderId="39" xfId="0" applyFont="1" applyBorder="1" applyAlignment="1" applyProtection="1">
      <alignment horizontal="left"/>
      <protection locked="0"/>
    </xf>
    <xf numFmtId="14" fontId="6" fillId="0" borderId="29" xfId="0" applyNumberFormat="1" applyFont="1" applyBorder="1" applyAlignment="1" applyProtection="1">
      <alignment horizontal="center"/>
      <protection locked="0"/>
    </xf>
    <xf numFmtId="0" fontId="6" fillId="0" borderId="29" xfId="0" applyFont="1" applyBorder="1" applyAlignment="1" applyProtection="1">
      <alignment horizontal="center"/>
      <protection locked="0"/>
    </xf>
    <xf numFmtId="0" fontId="6" fillId="0" borderId="39" xfId="0" applyFont="1" applyBorder="1" applyAlignment="1" applyProtection="1">
      <alignment horizontal="center"/>
      <protection locked="0"/>
    </xf>
    <xf numFmtId="49" fontId="16" fillId="0" borderId="0" xfId="0" applyNumberFormat="1" applyFont="1" applyAlignment="1" applyProtection="1">
      <alignment horizontal="center" vertical="center"/>
      <protection locked="0"/>
    </xf>
    <xf numFmtId="49" fontId="2" fillId="0" borderId="30" xfId="0" applyNumberFormat="1" applyFont="1" applyBorder="1" applyAlignment="1">
      <alignment horizontal="center" vertical="center" wrapText="1"/>
    </xf>
    <xf numFmtId="49" fontId="2" fillId="0" borderId="31" xfId="0" applyNumberFormat="1" applyFont="1" applyBorder="1" applyAlignment="1">
      <alignment horizontal="center" vertical="center" wrapText="1"/>
    </xf>
    <xf numFmtId="49" fontId="2" fillId="0" borderId="32" xfId="0" applyNumberFormat="1" applyFont="1" applyBorder="1" applyAlignment="1">
      <alignment horizontal="center" vertical="center" wrapText="1"/>
    </xf>
    <xf numFmtId="49" fontId="6" fillId="0" borderId="29" xfId="0" applyNumberFormat="1" applyFont="1" applyBorder="1" applyAlignment="1" applyProtection="1">
      <alignment horizontal="left"/>
      <protection locked="0"/>
    </xf>
    <xf numFmtId="0" fontId="6" fillId="0" borderId="29" xfId="0" applyFont="1" applyBorder="1" applyAlignment="1" applyProtection="1">
      <alignment horizontal="left"/>
      <protection locked="0"/>
    </xf>
    <xf numFmtId="49" fontId="6" fillId="0" borderId="39" xfId="0" applyNumberFormat="1" applyFont="1" applyBorder="1" applyAlignment="1" applyProtection="1">
      <alignment horizontal="center"/>
      <protection locked="0"/>
    </xf>
    <xf numFmtId="49" fontId="6" fillId="0" borderId="39" xfId="0" applyNumberFormat="1" applyFont="1" applyBorder="1" applyAlignment="1">
      <alignment horizontal="left"/>
    </xf>
    <xf numFmtId="0" fontId="6" fillId="0" borderId="39" xfId="0" applyFont="1" applyBorder="1" applyAlignment="1">
      <alignment horizontal="left"/>
    </xf>
    <xf numFmtId="0" fontId="45" fillId="0" borderId="0" xfId="0" applyFont="1" applyAlignment="1">
      <alignment horizontal="center" vertical="center"/>
    </xf>
    <xf numFmtId="14" fontId="6" fillId="0" borderId="72" xfId="0" applyNumberFormat="1" applyFont="1" applyBorder="1" applyAlignment="1" applyProtection="1">
      <alignment horizontal="center" vertical="center"/>
      <protection locked="0"/>
    </xf>
    <xf numFmtId="0" fontId="6" fillId="0" borderId="72" xfId="0" applyFont="1" applyBorder="1" applyAlignment="1" applyProtection="1">
      <alignment horizontal="center" vertical="center"/>
      <protection locked="0"/>
    </xf>
    <xf numFmtId="0" fontId="6" fillId="0" borderId="75" xfId="0" applyFont="1" applyBorder="1" applyAlignment="1" applyProtection="1">
      <alignment horizontal="center" vertical="center"/>
      <protection locked="0"/>
    </xf>
    <xf numFmtId="14" fontId="6" fillId="0" borderId="33" xfId="0" applyNumberFormat="1" applyFont="1" applyBorder="1" applyAlignment="1" applyProtection="1">
      <alignment horizontal="center" vertical="center"/>
      <protection locked="0"/>
    </xf>
    <xf numFmtId="14" fontId="6" fillId="0" borderId="35" xfId="0" applyNumberFormat="1" applyFont="1" applyBorder="1" applyAlignment="1" applyProtection="1">
      <alignment horizontal="center" vertical="center"/>
      <protection locked="0"/>
    </xf>
    <xf numFmtId="0" fontId="7" fillId="3" borderId="73" xfId="0" applyFont="1" applyFill="1" applyBorder="1" applyAlignment="1">
      <alignment horizontal="center" vertical="center"/>
    </xf>
    <xf numFmtId="0" fontId="7" fillId="3" borderId="74" xfId="0" applyFont="1" applyFill="1" applyBorder="1" applyAlignment="1">
      <alignment horizontal="center" vertical="center"/>
    </xf>
    <xf numFmtId="0" fontId="6" fillId="0" borderId="33" xfId="0" applyFont="1" applyBorder="1" applyAlignment="1" applyProtection="1">
      <alignment horizontal="center" vertical="center"/>
      <protection locked="0"/>
    </xf>
    <xf numFmtId="0" fontId="6" fillId="0" borderId="35" xfId="0" applyFont="1" applyBorder="1" applyAlignment="1" applyProtection="1">
      <alignment horizontal="center" vertical="center"/>
      <protection locked="0"/>
    </xf>
    <xf numFmtId="49" fontId="6" fillId="0" borderId="33" xfId="0" applyNumberFormat="1" applyFont="1" applyBorder="1" applyAlignment="1" applyProtection="1">
      <alignment horizontal="center" vertical="center"/>
      <protection locked="0"/>
    </xf>
    <xf numFmtId="0" fontId="6" fillId="0" borderId="34" xfId="0" applyNumberFormat="1" applyFont="1" applyBorder="1" applyAlignment="1" applyProtection="1">
      <alignment horizontal="center" vertical="center"/>
      <protection locked="0"/>
    </xf>
    <xf numFmtId="0" fontId="6" fillId="0" borderId="35" xfId="0" applyNumberFormat="1" applyFont="1" applyBorder="1" applyAlignment="1" applyProtection="1">
      <alignment horizontal="center" vertical="center"/>
      <protection locked="0"/>
    </xf>
    <xf numFmtId="0" fontId="2" fillId="0" borderId="25" xfId="0" applyFont="1" applyBorder="1" applyAlignment="1">
      <alignment horizontal="center" vertical="center"/>
    </xf>
    <xf numFmtId="3" fontId="6" fillId="0" borderId="33" xfId="0" applyNumberFormat="1" applyFont="1" applyBorder="1" applyAlignment="1" applyProtection="1">
      <alignment horizontal="center" vertical="center"/>
      <protection locked="0"/>
    </xf>
    <xf numFmtId="0" fontId="6" fillId="0" borderId="34" xfId="0" applyFont="1" applyBorder="1" applyAlignment="1" applyProtection="1">
      <alignment horizontal="center" vertical="center"/>
      <protection locked="0"/>
    </xf>
    <xf numFmtId="0" fontId="2" fillId="0" borderId="26" xfId="0" applyFont="1" applyBorder="1" applyAlignment="1">
      <alignment horizontal="center" vertical="center"/>
    </xf>
    <xf numFmtId="49" fontId="52" fillId="0" borderId="33" xfId="7" applyNumberFormat="1" applyFont="1" applyBorder="1" applyAlignment="1" applyProtection="1">
      <alignment horizontal="center" vertical="center"/>
      <protection locked="0"/>
    </xf>
    <xf numFmtId="10" fontId="6" fillId="0" borderId="33" xfId="0" applyNumberFormat="1" applyFont="1" applyBorder="1" applyAlignment="1" applyProtection="1">
      <alignment horizontal="center" vertical="center"/>
      <protection locked="0"/>
    </xf>
    <xf numFmtId="0" fontId="2" fillId="0" borderId="0" xfId="0" applyFont="1" applyAlignment="1">
      <alignment horizontal="center" vertical="center"/>
    </xf>
    <xf numFmtId="0" fontId="2" fillId="0" borderId="28" xfId="0" applyFont="1" applyBorder="1" applyAlignment="1">
      <alignment horizontal="center" vertical="center"/>
    </xf>
    <xf numFmtId="0" fontId="2" fillId="0" borderId="0" xfId="0" applyFont="1" applyAlignment="1">
      <alignment horizontal="center" vertical="top"/>
    </xf>
    <xf numFmtId="0" fontId="2" fillId="0" borderId="28" xfId="0" applyFont="1" applyBorder="1" applyAlignment="1">
      <alignment horizontal="center" vertical="top"/>
    </xf>
    <xf numFmtId="0" fontId="15" fillId="0" borderId="0" xfId="0" applyFont="1" applyAlignment="1" applyProtection="1">
      <alignment horizontal="center" vertical="top"/>
      <protection locked="0"/>
    </xf>
    <xf numFmtId="0" fontId="15" fillId="0" borderId="28" xfId="0" applyFont="1" applyBorder="1" applyAlignment="1" applyProtection="1">
      <alignment horizontal="center" vertical="top"/>
      <protection locked="0"/>
    </xf>
    <xf numFmtId="0" fontId="2" fillId="0" borderId="0" xfId="0" applyFont="1" applyAlignment="1">
      <alignment horizontal="center" vertical="center" wrapText="1"/>
    </xf>
    <xf numFmtId="0" fontId="2" fillId="0" borderId="28" xfId="0" applyFont="1" applyBorder="1" applyAlignment="1">
      <alignment horizontal="center" vertical="center" wrapText="1"/>
    </xf>
    <xf numFmtId="0" fontId="7" fillId="0" borderId="30" xfId="0" applyFont="1" applyBorder="1" applyAlignment="1">
      <alignment horizontal="center" vertical="center"/>
    </xf>
    <xf numFmtId="0" fontId="7" fillId="0" borderId="31" xfId="0" applyFont="1" applyBorder="1" applyAlignment="1">
      <alignment horizontal="center" vertical="center"/>
    </xf>
    <xf numFmtId="0" fontId="7" fillId="0" borderId="32" xfId="0" applyFont="1" applyBorder="1" applyAlignment="1">
      <alignment horizontal="center"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 fillId="0" borderId="32" xfId="0" applyFont="1" applyBorder="1" applyAlignment="1">
      <alignment horizontal="center" vertical="center"/>
    </xf>
    <xf numFmtId="0" fontId="6" fillId="0" borderId="30" xfId="0" applyFont="1" applyBorder="1" applyAlignment="1" applyProtection="1">
      <alignment horizontal="left" vertical="center" indent="1"/>
      <protection locked="0"/>
    </xf>
    <xf numFmtId="0" fontId="6" fillId="0" borderId="31" xfId="0" applyFont="1" applyBorder="1" applyAlignment="1" applyProtection="1">
      <alignment horizontal="left" vertical="center" indent="1"/>
      <protection locked="0"/>
    </xf>
    <xf numFmtId="0" fontId="6" fillId="0" borderId="32" xfId="0" applyFont="1" applyBorder="1" applyAlignment="1" applyProtection="1">
      <alignment horizontal="left" vertical="center" indent="1"/>
      <protection locked="0"/>
    </xf>
    <xf numFmtId="49" fontId="6" fillId="0" borderId="30" xfId="0" applyNumberFormat="1" applyFont="1" applyBorder="1" applyAlignment="1" applyProtection="1">
      <alignment horizontal="left" vertical="center" indent="1"/>
      <protection locked="0"/>
    </xf>
    <xf numFmtId="49" fontId="6" fillId="0" borderId="31" xfId="0" applyNumberFormat="1" applyFont="1" applyBorder="1" applyAlignment="1" applyProtection="1">
      <alignment horizontal="left" vertical="center" indent="1"/>
      <protection locked="0"/>
    </xf>
    <xf numFmtId="49" fontId="6" fillId="0" borderId="32" xfId="0" applyNumberFormat="1" applyFont="1" applyBorder="1" applyAlignment="1" applyProtection="1">
      <alignment horizontal="left" vertical="center" indent="1"/>
      <protection locked="0"/>
    </xf>
    <xf numFmtId="2" fontId="28" fillId="0" borderId="30" xfId="8" applyNumberFormat="1" applyFont="1" applyBorder="1" applyAlignment="1">
      <alignment horizontal="center" vertical="center"/>
    </xf>
    <xf numFmtId="2" fontId="28" fillId="0" borderId="31" xfId="8" applyNumberFormat="1" applyFont="1" applyBorder="1" applyAlignment="1">
      <alignment horizontal="center" vertical="center"/>
    </xf>
    <xf numFmtId="2" fontId="28" fillId="0" borderId="32" xfId="8" applyNumberFormat="1" applyFont="1" applyBorder="1" applyAlignment="1">
      <alignment horizontal="center" vertical="center"/>
    </xf>
    <xf numFmtId="0" fontId="46" fillId="0" borderId="29" xfId="8" applyFont="1" applyBorder="1" applyAlignment="1" applyProtection="1">
      <alignment horizontal="left"/>
      <protection locked="0"/>
    </xf>
    <xf numFmtId="0" fontId="46" fillId="0" borderId="70" xfId="8" applyFont="1" applyBorder="1" applyAlignment="1" applyProtection="1">
      <alignment horizontal="left"/>
      <protection locked="0"/>
    </xf>
    <xf numFmtId="0" fontId="46" fillId="0" borderId="39" xfId="8" applyFont="1" applyBorder="1" applyAlignment="1" applyProtection="1">
      <alignment horizontal="center"/>
      <protection locked="0"/>
    </xf>
    <xf numFmtId="2" fontId="28" fillId="0" borderId="0" xfId="8" applyNumberFormat="1" applyFont="1" applyAlignment="1">
      <alignment horizontal="center"/>
    </xf>
    <xf numFmtId="14" fontId="6" fillId="0" borderId="70" xfId="0" applyNumberFormat="1" applyFont="1" applyBorder="1" applyAlignment="1" applyProtection="1">
      <alignment horizontal="center"/>
      <protection locked="0"/>
    </xf>
    <xf numFmtId="0" fontId="6" fillId="0" borderId="70" xfId="0" applyFont="1" applyBorder="1" applyAlignment="1" applyProtection="1">
      <alignment horizontal="center"/>
      <protection locked="0"/>
    </xf>
    <xf numFmtId="1" fontId="46" fillId="0" borderId="76" xfId="8" applyNumberFormat="1" applyFont="1" applyBorder="1" applyAlignment="1" applyProtection="1">
      <alignment horizontal="center"/>
      <protection locked="0"/>
    </xf>
    <xf numFmtId="0" fontId="29" fillId="0" borderId="0" xfId="8" applyFont="1" applyAlignment="1">
      <alignment horizontal="center"/>
    </xf>
    <xf numFmtId="2" fontId="11" fillId="0" borderId="1" xfId="8" applyNumberFormat="1" applyFont="1" applyBorder="1" applyAlignment="1">
      <alignment horizontal="center" vertical="center"/>
    </xf>
    <xf numFmtId="2" fontId="46" fillId="0" borderId="1" xfId="8" applyNumberFormat="1" applyFont="1" applyBorder="1" applyAlignment="1">
      <alignment horizontal="center"/>
    </xf>
    <xf numFmtId="0" fontId="6" fillId="0" borderId="71" xfId="0" applyFont="1" applyBorder="1" applyAlignment="1" applyProtection="1">
      <alignment horizontal="left"/>
      <protection locked="0"/>
    </xf>
    <xf numFmtId="2" fontId="45" fillId="0" borderId="0" xfId="8" applyNumberFormat="1" applyFont="1" applyAlignment="1">
      <alignment horizontal="center" vertical="center"/>
    </xf>
    <xf numFmtId="2" fontId="12" fillId="4" borderId="1" xfId="8" applyNumberFormat="1" applyFont="1" applyFill="1" applyBorder="1" applyAlignment="1">
      <alignment horizontal="center" vertical="center" wrapText="1"/>
    </xf>
    <xf numFmtId="2" fontId="12" fillId="0" borderId="10" xfId="8" applyNumberFormat="1" applyFont="1" applyBorder="1" applyAlignment="1">
      <alignment horizontal="center"/>
    </xf>
    <xf numFmtId="2" fontId="12" fillId="0" borderId="9" xfId="8" applyNumberFormat="1" applyFont="1" applyBorder="1" applyAlignment="1">
      <alignment horizontal="center"/>
    </xf>
    <xf numFmtId="2" fontId="12" fillId="0" borderId="8" xfId="8" applyNumberFormat="1" applyFont="1" applyBorder="1" applyAlignment="1">
      <alignment horizontal="center"/>
    </xf>
    <xf numFmtId="0" fontId="12" fillId="0" borderId="0" xfId="8" applyFont="1" applyAlignment="1" applyProtection="1">
      <alignment horizontal="left" vertical="center"/>
      <protection locked="0"/>
    </xf>
    <xf numFmtId="3" fontId="11" fillId="0" borderId="0" xfId="8" applyNumberFormat="1" applyFont="1" applyAlignment="1" applyProtection="1">
      <alignment horizontal="right" vertical="center"/>
      <protection locked="0"/>
    </xf>
    <xf numFmtId="10" fontId="11" fillId="0" borderId="0" xfId="3" applyNumberFormat="1" applyFont="1" applyFill="1" applyBorder="1" applyAlignment="1" applyProtection="1">
      <alignment horizontal="center" vertical="center"/>
      <protection locked="0"/>
    </xf>
    <xf numFmtId="0" fontId="28" fillId="0" borderId="0" xfId="8" applyFont="1" applyAlignment="1">
      <alignment horizontal="center" vertical="center"/>
    </xf>
    <xf numFmtId="0" fontId="28" fillId="0" borderId="0" xfId="8" applyFont="1" applyAlignment="1">
      <alignment horizontal="center" vertical="center" wrapText="1"/>
    </xf>
    <xf numFmtId="0" fontId="12" fillId="0" borderId="0" xfId="8" applyFont="1" applyAlignment="1" applyProtection="1">
      <alignment horizontal="left" vertical="center" wrapText="1"/>
      <protection locked="0"/>
    </xf>
    <xf numFmtId="0" fontId="12" fillId="0" borderId="0" xfId="8" applyFont="1" applyAlignment="1">
      <alignment horizontal="left"/>
    </xf>
    <xf numFmtId="2" fontId="12" fillId="4" borderId="1" xfId="8" applyNumberFormat="1" applyFont="1" applyFill="1" applyBorder="1" applyAlignment="1">
      <alignment horizontal="center" vertical="center"/>
    </xf>
    <xf numFmtId="2" fontId="28" fillId="4" borderId="1" xfId="8" applyNumberFormat="1" applyFont="1" applyFill="1" applyBorder="1" applyAlignment="1">
      <alignment horizontal="center" vertical="center"/>
    </xf>
    <xf numFmtId="2" fontId="28" fillId="4" borderId="1" xfId="8" applyNumberFormat="1" applyFont="1" applyFill="1" applyBorder="1" applyAlignment="1">
      <alignment horizontal="center" vertical="center" wrapText="1"/>
    </xf>
    <xf numFmtId="0" fontId="46" fillId="0" borderId="0" xfId="8" applyFont="1" applyAlignment="1">
      <alignment horizontal="right" vertical="center"/>
    </xf>
    <xf numFmtId="3" fontId="11" fillId="0" borderId="0" xfId="8" applyNumberFormat="1" applyFont="1" applyAlignment="1">
      <alignment horizontal="right" vertical="center"/>
    </xf>
    <xf numFmtId="10" fontId="11" fillId="0" borderId="0" xfId="8" applyNumberFormat="1" applyFont="1" applyAlignment="1">
      <alignment horizontal="center" vertical="center"/>
    </xf>
    <xf numFmtId="0" fontId="26" fillId="0" borderId="0" xfId="8" applyFont="1" applyAlignment="1">
      <alignment horizontal="center" vertical="center"/>
    </xf>
    <xf numFmtId="2" fontId="28" fillId="0" borderId="1" xfId="8" applyNumberFormat="1" applyFont="1" applyBorder="1" applyAlignment="1">
      <alignment horizontal="center"/>
    </xf>
    <xf numFmtId="2" fontId="12" fillId="0" borderId="1" xfId="8" applyNumberFormat="1" applyFont="1" applyBorder="1" applyAlignment="1">
      <alignment horizontal="center"/>
    </xf>
    <xf numFmtId="0" fontId="17" fillId="7" borderId="1" xfId="0" applyFont="1" applyFill="1" applyBorder="1" applyAlignment="1">
      <alignment horizontal="left" vertical="center"/>
    </xf>
    <xf numFmtId="0" fontId="53" fillId="14" borderId="1" xfId="0" applyFont="1" applyFill="1" applyBorder="1" applyAlignment="1">
      <alignment horizontal="left" vertical="center"/>
    </xf>
    <xf numFmtId="0" fontId="53" fillId="13" borderId="10" xfId="0" applyFont="1" applyFill="1" applyBorder="1" applyAlignment="1">
      <alignment horizontal="left" vertical="center"/>
    </xf>
    <xf numFmtId="0" fontId="53" fillId="13" borderId="9" xfId="0" applyFont="1" applyFill="1" applyBorder="1" applyAlignment="1">
      <alignment horizontal="left" vertical="center"/>
    </xf>
    <xf numFmtId="0" fontId="53" fillId="13" borderId="8" xfId="0" applyFont="1" applyFill="1" applyBorder="1" applyAlignment="1">
      <alignment horizontal="left" vertical="center"/>
    </xf>
    <xf numFmtId="0" fontId="17" fillId="0" borderId="1" xfId="0" applyFont="1" applyBorder="1" applyAlignment="1">
      <alignment horizontal="left" vertical="center"/>
    </xf>
    <xf numFmtId="0" fontId="62" fillId="13" borderId="10" xfId="0" applyFont="1" applyFill="1" applyBorder="1" applyAlignment="1">
      <alignment horizontal="left" vertical="center"/>
    </xf>
    <xf numFmtId="0" fontId="62" fillId="13" borderId="9" xfId="0" applyFont="1" applyFill="1" applyBorder="1" applyAlignment="1">
      <alignment horizontal="left" vertical="center"/>
    </xf>
    <xf numFmtId="0" fontId="62" fillId="13" borderId="8" xfId="0" applyFont="1" applyFill="1" applyBorder="1" applyAlignment="1">
      <alignment horizontal="left" vertical="center"/>
    </xf>
    <xf numFmtId="0" fontId="15" fillId="0" borderId="0" xfId="0" applyFont="1" applyAlignment="1">
      <alignment horizontal="center" vertical="center"/>
    </xf>
    <xf numFmtId="0" fontId="59" fillId="6" borderId="0" xfId="0" applyFont="1" applyFill="1" applyAlignment="1">
      <alignment horizontal="center" vertical="center"/>
    </xf>
    <xf numFmtId="0" fontId="16" fillId="0" borderId="0" xfId="0" quotePrefix="1" applyFont="1" applyAlignment="1">
      <alignment horizontal="center"/>
    </xf>
    <xf numFmtId="0" fontId="16" fillId="0" borderId="0" xfId="0" applyFont="1" applyAlignment="1">
      <alignment horizontal="center"/>
    </xf>
    <xf numFmtId="49" fontId="7" fillId="0" borderId="80" xfId="0" applyNumberFormat="1" applyFont="1" applyBorder="1" applyAlignment="1">
      <alignment horizontal="center" vertical="center" wrapText="1"/>
    </xf>
    <xf numFmtId="49" fontId="7" fillId="0" borderId="81" xfId="0" applyNumberFormat="1" applyFont="1" applyBorder="1" applyAlignment="1">
      <alignment horizontal="center" vertical="center" wrapText="1"/>
    </xf>
    <xf numFmtId="0" fontId="7" fillId="0" borderId="70" xfId="0" applyFont="1" applyBorder="1" applyAlignment="1">
      <alignment horizontal="left" vertical="center"/>
    </xf>
    <xf numFmtId="0" fontId="135" fillId="0" borderId="14" xfId="0" applyFont="1" applyBorder="1" applyAlignment="1">
      <alignment horizontal="center" vertical="center"/>
    </xf>
    <xf numFmtId="0" fontId="135" fillId="0" borderId="0" xfId="0" applyFont="1" applyAlignment="1">
      <alignment horizontal="center" vertical="center"/>
    </xf>
    <xf numFmtId="0" fontId="54" fillId="2" borderId="1" xfId="0" applyFont="1" applyFill="1" applyBorder="1" applyAlignment="1">
      <alignment horizontal="center" vertical="center"/>
    </xf>
    <xf numFmtId="0" fontId="56" fillId="0" borderId="1" xfId="0" applyFont="1" applyBorder="1" applyAlignment="1">
      <alignment horizontal="left" vertical="center"/>
    </xf>
    <xf numFmtId="0" fontId="58" fillId="2" borderId="7" xfId="0" applyFont="1" applyFill="1" applyBorder="1" applyAlignment="1">
      <alignment horizontal="center" vertical="center"/>
    </xf>
    <xf numFmtId="0" fontId="58" fillId="2" borderId="6" xfId="0" applyFont="1" applyFill="1" applyBorder="1" applyAlignment="1">
      <alignment horizontal="center" vertical="center"/>
    </xf>
    <xf numFmtId="0" fontId="58" fillId="2" borderId="5" xfId="0" applyFont="1" applyFill="1" applyBorder="1" applyAlignment="1">
      <alignment horizontal="center" vertical="center"/>
    </xf>
    <xf numFmtId="0" fontId="58" fillId="2" borderId="4" xfId="0" applyFont="1" applyFill="1" applyBorder="1" applyAlignment="1">
      <alignment horizontal="center" vertical="center"/>
    </xf>
    <xf numFmtId="0" fontId="58" fillId="2" borderId="3" xfId="0" applyFont="1" applyFill="1" applyBorder="1" applyAlignment="1">
      <alignment horizontal="center" vertical="center"/>
    </xf>
    <xf numFmtId="0" fontId="58" fillId="2" borderId="2" xfId="0" applyFont="1" applyFill="1" applyBorder="1" applyAlignment="1">
      <alignment horizontal="center" vertical="center"/>
    </xf>
    <xf numFmtId="0" fontId="58" fillId="2" borderId="1" xfId="0" applyFont="1" applyFill="1" applyBorder="1" applyAlignment="1">
      <alignment horizontal="center" vertical="center"/>
    </xf>
    <xf numFmtId="0" fontId="57" fillId="15" borderId="10" xfId="0" applyFont="1" applyFill="1" applyBorder="1" applyAlignment="1">
      <alignment horizontal="left" vertical="center"/>
    </xf>
    <xf numFmtId="0" fontId="57" fillId="15" borderId="9" xfId="0" applyFont="1" applyFill="1" applyBorder="1" applyAlignment="1">
      <alignment horizontal="left" vertical="center"/>
    </xf>
    <xf numFmtId="0" fontId="57" fillId="15" borderId="8" xfId="0" applyFont="1" applyFill="1" applyBorder="1" applyAlignment="1">
      <alignment horizontal="left" vertical="center"/>
    </xf>
    <xf numFmtId="49" fontId="16" fillId="0" borderId="0" xfId="0" quotePrefix="1" applyNumberFormat="1" applyFont="1" applyAlignment="1">
      <alignment horizontal="center"/>
    </xf>
    <xf numFmtId="49" fontId="16" fillId="0" borderId="0" xfId="0" applyNumberFormat="1" applyFont="1" applyAlignment="1">
      <alignment horizontal="center"/>
    </xf>
    <xf numFmtId="49" fontId="7" fillId="0" borderId="78" xfId="0" applyNumberFormat="1" applyFont="1" applyBorder="1" applyAlignment="1">
      <alignment horizontal="center" vertical="center" wrapText="1"/>
    </xf>
    <xf numFmtId="49" fontId="7" fillId="0" borderId="79" xfId="0" applyNumberFormat="1" applyFont="1" applyBorder="1" applyAlignment="1">
      <alignment horizontal="center" vertical="center" wrapText="1"/>
    </xf>
    <xf numFmtId="0" fontId="2" fillId="0" borderId="0" xfId="0" applyFont="1" applyAlignment="1">
      <alignment horizontal="right" vertical="center"/>
    </xf>
    <xf numFmtId="0" fontId="56" fillId="16" borderId="1" xfId="0" applyFont="1" applyFill="1" applyBorder="1" applyAlignment="1">
      <alignment horizontal="left" vertical="center"/>
    </xf>
    <xf numFmtId="0" fontId="57" fillId="2" borderId="1" xfId="0" applyFont="1" applyFill="1" applyBorder="1" applyAlignment="1">
      <alignment horizontal="center" vertical="center"/>
    </xf>
    <xf numFmtId="0" fontId="135" fillId="33" borderId="14" xfId="0" applyFont="1" applyFill="1" applyBorder="1" applyAlignment="1">
      <alignment horizontal="center" vertical="center"/>
    </xf>
    <xf numFmtId="0" fontId="135" fillId="33" borderId="0" xfId="0" applyFont="1" applyFill="1" applyAlignment="1">
      <alignment horizontal="center" vertical="center"/>
    </xf>
    <xf numFmtId="0" fontId="7" fillId="0" borderId="179" xfId="0" applyFont="1" applyBorder="1" applyAlignment="1">
      <alignment horizontal="left" vertical="center"/>
    </xf>
    <xf numFmtId="0" fontId="15" fillId="0" borderId="0" xfId="0" applyFont="1" applyAlignment="1">
      <alignment horizontal="left" vertical="center" indent="1"/>
    </xf>
    <xf numFmtId="0" fontId="6" fillId="0" borderId="0" xfId="0" applyFont="1" applyAlignment="1">
      <alignment horizontal="left" vertical="center" wrapText="1" indent="1"/>
    </xf>
    <xf numFmtId="0" fontId="6" fillId="0" borderId="0" xfId="0" applyFont="1" applyAlignment="1">
      <alignment horizontal="left" vertical="center" indent="1"/>
    </xf>
    <xf numFmtId="0" fontId="15" fillId="0" borderId="0" xfId="0" applyFont="1" applyAlignment="1">
      <alignment horizontal="left" vertical="center" wrapText="1" indent="1"/>
    </xf>
    <xf numFmtId="0" fontId="25" fillId="4" borderId="36" xfId="0" applyFont="1" applyFill="1" applyBorder="1" applyAlignment="1">
      <alignment horizontal="center" vertical="center" textRotation="90" wrapText="1"/>
    </xf>
    <xf numFmtId="0" fontId="6" fillId="0" borderId="0" xfId="0" applyFont="1" applyBorder="1" applyAlignment="1">
      <alignment horizontal="left" vertical="center"/>
    </xf>
    <xf numFmtId="49" fontId="16" fillId="7" borderId="0" xfId="0" applyNumberFormat="1" applyFont="1" applyFill="1" applyAlignment="1">
      <alignment horizontal="center" vertical="center"/>
    </xf>
    <xf numFmtId="0" fontId="6" fillId="0" borderId="179" xfId="0" applyFont="1" applyBorder="1" applyAlignment="1">
      <alignment horizontal="left" vertical="center"/>
    </xf>
    <xf numFmtId="0" fontId="6" fillId="0" borderId="70" xfId="0" applyFont="1" applyBorder="1" applyAlignment="1">
      <alignment horizontal="left" vertical="center"/>
    </xf>
    <xf numFmtId="0" fontId="25" fillId="4" borderId="36" xfId="0" applyFont="1" applyFill="1" applyBorder="1" applyAlignment="1">
      <alignment horizontal="center" vertical="center" wrapText="1"/>
    </xf>
    <xf numFmtId="0" fontId="26" fillId="4" borderId="38" xfId="0" applyFont="1" applyFill="1" applyBorder="1" applyAlignment="1">
      <alignment horizontal="center" vertical="center" wrapText="1"/>
    </xf>
    <xf numFmtId="0" fontId="26" fillId="4" borderId="33" xfId="0" applyFont="1" applyFill="1" applyBorder="1" applyAlignment="1">
      <alignment horizontal="center" vertical="center" wrapText="1"/>
    </xf>
    <xf numFmtId="0" fontId="60" fillId="33" borderId="14" xfId="0" applyFont="1" applyFill="1" applyBorder="1" applyAlignment="1">
      <alignment horizontal="center" vertical="center"/>
    </xf>
    <xf numFmtId="0" fontId="60" fillId="33" borderId="0" xfId="0" applyFont="1" applyFill="1" applyAlignment="1">
      <alignment horizontal="center" vertical="center"/>
    </xf>
    <xf numFmtId="0" fontId="15" fillId="0" borderId="82" xfId="0" applyFont="1" applyBorder="1" applyAlignment="1">
      <alignment horizontal="right"/>
    </xf>
    <xf numFmtId="0" fontId="136" fillId="0" borderId="0" xfId="0" quotePrefix="1" applyFont="1" applyFill="1" applyAlignment="1">
      <alignment horizontal="center" vertical="center"/>
    </xf>
    <xf numFmtId="0" fontId="136" fillId="0" borderId="0" xfId="0" applyFont="1" applyFill="1" applyAlignment="1">
      <alignment horizontal="center" vertical="center"/>
    </xf>
    <xf numFmtId="0" fontId="25" fillId="4" borderId="38" xfId="0" applyFont="1" applyFill="1" applyBorder="1" applyAlignment="1">
      <alignment horizontal="center" vertical="center" wrapText="1"/>
    </xf>
    <xf numFmtId="0" fontId="25" fillId="4" borderId="37" xfId="0" applyFont="1" applyFill="1" applyBorder="1" applyAlignment="1">
      <alignment horizontal="center" vertical="center" wrapText="1"/>
    </xf>
    <xf numFmtId="0" fontId="25" fillId="4" borderId="69" xfId="0" applyFont="1" applyFill="1" applyBorder="1" applyAlignment="1">
      <alignment horizontal="center" vertical="center" wrapText="1"/>
    </xf>
    <xf numFmtId="0" fontId="25" fillId="4" borderId="38" xfId="0" applyFont="1" applyFill="1" applyBorder="1" applyAlignment="1">
      <alignment horizontal="center" vertical="center" textRotation="90" wrapText="1"/>
    </xf>
    <xf numFmtId="0" fontId="25" fillId="4" borderId="37" xfId="0" applyFont="1" applyFill="1" applyBorder="1" applyAlignment="1">
      <alignment horizontal="center" vertical="center" textRotation="90" wrapText="1"/>
    </xf>
    <xf numFmtId="0" fontId="25" fillId="4" borderId="69" xfId="0" applyFont="1" applyFill="1" applyBorder="1" applyAlignment="1">
      <alignment horizontal="center" vertical="center" textRotation="90" wrapText="1"/>
    </xf>
    <xf numFmtId="0" fontId="26" fillId="4" borderId="24" xfId="0" applyFont="1" applyFill="1" applyBorder="1" applyAlignment="1">
      <alignment horizontal="center" vertical="center"/>
    </xf>
    <xf numFmtId="0" fontId="26" fillId="4" borderId="33" xfId="0" applyFont="1" applyFill="1" applyBorder="1" applyAlignment="1">
      <alignment horizontal="center" vertical="center"/>
    </xf>
    <xf numFmtId="0" fontId="26" fillId="4" borderId="38" xfId="0" applyFont="1" applyFill="1" applyBorder="1" applyAlignment="1">
      <alignment horizontal="center" vertical="center"/>
    </xf>
    <xf numFmtId="0" fontId="26" fillId="4" borderId="69" xfId="0" applyFont="1" applyFill="1" applyBorder="1" applyAlignment="1">
      <alignment horizontal="center" vertical="center"/>
    </xf>
    <xf numFmtId="0" fontId="54" fillId="0" borderId="0" xfId="0" applyFont="1" applyAlignment="1">
      <alignment horizontal="center" vertical="center"/>
    </xf>
    <xf numFmtId="0" fontId="54" fillId="0" borderId="0" xfId="0" applyFont="1" applyAlignment="1">
      <alignment horizontal="center" vertical="center" wrapText="1"/>
    </xf>
    <xf numFmtId="0" fontId="25" fillId="4" borderId="94" xfId="0" applyFont="1" applyFill="1" applyBorder="1" applyAlignment="1">
      <alignment horizontal="center" vertical="center" wrapText="1"/>
    </xf>
    <xf numFmtId="0" fontId="25" fillId="4" borderId="95" xfId="0" applyFont="1" applyFill="1" applyBorder="1" applyAlignment="1">
      <alignment horizontal="center" vertical="center" wrapText="1"/>
    </xf>
    <xf numFmtId="0" fontId="25" fillId="4" borderId="26" xfId="0" applyFont="1" applyFill="1" applyBorder="1" applyAlignment="1">
      <alignment horizontal="center" vertical="center" wrapText="1"/>
    </xf>
    <xf numFmtId="0" fontId="25" fillId="4" borderId="28" xfId="0" applyFont="1" applyFill="1" applyBorder="1" applyAlignment="1">
      <alignment horizontal="center" vertical="center" wrapText="1"/>
    </xf>
    <xf numFmtId="0" fontId="26" fillId="4" borderId="24" xfId="0" applyFont="1" applyFill="1" applyBorder="1" applyAlignment="1">
      <alignment horizontal="center" vertical="center" wrapText="1"/>
    </xf>
    <xf numFmtId="0" fontId="26" fillId="4" borderId="25" xfId="0" applyFont="1" applyFill="1" applyBorder="1" applyAlignment="1">
      <alignment horizontal="center" vertical="center" wrapText="1"/>
    </xf>
    <xf numFmtId="0" fontId="26" fillId="4" borderId="26" xfId="0" applyFont="1" applyFill="1" applyBorder="1" applyAlignment="1">
      <alignment horizontal="center" vertical="center" wrapText="1"/>
    </xf>
    <xf numFmtId="0" fontId="26" fillId="4" borderId="27" xfId="0" applyFont="1" applyFill="1" applyBorder="1" applyAlignment="1">
      <alignment horizontal="center" vertical="center" wrapText="1"/>
    </xf>
    <xf numFmtId="0" fontId="26" fillId="4" borderId="0" xfId="0" applyFont="1" applyFill="1" applyBorder="1" applyAlignment="1">
      <alignment horizontal="center" vertical="center" wrapText="1"/>
    </xf>
    <xf numFmtId="0" fontId="26" fillId="4" borderId="28" xfId="0" applyFont="1" applyFill="1" applyBorder="1" applyAlignment="1">
      <alignment horizontal="center" vertical="center" wrapText="1"/>
    </xf>
    <xf numFmtId="0" fontId="26" fillId="4" borderId="34" xfId="0" applyFont="1" applyFill="1" applyBorder="1" applyAlignment="1">
      <alignment horizontal="center" vertical="center" wrapText="1"/>
    </xf>
    <xf numFmtId="0" fontId="26" fillId="4" borderId="35" xfId="0" applyFont="1" applyFill="1" applyBorder="1" applyAlignment="1">
      <alignment horizontal="center" vertical="center" wrapText="1"/>
    </xf>
    <xf numFmtId="0" fontId="55" fillId="7" borderId="30" xfId="0" applyFont="1" applyFill="1" applyBorder="1" applyAlignment="1">
      <alignment horizontal="left" vertical="center"/>
    </xf>
    <xf numFmtId="0" fontId="55" fillId="7" borderId="31" xfId="0" applyFont="1" applyFill="1" applyBorder="1" applyAlignment="1">
      <alignment horizontal="left" vertical="center"/>
    </xf>
    <xf numFmtId="0" fontId="55" fillId="7" borderId="32" xfId="0" applyFont="1" applyFill="1" applyBorder="1" applyAlignment="1">
      <alignment horizontal="left" vertical="center"/>
    </xf>
    <xf numFmtId="0" fontId="6" fillId="36" borderId="30" xfId="0" applyFont="1" applyFill="1" applyBorder="1" applyAlignment="1">
      <alignment horizontal="left" vertical="center"/>
    </xf>
    <xf numFmtId="0" fontId="6" fillId="36" borderId="31" xfId="0" applyFont="1" applyFill="1" applyBorder="1" applyAlignment="1">
      <alignment horizontal="left" vertical="center"/>
    </xf>
    <xf numFmtId="0" fontId="6" fillId="36" borderId="32" xfId="0" applyFont="1" applyFill="1" applyBorder="1" applyAlignment="1">
      <alignment horizontal="left" vertical="center"/>
    </xf>
    <xf numFmtId="0" fontId="7" fillId="0" borderId="70" xfId="0" applyFont="1" applyBorder="1" applyAlignment="1">
      <alignment horizontal="left"/>
    </xf>
    <xf numFmtId="0" fontId="62" fillId="17" borderId="30" xfId="0" applyFont="1" applyFill="1" applyBorder="1" applyAlignment="1">
      <alignment horizontal="left" vertical="center"/>
    </xf>
    <xf numFmtId="0" fontId="62" fillId="17" borderId="31" xfId="0" applyFont="1" applyFill="1" applyBorder="1" applyAlignment="1">
      <alignment horizontal="left" vertical="center"/>
    </xf>
    <xf numFmtId="0" fontId="62" fillId="17" borderId="32" xfId="0" applyFont="1" applyFill="1" applyBorder="1" applyAlignment="1">
      <alignment horizontal="left" vertical="center"/>
    </xf>
    <xf numFmtId="0" fontId="25" fillId="4" borderId="24" xfId="0" applyFont="1" applyFill="1" applyBorder="1" applyAlignment="1">
      <alignment horizontal="center" vertical="center" wrapText="1"/>
    </xf>
    <xf numFmtId="0" fontId="25" fillId="4" borderId="25" xfId="0" applyFont="1" applyFill="1" applyBorder="1" applyAlignment="1">
      <alignment horizontal="center" vertical="center" wrapText="1"/>
    </xf>
    <xf numFmtId="0" fontId="25" fillId="4" borderId="33" xfId="0" applyFont="1" applyFill="1" applyBorder="1" applyAlignment="1">
      <alignment horizontal="center" vertical="center" wrapText="1"/>
    </xf>
    <xf numFmtId="0" fontId="25" fillId="4" borderId="34" xfId="0" applyFont="1" applyFill="1" applyBorder="1" applyAlignment="1">
      <alignment horizontal="center" vertical="center" wrapText="1"/>
    </xf>
    <xf numFmtId="0" fontId="25" fillId="4" borderId="35" xfId="0" applyFont="1" applyFill="1" applyBorder="1" applyAlignment="1">
      <alignment horizontal="center" vertical="center" wrapText="1"/>
    </xf>
    <xf numFmtId="0" fontId="15" fillId="7" borderId="30" xfId="0" applyFont="1" applyFill="1" applyBorder="1" applyAlignment="1">
      <alignment horizontal="left" vertical="center" wrapText="1"/>
    </xf>
    <xf numFmtId="0" fontId="15" fillId="7" borderId="31" xfId="0" applyFont="1" applyFill="1" applyBorder="1" applyAlignment="1">
      <alignment horizontal="left" vertical="center" wrapText="1"/>
    </xf>
    <xf numFmtId="0" fontId="15" fillId="7" borderId="32" xfId="0" applyFont="1" applyFill="1" applyBorder="1" applyAlignment="1">
      <alignment horizontal="left" vertical="center" wrapText="1"/>
    </xf>
    <xf numFmtId="0" fontId="15" fillId="0" borderId="30" xfId="0" applyFont="1" applyBorder="1" applyAlignment="1">
      <alignment horizontal="left" vertical="center" wrapText="1"/>
    </xf>
    <xf numFmtId="0" fontId="15" fillId="0" borderId="31" xfId="0" applyFont="1" applyBorder="1" applyAlignment="1">
      <alignment horizontal="left" vertical="center" wrapText="1"/>
    </xf>
    <xf numFmtId="0" fontId="15" fillId="0" borderId="32" xfId="0" applyFont="1" applyBorder="1" applyAlignment="1">
      <alignment horizontal="left" vertical="center" wrapText="1"/>
    </xf>
    <xf numFmtId="0" fontId="2" fillId="0" borderId="0" xfId="0" quotePrefix="1" applyFont="1" applyFill="1" applyAlignment="1">
      <alignment horizontal="center" vertical="center"/>
    </xf>
    <xf numFmtId="0" fontId="2" fillId="0" borderId="0" xfId="0" applyFont="1" applyFill="1" applyAlignment="1">
      <alignment horizontal="center" vertical="center"/>
    </xf>
    <xf numFmtId="0" fontId="135" fillId="0" borderId="34" xfId="0" applyFont="1" applyBorder="1" applyAlignment="1">
      <alignment horizontal="center"/>
    </xf>
    <xf numFmtId="0" fontId="46" fillId="37" borderId="30" xfId="0" applyFont="1" applyFill="1" applyBorder="1" applyAlignment="1">
      <alignment horizontal="left" vertical="center"/>
    </xf>
    <xf numFmtId="0" fontId="46" fillId="37" borderId="31" xfId="0" applyFont="1" applyFill="1" applyBorder="1" applyAlignment="1">
      <alignment horizontal="left" vertical="center"/>
    </xf>
    <xf numFmtId="0" fontId="46" fillId="37" borderId="32" xfId="0" applyFont="1" applyFill="1" applyBorder="1" applyAlignment="1">
      <alignment horizontal="left" vertical="center"/>
    </xf>
    <xf numFmtId="0" fontId="62" fillId="17" borderId="30" xfId="0" applyFont="1" applyFill="1" applyBorder="1" applyAlignment="1">
      <alignment horizontal="left" vertical="center" wrapText="1"/>
    </xf>
    <xf numFmtId="0" fontId="62" fillId="17" borderId="31" xfId="0" applyFont="1" applyFill="1" applyBorder="1" applyAlignment="1">
      <alignment horizontal="left" vertical="center" wrapText="1"/>
    </xf>
    <xf numFmtId="0" fontId="62" fillId="17" borderId="32" xfId="0" applyFont="1" applyFill="1" applyBorder="1" applyAlignment="1">
      <alignment horizontal="left" vertical="center" wrapText="1"/>
    </xf>
    <xf numFmtId="0" fontId="6" fillId="6" borderId="30" xfId="0" applyFont="1" applyFill="1" applyBorder="1" applyAlignment="1">
      <alignment horizontal="left" vertical="center" wrapText="1"/>
    </xf>
    <xf numFmtId="0" fontId="6" fillId="6" borderId="31" xfId="0" applyFont="1" applyFill="1" applyBorder="1" applyAlignment="1">
      <alignment horizontal="left" vertical="center" wrapText="1"/>
    </xf>
    <xf numFmtId="0" fontId="6" fillId="6" borderId="32" xfId="0" applyFont="1" applyFill="1" applyBorder="1" applyAlignment="1">
      <alignment horizontal="left" vertical="center" wrapText="1"/>
    </xf>
    <xf numFmtId="0" fontId="54" fillId="34" borderId="10" xfId="0" applyFont="1" applyFill="1" applyBorder="1" applyAlignment="1">
      <alignment horizontal="center" vertical="center"/>
    </xf>
    <xf numFmtId="0" fontId="54" fillId="7" borderId="0" xfId="0" applyFont="1" applyFill="1" applyBorder="1" applyAlignment="1">
      <alignment horizontal="left" vertical="center"/>
    </xf>
    <xf numFmtId="164" fontId="26" fillId="7" borderId="0" xfId="1" applyFont="1" applyFill="1" applyBorder="1" applyAlignment="1" applyProtection="1">
      <alignment horizontal="center" vertical="center"/>
      <protection hidden="1"/>
    </xf>
    <xf numFmtId="0" fontId="56" fillId="0" borderId="10" xfId="0" applyFont="1" applyBorder="1" applyAlignment="1">
      <alignment horizontal="left" vertical="center"/>
    </xf>
    <xf numFmtId="0" fontId="56" fillId="0" borderId="9" xfId="0" applyFont="1" applyBorder="1" applyAlignment="1">
      <alignment horizontal="left" vertical="center"/>
    </xf>
    <xf numFmtId="0" fontId="56" fillId="0" borderId="8" xfId="0" applyFont="1" applyBorder="1" applyAlignment="1">
      <alignment horizontal="left" vertical="center"/>
    </xf>
    <xf numFmtId="0" fontId="54" fillId="4" borderId="10" xfId="0" applyFont="1" applyFill="1" applyBorder="1" applyAlignment="1">
      <alignment horizontal="left" vertical="center"/>
    </xf>
    <xf numFmtId="0" fontId="54" fillId="4" borderId="9" xfId="0" applyFont="1" applyFill="1" applyBorder="1" applyAlignment="1">
      <alignment horizontal="left" vertical="center"/>
    </xf>
    <xf numFmtId="0" fontId="54" fillId="4" borderId="8" xfId="0" applyFont="1" applyFill="1" applyBorder="1" applyAlignment="1">
      <alignment horizontal="left" vertical="center"/>
    </xf>
    <xf numFmtId="0" fontId="54" fillId="34" borderId="7" xfId="0" applyFont="1" applyFill="1" applyBorder="1" applyAlignment="1">
      <alignment horizontal="left" vertical="center"/>
    </xf>
    <xf numFmtId="0" fontId="54" fillId="34" borderId="6" xfId="0" applyFont="1" applyFill="1" applyBorder="1" applyAlignment="1">
      <alignment horizontal="left" vertical="center"/>
    </xf>
    <xf numFmtId="0" fontId="54" fillId="34" borderId="5" xfId="0" applyFont="1" applyFill="1" applyBorder="1" applyAlignment="1">
      <alignment horizontal="left" vertical="center"/>
    </xf>
    <xf numFmtId="0" fontId="56" fillId="7" borderId="0" xfId="0" applyFont="1" applyFill="1" applyBorder="1" applyAlignment="1">
      <alignment horizontal="left" vertical="center"/>
    </xf>
    <xf numFmtId="0" fontId="56" fillId="0" borderId="10" xfId="0" applyFont="1" applyBorder="1" applyAlignment="1">
      <alignment horizontal="left" vertical="center" wrapText="1"/>
    </xf>
    <xf numFmtId="0" fontId="56" fillId="0" borderId="9" xfId="0" applyFont="1" applyBorder="1" applyAlignment="1">
      <alignment horizontal="left" vertical="center" wrapText="1"/>
    </xf>
    <xf numFmtId="0" fontId="56" fillId="0" borderId="8" xfId="0" applyFont="1" applyBorder="1" applyAlignment="1">
      <alignment horizontal="left" vertical="center" wrapText="1"/>
    </xf>
    <xf numFmtId="0" fontId="2" fillId="0" borderId="80" xfId="0" applyFont="1" applyBorder="1" applyAlignment="1" applyProtection="1">
      <alignment horizontal="center" wrapText="1"/>
      <protection hidden="1"/>
    </xf>
    <xf numFmtId="0" fontId="2" fillId="0" borderId="81" xfId="0" applyFont="1" applyBorder="1" applyAlignment="1" applyProtection="1">
      <alignment horizontal="center" wrapText="1"/>
      <protection hidden="1"/>
    </xf>
    <xf numFmtId="0" fontId="6" fillId="0" borderId="70" xfId="0" applyFont="1" applyBorder="1" applyAlignment="1" applyProtection="1">
      <alignment horizontal="left" vertical="center"/>
      <protection hidden="1"/>
    </xf>
    <xf numFmtId="14" fontId="7" fillId="0" borderId="179" xfId="0" applyNumberFormat="1" applyFont="1" applyBorder="1" applyAlignment="1" applyProtection="1">
      <alignment horizontal="center" vertical="center"/>
      <protection hidden="1"/>
    </xf>
    <xf numFmtId="0" fontId="7" fillId="0" borderId="179" xfId="0" applyFont="1" applyBorder="1" applyAlignment="1" applyProtection="1">
      <alignment horizontal="center" vertical="center"/>
      <protection hidden="1"/>
    </xf>
    <xf numFmtId="0" fontId="54" fillId="4" borderId="1" xfId="0" applyFont="1" applyFill="1" applyBorder="1" applyAlignment="1">
      <alignment horizontal="center" vertical="center"/>
    </xf>
    <xf numFmtId="0" fontId="54" fillId="4" borderId="7" xfId="0" applyFont="1" applyFill="1" applyBorder="1" applyAlignment="1">
      <alignment horizontal="center" vertical="center"/>
    </xf>
    <xf numFmtId="0" fontId="54" fillId="4" borderId="6" xfId="0" applyFont="1" applyFill="1" applyBorder="1" applyAlignment="1">
      <alignment horizontal="center" vertical="center"/>
    </xf>
    <xf numFmtId="0" fontId="54" fillId="4" borderId="5" xfId="0" applyFont="1" applyFill="1" applyBorder="1" applyAlignment="1">
      <alignment horizontal="center" vertical="center"/>
    </xf>
    <xf numFmtId="0" fontId="54" fillId="4" borderId="14" xfId="0" applyFont="1" applyFill="1" applyBorder="1" applyAlignment="1">
      <alignment horizontal="center" vertical="center"/>
    </xf>
    <xf numFmtId="0" fontId="54" fillId="4" borderId="0" xfId="0" applyFont="1" applyFill="1" applyAlignment="1">
      <alignment horizontal="center" vertical="center"/>
    </xf>
    <xf numFmtId="0" fontId="54" fillId="4" borderId="13" xfId="0" applyFont="1" applyFill="1" applyBorder="1" applyAlignment="1">
      <alignment horizontal="center" vertical="center"/>
    </xf>
    <xf numFmtId="0" fontId="54" fillId="4" borderId="4" xfId="0" applyFont="1" applyFill="1" applyBorder="1" applyAlignment="1">
      <alignment horizontal="center" vertical="center"/>
    </xf>
    <xf numFmtId="0" fontId="54" fillId="4" borderId="3" xfId="0" applyFont="1" applyFill="1" applyBorder="1" applyAlignment="1">
      <alignment horizontal="center" vertical="center"/>
    </xf>
    <xf numFmtId="0" fontId="54" fillId="4" borderId="2" xfId="0" applyFont="1" applyFill="1" applyBorder="1" applyAlignment="1">
      <alignment horizontal="center" vertical="center"/>
    </xf>
    <xf numFmtId="0" fontId="54" fillId="4" borderId="1" xfId="0" applyFont="1" applyFill="1" applyBorder="1" applyAlignment="1">
      <alignment horizontal="center" vertical="center" textRotation="90"/>
    </xf>
    <xf numFmtId="0" fontId="54" fillId="4" borderId="1" xfId="0" applyFont="1" applyFill="1" applyBorder="1" applyAlignment="1">
      <alignment horizontal="center" vertical="center" wrapText="1"/>
    </xf>
    <xf numFmtId="0" fontId="0" fillId="0" borderId="0" xfId="0" applyAlignment="1">
      <alignment horizontal="left" vertical="center" wrapText="1"/>
    </xf>
    <xf numFmtId="0" fontId="138" fillId="0" borderId="0" xfId="0" applyFont="1" applyAlignment="1">
      <alignment horizontal="center" vertical="center"/>
    </xf>
    <xf numFmtId="0" fontId="18" fillId="6" borderId="1" xfId="0" applyFont="1" applyFill="1" applyBorder="1" applyAlignment="1">
      <alignment horizontal="center" vertical="center"/>
    </xf>
    <xf numFmtId="0" fontId="18" fillId="16" borderId="0" xfId="0" applyFont="1" applyFill="1" applyAlignment="1">
      <alignment horizontal="center" vertical="center"/>
    </xf>
    <xf numFmtId="0" fontId="70" fillId="0" borderId="1" xfId="0" applyFont="1" applyBorder="1" applyAlignment="1">
      <alignment horizontal="left" vertical="center"/>
    </xf>
    <xf numFmtId="0" fontId="18" fillId="16" borderId="1" xfId="0" applyFont="1" applyFill="1" applyBorder="1" applyAlignment="1">
      <alignment horizontal="center" vertical="center"/>
    </xf>
    <xf numFmtId="0" fontId="18" fillId="16" borderId="10" xfId="0" applyFont="1" applyFill="1" applyBorder="1" applyAlignment="1">
      <alignment horizontal="center" vertical="center"/>
    </xf>
    <xf numFmtId="0" fontId="18" fillId="16" borderId="9" xfId="0" applyFont="1" applyFill="1" applyBorder="1" applyAlignment="1">
      <alignment horizontal="center" vertical="center"/>
    </xf>
    <xf numFmtId="0" fontId="18" fillId="16" borderId="8" xfId="0" applyFont="1" applyFill="1" applyBorder="1" applyAlignment="1">
      <alignment horizontal="center" vertical="center"/>
    </xf>
    <xf numFmtId="0" fontId="18" fillId="16" borderId="1" xfId="0" applyFont="1" applyFill="1" applyBorder="1" applyAlignment="1">
      <alignment horizontal="center" vertical="center" wrapText="1"/>
    </xf>
    <xf numFmtId="0" fontId="51" fillId="0" borderId="0" xfId="0" quotePrefix="1" applyFont="1" applyAlignment="1">
      <alignment horizontal="center"/>
    </xf>
    <xf numFmtId="0" fontId="51" fillId="0" borderId="0" xfId="0" applyFont="1" applyAlignment="1">
      <alignment horizontal="center"/>
    </xf>
    <xf numFmtId="164" fontId="7" fillId="0" borderId="71" xfId="1" applyFont="1" applyFill="1" applyBorder="1" applyAlignment="1" applyProtection="1">
      <alignment horizontal="left"/>
      <protection hidden="1"/>
    </xf>
    <xf numFmtId="164" fontId="7" fillId="0" borderId="29" xfId="1" applyFont="1" applyFill="1" applyBorder="1" applyAlignment="1" applyProtection="1">
      <alignment horizontal="left"/>
      <protection hidden="1"/>
    </xf>
    <xf numFmtId="49" fontId="2" fillId="0" borderId="80" xfId="0" applyNumberFormat="1" applyFont="1" applyBorder="1" applyAlignment="1" applyProtection="1">
      <alignment horizontal="center" vertical="center" wrapText="1"/>
      <protection hidden="1"/>
    </xf>
    <xf numFmtId="49" fontId="2" fillId="0" borderId="81" xfId="0" applyNumberFormat="1" applyFont="1" applyBorder="1" applyAlignment="1" applyProtection="1">
      <alignment horizontal="center" vertical="center" wrapText="1"/>
      <protection hidden="1"/>
    </xf>
    <xf numFmtId="0" fontId="7" fillId="0" borderId="29" xfId="1" applyNumberFormat="1" applyFont="1" applyBorder="1" applyAlignment="1" applyProtection="1">
      <alignment horizontal="left"/>
      <protection hidden="1"/>
    </xf>
    <xf numFmtId="164" fontId="7" fillId="0" borderId="213" xfId="1" applyFont="1" applyBorder="1" applyAlignment="1" applyProtection="1">
      <alignment horizontal="center"/>
      <protection hidden="1"/>
    </xf>
    <xf numFmtId="164" fontId="7" fillId="0" borderId="70" xfId="1" applyFont="1" applyBorder="1" applyAlignment="1" applyProtection="1">
      <alignment horizontal="left"/>
      <protection hidden="1"/>
    </xf>
    <xf numFmtId="14" fontId="7" fillId="0" borderId="70" xfId="0" applyNumberFormat="1" applyFont="1" applyBorder="1" applyAlignment="1" applyProtection="1">
      <alignment horizontal="center"/>
      <protection hidden="1"/>
    </xf>
    <xf numFmtId="1" fontId="7" fillId="0" borderId="214" xfId="0" applyNumberFormat="1" applyFont="1" applyBorder="1" applyAlignment="1" applyProtection="1">
      <alignment horizontal="center"/>
      <protection hidden="1"/>
    </xf>
    <xf numFmtId="0" fontId="7" fillId="0" borderId="214" xfId="0" applyFont="1" applyBorder="1" applyAlignment="1" applyProtection="1">
      <alignment horizontal="center"/>
      <protection hidden="1"/>
    </xf>
    <xf numFmtId="0" fontId="113" fillId="0" borderId="92" xfId="0" quotePrefix="1" applyFont="1" applyBorder="1" applyAlignment="1" applyProtection="1">
      <alignment horizontal="left" vertical="center" wrapText="1" indent="1"/>
      <protection locked="0"/>
    </xf>
    <xf numFmtId="0" fontId="113" fillId="0" borderId="0" xfId="0" applyFont="1" applyAlignment="1" applyProtection="1">
      <alignment horizontal="left" vertical="center" wrapText="1" indent="1"/>
      <protection locked="0"/>
    </xf>
    <xf numFmtId="0" fontId="113" fillId="0" borderId="93" xfId="0" applyFont="1" applyBorder="1" applyAlignment="1" applyProtection="1">
      <alignment horizontal="left" vertical="center" wrapText="1" indent="1"/>
      <protection locked="0"/>
    </xf>
    <xf numFmtId="0" fontId="113" fillId="0" borderId="92" xfId="0" applyFont="1" applyBorder="1" applyAlignment="1" applyProtection="1">
      <alignment horizontal="left" vertical="center" wrapText="1" indent="1"/>
      <protection locked="0"/>
    </xf>
    <xf numFmtId="0" fontId="45" fillId="0" borderId="0" xfId="0" applyFont="1" applyAlignment="1" applyProtection="1">
      <alignment horizontal="center" vertical="center"/>
      <protection hidden="1"/>
    </xf>
    <xf numFmtId="0" fontId="6" fillId="4" borderId="80" xfId="0" applyFont="1" applyFill="1" applyBorder="1" applyAlignment="1" applyProtection="1">
      <alignment horizontal="center" vertical="center" wrapText="1"/>
      <protection hidden="1"/>
    </xf>
    <xf numFmtId="0" fontId="6" fillId="4" borderId="85" xfId="0" applyFont="1" applyFill="1" applyBorder="1" applyAlignment="1" applyProtection="1">
      <alignment horizontal="center" vertical="center" wrapText="1"/>
      <protection hidden="1"/>
    </xf>
    <xf numFmtId="0" fontId="6" fillId="4" borderId="81" xfId="0" applyFont="1" applyFill="1" applyBorder="1" applyAlignment="1" applyProtection="1">
      <alignment horizontal="center" vertical="center" wrapText="1"/>
      <protection hidden="1"/>
    </xf>
    <xf numFmtId="49" fontId="2" fillId="0" borderId="81" xfId="0" applyNumberFormat="1" applyFont="1" applyBorder="1" applyAlignment="1" applyProtection="1">
      <alignment horizontal="center" vertical="center"/>
      <protection hidden="1"/>
    </xf>
    <xf numFmtId="164" fontId="6" fillId="0" borderId="70" xfId="1" applyFont="1" applyBorder="1" applyAlignment="1" applyProtection="1">
      <alignment horizontal="left" vertical="center"/>
      <protection hidden="1"/>
    </xf>
    <xf numFmtId="0" fontId="6" fillId="0" borderId="179" xfId="0" applyFont="1" applyBorder="1" applyAlignment="1" applyProtection="1">
      <alignment horizontal="left" vertical="center"/>
      <protection hidden="1"/>
    </xf>
    <xf numFmtId="164" fontId="6" fillId="0" borderId="71" xfId="1" applyFont="1" applyFill="1" applyBorder="1" applyAlignment="1" applyProtection="1">
      <alignment horizontal="left"/>
      <protection hidden="1"/>
    </xf>
    <xf numFmtId="49" fontId="115" fillId="0" borderId="0" xfId="0" applyNumberFormat="1" applyFont="1" applyAlignment="1" applyProtection="1">
      <alignment horizontal="left" vertical="top" wrapText="1"/>
      <protection locked="0"/>
    </xf>
    <xf numFmtId="0" fontId="113" fillId="0" borderId="89" xfId="0" applyFont="1" applyBorder="1" applyAlignment="1" applyProtection="1">
      <alignment horizontal="left" vertical="center" wrapText="1" indent="1"/>
      <protection locked="0"/>
    </xf>
    <xf numFmtId="0" fontId="113" fillId="0" borderId="180" xfId="0" applyFont="1" applyBorder="1" applyAlignment="1" applyProtection="1">
      <alignment horizontal="left" vertical="center" wrapText="1" indent="1"/>
      <protection locked="0"/>
    </xf>
    <xf numFmtId="0" fontId="113" fillId="0" borderId="90" xfId="0" applyFont="1" applyBorder="1" applyAlignment="1" applyProtection="1">
      <alignment horizontal="left" vertical="center" wrapText="1" indent="1"/>
      <protection locked="0"/>
    </xf>
    <xf numFmtId="49" fontId="114" fillId="0" borderId="0" xfId="0" applyNumberFormat="1" applyFont="1" applyAlignment="1" applyProtection="1">
      <alignment vertical="center"/>
      <protection locked="0"/>
    </xf>
    <xf numFmtId="0" fontId="2" fillId="0" borderId="14" xfId="0" applyFont="1" applyBorder="1" applyAlignment="1">
      <alignment horizontal="center" vertical="center" wrapText="1"/>
    </xf>
    <xf numFmtId="49" fontId="2" fillId="0" borderId="30" xfId="0" applyNumberFormat="1" applyFont="1" applyBorder="1" applyAlignment="1" applyProtection="1">
      <alignment horizontal="center" vertical="center" wrapText="1"/>
      <protection hidden="1"/>
    </xf>
    <xf numFmtId="49" fontId="2" fillId="0" borderId="32" xfId="0" applyNumberFormat="1" applyFont="1" applyBorder="1" applyAlignment="1" applyProtection="1">
      <alignment horizontal="center" vertical="center" wrapText="1"/>
      <protection hidden="1"/>
    </xf>
    <xf numFmtId="164" fontId="7" fillId="0" borderId="70" xfId="1" applyFont="1" applyBorder="1" applyAlignment="1" applyProtection="1">
      <alignment horizontal="left" vertical="center"/>
      <protection hidden="1"/>
    </xf>
    <xf numFmtId="164" fontId="7" fillId="0" borderId="179" xfId="1" applyFont="1" applyBorder="1" applyAlignment="1" applyProtection="1">
      <alignment horizontal="left" vertical="center"/>
      <protection hidden="1"/>
    </xf>
    <xf numFmtId="164" fontId="45" fillId="0" borderId="0" xfId="1" applyFont="1" applyBorder="1" applyAlignment="1" applyProtection="1">
      <alignment horizontal="center" vertical="center" wrapText="1"/>
      <protection hidden="1"/>
    </xf>
    <xf numFmtId="0" fontId="4" fillId="2" borderId="80" xfId="0" applyFont="1" applyFill="1" applyBorder="1" applyAlignment="1">
      <alignment horizontal="center" vertical="center"/>
    </xf>
    <xf numFmtId="0" fontId="4" fillId="2" borderId="85" xfId="0" applyFont="1" applyFill="1" applyBorder="1" applyAlignment="1">
      <alignment horizontal="center" vertical="center"/>
    </xf>
    <xf numFmtId="0" fontId="4" fillId="2" borderId="81" xfId="0" applyFont="1" applyFill="1" applyBorder="1" applyAlignment="1">
      <alignment horizontal="center" vertical="center"/>
    </xf>
    <xf numFmtId="0" fontId="6" fillId="26" borderId="80" xfId="0" applyFont="1" applyFill="1" applyBorder="1" applyAlignment="1" applyProtection="1">
      <alignment horizontal="left" vertical="center" wrapText="1" indent="1"/>
      <protection hidden="1"/>
    </xf>
    <xf numFmtId="0" fontId="6" fillId="26" borderId="85" xfId="0" applyFont="1" applyFill="1" applyBorder="1" applyAlignment="1" applyProtection="1">
      <alignment horizontal="left" vertical="center" wrapText="1" indent="1"/>
      <protection hidden="1"/>
    </xf>
    <xf numFmtId="0" fontId="6" fillId="26" borderId="81" xfId="0" applyFont="1" applyFill="1" applyBorder="1" applyAlignment="1" applyProtection="1">
      <alignment horizontal="left" vertical="center" wrapText="1" indent="1"/>
      <protection hidden="1"/>
    </xf>
    <xf numFmtId="0" fontId="15" fillId="0" borderId="86" xfId="0" applyFont="1" applyBorder="1" applyAlignment="1" applyProtection="1">
      <alignment horizontal="left" vertical="center" wrapText="1" indent="1"/>
      <protection hidden="1"/>
    </xf>
    <xf numFmtId="0" fontId="15" fillId="0" borderId="91" xfId="0" applyFont="1" applyBorder="1" applyAlignment="1" applyProtection="1">
      <alignment horizontal="left" vertical="center" wrapText="1" indent="1"/>
      <protection hidden="1"/>
    </xf>
    <xf numFmtId="0" fontId="15" fillId="0" borderId="87" xfId="0" applyFont="1" applyBorder="1" applyAlignment="1" applyProtection="1">
      <alignment horizontal="left" vertical="center" wrapText="1" indent="1"/>
      <protection hidden="1"/>
    </xf>
    <xf numFmtId="0" fontId="15" fillId="0" borderId="92" xfId="0" applyFont="1" applyBorder="1" applyAlignment="1" applyProtection="1">
      <alignment horizontal="left" vertical="center" wrapText="1" indent="1"/>
      <protection hidden="1"/>
    </xf>
    <xf numFmtId="0" fontId="15" fillId="0" borderId="0" xfId="0" applyFont="1" applyAlignment="1" applyProtection="1">
      <alignment horizontal="left" vertical="center" wrapText="1" indent="1"/>
      <protection hidden="1"/>
    </xf>
    <xf numFmtId="0" fontId="6" fillId="5" borderId="80" xfId="0" applyFont="1" applyFill="1" applyBorder="1" applyAlignment="1" applyProtection="1">
      <alignment horizontal="left" vertical="center" wrapText="1" indent="1"/>
      <protection hidden="1"/>
    </xf>
    <xf numFmtId="0" fontId="6" fillId="5" borderId="85" xfId="0" applyFont="1" applyFill="1" applyBorder="1" applyAlignment="1" applyProtection="1">
      <alignment horizontal="left" vertical="center" wrapText="1" indent="1"/>
      <protection hidden="1"/>
    </xf>
    <xf numFmtId="0" fontId="6" fillId="5" borderId="81" xfId="0" applyFont="1" applyFill="1" applyBorder="1" applyAlignment="1" applyProtection="1">
      <alignment horizontal="left" vertical="center" wrapText="1" indent="1"/>
      <protection hidden="1"/>
    </xf>
    <xf numFmtId="0" fontId="15" fillId="0" borderId="89" xfId="0" applyFont="1" applyBorder="1" applyAlignment="1" applyProtection="1">
      <alignment horizontal="left" vertical="center" wrapText="1" indent="1"/>
      <protection hidden="1"/>
    </xf>
    <xf numFmtId="0" fontId="15" fillId="0" borderId="180" xfId="0" applyFont="1" applyBorder="1" applyAlignment="1" applyProtection="1">
      <alignment horizontal="left" vertical="center" wrapText="1" indent="1"/>
      <protection hidden="1"/>
    </xf>
    <xf numFmtId="0" fontId="15" fillId="0" borderId="90" xfId="0" applyFont="1" applyBorder="1" applyAlignment="1" applyProtection="1">
      <alignment horizontal="left" vertical="center" wrapText="1" indent="1"/>
      <protection hidden="1"/>
    </xf>
    <xf numFmtId="0" fontId="15" fillId="0" borderId="93" xfId="0" applyFont="1" applyBorder="1" applyAlignment="1" applyProtection="1">
      <alignment horizontal="left" vertical="center" wrapText="1" indent="1"/>
      <protection hidden="1"/>
    </xf>
    <xf numFmtId="0" fontId="55" fillId="0" borderId="88" xfId="0" applyFont="1" applyBorder="1" applyAlignment="1">
      <alignment horizontal="left" vertical="center"/>
    </xf>
    <xf numFmtId="0" fontId="55" fillId="0" borderId="180" xfId="0" applyFont="1" applyBorder="1" applyAlignment="1">
      <alignment horizontal="left" vertical="center"/>
    </xf>
    <xf numFmtId="0" fontId="55" fillId="0" borderId="90" xfId="0" applyFont="1" applyBorder="1" applyAlignment="1">
      <alignment horizontal="left" vertical="center"/>
    </xf>
    <xf numFmtId="0" fontId="6" fillId="26" borderId="89" xfId="0" applyFont="1" applyFill="1" applyBorder="1" applyAlignment="1" applyProtection="1">
      <alignment horizontal="left" vertical="center" wrapText="1" indent="1"/>
      <protection hidden="1"/>
    </xf>
    <xf numFmtId="0" fontId="6" fillId="26" borderId="180" xfId="0" applyFont="1" applyFill="1" applyBorder="1" applyAlignment="1" applyProtection="1">
      <alignment horizontal="left" vertical="center" wrapText="1" indent="1"/>
      <protection hidden="1"/>
    </xf>
    <xf numFmtId="0" fontId="6" fillId="26" borderId="90" xfId="0" applyFont="1" applyFill="1" applyBorder="1" applyAlignment="1" applyProtection="1">
      <alignment horizontal="left" vertical="center" wrapText="1" indent="1"/>
      <protection hidden="1"/>
    </xf>
    <xf numFmtId="0" fontId="55" fillId="0" borderId="192" xfId="0" applyFont="1" applyBorder="1" applyAlignment="1">
      <alignment horizontal="left" vertical="center"/>
    </xf>
    <xf numFmtId="0" fontId="55" fillId="0" borderId="0" xfId="0" applyFont="1" applyAlignment="1">
      <alignment horizontal="left" vertical="center"/>
    </xf>
    <xf numFmtId="0" fontId="55" fillId="0" borderId="93" xfId="0" applyFont="1" applyBorder="1" applyAlignment="1">
      <alignment horizontal="left" vertical="center"/>
    </xf>
    <xf numFmtId="0" fontId="45" fillId="0" borderId="180" xfId="0" applyFont="1" applyBorder="1" applyAlignment="1" applyProtection="1">
      <alignment horizontal="center" vertical="center"/>
      <protection hidden="1"/>
    </xf>
    <xf numFmtId="0" fontId="2" fillId="4" borderId="181" xfId="0" applyFont="1" applyFill="1" applyBorder="1" applyAlignment="1" applyProtection="1">
      <alignment horizontal="right" vertical="center" wrapText="1"/>
      <protection hidden="1"/>
    </xf>
    <xf numFmtId="0" fontId="2" fillId="4" borderId="183" xfId="0" applyFont="1" applyFill="1" applyBorder="1" applyAlignment="1" applyProtection="1">
      <alignment horizontal="center" vertical="center"/>
      <protection hidden="1"/>
    </xf>
    <xf numFmtId="0" fontId="2" fillId="4" borderId="85" xfId="0" applyFont="1" applyFill="1" applyBorder="1" applyAlignment="1" applyProtection="1">
      <alignment horizontal="center" vertical="center"/>
      <protection hidden="1"/>
    </xf>
    <xf numFmtId="0" fontId="2" fillId="4" borderId="184" xfId="0" applyFont="1" applyFill="1" applyBorder="1" applyAlignment="1" applyProtection="1">
      <alignment horizontal="center" vertical="center"/>
      <protection hidden="1"/>
    </xf>
    <xf numFmtId="0" fontId="2" fillId="4" borderId="186" xfId="0" applyFont="1" applyFill="1" applyBorder="1" applyAlignment="1" applyProtection="1">
      <alignment horizontal="left" wrapText="1"/>
      <protection hidden="1"/>
    </xf>
    <xf numFmtId="0" fontId="2" fillId="4" borderId="182" xfId="0" applyFont="1" applyFill="1" applyBorder="1" applyAlignment="1" applyProtection="1">
      <alignment horizontal="center" vertical="center" wrapText="1"/>
      <protection hidden="1"/>
    </xf>
    <xf numFmtId="0" fontId="2" fillId="4" borderId="188" xfId="0" applyFont="1" applyFill="1" applyBorder="1" applyAlignment="1" applyProtection="1">
      <alignment horizontal="center" vertical="center" wrapText="1"/>
      <protection hidden="1"/>
    </xf>
    <xf numFmtId="0" fontId="2" fillId="4" borderId="187" xfId="0" applyFont="1" applyFill="1" applyBorder="1" applyAlignment="1" applyProtection="1">
      <alignment horizontal="center" vertical="center" wrapText="1"/>
      <protection hidden="1"/>
    </xf>
    <xf numFmtId="0" fontId="2" fillId="4" borderId="189" xfId="0" applyFont="1" applyFill="1" applyBorder="1" applyAlignment="1" applyProtection="1">
      <alignment horizontal="center" vertical="center" wrapText="1"/>
      <protection hidden="1"/>
    </xf>
    <xf numFmtId="0" fontId="2" fillId="4" borderId="181" xfId="0" applyFont="1" applyFill="1" applyBorder="1" applyAlignment="1" applyProtection="1">
      <alignment horizontal="center" vertical="center" wrapText="1"/>
      <protection hidden="1"/>
    </xf>
    <xf numFmtId="0" fontId="2" fillId="4" borderId="190" xfId="0" applyFont="1" applyFill="1" applyBorder="1" applyAlignment="1" applyProtection="1">
      <alignment horizontal="center" vertical="center" wrapText="1"/>
      <protection hidden="1"/>
    </xf>
    <xf numFmtId="0" fontId="2" fillId="4" borderId="89" xfId="0" applyFont="1" applyFill="1" applyBorder="1" applyAlignment="1" applyProtection="1">
      <alignment horizontal="left" vertical="center" wrapText="1" indent="1"/>
      <protection hidden="1"/>
    </xf>
    <xf numFmtId="0" fontId="2" fillId="4" borderId="180" xfId="0" applyFont="1" applyFill="1" applyBorder="1" applyAlignment="1" applyProtection="1">
      <alignment horizontal="left" vertical="center" wrapText="1" indent="1"/>
      <protection hidden="1"/>
    </xf>
    <xf numFmtId="0" fontId="2" fillId="4" borderId="90" xfId="0" applyFont="1" applyFill="1" applyBorder="1" applyAlignment="1" applyProtection="1">
      <alignment horizontal="left" vertical="center" wrapText="1" indent="1"/>
      <protection hidden="1"/>
    </xf>
    <xf numFmtId="0" fontId="6" fillId="26" borderId="86" xfId="0" applyFont="1" applyFill="1" applyBorder="1" applyAlignment="1" applyProtection="1">
      <alignment horizontal="left" vertical="center" wrapText="1" indent="1"/>
      <protection hidden="1"/>
    </xf>
    <xf numFmtId="0" fontId="6" fillId="26" borderId="91" xfId="0" applyFont="1" applyFill="1" applyBorder="1" applyAlignment="1" applyProtection="1">
      <alignment horizontal="left" vertical="center" wrapText="1" indent="1"/>
      <protection hidden="1"/>
    </xf>
    <xf numFmtId="0" fontId="6" fillId="26" borderId="87" xfId="0" applyFont="1" applyFill="1" applyBorder="1" applyAlignment="1" applyProtection="1">
      <alignment horizontal="left" vertical="center" wrapText="1" indent="1"/>
      <protection hidden="1"/>
    </xf>
    <xf numFmtId="0" fontId="55" fillId="0" borderId="83" xfId="0" applyFont="1" applyBorder="1" applyAlignment="1">
      <alignment horizontal="left" vertical="center"/>
    </xf>
    <xf numFmtId="0" fontId="55" fillId="0" borderId="91" xfId="0" applyFont="1" applyBorder="1" applyAlignment="1">
      <alignment horizontal="left" vertical="center"/>
    </xf>
    <xf numFmtId="0" fontId="55" fillId="0" borderId="87" xfId="0" applyFont="1" applyBorder="1" applyAlignment="1">
      <alignment horizontal="left" vertical="center"/>
    </xf>
    <xf numFmtId="49" fontId="16" fillId="0" borderId="0" xfId="0" quotePrefix="1" applyNumberFormat="1" applyFont="1" applyAlignment="1" applyProtection="1">
      <alignment horizontal="center" vertical="center"/>
      <protection locked="0"/>
    </xf>
    <xf numFmtId="14" fontId="7" fillId="0" borderId="71" xfId="0" applyNumberFormat="1" applyFont="1" applyBorder="1" applyAlignment="1" applyProtection="1">
      <alignment horizontal="center"/>
      <protection hidden="1"/>
    </xf>
    <xf numFmtId="0" fontId="2" fillId="4" borderId="86" xfId="0" applyFont="1" applyFill="1" applyBorder="1" applyAlignment="1" applyProtection="1">
      <alignment horizontal="right" vertical="center" wrapText="1"/>
      <protection hidden="1"/>
    </xf>
    <xf numFmtId="0" fontId="2" fillId="4" borderId="91" xfId="0" applyFont="1" applyFill="1" applyBorder="1" applyAlignment="1" applyProtection="1">
      <alignment horizontal="right" vertical="center" wrapText="1"/>
      <protection hidden="1"/>
    </xf>
    <xf numFmtId="0" fontId="2" fillId="4" borderId="84" xfId="0" applyFont="1" applyFill="1" applyBorder="1" applyAlignment="1" applyProtection="1">
      <alignment horizontal="center" vertical="center" wrapText="1"/>
      <protection hidden="1"/>
    </xf>
    <xf numFmtId="0" fontId="2" fillId="4" borderId="92" xfId="0" applyFont="1" applyFill="1" applyBorder="1" applyAlignment="1" applyProtection="1">
      <alignment horizontal="center" vertical="center" wrapText="1"/>
      <protection hidden="1"/>
    </xf>
    <xf numFmtId="0" fontId="2" fillId="4" borderId="0" xfId="0" applyFont="1" applyFill="1" applyAlignment="1" applyProtection="1">
      <alignment horizontal="center" vertical="center" wrapText="1"/>
      <protection hidden="1"/>
    </xf>
    <xf numFmtId="0" fontId="2" fillId="4" borderId="186" xfId="0" applyFont="1" applyFill="1" applyBorder="1" applyAlignment="1" applyProtection="1">
      <alignment horizontal="center" vertical="center" wrapText="1"/>
      <protection hidden="1"/>
    </xf>
    <xf numFmtId="0" fontId="7" fillId="0" borderId="70" xfId="0" applyFont="1" applyBorder="1" applyAlignment="1" applyProtection="1">
      <alignment horizontal="left" vertical="center"/>
      <protection hidden="1"/>
    </xf>
    <xf numFmtId="0" fontId="6" fillId="26" borderId="84" xfId="0" applyFont="1" applyFill="1" applyBorder="1" applyAlignment="1" applyProtection="1">
      <alignment horizontal="left" vertical="center" wrapText="1" indent="1"/>
      <protection hidden="1"/>
    </xf>
    <xf numFmtId="3" fontId="46" fillId="26" borderId="84" xfId="1" applyNumberFormat="1" applyFont="1" applyFill="1" applyBorder="1" applyAlignment="1" applyProtection="1">
      <alignment horizontal="right" vertical="center" wrapText="1"/>
      <protection hidden="1"/>
    </xf>
    <xf numFmtId="0" fontId="15" fillId="4" borderId="84" xfId="0" applyFont="1" applyFill="1" applyBorder="1" applyAlignment="1" applyProtection="1">
      <alignment horizontal="center" vertical="center" wrapText="1"/>
      <protection hidden="1"/>
    </xf>
    <xf numFmtId="0" fontId="15" fillId="0" borderId="84" xfId="0" applyFont="1" applyBorder="1" applyAlignment="1" applyProtection="1">
      <alignment horizontal="left" vertical="center" wrapText="1" indent="1"/>
      <protection hidden="1"/>
    </xf>
    <xf numFmtId="164" fontId="28" fillId="0" borderId="80" xfId="1" applyFont="1" applyBorder="1" applyAlignment="1" applyProtection="1">
      <alignment horizontal="right" vertical="center" wrapText="1"/>
      <protection hidden="1"/>
    </xf>
    <xf numFmtId="164" fontId="28" fillId="0" borderId="81" xfId="1" applyFont="1" applyBorder="1" applyAlignment="1" applyProtection="1">
      <alignment horizontal="right" vertical="center" wrapText="1"/>
      <protection hidden="1"/>
    </xf>
    <xf numFmtId="164" fontId="28" fillId="0" borderId="84" xfId="1" applyFont="1" applyBorder="1" applyAlignment="1" applyProtection="1">
      <alignment horizontal="right" vertical="center" wrapText="1"/>
      <protection hidden="1"/>
    </xf>
    <xf numFmtId="164" fontId="46" fillId="26" borderId="84" xfId="1" applyFont="1" applyFill="1" applyBorder="1" applyAlignment="1" applyProtection="1">
      <alignment horizontal="right" vertical="center" wrapText="1"/>
      <protection hidden="1"/>
    </xf>
    <xf numFmtId="0" fontId="0" fillId="0" borderId="0" xfId="0" quotePrefix="1" applyAlignment="1" applyProtection="1">
      <alignment horizontal="center"/>
      <protection hidden="1"/>
    </xf>
    <xf numFmtId="0" fontId="0" fillId="0" borderId="0" xfId="0" applyAlignment="1" applyProtection="1">
      <alignment horizontal="center"/>
      <protection hidden="1"/>
    </xf>
    <xf numFmtId="0" fontId="22" fillId="0" borderId="0" xfId="0" applyFont="1" applyAlignment="1" applyProtection="1">
      <alignment horizontal="left" vertical="center" wrapText="1"/>
      <protection locked="0"/>
    </xf>
    <xf numFmtId="0" fontId="15" fillId="0" borderId="84" xfId="0" applyFont="1" applyBorder="1" applyAlignment="1" applyProtection="1">
      <alignment horizontal="left" vertical="center" indent="1"/>
      <protection hidden="1"/>
    </xf>
    <xf numFmtId="0" fontId="6" fillId="18" borderId="84" xfId="0" applyFont="1" applyFill="1" applyBorder="1" applyAlignment="1" applyProtection="1">
      <alignment horizontal="left" vertical="center" wrapText="1" indent="1"/>
      <protection hidden="1"/>
    </xf>
    <xf numFmtId="164" fontId="46" fillId="18" borderId="84" xfId="1" applyFont="1" applyFill="1" applyBorder="1" applyAlignment="1" applyProtection="1">
      <alignment horizontal="right" vertical="center" wrapText="1"/>
      <protection hidden="1"/>
    </xf>
    <xf numFmtId="164" fontId="46" fillId="18" borderId="80" xfId="1" applyFont="1" applyFill="1" applyBorder="1" applyAlignment="1" applyProtection="1">
      <alignment horizontal="right" vertical="center" wrapText="1"/>
      <protection hidden="1"/>
    </xf>
    <xf numFmtId="164" fontId="46" fillId="18" borderId="81" xfId="1" applyFont="1" applyFill="1" applyBorder="1" applyAlignment="1" applyProtection="1">
      <alignment horizontal="right" vertical="center" wrapText="1"/>
      <protection hidden="1"/>
    </xf>
    <xf numFmtId="164" fontId="6" fillId="0" borderId="0" xfId="1" applyFont="1" applyBorder="1" applyAlignment="1" applyProtection="1">
      <alignment horizontal="left" vertical="center"/>
      <protection hidden="1"/>
    </xf>
    <xf numFmtId="14" fontId="6" fillId="0" borderId="29" xfId="0" applyNumberFormat="1" applyFont="1" applyBorder="1" applyAlignment="1" applyProtection="1">
      <alignment horizontal="center" vertical="center"/>
      <protection hidden="1"/>
    </xf>
    <xf numFmtId="0" fontId="15" fillId="4" borderId="86" xfId="0" applyFont="1" applyFill="1" applyBorder="1" applyAlignment="1" applyProtection="1">
      <alignment horizontal="center" vertical="center" wrapText="1"/>
      <protection hidden="1"/>
    </xf>
    <xf numFmtId="0" fontId="15" fillId="4" borderId="91" xfId="0" applyFont="1" applyFill="1" applyBorder="1" applyAlignment="1" applyProtection="1">
      <alignment horizontal="center" vertical="center" wrapText="1"/>
      <protection hidden="1"/>
    </xf>
    <xf numFmtId="0" fontId="15" fillId="4" borderId="87" xfId="0" applyFont="1" applyFill="1" applyBorder="1" applyAlignment="1" applyProtection="1">
      <alignment horizontal="center" vertical="center" wrapText="1"/>
      <protection hidden="1"/>
    </xf>
    <xf numFmtId="0" fontId="15" fillId="4" borderId="89" xfId="0" applyFont="1" applyFill="1" applyBorder="1" applyAlignment="1" applyProtection="1">
      <alignment horizontal="center" vertical="center" wrapText="1"/>
      <protection hidden="1"/>
    </xf>
    <xf numFmtId="0" fontId="15" fillId="4" borderId="180" xfId="0" applyFont="1" applyFill="1" applyBorder="1" applyAlignment="1" applyProtection="1">
      <alignment horizontal="center" vertical="center" wrapText="1"/>
      <protection hidden="1"/>
    </xf>
    <xf numFmtId="0" fontId="15" fillId="4" borderId="90" xfId="0" applyFont="1" applyFill="1" applyBorder="1" applyAlignment="1" applyProtection="1">
      <alignment horizontal="center" vertical="center" wrapText="1"/>
      <protection hidden="1"/>
    </xf>
    <xf numFmtId="0" fontId="15" fillId="4" borderId="80" xfId="0" applyFont="1" applyFill="1" applyBorder="1" applyAlignment="1" applyProtection="1">
      <alignment horizontal="center" vertical="center"/>
      <protection hidden="1"/>
    </xf>
    <xf numFmtId="0" fontId="15" fillId="4" borderId="81" xfId="0" applyFont="1" applyFill="1" applyBorder="1" applyAlignment="1" applyProtection="1">
      <alignment horizontal="center" vertical="center"/>
      <protection hidden="1"/>
    </xf>
    <xf numFmtId="0" fontId="15" fillId="4" borderId="181" xfId="0" applyFont="1" applyFill="1" applyBorder="1" applyAlignment="1" applyProtection="1">
      <alignment horizontal="center" vertical="center" wrapText="1"/>
      <protection hidden="1"/>
    </xf>
    <xf numFmtId="0" fontId="15" fillId="4" borderId="190" xfId="0" applyFont="1" applyFill="1" applyBorder="1" applyAlignment="1" applyProtection="1">
      <alignment horizontal="center" vertical="center" wrapText="1"/>
      <protection hidden="1"/>
    </xf>
    <xf numFmtId="0" fontId="121" fillId="0" borderId="0" xfId="5" applyFont="1" applyAlignment="1" applyProtection="1">
      <alignment horizontal="left" vertical="center" wrapText="1"/>
      <protection hidden="1"/>
    </xf>
    <xf numFmtId="14" fontId="6" fillId="0" borderId="71" xfId="0" applyNumberFormat="1" applyFont="1" applyBorder="1" applyAlignment="1" applyProtection="1">
      <alignment horizontal="center" vertical="center"/>
      <protection hidden="1"/>
    </xf>
    <xf numFmtId="0" fontId="121" fillId="0" borderId="0" xfId="5" applyFont="1" applyAlignment="1" applyProtection="1">
      <alignment horizontal="left" vertical="top" wrapText="1"/>
      <protection hidden="1"/>
    </xf>
    <xf numFmtId="0" fontId="122" fillId="0" borderId="0" xfId="0" applyFont="1" applyAlignment="1" applyProtection="1">
      <alignment horizontal="left" vertical="center" wrapText="1" indent="1"/>
      <protection locked="0"/>
    </xf>
    <xf numFmtId="164" fontId="16" fillId="0" borderId="0" xfId="1" quotePrefix="1" applyFont="1" applyAlignment="1" applyProtection="1">
      <alignment horizontal="center" vertical="center"/>
      <protection locked="0"/>
    </xf>
    <xf numFmtId="164" fontId="16" fillId="0" borderId="0" xfId="1" applyFont="1" applyAlignment="1" applyProtection="1">
      <alignment horizontal="center" vertical="center"/>
      <protection locked="0"/>
    </xf>
    <xf numFmtId="14" fontId="6" fillId="0" borderId="179" xfId="0" applyNumberFormat="1" applyFont="1" applyBorder="1" applyAlignment="1" applyProtection="1">
      <alignment horizontal="center" vertical="center"/>
      <protection hidden="1"/>
    </xf>
    <xf numFmtId="0" fontId="15" fillId="4" borderId="84" xfId="0" applyFont="1" applyFill="1" applyBorder="1" applyAlignment="1" applyProtection="1">
      <alignment horizontal="center" vertical="center"/>
      <protection hidden="1"/>
    </xf>
    <xf numFmtId="164" fontId="6" fillId="0" borderId="179" xfId="1" applyFont="1" applyBorder="1" applyAlignment="1" applyProtection="1">
      <alignment horizontal="center" vertical="center"/>
      <protection hidden="1"/>
    </xf>
    <xf numFmtId="1" fontId="6" fillId="0" borderId="179" xfId="0" applyNumberFormat="1" applyFont="1" applyBorder="1" applyAlignment="1" applyProtection="1">
      <alignment horizontal="center" vertical="center"/>
      <protection hidden="1"/>
    </xf>
    <xf numFmtId="0" fontId="6" fillId="0" borderId="179" xfId="0" applyFont="1" applyBorder="1" applyAlignment="1" applyProtection="1">
      <alignment horizontal="center" vertical="center"/>
      <protection hidden="1"/>
    </xf>
    <xf numFmtId="0" fontId="124" fillId="0" borderId="84" xfId="0" applyFont="1" applyBorder="1" applyAlignment="1" applyProtection="1">
      <alignment horizontal="left" vertical="center" indent="1"/>
      <protection locked="0"/>
    </xf>
    <xf numFmtId="0" fontId="22" fillId="0" borderId="91" xfId="0" applyFont="1" applyBorder="1" applyAlignment="1" applyProtection="1">
      <alignment horizontal="left" vertical="center" wrapText="1"/>
      <protection hidden="1"/>
    </xf>
    <xf numFmtId="0" fontId="15" fillId="0" borderId="80" xfId="0" applyFont="1" applyBorder="1" applyAlignment="1" applyProtection="1">
      <alignment horizontal="left" vertical="center" wrapText="1" indent="1"/>
      <protection hidden="1"/>
    </xf>
    <xf numFmtId="0" fontId="15" fillId="0" borderId="85" xfId="0" applyFont="1" applyBorder="1" applyAlignment="1" applyProtection="1">
      <alignment horizontal="left" vertical="center" wrapText="1" indent="1"/>
      <protection hidden="1"/>
    </xf>
    <xf numFmtId="0" fontId="15" fillId="0" borderId="81" xfId="0" applyFont="1" applyBorder="1" applyAlignment="1" applyProtection="1">
      <alignment horizontal="left" vertical="center" wrapText="1" indent="1"/>
      <protection hidden="1"/>
    </xf>
    <xf numFmtId="0" fontId="28" fillId="4" borderId="86" xfId="0" applyFont="1" applyFill="1" applyBorder="1" applyAlignment="1" applyProtection="1">
      <alignment horizontal="center" vertical="center" wrapText="1"/>
      <protection hidden="1"/>
    </xf>
    <xf numFmtId="0" fontId="28" fillId="4" borderId="91" xfId="0" applyFont="1" applyFill="1" applyBorder="1" applyAlignment="1" applyProtection="1">
      <alignment horizontal="center" vertical="center" wrapText="1"/>
      <protection hidden="1"/>
    </xf>
    <xf numFmtId="0" fontId="28" fillId="4" borderId="87" xfId="0" applyFont="1" applyFill="1" applyBorder="1" applyAlignment="1" applyProtection="1">
      <alignment horizontal="center" vertical="center" wrapText="1"/>
      <protection hidden="1"/>
    </xf>
    <xf numFmtId="0" fontId="28" fillId="4" borderId="89" xfId="0" applyFont="1" applyFill="1" applyBorder="1" applyAlignment="1" applyProtection="1">
      <alignment horizontal="center" vertical="center" wrapText="1"/>
      <protection hidden="1"/>
    </xf>
    <xf numFmtId="0" fontId="28" fillId="4" borderId="180" xfId="0" applyFont="1" applyFill="1" applyBorder="1" applyAlignment="1" applyProtection="1">
      <alignment horizontal="center" vertical="center" wrapText="1"/>
      <protection hidden="1"/>
    </xf>
    <xf numFmtId="0" fontId="28" fillId="4" borderId="90" xfId="0" applyFont="1" applyFill="1" applyBorder="1" applyAlignment="1" applyProtection="1">
      <alignment horizontal="center" vertical="center" wrapText="1"/>
      <protection hidden="1"/>
    </xf>
    <xf numFmtId="0" fontId="12" fillId="4" borderId="181" xfId="0" applyFont="1" applyFill="1" applyBorder="1" applyAlignment="1" applyProtection="1">
      <alignment horizontal="center" vertical="center" wrapText="1"/>
      <protection hidden="1"/>
    </xf>
    <xf numFmtId="0" fontId="12" fillId="4" borderId="190" xfId="0" applyFont="1" applyFill="1" applyBorder="1" applyAlignment="1" applyProtection="1">
      <alignment horizontal="center" vertical="center" wrapText="1"/>
      <protection hidden="1"/>
    </xf>
    <xf numFmtId="0" fontId="28" fillId="4" borderId="181" xfId="0" applyFont="1" applyFill="1" applyBorder="1" applyAlignment="1" applyProtection="1">
      <alignment horizontal="center" vertical="center" wrapText="1"/>
      <protection hidden="1"/>
    </xf>
    <xf numFmtId="0" fontId="28" fillId="4" borderId="190" xfId="0" applyFont="1" applyFill="1" applyBorder="1" applyAlignment="1" applyProtection="1">
      <alignment horizontal="center" vertical="center" wrapText="1"/>
      <protection hidden="1"/>
    </xf>
    <xf numFmtId="0" fontId="28" fillId="4" borderId="80" xfId="0" applyFont="1" applyFill="1" applyBorder="1" applyAlignment="1" applyProtection="1">
      <alignment horizontal="center" vertical="center"/>
      <protection hidden="1"/>
    </xf>
    <xf numFmtId="0" fontId="28" fillId="4" borderId="81" xfId="0" applyFont="1" applyFill="1" applyBorder="1" applyAlignment="1" applyProtection="1">
      <alignment horizontal="center" vertical="center"/>
      <protection hidden="1"/>
    </xf>
    <xf numFmtId="49" fontId="2" fillId="0" borderId="85" xfId="0" applyNumberFormat="1" applyFont="1" applyBorder="1" applyAlignment="1" applyProtection="1">
      <alignment horizontal="center" vertical="center" wrapText="1"/>
      <protection hidden="1"/>
    </xf>
    <xf numFmtId="164" fontId="6" fillId="0" borderId="193" xfId="1" applyFont="1" applyBorder="1" applyAlignment="1" applyProtection="1">
      <alignment horizontal="left" vertical="center"/>
      <protection hidden="1"/>
    </xf>
    <xf numFmtId="164" fontId="6" fillId="0" borderId="194" xfId="1" applyFont="1" applyBorder="1" applyAlignment="1" applyProtection="1">
      <alignment horizontal="center" vertical="center"/>
      <protection hidden="1"/>
    </xf>
    <xf numFmtId="164" fontId="6" fillId="0" borderId="179" xfId="1" applyFont="1" applyBorder="1" applyAlignment="1" applyProtection="1">
      <alignment horizontal="left" vertical="center"/>
      <protection hidden="1"/>
    </xf>
    <xf numFmtId="1" fontId="6" fillId="0" borderId="195" xfId="0" applyNumberFormat="1" applyFont="1" applyBorder="1" applyAlignment="1" applyProtection="1">
      <alignment horizontal="center" vertical="center"/>
      <protection hidden="1"/>
    </xf>
    <xf numFmtId="0" fontId="6" fillId="0" borderId="195" xfId="0" applyFont="1" applyBorder="1" applyAlignment="1" applyProtection="1">
      <alignment horizontal="center" vertical="center"/>
      <protection hidden="1"/>
    </xf>
    <xf numFmtId="0" fontId="6" fillId="0" borderId="193" xfId="0" applyFont="1" applyBorder="1" applyAlignment="1" applyProtection="1">
      <alignment horizontal="center" vertical="center"/>
      <protection hidden="1"/>
    </xf>
    <xf numFmtId="0" fontId="25" fillId="4" borderId="10" xfId="0" applyFont="1" applyFill="1" applyBorder="1" applyAlignment="1">
      <alignment horizontal="center" vertical="center" wrapText="1"/>
    </xf>
    <xf numFmtId="0" fontId="25" fillId="4" borderId="9" xfId="0" applyFont="1" applyFill="1" applyBorder="1" applyAlignment="1">
      <alignment horizontal="center" vertical="center" wrapText="1"/>
    </xf>
    <xf numFmtId="0" fontId="25" fillId="2" borderId="15" xfId="0" applyFont="1" applyFill="1" applyBorder="1" applyAlignment="1">
      <alignment horizontal="center" vertical="center" wrapText="1"/>
    </xf>
    <xf numFmtId="0" fontId="25" fillId="2" borderId="11" xfId="0" applyFont="1" applyFill="1" applyBorder="1" applyAlignment="1">
      <alignment horizontal="center" vertical="center" wrapText="1"/>
    </xf>
    <xf numFmtId="0" fontId="25" fillId="2" borderId="12" xfId="0" applyFont="1" applyFill="1" applyBorder="1" applyAlignment="1">
      <alignment horizontal="center" vertical="center" wrapText="1"/>
    </xf>
    <xf numFmtId="0" fontId="25" fillId="2" borderId="10" xfId="0" applyFont="1" applyFill="1" applyBorder="1" applyAlignment="1">
      <alignment horizontal="center" vertical="center" wrapText="1"/>
    </xf>
    <xf numFmtId="0" fontId="25" fillId="2" borderId="9" xfId="0" applyFont="1" applyFill="1" applyBorder="1" applyAlignment="1">
      <alignment horizontal="center" vertical="center" wrapText="1"/>
    </xf>
    <xf numFmtId="0" fontId="25" fillId="2" borderId="8" xfId="0" applyFont="1" applyFill="1" applyBorder="1" applyAlignment="1">
      <alignment horizontal="center" vertical="center" wrapText="1"/>
    </xf>
    <xf numFmtId="164" fontId="6" fillId="0" borderId="0" xfId="1" applyFont="1" applyBorder="1" applyAlignment="1" applyProtection="1">
      <alignment horizontal="center" vertical="center"/>
      <protection hidden="1"/>
    </xf>
    <xf numFmtId="164" fontId="6" fillId="0" borderId="193" xfId="1" applyFont="1" applyBorder="1" applyAlignment="1" applyProtection="1">
      <alignment horizontal="center" vertical="center"/>
      <protection hidden="1"/>
    </xf>
    <xf numFmtId="3" fontId="28" fillId="4" borderId="181" xfId="0" applyNumberFormat="1" applyFont="1" applyFill="1" applyBorder="1" applyAlignment="1" applyProtection="1">
      <alignment horizontal="center" vertical="center" wrapText="1"/>
      <protection hidden="1"/>
    </xf>
    <xf numFmtId="3" fontId="28" fillId="4" borderId="190" xfId="0" applyNumberFormat="1" applyFont="1" applyFill="1" applyBorder="1" applyAlignment="1" applyProtection="1">
      <alignment horizontal="center" vertical="center" wrapText="1"/>
      <protection hidden="1"/>
    </xf>
    <xf numFmtId="3" fontId="28" fillId="4" borderId="80" xfId="0" applyNumberFormat="1" applyFont="1" applyFill="1" applyBorder="1" applyAlignment="1" applyProtection="1">
      <alignment horizontal="center" vertical="center"/>
      <protection hidden="1"/>
    </xf>
    <xf numFmtId="3" fontId="28" fillId="4" borderId="81" xfId="0" applyNumberFormat="1" applyFont="1" applyFill="1" applyBorder="1" applyAlignment="1" applyProtection="1">
      <alignment horizontal="center" vertical="center"/>
      <protection hidden="1"/>
    </xf>
    <xf numFmtId="0" fontId="125" fillId="0" borderId="91" xfId="0" quotePrefix="1" applyFont="1" applyBorder="1" applyAlignment="1" applyProtection="1">
      <alignment horizontal="left" vertical="center"/>
      <protection locked="0"/>
    </xf>
    <xf numFmtId="0" fontId="125" fillId="0" borderId="91" xfId="0" applyFont="1" applyBorder="1" applyAlignment="1" applyProtection="1">
      <alignment horizontal="left" vertical="center"/>
      <protection locked="0"/>
    </xf>
    <xf numFmtId="49" fontId="115" fillId="0" borderId="0" xfId="0" applyNumberFormat="1" applyFont="1" applyAlignment="1" applyProtection="1">
      <alignment horizontal="left" vertical="top" wrapText="1" indent="1"/>
      <protection locked="0"/>
    </xf>
    <xf numFmtId="49" fontId="115" fillId="0" borderId="0" xfId="0" applyNumberFormat="1" applyFont="1" applyAlignment="1" applyProtection="1">
      <alignment horizontal="left" wrapText="1" indent="1"/>
      <protection locked="0"/>
    </xf>
    <xf numFmtId="164" fontId="6" fillId="0" borderId="29" xfId="1" applyFont="1" applyFill="1" applyBorder="1" applyAlignment="1" applyProtection="1">
      <alignment horizontal="left"/>
      <protection hidden="1"/>
    </xf>
    <xf numFmtId="14" fontId="6" fillId="0" borderId="179" xfId="0" applyNumberFormat="1" applyFont="1" applyBorder="1" applyAlignment="1" applyProtection="1">
      <alignment horizontal="center"/>
      <protection hidden="1"/>
    </xf>
    <xf numFmtId="0" fontId="46" fillId="26" borderId="84" xfId="0" applyFont="1" applyFill="1" applyBorder="1" applyAlignment="1" applyProtection="1">
      <alignment horizontal="left" vertical="center" wrapText="1" indent="1"/>
      <protection hidden="1"/>
    </xf>
    <xf numFmtId="0" fontId="28" fillId="0" borderId="84" xfId="0" applyFont="1" applyBorder="1" applyAlignment="1" applyProtection="1">
      <alignment horizontal="left" vertical="center" wrapText="1" indent="1"/>
      <protection hidden="1"/>
    </xf>
    <xf numFmtId="49" fontId="27" fillId="0" borderId="0" xfId="0" quotePrefix="1" applyNumberFormat="1" applyFont="1" applyAlignment="1" applyProtection="1">
      <alignment horizontal="center" vertical="center"/>
      <protection locked="0"/>
    </xf>
    <xf numFmtId="49" fontId="27" fillId="0" borderId="0" xfId="0" applyNumberFormat="1" applyFont="1" applyAlignment="1" applyProtection="1">
      <alignment horizontal="center" vertical="center"/>
      <protection locked="0"/>
    </xf>
    <xf numFmtId="49" fontId="12" fillId="0" borderId="80" xfId="0" applyNumberFormat="1" applyFont="1" applyBorder="1" applyAlignment="1" applyProtection="1">
      <alignment horizontal="center" vertical="center" wrapText="1"/>
      <protection hidden="1"/>
    </xf>
    <xf numFmtId="49" fontId="12" fillId="0" borderId="81" xfId="0" applyNumberFormat="1" applyFont="1" applyBorder="1" applyAlignment="1" applyProtection="1">
      <alignment horizontal="center" vertical="center" wrapText="1"/>
      <protection hidden="1"/>
    </xf>
    <xf numFmtId="164" fontId="46" fillId="0" borderId="70" xfId="1" applyFont="1" applyBorder="1" applyAlignment="1" applyProtection="1">
      <alignment horizontal="left" vertical="center"/>
      <protection hidden="1"/>
    </xf>
    <xf numFmtId="14" fontId="46" fillId="0" borderId="70" xfId="0" applyNumberFormat="1" applyFont="1" applyBorder="1" applyAlignment="1" applyProtection="1">
      <alignment horizontal="center" vertical="center"/>
      <protection hidden="1"/>
    </xf>
    <xf numFmtId="0" fontId="46" fillId="5" borderId="84" xfId="0" applyFont="1" applyFill="1" applyBorder="1" applyAlignment="1" applyProtection="1">
      <alignment horizontal="left" vertical="center" wrapText="1" indent="1"/>
      <protection hidden="1"/>
    </xf>
    <xf numFmtId="0" fontId="28" fillId="4" borderId="84" xfId="0" applyFont="1" applyFill="1" applyBorder="1" applyAlignment="1" applyProtection="1">
      <alignment horizontal="center" vertical="center"/>
      <protection hidden="1"/>
    </xf>
    <xf numFmtId="0" fontId="46" fillId="22" borderId="84" xfId="0" applyFont="1" applyFill="1" applyBorder="1" applyAlignment="1" applyProtection="1">
      <alignment horizontal="left" vertical="center" wrapText="1" indent="1"/>
      <protection hidden="1"/>
    </xf>
    <xf numFmtId="0" fontId="28" fillId="4" borderId="84" xfId="0" applyFont="1" applyFill="1" applyBorder="1" applyAlignment="1" applyProtection="1">
      <alignment horizontal="center" vertical="center" wrapText="1"/>
      <protection hidden="1"/>
    </xf>
    <xf numFmtId="164" fontId="6" fillId="0" borderId="82" xfId="1" applyFont="1" applyBorder="1" applyAlignment="1" applyProtection="1">
      <alignment horizontal="left" vertical="center"/>
      <protection hidden="1"/>
    </xf>
    <xf numFmtId="164" fontId="6" fillId="0" borderId="179" xfId="1" applyFont="1" applyFill="1" applyBorder="1" applyAlignment="1" applyProtection="1">
      <alignment horizontal="left"/>
      <protection hidden="1"/>
    </xf>
    <xf numFmtId="0" fontId="6" fillId="22" borderId="84" xfId="0" applyFont="1" applyFill="1" applyBorder="1" applyAlignment="1" applyProtection="1">
      <alignment horizontal="left" vertical="center" wrapText="1" indent="1"/>
      <protection hidden="1"/>
    </xf>
    <xf numFmtId="0" fontId="28" fillId="0" borderId="196" xfId="0" applyFont="1" applyBorder="1" applyAlignment="1" applyProtection="1">
      <alignment horizontal="left" vertical="center" wrapText="1" indent="1"/>
      <protection hidden="1"/>
    </xf>
    <xf numFmtId="0" fontId="28" fillId="0" borderId="197" xfId="0" applyFont="1" applyBorder="1" applyAlignment="1" applyProtection="1">
      <alignment horizontal="left" vertical="center" wrapText="1" indent="1"/>
      <protection hidden="1"/>
    </xf>
    <xf numFmtId="0" fontId="28" fillId="0" borderId="198" xfId="0" applyFont="1" applyBorder="1" applyAlignment="1" applyProtection="1">
      <alignment horizontal="left" vertical="center" wrapText="1" indent="1"/>
      <protection hidden="1"/>
    </xf>
    <xf numFmtId="164" fontId="6" fillId="0" borderId="29" xfId="1" applyFont="1" applyBorder="1" applyAlignment="1" applyProtection="1">
      <alignment horizontal="left" vertical="center"/>
      <protection hidden="1"/>
    </xf>
    <xf numFmtId="0" fontId="45" fillId="0" borderId="180" xfId="0" applyFont="1" applyBorder="1" applyAlignment="1" applyProtection="1">
      <alignment horizontal="center" vertical="center"/>
      <protection locked="0"/>
    </xf>
    <xf numFmtId="49" fontId="2" fillId="0" borderId="30" xfId="0" applyNumberFormat="1" applyFont="1" applyBorder="1" applyAlignment="1" applyProtection="1">
      <alignment horizontal="center" vertical="center" wrapText="1"/>
      <protection locked="0"/>
    </xf>
    <xf numFmtId="49" fontId="2" fillId="0" borderId="32" xfId="0" applyNumberFormat="1" applyFont="1" applyBorder="1" applyAlignment="1" applyProtection="1">
      <alignment horizontal="center" vertical="center" wrapText="1"/>
      <protection locked="0"/>
    </xf>
    <xf numFmtId="164" fontId="6" fillId="0" borderId="70" xfId="1" applyFont="1" applyBorder="1" applyAlignment="1" applyProtection="1">
      <alignment horizontal="left" vertical="center"/>
      <protection locked="0"/>
    </xf>
    <xf numFmtId="164" fontId="6" fillId="0" borderId="179" xfId="1" applyFont="1" applyBorder="1" applyAlignment="1" applyProtection="1">
      <alignment horizontal="left" vertical="center"/>
      <protection locked="0"/>
    </xf>
    <xf numFmtId="164" fontId="6" fillId="0" borderId="70" xfId="1" applyFont="1" applyFill="1" applyBorder="1" applyAlignment="1" applyProtection="1">
      <alignment horizontal="left"/>
      <protection locked="0"/>
    </xf>
    <xf numFmtId="0" fontId="15" fillId="0" borderId="84" xfId="0" applyFont="1" applyBorder="1" applyAlignment="1" applyProtection="1">
      <alignment horizontal="left" vertical="center" wrapText="1" indent="1"/>
      <protection locked="0"/>
    </xf>
    <xf numFmtId="0" fontId="28" fillId="4" borderId="86" xfId="0" applyFont="1" applyFill="1" applyBorder="1" applyAlignment="1" applyProtection="1">
      <alignment horizontal="center" vertical="center" wrapText="1"/>
      <protection locked="0"/>
    </xf>
    <xf numFmtId="0" fontId="28" fillId="4" borderId="91" xfId="0" applyFont="1" applyFill="1" applyBorder="1" applyAlignment="1" applyProtection="1">
      <alignment horizontal="center" vertical="center" wrapText="1"/>
      <protection locked="0"/>
    </xf>
    <xf numFmtId="0" fontId="28" fillId="4" borderId="87" xfId="0" applyFont="1" applyFill="1" applyBorder="1" applyAlignment="1" applyProtection="1">
      <alignment horizontal="center" vertical="center" wrapText="1"/>
      <protection locked="0"/>
    </xf>
    <xf numFmtId="0" fontId="28" fillId="4" borderId="89" xfId="0" applyFont="1" applyFill="1" applyBorder="1" applyAlignment="1" applyProtection="1">
      <alignment horizontal="center" vertical="center" wrapText="1"/>
      <protection locked="0"/>
    </xf>
    <xf numFmtId="0" fontId="28" fillId="4" borderId="180" xfId="0" applyFont="1" applyFill="1" applyBorder="1" applyAlignment="1" applyProtection="1">
      <alignment horizontal="center" vertical="center" wrapText="1"/>
      <protection locked="0"/>
    </xf>
    <xf numFmtId="0" fontId="28" fillId="4" borderId="90" xfId="0" applyFont="1" applyFill="1" applyBorder="1" applyAlignment="1" applyProtection="1">
      <alignment horizontal="center" vertical="center" wrapText="1"/>
      <protection locked="0"/>
    </xf>
    <xf numFmtId="0" fontId="28" fillId="4" borderId="181" xfId="0" applyFont="1" applyFill="1" applyBorder="1" applyAlignment="1" applyProtection="1">
      <alignment horizontal="center" vertical="center" wrapText="1"/>
      <protection locked="0"/>
    </xf>
    <xf numFmtId="0" fontId="28" fillId="4" borderId="190" xfId="0" applyFont="1" applyFill="1" applyBorder="1" applyAlignment="1" applyProtection="1">
      <alignment horizontal="center" vertical="center" wrapText="1"/>
      <protection locked="0"/>
    </xf>
    <xf numFmtId="0" fontId="28" fillId="4" borderId="84" xfId="0" applyFont="1" applyFill="1" applyBorder="1" applyAlignment="1" applyProtection="1">
      <alignment horizontal="center" vertical="center" wrapText="1"/>
      <protection locked="0"/>
    </xf>
    <xf numFmtId="0" fontId="6" fillId="6" borderId="84" xfId="0" applyFont="1" applyFill="1" applyBorder="1" applyAlignment="1" applyProtection="1">
      <alignment horizontal="left" vertical="center" wrapText="1" indent="1"/>
      <protection locked="0"/>
    </xf>
    <xf numFmtId="0" fontId="28" fillId="0" borderId="84" xfId="0" applyFont="1" applyBorder="1" applyAlignment="1" applyProtection="1">
      <alignment horizontal="left" vertical="center" wrapText="1" indent="1"/>
      <protection locked="0"/>
    </xf>
    <xf numFmtId="0" fontId="6" fillId="0" borderId="70" xfId="0" applyFont="1" applyBorder="1" applyAlignment="1" applyProtection="1">
      <alignment horizontal="center" vertical="center"/>
      <protection hidden="1"/>
    </xf>
    <xf numFmtId="0" fontId="6" fillId="6" borderId="84" xfId="0" applyFont="1" applyFill="1" applyBorder="1" applyAlignment="1" applyProtection="1">
      <alignment horizontal="left" vertical="center" wrapText="1" indent="1"/>
      <protection hidden="1"/>
    </xf>
    <xf numFmtId="0" fontId="28" fillId="0" borderId="80" xfId="0" applyFont="1" applyBorder="1" applyAlignment="1" applyProtection="1">
      <alignment horizontal="left" vertical="center" wrapText="1" indent="1"/>
      <protection hidden="1"/>
    </xf>
    <xf numFmtId="0" fontId="28" fillId="0" borderId="85" xfId="0" applyFont="1" applyBorder="1" applyAlignment="1" applyProtection="1">
      <alignment horizontal="left" vertical="center" wrapText="1" indent="1"/>
      <protection hidden="1"/>
    </xf>
    <xf numFmtId="0" fontId="28" fillId="0" borderId="81" xfId="0" applyFont="1" applyBorder="1" applyAlignment="1" applyProtection="1">
      <alignment horizontal="left" vertical="center" wrapText="1" indent="1"/>
      <protection hidden="1"/>
    </xf>
    <xf numFmtId="164" fontId="6" fillId="0" borderId="70" xfId="1" applyFont="1" applyFill="1" applyBorder="1" applyAlignment="1" applyProtection="1">
      <alignment horizontal="left"/>
      <protection hidden="1"/>
    </xf>
    <xf numFmtId="0" fontId="121" fillId="0" borderId="0" xfId="15" applyFont="1" applyAlignment="1" applyProtection="1">
      <alignment horizontal="left" vertical="center" wrapText="1"/>
      <protection hidden="1"/>
    </xf>
    <xf numFmtId="0" fontId="15" fillId="0" borderId="0" xfId="0" applyFont="1" applyAlignment="1" applyProtection="1">
      <alignment horizontal="right" vertical="center"/>
      <protection hidden="1"/>
    </xf>
    <xf numFmtId="0" fontId="121" fillId="0" borderId="0" xfId="15" applyFont="1" applyAlignment="1" applyProtection="1">
      <alignment horizontal="left" vertical="top" wrapText="1"/>
      <protection hidden="1"/>
    </xf>
    <xf numFmtId="0" fontId="2" fillId="0" borderId="84" xfId="0" applyFont="1" applyBorder="1" applyAlignment="1" applyProtection="1">
      <alignment horizontal="left" vertical="center" wrapText="1" indent="1"/>
      <protection hidden="1"/>
    </xf>
    <xf numFmtId="0" fontId="12" fillId="4" borderId="181" xfId="0" applyFont="1" applyFill="1" applyBorder="1" applyAlignment="1" applyProtection="1">
      <alignment horizontal="right" vertical="center" wrapText="1"/>
      <protection hidden="1"/>
    </xf>
    <xf numFmtId="0" fontId="12" fillId="4" borderId="84" xfId="0" applyFont="1" applyFill="1" applyBorder="1" applyAlignment="1" applyProtection="1">
      <alignment horizontal="center" vertical="center" wrapText="1"/>
      <protection hidden="1"/>
    </xf>
    <xf numFmtId="0" fontId="12" fillId="0" borderId="84" xfId="0" applyFont="1" applyBorder="1" applyAlignment="1" applyProtection="1">
      <alignment horizontal="center" vertical="center" wrapText="1"/>
      <protection hidden="1"/>
    </xf>
    <xf numFmtId="0" fontId="12" fillId="0" borderId="181" xfId="0" applyFont="1" applyBorder="1" applyAlignment="1" applyProtection="1">
      <alignment horizontal="center" vertical="center" wrapText="1"/>
      <protection hidden="1"/>
    </xf>
    <xf numFmtId="0" fontId="12" fillId="0" borderId="186" xfId="0" applyFont="1" applyBorder="1" applyAlignment="1" applyProtection="1">
      <alignment horizontal="center" vertical="center" wrapText="1"/>
      <protection hidden="1"/>
    </xf>
    <xf numFmtId="0" fontId="12" fillId="0" borderId="190" xfId="0" applyFont="1" applyBorder="1" applyAlignment="1" applyProtection="1">
      <alignment horizontal="center" vertical="center" wrapText="1"/>
      <protection hidden="1"/>
    </xf>
    <xf numFmtId="0" fontId="12" fillId="4" borderId="186" xfId="0" applyFont="1" applyFill="1" applyBorder="1" applyAlignment="1" applyProtection="1">
      <alignment horizontal="left" vertical="center" wrapText="1"/>
      <protection hidden="1"/>
    </xf>
    <xf numFmtId="0" fontId="7" fillId="0" borderId="84" xfId="0" applyFont="1" applyBorder="1" applyAlignment="1" applyProtection="1">
      <alignment horizontal="left" vertical="center" wrapText="1" indent="1"/>
      <protection hidden="1"/>
    </xf>
    <xf numFmtId="164" fontId="129" fillId="0" borderId="0" xfId="1" applyFont="1" applyBorder="1" applyAlignment="1" applyProtection="1">
      <alignment horizontal="center" vertical="center" wrapText="1"/>
      <protection hidden="1"/>
    </xf>
    <xf numFmtId="0" fontId="7" fillId="0" borderId="0" xfId="0" applyFont="1" applyAlignment="1" applyProtection="1">
      <alignment horizontal="left" vertical="center" wrapText="1"/>
      <protection hidden="1"/>
    </xf>
    <xf numFmtId="3" fontId="2" fillId="0" borderId="0" xfId="1" applyNumberFormat="1" applyFont="1" applyBorder="1" applyAlignment="1" applyProtection="1">
      <alignment horizontal="right" vertical="center" wrapText="1"/>
      <protection locked="0"/>
    </xf>
    <xf numFmtId="3" fontId="2" fillId="0" borderId="0" xfId="1" applyNumberFormat="1" applyFont="1" applyBorder="1" applyAlignment="1" applyProtection="1">
      <alignment horizontal="center" vertical="center" wrapText="1"/>
      <protection locked="0"/>
    </xf>
    <xf numFmtId="164" fontId="2" fillId="0" borderId="199" xfId="1" applyFont="1" applyBorder="1" applyAlignment="1" applyProtection="1">
      <alignment horizontal="center" vertical="center" wrapText="1"/>
      <protection hidden="1"/>
    </xf>
    <xf numFmtId="164" fontId="2" fillId="0" borderId="200" xfId="1" applyFont="1" applyBorder="1" applyAlignment="1" applyProtection="1">
      <alignment horizontal="center" vertical="center" wrapText="1"/>
      <protection hidden="1"/>
    </xf>
    <xf numFmtId="164" fontId="2" fillId="0" borderId="201" xfId="1" applyFont="1" applyBorder="1" applyAlignment="1" applyProtection="1">
      <alignment horizontal="center" vertical="center" wrapText="1"/>
      <protection hidden="1"/>
    </xf>
    <xf numFmtId="164" fontId="2" fillId="0" borderId="202" xfId="1" applyFont="1" applyBorder="1" applyAlignment="1" applyProtection="1">
      <alignment horizontal="center" vertical="center" wrapText="1"/>
      <protection hidden="1"/>
    </xf>
    <xf numFmtId="164" fontId="7" fillId="0" borderId="0" xfId="1" applyFont="1" applyBorder="1" applyAlignment="1" applyProtection="1">
      <alignment horizontal="left" vertical="center" wrapText="1" indent="1"/>
      <protection hidden="1"/>
    </xf>
    <xf numFmtId="164" fontId="131" fillId="0" borderId="0" xfId="1" applyFont="1" applyBorder="1" applyAlignment="1" applyProtection="1">
      <alignment horizontal="left" indent="1"/>
      <protection locked="0"/>
    </xf>
    <xf numFmtId="0" fontId="115" fillId="0" borderId="0" xfId="0" applyFont="1" applyAlignment="1" applyProtection="1">
      <alignment horizontal="left"/>
      <protection locked="0"/>
    </xf>
    <xf numFmtId="164" fontId="129" fillId="0" borderId="0" xfId="1" applyFont="1" applyBorder="1" applyAlignment="1" applyProtection="1">
      <alignment horizontal="left" vertical="top" wrapText="1" indent="1"/>
      <protection locked="0"/>
    </xf>
    <xf numFmtId="164" fontId="129" fillId="0" borderId="0" xfId="1" quotePrefix="1" applyFont="1" applyBorder="1" applyAlignment="1" applyProtection="1">
      <alignment horizontal="left" vertical="top" wrapText="1" indent="1"/>
      <protection locked="0"/>
    </xf>
    <xf numFmtId="3" fontId="129" fillId="6" borderId="84" xfId="1" applyNumberFormat="1" applyFont="1" applyFill="1" applyBorder="1" applyAlignment="1" applyProtection="1">
      <alignment horizontal="center" vertical="center" wrapText="1"/>
      <protection hidden="1"/>
    </xf>
    <xf numFmtId="164" fontId="2" fillId="0" borderId="0" xfId="1" applyFont="1" applyBorder="1" applyAlignment="1" applyProtection="1">
      <alignment horizontal="left" vertical="center" wrapText="1"/>
      <protection locked="0"/>
    </xf>
    <xf numFmtId="0" fontId="6" fillId="18" borderId="80" xfId="0" applyFont="1" applyFill="1" applyBorder="1" applyAlignment="1" applyProtection="1">
      <alignment horizontal="left" vertical="center" wrapText="1" indent="1"/>
      <protection hidden="1"/>
    </xf>
    <xf numFmtId="0" fontId="6" fillId="18" borderId="85" xfId="0" applyFont="1" applyFill="1" applyBorder="1" applyAlignment="1" applyProtection="1">
      <alignment horizontal="left" vertical="center" wrapText="1" indent="1"/>
      <protection hidden="1"/>
    </xf>
    <xf numFmtId="0" fontId="6" fillId="18" borderId="81" xfId="0" applyFont="1" applyFill="1" applyBorder="1" applyAlignment="1" applyProtection="1">
      <alignment horizontal="left" vertical="center" wrapText="1" indent="1"/>
      <protection hidden="1"/>
    </xf>
    <xf numFmtId="14" fontId="6" fillId="0" borderId="70" xfId="0" applyNumberFormat="1" applyFont="1" applyBorder="1" applyAlignment="1" applyProtection="1">
      <alignment horizontal="center"/>
      <protection hidden="1"/>
    </xf>
    <xf numFmtId="1" fontId="6" fillId="0" borderId="71" xfId="0" applyNumberFormat="1" applyFont="1" applyBorder="1" applyAlignment="1" applyProtection="1">
      <alignment horizontal="left"/>
      <protection hidden="1"/>
    </xf>
    <xf numFmtId="164" fontId="6" fillId="0" borderId="70" xfId="1" applyFont="1" applyBorder="1" applyAlignment="1" applyProtection="1">
      <alignment horizontal="center" vertical="center"/>
      <protection hidden="1"/>
    </xf>
    <xf numFmtId="0" fontId="12" fillId="4" borderId="86" xfId="0" applyFont="1" applyFill="1" applyBorder="1" applyAlignment="1" applyProtection="1">
      <alignment horizontal="right" vertical="center" wrapText="1"/>
      <protection hidden="1"/>
    </xf>
    <xf numFmtId="0" fontId="12" fillId="4" borderId="91" xfId="0" applyFont="1" applyFill="1" applyBorder="1" applyAlignment="1" applyProtection="1">
      <alignment horizontal="right" vertical="center" wrapText="1"/>
      <protection hidden="1"/>
    </xf>
    <xf numFmtId="0" fontId="12" fillId="4" borderId="87" xfId="0" applyFont="1" applyFill="1" applyBorder="1" applyAlignment="1" applyProtection="1">
      <alignment horizontal="right" vertical="center" wrapText="1"/>
      <protection hidden="1"/>
    </xf>
    <xf numFmtId="0" fontId="132" fillId="4" borderId="92" xfId="0" applyFont="1" applyFill="1" applyBorder="1" applyAlignment="1" applyProtection="1">
      <alignment horizontal="center" vertical="center" wrapText="1"/>
      <protection hidden="1"/>
    </xf>
    <xf numFmtId="0" fontId="132" fillId="4" borderId="0" xfId="0" applyFont="1" applyFill="1" applyAlignment="1" applyProtection="1">
      <alignment horizontal="center" vertical="center" wrapText="1"/>
      <protection hidden="1"/>
    </xf>
    <xf numFmtId="0" fontId="132" fillId="4" borderId="93" xfId="0" applyFont="1" applyFill="1" applyBorder="1" applyAlignment="1" applyProtection="1">
      <alignment horizontal="center" vertical="center" wrapText="1"/>
      <protection hidden="1"/>
    </xf>
    <xf numFmtId="0" fontId="12" fillId="4" borderId="89" xfId="0" applyFont="1" applyFill="1" applyBorder="1" applyAlignment="1" applyProtection="1">
      <alignment horizontal="left" wrapText="1"/>
      <protection hidden="1"/>
    </xf>
    <xf numFmtId="0" fontId="12" fillId="4" borderId="180" xfId="0" applyFont="1" applyFill="1" applyBorder="1" applyAlignment="1" applyProtection="1">
      <alignment horizontal="left" wrapText="1"/>
      <protection hidden="1"/>
    </xf>
    <xf numFmtId="0" fontId="12" fillId="4" borderId="90" xfId="0" applyFont="1" applyFill="1" applyBorder="1" applyAlignment="1" applyProtection="1">
      <alignment horizontal="left" wrapText="1"/>
      <protection hidden="1"/>
    </xf>
    <xf numFmtId="0" fontId="133" fillId="0" borderId="80" xfId="0" applyFont="1" applyBorder="1" applyAlignment="1" applyProtection="1">
      <alignment horizontal="left" vertical="center" wrapText="1" indent="1"/>
      <protection hidden="1"/>
    </xf>
    <xf numFmtId="0" fontId="133" fillId="0" borderId="85" xfId="0" applyFont="1" applyBorder="1" applyAlignment="1" applyProtection="1">
      <alignment horizontal="left" vertical="center" wrapText="1" indent="1"/>
      <protection hidden="1"/>
    </xf>
    <xf numFmtId="0" fontId="133" fillId="0" borderId="81" xfId="0" applyFont="1" applyBorder="1" applyAlignment="1" applyProtection="1">
      <alignment horizontal="left" vertical="center" wrapText="1" indent="1"/>
      <protection hidden="1"/>
    </xf>
    <xf numFmtId="0" fontId="16" fillId="0" borderId="80" xfId="0" applyFont="1" applyBorder="1" applyAlignment="1" applyProtection="1">
      <alignment horizontal="left" vertical="center" wrapText="1" indent="1"/>
      <protection hidden="1"/>
    </xf>
    <xf numFmtId="0" fontId="16" fillId="0" borderId="85" xfId="0" applyFont="1" applyBorder="1" applyAlignment="1" applyProtection="1">
      <alignment horizontal="left" vertical="center" wrapText="1" indent="1"/>
      <protection hidden="1"/>
    </xf>
    <xf numFmtId="0" fontId="16" fillId="0" borderId="81" xfId="0" applyFont="1" applyBorder="1" applyAlignment="1" applyProtection="1">
      <alignment horizontal="left" vertical="center" wrapText="1" indent="1"/>
      <protection hidden="1"/>
    </xf>
    <xf numFmtId="0" fontId="27" fillId="0" borderId="80" xfId="0" applyFont="1" applyBorder="1" applyAlignment="1" applyProtection="1">
      <alignment horizontal="left" vertical="center" wrapText="1" indent="1"/>
      <protection hidden="1"/>
    </xf>
    <xf numFmtId="0" fontId="27" fillId="0" borderId="85" xfId="0" applyFont="1" applyBorder="1" applyAlignment="1" applyProtection="1">
      <alignment horizontal="left" vertical="center" wrapText="1" indent="1"/>
      <protection hidden="1"/>
    </xf>
    <xf numFmtId="0" fontId="27" fillId="0" borderId="81" xfId="0" applyFont="1" applyBorder="1" applyAlignment="1" applyProtection="1">
      <alignment horizontal="left" vertical="center" wrapText="1" indent="1"/>
      <protection hidden="1"/>
    </xf>
    <xf numFmtId="0" fontId="81" fillId="0" borderId="80" xfId="0" applyFont="1" applyBorder="1" applyAlignment="1" applyProtection="1">
      <alignment horizontal="left" vertical="center" wrapText="1" indent="1"/>
      <protection hidden="1"/>
    </xf>
    <xf numFmtId="0" fontId="81" fillId="0" borderId="85" xfId="0" applyFont="1" applyBorder="1" applyAlignment="1" applyProtection="1">
      <alignment horizontal="left" vertical="center" wrapText="1" indent="1"/>
      <protection hidden="1"/>
    </xf>
    <xf numFmtId="0" fontId="81" fillId="0" borderId="81" xfId="0" applyFont="1" applyBorder="1" applyAlignment="1" applyProtection="1">
      <alignment horizontal="left" vertical="center" wrapText="1" indent="1"/>
      <protection hidden="1"/>
    </xf>
    <xf numFmtId="0" fontId="61" fillId="6" borderId="1" xfId="0" applyFont="1" applyFill="1" applyBorder="1" applyAlignment="1">
      <alignment horizontal="center" vertical="center"/>
    </xf>
    <xf numFmtId="49" fontId="2" fillId="0" borderId="78" xfId="0" applyNumberFormat="1" applyFont="1" applyBorder="1" applyAlignment="1">
      <alignment horizontal="center" vertical="center" wrapText="1"/>
    </xf>
    <xf numFmtId="49" fontId="2" fillId="0" borderId="79" xfId="0" applyNumberFormat="1" applyFont="1" applyBorder="1" applyAlignment="1">
      <alignment horizontal="center" vertical="center" wrapText="1"/>
    </xf>
    <xf numFmtId="0" fontId="60" fillId="0" borderId="14" xfId="0" applyFont="1" applyFill="1" applyBorder="1" applyAlignment="1">
      <alignment horizontal="center" vertical="center"/>
    </xf>
    <xf numFmtId="0" fontId="60" fillId="0" borderId="0" xfId="0" applyFont="1" applyFill="1" applyAlignment="1">
      <alignment horizontal="center" vertical="center"/>
    </xf>
    <xf numFmtId="0" fontId="56" fillId="0" borderId="10" xfId="0" applyFont="1" applyBorder="1" applyAlignment="1">
      <alignment horizontal="center" vertical="center"/>
    </xf>
    <xf numFmtId="0" fontId="56" fillId="0" borderId="8" xfId="0" applyFont="1" applyBorder="1" applyAlignment="1">
      <alignment horizontal="center" vertical="center"/>
    </xf>
    <xf numFmtId="0" fontId="57" fillId="2" borderId="7" xfId="0" applyFont="1" applyFill="1" applyBorder="1" applyAlignment="1">
      <alignment horizontal="center" vertical="center"/>
    </xf>
    <xf numFmtId="0" fontId="57" fillId="2" borderId="5" xfId="0" applyFont="1" applyFill="1" applyBorder="1" applyAlignment="1">
      <alignment horizontal="center" vertical="center"/>
    </xf>
    <xf numFmtId="0" fontId="57" fillId="2" borderId="4" xfId="0" applyFont="1" applyFill="1" applyBorder="1" applyAlignment="1">
      <alignment horizontal="center" vertical="center"/>
    </xf>
    <xf numFmtId="0" fontId="57" fillId="2" borderId="2" xfId="0" applyFont="1" applyFill="1" applyBorder="1" applyAlignment="1">
      <alignment horizontal="center" vertical="center"/>
    </xf>
    <xf numFmtId="14" fontId="6" fillId="0" borderId="179" xfId="0" applyNumberFormat="1" applyFont="1" applyBorder="1" applyAlignment="1">
      <alignment horizontal="center" vertical="center"/>
    </xf>
    <xf numFmtId="0" fontId="6" fillId="0" borderId="179" xfId="0" applyFont="1" applyBorder="1" applyAlignment="1">
      <alignment horizontal="center" vertical="center"/>
    </xf>
    <xf numFmtId="164" fontId="45" fillId="0" borderId="80" xfId="1" applyFont="1" applyBorder="1" applyAlignment="1" applyProtection="1">
      <alignment horizontal="center" vertical="center"/>
      <protection hidden="1"/>
    </xf>
    <xf numFmtId="164" fontId="45" fillId="0" borderId="85" xfId="1" applyFont="1" applyBorder="1" applyAlignment="1" applyProtection="1">
      <alignment horizontal="center" vertical="center"/>
      <protection hidden="1"/>
    </xf>
    <xf numFmtId="164" fontId="45" fillId="0" borderId="81" xfId="1" applyFont="1" applyBorder="1" applyAlignment="1" applyProtection="1">
      <alignment horizontal="center" vertical="center"/>
      <protection hidden="1"/>
    </xf>
    <xf numFmtId="0" fontId="2" fillId="0" borderId="86" xfId="0" applyFont="1" applyBorder="1" applyAlignment="1" applyProtection="1">
      <alignment horizontal="center" vertical="center" wrapText="1"/>
      <protection hidden="1"/>
    </xf>
    <xf numFmtId="0" fontId="2" fillId="0" borderId="87" xfId="0" applyFont="1" applyBorder="1" applyAlignment="1" applyProtection="1">
      <alignment horizontal="center" vertical="center"/>
      <protection hidden="1"/>
    </xf>
    <xf numFmtId="164" fontId="7" fillId="0" borderId="203" xfId="1" applyFont="1" applyBorder="1" applyAlignment="1" applyProtection="1">
      <alignment horizontal="left" vertical="center"/>
      <protection hidden="1"/>
    </xf>
    <xf numFmtId="164" fontId="7" fillId="0" borderId="204" xfId="1" applyFont="1" applyBorder="1" applyAlignment="1" applyProtection="1">
      <alignment horizontal="left" vertical="center"/>
      <protection hidden="1"/>
    </xf>
    <xf numFmtId="164" fontId="7" fillId="0" borderId="70" xfId="1" applyFont="1" applyBorder="1" applyAlignment="1" applyProtection="1">
      <alignment horizontal="center" vertical="center"/>
      <protection hidden="1"/>
    </xf>
    <xf numFmtId="164" fontId="7" fillId="0" borderId="205" xfId="1" applyFont="1" applyBorder="1" applyAlignment="1" applyProtection="1">
      <alignment horizontal="center" vertical="center"/>
      <protection hidden="1"/>
    </xf>
    <xf numFmtId="164" fontId="6" fillId="0" borderId="82" xfId="1" applyFont="1" applyFill="1" applyBorder="1" applyAlignment="1" applyProtection="1">
      <alignment horizontal="left"/>
      <protection hidden="1"/>
    </xf>
    <xf numFmtId="164" fontId="7" fillId="0" borderId="206" xfId="1" applyFont="1" applyBorder="1" applyAlignment="1" applyProtection="1">
      <alignment horizontal="left" vertical="center"/>
      <protection hidden="1"/>
    </xf>
    <xf numFmtId="164" fontId="7" fillId="0" borderId="207" xfId="1" applyFont="1" applyBorder="1" applyAlignment="1" applyProtection="1">
      <alignment horizontal="left" vertical="center"/>
      <protection hidden="1"/>
    </xf>
    <xf numFmtId="0" fontId="25" fillId="16" borderId="80" xfId="0" applyFont="1" applyFill="1" applyBorder="1" applyAlignment="1" applyProtection="1">
      <alignment horizontal="center" vertical="center"/>
      <protection hidden="1"/>
    </xf>
    <xf numFmtId="0" fontId="25" fillId="16" borderId="85" xfId="0" applyFont="1" applyFill="1" applyBorder="1" applyAlignment="1" applyProtection="1">
      <alignment horizontal="center" vertical="center"/>
      <protection hidden="1"/>
    </xf>
    <xf numFmtId="0" fontId="25" fillId="16" borderId="81" xfId="0" applyFont="1" applyFill="1" applyBorder="1" applyAlignment="1" applyProtection="1">
      <alignment horizontal="center" vertical="center"/>
      <protection hidden="1"/>
    </xf>
    <xf numFmtId="164" fontId="7" fillId="0" borderId="29" xfId="1" applyFont="1" applyBorder="1" applyAlignment="1" applyProtection="1">
      <alignment horizontal="left" vertical="center"/>
      <protection hidden="1"/>
    </xf>
    <xf numFmtId="164" fontId="7" fillId="0" borderId="29" xfId="1" applyFont="1" applyBorder="1" applyAlignment="1" applyProtection="1">
      <alignment horizontal="center" vertical="center"/>
      <protection hidden="1"/>
    </xf>
    <xf numFmtId="164" fontId="7" fillId="0" borderId="208" xfId="1" applyFont="1" applyBorder="1" applyAlignment="1" applyProtection="1">
      <alignment horizontal="center" vertical="center"/>
      <protection hidden="1"/>
    </xf>
    <xf numFmtId="164" fontId="7" fillId="0" borderId="180" xfId="1" applyFont="1" applyBorder="1" applyAlignment="1" applyProtection="1">
      <alignment horizontal="left" vertical="center"/>
      <protection hidden="1"/>
    </xf>
    <xf numFmtId="0" fontId="7" fillId="0" borderId="91" xfId="0" applyFont="1" applyBorder="1" applyAlignment="1" applyProtection="1">
      <alignment horizontal="left" vertical="center" indent="1"/>
      <protection hidden="1"/>
    </xf>
    <xf numFmtId="0" fontId="7" fillId="0" borderId="87" xfId="0" applyFont="1" applyBorder="1" applyAlignment="1" applyProtection="1">
      <alignment horizontal="left" vertical="center" indent="1"/>
      <protection hidden="1"/>
    </xf>
    <xf numFmtId="0" fontId="25" fillId="16" borderId="80" xfId="0" applyFont="1" applyFill="1" applyBorder="1" applyAlignment="1" applyProtection="1">
      <alignment horizontal="left" vertical="center" wrapText="1"/>
      <protection hidden="1"/>
    </xf>
    <xf numFmtId="0" fontId="25" fillId="16" borderId="85" xfId="0" applyFont="1" applyFill="1" applyBorder="1" applyAlignment="1" applyProtection="1">
      <alignment horizontal="left" vertical="center" wrapText="1"/>
      <protection hidden="1"/>
    </xf>
    <xf numFmtId="0" fontId="25" fillId="16" borderId="210" xfId="0" applyFont="1" applyFill="1" applyBorder="1" applyAlignment="1" applyProtection="1">
      <alignment horizontal="left" vertical="center" wrapText="1"/>
      <protection hidden="1"/>
    </xf>
    <xf numFmtId="0" fontId="45" fillId="0" borderId="80" xfId="0" applyFont="1" applyBorder="1" applyAlignment="1" applyProtection="1">
      <alignment horizontal="center" vertical="center"/>
      <protection hidden="1"/>
    </xf>
    <xf numFmtId="0" fontId="45" fillId="0" borderId="85" xfId="0" applyFont="1" applyBorder="1" applyAlignment="1" applyProtection="1">
      <alignment horizontal="center" vertical="center"/>
      <protection hidden="1"/>
    </xf>
    <xf numFmtId="0" fontId="45" fillId="0" borderId="81" xfId="0" applyFont="1" applyBorder="1" applyAlignment="1" applyProtection="1">
      <alignment horizontal="center" vertical="center"/>
      <protection hidden="1"/>
    </xf>
    <xf numFmtId="0" fontId="7" fillId="0" borderId="84" xfId="0" applyFont="1" applyBorder="1" applyAlignment="1" applyProtection="1">
      <alignment horizontal="left" vertical="center" indent="1"/>
      <protection hidden="1"/>
    </xf>
    <xf numFmtId="0" fontId="124" fillId="0" borderId="84" xfId="0" applyFont="1" applyBorder="1" applyAlignment="1" applyProtection="1">
      <alignment horizontal="left" vertical="top" wrapText="1" indent="1"/>
      <protection locked="0"/>
    </xf>
    <xf numFmtId="164" fontId="7" fillId="0" borderId="209" xfId="1" applyFont="1" applyBorder="1" applyAlignment="1" applyProtection="1">
      <alignment horizontal="left" vertical="center"/>
      <protection hidden="1"/>
    </xf>
    <xf numFmtId="0" fontId="7" fillId="0" borderId="85" xfId="0" applyFont="1" applyBorder="1" applyAlignment="1" applyProtection="1">
      <alignment horizontal="left" vertical="center" indent="1"/>
      <protection hidden="1"/>
    </xf>
    <xf numFmtId="0" fontId="7" fillId="0" borderId="81" xfId="0" applyFont="1" applyBorder="1" applyAlignment="1" applyProtection="1">
      <alignment horizontal="left" vertical="center" indent="1"/>
      <protection hidden="1"/>
    </xf>
    <xf numFmtId="0" fontId="2" fillId="0" borderId="84" xfId="0" applyFont="1" applyBorder="1" applyAlignment="1" applyProtection="1">
      <alignment horizontal="center" vertical="center" wrapText="1"/>
      <protection hidden="1"/>
    </xf>
    <xf numFmtId="0" fontId="2" fillId="0" borderId="84" xfId="0" applyFont="1" applyBorder="1" applyAlignment="1" applyProtection="1">
      <alignment horizontal="center" vertical="center"/>
      <protection hidden="1"/>
    </xf>
    <xf numFmtId="0" fontId="10" fillId="0" borderId="80" xfId="0" applyFont="1" applyBorder="1" applyAlignment="1" applyProtection="1">
      <alignment horizontal="left" vertical="center"/>
      <protection hidden="1"/>
    </xf>
    <xf numFmtId="0" fontId="10" fillId="0" borderId="85" xfId="0" applyFont="1" applyBorder="1" applyAlignment="1" applyProtection="1">
      <alignment horizontal="left" vertical="center"/>
      <protection hidden="1"/>
    </xf>
    <xf numFmtId="0" fontId="10" fillId="0" borderId="210" xfId="0" applyFont="1" applyBorder="1" applyAlignment="1" applyProtection="1">
      <alignment horizontal="left" vertical="center"/>
      <protection hidden="1"/>
    </xf>
    <xf numFmtId="164" fontId="7" fillId="0" borderId="82" xfId="1" applyFont="1" applyBorder="1" applyAlignment="1" applyProtection="1">
      <alignment horizontal="left" vertical="center"/>
      <protection hidden="1"/>
    </xf>
    <xf numFmtId="0" fontId="10" fillId="0" borderId="80" xfId="0" applyFont="1" applyFill="1" applyBorder="1" applyAlignment="1" applyProtection="1">
      <alignment horizontal="left" vertical="center"/>
      <protection hidden="1"/>
    </xf>
    <xf numFmtId="0" fontId="10" fillId="0" borderId="85" xfId="0" applyFont="1" applyFill="1" applyBorder="1" applyAlignment="1" applyProtection="1">
      <alignment horizontal="left" vertical="center"/>
      <protection hidden="1"/>
    </xf>
    <xf numFmtId="0" fontId="10" fillId="0" borderId="210" xfId="0" applyFont="1" applyFill="1" applyBorder="1" applyAlignment="1" applyProtection="1">
      <alignment horizontal="left" vertical="center"/>
      <protection hidden="1"/>
    </xf>
  </cellXfs>
  <cellStyles count="18">
    <cellStyle name="Lien hypertexte" xfId="7" builtinId="8"/>
    <cellStyle name="Lien hypertexte 2" xfId="16"/>
    <cellStyle name="Milliers" xfId="14" builtinId="3"/>
    <cellStyle name="Milliers [0]" xfId="1" builtinId="6"/>
    <cellStyle name="Milliers [0] 2" xfId="11"/>
    <cellStyle name="Milliers 2" xfId="4"/>
    <cellStyle name="Normal" xfId="0" builtinId="0"/>
    <cellStyle name="Normal 10" xfId="17"/>
    <cellStyle name="Normal 2" xfId="5"/>
    <cellStyle name="Normal 3" xfId="2"/>
    <cellStyle name="Normal 4" xfId="13"/>
    <cellStyle name="Normal 6" xfId="10"/>
    <cellStyle name="Normal 9" xfId="15"/>
    <cellStyle name="Normal_03-CO-ATEF" xfId="12"/>
    <cellStyle name="Normal_Liasse Fiscale Ohada" xfId="6"/>
    <cellStyle name="Normal_LIASSE SYSCOA ESSAI 1999" xfId="8"/>
    <cellStyle name="Pourcentage" xfId="9" builtinId="5"/>
    <cellStyle name="Pourcentage 2" xfId="3"/>
  </cellStyles>
  <dxfs count="28">
    <dxf>
      <font>
        <b/>
        <i/>
        <color rgb="FFFF0000"/>
      </font>
    </dxf>
    <dxf>
      <font>
        <b/>
        <i/>
        <color rgb="FFFF0000"/>
      </font>
    </dxf>
    <dxf>
      <font>
        <b/>
        <i/>
        <color rgb="FFFF0000"/>
      </font>
    </dxf>
    <dxf>
      <font>
        <b/>
        <i/>
        <color rgb="FFFF0000"/>
      </font>
    </dxf>
    <dxf>
      <font>
        <b/>
        <i/>
        <color rgb="FFFF0000"/>
      </font>
    </dxf>
    <dxf>
      <font>
        <b/>
        <i/>
        <color rgb="FFFF0000"/>
      </font>
    </dxf>
    <dxf>
      <font>
        <color rgb="FFFF0000"/>
      </font>
    </dxf>
    <dxf>
      <font>
        <b/>
        <i val="0"/>
        <color rgb="FFFFFF00"/>
      </font>
    </dxf>
    <dxf>
      <font>
        <b/>
        <i/>
        <color rgb="FFFF0000"/>
      </font>
    </dxf>
    <dxf>
      <font>
        <b/>
        <i/>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14996795556505021"/>
        </patternFill>
      </fill>
    </dxf>
    <dxf>
      <fill>
        <patternFill>
          <bgColor rgb="FFFF0000"/>
        </patternFill>
      </fill>
    </dxf>
    <dxf>
      <fill>
        <patternFill>
          <bgColor rgb="FFFF0000"/>
        </patternFill>
      </fill>
    </dxf>
    <dxf>
      <fill>
        <patternFill>
          <bgColor theme="0" tint="-0.14996795556505021"/>
        </patternFill>
      </fill>
    </dxf>
    <dxf>
      <fill>
        <patternFill patternType="lightUp"/>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externalLink" Target="externalLinks/externalLink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xml"/></Relationships>
</file>

<file path=xl/drawings/_rels/drawing2.xml.rels><?xml version="1.0" encoding="UTF-8" standalone="yes"?>
<Relationships xmlns="http://schemas.openxmlformats.org/package/2006/relationships"><Relationship Id="rId1" Type="http://schemas.openxmlformats.org/officeDocument/2006/relationships/hyperlink" Target="#'MENU PRINCIPAL'!C1"/></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MENU PRINCIPAL'!A1"/></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MENU PRINCIPAL'!A1"/></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MENU PRINCIPAL'!A1"/></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MENU PRINCIPAL'!A1"/></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MENU PRINCIPAL'!A1"/></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MENU PRINCIPAL'!A1"/></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MENU PRINCIPAL'!A1"/></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MENU PRINCIPAL'!A1"/></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MENU PRINCIPAL'!A1"/></Relationships>
</file>

<file path=xl/drawings/_rels/drawing1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MENU PRINCIPAL'!A1"/></Relationships>
</file>

<file path=xl/drawings/_rels/drawing1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MENU PRINCIPAL'!A1"/></Relationships>
</file>

<file path=xl/drawings/_rels/drawing1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MENU PRINCIPAL'!A1"/></Relationships>
</file>

<file path=xl/drawings/_rels/drawing1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MENU PRINCIPAL'!A1"/></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hyperlink" Target="#'MENU PRINCIPAL'!C1"/></Relationships>
</file>

<file path=xl/drawings/_rels/drawing19.xml.rels><?xml version="1.0" encoding="UTF-8" standalone="yes"?>
<Relationships xmlns="http://schemas.openxmlformats.org/package/2006/relationships"><Relationship Id="rId1" Type="http://schemas.openxmlformats.org/officeDocument/2006/relationships/hyperlink" Target="#'MENU PRINCIPAL'!C1"/></Relationships>
</file>

<file path=xl/drawings/_rels/drawing20.xml.rels><?xml version="1.0" encoding="UTF-8" standalone="yes"?>
<Relationships xmlns="http://schemas.openxmlformats.org/package/2006/relationships"><Relationship Id="rId1" Type="http://schemas.openxmlformats.org/officeDocument/2006/relationships/hyperlink" Target="#'MENU PRINCIPAL'!C1"/></Relationships>
</file>

<file path=xl/drawings/_rels/drawing21.xml.rels><?xml version="1.0" encoding="UTF-8" standalone="yes"?>
<Relationships xmlns="http://schemas.openxmlformats.org/package/2006/relationships"><Relationship Id="rId1" Type="http://schemas.openxmlformats.org/officeDocument/2006/relationships/hyperlink" Target="#'MENU PRINCIPAL'!C1"/></Relationships>
</file>

<file path=xl/drawings/_rels/drawing22.xml.rels><?xml version="1.0" encoding="UTF-8" standalone="yes"?>
<Relationships xmlns="http://schemas.openxmlformats.org/package/2006/relationships"><Relationship Id="rId1" Type="http://schemas.openxmlformats.org/officeDocument/2006/relationships/hyperlink" Target="#'MENU PRINCIPAL'!C1"/></Relationships>
</file>

<file path=xl/drawings/_rels/drawing23.xml.rels><?xml version="1.0" encoding="UTF-8" standalone="yes"?>
<Relationships xmlns="http://schemas.openxmlformats.org/package/2006/relationships"><Relationship Id="rId1" Type="http://schemas.openxmlformats.org/officeDocument/2006/relationships/hyperlink" Target="#'MENU PRINCIPAL'!C1"/></Relationships>
</file>

<file path=xl/drawings/_rels/drawing24.xml.rels><?xml version="1.0" encoding="UTF-8" standalone="yes"?>
<Relationships xmlns="http://schemas.openxmlformats.org/package/2006/relationships"><Relationship Id="rId1" Type="http://schemas.openxmlformats.org/officeDocument/2006/relationships/hyperlink" Target="#'MENU PRINCIPAL'!C1"/></Relationships>
</file>

<file path=xl/drawings/_rels/drawing25.xml.rels><?xml version="1.0" encoding="UTF-8" standalone="yes"?>
<Relationships xmlns="http://schemas.openxmlformats.org/package/2006/relationships"><Relationship Id="rId1" Type="http://schemas.openxmlformats.org/officeDocument/2006/relationships/hyperlink" Target="#'MENU PRINCIPAL'!C1"/></Relationships>
</file>

<file path=xl/drawings/_rels/drawing26.xml.rels><?xml version="1.0" encoding="UTF-8" standalone="yes"?>
<Relationships xmlns="http://schemas.openxmlformats.org/package/2006/relationships"><Relationship Id="rId1" Type="http://schemas.openxmlformats.org/officeDocument/2006/relationships/hyperlink" Target="#'MENU PRINCIPAL'!C1"/></Relationships>
</file>

<file path=xl/drawings/_rels/drawing27.xml.rels><?xml version="1.0" encoding="UTF-8" standalone="yes"?>
<Relationships xmlns="http://schemas.openxmlformats.org/package/2006/relationships"><Relationship Id="rId1" Type="http://schemas.openxmlformats.org/officeDocument/2006/relationships/hyperlink" Target="#'MENU PRINCIPAL'!C1"/></Relationships>
</file>

<file path=xl/drawings/_rels/drawing28.xml.rels><?xml version="1.0" encoding="UTF-8" standalone="yes"?>
<Relationships xmlns="http://schemas.openxmlformats.org/package/2006/relationships"><Relationship Id="rId1" Type="http://schemas.openxmlformats.org/officeDocument/2006/relationships/hyperlink" Target="#'MENU PRINCIPAL'!C1"/></Relationships>
</file>

<file path=xl/drawings/_rels/drawing29.xml.rels><?xml version="1.0" encoding="UTF-8" standalone="yes"?>
<Relationships xmlns="http://schemas.openxmlformats.org/package/2006/relationships"><Relationship Id="rId1" Type="http://schemas.openxmlformats.org/officeDocument/2006/relationships/hyperlink" Target="#'MENU PRINCIPAL'!C1"/></Relationships>
</file>

<file path=xl/drawings/_rels/drawing30.xml.rels><?xml version="1.0" encoding="UTF-8" standalone="yes"?>
<Relationships xmlns="http://schemas.openxmlformats.org/package/2006/relationships"><Relationship Id="rId1" Type="http://schemas.openxmlformats.org/officeDocument/2006/relationships/hyperlink" Target="#'MENU PRINCIPAL'!C1"/></Relationships>
</file>

<file path=xl/drawings/_rels/drawing31.xml.rels><?xml version="1.0" encoding="UTF-8" standalone="yes"?>
<Relationships xmlns="http://schemas.openxmlformats.org/package/2006/relationships"><Relationship Id="rId1" Type="http://schemas.openxmlformats.org/officeDocument/2006/relationships/hyperlink" Target="#'MENU PRINCIPAL'!C1"/></Relationships>
</file>

<file path=xl/drawings/_rels/drawing32.xml.rels><?xml version="1.0" encoding="UTF-8" standalone="yes"?>
<Relationships xmlns="http://schemas.openxmlformats.org/package/2006/relationships"><Relationship Id="rId1" Type="http://schemas.openxmlformats.org/officeDocument/2006/relationships/hyperlink" Target="#'MENU PRINCIPAL'!C1"/></Relationships>
</file>

<file path=xl/drawings/_rels/drawing33.xml.rels><?xml version="1.0" encoding="UTF-8" standalone="yes"?>
<Relationships xmlns="http://schemas.openxmlformats.org/package/2006/relationships"><Relationship Id="rId1" Type="http://schemas.openxmlformats.org/officeDocument/2006/relationships/hyperlink" Target="#'MENU PRINCIPAL'!C1"/></Relationships>
</file>

<file path=xl/drawings/_rels/drawing34.xml.rels><?xml version="1.0" encoding="UTF-8" standalone="yes"?>
<Relationships xmlns="http://schemas.openxmlformats.org/package/2006/relationships"><Relationship Id="rId1" Type="http://schemas.openxmlformats.org/officeDocument/2006/relationships/hyperlink" Target="#'MENU PRINCIPAL'!C1"/></Relationships>
</file>

<file path=xl/drawings/_rels/drawing35.xml.rels><?xml version="1.0" encoding="UTF-8" standalone="yes"?>
<Relationships xmlns="http://schemas.openxmlformats.org/package/2006/relationships"><Relationship Id="rId1" Type="http://schemas.openxmlformats.org/officeDocument/2006/relationships/hyperlink" Target="#'MENU PRINCIPAL'!C1"/></Relationships>
</file>

<file path=xl/drawings/_rels/drawing36.xml.rels><?xml version="1.0" encoding="UTF-8" standalone="yes"?>
<Relationships xmlns="http://schemas.openxmlformats.org/package/2006/relationships"><Relationship Id="rId1" Type="http://schemas.openxmlformats.org/officeDocument/2006/relationships/hyperlink" Target="#'MENU PRINCIPAL'!C1"/></Relationships>
</file>

<file path=xl/drawings/_rels/drawing37.xml.rels><?xml version="1.0" encoding="UTF-8" standalone="yes"?>
<Relationships xmlns="http://schemas.openxmlformats.org/package/2006/relationships"><Relationship Id="rId1" Type="http://schemas.openxmlformats.org/officeDocument/2006/relationships/hyperlink" Target="#'MENU PRINCIPAL'!C1"/></Relationships>
</file>

<file path=xl/drawings/_rels/drawing38.xml.rels><?xml version="1.0" encoding="UTF-8" standalone="yes"?>
<Relationships xmlns="http://schemas.openxmlformats.org/package/2006/relationships"><Relationship Id="rId1" Type="http://schemas.openxmlformats.org/officeDocument/2006/relationships/hyperlink" Target="#'MENU PRINCIPAL'!C1"/></Relationships>
</file>

<file path=xl/drawings/_rels/drawing39.xml.rels><?xml version="1.0" encoding="UTF-8" standalone="yes"?>
<Relationships xmlns="http://schemas.openxmlformats.org/package/2006/relationships"><Relationship Id="rId1" Type="http://schemas.openxmlformats.org/officeDocument/2006/relationships/hyperlink" Target="#'MENU PRINCIPAL'!C1"/></Relationships>
</file>

<file path=xl/drawings/_rels/drawing40.xml.rels><?xml version="1.0" encoding="UTF-8" standalone="yes"?>
<Relationships xmlns="http://schemas.openxmlformats.org/package/2006/relationships"><Relationship Id="rId1" Type="http://schemas.openxmlformats.org/officeDocument/2006/relationships/hyperlink" Target="#'MENU PRINCIPAL'!C1"/></Relationships>
</file>

<file path=xl/drawings/_rels/drawing41.xml.rels><?xml version="1.0" encoding="UTF-8" standalone="yes"?>
<Relationships xmlns="http://schemas.openxmlformats.org/package/2006/relationships"><Relationship Id="rId1" Type="http://schemas.openxmlformats.org/officeDocument/2006/relationships/hyperlink" Target="#'MENU PRINCIPAL'!C1"/></Relationships>
</file>

<file path=xl/drawings/drawing1.xml><?xml version="1.0" encoding="utf-8"?>
<xdr:wsDr xmlns:xdr="http://schemas.openxmlformats.org/drawingml/2006/spreadsheetDrawing" xmlns:a="http://schemas.openxmlformats.org/drawingml/2006/main">
  <xdr:twoCellAnchor>
    <xdr:from>
      <xdr:col>0</xdr:col>
      <xdr:colOff>1</xdr:colOff>
      <xdr:row>27</xdr:row>
      <xdr:rowOff>0</xdr:rowOff>
    </xdr:from>
    <xdr:to>
      <xdr:col>0</xdr:col>
      <xdr:colOff>45720</xdr:colOff>
      <xdr:row>28</xdr:row>
      <xdr:rowOff>42334</xdr:rowOff>
    </xdr:to>
    <xdr:sp macro="[2]!Concepteur_Cliquer" textlink="">
      <xdr:nvSpPr>
        <xdr:cNvPr id="13" name="Concepteur">
          <a:extLst>
            <a:ext uri="{FF2B5EF4-FFF2-40B4-BE49-F238E27FC236}">
              <a16:creationId xmlns:a16="http://schemas.microsoft.com/office/drawing/2014/main" id="{3BA20FFD-D421-4BD0-A111-A658AC2E92F1}"/>
            </a:ext>
          </a:extLst>
        </xdr:cNvPr>
        <xdr:cNvSpPr/>
      </xdr:nvSpPr>
      <xdr:spPr>
        <a:xfrm>
          <a:off x="2486026" y="9342966"/>
          <a:ext cx="45719" cy="91018"/>
        </a:xfrm>
        <a:prstGeom prst="rect">
          <a:avLst/>
        </a:prstGeom>
        <a:solidFill>
          <a:schemeClr val="accent5">
            <a:lumMod val="50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I"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23</xdr:col>
      <xdr:colOff>571500</xdr:colOff>
      <xdr:row>17</xdr:row>
      <xdr:rowOff>0</xdr:rowOff>
    </xdr:from>
    <xdr:to>
      <xdr:col>23</xdr:col>
      <xdr:colOff>704850</xdr:colOff>
      <xdr:row>17</xdr:row>
      <xdr:rowOff>152400</xdr:rowOff>
    </xdr:to>
    <xdr:sp macro="[2]!Parcheminvertical1_Cliquer" textlink="">
      <xdr:nvSpPr>
        <xdr:cNvPr id="2" name="Parchemin : vertical 1">
          <a:extLst>
            <a:ext uri="{FF2B5EF4-FFF2-40B4-BE49-F238E27FC236}">
              <a16:creationId xmlns:a16="http://schemas.microsoft.com/office/drawing/2014/main" id="{ACC29E13-FAF7-4C44-9D87-FE70D37C63A9}"/>
            </a:ext>
          </a:extLst>
        </xdr:cNvPr>
        <xdr:cNvSpPr/>
      </xdr:nvSpPr>
      <xdr:spPr>
        <a:xfrm>
          <a:off x="9458325" y="2438400"/>
          <a:ext cx="0" cy="152400"/>
        </a:xfrm>
        <a:prstGeom prst="verticalScroll">
          <a:avLst/>
        </a:prstGeom>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I" sz="1100"/>
        </a:p>
      </xdr:txBody>
    </xdr:sp>
    <xdr:clientData/>
  </xdr:twoCellAnchor>
  <xdr:twoCellAnchor>
    <xdr:from>
      <xdr:col>23</xdr:col>
      <xdr:colOff>571500</xdr:colOff>
      <xdr:row>18</xdr:row>
      <xdr:rowOff>0</xdr:rowOff>
    </xdr:from>
    <xdr:to>
      <xdr:col>23</xdr:col>
      <xdr:colOff>704850</xdr:colOff>
      <xdr:row>18</xdr:row>
      <xdr:rowOff>152400</xdr:rowOff>
    </xdr:to>
    <xdr:sp macro="[2]!Parcheminvertical2_Cliquer" textlink="">
      <xdr:nvSpPr>
        <xdr:cNvPr id="3" name="Parchemin : vertical 2">
          <a:extLst>
            <a:ext uri="{FF2B5EF4-FFF2-40B4-BE49-F238E27FC236}">
              <a16:creationId xmlns:a16="http://schemas.microsoft.com/office/drawing/2014/main" id="{5D73EA63-B5B7-4115-BBA3-5893DB1B73FA}"/>
            </a:ext>
          </a:extLst>
        </xdr:cNvPr>
        <xdr:cNvSpPr/>
      </xdr:nvSpPr>
      <xdr:spPr>
        <a:xfrm>
          <a:off x="9458325" y="2628900"/>
          <a:ext cx="0" cy="152400"/>
        </a:xfrm>
        <a:prstGeom prst="verticalScroll">
          <a:avLst/>
        </a:prstGeom>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I" sz="1100"/>
        </a:p>
      </xdr:txBody>
    </xdr:sp>
    <xdr:clientData/>
  </xdr:twoCellAnchor>
  <xdr:twoCellAnchor>
    <xdr:from>
      <xdr:col>23</xdr:col>
      <xdr:colOff>571500</xdr:colOff>
      <xdr:row>19</xdr:row>
      <xdr:rowOff>0</xdr:rowOff>
    </xdr:from>
    <xdr:to>
      <xdr:col>23</xdr:col>
      <xdr:colOff>704850</xdr:colOff>
      <xdr:row>19</xdr:row>
      <xdr:rowOff>152400</xdr:rowOff>
    </xdr:to>
    <xdr:sp macro="[2]!Parcheminvertical3_Cliquer" textlink="">
      <xdr:nvSpPr>
        <xdr:cNvPr id="4" name="Parchemin : vertical 3">
          <a:extLst>
            <a:ext uri="{FF2B5EF4-FFF2-40B4-BE49-F238E27FC236}">
              <a16:creationId xmlns:a16="http://schemas.microsoft.com/office/drawing/2014/main" id="{E8615371-8411-4D48-981E-8DB37B3C7A59}"/>
            </a:ext>
          </a:extLst>
        </xdr:cNvPr>
        <xdr:cNvSpPr/>
      </xdr:nvSpPr>
      <xdr:spPr>
        <a:xfrm>
          <a:off x="9458325" y="2828925"/>
          <a:ext cx="0" cy="152400"/>
        </a:xfrm>
        <a:prstGeom prst="verticalScroll">
          <a:avLst/>
        </a:prstGeom>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I" sz="1100"/>
        </a:p>
      </xdr:txBody>
    </xdr:sp>
    <xdr:clientData/>
  </xdr:twoCellAnchor>
  <xdr:twoCellAnchor>
    <xdr:from>
      <xdr:col>23</xdr:col>
      <xdr:colOff>571500</xdr:colOff>
      <xdr:row>20</xdr:row>
      <xdr:rowOff>0</xdr:rowOff>
    </xdr:from>
    <xdr:to>
      <xdr:col>23</xdr:col>
      <xdr:colOff>704850</xdr:colOff>
      <xdr:row>20</xdr:row>
      <xdr:rowOff>152400</xdr:rowOff>
    </xdr:to>
    <xdr:sp macro="[2]!Parcheminvertical4_Cliquer" textlink="">
      <xdr:nvSpPr>
        <xdr:cNvPr id="5" name="Parchemin : vertical 4">
          <a:extLst>
            <a:ext uri="{FF2B5EF4-FFF2-40B4-BE49-F238E27FC236}">
              <a16:creationId xmlns:a16="http://schemas.microsoft.com/office/drawing/2014/main" id="{9CCB1950-9D70-48AD-A14A-28381C823BF3}"/>
            </a:ext>
          </a:extLst>
        </xdr:cNvPr>
        <xdr:cNvSpPr/>
      </xdr:nvSpPr>
      <xdr:spPr>
        <a:xfrm>
          <a:off x="9458325" y="3028950"/>
          <a:ext cx="0" cy="152400"/>
        </a:xfrm>
        <a:prstGeom prst="verticalScroll">
          <a:avLst/>
        </a:prstGeom>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I" sz="1100"/>
        </a:p>
      </xdr:txBody>
    </xdr:sp>
    <xdr:clientData/>
  </xdr:twoCellAnchor>
  <xdr:twoCellAnchor>
    <xdr:from>
      <xdr:col>23</xdr:col>
      <xdr:colOff>571500</xdr:colOff>
      <xdr:row>21</xdr:row>
      <xdr:rowOff>0</xdr:rowOff>
    </xdr:from>
    <xdr:to>
      <xdr:col>23</xdr:col>
      <xdr:colOff>704850</xdr:colOff>
      <xdr:row>21</xdr:row>
      <xdr:rowOff>152400</xdr:rowOff>
    </xdr:to>
    <xdr:sp macro="[2]!Parcheminvertical5_Cliquer" textlink="">
      <xdr:nvSpPr>
        <xdr:cNvPr id="6" name="Parchemin : vertical 5">
          <a:extLst>
            <a:ext uri="{FF2B5EF4-FFF2-40B4-BE49-F238E27FC236}">
              <a16:creationId xmlns:a16="http://schemas.microsoft.com/office/drawing/2014/main" id="{F609DF69-C8C7-41F7-A481-012A84156950}"/>
            </a:ext>
          </a:extLst>
        </xdr:cNvPr>
        <xdr:cNvSpPr/>
      </xdr:nvSpPr>
      <xdr:spPr>
        <a:xfrm>
          <a:off x="9458325" y="3219450"/>
          <a:ext cx="0" cy="152400"/>
        </a:xfrm>
        <a:prstGeom prst="verticalScroll">
          <a:avLst/>
        </a:prstGeom>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I" sz="1100"/>
        </a:p>
      </xdr:txBody>
    </xdr:sp>
    <xdr:clientData/>
  </xdr:twoCellAnchor>
  <xdr:twoCellAnchor>
    <xdr:from>
      <xdr:col>23</xdr:col>
      <xdr:colOff>571500</xdr:colOff>
      <xdr:row>22</xdr:row>
      <xdr:rowOff>0</xdr:rowOff>
    </xdr:from>
    <xdr:to>
      <xdr:col>23</xdr:col>
      <xdr:colOff>704850</xdr:colOff>
      <xdr:row>22</xdr:row>
      <xdr:rowOff>152400</xdr:rowOff>
    </xdr:to>
    <xdr:sp macro="[2]!Parcheminvertical6_Cliquer" textlink="">
      <xdr:nvSpPr>
        <xdr:cNvPr id="7" name="Parchemin : vertical 6">
          <a:extLst>
            <a:ext uri="{FF2B5EF4-FFF2-40B4-BE49-F238E27FC236}">
              <a16:creationId xmlns:a16="http://schemas.microsoft.com/office/drawing/2014/main" id="{58675849-75ED-4C11-90BE-0C221D57CECD}"/>
            </a:ext>
          </a:extLst>
        </xdr:cNvPr>
        <xdr:cNvSpPr/>
      </xdr:nvSpPr>
      <xdr:spPr>
        <a:xfrm>
          <a:off x="9458325" y="3419475"/>
          <a:ext cx="0" cy="152400"/>
        </a:xfrm>
        <a:prstGeom prst="verticalScroll">
          <a:avLst/>
        </a:prstGeom>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I" sz="1100"/>
        </a:p>
      </xdr:txBody>
    </xdr:sp>
    <xdr:clientData/>
  </xdr:twoCellAnchor>
  <xdr:twoCellAnchor>
    <xdr:from>
      <xdr:col>23</xdr:col>
      <xdr:colOff>571500</xdr:colOff>
      <xdr:row>23</xdr:row>
      <xdr:rowOff>0</xdr:rowOff>
    </xdr:from>
    <xdr:to>
      <xdr:col>23</xdr:col>
      <xdr:colOff>704850</xdr:colOff>
      <xdr:row>23</xdr:row>
      <xdr:rowOff>152400</xdr:rowOff>
    </xdr:to>
    <xdr:sp macro="[2]!Parcheminvertical7_Cliquer" textlink="">
      <xdr:nvSpPr>
        <xdr:cNvPr id="8" name="Parchemin : vertical 7">
          <a:extLst>
            <a:ext uri="{FF2B5EF4-FFF2-40B4-BE49-F238E27FC236}">
              <a16:creationId xmlns:a16="http://schemas.microsoft.com/office/drawing/2014/main" id="{D212E8B1-5180-4181-95B6-7D25A2ABC65F}"/>
            </a:ext>
          </a:extLst>
        </xdr:cNvPr>
        <xdr:cNvSpPr/>
      </xdr:nvSpPr>
      <xdr:spPr>
        <a:xfrm>
          <a:off x="9458325" y="3619500"/>
          <a:ext cx="0" cy="152400"/>
        </a:xfrm>
        <a:prstGeom prst="verticalScroll">
          <a:avLst/>
        </a:prstGeom>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I" sz="1100"/>
        </a:p>
      </xdr:txBody>
    </xdr:sp>
    <xdr:clientData/>
  </xdr:twoCellAnchor>
  <xdr:twoCellAnchor>
    <xdr:from>
      <xdr:col>23</xdr:col>
      <xdr:colOff>571500</xdr:colOff>
      <xdr:row>24</xdr:row>
      <xdr:rowOff>0</xdr:rowOff>
    </xdr:from>
    <xdr:to>
      <xdr:col>23</xdr:col>
      <xdr:colOff>704850</xdr:colOff>
      <xdr:row>24</xdr:row>
      <xdr:rowOff>152400</xdr:rowOff>
    </xdr:to>
    <xdr:sp macro="[2]!Parcheminvertical8_Cliquer" textlink="">
      <xdr:nvSpPr>
        <xdr:cNvPr id="9" name="Parchemin : vertical 8">
          <a:extLst>
            <a:ext uri="{FF2B5EF4-FFF2-40B4-BE49-F238E27FC236}">
              <a16:creationId xmlns:a16="http://schemas.microsoft.com/office/drawing/2014/main" id="{2ECE0B4E-DA94-4E49-A6CA-D5A049E324E3}"/>
            </a:ext>
          </a:extLst>
        </xdr:cNvPr>
        <xdr:cNvSpPr/>
      </xdr:nvSpPr>
      <xdr:spPr>
        <a:xfrm>
          <a:off x="9458325" y="3810000"/>
          <a:ext cx="0" cy="152400"/>
        </a:xfrm>
        <a:prstGeom prst="verticalScroll">
          <a:avLst/>
        </a:prstGeom>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I" sz="1100"/>
        </a:p>
      </xdr:txBody>
    </xdr:sp>
    <xdr:clientData/>
  </xdr:twoCellAnchor>
  <xdr:twoCellAnchor>
    <xdr:from>
      <xdr:col>23</xdr:col>
      <xdr:colOff>228600</xdr:colOff>
      <xdr:row>17</xdr:row>
      <xdr:rowOff>0</xdr:rowOff>
    </xdr:from>
    <xdr:to>
      <xdr:col>23</xdr:col>
      <xdr:colOff>352425</xdr:colOff>
      <xdr:row>17</xdr:row>
      <xdr:rowOff>142875</xdr:rowOff>
    </xdr:to>
    <xdr:sp macro="[2]!Parcheminvertical1_Cliquer" textlink="">
      <xdr:nvSpPr>
        <xdr:cNvPr id="10" name="Parchemin : vertical 9">
          <a:extLst>
            <a:ext uri="{FF2B5EF4-FFF2-40B4-BE49-F238E27FC236}">
              <a16:creationId xmlns:a16="http://schemas.microsoft.com/office/drawing/2014/main" id="{F945B2BF-6F86-43BA-8663-A1F2204E7AD4}"/>
            </a:ext>
          </a:extLst>
        </xdr:cNvPr>
        <xdr:cNvSpPr/>
      </xdr:nvSpPr>
      <xdr:spPr>
        <a:xfrm>
          <a:off x="9334500" y="2438400"/>
          <a:ext cx="123825" cy="142875"/>
        </a:xfrm>
        <a:prstGeom prst="verticalScroll">
          <a:avLst/>
        </a:prstGeom>
        <a:ln>
          <a:solidFill>
            <a:schemeClr val="accent1">
              <a:lumMod val="50000"/>
            </a:schemeClr>
          </a:solid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CI" sz="1100"/>
        </a:p>
      </xdr:txBody>
    </xdr:sp>
    <xdr:clientData/>
  </xdr:twoCellAnchor>
  <xdr:twoCellAnchor>
    <xdr:from>
      <xdr:col>23</xdr:col>
      <xdr:colOff>228600</xdr:colOff>
      <xdr:row>18</xdr:row>
      <xdr:rowOff>9525</xdr:rowOff>
    </xdr:from>
    <xdr:to>
      <xdr:col>23</xdr:col>
      <xdr:colOff>352425</xdr:colOff>
      <xdr:row>18</xdr:row>
      <xdr:rowOff>152400</xdr:rowOff>
    </xdr:to>
    <xdr:sp macro="[2]!Parcheminvertical2_Cliquer" textlink="">
      <xdr:nvSpPr>
        <xdr:cNvPr id="11" name="Parchemin : vertical 10">
          <a:extLst>
            <a:ext uri="{FF2B5EF4-FFF2-40B4-BE49-F238E27FC236}">
              <a16:creationId xmlns:a16="http://schemas.microsoft.com/office/drawing/2014/main" id="{F005BB4D-54C2-4F3F-8F9E-EF38E58615AD}"/>
            </a:ext>
          </a:extLst>
        </xdr:cNvPr>
        <xdr:cNvSpPr/>
      </xdr:nvSpPr>
      <xdr:spPr>
        <a:xfrm>
          <a:off x="9334500" y="2638425"/>
          <a:ext cx="123825" cy="142875"/>
        </a:xfrm>
        <a:prstGeom prst="verticalScroll">
          <a:avLst/>
        </a:prstGeom>
        <a:ln>
          <a:solidFill>
            <a:schemeClr val="accent1">
              <a:lumMod val="50000"/>
            </a:schemeClr>
          </a:solid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CI" sz="1100"/>
        </a:p>
      </xdr:txBody>
    </xdr:sp>
    <xdr:clientData/>
  </xdr:twoCellAnchor>
  <xdr:twoCellAnchor>
    <xdr:from>
      <xdr:col>23</xdr:col>
      <xdr:colOff>228600</xdr:colOff>
      <xdr:row>19</xdr:row>
      <xdr:rowOff>9525</xdr:rowOff>
    </xdr:from>
    <xdr:to>
      <xdr:col>23</xdr:col>
      <xdr:colOff>352425</xdr:colOff>
      <xdr:row>19</xdr:row>
      <xdr:rowOff>152400</xdr:rowOff>
    </xdr:to>
    <xdr:sp macro="[2]!Parcheminvertical3_Cliquer" textlink="">
      <xdr:nvSpPr>
        <xdr:cNvPr id="12" name="Parchemin : vertical 11">
          <a:extLst>
            <a:ext uri="{FF2B5EF4-FFF2-40B4-BE49-F238E27FC236}">
              <a16:creationId xmlns:a16="http://schemas.microsoft.com/office/drawing/2014/main" id="{42D0BB8F-BB73-4579-9609-4784660835A8}"/>
            </a:ext>
          </a:extLst>
        </xdr:cNvPr>
        <xdr:cNvSpPr/>
      </xdr:nvSpPr>
      <xdr:spPr>
        <a:xfrm>
          <a:off x="9334500" y="2838450"/>
          <a:ext cx="123825" cy="142875"/>
        </a:xfrm>
        <a:prstGeom prst="verticalScroll">
          <a:avLst/>
        </a:prstGeom>
        <a:ln>
          <a:solidFill>
            <a:schemeClr val="accent1">
              <a:lumMod val="50000"/>
            </a:schemeClr>
          </a:solid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CI" sz="1100"/>
        </a:p>
      </xdr:txBody>
    </xdr:sp>
    <xdr:clientData/>
  </xdr:twoCellAnchor>
  <xdr:twoCellAnchor>
    <xdr:from>
      <xdr:col>23</xdr:col>
      <xdr:colOff>228600</xdr:colOff>
      <xdr:row>20</xdr:row>
      <xdr:rowOff>9525</xdr:rowOff>
    </xdr:from>
    <xdr:to>
      <xdr:col>23</xdr:col>
      <xdr:colOff>352425</xdr:colOff>
      <xdr:row>20</xdr:row>
      <xdr:rowOff>152400</xdr:rowOff>
    </xdr:to>
    <xdr:sp macro="[2]!Parcheminvertical4_Cliquer" textlink="">
      <xdr:nvSpPr>
        <xdr:cNvPr id="13" name="Parchemin : vertical 1">
          <a:extLst>
            <a:ext uri="{FF2B5EF4-FFF2-40B4-BE49-F238E27FC236}">
              <a16:creationId xmlns:a16="http://schemas.microsoft.com/office/drawing/2014/main" id="{55E4DDFF-44FC-4678-ABEE-7BB9B47DF323}"/>
            </a:ext>
          </a:extLst>
        </xdr:cNvPr>
        <xdr:cNvSpPr/>
      </xdr:nvSpPr>
      <xdr:spPr>
        <a:xfrm>
          <a:off x="9334500" y="3038475"/>
          <a:ext cx="123825" cy="142875"/>
        </a:xfrm>
        <a:prstGeom prst="verticalScroll">
          <a:avLst/>
        </a:prstGeom>
        <a:ln>
          <a:solidFill>
            <a:schemeClr val="accent1">
              <a:lumMod val="50000"/>
            </a:schemeClr>
          </a:solid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CI" sz="1100"/>
        </a:p>
      </xdr:txBody>
    </xdr:sp>
    <xdr:clientData/>
  </xdr:twoCellAnchor>
  <xdr:twoCellAnchor>
    <xdr:from>
      <xdr:col>23</xdr:col>
      <xdr:colOff>228600</xdr:colOff>
      <xdr:row>21</xdr:row>
      <xdr:rowOff>0</xdr:rowOff>
    </xdr:from>
    <xdr:to>
      <xdr:col>23</xdr:col>
      <xdr:colOff>352425</xdr:colOff>
      <xdr:row>21</xdr:row>
      <xdr:rowOff>142875</xdr:rowOff>
    </xdr:to>
    <xdr:sp macro="[2]!Parcheminvertical5_Cliquer" textlink="">
      <xdr:nvSpPr>
        <xdr:cNvPr id="14" name="Parchemin : vertical 13">
          <a:extLst>
            <a:ext uri="{FF2B5EF4-FFF2-40B4-BE49-F238E27FC236}">
              <a16:creationId xmlns:a16="http://schemas.microsoft.com/office/drawing/2014/main" id="{D0343B93-E800-4EF4-8859-1E6CCE91652B}"/>
            </a:ext>
          </a:extLst>
        </xdr:cNvPr>
        <xdr:cNvSpPr/>
      </xdr:nvSpPr>
      <xdr:spPr>
        <a:xfrm>
          <a:off x="9334500" y="3219450"/>
          <a:ext cx="123825" cy="142875"/>
        </a:xfrm>
        <a:prstGeom prst="verticalScroll">
          <a:avLst/>
        </a:prstGeom>
        <a:ln>
          <a:solidFill>
            <a:schemeClr val="accent1">
              <a:lumMod val="50000"/>
            </a:schemeClr>
          </a:solid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CI" sz="1100"/>
        </a:p>
      </xdr:txBody>
    </xdr:sp>
    <xdr:clientData/>
  </xdr:twoCellAnchor>
  <xdr:twoCellAnchor>
    <xdr:from>
      <xdr:col>23</xdr:col>
      <xdr:colOff>228600</xdr:colOff>
      <xdr:row>22</xdr:row>
      <xdr:rowOff>0</xdr:rowOff>
    </xdr:from>
    <xdr:to>
      <xdr:col>23</xdr:col>
      <xdr:colOff>352425</xdr:colOff>
      <xdr:row>22</xdr:row>
      <xdr:rowOff>142875</xdr:rowOff>
    </xdr:to>
    <xdr:sp macro="[2]!Parcheminvertical6_Cliquer" textlink="">
      <xdr:nvSpPr>
        <xdr:cNvPr id="15" name="Parchemin : vertical 14">
          <a:extLst>
            <a:ext uri="{FF2B5EF4-FFF2-40B4-BE49-F238E27FC236}">
              <a16:creationId xmlns:a16="http://schemas.microsoft.com/office/drawing/2014/main" id="{DFE6E80F-8B7B-486D-8AB2-5A83F45FB082}"/>
            </a:ext>
          </a:extLst>
        </xdr:cNvPr>
        <xdr:cNvSpPr/>
      </xdr:nvSpPr>
      <xdr:spPr>
        <a:xfrm>
          <a:off x="9334500" y="3419475"/>
          <a:ext cx="123825" cy="142875"/>
        </a:xfrm>
        <a:prstGeom prst="verticalScroll">
          <a:avLst/>
        </a:prstGeom>
        <a:ln>
          <a:solidFill>
            <a:schemeClr val="accent1">
              <a:lumMod val="50000"/>
            </a:schemeClr>
          </a:solid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CI" sz="1100"/>
        </a:p>
      </xdr:txBody>
    </xdr:sp>
    <xdr:clientData/>
  </xdr:twoCellAnchor>
  <xdr:twoCellAnchor>
    <xdr:from>
      <xdr:col>23</xdr:col>
      <xdr:colOff>228600</xdr:colOff>
      <xdr:row>23</xdr:row>
      <xdr:rowOff>0</xdr:rowOff>
    </xdr:from>
    <xdr:to>
      <xdr:col>23</xdr:col>
      <xdr:colOff>352425</xdr:colOff>
      <xdr:row>23</xdr:row>
      <xdr:rowOff>142875</xdr:rowOff>
    </xdr:to>
    <xdr:sp macro="[2]!Parcheminvertical7_Cliquer" textlink="">
      <xdr:nvSpPr>
        <xdr:cNvPr id="16" name="Parchemin : vertical 15">
          <a:extLst>
            <a:ext uri="{FF2B5EF4-FFF2-40B4-BE49-F238E27FC236}">
              <a16:creationId xmlns:a16="http://schemas.microsoft.com/office/drawing/2014/main" id="{5F477E5D-DF09-444F-8CC6-5DD3F8108450}"/>
            </a:ext>
          </a:extLst>
        </xdr:cNvPr>
        <xdr:cNvSpPr/>
      </xdr:nvSpPr>
      <xdr:spPr>
        <a:xfrm>
          <a:off x="9334500" y="3619500"/>
          <a:ext cx="123825" cy="142875"/>
        </a:xfrm>
        <a:prstGeom prst="verticalScroll">
          <a:avLst/>
        </a:prstGeom>
        <a:ln>
          <a:solidFill>
            <a:schemeClr val="accent1">
              <a:lumMod val="50000"/>
            </a:schemeClr>
          </a:solid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CI" sz="1100"/>
        </a:p>
      </xdr:txBody>
    </xdr:sp>
    <xdr:clientData/>
  </xdr:twoCellAnchor>
  <xdr:twoCellAnchor>
    <xdr:from>
      <xdr:col>23</xdr:col>
      <xdr:colOff>228600</xdr:colOff>
      <xdr:row>24</xdr:row>
      <xdr:rowOff>0</xdr:rowOff>
    </xdr:from>
    <xdr:to>
      <xdr:col>23</xdr:col>
      <xdr:colOff>352425</xdr:colOff>
      <xdr:row>24</xdr:row>
      <xdr:rowOff>142875</xdr:rowOff>
    </xdr:to>
    <xdr:sp macro="[2]!Parcheminvertical8_Cliquer" textlink="">
      <xdr:nvSpPr>
        <xdr:cNvPr id="17" name="Parchemin : vertical 1">
          <a:extLst>
            <a:ext uri="{FF2B5EF4-FFF2-40B4-BE49-F238E27FC236}">
              <a16:creationId xmlns:a16="http://schemas.microsoft.com/office/drawing/2014/main" id="{2AE20418-0498-4C13-B861-8240A8F7EA29}"/>
            </a:ext>
          </a:extLst>
        </xdr:cNvPr>
        <xdr:cNvSpPr/>
      </xdr:nvSpPr>
      <xdr:spPr>
        <a:xfrm>
          <a:off x="9334500" y="3810000"/>
          <a:ext cx="123825" cy="142875"/>
        </a:xfrm>
        <a:prstGeom prst="verticalScroll">
          <a:avLst/>
        </a:prstGeom>
        <a:ln>
          <a:solidFill>
            <a:schemeClr val="accent1">
              <a:lumMod val="50000"/>
            </a:schemeClr>
          </a:solid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fr-CI" sz="1100"/>
        </a:p>
      </xdr:txBody>
    </xdr:sp>
    <xdr:clientData/>
  </xdr:twoCellAnchor>
  <xdr:twoCellAnchor>
    <xdr:from>
      <xdr:col>24</xdr:col>
      <xdr:colOff>200289</xdr:colOff>
      <xdr:row>0</xdr:row>
      <xdr:rowOff>66675</xdr:rowOff>
    </xdr:from>
    <xdr:to>
      <xdr:col>24</xdr:col>
      <xdr:colOff>952501</xdr:colOff>
      <xdr:row>6</xdr:row>
      <xdr:rowOff>123824</xdr:rowOff>
    </xdr:to>
    <xdr:sp macro="" textlink="">
      <xdr:nvSpPr>
        <xdr:cNvPr id="18" name="Organigramme : Alternative 17">
          <a:hlinkClick xmlns:r="http://schemas.openxmlformats.org/officeDocument/2006/relationships" r:id="rId1" tooltip="Retour au menu principal."/>
          <a:extLst>
            <a:ext uri="{FF2B5EF4-FFF2-40B4-BE49-F238E27FC236}">
              <a16:creationId xmlns:a16="http://schemas.microsoft.com/office/drawing/2014/main" id="{22FEEC6F-25D6-4F2E-B487-2E31211E626F}"/>
            </a:ext>
          </a:extLst>
        </xdr:cNvPr>
        <xdr:cNvSpPr/>
      </xdr:nvSpPr>
      <xdr:spPr>
        <a:xfrm>
          <a:off x="9658614" y="66675"/>
          <a:ext cx="752212" cy="304799"/>
        </a:xfrm>
        <a:prstGeom prst="flowChartAlternateProcess">
          <a:avLst/>
        </a:prstGeom>
        <a:ln/>
      </xdr:spPr>
      <xdr:style>
        <a:lnRef idx="0">
          <a:schemeClr val="accent5"/>
        </a:lnRef>
        <a:fillRef idx="3">
          <a:schemeClr val="accent5"/>
        </a:fillRef>
        <a:effectRef idx="3">
          <a:schemeClr val="accent5"/>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fr-CI"/>
            <a:t>MENU</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243416</xdr:colOff>
      <xdr:row>0</xdr:row>
      <xdr:rowOff>95249</xdr:rowOff>
    </xdr:from>
    <xdr:to>
      <xdr:col>17</xdr:col>
      <xdr:colOff>450421</xdr:colOff>
      <xdr:row>2</xdr:row>
      <xdr:rowOff>144225</xdr:rowOff>
    </xdr:to>
    <xdr:pic>
      <xdr:nvPicPr>
        <xdr:cNvPr id="3" name="Image 2">
          <a:hlinkClick xmlns:r="http://schemas.openxmlformats.org/officeDocument/2006/relationships" r:id="rId1"/>
          <a:extLst>
            <a:ext uri="{FF2B5EF4-FFF2-40B4-BE49-F238E27FC236}">
              <a16:creationId xmlns:a16="http://schemas.microsoft.com/office/drawing/2014/main" id="{3EF18C43-0447-4DAC-8D84-C35071E0C54C}"/>
            </a:ext>
          </a:extLst>
        </xdr:cNvPr>
        <xdr:cNvPicPr>
          <a:picLocks noChangeAspect="1"/>
        </xdr:cNvPicPr>
      </xdr:nvPicPr>
      <xdr:blipFill>
        <a:blip xmlns:r="http://schemas.openxmlformats.org/officeDocument/2006/relationships" r:embed="rId2"/>
        <a:stretch>
          <a:fillRect/>
        </a:stretch>
      </xdr:blipFill>
      <xdr:spPr>
        <a:xfrm>
          <a:off x="12668249" y="95249"/>
          <a:ext cx="926672" cy="45114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257175</xdr:colOff>
      <xdr:row>0</xdr:row>
      <xdr:rowOff>66675</xdr:rowOff>
    </xdr:from>
    <xdr:to>
      <xdr:col>17</xdr:col>
      <xdr:colOff>469472</xdr:colOff>
      <xdr:row>2</xdr:row>
      <xdr:rowOff>117768</xdr:rowOff>
    </xdr:to>
    <xdr:pic>
      <xdr:nvPicPr>
        <xdr:cNvPr id="3" name="Image 2">
          <a:hlinkClick xmlns:r="http://schemas.openxmlformats.org/officeDocument/2006/relationships" r:id="rId1"/>
          <a:extLst>
            <a:ext uri="{FF2B5EF4-FFF2-40B4-BE49-F238E27FC236}">
              <a16:creationId xmlns:a16="http://schemas.microsoft.com/office/drawing/2014/main" id="{3426B62B-2DDF-49F6-9FA2-6D636339616C}"/>
            </a:ext>
          </a:extLst>
        </xdr:cNvPr>
        <xdr:cNvPicPr>
          <a:picLocks noChangeAspect="1"/>
        </xdr:cNvPicPr>
      </xdr:nvPicPr>
      <xdr:blipFill>
        <a:blip xmlns:r="http://schemas.openxmlformats.org/officeDocument/2006/relationships" r:embed="rId2"/>
        <a:stretch>
          <a:fillRect/>
        </a:stretch>
      </xdr:blipFill>
      <xdr:spPr>
        <a:xfrm>
          <a:off x="12592050" y="66675"/>
          <a:ext cx="926672" cy="45114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114300</xdr:colOff>
      <xdr:row>0</xdr:row>
      <xdr:rowOff>28575</xdr:rowOff>
    </xdr:from>
    <xdr:to>
      <xdr:col>8</xdr:col>
      <xdr:colOff>326597</xdr:colOff>
      <xdr:row>1</xdr:row>
      <xdr:rowOff>136818</xdr:rowOff>
    </xdr:to>
    <xdr:pic>
      <xdr:nvPicPr>
        <xdr:cNvPr id="3" name="Image 2">
          <a:hlinkClick xmlns:r="http://schemas.openxmlformats.org/officeDocument/2006/relationships" r:id="rId1"/>
          <a:extLst>
            <a:ext uri="{FF2B5EF4-FFF2-40B4-BE49-F238E27FC236}">
              <a16:creationId xmlns:a16="http://schemas.microsoft.com/office/drawing/2014/main" id="{F35E3684-C8EA-4121-8BAF-DCEB6C7C44FA}"/>
            </a:ext>
          </a:extLst>
        </xdr:cNvPr>
        <xdr:cNvPicPr>
          <a:picLocks noChangeAspect="1"/>
        </xdr:cNvPicPr>
      </xdr:nvPicPr>
      <xdr:blipFill>
        <a:blip xmlns:r="http://schemas.openxmlformats.org/officeDocument/2006/relationships" r:embed="rId2"/>
        <a:stretch>
          <a:fillRect/>
        </a:stretch>
      </xdr:blipFill>
      <xdr:spPr>
        <a:xfrm>
          <a:off x="10096500" y="28575"/>
          <a:ext cx="926672" cy="45114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2</xdr:col>
      <xdr:colOff>22411</xdr:colOff>
      <xdr:row>21</xdr:row>
      <xdr:rowOff>9526</xdr:rowOff>
    </xdr:from>
    <xdr:ext cx="6559363" cy="1562100"/>
    <xdr:sp macro="" textlink="">
      <xdr:nvSpPr>
        <xdr:cNvPr id="2" name="Rectangle 1">
          <a:extLst>
            <a:ext uri="{FF2B5EF4-FFF2-40B4-BE49-F238E27FC236}">
              <a16:creationId xmlns:a16="http://schemas.microsoft.com/office/drawing/2014/main" id="{0E2E39E9-82AF-467F-862B-95897BB397E6}"/>
            </a:ext>
          </a:extLst>
        </xdr:cNvPr>
        <xdr:cNvSpPr/>
      </xdr:nvSpPr>
      <xdr:spPr>
        <a:xfrm>
          <a:off x="174811" y="3952876"/>
          <a:ext cx="6559363" cy="1562100"/>
        </a:xfrm>
        <a:prstGeom prst="rect">
          <a:avLst/>
        </a:prstGeom>
        <a:pattFill prst="pct10">
          <a:fgClr>
            <a:schemeClr val="bg1">
              <a:lumMod val="75000"/>
            </a:schemeClr>
          </a:fgClr>
          <a:bgClr>
            <a:schemeClr val="bg1"/>
          </a:bgClr>
        </a:pattFill>
        <a:effectLst>
          <a:outerShdw blurRad="50800" dist="101600" dir="4200000" algn="t" rotWithShape="0">
            <a:prstClr val="black">
              <a:alpha val="43000"/>
            </a:prstClr>
          </a:outerShdw>
        </a:effectLst>
      </xdr:spPr>
      <xdr:txBody>
        <a:bodyPr wrap="none" lIns="91440" tIns="45720" rIns="91440" bIns="45720">
          <a:noAutofit/>
        </a:bodyPr>
        <a:lstStyle/>
        <a:p>
          <a:pPr algn="ctr"/>
          <a:endParaRPr lang="fr-FR" sz="1600" b="1" cap="none" spc="0">
            <a:ln w="12700">
              <a:solidFill>
                <a:schemeClr val="tx2">
                  <a:satMod val="155000"/>
                </a:schemeClr>
              </a:solidFill>
              <a:prstDash val="solid"/>
            </a:ln>
            <a:solidFill>
              <a:srgbClr val="16A216"/>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endParaRPr>
        </a:p>
        <a:p>
          <a:pPr algn="ctr"/>
          <a:r>
            <a:rPr lang="fr-FR" sz="1600" b="1" cap="none" spc="0">
              <a:ln w="12700">
                <a:solidFill>
                  <a:schemeClr val="tx2">
                    <a:satMod val="155000"/>
                  </a:schemeClr>
                </a:solidFill>
                <a:prstDash val="solid"/>
              </a:ln>
              <a:solidFill>
                <a:sysClr val="windowText" lastClr="000000"/>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rPr>
            <a:t>SUPPORT</a:t>
          </a:r>
          <a:r>
            <a:rPr lang="fr-FR" sz="1600" b="1" cap="none" spc="0" baseline="0">
              <a:ln w="12700">
                <a:solidFill>
                  <a:schemeClr val="tx2">
                    <a:satMod val="155000"/>
                  </a:schemeClr>
                </a:solidFill>
                <a:prstDash val="solid"/>
              </a:ln>
              <a:solidFill>
                <a:sysClr val="windowText" lastClr="000000"/>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rPr>
            <a:t> NORMALISE DE COLLECTE DES </a:t>
          </a:r>
          <a:r>
            <a:rPr lang="fr-FR" sz="1400" b="1" cap="none" spc="0" baseline="0">
              <a:ln w="12700">
                <a:solidFill>
                  <a:schemeClr val="tx2">
                    <a:satMod val="155000"/>
                  </a:schemeClr>
                </a:solidFill>
                <a:prstDash val="solid"/>
              </a:ln>
              <a:solidFill>
                <a:sysClr val="windowText" lastClr="000000"/>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rPr>
            <a:t>ETATS FINANCIERS</a:t>
          </a:r>
        </a:p>
        <a:p>
          <a:pPr algn="ctr"/>
          <a:r>
            <a:rPr lang="fr-FR" sz="1400" b="1" cap="none" spc="0" baseline="0">
              <a:ln w="12700">
                <a:solidFill>
                  <a:schemeClr val="tx2">
                    <a:satMod val="155000"/>
                  </a:schemeClr>
                </a:solidFill>
                <a:prstDash val="solid"/>
              </a:ln>
              <a:solidFill>
                <a:sysClr val="windowText" lastClr="000000"/>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rPr>
            <a:t> </a:t>
          </a:r>
        </a:p>
        <a:p>
          <a:pPr algn="ctr"/>
          <a:r>
            <a:rPr lang="fr-FR" sz="1400" b="1" cap="none" spc="0" baseline="0">
              <a:ln w="12700">
                <a:solidFill>
                  <a:schemeClr val="tx2">
                    <a:satMod val="155000"/>
                  </a:schemeClr>
                </a:solidFill>
                <a:prstDash val="solid"/>
              </a:ln>
              <a:solidFill>
                <a:sysClr val="windowText" lastClr="000000"/>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rPr>
            <a:t>DU SYSTEME COMPTABLE DES ENTITES A BUT NON LUCRATIF</a:t>
          </a:r>
        </a:p>
        <a:p>
          <a:pPr algn="ctr"/>
          <a:endParaRPr lang="fr-FR" sz="1400" b="1" cap="none" spc="0" baseline="0">
            <a:ln w="12700">
              <a:solidFill>
                <a:schemeClr val="tx2">
                  <a:satMod val="155000"/>
                </a:schemeClr>
              </a:solidFill>
              <a:prstDash val="solid"/>
            </a:ln>
            <a:solidFill>
              <a:sysClr val="windowText" lastClr="000000"/>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endParaRPr>
        </a:p>
        <a:p>
          <a:pPr algn="ctr"/>
          <a:r>
            <a:rPr lang="fr-FR" sz="1600" b="1" cap="none" spc="0">
              <a:ln w="12700">
                <a:solidFill>
                  <a:schemeClr val="tx2">
                    <a:satMod val="155000"/>
                  </a:schemeClr>
                </a:solidFill>
                <a:prstDash val="solid"/>
              </a:ln>
              <a:solidFill>
                <a:sysClr val="windowText" lastClr="000000"/>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rPr>
            <a:t>(SYCEBNL)</a:t>
          </a:r>
        </a:p>
      </xdr:txBody>
    </xdr:sp>
    <xdr:clientData/>
  </xdr:oneCellAnchor>
  <xdr:twoCellAnchor editAs="oneCell">
    <xdr:from>
      <xdr:col>13</xdr:col>
      <xdr:colOff>123825</xdr:colOff>
      <xdr:row>0</xdr:row>
      <xdr:rowOff>85725</xdr:rowOff>
    </xdr:from>
    <xdr:to>
      <xdr:col>14</xdr:col>
      <xdr:colOff>288497</xdr:colOff>
      <xdr:row>3</xdr:row>
      <xdr:rowOff>89193</xdr:rowOff>
    </xdr:to>
    <xdr:pic>
      <xdr:nvPicPr>
        <xdr:cNvPr id="4" name="Image 3">
          <a:hlinkClick xmlns:r="http://schemas.openxmlformats.org/officeDocument/2006/relationships" r:id="rId1"/>
          <a:extLst>
            <a:ext uri="{FF2B5EF4-FFF2-40B4-BE49-F238E27FC236}">
              <a16:creationId xmlns:a16="http://schemas.microsoft.com/office/drawing/2014/main" id="{4FB02F10-DEEC-4B0A-AACE-B339903936A6}"/>
            </a:ext>
          </a:extLst>
        </xdr:cNvPr>
        <xdr:cNvPicPr>
          <a:picLocks noChangeAspect="1"/>
        </xdr:cNvPicPr>
      </xdr:nvPicPr>
      <xdr:blipFill>
        <a:blip xmlns:r="http://schemas.openxmlformats.org/officeDocument/2006/relationships" r:embed="rId2"/>
        <a:stretch>
          <a:fillRect/>
        </a:stretch>
      </xdr:blipFill>
      <xdr:spPr>
        <a:xfrm>
          <a:off x="6962775" y="85725"/>
          <a:ext cx="926672" cy="45114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12</xdr:col>
      <xdr:colOff>19050</xdr:colOff>
      <xdr:row>0</xdr:row>
      <xdr:rowOff>47625</xdr:rowOff>
    </xdr:from>
    <xdr:to>
      <xdr:col>13</xdr:col>
      <xdr:colOff>231347</xdr:colOff>
      <xdr:row>2</xdr:row>
      <xdr:rowOff>79668</xdr:rowOff>
    </xdr:to>
    <xdr:pic>
      <xdr:nvPicPr>
        <xdr:cNvPr id="4" name="Image 3">
          <a:hlinkClick xmlns:r="http://schemas.openxmlformats.org/officeDocument/2006/relationships" r:id="rId1"/>
          <a:extLst>
            <a:ext uri="{FF2B5EF4-FFF2-40B4-BE49-F238E27FC236}">
              <a16:creationId xmlns:a16="http://schemas.microsoft.com/office/drawing/2014/main" id="{903B5647-499F-4D5E-8D49-DEE5C296D456}"/>
            </a:ext>
          </a:extLst>
        </xdr:cNvPr>
        <xdr:cNvPicPr>
          <a:picLocks noChangeAspect="1"/>
        </xdr:cNvPicPr>
      </xdr:nvPicPr>
      <xdr:blipFill>
        <a:blip xmlns:r="http://schemas.openxmlformats.org/officeDocument/2006/relationships" r:embed="rId2"/>
        <a:stretch>
          <a:fillRect/>
        </a:stretch>
      </xdr:blipFill>
      <xdr:spPr>
        <a:xfrm>
          <a:off x="6877050" y="47625"/>
          <a:ext cx="926672" cy="45114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22</xdr:col>
      <xdr:colOff>114300</xdr:colOff>
      <xdr:row>0</xdr:row>
      <xdr:rowOff>47625</xdr:rowOff>
    </xdr:from>
    <xdr:to>
      <xdr:col>23</xdr:col>
      <xdr:colOff>278972</xdr:colOff>
      <xdr:row>2</xdr:row>
      <xdr:rowOff>60618</xdr:rowOff>
    </xdr:to>
    <xdr:pic>
      <xdr:nvPicPr>
        <xdr:cNvPr id="3" name="Image 2">
          <a:hlinkClick xmlns:r="http://schemas.openxmlformats.org/officeDocument/2006/relationships" r:id="rId1"/>
          <a:extLst>
            <a:ext uri="{FF2B5EF4-FFF2-40B4-BE49-F238E27FC236}">
              <a16:creationId xmlns:a16="http://schemas.microsoft.com/office/drawing/2014/main" id="{6FB9F1A9-C0D7-43CB-8BEA-4ABC93916786}"/>
            </a:ext>
          </a:extLst>
        </xdr:cNvPr>
        <xdr:cNvPicPr>
          <a:picLocks noChangeAspect="1"/>
        </xdr:cNvPicPr>
      </xdr:nvPicPr>
      <xdr:blipFill>
        <a:blip xmlns:r="http://schemas.openxmlformats.org/officeDocument/2006/relationships" r:embed="rId2"/>
        <a:stretch>
          <a:fillRect/>
        </a:stretch>
      </xdr:blipFill>
      <xdr:spPr>
        <a:xfrm>
          <a:off x="7200900" y="47625"/>
          <a:ext cx="926672" cy="45114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38</xdr:col>
      <xdr:colOff>104775</xdr:colOff>
      <xdr:row>0</xdr:row>
      <xdr:rowOff>19050</xdr:rowOff>
    </xdr:from>
    <xdr:to>
      <xdr:col>39</xdr:col>
      <xdr:colOff>317072</xdr:colOff>
      <xdr:row>2</xdr:row>
      <xdr:rowOff>32043</xdr:rowOff>
    </xdr:to>
    <xdr:pic>
      <xdr:nvPicPr>
        <xdr:cNvPr id="3" name="Image 2">
          <a:hlinkClick xmlns:r="http://schemas.openxmlformats.org/officeDocument/2006/relationships" r:id="rId1"/>
          <a:extLst>
            <a:ext uri="{FF2B5EF4-FFF2-40B4-BE49-F238E27FC236}">
              <a16:creationId xmlns:a16="http://schemas.microsoft.com/office/drawing/2014/main" id="{7A96B76F-16D9-498C-93EF-0448C27C13F7}"/>
            </a:ext>
          </a:extLst>
        </xdr:cNvPr>
        <xdr:cNvPicPr>
          <a:picLocks noChangeAspect="1"/>
        </xdr:cNvPicPr>
      </xdr:nvPicPr>
      <xdr:blipFill>
        <a:blip xmlns:r="http://schemas.openxmlformats.org/officeDocument/2006/relationships" r:embed="rId2"/>
        <a:stretch>
          <a:fillRect/>
        </a:stretch>
      </xdr:blipFill>
      <xdr:spPr>
        <a:xfrm>
          <a:off x="8220075" y="19050"/>
          <a:ext cx="926672" cy="45114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104775</xdr:colOff>
      <xdr:row>0</xdr:row>
      <xdr:rowOff>28575</xdr:rowOff>
    </xdr:from>
    <xdr:to>
      <xdr:col>9</xdr:col>
      <xdr:colOff>307547</xdr:colOff>
      <xdr:row>1</xdr:row>
      <xdr:rowOff>279693</xdr:rowOff>
    </xdr:to>
    <xdr:pic>
      <xdr:nvPicPr>
        <xdr:cNvPr id="3" name="Image 2">
          <a:hlinkClick xmlns:r="http://schemas.openxmlformats.org/officeDocument/2006/relationships" r:id="rId1"/>
          <a:extLst>
            <a:ext uri="{FF2B5EF4-FFF2-40B4-BE49-F238E27FC236}">
              <a16:creationId xmlns:a16="http://schemas.microsoft.com/office/drawing/2014/main" id="{111F8133-342A-481A-BFBE-27AF20240B13}"/>
            </a:ext>
          </a:extLst>
        </xdr:cNvPr>
        <xdr:cNvPicPr>
          <a:picLocks noChangeAspect="1"/>
        </xdr:cNvPicPr>
      </xdr:nvPicPr>
      <xdr:blipFill>
        <a:blip xmlns:r="http://schemas.openxmlformats.org/officeDocument/2006/relationships" r:embed="rId2"/>
        <a:stretch>
          <a:fillRect/>
        </a:stretch>
      </xdr:blipFill>
      <xdr:spPr>
        <a:xfrm>
          <a:off x="8267700" y="28575"/>
          <a:ext cx="926672" cy="45114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104775</xdr:colOff>
      <xdr:row>0</xdr:row>
      <xdr:rowOff>38100</xdr:rowOff>
    </xdr:from>
    <xdr:to>
      <xdr:col>8</xdr:col>
      <xdr:colOff>307547</xdr:colOff>
      <xdr:row>1</xdr:row>
      <xdr:rowOff>260643</xdr:rowOff>
    </xdr:to>
    <xdr:pic>
      <xdr:nvPicPr>
        <xdr:cNvPr id="3" name="Image 2">
          <a:hlinkClick xmlns:r="http://schemas.openxmlformats.org/officeDocument/2006/relationships" r:id="rId1"/>
          <a:extLst>
            <a:ext uri="{FF2B5EF4-FFF2-40B4-BE49-F238E27FC236}">
              <a16:creationId xmlns:a16="http://schemas.microsoft.com/office/drawing/2014/main" id="{E3340817-6735-4C18-8870-875296FFD70E}"/>
            </a:ext>
          </a:extLst>
        </xdr:cNvPr>
        <xdr:cNvPicPr>
          <a:picLocks noChangeAspect="1"/>
        </xdr:cNvPicPr>
      </xdr:nvPicPr>
      <xdr:blipFill>
        <a:blip xmlns:r="http://schemas.openxmlformats.org/officeDocument/2006/relationships" r:embed="rId2"/>
        <a:stretch>
          <a:fillRect/>
        </a:stretch>
      </xdr:blipFill>
      <xdr:spPr>
        <a:xfrm>
          <a:off x="8153400" y="38100"/>
          <a:ext cx="926672" cy="45114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8</xdr:col>
      <xdr:colOff>114300</xdr:colOff>
      <xdr:row>0</xdr:row>
      <xdr:rowOff>47625</xdr:rowOff>
    </xdr:from>
    <xdr:to>
      <xdr:col>9</xdr:col>
      <xdr:colOff>317072</xdr:colOff>
      <xdr:row>1</xdr:row>
      <xdr:rowOff>279693</xdr:rowOff>
    </xdr:to>
    <xdr:pic>
      <xdr:nvPicPr>
        <xdr:cNvPr id="3" name="Image 2">
          <a:hlinkClick xmlns:r="http://schemas.openxmlformats.org/officeDocument/2006/relationships" r:id="rId1"/>
          <a:extLst>
            <a:ext uri="{FF2B5EF4-FFF2-40B4-BE49-F238E27FC236}">
              <a16:creationId xmlns:a16="http://schemas.microsoft.com/office/drawing/2014/main" id="{2D0970E4-B803-4E79-819A-536D7DB47F0B}"/>
            </a:ext>
          </a:extLst>
        </xdr:cNvPr>
        <xdr:cNvPicPr>
          <a:picLocks noChangeAspect="1"/>
        </xdr:cNvPicPr>
      </xdr:nvPicPr>
      <xdr:blipFill>
        <a:blip xmlns:r="http://schemas.openxmlformats.org/officeDocument/2006/relationships" r:embed="rId2"/>
        <a:stretch>
          <a:fillRect/>
        </a:stretch>
      </xdr:blipFill>
      <xdr:spPr>
        <a:xfrm>
          <a:off x="11668125" y="47625"/>
          <a:ext cx="926672" cy="451143"/>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12</xdr:col>
      <xdr:colOff>142875</xdr:colOff>
      <xdr:row>0</xdr:row>
      <xdr:rowOff>38100</xdr:rowOff>
    </xdr:from>
    <xdr:to>
      <xdr:col>13</xdr:col>
      <xdr:colOff>307547</xdr:colOff>
      <xdr:row>1</xdr:row>
      <xdr:rowOff>298743</xdr:rowOff>
    </xdr:to>
    <xdr:pic>
      <xdr:nvPicPr>
        <xdr:cNvPr id="3" name="Image 2">
          <a:hlinkClick xmlns:r="http://schemas.openxmlformats.org/officeDocument/2006/relationships" r:id="rId1"/>
          <a:extLst>
            <a:ext uri="{FF2B5EF4-FFF2-40B4-BE49-F238E27FC236}">
              <a16:creationId xmlns:a16="http://schemas.microsoft.com/office/drawing/2014/main" id="{1288EC25-617E-4896-9CE7-27436FC3503B}"/>
            </a:ext>
          </a:extLst>
        </xdr:cNvPr>
        <xdr:cNvPicPr>
          <a:picLocks noChangeAspect="1"/>
        </xdr:cNvPicPr>
      </xdr:nvPicPr>
      <xdr:blipFill>
        <a:blip xmlns:r="http://schemas.openxmlformats.org/officeDocument/2006/relationships" r:embed="rId2"/>
        <a:stretch>
          <a:fillRect/>
        </a:stretch>
      </xdr:blipFill>
      <xdr:spPr>
        <a:xfrm>
          <a:off x="13315950" y="38100"/>
          <a:ext cx="926672" cy="451143"/>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10</xdr:col>
      <xdr:colOff>152400</xdr:colOff>
      <xdr:row>0</xdr:row>
      <xdr:rowOff>0</xdr:rowOff>
    </xdr:from>
    <xdr:to>
      <xdr:col>11</xdr:col>
      <xdr:colOff>355172</xdr:colOff>
      <xdr:row>1</xdr:row>
      <xdr:rowOff>241593</xdr:rowOff>
    </xdr:to>
    <xdr:pic>
      <xdr:nvPicPr>
        <xdr:cNvPr id="3" name="Image 2">
          <a:hlinkClick xmlns:r="http://schemas.openxmlformats.org/officeDocument/2006/relationships" r:id="rId1"/>
          <a:extLst>
            <a:ext uri="{FF2B5EF4-FFF2-40B4-BE49-F238E27FC236}">
              <a16:creationId xmlns:a16="http://schemas.microsoft.com/office/drawing/2014/main" id="{7C02B9FB-4413-46E4-B55A-BA625DE65695}"/>
            </a:ext>
          </a:extLst>
        </xdr:cNvPr>
        <xdr:cNvPicPr>
          <a:picLocks noChangeAspect="1"/>
        </xdr:cNvPicPr>
      </xdr:nvPicPr>
      <xdr:blipFill>
        <a:blip xmlns:r="http://schemas.openxmlformats.org/officeDocument/2006/relationships" r:embed="rId2"/>
        <a:stretch>
          <a:fillRect/>
        </a:stretch>
      </xdr:blipFill>
      <xdr:spPr>
        <a:xfrm>
          <a:off x="8439150" y="0"/>
          <a:ext cx="926672" cy="451143"/>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9</xdr:col>
      <xdr:colOff>123825</xdr:colOff>
      <xdr:row>0</xdr:row>
      <xdr:rowOff>0</xdr:rowOff>
    </xdr:from>
    <xdr:to>
      <xdr:col>10</xdr:col>
      <xdr:colOff>336122</xdr:colOff>
      <xdr:row>1</xdr:row>
      <xdr:rowOff>241593</xdr:rowOff>
    </xdr:to>
    <xdr:pic>
      <xdr:nvPicPr>
        <xdr:cNvPr id="3" name="Image 2">
          <a:hlinkClick xmlns:r="http://schemas.openxmlformats.org/officeDocument/2006/relationships" r:id="rId1"/>
          <a:extLst>
            <a:ext uri="{FF2B5EF4-FFF2-40B4-BE49-F238E27FC236}">
              <a16:creationId xmlns:a16="http://schemas.microsoft.com/office/drawing/2014/main" id="{89CFB4A9-2E0C-4D2D-90F7-82D3C04C181E}"/>
            </a:ext>
          </a:extLst>
        </xdr:cNvPr>
        <xdr:cNvPicPr>
          <a:picLocks noChangeAspect="1"/>
        </xdr:cNvPicPr>
      </xdr:nvPicPr>
      <xdr:blipFill>
        <a:blip xmlns:r="http://schemas.openxmlformats.org/officeDocument/2006/relationships" r:embed="rId2"/>
        <a:stretch>
          <a:fillRect/>
        </a:stretch>
      </xdr:blipFill>
      <xdr:spPr>
        <a:xfrm>
          <a:off x="8439150" y="0"/>
          <a:ext cx="926672" cy="45114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66675</xdr:colOff>
      <xdr:row>0</xdr:row>
      <xdr:rowOff>19050</xdr:rowOff>
    </xdr:from>
    <xdr:to>
      <xdr:col>10</xdr:col>
      <xdr:colOff>269447</xdr:colOff>
      <xdr:row>2</xdr:row>
      <xdr:rowOff>12993</xdr:rowOff>
    </xdr:to>
    <xdr:pic>
      <xdr:nvPicPr>
        <xdr:cNvPr id="3" name="Image 2">
          <a:extLst>
            <a:ext uri="{FF2B5EF4-FFF2-40B4-BE49-F238E27FC236}">
              <a16:creationId xmlns:a16="http://schemas.microsoft.com/office/drawing/2014/main" id="{15F73EA2-2A44-48FE-ACB9-EDA3666FBB57}"/>
            </a:ext>
          </a:extLst>
        </xdr:cNvPr>
        <xdr:cNvPicPr>
          <a:picLocks noChangeAspect="1"/>
        </xdr:cNvPicPr>
      </xdr:nvPicPr>
      <xdr:blipFill>
        <a:blip xmlns:r="http://schemas.openxmlformats.org/officeDocument/2006/relationships" r:embed="rId1"/>
        <a:stretch>
          <a:fillRect/>
        </a:stretch>
      </xdr:blipFill>
      <xdr:spPr>
        <a:xfrm>
          <a:off x="8667750" y="19050"/>
          <a:ext cx="926672" cy="451143"/>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10</xdr:col>
      <xdr:colOff>85725</xdr:colOff>
      <xdr:row>0</xdr:row>
      <xdr:rowOff>9525</xdr:rowOff>
    </xdr:from>
    <xdr:to>
      <xdr:col>11</xdr:col>
      <xdr:colOff>250397</xdr:colOff>
      <xdr:row>2</xdr:row>
      <xdr:rowOff>108243</xdr:rowOff>
    </xdr:to>
    <xdr:pic>
      <xdr:nvPicPr>
        <xdr:cNvPr id="3" name="Image 2">
          <a:extLst>
            <a:ext uri="{FF2B5EF4-FFF2-40B4-BE49-F238E27FC236}">
              <a16:creationId xmlns:a16="http://schemas.microsoft.com/office/drawing/2014/main" id="{99AA5411-1870-4D4C-86C2-D00286466A77}"/>
            </a:ext>
          </a:extLst>
        </xdr:cNvPr>
        <xdr:cNvPicPr>
          <a:picLocks noChangeAspect="1"/>
        </xdr:cNvPicPr>
      </xdr:nvPicPr>
      <xdr:blipFill>
        <a:blip xmlns:r="http://schemas.openxmlformats.org/officeDocument/2006/relationships" r:embed="rId1"/>
        <a:stretch>
          <a:fillRect/>
        </a:stretch>
      </xdr:blipFill>
      <xdr:spPr>
        <a:xfrm>
          <a:off x="8429625" y="9525"/>
          <a:ext cx="926672" cy="451143"/>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9</xdr:col>
      <xdr:colOff>111125</xdr:colOff>
      <xdr:row>0</xdr:row>
      <xdr:rowOff>95250</xdr:rowOff>
    </xdr:from>
    <xdr:to>
      <xdr:col>10</xdr:col>
      <xdr:colOff>144668</xdr:colOff>
      <xdr:row>1</xdr:row>
      <xdr:rowOff>227542</xdr:rowOff>
    </xdr:to>
    <xdr:sp macro="" textlink="">
      <xdr:nvSpPr>
        <xdr:cNvPr id="3" name="Organigramme : Alternative 2">
          <a:hlinkClick xmlns:r="http://schemas.openxmlformats.org/officeDocument/2006/relationships" r:id="rId1" tooltip="Retour au menu principal."/>
          <a:extLst>
            <a:ext uri="{FF2B5EF4-FFF2-40B4-BE49-F238E27FC236}">
              <a16:creationId xmlns:a16="http://schemas.microsoft.com/office/drawing/2014/main" id="{B149BB95-7A7D-419E-8D52-1377C62CAE2B}"/>
            </a:ext>
          </a:extLst>
        </xdr:cNvPr>
        <xdr:cNvSpPr/>
      </xdr:nvSpPr>
      <xdr:spPr>
        <a:xfrm>
          <a:off x="6969125" y="95250"/>
          <a:ext cx="805068" cy="322792"/>
        </a:xfrm>
        <a:prstGeom prst="flowChartAlternateProcess">
          <a:avLst/>
        </a:prstGeom>
        <a:ln/>
      </xdr:spPr>
      <xdr:style>
        <a:lnRef idx="0">
          <a:schemeClr val="accent5"/>
        </a:lnRef>
        <a:fillRef idx="3">
          <a:schemeClr val="accent5"/>
        </a:fillRef>
        <a:effectRef idx="3">
          <a:schemeClr val="accent5"/>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fr-CI"/>
            <a:t>MENU</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9525</xdr:colOff>
      <xdr:row>7</xdr:row>
      <xdr:rowOff>9525</xdr:rowOff>
    </xdr:from>
    <xdr:to>
      <xdr:col>3</xdr:col>
      <xdr:colOff>9525</xdr:colOff>
      <xdr:row>10</xdr:row>
      <xdr:rowOff>0</xdr:rowOff>
    </xdr:to>
    <xdr:cxnSp macro="">
      <xdr:nvCxnSpPr>
        <xdr:cNvPr id="4" name="Connecteur droit 3">
          <a:extLst>
            <a:ext uri="{FF2B5EF4-FFF2-40B4-BE49-F238E27FC236}">
              <a16:creationId xmlns:a16="http://schemas.microsoft.com/office/drawing/2014/main" id="{61BDD5C0-06B2-402C-8D1A-5563C3DF9E92}"/>
            </a:ext>
          </a:extLst>
        </xdr:cNvPr>
        <xdr:cNvCxnSpPr/>
      </xdr:nvCxnSpPr>
      <xdr:spPr>
        <a:xfrm>
          <a:off x="9525" y="1714500"/>
          <a:ext cx="3743325" cy="41910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96308</xdr:colOff>
      <xdr:row>0</xdr:row>
      <xdr:rowOff>89958</xdr:rowOff>
    </xdr:from>
    <xdr:to>
      <xdr:col>11</xdr:col>
      <xdr:colOff>135143</xdr:colOff>
      <xdr:row>1</xdr:row>
      <xdr:rowOff>180975</xdr:rowOff>
    </xdr:to>
    <xdr:sp macro="" textlink="">
      <xdr:nvSpPr>
        <xdr:cNvPr id="5" name="Organigramme : Alternative 4">
          <a:hlinkClick xmlns:r="http://schemas.openxmlformats.org/officeDocument/2006/relationships" r:id="rId1" tooltip="Retour au menu principal."/>
          <a:extLst>
            <a:ext uri="{FF2B5EF4-FFF2-40B4-BE49-F238E27FC236}">
              <a16:creationId xmlns:a16="http://schemas.microsoft.com/office/drawing/2014/main" id="{010B8EE3-8C4D-4A10-8153-A099056D11E6}"/>
            </a:ext>
          </a:extLst>
        </xdr:cNvPr>
        <xdr:cNvSpPr/>
      </xdr:nvSpPr>
      <xdr:spPr>
        <a:xfrm>
          <a:off x="11564408" y="89958"/>
          <a:ext cx="810360" cy="281517"/>
        </a:xfrm>
        <a:prstGeom prst="flowChartAlternateProcess">
          <a:avLst/>
        </a:prstGeom>
        <a:ln/>
      </xdr:spPr>
      <xdr:style>
        <a:lnRef idx="0">
          <a:schemeClr val="accent5"/>
        </a:lnRef>
        <a:fillRef idx="3">
          <a:schemeClr val="accent5"/>
        </a:fillRef>
        <a:effectRef idx="3">
          <a:schemeClr val="accent5"/>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fr-CI"/>
            <a:t>MENU</a:t>
          </a:r>
        </a:p>
      </xdr:txBody>
    </xdr:sp>
    <xdr:clientData/>
  </xdr:twoCellAnchor>
  <xdr:twoCellAnchor>
    <xdr:from>
      <xdr:col>0</xdr:col>
      <xdr:colOff>9525</xdr:colOff>
      <xdr:row>7</xdr:row>
      <xdr:rowOff>9525</xdr:rowOff>
    </xdr:from>
    <xdr:to>
      <xdr:col>3</xdr:col>
      <xdr:colOff>9525</xdr:colOff>
      <xdr:row>10</xdr:row>
      <xdr:rowOff>0</xdr:rowOff>
    </xdr:to>
    <xdr:cxnSp macro="">
      <xdr:nvCxnSpPr>
        <xdr:cNvPr id="8" name="Connecteur droit 7">
          <a:extLst>
            <a:ext uri="{FF2B5EF4-FFF2-40B4-BE49-F238E27FC236}">
              <a16:creationId xmlns:a16="http://schemas.microsoft.com/office/drawing/2014/main" id="{8DABD6C2-DB70-4D6B-BCFB-87A976B04514}"/>
            </a:ext>
          </a:extLst>
        </xdr:cNvPr>
        <xdr:cNvCxnSpPr/>
      </xdr:nvCxnSpPr>
      <xdr:spPr>
        <a:xfrm>
          <a:off x="9525" y="1714500"/>
          <a:ext cx="3743325" cy="41910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19050</xdr:colOff>
      <xdr:row>7</xdr:row>
      <xdr:rowOff>9525</xdr:rowOff>
    </xdr:from>
    <xdr:to>
      <xdr:col>4</xdr:col>
      <xdr:colOff>9525</xdr:colOff>
      <xdr:row>10</xdr:row>
      <xdr:rowOff>0</xdr:rowOff>
    </xdr:to>
    <xdr:cxnSp macro="">
      <xdr:nvCxnSpPr>
        <xdr:cNvPr id="4" name="Connecteur droit 3">
          <a:extLst>
            <a:ext uri="{FF2B5EF4-FFF2-40B4-BE49-F238E27FC236}">
              <a16:creationId xmlns:a16="http://schemas.microsoft.com/office/drawing/2014/main" id="{43B66CBD-48D3-4401-813B-106D649E5781}"/>
            </a:ext>
          </a:extLst>
        </xdr:cNvPr>
        <xdr:cNvCxnSpPr/>
      </xdr:nvCxnSpPr>
      <xdr:spPr>
        <a:xfrm>
          <a:off x="19050" y="1762125"/>
          <a:ext cx="3305175" cy="74295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38100</xdr:colOff>
      <xdr:row>0</xdr:row>
      <xdr:rowOff>47625</xdr:rowOff>
    </xdr:from>
    <xdr:to>
      <xdr:col>13</xdr:col>
      <xdr:colOff>77993</xdr:colOff>
      <xdr:row>1</xdr:row>
      <xdr:rowOff>179917</xdr:rowOff>
    </xdr:to>
    <xdr:sp macro="" textlink="">
      <xdr:nvSpPr>
        <xdr:cNvPr id="5" name="Organigramme : Alternative 4">
          <a:hlinkClick xmlns:r="http://schemas.openxmlformats.org/officeDocument/2006/relationships" r:id="rId1" tooltip="Retour au menu principal."/>
          <a:extLst>
            <a:ext uri="{FF2B5EF4-FFF2-40B4-BE49-F238E27FC236}">
              <a16:creationId xmlns:a16="http://schemas.microsoft.com/office/drawing/2014/main" id="{661377DA-B7FF-4827-A953-3653FEC8F3B9}"/>
            </a:ext>
          </a:extLst>
        </xdr:cNvPr>
        <xdr:cNvSpPr/>
      </xdr:nvSpPr>
      <xdr:spPr>
        <a:xfrm>
          <a:off x="10963275" y="47625"/>
          <a:ext cx="811418" cy="322792"/>
        </a:xfrm>
        <a:prstGeom prst="flowChartAlternateProcess">
          <a:avLst/>
        </a:prstGeom>
        <a:ln/>
      </xdr:spPr>
      <xdr:style>
        <a:lnRef idx="0">
          <a:schemeClr val="accent5"/>
        </a:lnRef>
        <a:fillRef idx="3">
          <a:schemeClr val="accent5"/>
        </a:fillRef>
        <a:effectRef idx="3">
          <a:schemeClr val="accent5"/>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fr-CI"/>
            <a:t>MENU</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7</xdr:row>
      <xdr:rowOff>0</xdr:rowOff>
    </xdr:from>
    <xdr:to>
      <xdr:col>3</xdr:col>
      <xdr:colOff>9525</xdr:colOff>
      <xdr:row>10</xdr:row>
      <xdr:rowOff>9525</xdr:rowOff>
    </xdr:to>
    <xdr:cxnSp macro="">
      <xdr:nvCxnSpPr>
        <xdr:cNvPr id="2" name="Connecteur droit 1">
          <a:extLst>
            <a:ext uri="{FF2B5EF4-FFF2-40B4-BE49-F238E27FC236}">
              <a16:creationId xmlns:a16="http://schemas.microsoft.com/office/drawing/2014/main" id="{DA842F06-57BB-4760-B599-0F4AD4A49B34}"/>
            </a:ext>
          </a:extLst>
        </xdr:cNvPr>
        <xdr:cNvCxnSpPr/>
      </xdr:nvCxnSpPr>
      <xdr:spPr>
        <a:xfrm>
          <a:off x="0" y="1714500"/>
          <a:ext cx="3238500" cy="108585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163003</xdr:colOff>
      <xdr:row>0</xdr:row>
      <xdr:rowOff>47086</xdr:rowOff>
    </xdr:from>
    <xdr:to>
      <xdr:col>10</xdr:col>
      <xdr:colOff>202896</xdr:colOff>
      <xdr:row>1</xdr:row>
      <xdr:rowOff>179377</xdr:rowOff>
    </xdr:to>
    <xdr:sp macro="" textlink="">
      <xdr:nvSpPr>
        <xdr:cNvPr id="6" name="Organigramme : Alternative 5">
          <a:hlinkClick xmlns:r="http://schemas.openxmlformats.org/officeDocument/2006/relationships" r:id="rId1" tooltip="Retour au menu principal."/>
          <a:extLst>
            <a:ext uri="{FF2B5EF4-FFF2-40B4-BE49-F238E27FC236}">
              <a16:creationId xmlns:a16="http://schemas.microsoft.com/office/drawing/2014/main" id="{84B0AE24-D997-4D3B-9216-95C557F8D796}"/>
            </a:ext>
          </a:extLst>
        </xdr:cNvPr>
        <xdr:cNvSpPr/>
      </xdr:nvSpPr>
      <xdr:spPr>
        <a:xfrm>
          <a:off x="6893404" y="47086"/>
          <a:ext cx="812676" cy="320994"/>
        </a:xfrm>
        <a:prstGeom prst="flowChartAlternateProcess">
          <a:avLst/>
        </a:prstGeom>
        <a:ln/>
      </xdr:spPr>
      <xdr:style>
        <a:lnRef idx="0">
          <a:schemeClr val="accent5"/>
        </a:lnRef>
        <a:fillRef idx="3">
          <a:schemeClr val="accent5"/>
        </a:fillRef>
        <a:effectRef idx="3">
          <a:schemeClr val="accent5"/>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fr-CI"/>
            <a:t>MENU</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10</xdr:col>
      <xdr:colOff>111125</xdr:colOff>
      <xdr:row>0</xdr:row>
      <xdr:rowOff>79375</xdr:rowOff>
    </xdr:from>
    <xdr:to>
      <xdr:col>11</xdr:col>
      <xdr:colOff>144668</xdr:colOff>
      <xdr:row>1</xdr:row>
      <xdr:rowOff>211667</xdr:rowOff>
    </xdr:to>
    <xdr:sp macro="" textlink="">
      <xdr:nvSpPr>
        <xdr:cNvPr id="3" name="Organigramme : Alternative 2">
          <a:hlinkClick xmlns:r="http://schemas.openxmlformats.org/officeDocument/2006/relationships" r:id="rId1" tooltip="Retour au menu principal."/>
          <a:extLst>
            <a:ext uri="{FF2B5EF4-FFF2-40B4-BE49-F238E27FC236}">
              <a16:creationId xmlns:a16="http://schemas.microsoft.com/office/drawing/2014/main" id="{8713A340-0F84-4F86-B7FF-9C0C2ABFC11D}"/>
            </a:ext>
          </a:extLst>
        </xdr:cNvPr>
        <xdr:cNvSpPr/>
      </xdr:nvSpPr>
      <xdr:spPr>
        <a:xfrm>
          <a:off x="8369300" y="79375"/>
          <a:ext cx="805068" cy="322792"/>
        </a:xfrm>
        <a:prstGeom prst="flowChartAlternateProcess">
          <a:avLst/>
        </a:prstGeom>
        <a:ln/>
      </xdr:spPr>
      <xdr:style>
        <a:lnRef idx="0">
          <a:schemeClr val="accent5"/>
        </a:lnRef>
        <a:fillRef idx="3">
          <a:schemeClr val="accent5"/>
        </a:fillRef>
        <a:effectRef idx="3">
          <a:schemeClr val="accent5"/>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fr-CI"/>
            <a:t>MENU</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11</xdr:col>
      <xdr:colOff>130175</xdr:colOff>
      <xdr:row>0</xdr:row>
      <xdr:rowOff>60325</xdr:rowOff>
    </xdr:from>
    <xdr:to>
      <xdr:col>12</xdr:col>
      <xdr:colOff>179593</xdr:colOff>
      <xdr:row>1</xdr:row>
      <xdr:rowOff>142875</xdr:rowOff>
    </xdr:to>
    <xdr:sp macro="" textlink="">
      <xdr:nvSpPr>
        <xdr:cNvPr id="3" name="Organigramme : Alternative 2">
          <a:hlinkClick xmlns:r="http://schemas.openxmlformats.org/officeDocument/2006/relationships" r:id="rId1" tooltip="Retour au menu principal."/>
          <a:extLst>
            <a:ext uri="{FF2B5EF4-FFF2-40B4-BE49-F238E27FC236}">
              <a16:creationId xmlns:a16="http://schemas.microsoft.com/office/drawing/2014/main" id="{842DFAED-4E26-4504-B617-F1502F724F53}"/>
            </a:ext>
          </a:extLst>
        </xdr:cNvPr>
        <xdr:cNvSpPr/>
      </xdr:nvSpPr>
      <xdr:spPr>
        <a:xfrm>
          <a:off x="10864850" y="60325"/>
          <a:ext cx="811418" cy="273050"/>
        </a:xfrm>
        <a:prstGeom prst="flowChartAlternateProcess">
          <a:avLst/>
        </a:prstGeom>
        <a:ln/>
      </xdr:spPr>
      <xdr:style>
        <a:lnRef idx="0">
          <a:schemeClr val="accent5"/>
        </a:lnRef>
        <a:fillRef idx="3">
          <a:schemeClr val="accent5"/>
        </a:fillRef>
        <a:effectRef idx="3">
          <a:schemeClr val="accent5"/>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fr-CI"/>
            <a:t>MENU</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10</xdr:col>
      <xdr:colOff>95250</xdr:colOff>
      <xdr:row>0</xdr:row>
      <xdr:rowOff>68036</xdr:rowOff>
    </xdr:from>
    <xdr:to>
      <xdr:col>11</xdr:col>
      <xdr:colOff>131060</xdr:colOff>
      <xdr:row>1</xdr:row>
      <xdr:rowOff>200328</xdr:rowOff>
    </xdr:to>
    <xdr:sp macro="" textlink="">
      <xdr:nvSpPr>
        <xdr:cNvPr id="3" name="Organigramme : Alternative 2">
          <a:hlinkClick xmlns:r="http://schemas.openxmlformats.org/officeDocument/2006/relationships" r:id="rId1" tooltip="Retour au menu principal."/>
          <a:extLst>
            <a:ext uri="{FF2B5EF4-FFF2-40B4-BE49-F238E27FC236}">
              <a16:creationId xmlns:a16="http://schemas.microsoft.com/office/drawing/2014/main" id="{0D6E3EFC-2720-449F-94E9-9A3898FDF31A}"/>
            </a:ext>
          </a:extLst>
        </xdr:cNvPr>
        <xdr:cNvSpPr/>
      </xdr:nvSpPr>
      <xdr:spPr>
        <a:xfrm>
          <a:off x="7372350" y="68036"/>
          <a:ext cx="807335" cy="322792"/>
        </a:xfrm>
        <a:prstGeom prst="flowChartAlternateProcess">
          <a:avLst/>
        </a:prstGeom>
        <a:ln/>
      </xdr:spPr>
      <xdr:style>
        <a:lnRef idx="0">
          <a:schemeClr val="accent5"/>
        </a:lnRef>
        <a:fillRef idx="3">
          <a:schemeClr val="accent5"/>
        </a:fillRef>
        <a:effectRef idx="3">
          <a:schemeClr val="accent5"/>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fr-CI"/>
            <a:t>MENU</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10</xdr:col>
      <xdr:colOff>120650</xdr:colOff>
      <xdr:row>0</xdr:row>
      <xdr:rowOff>60325</xdr:rowOff>
    </xdr:from>
    <xdr:to>
      <xdr:col>11</xdr:col>
      <xdr:colOff>154193</xdr:colOff>
      <xdr:row>1</xdr:row>
      <xdr:rowOff>192617</xdr:rowOff>
    </xdr:to>
    <xdr:sp macro="" textlink="">
      <xdr:nvSpPr>
        <xdr:cNvPr id="3" name="Organigramme : Alternative 2">
          <a:hlinkClick xmlns:r="http://schemas.openxmlformats.org/officeDocument/2006/relationships" r:id="rId1" tooltip="Retour au menu principal."/>
          <a:extLst>
            <a:ext uri="{FF2B5EF4-FFF2-40B4-BE49-F238E27FC236}">
              <a16:creationId xmlns:a16="http://schemas.microsoft.com/office/drawing/2014/main" id="{71168A17-85F1-472A-B332-2FEF722F8DED}"/>
            </a:ext>
          </a:extLst>
        </xdr:cNvPr>
        <xdr:cNvSpPr/>
      </xdr:nvSpPr>
      <xdr:spPr>
        <a:xfrm>
          <a:off x="8559800" y="60325"/>
          <a:ext cx="805068" cy="313267"/>
        </a:xfrm>
        <a:prstGeom prst="flowChartAlternateProcess">
          <a:avLst/>
        </a:prstGeom>
        <a:ln/>
      </xdr:spPr>
      <xdr:style>
        <a:lnRef idx="0">
          <a:schemeClr val="accent5"/>
        </a:lnRef>
        <a:fillRef idx="3">
          <a:schemeClr val="accent5"/>
        </a:fillRef>
        <a:effectRef idx="3">
          <a:schemeClr val="accent5"/>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fr-CI"/>
            <a:t>MENU</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8</xdr:col>
      <xdr:colOff>79375</xdr:colOff>
      <xdr:row>0</xdr:row>
      <xdr:rowOff>79375</xdr:rowOff>
    </xdr:from>
    <xdr:to>
      <xdr:col>9</xdr:col>
      <xdr:colOff>112918</xdr:colOff>
      <xdr:row>1</xdr:row>
      <xdr:rowOff>161925</xdr:rowOff>
    </xdr:to>
    <xdr:sp macro="" textlink="">
      <xdr:nvSpPr>
        <xdr:cNvPr id="3" name="Organigramme : Alternative 2">
          <a:hlinkClick xmlns:r="http://schemas.openxmlformats.org/officeDocument/2006/relationships" r:id="rId1" tooltip="Retour au menu principal."/>
          <a:extLst>
            <a:ext uri="{FF2B5EF4-FFF2-40B4-BE49-F238E27FC236}">
              <a16:creationId xmlns:a16="http://schemas.microsoft.com/office/drawing/2014/main" id="{8C6E88DB-0B7A-492E-ACB9-3BB6409A6AAB}"/>
            </a:ext>
          </a:extLst>
        </xdr:cNvPr>
        <xdr:cNvSpPr/>
      </xdr:nvSpPr>
      <xdr:spPr>
        <a:xfrm>
          <a:off x="8728075" y="79375"/>
          <a:ext cx="805068" cy="273050"/>
        </a:xfrm>
        <a:prstGeom prst="flowChartAlternateProcess">
          <a:avLst/>
        </a:prstGeom>
        <a:ln/>
      </xdr:spPr>
      <xdr:style>
        <a:lnRef idx="0">
          <a:schemeClr val="accent5"/>
        </a:lnRef>
        <a:fillRef idx="3">
          <a:schemeClr val="accent5"/>
        </a:fillRef>
        <a:effectRef idx="3">
          <a:schemeClr val="accent5"/>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fr-CI"/>
            <a:t>MENU</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11</xdr:col>
      <xdr:colOff>95250</xdr:colOff>
      <xdr:row>0</xdr:row>
      <xdr:rowOff>79375</xdr:rowOff>
    </xdr:from>
    <xdr:to>
      <xdr:col>12</xdr:col>
      <xdr:colOff>128793</xdr:colOff>
      <xdr:row>1</xdr:row>
      <xdr:rowOff>227542</xdr:rowOff>
    </xdr:to>
    <xdr:sp macro="" textlink="">
      <xdr:nvSpPr>
        <xdr:cNvPr id="3" name="Organigramme : Alternative 2">
          <a:hlinkClick xmlns:r="http://schemas.openxmlformats.org/officeDocument/2006/relationships" r:id="rId1" tooltip="Retour au menu principal."/>
          <a:extLst>
            <a:ext uri="{FF2B5EF4-FFF2-40B4-BE49-F238E27FC236}">
              <a16:creationId xmlns:a16="http://schemas.microsoft.com/office/drawing/2014/main" id="{A3C34EED-3E9C-443C-A72E-2D965D441BEB}"/>
            </a:ext>
          </a:extLst>
        </xdr:cNvPr>
        <xdr:cNvSpPr/>
      </xdr:nvSpPr>
      <xdr:spPr>
        <a:xfrm>
          <a:off x="11353800" y="79375"/>
          <a:ext cx="805068" cy="329142"/>
        </a:xfrm>
        <a:prstGeom prst="flowChartAlternateProcess">
          <a:avLst/>
        </a:prstGeom>
        <a:ln/>
      </xdr:spPr>
      <xdr:style>
        <a:lnRef idx="0">
          <a:schemeClr val="accent5"/>
        </a:lnRef>
        <a:fillRef idx="3">
          <a:schemeClr val="accent5"/>
        </a:fillRef>
        <a:effectRef idx="3">
          <a:schemeClr val="accent5"/>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fr-CI"/>
            <a:t>MENU</a:t>
          </a:r>
        </a:p>
      </xdr:txBody>
    </xdr:sp>
    <xdr:clientData/>
  </xdr:twoCellAnchor>
  <xdr:twoCellAnchor>
    <xdr:from>
      <xdr:col>11</xdr:col>
      <xdr:colOff>95250</xdr:colOff>
      <xdr:row>0</xdr:row>
      <xdr:rowOff>79375</xdr:rowOff>
    </xdr:from>
    <xdr:to>
      <xdr:col>12</xdr:col>
      <xdr:colOff>128793</xdr:colOff>
      <xdr:row>1</xdr:row>
      <xdr:rowOff>227542</xdr:rowOff>
    </xdr:to>
    <xdr:sp macro="" textlink="">
      <xdr:nvSpPr>
        <xdr:cNvPr id="5" name="Organigramme : Alternative 4">
          <a:hlinkClick xmlns:r="http://schemas.openxmlformats.org/officeDocument/2006/relationships" r:id="rId1" tooltip="Retour au menu principal."/>
          <a:extLst>
            <a:ext uri="{FF2B5EF4-FFF2-40B4-BE49-F238E27FC236}">
              <a16:creationId xmlns:a16="http://schemas.microsoft.com/office/drawing/2014/main" id="{1570CF70-74F9-4767-AE03-BDA7EEB76AF4}"/>
            </a:ext>
          </a:extLst>
        </xdr:cNvPr>
        <xdr:cNvSpPr/>
      </xdr:nvSpPr>
      <xdr:spPr>
        <a:xfrm>
          <a:off x="11353800" y="79375"/>
          <a:ext cx="805068" cy="329142"/>
        </a:xfrm>
        <a:prstGeom prst="flowChartAlternateProcess">
          <a:avLst/>
        </a:prstGeom>
        <a:ln/>
      </xdr:spPr>
      <xdr:style>
        <a:lnRef idx="0">
          <a:schemeClr val="accent5"/>
        </a:lnRef>
        <a:fillRef idx="3">
          <a:schemeClr val="accent5"/>
        </a:fillRef>
        <a:effectRef idx="3">
          <a:schemeClr val="accent5"/>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fr-CI"/>
            <a:t>MENU</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12</xdr:col>
      <xdr:colOff>59531</xdr:colOff>
      <xdr:row>0</xdr:row>
      <xdr:rowOff>59532</xdr:rowOff>
    </xdr:from>
    <xdr:to>
      <xdr:col>13</xdr:col>
      <xdr:colOff>97043</xdr:colOff>
      <xdr:row>1</xdr:row>
      <xdr:rowOff>191824</xdr:rowOff>
    </xdr:to>
    <xdr:sp macro="" textlink="">
      <xdr:nvSpPr>
        <xdr:cNvPr id="3" name="Organigramme : Alternative 2">
          <a:hlinkClick xmlns:r="http://schemas.openxmlformats.org/officeDocument/2006/relationships" r:id="rId1" tooltip="Retour au menu principal."/>
          <a:extLst>
            <a:ext uri="{FF2B5EF4-FFF2-40B4-BE49-F238E27FC236}">
              <a16:creationId xmlns:a16="http://schemas.microsoft.com/office/drawing/2014/main" id="{83C1DFCD-0C05-4639-8D8B-BA06E5D6664D}"/>
            </a:ext>
          </a:extLst>
        </xdr:cNvPr>
        <xdr:cNvSpPr/>
      </xdr:nvSpPr>
      <xdr:spPr>
        <a:xfrm>
          <a:off x="10670381" y="59532"/>
          <a:ext cx="809037" cy="322792"/>
        </a:xfrm>
        <a:prstGeom prst="flowChartAlternateProcess">
          <a:avLst/>
        </a:prstGeom>
        <a:ln/>
      </xdr:spPr>
      <xdr:style>
        <a:lnRef idx="0">
          <a:schemeClr val="accent5"/>
        </a:lnRef>
        <a:fillRef idx="3">
          <a:schemeClr val="accent5"/>
        </a:fillRef>
        <a:effectRef idx="3">
          <a:schemeClr val="accent5"/>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fr-CI"/>
            <a:t>MENU</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9</xdr:col>
      <xdr:colOff>95250</xdr:colOff>
      <xdr:row>0</xdr:row>
      <xdr:rowOff>81642</xdr:rowOff>
    </xdr:from>
    <xdr:to>
      <xdr:col>10</xdr:col>
      <xdr:colOff>131060</xdr:colOff>
      <xdr:row>1</xdr:row>
      <xdr:rowOff>213934</xdr:rowOff>
    </xdr:to>
    <xdr:sp macro="" textlink="">
      <xdr:nvSpPr>
        <xdr:cNvPr id="3" name="Organigramme : Alternative 2">
          <a:hlinkClick xmlns:r="http://schemas.openxmlformats.org/officeDocument/2006/relationships" r:id="rId1" tooltip="Retour au menu principal."/>
          <a:extLst>
            <a:ext uri="{FF2B5EF4-FFF2-40B4-BE49-F238E27FC236}">
              <a16:creationId xmlns:a16="http://schemas.microsoft.com/office/drawing/2014/main" id="{928AF92A-FF06-47AB-BBFB-ED69BEF1FBB1}"/>
            </a:ext>
          </a:extLst>
        </xdr:cNvPr>
        <xdr:cNvSpPr/>
      </xdr:nvSpPr>
      <xdr:spPr>
        <a:xfrm>
          <a:off x="7886700" y="81642"/>
          <a:ext cx="807335" cy="322792"/>
        </a:xfrm>
        <a:prstGeom prst="flowChartAlternateProcess">
          <a:avLst/>
        </a:prstGeom>
        <a:ln/>
      </xdr:spPr>
      <xdr:style>
        <a:lnRef idx="0">
          <a:schemeClr val="accent5"/>
        </a:lnRef>
        <a:fillRef idx="3">
          <a:schemeClr val="accent5"/>
        </a:fillRef>
        <a:effectRef idx="3">
          <a:schemeClr val="accent5"/>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fr-CI"/>
            <a:t>MENU</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9</xdr:col>
      <xdr:colOff>74083</xdr:colOff>
      <xdr:row>0</xdr:row>
      <xdr:rowOff>52917</xdr:rowOff>
    </xdr:from>
    <xdr:to>
      <xdr:col>10</xdr:col>
      <xdr:colOff>112918</xdr:colOff>
      <xdr:row>1</xdr:row>
      <xdr:rowOff>185209</xdr:rowOff>
    </xdr:to>
    <xdr:sp macro="" textlink="">
      <xdr:nvSpPr>
        <xdr:cNvPr id="3" name="Organigramme : Alternative 2">
          <a:hlinkClick xmlns:r="http://schemas.openxmlformats.org/officeDocument/2006/relationships" r:id="rId1" tooltip="Retour au menu principal."/>
          <a:extLst>
            <a:ext uri="{FF2B5EF4-FFF2-40B4-BE49-F238E27FC236}">
              <a16:creationId xmlns:a16="http://schemas.microsoft.com/office/drawing/2014/main" id="{B9E89CED-D409-48E9-B73D-0340E975D7BF}"/>
            </a:ext>
          </a:extLst>
        </xdr:cNvPr>
        <xdr:cNvSpPr/>
      </xdr:nvSpPr>
      <xdr:spPr>
        <a:xfrm>
          <a:off x="8198908" y="52917"/>
          <a:ext cx="810360" cy="322792"/>
        </a:xfrm>
        <a:prstGeom prst="flowChartAlternateProcess">
          <a:avLst/>
        </a:prstGeom>
        <a:ln/>
      </xdr:spPr>
      <xdr:style>
        <a:lnRef idx="0">
          <a:schemeClr val="accent5"/>
        </a:lnRef>
        <a:fillRef idx="3">
          <a:schemeClr val="accent5"/>
        </a:fillRef>
        <a:effectRef idx="3">
          <a:schemeClr val="accent5"/>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fr-CI"/>
            <a:t>MENU</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9</xdr:col>
      <xdr:colOff>52917</xdr:colOff>
      <xdr:row>0</xdr:row>
      <xdr:rowOff>42333</xdr:rowOff>
    </xdr:from>
    <xdr:to>
      <xdr:col>10</xdr:col>
      <xdr:colOff>91752</xdr:colOff>
      <xdr:row>1</xdr:row>
      <xdr:rowOff>174625</xdr:rowOff>
    </xdr:to>
    <xdr:sp macro="" textlink="">
      <xdr:nvSpPr>
        <xdr:cNvPr id="3" name="Organigramme : Alternative 2">
          <a:hlinkClick xmlns:r="http://schemas.openxmlformats.org/officeDocument/2006/relationships" r:id="rId1" tooltip="Retour au menu principal."/>
          <a:extLst>
            <a:ext uri="{FF2B5EF4-FFF2-40B4-BE49-F238E27FC236}">
              <a16:creationId xmlns:a16="http://schemas.microsoft.com/office/drawing/2014/main" id="{BBB5A3BA-3D9C-4A47-B174-55B39F9FEBCC}"/>
            </a:ext>
          </a:extLst>
        </xdr:cNvPr>
        <xdr:cNvSpPr/>
      </xdr:nvSpPr>
      <xdr:spPr>
        <a:xfrm>
          <a:off x="8215842" y="42333"/>
          <a:ext cx="810360" cy="322792"/>
        </a:xfrm>
        <a:prstGeom prst="flowChartAlternateProcess">
          <a:avLst/>
        </a:prstGeom>
        <a:ln/>
      </xdr:spPr>
      <xdr:style>
        <a:lnRef idx="0">
          <a:schemeClr val="accent5"/>
        </a:lnRef>
        <a:fillRef idx="3">
          <a:schemeClr val="accent5"/>
        </a:fillRef>
        <a:effectRef idx="3">
          <a:schemeClr val="accent5"/>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fr-CI"/>
            <a:t>MENU</a:t>
          </a:r>
        </a:p>
      </xdr:txBody>
    </xdr:sp>
    <xdr:clientData/>
  </xdr:twoCellAnchor>
  <xdr:twoCellAnchor>
    <xdr:from>
      <xdr:col>9</xdr:col>
      <xdr:colOff>52917</xdr:colOff>
      <xdr:row>0</xdr:row>
      <xdr:rowOff>42333</xdr:rowOff>
    </xdr:from>
    <xdr:to>
      <xdr:col>10</xdr:col>
      <xdr:colOff>91752</xdr:colOff>
      <xdr:row>1</xdr:row>
      <xdr:rowOff>174625</xdr:rowOff>
    </xdr:to>
    <xdr:sp macro="" textlink="">
      <xdr:nvSpPr>
        <xdr:cNvPr id="5" name="Organigramme : Alternative 4">
          <a:hlinkClick xmlns:r="http://schemas.openxmlformats.org/officeDocument/2006/relationships" r:id="rId1" tooltip="Retour au menu principal."/>
          <a:extLst>
            <a:ext uri="{FF2B5EF4-FFF2-40B4-BE49-F238E27FC236}">
              <a16:creationId xmlns:a16="http://schemas.microsoft.com/office/drawing/2014/main" id="{DF63CAB1-CF0B-4240-AF23-AAEA96465875}"/>
            </a:ext>
          </a:extLst>
        </xdr:cNvPr>
        <xdr:cNvSpPr/>
      </xdr:nvSpPr>
      <xdr:spPr>
        <a:xfrm>
          <a:off x="8215842" y="42333"/>
          <a:ext cx="810360" cy="322792"/>
        </a:xfrm>
        <a:prstGeom prst="flowChartAlternateProcess">
          <a:avLst/>
        </a:prstGeom>
        <a:ln/>
      </xdr:spPr>
      <xdr:style>
        <a:lnRef idx="0">
          <a:schemeClr val="accent5"/>
        </a:lnRef>
        <a:fillRef idx="3">
          <a:schemeClr val="accent5"/>
        </a:fillRef>
        <a:effectRef idx="3">
          <a:schemeClr val="accent5"/>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fr-CI"/>
            <a:t>MENU</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9</xdr:col>
      <xdr:colOff>95250</xdr:colOff>
      <xdr:row>0</xdr:row>
      <xdr:rowOff>59531</xdr:rowOff>
    </xdr:from>
    <xdr:to>
      <xdr:col>10</xdr:col>
      <xdr:colOff>132762</xdr:colOff>
      <xdr:row>1</xdr:row>
      <xdr:rowOff>191823</xdr:rowOff>
    </xdr:to>
    <xdr:sp macro="" textlink="">
      <xdr:nvSpPr>
        <xdr:cNvPr id="2" name="Organigramme : Alternative 1">
          <a:hlinkClick xmlns:r="http://schemas.openxmlformats.org/officeDocument/2006/relationships" r:id="rId1" tooltip="Retour au menu principal."/>
          <a:extLst>
            <a:ext uri="{FF2B5EF4-FFF2-40B4-BE49-F238E27FC236}">
              <a16:creationId xmlns:a16="http://schemas.microsoft.com/office/drawing/2014/main" id="{22274EED-B2B3-4962-B8B8-A5F308FDFEFA}"/>
            </a:ext>
          </a:extLst>
        </xdr:cNvPr>
        <xdr:cNvSpPr/>
      </xdr:nvSpPr>
      <xdr:spPr>
        <a:xfrm>
          <a:off x="7896225" y="59531"/>
          <a:ext cx="809037" cy="322792"/>
        </a:xfrm>
        <a:prstGeom prst="flowChartAlternateProcess">
          <a:avLst/>
        </a:prstGeom>
        <a:ln/>
      </xdr:spPr>
      <xdr:style>
        <a:lnRef idx="0">
          <a:schemeClr val="accent5"/>
        </a:lnRef>
        <a:fillRef idx="3">
          <a:schemeClr val="accent5"/>
        </a:fillRef>
        <a:effectRef idx="3">
          <a:schemeClr val="accent5"/>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fr-CI"/>
            <a:t>MENU</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9</xdr:col>
      <xdr:colOff>63500</xdr:colOff>
      <xdr:row>0</xdr:row>
      <xdr:rowOff>42333</xdr:rowOff>
    </xdr:from>
    <xdr:to>
      <xdr:col>10</xdr:col>
      <xdr:colOff>102335</xdr:colOff>
      <xdr:row>1</xdr:row>
      <xdr:rowOff>174625</xdr:rowOff>
    </xdr:to>
    <xdr:sp macro="" textlink="">
      <xdr:nvSpPr>
        <xdr:cNvPr id="2" name="Organigramme : Alternative 1">
          <a:hlinkClick xmlns:r="http://schemas.openxmlformats.org/officeDocument/2006/relationships" r:id="rId1" tooltip="Retour au menu principal."/>
          <a:extLst>
            <a:ext uri="{FF2B5EF4-FFF2-40B4-BE49-F238E27FC236}">
              <a16:creationId xmlns:a16="http://schemas.microsoft.com/office/drawing/2014/main" id="{086023B9-E409-42A0-B149-CF26B791A533}"/>
            </a:ext>
          </a:extLst>
        </xdr:cNvPr>
        <xdr:cNvSpPr/>
      </xdr:nvSpPr>
      <xdr:spPr>
        <a:xfrm>
          <a:off x="7464425" y="42333"/>
          <a:ext cx="810360" cy="322792"/>
        </a:xfrm>
        <a:prstGeom prst="flowChartAlternateProcess">
          <a:avLst/>
        </a:prstGeom>
        <a:ln/>
      </xdr:spPr>
      <xdr:style>
        <a:lnRef idx="0">
          <a:schemeClr val="accent5"/>
        </a:lnRef>
        <a:fillRef idx="3">
          <a:schemeClr val="accent5"/>
        </a:fillRef>
        <a:effectRef idx="3">
          <a:schemeClr val="accent5"/>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fr-CI"/>
            <a:t>MENU</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9</xdr:col>
      <xdr:colOff>52917</xdr:colOff>
      <xdr:row>0</xdr:row>
      <xdr:rowOff>42334</xdr:rowOff>
    </xdr:from>
    <xdr:to>
      <xdr:col>10</xdr:col>
      <xdr:colOff>91752</xdr:colOff>
      <xdr:row>1</xdr:row>
      <xdr:rowOff>174626</xdr:rowOff>
    </xdr:to>
    <xdr:sp macro="" textlink="">
      <xdr:nvSpPr>
        <xdr:cNvPr id="2" name="Organigramme : Alternative 1">
          <a:hlinkClick xmlns:r="http://schemas.openxmlformats.org/officeDocument/2006/relationships" r:id="rId1" tooltip="Retour au menu principal."/>
          <a:extLst>
            <a:ext uri="{FF2B5EF4-FFF2-40B4-BE49-F238E27FC236}">
              <a16:creationId xmlns:a16="http://schemas.microsoft.com/office/drawing/2014/main" id="{1D873F0E-725B-4CF9-803D-31D1C491FEC6}"/>
            </a:ext>
          </a:extLst>
        </xdr:cNvPr>
        <xdr:cNvSpPr/>
      </xdr:nvSpPr>
      <xdr:spPr>
        <a:xfrm>
          <a:off x="7863417" y="42334"/>
          <a:ext cx="810360" cy="313267"/>
        </a:xfrm>
        <a:prstGeom prst="flowChartAlternateProcess">
          <a:avLst/>
        </a:prstGeom>
        <a:ln/>
      </xdr:spPr>
      <xdr:style>
        <a:lnRef idx="0">
          <a:schemeClr val="accent5"/>
        </a:lnRef>
        <a:fillRef idx="3">
          <a:schemeClr val="accent5"/>
        </a:fillRef>
        <a:effectRef idx="3">
          <a:schemeClr val="accent5"/>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fr-CI"/>
            <a:t>MENU</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9</xdr:col>
      <xdr:colOff>68036</xdr:colOff>
      <xdr:row>0</xdr:row>
      <xdr:rowOff>81642</xdr:rowOff>
    </xdr:from>
    <xdr:to>
      <xdr:col>10</xdr:col>
      <xdr:colOff>103847</xdr:colOff>
      <xdr:row>1</xdr:row>
      <xdr:rowOff>213934</xdr:rowOff>
    </xdr:to>
    <xdr:sp macro="" textlink="">
      <xdr:nvSpPr>
        <xdr:cNvPr id="3" name="Organigramme : Alternative 2">
          <a:hlinkClick xmlns:r="http://schemas.openxmlformats.org/officeDocument/2006/relationships" r:id="rId1" tooltip="Retour au menu principal."/>
          <a:extLst>
            <a:ext uri="{FF2B5EF4-FFF2-40B4-BE49-F238E27FC236}">
              <a16:creationId xmlns:a16="http://schemas.microsoft.com/office/drawing/2014/main" id="{C22DD5E1-5954-4897-9EC0-468A3D778BAB}"/>
            </a:ext>
          </a:extLst>
        </xdr:cNvPr>
        <xdr:cNvSpPr/>
      </xdr:nvSpPr>
      <xdr:spPr>
        <a:xfrm>
          <a:off x="7716611" y="81642"/>
          <a:ext cx="807336" cy="313267"/>
        </a:xfrm>
        <a:prstGeom prst="flowChartAlternateProcess">
          <a:avLst/>
        </a:prstGeom>
        <a:ln/>
      </xdr:spPr>
      <xdr:style>
        <a:lnRef idx="0">
          <a:schemeClr val="accent5"/>
        </a:lnRef>
        <a:fillRef idx="3">
          <a:schemeClr val="accent5"/>
        </a:fillRef>
        <a:effectRef idx="3">
          <a:schemeClr val="accent5"/>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fr-CI"/>
            <a:t>MENU</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9</xdr:col>
      <xdr:colOff>59531</xdr:colOff>
      <xdr:row>0</xdr:row>
      <xdr:rowOff>59532</xdr:rowOff>
    </xdr:from>
    <xdr:to>
      <xdr:col>10</xdr:col>
      <xdr:colOff>97043</xdr:colOff>
      <xdr:row>1</xdr:row>
      <xdr:rowOff>191824</xdr:rowOff>
    </xdr:to>
    <xdr:sp macro="" textlink="">
      <xdr:nvSpPr>
        <xdr:cNvPr id="2" name="Organigramme : Alternative 1">
          <a:hlinkClick xmlns:r="http://schemas.openxmlformats.org/officeDocument/2006/relationships" r:id="rId1" tooltip="Retour au menu principal."/>
          <a:extLst>
            <a:ext uri="{FF2B5EF4-FFF2-40B4-BE49-F238E27FC236}">
              <a16:creationId xmlns:a16="http://schemas.microsoft.com/office/drawing/2014/main" id="{88148373-7C38-4809-B0F2-56D041E778C0}"/>
            </a:ext>
          </a:extLst>
        </xdr:cNvPr>
        <xdr:cNvSpPr/>
      </xdr:nvSpPr>
      <xdr:spPr>
        <a:xfrm>
          <a:off x="7879556" y="59532"/>
          <a:ext cx="809037" cy="313267"/>
        </a:xfrm>
        <a:prstGeom prst="flowChartAlternateProcess">
          <a:avLst/>
        </a:prstGeom>
        <a:ln/>
      </xdr:spPr>
      <xdr:style>
        <a:lnRef idx="0">
          <a:schemeClr val="accent5"/>
        </a:lnRef>
        <a:fillRef idx="3">
          <a:schemeClr val="accent5"/>
        </a:fillRef>
        <a:effectRef idx="3">
          <a:schemeClr val="accent5"/>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fr-CI"/>
            <a:t>MENU</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1</xdr:col>
      <xdr:colOff>0</xdr:colOff>
      <xdr:row>6</xdr:row>
      <xdr:rowOff>428625</xdr:rowOff>
    </xdr:from>
    <xdr:to>
      <xdr:col>4</xdr:col>
      <xdr:colOff>0</xdr:colOff>
      <xdr:row>11</xdr:row>
      <xdr:rowOff>0</xdr:rowOff>
    </xdr:to>
    <xdr:cxnSp macro="">
      <xdr:nvCxnSpPr>
        <xdr:cNvPr id="2" name="Connecteur droit 1">
          <a:extLst>
            <a:ext uri="{FF2B5EF4-FFF2-40B4-BE49-F238E27FC236}">
              <a16:creationId xmlns:a16="http://schemas.microsoft.com/office/drawing/2014/main" id="{930618FE-6D2A-4D35-869A-9F5E344839FF}"/>
            </a:ext>
          </a:extLst>
        </xdr:cNvPr>
        <xdr:cNvCxnSpPr/>
      </xdr:nvCxnSpPr>
      <xdr:spPr>
        <a:xfrm>
          <a:off x="266700" y="1628775"/>
          <a:ext cx="2038350" cy="144780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59531</xdr:colOff>
      <xdr:row>0</xdr:row>
      <xdr:rowOff>71438</xdr:rowOff>
    </xdr:from>
    <xdr:to>
      <xdr:col>20</xdr:col>
      <xdr:colOff>97043</xdr:colOff>
      <xdr:row>1</xdr:row>
      <xdr:rowOff>203730</xdr:rowOff>
    </xdr:to>
    <xdr:sp macro="" textlink="">
      <xdr:nvSpPr>
        <xdr:cNvPr id="3" name="Organigramme : Alternative 2">
          <a:hlinkClick xmlns:r="http://schemas.openxmlformats.org/officeDocument/2006/relationships" r:id="rId1" tooltip="Retour au menu principal."/>
          <a:extLst>
            <a:ext uri="{FF2B5EF4-FFF2-40B4-BE49-F238E27FC236}">
              <a16:creationId xmlns:a16="http://schemas.microsoft.com/office/drawing/2014/main" id="{FDD5C0B5-01E4-47E5-97A5-92D0C6D71B3D}"/>
            </a:ext>
          </a:extLst>
        </xdr:cNvPr>
        <xdr:cNvSpPr/>
      </xdr:nvSpPr>
      <xdr:spPr>
        <a:xfrm>
          <a:off x="11432381" y="71438"/>
          <a:ext cx="809037" cy="313267"/>
        </a:xfrm>
        <a:prstGeom prst="flowChartAlternateProcess">
          <a:avLst/>
        </a:prstGeom>
        <a:ln/>
      </xdr:spPr>
      <xdr:style>
        <a:lnRef idx="0">
          <a:schemeClr val="accent5"/>
        </a:lnRef>
        <a:fillRef idx="3">
          <a:schemeClr val="accent5"/>
        </a:fillRef>
        <a:effectRef idx="3">
          <a:schemeClr val="accent5"/>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fr-CI"/>
            <a:t>MENU</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9</xdr:col>
      <xdr:colOff>111125</xdr:colOff>
      <xdr:row>0</xdr:row>
      <xdr:rowOff>95250</xdr:rowOff>
    </xdr:from>
    <xdr:to>
      <xdr:col>10</xdr:col>
      <xdr:colOff>144668</xdr:colOff>
      <xdr:row>1</xdr:row>
      <xdr:rowOff>227542</xdr:rowOff>
    </xdr:to>
    <xdr:sp macro="" textlink="">
      <xdr:nvSpPr>
        <xdr:cNvPr id="2" name="Organigramme : Alternative 1">
          <a:hlinkClick xmlns:r="http://schemas.openxmlformats.org/officeDocument/2006/relationships" r:id="rId1" tooltip="Retour au menu principal."/>
          <a:extLst>
            <a:ext uri="{FF2B5EF4-FFF2-40B4-BE49-F238E27FC236}">
              <a16:creationId xmlns:a16="http://schemas.microsoft.com/office/drawing/2014/main" id="{E591201F-394D-4326-ABEE-C28126395794}"/>
            </a:ext>
          </a:extLst>
        </xdr:cNvPr>
        <xdr:cNvSpPr/>
      </xdr:nvSpPr>
      <xdr:spPr>
        <a:xfrm>
          <a:off x="8140700" y="95250"/>
          <a:ext cx="805068" cy="322792"/>
        </a:xfrm>
        <a:prstGeom prst="flowChartAlternateProcess">
          <a:avLst/>
        </a:prstGeom>
        <a:ln/>
      </xdr:spPr>
      <xdr:style>
        <a:lnRef idx="0">
          <a:schemeClr val="accent5"/>
        </a:lnRef>
        <a:fillRef idx="3">
          <a:schemeClr val="accent5"/>
        </a:fillRef>
        <a:effectRef idx="3">
          <a:schemeClr val="accent5"/>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fr-CI"/>
            <a:t>MENU</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0</xdr:colOff>
      <xdr:row>7</xdr:row>
      <xdr:rowOff>0</xdr:rowOff>
    </xdr:from>
    <xdr:to>
      <xdr:col>4</xdr:col>
      <xdr:colOff>9525</xdr:colOff>
      <xdr:row>10</xdr:row>
      <xdr:rowOff>0</xdr:rowOff>
    </xdr:to>
    <xdr:cxnSp macro="">
      <xdr:nvCxnSpPr>
        <xdr:cNvPr id="2" name="Connecteur droit 1">
          <a:extLst>
            <a:ext uri="{FF2B5EF4-FFF2-40B4-BE49-F238E27FC236}">
              <a16:creationId xmlns:a16="http://schemas.microsoft.com/office/drawing/2014/main" id="{22408E75-2860-450A-98EE-AE28FC020869}"/>
            </a:ext>
          </a:extLst>
        </xdr:cNvPr>
        <xdr:cNvCxnSpPr/>
      </xdr:nvCxnSpPr>
      <xdr:spPr>
        <a:xfrm>
          <a:off x="0" y="1714500"/>
          <a:ext cx="2638425" cy="66675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79375</xdr:colOff>
      <xdr:row>0</xdr:row>
      <xdr:rowOff>79375</xdr:rowOff>
    </xdr:from>
    <xdr:to>
      <xdr:col>13</xdr:col>
      <xdr:colOff>128793</xdr:colOff>
      <xdr:row>1</xdr:row>
      <xdr:rowOff>211667</xdr:rowOff>
    </xdr:to>
    <xdr:sp macro="" textlink="">
      <xdr:nvSpPr>
        <xdr:cNvPr id="3" name="Organigramme : Alternative 2">
          <a:hlinkClick xmlns:r="http://schemas.openxmlformats.org/officeDocument/2006/relationships" r:id="rId1" tooltip="Retour au menu principal."/>
          <a:extLst>
            <a:ext uri="{FF2B5EF4-FFF2-40B4-BE49-F238E27FC236}">
              <a16:creationId xmlns:a16="http://schemas.microsoft.com/office/drawing/2014/main" id="{7DAAEE03-1795-40A9-BF7A-FFEE95D439DF}"/>
            </a:ext>
          </a:extLst>
        </xdr:cNvPr>
        <xdr:cNvSpPr/>
      </xdr:nvSpPr>
      <xdr:spPr>
        <a:xfrm>
          <a:off x="11309350" y="79375"/>
          <a:ext cx="811418" cy="322792"/>
        </a:xfrm>
        <a:prstGeom prst="flowChartAlternateProcess">
          <a:avLst/>
        </a:prstGeom>
        <a:ln/>
      </xdr:spPr>
      <xdr:style>
        <a:lnRef idx="0">
          <a:schemeClr val="accent5"/>
        </a:lnRef>
        <a:fillRef idx="3">
          <a:schemeClr val="accent5"/>
        </a:fillRef>
        <a:effectRef idx="3">
          <a:schemeClr val="accent5"/>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fr-CI"/>
            <a:t>MENU</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9</xdr:col>
      <xdr:colOff>95250</xdr:colOff>
      <xdr:row>0</xdr:row>
      <xdr:rowOff>63500</xdr:rowOff>
    </xdr:from>
    <xdr:to>
      <xdr:col>10</xdr:col>
      <xdr:colOff>144668</xdr:colOff>
      <xdr:row>1</xdr:row>
      <xdr:rowOff>195792</xdr:rowOff>
    </xdr:to>
    <xdr:sp macro="" textlink="">
      <xdr:nvSpPr>
        <xdr:cNvPr id="3" name="Organigramme : Alternative 2">
          <a:hlinkClick xmlns:r="http://schemas.openxmlformats.org/officeDocument/2006/relationships" r:id="rId1" tooltip="Retour au menu principal."/>
          <a:extLst>
            <a:ext uri="{FF2B5EF4-FFF2-40B4-BE49-F238E27FC236}">
              <a16:creationId xmlns:a16="http://schemas.microsoft.com/office/drawing/2014/main" id="{364DB1C3-A0AE-48B8-8E1B-A2E336CF9E33}"/>
            </a:ext>
          </a:extLst>
        </xdr:cNvPr>
        <xdr:cNvSpPr/>
      </xdr:nvSpPr>
      <xdr:spPr>
        <a:xfrm>
          <a:off x="8191500" y="63500"/>
          <a:ext cx="811418" cy="322792"/>
        </a:xfrm>
        <a:prstGeom prst="flowChartAlternateProcess">
          <a:avLst/>
        </a:prstGeom>
        <a:ln/>
      </xdr:spPr>
      <xdr:style>
        <a:lnRef idx="0">
          <a:schemeClr val="accent5"/>
        </a:lnRef>
        <a:fillRef idx="3">
          <a:schemeClr val="accent5"/>
        </a:fillRef>
        <a:effectRef idx="3">
          <a:schemeClr val="accent5"/>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fr-CI"/>
            <a:t>MENU</a:t>
          </a: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8</xdr:col>
      <xdr:colOff>112058</xdr:colOff>
      <xdr:row>0</xdr:row>
      <xdr:rowOff>33618</xdr:rowOff>
    </xdr:from>
    <xdr:to>
      <xdr:col>9</xdr:col>
      <xdr:colOff>161476</xdr:colOff>
      <xdr:row>0</xdr:row>
      <xdr:rowOff>313764</xdr:rowOff>
    </xdr:to>
    <xdr:sp macro="" textlink="">
      <xdr:nvSpPr>
        <xdr:cNvPr id="3" name="Organigramme : Alternative 2">
          <a:hlinkClick xmlns:r="http://schemas.openxmlformats.org/officeDocument/2006/relationships" r:id="rId1" tooltip="Retour au menu principal."/>
          <a:extLst>
            <a:ext uri="{FF2B5EF4-FFF2-40B4-BE49-F238E27FC236}">
              <a16:creationId xmlns:a16="http://schemas.microsoft.com/office/drawing/2014/main" id="{CD784F4D-7295-4056-BCE0-F092CA34DB63}"/>
            </a:ext>
          </a:extLst>
        </xdr:cNvPr>
        <xdr:cNvSpPr/>
      </xdr:nvSpPr>
      <xdr:spPr>
        <a:xfrm>
          <a:off x="6893858" y="33618"/>
          <a:ext cx="811418" cy="280146"/>
        </a:xfrm>
        <a:prstGeom prst="flowChartAlternateProcess">
          <a:avLst/>
        </a:prstGeom>
        <a:ln/>
      </xdr:spPr>
      <xdr:style>
        <a:lnRef idx="0">
          <a:schemeClr val="accent5"/>
        </a:lnRef>
        <a:fillRef idx="3">
          <a:schemeClr val="accent5"/>
        </a:fillRef>
        <a:effectRef idx="3">
          <a:schemeClr val="accent5"/>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lang="fr-CI"/>
            <a:t>MENU</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Documents\LIASSE%20MSG-DSF%20OHADA%20REVISE%20SYSTEME%20NORMAL%20V2.2.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YACOU%20%20Z/Desktop/LIASSE%20MSG-DSF%20OHADA%20REVISE%20SYSTEME%20NORMAL%20V2.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DES ACTIVITES"/>
      <sheetName val="R4"/>
      <sheetName val="Codes R2"/>
      <sheetName val="export"/>
      <sheetName val="champs variables"/>
      <sheetName val="champs fixes"/>
      <sheetName val="tableaux"/>
      <sheetName val="Referentiels"/>
      <sheetName val="Export XML"/>
      <sheetName val="Plan Comptable"/>
      <sheetName val="TFT CORRIGE"/>
      <sheetName val="TFT PRIMITIF"/>
      <sheetName val="BALANCE N &amp; N-1 "/>
      <sheetName val="PLAN DES COMPTES"/>
      <sheetName val="TABLE CONVERSION"/>
      <sheetName val="BILAN_SN_FORMAT PAYSAGE"/>
      <sheetName val="BILAN SN_FORMAT PORTRAIT P1"/>
      <sheetName val="BILAN SN_FORMAT PORTRAIT P2"/>
      <sheetName val="COMPTE DE RESULTAT SN"/>
      <sheetName val="MENU PRINCIPAL"/>
      <sheetName val="INFORMATIONS GENERALES"/>
      <sheetName val="BALANCE N"/>
      <sheetName val="BALANCE N-1"/>
      <sheetName val="CONTROLE D'EQUILIBRE"/>
      <sheetName val="Contrôle des reports"/>
      <sheetName val="CORRECTIF TFT"/>
      <sheetName val="COUVERTURE"/>
      <sheetName val="GARDE"/>
      <sheetName val="RECEVABILITE"/>
      <sheetName val="NOTE36 (TABLE DES CODES)"/>
      <sheetName val="NOTE36 Suite (Nomenclature)"/>
      <sheetName val="FICHE R1"/>
      <sheetName val="FICHE R2"/>
      <sheetName val="FICHE R3"/>
      <sheetName val="BILAN"/>
      <sheetName val="ACTIF"/>
      <sheetName val="PASSIF"/>
      <sheetName val="RESULTAT"/>
      <sheetName val="CORRECTIF TBFT"/>
      <sheetName val="TBFT"/>
      <sheetName val="TFT"/>
      <sheetName val="FICHE R4"/>
      <sheetName val="NOTE 1"/>
      <sheetName val="NOTE 2"/>
      <sheetName val="NOTE 3A"/>
      <sheetName val="NOTE 3B"/>
      <sheetName val="NOTE 3C"/>
      <sheetName val="NOTE 3C BIS"/>
      <sheetName val="NOTE 3D"/>
      <sheetName val="NOTE 3E"/>
      <sheetName val="NOTE 4"/>
      <sheetName val="NOTE 5"/>
      <sheetName val="NOTE 6"/>
      <sheetName val="NOTE 7"/>
      <sheetName val="NOTE 8"/>
      <sheetName val="NOTE 8A"/>
      <sheetName val="NOTE 8B"/>
      <sheetName val="NOTE 8C"/>
      <sheetName val="NOTE 9"/>
      <sheetName val="NOTE 10"/>
      <sheetName val="NOTE 11"/>
      <sheetName val="NOTE 12"/>
      <sheetName val="NOTE 13"/>
      <sheetName val="NOTE 14"/>
      <sheetName val="NOTE 15A"/>
      <sheetName val="NOTE 15B"/>
      <sheetName val="NOTE 16A"/>
      <sheetName val="NOTE 16B"/>
      <sheetName val="NOTE 16B BIS"/>
      <sheetName val="NOTE 16C"/>
      <sheetName val="NOTE 17"/>
      <sheetName val="NOTE 18"/>
      <sheetName val="NOTE 19"/>
      <sheetName val="NOTE 20"/>
      <sheetName val="NOTE 21"/>
      <sheetName val="NOTE 22"/>
      <sheetName val="NOTE 23"/>
      <sheetName val="NOTE 24"/>
      <sheetName val="NOTE 25"/>
      <sheetName val="NOTE 26"/>
      <sheetName val="NOTE 27A"/>
      <sheetName val="NOTE 27B"/>
      <sheetName val="NOTE 28"/>
      <sheetName val="NOTE 29"/>
      <sheetName val="NOTE 30"/>
      <sheetName val="NOTE 31"/>
      <sheetName val="NOTE 32"/>
      <sheetName val="NOTE 33"/>
      <sheetName val="NOTE 34"/>
      <sheetName val="NOTE 35"/>
      <sheetName val="NOTE 37"/>
      <sheetName val="NOTE 38"/>
      <sheetName val="NOTE 39"/>
      <sheetName val="GARDE (DGI-INS)"/>
      <sheetName val="NOTES DGI - INS"/>
      <sheetName val="COMP-CHARGES"/>
      <sheetName val="COMP-TVA"/>
      <sheetName val="COMP-TVA (2)"/>
      <sheetName val="SUPPL1"/>
      <sheetName val="SUPPL2"/>
      <sheetName val="SUPPL3"/>
      <sheetName val="SUPPL4"/>
      <sheetName val="SUPPL5"/>
      <sheetName val="SUPPL6"/>
      <sheetName val="SUPPL7"/>
      <sheetName val="GARDE(3)"/>
      <sheetName val="COMMENTAIRE"/>
      <sheetName val="GARDE (BIC) "/>
      <sheetName val="GARDE (BNC)"/>
      <sheetName val="GARDE (BA)"/>
      <sheetName val="GARDE (301)"/>
      <sheetName val="GARDE (302)"/>
      <sheetName val="Présentation"/>
      <sheetName val="ENTITE"/>
      <sheetName val="CONTROLE BALANCE"/>
      <sheetName val="EQUILIBRE BALANCE N"/>
      <sheetName val="EQUILIBRE BALANCE N-1"/>
      <sheetName val="TER"/>
      <sheetName val="TableauCorrespondnceEmploisRess"/>
      <sheetName val="TRT"/>
      <sheetName val="TEB"/>
      <sheetName val="BILAN PAYSAGE"/>
      <sheetName val="Bilan Actif"/>
      <sheetName val="Bilan Passif"/>
      <sheetName val="Compte d'exploitation"/>
      <sheetName val="Fiche Recaptltf Notes Annexes "/>
      <sheetName val="NOTE 3"/>
      <sheetName val="NOTE 6A"/>
      <sheetName val="NOTE 6B"/>
      <sheetName val="NOTE 6C"/>
      <sheetName val="NOTE 6D"/>
      <sheetName val="NOTE 6E"/>
      <sheetName val="NOTE 6F"/>
      <sheetName val="NOTE 6G"/>
      <sheetName val="NOTE 6H"/>
      <sheetName val="NOTE 15"/>
      <sheetName val="NOTE 16"/>
      <sheetName val="NOTE 20A"/>
      <sheetName val="NOTE 20B"/>
      <sheetName val="NOTE 20B bis"/>
      <sheetName val="NOTE 20C"/>
      <sheetName val="NOTE 27"/>
      <sheetName val="NOTE 31A"/>
      <sheetName val="NOTE 31B"/>
      <sheetName val="NOTE 36"/>
      <sheetName val="NOTE DGI-INS"/>
      <sheetName val="COMP-TVA (1)"/>
      <sheetName val="GARDE (3)"/>
      <sheetName val="COMMENTAIRES"/>
      <sheetName val="Correspondance-d'executionBud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
          <cell r="K1" t="str">
            <v>CUM2</v>
          </cell>
          <cell r="L1">
            <v>0</v>
          </cell>
          <cell r="M1" t="str">
            <v>Balance équilibrée</v>
          </cell>
        </row>
        <row r="2">
          <cell r="L2">
            <v>89503090588</v>
          </cell>
          <cell r="M2">
            <v>150151214152</v>
          </cell>
        </row>
        <row r="3">
          <cell r="L3">
            <v>0</v>
          </cell>
          <cell r="M3">
            <v>44926</v>
          </cell>
        </row>
        <row r="4">
          <cell r="L4" t="str">
            <v>S.I Crédit</v>
          </cell>
          <cell r="M4" t="str">
            <v>Mouv. Débit</v>
          </cell>
        </row>
        <row r="5">
          <cell r="L5">
            <v>8143590000</v>
          </cell>
          <cell r="M5">
            <v>0</v>
          </cell>
        </row>
        <row r="6">
          <cell r="L6">
            <v>133975038</v>
          </cell>
          <cell r="M6">
            <v>0</v>
          </cell>
        </row>
        <row r="7">
          <cell r="L7">
            <v>410595034</v>
          </cell>
          <cell r="M7">
            <v>0</v>
          </cell>
        </row>
        <row r="8">
          <cell r="L8">
            <v>0</v>
          </cell>
          <cell r="M8">
            <v>0</v>
          </cell>
        </row>
        <row r="9">
          <cell r="L9">
            <v>0</v>
          </cell>
          <cell r="M9">
            <v>1011622518</v>
          </cell>
        </row>
        <row r="10">
          <cell r="L10">
            <v>0</v>
          </cell>
          <cell r="M10">
            <v>0</v>
          </cell>
        </row>
        <row r="11">
          <cell r="L11">
            <v>0</v>
          </cell>
          <cell r="M11">
            <v>0</v>
          </cell>
        </row>
        <row r="12">
          <cell r="L12">
            <v>0</v>
          </cell>
          <cell r="M12">
            <v>0</v>
          </cell>
        </row>
        <row r="13">
          <cell r="L13">
            <v>0</v>
          </cell>
          <cell r="M13">
            <v>0</v>
          </cell>
        </row>
        <row r="14">
          <cell r="L14">
            <v>1700000000</v>
          </cell>
          <cell r="M14">
            <v>364622370</v>
          </cell>
        </row>
        <row r="15">
          <cell r="L15">
            <v>0</v>
          </cell>
          <cell r="M15">
            <v>121043202</v>
          </cell>
        </row>
        <row r="16">
          <cell r="L16">
            <v>50333282</v>
          </cell>
          <cell r="M16">
            <v>50333282</v>
          </cell>
        </row>
        <row r="17">
          <cell r="L17">
            <v>0</v>
          </cell>
          <cell r="M17">
            <v>0</v>
          </cell>
        </row>
        <row r="18">
          <cell r="L18">
            <v>322328536</v>
          </cell>
          <cell r="M18">
            <v>322328536</v>
          </cell>
        </row>
        <row r="19">
          <cell r="L19">
            <v>465601002</v>
          </cell>
          <cell r="M19">
            <v>304177988</v>
          </cell>
        </row>
        <row r="20">
          <cell r="L20">
            <v>1796700209</v>
          </cell>
          <cell r="M20">
            <v>1076423485</v>
          </cell>
        </row>
        <row r="21">
          <cell r="L21">
            <v>0</v>
          </cell>
          <cell r="M21">
            <v>0</v>
          </cell>
        </row>
        <row r="22">
          <cell r="L22">
            <v>0</v>
          </cell>
          <cell r="M22">
            <v>0</v>
          </cell>
        </row>
        <row r="23">
          <cell r="L23">
            <v>722417553</v>
          </cell>
          <cell r="M23">
            <v>348315662</v>
          </cell>
        </row>
        <row r="24">
          <cell r="L24">
            <v>0</v>
          </cell>
          <cell r="M24">
            <v>0</v>
          </cell>
        </row>
        <row r="25">
          <cell r="L25">
            <v>0</v>
          </cell>
          <cell r="M25">
            <v>0</v>
          </cell>
        </row>
        <row r="26">
          <cell r="L26">
            <v>13795128</v>
          </cell>
          <cell r="M26">
            <v>13795128</v>
          </cell>
        </row>
        <row r="27">
          <cell r="L27">
            <v>0</v>
          </cell>
          <cell r="M27">
            <v>0</v>
          </cell>
        </row>
        <row r="28">
          <cell r="L28">
            <v>4916825</v>
          </cell>
          <cell r="M28">
            <v>0</v>
          </cell>
        </row>
        <row r="29">
          <cell r="L29">
            <v>7233792</v>
          </cell>
          <cell r="M29">
            <v>7233792</v>
          </cell>
        </row>
        <row r="30">
          <cell r="L30">
            <v>48130164</v>
          </cell>
          <cell r="M30">
            <v>35253106</v>
          </cell>
        </row>
        <row r="31">
          <cell r="L31">
            <v>39618791</v>
          </cell>
          <cell r="M31">
            <v>24289854</v>
          </cell>
        </row>
        <row r="32">
          <cell r="L32">
            <v>68600000</v>
          </cell>
          <cell r="M32">
            <v>68600000</v>
          </cell>
        </row>
        <row r="33">
          <cell r="L33">
            <v>342424</v>
          </cell>
          <cell r="M33">
            <v>0</v>
          </cell>
        </row>
        <row r="34">
          <cell r="L34">
            <v>657800246</v>
          </cell>
          <cell r="M34">
            <v>657800246</v>
          </cell>
        </row>
        <row r="35">
          <cell r="L35">
            <v>0</v>
          </cell>
          <cell r="M35">
            <v>0</v>
          </cell>
        </row>
        <row r="36">
          <cell r="L36">
            <v>0</v>
          </cell>
          <cell r="M36">
            <v>69710515</v>
          </cell>
        </row>
        <row r="37">
          <cell r="L37">
            <v>0</v>
          </cell>
          <cell r="M37">
            <v>0</v>
          </cell>
        </row>
        <row r="38">
          <cell r="L38">
            <v>0</v>
          </cell>
          <cell r="M38">
            <v>0</v>
          </cell>
        </row>
        <row r="39">
          <cell r="L39">
            <v>0</v>
          </cell>
          <cell r="M39">
            <v>0</v>
          </cell>
        </row>
        <row r="40">
          <cell r="L40">
            <v>0</v>
          </cell>
          <cell r="M40">
            <v>50217462</v>
          </cell>
        </row>
        <row r="41">
          <cell r="L41">
            <v>0</v>
          </cell>
          <cell r="M41">
            <v>0</v>
          </cell>
        </row>
        <row r="42">
          <cell r="L42">
            <v>0</v>
          </cell>
          <cell r="M42">
            <v>0</v>
          </cell>
        </row>
        <row r="43">
          <cell r="L43">
            <v>0</v>
          </cell>
          <cell r="M43">
            <v>160000</v>
          </cell>
        </row>
        <row r="44">
          <cell r="L44">
            <v>0</v>
          </cell>
          <cell r="M44">
            <v>0</v>
          </cell>
        </row>
        <row r="45">
          <cell r="L45">
            <v>0</v>
          </cell>
          <cell r="M45">
            <v>0</v>
          </cell>
        </row>
        <row r="46">
          <cell r="L46">
            <v>0</v>
          </cell>
          <cell r="M46">
            <v>0</v>
          </cell>
        </row>
        <row r="47">
          <cell r="L47">
            <v>0</v>
          </cell>
          <cell r="M47">
            <v>0</v>
          </cell>
        </row>
        <row r="48">
          <cell r="L48">
            <v>0</v>
          </cell>
          <cell r="M48">
            <v>305173191</v>
          </cell>
        </row>
        <row r="49">
          <cell r="L49">
            <v>0</v>
          </cell>
          <cell r="M49">
            <v>78124474</v>
          </cell>
        </row>
        <row r="50">
          <cell r="L50">
            <v>0</v>
          </cell>
          <cell r="M50">
            <v>496398941</v>
          </cell>
        </row>
        <row r="51">
          <cell r="L51">
            <v>0</v>
          </cell>
          <cell r="M51">
            <v>38236757</v>
          </cell>
        </row>
        <row r="52">
          <cell r="L52">
            <v>0</v>
          </cell>
          <cell r="M52">
            <v>5755602</v>
          </cell>
        </row>
        <row r="53">
          <cell r="L53">
            <v>0</v>
          </cell>
          <cell r="M53">
            <v>6005000</v>
          </cell>
        </row>
        <row r="54">
          <cell r="L54">
            <v>0</v>
          </cell>
          <cell r="M54">
            <v>1380000</v>
          </cell>
        </row>
        <row r="55">
          <cell r="L55">
            <v>0</v>
          </cell>
          <cell r="M55">
            <v>6833933</v>
          </cell>
        </row>
        <row r="56">
          <cell r="L56">
            <v>0</v>
          </cell>
          <cell r="M56">
            <v>21508386</v>
          </cell>
        </row>
        <row r="57">
          <cell r="L57">
            <v>0</v>
          </cell>
          <cell r="M57">
            <v>0</v>
          </cell>
        </row>
        <row r="58">
          <cell r="L58">
            <v>0</v>
          </cell>
          <cell r="M58">
            <v>0</v>
          </cell>
        </row>
        <row r="59">
          <cell r="L59">
            <v>0</v>
          </cell>
          <cell r="M59">
            <v>88518612</v>
          </cell>
        </row>
        <row r="60">
          <cell r="L60">
            <v>0</v>
          </cell>
          <cell r="M60">
            <v>32703225</v>
          </cell>
        </row>
        <row r="61">
          <cell r="L61">
            <v>0</v>
          </cell>
          <cell r="M61">
            <v>0</v>
          </cell>
        </row>
        <row r="62">
          <cell r="L62">
            <v>0</v>
          </cell>
          <cell r="M62">
            <v>697788201</v>
          </cell>
        </row>
        <row r="63">
          <cell r="L63">
            <v>0</v>
          </cell>
          <cell r="M63">
            <v>145231554</v>
          </cell>
        </row>
        <row r="64">
          <cell r="L64">
            <v>0</v>
          </cell>
          <cell r="M64">
            <v>0</v>
          </cell>
        </row>
        <row r="65">
          <cell r="L65">
            <v>0</v>
          </cell>
          <cell r="M65">
            <v>0</v>
          </cell>
        </row>
        <row r="66">
          <cell r="L66">
            <v>0</v>
          </cell>
          <cell r="M66">
            <v>0</v>
          </cell>
        </row>
        <row r="67">
          <cell r="L67">
            <v>0</v>
          </cell>
          <cell r="M67">
            <v>0</v>
          </cell>
        </row>
        <row r="68">
          <cell r="L68">
            <v>0</v>
          </cell>
          <cell r="M68">
            <v>0</v>
          </cell>
        </row>
        <row r="69">
          <cell r="L69">
            <v>0</v>
          </cell>
          <cell r="M69">
            <v>0</v>
          </cell>
        </row>
        <row r="70">
          <cell r="L70">
            <v>0</v>
          </cell>
          <cell r="M70">
            <v>0</v>
          </cell>
        </row>
        <row r="71">
          <cell r="L71">
            <v>0</v>
          </cell>
          <cell r="M71">
            <v>0</v>
          </cell>
        </row>
        <row r="72">
          <cell r="L72">
            <v>0</v>
          </cell>
          <cell r="M72">
            <v>0</v>
          </cell>
        </row>
        <row r="73">
          <cell r="L73">
            <v>0</v>
          </cell>
          <cell r="M73">
            <v>0</v>
          </cell>
        </row>
        <row r="74">
          <cell r="L74">
            <v>0</v>
          </cell>
          <cell r="M74">
            <v>0</v>
          </cell>
        </row>
        <row r="75">
          <cell r="L75">
            <v>223066507</v>
          </cell>
          <cell r="M75">
            <v>9107622</v>
          </cell>
        </row>
        <row r="76">
          <cell r="L76">
            <v>2593086471</v>
          </cell>
          <cell r="M76">
            <v>0</v>
          </cell>
        </row>
        <row r="77">
          <cell r="L77">
            <v>1734676714</v>
          </cell>
          <cell r="M77">
            <v>14723465</v>
          </cell>
        </row>
        <row r="78">
          <cell r="L78">
            <v>114826981</v>
          </cell>
          <cell r="M78">
            <v>0</v>
          </cell>
        </row>
        <row r="79">
          <cell r="L79">
            <v>993252715</v>
          </cell>
          <cell r="M79">
            <v>0</v>
          </cell>
        </row>
        <row r="80">
          <cell r="L80">
            <v>1523881869</v>
          </cell>
          <cell r="M80">
            <v>1102588</v>
          </cell>
        </row>
        <row r="81">
          <cell r="L81">
            <v>382412723</v>
          </cell>
          <cell r="M81">
            <v>0</v>
          </cell>
        </row>
        <row r="82">
          <cell r="L82">
            <v>384564905</v>
          </cell>
          <cell r="M82">
            <v>0</v>
          </cell>
        </row>
        <row r="83">
          <cell r="L83">
            <v>312002701</v>
          </cell>
          <cell r="M83">
            <v>0</v>
          </cell>
        </row>
        <row r="84">
          <cell r="L84">
            <v>350792945</v>
          </cell>
          <cell r="M84">
            <v>29237691</v>
          </cell>
        </row>
        <row r="85">
          <cell r="L85">
            <v>24164326517</v>
          </cell>
          <cell r="M85">
            <v>175469789</v>
          </cell>
        </row>
        <row r="86">
          <cell r="L86">
            <v>14416852856</v>
          </cell>
          <cell r="M86">
            <v>79491610</v>
          </cell>
        </row>
        <row r="87">
          <cell r="L87">
            <v>0</v>
          </cell>
          <cell r="M87">
            <v>0</v>
          </cell>
        </row>
        <row r="88">
          <cell r="L88">
            <v>343722386</v>
          </cell>
          <cell r="M88">
            <v>6472771</v>
          </cell>
        </row>
        <row r="89">
          <cell r="L89">
            <v>369333885</v>
          </cell>
          <cell r="M89">
            <v>4625262</v>
          </cell>
        </row>
        <row r="90">
          <cell r="L90">
            <v>89227612</v>
          </cell>
          <cell r="M90">
            <v>1200000</v>
          </cell>
        </row>
        <row r="91">
          <cell r="L91">
            <v>90471451</v>
          </cell>
          <cell r="M91">
            <v>4610745</v>
          </cell>
        </row>
        <row r="92">
          <cell r="L92">
            <v>1219223063</v>
          </cell>
          <cell r="M92">
            <v>12740000</v>
          </cell>
        </row>
        <row r="93">
          <cell r="L93">
            <v>34746318</v>
          </cell>
          <cell r="M93">
            <v>0</v>
          </cell>
        </row>
        <row r="94">
          <cell r="L94">
            <v>2779403930</v>
          </cell>
          <cell r="M94">
            <v>0</v>
          </cell>
        </row>
        <row r="95">
          <cell r="L95">
            <v>107102499</v>
          </cell>
          <cell r="M95">
            <v>15087294</v>
          </cell>
        </row>
        <row r="96">
          <cell r="L96">
            <v>50000</v>
          </cell>
          <cell r="M96">
            <v>0</v>
          </cell>
        </row>
        <row r="97">
          <cell r="L97">
            <v>0</v>
          </cell>
          <cell r="M97">
            <v>0</v>
          </cell>
        </row>
        <row r="98">
          <cell r="L98">
            <v>0</v>
          </cell>
          <cell r="M98">
            <v>765038602</v>
          </cell>
        </row>
        <row r="99">
          <cell r="L99">
            <v>0</v>
          </cell>
          <cell r="M99">
            <v>94954977</v>
          </cell>
        </row>
        <row r="100">
          <cell r="L100">
            <v>0</v>
          </cell>
          <cell r="M100">
            <v>3621882119</v>
          </cell>
        </row>
        <row r="101">
          <cell r="L101">
            <v>0</v>
          </cell>
          <cell r="M101">
            <v>111894139</v>
          </cell>
        </row>
        <row r="102">
          <cell r="L102">
            <v>0</v>
          </cell>
          <cell r="M102">
            <v>83406062</v>
          </cell>
        </row>
        <row r="103">
          <cell r="L103">
            <v>0</v>
          </cell>
          <cell r="M103">
            <v>85684844</v>
          </cell>
        </row>
        <row r="104">
          <cell r="L104">
            <v>0</v>
          </cell>
          <cell r="M104">
            <v>188922812</v>
          </cell>
        </row>
        <row r="105">
          <cell r="L105">
            <v>0</v>
          </cell>
          <cell r="M105">
            <v>0</v>
          </cell>
        </row>
        <row r="106">
          <cell r="L106">
            <v>0</v>
          </cell>
          <cell r="M106">
            <v>92433551</v>
          </cell>
        </row>
        <row r="107">
          <cell r="L107">
            <v>0</v>
          </cell>
          <cell r="M107">
            <v>47783478</v>
          </cell>
        </row>
        <row r="108">
          <cell r="L108">
            <v>0</v>
          </cell>
          <cell r="M108">
            <v>0</v>
          </cell>
        </row>
        <row r="109">
          <cell r="L109">
            <v>0</v>
          </cell>
          <cell r="M109">
            <v>2171935293</v>
          </cell>
        </row>
        <row r="110">
          <cell r="L110">
            <v>0</v>
          </cell>
          <cell r="M110">
            <v>4664776515</v>
          </cell>
        </row>
        <row r="111">
          <cell r="L111">
            <v>0</v>
          </cell>
          <cell r="M111">
            <v>0</v>
          </cell>
        </row>
        <row r="112">
          <cell r="L112">
            <v>0</v>
          </cell>
          <cell r="M112">
            <v>0</v>
          </cell>
        </row>
        <row r="113">
          <cell r="L113">
            <v>669575594</v>
          </cell>
          <cell r="M113">
            <v>0</v>
          </cell>
        </row>
        <row r="114">
          <cell r="L114">
            <v>0</v>
          </cell>
          <cell r="M114">
            <v>1641779002</v>
          </cell>
        </row>
        <row r="115">
          <cell r="L115">
            <v>1806181818</v>
          </cell>
          <cell r="M115">
            <v>6453981256</v>
          </cell>
        </row>
        <row r="116">
          <cell r="L116">
            <v>541602401</v>
          </cell>
          <cell r="M116">
            <v>448205390</v>
          </cell>
        </row>
        <row r="117">
          <cell r="L117">
            <v>210506714</v>
          </cell>
          <cell r="M117">
            <v>244478154</v>
          </cell>
        </row>
        <row r="118">
          <cell r="L118">
            <v>211324113</v>
          </cell>
          <cell r="M118">
            <v>463909721</v>
          </cell>
        </row>
        <row r="119">
          <cell r="L119">
            <v>431849101</v>
          </cell>
          <cell r="M119">
            <v>95515173</v>
          </cell>
        </row>
        <row r="120">
          <cell r="L120">
            <v>106096025</v>
          </cell>
          <cell r="M120">
            <v>60728604</v>
          </cell>
        </row>
        <row r="121">
          <cell r="L121">
            <v>0</v>
          </cell>
          <cell r="M121">
            <v>3137736185</v>
          </cell>
        </row>
        <row r="122">
          <cell r="L122">
            <v>0</v>
          </cell>
          <cell r="M122">
            <v>31884999</v>
          </cell>
        </row>
        <row r="123">
          <cell r="L123">
            <v>0</v>
          </cell>
          <cell r="M123">
            <v>96033750</v>
          </cell>
        </row>
        <row r="124">
          <cell r="L124">
            <v>0</v>
          </cell>
          <cell r="M124">
            <v>0</v>
          </cell>
        </row>
        <row r="125">
          <cell r="L125">
            <v>3256427120</v>
          </cell>
          <cell r="M125">
            <v>15953687959</v>
          </cell>
        </row>
        <row r="126">
          <cell r="L126">
            <v>0</v>
          </cell>
          <cell r="M126">
            <v>9170979211</v>
          </cell>
        </row>
        <row r="127">
          <cell r="L127">
            <v>0</v>
          </cell>
          <cell r="M127">
            <v>400000000</v>
          </cell>
        </row>
        <row r="128">
          <cell r="L128">
            <v>0</v>
          </cell>
          <cell r="M128">
            <v>4786959360</v>
          </cell>
        </row>
        <row r="129">
          <cell r="L129">
            <v>0</v>
          </cell>
          <cell r="M129">
            <v>1017410000</v>
          </cell>
        </row>
        <row r="130">
          <cell r="L130">
            <v>0</v>
          </cell>
          <cell r="M130">
            <v>3138009847</v>
          </cell>
        </row>
        <row r="131">
          <cell r="L131">
            <v>0</v>
          </cell>
          <cell r="M131">
            <v>132006670</v>
          </cell>
        </row>
        <row r="132">
          <cell r="L132">
            <v>0</v>
          </cell>
          <cell r="M132">
            <v>2355326075</v>
          </cell>
        </row>
        <row r="133">
          <cell r="L133">
            <v>0</v>
          </cell>
          <cell r="M133">
            <v>0</v>
          </cell>
        </row>
        <row r="134">
          <cell r="L134">
            <v>0</v>
          </cell>
          <cell r="M134">
            <v>118358580</v>
          </cell>
        </row>
        <row r="135">
          <cell r="L135">
            <v>0</v>
          </cell>
          <cell r="M135">
            <v>8164929</v>
          </cell>
        </row>
        <row r="136">
          <cell r="L136">
            <v>0</v>
          </cell>
          <cell r="M136">
            <v>133110000</v>
          </cell>
        </row>
        <row r="137">
          <cell r="L137">
            <v>0</v>
          </cell>
          <cell r="M137">
            <v>16334800</v>
          </cell>
        </row>
        <row r="138">
          <cell r="L138">
            <v>0</v>
          </cell>
          <cell r="M138">
            <v>5033048</v>
          </cell>
        </row>
        <row r="139">
          <cell r="L139">
            <v>0</v>
          </cell>
          <cell r="M139">
            <v>21626270</v>
          </cell>
        </row>
        <row r="140">
          <cell r="L140">
            <v>0</v>
          </cell>
          <cell r="M140">
            <v>841000</v>
          </cell>
        </row>
        <row r="141">
          <cell r="L141">
            <v>0</v>
          </cell>
          <cell r="M141">
            <v>2052539</v>
          </cell>
        </row>
        <row r="142">
          <cell r="L142">
            <v>0</v>
          </cell>
          <cell r="M142">
            <v>0</v>
          </cell>
        </row>
        <row r="143">
          <cell r="L143">
            <v>0</v>
          </cell>
          <cell r="M143">
            <v>66610677</v>
          </cell>
        </row>
        <row r="144">
          <cell r="L144">
            <v>0</v>
          </cell>
          <cell r="M144">
            <v>909856</v>
          </cell>
        </row>
        <row r="145">
          <cell r="L145">
            <v>0</v>
          </cell>
          <cell r="M145">
            <v>122579</v>
          </cell>
        </row>
        <row r="146">
          <cell r="L146">
            <v>500733</v>
          </cell>
          <cell r="M146">
            <v>1180719756</v>
          </cell>
        </row>
        <row r="147">
          <cell r="L147">
            <v>32102764</v>
          </cell>
          <cell r="M147">
            <v>374562888</v>
          </cell>
        </row>
        <row r="148">
          <cell r="L148">
            <v>3419053</v>
          </cell>
          <cell r="M148">
            <v>587873798</v>
          </cell>
        </row>
        <row r="149">
          <cell r="L149">
            <v>0</v>
          </cell>
          <cell r="M149">
            <v>74254132</v>
          </cell>
        </row>
        <row r="150">
          <cell r="L150">
            <v>0</v>
          </cell>
          <cell r="M150">
            <v>820000</v>
          </cell>
        </row>
        <row r="151">
          <cell r="L151">
            <v>78628609</v>
          </cell>
          <cell r="M151">
            <v>1080244</v>
          </cell>
        </row>
        <row r="152">
          <cell r="L152">
            <v>7500000</v>
          </cell>
          <cell r="M152">
            <v>7500000</v>
          </cell>
        </row>
        <row r="153">
          <cell r="L153">
            <v>286324521</v>
          </cell>
          <cell r="M153">
            <v>323451126</v>
          </cell>
        </row>
        <row r="154">
          <cell r="L154">
            <v>338500</v>
          </cell>
          <cell r="M154">
            <v>1314000</v>
          </cell>
        </row>
        <row r="155">
          <cell r="L155">
            <v>528500</v>
          </cell>
          <cell r="M155">
            <v>2585000</v>
          </cell>
        </row>
        <row r="156">
          <cell r="L156">
            <v>0</v>
          </cell>
          <cell r="M156">
            <v>220000</v>
          </cell>
        </row>
        <row r="157">
          <cell r="L157">
            <v>44656</v>
          </cell>
          <cell r="M157">
            <v>0</v>
          </cell>
        </row>
        <row r="158">
          <cell r="L158">
            <v>0</v>
          </cell>
          <cell r="M158">
            <v>25000</v>
          </cell>
        </row>
        <row r="159">
          <cell r="L159">
            <v>5609067</v>
          </cell>
          <cell r="M159">
            <v>24001990</v>
          </cell>
        </row>
        <row r="160">
          <cell r="L160">
            <v>275025</v>
          </cell>
          <cell r="M160">
            <v>0</v>
          </cell>
        </row>
        <row r="161">
          <cell r="L161">
            <v>3697350</v>
          </cell>
          <cell r="M161">
            <v>6181850</v>
          </cell>
        </row>
        <row r="162">
          <cell r="L162">
            <v>0</v>
          </cell>
          <cell r="M162">
            <v>0</v>
          </cell>
        </row>
        <row r="163">
          <cell r="L163">
            <v>0</v>
          </cell>
          <cell r="M163">
            <v>0</v>
          </cell>
        </row>
        <row r="164">
          <cell r="L164">
            <v>0</v>
          </cell>
          <cell r="M164">
            <v>20418791</v>
          </cell>
        </row>
        <row r="165">
          <cell r="L165">
            <v>424106</v>
          </cell>
          <cell r="M165">
            <v>0</v>
          </cell>
        </row>
        <row r="166">
          <cell r="L166">
            <v>64407</v>
          </cell>
          <cell r="M166">
            <v>28990</v>
          </cell>
        </row>
        <row r="167">
          <cell r="L167">
            <v>77402498</v>
          </cell>
          <cell r="M167">
            <v>181364650</v>
          </cell>
        </row>
        <row r="168">
          <cell r="L168">
            <v>13880</v>
          </cell>
          <cell r="M168">
            <v>2613232651</v>
          </cell>
        </row>
        <row r="169">
          <cell r="L169">
            <v>0</v>
          </cell>
          <cell r="M169">
            <v>0</v>
          </cell>
        </row>
        <row r="170">
          <cell r="L170">
            <v>0</v>
          </cell>
          <cell r="M170">
            <v>3156308</v>
          </cell>
        </row>
        <row r="171">
          <cell r="L171">
            <v>0</v>
          </cell>
          <cell r="M171">
            <v>98030382</v>
          </cell>
        </row>
        <row r="172">
          <cell r="L172">
            <v>0</v>
          </cell>
          <cell r="M172">
            <v>104611692</v>
          </cell>
        </row>
        <row r="173">
          <cell r="L173">
            <v>40289542</v>
          </cell>
          <cell r="M173">
            <v>132778215</v>
          </cell>
        </row>
        <row r="174">
          <cell r="L174">
            <v>0</v>
          </cell>
          <cell r="M174">
            <v>0</v>
          </cell>
        </row>
        <row r="175">
          <cell r="L175">
            <v>640853159</v>
          </cell>
          <cell r="M175">
            <v>931798975</v>
          </cell>
        </row>
        <row r="176">
          <cell r="L176">
            <v>0</v>
          </cell>
          <cell r="M176">
            <v>0</v>
          </cell>
        </row>
        <row r="177">
          <cell r="L177">
            <v>0</v>
          </cell>
          <cell r="M177">
            <v>7999842</v>
          </cell>
        </row>
        <row r="178">
          <cell r="L178">
            <v>0</v>
          </cell>
          <cell r="M178">
            <v>245788236</v>
          </cell>
        </row>
        <row r="179">
          <cell r="L179">
            <v>0</v>
          </cell>
          <cell r="M179">
            <v>177680</v>
          </cell>
        </row>
        <row r="180">
          <cell r="L180">
            <v>0</v>
          </cell>
          <cell r="M180">
            <v>239116988</v>
          </cell>
        </row>
        <row r="181">
          <cell r="L181">
            <v>0</v>
          </cell>
          <cell r="M181">
            <v>190454313</v>
          </cell>
        </row>
        <row r="182">
          <cell r="L182">
            <v>0</v>
          </cell>
          <cell r="M182">
            <v>1088252</v>
          </cell>
        </row>
        <row r="183">
          <cell r="L183">
            <v>530820</v>
          </cell>
          <cell r="M183">
            <v>114507965</v>
          </cell>
        </row>
        <row r="184">
          <cell r="L184">
            <v>0</v>
          </cell>
          <cell r="M184">
            <v>191092580</v>
          </cell>
        </row>
        <row r="185">
          <cell r="L185">
            <v>0</v>
          </cell>
          <cell r="M185">
            <v>5935788</v>
          </cell>
        </row>
        <row r="186">
          <cell r="L186">
            <v>0</v>
          </cell>
          <cell r="M186">
            <v>0</v>
          </cell>
        </row>
        <row r="187">
          <cell r="L187">
            <v>172079946</v>
          </cell>
          <cell r="M187">
            <v>122676382</v>
          </cell>
        </row>
        <row r="188">
          <cell r="L188">
            <v>66449355</v>
          </cell>
          <cell r="M188">
            <v>38658703</v>
          </cell>
        </row>
        <row r="189">
          <cell r="L189">
            <v>8751176</v>
          </cell>
          <cell r="M189">
            <v>4258815</v>
          </cell>
        </row>
        <row r="190">
          <cell r="L190">
            <v>2706000</v>
          </cell>
          <cell r="M190">
            <v>8052000</v>
          </cell>
        </row>
        <row r="191">
          <cell r="L191">
            <v>24808926</v>
          </cell>
          <cell r="M191">
            <v>43981694</v>
          </cell>
        </row>
        <row r="192">
          <cell r="L192">
            <v>642423</v>
          </cell>
          <cell r="M192">
            <v>0</v>
          </cell>
        </row>
        <row r="193">
          <cell r="L193">
            <v>1474053</v>
          </cell>
          <cell r="M193">
            <v>1069116</v>
          </cell>
        </row>
        <row r="194">
          <cell r="L194">
            <v>5467372</v>
          </cell>
          <cell r="M194">
            <v>7214384</v>
          </cell>
        </row>
        <row r="195">
          <cell r="L195">
            <v>0</v>
          </cell>
          <cell r="M195">
            <v>0</v>
          </cell>
        </row>
        <row r="196">
          <cell r="L196">
            <v>72222</v>
          </cell>
          <cell r="M196">
            <v>155556</v>
          </cell>
        </row>
        <row r="197">
          <cell r="L197">
            <v>0</v>
          </cell>
          <cell r="M197">
            <v>0</v>
          </cell>
        </row>
        <row r="198">
          <cell r="L198">
            <v>10014425</v>
          </cell>
          <cell r="M198">
            <v>0</v>
          </cell>
        </row>
        <row r="199">
          <cell r="L199">
            <v>395009819</v>
          </cell>
          <cell r="M199">
            <v>0</v>
          </cell>
        </row>
        <row r="200">
          <cell r="L200">
            <v>76221</v>
          </cell>
          <cell r="M200">
            <v>0</v>
          </cell>
        </row>
        <row r="201">
          <cell r="L201">
            <v>5478</v>
          </cell>
          <cell r="M201">
            <v>0</v>
          </cell>
        </row>
        <row r="202">
          <cell r="L202">
            <v>6377</v>
          </cell>
          <cell r="M202">
            <v>0</v>
          </cell>
        </row>
        <row r="203">
          <cell r="L203">
            <v>865500</v>
          </cell>
          <cell r="M203">
            <v>0</v>
          </cell>
        </row>
        <row r="204">
          <cell r="L204">
            <v>113303559</v>
          </cell>
          <cell r="M204">
            <v>0</v>
          </cell>
        </row>
        <row r="205">
          <cell r="L205">
            <v>0</v>
          </cell>
          <cell r="M205">
            <v>162869498</v>
          </cell>
        </row>
        <row r="206">
          <cell r="L206">
            <v>6184323</v>
          </cell>
          <cell r="M206">
            <v>0</v>
          </cell>
        </row>
        <row r="207">
          <cell r="L207">
            <v>29659074</v>
          </cell>
          <cell r="M207">
            <v>9112973</v>
          </cell>
        </row>
        <row r="208">
          <cell r="L208">
            <v>456902</v>
          </cell>
          <cell r="M208">
            <v>0</v>
          </cell>
        </row>
        <row r="209">
          <cell r="L209">
            <v>0</v>
          </cell>
          <cell r="M209">
            <v>0</v>
          </cell>
        </row>
        <row r="210">
          <cell r="L210">
            <v>0</v>
          </cell>
          <cell r="M210">
            <v>2750000</v>
          </cell>
        </row>
        <row r="211">
          <cell r="L211">
            <v>233100</v>
          </cell>
          <cell r="M211">
            <v>0</v>
          </cell>
        </row>
        <row r="212">
          <cell r="L212">
            <v>0</v>
          </cell>
          <cell r="M212">
            <v>35575829</v>
          </cell>
        </row>
        <row r="213">
          <cell r="L213">
            <v>0</v>
          </cell>
          <cell r="M213">
            <v>0</v>
          </cell>
        </row>
        <row r="214">
          <cell r="L214">
            <v>0</v>
          </cell>
          <cell r="M214">
            <v>0</v>
          </cell>
        </row>
        <row r="215">
          <cell r="L215">
            <v>3180853</v>
          </cell>
          <cell r="M215">
            <v>0</v>
          </cell>
        </row>
        <row r="216">
          <cell r="L216">
            <v>0</v>
          </cell>
          <cell r="M216">
            <v>0</v>
          </cell>
        </row>
        <row r="217">
          <cell r="L217">
            <v>0</v>
          </cell>
          <cell r="M217">
            <v>0</v>
          </cell>
        </row>
        <row r="218">
          <cell r="L218">
            <v>0</v>
          </cell>
          <cell r="M218">
            <v>0</v>
          </cell>
        </row>
        <row r="219">
          <cell r="L219">
            <v>0</v>
          </cell>
          <cell r="M219">
            <v>0</v>
          </cell>
        </row>
        <row r="220">
          <cell r="L220">
            <v>0</v>
          </cell>
          <cell r="M220">
            <v>0</v>
          </cell>
        </row>
        <row r="221">
          <cell r="L221">
            <v>0</v>
          </cell>
          <cell r="M221">
            <v>0</v>
          </cell>
        </row>
        <row r="222">
          <cell r="L222">
            <v>0</v>
          </cell>
          <cell r="M222">
            <v>0</v>
          </cell>
        </row>
        <row r="223">
          <cell r="L223">
            <v>0</v>
          </cell>
          <cell r="M223">
            <v>0</v>
          </cell>
        </row>
        <row r="224">
          <cell r="L224">
            <v>0</v>
          </cell>
          <cell r="M224">
            <v>0</v>
          </cell>
        </row>
        <row r="225">
          <cell r="L225">
            <v>0</v>
          </cell>
          <cell r="M225">
            <v>0</v>
          </cell>
        </row>
        <row r="226">
          <cell r="L226">
            <v>11647916</v>
          </cell>
          <cell r="M226">
            <v>0</v>
          </cell>
        </row>
        <row r="227">
          <cell r="L227">
            <v>2236236</v>
          </cell>
          <cell r="M227">
            <v>10669284</v>
          </cell>
        </row>
        <row r="228">
          <cell r="L228">
            <v>0</v>
          </cell>
          <cell r="M228">
            <v>0</v>
          </cell>
        </row>
        <row r="229">
          <cell r="L229">
            <v>0</v>
          </cell>
          <cell r="M229">
            <v>0</v>
          </cell>
        </row>
        <row r="230">
          <cell r="L230">
            <v>0</v>
          </cell>
          <cell r="M230">
            <v>0</v>
          </cell>
        </row>
        <row r="231">
          <cell r="L231">
            <v>0</v>
          </cell>
          <cell r="M231">
            <v>0</v>
          </cell>
        </row>
        <row r="232">
          <cell r="L232">
            <v>0</v>
          </cell>
          <cell r="M232">
            <v>0</v>
          </cell>
        </row>
        <row r="233">
          <cell r="L233">
            <v>0</v>
          </cell>
          <cell r="M233">
            <v>22304984</v>
          </cell>
        </row>
        <row r="234">
          <cell r="L234">
            <v>0</v>
          </cell>
          <cell r="M234">
            <v>933500</v>
          </cell>
        </row>
        <row r="235">
          <cell r="L235">
            <v>0</v>
          </cell>
          <cell r="M235">
            <v>4000000</v>
          </cell>
        </row>
        <row r="236">
          <cell r="L236">
            <v>0</v>
          </cell>
          <cell r="M236">
            <v>77700</v>
          </cell>
        </row>
        <row r="237">
          <cell r="L237">
            <v>0</v>
          </cell>
          <cell r="M237">
            <v>0</v>
          </cell>
        </row>
        <row r="238">
          <cell r="L238">
            <v>0</v>
          </cell>
          <cell r="M238">
            <v>326951059</v>
          </cell>
        </row>
        <row r="239">
          <cell r="L239">
            <v>474389</v>
          </cell>
          <cell r="M239">
            <v>0</v>
          </cell>
        </row>
        <row r="240">
          <cell r="L240">
            <v>0</v>
          </cell>
          <cell r="M240">
            <v>0</v>
          </cell>
        </row>
        <row r="241">
          <cell r="L241">
            <v>237434451</v>
          </cell>
          <cell r="M241">
            <v>0</v>
          </cell>
        </row>
        <row r="242">
          <cell r="L242">
            <v>67245541</v>
          </cell>
          <cell r="M242">
            <v>0</v>
          </cell>
        </row>
        <row r="243">
          <cell r="L243">
            <v>36757780</v>
          </cell>
          <cell r="M243">
            <v>0</v>
          </cell>
        </row>
        <row r="244">
          <cell r="L244">
            <v>56543</v>
          </cell>
          <cell r="M244">
            <v>0</v>
          </cell>
        </row>
        <row r="245">
          <cell r="L245">
            <v>71142912</v>
          </cell>
          <cell r="M245">
            <v>0</v>
          </cell>
        </row>
        <row r="246">
          <cell r="L246">
            <v>61689653</v>
          </cell>
          <cell r="M246">
            <v>0</v>
          </cell>
        </row>
        <row r="247">
          <cell r="L247">
            <v>2002708</v>
          </cell>
          <cell r="M247">
            <v>0</v>
          </cell>
        </row>
        <row r="248">
          <cell r="L248">
            <v>50000000</v>
          </cell>
          <cell r="M248">
            <v>0</v>
          </cell>
        </row>
        <row r="249">
          <cell r="L249">
            <v>174000000</v>
          </cell>
          <cell r="M249">
            <v>0</v>
          </cell>
        </row>
        <row r="250">
          <cell r="L250">
            <v>49051462</v>
          </cell>
          <cell r="M250">
            <v>0</v>
          </cell>
        </row>
        <row r="251">
          <cell r="L251">
            <v>549721551</v>
          </cell>
          <cell r="M251">
            <v>0</v>
          </cell>
        </row>
        <row r="252">
          <cell r="L252">
            <v>15742076</v>
          </cell>
          <cell r="M252">
            <v>0</v>
          </cell>
        </row>
        <row r="253">
          <cell r="L253">
            <v>3209939</v>
          </cell>
          <cell r="M253">
            <v>0</v>
          </cell>
        </row>
        <row r="254">
          <cell r="L254">
            <v>105214441</v>
          </cell>
          <cell r="M254">
            <v>0</v>
          </cell>
        </row>
        <row r="255">
          <cell r="L255">
            <v>244091020</v>
          </cell>
          <cell r="M255">
            <v>0</v>
          </cell>
        </row>
        <row r="256">
          <cell r="L256">
            <v>37514748</v>
          </cell>
          <cell r="M256">
            <v>0</v>
          </cell>
        </row>
        <row r="257">
          <cell r="L257">
            <v>29735943</v>
          </cell>
          <cell r="M257">
            <v>0</v>
          </cell>
        </row>
        <row r="258">
          <cell r="L258">
            <v>930499298</v>
          </cell>
          <cell r="M258">
            <v>0</v>
          </cell>
        </row>
        <row r="259">
          <cell r="L259">
            <v>60642040</v>
          </cell>
          <cell r="M259">
            <v>0</v>
          </cell>
        </row>
        <row r="260">
          <cell r="L260">
            <v>161610041</v>
          </cell>
          <cell r="M260">
            <v>0</v>
          </cell>
        </row>
        <row r="261">
          <cell r="L261">
            <v>12599996</v>
          </cell>
          <cell r="M261">
            <v>12599996</v>
          </cell>
        </row>
        <row r="262">
          <cell r="L262">
            <v>69284141</v>
          </cell>
          <cell r="M262">
            <v>0</v>
          </cell>
        </row>
        <row r="263">
          <cell r="L263">
            <v>10082811</v>
          </cell>
          <cell r="M263">
            <v>0</v>
          </cell>
        </row>
        <row r="264">
          <cell r="L264">
            <v>3208485</v>
          </cell>
          <cell r="M264">
            <v>0</v>
          </cell>
        </row>
        <row r="265">
          <cell r="L265">
            <v>88429232</v>
          </cell>
          <cell r="M265">
            <v>0</v>
          </cell>
        </row>
        <row r="266">
          <cell r="L266">
            <v>12010480</v>
          </cell>
          <cell r="M266">
            <v>0</v>
          </cell>
        </row>
        <row r="267">
          <cell r="L267">
            <v>124395273</v>
          </cell>
          <cell r="M267">
            <v>0</v>
          </cell>
        </row>
        <row r="268">
          <cell r="L268">
            <v>75401229</v>
          </cell>
          <cell r="M268">
            <v>0</v>
          </cell>
        </row>
        <row r="269">
          <cell r="L269">
            <v>119953103</v>
          </cell>
          <cell r="M269">
            <v>0</v>
          </cell>
        </row>
        <row r="270">
          <cell r="L270">
            <v>18929039</v>
          </cell>
          <cell r="M270">
            <v>0</v>
          </cell>
        </row>
        <row r="271">
          <cell r="L271">
            <v>96454164</v>
          </cell>
          <cell r="M271">
            <v>0</v>
          </cell>
        </row>
        <row r="272">
          <cell r="L272">
            <v>278440926</v>
          </cell>
          <cell r="M272">
            <v>0</v>
          </cell>
        </row>
        <row r="273">
          <cell r="L273">
            <v>74308304</v>
          </cell>
          <cell r="M273">
            <v>0</v>
          </cell>
        </row>
        <row r="274">
          <cell r="L274">
            <v>851138</v>
          </cell>
          <cell r="M274">
            <v>0</v>
          </cell>
        </row>
        <row r="275">
          <cell r="L275">
            <v>241627069</v>
          </cell>
          <cell r="M275">
            <v>0</v>
          </cell>
        </row>
        <row r="276">
          <cell r="L276">
            <v>411396898</v>
          </cell>
          <cell r="M276">
            <v>0</v>
          </cell>
        </row>
        <row r="277">
          <cell r="L277">
            <v>3830000</v>
          </cell>
          <cell r="M277">
            <v>0</v>
          </cell>
        </row>
        <row r="278">
          <cell r="L278">
            <v>6909265</v>
          </cell>
          <cell r="M278">
            <v>0</v>
          </cell>
        </row>
        <row r="279">
          <cell r="L279">
            <v>10688740</v>
          </cell>
          <cell r="M279">
            <v>0</v>
          </cell>
        </row>
        <row r="280">
          <cell r="L280">
            <v>809290242</v>
          </cell>
          <cell r="M280">
            <v>0</v>
          </cell>
        </row>
        <row r="281">
          <cell r="L281">
            <v>99735806</v>
          </cell>
          <cell r="M281">
            <v>0</v>
          </cell>
        </row>
        <row r="282">
          <cell r="L282">
            <v>61672538</v>
          </cell>
          <cell r="M282">
            <v>0</v>
          </cell>
        </row>
        <row r="283">
          <cell r="L283">
            <v>49000000</v>
          </cell>
          <cell r="M283">
            <v>0</v>
          </cell>
        </row>
        <row r="284">
          <cell r="L284">
            <v>240330</v>
          </cell>
          <cell r="M284">
            <v>0</v>
          </cell>
        </row>
        <row r="285">
          <cell r="L285">
            <v>19190000</v>
          </cell>
          <cell r="M285">
            <v>0</v>
          </cell>
        </row>
        <row r="286">
          <cell r="L286">
            <v>5305496</v>
          </cell>
          <cell r="M286">
            <v>0</v>
          </cell>
        </row>
        <row r="287">
          <cell r="L287">
            <v>1223371</v>
          </cell>
          <cell r="M287">
            <v>0</v>
          </cell>
        </row>
        <row r="288">
          <cell r="L288">
            <v>391469</v>
          </cell>
          <cell r="M288">
            <v>0</v>
          </cell>
        </row>
        <row r="289">
          <cell r="L289">
            <v>2413452</v>
          </cell>
          <cell r="M289">
            <v>0</v>
          </cell>
        </row>
        <row r="290">
          <cell r="L290">
            <v>598255</v>
          </cell>
          <cell r="M290">
            <v>0</v>
          </cell>
        </row>
        <row r="291">
          <cell r="L291">
            <v>29964403</v>
          </cell>
          <cell r="M291">
            <v>0</v>
          </cell>
        </row>
        <row r="292">
          <cell r="L292">
            <v>99486688</v>
          </cell>
          <cell r="M292">
            <v>0</v>
          </cell>
        </row>
        <row r="293">
          <cell r="L293">
            <v>53293734</v>
          </cell>
          <cell r="M293">
            <v>0</v>
          </cell>
        </row>
        <row r="294">
          <cell r="L294">
            <v>9478983</v>
          </cell>
          <cell r="M294">
            <v>0</v>
          </cell>
        </row>
        <row r="295">
          <cell r="L295">
            <v>9676000</v>
          </cell>
          <cell r="M295">
            <v>0</v>
          </cell>
        </row>
        <row r="296">
          <cell r="L296">
            <v>1207617</v>
          </cell>
          <cell r="M296">
            <v>0</v>
          </cell>
        </row>
        <row r="297">
          <cell r="L297">
            <v>267966086</v>
          </cell>
          <cell r="M297">
            <v>0</v>
          </cell>
        </row>
        <row r="298">
          <cell r="L298">
            <v>0</v>
          </cell>
          <cell r="M298">
            <v>0</v>
          </cell>
        </row>
        <row r="299">
          <cell r="L299">
            <v>0</v>
          </cell>
          <cell r="M299">
            <v>1862700857</v>
          </cell>
        </row>
        <row r="300">
          <cell r="L300">
            <v>0</v>
          </cell>
          <cell r="M300">
            <v>0</v>
          </cell>
        </row>
        <row r="301">
          <cell r="L301">
            <v>0</v>
          </cell>
          <cell r="M301">
            <v>0</v>
          </cell>
        </row>
        <row r="302">
          <cell r="L302">
            <v>0</v>
          </cell>
          <cell r="M302">
            <v>0</v>
          </cell>
        </row>
        <row r="303">
          <cell r="L303">
            <v>0</v>
          </cell>
          <cell r="M303">
            <v>2282149283</v>
          </cell>
        </row>
        <row r="304">
          <cell r="L304">
            <v>125631252</v>
          </cell>
          <cell r="M304">
            <v>2441688793</v>
          </cell>
        </row>
        <row r="305">
          <cell r="L305">
            <v>100263113</v>
          </cell>
          <cell r="M305">
            <v>1900110174</v>
          </cell>
        </row>
        <row r="306">
          <cell r="L306">
            <v>13765272</v>
          </cell>
          <cell r="M306">
            <v>1353615359</v>
          </cell>
        </row>
        <row r="307">
          <cell r="L307">
            <v>0</v>
          </cell>
          <cell r="M307">
            <v>643836931</v>
          </cell>
        </row>
        <row r="308">
          <cell r="L308">
            <v>0</v>
          </cell>
          <cell r="M308">
            <v>0</v>
          </cell>
        </row>
        <row r="309">
          <cell r="L309">
            <v>908205011</v>
          </cell>
          <cell r="M309">
            <v>1517735638</v>
          </cell>
        </row>
        <row r="310">
          <cell r="L310">
            <v>0</v>
          </cell>
          <cell r="M310">
            <v>0</v>
          </cell>
        </row>
        <row r="311">
          <cell r="L311">
            <v>0</v>
          </cell>
          <cell r="M311">
            <v>0</v>
          </cell>
        </row>
        <row r="312">
          <cell r="L312">
            <v>0</v>
          </cell>
          <cell r="M312">
            <v>1964291590</v>
          </cell>
        </row>
        <row r="313">
          <cell r="L313">
            <v>0</v>
          </cell>
          <cell r="M313">
            <v>1304175810</v>
          </cell>
        </row>
        <row r="314">
          <cell r="L314">
            <v>0</v>
          </cell>
          <cell r="M314">
            <v>8774363757</v>
          </cell>
        </row>
        <row r="315">
          <cell r="L315">
            <v>0</v>
          </cell>
          <cell r="M315">
            <v>0</v>
          </cell>
        </row>
        <row r="316">
          <cell r="L316">
            <v>0</v>
          </cell>
          <cell r="M316">
            <v>1014750000</v>
          </cell>
        </row>
        <row r="317">
          <cell r="L317">
            <v>0</v>
          </cell>
          <cell r="M317">
            <v>0</v>
          </cell>
        </row>
        <row r="318">
          <cell r="L318">
            <v>766867297</v>
          </cell>
          <cell r="M318">
            <v>766867297</v>
          </cell>
        </row>
        <row r="319">
          <cell r="L319">
            <v>1500000000</v>
          </cell>
          <cell r="M319">
            <v>955788623</v>
          </cell>
        </row>
        <row r="320">
          <cell r="L320">
            <v>426500000</v>
          </cell>
          <cell r="M320">
            <v>426500000</v>
          </cell>
        </row>
        <row r="321">
          <cell r="L321">
            <v>0</v>
          </cell>
          <cell r="M321">
            <v>0</v>
          </cell>
        </row>
        <row r="322">
          <cell r="L322">
            <v>0</v>
          </cell>
          <cell r="M322">
            <v>0</v>
          </cell>
        </row>
        <row r="323">
          <cell r="L323">
            <v>2000000000</v>
          </cell>
          <cell r="M323">
            <v>250000000</v>
          </cell>
        </row>
        <row r="324">
          <cell r="L324">
            <v>0</v>
          </cell>
          <cell r="M324">
            <v>0</v>
          </cell>
        </row>
        <row r="325">
          <cell r="L325">
            <v>0</v>
          </cell>
          <cell r="M325">
            <v>0</v>
          </cell>
        </row>
        <row r="326">
          <cell r="L326">
            <v>0</v>
          </cell>
          <cell r="M326">
            <v>0</v>
          </cell>
        </row>
        <row r="327">
          <cell r="L327">
            <v>0</v>
          </cell>
          <cell r="M327">
            <v>0</v>
          </cell>
        </row>
        <row r="328">
          <cell r="L328">
            <v>0</v>
          </cell>
          <cell r="M328">
            <v>0</v>
          </cell>
        </row>
        <row r="329">
          <cell r="L329">
            <v>0</v>
          </cell>
          <cell r="M329">
            <v>0</v>
          </cell>
        </row>
        <row r="330">
          <cell r="L330">
            <v>0</v>
          </cell>
          <cell r="M330">
            <v>0</v>
          </cell>
        </row>
        <row r="331">
          <cell r="L331">
            <v>0</v>
          </cell>
          <cell r="M331">
            <v>700000000</v>
          </cell>
        </row>
        <row r="332">
          <cell r="L332">
            <v>0</v>
          </cell>
          <cell r="M332">
            <v>319999480</v>
          </cell>
        </row>
        <row r="333">
          <cell r="L333">
            <v>250000000</v>
          </cell>
          <cell r="M333">
            <v>849999910</v>
          </cell>
        </row>
        <row r="334">
          <cell r="L334">
            <v>159999976</v>
          </cell>
          <cell r="M334">
            <v>159999976</v>
          </cell>
        </row>
        <row r="335">
          <cell r="L335">
            <v>0</v>
          </cell>
          <cell r="M335">
            <v>0</v>
          </cell>
        </row>
        <row r="336">
          <cell r="L336">
            <v>0</v>
          </cell>
          <cell r="M336">
            <v>1468999970</v>
          </cell>
        </row>
        <row r="337">
          <cell r="L337">
            <v>0</v>
          </cell>
          <cell r="M337">
            <v>550000000</v>
          </cell>
        </row>
        <row r="338">
          <cell r="L338">
            <v>1099999940</v>
          </cell>
          <cell r="M338">
            <v>2797209787</v>
          </cell>
        </row>
        <row r="339">
          <cell r="L339">
            <v>0</v>
          </cell>
          <cell r="M339">
            <v>0</v>
          </cell>
        </row>
        <row r="340">
          <cell r="L340">
            <v>0</v>
          </cell>
          <cell r="M340">
            <v>0</v>
          </cell>
        </row>
        <row r="341">
          <cell r="L341">
            <v>4643024</v>
          </cell>
          <cell r="M341">
            <v>4643024</v>
          </cell>
        </row>
        <row r="342">
          <cell r="L342">
            <v>0</v>
          </cell>
          <cell r="M342">
            <v>0</v>
          </cell>
        </row>
        <row r="343">
          <cell r="L343">
            <v>0</v>
          </cell>
          <cell r="M343">
            <v>1174867457</v>
          </cell>
        </row>
        <row r="344">
          <cell r="L344">
            <v>0</v>
          </cell>
          <cell r="M344">
            <v>0</v>
          </cell>
        </row>
        <row r="345">
          <cell r="L345">
            <v>0</v>
          </cell>
          <cell r="M345">
            <v>0</v>
          </cell>
        </row>
        <row r="346">
          <cell r="L346">
            <v>0</v>
          </cell>
          <cell r="M346">
            <v>222943050</v>
          </cell>
        </row>
        <row r="347">
          <cell r="L347">
            <v>0</v>
          </cell>
          <cell r="M347">
            <v>139656750</v>
          </cell>
        </row>
        <row r="348">
          <cell r="L348">
            <v>0</v>
          </cell>
          <cell r="M348">
            <v>0</v>
          </cell>
        </row>
        <row r="349">
          <cell r="L349">
            <v>0</v>
          </cell>
          <cell r="M349">
            <v>54299250</v>
          </cell>
        </row>
        <row r="350">
          <cell r="L350">
            <v>0</v>
          </cell>
          <cell r="M350">
            <v>47748250</v>
          </cell>
        </row>
        <row r="351">
          <cell r="L351">
            <v>0</v>
          </cell>
          <cell r="M351">
            <v>36658750</v>
          </cell>
        </row>
        <row r="352">
          <cell r="L352">
            <v>0</v>
          </cell>
          <cell r="M352">
            <v>0</v>
          </cell>
        </row>
        <row r="353">
          <cell r="L353">
            <v>0</v>
          </cell>
          <cell r="M353">
            <v>0</v>
          </cell>
        </row>
        <row r="354">
          <cell r="L354">
            <v>0</v>
          </cell>
          <cell r="M354">
            <v>485639832</v>
          </cell>
        </row>
        <row r="355">
          <cell r="L355">
            <v>0</v>
          </cell>
          <cell r="M355">
            <v>0</v>
          </cell>
        </row>
        <row r="356">
          <cell r="L356">
            <v>0</v>
          </cell>
          <cell r="M356">
            <v>3106433400</v>
          </cell>
        </row>
        <row r="357">
          <cell r="L357">
            <v>0</v>
          </cell>
          <cell r="M357">
            <v>36175000</v>
          </cell>
        </row>
        <row r="358">
          <cell r="L358">
            <v>0</v>
          </cell>
          <cell r="M358">
            <v>8500</v>
          </cell>
        </row>
        <row r="359">
          <cell r="L359">
            <v>0</v>
          </cell>
          <cell r="M359">
            <v>613000</v>
          </cell>
        </row>
        <row r="360">
          <cell r="L360">
            <v>0</v>
          </cell>
          <cell r="M360">
            <v>162167770</v>
          </cell>
        </row>
        <row r="361">
          <cell r="L361">
            <v>0</v>
          </cell>
          <cell r="M361">
            <v>7687816</v>
          </cell>
        </row>
        <row r="362">
          <cell r="L362">
            <v>0</v>
          </cell>
          <cell r="M362">
            <v>14789516</v>
          </cell>
        </row>
        <row r="363">
          <cell r="L363">
            <v>0</v>
          </cell>
          <cell r="M363">
            <v>82993913</v>
          </cell>
        </row>
        <row r="364">
          <cell r="L364">
            <v>0</v>
          </cell>
          <cell r="M364">
            <v>111407306</v>
          </cell>
        </row>
        <row r="365">
          <cell r="L365">
            <v>0</v>
          </cell>
          <cell r="M365">
            <v>4776571</v>
          </cell>
        </row>
        <row r="366">
          <cell r="L366">
            <v>0</v>
          </cell>
          <cell r="M366">
            <v>53793070</v>
          </cell>
        </row>
        <row r="367">
          <cell r="L367">
            <v>0</v>
          </cell>
          <cell r="M367">
            <v>39670797</v>
          </cell>
        </row>
        <row r="368">
          <cell r="L368">
            <v>0</v>
          </cell>
          <cell r="M368">
            <v>131583070</v>
          </cell>
        </row>
        <row r="369">
          <cell r="L369">
            <v>0</v>
          </cell>
          <cell r="M369">
            <v>107655630</v>
          </cell>
        </row>
        <row r="370">
          <cell r="L370">
            <v>0</v>
          </cell>
          <cell r="M370">
            <v>0</v>
          </cell>
        </row>
        <row r="371">
          <cell r="L371">
            <v>0</v>
          </cell>
          <cell r="M371">
            <v>3682919286</v>
          </cell>
        </row>
        <row r="372">
          <cell r="L372">
            <v>0</v>
          </cell>
          <cell r="M372">
            <v>202487121</v>
          </cell>
        </row>
        <row r="373">
          <cell r="L373">
            <v>0</v>
          </cell>
          <cell r="M373">
            <v>91977229</v>
          </cell>
        </row>
        <row r="374">
          <cell r="L374">
            <v>0</v>
          </cell>
          <cell r="M374">
            <v>122998178</v>
          </cell>
        </row>
        <row r="375">
          <cell r="L375">
            <v>0</v>
          </cell>
          <cell r="M375">
            <v>81350979</v>
          </cell>
        </row>
        <row r="376">
          <cell r="L376">
            <v>0</v>
          </cell>
          <cell r="M376">
            <v>47923859</v>
          </cell>
        </row>
        <row r="377">
          <cell r="L377">
            <v>0</v>
          </cell>
          <cell r="M377">
            <v>88773410</v>
          </cell>
        </row>
        <row r="378">
          <cell r="L378">
            <v>0</v>
          </cell>
          <cell r="M378">
            <v>1583262950</v>
          </cell>
        </row>
        <row r="379">
          <cell r="L379">
            <v>0</v>
          </cell>
          <cell r="M379">
            <v>152674808</v>
          </cell>
        </row>
        <row r="380">
          <cell r="L380">
            <v>0</v>
          </cell>
          <cell r="M380">
            <v>733052470</v>
          </cell>
        </row>
        <row r="381">
          <cell r="L381">
            <v>0</v>
          </cell>
          <cell r="M381">
            <v>2324800</v>
          </cell>
        </row>
        <row r="382">
          <cell r="L382">
            <v>0</v>
          </cell>
          <cell r="M382">
            <v>175437139</v>
          </cell>
        </row>
        <row r="383">
          <cell r="L383">
            <v>0</v>
          </cell>
          <cell r="M383">
            <v>12800463</v>
          </cell>
        </row>
        <row r="384">
          <cell r="L384">
            <v>0</v>
          </cell>
          <cell r="M384">
            <v>808181113</v>
          </cell>
        </row>
        <row r="385">
          <cell r="L385">
            <v>0</v>
          </cell>
          <cell r="M385">
            <v>1180400</v>
          </cell>
        </row>
        <row r="386">
          <cell r="L386">
            <v>0</v>
          </cell>
          <cell r="M386">
            <v>36059</v>
          </cell>
        </row>
        <row r="387">
          <cell r="L387">
            <v>0</v>
          </cell>
          <cell r="M387">
            <v>311866</v>
          </cell>
        </row>
        <row r="388">
          <cell r="L388">
            <v>0</v>
          </cell>
          <cell r="M388">
            <v>35085</v>
          </cell>
        </row>
        <row r="389">
          <cell r="L389">
            <v>0</v>
          </cell>
          <cell r="M389">
            <v>82450</v>
          </cell>
        </row>
        <row r="390">
          <cell r="L390">
            <v>0</v>
          </cell>
          <cell r="M390">
            <v>80000</v>
          </cell>
        </row>
        <row r="391">
          <cell r="L391">
            <v>0</v>
          </cell>
          <cell r="M391">
            <v>50000</v>
          </cell>
        </row>
        <row r="392">
          <cell r="L392">
            <v>0</v>
          </cell>
          <cell r="M392">
            <v>3297941</v>
          </cell>
        </row>
        <row r="393">
          <cell r="L393">
            <v>0</v>
          </cell>
          <cell r="M393">
            <v>13644</v>
          </cell>
        </row>
        <row r="394">
          <cell r="L394">
            <v>0</v>
          </cell>
          <cell r="M394">
            <v>50000</v>
          </cell>
        </row>
        <row r="395">
          <cell r="L395">
            <v>0</v>
          </cell>
          <cell r="M395">
            <v>6824450</v>
          </cell>
        </row>
        <row r="396">
          <cell r="L396">
            <v>0</v>
          </cell>
          <cell r="M396">
            <v>59500025</v>
          </cell>
        </row>
        <row r="397">
          <cell r="L397">
            <v>0</v>
          </cell>
          <cell r="M397">
            <v>15040957</v>
          </cell>
        </row>
        <row r="398">
          <cell r="L398">
            <v>0</v>
          </cell>
          <cell r="M398">
            <v>138245838</v>
          </cell>
        </row>
        <row r="399">
          <cell r="L399">
            <v>0</v>
          </cell>
          <cell r="M399">
            <v>8437730</v>
          </cell>
        </row>
        <row r="400">
          <cell r="L400">
            <v>0</v>
          </cell>
          <cell r="M400">
            <v>165500</v>
          </cell>
        </row>
        <row r="401">
          <cell r="L401">
            <v>0</v>
          </cell>
          <cell r="M401">
            <v>699000</v>
          </cell>
        </row>
        <row r="402">
          <cell r="L402">
            <v>0</v>
          </cell>
          <cell r="M402">
            <v>5087464</v>
          </cell>
        </row>
        <row r="403">
          <cell r="L403">
            <v>0</v>
          </cell>
          <cell r="M403">
            <v>4775080</v>
          </cell>
        </row>
        <row r="404">
          <cell r="L404">
            <v>0</v>
          </cell>
          <cell r="M404">
            <v>5236445</v>
          </cell>
        </row>
        <row r="405">
          <cell r="L405">
            <v>0</v>
          </cell>
          <cell r="M405">
            <v>1729795</v>
          </cell>
        </row>
        <row r="406">
          <cell r="L406">
            <v>0</v>
          </cell>
          <cell r="M406">
            <v>1195000</v>
          </cell>
        </row>
        <row r="407">
          <cell r="L407">
            <v>0</v>
          </cell>
          <cell r="M407">
            <v>811651974</v>
          </cell>
        </row>
        <row r="408">
          <cell r="L408">
            <v>0</v>
          </cell>
          <cell r="M408">
            <v>24446400</v>
          </cell>
        </row>
        <row r="409">
          <cell r="L409">
            <v>0</v>
          </cell>
          <cell r="M409">
            <v>29089100</v>
          </cell>
        </row>
        <row r="410">
          <cell r="L410">
            <v>0</v>
          </cell>
          <cell r="M410">
            <v>653246349</v>
          </cell>
        </row>
        <row r="411">
          <cell r="L411">
            <v>0</v>
          </cell>
          <cell r="M411">
            <v>702295</v>
          </cell>
        </row>
        <row r="412">
          <cell r="L412">
            <v>0</v>
          </cell>
          <cell r="M412">
            <v>150509</v>
          </cell>
        </row>
        <row r="413">
          <cell r="L413">
            <v>0</v>
          </cell>
          <cell r="M413">
            <v>405750</v>
          </cell>
        </row>
        <row r="414">
          <cell r="L414">
            <v>0</v>
          </cell>
          <cell r="M414">
            <v>6410468</v>
          </cell>
        </row>
        <row r="415">
          <cell r="L415">
            <v>0</v>
          </cell>
          <cell r="M415">
            <v>5056380</v>
          </cell>
        </row>
        <row r="416">
          <cell r="L416">
            <v>0</v>
          </cell>
          <cell r="M416">
            <v>704650</v>
          </cell>
        </row>
        <row r="417">
          <cell r="L417">
            <v>0</v>
          </cell>
          <cell r="M417">
            <v>18319207</v>
          </cell>
        </row>
        <row r="418">
          <cell r="L418">
            <v>0</v>
          </cell>
          <cell r="M418">
            <v>23409984</v>
          </cell>
        </row>
        <row r="419">
          <cell r="L419">
            <v>0</v>
          </cell>
          <cell r="M419">
            <v>40058048</v>
          </cell>
        </row>
        <row r="420">
          <cell r="L420">
            <v>0</v>
          </cell>
          <cell r="M420">
            <v>237887293</v>
          </cell>
        </row>
        <row r="421">
          <cell r="L421">
            <v>0</v>
          </cell>
          <cell r="M421">
            <v>2201159</v>
          </cell>
        </row>
        <row r="422">
          <cell r="L422">
            <v>0</v>
          </cell>
          <cell r="M422">
            <v>40045480</v>
          </cell>
        </row>
        <row r="423">
          <cell r="L423">
            <v>0</v>
          </cell>
          <cell r="M423">
            <v>7920675</v>
          </cell>
        </row>
        <row r="424">
          <cell r="L424">
            <v>0</v>
          </cell>
          <cell r="M424">
            <v>189383710</v>
          </cell>
        </row>
        <row r="425">
          <cell r="L425">
            <v>0</v>
          </cell>
          <cell r="M425">
            <v>614800</v>
          </cell>
        </row>
        <row r="426">
          <cell r="L426">
            <v>0</v>
          </cell>
          <cell r="M426">
            <v>24748499</v>
          </cell>
        </row>
        <row r="427">
          <cell r="L427">
            <v>0</v>
          </cell>
          <cell r="M427">
            <v>88045510</v>
          </cell>
        </row>
        <row r="428">
          <cell r="L428">
            <v>0</v>
          </cell>
          <cell r="M428">
            <v>289706325</v>
          </cell>
        </row>
        <row r="429">
          <cell r="L429">
            <v>0</v>
          </cell>
          <cell r="M429">
            <v>1641000</v>
          </cell>
        </row>
        <row r="430">
          <cell r="L430">
            <v>0</v>
          </cell>
          <cell r="M430">
            <v>10033000</v>
          </cell>
        </row>
        <row r="431">
          <cell r="L431">
            <v>0</v>
          </cell>
          <cell r="M431">
            <v>34000152</v>
          </cell>
        </row>
        <row r="432">
          <cell r="L432">
            <v>0</v>
          </cell>
          <cell r="M432">
            <v>75300</v>
          </cell>
        </row>
        <row r="433">
          <cell r="L433">
            <v>0</v>
          </cell>
          <cell r="M433">
            <v>1602750</v>
          </cell>
        </row>
        <row r="434">
          <cell r="L434">
            <v>0</v>
          </cell>
          <cell r="M434">
            <v>30404832</v>
          </cell>
        </row>
        <row r="435">
          <cell r="L435">
            <v>0</v>
          </cell>
          <cell r="M435">
            <v>15752737</v>
          </cell>
        </row>
        <row r="436">
          <cell r="L436">
            <v>0</v>
          </cell>
          <cell r="M436">
            <v>69000</v>
          </cell>
        </row>
        <row r="437">
          <cell r="L437">
            <v>0</v>
          </cell>
          <cell r="M437">
            <v>8665050</v>
          </cell>
        </row>
        <row r="438">
          <cell r="L438">
            <v>0</v>
          </cell>
          <cell r="M438">
            <v>73300250</v>
          </cell>
        </row>
        <row r="439">
          <cell r="L439">
            <v>0</v>
          </cell>
          <cell r="M439">
            <v>4007187</v>
          </cell>
        </row>
        <row r="440">
          <cell r="L440">
            <v>0</v>
          </cell>
          <cell r="M440">
            <v>32000</v>
          </cell>
        </row>
        <row r="441">
          <cell r="L441">
            <v>0</v>
          </cell>
          <cell r="M441">
            <v>95000</v>
          </cell>
        </row>
        <row r="442">
          <cell r="L442">
            <v>0</v>
          </cell>
          <cell r="M442">
            <v>859500</v>
          </cell>
        </row>
        <row r="443">
          <cell r="L443">
            <v>0</v>
          </cell>
          <cell r="M443">
            <v>6251123</v>
          </cell>
        </row>
        <row r="444">
          <cell r="L444">
            <v>0</v>
          </cell>
          <cell r="M444">
            <v>16276912</v>
          </cell>
        </row>
        <row r="445">
          <cell r="L445">
            <v>0</v>
          </cell>
          <cell r="M445">
            <v>27702967</v>
          </cell>
        </row>
        <row r="446">
          <cell r="L446">
            <v>0</v>
          </cell>
          <cell r="M446">
            <v>4382289</v>
          </cell>
        </row>
        <row r="447">
          <cell r="L447">
            <v>0</v>
          </cell>
          <cell r="M447">
            <v>5196250</v>
          </cell>
        </row>
        <row r="448">
          <cell r="L448">
            <v>0</v>
          </cell>
          <cell r="M448">
            <v>499980</v>
          </cell>
        </row>
        <row r="449">
          <cell r="L449">
            <v>0</v>
          </cell>
          <cell r="M449">
            <v>31326867</v>
          </cell>
        </row>
        <row r="450">
          <cell r="L450">
            <v>0</v>
          </cell>
          <cell r="M450">
            <v>2400000</v>
          </cell>
        </row>
        <row r="451">
          <cell r="L451">
            <v>0</v>
          </cell>
          <cell r="M451">
            <v>2915070</v>
          </cell>
        </row>
        <row r="452">
          <cell r="L452">
            <v>0</v>
          </cell>
          <cell r="M452">
            <v>96481190</v>
          </cell>
        </row>
        <row r="453">
          <cell r="L453">
            <v>0</v>
          </cell>
          <cell r="M453">
            <v>361800</v>
          </cell>
        </row>
        <row r="454">
          <cell r="L454">
            <v>0</v>
          </cell>
          <cell r="M454">
            <v>44194375</v>
          </cell>
        </row>
        <row r="455">
          <cell r="L455">
            <v>0</v>
          </cell>
          <cell r="M455">
            <v>2147331</v>
          </cell>
        </row>
        <row r="456">
          <cell r="L456">
            <v>0</v>
          </cell>
          <cell r="M456">
            <v>16950141</v>
          </cell>
        </row>
        <row r="457">
          <cell r="L457">
            <v>0</v>
          </cell>
          <cell r="M457">
            <v>702620</v>
          </cell>
        </row>
        <row r="458">
          <cell r="L458">
            <v>0</v>
          </cell>
          <cell r="M458">
            <v>747000</v>
          </cell>
        </row>
        <row r="459">
          <cell r="L459">
            <v>0</v>
          </cell>
          <cell r="M459">
            <v>1433833</v>
          </cell>
        </row>
        <row r="460">
          <cell r="L460">
            <v>0</v>
          </cell>
          <cell r="M460">
            <v>28049117</v>
          </cell>
        </row>
        <row r="461">
          <cell r="L461">
            <v>0</v>
          </cell>
          <cell r="M461">
            <v>150000</v>
          </cell>
        </row>
        <row r="462">
          <cell r="L462">
            <v>0</v>
          </cell>
          <cell r="M462">
            <v>202650</v>
          </cell>
        </row>
        <row r="463">
          <cell r="L463">
            <v>0</v>
          </cell>
          <cell r="M463">
            <v>3889675</v>
          </cell>
        </row>
        <row r="464">
          <cell r="L464">
            <v>0</v>
          </cell>
          <cell r="M464">
            <v>16000</v>
          </cell>
        </row>
        <row r="465">
          <cell r="L465">
            <v>0</v>
          </cell>
          <cell r="M465">
            <v>3669556</v>
          </cell>
        </row>
        <row r="466">
          <cell r="L466">
            <v>0</v>
          </cell>
          <cell r="M466">
            <v>107332</v>
          </cell>
        </row>
        <row r="467">
          <cell r="L467">
            <v>0</v>
          </cell>
          <cell r="M467">
            <v>12881812</v>
          </cell>
        </row>
        <row r="468">
          <cell r="L468">
            <v>0</v>
          </cell>
          <cell r="M468">
            <v>11982544</v>
          </cell>
        </row>
        <row r="469">
          <cell r="L469">
            <v>0</v>
          </cell>
          <cell r="M469">
            <v>149522</v>
          </cell>
        </row>
        <row r="470">
          <cell r="L470">
            <v>0</v>
          </cell>
          <cell r="M470">
            <v>17490</v>
          </cell>
        </row>
        <row r="471">
          <cell r="L471">
            <v>0</v>
          </cell>
          <cell r="M471">
            <v>870607</v>
          </cell>
        </row>
        <row r="472">
          <cell r="L472">
            <v>0</v>
          </cell>
          <cell r="M472">
            <v>9545560</v>
          </cell>
        </row>
        <row r="473">
          <cell r="L473">
            <v>0</v>
          </cell>
          <cell r="M473">
            <v>500000</v>
          </cell>
        </row>
        <row r="474">
          <cell r="L474">
            <v>0</v>
          </cell>
          <cell r="M474">
            <v>5865000</v>
          </cell>
        </row>
        <row r="475">
          <cell r="L475">
            <v>0</v>
          </cell>
          <cell r="M475">
            <v>3178</v>
          </cell>
        </row>
        <row r="476">
          <cell r="L476">
            <v>0</v>
          </cell>
          <cell r="M476">
            <v>5882244</v>
          </cell>
        </row>
        <row r="477">
          <cell r="L477">
            <v>0</v>
          </cell>
          <cell r="M477">
            <v>1447192</v>
          </cell>
        </row>
        <row r="478">
          <cell r="L478">
            <v>0</v>
          </cell>
          <cell r="M478">
            <v>1860244</v>
          </cell>
        </row>
        <row r="479">
          <cell r="L479">
            <v>0</v>
          </cell>
          <cell r="M479">
            <v>6037214</v>
          </cell>
        </row>
        <row r="480">
          <cell r="L480">
            <v>0</v>
          </cell>
          <cell r="M480">
            <v>17765148</v>
          </cell>
        </row>
        <row r="481">
          <cell r="L481">
            <v>0</v>
          </cell>
          <cell r="M481">
            <v>2312585</v>
          </cell>
        </row>
        <row r="482">
          <cell r="L482">
            <v>0</v>
          </cell>
          <cell r="M482">
            <v>7647500</v>
          </cell>
        </row>
        <row r="483">
          <cell r="L483">
            <v>0</v>
          </cell>
          <cell r="M483">
            <v>7325001</v>
          </cell>
        </row>
        <row r="484">
          <cell r="L484">
            <v>0</v>
          </cell>
          <cell r="M484">
            <v>306520122</v>
          </cell>
        </row>
        <row r="485">
          <cell r="L485">
            <v>0</v>
          </cell>
          <cell r="M485">
            <v>169287436</v>
          </cell>
        </row>
        <row r="486">
          <cell r="L486">
            <v>0</v>
          </cell>
          <cell r="M486">
            <v>3175812</v>
          </cell>
        </row>
        <row r="487">
          <cell r="L487">
            <v>0</v>
          </cell>
          <cell r="M487">
            <v>8221182</v>
          </cell>
        </row>
        <row r="488">
          <cell r="L488">
            <v>0</v>
          </cell>
          <cell r="M488">
            <v>920538</v>
          </cell>
        </row>
        <row r="489">
          <cell r="L489">
            <v>0</v>
          </cell>
          <cell r="M489">
            <v>18602875</v>
          </cell>
        </row>
        <row r="490">
          <cell r="L490">
            <v>0</v>
          </cell>
          <cell r="M490">
            <v>12271090</v>
          </cell>
        </row>
        <row r="491">
          <cell r="L491">
            <v>0</v>
          </cell>
          <cell r="M491">
            <v>669200</v>
          </cell>
        </row>
        <row r="492">
          <cell r="L492">
            <v>0</v>
          </cell>
          <cell r="M492">
            <v>705330</v>
          </cell>
        </row>
        <row r="493">
          <cell r="L493">
            <v>0</v>
          </cell>
          <cell r="M493">
            <v>1323488</v>
          </cell>
        </row>
        <row r="494">
          <cell r="L494">
            <v>0</v>
          </cell>
          <cell r="M494">
            <v>7181863</v>
          </cell>
        </row>
        <row r="495">
          <cell r="L495">
            <v>0</v>
          </cell>
          <cell r="M495">
            <v>600000</v>
          </cell>
        </row>
        <row r="496">
          <cell r="L496">
            <v>0</v>
          </cell>
          <cell r="M496">
            <v>17146257</v>
          </cell>
        </row>
        <row r="497">
          <cell r="L497">
            <v>0</v>
          </cell>
          <cell r="M497">
            <v>600000</v>
          </cell>
        </row>
        <row r="498">
          <cell r="L498">
            <v>0</v>
          </cell>
          <cell r="M498">
            <v>38830000</v>
          </cell>
        </row>
        <row r="499">
          <cell r="L499">
            <v>0</v>
          </cell>
          <cell r="M499">
            <v>2445573</v>
          </cell>
        </row>
        <row r="500">
          <cell r="L500">
            <v>0</v>
          </cell>
          <cell r="M500">
            <v>1198350</v>
          </cell>
        </row>
        <row r="501">
          <cell r="L501">
            <v>0</v>
          </cell>
          <cell r="M501">
            <v>2052800</v>
          </cell>
        </row>
        <row r="502">
          <cell r="L502">
            <v>0</v>
          </cell>
          <cell r="M502">
            <v>1161800</v>
          </cell>
        </row>
        <row r="503">
          <cell r="L503">
            <v>0</v>
          </cell>
          <cell r="M503">
            <v>30257537</v>
          </cell>
        </row>
        <row r="504">
          <cell r="L504">
            <v>0</v>
          </cell>
          <cell r="M504">
            <v>5075175</v>
          </cell>
        </row>
        <row r="505">
          <cell r="L505">
            <v>0</v>
          </cell>
          <cell r="M505">
            <v>59900</v>
          </cell>
        </row>
        <row r="506">
          <cell r="L506">
            <v>0</v>
          </cell>
          <cell r="M506">
            <v>5538728</v>
          </cell>
        </row>
        <row r="507">
          <cell r="L507">
            <v>0</v>
          </cell>
          <cell r="M507">
            <v>170869373</v>
          </cell>
        </row>
        <row r="508">
          <cell r="L508">
            <v>0</v>
          </cell>
          <cell r="M508">
            <v>20592658</v>
          </cell>
        </row>
        <row r="509">
          <cell r="L509">
            <v>0</v>
          </cell>
          <cell r="M509">
            <v>156437323</v>
          </cell>
        </row>
        <row r="510">
          <cell r="L510">
            <v>0</v>
          </cell>
          <cell r="M510">
            <v>11234418</v>
          </cell>
        </row>
        <row r="511">
          <cell r="L511">
            <v>0</v>
          </cell>
          <cell r="M511">
            <v>45118791</v>
          </cell>
        </row>
        <row r="512">
          <cell r="L512">
            <v>0</v>
          </cell>
          <cell r="M512">
            <v>8081906</v>
          </cell>
        </row>
        <row r="513">
          <cell r="L513">
            <v>0</v>
          </cell>
          <cell r="M513">
            <v>18409000</v>
          </cell>
        </row>
        <row r="514">
          <cell r="L514">
            <v>0</v>
          </cell>
          <cell r="M514">
            <v>2541029</v>
          </cell>
        </row>
        <row r="515">
          <cell r="L515">
            <v>0</v>
          </cell>
          <cell r="M515">
            <v>148800</v>
          </cell>
        </row>
        <row r="516">
          <cell r="L516">
            <v>0</v>
          </cell>
          <cell r="M516">
            <v>1000</v>
          </cell>
        </row>
        <row r="517">
          <cell r="L517">
            <v>0</v>
          </cell>
          <cell r="M517">
            <v>79437</v>
          </cell>
        </row>
        <row r="518">
          <cell r="L518">
            <v>0</v>
          </cell>
          <cell r="M518">
            <v>400100</v>
          </cell>
        </row>
        <row r="519">
          <cell r="L519">
            <v>0</v>
          </cell>
          <cell r="M519">
            <v>89417</v>
          </cell>
        </row>
        <row r="520">
          <cell r="L520">
            <v>0</v>
          </cell>
          <cell r="M520">
            <v>1290689</v>
          </cell>
        </row>
        <row r="521">
          <cell r="L521">
            <v>0</v>
          </cell>
          <cell r="M521">
            <v>1539800</v>
          </cell>
        </row>
        <row r="522">
          <cell r="L522">
            <v>0</v>
          </cell>
          <cell r="M522">
            <v>200400</v>
          </cell>
        </row>
        <row r="523">
          <cell r="L523">
            <v>0</v>
          </cell>
          <cell r="M523">
            <v>443507</v>
          </cell>
        </row>
        <row r="524">
          <cell r="L524">
            <v>0</v>
          </cell>
          <cell r="M524">
            <v>1801996</v>
          </cell>
        </row>
        <row r="525">
          <cell r="L525">
            <v>0</v>
          </cell>
          <cell r="M525">
            <v>10530189</v>
          </cell>
        </row>
        <row r="526">
          <cell r="L526">
            <v>0</v>
          </cell>
          <cell r="M526">
            <v>2000</v>
          </cell>
        </row>
        <row r="527">
          <cell r="L527">
            <v>0</v>
          </cell>
          <cell r="M527">
            <v>10472</v>
          </cell>
        </row>
        <row r="528">
          <cell r="L528">
            <v>0</v>
          </cell>
          <cell r="M528">
            <v>1058024</v>
          </cell>
        </row>
        <row r="529">
          <cell r="L529">
            <v>0</v>
          </cell>
          <cell r="M529">
            <v>6</v>
          </cell>
        </row>
        <row r="530">
          <cell r="L530">
            <v>0</v>
          </cell>
          <cell r="M530">
            <v>1720700</v>
          </cell>
        </row>
        <row r="531">
          <cell r="L531">
            <v>0</v>
          </cell>
          <cell r="M531">
            <v>7750000</v>
          </cell>
        </row>
        <row r="532">
          <cell r="L532">
            <v>0</v>
          </cell>
          <cell r="M532">
            <v>45900</v>
          </cell>
        </row>
        <row r="533">
          <cell r="L533">
            <v>0</v>
          </cell>
          <cell r="M533">
            <v>140133336</v>
          </cell>
        </row>
        <row r="534">
          <cell r="L534">
            <v>0</v>
          </cell>
          <cell r="M534">
            <v>3704000</v>
          </cell>
        </row>
        <row r="535">
          <cell r="L535">
            <v>0</v>
          </cell>
          <cell r="M535">
            <v>17000000</v>
          </cell>
        </row>
        <row r="536">
          <cell r="L536">
            <v>0</v>
          </cell>
          <cell r="M536">
            <v>11750000</v>
          </cell>
        </row>
        <row r="537">
          <cell r="L537">
            <v>0</v>
          </cell>
          <cell r="M537">
            <v>132000000</v>
          </cell>
        </row>
        <row r="538">
          <cell r="L538">
            <v>0</v>
          </cell>
          <cell r="M538">
            <v>288727860</v>
          </cell>
        </row>
        <row r="539">
          <cell r="L539">
            <v>0</v>
          </cell>
          <cell r="M539">
            <v>788208251</v>
          </cell>
        </row>
        <row r="540">
          <cell r="L540">
            <v>0</v>
          </cell>
          <cell r="M540">
            <v>71388</v>
          </cell>
        </row>
        <row r="541">
          <cell r="L541">
            <v>0</v>
          </cell>
          <cell r="M541">
            <v>336438627</v>
          </cell>
        </row>
        <row r="542">
          <cell r="L542">
            <v>0</v>
          </cell>
          <cell r="M542">
            <v>113318792</v>
          </cell>
        </row>
        <row r="543">
          <cell r="L543">
            <v>0</v>
          </cell>
          <cell r="M543">
            <v>6677784</v>
          </cell>
        </row>
        <row r="544">
          <cell r="L544">
            <v>0</v>
          </cell>
          <cell r="M544">
            <v>12471000</v>
          </cell>
        </row>
        <row r="545">
          <cell r="L545">
            <v>0</v>
          </cell>
          <cell r="M545">
            <v>218176467</v>
          </cell>
        </row>
        <row r="546">
          <cell r="L546">
            <v>0</v>
          </cell>
          <cell r="M546">
            <v>15244092</v>
          </cell>
        </row>
        <row r="547">
          <cell r="L547">
            <v>0</v>
          </cell>
          <cell r="M547">
            <v>29189563</v>
          </cell>
        </row>
        <row r="548">
          <cell r="L548">
            <v>0</v>
          </cell>
          <cell r="M548">
            <v>19677430</v>
          </cell>
        </row>
        <row r="549">
          <cell r="L549">
            <v>0</v>
          </cell>
          <cell r="M549">
            <v>110038800</v>
          </cell>
        </row>
        <row r="550">
          <cell r="L550">
            <v>0</v>
          </cell>
          <cell r="M550">
            <v>29449627</v>
          </cell>
        </row>
        <row r="551">
          <cell r="L551">
            <v>0</v>
          </cell>
          <cell r="M551">
            <v>0</v>
          </cell>
        </row>
        <row r="552">
          <cell r="L552">
            <v>0</v>
          </cell>
          <cell r="M552">
            <v>74637041</v>
          </cell>
        </row>
        <row r="553">
          <cell r="L553">
            <v>0</v>
          </cell>
          <cell r="M553">
            <v>64343555</v>
          </cell>
        </row>
        <row r="554">
          <cell r="L554">
            <v>0</v>
          </cell>
          <cell r="M554">
            <v>1350000</v>
          </cell>
        </row>
        <row r="555">
          <cell r="L555">
            <v>0</v>
          </cell>
          <cell r="M555">
            <v>2277237</v>
          </cell>
        </row>
        <row r="556">
          <cell r="L556">
            <v>0</v>
          </cell>
          <cell r="M556">
            <v>2210000</v>
          </cell>
        </row>
        <row r="557">
          <cell r="L557">
            <v>0</v>
          </cell>
          <cell r="M557">
            <v>179630484</v>
          </cell>
        </row>
        <row r="558">
          <cell r="L558">
            <v>0</v>
          </cell>
          <cell r="M558">
            <v>6447500</v>
          </cell>
        </row>
        <row r="559">
          <cell r="L559">
            <v>0</v>
          </cell>
          <cell r="M559">
            <v>9123767</v>
          </cell>
        </row>
        <row r="560">
          <cell r="L560">
            <v>0</v>
          </cell>
          <cell r="M560">
            <v>254730961</v>
          </cell>
        </row>
        <row r="561">
          <cell r="L561">
            <v>0</v>
          </cell>
          <cell r="M561">
            <v>10758000</v>
          </cell>
        </row>
        <row r="562">
          <cell r="L562">
            <v>0</v>
          </cell>
          <cell r="M562">
            <v>2090857</v>
          </cell>
        </row>
        <row r="563">
          <cell r="L563">
            <v>0</v>
          </cell>
          <cell r="M563">
            <v>11115000</v>
          </cell>
        </row>
        <row r="564">
          <cell r="L564">
            <v>0</v>
          </cell>
          <cell r="M564">
            <v>100135031</v>
          </cell>
        </row>
        <row r="565">
          <cell r="L565">
            <v>0</v>
          </cell>
          <cell r="M565">
            <v>60500</v>
          </cell>
        </row>
        <row r="566">
          <cell r="L566">
            <v>0</v>
          </cell>
          <cell r="M566">
            <v>30395584</v>
          </cell>
        </row>
        <row r="567">
          <cell r="L567">
            <v>0</v>
          </cell>
          <cell r="M567">
            <v>3385832</v>
          </cell>
        </row>
        <row r="568">
          <cell r="L568">
            <v>0</v>
          </cell>
          <cell r="M568">
            <v>2424166</v>
          </cell>
        </row>
        <row r="569">
          <cell r="L569">
            <v>0</v>
          </cell>
          <cell r="M569">
            <v>46627331</v>
          </cell>
        </row>
        <row r="570">
          <cell r="L570">
            <v>0</v>
          </cell>
          <cell r="M570">
            <v>222377090</v>
          </cell>
        </row>
        <row r="571">
          <cell r="L571">
            <v>0</v>
          </cell>
          <cell r="M571">
            <v>1214082</v>
          </cell>
        </row>
        <row r="572">
          <cell r="L572">
            <v>0</v>
          </cell>
          <cell r="M572">
            <v>0</v>
          </cell>
        </row>
        <row r="573">
          <cell r="L573">
            <v>0</v>
          </cell>
          <cell r="M573">
            <v>5280000</v>
          </cell>
        </row>
        <row r="574">
          <cell r="L574">
            <v>0</v>
          </cell>
          <cell r="M574">
            <v>11841000</v>
          </cell>
        </row>
        <row r="575">
          <cell r="L575">
            <v>0</v>
          </cell>
          <cell r="M575">
            <v>4261265</v>
          </cell>
        </row>
        <row r="576">
          <cell r="L576">
            <v>0</v>
          </cell>
          <cell r="M576">
            <v>331390</v>
          </cell>
        </row>
        <row r="577">
          <cell r="L577">
            <v>0</v>
          </cell>
          <cell r="M577">
            <v>63104214</v>
          </cell>
        </row>
        <row r="578">
          <cell r="L578">
            <v>0</v>
          </cell>
          <cell r="M578">
            <v>13656953</v>
          </cell>
        </row>
        <row r="579">
          <cell r="L579">
            <v>0</v>
          </cell>
          <cell r="M579">
            <v>73200</v>
          </cell>
        </row>
        <row r="580">
          <cell r="L580">
            <v>0</v>
          </cell>
          <cell r="M580">
            <v>13892553</v>
          </cell>
        </row>
        <row r="581">
          <cell r="L581">
            <v>0</v>
          </cell>
          <cell r="M581">
            <v>20260236</v>
          </cell>
        </row>
        <row r="582">
          <cell r="L582">
            <v>0</v>
          </cell>
          <cell r="M582">
            <v>160823299</v>
          </cell>
        </row>
        <row r="583">
          <cell r="L583">
            <v>0</v>
          </cell>
          <cell r="M583">
            <v>42342</v>
          </cell>
        </row>
        <row r="584">
          <cell r="L584">
            <v>0</v>
          </cell>
          <cell r="M584">
            <v>20919066</v>
          </cell>
        </row>
        <row r="585">
          <cell r="L585">
            <v>0</v>
          </cell>
          <cell r="M585">
            <v>7532796</v>
          </cell>
        </row>
        <row r="586">
          <cell r="L586">
            <v>0</v>
          </cell>
          <cell r="M586">
            <v>28442140</v>
          </cell>
        </row>
        <row r="587">
          <cell r="L587">
            <v>0</v>
          </cell>
          <cell r="M587">
            <v>38877136</v>
          </cell>
        </row>
        <row r="588">
          <cell r="L588">
            <v>0</v>
          </cell>
          <cell r="M588">
            <v>5440037</v>
          </cell>
        </row>
        <row r="589">
          <cell r="L589">
            <v>0</v>
          </cell>
          <cell r="M589">
            <v>97612225</v>
          </cell>
        </row>
        <row r="590">
          <cell r="L590">
            <v>0</v>
          </cell>
          <cell r="M590">
            <v>36145189</v>
          </cell>
        </row>
        <row r="591">
          <cell r="L591">
            <v>0</v>
          </cell>
          <cell r="M591">
            <v>28673696</v>
          </cell>
        </row>
        <row r="592">
          <cell r="L592">
            <v>0</v>
          </cell>
          <cell r="M592">
            <v>14354781</v>
          </cell>
        </row>
        <row r="593">
          <cell r="L593">
            <v>0</v>
          </cell>
          <cell r="M593">
            <v>54170033</v>
          </cell>
        </row>
        <row r="594">
          <cell r="L594">
            <v>0</v>
          </cell>
          <cell r="M594">
            <v>9022303</v>
          </cell>
        </row>
        <row r="595">
          <cell r="L595">
            <v>0</v>
          </cell>
          <cell r="M595">
            <v>90899</v>
          </cell>
        </row>
        <row r="596">
          <cell r="L596">
            <v>0</v>
          </cell>
          <cell r="M596">
            <v>18793133</v>
          </cell>
        </row>
        <row r="597">
          <cell r="L597">
            <v>0</v>
          </cell>
          <cell r="M597">
            <v>133584543</v>
          </cell>
        </row>
        <row r="598">
          <cell r="L598">
            <v>0</v>
          </cell>
          <cell r="M598">
            <v>456728</v>
          </cell>
        </row>
        <row r="599">
          <cell r="L599">
            <v>0</v>
          </cell>
          <cell r="M599">
            <v>279667</v>
          </cell>
        </row>
        <row r="600">
          <cell r="L600">
            <v>0</v>
          </cell>
          <cell r="M600">
            <v>15978</v>
          </cell>
        </row>
        <row r="601">
          <cell r="L601">
            <v>0</v>
          </cell>
          <cell r="M601">
            <v>57233438</v>
          </cell>
        </row>
        <row r="602">
          <cell r="L602">
            <v>0</v>
          </cell>
          <cell r="M602">
            <v>837</v>
          </cell>
        </row>
        <row r="603">
          <cell r="L603">
            <v>0</v>
          </cell>
          <cell r="M603">
            <v>187860860</v>
          </cell>
        </row>
        <row r="604">
          <cell r="L604">
            <v>0</v>
          </cell>
          <cell r="M604">
            <v>9000430</v>
          </cell>
        </row>
        <row r="605">
          <cell r="L605">
            <v>0</v>
          </cell>
          <cell r="M605">
            <v>6228378</v>
          </cell>
        </row>
        <row r="606">
          <cell r="L606">
            <v>0</v>
          </cell>
          <cell r="M606">
            <v>148477390</v>
          </cell>
        </row>
        <row r="607">
          <cell r="L607">
            <v>0</v>
          </cell>
          <cell r="M607">
            <v>539773</v>
          </cell>
        </row>
        <row r="608">
          <cell r="L608">
            <v>0</v>
          </cell>
          <cell r="M608">
            <v>2799000259</v>
          </cell>
        </row>
        <row r="609">
          <cell r="L609">
            <v>0</v>
          </cell>
          <cell r="M609">
            <v>601414497</v>
          </cell>
        </row>
        <row r="610">
          <cell r="L610">
            <v>0</v>
          </cell>
          <cell r="M610">
            <v>134800000</v>
          </cell>
        </row>
        <row r="611">
          <cell r="L611">
            <v>0</v>
          </cell>
          <cell r="M611">
            <v>2329024505</v>
          </cell>
        </row>
        <row r="612">
          <cell r="L612">
            <v>0</v>
          </cell>
          <cell r="M612">
            <v>1516684927</v>
          </cell>
        </row>
        <row r="613">
          <cell r="L613">
            <v>0</v>
          </cell>
          <cell r="M613">
            <v>0</v>
          </cell>
        </row>
        <row r="614">
          <cell r="L614">
            <v>0</v>
          </cell>
          <cell r="M614">
            <v>0</v>
          </cell>
        </row>
        <row r="615">
          <cell r="L615">
            <v>0</v>
          </cell>
          <cell r="M615">
            <v>0</v>
          </cell>
        </row>
        <row r="616">
          <cell r="L616">
            <v>0</v>
          </cell>
          <cell r="M616">
            <v>0</v>
          </cell>
        </row>
        <row r="617">
          <cell r="L617">
            <v>0</v>
          </cell>
          <cell r="M617">
            <v>171779661</v>
          </cell>
        </row>
        <row r="618">
          <cell r="L618">
            <v>0</v>
          </cell>
          <cell r="M618">
            <v>237197</v>
          </cell>
        </row>
        <row r="619">
          <cell r="L619">
            <v>0</v>
          </cell>
          <cell r="M619">
            <v>0</v>
          </cell>
        </row>
        <row r="620">
          <cell r="L620">
            <v>0</v>
          </cell>
          <cell r="M620">
            <v>11841204</v>
          </cell>
        </row>
        <row r="621">
          <cell r="L621">
            <v>0</v>
          </cell>
          <cell r="M621">
            <v>25423729</v>
          </cell>
        </row>
        <row r="622">
          <cell r="L622">
            <v>0</v>
          </cell>
          <cell r="M622">
            <v>27940067</v>
          </cell>
        </row>
        <row r="623">
          <cell r="L623">
            <v>0</v>
          </cell>
          <cell r="M623">
            <v>0</v>
          </cell>
        </row>
        <row r="624">
          <cell r="L624">
            <v>0</v>
          </cell>
          <cell r="M624">
            <v>2134157931</v>
          </cell>
        </row>
        <row r="625">
          <cell r="L625">
            <v>0</v>
          </cell>
          <cell r="M625">
            <v>5938595186</v>
          </cell>
        </row>
        <row r="626">
          <cell r="L626">
            <v>0</v>
          </cell>
          <cell r="M626">
            <v>17806524</v>
          </cell>
        </row>
        <row r="627">
          <cell r="L627">
            <v>0</v>
          </cell>
          <cell r="M627">
            <v>0</v>
          </cell>
        </row>
        <row r="628">
          <cell r="L628">
            <v>0</v>
          </cell>
          <cell r="M628">
            <v>2377569</v>
          </cell>
        </row>
        <row r="629">
          <cell r="L629">
            <v>0</v>
          </cell>
          <cell r="M629">
            <v>10607455</v>
          </cell>
        </row>
        <row r="630">
          <cell r="L630">
            <v>0</v>
          </cell>
          <cell r="M630">
            <v>0</v>
          </cell>
        </row>
        <row r="631">
          <cell r="L631">
            <v>0</v>
          </cell>
          <cell r="M631">
            <v>0</v>
          </cell>
        </row>
        <row r="632">
          <cell r="L632">
            <v>0</v>
          </cell>
          <cell r="M632">
            <v>0</v>
          </cell>
        </row>
        <row r="633">
          <cell r="L633">
            <v>0</v>
          </cell>
          <cell r="M633">
            <v>0</v>
          </cell>
        </row>
        <row r="634">
          <cell r="L634">
            <v>0</v>
          </cell>
          <cell r="M634">
            <v>0</v>
          </cell>
        </row>
        <row r="635">
          <cell r="L635">
            <v>0</v>
          </cell>
          <cell r="M635">
            <v>0</v>
          </cell>
        </row>
        <row r="636">
          <cell r="L636">
            <v>0</v>
          </cell>
          <cell r="M636">
            <v>120733334</v>
          </cell>
        </row>
        <row r="637">
          <cell r="L637">
            <v>0</v>
          </cell>
          <cell r="M637">
            <v>73451000</v>
          </cell>
        </row>
        <row r="638">
          <cell r="L638">
            <v>0</v>
          </cell>
          <cell r="M638">
            <v>0</v>
          </cell>
        </row>
        <row r="639">
          <cell r="L639">
            <v>0</v>
          </cell>
          <cell r="M639">
            <v>0</v>
          </cell>
        </row>
        <row r="640">
          <cell r="L640">
            <v>0</v>
          </cell>
          <cell r="M640">
            <v>0</v>
          </cell>
        </row>
        <row r="641">
          <cell r="L641">
            <v>0</v>
          </cell>
          <cell r="M641">
            <v>0</v>
          </cell>
        </row>
        <row r="642">
          <cell r="L642">
            <v>0</v>
          </cell>
          <cell r="M642">
            <v>0</v>
          </cell>
        </row>
        <row r="643">
          <cell r="L643">
            <v>0</v>
          </cell>
          <cell r="M643">
            <v>0</v>
          </cell>
        </row>
        <row r="644">
          <cell r="L644">
            <v>0</v>
          </cell>
          <cell r="M644">
            <v>0</v>
          </cell>
        </row>
        <row r="645">
          <cell r="L645">
            <v>0</v>
          </cell>
          <cell r="M645">
            <v>0</v>
          </cell>
        </row>
        <row r="646">
          <cell r="L646">
            <v>0</v>
          </cell>
          <cell r="M646">
            <v>0</v>
          </cell>
        </row>
        <row r="647">
          <cell r="L647">
            <v>0</v>
          </cell>
          <cell r="M647">
            <v>0</v>
          </cell>
        </row>
        <row r="648">
          <cell r="L648">
            <v>0</v>
          </cell>
          <cell r="M648">
            <v>0</v>
          </cell>
        </row>
        <row r="649">
          <cell r="L649">
            <v>0</v>
          </cell>
          <cell r="M649">
            <v>0</v>
          </cell>
        </row>
        <row r="650">
          <cell r="L650">
            <v>0</v>
          </cell>
          <cell r="M650">
            <v>0</v>
          </cell>
        </row>
        <row r="651">
          <cell r="L651">
            <v>0</v>
          </cell>
          <cell r="M651">
            <v>0</v>
          </cell>
        </row>
        <row r="652">
          <cell r="L652">
            <v>0</v>
          </cell>
          <cell r="M652">
            <v>0</v>
          </cell>
        </row>
        <row r="653">
          <cell r="L653">
            <v>0</v>
          </cell>
          <cell r="M653">
            <v>0</v>
          </cell>
        </row>
        <row r="654">
          <cell r="L654">
            <v>0</v>
          </cell>
          <cell r="M654">
            <v>0</v>
          </cell>
        </row>
        <row r="655">
          <cell r="L655">
            <v>0</v>
          </cell>
          <cell r="M655">
            <v>0</v>
          </cell>
        </row>
        <row r="656">
          <cell r="L656">
            <v>0</v>
          </cell>
          <cell r="M656">
            <v>0</v>
          </cell>
        </row>
        <row r="657">
          <cell r="L657">
            <v>0</v>
          </cell>
          <cell r="M657">
            <v>0</v>
          </cell>
        </row>
        <row r="658">
          <cell r="L658">
            <v>0</v>
          </cell>
          <cell r="M658">
            <v>0</v>
          </cell>
        </row>
        <row r="659">
          <cell r="L659">
            <v>0</v>
          </cell>
          <cell r="M659">
            <v>0</v>
          </cell>
        </row>
        <row r="660">
          <cell r="L660">
            <v>0</v>
          </cell>
          <cell r="M660">
            <v>0</v>
          </cell>
        </row>
        <row r="661">
          <cell r="L661">
            <v>0</v>
          </cell>
          <cell r="M661">
            <v>0</v>
          </cell>
        </row>
        <row r="662">
          <cell r="L662">
            <v>0</v>
          </cell>
          <cell r="M662">
            <v>0</v>
          </cell>
        </row>
        <row r="663">
          <cell r="L663">
            <v>0</v>
          </cell>
          <cell r="M663">
            <v>0</v>
          </cell>
        </row>
        <row r="664">
          <cell r="L664">
            <v>0</v>
          </cell>
          <cell r="M664">
            <v>0</v>
          </cell>
        </row>
        <row r="665">
          <cell r="L665">
            <v>0</v>
          </cell>
          <cell r="M665">
            <v>0</v>
          </cell>
        </row>
        <row r="666">
          <cell r="L666">
            <v>0</v>
          </cell>
          <cell r="M666">
            <v>0</v>
          </cell>
        </row>
        <row r="667">
          <cell r="L667">
            <v>0</v>
          </cell>
          <cell r="M667">
            <v>0</v>
          </cell>
        </row>
        <row r="668">
          <cell r="L668">
            <v>0</v>
          </cell>
          <cell r="M668">
            <v>0</v>
          </cell>
        </row>
        <row r="669">
          <cell r="L669">
            <v>0</v>
          </cell>
          <cell r="M669">
            <v>0</v>
          </cell>
        </row>
        <row r="670">
          <cell r="L670">
            <v>0</v>
          </cell>
          <cell r="M670">
            <v>0</v>
          </cell>
        </row>
        <row r="671">
          <cell r="L671">
            <v>0</v>
          </cell>
          <cell r="M671">
            <v>0</v>
          </cell>
        </row>
        <row r="672">
          <cell r="L672">
            <v>0</v>
          </cell>
          <cell r="M672">
            <v>0</v>
          </cell>
        </row>
        <row r="673">
          <cell r="L673">
            <v>0</v>
          </cell>
          <cell r="M673">
            <v>0</v>
          </cell>
        </row>
        <row r="674">
          <cell r="L674">
            <v>0</v>
          </cell>
          <cell r="M674">
            <v>0</v>
          </cell>
        </row>
        <row r="675">
          <cell r="L675">
            <v>0</v>
          </cell>
          <cell r="M675">
            <v>0</v>
          </cell>
        </row>
        <row r="676">
          <cell r="L676">
            <v>0</v>
          </cell>
          <cell r="M676">
            <v>0</v>
          </cell>
        </row>
        <row r="677">
          <cell r="L677">
            <v>0</v>
          </cell>
          <cell r="M677">
            <v>0</v>
          </cell>
        </row>
        <row r="678">
          <cell r="L678">
            <v>0</v>
          </cell>
          <cell r="M678">
            <v>0</v>
          </cell>
        </row>
        <row r="679">
          <cell r="L679">
            <v>0</v>
          </cell>
          <cell r="M679">
            <v>0</v>
          </cell>
        </row>
        <row r="680">
          <cell r="L680">
            <v>0</v>
          </cell>
          <cell r="M680">
            <v>0</v>
          </cell>
        </row>
        <row r="681">
          <cell r="L681">
            <v>0</v>
          </cell>
          <cell r="M681">
            <v>0</v>
          </cell>
        </row>
        <row r="682">
          <cell r="L682">
            <v>0</v>
          </cell>
          <cell r="M682">
            <v>0</v>
          </cell>
        </row>
        <row r="683">
          <cell r="L683">
            <v>0</v>
          </cell>
          <cell r="M683">
            <v>0</v>
          </cell>
        </row>
        <row r="684">
          <cell r="L684">
            <v>0</v>
          </cell>
          <cell r="M684">
            <v>0</v>
          </cell>
        </row>
        <row r="685">
          <cell r="L685">
            <v>0</v>
          </cell>
          <cell r="M685">
            <v>0</v>
          </cell>
        </row>
        <row r="686">
          <cell r="L686">
            <v>0</v>
          </cell>
          <cell r="M686">
            <v>0</v>
          </cell>
        </row>
        <row r="687">
          <cell r="L687">
            <v>0</v>
          </cell>
          <cell r="M687">
            <v>0</v>
          </cell>
        </row>
        <row r="688">
          <cell r="L688">
            <v>0</v>
          </cell>
          <cell r="M688">
            <v>0</v>
          </cell>
        </row>
        <row r="689">
          <cell r="L689">
            <v>0</v>
          </cell>
          <cell r="M689">
            <v>0</v>
          </cell>
        </row>
        <row r="690">
          <cell r="L690">
            <v>0</v>
          </cell>
          <cell r="M690">
            <v>0</v>
          </cell>
        </row>
        <row r="691">
          <cell r="L691">
            <v>0</v>
          </cell>
          <cell r="M691">
            <v>0</v>
          </cell>
        </row>
        <row r="692">
          <cell r="L692">
            <v>0</v>
          </cell>
          <cell r="M692">
            <v>0</v>
          </cell>
        </row>
        <row r="693">
          <cell r="L693">
            <v>0</v>
          </cell>
          <cell r="M693">
            <v>0</v>
          </cell>
        </row>
        <row r="694">
          <cell r="L694">
            <v>0</v>
          </cell>
          <cell r="M694">
            <v>0</v>
          </cell>
        </row>
        <row r="695">
          <cell r="L695">
            <v>0</v>
          </cell>
          <cell r="M695">
            <v>0</v>
          </cell>
        </row>
        <row r="696">
          <cell r="L696">
            <v>0</v>
          </cell>
          <cell r="M696">
            <v>0</v>
          </cell>
        </row>
        <row r="697">
          <cell r="L697">
            <v>0</v>
          </cell>
          <cell r="M697">
            <v>0</v>
          </cell>
        </row>
        <row r="698">
          <cell r="L698">
            <v>0</v>
          </cell>
          <cell r="M698">
            <v>0</v>
          </cell>
        </row>
        <row r="699">
          <cell r="L699">
            <v>0</v>
          </cell>
          <cell r="M699">
            <v>0</v>
          </cell>
        </row>
        <row r="700">
          <cell r="L700">
            <v>0</v>
          </cell>
          <cell r="M700">
            <v>0</v>
          </cell>
        </row>
        <row r="701">
          <cell r="L701">
            <v>0</v>
          </cell>
          <cell r="M701">
            <v>0</v>
          </cell>
        </row>
        <row r="702">
          <cell r="L702">
            <v>0</v>
          </cell>
          <cell r="M702">
            <v>0</v>
          </cell>
        </row>
        <row r="703">
          <cell r="L703">
            <v>0</v>
          </cell>
          <cell r="M703">
            <v>0</v>
          </cell>
        </row>
        <row r="704">
          <cell r="L704">
            <v>0</v>
          </cell>
          <cell r="M704">
            <v>0</v>
          </cell>
        </row>
        <row r="705">
          <cell r="L705">
            <v>0</v>
          </cell>
          <cell r="M705">
            <v>0</v>
          </cell>
        </row>
        <row r="706">
          <cell r="L706">
            <v>0</v>
          </cell>
          <cell r="M706">
            <v>0</v>
          </cell>
        </row>
        <row r="707">
          <cell r="L707">
            <v>0</v>
          </cell>
          <cell r="M707">
            <v>0</v>
          </cell>
        </row>
        <row r="708">
          <cell r="L708">
            <v>0</v>
          </cell>
          <cell r="M708">
            <v>0</v>
          </cell>
        </row>
        <row r="709">
          <cell r="L709">
            <v>0</v>
          </cell>
          <cell r="M709">
            <v>0</v>
          </cell>
        </row>
        <row r="710">
          <cell r="L710">
            <v>0</v>
          </cell>
          <cell r="M710">
            <v>0</v>
          </cell>
        </row>
        <row r="711">
          <cell r="L711">
            <v>0</v>
          </cell>
          <cell r="M711">
            <v>0</v>
          </cell>
        </row>
        <row r="712">
          <cell r="L712">
            <v>0</v>
          </cell>
          <cell r="M712">
            <v>0</v>
          </cell>
        </row>
        <row r="713">
          <cell r="L713">
            <v>0</v>
          </cell>
          <cell r="M713">
            <v>0</v>
          </cell>
        </row>
        <row r="714">
          <cell r="L714">
            <v>0</v>
          </cell>
          <cell r="M714">
            <v>0</v>
          </cell>
        </row>
        <row r="715">
          <cell r="L715">
            <v>0</v>
          </cell>
          <cell r="M715">
            <v>0</v>
          </cell>
        </row>
        <row r="716">
          <cell r="L716">
            <v>0</v>
          </cell>
          <cell r="M716">
            <v>0</v>
          </cell>
        </row>
        <row r="717">
          <cell r="L717">
            <v>0</v>
          </cell>
          <cell r="M717">
            <v>0</v>
          </cell>
        </row>
        <row r="718">
          <cell r="L718">
            <v>0</v>
          </cell>
          <cell r="M718">
            <v>0</v>
          </cell>
        </row>
        <row r="719">
          <cell r="L719">
            <v>0</v>
          </cell>
          <cell r="M719">
            <v>0</v>
          </cell>
        </row>
        <row r="720">
          <cell r="L720">
            <v>0</v>
          </cell>
          <cell r="M720">
            <v>0</v>
          </cell>
        </row>
        <row r="721">
          <cell r="L721">
            <v>0</v>
          </cell>
          <cell r="M721">
            <v>0</v>
          </cell>
        </row>
        <row r="722">
          <cell r="L722">
            <v>0</v>
          </cell>
          <cell r="M722">
            <v>0</v>
          </cell>
        </row>
        <row r="723">
          <cell r="L723">
            <v>0</v>
          </cell>
          <cell r="M723">
            <v>0</v>
          </cell>
        </row>
        <row r="724">
          <cell r="L724">
            <v>0</v>
          </cell>
          <cell r="M724">
            <v>0</v>
          </cell>
        </row>
        <row r="725">
          <cell r="L725">
            <v>0</v>
          </cell>
          <cell r="M725">
            <v>0</v>
          </cell>
        </row>
        <row r="726">
          <cell r="L726">
            <v>0</v>
          </cell>
          <cell r="M726">
            <v>0</v>
          </cell>
        </row>
        <row r="727">
          <cell r="L727">
            <v>0</v>
          </cell>
          <cell r="M727">
            <v>0</v>
          </cell>
        </row>
        <row r="728">
          <cell r="L728">
            <v>0</v>
          </cell>
          <cell r="M728">
            <v>0</v>
          </cell>
        </row>
        <row r="729">
          <cell r="L729">
            <v>0</v>
          </cell>
          <cell r="M729">
            <v>0</v>
          </cell>
        </row>
        <row r="730">
          <cell r="L730">
            <v>0</v>
          </cell>
          <cell r="M730">
            <v>0</v>
          </cell>
        </row>
        <row r="731">
          <cell r="L731">
            <v>0</v>
          </cell>
          <cell r="M731">
            <v>0</v>
          </cell>
        </row>
        <row r="732">
          <cell r="L732">
            <v>0</v>
          </cell>
          <cell r="M732">
            <v>0</v>
          </cell>
        </row>
        <row r="733">
          <cell r="L733">
            <v>0</v>
          </cell>
          <cell r="M733">
            <v>0</v>
          </cell>
        </row>
        <row r="734">
          <cell r="L734">
            <v>0</v>
          </cell>
          <cell r="M734">
            <v>0</v>
          </cell>
        </row>
        <row r="735">
          <cell r="L735">
            <v>0</v>
          </cell>
          <cell r="M735">
            <v>0</v>
          </cell>
        </row>
        <row r="736">
          <cell r="L736">
            <v>0</v>
          </cell>
          <cell r="M736">
            <v>0</v>
          </cell>
        </row>
        <row r="737">
          <cell r="L737">
            <v>0</v>
          </cell>
          <cell r="M737">
            <v>0</v>
          </cell>
        </row>
        <row r="738">
          <cell r="L738">
            <v>0</v>
          </cell>
          <cell r="M738">
            <v>0</v>
          </cell>
        </row>
        <row r="739">
          <cell r="L739">
            <v>0</v>
          </cell>
          <cell r="M739">
            <v>0</v>
          </cell>
        </row>
        <row r="740">
          <cell r="L740">
            <v>0</v>
          </cell>
          <cell r="M740">
            <v>0</v>
          </cell>
        </row>
        <row r="741">
          <cell r="L741">
            <v>0</v>
          </cell>
          <cell r="M741">
            <v>0</v>
          </cell>
        </row>
        <row r="742">
          <cell r="L742">
            <v>0</v>
          </cell>
          <cell r="M742">
            <v>0</v>
          </cell>
        </row>
        <row r="743">
          <cell r="L743">
            <v>0</v>
          </cell>
          <cell r="M743">
            <v>0</v>
          </cell>
        </row>
        <row r="744">
          <cell r="L744">
            <v>0</v>
          </cell>
          <cell r="M744">
            <v>0</v>
          </cell>
        </row>
        <row r="745">
          <cell r="L745">
            <v>0</v>
          </cell>
          <cell r="M745">
            <v>0</v>
          </cell>
        </row>
        <row r="746">
          <cell r="L746">
            <v>0</v>
          </cell>
          <cell r="M746">
            <v>0</v>
          </cell>
        </row>
        <row r="747">
          <cell r="L747">
            <v>0</v>
          </cell>
          <cell r="M747">
            <v>0</v>
          </cell>
        </row>
        <row r="748">
          <cell r="L748">
            <v>0</v>
          </cell>
          <cell r="M748">
            <v>0</v>
          </cell>
        </row>
        <row r="749">
          <cell r="L749">
            <v>0</v>
          </cell>
          <cell r="M749">
            <v>0</v>
          </cell>
        </row>
        <row r="750">
          <cell r="L750">
            <v>0</v>
          </cell>
          <cell r="M750">
            <v>0</v>
          </cell>
        </row>
        <row r="751">
          <cell r="L751">
            <v>0</v>
          </cell>
          <cell r="M751">
            <v>0</v>
          </cell>
        </row>
        <row r="752">
          <cell r="L752">
            <v>0</v>
          </cell>
          <cell r="M752">
            <v>0</v>
          </cell>
        </row>
        <row r="753">
          <cell r="L753">
            <v>0</v>
          </cell>
          <cell r="M753">
            <v>0</v>
          </cell>
        </row>
        <row r="754">
          <cell r="L754">
            <v>0</v>
          </cell>
          <cell r="M754">
            <v>0</v>
          </cell>
        </row>
        <row r="755">
          <cell r="L755">
            <v>0</v>
          </cell>
          <cell r="M755">
            <v>0</v>
          </cell>
        </row>
        <row r="756">
          <cell r="L756">
            <v>0</v>
          </cell>
          <cell r="M756">
            <v>0</v>
          </cell>
        </row>
        <row r="757">
          <cell r="L757">
            <v>0</v>
          </cell>
          <cell r="M757">
            <v>0</v>
          </cell>
        </row>
        <row r="758">
          <cell r="L758">
            <v>0</v>
          </cell>
          <cell r="M758">
            <v>0</v>
          </cell>
        </row>
        <row r="759">
          <cell r="L759">
            <v>0</v>
          </cell>
          <cell r="M759">
            <v>0</v>
          </cell>
        </row>
        <row r="760">
          <cell r="L760">
            <v>0</v>
          </cell>
          <cell r="M760">
            <v>0</v>
          </cell>
        </row>
        <row r="761">
          <cell r="L761">
            <v>0</v>
          </cell>
          <cell r="M761">
            <v>0</v>
          </cell>
        </row>
        <row r="762">
          <cell r="L762">
            <v>0</v>
          </cell>
          <cell r="M762">
            <v>0</v>
          </cell>
        </row>
        <row r="763">
          <cell r="L763">
            <v>0</v>
          </cell>
          <cell r="M763">
            <v>0</v>
          </cell>
        </row>
        <row r="764">
          <cell r="L764">
            <v>0</v>
          </cell>
          <cell r="M764">
            <v>0</v>
          </cell>
        </row>
        <row r="765">
          <cell r="L765">
            <v>0</v>
          </cell>
          <cell r="M765">
            <v>0</v>
          </cell>
        </row>
        <row r="766">
          <cell r="L766">
            <v>0</v>
          </cell>
          <cell r="M766">
            <v>0</v>
          </cell>
        </row>
        <row r="767">
          <cell r="L767">
            <v>0</v>
          </cell>
          <cell r="M767">
            <v>0</v>
          </cell>
        </row>
        <row r="768">
          <cell r="L768">
            <v>0</v>
          </cell>
          <cell r="M768">
            <v>0</v>
          </cell>
        </row>
        <row r="769">
          <cell r="L769">
            <v>0</v>
          </cell>
          <cell r="M769">
            <v>0</v>
          </cell>
        </row>
        <row r="770">
          <cell r="L770">
            <v>0</v>
          </cell>
          <cell r="M770">
            <v>0</v>
          </cell>
        </row>
        <row r="771">
          <cell r="L771">
            <v>0</v>
          </cell>
          <cell r="M771">
            <v>0</v>
          </cell>
        </row>
        <row r="772">
          <cell r="L772">
            <v>0</v>
          </cell>
          <cell r="M772">
            <v>0</v>
          </cell>
        </row>
        <row r="773">
          <cell r="L773">
            <v>0</v>
          </cell>
          <cell r="M773">
            <v>0</v>
          </cell>
        </row>
        <row r="774">
          <cell r="L774">
            <v>0</v>
          </cell>
          <cell r="M774">
            <v>0</v>
          </cell>
        </row>
        <row r="775">
          <cell r="L775">
            <v>0</v>
          </cell>
          <cell r="M775">
            <v>0</v>
          </cell>
        </row>
        <row r="776">
          <cell r="L776">
            <v>0</v>
          </cell>
          <cell r="M776">
            <v>0</v>
          </cell>
        </row>
        <row r="777">
          <cell r="L777">
            <v>0</v>
          </cell>
          <cell r="M777">
            <v>0</v>
          </cell>
        </row>
        <row r="778">
          <cell r="L778">
            <v>0</v>
          </cell>
          <cell r="M778">
            <v>0</v>
          </cell>
        </row>
        <row r="779">
          <cell r="L779">
            <v>0</v>
          </cell>
          <cell r="M779">
            <v>0</v>
          </cell>
        </row>
        <row r="780">
          <cell r="L780">
            <v>0</v>
          </cell>
          <cell r="M780">
            <v>0</v>
          </cell>
        </row>
        <row r="781">
          <cell r="L781">
            <v>0</v>
          </cell>
          <cell r="M781">
            <v>0</v>
          </cell>
        </row>
        <row r="782">
          <cell r="L782">
            <v>0</v>
          </cell>
          <cell r="M782">
            <v>0</v>
          </cell>
        </row>
        <row r="783">
          <cell r="L783">
            <v>0</v>
          </cell>
          <cell r="M783">
            <v>0</v>
          </cell>
        </row>
        <row r="784">
          <cell r="L784">
            <v>0</v>
          </cell>
          <cell r="M784">
            <v>0</v>
          </cell>
        </row>
        <row r="785">
          <cell r="L785">
            <v>0</v>
          </cell>
          <cell r="M785">
            <v>0</v>
          </cell>
        </row>
        <row r="786">
          <cell r="L786">
            <v>0</v>
          </cell>
          <cell r="M786">
            <v>0</v>
          </cell>
        </row>
        <row r="787">
          <cell r="L787">
            <v>0</v>
          </cell>
          <cell r="M787">
            <v>0</v>
          </cell>
        </row>
        <row r="788">
          <cell r="L788">
            <v>0</v>
          </cell>
          <cell r="M788">
            <v>0</v>
          </cell>
        </row>
        <row r="789">
          <cell r="L789">
            <v>0</v>
          </cell>
          <cell r="M789">
            <v>0</v>
          </cell>
        </row>
        <row r="790">
          <cell r="L790">
            <v>0</v>
          </cell>
          <cell r="M790">
            <v>0</v>
          </cell>
        </row>
        <row r="791">
          <cell r="L791">
            <v>0</v>
          </cell>
          <cell r="M791">
            <v>0</v>
          </cell>
        </row>
        <row r="792">
          <cell r="L792">
            <v>0</v>
          </cell>
          <cell r="M792">
            <v>0</v>
          </cell>
        </row>
        <row r="793">
          <cell r="L793">
            <v>0</v>
          </cell>
          <cell r="M793">
            <v>0</v>
          </cell>
        </row>
        <row r="794">
          <cell r="L794">
            <v>0</v>
          </cell>
          <cell r="M794">
            <v>0</v>
          </cell>
        </row>
        <row r="795">
          <cell r="L795">
            <v>0</v>
          </cell>
          <cell r="M795">
            <v>0</v>
          </cell>
        </row>
        <row r="796">
          <cell r="L796">
            <v>0</v>
          </cell>
          <cell r="M796">
            <v>0</v>
          </cell>
        </row>
        <row r="797">
          <cell r="L797">
            <v>0</v>
          </cell>
          <cell r="M797">
            <v>0</v>
          </cell>
        </row>
        <row r="798">
          <cell r="L798">
            <v>0</v>
          </cell>
          <cell r="M798">
            <v>0</v>
          </cell>
        </row>
        <row r="799">
          <cell r="L799">
            <v>0</v>
          </cell>
          <cell r="M799">
            <v>0</v>
          </cell>
        </row>
        <row r="800">
          <cell r="L800">
            <v>0</v>
          </cell>
          <cell r="M800">
            <v>0</v>
          </cell>
        </row>
        <row r="801">
          <cell r="L801">
            <v>0</v>
          </cell>
          <cell r="M801">
            <v>0</v>
          </cell>
        </row>
        <row r="802">
          <cell r="L802">
            <v>0</v>
          </cell>
          <cell r="M802">
            <v>0</v>
          </cell>
        </row>
        <row r="803">
          <cell r="L803">
            <v>0</v>
          </cell>
          <cell r="M803">
            <v>0</v>
          </cell>
        </row>
        <row r="804">
          <cell r="L804">
            <v>0</v>
          </cell>
          <cell r="M804">
            <v>0</v>
          </cell>
        </row>
        <row r="805">
          <cell r="L805">
            <v>0</v>
          </cell>
          <cell r="M805">
            <v>0</v>
          </cell>
        </row>
        <row r="806">
          <cell r="L806">
            <v>0</v>
          </cell>
          <cell r="M806">
            <v>0</v>
          </cell>
        </row>
        <row r="807">
          <cell r="L807">
            <v>0</v>
          </cell>
          <cell r="M807">
            <v>0</v>
          </cell>
        </row>
        <row r="808">
          <cell r="L808">
            <v>0</v>
          </cell>
          <cell r="M808">
            <v>0</v>
          </cell>
        </row>
        <row r="809">
          <cell r="L809">
            <v>0</v>
          </cell>
          <cell r="M809">
            <v>0</v>
          </cell>
        </row>
        <row r="810">
          <cell r="L810">
            <v>0</v>
          </cell>
          <cell r="M810">
            <v>0</v>
          </cell>
        </row>
        <row r="811">
          <cell r="L811">
            <v>0</v>
          </cell>
          <cell r="M811">
            <v>0</v>
          </cell>
        </row>
        <row r="812">
          <cell r="L812">
            <v>0</v>
          </cell>
          <cell r="M812">
            <v>0</v>
          </cell>
        </row>
        <row r="813">
          <cell r="L813">
            <v>0</v>
          </cell>
          <cell r="M813">
            <v>0</v>
          </cell>
        </row>
        <row r="814">
          <cell r="L814">
            <v>0</v>
          </cell>
          <cell r="M814">
            <v>0</v>
          </cell>
        </row>
        <row r="815">
          <cell r="L815">
            <v>0</v>
          </cell>
          <cell r="M815">
            <v>0</v>
          </cell>
        </row>
        <row r="816">
          <cell r="L816">
            <v>0</v>
          </cell>
          <cell r="M816">
            <v>0</v>
          </cell>
        </row>
        <row r="817">
          <cell r="L817">
            <v>0</v>
          </cell>
          <cell r="M817">
            <v>0</v>
          </cell>
        </row>
        <row r="818">
          <cell r="L818">
            <v>0</v>
          </cell>
          <cell r="M818">
            <v>0</v>
          </cell>
        </row>
        <row r="819">
          <cell r="L819">
            <v>0</v>
          </cell>
          <cell r="M819">
            <v>0</v>
          </cell>
        </row>
        <row r="820">
          <cell r="L820">
            <v>0</v>
          </cell>
          <cell r="M820">
            <v>0</v>
          </cell>
        </row>
        <row r="821">
          <cell r="L821">
            <v>0</v>
          </cell>
          <cell r="M821">
            <v>0</v>
          </cell>
        </row>
        <row r="822">
          <cell r="L822">
            <v>0</v>
          </cell>
          <cell r="M822">
            <v>0</v>
          </cell>
        </row>
        <row r="823">
          <cell r="L823">
            <v>0</v>
          </cell>
          <cell r="M823">
            <v>0</v>
          </cell>
        </row>
        <row r="824">
          <cell r="L824">
            <v>0</v>
          </cell>
          <cell r="M824">
            <v>0</v>
          </cell>
        </row>
        <row r="825">
          <cell r="L825">
            <v>0</v>
          </cell>
          <cell r="M825">
            <v>0</v>
          </cell>
        </row>
        <row r="826">
          <cell r="L826">
            <v>0</v>
          </cell>
          <cell r="M826">
            <v>0</v>
          </cell>
        </row>
        <row r="827">
          <cell r="L827">
            <v>0</v>
          </cell>
          <cell r="M827">
            <v>0</v>
          </cell>
        </row>
        <row r="828">
          <cell r="L828">
            <v>0</v>
          </cell>
          <cell r="M828">
            <v>0</v>
          </cell>
        </row>
        <row r="829">
          <cell r="L829">
            <v>0</v>
          </cell>
          <cell r="M829">
            <v>0</v>
          </cell>
        </row>
        <row r="830">
          <cell r="L830">
            <v>0</v>
          </cell>
          <cell r="M830">
            <v>0</v>
          </cell>
        </row>
        <row r="831">
          <cell r="L831">
            <v>0</v>
          </cell>
          <cell r="M831">
            <v>0</v>
          </cell>
        </row>
        <row r="832">
          <cell r="L832">
            <v>0</v>
          </cell>
          <cell r="M832">
            <v>0</v>
          </cell>
        </row>
        <row r="833">
          <cell r="L833">
            <v>0</v>
          </cell>
          <cell r="M833">
            <v>0</v>
          </cell>
        </row>
        <row r="834">
          <cell r="L834">
            <v>0</v>
          </cell>
          <cell r="M834">
            <v>0</v>
          </cell>
        </row>
        <row r="835">
          <cell r="L835">
            <v>0</v>
          </cell>
          <cell r="M835">
            <v>0</v>
          </cell>
        </row>
        <row r="836">
          <cell r="L836">
            <v>0</v>
          </cell>
          <cell r="M836">
            <v>0</v>
          </cell>
        </row>
        <row r="837">
          <cell r="L837">
            <v>0</v>
          </cell>
          <cell r="M837">
            <v>0</v>
          </cell>
        </row>
        <row r="838">
          <cell r="L838">
            <v>0</v>
          </cell>
          <cell r="M838">
            <v>0</v>
          </cell>
        </row>
        <row r="839">
          <cell r="L839">
            <v>0</v>
          </cell>
          <cell r="M839">
            <v>0</v>
          </cell>
        </row>
        <row r="840">
          <cell r="L840">
            <v>0</v>
          </cell>
          <cell r="M840">
            <v>0</v>
          </cell>
        </row>
        <row r="841">
          <cell r="L841">
            <v>0</v>
          </cell>
          <cell r="M841">
            <v>0</v>
          </cell>
        </row>
        <row r="842">
          <cell r="L842">
            <v>0</v>
          </cell>
          <cell r="M842">
            <v>0</v>
          </cell>
        </row>
        <row r="843">
          <cell r="L843">
            <v>0</v>
          </cell>
          <cell r="M843">
            <v>0</v>
          </cell>
        </row>
        <row r="844">
          <cell r="L844">
            <v>0</v>
          </cell>
          <cell r="M844">
            <v>0</v>
          </cell>
        </row>
        <row r="845">
          <cell r="L845">
            <v>0</v>
          </cell>
          <cell r="M845">
            <v>0</v>
          </cell>
        </row>
        <row r="846">
          <cell r="L846">
            <v>0</v>
          </cell>
          <cell r="M846">
            <v>0</v>
          </cell>
        </row>
        <row r="847">
          <cell r="L847">
            <v>0</v>
          </cell>
          <cell r="M847">
            <v>0</v>
          </cell>
        </row>
        <row r="848">
          <cell r="L848">
            <v>0</v>
          </cell>
          <cell r="M848">
            <v>0</v>
          </cell>
        </row>
        <row r="849">
          <cell r="L849">
            <v>0</v>
          </cell>
          <cell r="M849">
            <v>0</v>
          </cell>
        </row>
        <row r="850">
          <cell r="L850">
            <v>0</v>
          </cell>
          <cell r="M850">
            <v>0</v>
          </cell>
        </row>
        <row r="851">
          <cell r="L851">
            <v>0</v>
          </cell>
          <cell r="M851">
            <v>0</v>
          </cell>
        </row>
        <row r="852">
          <cell r="L852">
            <v>0</v>
          </cell>
          <cell r="M852">
            <v>0</v>
          </cell>
        </row>
        <row r="853">
          <cell r="L853">
            <v>0</v>
          </cell>
          <cell r="M853">
            <v>0</v>
          </cell>
        </row>
        <row r="854">
          <cell r="L854">
            <v>0</v>
          </cell>
          <cell r="M854">
            <v>0</v>
          </cell>
        </row>
        <row r="855">
          <cell r="L855">
            <v>0</v>
          </cell>
          <cell r="M855">
            <v>0</v>
          </cell>
        </row>
        <row r="856">
          <cell r="L856">
            <v>0</v>
          </cell>
          <cell r="M856">
            <v>0</v>
          </cell>
        </row>
        <row r="857">
          <cell r="L857">
            <v>0</v>
          </cell>
          <cell r="M857">
            <v>0</v>
          </cell>
        </row>
        <row r="858">
          <cell r="L858">
            <v>0</v>
          </cell>
          <cell r="M858">
            <v>0</v>
          </cell>
        </row>
        <row r="859">
          <cell r="L859">
            <v>0</v>
          </cell>
          <cell r="M859">
            <v>0</v>
          </cell>
        </row>
        <row r="860">
          <cell r="L860">
            <v>0</v>
          </cell>
          <cell r="M860">
            <v>0</v>
          </cell>
        </row>
        <row r="861">
          <cell r="L861">
            <v>0</v>
          </cell>
          <cell r="M861">
            <v>0</v>
          </cell>
        </row>
        <row r="862">
          <cell r="L862">
            <v>0</v>
          </cell>
          <cell r="M862">
            <v>0</v>
          </cell>
        </row>
        <row r="863">
          <cell r="L863">
            <v>0</v>
          </cell>
          <cell r="M863">
            <v>0</v>
          </cell>
        </row>
        <row r="864">
          <cell r="L864">
            <v>0</v>
          </cell>
          <cell r="M864">
            <v>0</v>
          </cell>
        </row>
        <row r="865">
          <cell r="L865">
            <v>0</v>
          </cell>
          <cell r="M865">
            <v>0</v>
          </cell>
        </row>
        <row r="866">
          <cell r="L866">
            <v>0</v>
          </cell>
          <cell r="M866">
            <v>0</v>
          </cell>
        </row>
        <row r="867">
          <cell r="L867">
            <v>0</v>
          </cell>
          <cell r="M867">
            <v>0</v>
          </cell>
        </row>
        <row r="868">
          <cell r="L868">
            <v>0</v>
          </cell>
          <cell r="M868">
            <v>0</v>
          </cell>
        </row>
        <row r="869">
          <cell r="L869">
            <v>0</v>
          </cell>
          <cell r="M869">
            <v>0</v>
          </cell>
        </row>
        <row r="870">
          <cell r="L870">
            <v>0</v>
          </cell>
          <cell r="M870">
            <v>0</v>
          </cell>
        </row>
        <row r="871">
          <cell r="L871">
            <v>0</v>
          </cell>
          <cell r="M871">
            <v>0</v>
          </cell>
        </row>
        <row r="872">
          <cell r="L872">
            <v>0</v>
          </cell>
          <cell r="M872">
            <v>0</v>
          </cell>
        </row>
        <row r="873">
          <cell r="L873">
            <v>0</v>
          </cell>
          <cell r="M873">
            <v>0</v>
          </cell>
        </row>
        <row r="874">
          <cell r="L874">
            <v>0</v>
          </cell>
          <cell r="M874">
            <v>0</v>
          </cell>
        </row>
        <row r="875">
          <cell r="L875">
            <v>0</v>
          </cell>
          <cell r="M875">
            <v>0</v>
          </cell>
        </row>
        <row r="876">
          <cell r="L876">
            <v>0</v>
          </cell>
          <cell r="M876">
            <v>0</v>
          </cell>
        </row>
        <row r="877">
          <cell r="L877">
            <v>0</v>
          </cell>
          <cell r="M877">
            <v>0</v>
          </cell>
        </row>
        <row r="878">
          <cell r="L878">
            <v>0</v>
          </cell>
          <cell r="M878">
            <v>0</v>
          </cell>
        </row>
        <row r="879">
          <cell r="L879">
            <v>0</v>
          </cell>
          <cell r="M879">
            <v>0</v>
          </cell>
        </row>
        <row r="880">
          <cell r="L880">
            <v>0</v>
          </cell>
          <cell r="M880">
            <v>0</v>
          </cell>
        </row>
        <row r="881">
          <cell r="L881">
            <v>0</v>
          </cell>
          <cell r="M881">
            <v>0</v>
          </cell>
        </row>
        <row r="882">
          <cell r="L882">
            <v>0</v>
          </cell>
          <cell r="M882">
            <v>0</v>
          </cell>
        </row>
        <row r="883">
          <cell r="L883">
            <v>0</v>
          </cell>
          <cell r="M883">
            <v>0</v>
          </cell>
        </row>
        <row r="884">
          <cell r="L884">
            <v>0</v>
          </cell>
          <cell r="M884">
            <v>0</v>
          </cell>
        </row>
        <row r="885">
          <cell r="L885">
            <v>0</v>
          </cell>
          <cell r="M885">
            <v>0</v>
          </cell>
        </row>
        <row r="886">
          <cell r="L886">
            <v>0</v>
          </cell>
          <cell r="M886">
            <v>0</v>
          </cell>
        </row>
        <row r="887">
          <cell r="L887">
            <v>0</v>
          </cell>
          <cell r="M887">
            <v>0</v>
          </cell>
        </row>
        <row r="888">
          <cell r="L888">
            <v>0</v>
          </cell>
          <cell r="M888">
            <v>0</v>
          </cell>
        </row>
        <row r="889">
          <cell r="L889">
            <v>0</v>
          </cell>
          <cell r="M889">
            <v>0</v>
          </cell>
        </row>
        <row r="890">
          <cell r="L890">
            <v>0</v>
          </cell>
          <cell r="M890">
            <v>0</v>
          </cell>
        </row>
        <row r="891">
          <cell r="L891">
            <v>0</v>
          </cell>
          <cell r="M891">
            <v>0</v>
          </cell>
        </row>
        <row r="892">
          <cell r="L892">
            <v>0</v>
          </cell>
          <cell r="M892">
            <v>0</v>
          </cell>
        </row>
        <row r="893">
          <cell r="L893">
            <v>0</v>
          </cell>
          <cell r="M893">
            <v>0</v>
          </cell>
        </row>
        <row r="894">
          <cell r="L894">
            <v>0</v>
          </cell>
          <cell r="M894">
            <v>0</v>
          </cell>
        </row>
        <row r="895">
          <cell r="L895">
            <v>0</v>
          </cell>
          <cell r="M895">
            <v>0</v>
          </cell>
        </row>
        <row r="896">
          <cell r="L896">
            <v>0</v>
          </cell>
          <cell r="M896">
            <v>0</v>
          </cell>
        </row>
        <row r="897">
          <cell r="L897">
            <v>0</v>
          </cell>
          <cell r="M897">
            <v>0</v>
          </cell>
        </row>
        <row r="898">
          <cell r="L898">
            <v>0</v>
          </cell>
          <cell r="M898">
            <v>0</v>
          </cell>
        </row>
        <row r="899">
          <cell r="L899">
            <v>0</v>
          </cell>
          <cell r="M899">
            <v>0</v>
          </cell>
        </row>
        <row r="900">
          <cell r="L900">
            <v>0</v>
          </cell>
          <cell r="M900">
            <v>0</v>
          </cell>
        </row>
        <row r="901">
          <cell r="L901">
            <v>0</v>
          </cell>
          <cell r="M901">
            <v>0</v>
          </cell>
        </row>
        <row r="902">
          <cell r="L902">
            <v>0</v>
          </cell>
          <cell r="M902">
            <v>0</v>
          </cell>
        </row>
        <row r="903">
          <cell r="L903">
            <v>0</v>
          </cell>
          <cell r="M903">
            <v>0</v>
          </cell>
        </row>
        <row r="904">
          <cell r="L904">
            <v>0</v>
          </cell>
          <cell r="M904">
            <v>0</v>
          </cell>
        </row>
        <row r="905">
          <cell r="L905">
            <v>0</v>
          </cell>
          <cell r="M905">
            <v>0</v>
          </cell>
        </row>
        <row r="906">
          <cell r="L906">
            <v>0</v>
          </cell>
          <cell r="M906">
            <v>0</v>
          </cell>
        </row>
        <row r="907">
          <cell r="L907">
            <v>0</v>
          </cell>
          <cell r="M907">
            <v>0</v>
          </cell>
        </row>
        <row r="908">
          <cell r="L908">
            <v>0</v>
          </cell>
          <cell r="M908">
            <v>0</v>
          </cell>
        </row>
        <row r="909">
          <cell r="L909">
            <v>0</v>
          </cell>
          <cell r="M909">
            <v>0</v>
          </cell>
        </row>
        <row r="910">
          <cell r="L910">
            <v>0</v>
          </cell>
          <cell r="M910">
            <v>0</v>
          </cell>
        </row>
        <row r="911">
          <cell r="L911">
            <v>0</v>
          </cell>
          <cell r="M911">
            <v>0</v>
          </cell>
        </row>
        <row r="912">
          <cell r="L912">
            <v>0</v>
          </cell>
          <cell r="M912">
            <v>0</v>
          </cell>
        </row>
        <row r="913">
          <cell r="L913">
            <v>0</v>
          </cell>
          <cell r="M913">
            <v>0</v>
          </cell>
        </row>
        <row r="914">
          <cell r="L914">
            <v>0</v>
          </cell>
          <cell r="M914">
            <v>0</v>
          </cell>
        </row>
        <row r="915">
          <cell r="L915">
            <v>0</v>
          </cell>
          <cell r="M915">
            <v>0</v>
          </cell>
        </row>
        <row r="916">
          <cell r="L916">
            <v>0</v>
          </cell>
          <cell r="M916">
            <v>0</v>
          </cell>
        </row>
        <row r="917">
          <cell r="L917">
            <v>0</v>
          </cell>
          <cell r="M917">
            <v>0</v>
          </cell>
        </row>
        <row r="918">
          <cell r="L918">
            <v>0</v>
          </cell>
          <cell r="M918">
            <v>0</v>
          </cell>
        </row>
        <row r="919">
          <cell r="L919">
            <v>0</v>
          </cell>
          <cell r="M919">
            <v>0</v>
          </cell>
        </row>
        <row r="920">
          <cell r="L920">
            <v>0</v>
          </cell>
          <cell r="M920">
            <v>0</v>
          </cell>
        </row>
        <row r="921">
          <cell r="L921">
            <v>0</v>
          </cell>
          <cell r="M921">
            <v>0</v>
          </cell>
        </row>
        <row r="922">
          <cell r="L922">
            <v>0</v>
          </cell>
          <cell r="M922">
            <v>0</v>
          </cell>
        </row>
        <row r="923">
          <cell r="L923">
            <v>0</v>
          </cell>
          <cell r="M923">
            <v>0</v>
          </cell>
        </row>
        <row r="924">
          <cell r="L924">
            <v>0</v>
          </cell>
          <cell r="M924">
            <v>0</v>
          </cell>
        </row>
        <row r="925">
          <cell r="L925">
            <v>0</v>
          </cell>
          <cell r="M925">
            <v>0</v>
          </cell>
        </row>
        <row r="926">
          <cell r="L926">
            <v>0</v>
          </cell>
          <cell r="M926">
            <v>0</v>
          </cell>
        </row>
        <row r="927">
          <cell r="L927">
            <v>0</v>
          </cell>
          <cell r="M927">
            <v>0</v>
          </cell>
        </row>
        <row r="928">
          <cell r="L928">
            <v>0</v>
          </cell>
          <cell r="M928">
            <v>0</v>
          </cell>
        </row>
        <row r="929">
          <cell r="L929">
            <v>0</v>
          </cell>
          <cell r="M929">
            <v>0</v>
          </cell>
        </row>
        <row r="930">
          <cell r="L930">
            <v>0</v>
          </cell>
          <cell r="M930">
            <v>0</v>
          </cell>
        </row>
        <row r="931">
          <cell r="L931">
            <v>0</v>
          </cell>
          <cell r="M931">
            <v>0</v>
          </cell>
        </row>
        <row r="932">
          <cell r="L932">
            <v>0</v>
          </cell>
          <cell r="M932">
            <v>0</v>
          </cell>
        </row>
        <row r="933">
          <cell r="L933">
            <v>0</v>
          </cell>
          <cell r="M933">
            <v>0</v>
          </cell>
        </row>
        <row r="934">
          <cell r="L934">
            <v>0</v>
          </cell>
          <cell r="M934">
            <v>0</v>
          </cell>
        </row>
        <row r="935">
          <cell r="L935">
            <v>0</v>
          </cell>
          <cell r="M935">
            <v>0</v>
          </cell>
        </row>
        <row r="936">
          <cell r="L936">
            <v>0</v>
          </cell>
          <cell r="M936">
            <v>0</v>
          </cell>
        </row>
        <row r="937">
          <cell r="L937">
            <v>0</v>
          </cell>
          <cell r="M937">
            <v>0</v>
          </cell>
        </row>
        <row r="938">
          <cell r="L938">
            <v>0</v>
          </cell>
          <cell r="M938">
            <v>0</v>
          </cell>
        </row>
        <row r="939">
          <cell r="L939">
            <v>0</v>
          </cell>
          <cell r="M939">
            <v>0</v>
          </cell>
        </row>
        <row r="940">
          <cell r="L940">
            <v>0</v>
          </cell>
          <cell r="M940">
            <v>0</v>
          </cell>
        </row>
        <row r="941">
          <cell r="L941">
            <v>0</v>
          </cell>
          <cell r="M941">
            <v>0</v>
          </cell>
        </row>
        <row r="942">
          <cell r="L942">
            <v>0</v>
          </cell>
          <cell r="M942">
            <v>0</v>
          </cell>
        </row>
        <row r="943">
          <cell r="L943">
            <v>0</v>
          </cell>
          <cell r="M943">
            <v>0</v>
          </cell>
        </row>
        <row r="944">
          <cell r="L944">
            <v>0</v>
          </cell>
          <cell r="M944">
            <v>0</v>
          </cell>
        </row>
        <row r="945">
          <cell r="L945">
            <v>0</v>
          </cell>
          <cell r="M945">
            <v>0</v>
          </cell>
        </row>
        <row r="946">
          <cell r="L946">
            <v>0</v>
          </cell>
          <cell r="M946">
            <v>0</v>
          </cell>
        </row>
        <row r="947">
          <cell r="L947">
            <v>0</v>
          </cell>
          <cell r="M947">
            <v>0</v>
          </cell>
        </row>
        <row r="948">
          <cell r="L948">
            <v>0</v>
          </cell>
          <cell r="M948">
            <v>0</v>
          </cell>
        </row>
        <row r="949">
          <cell r="L949">
            <v>0</v>
          </cell>
          <cell r="M949">
            <v>0</v>
          </cell>
        </row>
        <row r="950">
          <cell r="L950">
            <v>0</v>
          </cell>
          <cell r="M950">
            <v>0</v>
          </cell>
        </row>
        <row r="951">
          <cell r="L951">
            <v>0</v>
          </cell>
          <cell r="M951">
            <v>0</v>
          </cell>
        </row>
        <row r="952">
          <cell r="L952">
            <v>0</v>
          </cell>
          <cell r="M952">
            <v>0</v>
          </cell>
        </row>
        <row r="953">
          <cell r="L953">
            <v>0</v>
          </cell>
          <cell r="M953">
            <v>0</v>
          </cell>
        </row>
        <row r="954">
          <cell r="L954">
            <v>0</v>
          </cell>
          <cell r="M954">
            <v>0</v>
          </cell>
        </row>
        <row r="955">
          <cell r="L955">
            <v>0</v>
          </cell>
          <cell r="M955">
            <v>0</v>
          </cell>
        </row>
        <row r="956">
          <cell r="L956">
            <v>0</v>
          </cell>
          <cell r="M956">
            <v>0</v>
          </cell>
        </row>
        <row r="957">
          <cell r="L957">
            <v>0</v>
          </cell>
          <cell r="M957">
            <v>0</v>
          </cell>
        </row>
        <row r="958">
          <cell r="L958">
            <v>0</v>
          </cell>
          <cell r="M958">
            <v>0</v>
          </cell>
        </row>
        <row r="959">
          <cell r="L959">
            <v>0</v>
          </cell>
          <cell r="M959">
            <v>0</v>
          </cell>
        </row>
        <row r="960">
          <cell r="L960">
            <v>0</v>
          </cell>
          <cell r="M960">
            <v>0</v>
          </cell>
        </row>
        <row r="961">
          <cell r="L961">
            <v>0</v>
          </cell>
          <cell r="M961">
            <v>0</v>
          </cell>
        </row>
        <row r="962">
          <cell r="L962">
            <v>0</v>
          </cell>
          <cell r="M962">
            <v>0</v>
          </cell>
        </row>
        <row r="963">
          <cell r="L963">
            <v>0</v>
          </cell>
          <cell r="M963">
            <v>0</v>
          </cell>
        </row>
        <row r="964">
          <cell r="L964">
            <v>0</v>
          </cell>
          <cell r="M964">
            <v>0</v>
          </cell>
        </row>
        <row r="965">
          <cell r="L965">
            <v>0</v>
          </cell>
          <cell r="M965">
            <v>0</v>
          </cell>
        </row>
        <row r="966">
          <cell r="L966">
            <v>0</v>
          </cell>
          <cell r="M966">
            <v>0</v>
          </cell>
        </row>
        <row r="967">
          <cell r="L967">
            <v>0</v>
          </cell>
          <cell r="M967">
            <v>0</v>
          </cell>
        </row>
        <row r="968">
          <cell r="L968">
            <v>0</v>
          </cell>
          <cell r="M968">
            <v>0</v>
          </cell>
        </row>
        <row r="969">
          <cell r="L969">
            <v>0</v>
          </cell>
          <cell r="M969">
            <v>0</v>
          </cell>
        </row>
        <row r="970">
          <cell r="L970">
            <v>0</v>
          </cell>
          <cell r="M970">
            <v>0</v>
          </cell>
        </row>
        <row r="971">
          <cell r="L971">
            <v>0</v>
          </cell>
          <cell r="M971">
            <v>0</v>
          </cell>
        </row>
        <row r="972">
          <cell r="L972">
            <v>0</v>
          </cell>
          <cell r="M972">
            <v>0</v>
          </cell>
        </row>
        <row r="973">
          <cell r="L973">
            <v>0</v>
          </cell>
          <cell r="M973">
            <v>0</v>
          </cell>
        </row>
        <row r="974">
          <cell r="L974">
            <v>0</v>
          </cell>
          <cell r="M974">
            <v>0</v>
          </cell>
        </row>
        <row r="975">
          <cell r="L975">
            <v>0</v>
          </cell>
          <cell r="M975">
            <v>0</v>
          </cell>
        </row>
        <row r="976">
          <cell r="L976">
            <v>0</v>
          </cell>
          <cell r="M976">
            <v>0</v>
          </cell>
        </row>
        <row r="977">
          <cell r="L977">
            <v>0</v>
          </cell>
          <cell r="M977">
            <v>0</v>
          </cell>
        </row>
        <row r="978">
          <cell r="L978">
            <v>0</v>
          </cell>
          <cell r="M978">
            <v>0</v>
          </cell>
        </row>
        <row r="979">
          <cell r="L979">
            <v>0</v>
          </cell>
          <cell r="M979">
            <v>0</v>
          </cell>
        </row>
        <row r="980">
          <cell r="L980">
            <v>0</v>
          </cell>
          <cell r="M980">
            <v>0</v>
          </cell>
        </row>
        <row r="981">
          <cell r="L981">
            <v>0</v>
          </cell>
          <cell r="M981">
            <v>0</v>
          </cell>
        </row>
        <row r="982">
          <cell r="L982">
            <v>0</v>
          </cell>
          <cell r="M982">
            <v>0</v>
          </cell>
        </row>
        <row r="983">
          <cell r="L983">
            <v>0</v>
          </cell>
          <cell r="M983">
            <v>0</v>
          </cell>
        </row>
        <row r="984">
          <cell r="L984">
            <v>0</v>
          </cell>
          <cell r="M984">
            <v>0</v>
          </cell>
        </row>
        <row r="985">
          <cell r="L985">
            <v>0</v>
          </cell>
          <cell r="M985">
            <v>0</v>
          </cell>
        </row>
        <row r="986">
          <cell r="L986">
            <v>0</v>
          </cell>
          <cell r="M986">
            <v>0</v>
          </cell>
        </row>
        <row r="987">
          <cell r="L987">
            <v>0</v>
          </cell>
          <cell r="M987">
            <v>0</v>
          </cell>
        </row>
        <row r="988">
          <cell r="L988">
            <v>0</v>
          </cell>
          <cell r="M988">
            <v>0</v>
          </cell>
        </row>
        <row r="989">
          <cell r="L989">
            <v>0</v>
          </cell>
          <cell r="M989">
            <v>0</v>
          </cell>
        </row>
        <row r="990">
          <cell r="L990">
            <v>0</v>
          </cell>
          <cell r="M990">
            <v>0</v>
          </cell>
        </row>
        <row r="991">
          <cell r="L991">
            <v>0</v>
          </cell>
          <cell r="M991">
            <v>0</v>
          </cell>
        </row>
        <row r="992">
          <cell r="L992">
            <v>0</v>
          </cell>
          <cell r="M992">
            <v>0</v>
          </cell>
        </row>
        <row r="993">
          <cell r="L993">
            <v>0</v>
          </cell>
          <cell r="M993">
            <v>0</v>
          </cell>
        </row>
        <row r="994">
          <cell r="L994">
            <v>0</v>
          </cell>
          <cell r="M994">
            <v>0</v>
          </cell>
        </row>
        <row r="995">
          <cell r="L995">
            <v>0</v>
          </cell>
          <cell r="M995">
            <v>0</v>
          </cell>
        </row>
        <row r="996">
          <cell r="L996">
            <v>0</v>
          </cell>
          <cell r="M996">
            <v>0</v>
          </cell>
        </row>
        <row r="997">
          <cell r="L997">
            <v>0</v>
          </cell>
          <cell r="M997">
            <v>0</v>
          </cell>
        </row>
        <row r="998">
          <cell r="L998">
            <v>0</v>
          </cell>
          <cell r="M998">
            <v>0</v>
          </cell>
        </row>
        <row r="999">
          <cell r="L999">
            <v>0</v>
          </cell>
          <cell r="M999">
            <v>0</v>
          </cell>
        </row>
        <row r="1000">
          <cell r="L1000">
            <v>0</v>
          </cell>
          <cell r="M1000">
            <v>0</v>
          </cell>
        </row>
        <row r="1001">
          <cell r="L1001">
            <v>0</v>
          </cell>
          <cell r="M1001">
            <v>0</v>
          </cell>
        </row>
        <row r="1002">
          <cell r="L1002">
            <v>0</v>
          </cell>
          <cell r="M1002">
            <v>0</v>
          </cell>
        </row>
        <row r="1003">
          <cell r="L1003">
            <v>0</v>
          </cell>
          <cell r="M1003">
            <v>0</v>
          </cell>
        </row>
        <row r="1004">
          <cell r="L1004">
            <v>0</v>
          </cell>
          <cell r="M1004">
            <v>0</v>
          </cell>
        </row>
        <row r="1005">
          <cell r="L1005">
            <v>0</v>
          </cell>
          <cell r="M1005">
            <v>0</v>
          </cell>
        </row>
        <row r="1006">
          <cell r="L1006">
            <v>0</v>
          </cell>
          <cell r="M1006">
            <v>0</v>
          </cell>
        </row>
        <row r="1007">
          <cell r="L1007">
            <v>0</v>
          </cell>
          <cell r="M1007">
            <v>0</v>
          </cell>
        </row>
        <row r="1008">
          <cell r="L1008">
            <v>0</v>
          </cell>
          <cell r="M1008">
            <v>0</v>
          </cell>
        </row>
        <row r="1009">
          <cell r="L1009">
            <v>0</v>
          </cell>
          <cell r="M1009">
            <v>0</v>
          </cell>
        </row>
        <row r="1010">
          <cell r="L1010">
            <v>0</v>
          </cell>
          <cell r="M1010">
            <v>0</v>
          </cell>
        </row>
        <row r="1011">
          <cell r="L1011">
            <v>0</v>
          </cell>
          <cell r="M1011">
            <v>0</v>
          </cell>
        </row>
        <row r="1012">
          <cell r="L1012">
            <v>0</v>
          </cell>
          <cell r="M1012">
            <v>0</v>
          </cell>
        </row>
        <row r="1013">
          <cell r="L1013">
            <v>0</v>
          </cell>
          <cell r="M1013">
            <v>0</v>
          </cell>
        </row>
        <row r="1014">
          <cell r="L1014">
            <v>0</v>
          </cell>
          <cell r="M1014">
            <v>0</v>
          </cell>
        </row>
        <row r="1015">
          <cell r="L1015">
            <v>0</v>
          </cell>
          <cell r="M1015">
            <v>0</v>
          </cell>
        </row>
        <row r="1016">
          <cell r="L1016">
            <v>0</v>
          </cell>
          <cell r="M1016">
            <v>0</v>
          </cell>
        </row>
        <row r="1017">
          <cell r="L1017">
            <v>0</v>
          </cell>
          <cell r="M1017">
            <v>0</v>
          </cell>
        </row>
        <row r="1018">
          <cell r="L1018">
            <v>0</v>
          </cell>
          <cell r="M1018">
            <v>0</v>
          </cell>
        </row>
        <row r="1019">
          <cell r="L1019">
            <v>0</v>
          </cell>
          <cell r="M1019">
            <v>0</v>
          </cell>
        </row>
        <row r="1020">
          <cell r="L1020">
            <v>0</v>
          </cell>
          <cell r="M1020">
            <v>0</v>
          </cell>
        </row>
        <row r="1021">
          <cell r="L1021">
            <v>0</v>
          </cell>
          <cell r="M1021">
            <v>0</v>
          </cell>
        </row>
        <row r="1022">
          <cell r="L1022">
            <v>0</v>
          </cell>
          <cell r="M1022">
            <v>0</v>
          </cell>
        </row>
        <row r="1023">
          <cell r="L1023">
            <v>0</v>
          </cell>
          <cell r="M1023">
            <v>0</v>
          </cell>
        </row>
        <row r="1024">
          <cell r="L1024">
            <v>0</v>
          </cell>
          <cell r="M1024">
            <v>0</v>
          </cell>
        </row>
        <row r="1025">
          <cell r="L1025">
            <v>0</v>
          </cell>
          <cell r="M1025">
            <v>0</v>
          </cell>
        </row>
        <row r="1026">
          <cell r="L1026">
            <v>0</v>
          </cell>
          <cell r="M1026">
            <v>0</v>
          </cell>
        </row>
        <row r="1027">
          <cell r="L1027">
            <v>0</v>
          </cell>
          <cell r="M1027">
            <v>0</v>
          </cell>
        </row>
        <row r="1028">
          <cell r="L1028">
            <v>0</v>
          </cell>
          <cell r="M1028">
            <v>0</v>
          </cell>
        </row>
        <row r="1029">
          <cell r="L1029">
            <v>0</v>
          </cell>
          <cell r="M1029">
            <v>0</v>
          </cell>
        </row>
        <row r="1030">
          <cell r="L1030">
            <v>0</v>
          </cell>
          <cell r="M1030">
            <v>0</v>
          </cell>
        </row>
        <row r="1031">
          <cell r="L1031">
            <v>0</v>
          </cell>
          <cell r="M1031">
            <v>0</v>
          </cell>
        </row>
        <row r="1032">
          <cell r="L1032">
            <v>0</v>
          </cell>
          <cell r="M1032">
            <v>0</v>
          </cell>
        </row>
        <row r="1033">
          <cell r="L1033">
            <v>0</v>
          </cell>
          <cell r="M1033">
            <v>0</v>
          </cell>
        </row>
        <row r="1034">
          <cell r="L1034">
            <v>0</v>
          </cell>
          <cell r="M1034">
            <v>0</v>
          </cell>
        </row>
        <row r="1035">
          <cell r="L1035">
            <v>0</v>
          </cell>
          <cell r="M1035">
            <v>0</v>
          </cell>
        </row>
        <row r="1036">
          <cell r="L1036">
            <v>0</v>
          </cell>
          <cell r="M1036">
            <v>0</v>
          </cell>
        </row>
        <row r="1037">
          <cell r="L1037">
            <v>0</v>
          </cell>
          <cell r="M1037">
            <v>0</v>
          </cell>
        </row>
        <row r="1038">
          <cell r="L1038">
            <v>0</v>
          </cell>
          <cell r="M1038">
            <v>0</v>
          </cell>
        </row>
        <row r="1039">
          <cell r="L1039">
            <v>0</v>
          </cell>
          <cell r="M1039">
            <v>0</v>
          </cell>
        </row>
        <row r="1040">
          <cell r="L1040">
            <v>0</v>
          </cell>
          <cell r="M1040">
            <v>0</v>
          </cell>
        </row>
        <row r="1041">
          <cell r="L1041">
            <v>0</v>
          </cell>
          <cell r="M1041">
            <v>0</v>
          </cell>
        </row>
        <row r="1042">
          <cell r="L1042">
            <v>0</v>
          </cell>
          <cell r="M1042">
            <v>0</v>
          </cell>
        </row>
        <row r="1043">
          <cell r="L1043">
            <v>0</v>
          </cell>
          <cell r="M1043">
            <v>0</v>
          </cell>
        </row>
        <row r="1044">
          <cell r="L1044">
            <v>0</v>
          </cell>
          <cell r="M1044">
            <v>0</v>
          </cell>
        </row>
        <row r="1045">
          <cell r="L1045">
            <v>0</v>
          </cell>
          <cell r="M1045">
            <v>0</v>
          </cell>
        </row>
        <row r="1046">
          <cell r="L1046">
            <v>0</v>
          </cell>
          <cell r="M1046">
            <v>0</v>
          </cell>
        </row>
        <row r="1047">
          <cell r="L1047">
            <v>0</v>
          </cell>
          <cell r="M1047">
            <v>0</v>
          </cell>
        </row>
        <row r="1048">
          <cell r="L1048">
            <v>0</v>
          </cell>
          <cell r="M1048">
            <v>0</v>
          </cell>
        </row>
        <row r="1049">
          <cell r="L1049">
            <v>0</v>
          </cell>
          <cell r="M1049">
            <v>0</v>
          </cell>
        </row>
        <row r="1050">
          <cell r="L1050">
            <v>0</v>
          </cell>
          <cell r="M1050">
            <v>0</v>
          </cell>
        </row>
        <row r="1051">
          <cell r="L1051">
            <v>0</v>
          </cell>
          <cell r="M1051">
            <v>0</v>
          </cell>
        </row>
        <row r="1052">
          <cell r="L1052">
            <v>0</v>
          </cell>
          <cell r="M1052">
            <v>0</v>
          </cell>
        </row>
        <row r="1053">
          <cell r="L1053">
            <v>0</v>
          </cell>
          <cell r="M1053">
            <v>0</v>
          </cell>
        </row>
        <row r="1054">
          <cell r="L1054">
            <v>0</v>
          </cell>
          <cell r="M1054">
            <v>0</v>
          </cell>
        </row>
        <row r="1055">
          <cell r="L1055">
            <v>0</v>
          </cell>
          <cell r="M1055">
            <v>0</v>
          </cell>
        </row>
        <row r="1056">
          <cell r="L1056">
            <v>0</v>
          </cell>
          <cell r="M1056">
            <v>0</v>
          </cell>
        </row>
        <row r="1057">
          <cell r="L1057">
            <v>0</v>
          </cell>
          <cell r="M1057">
            <v>0</v>
          </cell>
        </row>
        <row r="1058">
          <cell r="L1058">
            <v>0</v>
          </cell>
          <cell r="M1058">
            <v>0</v>
          </cell>
        </row>
        <row r="1059">
          <cell r="L1059">
            <v>0</v>
          </cell>
          <cell r="M1059">
            <v>0</v>
          </cell>
        </row>
        <row r="1060">
          <cell r="L1060">
            <v>0</v>
          </cell>
          <cell r="M1060">
            <v>0</v>
          </cell>
        </row>
        <row r="1061">
          <cell r="L1061">
            <v>0</v>
          </cell>
          <cell r="M1061">
            <v>0</v>
          </cell>
        </row>
        <row r="1062">
          <cell r="L1062">
            <v>0</v>
          </cell>
          <cell r="M1062">
            <v>0</v>
          </cell>
        </row>
        <row r="1063">
          <cell r="L1063">
            <v>0</v>
          </cell>
          <cell r="M1063">
            <v>0</v>
          </cell>
        </row>
        <row r="1064">
          <cell r="L1064">
            <v>0</v>
          </cell>
          <cell r="M1064">
            <v>0</v>
          </cell>
        </row>
        <row r="1065">
          <cell r="L1065">
            <v>0</v>
          </cell>
          <cell r="M1065">
            <v>0</v>
          </cell>
        </row>
        <row r="1066">
          <cell r="L1066">
            <v>0</v>
          </cell>
          <cell r="M1066">
            <v>0</v>
          </cell>
        </row>
        <row r="1067">
          <cell r="L1067">
            <v>0</v>
          </cell>
          <cell r="M1067">
            <v>0</v>
          </cell>
        </row>
        <row r="1068">
          <cell r="L1068">
            <v>0</v>
          </cell>
          <cell r="M1068">
            <v>0</v>
          </cell>
        </row>
        <row r="1069">
          <cell r="L1069">
            <v>0</v>
          </cell>
          <cell r="M1069">
            <v>0</v>
          </cell>
        </row>
        <row r="1070">
          <cell r="L1070">
            <v>0</v>
          </cell>
          <cell r="M1070">
            <v>0</v>
          </cell>
        </row>
        <row r="1071">
          <cell r="L1071">
            <v>0</v>
          </cell>
          <cell r="M1071">
            <v>0</v>
          </cell>
        </row>
        <row r="1072">
          <cell r="L1072">
            <v>0</v>
          </cell>
          <cell r="M1072">
            <v>0</v>
          </cell>
        </row>
        <row r="1073">
          <cell r="L1073">
            <v>0</v>
          </cell>
          <cell r="M1073">
            <v>0</v>
          </cell>
        </row>
        <row r="1074">
          <cell r="L1074">
            <v>0</v>
          </cell>
          <cell r="M1074">
            <v>0</v>
          </cell>
        </row>
        <row r="1075">
          <cell r="L1075">
            <v>0</v>
          </cell>
          <cell r="M1075">
            <v>0</v>
          </cell>
        </row>
        <row r="1076">
          <cell r="L1076">
            <v>0</v>
          </cell>
          <cell r="M1076">
            <v>0</v>
          </cell>
        </row>
        <row r="1077">
          <cell r="L1077">
            <v>0</v>
          </cell>
          <cell r="M1077">
            <v>0</v>
          </cell>
        </row>
        <row r="1078">
          <cell r="L1078">
            <v>0</v>
          </cell>
          <cell r="M1078">
            <v>0</v>
          </cell>
        </row>
        <row r="1079">
          <cell r="L1079">
            <v>0</v>
          </cell>
          <cell r="M1079">
            <v>0</v>
          </cell>
        </row>
        <row r="1080">
          <cell r="L1080">
            <v>0</v>
          </cell>
          <cell r="M1080">
            <v>0</v>
          </cell>
        </row>
        <row r="1081">
          <cell r="L1081">
            <v>0</v>
          </cell>
          <cell r="M1081">
            <v>0</v>
          </cell>
        </row>
        <row r="1082">
          <cell r="L1082">
            <v>0</v>
          </cell>
          <cell r="M1082">
            <v>0</v>
          </cell>
        </row>
        <row r="1083">
          <cell r="L1083">
            <v>0</v>
          </cell>
          <cell r="M1083">
            <v>0</v>
          </cell>
        </row>
        <row r="1084">
          <cell r="L1084">
            <v>0</v>
          </cell>
          <cell r="M1084">
            <v>0</v>
          </cell>
        </row>
        <row r="1085">
          <cell r="L1085">
            <v>0</v>
          </cell>
          <cell r="M1085">
            <v>0</v>
          </cell>
        </row>
        <row r="1086">
          <cell r="L1086">
            <v>0</v>
          </cell>
          <cell r="M1086">
            <v>0</v>
          </cell>
        </row>
        <row r="1087">
          <cell r="L1087">
            <v>0</v>
          </cell>
          <cell r="M1087">
            <v>0</v>
          </cell>
        </row>
        <row r="1088">
          <cell r="L1088">
            <v>0</v>
          </cell>
          <cell r="M1088">
            <v>0</v>
          </cell>
        </row>
        <row r="1089">
          <cell r="L1089">
            <v>0</v>
          </cell>
          <cell r="M1089">
            <v>0</v>
          </cell>
        </row>
        <row r="1090">
          <cell r="L1090">
            <v>0</v>
          </cell>
          <cell r="M1090">
            <v>0</v>
          </cell>
        </row>
        <row r="1091">
          <cell r="L1091">
            <v>0</v>
          </cell>
          <cell r="M1091">
            <v>0</v>
          </cell>
        </row>
        <row r="1092">
          <cell r="L1092">
            <v>0</v>
          </cell>
          <cell r="M1092">
            <v>0</v>
          </cell>
        </row>
        <row r="1093">
          <cell r="L1093">
            <v>0</v>
          </cell>
          <cell r="M1093">
            <v>0</v>
          </cell>
        </row>
        <row r="1094">
          <cell r="L1094">
            <v>0</v>
          </cell>
          <cell r="M1094">
            <v>0</v>
          </cell>
        </row>
        <row r="1095">
          <cell r="L1095">
            <v>0</v>
          </cell>
          <cell r="M1095">
            <v>0</v>
          </cell>
        </row>
        <row r="1096">
          <cell r="L1096">
            <v>0</v>
          </cell>
          <cell r="M1096">
            <v>0</v>
          </cell>
        </row>
        <row r="1097">
          <cell r="L1097">
            <v>0</v>
          </cell>
          <cell r="M1097">
            <v>0</v>
          </cell>
        </row>
        <row r="1098">
          <cell r="L1098">
            <v>0</v>
          </cell>
          <cell r="M1098">
            <v>0</v>
          </cell>
        </row>
        <row r="1099">
          <cell r="L1099">
            <v>0</v>
          </cell>
          <cell r="M1099">
            <v>0</v>
          </cell>
        </row>
        <row r="1100">
          <cell r="L1100">
            <v>0</v>
          </cell>
          <cell r="M1100">
            <v>0</v>
          </cell>
        </row>
        <row r="1101">
          <cell r="L1101">
            <v>0</v>
          </cell>
          <cell r="M1101">
            <v>0</v>
          </cell>
        </row>
        <row r="1102">
          <cell r="L1102">
            <v>0</v>
          </cell>
          <cell r="M1102">
            <v>0</v>
          </cell>
        </row>
        <row r="1103">
          <cell r="L1103">
            <v>0</v>
          </cell>
          <cell r="M1103">
            <v>0</v>
          </cell>
        </row>
        <row r="1104">
          <cell r="L1104">
            <v>0</v>
          </cell>
          <cell r="M1104">
            <v>0</v>
          </cell>
        </row>
        <row r="1105">
          <cell r="L1105">
            <v>0</v>
          </cell>
          <cell r="M1105">
            <v>0</v>
          </cell>
        </row>
        <row r="1106">
          <cell r="L1106">
            <v>0</v>
          </cell>
          <cell r="M1106">
            <v>0</v>
          </cell>
        </row>
        <row r="1107">
          <cell r="L1107">
            <v>0</v>
          </cell>
          <cell r="M1107">
            <v>0</v>
          </cell>
        </row>
        <row r="1108">
          <cell r="L1108">
            <v>0</v>
          </cell>
          <cell r="M1108">
            <v>0</v>
          </cell>
        </row>
        <row r="1109">
          <cell r="L1109">
            <v>0</v>
          </cell>
          <cell r="M1109">
            <v>0</v>
          </cell>
        </row>
        <row r="1110">
          <cell r="L1110">
            <v>0</v>
          </cell>
          <cell r="M1110">
            <v>0</v>
          </cell>
        </row>
        <row r="1111">
          <cell r="L1111">
            <v>0</v>
          </cell>
          <cell r="M1111">
            <v>0</v>
          </cell>
        </row>
        <row r="1112">
          <cell r="L1112">
            <v>0</v>
          </cell>
          <cell r="M1112">
            <v>0</v>
          </cell>
        </row>
        <row r="1113">
          <cell r="L1113">
            <v>0</v>
          </cell>
          <cell r="M1113">
            <v>0</v>
          </cell>
        </row>
        <row r="1114">
          <cell r="L1114">
            <v>0</v>
          </cell>
          <cell r="M1114">
            <v>0</v>
          </cell>
        </row>
        <row r="1115">
          <cell r="L1115">
            <v>0</v>
          </cell>
          <cell r="M1115">
            <v>0</v>
          </cell>
        </row>
        <row r="1116">
          <cell r="L1116">
            <v>0</v>
          </cell>
          <cell r="M1116">
            <v>0</v>
          </cell>
        </row>
        <row r="1117">
          <cell r="L1117">
            <v>0</v>
          </cell>
          <cell r="M1117">
            <v>0</v>
          </cell>
        </row>
        <row r="1118">
          <cell r="L1118">
            <v>0</v>
          </cell>
          <cell r="M1118">
            <v>0</v>
          </cell>
        </row>
        <row r="1119">
          <cell r="L1119">
            <v>0</v>
          </cell>
          <cell r="M1119">
            <v>0</v>
          </cell>
        </row>
        <row r="1120">
          <cell r="L1120">
            <v>0</v>
          </cell>
          <cell r="M1120">
            <v>0</v>
          </cell>
        </row>
        <row r="1121">
          <cell r="L1121">
            <v>0</v>
          </cell>
          <cell r="M1121">
            <v>0</v>
          </cell>
        </row>
        <row r="1122">
          <cell r="L1122">
            <v>0</v>
          </cell>
          <cell r="M1122">
            <v>0</v>
          </cell>
        </row>
        <row r="1123">
          <cell r="L1123">
            <v>0</v>
          </cell>
          <cell r="M1123">
            <v>0</v>
          </cell>
        </row>
        <row r="1124">
          <cell r="L1124">
            <v>0</v>
          </cell>
          <cell r="M1124">
            <v>0</v>
          </cell>
        </row>
        <row r="1125">
          <cell r="L1125">
            <v>0</v>
          </cell>
          <cell r="M1125">
            <v>0</v>
          </cell>
        </row>
        <row r="1126">
          <cell r="L1126">
            <v>0</v>
          </cell>
          <cell r="M1126">
            <v>0</v>
          </cell>
        </row>
        <row r="1127">
          <cell r="L1127">
            <v>0</v>
          </cell>
          <cell r="M1127">
            <v>0</v>
          </cell>
        </row>
        <row r="1128">
          <cell r="L1128">
            <v>0</v>
          </cell>
          <cell r="M1128">
            <v>0</v>
          </cell>
        </row>
        <row r="1129">
          <cell r="L1129">
            <v>0</v>
          </cell>
          <cell r="M1129">
            <v>0</v>
          </cell>
        </row>
        <row r="1130">
          <cell r="L1130">
            <v>0</v>
          </cell>
          <cell r="M1130">
            <v>0</v>
          </cell>
        </row>
        <row r="1131">
          <cell r="L1131">
            <v>0</v>
          </cell>
          <cell r="M1131">
            <v>0</v>
          </cell>
        </row>
        <row r="1132">
          <cell r="L1132">
            <v>0</v>
          </cell>
          <cell r="M1132">
            <v>0</v>
          </cell>
        </row>
        <row r="1133">
          <cell r="L1133">
            <v>0</v>
          </cell>
          <cell r="M1133">
            <v>0</v>
          </cell>
        </row>
        <row r="1134">
          <cell r="L1134">
            <v>0</v>
          </cell>
          <cell r="M1134">
            <v>0</v>
          </cell>
        </row>
        <row r="1135">
          <cell r="L1135">
            <v>0</v>
          </cell>
          <cell r="M1135">
            <v>0</v>
          </cell>
        </row>
        <row r="1136">
          <cell r="L1136">
            <v>0</v>
          </cell>
          <cell r="M1136">
            <v>0</v>
          </cell>
        </row>
        <row r="1137">
          <cell r="L1137">
            <v>0</v>
          </cell>
          <cell r="M1137">
            <v>0</v>
          </cell>
        </row>
        <row r="1138">
          <cell r="L1138">
            <v>0</v>
          </cell>
          <cell r="M1138">
            <v>0</v>
          </cell>
        </row>
        <row r="1139">
          <cell r="L1139">
            <v>0</v>
          </cell>
          <cell r="M1139">
            <v>0</v>
          </cell>
        </row>
        <row r="1140">
          <cell r="L1140">
            <v>0</v>
          </cell>
          <cell r="M1140">
            <v>0</v>
          </cell>
        </row>
        <row r="1141">
          <cell r="L1141">
            <v>0</v>
          </cell>
          <cell r="M1141">
            <v>0</v>
          </cell>
        </row>
        <row r="1142">
          <cell r="L1142">
            <v>0</v>
          </cell>
          <cell r="M1142">
            <v>0</v>
          </cell>
        </row>
        <row r="1143">
          <cell r="L1143">
            <v>0</v>
          </cell>
          <cell r="M1143">
            <v>0</v>
          </cell>
        </row>
        <row r="1144">
          <cell r="L1144">
            <v>0</v>
          </cell>
          <cell r="M1144">
            <v>0</v>
          </cell>
        </row>
        <row r="1145">
          <cell r="L1145">
            <v>0</v>
          </cell>
          <cell r="M1145">
            <v>0</v>
          </cell>
        </row>
        <row r="1146">
          <cell r="L1146">
            <v>0</v>
          </cell>
          <cell r="M1146">
            <v>0</v>
          </cell>
        </row>
        <row r="1147">
          <cell r="L1147">
            <v>0</v>
          </cell>
          <cell r="M1147">
            <v>0</v>
          </cell>
        </row>
        <row r="1148">
          <cell r="L1148">
            <v>0</v>
          </cell>
          <cell r="M1148">
            <v>0</v>
          </cell>
        </row>
        <row r="1149">
          <cell r="L1149">
            <v>0</v>
          </cell>
          <cell r="M1149">
            <v>0</v>
          </cell>
        </row>
        <row r="1150">
          <cell r="L1150">
            <v>0</v>
          </cell>
          <cell r="M1150">
            <v>0</v>
          </cell>
        </row>
        <row r="1151">
          <cell r="L1151">
            <v>0</v>
          </cell>
          <cell r="M1151">
            <v>0</v>
          </cell>
        </row>
        <row r="1152">
          <cell r="L1152">
            <v>0</v>
          </cell>
          <cell r="M1152">
            <v>0</v>
          </cell>
        </row>
        <row r="1153">
          <cell r="L1153">
            <v>0</v>
          </cell>
          <cell r="M1153">
            <v>0</v>
          </cell>
        </row>
        <row r="1154">
          <cell r="L1154">
            <v>0</v>
          </cell>
          <cell r="M1154">
            <v>0</v>
          </cell>
        </row>
        <row r="1155">
          <cell r="L1155">
            <v>0</v>
          </cell>
          <cell r="M1155">
            <v>0</v>
          </cell>
        </row>
        <row r="1156">
          <cell r="L1156">
            <v>0</v>
          </cell>
          <cell r="M1156">
            <v>0</v>
          </cell>
        </row>
        <row r="1157">
          <cell r="L1157">
            <v>0</v>
          </cell>
          <cell r="M1157">
            <v>0</v>
          </cell>
        </row>
        <row r="1158">
          <cell r="L1158">
            <v>0</v>
          </cell>
          <cell r="M1158">
            <v>0</v>
          </cell>
        </row>
        <row r="1159">
          <cell r="L1159">
            <v>0</v>
          </cell>
          <cell r="M1159">
            <v>0</v>
          </cell>
        </row>
        <row r="1160">
          <cell r="L1160">
            <v>0</v>
          </cell>
          <cell r="M1160">
            <v>0</v>
          </cell>
        </row>
        <row r="1161">
          <cell r="L1161">
            <v>0</v>
          </cell>
          <cell r="M1161">
            <v>0</v>
          </cell>
        </row>
        <row r="1162">
          <cell r="L1162">
            <v>0</v>
          </cell>
          <cell r="M1162">
            <v>0</v>
          </cell>
        </row>
        <row r="1163">
          <cell r="L1163">
            <v>0</v>
          </cell>
          <cell r="M1163">
            <v>0</v>
          </cell>
        </row>
        <row r="1164">
          <cell r="L1164">
            <v>0</v>
          </cell>
          <cell r="M1164">
            <v>0</v>
          </cell>
        </row>
        <row r="1165">
          <cell r="L1165">
            <v>0</v>
          </cell>
          <cell r="M1165">
            <v>0</v>
          </cell>
        </row>
        <row r="1166">
          <cell r="L1166">
            <v>0</v>
          </cell>
          <cell r="M1166">
            <v>0</v>
          </cell>
        </row>
        <row r="1167">
          <cell r="L1167">
            <v>0</v>
          </cell>
          <cell r="M1167">
            <v>0</v>
          </cell>
        </row>
        <row r="1168">
          <cell r="L1168">
            <v>0</v>
          </cell>
          <cell r="M1168">
            <v>0</v>
          </cell>
        </row>
        <row r="1169">
          <cell r="L1169">
            <v>0</v>
          </cell>
          <cell r="M1169">
            <v>0</v>
          </cell>
        </row>
        <row r="1170">
          <cell r="L1170">
            <v>0</v>
          </cell>
          <cell r="M1170">
            <v>0</v>
          </cell>
        </row>
        <row r="1171">
          <cell r="L1171">
            <v>0</v>
          </cell>
          <cell r="M1171">
            <v>0</v>
          </cell>
        </row>
        <row r="1172">
          <cell r="L1172">
            <v>0</v>
          </cell>
          <cell r="M1172">
            <v>0</v>
          </cell>
        </row>
        <row r="1173">
          <cell r="L1173">
            <v>0</v>
          </cell>
          <cell r="M1173">
            <v>0</v>
          </cell>
        </row>
        <row r="1174">
          <cell r="L1174">
            <v>0</v>
          </cell>
          <cell r="M1174">
            <v>0</v>
          </cell>
        </row>
        <row r="1175">
          <cell r="L1175">
            <v>0</v>
          </cell>
          <cell r="M1175">
            <v>0</v>
          </cell>
        </row>
        <row r="1176">
          <cell r="L1176">
            <v>0</v>
          </cell>
          <cell r="M1176">
            <v>0</v>
          </cell>
        </row>
        <row r="1177">
          <cell r="L1177">
            <v>0</v>
          </cell>
          <cell r="M1177">
            <v>0</v>
          </cell>
        </row>
        <row r="1178">
          <cell r="L1178">
            <v>0</v>
          </cell>
          <cell r="M1178">
            <v>0</v>
          </cell>
        </row>
        <row r="1179">
          <cell r="L1179">
            <v>0</v>
          </cell>
          <cell r="M1179">
            <v>0</v>
          </cell>
        </row>
        <row r="1180">
          <cell r="L1180">
            <v>0</v>
          </cell>
          <cell r="M1180">
            <v>0</v>
          </cell>
        </row>
        <row r="1181">
          <cell r="L1181">
            <v>0</v>
          </cell>
          <cell r="M1181">
            <v>0</v>
          </cell>
        </row>
        <row r="1182">
          <cell r="L1182">
            <v>0</v>
          </cell>
          <cell r="M1182">
            <v>0</v>
          </cell>
        </row>
        <row r="1183">
          <cell r="L1183">
            <v>0</v>
          </cell>
          <cell r="M1183">
            <v>0</v>
          </cell>
        </row>
        <row r="1184">
          <cell r="L1184">
            <v>0</v>
          </cell>
          <cell r="M1184">
            <v>0</v>
          </cell>
        </row>
        <row r="1185">
          <cell r="L1185">
            <v>0</v>
          </cell>
          <cell r="M1185">
            <v>0</v>
          </cell>
        </row>
        <row r="1186">
          <cell r="L1186">
            <v>0</v>
          </cell>
          <cell r="M1186">
            <v>0</v>
          </cell>
        </row>
        <row r="1187">
          <cell r="L1187">
            <v>0</v>
          </cell>
          <cell r="M1187">
            <v>0</v>
          </cell>
        </row>
        <row r="1188">
          <cell r="L1188">
            <v>0</v>
          </cell>
          <cell r="M1188">
            <v>0</v>
          </cell>
        </row>
        <row r="1189">
          <cell r="L1189">
            <v>0</v>
          </cell>
          <cell r="M1189">
            <v>0</v>
          </cell>
        </row>
        <row r="1190">
          <cell r="L1190">
            <v>0</v>
          </cell>
          <cell r="M1190">
            <v>0</v>
          </cell>
        </row>
        <row r="1191">
          <cell r="L1191">
            <v>0</v>
          </cell>
          <cell r="M1191">
            <v>0</v>
          </cell>
        </row>
        <row r="1192">
          <cell r="L1192">
            <v>0</v>
          </cell>
          <cell r="M1192">
            <v>0</v>
          </cell>
        </row>
        <row r="1193">
          <cell r="L1193">
            <v>0</v>
          </cell>
          <cell r="M1193">
            <v>0</v>
          </cell>
        </row>
        <row r="1194">
          <cell r="L1194">
            <v>0</v>
          </cell>
          <cell r="M1194">
            <v>0</v>
          </cell>
        </row>
        <row r="1195">
          <cell r="L1195">
            <v>0</v>
          </cell>
          <cell r="M1195">
            <v>0</v>
          </cell>
        </row>
        <row r="1196">
          <cell r="L1196">
            <v>0</v>
          </cell>
          <cell r="M1196">
            <v>0</v>
          </cell>
        </row>
        <row r="1197">
          <cell r="L1197">
            <v>0</v>
          </cell>
          <cell r="M1197">
            <v>0</v>
          </cell>
        </row>
        <row r="1198">
          <cell r="L1198">
            <v>0</v>
          </cell>
          <cell r="M1198">
            <v>0</v>
          </cell>
        </row>
        <row r="1199">
          <cell r="L1199">
            <v>0</v>
          </cell>
          <cell r="M1199">
            <v>0</v>
          </cell>
        </row>
        <row r="1200">
          <cell r="L1200">
            <v>0</v>
          </cell>
          <cell r="M1200">
            <v>0</v>
          </cell>
        </row>
        <row r="1201">
          <cell r="L1201">
            <v>0</v>
          </cell>
          <cell r="M1201">
            <v>0</v>
          </cell>
        </row>
        <row r="1202">
          <cell r="L1202">
            <v>0</v>
          </cell>
          <cell r="M1202">
            <v>0</v>
          </cell>
        </row>
        <row r="1203">
          <cell r="L1203">
            <v>0</v>
          </cell>
          <cell r="M1203">
            <v>0</v>
          </cell>
        </row>
        <row r="1204">
          <cell r="L1204">
            <v>0</v>
          </cell>
          <cell r="M1204">
            <v>0</v>
          </cell>
        </row>
        <row r="1205">
          <cell r="L1205">
            <v>0</v>
          </cell>
          <cell r="M1205">
            <v>0</v>
          </cell>
        </row>
        <row r="1206">
          <cell r="L1206">
            <v>0</v>
          </cell>
          <cell r="M1206">
            <v>0</v>
          </cell>
        </row>
        <row r="1207">
          <cell r="L1207">
            <v>0</v>
          </cell>
          <cell r="M1207">
            <v>0</v>
          </cell>
        </row>
        <row r="1208">
          <cell r="L1208">
            <v>0</v>
          </cell>
          <cell r="M1208">
            <v>0</v>
          </cell>
        </row>
        <row r="1209">
          <cell r="L1209">
            <v>0</v>
          </cell>
          <cell r="M1209">
            <v>0</v>
          </cell>
        </row>
        <row r="1210">
          <cell r="L1210">
            <v>0</v>
          </cell>
          <cell r="M1210">
            <v>0</v>
          </cell>
        </row>
        <row r="1211">
          <cell r="L1211">
            <v>0</v>
          </cell>
          <cell r="M1211">
            <v>0</v>
          </cell>
        </row>
        <row r="1212">
          <cell r="L1212">
            <v>0</v>
          </cell>
          <cell r="M1212">
            <v>0</v>
          </cell>
        </row>
        <row r="1213">
          <cell r="L1213">
            <v>0</v>
          </cell>
          <cell r="M1213">
            <v>0</v>
          </cell>
        </row>
        <row r="1214">
          <cell r="L1214">
            <v>0</v>
          </cell>
          <cell r="M1214">
            <v>0</v>
          </cell>
        </row>
        <row r="1215">
          <cell r="L1215">
            <v>0</v>
          </cell>
          <cell r="M1215">
            <v>0</v>
          </cell>
        </row>
        <row r="1216">
          <cell r="L1216">
            <v>0</v>
          </cell>
          <cell r="M1216">
            <v>0</v>
          </cell>
        </row>
        <row r="1217">
          <cell r="L1217">
            <v>0</v>
          </cell>
          <cell r="M1217">
            <v>0</v>
          </cell>
        </row>
        <row r="1218">
          <cell r="L1218">
            <v>0</v>
          </cell>
          <cell r="M1218">
            <v>0</v>
          </cell>
        </row>
        <row r="1219">
          <cell r="L1219">
            <v>0</v>
          </cell>
          <cell r="M1219">
            <v>0</v>
          </cell>
        </row>
        <row r="1220">
          <cell r="L1220">
            <v>0</v>
          </cell>
          <cell r="M1220">
            <v>0</v>
          </cell>
        </row>
        <row r="1221">
          <cell r="L1221">
            <v>0</v>
          </cell>
          <cell r="M1221">
            <v>0</v>
          </cell>
        </row>
        <row r="1222">
          <cell r="L1222">
            <v>0</v>
          </cell>
          <cell r="M1222">
            <v>0</v>
          </cell>
        </row>
        <row r="1223">
          <cell r="L1223">
            <v>0</v>
          </cell>
          <cell r="M1223">
            <v>0</v>
          </cell>
        </row>
        <row r="1224">
          <cell r="L1224">
            <v>0</v>
          </cell>
          <cell r="M1224">
            <v>0</v>
          </cell>
        </row>
        <row r="1225">
          <cell r="L1225">
            <v>0</v>
          </cell>
          <cell r="M1225">
            <v>0</v>
          </cell>
        </row>
        <row r="1226">
          <cell r="L1226">
            <v>0</v>
          </cell>
          <cell r="M1226">
            <v>0</v>
          </cell>
        </row>
        <row r="1227">
          <cell r="L1227">
            <v>0</v>
          </cell>
          <cell r="M1227">
            <v>0</v>
          </cell>
        </row>
        <row r="1228">
          <cell r="L1228">
            <v>0</v>
          </cell>
          <cell r="M1228">
            <v>0</v>
          </cell>
        </row>
        <row r="1229">
          <cell r="L1229">
            <v>0</v>
          </cell>
          <cell r="M1229">
            <v>0</v>
          </cell>
        </row>
        <row r="1230">
          <cell r="L1230">
            <v>0</v>
          </cell>
          <cell r="M1230">
            <v>0</v>
          </cell>
        </row>
        <row r="1231">
          <cell r="L1231">
            <v>0</v>
          </cell>
          <cell r="M1231">
            <v>0</v>
          </cell>
        </row>
        <row r="1232">
          <cell r="L1232">
            <v>0</v>
          </cell>
          <cell r="M1232">
            <v>0</v>
          </cell>
        </row>
        <row r="1233">
          <cell r="L1233">
            <v>0</v>
          </cell>
          <cell r="M1233">
            <v>0</v>
          </cell>
        </row>
        <row r="1234">
          <cell r="L1234">
            <v>0</v>
          </cell>
          <cell r="M1234">
            <v>0</v>
          </cell>
        </row>
        <row r="1235">
          <cell r="L1235">
            <v>0</v>
          </cell>
          <cell r="M1235">
            <v>0</v>
          </cell>
        </row>
        <row r="1236">
          <cell r="L1236">
            <v>0</v>
          </cell>
          <cell r="M1236">
            <v>0</v>
          </cell>
        </row>
        <row r="1237">
          <cell r="L1237">
            <v>0</v>
          </cell>
          <cell r="M1237">
            <v>0</v>
          </cell>
        </row>
        <row r="1238">
          <cell r="L1238">
            <v>0</v>
          </cell>
          <cell r="M1238">
            <v>0</v>
          </cell>
        </row>
        <row r="1239">
          <cell r="L1239">
            <v>0</v>
          </cell>
          <cell r="M1239">
            <v>0</v>
          </cell>
        </row>
        <row r="1240">
          <cell r="L1240">
            <v>0</v>
          </cell>
          <cell r="M1240">
            <v>0</v>
          </cell>
        </row>
        <row r="1241">
          <cell r="L1241">
            <v>0</v>
          </cell>
          <cell r="M1241">
            <v>0</v>
          </cell>
        </row>
        <row r="1242">
          <cell r="L1242">
            <v>0</v>
          </cell>
          <cell r="M1242">
            <v>0</v>
          </cell>
        </row>
        <row r="1243">
          <cell r="L1243">
            <v>0</v>
          </cell>
          <cell r="M1243">
            <v>0</v>
          </cell>
        </row>
        <row r="1244">
          <cell r="L1244">
            <v>0</v>
          </cell>
          <cell r="M1244">
            <v>0</v>
          </cell>
        </row>
        <row r="1245">
          <cell r="L1245">
            <v>0</v>
          </cell>
          <cell r="M1245">
            <v>0</v>
          </cell>
        </row>
        <row r="1246">
          <cell r="L1246">
            <v>0</v>
          </cell>
          <cell r="M1246">
            <v>0</v>
          </cell>
        </row>
        <row r="1247">
          <cell r="L1247">
            <v>0</v>
          </cell>
          <cell r="M1247">
            <v>0</v>
          </cell>
        </row>
        <row r="1248">
          <cell r="L1248">
            <v>0</v>
          </cell>
          <cell r="M1248">
            <v>0</v>
          </cell>
        </row>
        <row r="1249">
          <cell r="L1249">
            <v>0</v>
          </cell>
          <cell r="M1249">
            <v>0</v>
          </cell>
        </row>
        <row r="1250">
          <cell r="L1250">
            <v>0</v>
          </cell>
          <cell r="M1250">
            <v>0</v>
          </cell>
        </row>
        <row r="1251">
          <cell r="L1251">
            <v>0</v>
          </cell>
          <cell r="M1251">
            <v>0</v>
          </cell>
        </row>
        <row r="1252">
          <cell r="L1252">
            <v>0</v>
          </cell>
          <cell r="M1252">
            <v>0</v>
          </cell>
        </row>
        <row r="1253">
          <cell r="L1253">
            <v>0</v>
          </cell>
          <cell r="M1253">
            <v>0</v>
          </cell>
        </row>
        <row r="1254">
          <cell r="L1254">
            <v>0</v>
          </cell>
          <cell r="M1254">
            <v>0</v>
          </cell>
        </row>
        <row r="1255">
          <cell r="L1255">
            <v>0</v>
          </cell>
          <cell r="M1255">
            <v>0</v>
          </cell>
        </row>
        <row r="1256">
          <cell r="L1256">
            <v>0</v>
          </cell>
          <cell r="M1256">
            <v>0</v>
          </cell>
        </row>
        <row r="1257">
          <cell r="L1257">
            <v>0</v>
          </cell>
          <cell r="M1257">
            <v>0</v>
          </cell>
        </row>
        <row r="1258">
          <cell r="L1258">
            <v>0</v>
          </cell>
          <cell r="M1258">
            <v>0</v>
          </cell>
        </row>
        <row r="1259">
          <cell r="L1259">
            <v>0</v>
          </cell>
          <cell r="M1259">
            <v>0</v>
          </cell>
        </row>
        <row r="1260">
          <cell r="L1260">
            <v>0</v>
          </cell>
          <cell r="M1260">
            <v>0</v>
          </cell>
        </row>
        <row r="1261">
          <cell r="L1261">
            <v>0</v>
          </cell>
          <cell r="M1261">
            <v>0</v>
          </cell>
        </row>
        <row r="1262">
          <cell r="L1262">
            <v>0</v>
          </cell>
          <cell r="M1262">
            <v>0</v>
          </cell>
        </row>
        <row r="1263">
          <cell r="L1263">
            <v>0</v>
          </cell>
          <cell r="M1263">
            <v>0</v>
          </cell>
        </row>
        <row r="1264">
          <cell r="L1264">
            <v>0</v>
          </cell>
          <cell r="M1264">
            <v>0</v>
          </cell>
        </row>
        <row r="1265">
          <cell r="L1265">
            <v>0</v>
          </cell>
          <cell r="M1265">
            <v>0</v>
          </cell>
        </row>
        <row r="1266">
          <cell r="L1266">
            <v>0</v>
          </cell>
          <cell r="M1266">
            <v>0</v>
          </cell>
        </row>
        <row r="1267">
          <cell r="L1267">
            <v>0</v>
          </cell>
          <cell r="M1267">
            <v>0</v>
          </cell>
        </row>
        <row r="1268">
          <cell r="L1268">
            <v>0</v>
          </cell>
          <cell r="M1268">
            <v>0</v>
          </cell>
        </row>
        <row r="1269">
          <cell r="L1269">
            <v>0</v>
          </cell>
          <cell r="M1269">
            <v>0</v>
          </cell>
        </row>
        <row r="1270">
          <cell r="L1270">
            <v>0</v>
          </cell>
          <cell r="M1270">
            <v>0</v>
          </cell>
        </row>
        <row r="1271">
          <cell r="L1271">
            <v>0</v>
          </cell>
          <cell r="M1271">
            <v>0</v>
          </cell>
        </row>
        <row r="1272">
          <cell r="L1272">
            <v>0</v>
          </cell>
          <cell r="M1272">
            <v>0</v>
          </cell>
        </row>
        <row r="1273">
          <cell r="L1273">
            <v>0</v>
          </cell>
          <cell r="M1273">
            <v>0</v>
          </cell>
        </row>
        <row r="1274">
          <cell r="L1274">
            <v>0</v>
          </cell>
          <cell r="M1274">
            <v>0</v>
          </cell>
        </row>
        <row r="1275">
          <cell r="L1275">
            <v>0</v>
          </cell>
          <cell r="M1275">
            <v>0</v>
          </cell>
        </row>
        <row r="1276">
          <cell r="L1276">
            <v>0</v>
          </cell>
          <cell r="M1276">
            <v>0</v>
          </cell>
        </row>
        <row r="1277">
          <cell r="L1277">
            <v>0</v>
          </cell>
          <cell r="M1277">
            <v>0</v>
          </cell>
        </row>
        <row r="1278">
          <cell r="L1278">
            <v>0</v>
          </cell>
          <cell r="M1278">
            <v>0</v>
          </cell>
        </row>
        <row r="1279">
          <cell r="L1279">
            <v>0</v>
          </cell>
          <cell r="M1279">
            <v>0</v>
          </cell>
        </row>
        <row r="1280">
          <cell r="L1280">
            <v>0</v>
          </cell>
          <cell r="M1280">
            <v>0</v>
          </cell>
        </row>
        <row r="1281">
          <cell r="L1281">
            <v>0</v>
          </cell>
          <cell r="M1281">
            <v>0</v>
          </cell>
        </row>
        <row r="1282">
          <cell r="L1282">
            <v>0</v>
          </cell>
          <cell r="M1282">
            <v>0</v>
          </cell>
        </row>
        <row r="1283">
          <cell r="L1283">
            <v>0</v>
          </cell>
          <cell r="M1283">
            <v>0</v>
          </cell>
        </row>
        <row r="1284">
          <cell r="L1284">
            <v>0</v>
          </cell>
          <cell r="M1284">
            <v>0</v>
          </cell>
        </row>
        <row r="1285">
          <cell r="L1285">
            <v>0</v>
          </cell>
          <cell r="M1285">
            <v>0</v>
          </cell>
        </row>
        <row r="1286">
          <cell r="L1286">
            <v>0</v>
          </cell>
          <cell r="M1286">
            <v>0</v>
          </cell>
        </row>
        <row r="1287">
          <cell r="L1287">
            <v>0</v>
          </cell>
          <cell r="M1287">
            <v>0</v>
          </cell>
        </row>
        <row r="1288">
          <cell r="L1288">
            <v>0</v>
          </cell>
          <cell r="M1288">
            <v>0</v>
          </cell>
        </row>
        <row r="1289">
          <cell r="L1289">
            <v>0</v>
          </cell>
          <cell r="M1289">
            <v>0</v>
          </cell>
        </row>
        <row r="1290">
          <cell r="L1290">
            <v>0</v>
          </cell>
          <cell r="M1290">
            <v>0</v>
          </cell>
        </row>
        <row r="1291">
          <cell r="L1291">
            <v>0</v>
          </cell>
          <cell r="M1291">
            <v>0</v>
          </cell>
        </row>
        <row r="1292">
          <cell r="L1292">
            <v>0</v>
          </cell>
          <cell r="M1292">
            <v>0</v>
          </cell>
        </row>
        <row r="1293">
          <cell r="L1293">
            <v>0</v>
          </cell>
          <cell r="M1293">
            <v>0</v>
          </cell>
        </row>
        <row r="1294">
          <cell r="L1294">
            <v>0</v>
          </cell>
          <cell r="M1294">
            <v>0</v>
          </cell>
        </row>
        <row r="1295">
          <cell r="L1295">
            <v>0</v>
          </cell>
          <cell r="M1295">
            <v>0</v>
          </cell>
        </row>
        <row r="1296">
          <cell r="L1296">
            <v>0</v>
          </cell>
          <cell r="M1296">
            <v>0</v>
          </cell>
        </row>
        <row r="1297">
          <cell r="L1297">
            <v>0</v>
          </cell>
          <cell r="M1297">
            <v>0</v>
          </cell>
        </row>
        <row r="1298">
          <cell r="L1298">
            <v>0</v>
          </cell>
          <cell r="M1298">
            <v>0</v>
          </cell>
        </row>
        <row r="1299">
          <cell r="L1299">
            <v>0</v>
          </cell>
          <cell r="M1299">
            <v>0</v>
          </cell>
        </row>
        <row r="1300">
          <cell r="L1300">
            <v>0</v>
          </cell>
          <cell r="M1300">
            <v>0</v>
          </cell>
        </row>
        <row r="1301">
          <cell r="L1301">
            <v>0</v>
          </cell>
          <cell r="M1301">
            <v>0</v>
          </cell>
        </row>
        <row r="1302">
          <cell r="L1302">
            <v>0</v>
          </cell>
          <cell r="M1302">
            <v>0</v>
          </cell>
        </row>
        <row r="1303">
          <cell r="L1303">
            <v>0</v>
          </cell>
          <cell r="M1303">
            <v>0</v>
          </cell>
        </row>
        <row r="1304">
          <cell r="L1304">
            <v>0</v>
          </cell>
          <cell r="M1304">
            <v>0</v>
          </cell>
        </row>
        <row r="1305">
          <cell r="L1305">
            <v>0</v>
          </cell>
          <cell r="M1305">
            <v>0</v>
          </cell>
        </row>
        <row r="1306">
          <cell r="L1306">
            <v>0</v>
          </cell>
          <cell r="M1306">
            <v>0</v>
          </cell>
        </row>
        <row r="1307">
          <cell r="L1307">
            <v>0</v>
          </cell>
          <cell r="M1307">
            <v>0</v>
          </cell>
        </row>
        <row r="1308">
          <cell r="L1308">
            <v>0</v>
          </cell>
          <cell r="M1308">
            <v>0</v>
          </cell>
        </row>
        <row r="1309">
          <cell r="L1309">
            <v>0</v>
          </cell>
          <cell r="M1309">
            <v>0</v>
          </cell>
        </row>
        <row r="1310">
          <cell r="L1310">
            <v>0</v>
          </cell>
          <cell r="M1310">
            <v>0</v>
          </cell>
        </row>
        <row r="1311">
          <cell r="L1311">
            <v>0</v>
          </cell>
          <cell r="M1311">
            <v>0</v>
          </cell>
        </row>
        <row r="1312">
          <cell r="L1312">
            <v>0</v>
          </cell>
          <cell r="M1312">
            <v>0</v>
          </cell>
        </row>
        <row r="1313">
          <cell r="L1313">
            <v>0</v>
          </cell>
          <cell r="M1313">
            <v>0</v>
          </cell>
        </row>
        <row r="1314">
          <cell r="L1314">
            <v>0</v>
          </cell>
          <cell r="M1314">
            <v>0</v>
          </cell>
        </row>
        <row r="1315">
          <cell r="L1315">
            <v>0</v>
          </cell>
          <cell r="M1315">
            <v>0</v>
          </cell>
        </row>
        <row r="1316">
          <cell r="L1316">
            <v>0</v>
          </cell>
          <cell r="M1316">
            <v>0</v>
          </cell>
        </row>
        <row r="1317">
          <cell r="L1317">
            <v>0</v>
          </cell>
          <cell r="M1317">
            <v>0</v>
          </cell>
        </row>
        <row r="1318">
          <cell r="L1318">
            <v>0</v>
          </cell>
          <cell r="M1318">
            <v>0</v>
          </cell>
        </row>
        <row r="1319">
          <cell r="L1319">
            <v>0</v>
          </cell>
          <cell r="M1319">
            <v>0</v>
          </cell>
        </row>
        <row r="1320">
          <cell r="L1320">
            <v>0</v>
          </cell>
          <cell r="M1320">
            <v>0</v>
          </cell>
        </row>
        <row r="1321">
          <cell r="L1321">
            <v>0</v>
          </cell>
          <cell r="M1321">
            <v>0</v>
          </cell>
        </row>
        <row r="1322">
          <cell r="L1322">
            <v>0</v>
          </cell>
          <cell r="M1322">
            <v>0</v>
          </cell>
        </row>
        <row r="1323">
          <cell r="L1323">
            <v>0</v>
          </cell>
          <cell r="M1323">
            <v>0</v>
          </cell>
        </row>
        <row r="1324">
          <cell r="L1324">
            <v>0</v>
          </cell>
          <cell r="M1324">
            <v>0</v>
          </cell>
        </row>
        <row r="1325">
          <cell r="L1325">
            <v>0</v>
          </cell>
          <cell r="M1325">
            <v>0</v>
          </cell>
        </row>
        <row r="1326">
          <cell r="L1326">
            <v>0</v>
          </cell>
          <cell r="M1326">
            <v>0</v>
          </cell>
        </row>
        <row r="1327">
          <cell r="L1327">
            <v>0</v>
          </cell>
          <cell r="M1327">
            <v>0</v>
          </cell>
        </row>
        <row r="1328">
          <cell r="L1328">
            <v>0</v>
          </cell>
          <cell r="M1328">
            <v>0</v>
          </cell>
        </row>
        <row r="1329">
          <cell r="L1329">
            <v>0</v>
          </cell>
          <cell r="M1329">
            <v>0</v>
          </cell>
        </row>
        <row r="1330">
          <cell r="L1330">
            <v>0</v>
          </cell>
          <cell r="M1330">
            <v>0</v>
          </cell>
        </row>
        <row r="1331">
          <cell r="L1331">
            <v>0</v>
          </cell>
          <cell r="M1331">
            <v>0</v>
          </cell>
        </row>
        <row r="1332">
          <cell r="L1332">
            <v>0</v>
          </cell>
          <cell r="M1332">
            <v>0</v>
          </cell>
        </row>
        <row r="1333">
          <cell r="L1333">
            <v>0</v>
          </cell>
          <cell r="M1333">
            <v>0</v>
          </cell>
        </row>
        <row r="1334">
          <cell r="L1334">
            <v>0</v>
          </cell>
          <cell r="M1334">
            <v>0</v>
          </cell>
        </row>
        <row r="1335">
          <cell r="L1335">
            <v>0</v>
          </cell>
          <cell r="M1335">
            <v>0</v>
          </cell>
        </row>
        <row r="1336">
          <cell r="L1336">
            <v>0</v>
          </cell>
          <cell r="M1336">
            <v>0</v>
          </cell>
        </row>
        <row r="1337">
          <cell r="L1337">
            <v>0</v>
          </cell>
          <cell r="M1337">
            <v>0</v>
          </cell>
        </row>
        <row r="1338">
          <cell r="L1338">
            <v>0</v>
          </cell>
          <cell r="M1338">
            <v>0</v>
          </cell>
        </row>
        <row r="1339">
          <cell r="L1339">
            <v>0</v>
          </cell>
          <cell r="M1339">
            <v>0</v>
          </cell>
        </row>
        <row r="1340">
          <cell r="L1340">
            <v>0</v>
          </cell>
          <cell r="M1340">
            <v>0</v>
          </cell>
        </row>
        <row r="1341">
          <cell r="L1341">
            <v>0</v>
          </cell>
          <cell r="M1341">
            <v>0</v>
          </cell>
        </row>
        <row r="1342">
          <cell r="L1342">
            <v>0</v>
          </cell>
          <cell r="M1342">
            <v>0</v>
          </cell>
        </row>
        <row r="1343">
          <cell r="L1343">
            <v>0</v>
          </cell>
          <cell r="M1343">
            <v>0</v>
          </cell>
        </row>
        <row r="1344">
          <cell r="L1344">
            <v>0</v>
          </cell>
          <cell r="M1344">
            <v>0</v>
          </cell>
        </row>
        <row r="1345">
          <cell r="L1345">
            <v>0</v>
          </cell>
          <cell r="M1345">
            <v>0</v>
          </cell>
        </row>
        <row r="1346">
          <cell r="L1346">
            <v>0</v>
          </cell>
          <cell r="M1346">
            <v>0</v>
          </cell>
        </row>
        <row r="1347">
          <cell r="L1347">
            <v>0</v>
          </cell>
          <cell r="M1347">
            <v>0</v>
          </cell>
        </row>
        <row r="1348">
          <cell r="L1348">
            <v>0</v>
          </cell>
          <cell r="M1348">
            <v>0</v>
          </cell>
        </row>
        <row r="1349">
          <cell r="L1349">
            <v>0</v>
          </cell>
          <cell r="M1349">
            <v>0</v>
          </cell>
        </row>
        <row r="1350">
          <cell r="L1350">
            <v>0</v>
          </cell>
          <cell r="M1350">
            <v>0</v>
          </cell>
        </row>
        <row r="1351">
          <cell r="L1351">
            <v>0</v>
          </cell>
          <cell r="M1351">
            <v>0</v>
          </cell>
        </row>
        <row r="1352">
          <cell r="L1352">
            <v>0</v>
          </cell>
          <cell r="M1352">
            <v>0</v>
          </cell>
        </row>
        <row r="1353">
          <cell r="L1353">
            <v>0</v>
          </cell>
          <cell r="M1353">
            <v>0</v>
          </cell>
        </row>
        <row r="1354">
          <cell r="L1354">
            <v>0</v>
          </cell>
          <cell r="M1354">
            <v>0</v>
          </cell>
        </row>
        <row r="1355">
          <cell r="L1355">
            <v>0</v>
          </cell>
          <cell r="M1355">
            <v>0</v>
          </cell>
        </row>
        <row r="1356">
          <cell r="L1356">
            <v>0</v>
          </cell>
          <cell r="M1356">
            <v>0</v>
          </cell>
        </row>
        <row r="1357">
          <cell r="L1357">
            <v>0</v>
          </cell>
          <cell r="M1357">
            <v>0</v>
          </cell>
        </row>
        <row r="1358">
          <cell r="L1358">
            <v>0</v>
          </cell>
          <cell r="M1358">
            <v>0</v>
          </cell>
        </row>
        <row r="1359">
          <cell r="L1359">
            <v>0</v>
          </cell>
          <cell r="M1359">
            <v>0</v>
          </cell>
        </row>
        <row r="1360">
          <cell r="L1360">
            <v>0</v>
          </cell>
          <cell r="M1360">
            <v>0</v>
          </cell>
        </row>
        <row r="1361">
          <cell r="L1361">
            <v>0</v>
          </cell>
          <cell r="M1361">
            <v>0</v>
          </cell>
        </row>
        <row r="1362">
          <cell r="L1362">
            <v>0</v>
          </cell>
          <cell r="M1362">
            <v>0</v>
          </cell>
        </row>
        <row r="1363">
          <cell r="L1363">
            <v>0</v>
          </cell>
          <cell r="M1363">
            <v>0</v>
          </cell>
        </row>
        <row r="1364">
          <cell r="L1364">
            <v>0</v>
          </cell>
          <cell r="M1364">
            <v>0</v>
          </cell>
        </row>
        <row r="1365">
          <cell r="L1365">
            <v>0</v>
          </cell>
          <cell r="M1365">
            <v>0</v>
          </cell>
        </row>
        <row r="1366">
          <cell r="L1366">
            <v>0</v>
          </cell>
          <cell r="M1366">
            <v>0</v>
          </cell>
        </row>
        <row r="1367">
          <cell r="L1367">
            <v>0</v>
          </cell>
          <cell r="M1367">
            <v>0</v>
          </cell>
        </row>
        <row r="1368">
          <cell r="L1368">
            <v>0</v>
          </cell>
          <cell r="M1368">
            <v>0</v>
          </cell>
        </row>
        <row r="1369">
          <cell r="L1369">
            <v>0</v>
          </cell>
          <cell r="M1369">
            <v>0</v>
          </cell>
        </row>
        <row r="1370">
          <cell r="L1370">
            <v>0</v>
          </cell>
          <cell r="M1370">
            <v>0</v>
          </cell>
        </row>
        <row r="1371">
          <cell r="L1371">
            <v>0</v>
          </cell>
          <cell r="M1371">
            <v>0</v>
          </cell>
        </row>
        <row r="1372">
          <cell r="L1372">
            <v>0</v>
          </cell>
          <cell r="M1372">
            <v>0</v>
          </cell>
        </row>
        <row r="1373">
          <cell r="L1373">
            <v>0</v>
          </cell>
          <cell r="M1373">
            <v>0</v>
          </cell>
        </row>
        <row r="1374">
          <cell r="L1374">
            <v>0</v>
          </cell>
          <cell r="M1374">
            <v>0</v>
          </cell>
        </row>
        <row r="1375">
          <cell r="L1375">
            <v>0</v>
          </cell>
          <cell r="M1375">
            <v>0</v>
          </cell>
        </row>
        <row r="1376">
          <cell r="L1376">
            <v>0</v>
          </cell>
          <cell r="M1376">
            <v>0</v>
          </cell>
        </row>
        <row r="1377">
          <cell r="L1377">
            <v>0</v>
          </cell>
          <cell r="M1377">
            <v>0</v>
          </cell>
        </row>
        <row r="1378">
          <cell r="L1378">
            <v>0</v>
          </cell>
          <cell r="M1378">
            <v>0</v>
          </cell>
        </row>
        <row r="1379">
          <cell r="L1379">
            <v>0</v>
          </cell>
          <cell r="M1379">
            <v>0</v>
          </cell>
        </row>
        <row r="1380">
          <cell r="L1380">
            <v>0</v>
          </cell>
          <cell r="M1380">
            <v>0</v>
          </cell>
        </row>
        <row r="1381">
          <cell r="L1381">
            <v>0</v>
          </cell>
          <cell r="M1381">
            <v>0</v>
          </cell>
        </row>
        <row r="1382">
          <cell r="L1382">
            <v>0</v>
          </cell>
          <cell r="M1382">
            <v>0</v>
          </cell>
        </row>
        <row r="1383">
          <cell r="L1383">
            <v>0</v>
          </cell>
          <cell r="M1383">
            <v>0</v>
          </cell>
        </row>
        <row r="1384">
          <cell r="L1384">
            <v>0</v>
          </cell>
          <cell r="M1384">
            <v>0</v>
          </cell>
        </row>
        <row r="1385">
          <cell r="L1385">
            <v>0</v>
          </cell>
          <cell r="M1385">
            <v>0</v>
          </cell>
        </row>
        <row r="1386">
          <cell r="L1386">
            <v>0</v>
          </cell>
          <cell r="M1386">
            <v>0</v>
          </cell>
        </row>
        <row r="1387">
          <cell r="L1387">
            <v>0</v>
          </cell>
          <cell r="M1387">
            <v>0</v>
          </cell>
        </row>
        <row r="1388">
          <cell r="L1388">
            <v>0</v>
          </cell>
          <cell r="M1388">
            <v>0</v>
          </cell>
        </row>
        <row r="1389">
          <cell r="L1389">
            <v>0</v>
          </cell>
          <cell r="M1389">
            <v>0</v>
          </cell>
        </row>
        <row r="1390">
          <cell r="L1390">
            <v>0</v>
          </cell>
          <cell r="M1390">
            <v>0</v>
          </cell>
        </row>
        <row r="1391">
          <cell r="L1391">
            <v>0</v>
          </cell>
          <cell r="M1391">
            <v>0</v>
          </cell>
        </row>
        <row r="1392">
          <cell r="L1392">
            <v>0</v>
          </cell>
          <cell r="M1392">
            <v>0</v>
          </cell>
        </row>
        <row r="1393">
          <cell r="L1393">
            <v>0</v>
          </cell>
          <cell r="M1393">
            <v>0</v>
          </cell>
        </row>
        <row r="1394">
          <cell r="L1394">
            <v>0</v>
          </cell>
          <cell r="M1394">
            <v>0</v>
          </cell>
        </row>
        <row r="1395">
          <cell r="L1395">
            <v>0</v>
          </cell>
          <cell r="M1395">
            <v>0</v>
          </cell>
        </row>
        <row r="1396">
          <cell r="L1396">
            <v>0</v>
          </cell>
          <cell r="M1396">
            <v>0</v>
          </cell>
        </row>
        <row r="1397">
          <cell r="L1397">
            <v>0</v>
          </cell>
          <cell r="M1397">
            <v>0</v>
          </cell>
        </row>
        <row r="1398">
          <cell r="L1398">
            <v>0</v>
          </cell>
          <cell r="M1398">
            <v>0</v>
          </cell>
        </row>
        <row r="1399">
          <cell r="L1399">
            <v>0</v>
          </cell>
          <cell r="M1399">
            <v>0</v>
          </cell>
        </row>
        <row r="1400">
          <cell r="L1400">
            <v>0</v>
          </cell>
          <cell r="M1400">
            <v>0</v>
          </cell>
        </row>
        <row r="1401">
          <cell r="L1401">
            <v>0</v>
          </cell>
          <cell r="M1401">
            <v>0</v>
          </cell>
        </row>
        <row r="1402">
          <cell r="L1402">
            <v>0</v>
          </cell>
          <cell r="M1402">
            <v>0</v>
          </cell>
        </row>
        <row r="1403">
          <cell r="L1403">
            <v>0</v>
          </cell>
          <cell r="M1403">
            <v>0</v>
          </cell>
        </row>
        <row r="1404">
          <cell r="L1404">
            <v>0</v>
          </cell>
          <cell r="M1404">
            <v>0</v>
          </cell>
        </row>
        <row r="1405">
          <cell r="L1405">
            <v>0</v>
          </cell>
          <cell r="M1405">
            <v>0</v>
          </cell>
        </row>
        <row r="1406">
          <cell r="L1406">
            <v>0</v>
          </cell>
          <cell r="M1406">
            <v>0</v>
          </cell>
        </row>
        <row r="1407">
          <cell r="L1407">
            <v>0</v>
          </cell>
          <cell r="M1407">
            <v>0</v>
          </cell>
        </row>
        <row r="1408">
          <cell r="L1408">
            <v>0</v>
          </cell>
          <cell r="M1408">
            <v>0</v>
          </cell>
        </row>
        <row r="1409">
          <cell r="L1409">
            <v>0</v>
          </cell>
          <cell r="M1409">
            <v>0</v>
          </cell>
        </row>
        <row r="1410">
          <cell r="L1410">
            <v>0</v>
          </cell>
          <cell r="M1410">
            <v>0</v>
          </cell>
        </row>
        <row r="1411">
          <cell r="L1411">
            <v>0</v>
          </cell>
          <cell r="M1411">
            <v>0</v>
          </cell>
        </row>
        <row r="1412">
          <cell r="L1412">
            <v>0</v>
          </cell>
          <cell r="M1412">
            <v>0</v>
          </cell>
        </row>
        <row r="1413">
          <cell r="L1413">
            <v>0</v>
          </cell>
          <cell r="M1413">
            <v>0</v>
          </cell>
        </row>
        <row r="1414">
          <cell r="L1414">
            <v>0</v>
          </cell>
          <cell r="M1414">
            <v>0</v>
          </cell>
        </row>
        <row r="1415">
          <cell r="L1415">
            <v>0</v>
          </cell>
          <cell r="M1415">
            <v>0</v>
          </cell>
        </row>
        <row r="1416">
          <cell r="L1416">
            <v>0</v>
          </cell>
          <cell r="M1416">
            <v>0</v>
          </cell>
        </row>
        <row r="1417">
          <cell r="L1417">
            <v>0</v>
          </cell>
          <cell r="M1417">
            <v>0</v>
          </cell>
        </row>
        <row r="1418">
          <cell r="L1418">
            <v>0</v>
          </cell>
          <cell r="M1418">
            <v>0</v>
          </cell>
        </row>
        <row r="1419">
          <cell r="L1419">
            <v>0</v>
          </cell>
          <cell r="M1419">
            <v>0</v>
          </cell>
        </row>
        <row r="1420">
          <cell r="L1420">
            <v>0</v>
          </cell>
          <cell r="M1420">
            <v>0</v>
          </cell>
        </row>
        <row r="1421">
          <cell r="L1421">
            <v>0</v>
          </cell>
          <cell r="M1421">
            <v>0</v>
          </cell>
        </row>
        <row r="1422">
          <cell r="L1422">
            <v>0</v>
          </cell>
          <cell r="M1422">
            <v>0</v>
          </cell>
        </row>
        <row r="1423">
          <cell r="L1423">
            <v>0</v>
          </cell>
          <cell r="M1423">
            <v>0</v>
          </cell>
        </row>
        <row r="1424">
          <cell r="L1424">
            <v>0</v>
          </cell>
          <cell r="M1424">
            <v>0</v>
          </cell>
        </row>
        <row r="1425">
          <cell r="L1425">
            <v>0</v>
          </cell>
          <cell r="M1425">
            <v>0</v>
          </cell>
        </row>
        <row r="1426">
          <cell r="L1426">
            <v>0</v>
          </cell>
          <cell r="M1426">
            <v>0</v>
          </cell>
        </row>
        <row r="1427">
          <cell r="L1427">
            <v>0</v>
          </cell>
          <cell r="M1427">
            <v>0</v>
          </cell>
        </row>
        <row r="1428">
          <cell r="L1428">
            <v>0</v>
          </cell>
          <cell r="M1428">
            <v>0</v>
          </cell>
        </row>
        <row r="1429">
          <cell r="L1429">
            <v>0</v>
          </cell>
          <cell r="M1429">
            <v>0</v>
          </cell>
        </row>
        <row r="1430">
          <cell r="L1430">
            <v>0</v>
          </cell>
          <cell r="M1430">
            <v>0</v>
          </cell>
        </row>
        <row r="1431">
          <cell r="L1431">
            <v>0</v>
          </cell>
          <cell r="M1431">
            <v>0</v>
          </cell>
        </row>
        <row r="1432">
          <cell r="L1432">
            <v>0</v>
          </cell>
          <cell r="M1432">
            <v>0</v>
          </cell>
        </row>
        <row r="1433">
          <cell r="L1433">
            <v>0</v>
          </cell>
          <cell r="M1433">
            <v>0</v>
          </cell>
        </row>
        <row r="1434">
          <cell r="L1434">
            <v>0</v>
          </cell>
          <cell r="M1434">
            <v>0</v>
          </cell>
        </row>
        <row r="1435">
          <cell r="L1435">
            <v>0</v>
          </cell>
          <cell r="M1435">
            <v>0</v>
          </cell>
        </row>
        <row r="1436">
          <cell r="L1436">
            <v>0</v>
          </cell>
          <cell r="M1436">
            <v>0</v>
          </cell>
        </row>
        <row r="1437">
          <cell r="L1437">
            <v>0</v>
          </cell>
          <cell r="M1437">
            <v>0</v>
          </cell>
        </row>
        <row r="1438">
          <cell r="L1438">
            <v>0</v>
          </cell>
          <cell r="M1438">
            <v>0</v>
          </cell>
        </row>
        <row r="1439">
          <cell r="L1439">
            <v>0</v>
          </cell>
          <cell r="M1439">
            <v>0</v>
          </cell>
        </row>
        <row r="1440">
          <cell r="L1440">
            <v>0</v>
          </cell>
          <cell r="M1440">
            <v>0</v>
          </cell>
        </row>
        <row r="1441">
          <cell r="L1441">
            <v>0</v>
          </cell>
          <cell r="M1441">
            <v>0</v>
          </cell>
        </row>
        <row r="1442">
          <cell r="L1442">
            <v>0</v>
          </cell>
          <cell r="M1442">
            <v>0</v>
          </cell>
        </row>
        <row r="1443">
          <cell r="L1443">
            <v>0</v>
          </cell>
          <cell r="M1443">
            <v>0</v>
          </cell>
        </row>
        <row r="1444">
          <cell r="L1444">
            <v>0</v>
          </cell>
          <cell r="M1444">
            <v>0</v>
          </cell>
        </row>
        <row r="1445">
          <cell r="L1445">
            <v>0</v>
          </cell>
          <cell r="M1445">
            <v>0</v>
          </cell>
        </row>
        <row r="1446">
          <cell r="L1446">
            <v>0</v>
          </cell>
          <cell r="M1446">
            <v>0</v>
          </cell>
        </row>
        <row r="1447">
          <cell r="L1447">
            <v>0</v>
          </cell>
          <cell r="M1447">
            <v>0</v>
          </cell>
        </row>
        <row r="1448">
          <cell r="L1448">
            <v>0</v>
          </cell>
          <cell r="M1448">
            <v>0</v>
          </cell>
        </row>
        <row r="1449">
          <cell r="L1449">
            <v>0</v>
          </cell>
          <cell r="M1449">
            <v>0</v>
          </cell>
        </row>
        <row r="1450">
          <cell r="L1450">
            <v>0</v>
          </cell>
          <cell r="M1450">
            <v>0</v>
          </cell>
        </row>
        <row r="1451">
          <cell r="L1451">
            <v>0</v>
          </cell>
          <cell r="M1451">
            <v>0</v>
          </cell>
        </row>
        <row r="1452">
          <cell r="L1452">
            <v>0</v>
          </cell>
          <cell r="M1452">
            <v>0</v>
          </cell>
        </row>
        <row r="1453">
          <cell r="L1453">
            <v>0</v>
          </cell>
          <cell r="M1453">
            <v>0</v>
          </cell>
        </row>
        <row r="1454">
          <cell r="L1454">
            <v>0</v>
          </cell>
          <cell r="M1454">
            <v>0</v>
          </cell>
        </row>
        <row r="1455">
          <cell r="L1455">
            <v>0</v>
          </cell>
          <cell r="M1455">
            <v>0</v>
          </cell>
        </row>
        <row r="1456">
          <cell r="L1456">
            <v>0</v>
          </cell>
          <cell r="M1456">
            <v>0</v>
          </cell>
        </row>
        <row r="1457">
          <cell r="L1457">
            <v>0</v>
          </cell>
          <cell r="M1457">
            <v>0</v>
          </cell>
        </row>
        <row r="1458">
          <cell r="L1458">
            <v>0</v>
          </cell>
          <cell r="M1458">
            <v>0</v>
          </cell>
        </row>
        <row r="1459">
          <cell r="L1459">
            <v>0</v>
          </cell>
          <cell r="M1459">
            <v>0</v>
          </cell>
        </row>
        <row r="1460">
          <cell r="L1460">
            <v>0</v>
          </cell>
          <cell r="M1460">
            <v>0</v>
          </cell>
        </row>
        <row r="1461">
          <cell r="L1461">
            <v>0</v>
          </cell>
          <cell r="M1461">
            <v>0</v>
          </cell>
        </row>
        <row r="1462">
          <cell r="L1462">
            <v>0</v>
          </cell>
          <cell r="M1462">
            <v>0</v>
          </cell>
        </row>
        <row r="1463">
          <cell r="L1463">
            <v>0</v>
          </cell>
          <cell r="M1463">
            <v>0</v>
          </cell>
        </row>
        <row r="1464">
          <cell r="L1464">
            <v>0</v>
          </cell>
          <cell r="M1464">
            <v>0</v>
          </cell>
        </row>
        <row r="1465">
          <cell r="L1465">
            <v>0</v>
          </cell>
          <cell r="M1465">
            <v>0</v>
          </cell>
        </row>
        <row r="1466">
          <cell r="L1466">
            <v>0</v>
          </cell>
          <cell r="M1466">
            <v>0</v>
          </cell>
        </row>
        <row r="1467">
          <cell r="L1467">
            <v>0</v>
          </cell>
          <cell r="M1467">
            <v>0</v>
          </cell>
        </row>
        <row r="1468">
          <cell r="L1468">
            <v>0</v>
          </cell>
          <cell r="M1468">
            <v>0</v>
          </cell>
        </row>
        <row r="1469">
          <cell r="L1469">
            <v>0</v>
          </cell>
          <cell r="M1469">
            <v>0</v>
          </cell>
        </row>
        <row r="1470">
          <cell r="L1470">
            <v>0</v>
          </cell>
          <cell r="M1470">
            <v>0</v>
          </cell>
        </row>
        <row r="1471">
          <cell r="L1471">
            <v>0</v>
          </cell>
          <cell r="M1471">
            <v>0</v>
          </cell>
        </row>
        <row r="1472">
          <cell r="L1472">
            <v>0</v>
          </cell>
          <cell r="M1472">
            <v>0</v>
          </cell>
        </row>
        <row r="1473">
          <cell r="L1473">
            <v>0</v>
          </cell>
          <cell r="M1473">
            <v>0</v>
          </cell>
        </row>
        <row r="1474">
          <cell r="L1474">
            <v>0</v>
          </cell>
          <cell r="M1474">
            <v>0</v>
          </cell>
        </row>
        <row r="1475">
          <cell r="L1475">
            <v>0</v>
          </cell>
          <cell r="M1475">
            <v>0</v>
          </cell>
        </row>
        <row r="1476">
          <cell r="L1476">
            <v>0</v>
          </cell>
          <cell r="M1476">
            <v>0</v>
          </cell>
        </row>
        <row r="1477">
          <cell r="L1477">
            <v>0</v>
          </cell>
          <cell r="M1477">
            <v>0</v>
          </cell>
        </row>
        <row r="1478">
          <cell r="L1478">
            <v>0</v>
          </cell>
          <cell r="M1478">
            <v>0</v>
          </cell>
        </row>
        <row r="1479">
          <cell r="L1479">
            <v>0</v>
          </cell>
          <cell r="M1479">
            <v>0</v>
          </cell>
        </row>
        <row r="1480">
          <cell r="L1480">
            <v>0</v>
          </cell>
          <cell r="M1480">
            <v>0</v>
          </cell>
        </row>
        <row r="1481">
          <cell r="L1481">
            <v>0</v>
          </cell>
          <cell r="M1481">
            <v>0</v>
          </cell>
        </row>
        <row r="1482">
          <cell r="L1482">
            <v>0</v>
          </cell>
          <cell r="M1482">
            <v>0</v>
          </cell>
        </row>
        <row r="1483">
          <cell r="L1483">
            <v>0</v>
          </cell>
          <cell r="M1483">
            <v>0</v>
          </cell>
        </row>
        <row r="1484">
          <cell r="L1484">
            <v>0</v>
          </cell>
          <cell r="M1484">
            <v>0</v>
          </cell>
        </row>
        <row r="1485">
          <cell r="L1485">
            <v>0</v>
          </cell>
          <cell r="M1485">
            <v>0</v>
          </cell>
        </row>
        <row r="1486">
          <cell r="L1486">
            <v>0</v>
          </cell>
          <cell r="M1486">
            <v>0</v>
          </cell>
        </row>
        <row r="1487">
          <cell r="L1487">
            <v>0</v>
          </cell>
          <cell r="M1487">
            <v>0</v>
          </cell>
        </row>
        <row r="1488">
          <cell r="L1488">
            <v>0</v>
          </cell>
          <cell r="M1488">
            <v>0</v>
          </cell>
        </row>
        <row r="1489">
          <cell r="L1489">
            <v>0</v>
          </cell>
          <cell r="M1489">
            <v>0</v>
          </cell>
        </row>
        <row r="1490">
          <cell r="L1490">
            <v>0</v>
          </cell>
          <cell r="M1490">
            <v>0</v>
          </cell>
        </row>
        <row r="1491">
          <cell r="L1491">
            <v>0</v>
          </cell>
          <cell r="M1491">
            <v>0</v>
          </cell>
        </row>
        <row r="1492">
          <cell r="L1492">
            <v>0</v>
          </cell>
          <cell r="M1492">
            <v>0</v>
          </cell>
        </row>
        <row r="1493">
          <cell r="L1493">
            <v>0</v>
          </cell>
          <cell r="M1493">
            <v>0</v>
          </cell>
        </row>
        <row r="1494">
          <cell r="L1494">
            <v>0</v>
          </cell>
          <cell r="M1494">
            <v>0</v>
          </cell>
        </row>
        <row r="1495">
          <cell r="L1495">
            <v>0</v>
          </cell>
          <cell r="M1495">
            <v>0</v>
          </cell>
        </row>
        <row r="1496">
          <cell r="L1496">
            <v>0</v>
          </cell>
          <cell r="M1496">
            <v>0</v>
          </cell>
        </row>
        <row r="1497">
          <cell r="L1497">
            <v>0</v>
          </cell>
          <cell r="M1497">
            <v>0</v>
          </cell>
        </row>
        <row r="1498">
          <cell r="L1498">
            <v>0</v>
          </cell>
          <cell r="M1498">
            <v>0</v>
          </cell>
        </row>
        <row r="1499">
          <cell r="L1499">
            <v>0</v>
          </cell>
          <cell r="M1499">
            <v>0</v>
          </cell>
        </row>
        <row r="1500">
          <cell r="L1500">
            <v>0</v>
          </cell>
          <cell r="M1500">
            <v>0</v>
          </cell>
        </row>
        <row r="1501">
          <cell r="L1501">
            <v>0</v>
          </cell>
          <cell r="M1501">
            <v>0</v>
          </cell>
        </row>
        <row r="1502">
          <cell r="L1502">
            <v>0</v>
          </cell>
          <cell r="M1502">
            <v>0</v>
          </cell>
        </row>
        <row r="1503">
          <cell r="L1503">
            <v>0</v>
          </cell>
          <cell r="M1503">
            <v>0</v>
          </cell>
        </row>
        <row r="1504">
          <cell r="L1504">
            <v>0</v>
          </cell>
          <cell r="M1504">
            <v>0</v>
          </cell>
        </row>
        <row r="1505">
          <cell r="L1505">
            <v>0</v>
          </cell>
          <cell r="M1505">
            <v>0</v>
          </cell>
        </row>
        <row r="1506">
          <cell r="L1506">
            <v>0</v>
          </cell>
          <cell r="M1506">
            <v>0</v>
          </cell>
        </row>
        <row r="1507">
          <cell r="L1507">
            <v>0</v>
          </cell>
          <cell r="M1507">
            <v>0</v>
          </cell>
        </row>
        <row r="1508">
          <cell r="L1508">
            <v>0</v>
          </cell>
          <cell r="M1508">
            <v>0</v>
          </cell>
        </row>
        <row r="1509">
          <cell r="L1509">
            <v>0</v>
          </cell>
          <cell r="M1509">
            <v>0</v>
          </cell>
        </row>
        <row r="1510">
          <cell r="L1510">
            <v>0</v>
          </cell>
          <cell r="M1510">
            <v>0</v>
          </cell>
        </row>
        <row r="1511">
          <cell r="L1511">
            <v>0</v>
          </cell>
          <cell r="M1511">
            <v>0</v>
          </cell>
        </row>
        <row r="1512">
          <cell r="L1512">
            <v>0</v>
          </cell>
          <cell r="M1512">
            <v>0</v>
          </cell>
        </row>
        <row r="1513">
          <cell r="L1513">
            <v>0</v>
          </cell>
          <cell r="M1513">
            <v>0</v>
          </cell>
        </row>
        <row r="1514">
          <cell r="L1514">
            <v>0</v>
          </cell>
          <cell r="M1514">
            <v>0</v>
          </cell>
        </row>
        <row r="1515">
          <cell r="L1515">
            <v>0</v>
          </cell>
          <cell r="M1515">
            <v>0</v>
          </cell>
        </row>
        <row r="1516">
          <cell r="L1516">
            <v>0</v>
          </cell>
          <cell r="M1516">
            <v>0</v>
          </cell>
        </row>
        <row r="1517">
          <cell r="L1517">
            <v>0</v>
          </cell>
          <cell r="M1517">
            <v>0</v>
          </cell>
        </row>
        <row r="1518">
          <cell r="L1518">
            <v>0</v>
          </cell>
          <cell r="M1518">
            <v>0</v>
          </cell>
        </row>
        <row r="1519">
          <cell r="L1519">
            <v>0</v>
          </cell>
          <cell r="M1519">
            <v>0</v>
          </cell>
        </row>
        <row r="1520">
          <cell r="L1520">
            <v>0</v>
          </cell>
          <cell r="M1520">
            <v>0</v>
          </cell>
        </row>
        <row r="1521">
          <cell r="L1521">
            <v>0</v>
          </cell>
          <cell r="M1521">
            <v>0</v>
          </cell>
        </row>
        <row r="1522">
          <cell r="L1522">
            <v>0</v>
          </cell>
          <cell r="M1522">
            <v>0</v>
          </cell>
        </row>
        <row r="1523">
          <cell r="L1523">
            <v>0</v>
          </cell>
          <cell r="M1523">
            <v>0</v>
          </cell>
        </row>
        <row r="1524">
          <cell r="L1524">
            <v>0</v>
          </cell>
          <cell r="M1524">
            <v>0</v>
          </cell>
        </row>
        <row r="1525">
          <cell r="L1525">
            <v>0</v>
          </cell>
          <cell r="M1525">
            <v>0</v>
          </cell>
        </row>
        <row r="1526">
          <cell r="L1526">
            <v>0</v>
          </cell>
          <cell r="M1526">
            <v>0</v>
          </cell>
        </row>
        <row r="1527">
          <cell r="L1527">
            <v>0</v>
          </cell>
          <cell r="M1527">
            <v>0</v>
          </cell>
        </row>
        <row r="1528">
          <cell r="L1528">
            <v>0</v>
          </cell>
          <cell r="M1528">
            <v>0</v>
          </cell>
        </row>
        <row r="1529">
          <cell r="L1529">
            <v>0</v>
          </cell>
          <cell r="M1529">
            <v>0</v>
          </cell>
        </row>
        <row r="1530">
          <cell r="L1530">
            <v>0</v>
          </cell>
          <cell r="M1530">
            <v>0</v>
          </cell>
        </row>
        <row r="1531">
          <cell r="L1531">
            <v>0</v>
          </cell>
          <cell r="M1531">
            <v>0</v>
          </cell>
        </row>
        <row r="1532">
          <cell r="L1532">
            <v>0</v>
          </cell>
          <cell r="M1532">
            <v>0</v>
          </cell>
        </row>
        <row r="1533">
          <cell r="L1533">
            <v>0</v>
          </cell>
          <cell r="M1533">
            <v>0</v>
          </cell>
        </row>
        <row r="1534">
          <cell r="L1534">
            <v>0</v>
          </cell>
          <cell r="M1534">
            <v>0</v>
          </cell>
        </row>
        <row r="1535">
          <cell r="L1535">
            <v>0</v>
          </cell>
          <cell r="M1535">
            <v>0</v>
          </cell>
        </row>
        <row r="1536">
          <cell r="L1536">
            <v>0</v>
          </cell>
          <cell r="M1536">
            <v>0</v>
          </cell>
        </row>
        <row r="1537">
          <cell r="L1537">
            <v>0</v>
          </cell>
          <cell r="M1537">
            <v>0</v>
          </cell>
        </row>
        <row r="1538">
          <cell r="L1538">
            <v>0</v>
          </cell>
          <cell r="M1538">
            <v>0</v>
          </cell>
        </row>
        <row r="1539">
          <cell r="L1539">
            <v>0</v>
          </cell>
          <cell r="M1539">
            <v>0</v>
          </cell>
        </row>
        <row r="1540">
          <cell r="L1540">
            <v>0</v>
          </cell>
          <cell r="M1540">
            <v>0</v>
          </cell>
        </row>
        <row r="1541">
          <cell r="L1541">
            <v>0</v>
          </cell>
          <cell r="M1541">
            <v>0</v>
          </cell>
        </row>
        <row r="1542">
          <cell r="L1542">
            <v>0</v>
          </cell>
          <cell r="M1542">
            <v>0</v>
          </cell>
        </row>
        <row r="1543">
          <cell r="L1543">
            <v>0</v>
          </cell>
          <cell r="M1543">
            <v>0</v>
          </cell>
        </row>
        <row r="1544">
          <cell r="L1544">
            <v>0</v>
          </cell>
          <cell r="M1544">
            <v>0</v>
          </cell>
        </row>
        <row r="1545">
          <cell r="L1545">
            <v>0</v>
          </cell>
          <cell r="M1545">
            <v>0</v>
          </cell>
        </row>
        <row r="1546">
          <cell r="L1546">
            <v>0</v>
          </cell>
          <cell r="M1546">
            <v>0</v>
          </cell>
        </row>
        <row r="1547">
          <cell r="L1547">
            <v>0</v>
          </cell>
          <cell r="M1547">
            <v>0</v>
          </cell>
        </row>
        <row r="1548">
          <cell r="L1548">
            <v>0</v>
          </cell>
          <cell r="M1548">
            <v>0</v>
          </cell>
        </row>
        <row r="1549">
          <cell r="L1549">
            <v>0</v>
          </cell>
          <cell r="M1549">
            <v>0</v>
          </cell>
        </row>
        <row r="1550">
          <cell r="L1550">
            <v>0</v>
          </cell>
          <cell r="M1550">
            <v>0</v>
          </cell>
        </row>
        <row r="1551">
          <cell r="L1551">
            <v>0</v>
          </cell>
          <cell r="M1551">
            <v>0</v>
          </cell>
        </row>
        <row r="1552">
          <cell r="L1552">
            <v>0</v>
          </cell>
          <cell r="M1552">
            <v>0</v>
          </cell>
        </row>
        <row r="1553">
          <cell r="L1553">
            <v>0</v>
          </cell>
          <cell r="M1553">
            <v>0</v>
          </cell>
        </row>
        <row r="1554">
          <cell r="L1554">
            <v>0</v>
          </cell>
          <cell r="M1554">
            <v>0</v>
          </cell>
        </row>
        <row r="1555">
          <cell r="L1555">
            <v>0</v>
          </cell>
          <cell r="M1555">
            <v>0</v>
          </cell>
        </row>
        <row r="1556">
          <cell r="L1556">
            <v>0</v>
          </cell>
          <cell r="M1556">
            <v>0</v>
          </cell>
        </row>
        <row r="1557">
          <cell r="L1557">
            <v>0</v>
          </cell>
          <cell r="M1557">
            <v>0</v>
          </cell>
        </row>
        <row r="1558">
          <cell r="L1558">
            <v>0</v>
          </cell>
          <cell r="M1558">
            <v>0</v>
          </cell>
        </row>
        <row r="1559">
          <cell r="L1559">
            <v>0</v>
          </cell>
          <cell r="M1559">
            <v>0</v>
          </cell>
        </row>
        <row r="1560">
          <cell r="L1560">
            <v>0</v>
          </cell>
          <cell r="M1560">
            <v>0</v>
          </cell>
        </row>
        <row r="1561">
          <cell r="L1561">
            <v>0</v>
          </cell>
          <cell r="M1561">
            <v>0</v>
          </cell>
        </row>
        <row r="1562">
          <cell r="L1562">
            <v>0</v>
          </cell>
          <cell r="M1562">
            <v>0</v>
          </cell>
        </row>
        <row r="1563">
          <cell r="L1563">
            <v>0</v>
          </cell>
          <cell r="M1563">
            <v>0</v>
          </cell>
        </row>
        <row r="1564">
          <cell r="L1564">
            <v>0</v>
          </cell>
          <cell r="M1564">
            <v>0</v>
          </cell>
        </row>
        <row r="1565">
          <cell r="L1565">
            <v>0</v>
          </cell>
          <cell r="M1565">
            <v>0</v>
          </cell>
        </row>
        <row r="1566">
          <cell r="L1566">
            <v>0</v>
          </cell>
          <cell r="M1566">
            <v>0</v>
          </cell>
        </row>
        <row r="1567">
          <cell r="L1567">
            <v>0</v>
          </cell>
          <cell r="M1567">
            <v>0</v>
          </cell>
        </row>
        <row r="1568">
          <cell r="L1568">
            <v>0</v>
          </cell>
          <cell r="M1568">
            <v>0</v>
          </cell>
        </row>
        <row r="1569">
          <cell r="L1569">
            <v>0</v>
          </cell>
          <cell r="M1569">
            <v>0</v>
          </cell>
        </row>
        <row r="1570">
          <cell r="L1570">
            <v>0</v>
          </cell>
          <cell r="M1570">
            <v>0</v>
          </cell>
        </row>
        <row r="1571">
          <cell r="L1571">
            <v>0</v>
          </cell>
          <cell r="M1571">
            <v>0</v>
          </cell>
        </row>
        <row r="1572">
          <cell r="L1572">
            <v>0</v>
          </cell>
          <cell r="M1572">
            <v>0</v>
          </cell>
        </row>
        <row r="1573">
          <cell r="L1573">
            <v>0</v>
          </cell>
          <cell r="M1573">
            <v>0</v>
          </cell>
        </row>
        <row r="1574">
          <cell r="L1574">
            <v>0</v>
          </cell>
          <cell r="M1574">
            <v>0</v>
          </cell>
        </row>
        <row r="1575">
          <cell r="L1575">
            <v>0</v>
          </cell>
          <cell r="M1575">
            <v>0</v>
          </cell>
        </row>
        <row r="1576">
          <cell r="L1576">
            <v>0</v>
          </cell>
          <cell r="M1576">
            <v>0</v>
          </cell>
        </row>
        <row r="1577">
          <cell r="L1577">
            <v>0</v>
          </cell>
          <cell r="M1577">
            <v>0</v>
          </cell>
        </row>
        <row r="1578">
          <cell r="L1578">
            <v>0</v>
          </cell>
          <cell r="M1578">
            <v>0</v>
          </cell>
        </row>
        <row r="1579">
          <cell r="L1579">
            <v>0</v>
          </cell>
          <cell r="M1579">
            <v>0</v>
          </cell>
        </row>
        <row r="1580">
          <cell r="L1580">
            <v>0</v>
          </cell>
          <cell r="M1580">
            <v>0</v>
          </cell>
        </row>
        <row r="1581">
          <cell r="L1581">
            <v>0</v>
          </cell>
          <cell r="M1581">
            <v>0</v>
          </cell>
        </row>
        <row r="1582">
          <cell r="L1582">
            <v>0</v>
          </cell>
          <cell r="M1582">
            <v>0</v>
          </cell>
        </row>
        <row r="1583">
          <cell r="L1583">
            <v>0</v>
          </cell>
          <cell r="M1583">
            <v>0</v>
          </cell>
        </row>
        <row r="1584">
          <cell r="L1584">
            <v>0</v>
          </cell>
          <cell r="M1584">
            <v>0</v>
          </cell>
        </row>
        <row r="1585">
          <cell r="L1585">
            <v>0</v>
          </cell>
          <cell r="M1585">
            <v>0</v>
          </cell>
        </row>
        <row r="1586">
          <cell r="L1586">
            <v>0</v>
          </cell>
          <cell r="M1586">
            <v>0</v>
          </cell>
        </row>
        <row r="1587">
          <cell r="L1587">
            <v>0</v>
          </cell>
          <cell r="M1587">
            <v>0</v>
          </cell>
        </row>
        <row r="1588">
          <cell r="L1588">
            <v>0</v>
          </cell>
          <cell r="M1588">
            <v>0</v>
          </cell>
        </row>
        <row r="1589">
          <cell r="L1589">
            <v>0</v>
          </cell>
          <cell r="M1589">
            <v>0</v>
          </cell>
        </row>
        <row r="1590">
          <cell r="L1590">
            <v>0</v>
          </cell>
          <cell r="M1590">
            <v>0</v>
          </cell>
        </row>
        <row r="1591">
          <cell r="L1591">
            <v>0</v>
          </cell>
          <cell r="M1591">
            <v>0</v>
          </cell>
        </row>
        <row r="1592">
          <cell r="L1592">
            <v>0</v>
          </cell>
          <cell r="M1592">
            <v>0</v>
          </cell>
        </row>
        <row r="1593">
          <cell r="L1593">
            <v>0</v>
          </cell>
          <cell r="M1593">
            <v>0</v>
          </cell>
        </row>
        <row r="1594">
          <cell r="L1594">
            <v>0</v>
          </cell>
          <cell r="M1594">
            <v>0</v>
          </cell>
        </row>
        <row r="1595">
          <cell r="L1595">
            <v>0</v>
          </cell>
          <cell r="M1595">
            <v>0</v>
          </cell>
        </row>
        <row r="1596">
          <cell r="L1596">
            <v>0</v>
          </cell>
          <cell r="M1596">
            <v>0</v>
          </cell>
        </row>
        <row r="1597">
          <cell r="L1597">
            <v>0</v>
          </cell>
          <cell r="M1597">
            <v>0</v>
          </cell>
        </row>
        <row r="1598">
          <cell r="L1598">
            <v>0</v>
          </cell>
          <cell r="M1598">
            <v>0</v>
          </cell>
        </row>
        <row r="1599">
          <cell r="L1599">
            <v>0</v>
          </cell>
          <cell r="M1599">
            <v>0</v>
          </cell>
        </row>
        <row r="1600">
          <cell r="L1600">
            <v>0</v>
          </cell>
          <cell r="M1600">
            <v>0</v>
          </cell>
        </row>
        <row r="1601">
          <cell r="L1601">
            <v>0</v>
          </cell>
          <cell r="M1601">
            <v>0</v>
          </cell>
        </row>
        <row r="1602">
          <cell r="L1602">
            <v>0</v>
          </cell>
          <cell r="M1602">
            <v>0</v>
          </cell>
        </row>
        <row r="1603">
          <cell r="L1603">
            <v>0</v>
          </cell>
          <cell r="M1603">
            <v>0</v>
          </cell>
        </row>
        <row r="1604">
          <cell r="L1604">
            <v>0</v>
          </cell>
          <cell r="M1604">
            <v>0</v>
          </cell>
        </row>
        <row r="1605">
          <cell r="L1605">
            <v>0</v>
          </cell>
          <cell r="M1605">
            <v>0</v>
          </cell>
        </row>
        <row r="1606">
          <cell r="L1606">
            <v>0</v>
          </cell>
          <cell r="M1606">
            <v>0</v>
          </cell>
        </row>
        <row r="1607">
          <cell r="L1607">
            <v>0</v>
          </cell>
          <cell r="M1607">
            <v>0</v>
          </cell>
        </row>
        <row r="1608">
          <cell r="L1608">
            <v>0</v>
          </cell>
          <cell r="M1608">
            <v>0</v>
          </cell>
        </row>
        <row r="1609">
          <cell r="L1609">
            <v>0</v>
          </cell>
          <cell r="M1609">
            <v>0</v>
          </cell>
        </row>
        <row r="1610">
          <cell r="L1610">
            <v>0</v>
          </cell>
          <cell r="M1610">
            <v>0</v>
          </cell>
        </row>
        <row r="1611">
          <cell r="L1611">
            <v>0</v>
          </cell>
          <cell r="M1611">
            <v>0</v>
          </cell>
        </row>
        <row r="1612">
          <cell r="L1612">
            <v>0</v>
          </cell>
          <cell r="M1612">
            <v>0</v>
          </cell>
        </row>
        <row r="1613">
          <cell r="L1613">
            <v>0</v>
          </cell>
          <cell r="M1613">
            <v>0</v>
          </cell>
        </row>
        <row r="1614">
          <cell r="L1614">
            <v>0</v>
          </cell>
          <cell r="M1614">
            <v>0</v>
          </cell>
        </row>
        <row r="1615">
          <cell r="L1615">
            <v>0</v>
          </cell>
          <cell r="M1615">
            <v>0</v>
          </cell>
        </row>
        <row r="1616">
          <cell r="L1616">
            <v>0</v>
          </cell>
          <cell r="M1616">
            <v>0</v>
          </cell>
        </row>
        <row r="1617">
          <cell r="L1617">
            <v>0</v>
          </cell>
          <cell r="M1617">
            <v>0</v>
          </cell>
        </row>
        <row r="1618">
          <cell r="L1618">
            <v>0</v>
          </cell>
          <cell r="M1618">
            <v>0</v>
          </cell>
        </row>
        <row r="1619">
          <cell r="L1619">
            <v>0</v>
          </cell>
          <cell r="M1619">
            <v>0</v>
          </cell>
        </row>
        <row r="1620">
          <cell r="L1620">
            <v>0</v>
          </cell>
          <cell r="M1620">
            <v>0</v>
          </cell>
        </row>
        <row r="1621">
          <cell r="L1621">
            <v>0</v>
          </cell>
          <cell r="M1621">
            <v>0</v>
          </cell>
        </row>
        <row r="1622">
          <cell r="L1622">
            <v>0</v>
          </cell>
          <cell r="M1622">
            <v>0</v>
          </cell>
        </row>
        <row r="1623">
          <cell r="L1623">
            <v>0</v>
          </cell>
          <cell r="M1623">
            <v>0</v>
          </cell>
        </row>
        <row r="1624">
          <cell r="L1624">
            <v>0</v>
          </cell>
          <cell r="M1624">
            <v>0</v>
          </cell>
        </row>
        <row r="1625">
          <cell r="L1625">
            <v>0</v>
          </cell>
          <cell r="M1625">
            <v>0</v>
          </cell>
        </row>
        <row r="1626">
          <cell r="L1626">
            <v>0</v>
          </cell>
          <cell r="M1626">
            <v>0</v>
          </cell>
        </row>
        <row r="1627">
          <cell r="L1627">
            <v>0</v>
          </cell>
          <cell r="M1627">
            <v>0</v>
          </cell>
        </row>
        <row r="1628">
          <cell r="L1628">
            <v>0</v>
          </cell>
          <cell r="M1628">
            <v>0</v>
          </cell>
        </row>
        <row r="1629">
          <cell r="L1629">
            <v>0</v>
          </cell>
          <cell r="M1629">
            <v>0</v>
          </cell>
        </row>
        <row r="1630">
          <cell r="L1630">
            <v>0</v>
          </cell>
          <cell r="M1630">
            <v>0</v>
          </cell>
        </row>
        <row r="1631">
          <cell r="L1631">
            <v>0</v>
          </cell>
          <cell r="M1631">
            <v>0</v>
          </cell>
        </row>
        <row r="1632">
          <cell r="L1632">
            <v>0</v>
          </cell>
          <cell r="M1632">
            <v>0</v>
          </cell>
        </row>
        <row r="1633">
          <cell r="L1633">
            <v>0</v>
          </cell>
          <cell r="M1633">
            <v>0</v>
          </cell>
        </row>
        <row r="1634">
          <cell r="L1634">
            <v>0</v>
          </cell>
          <cell r="M1634">
            <v>0</v>
          </cell>
        </row>
        <row r="1635">
          <cell r="L1635">
            <v>0</v>
          </cell>
          <cell r="M1635">
            <v>0</v>
          </cell>
        </row>
        <row r="1636">
          <cell r="L1636">
            <v>0</v>
          </cell>
          <cell r="M1636">
            <v>0</v>
          </cell>
        </row>
        <row r="1637">
          <cell r="L1637">
            <v>0</v>
          </cell>
          <cell r="M1637">
            <v>0</v>
          </cell>
        </row>
        <row r="1638">
          <cell r="L1638">
            <v>0</v>
          </cell>
          <cell r="M1638">
            <v>0</v>
          </cell>
        </row>
        <row r="1639">
          <cell r="L1639">
            <v>0</v>
          </cell>
          <cell r="M1639">
            <v>0</v>
          </cell>
        </row>
        <row r="1640">
          <cell r="L1640">
            <v>0</v>
          </cell>
          <cell r="M1640">
            <v>0</v>
          </cell>
        </row>
        <row r="1641">
          <cell r="L1641">
            <v>0</v>
          </cell>
          <cell r="M1641">
            <v>0</v>
          </cell>
        </row>
        <row r="1642">
          <cell r="L1642">
            <v>0</v>
          </cell>
          <cell r="M1642">
            <v>0</v>
          </cell>
        </row>
        <row r="1643">
          <cell r="L1643">
            <v>0</v>
          </cell>
          <cell r="M1643">
            <v>0</v>
          </cell>
        </row>
        <row r="1644">
          <cell r="L1644">
            <v>0</v>
          </cell>
          <cell r="M1644">
            <v>0</v>
          </cell>
        </row>
        <row r="1645">
          <cell r="L1645">
            <v>0</v>
          </cell>
          <cell r="M1645">
            <v>0</v>
          </cell>
        </row>
        <row r="1646">
          <cell r="L1646">
            <v>0</v>
          </cell>
          <cell r="M1646">
            <v>0</v>
          </cell>
        </row>
        <row r="1647">
          <cell r="L1647">
            <v>0</v>
          </cell>
          <cell r="M1647">
            <v>0</v>
          </cell>
        </row>
        <row r="1648">
          <cell r="L1648">
            <v>0</v>
          </cell>
          <cell r="M1648">
            <v>0</v>
          </cell>
        </row>
        <row r="1649">
          <cell r="L1649">
            <v>0</v>
          </cell>
          <cell r="M1649">
            <v>0</v>
          </cell>
        </row>
        <row r="1650">
          <cell r="L1650">
            <v>0</v>
          </cell>
          <cell r="M1650">
            <v>0</v>
          </cell>
        </row>
        <row r="1651">
          <cell r="L1651">
            <v>0</v>
          </cell>
          <cell r="M1651">
            <v>0</v>
          </cell>
        </row>
        <row r="1652">
          <cell r="L1652">
            <v>0</v>
          </cell>
          <cell r="M1652">
            <v>0</v>
          </cell>
        </row>
        <row r="1653">
          <cell r="L1653">
            <v>0</v>
          </cell>
          <cell r="M1653">
            <v>0</v>
          </cell>
        </row>
        <row r="1654">
          <cell r="L1654">
            <v>0</v>
          </cell>
          <cell r="M1654">
            <v>0</v>
          </cell>
        </row>
        <row r="1655">
          <cell r="L1655">
            <v>0</v>
          </cell>
          <cell r="M1655">
            <v>0</v>
          </cell>
        </row>
        <row r="1656">
          <cell r="L1656">
            <v>0</v>
          </cell>
          <cell r="M1656">
            <v>0</v>
          </cell>
        </row>
        <row r="1657">
          <cell r="L1657">
            <v>0</v>
          </cell>
          <cell r="M1657">
            <v>0</v>
          </cell>
        </row>
        <row r="1658">
          <cell r="L1658">
            <v>0</v>
          </cell>
          <cell r="M1658">
            <v>0</v>
          </cell>
        </row>
        <row r="1659">
          <cell r="L1659">
            <v>0</v>
          </cell>
          <cell r="M1659">
            <v>0</v>
          </cell>
        </row>
        <row r="1660">
          <cell r="L1660">
            <v>0</v>
          </cell>
          <cell r="M1660">
            <v>0</v>
          </cell>
        </row>
        <row r="1661">
          <cell r="L1661">
            <v>0</v>
          </cell>
          <cell r="M1661">
            <v>0</v>
          </cell>
        </row>
        <row r="1662">
          <cell r="L1662">
            <v>0</v>
          </cell>
          <cell r="M1662">
            <v>0</v>
          </cell>
        </row>
        <row r="1663">
          <cell r="L1663">
            <v>0</v>
          </cell>
          <cell r="M1663">
            <v>0</v>
          </cell>
        </row>
        <row r="1664">
          <cell r="L1664">
            <v>0</v>
          </cell>
          <cell r="M1664">
            <v>0</v>
          </cell>
        </row>
        <row r="1665">
          <cell r="L1665">
            <v>0</v>
          </cell>
          <cell r="M1665">
            <v>0</v>
          </cell>
        </row>
        <row r="1666">
          <cell r="L1666">
            <v>0</v>
          </cell>
          <cell r="M1666">
            <v>0</v>
          </cell>
        </row>
        <row r="1667">
          <cell r="L1667">
            <v>0</v>
          </cell>
          <cell r="M1667">
            <v>0</v>
          </cell>
        </row>
        <row r="1668">
          <cell r="L1668">
            <v>0</v>
          </cell>
          <cell r="M1668">
            <v>0</v>
          </cell>
        </row>
        <row r="1669">
          <cell r="L1669">
            <v>0</v>
          </cell>
          <cell r="M1669">
            <v>0</v>
          </cell>
        </row>
        <row r="1670">
          <cell r="L1670">
            <v>0</v>
          </cell>
          <cell r="M1670">
            <v>0</v>
          </cell>
        </row>
        <row r="1671">
          <cell r="L1671">
            <v>0</v>
          </cell>
          <cell r="M1671">
            <v>0</v>
          </cell>
        </row>
        <row r="1672">
          <cell r="L1672">
            <v>0</v>
          </cell>
          <cell r="M1672">
            <v>0</v>
          </cell>
        </row>
        <row r="1673">
          <cell r="L1673">
            <v>0</v>
          </cell>
          <cell r="M1673">
            <v>0</v>
          </cell>
        </row>
        <row r="1674">
          <cell r="L1674">
            <v>0</v>
          </cell>
          <cell r="M1674">
            <v>0</v>
          </cell>
        </row>
        <row r="1675">
          <cell r="L1675">
            <v>0</v>
          </cell>
          <cell r="M1675">
            <v>0</v>
          </cell>
        </row>
        <row r="1676">
          <cell r="L1676">
            <v>0</v>
          </cell>
          <cell r="M1676">
            <v>0</v>
          </cell>
        </row>
        <row r="1677">
          <cell r="L1677">
            <v>0</v>
          </cell>
          <cell r="M1677">
            <v>0</v>
          </cell>
        </row>
        <row r="1678">
          <cell r="L1678">
            <v>0</v>
          </cell>
          <cell r="M1678">
            <v>0</v>
          </cell>
        </row>
        <row r="1679">
          <cell r="L1679">
            <v>0</v>
          </cell>
          <cell r="M1679">
            <v>0</v>
          </cell>
        </row>
        <row r="1680">
          <cell r="L1680">
            <v>0</v>
          </cell>
          <cell r="M1680">
            <v>0</v>
          </cell>
        </row>
        <row r="1681">
          <cell r="L1681">
            <v>0</v>
          </cell>
          <cell r="M1681">
            <v>0</v>
          </cell>
        </row>
        <row r="1682">
          <cell r="L1682">
            <v>0</v>
          </cell>
          <cell r="M1682">
            <v>0</v>
          </cell>
        </row>
        <row r="1683">
          <cell r="L1683">
            <v>0</v>
          </cell>
          <cell r="M1683">
            <v>0</v>
          </cell>
        </row>
        <row r="1684">
          <cell r="L1684">
            <v>0</v>
          </cell>
          <cell r="M1684">
            <v>0</v>
          </cell>
        </row>
        <row r="1685">
          <cell r="L1685">
            <v>0</v>
          </cell>
          <cell r="M1685">
            <v>0</v>
          </cell>
        </row>
        <row r="1686">
          <cell r="L1686">
            <v>0</v>
          </cell>
          <cell r="M1686">
            <v>0</v>
          </cell>
        </row>
        <row r="1687">
          <cell r="L1687">
            <v>0</v>
          </cell>
          <cell r="M1687">
            <v>0</v>
          </cell>
        </row>
        <row r="1688">
          <cell r="L1688">
            <v>0</v>
          </cell>
          <cell r="M1688">
            <v>0</v>
          </cell>
        </row>
        <row r="1689">
          <cell r="L1689">
            <v>0</v>
          </cell>
          <cell r="M1689">
            <v>0</v>
          </cell>
        </row>
        <row r="1690">
          <cell r="L1690">
            <v>0</v>
          </cell>
          <cell r="M1690">
            <v>0</v>
          </cell>
        </row>
        <row r="1691">
          <cell r="L1691">
            <v>0</v>
          </cell>
          <cell r="M1691">
            <v>0</v>
          </cell>
        </row>
        <row r="1692">
          <cell r="L1692">
            <v>0</v>
          </cell>
          <cell r="M1692">
            <v>0</v>
          </cell>
        </row>
        <row r="1693">
          <cell r="L1693">
            <v>0</v>
          </cell>
          <cell r="M1693">
            <v>0</v>
          </cell>
        </row>
        <row r="1694">
          <cell r="L1694">
            <v>0</v>
          </cell>
          <cell r="M1694">
            <v>0</v>
          </cell>
        </row>
        <row r="1695">
          <cell r="L1695">
            <v>0</v>
          </cell>
          <cell r="M1695">
            <v>0</v>
          </cell>
        </row>
        <row r="1696">
          <cell r="L1696">
            <v>0</v>
          </cell>
          <cell r="M1696">
            <v>0</v>
          </cell>
        </row>
        <row r="1697">
          <cell r="L1697">
            <v>0</v>
          </cell>
          <cell r="M1697">
            <v>0</v>
          </cell>
        </row>
        <row r="1698">
          <cell r="L1698">
            <v>0</v>
          </cell>
          <cell r="M1698">
            <v>0</v>
          </cell>
        </row>
        <row r="1699">
          <cell r="L1699">
            <v>0</v>
          </cell>
          <cell r="M1699">
            <v>0</v>
          </cell>
        </row>
        <row r="1700">
          <cell r="L1700">
            <v>0</v>
          </cell>
          <cell r="M1700">
            <v>0</v>
          </cell>
        </row>
        <row r="1701">
          <cell r="L1701">
            <v>0</v>
          </cell>
          <cell r="M1701">
            <v>0</v>
          </cell>
        </row>
        <row r="1702">
          <cell r="L1702">
            <v>0</v>
          </cell>
          <cell r="M1702">
            <v>0</v>
          </cell>
        </row>
        <row r="1703">
          <cell r="L1703">
            <v>0</v>
          </cell>
          <cell r="M1703">
            <v>0</v>
          </cell>
        </row>
        <row r="1704">
          <cell r="L1704">
            <v>0</v>
          </cell>
          <cell r="M1704">
            <v>0</v>
          </cell>
        </row>
        <row r="1705">
          <cell r="L1705">
            <v>0</v>
          </cell>
          <cell r="M1705">
            <v>0</v>
          </cell>
        </row>
        <row r="1706">
          <cell r="L1706">
            <v>0</v>
          </cell>
          <cell r="M1706">
            <v>0</v>
          </cell>
        </row>
        <row r="1707">
          <cell r="L1707">
            <v>0</v>
          </cell>
          <cell r="M1707">
            <v>0</v>
          </cell>
        </row>
        <row r="1708">
          <cell r="L1708">
            <v>0</v>
          </cell>
          <cell r="M1708">
            <v>0</v>
          </cell>
        </row>
        <row r="1709">
          <cell r="L1709">
            <v>0</v>
          </cell>
          <cell r="M1709">
            <v>0</v>
          </cell>
        </row>
        <row r="1710">
          <cell r="L1710">
            <v>0</v>
          </cell>
          <cell r="M1710">
            <v>0</v>
          </cell>
        </row>
        <row r="1711">
          <cell r="L1711">
            <v>0</v>
          </cell>
          <cell r="M1711">
            <v>0</v>
          </cell>
        </row>
        <row r="1712">
          <cell r="L1712">
            <v>0</v>
          </cell>
          <cell r="M1712">
            <v>0</v>
          </cell>
        </row>
        <row r="1713">
          <cell r="L1713">
            <v>0</v>
          </cell>
          <cell r="M1713">
            <v>0</v>
          </cell>
        </row>
        <row r="1714">
          <cell r="L1714">
            <v>0</v>
          </cell>
          <cell r="M1714">
            <v>0</v>
          </cell>
        </row>
        <row r="1715">
          <cell r="L1715">
            <v>0</v>
          </cell>
          <cell r="M1715">
            <v>0</v>
          </cell>
        </row>
        <row r="1716">
          <cell r="L1716">
            <v>0</v>
          </cell>
          <cell r="M1716">
            <v>0</v>
          </cell>
        </row>
        <row r="1717">
          <cell r="L1717">
            <v>0</v>
          </cell>
          <cell r="M1717">
            <v>0</v>
          </cell>
        </row>
        <row r="1718">
          <cell r="L1718">
            <v>0</v>
          </cell>
          <cell r="M1718">
            <v>0</v>
          </cell>
        </row>
        <row r="1719">
          <cell r="L1719">
            <v>0</v>
          </cell>
          <cell r="M1719">
            <v>0</v>
          </cell>
        </row>
        <row r="1720">
          <cell r="L1720">
            <v>0</v>
          </cell>
          <cell r="M1720">
            <v>0</v>
          </cell>
        </row>
        <row r="1721">
          <cell r="L1721">
            <v>0</v>
          </cell>
          <cell r="M1721">
            <v>0</v>
          </cell>
        </row>
        <row r="1722">
          <cell r="L1722">
            <v>0</v>
          </cell>
          <cell r="M1722">
            <v>0</v>
          </cell>
        </row>
        <row r="1723">
          <cell r="L1723">
            <v>0</v>
          </cell>
          <cell r="M1723">
            <v>0</v>
          </cell>
        </row>
        <row r="1724">
          <cell r="L1724">
            <v>0</v>
          </cell>
          <cell r="M1724">
            <v>0</v>
          </cell>
        </row>
        <row r="1725">
          <cell r="L1725">
            <v>0</v>
          </cell>
          <cell r="M1725">
            <v>0</v>
          </cell>
        </row>
        <row r="1726">
          <cell r="L1726">
            <v>0</v>
          </cell>
          <cell r="M1726">
            <v>0</v>
          </cell>
        </row>
        <row r="1727">
          <cell r="L1727">
            <v>0</v>
          </cell>
          <cell r="M1727">
            <v>0</v>
          </cell>
        </row>
        <row r="1728">
          <cell r="L1728">
            <v>0</v>
          </cell>
          <cell r="M1728">
            <v>0</v>
          </cell>
        </row>
        <row r="1729">
          <cell r="L1729">
            <v>0</v>
          </cell>
          <cell r="M1729">
            <v>0</v>
          </cell>
        </row>
        <row r="1730">
          <cell r="L1730">
            <v>0</v>
          </cell>
          <cell r="M1730">
            <v>0</v>
          </cell>
        </row>
        <row r="1731">
          <cell r="L1731">
            <v>0</v>
          </cell>
          <cell r="M1731">
            <v>0</v>
          </cell>
        </row>
        <row r="1732">
          <cell r="L1732">
            <v>0</v>
          </cell>
          <cell r="M1732">
            <v>0</v>
          </cell>
        </row>
        <row r="1733">
          <cell r="L1733">
            <v>0</v>
          </cell>
          <cell r="M1733">
            <v>0</v>
          </cell>
        </row>
        <row r="1734">
          <cell r="L1734">
            <v>0</v>
          </cell>
          <cell r="M1734">
            <v>0</v>
          </cell>
        </row>
        <row r="1735">
          <cell r="L1735">
            <v>0</v>
          </cell>
          <cell r="M1735">
            <v>0</v>
          </cell>
        </row>
        <row r="1736">
          <cell r="L1736">
            <v>0</v>
          </cell>
          <cell r="M1736">
            <v>0</v>
          </cell>
        </row>
        <row r="1737">
          <cell r="L1737">
            <v>0</v>
          </cell>
          <cell r="M1737">
            <v>0</v>
          </cell>
        </row>
        <row r="1738">
          <cell r="L1738">
            <v>0</v>
          </cell>
          <cell r="M1738">
            <v>0</v>
          </cell>
        </row>
        <row r="1739">
          <cell r="L1739">
            <v>0</v>
          </cell>
          <cell r="M1739">
            <v>0</v>
          </cell>
        </row>
        <row r="1740">
          <cell r="L1740">
            <v>0</v>
          </cell>
          <cell r="M1740">
            <v>0</v>
          </cell>
        </row>
        <row r="1741">
          <cell r="L1741">
            <v>0</v>
          </cell>
          <cell r="M1741">
            <v>0</v>
          </cell>
        </row>
        <row r="1742">
          <cell r="L1742">
            <v>0</v>
          </cell>
          <cell r="M1742">
            <v>0</v>
          </cell>
        </row>
        <row r="1743">
          <cell r="L1743">
            <v>0</v>
          </cell>
          <cell r="M1743">
            <v>0</v>
          </cell>
        </row>
        <row r="1744">
          <cell r="L1744">
            <v>0</v>
          </cell>
          <cell r="M1744">
            <v>0</v>
          </cell>
        </row>
        <row r="1745">
          <cell r="L1745">
            <v>0</v>
          </cell>
          <cell r="M1745">
            <v>0</v>
          </cell>
        </row>
        <row r="1746">
          <cell r="L1746">
            <v>0</v>
          </cell>
          <cell r="M1746">
            <v>0</v>
          </cell>
        </row>
        <row r="1747">
          <cell r="L1747">
            <v>0</v>
          </cell>
          <cell r="M1747">
            <v>0</v>
          </cell>
        </row>
        <row r="1748">
          <cell r="L1748">
            <v>0</v>
          </cell>
          <cell r="M1748">
            <v>0</v>
          </cell>
        </row>
        <row r="1749">
          <cell r="L1749">
            <v>0</v>
          </cell>
          <cell r="M1749">
            <v>0</v>
          </cell>
        </row>
        <row r="1750">
          <cell r="L1750">
            <v>0</v>
          </cell>
          <cell r="M1750">
            <v>0</v>
          </cell>
        </row>
        <row r="1751">
          <cell r="L1751">
            <v>0</v>
          </cell>
          <cell r="M1751">
            <v>0</v>
          </cell>
        </row>
        <row r="1752">
          <cell r="L1752">
            <v>0</v>
          </cell>
          <cell r="M1752">
            <v>0</v>
          </cell>
        </row>
        <row r="1753">
          <cell r="L1753">
            <v>0</v>
          </cell>
          <cell r="M1753">
            <v>0</v>
          </cell>
        </row>
        <row r="1754">
          <cell r="L1754">
            <v>0</v>
          </cell>
          <cell r="M1754">
            <v>0</v>
          </cell>
        </row>
        <row r="1755">
          <cell r="L1755">
            <v>0</v>
          </cell>
          <cell r="M1755">
            <v>0</v>
          </cell>
        </row>
        <row r="1756">
          <cell r="L1756">
            <v>0</v>
          </cell>
          <cell r="M1756">
            <v>0</v>
          </cell>
        </row>
        <row r="1757">
          <cell r="L1757">
            <v>0</v>
          </cell>
          <cell r="M1757">
            <v>0</v>
          </cell>
        </row>
        <row r="1758">
          <cell r="L1758">
            <v>0</v>
          </cell>
          <cell r="M1758">
            <v>0</v>
          </cell>
        </row>
        <row r="1759">
          <cell r="L1759">
            <v>0</v>
          </cell>
          <cell r="M1759">
            <v>0</v>
          </cell>
        </row>
        <row r="1760">
          <cell r="L1760">
            <v>0</v>
          </cell>
          <cell r="M1760">
            <v>0</v>
          </cell>
        </row>
        <row r="1761">
          <cell r="L1761">
            <v>0</v>
          </cell>
          <cell r="M1761">
            <v>0</v>
          </cell>
        </row>
        <row r="1762">
          <cell r="L1762">
            <v>0</v>
          </cell>
          <cell r="M1762">
            <v>0</v>
          </cell>
        </row>
        <row r="1763">
          <cell r="L1763">
            <v>0</v>
          </cell>
          <cell r="M1763">
            <v>0</v>
          </cell>
        </row>
        <row r="1764">
          <cell r="L1764">
            <v>0</v>
          </cell>
          <cell r="M1764">
            <v>0</v>
          </cell>
        </row>
        <row r="1765">
          <cell r="L1765">
            <v>0</v>
          </cell>
          <cell r="M1765">
            <v>0</v>
          </cell>
        </row>
        <row r="1766">
          <cell r="L1766">
            <v>0</v>
          </cell>
          <cell r="M1766">
            <v>0</v>
          </cell>
        </row>
        <row r="1767">
          <cell r="L1767">
            <v>0</v>
          </cell>
          <cell r="M1767">
            <v>0</v>
          </cell>
        </row>
        <row r="1768">
          <cell r="L1768">
            <v>0</v>
          </cell>
          <cell r="M1768">
            <v>0</v>
          </cell>
        </row>
        <row r="1769">
          <cell r="L1769">
            <v>0</v>
          </cell>
          <cell r="M1769">
            <v>0</v>
          </cell>
        </row>
        <row r="1770">
          <cell r="L1770">
            <v>0</v>
          </cell>
          <cell r="M1770">
            <v>0</v>
          </cell>
        </row>
        <row r="1771">
          <cell r="L1771">
            <v>0</v>
          </cell>
          <cell r="M1771">
            <v>0</v>
          </cell>
        </row>
        <row r="1772">
          <cell r="L1772">
            <v>0</v>
          </cell>
          <cell r="M1772">
            <v>0</v>
          </cell>
        </row>
        <row r="1773">
          <cell r="L1773">
            <v>0</v>
          </cell>
          <cell r="M1773">
            <v>0</v>
          </cell>
        </row>
        <row r="1774">
          <cell r="L1774">
            <v>0</v>
          </cell>
          <cell r="M1774">
            <v>0</v>
          </cell>
        </row>
        <row r="1775">
          <cell r="L1775">
            <v>0</v>
          </cell>
          <cell r="M1775">
            <v>0</v>
          </cell>
        </row>
        <row r="1776">
          <cell r="L1776">
            <v>0</v>
          </cell>
          <cell r="M1776">
            <v>0</v>
          </cell>
        </row>
        <row r="1777">
          <cell r="L1777">
            <v>0</v>
          </cell>
          <cell r="M1777">
            <v>0</v>
          </cell>
        </row>
        <row r="1778">
          <cell r="L1778">
            <v>0</v>
          </cell>
          <cell r="M1778">
            <v>0</v>
          </cell>
        </row>
        <row r="1779">
          <cell r="L1779">
            <v>0</v>
          </cell>
          <cell r="M1779">
            <v>0</v>
          </cell>
        </row>
        <row r="1780">
          <cell r="L1780">
            <v>0</v>
          </cell>
          <cell r="M1780">
            <v>0</v>
          </cell>
        </row>
        <row r="1781">
          <cell r="L1781">
            <v>0</v>
          </cell>
          <cell r="M1781">
            <v>0</v>
          </cell>
        </row>
        <row r="1782">
          <cell r="L1782">
            <v>0</v>
          </cell>
          <cell r="M1782">
            <v>0</v>
          </cell>
        </row>
        <row r="1783">
          <cell r="L1783">
            <v>0</v>
          </cell>
          <cell r="M1783">
            <v>0</v>
          </cell>
        </row>
        <row r="1784">
          <cell r="L1784">
            <v>0</v>
          </cell>
          <cell r="M1784">
            <v>0</v>
          </cell>
        </row>
        <row r="1785">
          <cell r="L1785">
            <v>0</v>
          </cell>
          <cell r="M1785">
            <v>0</v>
          </cell>
        </row>
        <row r="1786">
          <cell r="L1786">
            <v>0</v>
          </cell>
          <cell r="M1786">
            <v>0</v>
          </cell>
        </row>
        <row r="1787">
          <cell r="L1787">
            <v>0</v>
          </cell>
          <cell r="M1787">
            <v>0</v>
          </cell>
        </row>
        <row r="1788">
          <cell r="L1788">
            <v>0</v>
          </cell>
          <cell r="M1788">
            <v>0</v>
          </cell>
        </row>
        <row r="1789">
          <cell r="L1789">
            <v>0</v>
          </cell>
          <cell r="M1789">
            <v>0</v>
          </cell>
        </row>
        <row r="1790">
          <cell r="L1790">
            <v>0</v>
          </cell>
          <cell r="M1790">
            <v>0</v>
          </cell>
        </row>
        <row r="1791">
          <cell r="L1791">
            <v>0</v>
          </cell>
          <cell r="M1791">
            <v>0</v>
          </cell>
        </row>
        <row r="1792">
          <cell r="L1792">
            <v>0</v>
          </cell>
          <cell r="M1792">
            <v>0</v>
          </cell>
        </row>
        <row r="1793">
          <cell r="L1793">
            <v>0</v>
          </cell>
          <cell r="M1793">
            <v>0</v>
          </cell>
        </row>
        <row r="1794">
          <cell r="L1794">
            <v>0</v>
          </cell>
          <cell r="M1794">
            <v>0</v>
          </cell>
        </row>
        <row r="1795">
          <cell r="L1795">
            <v>0</v>
          </cell>
          <cell r="M1795">
            <v>0</v>
          </cell>
        </row>
        <row r="1796">
          <cell r="L1796">
            <v>0</v>
          </cell>
          <cell r="M1796">
            <v>0</v>
          </cell>
        </row>
        <row r="1797">
          <cell r="L1797">
            <v>0</v>
          </cell>
          <cell r="M1797">
            <v>0</v>
          </cell>
        </row>
        <row r="1798">
          <cell r="L1798">
            <v>0</v>
          </cell>
          <cell r="M1798">
            <v>0</v>
          </cell>
        </row>
        <row r="1799">
          <cell r="L1799">
            <v>0</v>
          </cell>
          <cell r="M1799">
            <v>0</v>
          </cell>
        </row>
        <row r="1800">
          <cell r="L1800">
            <v>0</v>
          </cell>
          <cell r="M1800">
            <v>0</v>
          </cell>
        </row>
        <row r="1801">
          <cell r="L1801">
            <v>0</v>
          </cell>
          <cell r="M1801">
            <v>0</v>
          </cell>
        </row>
        <row r="1802">
          <cell r="L1802">
            <v>0</v>
          </cell>
          <cell r="M1802">
            <v>0</v>
          </cell>
        </row>
        <row r="1803">
          <cell r="L1803">
            <v>0</v>
          </cell>
          <cell r="M1803">
            <v>0</v>
          </cell>
        </row>
        <row r="1804">
          <cell r="L1804">
            <v>0</v>
          </cell>
          <cell r="M1804">
            <v>0</v>
          </cell>
        </row>
        <row r="1805">
          <cell r="L1805">
            <v>0</v>
          </cell>
          <cell r="M1805">
            <v>0</v>
          </cell>
        </row>
        <row r="1806">
          <cell r="L1806">
            <v>0</v>
          </cell>
          <cell r="M1806">
            <v>0</v>
          </cell>
        </row>
        <row r="1807">
          <cell r="L1807">
            <v>0</v>
          </cell>
          <cell r="M1807">
            <v>0</v>
          </cell>
        </row>
        <row r="1808">
          <cell r="L1808">
            <v>0</v>
          </cell>
          <cell r="M1808">
            <v>0</v>
          </cell>
        </row>
        <row r="1809">
          <cell r="L1809">
            <v>0</v>
          </cell>
          <cell r="M1809">
            <v>0</v>
          </cell>
        </row>
        <row r="1810">
          <cell r="L1810">
            <v>0</v>
          </cell>
          <cell r="M1810">
            <v>0</v>
          </cell>
        </row>
        <row r="1811">
          <cell r="L1811">
            <v>0</v>
          </cell>
          <cell r="M1811">
            <v>0</v>
          </cell>
        </row>
        <row r="1812">
          <cell r="L1812">
            <v>0</v>
          </cell>
          <cell r="M1812">
            <v>0</v>
          </cell>
        </row>
        <row r="1813">
          <cell r="L1813">
            <v>0</v>
          </cell>
          <cell r="M1813">
            <v>0</v>
          </cell>
        </row>
        <row r="1814">
          <cell r="L1814">
            <v>0</v>
          </cell>
          <cell r="M1814">
            <v>0</v>
          </cell>
        </row>
        <row r="1815">
          <cell r="L1815">
            <v>0</v>
          </cell>
          <cell r="M1815">
            <v>0</v>
          </cell>
        </row>
        <row r="1816">
          <cell r="L1816">
            <v>0</v>
          </cell>
          <cell r="M1816">
            <v>0</v>
          </cell>
        </row>
        <row r="1817">
          <cell r="L1817">
            <v>0</v>
          </cell>
          <cell r="M1817">
            <v>0</v>
          </cell>
        </row>
        <row r="1818">
          <cell r="L1818">
            <v>0</v>
          </cell>
          <cell r="M1818">
            <v>0</v>
          </cell>
        </row>
        <row r="1819">
          <cell r="L1819">
            <v>0</v>
          </cell>
          <cell r="M1819">
            <v>0</v>
          </cell>
        </row>
        <row r="1820">
          <cell r="L1820">
            <v>0</v>
          </cell>
          <cell r="M1820">
            <v>0</v>
          </cell>
        </row>
        <row r="1821">
          <cell r="L1821">
            <v>0</v>
          </cell>
          <cell r="M1821">
            <v>0</v>
          </cell>
        </row>
        <row r="1822">
          <cell r="L1822">
            <v>0</v>
          </cell>
          <cell r="M1822">
            <v>0</v>
          </cell>
        </row>
        <row r="1823">
          <cell r="L1823">
            <v>0</v>
          </cell>
          <cell r="M1823">
            <v>0</v>
          </cell>
        </row>
        <row r="1824">
          <cell r="L1824">
            <v>0</v>
          </cell>
          <cell r="M1824">
            <v>0</v>
          </cell>
        </row>
        <row r="1825">
          <cell r="L1825">
            <v>0</v>
          </cell>
          <cell r="M1825">
            <v>0</v>
          </cell>
        </row>
        <row r="1826">
          <cell r="L1826">
            <v>0</v>
          </cell>
          <cell r="M1826">
            <v>0</v>
          </cell>
        </row>
        <row r="1827">
          <cell r="L1827">
            <v>0</v>
          </cell>
          <cell r="M1827">
            <v>0</v>
          </cell>
        </row>
        <row r="1828">
          <cell r="L1828">
            <v>0</v>
          </cell>
          <cell r="M1828">
            <v>0</v>
          </cell>
        </row>
        <row r="1829">
          <cell r="L1829">
            <v>0</v>
          </cell>
          <cell r="M1829">
            <v>0</v>
          </cell>
        </row>
        <row r="1830">
          <cell r="L1830">
            <v>0</v>
          </cell>
          <cell r="M1830">
            <v>0</v>
          </cell>
        </row>
        <row r="1831">
          <cell r="L1831">
            <v>0</v>
          </cell>
          <cell r="M1831">
            <v>0</v>
          </cell>
        </row>
        <row r="1832">
          <cell r="L1832">
            <v>0</v>
          </cell>
          <cell r="M1832">
            <v>0</v>
          </cell>
        </row>
        <row r="1833">
          <cell r="L1833">
            <v>0</v>
          </cell>
          <cell r="M1833">
            <v>0</v>
          </cell>
        </row>
        <row r="1834">
          <cell r="L1834">
            <v>0</v>
          </cell>
          <cell r="M1834">
            <v>0</v>
          </cell>
        </row>
        <row r="1835">
          <cell r="L1835">
            <v>0</v>
          </cell>
          <cell r="M1835">
            <v>0</v>
          </cell>
        </row>
        <row r="1836">
          <cell r="L1836">
            <v>0</v>
          </cell>
          <cell r="M1836">
            <v>0</v>
          </cell>
        </row>
        <row r="1837">
          <cell r="L1837">
            <v>0</v>
          </cell>
          <cell r="M1837">
            <v>0</v>
          </cell>
        </row>
        <row r="1838">
          <cell r="L1838">
            <v>0</v>
          </cell>
          <cell r="M1838">
            <v>0</v>
          </cell>
        </row>
        <row r="1839">
          <cell r="L1839">
            <v>0</v>
          </cell>
          <cell r="M1839">
            <v>0</v>
          </cell>
        </row>
        <row r="1840">
          <cell r="L1840">
            <v>0</v>
          </cell>
          <cell r="M1840">
            <v>0</v>
          </cell>
        </row>
        <row r="1841">
          <cell r="L1841">
            <v>0</v>
          </cell>
          <cell r="M1841">
            <v>0</v>
          </cell>
        </row>
        <row r="1842">
          <cell r="L1842">
            <v>0</v>
          </cell>
          <cell r="M1842">
            <v>0</v>
          </cell>
        </row>
        <row r="1843">
          <cell r="L1843">
            <v>0</v>
          </cell>
          <cell r="M1843">
            <v>0</v>
          </cell>
        </row>
        <row r="1844">
          <cell r="L1844">
            <v>0</v>
          </cell>
          <cell r="M1844">
            <v>0</v>
          </cell>
        </row>
        <row r="1845">
          <cell r="L1845">
            <v>0</v>
          </cell>
          <cell r="M1845">
            <v>0</v>
          </cell>
        </row>
        <row r="1846">
          <cell r="L1846">
            <v>0</v>
          </cell>
          <cell r="M1846">
            <v>0</v>
          </cell>
        </row>
        <row r="1847">
          <cell r="L1847">
            <v>0</v>
          </cell>
          <cell r="M1847">
            <v>0</v>
          </cell>
        </row>
        <row r="1848">
          <cell r="L1848">
            <v>0</v>
          </cell>
          <cell r="M1848">
            <v>0</v>
          </cell>
        </row>
        <row r="1849">
          <cell r="L1849">
            <v>0</v>
          </cell>
          <cell r="M1849">
            <v>0</v>
          </cell>
        </row>
        <row r="1850">
          <cell r="L1850">
            <v>0</v>
          </cell>
          <cell r="M1850">
            <v>0</v>
          </cell>
        </row>
        <row r="1851">
          <cell r="L1851">
            <v>0</v>
          </cell>
          <cell r="M1851">
            <v>0</v>
          </cell>
        </row>
        <row r="1852">
          <cell r="L1852">
            <v>0</v>
          </cell>
          <cell r="M1852">
            <v>0</v>
          </cell>
        </row>
        <row r="1853">
          <cell r="L1853">
            <v>0</v>
          </cell>
          <cell r="M1853">
            <v>0</v>
          </cell>
        </row>
        <row r="1854">
          <cell r="L1854">
            <v>0</v>
          </cell>
          <cell r="M1854">
            <v>0</v>
          </cell>
        </row>
        <row r="1855">
          <cell r="L1855">
            <v>0</v>
          </cell>
          <cell r="M1855">
            <v>0</v>
          </cell>
        </row>
        <row r="1856">
          <cell r="L1856">
            <v>0</v>
          </cell>
          <cell r="M1856">
            <v>0</v>
          </cell>
        </row>
        <row r="1857">
          <cell r="L1857">
            <v>0</v>
          </cell>
          <cell r="M1857">
            <v>0</v>
          </cell>
        </row>
        <row r="1858">
          <cell r="L1858">
            <v>0</v>
          </cell>
          <cell r="M1858">
            <v>0</v>
          </cell>
        </row>
        <row r="1859">
          <cell r="L1859">
            <v>0</v>
          </cell>
          <cell r="M1859">
            <v>0</v>
          </cell>
        </row>
        <row r="1860">
          <cell r="L1860">
            <v>0</v>
          </cell>
          <cell r="M1860">
            <v>0</v>
          </cell>
        </row>
        <row r="1861">
          <cell r="L1861">
            <v>0</v>
          </cell>
          <cell r="M1861">
            <v>0</v>
          </cell>
        </row>
        <row r="1862">
          <cell r="L1862">
            <v>0</v>
          </cell>
          <cell r="M1862">
            <v>0</v>
          </cell>
        </row>
        <row r="1863">
          <cell r="L1863">
            <v>0</v>
          </cell>
          <cell r="M1863">
            <v>0</v>
          </cell>
        </row>
        <row r="1864">
          <cell r="L1864">
            <v>0</v>
          </cell>
          <cell r="M1864">
            <v>0</v>
          </cell>
        </row>
        <row r="1865">
          <cell r="L1865">
            <v>0</v>
          </cell>
          <cell r="M1865">
            <v>0</v>
          </cell>
        </row>
        <row r="1866">
          <cell r="L1866">
            <v>0</v>
          </cell>
          <cell r="M1866">
            <v>0</v>
          </cell>
        </row>
        <row r="1867">
          <cell r="L1867">
            <v>0</v>
          </cell>
          <cell r="M1867">
            <v>0</v>
          </cell>
        </row>
        <row r="1868">
          <cell r="L1868">
            <v>0</v>
          </cell>
          <cell r="M1868">
            <v>0</v>
          </cell>
        </row>
        <row r="1869">
          <cell r="L1869">
            <v>0</v>
          </cell>
          <cell r="M1869">
            <v>0</v>
          </cell>
        </row>
        <row r="1870">
          <cell r="L1870">
            <v>0</v>
          </cell>
          <cell r="M1870">
            <v>0</v>
          </cell>
        </row>
        <row r="1871">
          <cell r="L1871">
            <v>0</v>
          </cell>
          <cell r="M1871">
            <v>0</v>
          </cell>
        </row>
        <row r="1872">
          <cell r="L1872">
            <v>0</v>
          </cell>
          <cell r="M1872">
            <v>0</v>
          </cell>
        </row>
        <row r="1873">
          <cell r="L1873">
            <v>0</v>
          </cell>
          <cell r="M1873">
            <v>0</v>
          </cell>
        </row>
        <row r="1874">
          <cell r="L1874">
            <v>0</v>
          </cell>
          <cell r="M1874">
            <v>0</v>
          </cell>
        </row>
        <row r="1875">
          <cell r="L1875">
            <v>0</v>
          </cell>
          <cell r="M1875">
            <v>0</v>
          </cell>
        </row>
        <row r="1876">
          <cell r="L1876">
            <v>0</v>
          </cell>
          <cell r="M1876">
            <v>0</v>
          </cell>
        </row>
        <row r="1877">
          <cell r="L1877">
            <v>0</v>
          </cell>
          <cell r="M1877">
            <v>0</v>
          </cell>
        </row>
        <row r="1878">
          <cell r="L1878">
            <v>0</v>
          </cell>
          <cell r="M1878">
            <v>0</v>
          </cell>
        </row>
        <row r="1879">
          <cell r="L1879">
            <v>0</v>
          </cell>
          <cell r="M1879">
            <v>0</v>
          </cell>
        </row>
        <row r="1880">
          <cell r="L1880">
            <v>0</v>
          </cell>
          <cell r="M1880">
            <v>0</v>
          </cell>
        </row>
        <row r="1881">
          <cell r="L1881">
            <v>0</v>
          </cell>
          <cell r="M1881">
            <v>0</v>
          </cell>
        </row>
        <row r="1882">
          <cell r="L1882">
            <v>0</v>
          </cell>
          <cell r="M1882">
            <v>0</v>
          </cell>
        </row>
        <row r="1883">
          <cell r="L1883">
            <v>0</v>
          </cell>
          <cell r="M1883">
            <v>0</v>
          </cell>
        </row>
        <row r="1884">
          <cell r="L1884">
            <v>0</v>
          </cell>
          <cell r="M1884">
            <v>0</v>
          </cell>
        </row>
        <row r="1885">
          <cell r="L1885">
            <v>0</v>
          </cell>
          <cell r="M1885">
            <v>0</v>
          </cell>
        </row>
        <row r="1886">
          <cell r="L1886">
            <v>0</v>
          </cell>
          <cell r="M1886">
            <v>0</v>
          </cell>
        </row>
        <row r="1887">
          <cell r="L1887">
            <v>0</v>
          </cell>
          <cell r="M1887">
            <v>0</v>
          </cell>
        </row>
        <row r="1888">
          <cell r="L1888">
            <v>0</v>
          </cell>
          <cell r="M1888">
            <v>0</v>
          </cell>
        </row>
        <row r="1889">
          <cell r="L1889">
            <v>0</v>
          </cell>
          <cell r="M1889">
            <v>0</v>
          </cell>
        </row>
        <row r="1890">
          <cell r="L1890">
            <v>0</v>
          </cell>
          <cell r="M1890">
            <v>0</v>
          </cell>
        </row>
        <row r="1891">
          <cell r="L1891">
            <v>0</v>
          </cell>
          <cell r="M1891">
            <v>0</v>
          </cell>
        </row>
        <row r="1892">
          <cell r="L1892">
            <v>0</v>
          </cell>
          <cell r="M1892">
            <v>0</v>
          </cell>
        </row>
        <row r="1893">
          <cell r="L1893">
            <v>0</v>
          </cell>
          <cell r="M1893">
            <v>0</v>
          </cell>
        </row>
        <row r="1894">
          <cell r="L1894">
            <v>0</v>
          </cell>
          <cell r="M1894">
            <v>0</v>
          </cell>
        </row>
        <row r="1895">
          <cell r="L1895">
            <v>0</v>
          </cell>
          <cell r="M1895">
            <v>0</v>
          </cell>
        </row>
        <row r="1896">
          <cell r="L1896">
            <v>0</v>
          </cell>
          <cell r="M1896">
            <v>0</v>
          </cell>
        </row>
        <row r="1897">
          <cell r="L1897">
            <v>0</v>
          </cell>
          <cell r="M1897">
            <v>0</v>
          </cell>
        </row>
        <row r="1898">
          <cell r="L1898">
            <v>0</v>
          </cell>
          <cell r="M1898">
            <v>0</v>
          </cell>
        </row>
        <row r="1899">
          <cell r="L1899">
            <v>0</v>
          </cell>
          <cell r="M1899">
            <v>0</v>
          </cell>
        </row>
        <row r="1900">
          <cell r="L1900">
            <v>0</v>
          </cell>
          <cell r="M1900">
            <v>0</v>
          </cell>
        </row>
        <row r="1901">
          <cell r="L1901">
            <v>0</v>
          </cell>
          <cell r="M1901">
            <v>0</v>
          </cell>
        </row>
        <row r="1902">
          <cell r="L1902">
            <v>0</v>
          </cell>
          <cell r="M1902">
            <v>0</v>
          </cell>
        </row>
        <row r="1903">
          <cell r="L1903">
            <v>0</v>
          </cell>
          <cell r="M1903">
            <v>0</v>
          </cell>
        </row>
        <row r="1904">
          <cell r="L1904">
            <v>0</v>
          </cell>
          <cell r="M1904">
            <v>0</v>
          </cell>
        </row>
        <row r="1905">
          <cell r="L1905">
            <v>0</v>
          </cell>
          <cell r="M1905">
            <v>0</v>
          </cell>
        </row>
        <row r="1906">
          <cell r="L1906">
            <v>0</v>
          </cell>
          <cell r="M1906">
            <v>0</v>
          </cell>
        </row>
        <row r="1907">
          <cell r="L1907">
            <v>0</v>
          </cell>
          <cell r="M1907">
            <v>0</v>
          </cell>
        </row>
        <row r="1908">
          <cell r="L1908">
            <v>0</v>
          </cell>
          <cell r="M1908">
            <v>0</v>
          </cell>
        </row>
        <row r="1909">
          <cell r="L1909">
            <v>0</v>
          </cell>
          <cell r="M1909">
            <v>0</v>
          </cell>
        </row>
        <row r="1910">
          <cell r="L1910">
            <v>0</v>
          </cell>
          <cell r="M1910">
            <v>0</v>
          </cell>
        </row>
        <row r="1911">
          <cell r="L1911">
            <v>0</v>
          </cell>
          <cell r="M1911">
            <v>0</v>
          </cell>
        </row>
        <row r="1912">
          <cell r="L1912">
            <v>0</v>
          </cell>
          <cell r="M1912">
            <v>0</v>
          </cell>
        </row>
        <row r="1913">
          <cell r="L1913">
            <v>0</v>
          </cell>
          <cell r="M1913">
            <v>0</v>
          </cell>
        </row>
        <row r="1914">
          <cell r="L1914">
            <v>0</v>
          </cell>
          <cell r="M1914">
            <v>0</v>
          </cell>
        </row>
        <row r="1915">
          <cell r="L1915">
            <v>0</v>
          </cell>
          <cell r="M1915">
            <v>0</v>
          </cell>
        </row>
        <row r="1916">
          <cell r="L1916">
            <v>0</v>
          </cell>
          <cell r="M1916">
            <v>0</v>
          </cell>
        </row>
        <row r="1917">
          <cell r="L1917">
            <v>0</v>
          </cell>
          <cell r="M1917">
            <v>0</v>
          </cell>
        </row>
        <row r="1918">
          <cell r="L1918">
            <v>0</v>
          </cell>
          <cell r="M1918">
            <v>0</v>
          </cell>
        </row>
        <row r="1919">
          <cell r="L1919">
            <v>0</v>
          </cell>
          <cell r="M1919">
            <v>0</v>
          </cell>
        </row>
        <row r="1920">
          <cell r="L1920">
            <v>0</v>
          </cell>
          <cell r="M1920">
            <v>0</v>
          </cell>
        </row>
        <row r="1921">
          <cell r="L1921">
            <v>0</v>
          </cell>
          <cell r="M1921">
            <v>0</v>
          </cell>
        </row>
        <row r="1922">
          <cell r="L1922">
            <v>0</v>
          </cell>
          <cell r="M1922">
            <v>0</v>
          </cell>
        </row>
        <row r="1923">
          <cell r="L1923">
            <v>0</v>
          </cell>
          <cell r="M1923">
            <v>0</v>
          </cell>
        </row>
        <row r="1924">
          <cell r="L1924">
            <v>0</v>
          </cell>
          <cell r="M1924">
            <v>0</v>
          </cell>
        </row>
        <row r="1925">
          <cell r="L1925">
            <v>0</v>
          </cell>
          <cell r="M1925">
            <v>0</v>
          </cell>
        </row>
        <row r="1926">
          <cell r="L1926">
            <v>0</v>
          </cell>
          <cell r="M1926">
            <v>0</v>
          </cell>
        </row>
        <row r="1927">
          <cell r="L1927">
            <v>0</v>
          </cell>
          <cell r="M1927">
            <v>0</v>
          </cell>
        </row>
        <row r="1928">
          <cell r="L1928">
            <v>0</v>
          </cell>
          <cell r="M1928">
            <v>0</v>
          </cell>
        </row>
        <row r="1929">
          <cell r="L1929">
            <v>0</v>
          </cell>
          <cell r="M1929">
            <v>0</v>
          </cell>
        </row>
        <row r="1930">
          <cell r="L1930">
            <v>0</v>
          </cell>
          <cell r="M1930">
            <v>0</v>
          </cell>
        </row>
        <row r="1931">
          <cell r="L1931">
            <v>0</v>
          </cell>
          <cell r="M1931">
            <v>0</v>
          </cell>
        </row>
        <row r="1932">
          <cell r="L1932">
            <v>0</v>
          </cell>
          <cell r="M1932">
            <v>0</v>
          </cell>
        </row>
        <row r="1933">
          <cell r="L1933">
            <v>0</v>
          </cell>
          <cell r="M1933">
            <v>0</v>
          </cell>
        </row>
        <row r="1934">
          <cell r="L1934">
            <v>0</v>
          </cell>
          <cell r="M1934">
            <v>0</v>
          </cell>
        </row>
        <row r="1935">
          <cell r="L1935">
            <v>0</v>
          </cell>
          <cell r="M1935">
            <v>0</v>
          </cell>
        </row>
        <row r="1936">
          <cell r="L1936">
            <v>0</v>
          </cell>
          <cell r="M1936">
            <v>0</v>
          </cell>
        </row>
        <row r="1937">
          <cell r="L1937">
            <v>0</v>
          </cell>
          <cell r="M1937">
            <v>0</v>
          </cell>
        </row>
        <row r="1938">
          <cell r="L1938">
            <v>0</v>
          </cell>
          <cell r="M1938">
            <v>0</v>
          </cell>
        </row>
        <row r="1939">
          <cell r="L1939">
            <v>0</v>
          </cell>
          <cell r="M1939">
            <v>0</v>
          </cell>
        </row>
        <row r="1940">
          <cell r="L1940">
            <v>0</v>
          </cell>
          <cell r="M1940">
            <v>0</v>
          </cell>
        </row>
        <row r="1941">
          <cell r="L1941">
            <v>0</v>
          </cell>
          <cell r="M1941">
            <v>0</v>
          </cell>
        </row>
        <row r="1942">
          <cell r="L1942">
            <v>0</v>
          </cell>
          <cell r="M1942">
            <v>0</v>
          </cell>
        </row>
        <row r="1943">
          <cell r="L1943">
            <v>0</v>
          </cell>
          <cell r="M1943">
            <v>0</v>
          </cell>
        </row>
        <row r="1944">
          <cell r="L1944">
            <v>0</v>
          </cell>
          <cell r="M1944">
            <v>0</v>
          </cell>
        </row>
        <row r="1945">
          <cell r="L1945">
            <v>0</v>
          </cell>
          <cell r="M1945">
            <v>0</v>
          </cell>
        </row>
        <row r="1946">
          <cell r="L1946">
            <v>0</v>
          </cell>
          <cell r="M1946">
            <v>0</v>
          </cell>
        </row>
        <row r="1947">
          <cell r="L1947">
            <v>0</v>
          </cell>
          <cell r="M1947">
            <v>0</v>
          </cell>
        </row>
        <row r="1948">
          <cell r="L1948">
            <v>0</v>
          </cell>
          <cell r="M1948">
            <v>0</v>
          </cell>
        </row>
        <row r="1949">
          <cell r="L1949">
            <v>0</v>
          </cell>
          <cell r="M1949">
            <v>0</v>
          </cell>
        </row>
        <row r="1950">
          <cell r="L1950">
            <v>0</v>
          </cell>
          <cell r="M1950">
            <v>0</v>
          </cell>
        </row>
        <row r="1951">
          <cell r="L1951">
            <v>0</v>
          </cell>
          <cell r="M1951">
            <v>0</v>
          </cell>
        </row>
        <row r="1952">
          <cell r="L1952">
            <v>0</v>
          </cell>
          <cell r="M1952">
            <v>0</v>
          </cell>
        </row>
        <row r="1953">
          <cell r="L1953">
            <v>0</v>
          </cell>
          <cell r="M1953">
            <v>0</v>
          </cell>
        </row>
        <row r="1954">
          <cell r="L1954">
            <v>0</v>
          </cell>
          <cell r="M1954">
            <v>0</v>
          </cell>
        </row>
        <row r="1955">
          <cell r="L1955">
            <v>0</v>
          </cell>
          <cell r="M1955">
            <v>0</v>
          </cell>
        </row>
        <row r="1956">
          <cell r="L1956">
            <v>0</v>
          </cell>
          <cell r="M1956">
            <v>0</v>
          </cell>
        </row>
        <row r="1957">
          <cell r="L1957">
            <v>0</v>
          </cell>
          <cell r="M1957">
            <v>0</v>
          </cell>
        </row>
        <row r="1958">
          <cell r="L1958">
            <v>0</v>
          </cell>
          <cell r="M1958">
            <v>0</v>
          </cell>
        </row>
        <row r="1959">
          <cell r="L1959">
            <v>0</v>
          </cell>
          <cell r="M1959">
            <v>0</v>
          </cell>
        </row>
        <row r="1960">
          <cell r="L1960">
            <v>0</v>
          </cell>
          <cell r="M1960">
            <v>0</v>
          </cell>
        </row>
        <row r="1961">
          <cell r="L1961">
            <v>0</v>
          </cell>
          <cell r="M1961">
            <v>0</v>
          </cell>
        </row>
        <row r="1962">
          <cell r="L1962">
            <v>0</v>
          </cell>
          <cell r="M1962">
            <v>0</v>
          </cell>
        </row>
        <row r="1963">
          <cell r="L1963">
            <v>0</v>
          </cell>
          <cell r="M1963">
            <v>0</v>
          </cell>
        </row>
        <row r="1964">
          <cell r="L1964">
            <v>0</v>
          </cell>
          <cell r="M1964">
            <v>0</v>
          </cell>
        </row>
        <row r="1965">
          <cell r="L1965">
            <v>0</v>
          </cell>
          <cell r="M1965">
            <v>0</v>
          </cell>
        </row>
        <row r="1966">
          <cell r="L1966">
            <v>0</v>
          </cell>
          <cell r="M1966">
            <v>0</v>
          </cell>
        </row>
        <row r="1967">
          <cell r="L1967">
            <v>0</v>
          </cell>
          <cell r="M1967">
            <v>0</v>
          </cell>
        </row>
        <row r="1968">
          <cell r="L1968">
            <v>0</v>
          </cell>
          <cell r="M1968">
            <v>0</v>
          </cell>
        </row>
        <row r="1969">
          <cell r="L1969">
            <v>0</v>
          </cell>
          <cell r="M1969">
            <v>0</v>
          </cell>
        </row>
        <row r="1970">
          <cell r="L1970">
            <v>0</v>
          </cell>
          <cell r="M1970">
            <v>0</v>
          </cell>
        </row>
        <row r="1971">
          <cell r="L1971">
            <v>0</v>
          </cell>
          <cell r="M1971">
            <v>0</v>
          </cell>
        </row>
        <row r="1972">
          <cell r="L1972">
            <v>0</v>
          </cell>
          <cell r="M1972">
            <v>0</v>
          </cell>
        </row>
        <row r="1973">
          <cell r="L1973">
            <v>0</v>
          </cell>
          <cell r="M1973">
            <v>0</v>
          </cell>
        </row>
        <row r="1974">
          <cell r="L1974">
            <v>0</v>
          </cell>
          <cell r="M1974">
            <v>0</v>
          </cell>
        </row>
        <row r="1975">
          <cell r="L1975">
            <v>0</v>
          </cell>
          <cell r="M1975">
            <v>0</v>
          </cell>
        </row>
        <row r="1976">
          <cell r="L1976">
            <v>0</v>
          </cell>
          <cell r="M1976">
            <v>0</v>
          </cell>
        </row>
        <row r="1977">
          <cell r="L1977">
            <v>0</v>
          </cell>
          <cell r="M1977">
            <v>0</v>
          </cell>
        </row>
        <row r="1978">
          <cell r="L1978">
            <v>0</v>
          </cell>
          <cell r="M1978">
            <v>0</v>
          </cell>
        </row>
        <row r="1979">
          <cell r="L1979">
            <v>0</v>
          </cell>
          <cell r="M1979">
            <v>0</v>
          </cell>
        </row>
        <row r="1980">
          <cell r="L1980">
            <v>0</v>
          </cell>
          <cell r="M1980">
            <v>0</v>
          </cell>
        </row>
        <row r="1981">
          <cell r="L1981">
            <v>0</v>
          </cell>
          <cell r="M1981">
            <v>0</v>
          </cell>
        </row>
        <row r="1982">
          <cell r="L1982">
            <v>0</v>
          </cell>
          <cell r="M1982">
            <v>0</v>
          </cell>
        </row>
        <row r="1983">
          <cell r="L1983">
            <v>0</v>
          </cell>
          <cell r="M1983">
            <v>0</v>
          </cell>
        </row>
        <row r="1984">
          <cell r="L1984">
            <v>0</v>
          </cell>
          <cell r="M1984">
            <v>0</v>
          </cell>
        </row>
        <row r="1985">
          <cell r="L1985">
            <v>0</v>
          </cell>
          <cell r="M1985">
            <v>0</v>
          </cell>
        </row>
        <row r="1986">
          <cell r="L1986">
            <v>0</v>
          </cell>
          <cell r="M1986">
            <v>0</v>
          </cell>
        </row>
        <row r="1987">
          <cell r="L1987">
            <v>0</v>
          </cell>
          <cell r="M1987">
            <v>0</v>
          </cell>
        </row>
        <row r="1988">
          <cell r="L1988">
            <v>0</v>
          </cell>
          <cell r="M1988">
            <v>0</v>
          </cell>
        </row>
        <row r="1989">
          <cell r="L1989">
            <v>0</v>
          </cell>
          <cell r="M1989">
            <v>0</v>
          </cell>
        </row>
        <row r="1990">
          <cell r="L1990">
            <v>0</v>
          </cell>
          <cell r="M1990">
            <v>0</v>
          </cell>
        </row>
        <row r="1991">
          <cell r="L1991">
            <v>0</v>
          </cell>
          <cell r="M1991">
            <v>0</v>
          </cell>
        </row>
        <row r="1992">
          <cell r="L1992">
            <v>0</v>
          </cell>
          <cell r="M1992">
            <v>0</v>
          </cell>
        </row>
        <row r="1993">
          <cell r="L1993">
            <v>0</v>
          </cell>
          <cell r="M1993">
            <v>0</v>
          </cell>
        </row>
        <row r="1994">
          <cell r="L1994">
            <v>0</v>
          </cell>
          <cell r="M1994">
            <v>0</v>
          </cell>
        </row>
        <row r="1995">
          <cell r="L1995">
            <v>0</v>
          </cell>
          <cell r="M1995">
            <v>0</v>
          </cell>
        </row>
        <row r="1996">
          <cell r="L1996">
            <v>0</v>
          </cell>
          <cell r="M1996">
            <v>0</v>
          </cell>
        </row>
        <row r="1997">
          <cell r="L1997">
            <v>0</v>
          </cell>
          <cell r="M1997">
            <v>0</v>
          </cell>
        </row>
        <row r="1998">
          <cell r="L1998">
            <v>0</v>
          </cell>
          <cell r="M1998">
            <v>0</v>
          </cell>
        </row>
        <row r="1999">
          <cell r="L1999">
            <v>0</v>
          </cell>
          <cell r="M1999">
            <v>0</v>
          </cell>
        </row>
        <row r="2000">
          <cell r="L2000">
            <v>0</v>
          </cell>
          <cell r="M2000">
            <v>0</v>
          </cell>
        </row>
        <row r="2001">
          <cell r="L2001">
            <v>0</v>
          </cell>
          <cell r="M2001">
            <v>0</v>
          </cell>
        </row>
        <row r="2002">
          <cell r="L2002">
            <v>0</v>
          </cell>
          <cell r="M2002">
            <v>0</v>
          </cell>
        </row>
        <row r="2003">
          <cell r="L2003">
            <v>0</v>
          </cell>
          <cell r="M2003">
            <v>0</v>
          </cell>
        </row>
        <row r="2004">
          <cell r="L2004">
            <v>0</v>
          </cell>
          <cell r="M2004">
            <v>0</v>
          </cell>
        </row>
        <row r="2005">
          <cell r="L2005">
            <v>0</v>
          </cell>
          <cell r="M2005">
            <v>0</v>
          </cell>
        </row>
        <row r="2006">
          <cell r="L2006">
            <v>0</v>
          </cell>
          <cell r="M2006">
            <v>0</v>
          </cell>
        </row>
        <row r="2007">
          <cell r="L2007">
            <v>0</v>
          </cell>
          <cell r="M2007">
            <v>0</v>
          </cell>
        </row>
        <row r="2008">
          <cell r="L2008">
            <v>0</v>
          </cell>
          <cell r="M2008">
            <v>0</v>
          </cell>
        </row>
        <row r="2009">
          <cell r="L2009">
            <v>0</v>
          </cell>
          <cell r="M2009">
            <v>0</v>
          </cell>
        </row>
        <row r="2010">
          <cell r="L2010">
            <v>0</v>
          </cell>
          <cell r="M2010">
            <v>0</v>
          </cell>
        </row>
        <row r="2011">
          <cell r="L2011">
            <v>0</v>
          </cell>
          <cell r="M2011">
            <v>0</v>
          </cell>
        </row>
        <row r="2012">
          <cell r="L2012">
            <v>0</v>
          </cell>
          <cell r="M2012">
            <v>0</v>
          </cell>
        </row>
        <row r="2013">
          <cell r="L2013">
            <v>0</v>
          </cell>
          <cell r="M2013">
            <v>0</v>
          </cell>
        </row>
        <row r="2014">
          <cell r="L2014">
            <v>0</v>
          </cell>
          <cell r="M2014">
            <v>0</v>
          </cell>
        </row>
        <row r="2015">
          <cell r="L2015">
            <v>0</v>
          </cell>
          <cell r="M2015">
            <v>0</v>
          </cell>
        </row>
        <row r="2016">
          <cell r="L2016">
            <v>0</v>
          </cell>
          <cell r="M2016">
            <v>0</v>
          </cell>
        </row>
        <row r="2017">
          <cell r="L2017">
            <v>0</v>
          </cell>
          <cell r="M2017">
            <v>0</v>
          </cell>
        </row>
        <row r="2018">
          <cell r="L2018">
            <v>0</v>
          </cell>
          <cell r="M2018">
            <v>0</v>
          </cell>
        </row>
        <row r="2019">
          <cell r="L2019">
            <v>0</v>
          </cell>
          <cell r="M2019">
            <v>0</v>
          </cell>
        </row>
        <row r="2020">
          <cell r="L2020">
            <v>0</v>
          </cell>
          <cell r="M2020">
            <v>0</v>
          </cell>
        </row>
        <row r="2021">
          <cell r="L2021">
            <v>0</v>
          </cell>
          <cell r="M2021">
            <v>0</v>
          </cell>
        </row>
        <row r="2022">
          <cell r="L2022">
            <v>0</v>
          </cell>
          <cell r="M2022">
            <v>0</v>
          </cell>
        </row>
        <row r="2023">
          <cell r="L2023">
            <v>0</v>
          </cell>
          <cell r="M2023">
            <v>0</v>
          </cell>
        </row>
        <row r="2024">
          <cell r="L2024">
            <v>0</v>
          </cell>
          <cell r="M2024">
            <v>0</v>
          </cell>
        </row>
        <row r="2025">
          <cell r="L2025">
            <v>0</v>
          </cell>
          <cell r="M2025">
            <v>0</v>
          </cell>
        </row>
        <row r="2026">
          <cell r="L2026">
            <v>0</v>
          </cell>
          <cell r="M2026">
            <v>0</v>
          </cell>
        </row>
        <row r="2027">
          <cell r="L2027">
            <v>0</v>
          </cell>
          <cell r="M2027">
            <v>0</v>
          </cell>
        </row>
        <row r="2028">
          <cell r="L2028">
            <v>0</v>
          </cell>
          <cell r="M2028">
            <v>0</v>
          </cell>
        </row>
        <row r="2029">
          <cell r="L2029">
            <v>0</v>
          </cell>
          <cell r="M2029">
            <v>0</v>
          </cell>
        </row>
        <row r="2030">
          <cell r="L2030">
            <v>0</v>
          </cell>
          <cell r="M2030">
            <v>0</v>
          </cell>
        </row>
        <row r="2031">
          <cell r="L2031">
            <v>0</v>
          </cell>
          <cell r="M2031">
            <v>0</v>
          </cell>
        </row>
        <row r="2032">
          <cell r="L2032">
            <v>0</v>
          </cell>
          <cell r="M2032">
            <v>0</v>
          </cell>
        </row>
        <row r="2033">
          <cell r="L2033">
            <v>0</v>
          </cell>
          <cell r="M2033">
            <v>0</v>
          </cell>
        </row>
        <row r="2034">
          <cell r="L2034">
            <v>0</v>
          </cell>
          <cell r="M2034">
            <v>0</v>
          </cell>
        </row>
        <row r="2035">
          <cell r="L2035">
            <v>0</v>
          </cell>
          <cell r="M2035">
            <v>0</v>
          </cell>
        </row>
        <row r="2036">
          <cell r="L2036">
            <v>0</v>
          </cell>
          <cell r="M2036">
            <v>0</v>
          </cell>
        </row>
        <row r="2037">
          <cell r="L2037">
            <v>0</v>
          </cell>
          <cell r="M2037">
            <v>0</v>
          </cell>
        </row>
        <row r="2038">
          <cell r="L2038">
            <v>0</v>
          </cell>
          <cell r="M2038">
            <v>0</v>
          </cell>
        </row>
        <row r="2039">
          <cell r="L2039">
            <v>0</v>
          </cell>
          <cell r="M2039">
            <v>0</v>
          </cell>
        </row>
        <row r="2040">
          <cell r="L2040">
            <v>0</v>
          </cell>
          <cell r="M2040">
            <v>0</v>
          </cell>
        </row>
        <row r="2041">
          <cell r="L2041">
            <v>0</v>
          </cell>
          <cell r="M2041">
            <v>0</v>
          </cell>
        </row>
        <row r="2042">
          <cell r="L2042">
            <v>0</v>
          </cell>
          <cell r="M2042">
            <v>0</v>
          </cell>
        </row>
        <row r="2043">
          <cell r="L2043">
            <v>0</v>
          </cell>
          <cell r="M2043">
            <v>0</v>
          </cell>
        </row>
        <row r="2044">
          <cell r="L2044">
            <v>0</v>
          </cell>
          <cell r="M2044">
            <v>0</v>
          </cell>
        </row>
        <row r="2045">
          <cell r="L2045">
            <v>0</v>
          </cell>
          <cell r="M2045">
            <v>0</v>
          </cell>
        </row>
        <row r="2046">
          <cell r="L2046">
            <v>0</v>
          </cell>
          <cell r="M2046">
            <v>0</v>
          </cell>
        </row>
        <row r="2047">
          <cell r="L2047">
            <v>0</v>
          </cell>
          <cell r="M2047">
            <v>0</v>
          </cell>
        </row>
        <row r="2048">
          <cell r="L2048">
            <v>0</v>
          </cell>
          <cell r="M2048">
            <v>0</v>
          </cell>
        </row>
        <row r="2049">
          <cell r="L2049">
            <v>0</v>
          </cell>
          <cell r="M2049">
            <v>0</v>
          </cell>
        </row>
        <row r="2050">
          <cell r="L2050">
            <v>0</v>
          </cell>
          <cell r="M2050">
            <v>0</v>
          </cell>
        </row>
        <row r="2051">
          <cell r="L2051">
            <v>0</v>
          </cell>
          <cell r="M2051">
            <v>0</v>
          </cell>
        </row>
        <row r="2052">
          <cell r="L2052">
            <v>0</v>
          </cell>
          <cell r="M2052">
            <v>0</v>
          </cell>
        </row>
        <row r="2053">
          <cell r="L2053">
            <v>0</v>
          </cell>
          <cell r="M2053">
            <v>0</v>
          </cell>
        </row>
        <row r="2054">
          <cell r="L2054">
            <v>0</v>
          </cell>
          <cell r="M2054">
            <v>0</v>
          </cell>
        </row>
        <row r="2055">
          <cell r="L2055">
            <v>0</v>
          </cell>
          <cell r="M2055">
            <v>0</v>
          </cell>
        </row>
        <row r="2056">
          <cell r="L2056">
            <v>0</v>
          </cell>
          <cell r="M2056">
            <v>0</v>
          </cell>
        </row>
        <row r="2057">
          <cell r="L2057">
            <v>0</v>
          </cell>
          <cell r="M2057">
            <v>0</v>
          </cell>
        </row>
        <row r="2058">
          <cell r="L2058">
            <v>0</v>
          </cell>
          <cell r="M2058">
            <v>0</v>
          </cell>
        </row>
        <row r="2059">
          <cell r="L2059">
            <v>0</v>
          </cell>
          <cell r="M2059">
            <v>0</v>
          </cell>
        </row>
        <row r="2060">
          <cell r="L2060">
            <v>0</v>
          </cell>
          <cell r="M2060">
            <v>0</v>
          </cell>
        </row>
        <row r="2061">
          <cell r="L2061">
            <v>0</v>
          </cell>
          <cell r="M2061">
            <v>0</v>
          </cell>
        </row>
        <row r="2062">
          <cell r="L2062">
            <v>0</v>
          </cell>
          <cell r="M2062">
            <v>0</v>
          </cell>
        </row>
        <row r="2063">
          <cell r="L2063">
            <v>0</v>
          </cell>
          <cell r="M2063">
            <v>0</v>
          </cell>
        </row>
        <row r="2064">
          <cell r="L2064">
            <v>0</v>
          </cell>
          <cell r="M2064">
            <v>0</v>
          </cell>
        </row>
        <row r="2065">
          <cell r="L2065">
            <v>0</v>
          </cell>
          <cell r="M2065">
            <v>0</v>
          </cell>
        </row>
        <row r="2066">
          <cell r="L2066">
            <v>0</v>
          </cell>
          <cell r="M2066">
            <v>0</v>
          </cell>
        </row>
        <row r="2067">
          <cell r="L2067">
            <v>0</v>
          </cell>
          <cell r="M2067">
            <v>0</v>
          </cell>
        </row>
        <row r="2068">
          <cell r="L2068">
            <v>0</v>
          </cell>
          <cell r="M2068">
            <v>0</v>
          </cell>
        </row>
        <row r="2069">
          <cell r="L2069">
            <v>0</v>
          </cell>
          <cell r="M2069">
            <v>0</v>
          </cell>
        </row>
        <row r="2070">
          <cell r="L2070">
            <v>0</v>
          </cell>
          <cell r="M2070">
            <v>0</v>
          </cell>
        </row>
        <row r="2071">
          <cell r="L2071">
            <v>0</v>
          </cell>
          <cell r="M2071">
            <v>0</v>
          </cell>
        </row>
        <row r="2072">
          <cell r="L2072">
            <v>0</v>
          </cell>
          <cell r="M2072">
            <v>0</v>
          </cell>
        </row>
        <row r="2073">
          <cell r="L2073">
            <v>0</v>
          </cell>
          <cell r="M2073">
            <v>0</v>
          </cell>
        </row>
        <row r="2074">
          <cell r="L2074">
            <v>0</v>
          </cell>
          <cell r="M2074">
            <v>0</v>
          </cell>
        </row>
        <row r="2075">
          <cell r="L2075">
            <v>0</v>
          </cell>
          <cell r="M2075">
            <v>0</v>
          </cell>
        </row>
        <row r="2076">
          <cell r="L2076">
            <v>0</v>
          </cell>
          <cell r="M2076">
            <v>0</v>
          </cell>
        </row>
        <row r="2077">
          <cell r="L2077">
            <v>0</v>
          </cell>
          <cell r="M2077">
            <v>0</v>
          </cell>
        </row>
        <row r="2078">
          <cell r="L2078">
            <v>0</v>
          </cell>
          <cell r="M2078">
            <v>0</v>
          </cell>
        </row>
        <row r="2079">
          <cell r="L2079">
            <v>0</v>
          </cell>
          <cell r="M2079">
            <v>0</v>
          </cell>
        </row>
        <row r="2080">
          <cell r="L2080">
            <v>0</v>
          </cell>
          <cell r="M2080">
            <v>0</v>
          </cell>
        </row>
        <row r="2081">
          <cell r="L2081">
            <v>0</v>
          </cell>
          <cell r="M2081">
            <v>0</v>
          </cell>
        </row>
        <row r="2082">
          <cell r="L2082">
            <v>0</v>
          </cell>
          <cell r="M2082">
            <v>0</v>
          </cell>
        </row>
        <row r="2083">
          <cell r="L2083">
            <v>0</v>
          </cell>
          <cell r="M2083">
            <v>0</v>
          </cell>
        </row>
        <row r="2084">
          <cell r="L2084">
            <v>0</v>
          </cell>
          <cell r="M2084">
            <v>0</v>
          </cell>
        </row>
        <row r="2085">
          <cell r="L2085">
            <v>0</v>
          </cell>
          <cell r="M2085">
            <v>0</v>
          </cell>
        </row>
        <row r="2086">
          <cell r="L2086">
            <v>0</v>
          </cell>
          <cell r="M2086">
            <v>0</v>
          </cell>
        </row>
        <row r="2087">
          <cell r="L2087">
            <v>0</v>
          </cell>
          <cell r="M2087">
            <v>0</v>
          </cell>
        </row>
        <row r="2088">
          <cell r="L2088">
            <v>0</v>
          </cell>
          <cell r="M2088">
            <v>0</v>
          </cell>
        </row>
        <row r="2089">
          <cell r="L2089">
            <v>0</v>
          </cell>
          <cell r="M2089">
            <v>0</v>
          </cell>
        </row>
        <row r="2090">
          <cell r="L2090">
            <v>0</v>
          </cell>
          <cell r="M2090">
            <v>0</v>
          </cell>
        </row>
        <row r="2091">
          <cell r="L2091">
            <v>0</v>
          </cell>
          <cell r="M2091">
            <v>0</v>
          </cell>
        </row>
        <row r="2092">
          <cell r="L2092">
            <v>0</v>
          </cell>
          <cell r="M2092">
            <v>0</v>
          </cell>
        </row>
        <row r="2093">
          <cell r="L2093">
            <v>0</v>
          </cell>
          <cell r="M2093">
            <v>0</v>
          </cell>
        </row>
        <row r="2094">
          <cell r="L2094">
            <v>0</v>
          </cell>
          <cell r="M2094">
            <v>0</v>
          </cell>
        </row>
        <row r="2095">
          <cell r="L2095">
            <v>0</v>
          </cell>
          <cell r="M2095">
            <v>0</v>
          </cell>
        </row>
        <row r="2096">
          <cell r="L2096">
            <v>0</v>
          </cell>
          <cell r="M2096">
            <v>0</v>
          </cell>
        </row>
        <row r="2097">
          <cell r="L2097">
            <v>0</v>
          </cell>
          <cell r="M2097">
            <v>0</v>
          </cell>
        </row>
        <row r="2098">
          <cell r="L2098">
            <v>0</v>
          </cell>
          <cell r="M2098">
            <v>0</v>
          </cell>
        </row>
        <row r="2099">
          <cell r="L2099">
            <v>0</v>
          </cell>
          <cell r="M2099">
            <v>0</v>
          </cell>
        </row>
        <row r="2100">
          <cell r="L2100">
            <v>0</v>
          </cell>
          <cell r="M2100">
            <v>0</v>
          </cell>
        </row>
        <row r="2101">
          <cell r="L2101">
            <v>0</v>
          </cell>
          <cell r="M2101">
            <v>0</v>
          </cell>
        </row>
        <row r="2102">
          <cell r="L2102">
            <v>0</v>
          </cell>
          <cell r="M2102">
            <v>0</v>
          </cell>
        </row>
        <row r="2103">
          <cell r="L2103">
            <v>0</v>
          </cell>
          <cell r="M2103">
            <v>0</v>
          </cell>
        </row>
        <row r="2104">
          <cell r="L2104">
            <v>0</v>
          </cell>
          <cell r="M2104">
            <v>0</v>
          </cell>
        </row>
        <row r="2105">
          <cell r="L2105">
            <v>0</v>
          </cell>
          <cell r="M2105">
            <v>0</v>
          </cell>
        </row>
        <row r="2106">
          <cell r="L2106">
            <v>0</v>
          </cell>
          <cell r="M2106">
            <v>0</v>
          </cell>
        </row>
        <row r="2107">
          <cell r="L2107">
            <v>0</v>
          </cell>
          <cell r="M2107">
            <v>0</v>
          </cell>
        </row>
        <row r="2108">
          <cell r="L2108">
            <v>0</v>
          </cell>
          <cell r="M2108">
            <v>0</v>
          </cell>
        </row>
        <row r="2109">
          <cell r="L2109">
            <v>0</v>
          </cell>
          <cell r="M2109">
            <v>0</v>
          </cell>
        </row>
        <row r="2110">
          <cell r="L2110">
            <v>0</v>
          </cell>
          <cell r="M2110">
            <v>0</v>
          </cell>
        </row>
        <row r="2111">
          <cell r="L2111">
            <v>0</v>
          </cell>
          <cell r="M2111">
            <v>0</v>
          </cell>
        </row>
        <row r="2112">
          <cell r="L2112">
            <v>0</v>
          </cell>
          <cell r="M2112">
            <v>0</v>
          </cell>
        </row>
        <row r="2113">
          <cell r="L2113">
            <v>0</v>
          </cell>
          <cell r="M2113">
            <v>0</v>
          </cell>
        </row>
        <row r="2114">
          <cell r="L2114">
            <v>0</v>
          </cell>
          <cell r="M2114">
            <v>0</v>
          </cell>
        </row>
        <row r="2115">
          <cell r="L2115">
            <v>0</v>
          </cell>
          <cell r="M2115">
            <v>0</v>
          </cell>
        </row>
        <row r="2116">
          <cell r="L2116">
            <v>0</v>
          </cell>
          <cell r="M2116">
            <v>0</v>
          </cell>
        </row>
        <row r="2117">
          <cell r="L2117">
            <v>0</v>
          </cell>
          <cell r="M2117">
            <v>0</v>
          </cell>
        </row>
        <row r="2118">
          <cell r="L2118">
            <v>0</v>
          </cell>
          <cell r="M2118">
            <v>0</v>
          </cell>
        </row>
        <row r="2119">
          <cell r="L2119">
            <v>0</v>
          </cell>
          <cell r="M2119">
            <v>0</v>
          </cell>
        </row>
        <row r="2120">
          <cell r="L2120">
            <v>0</v>
          </cell>
          <cell r="M2120">
            <v>0</v>
          </cell>
        </row>
        <row r="2121">
          <cell r="L2121">
            <v>0</v>
          </cell>
          <cell r="M2121">
            <v>0</v>
          </cell>
        </row>
        <row r="2122">
          <cell r="L2122">
            <v>0</v>
          </cell>
          <cell r="M2122">
            <v>0</v>
          </cell>
        </row>
        <row r="2123">
          <cell r="L2123">
            <v>0</v>
          </cell>
          <cell r="M2123">
            <v>0</v>
          </cell>
        </row>
        <row r="2124">
          <cell r="L2124">
            <v>0</v>
          </cell>
          <cell r="M2124">
            <v>0</v>
          </cell>
        </row>
        <row r="2125">
          <cell r="L2125">
            <v>0</v>
          </cell>
          <cell r="M2125">
            <v>0</v>
          </cell>
        </row>
        <row r="2126">
          <cell r="L2126">
            <v>0</v>
          </cell>
          <cell r="M2126">
            <v>0</v>
          </cell>
        </row>
        <row r="2127">
          <cell r="L2127">
            <v>0</v>
          </cell>
          <cell r="M2127">
            <v>0</v>
          </cell>
        </row>
        <row r="2128">
          <cell r="L2128">
            <v>0</v>
          </cell>
          <cell r="M2128">
            <v>0</v>
          </cell>
        </row>
        <row r="2129">
          <cell r="L2129">
            <v>0</v>
          </cell>
          <cell r="M2129">
            <v>0</v>
          </cell>
        </row>
        <row r="2130">
          <cell r="L2130">
            <v>0</v>
          </cell>
          <cell r="M2130">
            <v>0</v>
          </cell>
        </row>
        <row r="2131">
          <cell r="L2131">
            <v>0</v>
          </cell>
          <cell r="M2131">
            <v>0</v>
          </cell>
        </row>
        <row r="2132">
          <cell r="L2132">
            <v>0</v>
          </cell>
          <cell r="M2132">
            <v>0</v>
          </cell>
        </row>
        <row r="2133">
          <cell r="L2133">
            <v>0</v>
          </cell>
          <cell r="M2133">
            <v>0</v>
          </cell>
        </row>
        <row r="2134">
          <cell r="L2134">
            <v>0</v>
          </cell>
          <cell r="M2134">
            <v>0</v>
          </cell>
        </row>
        <row r="2135">
          <cell r="L2135">
            <v>0</v>
          </cell>
          <cell r="M2135">
            <v>0</v>
          </cell>
        </row>
        <row r="2136">
          <cell r="L2136">
            <v>0</v>
          </cell>
          <cell r="M2136">
            <v>0</v>
          </cell>
        </row>
        <row r="2137">
          <cell r="L2137">
            <v>0</v>
          </cell>
          <cell r="M2137">
            <v>0</v>
          </cell>
        </row>
        <row r="2138">
          <cell r="L2138">
            <v>0</v>
          </cell>
          <cell r="M2138">
            <v>0</v>
          </cell>
        </row>
        <row r="2139">
          <cell r="L2139">
            <v>0</v>
          </cell>
          <cell r="M2139">
            <v>0</v>
          </cell>
        </row>
        <row r="2140">
          <cell r="L2140">
            <v>0</v>
          </cell>
          <cell r="M2140">
            <v>0</v>
          </cell>
        </row>
        <row r="2141">
          <cell r="L2141">
            <v>0</v>
          </cell>
          <cell r="M2141">
            <v>0</v>
          </cell>
        </row>
        <row r="2142">
          <cell r="L2142">
            <v>0</v>
          </cell>
          <cell r="M2142">
            <v>0</v>
          </cell>
        </row>
        <row r="2143">
          <cell r="L2143">
            <v>0</v>
          </cell>
          <cell r="M2143">
            <v>0</v>
          </cell>
        </row>
        <row r="2144">
          <cell r="L2144">
            <v>0</v>
          </cell>
          <cell r="M2144">
            <v>0</v>
          </cell>
        </row>
        <row r="2145">
          <cell r="L2145">
            <v>0</v>
          </cell>
          <cell r="M2145">
            <v>0</v>
          </cell>
        </row>
        <row r="2146">
          <cell r="L2146">
            <v>0</v>
          </cell>
          <cell r="M2146">
            <v>0</v>
          </cell>
        </row>
        <row r="2147">
          <cell r="L2147">
            <v>0</v>
          </cell>
          <cell r="M2147">
            <v>0</v>
          </cell>
        </row>
        <row r="2148">
          <cell r="L2148">
            <v>0</v>
          </cell>
          <cell r="M2148">
            <v>0</v>
          </cell>
        </row>
        <row r="2149">
          <cell r="L2149">
            <v>0</v>
          </cell>
          <cell r="M2149">
            <v>0</v>
          </cell>
        </row>
        <row r="2150">
          <cell r="L2150">
            <v>0</v>
          </cell>
          <cell r="M2150">
            <v>0</v>
          </cell>
        </row>
        <row r="2151">
          <cell r="L2151">
            <v>0</v>
          </cell>
          <cell r="M2151">
            <v>0</v>
          </cell>
        </row>
        <row r="2152">
          <cell r="L2152">
            <v>0</v>
          </cell>
          <cell r="M2152">
            <v>0</v>
          </cell>
        </row>
        <row r="2153">
          <cell r="L2153">
            <v>0</v>
          </cell>
          <cell r="M2153">
            <v>0</v>
          </cell>
        </row>
        <row r="2154">
          <cell r="L2154">
            <v>0</v>
          </cell>
          <cell r="M2154">
            <v>0</v>
          </cell>
        </row>
        <row r="2155">
          <cell r="L2155">
            <v>0</v>
          </cell>
          <cell r="M2155">
            <v>0</v>
          </cell>
        </row>
        <row r="2156">
          <cell r="L2156">
            <v>0</v>
          </cell>
          <cell r="M2156">
            <v>0</v>
          </cell>
        </row>
        <row r="2157">
          <cell r="L2157">
            <v>0</v>
          </cell>
          <cell r="M2157">
            <v>0</v>
          </cell>
        </row>
        <row r="2158">
          <cell r="L2158">
            <v>0</v>
          </cell>
          <cell r="M2158">
            <v>0</v>
          </cell>
        </row>
        <row r="2159">
          <cell r="L2159">
            <v>0</v>
          </cell>
          <cell r="M2159">
            <v>0</v>
          </cell>
        </row>
        <row r="2160">
          <cell r="L2160">
            <v>0</v>
          </cell>
          <cell r="M2160">
            <v>0</v>
          </cell>
        </row>
        <row r="2161">
          <cell r="L2161">
            <v>0</v>
          </cell>
          <cell r="M2161">
            <v>0</v>
          </cell>
        </row>
        <row r="2162">
          <cell r="L2162">
            <v>0</v>
          </cell>
          <cell r="M2162">
            <v>0</v>
          </cell>
        </row>
        <row r="2163">
          <cell r="L2163">
            <v>0</v>
          </cell>
          <cell r="M2163">
            <v>0</v>
          </cell>
        </row>
        <row r="2164">
          <cell r="L2164">
            <v>0</v>
          </cell>
          <cell r="M2164">
            <v>0</v>
          </cell>
        </row>
        <row r="2165">
          <cell r="L2165">
            <v>0</v>
          </cell>
          <cell r="M2165">
            <v>0</v>
          </cell>
        </row>
        <row r="2166">
          <cell r="L2166">
            <v>0</v>
          </cell>
          <cell r="M2166">
            <v>0</v>
          </cell>
        </row>
        <row r="2167">
          <cell r="L2167">
            <v>0</v>
          </cell>
          <cell r="M2167">
            <v>0</v>
          </cell>
        </row>
        <row r="2168">
          <cell r="L2168">
            <v>0</v>
          </cell>
          <cell r="M2168">
            <v>0</v>
          </cell>
        </row>
        <row r="2169">
          <cell r="L2169">
            <v>0</v>
          </cell>
          <cell r="M2169">
            <v>0</v>
          </cell>
        </row>
        <row r="2170">
          <cell r="L2170">
            <v>0</v>
          </cell>
          <cell r="M2170">
            <v>0</v>
          </cell>
        </row>
        <row r="2171">
          <cell r="L2171">
            <v>0</v>
          </cell>
          <cell r="M2171">
            <v>0</v>
          </cell>
        </row>
        <row r="2172">
          <cell r="L2172">
            <v>0</v>
          </cell>
          <cell r="M2172">
            <v>0</v>
          </cell>
        </row>
        <row r="2173">
          <cell r="L2173">
            <v>0</v>
          </cell>
          <cell r="M2173">
            <v>0</v>
          </cell>
        </row>
        <row r="2174">
          <cell r="L2174">
            <v>0</v>
          </cell>
          <cell r="M2174">
            <v>0</v>
          </cell>
        </row>
        <row r="2175">
          <cell r="L2175">
            <v>0</v>
          </cell>
          <cell r="M2175">
            <v>0</v>
          </cell>
        </row>
        <row r="2176">
          <cell r="L2176">
            <v>0</v>
          </cell>
          <cell r="M2176">
            <v>0</v>
          </cell>
        </row>
        <row r="2177">
          <cell r="L2177">
            <v>0</v>
          </cell>
          <cell r="M2177">
            <v>0</v>
          </cell>
        </row>
        <row r="2178">
          <cell r="L2178">
            <v>0</v>
          </cell>
          <cell r="M2178">
            <v>0</v>
          </cell>
        </row>
        <row r="2179">
          <cell r="L2179">
            <v>0</v>
          </cell>
          <cell r="M2179">
            <v>0</v>
          </cell>
        </row>
        <row r="2180">
          <cell r="L2180">
            <v>0</v>
          </cell>
          <cell r="M2180">
            <v>0</v>
          </cell>
        </row>
        <row r="2181">
          <cell r="L2181">
            <v>0</v>
          </cell>
          <cell r="M2181">
            <v>0</v>
          </cell>
        </row>
        <row r="2182">
          <cell r="L2182">
            <v>0</v>
          </cell>
          <cell r="M2182">
            <v>0</v>
          </cell>
        </row>
        <row r="2183">
          <cell r="L2183">
            <v>0</v>
          </cell>
          <cell r="M2183">
            <v>0</v>
          </cell>
        </row>
        <row r="2184">
          <cell r="L2184">
            <v>0</v>
          </cell>
          <cell r="M2184">
            <v>0</v>
          </cell>
        </row>
        <row r="2185">
          <cell r="L2185">
            <v>0</v>
          </cell>
          <cell r="M2185">
            <v>0</v>
          </cell>
        </row>
        <row r="2186">
          <cell r="L2186">
            <v>0</v>
          </cell>
          <cell r="M2186">
            <v>0</v>
          </cell>
        </row>
        <row r="2187">
          <cell r="L2187">
            <v>0</v>
          </cell>
          <cell r="M2187">
            <v>0</v>
          </cell>
        </row>
        <row r="2188">
          <cell r="L2188">
            <v>0</v>
          </cell>
          <cell r="M2188">
            <v>0</v>
          </cell>
        </row>
        <row r="2189">
          <cell r="L2189">
            <v>0</v>
          </cell>
          <cell r="M2189">
            <v>0</v>
          </cell>
        </row>
        <row r="2190">
          <cell r="L2190">
            <v>0</v>
          </cell>
          <cell r="M2190">
            <v>0</v>
          </cell>
        </row>
        <row r="2191">
          <cell r="L2191">
            <v>0</v>
          </cell>
          <cell r="M2191">
            <v>0</v>
          </cell>
        </row>
        <row r="2192">
          <cell r="L2192">
            <v>0</v>
          </cell>
          <cell r="M2192">
            <v>0</v>
          </cell>
        </row>
        <row r="2193">
          <cell r="L2193">
            <v>0</v>
          </cell>
          <cell r="M2193">
            <v>0</v>
          </cell>
        </row>
        <row r="2194">
          <cell r="L2194">
            <v>0</v>
          </cell>
          <cell r="M2194">
            <v>0</v>
          </cell>
        </row>
        <row r="2195">
          <cell r="L2195">
            <v>0</v>
          </cell>
          <cell r="M2195">
            <v>0</v>
          </cell>
        </row>
        <row r="2196">
          <cell r="L2196">
            <v>0</v>
          </cell>
          <cell r="M2196">
            <v>0</v>
          </cell>
        </row>
        <row r="2197">
          <cell r="L2197">
            <v>0</v>
          </cell>
          <cell r="M2197">
            <v>0</v>
          </cell>
        </row>
        <row r="2198">
          <cell r="L2198">
            <v>0</v>
          </cell>
          <cell r="M2198">
            <v>0</v>
          </cell>
        </row>
        <row r="2199">
          <cell r="L2199">
            <v>0</v>
          </cell>
          <cell r="M2199">
            <v>0</v>
          </cell>
        </row>
        <row r="2200">
          <cell r="L2200">
            <v>0</v>
          </cell>
          <cell r="M2200">
            <v>0</v>
          </cell>
        </row>
        <row r="2201">
          <cell r="L2201">
            <v>0</v>
          </cell>
          <cell r="M2201">
            <v>0</v>
          </cell>
        </row>
        <row r="2202">
          <cell r="L2202">
            <v>0</v>
          </cell>
          <cell r="M2202">
            <v>0</v>
          </cell>
        </row>
        <row r="2203">
          <cell r="L2203">
            <v>0</v>
          </cell>
          <cell r="M2203">
            <v>0</v>
          </cell>
        </row>
        <row r="2204">
          <cell r="L2204">
            <v>0</v>
          </cell>
          <cell r="M2204">
            <v>0</v>
          </cell>
        </row>
        <row r="2205">
          <cell r="L2205">
            <v>0</v>
          </cell>
          <cell r="M2205">
            <v>0</v>
          </cell>
        </row>
        <row r="2206">
          <cell r="L2206">
            <v>0</v>
          </cell>
          <cell r="M2206">
            <v>0</v>
          </cell>
        </row>
        <row r="2207">
          <cell r="L2207">
            <v>0</v>
          </cell>
          <cell r="M2207">
            <v>0</v>
          </cell>
        </row>
        <row r="2208">
          <cell r="L2208">
            <v>0</v>
          </cell>
          <cell r="M2208">
            <v>0</v>
          </cell>
        </row>
        <row r="2209">
          <cell r="L2209">
            <v>0</v>
          </cell>
          <cell r="M2209">
            <v>0</v>
          </cell>
        </row>
        <row r="2210">
          <cell r="L2210">
            <v>0</v>
          </cell>
          <cell r="M2210">
            <v>0</v>
          </cell>
        </row>
        <row r="2211">
          <cell r="L2211">
            <v>0</v>
          </cell>
          <cell r="M2211">
            <v>0</v>
          </cell>
        </row>
        <row r="2212">
          <cell r="L2212">
            <v>0</v>
          </cell>
          <cell r="M2212">
            <v>0</v>
          </cell>
        </row>
        <row r="2213">
          <cell r="L2213">
            <v>0</v>
          </cell>
          <cell r="M2213">
            <v>0</v>
          </cell>
        </row>
        <row r="2214">
          <cell r="L2214">
            <v>0</v>
          </cell>
          <cell r="M2214">
            <v>0</v>
          </cell>
        </row>
        <row r="2215">
          <cell r="L2215">
            <v>0</v>
          </cell>
          <cell r="M2215">
            <v>0</v>
          </cell>
        </row>
        <row r="2216">
          <cell r="L2216">
            <v>0</v>
          </cell>
          <cell r="M2216">
            <v>0</v>
          </cell>
        </row>
        <row r="2217">
          <cell r="L2217">
            <v>0</v>
          </cell>
          <cell r="M2217">
            <v>0</v>
          </cell>
        </row>
        <row r="2218">
          <cell r="L2218">
            <v>0</v>
          </cell>
          <cell r="M2218">
            <v>0</v>
          </cell>
        </row>
        <row r="2219">
          <cell r="L2219">
            <v>0</v>
          </cell>
          <cell r="M2219">
            <v>0</v>
          </cell>
        </row>
        <row r="2220">
          <cell r="L2220">
            <v>0</v>
          </cell>
          <cell r="M2220">
            <v>0</v>
          </cell>
        </row>
        <row r="2221">
          <cell r="L2221">
            <v>0</v>
          </cell>
          <cell r="M2221">
            <v>0</v>
          </cell>
        </row>
        <row r="2222">
          <cell r="L2222">
            <v>0</v>
          </cell>
          <cell r="M2222">
            <v>0</v>
          </cell>
        </row>
        <row r="2223">
          <cell r="L2223">
            <v>0</v>
          </cell>
          <cell r="M2223">
            <v>0</v>
          </cell>
        </row>
        <row r="2224">
          <cell r="L2224">
            <v>0</v>
          </cell>
          <cell r="M2224">
            <v>0</v>
          </cell>
        </row>
        <row r="2225">
          <cell r="L2225">
            <v>0</v>
          </cell>
          <cell r="M2225">
            <v>0</v>
          </cell>
        </row>
        <row r="2226">
          <cell r="L2226">
            <v>0</v>
          </cell>
          <cell r="M2226">
            <v>0</v>
          </cell>
        </row>
        <row r="2227">
          <cell r="L2227">
            <v>0</v>
          </cell>
          <cell r="M2227">
            <v>0</v>
          </cell>
        </row>
        <row r="2228">
          <cell r="L2228">
            <v>0</v>
          </cell>
          <cell r="M2228">
            <v>0</v>
          </cell>
        </row>
        <row r="2229">
          <cell r="L2229">
            <v>0</v>
          </cell>
          <cell r="M2229">
            <v>0</v>
          </cell>
        </row>
        <row r="2230">
          <cell r="L2230">
            <v>0</v>
          </cell>
          <cell r="M2230">
            <v>0</v>
          </cell>
        </row>
        <row r="2231">
          <cell r="L2231">
            <v>0</v>
          </cell>
          <cell r="M2231">
            <v>0</v>
          </cell>
        </row>
        <row r="2232">
          <cell r="L2232">
            <v>0</v>
          </cell>
          <cell r="M2232">
            <v>0</v>
          </cell>
        </row>
        <row r="2233">
          <cell r="L2233">
            <v>0</v>
          </cell>
          <cell r="M2233">
            <v>0</v>
          </cell>
        </row>
        <row r="2234">
          <cell r="L2234">
            <v>0</v>
          </cell>
          <cell r="M2234">
            <v>0</v>
          </cell>
        </row>
        <row r="2235">
          <cell r="L2235">
            <v>0</v>
          </cell>
          <cell r="M2235">
            <v>0</v>
          </cell>
        </row>
        <row r="2236">
          <cell r="L2236">
            <v>0</v>
          </cell>
          <cell r="M2236">
            <v>0</v>
          </cell>
        </row>
        <row r="2237">
          <cell r="L2237">
            <v>0</v>
          </cell>
          <cell r="M2237">
            <v>0</v>
          </cell>
        </row>
        <row r="2238">
          <cell r="L2238">
            <v>0</v>
          </cell>
          <cell r="M2238">
            <v>0</v>
          </cell>
        </row>
        <row r="2239">
          <cell r="L2239">
            <v>0</v>
          </cell>
          <cell r="M2239">
            <v>0</v>
          </cell>
        </row>
        <row r="2240">
          <cell r="L2240">
            <v>0</v>
          </cell>
          <cell r="M2240">
            <v>0</v>
          </cell>
        </row>
        <row r="2241">
          <cell r="L2241">
            <v>0</v>
          </cell>
          <cell r="M2241">
            <v>0</v>
          </cell>
        </row>
        <row r="2242">
          <cell r="L2242">
            <v>0</v>
          </cell>
          <cell r="M2242">
            <v>0</v>
          </cell>
        </row>
        <row r="2243">
          <cell r="L2243">
            <v>0</v>
          </cell>
          <cell r="M2243">
            <v>0</v>
          </cell>
        </row>
        <row r="2244">
          <cell r="L2244">
            <v>0</v>
          </cell>
          <cell r="M2244">
            <v>0</v>
          </cell>
        </row>
        <row r="2245">
          <cell r="L2245">
            <v>0</v>
          </cell>
          <cell r="M2245">
            <v>0</v>
          </cell>
        </row>
        <row r="2246">
          <cell r="L2246">
            <v>0</v>
          </cell>
          <cell r="M2246">
            <v>0</v>
          </cell>
        </row>
        <row r="2247">
          <cell r="L2247">
            <v>0</v>
          </cell>
          <cell r="M2247">
            <v>0</v>
          </cell>
        </row>
        <row r="2248">
          <cell r="L2248">
            <v>0</v>
          </cell>
          <cell r="M2248">
            <v>0</v>
          </cell>
        </row>
        <row r="2249">
          <cell r="L2249">
            <v>0</v>
          </cell>
          <cell r="M2249">
            <v>0</v>
          </cell>
        </row>
        <row r="2250">
          <cell r="L2250">
            <v>0</v>
          </cell>
          <cell r="M2250">
            <v>0</v>
          </cell>
        </row>
        <row r="2251">
          <cell r="L2251">
            <v>0</v>
          </cell>
          <cell r="M2251">
            <v>0</v>
          </cell>
        </row>
        <row r="2252">
          <cell r="L2252">
            <v>0</v>
          </cell>
          <cell r="M2252">
            <v>0</v>
          </cell>
        </row>
        <row r="2253">
          <cell r="L2253">
            <v>0</v>
          </cell>
          <cell r="M2253">
            <v>0</v>
          </cell>
        </row>
        <row r="2254">
          <cell r="L2254">
            <v>0</v>
          </cell>
          <cell r="M2254">
            <v>0</v>
          </cell>
        </row>
        <row r="2255">
          <cell r="L2255">
            <v>0</v>
          </cell>
          <cell r="M2255">
            <v>0</v>
          </cell>
        </row>
        <row r="2256">
          <cell r="L2256">
            <v>0</v>
          </cell>
          <cell r="M2256">
            <v>0</v>
          </cell>
        </row>
        <row r="2257">
          <cell r="L2257">
            <v>0</v>
          </cell>
          <cell r="M2257">
            <v>0</v>
          </cell>
        </row>
        <row r="2258">
          <cell r="L2258">
            <v>0</v>
          </cell>
          <cell r="M2258">
            <v>0</v>
          </cell>
        </row>
        <row r="2259">
          <cell r="L2259">
            <v>0</v>
          </cell>
          <cell r="M2259">
            <v>0</v>
          </cell>
        </row>
        <row r="2260">
          <cell r="L2260">
            <v>0</v>
          </cell>
          <cell r="M2260">
            <v>0</v>
          </cell>
        </row>
        <row r="2261">
          <cell r="L2261">
            <v>0</v>
          </cell>
          <cell r="M2261">
            <v>0</v>
          </cell>
        </row>
        <row r="2262">
          <cell r="L2262">
            <v>0</v>
          </cell>
          <cell r="M2262">
            <v>0</v>
          </cell>
        </row>
        <row r="2263">
          <cell r="L2263">
            <v>0</v>
          </cell>
          <cell r="M2263">
            <v>0</v>
          </cell>
        </row>
        <row r="2264">
          <cell r="L2264">
            <v>0</v>
          </cell>
          <cell r="M2264">
            <v>0</v>
          </cell>
        </row>
        <row r="2265">
          <cell r="L2265">
            <v>0</v>
          </cell>
          <cell r="M2265">
            <v>0</v>
          </cell>
        </row>
        <row r="2266">
          <cell r="L2266">
            <v>0</v>
          </cell>
          <cell r="M2266">
            <v>0</v>
          </cell>
        </row>
        <row r="2267">
          <cell r="L2267">
            <v>0</v>
          </cell>
          <cell r="M2267">
            <v>0</v>
          </cell>
        </row>
        <row r="2268">
          <cell r="L2268">
            <v>0</v>
          </cell>
          <cell r="M2268">
            <v>0</v>
          </cell>
        </row>
        <row r="2269">
          <cell r="L2269">
            <v>0</v>
          </cell>
          <cell r="M2269">
            <v>0</v>
          </cell>
        </row>
        <row r="2270">
          <cell r="L2270">
            <v>0</v>
          </cell>
          <cell r="M2270">
            <v>0</v>
          </cell>
        </row>
        <row r="2271">
          <cell r="L2271">
            <v>0</v>
          </cell>
          <cell r="M2271">
            <v>0</v>
          </cell>
        </row>
        <row r="2272">
          <cell r="L2272">
            <v>0</v>
          </cell>
          <cell r="M2272">
            <v>0</v>
          </cell>
        </row>
        <row r="2273">
          <cell r="L2273">
            <v>0</v>
          </cell>
          <cell r="M2273">
            <v>0</v>
          </cell>
        </row>
        <row r="2274">
          <cell r="L2274">
            <v>0</v>
          </cell>
          <cell r="M2274">
            <v>0</v>
          </cell>
        </row>
        <row r="2275">
          <cell r="L2275">
            <v>0</v>
          </cell>
          <cell r="M2275">
            <v>0</v>
          </cell>
        </row>
        <row r="2276">
          <cell r="L2276">
            <v>0</v>
          </cell>
          <cell r="M2276">
            <v>0</v>
          </cell>
        </row>
        <row r="2277">
          <cell r="L2277">
            <v>0</v>
          </cell>
          <cell r="M2277">
            <v>0</v>
          </cell>
        </row>
        <row r="2278">
          <cell r="L2278">
            <v>0</v>
          </cell>
          <cell r="M2278">
            <v>0</v>
          </cell>
        </row>
        <row r="2279">
          <cell r="L2279">
            <v>0</v>
          </cell>
          <cell r="M2279">
            <v>0</v>
          </cell>
        </row>
        <row r="2280">
          <cell r="L2280">
            <v>0</v>
          </cell>
          <cell r="M2280">
            <v>0</v>
          </cell>
        </row>
        <row r="2281">
          <cell r="L2281">
            <v>0</v>
          </cell>
          <cell r="M2281">
            <v>0</v>
          </cell>
        </row>
        <row r="2282">
          <cell r="L2282">
            <v>0</v>
          </cell>
          <cell r="M2282">
            <v>0</v>
          </cell>
        </row>
        <row r="2283">
          <cell r="L2283">
            <v>0</v>
          </cell>
          <cell r="M2283">
            <v>0</v>
          </cell>
        </row>
        <row r="2284">
          <cell r="L2284">
            <v>0</v>
          </cell>
          <cell r="M2284">
            <v>0</v>
          </cell>
        </row>
        <row r="2285">
          <cell r="L2285">
            <v>0</v>
          </cell>
          <cell r="M2285">
            <v>0</v>
          </cell>
        </row>
        <row r="2286">
          <cell r="L2286">
            <v>0</v>
          </cell>
          <cell r="M2286">
            <v>0</v>
          </cell>
        </row>
        <row r="2287">
          <cell r="L2287">
            <v>0</v>
          </cell>
          <cell r="M2287">
            <v>0</v>
          </cell>
        </row>
        <row r="2288">
          <cell r="L2288">
            <v>0</v>
          </cell>
          <cell r="M2288">
            <v>0</v>
          </cell>
        </row>
        <row r="2289">
          <cell r="L2289">
            <v>0</v>
          </cell>
          <cell r="M2289">
            <v>0</v>
          </cell>
        </row>
        <row r="2290">
          <cell r="L2290">
            <v>0</v>
          </cell>
          <cell r="M2290">
            <v>0</v>
          </cell>
        </row>
        <row r="2291">
          <cell r="L2291">
            <v>0</v>
          </cell>
          <cell r="M2291">
            <v>0</v>
          </cell>
        </row>
        <row r="2292">
          <cell r="L2292">
            <v>0</v>
          </cell>
          <cell r="M2292">
            <v>0</v>
          </cell>
        </row>
        <row r="2293">
          <cell r="L2293">
            <v>0</v>
          </cell>
          <cell r="M2293">
            <v>0</v>
          </cell>
        </row>
        <row r="2294">
          <cell r="L2294">
            <v>0</v>
          </cell>
          <cell r="M2294">
            <v>0</v>
          </cell>
        </row>
        <row r="2295">
          <cell r="L2295">
            <v>0</v>
          </cell>
          <cell r="M2295">
            <v>0</v>
          </cell>
        </row>
        <row r="2296">
          <cell r="L2296">
            <v>0</v>
          </cell>
          <cell r="M2296">
            <v>0</v>
          </cell>
        </row>
        <row r="2297">
          <cell r="L2297">
            <v>0</v>
          </cell>
          <cell r="M2297">
            <v>0</v>
          </cell>
        </row>
        <row r="2298">
          <cell r="L2298">
            <v>0</v>
          </cell>
          <cell r="M2298">
            <v>0</v>
          </cell>
        </row>
        <row r="2299">
          <cell r="L2299">
            <v>0</v>
          </cell>
          <cell r="M2299">
            <v>0</v>
          </cell>
        </row>
        <row r="2300">
          <cell r="L2300">
            <v>0</v>
          </cell>
          <cell r="M2300">
            <v>0</v>
          </cell>
        </row>
        <row r="2301">
          <cell r="L2301">
            <v>0</v>
          </cell>
          <cell r="M2301">
            <v>0</v>
          </cell>
        </row>
        <row r="2302">
          <cell r="L2302">
            <v>0</v>
          </cell>
          <cell r="M2302">
            <v>0</v>
          </cell>
        </row>
        <row r="2303">
          <cell r="L2303">
            <v>0</v>
          </cell>
          <cell r="M2303">
            <v>0</v>
          </cell>
        </row>
        <row r="2304">
          <cell r="L2304">
            <v>0</v>
          </cell>
          <cell r="M2304">
            <v>0</v>
          </cell>
        </row>
        <row r="2305">
          <cell r="L2305">
            <v>0</v>
          </cell>
          <cell r="M2305">
            <v>0</v>
          </cell>
        </row>
        <row r="2306">
          <cell r="L2306">
            <v>0</v>
          </cell>
          <cell r="M2306">
            <v>0</v>
          </cell>
        </row>
        <row r="2307">
          <cell r="L2307">
            <v>0</v>
          </cell>
          <cell r="M2307">
            <v>0</v>
          </cell>
        </row>
        <row r="2308">
          <cell r="L2308">
            <v>0</v>
          </cell>
          <cell r="M2308">
            <v>0</v>
          </cell>
        </row>
        <row r="2309">
          <cell r="L2309">
            <v>0</v>
          </cell>
          <cell r="M2309">
            <v>0</v>
          </cell>
        </row>
        <row r="2310">
          <cell r="L2310">
            <v>0</v>
          </cell>
          <cell r="M2310">
            <v>0</v>
          </cell>
        </row>
        <row r="2311">
          <cell r="L2311">
            <v>0</v>
          </cell>
          <cell r="M2311">
            <v>0</v>
          </cell>
        </row>
        <row r="2312">
          <cell r="L2312">
            <v>0</v>
          </cell>
          <cell r="M2312">
            <v>0</v>
          </cell>
        </row>
        <row r="2313">
          <cell r="L2313">
            <v>0</v>
          </cell>
          <cell r="M2313">
            <v>0</v>
          </cell>
        </row>
        <row r="2314">
          <cell r="L2314">
            <v>0</v>
          </cell>
          <cell r="M2314">
            <v>0</v>
          </cell>
        </row>
        <row r="2315">
          <cell r="L2315">
            <v>0</v>
          </cell>
          <cell r="M2315">
            <v>0</v>
          </cell>
        </row>
        <row r="2316">
          <cell r="L2316">
            <v>0</v>
          </cell>
          <cell r="M2316">
            <v>0</v>
          </cell>
        </row>
        <row r="2317">
          <cell r="L2317">
            <v>0</v>
          </cell>
          <cell r="M2317">
            <v>0</v>
          </cell>
        </row>
        <row r="2318">
          <cell r="L2318">
            <v>0</v>
          </cell>
          <cell r="M2318">
            <v>0</v>
          </cell>
        </row>
        <row r="2319">
          <cell r="L2319">
            <v>0</v>
          </cell>
          <cell r="M2319">
            <v>0</v>
          </cell>
        </row>
        <row r="2320">
          <cell r="L2320">
            <v>0</v>
          </cell>
          <cell r="M2320">
            <v>0</v>
          </cell>
        </row>
        <row r="2321">
          <cell r="L2321">
            <v>0</v>
          </cell>
          <cell r="M2321">
            <v>0</v>
          </cell>
        </row>
        <row r="2322">
          <cell r="L2322">
            <v>0</v>
          </cell>
          <cell r="M2322">
            <v>0</v>
          </cell>
        </row>
        <row r="2323">
          <cell r="L2323">
            <v>0</v>
          </cell>
          <cell r="M2323">
            <v>0</v>
          </cell>
        </row>
        <row r="2324">
          <cell r="L2324">
            <v>0</v>
          </cell>
          <cell r="M2324">
            <v>0</v>
          </cell>
        </row>
        <row r="2325">
          <cell r="L2325">
            <v>0</v>
          </cell>
          <cell r="M2325">
            <v>0</v>
          </cell>
        </row>
        <row r="2326">
          <cell r="L2326">
            <v>0</v>
          </cell>
          <cell r="M2326">
            <v>0</v>
          </cell>
        </row>
        <row r="2327">
          <cell r="L2327">
            <v>0</v>
          </cell>
          <cell r="M2327">
            <v>0</v>
          </cell>
        </row>
        <row r="2328">
          <cell r="L2328">
            <v>0</v>
          </cell>
          <cell r="M2328">
            <v>0</v>
          </cell>
        </row>
        <row r="2329">
          <cell r="L2329">
            <v>0</v>
          </cell>
          <cell r="M2329">
            <v>0</v>
          </cell>
        </row>
        <row r="2330">
          <cell r="L2330">
            <v>0</v>
          </cell>
          <cell r="M2330">
            <v>0</v>
          </cell>
        </row>
        <row r="2331">
          <cell r="L2331">
            <v>0</v>
          </cell>
          <cell r="M2331">
            <v>0</v>
          </cell>
        </row>
        <row r="2332">
          <cell r="L2332">
            <v>0</v>
          </cell>
          <cell r="M2332">
            <v>0</v>
          </cell>
        </row>
        <row r="2333">
          <cell r="L2333">
            <v>0</v>
          </cell>
          <cell r="M2333">
            <v>0</v>
          </cell>
        </row>
        <row r="2334">
          <cell r="L2334">
            <v>0</v>
          </cell>
          <cell r="M2334">
            <v>0</v>
          </cell>
        </row>
        <row r="2335">
          <cell r="L2335">
            <v>0</v>
          </cell>
          <cell r="M2335">
            <v>0</v>
          </cell>
        </row>
        <row r="2336">
          <cell r="L2336">
            <v>0</v>
          </cell>
          <cell r="M2336">
            <v>0</v>
          </cell>
        </row>
        <row r="2337">
          <cell r="L2337">
            <v>0</v>
          </cell>
          <cell r="M2337">
            <v>0</v>
          </cell>
        </row>
        <row r="2338">
          <cell r="L2338">
            <v>0</v>
          </cell>
          <cell r="M2338">
            <v>0</v>
          </cell>
        </row>
        <row r="2339">
          <cell r="L2339">
            <v>0</v>
          </cell>
          <cell r="M2339">
            <v>0</v>
          </cell>
        </row>
        <row r="2340">
          <cell r="L2340">
            <v>0</v>
          </cell>
          <cell r="M2340">
            <v>0</v>
          </cell>
        </row>
        <row r="2341">
          <cell r="L2341">
            <v>0</v>
          </cell>
          <cell r="M2341">
            <v>0</v>
          </cell>
        </row>
        <row r="2342">
          <cell r="L2342">
            <v>0</v>
          </cell>
          <cell r="M2342">
            <v>0</v>
          </cell>
        </row>
        <row r="2343">
          <cell r="L2343">
            <v>0</v>
          </cell>
          <cell r="M2343">
            <v>0</v>
          </cell>
        </row>
        <row r="2344">
          <cell r="L2344">
            <v>0</v>
          </cell>
          <cell r="M2344">
            <v>0</v>
          </cell>
        </row>
        <row r="2345">
          <cell r="L2345">
            <v>0</v>
          </cell>
          <cell r="M2345">
            <v>0</v>
          </cell>
        </row>
        <row r="2346">
          <cell r="L2346">
            <v>0</v>
          </cell>
          <cell r="M2346">
            <v>0</v>
          </cell>
        </row>
        <row r="2347">
          <cell r="L2347">
            <v>0</v>
          </cell>
          <cell r="M2347">
            <v>0</v>
          </cell>
        </row>
        <row r="2348">
          <cell r="L2348">
            <v>0</v>
          </cell>
          <cell r="M2348">
            <v>0</v>
          </cell>
        </row>
        <row r="2349">
          <cell r="L2349">
            <v>0</v>
          </cell>
          <cell r="M2349">
            <v>0</v>
          </cell>
        </row>
        <row r="2350">
          <cell r="L2350">
            <v>0</v>
          </cell>
          <cell r="M2350">
            <v>0</v>
          </cell>
        </row>
        <row r="2351">
          <cell r="L2351">
            <v>0</v>
          </cell>
          <cell r="M2351">
            <v>0</v>
          </cell>
        </row>
        <row r="2352">
          <cell r="L2352">
            <v>0</v>
          </cell>
          <cell r="M2352">
            <v>0</v>
          </cell>
        </row>
        <row r="2353">
          <cell r="L2353">
            <v>0</v>
          </cell>
          <cell r="M2353">
            <v>0</v>
          </cell>
        </row>
        <row r="2354">
          <cell r="L2354">
            <v>0</v>
          </cell>
          <cell r="M2354">
            <v>0</v>
          </cell>
        </row>
        <row r="2355">
          <cell r="L2355">
            <v>0</v>
          </cell>
          <cell r="M2355">
            <v>0</v>
          </cell>
        </row>
        <row r="2356">
          <cell r="L2356">
            <v>0</v>
          </cell>
          <cell r="M2356">
            <v>0</v>
          </cell>
        </row>
        <row r="2357">
          <cell r="L2357">
            <v>0</v>
          </cell>
          <cell r="M2357">
            <v>0</v>
          </cell>
        </row>
        <row r="2358">
          <cell r="L2358">
            <v>0</v>
          </cell>
          <cell r="M2358">
            <v>0</v>
          </cell>
        </row>
        <row r="2359">
          <cell r="L2359">
            <v>0</v>
          </cell>
          <cell r="M2359">
            <v>0</v>
          </cell>
        </row>
        <row r="2360">
          <cell r="L2360">
            <v>0</v>
          </cell>
          <cell r="M2360">
            <v>0</v>
          </cell>
        </row>
        <row r="2361">
          <cell r="L2361">
            <v>0</v>
          </cell>
          <cell r="M2361">
            <v>0</v>
          </cell>
        </row>
        <row r="2362">
          <cell r="L2362">
            <v>0</v>
          </cell>
          <cell r="M2362">
            <v>0</v>
          </cell>
        </row>
        <row r="2363">
          <cell r="L2363">
            <v>0</v>
          </cell>
          <cell r="M2363">
            <v>0</v>
          </cell>
        </row>
        <row r="2364">
          <cell r="L2364">
            <v>0</v>
          </cell>
          <cell r="M2364">
            <v>0</v>
          </cell>
        </row>
        <row r="2365">
          <cell r="L2365">
            <v>0</v>
          </cell>
          <cell r="M2365">
            <v>0</v>
          </cell>
        </row>
        <row r="2366">
          <cell r="L2366">
            <v>0</v>
          </cell>
          <cell r="M2366">
            <v>0</v>
          </cell>
        </row>
        <row r="2367">
          <cell r="L2367">
            <v>0</v>
          </cell>
          <cell r="M2367">
            <v>0</v>
          </cell>
        </row>
        <row r="2368">
          <cell r="L2368">
            <v>0</v>
          </cell>
          <cell r="M2368">
            <v>0</v>
          </cell>
        </row>
        <row r="2369">
          <cell r="L2369">
            <v>0</v>
          </cell>
          <cell r="M2369">
            <v>0</v>
          </cell>
        </row>
        <row r="2370">
          <cell r="L2370">
            <v>0</v>
          </cell>
          <cell r="M2370">
            <v>0</v>
          </cell>
        </row>
        <row r="2371">
          <cell r="L2371">
            <v>0</v>
          </cell>
          <cell r="M2371">
            <v>0</v>
          </cell>
        </row>
        <row r="2372">
          <cell r="L2372">
            <v>0</v>
          </cell>
          <cell r="M2372">
            <v>0</v>
          </cell>
        </row>
        <row r="2373">
          <cell r="L2373">
            <v>0</v>
          </cell>
          <cell r="M2373">
            <v>0</v>
          </cell>
        </row>
        <row r="2374">
          <cell r="L2374">
            <v>0</v>
          </cell>
          <cell r="M2374">
            <v>0</v>
          </cell>
        </row>
        <row r="2375">
          <cell r="L2375">
            <v>0</v>
          </cell>
          <cell r="M2375">
            <v>0</v>
          </cell>
        </row>
        <row r="2376">
          <cell r="L2376">
            <v>0</v>
          </cell>
          <cell r="M2376">
            <v>0</v>
          </cell>
        </row>
        <row r="2377">
          <cell r="L2377">
            <v>0</v>
          </cell>
          <cell r="M2377">
            <v>0</v>
          </cell>
        </row>
        <row r="2378">
          <cell r="L2378">
            <v>0</v>
          </cell>
          <cell r="M2378">
            <v>0</v>
          </cell>
        </row>
        <row r="2379">
          <cell r="L2379">
            <v>0</v>
          </cell>
          <cell r="M2379">
            <v>0</v>
          </cell>
        </row>
        <row r="2380">
          <cell r="L2380">
            <v>0</v>
          </cell>
          <cell r="M2380">
            <v>0</v>
          </cell>
        </row>
        <row r="2381">
          <cell r="L2381">
            <v>0</v>
          </cell>
          <cell r="M2381">
            <v>0</v>
          </cell>
        </row>
        <row r="2382">
          <cell r="L2382">
            <v>0</v>
          </cell>
          <cell r="M2382">
            <v>0</v>
          </cell>
        </row>
        <row r="2383">
          <cell r="L2383">
            <v>0</v>
          </cell>
          <cell r="M2383">
            <v>0</v>
          </cell>
        </row>
        <row r="2384">
          <cell r="L2384">
            <v>0</v>
          </cell>
          <cell r="M2384">
            <v>0</v>
          </cell>
        </row>
        <row r="2385">
          <cell r="L2385">
            <v>0</v>
          </cell>
          <cell r="M2385">
            <v>0</v>
          </cell>
        </row>
        <row r="2386">
          <cell r="L2386">
            <v>0</v>
          </cell>
          <cell r="M2386">
            <v>0</v>
          </cell>
        </row>
        <row r="2387">
          <cell r="L2387">
            <v>0</v>
          </cell>
          <cell r="M2387">
            <v>0</v>
          </cell>
        </row>
        <row r="2388">
          <cell r="L2388">
            <v>0</v>
          </cell>
          <cell r="M2388">
            <v>0</v>
          </cell>
        </row>
        <row r="2389">
          <cell r="L2389">
            <v>0</v>
          </cell>
          <cell r="M2389">
            <v>0</v>
          </cell>
        </row>
        <row r="2390">
          <cell r="L2390">
            <v>0</v>
          </cell>
          <cell r="M2390">
            <v>0</v>
          </cell>
        </row>
        <row r="2391">
          <cell r="L2391">
            <v>0</v>
          </cell>
          <cell r="M2391">
            <v>0</v>
          </cell>
        </row>
        <row r="2392">
          <cell r="L2392">
            <v>0</v>
          </cell>
          <cell r="M2392">
            <v>0</v>
          </cell>
        </row>
        <row r="2393">
          <cell r="L2393">
            <v>0</v>
          </cell>
          <cell r="M2393">
            <v>0</v>
          </cell>
        </row>
        <row r="2394">
          <cell r="L2394">
            <v>0</v>
          </cell>
          <cell r="M2394">
            <v>0</v>
          </cell>
        </row>
        <row r="2395">
          <cell r="L2395">
            <v>0</v>
          </cell>
          <cell r="M2395">
            <v>0</v>
          </cell>
        </row>
        <row r="2396">
          <cell r="L2396">
            <v>0</v>
          </cell>
          <cell r="M2396">
            <v>0</v>
          </cell>
        </row>
        <row r="2397">
          <cell r="L2397">
            <v>0</v>
          </cell>
          <cell r="M2397">
            <v>0</v>
          </cell>
        </row>
        <row r="2398">
          <cell r="L2398">
            <v>0</v>
          </cell>
          <cell r="M2398">
            <v>0</v>
          </cell>
        </row>
        <row r="2399">
          <cell r="L2399">
            <v>0</v>
          </cell>
          <cell r="M2399">
            <v>0</v>
          </cell>
        </row>
        <row r="2400">
          <cell r="L2400">
            <v>0</v>
          </cell>
          <cell r="M2400">
            <v>0</v>
          </cell>
        </row>
        <row r="2401">
          <cell r="L2401">
            <v>0</v>
          </cell>
          <cell r="M2401">
            <v>0</v>
          </cell>
        </row>
        <row r="2402">
          <cell r="L2402">
            <v>0</v>
          </cell>
          <cell r="M2402">
            <v>0</v>
          </cell>
        </row>
        <row r="2403">
          <cell r="L2403">
            <v>0</v>
          </cell>
          <cell r="M2403">
            <v>0</v>
          </cell>
        </row>
        <row r="2404">
          <cell r="L2404">
            <v>0</v>
          </cell>
          <cell r="M2404">
            <v>0</v>
          </cell>
        </row>
        <row r="2405">
          <cell r="L2405">
            <v>0</v>
          </cell>
          <cell r="M2405">
            <v>0</v>
          </cell>
        </row>
        <row r="2406">
          <cell r="L2406">
            <v>0</v>
          </cell>
          <cell r="M2406">
            <v>0</v>
          </cell>
        </row>
        <row r="2407">
          <cell r="L2407">
            <v>0</v>
          </cell>
          <cell r="M2407">
            <v>0</v>
          </cell>
        </row>
        <row r="2408">
          <cell r="L2408">
            <v>0</v>
          </cell>
          <cell r="M2408">
            <v>0</v>
          </cell>
        </row>
        <row r="2409">
          <cell r="L2409">
            <v>0</v>
          </cell>
          <cell r="M2409">
            <v>0</v>
          </cell>
        </row>
        <row r="2410">
          <cell r="L2410">
            <v>0</v>
          </cell>
          <cell r="M2410">
            <v>0</v>
          </cell>
        </row>
        <row r="2411">
          <cell r="L2411">
            <v>0</v>
          </cell>
          <cell r="M2411">
            <v>0</v>
          </cell>
        </row>
        <row r="2412">
          <cell r="L2412">
            <v>0</v>
          </cell>
          <cell r="M2412">
            <v>0</v>
          </cell>
        </row>
        <row r="2413">
          <cell r="L2413">
            <v>0</v>
          </cell>
          <cell r="M2413">
            <v>0</v>
          </cell>
        </row>
        <row r="2414">
          <cell r="L2414">
            <v>0</v>
          </cell>
          <cell r="M2414">
            <v>0</v>
          </cell>
        </row>
        <row r="2415">
          <cell r="L2415">
            <v>0</v>
          </cell>
          <cell r="M2415">
            <v>0</v>
          </cell>
        </row>
        <row r="2416">
          <cell r="L2416">
            <v>0</v>
          </cell>
          <cell r="M2416">
            <v>0</v>
          </cell>
        </row>
        <row r="2417">
          <cell r="L2417">
            <v>0</v>
          </cell>
          <cell r="M2417">
            <v>0</v>
          </cell>
        </row>
        <row r="2418">
          <cell r="L2418">
            <v>0</v>
          </cell>
          <cell r="M2418">
            <v>0</v>
          </cell>
        </row>
        <row r="2419">
          <cell r="L2419">
            <v>0</v>
          </cell>
          <cell r="M2419">
            <v>0</v>
          </cell>
        </row>
        <row r="2420">
          <cell r="L2420">
            <v>0</v>
          </cell>
          <cell r="M2420">
            <v>0</v>
          </cell>
        </row>
        <row r="2421">
          <cell r="L2421">
            <v>0</v>
          </cell>
          <cell r="M2421">
            <v>0</v>
          </cell>
        </row>
        <row r="2422">
          <cell r="L2422">
            <v>0</v>
          </cell>
          <cell r="M2422">
            <v>0</v>
          </cell>
        </row>
        <row r="2423">
          <cell r="L2423">
            <v>0</v>
          </cell>
          <cell r="M2423">
            <v>0</v>
          </cell>
        </row>
        <row r="2424">
          <cell r="L2424">
            <v>0</v>
          </cell>
          <cell r="M2424">
            <v>0</v>
          </cell>
        </row>
        <row r="2425">
          <cell r="L2425">
            <v>0</v>
          </cell>
          <cell r="M2425">
            <v>0</v>
          </cell>
        </row>
        <row r="2426">
          <cell r="L2426">
            <v>0</v>
          </cell>
          <cell r="M2426">
            <v>0</v>
          </cell>
        </row>
        <row r="2427">
          <cell r="L2427">
            <v>0</v>
          </cell>
          <cell r="M2427">
            <v>0</v>
          </cell>
        </row>
        <row r="2428">
          <cell r="L2428">
            <v>0</v>
          </cell>
          <cell r="M2428">
            <v>0</v>
          </cell>
        </row>
        <row r="2429">
          <cell r="L2429">
            <v>0</v>
          </cell>
          <cell r="M2429">
            <v>0</v>
          </cell>
        </row>
        <row r="2430">
          <cell r="L2430">
            <v>0</v>
          </cell>
          <cell r="M2430">
            <v>0</v>
          </cell>
        </row>
        <row r="2431">
          <cell r="L2431">
            <v>0</v>
          </cell>
          <cell r="M2431">
            <v>0</v>
          </cell>
        </row>
        <row r="2432">
          <cell r="L2432">
            <v>0</v>
          </cell>
          <cell r="M2432">
            <v>0</v>
          </cell>
        </row>
        <row r="2433">
          <cell r="L2433">
            <v>0</v>
          </cell>
          <cell r="M2433">
            <v>0</v>
          </cell>
        </row>
        <row r="2434">
          <cell r="L2434">
            <v>0</v>
          </cell>
          <cell r="M2434">
            <v>0</v>
          </cell>
        </row>
        <row r="2435">
          <cell r="L2435">
            <v>0</v>
          </cell>
          <cell r="M2435">
            <v>0</v>
          </cell>
        </row>
        <row r="2436">
          <cell r="L2436">
            <v>0</v>
          </cell>
          <cell r="M2436">
            <v>0</v>
          </cell>
        </row>
        <row r="2437">
          <cell r="L2437">
            <v>0</v>
          </cell>
          <cell r="M2437">
            <v>0</v>
          </cell>
        </row>
        <row r="2438">
          <cell r="L2438">
            <v>0</v>
          </cell>
          <cell r="M2438">
            <v>0</v>
          </cell>
        </row>
        <row r="2439">
          <cell r="L2439">
            <v>0</v>
          </cell>
          <cell r="M2439">
            <v>0</v>
          </cell>
        </row>
        <row r="2440">
          <cell r="L2440">
            <v>0</v>
          </cell>
          <cell r="M2440">
            <v>0</v>
          </cell>
        </row>
        <row r="2441">
          <cell r="L2441">
            <v>0</v>
          </cell>
          <cell r="M2441">
            <v>0</v>
          </cell>
        </row>
        <row r="2442">
          <cell r="L2442">
            <v>0</v>
          </cell>
          <cell r="M2442">
            <v>0</v>
          </cell>
        </row>
        <row r="2443">
          <cell r="L2443">
            <v>0</v>
          </cell>
          <cell r="M2443">
            <v>0</v>
          </cell>
        </row>
        <row r="2444">
          <cell r="L2444">
            <v>0</v>
          </cell>
          <cell r="M2444">
            <v>0</v>
          </cell>
        </row>
        <row r="2445">
          <cell r="L2445">
            <v>0</v>
          </cell>
          <cell r="M2445">
            <v>0</v>
          </cell>
        </row>
        <row r="2446">
          <cell r="L2446">
            <v>0</v>
          </cell>
          <cell r="M2446">
            <v>0</v>
          </cell>
        </row>
        <row r="2447">
          <cell r="L2447">
            <v>0</v>
          </cell>
          <cell r="M2447">
            <v>0</v>
          </cell>
        </row>
        <row r="2448">
          <cell r="L2448">
            <v>0</v>
          </cell>
          <cell r="M2448">
            <v>0</v>
          </cell>
        </row>
        <row r="2449">
          <cell r="L2449">
            <v>0</v>
          </cell>
          <cell r="M2449">
            <v>0</v>
          </cell>
        </row>
        <row r="2450">
          <cell r="L2450">
            <v>0</v>
          </cell>
          <cell r="M2450">
            <v>0</v>
          </cell>
        </row>
        <row r="2451">
          <cell r="L2451">
            <v>0</v>
          </cell>
          <cell r="M2451">
            <v>0</v>
          </cell>
        </row>
        <row r="2452">
          <cell r="L2452">
            <v>0</v>
          </cell>
          <cell r="M2452">
            <v>0</v>
          </cell>
        </row>
        <row r="2453">
          <cell r="L2453">
            <v>0</v>
          </cell>
          <cell r="M2453">
            <v>0</v>
          </cell>
        </row>
        <row r="2454">
          <cell r="L2454">
            <v>0</v>
          </cell>
          <cell r="M2454">
            <v>0</v>
          </cell>
        </row>
        <row r="2455">
          <cell r="L2455">
            <v>0</v>
          </cell>
          <cell r="M2455">
            <v>0</v>
          </cell>
        </row>
        <row r="2456">
          <cell r="L2456">
            <v>0</v>
          </cell>
          <cell r="M2456">
            <v>0</v>
          </cell>
        </row>
        <row r="2457">
          <cell r="L2457">
            <v>0</v>
          </cell>
          <cell r="M2457">
            <v>0</v>
          </cell>
        </row>
        <row r="2458">
          <cell r="L2458">
            <v>0</v>
          </cell>
          <cell r="M2458">
            <v>0</v>
          </cell>
        </row>
        <row r="2459">
          <cell r="L2459">
            <v>0</v>
          </cell>
          <cell r="M2459">
            <v>0</v>
          </cell>
        </row>
        <row r="2460">
          <cell r="L2460">
            <v>0</v>
          </cell>
          <cell r="M2460">
            <v>0</v>
          </cell>
        </row>
        <row r="2461">
          <cell r="L2461">
            <v>0</v>
          </cell>
          <cell r="M2461">
            <v>0</v>
          </cell>
        </row>
        <row r="2462">
          <cell r="L2462">
            <v>0</v>
          </cell>
          <cell r="M2462">
            <v>0</v>
          </cell>
        </row>
        <row r="2463">
          <cell r="L2463">
            <v>0</v>
          </cell>
          <cell r="M2463">
            <v>0</v>
          </cell>
        </row>
        <row r="2464">
          <cell r="L2464">
            <v>0</v>
          </cell>
          <cell r="M2464">
            <v>0</v>
          </cell>
        </row>
        <row r="2465">
          <cell r="L2465">
            <v>0</v>
          </cell>
          <cell r="M2465">
            <v>0</v>
          </cell>
        </row>
        <row r="2466">
          <cell r="L2466">
            <v>0</v>
          </cell>
          <cell r="M2466">
            <v>0</v>
          </cell>
        </row>
        <row r="2467">
          <cell r="L2467">
            <v>0</v>
          </cell>
          <cell r="M2467">
            <v>0</v>
          </cell>
        </row>
        <row r="2468">
          <cell r="L2468">
            <v>0</v>
          </cell>
          <cell r="M2468">
            <v>0</v>
          </cell>
        </row>
        <row r="2469">
          <cell r="L2469">
            <v>0</v>
          </cell>
          <cell r="M2469">
            <v>0</v>
          </cell>
        </row>
        <row r="2470">
          <cell r="L2470">
            <v>0</v>
          </cell>
          <cell r="M2470">
            <v>0</v>
          </cell>
        </row>
        <row r="2471">
          <cell r="L2471">
            <v>0</v>
          </cell>
          <cell r="M2471">
            <v>0</v>
          </cell>
        </row>
        <row r="2472">
          <cell r="L2472">
            <v>0</v>
          </cell>
          <cell r="M2472">
            <v>0</v>
          </cell>
        </row>
        <row r="2473">
          <cell r="L2473">
            <v>0</v>
          </cell>
          <cell r="M2473">
            <v>0</v>
          </cell>
        </row>
        <row r="2474">
          <cell r="L2474">
            <v>0</v>
          </cell>
          <cell r="M2474">
            <v>0</v>
          </cell>
        </row>
        <row r="2475">
          <cell r="L2475">
            <v>0</v>
          </cell>
          <cell r="M2475">
            <v>0</v>
          </cell>
        </row>
        <row r="2476">
          <cell r="L2476">
            <v>0</v>
          </cell>
          <cell r="M2476">
            <v>0</v>
          </cell>
        </row>
        <row r="2477">
          <cell r="L2477">
            <v>0</v>
          </cell>
          <cell r="M2477">
            <v>0</v>
          </cell>
        </row>
        <row r="2478">
          <cell r="L2478">
            <v>0</v>
          </cell>
          <cell r="M2478">
            <v>0</v>
          </cell>
        </row>
        <row r="2479">
          <cell r="L2479">
            <v>0</v>
          </cell>
          <cell r="M2479">
            <v>0</v>
          </cell>
        </row>
        <row r="2480">
          <cell r="L2480">
            <v>0</v>
          </cell>
          <cell r="M2480">
            <v>0</v>
          </cell>
        </row>
        <row r="2481">
          <cell r="L2481">
            <v>0</v>
          </cell>
          <cell r="M2481">
            <v>0</v>
          </cell>
        </row>
        <row r="2482">
          <cell r="L2482">
            <v>0</v>
          </cell>
          <cell r="M2482">
            <v>0</v>
          </cell>
        </row>
        <row r="2483">
          <cell r="L2483">
            <v>0</v>
          </cell>
          <cell r="M2483">
            <v>0</v>
          </cell>
        </row>
        <row r="2484">
          <cell r="L2484">
            <v>0</v>
          </cell>
          <cell r="M2484">
            <v>0</v>
          </cell>
        </row>
        <row r="2485">
          <cell r="L2485">
            <v>0</v>
          </cell>
          <cell r="M2485">
            <v>0</v>
          </cell>
        </row>
        <row r="2486">
          <cell r="L2486">
            <v>0</v>
          </cell>
          <cell r="M2486">
            <v>0</v>
          </cell>
        </row>
        <row r="2487">
          <cell r="L2487">
            <v>0</v>
          </cell>
          <cell r="M2487">
            <v>0</v>
          </cell>
        </row>
        <row r="2488">
          <cell r="L2488">
            <v>0</v>
          </cell>
          <cell r="M2488">
            <v>0</v>
          </cell>
        </row>
        <row r="2489">
          <cell r="L2489">
            <v>0</v>
          </cell>
          <cell r="M2489">
            <v>0</v>
          </cell>
        </row>
        <row r="2490">
          <cell r="L2490">
            <v>0</v>
          </cell>
          <cell r="M2490">
            <v>0</v>
          </cell>
        </row>
        <row r="2491">
          <cell r="L2491">
            <v>0</v>
          </cell>
          <cell r="M2491">
            <v>0</v>
          </cell>
        </row>
        <row r="2492">
          <cell r="L2492">
            <v>0</v>
          </cell>
          <cell r="M2492">
            <v>0</v>
          </cell>
        </row>
        <row r="2493">
          <cell r="L2493">
            <v>0</v>
          </cell>
          <cell r="M2493">
            <v>0</v>
          </cell>
        </row>
        <row r="2494">
          <cell r="L2494">
            <v>0</v>
          </cell>
          <cell r="M2494">
            <v>0</v>
          </cell>
        </row>
        <row r="2495">
          <cell r="L2495">
            <v>0</v>
          </cell>
          <cell r="M2495">
            <v>0</v>
          </cell>
        </row>
        <row r="2496">
          <cell r="L2496">
            <v>0</v>
          </cell>
          <cell r="M2496">
            <v>0</v>
          </cell>
        </row>
        <row r="2497">
          <cell r="L2497">
            <v>0</v>
          </cell>
          <cell r="M2497">
            <v>0</v>
          </cell>
        </row>
        <row r="2498">
          <cell r="L2498">
            <v>0</v>
          </cell>
          <cell r="M2498">
            <v>0</v>
          </cell>
        </row>
        <row r="2499">
          <cell r="L2499">
            <v>0</v>
          </cell>
          <cell r="M2499">
            <v>0</v>
          </cell>
        </row>
        <row r="2500">
          <cell r="L2500">
            <v>0</v>
          </cell>
          <cell r="M2500">
            <v>0</v>
          </cell>
        </row>
        <row r="2501">
          <cell r="L2501">
            <v>0</v>
          </cell>
          <cell r="M2501">
            <v>0</v>
          </cell>
        </row>
        <row r="2502">
          <cell r="L2502">
            <v>0</v>
          </cell>
          <cell r="M2502">
            <v>0</v>
          </cell>
        </row>
        <row r="2503">
          <cell r="L2503">
            <v>0</v>
          </cell>
          <cell r="M2503">
            <v>0</v>
          </cell>
        </row>
        <row r="2504">
          <cell r="L2504">
            <v>0</v>
          </cell>
          <cell r="M2504">
            <v>0</v>
          </cell>
        </row>
        <row r="2505">
          <cell r="L2505">
            <v>0</v>
          </cell>
          <cell r="M2505">
            <v>0</v>
          </cell>
        </row>
        <row r="2506">
          <cell r="L2506">
            <v>0</v>
          </cell>
          <cell r="M2506">
            <v>0</v>
          </cell>
        </row>
        <row r="2507">
          <cell r="L2507">
            <v>0</v>
          </cell>
          <cell r="M2507">
            <v>0</v>
          </cell>
        </row>
        <row r="2508">
          <cell r="L2508">
            <v>0</v>
          </cell>
          <cell r="M2508">
            <v>0</v>
          </cell>
        </row>
        <row r="2509">
          <cell r="L2509">
            <v>0</v>
          </cell>
          <cell r="M2509">
            <v>0</v>
          </cell>
        </row>
        <row r="2510">
          <cell r="L2510">
            <v>0</v>
          </cell>
          <cell r="M2510">
            <v>0</v>
          </cell>
        </row>
        <row r="2511">
          <cell r="L2511">
            <v>0</v>
          </cell>
          <cell r="M2511">
            <v>0</v>
          </cell>
        </row>
        <row r="2512">
          <cell r="L2512">
            <v>0</v>
          </cell>
          <cell r="M2512">
            <v>0</v>
          </cell>
        </row>
        <row r="2513">
          <cell r="L2513">
            <v>0</v>
          </cell>
          <cell r="M2513">
            <v>0</v>
          </cell>
        </row>
        <row r="2514">
          <cell r="L2514">
            <v>0</v>
          </cell>
          <cell r="M2514">
            <v>0</v>
          </cell>
        </row>
        <row r="2515">
          <cell r="L2515">
            <v>0</v>
          </cell>
          <cell r="M2515">
            <v>0</v>
          </cell>
        </row>
        <row r="2516">
          <cell r="L2516">
            <v>0</v>
          </cell>
          <cell r="M2516">
            <v>0</v>
          </cell>
        </row>
        <row r="2517">
          <cell r="L2517">
            <v>0</v>
          </cell>
          <cell r="M2517">
            <v>0</v>
          </cell>
        </row>
        <row r="2518">
          <cell r="L2518">
            <v>0</v>
          </cell>
          <cell r="M2518">
            <v>0</v>
          </cell>
        </row>
        <row r="2519">
          <cell r="L2519">
            <v>0</v>
          </cell>
          <cell r="M2519">
            <v>0</v>
          </cell>
        </row>
        <row r="2520">
          <cell r="L2520">
            <v>0</v>
          </cell>
          <cell r="M2520">
            <v>0</v>
          </cell>
        </row>
        <row r="2521">
          <cell r="L2521">
            <v>0</v>
          </cell>
          <cell r="M2521">
            <v>0</v>
          </cell>
        </row>
        <row r="2522">
          <cell r="L2522">
            <v>0</v>
          </cell>
          <cell r="M2522">
            <v>0</v>
          </cell>
        </row>
        <row r="2523">
          <cell r="L2523">
            <v>0</v>
          </cell>
          <cell r="M2523">
            <v>0</v>
          </cell>
        </row>
        <row r="2524">
          <cell r="L2524">
            <v>0</v>
          </cell>
          <cell r="M2524">
            <v>0</v>
          </cell>
        </row>
        <row r="2525">
          <cell r="L2525">
            <v>0</v>
          </cell>
          <cell r="M2525">
            <v>0</v>
          </cell>
        </row>
        <row r="2526">
          <cell r="L2526">
            <v>0</v>
          </cell>
          <cell r="M2526">
            <v>0</v>
          </cell>
        </row>
        <row r="2527">
          <cell r="L2527">
            <v>0</v>
          </cell>
          <cell r="M2527">
            <v>0</v>
          </cell>
        </row>
        <row r="2528">
          <cell r="L2528">
            <v>0</v>
          </cell>
          <cell r="M2528">
            <v>0</v>
          </cell>
        </row>
        <row r="2529">
          <cell r="L2529">
            <v>0</v>
          </cell>
          <cell r="M2529">
            <v>0</v>
          </cell>
        </row>
        <row r="2530">
          <cell r="L2530">
            <v>0</v>
          </cell>
          <cell r="M2530">
            <v>0</v>
          </cell>
        </row>
        <row r="2531">
          <cell r="L2531">
            <v>0</v>
          </cell>
          <cell r="M2531">
            <v>0</v>
          </cell>
        </row>
        <row r="2532">
          <cell r="L2532">
            <v>0</v>
          </cell>
          <cell r="M2532">
            <v>0</v>
          </cell>
        </row>
        <row r="2533">
          <cell r="L2533">
            <v>0</v>
          </cell>
          <cell r="M2533">
            <v>0</v>
          </cell>
        </row>
        <row r="2534">
          <cell r="L2534">
            <v>0</v>
          </cell>
          <cell r="M2534">
            <v>0</v>
          </cell>
        </row>
        <row r="2535">
          <cell r="L2535">
            <v>0</v>
          </cell>
          <cell r="M2535">
            <v>0</v>
          </cell>
        </row>
        <row r="2536">
          <cell r="L2536">
            <v>0</v>
          </cell>
          <cell r="M2536">
            <v>0</v>
          </cell>
        </row>
        <row r="2537">
          <cell r="L2537">
            <v>0</v>
          </cell>
          <cell r="M2537">
            <v>0</v>
          </cell>
        </row>
        <row r="2538">
          <cell r="L2538">
            <v>0</v>
          </cell>
          <cell r="M2538">
            <v>0</v>
          </cell>
        </row>
        <row r="2539">
          <cell r="L2539">
            <v>0</v>
          </cell>
          <cell r="M2539">
            <v>0</v>
          </cell>
        </row>
        <row r="2540">
          <cell r="L2540">
            <v>0</v>
          </cell>
          <cell r="M2540">
            <v>0</v>
          </cell>
        </row>
        <row r="2541">
          <cell r="L2541">
            <v>0</v>
          </cell>
          <cell r="M2541">
            <v>0</v>
          </cell>
        </row>
        <row r="2542">
          <cell r="L2542">
            <v>0</v>
          </cell>
          <cell r="M2542">
            <v>0</v>
          </cell>
        </row>
        <row r="2543">
          <cell r="L2543">
            <v>0</v>
          </cell>
          <cell r="M2543">
            <v>0</v>
          </cell>
        </row>
        <row r="2544">
          <cell r="L2544">
            <v>0</v>
          </cell>
          <cell r="M2544">
            <v>0</v>
          </cell>
        </row>
        <row r="2545">
          <cell r="L2545">
            <v>0</v>
          </cell>
          <cell r="M2545">
            <v>0</v>
          </cell>
        </row>
        <row r="2546">
          <cell r="L2546">
            <v>0</v>
          </cell>
          <cell r="M2546">
            <v>0</v>
          </cell>
        </row>
        <row r="2547">
          <cell r="L2547">
            <v>0</v>
          </cell>
          <cell r="M2547">
            <v>0</v>
          </cell>
        </row>
        <row r="2548">
          <cell r="L2548">
            <v>0</v>
          </cell>
          <cell r="M2548">
            <v>0</v>
          </cell>
        </row>
        <row r="2549">
          <cell r="L2549">
            <v>0</v>
          </cell>
          <cell r="M2549">
            <v>0</v>
          </cell>
        </row>
        <row r="2550">
          <cell r="L2550">
            <v>0</v>
          </cell>
          <cell r="M2550">
            <v>0</v>
          </cell>
        </row>
        <row r="2551">
          <cell r="L2551">
            <v>0</v>
          </cell>
          <cell r="M2551">
            <v>0</v>
          </cell>
        </row>
        <row r="2552">
          <cell r="L2552">
            <v>0</v>
          </cell>
          <cell r="M2552">
            <v>0</v>
          </cell>
        </row>
        <row r="2553">
          <cell r="L2553">
            <v>0</v>
          </cell>
          <cell r="M2553">
            <v>0</v>
          </cell>
        </row>
        <row r="2554">
          <cell r="L2554">
            <v>0</v>
          </cell>
          <cell r="M2554">
            <v>0</v>
          </cell>
        </row>
        <row r="2555">
          <cell r="L2555">
            <v>0</v>
          </cell>
          <cell r="M2555">
            <v>0</v>
          </cell>
        </row>
        <row r="2556">
          <cell r="L2556">
            <v>0</v>
          </cell>
          <cell r="M2556">
            <v>0</v>
          </cell>
        </row>
        <row r="2557">
          <cell r="L2557">
            <v>0</v>
          </cell>
          <cell r="M2557">
            <v>0</v>
          </cell>
        </row>
        <row r="2558">
          <cell r="L2558">
            <v>0</v>
          </cell>
          <cell r="M2558">
            <v>0</v>
          </cell>
        </row>
        <row r="2559">
          <cell r="L2559">
            <v>0</v>
          </cell>
          <cell r="M2559">
            <v>0</v>
          </cell>
        </row>
        <row r="2560">
          <cell r="L2560">
            <v>0</v>
          </cell>
          <cell r="M2560">
            <v>0</v>
          </cell>
        </row>
        <row r="2561">
          <cell r="L2561">
            <v>0</v>
          </cell>
          <cell r="M2561">
            <v>0</v>
          </cell>
        </row>
        <row r="2562">
          <cell r="L2562">
            <v>0</v>
          </cell>
          <cell r="M2562">
            <v>0</v>
          </cell>
        </row>
        <row r="2563">
          <cell r="L2563">
            <v>0</v>
          </cell>
          <cell r="M2563">
            <v>0</v>
          </cell>
        </row>
        <row r="2564">
          <cell r="L2564">
            <v>0</v>
          </cell>
          <cell r="M2564">
            <v>0</v>
          </cell>
        </row>
        <row r="2565">
          <cell r="L2565">
            <v>0</v>
          </cell>
          <cell r="M2565">
            <v>0</v>
          </cell>
        </row>
        <row r="2566">
          <cell r="L2566">
            <v>0</v>
          </cell>
          <cell r="M2566">
            <v>0</v>
          </cell>
        </row>
        <row r="2567">
          <cell r="L2567">
            <v>0</v>
          </cell>
          <cell r="M2567">
            <v>0</v>
          </cell>
        </row>
        <row r="2568">
          <cell r="L2568">
            <v>0</v>
          </cell>
          <cell r="M2568">
            <v>0</v>
          </cell>
        </row>
        <row r="2569">
          <cell r="L2569">
            <v>0</v>
          </cell>
          <cell r="M2569">
            <v>0</v>
          </cell>
        </row>
        <row r="2570">
          <cell r="L2570">
            <v>0</v>
          </cell>
          <cell r="M2570">
            <v>0</v>
          </cell>
        </row>
        <row r="2571">
          <cell r="L2571">
            <v>0</v>
          </cell>
          <cell r="M2571">
            <v>0</v>
          </cell>
        </row>
        <row r="2572">
          <cell r="L2572">
            <v>0</v>
          </cell>
          <cell r="M2572">
            <v>0</v>
          </cell>
        </row>
        <row r="2573">
          <cell r="L2573">
            <v>0</v>
          </cell>
          <cell r="M2573">
            <v>0</v>
          </cell>
        </row>
        <row r="2574">
          <cell r="L2574">
            <v>0</v>
          </cell>
          <cell r="M2574">
            <v>0</v>
          </cell>
        </row>
        <row r="2575">
          <cell r="L2575">
            <v>0</v>
          </cell>
          <cell r="M2575">
            <v>0</v>
          </cell>
        </row>
        <row r="2576">
          <cell r="L2576">
            <v>0</v>
          </cell>
          <cell r="M2576">
            <v>0</v>
          </cell>
        </row>
        <row r="2577">
          <cell r="L2577">
            <v>0</v>
          </cell>
          <cell r="M2577">
            <v>0</v>
          </cell>
        </row>
        <row r="2578">
          <cell r="L2578">
            <v>0</v>
          </cell>
          <cell r="M2578">
            <v>0</v>
          </cell>
        </row>
        <row r="2579">
          <cell r="L2579">
            <v>0</v>
          </cell>
          <cell r="M2579">
            <v>0</v>
          </cell>
        </row>
        <row r="2580">
          <cell r="L2580">
            <v>0</v>
          </cell>
          <cell r="M2580">
            <v>0</v>
          </cell>
        </row>
        <row r="2581">
          <cell r="L2581">
            <v>0</v>
          </cell>
          <cell r="M2581">
            <v>0</v>
          </cell>
        </row>
        <row r="2582">
          <cell r="L2582">
            <v>0</v>
          </cell>
          <cell r="M2582">
            <v>0</v>
          </cell>
        </row>
        <row r="2583">
          <cell r="L2583">
            <v>0</v>
          </cell>
          <cell r="M2583">
            <v>0</v>
          </cell>
        </row>
        <row r="2584">
          <cell r="L2584">
            <v>0</v>
          </cell>
          <cell r="M2584">
            <v>0</v>
          </cell>
        </row>
        <row r="2585">
          <cell r="L2585">
            <v>0</v>
          </cell>
          <cell r="M2585">
            <v>0</v>
          </cell>
        </row>
        <row r="2586">
          <cell r="L2586">
            <v>0</v>
          </cell>
          <cell r="M2586">
            <v>0</v>
          </cell>
        </row>
        <row r="2587">
          <cell r="L2587">
            <v>0</v>
          </cell>
          <cell r="M2587">
            <v>0</v>
          </cell>
        </row>
        <row r="2588">
          <cell r="L2588">
            <v>0</v>
          </cell>
          <cell r="M2588">
            <v>0</v>
          </cell>
        </row>
        <row r="2589">
          <cell r="L2589">
            <v>0</v>
          </cell>
          <cell r="M2589">
            <v>0</v>
          </cell>
        </row>
        <row r="2590">
          <cell r="L2590">
            <v>0</v>
          </cell>
          <cell r="M2590">
            <v>0</v>
          </cell>
        </row>
        <row r="2591">
          <cell r="L2591">
            <v>0</v>
          </cell>
          <cell r="M2591">
            <v>0</v>
          </cell>
        </row>
        <row r="2592">
          <cell r="L2592">
            <v>0</v>
          </cell>
          <cell r="M2592">
            <v>0</v>
          </cell>
        </row>
        <row r="2593">
          <cell r="L2593">
            <v>0</v>
          </cell>
          <cell r="M2593">
            <v>0</v>
          </cell>
        </row>
        <row r="2594">
          <cell r="L2594">
            <v>0</v>
          </cell>
          <cell r="M2594">
            <v>0</v>
          </cell>
        </row>
        <row r="2595">
          <cell r="L2595">
            <v>0</v>
          </cell>
          <cell r="M2595">
            <v>0</v>
          </cell>
        </row>
        <row r="2596">
          <cell r="L2596">
            <v>0</v>
          </cell>
          <cell r="M2596">
            <v>0</v>
          </cell>
        </row>
        <row r="2597">
          <cell r="L2597">
            <v>0</v>
          </cell>
          <cell r="M2597">
            <v>0</v>
          </cell>
        </row>
        <row r="2598">
          <cell r="L2598">
            <v>0</v>
          </cell>
          <cell r="M2598">
            <v>0</v>
          </cell>
        </row>
        <row r="2599">
          <cell r="L2599">
            <v>0</v>
          </cell>
          <cell r="M2599">
            <v>0</v>
          </cell>
        </row>
        <row r="2600">
          <cell r="L2600">
            <v>0</v>
          </cell>
          <cell r="M2600">
            <v>0</v>
          </cell>
        </row>
        <row r="2601">
          <cell r="L2601">
            <v>0</v>
          </cell>
          <cell r="M2601">
            <v>0</v>
          </cell>
        </row>
        <row r="2602">
          <cell r="L2602">
            <v>0</v>
          </cell>
          <cell r="M2602">
            <v>0</v>
          </cell>
        </row>
        <row r="2603">
          <cell r="L2603">
            <v>0</v>
          </cell>
          <cell r="M2603">
            <v>0</v>
          </cell>
        </row>
        <row r="2604">
          <cell r="L2604">
            <v>0</v>
          </cell>
          <cell r="M2604">
            <v>0</v>
          </cell>
        </row>
        <row r="2605">
          <cell r="L2605">
            <v>0</v>
          </cell>
          <cell r="M2605">
            <v>0</v>
          </cell>
        </row>
        <row r="2606">
          <cell r="L2606">
            <v>0</v>
          </cell>
          <cell r="M2606">
            <v>0</v>
          </cell>
        </row>
        <row r="2607">
          <cell r="L2607">
            <v>0</v>
          </cell>
          <cell r="M2607">
            <v>0</v>
          </cell>
        </row>
        <row r="2608">
          <cell r="L2608">
            <v>0</v>
          </cell>
          <cell r="M2608">
            <v>0</v>
          </cell>
        </row>
        <row r="2609">
          <cell r="L2609">
            <v>0</v>
          </cell>
          <cell r="M2609">
            <v>0</v>
          </cell>
        </row>
        <row r="2610">
          <cell r="L2610">
            <v>0</v>
          </cell>
          <cell r="M2610">
            <v>0</v>
          </cell>
        </row>
        <row r="2611">
          <cell r="L2611">
            <v>0</v>
          </cell>
          <cell r="M2611">
            <v>0</v>
          </cell>
        </row>
        <row r="2612">
          <cell r="L2612">
            <v>0</v>
          </cell>
          <cell r="M2612">
            <v>0</v>
          </cell>
        </row>
        <row r="2613">
          <cell r="L2613">
            <v>0</v>
          </cell>
          <cell r="M2613">
            <v>0</v>
          </cell>
        </row>
        <row r="2614">
          <cell r="L2614">
            <v>0</v>
          </cell>
          <cell r="M2614">
            <v>0</v>
          </cell>
        </row>
        <row r="2615">
          <cell r="L2615">
            <v>0</v>
          </cell>
          <cell r="M2615">
            <v>0</v>
          </cell>
        </row>
        <row r="2616">
          <cell r="L2616">
            <v>0</v>
          </cell>
          <cell r="M2616">
            <v>0</v>
          </cell>
        </row>
        <row r="2617">
          <cell r="L2617">
            <v>0</v>
          </cell>
          <cell r="M2617">
            <v>0</v>
          </cell>
        </row>
        <row r="2618">
          <cell r="L2618">
            <v>0</v>
          </cell>
          <cell r="M2618">
            <v>0</v>
          </cell>
        </row>
        <row r="2619">
          <cell r="L2619">
            <v>0</v>
          </cell>
          <cell r="M2619">
            <v>0</v>
          </cell>
        </row>
        <row r="2620">
          <cell r="L2620">
            <v>0</v>
          </cell>
          <cell r="M2620">
            <v>0</v>
          </cell>
        </row>
        <row r="2621">
          <cell r="L2621">
            <v>0</v>
          </cell>
          <cell r="M2621">
            <v>0</v>
          </cell>
        </row>
        <row r="2622">
          <cell r="L2622">
            <v>0</v>
          </cell>
          <cell r="M2622">
            <v>0</v>
          </cell>
        </row>
        <row r="2623">
          <cell r="L2623">
            <v>0</v>
          </cell>
          <cell r="M2623">
            <v>0</v>
          </cell>
        </row>
        <row r="2624">
          <cell r="L2624">
            <v>0</v>
          </cell>
          <cell r="M2624">
            <v>0</v>
          </cell>
        </row>
        <row r="2625">
          <cell r="L2625">
            <v>0</v>
          </cell>
          <cell r="M2625">
            <v>0</v>
          </cell>
        </row>
        <row r="2626">
          <cell r="L2626">
            <v>0</v>
          </cell>
          <cell r="M2626">
            <v>0</v>
          </cell>
        </row>
        <row r="2627">
          <cell r="L2627">
            <v>0</v>
          </cell>
          <cell r="M2627">
            <v>0</v>
          </cell>
        </row>
        <row r="2628">
          <cell r="L2628">
            <v>0</v>
          </cell>
          <cell r="M2628">
            <v>0</v>
          </cell>
        </row>
        <row r="2629">
          <cell r="L2629">
            <v>0</v>
          </cell>
          <cell r="M2629">
            <v>0</v>
          </cell>
        </row>
        <row r="2630">
          <cell r="L2630">
            <v>0</v>
          </cell>
          <cell r="M2630">
            <v>0</v>
          </cell>
        </row>
        <row r="2631">
          <cell r="L2631">
            <v>0</v>
          </cell>
          <cell r="M2631">
            <v>0</v>
          </cell>
        </row>
        <row r="2632">
          <cell r="L2632">
            <v>0</v>
          </cell>
          <cell r="M2632">
            <v>0</v>
          </cell>
        </row>
        <row r="2633">
          <cell r="L2633">
            <v>0</v>
          </cell>
          <cell r="M2633">
            <v>0</v>
          </cell>
        </row>
        <row r="2634">
          <cell r="L2634">
            <v>0</v>
          </cell>
          <cell r="M2634">
            <v>0</v>
          </cell>
        </row>
        <row r="2635">
          <cell r="L2635">
            <v>0</v>
          </cell>
          <cell r="M2635">
            <v>0</v>
          </cell>
        </row>
        <row r="2636">
          <cell r="L2636">
            <v>0</v>
          </cell>
          <cell r="M2636">
            <v>0</v>
          </cell>
        </row>
        <row r="2637">
          <cell r="L2637">
            <v>0</v>
          </cell>
          <cell r="M2637">
            <v>0</v>
          </cell>
        </row>
        <row r="2638">
          <cell r="L2638">
            <v>0</v>
          </cell>
          <cell r="M2638">
            <v>0</v>
          </cell>
        </row>
        <row r="2639">
          <cell r="L2639">
            <v>0</v>
          </cell>
          <cell r="M2639">
            <v>0</v>
          </cell>
        </row>
        <row r="2640">
          <cell r="L2640">
            <v>0</v>
          </cell>
          <cell r="M2640">
            <v>0</v>
          </cell>
        </row>
        <row r="2641">
          <cell r="L2641">
            <v>0</v>
          </cell>
          <cell r="M2641">
            <v>0</v>
          </cell>
        </row>
        <row r="2642">
          <cell r="L2642">
            <v>0</v>
          </cell>
          <cell r="M2642">
            <v>0</v>
          </cell>
        </row>
        <row r="2643">
          <cell r="L2643">
            <v>0</v>
          </cell>
          <cell r="M2643">
            <v>0</v>
          </cell>
        </row>
        <row r="2644">
          <cell r="L2644">
            <v>0</v>
          </cell>
          <cell r="M2644">
            <v>0</v>
          </cell>
        </row>
        <row r="2645">
          <cell r="L2645">
            <v>0</v>
          </cell>
          <cell r="M2645">
            <v>0</v>
          </cell>
        </row>
        <row r="2646">
          <cell r="L2646">
            <v>0</v>
          </cell>
          <cell r="M2646">
            <v>0</v>
          </cell>
        </row>
        <row r="2647">
          <cell r="L2647">
            <v>0</v>
          </cell>
          <cell r="M2647">
            <v>0</v>
          </cell>
        </row>
        <row r="2648">
          <cell r="L2648">
            <v>0</v>
          </cell>
          <cell r="M2648">
            <v>0</v>
          </cell>
        </row>
        <row r="2649">
          <cell r="L2649">
            <v>0</v>
          </cell>
          <cell r="M2649">
            <v>0</v>
          </cell>
        </row>
        <row r="2650">
          <cell r="L2650">
            <v>0</v>
          </cell>
          <cell r="M2650">
            <v>0</v>
          </cell>
        </row>
        <row r="2651">
          <cell r="L2651">
            <v>0</v>
          </cell>
          <cell r="M2651">
            <v>0</v>
          </cell>
        </row>
        <row r="2652">
          <cell r="L2652">
            <v>0</v>
          </cell>
          <cell r="M2652">
            <v>0</v>
          </cell>
        </row>
        <row r="2653">
          <cell r="L2653">
            <v>0</v>
          </cell>
          <cell r="M2653">
            <v>0</v>
          </cell>
        </row>
        <row r="2654">
          <cell r="L2654">
            <v>0</v>
          </cell>
          <cell r="M2654">
            <v>0</v>
          </cell>
        </row>
        <row r="2655">
          <cell r="L2655">
            <v>0</v>
          </cell>
          <cell r="M2655">
            <v>0</v>
          </cell>
        </row>
        <row r="2656">
          <cell r="L2656">
            <v>0</v>
          </cell>
          <cell r="M2656">
            <v>0</v>
          </cell>
        </row>
        <row r="2657">
          <cell r="L2657">
            <v>0</v>
          </cell>
          <cell r="M2657">
            <v>0</v>
          </cell>
        </row>
        <row r="2658">
          <cell r="L2658">
            <v>0</v>
          </cell>
          <cell r="M2658">
            <v>0</v>
          </cell>
        </row>
        <row r="2659">
          <cell r="L2659">
            <v>0</v>
          </cell>
          <cell r="M2659">
            <v>0</v>
          </cell>
        </row>
        <row r="2660">
          <cell r="L2660">
            <v>0</v>
          </cell>
          <cell r="M2660">
            <v>0</v>
          </cell>
        </row>
        <row r="2661">
          <cell r="L2661">
            <v>0</v>
          </cell>
          <cell r="M2661">
            <v>0</v>
          </cell>
        </row>
        <row r="2662">
          <cell r="L2662">
            <v>0</v>
          </cell>
          <cell r="M2662">
            <v>0</v>
          </cell>
        </row>
        <row r="2663">
          <cell r="L2663">
            <v>0</v>
          </cell>
          <cell r="M2663">
            <v>0</v>
          </cell>
        </row>
        <row r="2664">
          <cell r="L2664">
            <v>0</v>
          </cell>
          <cell r="M2664">
            <v>0</v>
          </cell>
        </row>
        <row r="2665">
          <cell r="L2665">
            <v>0</v>
          </cell>
          <cell r="M2665">
            <v>0</v>
          </cell>
        </row>
        <row r="2666">
          <cell r="L2666">
            <v>0</v>
          </cell>
          <cell r="M2666">
            <v>0</v>
          </cell>
        </row>
        <row r="2667">
          <cell r="L2667">
            <v>0</v>
          </cell>
          <cell r="M2667">
            <v>0</v>
          </cell>
        </row>
        <row r="2668">
          <cell r="L2668">
            <v>0</v>
          </cell>
          <cell r="M2668">
            <v>0</v>
          </cell>
        </row>
        <row r="2669">
          <cell r="L2669">
            <v>0</v>
          </cell>
          <cell r="M2669">
            <v>0</v>
          </cell>
        </row>
        <row r="2670">
          <cell r="L2670">
            <v>0</v>
          </cell>
          <cell r="M2670">
            <v>0</v>
          </cell>
        </row>
        <row r="2671">
          <cell r="L2671">
            <v>0</v>
          </cell>
          <cell r="M2671">
            <v>0</v>
          </cell>
        </row>
        <row r="2672">
          <cell r="L2672">
            <v>0</v>
          </cell>
          <cell r="M2672">
            <v>0</v>
          </cell>
        </row>
        <row r="2673">
          <cell r="L2673">
            <v>0</v>
          </cell>
          <cell r="M2673">
            <v>0</v>
          </cell>
        </row>
        <row r="2674">
          <cell r="L2674">
            <v>0</v>
          </cell>
          <cell r="M2674">
            <v>0</v>
          </cell>
        </row>
        <row r="2675">
          <cell r="L2675">
            <v>0</v>
          </cell>
          <cell r="M2675">
            <v>0</v>
          </cell>
        </row>
        <row r="2676">
          <cell r="L2676">
            <v>0</v>
          </cell>
          <cell r="M2676">
            <v>0</v>
          </cell>
        </row>
        <row r="2677">
          <cell r="L2677">
            <v>0</v>
          </cell>
          <cell r="M2677">
            <v>0</v>
          </cell>
        </row>
        <row r="2678">
          <cell r="L2678">
            <v>0</v>
          </cell>
          <cell r="M2678">
            <v>0</v>
          </cell>
        </row>
        <row r="2679">
          <cell r="L2679">
            <v>0</v>
          </cell>
          <cell r="M2679">
            <v>0</v>
          </cell>
        </row>
        <row r="2680">
          <cell r="L2680">
            <v>0</v>
          </cell>
          <cell r="M2680">
            <v>0</v>
          </cell>
        </row>
        <row r="2681">
          <cell r="L2681">
            <v>0</v>
          </cell>
          <cell r="M2681">
            <v>0</v>
          </cell>
        </row>
        <row r="2682">
          <cell r="L2682">
            <v>0</v>
          </cell>
          <cell r="M2682">
            <v>0</v>
          </cell>
        </row>
        <row r="2683">
          <cell r="L2683">
            <v>0</v>
          </cell>
          <cell r="M2683">
            <v>0</v>
          </cell>
        </row>
        <row r="2684">
          <cell r="L2684">
            <v>0</v>
          </cell>
          <cell r="M2684">
            <v>0</v>
          </cell>
        </row>
        <row r="2685">
          <cell r="L2685">
            <v>0</v>
          </cell>
          <cell r="M2685">
            <v>0</v>
          </cell>
        </row>
        <row r="2686">
          <cell r="L2686">
            <v>0</v>
          </cell>
          <cell r="M2686">
            <v>0</v>
          </cell>
        </row>
        <row r="2687">
          <cell r="L2687">
            <v>0</v>
          </cell>
          <cell r="M2687">
            <v>0</v>
          </cell>
        </row>
        <row r="2688">
          <cell r="L2688">
            <v>0</v>
          </cell>
          <cell r="M2688">
            <v>0</v>
          </cell>
        </row>
        <row r="2689">
          <cell r="L2689">
            <v>0</v>
          </cell>
          <cell r="M2689">
            <v>0</v>
          </cell>
        </row>
        <row r="2690">
          <cell r="L2690">
            <v>0</v>
          </cell>
          <cell r="M2690">
            <v>0</v>
          </cell>
        </row>
        <row r="2691">
          <cell r="L2691">
            <v>0</v>
          </cell>
          <cell r="M2691">
            <v>0</v>
          </cell>
        </row>
        <row r="2692">
          <cell r="L2692">
            <v>0</v>
          </cell>
          <cell r="M2692">
            <v>0</v>
          </cell>
        </row>
        <row r="2693">
          <cell r="L2693">
            <v>0</v>
          </cell>
          <cell r="M2693">
            <v>0</v>
          </cell>
        </row>
        <row r="2694">
          <cell r="L2694">
            <v>0</v>
          </cell>
          <cell r="M2694">
            <v>0</v>
          </cell>
        </row>
        <row r="2695">
          <cell r="L2695">
            <v>0</v>
          </cell>
          <cell r="M2695">
            <v>0</v>
          </cell>
        </row>
        <row r="2696">
          <cell r="L2696">
            <v>0</v>
          </cell>
          <cell r="M2696">
            <v>0</v>
          </cell>
        </row>
        <row r="2697">
          <cell r="L2697">
            <v>0</v>
          </cell>
          <cell r="M2697">
            <v>0</v>
          </cell>
        </row>
        <row r="2698">
          <cell r="L2698">
            <v>0</v>
          </cell>
          <cell r="M2698">
            <v>0</v>
          </cell>
        </row>
        <row r="2699">
          <cell r="L2699">
            <v>0</v>
          </cell>
          <cell r="M2699">
            <v>0</v>
          </cell>
        </row>
        <row r="2700">
          <cell r="L2700">
            <v>0</v>
          </cell>
          <cell r="M2700">
            <v>0</v>
          </cell>
        </row>
        <row r="2701">
          <cell r="L2701">
            <v>0</v>
          </cell>
          <cell r="M2701">
            <v>0</v>
          </cell>
        </row>
        <row r="2702">
          <cell r="L2702">
            <v>0</v>
          </cell>
          <cell r="M2702">
            <v>0</v>
          </cell>
        </row>
        <row r="2703">
          <cell r="L2703">
            <v>0</v>
          </cell>
          <cell r="M2703">
            <v>0</v>
          </cell>
        </row>
        <row r="2704">
          <cell r="L2704">
            <v>0</v>
          </cell>
          <cell r="M2704">
            <v>0</v>
          </cell>
        </row>
        <row r="2705">
          <cell r="L2705">
            <v>0</v>
          </cell>
          <cell r="M2705">
            <v>0</v>
          </cell>
        </row>
        <row r="2706">
          <cell r="L2706">
            <v>0</v>
          </cell>
          <cell r="M2706">
            <v>0</v>
          </cell>
        </row>
        <row r="2707">
          <cell r="L2707">
            <v>0</v>
          </cell>
          <cell r="M2707">
            <v>0</v>
          </cell>
        </row>
        <row r="2708">
          <cell r="L2708">
            <v>0</v>
          </cell>
          <cell r="M2708">
            <v>0</v>
          </cell>
        </row>
        <row r="2709">
          <cell r="L2709">
            <v>0</v>
          </cell>
          <cell r="M2709">
            <v>0</v>
          </cell>
        </row>
        <row r="2710">
          <cell r="L2710">
            <v>0</v>
          </cell>
          <cell r="M2710">
            <v>0</v>
          </cell>
        </row>
        <row r="2711">
          <cell r="L2711">
            <v>0</v>
          </cell>
          <cell r="M2711">
            <v>0</v>
          </cell>
        </row>
        <row r="2712">
          <cell r="L2712">
            <v>0</v>
          </cell>
          <cell r="M2712">
            <v>0</v>
          </cell>
        </row>
        <row r="2713">
          <cell r="L2713">
            <v>0</v>
          </cell>
          <cell r="M2713">
            <v>0</v>
          </cell>
        </row>
        <row r="2714">
          <cell r="L2714">
            <v>0</v>
          </cell>
          <cell r="M2714">
            <v>0</v>
          </cell>
        </row>
        <row r="2715">
          <cell r="L2715">
            <v>0</v>
          </cell>
          <cell r="M2715">
            <v>0</v>
          </cell>
        </row>
        <row r="2716">
          <cell r="L2716">
            <v>0</v>
          </cell>
          <cell r="M2716">
            <v>0</v>
          </cell>
        </row>
        <row r="2717">
          <cell r="L2717">
            <v>0</v>
          </cell>
          <cell r="M2717">
            <v>0</v>
          </cell>
        </row>
        <row r="2718">
          <cell r="L2718">
            <v>0</v>
          </cell>
          <cell r="M2718">
            <v>0</v>
          </cell>
        </row>
        <row r="2719">
          <cell r="L2719">
            <v>0</v>
          </cell>
          <cell r="M2719">
            <v>0</v>
          </cell>
        </row>
        <row r="2720">
          <cell r="L2720">
            <v>0</v>
          </cell>
          <cell r="M2720">
            <v>0</v>
          </cell>
        </row>
        <row r="2721">
          <cell r="L2721">
            <v>0</v>
          </cell>
          <cell r="M2721">
            <v>0</v>
          </cell>
        </row>
        <row r="2722">
          <cell r="L2722">
            <v>0</v>
          </cell>
          <cell r="M2722">
            <v>0</v>
          </cell>
        </row>
        <row r="2723">
          <cell r="L2723">
            <v>0</v>
          </cell>
          <cell r="M2723">
            <v>0</v>
          </cell>
        </row>
        <row r="2724">
          <cell r="L2724">
            <v>0</v>
          </cell>
          <cell r="M2724">
            <v>0</v>
          </cell>
        </row>
        <row r="2725">
          <cell r="L2725">
            <v>0</v>
          </cell>
          <cell r="M2725">
            <v>0</v>
          </cell>
        </row>
        <row r="2726">
          <cell r="L2726">
            <v>0</v>
          </cell>
          <cell r="M2726">
            <v>0</v>
          </cell>
        </row>
        <row r="2727">
          <cell r="L2727">
            <v>0</v>
          </cell>
          <cell r="M2727">
            <v>0</v>
          </cell>
        </row>
        <row r="2728">
          <cell r="L2728">
            <v>0</v>
          </cell>
          <cell r="M2728">
            <v>0</v>
          </cell>
        </row>
        <row r="2729">
          <cell r="L2729">
            <v>0</v>
          </cell>
          <cell r="M2729">
            <v>0</v>
          </cell>
        </row>
        <row r="2730">
          <cell r="L2730">
            <v>0</v>
          </cell>
          <cell r="M2730">
            <v>0</v>
          </cell>
        </row>
        <row r="2731">
          <cell r="L2731">
            <v>0</v>
          </cell>
          <cell r="M2731">
            <v>0</v>
          </cell>
        </row>
        <row r="2732">
          <cell r="L2732">
            <v>0</v>
          </cell>
          <cell r="M2732">
            <v>0</v>
          </cell>
        </row>
        <row r="2733">
          <cell r="L2733">
            <v>0</v>
          </cell>
          <cell r="M2733">
            <v>0</v>
          </cell>
        </row>
        <row r="2734">
          <cell r="L2734">
            <v>0</v>
          </cell>
          <cell r="M2734">
            <v>0</v>
          </cell>
        </row>
        <row r="2735">
          <cell r="L2735">
            <v>0</v>
          </cell>
          <cell r="M2735">
            <v>0</v>
          </cell>
        </row>
        <row r="2736">
          <cell r="L2736">
            <v>0</v>
          </cell>
          <cell r="M2736">
            <v>0</v>
          </cell>
        </row>
        <row r="2737">
          <cell r="L2737">
            <v>0</v>
          </cell>
          <cell r="M2737">
            <v>0</v>
          </cell>
        </row>
        <row r="2738">
          <cell r="L2738">
            <v>0</v>
          </cell>
          <cell r="M2738">
            <v>0</v>
          </cell>
        </row>
        <row r="2739">
          <cell r="L2739">
            <v>0</v>
          </cell>
          <cell r="M2739">
            <v>0</v>
          </cell>
        </row>
        <row r="2740">
          <cell r="L2740">
            <v>0</v>
          </cell>
          <cell r="M2740">
            <v>0</v>
          </cell>
        </row>
        <row r="2741">
          <cell r="L2741">
            <v>0</v>
          </cell>
          <cell r="M2741">
            <v>0</v>
          </cell>
        </row>
        <row r="2742">
          <cell r="L2742">
            <v>0</v>
          </cell>
          <cell r="M2742">
            <v>0</v>
          </cell>
        </row>
        <row r="2743">
          <cell r="L2743">
            <v>0</v>
          </cell>
          <cell r="M2743">
            <v>0</v>
          </cell>
        </row>
        <row r="2744">
          <cell r="L2744">
            <v>0</v>
          </cell>
          <cell r="M2744">
            <v>0</v>
          </cell>
        </row>
        <row r="2745">
          <cell r="L2745">
            <v>0</v>
          </cell>
          <cell r="M2745">
            <v>0</v>
          </cell>
        </row>
        <row r="2746">
          <cell r="L2746">
            <v>0</v>
          </cell>
          <cell r="M2746">
            <v>0</v>
          </cell>
        </row>
        <row r="2747">
          <cell r="L2747">
            <v>0</v>
          </cell>
          <cell r="M2747">
            <v>0</v>
          </cell>
        </row>
        <row r="2748">
          <cell r="L2748">
            <v>0</v>
          </cell>
          <cell r="M2748">
            <v>0</v>
          </cell>
        </row>
        <row r="2749">
          <cell r="L2749">
            <v>0</v>
          </cell>
          <cell r="M2749">
            <v>0</v>
          </cell>
        </row>
        <row r="2750">
          <cell r="L2750">
            <v>0</v>
          </cell>
          <cell r="M2750">
            <v>0</v>
          </cell>
        </row>
        <row r="2751">
          <cell r="L2751">
            <v>0</v>
          </cell>
          <cell r="M2751">
            <v>0</v>
          </cell>
        </row>
        <row r="2752">
          <cell r="L2752">
            <v>0</v>
          </cell>
          <cell r="M2752">
            <v>0</v>
          </cell>
        </row>
        <row r="2753">
          <cell r="L2753">
            <v>0</v>
          </cell>
          <cell r="M2753">
            <v>0</v>
          </cell>
        </row>
        <row r="2754">
          <cell r="L2754">
            <v>0</v>
          </cell>
          <cell r="M2754">
            <v>0</v>
          </cell>
        </row>
        <row r="2755">
          <cell r="L2755">
            <v>0</v>
          </cell>
          <cell r="M2755">
            <v>0</v>
          </cell>
        </row>
        <row r="2756">
          <cell r="L2756">
            <v>0</v>
          </cell>
          <cell r="M2756">
            <v>0</v>
          </cell>
        </row>
        <row r="2757">
          <cell r="L2757">
            <v>0</v>
          </cell>
          <cell r="M2757">
            <v>0</v>
          </cell>
        </row>
        <row r="2758">
          <cell r="L2758">
            <v>0</v>
          </cell>
          <cell r="M2758">
            <v>0</v>
          </cell>
        </row>
        <row r="2759">
          <cell r="L2759">
            <v>0</v>
          </cell>
          <cell r="M2759">
            <v>0</v>
          </cell>
        </row>
        <row r="2760">
          <cell r="L2760">
            <v>0</v>
          </cell>
          <cell r="M2760">
            <v>0</v>
          </cell>
        </row>
        <row r="2761">
          <cell r="L2761">
            <v>0</v>
          </cell>
          <cell r="M2761">
            <v>0</v>
          </cell>
        </row>
        <row r="2762">
          <cell r="L2762">
            <v>0</v>
          </cell>
          <cell r="M2762">
            <v>0</v>
          </cell>
        </row>
        <row r="2763">
          <cell r="L2763">
            <v>0</v>
          </cell>
          <cell r="M2763">
            <v>0</v>
          </cell>
        </row>
        <row r="2764">
          <cell r="L2764">
            <v>0</v>
          </cell>
          <cell r="M2764">
            <v>0</v>
          </cell>
        </row>
        <row r="2765">
          <cell r="L2765">
            <v>0</v>
          </cell>
          <cell r="M2765">
            <v>0</v>
          </cell>
        </row>
        <row r="2766">
          <cell r="L2766">
            <v>0</v>
          </cell>
          <cell r="M2766">
            <v>0</v>
          </cell>
        </row>
        <row r="2767">
          <cell r="L2767">
            <v>0</v>
          </cell>
          <cell r="M2767">
            <v>0</v>
          </cell>
        </row>
        <row r="2768">
          <cell r="L2768">
            <v>0</v>
          </cell>
          <cell r="M2768">
            <v>0</v>
          </cell>
        </row>
        <row r="2769">
          <cell r="L2769">
            <v>0</v>
          </cell>
          <cell r="M2769">
            <v>0</v>
          </cell>
        </row>
        <row r="2770">
          <cell r="L2770">
            <v>0</v>
          </cell>
          <cell r="M2770">
            <v>0</v>
          </cell>
        </row>
        <row r="2771">
          <cell r="L2771">
            <v>0</v>
          </cell>
          <cell r="M2771">
            <v>0</v>
          </cell>
        </row>
        <row r="2772">
          <cell r="L2772">
            <v>0</v>
          </cell>
          <cell r="M2772">
            <v>0</v>
          </cell>
        </row>
        <row r="2773">
          <cell r="L2773">
            <v>0</v>
          </cell>
          <cell r="M2773">
            <v>0</v>
          </cell>
        </row>
        <row r="2774">
          <cell r="L2774">
            <v>0</v>
          </cell>
          <cell r="M2774">
            <v>0</v>
          </cell>
        </row>
        <row r="2775">
          <cell r="L2775">
            <v>0</v>
          </cell>
          <cell r="M2775">
            <v>0</v>
          </cell>
        </row>
        <row r="2776">
          <cell r="L2776">
            <v>0</v>
          </cell>
          <cell r="M2776">
            <v>0</v>
          </cell>
        </row>
        <row r="2777">
          <cell r="L2777">
            <v>0</v>
          </cell>
          <cell r="M2777">
            <v>0</v>
          </cell>
        </row>
        <row r="2778">
          <cell r="L2778">
            <v>0</v>
          </cell>
          <cell r="M2778">
            <v>0</v>
          </cell>
        </row>
        <row r="2779">
          <cell r="L2779">
            <v>0</v>
          </cell>
          <cell r="M2779">
            <v>0</v>
          </cell>
        </row>
        <row r="2780">
          <cell r="L2780">
            <v>0</v>
          </cell>
          <cell r="M2780">
            <v>0</v>
          </cell>
        </row>
        <row r="2781">
          <cell r="L2781">
            <v>0</v>
          </cell>
          <cell r="M2781">
            <v>0</v>
          </cell>
        </row>
        <row r="2782">
          <cell r="L2782">
            <v>0</v>
          </cell>
          <cell r="M2782">
            <v>0</v>
          </cell>
        </row>
        <row r="2783">
          <cell r="L2783">
            <v>0</v>
          </cell>
          <cell r="M2783">
            <v>0</v>
          </cell>
        </row>
        <row r="2784">
          <cell r="L2784">
            <v>0</v>
          </cell>
          <cell r="M2784">
            <v>0</v>
          </cell>
        </row>
        <row r="2785">
          <cell r="L2785">
            <v>0</v>
          </cell>
          <cell r="M2785">
            <v>0</v>
          </cell>
        </row>
        <row r="2786">
          <cell r="L2786">
            <v>0</v>
          </cell>
          <cell r="M2786">
            <v>0</v>
          </cell>
        </row>
        <row r="2787">
          <cell r="L2787">
            <v>0</v>
          </cell>
          <cell r="M2787">
            <v>0</v>
          </cell>
        </row>
        <row r="2788">
          <cell r="L2788">
            <v>0</v>
          </cell>
          <cell r="M2788">
            <v>0</v>
          </cell>
        </row>
        <row r="2789">
          <cell r="L2789">
            <v>0</v>
          </cell>
          <cell r="M2789">
            <v>0</v>
          </cell>
        </row>
        <row r="2790">
          <cell r="L2790">
            <v>0</v>
          </cell>
          <cell r="M2790">
            <v>0</v>
          </cell>
        </row>
        <row r="2791">
          <cell r="L2791">
            <v>0</v>
          </cell>
          <cell r="M2791">
            <v>0</v>
          </cell>
        </row>
        <row r="2792">
          <cell r="L2792">
            <v>0</v>
          </cell>
          <cell r="M2792">
            <v>0</v>
          </cell>
        </row>
        <row r="2793">
          <cell r="L2793">
            <v>0</v>
          </cell>
          <cell r="M2793">
            <v>0</v>
          </cell>
        </row>
        <row r="2794">
          <cell r="L2794">
            <v>0</v>
          </cell>
          <cell r="M2794">
            <v>0</v>
          </cell>
        </row>
        <row r="2795">
          <cell r="L2795">
            <v>0</v>
          </cell>
          <cell r="M2795">
            <v>0</v>
          </cell>
        </row>
        <row r="2796">
          <cell r="L2796">
            <v>0</v>
          </cell>
          <cell r="M2796">
            <v>0</v>
          </cell>
        </row>
        <row r="2797">
          <cell r="L2797">
            <v>0</v>
          </cell>
          <cell r="M2797">
            <v>0</v>
          </cell>
        </row>
        <row r="2798">
          <cell r="L2798">
            <v>0</v>
          </cell>
          <cell r="M2798">
            <v>0</v>
          </cell>
        </row>
        <row r="2799">
          <cell r="L2799">
            <v>0</v>
          </cell>
          <cell r="M2799">
            <v>0</v>
          </cell>
        </row>
        <row r="2800">
          <cell r="L2800">
            <v>0</v>
          </cell>
          <cell r="M2800">
            <v>0</v>
          </cell>
        </row>
        <row r="2801">
          <cell r="L2801">
            <v>0</v>
          </cell>
          <cell r="M2801">
            <v>0</v>
          </cell>
        </row>
        <row r="2802">
          <cell r="L2802">
            <v>0</v>
          </cell>
          <cell r="M2802">
            <v>0</v>
          </cell>
        </row>
        <row r="2803">
          <cell r="L2803">
            <v>0</v>
          </cell>
          <cell r="M2803">
            <v>0</v>
          </cell>
        </row>
        <row r="2804">
          <cell r="L2804">
            <v>0</v>
          </cell>
          <cell r="M2804">
            <v>0</v>
          </cell>
        </row>
        <row r="2805">
          <cell r="L2805">
            <v>0</v>
          </cell>
          <cell r="M2805">
            <v>0</v>
          </cell>
        </row>
        <row r="2806">
          <cell r="L2806">
            <v>0</v>
          </cell>
          <cell r="M2806">
            <v>0</v>
          </cell>
        </row>
        <row r="2807">
          <cell r="L2807">
            <v>0</v>
          </cell>
          <cell r="M2807">
            <v>0</v>
          </cell>
        </row>
        <row r="2808">
          <cell r="L2808">
            <v>0</v>
          </cell>
          <cell r="M2808">
            <v>0</v>
          </cell>
        </row>
        <row r="2809">
          <cell r="L2809">
            <v>0</v>
          </cell>
          <cell r="M2809">
            <v>0</v>
          </cell>
        </row>
        <row r="2810">
          <cell r="L2810">
            <v>0</v>
          </cell>
          <cell r="M2810">
            <v>0</v>
          </cell>
        </row>
        <row r="2811">
          <cell r="L2811">
            <v>0</v>
          </cell>
          <cell r="M2811">
            <v>0</v>
          </cell>
        </row>
        <row r="2812">
          <cell r="L2812">
            <v>0</v>
          </cell>
          <cell r="M2812">
            <v>0</v>
          </cell>
        </row>
        <row r="2813">
          <cell r="L2813">
            <v>0</v>
          </cell>
          <cell r="M2813">
            <v>0</v>
          </cell>
        </row>
        <row r="2814">
          <cell r="L2814">
            <v>0</v>
          </cell>
          <cell r="M2814">
            <v>0</v>
          </cell>
        </row>
        <row r="2815">
          <cell r="L2815">
            <v>0</v>
          </cell>
          <cell r="M2815">
            <v>0</v>
          </cell>
        </row>
        <row r="2816">
          <cell r="L2816">
            <v>0</v>
          </cell>
          <cell r="M2816">
            <v>0</v>
          </cell>
        </row>
        <row r="2817">
          <cell r="L2817">
            <v>0</v>
          </cell>
          <cell r="M2817">
            <v>0</v>
          </cell>
        </row>
        <row r="2818">
          <cell r="L2818">
            <v>0</v>
          </cell>
          <cell r="M2818">
            <v>0</v>
          </cell>
        </row>
        <row r="2819">
          <cell r="L2819">
            <v>0</v>
          </cell>
          <cell r="M2819">
            <v>0</v>
          </cell>
        </row>
        <row r="2820">
          <cell r="L2820">
            <v>0</v>
          </cell>
          <cell r="M2820">
            <v>0</v>
          </cell>
        </row>
        <row r="2821">
          <cell r="L2821">
            <v>0</v>
          </cell>
          <cell r="M2821">
            <v>0</v>
          </cell>
        </row>
        <row r="2822">
          <cell r="L2822">
            <v>0</v>
          </cell>
          <cell r="M2822">
            <v>0</v>
          </cell>
        </row>
        <row r="2823">
          <cell r="L2823">
            <v>0</v>
          </cell>
          <cell r="M2823">
            <v>0</v>
          </cell>
        </row>
        <row r="2824">
          <cell r="L2824">
            <v>0</v>
          </cell>
          <cell r="M2824">
            <v>0</v>
          </cell>
        </row>
        <row r="2825">
          <cell r="L2825">
            <v>0</v>
          </cell>
          <cell r="M2825">
            <v>0</v>
          </cell>
        </row>
        <row r="2826">
          <cell r="L2826">
            <v>0</v>
          </cell>
          <cell r="M2826">
            <v>0</v>
          </cell>
        </row>
        <row r="2827">
          <cell r="L2827">
            <v>0</v>
          </cell>
          <cell r="M2827">
            <v>0</v>
          </cell>
        </row>
        <row r="2828">
          <cell r="L2828">
            <v>0</v>
          </cell>
          <cell r="M2828">
            <v>0</v>
          </cell>
        </row>
        <row r="2829">
          <cell r="L2829">
            <v>0</v>
          </cell>
          <cell r="M2829">
            <v>0</v>
          </cell>
        </row>
        <row r="2830">
          <cell r="L2830">
            <v>0</v>
          </cell>
          <cell r="M2830">
            <v>0</v>
          </cell>
        </row>
        <row r="2831">
          <cell r="L2831">
            <v>0</v>
          </cell>
          <cell r="M2831">
            <v>0</v>
          </cell>
        </row>
        <row r="2832">
          <cell r="L2832">
            <v>0</v>
          </cell>
          <cell r="M2832">
            <v>0</v>
          </cell>
        </row>
        <row r="2833">
          <cell r="L2833">
            <v>0</v>
          </cell>
          <cell r="M2833">
            <v>0</v>
          </cell>
        </row>
        <row r="2834">
          <cell r="L2834">
            <v>0</v>
          </cell>
          <cell r="M2834">
            <v>0</v>
          </cell>
        </row>
        <row r="2835">
          <cell r="L2835">
            <v>0</v>
          </cell>
          <cell r="M2835">
            <v>0</v>
          </cell>
        </row>
        <row r="2836">
          <cell r="L2836">
            <v>0</v>
          </cell>
          <cell r="M2836">
            <v>0</v>
          </cell>
        </row>
        <row r="2837">
          <cell r="L2837">
            <v>0</v>
          </cell>
          <cell r="M2837">
            <v>0</v>
          </cell>
        </row>
        <row r="2838">
          <cell r="L2838">
            <v>0</v>
          </cell>
          <cell r="M2838">
            <v>0</v>
          </cell>
        </row>
        <row r="2839">
          <cell r="L2839">
            <v>0</v>
          </cell>
          <cell r="M2839">
            <v>0</v>
          </cell>
        </row>
        <row r="2840">
          <cell r="L2840">
            <v>0</v>
          </cell>
          <cell r="M2840">
            <v>0</v>
          </cell>
        </row>
        <row r="2841">
          <cell r="L2841">
            <v>0</v>
          </cell>
          <cell r="M2841">
            <v>0</v>
          </cell>
        </row>
        <row r="2842">
          <cell r="L2842">
            <v>0</v>
          </cell>
          <cell r="M2842">
            <v>0</v>
          </cell>
        </row>
        <row r="2843">
          <cell r="L2843">
            <v>0</v>
          </cell>
          <cell r="M2843">
            <v>0</v>
          </cell>
        </row>
        <row r="2844">
          <cell r="L2844">
            <v>0</v>
          </cell>
          <cell r="M2844">
            <v>0</v>
          </cell>
        </row>
        <row r="2845">
          <cell r="L2845">
            <v>0</v>
          </cell>
          <cell r="M2845">
            <v>0</v>
          </cell>
        </row>
        <row r="2846">
          <cell r="L2846">
            <v>0</v>
          </cell>
          <cell r="M2846">
            <v>0</v>
          </cell>
        </row>
        <row r="2847">
          <cell r="L2847">
            <v>0</v>
          </cell>
          <cell r="M2847">
            <v>0</v>
          </cell>
        </row>
        <row r="2848">
          <cell r="L2848">
            <v>0</v>
          </cell>
          <cell r="M2848">
            <v>0</v>
          </cell>
        </row>
        <row r="2849">
          <cell r="L2849">
            <v>0</v>
          </cell>
          <cell r="M2849">
            <v>0</v>
          </cell>
        </row>
        <row r="2850">
          <cell r="L2850">
            <v>0</v>
          </cell>
          <cell r="M2850">
            <v>0</v>
          </cell>
        </row>
        <row r="2851">
          <cell r="L2851">
            <v>0</v>
          </cell>
          <cell r="M2851">
            <v>0</v>
          </cell>
        </row>
        <row r="2852">
          <cell r="L2852">
            <v>0</v>
          </cell>
          <cell r="M2852">
            <v>0</v>
          </cell>
        </row>
        <row r="2853">
          <cell r="L2853">
            <v>0</v>
          </cell>
          <cell r="M2853">
            <v>0</v>
          </cell>
        </row>
        <row r="2854">
          <cell r="L2854">
            <v>0</v>
          </cell>
          <cell r="M2854">
            <v>0</v>
          </cell>
        </row>
        <row r="2855">
          <cell r="L2855">
            <v>0</v>
          </cell>
          <cell r="M2855">
            <v>0</v>
          </cell>
        </row>
        <row r="2856">
          <cell r="L2856">
            <v>0</v>
          </cell>
          <cell r="M2856">
            <v>0</v>
          </cell>
        </row>
        <row r="2857">
          <cell r="L2857">
            <v>0</v>
          </cell>
          <cell r="M2857">
            <v>0</v>
          </cell>
        </row>
        <row r="2858">
          <cell r="L2858">
            <v>0</v>
          </cell>
          <cell r="M2858">
            <v>0</v>
          </cell>
        </row>
        <row r="2859">
          <cell r="L2859">
            <v>0</v>
          </cell>
          <cell r="M2859">
            <v>0</v>
          </cell>
        </row>
        <row r="2860">
          <cell r="L2860">
            <v>0</v>
          </cell>
          <cell r="M2860">
            <v>0</v>
          </cell>
        </row>
        <row r="2861">
          <cell r="L2861">
            <v>0</v>
          </cell>
          <cell r="M2861">
            <v>0</v>
          </cell>
        </row>
        <row r="2862">
          <cell r="L2862">
            <v>0</v>
          </cell>
          <cell r="M2862">
            <v>0</v>
          </cell>
        </row>
        <row r="2863">
          <cell r="L2863">
            <v>0</v>
          </cell>
          <cell r="M2863">
            <v>0</v>
          </cell>
        </row>
        <row r="2864">
          <cell r="L2864">
            <v>0</v>
          </cell>
          <cell r="M2864">
            <v>0</v>
          </cell>
        </row>
        <row r="2865">
          <cell r="L2865">
            <v>0</v>
          </cell>
          <cell r="M2865">
            <v>0</v>
          </cell>
        </row>
        <row r="2866">
          <cell r="L2866">
            <v>0</v>
          </cell>
          <cell r="M2866">
            <v>0</v>
          </cell>
        </row>
        <row r="2867">
          <cell r="L2867">
            <v>0</v>
          </cell>
          <cell r="M2867">
            <v>0</v>
          </cell>
        </row>
        <row r="2868">
          <cell r="L2868">
            <v>0</v>
          </cell>
          <cell r="M2868">
            <v>0</v>
          </cell>
        </row>
        <row r="2869">
          <cell r="L2869">
            <v>0</v>
          </cell>
          <cell r="M2869">
            <v>0</v>
          </cell>
        </row>
        <row r="2870">
          <cell r="L2870">
            <v>0</v>
          </cell>
          <cell r="M2870">
            <v>0</v>
          </cell>
        </row>
        <row r="2871">
          <cell r="L2871">
            <v>0</v>
          </cell>
          <cell r="M2871">
            <v>0</v>
          </cell>
        </row>
        <row r="2872">
          <cell r="L2872">
            <v>0</v>
          </cell>
          <cell r="M2872">
            <v>0</v>
          </cell>
        </row>
        <row r="2873">
          <cell r="L2873">
            <v>0</v>
          </cell>
          <cell r="M2873">
            <v>0</v>
          </cell>
        </row>
        <row r="2874">
          <cell r="L2874">
            <v>0</v>
          </cell>
          <cell r="M2874">
            <v>0</v>
          </cell>
        </row>
        <row r="2875">
          <cell r="L2875">
            <v>0</v>
          </cell>
          <cell r="M2875">
            <v>0</v>
          </cell>
        </row>
        <row r="2876">
          <cell r="L2876">
            <v>0</v>
          </cell>
          <cell r="M2876">
            <v>0</v>
          </cell>
        </row>
        <row r="2877">
          <cell r="L2877">
            <v>0</v>
          </cell>
          <cell r="M2877">
            <v>0</v>
          </cell>
        </row>
        <row r="2878">
          <cell r="L2878">
            <v>0</v>
          </cell>
          <cell r="M2878">
            <v>0</v>
          </cell>
        </row>
        <row r="2879">
          <cell r="L2879">
            <v>0</v>
          </cell>
          <cell r="M2879">
            <v>0</v>
          </cell>
        </row>
        <row r="2880">
          <cell r="L2880">
            <v>0</v>
          </cell>
          <cell r="M2880">
            <v>0</v>
          </cell>
        </row>
        <row r="2881">
          <cell r="L2881">
            <v>0</v>
          </cell>
          <cell r="M2881">
            <v>0</v>
          </cell>
        </row>
        <row r="2882">
          <cell r="L2882">
            <v>0</v>
          </cell>
          <cell r="M2882">
            <v>0</v>
          </cell>
        </row>
        <row r="2883">
          <cell r="L2883">
            <v>0</v>
          </cell>
          <cell r="M2883">
            <v>0</v>
          </cell>
        </row>
        <row r="2884">
          <cell r="L2884">
            <v>0</v>
          </cell>
          <cell r="M2884">
            <v>0</v>
          </cell>
        </row>
        <row r="2885">
          <cell r="L2885">
            <v>0</v>
          </cell>
          <cell r="M2885">
            <v>0</v>
          </cell>
        </row>
        <row r="2886">
          <cell r="L2886">
            <v>0</v>
          </cell>
          <cell r="M2886">
            <v>0</v>
          </cell>
        </row>
        <row r="2887">
          <cell r="L2887">
            <v>0</v>
          </cell>
          <cell r="M2887">
            <v>0</v>
          </cell>
        </row>
        <row r="2888">
          <cell r="L2888">
            <v>0</v>
          </cell>
          <cell r="M2888">
            <v>0</v>
          </cell>
        </row>
        <row r="2889">
          <cell r="L2889">
            <v>0</v>
          </cell>
          <cell r="M2889">
            <v>0</v>
          </cell>
        </row>
        <row r="2890">
          <cell r="L2890">
            <v>0</v>
          </cell>
          <cell r="M2890">
            <v>0</v>
          </cell>
        </row>
        <row r="2891">
          <cell r="L2891">
            <v>0</v>
          </cell>
          <cell r="M2891">
            <v>0</v>
          </cell>
        </row>
        <row r="2892">
          <cell r="L2892">
            <v>0</v>
          </cell>
          <cell r="M2892">
            <v>0</v>
          </cell>
        </row>
        <row r="2893">
          <cell r="L2893">
            <v>0</v>
          </cell>
          <cell r="M2893">
            <v>0</v>
          </cell>
        </row>
        <row r="2894">
          <cell r="L2894">
            <v>0</v>
          </cell>
          <cell r="M2894">
            <v>0</v>
          </cell>
        </row>
        <row r="2895">
          <cell r="L2895">
            <v>0</v>
          </cell>
          <cell r="M2895">
            <v>0</v>
          </cell>
        </row>
        <row r="2896">
          <cell r="L2896">
            <v>0</v>
          </cell>
          <cell r="M2896">
            <v>0</v>
          </cell>
        </row>
        <row r="2897">
          <cell r="L2897">
            <v>0</v>
          </cell>
          <cell r="M2897">
            <v>0</v>
          </cell>
        </row>
        <row r="2898">
          <cell r="L2898">
            <v>0</v>
          </cell>
          <cell r="M2898">
            <v>0</v>
          </cell>
        </row>
        <row r="2899">
          <cell r="L2899">
            <v>0</v>
          </cell>
          <cell r="M2899">
            <v>0</v>
          </cell>
        </row>
        <row r="2900">
          <cell r="L2900">
            <v>0</v>
          </cell>
          <cell r="M2900">
            <v>0</v>
          </cell>
        </row>
        <row r="2901">
          <cell r="L2901">
            <v>0</v>
          </cell>
          <cell r="M2901">
            <v>0</v>
          </cell>
        </row>
        <row r="2902">
          <cell r="L2902">
            <v>0</v>
          </cell>
          <cell r="M2902">
            <v>0</v>
          </cell>
        </row>
        <row r="2903">
          <cell r="L2903">
            <v>0</v>
          </cell>
          <cell r="M2903">
            <v>0</v>
          </cell>
        </row>
        <row r="2904">
          <cell r="L2904">
            <v>0</v>
          </cell>
          <cell r="M2904">
            <v>0</v>
          </cell>
        </row>
        <row r="2905">
          <cell r="L2905">
            <v>0</v>
          </cell>
          <cell r="M2905">
            <v>0</v>
          </cell>
        </row>
        <row r="2906">
          <cell r="L2906">
            <v>0</v>
          </cell>
          <cell r="M2906">
            <v>0</v>
          </cell>
        </row>
        <row r="2907">
          <cell r="L2907">
            <v>0</v>
          </cell>
          <cell r="M2907">
            <v>0</v>
          </cell>
        </row>
        <row r="2908">
          <cell r="L2908">
            <v>0</v>
          </cell>
          <cell r="M2908">
            <v>0</v>
          </cell>
        </row>
        <row r="2909">
          <cell r="L2909">
            <v>0</v>
          </cell>
          <cell r="M2909">
            <v>0</v>
          </cell>
        </row>
        <row r="2910">
          <cell r="L2910">
            <v>0</v>
          </cell>
          <cell r="M2910">
            <v>0</v>
          </cell>
        </row>
        <row r="2911">
          <cell r="L2911">
            <v>0</v>
          </cell>
          <cell r="M2911">
            <v>0</v>
          </cell>
        </row>
        <row r="2912">
          <cell r="L2912">
            <v>0</v>
          </cell>
          <cell r="M2912">
            <v>0</v>
          </cell>
        </row>
        <row r="2913">
          <cell r="L2913">
            <v>0</v>
          </cell>
          <cell r="M2913">
            <v>0</v>
          </cell>
        </row>
        <row r="2914">
          <cell r="L2914">
            <v>0</v>
          </cell>
          <cell r="M2914">
            <v>0</v>
          </cell>
        </row>
        <row r="2915">
          <cell r="L2915">
            <v>0</v>
          </cell>
          <cell r="M2915">
            <v>0</v>
          </cell>
        </row>
        <row r="2916">
          <cell r="L2916">
            <v>0</v>
          </cell>
          <cell r="M2916">
            <v>0</v>
          </cell>
        </row>
        <row r="2917">
          <cell r="L2917">
            <v>0</v>
          </cell>
          <cell r="M2917">
            <v>0</v>
          </cell>
        </row>
        <row r="2918">
          <cell r="L2918">
            <v>0</v>
          </cell>
          <cell r="M2918">
            <v>0</v>
          </cell>
        </row>
        <row r="2919">
          <cell r="L2919">
            <v>0</v>
          </cell>
          <cell r="M2919">
            <v>0</v>
          </cell>
        </row>
        <row r="2920">
          <cell r="L2920">
            <v>0</v>
          </cell>
          <cell r="M2920">
            <v>0</v>
          </cell>
        </row>
        <row r="2921">
          <cell r="L2921">
            <v>0</v>
          </cell>
          <cell r="M2921">
            <v>0</v>
          </cell>
        </row>
        <row r="2922">
          <cell r="L2922">
            <v>0</v>
          </cell>
          <cell r="M2922">
            <v>0</v>
          </cell>
        </row>
        <row r="2923">
          <cell r="L2923">
            <v>0</v>
          </cell>
          <cell r="M2923">
            <v>0</v>
          </cell>
        </row>
        <row r="2924">
          <cell r="L2924">
            <v>0</v>
          </cell>
          <cell r="M2924">
            <v>0</v>
          </cell>
        </row>
        <row r="2925">
          <cell r="L2925">
            <v>0</v>
          </cell>
          <cell r="M2925">
            <v>0</v>
          </cell>
        </row>
        <row r="2926">
          <cell r="L2926">
            <v>0</v>
          </cell>
          <cell r="M2926">
            <v>0</v>
          </cell>
        </row>
        <row r="2927">
          <cell r="L2927">
            <v>0</v>
          </cell>
          <cell r="M2927">
            <v>0</v>
          </cell>
        </row>
        <row r="2928">
          <cell r="L2928">
            <v>0</v>
          </cell>
          <cell r="M2928">
            <v>0</v>
          </cell>
        </row>
        <row r="2929">
          <cell r="L2929">
            <v>0</v>
          </cell>
          <cell r="M2929">
            <v>0</v>
          </cell>
        </row>
        <row r="2930">
          <cell r="L2930">
            <v>0</v>
          </cell>
          <cell r="M2930">
            <v>0</v>
          </cell>
        </row>
        <row r="2931">
          <cell r="L2931">
            <v>0</v>
          </cell>
          <cell r="M2931">
            <v>0</v>
          </cell>
        </row>
        <row r="2932">
          <cell r="L2932">
            <v>0</v>
          </cell>
          <cell r="M2932">
            <v>0</v>
          </cell>
        </row>
        <row r="2933">
          <cell r="L2933">
            <v>0</v>
          </cell>
          <cell r="M2933">
            <v>0</v>
          </cell>
        </row>
        <row r="2934">
          <cell r="L2934">
            <v>0</v>
          </cell>
          <cell r="M2934">
            <v>0</v>
          </cell>
        </row>
        <row r="2935">
          <cell r="L2935">
            <v>0</v>
          </cell>
          <cell r="M2935">
            <v>0</v>
          </cell>
        </row>
        <row r="2936">
          <cell r="L2936">
            <v>0</v>
          </cell>
          <cell r="M2936">
            <v>0</v>
          </cell>
        </row>
        <row r="2937">
          <cell r="L2937">
            <v>0</v>
          </cell>
          <cell r="M2937">
            <v>0</v>
          </cell>
        </row>
        <row r="2938">
          <cell r="L2938">
            <v>0</v>
          </cell>
          <cell r="M2938">
            <v>0</v>
          </cell>
        </row>
        <row r="2939">
          <cell r="L2939">
            <v>0</v>
          </cell>
          <cell r="M2939">
            <v>0</v>
          </cell>
        </row>
        <row r="2940">
          <cell r="L2940">
            <v>0</v>
          </cell>
          <cell r="M2940">
            <v>0</v>
          </cell>
        </row>
        <row r="2941">
          <cell r="L2941">
            <v>0</v>
          </cell>
          <cell r="M2941">
            <v>0</v>
          </cell>
        </row>
        <row r="2942">
          <cell r="L2942">
            <v>0</v>
          </cell>
          <cell r="M2942">
            <v>0</v>
          </cell>
        </row>
        <row r="2943">
          <cell r="L2943">
            <v>0</v>
          </cell>
          <cell r="M2943">
            <v>0</v>
          </cell>
        </row>
        <row r="2944">
          <cell r="L2944">
            <v>0</v>
          </cell>
          <cell r="M2944">
            <v>0</v>
          </cell>
        </row>
        <row r="2945">
          <cell r="L2945">
            <v>0</v>
          </cell>
          <cell r="M2945">
            <v>0</v>
          </cell>
        </row>
        <row r="2946">
          <cell r="L2946">
            <v>0</v>
          </cell>
          <cell r="M2946">
            <v>0</v>
          </cell>
        </row>
        <row r="2947">
          <cell r="L2947">
            <v>0</v>
          </cell>
          <cell r="M2947">
            <v>0</v>
          </cell>
        </row>
        <row r="2948">
          <cell r="L2948">
            <v>0</v>
          </cell>
          <cell r="M2948">
            <v>0</v>
          </cell>
        </row>
        <row r="2949">
          <cell r="L2949">
            <v>0</v>
          </cell>
          <cell r="M2949">
            <v>0</v>
          </cell>
        </row>
        <row r="2950">
          <cell r="L2950">
            <v>0</v>
          </cell>
          <cell r="M2950">
            <v>0</v>
          </cell>
        </row>
        <row r="2951">
          <cell r="L2951">
            <v>0</v>
          </cell>
          <cell r="M2951">
            <v>0</v>
          </cell>
        </row>
        <row r="2952">
          <cell r="L2952">
            <v>0</v>
          </cell>
          <cell r="M2952">
            <v>0</v>
          </cell>
        </row>
        <row r="2953">
          <cell r="L2953">
            <v>0</v>
          </cell>
          <cell r="M2953">
            <v>0</v>
          </cell>
        </row>
        <row r="2954">
          <cell r="L2954">
            <v>0</v>
          </cell>
          <cell r="M2954">
            <v>0</v>
          </cell>
        </row>
        <row r="2955">
          <cell r="L2955">
            <v>0</v>
          </cell>
          <cell r="M2955">
            <v>0</v>
          </cell>
        </row>
        <row r="2956">
          <cell r="L2956">
            <v>0</v>
          </cell>
          <cell r="M2956">
            <v>0</v>
          </cell>
        </row>
        <row r="2957">
          <cell r="L2957">
            <v>0</v>
          </cell>
          <cell r="M2957">
            <v>0</v>
          </cell>
        </row>
        <row r="2958">
          <cell r="L2958">
            <v>0</v>
          </cell>
          <cell r="M2958">
            <v>0</v>
          </cell>
        </row>
        <row r="2959">
          <cell r="L2959">
            <v>0</v>
          </cell>
          <cell r="M2959">
            <v>0</v>
          </cell>
        </row>
        <row r="2960">
          <cell r="L2960">
            <v>0</v>
          </cell>
          <cell r="M2960">
            <v>0</v>
          </cell>
        </row>
        <row r="2961">
          <cell r="L2961">
            <v>0</v>
          </cell>
          <cell r="M2961">
            <v>0</v>
          </cell>
        </row>
        <row r="2962">
          <cell r="L2962">
            <v>0</v>
          </cell>
          <cell r="M2962">
            <v>0</v>
          </cell>
        </row>
        <row r="2963">
          <cell r="L2963">
            <v>0</v>
          </cell>
          <cell r="M2963">
            <v>0</v>
          </cell>
        </row>
        <row r="2964">
          <cell r="L2964">
            <v>0</v>
          </cell>
          <cell r="M2964">
            <v>0</v>
          </cell>
        </row>
        <row r="2965">
          <cell r="L2965">
            <v>0</v>
          </cell>
          <cell r="M2965">
            <v>0</v>
          </cell>
        </row>
        <row r="2966">
          <cell r="L2966">
            <v>0</v>
          </cell>
          <cell r="M2966">
            <v>0</v>
          </cell>
        </row>
        <row r="2967">
          <cell r="L2967">
            <v>0</v>
          </cell>
          <cell r="M2967">
            <v>0</v>
          </cell>
        </row>
        <row r="2968">
          <cell r="L2968">
            <v>0</v>
          </cell>
          <cell r="M2968">
            <v>0</v>
          </cell>
        </row>
        <row r="2969">
          <cell r="L2969">
            <v>0</v>
          </cell>
          <cell r="M2969">
            <v>0</v>
          </cell>
        </row>
        <row r="2970">
          <cell r="L2970">
            <v>0</v>
          </cell>
          <cell r="M2970">
            <v>0</v>
          </cell>
        </row>
        <row r="2971">
          <cell r="L2971">
            <v>0</v>
          </cell>
          <cell r="M2971">
            <v>0</v>
          </cell>
        </row>
        <row r="2972">
          <cell r="L2972">
            <v>0</v>
          </cell>
          <cell r="M2972">
            <v>0</v>
          </cell>
        </row>
        <row r="2973">
          <cell r="L2973">
            <v>0</v>
          </cell>
          <cell r="M2973">
            <v>0</v>
          </cell>
        </row>
        <row r="2974">
          <cell r="L2974">
            <v>0</v>
          </cell>
          <cell r="M2974">
            <v>0</v>
          </cell>
        </row>
        <row r="2975">
          <cell r="L2975">
            <v>0</v>
          </cell>
          <cell r="M2975">
            <v>0</v>
          </cell>
        </row>
        <row r="2976">
          <cell r="L2976">
            <v>0</v>
          </cell>
          <cell r="M2976">
            <v>0</v>
          </cell>
        </row>
        <row r="2977">
          <cell r="L2977">
            <v>0</v>
          </cell>
          <cell r="M2977">
            <v>0</v>
          </cell>
        </row>
        <row r="2978">
          <cell r="L2978">
            <v>0</v>
          </cell>
          <cell r="M2978">
            <v>0</v>
          </cell>
        </row>
        <row r="2979">
          <cell r="L2979">
            <v>0</v>
          </cell>
          <cell r="M2979">
            <v>0</v>
          </cell>
        </row>
        <row r="2980">
          <cell r="L2980">
            <v>0</v>
          </cell>
          <cell r="M2980">
            <v>0</v>
          </cell>
        </row>
        <row r="2981">
          <cell r="L2981">
            <v>0</v>
          </cell>
          <cell r="M2981">
            <v>0</v>
          </cell>
        </row>
        <row r="2982">
          <cell r="L2982">
            <v>0</v>
          </cell>
          <cell r="M2982">
            <v>0</v>
          </cell>
        </row>
        <row r="2983">
          <cell r="L2983">
            <v>0</v>
          </cell>
          <cell r="M2983">
            <v>0</v>
          </cell>
        </row>
        <row r="2984">
          <cell r="L2984">
            <v>0</v>
          </cell>
          <cell r="M2984">
            <v>0</v>
          </cell>
        </row>
        <row r="2985">
          <cell r="L2985">
            <v>0</v>
          </cell>
          <cell r="M2985">
            <v>0</v>
          </cell>
        </row>
        <row r="2986">
          <cell r="L2986">
            <v>0</v>
          </cell>
          <cell r="M2986">
            <v>0</v>
          </cell>
        </row>
        <row r="2987">
          <cell r="L2987">
            <v>0</v>
          </cell>
          <cell r="M2987">
            <v>0</v>
          </cell>
        </row>
        <row r="2988">
          <cell r="L2988">
            <v>0</v>
          </cell>
          <cell r="M2988">
            <v>0</v>
          </cell>
        </row>
        <row r="2989">
          <cell r="L2989">
            <v>0</v>
          </cell>
          <cell r="M2989">
            <v>0</v>
          </cell>
        </row>
        <row r="2990">
          <cell r="L2990">
            <v>0</v>
          </cell>
          <cell r="M2990">
            <v>0</v>
          </cell>
        </row>
        <row r="2991">
          <cell r="L2991">
            <v>0</v>
          </cell>
          <cell r="M2991">
            <v>0</v>
          </cell>
        </row>
        <row r="2992">
          <cell r="L2992">
            <v>0</v>
          </cell>
          <cell r="M2992">
            <v>0</v>
          </cell>
        </row>
        <row r="2993">
          <cell r="L2993">
            <v>0</v>
          </cell>
          <cell r="M2993">
            <v>0</v>
          </cell>
        </row>
        <row r="2994">
          <cell r="L2994">
            <v>0</v>
          </cell>
          <cell r="M2994">
            <v>0</v>
          </cell>
        </row>
        <row r="2995">
          <cell r="L2995">
            <v>0</v>
          </cell>
          <cell r="M2995">
            <v>0</v>
          </cell>
        </row>
        <row r="2996">
          <cell r="L2996">
            <v>0</v>
          </cell>
          <cell r="M2996">
            <v>0</v>
          </cell>
        </row>
        <row r="2997">
          <cell r="L2997">
            <v>0</v>
          </cell>
          <cell r="M2997">
            <v>0</v>
          </cell>
        </row>
        <row r="2998">
          <cell r="L2998">
            <v>0</v>
          </cell>
          <cell r="M2998">
            <v>0</v>
          </cell>
        </row>
        <row r="2999">
          <cell r="L2999">
            <v>0</v>
          </cell>
          <cell r="M2999">
            <v>0</v>
          </cell>
        </row>
        <row r="3000">
          <cell r="L3000">
            <v>0</v>
          </cell>
          <cell r="M3000">
            <v>0</v>
          </cell>
        </row>
        <row r="3001">
          <cell r="L3001">
            <v>0</v>
          </cell>
          <cell r="M3001">
            <v>0</v>
          </cell>
        </row>
        <row r="3002">
          <cell r="L3002">
            <v>0</v>
          </cell>
          <cell r="M3002">
            <v>0</v>
          </cell>
        </row>
        <row r="3003">
          <cell r="L3003">
            <v>0</v>
          </cell>
          <cell r="M3003">
            <v>0</v>
          </cell>
        </row>
        <row r="3004">
          <cell r="L3004">
            <v>0</v>
          </cell>
          <cell r="M3004">
            <v>0</v>
          </cell>
        </row>
        <row r="3005">
          <cell r="L3005">
            <v>0</v>
          </cell>
          <cell r="M3005">
            <v>0</v>
          </cell>
        </row>
        <row r="3006">
          <cell r="L3006">
            <v>0</v>
          </cell>
          <cell r="M3006">
            <v>0</v>
          </cell>
        </row>
        <row r="3007">
          <cell r="L3007">
            <v>0</v>
          </cell>
          <cell r="M3007">
            <v>0</v>
          </cell>
        </row>
        <row r="3008">
          <cell r="L3008">
            <v>0</v>
          </cell>
          <cell r="M3008">
            <v>0</v>
          </cell>
        </row>
        <row r="3009">
          <cell r="L3009">
            <v>0</v>
          </cell>
          <cell r="M3009">
            <v>0</v>
          </cell>
        </row>
        <row r="3010">
          <cell r="L3010">
            <v>0</v>
          </cell>
          <cell r="M3010">
            <v>0</v>
          </cell>
        </row>
        <row r="3011">
          <cell r="L3011">
            <v>0</v>
          </cell>
          <cell r="M3011">
            <v>0</v>
          </cell>
        </row>
        <row r="3012">
          <cell r="L3012">
            <v>0</v>
          </cell>
          <cell r="M3012">
            <v>0</v>
          </cell>
        </row>
        <row r="3013">
          <cell r="L3013">
            <v>0</v>
          </cell>
          <cell r="M3013">
            <v>0</v>
          </cell>
        </row>
        <row r="3014">
          <cell r="L3014">
            <v>0</v>
          </cell>
          <cell r="M3014">
            <v>0</v>
          </cell>
        </row>
        <row r="3015">
          <cell r="L3015">
            <v>0</v>
          </cell>
          <cell r="M3015">
            <v>0</v>
          </cell>
        </row>
        <row r="3016">
          <cell r="L3016">
            <v>0</v>
          </cell>
          <cell r="M3016">
            <v>0</v>
          </cell>
        </row>
        <row r="3017">
          <cell r="L3017">
            <v>0</v>
          </cell>
          <cell r="M3017">
            <v>0</v>
          </cell>
        </row>
        <row r="3018">
          <cell r="L3018">
            <v>0</v>
          </cell>
          <cell r="M3018">
            <v>0</v>
          </cell>
        </row>
        <row r="3019">
          <cell r="L3019">
            <v>0</v>
          </cell>
          <cell r="M3019">
            <v>0</v>
          </cell>
        </row>
        <row r="3020">
          <cell r="L3020">
            <v>0</v>
          </cell>
          <cell r="M3020">
            <v>0</v>
          </cell>
        </row>
        <row r="3021">
          <cell r="L3021">
            <v>0</v>
          </cell>
          <cell r="M3021">
            <v>0</v>
          </cell>
        </row>
        <row r="3022">
          <cell r="L3022">
            <v>0</v>
          </cell>
          <cell r="M3022">
            <v>0</v>
          </cell>
        </row>
        <row r="3023">
          <cell r="L3023">
            <v>0</v>
          </cell>
          <cell r="M3023">
            <v>0</v>
          </cell>
        </row>
        <row r="3024">
          <cell r="L3024">
            <v>0</v>
          </cell>
          <cell r="M3024">
            <v>0</v>
          </cell>
        </row>
        <row r="3025">
          <cell r="L3025">
            <v>0</v>
          </cell>
          <cell r="M3025">
            <v>0</v>
          </cell>
        </row>
        <row r="3026">
          <cell r="L3026">
            <v>0</v>
          </cell>
          <cell r="M3026">
            <v>0</v>
          </cell>
        </row>
        <row r="3027">
          <cell r="L3027">
            <v>0</v>
          </cell>
          <cell r="M3027">
            <v>0</v>
          </cell>
        </row>
        <row r="3028">
          <cell r="L3028">
            <v>0</v>
          </cell>
          <cell r="M3028">
            <v>0</v>
          </cell>
        </row>
        <row r="3029">
          <cell r="L3029">
            <v>0</v>
          </cell>
          <cell r="M3029">
            <v>0</v>
          </cell>
        </row>
        <row r="3030">
          <cell r="L3030">
            <v>0</v>
          </cell>
          <cell r="M3030">
            <v>0</v>
          </cell>
        </row>
        <row r="3031">
          <cell r="L3031">
            <v>0</v>
          </cell>
          <cell r="M3031">
            <v>0</v>
          </cell>
        </row>
        <row r="3032">
          <cell r="L3032">
            <v>0</v>
          </cell>
          <cell r="M3032">
            <v>0</v>
          </cell>
        </row>
        <row r="3033">
          <cell r="L3033">
            <v>0</v>
          </cell>
          <cell r="M3033">
            <v>0</v>
          </cell>
        </row>
        <row r="3034">
          <cell r="L3034">
            <v>0</v>
          </cell>
          <cell r="M3034">
            <v>0</v>
          </cell>
        </row>
        <row r="3035">
          <cell r="L3035">
            <v>0</v>
          </cell>
          <cell r="M3035">
            <v>0</v>
          </cell>
        </row>
        <row r="3036">
          <cell r="L3036">
            <v>0</v>
          </cell>
          <cell r="M3036">
            <v>0</v>
          </cell>
        </row>
        <row r="3037">
          <cell r="L3037">
            <v>0</v>
          </cell>
          <cell r="M3037">
            <v>0</v>
          </cell>
        </row>
        <row r="3038">
          <cell r="L3038">
            <v>0</v>
          </cell>
          <cell r="M3038">
            <v>0</v>
          </cell>
        </row>
        <row r="3039">
          <cell r="L3039">
            <v>0</v>
          </cell>
          <cell r="M3039">
            <v>0</v>
          </cell>
        </row>
        <row r="3040">
          <cell r="L3040">
            <v>0</v>
          </cell>
          <cell r="M3040">
            <v>0</v>
          </cell>
        </row>
        <row r="3041">
          <cell r="L3041">
            <v>0</v>
          </cell>
          <cell r="M3041">
            <v>0</v>
          </cell>
        </row>
        <row r="3042">
          <cell r="L3042">
            <v>0</v>
          </cell>
          <cell r="M3042">
            <v>0</v>
          </cell>
        </row>
        <row r="3043">
          <cell r="L3043">
            <v>0</v>
          </cell>
          <cell r="M3043">
            <v>0</v>
          </cell>
        </row>
        <row r="3044">
          <cell r="L3044">
            <v>0</v>
          </cell>
          <cell r="M3044">
            <v>0</v>
          </cell>
        </row>
        <row r="3045">
          <cell r="L3045">
            <v>0</v>
          </cell>
          <cell r="M3045">
            <v>0</v>
          </cell>
        </row>
        <row r="3046">
          <cell r="L3046">
            <v>0</v>
          </cell>
          <cell r="M3046">
            <v>0</v>
          </cell>
        </row>
        <row r="3047">
          <cell r="L3047">
            <v>0</v>
          </cell>
          <cell r="M3047">
            <v>0</v>
          </cell>
        </row>
        <row r="3048">
          <cell r="L3048">
            <v>0</v>
          </cell>
          <cell r="M3048">
            <v>0</v>
          </cell>
        </row>
        <row r="3049">
          <cell r="L3049">
            <v>0</v>
          </cell>
          <cell r="M3049">
            <v>0</v>
          </cell>
        </row>
        <row r="3050">
          <cell r="L3050">
            <v>0</v>
          </cell>
          <cell r="M3050">
            <v>0</v>
          </cell>
        </row>
        <row r="3051">
          <cell r="L3051">
            <v>0</v>
          </cell>
          <cell r="M3051">
            <v>0</v>
          </cell>
        </row>
        <row r="3052">
          <cell r="L3052">
            <v>0</v>
          </cell>
          <cell r="M3052">
            <v>0</v>
          </cell>
        </row>
        <row r="3053">
          <cell r="L3053">
            <v>0</v>
          </cell>
          <cell r="M3053">
            <v>0</v>
          </cell>
        </row>
        <row r="3054">
          <cell r="L3054">
            <v>0</v>
          </cell>
          <cell r="M3054">
            <v>0</v>
          </cell>
        </row>
        <row r="3055">
          <cell r="L3055">
            <v>0</v>
          </cell>
          <cell r="M3055">
            <v>0</v>
          </cell>
        </row>
        <row r="3056">
          <cell r="L3056">
            <v>0</v>
          </cell>
          <cell r="M3056">
            <v>0</v>
          </cell>
        </row>
        <row r="3057">
          <cell r="L3057">
            <v>0</v>
          </cell>
          <cell r="M3057">
            <v>0</v>
          </cell>
        </row>
        <row r="3058">
          <cell r="L3058">
            <v>0</v>
          </cell>
          <cell r="M3058">
            <v>0</v>
          </cell>
        </row>
        <row r="3059">
          <cell r="L3059">
            <v>0</v>
          </cell>
          <cell r="M3059">
            <v>0</v>
          </cell>
        </row>
        <row r="3060">
          <cell r="L3060">
            <v>0</v>
          </cell>
          <cell r="M3060">
            <v>0</v>
          </cell>
        </row>
        <row r="3061">
          <cell r="L3061">
            <v>0</v>
          </cell>
          <cell r="M3061">
            <v>0</v>
          </cell>
        </row>
        <row r="3062">
          <cell r="L3062">
            <v>0</v>
          </cell>
          <cell r="M3062">
            <v>0</v>
          </cell>
        </row>
        <row r="3063">
          <cell r="L3063">
            <v>0</v>
          </cell>
          <cell r="M3063">
            <v>0</v>
          </cell>
        </row>
        <row r="3064">
          <cell r="L3064">
            <v>0</v>
          </cell>
          <cell r="M3064">
            <v>0</v>
          </cell>
        </row>
        <row r="3065">
          <cell r="L3065">
            <v>0</v>
          </cell>
          <cell r="M3065">
            <v>0</v>
          </cell>
        </row>
        <row r="3066">
          <cell r="L3066">
            <v>0</v>
          </cell>
          <cell r="M3066">
            <v>0</v>
          </cell>
        </row>
        <row r="3067">
          <cell r="L3067">
            <v>0</v>
          </cell>
          <cell r="M3067">
            <v>0</v>
          </cell>
        </row>
        <row r="3068">
          <cell r="L3068">
            <v>0</v>
          </cell>
          <cell r="M3068">
            <v>0</v>
          </cell>
        </row>
        <row r="3069">
          <cell r="L3069">
            <v>0</v>
          </cell>
          <cell r="M3069">
            <v>0</v>
          </cell>
        </row>
        <row r="3070">
          <cell r="L3070">
            <v>0</v>
          </cell>
          <cell r="M3070">
            <v>0</v>
          </cell>
        </row>
        <row r="3071">
          <cell r="L3071">
            <v>0</v>
          </cell>
          <cell r="M3071">
            <v>0</v>
          </cell>
        </row>
        <row r="3072">
          <cell r="L3072">
            <v>0</v>
          </cell>
          <cell r="M3072">
            <v>0</v>
          </cell>
        </row>
        <row r="3073">
          <cell r="L3073">
            <v>0</v>
          </cell>
          <cell r="M3073">
            <v>0</v>
          </cell>
        </row>
        <row r="3074">
          <cell r="L3074">
            <v>0</v>
          </cell>
          <cell r="M3074">
            <v>0</v>
          </cell>
        </row>
        <row r="3075">
          <cell r="L3075">
            <v>0</v>
          </cell>
          <cell r="M3075">
            <v>0</v>
          </cell>
        </row>
        <row r="3076">
          <cell r="L3076">
            <v>0</v>
          </cell>
          <cell r="M3076">
            <v>0</v>
          </cell>
        </row>
        <row r="3077">
          <cell r="L3077">
            <v>0</v>
          </cell>
          <cell r="M3077">
            <v>0</v>
          </cell>
        </row>
        <row r="3078">
          <cell r="L3078">
            <v>0</v>
          </cell>
          <cell r="M3078">
            <v>0</v>
          </cell>
        </row>
        <row r="3079">
          <cell r="L3079">
            <v>0</v>
          </cell>
          <cell r="M3079">
            <v>0</v>
          </cell>
        </row>
        <row r="3080">
          <cell r="L3080">
            <v>0</v>
          </cell>
          <cell r="M3080">
            <v>0</v>
          </cell>
        </row>
        <row r="3081">
          <cell r="L3081">
            <v>0</v>
          </cell>
          <cell r="M3081">
            <v>0</v>
          </cell>
        </row>
        <row r="3082">
          <cell r="L3082">
            <v>0</v>
          </cell>
          <cell r="M3082">
            <v>0</v>
          </cell>
        </row>
        <row r="3083">
          <cell r="L3083">
            <v>0</v>
          </cell>
          <cell r="M3083">
            <v>0</v>
          </cell>
        </row>
        <row r="3084">
          <cell r="L3084">
            <v>0</v>
          </cell>
          <cell r="M3084">
            <v>0</v>
          </cell>
        </row>
        <row r="3085">
          <cell r="L3085">
            <v>0</v>
          </cell>
          <cell r="M3085">
            <v>0</v>
          </cell>
        </row>
        <row r="3086">
          <cell r="L3086">
            <v>0</v>
          </cell>
          <cell r="M3086">
            <v>0</v>
          </cell>
        </row>
        <row r="3087">
          <cell r="L3087">
            <v>0</v>
          </cell>
          <cell r="M3087">
            <v>0</v>
          </cell>
        </row>
        <row r="3088">
          <cell r="L3088">
            <v>0</v>
          </cell>
          <cell r="M3088">
            <v>0</v>
          </cell>
        </row>
        <row r="3089">
          <cell r="L3089">
            <v>0</v>
          </cell>
          <cell r="M3089">
            <v>0</v>
          </cell>
        </row>
        <row r="3090">
          <cell r="L3090">
            <v>0</v>
          </cell>
          <cell r="M3090">
            <v>0</v>
          </cell>
        </row>
        <row r="3091">
          <cell r="L3091">
            <v>0</v>
          </cell>
          <cell r="M3091">
            <v>0</v>
          </cell>
        </row>
        <row r="3092">
          <cell r="L3092">
            <v>0</v>
          </cell>
          <cell r="M3092">
            <v>0</v>
          </cell>
        </row>
        <row r="3093">
          <cell r="L3093">
            <v>0</v>
          </cell>
          <cell r="M3093">
            <v>0</v>
          </cell>
        </row>
        <row r="3094">
          <cell r="L3094">
            <v>0</v>
          </cell>
          <cell r="M3094">
            <v>0</v>
          </cell>
        </row>
        <row r="3095">
          <cell r="L3095">
            <v>0</v>
          </cell>
          <cell r="M3095">
            <v>0</v>
          </cell>
        </row>
        <row r="3096">
          <cell r="L3096">
            <v>0</v>
          </cell>
          <cell r="M3096">
            <v>0</v>
          </cell>
        </row>
        <row r="3097">
          <cell r="L3097">
            <v>0</v>
          </cell>
          <cell r="M3097">
            <v>0</v>
          </cell>
        </row>
        <row r="3098">
          <cell r="L3098">
            <v>0</v>
          </cell>
          <cell r="M3098">
            <v>0</v>
          </cell>
        </row>
        <row r="3099">
          <cell r="L3099">
            <v>0</v>
          </cell>
          <cell r="M3099">
            <v>0</v>
          </cell>
        </row>
        <row r="3100">
          <cell r="L3100">
            <v>0</v>
          </cell>
          <cell r="M3100">
            <v>0</v>
          </cell>
        </row>
        <row r="3101">
          <cell r="L3101">
            <v>0</v>
          </cell>
          <cell r="M3101">
            <v>0</v>
          </cell>
        </row>
        <row r="3102">
          <cell r="L3102">
            <v>0</v>
          </cell>
          <cell r="M3102">
            <v>0</v>
          </cell>
        </row>
        <row r="3103">
          <cell r="L3103">
            <v>0</v>
          </cell>
          <cell r="M3103">
            <v>0</v>
          </cell>
        </row>
        <row r="3104">
          <cell r="L3104">
            <v>0</v>
          </cell>
          <cell r="M3104">
            <v>0</v>
          </cell>
        </row>
        <row r="3105">
          <cell r="L3105">
            <v>0</v>
          </cell>
          <cell r="M3105">
            <v>0</v>
          </cell>
        </row>
        <row r="3106">
          <cell r="L3106">
            <v>0</v>
          </cell>
          <cell r="M3106">
            <v>0</v>
          </cell>
        </row>
        <row r="3107">
          <cell r="L3107">
            <v>0</v>
          </cell>
          <cell r="M3107">
            <v>0</v>
          </cell>
        </row>
        <row r="3108">
          <cell r="L3108">
            <v>0</v>
          </cell>
          <cell r="M3108">
            <v>0</v>
          </cell>
        </row>
        <row r="3109">
          <cell r="L3109">
            <v>0</v>
          </cell>
          <cell r="M3109">
            <v>0</v>
          </cell>
        </row>
        <row r="3110">
          <cell r="L3110">
            <v>0</v>
          </cell>
          <cell r="M3110">
            <v>0</v>
          </cell>
        </row>
        <row r="3111">
          <cell r="L3111">
            <v>0</v>
          </cell>
          <cell r="M3111">
            <v>0</v>
          </cell>
        </row>
        <row r="3112">
          <cell r="L3112">
            <v>0</v>
          </cell>
          <cell r="M3112">
            <v>0</v>
          </cell>
        </row>
        <row r="3113">
          <cell r="L3113">
            <v>0</v>
          </cell>
          <cell r="M3113">
            <v>0</v>
          </cell>
        </row>
        <row r="3114">
          <cell r="L3114">
            <v>0</v>
          </cell>
          <cell r="M3114">
            <v>0</v>
          </cell>
        </row>
        <row r="3115">
          <cell r="L3115">
            <v>0</v>
          </cell>
          <cell r="M3115">
            <v>0</v>
          </cell>
        </row>
        <row r="3116">
          <cell r="L3116">
            <v>0</v>
          </cell>
          <cell r="M3116">
            <v>0</v>
          </cell>
        </row>
        <row r="3117">
          <cell r="L3117">
            <v>0</v>
          </cell>
          <cell r="M3117">
            <v>0</v>
          </cell>
        </row>
        <row r="3118">
          <cell r="L3118">
            <v>0</v>
          </cell>
          <cell r="M3118">
            <v>0</v>
          </cell>
        </row>
        <row r="3119">
          <cell r="L3119">
            <v>0</v>
          </cell>
          <cell r="M3119">
            <v>0</v>
          </cell>
        </row>
        <row r="3120">
          <cell r="L3120">
            <v>0</v>
          </cell>
          <cell r="M3120">
            <v>0</v>
          </cell>
        </row>
        <row r="3121">
          <cell r="L3121">
            <v>0</v>
          </cell>
          <cell r="M3121">
            <v>0</v>
          </cell>
        </row>
        <row r="3122">
          <cell r="L3122">
            <v>0</v>
          </cell>
          <cell r="M3122">
            <v>0</v>
          </cell>
        </row>
        <row r="3123">
          <cell r="L3123">
            <v>0</v>
          </cell>
          <cell r="M3123">
            <v>0</v>
          </cell>
        </row>
        <row r="3124">
          <cell r="L3124">
            <v>0</v>
          </cell>
          <cell r="M3124">
            <v>0</v>
          </cell>
        </row>
        <row r="3125">
          <cell r="L3125">
            <v>0</v>
          </cell>
          <cell r="M3125">
            <v>0</v>
          </cell>
        </row>
        <row r="3126">
          <cell r="L3126">
            <v>0</v>
          </cell>
          <cell r="M3126">
            <v>0</v>
          </cell>
        </row>
        <row r="3127">
          <cell r="L3127">
            <v>0</v>
          </cell>
          <cell r="M3127">
            <v>0</v>
          </cell>
        </row>
        <row r="3128">
          <cell r="L3128">
            <v>0</v>
          </cell>
          <cell r="M3128">
            <v>0</v>
          </cell>
        </row>
        <row r="3129">
          <cell r="L3129">
            <v>0</v>
          </cell>
          <cell r="M3129">
            <v>0</v>
          </cell>
        </row>
        <row r="3130">
          <cell r="L3130">
            <v>0</v>
          </cell>
          <cell r="M3130">
            <v>0</v>
          </cell>
        </row>
        <row r="3131">
          <cell r="L3131">
            <v>0</v>
          </cell>
          <cell r="M3131">
            <v>0</v>
          </cell>
        </row>
        <row r="3132">
          <cell r="L3132">
            <v>0</v>
          </cell>
          <cell r="M3132">
            <v>0</v>
          </cell>
        </row>
        <row r="3133">
          <cell r="L3133">
            <v>0</v>
          </cell>
          <cell r="M3133">
            <v>0</v>
          </cell>
        </row>
        <row r="3134">
          <cell r="L3134">
            <v>0</v>
          </cell>
          <cell r="M3134">
            <v>0</v>
          </cell>
        </row>
        <row r="3135">
          <cell r="L3135">
            <v>0</v>
          </cell>
          <cell r="M3135">
            <v>0</v>
          </cell>
        </row>
        <row r="3136">
          <cell r="L3136">
            <v>0</v>
          </cell>
          <cell r="M3136">
            <v>0</v>
          </cell>
        </row>
        <row r="3137">
          <cell r="L3137">
            <v>0</v>
          </cell>
          <cell r="M3137">
            <v>0</v>
          </cell>
        </row>
        <row r="3138">
          <cell r="L3138">
            <v>0</v>
          </cell>
          <cell r="M3138">
            <v>0</v>
          </cell>
        </row>
        <row r="3139">
          <cell r="L3139">
            <v>0</v>
          </cell>
          <cell r="M3139">
            <v>0</v>
          </cell>
        </row>
        <row r="3140">
          <cell r="L3140">
            <v>0</v>
          </cell>
          <cell r="M3140">
            <v>0</v>
          </cell>
        </row>
        <row r="3141">
          <cell r="L3141">
            <v>0</v>
          </cell>
          <cell r="M3141">
            <v>0</v>
          </cell>
        </row>
        <row r="3142">
          <cell r="L3142">
            <v>0</v>
          </cell>
          <cell r="M3142">
            <v>0</v>
          </cell>
        </row>
        <row r="3143">
          <cell r="L3143">
            <v>0</v>
          </cell>
          <cell r="M3143">
            <v>0</v>
          </cell>
        </row>
        <row r="3144">
          <cell r="L3144">
            <v>0</v>
          </cell>
          <cell r="M3144">
            <v>0</v>
          </cell>
        </row>
        <row r="3145">
          <cell r="L3145">
            <v>0</v>
          </cell>
          <cell r="M3145">
            <v>0</v>
          </cell>
        </row>
        <row r="3146">
          <cell r="L3146">
            <v>0</v>
          </cell>
          <cell r="M3146">
            <v>0</v>
          </cell>
        </row>
        <row r="3147">
          <cell r="L3147">
            <v>0</v>
          </cell>
          <cell r="M3147">
            <v>0</v>
          </cell>
        </row>
        <row r="3148">
          <cell r="L3148">
            <v>0</v>
          </cell>
          <cell r="M3148">
            <v>0</v>
          </cell>
        </row>
        <row r="3149">
          <cell r="L3149">
            <v>0</v>
          </cell>
          <cell r="M3149">
            <v>0</v>
          </cell>
        </row>
        <row r="3150">
          <cell r="L3150">
            <v>0</v>
          </cell>
          <cell r="M3150">
            <v>0</v>
          </cell>
        </row>
        <row r="3151">
          <cell r="L3151">
            <v>0</v>
          </cell>
          <cell r="M3151">
            <v>0</v>
          </cell>
        </row>
        <row r="3152">
          <cell r="L3152">
            <v>0</v>
          </cell>
          <cell r="M3152">
            <v>0</v>
          </cell>
        </row>
        <row r="3153">
          <cell r="L3153">
            <v>0</v>
          </cell>
          <cell r="M3153">
            <v>0</v>
          </cell>
        </row>
        <row r="3154">
          <cell r="L3154">
            <v>0</v>
          </cell>
          <cell r="M3154">
            <v>0</v>
          </cell>
        </row>
        <row r="3155">
          <cell r="L3155">
            <v>0</v>
          </cell>
          <cell r="M3155">
            <v>0</v>
          </cell>
        </row>
        <row r="3156">
          <cell r="L3156">
            <v>0</v>
          </cell>
          <cell r="M3156">
            <v>0</v>
          </cell>
        </row>
        <row r="3157">
          <cell r="L3157">
            <v>0</v>
          </cell>
          <cell r="M3157">
            <v>0</v>
          </cell>
        </row>
        <row r="3158">
          <cell r="L3158">
            <v>0</v>
          </cell>
          <cell r="M3158">
            <v>0</v>
          </cell>
        </row>
        <row r="3159">
          <cell r="L3159">
            <v>0</v>
          </cell>
          <cell r="M3159">
            <v>0</v>
          </cell>
        </row>
        <row r="3160">
          <cell r="L3160">
            <v>0</v>
          </cell>
          <cell r="M3160">
            <v>0</v>
          </cell>
        </row>
        <row r="3161">
          <cell r="L3161">
            <v>0</v>
          </cell>
          <cell r="M3161">
            <v>0</v>
          </cell>
        </row>
        <row r="3162">
          <cell r="L3162">
            <v>0</v>
          </cell>
          <cell r="M3162">
            <v>0</v>
          </cell>
        </row>
        <row r="3163">
          <cell r="L3163">
            <v>0</v>
          </cell>
          <cell r="M3163">
            <v>0</v>
          </cell>
        </row>
        <row r="3164">
          <cell r="L3164">
            <v>0</v>
          </cell>
          <cell r="M3164">
            <v>0</v>
          </cell>
        </row>
        <row r="3165">
          <cell r="L3165">
            <v>0</v>
          </cell>
          <cell r="M3165">
            <v>0</v>
          </cell>
        </row>
        <row r="3166">
          <cell r="L3166">
            <v>0</v>
          </cell>
          <cell r="M3166">
            <v>0</v>
          </cell>
        </row>
        <row r="3167">
          <cell r="L3167">
            <v>0</v>
          </cell>
          <cell r="M3167">
            <v>0</v>
          </cell>
        </row>
        <row r="3168">
          <cell r="L3168">
            <v>0</v>
          </cell>
          <cell r="M3168">
            <v>0</v>
          </cell>
        </row>
        <row r="3169">
          <cell r="L3169">
            <v>0</v>
          </cell>
          <cell r="M3169">
            <v>0</v>
          </cell>
        </row>
        <row r="3170">
          <cell r="L3170">
            <v>0</v>
          </cell>
          <cell r="M3170">
            <v>0</v>
          </cell>
        </row>
        <row r="3171">
          <cell r="L3171">
            <v>0</v>
          </cell>
          <cell r="M3171">
            <v>0</v>
          </cell>
        </row>
        <row r="3172">
          <cell r="L3172">
            <v>0</v>
          </cell>
          <cell r="M3172">
            <v>0</v>
          </cell>
        </row>
        <row r="3173">
          <cell r="L3173">
            <v>0</v>
          </cell>
          <cell r="M3173">
            <v>0</v>
          </cell>
        </row>
        <row r="3174">
          <cell r="L3174">
            <v>0</v>
          </cell>
          <cell r="M3174">
            <v>0</v>
          </cell>
        </row>
        <row r="3175">
          <cell r="L3175">
            <v>0</v>
          </cell>
          <cell r="M3175">
            <v>0</v>
          </cell>
        </row>
        <row r="3176">
          <cell r="L3176">
            <v>0</v>
          </cell>
          <cell r="M3176">
            <v>0</v>
          </cell>
        </row>
        <row r="3177">
          <cell r="L3177">
            <v>0</v>
          </cell>
          <cell r="M3177">
            <v>0</v>
          </cell>
        </row>
        <row r="3178">
          <cell r="L3178">
            <v>0</v>
          </cell>
          <cell r="M3178">
            <v>0</v>
          </cell>
        </row>
        <row r="3179">
          <cell r="L3179">
            <v>0</v>
          </cell>
          <cell r="M3179">
            <v>0</v>
          </cell>
        </row>
        <row r="3180">
          <cell r="L3180">
            <v>0</v>
          </cell>
          <cell r="M3180">
            <v>0</v>
          </cell>
        </row>
        <row r="3181">
          <cell r="L3181">
            <v>0</v>
          </cell>
          <cell r="M3181">
            <v>0</v>
          </cell>
        </row>
        <row r="3182">
          <cell r="L3182">
            <v>0</v>
          </cell>
          <cell r="M3182">
            <v>0</v>
          </cell>
        </row>
        <row r="3183">
          <cell r="L3183">
            <v>0</v>
          </cell>
          <cell r="M3183">
            <v>0</v>
          </cell>
        </row>
        <row r="3184">
          <cell r="L3184">
            <v>0</v>
          </cell>
          <cell r="M3184">
            <v>0</v>
          </cell>
        </row>
        <row r="3185">
          <cell r="L3185">
            <v>0</v>
          </cell>
          <cell r="M3185">
            <v>0</v>
          </cell>
        </row>
        <row r="3186">
          <cell r="L3186">
            <v>0</v>
          </cell>
          <cell r="M3186">
            <v>0</v>
          </cell>
        </row>
        <row r="3187">
          <cell r="L3187">
            <v>0</v>
          </cell>
          <cell r="M3187">
            <v>0</v>
          </cell>
        </row>
        <row r="3188">
          <cell r="L3188">
            <v>0</v>
          </cell>
          <cell r="M3188">
            <v>0</v>
          </cell>
        </row>
        <row r="3189">
          <cell r="L3189">
            <v>0</v>
          </cell>
          <cell r="M3189">
            <v>0</v>
          </cell>
        </row>
        <row r="3190">
          <cell r="L3190">
            <v>0</v>
          </cell>
          <cell r="M3190">
            <v>0</v>
          </cell>
        </row>
        <row r="3191">
          <cell r="L3191">
            <v>0</v>
          </cell>
          <cell r="M3191">
            <v>0</v>
          </cell>
        </row>
        <row r="3192">
          <cell r="L3192">
            <v>0</v>
          </cell>
          <cell r="M3192">
            <v>0</v>
          </cell>
        </row>
        <row r="3193">
          <cell r="L3193">
            <v>0</v>
          </cell>
          <cell r="M3193">
            <v>0</v>
          </cell>
        </row>
        <row r="3194">
          <cell r="L3194">
            <v>0</v>
          </cell>
          <cell r="M3194">
            <v>0</v>
          </cell>
        </row>
        <row r="3195">
          <cell r="L3195">
            <v>0</v>
          </cell>
          <cell r="M3195">
            <v>0</v>
          </cell>
        </row>
        <row r="3196">
          <cell r="L3196">
            <v>0</v>
          </cell>
          <cell r="M3196">
            <v>0</v>
          </cell>
        </row>
        <row r="3197">
          <cell r="L3197">
            <v>0</v>
          </cell>
          <cell r="M3197">
            <v>0</v>
          </cell>
        </row>
        <row r="3198">
          <cell r="L3198">
            <v>0</v>
          </cell>
          <cell r="M3198">
            <v>0</v>
          </cell>
        </row>
        <row r="3199">
          <cell r="L3199">
            <v>0</v>
          </cell>
          <cell r="M3199">
            <v>0</v>
          </cell>
        </row>
        <row r="3200">
          <cell r="L3200">
            <v>0</v>
          </cell>
          <cell r="M3200">
            <v>0</v>
          </cell>
        </row>
        <row r="3201">
          <cell r="L3201">
            <v>0</v>
          </cell>
          <cell r="M3201">
            <v>0</v>
          </cell>
        </row>
        <row r="3202">
          <cell r="L3202">
            <v>0</v>
          </cell>
          <cell r="M3202">
            <v>0</v>
          </cell>
        </row>
        <row r="3203">
          <cell r="L3203">
            <v>0</v>
          </cell>
          <cell r="M3203">
            <v>0</v>
          </cell>
        </row>
        <row r="3204">
          <cell r="L3204">
            <v>0</v>
          </cell>
          <cell r="M3204">
            <v>0</v>
          </cell>
        </row>
        <row r="3205">
          <cell r="L3205">
            <v>0</v>
          </cell>
          <cell r="M3205">
            <v>0</v>
          </cell>
        </row>
        <row r="3206">
          <cell r="L3206">
            <v>0</v>
          </cell>
          <cell r="M3206">
            <v>0</v>
          </cell>
        </row>
        <row r="3207">
          <cell r="L3207">
            <v>0</v>
          </cell>
          <cell r="M3207">
            <v>0</v>
          </cell>
        </row>
        <row r="3208">
          <cell r="L3208">
            <v>0</v>
          </cell>
          <cell r="M3208">
            <v>0</v>
          </cell>
        </row>
        <row r="3209">
          <cell r="L3209">
            <v>0</v>
          </cell>
          <cell r="M3209">
            <v>0</v>
          </cell>
        </row>
        <row r="3210">
          <cell r="L3210">
            <v>0</v>
          </cell>
          <cell r="M3210">
            <v>0</v>
          </cell>
        </row>
        <row r="3211">
          <cell r="L3211">
            <v>0</v>
          </cell>
          <cell r="M3211">
            <v>0</v>
          </cell>
        </row>
        <row r="3212">
          <cell r="L3212">
            <v>0</v>
          </cell>
          <cell r="M3212">
            <v>0</v>
          </cell>
        </row>
        <row r="3213">
          <cell r="L3213">
            <v>0</v>
          </cell>
          <cell r="M3213">
            <v>0</v>
          </cell>
        </row>
        <row r="3214">
          <cell r="L3214">
            <v>0</v>
          </cell>
          <cell r="M3214">
            <v>0</v>
          </cell>
        </row>
        <row r="3215">
          <cell r="L3215">
            <v>0</v>
          </cell>
          <cell r="M3215">
            <v>0</v>
          </cell>
        </row>
        <row r="3216">
          <cell r="L3216">
            <v>0</v>
          </cell>
          <cell r="M3216">
            <v>0</v>
          </cell>
        </row>
        <row r="3217">
          <cell r="L3217">
            <v>0</v>
          </cell>
          <cell r="M3217">
            <v>0</v>
          </cell>
        </row>
        <row r="3218">
          <cell r="L3218">
            <v>0</v>
          </cell>
          <cell r="M3218">
            <v>0</v>
          </cell>
        </row>
        <row r="3219">
          <cell r="L3219">
            <v>0</v>
          </cell>
          <cell r="M3219">
            <v>0</v>
          </cell>
        </row>
        <row r="3220">
          <cell r="L3220">
            <v>0</v>
          </cell>
          <cell r="M3220">
            <v>0</v>
          </cell>
        </row>
        <row r="3221">
          <cell r="L3221">
            <v>0</v>
          </cell>
          <cell r="M3221">
            <v>0</v>
          </cell>
        </row>
        <row r="3222">
          <cell r="L3222">
            <v>0</v>
          </cell>
          <cell r="M3222">
            <v>0</v>
          </cell>
        </row>
        <row r="3223">
          <cell r="L3223">
            <v>0</v>
          </cell>
          <cell r="M3223">
            <v>0</v>
          </cell>
        </row>
        <row r="3224">
          <cell r="L3224">
            <v>0</v>
          </cell>
          <cell r="M3224">
            <v>0</v>
          </cell>
        </row>
        <row r="3225">
          <cell r="L3225">
            <v>0</v>
          </cell>
          <cell r="M3225">
            <v>0</v>
          </cell>
        </row>
        <row r="3226">
          <cell r="L3226">
            <v>0</v>
          </cell>
          <cell r="M3226">
            <v>0</v>
          </cell>
        </row>
        <row r="3227">
          <cell r="L3227">
            <v>0</v>
          </cell>
          <cell r="M3227">
            <v>0</v>
          </cell>
        </row>
        <row r="3228">
          <cell r="L3228">
            <v>0</v>
          </cell>
          <cell r="M3228">
            <v>0</v>
          </cell>
        </row>
        <row r="3229">
          <cell r="L3229">
            <v>0</v>
          </cell>
          <cell r="M3229">
            <v>0</v>
          </cell>
        </row>
        <row r="3230">
          <cell r="L3230">
            <v>0</v>
          </cell>
          <cell r="M3230">
            <v>0</v>
          </cell>
        </row>
        <row r="3231">
          <cell r="L3231">
            <v>0</v>
          </cell>
          <cell r="M3231">
            <v>0</v>
          </cell>
        </row>
        <row r="3232">
          <cell r="L3232">
            <v>0</v>
          </cell>
          <cell r="M3232">
            <v>0</v>
          </cell>
        </row>
        <row r="3233">
          <cell r="L3233">
            <v>0</v>
          </cell>
          <cell r="M3233">
            <v>0</v>
          </cell>
        </row>
        <row r="3234">
          <cell r="L3234">
            <v>0</v>
          </cell>
          <cell r="M3234">
            <v>0</v>
          </cell>
        </row>
        <row r="3235">
          <cell r="L3235">
            <v>0</v>
          </cell>
          <cell r="M3235">
            <v>0</v>
          </cell>
        </row>
        <row r="3236">
          <cell r="L3236">
            <v>0</v>
          </cell>
          <cell r="M3236">
            <v>0</v>
          </cell>
        </row>
        <row r="3237">
          <cell r="L3237">
            <v>0</v>
          </cell>
          <cell r="M3237">
            <v>0</v>
          </cell>
        </row>
        <row r="3238">
          <cell r="L3238">
            <v>0</v>
          </cell>
          <cell r="M3238">
            <v>0</v>
          </cell>
        </row>
        <row r="3239">
          <cell r="L3239">
            <v>0</v>
          </cell>
          <cell r="M3239">
            <v>0</v>
          </cell>
        </row>
        <row r="3240">
          <cell r="L3240">
            <v>0</v>
          </cell>
          <cell r="M3240">
            <v>0</v>
          </cell>
        </row>
        <row r="3241">
          <cell r="L3241">
            <v>0</v>
          </cell>
          <cell r="M3241">
            <v>0</v>
          </cell>
        </row>
        <row r="3242">
          <cell r="L3242">
            <v>0</v>
          </cell>
          <cell r="M3242">
            <v>0</v>
          </cell>
        </row>
        <row r="3243">
          <cell r="L3243">
            <v>0</v>
          </cell>
          <cell r="M3243">
            <v>0</v>
          </cell>
        </row>
        <row r="3244">
          <cell r="L3244">
            <v>0</v>
          </cell>
          <cell r="M3244">
            <v>0</v>
          </cell>
        </row>
        <row r="3245">
          <cell r="L3245">
            <v>0</v>
          </cell>
          <cell r="M3245">
            <v>0</v>
          </cell>
        </row>
        <row r="3246">
          <cell r="L3246">
            <v>0</v>
          </cell>
          <cell r="M3246">
            <v>0</v>
          </cell>
        </row>
        <row r="3247">
          <cell r="L3247">
            <v>0</v>
          </cell>
          <cell r="M3247">
            <v>0</v>
          </cell>
        </row>
        <row r="3248">
          <cell r="L3248">
            <v>0</v>
          </cell>
          <cell r="M3248">
            <v>0</v>
          </cell>
        </row>
        <row r="3249">
          <cell r="L3249">
            <v>0</v>
          </cell>
          <cell r="M3249">
            <v>0</v>
          </cell>
        </row>
        <row r="3250">
          <cell r="L3250">
            <v>0</v>
          </cell>
          <cell r="M3250">
            <v>0</v>
          </cell>
        </row>
        <row r="3251">
          <cell r="L3251">
            <v>0</v>
          </cell>
          <cell r="M3251">
            <v>0</v>
          </cell>
        </row>
        <row r="3252">
          <cell r="L3252">
            <v>0</v>
          </cell>
          <cell r="M3252">
            <v>0</v>
          </cell>
        </row>
        <row r="3253">
          <cell r="L3253">
            <v>0</v>
          </cell>
          <cell r="M3253">
            <v>0</v>
          </cell>
        </row>
        <row r="3254">
          <cell r="L3254">
            <v>0</v>
          </cell>
          <cell r="M3254">
            <v>0</v>
          </cell>
        </row>
        <row r="3255">
          <cell r="L3255">
            <v>0</v>
          </cell>
          <cell r="M3255">
            <v>0</v>
          </cell>
        </row>
        <row r="3256">
          <cell r="L3256">
            <v>0</v>
          </cell>
          <cell r="M3256">
            <v>0</v>
          </cell>
        </row>
        <row r="3257">
          <cell r="L3257">
            <v>0</v>
          </cell>
          <cell r="M3257">
            <v>0</v>
          </cell>
        </row>
        <row r="3258">
          <cell r="L3258">
            <v>0</v>
          </cell>
          <cell r="M3258">
            <v>0</v>
          </cell>
        </row>
        <row r="3259">
          <cell r="L3259">
            <v>0</v>
          </cell>
          <cell r="M3259">
            <v>0</v>
          </cell>
        </row>
        <row r="3260">
          <cell r="L3260">
            <v>0</v>
          </cell>
          <cell r="M3260">
            <v>0</v>
          </cell>
        </row>
        <row r="3261">
          <cell r="L3261">
            <v>0</v>
          </cell>
          <cell r="M3261">
            <v>0</v>
          </cell>
        </row>
        <row r="3262">
          <cell r="L3262">
            <v>0</v>
          </cell>
          <cell r="M3262">
            <v>0</v>
          </cell>
        </row>
        <row r="3263">
          <cell r="L3263">
            <v>0</v>
          </cell>
          <cell r="M3263">
            <v>0</v>
          </cell>
        </row>
        <row r="3264">
          <cell r="L3264">
            <v>0</v>
          </cell>
          <cell r="M3264">
            <v>0</v>
          </cell>
        </row>
        <row r="3265">
          <cell r="L3265">
            <v>0</v>
          </cell>
          <cell r="M3265">
            <v>0</v>
          </cell>
        </row>
        <row r="3266">
          <cell r="L3266">
            <v>0</v>
          </cell>
          <cell r="M3266">
            <v>0</v>
          </cell>
        </row>
        <row r="3267">
          <cell r="L3267">
            <v>0</v>
          </cell>
          <cell r="M3267">
            <v>0</v>
          </cell>
        </row>
        <row r="3268">
          <cell r="L3268">
            <v>0</v>
          </cell>
          <cell r="M3268">
            <v>0</v>
          </cell>
        </row>
        <row r="3269">
          <cell r="L3269">
            <v>0</v>
          </cell>
          <cell r="M3269">
            <v>0</v>
          </cell>
        </row>
        <row r="3270">
          <cell r="L3270">
            <v>0</v>
          </cell>
          <cell r="M3270">
            <v>0</v>
          </cell>
        </row>
        <row r="3271">
          <cell r="L3271">
            <v>0</v>
          </cell>
          <cell r="M3271">
            <v>0</v>
          </cell>
        </row>
        <row r="3272">
          <cell r="L3272">
            <v>0</v>
          </cell>
          <cell r="M3272">
            <v>0</v>
          </cell>
        </row>
        <row r="3273">
          <cell r="L3273">
            <v>0</v>
          </cell>
          <cell r="M3273">
            <v>0</v>
          </cell>
        </row>
        <row r="3274">
          <cell r="L3274">
            <v>0</v>
          </cell>
          <cell r="M3274">
            <v>0</v>
          </cell>
        </row>
        <row r="3275">
          <cell r="L3275">
            <v>0</v>
          </cell>
          <cell r="M3275">
            <v>0</v>
          </cell>
        </row>
        <row r="3276">
          <cell r="L3276">
            <v>0</v>
          </cell>
          <cell r="M3276">
            <v>0</v>
          </cell>
        </row>
        <row r="3277">
          <cell r="L3277">
            <v>0</v>
          </cell>
          <cell r="M3277">
            <v>0</v>
          </cell>
        </row>
        <row r="3278">
          <cell r="L3278">
            <v>0</v>
          </cell>
          <cell r="M3278">
            <v>0</v>
          </cell>
        </row>
        <row r="3279">
          <cell r="L3279">
            <v>0</v>
          </cell>
          <cell r="M3279">
            <v>0</v>
          </cell>
        </row>
        <row r="3280">
          <cell r="L3280">
            <v>0</v>
          </cell>
          <cell r="M3280">
            <v>0</v>
          </cell>
        </row>
        <row r="3281">
          <cell r="L3281">
            <v>0</v>
          </cell>
          <cell r="M3281">
            <v>0</v>
          </cell>
        </row>
        <row r="3282">
          <cell r="L3282">
            <v>0</v>
          </cell>
          <cell r="M3282">
            <v>0</v>
          </cell>
        </row>
        <row r="3283">
          <cell r="L3283">
            <v>0</v>
          </cell>
          <cell r="M3283">
            <v>0</v>
          </cell>
        </row>
        <row r="3284">
          <cell r="L3284">
            <v>0</v>
          </cell>
          <cell r="M3284">
            <v>0</v>
          </cell>
        </row>
        <row r="3285">
          <cell r="L3285">
            <v>0</v>
          </cell>
          <cell r="M3285">
            <v>0</v>
          </cell>
        </row>
        <row r="3286">
          <cell r="L3286">
            <v>0</v>
          </cell>
          <cell r="M3286">
            <v>0</v>
          </cell>
        </row>
        <row r="3287">
          <cell r="L3287">
            <v>0</v>
          </cell>
          <cell r="M3287">
            <v>0</v>
          </cell>
        </row>
        <row r="3288">
          <cell r="L3288">
            <v>0</v>
          </cell>
          <cell r="M3288">
            <v>0</v>
          </cell>
        </row>
        <row r="3289">
          <cell r="L3289">
            <v>0</v>
          </cell>
          <cell r="M3289">
            <v>0</v>
          </cell>
        </row>
        <row r="3290">
          <cell r="L3290">
            <v>0</v>
          </cell>
          <cell r="M3290">
            <v>0</v>
          </cell>
        </row>
        <row r="3291">
          <cell r="L3291">
            <v>0</v>
          </cell>
          <cell r="M3291">
            <v>0</v>
          </cell>
        </row>
        <row r="3292">
          <cell r="L3292">
            <v>0</v>
          </cell>
          <cell r="M3292">
            <v>0</v>
          </cell>
        </row>
        <row r="3293">
          <cell r="L3293">
            <v>0</v>
          </cell>
          <cell r="M3293">
            <v>0</v>
          </cell>
        </row>
        <row r="3294">
          <cell r="L3294">
            <v>0</v>
          </cell>
          <cell r="M3294">
            <v>0</v>
          </cell>
        </row>
        <row r="3295">
          <cell r="L3295">
            <v>0</v>
          </cell>
          <cell r="M3295">
            <v>0</v>
          </cell>
        </row>
        <row r="3296">
          <cell r="L3296">
            <v>0</v>
          </cell>
          <cell r="M3296">
            <v>0</v>
          </cell>
        </row>
        <row r="3297">
          <cell r="L3297">
            <v>0</v>
          </cell>
          <cell r="M3297">
            <v>0</v>
          </cell>
        </row>
        <row r="3298">
          <cell r="L3298">
            <v>0</v>
          </cell>
          <cell r="M3298">
            <v>0</v>
          </cell>
        </row>
        <row r="3299">
          <cell r="L3299">
            <v>0</v>
          </cell>
          <cell r="M3299">
            <v>0</v>
          </cell>
        </row>
        <row r="3300">
          <cell r="L3300">
            <v>0</v>
          </cell>
          <cell r="M3300">
            <v>0</v>
          </cell>
        </row>
        <row r="3301">
          <cell r="L3301">
            <v>0</v>
          </cell>
          <cell r="M3301">
            <v>0</v>
          </cell>
        </row>
        <row r="3302">
          <cell r="L3302">
            <v>0</v>
          </cell>
          <cell r="M3302">
            <v>0</v>
          </cell>
        </row>
        <row r="3303">
          <cell r="L3303">
            <v>0</v>
          </cell>
          <cell r="M3303">
            <v>0</v>
          </cell>
        </row>
        <row r="3304">
          <cell r="L3304">
            <v>0</v>
          </cell>
          <cell r="M3304">
            <v>0</v>
          </cell>
        </row>
        <row r="3305">
          <cell r="L3305">
            <v>0</v>
          </cell>
          <cell r="M3305">
            <v>0</v>
          </cell>
        </row>
        <row r="3306">
          <cell r="L3306">
            <v>0</v>
          </cell>
          <cell r="M3306">
            <v>0</v>
          </cell>
        </row>
        <row r="3307">
          <cell r="L3307">
            <v>0</v>
          </cell>
          <cell r="M3307">
            <v>0</v>
          </cell>
        </row>
        <row r="3308">
          <cell r="L3308">
            <v>0</v>
          </cell>
          <cell r="M3308">
            <v>0</v>
          </cell>
        </row>
        <row r="3309">
          <cell r="L3309">
            <v>0</v>
          </cell>
          <cell r="M3309">
            <v>0</v>
          </cell>
        </row>
        <row r="3310">
          <cell r="L3310">
            <v>0</v>
          </cell>
          <cell r="M3310">
            <v>0</v>
          </cell>
        </row>
        <row r="3311">
          <cell r="L3311">
            <v>0</v>
          </cell>
          <cell r="M3311">
            <v>0</v>
          </cell>
        </row>
        <row r="3312">
          <cell r="L3312">
            <v>0</v>
          </cell>
          <cell r="M3312">
            <v>0</v>
          </cell>
        </row>
        <row r="3313">
          <cell r="L3313">
            <v>0</v>
          </cell>
          <cell r="M3313">
            <v>0</v>
          </cell>
        </row>
        <row r="3314">
          <cell r="L3314">
            <v>0</v>
          </cell>
          <cell r="M3314">
            <v>0</v>
          </cell>
        </row>
        <row r="3315">
          <cell r="L3315">
            <v>0</v>
          </cell>
          <cell r="M3315">
            <v>0</v>
          </cell>
        </row>
        <row r="3316">
          <cell r="L3316">
            <v>0</v>
          </cell>
          <cell r="M3316">
            <v>0</v>
          </cell>
        </row>
        <row r="3317">
          <cell r="L3317">
            <v>0</v>
          </cell>
          <cell r="M3317">
            <v>0</v>
          </cell>
        </row>
        <row r="3318">
          <cell r="L3318">
            <v>0</v>
          </cell>
          <cell r="M3318">
            <v>0</v>
          </cell>
        </row>
        <row r="3319">
          <cell r="L3319">
            <v>0</v>
          </cell>
          <cell r="M3319">
            <v>0</v>
          </cell>
        </row>
        <row r="3320">
          <cell r="L3320">
            <v>0</v>
          </cell>
          <cell r="M3320">
            <v>0</v>
          </cell>
        </row>
        <row r="3321">
          <cell r="L3321">
            <v>0</v>
          </cell>
          <cell r="M3321">
            <v>0</v>
          </cell>
        </row>
        <row r="3322">
          <cell r="L3322">
            <v>0</v>
          </cell>
          <cell r="M3322">
            <v>0</v>
          </cell>
        </row>
        <row r="3323">
          <cell r="L3323">
            <v>0</v>
          </cell>
          <cell r="M3323">
            <v>0</v>
          </cell>
        </row>
        <row r="3324">
          <cell r="L3324">
            <v>0</v>
          </cell>
          <cell r="M3324">
            <v>0</v>
          </cell>
        </row>
        <row r="3325">
          <cell r="L3325">
            <v>0</v>
          </cell>
          <cell r="M3325">
            <v>0</v>
          </cell>
        </row>
        <row r="3326">
          <cell r="L3326">
            <v>0</v>
          </cell>
          <cell r="M3326">
            <v>0</v>
          </cell>
        </row>
        <row r="3327">
          <cell r="L3327">
            <v>0</v>
          </cell>
          <cell r="M3327">
            <v>0</v>
          </cell>
        </row>
        <row r="3328">
          <cell r="L3328">
            <v>0</v>
          </cell>
          <cell r="M3328">
            <v>0</v>
          </cell>
        </row>
        <row r="3329">
          <cell r="L3329">
            <v>0</v>
          </cell>
          <cell r="M3329">
            <v>0</v>
          </cell>
        </row>
        <row r="3330">
          <cell r="L3330">
            <v>0</v>
          </cell>
          <cell r="M3330">
            <v>0</v>
          </cell>
        </row>
        <row r="3331">
          <cell r="L3331">
            <v>0</v>
          </cell>
          <cell r="M3331">
            <v>0</v>
          </cell>
        </row>
        <row r="3332">
          <cell r="L3332">
            <v>0</v>
          </cell>
          <cell r="M3332">
            <v>0</v>
          </cell>
        </row>
        <row r="3333">
          <cell r="L3333">
            <v>0</v>
          </cell>
          <cell r="M3333">
            <v>0</v>
          </cell>
        </row>
        <row r="3334">
          <cell r="L3334">
            <v>0</v>
          </cell>
          <cell r="M3334">
            <v>0</v>
          </cell>
        </row>
        <row r="3335">
          <cell r="L3335">
            <v>0</v>
          </cell>
          <cell r="M3335">
            <v>0</v>
          </cell>
        </row>
        <row r="3336">
          <cell r="L3336">
            <v>0</v>
          </cell>
          <cell r="M3336">
            <v>0</v>
          </cell>
        </row>
        <row r="3337">
          <cell r="L3337">
            <v>0</v>
          </cell>
          <cell r="M3337">
            <v>0</v>
          </cell>
        </row>
        <row r="3338">
          <cell r="L3338">
            <v>0</v>
          </cell>
          <cell r="M3338">
            <v>0</v>
          </cell>
        </row>
        <row r="3339">
          <cell r="L3339">
            <v>0</v>
          </cell>
          <cell r="M3339">
            <v>0</v>
          </cell>
        </row>
        <row r="3340">
          <cell r="L3340">
            <v>0</v>
          </cell>
          <cell r="M3340">
            <v>0</v>
          </cell>
        </row>
        <row r="3341">
          <cell r="L3341">
            <v>0</v>
          </cell>
          <cell r="M3341">
            <v>0</v>
          </cell>
        </row>
        <row r="3342">
          <cell r="L3342">
            <v>0</v>
          </cell>
          <cell r="M3342">
            <v>0</v>
          </cell>
        </row>
        <row r="3343">
          <cell r="L3343">
            <v>0</v>
          </cell>
          <cell r="M3343">
            <v>0</v>
          </cell>
        </row>
        <row r="3344">
          <cell r="L3344">
            <v>0</v>
          </cell>
          <cell r="M3344">
            <v>0</v>
          </cell>
        </row>
        <row r="3345">
          <cell r="L3345">
            <v>0</v>
          </cell>
          <cell r="M3345">
            <v>0</v>
          </cell>
        </row>
        <row r="3346">
          <cell r="L3346">
            <v>0</v>
          </cell>
          <cell r="M3346">
            <v>0</v>
          </cell>
        </row>
        <row r="3347">
          <cell r="L3347">
            <v>0</v>
          </cell>
          <cell r="M3347">
            <v>0</v>
          </cell>
        </row>
        <row r="3348">
          <cell r="L3348">
            <v>0</v>
          </cell>
          <cell r="M3348">
            <v>0</v>
          </cell>
        </row>
        <row r="3349">
          <cell r="L3349">
            <v>0</v>
          </cell>
          <cell r="M3349">
            <v>0</v>
          </cell>
        </row>
        <row r="3350">
          <cell r="L3350">
            <v>0</v>
          </cell>
          <cell r="M3350">
            <v>0</v>
          </cell>
        </row>
        <row r="3351">
          <cell r="L3351">
            <v>0</v>
          </cell>
          <cell r="M3351">
            <v>0</v>
          </cell>
        </row>
        <row r="3352">
          <cell r="L3352">
            <v>0</v>
          </cell>
          <cell r="M3352">
            <v>0</v>
          </cell>
        </row>
        <row r="3353">
          <cell r="L3353">
            <v>0</v>
          </cell>
          <cell r="M3353">
            <v>0</v>
          </cell>
        </row>
        <row r="3354">
          <cell r="L3354">
            <v>0</v>
          </cell>
          <cell r="M3354">
            <v>0</v>
          </cell>
        </row>
        <row r="3355">
          <cell r="L3355">
            <v>0</v>
          </cell>
          <cell r="M3355">
            <v>0</v>
          </cell>
        </row>
        <row r="3356">
          <cell r="L3356">
            <v>0</v>
          </cell>
          <cell r="M3356">
            <v>0</v>
          </cell>
        </row>
        <row r="3357">
          <cell r="L3357">
            <v>0</v>
          </cell>
          <cell r="M3357">
            <v>0</v>
          </cell>
        </row>
        <row r="3358">
          <cell r="L3358">
            <v>0</v>
          </cell>
          <cell r="M3358">
            <v>0</v>
          </cell>
        </row>
        <row r="3359">
          <cell r="L3359">
            <v>0</v>
          </cell>
          <cell r="M3359">
            <v>0</v>
          </cell>
        </row>
        <row r="3360">
          <cell r="L3360">
            <v>0</v>
          </cell>
          <cell r="M3360">
            <v>0</v>
          </cell>
        </row>
        <row r="3361">
          <cell r="L3361">
            <v>0</v>
          </cell>
          <cell r="M3361">
            <v>0</v>
          </cell>
        </row>
        <row r="3362">
          <cell r="L3362">
            <v>0</v>
          </cell>
          <cell r="M3362">
            <v>0</v>
          </cell>
        </row>
        <row r="3363">
          <cell r="L3363">
            <v>0</v>
          </cell>
          <cell r="M3363">
            <v>0</v>
          </cell>
        </row>
        <row r="3364">
          <cell r="L3364">
            <v>0</v>
          </cell>
          <cell r="M3364">
            <v>0</v>
          </cell>
        </row>
        <row r="3365">
          <cell r="L3365">
            <v>0</v>
          </cell>
          <cell r="M3365">
            <v>0</v>
          </cell>
        </row>
        <row r="3366">
          <cell r="L3366">
            <v>0</v>
          </cell>
          <cell r="M3366">
            <v>0</v>
          </cell>
        </row>
        <row r="3367">
          <cell r="L3367">
            <v>0</v>
          </cell>
          <cell r="M3367">
            <v>0</v>
          </cell>
        </row>
        <row r="3368">
          <cell r="L3368">
            <v>0</v>
          </cell>
          <cell r="M3368">
            <v>0</v>
          </cell>
        </row>
        <row r="3369">
          <cell r="L3369">
            <v>0</v>
          </cell>
          <cell r="M3369">
            <v>0</v>
          </cell>
        </row>
        <row r="3370">
          <cell r="L3370">
            <v>0</v>
          </cell>
          <cell r="M3370">
            <v>0</v>
          </cell>
        </row>
        <row r="3371">
          <cell r="L3371">
            <v>0</v>
          </cell>
          <cell r="M3371">
            <v>0</v>
          </cell>
        </row>
        <row r="3372">
          <cell r="L3372">
            <v>0</v>
          </cell>
          <cell r="M3372">
            <v>0</v>
          </cell>
        </row>
        <row r="3373">
          <cell r="L3373">
            <v>0</v>
          </cell>
          <cell r="M3373">
            <v>0</v>
          </cell>
        </row>
        <row r="3374">
          <cell r="L3374">
            <v>0</v>
          </cell>
          <cell r="M3374">
            <v>0</v>
          </cell>
        </row>
        <row r="3375">
          <cell r="L3375">
            <v>0</v>
          </cell>
          <cell r="M3375">
            <v>0</v>
          </cell>
        </row>
        <row r="3376">
          <cell r="L3376">
            <v>0</v>
          </cell>
          <cell r="M3376">
            <v>0</v>
          </cell>
        </row>
        <row r="3377">
          <cell r="L3377">
            <v>0</v>
          </cell>
          <cell r="M3377">
            <v>0</v>
          </cell>
        </row>
        <row r="3378">
          <cell r="L3378">
            <v>0</v>
          </cell>
          <cell r="M3378">
            <v>0</v>
          </cell>
        </row>
        <row r="3379">
          <cell r="L3379">
            <v>0</v>
          </cell>
          <cell r="M3379">
            <v>0</v>
          </cell>
        </row>
        <row r="3380">
          <cell r="L3380">
            <v>0</v>
          </cell>
          <cell r="M3380">
            <v>0</v>
          </cell>
        </row>
        <row r="3381">
          <cell r="L3381">
            <v>0</v>
          </cell>
          <cell r="M3381">
            <v>0</v>
          </cell>
        </row>
        <row r="3382">
          <cell r="L3382">
            <v>0</v>
          </cell>
          <cell r="M3382">
            <v>0</v>
          </cell>
        </row>
        <row r="3383">
          <cell r="L3383">
            <v>0</v>
          </cell>
          <cell r="M3383">
            <v>0</v>
          </cell>
        </row>
        <row r="3384">
          <cell r="L3384">
            <v>0</v>
          </cell>
          <cell r="M3384">
            <v>0</v>
          </cell>
        </row>
        <row r="3385">
          <cell r="L3385">
            <v>0</v>
          </cell>
          <cell r="M3385">
            <v>0</v>
          </cell>
        </row>
        <row r="3386">
          <cell r="L3386">
            <v>0</v>
          </cell>
          <cell r="M3386">
            <v>0</v>
          </cell>
        </row>
        <row r="3387">
          <cell r="L3387">
            <v>0</v>
          </cell>
          <cell r="M3387">
            <v>0</v>
          </cell>
        </row>
        <row r="3388">
          <cell r="L3388">
            <v>0</v>
          </cell>
          <cell r="M3388">
            <v>0</v>
          </cell>
        </row>
        <row r="3389">
          <cell r="L3389">
            <v>0</v>
          </cell>
          <cell r="M3389">
            <v>0</v>
          </cell>
        </row>
        <row r="3390">
          <cell r="L3390">
            <v>0</v>
          </cell>
          <cell r="M3390">
            <v>0</v>
          </cell>
        </row>
        <row r="3391">
          <cell r="L3391">
            <v>0</v>
          </cell>
          <cell r="M3391">
            <v>0</v>
          </cell>
        </row>
        <row r="3392">
          <cell r="L3392">
            <v>0</v>
          </cell>
          <cell r="M3392">
            <v>0</v>
          </cell>
        </row>
        <row r="3393">
          <cell r="L3393">
            <v>0</v>
          </cell>
          <cell r="M3393">
            <v>0</v>
          </cell>
        </row>
        <row r="3394">
          <cell r="L3394">
            <v>0</v>
          </cell>
          <cell r="M3394">
            <v>0</v>
          </cell>
        </row>
        <row r="3395">
          <cell r="L3395">
            <v>0</v>
          </cell>
          <cell r="M3395">
            <v>0</v>
          </cell>
        </row>
        <row r="3396">
          <cell r="L3396">
            <v>0</v>
          </cell>
          <cell r="M3396">
            <v>0</v>
          </cell>
        </row>
        <row r="3397">
          <cell r="L3397">
            <v>0</v>
          </cell>
          <cell r="M3397">
            <v>0</v>
          </cell>
        </row>
        <row r="3398">
          <cell r="L3398">
            <v>0</v>
          </cell>
          <cell r="M3398">
            <v>0</v>
          </cell>
        </row>
        <row r="3399">
          <cell r="L3399">
            <v>0</v>
          </cell>
          <cell r="M3399">
            <v>0</v>
          </cell>
        </row>
        <row r="3400">
          <cell r="L3400">
            <v>0</v>
          </cell>
          <cell r="M3400">
            <v>0</v>
          </cell>
        </row>
        <row r="3401">
          <cell r="L3401">
            <v>0</v>
          </cell>
          <cell r="M3401">
            <v>0</v>
          </cell>
        </row>
        <row r="3402">
          <cell r="L3402">
            <v>0</v>
          </cell>
          <cell r="M3402">
            <v>0</v>
          </cell>
        </row>
        <row r="3403">
          <cell r="L3403">
            <v>0</v>
          </cell>
          <cell r="M3403">
            <v>0</v>
          </cell>
        </row>
        <row r="3404">
          <cell r="L3404">
            <v>0</v>
          </cell>
          <cell r="M3404">
            <v>0</v>
          </cell>
        </row>
        <row r="3405">
          <cell r="L3405">
            <v>0</v>
          </cell>
          <cell r="M3405">
            <v>0</v>
          </cell>
        </row>
        <row r="3406">
          <cell r="L3406">
            <v>0</v>
          </cell>
          <cell r="M3406">
            <v>0</v>
          </cell>
        </row>
        <row r="3407">
          <cell r="L3407">
            <v>0</v>
          </cell>
          <cell r="M3407">
            <v>0</v>
          </cell>
        </row>
        <row r="3408">
          <cell r="L3408">
            <v>0</v>
          </cell>
          <cell r="M3408">
            <v>0</v>
          </cell>
        </row>
        <row r="3409">
          <cell r="L3409">
            <v>0</v>
          </cell>
          <cell r="M3409">
            <v>0</v>
          </cell>
        </row>
        <row r="3410">
          <cell r="L3410">
            <v>0</v>
          </cell>
          <cell r="M3410">
            <v>0</v>
          </cell>
        </row>
        <row r="3411">
          <cell r="L3411">
            <v>0</v>
          </cell>
          <cell r="M3411">
            <v>0</v>
          </cell>
        </row>
        <row r="3412">
          <cell r="L3412">
            <v>0</v>
          </cell>
          <cell r="M3412">
            <v>0</v>
          </cell>
        </row>
        <row r="3413">
          <cell r="L3413">
            <v>0</v>
          </cell>
          <cell r="M3413">
            <v>0</v>
          </cell>
        </row>
        <row r="3414">
          <cell r="L3414">
            <v>0</v>
          </cell>
          <cell r="M3414">
            <v>0</v>
          </cell>
        </row>
        <row r="3415">
          <cell r="L3415">
            <v>0</v>
          </cell>
          <cell r="M3415">
            <v>0</v>
          </cell>
        </row>
        <row r="3416">
          <cell r="L3416">
            <v>0</v>
          </cell>
          <cell r="M3416">
            <v>0</v>
          </cell>
        </row>
        <row r="3417">
          <cell r="L3417">
            <v>0</v>
          </cell>
          <cell r="M3417">
            <v>0</v>
          </cell>
        </row>
        <row r="3418">
          <cell r="L3418">
            <v>0</v>
          </cell>
          <cell r="M3418">
            <v>0</v>
          </cell>
        </row>
        <row r="3419">
          <cell r="L3419">
            <v>0</v>
          </cell>
          <cell r="M3419">
            <v>0</v>
          </cell>
        </row>
        <row r="3420">
          <cell r="L3420">
            <v>0</v>
          </cell>
          <cell r="M3420">
            <v>0</v>
          </cell>
        </row>
        <row r="3421">
          <cell r="L3421">
            <v>0</v>
          </cell>
          <cell r="M3421">
            <v>0</v>
          </cell>
        </row>
        <row r="3422">
          <cell r="L3422">
            <v>0</v>
          </cell>
          <cell r="M3422">
            <v>0</v>
          </cell>
        </row>
        <row r="3423">
          <cell r="L3423">
            <v>0</v>
          </cell>
          <cell r="M3423">
            <v>0</v>
          </cell>
        </row>
        <row r="3424">
          <cell r="L3424">
            <v>0</v>
          </cell>
          <cell r="M3424">
            <v>0</v>
          </cell>
        </row>
        <row r="3425">
          <cell r="L3425">
            <v>0</v>
          </cell>
          <cell r="M3425">
            <v>0</v>
          </cell>
        </row>
        <row r="3426">
          <cell r="L3426">
            <v>0</v>
          </cell>
          <cell r="M3426">
            <v>0</v>
          </cell>
        </row>
        <row r="3427">
          <cell r="L3427">
            <v>0</v>
          </cell>
          <cell r="M3427">
            <v>0</v>
          </cell>
        </row>
        <row r="3428">
          <cell r="L3428">
            <v>0</v>
          </cell>
          <cell r="M3428">
            <v>0</v>
          </cell>
        </row>
        <row r="3429">
          <cell r="L3429">
            <v>0</v>
          </cell>
          <cell r="M3429">
            <v>0</v>
          </cell>
        </row>
        <row r="3430">
          <cell r="L3430">
            <v>0</v>
          </cell>
          <cell r="M3430">
            <v>0</v>
          </cell>
        </row>
        <row r="3431">
          <cell r="L3431">
            <v>0</v>
          </cell>
          <cell r="M3431">
            <v>0</v>
          </cell>
        </row>
        <row r="3432">
          <cell r="L3432">
            <v>0</v>
          </cell>
          <cell r="M3432">
            <v>0</v>
          </cell>
        </row>
        <row r="3433">
          <cell r="L3433">
            <v>0</v>
          </cell>
          <cell r="M3433">
            <v>0</v>
          </cell>
        </row>
        <row r="3434">
          <cell r="L3434">
            <v>0</v>
          </cell>
          <cell r="M3434">
            <v>0</v>
          </cell>
        </row>
        <row r="3435">
          <cell r="L3435">
            <v>0</v>
          </cell>
          <cell r="M3435">
            <v>0</v>
          </cell>
        </row>
        <row r="3436">
          <cell r="L3436">
            <v>0</v>
          </cell>
          <cell r="M3436">
            <v>0</v>
          </cell>
        </row>
        <row r="3437">
          <cell r="L3437">
            <v>0</v>
          </cell>
          <cell r="M3437">
            <v>0</v>
          </cell>
        </row>
        <row r="3438">
          <cell r="L3438">
            <v>0</v>
          </cell>
          <cell r="M3438">
            <v>0</v>
          </cell>
        </row>
        <row r="3439">
          <cell r="L3439">
            <v>0</v>
          </cell>
          <cell r="M3439">
            <v>0</v>
          </cell>
        </row>
        <row r="3440">
          <cell r="L3440">
            <v>0</v>
          </cell>
          <cell r="M3440">
            <v>0</v>
          </cell>
        </row>
        <row r="3441">
          <cell r="L3441">
            <v>0</v>
          </cell>
          <cell r="M3441">
            <v>0</v>
          </cell>
        </row>
        <row r="3442">
          <cell r="L3442">
            <v>0</v>
          </cell>
          <cell r="M3442">
            <v>0</v>
          </cell>
        </row>
        <row r="3443">
          <cell r="L3443">
            <v>0</v>
          </cell>
          <cell r="M3443">
            <v>0</v>
          </cell>
        </row>
        <row r="3444">
          <cell r="L3444">
            <v>0</v>
          </cell>
          <cell r="M3444">
            <v>0</v>
          </cell>
        </row>
        <row r="3445">
          <cell r="L3445">
            <v>0</v>
          </cell>
          <cell r="M3445">
            <v>0</v>
          </cell>
        </row>
        <row r="3446">
          <cell r="L3446">
            <v>0</v>
          </cell>
          <cell r="M3446">
            <v>0</v>
          </cell>
        </row>
        <row r="3447">
          <cell r="L3447">
            <v>0</v>
          </cell>
          <cell r="M3447">
            <v>0</v>
          </cell>
        </row>
        <row r="3448">
          <cell r="L3448">
            <v>0</v>
          </cell>
          <cell r="M3448">
            <v>0</v>
          </cell>
        </row>
        <row r="3449">
          <cell r="L3449">
            <v>0</v>
          </cell>
          <cell r="M3449">
            <v>0</v>
          </cell>
        </row>
        <row r="3450">
          <cell r="L3450">
            <v>0</v>
          </cell>
          <cell r="M3450">
            <v>0</v>
          </cell>
        </row>
        <row r="3451">
          <cell r="L3451">
            <v>0</v>
          </cell>
          <cell r="M3451">
            <v>0</v>
          </cell>
        </row>
        <row r="3452">
          <cell r="L3452">
            <v>0</v>
          </cell>
          <cell r="M3452">
            <v>0</v>
          </cell>
        </row>
        <row r="3453">
          <cell r="L3453">
            <v>0</v>
          </cell>
          <cell r="M3453">
            <v>0</v>
          </cell>
        </row>
        <row r="3454">
          <cell r="L3454">
            <v>0</v>
          </cell>
          <cell r="M3454">
            <v>0</v>
          </cell>
        </row>
        <row r="3455">
          <cell r="L3455">
            <v>0</v>
          </cell>
          <cell r="M3455">
            <v>0</v>
          </cell>
        </row>
        <row r="3456">
          <cell r="L3456">
            <v>0</v>
          </cell>
          <cell r="M3456">
            <v>0</v>
          </cell>
        </row>
        <row r="3457">
          <cell r="L3457">
            <v>0</v>
          </cell>
          <cell r="M3457">
            <v>0</v>
          </cell>
        </row>
        <row r="3458">
          <cell r="L3458">
            <v>0</v>
          </cell>
          <cell r="M3458">
            <v>0</v>
          </cell>
        </row>
        <row r="3459">
          <cell r="L3459">
            <v>0</v>
          </cell>
          <cell r="M3459">
            <v>0</v>
          </cell>
        </row>
        <row r="3460">
          <cell r="L3460">
            <v>0</v>
          </cell>
          <cell r="M3460">
            <v>0</v>
          </cell>
        </row>
        <row r="3461">
          <cell r="L3461">
            <v>0</v>
          </cell>
          <cell r="M3461">
            <v>0</v>
          </cell>
        </row>
        <row r="3462">
          <cell r="L3462">
            <v>0</v>
          </cell>
          <cell r="M3462">
            <v>0</v>
          </cell>
        </row>
        <row r="3463">
          <cell r="L3463">
            <v>0</v>
          </cell>
          <cell r="M3463">
            <v>0</v>
          </cell>
        </row>
        <row r="3464">
          <cell r="L3464">
            <v>0</v>
          </cell>
          <cell r="M3464">
            <v>0</v>
          </cell>
        </row>
        <row r="3465">
          <cell r="L3465">
            <v>0</v>
          </cell>
          <cell r="M3465">
            <v>0</v>
          </cell>
        </row>
        <row r="3466">
          <cell r="L3466">
            <v>0</v>
          </cell>
          <cell r="M3466">
            <v>0</v>
          </cell>
        </row>
        <row r="3467">
          <cell r="L3467">
            <v>0</v>
          </cell>
          <cell r="M3467">
            <v>0</v>
          </cell>
        </row>
        <row r="3468">
          <cell r="L3468">
            <v>0</v>
          </cell>
          <cell r="M3468">
            <v>0</v>
          </cell>
        </row>
        <row r="3469">
          <cell r="L3469">
            <v>0</v>
          </cell>
          <cell r="M3469">
            <v>0</v>
          </cell>
        </row>
        <row r="3470">
          <cell r="L3470">
            <v>0</v>
          </cell>
          <cell r="M3470">
            <v>0</v>
          </cell>
        </row>
        <row r="3471">
          <cell r="L3471">
            <v>0</v>
          </cell>
          <cell r="M3471">
            <v>0</v>
          </cell>
        </row>
        <row r="3472">
          <cell r="L3472">
            <v>0</v>
          </cell>
          <cell r="M3472">
            <v>0</v>
          </cell>
        </row>
        <row r="3473">
          <cell r="L3473">
            <v>0</v>
          </cell>
          <cell r="M3473">
            <v>0</v>
          </cell>
        </row>
        <row r="3474">
          <cell r="L3474">
            <v>0</v>
          </cell>
          <cell r="M3474">
            <v>0</v>
          </cell>
        </row>
        <row r="3475">
          <cell r="L3475">
            <v>0</v>
          </cell>
          <cell r="M3475">
            <v>0</v>
          </cell>
        </row>
        <row r="3476">
          <cell r="L3476">
            <v>0</v>
          </cell>
          <cell r="M3476">
            <v>0</v>
          </cell>
        </row>
        <row r="3477">
          <cell r="L3477">
            <v>0</v>
          </cell>
          <cell r="M3477">
            <v>0</v>
          </cell>
        </row>
        <row r="3478">
          <cell r="L3478">
            <v>0</v>
          </cell>
          <cell r="M3478">
            <v>0</v>
          </cell>
        </row>
        <row r="3479">
          <cell r="L3479">
            <v>0</v>
          </cell>
          <cell r="M3479">
            <v>0</v>
          </cell>
        </row>
        <row r="3480">
          <cell r="L3480">
            <v>0</v>
          </cell>
          <cell r="M3480">
            <v>0</v>
          </cell>
        </row>
        <row r="3481">
          <cell r="L3481">
            <v>0</v>
          </cell>
          <cell r="M3481">
            <v>0</v>
          </cell>
        </row>
        <row r="3482">
          <cell r="L3482">
            <v>0</v>
          </cell>
          <cell r="M3482">
            <v>0</v>
          </cell>
        </row>
        <row r="3483">
          <cell r="L3483">
            <v>0</v>
          </cell>
          <cell r="M3483">
            <v>0</v>
          </cell>
        </row>
        <row r="3484">
          <cell r="L3484">
            <v>0</v>
          </cell>
          <cell r="M3484">
            <v>0</v>
          </cell>
        </row>
        <row r="3485">
          <cell r="L3485">
            <v>0</v>
          </cell>
          <cell r="M3485">
            <v>0</v>
          </cell>
        </row>
        <row r="3486">
          <cell r="L3486">
            <v>0</v>
          </cell>
          <cell r="M3486">
            <v>0</v>
          </cell>
        </row>
        <row r="3487">
          <cell r="L3487">
            <v>0</v>
          </cell>
          <cell r="M3487">
            <v>0</v>
          </cell>
        </row>
        <row r="3488">
          <cell r="L3488">
            <v>0</v>
          </cell>
          <cell r="M3488">
            <v>0</v>
          </cell>
        </row>
        <row r="3489">
          <cell r="L3489">
            <v>0</v>
          </cell>
          <cell r="M3489">
            <v>0</v>
          </cell>
        </row>
        <row r="3490">
          <cell r="L3490">
            <v>0</v>
          </cell>
          <cell r="M3490">
            <v>0</v>
          </cell>
        </row>
        <row r="3491">
          <cell r="L3491">
            <v>0</v>
          </cell>
          <cell r="M3491">
            <v>0</v>
          </cell>
        </row>
        <row r="3492">
          <cell r="L3492">
            <v>0</v>
          </cell>
          <cell r="M3492">
            <v>0</v>
          </cell>
        </row>
        <row r="3493">
          <cell r="L3493">
            <v>0</v>
          </cell>
          <cell r="M3493">
            <v>0</v>
          </cell>
        </row>
        <row r="3494">
          <cell r="L3494">
            <v>0</v>
          </cell>
          <cell r="M3494">
            <v>0</v>
          </cell>
        </row>
        <row r="3495">
          <cell r="L3495">
            <v>0</v>
          </cell>
          <cell r="M3495">
            <v>0</v>
          </cell>
        </row>
        <row r="3496">
          <cell r="L3496">
            <v>0</v>
          </cell>
          <cell r="M3496">
            <v>0</v>
          </cell>
        </row>
        <row r="3497">
          <cell r="L3497">
            <v>0</v>
          </cell>
          <cell r="M3497">
            <v>0</v>
          </cell>
        </row>
        <row r="3498">
          <cell r="L3498">
            <v>0</v>
          </cell>
          <cell r="M3498">
            <v>0</v>
          </cell>
        </row>
        <row r="3499">
          <cell r="L3499">
            <v>0</v>
          </cell>
          <cell r="M3499">
            <v>0</v>
          </cell>
        </row>
        <row r="3500">
          <cell r="L3500">
            <v>0</v>
          </cell>
          <cell r="M3500">
            <v>0</v>
          </cell>
        </row>
        <row r="3501">
          <cell r="L3501">
            <v>0</v>
          </cell>
          <cell r="M3501">
            <v>0</v>
          </cell>
        </row>
        <row r="3502">
          <cell r="L3502">
            <v>0</v>
          </cell>
          <cell r="M3502">
            <v>0</v>
          </cell>
        </row>
        <row r="3503">
          <cell r="L3503">
            <v>0</v>
          </cell>
          <cell r="M3503">
            <v>0</v>
          </cell>
        </row>
        <row r="3504">
          <cell r="L3504">
            <v>0</v>
          </cell>
          <cell r="M3504">
            <v>0</v>
          </cell>
        </row>
        <row r="3505">
          <cell r="L3505">
            <v>0</v>
          </cell>
          <cell r="M3505">
            <v>0</v>
          </cell>
        </row>
        <row r="3506">
          <cell r="L3506">
            <v>0</v>
          </cell>
          <cell r="M3506">
            <v>0</v>
          </cell>
        </row>
        <row r="3507">
          <cell r="L3507">
            <v>0</v>
          </cell>
          <cell r="M3507">
            <v>0</v>
          </cell>
        </row>
        <row r="3508">
          <cell r="L3508">
            <v>0</v>
          </cell>
          <cell r="M3508">
            <v>0</v>
          </cell>
        </row>
        <row r="3509">
          <cell r="L3509">
            <v>0</v>
          </cell>
          <cell r="M3509">
            <v>0</v>
          </cell>
        </row>
        <row r="3510">
          <cell r="L3510">
            <v>0</v>
          </cell>
          <cell r="M3510">
            <v>0</v>
          </cell>
        </row>
        <row r="3511">
          <cell r="L3511">
            <v>0</v>
          </cell>
          <cell r="M3511">
            <v>0</v>
          </cell>
        </row>
        <row r="3512">
          <cell r="L3512">
            <v>0</v>
          </cell>
          <cell r="M3512">
            <v>0</v>
          </cell>
        </row>
        <row r="3513">
          <cell r="L3513">
            <v>0</v>
          </cell>
          <cell r="M3513">
            <v>0</v>
          </cell>
        </row>
        <row r="3514">
          <cell r="L3514">
            <v>0</v>
          </cell>
          <cell r="M3514">
            <v>0</v>
          </cell>
        </row>
        <row r="3515">
          <cell r="L3515">
            <v>0</v>
          </cell>
          <cell r="M3515">
            <v>0</v>
          </cell>
        </row>
        <row r="3516">
          <cell r="L3516">
            <v>0</v>
          </cell>
          <cell r="M3516">
            <v>0</v>
          </cell>
        </row>
        <row r="3517">
          <cell r="L3517">
            <v>0</v>
          </cell>
          <cell r="M3517">
            <v>0</v>
          </cell>
        </row>
        <row r="3518">
          <cell r="L3518">
            <v>0</v>
          </cell>
          <cell r="M3518">
            <v>0</v>
          </cell>
        </row>
        <row r="3519">
          <cell r="L3519">
            <v>0</v>
          </cell>
          <cell r="M3519">
            <v>0</v>
          </cell>
        </row>
        <row r="3520">
          <cell r="L3520">
            <v>0</v>
          </cell>
          <cell r="M3520">
            <v>0</v>
          </cell>
        </row>
        <row r="3521">
          <cell r="L3521">
            <v>0</v>
          </cell>
          <cell r="M3521">
            <v>0</v>
          </cell>
        </row>
        <row r="3522">
          <cell r="L3522">
            <v>0</v>
          </cell>
          <cell r="M3522">
            <v>0</v>
          </cell>
        </row>
        <row r="3523">
          <cell r="L3523">
            <v>0</v>
          </cell>
          <cell r="M3523">
            <v>0</v>
          </cell>
        </row>
        <row r="3524">
          <cell r="L3524">
            <v>0</v>
          </cell>
          <cell r="M3524">
            <v>0</v>
          </cell>
        </row>
        <row r="3525">
          <cell r="L3525">
            <v>0</v>
          </cell>
          <cell r="M3525">
            <v>0</v>
          </cell>
        </row>
        <row r="3526">
          <cell r="L3526">
            <v>0</v>
          </cell>
          <cell r="M3526">
            <v>0</v>
          </cell>
        </row>
        <row r="3527">
          <cell r="L3527">
            <v>0</v>
          </cell>
          <cell r="M3527">
            <v>0</v>
          </cell>
        </row>
        <row r="3528">
          <cell r="L3528">
            <v>0</v>
          </cell>
          <cell r="M3528">
            <v>0</v>
          </cell>
        </row>
        <row r="3529">
          <cell r="L3529">
            <v>0</v>
          </cell>
          <cell r="M3529">
            <v>0</v>
          </cell>
        </row>
        <row r="3530">
          <cell r="L3530">
            <v>0</v>
          </cell>
          <cell r="M3530">
            <v>0</v>
          </cell>
        </row>
        <row r="3531">
          <cell r="L3531">
            <v>0</v>
          </cell>
          <cell r="M3531">
            <v>0</v>
          </cell>
        </row>
        <row r="3532">
          <cell r="L3532">
            <v>0</v>
          </cell>
          <cell r="M3532">
            <v>0</v>
          </cell>
        </row>
        <row r="3533">
          <cell r="L3533">
            <v>0</v>
          </cell>
          <cell r="M3533">
            <v>0</v>
          </cell>
        </row>
        <row r="3534">
          <cell r="L3534">
            <v>0</v>
          </cell>
          <cell r="M3534">
            <v>0</v>
          </cell>
        </row>
        <row r="3535">
          <cell r="L3535">
            <v>0</v>
          </cell>
          <cell r="M3535">
            <v>0</v>
          </cell>
        </row>
        <row r="3536">
          <cell r="L3536">
            <v>0</v>
          </cell>
          <cell r="M3536">
            <v>0</v>
          </cell>
        </row>
        <row r="3537">
          <cell r="L3537">
            <v>0</v>
          </cell>
          <cell r="M3537">
            <v>0</v>
          </cell>
        </row>
        <row r="3538">
          <cell r="L3538">
            <v>0</v>
          </cell>
          <cell r="M3538">
            <v>0</v>
          </cell>
        </row>
        <row r="3539">
          <cell r="L3539">
            <v>0</v>
          </cell>
          <cell r="M3539">
            <v>0</v>
          </cell>
        </row>
        <row r="3540">
          <cell r="L3540">
            <v>0</v>
          </cell>
          <cell r="M3540">
            <v>0</v>
          </cell>
        </row>
        <row r="3541">
          <cell r="L3541">
            <v>0</v>
          </cell>
          <cell r="M3541">
            <v>0</v>
          </cell>
        </row>
        <row r="3542">
          <cell r="L3542">
            <v>0</v>
          </cell>
          <cell r="M3542">
            <v>0</v>
          </cell>
        </row>
        <row r="3543">
          <cell r="L3543">
            <v>0</v>
          </cell>
          <cell r="M3543">
            <v>0</v>
          </cell>
        </row>
        <row r="3544">
          <cell r="L3544">
            <v>0</v>
          </cell>
          <cell r="M3544">
            <v>0</v>
          </cell>
        </row>
        <row r="3545">
          <cell r="L3545">
            <v>0</v>
          </cell>
          <cell r="M3545">
            <v>0</v>
          </cell>
        </row>
        <row r="3546">
          <cell r="L3546">
            <v>0</v>
          </cell>
          <cell r="M3546">
            <v>0</v>
          </cell>
        </row>
        <row r="3547">
          <cell r="L3547">
            <v>0</v>
          </cell>
          <cell r="M3547">
            <v>0</v>
          </cell>
        </row>
        <row r="3548">
          <cell r="L3548">
            <v>0</v>
          </cell>
          <cell r="M3548">
            <v>0</v>
          </cell>
        </row>
        <row r="3549">
          <cell r="L3549">
            <v>0</v>
          </cell>
          <cell r="M3549">
            <v>0</v>
          </cell>
        </row>
        <row r="3550">
          <cell r="L3550">
            <v>0</v>
          </cell>
          <cell r="M3550">
            <v>0</v>
          </cell>
        </row>
        <row r="3551">
          <cell r="L3551">
            <v>0</v>
          </cell>
          <cell r="M3551">
            <v>0</v>
          </cell>
        </row>
        <row r="3552">
          <cell r="L3552">
            <v>0</v>
          </cell>
          <cell r="M3552">
            <v>0</v>
          </cell>
        </row>
        <row r="3553">
          <cell r="L3553">
            <v>0</v>
          </cell>
          <cell r="M3553">
            <v>0</v>
          </cell>
        </row>
        <row r="3554">
          <cell r="L3554">
            <v>0</v>
          </cell>
          <cell r="M3554">
            <v>0</v>
          </cell>
        </row>
        <row r="3555">
          <cell r="L3555">
            <v>0</v>
          </cell>
          <cell r="M3555">
            <v>0</v>
          </cell>
        </row>
        <row r="3556">
          <cell r="L3556">
            <v>0</v>
          </cell>
          <cell r="M3556">
            <v>0</v>
          </cell>
        </row>
        <row r="3557">
          <cell r="L3557">
            <v>0</v>
          </cell>
          <cell r="M3557">
            <v>0</v>
          </cell>
        </row>
        <row r="3558">
          <cell r="L3558">
            <v>0</v>
          </cell>
          <cell r="M3558">
            <v>0</v>
          </cell>
        </row>
        <row r="3559">
          <cell r="L3559">
            <v>0</v>
          </cell>
          <cell r="M3559">
            <v>0</v>
          </cell>
        </row>
        <row r="3560">
          <cell r="L3560">
            <v>0</v>
          </cell>
          <cell r="M3560">
            <v>0</v>
          </cell>
        </row>
        <row r="3561">
          <cell r="L3561">
            <v>0</v>
          </cell>
          <cell r="M3561">
            <v>0</v>
          </cell>
        </row>
        <row r="3562">
          <cell r="L3562">
            <v>0</v>
          </cell>
          <cell r="M3562">
            <v>0</v>
          </cell>
        </row>
        <row r="3563">
          <cell r="L3563">
            <v>0</v>
          </cell>
          <cell r="M3563">
            <v>0</v>
          </cell>
        </row>
        <row r="3564">
          <cell r="L3564">
            <v>0</v>
          </cell>
          <cell r="M3564">
            <v>0</v>
          </cell>
        </row>
        <row r="3565">
          <cell r="L3565">
            <v>0</v>
          </cell>
          <cell r="M3565">
            <v>0</v>
          </cell>
        </row>
        <row r="3566">
          <cell r="L3566">
            <v>0</v>
          </cell>
          <cell r="M3566">
            <v>0</v>
          </cell>
        </row>
        <row r="3567">
          <cell r="L3567">
            <v>0</v>
          </cell>
          <cell r="M3567">
            <v>0</v>
          </cell>
        </row>
        <row r="3568">
          <cell r="L3568">
            <v>0</v>
          </cell>
          <cell r="M3568">
            <v>0</v>
          </cell>
        </row>
        <row r="3569">
          <cell r="L3569">
            <v>0</v>
          </cell>
          <cell r="M3569">
            <v>0</v>
          </cell>
        </row>
        <row r="3570">
          <cell r="L3570">
            <v>0</v>
          </cell>
          <cell r="M3570">
            <v>0</v>
          </cell>
        </row>
        <row r="3571">
          <cell r="L3571">
            <v>0</v>
          </cell>
          <cell r="M3571">
            <v>0</v>
          </cell>
        </row>
        <row r="3572">
          <cell r="L3572">
            <v>0</v>
          </cell>
          <cell r="M3572">
            <v>0</v>
          </cell>
        </row>
        <row r="3573">
          <cell r="L3573">
            <v>0</v>
          </cell>
          <cell r="M3573">
            <v>0</v>
          </cell>
        </row>
        <row r="3574">
          <cell r="L3574">
            <v>0</v>
          </cell>
          <cell r="M3574">
            <v>0</v>
          </cell>
        </row>
        <row r="3575">
          <cell r="L3575">
            <v>0</v>
          </cell>
          <cell r="M3575">
            <v>0</v>
          </cell>
        </row>
        <row r="3576">
          <cell r="L3576">
            <v>0</v>
          </cell>
          <cell r="M3576">
            <v>0</v>
          </cell>
        </row>
        <row r="3577">
          <cell r="L3577">
            <v>0</v>
          </cell>
          <cell r="M3577">
            <v>0</v>
          </cell>
        </row>
        <row r="3578">
          <cell r="L3578">
            <v>0</v>
          </cell>
          <cell r="M3578">
            <v>0</v>
          </cell>
        </row>
        <row r="3579">
          <cell r="L3579">
            <v>0</v>
          </cell>
          <cell r="M3579">
            <v>0</v>
          </cell>
        </row>
        <row r="3580">
          <cell r="L3580">
            <v>0</v>
          </cell>
          <cell r="M3580">
            <v>0</v>
          </cell>
        </row>
        <row r="3581">
          <cell r="L3581">
            <v>0</v>
          </cell>
          <cell r="M3581">
            <v>0</v>
          </cell>
        </row>
        <row r="3582">
          <cell r="L3582">
            <v>0</v>
          </cell>
          <cell r="M3582">
            <v>0</v>
          </cell>
        </row>
        <row r="3583">
          <cell r="L3583">
            <v>0</v>
          </cell>
          <cell r="M3583">
            <v>0</v>
          </cell>
        </row>
        <row r="3584">
          <cell r="L3584">
            <v>0</v>
          </cell>
          <cell r="M3584">
            <v>0</v>
          </cell>
        </row>
        <row r="3585">
          <cell r="L3585">
            <v>0</v>
          </cell>
          <cell r="M3585">
            <v>0</v>
          </cell>
        </row>
        <row r="3586">
          <cell r="L3586">
            <v>0</v>
          </cell>
          <cell r="M3586">
            <v>0</v>
          </cell>
        </row>
        <row r="3587">
          <cell r="L3587">
            <v>0</v>
          </cell>
          <cell r="M3587">
            <v>0</v>
          </cell>
        </row>
        <row r="3588">
          <cell r="L3588">
            <v>0</v>
          </cell>
          <cell r="M3588">
            <v>0</v>
          </cell>
        </row>
        <row r="3589">
          <cell r="L3589">
            <v>0</v>
          </cell>
          <cell r="M3589">
            <v>0</v>
          </cell>
        </row>
        <row r="3590">
          <cell r="L3590">
            <v>0</v>
          </cell>
          <cell r="M3590">
            <v>0</v>
          </cell>
        </row>
        <row r="3591">
          <cell r="L3591">
            <v>0</v>
          </cell>
          <cell r="M3591">
            <v>0</v>
          </cell>
        </row>
        <row r="3592">
          <cell r="L3592">
            <v>0</v>
          </cell>
          <cell r="M3592">
            <v>0</v>
          </cell>
        </row>
        <row r="3593">
          <cell r="L3593">
            <v>0</v>
          </cell>
          <cell r="M3593">
            <v>0</v>
          </cell>
        </row>
        <row r="3594">
          <cell r="L3594">
            <v>0</v>
          </cell>
          <cell r="M3594">
            <v>0</v>
          </cell>
        </row>
        <row r="3595">
          <cell r="L3595">
            <v>0</v>
          </cell>
          <cell r="M3595">
            <v>0</v>
          </cell>
        </row>
        <row r="3596">
          <cell r="L3596">
            <v>0</v>
          </cell>
          <cell r="M3596">
            <v>0</v>
          </cell>
        </row>
        <row r="3597">
          <cell r="L3597">
            <v>0</v>
          </cell>
          <cell r="M3597">
            <v>0</v>
          </cell>
        </row>
        <row r="3598">
          <cell r="L3598">
            <v>0</v>
          </cell>
          <cell r="M3598">
            <v>0</v>
          </cell>
        </row>
        <row r="3599">
          <cell r="L3599">
            <v>0</v>
          </cell>
          <cell r="M3599">
            <v>0</v>
          </cell>
        </row>
        <row r="3600">
          <cell r="L3600">
            <v>0</v>
          </cell>
          <cell r="M3600">
            <v>0</v>
          </cell>
        </row>
        <row r="3601">
          <cell r="L3601">
            <v>0</v>
          </cell>
          <cell r="M3601">
            <v>0</v>
          </cell>
        </row>
        <row r="3602">
          <cell r="L3602">
            <v>0</v>
          </cell>
          <cell r="M3602">
            <v>0</v>
          </cell>
        </row>
        <row r="3603">
          <cell r="L3603">
            <v>0</v>
          </cell>
          <cell r="M3603">
            <v>0</v>
          </cell>
        </row>
        <row r="3604">
          <cell r="L3604">
            <v>0</v>
          </cell>
          <cell r="M3604">
            <v>0</v>
          </cell>
        </row>
        <row r="3605">
          <cell r="L3605">
            <v>0</v>
          </cell>
          <cell r="M3605">
            <v>0</v>
          </cell>
        </row>
        <row r="3606">
          <cell r="L3606">
            <v>0</v>
          </cell>
          <cell r="M3606">
            <v>0</v>
          </cell>
        </row>
        <row r="3607">
          <cell r="L3607">
            <v>0</v>
          </cell>
          <cell r="M3607">
            <v>0</v>
          </cell>
        </row>
        <row r="3608">
          <cell r="L3608">
            <v>0</v>
          </cell>
          <cell r="M3608">
            <v>0</v>
          </cell>
        </row>
        <row r="3609">
          <cell r="L3609">
            <v>0</v>
          </cell>
          <cell r="M3609">
            <v>0</v>
          </cell>
        </row>
        <row r="3610">
          <cell r="L3610">
            <v>0</v>
          </cell>
          <cell r="M3610">
            <v>0</v>
          </cell>
        </row>
        <row r="3611">
          <cell r="L3611">
            <v>0</v>
          </cell>
          <cell r="M3611">
            <v>0</v>
          </cell>
        </row>
        <row r="3612">
          <cell r="L3612">
            <v>0</v>
          </cell>
          <cell r="M3612">
            <v>0</v>
          </cell>
        </row>
        <row r="3613">
          <cell r="L3613">
            <v>0</v>
          </cell>
          <cell r="M3613">
            <v>0</v>
          </cell>
        </row>
        <row r="3614">
          <cell r="L3614">
            <v>0</v>
          </cell>
          <cell r="M3614">
            <v>0</v>
          </cell>
        </row>
        <row r="3615">
          <cell r="L3615">
            <v>0</v>
          </cell>
          <cell r="M3615">
            <v>0</v>
          </cell>
        </row>
        <row r="3616">
          <cell r="L3616">
            <v>0</v>
          </cell>
          <cell r="M3616">
            <v>0</v>
          </cell>
        </row>
        <row r="3617">
          <cell r="L3617">
            <v>0</v>
          </cell>
          <cell r="M3617">
            <v>0</v>
          </cell>
        </row>
        <row r="3618">
          <cell r="L3618">
            <v>0</v>
          </cell>
          <cell r="M3618">
            <v>0</v>
          </cell>
        </row>
        <row r="3619">
          <cell r="L3619">
            <v>0</v>
          </cell>
          <cell r="M3619">
            <v>0</v>
          </cell>
        </row>
        <row r="3620">
          <cell r="L3620">
            <v>0</v>
          </cell>
          <cell r="M3620">
            <v>0</v>
          </cell>
        </row>
        <row r="3621">
          <cell r="L3621">
            <v>0</v>
          </cell>
          <cell r="M3621">
            <v>0</v>
          </cell>
        </row>
        <row r="3622">
          <cell r="L3622">
            <v>0</v>
          </cell>
          <cell r="M3622">
            <v>0</v>
          </cell>
        </row>
        <row r="3623">
          <cell r="L3623">
            <v>0</v>
          </cell>
          <cell r="M3623">
            <v>0</v>
          </cell>
        </row>
        <row r="3624">
          <cell r="L3624">
            <v>0</v>
          </cell>
          <cell r="M3624">
            <v>0</v>
          </cell>
        </row>
        <row r="3625">
          <cell r="L3625">
            <v>0</v>
          </cell>
          <cell r="M3625">
            <v>0</v>
          </cell>
        </row>
        <row r="3626">
          <cell r="L3626">
            <v>0</v>
          </cell>
          <cell r="M3626">
            <v>0</v>
          </cell>
        </row>
        <row r="3627">
          <cell r="L3627">
            <v>0</v>
          </cell>
          <cell r="M3627">
            <v>0</v>
          </cell>
        </row>
        <row r="3628">
          <cell r="L3628">
            <v>0</v>
          </cell>
          <cell r="M3628">
            <v>0</v>
          </cell>
        </row>
        <row r="3629">
          <cell r="L3629">
            <v>0</v>
          </cell>
          <cell r="M3629">
            <v>0</v>
          </cell>
        </row>
        <row r="3630">
          <cell r="L3630">
            <v>0</v>
          </cell>
          <cell r="M3630">
            <v>0</v>
          </cell>
        </row>
        <row r="3631">
          <cell r="L3631">
            <v>0</v>
          </cell>
          <cell r="M3631">
            <v>0</v>
          </cell>
        </row>
        <row r="3632">
          <cell r="L3632">
            <v>0</v>
          </cell>
          <cell r="M3632">
            <v>0</v>
          </cell>
        </row>
        <row r="3633">
          <cell r="L3633">
            <v>0</v>
          </cell>
          <cell r="M3633">
            <v>0</v>
          </cell>
        </row>
        <row r="3634">
          <cell r="L3634">
            <v>0</v>
          </cell>
          <cell r="M3634">
            <v>0</v>
          </cell>
        </row>
        <row r="3635">
          <cell r="L3635">
            <v>0</v>
          </cell>
          <cell r="M3635">
            <v>0</v>
          </cell>
        </row>
        <row r="3636">
          <cell r="L3636">
            <v>0</v>
          </cell>
          <cell r="M3636">
            <v>0</v>
          </cell>
        </row>
        <row r="3637">
          <cell r="L3637">
            <v>0</v>
          </cell>
          <cell r="M3637">
            <v>0</v>
          </cell>
        </row>
        <row r="3638">
          <cell r="L3638">
            <v>0</v>
          </cell>
          <cell r="M3638">
            <v>0</v>
          </cell>
        </row>
        <row r="3639">
          <cell r="L3639">
            <v>0</v>
          </cell>
          <cell r="M3639">
            <v>0</v>
          </cell>
        </row>
        <row r="3640">
          <cell r="L3640">
            <v>0</v>
          </cell>
          <cell r="M3640">
            <v>0</v>
          </cell>
        </row>
        <row r="3641">
          <cell r="L3641">
            <v>0</v>
          </cell>
          <cell r="M3641">
            <v>0</v>
          </cell>
        </row>
        <row r="3642">
          <cell r="L3642">
            <v>0</v>
          </cell>
          <cell r="M3642">
            <v>0</v>
          </cell>
        </row>
        <row r="3643">
          <cell r="L3643">
            <v>0</v>
          </cell>
          <cell r="M3643">
            <v>0</v>
          </cell>
        </row>
        <row r="3644">
          <cell r="L3644">
            <v>0</v>
          </cell>
          <cell r="M3644">
            <v>0</v>
          </cell>
        </row>
        <row r="3645">
          <cell r="L3645">
            <v>0</v>
          </cell>
          <cell r="M3645">
            <v>0</v>
          </cell>
        </row>
        <row r="3646">
          <cell r="L3646">
            <v>0</v>
          </cell>
          <cell r="M3646">
            <v>0</v>
          </cell>
        </row>
        <row r="3647">
          <cell r="L3647">
            <v>0</v>
          </cell>
          <cell r="M3647">
            <v>0</v>
          </cell>
        </row>
        <row r="3648">
          <cell r="L3648">
            <v>0</v>
          </cell>
          <cell r="M3648">
            <v>0</v>
          </cell>
        </row>
        <row r="3649">
          <cell r="L3649">
            <v>0</v>
          </cell>
          <cell r="M3649">
            <v>0</v>
          </cell>
        </row>
        <row r="3650">
          <cell r="L3650">
            <v>0</v>
          </cell>
          <cell r="M3650">
            <v>0</v>
          </cell>
        </row>
        <row r="3651">
          <cell r="L3651">
            <v>0</v>
          </cell>
          <cell r="M3651">
            <v>0</v>
          </cell>
        </row>
        <row r="3652">
          <cell r="L3652">
            <v>0</v>
          </cell>
          <cell r="M3652">
            <v>0</v>
          </cell>
        </row>
        <row r="3653">
          <cell r="L3653">
            <v>0</v>
          </cell>
          <cell r="M3653">
            <v>0</v>
          </cell>
        </row>
        <row r="3654">
          <cell r="L3654">
            <v>0</v>
          </cell>
          <cell r="M3654">
            <v>0</v>
          </cell>
        </row>
        <row r="3655">
          <cell r="L3655">
            <v>0</v>
          </cell>
          <cell r="M3655">
            <v>0</v>
          </cell>
        </row>
        <row r="3656">
          <cell r="L3656">
            <v>0</v>
          </cell>
          <cell r="M3656">
            <v>0</v>
          </cell>
        </row>
        <row r="3657">
          <cell r="L3657">
            <v>0</v>
          </cell>
          <cell r="M3657">
            <v>0</v>
          </cell>
        </row>
        <row r="3658">
          <cell r="L3658">
            <v>0</v>
          </cell>
          <cell r="M3658">
            <v>0</v>
          </cell>
        </row>
        <row r="3659">
          <cell r="L3659">
            <v>0</v>
          </cell>
          <cell r="M3659">
            <v>0</v>
          </cell>
        </row>
        <row r="3660">
          <cell r="L3660">
            <v>0</v>
          </cell>
          <cell r="M3660">
            <v>0</v>
          </cell>
        </row>
        <row r="3661">
          <cell r="L3661">
            <v>0</v>
          </cell>
          <cell r="M3661">
            <v>0</v>
          </cell>
        </row>
        <row r="3662">
          <cell r="L3662">
            <v>0</v>
          </cell>
          <cell r="M3662">
            <v>0</v>
          </cell>
        </row>
        <row r="3663">
          <cell r="L3663">
            <v>0</v>
          </cell>
          <cell r="M3663">
            <v>0</v>
          </cell>
        </row>
        <row r="3664">
          <cell r="L3664">
            <v>0</v>
          </cell>
          <cell r="M3664">
            <v>0</v>
          </cell>
        </row>
        <row r="3665">
          <cell r="L3665">
            <v>0</v>
          </cell>
          <cell r="M3665">
            <v>0</v>
          </cell>
        </row>
        <row r="3666">
          <cell r="L3666">
            <v>0</v>
          </cell>
          <cell r="M3666">
            <v>0</v>
          </cell>
        </row>
        <row r="3667">
          <cell r="L3667">
            <v>0</v>
          </cell>
          <cell r="M3667">
            <v>0</v>
          </cell>
        </row>
        <row r="3668">
          <cell r="L3668">
            <v>0</v>
          </cell>
          <cell r="M3668">
            <v>0</v>
          </cell>
        </row>
        <row r="3669">
          <cell r="L3669">
            <v>0</v>
          </cell>
          <cell r="M3669">
            <v>0</v>
          </cell>
        </row>
        <row r="3670">
          <cell r="L3670">
            <v>0</v>
          </cell>
          <cell r="M3670">
            <v>0</v>
          </cell>
        </row>
        <row r="3671">
          <cell r="L3671">
            <v>0</v>
          </cell>
          <cell r="M3671">
            <v>0</v>
          </cell>
        </row>
        <row r="3672">
          <cell r="L3672">
            <v>0</v>
          </cell>
          <cell r="M3672">
            <v>0</v>
          </cell>
        </row>
        <row r="3673">
          <cell r="L3673">
            <v>0</v>
          </cell>
          <cell r="M3673">
            <v>0</v>
          </cell>
        </row>
        <row r="3674">
          <cell r="L3674">
            <v>0</v>
          </cell>
          <cell r="M3674">
            <v>0</v>
          </cell>
        </row>
        <row r="3675">
          <cell r="L3675">
            <v>0</v>
          </cell>
          <cell r="M3675">
            <v>0</v>
          </cell>
        </row>
        <row r="3676">
          <cell r="L3676">
            <v>0</v>
          </cell>
          <cell r="M3676">
            <v>0</v>
          </cell>
        </row>
        <row r="3677">
          <cell r="L3677">
            <v>0</v>
          </cell>
          <cell r="M3677">
            <v>0</v>
          </cell>
        </row>
        <row r="3678">
          <cell r="L3678">
            <v>0</v>
          </cell>
          <cell r="M3678">
            <v>0</v>
          </cell>
        </row>
        <row r="3679">
          <cell r="L3679">
            <v>0</v>
          </cell>
          <cell r="M3679">
            <v>0</v>
          </cell>
        </row>
        <row r="3680">
          <cell r="L3680">
            <v>0</v>
          </cell>
          <cell r="M3680">
            <v>0</v>
          </cell>
        </row>
        <row r="3681">
          <cell r="L3681">
            <v>0</v>
          </cell>
          <cell r="M3681">
            <v>0</v>
          </cell>
        </row>
        <row r="3682">
          <cell r="L3682">
            <v>0</v>
          </cell>
          <cell r="M3682">
            <v>0</v>
          </cell>
        </row>
        <row r="3683">
          <cell r="L3683">
            <v>0</v>
          </cell>
          <cell r="M3683">
            <v>0</v>
          </cell>
        </row>
        <row r="3684">
          <cell r="L3684">
            <v>0</v>
          </cell>
          <cell r="M3684">
            <v>0</v>
          </cell>
        </row>
        <row r="3685">
          <cell r="L3685">
            <v>0</v>
          </cell>
          <cell r="M3685">
            <v>0</v>
          </cell>
        </row>
        <row r="3686">
          <cell r="L3686">
            <v>0</v>
          </cell>
          <cell r="M3686">
            <v>0</v>
          </cell>
        </row>
        <row r="3687">
          <cell r="L3687">
            <v>0</v>
          </cell>
          <cell r="M3687">
            <v>0</v>
          </cell>
        </row>
        <row r="3688">
          <cell r="L3688">
            <v>0</v>
          </cell>
          <cell r="M3688">
            <v>0</v>
          </cell>
        </row>
        <row r="3689">
          <cell r="L3689">
            <v>0</v>
          </cell>
          <cell r="M3689">
            <v>0</v>
          </cell>
        </row>
        <row r="3690">
          <cell r="L3690">
            <v>0</v>
          </cell>
          <cell r="M3690">
            <v>0</v>
          </cell>
        </row>
        <row r="3691">
          <cell r="L3691">
            <v>0</v>
          </cell>
          <cell r="M3691">
            <v>0</v>
          </cell>
        </row>
        <row r="3692">
          <cell r="L3692">
            <v>0</v>
          </cell>
          <cell r="M3692">
            <v>0</v>
          </cell>
        </row>
        <row r="3693">
          <cell r="L3693">
            <v>0</v>
          </cell>
          <cell r="M3693">
            <v>0</v>
          </cell>
        </row>
        <row r="3694">
          <cell r="L3694">
            <v>0</v>
          </cell>
          <cell r="M3694">
            <v>0</v>
          </cell>
        </row>
        <row r="3695">
          <cell r="L3695">
            <v>0</v>
          </cell>
          <cell r="M3695">
            <v>0</v>
          </cell>
        </row>
        <row r="3696">
          <cell r="L3696">
            <v>0</v>
          </cell>
          <cell r="M3696">
            <v>0</v>
          </cell>
        </row>
        <row r="3697">
          <cell r="L3697">
            <v>0</v>
          </cell>
          <cell r="M3697">
            <v>0</v>
          </cell>
        </row>
        <row r="3698">
          <cell r="L3698">
            <v>0</v>
          </cell>
          <cell r="M3698">
            <v>0</v>
          </cell>
        </row>
        <row r="3699">
          <cell r="L3699">
            <v>0</v>
          </cell>
          <cell r="M3699">
            <v>0</v>
          </cell>
        </row>
        <row r="3700">
          <cell r="L3700">
            <v>0</v>
          </cell>
          <cell r="M3700">
            <v>0</v>
          </cell>
        </row>
        <row r="3701">
          <cell r="L3701">
            <v>0</v>
          </cell>
          <cell r="M3701">
            <v>0</v>
          </cell>
        </row>
        <row r="3702">
          <cell r="L3702">
            <v>0</v>
          </cell>
          <cell r="M3702">
            <v>0</v>
          </cell>
        </row>
        <row r="3703">
          <cell r="L3703">
            <v>0</v>
          </cell>
          <cell r="M3703">
            <v>0</v>
          </cell>
        </row>
        <row r="3704">
          <cell r="L3704">
            <v>0</v>
          </cell>
          <cell r="M3704">
            <v>0</v>
          </cell>
        </row>
        <row r="3705">
          <cell r="L3705">
            <v>0</v>
          </cell>
          <cell r="M3705">
            <v>0</v>
          </cell>
        </row>
        <row r="3706">
          <cell r="L3706">
            <v>0</v>
          </cell>
          <cell r="M3706">
            <v>0</v>
          </cell>
        </row>
        <row r="3707">
          <cell r="L3707">
            <v>0</v>
          </cell>
          <cell r="M3707">
            <v>0</v>
          </cell>
        </row>
        <row r="3708">
          <cell r="L3708">
            <v>0</v>
          </cell>
          <cell r="M3708">
            <v>0</v>
          </cell>
        </row>
        <row r="3709">
          <cell r="L3709">
            <v>0</v>
          </cell>
          <cell r="M3709">
            <v>0</v>
          </cell>
        </row>
        <row r="3710">
          <cell r="L3710">
            <v>0</v>
          </cell>
          <cell r="M3710">
            <v>0</v>
          </cell>
        </row>
        <row r="3711">
          <cell r="L3711">
            <v>0</v>
          </cell>
          <cell r="M3711">
            <v>0</v>
          </cell>
        </row>
        <row r="3712">
          <cell r="L3712">
            <v>0</v>
          </cell>
          <cell r="M3712">
            <v>0</v>
          </cell>
        </row>
        <row r="3713">
          <cell r="L3713">
            <v>0</v>
          </cell>
          <cell r="M3713">
            <v>0</v>
          </cell>
        </row>
        <row r="3714">
          <cell r="L3714">
            <v>0</v>
          </cell>
          <cell r="M3714">
            <v>0</v>
          </cell>
        </row>
        <row r="3715">
          <cell r="L3715">
            <v>0</v>
          </cell>
          <cell r="M3715">
            <v>0</v>
          </cell>
        </row>
        <row r="3716">
          <cell r="L3716">
            <v>0</v>
          </cell>
          <cell r="M3716">
            <v>0</v>
          </cell>
        </row>
        <row r="3717">
          <cell r="L3717">
            <v>0</v>
          </cell>
          <cell r="M3717">
            <v>0</v>
          </cell>
        </row>
        <row r="3718">
          <cell r="L3718">
            <v>0</v>
          </cell>
          <cell r="M3718">
            <v>0</v>
          </cell>
        </row>
        <row r="3719">
          <cell r="L3719">
            <v>0</v>
          </cell>
          <cell r="M3719">
            <v>0</v>
          </cell>
        </row>
        <row r="3720">
          <cell r="L3720">
            <v>0</v>
          </cell>
          <cell r="M3720">
            <v>0</v>
          </cell>
        </row>
        <row r="3721">
          <cell r="L3721">
            <v>0</v>
          </cell>
          <cell r="M3721">
            <v>0</v>
          </cell>
        </row>
        <row r="3722">
          <cell r="L3722">
            <v>0</v>
          </cell>
          <cell r="M3722">
            <v>0</v>
          </cell>
        </row>
        <row r="3723">
          <cell r="L3723">
            <v>0</v>
          </cell>
          <cell r="M3723">
            <v>0</v>
          </cell>
        </row>
        <row r="3724">
          <cell r="L3724">
            <v>0</v>
          </cell>
          <cell r="M3724">
            <v>0</v>
          </cell>
        </row>
        <row r="3725">
          <cell r="L3725">
            <v>0</v>
          </cell>
          <cell r="M3725">
            <v>0</v>
          </cell>
        </row>
        <row r="3726">
          <cell r="L3726">
            <v>0</v>
          </cell>
          <cell r="M3726">
            <v>0</v>
          </cell>
        </row>
        <row r="3727">
          <cell r="L3727">
            <v>0</v>
          </cell>
          <cell r="M3727">
            <v>0</v>
          </cell>
        </row>
        <row r="3728">
          <cell r="L3728">
            <v>0</v>
          </cell>
          <cell r="M3728">
            <v>0</v>
          </cell>
        </row>
        <row r="3729">
          <cell r="L3729">
            <v>0</v>
          </cell>
          <cell r="M3729">
            <v>0</v>
          </cell>
        </row>
        <row r="3730">
          <cell r="L3730">
            <v>0</v>
          </cell>
          <cell r="M3730">
            <v>0</v>
          </cell>
        </row>
        <row r="3731">
          <cell r="L3731">
            <v>0</v>
          </cell>
          <cell r="M3731">
            <v>0</v>
          </cell>
        </row>
        <row r="3732">
          <cell r="L3732">
            <v>0</v>
          </cell>
          <cell r="M3732">
            <v>0</v>
          </cell>
        </row>
        <row r="3733">
          <cell r="L3733">
            <v>0</v>
          </cell>
          <cell r="M3733">
            <v>0</v>
          </cell>
        </row>
        <row r="3734">
          <cell r="L3734">
            <v>0</v>
          </cell>
          <cell r="M3734">
            <v>0</v>
          </cell>
        </row>
        <row r="3735">
          <cell r="L3735">
            <v>0</v>
          </cell>
          <cell r="M3735">
            <v>0</v>
          </cell>
        </row>
        <row r="3736">
          <cell r="L3736">
            <v>0</v>
          </cell>
          <cell r="M3736">
            <v>0</v>
          </cell>
        </row>
        <row r="3737">
          <cell r="L3737">
            <v>0</v>
          </cell>
          <cell r="M3737">
            <v>0</v>
          </cell>
        </row>
        <row r="3738">
          <cell r="L3738">
            <v>0</v>
          </cell>
          <cell r="M3738">
            <v>0</v>
          </cell>
        </row>
        <row r="3739">
          <cell r="L3739">
            <v>0</v>
          </cell>
          <cell r="M3739">
            <v>0</v>
          </cell>
        </row>
        <row r="3740">
          <cell r="L3740">
            <v>0</v>
          </cell>
          <cell r="M3740">
            <v>0</v>
          </cell>
        </row>
        <row r="3741">
          <cell r="L3741">
            <v>0</v>
          </cell>
          <cell r="M3741">
            <v>0</v>
          </cell>
        </row>
        <row r="3742">
          <cell r="L3742">
            <v>0</v>
          </cell>
          <cell r="M3742">
            <v>0</v>
          </cell>
        </row>
        <row r="3743">
          <cell r="L3743">
            <v>0</v>
          </cell>
          <cell r="M3743">
            <v>0</v>
          </cell>
        </row>
        <row r="3744">
          <cell r="L3744">
            <v>0</v>
          </cell>
          <cell r="M3744">
            <v>0</v>
          </cell>
        </row>
        <row r="3745">
          <cell r="L3745">
            <v>0</v>
          </cell>
          <cell r="M3745">
            <v>0</v>
          </cell>
        </row>
        <row r="3746">
          <cell r="L3746">
            <v>0</v>
          </cell>
          <cell r="M3746">
            <v>0</v>
          </cell>
        </row>
        <row r="3747">
          <cell r="L3747">
            <v>0</v>
          </cell>
          <cell r="M3747">
            <v>0</v>
          </cell>
        </row>
        <row r="3748">
          <cell r="L3748">
            <v>0</v>
          </cell>
          <cell r="M3748">
            <v>0</v>
          </cell>
        </row>
        <row r="3749">
          <cell r="L3749">
            <v>0</v>
          </cell>
          <cell r="M3749">
            <v>0</v>
          </cell>
        </row>
        <row r="3750">
          <cell r="L3750">
            <v>0</v>
          </cell>
          <cell r="M3750">
            <v>0</v>
          </cell>
        </row>
        <row r="3751">
          <cell r="L3751">
            <v>0</v>
          </cell>
          <cell r="M3751">
            <v>0</v>
          </cell>
        </row>
        <row r="3752">
          <cell r="L3752">
            <v>0</v>
          </cell>
          <cell r="M3752">
            <v>0</v>
          </cell>
        </row>
        <row r="3753">
          <cell r="L3753">
            <v>0</v>
          </cell>
          <cell r="M3753">
            <v>0</v>
          </cell>
        </row>
        <row r="3754">
          <cell r="L3754">
            <v>0</v>
          </cell>
          <cell r="M3754">
            <v>0</v>
          </cell>
        </row>
        <row r="3755">
          <cell r="L3755">
            <v>0</v>
          </cell>
          <cell r="M3755">
            <v>0</v>
          </cell>
        </row>
        <row r="3756">
          <cell r="L3756">
            <v>0</v>
          </cell>
          <cell r="M3756">
            <v>0</v>
          </cell>
        </row>
        <row r="3757">
          <cell r="L3757">
            <v>0</v>
          </cell>
          <cell r="M3757">
            <v>0</v>
          </cell>
        </row>
        <row r="3758">
          <cell r="L3758">
            <v>0</v>
          </cell>
          <cell r="M3758">
            <v>0</v>
          </cell>
        </row>
        <row r="3759">
          <cell r="L3759">
            <v>0</v>
          </cell>
          <cell r="M3759">
            <v>0</v>
          </cell>
        </row>
        <row r="3760">
          <cell r="L3760">
            <v>0</v>
          </cell>
          <cell r="M3760">
            <v>0</v>
          </cell>
        </row>
        <row r="3761">
          <cell r="L3761">
            <v>0</v>
          </cell>
          <cell r="M3761">
            <v>0</v>
          </cell>
        </row>
        <row r="3762">
          <cell r="L3762">
            <v>0</v>
          </cell>
          <cell r="M3762">
            <v>0</v>
          </cell>
        </row>
        <row r="3763">
          <cell r="L3763">
            <v>0</v>
          </cell>
          <cell r="M3763">
            <v>0</v>
          </cell>
        </row>
        <row r="3764">
          <cell r="L3764">
            <v>0</v>
          </cell>
          <cell r="M3764">
            <v>0</v>
          </cell>
        </row>
        <row r="3765">
          <cell r="L3765">
            <v>0</v>
          </cell>
          <cell r="M3765">
            <v>0</v>
          </cell>
        </row>
        <row r="3766">
          <cell r="L3766">
            <v>0</v>
          </cell>
          <cell r="M3766">
            <v>0</v>
          </cell>
        </row>
        <row r="3767">
          <cell r="L3767">
            <v>0</v>
          </cell>
          <cell r="M3767">
            <v>0</v>
          </cell>
        </row>
        <row r="3768">
          <cell r="L3768">
            <v>0</v>
          </cell>
          <cell r="M3768">
            <v>0</v>
          </cell>
        </row>
        <row r="3769">
          <cell r="L3769">
            <v>0</v>
          </cell>
          <cell r="M3769">
            <v>0</v>
          </cell>
        </row>
        <row r="3770">
          <cell r="L3770">
            <v>0</v>
          </cell>
          <cell r="M3770">
            <v>0</v>
          </cell>
        </row>
        <row r="3771">
          <cell r="L3771">
            <v>0</v>
          </cell>
          <cell r="M3771">
            <v>0</v>
          </cell>
        </row>
        <row r="3772">
          <cell r="L3772">
            <v>0</v>
          </cell>
          <cell r="M3772">
            <v>0</v>
          </cell>
        </row>
        <row r="3773">
          <cell r="L3773">
            <v>0</v>
          </cell>
          <cell r="M3773">
            <v>0</v>
          </cell>
        </row>
        <row r="3774">
          <cell r="L3774">
            <v>0</v>
          </cell>
          <cell r="M3774">
            <v>0</v>
          </cell>
        </row>
        <row r="3775">
          <cell r="L3775">
            <v>0</v>
          </cell>
          <cell r="M3775">
            <v>0</v>
          </cell>
        </row>
        <row r="3776">
          <cell r="L3776">
            <v>0</v>
          </cell>
          <cell r="M3776">
            <v>0</v>
          </cell>
        </row>
        <row r="3777">
          <cell r="L3777">
            <v>0</v>
          </cell>
          <cell r="M3777">
            <v>0</v>
          </cell>
        </row>
        <row r="3778">
          <cell r="L3778">
            <v>0</v>
          </cell>
          <cell r="M3778">
            <v>0</v>
          </cell>
        </row>
        <row r="3779">
          <cell r="L3779">
            <v>0</v>
          </cell>
          <cell r="M3779">
            <v>0</v>
          </cell>
        </row>
        <row r="3780">
          <cell r="L3780">
            <v>0</v>
          </cell>
          <cell r="M3780">
            <v>0</v>
          </cell>
        </row>
        <row r="3781">
          <cell r="L3781">
            <v>0</v>
          </cell>
          <cell r="M3781">
            <v>0</v>
          </cell>
        </row>
        <row r="3782">
          <cell r="L3782">
            <v>0</v>
          </cell>
          <cell r="M3782">
            <v>0</v>
          </cell>
        </row>
        <row r="3783">
          <cell r="L3783">
            <v>0</v>
          </cell>
          <cell r="M3783">
            <v>0</v>
          </cell>
        </row>
        <row r="3784">
          <cell r="L3784">
            <v>0</v>
          </cell>
          <cell r="M3784">
            <v>0</v>
          </cell>
        </row>
        <row r="3785">
          <cell r="L3785">
            <v>0</v>
          </cell>
          <cell r="M3785">
            <v>0</v>
          </cell>
        </row>
        <row r="3786">
          <cell r="L3786">
            <v>0</v>
          </cell>
          <cell r="M3786">
            <v>0</v>
          </cell>
        </row>
        <row r="3787">
          <cell r="L3787">
            <v>0</v>
          </cell>
          <cell r="M3787">
            <v>0</v>
          </cell>
        </row>
        <row r="3788">
          <cell r="L3788">
            <v>0</v>
          </cell>
          <cell r="M3788">
            <v>0</v>
          </cell>
        </row>
        <row r="3789">
          <cell r="L3789">
            <v>0</v>
          </cell>
          <cell r="M3789">
            <v>0</v>
          </cell>
        </row>
        <row r="3790">
          <cell r="L3790">
            <v>0</v>
          </cell>
          <cell r="M3790">
            <v>0</v>
          </cell>
        </row>
        <row r="3791">
          <cell r="L3791">
            <v>0</v>
          </cell>
          <cell r="M3791">
            <v>0</v>
          </cell>
        </row>
        <row r="3792">
          <cell r="L3792">
            <v>0</v>
          </cell>
          <cell r="M3792">
            <v>0</v>
          </cell>
        </row>
        <row r="3793">
          <cell r="L3793">
            <v>0</v>
          </cell>
          <cell r="M3793">
            <v>0</v>
          </cell>
        </row>
        <row r="3794">
          <cell r="L3794">
            <v>0</v>
          </cell>
          <cell r="M3794">
            <v>0</v>
          </cell>
        </row>
        <row r="3795">
          <cell r="L3795">
            <v>0</v>
          </cell>
          <cell r="M3795">
            <v>0</v>
          </cell>
        </row>
        <row r="3796">
          <cell r="L3796">
            <v>0</v>
          </cell>
          <cell r="M3796">
            <v>0</v>
          </cell>
        </row>
        <row r="3797">
          <cell r="L3797">
            <v>0</v>
          </cell>
          <cell r="M3797">
            <v>0</v>
          </cell>
        </row>
        <row r="3798">
          <cell r="L3798">
            <v>0</v>
          </cell>
          <cell r="M3798">
            <v>0</v>
          </cell>
        </row>
        <row r="3799">
          <cell r="L3799">
            <v>0</v>
          </cell>
          <cell r="M3799">
            <v>0</v>
          </cell>
        </row>
        <row r="3800">
          <cell r="L3800">
            <v>0</v>
          </cell>
          <cell r="M3800">
            <v>0</v>
          </cell>
        </row>
        <row r="3801">
          <cell r="L3801">
            <v>0</v>
          </cell>
          <cell r="M3801">
            <v>0</v>
          </cell>
        </row>
        <row r="3802">
          <cell r="L3802">
            <v>0</v>
          </cell>
          <cell r="M3802">
            <v>0</v>
          </cell>
        </row>
        <row r="3803">
          <cell r="L3803">
            <v>0</v>
          </cell>
          <cell r="M3803">
            <v>0</v>
          </cell>
        </row>
        <row r="3804">
          <cell r="L3804">
            <v>0</v>
          </cell>
          <cell r="M3804">
            <v>0</v>
          </cell>
        </row>
        <row r="3805">
          <cell r="L3805">
            <v>0</v>
          </cell>
          <cell r="M3805">
            <v>0</v>
          </cell>
        </row>
        <row r="3806">
          <cell r="L3806">
            <v>0</v>
          </cell>
          <cell r="M3806">
            <v>0</v>
          </cell>
        </row>
        <row r="3807">
          <cell r="L3807">
            <v>0</v>
          </cell>
          <cell r="M3807">
            <v>0</v>
          </cell>
        </row>
        <row r="3808">
          <cell r="L3808">
            <v>0</v>
          </cell>
          <cell r="M3808">
            <v>0</v>
          </cell>
        </row>
        <row r="3809">
          <cell r="L3809">
            <v>0</v>
          </cell>
          <cell r="M3809">
            <v>0</v>
          </cell>
        </row>
        <row r="3810">
          <cell r="L3810">
            <v>0</v>
          </cell>
          <cell r="M3810">
            <v>0</v>
          </cell>
        </row>
        <row r="3811">
          <cell r="L3811">
            <v>0</v>
          </cell>
          <cell r="M3811">
            <v>0</v>
          </cell>
        </row>
        <row r="3812">
          <cell r="L3812">
            <v>0</v>
          </cell>
          <cell r="M3812">
            <v>0</v>
          </cell>
        </row>
        <row r="3813">
          <cell r="L3813">
            <v>0</v>
          </cell>
          <cell r="M3813">
            <v>0</v>
          </cell>
        </row>
        <row r="3814">
          <cell r="L3814">
            <v>0</v>
          </cell>
          <cell r="M3814">
            <v>0</v>
          </cell>
        </row>
        <row r="3815">
          <cell r="L3815">
            <v>0</v>
          </cell>
          <cell r="M3815">
            <v>0</v>
          </cell>
        </row>
        <row r="3816">
          <cell r="L3816">
            <v>0</v>
          </cell>
          <cell r="M3816">
            <v>0</v>
          </cell>
        </row>
        <row r="3817">
          <cell r="L3817">
            <v>0</v>
          </cell>
          <cell r="M3817">
            <v>0</v>
          </cell>
        </row>
        <row r="3818">
          <cell r="L3818">
            <v>0</v>
          </cell>
          <cell r="M3818">
            <v>0</v>
          </cell>
        </row>
        <row r="3819">
          <cell r="L3819">
            <v>0</v>
          </cell>
          <cell r="M3819">
            <v>0</v>
          </cell>
        </row>
        <row r="3820">
          <cell r="L3820">
            <v>0</v>
          </cell>
          <cell r="M3820">
            <v>0</v>
          </cell>
        </row>
        <row r="3821">
          <cell r="L3821">
            <v>0</v>
          </cell>
          <cell r="M3821">
            <v>0</v>
          </cell>
        </row>
        <row r="3822">
          <cell r="L3822">
            <v>0</v>
          </cell>
          <cell r="M3822">
            <v>0</v>
          </cell>
        </row>
        <row r="3823">
          <cell r="L3823">
            <v>0</v>
          </cell>
          <cell r="M3823">
            <v>0</v>
          </cell>
        </row>
        <row r="3824">
          <cell r="L3824">
            <v>0</v>
          </cell>
          <cell r="M3824">
            <v>0</v>
          </cell>
        </row>
        <row r="3825">
          <cell r="L3825">
            <v>0</v>
          </cell>
          <cell r="M3825">
            <v>0</v>
          </cell>
        </row>
        <row r="3826">
          <cell r="L3826">
            <v>0</v>
          </cell>
          <cell r="M3826">
            <v>0</v>
          </cell>
        </row>
        <row r="3827">
          <cell r="L3827">
            <v>0</v>
          </cell>
          <cell r="M3827">
            <v>0</v>
          </cell>
        </row>
        <row r="3828">
          <cell r="L3828">
            <v>0</v>
          </cell>
          <cell r="M3828">
            <v>0</v>
          </cell>
        </row>
        <row r="3829">
          <cell r="L3829">
            <v>0</v>
          </cell>
          <cell r="M3829">
            <v>0</v>
          </cell>
        </row>
        <row r="3830">
          <cell r="L3830">
            <v>0</v>
          </cell>
          <cell r="M3830">
            <v>0</v>
          </cell>
        </row>
        <row r="3831">
          <cell r="L3831">
            <v>0</v>
          </cell>
          <cell r="M3831">
            <v>0</v>
          </cell>
        </row>
        <row r="3832">
          <cell r="L3832">
            <v>0</v>
          </cell>
          <cell r="M3832">
            <v>0</v>
          </cell>
        </row>
        <row r="3833">
          <cell r="L3833">
            <v>0</v>
          </cell>
          <cell r="M3833">
            <v>0</v>
          </cell>
        </row>
        <row r="3834">
          <cell r="L3834">
            <v>0</v>
          </cell>
          <cell r="M3834">
            <v>0</v>
          </cell>
        </row>
        <row r="3835">
          <cell r="L3835">
            <v>0</v>
          </cell>
          <cell r="M3835">
            <v>0</v>
          </cell>
        </row>
        <row r="3836">
          <cell r="L3836">
            <v>0</v>
          </cell>
          <cell r="M3836">
            <v>0</v>
          </cell>
        </row>
        <row r="3837">
          <cell r="L3837">
            <v>0</v>
          </cell>
          <cell r="M3837">
            <v>0</v>
          </cell>
        </row>
        <row r="3838">
          <cell r="L3838">
            <v>0</v>
          </cell>
          <cell r="M3838">
            <v>0</v>
          </cell>
        </row>
        <row r="3839">
          <cell r="L3839">
            <v>0</v>
          </cell>
          <cell r="M3839">
            <v>0</v>
          </cell>
        </row>
        <row r="3840">
          <cell r="L3840">
            <v>0</v>
          </cell>
          <cell r="M3840">
            <v>0</v>
          </cell>
        </row>
        <row r="3841">
          <cell r="L3841">
            <v>0</v>
          </cell>
          <cell r="M3841">
            <v>0</v>
          </cell>
        </row>
        <row r="3842">
          <cell r="L3842">
            <v>0</v>
          </cell>
          <cell r="M3842">
            <v>0</v>
          </cell>
        </row>
        <row r="3843">
          <cell r="L3843">
            <v>0</v>
          </cell>
          <cell r="M3843">
            <v>0</v>
          </cell>
        </row>
        <row r="3844">
          <cell r="L3844">
            <v>0</v>
          </cell>
          <cell r="M3844">
            <v>0</v>
          </cell>
        </row>
        <row r="3845">
          <cell r="L3845">
            <v>0</v>
          </cell>
          <cell r="M3845">
            <v>0</v>
          </cell>
        </row>
        <row r="3846">
          <cell r="L3846">
            <v>0</v>
          </cell>
          <cell r="M3846">
            <v>0</v>
          </cell>
        </row>
        <row r="3847">
          <cell r="L3847">
            <v>0</v>
          </cell>
          <cell r="M3847">
            <v>0</v>
          </cell>
        </row>
        <row r="3848">
          <cell r="L3848">
            <v>0</v>
          </cell>
          <cell r="M3848">
            <v>0</v>
          </cell>
        </row>
        <row r="3849">
          <cell r="L3849">
            <v>0</v>
          </cell>
          <cell r="M3849">
            <v>0</v>
          </cell>
        </row>
        <row r="3850">
          <cell r="L3850">
            <v>0</v>
          </cell>
          <cell r="M3850">
            <v>0</v>
          </cell>
        </row>
        <row r="3851">
          <cell r="L3851">
            <v>0</v>
          </cell>
          <cell r="M3851">
            <v>0</v>
          </cell>
        </row>
        <row r="3852">
          <cell r="L3852">
            <v>0</v>
          </cell>
          <cell r="M3852">
            <v>0</v>
          </cell>
        </row>
        <row r="3853">
          <cell r="L3853">
            <v>0</v>
          </cell>
          <cell r="M3853">
            <v>0</v>
          </cell>
        </row>
        <row r="3854">
          <cell r="L3854">
            <v>0</v>
          </cell>
          <cell r="M3854">
            <v>0</v>
          </cell>
        </row>
        <row r="3855">
          <cell r="L3855">
            <v>0</v>
          </cell>
          <cell r="M3855">
            <v>0</v>
          </cell>
        </row>
        <row r="3856">
          <cell r="L3856">
            <v>0</v>
          </cell>
          <cell r="M3856">
            <v>0</v>
          </cell>
        </row>
        <row r="3857">
          <cell r="L3857">
            <v>0</v>
          </cell>
          <cell r="M3857">
            <v>0</v>
          </cell>
        </row>
        <row r="3858">
          <cell r="L3858">
            <v>0</v>
          </cell>
          <cell r="M3858">
            <v>0</v>
          </cell>
        </row>
        <row r="3859">
          <cell r="L3859">
            <v>0</v>
          </cell>
          <cell r="M3859">
            <v>0</v>
          </cell>
        </row>
        <row r="3860">
          <cell r="L3860">
            <v>0</v>
          </cell>
          <cell r="M3860">
            <v>0</v>
          </cell>
        </row>
        <row r="3861">
          <cell r="L3861">
            <v>0</v>
          </cell>
          <cell r="M3861">
            <v>0</v>
          </cell>
        </row>
        <row r="3862">
          <cell r="L3862">
            <v>0</v>
          </cell>
          <cell r="M3862">
            <v>0</v>
          </cell>
        </row>
        <row r="3863">
          <cell r="L3863">
            <v>0</v>
          </cell>
          <cell r="M3863">
            <v>0</v>
          </cell>
        </row>
        <row r="3864">
          <cell r="L3864">
            <v>0</v>
          </cell>
          <cell r="M3864">
            <v>0</v>
          </cell>
        </row>
        <row r="3865">
          <cell r="L3865">
            <v>0</v>
          </cell>
          <cell r="M3865">
            <v>0</v>
          </cell>
        </row>
        <row r="3866">
          <cell r="L3866">
            <v>0</v>
          </cell>
          <cell r="M3866">
            <v>0</v>
          </cell>
        </row>
        <row r="3867">
          <cell r="L3867">
            <v>0</v>
          </cell>
          <cell r="M3867">
            <v>0</v>
          </cell>
        </row>
        <row r="3868">
          <cell r="L3868">
            <v>0</v>
          </cell>
          <cell r="M3868">
            <v>0</v>
          </cell>
        </row>
        <row r="3869">
          <cell r="L3869">
            <v>0</v>
          </cell>
          <cell r="M3869">
            <v>0</v>
          </cell>
        </row>
        <row r="3870">
          <cell r="L3870">
            <v>0</v>
          </cell>
          <cell r="M3870">
            <v>0</v>
          </cell>
        </row>
        <row r="3871">
          <cell r="L3871">
            <v>0</v>
          </cell>
          <cell r="M3871">
            <v>0</v>
          </cell>
        </row>
        <row r="3872">
          <cell r="L3872">
            <v>0</v>
          </cell>
          <cell r="M3872">
            <v>0</v>
          </cell>
        </row>
        <row r="3873">
          <cell r="L3873">
            <v>0</v>
          </cell>
          <cell r="M3873">
            <v>0</v>
          </cell>
        </row>
        <row r="3874">
          <cell r="L3874">
            <v>0</v>
          </cell>
          <cell r="M3874">
            <v>0</v>
          </cell>
        </row>
        <row r="3875">
          <cell r="L3875">
            <v>0</v>
          </cell>
          <cell r="M3875">
            <v>0</v>
          </cell>
        </row>
        <row r="3876">
          <cell r="L3876">
            <v>0</v>
          </cell>
          <cell r="M3876">
            <v>0</v>
          </cell>
        </row>
        <row r="3877">
          <cell r="L3877">
            <v>0</v>
          </cell>
          <cell r="M3877">
            <v>0</v>
          </cell>
        </row>
        <row r="3878">
          <cell r="L3878">
            <v>0</v>
          </cell>
          <cell r="M3878">
            <v>0</v>
          </cell>
        </row>
        <row r="3879">
          <cell r="L3879">
            <v>0</v>
          </cell>
          <cell r="M3879">
            <v>0</v>
          </cell>
        </row>
        <row r="3880">
          <cell r="L3880">
            <v>0</v>
          </cell>
          <cell r="M3880">
            <v>0</v>
          </cell>
        </row>
        <row r="3881">
          <cell r="L3881">
            <v>0</v>
          </cell>
          <cell r="M3881">
            <v>0</v>
          </cell>
        </row>
        <row r="3882">
          <cell r="L3882">
            <v>0</v>
          </cell>
          <cell r="M3882">
            <v>0</v>
          </cell>
        </row>
        <row r="3883">
          <cell r="L3883">
            <v>0</v>
          </cell>
          <cell r="M3883">
            <v>0</v>
          </cell>
        </row>
        <row r="3884">
          <cell r="L3884">
            <v>0</v>
          </cell>
          <cell r="M3884">
            <v>0</v>
          </cell>
        </row>
        <row r="3885">
          <cell r="L3885">
            <v>0</v>
          </cell>
          <cell r="M3885">
            <v>0</v>
          </cell>
        </row>
        <row r="3886">
          <cell r="L3886">
            <v>0</v>
          </cell>
          <cell r="M3886">
            <v>0</v>
          </cell>
        </row>
        <row r="3887">
          <cell r="L3887">
            <v>0</v>
          </cell>
          <cell r="M3887">
            <v>0</v>
          </cell>
        </row>
        <row r="3888">
          <cell r="L3888">
            <v>0</v>
          </cell>
          <cell r="M3888">
            <v>0</v>
          </cell>
        </row>
        <row r="3889">
          <cell r="L3889">
            <v>0</v>
          </cell>
          <cell r="M3889">
            <v>0</v>
          </cell>
        </row>
        <row r="3890">
          <cell r="L3890">
            <v>0</v>
          </cell>
          <cell r="M3890">
            <v>0</v>
          </cell>
        </row>
        <row r="3891">
          <cell r="L3891">
            <v>0</v>
          </cell>
          <cell r="M3891">
            <v>0</v>
          </cell>
        </row>
        <row r="3892">
          <cell r="L3892">
            <v>0</v>
          </cell>
          <cell r="M3892">
            <v>0</v>
          </cell>
        </row>
        <row r="3893">
          <cell r="L3893">
            <v>0</v>
          </cell>
          <cell r="M3893">
            <v>0</v>
          </cell>
        </row>
        <row r="3894">
          <cell r="L3894">
            <v>0</v>
          </cell>
          <cell r="M3894">
            <v>0</v>
          </cell>
        </row>
        <row r="3895">
          <cell r="L3895">
            <v>0</v>
          </cell>
          <cell r="M3895">
            <v>0</v>
          </cell>
        </row>
        <row r="3896">
          <cell r="L3896">
            <v>0</v>
          </cell>
          <cell r="M3896">
            <v>0</v>
          </cell>
        </row>
        <row r="3897">
          <cell r="L3897">
            <v>0</v>
          </cell>
          <cell r="M3897">
            <v>0</v>
          </cell>
        </row>
        <row r="3898">
          <cell r="L3898">
            <v>0</v>
          </cell>
          <cell r="M3898">
            <v>0</v>
          </cell>
        </row>
        <row r="3899">
          <cell r="L3899">
            <v>0</v>
          </cell>
          <cell r="M3899">
            <v>0</v>
          </cell>
        </row>
        <row r="3900">
          <cell r="L3900">
            <v>0</v>
          </cell>
          <cell r="M3900">
            <v>0</v>
          </cell>
        </row>
        <row r="3901">
          <cell r="L3901">
            <v>0</v>
          </cell>
          <cell r="M3901">
            <v>0</v>
          </cell>
        </row>
        <row r="3902">
          <cell r="L3902">
            <v>0</v>
          </cell>
          <cell r="M3902">
            <v>0</v>
          </cell>
        </row>
        <row r="3903">
          <cell r="L3903">
            <v>0</v>
          </cell>
          <cell r="M3903">
            <v>0</v>
          </cell>
        </row>
        <row r="3904">
          <cell r="L3904">
            <v>0</v>
          </cell>
          <cell r="M3904">
            <v>0</v>
          </cell>
        </row>
        <row r="3905">
          <cell r="L3905">
            <v>0</v>
          </cell>
          <cell r="M3905">
            <v>0</v>
          </cell>
        </row>
        <row r="3906">
          <cell r="L3906">
            <v>0</v>
          </cell>
          <cell r="M3906">
            <v>0</v>
          </cell>
        </row>
        <row r="3907">
          <cell r="L3907">
            <v>0</v>
          </cell>
          <cell r="M3907">
            <v>0</v>
          </cell>
        </row>
        <row r="3908">
          <cell r="L3908">
            <v>0</v>
          </cell>
          <cell r="M3908">
            <v>0</v>
          </cell>
        </row>
        <row r="3909">
          <cell r="L3909">
            <v>0</v>
          </cell>
          <cell r="M3909">
            <v>0</v>
          </cell>
        </row>
        <row r="3910">
          <cell r="L3910">
            <v>0</v>
          </cell>
          <cell r="M3910">
            <v>0</v>
          </cell>
        </row>
        <row r="3911">
          <cell r="L3911">
            <v>0</v>
          </cell>
          <cell r="M3911">
            <v>0</v>
          </cell>
        </row>
        <row r="3912">
          <cell r="L3912">
            <v>0</v>
          </cell>
          <cell r="M3912">
            <v>0</v>
          </cell>
        </row>
        <row r="3913">
          <cell r="L3913">
            <v>0</v>
          </cell>
          <cell r="M3913">
            <v>0</v>
          </cell>
        </row>
        <row r="3914">
          <cell r="L3914">
            <v>0</v>
          </cell>
          <cell r="M3914">
            <v>0</v>
          </cell>
        </row>
        <row r="3915">
          <cell r="L3915">
            <v>0</v>
          </cell>
          <cell r="M3915">
            <v>0</v>
          </cell>
        </row>
        <row r="3916">
          <cell r="L3916">
            <v>0</v>
          </cell>
          <cell r="M3916">
            <v>0</v>
          </cell>
        </row>
        <row r="3917">
          <cell r="L3917">
            <v>0</v>
          </cell>
          <cell r="M3917">
            <v>0</v>
          </cell>
        </row>
        <row r="3918">
          <cell r="L3918">
            <v>0</v>
          </cell>
          <cell r="M3918">
            <v>0</v>
          </cell>
        </row>
        <row r="3919">
          <cell r="L3919">
            <v>0</v>
          </cell>
          <cell r="M3919">
            <v>0</v>
          </cell>
        </row>
        <row r="3920">
          <cell r="L3920">
            <v>0</v>
          </cell>
          <cell r="M3920">
            <v>0</v>
          </cell>
        </row>
        <row r="3921">
          <cell r="L3921">
            <v>0</v>
          </cell>
          <cell r="M3921">
            <v>0</v>
          </cell>
        </row>
        <row r="3922">
          <cell r="L3922">
            <v>0</v>
          </cell>
          <cell r="M3922">
            <v>0</v>
          </cell>
        </row>
        <row r="3923">
          <cell r="L3923">
            <v>0</v>
          </cell>
          <cell r="M3923">
            <v>0</v>
          </cell>
        </row>
        <row r="3924">
          <cell r="L3924">
            <v>0</v>
          </cell>
          <cell r="M3924">
            <v>0</v>
          </cell>
        </row>
        <row r="3925">
          <cell r="L3925">
            <v>0</v>
          </cell>
          <cell r="M3925">
            <v>0</v>
          </cell>
        </row>
        <row r="3926">
          <cell r="L3926">
            <v>0</v>
          </cell>
          <cell r="M3926">
            <v>0</v>
          </cell>
        </row>
        <row r="3927">
          <cell r="L3927">
            <v>0</v>
          </cell>
          <cell r="M3927">
            <v>0</v>
          </cell>
        </row>
        <row r="3928">
          <cell r="L3928">
            <v>0</v>
          </cell>
          <cell r="M3928">
            <v>0</v>
          </cell>
        </row>
        <row r="3929">
          <cell r="L3929">
            <v>0</v>
          </cell>
          <cell r="M3929">
            <v>0</v>
          </cell>
        </row>
        <row r="3930">
          <cell r="L3930">
            <v>0</v>
          </cell>
          <cell r="M3930">
            <v>0</v>
          </cell>
        </row>
        <row r="3931">
          <cell r="L3931">
            <v>0</v>
          </cell>
          <cell r="M3931">
            <v>0</v>
          </cell>
        </row>
        <row r="3932">
          <cell r="L3932">
            <v>0</v>
          </cell>
          <cell r="M3932">
            <v>0</v>
          </cell>
        </row>
        <row r="3933">
          <cell r="L3933">
            <v>0</v>
          </cell>
          <cell r="M3933">
            <v>0</v>
          </cell>
        </row>
        <row r="3934">
          <cell r="L3934">
            <v>0</v>
          </cell>
          <cell r="M3934">
            <v>0</v>
          </cell>
        </row>
        <row r="3935">
          <cell r="L3935">
            <v>0</v>
          </cell>
          <cell r="M3935">
            <v>0</v>
          </cell>
        </row>
        <row r="3936">
          <cell r="L3936">
            <v>0</v>
          </cell>
          <cell r="M3936">
            <v>0</v>
          </cell>
        </row>
        <row r="3937">
          <cell r="L3937">
            <v>0</v>
          </cell>
          <cell r="M3937">
            <v>0</v>
          </cell>
        </row>
        <row r="3938">
          <cell r="L3938">
            <v>0</v>
          </cell>
          <cell r="M3938">
            <v>0</v>
          </cell>
        </row>
        <row r="3939">
          <cell r="L3939">
            <v>0</v>
          </cell>
          <cell r="M3939">
            <v>0</v>
          </cell>
        </row>
        <row r="3940">
          <cell r="L3940">
            <v>0</v>
          </cell>
          <cell r="M3940">
            <v>0</v>
          </cell>
        </row>
        <row r="3941">
          <cell r="L3941">
            <v>0</v>
          </cell>
          <cell r="M3941">
            <v>0</v>
          </cell>
        </row>
        <row r="3942">
          <cell r="L3942">
            <v>0</v>
          </cell>
          <cell r="M3942">
            <v>0</v>
          </cell>
        </row>
        <row r="3943">
          <cell r="L3943">
            <v>0</v>
          </cell>
          <cell r="M3943">
            <v>0</v>
          </cell>
        </row>
        <row r="3944">
          <cell r="L3944">
            <v>0</v>
          </cell>
          <cell r="M3944">
            <v>0</v>
          </cell>
        </row>
        <row r="3945">
          <cell r="L3945">
            <v>0</v>
          </cell>
          <cell r="M3945">
            <v>0</v>
          </cell>
        </row>
        <row r="3946">
          <cell r="L3946">
            <v>0</v>
          </cell>
          <cell r="M3946">
            <v>0</v>
          </cell>
        </row>
        <row r="3947">
          <cell r="L3947">
            <v>0</v>
          </cell>
          <cell r="M3947">
            <v>0</v>
          </cell>
        </row>
        <row r="3948">
          <cell r="L3948">
            <v>0</v>
          </cell>
          <cell r="M3948">
            <v>0</v>
          </cell>
        </row>
        <row r="3949">
          <cell r="L3949">
            <v>0</v>
          </cell>
          <cell r="M3949">
            <v>0</v>
          </cell>
        </row>
        <row r="3950">
          <cell r="L3950">
            <v>0</v>
          </cell>
          <cell r="M3950">
            <v>0</v>
          </cell>
        </row>
        <row r="3951">
          <cell r="L3951">
            <v>0</v>
          </cell>
          <cell r="M3951">
            <v>0</v>
          </cell>
        </row>
        <row r="3952">
          <cell r="L3952">
            <v>0</v>
          </cell>
          <cell r="M3952">
            <v>0</v>
          </cell>
        </row>
        <row r="3953">
          <cell r="L3953">
            <v>0</v>
          </cell>
          <cell r="M3953">
            <v>0</v>
          </cell>
        </row>
        <row r="3954">
          <cell r="L3954">
            <v>0</v>
          </cell>
          <cell r="M3954">
            <v>0</v>
          </cell>
        </row>
        <row r="3955">
          <cell r="L3955">
            <v>0</v>
          </cell>
          <cell r="M3955">
            <v>0</v>
          </cell>
        </row>
        <row r="3956">
          <cell r="L3956">
            <v>0</v>
          </cell>
          <cell r="M3956">
            <v>0</v>
          </cell>
        </row>
        <row r="3957">
          <cell r="L3957">
            <v>0</v>
          </cell>
          <cell r="M3957">
            <v>0</v>
          </cell>
        </row>
        <row r="3958">
          <cell r="L3958">
            <v>0</v>
          </cell>
          <cell r="M3958">
            <v>0</v>
          </cell>
        </row>
        <row r="3959">
          <cell r="L3959">
            <v>0</v>
          </cell>
          <cell r="M3959">
            <v>0</v>
          </cell>
        </row>
        <row r="3960">
          <cell r="L3960">
            <v>0</v>
          </cell>
          <cell r="M3960">
            <v>0</v>
          </cell>
        </row>
        <row r="3961">
          <cell r="L3961">
            <v>0</v>
          </cell>
          <cell r="M3961">
            <v>0</v>
          </cell>
        </row>
        <row r="3962">
          <cell r="L3962">
            <v>0</v>
          </cell>
          <cell r="M3962">
            <v>0</v>
          </cell>
        </row>
        <row r="3963">
          <cell r="L3963">
            <v>0</v>
          </cell>
          <cell r="M3963">
            <v>0</v>
          </cell>
        </row>
        <row r="3964">
          <cell r="L3964">
            <v>0</v>
          </cell>
          <cell r="M3964">
            <v>0</v>
          </cell>
        </row>
        <row r="3965">
          <cell r="L3965">
            <v>0</v>
          </cell>
          <cell r="M3965">
            <v>0</v>
          </cell>
        </row>
        <row r="3966">
          <cell r="L3966">
            <v>0</v>
          </cell>
          <cell r="M3966">
            <v>0</v>
          </cell>
        </row>
        <row r="3967">
          <cell r="L3967">
            <v>0</v>
          </cell>
          <cell r="M3967">
            <v>0</v>
          </cell>
        </row>
        <row r="3968">
          <cell r="L3968">
            <v>0</v>
          </cell>
          <cell r="M3968">
            <v>0</v>
          </cell>
        </row>
        <row r="3969">
          <cell r="L3969">
            <v>0</v>
          </cell>
          <cell r="M3969">
            <v>0</v>
          </cell>
        </row>
        <row r="3970">
          <cell r="L3970">
            <v>0</v>
          </cell>
          <cell r="M3970">
            <v>0</v>
          </cell>
        </row>
        <row r="3971">
          <cell r="L3971">
            <v>0</v>
          </cell>
          <cell r="M3971">
            <v>0</v>
          </cell>
        </row>
        <row r="3972">
          <cell r="L3972">
            <v>0</v>
          </cell>
          <cell r="M3972">
            <v>0</v>
          </cell>
        </row>
        <row r="3973">
          <cell r="L3973">
            <v>0</v>
          </cell>
          <cell r="M3973">
            <v>0</v>
          </cell>
        </row>
        <row r="3974">
          <cell r="L3974">
            <v>0</v>
          </cell>
          <cell r="M3974">
            <v>0</v>
          </cell>
        </row>
        <row r="3975">
          <cell r="L3975">
            <v>0</v>
          </cell>
          <cell r="M3975">
            <v>0</v>
          </cell>
        </row>
        <row r="3976">
          <cell r="L3976">
            <v>0</v>
          </cell>
          <cell r="M3976">
            <v>0</v>
          </cell>
        </row>
        <row r="3977">
          <cell r="L3977">
            <v>0</v>
          </cell>
          <cell r="M3977">
            <v>0</v>
          </cell>
        </row>
        <row r="3978">
          <cell r="L3978">
            <v>0</v>
          </cell>
          <cell r="M3978">
            <v>0</v>
          </cell>
        </row>
        <row r="3979">
          <cell r="L3979">
            <v>0</v>
          </cell>
          <cell r="M3979">
            <v>0</v>
          </cell>
        </row>
        <row r="3980">
          <cell r="L3980">
            <v>0</v>
          </cell>
          <cell r="M3980">
            <v>0</v>
          </cell>
        </row>
        <row r="3981">
          <cell r="L3981">
            <v>0</v>
          </cell>
          <cell r="M3981">
            <v>0</v>
          </cell>
        </row>
        <row r="3982">
          <cell r="L3982">
            <v>0</v>
          </cell>
          <cell r="M3982">
            <v>0</v>
          </cell>
        </row>
        <row r="3983">
          <cell r="L3983">
            <v>0</v>
          </cell>
          <cell r="M3983">
            <v>0</v>
          </cell>
        </row>
        <row r="3984">
          <cell r="L3984">
            <v>0</v>
          </cell>
          <cell r="M3984">
            <v>0</v>
          </cell>
        </row>
        <row r="3985">
          <cell r="L3985">
            <v>0</v>
          </cell>
          <cell r="M3985">
            <v>0</v>
          </cell>
        </row>
        <row r="3986">
          <cell r="L3986">
            <v>0</v>
          </cell>
          <cell r="M3986">
            <v>0</v>
          </cell>
        </row>
        <row r="3987">
          <cell r="L3987">
            <v>0</v>
          </cell>
          <cell r="M3987">
            <v>0</v>
          </cell>
        </row>
        <row r="3988">
          <cell r="L3988">
            <v>0</v>
          </cell>
          <cell r="M3988">
            <v>0</v>
          </cell>
        </row>
        <row r="3989">
          <cell r="L3989">
            <v>0</v>
          </cell>
          <cell r="M3989">
            <v>0</v>
          </cell>
        </row>
        <row r="3990">
          <cell r="L3990">
            <v>0</v>
          </cell>
          <cell r="M3990">
            <v>0</v>
          </cell>
        </row>
        <row r="3991">
          <cell r="L3991">
            <v>0</v>
          </cell>
          <cell r="M3991">
            <v>0</v>
          </cell>
        </row>
        <row r="3992">
          <cell r="L3992">
            <v>0</v>
          </cell>
          <cell r="M3992">
            <v>0</v>
          </cell>
        </row>
        <row r="3993">
          <cell r="L3993">
            <v>0</v>
          </cell>
          <cell r="M3993">
            <v>0</v>
          </cell>
        </row>
        <row r="3994">
          <cell r="L3994">
            <v>0</v>
          </cell>
          <cell r="M3994">
            <v>0</v>
          </cell>
        </row>
        <row r="3995">
          <cell r="L3995">
            <v>0</v>
          </cell>
          <cell r="M3995">
            <v>0</v>
          </cell>
        </row>
        <row r="3996">
          <cell r="L3996">
            <v>0</v>
          </cell>
          <cell r="M3996">
            <v>0</v>
          </cell>
        </row>
        <row r="3997">
          <cell r="L3997">
            <v>0</v>
          </cell>
          <cell r="M3997">
            <v>0</v>
          </cell>
        </row>
        <row r="3998">
          <cell r="L3998">
            <v>0</v>
          </cell>
          <cell r="M3998">
            <v>0</v>
          </cell>
        </row>
        <row r="3999">
          <cell r="L3999">
            <v>0</v>
          </cell>
          <cell r="M3999">
            <v>0</v>
          </cell>
        </row>
        <row r="4000">
          <cell r="L4000">
            <v>0</v>
          </cell>
          <cell r="M4000">
            <v>0</v>
          </cell>
        </row>
        <row r="4001">
          <cell r="L4001">
            <v>0</v>
          </cell>
          <cell r="M4001">
            <v>0</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refreshError="1"/>
      <sheetData sheetId="41" refreshError="1"/>
      <sheetData sheetId="42" refreshError="1"/>
      <sheetData sheetId="43" refreshError="1"/>
      <sheetData sheetId="44"/>
      <sheetData sheetId="45"/>
      <sheetData sheetId="46"/>
      <sheetData sheetId="47"/>
      <sheetData sheetId="48"/>
      <sheetData sheetId="49"/>
      <sheetData sheetId="50" refreshError="1"/>
      <sheetData sheetId="51" refreshError="1"/>
      <sheetData sheetId="52"/>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refreshError="1"/>
      <sheetData sheetId="71" refreshError="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sheetData sheetId="86" refreshError="1"/>
      <sheetData sheetId="87" refreshError="1"/>
      <sheetData sheetId="88" refreshError="1"/>
      <sheetData sheetId="89" refreshError="1"/>
      <sheetData sheetId="90" refreshError="1"/>
      <sheetData sheetId="91" refreshError="1"/>
      <sheetData sheetId="92"/>
      <sheetData sheetId="93" refreshError="1"/>
      <sheetData sheetId="94"/>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DES ACTIVITES"/>
      <sheetName val="R4"/>
      <sheetName val="Codes R2"/>
      <sheetName val="export"/>
      <sheetName val="champs variables"/>
      <sheetName val="champs fixes"/>
      <sheetName val="tableaux"/>
      <sheetName val="Referentiels"/>
      <sheetName val="Export XML"/>
      <sheetName val="Plan Comptable"/>
      <sheetName val="TFT CORRIGE"/>
      <sheetName val="TFT PRIMITIF"/>
      <sheetName val="BALANCE N &amp; N-1 "/>
      <sheetName val="PLAN DES COMPTES"/>
      <sheetName val="TABLE CONVERSION"/>
      <sheetName val="BILAN_SN_FORMAT PAYSAGE"/>
      <sheetName val="BILAN SN_FORMAT PORTRAIT P1"/>
      <sheetName val="BILAN SN_FORMAT PORTRAIT P2"/>
      <sheetName val="COMPTE DE RESULTAT SN"/>
      <sheetName val="MENU PRINCIPAL"/>
      <sheetName val="INFORMATIONS GENERALES"/>
      <sheetName val="BALANCE N"/>
      <sheetName val="BALANCE N-1"/>
      <sheetName val="CONTROLE D'EQUILIBRE"/>
      <sheetName val="Contrôle des reports"/>
      <sheetName val="CORRECTIF TFT"/>
      <sheetName val="COUVERTURE"/>
      <sheetName val="GARDE"/>
      <sheetName val="RECEVABILITE"/>
      <sheetName val="NOTE36 (TABLE DES CODES)"/>
      <sheetName val="NOTE36 Suite (Nomenclature)"/>
      <sheetName val="FICHE R1"/>
      <sheetName val="FICHE R2"/>
      <sheetName val="FICHE R3"/>
      <sheetName val="BILAN"/>
      <sheetName val="ACTIF"/>
      <sheetName val="PASSIF"/>
      <sheetName val="RESULTAT"/>
      <sheetName val="CORRECTIF TBFT"/>
      <sheetName val="TBFT"/>
      <sheetName val="TFT"/>
      <sheetName val="FICHE R4"/>
      <sheetName val="NOTE 1"/>
      <sheetName val="NOTE 2"/>
      <sheetName val="NOTE 3A"/>
      <sheetName val="NOTE 3B"/>
      <sheetName val="NOTE 3C"/>
      <sheetName val="NOTE 3C BIS"/>
      <sheetName val="NOTE 3D"/>
      <sheetName val="NOTE 3E"/>
      <sheetName val="NOTE 4"/>
      <sheetName val="NOTE 5"/>
      <sheetName val="NOTE 6"/>
      <sheetName val="NOTE 7"/>
      <sheetName val="NOTE 8"/>
      <sheetName val="NOTE 8A"/>
      <sheetName val="NOTE 8B"/>
      <sheetName val="NOTE 8C"/>
      <sheetName val="NOTE 9"/>
      <sheetName val="NOTE 10"/>
      <sheetName val="NOTE 11"/>
      <sheetName val="NOTE 12"/>
      <sheetName val="NOTE 13"/>
      <sheetName val="NOTE 14"/>
      <sheetName val="NOTE 15A"/>
      <sheetName val="NOTE 15B"/>
      <sheetName val="NOTE 16A"/>
      <sheetName val="NOTE 16B"/>
      <sheetName val="NOTE 16B BIS"/>
      <sheetName val="NOTE 16C"/>
      <sheetName val="NOTE 17"/>
      <sheetName val="NOTE 18"/>
      <sheetName val="NOTE 19"/>
      <sheetName val="NOTE 20"/>
      <sheetName val="NOTE 21"/>
      <sheetName val="NOTE 22"/>
      <sheetName val="NOTE 23"/>
      <sheetName val="NOTE 24"/>
      <sheetName val="NOTE 25"/>
      <sheetName val="NOTE 26"/>
      <sheetName val="NOTE 27A"/>
      <sheetName val="NOTE 27B"/>
      <sheetName val="NOTE 28"/>
      <sheetName val="NOTE 29"/>
      <sheetName val="NOTE 30"/>
      <sheetName val="NOTE 31"/>
      <sheetName val="NOTE 32"/>
      <sheetName val="NOTE 33"/>
      <sheetName val="NOTE 34"/>
      <sheetName val="NOTE 35"/>
      <sheetName val="NOTE 37"/>
      <sheetName val="NOTE 38"/>
      <sheetName val="NOTE 39"/>
      <sheetName val="GARDE (DGI-INS)"/>
      <sheetName val="NOTES DGI - INS"/>
      <sheetName val="COMP-CHARGES"/>
      <sheetName val="COMP-TVA"/>
      <sheetName val="COMP-TVA (2)"/>
      <sheetName val="SUPPL1"/>
      <sheetName val="SUPPL2"/>
      <sheetName val="SUPPL3"/>
      <sheetName val="SUPPL4"/>
      <sheetName val="SUPPL5"/>
      <sheetName val="SUPPL6"/>
      <sheetName val="SUPPL7"/>
      <sheetName val="GARDE(3)"/>
      <sheetName val="COMMENTAIRE"/>
      <sheetName val="GARDE (BIC) "/>
      <sheetName val="GARDE (BNC)"/>
      <sheetName val="GARDE (BA)"/>
      <sheetName val="GARDE (301)"/>
      <sheetName val="GARDE (302)"/>
      <sheetName val="LIASSE MSG-DSF OHADA REVISE SYS"/>
    </sheetNames>
    <definedNames>
      <definedName name="Concepteur_Cliquer"/>
      <definedName name="Parcheminvertical1_Cliquer"/>
      <definedName name="Parcheminvertical2_Cliquer"/>
      <definedName name="Parcheminvertical3_Cliquer"/>
      <definedName name="Parcheminvertical4_Cliquer"/>
      <definedName name="Parcheminvertical5_Cliquer"/>
      <definedName name="Parcheminvertical6_Cliquer"/>
      <definedName name="Parcheminvertical7_Cliquer"/>
      <definedName name="Parcheminvertical8_Cliquer"/>
    </definedNames>
    <sheetDataSet>
      <sheetData sheetId="0"/>
      <sheetData sheetId="1">
        <row r="9">
          <cell r="L9">
            <v>0</v>
          </cell>
        </row>
        <row r="10">
          <cell r="L10">
            <v>0</v>
          </cell>
        </row>
        <row r="11">
          <cell r="L11">
            <v>1</v>
          </cell>
        </row>
        <row r="12">
          <cell r="L12">
            <v>0</v>
          </cell>
        </row>
        <row r="13">
          <cell r="L13">
            <v>1</v>
          </cell>
        </row>
        <row r="14">
          <cell r="L14">
            <v>0</v>
          </cell>
        </row>
        <row r="15">
          <cell r="L15">
            <v>0</v>
          </cell>
        </row>
        <row r="16">
          <cell r="L16">
            <v>1</v>
          </cell>
        </row>
        <row r="17">
          <cell r="L17">
            <v>1</v>
          </cell>
        </row>
        <row r="18">
          <cell r="L18">
            <v>1</v>
          </cell>
        </row>
        <row r="19">
          <cell r="L19">
            <v>1</v>
          </cell>
        </row>
        <row r="20">
          <cell r="L20">
            <v>1</v>
          </cell>
        </row>
        <row r="21">
          <cell r="L21">
            <v>1</v>
          </cell>
        </row>
        <row r="40">
          <cell r="L40">
            <v>1</v>
          </cell>
        </row>
        <row r="41">
          <cell r="L41">
            <v>1</v>
          </cell>
        </row>
        <row r="42">
          <cell r="L42">
            <v>1</v>
          </cell>
        </row>
        <row r="43">
          <cell r="L43">
            <v>1</v>
          </cell>
        </row>
        <row r="44">
          <cell r="L44">
            <v>1</v>
          </cell>
        </row>
        <row r="45">
          <cell r="L45">
            <v>1</v>
          </cell>
        </row>
        <row r="46">
          <cell r="L46">
            <v>1</v>
          </cell>
        </row>
        <row r="47">
          <cell r="L47">
            <v>1</v>
          </cell>
        </row>
        <row r="48">
          <cell r="L48">
            <v>0</v>
          </cell>
        </row>
        <row r="49">
          <cell r="L49">
            <v>1</v>
          </cell>
        </row>
        <row r="50">
          <cell r="L50">
            <v>1</v>
          </cell>
        </row>
        <row r="51">
          <cell r="L51">
            <v>0</v>
          </cell>
        </row>
        <row r="52">
          <cell r="L52">
            <v>1</v>
          </cell>
        </row>
        <row r="53">
          <cell r="L53">
            <v>0</v>
          </cell>
        </row>
        <row r="54">
          <cell r="L54">
            <v>0</v>
          </cell>
        </row>
        <row r="55">
          <cell r="L55">
            <v>0</v>
          </cell>
        </row>
        <row r="56">
          <cell r="L56">
            <v>0</v>
          </cell>
        </row>
        <row r="58">
          <cell r="L58">
            <v>1</v>
          </cell>
        </row>
        <row r="59">
          <cell r="L59">
            <v>0</v>
          </cell>
        </row>
        <row r="60">
          <cell r="L60">
            <v>0</v>
          </cell>
        </row>
        <row r="61">
          <cell r="L61">
            <v>1</v>
          </cell>
        </row>
        <row r="65">
          <cell r="L65">
            <v>1</v>
          </cell>
        </row>
        <row r="66">
          <cell r="L66">
            <v>1</v>
          </cell>
        </row>
        <row r="67">
          <cell r="L67">
            <v>1</v>
          </cell>
        </row>
        <row r="68">
          <cell r="L68">
            <v>0</v>
          </cell>
        </row>
        <row r="69">
          <cell r="L69">
            <v>0</v>
          </cell>
        </row>
        <row r="70">
          <cell r="L70">
            <v>0</v>
          </cell>
        </row>
        <row r="71">
          <cell r="L71">
            <v>0</v>
          </cell>
        </row>
        <row r="72">
          <cell r="L72">
            <v>1</v>
          </cell>
        </row>
        <row r="73">
          <cell r="L73">
            <v>0</v>
          </cell>
        </row>
        <row r="74">
          <cell r="L74">
            <v>0</v>
          </cell>
        </row>
        <row r="75">
          <cell r="L75">
            <v>0</v>
          </cell>
        </row>
        <row r="76">
          <cell r="L76">
            <v>1</v>
          </cell>
        </row>
        <row r="77">
          <cell r="L77">
            <v>0</v>
          </cell>
        </row>
        <row r="78">
          <cell r="L78">
            <v>0</v>
          </cell>
        </row>
        <row r="79">
          <cell r="L79">
            <v>1</v>
          </cell>
        </row>
        <row r="80">
          <cell r="L80">
            <v>1</v>
          </cell>
        </row>
        <row r="81">
          <cell r="L81">
            <v>1</v>
          </cell>
        </row>
        <row r="82">
          <cell r="L82">
            <v>1</v>
          </cell>
        </row>
        <row r="83">
          <cell r="L83">
            <v>0</v>
          </cell>
        </row>
        <row r="84">
          <cell r="L84">
            <v>0</v>
          </cell>
        </row>
        <row r="85">
          <cell r="L85">
            <v>0</v>
          </cell>
        </row>
        <row r="86">
          <cell r="L86">
            <v>0</v>
          </cell>
        </row>
        <row r="87">
          <cell r="L87">
            <v>0</v>
          </cell>
        </row>
        <row r="88">
          <cell r="L88">
            <v>0</v>
          </cell>
        </row>
        <row r="89">
          <cell r="L89">
            <v>0</v>
          </cell>
        </row>
        <row r="90">
          <cell r="L90">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18">
          <cell r="I18">
            <v>0</v>
          </cell>
          <cell r="J18">
            <v>0</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hyperlink" Target="mailto:scheckoumard@gmail.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tabColor rgb="FF92D050"/>
  </sheetPr>
  <dimension ref="A1:M37"/>
  <sheetViews>
    <sheetView showGridLines="0" topLeftCell="A6" workbookViewId="0">
      <selection activeCell="G5" sqref="G5"/>
    </sheetView>
  </sheetViews>
  <sheetFormatPr baseColWidth="10" defaultColWidth="10.88671875" defaultRowHeight="15" customHeight="1"/>
  <cols>
    <col min="1" max="16384" width="10.88671875" style="2"/>
  </cols>
  <sheetData>
    <row r="1" spans="1:13" ht="15" customHeight="1">
      <c r="A1" s="969" t="s">
        <v>383</v>
      </c>
      <c r="B1" s="969"/>
      <c r="C1" s="969"/>
      <c r="D1" s="969"/>
      <c r="E1" s="969"/>
      <c r="F1" s="969"/>
      <c r="G1" s="969"/>
      <c r="H1" s="969"/>
      <c r="I1" s="969"/>
      <c r="J1" s="969"/>
      <c r="K1" s="969"/>
      <c r="L1" s="969"/>
      <c r="M1" s="969"/>
    </row>
    <row r="2" spans="1:13" ht="15" customHeight="1">
      <c r="A2" s="969"/>
      <c r="B2" s="969"/>
      <c r="C2" s="969"/>
      <c r="D2" s="969"/>
      <c r="E2" s="969"/>
      <c r="F2" s="969"/>
      <c r="G2" s="969"/>
      <c r="H2" s="969"/>
      <c r="I2" s="969"/>
      <c r="J2" s="969"/>
      <c r="K2" s="969"/>
      <c r="L2" s="969"/>
      <c r="M2" s="969"/>
    </row>
    <row r="3" spans="1:13" ht="30" customHeight="1">
      <c r="A3" s="6" t="s">
        <v>384</v>
      </c>
    </row>
    <row r="4" spans="1:13" ht="30" customHeight="1">
      <c r="A4" s="5" t="s">
        <v>385</v>
      </c>
    </row>
    <row r="5" spans="1:13" ht="30" customHeight="1">
      <c r="A5" s="7" t="s">
        <v>438</v>
      </c>
    </row>
    <row r="6" spans="1:13" ht="30" customHeight="1">
      <c r="A6" s="7" t="s">
        <v>439</v>
      </c>
    </row>
    <row r="7" spans="1:13" ht="30" customHeight="1">
      <c r="A7" s="7" t="s">
        <v>440</v>
      </c>
    </row>
    <row r="8" spans="1:13" ht="30" customHeight="1">
      <c r="A8" s="7" t="s">
        <v>441</v>
      </c>
    </row>
    <row r="9" spans="1:13" ht="30" customHeight="1">
      <c r="A9" s="7" t="s">
        <v>442</v>
      </c>
    </row>
    <row r="10" spans="1:13" ht="30" customHeight="1">
      <c r="A10" s="7" t="s">
        <v>443</v>
      </c>
    </row>
    <row r="11" spans="1:13" ht="30" customHeight="1">
      <c r="A11" s="6" t="s">
        <v>386</v>
      </c>
    </row>
    <row r="12" spans="1:13" ht="30" customHeight="1">
      <c r="A12" s="5" t="s">
        <v>444</v>
      </c>
    </row>
    <row r="13" spans="1:13" ht="30" customHeight="1">
      <c r="A13" s="5" t="s">
        <v>446</v>
      </c>
    </row>
    <row r="14" spans="1:13" ht="30" customHeight="1">
      <c r="A14" s="5" t="s">
        <v>445</v>
      </c>
    </row>
    <row r="15" spans="1:13" ht="30" customHeight="1"/>
    <row r="16" spans="1:13" ht="30" customHeight="1"/>
    <row r="17" ht="30" customHeight="1"/>
    <row r="18" ht="30" customHeight="1"/>
    <row r="19" ht="30" customHeight="1"/>
    <row r="20" ht="30" customHeight="1"/>
    <row r="21" ht="30" customHeight="1"/>
    <row r="22" ht="30" customHeight="1"/>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sheetData>
  <mergeCells count="1">
    <mergeCell ref="A1:M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1:G1111"/>
  <sheetViews>
    <sheetView showGridLines="0" workbookViewId="0">
      <pane ySplit="2" topLeftCell="A3" activePane="bottomLeft" state="frozen"/>
      <selection pane="bottomLeft" activeCell="G1096" sqref="G1096"/>
    </sheetView>
  </sheetViews>
  <sheetFormatPr baseColWidth="10" defaultColWidth="10.6640625" defaultRowHeight="15.6"/>
  <cols>
    <col min="1" max="5" width="10.6640625" style="224"/>
    <col min="6" max="6" width="10.6640625" style="227"/>
    <col min="7" max="7" width="74.6640625" style="207" customWidth="1"/>
    <col min="8" max="16384" width="10.6640625" style="224"/>
  </cols>
  <sheetData>
    <row r="1" spans="6:7" ht="15.75" customHeight="1">
      <c r="F1" s="970" t="s">
        <v>613</v>
      </c>
      <c r="G1" s="970"/>
    </row>
    <row r="2" spans="6:7" ht="15.75" customHeight="1">
      <c r="F2" s="970"/>
      <c r="G2" s="970"/>
    </row>
    <row r="3" spans="6:7" s="220" customFormat="1">
      <c r="F3" s="218" t="s">
        <v>614</v>
      </c>
      <c r="G3" s="219"/>
    </row>
    <row r="4" spans="6:7" s="225" customFormat="1">
      <c r="F4" s="226" t="s">
        <v>615</v>
      </c>
      <c r="G4" s="226" t="s">
        <v>616</v>
      </c>
    </row>
    <row r="5" spans="6:7">
      <c r="F5" s="227">
        <v>101</v>
      </c>
      <c r="G5" s="207" t="s">
        <v>617</v>
      </c>
    </row>
    <row r="6" spans="6:7">
      <c r="F6" s="227">
        <v>1011</v>
      </c>
      <c r="G6" s="207" t="s">
        <v>618</v>
      </c>
    </row>
    <row r="7" spans="6:7">
      <c r="F7" s="227">
        <v>1015</v>
      </c>
      <c r="G7" s="207" t="s">
        <v>619</v>
      </c>
    </row>
    <row r="8" spans="6:7">
      <c r="F8" s="227">
        <v>102</v>
      </c>
      <c r="G8" s="207" t="s">
        <v>620</v>
      </c>
    </row>
    <row r="9" spans="6:7">
      <c r="F9" s="227">
        <v>1021</v>
      </c>
      <c r="G9" s="207" t="s">
        <v>618</v>
      </c>
    </row>
    <row r="10" spans="6:7">
      <c r="F10" s="227">
        <v>1025</v>
      </c>
      <c r="G10" s="207" t="s">
        <v>619</v>
      </c>
    </row>
    <row r="11" spans="6:7">
      <c r="F11" s="227">
        <v>103</v>
      </c>
      <c r="G11" s="207" t="s">
        <v>621</v>
      </c>
    </row>
    <row r="12" spans="6:7">
      <c r="F12" s="227">
        <v>104</v>
      </c>
      <c r="G12" s="207" t="s">
        <v>622</v>
      </c>
    </row>
    <row r="13" spans="6:7">
      <c r="F13" s="227">
        <v>1041</v>
      </c>
      <c r="G13" s="207" t="s">
        <v>622</v>
      </c>
    </row>
    <row r="14" spans="6:7">
      <c r="F14" s="227">
        <v>1049</v>
      </c>
      <c r="G14" s="207" t="s">
        <v>623</v>
      </c>
    </row>
    <row r="15" spans="6:7">
      <c r="F15" s="227">
        <v>106</v>
      </c>
      <c r="G15" s="207" t="s">
        <v>624</v>
      </c>
    </row>
    <row r="16" spans="6:7">
      <c r="F16" s="227">
        <v>1061</v>
      </c>
      <c r="G16" s="207" t="s">
        <v>625</v>
      </c>
    </row>
    <row r="17" spans="6:7">
      <c r="F17" s="227">
        <v>10611</v>
      </c>
      <c r="G17" s="207" t="s">
        <v>626</v>
      </c>
    </row>
    <row r="18" spans="6:7">
      <c r="F18" s="227">
        <v>10612</v>
      </c>
      <c r="G18" s="207" t="s">
        <v>627</v>
      </c>
    </row>
    <row r="19" spans="6:7">
      <c r="F19" s="227">
        <v>1062</v>
      </c>
      <c r="G19" s="207" t="s">
        <v>628</v>
      </c>
    </row>
    <row r="20" spans="6:7">
      <c r="F20" s="227">
        <v>10621</v>
      </c>
      <c r="G20" s="207" t="s">
        <v>629</v>
      </c>
    </row>
    <row r="21" spans="6:7">
      <c r="F21" s="227">
        <v>10622</v>
      </c>
      <c r="G21" s="207" t="s">
        <v>630</v>
      </c>
    </row>
    <row r="22" spans="6:7" s="225" customFormat="1">
      <c r="F22" s="228" t="s">
        <v>631</v>
      </c>
      <c r="G22" s="226" t="s">
        <v>632</v>
      </c>
    </row>
    <row r="23" spans="6:7">
      <c r="F23" s="227">
        <v>112</v>
      </c>
      <c r="G23" s="207" t="s">
        <v>633</v>
      </c>
    </row>
    <row r="24" spans="6:7">
      <c r="F24" s="227">
        <v>118</v>
      </c>
      <c r="G24" s="207" t="s">
        <v>634</v>
      </c>
    </row>
    <row r="25" spans="6:7" s="225" customFormat="1">
      <c r="F25" s="228" t="s">
        <v>635</v>
      </c>
      <c r="G25" s="226" t="s">
        <v>636</v>
      </c>
    </row>
    <row r="26" spans="6:7">
      <c r="F26" s="227">
        <v>121</v>
      </c>
      <c r="G26" s="207" t="s">
        <v>637</v>
      </c>
    </row>
    <row r="27" spans="6:7">
      <c r="F27" s="227">
        <v>1211</v>
      </c>
      <c r="G27" s="207" t="s">
        <v>638</v>
      </c>
    </row>
    <row r="28" spans="6:7">
      <c r="F28" s="227">
        <v>1213</v>
      </c>
      <c r="G28" s="207" t="s">
        <v>639</v>
      </c>
    </row>
    <row r="29" spans="6:7">
      <c r="F29" s="227">
        <v>1214</v>
      </c>
      <c r="G29" s="207" t="s">
        <v>640</v>
      </c>
    </row>
    <row r="30" spans="6:7">
      <c r="F30" s="227">
        <v>1218</v>
      </c>
      <c r="G30" s="207" t="s">
        <v>641</v>
      </c>
    </row>
    <row r="31" spans="6:7">
      <c r="F31" s="227">
        <v>128</v>
      </c>
      <c r="G31" s="207" t="s">
        <v>642</v>
      </c>
    </row>
    <row r="32" spans="6:7">
      <c r="F32" s="227">
        <v>1281</v>
      </c>
      <c r="G32" s="207" t="s">
        <v>643</v>
      </c>
    </row>
    <row r="33" spans="6:7">
      <c r="F33" s="227">
        <v>1289</v>
      </c>
      <c r="G33" s="207" t="s">
        <v>644</v>
      </c>
    </row>
    <row r="34" spans="6:7">
      <c r="F34" s="227">
        <v>129</v>
      </c>
      <c r="G34" s="207" t="s">
        <v>645</v>
      </c>
    </row>
    <row r="35" spans="6:7">
      <c r="F35" s="227">
        <v>1291</v>
      </c>
      <c r="G35" s="207" t="s">
        <v>646</v>
      </c>
    </row>
    <row r="36" spans="6:7">
      <c r="F36" s="227">
        <v>1293</v>
      </c>
      <c r="G36" s="207" t="s">
        <v>647</v>
      </c>
    </row>
    <row r="37" spans="6:7">
      <c r="F37" s="227">
        <v>1294</v>
      </c>
      <c r="G37" s="207" t="s">
        <v>648</v>
      </c>
    </row>
    <row r="38" spans="6:7">
      <c r="F38" s="227">
        <v>1298</v>
      </c>
      <c r="G38" s="207" t="s">
        <v>649</v>
      </c>
    </row>
    <row r="39" spans="6:7" s="225" customFormat="1">
      <c r="F39" s="228" t="s">
        <v>650</v>
      </c>
      <c r="G39" s="226" t="s">
        <v>651</v>
      </c>
    </row>
    <row r="40" spans="6:7">
      <c r="F40" s="227">
        <v>131</v>
      </c>
      <c r="G40" s="207" t="s">
        <v>652</v>
      </c>
    </row>
    <row r="41" spans="6:7">
      <c r="F41" s="227">
        <v>139</v>
      </c>
      <c r="G41" s="207" t="s">
        <v>653</v>
      </c>
    </row>
    <row r="42" spans="6:7" s="225" customFormat="1">
      <c r="F42" s="228" t="s">
        <v>654</v>
      </c>
      <c r="G42" s="226" t="s">
        <v>655</v>
      </c>
    </row>
    <row r="43" spans="6:7">
      <c r="F43" s="227">
        <v>141</v>
      </c>
      <c r="G43" s="207" t="s">
        <v>656</v>
      </c>
    </row>
    <row r="44" spans="6:7">
      <c r="F44" s="227">
        <v>1411</v>
      </c>
      <c r="G44" s="207" t="s">
        <v>253</v>
      </c>
    </row>
    <row r="45" spans="6:7">
      <c r="F45" s="227">
        <v>1412</v>
      </c>
      <c r="G45" s="207" t="s">
        <v>657</v>
      </c>
    </row>
    <row r="46" spans="6:7">
      <c r="F46" s="227">
        <v>1413</v>
      </c>
      <c r="G46" s="207" t="s">
        <v>658</v>
      </c>
    </row>
    <row r="47" spans="6:7">
      <c r="F47" s="227">
        <v>1414</v>
      </c>
      <c r="G47" s="207" t="s">
        <v>659</v>
      </c>
    </row>
    <row r="48" spans="6:7">
      <c r="F48" s="227">
        <v>1415</v>
      </c>
      <c r="G48" s="207" t="s">
        <v>252</v>
      </c>
    </row>
    <row r="49" spans="6:7">
      <c r="F49" s="227">
        <v>1416</v>
      </c>
      <c r="G49" s="207" t="s">
        <v>660</v>
      </c>
    </row>
    <row r="50" spans="6:7">
      <c r="F50" s="227">
        <v>1417</v>
      </c>
      <c r="G50" s="207" t="s">
        <v>661</v>
      </c>
    </row>
    <row r="51" spans="6:7">
      <c r="F51" s="227">
        <v>1418</v>
      </c>
      <c r="G51" s="207" t="s">
        <v>251</v>
      </c>
    </row>
    <row r="52" spans="6:7">
      <c r="F52" s="227">
        <v>148</v>
      </c>
      <c r="G52" s="207" t="s">
        <v>662</v>
      </c>
    </row>
    <row r="53" spans="6:7" s="225" customFormat="1">
      <c r="F53" s="228" t="s">
        <v>663</v>
      </c>
      <c r="G53" s="226" t="s">
        <v>664</v>
      </c>
    </row>
    <row r="54" spans="6:7">
      <c r="F54" s="227">
        <v>154</v>
      </c>
      <c r="G54" s="207" t="s">
        <v>665</v>
      </c>
    </row>
    <row r="55" spans="6:7">
      <c r="F55" s="227">
        <v>158</v>
      </c>
      <c r="G55" s="207" t="s">
        <v>666</v>
      </c>
    </row>
    <row r="56" spans="6:7" s="225" customFormat="1">
      <c r="F56" s="228" t="s">
        <v>667</v>
      </c>
      <c r="G56" s="226" t="s">
        <v>668</v>
      </c>
    </row>
    <row r="57" spans="6:7">
      <c r="F57" s="227">
        <v>161</v>
      </c>
      <c r="G57" s="207" t="s">
        <v>669</v>
      </c>
    </row>
    <row r="58" spans="6:7">
      <c r="F58" s="227">
        <v>162</v>
      </c>
      <c r="G58" s="207" t="s">
        <v>670</v>
      </c>
    </row>
    <row r="59" spans="6:7">
      <c r="F59" s="227">
        <v>163</v>
      </c>
      <c r="G59" s="207" t="s">
        <v>671</v>
      </c>
    </row>
    <row r="60" spans="6:7">
      <c r="F60" s="227">
        <v>164</v>
      </c>
      <c r="G60" s="207" t="s">
        <v>672</v>
      </c>
    </row>
    <row r="61" spans="6:7">
      <c r="F61" s="227">
        <v>165</v>
      </c>
      <c r="G61" s="207" t="s">
        <v>673</v>
      </c>
    </row>
    <row r="62" spans="6:7">
      <c r="F62" s="227">
        <v>167</v>
      </c>
      <c r="G62" s="207" t="s">
        <v>674</v>
      </c>
    </row>
    <row r="63" spans="6:7">
      <c r="F63" s="227">
        <v>1671</v>
      </c>
      <c r="G63" s="207" t="s">
        <v>675</v>
      </c>
    </row>
    <row r="64" spans="6:7">
      <c r="F64" s="227">
        <v>1672</v>
      </c>
      <c r="G64" s="207" t="s">
        <v>676</v>
      </c>
    </row>
    <row r="65" spans="6:7">
      <c r="F65" s="227">
        <v>1679</v>
      </c>
      <c r="G65" s="207" t="s">
        <v>677</v>
      </c>
    </row>
    <row r="66" spans="6:7">
      <c r="F66" s="227">
        <v>168</v>
      </c>
      <c r="G66" s="207" t="s">
        <v>678</v>
      </c>
    </row>
    <row r="67" spans="6:7">
      <c r="F67" s="227">
        <v>169</v>
      </c>
      <c r="G67" s="207" t="s">
        <v>679</v>
      </c>
    </row>
    <row r="68" spans="6:7" s="225" customFormat="1">
      <c r="F68" s="228" t="s">
        <v>680</v>
      </c>
      <c r="G68" s="226" t="s">
        <v>681</v>
      </c>
    </row>
    <row r="69" spans="6:7">
      <c r="F69" s="227">
        <v>171</v>
      </c>
      <c r="G69" s="207" t="s">
        <v>682</v>
      </c>
    </row>
    <row r="70" spans="6:7">
      <c r="F70" s="227">
        <v>172</v>
      </c>
      <c r="G70" s="207" t="s">
        <v>683</v>
      </c>
    </row>
    <row r="71" spans="6:7">
      <c r="F71" s="227">
        <v>178</v>
      </c>
      <c r="G71" s="207" t="s">
        <v>684</v>
      </c>
    </row>
    <row r="72" spans="6:7" s="225" customFormat="1">
      <c r="F72" s="228">
        <v>18</v>
      </c>
      <c r="G72" s="226" t="s">
        <v>685</v>
      </c>
    </row>
    <row r="73" spans="6:7">
      <c r="F73" s="227">
        <v>181</v>
      </c>
      <c r="G73" s="207" t="s">
        <v>686</v>
      </c>
    </row>
    <row r="74" spans="6:7">
      <c r="F74" s="227">
        <v>182</v>
      </c>
      <c r="G74" s="207" t="s">
        <v>687</v>
      </c>
    </row>
    <row r="75" spans="6:7">
      <c r="F75" s="227">
        <v>183</v>
      </c>
      <c r="G75" s="207" t="s">
        <v>688</v>
      </c>
    </row>
    <row r="76" spans="6:7">
      <c r="F76" s="227">
        <v>185</v>
      </c>
      <c r="G76" s="207" t="s">
        <v>689</v>
      </c>
    </row>
    <row r="77" spans="6:7">
      <c r="F77" s="227">
        <v>1851</v>
      </c>
      <c r="G77" s="207" t="s">
        <v>690</v>
      </c>
    </row>
    <row r="78" spans="6:7">
      <c r="F78" s="227">
        <v>1852</v>
      </c>
      <c r="G78" s="207" t="s">
        <v>691</v>
      </c>
    </row>
    <row r="79" spans="6:7">
      <c r="F79" s="227">
        <v>186</v>
      </c>
      <c r="G79" s="207" t="s">
        <v>692</v>
      </c>
    </row>
    <row r="80" spans="6:7">
      <c r="F80" s="227">
        <v>1861</v>
      </c>
      <c r="G80" s="207" t="s">
        <v>693</v>
      </c>
    </row>
    <row r="81" spans="6:7">
      <c r="F81" s="227">
        <v>1862</v>
      </c>
      <c r="G81" s="207" t="s">
        <v>694</v>
      </c>
    </row>
    <row r="82" spans="6:7">
      <c r="F82" s="227">
        <v>1863</v>
      </c>
      <c r="G82" s="207" t="s">
        <v>695</v>
      </c>
    </row>
    <row r="83" spans="6:7">
      <c r="F83" s="227">
        <v>1865</v>
      </c>
      <c r="G83" s="207" t="s">
        <v>696</v>
      </c>
    </row>
    <row r="84" spans="6:7">
      <c r="F84" s="227">
        <v>1868</v>
      </c>
      <c r="G84" s="207" t="s">
        <v>697</v>
      </c>
    </row>
    <row r="85" spans="6:7">
      <c r="F85" s="227">
        <v>187</v>
      </c>
      <c r="G85" s="207" t="s">
        <v>698</v>
      </c>
    </row>
    <row r="86" spans="6:7">
      <c r="F86" s="227">
        <v>1871</v>
      </c>
      <c r="G86" s="207" t="s">
        <v>699</v>
      </c>
    </row>
    <row r="87" spans="6:7">
      <c r="F87" s="227">
        <v>1872</v>
      </c>
      <c r="G87" s="207" t="s">
        <v>700</v>
      </c>
    </row>
    <row r="88" spans="6:7">
      <c r="F88" s="227">
        <v>1873</v>
      </c>
      <c r="G88" s="207" t="s">
        <v>701</v>
      </c>
    </row>
    <row r="89" spans="6:7">
      <c r="F89" s="227">
        <v>1876</v>
      </c>
      <c r="G89" s="207" t="s">
        <v>702</v>
      </c>
    </row>
    <row r="90" spans="6:7">
      <c r="F90" s="227">
        <v>188</v>
      </c>
      <c r="G90" s="207" t="s">
        <v>703</v>
      </c>
    </row>
    <row r="91" spans="6:7" s="225" customFormat="1">
      <c r="F91" s="228">
        <v>19</v>
      </c>
      <c r="G91" s="226" t="s">
        <v>704</v>
      </c>
    </row>
    <row r="92" spans="6:7">
      <c r="F92" s="227">
        <v>191</v>
      </c>
      <c r="G92" s="207" t="s">
        <v>705</v>
      </c>
    </row>
    <row r="93" spans="6:7">
      <c r="F93" s="227">
        <v>192</v>
      </c>
      <c r="G93" s="207" t="s">
        <v>706</v>
      </c>
    </row>
    <row r="94" spans="6:7">
      <c r="F94" s="227">
        <v>194</v>
      </c>
      <c r="G94" s="207" t="s">
        <v>266</v>
      </c>
    </row>
    <row r="95" spans="6:7">
      <c r="F95" s="227">
        <v>196</v>
      </c>
      <c r="G95" s="207" t="s">
        <v>707</v>
      </c>
    </row>
    <row r="96" spans="6:7">
      <c r="F96" s="227">
        <v>198</v>
      </c>
      <c r="G96" s="207" t="s">
        <v>708</v>
      </c>
    </row>
    <row r="97" spans="6:7">
      <c r="F97" s="227">
        <v>1981</v>
      </c>
      <c r="G97" s="207" t="s">
        <v>268</v>
      </c>
    </row>
    <row r="98" spans="6:7">
      <c r="F98" s="227">
        <v>1984</v>
      </c>
      <c r="G98" s="207" t="s">
        <v>709</v>
      </c>
    </row>
    <row r="99" spans="6:7">
      <c r="F99" s="227">
        <v>1988</v>
      </c>
      <c r="G99" s="207" t="s">
        <v>710</v>
      </c>
    </row>
    <row r="100" spans="6:7" s="220" customFormat="1">
      <c r="F100" s="218" t="s">
        <v>711</v>
      </c>
      <c r="G100" s="219"/>
    </row>
    <row r="101" spans="6:7" s="225" customFormat="1">
      <c r="F101" s="228">
        <v>20</v>
      </c>
      <c r="G101" s="226" t="s">
        <v>712</v>
      </c>
    </row>
    <row r="102" spans="6:7">
      <c r="F102" s="227">
        <v>201</v>
      </c>
      <c r="G102" s="207" t="s">
        <v>713</v>
      </c>
    </row>
    <row r="103" spans="6:7">
      <c r="F103" s="227">
        <v>2011</v>
      </c>
      <c r="G103" s="207" t="s">
        <v>714</v>
      </c>
    </row>
    <row r="104" spans="6:7">
      <c r="F104" s="227">
        <v>2012</v>
      </c>
      <c r="G104" s="207" t="s">
        <v>715</v>
      </c>
    </row>
    <row r="105" spans="6:7">
      <c r="F105" s="227">
        <v>2013</v>
      </c>
      <c r="G105" s="207" t="s">
        <v>716</v>
      </c>
    </row>
    <row r="106" spans="6:7">
      <c r="F106" s="227">
        <v>2014</v>
      </c>
      <c r="G106" s="207" t="s">
        <v>717</v>
      </c>
    </row>
    <row r="107" spans="6:7">
      <c r="F107" s="227">
        <v>2017</v>
      </c>
      <c r="G107" s="207" t="s">
        <v>718</v>
      </c>
    </row>
    <row r="108" spans="6:7">
      <c r="F108" s="227">
        <v>202</v>
      </c>
      <c r="G108" s="207" t="s">
        <v>10</v>
      </c>
    </row>
    <row r="109" spans="6:7">
      <c r="F109" s="227">
        <v>203</v>
      </c>
      <c r="G109" s="207" t="s">
        <v>12</v>
      </c>
    </row>
    <row r="110" spans="6:7">
      <c r="F110" s="227">
        <v>204</v>
      </c>
      <c r="G110" s="207" t="s">
        <v>719</v>
      </c>
    </row>
    <row r="111" spans="6:7">
      <c r="F111" s="227">
        <v>205</v>
      </c>
      <c r="G111" s="207" t="s">
        <v>720</v>
      </c>
    </row>
    <row r="112" spans="6:7" s="225" customFormat="1">
      <c r="F112" s="228">
        <v>21</v>
      </c>
      <c r="G112" s="226" t="s">
        <v>721</v>
      </c>
    </row>
    <row r="113" spans="6:7">
      <c r="F113" s="227">
        <v>212</v>
      </c>
      <c r="G113" s="207" t="s">
        <v>715</v>
      </c>
    </row>
    <row r="114" spans="6:7">
      <c r="F114" s="227">
        <v>2121</v>
      </c>
      <c r="G114" s="207" t="s">
        <v>715</v>
      </c>
    </row>
    <row r="115" spans="6:7">
      <c r="F115" s="227">
        <v>2122</v>
      </c>
      <c r="G115" s="207" t="s">
        <v>722</v>
      </c>
    </row>
    <row r="116" spans="6:7">
      <c r="F116" s="227">
        <v>2123</v>
      </c>
      <c r="G116" s="207" t="s">
        <v>723</v>
      </c>
    </row>
    <row r="117" spans="6:7">
      <c r="F117" s="227">
        <v>2128</v>
      </c>
      <c r="G117" s="207" t="s">
        <v>724</v>
      </c>
    </row>
    <row r="118" spans="6:7">
      <c r="F118" s="227">
        <v>213</v>
      </c>
      <c r="G118" s="207" t="s">
        <v>716</v>
      </c>
    </row>
    <row r="119" spans="6:7">
      <c r="F119" s="227">
        <v>2131</v>
      </c>
      <c r="G119" s="207" t="s">
        <v>725</v>
      </c>
    </row>
    <row r="120" spans="6:7">
      <c r="F120" s="227">
        <v>2132</v>
      </c>
      <c r="G120" s="207" t="s">
        <v>726</v>
      </c>
    </row>
    <row r="121" spans="6:7">
      <c r="F121" s="227">
        <v>214</v>
      </c>
      <c r="G121" s="207" t="s">
        <v>717</v>
      </c>
    </row>
    <row r="122" spans="6:7">
      <c r="F122" s="227">
        <v>218</v>
      </c>
      <c r="G122" s="207" t="s">
        <v>727</v>
      </c>
    </row>
    <row r="123" spans="6:7">
      <c r="F123" s="227">
        <v>2181</v>
      </c>
      <c r="G123" s="207" t="s">
        <v>728</v>
      </c>
    </row>
    <row r="124" spans="6:7">
      <c r="F124" s="227">
        <v>219</v>
      </c>
      <c r="G124" s="207" t="s">
        <v>729</v>
      </c>
    </row>
    <row r="125" spans="6:7">
      <c r="F125" s="227">
        <v>2193</v>
      </c>
      <c r="G125" s="207" t="s">
        <v>730</v>
      </c>
    </row>
    <row r="126" spans="6:7">
      <c r="F126" s="227">
        <v>2198</v>
      </c>
      <c r="G126" s="207" t="s">
        <v>727</v>
      </c>
    </row>
    <row r="127" spans="6:7" s="229" customFormat="1">
      <c r="F127" s="230">
        <v>22</v>
      </c>
      <c r="G127" s="231" t="s">
        <v>731</v>
      </c>
    </row>
    <row r="128" spans="6:7">
      <c r="F128" s="227">
        <v>221</v>
      </c>
      <c r="G128" s="207" t="s">
        <v>732</v>
      </c>
    </row>
    <row r="129" spans="6:7">
      <c r="F129" s="227">
        <v>2211</v>
      </c>
      <c r="G129" s="207" t="s">
        <v>733</v>
      </c>
    </row>
    <row r="130" spans="6:7">
      <c r="F130" s="227">
        <v>2212</v>
      </c>
      <c r="G130" s="207" t="s">
        <v>734</v>
      </c>
    </row>
    <row r="131" spans="6:7">
      <c r="F131" s="227">
        <v>2218</v>
      </c>
      <c r="G131" s="207" t="s">
        <v>735</v>
      </c>
    </row>
    <row r="132" spans="6:7">
      <c r="F132" s="227">
        <v>222</v>
      </c>
      <c r="G132" s="207" t="s">
        <v>736</v>
      </c>
    </row>
    <row r="133" spans="6:7">
      <c r="F133" s="227">
        <v>2221</v>
      </c>
      <c r="G133" s="207" t="s">
        <v>737</v>
      </c>
    </row>
    <row r="134" spans="6:7">
      <c r="F134" s="227">
        <v>2228</v>
      </c>
      <c r="G134" s="207" t="s">
        <v>738</v>
      </c>
    </row>
    <row r="135" spans="6:7">
      <c r="F135" s="227">
        <v>223</v>
      </c>
      <c r="G135" s="207" t="s">
        <v>739</v>
      </c>
    </row>
    <row r="136" spans="6:7">
      <c r="F136" s="227">
        <v>2231</v>
      </c>
      <c r="G136" s="207" t="s">
        <v>740</v>
      </c>
    </row>
    <row r="137" spans="6:7">
      <c r="F137" s="227">
        <v>2232</v>
      </c>
      <c r="G137" s="207" t="s">
        <v>741</v>
      </c>
    </row>
    <row r="138" spans="6:7">
      <c r="F138" s="227">
        <v>2234</v>
      </c>
      <c r="G138" s="207" t="s">
        <v>742</v>
      </c>
    </row>
    <row r="139" spans="6:7">
      <c r="F139" s="227">
        <v>2235</v>
      </c>
      <c r="G139" s="207" t="s">
        <v>743</v>
      </c>
    </row>
    <row r="140" spans="6:7">
      <c r="F140" s="227">
        <v>2238</v>
      </c>
      <c r="G140" s="207" t="s">
        <v>744</v>
      </c>
    </row>
    <row r="141" spans="6:7">
      <c r="F141" s="227">
        <v>224</v>
      </c>
      <c r="G141" s="207" t="s">
        <v>745</v>
      </c>
    </row>
    <row r="142" spans="6:7">
      <c r="F142" s="227">
        <v>2241</v>
      </c>
      <c r="G142" s="207" t="s">
        <v>746</v>
      </c>
    </row>
    <row r="143" spans="6:7">
      <c r="F143" s="227">
        <v>2245</v>
      </c>
      <c r="G143" s="207" t="s">
        <v>747</v>
      </c>
    </row>
    <row r="144" spans="6:7">
      <c r="F144" s="227">
        <v>2248</v>
      </c>
      <c r="G144" s="207" t="s">
        <v>748</v>
      </c>
    </row>
    <row r="145" spans="6:7">
      <c r="F145" s="227">
        <v>226</v>
      </c>
      <c r="G145" s="207" t="s">
        <v>749</v>
      </c>
    </row>
    <row r="146" spans="6:7">
      <c r="F146" s="227">
        <v>2261</v>
      </c>
      <c r="G146" s="207" t="s">
        <v>750</v>
      </c>
    </row>
    <row r="147" spans="6:7">
      <c r="F147" s="227">
        <v>228</v>
      </c>
      <c r="G147" s="207" t="s">
        <v>735</v>
      </c>
    </row>
    <row r="148" spans="6:7">
      <c r="F148" s="227">
        <v>2281</v>
      </c>
      <c r="G148" s="207" t="s">
        <v>751</v>
      </c>
    </row>
    <row r="149" spans="6:7">
      <c r="F149" s="227">
        <v>2285</v>
      </c>
      <c r="G149" s="207" t="s">
        <v>752</v>
      </c>
    </row>
    <row r="150" spans="6:7">
      <c r="F150" s="227">
        <v>2286</v>
      </c>
      <c r="G150" s="207" t="s">
        <v>753</v>
      </c>
    </row>
    <row r="151" spans="6:7">
      <c r="F151" s="227">
        <v>229</v>
      </c>
      <c r="G151" s="207" t="s">
        <v>754</v>
      </c>
    </row>
    <row r="152" spans="6:7">
      <c r="F152" s="227">
        <v>2291</v>
      </c>
      <c r="G152" s="207" t="s">
        <v>732</v>
      </c>
    </row>
    <row r="153" spans="6:7">
      <c r="F153" s="227">
        <v>2292</v>
      </c>
      <c r="G153" s="207" t="s">
        <v>736</v>
      </c>
    </row>
    <row r="154" spans="6:7">
      <c r="F154" s="227">
        <v>2298</v>
      </c>
      <c r="G154" s="207" t="s">
        <v>755</v>
      </c>
    </row>
    <row r="155" spans="6:7" s="229" customFormat="1">
      <c r="F155" s="232" t="s">
        <v>756</v>
      </c>
      <c r="G155" s="230" t="s">
        <v>757</v>
      </c>
    </row>
    <row r="156" spans="6:7">
      <c r="F156" s="227">
        <v>231</v>
      </c>
      <c r="G156" s="207" t="s">
        <v>758</v>
      </c>
    </row>
    <row r="157" spans="6:7">
      <c r="F157" s="227">
        <v>2311</v>
      </c>
      <c r="G157" s="207" t="s">
        <v>759</v>
      </c>
    </row>
    <row r="158" spans="6:7">
      <c r="F158" s="227">
        <v>2312</v>
      </c>
      <c r="G158" s="207" t="s">
        <v>760</v>
      </c>
    </row>
    <row r="159" spans="6:7">
      <c r="F159" s="227">
        <v>2313</v>
      </c>
      <c r="G159" s="207" t="s">
        <v>761</v>
      </c>
    </row>
    <row r="160" spans="6:7">
      <c r="F160" s="227">
        <v>2314</v>
      </c>
      <c r="G160" s="207" t="s">
        <v>762</v>
      </c>
    </row>
    <row r="161" spans="6:7">
      <c r="F161" s="227">
        <v>2315</v>
      </c>
      <c r="G161" s="207" t="s">
        <v>763</v>
      </c>
    </row>
    <row r="162" spans="6:7">
      <c r="F162" s="227">
        <v>2316</v>
      </c>
      <c r="G162" s="207" t="s">
        <v>764</v>
      </c>
    </row>
    <row r="163" spans="6:7">
      <c r="F163" s="227">
        <v>2317</v>
      </c>
      <c r="G163" s="207" t="s">
        <v>765</v>
      </c>
    </row>
    <row r="164" spans="6:7">
      <c r="F164" s="227">
        <v>2318</v>
      </c>
      <c r="G164" s="207" t="s">
        <v>766</v>
      </c>
    </row>
    <row r="165" spans="6:7">
      <c r="F165" s="227">
        <v>232</v>
      </c>
      <c r="G165" s="207" t="s">
        <v>767</v>
      </c>
    </row>
    <row r="166" spans="6:7">
      <c r="F166" s="227">
        <v>2321</v>
      </c>
      <c r="G166" s="207" t="s">
        <v>759</v>
      </c>
    </row>
    <row r="167" spans="6:7">
      <c r="F167" s="227">
        <v>2322</v>
      </c>
      <c r="G167" s="207" t="s">
        <v>760</v>
      </c>
    </row>
    <row r="168" spans="6:7">
      <c r="F168" s="227">
        <v>2323</v>
      </c>
      <c r="G168" s="207" t="s">
        <v>761</v>
      </c>
    </row>
    <row r="169" spans="6:7">
      <c r="F169" s="227">
        <v>2324</v>
      </c>
      <c r="G169" s="207" t="s">
        <v>762</v>
      </c>
    </row>
    <row r="170" spans="6:7">
      <c r="F170" s="227">
        <v>2325</v>
      </c>
      <c r="G170" s="207" t="s">
        <v>763</v>
      </c>
    </row>
    <row r="171" spans="6:7">
      <c r="F171" s="227">
        <v>2326</v>
      </c>
      <c r="G171" s="207" t="s">
        <v>764</v>
      </c>
    </row>
    <row r="172" spans="6:7">
      <c r="F172" s="227">
        <v>2327</v>
      </c>
      <c r="G172" s="207" t="s">
        <v>765</v>
      </c>
    </row>
    <row r="173" spans="6:7">
      <c r="F173" s="227">
        <v>2328</v>
      </c>
      <c r="G173" s="207" t="s">
        <v>768</v>
      </c>
    </row>
    <row r="174" spans="6:7">
      <c r="F174" s="227">
        <v>233</v>
      </c>
      <c r="G174" s="207" t="s">
        <v>769</v>
      </c>
    </row>
    <row r="175" spans="6:7">
      <c r="F175" s="227">
        <v>2331</v>
      </c>
      <c r="G175" s="207" t="s">
        <v>770</v>
      </c>
    </row>
    <row r="176" spans="6:7">
      <c r="F176" s="227">
        <v>2332</v>
      </c>
      <c r="G176" s="207" t="s">
        <v>771</v>
      </c>
    </row>
    <row r="177" spans="6:7">
      <c r="F177" s="227">
        <v>2333</v>
      </c>
      <c r="G177" s="207" t="s">
        <v>772</v>
      </c>
    </row>
    <row r="178" spans="6:7">
      <c r="F178" s="227">
        <v>2334</v>
      </c>
      <c r="G178" s="207" t="s">
        <v>773</v>
      </c>
    </row>
    <row r="179" spans="6:7">
      <c r="F179" s="227">
        <v>2335</v>
      </c>
      <c r="G179" s="207" t="s">
        <v>774</v>
      </c>
    </row>
    <row r="180" spans="6:7">
      <c r="F180" s="227">
        <v>2337</v>
      </c>
      <c r="G180" s="207" t="s">
        <v>775</v>
      </c>
    </row>
    <row r="181" spans="6:7">
      <c r="F181" s="227">
        <v>2338</v>
      </c>
      <c r="G181" s="207" t="s">
        <v>776</v>
      </c>
    </row>
    <row r="182" spans="6:7">
      <c r="F182" s="227">
        <v>2334</v>
      </c>
      <c r="G182" s="207" t="s">
        <v>777</v>
      </c>
    </row>
    <row r="183" spans="6:7">
      <c r="F183" s="227">
        <v>2341</v>
      </c>
      <c r="G183" s="207" t="s">
        <v>778</v>
      </c>
    </row>
    <row r="184" spans="6:7">
      <c r="F184" s="227">
        <v>2342</v>
      </c>
      <c r="G184" s="207" t="s">
        <v>779</v>
      </c>
    </row>
    <row r="185" spans="6:7">
      <c r="F185" s="227">
        <v>2343</v>
      </c>
      <c r="G185" s="207" t="s">
        <v>780</v>
      </c>
    </row>
    <row r="186" spans="6:7">
      <c r="F186" s="227">
        <v>2344</v>
      </c>
      <c r="G186" s="207" t="s">
        <v>781</v>
      </c>
    </row>
    <row r="187" spans="6:7">
      <c r="F187" s="227">
        <v>2345</v>
      </c>
      <c r="G187" s="207" t="s">
        <v>782</v>
      </c>
    </row>
    <row r="188" spans="6:7">
      <c r="F188" s="227">
        <v>235</v>
      </c>
      <c r="G188" s="207" t="s">
        <v>783</v>
      </c>
    </row>
    <row r="189" spans="6:7">
      <c r="F189" s="227">
        <v>2351</v>
      </c>
      <c r="G189" s="207" t="s">
        <v>784</v>
      </c>
    </row>
    <row r="190" spans="6:7">
      <c r="F190" s="227">
        <v>2358</v>
      </c>
      <c r="G190" s="207" t="s">
        <v>785</v>
      </c>
    </row>
    <row r="191" spans="6:7">
      <c r="F191" s="227">
        <v>238</v>
      </c>
      <c r="G191" s="207" t="s">
        <v>786</v>
      </c>
    </row>
    <row r="192" spans="6:7">
      <c r="F192" s="233">
        <v>2381</v>
      </c>
      <c r="G192" s="207" t="s">
        <v>787</v>
      </c>
    </row>
    <row r="193" spans="6:7">
      <c r="F193" s="227">
        <v>2382</v>
      </c>
      <c r="G193" s="207" t="s">
        <v>788</v>
      </c>
    </row>
    <row r="194" spans="6:7">
      <c r="F194" s="227">
        <v>239</v>
      </c>
      <c r="G194" s="207" t="s">
        <v>789</v>
      </c>
    </row>
    <row r="195" spans="6:7">
      <c r="F195" s="227">
        <v>2391</v>
      </c>
      <c r="G195" s="207" t="s">
        <v>790</v>
      </c>
    </row>
    <row r="196" spans="6:7">
      <c r="F196" s="227">
        <v>2392</v>
      </c>
      <c r="G196" s="207" t="s">
        <v>791</v>
      </c>
    </row>
    <row r="197" spans="6:7">
      <c r="F197" s="227">
        <v>2393</v>
      </c>
      <c r="G197" s="207" t="s">
        <v>792</v>
      </c>
    </row>
    <row r="198" spans="6:7">
      <c r="F198" s="227">
        <v>2394</v>
      </c>
      <c r="G198" s="207" t="s">
        <v>793</v>
      </c>
    </row>
    <row r="199" spans="6:7">
      <c r="F199" s="227">
        <v>2395</v>
      </c>
      <c r="G199" s="207" t="s">
        <v>794</v>
      </c>
    </row>
    <row r="200" spans="6:7">
      <c r="F200" s="227">
        <v>2396</v>
      </c>
      <c r="G200" s="207" t="s">
        <v>795</v>
      </c>
    </row>
    <row r="201" spans="6:7">
      <c r="F201" s="227">
        <v>2398</v>
      </c>
      <c r="G201" s="207" t="s">
        <v>796</v>
      </c>
    </row>
    <row r="202" spans="6:7" s="229" customFormat="1">
      <c r="F202" s="230" t="s">
        <v>797</v>
      </c>
      <c r="G202" s="231" t="s">
        <v>798</v>
      </c>
    </row>
    <row r="203" spans="6:7">
      <c r="F203" s="227">
        <v>241</v>
      </c>
      <c r="G203" s="207" t="s">
        <v>799</v>
      </c>
    </row>
    <row r="204" spans="6:7">
      <c r="F204" s="227">
        <v>2411</v>
      </c>
      <c r="G204" s="207" t="s">
        <v>800</v>
      </c>
    </row>
    <row r="205" spans="6:7">
      <c r="F205" s="227">
        <v>2412</v>
      </c>
      <c r="G205" s="207" t="s">
        <v>801</v>
      </c>
    </row>
    <row r="206" spans="6:7">
      <c r="F206" s="227">
        <v>2413</v>
      </c>
      <c r="G206" s="207" t="s">
        <v>802</v>
      </c>
    </row>
    <row r="207" spans="6:7">
      <c r="F207" s="227">
        <v>2414</v>
      </c>
      <c r="G207" s="207" t="s">
        <v>803</v>
      </c>
    </row>
    <row r="208" spans="6:7">
      <c r="F208" s="227">
        <v>2416</v>
      </c>
      <c r="G208" s="207" t="s">
        <v>804</v>
      </c>
    </row>
    <row r="209" spans="6:7">
      <c r="F209" s="227">
        <v>242</v>
      </c>
      <c r="G209" s="207" t="s">
        <v>805</v>
      </c>
    </row>
    <row r="210" spans="6:7">
      <c r="F210" s="227">
        <v>2421</v>
      </c>
      <c r="G210" s="207" t="s">
        <v>806</v>
      </c>
    </row>
    <row r="211" spans="6:7">
      <c r="F211" s="227">
        <v>2422</v>
      </c>
      <c r="G211" s="207" t="s">
        <v>807</v>
      </c>
    </row>
    <row r="212" spans="6:7">
      <c r="F212" s="227">
        <v>2426</v>
      </c>
      <c r="G212" s="207" t="s">
        <v>808</v>
      </c>
    </row>
    <row r="213" spans="6:7">
      <c r="F213" s="227">
        <v>243</v>
      </c>
      <c r="G213" s="207" t="s">
        <v>809</v>
      </c>
    </row>
    <row r="214" spans="6:7">
      <c r="F214" s="227">
        <v>244</v>
      </c>
      <c r="G214" s="207" t="s">
        <v>810</v>
      </c>
    </row>
    <row r="215" spans="6:7">
      <c r="F215" s="227">
        <v>2441</v>
      </c>
      <c r="G215" s="207" t="s">
        <v>811</v>
      </c>
    </row>
    <row r="216" spans="6:7">
      <c r="F216" s="227">
        <v>2442</v>
      </c>
      <c r="G216" s="207" t="s">
        <v>812</v>
      </c>
    </row>
    <row r="217" spans="6:7">
      <c r="F217" s="227">
        <v>2443</v>
      </c>
      <c r="G217" s="207" t="s">
        <v>813</v>
      </c>
    </row>
    <row r="218" spans="6:7">
      <c r="F218" s="227">
        <v>2444</v>
      </c>
      <c r="G218" s="207" t="s">
        <v>814</v>
      </c>
    </row>
    <row r="219" spans="6:7">
      <c r="F219" s="227">
        <v>2445</v>
      </c>
      <c r="G219" s="207" t="s">
        <v>815</v>
      </c>
    </row>
    <row r="220" spans="6:7">
      <c r="F220" s="227">
        <v>2446</v>
      </c>
      <c r="G220" s="207" t="s">
        <v>816</v>
      </c>
    </row>
    <row r="221" spans="6:7">
      <c r="F221" s="227">
        <v>2447</v>
      </c>
      <c r="G221" s="207" t="s">
        <v>817</v>
      </c>
    </row>
    <row r="222" spans="6:7">
      <c r="F222" s="227">
        <v>245</v>
      </c>
      <c r="G222" s="207" t="s">
        <v>17</v>
      </c>
    </row>
    <row r="223" spans="6:7">
      <c r="F223" s="227">
        <v>2451</v>
      </c>
      <c r="G223" s="207" t="s">
        <v>818</v>
      </c>
    </row>
    <row r="224" spans="6:7">
      <c r="F224" s="227">
        <v>2452</v>
      </c>
      <c r="G224" s="207" t="s">
        <v>819</v>
      </c>
    </row>
    <row r="225" spans="6:7">
      <c r="F225" s="227">
        <v>2453</v>
      </c>
      <c r="G225" s="207" t="s">
        <v>820</v>
      </c>
    </row>
    <row r="226" spans="6:7">
      <c r="F226" s="227">
        <v>2454</v>
      </c>
      <c r="G226" s="207" t="s">
        <v>821</v>
      </c>
    </row>
    <row r="227" spans="6:7">
      <c r="F227" s="227">
        <v>2455</v>
      </c>
      <c r="G227" s="207" t="s">
        <v>822</v>
      </c>
    </row>
    <row r="228" spans="6:7">
      <c r="F228" s="227">
        <v>2456</v>
      </c>
      <c r="G228" s="207" t="s">
        <v>823</v>
      </c>
    </row>
    <row r="229" spans="6:7">
      <c r="F229" s="227">
        <v>2457</v>
      </c>
      <c r="G229" s="207" t="s">
        <v>824</v>
      </c>
    </row>
    <row r="230" spans="6:7">
      <c r="F230" s="227">
        <v>2458</v>
      </c>
      <c r="G230" s="207" t="s">
        <v>825</v>
      </c>
    </row>
    <row r="231" spans="6:7">
      <c r="F231" s="227">
        <v>246</v>
      </c>
      <c r="G231" s="207" t="s">
        <v>826</v>
      </c>
    </row>
    <row r="232" spans="6:7">
      <c r="F232" s="227">
        <v>2461</v>
      </c>
      <c r="G232" s="207" t="s">
        <v>827</v>
      </c>
    </row>
    <row r="233" spans="6:7">
      <c r="F233" s="227">
        <v>2462</v>
      </c>
      <c r="G233" s="207" t="s">
        <v>828</v>
      </c>
    </row>
    <row r="234" spans="6:7">
      <c r="F234" s="227">
        <v>2463</v>
      </c>
      <c r="G234" s="207" t="s">
        <v>829</v>
      </c>
    </row>
    <row r="235" spans="6:7">
      <c r="F235" s="227">
        <v>2465</v>
      </c>
      <c r="G235" s="207" t="s">
        <v>830</v>
      </c>
    </row>
    <row r="236" spans="6:7">
      <c r="F236" s="227">
        <v>2468</v>
      </c>
      <c r="G236" s="207" t="s">
        <v>831</v>
      </c>
    </row>
    <row r="237" spans="6:7">
      <c r="F237" s="227">
        <v>247</v>
      </c>
      <c r="G237" s="207" t="s">
        <v>832</v>
      </c>
    </row>
    <row r="238" spans="6:7">
      <c r="F238" s="227">
        <v>2471</v>
      </c>
      <c r="G238" s="207" t="s">
        <v>833</v>
      </c>
    </row>
    <row r="239" spans="6:7">
      <c r="F239" s="227">
        <v>2472</v>
      </c>
      <c r="G239" s="207" t="s">
        <v>834</v>
      </c>
    </row>
    <row r="240" spans="6:7">
      <c r="F240" s="227">
        <v>2478</v>
      </c>
      <c r="G240" s="207" t="s">
        <v>835</v>
      </c>
    </row>
    <row r="241" spans="6:7">
      <c r="F241" s="227">
        <v>248</v>
      </c>
      <c r="G241" s="207" t="s">
        <v>836</v>
      </c>
    </row>
    <row r="242" spans="6:7">
      <c r="F242" s="227">
        <v>2481</v>
      </c>
      <c r="G242" s="207" t="s">
        <v>837</v>
      </c>
    </row>
    <row r="243" spans="6:7">
      <c r="F243" s="227">
        <v>2488</v>
      </c>
      <c r="G243" s="207" t="s">
        <v>838</v>
      </c>
    </row>
    <row r="244" spans="6:7">
      <c r="F244" s="227">
        <v>249</v>
      </c>
      <c r="G244" s="207" t="s">
        <v>839</v>
      </c>
    </row>
    <row r="245" spans="6:7">
      <c r="F245" s="227">
        <v>2491</v>
      </c>
      <c r="G245" s="207" t="s">
        <v>840</v>
      </c>
    </row>
    <row r="246" spans="6:7">
      <c r="F246" s="227">
        <v>2492</v>
      </c>
      <c r="G246" s="207" t="s">
        <v>805</v>
      </c>
    </row>
    <row r="247" spans="6:7">
      <c r="F247" s="227">
        <v>2493</v>
      </c>
      <c r="G247" s="207" t="s">
        <v>809</v>
      </c>
    </row>
    <row r="248" spans="6:7">
      <c r="F248" s="227">
        <v>2494</v>
      </c>
      <c r="G248" s="207" t="s">
        <v>811</v>
      </c>
    </row>
    <row r="249" spans="6:7">
      <c r="F249" s="227">
        <v>2495</v>
      </c>
      <c r="G249" s="207" t="s">
        <v>17</v>
      </c>
    </row>
    <row r="250" spans="6:7">
      <c r="F250" s="227">
        <v>2496</v>
      </c>
      <c r="G250" s="207" t="s">
        <v>826</v>
      </c>
    </row>
    <row r="251" spans="6:7">
      <c r="F251" s="227">
        <v>2497</v>
      </c>
      <c r="G251" s="207" t="s">
        <v>841</v>
      </c>
    </row>
    <row r="252" spans="6:7">
      <c r="F252" s="227">
        <v>2498</v>
      </c>
      <c r="G252" s="207" t="s">
        <v>842</v>
      </c>
    </row>
    <row r="253" spans="6:7" s="229" customFormat="1">
      <c r="F253" s="230" t="s">
        <v>843</v>
      </c>
      <c r="G253" s="231" t="s">
        <v>844</v>
      </c>
    </row>
    <row r="254" spans="6:7">
      <c r="F254" s="227">
        <v>251</v>
      </c>
      <c r="G254" s="207" t="s">
        <v>845</v>
      </c>
    </row>
    <row r="255" spans="6:7">
      <c r="F255" s="227">
        <v>252</v>
      </c>
      <c r="G255" s="207" t="s">
        <v>846</v>
      </c>
    </row>
    <row r="256" spans="6:7" s="229" customFormat="1">
      <c r="F256" s="230" t="s">
        <v>847</v>
      </c>
      <c r="G256" s="231" t="s">
        <v>848</v>
      </c>
    </row>
    <row r="257" spans="6:7">
      <c r="F257" s="227">
        <v>261</v>
      </c>
      <c r="G257" s="207" t="s">
        <v>849</v>
      </c>
    </row>
    <row r="258" spans="6:7">
      <c r="F258" s="227">
        <v>265</v>
      </c>
      <c r="G258" s="207" t="s">
        <v>850</v>
      </c>
    </row>
    <row r="259" spans="6:7">
      <c r="F259" s="227">
        <v>266</v>
      </c>
      <c r="G259" s="207" t="s">
        <v>851</v>
      </c>
    </row>
    <row r="260" spans="6:7">
      <c r="F260" s="227">
        <v>268</v>
      </c>
      <c r="G260" s="207" t="s">
        <v>852</v>
      </c>
    </row>
    <row r="261" spans="6:7" s="229" customFormat="1">
      <c r="F261" s="230" t="s">
        <v>853</v>
      </c>
      <c r="G261" s="231" t="s">
        <v>854</v>
      </c>
    </row>
    <row r="262" spans="6:7">
      <c r="F262" s="227">
        <v>271</v>
      </c>
      <c r="G262" s="207" t="s">
        <v>855</v>
      </c>
    </row>
    <row r="263" spans="6:7">
      <c r="F263" s="227">
        <v>2711</v>
      </c>
      <c r="G263" s="207" t="s">
        <v>856</v>
      </c>
    </row>
    <row r="264" spans="6:7">
      <c r="F264" s="227">
        <v>2713</v>
      </c>
      <c r="G264" s="207" t="s">
        <v>857</v>
      </c>
    </row>
    <row r="265" spans="6:7">
      <c r="F265" s="227">
        <v>2715</v>
      </c>
      <c r="G265" s="207" t="s">
        <v>858</v>
      </c>
    </row>
    <row r="266" spans="6:7">
      <c r="F266" s="227">
        <v>2718</v>
      </c>
      <c r="G266" s="207" t="s">
        <v>859</v>
      </c>
    </row>
    <row r="267" spans="6:7">
      <c r="F267" s="227">
        <v>272</v>
      </c>
      <c r="G267" s="207" t="s">
        <v>860</v>
      </c>
    </row>
    <row r="268" spans="6:7">
      <c r="F268" s="227">
        <v>2721</v>
      </c>
      <c r="G268" s="207" t="s">
        <v>861</v>
      </c>
    </row>
    <row r="269" spans="6:7">
      <c r="F269" s="227">
        <v>2722</v>
      </c>
      <c r="G269" s="207" t="s">
        <v>862</v>
      </c>
    </row>
    <row r="270" spans="6:7">
      <c r="F270" s="227">
        <v>2728</v>
      </c>
      <c r="G270" s="207" t="s">
        <v>863</v>
      </c>
    </row>
    <row r="271" spans="6:7">
      <c r="F271" s="227">
        <v>273</v>
      </c>
      <c r="G271" s="207" t="s">
        <v>864</v>
      </c>
    </row>
    <row r="272" spans="6:7">
      <c r="F272" s="227">
        <v>2731</v>
      </c>
      <c r="G272" s="207" t="s">
        <v>865</v>
      </c>
    </row>
    <row r="273" spans="6:7">
      <c r="F273" s="227">
        <v>2733</v>
      </c>
      <c r="G273" s="207" t="s">
        <v>866</v>
      </c>
    </row>
    <row r="274" spans="6:7">
      <c r="F274" s="227">
        <v>2738</v>
      </c>
      <c r="G274" s="207" t="s">
        <v>867</v>
      </c>
    </row>
    <row r="275" spans="6:7">
      <c r="F275" s="227">
        <v>274</v>
      </c>
      <c r="G275" s="207" t="s">
        <v>868</v>
      </c>
    </row>
    <row r="276" spans="6:7">
      <c r="F276" s="227">
        <v>2741</v>
      </c>
      <c r="G276" s="207" t="s">
        <v>869</v>
      </c>
    </row>
    <row r="277" spans="6:7">
      <c r="F277" s="227">
        <v>2742</v>
      </c>
      <c r="G277" s="207" t="s">
        <v>870</v>
      </c>
    </row>
    <row r="278" spans="6:7">
      <c r="F278" s="227">
        <v>2743</v>
      </c>
      <c r="G278" s="207" t="s">
        <v>871</v>
      </c>
    </row>
    <row r="279" spans="6:7">
      <c r="F279" s="227">
        <v>2744</v>
      </c>
      <c r="G279" s="207" t="s">
        <v>872</v>
      </c>
    </row>
    <row r="280" spans="6:7">
      <c r="F280" s="227">
        <v>2745</v>
      </c>
      <c r="G280" s="207" t="s">
        <v>873</v>
      </c>
    </row>
    <row r="281" spans="6:7">
      <c r="F281" s="227">
        <v>2748</v>
      </c>
      <c r="G281" s="207" t="s">
        <v>874</v>
      </c>
    </row>
    <row r="282" spans="6:7">
      <c r="F282" s="227">
        <v>275</v>
      </c>
      <c r="G282" s="207" t="s">
        <v>875</v>
      </c>
    </row>
    <row r="283" spans="6:7">
      <c r="F283" s="227">
        <v>2751</v>
      </c>
      <c r="G283" s="207" t="s">
        <v>876</v>
      </c>
    </row>
    <row r="284" spans="6:7">
      <c r="F284" s="227">
        <v>2752</v>
      </c>
      <c r="G284" s="207" t="s">
        <v>877</v>
      </c>
    </row>
    <row r="285" spans="6:7">
      <c r="F285" s="227">
        <v>2753</v>
      </c>
      <c r="G285" s="207" t="s">
        <v>878</v>
      </c>
    </row>
    <row r="286" spans="6:7">
      <c r="F286" s="227">
        <v>2754</v>
      </c>
      <c r="G286" s="207" t="s">
        <v>879</v>
      </c>
    </row>
    <row r="287" spans="6:7">
      <c r="F287" s="227">
        <v>2755</v>
      </c>
      <c r="G287" s="207" t="s">
        <v>880</v>
      </c>
    </row>
    <row r="288" spans="6:7">
      <c r="F288" s="227">
        <v>2758</v>
      </c>
      <c r="G288" s="207" t="s">
        <v>881</v>
      </c>
    </row>
    <row r="289" spans="6:7">
      <c r="F289" s="227">
        <v>276</v>
      </c>
      <c r="G289" s="207" t="s">
        <v>257</v>
      </c>
    </row>
    <row r="290" spans="6:7">
      <c r="F290" s="227">
        <v>2761</v>
      </c>
      <c r="G290" s="207" t="s">
        <v>855</v>
      </c>
    </row>
    <row r="291" spans="6:7">
      <c r="F291" s="227">
        <v>2762</v>
      </c>
      <c r="G291" s="207" t="s">
        <v>860</v>
      </c>
    </row>
    <row r="292" spans="6:7">
      <c r="F292" s="227">
        <v>2763</v>
      </c>
      <c r="G292" s="207" t="s">
        <v>864</v>
      </c>
    </row>
    <row r="293" spans="6:7">
      <c r="F293" s="227">
        <v>2764</v>
      </c>
      <c r="G293" s="207" t="s">
        <v>868</v>
      </c>
    </row>
    <row r="294" spans="6:7">
      <c r="F294" s="227">
        <v>2765</v>
      </c>
      <c r="G294" s="207" t="s">
        <v>875</v>
      </c>
    </row>
    <row r="295" spans="6:7">
      <c r="F295" s="227">
        <v>2768</v>
      </c>
      <c r="G295" s="207" t="s">
        <v>882</v>
      </c>
    </row>
    <row r="296" spans="6:7">
      <c r="F296" s="227">
        <v>278</v>
      </c>
      <c r="G296" s="207" t="s">
        <v>882</v>
      </c>
    </row>
    <row r="297" spans="6:7">
      <c r="F297" s="227">
        <v>2781</v>
      </c>
      <c r="G297" s="207" t="s">
        <v>883</v>
      </c>
    </row>
    <row r="298" spans="6:7">
      <c r="F298" s="227">
        <v>2784</v>
      </c>
      <c r="G298" s="207" t="s">
        <v>884</v>
      </c>
    </row>
    <row r="299" spans="6:7">
      <c r="F299" s="227">
        <v>2785</v>
      </c>
      <c r="G299" s="207" t="s">
        <v>885</v>
      </c>
    </row>
    <row r="300" spans="6:7">
      <c r="F300" s="227">
        <v>2788</v>
      </c>
      <c r="G300" s="207" t="s">
        <v>215</v>
      </c>
    </row>
    <row r="301" spans="6:7" s="229" customFormat="1">
      <c r="F301" s="230" t="s">
        <v>886</v>
      </c>
      <c r="G301" s="231" t="s">
        <v>887</v>
      </c>
    </row>
    <row r="302" spans="6:7">
      <c r="F302" s="227">
        <v>280</v>
      </c>
      <c r="G302" s="207" t="s">
        <v>888</v>
      </c>
    </row>
    <row r="303" spans="6:7">
      <c r="F303" s="227">
        <v>281</v>
      </c>
      <c r="G303" s="207" t="s">
        <v>889</v>
      </c>
    </row>
    <row r="304" spans="6:7">
      <c r="F304" s="227">
        <v>2812</v>
      </c>
      <c r="G304" s="207" t="s">
        <v>890</v>
      </c>
    </row>
    <row r="305" spans="6:7">
      <c r="F305" s="234">
        <v>2813</v>
      </c>
      <c r="G305" s="235" t="s">
        <v>891</v>
      </c>
    </row>
    <row r="306" spans="6:7">
      <c r="F306" s="233">
        <v>2814</v>
      </c>
      <c r="G306" s="236" t="s">
        <v>892</v>
      </c>
    </row>
    <row r="307" spans="6:7">
      <c r="F307" s="227">
        <v>2817</v>
      </c>
      <c r="G307" s="207" t="s">
        <v>893</v>
      </c>
    </row>
    <row r="308" spans="6:7">
      <c r="F308" s="233">
        <v>2818</v>
      </c>
      <c r="G308" s="236" t="s">
        <v>894</v>
      </c>
    </row>
    <row r="309" spans="6:7">
      <c r="F309" s="227">
        <v>282</v>
      </c>
      <c r="G309" s="207" t="s">
        <v>895</v>
      </c>
    </row>
    <row r="310" spans="6:7">
      <c r="F310" s="233">
        <v>2824</v>
      </c>
      <c r="G310" s="236" t="s">
        <v>896</v>
      </c>
    </row>
    <row r="311" spans="6:7">
      <c r="F311" s="227">
        <v>283</v>
      </c>
      <c r="G311" s="207" t="s">
        <v>897</v>
      </c>
    </row>
    <row r="312" spans="6:7">
      <c r="F312" s="233">
        <v>2831</v>
      </c>
      <c r="G312" s="236" t="s">
        <v>898</v>
      </c>
    </row>
    <row r="313" spans="6:7">
      <c r="F313" s="233">
        <v>2832</v>
      </c>
      <c r="G313" s="236" t="s">
        <v>899</v>
      </c>
    </row>
    <row r="314" spans="6:7">
      <c r="F314" s="233">
        <v>2833</v>
      </c>
      <c r="G314" s="236" t="s">
        <v>900</v>
      </c>
    </row>
    <row r="315" spans="6:7">
      <c r="F315" s="234">
        <v>2834</v>
      </c>
      <c r="G315" s="235" t="s">
        <v>901</v>
      </c>
    </row>
    <row r="316" spans="6:7">
      <c r="F316" s="233">
        <v>2835</v>
      </c>
      <c r="G316" s="236" t="s">
        <v>902</v>
      </c>
    </row>
    <row r="317" spans="6:7">
      <c r="F317" s="233">
        <v>2838</v>
      </c>
      <c r="G317" s="236" t="s">
        <v>903</v>
      </c>
    </row>
    <row r="318" spans="6:7">
      <c r="F318" s="233">
        <v>284</v>
      </c>
      <c r="G318" s="236" t="s">
        <v>904</v>
      </c>
    </row>
    <row r="319" spans="6:7">
      <c r="F319" s="233">
        <v>2841</v>
      </c>
      <c r="G319" s="236" t="s">
        <v>905</v>
      </c>
    </row>
    <row r="320" spans="6:7">
      <c r="F320" s="233">
        <v>2842</v>
      </c>
      <c r="G320" s="236" t="s">
        <v>906</v>
      </c>
    </row>
    <row r="321" spans="6:7">
      <c r="F321" s="233">
        <v>2843</v>
      </c>
      <c r="G321" s="236" t="s">
        <v>907</v>
      </c>
    </row>
    <row r="322" spans="6:7">
      <c r="F322" s="233">
        <v>2844</v>
      </c>
      <c r="G322" s="236" t="s">
        <v>908</v>
      </c>
    </row>
    <row r="323" spans="6:7">
      <c r="F323" s="233">
        <v>2845</v>
      </c>
      <c r="G323" s="236" t="s">
        <v>909</v>
      </c>
    </row>
    <row r="324" spans="6:7">
      <c r="F324" s="234">
        <v>2846</v>
      </c>
      <c r="G324" s="235" t="s">
        <v>910</v>
      </c>
    </row>
    <row r="325" spans="6:7">
      <c r="F325" s="234">
        <v>2847</v>
      </c>
      <c r="G325" s="235" t="s">
        <v>911</v>
      </c>
    </row>
    <row r="326" spans="6:7">
      <c r="F326" s="233">
        <v>2848</v>
      </c>
      <c r="G326" s="236" t="s">
        <v>912</v>
      </c>
    </row>
    <row r="327" spans="6:7" s="229" customFormat="1">
      <c r="F327" s="232">
        <v>29</v>
      </c>
      <c r="G327" s="237" t="s">
        <v>913</v>
      </c>
    </row>
    <row r="328" spans="6:7">
      <c r="F328" s="227">
        <v>290</v>
      </c>
      <c r="G328" s="207" t="s">
        <v>914</v>
      </c>
    </row>
    <row r="329" spans="6:7">
      <c r="F329" s="227">
        <v>2901</v>
      </c>
      <c r="G329" s="207" t="s">
        <v>915</v>
      </c>
    </row>
    <row r="330" spans="6:7">
      <c r="F330" s="227">
        <v>2902</v>
      </c>
      <c r="G330" s="207" t="s">
        <v>916</v>
      </c>
    </row>
    <row r="331" spans="6:7">
      <c r="F331" s="227">
        <v>291</v>
      </c>
      <c r="G331" s="207" t="s">
        <v>917</v>
      </c>
    </row>
    <row r="332" spans="6:7">
      <c r="F332" s="234">
        <v>2912</v>
      </c>
      <c r="G332" s="235" t="s">
        <v>918</v>
      </c>
    </row>
    <row r="333" spans="6:7">
      <c r="F333" s="234">
        <v>2913</v>
      </c>
      <c r="G333" s="235" t="s">
        <v>919</v>
      </c>
    </row>
    <row r="334" spans="6:7">
      <c r="F334" s="234">
        <v>2914</v>
      </c>
      <c r="G334" s="235" t="s">
        <v>920</v>
      </c>
    </row>
    <row r="335" spans="6:7">
      <c r="F335" s="234">
        <v>2918</v>
      </c>
      <c r="G335" s="235" t="s">
        <v>921</v>
      </c>
    </row>
    <row r="336" spans="6:7">
      <c r="F336" s="234">
        <v>2919</v>
      </c>
      <c r="G336" s="235" t="s">
        <v>922</v>
      </c>
    </row>
    <row r="337" spans="6:7">
      <c r="F337" s="227">
        <v>292</v>
      </c>
      <c r="G337" s="207" t="s">
        <v>923</v>
      </c>
    </row>
    <row r="338" spans="6:7">
      <c r="F338" s="234">
        <v>2921</v>
      </c>
      <c r="G338" s="235" t="s">
        <v>924</v>
      </c>
    </row>
    <row r="339" spans="6:7">
      <c r="F339" s="234">
        <v>2922</v>
      </c>
      <c r="G339" s="235" t="s">
        <v>925</v>
      </c>
    </row>
    <row r="340" spans="6:7">
      <c r="F340" s="234">
        <v>2923</v>
      </c>
      <c r="G340" s="235" t="s">
        <v>926</v>
      </c>
    </row>
    <row r="341" spans="6:7">
      <c r="F341" s="234">
        <v>2924</v>
      </c>
      <c r="G341" s="235" t="s">
        <v>927</v>
      </c>
    </row>
    <row r="342" spans="6:7">
      <c r="F342" s="234">
        <v>2926</v>
      </c>
      <c r="G342" s="235" t="s">
        <v>928</v>
      </c>
    </row>
    <row r="343" spans="6:7">
      <c r="F343" s="234">
        <v>2928</v>
      </c>
      <c r="G343" s="235" t="s">
        <v>929</v>
      </c>
    </row>
    <row r="344" spans="6:7">
      <c r="F344" s="234">
        <v>2929</v>
      </c>
      <c r="G344" s="235" t="s">
        <v>930</v>
      </c>
    </row>
    <row r="345" spans="6:7">
      <c r="F345" s="227">
        <v>293</v>
      </c>
      <c r="G345" s="207" t="s">
        <v>931</v>
      </c>
    </row>
    <row r="346" spans="6:7">
      <c r="F346" s="234">
        <v>2931</v>
      </c>
      <c r="G346" s="235" t="s">
        <v>932</v>
      </c>
    </row>
    <row r="347" spans="6:7">
      <c r="F347" s="234">
        <v>2932</v>
      </c>
      <c r="G347" s="235" t="s">
        <v>933</v>
      </c>
    </row>
    <row r="348" spans="6:7">
      <c r="F348" s="234">
        <v>2933</v>
      </c>
      <c r="G348" s="235" t="s">
        <v>934</v>
      </c>
    </row>
    <row r="349" spans="6:7">
      <c r="F349" s="234">
        <v>2934</v>
      </c>
      <c r="G349" s="235" t="s">
        <v>935</v>
      </c>
    </row>
    <row r="350" spans="6:7">
      <c r="F350" s="234">
        <v>2935</v>
      </c>
      <c r="G350" s="235" t="s">
        <v>936</v>
      </c>
    </row>
    <row r="351" spans="6:7">
      <c r="F351" s="234">
        <v>2938</v>
      </c>
      <c r="G351" s="235" t="s">
        <v>937</v>
      </c>
    </row>
    <row r="352" spans="6:7">
      <c r="F352" s="234">
        <v>2939</v>
      </c>
      <c r="G352" s="235" t="s">
        <v>938</v>
      </c>
    </row>
    <row r="353" spans="6:7">
      <c r="F353" s="227">
        <v>294</v>
      </c>
      <c r="G353" s="207" t="s">
        <v>939</v>
      </c>
    </row>
    <row r="354" spans="6:7">
      <c r="F354" s="234">
        <v>2941</v>
      </c>
      <c r="G354" s="235" t="s">
        <v>940</v>
      </c>
    </row>
    <row r="355" spans="6:7">
      <c r="F355" s="234">
        <v>2942</v>
      </c>
      <c r="G355" s="235" t="s">
        <v>941</v>
      </c>
    </row>
    <row r="356" spans="6:7">
      <c r="F356" s="234">
        <v>2943</v>
      </c>
      <c r="G356" s="235" t="s">
        <v>942</v>
      </c>
    </row>
    <row r="357" spans="6:7">
      <c r="F357" s="234">
        <v>2944</v>
      </c>
      <c r="G357" s="235" t="s">
        <v>943</v>
      </c>
    </row>
    <row r="358" spans="6:7">
      <c r="F358" s="234">
        <v>2945</v>
      </c>
      <c r="G358" s="235" t="s">
        <v>944</v>
      </c>
    </row>
    <row r="359" spans="6:7">
      <c r="F359" s="234">
        <v>2946</v>
      </c>
      <c r="G359" s="235" t="s">
        <v>945</v>
      </c>
    </row>
    <row r="360" spans="6:7">
      <c r="F360" s="234">
        <v>2947</v>
      </c>
      <c r="G360" s="235" t="s">
        <v>946</v>
      </c>
    </row>
    <row r="361" spans="6:7">
      <c r="F361" s="234">
        <v>2948</v>
      </c>
      <c r="G361" s="235" t="s">
        <v>947</v>
      </c>
    </row>
    <row r="362" spans="6:7">
      <c r="F362" s="234">
        <v>2949</v>
      </c>
      <c r="G362" s="235" t="s">
        <v>948</v>
      </c>
    </row>
    <row r="363" spans="6:7">
      <c r="F363" s="234">
        <v>295</v>
      </c>
      <c r="G363" s="235" t="s">
        <v>949</v>
      </c>
    </row>
    <row r="364" spans="6:7">
      <c r="F364" s="234">
        <v>2951</v>
      </c>
      <c r="G364" s="235" t="s">
        <v>950</v>
      </c>
    </row>
    <row r="365" spans="6:7">
      <c r="F365" s="234">
        <v>2952</v>
      </c>
      <c r="G365" s="235" t="s">
        <v>951</v>
      </c>
    </row>
    <row r="366" spans="6:7">
      <c r="F366" s="234">
        <v>296</v>
      </c>
      <c r="G366" s="235" t="s">
        <v>952</v>
      </c>
    </row>
    <row r="367" spans="6:7">
      <c r="F367" s="234">
        <v>2961</v>
      </c>
      <c r="G367" s="235" t="s">
        <v>953</v>
      </c>
    </row>
    <row r="368" spans="6:7">
      <c r="F368" s="234">
        <v>2965</v>
      </c>
      <c r="G368" s="235" t="s">
        <v>954</v>
      </c>
    </row>
    <row r="369" spans="6:7">
      <c r="F369" s="234">
        <v>2966</v>
      </c>
      <c r="G369" s="235" t="s">
        <v>955</v>
      </c>
    </row>
    <row r="370" spans="6:7">
      <c r="F370" s="234">
        <v>2968</v>
      </c>
      <c r="G370" s="235" t="s">
        <v>956</v>
      </c>
    </row>
    <row r="371" spans="6:7">
      <c r="F371" s="234">
        <v>297</v>
      </c>
      <c r="G371" s="235" t="s">
        <v>957</v>
      </c>
    </row>
    <row r="372" spans="6:7">
      <c r="F372" s="234">
        <v>2971</v>
      </c>
      <c r="G372" s="235" t="s">
        <v>958</v>
      </c>
    </row>
    <row r="373" spans="6:7">
      <c r="F373" s="234">
        <v>2972</v>
      </c>
      <c r="G373" s="235" t="s">
        <v>959</v>
      </c>
    </row>
    <row r="374" spans="6:7">
      <c r="F374" s="234">
        <v>2973</v>
      </c>
      <c r="G374" s="235" t="s">
        <v>960</v>
      </c>
    </row>
    <row r="375" spans="6:7">
      <c r="F375" s="234">
        <v>2974</v>
      </c>
      <c r="G375" s="235" t="s">
        <v>961</v>
      </c>
    </row>
    <row r="376" spans="6:7">
      <c r="F376" s="234">
        <v>2975</v>
      </c>
      <c r="G376" s="235" t="s">
        <v>962</v>
      </c>
    </row>
    <row r="377" spans="6:7">
      <c r="F377" s="234">
        <v>2977</v>
      </c>
      <c r="G377" s="235" t="s">
        <v>963</v>
      </c>
    </row>
    <row r="378" spans="6:7">
      <c r="F378" s="234">
        <v>2978</v>
      </c>
      <c r="G378" s="235" t="s">
        <v>964</v>
      </c>
    </row>
    <row r="379" spans="6:7" s="220" customFormat="1">
      <c r="F379" s="221" t="s">
        <v>965</v>
      </c>
      <c r="G379" s="222"/>
    </row>
    <row r="380" spans="6:7" s="229" customFormat="1">
      <c r="F380" s="230">
        <v>31</v>
      </c>
      <c r="G380" s="231" t="s">
        <v>966</v>
      </c>
    </row>
    <row r="381" spans="6:7">
      <c r="F381" s="227">
        <v>311</v>
      </c>
      <c r="G381" s="207" t="s">
        <v>967</v>
      </c>
    </row>
    <row r="382" spans="6:7">
      <c r="F382" s="227">
        <v>312</v>
      </c>
      <c r="G382" s="207" t="s">
        <v>968</v>
      </c>
    </row>
    <row r="383" spans="6:7" s="229" customFormat="1">
      <c r="F383" s="230">
        <v>32</v>
      </c>
      <c r="G383" s="231" t="s">
        <v>969</v>
      </c>
    </row>
    <row r="384" spans="6:7">
      <c r="F384" s="227">
        <v>321</v>
      </c>
      <c r="G384" s="207" t="s">
        <v>970</v>
      </c>
    </row>
    <row r="385" spans="6:7">
      <c r="F385" s="227">
        <v>322</v>
      </c>
      <c r="G385" s="207" t="s">
        <v>971</v>
      </c>
    </row>
    <row r="386" spans="6:7">
      <c r="F386" s="227">
        <v>323</v>
      </c>
      <c r="G386" s="207" t="s">
        <v>972</v>
      </c>
    </row>
    <row r="387" spans="6:7">
      <c r="F387" s="227">
        <v>324</v>
      </c>
      <c r="G387" s="207" t="s">
        <v>973</v>
      </c>
    </row>
    <row r="388" spans="6:7">
      <c r="F388" s="227">
        <v>325</v>
      </c>
      <c r="G388" s="207" t="s">
        <v>974</v>
      </c>
    </row>
    <row r="389" spans="6:7" s="229" customFormat="1">
      <c r="F389" s="232">
        <v>33</v>
      </c>
      <c r="G389" s="237" t="s">
        <v>975</v>
      </c>
    </row>
    <row r="390" spans="6:7">
      <c r="F390" s="233">
        <v>331</v>
      </c>
      <c r="G390" s="236" t="s">
        <v>976</v>
      </c>
    </row>
    <row r="391" spans="6:7">
      <c r="F391" s="233">
        <v>333</v>
      </c>
      <c r="G391" s="236" t="s">
        <v>977</v>
      </c>
    </row>
    <row r="392" spans="6:7">
      <c r="F392" s="233">
        <v>334</v>
      </c>
      <c r="G392" s="236" t="s">
        <v>978</v>
      </c>
    </row>
    <row r="393" spans="6:7">
      <c r="F393" s="233">
        <v>335</v>
      </c>
      <c r="G393" s="236" t="s">
        <v>513</v>
      </c>
    </row>
    <row r="394" spans="6:7">
      <c r="F394" s="233">
        <v>3351</v>
      </c>
      <c r="G394" s="236" t="s">
        <v>979</v>
      </c>
    </row>
    <row r="395" spans="6:7">
      <c r="F395" s="233">
        <v>3352</v>
      </c>
      <c r="G395" s="236" t="s">
        <v>980</v>
      </c>
    </row>
    <row r="396" spans="6:7">
      <c r="F396" s="233">
        <v>3353</v>
      </c>
      <c r="G396" s="236" t="s">
        <v>981</v>
      </c>
    </row>
    <row r="397" spans="6:7">
      <c r="F397" s="233">
        <v>3358</v>
      </c>
      <c r="G397" s="236" t="s">
        <v>982</v>
      </c>
    </row>
    <row r="398" spans="6:7" s="229" customFormat="1">
      <c r="F398" s="232">
        <v>34</v>
      </c>
      <c r="G398" s="237" t="s">
        <v>983</v>
      </c>
    </row>
    <row r="399" spans="6:7">
      <c r="F399" s="233">
        <v>341</v>
      </c>
      <c r="G399" s="207" t="s">
        <v>984</v>
      </c>
    </row>
    <row r="400" spans="6:7">
      <c r="F400" s="233">
        <v>345</v>
      </c>
      <c r="G400" s="207" t="s">
        <v>985</v>
      </c>
    </row>
    <row r="401" spans="6:7" s="229" customFormat="1">
      <c r="F401" s="232">
        <v>35</v>
      </c>
      <c r="G401" s="231" t="s">
        <v>986</v>
      </c>
    </row>
    <row r="402" spans="6:7" s="229" customFormat="1">
      <c r="F402" s="232">
        <v>36</v>
      </c>
      <c r="G402" s="231" t="s">
        <v>987</v>
      </c>
    </row>
    <row r="403" spans="6:7">
      <c r="F403" s="233">
        <v>361</v>
      </c>
      <c r="G403" s="236" t="s">
        <v>988</v>
      </c>
    </row>
    <row r="404" spans="6:7">
      <c r="F404" s="233">
        <v>362</v>
      </c>
      <c r="G404" s="236" t="s">
        <v>493</v>
      </c>
    </row>
    <row r="405" spans="6:7">
      <c r="F405" s="234">
        <v>363</v>
      </c>
      <c r="G405" s="238" t="s">
        <v>989</v>
      </c>
    </row>
    <row r="406" spans="6:7">
      <c r="F406" s="234">
        <v>3631</v>
      </c>
      <c r="G406" s="238" t="s">
        <v>990</v>
      </c>
    </row>
    <row r="407" spans="6:7">
      <c r="F407" s="239">
        <v>3632</v>
      </c>
      <c r="G407" s="238" t="s">
        <v>991</v>
      </c>
    </row>
    <row r="408" spans="6:7">
      <c r="F408" s="239">
        <v>3638</v>
      </c>
      <c r="G408" s="240" t="s">
        <v>992</v>
      </c>
    </row>
    <row r="409" spans="6:7">
      <c r="F409" s="227">
        <v>367</v>
      </c>
      <c r="G409" s="207" t="s">
        <v>993</v>
      </c>
    </row>
    <row r="410" spans="6:7" s="229" customFormat="1">
      <c r="F410" s="230">
        <v>37</v>
      </c>
      <c r="G410" s="231" t="s">
        <v>994</v>
      </c>
    </row>
    <row r="411" spans="6:7">
      <c r="F411" s="227">
        <v>371</v>
      </c>
      <c r="G411" s="207" t="s">
        <v>995</v>
      </c>
    </row>
    <row r="412" spans="6:7">
      <c r="F412" s="227">
        <v>372</v>
      </c>
      <c r="G412" s="207" t="s">
        <v>996</v>
      </c>
    </row>
    <row r="413" spans="6:7">
      <c r="F413" s="227">
        <v>373</v>
      </c>
      <c r="G413" s="207" t="s">
        <v>997</v>
      </c>
    </row>
    <row r="414" spans="6:7">
      <c r="F414" s="227">
        <v>376</v>
      </c>
      <c r="G414" s="207" t="s">
        <v>998</v>
      </c>
    </row>
    <row r="415" spans="6:7" s="220" customFormat="1">
      <c r="F415" s="218" t="s">
        <v>999</v>
      </c>
      <c r="G415" s="219"/>
    </row>
    <row r="416" spans="6:7" s="229" customFormat="1">
      <c r="F416" s="230">
        <v>42</v>
      </c>
      <c r="G416" s="231" t="s">
        <v>1000</v>
      </c>
    </row>
    <row r="417" spans="6:7">
      <c r="F417" s="227">
        <v>421</v>
      </c>
      <c r="G417" s="207" t="s">
        <v>1001</v>
      </c>
    </row>
    <row r="418" spans="6:7">
      <c r="F418" s="227">
        <v>4211</v>
      </c>
      <c r="G418" s="207" t="s">
        <v>1002</v>
      </c>
    </row>
    <row r="419" spans="6:7">
      <c r="F419" s="227">
        <v>4212</v>
      </c>
      <c r="G419" s="207" t="s">
        <v>1003</v>
      </c>
    </row>
    <row r="420" spans="6:7">
      <c r="F420" s="227">
        <v>4213</v>
      </c>
      <c r="G420" s="207" t="s">
        <v>1004</v>
      </c>
    </row>
    <row r="421" spans="6:7">
      <c r="F421" s="227">
        <v>422</v>
      </c>
      <c r="G421" s="207" t="s">
        <v>1005</v>
      </c>
    </row>
    <row r="422" spans="6:7">
      <c r="F422" s="227">
        <v>423</v>
      </c>
      <c r="G422" s="207" t="s">
        <v>1006</v>
      </c>
    </row>
    <row r="423" spans="6:7">
      <c r="F423" s="227">
        <v>4231</v>
      </c>
      <c r="G423" s="207" t="s">
        <v>1007</v>
      </c>
    </row>
    <row r="424" spans="6:7">
      <c r="F424" s="227">
        <v>4232</v>
      </c>
      <c r="G424" s="207" t="s">
        <v>1008</v>
      </c>
    </row>
    <row r="425" spans="6:7">
      <c r="F425" s="227">
        <v>4233</v>
      </c>
      <c r="G425" s="207" t="s">
        <v>1009</v>
      </c>
    </row>
    <row r="426" spans="6:7">
      <c r="F426" s="227">
        <v>424</v>
      </c>
      <c r="G426" s="207" t="s">
        <v>1010</v>
      </c>
    </row>
    <row r="427" spans="6:7">
      <c r="F427" s="227">
        <v>4241</v>
      </c>
      <c r="G427" s="207" t="s">
        <v>1011</v>
      </c>
    </row>
    <row r="428" spans="6:7">
      <c r="F428" s="227">
        <v>4242</v>
      </c>
      <c r="G428" s="207" t="s">
        <v>1012</v>
      </c>
    </row>
    <row r="429" spans="6:7">
      <c r="F429" s="227">
        <v>4245</v>
      </c>
      <c r="G429" s="207" t="s">
        <v>1013</v>
      </c>
    </row>
    <row r="430" spans="6:7">
      <c r="F430" s="227">
        <v>4248</v>
      </c>
      <c r="G430" s="207" t="s">
        <v>1014</v>
      </c>
    </row>
    <row r="431" spans="6:7">
      <c r="F431" s="227">
        <v>425</v>
      </c>
      <c r="G431" s="207" t="s">
        <v>1015</v>
      </c>
    </row>
    <row r="432" spans="6:7">
      <c r="F432" s="227">
        <v>4251</v>
      </c>
      <c r="G432" s="207" t="s">
        <v>1016</v>
      </c>
    </row>
    <row r="433" spans="6:7">
      <c r="F433" s="227">
        <v>4252</v>
      </c>
      <c r="G433" s="207" t="s">
        <v>1017</v>
      </c>
    </row>
    <row r="434" spans="6:7">
      <c r="F434" s="227">
        <v>4258</v>
      </c>
      <c r="G434" s="207" t="s">
        <v>1018</v>
      </c>
    </row>
    <row r="435" spans="6:7">
      <c r="F435" s="227">
        <v>427</v>
      </c>
      <c r="G435" s="207" t="s">
        <v>1019</v>
      </c>
    </row>
    <row r="436" spans="6:7">
      <c r="F436" s="227">
        <v>428</v>
      </c>
      <c r="G436" s="207" t="s">
        <v>1020</v>
      </c>
    </row>
    <row r="437" spans="6:7">
      <c r="F437" s="227">
        <v>4281</v>
      </c>
      <c r="G437" s="207" t="s">
        <v>1021</v>
      </c>
    </row>
    <row r="438" spans="6:7">
      <c r="F438" s="227">
        <v>4286</v>
      </c>
      <c r="G438" s="207" t="s">
        <v>1022</v>
      </c>
    </row>
    <row r="439" spans="6:7">
      <c r="F439" s="227">
        <v>4287</v>
      </c>
      <c r="G439" s="207" t="s">
        <v>1023</v>
      </c>
    </row>
    <row r="440" spans="6:7" s="229" customFormat="1">
      <c r="F440" s="230">
        <v>43</v>
      </c>
      <c r="G440" s="231" t="s">
        <v>1024</v>
      </c>
    </row>
    <row r="441" spans="6:7">
      <c r="F441" s="227">
        <v>431</v>
      </c>
      <c r="G441" s="207" t="s">
        <v>1025</v>
      </c>
    </row>
    <row r="442" spans="6:7">
      <c r="F442" s="227">
        <v>4311</v>
      </c>
      <c r="G442" s="207" t="s">
        <v>1026</v>
      </c>
    </row>
    <row r="443" spans="6:7">
      <c r="F443" s="227">
        <v>4312</v>
      </c>
      <c r="G443" s="207" t="s">
        <v>1027</v>
      </c>
    </row>
    <row r="444" spans="6:7">
      <c r="F444" s="227">
        <v>4318</v>
      </c>
      <c r="G444" s="207" t="s">
        <v>1028</v>
      </c>
    </row>
    <row r="445" spans="6:7">
      <c r="F445" s="227">
        <v>432</v>
      </c>
      <c r="G445" s="207" t="s">
        <v>1029</v>
      </c>
    </row>
    <row r="446" spans="6:7">
      <c r="F446" s="227">
        <v>4321</v>
      </c>
      <c r="G446" s="207" t="s">
        <v>1030</v>
      </c>
    </row>
    <row r="447" spans="6:7">
      <c r="F447" s="227">
        <v>4322</v>
      </c>
      <c r="G447" s="207" t="s">
        <v>1031</v>
      </c>
    </row>
    <row r="448" spans="6:7">
      <c r="F448" s="227">
        <v>4328</v>
      </c>
      <c r="G448" s="207" t="s">
        <v>1032</v>
      </c>
    </row>
    <row r="449" spans="6:7">
      <c r="F449" s="227">
        <v>433</v>
      </c>
      <c r="G449" s="207" t="s">
        <v>1033</v>
      </c>
    </row>
    <row r="450" spans="6:7">
      <c r="F450" s="227">
        <v>4331</v>
      </c>
      <c r="G450" s="207" t="s">
        <v>1034</v>
      </c>
    </row>
    <row r="451" spans="6:7">
      <c r="F451" s="227">
        <v>4332</v>
      </c>
      <c r="G451" s="207" t="s">
        <v>1035</v>
      </c>
    </row>
    <row r="452" spans="6:7">
      <c r="F452" s="227">
        <v>4333</v>
      </c>
      <c r="G452" s="207" t="s">
        <v>1036</v>
      </c>
    </row>
    <row r="453" spans="6:7">
      <c r="F453" s="227">
        <v>438</v>
      </c>
      <c r="G453" s="207" t="s">
        <v>1037</v>
      </c>
    </row>
    <row r="454" spans="6:7">
      <c r="F454" s="227">
        <v>4381</v>
      </c>
      <c r="G454" s="207" t="s">
        <v>1038</v>
      </c>
    </row>
    <row r="455" spans="6:7">
      <c r="F455" s="227">
        <v>4382</v>
      </c>
      <c r="G455" s="207" t="s">
        <v>1039</v>
      </c>
    </row>
    <row r="456" spans="6:7">
      <c r="F456" s="227">
        <v>4386</v>
      </c>
      <c r="G456" s="207" t="s">
        <v>1022</v>
      </c>
    </row>
    <row r="457" spans="6:7">
      <c r="F457" s="227">
        <v>4387</v>
      </c>
      <c r="G457" s="207" t="s">
        <v>1023</v>
      </c>
    </row>
    <row r="458" spans="6:7" s="229" customFormat="1">
      <c r="F458" s="230">
        <v>44</v>
      </c>
      <c r="G458" s="231" t="s">
        <v>1040</v>
      </c>
    </row>
    <row r="459" spans="6:7">
      <c r="F459" s="227">
        <v>442</v>
      </c>
      <c r="G459" s="207" t="s">
        <v>1041</v>
      </c>
    </row>
    <row r="460" spans="6:7">
      <c r="F460" s="227">
        <v>4421</v>
      </c>
      <c r="G460" s="207" t="s">
        <v>1042</v>
      </c>
    </row>
    <row r="461" spans="6:7">
      <c r="F461" s="227">
        <v>4422</v>
      </c>
      <c r="G461" s="207" t="s">
        <v>1043</v>
      </c>
    </row>
    <row r="462" spans="6:7">
      <c r="F462" s="227">
        <v>4423</v>
      </c>
      <c r="G462" s="207" t="s">
        <v>1044</v>
      </c>
    </row>
    <row r="463" spans="6:7">
      <c r="F463" s="227">
        <v>4424</v>
      </c>
      <c r="G463" s="207" t="s">
        <v>1045</v>
      </c>
    </row>
    <row r="464" spans="6:7">
      <c r="F464" s="227">
        <v>4426</v>
      </c>
      <c r="G464" s="207" t="s">
        <v>1046</v>
      </c>
    </row>
    <row r="465" spans="6:7">
      <c r="F465" s="227">
        <v>4428</v>
      </c>
      <c r="G465" s="207" t="s">
        <v>1047</v>
      </c>
    </row>
    <row r="466" spans="6:7">
      <c r="F466" s="227">
        <v>443</v>
      </c>
      <c r="G466" s="207" t="s">
        <v>1048</v>
      </c>
    </row>
    <row r="467" spans="6:7">
      <c r="F467" s="227">
        <v>444</v>
      </c>
      <c r="G467" s="207" t="s">
        <v>1049</v>
      </c>
    </row>
    <row r="468" spans="6:7">
      <c r="F468" s="227">
        <v>445</v>
      </c>
      <c r="G468" s="207" t="s">
        <v>1050</v>
      </c>
    </row>
    <row r="469" spans="6:7">
      <c r="F469" s="227">
        <v>446</v>
      </c>
      <c r="G469" s="207" t="s">
        <v>1051</v>
      </c>
    </row>
    <row r="470" spans="6:7">
      <c r="F470" s="227">
        <v>447</v>
      </c>
      <c r="G470" s="207" t="s">
        <v>1052</v>
      </c>
    </row>
    <row r="471" spans="6:7">
      <c r="F471" s="227">
        <v>4471</v>
      </c>
      <c r="G471" s="207" t="s">
        <v>1053</v>
      </c>
    </row>
    <row r="472" spans="6:7">
      <c r="F472" s="227">
        <v>4472</v>
      </c>
      <c r="G472" s="207" t="s">
        <v>1054</v>
      </c>
    </row>
    <row r="473" spans="6:7">
      <c r="F473" s="227">
        <v>4473</v>
      </c>
      <c r="G473" s="207" t="s">
        <v>1055</v>
      </c>
    </row>
    <row r="474" spans="6:7">
      <c r="F474" s="227">
        <v>4474</v>
      </c>
      <c r="G474" s="207" t="s">
        <v>1056</v>
      </c>
    </row>
    <row r="475" spans="6:7">
      <c r="F475" s="227">
        <v>4478</v>
      </c>
      <c r="G475" s="207" t="s">
        <v>1057</v>
      </c>
    </row>
    <row r="476" spans="6:7">
      <c r="F476" s="227">
        <v>448</v>
      </c>
      <c r="G476" s="207" t="s">
        <v>1058</v>
      </c>
    </row>
    <row r="477" spans="6:7">
      <c r="F477" s="227">
        <v>4486</v>
      </c>
      <c r="G477" s="207" t="s">
        <v>1059</v>
      </c>
    </row>
    <row r="478" spans="6:7">
      <c r="F478" s="227">
        <v>4487</v>
      </c>
      <c r="G478" s="207" t="s">
        <v>1023</v>
      </c>
    </row>
    <row r="479" spans="6:7">
      <c r="F479" s="227">
        <v>449</v>
      </c>
      <c r="G479" s="207" t="s">
        <v>1060</v>
      </c>
    </row>
    <row r="480" spans="6:7">
      <c r="F480" s="227">
        <v>4491</v>
      </c>
      <c r="G480" s="207" t="s">
        <v>1061</v>
      </c>
    </row>
    <row r="481" spans="6:7">
      <c r="F481" s="227">
        <v>4492</v>
      </c>
      <c r="G481" s="207" t="s">
        <v>1062</v>
      </c>
    </row>
    <row r="482" spans="6:7">
      <c r="F482" s="227">
        <v>4493</v>
      </c>
      <c r="G482" s="207" t="s">
        <v>1063</v>
      </c>
    </row>
    <row r="483" spans="6:7">
      <c r="F483" s="227">
        <v>4497</v>
      </c>
      <c r="G483" s="207" t="s">
        <v>1064</v>
      </c>
    </row>
    <row r="484" spans="6:7">
      <c r="F484" s="227">
        <v>4498</v>
      </c>
      <c r="G484" s="207" t="s">
        <v>1065</v>
      </c>
    </row>
    <row r="485" spans="6:7">
      <c r="F485" s="227">
        <v>4499</v>
      </c>
      <c r="G485" s="207" t="s">
        <v>1066</v>
      </c>
    </row>
    <row r="486" spans="6:7" s="229" customFormat="1">
      <c r="F486" s="230">
        <v>45</v>
      </c>
      <c r="G486" s="231" t="s">
        <v>1067</v>
      </c>
    </row>
    <row r="487" spans="6:7">
      <c r="F487" s="227">
        <v>451</v>
      </c>
      <c r="G487" s="207" t="s">
        <v>1068</v>
      </c>
    </row>
    <row r="488" spans="6:7">
      <c r="F488" s="227">
        <v>4511</v>
      </c>
      <c r="G488" s="207" t="s">
        <v>1069</v>
      </c>
    </row>
    <row r="489" spans="6:7">
      <c r="F489" s="227">
        <v>4512</v>
      </c>
      <c r="G489" s="207" t="s">
        <v>1070</v>
      </c>
    </row>
    <row r="490" spans="6:7">
      <c r="F490" s="227">
        <v>4515</v>
      </c>
      <c r="G490" s="207" t="s">
        <v>1071</v>
      </c>
    </row>
    <row r="491" spans="6:7">
      <c r="F491" s="227">
        <v>452</v>
      </c>
      <c r="G491" s="207" t="s">
        <v>1072</v>
      </c>
    </row>
    <row r="492" spans="6:7">
      <c r="F492" s="227">
        <v>4521</v>
      </c>
      <c r="G492" s="207" t="s">
        <v>1069</v>
      </c>
    </row>
    <row r="493" spans="6:7">
      <c r="F493" s="227">
        <v>4522</v>
      </c>
      <c r="G493" s="207" t="s">
        <v>1073</v>
      </c>
    </row>
    <row r="494" spans="6:7">
      <c r="F494" s="227">
        <v>4555</v>
      </c>
      <c r="G494" s="207" t="s">
        <v>1074</v>
      </c>
    </row>
    <row r="495" spans="6:7">
      <c r="F495" s="227">
        <v>453</v>
      </c>
      <c r="G495" s="207" t="s">
        <v>1075</v>
      </c>
    </row>
    <row r="496" spans="6:7">
      <c r="F496" s="227">
        <v>4531</v>
      </c>
      <c r="G496" s="207" t="s">
        <v>1069</v>
      </c>
    </row>
    <row r="497" spans="6:7">
      <c r="F497" s="227">
        <v>4532</v>
      </c>
      <c r="G497" s="207" t="s">
        <v>1070</v>
      </c>
    </row>
    <row r="498" spans="6:7">
      <c r="F498" s="227">
        <v>4535</v>
      </c>
      <c r="G498" s="207" t="s">
        <v>1076</v>
      </c>
    </row>
    <row r="499" spans="6:7">
      <c r="F499" s="227">
        <v>454</v>
      </c>
      <c r="G499" s="207" t="s">
        <v>1077</v>
      </c>
    </row>
    <row r="500" spans="6:7">
      <c r="F500" s="227">
        <v>4541</v>
      </c>
      <c r="G500" s="207" t="s">
        <v>1069</v>
      </c>
    </row>
    <row r="501" spans="6:7">
      <c r="F501" s="227">
        <v>4542</v>
      </c>
      <c r="G501" s="207" t="s">
        <v>1070</v>
      </c>
    </row>
    <row r="502" spans="6:7">
      <c r="F502" s="227">
        <v>4545</v>
      </c>
      <c r="G502" s="207" t="s">
        <v>1071</v>
      </c>
    </row>
    <row r="503" spans="6:7">
      <c r="F503" s="227">
        <v>455</v>
      </c>
      <c r="G503" s="207" t="s">
        <v>1078</v>
      </c>
    </row>
    <row r="504" spans="6:7">
      <c r="F504" s="227">
        <v>4551</v>
      </c>
      <c r="G504" s="207" t="s">
        <v>1069</v>
      </c>
    </row>
    <row r="505" spans="6:7">
      <c r="F505" s="227">
        <v>4552</v>
      </c>
      <c r="G505" s="207" t="s">
        <v>1070</v>
      </c>
    </row>
    <row r="506" spans="6:7">
      <c r="F506" s="227">
        <v>4555</v>
      </c>
      <c r="G506" s="207" t="s">
        <v>1071</v>
      </c>
    </row>
    <row r="507" spans="6:7">
      <c r="F507" s="227">
        <v>456</v>
      </c>
      <c r="G507" s="207" t="s">
        <v>1079</v>
      </c>
    </row>
    <row r="508" spans="6:7">
      <c r="F508" s="227">
        <v>4561</v>
      </c>
      <c r="G508" s="207" t="s">
        <v>1080</v>
      </c>
    </row>
    <row r="509" spans="6:7">
      <c r="F509" s="227">
        <v>4562</v>
      </c>
      <c r="G509" s="207" t="s">
        <v>1081</v>
      </c>
    </row>
    <row r="510" spans="6:7">
      <c r="F510" s="227">
        <v>457</v>
      </c>
      <c r="G510" s="207" t="s">
        <v>1082</v>
      </c>
    </row>
    <row r="511" spans="6:7">
      <c r="F511" s="227">
        <v>4571</v>
      </c>
      <c r="G511" s="207" t="s">
        <v>1083</v>
      </c>
    </row>
    <row r="512" spans="6:7">
      <c r="F512" s="227">
        <v>4572</v>
      </c>
      <c r="G512" s="207" t="s">
        <v>1084</v>
      </c>
    </row>
    <row r="513" spans="6:7">
      <c r="F513" s="227">
        <v>458</v>
      </c>
      <c r="G513" s="207" t="s">
        <v>1085</v>
      </c>
    </row>
    <row r="514" spans="6:7" s="229" customFormat="1">
      <c r="F514" s="230">
        <v>46</v>
      </c>
      <c r="G514" s="231" t="s">
        <v>1086</v>
      </c>
    </row>
    <row r="515" spans="6:7">
      <c r="F515" s="227">
        <v>462</v>
      </c>
      <c r="G515" s="207" t="s">
        <v>1087</v>
      </c>
    </row>
    <row r="516" spans="6:7">
      <c r="F516" s="227">
        <v>463</v>
      </c>
      <c r="G516" s="207" t="s">
        <v>1088</v>
      </c>
    </row>
    <row r="517" spans="6:7">
      <c r="F517" s="227">
        <v>464</v>
      </c>
      <c r="G517" s="207" t="s">
        <v>1089</v>
      </c>
    </row>
    <row r="518" spans="6:7">
      <c r="F518" s="227">
        <v>469</v>
      </c>
      <c r="G518" s="207" t="s">
        <v>1090</v>
      </c>
    </row>
    <row r="519" spans="6:7">
      <c r="F519" s="227">
        <v>4692</v>
      </c>
      <c r="G519" s="207" t="s">
        <v>1091</v>
      </c>
    </row>
    <row r="520" spans="6:7">
      <c r="F520" s="227">
        <v>4693</v>
      </c>
      <c r="G520" s="207" t="s">
        <v>1092</v>
      </c>
    </row>
    <row r="521" spans="6:7">
      <c r="F521" s="227">
        <v>4694</v>
      </c>
      <c r="G521" s="207" t="s">
        <v>1093</v>
      </c>
    </row>
    <row r="522" spans="6:7" s="229" customFormat="1">
      <c r="F522" s="230">
        <v>47</v>
      </c>
      <c r="G522" s="231" t="s">
        <v>1094</v>
      </c>
    </row>
    <row r="523" spans="6:7">
      <c r="F523" s="227">
        <v>471</v>
      </c>
      <c r="G523" s="207" t="s">
        <v>1095</v>
      </c>
    </row>
    <row r="524" spans="6:7">
      <c r="F524" s="227">
        <v>4711</v>
      </c>
      <c r="G524" s="207" t="s">
        <v>1096</v>
      </c>
    </row>
    <row r="525" spans="6:7">
      <c r="F525" s="227">
        <v>4712</v>
      </c>
      <c r="G525" s="207" t="s">
        <v>1097</v>
      </c>
    </row>
    <row r="526" spans="6:7">
      <c r="F526" s="227">
        <v>4713</v>
      </c>
      <c r="G526" s="207" t="s">
        <v>1098</v>
      </c>
    </row>
    <row r="527" spans="6:7">
      <c r="F527" s="227">
        <v>4717</v>
      </c>
      <c r="G527" s="207" t="s">
        <v>1099</v>
      </c>
    </row>
    <row r="528" spans="6:7">
      <c r="F528" s="227">
        <v>4719</v>
      </c>
      <c r="G528" s="207" t="s">
        <v>1100</v>
      </c>
    </row>
    <row r="529" spans="6:7">
      <c r="F529" s="227">
        <v>472</v>
      </c>
      <c r="G529" s="207" t="s">
        <v>1101</v>
      </c>
    </row>
    <row r="530" spans="6:7">
      <c r="F530" s="227">
        <v>4721</v>
      </c>
      <c r="G530" s="207" t="s">
        <v>1102</v>
      </c>
    </row>
    <row r="531" spans="6:7">
      <c r="F531" s="227">
        <v>4726</v>
      </c>
      <c r="G531" s="207" t="s">
        <v>1103</v>
      </c>
    </row>
    <row r="532" spans="6:7">
      <c r="F532" s="227">
        <v>473</v>
      </c>
      <c r="G532" s="207" t="s">
        <v>1104</v>
      </c>
    </row>
    <row r="533" spans="6:7">
      <c r="F533" s="227">
        <v>4731</v>
      </c>
      <c r="G533" s="207" t="s">
        <v>1105</v>
      </c>
    </row>
    <row r="534" spans="6:7">
      <c r="F534" s="227">
        <v>4732</v>
      </c>
      <c r="G534" s="207" t="s">
        <v>1106</v>
      </c>
    </row>
    <row r="535" spans="6:7">
      <c r="F535" s="227">
        <v>4733</v>
      </c>
      <c r="G535" s="207" t="s">
        <v>1107</v>
      </c>
    </row>
    <row r="536" spans="6:7">
      <c r="F536" s="227">
        <v>4737</v>
      </c>
      <c r="G536" s="207" t="s">
        <v>1108</v>
      </c>
    </row>
    <row r="537" spans="6:7">
      <c r="F537" s="227">
        <v>4738</v>
      </c>
      <c r="G537" s="207" t="s">
        <v>1109</v>
      </c>
    </row>
    <row r="538" spans="6:7">
      <c r="F538" s="227">
        <v>4739</v>
      </c>
      <c r="G538" s="207" t="s">
        <v>1110</v>
      </c>
    </row>
    <row r="539" spans="6:7">
      <c r="F539" s="227">
        <v>474</v>
      </c>
      <c r="G539" s="207" t="s">
        <v>1111</v>
      </c>
    </row>
    <row r="540" spans="6:7">
      <c r="F540" s="227">
        <v>4746</v>
      </c>
      <c r="G540" s="207" t="s">
        <v>1112</v>
      </c>
    </row>
    <row r="541" spans="6:7">
      <c r="F541" s="227">
        <v>4747</v>
      </c>
      <c r="G541" s="207" t="s">
        <v>1113</v>
      </c>
    </row>
    <row r="542" spans="6:7">
      <c r="F542" s="227">
        <v>475</v>
      </c>
      <c r="G542" s="207" t="s">
        <v>1114</v>
      </c>
    </row>
    <row r="543" spans="6:7">
      <c r="F543" s="227">
        <v>476</v>
      </c>
      <c r="G543" s="207" t="s">
        <v>1115</v>
      </c>
    </row>
    <row r="544" spans="6:7">
      <c r="F544" s="227">
        <v>477</v>
      </c>
      <c r="G544" s="207" t="s">
        <v>1116</v>
      </c>
    </row>
    <row r="545" spans="6:7">
      <c r="F545" s="227">
        <v>478</v>
      </c>
      <c r="G545" s="207" t="s">
        <v>1117</v>
      </c>
    </row>
    <row r="546" spans="6:7">
      <c r="F546" s="227">
        <v>4781</v>
      </c>
      <c r="G546" s="207" t="s">
        <v>1118</v>
      </c>
    </row>
    <row r="547" spans="6:7">
      <c r="F547" s="227">
        <v>47811</v>
      </c>
      <c r="G547" s="207" t="s">
        <v>1119</v>
      </c>
    </row>
    <row r="548" spans="6:7">
      <c r="F548" s="227">
        <v>47818</v>
      </c>
      <c r="G548" s="207" t="s">
        <v>1120</v>
      </c>
    </row>
    <row r="549" spans="6:7">
      <c r="F549" s="227">
        <v>4782</v>
      </c>
      <c r="G549" s="207" t="s">
        <v>1121</v>
      </c>
    </row>
    <row r="550" spans="6:7">
      <c r="F550" s="227">
        <v>4783</v>
      </c>
      <c r="G550" s="207" t="s">
        <v>1122</v>
      </c>
    </row>
    <row r="551" spans="6:7">
      <c r="F551" s="227">
        <v>47831</v>
      </c>
      <c r="G551" s="207" t="s">
        <v>1123</v>
      </c>
    </row>
    <row r="552" spans="6:7">
      <c r="F552" s="227">
        <v>47838</v>
      </c>
      <c r="G552" s="207" t="s">
        <v>1124</v>
      </c>
    </row>
    <row r="553" spans="6:7">
      <c r="F553" s="227">
        <v>4784</v>
      </c>
      <c r="G553" s="207" t="s">
        <v>1125</v>
      </c>
    </row>
    <row r="554" spans="6:7">
      <c r="F554" s="227">
        <v>4786</v>
      </c>
      <c r="G554" s="207" t="s">
        <v>1126</v>
      </c>
    </row>
    <row r="555" spans="6:7">
      <c r="F555" s="227">
        <v>4788</v>
      </c>
      <c r="G555" s="207" t="s">
        <v>1127</v>
      </c>
    </row>
    <row r="556" spans="6:7">
      <c r="F556" s="227">
        <v>479</v>
      </c>
      <c r="G556" s="207" t="s">
        <v>1128</v>
      </c>
    </row>
    <row r="557" spans="6:7">
      <c r="F557" s="227">
        <v>4791</v>
      </c>
      <c r="G557" s="207" t="s">
        <v>1129</v>
      </c>
    </row>
    <row r="558" spans="6:7">
      <c r="F558" s="227">
        <v>47911</v>
      </c>
      <c r="G558" s="207" t="s">
        <v>1130</v>
      </c>
    </row>
    <row r="559" spans="6:7">
      <c r="F559" s="227">
        <v>47918</v>
      </c>
      <c r="G559" s="207" t="s">
        <v>1131</v>
      </c>
    </row>
    <row r="560" spans="6:7">
      <c r="F560" s="227">
        <v>4792</v>
      </c>
      <c r="G560" s="207" t="s">
        <v>1132</v>
      </c>
    </row>
    <row r="561" spans="6:7">
      <c r="F561" s="227">
        <v>4793</v>
      </c>
      <c r="G561" s="207" t="s">
        <v>1133</v>
      </c>
    </row>
    <row r="562" spans="6:7">
      <c r="F562" s="227">
        <v>47931</v>
      </c>
      <c r="G562" s="207" t="s">
        <v>1134</v>
      </c>
    </row>
    <row r="563" spans="6:7">
      <c r="F563" s="227">
        <v>47938</v>
      </c>
      <c r="G563" s="207" t="s">
        <v>1135</v>
      </c>
    </row>
    <row r="564" spans="6:7">
      <c r="F564" s="227">
        <v>4794</v>
      </c>
      <c r="G564" s="207" t="s">
        <v>1136</v>
      </c>
    </row>
    <row r="565" spans="6:7">
      <c r="F565" s="227">
        <v>4797</v>
      </c>
      <c r="G565" s="207" t="s">
        <v>1126</v>
      </c>
    </row>
    <row r="566" spans="6:7">
      <c r="F566" s="227">
        <v>4798</v>
      </c>
      <c r="G566" s="207" t="s">
        <v>1137</v>
      </c>
    </row>
    <row r="567" spans="6:7" s="229" customFormat="1">
      <c r="F567" s="230">
        <v>48</v>
      </c>
      <c r="G567" s="231" t="s">
        <v>1138</v>
      </c>
    </row>
    <row r="568" spans="6:7">
      <c r="F568" s="227">
        <v>481</v>
      </c>
      <c r="G568" s="207" t="s">
        <v>1139</v>
      </c>
    </row>
    <row r="569" spans="6:7">
      <c r="F569" s="227">
        <v>4811</v>
      </c>
      <c r="G569" s="207" t="s">
        <v>1140</v>
      </c>
    </row>
    <row r="570" spans="6:7">
      <c r="F570" s="227">
        <v>4812</v>
      </c>
      <c r="G570" s="207" t="s">
        <v>1141</v>
      </c>
    </row>
    <row r="571" spans="6:7">
      <c r="F571" s="227">
        <v>4813</v>
      </c>
      <c r="G571" s="207" t="s">
        <v>1142</v>
      </c>
    </row>
    <row r="572" spans="6:7">
      <c r="F572" s="227">
        <v>4816</v>
      </c>
      <c r="G572" s="207" t="s">
        <v>1143</v>
      </c>
    </row>
    <row r="573" spans="6:7">
      <c r="F573" s="227">
        <v>48161</v>
      </c>
      <c r="G573" s="207" t="s">
        <v>1144</v>
      </c>
    </row>
    <row r="574" spans="6:7">
      <c r="F574" s="227">
        <v>48162</v>
      </c>
      <c r="G574" s="207" t="s">
        <v>1145</v>
      </c>
    </row>
    <row r="575" spans="6:7">
      <c r="F575" s="227">
        <v>4817</v>
      </c>
      <c r="G575" s="207" t="s">
        <v>1146</v>
      </c>
    </row>
    <row r="576" spans="6:7">
      <c r="F576" s="227">
        <v>48171</v>
      </c>
      <c r="G576" s="207" t="s">
        <v>1147</v>
      </c>
    </row>
    <row r="577" spans="6:7">
      <c r="F577" s="227">
        <v>48172</v>
      </c>
      <c r="G577" s="207" t="s">
        <v>1148</v>
      </c>
    </row>
    <row r="578" spans="6:7">
      <c r="F578" s="227">
        <v>4818</v>
      </c>
      <c r="G578" s="207" t="s">
        <v>1149</v>
      </c>
    </row>
    <row r="579" spans="6:7">
      <c r="F579" s="227">
        <v>48181</v>
      </c>
      <c r="G579" s="207" t="s">
        <v>1150</v>
      </c>
    </row>
    <row r="580" spans="6:7">
      <c r="F580" s="227">
        <v>48182</v>
      </c>
      <c r="G580" s="207" t="s">
        <v>1151</v>
      </c>
    </row>
    <row r="581" spans="6:7">
      <c r="F581" s="227">
        <v>484</v>
      </c>
      <c r="G581" s="207" t="s">
        <v>1152</v>
      </c>
    </row>
    <row r="582" spans="6:7">
      <c r="F582" s="227">
        <v>485</v>
      </c>
      <c r="G582" s="207" t="s">
        <v>1153</v>
      </c>
    </row>
    <row r="583" spans="6:7">
      <c r="F583" s="227">
        <v>4851</v>
      </c>
      <c r="G583" s="207" t="s">
        <v>1154</v>
      </c>
    </row>
    <row r="584" spans="6:7">
      <c r="F584" s="227">
        <v>4852</v>
      </c>
      <c r="G584" s="207" t="s">
        <v>1155</v>
      </c>
    </row>
    <row r="585" spans="6:7">
      <c r="F585" s="227">
        <v>4856</v>
      </c>
      <c r="G585" s="207" t="s">
        <v>1156</v>
      </c>
    </row>
    <row r="586" spans="6:7">
      <c r="F586" s="227">
        <v>4857</v>
      </c>
      <c r="G586" s="207" t="s">
        <v>1157</v>
      </c>
    </row>
    <row r="587" spans="6:7">
      <c r="F587" s="227">
        <v>4858</v>
      </c>
      <c r="G587" s="207" t="s">
        <v>1158</v>
      </c>
    </row>
    <row r="588" spans="6:7">
      <c r="F588" s="227">
        <v>486</v>
      </c>
      <c r="G588" s="207" t="s">
        <v>1159</v>
      </c>
    </row>
    <row r="589" spans="6:7">
      <c r="F589" s="227">
        <v>4861</v>
      </c>
      <c r="G589" s="207" t="s">
        <v>1160</v>
      </c>
    </row>
    <row r="590" spans="6:7">
      <c r="F590" s="227">
        <v>4865</v>
      </c>
      <c r="G590" s="207" t="s">
        <v>1161</v>
      </c>
    </row>
    <row r="591" spans="6:7">
      <c r="F591" s="227">
        <v>488</v>
      </c>
      <c r="G591" s="207" t="s">
        <v>1162</v>
      </c>
    </row>
    <row r="592" spans="6:7">
      <c r="F592" s="227">
        <v>4881</v>
      </c>
      <c r="G592" s="207" t="s">
        <v>1163</v>
      </c>
    </row>
    <row r="593" spans="6:7" s="229" customFormat="1">
      <c r="F593" s="230">
        <v>49</v>
      </c>
      <c r="G593" s="231" t="s">
        <v>1164</v>
      </c>
    </row>
    <row r="594" spans="6:7">
      <c r="F594" s="227">
        <v>490</v>
      </c>
      <c r="G594" s="207" t="s">
        <v>1165</v>
      </c>
    </row>
    <row r="595" spans="6:7">
      <c r="F595" s="227">
        <v>491</v>
      </c>
      <c r="G595" s="207" t="s">
        <v>1166</v>
      </c>
    </row>
    <row r="596" spans="6:7">
      <c r="F596" s="227">
        <v>4911</v>
      </c>
      <c r="G596" s="207" t="s">
        <v>1167</v>
      </c>
    </row>
    <row r="597" spans="6:7">
      <c r="F597" s="227">
        <v>4912</v>
      </c>
      <c r="G597" s="207" t="s">
        <v>1168</v>
      </c>
    </row>
    <row r="598" spans="6:7">
      <c r="F598" s="227">
        <v>492</v>
      </c>
      <c r="G598" s="207" t="s">
        <v>1169</v>
      </c>
    </row>
    <row r="599" spans="6:7">
      <c r="F599" s="227">
        <v>493</v>
      </c>
      <c r="G599" s="207" t="s">
        <v>1170</v>
      </c>
    </row>
    <row r="600" spans="6:7">
      <c r="F600" s="227">
        <v>494</v>
      </c>
      <c r="G600" s="207" t="s">
        <v>1171</v>
      </c>
    </row>
    <row r="601" spans="6:7">
      <c r="F601" s="227">
        <v>497</v>
      </c>
      <c r="G601" s="207" t="s">
        <v>1172</v>
      </c>
    </row>
    <row r="602" spans="6:7">
      <c r="F602" s="227">
        <v>498</v>
      </c>
      <c r="G602" s="207" t="s">
        <v>1173</v>
      </c>
    </row>
    <row r="603" spans="6:7">
      <c r="F603" s="227">
        <v>4985</v>
      </c>
      <c r="G603" s="207" t="s">
        <v>1174</v>
      </c>
    </row>
    <row r="604" spans="6:7">
      <c r="F604" s="227">
        <v>4988</v>
      </c>
      <c r="G604" s="207" t="s">
        <v>1175</v>
      </c>
    </row>
    <row r="605" spans="6:7">
      <c r="F605" s="227">
        <v>499</v>
      </c>
      <c r="G605" s="207" t="s">
        <v>140</v>
      </c>
    </row>
    <row r="606" spans="6:7">
      <c r="F606" s="227">
        <v>4991</v>
      </c>
      <c r="G606" s="207" t="s">
        <v>1176</v>
      </c>
    </row>
    <row r="607" spans="6:7">
      <c r="F607" s="227">
        <v>4998</v>
      </c>
      <c r="G607" s="207" t="s">
        <v>1177</v>
      </c>
    </row>
    <row r="608" spans="6:7" s="220" customFormat="1">
      <c r="F608" s="218" t="s">
        <v>1178</v>
      </c>
      <c r="G608" s="219"/>
    </row>
    <row r="609" spans="6:7" s="229" customFormat="1">
      <c r="F609" s="230">
        <v>50</v>
      </c>
      <c r="G609" s="231" t="s">
        <v>1179</v>
      </c>
    </row>
    <row r="610" spans="6:7">
      <c r="F610" s="227">
        <v>501</v>
      </c>
      <c r="G610" s="207" t="s">
        <v>1180</v>
      </c>
    </row>
    <row r="611" spans="6:7">
      <c r="F611" s="227">
        <v>5011</v>
      </c>
      <c r="G611" s="207" t="s">
        <v>1181</v>
      </c>
    </row>
    <row r="612" spans="6:7">
      <c r="F612" s="227">
        <v>5012</v>
      </c>
      <c r="G612" s="207" t="s">
        <v>1182</v>
      </c>
    </row>
    <row r="613" spans="6:7">
      <c r="F613" s="227">
        <v>5013</v>
      </c>
      <c r="G613" s="207" t="s">
        <v>1183</v>
      </c>
    </row>
    <row r="614" spans="6:7">
      <c r="F614" s="227">
        <v>5016</v>
      </c>
      <c r="G614" s="207" t="s">
        <v>1184</v>
      </c>
    </row>
    <row r="615" spans="6:7">
      <c r="F615" s="227">
        <v>502</v>
      </c>
      <c r="G615" s="207" t="s">
        <v>1185</v>
      </c>
    </row>
    <row r="616" spans="6:7">
      <c r="F616" s="227">
        <v>5022</v>
      </c>
      <c r="G616" s="207" t="s">
        <v>1186</v>
      </c>
    </row>
    <row r="617" spans="6:7">
      <c r="F617" s="227">
        <v>5023</v>
      </c>
      <c r="G617" s="207" t="s">
        <v>1187</v>
      </c>
    </row>
    <row r="618" spans="6:7">
      <c r="F618" s="227">
        <v>5025</v>
      </c>
      <c r="G618" s="207" t="s">
        <v>1188</v>
      </c>
    </row>
    <row r="619" spans="6:7">
      <c r="F619" s="227">
        <v>5026</v>
      </c>
      <c r="G619" s="207" t="s">
        <v>1189</v>
      </c>
    </row>
    <row r="620" spans="6:7">
      <c r="F620" s="227">
        <v>503</v>
      </c>
      <c r="G620" s="207" t="s">
        <v>873</v>
      </c>
    </row>
    <row r="621" spans="6:7">
      <c r="F621" s="227">
        <v>5032</v>
      </c>
      <c r="G621" s="207" t="s">
        <v>1190</v>
      </c>
    </row>
    <row r="622" spans="6:7">
      <c r="F622" s="227">
        <v>5033</v>
      </c>
      <c r="G622" s="207" t="s">
        <v>1191</v>
      </c>
    </row>
    <row r="623" spans="6:7">
      <c r="F623" s="227">
        <v>5035</v>
      </c>
      <c r="G623" s="207" t="s">
        <v>1192</v>
      </c>
    </row>
    <row r="624" spans="6:7">
      <c r="F624" s="227">
        <v>5036</v>
      </c>
      <c r="G624" s="207" t="s">
        <v>1193</v>
      </c>
    </row>
    <row r="625" spans="6:7">
      <c r="F625" s="227">
        <v>504</v>
      </c>
      <c r="G625" s="207" t="s">
        <v>1194</v>
      </c>
    </row>
    <row r="626" spans="6:7">
      <c r="F626" s="227">
        <v>5042</v>
      </c>
      <c r="G626" s="207" t="s">
        <v>1195</v>
      </c>
    </row>
    <row r="627" spans="6:7">
      <c r="F627" s="227">
        <v>5043</v>
      </c>
      <c r="G627" s="207" t="s">
        <v>1196</v>
      </c>
    </row>
    <row r="628" spans="6:7">
      <c r="F628" s="227">
        <v>505</v>
      </c>
      <c r="G628" s="207" t="s">
        <v>1197</v>
      </c>
    </row>
    <row r="629" spans="6:7">
      <c r="F629" s="227">
        <v>506</v>
      </c>
      <c r="G629" s="207" t="s">
        <v>692</v>
      </c>
    </row>
    <row r="630" spans="6:7">
      <c r="F630" s="227">
        <v>5061</v>
      </c>
      <c r="G630" s="207" t="s">
        <v>1198</v>
      </c>
    </row>
    <row r="631" spans="6:7">
      <c r="F631" s="227">
        <v>5062</v>
      </c>
      <c r="G631" s="207" t="s">
        <v>1199</v>
      </c>
    </row>
    <row r="632" spans="6:7">
      <c r="F632" s="227">
        <v>5063</v>
      </c>
      <c r="G632" s="207" t="s">
        <v>873</v>
      </c>
    </row>
    <row r="633" spans="6:7">
      <c r="F633" s="227">
        <v>508</v>
      </c>
      <c r="G633" s="207" t="s">
        <v>1200</v>
      </c>
    </row>
    <row r="634" spans="6:7" s="229" customFormat="1">
      <c r="F634" s="230">
        <v>51</v>
      </c>
      <c r="G634" s="231" t="s">
        <v>1201</v>
      </c>
    </row>
    <row r="635" spans="6:7">
      <c r="F635" s="227">
        <v>513</v>
      </c>
      <c r="G635" s="207" t="s">
        <v>1202</v>
      </c>
    </row>
    <row r="636" spans="6:7">
      <c r="F636" s="227">
        <v>514</v>
      </c>
      <c r="G636" s="207" t="s">
        <v>1203</v>
      </c>
    </row>
    <row r="637" spans="6:7">
      <c r="F637" s="227">
        <v>515</v>
      </c>
      <c r="G637" s="207" t="s">
        <v>1204</v>
      </c>
    </row>
    <row r="638" spans="6:7">
      <c r="F638" s="227">
        <v>518</v>
      </c>
      <c r="G638" s="207" t="s">
        <v>1205</v>
      </c>
    </row>
    <row r="639" spans="6:7">
      <c r="F639" s="227">
        <v>5185</v>
      </c>
      <c r="G639" s="207" t="s">
        <v>1206</v>
      </c>
    </row>
    <row r="640" spans="6:7">
      <c r="F640" s="227">
        <v>5186</v>
      </c>
      <c r="G640" s="207" t="s">
        <v>1207</v>
      </c>
    </row>
    <row r="641" spans="6:7">
      <c r="F641" s="227">
        <v>5187</v>
      </c>
      <c r="G641" s="207" t="s">
        <v>1208</v>
      </c>
    </row>
    <row r="642" spans="6:7" s="229" customFormat="1">
      <c r="F642" s="230">
        <v>52</v>
      </c>
      <c r="G642" s="231" t="s">
        <v>1209</v>
      </c>
    </row>
    <row r="643" spans="6:7">
      <c r="F643" s="227">
        <v>521</v>
      </c>
      <c r="G643" s="207" t="s">
        <v>242</v>
      </c>
    </row>
    <row r="644" spans="6:7">
      <c r="F644" s="227">
        <v>5211</v>
      </c>
      <c r="G644" s="207" t="s">
        <v>1210</v>
      </c>
    </row>
    <row r="645" spans="6:7">
      <c r="F645" s="227">
        <v>5215</v>
      </c>
      <c r="G645" s="207" t="s">
        <v>1211</v>
      </c>
    </row>
    <row r="646" spans="6:7">
      <c r="F646" s="227">
        <v>522</v>
      </c>
      <c r="G646" s="207" t="s">
        <v>1212</v>
      </c>
    </row>
    <row r="647" spans="6:7">
      <c r="F647" s="227">
        <v>523</v>
      </c>
      <c r="G647" s="207" t="s">
        <v>1213</v>
      </c>
    </row>
    <row r="648" spans="6:7">
      <c r="F648" s="227">
        <v>524</v>
      </c>
      <c r="G648" s="207" t="s">
        <v>1214</v>
      </c>
    </row>
    <row r="649" spans="6:7">
      <c r="F649" s="227">
        <v>525</v>
      </c>
      <c r="G649" s="207" t="s">
        <v>1215</v>
      </c>
    </row>
    <row r="650" spans="6:7">
      <c r="F650" s="227">
        <v>526</v>
      </c>
      <c r="G650" s="207" t="s">
        <v>1216</v>
      </c>
    </row>
    <row r="651" spans="6:7">
      <c r="F651" s="227">
        <v>5261</v>
      </c>
      <c r="G651" s="207" t="s">
        <v>1217</v>
      </c>
    </row>
    <row r="652" spans="6:7">
      <c r="F652" s="227">
        <v>5267</v>
      </c>
      <c r="G652" s="207" t="s">
        <v>1218</v>
      </c>
    </row>
    <row r="653" spans="6:7" s="229" customFormat="1">
      <c r="F653" s="230">
        <v>53</v>
      </c>
      <c r="G653" s="231" t="s">
        <v>1219</v>
      </c>
    </row>
    <row r="654" spans="6:7">
      <c r="F654" s="227">
        <v>531</v>
      </c>
      <c r="G654" s="207" t="s">
        <v>238</v>
      </c>
    </row>
    <row r="655" spans="6:7">
      <c r="F655" s="227">
        <v>532</v>
      </c>
      <c r="G655" s="207" t="s">
        <v>1220</v>
      </c>
    </row>
    <row r="656" spans="6:7">
      <c r="F656" s="227">
        <v>533</v>
      </c>
      <c r="G656" s="207" t="s">
        <v>1221</v>
      </c>
    </row>
    <row r="657" spans="6:7">
      <c r="F657" s="227">
        <v>536</v>
      </c>
      <c r="G657" s="207" t="s">
        <v>1222</v>
      </c>
    </row>
    <row r="658" spans="6:7">
      <c r="F658" s="227">
        <v>5361</v>
      </c>
      <c r="G658" s="207" t="s">
        <v>1223</v>
      </c>
    </row>
    <row r="659" spans="6:7">
      <c r="F659" s="227">
        <v>5367</v>
      </c>
      <c r="G659" s="207" t="s">
        <v>1224</v>
      </c>
    </row>
    <row r="660" spans="6:7">
      <c r="F660" s="227">
        <v>538</v>
      </c>
      <c r="G660" s="207" t="s">
        <v>1225</v>
      </c>
    </row>
    <row r="661" spans="6:7" s="229" customFormat="1">
      <c r="F661" s="230">
        <v>55</v>
      </c>
      <c r="G661" s="231" t="s">
        <v>1226</v>
      </c>
    </row>
    <row r="662" spans="6:7">
      <c r="F662" s="227">
        <v>551</v>
      </c>
      <c r="G662" s="207" t="s">
        <v>1227</v>
      </c>
    </row>
    <row r="663" spans="6:7">
      <c r="F663" s="227">
        <v>552</v>
      </c>
      <c r="G663" s="207" t="s">
        <v>1228</v>
      </c>
    </row>
    <row r="664" spans="6:7">
      <c r="F664" s="227">
        <v>553</v>
      </c>
      <c r="G664" s="207" t="s">
        <v>1229</v>
      </c>
    </row>
    <row r="665" spans="6:7">
      <c r="F665" s="227">
        <v>554</v>
      </c>
      <c r="G665" s="207" t="s">
        <v>1230</v>
      </c>
    </row>
    <row r="666" spans="6:7">
      <c r="F666" s="227">
        <v>558</v>
      </c>
      <c r="G666" s="207" t="s">
        <v>1231</v>
      </c>
    </row>
    <row r="667" spans="6:7" s="229" customFormat="1">
      <c r="F667" s="230">
        <v>56</v>
      </c>
      <c r="G667" s="231" t="s">
        <v>1232</v>
      </c>
    </row>
    <row r="668" spans="6:7">
      <c r="F668" s="227">
        <v>561</v>
      </c>
      <c r="G668" s="207" t="s">
        <v>1233</v>
      </c>
    </row>
    <row r="669" spans="6:7">
      <c r="F669" s="227">
        <v>565</v>
      </c>
      <c r="G669" s="207" t="s">
        <v>1234</v>
      </c>
    </row>
    <row r="670" spans="6:7">
      <c r="F670" s="227">
        <v>566</v>
      </c>
      <c r="G670" s="207" t="s">
        <v>1235</v>
      </c>
    </row>
    <row r="671" spans="6:7" s="229" customFormat="1">
      <c r="F671" s="230">
        <v>57</v>
      </c>
      <c r="G671" s="231" t="s">
        <v>1236</v>
      </c>
    </row>
    <row r="672" spans="6:7">
      <c r="F672" s="227">
        <v>571</v>
      </c>
      <c r="G672" s="207" t="s">
        <v>1237</v>
      </c>
    </row>
    <row r="673" spans="6:7">
      <c r="F673" s="227">
        <v>572</v>
      </c>
      <c r="G673" s="207" t="s">
        <v>1238</v>
      </c>
    </row>
    <row r="674" spans="6:7" s="229" customFormat="1">
      <c r="F674" s="230">
        <v>58</v>
      </c>
      <c r="G674" s="231" t="s">
        <v>1239</v>
      </c>
    </row>
    <row r="675" spans="6:7">
      <c r="F675" s="227">
        <v>585</v>
      </c>
      <c r="G675" s="207" t="s">
        <v>1240</v>
      </c>
    </row>
    <row r="676" spans="6:7">
      <c r="F676" s="227">
        <v>588</v>
      </c>
      <c r="G676" s="207" t="s">
        <v>1241</v>
      </c>
    </row>
    <row r="677" spans="6:7" s="229" customFormat="1">
      <c r="F677" s="230">
        <v>59</v>
      </c>
      <c r="G677" s="231" t="s">
        <v>1242</v>
      </c>
    </row>
    <row r="678" spans="6:7">
      <c r="F678" s="227">
        <v>590</v>
      </c>
      <c r="G678" s="207" t="s">
        <v>1243</v>
      </c>
    </row>
    <row r="679" spans="6:7">
      <c r="F679" s="227">
        <v>591</v>
      </c>
      <c r="G679" s="207" t="s">
        <v>1244</v>
      </c>
    </row>
    <row r="680" spans="6:7">
      <c r="F680" s="227">
        <v>592</v>
      </c>
      <c r="G680" s="207" t="s">
        <v>1245</v>
      </c>
    </row>
    <row r="681" spans="6:7">
      <c r="F681" s="227">
        <v>593</v>
      </c>
      <c r="G681" s="207" t="s">
        <v>1246</v>
      </c>
    </row>
    <row r="682" spans="6:7">
      <c r="F682" s="227">
        <v>595</v>
      </c>
      <c r="G682" s="207" t="s">
        <v>1247</v>
      </c>
    </row>
    <row r="683" spans="6:7">
      <c r="F683" s="227">
        <v>599</v>
      </c>
      <c r="G683" s="207" t="s">
        <v>1248</v>
      </c>
    </row>
    <row r="684" spans="6:7" s="220" customFormat="1">
      <c r="F684" s="218" t="s">
        <v>1249</v>
      </c>
      <c r="G684" s="219"/>
    </row>
    <row r="685" spans="6:7" s="229" customFormat="1">
      <c r="F685" s="230">
        <v>60</v>
      </c>
      <c r="G685" s="231" t="s">
        <v>1250</v>
      </c>
    </row>
    <row r="686" spans="6:7">
      <c r="F686" s="227">
        <v>601</v>
      </c>
      <c r="G686" s="207" t="s">
        <v>1251</v>
      </c>
    </row>
    <row r="687" spans="6:7">
      <c r="F687" s="227">
        <v>6011</v>
      </c>
      <c r="G687" s="207" t="s">
        <v>1252</v>
      </c>
    </row>
    <row r="688" spans="6:7">
      <c r="F688" s="227">
        <v>6012</v>
      </c>
      <c r="G688" s="207" t="s">
        <v>1253</v>
      </c>
    </row>
    <row r="689" spans="6:7">
      <c r="F689" s="227">
        <v>6013</v>
      </c>
      <c r="G689" s="207" t="s">
        <v>1254</v>
      </c>
    </row>
    <row r="690" spans="6:7" ht="18">
      <c r="F690" s="227">
        <v>6015</v>
      </c>
      <c r="G690" s="207" t="s">
        <v>1708</v>
      </c>
    </row>
    <row r="691" spans="6:7">
      <c r="F691" s="227">
        <v>6019</v>
      </c>
      <c r="G691" s="207" t="s">
        <v>1255</v>
      </c>
    </row>
    <row r="692" spans="6:7">
      <c r="F692" s="227">
        <v>602</v>
      </c>
      <c r="G692" s="207" t="s">
        <v>1256</v>
      </c>
    </row>
    <row r="693" spans="6:7">
      <c r="F693" s="227">
        <v>6021</v>
      </c>
      <c r="G693" s="207" t="s">
        <v>1257</v>
      </c>
    </row>
    <row r="694" spans="6:7">
      <c r="F694" s="227">
        <v>6022</v>
      </c>
      <c r="G694" s="207" t="s">
        <v>1258</v>
      </c>
    </row>
    <row r="695" spans="6:7">
      <c r="F695" s="227">
        <v>6023</v>
      </c>
      <c r="G695" s="207" t="s">
        <v>1259</v>
      </c>
    </row>
    <row r="696" spans="6:7" ht="18">
      <c r="F696" s="227">
        <v>6025</v>
      </c>
      <c r="G696" s="207" t="s">
        <v>1709</v>
      </c>
    </row>
    <row r="697" spans="6:7">
      <c r="F697" s="227">
        <v>6029</v>
      </c>
      <c r="G697" s="207" t="s">
        <v>1260</v>
      </c>
    </row>
    <row r="698" spans="6:7">
      <c r="F698" s="227">
        <v>603</v>
      </c>
      <c r="G698" s="207" t="s">
        <v>1261</v>
      </c>
    </row>
    <row r="699" spans="6:7">
      <c r="F699" s="227">
        <v>6031</v>
      </c>
      <c r="G699" s="207" t="s">
        <v>1262</v>
      </c>
    </row>
    <row r="700" spans="6:7">
      <c r="F700" s="227">
        <v>6032</v>
      </c>
      <c r="G700" s="207" t="s">
        <v>1263</v>
      </c>
    </row>
    <row r="701" spans="6:7">
      <c r="F701" s="227">
        <v>6033</v>
      </c>
      <c r="G701" s="207" t="s">
        <v>1264</v>
      </c>
    </row>
    <row r="702" spans="6:7">
      <c r="F702" s="227">
        <v>6034</v>
      </c>
      <c r="G702" s="207" t="s">
        <v>1265</v>
      </c>
    </row>
    <row r="703" spans="6:7">
      <c r="F703" s="227">
        <v>6035</v>
      </c>
      <c r="G703" s="207" t="s">
        <v>1266</v>
      </c>
    </row>
    <row r="704" spans="6:7">
      <c r="F704" s="227">
        <v>604</v>
      </c>
      <c r="G704" s="207" t="s">
        <v>1267</v>
      </c>
    </row>
    <row r="705" spans="6:7">
      <c r="F705" s="227">
        <v>6041</v>
      </c>
      <c r="G705" s="207" t="s">
        <v>293</v>
      </c>
    </row>
    <row r="706" spans="6:7">
      <c r="F706" s="227">
        <v>6042</v>
      </c>
      <c r="G706" s="207" t="s">
        <v>1268</v>
      </c>
    </row>
    <row r="707" spans="6:7">
      <c r="F707" s="227">
        <v>6043</v>
      </c>
      <c r="G707" s="207" t="s">
        <v>1269</v>
      </c>
    </row>
    <row r="708" spans="6:7" ht="18">
      <c r="F708" s="227">
        <v>6045</v>
      </c>
      <c r="G708" s="207" t="s">
        <v>1710</v>
      </c>
    </row>
    <row r="709" spans="6:7">
      <c r="F709" s="227">
        <v>6046</v>
      </c>
      <c r="G709" s="207" t="s">
        <v>1270</v>
      </c>
    </row>
    <row r="710" spans="6:7">
      <c r="F710" s="227">
        <v>6047</v>
      </c>
      <c r="G710" s="207" t="s">
        <v>1271</v>
      </c>
    </row>
    <row r="711" spans="6:7">
      <c r="F711" s="227">
        <v>6049</v>
      </c>
      <c r="G711" s="207" t="s">
        <v>1255</v>
      </c>
    </row>
    <row r="712" spans="6:7">
      <c r="F712" s="227">
        <v>605</v>
      </c>
      <c r="G712" s="207" t="s">
        <v>456</v>
      </c>
    </row>
    <row r="713" spans="6:7">
      <c r="F713" s="227">
        <v>6051</v>
      </c>
      <c r="G713" s="207" t="s">
        <v>1272</v>
      </c>
    </row>
    <row r="714" spans="6:7">
      <c r="F714" s="227">
        <v>6052</v>
      </c>
      <c r="G714" s="207" t="s">
        <v>1273</v>
      </c>
    </row>
    <row r="715" spans="6:7">
      <c r="F715" s="227">
        <v>6053</v>
      </c>
      <c r="G715" s="207" t="s">
        <v>1274</v>
      </c>
    </row>
    <row r="716" spans="6:7">
      <c r="F716" s="227">
        <v>6054</v>
      </c>
      <c r="G716" s="207" t="s">
        <v>1275</v>
      </c>
    </row>
    <row r="717" spans="6:7">
      <c r="F717" s="227">
        <v>6055</v>
      </c>
      <c r="G717" s="207" t="s">
        <v>1276</v>
      </c>
    </row>
    <row r="718" spans="6:7">
      <c r="F718" s="227">
        <v>6056</v>
      </c>
      <c r="G718" s="207" t="s">
        <v>1277</v>
      </c>
    </row>
    <row r="719" spans="6:7">
      <c r="F719" s="227">
        <v>6057</v>
      </c>
      <c r="G719" s="207" t="s">
        <v>1278</v>
      </c>
    </row>
    <row r="720" spans="6:7">
      <c r="F720" s="227">
        <v>6058</v>
      </c>
      <c r="G720" s="207" t="s">
        <v>1279</v>
      </c>
    </row>
    <row r="721" spans="6:7">
      <c r="F721" s="227">
        <v>6059</v>
      </c>
      <c r="G721" s="207" t="s">
        <v>1280</v>
      </c>
    </row>
    <row r="722" spans="6:7">
      <c r="F722" s="227">
        <v>606</v>
      </c>
      <c r="G722" s="207" t="s">
        <v>1281</v>
      </c>
    </row>
    <row r="723" spans="6:7">
      <c r="F723" s="227">
        <v>6061</v>
      </c>
      <c r="G723" s="207" t="s">
        <v>1282</v>
      </c>
    </row>
    <row r="724" spans="6:7">
      <c r="F724" s="227">
        <v>6062</v>
      </c>
      <c r="G724" s="207" t="s">
        <v>1283</v>
      </c>
    </row>
    <row r="725" spans="6:7">
      <c r="F725" s="227">
        <v>6063</v>
      </c>
      <c r="G725" s="207" t="s">
        <v>1284</v>
      </c>
    </row>
    <row r="726" spans="6:7">
      <c r="F726" s="227">
        <v>6064</v>
      </c>
      <c r="G726" s="207" t="s">
        <v>1285</v>
      </c>
    </row>
    <row r="727" spans="6:7">
      <c r="F727" s="227">
        <v>6068</v>
      </c>
      <c r="G727" s="207" t="s">
        <v>1286</v>
      </c>
    </row>
    <row r="728" spans="6:7">
      <c r="F728" s="227">
        <v>608</v>
      </c>
      <c r="G728" s="207" t="s">
        <v>1287</v>
      </c>
    </row>
    <row r="729" spans="6:7">
      <c r="F729" s="227">
        <v>6081</v>
      </c>
      <c r="G729" s="207" t="s">
        <v>1288</v>
      </c>
    </row>
    <row r="730" spans="6:7">
      <c r="F730" s="227">
        <v>6082</v>
      </c>
      <c r="G730" s="207" t="s">
        <v>1289</v>
      </c>
    </row>
    <row r="731" spans="6:7">
      <c r="F731" s="227">
        <v>6083</v>
      </c>
      <c r="G731" s="207" t="s">
        <v>1290</v>
      </c>
    </row>
    <row r="732" spans="6:7">
      <c r="F732" s="227">
        <v>6085</v>
      </c>
      <c r="G732" s="207" t="s">
        <v>1291</v>
      </c>
    </row>
    <row r="733" spans="6:7">
      <c r="F733" s="227">
        <v>6089</v>
      </c>
      <c r="G733" s="207" t="s">
        <v>1280</v>
      </c>
    </row>
    <row r="734" spans="6:7" s="229" customFormat="1">
      <c r="F734" s="230">
        <v>61</v>
      </c>
      <c r="G734" s="231" t="s">
        <v>1292</v>
      </c>
    </row>
    <row r="735" spans="6:7">
      <c r="F735" s="227">
        <v>612</v>
      </c>
      <c r="G735" s="207" t="s">
        <v>1293</v>
      </c>
    </row>
    <row r="736" spans="6:7">
      <c r="F736" s="227">
        <v>613</v>
      </c>
      <c r="G736" s="207" t="s">
        <v>1294</v>
      </c>
    </row>
    <row r="737" spans="6:7">
      <c r="F737" s="227">
        <v>614</v>
      </c>
      <c r="G737" s="207" t="s">
        <v>1295</v>
      </c>
    </row>
    <row r="738" spans="6:7">
      <c r="F738" s="227">
        <v>616</v>
      </c>
      <c r="G738" s="207" t="s">
        <v>514</v>
      </c>
    </row>
    <row r="739" spans="6:7">
      <c r="F739" s="227">
        <v>618</v>
      </c>
      <c r="G739" s="207" t="s">
        <v>1296</v>
      </c>
    </row>
    <row r="740" spans="6:7">
      <c r="F740" s="227">
        <v>6811</v>
      </c>
      <c r="G740" s="207" t="s">
        <v>1297</v>
      </c>
    </row>
    <row r="741" spans="6:7">
      <c r="F741" s="227">
        <v>6813</v>
      </c>
      <c r="G741" s="207" t="s">
        <v>1298</v>
      </c>
    </row>
    <row r="742" spans="6:7">
      <c r="F742" s="227">
        <v>619</v>
      </c>
      <c r="G742" s="207" t="s">
        <v>1299</v>
      </c>
    </row>
    <row r="743" spans="6:7" s="229" customFormat="1">
      <c r="F743" s="230">
        <v>62</v>
      </c>
      <c r="G743" s="231" t="s">
        <v>1300</v>
      </c>
    </row>
    <row r="744" spans="6:7">
      <c r="F744" s="227">
        <v>621</v>
      </c>
      <c r="G744" s="207" t="s">
        <v>1301</v>
      </c>
    </row>
    <row r="745" spans="6:7">
      <c r="F745" s="227">
        <v>622</v>
      </c>
      <c r="G745" s="207" t="s">
        <v>1302</v>
      </c>
    </row>
    <row r="746" spans="6:7">
      <c r="F746" s="227">
        <v>6221</v>
      </c>
      <c r="G746" s="207" t="s">
        <v>1303</v>
      </c>
    </row>
    <row r="747" spans="6:7">
      <c r="F747" s="227">
        <v>6222</v>
      </c>
      <c r="G747" s="207" t="s">
        <v>1304</v>
      </c>
    </row>
    <row r="748" spans="6:7">
      <c r="F748" s="227">
        <v>6223</v>
      </c>
      <c r="G748" s="207" t="s">
        <v>1305</v>
      </c>
    </row>
    <row r="749" spans="6:7">
      <c r="F749" s="227">
        <v>6224</v>
      </c>
      <c r="G749" s="207" t="s">
        <v>1306</v>
      </c>
    </row>
    <row r="750" spans="6:7">
      <c r="F750" s="227">
        <v>6225</v>
      </c>
      <c r="G750" s="207" t="s">
        <v>1307</v>
      </c>
    </row>
    <row r="751" spans="6:7">
      <c r="F751" s="227">
        <v>6226</v>
      </c>
      <c r="G751" s="207" t="s">
        <v>1308</v>
      </c>
    </row>
    <row r="752" spans="6:7">
      <c r="F752" s="227">
        <v>6228</v>
      </c>
      <c r="G752" s="207" t="s">
        <v>1309</v>
      </c>
    </row>
    <row r="753" spans="6:7">
      <c r="F753" s="227">
        <v>623</v>
      </c>
      <c r="G753" s="207" t="s">
        <v>1310</v>
      </c>
    </row>
    <row r="754" spans="6:7">
      <c r="F754" s="227">
        <v>6232</v>
      </c>
      <c r="G754" s="207" t="s">
        <v>1311</v>
      </c>
    </row>
    <row r="755" spans="6:7">
      <c r="F755" s="227">
        <v>6233</v>
      </c>
      <c r="G755" s="207" t="s">
        <v>1312</v>
      </c>
    </row>
    <row r="756" spans="6:7">
      <c r="F756" s="227">
        <v>6234</v>
      </c>
      <c r="G756" s="207" t="s">
        <v>1313</v>
      </c>
    </row>
    <row r="757" spans="6:7">
      <c r="F757" s="227">
        <v>6238</v>
      </c>
      <c r="G757" s="207" t="s">
        <v>1314</v>
      </c>
    </row>
    <row r="758" spans="6:7">
      <c r="F758" s="227">
        <v>624</v>
      </c>
      <c r="G758" s="207" t="s">
        <v>1315</v>
      </c>
    </row>
    <row r="759" spans="6:7">
      <c r="F759" s="227">
        <v>6241</v>
      </c>
      <c r="G759" s="207" t="s">
        <v>1316</v>
      </c>
    </row>
    <row r="760" spans="6:7">
      <c r="F760" s="227">
        <v>6242</v>
      </c>
      <c r="G760" s="207" t="s">
        <v>1317</v>
      </c>
    </row>
    <row r="761" spans="6:7">
      <c r="F761" s="227">
        <v>6243</v>
      </c>
      <c r="G761" s="207" t="s">
        <v>1318</v>
      </c>
    </row>
    <row r="762" spans="6:7">
      <c r="F762" s="227">
        <v>6244</v>
      </c>
      <c r="G762" s="207" t="s">
        <v>1319</v>
      </c>
    </row>
    <row r="763" spans="6:7">
      <c r="F763" s="227">
        <v>6248</v>
      </c>
      <c r="G763" s="207" t="s">
        <v>1320</v>
      </c>
    </row>
    <row r="764" spans="6:7">
      <c r="F764" s="227">
        <v>625</v>
      </c>
      <c r="G764" s="207" t="s">
        <v>1321</v>
      </c>
    </row>
    <row r="765" spans="6:7">
      <c r="F765" s="227">
        <v>6251</v>
      </c>
      <c r="G765" s="207" t="s">
        <v>1322</v>
      </c>
    </row>
    <row r="766" spans="6:7">
      <c r="F766" s="227">
        <v>6252</v>
      </c>
      <c r="G766" s="207" t="s">
        <v>1323</v>
      </c>
    </row>
    <row r="767" spans="6:7">
      <c r="F767" s="227">
        <v>6253</v>
      </c>
      <c r="G767" s="207" t="s">
        <v>1324</v>
      </c>
    </row>
    <row r="768" spans="6:7">
      <c r="F768" s="227">
        <v>6258</v>
      </c>
      <c r="G768" s="207" t="s">
        <v>1325</v>
      </c>
    </row>
    <row r="769" spans="6:7">
      <c r="F769" s="227">
        <v>626</v>
      </c>
      <c r="G769" s="207" t="s">
        <v>1326</v>
      </c>
    </row>
    <row r="770" spans="6:7">
      <c r="F770" s="227">
        <v>6261</v>
      </c>
      <c r="G770" s="207" t="s">
        <v>1327</v>
      </c>
    </row>
    <row r="771" spans="6:7">
      <c r="F771" s="227">
        <v>6265</v>
      </c>
      <c r="G771" s="207" t="s">
        <v>1328</v>
      </c>
    </row>
    <row r="772" spans="6:7">
      <c r="F772" s="227">
        <v>6266</v>
      </c>
      <c r="G772" s="207" t="s">
        <v>1329</v>
      </c>
    </row>
    <row r="773" spans="6:7">
      <c r="F773" s="227">
        <v>627</v>
      </c>
      <c r="G773" s="207" t="s">
        <v>1330</v>
      </c>
    </row>
    <row r="774" spans="6:7">
      <c r="F774" s="227">
        <v>6271</v>
      </c>
      <c r="G774" s="207" t="s">
        <v>1331</v>
      </c>
    </row>
    <row r="775" spans="6:7">
      <c r="F775" s="227">
        <v>6272</v>
      </c>
      <c r="G775" s="207" t="s">
        <v>1332</v>
      </c>
    </row>
    <row r="776" spans="6:7">
      <c r="F776" s="227">
        <v>6273</v>
      </c>
      <c r="G776" s="207" t="s">
        <v>1333</v>
      </c>
    </row>
    <row r="777" spans="6:7">
      <c r="F777" s="227">
        <v>6274</v>
      </c>
      <c r="G777" s="207" t="s">
        <v>1334</v>
      </c>
    </row>
    <row r="778" spans="6:7">
      <c r="F778" s="227">
        <v>6275</v>
      </c>
      <c r="G778" s="207" t="s">
        <v>1335</v>
      </c>
    </row>
    <row r="779" spans="6:7">
      <c r="F779" s="227">
        <v>6277</v>
      </c>
      <c r="G779" s="207" t="s">
        <v>1336</v>
      </c>
    </row>
    <row r="780" spans="6:7">
      <c r="F780" s="227">
        <v>6278</v>
      </c>
      <c r="G780" s="207" t="s">
        <v>1337</v>
      </c>
    </row>
    <row r="781" spans="6:7">
      <c r="F781" s="227">
        <v>628</v>
      </c>
      <c r="G781" s="207" t="s">
        <v>1338</v>
      </c>
    </row>
    <row r="782" spans="6:7">
      <c r="F782" s="227">
        <v>6281</v>
      </c>
      <c r="G782" s="207" t="s">
        <v>1339</v>
      </c>
    </row>
    <row r="783" spans="6:7">
      <c r="F783" s="227">
        <v>6283</v>
      </c>
      <c r="G783" s="207" t="s">
        <v>1340</v>
      </c>
    </row>
    <row r="784" spans="6:7">
      <c r="F784" s="227">
        <v>6284</v>
      </c>
      <c r="G784" s="207" t="s">
        <v>1341</v>
      </c>
    </row>
    <row r="785" spans="6:7">
      <c r="F785" s="227">
        <v>6288</v>
      </c>
      <c r="G785" s="207" t="s">
        <v>1342</v>
      </c>
    </row>
    <row r="786" spans="6:7" s="229" customFormat="1">
      <c r="F786" s="230">
        <v>63</v>
      </c>
      <c r="G786" s="231" t="s">
        <v>1343</v>
      </c>
    </row>
    <row r="787" spans="6:7">
      <c r="F787" s="227">
        <v>631</v>
      </c>
      <c r="G787" s="207" t="s">
        <v>1344</v>
      </c>
    </row>
    <row r="788" spans="6:7">
      <c r="F788" s="227">
        <v>6311</v>
      </c>
      <c r="G788" s="207" t="s">
        <v>1345</v>
      </c>
    </row>
    <row r="789" spans="6:7">
      <c r="F789" s="227">
        <v>6312</v>
      </c>
      <c r="G789" s="207" t="s">
        <v>1346</v>
      </c>
    </row>
    <row r="790" spans="6:7">
      <c r="F790" s="227">
        <v>6313</v>
      </c>
      <c r="G790" s="207" t="s">
        <v>1347</v>
      </c>
    </row>
    <row r="791" spans="6:7">
      <c r="F791" s="227">
        <v>6315</v>
      </c>
      <c r="G791" s="207" t="s">
        <v>1348</v>
      </c>
    </row>
    <row r="792" spans="6:7">
      <c r="F792" s="227">
        <v>6316</v>
      </c>
      <c r="G792" s="207" t="s">
        <v>1349</v>
      </c>
    </row>
    <row r="793" spans="6:7">
      <c r="F793" s="227">
        <v>6317</v>
      </c>
      <c r="G793" s="207" t="s">
        <v>1350</v>
      </c>
    </row>
    <row r="794" spans="6:7">
      <c r="F794" s="227">
        <v>6318</v>
      </c>
      <c r="G794" s="207" t="s">
        <v>1351</v>
      </c>
    </row>
    <row r="795" spans="6:7">
      <c r="F795" s="227">
        <v>632</v>
      </c>
      <c r="G795" s="207" t="s">
        <v>1352</v>
      </c>
    </row>
    <row r="796" spans="6:7">
      <c r="F796" s="227">
        <v>6322</v>
      </c>
      <c r="G796" s="207" t="s">
        <v>1353</v>
      </c>
    </row>
    <row r="797" spans="6:7">
      <c r="F797" s="227">
        <v>6324</v>
      </c>
      <c r="G797" s="207" t="s">
        <v>1354</v>
      </c>
    </row>
    <row r="798" spans="6:7">
      <c r="F798" s="227">
        <v>6325</v>
      </c>
      <c r="G798" s="207" t="s">
        <v>1355</v>
      </c>
    </row>
    <row r="799" spans="6:7">
      <c r="F799" s="227">
        <v>6327</v>
      </c>
      <c r="G799" s="207" t="s">
        <v>1356</v>
      </c>
    </row>
    <row r="800" spans="6:7">
      <c r="F800" s="227">
        <v>6328</v>
      </c>
      <c r="G800" s="207" t="s">
        <v>1357</v>
      </c>
    </row>
    <row r="801" spans="6:7">
      <c r="F801" s="227">
        <v>633</v>
      </c>
      <c r="G801" s="207" t="s">
        <v>1358</v>
      </c>
    </row>
    <row r="802" spans="6:7">
      <c r="F802" s="227">
        <v>634</v>
      </c>
      <c r="G802" s="241" t="s">
        <v>1359</v>
      </c>
    </row>
    <row r="803" spans="6:7">
      <c r="F803" s="227">
        <v>6342</v>
      </c>
      <c r="G803" s="207" t="s">
        <v>1360</v>
      </c>
    </row>
    <row r="804" spans="6:7">
      <c r="F804" s="227">
        <v>6343</v>
      </c>
      <c r="G804" s="207" t="s">
        <v>1361</v>
      </c>
    </row>
    <row r="805" spans="6:7">
      <c r="F805" s="227">
        <v>6344</v>
      </c>
      <c r="G805" s="207" t="s">
        <v>1362</v>
      </c>
    </row>
    <row r="806" spans="6:7">
      <c r="F806" s="227">
        <v>6345</v>
      </c>
      <c r="G806" s="207" t="s">
        <v>1363</v>
      </c>
    </row>
    <row r="807" spans="6:7">
      <c r="F807" s="227">
        <v>6346</v>
      </c>
      <c r="G807" s="207" t="s">
        <v>1364</v>
      </c>
    </row>
    <row r="808" spans="6:7">
      <c r="F808" s="227">
        <v>6348</v>
      </c>
      <c r="G808" s="207" t="s">
        <v>1365</v>
      </c>
    </row>
    <row r="809" spans="6:7">
      <c r="F809" s="227">
        <v>635</v>
      </c>
      <c r="G809" s="207" t="s">
        <v>312</v>
      </c>
    </row>
    <row r="810" spans="6:7">
      <c r="F810" s="227">
        <v>6351</v>
      </c>
      <c r="G810" s="207" t="s">
        <v>312</v>
      </c>
    </row>
    <row r="811" spans="6:7">
      <c r="F811" s="227">
        <v>6358</v>
      </c>
      <c r="G811" s="207" t="s">
        <v>1366</v>
      </c>
    </row>
    <row r="812" spans="6:7">
      <c r="F812" s="227">
        <v>636</v>
      </c>
      <c r="G812" s="207" t="s">
        <v>1367</v>
      </c>
    </row>
    <row r="813" spans="6:7">
      <c r="F813" s="227">
        <v>637</v>
      </c>
      <c r="G813" s="207" t="s">
        <v>1368</v>
      </c>
    </row>
    <row r="814" spans="6:7">
      <c r="F814" s="227">
        <v>6371</v>
      </c>
      <c r="G814" s="207" t="s">
        <v>1369</v>
      </c>
    </row>
    <row r="815" spans="6:7">
      <c r="F815" s="227">
        <v>6372</v>
      </c>
      <c r="G815" s="207" t="s">
        <v>1370</v>
      </c>
    </row>
    <row r="816" spans="6:7">
      <c r="F816" s="227">
        <v>638</v>
      </c>
      <c r="G816" s="207" t="s">
        <v>1371</v>
      </c>
    </row>
    <row r="817" spans="6:7">
      <c r="F817" s="227">
        <v>6381</v>
      </c>
      <c r="G817" s="207" t="s">
        <v>1372</v>
      </c>
    </row>
    <row r="818" spans="6:7">
      <c r="F818" s="227">
        <v>6382</v>
      </c>
      <c r="G818" s="207" t="s">
        <v>1373</v>
      </c>
    </row>
    <row r="819" spans="6:7">
      <c r="F819" s="227">
        <v>6383</v>
      </c>
      <c r="G819" s="207" t="s">
        <v>1374</v>
      </c>
    </row>
    <row r="820" spans="6:7">
      <c r="F820" s="227">
        <v>6384</v>
      </c>
      <c r="G820" s="207" t="s">
        <v>1375</v>
      </c>
    </row>
    <row r="821" spans="6:7">
      <c r="F821" s="227">
        <v>6385</v>
      </c>
      <c r="G821" s="207" t="s">
        <v>1376</v>
      </c>
    </row>
    <row r="822" spans="6:7">
      <c r="F822" s="227">
        <v>6388</v>
      </c>
      <c r="G822" s="207" t="s">
        <v>1377</v>
      </c>
    </row>
    <row r="823" spans="6:7" s="229" customFormat="1">
      <c r="F823" s="230">
        <v>64</v>
      </c>
      <c r="G823" s="231" t="s">
        <v>1378</v>
      </c>
    </row>
    <row r="824" spans="6:7">
      <c r="F824" s="227">
        <v>641</v>
      </c>
      <c r="G824" s="207" t="s">
        <v>1379</v>
      </c>
    </row>
    <row r="825" spans="6:7">
      <c r="F825" s="227">
        <v>6411</v>
      </c>
      <c r="G825" s="207" t="s">
        <v>1380</v>
      </c>
    </row>
    <row r="826" spans="6:7">
      <c r="F826" s="227">
        <v>6412</v>
      </c>
      <c r="G826" s="207" t="s">
        <v>1381</v>
      </c>
    </row>
    <row r="827" spans="6:7">
      <c r="F827" s="227">
        <v>6413</v>
      </c>
      <c r="G827" s="207" t="s">
        <v>1382</v>
      </c>
    </row>
    <row r="828" spans="6:7">
      <c r="F828" s="227">
        <v>6414</v>
      </c>
      <c r="G828" s="207" t="s">
        <v>1383</v>
      </c>
    </row>
    <row r="829" spans="6:7">
      <c r="F829" s="227">
        <v>6415</v>
      </c>
      <c r="G829" s="207" t="s">
        <v>1384</v>
      </c>
    </row>
    <row r="830" spans="6:7">
      <c r="F830" s="227">
        <v>6416</v>
      </c>
      <c r="G830" s="207" t="s">
        <v>1385</v>
      </c>
    </row>
    <row r="831" spans="6:7">
      <c r="F831" s="227">
        <v>6418</v>
      </c>
      <c r="G831" s="207" t="s">
        <v>1386</v>
      </c>
    </row>
    <row r="832" spans="6:7">
      <c r="F832" s="227">
        <v>645</v>
      </c>
      <c r="G832" s="207" t="s">
        <v>1387</v>
      </c>
    </row>
    <row r="833" spans="6:7">
      <c r="F833" s="227">
        <v>646</v>
      </c>
      <c r="G833" s="207" t="s">
        <v>1388</v>
      </c>
    </row>
    <row r="834" spans="6:7">
      <c r="F834" s="227">
        <v>6461</v>
      </c>
      <c r="G834" s="207" t="s">
        <v>1389</v>
      </c>
    </row>
    <row r="835" spans="6:7">
      <c r="F835" s="227">
        <v>6462</v>
      </c>
      <c r="G835" s="207" t="s">
        <v>1390</v>
      </c>
    </row>
    <row r="836" spans="6:7">
      <c r="F836" s="227">
        <v>6464</v>
      </c>
      <c r="G836" s="207" t="s">
        <v>1391</v>
      </c>
    </row>
    <row r="837" spans="6:7">
      <c r="F837" s="227">
        <v>6468</v>
      </c>
      <c r="G837" s="207" t="s">
        <v>1392</v>
      </c>
    </row>
    <row r="838" spans="6:7">
      <c r="F838" s="227">
        <v>647</v>
      </c>
      <c r="G838" s="207" t="s">
        <v>1393</v>
      </c>
    </row>
    <row r="839" spans="6:7">
      <c r="F839" s="227">
        <v>6471</v>
      </c>
      <c r="G839" s="207" t="s">
        <v>1394</v>
      </c>
    </row>
    <row r="840" spans="6:7">
      <c r="F840" s="227">
        <v>6472</v>
      </c>
      <c r="G840" s="207" t="s">
        <v>1395</v>
      </c>
    </row>
    <row r="841" spans="6:7">
      <c r="F841" s="227">
        <v>6473</v>
      </c>
      <c r="G841" s="207" t="s">
        <v>1396</v>
      </c>
    </row>
    <row r="842" spans="6:7">
      <c r="F842" s="227">
        <v>6474</v>
      </c>
      <c r="G842" s="207" t="s">
        <v>1397</v>
      </c>
    </row>
    <row r="843" spans="6:7">
      <c r="F843" s="227">
        <v>6478</v>
      </c>
      <c r="G843" s="207" t="s">
        <v>1398</v>
      </c>
    </row>
    <row r="844" spans="6:7">
      <c r="F844" s="227">
        <v>648</v>
      </c>
      <c r="G844" s="207" t="s">
        <v>1399</v>
      </c>
    </row>
    <row r="845" spans="6:7">
      <c r="F845" s="227">
        <v>649</v>
      </c>
      <c r="G845" s="207" t="s">
        <v>1400</v>
      </c>
    </row>
    <row r="846" spans="6:7" s="229" customFormat="1">
      <c r="F846" s="230">
        <v>65</v>
      </c>
      <c r="G846" s="231" t="s">
        <v>31</v>
      </c>
    </row>
    <row r="847" spans="6:7">
      <c r="F847" s="227">
        <v>651</v>
      </c>
      <c r="G847" s="207" t="s">
        <v>1401</v>
      </c>
    </row>
    <row r="848" spans="6:7">
      <c r="F848" s="227">
        <v>6511</v>
      </c>
      <c r="G848" s="207" t="s">
        <v>1402</v>
      </c>
    </row>
    <row r="849" spans="6:7">
      <c r="F849" s="227">
        <v>6512</v>
      </c>
      <c r="G849" s="207" t="s">
        <v>1403</v>
      </c>
    </row>
    <row r="850" spans="6:7">
      <c r="F850" s="227">
        <v>6515</v>
      </c>
      <c r="G850" s="207" t="s">
        <v>1404</v>
      </c>
    </row>
    <row r="851" spans="6:7">
      <c r="F851" s="227">
        <v>652</v>
      </c>
      <c r="G851" s="207" t="s">
        <v>1405</v>
      </c>
    </row>
    <row r="852" spans="6:7">
      <c r="F852" s="227">
        <v>654</v>
      </c>
      <c r="G852" s="207" t="s">
        <v>1406</v>
      </c>
    </row>
    <row r="853" spans="6:7">
      <c r="F853" s="227">
        <v>6541</v>
      </c>
      <c r="G853" s="207" t="s">
        <v>1407</v>
      </c>
    </row>
    <row r="854" spans="6:7">
      <c r="F854" s="227">
        <v>6545</v>
      </c>
      <c r="G854" s="207" t="s">
        <v>1408</v>
      </c>
    </row>
    <row r="855" spans="6:7">
      <c r="F855" s="227">
        <v>657</v>
      </c>
      <c r="G855" s="207" t="s">
        <v>1409</v>
      </c>
    </row>
    <row r="856" spans="6:7">
      <c r="F856" s="227">
        <v>658</v>
      </c>
      <c r="G856" s="207" t="s">
        <v>1410</v>
      </c>
    </row>
    <row r="857" spans="6:7">
      <c r="F857" s="227">
        <v>659</v>
      </c>
      <c r="G857" s="207" t="s">
        <v>1411</v>
      </c>
    </row>
    <row r="858" spans="6:7">
      <c r="F858" s="227">
        <v>6591</v>
      </c>
      <c r="G858" s="207" t="s">
        <v>1412</v>
      </c>
    </row>
    <row r="859" spans="6:7">
      <c r="F859" s="227">
        <v>6593</v>
      </c>
      <c r="G859" s="207" t="s">
        <v>1413</v>
      </c>
    </row>
    <row r="860" spans="6:7">
      <c r="F860" s="227">
        <v>6594</v>
      </c>
      <c r="G860" s="207" t="s">
        <v>1414</v>
      </c>
    </row>
    <row r="861" spans="6:7">
      <c r="F861" s="227">
        <v>6598</v>
      </c>
      <c r="G861" s="207" t="s">
        <v>1415</v>
      </c>
    </row>
    <row r="862" spans="6:7" s="229" customFormat="1">
      <c r="F862" s="230">
        <v>66</v>
      </c>
      <c r="G862" s="231" t="s">
        <v>1416</v>
      </c>
    </row>
    <row r="863" spans="6:7">
      <c r="F863" s="227">
        <v>661</v>
      </c>
      <c r="G863" s="207" t="s">
        <v>1417</v>
      </c>
    </row>
    <row r="864" spans="6:7">
      <c r="F864" s="227">
        <v>6611</v>
      </c>
      <c r="G864" s="207" t="s">
        <v>1418</v>
      </c>
    </row>
    <row r="865" spans="6:7">
      <c r="F865" s="227">
        <v>6612</v>
      </c>
      <c r="G865" s="207" t="s">
        <v>1419</v>
      </c>
    </row>
    <row r="866" spans="6:7">
      <c r="F866" s="227">
        <v>6613</v>
      </c>
      <c r="G866" s="207" t="s">
        <v>1420</v>
      </c>
    </row>
    <row r="867" spans="6:7">
      <c r="F867" s="227">
        <v>6614</v>
      </c>
      <c r="G867" s="207" t="s">
        <v>1421</v>
      </c>
    </row>
    <row r="868" spans="6:7">
      <c r="F868" s="227">
        <v>6615</v>
      </c>
      <c r="G868" s="207" t="s">
        <v>1422</v>
      </c>
    </row>
    <row r="869" spans="6:7">
      <c r="F869" s="227">
        <v>6616</v>
      </c>
      <c r="G869" s="207" t="s">
        <v>1423</v>
      </c>
    </row>
    <row r="870" spans="6:7">
      <c r="F870" s="227">
        <v>6617</v>
      </c>
      <c r="G870" s="207" t="s">
        <v>1424</v>
      </c>
    </row>
    <row r="871" spans="6:7">
      <c r="F871" s="227">
        <v>6618</v>
      </c>
      <c r="G871" s="207" t="s">
        <v>1425</v>
      </c>
    </row>
    <row r="872" spans="6:7">
      <c r="F872" s="227">
        <v>662</v>
      </c>
      <c r="G872" s="207" t="s">
        <v>1426</v>
      </c>
    </row>
    <row r="873" spans="6:7">
      <c r="F873" s="227">
        <v>6621</v>
      </c>
      <c r="G873" s="207" t="s">
        <v>1418</v>
      </c>
    </row>
    <row r="874" spans="6:7">
      <c r="F874" s="227">
        <v>6622</v>
      </c>
      <c r="G874" s="207" t="s">
        <v>1419</v>
      </c>
    </row>
    <row r="875" spans="6:7">
      <c r="F875" s="227">
        <v>6623</v>
      </c>
      <c r="G875" s="207" t="s">
        <v>1420</v>
      </c>
    </row>
    <row r="876" spans="6:7">
      <c r="F876" s="227">
        <v>6624</v>
      </c>
      <c r="G876" s="207" t="s">
        <v>1427</v>
      </c>
    </row>
    <row r="877" spans="6:7">
      <c r="F877" s="227">
        <v>6625</v>
      </c>
      <c r="G877" s="207" t="s">
        <v>1422</v>
      </c>
    </row>
    <row r="878" spans="6:7">
      <c r="F878" s="227">
        <v>6626</v>
      </c>
      <c r="G878" s="207" t="s">
        <v>1423</v>
      </c>
    </row>
    <row r="879" spans="6:7">
      <c r="F879" s="227">
        <v>6627</v>
      </c>
      <c r="G879" s="207" t="s">
        <v>1424</v>
      </c>
    </row>
    <row r="880" spans="6:7">
      <c r="F880" s="227">
        <v>6628</v>
      </c>
      <c r="G880" s="207" t="s">
        <v>1425</v>
      </c>
    </row>
    <row r="881" spans="6:7">
      <c r="F881" s="227">
        <v>663</v>
      </c>
      <c r="G881" s="207" t="s">
        <v>1428</v>
      </c>
    </row>
    <row r="882" spans="6:7">
      <c r="F882" s="227">
        <v>6631</v>
      </c>
      <c r="G882" s="207" t="s">
        <v>1429</v>
      </c>
    </row>
    <row r="883" spans="6:7">
      <c r="F883" s="227">
        <v>6632</v>
      </c>
      <c r="G883" s="207" t="s">
        <v>1430</v>
      </c>
    </row>
    <row r="884" spans="6:7">
      <c r="F884" s="227">
        <v>6633</v>
      </c>
      <c r="G884" s="207" t="s">
        <v>1431</v>
      </c>
    </row>
    <row r="885" spans="6:7">
      <c r="F885" s="227">
        <v>6634</v>
      </c>
      <c r="G885" s="207" t="s">
        <v>1432</v>
      </c>
    </row>
    <row r="886" spans="6:7">
      <c r="F886" s="227">
        <v>6638</v>
      </c>
      <c r="G886" s="207" t="s">
        <v>1433</v>
      </c>
    </row>
    <row r="887" spans="6:7">
      <c r="F887" s="227">
        <v>664</v>
      </c>
      <c r="G887" s="242" t="s">
        <v>1434</v>
      </c>
    </row>
    <row r="888" spans="6:7">
      <c r="F888" s="227">
        <v>6641</v>
      </c>
      <c r="G888" s="242" t="s">
        <v>1435</v>
      </c>
    </row>
    <row r="889" spans="6:7">
      <c r="F889" s="227">
        <v>6642</v>
      </c>
      <c r="G889" s="242" t="s">
        <v>1436</v>
      </c>
    </row>
    <row r="890" spans="6:7">
      <c r="F890" s="227">
        <v>665</v>
      </c>
      <c r="G890" s="242" t="s">
        <v>1437</v>
      </c>
    </row>
    <row r="891" spans="6:7">
      <c r="F891" s="227">
        <v>667</v>
      </c>
      <c r="G891" s="242" t="s">
        <v>326</v>
      </c>
    </row>
    <row r="892" spans="6:7">
      <c r="F892" s="227">
        <v>6671</v>
      </c>
      <c r="G892" s="242" t="s">
        <v>1369</v>
      </c>
    </row>
    <row r="893" spans="6:7">
      <c r="F893" s="227">
        <v>6672</v>
      </c>
      <c r="G893" s="242" t="s">
        <v>1438</v>
      </c>
    </row>
    <row r="894" spans="6:7">
      <c r="F894" s="227">
        <v>668</v>
      </c>
      <c r="G894" s="242" t="s">
        <v>327</v>
      </c>
    </row>
    <row r="895" spans="6:7">
      <c r="F895" s="227">
        <v>6681</v>
      </c>
      <c r="G895" s="242" t="s">
        <v>1439</v>
      </c>
    </row>
    <row r="896" spans="6:7">
      <c r="F896" s="227">
        <v>6682</v>
      </c>
      <c r="G896" s="242" t="s">
        <v>1440</v>
      </c>
    </row>
    <row r="897" spans="6:7">
      <c r="F897" s="227">
        <v>6683</v>
      </c>
      <c r="G897" s="242" t="s">
        <v>1441</v>
      </c>
    </row>
    <row r="898" spans="6:7">
      <c r="F898" s="227">
        <v>6684</v>
      </c>
      <c r="G898" s="242" t="s">
        <v>1442</v>
      </c>
    </row>
    <row r="899" spans="6:7">
      <c r="F899" s="227">
        <v>6685</v>
      </c>
      <c r="G899" s="242" t="s">
        <v>1443</v>
      </c>
    </row>
    <row r="900" spans="6:7">
      <c r="F900" s="227">
        <v>6686</v>
      </c>
      <c r="G900" s="242" t="s">
        <v>1444</v>
      </c>
    </row>
    <row r="901" spans="6:7">
      <c r="F901" s="227">
        <v>6687</v>
      </c>
      <c r="G901" s="242" t="s">
        <v>1445</v>
      </c>
    </row>
    <row r="902" spans="6:7">
      <c r="F902" s="227">
        <v>6688</v>
      </c>
      <c r="G902" s="242" t="s">
        <v>1446</v>
      </c>
    </row>
    <row r="903" spans="6:7">
      <c r="F903" s="227">
        <v>669</v>
      </c>
      <c r="G903" s="242" t="s">
        <v>1447</v>
      </c>
    </row>
    <row r="904" spans="6:7" s="229" customFormat="1">
      <c r="F904" s="230">
        <v>67</v>
      </c>
      <c r="G904" s="243" t="s">
        <v>1448</v>
      </c>
    </row>
    <row r="905" spans="6:7">
      <c r="F905" s="227">
        <v>671</v>
      </c>
      <c r="G905" s="242" t="s">
        <v>341</v>
      </c>
    </row>
    <row r="906" spans="6:7">
      <c r="F906" s="227">
        <v>6711</v>
      </c>
      <c r="G906" s="242" t="s">
        <v>1449</v>
      </c>
    </row>
    <row r="907" spans="6:7">
      <c r="F907" s="227">
        <v>6712</v>
      </c>
      <c r="G907" s="242" t="s">
        <v>1450</v>
      </c>
    </row>
    <row r="908" spans="6:7">
      <c r="F908" s="227">
        <v>6713</v>
      </c>
      <c r="G908" s="242" t="s">
        <v>1451</v>
      </c>
    </row>
    <row r="909" spans="6:7">
      <c r="F909" s="227">
        <v>672</v>
      </c>
      <c r="G909" s="242" t="s">
        <v>1452</v>
      </c>
    </row>
    <row r="910" spans="6:7">
      <c r="F910" s="227">
        <v>6721</v>
      </c>
      <c r="G910" s="242" t="s">
        <v>1453</v>
      </c>
    </row>
    <row r="911" spans="6:7">
      <c r="F911" s="227">
        <v>6722</v>
      </c>
      <c r="G911" s="242" t="s">
        <v>1454</v>
      </c>
    </row>
    <row r="912" spans="6:7">
      <c r="F912" s="227">
        <v>6723</v>
      </c>
      <c r="G912" s="242" t="s">
        <v>1455</v>
      </c>
    </row>
    <row r="913" spans="6:7">
      <c r="F913" s="227">
        <v>6724</v>
      </c>
      <c r="G913" s="242" t="s">
        <v>1456</v>
      </c>
    </row>
    <row r="914" spans="6:7">
      <c r="F914" s="227">
        <v>673</v>
      </c>
      <c r="G914" s="242" t="s">
        <v>1457</v>
      </c>
    </row>
    <row r="915" spans="6:7">
      <c r="F915" s="227">
        <v>674</v>
      </c>
      <c r="G915" s="242" t="s">
        <v>342</v>
      </c>
    </row>
    <row r="916" spans="6:7">
      <c r="F916" s="227">
        <v>6741</v>
      </c>
      <c r="G916" s="242" t="s">
        <v>1458</v>
      </c>
    </row>
    <row r="917" spans="6:7">
      <c r="F917" s="227">
        <v>6742</v>
      </c>
      <c r="G917" s="242" t="s">
        <v>1459</v>
      </c>
    </row>
    <row r="918" spans="6:7">
      <c r="F918" s="227">
        <v>6744</v>
      </c>
      <c r="G918" s="242" t="s">
        <v>1460</v>
      </c>
    </row>
    <row r="919" spans="6:7">
      <c r="F919" s="227">
        <v>6745</v>
      </c>
      <c r="G919" s="242" t="s">
        <v>1461</v>
      </c>
    </row>
    <row r="920" spans="6:7">
      <c r="F920" s="227">
        <v>6748</v>
      </c>
      <c r="G920" s="242" t="s">
        <v>1462</v>
      </c>
    </row>
    <row r="921" spans="6:7">
      <c r="F921" s="227">
        <v>676</v>
      </c>
      <c r="G921" s="242" t="s">
        <v>343</v>
      </c>
    </row>
    <row r="922" spans="6:7">
      <c r="F922" s="227">
        <v>677</v>
      </c>
      <c r="G922" s="242" t="s">
        <v>1463</v>
      </c>
    </row>
    <row r="923" spans="6:7">
      <c r="F923" s="227">
        <v>6771</v>
      </c>
      <c r="G923" s="242" t="s">
        <v>344</v>
      </c>
    </row>
    <row r="924" spans="6:7">
      <c r="F924" s="227">
        <v>678</v>
      </c>
      <c r="G924" s="242" t="s">
        <v>1464</v>
      </c>
    </row>
    <row r="925" spans="6:7">
      <c r="F925" s="227">
        <v>6781</v>
      </c>
      <c r="G925" s="242" t="s">
        <v>1465</v>
      </c>
    </row>
    <row r="926" spans="6:7">
      <c r="F926" s="227">
        <v>6782</v>
      </c>
      <c r="G926" s="242" t="s">
        <v>1466</v>
      </c>
    </row>
    <row r="927" spans="6:7">
      <c r="F927" s="227">
        <v>679</v>
      </c>
      <c r="G927" s="242" t="s">
        <v>1467</v>
      </c>
    </row>
    <row r="928" spans="6:7">
      <c r="F928" s="227">
        <v>6791</v>
      </c>
      <c r="G928" s="242" t="s">
        <v>1468</v>
      </c>
    </row>
    <row r="929" spans="6:7">
      <c r="F929" s="227">
        <v>6795</v>
      </c>
      <c r="G929" s="242" t="s">
        <v>1469</v>
      </c>
    </row>
    <row r="930" spans="6:7">
      <c r="F930" s="227">
        <v>6798</v>
      </c>
      <c r="G930" s="242" t="s">
        <v>1470</v>
      </c>
    </row>
    <row r="931" spans="6:7" s="229" customFormat="1">
      <c r="F931" s="230">
        <v>68</v>
      </c>
      <c r="G931" s="243" t="s">
        <v>1471</v>
      </c>
    </row>
    <row r="932" spans="6:7">
      <c r="F932" s="227">
        <v>680</v>
      </c>
      <c r="G932" s="242" t="s">
        <v>1472</v>
      </c>
    </row>
    <row r="933" spans="6:7">
      <c r="F933" s="227">
        <v>681</v>
      </c>
      <c r="G933" s="242" t="s">
        <v>1473</v>
      </c>
    </row>
    <row r="934" spans="6:7">
      <c r="F934" s="227">
        <v>6812</v>
      </c>
      <c r="G934" s="242" t="s">
        <v>1474</v>
      </c>
    </row>
    <row r="935" spans="6:7">
      <c r="F935" s="227">
        <v>6813</v>
      </c>
      <c r="G935" s="242" t="s">
        <v>1475</v>
      </c>
    </row>
    <row r="936" spans="6:7" s="229" customFormat="1">
      <c r="F936" s="230">
        <v>69</v>
      </c>
      <c r="G936" s="243" t="s">
        <v>1476</v>
      </c>
    </row>
    <row r="937" spans="6:7">
      <c r="F937" s="227">
        <v>691</v>
      </c>
      <c r="G937" s="242" t="s">
        <v>1477</v>
      </c>
    </row>
    <row r="938" spans="6:7">
      <c r="F938" s="227">
        <v>6911</v>
      </c>
      <c r="G938" s="242" t="s">
        <v>1478</v>
      </c>
    </row>
    <row r="939" spans="6:7">
      <c r="F939" s="227">
        <v>6913</v>
      </c>
      <c r="G939" s="242" t="s">
        <v>1479</v>
      </c>
    </row>
    <row r="940" spans="6:7">
      <c r="F940" s="227">
        <v>6914</v>
      </c>
      <c r="G940" s="242" t="s">
        <v>1480</v>
      </c>
    </row>
    <row r="941" spans="6:7">
      <c r="F941" s="227">
        <v>695</v>
      </c>
      <c r="G941" s="242" t="s">
        <v>1481</v>
      </c>
    </row>
    <row r="942" spans="6:7">
      <c r="F942" s="227">
        <v>6951</v>
      </c>
      <c r="G942" s="242" t="s">
        <v>1482</v>
      </c>
    </row>
    <row r="943" spans="6:7">
      <c r="F943" s="227">
        <v>6952</v>
      </c>
      <c r="G943" s="242" t="s">
        <v>1483</v>
      </c>
    </row>
    <row r="944" spans="6:7">
      <c r="F944" s="227">
        <v>697</v>
      </c>
      <c r="G944" s="242" t="s">
        <v>1484</v>
      </c>
    </row>
    <row r="945" spans="6:7">
      <c r="F945" s="227">
        <v>6971</v>
      </c>
      <c r="G945" s="242" t="s">
        <v>1478</v>
      </c>
    </row>
    <row r="946" spans="6:7">
      <c r="F946" s="227">
        <v>6972</v>
      </c>
      <c r="G946" s="242" t="s">
        <v>1485</v>
      </c>
    </row>
    <row r="947" spans="6:7" s="220" customFormat="1">
      <c r="F947" s="218" t="s">
        <v>1486</v>
      </c>
      <c r="G947" s="223"/>
    </row>
    <row r="948" spans="6:7" s="229" customFormat="1">
      <c r="F948" s="230">
        <v>70</v>
      </c>
      <c r="G948" s="231" t="s">
        <v>1487</v>
      </c>
    </row>
    <row r="949" spans="6:7">
      <c r="F949" s="227" t="s">
        <v>1488</v>
      </c>
      <c r="G949" s="207" t="s">
        <v>1489</v>
      </c>
    </row>
    <row r="950" spans="6:7">
      <c r="F950" s="227" t="s">
        <v>1490</v>
      </c>
      <c r="G950" s="207" t="s">
        <v>1491</v>
      </c>
    </row>
    <row r="951" spans="6:7">
      <c r="F951" s="227" t="s">
        <v>1492</v>
      </c>
      <c r="G951" s="207" t="s">
        <v>1493</v>
      </c>
    </row>
    <row r="952" spans="6:7">
      <c r="F952" s="227" t="s">
        <v>1494</v>
      </c>
      <c r="G952" s="207" t="s">
        <v>1495</v>
      </c>
    </row>
    <row r="953" spans="6:7">
      <c r="F953" s="227" t="s">
        <v>1496</v>
      </c>
      <c r="G953" s="227" t="s">
        <v>1497</v>
      </c>
    </row>
    <row r="954" spans="6:7">
      <c r="F954" s="227" t="s">
        <v>1498</v>
      </c>
      <c r="G954" s="207" t="s">
        <v>1499</v>
      </c>
    </row>
    <row r="955" spans="6:7">
      <c r="F955" s="227" t="s">
        <v>1500</v>
      </c>
      <c r="G955" s="207" t="s">
        <v>1501</v>
      </c>
    </row>
    <row r="956" spans="6:7">
      <c r="F956" s="227" t="s">
        <v>1502</v>
      </c>
      <c r="G956" s="207" t="s">
        <v>1503</v>
      </c>
    </row>
    <row r="957" spans="6:7">
      <c r="F957" s="227" t="s">
        <v>1504</v>
      </c>
      <c r="G957" s="207" t="s">
        <v>1505</v>
      </c>
    </row>
    <row r="958" spans="6:7">
      <c r="F958" s="227" t="s">
        <v>1506</v>
      </c>
      <c r="G958" s="207" t="s">
        <v>1507</v>
      </c>
    </row>
    <row r="959" spans="6:7">
      <c r="F959" s="227" t="s">
        <v>1508</v>
      </c>
      <c r="G959" s="207" t="s">
        <v>1509</v>
      </c>
    </row>
    <row r="960" spans="6:7">
      <c r="F960" s="227" t="s">
        <v>1510</v>
      </c>
      <c r="G960" s="207" t="s">
        <v>1511</v>
      </c>
    </row>
    <row r="961" spans="6:7">
      <c r="F961" s="227" t="s">
        <v>1512</v>
      </c>
      <c r="G961" s="207" t="s">
        <v>1513</v>
      </c>
    </row>
    <row r="962" spans="6:7">
      <c r="F962" s="227" t="s">
        <v>1514</v>
      </c>
      <c r="G962" s="207" t="s">
        <v>1515</v>
      </c>
    </row>
    <row r="963" spans="6:7">
      <c r="F963" s="227" t="s">
        <v>1516</v>
      </c>
      <c r="G963" s="207" t="s">
        <v>1517</v>
      </c>
    </row>
    <row r="964" spans="6:7">
      <c r="F964" s="227" t="s">
        <v>1518</v>
      </c>
      <c r="G964" s="227" t="s">
        <v>1519</v>
      </c>
    </row>
    <row r="965" spans="6:7">
      <c r="F965" s="227" t="s">
        <v>1520</v>
      </c>
      <c r="G965" s="207" t="s">
        <v>1521</v>
      </c>
    </row>
    <row r="966" spans="6:7">
      <c r="F966" s="227" t="s">
        <v>1522</v>
      </c>
      <c r="G966" s="207" t="s">
        <v>1523</v>
      </c>
    </row>
    <row r="967" spans="6:7">
      <c r="F967" s="227" t="s">
        <v>1524</v>
      </c>
      <c r="G967" s="207" t="s">
        <v>1525</v>
      </c>
    </row>
    <row r="968" spans="6:7">
      <c r="F968" s="227" t="s">
        <v>1526</v>
      </c>
      <c r="G968" s="207" t="s">
        <v>291</v>
      </c>
    </row>
    <row r="969" spans="6:7">
      <c r="F969" s="227" t="s">
        <v>1527</v>
      </c>
      <c r="G969" s="207" t="s">
        <v>1528</v>
      </c>
    </row>
    <row r="970" spans="6:7">
      <c r="F970" s="227" t="s">
        <v>1529</v>
      </c>
      <c r="G970" s="207" t="s">
        <v>1530</v>
      </c>
    </row>
    <row r="971" spans="6:7">
      <c r="F971" s="227" t="s">
        <v>1531</v>
      </c>
      <c r="G971" s="207" t="s">
        <v>1532</v>
      </c>
    </row>
    <row r="972" spans="6:7" s="229" customFormat="1">
      <c r="F972" s="230">
        <v>71</v>
      </c>
      <c r="G972" s="230" t="s">
        <v>1533</v>
      </c>
    </row>
    <row r="973" spans="6:7">
      <c r="F973" s="227" t="s">
        <v>1534</v>
      </c>
      <c r="G973" s="207" t="s">
        <v>1535</v>
      </c>
    </row>
    <row r="974" spans="6:7">
      <c r="F974" s="227" t="s">
        <v>1536</v>
      </c>
      <c r="G974" s="207" t="s">
        <v>1537</v>
      </c>
    </row>
    <row r="975" spans="6:7">
      <c r="F975" s="227" t="s">
        <v>1538</v>
      </c>
      <c r="G975" s="207" t="s">
        <v>1539</v>
      </c>
    </row>
    <row r="976" spans="6:7" s="229" customFormat="1">
      <c r="F976" s="230">
        <v>72</v>
      </c>
      <c r="G976" s="230" t="s">
        <v>1540</v>
      </c>
    </row>
    <row r="977" spans="6:7">
      <c r="F977" s="227" t="s">
        <v>1541</v>
      </c>
      <c r="G977" s="207" t="s">
        <v>1542</v>
      </c>
    </row>
    <row r="978" spans="6:7">
      <c r="F978" s="227" t="s">
        <v>1543</v>
      </c>
      <c r="G978" s="207" t="s">
        <v>1544</v>
      </c>
    </row>
    <row r="979" spans="6:7">
      <c r="F979" s="227" t="s">
        <v>1545</v>
      </c>
      <c r="G979" s="207" t="s">
        <v>1546</v>
      </c>
    </row>
    <row r="980" spans="6:7">
      <c r="F980" s="227" t="s">
        <v>1547</v>
      </c>
      <c r="G980" s="207" t="s">
        <v>1548</v>
      </c>
    </row>
    <row r="981" spans="6:7" s="229" customFormat="1">
      <c r="F981" s="230">
        <v>73</v>
      </c>
      <c r="G981" s="230" t="s">
        <v>1549</v>
      </c>
    </row>
    <row r="982" spans="6:7">
      <c r="F982" s="227" t="s">
        <v>1550</v>
      </c>
      <c r="G982" s="207" t="s">
        <v>1551</v>
      </c>
    </row>
    <row r="983" spans="6:7">
      <c r="F983" s="227" t="s">
        <v>1552</v>
      </c>
      <c r="G983" s="207" t="s">
        <v>1553</v>
      </c>
    </row>
    <row r="984" spans="6:7" s="229" customFormat="1">
      <c r="F984" s="230">
        <v>75</v>
      </c>
      <c r="G984" s="231" t="s">
        <v>1554</v>
      </c>
    </row>
    <row r="985" spans="6:7">
      <c r="F985" s="227" t="s">
        <v>1555</v>
      </c>
      <c r="G985" s="207" t="s">
        <v>1556</v>
      </c>
    </row>
    <row r="986" spans="6:7">
      <c r="F986" s="227" t="s">
        <v>1557</v>
      </c>
      <c r="G986" s="207" t="s">
        <v>1558</v>
      </c>
    </row>
    <row r="987" spans="6:7">
      <c r="F987" s="227" t="s">
        <v>1559</v>
      </c>
      <c r="G987" s="207" t="s">
        <v>1560</v>
      </c>
    </row>
    <row r="988" spans="6:7">
      <c r="F988" s="227" t="s">
        <v>1561</v>
      </c>
      <c r="G988" s="207" t="s">
        <v>1562</v>
      </c>
    </row>
    <row r="989" spans="6:7">
      <c r="F989" s="227" t="s">
        <v>1563</v>
      </c>
      <c r="G989" s="207" t="s">
        <v>1564</v>
      </c>
    </row>
    <row r="990" spans="6:7">
      <c r="F990" s="227" t="s">
        <v>1565</v>
      </c>
      <c r="G990" s="207" t="s">
        <v>1566</v>
      </c>
    </row>
    <row r="991" spans="6:7">
      <c r="F991" s="227" t="s">
        <v>1567</v>
      </c>
      <c r="G991" s="207" t="s">
        <v>1568</v>
      </c>
    </row>
    <row r="992" spans="6:7">
      <c r="F992" s="227" t="s">
        <v>1569</v>
      </c>
      <c r="G992" s="207" t="s">
        <v>1570</v>
      </c>
    </row>
    <row r="993" spans="6:7">
      <c r="F993" s="227" t="s">
        <v>1571</v>
      </c>
      <c r="G993" s="207" t="s">
        <v>1572</v>
      </c>
    </row>
    <row r="994" spans="6:7">
      <c r="F994" s="227" t="s">
        <v>1573</v>
      </c>
      <c r="G994" s="207" t="s">
        <v>1574</v>
      </c>
    </row>
    <row r="995" spans="6:7">
      <c r="F995" s="227" t="s">
        <v>1575</v>
      </c>
      <c r="G995" s="207" t="s">
        <v>1576</v>
      </c>
    </row>
    <row r="996" spans="6:7">
      <c r="F996" s="227" t="s">
        <v>1577</v>
      </c>
      <c r="G996" s="207" t="s">
        <v>1578</v>
      </c>
    </row>
    <row r="997" spans="6:7">
      <c r="F997" s="227" t="s">
        <v>1579</v>
      </c>
      <c r="G997" s="207" t="s">
        <v>1580</v>
      </c>
    </row>
    <row r="998" spans="6:7" s="229" customFormat="1">
      <c r="F998" s="230">
        <v>77</v>
      </c>
      <c r="G998" s="231" t="s">
        <v>1581</v>
      </c>
    </row>
    <row r="999" spans="6:7">
      <c r="F999" s="227" t="s">
        <v>1582</v>
      </c>
      <c r="G999" s="207" t="s">
        <v>1583</v>
      </c>
    </row>
    <row r="1000" spans="6:7">
      <c r="F1000" s="227" t="s">
        <v>1584</v>
      </c>
      <c r="G1000" s="207" t="s">
        <v>1585</v>
      </c>
    </row>
    <row r="1001" spans="6:7">
      <c r="F1001" s="227" t="s">
        <v>1586</v>
      </c>
      <c r="G1001" s="207" t="s">
        <v>1587</v>
      </c>
    </row>
    <row r="1002" spans="6:7">
      <c r="F1002" s="227" t="s">
        <v>1588</v>
      </c>
      <c r="G1002" s="207" t="s">
        <v>346</v>
      </c>
    </row>
    <row r="1003" spans="6:7">
      <c r="F1003" s="227" t="s">
        <v>1589</v>
      </c>
      <c r="G1003" s="207" t="s">
        <v>1590</v>
      </c>
    </row>
    <row r="1004" spans="6:7">
      <c r="F1004" s="227" t="s">
        <v>1591</v>
      </c>
      <c r="G1004" s="207" t="s">
        <v>1592</v>
      </c>
    </row>
    <row r="1005" spans="6:7">
      <c r="F1005" s="227" t="s">
        <v>1593</v>
      </c>
      <c r="G1005" s="207" t="s">
        <v>1594</v>
      </c>
    </row>
    <row r="1006" spans="6:7">
      <c r="F1006" s="227" t="s">
        <v>1595</v>
      </c>
      <c r="G1006" s="207" t="s">
        <v>347</v>
      </c>
    </row>
    <row r="1007" spans="6:7">
      <c r="F1007" s="227" t="s">
        <v>1596</v>
      </c>
      <c r="G1007" s="207" t="s">
        <v>1597</v>
      </c>
    </row>
    <row r="1008" spans="6:7">
      <c r="F1008" s="227" t="s">
        <v>1598</v>
      </c>
      <c r="G1008" s="207" t="s">
        <v>1599</v>
      </c>
    </row>
    <row r="1009" spans="6:7">
      <c r="F1009" s="227" t="s">
        <v>1600</v>
      </c>
      <c r="G1009" s="207" t="s">
        <v>1601</v>
      </c>
    </row>
    <row r="1010" spans="6:7">
      <c r="F1010" s="227" t="s">
        <v>1602</v>
      </c>
      <c r="G1010" s="207" t="s">
        <v>1603</v>
      </c>
    </row>
    <row r="1011" spans="6:7">
      <c r="F1011" s="227" t="s">
        <v>1604</v>
      </c>
      <c r="G1011" s="207" t="s">
        <v>1605</v>
      </c>
    </row>
    <row r="1012" spans="6:7">
      <c r="F1012" s="227" t="s">
        <v>1606</v>
      </c>
      <c r="G1012" s="207" t="s">
        <v>349</v>
      </c>
    </row>
    <row r="1013" spans="6:7">
      <c r="F1013" s="227" t="s">
        <v>1607</v>
      </c>
      <c r="G1013" s="207" t="s">
        <v>1608</v>
      </c>
    </row>
    <row r="1014" spans="6:7">
      <c r="F1014" s="227" t="s">
        <v>1609</v>
      </c>
      <c r="G1014" s="207" t="s">
        <v>1610</v>
      </c>
    </row>
    <row r="1015" spans="6:7">
      <c r="F1015" s="227" t="s">
        <v>1611</v>
      </c>
      <c r="G1015" s="207" t="s">
        <v>1612</v>
      </c>
    </row>
    <row r="1016" spans="6:7">
      <c r="F1016" s="227" t="s">
        <v>1613</v>
      </c>
      <c r="G1016" s="207" t="s">
        <v>1614</v>
      </c>
    </row>
    <row r="1017" spans="6:7">
      <c r="F1017" s="227" t="s">
        <v>1615</v>
      </c>
      <c r="G1017" s="207" t="s">
        <v>1616</v>
      </c>
    </row>
    <row r="1018" spans="6:7">
      <c r="F1018" s="227" t="s">
        <v>1617</v>
      </c>
      <c r="G1018" s="207" t="s">
        <v>1618</v>
      </c>
    </row>
    <row r="1019" spans="6:7">
      <c r="F1019" s="227" t="s">
        <v>1619</v>
      </c>
      <c r="G1019" s="207" t="s">
        <v>1620</v>
      </c>
    </row>
    <row r="1020" spans="6:7" s="229" customFormat="1">
      <c r="F1020" s="230">
        <v>78</v>
      </c>
      <c r="G1020" s="231" t="s">
        <v>1621</v>
      </c>
    </row>
    <row r="1021" spans="6:7">
      <c r="F1021" s="227">
        <v>781</v>
      </c>
      <c r="G1021" s="207" t="s">
        <v>1622</v>
      </c>
    </row>
    <row r="1022" spans="6:7">
      <c r="F1022" s="227">
        <v>787</v>
      </c>
      <c r="G1022" s="207" t="s">
        <v>350</v>
      </c>
    </row>
    <row r="1023" spans="6:7" s="229" customFormat="1">
      <c r="F1023" s="230">
        <v>79</v>
      </c>
      <c r="G1023" s="231" t="s">
        <v>1623</v>
      </c>
    </row>
    <row r="1024" spans="6:7">
      <c r="F1024" s="227">
        <v>791</v>
      </c>
      <c r="G1024" s="207" t="s">
        <v>1624</v>
      </c>
    </row>
    <row r="1025" spans="6:7">
      <c r="F1025" s="227">
        <v>7911</v>
      </c>
      <c r="G1025" s="207" t="s">
        <v>1625</v>
      </c>
    </row>
    <row r="1026" spans="6:7">
      <c r="F1026" s="227">
        <v>7913</v>
      </c>
      <c r="G1026" s="207" t="s">
        <v>1626</v>
      </c>
    </row>
    <row r="1027" spans="6:7">
      <c r="F1027" s="227">
        <v>7914</v>
      </c>
      <c r="G1027" s="207" t="s">
        <v>1627</v>
      </c>
    </row>
    <row r="1028" spans="6:7">
      <c r="F1028" s="227">
        <v>792</v>
      </c>
      <c r="G1028" s="207" t="s">
        <v>1628</v>
      </c>
    </row>
    <row r="1029" spans="6:7">
      <c r="F1029" s="227">
        <v>7923</v>
      </c>
      <c r="G1029" s="207" t="s">
        <v>1629</v>
      </c>
    </row>
    <row r="1030" spans="6:7">
      <c r="F1030" s="227">
        <v>7925</v>
      </c>
      <c r="G1030" s="207" t="s">
        <v>1630</v>
      </c>
    </row>
    <row r="1031" spans="6:7">
      <c r="F1031" s="227">
        <v>7928</v>
      </c>
      <c r="G1031" s="207" t="s">
        <v>1631</v>
      </c>
    </row>
    <row r="1032" spans="6:7">
      <c r="F1032" s="227">
        <v>795</v>
      </c>
      <c r="G1032" s="207" t="s">
        <v>1632</v>
      </c>
    </row>
    <row r="1033" spans="6:7">
      <c r="F1033" s="227">
        <v>7951</v>
      </c>
      <c r="G1033" s="207" t="s">
        <v>1633</v>
      </c>
    </row>
    <row r="1034" spans="6:7">
      <c r="F1034" s="227">
        <v>7952</v>
      </c>
      <c r="G1034" s="207" t="s">
        <v>1634</v>
      </c>
    </row>
    <row r="1035" spans="6:7">
      <c r="F1035" s="227">
        <v>796</v>
      </c>
      <c r="G1035" s="207" t="s">
        <v>1635</v>
      </c>
    </row>
    <row r="1036" spans="6:7">
      <c r="F1036" s="227">
        <v>7961</v>
      </c>
      <c r="G1036" s="207" t="s">
        <v>1636</v>
      </c>
    </row>
    <row r="1037" spans="6:7">
      <c r="F1037" s="227">
        <v>7962</v>
      </c>
      <c r="G1037" s="207" t="s">
        <v>1637</v>
      </c>
    </row>
    <row r="1038" spans="6:7">
      <c r="F1038" s="227">
        <v>7968</v>
      </c>
      <c r="G1038" s="207" t="s">
        <v>1638</v>
      </c>
    </row>
    <row r="1039" spans="6:7">
      <c r="F1039" s="227">
        <v>797</v>
      </c>
      <c r="G1039" s="207" t="s">
        <v>1639</v>
      </c>
    </row>
    <row r="1040" spans="6:7">
      <c r="F1040" s="227">
        <v>7971</v>
      </c>
      <c r="G1040" s="207" t="s">
        <v>1640</v>
      </c>
    </row>
    <row r="1041" spans="6:7">
      <c r="F1041" s="227">
        <v>7972</v>
      </c>
      <c r="G1041" s="207" t="s">
        <v>1641</v>
      </c>
    </row>
    <row r="1042" spans="6:7">
      <c r="F1042" s="227">
        <v>798</v>
      </c>
      <c r="G1042" s="207" t="s">
        <v>1642</v>
      </c>
    </row>
    <row r="1043" spans="6:7">
      <c r="F1043" s="227">
        <v>799</v>
      </c>
      <c r="G1043" s="207" t="s">
        <v>1643</v>
      </c>
    </row>
    <row r="1044" spans="6:7" s="220" customFormat="1">
      <c r="F1044" s="218" t="s">
        <v>1644</v>
      </c>
      <c r="G1044" s="219"/>
    </row>
    <row r="1045" spans="6:7" s="229" customFormat="1">
      <c r="F1045" s="230">
        <v>81</v>
      </c>
      <c r="G1045" s="231" t="s">
        <v>1645</v>
      </c>
    </row>
    <row r="1046" spans="6:7">
      <c r="F1046" s="227">
        <v>811</v>
      </c>
      <c r="G1046" s="207" t="s">
        <v>1646</v>
      </c>
    </row>
    <row r="1047" spans="6:7">
      <c r="F1047" s="227">
        <v>812</v>
      </c>
      <c r="G1047" s="207" t="s">
        <v>1647</v>
      </c>
    </row>
    <row r="1048" spans="6:7">
      <c r="F1048" s="227">
        <v>816</v>
      </c>
      <c r="G1048" s="207" t="s">
        <v>1648</v>
      </c>
    </row>
    <row r="1049" spans="6:7">
      <c r="F1049" s="227">
        <v>818</v>
      </c>
      <c r="G1049" s="207" t="s">
        <v>1649</v>
      </c>
    </row>
    <row r="1050" spans="6:7" s="229" customFormat="1">
      <c r="F1050" s="230">
        <v>82</v>
      </c>
      <c r="G1050" s="231" t="s">
        <v>1650</v>
      </c>
    </row>
    <row r="1051" spans="6:7">
      <c r="F1051" s="227">
        <v>821</v>
      </c>
      <c r="G1051" s="207" t="s">
        <v>1651</v>
      </c>
    </row>
    <row r="1052" spans="6:7">
      <c r="F1052" s="227">
        <v>822</v>
      </c>
      <c r="G1052" s="207" t="s">
        <v>1652</v>
      </c>
    </row>
    <row r="1053" spans="6:7">
      <c r="F1053" s="227">
        <v>826</v>
      </c>
      <c r="G1053" s="207" t="s">
        <v>1653</v>
      </c>
    </row>
    <row r="1054" spans="6:7">
      <c r="F1054" s="227">
        <v>828</v>
      </c>
      <c r="G1054" s="207" t="s">
        <v>1654</v>
      </c>
    </row>
    <row r="1055" spans="6:7" s="229" customFormat="1">
      <c r="F1055" s="230">
        <v>83</v>
      </c>
      <c r="G1055" s="231" t="s">
        <v>1655</v>
      </c>
    </row>
    <row r="1056" spans="6:7">
      <c r="F1056" s="227">
        <v>831</v>
      </c>
      <c r="G1056" s="207" t="s">
        <v>1656</v>
      </c>
    </row>
    <row r="1057" spans="6:7">
      <c r="F1057" s="227">
        <v>832</v>
      </c>
      <c r="G1057" s="207" t="s">
        <v>1657</v>
      </c>
    </row>
    <row r="1058" spans="6:7">
      <c r="F1058" s="227">
        <v>8321</v>
      </c>
      <c r="G1058" s="207" t="s">
        <v>1658</v>
      </c>
    </row>
    <row r="1059" spans="6:7">
      <c r="F1059" s="227">
        <v>8325</v>
      </c>
      <c r="G1059" s="207" t="s">
        <v>1659</v>
      </c>
    </row>
    <row r="1060" spans="6:7">
      <c r="F1060" s="227">
        <v>834</v>
      </c>
      <c r="G1060" s="207" t="s">
        <v>1660</v>
      </c>
    </row>
    <row r="1061" spans="6:7">
      <c r="F1061" s="227">
        <v>836</v>
      </c>
      <c r="G1061" s="207" t="s">
        <v>1661</v>
      </c>
    </row>
    <row r="1062" spans="6:7">
      <c r="F1062" s="227">
        <v>838</v>
      </c>
      <c r="G1062" s="207" t="s">
        <v>1662</v>
      </c>
    </row>
    <row r="1063" spans="6:7">
      <c r="F1063" s="227">
        <v>839</v>
      </c>
      <c r="G1063" s="207" t="s">
        <v>1663</v>
      </c>
    </row>
    <row r="1064" spans="6:7" s="229" customFormat="1">
      <c r="F1064" s="230">
        <v>84</v>
      </c>
      <c r="G1064" s="231" t="s">
        <v>1664</v>
      </c>
    </row>
    <row r="1065" spans="6:7">
      <c r="F1065" s="227">
        <v>841</v>
      </c>
      <c r="G1065" s="207" t="s">
        <v>1665</v>
      </c>
    </row>
    <row r="1066" spans="6:7">
      <c r="F1066" s="227">
        <v>842</v>
      </c>
      <c r="G1066" s="207" t="s">
        <v>1666</v>
      </c>
    </row>
    <row r="1067" spans="6:7">
      <c r="F1067" s="227">
        <v>8421</v>
      </c>
      <c r="G1067" s="207" t="s">
        <v>1667</v>
      </c>
    </row>
    <row r="1068" spans="6:7">
      <c r="F1068" s="227">
        <v>8422</v>
      </c>
      <c r="G1068" s="207" t="s">
        <v>1668</v>
      </c>
    </row>
    <row r="1069" spans="6:7">
      <c r="F1069" s="227">
        <v>8415</v>
      </c>
      <c r="G1069" s="207" t="s">
        <v>1669</v>
      </c>
    </row>
    <row r="1070" spans="6:7">
      <c r="F1070" s="227">
        <v>843</v>
      </c>
      <c r="G1070" s="207" t="s">
        <v>359</v>
      </c>
    </row>
    <row r="1071" spans="6:7">
      <c r="F1071" s="227">
        <v>846</v>
      </c>
      <c r="G1071" s="207" t="s">
        <v>1670</v>
      </c>
    </row>
    <row r="1072" spans="6:7">
      <c r="F1072" s="227">
        <v>848</v>
      </c>
      <c r="G1072" s="207" t="s">
        <v>1671</v>
      </c>
    </row>
    <row r="1073" spans="6:7">
      <c r="F1073" s="227">
        <v>849</v>
      </c>
      <c r="G1073" s="207" t="s">
        <v>1672</v>
      </c>
    </row>
    <row r="1074" spans="6:7" s="229" customFormat="1">
      <c r="F1074" s="230">
        <v>85</v>
      </c>
      <c r="G1074" s="231" t="s">
        <v>1673</v>
      </c>
    </row>
    <row r="1075" spans="6:7">
      <c r="F1075" s="227">
        <v>851</v>
      </c>
      <c r="G1075" s="207" t="s">
        <v>1674</v>
      </c>
    </row>
    <row r="1076" spans="6:7">
      <c r="F1076" s="227">
        <v>852</v>
      </c>
      <c r="G1076" s="207" t="s">
        <v>1675</v>
      </c>
    </row>
    <row r="1077" spans="6:7">
      <c r="F1077" s="227">
        <v>853</v>
      </c>
      <c r="G1077" s="207" t="s">
        <v>1676</v>
      </c>
    </row>
    <row r="1078" spans="6:7">
      <c r="F1078" s="227">
        <v>854</v>
      </c>
      <c r="G1078" s="207" t="s">
        <v>1677</v>
      </c>
    </row>
    <row r="1079" spans="6:7">
      <c r="F1079" s="227">
        <v>858</v>
      </c>
      <c r="G1079" s="207" t="s">
        <v>1678</v>
      </c>
    </row>
    <row r="1080" spans="6:7" s="229" customFormat="1">
      <c r="F1080" s="230">
        <v>86</v>
      </c>
      <c r="G1080" s="231" t="s">
        <v>1679</v>
      </c>
    </row>
    <row r="1081" spans="6:7">
      <c r="F1081" s="227">
        <v>861</v>
      </c>
      <c r="G1081" s="207" t="s">
        <v>1680</v>
      </c>
    </row>
    <row r="1082" spans="6:7">
      <c r="F1082" s="227">
        <v>862</v>
      </c>
      <c r="G1082" s="207" t="s">
        <v>1681</v>
      </c>
    </row>
    <row r="1083" spans="6:7">
      <c r="F1083" s="227">
        <v>863</v>
      </c>
      <c r="G1083" s="207" t="s">
        <v>1682</v>
      </c>
    </row>
    <row r="1084" spans="6:7">
      <c r="F1084" s="227">
        <v>864</v>
      </c>
      <c r="G1084" s="207" t="s">
        <v>1683</v>
      </c>
    </row>
    <row r="1085" spans="6:7">
      <c r="F1085" s="227">
        <v>868</v>
      </c>
      <c r="G1085" s="207" t="s">
        <v>1684</v>
      </c>
    </row>
    <row r="1086" spans="6:7" s="229" customFormat="1">
      <c r="F1086" s="230">
        <v>87</v>
      </c>
      <c r="G1086" s="231" t="s">
        <v>1685</v>
      </c>
    </row>
    <row r="1087" spans="6:7" s="229" customFormat="1">
      <c r="F1087" s="230">
        <v>88</v>
      </c>
      <c r="G1087" s="231" t="s">
        <v>1686</v>
      </c>
    </row>
    <row r="1088" spans="6:7">
      <c r="F1088" s="227">
        <v>881</v>
      </c>
      <c r="G1088" s="207" t="s">
        <v>1687</v>
      </c>
    </row>
    <row r="1089" spans="6:7">
      <c r="F1089" s="227">
        <v>884</v>
      </c>
      <c r="G1089" s="207" t="s">
        <v>1688</v>
      </c>
    </row>
    <row r="1090" spans="6:7">
      <c r="F1090" s="227">
        <v>888</v>
      </c>
      <c r="G1090" s="207" t="s">
        <v>1689</v>
      </c>
    </row>
    <row r="1091" spans="6:7">
      <c r="G1091" s="207" t="s">
        <v>1690</v>
      </c>
    </row>
    <row r="1092" spans="6:7" s="220" customFormat="1">
      <c r="F1092" s="218" t="s">
        <v>1691</v>
      </c>
      <c r="G1092" s="219"/>
    </row>
    <row r="1093" spans="6:7" s="229" customFormat="1">
      <c r="F1093" s="230">
        <v>90</v>
      </c>
      <c r="G1093" s="231" t="s">
        <v>1692</v>
      </c>
    </row>
    <row r="1094" spans="6:7" s="229" customFormat="1">
      <c r="F1094" s="230">
        <v>91</v>
      </c>
      <c r="G1094" s="231" t="s">
        <v>1693</v>
      </c>
    </row>
    <row r="1095" spans="6:7" s="229" customFormat="1">
      <c r="F1095" s="230">
        <v>90</v>
      </c>
      <c r="G1095" s="231" t="s">
        <v>1692</v>
      </c>
    </row>
    <row r="1096" spans="6:7">
      <c r="F1096" s="227">
        <v>900</v>
      </c>
      <c r="G1096" s="207" t="s">
        <v>1694</v>
      </c>
    </row>
    <row r="1097" spans="6:7">
      <c r="F1097" s="227">
        <v>901</v>
      </c>
      <c r="G1097" s="207" t="s">
        <v>1695</v>
      </c>
    </row>
    <row r="1098" spans="6:7">
      <c r="F1098" s="227">
        <v>902</v>
      </c>
      <c r="G1098" s="207" t="s">
        <v>1696</v>
      </c>
    </row>
    <row r="1099" spans="6:7">
      <c r="F1099" s="227">
        <v>904</v>
      </c>
      <c r="G1099" s="207" t="s">
        <v>1697</v>
      </c>
    </row>
    <row r="1100" spans="6:7" s="229" customFormat="1">
      <c r="F1100" s="230">
        <v>91</v>
      </c>
      <c r="G1100" s="231" t="s">
        <v>1693</v>
      </c>
    </row>
    <row r="1101" spans="6:7">
      <c r="F1101" s="227">
        <v>910</v>
      </c>
      <c r="G1101" s="207" t="s">
        <v>1698</v>
      </c>
    </row>
    <row r="1102" spans="6:7">
      <c r="F1102" s="227">
        <v>911</v>
      </c>
      <c r="G1102" s="207" t="s">
        <v>1696</v>
      </c>
    </row>
    <row r="1103" spans="6:7">
      <c r="F1103" s="227">
        <v>914</v>
      </c>
      <c r="G1103" s="207" t="s">
        <v>1699</v>
      </c>
    </row>
    <row r="1104" spans="6:7" s="229" customFormat="1">
      <c r="F1104" s="230">
        <v>92</v>
      </c>
      <c r="G1104" s="231" t="s">
        <v>1700</v>
      </c>
    </row>
    <row r="1105" spans="6:7" s="229" customFormat="1">
      <c r="F1105" s="230">
        <v>93</v>
      </c>
      <c r="G1105" s="231" t="s">
        <v>1701</v>
      </c>
    </row>
    <row r="1106" spans="6:7" s="229" customFormat="1">
      <c r="F1106" s="230">
        <v>94</v>
      </c>
      <c r="G1106" s="231" t="s">
        <v>1702</v>
      </c>
    </row>
    <row r="1107" spans="6:7" s="229" customFormat="1">
      <c r="F1107" s="230">
        <v>95</v>
      </c>
      <c r="G1107" s="231" t="s">
        <v>1703</v>
      </c>
    </row>
    <row r="1108" spans="6:7" s="229" customFormat="1">
      <c r="F1108" s="230">
        <v>96</v>
      </c>
      <c r="G1108" s="231" t="s">
        <v>1704</v>
      </c>
    </row>
    <row r="1109" spans="6:7" s="229" customFormat="1">
      <c r="F1109" s="230">
        <v>97</v>
      </c>
      <c r="G1109" s="231" t="s">
        <v>1705</v>
      </c>
    </row>
    <row r="1110" spans="6:7" s="229" customFormat="1">
      <c r="F1110" s="230">
        <v>98</v>
      </c>
      <c r="G1110" s="231" t="s">
        <v>1706</v>
      </c>
    </row>
    <row r="1111" spans="6:7" s="229" customFormat="1">
      <c r="F1111" s="230">
        <v>99</v>
      </c>
      <c r="G1111" s="231" t="s">
        <v>1707</v>
      </c>
    </row>
  </sheetData>
  <mergeCells count="1">
    <mergeCell ref="F1:G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77"/>
  <sheetViews>
    <sheetView view="pageBreakPreview" zoomScaleNormal="100" zoomScaleSheetLayoutView="100" workbookViewId="0">
      <selection activeCell="D2" sqref="D2"/>
    </sheetView>
  </sheetViews>
  <sheetFormatPr baseColWidth="10" defaultRowHeight="15.6"/>
  <cols>
    <col min="1" max="1" width="0.6640625" style="880" customWidth="1"/>
    <col min="2" max="2" width="4.44140625" style="903" customWidth="1"/>
    <col min="3" max="3" width="52.5546875" style="904" customWidth="1"/>
    <col min="4" max="4" width="15.6640625" style="905" customWidth="1"/>
    <col min="5" max="5" width="4.44140625" style="906" customWidth="1"/>
    <col min="6" max="6" width="52.5546875" style="880" customWidth="1"/>
    <col min="7" max="7" width="15.6640625" style="880" customWidth="1"/>
    <col min="8" max="8" width="0.6640625" style="880" customWidth="1"/>
    <col min="9" max="9" width="7.5546875" style="880" customWidth="1"/>
    <col min="10" max="10" width="36" style="880" customWidth="1"/>
    <col min="11" max="11" width="36" style="881" hidden="1" customWidth="1"/>
    <col min="12" max="12" width="36" style="322" hidden="1" customWidth="1"/>
    <col min="13" max="13" width="36" customWidth="1"/>
    <col min="25" max="28" width="13.44140625" customWidth="1"/>
  </cols>
  <sheetData>
    <row r="1" spans="1:12" ht="26.25" customHeight="1">
      <c r="A1" s="882"/>
      <c r="B1" s="883" t="s">
        <v>2223</v>
      </c>
      <c r="C1" s="883" t="s">
        <v>2224</v>
      </c>
      <c r="D1" s="884" t="s">
        <v>2225</v>
      </c>
      <c r="E1" s="885" t="s">
        <v>2223</v>
      </c>
      <c r="F1" s="883" t="s">
        <v>2224</v>
      </c>
      <c r="G1" s="883" t="s">
        <v>2225</v>
      </c>
      <c r="H1" s="886"/>
    </row>
    <row r="2" spans="1:12" ht="14.4">
      <c r="A2" s="882"/>
      <c r="B2" s="887">
        <v>1</v>
      </c>
      <c r="C2" s="888" t="s">
        <v>2226</v>
      </c>
      <c r="D2" s="889" t="s">
        <v>2227</v>
      </c>
      <c r="E2" s="887">
        <f>B27+1</f>
        <v>27</v>
      </c>
      <c r="F2" s="888" t="s">
        <v>2304</v>
      </c>
      <c r="G2" s="909" t="s">
        <v>180</v>
      </c>
      <c r="H2" s="890"/>
    </row>
    <row r="3" spans="1:12" ht="14.4">
      <c r="A3" s="882"/>
      <c r="B3" s="887">
        <v>2</v>
      </c>
      <c r="C3" s="888" t="s">
        <v>2228</v>
      </c>
      <c r="D3" s="889" t="s">
        <v>2229</v>
      </c>
      <c r="E3" s="887">
        <f>E2+1</f>
        <v>28</v>
      </c>
      <c r="F3" s="888" t="s">
        <v>1739</v>
      </c>
      <c r="G3" s="909" t="s">
        <v>181</v>
      </c>
      <c r="H3" s="890"/>
    </row>
    <row r="4" spans="1:12" ht="14.4">
      <c r="A4" s="882"/>
      <c r="B4" s="887">
        <v>3</v>
      </c>
      <c r="C4" s="888" t="s">
        <v>2230</v>
      </c>
      <c r="D4" s="889" t="s">
        <v>2231</v>
      </c>
      <c r="E4" s="887">
        <f t="shared" ref="E4:E27" si="0">E3+1</f>
        <v>29</v>
      </c>
      <c r="F4" s="888" t="s">
        <v>1740</v>
      </c>
      <c r="G4" s="909" t="s">
        <v>182</v>
      </c>
      <c r="H4" s="890"/>
    </row>
    <row r="5" spans="1:12" ht="14.4">
      <c r="A5" s="882"/>
      <c r="B5" s="887">
        <v>4</v>
      </c>
      <c r="C5" s="888" t="s">
        <v>2232</v>
      </c>
      <c r="D5" s="909" t="s">
        <v>2233</v>
      </c>
      <c r="E5" s="887">
        <f t="shared" si="0"/>
        <v>30</v>
      </c>
      <c r="F5" s="888" t="s">
        <v>1741</v>
      </c>
      <c r="G5" s="909" t="s">
        <v>183</v>
      </c>
      <c r="H5" s="890"/>
    </row>
    <row r="6" spans="1:12" ht="14.4">
      <c r="A6" s="882"/>
      <c r="B6" s="887">
        <v>5</v>
      </c>
      <c r="C6" s="888" t="s">
        <v>2234</v>
      </c>
      <c r="D6" s="909" t="s">
        <v>2235</v>
      </c>
      <c r="E6" s="887">
        <f t="shared" si="0"/>
        <v>31</v>
      </c>
      <c r="F6" s="888" t="s">
        <v>1754</v>
      </c>
      <c r="G6" s="909" t="s">
        <v>184</v>
      </c>
      <c r="H6" s="890"/>
    </row>
    <row r="7" spans="1:12" ht="14.4">
      <c r="A7" s="882"/>
      <c r="B7" s="887">
        <v>6</v>
      </c>
      <c r="C7" s="888" t="s">
        <v>2237</v>
      </c>
      <c r="D7" s="909" t="s">
        <v>2238</v>
      </c>
      <c r="E7" s="887">
        <f t="shared" si="0"/>
        <v>32</v>
      </c>
      <c r="F7" s="888" t="s">
        <v>1755</v>
      </c>
      <c r="G7" s="909" t="s">
        <v>185</v>
      </c>
      <c r="H7" s="890"/>
    </row>
    <row r="8" spans="1:12" ht="14.4">
      <c r="A8" s="882"/>
      <c r="B8" s="887">
        <v>7</v>
      </c>
      <c r="C8" s="888" t="s">
        <v>2239</v>
      </c>
      <c r="D8" s="909" t="s">
        <v>2240</v>
      </c>
      <c r="E8" s="887">
        <f t="shared" si="0"/>
        <v>33</v>
      </c>
      <c r="F8" s="888" t="s">
        <v>25</v>
      </c>
      <c r="G8" s="909" t="s">
        <v>186</v>
      </c>
      <c r="H8" s="892"/>
    </row>
    <row r="9" spans="1:12" ht="14.4">
      <c r="A9" s="882"/>
      <c r="B9" s="887">
        <v>8</v>
      </c>
      <c r="C9" s="888" t="s">
        <v>2242</v>
      </c>
      <c r="D9" s="909" t="s">
        <v>2243</v>
      </c>
      <c r="E9" s="887">
        <f t="shared" si="0"/>
        <v>34</v>
      </c>
      <c r="F9" s="888" t="s">
        <v>27</v>
      </c>
      <c r="G9" s="909" t="s">
        <v>187</v>
      </c>
      <c r="H9" s="890"/>
    </row>
    <row r="10" spans="1:12" ht="14.4">
      <c r="A10" s="882"/>
      <c r="B10" s="887">
        <v>9</v>
      </c>
      <c r="C10" s="888" t="s">
        <v>2302</v>
      </c>
      <c r="D10" s="909" t="s">
        <v>2299</v>
      </c>
      <c r="E10" s="887">
        <f t="shared" si="0"/>
        <v>35</v>
      </c>
      <c r="F10" s="888" t="s">
        <v>29</v>
      </c>
      <c r="G10" s="909" t="s">
        <v>188</v>
      </c>
      <c r="H10" s="890"/>
    </row>
    <row r="11" spans="1:12" ht="14.4">
      <c r="A11" s="882"/>
      <c r="B11" s="887">
        <v>10</v>
      </c>
      <c r="C11" s="888" t="s">
        <v>2303</v>
      </c>
      <c r="D11" s="909" t="s">
        <v>2300</v>
      </c>
      <c r="E11" s="887">
        <f t="shared" si="0"/>
        <v>36</v>
      </c>
      <c r="F11" s="888" t="s">
        <v>31</v>
      </c>
      <c r="G11" s="909" t="s">
        <v>189</v>
      </c>
      <c r="H11" s="890"/>
    </row>
    <row r="12" spans="1:12" ht="15" thickBot="1">
      <c r="A12" s="882"/>
      <c r="B12" s="887">
        <v>11</v>
      </c>
      <c r="C12" s="888" t="s">
        <v>1762</v>
      </c>
      <c r="D12" s="909" t="s">
        <v>2301</v>
      </c>
      <c r="E12" s="887">
        <f t="shared" si="0"/>
        <v>37</v>
      </c>
      <c r="F12" s="888" t="s">
        <v>33</v>
      </c>
      <c r="G12" s="909" t="s">
        <v>190</v>
      </c>
      <c r="H12" s="890"/>
    </row>
    <row r="13" spans="1:12" ht="14.4">
      <c r="A13" s="882"/>
      <c r="B13" s="887">
        <v>12</v>
      </c>
      <c r="C13" s="888" t="s">
        <v>2247</v>
      </c>
      <c r="D13" s="909" t="s">
        <v>483</v>
      </c>
      <c r="E13" s="887">
        <f t="shared" si="0"/>
        <v>38</v>
      </c>
      <c r="F13" s="888" t="s">
        <v>1758</v>
      </c>
      <c r="G13" s="909" t="s">
        <v>191</v>
      </c>
      <c r="H13" s="890"/>
      <c r="K13" s="971" t="s">
        <v>2246</v>
      </c>
      <c r="L13" s="972"/>
    </row>
    <row r="14" spans="1:12" ht="14.4">
      <c r="A14" s="882"/>
      <c r="B14" s="887">
        <v>13</v>
      </c>
      <c r="C14" s="891" t="s">
        <v>2249</v>
      </c>
      <c r="D14" s="909" t="s">
        <v>2249</v>
      </c>
      <c r="E14" s="887">
        <f t="shared" si="0"/>
        <v>39</v>
      </c>
      <c r="F14" s="888" t="s">
        <v>1759</v>
      </c>
      <c r="G14" s="909" t="s">
        <v>192</v>
      </c>
      <c r="H14" s="890"/>
      <c r="K14" s="893" t="s">
        <v>2248</v>
      </c>
      <c r="L14" s="894" t="s">
        <v>168</v>
      </c>
    </row>
    <row r="15" spans="1:12" ht="14.4">
      <c r="A15" s="882"/>
      <c r="B15" s="887">
        <v>14</v>
      </c>
      <c r="C15" s="888" t="s">
        <v>2250</v>
      </c>
      <c r="D15" s="909" t="s">
        <v>2250</v>
      </c>
      <c r="E15" s="887">
        <f t="shared" si="0"/>
        <v>40</v>
      </c>
      <c r="F15" s="888" t="s">
        <v>1760</v>
      </c>
      <c r="G15" s="909" t="s">
        <v>193</v>
      </c>
      <c r="H15" s="892"/>
      <c r="K15" s="895">
        <f>[2]R4!L9</f>
        <v>0</v>
      </c>
      <c r="L15" s="894" t="s">
        <v>171</v>
      </c>
    </row>
    <row r="16" spans="1:12" ht="14.4">
      <c r="A16" s="882"/>
      <c r="B16" s="887">
        <v>15</v>
      </c>
      <c r="C16" s="888" t="s">
        <v>484</v>
      </c>
      <c r="D16" s="909" t="s">
        <v>2252</v>
      </c>
      <c r="E16" s="887">
        <f t="shared" si="0"/>
        <v>41</v>
      </c>
      <c r="F16" s="888" t="s">
        <v>2254</v>
      </c>
      <c r="G16" s="909" t="s">
        <v>2145</v>
      </c>
      <c r="H16" s="890"/>
      <c r="K16" s="893">
        <f>[2]R4!L10</f>
        <v>0</v>
      </c>
      <c r="L16" s="894" t="s">
        <v>172</v>
      </c>
    </row>
    <row r="17" spans="1:27" ht="14.4">
      <c r="A17" s="882"/>
      <c r="B17" s="887">
        <v>16</v>
      </c>
      <c r="C17" s="888" t="s">
        <v>2256</v>
      </c>
      <c r="D17" s="909" t="s">
        <v>2305</v>
      </c>
      <c r="E17" s="887">
        <f t="shared" si="0"/>
        <v>42</v>
      </c>
      <c r="F17" s="888" t="s">
        <v>1762</v>
      </c>
      <c r="G17" s="909" t="s">
        <v>2241</v>
      </c>
      <c r="H17" s="890"/>
      <c r="K17" s="895">
        <f>[2]R4!L11</f>
        <v>1</v>
      </c>
      <c r="L17" s="894" t="s">
        <v>173</v>
      </c>
    </row>
    <row r="18" spans="1:27" ht="14.4">
      <c r="A18" s="882"/>
      <c r="B18" s="887">
        <v>17</v>
      </c>
      <c r="C18" s="888" t="s">
        <v>1717</v>
      </c>
      <c r="D18" s="909" t="s">
        <v>171</v>
      </c>
      <c r="E18" s="887">
        <f t="shared" si="0"/>
        <v>43</v>
      </c>
      <c r="F18" s="888" t="s">
        <v>2290</v>
      </c>
      <c r="G18" s="909" t="s">
        <v>2291</v>
      </c>
      <c r="H18" s="890"/>
      <c r="K18" s="895">
        <f>[2]R4!L12</f>
        <v>0</v>
      </c>
      <c r="L18" s="894" t="s">
        <v>2205</v>
      </c>
    </row>
    <row r="19" spans="1:27" ht="14.4">
      <c r="A19" s="882"/>
      <c r="B19" s="887">
        <v>18</v>
      </c>
      <c r="C19" s="888" t="s">
        <v>1764</v>
      </c>
      <c r="D19" s="909" t="s">
        <v>172</v>
      </c>
      <c r="E19" s="887">
        <f t="shared" si="0"/>
        <v>44</v>
      </c>
      <c r="F19" s="888" t="s">
        <v>2270</v>
      </c>
      <c r="G19" s="909" t="s">
        <v>2271</v>
      </c>
      <c r="H19" s="890"/>
      <c r="K19" s="895">
        <f>[2]R4!L13</f>
        <v>1</v>
      </c>
      <c r="L19" s="894" t="s">
        <v>2258</v>
      </c>
    </row>
    <row r="20" spans="1:27" ht="14.4">
      <c r="A20" s="882"/>
      <c r="B20" s="887">
        <v>19</v>
      </c>
      <c r="C20" s="888" t="s">
        <v>1732</v>
      </c>
      <c r="D20" s="909" t="s">
        <v>173</v>
      </c>
      <c r="E20" s="887">
        <f t="shared" si="0"/>
        <v>45</v>
      </c>
      <c r="F20" s="888" t="s">
        <v>2272</v>
      </c>
      <c r="G20" s="909" t="s">
        <v>2273</v>
      </c>
      <c r="H20" s="890"/>
      <c r="K20" s="895">
        <f>[2]R4!L14</f>
        <v>0</v>
      </c>
      <c r="L20" s="894" t="s">
        <v>2260</v>
      </c>
      <c r="AA20" s="896"/>
    </row>
    <row r="21" spans="1:27" ht="14.4">
      <c r="A21" s="882"/>
      <c r="B21" s="887">
        <v>20</v>
      </c>
      <c r="C21" s="888" t="s">
        <v>2265</v>
      </c>
      <c r="D21" s="909" t="s">
        <v>2205</v>
      </c>
      <c r="E21" s="887">
        <f t="shared" si="0"/>
        <v>46</v>
      </c>
      <c r="F21" s="888" t="s">
        <v>2274</v>
      </c>
      <c r="G21" s="909" t="s">
        <v>2275</v>
      </c>
      <c r="H21" s="890"/>
      <c r="K21" s="895">
        <f>[2]R4!L15</f>
        <v>0</v>
      </c>
      <c r="L21" s="894" t="s">
        <v>2262</v>
      </c>
    </row>
    <row r="22" spans="1:27" ht="15" customHeight="1">
      <c r="A22" s="882"/>
      <c r="B22" s="887">
        <v>21</v>
      </c>
      <c r="C22" s="888" t="s">
        <v>1734</v>
      </c>
      <c r="D22" s="909" t="s">
        <v>174</v>
      </c>
      <c r="E22" s="887">
        <f t="shared" si="0"/>
        <v>47</v>
      </c>
      <c r="F22" s="888" t="s">
        <v>2274</v>
      </c>
      <c r="G22" s="909" t="s">
        <v>2276</v>
      </c>
      <c r="H22" s="890"/>
      <c r="K22" s="895">
        <f>[2]R4!L16</f>
        <v>1</v>
      </c>
      <c r="L22" s="894" t="s">
        <v>2264</v>
      </c>
    </row>
    <row r="23" spans="1:27" ht="14.4">
      <c r="A23" s="882"/>
      <c r="B23" s="887">
        <v>22</v>
      </c>
      <c r="C23" s="888" t="s">
        <v>93</v>
      </c>
      <c r="D23" s="909" t="s">
        <v>175</v>
      </c>
      <c r="E23" s="887">
        <f t="shared" si="0"/>
        <v>48</v>
      </c>
      <c r="F23" s="888" t="s">
        <v>2274</v>
      </c>
      <c r="G23" s="909" t="s">
        <v>2277</v>
      </c>
      <c r="H23" s="890"/>
      <c r="K23" s="895">
        <f>[2]R4!L17</f>
        <v>1</v>
      </c>
      <c r="L23" s="894" t="s">
        <v>174</v>
      </c>
    </row>
    <row r="24" spans="1:27" ht="15" customHeight="1">
      <c r="A24" s="882"/>
      <c r="B24" s="887">
        <v>23</v>
      </c>
      <c r="C24" s="888" t="s">
        <v>1769</v>
      </c>
      <c r="D24" s="909" t="s">
        <v>176</v>
      </c>
      <c r="E24" s="887">
        <f t="shared" si="0"/>
        <v>49</v>
      </c>
      <c r="F24" s="888" t="s">
        <v>2281</v>
      </c>
      <c r="G24" s="909" t="s">
        <v>2278</v>
      </c>
      <c r="H24" s="890"/>
      <c r="K24" s="895">
        <f>[2]R4!L18</f>
        <v>1</v>
      </c>
      <c r="L24" s="894" t="s">
        <v>175</v>
      </c>
    </row>
    <row r="25" spans="1:27" ht="14.4">
      <c r="A25" s="882"/>
      <c r="B25" s="887">
        <v>24</v>
      </c>
      <c r="C25" s="888" t="s">
        <v>1735</v>
      </c>
      <c r="D25" s="909" t="s">
        <v>177</v>
      </c>
      <c r="E25" s="887">
        <f t="shared" si="0"/>
        <v>50</v>
      </c>
      <c r="F25" s="888" t="s">
        <v>2283</v>
      </c>
      <c r="G25" s="909" t="s">
        <v>2279</v>
      </c>
      <c r="H25" s="890"/>
      <c r="K25" s="895">
        <f>[2]R4!L19</f>
        <v>1</v>
      </c>
      <c r="L25" s="894" t="s">
        <v>176</v>
      </c>
    </row>
    <row r="26" spans="1:27" ht="14.4">
      <c r="A26" s="882"/>
      <c r="B26" s="887">
        <v>25</v>
      </c>
      <c r="C26" s="888" t="s">
        <v>2288</v>
      </c>
      <c r="D26" s="909" t="s">
        <v>178</v>
      </c>
      <c r="E26" s="887">
        <f t="shared" si="0"/>
        <v>51</v>
      </c>
      <c r="F26" s="888" t="s">
        <v>2285</v>
      </c>
      <c r="G26" s="909" t="s">
        <v>2280</v>
      </c>
      <c r="H26" s="890"/>
      <c r="K26" s="895">
        <f>[2]R4!L20</f>
        <v>1</v>
      </c>
      <c r="L26" s="894" t="s">
        <v>177</v>
      </c>
    </row>
    <row r="27" spans="1:27" ht="14.4">
      <c r="A27" s="882"/>
      <c r="B27" s="887">
        <v>26</v>
      </c>
      <c r="C27" s="888" t="s">
        <v>1737</v>
      </c>
      <c r="D27" s="909" t="s">
        <v>179</v>
      </c>
      <c r="E27" s="887">
        <f t="shared" si="0"/>
        <v>52</v>
      </c>
      <c r="F27" s="888"/>
      <c r="G27" s="889"/>
      <c r="H27" s="890"/>
      <c r="K27" s="895">
        <f>[2]R4!L21</f>
        <v>1</v>
      </c>
      <c r="L27" s="894" t="s">
        <v>178</v>
      </c>
    </row>
    <row r="28" spans="1:27" ht="3" customHeight="1">
      <c r="A28" s="882"/>
      <c r="B28" s="973"/>
      <c r="C28" s="973"/>
      <c r="D28" s="973"/>
      <c r="E28" s="973"/>
      <c r="F28" s="973"/>
      <c r="G28" s="973"/>
      <c r="H28" s="897"/>
      <c r="K28" s="895">
        <f>[2]R4!L40</f>
        <v>1</v>
      </c>
      <c r="L28" s="894" t="s">
        <v>2236</v>
      </c>
    </row>
    <row r="29" spans="1:27" ht="4.5" customHeight="1">
      <c r="A29" s="882"/>
      <c r="B29" s="898"/>
      <c r="C29" s="899"/>
      <c r="D29" s="900"/>
      <c r="E29" s="901"/>
      <c r="F29" s="902"/>
      <c r="G29" s="902"/>
      <c r="H29" s="882"/>
      <c r="K29" s="895">
        <f>[2]R4!L41</f>
        <v>1</v>
      </c>
      <c r="L29" s="894" t="s">
        <v>192</v>
      </c>
    </row>
    <row r="30" spans="1:27" ht="24" customHeight="1">
      <c r="K30" s="895">
        <f>[2]R4!L42</f>
        <v>1</v>
      </c>
      <c r="L30" s="894" t="s">
        <v>193</v>
      </c>
    </row>
    <row r="31" spans="1:27">
      <c r="K31" s="895">
        <f>[2]R4!L43</f>
        <v>1</v>
      </c>
      <c r="L31" s="894" t="s">
        <v>2145</v>
      </c>
    </row>
    <row r="32" spans="1:27">
      <c r="K32" s="895">
        <f>[2]R4!L44</f>
        <v>1</v>
      </c>
      <c r="L32" s="894" t="s">
        <v>2241</v>
      </c>
    </row>
    <row r="33" spans="11:12">
      <c r="K33" s="895">
        <f>[2]R4!L45</f>
        <v>1</v>
      </c>
      <c r="L33" s="894" t="s">
        <v>2244</v>
      </c>
    </row>
    <row r="34" spans="11:12">
      <c r="K34" s="895">
        <f>[2]R4!L46</f>
        <v>1</v>
      </c>
      <c r="L34" s="894" t="s">
        <v>2245</v>
      </c>
    </row>
    <row r="35" spans="11:12">
      <c r="K35" s="895">
        <f>[2]R4!L47</f>
        <v>1</v>
      </c>
      <c r="L35" s="894" t="s">
        <v>2297</v>
      </c>
    </row>
    <row r="36" spans="11:12">
      <c r="K36" s="895">
        <f>[2]R4!L48</f>
        <v>0</v>
      </c>
      <c r="L36" s="894" t="s">
        <v>2298</v>
      </c>
    </row>
    <row r="37" spans="11:12">
      <c r="K37" s="895">
        <f>[2]R4!L49</f>
        <v>1</v>
      </c>
      <c r="L37" s="894" t="s">
        <v>2251</v>
      </c>
    </row>
    <row r="38" spans="11:12">
      <c r="K38" s="895">
        <f>[2]R4!L50</f>
        <v>1</v>
      </c>
      <c r="L38" s="894" t="s">
        <v>2253</v>
      </c>
    </row>
    <row r="39" spans="11:12">
      <c r="K39" s="895">
        <f>[2]R4!L51</f>
        <v>0</v>
      </c>
      <c r="L39" s="894" t="s">
        <v>2255</v>
      </c>
    </row>
    <row r="40" spans="11:12">
      <c r="K40" s="895">
        <f>[2]R4!L52</f>
        <v>1</v>
      </c>
      <c r="L40" s="894" t="s">
        <v>2257</v>
      </c>
    </row>
    <row r="41" spans="11:12">
      <c r="K41" s="895">
        <f>[2]R4!L53</f>
        <v>0</v>
      </c>
      <c r="L41" s="894" t="s">
        <v>2259</v>
      </c>
    </row>
    <row r="42" spans="11:12">
      <c r="K42" s="895">
        <f>[2]R4!L54</f>
        <v>0</v>
      </c>
      <c r="L42" s="894" t="s">
        <v>2261</v>
      </c>
    </row>
    <row r="43" spans="11:12">
      <c r="K43" s="895">
        <f>[2]R4!L55</f>
        <v>0</v>
      </c>
      <c r="L43" s="894" t="s">
        <v>2263</v>
      </c>
    </row>
    <row r="44" spans="11:12">
      <c r="K44" s="895">
        <f>[2]R4!L56</f>
        <v>0</v>
      </c>
      <c r="L44" s="894" t="s">
        <v>2266</v>
      </c>
    </row>
    <row r="45" spans="11:12">
      <c r="K45" s="895">
        <f>[2]R4!L58</f>
        <v>1</v>
      </c>
      <c r="L45" s="894" t="s">
        <v>2267</v>
      </c>
    </row>
    <row r="46" spans="11:12">
      <c r="K46" s="893">
        <f>[2]R4!L59</f>
        <v>0</v>
      </c>
      <c r="L46" s="894" t="s">
        <v>2268</v>
      </c>
    </row>
    <row r="47" spans="11:12">
      <c r="K47" s="893">
        <f>[2]R4!L60</f>
        <v>0</v>
      </c>
      <c r="L47" s="894" t="s">
        <v>2269</v>
      </c>
    </row>
    <row r="48" spans="11:12">
      <c r="K48" s="893">
        <f>[2]R4!L61</f>
        <v>1</v>
      </c>
      <c r="L48" s="894" t="s">
        <v>2271</v>
      </c>
    </row>
    <row r="49" spans="11:12">
      <c r="K49" s="893"/>
      <c r="L49" s="894"/>
    </row>
    <row r="50" spans="11:12">
      <c r="K50" s="895"/>
      <c r="L50" s="894"/>
    </row>
    <row r="51" spans="11:12">
      <c r="K51" s="895">
        <f>[2]R4!L65</f>
        <v>1</v>
      </c>
      <c r="L51" s="894" t="s">
        <v>2273</v>
      </c>
    </row>
    <row r="52" spans="11:12">
      <c r="K52" s="895">
        <f>[2]R4!L66</f>
        <v>1</v>
      </c>
      <c r="L52" s="894" t="s">
        <v>2275</v>
      </c>
    </row>
    <row r="53" spans="11:12">
      <c r="K53" s="895">
        <f>[2]R4!L67</f>
        <v>1</v>
      </c>
      <c r="L53" s="894" t="s">
        <v>2276</v>
      </c>
    </row>
    <row r="54" spans="11:12">
      <c r="K54" s="895">
        <f>[2]R4!L68</f>
        <v>0</v>
      </c>
      <c r="L54" s="894" t="s">
        <v>2277</v>
      </c>
    </row>
    <row r="55" spans="11:12">
      <c r="K55" s="895">
        <f>[2]R4!L69</f>
        <v>0</v>
      </c>
      <c r="L55" s="894" t="s">
        <v>2278</v>
      </c>
    </row>
    <row r="56" spans="11:12">
      <c r="K56" s="895">
        <f>[2]R4!L70</f>
        <v>0</v>
      </c>
      <c r="L56" s="894" t="s">
        <v>2279</v>
      </c>
    </row>
    <row r="57" spans="11:12">
      <c r="K57" s="895">
        <f>[2]R4!L71</f>
        <v>0</v>
      </c>
      <c r="L57" s="894" t="s">
        <v>2280</v>
      </c>
    </row>
    <row r="58" spans="11:12">
      <c r="K58" s="895">
        <f>[2]R4!L72</f>
        <v>1</v>
      </c>
      <c r="L58" s="894" t="s">
        <v>2282</v>
      </c>
    </row>
    <row r="59" spans="11:12">
      <c r="K59" s="895">
        <f>[2]R4!L73</f>
        <v>0</v>
      </c>
      <c r="L59" s="894" t="s">
        <v>2284</v>
      </c>
    </row>
    <row r="60" spans="11:12">
      <c r="K60" s="895">
        <f>[2]R4!L74</f>
        <v>0</v>
      </c>
      <c r="L60" s="894" t="s">
        <v>2286</v>
      </c>
    </row>
    <row r="61" spans="11:12">
      <c r="K61" s="895">
        <f>[2]R4!L75</f>
        <v>0</v>
      </c>
      <c r="L61" s="894" t="s">
        <v>2287</v>
      </c>
    </row>
    <row r="62" spans="11:12">
      <c r="K62" s="893">
        <f>[2]R4!L76</f>
        <v>1</v>
      </c>
      <c r="L62" s="894" t="s">
        <v>2292</v>
      </c>
    </row>
    <row r="63" spans="11:12">
      <c r="K63" s="893">
        <f>[2]R4!L77</f>
        <v>0</v>
      </c>
      <c r="L63" s="894" t="s">
        <v>2293</v>
      </c>
    </row>
    <row r="64" spans="11:12">
      <c r="K64" s="893">
        <f>[2]R4!L78</f>
        <v>0</v>
      </c>
      <c r="L64" s="894" t="s">
        <v>2294</v>
      </c>
    </row>
    <row r="65" spans="11:12">
      <c r="K65" s="893">
        <f>[2]R4!L79</f>
        <v>1</v>
      </c>
      <c r="L65" s="894" t="s">
        <v>2295</v>
      </c>
    </row>
    <row r="66" spans="11:12">
      <c r="K66" s="893">
        <f>[2]R4!L80</f>
        <v>1</v>
      </c>
      <c r="L66" s="894" t="s">
        <v>2296</v>
      </c>
    </row>
    <row r="67" spans="11:12">
      <c r="K67" s="893">
        <f>[2]R4!L81</f>
        <v>1</v>
      </c>
      <c r="L67" s="894" t="s">
        <v>2289</v>
      </c>
    </row>
    <row r="68" spans="11:12">
      <c r="K68" s="893">
        <f>[2]R4!L82</f>
        <v>1</v>
      </c>
      <c r="L68" s="894" t="s">
        <v>2291</v>
      </c>
    </row>
    <row r="69" spans="11:12">
      <c r="K69" s="893">
        <f>[2]R4!L83</f>
        <v>0</v>
      </c>
      <c r="L69" s="894"/>
    </row>
    <row r="70" spans="11:12">
      <c r="K70" s="893">
        <f>[2]R4!L84</f>
        <v>0</v>
      </c>
      <c r="L70" s="894"/>
    </row>
    <row r="71" spans="11:12">
      <c r="K71" s="893">
        <f>[2]R4!L85</f>
        <v>0</v>
      </c>
      <c r="L71" s="894"/>
    </row>
    <row r="72" spans="11:12">
      <c r="K72" s="893">
        <f>[2]R4!L86</f>
        <v>0</v>
      </c>
      <c r="L72" s="894"/>
    </row>
    <row r="73" spans="11:12">
      <c r="K73" s="893">
        <f>[2]R4!L87</f>
        <v>0</v>
      </c>
      <c r="L73" s="894"/>
    </row>
    <row r="74" spans="11:12">
      <c r="K74" s="893">
        <f>[2]R4!L88</f>
        <v>0</v>
      </c>
      <c r="L74" s="894"/>
    </row>
    <row r="75" spans="11:12">
      <c r="K75" s="893">
        <f>[2]R4!L89</f>
        <v>0</v>
      </c>
      <c r="L75" s="894"/>
    </row>
    <row r="76" spans="11:12">
      <c r="K76" s="893">
        <f>[2]R4!L90</f>
        <v>0</v>
      </c>
      <c r="L76" s="894"/>
    </row>
    <row r="77" spans="11:12" ht="16.2" thickBot="1">
      <c r="K77" s="907">
        <f>[2]R4!L90</f>
        <v>0</v>
      </c>
      <c r="L77" s="908"/>
    </row>
  </sheetData>
  <mergeCells count="2">
    <mergeCell ref="K13:L13"/>
    <mergeCell ref="B28:G28"/>
  </mergeCells>
  <hyperlinks>
    <hyperlink ref="D21" location="'NOTE 3B'!A1" tooltip="NOTE 2" display="NOTE 3B"/>
    <hyperlink ref="D20" location="'NOTE 3A'!A1" tooltip="NOTE 1" display="NOTE 3A"/>
    <hyperlink ref="D17" location="'FICHE R3'!A1" tooltip="Résultat" display="Fiche R3"/>
    <hyperlink ref="D16" location="'Compte d''exploitation'!A1" tooltip="Bilan-Passif" display="Résultat"/>
    <hyperlink ref="D15" location="'Bilan Passif'!A1" tooltip="Bilan-Actif" display="Bilan-Passif"/>
    <hyperlink ref="D14" location="'Bilan Actif'!A1" tooltip="Bilan" display="Bilan-Actif"/>
    <hyperlink ref="D6" location="COUVERTURE!A1" tooltip="Correctif TFT" display="Couverture"/>
    <hyperlink ref="D5" location="'CONTROLE BALANCE'!A1" tooltip="Contrôles" display="Contrôles"/>
    <hyperlink ref="D4" location="'BALANCE N-1'!A1" tooltip="Balance N-1" display="Balance N-1"/>
    <hyperlink ref="D3" location="'BALANCE N'!A1" tooltip="Balance N" display="Balance N"/>
    <hyperlink ref="D2" location="'INFORMATIONS GENERALES'!A1" tooltip="Entité" display="Entité"/>
    <hyperlink ref="D18" location="'NOTE 1'!A1" display="NOTE 1"/>
    <hyperlink ref="D19" location="'NOTE 2'!A1" display="NOTE 2"/>
    <hyperlink ref="D7" location="GARDE!A1" display="Page garde "/>
    <hyperlink ref="D8" location="'FICHE R1'!A1" display="Fiche R1"/>
    <hyperlink ref="D9" location="'FICHE R2'!A1" display="Fiche R2"/>
    <hyperlink ref="D10" location="TER!A1" display="TER"/>
    <hyperlink ref="D11" location="TRC!A1" display="TRC"/>
    <hyperlink ref="D12" location="TEB!A1" display="TEB"/>
    <hyperlink ref="D13" location="'BILAN PAYSAGE'!A1" display="Bilan"/>
    <hyperlink ref="G11" location="'NOTE 19'!A1" tooltip="NOTE 2" display="NOTE 19"/>
    <hyperlink ref="G10" location="'NOTE 18'!A1" tooltip="NOTE 1" display="NOTE 18"/>
    <hyperlink ref="G2" location="'NOTE 10'!A1" display="NOTE 10"/>
    <hyperlink ref="G3" location="'NOTE 11'!A1" display="NOTE 11"/>
    <hyperlink ref="G4" location="'NOTE 12'!A1" display="NOTE 12"/>
    <hyperlink ref="G5" location="'NOTE 13'!A1" display="NOTE 13"/>
    <hyperlink ref="G6" location="'NOTE 14'!A1" display="NOTE 14"/>
    <hyperlink ref="G7" location="'NOTE 15'!A1" display="NOTE 15"/>
    <hyperlink ref="G8" location="'NOTE 16'!A1" display="NOTE 16"/>
    <hyperlink ref="G9" location="'NOTE 17'!A1" display="NOTE 17"/>
    <hyperlink ref="G12" location="'NOTE 20A'!A1" display="NOTE 20A"/>
    <hyperlink ref="G13" location="'NOTE 20B'!A1" display="NOTE 20B"/>
    <hyperlink ref="G14" location="'NOTE 21'!A1" display="NOTE 21"/>
    <hyperlink ref="G15" location="'NOTE 22'!A1" display="NOTE 22"/>
    <hyperlink ref="G16" location="'NOTE 23'!A1" display="NOTE 23"/>
    <hyperlink ref="G17" location="'NOTE 24'!A1" display="NOTE 24"/>
    <hyperlink ref="G18" location="COMMENTAIRES!A1" display="COMMENTAIRE"/>
    <hyperlink ref="G19" location="'GARDE (DGI-INS)'!A1" display="GARDE (DGI-INS)"/>
    <hyperlink ref="G20" location="'NOTE DGI-INS'!A1" display="NOTES DGI - INS"/>
    <hyperlink ref="G21" location="'COMP-CHARGES'!A1" display="COMP-CHARGES"/>
    <hyperlink ref="G22" location="'COMP-TVA (1)'!A1" display="COMP-TVA"/>
    <hyperlink ref="G23" location="'COMP-TVA (2)'!A1" display="COMP-TVA (2)"/>
    <hyperlink ref="D22" location="'NOTE 4'!A1" display="NOTE 4"/>
    <hyperlink ref="D23" location="'NOTE 5'!A1" display="NOTE 5"/>
    <hyperlink ref="D24" location="'NOTE 6'!A1" display="NOTE 6"/>
    <hyperlink ref="D25" location="'NOTE 7'!A1" display="NOTE 7"/>
    <hyperlink ref="D26" location="'NOTE 8'!A1" display="NOTE 8"/>
    <hyperlink ref="D27" location="'NOTE 9'!A1" display="NOTE 9"/>
  </hyperlinks>
  <pageMargins left="0.7" right="0.7" top="0.75" bottom="0.75" header="0.3" footer="0.3"/>
  <pageSetup paperSize="9" scale="60" orientation="portrait" r:id="rId1"/>
  <colBreaks count="1" manualBreakCount="1">
    <brk id="7" max="46" man="1"/>
  </col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2"/>
  <dimension ref="A1:AI86"/>
  <sheetViews>
    <sheetView showGridLines="0" view="pageBreakPreview" topLeftCell="H1" zoomScaleNormal="100" zoomScaleSheetLayoutView="100" workbookViewId="0">
      <selection activeCell="Z12" sqref="Z12"/>
    </sheetView>
  </sheetViews>
  <sheetFormatPr baseColWidth="10" defaultRowHeight="14.4"/>
  <cols>
    <col min="1" max="1" width="6" style="343" customWidth="1"/>
    <col min="2" max="2" width="8.44140625" style="343" customWidth="1"/>
    <col min="3" max="3" width="3.6640625" style="343" customWidth="1"/>
    <col min="4" max="4" width="1.109375" style="343" customWidth="1"/>
    <col min="5" max="5" width="7" style="343" customWidth="1"/>
    <col min="6" max="6" width="16.5546875" style="343" customWidth="1"/>
    <col min="7" max="7" width="6.6640625" style="343" customWidth="1"/>
    <col min="8" max="8" width="6.88671875" style="343" customWidth="1"/>
    <col min="9" max="9" width="14.5546875" style="343" customWidth="1"/>
    <col min="10" max="10" width="15.88671875" style="343" customWidth="1"/>
    <col min="11" max="11" width="5" style="343" customWidth="1"/>
    <col min="12" max="12" width="6.33203125" style="343" customWidth="1"/>
    <col min="13" max="13" width="2.5546875" style="343" customWidth="1"/>
    <col min="14" max="14" width="3" style="343" customWidth="1"/>
    <col min="15" max="15" width="5" style="343" customWidth="1"/>
    <col min="16" max="16" width="3.5546875" style="343" customWidth="1"/>
    <col min="17" max="17" width="3.44140625" style="343" customWidth="1"/>
    <col min="18" max="18" width="3.88671875" style="343" customWidth="1"/>
    <col min="19" max="20" width="3.44140625" style="343" customWidth="1"/>
    <col min="21" max="21" width="3.33203125" style="343" customWidth="1"/>
    <col min="22" max="23" width="3.44140625" style="343" customWidth="1"/>
    <col min="24" max="24" width="5.33203125" style="343" customWidth="1"/>
    <col min="25" max="25" width="29.33203125" style="343" customWidth="1"/>
    <col min="26" max="26" width="18.44140625" customWidth="1"/>
    <col min="27" max="27" width="62" customWidth="1"/>
    <col min="28" max="28" width="26.5546875" style="319" hidden="1" customWidth="1"/>
    <col min="29" max="29" width="25.6640625" style="319" hidden="1" customWidth="1"/>
    <col min="30" max="30" width="26.109375" style="319" hidden="1" customWidth="1"/>
    <col min="31" max="31" width="47" style="319" hidden="1" customWidth="1"/>
    <col min="32" max="32" width="63.44140625" style="319" customWidth="1"/>
    <col min="33" max="33" width="15.5546875" style="322" customWidth="1"/>
    <col min="34" max="34" width="29.88671875" style="322" customWidth="1"/>
    <col min="35" max="35" width="13.44140625" style="322" customWidth="1"/>
    <col min="36" max="36" width="13" customWidth="1"/>
  </cols>
  <sheetData>
    <row r="1" spans="1:34" ht="19.5" customHeight="1">
      <c r="A1" s="316"/>
      <c r="B1" s="316"/>
      <c r="C1" s="317"/>
      <c r="D1" s="317"/>
      <c r="E1" s="317"/>
      <c r="F1" s="317"/>
      <c r="G1" s="317"/>
      <c r="H1" s="317"/>
      <c r="I1" s="317"/>
      <c r="J1" s="317"/>
      <c r="K1" s="317"/>
      <c r="L1" s="317"/>
      <c r="M1" s="317"/>
      <c r="N1" s="317"/>
      <c r="O1" s="317"/>
      <c r="P1" s="317"/>
      <c r="Q1" s="317"/>
      <c r="R1" s="317"/>
      <c r="S1" s="317"/>
      <c r="T1" s="317"/>
      <c r="U1" s="317"/>
      <c r="V1" s="317"/>
      <c r="W1" s="317"/>
      <c r="X1" s="317"/>
      <c r="Y1" s="317"/>
      <c r="Z1" s="318"/>
      <c r="AD1" s="320">
        <f>IF(YEAR(U9)&gt;1900,U9,"")</f>
        <v>45657</v>
      </c>
      <c r="AE1" s="321">
        <f>MONTH(I15)</f>
        <v>1</v>
      </c>
      <c r="AH1" s="323"/>
    </row>
    <row r="2" spans="1:34" ht="4.5" hidden="1" customHeight="1">
      <c r="A2" s="316"/>
      <c r="B2" s="316"/>
      <c r="C2" s="324"/>
      <c r="D2" s="324"/>
      <c r="E2" s="325"/>
      <c r="F2" s="326"/>
      <c r="G2" s="327"/>
      <c r="H2" s="327"/>
      <c r="I2" s="327"/>
      <c r="J2" s="327"/>
      <c r="K2" s="327"/>
      <c r="L2" s="327"/>
      <c r="M2" s="327"/>
      <c r="N2" s="327"/>
      <c r="O2" s="328"/>
      <c r="P2" s="316"/>
      <c r="Q2" s="329"/>
      <c r="R2" s="329"/>
      <c r="S2" s="316"/>
      <c r="T2" s="329"/>
      <c r="U2" s="329"/>
      <c r="V2" s="329"/>
      <c r="W2" s="329"/>
      <c r="X2" s="329"/>
      <c r="Y2" s="329"/>
      <c r="Z2" s="318"/>
      <c r="AD2" s="330">
        <f>IF(YEAR(U9)&gt;1900,EDATE(U9,3),"")</f>
        <v>45747</v>
      </c>
      <c r="AE2" s="331">
        <f>YEAR(I15)</f>
        <v>1900</v>
      </c>
      <c r="AH2" s="323"/>
    </row>
    <row r="3" spans="1:34" ht="20.25" hidden="1" customHeight="1">
      <c r="A3" s="326"/>
      <c r="B3" s="326"/>
      <c r="C3" s="326"/>
      <c r="D3" s="326"/>
      <c r="E3" s="326"/>
      <c r="F3" s="326"/>
      <c r="G3" s="332"/>
      <c r="H3" s="332"/>
      <c r="I3" s="332"/>
      <c r="J3" s="332"/>
      <c r="K3" s="332"/>
      <c r="L3" s="332"/>
      <c r="M3" s="332"/>
      <c r="N3" s="332"/>
      <c r="O3" s="332"/>
      <c r="P3" s="332"/>
      <c r="Q3" s="332"/>
      <c r="R3" s="332"/>
      <c r="S3" s="332"/>
      <c r="T3" s="332"/>
      <c r="U3" s="332"/>
      <c r="V3" s="332"/>
      <c r="W3" s="332"/>
      <c r="X3" s="332"/>
      <c r="Y3" s="332"/>
      <c r="Z3" s="333"/>
      <c r="AD3" s="334" t="s">
        <v>1791</v>
      </c>
      <c r="AE3" s="331">
        <f>IF(AE1&gt;=7,AE2+1,AE2)</f>
        <v>1900</v>
      </c>
      <c r="AH3" s="323"/>
    </row>
    <row r="4" spans="1:34" ht="20.25" hidden="1" customHeight="1">
      <c r="A4" s="326"/>
      <c r="B4" s="326"/>
      <c r="C4" s="326"/>
      <c r="D4" s="326"/>
      <c r="E4" s="326"/>
      <c r="F4" s="332"/>
      <c r="G4" s="332"/>
      <c r="H4" s="332"/>
      <c r="I4" s="332"/>
      <c r="J4" s="332"/>
      <c r="K4" s="332"/>
      <c r="L4" s="332"/>
      <c r="M4" s="332"/>
      <c r="N4" s="332"/>
      <c r="O4" s="332"/>
      <c r="P4" s="332"/>
      <c r="Q4" s="332"/>
      <c r="R4" s="335"/>
      <c r="S4" s="336"/>
      <c r="T4" s="336"/>
      <c r="U4" s="332"/>
      <c r="V4" s="332"/>
      <c r="W4" s="332"/>
      <c r="X4" s="332"/>
      <c r="Y4" s="332"/>
      <c r="Z4" s="333"/>
      <c r="AE4" s="334" t="s">
        <v>1792</v>
      </c>
      <c r="AH4" s="323"/>
    </row>
    <row r="5" spans="1:34" ht="20.25" hidden="1" customHeight="1">
      <c r="A5" s="337"/>
      <c r="B5" s="337"/>
      <c r="C5" s="337"/>
      <c r="D5" s="337"/>
      <c r="E5" s="337"/>
      <c r="F5" s="337"/>
      <c r="G5" s="338"/>
      <c r="H5" s="338"/>
      <c r="I5" s="338"/>
      <c r="J5" s="337"/>
      <c r="K5" s="337"/>
      <c r="L5" s="339"/>
      <c r="M5" s="339"/>
      <c r="N5" s="339"/>
      <c r="O5" s="339"/>
      <c r="P5" s="339"/>
      <c r="Q5" s="339"/>
      <c r="R5" s="339"/>
      <c r="S5" s="340"/>
      <c r="T5" s="337"/>
      <c r="U5" s="337"/>
      <c r="V5" s="337"/>
      <c r="W5" s="341"/>
      <c r="X5" s="341"/>
      <c r="Y5" s="341"/>
      <c r="Z5" s="333"/>
      <c r="AH5" s="323"/>
    </row>
    <row r="6" spans="1:34" ht="20.25" hidden="1" customHeight="1">
      <c r="A6" s="342"/>
      <c r="B6" s="342"/>
      <c r="C6" s="326"/>
      <c r="D6" s="326"/>
      <c r="E6" s="326"/>
      <c r="F6" s="326"/>
      <c r="G6" s="986"/>
      <c r="H6" s="986"/>
      <c r="I6" s="986"/>
      <c r="J6" s="326"/>
      <c r="K6" s="326"/>
      <c r="L6" s="326"/>
      <c r="M6" s="326"/>
      <c r="N6" s="326"/>
      <c r="O6" s="326"/>
      <c r="P6" s="326"/>
      <c r="Q6" s="326"/>
      <c r="R6" s="326"/>
      <c r="S6" s="326"/>
      <c r="T6" s="326"/>
      <c r="U6" s="326"/>
      <c r="V6" s="326"/>
      <c r="W6" s="326"/>
      <c r="X6" s="326"/>
      <c r="Y6" s="326"/>
      <c r="Z6" s="333"/>
      <c r="AH6" s="323"/>
    </row>
    <row r="7" spans="1:34" ht="25.5" customHeight="1">
      <c r="C7" s="987" t="s">
        <v>1793</v>
      </c>
      <c r="D7" s="987"/>
      <c r="E7" s="987"/>
      <c r="F7" s="987"/>
      <c r="G7" s="987"/>
      <c r="H7" s="987"/>
      <c r="I7" s="987"/>
      <c r="J7" s="987"/>
      <c r="K7" s="987"/>
      <c r="L7" s="987"/>
      <c r="M7" s="987"/>
      <c r="N7" s="987"/>
      <c r="O7" s="987"/>
      <c r="P7" s="987"/>
      <c r="Q7" s="987"/>
      <c r="R7" s="987"/>
      <c r="S7" s="987"/>
      <c r="T7" s="987"/>
      <c r="U7" s="987"/>
      <c r="V7" s="987"/>
      <c r="W7" s="987"/>
      <c r="X7" s="987"/>
      <c r="Y7" s="344"/>
      <c r="Z7" s="345"/>
      <c r="AH7" s="323">
        <f>IF(AND([2]RESULTAT!I18&lt;&gt;0,E62&lt;&gt;0,E62&lt;&gt;""),(Z30)/[2]RESULTAT!I18,0)</f>
        <v>0</v>
      </c>
    </row>
    <row r="8" spans="1:34" ht="4.5" customHeight="1" thickBot="1">
      <c r="C8" s="346"/>
      <c r="D8" s="344"/>
      <c r="E8" s="988"/>
      <c r="F8" s="988"/>
      <c r="G8" s="988"/>
      <c r="H8" s="988"/>
      <c r="I8" s="988"/>
      <c r="J8" s="988"/>
      <c r="K8" s="988"/>
      <c r="L8" s="988"/>
      <c r="M8" s="988"/>
      <c r="N8" s="988"/>
      <c r="O8" s="988"/>
      <c r="P8" s="988"/>
      <c r="Q8" s="988"/>
      <c r="R8" s="988"/>
      <c r="S8" s="988"/>
      <c r="T8" s="988"/>
      <c r="U8" s="988"/>
      <c r="V8" s="988"/>
      <c r="W8" s="344"/>
      <c r="X8" s="344"/>
      <c r="Y8" s="344"/>
      <c r="Z8" s="345"/>
      <c r="AH8" s="323">
        <f>IF(AND([2]RESULTAT!J18&lt;&gt;0,E62&lt;&gt;0,E62&lt;&gt;""),(Z56/E62)/[2]RESULTAT!J18,0)</f>
        <v>0</v>
      </c>
    </row>
    <row r="9" spans="1:34" ht="15" thickBot="1">
      <c r="A9" s="347"/>
      <c r="B9" s="347"/>
      <c r="C9" s="348" t="s">
        <v>524</v>
      </c>
      <c r="D9" s="349"/>
      <c r="E9" s="350" t="s">
        <v>525</v>
      </c>
      <c r="F9" s="350"/>
      <c r="G9" s="350"/>
      <c r="H9" s="350"/>
      <c r="I9" s="350"/>
      <c r="J9" s="350"/>
      <c r="K9" s="350"/>
      <c r="L9" s="350"/>
      <c r="M9" s="350"/>
      <c r="N9" s="350"/>
      <c r="O9" s="351" t="s">
        <v>526</v>
      </c>
      <c r="P9" s="976">
        <v>45292</v>
      </c>
      <c r="Q9" s="977"/>
      <c r="R9" s="977"/>
      <c r="S9" s="978"/>
      <c r="T9" s="350" t="s">
        <v>527</v>
      </c>
      <c r="U9" s="976">
        <v>45657</v>
      </c>
      <c r="V9" s="977"/>
      <c r="W9" s="977"/>
      <c r="X9" s="979"/>
      <c r="Y9" s="352"/>
      <c r="Z9" s="353"/>
      <c r="AA9" s="319"/>
      <c r="AH9" s="323"/>
    </row>
    <row r="10" spans="1:34" ht="15" thickBot="1">
      <c r="A10" s="347"/>
      <c r="B10" s="347"/>
      <c r="C10" s="354"/>
      <c r="D10" s="355"/>
      <c r="E10" s="355"/>
      <c r="F10" s="355"/>
      <c r="G10" s="355"/>
      <c r="H10" s="355"/>
      <c r="I10" s="355"/>
      <c r="J10" s="355"/>
      <c r="K10" s="355"/>
      <c r="L10" s="356"/>
      <c r="M10" s="356"/>
      <c r="N10" s="356"/>
      <c r="O10" s="356"/>
      <c r="P10" s="356"/>
      <c r="Q10" s="356"/>
      <c r="R10" s="356"/>
      <c r="S10" s="356"/>
      <c r="T10" s="356"/>
      <c r="U10" s="356"/>
      <c r="V10" s="356"/>
      <c r="W10" s="356"/>
      <c r="X10" s="357"/>
      <c r="Y10" s="356"/>
      <c r="Z10" s="358">
        <v>1900</v>
      </c>
      <c r="AA10" s="359" t="str">
        <f>IF(Z10&gt;1900,Z10,"N")</f>
        <v>N</v>
      </c>
      <c r="AH10" s="323"/>
    </row>
    <row r="11" spans="1:34" ht="15" thickBot="1">
      <c r="A11" s="347"/>
      <c r="B11" s="347"/>
      <c r="C11" s="348" t="s">
        <v>528</v>
      </c>
      <c r="D11" s="980" t="s">
        <v>529</v>
      </c>
      <c r="E11" s="981"/>
      <c r="F11" s="981"/>
      <c r="G11" s="981"/>
      <c r="H11" s="981"/>
      <c r="I11" s="982"/>
      <c r="J11" s="983">
        <v>45747</v>
      </c>
      <c r="K11" s="984"/>
      <c r="L11" s="360"/>
      <c r="M11" s="361"/>
      <c r="N11" s="356"/>
      <c r="O11" s="356"/>
      <c r="P11" s="356"/>
      <c r="Q11" s="356"/>
      <c r="R11" s="356"/>
      <c r="S11" s="356"/>
      <c r="T11" s="356"/>
      <c r="U11" s="356"/>
      <c r="V11" s="985"/>
      <c r="W11" s="356"/>
      <c r="X11" s="357"/>
      <c r="Y11" s="356"/>
      <c r="Z11" s="358">
        <v>1900</v>
      </c>
      <c r="AA11" s="359" t="str">
        <f>IF(Z11&gt;1900,Z11,"N-1")</f>
        <v>N-1</v>
      </c>
      <c r="AH11" s="323"/>
    </row>
    <row r="12" spans="1:34" ht="15" thickBot="1">
      <c r="A12" s="347"/>
      <c r="B12" s="347"/>
      <c r="C12" s="362"/>
      <c r="D12" s="356"/>
      <c r="E12" s="356"/>
      <c r="F12" s="356"/>
      <c r="G12" s="356"/>
      <c r="H12" s="356"/>
      <c r="I12" s="356"/>
      <c r="J12" s="356"/>
      <c r="K12" s="356"/>
      <c r="L12" s="356"/>
      <c r="M12" s="356"/>
      <c r="N12" s="356"/>
      <c r="O12" s="356"/>
      <c r="P12" s="356"/>
      <c r="Q12" s="356"/>
      <c r="R12" s="356"/>
      <c r="S12" s="356"/>
      <c r="T12" s="356"/>
      <c r="U12" s="356"/>
      <c r="V12" s="985"/>
      <c r="W12" s="356"/>
      <c r="X12" s="357"/>
      <c r="Y12" s="356"/>
      <c r="Z12" s="358"/>
      <c r="AA12" s="322"/>
      <c r="AH12" s="323"/>
    </row>
    <row r="13" spans="1:34" ht="15" thickBot="1">
      <c r="A13" s="347"/>
      <c r="B13" s="347"/>
      <c r="C13" s="348" t="s">
        <v>531</v>
      </c>
      <c r="D13" s="980" t="s">
        <v>532</v>
      </c>
      <c r="E13" s="981"/>
      <c r="F13" s="981"/>
      <c r="G13" s="981"/>
      <c r="H13" s="981"/>
      <c r="I13" s="982"/>
      <c r="J13" s="1002">
        <v>45657</v>
      </c>
      <c r="K13" s="1003"/>
      <c r="L13" s="356"/>
      <c r="M13" s="1004" t="s">
        <v>530</v>
      </c>
      <c r="N13" s="1005"/>
      <c r="O13" s="1006" t="s">
        <v>533</v>
      </c>
      <c r="P13" s="1007"/>
      <c r="Q13" s="1007"/>
      <c r="R13" s="1007"/>
      <c r="S13" s="1007"/>
      <c r="T13" s="1007"/>
      <c r="U13" s="1007"/>
      <c r="V13" s="1008"/>
      <c r="W13" s="974">
        <v>12</v>
      </c>
      <c r="X13" s="975"/>
      <c r="Y13" s="352"/>
      <c r="Z13" s="353"/>
      <c r="AA13" s="319"/>
      <c r="AH13" s="323"/>
    </row>
    <row r="14" spans="1:34" ht="15" thickBot="1">
      <c r="A14" s="347"/>
      <c r="B14" s="347"/>
      <c r="C14" s="362"/>
      <c r="D14" s="356"/>
      <c r="E14" s="356"/>
      <c r="F14" s="356"/>
      <c r="G14" s="356"/>
      <c r="H14" s="356"/>
      <c r="I14" s="356"/>
      <c r="J14" s="356"/>
      <c r="K14" s="356"/>
      <c r="L14" s="356"/>
      <c r="M14" s="356"/>
      <c r="N14" s="356"/>
      <c r="O14" s="356"/>
      <c r="P14" s="356"/>
      <c r="Q14" s="356"/>
      <c r="R14" s="356"/>
      <c r="S14" s="356"/>
      <c r="T14" s="356"/>
      <c r="U14" s="356"/>
      <c r="V14" s="356"/>
      <c r="W14" s="356"/>
      <c r="X14" s="357"/>
      <c r="Y14" s="356"/>
      <c r="Z14" s="363"/>
      <c r="AH14" s="323"/>
    </row>
    <row r="15" spans="1:34">
      <c r="A15" s="347"/>
      <c r="B15" s="347"/>
      <c r="C15" s="989" t="s">
        <v>534</v>
      </c>
      <c r="D15" s="990"/>
      <c r="E15" s="364" t="s">
        <v>1794</v>
      </c>
      <c r="F15" s="991"/>
      <c r="G15" s="992"/>
      <c r="H15" s="356"/>
      <c r="I15" s="993"/>
      <c r="J15" s="994"/>
      <c r="K15" s="365"/>
      <c r="L15" s="366" t="s">
        <v>535</v>
      </c>
      <c r="M15" s="995"/>
      <c r="N15" s="996"/>
      <c r="O15" s="996"/>
      <c r="P15" s="996"/>
      <c r="Q15" s="996"/>
      <c r="R15" s="996"/>
      <c r="S15" s="996"/>
      <c r="T15" s="996"/>
      <c r="U15" s="996"/>
      <c r="V15" s="997"/>
      <c r="W15" s="356"/>
      <c r="X15" s="918"/>
      <c r="Y15" s="925"/>
      <c r="Z15" s="928"/>
      <c r="AA15" s="928"/>
      <c r="AB15" s="922"/>
      <c r="AC15" s="922"/>
      <c r="AD15" s="922"/>
      <c r="AE15" s="922"/>
      <c r="AF15" s="922"/>
      <c r="AH15" s="319"/>
    </row>
    <row r="16" spans="1:34" ht="15" thickBot="1">
      <c r="A16" s="347"/>
      <c r="B16" s="347"/>
      <c r="C16" s="367"/>
      <c r="D16" s="368"/>
      <c r="E16" s="369" t="s">
        <v>536</v>
      </c>
      <c r="F16" s="998" t="s">
        <v>537</v>
      </c>
      <c r="G16" s="999"/>
      <c r="H16" s="356"/>
      <c r="I16" s="1000" t="s">
        <v>1792</v>
      </c>
      <c r="J16" s="1001"/>
      <c r="K16" s="356"/>
      <c r="L16" s="367"/>
      <c r="M16" s="998" t="s">
        <v>538</v>
      </c>
      <c r="N16" s="998"/>
      <c r="O16" s="998"/>
      <c r="P16" s="998"/>
      <c r="Q16" s="998"/>
      <c r="R16" s="998"/>
      <c r="S16" s="998"/>
      <c r="T16" s="998"/>
      <c r="U16" s="998"/>
      <c r="V16" s="999"/>
      <c r="W16" s="356"/>
      <c r="X16" s="918"/>
      <c r="Y16" s="929"/>
      <c r="Z16" s="1009"/>
      <c r="AA16" s="1009"/>
      <c r="AB16" s="930"/>
      <c r="AC16" s="922"/>
      <c r="AD16" s="922"/>
      <c r="AE16" s="922"/>
      <c r="AF16" s="1010"/>
      <c r="AH16" s="319"/>
    </row>
    <row r="17" spans="1:34" ht="15" thickBot="1">
      <c r="A17" s="347"/>
      <c r="B17" s="347"/>
      <c r="C17" s="362"/>
      <c r="D17" s="356"/>
      <c r="E17" s="370"/>
      <c r="F17" s="370"/>
      <c r="G17" s="370"/>
      <c r="H17" s="1011"/>
      <c r="I17" s="1011"/>
      <c r="J17" s="1011"/>
      <c r="K17" s="1011"/>
      <c r="L17" s="1011"/>
      <c r="M17" s="1011"/>
      <c r="N17" s="1011"/>
      <c r="O17" s="1011"/>
      <c r="P17" s="1011"/>
      <c r="Q17" s="1011"/>
      <c r="R17" s="1011"/>
      <c r="S17" s="1011"/>
      <c r="T17" s="1011"/>
      <c r="U17" s="1011"/>
      <c r="V17" s="1011"/>
      <c r="W17" s="1011"/>
      <c r="X17" s="1012"/>
      <c r="Y17" s="931"/>
      <c r="Z17" s="1009"/>
      <c r="AA17" s="1009"/>
      <c r="AB17" s="932"/>
      <c r="AC17" s="922"/>
      <c r="AD17" s="922"/>
      <c r="AE17" s="922"/>
      <c r="AF17" s="1010"/>
      <c r="AH17" s="319"/>
    </row>
    <row r="18" spans="1:34">
      <c r="A18" s="347"/>
      <c r="B18" s="347"/>
      <c r="C18" s="989" t="s">
        <v>539</v>
      </c>
      <c r="D18" s="990"/>
      <c r="E18" s="1013"/>
      <c r="F18" s="1014"/>
      <c r="G18" s="989" t="s">
        <v>540</v>
      </c>
      <c r="H18" s="1013"/>
      <c r="I18" s="1016"/>
      <c r="J18" s="1016"/>
      <c r="K18" s="1014"/>
      <c r="L18" s="356"/>
      <c r="M18" s="356"/>
      <c r="N18" s="356"/>
      <c r="O18" s="356"/>
      <c r="P18" s="356"/>
      <c r="Q18" s="356"/>
      <c r="R18" s="1017" t="s">
        <v>541</v>
      </c>
      <c r="S18" s="1020" t="s">
        <v>1795</v>
      </c>
      <c r="T18" s="1021"/>
      <c r="U18" s="1021"/>
      <c r="V18" s="1021"/>
      <c r="W18" s="1021"/>
      <c r="X18" s="1021"/>
      <c r="Y18" s="933"/>
      <c r="Z18" s="934"/>
      <c r="AA18" s="935"/>
      <c r="AB18" s="932"/>
      <c r="AC18" s="922"/>
      <c r="AD18" s="922"/>
      <c r="AE18" s="922"/>
      <c r="AF18" s="936"/>
      <c r="AH18" s="319"/>
    </row>
    <row r="19" spans="1:34" ht="15" thickBot="1">
      <c r="A19" s="347"/>
      <c r="B19" s="347"/>
      <c r="C19" s="367"/>
      <c r="D19" s="368"/>
      <c r="E19" s="998" t="s">
        <v>542</v>
      </c>
      <c r="F19" s="998"/>
      <c r="G19" s="1015"/>
      <c r="H19" s="998" t="s">
        <v>543</v>
      </c>
      <c r="I19" s="998"/>
      <c r="J19" s="998"/>
      <c r="K19" s="999"/>
      <c r="L19" s="356"/>
      <c r="M19" s="356"/>
      <c r="N19" s="356"/>
      <c r="O19" s="356"/>
      <c r="P19" s="356"/>
      <c r="Q19" s="356"/>
      <c r="R19" s="1018"/>
      <c r="S19" s="1022"/>
      <c r="T19" s="1023"/>
      <c r="U19" s="1023"/>
      <c r="V19" s="1023"/>
      <c r="W19" s="1023"/>
      <c r="X19" s="1023"/>
      <c r="Y19" s="931"/>
      <c r="Z19" s="921"/>
      <c r="AA19" s="937"/>
      <c r="AB19" s="932"/>
      <c r="AC19" s="922"/>
      <c r="AD19" s="922"/>
      <c r="AE19" s="922"/>
      <c r="AF19" s="938"/>
      <c r="AH19" s="319"/>
    </row>
    <row r="20" spans="1:34" ht="15" thickBot="1">
      <c r="A20" s="347"/>
      <c r="B20" s="347"/>
      <c r="C20" s="371"/>
      <c r="D20" s="371"/>
      <c r="E20" s="370"/>
      <c r="F20" s="370"/>
      <c r="G20" s="372"/>
      <c r="H20" s="370"/>
      <c r="I20" s="370"/>
      <c r="J20" s="370"/>
      <c r="K20" s="370"/>
      <c r="L20" s="356"/>
      <c r="M20" s="356"/>
      <c r="N20" s="356"/>
      <c r="O20" s="356"/>
      <c r="P20" s="356"/>
      <c r="Q20" s="356"/>
      <c r="R20" s="1018"/>
      <c r="S20" s="1022"/>
      <c r="T20" s="1023"/>
      <c r="U20" s="1023"/>
      <c r="V20" s="1023"/>
      <c r="W20" s="1023"/>
      <c r="X20" s="1023"/>
      <c r="Y20" s="931"/>
      <c r="Z20" s="921"/>
      <c r="AA20" s="937"/>
      <c r="AB20" s="932"/>
      <c r="AC20" s="922"/>
      <c r="AD20" s="922"/>
      <c r="AE20" s="922"/>
      <c r="AF20" s="938"/>
      <c r="AH20" s="319"/>
    </row>
    <row r="21" spans="1:34">
      <c r="A21" s="347"/>
      <c r="B21" s="347"/>
      <c r="C21" s="1024" t="s">
        <v>545</v>
      </c>
      <c r="D21" s="1025"/>
      <c r="E21" s="1026" t="s">
        <v>2159</v>
      </c>
      <c r="F21" s="1027"/>
      <c r="G21" s="1027"/>
      <c r="H21" s="1027"/>
      <c r="I21" s="1027"/>
      <c r="J21" s="1027"/>
      <c r="K21" s="1028"/>
      <c r="L21" s="1029" t="s">
        <v>2159</v>
      </c>
      <c r="M21" s="1030"/>
      <c r="N21" s="1030"/>
      <c r="O21" s="1030"/>
      <c r="P21" s="1031"/>
      <c r="Q21" s="356"/>
      <c r="R21" s="1018"/>
      <c r="S21" s="1038"/>
      <c r="T21" s="1039"/>
      <c r="U21" s="1039"/>
      <c r="V21" s="1039"/>
      <c r="W21" s="1039"/>
      <c r="X21" s="1039"/>
      <c r="Y21" s="931"/>
      <c r="Z21" s="921"/>
      <c r="AA21" s="937"/>
      <c r="AB21" s="932"/>
      <c r="AC21" s="922"/>
      <c r="AD21" s="922"/>
      <c r="AE21" s="922"/>
      <c r="AF21" s="938"/>
      <c r="AH21" s="319"/>
    </row>
    <row r="22" spans="1:34" ht="15" thickBot="1">
      <c r="A22" s="347"/>
      <c r="B22" s="347"/>
      <c r="C22" s="1040"/>
      <c r="D22" s="1041"/>
      <c r="E22" s="1042" t="s">
        <v>546</v>
      </c>
      <c r="F22" s="1043"/>
      <c r="G22" s="1043"/>
      <c r="H22" s="1043"/>
      <c r="I22" s="1043"/>
      <c r="J22" s="1043"/>
      <c r="K22" s="1043"/>
      <c r="L22" s="1043" t="s">
        <v>547</v>
      </c>
      <c r="M22" s="1043"/>
      <c r="N22" s="1043"/>
      <c r="O22" s="1043"/>
      <c r="P22" s="1044"/>
      <c r="Q22" s="373"/>
      <c r="R22" s="1018"/>
      <c r="S22" s="1045"/>
      <c r="T22" s="1046"/>
      <c r="U22" s="1046"/>
      <c r="V22" s="1046"/>
      <c r="W22" s="1046"/>
      <c r="X22" s="1046"/>
      <c r="Y22" s="931"/>
      <c r="Z22" s="921"/>
      <c r="AA22" s="937"/>
      <c r="AB22" s="932"/>
      <c r="AC22" s="922"/>
      <c r="AD22" s="922"/>
      <c r="AE22" s="922"/>
      <c r="AF22" s="938"/>
      <c r="AH22" s="319"/>
    </row>
    <row r="23" spans="1:34" ht="15" thickBot="1">
      <c r="A23" s="347"/>
      <c r="B23" s="347"/>
      <c r="C23" s="371"/>
      <c r="D23" s="371"/>
      <c r="E23" s="370"/>
      <c r="F23" s="370"/>
      <c r="G23" s="372"/>
      <c r="H23" s="370"/>
      <c r="I23" s="370"/>
      <c r="J23" s="370"/>
      <c r="K23" s="370"/>
      <c r="L23" s="356"/>
      <c r="M23" s="356"/>
      <c r="N23" s="356"/>
      <c r="O23" s="356"/>
      <c r="P23" s="356"/>
      <c r="Q23" s="356"/>
      <c r="R23" s="1018"/>
      <c r="S23" s="1022"/>
      <c r="T23" s="1023"/>
      <c r="U23" s="1023"/>
      <c r="V23" s="1023"/>
      <c r="W23" s="1023"/>
      <c r="X23" s="1023"/>
      <c r="Y23" s="931"/>
      <c r="Z23" s="921"/>
      <c r="AA23" s="937"/>
      <c r="AB23" s="932"/>
      <c r="AC23" s="922"/>
      <c r="AD23" s="922"/>
      <c r="AE23" s="922"/>
      <c r="AF23" s="938"/>
      <c r="AH23" s="319"/>
    </row>
    <row r="24" spans="1:34">
      <c r="A24" s="347"/>
      <c r="B24" s="347"/>
      <c r="C24" s="1024" t="s">
        <v>548</v>
      </c>
      <c r="D24" s="1025"/>
      <c r="E24" s="1032" t="s">
        <v>2155</v>
      </c>
      <c r="F24" s="1033"/>
      <c r="G24" s="1034" t="s">
        <v>2160</v>
      </c>
      <c r="H24" s="1035"/>
      <c r="I24" s="1035"/>
      <c r="J24" s="1036"/>
      <c r="K24" s="374" t="s">
        <v>2156</v>
      </c>
      <c r="L24" s="1029" t="s">
        <v>2157</v>
      </c>
      <c r="M24" s="1037"/>
      <c r="N24" s="1029" t="s">
        <v>2158</v>
      </c>
      <c r="O24" s="1030"/>
      <c r="P24" s="1031"/>
      <c r="Q24" s="373"/>
      <c r="R24" s="1018"/>
      <c r="S24" s="1038"/>
      <c r="T24" s="1039"/>
      <c r="U24" s="1039"/>
      <c r="V24" s="1039"/>
      <c r="W24" s="1039"/>
      <c r="X24" s="1039"/>
      <c r="Y24" s="931"/>
      <c r="Z24" s="921"/>
      <c r="AA24" s="937"/>
      <c r="AB24" s="932"/>
      <c r="AC24" s="922"/>
      <c r="AD24" s="922"/>
      <c r="AE24" s="922"/>
      <c r="AF24" s="938"/>
      <c r="AH24" s="319"/>
    </row>
    <row r="25" spans="1:34" ht="15" thickBot="1">
      <c r="A25" s="347"/>
      <c r="B25" s="347"/>
      <c r="C25" s="1040"/>
      <c r="D25" s="1054"/>
      <c r="E25" s="1043" t="s">
        <v>549</v>
      </c>
      <c r="F25" s="1043"/>
      <c r="G25" s="1043" t="s">
        <v>1796</v>
      </c>
      <c r="H25" s="1043"/>
      <c r="I25" s="1043"/>
      <c r="J25" s="1043"/>
      <c r="K25" s="375" t="s">
        <v>410</v>
      </c>
      <c r="L25" s="1043" t="s">
        <v>1797</v>
      </c>
      <c r="M25" s="1043"/>
      <c r="N25" s="1043" t="s">
        <v>552</v>
      </c>
      <c r="O25" s="1043"/>
      <c r="P25" s="1044"/>
      <c r="Q25" s="356"/>
      <c r="R25" s="1018"/>
      <c r="S25" s="1051"/>
      <c r="T25" s="1052"/>
      <c r="U25" s="1052"/>
      <c r="V25" s="1052"/>
      <c r="W25" s="1052"/>
      <c r="X25" s="1052"/>
      <c r="Y25" s="931"/>
      <c r="Z25" s="921"/>
      <c r="AA25" s="937"/>
      <c r="AB25" s="932"/>
      <c r="AC25" s="922"/>
      <c r="AD25" s="922"/>
      <c r="AE25" s="922"/>
      <c r="AF25" s="938"/>
    </row>
    <row r="26" spans="1:34" ht="15" thickBot="1">
      <c r="A26" s="347"/>
      <c r="B26" s="347"/>
      <c r="C26" s="371"/>
      <c r="D26" s="371"/>
      <c r="E26" s="370"/>
      <c r="F26" s="370"/>
      <c r="G26" s="372"/>
      <c r="H26" s="370"/>
      <c r="I26" s="370"/>
      <c r="J26" s="370"/>
      <c r="K26" s="370"/>
      <c r="L26" s="356"/>
      <c r="M26" s="356"/>
      <c r="N26" s="356"/>
      <c r="O26" s="356"/>
      <c r="P26" s="356"/>
      <c r="Q26" s="356"/>
      <c r="R26" s="1019"/>
      <c r="S26" s="1053" t="s">
        <v>1798</v>
      </c>
      <c r="T26" s="1053"/>
      <c r="U26" s="1053"/>
      <c r="V26" s="1053"/>
      <c r="W26" s="1053"/>
      <c r="X26" s="1053"/>
      <c r="Y26" s="931"/>
      <c r="Z26" s="921"/>
      <c r="AA26" s="937"/>
      <c r="AB26" s="932"/>
      <c r="AC26" s="922"/>
      <c r="AD26" s="922"/>
      <c r="AE26" s="922"/>
      <c r="AF26" s="939"/>
    </row>
    <row r="27" spans="1:34" ht="15" thickBot="1">
      <c r="A27" s="347"/>
      <c r="B27" s="347"/>
      <c r="C27" s="362"/>
      <c r="D27" s="356"/>
      <c r="E27" s="370"/>
      <c r="F27" s="370"/>
      <c r="G27" s="356"/>
      <c r="H27" s="370"/>
      <c r="I27" s="370"/>
      <c r="J27" s="370"/>
      <c r="K27" s="356"/>
      <c r="L27" s="356"/>
      <c r="M27" s="356"/>
      <c r="N27" s="356"/>
      <c r="O27" s="356"/>
      <c r="P27" s="356"/>
      <c r="Q27" s="356"/>
      <c r="R27" s="376"/>
      <c r="S27" s="370"/>
      <c r="T27" s="370"/>
      <c r="U27" s="370"/>
      <c r="V27" s="370"/>
      <c r="W27" s="370"/>
      <c r="X27" s="919"/>
      <c r="Y27" s="940"/>
      <c r="Z27" s="934"/>
      <c r="AA27" s="941"/>
      <c r="AB27" s="922"/>
      <c r="AC27" s="922"/>
      <c r="AD27" s="922"/>
      <c r="AE27" s="922"/>
      <c r="AF27" s="939"/>
    </row>
    <row r="28" spans="1:34">
      <c r="A28" s="347"/>
      <c r="B28" s="347"/>
      <c r="C28" s="989" t="s">
        <v>553</v>
      </c>
      <c r="D28" s="990"/>
      <c r="E28" s="991" t="s">
        <v>2161</v>
      </c>
      <c r="F28" s="1021"/>
      <c r="G28" s="1021"/>
      <c r="H28" s="1021"/>
      <c r="I28" s="1021"/>
      <c r="J28" s="1021"/>
      <c r="K28" s="1021"/>
      <c r="L28" s="1021"/>
      <c r="M28" s="1021"/>
      <c r="N28" s="1021"/>
      <c r="O28" s="1021"/>
      <c r="P28" s="1021"/>
      <c r="Q28" s="1021"/>
      <c r="R28" s="1021"/>
      <c r="S28" s="1021"/>
      <c r="T28" s="1021"/>
      <c r="U28" s="1021"/>
      <c r="V28" s="1021"/>
      <c r="W28" s="1021"/>
      <c r="X28" s="1021"/>
      <c r="Y28" s="942"/>
      <c r="Z28" s="927"/>
      <c r="AA28" s="927"/>
      <c r="AB28" s="924"/>
      <c r="AC28" s="922"/>
      <c r="AD28" s="922"/>
      <c r="AE28" s="922"/>
      <c r="AF28" s="922"/>
    </row>
    <row r="29" spans="1:34" ht="16.2" thickBot="1">
      <c r="A29" s="347"/>
      <c r="B29" s="347"/>
      <c r="C29" s="367"/>
      <c r="D29" s="368"/>
      <c r="E29" s="998" t="s">
        <v>554</v>
      </c>
      <c r="F29" s="998"/>
      <c r="G29" s="998"/>
      <c r="H29" s="998"/>
      <c r="I29" s="998"/>
      <c r="J29" s="998"/>
      <c r="K29" s="998"/>
      <c r="L29" s="998"/>
      <c r="M29" s="998"/>
      <c r="N29" s="998"/>
      <c r="O29" s="998"/>
      <c r="P29" s="998"/>
      <c r="Q29" s="998"/>
      <c r="R29" s="998"/>
      <c r="S29" s="998"/>
      <c r="T29" s="998"/>
      <c r="U29" s="998"/>
      <c r="V29" s="998"/>
      <c r="W29" s="998"/>
      <c r="X29" s="998"/>
      <c r="Y29" s="940"/>
      <c r="Z29" s="1047"/>
      <c r="AA29" s="1047"/>
      <c r="AB29" s="924"/>
      <c r="AC29" s="922"/>
      <c r="AD29" s="922"/>
      <c r="AE29" s="922"/>
      <c r="AF29" s="922"/>
    </row>
    <row r="30" spans="1:34" ht="15" thickBot="1">
      <c r="A30" s="347"/>
      <c r="B30" s="347"/>
      <c r="C30" s="362"/>
      <c r="D30" s="356"/>
      <c r="E30" s="370"/>
      <c r="F30" s="370"/>
      <c r="G30" s="356"/>
      <c r="H30" s="370"/>
      <c r="I30" s="370"/>
      <c r="J30" s="370"/>
      <c r="K30" s="356"/>
      <c r="L30" s="356"/>
      <c r="M30" s="356"/>
      <c r="N30" s="356"/>
      <c r="O30" s="356"/>
      <c r="P30" s="356"/>
      <c r="Q30" s="356"/>
      <c r="R30" s="372"/>
      <c r="S30" s="370"/>
      <c r="T30" s="370"/>
      <c r="U30" s="370"/>
      <c r="V30" s="370"/>
      <c r="W30" s="370"/>
      <c r="X30" s="919"/>
      <c r="Y30" s="940"/>
      <c r="Z30" s="943"/>
      <c r="AA30" s="944"/>
      <c r="AB30" s="924"/>
      <c r="AC30" s="922"/>
      <c r="AD30" s="922"/>
      <c r="AE30" s="922"/>
      <c r="AF30" s="945"/>
    </row>
    <row r="31" spans="1:34">
      <c r="A31" s="347"/>
      <c r="B31" s="347"/>
      <c r="C31" s="989" t="s">
        <v>556</v>
      </c>
      <c r="D31" s="990"/>
      <c r="E31" s="991"/>
      <c r="F31" s="1021"/>
      <c r="G31" s="1021"/>
      <c r="H31" s="1021"/>
      <c r="I31" s="1021"/>
      <c r="J31" s="1021"/>
      <c r="K31" s="1021"/>
      <c r="L31" s="1021"/>
      <c r="M31" s="1021"/>
      <c r="N31" s="1021"/>
      <c r="O31" s="1021"/>
      <c r="P31" s="1021"/>
      <c r="Q31" s="1033"/>
      <c r="R31" s="1048">
        <v>1</v>
      </c>
      <c r="S31" s="1049"/>
      <c r="T31" s="1049"/>
      <c r="U31" s="1049"/>
      <c r="V31" s="1049"/>
      <c r="W31" s="1049"/>
      <c r="X31" s="1049"/>
      <c r="Y31" s="923"/>
      <c r="Z31" s="946"/>
      <c r="AA31" s="947"/>
      <c r="AB31" s="924"/>
      <c r="AC31" s="922"/>
      <c r="AD31" s="922"/>
      <c r="AE31" s="922"/>
      <c r="AF31" s="948"/>
    </row>
    <row r="32" spans="1:34" ht="16.2" thickBot="1">
      <c r="A32" s="347"/>
      <c r="B32" s="347"/>
      <c r="C32" s="367"/>
      <c r="D32" s="368"/>
      <c r="E32" s="998" t="s">
        <v>557</v>
      </c>
      <c r="F32" s="998"/>
      <c r="G32" s="998"/>
      <c r="H32" s="998"/>
      <c r="I32" s="998"/>
      <c r="J32" s="998"/>
      <c r="K32" s="998"/>
      <c r="L32" s="998"/>
      <c r="M32" s="998"/>
      <c r="N32" s="998"/>
      <c r="O32" s="998"/>
      <c r="P32" s="998"/>
      <c r="Q32" s="998"/>
      <c r="R32" s="1050" t="s">
        <v>558</v>
      </c>
      <c r="S32" s="1050"/>
      <c r="T32" s="1050"/>
      <c r="U32" s="1050"/>
      <c r="V32" s="1050"/>
      <c r="W32" s="1050"/>
      <c r="X32" s="1050"/>
      <c r="Y32" s="940"/>
      <c r="Z32" s="1047"/>
      <c r="AA32" s="1047"/>
      <c r="AB32" s="924"/>
      <c r="AC32" s="922"/>
      <c r="AD32" s="922"/>
      <c r="AE32" s="922"/>
      <c r="AF32" s="926"/>
    </row>
    <row r="33" spans="1:33" ht="15" thickBot="1">
      <c r="A33" s="347"/>
      <c r="B33" s="347"/>
      <c r="C33" s="362"/>
      <c r="D33" s="356"/>
      <c r="E33" s="370"/>
      <c r="F33" s="370"/>
      <c r="G33" s="370"/>
      <c r="H33" s="370"/>
      <c r="I33" s="370"/>
      <c r="J33" s="370"/>
      <c r="K33" s="370"/>
      <c r="L33" s="370"/>
      <c r="M33" s="370"/>
      <c r="N33" s="370"/>
      <c r="O33" s="370"/>
      <c r="P33" s="370"/>
      <c r="Q33" s="370"/>
      <c r="R33" s="370"/>
      <c r="S33" s="370"/>
      <c r="T33" s="370"/>
      <c r="U33" s="370"/>
      <c r="V33" s="370"/>
      <c r="W33" s="370"/>
      <c r="X33" s="919"/>
      <c r="Y33" s="940"/>
      <c r="Z33" s="943"/>
      <c r="AA33" s="947"/>
      <c r="AB33" s="924"/>
      <c r="AC33" s="922"/>
      <c r="AD33" s="922"/>
      <c r="AE33" s="922"/>
      <c r="AF33" s="945"/>
      <c r="AG33" s="322">
        <v>0</v>
      </c>
    </row>
    <row r="34" spans="1:33">
      <c r="A34" s="347"/>
      <c r="B34" s="347"/>
      <c r="C34" s="989" t="s">
        <v>559</v>
      </c>
      <c r="D34" s="1064"/>
      <c r="E34" s="1066"/>
      <c r="F34" s="1067"/>
      <c r="G34" s="1060"/>
      <c r="H34" s="1061"/>
      <c r="I34" s="1061"/>
      <c r="J34" s="1068"/>
      <c r="K34" s="1060"/>
      <c r="L34" s="1068"/>
      <c r="M34" s="1069"/>
      <c r="N34" s="1070"/>
      <c r="O34" s="1070"/>
      <c r="P34" s="1070"/>
      <c r="Q34" s="1070"/>
      <c r="R34" s="1070"/>
      <c r="S34" s="1070"/>
      <c r="T34" s="1071"/>
      <c r="U34" s="1060"/>
      <c r="V34" s="1061"/>
      <c r="W34" s="1061"/>
      <c r="X34" s="1061"/>
      <c r="Y34" s="949"/>
      <c r="Z34" s="950"/>
      <c r="AA34" s="947"/>
      <c r="AB34" s="924"/>
      <c r="AC34" s="922"/>
      <c r="AD34" s="922"/>
      <c r="AE34" s="922"/>
      <c r="AF34" s="945"/>
    </row>
    <row r="35" spans="1:33" ht="21.75" customHeight="1" thickBot="1">
      <c r="A35" s="347"/>
      <c r="B35" s="347"/>
      <c r="C35" s="1015"/>
      <c r="D35" s="1065"/>
      <c r="E35" s="1062" t="s">
        <v>1799</v>
      </c>
      <c r="F35" s="1062"/>
      <c r="G35" s="1063" t="s">
        <v>1800</v>
      </c>
      <c r="H35" s="1063"/>
      <c r="I35" s="1063"/>
      <c r="J35" s="1063"/>
      <c r="K35" s="1062" t="s">
        <v>1801</v>
      </c>
      <c r="L35" s="1062"/>
      <c r="M35" s="1062" t="s">
        <v>1802</v>
      </c>
      <c r="N35" s="1062"/>
      <c r="O35" s="1062"/>
      <c r="P35" s="1062"/>
      <c r="Q35" s="1062"/>
      <c r="R35" s="1062"/>
      <c r="S35" s="1062"/>
      <c r="T35" s="1062"/>
      <c r="U35" s="1062" t="s">
        <v>1803</v>
      </c>
      <c r="V35" s="1062"/>
      <c r="W35" s="1062"/>
      <c r="X35" s="1062"/>
      <c r="Y35" s="951"/>
      <c r="Z35" s="1047"/>
      <c r="AA35" s="1047"/>
      <c r="AB35" s="924"/>
      <c r="AC35" s="922"/>
      <c r="AD35" s="922"/>
      <c r="AE35" s="922"/>
      <c r="AF35" s="945"/>
    </row>
    <row r="36" spans="1:33" ht="15" thickBot="1">
      <c r="A36" s="347"/>
      <c r="B36" s="347"/>
      <c r="C36" s="362"/>
      <c r="D36" s="356"/>
      <c r="E36" s="370"/>
      <c r="F36" s="370"/>
      <c r="G36" s="370"/>
      <c r="H36" s="370"/>
      <c r="I36" s="370"/>
      <c r="J36" s="370"/>
      <c r="K36" s="370"/>
      <c r="L36" s="370"/>
      <c r="M36" s="370"/>
      <c r="N36" s="370"/>
      <c r="O36" s="370"/>
      <c r="P36" s="370"/>
      <c r="Q36" s="370"/>
      <c r="R36" s="370"/>
      <c r="S36" s="370"/>
      <c r="T36" s="370"/>
      <c r="U36" s="370"/>
      <c r="V36" s="370"/>
      <c r="W36" s="370"/>
      <c r="X36" s="919"/>
      <c r="Y36" s="940"/>
      <c r="Z36" s="952"/>
      <c r="AA36" s="947"/>
      <c r="AB36" s="924"/>
      <c r="AC36" s="922"/>
      <c r="AD36" s="922"/>
      <c r="AE36" s="922"/>
      <c r="AF36" s="945"/>
    </row>
    <row r="37" spans="1:33">
      <c r="A37" s="347"/>
      <c r="B37" s="347"/>
      <c r="C37" s="989" t="s">
        <v>561</v>
      </c>
      <c r="D37" s="990"/>
      <c r="E37" s="1055"/>
      <c r="F37" s="1056"/>
      <c r="G37" s="1055"/>
      <c r="H37" s="1057"/>
      <c r="I37" s="1057"/>
      <c r="J37" s="1057"/>
      <c r="K37" s="1057"/>
      <c r="L37" s="1056"/>
      <c r="M37" s="1055"/>
      <c r="N37" s="1057"/>
      <c r="O37" s="1057"/>
      <c r="P37" s="1056"/>
      <c r="Q37" s="1058"/>
      <c r="R37" s="1059"/>
      <c r="S37" s="1059"/>
      <c r="T37" s="1059"/>
      <c r="U37" s="1059"/>
      <c r="V37" s="1059"/>
      <c r="W37" s="1059"/>
      <c r="X37" s="1059"/>
      <c r="Y37" s="953"/>
      <c r="Z37" s="952"/>
      <c r="AA37" s="947"/>
      <c r="AB37" s="924"/>
      <c r="AC37" s="922"/>
      <c r="AD37" s="922"/>
      <c r="AE37" s="922"/>
      <c r="AF37" s="945"/>
    </row>
    <row r="38" spans="1:33">
      <c r="A38" s="347"/>
      <c r="B38" s="347"/>
      <c r="C38" s="378"/>
      <c r="D38" s="379"/>
      <c r="E38" s="1077" t="s">
        <v>1799</v>
      </c>
      <c r="F38" s="1077"/>
      <c r="G38" s="1077" t="s">
        <v>1804</v>
      </c>
      <c r="H38" s="1077"/>
      <c r="I38" s="1077"/>
      <c r="J38" s="1077"/>
      <c r="K38" s="1077"/>
      <c r="L38" s="1077"/>
      <c r="M38" s="1077" t="s">
        <v>1801</v>
      </c>
      <c r="N38" s="1077"/>
      <c r="O38" s="1077"/>
      <c r="P38" s="1077"/>
      <c r="Q38" s="1077" t="s">
        <v>550</v>
      </c>
      <c r="R38" s="1077"/>
      <c r="S38" s="1077"/>
      <c r="T38" s="1077"/>
      <c r="U38" s="1077"/>
      <c r="V38" s="1077"/>
      <c r="W38" s="1077"/>
      <c r="X38" s="1077"/>
      <c r="Y38" s="951"/>
      <c r="Z38" s="952"/>
      <c r="AA38" s="947"/>
      <c r="AB38" s="924"/>
      <c r="AC38" s="922"/>
      <c r="AD38" s="922"/>
      <c r="AE38" s="922"/>
      <c r="AF38" s="945"/>
    </row>
    <row r="39" spans="1:33" ht="15" thickBot="1">
      <c r="A39" s="347"/>
      <c r="B39" s="347"/>
      <c r="C39" s="367"/>
      <c r="D39" s="368"/>
      <c r="E39" s="1078" t="s">
        <v>1805</v>
      </c>
      <c r="F39" s="1078"/>
      <c r="G39" s="1078"/>
      <c r="H39" s="1078"/>
      <c r="I39" s="1078"/>
      <c r="J39" s="1078"/>
      <c r="K39" s="1078"/>
      <c r="L39" s="1078"/>
      <c r="M39" s="1078"/>
      <c r="N39" s="1078"/>
      <c r="O39" s="1078"/>
      <c r="P39" s="1078"/>
      <c r="Q39" s="1078"/>
      <c r="R39" s="1078"/>
      <c r="S39" s="1078"/>
      <c r="T39" s="1078"/>
      <c r="U39" s="1078"/>
      <c r="V39" s="1078"/>
      <c r="W39" s="1078"/>
      <c r="X39" s="380"/>
      <c r="Y39" s="954"/>
      <c r="Z39" s="952"/>
      <c r="AA39" s="947"/>
      <c r="AB39" s="924"/>
      <c r="AC39" s="922"/>
      <c r="AD39" s="922"/>
      <c r="AE39" s="922"/>
      <c r="AF39" s="945"/>
    </row>
    <row r="40" spans="1:33" ht="15" thickBot="1">
      <c r="A40" s="347"/>
      <c r="B40" s="347"/>
      <c r="C40" s="362"/>
      <c r="D40" s="356"/>
      <c r="E40" s="1073"/>
      <c r="F40" s="1073"/>
      <c r="G40" s="1073"/>
      <c r="H40" s="1073"/>
      <c r="I40" s="1073"/>
      <c r="J40" s="1073"/>
      <c r="K40" s="1073"/>
      <c r="L40" s="1073"/>
      <c r="M40" s="1073"/>
      <c r="N40" s="1073"/>
      <c r="O40" s="1073"/>
      <c r="P40" s="1073"/>
      <c r="Q40" s="1073"/>
      <c r="R40" s="1073"/>
      <c r="S40" s="1073"/>
      <c r="T40" s="1073"/>
      <c r="U40" s="1073"/>
      <c r="V40" s="1073"/>
      <c r="W40" s="1073"/>
      <c r="X40" s="1074"/>
      <c r="Y40" s="955"/>
      <c r="Z40" s="956"/>
      <c r="AA40" s="947"/>
      <c r="AB40" s="924"/>
      <c r="AC40" s="922"/>
      <c r="AD40" s="922"/>
      <c r="AE40" s="922"/>
      <c r="AF40" s="945"/>
    </row>
    <row r="41" spans="1:33">
      <c r="A41" s="347"/>
      <c r="B41" s="347"/>
      <c r="C41" s="989" t="s">
        <v>564</v>
      </c>
      <c r="D41" s="990"/>
      <c r="E41" s="1013"/>
      <c r="F41" s="1016"/>
      <c r="G41" s="1016"/>
      <c r="H41" s="1016"/>
      <c r="I41" s="1016"/>
      <c r="J41" s="1016"/>
      <c r="K41" s="1016"/>
      <c r="L41" s="1016"/>
      <c r="M41" s="1016"/>
      <c r="N41" s="1016"/>
      <c r="O41" s="1016"/>
      <c r="P41" s="1016"/>
      <c r="Q41" s="1016"/>
      <c r="R41" s="1016"/>
      <c r="S41" s="1016"/>
      <c r="T41" s="1016"/>
      <c r="U41" s="1016"/>
      <c r="V41" s="1016"/>
      <c r="W41" s="1016"/>
      <c r="X41" s="1016"/>
      <c r="Y41" s="942"/>
      <c r="Z41" s="927"/>
      <c r="AA41" s="927"/>
      <c r="AB41" s="924"/>
      <c r="AC41" s="922"/>
      <c r="AD41" s="922"/>
      <c r="AE41" s="922"/>
      <c r="AF41" s="945"/>
    </row>
    <row r="42" spans="1:33" ht="15.6">
      <c r="A42" s="347"/>
      <c r="B42" s="347"/>
      <c r="C42" s="378"/>
      <c r="D42" s="379"/>
      <c r="E42" s="1075" t="s">
        <v>1806</v>
      </c>
      <c r="F42" s="1075"/>
      <c r="G42" s="1075"/>
      <c r="H42" s="1075"/>
      <c r="I42" s="1075"/>
      <c r="J42" s="1075"/>
      <c r="K42" s="1075"/>
      <c r="L42" s="1075"/>
      <c r="M42" s="1075"/>
      <c r="N42" s="1075"/>
      <c r="O42" s="1075"/>
      <c r="P42" s="1075"/>
      <c r="Q42" s="1075"/>
      <c r="R42" s="1075"/>
      <c r="S42" s="1075"/>
      <c r="T42" s="1075"/>
      <c r="U42" s="1075"/>
      <c r="V42" s="1075"/>
      <c r="W42" s="1075"/>
      <c r="X42" s="1075"/>
      <c r="Y42" s="957"/>
      <c r="Z42" s="1047"/>
      <c r="AA42" s="1047"/>
      <c r="AB42" s="924"/>
      <c r="AC42" s="922"/>
      <c r="AD42" s="922"/>
      <c r="AE42" s="922"/>
      <c r="AF42" s="945"/>
    </row>
    <row r="43" spans="1:33" ht="15" thickBot="1">
      <c r="A43" s="347"/>
      <c r="B43" s="347"/>
      <c r="C43" s="367"/>
      <c r="D43" s="368"/>
      <c r="E43" s="1076"/>
      <c r="F43" s="1076"/>
      <c r="G43" s="1076"/>
      <c r="H43" s="1076"/>
      <c r="I43" s="1076"/>
      <c r="J43" s="1076"/>
      <c r="K43" s="1076"/>
      <c r="L43" s="1076"/>
      <c r="M43" s="1076"/>
      <c r="N43" s="1076"/>
      <c r="O43" s="1076"/>
      <c r="P43" s="1076"/>
      <c r="Q43" s="1076"/>
      <c r="R43" s="1076"/>
      <c r="S43" s="1076"/>
      <c r="T43" s="1076"/>
      <c r="U43" s="1076"/>
      <c r="V43" s="1076"/>
      <c r="W43" s="1076"/>
      <c r="X43" s="1076"/>
      <c r="Y43" s="957"/>
      <c r="Z43" s="958"/>
      <c r="AA43" s="959"/>
      <c r="AB43" s="924"/>
      <c r="AC43" s="922"/>
      <c r="AD43" s="922"/>
      <c r="AE43" s="922"/>
      <c r="AF43" s="945"/>
    </row>
    <row r="44" spans="1:33" ht="15" thickBot="1">
      <c r="A44" s="347"/>
      <c r="B44" s="347"/>
      <c r="C44" s="362"/>
      <c r="D44" s="356"/>
      <c r="E44" s="370"/>
      <c r="F44" s="370"/>
      <c r="G44" s="370"/>
      <c r="H44" s="370"/>
      <c r="I44" s="370"/>
      <c r="J44" s="370"/>
      <c r="K44" s="370"/>
      <c r="L44" s="370"/>
      <c r="M44" s="370"/>
      <c r="N44" s="370"/>
      <c r="O44" s="370"/>
      <c r="P44" s="370"/>
      <c r="Q44" s="370"/>
      <c r="R44" s="370"/>
      <c r="S44" s="370"/>
      <c r="T44" s="370"/>
      <c r="U44" s="370"/>
      <c r="V44" s="370"/>
      <c r="W44" s="370"/>
      <c r="X44" s="919"/>
      <c r="Y44" s="940"/>
      <c r="Z44" s="960"/>
      <c r="AA44" s="959"/>
      <c r="AB44" s="924"/>
      <c r="AC44" s="922"/>
      <c r="AD44" s="922"/>
      <c r="AE44" s="922"/>
      <c r="AF44" s="945"/>
    </row>
    <row r="45" spans="1:33">
      <c r="A45" s="347"/>
      <c r="B45" s="347"/>
      <c r="C45" s="1086" t="s">
        <v>565</v>
      </c>
      <c r="D45" s="1087"/>
      <c r="E45" s="1013"/>
      <c r="F45" s="1016"/>
      <c r="G45" s="1016"/>
      <c r="H45" s="1016"/>
      <c r="I45" s="1016"/>
      <c r="J45" s="1016"/>
      <c r="K45" s="1016"/>
      <c r="L45" s="1016"/>
      <c r="M45" s="1016"/>
      <c r="N45" s="1016"/>
      <c r="O45" s="1016"/>
      <c r="P45" s="1016"/>
      <c r="Q45" s="1016"/>
      <c r="R45" s="1016"/>
      <c r="S45" s="1016"/>
      <c r="T45" s="1016"/>
      <c r="U45" s="1016"/>
      <c r="V45" s="1016"/>
      <c r="W45" s="1016"/>
      <c r="X45" s="1016"/>
      <c r="Y45" s="942"/>
      <c r="Z45" s="960"/>
      <c r="AA45" s="959"/>
      <c r="AB45" s="924"/>
      <c r="AC45" s="922"/>
      <c r="AD45" s="922"/>
      <c r="AE45" s="922"/>
      <c r="AF45" s="945"/>
    </row>
    <row r="46" spans="1:33">
      <c r="A46" s="347"/>
      <c r="B46" s="347"/>
      <c r="C46" s="378"/>
      <c r="D46" s="379"/>
      <c r="E46" s="1075" t="s">
        <v>1807</v>
      </c>
      <c r="F46" s="1075"/>
      <c r="G46" s="1075"/>
      <c r="H46" s="1075"/>
      <c r="I46" s="1075"/>
      <c r="J46" s="1075"/>
      <c r="K46" s="1075"/>
      <c r="L46" s="1075"/>
      <c r="M46" s="1075"/>
      <c r="N46" s="1075"/>
      <c r="O46" s="1075"/>
      <c r="P46" s="1075"/>
      <c r="Q46" s="1075"/>
      <c r="R46" s="1075"/>
      <c r="S46" s="1075"/>
      <c r="T46" s="1075"/>
      <c r="U46" s="1075"/>
      <c r="V46" s="1075"/>
      <c r="W46" s="1075"/>
      <c r="X46" s="1075"/>
      <c r="Y46" s="957"/>
      <c r="Z46" s="960"/>
      <c r="AA46" s="959"/>
      <c r="AB46" s="924"/>
      <c r="AC46" s="922"/>
      <c r="AD46" s="922"/>
      <c r="AE46" s="922"/>
      <c r="AF46" s="945"/>
    </row>
    <row r="47" spans="1:33" ht="15" thickBot="1">
      <c r="A47" s="347"/>
      <c r="B47" s="347"/>
      <c r="C47" s="367"/>
      <c r="D47" s="368"/>
      <c r="E47" s="1076"/>
      <c r="F47" s="1076"/>
      <c r="G47" s="1076"/>
      <c r="H47" s="1076"/>
      <c r="I47" s="1076"/>
      <c r="J47" s="1076"/>
      <c r="K47" s="1076"/>
      <c r="L47" s="1076"/>
      <c r="M47" s="1076"/>
      <c r="N47" s="1076"/>
      <c r="O47" s="1076"/>
      <c r="P47" s="1076"/>
      <c r="Q47" s="1076"/>
      <c r="R47" s="1076"/>
      <c r="S47" s="1076"/>
      <c r="T47" s="1076"/>
      <c r="U47" s="1076"/>
      <c r="V47" s="1076"/>
      <c r="W47" s="1076"/>
      <c r="X47" s="1076"/>
      <c r="Y47" s="957"/>
      <c r="Z47" s="960"/>
      <c r="AA47" s="959"/>
      <c r="AB47" s="924"/>
      <c r="AC47" s="922"/>
      <c r="AD47" s="922"/>
      <c r="AE47" s="922"/>
      <c r="AF47" s="945"/>
    </row>
    <row r="48" spans="1:33" ht="15" thickBot="1">
      <c r="A48" s="347"/>
      <c r="B48" s="347"/>
      <c r="C48" s="371"/>
      <c r="D48" s="371"/>
      <c r="E48" s="381"/>
      <c r="F48" s="381"/>
      <c r="G48" s="381"/>
      <c r="H48" s="381"/>
      <c r="I48" s="381"/>
      <c r="J48" s="381"/>
      <c r="K48" s="381"/>
      <c r="L48" s="381"/>
      <c r="M48" s="381"/>
      <c r="N48" s="381"/>
      <c r="O48" s="381"/>
      <c r="P48" s="381"/>
      <c r="Q48" s="381"/>
      <c r="R48" s="381"/>
      <c r="S48" s="381"/>
      <c r="T48" s="381"/>
      <c r="U48" s="381"/>
      <c r="V48" s="381"/>
      <c r="W48" s="381"/>
      <c r="X48" s="381"/>
      <c r="Y48" s="957"/>
      <c r="Z48" s="961"/>
      <c r="AA48" s="947"/>
      <c r="AB48" s="924"/>
      <c r="AC48" s="922"/>
      <c r="AD48" s="922"/>
      <c r="AE48" s="922"/>
      <c r="AF48" s="945"/>
    </row>
    <row r="49" spans="1:32" ht="9" customHeight="1" thickBot="1">
      <c r="A49" s="347"/>
      <c r="B49" s="347"/>
      <c r="C49" s="382"/>
      <c r="D49" s="383"/>
      <c r="E49" s="383"/>
      <c r="F49" s="383"/>
      <c r="G49" s="383"/>
      <c r="H49" s="383"/>
      <c r="I49" s="383"/>
      <c r="J49" s="383"/>
      <c r="K49" s="383"/>
      <c r="L49" s="383"/>
      <c r="M49" s="383"/>
      <c r="N49" s="383"/>
      <c r="O49" s="383"/>
      <c r="P49" s="383"/>
      <c r="Q49" s="383"/>
      <c r="R49" s="384"/>
      <c r="S49" s="384"/>
      <c r="T49" s="384"/>
      <c r="U49" s="384"/>
      <c r="V49" s="384"/>
      <c r="W49" s="383"/>
      <c r="X49" s="383"/>
      <c r="Y49" s="925"/>
      <c r="Z49" s="1047"/>
      <c r="AA49" s="1047"/>
      <c r="AB49" s="924"/>
      <c r="AC49" s="922"/>
      <c r="AD49" s="922"/>
      <c r="AE49" s="922"/>
      <c r="AF49" s="945"/>
    </row>
    <row r="50" spans="1:32" ht="15" thickBot="1">
      <c r="A50" s="347"/>
      <c r="B50" s="347"/>
      <c r="C50" s="386" t="s">
        <v>568</v>
      </c>
      <c r="D50" s="385"/>
      <c r="E50" s="385"/>
      <c r="F50" s="385"/>
      <c r="G50" s="387"/>
      <c r="H50" s="385"/>
      <c r="I50" s="385"/>
      <c r="J50" s="385"/>
      <c r="K50" s="385"/>
      <c r="L50" s="385"/>
      <c r="M50" s="385"/>
      <c r="N50" s="385"/>
      <c r="O50" s="385"/>
      <c r="P50" s="385"/>
      <c r="Q50" s="385"/>
      <c r="R50" s="385"/>
      <c r="S50" s="1072" t="s">
        <v>570</v>
      </c>
      <c r="T50" s="1072"/>
      <c r="U50" s="1072"/>
      <c r="V50" s="377"/>
      <c r="W50" s="377"/>
      <c r="X50" s="385"/>
      <c r="Y50" s="925"/>
      <c r="Z50" s="1047"/>
      <c r="AA50" s="1047"/>
      <c r="AB50" s="924"/>
      <c r="AC50" s="922"/>
      <c r="AD50" s="922"/>
      <c r="AE50" s="922"/>
      <c r="AF50" s="945"/>
    </row>
    <row r="51" spans="1:32" ht="24" customHeight="1" thickBot="1">
      <c r="A51" s="347"/>
      <c r="B51" s="347"/>
      <c r="C51" s="388"/>
      <c r="D51" s="389"/>
      <c r="E51" s="389"/>
      <c r="F51" s="389"/>
      <c r="G51" s="389"/>
      <c r="H51" s="389"/>
      <c r="I51" s="389"/>
      <c r="J51" s="389"/>
      <c r="K51" s="389"/>
      <c r="L51" s="389"/>
      <c r="M51" s="389"/>
      <c r="N51" s="389"/>
      <c r="O51" s="389"/>
      <c r="P51" s="1076" t="s">
        <v>571</v>
      </c>
      <c r="Q51" s="1076"/>
      <c r="R51" s="1076"/>
      <c r="S51" s="1076"/>
      <c r="T51" s="1076"/>
      <c r="U51" s="1076"/>
      <c r="V51" s="1076"/>
      <c r="W51" s="1076"/>
      <c r="X51" s="1076"/>
      <c r="Y51" s="957"/>
      <c r="Z51" s="950"/>
      <c r="AA51" s="959"/>
      <c r="AB51" s="924"/>
      <c r="AC51" s="922"/>
      <c r="AD51" s="922"/>
      <c r="AE51" s="922"/>
      <c r="AF51" s="945"/>
    </row>
    <row r="52" spans="1:32" ht="15" thickBot="1">
      <c r="A52" s="347"/>
      <c r="B52" s="347"/>
      <c r="C52" s="362"/>
      <c r="D52" s="356"/>
      <c r="E52" s="356"/>
      <c r="F52" s="356"/>
      <c r="G52" s="356"/>
      <c r="H52" s="356"/>
      <c r="I52" s="356"/>
      <c r="J52" s="356"/>
      <c r="K52" s="356"/>
      <c r="L52" s="356"/>
      <c r="M52" s="356"/>
      <c r="N52" s="356"/>
      <c r="O52" s="356"/>
      <c r="P52" s="381"/>
      <c r="Q52" s="381"/>
      <c r="R52" s="381"/>
      <c r="S52" s="381"/>
      <c r="T52" s="381"/>
      <c r="U52" s="381"/>
      <c r="V52" s="381"/>
      <c r="W52" s="381"/>
      <c r="X52" s="381"/>
      <c r="Y52" s="957"/>
      <c r="Z52" s="950"/>
      <c r="AA52" s="959"/>
      <c r="AB52" s="924"/>
      <c r="AC52" s="922"/>
      <c r="AD52" s="922"/>
      <c r="AE52" s="922"/>
      <c r="AF52" s="945"/>
    </row>
    <row r="53" spans="1:32">
      <c r="A53" s="347"/>
      <c r="B53" s="347"/>
      <c r="C53" s="989"/>
      <c r="D53" s="990"/>
      <c r="E53" s="1079"/>
      <c r="F53" s="1080"/>
      <c r="G53" s="1080"/>
      <c r="H53" s="1081"/>
      <c r="I53" s="1082"/>
      <c r="J53" s="1083"/>
      <c r="K53" s="356"/>
      <c r="L53" s="356"/>
      <c r="M53" s="356"/>
      <c r="N53" s="356"/>
      <c r="O53" s="390" t="s">
        <v>1808</v>
      </c>
      <c r="P53" s="1088" t="s">
        <v>2162</v>
      </c>
      <c r="Q53" s="1089"/>
      <c r="R53" s="1089"/>
      <c r="S53" s="1089"/>
      <c r="T53" s="1089"/>
      <c r="U53" s="1089"/>
      <c r="V53" s="1089"/>
      <c r="W53" s="1090"/>
      <c r="X53" s="381"/>
      <c r="Y53" s="957"/>
      <c r="Z53" s="950"/>
      <c r="AA53" s="959"/>
      <c r="AB53" s="924"/>
      <c r="AC53" s="922"/>
      <c r="AD53" s="922"/>
      <c r="AE53" s="922"/>
      <c r="AF53" s="945"/>
    </row>
    <row r="54" spans="1:32" ht="15" thickBot="1">
      <c r="A54" s="347"/>
      <c r="B54" s="347"/>
      <c r="C54" s="367"/>
      <c r="D54" s="368"/>
      <c r="E54" s="998" t="s">
        <v>1809</v>
      </c>
      <c r="F54" s="998"/>
      <c r="G54" s="998"/>
      <c r="H54" s="998"/>
      <c r="I54" s="998" t="s">
        <v>1810</v>
      </c>
      <c r="J54" s="999"/>
      <c r="K54" s="356"/>
      <c r="L54" s="356"/>
      <c r="M54" s="356"/>
      <c r="N54" s="356"/>
      <c r="O54" s="367"/>
      <c r="P54" s="1084" t="s">
        <v>1811</v>
      </c>
      <c r="Q54" s="1084"/>
      <c r="R54" s="1084"/>
      <c r="S54" s="1084"/>
      <c r="T54" s="1084"/>
      <c r="U54" s="1084"/>
      <c r="V54" s="1084"/>
      <c r="W54" s="1085"/>
      <c r="X54" s="381"/>
      <c r="Y54" s="957"/>
      <c r="Z54" s="950"/>
      <c r="AA54" s="959"/>
      <c r="AB54" s="924"/>
      <c r="AC54" s="922"/>
      <c r="AD54" s="922"/>
      <c r="AE54" s="922"/>
      <c r="AF54" s="945"/>
    </row>
    <row r="55" spans="1:32" ht="15" thickBot="1">
      <c r="A55" s="347"/>
      <c r="B55" s="347"/>
      <c r="C55" s="362"/>
      <c r="D55" s="356"/>
      <c r="E55" s="356"/>
      <c r="F55" s="356"/>
      <c r="G55" s="356"/>
      <c r="H55" s="356"/>
      <c r="I55" s="356"/>
      <c r="J55" s="356"/>
      <c r="K55" s="356"/>
      <c r="L55" s="356"/>
      <c r="M55" s="356"/>
      <c r="N55" s="356"/>
      <c r="O55" s="372"/>
      <c r="P55" s="391"/>
      <c r="Q55" s="391"/>
      <c r="R55" s="391"/>
      <c r="S55" s="391"/>
      <c r="T55" s="391"/>
      <c r="U55" s="391"/>
      <c r="V55" s="391"/>
      <c r="W55" s="391"/>
      <c r="X55" s="381"/>
      <c r="Y55" s="957"/>
      <c r="Z55" s="950"/>
      <c r="AA55" s="959"/>
      <c r="AB55" s="924"/>
      <c r="AC55" s="922"/>
      <c r="AD55" s="922"/>
      <c r="AE55" s="922"/>
      <c r="AF55" s="945"/>
    </row>
    <row r="56" spans="1:32">
      <c r="A56" s="347"/>
      <c r="B56" s="347"/>
      <c r="C56" s="989"/>
      <c r="D56" s="1064"/>
      <c r="E56" s="1097" t="s">
        <v>1812</v>
      </c>
      <c r="F56" s="1098"/>
      <c r="G56" s="1099" t="s">
        <v>1813</v>
      </c>
      <c r="H56" s="1098"/>
      <c r="I56" s="392" t="s">
        <v>1814</v>
      </c>
      <c r="J56" s="393" t="s">
        <v>1815</v>
      </c>
      <c r="K56" s="356"/>
      <c r="L56" s="356"/>
      <c r="M56" s="356"/>
      <c r="N56" s="356"/>
      <c r="O56" s="390" t="s">
        <v>1816</v>
      </c>
      <c r="P56" s="1100" t="s">
        <v>2163</v>
      </c>
      <c r="Q56" s="1101"/>
      <c r="R56" s="1101"/>
      <c r="S56" s="1101"/>
      <c r="T56" s="1101"/>
      <c r="U56" s="1101"/>
      <c r="V56" s="1101"/>
      <c r="W56" s="1102"/>
      <c r="X56" s="381"/>
      <c r="Y56" s="957"/>
      <c r="Z56" s="962"/>
      <c r="AA56" s="947"/>
      <c r="AB56" s="924"/>
      <c r="AC56" s="922"/>
      <c r="AD56" s="922"/>
      <c r="AE56" s="922"/>
      <c r="AF56" s="945"/>
    </row>
    <row r="57" spans="1:32" ht="21.75" customHeight="1" thickBot="1">
      <c r="A57" s="347"/>
      <c r="B57" s="347"/>
      <c r="C57" s="1015"/>
      <c r="D57" s="1065"/>
      <c r="E57" s="1103" t="s">
        <v>1817</v>
      </c>
      <c r="F57" s="1103"/>
      <c r="G57" s="1104" t="s">
        <v>1818</v>
      </c>
      <c r="H57" s="1104"/>
      <c r="I57" s="389" t="s">
        <v>1819</v>
      </c>
      <c r="J57" s="394" t="s">
        <v>1820</v>
      </c>
      <c r="K57" s="356"/>
      <c r="L57" s="395"/>
      <c r="M57" s="396"/>
      <c r="N57" s="396"/>
      <c r="O57" s="367"/>
      <c r="P57" s="1104" t="s">
        <v>1821</v>
      </c>
      <c r="Q57" s="1104"/>
      <c r="R57" s="1104"/>
      <c r="S57" s="1104"/>
      <c r="T57" s="1104"/>
      <c r="U57" s="1104"/>
      <c r="V57" s="1104"/>
      <c r="W57" s="1105"/>
      <c r="X57" s="396"/>
      <c r="Y57" s="963"/>
      <c r="Z57" s="1047"/>
      <c r="AA57" s="1047"/>
      <c r="AB57" s="924"/>
      <c r="AC57" s="922"/>
      <c r="AD57" s="922"/>
      <c r="AE57" s="922"/>
      <c r="AF57" s="945"/>
    </row>
    <row r="58" spans="1:32" ht="15" thickBot="1">
      <c r="A58" s="347"/>
      <c r="B58" s="347"/>
      <c r="C58" s="371"/>
      <c r="D58" s="371"/>
      <c r="E58" s="1091"/>
      <c r="F58" s="1091"/>
      <c r="G58" s="1091"/>
      <c r="H58" s="1091"/>
      <c r="I58" s="1091"/>
      <c r="J58" s="1091"/>
      <c r="K58" s="356"/>
      <c r="L58" s="1092"/>
      <c r="M58" s="1092"/>
      <c r="N58" s="1092"/>
      <c r="O58" s="1092"/>
      <c r="P58" s="1092"/>
      <c r="Q58" s="1092"/>
      <c r="R58" s="1092"/>
      <c r="S58" s="1092"/>
      <c r="T58" s="1092"/>
      <c r="U58" s="1092"/>
      <c r="V58" s="1092"/>
      <c r="W58" s="1092"/>
      <c r="X58" s="1092"/>
      <c r="Y58" s="964"/>
      <c r="Z58" s="958"/>
      <c r="AA58" s="959"/>
      <c r="AB58" s="922"/>
      <c r="AC58" s="922"/>
      <c r="AD58" s="922"/>
      <c r="AE58" s="922"/>
      <c r="AF58" s="945"/>
    </row>
    <row r="59" spans="1:32" ht="15" thickBot="1">
      <c r="A59" s="347"/>
      <c r="B59" s="347"/>
      <c r="C59" s="989"/>
      <c r="D59" s="1064"/>
      <c r="E59" s="1093" t="s">
        <v>1822</v>
      </c>
      <c r="F59" s="1093"/>
      <c r="G59" s="1094">
        <v>0.25</v>
      </c>
      <c r="H59" s="1095"/>
      <c r="I59" s="1096"/>
      <c r="J59" s="397">
        <v>5.0000000000000001E-3</v>
      </c>
      <c r="K59" s="356"/>
      <c r="L59" s="398" t="s">
        <v>572</v>
      </c>
      <c r="M59" s="399"/>
      <c r="N59" s="355"/>
      <c r="O59" s="355"/>
      <c r="P59" s="355"/>
      <c r="Q59" s="355"/>
      <c r="R59" s="355"/>
      <c r="S59" s="355"/>
      <c r="T59" s="355"/>
      <c r="U59" s="355"/>
      <c r="V59" s="355"/>
      <c r="W59" s="355"/>
      <c r="X59" s="355"/>
      <c r="Y59" s="925"/>
      <c r="Z59" s="960"/>
      <c r="AA59" s="959"/>
      <c r="AB59" s="922"/>
      <c r="AC59" s="922"/>
      <c r="AD59" s="922"/>
      <c r="AE59" s="922"/>
      <c r="AF59" s="945"/>
    </row>
    <row r="60" spans="1:32" ht="24" customHeight="1" thickBot="1">
      <c r="A60" s="347"/>
      <c r="B60" s="347"/>
      <c r="C60" s="400"/>
      <c r="D60" s="401"/>
      <c r="E60" s="1114" t="s">
        <v>1823</v>
      </c>
      <c r="F60" s="1114"/>
      <c r="G60" s="1115" t="s">
        <v>2306</v>
      </c>
      <c r="H60" s="1115"/>
      <c r="I60" s="1115"/>
      <c r="J60" s="402" t="s">
        <v>1824</v>
      </c>
      <c r="K60" s="356"/>
      <c r="L60" s="1116" t="s">
        <v>574</v>
      </c>
      <c r="M60" s="1117"/>
      <c r="N60" s="1117"/>
      <c r="O60" s="1117"/>
      <c r="P60" s="1117"/>
      <c r="Q60" s="1117"/>
      <c r="R60" s="1117"/>
      <c r="S60" s="1117"/>
      <c r="T60" s="1117"/>
      <c r="U60" s="1117"/>
      <c r="V60" s="1117"/>
      <c r="W60" s="1117"/>
      <c r="X60" s="1117"/>
      <c r="Y60" s="965"/>
      <c r="Z60" s="960"/>
      <c r="AA60" s="959"/>
      <c r="AB60" s="922"/>
      <c r="AC60" s="922"/>
      <c r="AD60" s="922"/>
      <c r="AE60" s="922"/>
      <c r="AF60" s="945"/>
    </row>
    <row r="61" spans="1:32" ht="15" thickBot="1">
      <c r="A61" s="347"/>
      <c r="B61" s="347"/>
      <c r="C61" s="371"/>
      <c r="D61" s="371"/>
      <c r="E61" s="1091"/>
      <c r="F61" s="1091"/>
      <c r="G61" s="1091"/>
      <c r="H61" s="1091"/>
      <c r="I61" s="1091"/>
      <c r="J61" s="1091"/>
      <c r="K61" s="356"/>
      <c r="L61" s="1118" t="s">
        <v>576</v>
      </c>
      <c r="M61" s="1119"/>
      <c r="N61" s="1119"/>
      <c r="O61" s="1119"/>
      <c r="P61" s="1119"/>
      <c r="Q61" s="1119"/>
      <c r="R61" s="1120"/>
      <c r="S61" s="1121" t="s">
        <v>577</v>
      </c>
      <c r="T61" s="1119"/>
      <c r="U61" s="1119"/>
      <c r="V61" s="1119"/>
      <c r="W61" s="1119"/>
      <c r="X61" s="1119"/>
      <c r="Y61" s="940"/>
      <c r="Z61" s="960"/>
      <c r="AA61" s="959"/>
      <c r="AB61" s="922"/>
      <c r="AC61" s="922"/>
      <c r="AD61" s="922"/>
      <c r="AE61" s="922"/>
      <c r="AF61" s="945"/>
    </row>
    <row r="62" spans="1:32">
      <c r="A62" s="347"/>
      <c r="B62" s="347"/>
      <c r="C62" s="989"/>
      <c r="D62" s="1064"/>
      <c r="E62" s="403">
        <v>0.18</v>
      </c>
      <c r="F62" s="1106"/>
      <c r="G62" s="1107"/>
      <c r="H62" s="1106"/>
      <c r="I62" s="1108"/>
      <c r="J62" s="1109"/>
      <c r="K62" s="356"/>
      <c r="L62" s="1110"/>
      <c r="M62" s="1111"/>
      <c r="N62" s="1111"/>
      <c r="O62" s="1111"/>
      <c r="P62" s="1111"/>
      <c r="Q62" s="1111"/>
      <c r="R62" s="1112"/>
      <c r="S62" s="1113"/>
      <c r="T62" s="1111"/>
      <c r="U62" s="1111"/>
      <c r="V62" s="1111"/>
      <c r="W62" s="1111"/>
      <c r="X62" s="1111"/>
      <c r="Y62" s="966"/>
      <c r="Z62" s="960"/>
      <c r="AA62" s="959"/>
      <c r="AB62" s="922"/>
      <c r="AC62" s="922"/>
      <c r="AD62" s="922"/>
      <c r="AE62" s="922"/>
      <c r="AF62" s="945"/>
    </row>
    <row r="63" spans="1:32" ht="15" thickBot="1">
      <c r="A63" s="347"/>
      <c r="B63" s="347"/>
      <c r="C63" s="367"/>
      <c r="D63" s="368"/>
      <c r="E63" s="389" t="s">
        <v>1825</v>
      </c>
      <c r="F63" s="1103" t="str">
        <f>IF(YEAR(U9)&gt;1900,CONCATENATE("Prorata déduction TVA ",YEAR(U9)),"Prorata déduction TVA N")</f>
        <v>Prorata déduction TVA 2024</v>
      </c>
      <c r="G63" s="1103"/>
      <c r="H63" s="1103" t="str">
        <f>IF(YEAR(J13)&gt;1900,CONCATENATE("Prorata déduction TVA ",YEAR(J13)),"Prorata déduction TVA N-1")</f>
        <v>Prorata déduction TVA 2024</v>
      </c>
      <c r="I63" s="1103"/>
      <c r="J63" s="1122"/>
      <c r="K63" s="356"/>
      <c r="L63" s="1123"/>
      <c r="M63" s="1124"/>
      <c r="N63" s="1124"/>
      <c r="O63" s="1124"/>
      <c r="P63" s="1124"/>
      <c r="Q63" s="1124"/>
      <c r="R63" s="1125"/>
      <c r="S63" s="1126"/>
      <c r="T63" s="1124"/>
      <c r="U63" s="1124"/>
      <c r="V63" s="1124"/>
      <c r="W63" s="1124"/>
      <c r="X63" s="1124"/>
      <c r="Y63" s="966"/>
      <c r="Z63" s="960"/>
      <c r="AA63" s="959"/>
      <c r="AB63" s="922"/>
      <c r="AC63" s="922"/>
      <c r="AD63" s="922"/>
      <c r="AE63" s="922"/>
      <c r="AF63" s="945"/>
    </row>
    <row r="64" spans="1:32" ht="15" thickBot="1">
      <c r="A64" s="347"/>
      <c r="B64" s="347"/>
      <c r="C64" s="371"/>
      <c r="D64" s="371"/>
      <c r="E64" s="1127"/>
      <c r="F64" s="1127"/>
      <c r="G64" s="1127"/>
      <c r="H64" s="1127"/>
      <c r="I64" s="1127"/>
      <c r="J64" s="1127"/>
      <c r="K64" s="356"/>
      <c r="L64" s="1123"/>
      <c r="M64" s="1124"/>
      <c r="N64" s="1124"/>
      <c r="O64" s="1124"/>
      <c r="P64" s="1124"/>
      <c r="Q64" s="1124"/>
      <c r="R64" s="1125"/>
      <c r="S64" s="1126"/>
      <c r="T64" s="1124"/>
      <c r="U64" s="1124"/>
      <c r="V64" s="1124"/>
      <c r="W64" s="1124"/>
      <c r="X64" s="1124"/>
      <c r="Y64" s="966"/>
      <c r="Z64" s="961"/>
      <c r="AA64" s="947"/>
      <c r="AB64" s="922"/>
      <c r="AC64" s="922"/>
      <c r="AD64" s="922"/>
      <c r="AE64" s="922"/>
      <c r="AF64" s="945"/>
    </row>
    <row r="65" spans="1:32" ht="15.6">
      <c r="A65" s="347"/>
      <c r="B65" s="347"/>
      <c r="C65" s="366" t="s">
        <v>573</v>
      </c>
      <c r="D65" s="404"/>
      <c r="E65" s="1128"/>
      <c r="F65" s="1129"/>
      <c r="G65" s="1129"/>
      <c r="H65" s="1129"/>
      <c r="I65" s="1129"/>
      <c r="J65" s="1130"/>
      <c r="K65" s="356"/>
      <c r="L65" s="1123"/>
      <c r="M65" s="1124"/>
      <c r="N65" s="1124"/>
      <c r="O65" s="1124"/>
      <c r="P65" s="1124"/>
      <c r="Q65" s="1124"/>
      <c r="R65" s="1125"/>
      <c r="S65" s="1126"/>
      <c r="T65" s="1124"/>
      <c r="U65" s="1124"/>
      <c r="V65" s="1124"/>
      <c r="W65" s="1124"/>
      <c r="X65" s="1124"/>
      <c r="Y65" s="966"/>
      <c r="Z65" s="1047"/>
      <c r="AA65" s="1047"/>
      <c r="AB65" s="922"/>
      <c r="AC65" s="922"/>
      <c r="AD65" s="922"/>
      <c r="AE65" s="922"/>
      <c r="AF65" s="945"/>
    </row>
    <row r="66" spans="1:32" ht="15" thickBot="1">
      <c r="A66" s="347"/>
      <c r="B66" s="347"/>
      <c r="C66" s="367"/>
      <c r="D66" s="368"/>
      <c r="E66" s="1103" t="s">
        <v>575</v>
      </c>
      <c r="F66" s="1103"/>
      <c r="G66" s="1103"/>
      <c r="H66" s="1103"/>
      <c r="I66" s="1103"/>
      <c r="J66" s="1122"/>
      <c r="K66" s="356"/>
      <c r="L66" s="1123"/>
      <c r="M66" s="1124"/>
      <c r="N66" s="1124"/>
      <c r="O66" s="1124"/>
      <c r="P66" s="1124"/>
      <c r="Q66" s="1124"/>
      <c r="R66" s="1125"/>
      <c r="S66" s="1126"/>
      <c r="T66" s="1124"/>
      <c r="U66" s="1124"/>
      <c r="V66" s="1124"/>
      <c r="W66" s="1124"/>
      <c r="X66" s="1124"/>
      <c r="Y66" s="966"/>
      <c r="Z66" s="950"/>
      <c r="AA66" s="959"/>
      <c r="AB66" s="922"/>
      <c r="AC66" s="922"/>
      <c r="AD66" s="922"/>
      <c r="AE66" s="922"/>
      <c r="AF66" s="945"/>
    </row>
    <row r="67" spans="1:32" ht="15" thickBot="1">
      <c r="A67" s="347"/>
      <c r="B67" s="347"/>
      <c r="C67" s="371"/>
      <c r="D67" s="371"/>
      <c r="E67" s="1091"/>
      <c r="F67" s="1091"/>
      <c r="G67" s="1091"/>
      <c r="H67" s="1091"/>
      <c r="I67" s="1091"/>
      <c r="J67" s="1091"/>
      <c r="K67" s="356"/>
      <c r="L67" s="1123"/>
      <c r="M67" s="1124"/>
      <c r="N67" s="1124"/>
      <c r="O67" s="1124"/>
      <c r="P67" s="1124"/>
      <c r="Q67" s="1124"/>
      <c r="R67" s="1125"/>
      <c r="S67" s="1126"/>
      <c r="T67" s="1124"/>
      <c r="U67" s="1124"/>
      <c r="V67" s="1124"/>
      <c r="W67" s="1124"/>
      <c r="X67" s="1124"/>
      <c r="Y67" s="966"/>
      <c r="Z67" s="950"/>
      <c r="AA67" s="959"/>
      <c r="AB67" s="922"/>
      <c r="AC67" s="922"/>
      <c r="AD67" s="922"/>
      <c r="AE67" s="922"/>
      <c r="AF67" s="945"/>
    </row>
    <row r="68" spans="1:32">
      <c r="A68" s="347"/>
      <c r="B68" s="347"/>
      <c r="C68" s="989" t="s">
        <v>578</v>
      </c>
      <c r="D68" s="1064"/>
      <c r="E68" s="1128"/>
      <c r="F68" s="1129"/>
      <c r="G68" s="1129"/>
      <c r="H68" s="1129"/>
      <c r="I68" s="1129"/>
      <c r="J68" s="1130"/>
      <c r="K68" s="356"/>
      <c r="L68" s="1123"/>
      <c r="M68" s="1124"/>
      <c r="N68" s="1124"/>
      <c r="O68" s="1124"/>
      <c r="P68" s="1124"/>
      <c r="Q68" s="1124"/>
      <c r="R68" s="1125"/>
      <c r="S68" s="1126"/>
      <c r="T68" s="1124"/>
      <c r="U68" s="1124"/>
      <c r="V68" s="1124"/>
      <c r="W68" s="1124"/>
      <c r="X68" s="1124"/>
      <c r="Y68" s="966"/>
      <c r="Z68" s="950"/>
      <c r="AA68" s="959"/>
      <c r="AB68" s="922"/>
      <c r="AC68" s="922"/>
      <c r="AD68" s="922"/>
      <c r="AE68" s="922"/>
      <c r="AF68" s="945"/>
    </row>
    <row r="69" spans="1:32" ht="15" thickBot="1">
      <c r="A69" s="347"/>
      <c r="B69" s="347"/>
      <c r="C69" s="367"/>
      <c r="D69" s="368"/>
      <c r="E69" s="1104" t="s">
        <v>579</v>
      </c>
      <c r="F69" s="1104"/>
      <c r="G69" s="1104"/>
      <c r="H69" s="1104"/>
      <c r="I69" s="1104"/>
      <c r="J69" s="1105"/>
      <c r="K69" s="356"/>
      <c r="L69" s="1123"/>
      <c r="M69" s="1124"/>
      <c r="N69" s="1124"/>
      <c r="O69" s="1124"/>
      <c r="P69" s="1124"/>
      <c r="Q69" s="1124"/>
      <c r="R69" s="1125"/>
      <c r="S69" s="1126"/>
      <c r="T69" s="1124"/>
      <c r="U69" s="1124"/>
      <c r="V69" s="1124"/>
      <c r="W69" s="1124"/>
      <c r="X69" s="1124"/>
      <c r="Y69" s="966"/>
      <c r="Z69" s="950"/>
      <c r="AA69" s="959"/>
      <c r="AB69" s="922"/>
      <c r="AC69" s="922"/>
      <c r="AD69" s="922"/>
      <c r="AE69" s="922"/>
      <c r="AF69" s="945"/>
    </row>
    <row r="70" spans="1:32">
      <c r="A70" s="347"/>
      <c r="B70" s="347"/>
      <c r="C70" s="985"/>
      <c r="D70" s="985"/>
      <c r="E70" s="1091"/>
      <c r="F70" s="1091"/>
      <c r="G70" s="1091"/>
      <c r="H70" s="1091"/>
      <c r="I70" s="1091"/>
      <c r="J70" s="1091"/>
      <c r="K70" s="356"/>
      <c r="L70" s="1123"/>
      <c r="M70" s="1124"/>
      <c r="N70" s="1124"/>
      <c r="O70" s="1124"/>
      <c r="P70" s="1124"/>
      <c r="Q70" s="1124"/>
      <c r="R70" s="1125"/>
      <c r="S70" s="1126"/>
      <c r="T70" s="1124"/>
      <c r="U70" s="1124"/>
      <c r="V70" s="1124"/>
      <c r="W70" s="1124"/>
      <c r="X70" s="1124"/>
      <c r="Y70" s="966"/>
      <c r="Z70" s="950"/>
      <c r="AA70" s="959"/>
      <c r="AB70" s="922"/>
      <c r="AC70" s="922"/>
      <c r="AD70" s="922"/>
      <c r="AE70" s="922"/>
      <c r="AF70" s="945"/>
    </row>
    <row r="71" spans="1:32">
      <c r="A71" s="347"/>
      <c r="B71" s="347"/>
      <c r="C71" s="985"/>
      <c r="D71" s="985"/>
      <c r="E71" s="1135"/>
      <c r="F71" s="1135"/>
      <c r="G71" s="1135"/>
      <c r="H71" s="1135"/>
      <c r="I71" s="1135"/>
      <c r="J71" s="1135"/>
      <c r="K71" s="356"/>
      <c r="L71" s="1123"/>
      <c r="M71" s="1124"/>
      <c r="N71" s="1124"/>
      <c r="O71" s="1124"/>
      <c r="P71" s="1124"/>
      <c r="Q71" s="1124"/>
      <c r="R71" s="1125"/>
      <c r="S71" s="1126"/>
      <c r="T71" s="1124"/>
      <c r="U71" s="1124"/>
      <c r="V71" s="1124"/>
      <c r="W71" s="1124"/>
      <c r="X71" s="1124"/>
      <c r="Y71" s="966"/>
      <c r="Z71" s="950"/>
      <c r="AA71" s="959"/>
      <c r="AB71" s="922"/>
      <c r="AC71" s="922"/>
      <c r="AD71" s="922"/>
      <c r="AE71" s="922"/>
      <c r="AF71" s="945"/>
    </row>
    <row r="72" spans="1:32" ht="15" thickBot="1">
      <c r="A72" s="347"/>
      <c r="B72" s="347"/>
      <c r="C72" s="362"/>
      <c r="D72" s="356"/>
      <c r="E72" s="356"/>
      <c r="F72" s="356"/>
      <c r="G72" s="356"/>
      <c r="H72" s="356"/>
      <c r="I72" s="356"/>
      <c r="J72" s="356"/>
      <c r="K72" s="356"/>
      <c r="L72" s="1131"/>
      <c r="M72" s="1132"/>
      <c r="N72" s="1132"/>
      <c r="O72" s="1132"/>
      <c r="P72" s="1132"/>
      <c r="Q72" s="1132"/>
      <c r="R72" s="1133"/>
      <c r="S72" s="1134"/>
      <c r="T72" s="1132"/>
      <c r="U72" s="1132"/>
      <c r="V72" s="1132"/>
      <c r="W72" s="1132"/>
      <c r="X72" s="1132"/>
      <c r="Y72" s="966"/>
      <c r="Z72" s="962"/>
      <c r="AA72" s="947"/>
      <c r="AB72" s="922"/>
      <c r="AC72" s="922"/>
      <c r="AD72" s="922"/>
      <c r="AE72" s="922"/>
      <c r="AF72" s="945"/>
    </row>
    <row r="73" spans="1:32">
      <c r="C73" s="985"/>
      <c r="D73" s="985"/>
      <c r="E73" s="1091"/>
      <c r="F73" s="1091"/>
      <c r="G73" s="1091"/>
      <c r="H73" s="1091"/>
      <c r="I73" s="1091"/>
      <c r="J73" s="1091"/>
      <c r="K73" s="405"/>
      <c r="L73" s="372"/>
      <c r="M73" s="356"/>
      <c r="N73" s="356"/>
      <c r="O73" s="356"/>
      <c r="P73" s="356"/>
      <c r="Q73" s="356"/>
      <c r="R73" s="356"/>
      <c r="S73" s="356"/>
      <c r="T73" s="356"/>
      <c r="U73" s="356"/>
      <c r="V73" s="356"/>
      <c r="W73" s="356"/>
      <c r="X73" s="356"/>
      <c r="Y73" s="356"/>
      <c r="Z73" s="920"/>
      <c r="AA73" s="920"/>
      <c r="AF73" s="322"/>
    </row>
    <row r="74" spans="1:32">
      <c r="C74" s="985"/>
      <c r="D74" s="985"/>
      <c r="E74" s="1135"/>
      <c r="F74" s="1135"/>
      <c r="G74" s="1135"/>
      <c r="H74" s="1135"/>
      <c r="I74" s="1135"/>
      <c r="J74" s="1135"/>
      <c r="K74" s="405"/>
      <c r="L74" s="985"/>
      <c r="M74" s="985"/>
      <c r="N74" s="985"/>
      <c r="O74" s="985"/>
      <c r="P74" s="985"/>
      <c r="Q74" s="985"/>
      <c r="R74" s="985"/>
      <c r="S74" s="985"/>
      <c r="T74" s="985"/>
      <c r="U74" s="985"/>
      <c r="V74" s="985"/>
      <c r="W74" s="985"/>
      <c r="X74" s="985"/>
      <c r="Y74" s="372"/>
    </row>
    <row r="75" spans="1:32">
      <c r="L75" s="1138"/>
      <c r="M75" s="1138"/>
      <c r="N75" s="1138"/>
      <c r="O75" s="1138"/>
      <c r="P75" s="1138"/>
      <c r="Q75" s="1138"/>
      <c r="R75" s="1138"/>
      <c r="S75" s="1138"/>
      <c r="T75" s="1138"/>
      <c r="U75" s="1138"/>
      <c r="V75" s="1138"/>
      <c r="W75" s="1138"/>
      <c r="X75" s="1138"/>
      <c r="Y75" s="406"/>
    </row>
    <row r="76" spans="1:32">
      <c r="L76" s="1136"/>
      <c r="M76" s="1136"/>
      <c r="N76" s="1136"/>
      <c r="O76" s="1136"/>
      <c r="P76" s="1136"/>
      <c r="Q76" s="1136"/>
      <c r="R76" s="1136"/>
      <c r="S76" s="1137"/>
      <c r="T76" s="1137"/>
      <c r="U76" s="1137"/>
      <c r="V76" s="1137"/>
      <c r="W76" s="1137"/>
      <c r="X76" s="1137"/>
      <c r="Y76" s="407"/>
    </row>
    <row r="77" spans="1:32">
      <c r="L77" s="1136"/>
      <c r="M77" s="1136"/>
      <c r="N77" s="1136"/>
      <c r="O77" s="1136"/>
      <c r="P77" s="1136"/>
      <c r="Q77" s="1136"/>
      <c r="R77" s="1136"/>
      <c r="S77" s="1137"/>
      <c r="T77" s="1137"/>
      <c r="U77" s="1137"/>
      <c r="V77" s="1137"/>
      <c r="W77" s="1137"/>
      <c r="X77" s="1137"/>
      <c r="Y77" s="407"/>
    </row>
    <row r="78" spans="1:32">
      <c r="L78" s="1136"/>
      <c r="M78" s="1136"/>
      <c r="N78" s="1136"/>
      <c r="O78" s="1136"/>
      <c r="P78" s="1136"/>
      <c r="Q78" s="1136"/>
      <c r="R78" s="1136"/>
      <c r="S78" s="1137"/>
      <c r="T78" s="1137"/>
      <c r="U78" s="1137"/>
      <c r="V78" s="1137"/>
      <c r="W78" s="1137"/>
      <c r="X78" s="1137"/>
      <c r="Y78" s="407"/>
    </row>
    <row r="79" spans="1:32">
      <c r="L79" s="1136"/>
      <c r="M79" s="1136"/>
      <c r="N79" s="1136"/>
      <c r="O79" s="1136"/>
      <c r="P79" s="1136"/>
      <c r="Q79" s="1136"/>
      <c r="R79" s="1136"/>
      <c r="S79" s="1137"/>
      <c r="T79" s="1137"/>
      <c r="U79" s="1137"/>
      <c r="V79" s="1137"/>
      <c r="W79" s="1137"/>
      <c r="X79" s="1137"/>
      <c r="Y79" s="407"/>
    </row>
    <row r="80" spans="1:32">
      <c r="L80" s="1136"/>
      <c r="M80" s="1136"/>
      <c r="N80" s="1136"/>
      <c r="O80" s="1136"/>
      <c r="P80" s="1136"/>
      <c r="Q80" s="1136"/>
      <c r="R80" s="1136"/>
      <c r="S80" s="1137"/>
      <c r="T80" s="1137"/>
      <c r="U80" s="1137"/>
      <c r="V80" s="1137"/>
      <c r="W80" s="1137"/>
      <c r="X80" s="1137"/>
      <c r="Y80" s="407"/>
    </row>
    <row r="81" spans="12:25">
      <c r="L81" s="1136"/>
      <c r="M81" s="1136"/>
      <c r="N81" s="1136"/>
      <c r="O81" s="1136"/>
      <c r="P81" s="1136"/>
      <c r="Q81" s="1136"/>
      <c r="R81" s="1136"/>
      <c r="S81" s="1137"/>
      <c r="T81" s="1137"/>
      <c r="U81" s="1137"/>
      <c r="V81" s="1137"/>
      <c r="W81" s="1137"/>
      <c r="X81" s="1137"/>
      <c r="Y81" s="407"/>
    </row>
    <row r="82" spans="12:25">
      <c r="L82" s="1136"/>
      <c r="M82" s="1136"/>
      <c r="N82" s="1136"/>
      <c r="O82" s="1136"/>
      <c r="P82" s="1136"/>
      <c r="Q82" s="1136"/>
      <c r="R82" s="1136"/>
      <c r="S82" s="1137"/>
      <c r="T82" s="1137"/>
      <c r="U82" s="1137"/>
      <c r="V82" s="1137"/>
      <c r="W82" s="1137"/>
      <c r="X82" s="1137"/>
      <c r="Y82" s="407"/>
    </row>
    <row r="83" spans="12:25">
      <c r="L83" s="1136"/>
      <c r="M83" s="1136"/>
      <c r="N83" s="1136"/>
      <c r="O83" s="1136"/>
      <c r="P83" s="1136"/>
      <c r="Q83" s="1136"/>
      <c r="R83" s="1136"/>
      <c r="S83" s="1137"/>
      <c r="T83" s="1137"/>
      <c r="U83" s="1137"/>
      <c r="V83" s="1137"/>
      <c r="W83" s="1137"/>
      <c r="X83" s="1137"/>
      <c r="Y83" s="407"/>
    </row>
    <row r="84" spans="12:25">
      <c r="L84" s="1136"/>
      <c r="M84" s="1136"/>
      <c r="N84" s="1136"/>
      <c r="O84" s="1136"/>
      <c r="P84" s="1136"/>
      <c r="Q84" s="1136"/>
      <c r="R84" s="1136"/>
      <c r="S84" s="1137"/>
      <c r="T84" s="1137"/>
      <c r="U84" s="1137"/>
      <c r="V84" s="1137"/>
      <c r="W84" s="1137"/>
      <c r="X84" s="1137"/>
      <c r="Y84" s="407"/>
    </row>
    <row r="85" spans="12:25">
      <c r="L85" s="1136"/>
      <c r="M85" s="1136"/>
      <c r="N85" s="1136"/>
      <c r="O85" s="1136"/>
      <c r="P85" s="1136"/>
      <c r="Q85" s="1136"/>
      <c r="R85" s="1136"/>
      <c r="S85" s="1137"/>
      <c r="T85" s="1137"/>
      <c r="U85" s="1137"/>
      <c r="V85" s="1137"/>
      <c r="W85" s="1137"/>
      <c r="X85" s="1137"/>
      <c r="Y85" s="407"/>
    </row>
    <row r="86" spans="12:25">
      <c r="L86" s="1136"/>
      <c r="M86" s="1136"/>
      <c r="N86" s="1136"/>
      <c r="O86" s="1136"/>
      <c r="P86" s="1136"/>
      <c r="Q86" s="1136"/>
      <c r="R86" s="1136"/>
      <c r="S86" s="1137"/>
      <c r="T86" s="1137"/>
      <c r="U86" s="1137"/>
      <c r="V86" s="1137"/>
      <c r="W86" s="1137"/>
      <c r="X86" s="1137"/>
      <c r="Y86" s="407"/>
    </row>
  </sheetData>
  <mergeCells count="190">
    <mergeCell ref="L84:R84"/>
    <mergeCell ref="S84:X84"/>
    <mergeCell ref="L85:R85"/>
    <mergeCell ref="S85:X85"/>
    <mergeCell ref="L86:R86"/>
    <mergeCell ref="S86:X86"/>
    <mergeCell ref="L81:R81"/>
    <mergeCell ref="S81:X81"/>
    <mergeCell ref="L82:R82"/>
    <mergeCell ref="S82:X82"/>
    <mergeCell ref="L83:R83"/>
    <mergeCell ref="S83:X83"/>
    <mergeCell ref="L78:R78"/>
    <mergeCell ref="S78:X78"/>
    <mergeCell ref="L79:R79"/>
    <mergeCell ref="S79:X79"/>
    <mergeCell ref="L80:R80"/>
    <mergeCell ref="S80:X80"/>
    <mergeCell ref="L75:R75"/>
    <mergeCell ref="S75:X75"/>
    <mergeCell ref="L76:R76"/>
    <mergeCell ref="S76:X76"/>
    <mergeCell ref="L77:R77"/>
    <mergeCell ref="S77:X77"/>
    <mergeCell ref="L72:R72"/>
    <mergeCell ref="S72:X72"/>
    <mergeCell ref="C73:D74"/>
    <mergeCell ref="E73:J73"/>
    <mergeCell ref="E74:J74"/>
    <mergeCell ref="L74:X74"/>
    <mergeCell ref="E69:J69"/>
    <mergeCell ref="L69:R69"/>
    <mergeCell ref="S69:X69"/>
    <mergeCell ref="C70:D71"/>
    <mergeCell ref="E70:J70"/>
    <mergeCell ref="L70:R70"/>
    <mergeCell ref="S70:X70"/>
    <mergeCell ref="E71:J71"/>
    <mergeCell ref="L71:R71"/>
    <mergeCell ref="S71:X71"/>
    <mergeCell ref="E67:J67"/>
    <mergeCell ref="L67:R67"/>
    <mergeCell ref="S67:X67"/>
    <mergeCell ref="C68:D68"/>
    <mergeCell ref="E68:J68"/>
    <mergeCell ref="L68:R68"/>
    <mergeCell ref="S68:X68"/>
    <mergeCell ref="E65:J65"/>
    <mergeCell ref="L65:R65"/>
    <mergeCell ref="S65:X65"/>
    <mergeCell ref="Z65:AA65"/>
    <mergeCell ref="E66:J66"/>
    <mergeCell ref="L66:R66"/>
    <mergeCell ref="S66:X66"/>
    <mergeCell ref="F63:G63"/>
    <mergeCell ref="H63:J63"/>
    <mergeCell ref="L63:R63"/>
    <mergeCell ref="S63:X63"/>
    <mergeCell ref="E64:J64"/>
    <mergeCell ref="L64:R64"/>
    <mergeCell ref="S64:X64"/>
    <mergeCell ref="C62:D62"/>
    <mergeCell ref="F62:G62"/>
    <mergeCell ref="H62:J62"/>
    <mergeCell ref="L62:R62"/>
    <mergeCell ref="S62:X62"/>
    <mergeCell ref="E60:F60"/>
    <mergeCell ref="G60:I60"/>
    <mergeCell ref="L60:X60"/>
    <mergeCell ref="E61:J61"/>
    <mergeCell ref="L61:R61"/>
    <mergeCell ref="S61:X61"/>
    <mergeCell ref="Z57:AA57"/>
    <mergeCell ref="E58:J58"/>
    <mergeCell ref="L58:X58"/>
    <mergeCell ref="C59:D59"/>
    <mergeCell ref="E59:F59"/>
    <mergeCell ref="G59:I59"/>
    <mergeCell ref="C56:D57"/>
    <mergeCell ref="E56:F56"/>
    <mergeCell ref="G56:H56"/>
    <mergeCell ref="P56:W56"/>
    <mergeCell ref="E57:F57"/>
    <mergeCell ref="G57:H57"/>
    <mergeCell ref="P57:W57"/>
    <mergeCell ref="P51:X51"/>
    <mergeCell ref="C53:D53"/>
    <mergeCell ref="E53:H53"/>
    <mergeCell ref="I53:J53"/>
    <mergeCell ref="E54:H54"/>
    <mergeCell ref="I54:J54"/>
    <mergeCell ref="P54:W54"/>
    <mergeCell ref="C45:D45"/>
    <mergeCell ref="E45:X45"/>
    <mergeCell ref="E46:X47"/>
    <mergeCell ref="P53:W53"/>
    <mergeCell ref="Z49:AA50"/>
    <mergeCell ref="S50:U50"/>
    <mergeCell ref="E40:X40"/>
    <mergeCell ref="C41:D41"/>
    <mergeCell ref="E41:X41"/>
    <mergeCell ref="E42:X43"/>
    <mergeCell ref="Z42:AA42"/>
    <mergeCell ref="E38:F38"/>
    <mergeCell ref="G38:L38"/>
    <mergeCell ref="M38:P38"/>
    <mergeCell ref="Q38:X38"/>
    <mergeCell ref="E39:W39"/>
    <mergeCell ref="Z35:AA35"/>
    <mergeCell ref="C37:D37"/>
    <mergeCell ref="E37:F37"/>
    <mergeCell ref="G37:L37"/>
    <mergeCell ref="M37:P37"/>
    <mergeCell ref="Q37:X37"/>
    <mergeCell ref="U34:X34"/>
    <mergeCell ref="E35:F35"/>
    <mergeCell ref="G35:J35"/>
    <mergeCell ref="K35:L35"/>
    <mergeCell ref="M35:T35"/>
    <mergeCell ref="U35:X35"/>
    <mergeCell ref="C34:D35"/>
    <mergeCell ref="E34:F34"/>
    <mergeCell ref="G34:J34"/>
    <mergeCell ref="K34:L34"/>
    <mergeCell ref="M34:T34"/>
    <mergeCell ref="C22:D22"/>
    <mergeCell ref="E22:K22"/>
    <mergeCell ref="L22:P22"/>
    <mergeCell ref="S22:X22"/>
    <mergeCell ref="Z29:AA29"/>
    <mergeCell ref="C31:D31"/>
    <mergeCell ref="E31:Q31"/>
    <mergeCell ref="R31:X31"/>
    <mergeCell ref="E32:Q32"/>
    <mergeCell ref="R32:X32"/>
    <mergeCell ref="Z32:AA32"/>
    <mergeCell ref="S25:X25"/>
    <mergeCell ref="S26:X26"/>
    <mergeCell ref="C28:D28"/>
    <mergeCell ref="E28:X28"/>
    <mergeCell ref="E29:X29"/>
    <mergeCell ref="C25:D25"/>
    <mergeCell ref="E25:F25"/>
    <mergeCell ref="G25:J25"/>
    <mergeCell ref="L25:M25"/>
    <mergeCell ref="N25:P25"/>
    <mergeCell ref="Z16:AA17"/>
    <mergeCell ref="AF16:AF17"/>
    <mergeCell ref="H17:X17"/>
    <mergeCell ref="C18:D18"/>
    <mergeCell ref="E18:F18"/>
    <mergeCell ref="G18:G19"/>
    <mergeCell ref="H18:K18"/>
    <mergeCell ref="R18:R26"/>
    <mergeCell ref="S18:X18"/>
    <mergeCell ref="E19:F19"/>
    <mergeCell ref="H19:K19"/>
    <mergeCell ref="S19:X19"/>
    <mergeCell ref="S20:X20"/>
    <mergeCell ref="C21:D21"/>
    <mergeCell ref="E21:K21"/>
    <mergeCell ref="L21:P21"/>
    <mergeCell ref="S23:X23"/>
    <mergeCell ref="C24:D24"/>
    <mergeCell ref="E24:F24"/>
    <mergeCell ref="G24:J24"/>
    <mergeCell ref="L24:M24"/>
    <mergeCell ref="N24:P24"/>
    <mergeCell ref="S24:X24"/>
    <mergeCell ref="S21:X21"/>
    <mergeCell ref="C15:D15"/>
    <mergeCell ref="F15:G15"/>
    <mergeCell ref="I15:J15"/>
    <mergeCell ref="M15:V15"/>
    <mergeCell ref="F16:G16"/>
    <mergeCell ref="I16:J16"/>
    <mergeCell ref="M16:V16"/>
    <mergeCell ref="D13:I13"/>
    <mergeCell ref="J13:K13"/>
    <mergeCell ref="M13:N13"/>
    <mergeCell ref="O13:V13"/>
    <mergeCell ref="W13:X13"/>
    <mergeCell ref="P9:S9"/>
    <mergeCell ref="U9:X9"/>
    <mergeCell ref="D11:I11"/>
    <mergeCell ref="J11:K11"/>
    <mergeCell ref="V11:V12"/>
    <mergeCell ref="G6:I6"/>
    <mergeCell ref="C7:X7"/>
    <mergeCell ref="E8:V8"/>
  </mergeCells>
  <conditionalFormatting sqref="E62">
    <cfRule type="cellIs" dxfId="27" priority="24" operator="equal">
      <formula>0</formula>
    </cfRule>
    <cfRule type="cellIs" dxfId="26" priority="25" operator="equal">
      <formula>""""""</formula>
    </cfRule>
  </conditionalFormatting>
  <conditionalFormatting sqref="E15:G15">
    <cfRule type="cellIs" dxfId="25" priority="8" operator="greaterThan">
      <formula>0</formula>
    </cfRule>
  </conditionalFormatting>
  <conditionalFormatting sqref="E53:J53 P53 E56:J56 L62:X62">
    <cfRule type="cellIs" dxfId="24" priority="11" operator="greaterThan">
      <formula>0</formula>
    </cfRule>
  </conditionalFormatting>
  <conditionalFormatting sqref="E21:K21">
    <cfRule type="cellIs" dxfId="23" priority="10" operator="greaterThan">
      <formula>0</formula>
    </cfRule>
  </conditionalFormatting>
  <conditionalFormatting sqref="J59">
    <cfRule type="cellIs" dxfId="22" priority="13" operator="equal">
      <formula>"NA"</formula>
    </cfRule>
  </conditionalFormatting>
  <conditionalFormatting sqref="J13:K13 I15:J15 E24:J24 E28:X28 E31:Q31 E34:X34">
    <cfRule type="cellIs" dxfId="21" priority="12" operator="greaterThan">
      <formula>0</formula>
    </cfRule>
  </conditionalFormatting>
  <conditionalFormatting sqref="P9:S9 U9:Y9">
    <cfRule type="cellIs" dxfId="20" priority="2" operator="equal">
      <formula>0</formula>
    </cfRule>
    <cfRule type="cellIs" dxfId="19" priority="3" operator="equal">
      <formula>""""""</formula>
    </cfRule>
  </conditionalFormatting>
  <conditionalFormatting sqref="S18:X18">
    <cfRule type="cellIs" dxfId="18" priority="9" operator="greaterThan">
      <formula>0</formula>
    </cfRule>
  </conditionalFormatting>
  <conditionalFormatting sqref="W13:Y13">
    <cfRule type="cellIs" dxfId="17" priority="22" operator="equal">
      <formula>0</formula>
    </cfRule>
    <cfRule type="cellIs" dxfId="16" priority="23" operator="equal">
      <formula>""""""</formula>
    </cfRule>
  </conditionalFormatting>
  <conditionalFormatting sqref="Y28">
    <cfRule type="cellIs" dxfId="15" priority="20" operator="equal">
      <formula>0</formula>
    </cfRule>
    <cfRule type="cellIs" dxfId="14" priority="21" operator="equal">
      <formula>""""""</formula>
    </cfRule>
  </conditionalFormatting>
  <conditionalFormatting sqref="Y34">
    <cfRule type="cellIs" dxfId="13" priority="18" operator="equal">
      <formula>""""""</formula>
    </cfRule>
    <cfRule type="cellIs" dxfId="12" priority="19" operator="equal">
      <formula>0</formula>
    </cfRule>
  </conditionalFormatting>
  <conditionalFormatting sqref="Y62">
    <cfRule type="cellIs" dxfId="11" priority="16" operator="equal">
      <formula>0</formula>
    </cfRule>
    <cfRule type="cellIs" dxfId="10" priority="17" operator="equal">
      <formula>""""""</formula>
    </cfRule>
  </conditionalFormatting>
  <conditionalFormatting sqref="Z18:Z25">
    <cfRule type="expression" dxfId="9" priority="15">
      <formula>AB18&lt;0</formula>
    </cfRule>
  </conditionalFormatting>
  <conditionalFormatting sqref="AA18:AA26">
    <cfRule type="expression" dxfId="8" priority="7">
      <formula>AB18&lt;0</formula>
    </cfRule>
  </conditionalFormatting>
  <conditionalFormatting sqref="AA19:AA26">
    <cfRule type="expression" dxfId="7" priority="4">
      <formula>AB19=0</formula>
    </cfRule>
  </conditionalFormatting>
  <conditionalFormatting sqref="AA30">
    <cfRule type="cellIs" dxfId="6" priority="1" operator="equal">
      <formula>"Attention TVA non conforme!"</formula>
    </cfRule>
  </conditionalFormatting>
  <dataValidations count="4">
    <dataValidation showInputMessage="1" showErrorMessage="1" sqref="AA39"/>
    <dataValidation type="list" showInputMessage="1" showErrorMessage="1" sqref="Z31">
      <formula1>"NON,OUI"</formula1>
    </dataValidation>
    <dataValidation type="list" showInputMessage="1" sqref="J11:K11">
      <formula1>$AD$1:$AD$2</formula1>
    </dataValidation>
    <dataValidation type="list" showInputMessage="1" showErrorMessage="1" errorTitle="Type de personne?" error="Choisissez le type de personne dans la liste!" sqref="E56:F56">
      <formula1>"Personne physique,Personne morale"</formula1>
    </dataValidation>
  </dataValidations>
  <hyperlinks>
    <hyperlink ref="G24" r:id="rId1"/>
  </hyperlinks>
  <pageMargins left="0.7" right="0.7" top="0.75" bottom="0.75" header="0.3" footer="0.3"/>
  <pageSetup paperSize="9" scale="40" orientation="portrait" r:id="rId2"/>
  <drawing r:id="rId3"/>
  <legacyDrawing r:id="rId4"/>
  <extLst>
    <ext xmlns:x14="http://schemas.microsoft.com/office/spreadsheetml/2009/9/main" uri="{CCE6A557-97BC-4b89-ADB6-D9C93CAAB3DF}">
      <x14:dataValidations xmlns:xm="http://schemas.microsoft.com/office/excel/2006/main" count="3">
        <x14:dataValidation type="list" showDropDown="1" showInputMessage="1" showErrorMessage="1" errorTitle="Code activité?" error="Ce code n'existe pas dans la classification ivoirienne des activités et des produits (CIAP)!">
          <x14:formula1>
            <xm:f>'I:\Documents\[LIASSE MSG-DSF OHADA REVISE SYSTEME NORMAL V2.2.xlsm]Referentiels'!#REF!</xm:f>
          </x14:formula1>
          <xm:sqref>S18:X18</xm:sqref>
        </x14:dataValidation>
        <x14:dataValidation type="list" allowBlank="1" showDropDown="1" showInputMessage="1" showErrorMessage="1" errorTitle="Code activité?" error="Ce code n'existe pas dans la classification ivoirienne des activités et des produits (CIAP)!">
          <x14:formula1>
            <xm:f>'I:\Documents\[LIASSE MSG-DSF OHADA REVISE SYSTEME NORMAL V2.2.xlsm]Referentiels'!#REF!</xm:f>
          </x14:formula1>
          <xm:sqref>S19:X25</xm:sqref>
        </x14:dataValidation>
        <x14:dataValidation type="list" allowBlank="1" showInputMessage="1" showErrorMessage="1">
          <x14:formula1>
            <xm:f>'I:\Documents\[LIASSE MSG-DSF OHADA REVISE SYSTEME NORMAL V2.2.xlsm]Referentiels'!#REF!</xm:f>
          </x14:formula1>
          <xm:sqref>S50:U50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
    <tabColor theme="4" tint="-0.249977111117893"/>
  </sheetPr>
  <dimension ref="A1:P6460"/>
  <sheetViews>
    <sheetView showGridLines="0" view="pageBreakPreview" topLeftCell="I1" zoomScale="90" zoomScaleNormal="100" zoomScaleSheetLayoutView="90" workbookViewId="0">
      <selection activeCell="Q8" sqref="Q8"/>
    </sheetView>
  </sheetViews>
  <sheetFormatPr baseColWidth="10" defaultColWidth="10.6640625" defaultRowHeight="14.4"/>
  <cols>
    <col min="1" max="1" width="3.88671875" hidden="1" customWidth="1"/>
    <col min="2" max="2" width="4.44140625" hidden="1" customWidth="1"/>
    <col min="3" max="3" width="5.109375" hidden="1" customWidth="1"/>
    <col min="4" max="4" width="5.88671875" hidden="1" customWidth="1"/>
    <col min="5" max="5" width="7.44140625" hidden="1" customWidth="1"/>
    <col min="6" max="6" width="7.109375" hidden="1" customWidth="1"/>
    <col min="7" max="7" width="7.33203125" hidden="1" customWidth="1"/>
    <col min="8" max="8" width="7" hidden="1" customWidth="1"/>
    <col min="9" max="9" width="12.33203125" style="423" customWidth="1"/>
    <col min="10" max="10" width="58" style="424" customWidth="1"/>
    <col min="11" max="15" width="19.109375" style="425" customWidth="1"/>
    <col min="16" max="16" width="20.109375" style="425" customWidth="1"/>
  </cols>
  <sheetData>
    <row r="1" spans="1:16" ht="15" thickBot="1">
      <c r="I1" s="1139" t="s">
        <v>504</v>
      </c>
      <c r="J1" s="1141" t="s">
        <v>505</v>
      </c>
      <c r="K1" s="408" t="s">
        <v>1826</v>
      </c>
      <c r="L1" s="409" t="s">
        <v>1827</v>
      </c>
      <c r="M1" s="408" t="s">
        <v>1828</v>
      </c>
      <c r="N1" s="409" t="s">
        <v>1829</v>
      </c>
      <c r="O1" s="408" t="s">
        <v>510</v>
      </c>
      <c r="P1" s="409" t="s">
        <v>511</v>
      </c>
    </row>
    <row r="2" spans="1:16" ht="15" thickBot="1">
      <c r="I2" s="1140"/>
      <c r="J2" s="1142"/>
      <c r="K2" s="967">
        <f>SUM(sid)</f>
        <v>0</v>
      </c>
      <c r="L2" s="968">
        <f>SUM(sic)</f>
        <v>0</v>
      </c>
      <c r="M2" s="967">
        <f>SUM(md)</f>
        <v>0</v>
      </c>
      <c r="N2" s="968">
        <f>SUM(mc)</f>
        <v>0</v>
      </c>
      <c r="O2" s="967">
        <f>SUM(sfd)</f>
        <v>0</v>
      </c>
      <c r="P2" s="968">
        <f>SUM(sfc)</f>
        <v>0</v>
      </c>
    </row>
    <row r="3" spans="1:16">
      <c r="A3" s="80" t="str">
        <f t="shared" ref="A3:A68" si="0">IF(Cptes="","",LEFT(Cptes,2))</f>
        <v/>
      </c>
      <c r="B3" s="80" t="str">
        <f t="shared" ref="B3:B68" si="1">IF(Cptes="","",LEFT(Cptes,3))</f>
        <v/>
      </c>
      <c r="C3" s="80" t="str">
        <f t="shared" ref="C3:C68" si="2">IF(Cptes="","",LEFT(Cptes,4))</f>
        <v/>
      </c>
      <c r="D3" s="80" t="str">
        <f t="shared" ref="D3:D68" si="3">IF(Cptes="","",LEFT(Cptes,5))</f>
        <v/>
      </c>
      <c r="E3" s="80" t="str">
        <f t="shared" ref="E3:E68" si="4">IF(Cptes="","",LEFT(Cptes,6))</f>
        <v/>
      </c>
      <c r="F3" s="80" t="str">
        <f t="shared" ref="F3:H24" si="5">IF(Cptes="","",LEFT(Cptes,7))</f>
        <v/>
      </c>
      <c r="G3" s="80" t="str">
        <f t="shared" si="5"/>
        <v/>
      </c>
      <c r="H3" s="80" t="str">
        <f t="shared" si="5"/>
        <v/>
      </c>
      <c r="I3" s="410"/>
      <c r="J3" s="411"/>
      <c r="K3" s="788"/>
      <c r="L3" s="788"/>
      <c r="M3" s="788"/>
      <c r="N3" s="788"/>
      <c r="O3" s="788"/>
      <c r="P3" s="788"/>
    </row>
    <row r="4" spans="1:16">
      <c r="A4" s="80" t="str">
        <f t="shared" si="0"/>
        <v/>
      </c>
      <c r="B4" s="80" t="str">
        <f t="shared" si="1"/>
        <v/>
      </c>
      <c r="C4" s="80" t="str">
        <f t="shared" si="2"/>
        <v/>
      </c>
      <c r="D4" s="80" t="str">
        <f t="shared" si="3"/>
        <v/>
      </c>
      <c r="E4" s="80" t="str">
        <f t="shared" si="4"/>
        <v/>
      </c>
      <c r="F4" s="80" t="str">
        <f t="shared" si="5"/>
        <v/>
      </c>
      <c r="G4" s="80" t="str">
        <f t="shared" si="5"/>
        <v/>
      </c>
      <c r="H4" s="80" t="str">
        <f t="shared" si="5"/>
        <v/>
      </c>
      <c r="I4" s="413"/>
      <c r="J4" s="414"/>
      <c r="K4" s="789"/>
      <c r="L4" s="789"/>
      <c r="M4" s="789"/>
      <c r="N4" s="789"/>
      <c r="O4" s="789"/>
      <c r="P4" s="789"/>
    </row>
    <row r="5" spans="1:16">
      <c r="A5" s="80" t="str">
        <f t="shared" si="0"/>
        <v/>
      </c>
      <c r="B5" s="80" t="str">
        <f t="shared" si="1"/>
        <v/>
      </c>
      <c r="C5" s="80" t="str">
        <f t="shared" si="2"/>
        <v/>
      </c>
      <c r="D5" s="80" t="str">
        <f t="shared" si="3"/>
        <v/>
      </c>
      <c r="E5" s="80" t="str">
        <f t="shared" si="4"/>
        <v/>
      </c>
      <c r="F5" s="80" t="str">
        <f t="shared" si="5"/>
        <v/>
      </c>
      <c r="G5" s="80" t="str">
        <f t="shared" si="5"/>
        <v/>
      </c>
      <c r="H5" s="80" t="str">
        <f>IF(Cptes="","",LEFT(Cptes,7))</f>
        <v/>
      </c>
      <c r="I5" s="413"/>
      <c r="J5" s="414"/>
      <c r="K5" s="415"/>
      <c r="L5" s="415"/>
      <c r="M5" s="415"/>
      <c r="N5" s="415"/>
      <c r="O5" s="415"/>
      <c r="P5" s="415"/>
    </row>
    <row r="6" spans="1:16">
      <c r="A6" s="80" t="str">
        <f t="shared" si="0"/>
        <v/>
      </c>
      <c r="B6" s="80" t="str">
        <f t="shared" si="1"/>
        <v/>
      </c>
      <c r="C6" s="80" t="str">
        <f t="shared" si="2"/>
        <v/>
      </c>
      <c r="D6" s="80" t="str">
        <f t="shared" si="3"/>
        <v/>
      </c>
      <c r="E6" s="80" t="str">
        <f t="shared" si="4"/>
        <v/>
      </c>
      <c r="F6" s="80" t="str">
        <f t="shared" si="5"/>
        <v/>
      </c>
      <c r="G6" s="80" t="str">
        <f t="shared" si="5"/>
        <v/>
      </c>
      <c r="H6" s="80" t="str">
        <f t="shared" si="5"/>
        <v/>
      </c>
      <c r="I6" s="413"/>
      <c r="J6" s="414"/>
      <c r="K6" s="415"/>
      <c r="L6" s="415"/>
      <c r="M6" s="415"/>
      <c r="N6" s="415"/>
      <c r="O6" s="415"/>
      <c r="P6" s="415"/>
    </row>
    <row r="7" spans="1:16">
      <c r="A7" s="80" t="str">
        <f t="shared" si="0"/>
        <v/>
      </c>
      <c r="B7" s="80" t="str">
        <f t="shared" si="1"/>
        <v/>
      </c>
      <c r="C7" s="80" t="str">
        <f t="shared" si="2"/>
        <v/>
      </c>
      <c r="D7" s="80" t="str">
        <f t="shared" si="3"/>
        <v/>
      </c>
      <c r="E7" s="80" t="str">
        <f t="shared" si="4"/>
        <v/>
      </c>
      <c r="F7" s="80" t="str">
        <f t="shared" si="5"/>
        <v/>
      </c>
      <c r="G7" s="80" t="str">
        <f t="shared" si="5"/>
        <v/>
      </c>
      <c r="H7" s="80" t="str">
        <f t="shared" si="5"/>
        <v/>
      </c>
      <c r="I7" s="413"/>
      <c r="J7" s="414"/>
      <c r="K7" s="415"/>
      <c r="L7" s="415"/>
      <c r="M7" s="415"/>
      <c r="N7" s="415"/>
      <c r="O7" s="415"/>
      <c r="P7" s="415"/>
    </row>
    <row r="8" spans="1:16">
      <c r="A8" s="80" t="str">
        <f t="shared" si="0"/>
        <v/>
      </c>
      <c r="B8" s="80" t="str">
        <f t="shared" si="1"/>
        <v/>
      </c>
      <c r="C8" s="80" t="str">
        <f t="shared" si="2"/>
        <v/>
      </c>
      <c r="D8" s="80" t="str">
        <f t="shared" si="3"/>
        <v/>
      </c>
      <c r="E8" s="80" t="str">
        <f t="shared" si="4"/>
        <v/>
      </c>
      <c r="F8" s="80" t="str">
        <f t="shared" si="5"/>
        <v/>
      </c>
      <c r="G8" s="80" t="str">
        <f t="shared" si="5"/>
        <v/>
      </c>
      <c r="H8" s="80" t="str">
        <f t="shared" si="5"/>
        <v/>
      </c>
      <c r="I8" s="413"/>
      <c r="J8" s="414"/>
      <c r="K8" s="415"/>
      <c r="L8" s="415"/>
      <c r="M8" s="415"/>
      <c r="N8" s="415"/>
      <c r="O8" s="415"/>
      <c r="P8" s="415"/>
    </row>
    <row r="9" spans="1:16">
      <c r="A9" s="80" t="str">
        <f t="shared" si="0"/>
        <v/>
      </c>
      <c r="B9" s="80" t="str">
        <f t="shared" si="1"/>
        <v/>
      </c>
      <c r="C9" s="80" t="str">
        <f t="shared" si="2"/>
        <v/>
      </c>
      <c r="D9" s="80" t="str">
        <f t="shared" si="3"/>
        <v/>
      </c>
      <c r="E9" s="80" t="str">
        <f t="shared" si="4"/>
        <v/>
      </c>
      <c r="F9" s="80" t="str">
        <f t="shared" si="5"/>
        <v/>
      </c>
      <c r="G9" s="80" t="str">
        <f t="shared" si="5"/>
        <v/>
      </c>
      <c r="H9" s="80" t="str">
        <f t="shared" si="5"/>
        <v/>
      </c>
      <c r="I9" s="413"/>
      <c r="J9" s="414"/>
      <c r="K9" s="415"/>
      <c r="L9" s="415"/>
      <c r="M9" s="415"/>
      <c r="N9" s="415"/>
      <c r="O9" s="415"/>
      <c r="P9" s="415"/>
    </row>
    <row r="10" spans="1:16">
      <c r="A10" s="80" t="str">
        <f t="shared" si="0"/>
        <v/>
      </c>
      <c r="B10" s="80" t="str">
        <f t="shared" si="1"/>
        <v/>
      </c>
      <c r="C10" s="80" t="str">
        <f t="shared" si="2"/>
        <v/>
      </c>
      <c r="D10" s="80" t="str">
        <f t="shared" si="3"/>
        <v/>
      </c>
      <c r="E10" s="80" t="str">
        <f t="shared" si="4"/>
        <v/>
      </c>
      <c r="F10" s="80" t="str">
        <f t="shared" si="5"/>
        <v/>
      </c>
      <c r="G10" s="80" t="str">
        <f t="shared" si="5"/>
        <v/>
      </c>
      <c r="H10" s="80" t="str">
        <f t="shared" si="5"/>
        <v/>
      </c>
      <c r="I10" s="413"/>
      <c r="J10" s="414"/>
      <c r="K10" s="415"/>
      <c r="L10" s="415"/>
      <c r="M10" s="415"/>
      <c r="N10" s="415"/>
      <c r="O10" s="415"/>
      <c r="P10" s="415"/>
    </row>
    <row r="11" spans="1:16">
      <c r="A11" s="80" t="str">
        <f t="shared" si="0"/>
        <v/>
      </c>
      <c r="B11" s="80" t="str">
        <f t="shared" si="1"/>
        <v/>
      </c>
      <c r="C11" s="80" t="str">
        <f t="shared" si="2"/>
        <v/>
      </c>
      <c r="D11" s="80" t="str">
        <f t="shared" si="3"/>
        <v/>
      </c>
      <c r="E11" s="80" t="str">
        <f t="shared" si="4"/>
        <v/>
      </c>
      <c r="F11" s="80" t="str">
        <f t="shared" si="5"/>
        <v/>
      </c>
      <c r="G11" s="80" t="str">
        <f t="shared" si="5"/>
        <v/>
      </c>
      <c r="H11" s="80" t="str">
        <f t="shared" si="5"/>
        <v/>
      </c>
      <c r="I11" s="413"/>
      <c r="J11" s="414"/>
      <c r="K11" s="415"/>
      <c r="L11" s="415"/>
      <c r="M11" s="415"/>
      <c r="N11" s="415"/>
      <c r="O11" s="415"/>
      <c r="P11" s="415"/>
    </row>
    <row r="12" spans="1:16">
      <c r="A12" s="80" t="str">
        <f t="shared" si="0"/>
        <v/>
      </c>
      <c r="B12" s="80" t="str">
        <f t="shared" si="1"/>
        <v/>
      </c>
      <c r="C12" s="80" t="str">
        <f t="shared" si="2"/>
        <v/>
      </c>
      <c r="D12" s="80" t="str">
        <f t="shared" si="3"/>
        <v/>
      </c>
      <c r="E12" s="80" t="str">
        <f t="shared" si="4"/>
        <v/>
      </c>
      <c r="F12" s="80" t="str">
        <f t="shared" si="5"/>
        <v/>
      </c>
      <c r="G12" s="80" t="str">
        <f t="shared" si="5"/>
        <v/>
      </c>
      <c r="H12" s="80" t="str">
        <f t="shared" si="5"/>
        <v/>
      </c>
      <c r="I12" s="413"/>
      <c r="J12" s="414"/>
      <c r="K12" s="415"/>
      <c r="L12" s="415"/>
      <c r="M12" s="415"/>
      <c r="N12" s="415"/>
      <c r="O12" s="415"/>
      <c r="P12" s="415"/>
    </row>
    <row r="13" spans="1:16">
      <c r="A13" s="80" t="str">
        <f t="shared" si="0"/>
        <v/>
      </c>
      <c r="B13" s="80" t="str">
        <f t="shared" si="1"/>
        <v/>
      </c>
      <c r="C13" s="80" t="str">
        <f t="shared" si="2"/>
        <v/>
      </c>
      <c r="D13" s="80" t="str">
        <f t="shared" si="3"/>
        <v/>
      </c>
      <c r="E13" s="80" t="str">
        <f t="shared" si="4"/>
        <v/>
      </c>
      <c r="F13" s="80" t="str">
        <f t="shared" si="5"/>
        <v/>
      </c>
      <c r="G13" s="80" t="str">
        <f t="shared" si="5"/>
        <v/>
      </c>
      <c r="H13" s="80" t="str">
        <f t="shared" si="5"/>
        <v/>
      </c>
      <c r="I13" s="413"/>
      <c r="J13" s="414"/>
      <c r="K13" s="415"/>
      <c r="L13" s="415"/>
      <c r="M13" s="415"/>
      <c r="N13" s="415"/>
      <c r="O13" s="415"/>
      <c r="P13" s="415"/>
    </row>
    <row r="14" spans="1:16">
      <c r="A14" s="80" t="str">
        <f t="shared" si="0"/>
        <v/>
      </c>
      <c r="B14" s="80" t="str">
        <f t="shared" si="1"/>
        <v/>
      </c>
      <c r="C14" s="80" t="str">
        <f t="shared" si="2"/>
        <v/>
      </c>
      <c r="D14" s="80" t="str">
        <f t="shared" si="3"/>
        <v/>
      </c>
      <c r="E14" s="80" t="str">
        <f t="shared" si="4"/>
        <v/>
      </c>
      <c r="F14" s="80" t="str">
        <f t="shared" si="5"/>
        <v/>
      </c>
      <c r="G14" s="80" t="str">
        <f t="shared" si="5"/>
        <v/>
      </c>
      <c r="H14" s="80" t="str">
        <f t="shared" si="5"/>
        <v/>
      </c>
      <c r="I14" s="413"/>
      <c r="J14" s="414"/>
      <c r="K14" s="415"/>
      <c r="L14" s="415"/>
      <c r="M14" s="415"/>
      <c r="N14" s="415"/>
      <c r="O14" s="415"/>
      <c r="P14" s="415"/>
    </row>
    <row r="15" spans="1:16">
      <c r="A15" s="80" t="str">
        <f t="shared" si="0"/>
        <v/>
      </c>
      <c r="B15" s="80" t="str">
        <f t="shared" si="1"/>
        <v/>
      </c>
      <c r="C15" s="80" t="str">
        <f t="shared" si="2"/>
        <v/>
      </c>
      <c r="D15" s="80" t="str">
        <f t="shared" si="3"/>
        <v/>
      </c>
      <c r="E15" s="80" t="str">
        <f t="shared" si="4"/>
        <v/>
      </c>
      <c r="F15" s="80" t="str">
        <f t="shared" si="5"/>
        <v/>
      </c>
      <c r="G15" s="80" t="str">
        <f t="shared" si="5"/>
        <v/>
      </c>
      <c r="H15" s="80" t="str">
        <f t="shared" si="5"/>
        <v/>
      </c>
      <c r="I15" s="413"/>
      <c r="J15" s="414"/>
      <c r="K15" s="415"/>
      <c r="L15" s="415"/>
      <c r="M15" s="415"/>
      <c r="N15" s="415"/>
      <c r="O15" s="415"/>
      <c r="P15" s="415"/>
    </row>
    <row r="16" spans="1:16">
      <c r="A16" s="80" t="str">
        <f t="shared" si="0"/>
        <v/>
      </c>
      <c r="B16" s="80" t="str">
        <f t="shared" si="1"/>
        <v/>
      </c>
      <c r="C16" s="80" t="str">
        <f t="shared" si="2"/>
        <v/>
      </c>
      <c r="D16" s="80" t="str">
        <f t="shared" si="3"/>
        <v/>
      </c>
      <c r="E16" s="80" t="str">
        <f t="shared" si="4"/>
        <v/>
      </c>
      <c r="F16" s="80" t="str">
        <f t="shared" si="5"/>
        <v/>
      </c>
      <c r="G16" s="80" t="str">
        <f t="shared" si="5"/>
        <v/>
      </c>
      <c r="H16" s="80" t="str">
        <f t="shared" si="5"/>
        <v/>
      </c>
      <c r="I16" s="413"/>
      <c r="J16" s="414"/>
      <c r="K16" s="415"/>
      <c r="L16" s="415"/>
      <c r="M16" s="415"/>
      <c r="N16" s="415"/>
      <c r="O16" s="415"/>
      <c r="P16" s="415"/>
    </row>
    <row r="17" spans="1:16">
      <c r="A17" s="80" t="str">
        <f t="shared" si="0"/>
        <v/>
      </c>
      <c r="B17" s="80" t="str">
        <f t="shared" si="1"/>
        <v/>
      </c>
      <c r="C17" s="80" t="str">
        <f t="shared" si="2"/>
        <v/>
      </c>
      <c r="D17" s="80" t="str">
        <f t="shared" si="3"/>
        <v/>
      </c>
      <c r="E17" s="80" t="str">
        <f t="shared" si="4"/>
        <v/>
      </c>
      <c r="F17" s="80" t="str">
        <f t="shared" si="5"/>
        <v/>
      </c>
      <c r="G17" s="80" t="str">
        <f t="shared" si="5"/>
        <v/>
      </c>
      <c r="H17" s="80" t="str">
        <f t="shared" si="5"/>
        <v/>
      </c>
      <c r="I17" s="413"/>
      <c r="J17" s="414"/>
      <c r="K17" s="415"/>
      <c r="L17" s="415"/>
      <c r="M17" s="415"/>
      <c r="N17" s="415"/>
      <c r="O17" s="415"/>
      <c r="P17" s="415"/>
    </row>
    <row r="18" spans="1:16">
      <c r="A18" s="80" t="str">
        <f t="shared" si="0"/>
        <v/>
      </c>
      <c r="B18" s="80" t="str">
        <f t="shared" si="1"/>
        <v/>
      </c>
      <c r="C18" s="80" t="str">
        <f t="shared" si="2"/>
        <v/>
      </c>
      <c r="D18" s="80" t="str">
        <f t="shared" si="3"/>
        <v/>
      </c>
      <c r="E18" s="80" t="str">
        <f t="shared" si="4"/>
        <v/>
      </c>
      <c r="F18" s="80" t="str">
        <f t="shared" si="5"/>
        <v/>
      </c>
      <c r="G18" s="80" t="str">
        <f t="shared" si="5"/>
        <v/>
      </c>
      <c r="H18" s="80" t="str">
        <f t="shared" si="5"/>
        <v/>
      </c>
      <c r="I18" s="413"/>
      <c r="J18" s="414"/>
      <c r="K18" s="415"/>
      <c r="L18" s="415"/>
      <c r="M18" s="415"/>
      <c r="N18" s="415"/>
      <c r="O18" s="415"/>
      <c r="P18" s="415"/>
    </row>
    <row r="19" spans="1:16">
      <c r="A19" s="80" t="str">
        <f t="shared" si="0"/>
        <v/>
      </c>
      <c r="B19" s="80" t="str">
        <f t="shared" si="1"/>
        <v/>
      </c>
      <c r="C19" s="80" t="str">
        <f t="shared" si="2"/>
        <v/>
      </c>
      <c r="D19" s="80" t="str">
        <f t="shared" si="3"/>
        <v/>
      </c>
      <c r="E19" s="80" t="str">
        <f t="shared" si="4"/>
        <v/>
      </c>
      <c r="F19" s="80" t="str">
        <f t="shared" si="5"/>
        <v/>
      </c>
      <c r="G19" s="80" t="str">
        <f t="shared" si="5"/>
        <v/>
      </c>
      <c r="H19" s="80" t="str">
        <f t="shared" si="5"/>
        <v/>
      </c>
      <c r="I19" s="413"/>
      <c r="J19" s="414"/>
      <c r="K19" s="415"/>
      <c r="L19" s="415"/>
      <c r="M19" s="415"/>
      <c r="N19" s="415"/>
      <c r="O19" s="415"/>
      <c r="P19" s="415"/>
    </row>
    <row r="20" spans="1:16">
      <c r="A20" s="80" t="str">
        <f t="shared" si="0"/>
        <v/>
      </c>
      <c r="B20" s="80" t="str">
        <f t="shared" si="1"/>
        <v/>
      </c>
      <c r="C20" s="80" t="str">
        <f t="shared" si="2"/>
        <v/>
      </c>
      <c r="D20" s="80" t="str">
        <f t="shared" si="3"/>
        <v/>
      </c>
      <c r="E20" s="80" t="str">
        <f t="shared" si="4"/>
        <v/>
      </c>
      <c r="F20" s="80" t="str">
        <f t="shared" si="5"/>
        <v/>
      </c>
      <c r="G20" s="80" t="str">
        <f t="shared" si="5"/>
        <v/>
      </c>
      <c r="H20" s="80" t="str">
        <f t="shared" si="5"/>
        <v/>
      </c>
      <c r="I20" s="413"/>
      <c r="J20" s="414"/>
      <c r="K20" s="415"/>
      <c r="L20" s="415"/>
      <c r="M20" s="415"/>
      <c r="N20" s="415"/>
      <c r="O20" s="415"/>
      <c r="P20" s="415"/>
    </row>
    <row r="21" spans="1:16">
      <c r="A21" s="80" t="str">
        <f t="shared" si="0"/>
        <v/>
      </c>
      <c r="B21" s="80" t="str">
        <f t="shared" si="1"/>
        <v/>
      </c>
      <c r="C21" s="80" t="str">
        <f t="shared" si="2"/>
        <v/>
      </c>
      <c r="D21" s="80" t="str">
        <f t="shared" si="3"/>
        <v/>
      </c>
      <c r="E21" s="80" t="str">
        <f t="shared" si="4"/>
        <v/>
      </c>
      <c r="F21" s="80" t="str">
        <f t="shared" si="5"/>
        <v/>
      </c>
      <c r="G21" s="80" t="str">
        <f t="shared" si="5"/>
        <v/>
      </c>
      <c r="H21" s="80" t="str">
        <f t="shared" si="5"/>
        <v/>
      </c>
      <c r="I21" s="413"/>
      <c r="J21" s="414"/>
      <c r="K21" s="415"/>
      <c r="L21" s="415"/>
      <c r="M21" s="415"/>
      <c r="N21" s="415"/>
      <c r="O21" s="415"/>
      <c r="P21" s="415"/>
    </row>
    <row r="22" spans="1:16">
      <c r="A22" s="80" t="str">
        <f t="shared" si="0"/>
        <v/>
      </c>
      <c r="B22" s="80" t="str">
        <f t="shared" si="1"/>
        <v/>
      </c>
      <c r="C22" s="80" t="str">
        <f t="shared" si="2"/>
        <v/>
      </c>
      <c r="D22" s="80" t="str">
        <f t="shared" si="3"/>
        <v/>
      </c>
      <c r="E22" s="80" t="str">
        <f t="shared" si="4"/>
        <v/>
      </c>
      <c r="F22" s="80" t="str">
        <f t="shared" si="5"/>
        <v/>
      </c>
      <c r="G22" s="80" t="str">
        <f t="shared" si="5"/>
        <v/>
      </c>
      <c r="H22" s="80" t="str">
        <f t="shared" si="5"/>
        <v/>
      </c>
      <c r="I22" s="413"/>
      <c r="J22" s="414"/>
      <c r="K22" s="415"/>
      <c r="L22" s="415"/>
      <c r="M22" s="415"/>
      <c r="N22" s="415"/>
      <c r="O22" s="415"/>
      <c r="P22" s="415"/>
    </row>
    <row r="23" spans="1:16">
      <c r="A23" s="80" t="str">
        <f t="shared" si="0"/>
        <v/>
      </c>
      <c r="B23" s="80" t="str">
        <f t="shared" si="1"/>
        <v/>
      </c>
      <c r="C23" s="80" t="str">
        <f t="shared" si="2"/>
        <v/>
      </c>
      <c r="D23" s="80" t="str">
        <f t="shared" si="3"/>
        <v/>
      </c>
      <c r="E23" s="80" t="str">
        <f t="shared" si="4"/>
        <v/>
      </c>
      <c r="F23" s="80" t="str">
        <f t="shared" si="5"/>
        <v/>
      </c>
      <c r="G23" s="80" t="str">
        <f t="shared" si="5"/>
        <v/>
      </c>
      <c r="H23" s="80" t="str">
        <f t="shared" si="5"/>
        <v/>
      </c>
      <c r="I23" s="413"/>
      <c r="J23" s="414"/>
      <c r="K23" s="415"/>
      <c r="L23" s="415"/>
      <c r="M23" s="415"/>
      <c r="N23" s="415"/>
      <c r="O23" s="415"/>
      <c r="P23" s="415"/>
    </row>
    <row r="24" spans="1:16">
      <c r="A24" s="80" t="str">
        <f t="shared" si="0"/>
        <v/>
      </c>
      <c r="B24" s="80" t="str">
        <f t="shared" si="1"/>
        <v/>
      </c>
      <c r="C24" s="80" t="str">
        <f t="shared" si="2"/>
        <v/>
      </c>
      <c r="D24" s="80" t="str">
        <f t="shared" si="3"/>
        <v/>
      </c>
      <c r="E24" s="80" t="str">
        <f t="shared" si="4"/>
        <v/>
      </c>
      <c r="F24" s="80" t="str">
        <f t="shared" si="5"/>
        <v/>
      </c>
      <c r="G24" s="80" t="str">
        <f t="shared" si="5"/>
        <v/>
      </c>
      <c r="H24" s="80" t="str">
        <f t="shared" si="5"/>
        <v/>
      </c>
      <c r="I24" s="413"/>
      <c r="J24" s="414"/>
      <c r="K24" s="415"/>
      <c r="L24" s="415"/>
      <c r="M24" s="415"/>
      <c r="N24" s="415"/>
      <c r="O24" s="415"/>
      <c r="P24" s="415"/>
    </row>
    <row r="25" spans="1:16">
      <c r="A25" s="80" t="str">
        <f t="shared" si="0"/>
        <v/>
      </c>
      <c r="B25" s="80" t="str">
        <f t="shared" si="1"/>
        <v/>
      </c>
      <c r="C25" s="80" t="str">
        <f t="shared" si="2"/>
        <v/>
      </c>
      <c r="D25" s="80" t="str">
        <f t="shared" si="3"/>
        <v/>
      </c>
      <c r="E25" s="80" t="str">
        <f t="shared" si="4"/>
        <v/>
      </c>
      <c r="F25" s="80" t="str">
        <f t="shared" ref="F25:H44" si="6">IF(Cptes="","",LEFT(Cptes,7))</f>
        <v/>
      </c>
      <c r="G25" s="80" t="str">
        <f t="shared" si="6"/>
        <v/>
      </c>
      <c r="H25" s="80" t="str">
        <f t="shared" si="6"/>
        <v/>
      </c>
      <c r="I25" s="413"/>
      <c r="J25" s="414"/>
      <c r="K25" s="415"/>
      <c r="L25" s="415"/>
      <c r="M25" s="415"/>
      <c r="N25" s="415"/>
      <c r="O25" s="415"/>
      <c r="P25" s="415"/>
    </row>
    <row r="26" spans="1:16">
      <c r="A26" s="80" t="str">
        <f t="shared" si="0"/>
        <v/>
      </c>
      <c r="B26" s="80" t="str">
        <f t="shared" si="1"/>
        <v/>
      </c>
      <c r="C26" s="80" t="str">
        <f t="shared" si="2"/>
        <v/>
      </c>
      <c r="D26" s="80" t="str">
        <f t="shared" si="3"/>
        <v/>
      </c>
      <c r="E26" s="80" t="str">
        <f t="shared" si="4"/>
        <v/>
      </c>
      <c r="F26" s="80" t="str">
        <f t="shared" si="6"/>
        <v/>
      </c>
      <c r="G26" s="80" t="str">
        <f t="shared" si="6"/>
        <v/>
      </c>
      <c r="H26" s="80" t="str">
        <f t="shared" si="6"/>
        <v/>
      </c>
      <c r="I26" s="413"/>
      <c r="J26" s="414"/>
      <c r="K26" s="415"/>
      <c r="L26" s="415"/>
      <c r="M26" s="415"/>
      <c r="N26" s="415"/>
      <c r="O26" s="415"/>
      <c r="P26" s="415"/>
    </row>
    <row r="27" spans="1:16">
      <c r="A27" s="80" t="str">
        <f t="shared" si="0"/>
        <v/>
      </c>
      <c r="B27" s="80" t="str">
        <f t="shared" si="1"/>
        <v/>
      </c>
      <c r="C27" s="80" t="str">
        <f t="shared" si="2"/>
        <v/>
      </c>
      <c r="D27" s="80" t="str">
        <f t="shared" si="3"/>
        <v/>
      </c>
      <c r="E27" s="80" t="str">
        <f t="shared" si="4"/>
        <v/>
      </c>
      <c r="F27" s="80" t="str">
        <f t="shared" si="6"/>
        <v/>
      </c>
      <c r="G27" s="80" t="str">
        <f t="shared" si="6"/>
        <v/>
      </c>
      <c r="H27" s="80" t="str">
        <f t="shared" si="6"/>
        <v/>
      </c>
      <c r="I27" s="413"/>
      <c r="J27" s="414"/>
      <c r="K27" s="415"/>
      <c r="L27" s="415"/>
      <c r="M27" s="415"/>
      <c r="N27" s="415"/>
      <c r="O27" s="415"/>
      <c r="P27" s="415"/>
    </row>
    <row r="28" spans="1:16">
      <c r="A28" s="80" t="str">
        <f t="shared" si="0"/>
        <v/>
      </c>
      <c r="B28" s="80" t="str">
        <f t="shared" si="1"/>
        <v/>
      </c>
      <c r="C28" s="80" t="str">
        <f t="shared" si="2"/>
        <v/>
      </c>
      <c r="D28" s="80" t="str">
        <f t="shared" si="3"/>
        <v/>
      </c>
      <c r="E28" s="80" t="str">
        <f t="shared" si="4"/>
        <v/>
      </c>
      <c r="F28" s="80" t="str">
        <f t="shared" si="6"/>
        <v/>
      </c>
      <c r="G28" s="80" t="str">
        <f t="shared" si="6"/>
        <v/>
      </c>
      <c r="H28" s="80" t="str">
        <f t="shared" si="6"/>
        <v/>
      </c>
      <c r="I28" s="413"/>
      <c r="J28" s="414"/>
      <c r="K28" s="415"/>
      <c r="L28" s="415"/>
      <c r="M28" s="415"/>
      <c r="N28" s="415"/>
      <c r="O28" s="415"/>
      <c r="P28" s="415"/>
    </row>
    <row r="29" spans="1:16">
      <c r="A29" s="80" t="str">
        <f t="shared" si="0"/>
        <v/>
      </c>
      <c r="B29" s="80" t="str">
        <f t="shared" si="1"/>
        <v/>
      </c>
      <c r="C29" s="80" t="str">
        <f t="shared" si="2"/>
        <v/>
      </c>
      <c r="D29" s="80" t="str">
        <f t="shared" si="3"/>
        <v/>
      </c>
      <c r="E29" s="80" t="str">
        <f t="shared" si="4"/>
        <v/>
      </c>
      <c r="F29" s="80" t="str">
        <f t="shared" si="6"/>
        <v/>
      </c>
      <c r="G29" s="80" t="str">
        <f t="shared" si="6"/>
        <v/>
      </c>
      <c r="H29" s="80" t="str">
        <f t="shared" si="6"/>
        <v/>
      </c>
      <c r="I29" s="413"/>
      <c r="J29" s="414"/>
      <c r="K29" s="415"/>
      <c r="L29" s="415"/>
      <c r="M29" s="415"/>
      <c r="N29" s="415"/>
      <c r="O29" s="415"/>
      <c r="P29" s="415"/>
    </row>
    <row r="30" spans="1:16">
      <c r="A30" s="80" t="str">
        <f t="shared" si="0"/>
        <v/>
      </c>
      <c r="B30" s="80" t="str">
        <f t="shared" si="1"/>
        <v/>
      </c>
      <c r="C30" s="80" t="str">
        <f t="shared" si="2"/>
        <v/>
      </c>
      <c r="D30" s="80" t="str">
        <f t="shared" si="3"/>
        <v/>
      </c>
      <c r="E30" s="80" t="str">
        <f t="shared" si="4"/>
        <v/>
      </c>
      <c r="F30" s="80" t="str">
        <f t="shared" si="6"/>
        <v/>
      </c>
      <c r="G30" s="80" t="str">
        <f t="shared" si="6"/>
        <v/>
      </c>
      <c r="H30" s="80" t="str">
        <f t="shared" si="6"/>
        <v/>
      </c>
      <c r="I30" s="413"/>
      <c r="J30" s="414"/>
      <c r="K30" s="415"/>
      <c r="L30" s="415"/>
      <c r="M30" s="415"/>
      <c r="N30" s="415"/>
      <c r="O30" s="415"/>
      <c r="P30" s="415"/>
    </row>
    <row r="31" spans="1:16">
      <c r="A31" s="80" t="str">
        <f t="shared" si="0"/>
        <v/>
      </c>
      <c r="B31" s="80" t="str">
        <f t="shared" si="1"/>
        <v/>
      </c>
      <c r="C31" s="80" t="str">
        <f t="shared" si="2"/>
        <v/>
      </c>
      <c r="D31" s="80" t="str">
        <f t="shared" si="3"/>
        <v/>
      </c>
      <c r="E31" s="80" t="str">
        <f t="shared" si="4"/>
        <v/>
      </c>
      <c r="F31" s="80" t="str">
        <f t="shared" si="6"/>
        <v/>
      </c>
      <c r="G31" s="80" t="str">
        <f t="shared" si="6"/>
        <v/>
      </c>
      <c r="H31" s="80" t="str">
        <f t="shared" si="6"/>
        <v/>
      </c>
      <c r="I31" s="413"/>
      <c r="J31" s="414"/>
      <c r="K31" s="415"/>
      <c r="L31" s="415"/>
      <c r="M31" s="415"/>
      <c r="N31" s="415"/>
      <c r="O31" s="415"/>
      <c r="P31" s="415"/>
    </row>
    <row r="32" spans="1:16">
      <c r="A32" s="80" t="str">
        <f t="shared" si="0"/>
        <v/>
      </c>
      <c r="B32" s="80" t="str">
        <f t="shared" si="1"/>
        <v/>
      </c>
      <c r="C32" s="80" t="str">
        <f t="shared" si="2"/>
        <v/>
      </c>
      <c r="D32" s="80" t="str">
        <f t="shared" si="3"/>
        <v/>
      </c>
      <c r="E32" s="80" t="str">
        <f t="shared" si="4"/>
        <v/>
      </c>
      <c r="F32" s="80" t="str">
        <f t="shared" si="6"/>
        <v/>
      </c>
      <c r="G32" s="80" t="str">
        <f t="shared" si="6"/>
        <v/>
      </c>
      <c r="H32" s="80" t="str">
        <f t="shared" si="6"/>
        <v/>
      </c>
      <c r="I32" s="413"/>
      <c r="J32" s="414"/>
      <c r="K32" s="415"/>
      <c r="L32" s="415"/>
      <c r="M32" s="415"/>
      <c r="N32" s="415"/>
      <c r="O32" s="415"/>
      <c r="P32" s="415"/>
    </row>
    <row r="33" spans="1:16">
      <c r="A33" s="80" t="str">
        <f t="shared" si="0"/>
        <v/>
      </c>
      <c r="B33" s="80" t="str">
        <f t="shared" si="1"/>
        <v/>
      </c>
      <c r="C33" s="80" t="str">
        <f t="shared" si="2"/>
        <v/>
      </c>
      <c r="D33" s="80" t="str">
        <f t="shared" si="3"/>
        <v/>
      </c>
      <c r="E33" s="80" t="str">
        <f t="shared" si="4"/>
        <v/>
      </c>
      <c r="F33" s="80" t="str">
        <f t="shared" si="6"/>
        <v/>
      </c>
      <c r="G33" s="80" t="str">
        <f t="shared" si="6"/>
        <v/>
      </c>
      <c r="H33" s="80" t="str">
        <f t="shared" si="6"/>
        <v/>
      </c>
      <c r="I33" s="413"/>
      <c r="J33" s="414"/>
      <c r="K33" s="415"/>
      <c r="L33" s="415"/>
      <c r="M33" s="415"/>
      <c r="N33" s="415"/>
      <c r="O33" s="415"/>
      <c r="P33" s="415"/>
    </row>
    <row r="34" spans="1:16">
      <c r="A34" s="80" t="str">
        <f t="shared" si="0"/>
        <v/>
      </c>
      <c r="B34" s="80" t="str">
        <f t="shared" si="1"/>
        <v/>
      </c>
      <c r="C34" s="80" t="str">
        <f t="shared" si="2"/>
        <v/>
      </c>
      <c r="D34" s="80" t="str">
        <f t="shared" si="3"/>
        <v/>
      </c>
      <c r="E34" s="80" t="str">
        <f t="shared" si="4"/>
        <v/>
      </c>
      <c r="F34" s="80" t="str">
        <f t="shared" si="6"/>
        <v/>
      </c>
      <c r="G34" s="80" t="str">
        <f t="shared" si="6"/>
        <v/>
      </c>
      <c r="H34" s="80" t="str">
        <f t="shared" si="6"/>
        <v/>
      </c>
      <c r="I34" s="413"/>
      <c r="J34" s="414"/>
      <c r="K34" s="415"/>
      <c r="L34" s="415"/>
      <c r="M34" s="415"/>
      <c r="N34" s="415"/>
      <c r="O34" s="415"/>
      <c r="P34" s="415"/>
    </row>
    <row r="35" spans="1:16">
      <c r="A35" s="80" t="str">
        <f t="shared" si="0"/>
        <v/>
      </c>
      <c r="B35" s="80" t="str">
        <f t="shared" si="1"/>
        <v/>
      </c>
      <c r="C35" s="80" t="str">
        <f t="shared" si="2"/>
        <v/>
      </c>
      <c r="D35" s="80" t="str">
        <f t="shared" si="3"/>
        <v/>
      </c>
      <c r="E35" s="80" t="str">
        <f t="shared" si="4"/>
        <v/>
      </c>
      <c r="F35" s="80" t="str">
        <f t="shared" si="6"/>
        <v/>
      </c>
      <c r="G35" s="80" t="str">
        <f t="shared" si="6"/>
        <v/>
      </c>
      <c r="H35" s="80" t="str">
        <f t="shared" si="6"/>
        <v/>
      </c>
      <c r="I35" s="413"/>
      <c r="J35" s="414"/>
      <c r="K35" s="415"/>
      <c r="L35" s="415"/>
      <c r="M35" s="415"/>
      <c r="N35" s="415"/>
      <c r="O35" s="415"/>
      <c r="P35" s="415"/>
    </row>
    <row r="36" spans="1:16">
      <c r="A36" s="80" t="str">
        <f t="shared" si="0"/>
        <v/>
      </c>
      <c r="B36" s="80" t="str">
        <f t="shared" si="1"/>
        <v/>
      </c>
      <c r="C36" s="80" t="str">
        <f t="shared" si="2"/>
        <v/>
      </c>
      <c r="D36" s="80" t="str">
        <f t="shared" si="3"/>
        <v/>
      </c>
      <c r="E36" s="80" t="str">
        <f t="shared" si="4"/>
        <v/>
      </c>
      <c r="F36" s="80" t="str">
        <f t="shared" si="6"/>
        <v/>
      </c>
      <c r="G36" s="80" t="str">
        <f t="shared" si="6"/>
        <v/>
      </c>
      <c r="H36" s="80" t="str">
        <f t="shared" si="6"/>
        <v/>
      </c>
      <c r="I36" s="413"/>
      <c r="J36" s="414"/>
      <c r="K36" s="415"/>
      <c r="L36" s="415"/>
      <c r="M36" s="415"/>
      <c r="N36" s="415"/>
      <c r="O36" s="415"/>
      <c r="P36" s="415"/>
    </row>
    <row r="37" spans="1:16">
      <c r="A37" s="80" t="str">
        <f t="shared" si="0"/>
        <v/>
      </c>
      <c r="B37" s="80" t="str">
        <f t="shared" si="1"/>
        <v/>
      </c>
      <c r="C37" s="80" t="str">
        <f t="shared" si="2"/>
        <v/>
      </c>
      <c r="D37" s="80" t="str">
        <f t="shared" si="3"/>
        <v/>
      </c>
      <c r="E37" s="80" t="str">
        <f t="shared" si="4"/>
        <v/>
      </c>
      <c r="F37" s="80" t="str">
        <f t="shared" si="6"/>
        <v/>
      </c>
      <c r="G37" s="80" t="str">
        <f t="shared" si="6"/>
        <v/>
      </c>
      <c r="H37" s="80" t="str">
        <f t="shared" si="6"/>
        <v/>
      </c>
      <c r="I37" s="413"/>
      <c r="J37" s="414"/>
      <c r="K37" s="415"/>
      <c r="L37" s="415"/>
      <c r="M37" s="415"/>
      <c r="N37" s="415"/>
      <c r="O37" s="415"/>
      <c r="P37" s="415"/>
    </row>
    <row r="38" spans="1:16">
      <c r="A38" s="80" t="str">
        <f t="shared" si="0"/>
        <v/>
      </c>
      <c r="B38" s="80" t="str">
        <f t="shared" si="1"/>
        <v/>
      </c>
      <c r="C38" s="80" t="str">
        <f t="shared" si="2"/>
        <v/>
      </c>
      <c r="D38" s="80" t="str">
        <f t="shared" si="3"/>
        <v/>
      </c>
      <c r="E38" s="80" t="str">
        <f t="shared" si="4"/>
        <v/>
      </c>
      <c r="F38" s="80" t="str">
        <f t="shared" si="6"/>
        <v/>
      </c>
      <c r="G38" s="80" t="str">
        <f t="shared" si="6"/>
        <v/>
      </c>
      <c r="H38" s="80" t="str">
        <f t="shared" si="6"/>
        <v/>
      </c>
      <c r="I38" s="413"/>
      <c r="J38" s="414"/>
      <c r="K38" s="415"/>
      <c r="L38" s="415"/>
      <c r="M38" s="415"/>
      <c r="N38" s="415"/>
      <c r="O38" s="415"/>
      <c r="P38" s="415"/>
    </row>
    <row r="39" spans="1:16">
      <c r="A39" s="80" t="str">
        <f t="shared" si="0"/>
        <v/>
      </c>
      <c r="B39" s="80" t="str">
        <f t="shared" si="1"/>
        <v/>
      </c>
      <c r="C39" s="80" t="str">
        <f t="shared" si="2"/>
        <v/>
      </c>
      <c r="D39" s="80" t="str">
        <f t="shared" si="3"/>
        <v/>
      </c>
      <c r="E39" s="80" t="str">
        <f t="shared" si="4"/>
        <v/>
      </c>
      <c r="F39" s="80" t="str">
        <f t="shared" si="6"/>
        <v/>
      </c>
      <c r="G39" s="80" t="str">
        <f t="shared" si="6"/>
        <v/>
      </c>
      <c r="H39" s="80" t="str">
        <f t="shared" si="6"/>
        <v/>
      </c>
      <c r="I39" s="413"/>
      <c r="J39" s="414"/>
      <c r="K39" s="415"/>
      <c r="L39" s="415"/>
      <c r="M39" s="415"/>
      <c r="N39" s="415"/>
      <c r="O39" s="415"/>
      <c r="P39" s="415"/>
    </row>
    <row r="40" spans="1:16">
      <c r="A40" s="80" t="str">
        <f t="shared" si="0"/>
        <v/>
      </c>
      <c r="B40" s="80" t="str">
        <f t="shared" si="1"/>
        <v/>
      </c>
      <c r="C40" s="80" t="str">
        <f t="shared" si="2"/>
        <v/>
      </c>
      <c r="D40" s="80" t="str">
        <f t="shared" si="3"/>
        <v/>
      </c>
      <c r="E40" s="80" t="str">
        <f t="shared" si="4"/>
        <v/>
      </c>
      <c r="F40" s="80" t="str">
        <f t="shared" si="6"/>
        <v/>
      </c>
      <c r="G40" s="80" t="str">
        <f t="shared" si="6"/>
        <v/>
      </c>
      <c r="H40" s="80" t="str">
        <f t="shared" si="6"/>
        <v/>
      </c>
      <c r="I40" s="413"/>
      <c r="J40" s="414"/>
      <c r="K40" s="415"/>
      <c r="L40" s="415"/>
      <c r="M40" s="415"/>
      <c r="N40" s="415"/>
      <c r="O40" s="415"/>
      <c r="P40" s="415"/>
    </row>
    <row r="41" spans="1:16">
      <c r="A41" s="80" t="str">
        <f t="shared" si="0"/>
        <v/>
      </c>
      <c r="B41" s="80" t="str">
        <f t="shared" si="1"/>
        <v/>
      </c>
      <c r="C41" s="80" t="str">
        <f t="shared" si="2"/>
        <v/>
      </c>
      <c r="D41" s="80" t="str">
        <f t="shared" si="3"/>
        <v/>
      </c>
      <c r="E41" s="80" t="str">
        <f t="shared" si="4"/>
        <v/>
      </c>
      <c r="F41" s="80" t="str">
        <f t="shared" si="6"/>
        <v/>
      </c>
      <c r="G41" s="80" t="str">
        <f t="shared" si="6"/>
        <v/>
      </c>
      <c r="H41" s="80" t="str">
        <f t="shared" si="6"/>
        <v/>
      </c>
      <c r="I41" s="413"/>
      <c r="J41" s="414"/>
      <c r="K41" s="415"/>
      <c r="L41" s="415"/>
      <c r="M41" s="415"/>
      <c r="N41" s="415"/>
      <c r="O41" s="415"/>
      <c r="P41" s="415"/>
    </row>
    <row r="42" spans="1:16">
      <c r="A42" s="80" t="str">
        <f t="shared" si="0"/>
        <v/>
      </c>
      <c r="B42" s="80" t="str">
        <f t="shared" si="1"/>
        <v/>
      </c>
      <c r="C42" s="80" t="str">
        <f t="shared" si="2"/>
        <v/>
      </c>
      <c r="D42" s="80" t="str">
        <f t="shared" si="3"/>
        <v/>
      </c>
      <c r="E42" s="80" t="str">
        <f t="shared" si="4"/>
        <v/>
      </c>
      <c r="F42" s="80" t="str">
        <f t="shared" si="6"/>
        <v/>
      </c>
      <c r="G42" s="80" t="str">
        <f t="shared" si="6"/>
        <v/>
      </c>
      <c r="H42" s="80" t="str">
        <f t="shared" si="6"/>
        <v/>
      </c>
      <c r="I42" s="413"/>
      <c r="J42" s="414"/>
      <c r="K42" s="415"/>
      <c r="L42" s="415"/>
      <c r="M42" s="415"/>
      <c r="N42" s="415"/>
      <c r="O42" s="415"/>
      <c r="P42" s="415"/>
    </row>
    <row r="43" spans="1:16">
      <c r="A43" s="80" t="str">
        <f t="shared" si="0"/>
        <v/>
      </c>
      <c r="B43" s="80" t="str">
        <f t="shared" si="1"/>
        <v/>
      </c>
      <c r="C43" s="80" t="str">
        <f t="shared" si="2"/>
        <v/>
      </c>
      <c r="D43" s="80" t="str">
        <f t="shared" si="3"/>
        <v/>
      </c>
      <c r="E43" s="80" t="str">
        <f t="shared" si="4"/>
        <v/>
      </c>
      <c r="F43" s="80" t="str">
        <f t="shared" si="6"/>
        <v/>
      </c>
      <c r="G43" s="80" t="str">
        <f t="shared" si="6"/>
        <v/>
      </c>
      <c r="H43" s="80" t="str">
        <f t="shared" si="6"/>
        <v/>
      </c>
      <c r="I43" s="413"/>
      <c r="J43" s="414"/>
      <c r="K43" s="415"/>
      <c r="L43" s="415"/>
      <c r="M43" s="415"/>
      <c r="N43" s="415"/>
      <c r="O43" s="415"/>
      <c r="P43" s="415"/>
    </row>
    <row r="44" spans="1:16">
      <c r="A44" s="80" t="str">
        <f t="shared" si="0"/>
        <v/>
      </c>
      <c r="B44" s="80" t="str">
        <f t="shared" si="1"/>
        <v/>
      </c>
      <c r="C44" s="80" t="str">
        <f t="shared" si="2"/>
        <v/>
      </c>
      <c r="D44" s="80" t="str">
        <f t="shared" si="3"/>
        <v/>
      </c>
      <c r="E44" s="80" t="str">
        <f t="shared" si="4"/>
        <v/>
      </c>
      <c r="F44" s="80" t="str">
        <f t="shared" si="6"/>
        <v/>
      </c>
      <c r="G44" s="80" t="str">
        <f t="shared" si="6"/>
        <v/>
      </c>
      <c r="H44" s="80" t="str">
        <f t="shared" si="6"/>
        <v/>
      </c>
      <c r="I44" s="413"/>
      <c r="J44" s="414"/>
      <c r="K44" s="415"/>
      <c r="L44" s="415"/>
      <c r="M44" s="415"/>
      <c r="N44" s="415"/>
      <c r="O44" s="415"/>
      <c r="P44" s="415"/>
    </row>
    <row r="45" spans="1:16">
      <c r="A45" s="80" t="str">
        <f t="shared" si="0"/>
        <v/>
      </c>
      <c r="B45" s="80" t="str">
        <f t="shared" si="1"/>
        <v/>
      </c>
      <c r="C45" s="80" t="str">
        <f t="shared" si="2"/>
        <v/>
      </c>
      <c r="D45" s="80" t="str">
        <f t="shared" si="3"/>
        <v/>
      </c>
      <c r="E45" s="80" t="str">
        <f t="shared" si="4"/>
        <v/>
      </c>
      <c r="F45" s="80" t="str">
        <f t="shared" ref="F45:H64" si="7">IF(Cptes="","",LEFT(Cptes,7))</f>
        <v/>
      </c>
      <c r="G45" s="80" t="str">
        <f t="shared" si="7"/>
        <v/>
      </c>
      <c r="H45" s="80" t="str">
        <f t="shared" si="7"/>
        <v/>
      </c>
      <c r="I45" s="413"/>
      <c r="J45" s="414"/>
      <c r="K45" s="415"/>
      <c r="L45" s="415"/>
      <c r="M45" s="415"/>
      <c r="N45" s="415"/>
      <c r="O45" s="415"/>
      <c r="P45" s="415"/>
    </row>
    <row r="46" spans="1:16">
      <c r="A46" s="80" t="str">
        <f t="shared" si="0"/>
        <v/>
      </c>
      <c r="B46" s="80" t="str">
        <f t="shared" si="1"/>
        <v/>
      </c>
      <c r="C46" s="80" t="str">
        <f t="shared" si="2"/>
        <v/>
      </c>
      <c r="D46" s="80" t="str">
        <f t="shared" si="3"/>
        <v/>
      </c>
      <c r="E46" s="80" t="str">
        <f t="shared" si="4"/>
        <v/>
      </c>
      <c r="F46" s="80" t="str">
        <f t="shared" si="7"/>
        <v/>
      </c>
      <c r="G46" s="80" t="str">
        <f t="shared" si="7"/>
        <v/>
      </c>
      <c r="H46" s="80" t="str">
        <f t="shared" si="7"/>
        <v/>
      </c>
      <c r="I46" s="413"/>
      <c r="J46" s="414"/>
      <c r="K46" s="415"/>
      <c r="L46" s="415"/>
      <c r="M46" s="415"/>
      <c r="N46" s="415"/>
      <c r="O46" s="415"/>
      <c r="P46" s="415"/>
    </row>
    <row r="47" spans="1:16">
      <c r="A47" s="80" t="str">
        <f t="shared" si="0"/>
        <v/>
      </c>
      <c r="B47" s="80" t="str">
        <f t="shared" si="1"/>
        <v/>
      </c>
      <c r="C47" s="80" t="str">
        <f t="shared" si="2"/>
        <v/>
      </c>
      <c r="D47" s="80" t="str">
        <f t="shared" si="3"/>
        <v/>
      </c>
      <c r="E47" s="80" t="str">
        <f t="shared" si="4"/>
        <v/>
      </c>
      <c r="F47" s="80" t="str">
        <f t="shared" si="7"/>
        <v/>
      </c>
      <c r="G47" s="80" t="str">
        <f t="shared" si="7"/>
        <v/>
      </c>
      <c r="H47" s="80" t="str">
        <f t="shared" si="7"/>
        <v/>
      </c>
      <c r="I47" s="413"/>
      <c r="J47" s="414"/>
      <c r="K47" s="415"/>
      <c r="L47" s="415"/>
      <c r="M47" s="415"/>
      <c r="N47" s="415"/>
      <c r="O47" s="415"/>
      <c r="P47" s="415"/>
    </row>
    <row r="48" spans="1:16">
      <c r="A48" s="80" t="str">
        <f t="shared" si="0"/>
        <v/>
      </c>
      <c r="B48" s="80" t="str">
        <f t="shared" si="1"/>
        <v/>
      </c>
      <c r="C48" s="80" t="str">
        <f t="shared" si="2"/>
        <v/>
      </c>
      <c r="D48" s="80" t="str">
        <f t="shared" si="3"/>
        <v/>
      </c>
      <c r="E48" s="80" t="str">
        <f t="shared" si="4"/>
        <v/>
      </c>
      <c r="F48" s="80" t="str">
        <f t="shared" si="7"/>
        <v/>
      </c>
      <c r="G48" s="80" t="str">
        <f t="shared" si="7"/>
        <v/>
      </c>
      <c r="H48" s="80" t="str">
        <f t="shared" si="7"/>
        <v/>
      </c>
      <c r="I48" s="413"/>
      <c r="J48" s="414"/>
      <c r="K48" s="415"/>
      <c r="L48" s="415"/>
      <c r="M48" s="415"/>
      <c r="N48" s="415"/>
      <c r="O48" s="415"/>
      <c r="P48" s="415"/>
    </row>
    <row r="49" spans="1:16">
      <c r="A49" s="80" t="str">
        <f t="shared" si="0"/>
        <v/>
      </c>
      <c r="B49" s="80" t="str">
        <f t="shared" si="1"/>
        <v/>
      </c>
      <c r="C49" s="80" t="str">
        <f t="shared" si="2"/>
        <v/>
      </c>
      <c r="D49" s="80" t="str">
        <f t="shared" si="3"/>
        <v/>
      </c>
      <c r="E49" s="80" t="str">
        <f t="shared" si="4"/>
        <v/>
      </c>
      <c r="F49" s="80" t="str">
        <f t="shared" si="7"/>
        <v/>
      </c>
      <c r="G49" s="80" t="str">
        <f t="shared" si="7"/>
        <v/>
      </c>
      <c r="H49" s="80" t="str">
        <f t="shared" si="7"/>
        <v/>
      </c>
      <c r="I49" s="413"/>
      <c r="J49" s="414"/>
      <c r="K49" s="415"/>
      <c r="L49" s="415"/>
      <c r="M49" s="415"/>
      <c r="N49" s="415"/>
      <c r="O49" s="415"/>
      <c r="P49" s="415"/>
    </row>
    <row r="50" spans="1:16">
      <c r="A50" s="80" t="str">
        <f t="shared" si="0"/>
        <v/>
      </c>
      <c r="B50" s="80" t="str">
        <f t="shared" si="1"/>
        <v/>
      </c>
      <c r="C50" s="80" t="str">
        <f t="shared" si="2"/>
        <v/>
      </c>
      <c r="D50" s="80" t="str">
        <f t="shared" si="3"/>
        <v/>
      </c>
      <c r="E50" s="80" t="str">
        <f t="shared" si="4"/>
        <v/>
      </c>
      <c r="F50" s="80" t="str">
        <f t="shared" si="7"/>
        <v/>
      </c>
      <c r="G50" s="80" t="str">
        <f t="shared" si="7"/>
        <v/>
      </c>
      <c r="H50" s="80" t="str">
        <f t="shared" si="7"/>
        <v/>
      </c>
      <c r="I50" s="413"/>
      <c r="J50" s="414"/>
      <c r="K50" s="415"/>
      <c r="L50" s="415"/>
      <c r="M50" s="415"/>
      <c r="N50" s="415"/>
      <c r="O50" s="415"/>
      <c r="P50" s="415"/>
    </row>
    <row r="51" spans="1:16">
      <c r="A51" s="80" t="str">
        <f t="shared" si="0"/>
        <v/>
      </c>
      <c r="B51" s="80" t="str">
        <f t="shared" si="1"/>
        <v/>
      </c>
      <c r="C51" s="80" t="str">
        <f t="shared" si="2"/>
        <v/>
      </c>
      <c r="D51" s="80" t="str">
        <f t="shared" si="3"/>
        <v/>
      </c>
      <c r="E51" s="80" t="str">
        <f t="shared" si="4"/>
        <v/>
      </c>
      <c r="F51" s="80" t="str">
        <f t="shared" si="7"/>
        <v/>
      </c>
      <c r="G51" s="80" t="str">
        <f t="shared" si="7"/>
        <v/>
      </c>
      <c r="H51" s="80" t="str">
        <f t="shared" si="7"/>
        <v/>
      </c>
      <c r="I51" s="413"/>
      <c r="J51" s="414"/>
      <c r="K51" s="415"/>
      <c r="L51" s="415"/>
      <c r="M51" s="415"/>
      <c r="N51" s="415"/>
      <c r="O51" s="415"/>
      <c r="P51" s="415"/>
    </row>
    <row r="52" spans="1:16">
      <c r="A52" s="80" t="str">
        <f t="shared" si="0"/>
        <v/>
      </c>
      <c r="B52" s="80" t="str">
        <f t="shared" si="1"/>
        <v/>
      </c>
      <c r="C52" s="80" t="str">
        <f t="shared" si="2"/>
        <v/>
      </c>
      <c r="D52" s="80" t="str">
        <f t="shared" si="3"/>
        <v/>
      </c>
      <c r="E52" s="80" t="str">
        <f t="shared" si="4"/>
        <v/>
      </c>
      <c r="F52" s="80" t="str">
        <f t="shared" si="7"/>
        <v/>
      </c>
      <c r="G52" s="80" t="str">
        <f t="shared" si="7"/>
        <v/>
      </c>
      <c r="H52" s="80" t="str">
        <f t="shared" si="7"/>
        <v/>
      </c>
      <c r="I52" s="413"/>
      <c r="J52" s="414"/>
      <c r="K52" s="415"/>
      <c r="L52" s="415"/>
      <c r="M52" s="415"/>
      <c r="N52" s="415"/>
      <c r="O52" s="415"/>
      <c r="P52" s="415"/>
    </row>
    <row r="53" spans="1:16">
      <c r="A53" s="80" t="str">
        <f t="shared" si="0"/>
        <v/>
      </c>
      <c r="B53" s="80" t="str">
        <f t="shared" si="1"/>
        <v/>
      </c>
      <c r="C53" s="80" t="str">
        <f t="shared" si="2"/>
        <v/>
      </c>
      <c r="D53" s="80" t="str">
        <f t="shared" si="3"/>
        <v/>
      </c>
      <c r="E53" s="80" t="str">
        <f t="shared" si="4"/>
        <v/>
      </c>
      <c r="F53" s="80" t="str">
        <f t="shared" si="7"/>
        <v/>
      </c>
      <c r="G53" s="80" t="str">
        <f t="shared" si="7"/>
        <v/>
      </c>
      <c r="H53" s="80" t="str">
        <f t="shared" si="7"/>
        <v/>
      </c>
      <c r="I53" s="413"/>
      <c r="J53" s="414"/>
      <c r="K53" s="415"/>
      <c r="L53" s="415"/>
      <c r="M53" s="415"/>
      <c r="N53" s="415"/>
      <c r="O53" s="415"/>
      <c r="P53" s="415"/>
    </row>
    <row r="54" spans="1:16">
      <c r="A54" s="80" t="str">
        <f t="shared" si="0"/>
        <v/>
      </c>
      <c r="B54" s="80" t="str">
        <f t="shared" si="1"/>
        <v/>
      </c>
      <c r="C54" s="80" t="str">
        <f t="shared" si="2"/>
        <v/>
      </c>
      <c r="D54" s="80" t="str">
        <f t="shared" si="3"/>
        <v/>
      </c>
      <c r="E54" s="80" t="str">
        <f t="shared" si="4"/>
        <v/>
      </c>
      <c r="F54" s="80" t="str">
        <f t="shared" si="7"/>
        <v/>
      </c>
      <c r="G54" s="80" t="str">
        <f t="shared" si="7"/>
        <v/>
      </c>
      <c r="H54" s="80" t="str">
        <f t="shared" si="7"/>
        <v/>
      </c>
      <c r="I54" s="413"/>
      <c r="J54" s="414"/>
      <c r="K54" s="415"/>
      <c r="L54" s="415"/>
      <c r="M54" s="415"/>
      <c r="N54" s="415"/>
      <c r="O54" s="415"/>
      <c r="P54" s="415"/>
    </row>
    <row r="55" spans="1:16">
      <c r="A55" s="80" t="str">
        <f t="shared" si="0"/>
        <v/>
      </c>
      <c r="B55" s="80" t="str">
        <f t="shared" si="1"/>
        <v/>
      </c>
      <c r="C55" s="80" t="str">
        <f t="shared" si="2"/>
        <v/>
      </c>
      <c r="D55" s="80" t="str">
        <f t="shared" si="3"/>
        <v/>
      </c>
      <c r="E55" s="80" t="str">
        <f t="shared" si="4"/>
        <v/>
      </c>
      <c r="F55" s="80" t="str">
        <f t="shared" si="7"/>
        <v/>
      </c>
      <c r="G55" s="80" t="str">
        <f t="shared" si="7"/>
        <v/>
      </c>
      <c r="H55" s="80" t="str">
        <f t="shared" si="7"/>
        <v/>
      </c>
      <c r="I55" s="413"/>
      <c r="J55" s="414"/>
      <c r="K55" s="415"/>
      <c r="L55" s="415"/>
      <c r="M55" s="415"/>
      <c r="N55" s="415"/>
      <c r="O55" s="415"/>
      <c r="P55" s="415"/>
    </row>
    <row r="56" spans="1:16">
      <c r="A56" s="80" t="str">
        <f t="shared" si="0"/>
        <v/>
      </c>
      <c r="B56" s="80" t="str">
        <f t="shared" si="1"/>
        <v/>
      </c>
      <c r="C56" s="80" t="str">
        <f t="shared" si="2"/>
        <v/>
      </c>
      <c r="D56" s="80" t="str">
        <f t="shared" si="3"/>
        <v/>
      </c>
      <c r="E56" s="80" t="str">
        <f t="shared" si="4"/>
        <v/>
      </c>
      <c r="F56" s="80" t="str">
        <f t="shared" si="7"/>
        <v/>
      </c>
      <c r="G56" s="80" t="str">
        <f t="shared" si="7"/>
        <v/>
      </c>
      <c r="H56" s="80" t="str">
        <f t="shared" si="7"/>
        <v/>
      </c>
      <c r="I56" s="413"/>
      <c r="J56" s="414"/>
      <c r="K56" s="415"/>
      <c r="L56" s="415"/>
      <c r="M56" s="415"/>
      <c r="N56" s="415"/>
      <c r="O56" s="415"/>
      <c r="P56" s="415"/>
    </row>
    <row r="57" spans="1:16">
      <c r="A57" s="80" t="str">
        <f t="shared" si="0"/>
        <v/>
      </c>
      <c r="B57" s="80" t="str">
        <f t="shared" si="1"/>
        <v/>
      </c>
      <c r="C57" s="80" t="str">
        <f t="shared" si="2"/>
        <v/>
      </c>
      <c r="D57" s="80" t="str">
        <f t="shared" si="3"/>
        <v/>
      </c>
      <c r="E57" s="80" t="str">
        <f t="shared" si="4"/>
        <v/>
      </c>
      <c r="F57" s="80" t="str">
        <f t="shared" si="7"/>
        <v/>
      </c>
      <c r="G57" s="80" t="str">
        <f t="shared" si="7"/>
        <v/>
      </c>
      <c r="H57" s="80" t="str">
        <f t="shared" si="7"/>
        <v/>
      </c>
      <c r="I57" s="413"/>
      <c r="J57" s="414"/>
      <c r="K57" s="415"/>
      <c r="L57" s="415"/>
      <c r="M57" s="415"/>
      <c r="N57" s="415"/>
      <c r="O57" s="415"/>
      <c r="P57" s="415"/>
    </row>
    <row r="58" spans="1:16">
      <c r="A58" s="80" t="str">
        <f t="shared" si="0"/>
        <v/>
      </c>
      <c r="B58" s="80" t="str">
        <f t="shared" si="1"/>
        <v/>
      </c>
      <c r="C58" s="80" t="str">
        <f t="shared" si="2"/>
        <v/>
      </c>
      <c r="D58" s="80" t="str">
        <f t="shared" si="3"/>
        <v/>
      </c>
      <c r="E58" s="80" t="str">
        <f t="shared" si="4"/>
        <v/>
      </c>
      <c r="F58" s="80" t="str">
        <f t="shared" si="7"/>
        <v/>
      </c>
      <c r="G58" s="80" t="str">
        <f t="shared" si="7"/>
        <v/>
      </c>
      <c r="H58" s="80" t="str">
        <f t="shared" si="7"/>
        <v/>
      </c>
      <c r="I58" s="413"/>
      <c r="J58" s="414"/>
      <c r="K58" s="415"/>
      <c r="L58" s="415"/>
      <c r="M58" s="415"/>
      <c r="N58" s="415"/>
      <c r="O58" s="415"/>
      <c r="P58" s="415"/>
    </row>
    <row r="59" spans="1:16">
      <c r="A59" s="80" t="str">
        <f t="shared" si="0"/>
        <v/>
      </c>
      <c r="B59" s="80" t="str">
        <f t="shared" si="1"/>
        <v/>
      </c>
      <c r="C59" s="80" t="str">
        <f t="shared" si="2"/>
        <v/>
      </c>
      <c r="D59" s="80" t="str">
        <f t="shared" si="3"/>
        <v/>
      </c>
      <c r="E59" s="80" t="str">
        <f t="shared" si="4"/>
        <v/>
      </c>
      <c r="F59" s="80" t="str">
        <f t="shared" si="7"/>
        <v/>
      </c>
      <c r="G59" s="80" t="str">
        <f t="shared" si="7"/>
        <v/>
      </c>
      <c r="H59" s="80" t="str">
        <f t="shared" si="7"/>
        <v/>
      </c>
      <c r="I59" s="413"/>
      <c r="J59" s="414"/>
      <c r="K59" s="415"/>
      <c r="L59" s="415"/>
      <c r="M59" s="415"/>
      <c r="N59" s="415"/>
      <c r="O59" s="415"/>
      <c r="P59" s="415"/>
    </row>
    <row r="60" spans="1:16">
      <c r="A60" s="80" t="str">
        <f t="shared" si="0"/>
        <v/>
      </c>
      <c r="B60" s="80" t="str">
        <f t="shared" si="1"/>
        <v/>
      </c>
      <c r="C60" s="80" t="str">
        <f t="shared" si="2"/>
        <v/>
      </c>
      <c r="D60" s="80" t="str">
        <f t="shared" si="3"/>
        <v/>
      </c>
      <c r="E60" s="80" t="str">
        <f t="shared" si="4"/>
        <v/>
      </c>
      <c r="F60" s="80" t="str">
        <f t="shared" si="7"/>
        <v/>
      </c>
      <c r="G60" s="80" t="str">
        <f t="shared" si="7"/>
        <v/>
      </c>
      <c r="H60" s="80" t="str">
        <f t="shared" si="7"/>
        <v/>
      </c>
      <c r="I60" s="413"/>
      <c r="J60" s="414"/>
      <c r="K60" s="415"/>
      <c r="L60" s="415"/>
      <c r="M60" s="415"/>
      <c r="N60" s="415"/>
      <c r="O60" s="415"/>
      <c r="P60" s="415"/>
    </row>
    <row r="61" spans="1:16">
      <c r="A61" s="80" t="str">
        <f t="shared" si="0"/>
        <v/>
      </c>
      <c r="B61" s="80" t="str">
        <f t="shared" si="1"/>
        <v/>
      </c>
      <c r="C61" s="80" t="str">
        <f t="shared" si="2"/>
        <v/>
      </c>
      <c r="D61" s="80" t="str">
        <f t="shared" si="3"/>
        <v/>
      </c>
      <c r="E61" s="80" t="str">
        <f t="shared" si="4"/>
        <v/>
      </c>
      <c r="F61" s="80" t="str">
        <f t="shared" si="7"/>
        <v/>
      </c>
      <c r="G61" s="80" t="str">
        <f t="shared" si="7"/>
        <v/>
      </c>
      <c r="H61" s="80" t="str">
        <f t="shared" si="7"/>
        <v/>
      </c>
      <c r="I61" s="413"/>
      <c r="J61" s="414"/>
      <c r="K61" s="415"/>
      <c r="L61" s="415"/>
      <c r="M61" s="415"/>
      <c r="N61" s="415"/>
      <c r="O61" s="415"/>
      <c r="P61" s="415"/>
    </row>
    <row r="62" spans="1:16">
      <c r="A62" s="80" t="str">
        <f t="shared" si="0"/>
        <v/>
      </c>
      <c r="B62" s="80" t="str">
        <f t="shared" si="1"/>
        <v/>
      </c>
      <c r="C62" s="80" t="str">
        <f t="shared" si="2"/>
        <v/>
      </c>
      <c r="D62" s="80" t="str">
        <f t="shared" si="3"/>
        <v/>
      </c>
      <c r="E62" s="80" t="str">
        <f t="shared" si="4"/>
        <v/>
      </c>
      <c r="F62" s="80" t="str">
        <f t="shared" si="7"/>
        <v/>
      </c>
      <c r="G62" s="80" t="str">
        <f t="shared" si="7"/>
        <v/>
      </c>
      <c r="H62" s="80" t="str">
        <f t="shared" si="7"/>
        <v/>
      </c>
      <c r="I62" s="413"/>
      <c r="J62" s="414"/>
      <c r="K62" s="415"/>
      <c r="L62" s="415"/>
      <c r="M62" s="415"/>
      <c r="N62" s="415"/>
      <c r="O62" s="415"/>
      <c r="P62" s="415"/>
    </row>
    <row r="63" spans="1:16">
      <c r="A63" s="80" t="str">
        <f t="shared" si="0"/>
        <v/>
      </c>
      <c r="B63" s="80" t="str">
        <f t="shared" si="1"/>
        <v/>
      </c>
      <c r="C63" s="80" t="str">
        <f t="shared" si="2"/>
        <v/>
      </c>
      <c r="D63" s="80" t="str">
        <f t="shared" si="3"/>
        <v/>
      </c>
      <c r="E63" s="80" t="str">
        <f t="shared" si="4"/>
        <v/>
      </c>
      <c r="F63" s="80" t="str">
        <f t="shared" si="7"/>
        <v/>
      </c>
      <c r="G63" s="80" t="str">
        <f t="shared" si="7"/>
        <v/>
      </c>
      <c r="H63" s="80" t="str">
        <f t="shared" si="7"/>
        <v/>
      </c>
      <c r="I63" s="413"/>
      <c r="J63" s="414"/>
      <c r="K63" s="415"/>
      <c r="L63" s="415"/>
      <c r="M63" s="415"/>
      <c r="N63" s="415"/>
      <c r="O63" s="415"/>
      <c r="P63" s="415"/>
    </row>
    <row r="64" spans="1:16">
      <c r="A64" s="80" t="str">
        <f t="shared" si="0"/>
        <v/>
      </c>
      <c r="B64" s="80" t="str">
        <f t="shared" si="1"/>
        <v/>
      </c>
      <c r="C64" s="80" t="str">
        <f t="shared" si="2"/>
        <v/>
      </c>
      <c r="D64" s="80" t="str">
        <f t="shared" si="3"/>
        <v/>
      </c>
      <c r="E64" s="80" t="str">
        <f t="shared" si="4"/>
        <v/>
      </c>
      <c r="F64" s="80" t="str">
        <f t="shared" si="7"/>
        <v/>
      </c>
      <c r="G64" s="80" t="str">
        <f t="shared" si="7"/>
        <v/>
      </c>
      <c r="H64" s="80" t="str">
        <f t="shared" si="7"/>
        <v/>
      </c>
      <c r="I64" s="413"/>
      <c r="J64" s="414"/>
      <c r="K64" s="415"/>
      <c r="L64" s="415"/>
      <c r="M64" s="415"/>
      <c r="N64" s="415"/>
      <c r="O64" s="415"/>
      <c r="P64" s="415"/>
    </row>
    <row r="65" spans="1:16">
      <c r="A65" s="80" t="str">
        <f t="shared" si="0"/>
        <v/>
      </c>
      <c r="B65" s="80" t="str">
        <f t="shared" si="1"/>
        <v/>
      </c>
      <c r="C65" s="80" t="str">
        <f t="shared" si="2"/>
        <v/>
      </c>
      <c r="D65" s="80" t="str">
        <f t="shared" si="3"/>
        <v/>
      </c>
      <c r="E65" s="80" t="str">
        <f t="shared" si="4"/>
        <v/>
      </c>
      <c r="F65" s="80" t="str">
        <f t="shared" ref="F65:H84" si="8">IF(Cptes="","",LEFT(Cptes,7))</f>
        <v/>
      </c>
      <c r="G65" s="80" t="str">
        <f t="shared" si="8"/>
        <v/>
      </c>
      <c r="H65" s="80" t="str">
        <f t="shared" si="8"/>
        <v/>
      </c>
      <c r="I65" s="413"/>
      <c r="J65" s="414"/>
      <c r="K65" s="415"/>
      <c r="L65" s="415"/>
      <c r="M65" s="415"/>
      <c r="N65" s="415"/>
      <c r="O65" s="415"/>
      <c r="P65" s="415"/>
    </row>
    <row r="66" spans="1:16">
      <c r="A66" s="80" t="str">
        <f t="shared" si="0"/>
        <v/>
      </c>
      <c r="B66" s="80" t="str">
        <f t="shared" si="1"/>
        <v/>
      </c>
      <c r="C66" s="80" t="str">
        <f t="shared" si="2"/>
        <v/>
      </c>
      <c r="D66" s="80" t="str">
        <f t="shared" si="3"/>
        <v/>
      </c>
      <c r="E66" s="80" t="str">
        <f t="shared" si="4"/>
        <v/>
      </c>
      <c r="F66" s="80" t="str">
        <f t="shared" si="8"/>
        <v/>
      </c>
      <c r="G66" s="80" t="str">
        <f t="shared" si="8"/>
        <v/>
      </c>
      <c r="H66" s="80" t="str">
        <f t="shared" si="8"/>
        <v/>
      </c>
      <c r="I66" s="413"/>
      <c r="J66" s="414"/>
      <c r="K66" s="415"/>
      <c r="L66" s="415"/>
      <c r="M66" s="415"/>
      <c r="N66" s="415"/>
      <c r="O66" s="415"/>
      <c r="P66" s="415"/>
    </row>
    <row r="67" spans="1:16">
      <c r="A67" s="80" t="str">
        <f t="shared" si="0"/>
        <v/>
      </c>
      <c r="B67" s="80" t="str">
        <f t="shared" si="1"/>
        <v/>
      </c>
      <c r="C67" s="80" t="str">
        <f t="shared" si="2"/>
        <v/>
      </c>
      <c r="D67" s="80" t="str">
        <f t="shared" si="3"/>
        <v/>
      </c>
      <c r="E67" s="80" t="str">
        <f t="shared" si="4"/>
        <v/>
      </c>
      <c r="F67" s="80" t="str">
        <f t="shared" si="8"/>
        <v/>
      </c>
      <c r="G67" s="80" t="str">
        <f t="shared" si="8"/>
        <v/>
      </c>
      <c r="H67" s="80" t="str">
        <f t="shared" si="8"/>
        <v/>
      </c>
      <c r="I67" s="413"/>
      <c r="J67" s="414"/>
      <c r="K67" s="415"/>
      <c r="L67" s="415"/>
      <c r="M67" s="415"/>
      <c r="N67" s="415"/>
      <c r="O67" s="415"/>
      <c r="P67" s="415"/>
    </row>
    <row r="68" spans="1:16">
      <c r="A68" s="80" t="str">
        <f t="shared" si="0"/>
        <v/>
      </c>
      <c r="B68" s="80" t="str">
        <f t="shared" si="1"/>
        <v/>
      </c>
      <c r="C68" s="80" t="str">
        <f t="shared" si="2"/>
        <v/>
      </c>
      <c r="D68" s="80" t="str">
        <f t="shared" si="3"/>
        <v/>
      </c>
      <c r="E68" s="80" t="str">
        <f t="shared" si="4"/>
        <v/>
      </c>
      <c r="F68" s="80" t="str">
        <f t="shared" si="8"/>
        <v/>
      </c>
      <c r="G68" s="80" t="str">
        <f t="shared" si="8"/>
        <v/>
      </c>
      <c r="H68" s="80" t="str">
        <f t="shared" si="8"/>
        <v/>
      </c>
      <c r="I68" s="413"/>
      <c r="J68" s="414"/>
      <c r="K68" s="415"/>
      <c r="L68" s="415"/>
      <c r="M68" s="415"/>
      <c r="N68" s="415"/>
      <c r="O68" s="415"/>
      <c r="P68" s="415"/>
    </row>
    <row r="69" spans="1:16">
      <c r="A69" s="80" t="str">
        <f t="shared" ref="A69:A132" si="9">IF(Cptes="","",LEFT(Cptes,2))</f>
        <v/>
      </c>
      <c r="B69" s="80" t="str">
        <f t="shared" ref="B69:B132" si="10">IF(Cptes="","",LEFT(Cptes,3))</f>
        <v/>
      </c>
      <c r="C69" s="80" t="str">
        <f t="shared" ref="C69:C132" si="11">IF(Cptes="","",LEFT(Cptes,4))</f>
        <v/>
      </c>
      <c r="D69" s="80" t="str">
        <f t="shared" ref="D69:D132" si="12">IF(Cptes="","",LEFT(Cptes,5))</f>
        <v/>
      </c>
      <c r="E69" s="80" t="str">
        <f t="shared" ref="E69:E132" si="13">IF(Cptes="","",LEFT(Cptes,6))</f>
        <v/>
      </c>
      <c r="F69" s="80" t="str">
        <f t="shared" si="8"/>
        <v/>
      </c>
      <c r="G69" s="80" t="str">
        <f t="shared" si="8"/>
        <v/>
      </c>
      <c r="H69" s="80" t="str">
        <f t="shared" si="8"/>
        <v/>
      </c>
      <c r="I69" s="413"/>
      <c r="J69" s="414"/>
      <c r="K69" s="415"/>
      <c r="L69" s="415"/>
      <c r="M69" s="415"/>
      <c r="N69" s="415"/>
      <c r="O69" s="415"/>
      <c r="P69" s="415"/>
    </row>
    <row r="70" spans="1:16">
      <c r="A70" s="80" t="str">
        <f t="shared" si="9"/>
        <v/>
      </c>
      <c r="B70" s="80" t="str">
        <f t="shared" si="10"/>
        <v/>
      </c>
      <c r="C70" s="80" t="str">
        <f t="shared" si="11"/>
        <v/>
      </c>
      <c r="D70" s="80" t="str">
        <f t="shared" si="12"/>
        <v/>
      </c>
      <c r="E70" s="80" t="str">
        <f t="shared" si="13"/>
        <v/>
      </c>
      <c r="F70" s="80" t="str">
        <f t="shared" si="8"/>
        <v/>
      </c>
      <c r="G70" s="80" t="str">
        <f t="shared" si="8"/>
        <v/>
      </c>
      <c r="H70" s="80" t="str">
        <f t="shared" si="8"/>
        <v/>
      </c>
      <c r="I70" s="413"/>
      <c r="J70" s="414"/>
      <c r="K70" s="415"/>
      <c r="L70" s="415"/>
      <c r="M70" s="415"/>
      <c r="N70" s="415"/>
      <c r="O70" s="415"/>
      <c r="P70" s="415"/>
    </row>
    <row r="71" spans="1:16">
      <c r="A71" s="80" t="str">
        <f t="shared" si="9"/>
        <v/>
      </c>
      <c r="B71" s="80" t="str">
        <f t="shared" si="10"/>
        <v/>
      </c>
      <c r="C71" s="80" t="str">
        <f t="shared" si="11"/>
        <v/>
      </c>
      <c r="D71" s="80" t="str">
        <f t="shared" si="12"/>
        <v/>
      </c>
      <c r="E71" s="80" t="str">
        <f t="shared" si="13"/>
        <v/>
      </c>
      <c r="F71" s="80" t="str">
        <f t="shared" si="8"/>
        <v/>
      </c>
      <c r="G71" s="80" t="str">
        <f t="shared" si="8"/>
        <v/>
      </c>
      <c r="H71" s="80" t="str">
        <f t="shared" si="8"/>
        <v/>
      </c>
      <c r="I71" s="413"/>
      <c r="J71" s="414"/>
      <c r="K71" s="415"/>
      <c r="L71" s="415"/>
      <c r="M71" s="415"/>
      <c r="N71" s="415"/>
      <c r="O71" s="415"/>
      <c r="P71" s="415"/>
    </row>
    <row r="72" spans="1:16">
      <c r="A72" s="80" t="str">
        <f t="shared" si="9"/>
        <v/>
      </c>
      <c r="B72" s="80" t="str">
        <f t="shared" si="10"/>
        <v/>
      </c>
      <c r="C72" s="80" t="str">
        <f t="shared" si="11"/>
        <v/>
      </c>
      <c r="D72" s="80" t="str">
        <f t="shared" si="12"/>
        <v/>
      </c>
      <c r="E72" s="80" t="str">
        <f t="shared" si="13"/>
        <v/>
      </c>
      <c r="F72" s="80" t="str">
        <f t="shared" si="8"/>
        <v/>
      </c>
      <c r="G72" s="80" t="str">
        <f t="shared" si="8"/>
        <v/>
      </c>
      <c r="H72" s="80" t="str">
        <f t="shared" si="8"/>
        <v/>
      </c>
      <c r="I72" s="413"/>
      <c r="J72" s="414"/>
      <c r="K72" s="415"/>
      <c r="L72" s="415"/>
      <c r="M72" s="415"/>
      <c r="N72" s="415"/>
      <c r="O72" s="415"/>
      <c r="P72" s="415"/>
    </row>
    <row r="73" spans="1:16">
      <c r="A73" s="80" t="str">
        <f t="shared" si="9"/>
        <v/>
      </c>
      <c r="B73" s="80" t="str">
        <f t="shared" si="10"/>
        <v/>
      </c>
      <c r="C73" s="80" t="str">
        <f t="shared" si="11"/>
        <v/>
      </c>
      <c r="D73" s="80" t="str">
        <f t="shared" si="12"/>
        <v/>
      </c>
      <c r="E73" s="80" t="str">
        <f t="shared" si="13"/>
        <v/>
      </c>
      <c r="F73" s="80" t="str">
        <f t="shared" si="8"/>
        <v/>
      </c>
      <c r="G73" s="80" t="str">
        <f t="shared" si="8"/>
        <v/>
      </c>
      <c r="H73" s="80" t="str">
        <f t="shared" si="8"/>
        <v/>
      </c>
      <c r="I73" s="413"/>
      <c r="J73" s="414"/>
      <c r="K73" s="415"/>
      <c r="L73" s="415"/>
      <c r="M73" s="415"/>
      <c r="N73" s="415"/>
      <c r="O73" s="415"/>
      <c r="P73" s="415"/>
    </row>
    <row r="74" spans="1:16">
      <c r="A74" s="80" t="str">
        <f t="shared" si="9"/>
        <v/>
      </c>
      <c r="B74" s="80" t="str">
        <f t="shared" si="10"/>
        <v/>
      </c>
      <c r="C74" s="80" t="str">
        <f t="shared" si="11"/>
        <v/>
      </c>
      <c r="D74" s="80" t="str">
        <f t="shared" si="12"/>
        <v/>
      </c>
      <c r="E74" s="80" t="str">
        <f t="shared" si="13"/>
        <v/>
      </c>
      <c r="F74" s="80" t="str">
        <f t="shared" si="8"/>
        <v/>
      </c>
      <c r="G74" s="80" t="str">
        <f t="shared" si="8"/>
        <v/>
      </c>
      <c r="H74" s="80" t="str">
        <f t="shared" si="8"/>
        <v/>
      </c>
      <c r="I74" s="413"/>
      <c r="J74" s="414"/>
      <c r="K74" s="415"/>
      <c r="L74" s="415"/>
      <c r="M74" s="415"/>
      <c r="N74" s="415"/>
      <c r="O74" s="415"/>
      <c r="P74" s="415"/>
    </row>
    <row r="75" spans="1:16">
      <c r="A75" s="80" t="str">
        <f t="shared" si="9"/>
        <v/>
      </c>
      <c r="B75" s="80" t="str">
        <f t="shared" si="10"/>
        <v/>
      </c>
      <c r="C75" s="80" t="str">
        <f t="shared" si="11"/>
        <v/>
      </c>
      <c r="D75" s="80" t="str">
        <f t="shared" si="12"/>
        <v/>
      </c>
      <c r="E75" s="80" t="str">
        <f t="shared" si="13"/>
        <v/>
      </c>
      <c r="F75" s="80" t="str">
        <f t="shared" si="8"/>
        <v/>
      </c>
      <c r="G75" s="80" t="str">
        <f t="shared" si="8"/>
        <v/>
      </c>
      <c r="H75" s="80" t="str">
        <f t="shared" si="8"/>
        <v/>
      </c>
      <c r="I75" s="413"/>
      <c r="J75" s="414"/>
      <c r="K75" s="415"/>
      <c r="L75" s="415"/>
      <c r="M75" s="415"/>
      <c r="N75" s="415"/>
      <c r="O75" s="415"/>
      <c r="P75" s="415"/>
    </row>
    <row r="76" spans="1:16">
      <c r="A76" s="80" t="str">
        <f t="shared" si="9"/>
        <v/>
      </c>
      <c r="B76" s="80" t="str">
        <f t="shared" si="10"/>
        <v/>
      </c>
      <c r="C76" s="80" t="str">
        <f t="shared" si="11"/>
        <v/>
      </c>
      <c r="D76" s="80" t="str">
        <f t="shared" si="12"/>
        <v/>
      </c>
      <c r="E76" s="80" t="str">
        <f t="shared" si="13"/>
        <v/>
      </c>
      <c r="F76" s="80" t="str">
        <f t="shared" si="8"/>
        <v/>
      </c>
      <c r="G76" s="80" t="str">
        <f t="shared" si="8"/>
        <v/>
      </c>
      <c r="H76" s="80" t="str">
        <f t="shared" si="8"/>
        <v/>
      </c>
      <c r="I76" s="413"/>
      <c r="J76" s="414"/>
      <c r="K76" s="415"/>
      <c r="L76" s="415"/>
      <c r="M76" s="415"/>
      <c r="N76" s="415"/>
      <c r="O76" s="415"/>
      <c r="P76" s="415"/>
    </row>
    <row r="77" spans="1:16">
      <c r="A77" s="80" t="str">
        <f t="shared" si="9"/>
        <v/>
      </c>
      <c r="B77" s="80" t="str">
        <f t="shared" si="10"/>
        <v/>
      </c>
      <c r="C77" s="80" t="str">
        <f t="shared" si="11"/>
        <v/>
      </c>
      <c r="D77" s="80" t="str">
        <f t="shared" si="12"/>
        <v/>
      </c>
      <c r="E77" s="80" t="str">
        <f t="shared" si="13"/>
        <v/>
      </c>
      <c r="F77" s="80" t="str">
        <f t="shared" si="8"/>
        <v/>
      </c>
      <c r="G77" s="80" t="str">
        <f t="shared" si="8"/>
        <v/>
      </c>
      <c r="H77" s="80" t="str">
        <f t="shared" si="8"/>
        <v/>
      </c>
      <c r="I77" s="413"/>
      <c r="J77" s="414"/>
      <c r="K77" s="415"/>
      <c r="L77" s="415"/>
      <c r="M77" s="415"/>
      <c r="N77" s="415"/>
      <c r="O77" s="415"/>
      <c r="P77" s="415"/>
    </row>
    <row r="78" spans="1:16">
      <c r="A78" s="80" t="str">
        <f t="shared" si="9"/>
        <v/>
      </c>
      <c r="B78" s="80" t="str">
        <f t="shared" si="10"/>
        <v/>
      </c>
      <c r="C78" s="80" t="str">
        <f t="shared" si="11"/>
        <v/>
      </c>
      <c r="D78" s="80" t="str">
        <f t="shared" si="12"/>
        <v/>
      </c>
      <c r="E78" s="80" t="str">
        <f t="shared" si="13"/>
        <v/>
      </c>
      <c r="F78" s="80" t="str">
        <f t="shared" si="8"/>
        <v/>
      </c>
      <c r="G78" s="80" t="str">
        <f t="shared" si="8"/>
        <v/>
      </c>
      <c r="H78" s="80" t="str">
        <f t="shared" si="8"/>
        <v/>
      </c>
      <c r="I78" s="413"/>
      <c r="J78" s="414"/>
      <c r="K78" s="415"/>
      <c r="L78" s="415"/>
      <c r="M78" s="415"/>
      <c r="N78" s="415"/>
      <c r="O78" s="415"/>
      <c r="P78" s="415"/>
    </row>
    <row r="79" spans="1:16">
      <c r="A79" s="80" t="str">
        <f t="shared" si="9"/>
        <v/>
      </c>
      <c r="B79" s="80" t="str">
        <f t="shared" si="10"/>
        <v/>
      </c>
      <c r="C79" s="80" t="str">
        <f t="shared" si="11"/>
        <v/>
      </c>
      <c r="D79" s="80" t="str">
        <f t="shared" si="12"/>
        <v/>
      </c>
      <c r="E79" s="80" t="str">
        <f t="shared" si="13"/>
        <v/>
      </c>
      <c r="F79" s="80" t="str">
        <f t="shared" si="8"/>
        <v/>
      </c>
      <c r="G79" s="80" t="str">
        <f t="shared" si="8"/>
        <v/>
      </c>
      <c r="H79" s="80" t="str">
        <f t="shared" si="8"/>
        <v/>
      </c>
      <c r="I79" s="413"/>
      <c r="J79" s="414"/>
      <c r="K79" s="415"/>
      <c r="L79" s="415"/>
      <c r="M79" s="415"/>
      <c r="N79" s="415"/>
      <c r="O79" s="415"/>
      <c r="P79" s="415"/>
    </row>
    <row r="80" spans="1:16">
      <c r="A80" s="80" t="str">
        <f t="shared" si="9"/>
        <v/>
      </c>
      <c r="B80" s="80" t="str">
        <f t="shared" si="10"/>
        <v/>
      </c>
      <c r="C80" s="80" t="str">
        <f t="shared" si="11"/>
        <v/>
      </c>
      <c r="D80" s="80" t="str">
        <f t="shared" si="12"/>
        <v/>
      </c>
      <c r="E80" s="80" t="str">
        <f t="shared" si="13"/>
        <v/>
      </c>
      <c r="F80" s="80" t="str">
        <f t="shared" si="8"/>
        <v/>
      </c>
      <c r="G80" s="80" t="str">
        <f t="shared" si="8"/>
        <v/>
      </c>
      <c r="H80" s="80" t="str">
        <f t="shared" si="8"/>
        <v/>
      </c>
      <c r="I80" s="413"/>
      <c r="J80" s="414"/>
      <c r="K80" s="415"/>
      <c r="L80" s="415"/>
      <c r="M80" s="415"/>
      <c r="N80" s="415"/>
      <c r="O80" s="415"/>
      <c r="P80" s="415"/>
    </row>
    <row r="81" spans="1:16">
      <c r="A81" s="80" t="str">
        <f t="shared" si="9"/>
        <v/>
      </c>
      <c r="B81" s="80" t="str">
        <f t="shared" si="10"/>
        <v/>
      </c>
      <c r="C81" s="80" t="str">
        <f t="shared" si="11"/>
        <v/>
      </c>
      <c r="D81" s="80" t="str">
        <f t="shared" si="12"/>
        <v/>
      </c>
      <c r="E81" s="80" t="str">
        <f t="shared" si="13"/>
        <v/>
      </c>
      <c r="F81" s="80" t="str">
        <f t="shared" si="8"/>
        <v/>
      </c>
      <c r="G81" s="80" t="str">
        <f t="shared" si="8"/>
        <v/>
      </c>
      <c r="H81" s="80" t="str">
        <f t="shared" si="8"/>
        <v/>
      </c>
      <c r="I81" s="413"/>
      <c r="J81" s="414"/>
      <c r="K81" s="415"/>
      <c r="L81" s="415"/>
      <c r="M81" s="415"/>
      <c r="N81" s="415"/>
      <c r="O81" s="415"/>
      <c r="P81" s="415"/>
    </row>
    <row r="82" spans="1:16">
      <c r="A82" s="80" t="str">
        <f t="shared" si="9"/>
        <v/>
      </c>
      <c r="B82" s="80" t="str">
        <f t="shared" si="10"/>
        <v/>
      </c>
      <c r="C82" s="80" t="str">
        <f t="shared" si="11"/>
        <v/>
      </c>
      <c r="D82" s="80" t="str">
        <f t="shared" si="12"/>
        <v/>
      </c>
      <c r="E82" s="80" t="str">
        <f t="shared" si="13"/>
        <v/>
      </c>
      <c r="F82" s="80" t="str">
        <f t="shared" si="8"/>
        <v/>
      </c>
      <c r="G82" s="80" t="str">
        <f t="shared" si="8"/>
        <v/>
      </c>
      <c r="H82" s="80" t="str">
        <f t="shared" si="8"/>
        <v/>
      </c>
      <c r="I82" s="413"/>
      <c r="J82" s="414"/>
      <c r="K82" s="415"/>
      <c r="L82" s="415"/>
      <c r="M82" s="415"/>
      <c r="N82" s="415"/>
      <c r="O82" s="415"/>
      <c r="P82" s="415"/>
    </row>
    <row r="83" spans="1:16">
      <c r="A83" s="80" t="str">
        <f t="shared" si="9"/>
        <v/>
      </c>
      <c r="B83" s="80" t="str">
        <f t="shared" si="10"/>
        <v/>
      </c>
      <c r="C83" s="80" t="str">
        <f t="shared" si="11"/>
        <v/>
      </c>
      <c r="D83" s="80" t="str">
        <f t="shared" si="12"/>
        <v/>
      </c>
      <c r="E83" s="80" t="str">
        <f t="shared" si="13"/>
        <v/>
      </c>
      <c r="F83" s="80" t="str">
        <f t="shared" si="8"/>
        <v/>
      </c>
      <c r="G83" s="80" t="str">
        <f t="shared" si="8"/>
        <v/>
      </c>
      <c r="H83" s="80" t="str">
        <f t="shared" si="8"/>
        <v/>
      </c>
      <c r="I83" s="413"/>
      <c r="J83" s="414"/>
      <c r="K83" s="415"/>
      <c r="L83" s="415"/>
      <c r="M83" s="415"/>
      <c r="N83" s="415"/>
      <c r="O83" s="415"/>
      <c r="P83" s="415"/>
    </row>
    <row r="84" spans="1:16">
      <c r="A84" s="80" t="str">
        <f t="shared" si="9"/>
        <v/>
      </c>
      <c r="B84" s="80" t="str">
        <f t="shared" si="10"/>
        <v/>
      </c>
      <c r="C84" s="80" t="str">
        <f t="shared" si="11"/>
        <v/>
      </c>
      <c r="D84" s="80" t="str">
        <f t="shared" si="12"/>
        <v/>
      </c>
      <c r="E84" s="80" t="str">
        <f t="shared" si="13"/>
        <v/>
      </c>
      <c r="F84" s="80" t="str">
        <f t="shared" si="8"/>
        <v/>
      </c>
      <c r="G84" s="80" t="str">
        <f t="shared" si="8"/>
        <v/>
      </c>
      <c r="H84" s="80" t="str">
        <f t="shared" si="8"/>
        <v/>
      </c>
      <c r="I84" s="413"/>
      <c r="J84" s="414"/>
      <c r="K84" s="415"/>
      <c r="L84" s="415"/>
      <c r="M84" s="415"/>
      <c r="N84" s="415"/>
      <c r="O84" s="415"/>
      <c r="P84" s="415"/>
    </row>
    <row r="85" spans="1:16">
      <c r="A85" s="80" t="str">
        <f t="shared" si="9"/>
        <v/>
      </c>
      <c r="B85" s="80" t="str">
        <f t="shared" si="10"/>
        <v/>
      </c>
      <c r="C85" s="80" t="str">
        <f t="shared" si="11"/>
        <v/>
      </c>
      <c r="D85" s="80" t="str">
        <f t="shared" si="12"/>
        <v/>
      </c>
      <c r="E85" s="80" t="str">
        <f t="shared" si="13"/>
        <v/>
      </c>
      <c r="F85" s="80" t="str">
        <f t="shared" ref="F85:H104" si="14">IF(Cptes="","",LEFT(Cptes,7))</f>
        <v/>
      </c>
      <c r="G85" s="80" t="str">
        <f t="shared" si="14"/>
        <v/>
      </c>
      <c r="H85" s="80" t="str">
        <f t="shared" si="14"/>
        <v/>
      </c>
      <c r="I85" s="413"/>
      <c r="J85" s="414"/>
      <c r="K85" s="415"/>
      <c r="L85" s="415"/>
      <c r="M85" s="415"/>
      <c r="N85" s="415"/>
      <c r="O85" s="415"/>
      <c r="P85" s="415"/>
    </row>
    <row r="86" spans="1:16">
      <c r="A86" s="80" t="str">
        <f t="shared" si="9"/>
        <v/>
      </c>
      <c r="B86" s="80" t="str">
        <f t="shared" si="10"/>
        <v/>
      </c>
      <c r="C86" s="80" t="str">
        <f t="shared" si="11"/>
        <v/>
      </c>
      <c r="D86" s="80" t="str">
        <f t="shared" si="12"/>
        <v/>
      </c>
      <c r="E86" s="80" t="str">
        <f t="shared" si="13"/>
        <v/>
      </c>
      <c r="F86" s="80" t="str">
        <f t="shared" si="14"/>
        <v/>
      </c>
      <c r="G86" s="80" t="str">
        <f t="shared" si="14"/>
        <v/>
      </c>
      <c r="H86" s="80" t="str">
        <f t="shared" si="14"/>
        <v/>
      </c>
      <c r="I86" s="413"/>
      <c r="J86" s="414"/>
      <c r="K86" s="415"/>
      <c r="L86" s="415"/>
      <c r="M86" s="415"/>
      <c r="N86" s="415"/>
      <c r="O86" s="415"/>
      <c r="P86" s="415"/>
    </row>
    <row r="87" spans="1:16">
      <c r="A87" s="80" t="str">
        <f t="shared" si="9"/>
        <v/>
      </c>
      <c r="B87" s="80" t="str">
        <f t="shared" si="10"/>
        <v/>
      </c>
      <c r="C87" s="80" t="str">
        <f t="shared" si="11"/>
        <v/>
      </c>
      <c r="D87" s="80" t="str">
        <f t="shared" si="12"/>
        <v/>
      </c>
      <c r="E87" s="80" t="str">
        <f t="shared" si="13"/>
        <v/>
      </c>
      <c r="F87" s="80" t="str">
        <f t="shared" si="14"/>
        <v/>
      </c>
      <c r="G87" s="80" t="str">
        <f t="shared" si="14"/>
        <v/>
      </c>
      <c r="H87" s="80" t="str">
        <f t="shared" si="14"/>
        <v/>
      </c>
      <c r="I87" s="413"/>
      <c r="J87" s="414"/>
      <c r="K87" s="415"/>
      <c r="L87" s="415"/>
      <c r="M87" s="415"/>
      <c r="N87" s="415"/>
      <c r="O87" s="415"/>
      <c r="P87" s="415"/>
    </row>
    <row r="88" spans="1:16">
      <c r="A88" s="80" t="str">
        <f t="shared" si="9"/>
        <v/>
      </c>
      <c r="B88" s="80" t="str">
        <f t="shared" si="10"/>
        <v/>
      </c>
      <c r="C88" s="80" t="str">
        <f t="shared" si="11"/>
        <v/>
      </c>
      <c r="D88" s="80" t="str">
        <f t="shared" si="12"/>
        <v/>
      </c>
      <c r="E88" s="80" t="str">
        <f t="shared" si="13"/>
        <v/>
      </c>
      <c r="F88" s="80" t="str">
        <f t="shared" si="14"/>
        <v/>
      </c>
      <c r="G88" s="80" t="str">
        <f t="shared" si="14"/>
        <v/>
      </c>
      <c r="H88" s="80" t="str">
        <f t="shared" si="14"/>
        <v/>
      </c>
      <c r="I88" s="413"/>
      <c r="J88" s="414"/>
      <c r="K88" s="415"/>
      <c r="L88" s="415"/>
      <c r="M88" s="415"/>
      <c r="N88" s="415"/>
      <c r="O88" s="415"/>
      <c r="P88" s="415"/>
    </row>
    <row r="89" spans="1:16">
      <c r="A89" s="80" t="str">
        <f t="shared" si="9"/>
        <v/>
      </c>
      <c r="B89" s="80" t="str">
        <f t="shared" si="10"/>
        <v/>
      </c>
      <c r="C89" s="80" t="str">
        <f t="shared" si="11"/>
        <v/>
      </c>
      <c r="D89" s="80" t="str">
        <f t="shared" si="12"/>
        <v/>
      </c>
      <c r="E89" s="80" t="str">
        <f t="shared" si="13"/>
        <v/>
      </c>
      <c r="F89" s="80" t="str">
        <f t="shared" si="14"/>
        <v/>
      </c>
      <c r="G89" s="80" t="str">
        <f t="shared" si="14"/>
        <v/>
      </c>
      <c r="H89" s="80" t="str">
        <f t="shared" si="14"/>
        <v/>
      </c>
      <c r="I89" s="413"/>
      <c r="J89" s="414"/>
      <c r="K89" s="415"/>
      <c r="L89" s="415"/>
      <c r="M89" s="415"/>
      <c r="N89" s="415"/>
      <c r="O89" s="415"/>
      <c r="P89" s="415"/>
    </row>
    <row r="90" spans="1:16">
      <c r="A90" s="80" t="str">
        <f t="shared" si="9"/>
        <v/>
      </c>
      <c r="B90" s="80" t="str">
        <f t="shared" si="10"/>
        <v/>
      </c>
      <c r="C90" s="80" t="str">
        <f t="shared" si="11"/>
        <v/>
      </c>
      <c r="D90" s="80" t="str">
        <f t="shared" si="12"/>
        <v/>
      </c>
      <c r="E90" s="80" t="str">
        <f t="shared" si="13"/>
        <v/>
      </c>
      <c r="F90" s="80" t="str">
        <f t="shared" si="14"/>
        <v/>
      </c>
      <c r="G90" s="80" t="str">
        <f t="shared" si="14"/>
        <v/>
      </c>
      <c r="H90" s="80" t="str">
        <f t="shared" si="14"/>
        <v/>
      </c>
      <c r="I90" s="413"/>
      <c r="J90" s="414"/>
      <c r="K90" s="415"/>
      <c r="L90" s="415"/>
      <c r="M90" s="415"/>
      <c r="N90" s="415"/>
      <c r="O90" s="415"/>
      <c r="P90" s="415"/>
    </row>
    <row r="91" spans="1:16">
      <c r="A91" s="80" t="str">
        <f t="shared" si="9"/>
        <v/>
      </c>
      <c r="B91" s="80" t="str">
        <f t="shared" si="10"/>
        <v/>
      </c>
      <c r="C91" s="80" t="str">
        <f t="shared" si="11"/>
        <v/>
      </c>
      <c r="D91" s="80" t="str">
        <f t="shared" si="12"/>
        <v/>
      </c>
      <c r="E91" s="80" t="str">
        <f t="shared" si="13"/>
        <v/>
      </c>
      <c r="F91" s="80" t="str">
        <f t="shared" si="14"/>
        <v/>
      </c>
      <c r="G91" s="80" t="str">
        <f t="shared" si="14"/>
        <v/>
      </c>
      <c r="H91" s="80" t="str">
        <f t="shared" si="14"/>
        <v/>
      </c>
      <c r="I91" s="413"/>
      <c r="J91" s="414"/>
      <c r="K91" s="415"/>
      <c r="L91" s="415"/>
      <c r="M91" s="415"/>
      <c r="N91" s="415"/>
      <c r="O91" s="415"/>
      <c r="P91" s="415"/>
    </row>
    <row r="92" spans="1:16">
      <c r="A92" s="80" t="str">
        <f t="shared" si="9"/>
        <v/>
      </c>
      <c r="B92" s="80" t="str">
        <f t="shared" si="10"/>
        <v/>
      </c>
      <c r="C92" s="80" t="str">
        <f t="shared" si="11"/>
        <v/>
      </c>
      <c r="D92" s="80" t="str">
        <f t="shared" si="12"/>
        <v/>
      </c>
      <c r="E92" s="80" t="str">
        <f t="shared" si="13"/>
        <v/>
      </c>
      <c r="F92" s="80" t="str">
        <f t="shared" si="14"/>
        <v/>
      </c>
      <c r="G92" s="80" t="str">
        <f t="shared" si="14"/>
        <v/>
      </c>
      <c r="H92" s="80" t="str">
        <f t="shared" si="14"/>
        <v/>
      </c>
      <c r="I92" s="413"/>
      <c r="J92" s="414"/>
      <c r="K92" s="415"/>
      <c r="L92" s="415"/>
      <c r="M92" s="415"/>
      <c r="N92" s="415"/>
      <c r="O92" s="415"/>
      <c r="P92" s="415"/>
    </row>
    <row r="93" spans="1:16">
      <c r="A93" s="80" t="str">
        <f t="shared" si="9"/>
        <v/>
      </c>
      <c r="B93" s="80" t="str">
        <f t="shared" si="10"/>
        <v/>
      </c>
      <c r="C93" s="80" t="str">
        <f t="shared" si="11"/>
        <v/>
      </c>
      <c r="D93" s="80" t="str">
        <f t="shared" si="12"/>
        <v/>
      </c>
      <c r="E93" s="80" t="str">
        <f t="shared" si="13"/>
        <v/>
      </c>
      <c r="F93" s="80" t="str">
        <f t="shared" si="14"/>
        <v/>
      </c>
      <c r="G93" s="80" t="str">
        <f t="shared" si="14"/>
        <v/>
      </c>
      <c r="H93" s="80" t="str">
        <f t="shared" si="14"/>
        <v/>
      </c>
      <c r="I93" s="413"/>
      <c r="J93" s="414"/>
      <c r="K93" s="415"/>
      <c r="L93" s="415"/>
      <c r="M93" s="415"/>
      <c r="N93" s="415"/>
      <c r="O93" s="415"/>
      <c r="P93" s="415"/>
    </row>
    <row r="94" spans="1:16">
      <c r="A94" s="80" t="str">
        <f t="shared" si="9"/>
        <v/>
      </c>
      <c r="B94" s="80" t="str">
        <f t="shared" si="10"/>
        <v/>
      </c>
      <c r="C94" s="80" t="str">
        <f t="shared" si="11"/>
        <v/>
      </c>
      <c r="D94" s="80" t="str">
        <f t="shared" si="12"/>
        <v/>
      </c>
      <c r="E94" s="80" t="str">
        <f t="shared" si="13"/>
        <v/>
      </c>
      <c r="F94" s="80" t="str">
        <f t="shared" si="14"/>
        <v/>
      </c>
      <c r="G94" s="80" t="str">
        <f t="shared" si="14"/>
        <v/>
      </c>
      <c r="H94" s="80" t="str">
        <f t="shared" si="14"/>
        <v/>
      </c>
      <c r="I94" s="413"/>
      <c r="J94" s="414"/>
      <c r="K94" s="415"/>
      <c r="L94" s="415"/>
      <c r="M94" s="415"/>
      <c r="N94" s="415"/>
      <c r="O94" s="415"/>
      <c r="P94" s="415"/>
    </row>
    <row r="95" spans="1:16">
      <c r="A95" s="80" t="str">
        <f t="shared" si="9"/>
        <v/>
      </c>
      <c r="B95" s="80" t="str">
        <f t="shared" si="10"/>
        <v/>
      </c>
      <c r="C95" s="80" t="str">
        <f t="shared" si="11"/>
        <v/>
      </c>
      <c r="D95" s="80" t="str">
        <f t="shared" si="12"/>
        <v/>
      </c>
      <c r="E95" s="80" t="str">
        <f t="shared" si="13"/>
        <v/>
      </c>
      <c r="F95" s="80" t="str">
        <f t="shared" si="14"/>
        <v/>
      </c>
      <c r="G95" s="80" t="str">
        <f t="shared" si="14"/>
        <v/>
      </c>
      <c r="H95" s="80" t="str">
        <f t="shared" si="14"/>
        <v/>
      </c>
      <c r="I95" s="413"/>
      <c r="J95" s="414"/>
      <c r="K95" s="415"/>
      <c r="L95" s="415"/>
      <c r="M95" s="415"/>
      <c r="N95" s="415"/>
      <c r="O95" s="415"/>
      <c r="P95" s="415"/>
    </row>
    <row r="96" spans="1:16">
      <c r="A96" s="80" t="str">
        <f t="shared" si="9"/>
        <v/>
      </c>
      <c r="B96" s="80" t="str">
        <f t="shared" si="10"/>
        <v/>
      </c>
      <c r="C96" s="80" t="str">
        <f t="shared" si="11"/>
        <v/>
      </c>
      <c r="D96" s="80" t="str">
        <f t="shared" si="12"/>
        <v/>
      </c>
      <c r="E96" s="80" t="str">
        <f t="shared" si="13"/>
        <v/>
      </c>
      <c r="F96" s="80" t="str">
        <f t="shared" si="14"/>
        <v/>
      </c>
      <c r="G96" s="80" t="str">
        <f t="shared" si="14"/>
        <v/>
      </c>
      <c r="H96" s="80" t="str">
        <f t="shared" si="14"/>
        <v/>
      </c>
      <c r="I96" s="413"/>
      <c r="J96" s="414"/>
      <c r="K96" s="415"/>
      <c r="L96" s="415"/>
      <c r="M96" s="415"/>
      <c r="N96" s="415"/>
      <c r="O96" s="415"/>
      <c r="P96" s="415"/>
    </row>
    <row r="97" spans="1:16">
      <c r="A97" s="80" t="str">
        <f t="shared" si="9"/>
        <v/>
      </c>
      <c r="B97" s="80" t="str">
        <f t="shared" si="10"/>
        <v/>
      </c>
      <c r="C97" s="80" t="str">
        <f t="shared" si="11"/>
        <v/>
      </c>
      <c r="D97" s="80" t="str">
        <f t="shared" si="12"/>
        <v/>
      </c>
      <c r="E97" s="80" t="str">
        <f t="shared" si="13"/>
        <v/>
      </c>
      <c r="F97" s="80" t="str">
        <f t="shared" si="14"/>
        <v/>
      </c>
      <c r="G97" s="80" t="str">
        <f t="shared" si="14"/>
        <v/>
      </c>
      <c r="H97" s="80" t="str">
        <f t="shared" si="14"/>
        <v/>
      </c>
      <c r="I97" s="413"/>
      <c r="J97" s="414"/>
      <c r="K97" s="415"/>
      <c r="L97" s="415"/>
      <c r="M97" s="415"/>
      <c r="N97" s="415"/>
      <c r="O97" s="415"/>
      <c r="P97" s="415"/>
    </row>
    <row r="98" spans="1:16">
      <c r="A98" s="80" t="str">
        <f t="shared" si="9"/>
        <v/>
      </c>
      <c r="B98" s="80" t="str">
        <f t="shared" si="10"/>
        <v/>
      </c>
      <c r="C98" s="80" t="str">
        <f t="shared" si="11"/>
        <v/>
      </c>
      <c r="D98" s="80" t="str">
        <f t="shared" si="12"/>
        <v/>
      </c>
      <c r="E98" s="80" t="str">
        <f t="shared" si="13"/>
        <v/>
      </c>
      <c r="F98" s="80" t="str">
        <f t="shared" si="14"/>
        <v/>
      </c>
      <c r="G98" s="80" t="str">
        <f t="shared" si="14"/>
        <v/>
      </c>
      <c r="H98" s="80" t="str">
        <f t="shared" si="14"/>
        <v/>
      </c>
      <c r="I98" s="413"/>
      <c r="J98" s="414"/>
      <c r="K98" s="415"/>
      <c r="L98" s="415"/>
      <c r="M98" s="415"/>
      <c r="N98" s="415"/>
      <c r="O98" s="415"/>
      <c r="P98" s="415"/>
    </row>
    <row r="99" spans="1:16">
      <c r="A99" s="80" t="str">
        <f t="shared" si="9"/>
        <v/>
      </c>
      <c r="B99" s="80" t="str">
        <f t="shared" si="10"/>
        <v/>
      </c>
      <c r="C99" s="80" t="str">
        <f t="shared" si="11"/>
        <v/>
      </c>
      <c r="D99" s="80" t="str">
        <f t="shared" si="12"/>
        <v/>
      </c>
      <c r="E99" s="80" t="str">
        <f t="shared" si="13"/>
        <v/>
      </c>
      <c r="F99" s="80" t="str">
        <f t="shared" si="14"/>
        <v/>
      </c>
      <c r="G99" s="80" t="str">
        <f t="shared" si="14"/>
        <v/>
      </c>
      <c r="H99" s="80" t="str">
        <f t="shared" si="14"/>
        <v/>
      </c>
      <c r="I99" s="413"/>
      <c r="J99" s="414"/>
      <c r="K99" s="415"/>
      <c r="L99" s="415"/>
      <c r="M99" s="415"/>
      <c r="N99" s="415"/>
      <c r="O99" s="415"/>
      <c r="P99" s="415"/>
    </row>
    <row r="100" spans="1:16">
      <c r="A100" s="80" t="str">
        <f t="shared" si="9"/>
        <v/>
      </c>
      <c r="B100" s="80" t="str">
        <f t="shared" si="10"/>
        <v/>
      </c>
      <c r="C100" s="80" t="str">
        <f t="shared" si="11"/>
        <v/>
      </c>
      <c r="D100" s="80" t="str">
        <f t="shared" si="12"/>
        <v/>
      </c>
      <c r="E100" s="80" t="str">
        <f t="shared" si="13"/>
        <v/>
      </c>
      <c r="F100" s="80" t="str">
        <f t="shared" si="14"/>
        <v/>
      </c>
      <c r="G100" s="80" t="str">
        <f t="shared" si="14"/>
        <v/>
      </c>
      <c r="H100" s="80" t="str">
        <f t="shared" si="14"/>
        <v/>
      </c>
      <c r="I100" s="413"/>
      <c r="J100" s="414"/>
      <c r="K100" s="415"/>
      <c r="L100" s="415"/>
      <c r="M100" s="415"/>
      <c r="N100" s="415"/>
      <c r="O100" s="415"/>
      <c r="P100" s="415"/>
    </row>
    <row r="101" spans="1:16">
      <c r="A101" s="80" t="str">
        <f t="shared" si="9"/>
        <v/>
      </c>
      <c r="B101" s="80" t="str">
        <f t="shared" si="10"/>
        <v/>
      </c>
      <c r="C101" s="80" t="str">
        <f t="shared" si="11"/>
        <v/>
      </c>
      <c r="D101" s="80" t="str">
        <f t="shared" si="12"/>
        <v/>
      </c>
      <c r="E101" s="80" t="str">
        <f t="shared" si="13"/>
        <v/>
      </c>
      <c r="F101" s="80" t="str">
        <f t="shared" si="14"/>
        <v/>
      </c>
      <c r="G101" s="80" t="str">
        <f t="shared" si="14"/>
        <v/>
      </c>
      <c r="H101" s="80" t="str">
        <f t="shared" si="14"/>
        <v/>
      </c>
      <c r="I101" s="413"/>
      <c r="J101" s="414"/>
      <c r="K101" s="415"/>
      <c r="L101" s="415"/>
      <c r="M101" s="415"/>
      <c r="N101" s="415"/>
      <c r="O101" s="415"/>
      <c r="P101" s="415"/>
    </row>
    <row r="102" spans="1:16">
      <c r="A102" s="80" t="str">
        <f t="shared" si="9"/>
        <v/>
      </c>
      <c r="B102" s="80" t="str">
        <f t="shared" si="10"/>
        <v/>
      </c>
      <c r="C102" s="80" t="str">
        <f t="shared" si="11"/>
        <v/>
      </c>
      <c r="D102" s="80" t="str">
        <f t="shared" si="12"/>
        <v/>
      </c>
      <c r="E102" s="80" t="str">
        <f t="shared" si="13"/>
        <v/>
      </c>
      <c r="F102" s="80" t="str">
        <f t="shared" si="14"/>
        <v/>
      </c>
      <c r="G102" s="80" t="str">
        <f t="shared" si="14"/>
        <v/>
      </c>
      <c r="H102" s="80" t="str">
        <f t="shared" si="14"/>
        <v/>
      </c>
      <c r="I102" s="413"/>
      <c r="J102" s="414"/>
      <c r="K102" s="415"/>
      <c r="L102" s="415"/>
      <c r="M102" s="415"/>
      <c r="N102" s="415"/>
      <c r="O102" s="415"/>
      <c r="P102" s="415"/>
    </row>
    <row r="103" spans="1:16">
      <c r="A103" s="80" t="str">
        <f t="shared" si="9"/>
        <v/>
      </c>
      <c r="B103" s="80" t="str">
        <f t="shared" si="10"/>
        <v/>
      </c>
      <c r="C103" s="80" t="str">
        <f t="shared" si="11"/>
        <v/>
      </c>
      <c r="D103" s="80" t="str">
        <f t="shared" si="12"/>
        <v/>
      </c>
      <c r="E103" s="80" t="str">
        <f t="shared" si="13"/>
        <v/>
      </c>
      <c r="F103" s="80" t="str">
        <f t="shared" si="14"/>
        <v/>
      </c>
      <c r="G103" s="80" t="str">
        <f t="shared" si="14"/>
        <v/>
      </c>
      <c r="H103" s="80" t="str">
        <f t="shared" si="14"/>
        <v/>
      </c>
      <c r="I103" s="413"/>
      <c r="J103" s="414"/>
      <c r="K103" s="415"/>
      <c r="L103" s="415"/>
      <c r="M103" s="415"/>
      <c r="N103" s="415"/>
      <c r="O103" s="415"/>
      <c r="P103" s="415"/>
    </row>
    <row r="104" spans="1:16">
      <c r="A104" s="80" t="str">
        <f t="shared" si="9"/>
        <v/>
      </c>
      <c r="B104" s="80" t="str">
        <f t="shared" si="10"/>
        <v/>
      </c>
      <c r="C104" s="80" t="str">
        <f t="shared" si="11"/>
        <v/>
      </c>
      <c r="D104" s="80" t="str">
        <f t="shared" si="12"/>
        <v/>
      </c>
      <c r="E104" s="80" t="str">
        <f t="shared" si="13"/>
        <v/>
      </c>
      <c r="F104" s="80" t="str">
        <f t="shared" si="14"/>
        <v/>
      </c>
      <c r="G104" s="80" t="str">
        <f t="shared" si="14"/>
        <v/>
      </c>
      <c r="H104" s="80" t="str">
        <f t="shared" si="14"/>
        <v/>
      </c>
      <c r="I104" s="413"/>
      <c r="J104" s="414"/>
      <c r="K104" s="415"/>
      <c r="L104" s="415"/>
      <c r="M104" s="415"/>
      <c r="N104" s="415"/>
      <c r="O104" s="415"/>
      <c r="P104" s="415"/>
    </row>
    <row r="105" spans="1:16">
      <c r="A105" s="80" t="str">
        <f t="shared" si="9"/>
        <v/>
      </c>
      <c r="B105" s="80" t="str">
        <f t="shared" si="10"/>
        <v/>
      </c>
      <c r="C105" s="80" t="str">
        <f t="shared" si="11"/>
        <v/>
      </c>
      <c r="D105" s="80" t="str">
        <f t="shared" si="12"/>
        <v/>
      </c>
      <c r="E105" s="80" t="str">
        <f t="shared" si="13"/>
        <v/>
      </c>
      <c r="F105" s="80" t="str">
        <f t="shared" ref="F105:H124" si="15">IF(Cptes="","",LEFT(Cptes,7))</f>
        <v/>
      </c>
      <c r="G105" s="80" t="str">
        <f t="shared" si="15"/>
        <v/>
      </c>
      <c r="H105" s="80" t="str">
        <f t="shared" si="15"/>
        <v/>
      </c>
      <c r="I105" s="413"/>
      <c r="J105" s="414"/>
      <c r="K105" s="415"/>
      <c r="L105" s="415"/>
      <c r="M105" s="415"/>
      <c r="N105" s="415"/>
      <c r="O105" s="415"/>
      <c r="P105" s="415"/>
    </row>
    <row r="106" spans="1:16">
      <c r="A106" s="80" t="str">
        <f t="shared" si="9"/>
        <v/>
      </c>
      <c r="B106" s="80" t="str">
        <f t="shared" si="10"/>
        <v/>
      </c>
      <c r="C106" s="80" t="str">
        <f t="shared" si="11"/>
        <v/>
      </c>
      <c r="D106" s="80" t="str">
        <f t="shared" si="12"/>
        <v/>
      </c>
      <c r="E106" s="80" t="str">
        <f t="shared" si="13"/>
        <v/>
      </c>
      <c r="F106" s="80" t="str">
        <f t="shared" si="15"/>
        <v/>
      </c>
      <c r="G106" s="80" t="str">
        <f t="shared" si="15"/>
        <v/>
      </c>
      <c r="H106" s="80" t="str">
        <f t="shared" si="15"/>
        <v/>
      </c>
      <c r="I106" s="413"/>
      <c r="J106" s="414"/>
      <c r="K106" s="415"/>
      <c r="L106" s="415"/>
      <c r="M106" s="415"/>
      <c r="N106" s="415"/>
      <c r="O106" s="415"/>
      <c r="P106" s="415"/>
    </row>
    <row r="107" spans="1:16">
      <c r="A107" s="80" t="str">
        <f t="shared" si="9"/>
        <v/>
      </c>
      <c r="B107" s="80" t="str">
        <f t="shared" si="10"/>
        <v/>
      </c>
      <c r="C107" s="80" t="str">
        <f t="shared" si="11"/>
        <v/>
      </c>
      <c r="D107" s="80" t="str">
        <f t="shared" si="12"/>
        <v/>
      </c>
      <c r="E107" s="80" t="str">
        <f t="shared" si="13"/>
        <v/>
      </c>
      <c r="F107" s="80" t="str">
        <f t="shared" si="15"/>
        <v/>
      </c>
      <c r="G107" s="80" t="str">
        <f t="shared" si="15"/>
        <v/>
      </c>
      <c r="H107" s="80" t="str">
        <f t="shared" si="15"/>
        <v/>
      </c>
      <c r="I107" s="413"/>
      <c r="J107" s="414"/>
      <c r="K107" s="415"/>
      <c r="L107" s="415"/>
      <c r="M107" s="415"/>
      <c r="N107" s="415"/>
      <c r="O107" s="415"/>
      <c r="P107" s="415"/>
    </row>
    <row r="108" spans="1:16">
      <c r="A108" s="80" t="str">
        <f t="shared" si="9"/>
        <v/>
      </c>
      <c r="B108" s="80" t="str">
        <f t="shared" si="10"/>
        <v/>
      </c>
      <c r="C108" s="80" t="str">
        <f t="shared" si="11"/>
        <v/>
      </c>
      <c r="D108" s="80" t="str">
        <f t="shared" si="12"/>
        <v/>
      </c>
      <c r="E108" s="80" t="str">
        <f t="shared" si="13"/>
        <v/>
      </c>
      <c r="F108" s="80" t="str">
        <f t="shared" si="15"/>
        <v/>
      </c>
      <c r="G108" s="80" t="str">
        <f t="shared" si="15"/>
        <v/>
      </c>
      <c r="H108" s="80" t="str">
        <f t="shared" si="15"/>
        <v/>
      </c>
      <c r="I108" s="413"/>
      <c r="J108" s="414"/>
      <c r="K108" s="415"/>
      <c r="L108" s="415"/>
      <c r="M108" s="415"/>
      <c r="N108" s="415"/>
      <c r="O108" s="415"/>
      <c r="P108" s="415"/>
    </row>
    <row r="109" spans="1:16">
      <c r="A109" s="80" t="str">
        <f t="shared" si="9"/>
        <v/>
      </c>
      <c r="B109" s="80" t="str">
        <f t="shared" si="10"/>
        <v/>
      </c>
      <c r="C109" s="80" t="str">
        <f t="shared" si="11"/>
        <v/>
      </c>
      <c r="D109" s="80" t="str">
        <f t="shared" si="12"/>
        <v/>
      </c>
      <c r="E109" s="80" t="str">
        <f t="shared" si="13"/>
        <v/>
      </c>
      <c r="F109" s="80" t="str">
        <f t="shared" si="15"/>
        <v/>
      </c>
      <c r="G109" s="80" t="str">
        <f t="shared" si="15"/>
        <v/>
      </c>
      <c r="H109" s="80" t="str">
        <f t="shared" si="15"/>
        <v/>
      </c>
      <c r="I109" s="413"/>
      <c r="J109" s="414"/>
      <c r="K109" s="415"/>
      <c r="L109" s="415"/>
      <c r="M109" s="415"/>
      <c r="N109" s="415"/>
      <c r="O109" s="415"/>
      <c r="P109" s="415"/>
    </row>
    <row r="110" spans="1:16">
      <c r="A110" s="80" t="str">
        <f t="shared" si="9"/>
        <v/>
      </c>
      <c r="B110" s="80" t="str">
        <f t="shared" si="10"/>
        <v/>
      </c>
      <c r="C110" s="80" t="str">
        <f t="shared" si="11"/>
        <v/>
      </c>
      <c r="D110" s="80" t="str">
        <f t="shared" si="12"/>
        <v/>
      </c>
      <c r="E110" s="80" t="str">
        <f t="shared" si="13"/>
        <v/>
      </c>
      <c r="F110" s="80" t="str">
        <f t="shared" si="15"/>
        <v/>
      </c>
      <c r="G110" s="80" t="str">
        <f t="shared" si="15"/>
        <v/>
      </c>
      <c r="H110" s="80" t="str">
        <f t="shared" si="15"/>
        <v/>
      </c>
      <c r="I110" s="413"/>
      <c r="J110" s="414"/>
      <c r="K110" s="415"/>
      <c r="L110" s="415"/>
      <c r="M110" s="415"/>
      <c r="N110" s="415"/>
      <c r="O110" s="415"/>
      <c r="P110" s="415"/>
    </row>
    <row r="111" spans="1:16">
      <c r="A111" s="80" t="str">
        <f t="shared" si="9"/>
        <v/>
      </c>
      <c r="B111" s="80" t="str">
        <f t="shared" si="10"/>
        <v/>
      </c>
      <c r="C111" s="80" t="str">
        <f t="shared" si="11"/>
        <v/>
      </c>
      <c r="D111" s="80" t="str">
        <f t="shared" si="12"/>
        <v/>
      </c>
      <c r="E111" s="80" t="str">
        <f t="shared" si="13"/>
        <v/>
      </c>
      <c r="F111" s="80" t="str">
        <f t="shared" si="15"/>
        <v/>
      </c>
      <c r="G111" s="80" t="str">
        <f t="shared" si="15"/>
        <v/>
      </c>
      <c r="H111" s="80" t="str">
        <f t="shared" si="15"/>
        <v/>
      </c>
      <c r="I111" s="413"/>
      <c r="J111" s="414"/>
      <c r="K111" s="415"/>
      <c r="L111" s="415"/>
      <c r="M111" s="415"/>
      <c r="N111" s="415"/>
      <c r="O111" s="415"/>
      <c r="P111" s="415"/>
    </row>
    <row r="112" spans="1:16">
      <c r="A112" s="80" t="str">
        <f t="shared" si="9"/>
        <v/>
      </c>
      <c r="B112" s="80" t="str">
        <f t="shared" si="10"/>
        <v/>
      </c>
      <c r="C112" s="80" t="str">
        <f t="shared" si="11"/>
        <v/>
      </c>
      <c r="D112" s="80" t="str">
        <f t="shared" si="12"/>
        <v/>
      </c>
      <c r="E112" s="80" t="str">
        <f t="shared" si="13"/>
        <v/>
      </c>
      <c r="F112" s="80" t="str">
        <f t="shared" si="15"/>
        <v/>
      </c>
      <c r="G112" s="80" t="str">
        <f t="shared" si="15"/>
        <v/>
      </c>
      <c r="H112" s="80" t="str">
        <f t="shared" si="15"/>
        <v/>
      </c>
      <c r="I112" s="413"/>
      <c r="J112" s="414"/>
      <c r="K112" s="415"/>
      <c r="L112" s="415"/>
      <c r="M112" s="415"/>
      <c r="N112" s="415"/>
      <c r="O112" s="415"/>
      <c r="P112" s="415"/>
    </row>
    <row r="113" spans="1:16">
      <c r="A113" s="80" t="str">
        <f t="shared" si="9"/>
        <v/>
      </c>
      <c r="B113" s="80" t="str">
        <f t="shared" si="10"/>
        <v/>
      </c>
      <c r="C113" s="80" t="str">
        <f t="shared" si="11"/>
        <v/>
      </c>
      <c r="D113" s="80" t="str">
        <f t="shared" si="12"/>
        <v/>
      </c>
      <c r="E113" s="80" t="str">
        <f t="shared" si="13"/>
        <v/>
      </c>
      <c r="F113" s="80" t="str">
        <f t="shared" si="15"/>
        <v/>
      </c>
      <c r="G113" s="80" t="str">
        <f t="shared" si="15"/>
        <v/>
      </c>
      <c r="H113" s="80" t="str">
        <f t="shared" si="15"/>
        <v/>
      </c>
      <c r="I113" s="413"/>
      <c r="J113" s="414"/>
      <c r="K113" s="415"/>
      <c r="L113" s="415"/>
      <c r="M113" s="415"/>
      <c r="N113" s="415"/>
      <c r="O113" s="415"/>
      <c r="P113" s="415"/>
    </row>
    <row r="114" spans="1:16">
      <c r="A114" s="80" t="str">
        <f t="shared" si="9"/>
        <v/>
      </c>
      <c r="B114" s="80" t="str">
        <f t="shared" si="10"/>
        <v/>
      </c>
      <c r="C114" s="80" t="str">
        <f t="shared" si="11"/>
        <v/>
      </c>
      <c r="D114" s="80" t="str">
        <f t="shared" si="12"/>
        <v/>
      </c>
      <c r="E114" s="80" t="str">
        <f t="shared" si="13"/>
        <v/>
      </c>
      <c r="F114" s="80" t="str">
        <f t="shared" si="15"/>
        <v/>
      </c>
      <c r="G114" s="80" t="str">
        <f t="shared" si="15"/>
        <v/>
      </c>
      <c r="H114" s="80" t="str">
        <f t="shared" si="15"/>
        <v/>
      </c>
      <c r="I114" s="413"/>
      <c r="J114" s="414"/>
      <c r="K114" s="415"/>
      <c r="L114" s="415"/>
      <c r="M114" s="415"/>
      <c r="N114" s="415"/>
      <c r="O114" s="415"/>
      <c r="P114" s="415"/>
    </row>
    <row r="115" spans="1:16">
      <c r="A115" s="80" t="str">
        <f t="shared" si="9"/>
        <v/>
      </c>
      <c r="B115" s="80" t="str">
        <f t="shared" si="10"/>
        <v/>
      </c>
      <c r="C115" s="80" t="str">
        <f t="shared" si="11"/>
        <v/>
      </c>
      <c r="D115" s="80" t="str">
        <f t="shared" si="12"/>
        <v/>
      </c>
      <c r="E115" s="80" t="str">
        <f t="shared" si="13"/>
        <v/>
      </c>
      <c r="F115" s="80" t="str">
        <f t="shared" si="15"/>
        <v/>
      </c>
      <c r="G115" s="80" t="str">
        <f t="shared" si="15"/>
        <v/>
      </c>
      <c r="H115" s="80" t="str">
        <f t="shared" si="15"/>
        <v/>
      </c>
      <c r="I115" s="413"/>
      <c r="J115" s="414"/>
      <c r="K115" s="415"/>
      <c r="L115" s="415"/>
      <c r="M115" s="415"/>
      <c r="N115" s="415"/>
      <c r="O115" s="415"/>
      <c r="P115" s="415"/>
    </row>
    <row r="116" spans="1:16">
      <c r="A116" s="80" t="str">
        <f t="shared" si="9"/>
        <v/>
      </c>
      <c r="B116" s="80" t="str">
        <f t="shared" si="10"/>
        <v/>
      </c>
      <c r="C116" s="80" t="str">
        <f t="shared" si="11"/>
        <v/>
      </c>
      <c r="D116" s="80" t="str">
        <f t="shared" si="12"/>
        <v/>
      </c>
      <c r="E116" s="80" t="str">
        <f t="shared" si="13"/>
        <v/>
      </c>
      <c r="F116" s="80" t="str">
        <f t="shared" si="15"/>
        <v/>
      </c>
      <c r="G116" s="80" t="str">
        <f t="shared" si="15"/>
        <v/>
      </c>
      <c r="H116" s="80" t="str">
        <f t="shared" si="15"/>
        <v/>
      </c>
      <c r="I116" s="413"/>
      <c r="J116" s="414"/>
      <c r="K116" s="415"/>
      <c r="L116" s="415"/>
      <c r="M116" s="415"/>
      <c r="N116" s="415"/>
      <c r="O116" s="415"/>
      <c r="P116" s="415"/>
    </row>
    <row r="117" spans="1:16">
      <c r="A117" s="80" t="str">
        <f t="shared" si="9"/>
        <v/>
      </c>
      <c r="B117" s="80" t="str">
        <f t="shared" si="10"/>
        <v/>
      </c>
      <c r="C117" s="80" t="str">
        <f t="shared" si="11"/>
        <v/>
      </c>
      <c r="D117" s="80" t="str">
        <f t="shared" si="12"/>
        <v/>
      </c>
      <c r="E117" s="80" t="str">
        <f t="shared" si="13"/>
        <v/>
      </c>
      <c r="F117" s="80" t="str">
        <f t="shared" si="15"/>
        <v/>
      </c>
      <c r="G117" s="80" t="str">
        <f t="shared" si="15"/>
        <v/>
      </c>
      <c r="H117" s="80" t="str">
        <f t="shared" si="15"/>
        <v/>
      </c>
      <c r="I117" s="413"/>
      <c r="J117" s="414"/>
      <c r="K117" s="415"/>
      <c r="L117" s="415"/>
      <c r="M117" s="415"/>
      <c r="N117" s="415"/>
      <c r="O117" s="415"/>
      <c r="P117" s="415"/>
    </row>
    <row r="118" spans="1:16">
      <c r="A118" s="80" t="str">
        <f t="shared" si="9"/>
        <v/>
      </c>
      <c r="B118" s="80" t="str">
        <f t="shared" si="10"/>
        <v/>
      </c>
      <c r="C118" s="80" t="str">
        <f t="shared" si="11"/>
        <v/>
      </c>
      <c r="D118" s="80" t="str">
        <f t="shared" si="12"/>
        <v/>
      </c>
      <c r="E118" s="80" t="str">
        <f t="shared" si="13"/>
        <v/>
      </c>
      <c r="F118" s="80" t="str">
        <f t="shared" si="15"/>
        <v/>
      </c>
      <c r="G118" s="80" t="str">
        <f t="shared" si="15"/>
        <v/>
      </c>
      <c r="H118" s="80" t="str">
        <f t="shared" si="15"/>
        <v/>
      </c>
      <c r="I118" s="413"/>
      <c r="J118" s="414"/>
      <c r="K118" s="415"/>
      <c r="L118" s="415"/>
      <c r="M118" s="415"/>
      <c r="N118" s="415"/>
      <c r="O118" s="415"/>
      <c r="P118" s="415"/>
    </row>
    <row r="119" spans="1:16">
      <c r="A119" s="80" t="str">
        <f t="shared" si="9"/>
        <v/>
      </c>
      <c r="B119" s="80" t="str">
        <f t="shared" si="10"/>
        <v/>
      </c>
      <c r="C119" s="80" t="str">
        <f t="shared" si="11"/>
        <v/>
      </c>
      <c r="D119" s="80" t="str">
        <f t="shared" si="12"/>
        <v/>
      </c>
      <c r="E119" s="80" t="str">
        <f t="shared" si="13"/>
        <v/>
      </c>
      <c r="F119" s="80" t="str">
        <f t="shared" si="15"/>
        <v/>
      </c>
      <c r="G119" s="80" t="str">
        <f t="shared" si="15"/>
        <v/>
      </c>
      <c r="H119" s="80" t="str">
        <f t="shared" si="15"/>
        <v/>
      </c>
      <c r="I119" s="413"/>
      <c r="J119" s="414"/>
      <c r="K119" s="415"/>
      <c r="L119" s="415"/>
      <c r="M119" s="415"/>
      <c r="N119" s="415"/>
      <c r="O119" s="415"/>
      <c r="P119" s="415"/>
    </row>
    <row r="120" spans="1:16">
      <c r="A120" s="80" t="str">
        <f t="shared" si="9"/>
        <v/>
      </c>
      <c r="B120" s="80" t="str">
        <f t="shared" si="10"/>
        <v/>
      </c>
      <c r="C120" s="80" t="str">
        <f t="shared" si="11"/>
        <v/>
      </c>
      <c r="D120" s="80" t="str">
        <f t="shared" si="12"/>
        <v/>
      </c>
      <c r="E120" s="80" t="str">
        <f t="shared" si="13"/>
        <v/>
      </c>
      <c r="F120" s="80" t="str">
        <f t="shared" si="15"/>
        <v/>
      </c>
      <c r="G120" s="80" t="str">
        <f t="shared" si="15"/>
        <v/>
      </c>
      <c r="H120" s="80" t="str">
        <f t="shared" si="15"/>
        <v/>
      </c>
      <c r="I120" s="413"/>
      <c r="J120" s="414"/>
      <c r="K120" s="415"/>
      <c r="L120" s="415"/>
      <c r="M120" s="415"/>
      <c r="N120" s="415"/>
      <c r="O120" s="415"/>
      <c r="P120" s="415"/>
    </row>
    <row r="121" spans="1:16">
      <c r="A121" s="80" t="str">
        <f t="shared" si="9"/>
        <v/>
      </c>
      <c r="B121" s="80" t="str">
        <f t="shared" si="10"/>
        <v/>
      </c>
      <c r="C121" s="80" t="str">
        <f t="shared" si="11"/>
        <v/>
      </c>
      <c r="D121" s="80" t="str">
        <f t="shared" si="12"/>
        <v/>
      </c>
      <c r="E121" s="80" t="str">
        <f t="shared" si="13"/>
        <v/>
      </c>
      <c r="F121" s="80" t="str">
        <f t="shared" si="15"/>
        <v/>
      </c>
      <c r="G121" s="80" t="str">
        <f t="shared" si="15"/>
        <v/>
      </c>
      <c r="H121" s="80" t="str">
        <f t="shared" si="15"/>
        <v/>
      </c>
      <c r="I121" s="413"/>
      <c r="J121" s="414"/>
      <c r="K121" s="415"/>
      <c r="L121" s="415"/>
      <c r="M121" s="415"/>
      <c r="N121" s="415"/>
      <c r="O121" s="415"/>
      <c r="P121" s="415"/>
    </row>
    <row r="122" spans="1:16">
      <c r="A122" s="80" t="str">
        <f t="shared" si="9"/>
        <v/>
      </c>
      <c r="B122" s="80" t="str">
        <f t="shared" si="10"/>
        <v/>
      </c>
      <c r="C122" s="80" t="str">
        <f t="shared" si="11"/>
        <v/>
      </c>
      <c r="D122" s="80" t="str">
        <f t="shared" si="12"/>
        <v/>
      </c>
      <c r="E122" s="80" t="str">
        <f t="shared" si="13"/>
        <v/>
      </c>
      <c r="F122" s="80" t="str">
        <f t="shared" si="15"/>
        <v/>
      </c>
      <c r="G122" s="80" t="str">
        <f t="shared" si="15"/>
        <v/>
      </c>
      <c r="H122" s="80" t="str">
        <f t="shared" si="15"/>
        <v/>
      </c>
      <c r="I122" s="413"/>
      <c r="J122" s="414"/>
      <c r="K122" s="415"/>
      <c r="L122" s="415"/>
      <c r="M122" s="415"/>
      <c r="N122" s="415"/>
      <c r="O122" s="415"/>
      <c r="P122" s="415"/>
    </row>
    <row r="123" spans="1:16">
      <c r="A123" s="80" t="str">
        <f t="shared" si="9"/>
        <v/>
      </c>
      <c r="B123" s="80" t="str">
        <f t="shared" si="10"/>
        <v/>
      </c>
      <c r="C123" s="80" t="str">
        <f t="shared" si="11"/>
        <v/>
      </c>
      <c r="D123" s="80" t="str">
        <f t="shared" si="12"/>
        <v/>
      </c>
      <c r="E123" s="80" t="str">
        <f t="shared" si="13"/>
        <v/>
      </c>
      <c r="F123" s="80" t="str">
        <f t="shared" si="15"/>
        <v/>
      </c>
      <c r="G123" s="80" t="str">
        <f t="shared" si="15"/>
        <v/>
      </c>
      <c r="H123" s="80" t="str">
        <f t="shared" si="15"/>
        <v/>
      </c>
      <c r="I123" s="413"/>
      <c r="J123" s="414"/>
      <c r="K123" s="415"/>
      <c r="L123" s="415"/>
      <c r="M123" s="415"/>
      <c r="N123" s="415"/>
      <c r="O123" s="415"/>
      <c r="P123" s="415"/>
    </row>
    <row r="124" spans="1:16">
      <c r="A124" s="80" t="str">
        <f t="shared" si="9"/>
        <v/>
      </c>
      <c r="B124" s="80" t="str">
        <f t="shared" si="10"/>
        <v/>
      </c>
      <c r="C124" s="80" t="str">
        <f t="shared" si="11"/>
        <v/>
      </c>
      <c r="D124" s="80" t="str">
        <f t="shared" si="12"/>
        <v/>
      </c>
      <c r="E124" s="80" t="str">
        <f t="shared" si="13"/>
        <v/>
      </c>
      <c r="F124" s="80" t="str">
        <f t="shared" si="15"/>
        <v/>
      </c>
      <c r="G124" s="80" t="str">
        <f t="shared" si="15"/>
        <v/>
      </c>
      <c r="H124" s="80" t="str">
        <f t="shared" si="15"/>
        <v/>
      </c>
      <c r="I124" s="413"/>
      <c r="J124" s="414"/>
      <c r="K124" s="415"/>
      <c r="L124" s="415"/>
      <c r="M124" s="415"/>
      <c r="N124" s="415"/>
      <c r="O124" s="415"/>
      <c r="P124" s="415"/>
    </row>
    <row r="125" spans="1:16">
      <c r="A125" s="80" t="str">
        <f t="shared" si="9"/>
        <v/>
      </c>
      <c r="B125" s="80" t="str">
        <f t="shared" si="10"/>
        <v/>
      </c>
      <c r="C125" s="80" t="str">
        <f t="shared" si="11"/>
        <v/>
      </c>
      <c r="D125" s="80" t="str">
        <f t="shared" si="12"/>
        <v/>
      </c>
      <c r="E125" s="80" t="str">
        <f t="shared" si="13"/>
        <v/>
      </c>
      <c r="F125" s="80" t="str">
        <f t="shared" ref="F125:H144" si="16">IF(Cptes="","",LEFT(Cptes,7))</f>
        <v/>
      </c>
      <c r="G125" s="80" t="str">
        <f t="shared" si="16"/>
        <v/>
      </c>
      <c r="H125" s="80" t="str">
        <f t="shared" si="16"/>
        <v/>
      </c>
      <c r="I125" s="413"/>
      <c r="J125" s="414"/>
      <c r="K125" s="415"/>
      <c r="L125" s="415"/>
      <c r="M125" s="415"/>
      <c r="N125" s="415"/>
      <c r="O125" s="415"/>
      <c r="P125" s="415"/>
    </row>
    <row r="126" spans="1:16">
      <c r="A126" s="80" t="str">
        <f t="shared" si="9"/>
        <v/>
      </c>
      <c r="B126" s="80" t="str">
        <f t="shared" si="10"/>
        <v/>
      </c>
      <c r="C126" s="80" t="str">
        <f t="shared" si="11"/>
        <v/>
      </c>
      <c r="D126" s="80" t="str">
        <f t="shared" si="12"/>
        <v/>
      </c>
      <c r="E126" s="80" t="str">
        <f t="shared" si="13"/>
        <v/>
      </c>
      <c r="F126" s="80" t="str">
        <f t="shared" si="16"/>
        <v/>
      </c>
      <c r="G126" s="80" t="str">
        <f t="shared" si="16"/>
        <v/>
      </c>
      <c r="H126" s="80" t="str">
        <f t="shared" si="16"/>
        <v/>
      </c>
      <c r="I126" s="413"/>
      <c r="J126" s="414"/>
      <c r="K126" s="415"/>
      <c r="L126" s="415"/>
      <c r="M126" s="415"/>
      <c r="N126" s="415"/>
      <c r="O126" s="415"/>
      <c r="P126" s="415"/>
    </row>
    <row r="127" spans="1:16">
      <c r="A127" s="80" t="str">
        <f t="shared" si="9"/>
        <v/>
      </c>
      <c r="B127" s="80" t="str">
        <f t="shared" si="10"/>
        <v/>
      </c>
      <c r="C127" s="80" t="str">
        <f t="shared" si="11"/>
        <v/>
      </c>
      <c r="D127" s="80" t="str">
        <f t="shared" si="12"/>
        <v/>
      </c>
      <c r="E127" s="80" t="str">
        <f t="shared" si="13"/>
        <v/>
      </c>
      <c r="F127" s="80" t="str">
        <f t="shared" si="16"/>
        <v/>
      </c>
      <c r="G127" s="80" t="str">
        <f t="shared" si="16"/>
        <v/>
      </c>
      <c r="H127" s="80" t="str">
        <f t="shared" si="16"/>
        <v/>
      </c>
      <c r="I127" s="413"/>
      <c r="J127" s="414"/>
      <c r="K127" s="415"/>
      <c r="L127" s="415"/>
      <c r="M127" s="415"/>
      <c r="N127" s="415"/>
      <c r="O127" s="415"/>
      <c r="P127" s="415"/>
    </row>
    <row r="128" spans="1:16">
      <c r="A128" s="80" t="str">
        <f t="shared" si="9"/>
        <v/>
      </c>
      <c r="B128" s="80" t="str">
        <f t="shared" si="10"/>
        <v/>
      </c>
      <c r="C128" s="80" t="str">
        <f t="shared" si="11"/>
        <v/>
      </c>
      <c r="D128" s="80" t="str">
        <f t="shared" si="12"/>
        <v/>
      </c>
      <c r="E128" s="80" t="str">
        <f t="shared" si="13"/>
        <v/>
      </c>
      <c r="F128" s="80" t="str">
        <f t="shared" si="16"/>
        <v/>
      </c>
      <c r="G128" s="80" t="str">
        <f t="shared" si="16"/>
        <v/>
      </c>
      <c r="H128" s="80" t="str">
        <f t="shared" si="16"/>
        <v/>
      </c>
      <c r="I128" s="413"/>
      <c r="J128" s="414"/>
      <c r="K128" s="415"/>
      <c r="L128" s="415"/>
      <c r="M128" s="415"/>
      <c r="N128" s="415"/>
      <c r="O128" s="415"/>
      <c r="P128" s="415"/>
    </row>
    <row r="129" spans="1:16">
      <c r="A129" s="80" t="str">
        <f t="shared" si="9"/>
        <v/>
      </c>
      <c r="B129" s="80" t="str">
        <f t="shared" si="10"/>
        <v/>
      </c>
      <c r="C129" s="80" t="str">
        <f t="shared" si="11"/>
        <v/>
      </c>
      <c r="D129" s="80" t="str">
        <f t="shared" si="12"/>
        <v/>
      </c>
      <c r="E129" s="80" t="str">
        <f t="shared" si="13"/>
        <v/>
      </c>
      <c r="F129" s="80" t="str">
        <f t="shared" si="16"/>
        <v/>
      </c>
      <c r="G129" s="80" t="str">
        <f t="shared" si="16"/>
        <v/>
      </c>
      <c r="H129" s="80" t="str">
        <f t="shared" si="16"/>
        <v/>
      </c>
      <c r="I129" s="413"/>
      <c r="J129" s="414"/>
      <c r="K129" s="415"/>
      <c r="L129" s="415"/>
      <c r="M129" s="415"/>
      <c r="N129" s="415"/>
      <c r="O129" s="415"/>
      <c r="P129" s="415"/>
    </row>
    <row r="130" spans="1:16">
      <c r="A130" s="80" t="str">
        <f t="shared" si="9"/>
        <v/>
      </c>
      <c r="B130" s="80" t="str">
        <f t="shared" si="10"/>
        <v/>
      </c>
      <c r="C130" s="80" t="str">
        <f t="shared" si="11"/>
        <v/>
      </c>
      <c r="D130" s="80" t="str">
        <f t="shared" si="12"/>
        <v/>
      </c>
      <c r="E130" s="80" t="str">
        <f t="shared" si="13"/>
        <v/>
      </c>
      <c r="F130" s="80" t="str">
        <f t="shared" si="16"/>
        <v/>
      </c>
      <c r="G130" s="80" t="str">
        <f t="shared" si="16"/>
        <v/>
      </c>
      <c r="H130" s="80" t="str">
        <f t="shared" si="16"/>
        <v/>
      </c>
      <c r="I130" s="413"/>
      <c r="J130" s="414"/>
      <c r="K130" s="415"/>
      <c r="L130" s="415"/>
      <c r="M130" s="415"/>
      <c r="N130" s="415"/>
      <c r="O130" s="415"/>
      <c r="P130" s="415"/>
    </row>
    <row r="131" spans="1:16">
      <c r="A131" s="80" t="str">
        <f t="shared" si="9"/>
        <v/>
      </c>
      <c r="B131" s="80" t="str">
        <f t="shared" si="10"/>
        <v/>
      </c>
      <c r="C131" s="80" t="str">
        <f t="shared" si="11"/>
        <v/>
      </c>
      <c r="D131" s="80" t="str">
        <f t="shared" si="12"/>
        <v/>
      </c>
      <c r="E131" s="80" t="str">
        <f t="shared" si="13"/>
        <v/>
      </c>
      <c r="F131" s="80" t="str">
        <f t="shared" si="16"/>
        <v/>
      </c>
      <c r="G131" s="80" t="str">
        <f t="shared" si="16"/>
        <v/>
      </c>
      <c r="H131" s="80" t="str">
        <f t="shared" si="16"/>
        <v/>
      </c>
      <c r="I131" s="413"/>
      <c r="J131" s="414"/>
      <c r="K131" s="415"/>
      <c r="L131" s="415"/>
      <c r="M131" s="415"/>
      <c r="N131" s="415"/>
      <c r="O131" s="415"/>
      <c r="P131" s="415"/>
    </row>
    <row r="132" spans="1:16">
      <c r="A132" s="80" t="str">
        <f t="shared" si="9"/>
        <v/>
      </c>
      <c r="B132" s="80" t="str">
        <f t="shared" si="10"/>
        <v/>
      </c>
      <c r="C132" s="80" t="str">
        <f t="shared" si="11"/>
        <v/>
      </c>
      <c r="D132" s="80" t="str">
        <f t="shared" si="12"/>
        <v/>
      </c>
      <c r="E132" s="80" t="str">
        <f t="shared" si="13"/>
        <v/>
      </c>
      <c r="F132" s="80" t="str">
        <f t="shared" si="16"/>
        <v/>
      </c>
      <c r="G132" s="80" t="str">
        <f t="shared" si="16"/>
        <v/>
      </c>
      <c r="H132" s="80" t="str">
        <f t="shared" si="16"/>
        <v/>
      </c>
      <c r="I132" s="413"/>
      <c r="J132" s="414"/>
      <c r="K132" s="415"/>
      <c r="L132" s="415"/>
      <c r="M132" s="415"/>
      <c r="N132" s="415"/>
      <c r="O132" s="415"/>
      <c r="P132" s="415"/>
    </row>
    <row r="133" spans="1:16">
      <c r="A133" s="80" t="str">
        <f t="shared" ref="A133:A196" si="17">IF(Cptes="","",LEFT(Cptes,2))</f>
        <v/>
      </c>
      <c r="B133" s="80" t="str">
        <f t="shared" ref="B133:B196" si="18">IF(Cptes="","",LEFT(Cptes,3))</f>
        <v/>
      </c>
      <c r="C133" s="80" t="str">
        <f t="shared" ref="C133:C196" si="19">IF(Cptes="","",LEFT(Cptes,4))</f>
        <v/>
      </c>
      <c r="D133" s="80" t="str">
        <f t="shared" ref="D133:D196" si="20">IF(Cptes="","",LEFT(Cptes,5))</f>
        <v/>
      </c>
      <c r="E133" s="80" t="str">
        <f t="shared" ref="E133:E196" si="21">IF(Cptes="","",LEFT(Cptes,6))</f>
        <v/>
      </c>
      <c r="F133" s="80" t="str">
        <f t="shared" si="16"/>
        <v/>
      </c>
      <c r="G133" s="80" t="str">
        <f t="shared" si="16"/>
        <v/>
      </c>
      <c r="H133" s="80" t="str">
        <f t="shared" si="16"/>
        <v/>
      </c>
      <c r="I133" s="413"/>
      <c r="J133" s="414"/>
      <c r="K133" s="415"/>
      <c r="L133" s="415"/>
      <c r="M133" s="415"/>
      <c r="N133" s="415"/>
      <c r="O133" s="415"/>
      <c r="P133" s="415"/>
    </row>
    <row r="134" spans="1:16">
      <c r="A134" s="80" t="str">
        <f t="shared" si="17"/>
        <v/>
      </c>
      <c r="B134" s="80" t="str">
        <f t="shared" si="18"/>
        <v/>
      </c>
      <c r="C134" s="80" t="str">
        <f t="shared" si="19"/>
        <v/>
      </c>
      <c r="D134" s="80" t="str">
        <f t="shared" si="20"/>
        <v/>
      </c>
      <c r="E134" s="80" t="str">
        <f t="shared" si="21"/>
        <v/>
      </c>
      <c r="F134" s="80" t="str">
        <f t="shared" si="16"/>
        <v/>
      </c>
      <c r="G134" s="80" t="str">
        <f t="shared" si="16"/>
        <v/>
      </c>
      <c r="H134" s="80" t="str">
        <f t="shared" si="16"/>
        <v/>
      </c>
      <c r="I134" s="413"/>
      <c r="J134" s="414"/>
      <c r="K134" s="415"/>
      <c r="L134" s="415"/>
      <c r="M134" s="415"/>
      <c r="N134" s="415"/>
      <c r="O134" s="415"/>
      <c r="P134" s="415"/>
    </row>
    <row r="135" spans="1:16">
      <c r="A135" s="80" t="str">
        <f t="shared" si="17"/>
        <v/>
      </c>
      <c r="B135" s="80" t="str">
        <f t="shared" si="18"/>
        <v/>
      </c>
      <c r="C135" s="80" t="str">
        <f t="shared" si="19"/>
        <v/>
      </c>
      <c r="D135" s="80" t="str">
        <f t="shared" si="20"/>
        <v/>
      </c>
      <c r="E135" s="80" t="str">
        <f t="shared" si="21"/>
        <v/>
      </c>
      <c r="F135" s="80" t="str">
        <f t="shared" si="16"/>
        <v/>
      </c>
      <c r="G135" s="80" t="str">
        <f t="shared" si="16"/>
        <v/>
      </c>
      <c r="H135" s="80" t="str">
        <f t="shared" si="16"/>
        <v/>
      </c>
      <c r="I135" s="413"/>
      <c r="J135" s="414"/>
      <c r="K135" s="415"/>
      <c r="L135" s="415"/>
      <c r="M135" s="415"/>
      <c r="N135" s="415"/>
      <c r="O135" s="415"/>
      <c r="P135" s="415"/>
    </row>
    <row r="136" spans="1:16">
      <c r="A136" s="80" t="str">
        <f t="shared" si="17"/>
        <v/>
      </c>
      <c r="B136" s="80" t="str">
        <f t="shared" si="18"/>
        <v/>
      </c>
      <c r="C136" s="80" t="str">
        <f t="shared" si="19"/>
        <v/>
      </c>
      <c r="D136" s="80" t="str">
        <f t="shared" si="20"/>
        <v/>
      </c>
      <c r="E136" s="80" t="str">
        <f t="shared" si="21"/>
        <v/>
      </c>
      <c r="F136" s="80" t="str">
        <f t="shared" si="16"/>
        <v/>
      </c>
      <c r="G136" s="80" t="str">
        <f t="shared" si="16"/>
        <v/>
      </c>
      <c r="H136" s="80" t="str">
        <f t="shared" si="16"/>
        <v/>
      </c>
      <c r="I136" s="413"/>
      <c r="J136" s="414"/>
      <c r="K136" s="415"/>
      <c r="L136" s="415"/>
      <c r="M136" s="415"/>
      <c r="N136" s="415"/>
      <c r="O136" s="415"/>
      <c r="P136" s="415"/>
    </row>
    <row r="137" spans="1:16">
      <c r="A137" s="80" t="str">
        <f t="shared" si="17"/>
        <v/>
      </c>
      <c r="B137" s="80" t="str">
        <f t="shared" si="18"/>
        <v/>
      </c>
      <c r="C137" s="80" t="str">
        <f t="shared" si="19"/>
        <v/>
      </c>
      <c r="D137" s="80" t="str">
        <f t="shared" si="20"/>
        <v/>
      </c>
      <c r="E137" s="80" t="str">
        <f t="shared" si="21"/>
        <v/>
      </c>
      <c r="F137" s="80" t="str">
        <f t="shared" si="16"/>
        <v/>
      </c>
      <c r="G137" s="80" t="str">
        <f t="shared" si="16"/>
        <v/>
      </c>
      <c r="H137" s="80" t="str">
        <f t="shared" si="16"/>
        <v/>
      </c>
      <c r="I137" s="413"/>
      <c r="J137" s="414"/>
      <c r="K137" s="415"/>
      <c r="L137" s="415"/>
      <c r="M137" s="415"/>
      <c r="N137" s="415"/>
      <c r="O137" s="415"/>
      <c r="P137" s="415"/>
    </row>
    <row r="138" spans="1:16">
      <c r="A138" s="80" t="str">
        <f t="shared" si="17"/>
        <v/>
      </c>
      <c r="B138" s="80" t="str">
        <f t="shared" si="18"/>
        <v/>
      </c>
      <c r="C138" s="80" t="str">
        <f t="shared" si="19"/>
        <v/>
      </c>
      <c r="D138" s="80" t="str">
        <f t="shared" si="20"/>
        <v/>
      </c>
      <c r="E138" s="80" t="str">
        <f t="shared" si="21"/>
        <v/>
      </c>
      <c r="F138" s="80" t="str">
        <f t="shared" si="16"/>
        <v/>
      </c>
      <c r="G138" s="80" t="str">
        <f t="shared" si="16"/>
        <v/>
      </c>
      <c r="H138" s="80" t="str">
        <f t="shared" si="16"/>
        <v/>
      </c>
      <c r="I138" s="413"/>
      <c r="J138" s="414"/>
      <c r="K138" s="415"/>
      <c r="L138" s="415"/>
      <c r="M138" s="415"/>
      <c r="N138" s="415"/>
      <c r="O138" s="415"/>
      <c r="P138" s="415"/>
    </row>
    <row r="139" spans="1:16">
      <c r="A139" s="80" t="str">
        <f t="shared" si="17"/>
        <v/>
      </c>
      <c r="B139" s="80" t="str">
        <f t="shared" si="18"/>
        <v/>
      </c>
      <c r="C139" s="80" t="str">
        <f t="shared" si="19"/>
        <v/>
      </c>
      <c r="D139" s="80" t="str">
        <f t="shared" si="20"/>
        <v/>
      </c>
      <c r="E139" s="80" t="str">
        <f t="shared" si="21"/>
        <v/>
      </c>
      <c r="F139" s="80" t="str">
        <f t="shared" si="16"/>
        <v/>
      </c>
      <c r="G139" s="80" t="str">
        <f t="shared" si="16"/>
        <v/>
      </c>
      <c r="H139" s="80" t="str">
        <f t="shared" si="16"/>
        <v/>
      </c>
      <c r="I139" s="413"/>
      <c r="J139" s="414"/>
      <c r="K139" s="415"/>
      <c r="L139" s="415"/>
      <c r="M139" s="415"/>
      <c r="N139" s="415"/>
      <c r="O139" s="415"/>
      <c r="P139" s="415"/>
    </row>
    <row r="140" spans="1:16">
      <c r="A140" s="80" t="str">
        <f t="shared" si="17"/>
        <v/>
      </c>
      <c r="B140" s="80" t="str">
        <f t="shared" si="18"/>
        <v/>
      </c>
      <c r="C140" s="80" t="str">
        <f t="shared" si="19"/>
        <v/>
      </c>
      <c r="D140" s="80" t="str">
        <f t="shared" si="20"/>
        <v/>
      </c>
      <c r="E140" s="80" t="str">
        <f t="shared" si="21"/>
        <v/>
      </c>
      <c r="F140" s="80" t="str">
        <f t="shared" si="16"/>
        <v/>
      </c>
      <c r="G140" s="80" t="str">
        <f t="shared" si="16"/>
        <v/>
      </c>
      <c r="H140" s="80" t="str">
        <f t="shared" si="16"/>
        <v/>
      </c>
      <c r="I140" s="413"/>
      <c r="J140" s="414"/>
      <c r="K140" s="415"/>
      <c r="L140" s="415"/>
      <c r="M140" s="415"/>
      <c r="N140" s="415"/>
      <c r="O140" s="415"/>
      <c r="P140" s="415"/>
    </row>
    <row r="141" spans="1:16">
      <c r="A141" s="80" t="str">
        <f t="shared" si="17"/>
        <v/>
      </c>
      <c r="B141" s="80" t="str">
        <f t="shared" si="18"/>
        <v/>
      </c>
      <c r="C141" s="80" t="str">
        <f t="shared" si="19"/>
        <v/>
      </c>
      <c r="D141" s="80" t="str">
        <f t="shared" si="20"/>
        <v/>
      </c>
      <c r="E141" s="80" t="str">
        <f t="shared" si="21"/>
        <v/>
      </c>
      <c r="F141" s="80" t="str">
        <f t="shared" si="16"/>
        <v/>
      </c>
      <c r="G141" s="80" t="str">
        <f t="shared" si="16"/>
        <v/>
      </c>
      <c r="H141" s="80" t="str">
        <f t="shared" si="16"/>
        <v/>
      </c>
      <c r="I141" s="413"/>
      <c r="J141" s="414"/>
      <c r="K141" s="415"/>
      <c r="L141" s="415"/>
      <c r="M141" s="415"/>
      <c r="N141" s="415"/>
      <c r="O141" s="415"/>
      <c r="P141" s="415"/>
    </row>
    <row r="142" spans="1:16">
      <c r="A142" s="80" t="str">
        <f t="shared" si="17"/>
        <v/>
      </c>
      <c r="B142" s="80" t="str">
        <f t="shared" si="18"/>
        <v/>
      </c>
      <c r="C142" s="80" t="str">
        <f t="shared" si="19"/>
        <v/>
      </c>
      <c r="D142" s="80" t="str">
        <f t="shared" si="20"/>
        <v/>
      </c>
      <c r="E142" s="80" t="str">
        <f t="shared" si="21"/>
        <v/>
      </c>
      <c r="F142" s="80" t="str">
        <f t="shared" si="16"/>
        <v/>
      </c>
      <c r="G142" s="80" t="str">
        <f t="shared" si="16"/>
        <v/>
      </c>
      <c r="H142" s="80" t="str">
        <f t="shared" si="16"/>
        <v/>
      </c>
      <c r="I142" s="413"/>
      <c r="J142" s="414"/>
      <c r="K142" s="415"/>
      <c r="L142" s="415"/>
      <c r="M142" s="415"/>
      <c r="N142" s="415"/>
      <c r="O142" s="415"/>
      <c r="P142" s="415"/>
    </row>
    <row r="143" spans="1:16">
      <c r="A143" s="80" t="str">
        <f t="shared" si="17"/>
        <v/>
      </c>
      <c r="B143" s="80" t="str">
        <f t="shared" si="18"/>
        <v/>
      </c>
      <c r="C143" s="80" t="str">
        <f t="shared" si="19"/>
        <v/>
      </c>
      <c r="D143" s="80" t="str">
        <f t="shared" si="20"/>
        <v/>
      </c>
      <c r="E143" s="80" t="str">
        <f t="shared" si="21"/>
        <v/>
      </c>
      <c r="F143" s="80" t="str">
        <f t="shared" si="16"/>
        <v/>
      </c>
      <c r="G143" s="80" t="str">
        <f t="shared" si="16"/>
        <v/>
      </c>
      <c r="H143" s="80" t="str">
        <f t="shared" si="16"/>
        <v/>
      </c>
      <c r="I143" s="413"/>
      <c r="J143" s="414"/>
      <c r="K143" s="415"/>
      <c r="L143" s="415"/>
      <c r="M143" s="415"/>
      <c r="N143" s="415"/>
      <c r="O143" s="415"/>
      <c r="P143" s="415"/>
    </row>
    <row r="144" spans="1:16">
      <c r="A144" s="80" t="str">
        <f t="shared" si="17"/>
        <v/>
      </c>
      <c r="B144" s="80" t="str">
        <f t="shared" si="18"/>
        <v/>
      </c>
      <c r="C144" s="80" t="str">
        <f t="shared" si="19"/>
        <v/>
      </c>
      <c r="D144" s="80" t="str">
        <f t="shared" si="20"/>
        <v/>
      </c>
      <c r="E144" s="80" t="str">
        <f t="shared" si="21"/>
        <v/>
      </c>
      <c r="F144" s="80" t="str">
        <f t="shared" si="16"/>
        <v/>
      </c>
      <c r="G144" s="80" t="str">
        <f t="shared" si="16"/>
        <v/>
      </c>
      <c r="H144" s="80" t="str">
        <f t="shared" si="16"/>
        <v/>
      </c>
      <c r="I144" s="413"/>
      <c r="J144" s="414"/>
      <c r="K144" s="415"/>
      <c r="L144" s="415"/>
      <c r="M144" s="415"/>
      <c r="N144" s="415"/>
      <c r="O144" s="415"/>
      <c r="P144" s="415"/>
    </row>
    <row r="145" spans="1:16">
      <c r="A145" s="80" t="str">
        <f t="shared" si="17"/>
        <v/>
      </c>
      <c r="B145" s="80" t="str">
        <f t="shared" si="18"/>
        <v/>
      </c>
      <c r="C145" s="80" t="str">
        <f t="shared" si="19"/>
        <v/>
      </c>
      <c r="D145" s="80" t="str">
        <f t="shared" si="20"/>
        <v/>
      </c>
      <c r="E145" s="80" t="str">
        <f t="shared" si="21"/>
        <v/>
      </c>
      <c r="F145" s="80" t="str">
        <f t="shared" ref="F145:H164" si="22">IF(Cptes="","",LEFT(Cptes,7))</f>
        <v/>
      </c>
      <c r="G145" s="80" t="str">
        <f t="shared" si="22"/>
        <v/>
      </c>
      <c r="H145" s="80" t="str">
        <f t="shared" si="22"/>
        <v/>
      </c>
      <c r="I145" s="413"/>
      <c r="J145" s="414"/>
      <c r="K145" s="415"/>
      <c r="L145" s="415"/>
      <c r="M145" s="415"/>
      <c r="N145" s="415"/>
      <c r="O145" s="415"/>
      <c r="P145" s="415"/>
    </row>
    <row r="146" spans="1:16">
      <c r="A146" s="80" t="str">
        <f t="shared" si="17"/>
        <v/>
      </c>
      <c r="B146" s="80" t="str">
        <f t="shared" si="18"/>
        <v/>
      </c>
      <c r="C146" s="80" t="str">
        <f t="shared" si="19"/>
        <v/>
      </c>
      <c r="D146" s="80" t="str">
        <f t="shared" si="20"/>
        <v/>
      </c>
      <c r="E146" s="80" t="str">
        <f t="shared" si="21"/>
        <v/>
      </c>
      <c r="F146" s="80" t="str">
        <f t="shared" si="22"/>
        <v/>
      </c>
      <c r="G146" s="80" t="str">
        <f t="shared" si="22"/>
        <v/>
      </c>
      <c r="H146" s="80" t="str">
        <f t="shared" si="22"/>
        <v/>
      </c>
      <c r="I146" s="413"/>
      <c r="J146" s="414"/>
      <c r="K146" s="415"/>
      <c r="L146" s="415"/>
      <c r="M146" s="415"/>
      <c r="N146" s="415"/>
      <c r="O146" s="415"/>
      <c r="P146" s="415"/>
    </row>
    <row r="147" spans="1:16">
      <c r="A147" s="80" t="str">
        <f t="shared" si="17"/>
        <v/>
      </c>
      <c r="B147" s="80" t="str">
        <f t="shared" si="18"/>
        <v/>
      </c>
      <c r="C147" s="80" t="str">
        <f t="shared" si="19"/>
        <v/>
      </c>
      <c r="D147" s="80" t="str">
        <f t="shared" si="20"/>
        <v/>
      </c>
      <c r="E147" s="80" t="str">
        <f t="shared" si="21"/>
        <v/>
      </c>
      <c r="F147" s="80" t="str">
        <f t="shared" si="22"/>
        <v/>
      </c>
      <c r="G147" s="80" t="str">
        <f t="shared" si="22"/>
        <v/>
      </c>
      <c r="H147" s="80" t="str">
        <f t="shared" si="22"/>
        <v/>
      </c>
      <c r="I147" s="413"/>
      <c r="J147" s="414"/>
      <c r="K147" s="415"/>
      <c r="L147" s="415"/>
      <c r="M147" s="415"/>
      <c r="N147" s="415"/>
      <c r="O147" s="415"/>
      <c r="P147" s="415"/>
    </row>
    <row r="148" spans="1:16">
      <c r="A148" s="80" t="str">
        <f t="shared" si="17"/>
        <v/>
      </c>
      <c r="B148" s="80" t="str">
        <f t="shared" si="18"/>
        <v/>
      </c>
      <c r="C148" s="80" t="str">
        <f t="shared" si="19"/>
        <v/>
      </c>
      <c r="D148" s="80" t="str">
        <f t="shared" si="20"/>
        <v/>
      </c>
      <c r="E148" s="80" t="str">
        <f t="shared" si="21"/>
        <v/>
      </c>
      <c r="F148" s="80" t="str">
        <f t="shared" si="22"/>
        <v/>
      </c>
      <c r="G148" s="80" t="str">
        <f t="shared" si="22"/>
        <v/>
      </c>
      <c r="H148" s="80" t="str">
        <f t="shared" si="22"/>
        <v/>
      </c>
      <c r="I148" s="413"/>
      <c r="J148" s="414"/>
      <c r="K148" s="415"/>
      <c r="L148" s="415"/>
      <c r="M148" s="415"/>
      <c r="N148" s="415"/>
      <c r="O148" s="415"/>
      <c r="P148" s="415"/>
    </row>
    <row r="149" spans="1:16">
      <c r="A149" s="80" t="str">
        <f t="shared" si="17"/>
        <v/>
      </c>
      <c r="B149" s="80" t="str">
        <f t="shared" si="18"/>
        <v/>
      </c>
      <c r="C149" s="80" t="str">
        <f t="shared" si="19"/>
        <v/>
      </c>
      <c r="D149" s="80" t="str">
        <f t="shared" si="20"/>
        <v/>
      </c>
      <c r="E149" s="80" t="str">
        <f t="shared" si="21"/>
        <v/>
      </c>
      <c r="F149" s="80" t="str">
        <f t="shared" si="22"/>
        <v/>
      </c>
      <c r="G149" s="80" t="str">
        <f t="shared" si="22"/>
        <v/>
      </c>
      <c r="H149" s="80" t="str">
        <f t="shared" si="22"/>
        <v/>
      </c>
      <c r="I149" s="413"/>
      <c r="J149" s="414"/>
      <c r="K149" s="415"/>
      <c r="L149" s="415"/>
      <c r="M149" s="415"/>
      <c r="N149" s="415"/>
      <c r="O149" s="415"/>
      <c r="P149" s="415"/>
    </row>
    <row r="150" spans="1:16">
      <c r="A150" s="80" t="str">
        <f t="shared" si="17"/>
        <v/>
      </c>
      <c r="B150" s="80" t="str">
        <f t="shared" si="18"/>
        <v/>
      </c>
      <c r="C150" s="80" t="str">
        <f t="shared" si="19"/>
        <v/>
      </c>
      <c r="D150" s="80" t="str">
        <f t="shared" si="20"/>
        <v/>
      </c>
      <c r="E150" s="80" t="str">
        <f t="shared" si="21"/>
        <v/>
      </c>
      <c r="F150" s="80" t="str">
        <f t="shared" si="22"/>
        <v/>
      </c>
      <c r="G150" s="80" t="str">
        <f t="shared" si="22"/>
        <v/>
      </c>
      <c r="H150" s="80" t="str">
        <f t="shared" si="22"/>
        <v/>
      </c>
      <c r="I150" s="413"/>
      <c r="J150" s="414"/>
      <c r="K150" s="415"/>
      <c r="L150" s="415"/>
      <c r="M150" s="415"/>
      <c r="N150" s="415"/>
      <c r="O150" s="415"/>
      <c r="P150" s="415"/>
    </row>
    <row r="151" spans="1:16">
      <c r="A151" s="80" t="str">
        <f t="shared" si="17"/>
        <v/>
      </c>
      <c r="B151" s="80" t="str">
        <f t="shared" si="18"/>
        <v/>
      </c>
      <c r="C151" s="80" t="str">
        <f t="shared" si="19"/>
        <v/>
      </c>
      <c r="D151" s="80" t="str">
        <f t="shared" si="20"/>
        <v/>
      </c>
      <c r="E151" s="80" t="str">
        <f t="shared" si="21"/>
        <v/>
      </c>
      <c r="F151" s="80" t="str">
        <f t="shared" si="22"/>
        <v/>
      </c>
      <c r="G151" s="80" t="str">
        <f t="shared" si="22"/>
        <v/>
      </c>
      <c r="H151" s="80" t="str">
        <f t="shared" si="22"/>
        <v/>
      </c>
      <c r="I151" s="413"/>
      <c r="J151" s="414"/>
      <c r="K151" s="415"/>
      <c r="L151" s="415"/>
      <c r="M151" s="415"/>
      <c r="N151" s="415"/>
      <c r="O151" s="415"/>
      <c r="P151" s="415"/>
    </row>
    <row r="152" spans="1:16">
      <c r="A152" s="80" t="str">
        <f t="shared" si="17"/>
        <v/>
      </c>
      <c r="B152" s="80" t="str">
        <f t="shared" si="18"/>
        <v/>
      </c>
      <c r="C152" s="80" t="str">
        <f t="shared" si="19"/>
        <v/>
      </c>
      <c r="D152" s="80" t="str">
        <f t="shared" si="20"/>
        <v/>
      </c>
      <c r="E152" s="80" t="str">
        <f t="shared" si="21"/>
        <v/>
      </c>
      <c r="F152" s="80" t="str">
        <f t="shared" si="22"/>
        <v/>
      </c>
      <c r="G152" s="80" t="str">
        <f t="shared" si="22"/>
        <v/>
      </c>
      <c r="H152" s="80" t="str">
        <f t="shared" si="22"/>
        <v/>
      </c>
      <c r="I152" s="413"/>
      <c r="J152" s="414"/>
      <c r="K152" s="415"/>
      <c r="L152" s="415"/>
      <c r="M152" s="415"/>
      <c r="N152" s="415"/>
      <c r="O152" s="415"/>
      <c r="P152" s="415"/>
    </row>
    <row r="153" spans="1:16">
      <c r="A153" s="80" t="str">
        <f t="shared" si="17"/>
        <v/>
      </c>
      <c r="B153" s="80" t="str">
        <f t="shared" si="18"/>
        <v/>
      </c>
      <c r="C153" s="80" t="str">
        <f t="shared" si="19"/>
        <v/>
      </c>
      <c r="D153" s="80" t="str">
        <f t="shared" si="20"/>
        <v/>
      </c>
      <c r="E153" s="80" t="str">
        <f t="shared" si="21"/>
        <v/>
      </c>
      <c r="F153" s="80" t="str">
        <f t="shared" si="22"/>
        <v/>
      </c>
      <c r="G153" s="80" t="str">
        <f t="shared" si="22"/>
        <v/>
      </c>
      <c r="H153" s="80" t="str">
        <f t="shared" si="22"/>
        <v/>
      </c>
      <c r="I153" s="413"/>
      <c r="J153" s="414"/>
      <c r="K153" s="415"/>
      <c r="L153" s="415"/>
      <c r="M153" s="415"/>
      <c r="N153" s="415"/>
      <c r="O153" s="415"/>
      <c r="P153" s="415"/>
    </row>
    <row r="154" spans="1:16">
      <c r="A154" s="80" t="str">
        <f t="shared" si="17"/>
        <v/>
      </c>
      <c r="B154" s="80" t="str">
        <f t="shared" si="18"/>
        <v/>
      </c>
      <c r="C154" s="80" t="str">
        <f t="shared" si="19"/>
        <v/>
      </c>
      <c r="D154" s="80" t="str">
        <f t="shared" si="20"/>
        <v/>
      </c>
      <c r="E154" s="80" t="str">
        <f t="shared" si="21"/>
        <v/>
      </c>
      <c r="F154" s="80" t="str">
        <f t="shared" si="22"/>
        <v/>
      </c>
      <c r="G154" s="80" t="str">
        <f t="shared" si="22"/>
        <v/>
      </c>
      <c r="H154" s="80" t="str">
        <f t="shared" si="22"/>
        <v/>
      </c>
      <c r="I154" s="413"/>
      <c r="J154" s="414"/>
      <c r="K154" s="415"/>
      <c r="L154" s="415"/>
      <c r="M154" s="415"/>
      <c r="N154" s="415"/>
      <c r="O154" s="415"/>
      <c r="P154" s="415"/>
    </row>
    <row r="155" spans="1:16">
      <c r="A155" s="80" t="str">
        <f t="shared" si="17"/>
        <v/>
      </c>
      <c r="B155" s="80" t="str">
        <f t="shared" si="18"/>
        <v/>
      </c>
      <c r="C155" s="80" t="str">
        <f t="shared" si="19"/>
        <v/>
      </c>
      <c r="D155" s="80" t="str">
        <f t="shared" si="20"/>
        <v/>
      </c>
      <c r="E155" s="80" t="str">
        <f t="shared" si="21"/>
        <v/>
      </c>
      <c r="F155" s="80" t="str">
        <f t="shared" si="22"/>
        <v/>
      </c>
      <c r="G155" s="80" t="str">
        <f t="shared" si="22"/>
        <v/>
      </c>
      <c r="H155" s="80" t="str">
        <f t="shared" si="22"/>
        <v/>
      </c>
      <c r="I155" s="413"/>
      <c r="J155" s="414"/>
      <c r="K155" s="415"/>
      <c r="L155" s="415"/>
      <c r="M155" s="415"/>
      <c r="N155" s="415"/>
      <c r="O155" s="415"/>
      <c r="P155" s="415"/>
    </row>
    <row r="156" spans="1:16">
      <c r="A156" s="80" t="str">
        <f t="shared" si="17"/>
        <v/>
      </c>
      <c r="B156" s="80" t="str">
        <f t="shared" si="18"/>
        <v/>
      </c>
      <c r="C156" s="80" t="str">
        <f t="shared" si="19"/>
        <v/>
      </c>
      <c r="D156" s="80" t="str">
        <f t="shared" si="20"/>
        <v/>
      </c>
      <c r="E156" s="80" t="str">
        <f t="shared" si="21"/>
        <v/>
      </c>
      <c r="F156" s="80" t="str">
        <f t="shared" si="22"/>
        <v/>
      </c>
      <c r="G156" s="80" t="str">
        <f t="shared" si="22"/>
        <v/>
      </c>
      <c r="H156" s="80" t="str">
        <f t="shared" si="22"/>
        <v/>
      </c>
      <c r="I156" s="413"/>
      <c r="J156" s="414"/>
      <c r="K156" s="415"/>
      <c r="L156" s="415"/>
      <c r="M156" s="415"/>
      <c r="N156" s="415"/>
      <c r="O156" s="415"/>
      <c r="P156" s="415"/>
    </row>
    <row r="157" spans="1:16">
      <c r="A157" s="80" t="str">
        <f t="shared" si="17"/>
        <v/>
      </c>
      <c r="B157" s="80" t="str">
        <f t="shared" si="18"/>
        <v/>
      </c>
      <c r="C157" s="80" t="str">
        <f t="shared" si="19"/>
        <v/>
      </c>
      <c r="D157" s="80" t="str">
        <f t="shared" si="20"/>
        <v/>
      </c>
      <c r="E157" s="80" t="str">
        <f t="shared" si="21"/>
        <v/>
      </c>
      <c r="F157" s="80" t="str">
        <f t="shared" si="22"/>
        <v/>
      </c>
      <c r="G157" s="80" t="str">
        <f t="shared" si="22"/>
        <v/>
      </c>
      <c r="H157" s="80" t="str">
        <f t="shared" si="22"/>
        <v/>
      </c>
      <c r="I157" s="413"/>
      <c r="J157" s="414"/>
      <c r="K157" s="415"/>
      <c r="L157" s="415"/>
      <c r="M157" s="415"/>
      <c r="N157" s="415"/>
      <c r="O157" s="415"/>
      <c r="P157" s="415"/>
    </row>
    <row r="158" spans="1:16">
      <c r="A158" s="80" t="str">
        <f t="shared" si="17"/>
        <v/>
      </c>
      <c r="B158" s="80" t="str">
        <f t="shared" si="18"/>
        <v/>
      </c>
      <c r="C158" s="80" t="str">
        <f t="shared" si="19"/>
        <v/>
      </c>
      <c r="D158" s="80" t="str">
        <f t="shared" si="20"/>
        <v/>
      </c>
      <c r="E158" s="80" t="str">
        <f t="shared" si="21"/>
        <v/>
      </c>
      <c r="F158" s="80" t="str">
        <f t="shared" si="22"/>
        <v/>
      </c>
      <c r="G158" s="80" t="str">
        <f t="shared" si="22"/>
        <v/>
      </c>
      <c r="H158" s="80" t="str">
        <f t="shared" si="22"/>
        <v/>
      </c>
      <c r="I158" s="413"/>
      <c r="J158" s="414"/>
      <c r="K158" s="415"/>
      <c r="L158" s="415"/>
      <c r="M158" s="415"/>
      <c r="N158" s="415"/>
      <c r="O158" s="415"/>
      <c r="P158" s="415"/>
    </row>
    <row r="159" spans="1:16">
      <c r="A159" s="80" t="str">
        <f t="shared" si="17"/>
        <v/>
      </c>
      <c r="B159" s="80" t="str">
        <f t="shared" si="18"/>
        <v/>
      </c>
      <c r="C159" s="80" t="str">
        <f t="shared" si="19"/>
        <v/>
      </c>
      <c r="D159" s="80" t="str">
        <f t="shared" si="20"/>
        <v/>
      </c>
      <c r="E159" s="80" t="str">
        <f t="shared" si="21"/>
        <v/>
      </c>
      <c r="F159" s="80" t="str">
        <f t="shared" si="22"/>
        <v/>
      </c>
      <c r="G159" s="80" t="str">
        <f t="shared" si="22"/>
        <v/>
      </c>
      <c r="H159" s="80" t="str">
        <f t="shared" si="22"/>
        <v/>
      </c>
      <c r="I159" s="413"/>
      <c r="J159" s="414"/>
      <c r="K159" s="415"/>
      <c r="L159" s="415"/>
      <c r="M159" s="415"/>
      <c r="N159" s="415"/>
      <c r="O159" s="415"/>
      <c r="P159" s="415"/>
    </row>
    <row r="160" spans="1:16">
      <c r="A160" s="80" t="str">
        <f t="shared" si="17"/>
        <v/>
      </c>
      <c r="B160" s="80" t="str">
        <f t="shared" si="18"/>
        <v/>
      </c>
      <c r="C160" s="80" t="str">
        <f t="shared" si="19"/>
        <v/>
      </c>
      <c r="D160" s="80" t="str">
        <f t="shared" si="20"/>
        <v/>
      </c>
      <c r="E160" s="80" t="str">
        <f t="shared" si="21"/>
        <v/>
      </c>
      <c r="F160" s="80" t="str">
        <f t="shared" si="22"/>
        <v/>
      </c>
      <c r="G160" s="80" t="str">
        <f t="shared" si="22"/>
        <v/>
      </c>
      <c r="H160" s="80" t="str">
        <f t="shared" si="22"/>
        <v/>
      </c>
      <c r="I160" s="413"/>
      <c r="J160" s="414"/>
      <c r="K160" s="415"/>
      <c r="L160" s="415"/>
      <c r="M160" s="415"/>
      <c r="N160" s="415"/>
      <c r="O160" s="415"/>
      <c r="P160" s="415"/>
    </row>
    <row r="161" spans="1:16">
      <c r="A161" s="80" t="str">
        <f t="shared" si="17"/>
        <v/>
      </c>
      <c r="B161" s="80" t="str">
        <f t="shared" si="18"/>
        <v/>
      </c>
      <c r="C161" s="80" t="str">
        <f t="shared" si="19"/>
        <v/>
      </c>
      <c r="D161" s="80" t="str">
        <f t="shared" si="20"/>
        <v/>
      </c>
      <c r="E161" s="80" t="str">
        <f t="shared" si="21"/>
        <v/>
      </c>
      <c r="F161" s="80" t="str">
        <f t="shared" si="22"/>
        <v/>
      </c>
      <c r="G161" s="80" t="str">
        <f t="shared" si="22"/>
        <v/>
      </c>
      <c r="H161" s="80" t="str">
        <f t="shared" si="22"/>
        <v/>
      </c>
      <c r="I161" s="413"/>
      <c r="J161" s="414"/>
      <c r="K161" s="415"/>
      <c r="L161" s="415"/>
      <c r="M161" s="415"/>
      <c r="N161" s="415"/>
      <c r="O161" s="415"/>
      <c r="P161" s="415"/>
    </row>
    <row r="162" spans="1:16">
      <c r="A162" s="80" t="str">
        <f t="shared" si="17"/>
        <v/>
      </c>
      <c r="B162" s="80" t="str">
        <f t="shared" si="18"/>
        <v/>
      </c>
      <c r="C162" s="80" t="str">
        <f t="shared" si="19"/>
        <v/>
      </c>
      <c r="D162" s="80" t="str">
        <f t="shared" si="20"/>
        <v/>
      </c>
      <c r="E162" s="80" t="str">
        <f t="shared" si="21"/>
        <v/>
      </c>
      <c r="F162" s="80" t="str">
        <f t="shared" si="22"/>
        <v/>
      </c>
      <c r="G162" s="80" t="str">
        <f t="shared" si="22"/>
        <v/>
      </c>
      <c r="H162" s="80" t="str">
        <f t="shared" si="22"/>
        <v/>
      </c>
      <c r="I162" s="413"/>
      <c r="J162" s="414"/>
      <c r="K162" s="415"/>
      <c r="L162" s="415"/>
      <c r="M162" s="415"/>
      <c r="N162" s="415"/>
      <c r="O162" s="415"/>
      <c r="P162" s="415"/>
    </row>
    <row r="163" spans="1:16">
      <c r="A163" s="80" t="str">
        <f t="shared" si="17"/>
        <v/>
      </c>
      <c r="B163" s="80" t="str">
        <f t="shared" si="18"/>
        <v/>
      </c>
      <c r="C163" s="80" t="str">
        <f t="shared" si="19"/>
        <v/>
      </c>
      <c r="D163" s="80" t="str">
        <f t="shared" si="20"/>
        <v/>
      </c>
      <c r="E163" s="80" t="str">
        <f t="shared" si="21"/>
        <v/>
      </c>
      <c r="F163" s="80" t="str">
        <f t="shared" si="22"/>
        <v/>
      </c>
      <c r="G163" s="80" t="str">
        <f t="shared" si="22"/>
        <v/>
      </c>
      <c r="H163" s="80" t="str">
        <f t="shared" si="22"/>
        <v/>
      </c>
      <c r="I163" s="413"/>
      <c r="J163" s="414"/>
      <c r="K163" s="415"/>
      <c r="L163" s="415"/>
      <c r="M163" s="415"/>
      <c r="N163" s="415"/>
      <c r="O163" s="415"/>
      <c r="P163" s="415"/>
    </row>
    <row r="164" spans="1:16">
      <c r="A164" s="80" t="str">
        <f t="shared" si="17"/>
        <v/>
      </c>
      <c r="B164" s="80" t="str">
        <f t="shared" si="18"/>
        <v/>
      </c>
      <c r="C164" s="80" t="str">
        <f t="shared" si="19"/>
        <v/>
      </c>
      <c r="D164" s="80" t="str">
        <f t="shared" si="20"/>
        <v/>
      </c>
      <c r="E164" s="80" t="str">
        <f t="shared" si="21"/>
        <v/>
      </c>
      <c r="F164" s="80" t="str">
        <f t="shared" si="22"/>
        <v/>
      </c>
      <c r="G164" s="80" t="str">
        <f t="shared" si="22"/>
        <v/>
      </c>
      <c r="H164" s="80" t="str">
        <f t="shared" si="22"/>
        <v/>
      </c>
      <c r="I164" s="413"/>
      <c r="J164" s="414"/>
      <c r="K164" s="415"/>
      <c r="L164" s="415"/>
      <c r="M164" s="415"/>
      <c r="N164" s="415"/>
      <c r="O164" s="415"/>
      <c r="P164" s="415"/>
    </row>
    <row r="165" spans="1:16">
      <c r="A165" s="80" t="str">
        <f t="shared" si="17"/>
        <v/>
      </c>
      <c r="B165" s="80" t="str">
        <f t="shared" si="18"/>
        <v/>
      </c>
      <c r="C165" s="80" t="str">
        <f t="shared" si="19"/>
        <v/>
      </c>
      <c r="D165" s="80" t="str">
        <f t="shared" si="20"/>
        <v/>
      </c>
      <c r="E165" s="80" t="str">
        <f t="shared" si="21"/>
        <v/>
      </c>
      <c r="F165" s="80" t="str">
        <f t="shared" ref="F165:H184" si="23">IF(Cptes="","",LEFT(Cptes,7))</f>
        <v/>
      </c>
      <c r="G165" s="80" t="str">
        <f t="shared" si="23"/>
        <v/>
      </c>
      <c r="H165" s="80" t="str">
        <f t="shared" si="23"/>
        <v/>
      </c>
      <c r="I165" s="413"/>
      <c r="J165" s="414"/>
      <c r="K165" s="415"/>
      <c r="L165" s="415"/>
      <c r="M165" s="415"/>
      <c r="N165" s="415"/>
      <c r="O165" s="415"/>
      <c r="P165" s="415"/>
    </row>
    <row r="166" spans="1:16">
      <c r="A166" s="80" t="str">
        <f t="shared" si="17"/>
        <v/>
      </c>
      <c r="B166" s="80" t="str">
        <f t="shared" si="18"/>
        <v/>
      </c>
      <c r="C166" s="80" t="str">
        <f t="shared" si="19"/>
        <v/>
      </c>
      <c r="D166" s="80" t="str">
        <f t="shared" si="20"/>
        <v/>
      </c>
      <c r="E166" s="80" t="str">
        <f t="shared" si="21"/>
        <v/>
      </c>
      <c r="F166" s="80" t="str">
        <f t="shared" si="23"/>
        <v/>
      </c>
      <c r="G166" s="80" t="str">
        <f t="shared" si="23"/>
        <v/>
      </c>
      <c r="H166" s="80" t="str">
        <f t="shared" si="23"/>
        <v/>
      </c>
      <c r="I166" s="413"/>
      <c r="J166" s="414"/>
      <c r="K166" s="415"/>
      <c r="L166" s="415"/>
      <c r="M166" s="415"/>
      <c r="N166" s="415"/>
      <c r="O166" s="415"/>
      <c r="P166" s="415"/>
    </row>
    <row r="167" spans="1:16">
      <c r="A167" s="80" t="str">
        <f t="shared" si="17"/>
        <v/>
      </c>
      <c r="B167" s="80" t="str">
        <f t="shared" si="18"/>
        <v/>
      </c>
      <c r="C167" s="80" t="str">
        <f t="shared" si="19"/>
        <v/>
      </c>
      <c r="D167" s="80" t="str">
        <f t="shared" si="20"/>
        <v/>
      </c>
      <c r="E167" s="80" t="str">
        <f t="shared" si="21"/>
        <v/>
      </c>
      <c r="F167" s="80" t="str">
        <f t="shared" si="23"/>
        <v/>
      </c>
      <c r="G167" s="80" t="str">
        <f t="shared" si="23"/>
        <v/>
      </c>
      <c r="H167" s="80" t="str">
        <f t="shared" si="23"/>
        <v/>
      </c>
      <c r="I167" s="413"/>
      <c r="J167" s="414"/>
      <c r="K167" s="415"/>
      <c r="L167" s="415"/>
      <c r="M167" s="415"/>
      <c r="N167" s="415"/>
      <c r="O167" s="415"/>
      <c r="P167" s="415"/>
    </row>
    <row r="168" spans="1:16">
      <c r="A168" s="80" t="str">
        <f t="shared" si="17"/>
        <v/>
      </c>
      <c r="B168" s="80" t="str">
        <f t="shared" si="18"/>
        <v/>
      </c>
      <c r="C168" s="80" t="str">
        <f t="shared" si="19"/>
        <v/>
      </c>
      <c r="D168" s="80" t="str">
        <f t="shared" si="20"/>
        <v/>
      </c>
      <c r="E168" s="80" t="str">
        <f t="shared" si="21"/>
        <v/>
      </c>
      <c r="F168" s="80" t="str">
        <f t="shared" si="23"/>
        <v/>
      </c>
      <c r="G168" s="80" t="str">
        <f t="shared" si="23"/>
        <v/>
      </c>
      <c r="H168" s="80" t="str">
        <f t="shared" si="23"/>
        <v/>
      </c>
      <c r="I168" s="413"/>
      <c r="J168" s="414"/>
      <c r="K168" s="415"/>
      <c r="L168" s="415"/>
      <c r="M168" s="415"/>
      <c r="N168" s="415"/>
      <c r="O168" s="415"/>
      <c r="P168" s="415"/>
    </row>
    <row r="169" spans="1:16">
      <c r="A169" s="80" t="str">
        <f t="shared" si="17"/>
        <v/>
      </c>
      <c r="B169" s="80" t="str">
        <f t="shared" si="18"/>
        <v/>
      </c>
      <c r="C169" s="80" t="str">
        <f t="shared" si="19"/>
        <v/>
      </c>
      <c r="D169" s="80" t="str">
        <f t="shared" si="20"/>
        <v/>
      </c>
      <c r="E169" s="80" t="str">
        <f t="shared" si="21"/>
        <v/>
      </c>
      <c r="F169" s="80" t="str">
        <f t="shared" si="23"/>
        <v/>
      </c>
      <c r="G169" s="80" t="str">
        <f t="shared" si="23"/>
        <v/>
      </c>
      <c r="H169" s="80" t="str">
        <f t="shared" si="23"/>
        <v/>
      </c>
      <c r="I169" s="413"/>
      <c r="J169" s="414"/>
      <c r="K169" s="415"/>
      <c r="L169" s="415"/>
      <c r="M169" s="415"/>
      <c r="N169" s="415"/>
      <c r="O169" s="415"/>
      <c r="P169" s="415"/>
    </row>
    <row r="170" spans="1:16">
      <c r="A170" s="80" t="str">
        <f t="shared" si="17"/>
        <v/>
      </c>
      <c r="B170" s="80" t="str">
        <f t="shared" si="18"/>
        <v/>
      </c>
      <c r="C170" s="80" t="str">
        <f t="shared" si="19"/>
        <v/>
      </c>
      <c r="D170" s="80" t="str">
        <f t="shared" si="20"/>
        <v/>
      </c>
      <c r="E170" s="80" t="str">
        <f t="shared" si="21"/>
        <v/>
      </c>
      <c r="F170" s="80" t="str">
        <f t="shared" si="23"/>
        <v/>
      </c>
      <c r="G170" s="80" t="str">
        <f t="shared" si="23"/>
        <v/>
      </c>
      <c r="H170" s="80" t="str">
        <f t="shared" si="23"/>
        <v/>
      </c>
      <c r="I170" s="413"/>
      <c r="J170" s="414"/>
      <c r="K170" s="415"/>
      <c r="L170" s="415"/>
      <c r="M170" s="415"/>
      <c r="N170" s="415"/>
      <c r="O170" s="415"/>
      <c r="P170" s="415"/>
    </row>
    <row r="171" spans="1:16">
      <c r="A171" s="80" t="str">
        <f t="shared" si="17"/>
        <v/>
      </c>
      <c r="B171" s="80" t="str">
        <f t="shared" si="18"/>
        <v/>
      </c>
      <c r="C171" s="80" t="str">
        <f t="shared" si="19"/>
        <v/>
      </c>
      <c r="D171" s="80" t="str">
        <f t="shared" si="20"/>
        <v/>
      </c>
      <c r="E171" s="80" t="str">
        <f t="shared" si="21"/>
        <v/>
      </c>
      <c r="F171" s="80" t="str">
        <f t="shared" si="23"/>
        <v/>
      </c>
      <c r="G171" s="80" t="str">
        <f t="shared" si="23"/>
        <v/>
      </c>
      <c r="H171" s="80" t="str">
        <f t="shared" si="23"/>
        <v/>
      </c>
      <c r="I171" s="413"/>
      <c r="J171" s="414"/>
      <c r="K171" s="415"/>
      <c r="L171" s="415"/>
      <c r="M171" s="415"/>
      <c r="N171" s="415"/>
      <c r="O171" s="415"/>
      <c r="P171" s="415"/>
    </row>
    <row r="172" spans="1:16">
      <c r="A172" s="80" t="str">
        <f t="shared" si="17"/>
        <v/>
      </c>
      <c r="B172" s="80" t="str">
        <f t="shared" si="18"/>
        <v/>
      </c>
      <c r="C172" s="80" t="str">
        <f t="shared" si="19"/>
        <v/>
      </c>
      <c r="D172" s="80" t="str">
        <f t="shared" si="20"/>
        <v/>
      </c>
      <c r="E172" s="80" t="str">
        <f t="shared" si="21"/>
        <v/>
      </c>
      <c r="F172" s="80" t="str">
        <f t="shared" si="23"/>
        <v/>
      </c>
      <c r="G172" s="80" t="str">
        <f t="shared" si="23"/>
        <v/>
      </c>
      <c r="H172" s="80" t="str">
        <f t="shared" si="23"/>
        <v/>
      </c>
      <c r="I172" s="413"/>
      <c r="J172" s="414"/>
      <c r="K172" s="415"/>
      <c r="L172" s="415"/>
      <c r="M172" s="415"/>
      <c r="N172" s="415"/>
      <c r="O172" s="415"/>
      <c r="P172" s="415"/>
    </row>
    <row r="173" spans="1:16">
      <c r="A173" s="80" t="str">
        <f t="shared" si="17"/>
        <v/>
      </c>
      <c r="B173" s="80" t="str">
        <f t="shared" si="18"/>
        <v/>
      </c>
      <c r="C173" s="80" t="str">
        <f t="shared" si="19"/>
        <v/>
      </c>
      <c r="D173" s="80" t="str">
        <f t="shared" si="20"/>
        <v/>
      </c>
      <c r="E173" s="80" t="str">
        <f t="shared" si="21"/>
        <v/>
      </c>
      <c r="F173" s="80" t="str">
        <f t="shared" si="23"/>
        <v/>
      </c>
      <c r="G173" s="80" t="str">
        <f t="shared" si="23"/>
        <v/>
      </c>
      <c r="H173" s="80" t="str">
        <f t="shared" si="23"/>
        <v/>
      </c>
      <c r="I173" s="413"/>
      <c r="J173" s="414"/>
      <c r="K173" s="415"/>
      <c r="L173" s="415"/>
      <c r="M173" s="415"/>
      <c r="N173" s="415"/>
      <c r="O173" s="415"/>
      <c r="P173" s="415"/>
    </row>
    <row r="174" spans="1:16">
      <c r="A174" s="80" t="str">
        <f t="shared" si="17"/>
        <v/>
      </c>
      <c r="B174" s="80" t="str">
        <f t="shared" si="18"/>
        <v/>
      </c>
      <c r="C174" s="80" t="str">
        <f t="shared" si="19"/>
        <v/>
      </c>
      <c r="D174" s="80" t="str">
        <f t="shared" si="20"/>
        <v/>
      </c>
      <c r="E174" s="80" t="str">
        <f t="shared" si="21"/>
        <v/>
      </c>
      <c r="F174" s="80" t="str">
        <f t="shared" si="23"/>
        <v/>
      </c>
      <c r="G174" s="80" t="str">
        <f t="shared" si="23"/>
        <v/>
      </c>
      <c r="H174" s="80" t="str">
        <f t="shared" si="23"/>
        <v/>
      </c>
      <c r="I174" s="413"/>
      <c r="J174" s="414"/>
      <c r="K174" s="415"/>
      <c r="L174" s="415"/>
      <c r="M174" s="415"/>
      <c r="N174" s="415"/>
      <c r="O174" s="415"/>
      <c r="P174" s="415"/>
    </row>
    <row r="175" spans="1:16">
      <c r="A175" s="80" t="str">
        <f t="shared" si="17"/>
        <v/>
      </c>
      <c r="B175" s="80" t="str">
        <f t="shared" si="18"/>
        <v/>
      </c>
      <c r="C175" s="80" t="str">
        <f t="shared" si="19"/>
        <v/>
      </c>
      <c r="D175" s="80" t="str">
        <f t="shared" si="20"/>
        <v/>
      </c>
      <c r="E175" s="80" t="str">
        <f t="shared" si="21"/>
        <v/>
      </c>
      <c r="F175" s="80" t="str">
        <f t="shared" si="23"/>
        <v/>
      </c>
      <c r="G175" s="80" t="str">
        <f t="shared" si="23"/>
        <v/>
      </c>
      <c r="H175" s="80" t="str">
        <f t="shared" si="23"/>
        <v/>
      </c>
      <c r="I175" s="413"/>
      <c r="J175" s="414"/>
      <c r="K175" s="415"/>
      <c r="L175" s="415"/>
      <c r="M175" s="415"/>
      <c r="N175" s="415"/>
      <c r="O175" s="415"/>
      <c r="P175" s="415"/>
    </row>
    <row r="176" spans="1:16">
      <c r="A176" s="80" t="str">
        <f t="shared" si="17"/>
        <v/>
      </c>
      <c r="B176" s="80" t="str">
        <f t="shared" si="18"/>
        <v/>
      </c>
      <c r="C176" s="80" t="str">
        <f t="shared" si="19"/>
        <v/>
      </c>
      <c r="D176" s="80" t="str">
        <f t="shared" si="20"/>
        <v/>
      </c>
      <c r="E176" s="80" t="str">
        <f t="shared" si="21"/>
        <v/>
      </c>
      <c r="F176" s="80" t="str">
        <f t="shared" si="23"/>
        <v/>
      </c>
      <c r="G176" s="80" t="str">
        <f t="shared" si="23"/>
        <v/>
      </c>
      <c r="H176" s="80" t="str">
        <f t="shared" si="23"/>
        <v/>
      </c>
      <c r="I176" s="413"/>
      <c r="J176" s="414"/>
      <c r="K176" s="415"/>
      <c r="L176" s="415"/>
      <c r="M176" s="415"/>
      <c r="N176" s="415"/>
      <c r="O176" s="415"/>
      <c r="P176" s="415"/>
    </row>
    <row r="177" spans="1:16">
      <c r="A177" s="80" t="str">
        <f t="shared" si="17"/>
        <v/>
      </c>
      <c r="B177" s="80" t="str">
        <f t="shared" si="18"/>
        <v/>
      </c>
      <c r="C177" s="80" t="str">
        <f t="shared" si="19"/>
        <v/>
      </c>
      <c r="D177" s="80" t="str">
        <f t="shared" si="20"/>
        <v/>
      </c>
      <c r="E177" s="80" t="str">
        <f t="shared" si="21"/>
        <v/>
      </c>
      <c r="F177" s="80" t="str">
        <f t="shared" si="23"/>
        <v/>
      </c>
      <c r="G177" s="80" t="str">
        <f t="shared" si="23"/>
        <v/>
      </c>
      <c r="H177" s="80" t="str">
        <f t="shared" si="23"/>
        <v/>
      </c>
      <c r="I177" s="413"/>
      <c r="J177" s="414"/>
      <c r="K177" s="415"/>
      <c r="L177" s="415"/>
      <c r="M177" s="415"/>
      <c r="N177" s="415"/>
      <c r="O177" s="415"/>
      <c r="P177" s="415"/>
    </row>
    <row r="178" spans="1:16">
      <c r="A178" s="80" t="str">
        <f t="shared" si="17"/>
        <v/>
      </c>
      <c r="B178" s="80" t="str">
        <f t="shared" si="18"/>
        <v/>
      </c>
      <c r="C178" s="80" t="str">
        <f t="shared" si="19"/>
        <v/>
      </c>
      <c r="D178" s="80" t="str">
        <f t="shared" si="20"/>
        <v/>
      </c>
      <c r="E178" s="80" t="str">
        <f t="shared" si="21"/>
        <v/>
      </c>
      <c r="F178" s="80" t="str">
        <f t="shared" si="23"/>
        <v/>
      </c>
      <c r="G178" s="80" t="str">
        <f t="shared" si="23"/>
        <v/>
      </c>
      <c r="H178" s="80" t="str">
        <f t="shared" si="23"/>
        <v/>
      </c>
      <c r="I178" s="413"/>
      <c r="J178" s="414"/>
      <c r="K178" s="415"/>
      <c r="L178" s="415"/>
      <c r="M178" s="415"/>
      <c r="N178" s="415"/>
      <c r="O178" s="415"/>
      <c r="P178" s="415"/>
    </row>
    <row r="179" spans="1:16">
      <c r="A179" s="80" t="str">
        <f t="shared" si="17"/>
        <v/>
      </c>
      <c r="B179" s="80" t="str">
        <f t="shared" si="18"/>
        <v/>
      </c>
      <c r="C179" s="80" t="str">
        <f t="shared" si="19"/>
        <v/>
      </c>
      <c r="D179" s="80" t="str">
        <f t="shared" si="20"/>
        <v/>
      </c>
      <c r="E179" s="80" t="str">
        <f t="shared" si="21"/>
        <v/>
      </c>
      <c r="F179" s="80" t="str">
        <f t="shared" si="23"/>
        <v/>
      </c>
      <c r="G179" s="80" t="str">
        <f t="shared" si="23"/>
        <v/>
      </c>
      <c r="H179" s="80" t="str">
        <f t="shared" si="23"/>
        <v/>
      </c>
      <c r="I179" s="413"/>
      <c r="J179" s="414"/>
      <c r="K179" s="415"/>
      <c r="L179" s="415"/>
      <c r="M179" s="415"/>
      <c r="N179" s="415"/>
      <c r="O179" s="415"/>
      <c r="P179" s="415"/>
    </row>
    <row r="180" spans="1:16">
      <c r="A180" s="80" t="str">
        <f t="shared" si="17"/>
        <v/>
      </c>
      <c r="B180" s="80" t="str">
        <f t="shared" si="18"/>
        <v/>
      </c>
      <c r="C180" s="80" t="str">
        <f t="shared" si="19"/>
        <v/>
      </c>
      <c r="D180" s="80" t="str">
        <f t="shared" si="20"/>
        <v/>
      </c>
      <c r="E180" s="80" t="str">
        <f t="shared" si="21"/>
        <v/>
      </c>
      <c r="F180" s="80" t="str">
        <f t="shared" si="23"/>
        <v/>
      </c>
      <c r="G180" s="80" t="str">
        <f t="shared" si="23"/>
        <v/>
      </c>
      <c r="H180" s="80" t="str">
        <f t="shared" si="23"/>
        <v/>
      </c>
      <c r="I180" s="413"/>
      <c r="J180" s="414"/>
      <c r="K180" s="415"/>
      <c r="L180" s="415"/>
      <c r="M180" s="415"/>
      <c r="N180" s="415"/>
      <c r="O180" s="415"/>
      <c r="P180" s="415"/>
    </row>
    <row r="181" spans="1:16">
      <c r="A181" s="80" t="str">
        <f t="shared" si="17"/>
        <v/>
      </c>
      <c r="B181" s="80" t="str">
        <f t="shared" si="18"/>
        <v/>
      </c>
      <c r="C181" s="80" t="str">
        <f t="shared" si="19"/>
        <v/>
      </c>
      <c r="D181" s="80" t="str">
        <f t="shared" si="20"/>
        <v/>
      </c>
      <c r="E181" s="80" t="str">
        <f t="shared" si="21"/>
        <v/>
      </c>
      <c r="F181" s="80" t="str">
        <f t="shared" si="23"/>
        <v/>
      </c>
      <c r="G181" s="80" t="str">
        <f t="shared" si="23"/>
        <v/>
      </c>
      <c r="H181" s="80" t="str">
        <f t="shared" si="23"/>
        <v/>
      </c>
      <c r="I181" s="413"/>
      <c r="J181" s="414"/>
      <c r="K181" s="415"/>
      <c r="L181" s="415"/>
      <c r="M181" s="415"/>
      <c r="N181" s="415"/>
      <c r="O181" s="415"/>
      <c r="P181" s="415"/>
    </row>
    <row r="182" spans="1:16">
      <c r="A182" s="80" t="str">
        <f t="shared" si="17"/>
        <v/>
      </c>
      <c r="B182" s="80" t="str">
        <f t="shared" si="18"/>
        <v/>
      </c>
      <c r="C182" s="80" t="str">
        <f t="shared" si="19"/>
        <v/>
      </c>
      <c r="D182" s="80" t="str">
        <f t="shared" si="20"/>
        <v/>
      </c>
      <c r="E182" s="80" t="str">
        <f t="shared" si="21"/>
        <v/>
      </c>
      <c r="F182" s="80" t="str">
        <f t="shared" si="23"/>
        <v/>
      </c>
      <c r="G182" s="80" t="str">
        <f t="shared" si="23"/>
        <v/>
      </c>
      <c r="H182" s="80" t="str">
        <f t="shared" si="23"/>
        <v/>
      </c>
      <c r="I182" s="413"/>
      <c r="J182" s="414"/>
      <c r="K182" s="415"/>
      <c r="L182" s="415"/>
      <c r="M182" s="415"/>
      <c r="N182" s="415"/>
      <c r="O182" s="415"/>
      <c r="P182" s="415"/>
    </row>
    <row r="183" spans="1:16">
      <c r="A183" s="80" t="str">
        <f t="shared" si="17"/>
        <v/>
      </c>
      <c r="B183" s="80" t="str">
        <f t="shared" si="18"/>
        <v/>
      </c>
      <c r="C183" s="80" t="str">
        <f t="shared" si="19"/>
        <v/>
      </c>
      <c r="D183" s="80" t="str">
        <f t="shared" si="20"/>
        <v/>
      </c>
      <c r="E183" s="80" t="str">
        <f t="shared" si="21"/>
        <v/>
      </c>
      <c r="F183" s="80" t="str">
        <f t="shared" si="23"/>
        <v/>
      </c>
      <c r="G183" s="80" t="str">
        <f t="shared" si="23"/>
        <v/>
      </c>
      <c r="H183" s="80" t="str">
        <f t="shared" si="23"/>
        <v/>
      </c>
      <c r="I183" s="413"/>
      <c r="J183" s="414"/>
      <c r="K183" s="415"/>
      <c r="L183" s="415"/>
      <c r="M183" s="415"/>
      <c r="N183" s="415"/>
      <c r="O183" s="415"/>
      <c r="P183" s="415"/>
    </row>
    <row r="184" spans="1:16">
      <c r="A184" s="80" t="str">
        <f t="shared" si="17"/>
        <v/>
      </c>
      <c r="B184" s="80" t="str">
        <f t="shared" si="18"/>
        <v/>
      </c>
      <c r="C184" s="80" t="str">
        <f t="shared" si="19"/>
        <v/>
      </c>
      <c r="D184" s="80" t="str">
        <f t="shared" si="20"/>
        <v/>
      </c>
      <c r="E184" s="80" t="str">
        <f t="shared" si="21"/>
        <v/>
      </c>
      <c r="F184" s="80" t="str">
        <f t="shared" si="23"/>
        <v/>
      </c>
      <c r="G184" s="80" t="str">
        <f t="shared" si="23"/>
        <v/>
      </c>
      <c r="H184" s="80" t="str">
        <f t="shared" si="23"/>
        <v/>
      </c>
      <c r="I184" s="413"/>
      <c r="J184" s="414"/>
      <c r="K184" s="415"/>
      <c r="L184" s="415"/>
      <c r="M184" s="415"/>
      <c r="N184" s="415"/>
      <c r="O184" s="415"/>
      <c r="P184" s="415"/>
    </row>
    <row r="185" spans="1:16">
      <c r="A185" s="80" t="str">
        <f t="shared" si="17"/>
        <v/>
      </c>
      <c r="B185" s="80" t="str">
        <f t="shared" si="18"/>
        <v/>
      </c>
      <c r="C185" s="80" t="str">
        <f t="shared" si="19"/>
        <v/>
      </c>
      <c r="D185" s="80" t="str">
        <f t="shared" si="20"/>
        <v/>
      </c>
      <c r="E185" s="80" t="str">
        <f t="shared" si="21"/>
        <v/>
      </c>
      <c r="F185" s="80" t="str">
        <f t="shared" ref="F185:H204" si="24">IF(Cptes="","",LEFT(Cptes,7))</f>
        <v/>
      </c>
      <c r="G185" s="80" t="str">
        <f t="shared" si="24"/>
        <v/>
      </c>
      <c r="H185" s="80" t="str">
        <f t="shared" si="24"/>
        <v/>
      </c>
      <c r="I185" s="413"/>
      <c r="J185" s="414"/>
      <c r="K185" s="415"/>
      <c r="L185" s="415"/>
      <c r="M185" s="415"/>
      <c r="N185" s="415"/>
      <c r="O185" s="415"/>
      <c r="P185" s="415"/>
    </row>
    <row r="186" spans="1:16">
      <c r="A186" s="80" t="str">
        <f t="shared" si="17"/>
        <v/>
      </c>
      <c r="B186" s="80" t="str">
        <f t="shared" si="18"/>
        <v/>
      </c>
      <c r="C186" s="80" t="str">
        <f t="shared" si="19"/>
        <v/>
      </c>
      <c r="D186" s="80" t="str">
        <f t="shared" si="20"/>
        <v/>
      </c>
      <c r="E186" s="80" t="str">
        <f t="shared" si="21"/>
        <v/>
      </c>
      <c r="F186" s="80" t="str">
        <f t="shared" si="24"/>
        <v/>
      </c>
      <c r="G186" s="80" t="str">
        <f t="shared" si="24"/>
        <v/>
      </c>
      <c r="H186" s="80" t="str">
        <f t="shared" si="24"/>
        <v/>
      </c>
      <c r="I186" s="413"/>
      <c r="J186" s="414"/>
      <c r="K186" s="415"/>
      <c r="L186" s="415"/>
      <c r="M186" s="415"/>
      <c r="N186" s="415"/>
      <c r="O186" s="415"/>
      <c r="P186" s="415"/>
    </row>
    <row r="187" spans="1:16">
      <c r="A187" s="80" t="str">
        <f t="shared" si="17"/>
        <v/>
      </c>
      <c r="B187" s="80" t="str">
        <f t="shared" si="18"/>
        <v/>
      </c>
      <c r="C187" s="80" t="str">
        <f t="shared" si="19"/>
        <v/>
      </c>
      <c r="D187" s="80" t="str">
        <f t="shared" si="20"/>
        <v/>
      </c>
      <c r="E187" s="80" t="str">
        <f t="shared" si="21"/>
        <v/>
      </c>
      <c r="F187" s="80" t="str">
        <f t="shared" si="24"/>
        <v/>
      </c>
      <c r="G187" s="80" t="str">
        <f t="shared" si="24"/>
        <v/>
      </c>
      <c r="H187" s="80" t="str">
        <f t="shared" si="24"/>
        <v/>
      </c>
      <c r="I187" s="413"/>
      <c r="J187" s="414"/>
      <c r="K187" s="415"/>
      <c r="L187" s="415"/>
      <c r="M187" s="415"/>
      <c r="N187" s="415"/>
      <c r="O187" s="415"/>
      <c r="P187" s="415"/>
    </row>
    <row r="188" spans="1:16">
      <c r="A188" s="80" t="str">
        <f t="shared" si="17"/>
        <v/>
      </c>
      <c r="B188" s="80" t="str">
        <f t="shared" si="18"/>
        <v/>
      </c>
      <c r="C188" s="80" t="str">
        <f t="shared" si="19"/>
        <v/>
      </c>
      <c r="D188" s="80" t="str">
        <f t="shared" si="20"/>
        <v/>
      </c>
      <c r="E188" s="80" t="str">
        <f t="shared" si="21"/>
        <v/>
      </c>
      <c r="F188" s="80" t="str">
        <f t="shared" si="24"/>
        <v/>
      </c>
      <c r="G188" s="80" t="str">
        <f t="shared" si="24"/>
        <v/>
      </c>
      <c r="H188" s="80" t="str">
        <f t="shared" si="24"/>
        <v/>
      </c>
      <c r="I188" s="413"/>
      <c r="J188" s="414"/>
      <c r="K188" s="415"/>
      <c r="L188" s="415"/>
      <c r="M188" s="415"/>
      <c r="N188" s="415"/>
      <c r="O188" s="415"/>
      <c r="P188" s="415"/>
    </row>
    <row r="189" spans="1:16">
      <c r="A189" s="80" t="str">
        <f t="shared" si="17"/>
        <v/>
      </c>
      <c r="B189" s="80" t="str">
        <f t="shared" si="18"/>
        <v/>
      </c>
      <c r="C189" s="80" t="str">
        <f t="shared" si="19"/>
        <v/>
      </c>
      <c r="D189" s="80" t="str">
        <f t="shared" si="20"/>
        <v/>
      </c>
      <c r="E189" s="80" t="str">
        <f t="shared" si="21"/>
        <v/>
      </c>
      <c r="F189" s="80" t="str">
        <f t="shared" si="24"/>
        <v/>
      </c>
      <c r="G189" s="80" t="str">
        <f t="shared" si="24"/>
        <v/>
      </c>
      <c r="H189" s="80" t="str">
        <f t="shared" si="24"/>
        <v/>
      </c>
      <c r="I189" s="413"/>
      <c r="J189" s="414"/>
      <c r="K189" s="415"/>
      <c r="L189" s="415"/>
      <c r="M189" s="415"/>
      <c r="N189" s="415"/>
      <c r="O189" s="415"/>
      <c r="P189" s="415"/>
    </row>
    <row r="190" spans="1:16">
      <c r="A190" s="80" t="str">
        <f t="shared" si="17"/>
        <v/>
      </c>
      <c r="B190" s="80" t="str">
        <f t="shared" si="18"/>
        <v/>
      </c>
      <c r="C190" s="80" t="str">
        <f t="shared" si="19"/>
        <v/>
      </c>
      <c r="D190" s="80" t="str">
        <f t="shared" si="20"/>
        <v/>
      </c>
      <c r="E190" s="80" t="str">
        <f t="shared" si="21"/>
        <v/>
      </c>
      <c r="F190" s="80" t="str">
        <f t="shared" si="24"/>
        <v/>
      </c>
      <c r="G190" s="80" t="str">
        <f t="shared" si="24"/>
        <v/>
      </c>
      <c r="H190" s="80" t="str">
        <f t="shared" si="24"/>
        <v/>
      </c>
      <c r="I190" s="413"/>
      <c r="J190" s="414"/>
      <c r="K190" s="415"/>
      <c r="L190" s="415"/>
      <c r="M190" s="415"/>
      <c r="N190" s="415"/>
      <c r="O190" s="415"/>
      <c r="P190" s="415"/>
    </row>
    <row r="191" spans="1:16">
      <c r="A191" s="80" t="str">
        <f t="shared" si="17"/>
        <v/>
      </c>
      <c r="B191" s="80" t="str">
        <f t="shared" si="18"/>
        <v/>
      </c>
      <c r="C191" s="80" t="str">
        <f t="shared" si="19"/>
        <v/>
      </c>
      <c r="D191" s="80" t="str">
        <f t="shared" si="20"/>
        <v/>
      </c>
      <c r="E191" s="80" t="str">
        <f t="shared" si="21"/>
        <v/>
      </c>
      <c r="F191" s="80" t="str">
        <f t="shared" si="24"/>
        <v/>
      </c>
      <c r="G191" s="80" t="str">
        <f t="shared" si="24"/>
        <v/>
      </c>
      <c r="H191" s="80" t="str">
        <f t="shared" si="24"/>
        <v/>
      </c>
      <c r="I191" s="413"/>
      <c r="J191" s="414"/>
      <c r="K191" s="415"/>
      <c r="L191" s="415"/>
      <c r="M191" s="415"/>
      <c r="N191" s="415"/>
      <c r="O191" s="415"/>
      <c r="P191" s="415"/>
    </row>
    <row r="192" spans="1:16">
      <c r="A192" s="80" t="str">
        <f t="shared" si="17"/>
        <v/>
      </c>
      <c r="B192" s="80" t="str">
        <f t="shared" si="18"/>
        <v/>
      </c>
      <c r="C192" s="80" t="str">
        <f t="shared" si="19"/>
        <v/>
      </c>
      <c r="D192" s="80" t="str">
        <f t="shared" si="20"/>
        <v/>
      </c>
      <c r="E192" s="80" t="str">
        <f t="shared" si="21"/>
        <v/>
      </c>
      <c r="F192" s="80" t="str">
        <f t="shared" si="24"/>
        <v/>
      </c>
      <c r="G192" s="80" t="str">
        <f t="shared" si="24"/>
        <v/>
      </c>
      <c r="H192" s="80" t="str">
        <f t="shared" si="24"/>
        <v/>
      </c>
      <c r="I192" s="413"/>
      <c r="J192" s="414"/>
      <c r="K192" s="415"/>
      <c r="L192" s="415"/>
      <c r="M192" s="415"/>
      <c r="N192" s="415"/>
      <c r="O192" s="415"/>
      <c r="P192" s="415"/>
    </row>
    <row r="193" spans="1:16">
      <c r="A193" s="80" t="str">
        <f t="shared" si="17"/>
        <v/>
      </c>
      <c r="B193" s="80" t="str">
        <f t="shared" si="18"/>
        <v/>
      </c>
      <c r="C193" s="80" t="str">
        <f t="shared" si="19"/>
        <v/>
      </c>
      <c r="D193" s="80" t="str">
        <f t="shared" si="20"/>
        <v/>
      </c>
      <c r="E193" s="80" t="str">
        <f t="shared" si="21"/>
        <v/>
      </c>
      <c r="F193" s="80" t="str">
        <f t="shared" si="24"/>
        <v/>
      </c>
      <c r="G193" s="80" t="str">
        <f t="shared" si="24"/>
        <v/>
      </c>
      <c r="H193" s="80" t="str">
        <f t="shared" si="24"/>
        <v/>
      </c>
      <c r="I193" s="413"/>
      <c r="J193" s="414"/>
      <c r="K193" s="415"/>
      <c r="L193" s="415"/>
      <c r="M193" s="415"/>
      <c r="N193" s="415"/>
      <c r="O193" s="415"/>
      <c r="P193" s="415"/>
    </row>
    <row r="194" spans="1:16">
      <c r="A194" s="80" t="str">
        <f t="shared" si="17"/>
        <v/>
      </c>
      <c r="B194" s="80" t="str">
        <f t="shared" si="18"/>
        <v/>
      </c>
      <c r="C194" s="80" t="str">
        <f t="shared" si="19"/>
        <v/>
      </c>
      <c r="D194" s="80" t="str">
        <f t="shared" si="20"/>
        <v/>
      </c>
      <c r="E194" s="80" t="str">
        <f t="shared" si="21"/>
        <v/>
      </c>
      <c r="F194" s="80" t="str">
        <f t="shared" si="24"/>
        <v/>
      </c>
      <c r="G194" s="80" t="str">
        <f t="shared" si="24"/>
        <v/>
      </c>
      <c r="H194" s="80" t="str">
        <f t="shared" si="24"/>
        <v/>
      </c>
      <c r="I194" s="413"/>
      <c r="J194" s="414"/>
      <c r="K194" s="415"/>
      <c r="L194" s="415"/>
      <c r="M194" s="415"/>
      <c r="N194" s="415"/>
      <c r="O194" s="415"/>
      <c r="P194" s="415"/>
    </row>
    <row r="195" spans="1:16">
      <c r="A195" s="80" t="str">
        <f t="shared" si="17"/>
        <v/>
      </c>
      <c r="B195" s="80" t="str">
        <f t="shared" si="18"/>
        <v/>
      </c>
      <c r="C195" s="80" t="str">
        <f t="shared" si="19"/>
        <v/>
      </c>
      <c r="D195" s="80" t="str">
        <f t="shared" si="20"/>
        <v/>
      </c>
      <c r="E195" s="80" t="str">
        <f t="shared" si="21"/>
        <v/>
      </c>
      <c r="F195" s="80" t="str">
        <f t="shared" si="24"/>
        <v/>
      </c>
      <c r="G195" s="80" t="str">
        <f t="shared" si="24"/>
        <v/>
      </c>
      <c r="H195" s="80" t="str">
        <f t="shared" si="24"/>
        <v/>
      </c>
      <c r="I195" s="413"/>
      <c r="J195" s="414"/>
      <c r="K195" s="415"/>
      <c r="L195" s="415"/>
      <c r="M195" s="415"/>
      <c r="N195" s="415"/>
      <c r="O195" s="415"/>
      <c r="P195" s="415"/>
    </row>
    <row r="196" spans="1:16">
      <c r="A196" s="80" t="str">
        <f t="shared" si="17"/>
        <v/>
      </c>
      <c r="B196" s="80" t="str">
        <f t="shared" si="18"/>
        <v/>
      </c>
      <c r="C196" s="80" t="str">
        <f t="shared" si="19"/>
        <v/>
      </c>
      <c r="D196" s="80" t="str">
        <f t="shared" si="20"/>
        <v/>
      </c>
      <c r="E196" s="80" t="str">
        <f t="shared" si="21"/>
        <v/>
      </c>
      <c r="F196" s="80" t="str">
        <f t="shared" si="24"/>
        <v/>
      </c>
      <c r="G196" s="80" t="str">
        <f t="shared" si="24"/>
        <v/>
      </c>
      <c r="H196" s="80" t="str">
        <f t="shared" si="24"/>
        <v/>
      </c>
      <c r="I196" s="413"/>
      <c r="J196" s="414"/>
      <c r="K196" s="415"/>
      <c r="L196" s="415"/>
      <c r="M196" s="415"/>
      <c r="N196" s="415"/>
      <c r="O196" s="415"/>
      <c r="P196" s="415"/>
    </row>
    <row r="197" spans="1:16">
      <c r="A197" s="80" t="str">
        <f t="shared" ref="A197:A260" si="25">IF(Cptes="","",LEFT(Cptes,2))</f>
        <v/>
      </c>
      <c r="B197" s="80" t="str">
        <f t="shared" ref="B197:B260" si="26">IF(Cptes="","",LEFT(Cptes,3))</f>
        <v/>
      </c>
      <c r="C197" s="80" t="str">
        <f t="shared" ref="C197:C260" si="27">IF(Cptes="","",LEFT(Cptes,4))</f>
        <v/>
      </c>
      <c r="D197" s="80" t="str">
        <f t="shared" ref="D197:D260" si="28">IF(Cptes="","",LEFT(Cptes,5))</f>
        <v/>
      </c>
      <c r="E197" s="80" t="str">
        <f t="shared" ref="E197:E260" si="29">IF(Cptes="","",LEFT(Cptes,6))</f>
        <v/>
      </c>
      <c r="F197" s="80" t="str">
        <f t="shared" si="24"/>
        <v/>
      </c>
      <c r="G197" s="80" t="str">
        <f t="shared" si="24"/>
        <v/>
      </c>
      <c r="H197" s="80" t="str">
        <f t="shared" si="24"/>
        <v/>
      </c>
      <c r="I197" s="413"/>
      <c r="J197" s="414"/>
      <c r="K197" s="415"/>
      <c r="L197" s="415"/>
      <c r="M197" s="415"/>
      <c r="N197" s="415"/>
      <c r="O197" s="415"/>
      <c r="P197" s="415"/>
    </row>
    <row r="198" spans="1:16">
      <c r="A198" s="80" t="str">
        <f t="shared" si="25"/>
        <v/>
      </c>
      <c r="B198" s="80" t="str">
        <f t="shared" si="26"/>
        <v/>
      </c>
      <c r="C198" s="80" t="str">
        <f t="shared" si="27"/>
        <v/>
      </c>
      <c r="D198" s="80" t="str">
        <f t="shared" si="28"/>
        <v/>
      </c>
      <c r="E198" s="80" t="str">
        <f t="shared" si="29"/>
        <v/>
      </c>
      <c r="F198" s="80" t="str">
        <f t="shared" si="24"/>
        <v/>
      </c>
      <c r="G198" s="80" t="str">
        <f t="shared" si="24"/>
        <v/>
      </c>
      <c r="H198" s="80" t="str">
        <f t="shared" si="24"/>
        <v/>
      </c>
      <c r="I198" s="413"/>
      <c r="J198" s="414"/>
      <c r="K198" s="415"/>
      <c r="L198" s="415"/>
      <c r="M198" s="415"/>
      <c r="N198" s="415"/>
      <c r="O198" s="415"/>
      <c r="P198" s="415"/>
    </row>
    <row r="199" spans="1:16">
      <c r="A199" s="80" t="str">
        <f t="shared" si="25"/>
        <v/>
      </c>
      <c r="B199" s="80" t="str">
        <f t="shared" si="26"/>
        <v/>
      </c>
      <c r="C199" s="80" t="str">
        <f t="shared" si="27"/>
        <v/>
      </c>
      <c r="D199" s="80" t="str">
        <f t="shared" si="28"/>
        <v/>
      </c>
      <c r="E199" s="80" t="str">
        <f t="shared" si="29"/>
        <v/>
      </c>
      <c r="F199" s="80" t="str">
        <f t="shared" si="24"/>
        <v/>
      </c>
      <c r="G199" s="80" t="str">
        <f t="shared" si="24"/>
        <v/>
      </c>
      <c r="H199" s="80" t="str">
        <f t="shared" si="24"/>
        <v/>
      </c>
      <c r="I199" s="413"/>
      <c r="J199" s="414"/>
      <c r="K199" s="415"/>
      <c r="L199" s="415"/>
      <c r="M199" s="415"/>
      <c r="N199" s="415"/>
      <c r="O199" s="415"/>
      <c r="P199" s="415"/>
    </row>
    <row r="200" spans="1:16">
      <c r="A200" s="80" t="str">
        <f t="shared" si="25"/>
        <v/>
      </c>
      <c r="B200" s="80" t="str">
        <f t="shared" si="26"/>
        <v/>
      </c>
      <c r="C200" s="80" t="str">
        <f t="shared" si="27"/>
        <v/>
      </c>
      <c r="D200" s="80" t="str">
        <f t="shared" si="28"/>
        <v/>
      </c>
      <c r="E200" s="80" t="str">
        <f t="shared" si="29"/>
        <v/>
      </c>
      <c r="F200" s="80" t="str">
        <f t="shared" si="24"/>
        <v/>
      </c>
      <c r="G200" s="80" t="str">
        <f t="shared" si="24"/>
        <v/>
      </c>
      <c r="H200" s="80" t="str">
        <f t="shared" si="24"/>
        <v/>
      </c>
      <c r="I200" s="413"/>
      <c r="J200" s="414"/>
      <c r="K200" s="415"/>
      <c r="L200" s="415"/>
      <c r="M200" s="415"/>
      <c r="N200" s="415"/>
      <c r="O200" s="415"/>
      <c r="P200" s="415"/>
    </row>
    <row r="201" spans="1:16">
      <c r="A201" s="80" t="str">
        <f t="shared" si="25"/>
        <v/>
      </c>
      <c r="B201" s="80" t="str">
        <f t="shared" si="26"/>
        <v/>
      </c>
      <c r="C201" s="80" t="str">
        <f t="shared" si="27"/>
        <v/>
      </c>
      <c r="D201" s="80" t="str">
        <f t="shared" si="28"/>
        <v/>
      </c>
      <c r="E201" s="80" t="str">
        <f t="shared" si="29"/>
        <v/>
      </c>
      <c r="F201" s="80" t="str">
        <f t="shared" si="24"/>
        <v/>
      </c>
      <c r="G201" s="80" t="str">
        <f t="shared" si="24"/>
        <v/>
      </c>
      <c r="H201" s="80" t="str">
        <f t="shared" si="24"/>
        <v/>
      </c>
      <c r="I201" s="413"/>
      <c r="J201" s="414"/>
      <c r="K201" s="415"/>
      <c r="L201" s="415"/>
      <c r="M201" s="415"/>
      <c r="N201" s="415"/>
      <c r="O201" s="415"/>
      <c r="P201" s="415"/>
    </row>
    <row r="202" spans="1:16">
      <c r="A202" s="80" t="str">
        <f t="shared" si="25"/>
        <v/>
      </c>
      <c r="B202" s="80" t="str">
        <f t="shared" si="26"/>
        <v/>
      </c>
      <c r="C202" s="80" t="str">
        <f t="shared" si="27"/>
        <v/>
      </c>
      <c r="D202" s="80" t="str">
        <f t="shared" si="28"/>
        <v/>
      </c>
      <c r="E202" s="80" t="str">
        <f t="shared" si="29"/>
        <v/>
      </c>
      <c r="F202" s="80" t="str">
        <f t="shared" si="24"/>
        <v/>
      </c>
      <c r="G202" s="80" t="str">
        <f t="shared" si="24"/>
        <v/>
      </c>
      <c r="H202" s="80" t="str">
        <f t="shared" si="24"/>
        <v/>
      </c>
      <c r="I202" s="413"/>
      <c r="J202" s="414"/>
      <c r="K202" s="415"/>
      <c r="L202" s="415"/>
      <c r="M202" s="415"/>
      <c r="N202" s="415"/>
      <c r="O202" s="415"/>
      <c r="P202" s="415"/>
    </row>
    <row r="203" spans="1:16">
      <c r="A203" s="80" t="str">
        <f t="shared" si="25"/>
        <v/>
      </c>
      <c r="B203" s="80" t="str">
        <f t="shared" si="26"/>
        <v/>
      </c>
      <c r="C203" s="80" t="str">
        <f t="shared" si="27"/>
        <v/>
      </c>
      <c r="D203" s="80" t="str">
        <f t="shared" si="28"/>
        <v/>
      </c>
      <c r="E203" s="80" t="str">
        <f t="shared" si="29"/>
        <v/>
      </c>
      <c r="F203" s="80" t="str">
        <f t="shared" si="24"/>
        <v/>
      </c>
      <c r="G203" s="80" t="str">
        <f t="shared" si="24"/>
        <v/>
      </c>
      <c r="H203" s="80" t="str">
        <f t="shared" si="24"/>
        <v/>
      </c>
      <c r="I203" s="413"/>
      <c r="J203" s="414"/>
      <c r="K203" s="415"/>
      <c r="L203" s="415"/>
      <c r="M203" s="415"/>
      <c r="N203" s="415"/>
      <c r="O203" s="415"/>
      <c r="P203" s="415"/>
    </row>
    <row r="204" spans="1:16">
      <c r="A204" s="80" t="str">
        <f t="shared" si="25"/>
        <v/>
      </c>
      <c r="B204" s="80" t="str">
        <f t="shared" si="26"/>
        <v/>
      </c>
      <c r="C204" s="80" t="str">
        <f t="shared" si="27"/>
        <v/>
      </c>
      <c r="D204" s="80" t="str">
        <f t="shared" si="28"/>
        <v/>
      </c>
      <c r="E204" s="80" t="str">
        <f t="shared" si="29"/>
        <v/>
      </c>
      <c r="F204" s="80" t="str">
        <f t="shared" si="24"/>
        <v/>
      </c>
      <c r="G204" s="80" t="str">
        <f t="shared" si="24"/>
        <v/>
      </c>
      <c r="H204" s="80" t="str">
        <f t="shared" si="24"/>
        <v/>
      </c>
      <c r="I204" s="413"/>
      <c r="J204" s="414"/>
      <c r="K204" s="415"/>
      <c r="L204" s="415"/>
      <c r="M204" s="415"/>
      <c r="N204" s="415"/>
      <c r="O204" s="415"/>
      <c r="P204" s="415"/>
    </row>
    <row r="205" spans="1:16">
      <c r="A205" s="80" t="str">
        <f t="shared" si="25"/>
        <v/>
      </c>
      <c r="B205" s="80" t="str">
        <f t="shared" si="26"/>
        <v/>
      </c>
      <c r="C205" s="80" t="str">
        <f t="shared" si="27"/>
        <v/>
      </c>
      <c r="D205" s="80" t="str">
        <f t="shared" si="28"/>
        <v/>
      </c>
      <c r="E205" s="80" t="str">
        <f t="shared" si="29"/>
        <v/>
      </c>
      <c r="F205" s="80" t="str">
        <f t="shared" ref="F205:H224" si="30">IF(Cptes="","",LEFT(Cptes,7))</f>
        <v/>
      </c>
      <c r="G205" s="80" t="str">
        <f t="shared" si="30"/>
        <v/>
      </c>
      <c r="H205" s="80" t="str">
        <f t="shared" si="30"/>
        <v/>
      </c>
      <c r="I205" s="413"/>
      <c r="J205" s="414"/>
      <c r="K205" s="415"/>
      <c r="L205" s="415"/>
      <c r="M205" s="415"/>
      <c r="N205" s="415"/>
      <c r="O205" s="415"/>
      <c r="P205" s="415"/>
    </row>
    <row r="206" spans="1:16">
      <c r="A206" s="80" t="str">
        <f t="shared" si="25"/>
        <v/>
      </c>
      <c r="B206" s="80" t="str">
        <f t="shared" si="26"/>
        <v/>
      </c>
      <c r="C206" s="80" t="str">
        <f t="shared" si="27"/>
        <v/>
      </c>
      <c r="D206" s="80" t="str">
        <f t="shared" si="28"/>
        <v/>
      </c>
      <c r="E206" s="80" t="str">
        <f t="shared" si="29"/>
        <v/>
      </c>
      <c r="F206" s="80" t="str">
        <f t="shared" si="30"/>
        <v/>
      </c>
      <c r="G206" s="80" t="str">
        <f t="shared" si="30"/>
        <v/>
      </c>
      <c r="H206" s="80" t="str">
        <f t="shared" si="30"/>
        <v/>
      </c>
      <c r="I206" s="413"/>
      <c r="J206" s="414"/>
      <c r="K206" s="415"/>
      <c r="L206" s="415"/>
      <c r="M206" s="415"/>
      <c r="N206" s="415"/>
      <c r="O206" s="415"/>
      <c r="P206" s="415"/>
    </row>
    <row r="207" spans="1:16">
      <c r="A207" s="80" t="str">
        <f t="shared" si="25"/>
        <v/>
      </c>
      <c r="B207" s="80" t="str">
        <f t="shared" si="26"/>
        <v/>
      </c>
      <c r="C207" s="80" t="str">
        <f t="shared" si="27"/>
        <v/>
      </c>
      <c r="D207" s="80" t="str">
        <f t="shared" si="28"/>
        <v/>
      </c>
      <c r="E207" s="80" t="str">
        <f t="shared" si="29"/>
        <v/>
      </c>
      <c r="F207" s="80" t="str">
        <f t="shared" si="30"/>
        <v/>
      </c>
      <c r="G207" s="80" t="str">
        <f t="shared" si="30"/>
        <v/>
      </c>
      <c r="H207" s="80" t="str">
        <f t="shared" si="30"/>
        <v/>
      </c>
      <c r="I207" s="413"/>
      <c r="J207" s="414"/>
      <c r="K207" s="415"/>
      <c r="L207" s="415"/>
      <c r="M207" s="415"/>
      <c r="N207" s="415"/>
      <c r="O207" s="415"/>
      <c r="P207" s="415"/>
    </row>
    <row r="208" spans="1:16">
      <c r="A208" s="80" t="str">
        <f t="shared" si="25"/>
        <v/>
      </c>
      <c r="B208" s="80" t="str">
        <f t="shared" si="26"/>
        <v/>
      </c>
      <c r="C208" s="80" t="str">
        <f t="shared" si="27"/>
        <v/>
      </c>
      <c r="D208" s="80" t="str">
        <f t="shared" si="28"/>
        <v/>
      </c>
      <c r="E208" s="80" t="str">
        <f t="shared" si="29"/>
        <v/>
      </c>
      <c r="F208" s="80" t="str">
        <f t="shared" si="30"/>
        <v/>
      </c>
      <c r="G208" s="80" t="str">
        <f t="shared" si="30"/>
        <v/>
      </c>
      <c r="H208" s="80" t="str">
        <f t="shared" si="30"/>
        <v/>
      </c>
      <c r="I208" s="413"/>
      <c r="J208" s="414"/>
      <c r="K208" s="415"/>
      <c r="L208" s="415"/>
      <c r="M208" s="415"/>
      <c r="N208" s="415"/>
      <c r="O208" s="415"/>
      <c r="P208" s="415"/>
    </row>
    <row r="209" spans="1:16">
      <c r="A209" s="80" t="str">
        <f t="shared" si="25"/>
        <v/>
      </c>
      <c r="B209" s="80" t="str">
        <f t="shared" si="26"/>
        <v/>
      </c>
      <c r="C209" s="80" t="str">
        <f t="shared" si="27"/>
        <v/>
      </c>
      <c r="D209" s="80" t="str">
        <f t="shared" si="28"/>
        <v/>
      </c>
      <c r="E209" s="80" t="str">
        <f t="shared" si="29"/>
        <v/>
      </c>
      <c r="F209" s="80" t="str">
        <f t="shared" si="30"/>
        <v/>
      </c>
      <c r="G209" s="80" t="str">
        <f t="shared" si="30"/>
        <v/>
      </c>
      <c r="H209" s="80" t="str">
        <f t="shared" si="30"/>
        <v/>
      </c>
      <c r="I209" s="413"/>
      <c r="J209" s="414"/>
      <c r="K209" s="415"/>
      <c r="L209" s="415"/>
      <c r="M209" s="415"/>
      <c r="N209" s="415"/>
      <c r="O209" s="415"/>
      <c r="P209" s="415"/>
    </row>
    <row r="210" spans="1:16">
      <c r="A210" s="80" t="str">
        <f t="shared" si="25"/>
        <v/>
      </c>
      <c r="B210" s="80" t="str">
        <f t="shared" si="26"/>
        <v/>
      </c>
      <c r="C210" s="80" t="str">
        <f t="shared" si="27"/>
        <v/>
      </c>
      <c r="D210" s="80" t="str">
        <f t="shared" si="28"/>
        <v/>
      </c>
      <c r="E210" s="80" t="str">
        <f t="shared" si="29"/>
        <v/>
      </c>
      <c r="F210" s="80" t="str">
        <f t="shared" si="30"/>
        <v/>
      </c>
      <c r="G210" s="80" t="str">
        <f t="shared" si="30"/>
        <v/>
      </c>
      <c r="H210" s="80" t="str">
        <f t="shared" si="30"/>
        <v/>
      </c>
      <c r="I210" s="413"/>
      <c r="J210" s="414"/>
      <c r="K210" s="415"/>
      <c r="L210" s="415"/>
      <c r="M210" s="415"/>
      <c r="N210" s="415"/>
      <c r="O210" s="415"/>
      <c r="P210" s="415"/>
    </row>
    <row r="211" spans="1:16">
      <c r="A211" s="80" t="str">
        <f t="shared" si="25"/>
        <v/>
      </c>
      <c r="B211" s="80" t="str">
        <f t="shared" si="26"/>
        <v/>
      </c>
      <c r="C211" s="80" t="str">
        <f t="shared" si="27"/>
        <v/>
      </c>
      <c r="D211" s="80" t="str">
        <f t="shared" si="28"/>
        <v/>
      </c>
      <c r="E211" s="80" t="str">
        <f t="shared" si="29"/>
        <v/>
      </c>
      <c r="F211" s="80" t="str">
        <f t="shared" si="30"/>
        <v/>
      </c>
      <c r="G211" s="80" t="str">
        <f t="shared" si="30"/>
        <v/>
      </c>
      <c r="H211" s="80" t="str">
        <f t="shared" si="30"/>
        <v/>
      </c>
      <c r="I211" s="413"/>
      <c r="J211" s="414"/>
      <c r="K211" s="415"/>
      <c r="L211" s="415"/>
      <c r="M211" s="415"/>
      <c r="N211" s="415"/>
      <c r="O211" s="415"/>
      <c r="P211" s="415"/>
    </row>
    <row r="212" spans="1:16">
      <c r="A212" s="80" t="str">
        <f t="shared" si="25"/>
        <v/>
      </c>
      <c r="B212" s="80" t="str">
        <f t="shared" si="26"/>
        <v/>
      </c>
      <c r="C212" s="80" t="str">
        <f t="shared" si="27"/>
        <v/>
      </c>
      <c r="D212" s="80" t="str">
        <f t="shared" si="28"/>
        <v/>
      </c>
      <c r="E212" s="80" t="str">
        <f t="shared" si="29"/>
        <v/>
      </c>
      <c r="F212" s="80" t="str">
        <f t="shared" si="30"/>
        <v/>
      </c>
      <c r="G212" s="80" t="str">
        <f t="shared" si="30"/>
        <v/>
      </c>
      <c r="H212" s="80" t="str">
        <f t="shared" si="30"/>
        <v/>
      </c>
      <c r="I212" s="413"/>
      <c r="J212" s="414"/>
      <c r="K212" s="415"/>
      <c r="L212" s="415"/>
      <c r="M212" s="415"/>
      <c r="N212" s="415"/>
      <c r="O212" s="415"/>
      <c r="P212" s="415"/>
    </row>
    <row r="213" spans="1:16">
      <c r="A213" s="80" t="str">
        <f t="shared" si="25"/>
        <v/>
      </c>
      <c r="B213" s="80" t="str">
        <f t="shared" si="26"/>
        <v/>
      </c>
      <c r="C213" s="80" t="str">
        <f t="shared" si="27"/>
        <v/>
      </c>
      <c r="D213" s="80" t="str">
        <f t="shared" si="28"/>
        <v/>
      </c>
      <c r="E213" s="80" t="str">
        <f t="shared" si="29"/>
        <v/>
      </c>
      <c r="F213" s="80" t="str">
        <f t="shared" si="30"/>
        <v/>
      </c>
      <c r="G213" s="80" t="str">
        <f t="shared" si="30"/>
        <v/>
      </c>
      <c r="H213" s="80" t="str">
        <f t="shared" si="30"/>
        <v/>
      </c>
      <c r="I213" s="413"/>
      <c r="J213" s="414"/>
      <c r="K213" s="415"/>
      <c r="L213" s="415"/>
      <c r="M213" s="415"/>
      <c r="N213" s="415"/>
      <c r="O213" s="415"/>
      <c r="P213" s="415"/>
    </row>
    <row r="214" spans="1:16">
      <c r="A214" s="80" t="str">
        <f t="shared" si="25"/>
        <v/>
      </c>
      <c r="B214" s="80" t="str">
        <f t="shared" si="26"/>
        <v/>
      </c>
      <c r="C214" s="80" t="str">
        <f t="shared" si="27"/>
        <v/>
      </c>
      <c r="D214" s="80" t="str">
        <f t="shared" si="28"/>
        <v/>
      </c>
      <c r="E214" s="80" t="str">
        <f t="shared" si="29"/>
        <v/>
      </c>
      <c r="F214" s="80" t="str">
        <f t="shared" si="30"/>
        <v/>
      </c>
      <c r="G214" s="80" t="str">
        <f t="shared" si="30"/>
        <v/>
      </c>
      <c r="H214" s="80" t="str">
        <f t="shared" si="30"/>
        <v/>
      </c>
      <c r="I214" s="413"/>
      <c r="J214" s="414"/>
      <c r="K214" s="415"/>
      <c r="L214" s="415"/>
      <c r="M214" s="415"/>
      <c r="N214" s="415"/>
      <c r="O214" s="415"/>
      <c r="P214" s="415"/>
    </row>
    <row r="215" spans="1:16">
      <c r="A215" s="80" t="str">
        <f t="shared" si="25"/>
        <v/>
      </c>
      <c r="B215" s="80" t="str">
        <f t="shared" si="26"/>
        <v/>
      </c>
      <c r="C215" s="80" t="str">
        <f t="shared" si="27"/>
        <v/>
      </c>
      <c r="D215" s="80" t="str">
        <f t="shared" si="28"/>
        <v/>
      </c>
      <c r="E215" s="80" t="str">
        <f t="shared" si="29"/>
        <v/>
      </c>
      <c r="F215" s="80" t="str">
        <f t="shared" si="30"/>
        <v/>
      </c>
      <c r="G215" s="80" t="str">
        <f t="shared" si="30"/>
        <v/>
      </c>
      <c r="H215" s="80" t="str">
        <f t="shared" si="30"/>
        <v/>
      </c>
      <c r="I215" s="413"/>
      <c r="J215" s="414"/>
      <c r="K215" s="415"/>
      <c r="L215" s="415"/>
      <c r="M215" s="415"/>
      <c r="N215" s="415"/>
      <c r="O215" s="415"/>
      <c r="P215" s="415"/>
    </row>
    <row r="216" spans="1:16">
      <c r="A216" s="80" t="str">
        <f t="shared" si="25"/>
        <v/>
      </c>
      <c r="B216" s="80" t="str">
        <f t="shared" si="26"/>
        <v/>
      </c>
      <c r="C216" s="80" t="str">
        <f t="shared" si="27"/>
        <v/>
      </c>
      <c r="D216" s="80" t="str">
        <f t="shared" si="28"/>
        <v/>
      </c>
      <c r="E216" s="80" t="str">
        <f t="shared" si="29"/>
        <v/>
      </c>
      <c r="F216" s="80" t="str">
        <f t="shared" si="30"/>
        <v/>
      </c>
      <c r="G216" s="80" t="str">
        <f t="shared" si="30"/>
        <v/>
      </c>
      <c r="H216" s="80" t="str">
        <f t="shared" si="30"/>
        <v/>
      </c>
      <c r="I216" s="413"/>
      <c r="J216" s="414"/>
      <c r="K216" s="415"/>
      <c r="L216" s="415"/>
      <c r="M216" s="415"/>
      <c r="N216" s="415"/>
      <c r="O216" s="415"/>
      <c r="P216" s="415"/>
    </row>
    <row r="217" spans="1:16">
      <c r="A217" s="80" t="str">
        <f t="shared" si="25"/>
        <v/>
      </c>
      <c r="B217" s="80" t="str">
        <f t="shared" si="26"/>
        <v/>
      </c>
      <c r="C217" s="80" t="str">
        <f t="shared" si="27"/>
        <v/>
      </c>
      <c r="D217" s="80" t="str">
        <f t="shared" si="28"/>
        <v/>
      </c>
      <c r="E217" s="80" t="str">
        <f t="shared" si="29"/>
        <v/>
      </c>
      <c r="F217" s="80" t="str">
        <f t="shared" si="30"/>
        <v/>
      </c>
      <c r="G217" s="80" t="str">
        <f t="shared" si="30"/>
        <v/>
      </c>
      <c r="H217" s="80" t="str">
        <f t="shared" si="30"/>
        <v/>
      </c>
      <c r="I217" s="413"/>
      <c r="J217" s="414"/>
      <c r="K217" s="415"/>
      <c r="L217" s="415"/>
      <c r="M217" s="415"/>
      <c r="N217" s="415"/>
      <c r="O217" s="415"/>
      <c r="P217" s="415"/>
    </row>
    <row r="218" spans="1:16">
      <c r="A218" s="80" t="str">
        <f t="shared" si="25"/>
        <v/>
      </c>
      <c r="B218" s="80" t="str">
        <f t="shared" si="26"/>
        <v/>
      </c>
      <c r="C218" s="80" t="str">
        <f t="shared" si="27"/>
        <v/>
      </c>
      <c r="D218" s="80" t="str">
        <f t="shared" si="28"/>
        <v/>
      </c>
      <c r="E218" s="80" t="str">
        <f t="shared" si="29"/>
        <v/>
      </c>
      <c r="F218" s="80" t="str">
        <f t="shared" si="30"/>
        <v/>
      </c>
      <c r="G218" s="80" t="str">
        <f t="shared" si="30"/>
        <v/>
      </c>
      <c r="H218" s="80" t="str">
        <f t="shared" si="30"/>
        <v/>
      </c>
      <c r="I218" s="413"/>
      <c r="J218" s="414"/>
      <c r="K218" s="415"/>
      <c r="L218" s="415"/>
      <c r="M218" s="415"/>
      <c r="N218" s="415"/>
      <c r="O218" s="415"/>
      <c r="P218" s="415"/>
    </row>
    <row r="219" spans="1:16">
      <c r="A219" s="80" t="str">
        <f t="shared" si="25"/>
        <v/>
      </c>
      <c r="B219" s="80" t="str">
        <f t="shared" si="26"/>
        <v/>
      </c>
      <c r="C219" s="80" t="str">
        <f t="shared" si="27"/>
        <v/>
      </c>
      <c r="D219" s="80" t="str">
        <f t="shared" si="28"/>
        <v/>
      </c>
      <c r="E219" s="80" t="str">
        <f t="shared" si="29"/>
        <v/>
      </c>
      <c r="F219" s="80" t="str">
        <f t="shared" si="30"/>
        <v/>
      </c>
      <c r="G219" s="80" t="str">
        <f t="shared" si="30"/>
        <v/>
      </c>
      <c r="H219" s="80" t="str">
        <f t="shared" si="30"/>
        <v/>
      </c>
      <c r="I219" s="413"/>
      <c r="J219" s="414"/>
      <c r="K219" s="415"/>
      <c r="L219" s="415"/>
      <c r="M219" s="415"/>
      <c r="N219" s="415"/>
      <c r="O219" s="415"/>
      <c r="P219" s="415"/>
    </row>
    <row r="220" spans="1:16">
      <c r="A220" s="80" t="str">
        <f t="shared" si="25"/>
        <v/>
      </c>
      <c r="B220" s="80" t="str">
        <f t="shared" si="26"/>
        <v/>
      </c>
      <c r="C220" s="80" t="str">
        <f t="shared" si="27"/>
        <v/>
      </c>
      <c r="D220" s="80" t="str">
        <f t="shared" si="28"/>
        <v/>
      </c>
      <c r="E220" s="80" t="str">
        <f t="shared" si="29"/>
        <v/>
      </c>
      <c r="F220" s="80" t="str">
        <f t="shared" si="30"/>
        <v/>
      </c>
      <c r="G220" s="80" t="str">
        <f t="shared" si="30"/>
        <v/>
      </c>
      <c r="H220" s="80" t="str">
        <f t="shared" si="30"/>
        <v/>
      </c>
      <c r="I220" s="413"/>
      <c r="J220" s="414"/>
      <c r="K220" s="415"/>
      <c r="L220" s="415"/>
      <c r="M220" s="415"/>
      <c r="N220" s="415"/>
      <c r="O220" s="415"/>
      <c r="P220" s="415"/>
    </row>
    <row r="221" spans="1:16">
      <c r="A221" s="80" t="str">
        <f t="shared" si="25"/>
        <v/>
      </c>
      <c r="B221" s="80" t="str">
        <f t="shared" si="26"/>
        <v/>
      </c>
      <c r="C221" s="80" t="str">
        <f t="shared" si="27"/>
        <v/>
      </c>
      <c r="D221" s="80" t="str">
        <f t="shared" si="28"/>
        <v/>
      </c>
      <c r="E221" s="80" t="str">
        <f t="shared" si="29"/>
        <v/>
      </c>
      <c r="F221" s="80" t="str">
        <f t="shared" si="30"/>
        <v/>
      </c>
      <c r="G221" s="80" t="str">
        <f t="shared" si="30"/>
        <v/>
      </c>
      <c r="H221" s="80" t="str">
        <f t="shared" si="30"/>
        <v/>
      </c>
      <c r="I221" s="413"/>
      <c r="J221" s="414"/>
      <c r="K221" s="415"/>
      <c r="L221" s="415"/>
      <c r="M221" s="415"/>
      <c r="N221" s="415"/>
      <c r="O221" s="415"/>
      <c r="P221" s="415"/>
    </row>
    <row r="222" spans="1:16">
      <c r="A222" s="80" t="str">
        <f t="shared" si="25"/>
        <v/>
      </c>
      <c r="B222" s="80" t="str">
        <f t="shared" si="26"/>
        <v/>
      </c>
      <c r="C222" s="80" t="str">
        <f t="shared" si="27"/>
        <v/>
      </c>
      <c r="D222" s="80" t="str">
        <f t="shared" si="28"/>
        <v/>
      </c>
      <c r="E222" s="80" t="str">
        <f t="shared" si="29"/>
        <v/>
      </c>
      <c r="F222" s="80" t="str">
        <f t="shared" si="30"/>
        <v/>
      </c>
      <c r="G222" s="80" t="str">
        <f t="shared" si="30"/>
        <v/>
      </c>
      <c r="H222" s="80" t="str">
        <f t="shared" si="30"/>
        <v/>
      </c>
      <c r="I222" s="413"/>
      <c r="J222" s="414"/>
      <c r="K222" s="415"/>
      <c r="L222" s="415"/>
      <c r="M222" s="415"/>
      <c r="N222" s="415"/>
      <c r="O222" s="415"/>
      <c r="P222" s="415"/>
    </row>
    <row r="223" spans="1:16">
      <c r="A223" s="80" t="str">
        <f t="shared" si="25"/>
        <v/>
      </c>
      <c r="B223" s="80" t="str">
        <f t="shared" si="26"/>
        <v/>
      </c>
      <c r="C223" s="80" t="str">
        <f t="shared" si="27"/>
        <v/>
      </c>
      <c r="D223" s="80" t="str">
        <f t="shared" si="28"/>
        <v/>
      </c>
      <c r="E223" s="80" t="str">
        <f t="shared" si="29"/>
        <v/>
      </c>
      <c r="F223" s="80" t="str">
        <f t="shared" si="30"/>
        <v/>
      </c>
      <c r="G223" s="80" t="str">
        <f t="shared" si="30"/>
        <v/>
      </c>
      <c r="H223" s="80" t="str">
        <f t="shared" si="30"/>
        <v/>
      </c>
      <c r="I223" s="413"/>
      <c r="J223" s="414"/>
      <c r="K223" s="415"/>
      <c r="L223" s="415"/>
      <c r="M223" s="415"/>
      <c r="N223" s="415"/>
      <c r="O223" s="415"/>
      <c r="P223" s="415"/>
    </row>
    <row r="224" spans="1:16">
      <c r="A224" s="80" t="str">
        <f t="shared" si="25"/>
        <v/>
      </c>
      <c r="B224" s="80" t="str">
        <f t="shared" si="26"/>
        <v/>
      </c>
      <c r="C224" s="80" t="str">
        <f t="shared" si="27"/>
        <v/>
      </c>
      <c r="D224" s="80" t="str">
        <f t="shared" si="28"/>
        <v/>
      </c>
      <c r="E224" s="80" t="str">
        <f t="shared" si="29"/>
        <v/>
      </c>
      <c r="F224" s="80" t="str">
        <f t="shared" si="30"/>
        <v/>
      </c>
      <c r="G224" s="80" t="str">
        <f t="shared" si="30"/>
        <v/>
      </c>
      <c r="H224" s="80" t="str">
        <f t="shared" si="30"/>
        <v/>
      </c>
      <c r="I224" s="413"/>
      <c r="J224" s="414"/>
      <c r="K224" s="415"/>
      <c r="L224" s="415"/>
      <c r="M224" s="415"/>
      <c r="N224" s="415"/>
      <c r="O224" s="415"/>
      <c r="P224" s="415"/>
    </row>
    <row r="225" spans="1:16">
      <c r="A225" s="80" t="str">
        <f t="shared" si="25"/>
        <v/>
      </c>
      <c r="B225" s="80" t="str">
        <f t="shared" si="26"/>
        <v/>
      </c>
      <c r="C225" s="80" t="str">
        <f t="shared" si="27"/>
        <v/>
      </c>
      <c r="D225" s="80" t="str">
        <f t="shared" si="28"/>
        <v/>
      </c>
      <c r="E225" s="80" t="str">
        <f t="shared" si="29"/>
        <v/>
      </c>
      <c r="F225" s="80" t="str">
        <f t="shared" ref="F225:H244" si="31">IF(Cptes="","",LEFT(Cptes,7))</f>
        <v/>
      </c>
      <c r="G225" s="80" t="str">
        <f t="shared" si="31"/>
        <v/>
      </c>
      <c r="H225" s="80" t="str">
        <f t="shared" si="31"/>
        <v/>
      </c>
      <c r="I225" s="413"/>
      <c r="J225" s="414"/>
      <c r="K225" s="415"/>
      <c r="L225" s="415"/>
      <c r="M225" s="415"/>
      <c r="N225" s="415"/>
      <c r="O225" s="415"/>
      <c r="P225" s="415"/>
    </row>
    <row r="226" spans="1:16">
      <c r="A226" s="80" t="str">
        <f t="shared" si="25"/>
        <v/>
      </c>
      <c r="B226" s="80" t="str">
        <f t="shared" si="26"/>
        <v/>
      </c>
      <c r="C226" s="80" t="str">
        <f t="shared" si="27"/>
        <v/>
      </c>
      <c r="D226" s="80" t="str">
        <f t="shared" si="28"/>
        <v/>
      </c>
      <c r="E226" s="80" t="str">
        <f t="shared" si="29"/>
        <v/>
      </c>
      <c r="F226" s="80" t="str">
        <f t="shared" si="31"/>
        <v/>
      </c>
      <c r="G226" s="80" t="str">
        <f t="shared" si="31"/>
        <v/>
      </c>
      <c r="H226" s="80" t="str">
        <f t="shared" si="31"/>
        <v/>
      </c>
      <c r="I226" s="413"/>
      <c r="J226" s="414"/>
      <c r="K226" s="415"/>
      <c r="L226" s="415"/>
      <c r="M226" s="415"/>
      <c r="N226" s="415"/>
      <c r="O226" s="415"/>
      <c r="P226" s="415"/>
    </row>
    <row r="227" spans="1:16">
      <c r="A227" s="80" t="str">
        <f t="shared" si="25"/>
        <v/>
      </c>
      <c r="B227" s="80" t="str">
        <f t="shared" si="26"/>
        <v/>
      </c>
      <c r="C227" s="80" t="str">
        <f t="shared" si="27"/>
        <v/>
      </c>
      <c r="D227" s="80" t="str">
        <f t="shared" si="28"/>
        <v/>
      </c>
      <c r="E227" s="80" t="str">
        <f t="shared" si="29"/>
        <v/>
      </c>
      <c r="F227" s="80" t="str">
        <f t="shared" si="31"/>
        <v/>
      </c>
      <c r="G227" s="80" t="str">
        <f t="shared" si="31"/>
        <v/>
      </c>
      <c r="H227" s="80" t="str">
        <f t="shared" si="31"/>
        <v/>
      </c>
      <c r="I227" s="413"/>
      <c r="J227" s="414"/>
      <c r="K227" s="415"/>
      <c r="L227" s="415"/>
      <c r="M227" s="415"/>
      <c r="N227" s="415"/>
      <c r="O227" s="415"/>
      <c r="P227" s="415"/>
    </row>
    <row r="228" spans="1:16">
      <c r="A228" s="80" t="str">
        <f t="shared" si="25"/>
        <v/>
      </c>
      <c r="B228" s="80" t="str">
        <f t="shared" si="26"/>
        <v/>
      </c>
      <c r="C228" s="80" t="str">
        <f t="shared" si="27"/>
        <v/>
      </c>
      <c r="D228" s="80" t="str">
        <f t="shared" si="28"/>
        <v/>
      </c>
      <c r="E228" s="80" t="str">
        <f t="shared" si="29"/>
        <v/>
      </c>
      <c r="F228" s="80" t="str">
        <f t="shared" si="31"/>
        <v/>
      </c>
      <c r="G228" s="80" t="str">
        <f t="shared" si="31"/>
        <v/>
      </c>
      <c r="H228" s="80" t="str">
        <f t="shared" si="31"/>
        <v/>
      </c>
      <c r="I228" s="413"/>
      <c r="J228" s="414"/>
      <c r="K228" s="415"/>
      <c r="L228" s="415"/>
      <c r="M228" s="415"/>
      <c r="N228" s="415"/>
      <c r="O228" s="415"/>
      <c r="P228" s="415"/>
    </row>
    <row r="229" spans="1:16">
      <c r="A229" s="80" t="str">
        <f t="shared" si="25"/>
        <v/>
      </c>
      <c r="B229" s="80" t="str">
        <f t="shared" si="26"/>
        <v/>
      </c>
      <c r="C229" s="80" t="str">
        <f t="shared" si="27"/>
        <v/>
      </c>
      <c r="D229" s="80" t="str">
        <f t="shared" si="28"/>
        <v/>
      </c>
      <c r="E229" s="80" t="str">
        <f t="shared" si="29"/>
        <v/>
      </c>
      <c r="F229" s="80" t="str">
        <f t="shared" si="31"/>
        <v/>
      </c>
      <c r="G229" s="80" t="str">
        <f t="shared" si="31"/>
        <v/>
      </c>
      <c r="H229" s="80" t="str">
        <f t="shared" si="31"/>
        <v/>
      </c>
      <c r="I229" s="413"/>
      <c r="J229" s="414"/>
      <c r="K229" s="415"/>
      <c r="L229" s="415"/>
      <c r="M229" s="415"/>
      <c r="N229" s="415"/>
      <c r="O229" s="415"/>
      <c r="P229" s="415"/>
    </row>
    <row r="230" spans="1:16">
      <c r="A230" s="80" t="str">
        <f t="shared" si="25"/>
        <v/>
      </c>
      <c r="B230" s="80" t="str">
        <f t="shared" si="26"/>
        <v/>
      </c>
      <c r="C230" s="80" t="str">
        <f t="shared" si="27"/>
        <v/>
      </c>
      <c r="D230" s="80" t="str">
        <f t="shared" si="28"/>
        <v/>
      </c>
      <c r="E230" s="80" t="str">
        <f t="shared" si="29"/>
        <v/>
      </c>
      <c r="F230" s="80" t="str">
        <f t="shared" si="31"/>
        <v/>
      </c>
      <c r="G230" s="80" t="str">
        <f t="shared" si="31"/>
        <v/>
      </c>
      <c r="H230" s="80" t="str">
        <f t="shared" si="31"/>
        <v/>
      </c>
      <c r="I230" s="413"/>
      <c r="J230" s="414"/>
      <c r="K230" s="415"/>
      <c r="L230" s="415"/>
      <c r="M230" s="415"/>
      <c r="N230" s="415"/>
      <c r="O230" s="415"/>
      <c r="P230" s="415"/>
    </row>
    <row r="231" spans="1:16">
      <c r="A231" s="80" t="str">
        <f t="shared" si="25"/>
        <v/>
      </c>
      <c r="B231" s="80" t="str">
        <f t="shared" si="26"/>
        <v/>
      </c>
      <c r="C231" s="80" t="str">
        <f t="shared" si="27"/>
        <v/>
      </c>
      <c r="D231" s="80" t="str">
        <f t="shared" si="28"/>
        <v/>
      </c>
      <c r="E231" s="80" t="str">
        <f t="shared" si="29"/>
        <v/>
      </c>
      <c r="F231" s="80" t="str">
        <f t="shared" si="31"/>
        <v/>
      </c>
      <c r="G231" s="80" t="str">
        <f t="shared" si="31"/>
        <v/>
      </c>
      <c r="H231" s="80" t="str">
        <f t="shared" si="31"/>
        <v/>
      </c>
      <c r="I231" s="413"/>
      <c r="J231" s="414"/>
      <c r="K231" s="415"/>
      <c r="L231" s="415"/>
      <c r="M231" s="415"/>
      <c r="N231" s="415"/>
      <c r="O231" s="415"/>
      <c r="P231" s="415"/>
    </row>
    <row r="232" spans="1:16">
      <c r="A232" s="80" t="str">
        <f t="shared" si="25"/>
        <v/>
      </c>
      <c r="B232" s="80" t="str">
        <f t="shared" si="26"/>
        <v/>
      </c>
      <c r="C232" s="80" t="str">
        <f t="shared" si="27"/>
        <v/>
      </c>
      <c r="D232" s="80" t="str">
        <f t="shared" si="28"/>
        <v/>
      </c>
      <c r="E232" s="80" t="str">
        <f t="shared" si="29"/>
        <v/>
      </c>
      <c r="F232" s="80" t="str">
        <f t="shared" si="31"/>
        <v/>
      </c>
      <c r="G232" s="80" t="str">
        <f t="shared" si="31"/>
        <v/>
      </c>
      <c r="H232" s="80" t="str">
        <f t="shared" si="31"/>
        <v/>
      </c>
      <c r="I232" s="413"/>
      <c r="J232" s="414"/>
      <c r="K232" s="415"/>
      <c r="L232" s="415"/>
      <c r="M232" s="415"/>
      <c r="N232" s="415"/>
      <c r="O232" s="415"/>
      <c r="P232" s="415"/>
    </row>
    <row r="233" spans="1:16">
      <c r="A233" s="80" t="str">
        <f t="shared" si="25"/>
        <v/>
      </c>
      <c r="B233" s="80" t="str">
        <f t="shared" si="26"/>
        <v/>
      </c>
      <c r="C233" s="80" t="str">
        <f t="shared" si="27"/>
        <v/>
      </c>
      <c r="D233" s="80" t="str">
        <f t="shared" si="28"/>
        <v/>
      </c>
      <c r="E233" s="80" t="str">
        <f t="shared" si="29"/>
        <v/>
      </c>
      <c r="F233" s="80" t="str">
        <f t="shared" si="31"/>
        <v/>
      </c>
      <c r="G233" s="80" t="str">
        <f t="shared" si="31"/>
        <v/>
      </c>
      <c r="H233" s="80" t="str">
        <f t="shared" si="31"/>
        <v/>
      </c>
      <c r="I233" s="413"/>
      <c r="J233" s="414"/>
      <c r="K233" s="415"/>
      <c r="L233" s="415"/>
      <c r="M233" s="415"/>
      <c r="N233" s="415"/>
      <c r="O233" s="415"/>
      <c r="P233" s="415"/>
    </row>
    <row r="234" spans="1:16">
      <c r="A234" s="80" t="str">
        <f t="shared" si="25"/>
        <v/>
      </c>
      <c r="B234" s="80" t="str">
        <f t="shared" si="26"/>
        <v/>
      </c>
      <c r="C234" s="80" t="str">
        <f t="shared" si="27"/>
        <v/>
      </c>
      <c r="D234" s="80" t="str">
        <f t="shared" si="28"/>
        <v/>
      </c>
      <c r="E234" s="80" t="str">
        <f t="shared" si="29"/>
        <v/>
      </c>
      <c r="F234" s="80" t="str">
        <f t="shared" si="31"/>
        <v/>
      </c>
      <c r="G234" s="80" t="str">
        <f t="shared" si="31"/>
        <v/>
      </c>
      <c r="H234" s="80" t="str">
        <f t="shared" si="31"/>
        <v/>
      </c>
      <c r="I234" s="413"/>
      <c r="J234" s="414"/>
      <c r="K234" s="415"/>
      <c r="L234" s="415"/>
      <c r="M234" s="415"/>
      <c r="N234" s="415"/>
      <c r="O234" s="415"/>
      <c r="P234" s="415"/>
    </row>
    <row r="235" spans="1:16">
      <c r="A235" s="80" t="str">
        <f t="shared" si="25"/>
        <v/>
      </c>
      <c r="B235" s="80" t="str">
        <f t="shared" si="26"/>
        <v/>
      </c>
      <c r="C235" s="80" t="str">
        <f t="shared" si="27"/>
        <v/>
      </c>
      <c r="D235" s="80" t="str">
        <f t="shared" si="28"/>
        <v/>
      </c>
      <c r="E235" s="80" t="str">
        <f t="shared" si="29"/>
        <v/>
      </c>
      <c r="F235" s="80" t="str">
        <f t="shared" si="31"/>
        <v/>
      </c>
      <c r="G235" s="80" t="str">
        <f t="shared" si="31"/>
        <v/>
      </c>
      <c r="H235" s="80" t="str">
        <f t="shared" si="31"/>
        <v/>
      </c>
      <c r="I235" s="413"/>
      <c r="J235" s="414"/>
      <c r="K235" s="415"/>
      <c r="L235" s="415"/>
      <c r="M235" s="415"/>
      <c r="N235" s="415"/>
      <c r="O235" s="415"/>
      <c r="P235" s="415"/>
    </row>
    <row r="236" spans="1:16">
      <c r="A236" s="80" t="str">
        <f t="shared" si="25"/>
        <v/>
      </c>
      <c r="B236" s="80" t="str">
        <f t="shared" si="26"/>
        <v/>
      </c>
      <c r="C236" s="80" t="str">
        <f t="shared" si="27"/>
        <v/>
      </c>
      <c r="D236" s="80" t="str">
        <f t="shared" si="28"/>
        <v/>
      </c>
      <c r="E236" s="80" t="str">
        <f t="shared" si="29"/>
        <v/>
      </c>
      <c r="F236" s="80" t="str">
        <f t="shared" si="31"/>
        <v/>
      </c>
      <c r="G236" s="80" t="str">
        <f t="shared" si="31"/>
        <v/>
      </c>
      <c r="H236" s="80" t="str">
        <f t="shared" si="31"/>
        <v/>
      </c>
      <c r="I236" s="413"/>
      <c r="J236" s="414"/>
      <c r="K236" s="415"/>
      <c r="L236" s="415"/>
      <c r="M236" s="415"/>
      <c r="N236" s="415"/>
      <c r="O236" s="415"/>
      <c r="P236" s="415"/>
    </row>
    <row r="237" spans="1:16">
      <c r="A237" s="80" t="str">
        <f t="shared" si="25"/>
        <v/>
      </c>
      <c r="B237" s="80" t="str">
        <f t="shared" si="26"/>
        <v/>
      </c>
      <c r="C237" s="80" t="str">
        <f t="shared" si="27"/>
        <v/>
      </c>
      <c r="D237" s="80" t="str">
        <f t="shared" si="28"/>
        <v/>
      </c>
      <c r="E237" s="80" t="str">
        <f t="shared" si="29"/>
        <v/>
      </c>
      <c r="F237" s="80" t="str">
        <f t="shared" si="31"/>
        <v/>
      </c>
      <c r="G237" s="80" t="str">
        <f t="shared" si="31"/>
        <v/>
      </c>
      <c r="H237" s="80" t="str">
        <f t="shared" si="31"/>
        <v/>
      </c>
      <c r="I237" s="413"/>
      <c r="J237" s="414"/>
      <c r="K237" s="415"/>
      <c r="L237" s="415"/>
      <c r="M237" s="415"/>
      <c r="N237" s="415"/>
      <c r="O237" s="415"/>
      <c r="P237" s="415"/>
    </row>
    <row r="238" spans="1:16">
      <c r="A238" s="80" t="str">
        <f t="shared" si="25"/>
        <v/>
      </c>
      <c r="B238" s="80" t="str">
        <f t="shared" si="26"/>
        <v/>
      </c>
      <c r="C238" s="80" t="str">
        <f t="shared" si="27"/>
        <v/>
      </c>
      <c r="D238" s="80" t="str">
        <f t="shared" si="28"/>
        <v/>
      </c>
      <c r="E238" s="80" t="str">
        <f t="shared" si="29"/>
        <v/>
      </c>
      <c r="F238" s="80" t="str">
        <f t="shared" si="31"/>
        <v/>
      </c>
      <c r="G238" s="80" t="str">
        <f t="shared" si="31"/>
        <v/>
      </c>
      <c r="H238" s="80" t="str">
        <f t="shared" si="31"/>
        <v/>
      </c>
      <c r="I238" s="413"/>
      <c r="J238" s="414"/>
      <c r="K238" s="415"/>
      <c r="L238" s="415"/>
      <c r="M238" s="415"/>
      <c r="N238" s="415"/>
      <c r="O238" s="415"/>
      <c r="P238" s="415"/>
    </row>
    <row r="239" spans="1:16">
      <c r="A239" s="80" t="str">
        <f t="shared" si="25"/>
        <v/>
      </c>
      <c r="B239" s="80" t="str">
        <f t="shared" si="26"/>
        <v/>
      </c>
      <c r="C239" s="80" t="str">
        <f t="shared" si="27"/>
        <v/>
      </c>
      <c r="D239" s="80" t="str">
        <f t="shared" si="28"/>
        <v/>
      </c>
      <c r="E239" s="80" t="str">
        <f t="shared" si="29"/>
        <v/>
      </c>
      <c r="F239" s="80" t="str">
        <f t="shared" si="31"/>
        <v/>
      </c>
      <c r="G239" s="80" t="str">
        <f t="shared" si="31"/>
        <v/>
      </c>
      <c r="H239" s="80" t="str">
        <f t="shared" si="31"/>
        <v/>
      </c>
      <c r="I239" s="413"/>
      <c r="J239" s="414"/>
      <c r="K239" s="415"/>
      <c r="L239" s="415"/>
      <c r="M239" s="415"/>
      <c r="N239" s="415"/>
      <c r="O239" s="415"/>
      <c r="P239" s="415"/>
    </row>
    <row r="240" spans="1:16">
      <c r="A240" s="80" t="str">
        <f t="shared" si="25"/>
        <v/>
      </c>
      <c r="B240" s="80" t="str">
        <f t="shared" si="26"/>
        <v/>
      </c>
      <c r="C240" s="80" t="str">
        <f t="shared" si="27"/>
        <v/>
      </c>
      <c r="D240" s="80" t="str">
        <f t="shared" si="28"/>
        <v/>
      </c>
      <c r="E240" s="80" t="str">
        <f t="shared" si="29"/>
        <v/>
      </c>
      <c r="F240" s="80" t="str">
        <f t="shared" si="31"/>
        <v/>
      </c>
      <c r="G240" s="80" t="str">
        <f t="shared" si="31"/>
        <v/>
      </c>
      <c r="H240" s="80" t="str">
        <f t="shared" si="31"/>
        <v/>
      </c>
      <c r="I240" s="413"/>
      <c r="J240" s="414"/>
      <c r="K240" s="415"/>
      <c r="L240" s="415"/>
      <c r="M240" s="415"/>
      <c r="N240" s="415"/>
      <c r="O240" s="415"/>
      <c r="P240" s="415"/>
    </row>
    <row r="241" spans="1:16">
      <c r="A241" s="80" t="str">
        <f t="shared" si="25"/>
        <v/>
      </c>
      <c r="B241" s="80" t="str">
        <f t="shared" si="26"/>
        <v/>
      </c>
      <c r="C241" s="80" t="str">
        <f t="shared" si="27"/>
        <v/>
      </c>
      <c r="D241" s="80" t="str">
        <f t="shared" si="28"/>
        <v/>
      </c>
      <c r="E241" s="80" t="str">
        <f t="shared" si="29"/>
        <v/>
      </c>
      <c r="F241" s="80" t="str">
        <f t="shared" si="31"/>
        <v/>
      </c>
      <c r="G241" s="80" t="str">
        <f t="shared" si="31"/>
        <v/>
      </c>
      <c r="H241" s="80" t="str">
        <f t="shared" si="31"/>
        <v/>
      </c>
      <c r="I241" s="413"/>
      <c r="J241" s="414"/>
      <c r="K241" s="415"/>
      <c r="L241" s="415"/>
      <c r="M241" s="415"/>
      <c r="N241" s="415"/>
      <c r="O241" s="415"/>
      <c r="P241" s="415"/>
    </row>
    <row r="242" spans="1:16">
      <c r="A242" s="80" t="str">
        <f t="shared" si="25"/>
        <v/>
      </c>
      <c r="B242" s="80" t="str">
        <f t="shared" si="26"/>
        <v/>
      </c>
      <c r="C242" s="80" t="str">
        <f t="shared" si="27"/>
        <v/>
      </c>
      <c r="D242" s="80" t="str">
        <f t="shared" si="28"/>
        <v/>
      </c>
      <c r="E242" s="80" t="str">
        <f t="shared" si="29"/>
        <v/>
      </c>
      <c r="F242" s="80" t="str">
        <f t="shared" si="31"/>
        <v/>
      </c>
      <c r="G242" s="80" t="str">
        <f t="shared" si="31"/>
        <v/>
      </c>
      <c r="H242" s="80" t="str">
        <f t="shared" si="31"/>
        <v/>
      </c>
      <c r="I242" s="413"/>
      <c r="J242" s="414"/>
      <c r="K242" s="415"/>
      <c r="L242" s="415"/>
      <c r="M242" s="415"/>
      <c r="N242" s="415"/>
      <c r="O242" s="415"/>
      <c r="P242" s="415"/>
    </row>
    <row r="243" spans="1:16">
      <c r="A243" s="80" t="str">
        <f t="shared" si="25"/>
        <v/>
      </c>
      <c r="B243" s="80" t="str">
        <f t="shared" si="26"/>
        <v/>
      </c>
      <c r="C243" s="80" t="str">
        <f t="shared" si="27"/>
        <v/>
      </c>
      <c r="D243" s="80" t="str">
        <f t="shared" si="28"/>
        <v/>
      </c>
      <c r="E243" s="80" t="str">
        <f t="shared" si="29"/>
        <v/>
      </c>
      <c r="F243" s="80" t="str">
        <f t="shared" si="31"/>
        <v/>
      </c>
      <c r="G243" s="80" t="str">
        <f t="shared" si="31"/>
        <v/>
      </c>
      <c r="H243" s="80" t="str">
        <f t="shared" si="31"/>
        <v/>
      </c>
      <c r="I243" s="413"/>
      <c r="J243" s="414"/>
      <c r="K243" s="415"/>
      <c r="L243" s="415"/>
      <c r="M243" s="415"/>
      <c r="N243" s="415"/>
      <c r="O243" s="415"/>
      <c r="P243" s="415"/>
    </row>
    <row r="244" spans="1:16">
      <c r="A244" s="80" t="str">
        <f t="shared" si="25"/>
        <v/>
      </c>
      <c r="B244" s="80" t="str">
        <f t="shared" si="26"/>
        <v/>
      </c>
      <c r="C244" s="80" t="str">
        <f t="shared" si="27"/>
        <v/>
      </c>
      <c r="D244" s="80" t="str">
        <f t="shared" si="28"/>
        <v/>
      </c>
      <c r="E244" s="80" t="str">
        <f t="shared" si="29"/>
        <v/>
      </c>
      <c r="F244" s="80" t="str">
        <f t="shared" si="31"/>
        <v/>
      </c>
      <c r="G244" s="80" t="str">
        <f t="shared" si="31"/>
        <v/>
      </c>
      <c r="H244" s="80" t="str">
        <f t="shared" si="31"/>
        <v/>
      </c>
      <c r="I244" s="413"/>
      <c r="J244" s="414"/>
      <c r="K244" s="415"/>
      <c r="L244" s="415"/>
      <c r="M244" s="415"/>
      <c r="N244" s="415"/>
      <c r="O244" s="415"/>
      <c r="P244" s="415"/>
    </row>
    <row r="245" spans="1:16">
      <c r="A245" s="80" t="str">
        <f t="shared" si="25"/>
        <v/>
      </c>
      <c r="B245" s="80" t="str">
        <f t="shared" si="26"/>
        <v/>
      </c>
      <c r="C245" s="80" t="str">
        <f t="shared" si="27"/>
        <v/>
      </c>
      <c r="D245" s="80" t="str">
        <f t="shared" si="28"/>
        <v/>
      </c>
      <c r="E245" s="80" t="str">
        <f t="shared" si="29"/>
        <v/>
      </c>
      <c r="F245" s="80" t="str">
        <f t="shared" ref="F245:H264" si="32">IF(Cptes="","",LEFT(Cptes,7))</f>
        <v/>
      </c>
      <c r="G245" s="80" t="str">
        <f t="shared" si="32"/>
        <v/>
      </c>
      <c r="H245" s="80" t="str">
        <f t="shared" si="32"/>
        <v/>
      </c>
      <c r="I245" s="413"/>
      <c r="J245" s="414"/>
      <c r="K245" s="415"/>
      <c r="L245" s="415"/>
      <c r="M245" s="415"/>
      <c r="N245" s="415"/>
      <c r="O245" s="415"/>
      <c r="P245" s="415"/>
    </row>
    <row r="246" spans="1:16">
      <c r="A246" s="80" t="str">
        <f t="shared" si="25"/>
        <v/>
      </c>
      <c r="B246" s="80" t="str">
        <f t="shared" si="26"/>
        <v/>
      </c>
      <c r="C246" s="80" t="str">
        <f t="shared" si="27"/>
        <v/>
      </c>
      <c r="D246" s="80" t="str">
        <f t="shared" si="28"/>
        <v/>
      </c>
      <c r="E246" s="80" t="str">
        <f t="shared" si="29"/>
        <v/>
      </c>
      <c r="F246" s="80" t="str">
        <f t="shared" si="32"/>
        <v/>
      </c>
      <c r="G246" s="80" t="str">
        <f t="shared" si="32"/>
        <v/>
      </c>
      <c r="H246" s="80" t="str">
        <f t="shared" si="32"/>
        <v/>
      </c>
      <c r="I246" s="413"/>
      <c r="J246" s="414"/>
      <c r="K246" s="415"/>
      <c r="L246" s="415"/>
      <c r="M246" s="415"/>
      <c r="N246" s="415"/>
      <c r="O246" s="415"/>
      <c r="P246" s="415"/>
    </row>
    <row r="247" spans="1:16">
      <c r="A247" s="80" t="str">
        <f t="shared" si="25"/>
        <v/>
      </c>
      <c r="B247" s="80" t="str">
        <f t="shared" si="26"/>
        <v/>
      </c>
      <c r="C247" s="80" t="str">
        <f t="shared" si="27"/>
        <v/>
      </c>
      <c r="D247" s="80" t="str">
        <f t="shared" si="28"/>
        <v/>
      </c>
      <c r="E247" s="80" t="str">
        <f t="shared" si="29"/>
        <v/>
      </c>
      <c r="F247" s="80" t="str">
        <f t="shared" si="32"/>
        <v/>
      </c>
      <c r="G247" s="80" t="str">
        <f t="shared" si="32"/>
        <v/>
      </c>
      <c r="H247" s="80" t="str">
        <f t="shared" si="32"/>
        <v/>
      </c>
      <c r="I247" s="413"/>
      <c r="J247" s="414"/>
      <c r="K247" s="415"/>
      <c r="L247" s="415"/>
      <c r="M247" s="415"/>
      <c r="N247" s="415"/>
      <c r="O247" s="415"/>
      <c r="P247" s="415"/>
    </row>
    <row r="248" spans="1:16">
      <c r="A248" s="80" t="str">
        <f t="shared" si="25"/>
        <v/>
      </c>
      <c r="B248" s="80" t="str">
        <f t="shared" si="26"/>
        <v/>
      </c>
      <c r="C248" s="80" t="str">
        <f t="shared" si="27"/>
        <v/>
      </c>
      <c r="D248" s="80" t="str">
        <f t="shared" si="28"/>
        <v/>
      </c>
      <c r="E248" s="80" t="str">
        <f t="shared" si="29"/>
        <v/>
      </c>
      <c r="F248" s="80" t="str">
        <f t="shared" si="32"/>
        <v/>
      </c>
      <c r="G248" s="80" t="str">
        <f t="shared" si="32"/>
        <v/>
      </c>
      <c r="H248" s="80" t="str">
        <f t="shared" si="32"/>
        <v/>
      </c>
      <c r="I248" s="413"/>
      <c r="J248" s="414"/>
      <c r="K248" s="415"/>
      <c r="L248" s="415"/>
      <c r="M248" s="415"/>
      <c r="N248" s="415"/>
      <c r="O248" s="415"/>
      <c r="P248" s="415"/>
    </row>
    <row r="249" spans="1:16">
      <c r="A249" s="80" t="str">
        <f t="shared" si="25"/>
        <v/>
      </c>
      <c r="B249" s="80" t="str">
        <f t="shared" si="26"/>
        <v/>
      </c>
      <c r="C249" s="80" t="str">
        <f t="shared" si="27"/>
        <v/>
      </c>
      <c r="D249" s="80" t="str">
        <f t="shared" si="28"/>
        <v/>
      </c>
      <c r="E249" s="80" t="str">
        <f t="shared" si="29"/>
        <v/>
      </c>
      <c r="F249" s="80" t="str">
        <f t="shared" si="32"/>
        <v/>
      </c>
      <c r="G249" s="80" t="str">
        <f t="shared" si="32"/>
        <v/>
      </c>
      <c r="H249" s="80" t="str">
        <f t="shared" si="32"/>
        <v/>
      </c>
      <c r="I249" s="413"/>
      <c r="J249" s="414"/>
      <c r="K249" s="415"/>
      <c r="L249" s="415"/>
      <c r="M249" s="415"/>
      <c r="N249" s="415"/>
      <c r="O249" s="415"/>
      <c r="P249" s="415"/>
    </row>
    <row r="250" spans="1:16">
      <c r="A250" s="80" t="str">
        <f t="shared" si="25"/>
        <v/>
      </c>
      <c r="B250" s="80" t="str">
        <f t="shared" si="26"/>
        <v/>
      </c>
      <c r="C250" s="80" t="str">
        <f t="shared" si="27"/>
        <v/>
      </c>
      <c r="D250" s="80" t="str">
        <f t="shared" si="28"/>
        <v/>
      </c>
      <c r="E250" s="80" t="str">
        <f t="shared" si="29"/>
        <v/>
      </c>
      <c r="F250" s="80" t="str">
        <f t="shared" si="32"/>
        <v/>
      </c>
      <c r="G250" s="80" t="str">
        <f t="shared" si="32"/>
        <v/>
      </c>
      <c r="H250" s="80" t="str">
        <f t="shared" si="32"/>
        <v/>
      </c>
      <c r="I250" s="413"/>
      <c r="J250" s="414"/>
      <c r="K250" s="415"/>
      <c r="L250" s="415"/>
      <c r="M250" s="415"/>
      <c r="N250" s="415"/>
      <c r="O250" s="415"/>
      <c r="P250" s="415"/>
    </row>
    <row r="251" spans="1:16">
      <c r="A251" s="80" t="str">
        <f t="shared" si="25"/>
        <v/>
      </c>
      <c r="B251" s="80" t="str">
        <f t="shared" si="26"/>
        <v/>
      </c>
      <c r="C251" s="80" t="str">
        <f t="shared" si="27"/>
        <v/>
      </c>
      <c r="D251" s="80" t="str">
        <f t="shared" si="28"/>
        <v/>
      </c>
      <c r="E251" s="80" t="str">
        <f t="shared" si="29"/>
        <v/>
      </c>
      <c r="F251" s="80" t="str">
        <f t="shared" si="32"/>
        <v/>
      </c>
      <c r="G251" s="80" t="str">
        <f t="shared" si="32"/>
        <v/>
      </c>
      <c r="H251" s="80" t="str">
        <f t="shared" si="32"/>
        <v/>
      </c>
      <c r="I251" s="413"/>
      <c r="J251" s="414"/>
      <c r="K251" s="415"/>
      <c r="L251" s="415"/>
      <c r="M251" s="415"/>
      <c r="N251" s="415"/>
      <c r="O251" s="415"/>
      <c r="P251" s="415"/>
    </row>
    <row r="252" spans="1:16">
      <c r="A252" s="80" t="str">
        <f t="shared" si="25"/>
        <v/>
      </c>
      <c r="B252" s="80" t="str">
        <f t="shared" si="26"/>
        <v/>
      </c>
      <c r="C252" s="80" t="str">
        <f t="shared" si="27"/>
        <v/>
      </c>
      <c r="D252" s="80" t="str">
        <f t="shared" si="28"/>
        <v/>
      </c>
      <c r="E252" s="80" t="str">
        <f t="shared" si="29"/>
        <v/>
      </c>
      <c r="F252" s="80" t="str">
        <f t="shared" si="32"/>
        <v/>
      </c>
      <c r="G252" s="80" t="str">
        <f t="shared" si="32"/>
        <v/>
      </c>
      <c r="H252" s="80" t="str">
        <f t="shared" si="32"/>
        <v/>
      </c>
      <c r="I252" s="413"/>
      <c r="J252" s="414"/>
      <c r="K252" s="415"/>
      <c r="L252" s="415"/>
      <c r="M252" s="415"/>
      <c r="N252" s="415"/>
      <c r="O252" s="415"/>
      <c r="P252" s="415"/>
    </row>
    <row r="253" spans="1:16">
      <c r="A253" s="80" t="str">
        <f t="shared" si="25"/>
        <v/>
      </c>
      <c r="B253" s="80" t="str">
        <f t="shared" si="26"/>
        <v/>
      </c>
      <c r="C253" s="80" t="str">
        <f t="shared" si="27"/>
        <v/>
      </c>
      <c r="D253" s="80" t="str">
        <f t="shared" si="28"/>
        <v/>
      </c>
      <c r="E253" s="80" t="str">
        <f t="shared" si="29"/>
        <v/>
      </c>
      <c r="F253" s="80" t="str">
        <f t="shared" si="32"/>
        <v/>
      </c>
      <c r="G253" s="80" t="str">
        <f t="shared" si="32"/>
        <v/>
      </c>
      <c r="H253" s="80" t="str">
        <f t="shared" si="32"/>
        <v/>
      </c>
      <c r="I253" s="413"/>
      <c r="J253" s="414"/>
      <c r="K253" s="415"/>
      <c r="L253" s="415"/>
      <c r="M253" s="415"/>
      <c r="N253" s="415"/>
      <c r="O253" s="415"/>
      <c r="P253" s="415"/>
    </row>
    <row r="254" spans="1:16">
      <c r="A254" s="80" t="str">
        <f t="shared" si="25"/>
        <v/>
      </c>
      <c r="B254" s="80" t="str">
        <f t="shared" si="26"/>
        <v/>
      </c>
      <c r="C254" s="80" t="str">
        <f t="shared" si="27"/>
        <v/>
      </c>
      <c r="D254" s="80" t="str">
        <f t="shared" si="28"/>
        <v/>
      </c>
      <c r="E254" s="80" t="str">
        <f t="shared" si="29"/>
        <v/>
      </c>
      <c r="F254" s="80" t="str">
        <f t="shared" si="32"/>
        <v/>
      </c>
      <c r="G254" s="80" t="str">
        <f t="shared" si="32"/>
        <v/>
      </c>
      <c r="H254" s="80" t="str">
        <f t="shared" si="32"/>
        <v/>
      </c>
      <c r="I254" s="413"/>
      <c r="J254" s="414"/>
      <c r="K254" s="415"/>
      <c r="L254" s="415"/>
      <c r="M254" s="415"/>
      <c r="N254" s="415"/>
      <c r="O254" s="415"/>
      <c r="P254" s="415"/>
    </row>
    <row r="255" spans="1:16">
      <c r="A255" s="80" t="str">
        <f t="shared" si="25"/>
        <v/>
      </c>
      <c r="B255" s="80" t="str">
        <f t="shared" si="26"/>
        <v/>
      </c>
      <c r="C255" s="80" t="str">
        <f t="shared" si="27"/>
        <v/>
      </c>
      <c r="D255" s="80" t="str">
        <f t="shared" si="28"/>
        <v/>
      </c>
      <c r="E255" s="80" t="str">
        <f t="shared" si="29"/>
        <v/>
      </c>
      <c r="F255" s="80" t="str">
        <f t="shared" si="32"/>
        <v/>
      </c>
      <c r="G255" s="80" t="str">
        <f t="shared" si="32"/>
        <v/>
      </c>
      <c r="H255" s="80" t="str">
        <f t="shared" si="32"/>
        <v/>
      </c>
      <c r="I255" s="413"/>
      <c r="J255" s="414"/>
      <c r="K255" s="415"/>
      <c r="L255" s="415"/>
      <c r="M255" s="415"/>
      <c r="N255" s="415"/>
      <c r="O255" s="415"/>
      <c r="P255" s="415"/>
    </row>
    <row r="256" spans="1:16">
      <c r="A256" s="80" t="str">
        <f t="shared" si="25"/>
        <v/>
      </c>
      <c r="B256" s="80" t="str">
        <f t="shared" si="26"/>
        <v/>
      </c>
      <c r="C256" s="80" t="str">
        <f t="shared" si="27"/>
        <v/>
      </c>
      <c r="D256" s="80" t="str">
        <f t="shared" si="28"/>
        <v/>
      </c>
      <c r="E256" s="80" t="str">
        <f t="shared" si="29"/>
        <v/>
      </c>
      <c r="F256" s="80" t="str">
        <f t="shared" si="32"/>
        <v/>
      </c>
      <c r="G256" s="80" t="str">
        <f t="shared" si="32"/>
        <v/>
      </c>
      <c r="H256" s="80" t="str">
        <f t="shared" si="32"/>
        <v/>
      </c>
      <c r="I256" s="413"/>
      <c r="J256" s="414"/>
      <c r="K256" s="415"/>
      <c r="L256" s="415"/>
      <c r="M256" s="415"/>
      <c r="N256" s="415"/>
      <c r="O256" s="415"/>
      <c r="P256" s="415"/>
    </row>
    <row r="257" spans="1:16">
      <c r="A257" s="80" t="str">
        <f t="shared" si="25"/>
        <v/>
      </c>
      <c r="B257" s="80" t="str">
        <f t="shared" si="26"/>
        <v/>
      </c>
      <c r="C257" s="80" t="str">
        <f t="shared" si="27"/>
        <v/>
      </c>
      <c r="D257" s="80" t="str">
        <f t="shared" si="28"/>
        <v/>
      </c>
      <c r="E257" s="80" t="str">
        <f t="shared" si="29"/>
        <v/>
      </c>
      <c r="F257" s="80" t="str">
        <f t="shared" si="32"/>
        <v/>
      </c>
      <c r="G257" s="80" t="str">
        <f t="shared" si="32"/>
        <v/>
      </c>
      <c r="H257" s="80" t="str">
        <f t="shared" si="32"/>
        <v/>
      </c>
      <c r="I257" s="413"/>
      <c r="J257" s="414"/>
      <c r="K257" s="415"/>
      <c r="L257" s="415"/>
      <c r="M257" s="415"/>
      <c r="N257" s="415"/>
      <c r="O257" s="415"/>
      <c r="P257" s="415"/>
    </row>
    <row r="258" spans="1:16">
      <c r="A258" s="80" t="str">
        <f t="shared" si="25"/>
        <v/>
      </c>
      <c r="B258" s="80" t="str">
        <f t="shared" si="26"/>
        <v/>
      </c>
      <c r="C258" s="80" t="str">
        <f t="shared" si="27"/>
        <v/>
      </c>
      <c r="D258" s="80" t="str">
        <f t="shared" si="28"/>
        <v/>
      </c>
      <c r="E258" s="80" t="str">
        <f t="shared" si="29"/>
        <v/>
      </c>
      <c r="F258" s="80" t="str">
        <f t="shared" si="32"/>
        <v/>
      </c>
      <c r="G258" s="80" t="str">
        <f t="shared" si="32"/>
        <v/>
      </c>
      <c r="H258" s="80" t="str">
        <f t="shared" si="32"/>
        <v/>
      </c>
      <c r="I258" s="413"/>
      <c r="J258" s="414"/>
      <c r="K258" s="415"/>
      <c r="L258" s="415"/>
      <c r="M258" s="415"/>
      <c r="N258" s="415"/>
      <c r="O258" s="415"/>
      <c r="P258" s="415"/>
    </row>
    <row r="259" spans="1:16">
      <c r="A259" s="80" t="str">
        <f t="shared" si="25"/>
        <v/>
      </c>
      <c r="B259" s="80" t="str">
        <f t="shared" si="26"/>
        <v/>
      </c>
      <c r="C259" s="80" t="str">
        <f t="shared" si="27"/>
        <v/>
      </c>
      <c r="D259" s="80" t="str">
        <f t="shared" si="28"/>
        <v/>
      </c>
      <c r="E259" s="80" t="str">
        <f t="shared" si="29"/>
        <v/>
      </c>
      <c r="F259" s="80" t="str">
        <f t="shared" si="32"/>
        <v/>
      </c>
      <c r="G259" s="80" t="str">
        <f t="shared" si="32"/>
        <v/>
      </c>
      <c r="H259" s="80" t="str">
        <f t="shared" si="32"/>
        <v/>
      </c>
      <c r="I259" s="413"/>
      <c r="J259" s="414"/>
      <c r="K259" s="415"/>
      <c r="L259" s="415"/>
      <c r="M259" s="415"/>
      <c r="N259" s="415"/>
      <c r="O259" s="415"/>
      <c r="P259" s="415"/>
    </row>
    <row r="260" spans="1:16">
      <c r="A260" s="80" t="str">
        <f t="shared" si="25"/>
        <v/>
      </c>
      <c r="B260" s="80" t="str">
        <f t="shared" si="26"/>
        <v/>
      </c>
      <c r="C260" s="80" t="str">
        <f t="shared" si="27"/>
        <v/>
      </c>
      <c r="D260" s="80" t="str">
        <f t="shared" si="28"/>
        <v/>
      </c>
      <c r="E260" s="80" t="str">
        <f t="shared" si="29"/>
        <v/>
      </c>
      <c r="F260" s="80" t="str">
        <f t="shared" si="32"/>
        <v/>
      </c>
      <c r="G260" s="80" t="str">
        <f t="shared" si="32"/>
        <v/>
      </c>
      <c r="H260" s="80" t="str">
        <f t="shared" si="32"/>
        <v/>
      </c>
      <c r="I260" s="413"/>
      <c r="J260" s="414"/>
      <c r="K260" s="415"/>
      <c r="L260" s="415"/>
      <c r="M260" s="415"/>
      <c r="N260" s="415"/>
      <c r="O260" s="415"/>
      <c r="P260" s="415"/>
    </row>
    <row r="261" spans="1:16">
      <c r="A261" s="80" t="str">
        <f t="shared" ref="A261:A324" si="33">IF(Cptes="","",LEFT(Cptes,2))</f>
        <v/>
      </c>
      <c r="B261" s="80" t="str">
        <f t="shared" ref="B261:B324" si="34">IF(Cptes="","",LEFT(Cptes,3))</f>
        <v/>
      </c>
      <c r="C261" s="80" t="str">
        <f t="shared" ref="C261:C324" si="35">IF(Cptes="","",LEFT(Cptes,4))</f>
        <v/>
      </c>
      <c r="D261" s="80" t="str">
        <f t="shared" ref="D261:D324" si="36">IF(Cptes="","",LEFT(Cptes,5))</f>
        <v/>
      </c>
      <c r="E261" s="80" t="str">
        <f t="shared" ref="E261:E324" si="37">IF(Cptes="","",LEFT(Cptes,6))</f>
        <v/>
      </c>
      <c r="F261" s="80" t="str">
        <f t="shared" si="32"/>
        <v/>
      </c>
      <c r="G261" s="80" t="str">
        <f t="shared" si="32"/>
        <v/>
      </c>
      <c r="H261" s="80" t="str">
        <f t="shared" si="32"/>
        <v/>
      </c>
      <c r="I261" s="413"/>
      <c r="J261" s="414"/>
      <c r="K261" s="415"/>
      <c r="L261" s="415"/>
      <c r="M261" s="415"/>
      <c r="N261" s="415"/>
      <c r="O261" s="415"/>
      <c r="P261" s="415"/>
    </row>
    <row r="262" spans="1:16">
      <c r="A262" s="80" t="str">
        <f t="shared" si="33"/>
        <v/>
      </c>
      <c r="B262" s="80" t="str">
        <f t="shared" si="34"/>
        <v/>
      </c>
      <c r="C262" s="80" t="str">
        <f t="shared" si="35"/>
        <v/>
      </c>
      <c r="D262" s="80" t="str">
        <f t="shared" si="36"/>
        <v/>
      </c>
      <c r="E262" s="80" t="str">
        <f t="shared" si="37"/>
        <v/>
      </c>
      <c r="F262" s="80" t="str">
        <f t="shared" si="32"/>
        <v/>
      </c>
      <c r="G262" s="80" t="str">
        <f t="shared" si="32"/>
        <v/>
      </c>
      <c r="H262" s="80" t="str">
        <f t="shared" si="32"/>
        <v/>
      </c>
      <c r="I262" s="413"/>
      <c r="J262" s="414"/>
      <c r="K262" s="415"/>
      <c r="L262" s="415"/>
      <c r="M262" s="415"/>
      <c r="N262" s="415"/>
      <c r="O262" s="415"/>
      <c r="P262" s="415"/>
    </row>
    <row r="263" spans="1:16">
      <c r="A263" s="80" t="str">
        <f t="shared" si="33"/>
        <v/>
      </c>
      <c r="B263" s="80" t="str">
        <f t="shared" si="34"/>
        <v/>
      </c>
      <c r="C263" s="80" t="str">
        <f t="shared" si="35"/>
        <v/>
      </c>
      <c r="D263" s="80" t="str">
        <f t="shared" si="36"/>
        <v/>
      </c>
      <c r="E263" s="80" t="str">
        <f t="shared" si="37"/>
        <v/>
      </c>
      <c r="F263" s="80" t="str">
        <f t="shared" si="32"/>
        <v/>
      </c>
      <c r="G263" s="80" t="str">
        <f t="shared" si="32"/>
        <v/>
      </c>
      <c r="H263" s="80" t="str">
        <f t="shared" si="32"/>
        <v/>
      </c>
      <c r="I263" s="413"/>
      <c r="J263" s="414"/>
      <c r="K263" s="415"/>
      <c r="L263" s="415"/>
      <c r="M263" s="415"/>
      <c r="N263" s="415"/>
      <c r="O263" s="415"/>
      <c r="P263" s="415"/>
    </row>
    <row r="264" spans="1:16">
      <c r="A264" s="80" t="str">
        <f t="shared" si="33"/>
        <v/>
      </c>
      <c r="B264" s="80" t="str">
        <f t="shared" si="34"/>
        <v/>
      </c>
      <c r="C264" s="80" t="str">
        <f t="shared" si="35"/>
        <v/>
      </c>
      <c r="D264" s="80" t="str">
        <f t="shared" si="36"/>
        <v/>
      </c>
      <c r="E264" s="80" t="str">
        <f t="shared" si="37"/>
        <v/>
      </c>
      <c r="F264" s="80" t="str">
        <f t="shared" si="32"/>
        <v/>
      </c>
      <c r="G264" s="80" t="str">
        <f t="shared" si="32"/>
        <v/>
      </c>
      <c r="H264" s="80" t="str">
        <f t="shared" si="32"/>
        <v/>
      </c>
      <c r="I264" s="413"/>
      <c r="J264" s="414"/>
      <c r="K264" s="415"/>
      <c r="L264" s="415"/>
      <c r="M264" s="415"/>
      <c r="N264" s="415"/>
      <c r="O264" s="415"/>
      <c r="P264" s="415"/>
    </row>
    <row r="265" spans="1:16">
      <c r="A265" s="80" t="str">
        <f t="shared" si="33"/>
        <v/>
      </c>
      <c r="B265" s="80" t="str">
        <f t="shared" si="34"/>
        <v/>
      </c>
      <c r="C265" s="80" t="str">
        <f t="shared" si="35"/>
        <v/>
      </c>
      <c r="D265" s="80" t="str">
        <f t="shared" si="36"/>
        <v/>
      </c>
      <c r="E265" s="80" t="str">
        <f t="shared" si="37"/>
        <v/>
      </c>
      <c r="F265" s="80" t="str">
        <f t="shared" ref="F265:H284" si="38">IF(Cptes="","",LEFT(Cptes,7))</f>
        <v/>
      </c>
      <c r="G265" s="80" t="str">
        <f t="shared" si="38"/>
        <v/>
      </c>
      <c r="H265" s="80" t="str">
        <f t="shared" si="38"/>
        <v/>
      </c>
      <c r="I265" s="413"/>
      <c r="J265" s="414"/>
      <c r="K265" s="415"/>
      <c r="L265" s="415"/>
      <c r="M265" s="415"/>
      <c r="N265" s="415"/>
      <c r="O265" s="415"/>
      <c r="P265" s="415"/>
    </row>
    <row r="266" spans="1:16">
      <c r="A266" s="80" t="str">
        <f t="shared" si="33"/>
        <v/>
      </c>
      <c r="B266" s="80" t="str">
        <f t="shared" si="34"/>
        <v/>
      </c>
      <c r="C266" s="80" t="str">
        <f t="shared" si="35"/>
        <v/>
      </c>
      <c r="D266" s="80" t="str">
        <f t="shared" si="36"/>
        <v/>
      </c>
      <c r="E266" s="80" t="str">
        <f t="shared" si="37"/>
        <v/>
      </c>
      <c r="F266" s="80" t="str">
        <f t="shared" si="38"/>
        <v/>
      </c>
      <c r="G266" s="80" t="str">
        <f t="shared" si="38"/>
        <v/>
      </c>
      <c r="H266" s="80" t="str">
        <f t="shared" si="38"/>
        <v/>
      </c>
      <c r="I266" s="413"/>
      <c r="J266" s="414"/>
      <c r="K266" s="415"/>
      <c r="L266" s="415"/>
      <c r="M266" s="415"/>
      <c r="N266" s="415"/>
      <c r="O266" s="415"/>
      <c r="P266" s="415"/>
    </row>
    <row r="267" spans="1:16">
      <c r="A267" s="80" t="str">
        <f t="shared" si="33"/>
        <v/>
      </c>
      <c r="B267" s="80" t="str">
        <f t="shared" si="34"/>
        <v/>
      </c>
      <c r="C267" s="80" t="str">
        <f t="shared" si="35"/>
        <v/>
      </c>
      <c r="D267" s="80" t="str">
        <f t="shared" si="36"/>
        <v/>
      </c>
      <c r="E267" s="80" t="str">
        <f t="shared" si="37"/>
        <v/>
      </c>
      <c r="F267" s="80" t="str">
        <f t="shared" si="38"/>
        <v/>
      </c>
      <c r="G267" s="80" t="str">
        <f t="shared" si="38"/>
        <v/>
      </c>
      <c r="H267" s="80" t="str">
        <f t="shared" si="38"/>
        <v/>
      </c>
      <c r="I267" s="413"/>
      <c r="J267" s="414"/>
      <c r="K267" s="415"/>
      <c r="L267" s="415"/>
      <c r="M267" s="415"/>
      <c r="N267" s="415"/>
      <c r="O267" s="415"/>
      <c r="P267" s="415"/>
    </row>
    <row r="268" spans="1:16">
      <c r="A268" s="80" t="str">
        <f t="shared" si="33"/>
        <v/>
      </c>
      <c r="B268" s="80" t="str">
        <f t="shared" si="34"/>
        <v/>
      </c>
      <c r="C268" s="80" t="str">
        <f t="shared" si="35"/>
        <v/>
      </c>
      <c r="D268" s="80" t="str">
        <f t="shared" si="36"/>
        <v/>
      </c>
      <c r="E268" s="80" t="str">
        <f t="shared" si="37"/>
        <v/>
      </c>
      <c r="F268" s="80" t="str">
        <f t="shared" si="38"/>
        <v/>
      </c>
      <c r="G268" s="80" t="str">
        <f t="shared" si="38"/>
        <v/>
      </c>
      <c r="H268" s="80" t="str">
        <f t="shared" si="38"/>
        <v/>
      </c>
      <c r="I268" s="413"/>
      <c r="J268" s="414"/>
      <c r="K268" s="415"/>
      <c r="L268" s="415"/>
      <c r="M268" s="415"/>
      <c r="N268" s="415"/>
      <c r="O268" s="415"/>
      <c r="P268" s="415"/>
    </row>
    <row r="269" spans="1:16">
      <c r="A269" s="80" t="str">
        <f t="shared" si="33"/>
        <v/>
      </c>
      <c r="B269" s="80" t="str">
        <f t="shared" si="34"/>
        <v/>
      </c>
      <c r="C269" s="80" t="str">
        <f t="shared" si="35"/>
        <v/>
      </c>
      <c r="D269" s="80" t="str">
        <f t="shared" si="36"/>
        <v/>
      </c>
      <c r="E269" s="80" t="str">
        <f t="shared" si="37"/>
        <v/>
      </c>
      <c r="F269" s="80" t="str">
        <f t="shared" si="38"/>
        <v/>
      </c>
      <c r="G269" s="80" t="str">
        <f t="shared" si="38"/>
        <v/>
      </c>
      <c r="H269" s="80" t="str">
        <f t="shared" si="38"/>
        <v/>
      </c>
      <c r="I269" s="413"/>
      <c r="J269" s="414"/>
      <c r="K269" s="415"/>
      <c r="L269" s="415"/>
      <c r="M269" s="415"/>
      <c r="N269" s="415"/>
      <c r="O269" s="415"/>
      <c r="P269" s="415"/>
    </row>
    <row r="270" spans="1:16">
      <c r="A270" s="80" t="str">
        <f t="shared" si="33"/>
        <v/>
      </c>
      <c r="B270" s="80" t="str">
        <f t="shared" si="34"/>
        <v/>
      </c>
      <c r="C270" s="80" t="str">
        <f t="shared" si="35"/>
        <v/>
      </c>
      <c r="D270" s="80" t="str">
        <f t="shared" si="36"/>
        <v/>
      </c>
      <c r="E270" s="80" t="str">
        <f t="shared" si="37"/>
        <v/>
      </c>
      <c r="F270" s="80" t="str">
        <f t="shared" si="38"/>
        <v/>
      </c>
      <c r="G270" s="80" t="str">
        <f t="shared" si="38"/>
        <v/>
      </c>
      <c r="H270" s="80" t="str">
        <f t="shared" si="38"/>
        <v/>
      </c>
      <c r="I270" s="413"/>
      <c r="J270" s="414"/>
      <c r="K270" s="415"/>
      <c r="L270" s="415"/>
      <c r="M270" s="415"/>
      <c r="N270" s="415"/>
      <c r="O270" s="415"/>
      <c r="P270" s="415"/>
    </row>
    <row r="271" spans="1:16">
      <c r="A271" s="80" t="str">
        <f t="shared" si="33"/>
        <v/>
      </c>
      <c r="B271" s="80" t="str">
        <f t="shared" si="34"/>
        <v/>
      </c>
      <c r="C271" s="80" t="str">
        <f t="shared" si="35"/>
        <v/>
      </c>
      <c r="D271" s="80" t="str">
        <f t="shared" si="36"/>
        <v/>
      </c>
      <c r="E271" s="80" t="str">
        <f t="shared" si="37"/>
        <v/>
      </c>
      <c r="F271" s="80" t="str">
        <f t="shared" si="38"/>
        <v/>
      </c>
      <c r="G271" s="80" t="str">
        <f t="shared" si="38"/>
        <v/>
      </c>
      <c r="H271" s="80" t="str">
        <f t="shared" si="38"/>
        <v/>
      </c>
      <c r="I271" s="413"/>
      <c r="J271" s="414"/>
      <c r="K271" s="415"/>
      <c r="L271" s="415"/>
      <c r="M271" s="415"/>
      <c r="N271" s="415"/>
      <c r="O271" s="415"/>
      <c r="P271" s="415"/>
    </row>
    <row r="272" spans="1:16">
      <c r="A272" s="80" t="str">
        <f t="shared" si="33"/>
        <v/>
      </c>
      <c r="B272" s="80" t="str">
        <f t="shared" si="34"/>
        <v/>
      </c>
      <c r="C272" s="80" t="str">
        <f t="shared" si="35"/>
        <v/>
      </c>
      <c r="D272" s="80" t="str">
        <f t="shared" si="36"/>
        <v/>
      </c>
      <c r="E272" s="80" t="str">
        <f t="shared" si="37"/>
        <v/>
      </c>
      <c r="F272" s="80" t="str">
        <f t="shared" si="38"/>
        <v/>
      </c>
      <c r="G272" s="80" t="str">
        <f t="shared" si="38"/>
        <v/>
      </c>
      <c r="H272" s="80" t="str">
        <f t="shared" si="38"/>
        <v/>
      </c>
      <c r="I272" s="413"/>
      <c r="J272" s="414"/>
      <c r="K272" s="415"/>
      <c r="L272" s="415"/>
      <c r="M272" s="415"/>
      <c r="N272" s="415"/>
      <c r="O272" s="415"/>
      <c r="P272" s="415"/>
    </row>
    <row r="273" spans="1:16">
      <c r="A273" s="80" t="str">
        <f t="shared" si="33"/>
        <v/>
      </c>
      <c r="B273" s="80" t="str">
        <f t="shared" si="34"/>
        <v/>
      </c>
      <c r="C273" s="80" t="str">
        <f t="shared" si="35"/>
        <v/>
      </c>
      <c r="D273" s="80" t="str">
        <f t="shared" si="36"/>
        <v/>
      </c>
      <c r="E273" s="80" t="str">
        <f t="shared" si="37"/>
        <v/>
      </c>
      <c r="F273" s="80" t="str">
        <f t="shared" si="38"/>
        <v/>
      </c>
      <c r="G273" s="80" t="str">
        <f t="shared" si="38"/>
        <v/>
      </c>
      <c r="H273" s="80" t="str">
        <f t="shared" si="38"/>
        <v/>
      </c>
      <c r="I273" s="413"/>
      <c r="J273" s="414"/>
      <c r="K273" s="415"/>
      <c r="L273" s="415"/>
      <c r="M273" s="415"/>
      <c r="N273" s="415"/>
      <c r="O273" s="415"/>
      <c r="P273" s="415"/>
    </row>
    <row r="274" spans="1:16">
      <c r="A274" s="80" t="str">
        <f t="shared" si="33"/>
        <v/>
      </c>
      <c r="B274" s="80" t="str">
        <f t="shared" si="34"/>
        <v/>
      </c>
      <c r="C274" s="80" t="str">
        <f t="shared" si="35"/>
        <v/>
      </c>
      <c r="D274" s="80" t="str">
        <f t="shared" si="36"/>
        <v/>
      </c>
      <c r="E274" s="80" t="str">
        <f t="shared" si="37"/>
        <v/>
      </c>
      <c r="F274" s="80" t="str">
        <f t="shared" si="38"/>
        <v/>
      </c>
      <c r="G274" s="80" t="str">
        <f t="shared" si="38"/>
        <v/>
      </c>
      <c r="H274" s="80" t="str">
        <f t="shared" si="38"/>
        <v/>
      </c>
      <c r="I274" s="413"/>
      <c r="J274" s="414"/>
      <c r="K274" s="415"/>
      <c r="L274" s="415"/>
      <c r="M274" s="415"/>
      <c r="N274" s="415"/>
      <c r="O274" s="415"/>
      <c r="P274" s="415"/>
    </row>
    <row r="275" spans="1:16">
      <c r="A275" s="80" t="str">
        <f t="shared" si="33"/>
        <v/>
      </c>
      <c r="B275" s="80" t="str">
        <f t="shared" si="34"/>
        <v/>
      </c>
      <c r="C275" s="80" t="str">
        <f t="shared" si="35"/>
        <v/>
      </c>
      <c r="D275" s="80" t="str">
        <f t="shared" si="36"/>
        <v/>
      </c>
      <c r="E275" s="80" t="str">
        <f t="shared" si="37"/>
        <v/>
      </c>
      <c r="F275" s="80" t="str">
        <f t="shared" si="38"/>
        <v/>
      </c>
      <c r="G275" s="80" t="str">
        <f t="shared" si="38"/>
        <v/>
      </c>
      <c r="H275" s="80" t="str">
        <f t="shared" si="38"/>
        <v/>
      </c>
      <c r="I275" s="413"/>
      <c r="J275" s="414"/>
      <c r="K275" s="415"/>
      <c r="L275" s="415"/>
      <c r="M275" s="415"/>
      <c r="N275" s="415"/>
      <c r="O275" s="415"/>
      <c r="P275" s="415"/>
    </row>
    <row r="276" spans="1:16">
      <c r="A276" s="80" t="str">
        <f t="shared" si="33"/>
        <v/>
      </c>
      <c r="B276" s="80" t="str">
        <f t="shared" si="34"/>
        <v/>
      </c>
      <c r="C276" s="80" t="str">
        <f t="shared" si="35"/>
        <v/>
      </c>
      <c r="D276" s="80" t="str">
        <f t="shared" si="36"/>
        <v/>
      </c>
      <c r="E276" s="80" t="str">
        <f t="shared" si="37"/>
        <v/>
      </c>
      <c r="F276" s="80" t="str">
        <f t="shared" si="38"/>
        <v/>
      </c>
      <c r="G276" s="80" t="str">
        <f t="shared" si="38"/>
        <v/>
      </c>
      <c r="H276" s="80" t="str">
        <f t="shared" si="38"/>
        <v/>
      </c>
      <c r="I276" s="413"/>
      <c r="J276" s="414"/>
      <c r="K276" s="415"/>
      <c r="L276" s="415"/>
      <c r="M276" s="415"/>
      <c r="N276" s="415"/>
      <c r="O276" s="415"/>
      <c r="P276" s="415"/>
    </row>
    <row r="277" spans="1:16">
      <c r="A277" s="80" t="str">
        <f t="shared" si="33"/>
        <v/>
      </c>
      <c r="B277" s="80" t="str">
        <f t="shared" si="34"/>
        <v/>
      </c>
      <c r="C277" s="80" t="str">
        <f t="shared" si="35"/>
        <v/>
      </c>
      <c r="D277" s="80" t="str">
        <f t="shared" si="36"/>
        <v/>
      </c>
      <c r="E277" s="80" t="str">
        <f t="shared" si="37"/>
        <v/>
      </c>
      <c r="F277" s="80" t="str">
        <f t="shared" si="38"/>
        <v/>
      </c>
      <c r="G277" s="80" t="str">
        <f t="shared" si="38"/>
        <v/>
      </c>
      <c r="H277" s="80" t="str">
        <f t="shared" si="38"/>
        <v/>
      </c>
      <c r="I277" s="413"/>
      <c r="J277" s="414"/>
      <c r="K277" s="415"/>
      <c r="L277" s="415"/>
      <c r="M277" s="415"/>
      <c r="N277" s="415"/>
      <c r="O277" s="415"/>
      <c r="P277" s="415"/>
    </row>
    <row r="278" spans="1:16">
      <c r="A278" s="80" t="str">
        <f t="shared" si="33"/>
        <v/>
      </c>
      <c r="B278" s="80" t="str">
        <f t="shared" si="34"/>
        <v/>
      </c>
      <c r="C278" s="80" t="str">
        <f t="shared" si="35"/>
        <v/>
      </c>
      <c r="D278" s="80" t="str">
        <f t="shared" si="36"/>
        <v/>
      </c>
      <c r="E278" s="80" t="str">
        <f t="shared" si="37"/>
        <v/>
      </c>
      <c r="F278" s="80" t="str">
        <f t="shared" si="38"/>
        <v/>
      </c>
      <c r="G278" s="80" t="str">
        <f t="shared" si="38"/>
        <v/>
      </c>
      <c r="H278" s="80" t="str">
        <f t="shared" si="38"/>
        <v/>
      </c>
      <c r="I278" s="413"/>
      <c r="J278" s="414"/>
      <c r="K278" s="415"/>
      <c r="L278" s="415"/>
      <c r="M278" s="415"/>
      <c r="N278" s="415"/>
      <c r="O278" s="415"/>
      <c r="P278" s="415"/>
    </row>
    <row r="279" spans="1:16">
      <c r="A279" s="80" t="str">
        <f t="shared" si="33"/>
        <v/>
      </c>
      <c r="B279" s="80" t="str">
        <f t="shared" si="34"/>
        <v/>
      </c>
      <c r="C279" s="80" t="str">
        <f t="shared" si="35"/>
        <v/>
      </c>
      <c r="D279" s="80" t="str">
        <f t="shared" si="36"/>
        <v/>
      </c>
      <c r="E279" s="80" t="str">
        <f t="shared" si="37"/>
        <v/>
      </c>
      <c r="F279" s="80" t="str">
        <f t="shared" si="38"/>
        <v/>
      </c>
      <c r="G279" s="80" t="str">
        <f t="shared" si="38"/>
        <v/>
      </c>
      <c r="H279" s="80" t="str">
        <f t="shared" si="38"/>
        <v/>
      </c>
      <c r="I279" s="413"/>
      <c r="J279" s="414"/>
      <c r="K279" s="415"/>
      <c r="L279" s="415"/>
      <c r="M279" s="415"/>
      <c r="N279" s="415"/>
      <c r="O279" s="415"/>
      <c r="P279" s="415"/>
    </row>
    <row r="280" spans="1:16">
      <c r="A280" s="80" t="str">
        <f t="shared" si="33"/>
        <v/>
      </c>
      <c r="B280" s="80" t="str">
        <f t="shared" si="34"/>
        <v/>
      </c>
      <c r="C280" s="80" t="str">
        <f t="shared" si="35"/>
        <v/>
      </c>
      <c r="D280" s="80" t="str">
        <f t="shared" si="36"/>
        <v/>
      </c>
      <c r="E280" s="80" t="str">
        <f t="shared" si="37"/>
        <v/>
      </c>
      <c r="F280" s="80" t="str">
        <f t="shared" si="38"/>
        <v/>
      </c>
      <c r="G280" s="80" t="str">
        <f t="shared" si="38"/>
        <v/>
      </c>
      <c r="H280" s="80" t="str">
        <f t="shared" si="38"/>
        <v/>
      </c>
      <c r="I280" s="413"/>
      <c r="J280" s="414"/>
      <c r="K280" s="415"/>
      <c r="L280" s="415"/>
      <c r="M280" s="415"/>
      <c r="N280" s="415"/>
      <c r="O280" s="415"/>
      <c r="P280" s="415"/>
    </row>
    <row r="281" spans="1:16">
      <c r="A281" s="80" t="str">
        <f t="shared" si="33"/>
        <v/>
      </c>
      <c r="B281" s="80" t="str">
        <f t="shared" si="34"/>
        <v/>
      </c>
      <c r="C281" s="80" t="str">
        <f t="shared" si="35"/>
        <v/>
      </c>
      <c r="D281" s="80" t="str">
        <f t="shared" si="36"/>
        <v/>
      </c>
      <c r="E281" s="80" t="str">
        <f t="shared" si="37"/>
        <v/>
      </c>
      <c r="F281" s="80" t="str">
        <f t="shared" si="38"/>
        <v/>
      </c>
      <c r="G281" s="80" t="str">
        <f t="shared" si="38"/>
        <v/>
      </c>
      <c r="H281" s="80" t="str">
        <f t="shared" si="38"/>
        <v/>
      </c>
      <c r="I281" s="413"/>
      <c r="J281" s="414"/>
      <c r="K281" s="415"/>
      <c r="L281" s="415"/>
      <c r="M281" s="415"/>
      <c r="N281" s="415"/>
      <c r="O281" s="415"/>
      <c r="P281" s="415"/>
    </row>
    <row r="282" spans="1:16">
      <c r="A282" s="80" t="str">
        <f t="shared" si="33"/>
        <v/>
      </c>
      <c r="B282" s="80" t="str">
        <f t="shared" si="34"/>
        <v/>
      </c>
      <c r="C282" s="80" t="str">
        <f t="shared" si="35"/>
        <v/>
      </c>
      <c r="D282" s="80" t="str">
        <f t="shared" si="36"/>
        <v/>
      </c>
      <c r="E282" s="80" t="str">
        <f t="shared" si="37"/>
        <v/>
      </c>
      <c r="F282" s="80" t="str">
        <f t="shared" si="38"/>
        <v/>
      </c>
      <c r="G282" s="80" t="str">
        <f t="shared" si="38"/>
        <v/>
      </c>
      <c r="H282" s="80" t="str">
        <f t="shared" si="38"/>
        <v/>
      </c>
      <c r="I282" s="413"/>
      <c r="J282" s="414"/>
      <c r="K282" s="415"/>
      <c r="L282" s="415"/>
      <c r="M282" s="415"/>
      <c r="N282" s="415"/>
      <c r="O282" s="415"/>
      <c r="P282" s="415"/>
    </row>
    <row r="283" spans="1:16">
      <c r="A283" s="80" t="str">
        <f t="shared" si="33"/>
        <v/>
      </c>
      <c r="B283" s="80" t="str">
        <f t="shared" si="34"/>
        <v/>
      </c>
      <c r="C283" s="80" t="str">
        <f t="shared" si="35"/>
        <v/>
      </c>
      <c r="D283" s="80" t="str">
        <f t="shared" si="36"/>
        <v/>
      </c>
      <c r="E283" s="80" t="str">
        <f t="shared" si="37"/>
        <v/>
      </c>
      <c r="F283" s="80" t="str">
        <f t="shared" si="38"/>
        <v/>
      </c>
      <c r="G283" s="80" t="str">
        <f t="shared" si="38"/>
        <v/>
      </c>
      <c r="H283" s="80" t="str">
        <f t="shared" si="38"/>
        <v/>
      </c>
      <c r="I283" s="413"/>
      <c r="J283" s="414"/>
      <c r="K283" s="415"/>
      <c r="L283" s="415"/>
      <c r="M283" s="415"/>
      <c r="N283" s="415"/>
      <c r="O283" s="415"/>
      <c r="P283" s="415"/>
    </row>
    <row r="284" spans="1:16">
      <c r="A284" s="80" t="str">
        <f t="shared" si="33"/>
        <v/>
      </c>
      <c r="B284" s="80" t="str">
        <f t="shared" si="34"/>
        <v/>
      </c>
      <c r="C284" s="80" t="str">
        <f t="shared" si="35"/>
        <v/>
      </c>
      <c r="D284" s="80" t="str">
        <f t="shared" si="36"/>
        <v/>
      </c>
      <c r="E284" s="80" t="str">
        <f t="shared" si="37"/>
        <v/>
      </c>
      <c r="F284" s="80" t="str">
        <f t="shared" si="38"/>
        <v/>
      </c>
      <c r="G284" s="80" t="str">
        <f t="shared" si="38"/>
        <v/>
      </c>
      <c r="H284" s="80" t="str">
        <f t="shared" si="38"/>
        <v/>
      </c>
      <c r="I284" s="413"/>
      <c r="J284" s="414"/>
      <c r="K284" s="415"/>
      <c r="L284" s="415"/>
      <c r="M284" s="415"/>
      <c r="N284" s="415"/>
      <c r="O284" s="415"/>
      <c r="P284" s="415"/>
    </row>
    <row r="285" spans="1:16">
      <c r="A285" s="80" t="str">
        <f t="shared" si="33"/>
        <v/>
      </c>
      <c r="B285" s="80" t="str">
        <f t="shared" si="34"/>
        <v/>
      </c>
      <c r="C285" s="80" t="str">
        <f t="shared" si="35"/>
        <v/>
      </c>
      <c r="D285" s="80" t="str">
        <f t="shared" si="36"/>
        <v/>
      </c>
      <c r="E285" s="80" t="str">
        <f t="shared" si="37"/>
        <v/>
      </c>
      <c r="F285" s="80" t="str">
        <f t="shared" ref="F285:H304" si="39">IF(Cptes="","",LEFT(Cptes,7))</f>
        <v/>
      </c>
      <c r="G285" s="80" t="str">
        <f t="shared" si="39"/>
        <v/>
      </c>
      <c r="H285" s="80" t="str">
        <f t="shared" si="39"/>
        <v/>
      </c>
      <c r="I285" s="413"/>
      <c r="J285" s="414"/>
      <c r="K285" s="415"/>
      <c r="L285" s="415"/>
      <c r="M285" s="415"/>
      <c r="N285" s="415"/>
      <c r="O285" s="415"/>
      <c r="P285" s="415"/>
    </row>
    <row r="286" spans="1:16">
      <c r="A286" s="80" t="str">
        <f t="shared" si="33"/>
        <v/>
      </c>
      <c r="B286" s="80" t="str">
        <f t="shared" si="34"/>
        <v/>
      </c>
      <c r="C286" s="80" t="str">
        <f t="shared" si="35"/>
        <v/>
      </c>
      <c r="D286" s="80" t="str">
        <f t="shared" si="36"/>
        <v/>
      </c>
      <c r="E286" s="80" t="str">
        <f t="shared" si="37"/>
        <v/>
      </c>
      <c r="F286" s="80" t="str">
        <f t="shared" si="39"/>
        <v/>
      </c>
      <c r="G286" s="80" t="str">
        <f t="shared" si="39"/>
        <v/>
      </c>
      <c r="H286" s="80" t="str">
        <f t="shared" si="39"/>
        <v/>
      </c>
      <c r="I286" s="413"/>
      <c r="J286" s="414"/>
      <c r="K286" s="415"/>
      <c r="L286" s="415"/>
      <c r="M286" s="415"/>
      <c r="N286" s="415"/>
      <c r="O286" s="415"/>
      <c r="P286" s="415"/>
    </row>
    <row r="287" spans="1:16">
      <c r="A287" s="80" t="str">
        <f t="shared" si="33"/>
        <v/>
      </c>
      <c r="B287" s="80" t="str">
        <f t="shared" si="34"/>
        <v/>
      </c>
      <c r="C287" s="80" t="str">
        <f t="shared" si="35"/>
        <v/>
      </c>
      <c r="D287" s="80" t="str">
        <f t="shared" si="36"/>
        <v/>
      </c>
      <c r="E287" s="80" t="str">
        <f t="shared" si="37"/>
        <v/>
      </c>
      <c r="F287" s="80" t="str">
        <f t="shared" si="39"/>
        <v/>
      </c>
      <c r="G287" s="80" t="str">
        <f t="shared" si="39"/>
        <v/>
      </c>
      <c r="H287" s="80" t="str">
        <f t="shared" si="39"/>
        <v/>
      </c>
      <c r="I287" s="413"/>
      <c r="J287" s="414"/>
      <c r="K287" s="415"/>
      <c r="L287" s="415"/>
      <c r="M287" s="415"/>
      <c r="N287" s="415"/>
      <c r="O287" s="415"/>
      <c r="P287" s="415"/>
    </row>
    <row r="288" spans="1:16">
      <c r="A288" s="80" t="str">
        <f t="shared" si="33"/>
        <v/>
      </c>
      <c r="B288" s="80" t="str">
        <f t="shared" si="34"/>
        <v/>
      </c>
      <c r="C288" s="80" t="str">
        <f t="shared" si="35"/>
        <v/>
      </c>
      <c r="D288" s="80" t="str">
        <f t="shared" si="36"/>
        <v/>
      </c>
      <c r="E288" s="80" t="str">
        <f t="shared" si="37"/>
        <v/>
      </c>
      <c r="F288" s="80" t="str">
        <f t="shared" si="39"/>
        <v/>
      </c>
      <c r="G288" s="80" t="str">
        <f t="shared" si="39"/>
        <v/>
      </c>
      <c r="H288" s="80" t="str">
        <f t="shared" si="39"/>
        <v/>
      </c>
      <c r="I288" s="413"/>
      <c r="J288" s="414"/>
      <c r="K288" s="415"/>
      <c r="L288" s="415"/>
      <c r="M288" s="415"/>
      <c r="N288" s="415"/>
      <c r="O288" s="415"/>
      <c r="P288" s="415"/>
    </row>
    <row r="289" spans="1:16">
      <c r="A289" s="80" t="str">
        <f t="shared" si="33"/>
        <v/>
      </c>
      <c r="B289" s="80" t="str">
        <f t="shared" si="34"/>
        <v/>
      </c>
      <c r="C289" s="80" t="str">
        <f t="shared" si="35"/>
        <v/>
      </c>
      <c r="D289" s="80" t="str">
        <f t="shared" si="36"/>
        <v/>
      </c>
      <c r="E289" s="80" t="str">
        <f t="shared" si="37"/>
        <v/>
      </c>
      <c r="F289" s="80" t="str">
        <f t="shared" si="39"/>
        <v/>
      </c>
      <c r="G289" s="80" t="str">
        <f t="shared" si="39"/>
        <v/>
      </c>
      <c r="H289" s="80" t="str">
        <f t="shared" si="39"/>
        <v/>
      </c>
      <c r="I289" s="413"/>
      <c r="J289" s="414"/>
      <c r="K289" s="415"/>
      <c r="L289" s="415"/>
      <c r="M289" s="415"/>
      <c r="N289" s="415"/>
      <c r="O289" s="415"/>
      <c r="P289" s="415"/>
    </row>
    <row r="290" spans="1:16">
      <c r="A290" s="80" t="str">
        <f t="shared" si="33"/>
        <v/>
      </c>
      <c r="B290" s="80" t="str">
        <f t="shared" si="34"/>
        <v/>
      </c>
      <c r="C290" s="80" t="str">
        <f t="shared" si="35"/>
        <v/>
      </c>
      <c r="D290" s="80" t="str">
        <f t="shared" si="36"/>
        <v/>
      </c>
      <c r="E290" s="80" t="str">
        <f t="shared" si="37"/>
        <v/>
      </c>
      <c r="F290" s="80" t="str">
        <f t="shared" si="39"/>
        <v/>
      </c>
      <c r="G290" s="80" t="str">
        <f t="shared" si="39"/>
        <v/>
      </c>
      <c r="H290" s="80" t="str">
        <f t="shared" si="39"/>
        <v/>
      </c>
      <c r="I290" s="413"/>
      <c r="J290" s="414"/>
      <c r="K290" s="415"/>
      <c r="L290" s="415"/>
      <c r="M290" s="415"/>
      <c r="N290" s="415"/>
      <c r="O290" s="415"/>
      <c r="P290" s="415"/>
    </row>
    <row r="291" spans="1:16">
      <c r="A291" s="80" t="str">
        <f t="shared" si="33"/>
        <v/>
      </c>
      <c r="B291" s="80" t="str">
        <f t="shared" si="34"/>
        <v/>
      </c>
      <c r="C291" s="80" t="str">
        <f t="shared" si="35"/>
        <v/>
      </c>
      <c r="D291" s="80" t="str">
        <f t="shared" si="36"/>
        <v/>
      </c>
      <c r="E291" s="80" t="str">
        <f t="shared" si="37"/>
        <v/>
      </c>
      <c r="F291" s="80" t="str">
        <f t="shared" si="39"/>
        <v/>
      </c>
      <c r="G291" s="80" t="str">
        <f t="shared" si="39"/>
        <v/>
      </c>
      <c r="H291" s="80" t="str">
        <f t="shared" si="39"/>
        <v/>
      </c>
      <c r="I291" s="413"/>
      <c r="J291" s="414"/>
      <c r="K291" s="415"/>
      <c r="L291" s="415"/>
      <c r="M291" s="415"/>
      <c r="N291" s="415"/>
      <c r="O291" s="415"/>
      <c r="P291" s="415"/>
    </row>
    <row r="292" spans="1:16">
      <c r="A292" s="80" t="str">
        <f t="shared" si="33"/>
        <v/>
      </c>
      <c r="B292" s="80" t="str">
        <f t="shared" si="34"/>
        <v/>
      </c>
      <c r="C292" s="80" t="str">
        <f t="shared" si="35"/>
        <v/>
      </c>
      <c r="D292" s="80" t="str">
        <f t="shared" si="36"/>
        <v/>
      </c>
      <c r="E292" s="80" t="str">
        <f t="shared" si="37"/>
        <v/>
      </c>
      <c r="F292" s="80" t="str">
        <f t="shared" si="39"/>
        <v/>
      </c>
      <c r="G292" s="80" t="str">
        <f t="shared" si="39"/>
        <v/>
      </c>
      <c r="H292" s="80" t="str">
        <f t="shared" si="39"/>
        <v/>
      </c>
      <c r="I292" s="413"/>
      <c r="J292" s="414"/>
      <c r="K292" s="415"/>
      <c r="L292" s="415"/>
      <c r="M292" s="415"/>
      <c r="N292" s="415"/>
      <c r="O292" s="415"/>
      <c r="P292" s="415"/>
    </row>
    <row r="293" spans="1:16">
      <c r="A293" s="80" t="str">
        <f t="shared" si="33"/>
        <v/>
      </c>
      <c r="B293" s="80" t="str">
        <f t="shared" si="34"/>
        <v/>
      </c>
      <c r="C293" s="80" t="str">
        <f t="shared" si="35"/>
        <v/>
      </c>
      <c r="D293" s="80" t="str">
        <f t="shared" si="36"/>
        <v/>
      </c>
      <c r="E293" s="80" t="str">
        <f t="shared" si="37"/>
        <v/>
      </c>
      <c r="F293" s="80" t="str">
        <f t="shared" si="39"/>
        <v/>
      </c>
      <c r="G293" s="80" t="str">
        <f t="shared" si="39"/>
        <v/>
      </c>
      <c r="H293" s="80" t="str">
        <f t="shared" si="39"/>
        <v/>
      </c>
      <c r="I293" s="413"/>
      <c r="J293" s="414"/>
      <c r="K293" s="415"/>
      <c r="L293" s="415"/>
      <c r="M293" s="415"/>
      <c r="N293" s="415"/>
      <c r="O293" s="415"/>
      <c r="P293" s="415"/>
    </row>
    <row r="294" spans="1:16">
      <c r="A294" s="80" t="str">
        <f t="shared" si="33"/>
        <v/>
      </c>
      <c r="B294" s="80" t="str">
        <f t="shared" si="34"/>
        <v/>
      </c>
      <c r="C294" s="80" t="str">
        <f t="shared" si="35"/>
        <v/>
      </c>
      <c r="D294" s="80" t="str">
        <f t="shared" si="36"/>
        <v/>
      </c>
      <c r="E294" s="80" t="str">
        <f t="shared" si="37"/>
        <v/>
      </c>
      <c r="F294" s="80" t="str">
        <f t="shared" si="39"/>
        <v/>
      </c>
      <c r="G294" s="80" t="str">
        <f t="shared" si="39"/>
        <v/>
      </c>
      <c r="H294" s="80" t="str">
        <f t="shared" si="39"/>
        <v/>
      </c>
      <c r="I294" s="413"/>
      <c r="J294" s="414"/>
      <c r="K294" s="415"/>
      <c r="L294" s="415"/>
      <c r="M294" s="415"/>
      <c r="N294" s="415"/>
      <c r="O294" s="415"/>
      <c r="P294" s="415"/>
    </row>
    <row r="295" spans="1:16">
      <c r="A295" s="80" t="str">
        <f t="shared" si="33"/>
        <v/>
      </c>
      <c r="B295" s="80" t="str">
        <f t="shared" si="34"/>
        <v/>
      </c>
      <c r="C295" s="80" t="str">
        <f t="shared" si="35"/>
        <v/>
      </c>
      <c r="D295" s="80" t="str">
        <f t="shared" si="36"/>
        <v/>
      </c>
      <c r="E295" s="80" t="str">
        <f t="shared" si="37"/>
        <v/>
      </c>
      <c r="F295" s="80" t="str">
        <f t="shared" si="39"/>
        <v/>
      </c>
      <c r="G295" s="80" t="str">
        <f t="shared" si="39"/>
        <v/>
      </c>
      <c r="H295" s="80" t="str">
        <f t="shared" si="39"/>
        <v/>
      </c>
      <c r="I295" s="413"/>
      <c r="J295" s="414"/>
      <c r="K295" s="415"/>
      <c r="L295" s="415"/>
      <c r="M295" s="415"/>
      <c r="N295" s="415"/>
      <c r="O295" s="415"/>
      <c r="P295" s="415"/>
    </row>
    <row r="296" spans="1:16">
      <c r="A296" s="80" t="str">
        <f t="shared" si="33"/>
        <v/>
      </c>
      <c r="B296" s="80" t="str">
        <f t="shared" si="34"/>
        <v/>
      </c>
      <c r="C296" s="80" t="str">
        <f t="shared" si="35"/>
        <v/>
      </c>
      <c r="D296" s="80" t="str">
        <f t="shared" si="36"/>
        <v/>
      </c>
      <c r="E296" s="80" t="str">
        <f t="shared" si="37"/>
        <v/>
      </c>
      <c r="F296" s="80" t="str">
        <f t="shared" si="39"/>
        <v/>
      </c>
      <c r="G296" s="80" t="str">
        <f t="shared" si="39"/>
        <v/>
      </c>
      <c r="H296" s="80" t="str">
        <f t="shared" si="39"/>
        <v/>
      </c>
      <c r="I296" s="413"/>
      <c r="J296" s="414"/>
      <c r="K296" s="415"/>
      <c r="L296" s="415"/>
      <c r="M296" s="415"/>
      <c r="N296" s="415"/>
      <c r="O296" s="415"/>
      <c r="P296" s="415"/>
    </row>
    <row r="297" spans="1:16">
      <c r="A297" s="80" t="str">
        <f t="shared" si="33"/>
        <v/>
      </c>
      <c r="B297" s="80" t="str">
        <f t="shared" si="34"/>
        <v/>
      </c>
      <c r="C297" s="80" t="str">
        <f t="shared" si="35"/>
        <v/>
      </c>
      <c r="D297" s="80" t="str">
        <f t="shared" si="36"/>
        <v/>
      </c>
      <c r="E297" s="80" t="str">
        <f t="shared" si="37"/>
        <v/>
      </c>
      <c r="F297" s="80" t="str">
        <f t="shared" si="39"/>
        <v/>
      </c>
      <c r="G297" s="80" t="str">
        <f t="shared" si="39"/>
        <v/>
      </c>
      <c r="H297" s="80" t="str">
        <f t="shared" si="39"/>
        <v/>
      </c>
      <c r="I297" s="413"/>
      <c r="J297" s="414"/>
      <c r="K297" s="415"/>
      <c r="L297" s="415"/>
      <c r="M297" s="415"/>
      <c r="N297" s="415"/>
      <c r="O297" s="415"/>
      <c r="P297" s="415"/>
    </row>
    <row r="298" spans="1:16">
      <c r="A298" s="80" t="str">
        <f t="shared" si="33"/>
        <v/>
      </c>
      <c r="B298" s="80" t="str">
        <f t="shared" si="34"/>
        <v/>
      </c>
      <c r="C298" s="80" t="str">
        <f t="shared" si="35"/>
        <v/>
      </c>
      <c r="D298" s="80" t="str">
        <f t="shared" si="36"/>
        <v/>
      </c>
      <c r="E298" s="80" t="str">
        <f t="shared" si="37"/>
        <v/>
      </c>
      <c r="F298" s="80" t="str">
        <f t="shared" si="39"/>
        <v/>
      </c>
      <c r="G298" s="80" t="str">
        <f t="shared" si="39"/>
        <v/>
      </c>
      <c r="H298" s="80" t="str">
        <f t="shared" si="39"/>
        <v/>
      </c>
      <c r="I298" s="413"/>
      <c r="J298" s="414"/>
      <c r="K298" s="415"/>
      <c r="L298" s="415"/>
      <c r="M298" s="415"/>
      <c r="N298" s="415"/>
      <c r="O298" s="415"/>
      <c r="P298" s="415"/>
    </row>
    <row r="299" spans="1:16">
      <c r="A299" s="80" t="str">
        <f t="shared" si="33"/>
        <v/>
      </c>
      <c r="B299" s="80" t="str">
        <f t="shared" si="34"/>
        <v/>
      </c>
      <c r="C299" s="80" t="str">
        <f t="shared" si="35"/>
        <v/>
      </c>
      <c r="D299" s="80" t="str">
        <f t="shared" si="36"/>
        <v/>
      </c>
      <c r="E299" s="80" t="str">
        <f t="shared" si="37"/>
        <v/>
      </c>
      <c r="F299" s="80" t="str">
        <f t="shared" si="39"/>
        <v/>
      </c>
      <c r="G299" s="80" t="str">
        <f t="shared" si="39"/>
        <v/>
      </c>
      <c r="H299" s="80" t="str">
        <f t="shared" si="39"/>
        <v/>
      </c>
      <c r="I299" s="413"/>
      <c r="J299" s="414"/>
      <c r="K299" s="415"/>
      <c r="L299" s="415"/>
      <c r="M299" s="415"/>
      <c r="N299" s="415"/>
      <c r="O299" s="415"/>
      <c r="P299" s="415"/>
    </row>
    <row r="300" spans="1:16">
      <c r="A300" s="80" t="str">
        <f t="shared" si="33"/>
        <v/>
      </c>
      <c r="B300" s="80" t="str">
        <f t="shared" si="34"/>
        <v/>
      </c>
      <c r="C300" s="80" t="str">
        <f t="shared" si="35"/>
        <v/>
      </c>
      <c r="D300" s="80" t="str">
        <f t="shared" si="36"/>
        <v/>
      </c>
      <c r="E300" s="80" t="str">
        <f t="shared" si="37"/>
        <v/>
      </c>
      <c r="F300" s="80" t="str">
        <f t="shared" si="39"/>
        <v/>
      </c>
      <c r="G300" s="80" t="str">
        <f t="shared" si="39"/>
        <v/>
      </c>
      <c r="H300" s="80" t="str">
        <f t="shared" si="39"/>
        <v/>
      </c>
      <c r="I300" s="413"/>
      <c r="J300" s="414"/>
      <c r="K300" s="415"/>
      <c r="L300" s="415"/>
      <c r="M300" s="415"/>
      <c r="N300" s="415"/>
      <c r="O300" s="415"/>
      <c r="P300" s="415"/>
    </row>
    <row r="301" spans="1:16">
      <c r="A301" s="80" t="str">
        <f t="shared" si="33"/>
        <v/>
      </c>
      <c r="B301" s="80" t="str">
        <f t="shared" si="34"/>
        <v/>
      </c>
      <c r="C301" s="80" t="str">
        <f t="shared" si="35"/>
        <v/>
      </c>
      <c r="D301" s="80" t="str">
        <f t="shared" si="36"/>
        <v/>
      </c>
      <c r="E301" s="80" t="str">
        <f t="shared" si="37"/>
        <v/>
      </c>
      <c r="F301" s="80" t="str">
        <f t="shared" si="39"/>
        <v/>
      </c>
      <c r="G301" s="80" t="str">
        <f t="shared" si="39"/>
        <v/>
      </c>
      <c r="H301" s="80" t="str">
        <f t="shared" si="39"/>
        <v/>
      </c>
      <c r="I301" s="413"/>
      <c r="J301" s="414"/>
      <c r="K301" s="415"/>
      <c r="L301" s="415"/>
      <c r="M301" s="415"/>
      <c r="N301" s="415"/>
      <c r="O301" s="415"/>
      <c r="P301" s="415"/>
    </row>
    <row r="302" spans="1:16">
      <c r="A302" s="80" t="str">
        <f t="shared" si="33"/>
        <v/>
      </c>
      <c r="B302" s="80" t="str">
        <f t="shared" si="34"/>
        <v/>
      </c>
      <c r="C302" s="80" t="str">
        <f t="shared" si="35"/>
        <v/>
      </c>
      <c r="D302" s="80" t="str">
        <f t="shared" si="36"/>
        <v/>
      </c>
      <c r="E302" s="80" t="str">
        <f t="shared" si="37"/>
        <v/>
      </c>
      <c r="F302" s="80" t="str">
        <f t="shared" si="39"/>
        <v/>
      </c>
      <c r="G302" s="80" t="str">
        <f t="shared" si="39"/>
        <v/>
      </c>
      <c r="H302" s="80" t="str">
        <f t="shared" si="39"/>
        <v/>
      </c>
      <c r="I302" s="413"/>
      <c r="J302" s="414"/>
      <c r="K302" s="415"/>
      <c r="L302" s="415"/>
      <c r="M302" s="415"/>
      <c r="N302" s="415"/>
      <c r="O302" s="415"/>
      <c r="P302" s="415"/>
    </row>
    <row r="303" spans="1:16">
      <c r="A303" s="80" t="str">
        <f t="shared" si="33"/>
        <v/>
      </c>
      <c r="B303" s="80" t="str">
        <f t="shared" si="34"/>
        <v/>
      </c>
      <c r="C303" s="80" t="str">
        <f t="shared" si="35"/>
        <v/>
      </c>
      <c r="D303" s="80" t="str">
        <f t="shared" si="36"/>
        <v/>
      </c>
      <c r="E303" s="80" t="str">
        <f t="shared" si="37"/>
        <v/>
      </c>
      <c r="F303" s="80" t="str">
        <f t="shared" si="39"/>
        <v/>
      </c>
      <c r="G303" s="80" t="str">
        <f t="shared" si="39"/>
        <v/>
      </c>
      <c r="H303" s="80" t="str">
        <f t="shared" si="39"/>
        <v/>
      </c>
      <c r="I303" s="413"/>
      <c r="J303" s="414"/>
      <c r="K303" s="415"/>
      <c r="L303" s="415"/>
      <c r="M303" s="415"/>
      <c r="N303" s="415"/>
      <c r="O303" s="415"/>
      <c r="P303" s="415"/>
    </row>
    <row r="304" spans="1:16">
      <c r="A304" s="80" t="str">
        <f t="shared" si="33"/>
        <v/>
      </c>
      <c r="B304" s="80" t="str">
        <f t="shared" si="34"/>
        <v/>
      </c>
      <c r="C304" s="80" t="str">
        <f t="shared" si="35"/>
        <v/>
      </c>
      <c r="D304" s="80" t="str">
        <f t="shared" si="36"/>
        <v/>
      </c>
      <c r="E304" s="80" t="str">
        <f t="shared" si="37"/>
        <v/>
      </c>
      <c r="F304" s="80" t="str">
        <f t="shared" si="39"/>
        <v/>
      </c>
      <c r="G304" s="80" t="str">
        <f t="shared" si="39"/>
        <v/>
      </c>
      <c r="H304" s="80" t="str">
        <f t="shared" si="39"/>
        <v/>
      </c>
      <c r="I304" s="413"/>
      <c r="J304" s="414"/>
      <c r="K304" s="415"/>
      <c r="L304" s="415"/>
      <c r="M304" s="415"/>
      <c r="N304" s="415"/>
      <c r="O304" s="415"/>
      <c r="P304" s="415"/>
    </row>
    <row r="305" spans="1:16">
      <c r="A305" s="80" t="str">
        <f t="shared" si="33"/>
        <v/>
      </c>
      <c r="B305" s="80" t="str">
        <f t="shared" si="34"/>
        <v/>
      </c>
      <c r="C305" s="80" t="str">
        <f t="shared" si="35"/>
        <v/>
      </c>
      <c r="D305" s="80" t="str">
        <f t="shared" si="36"/>
        <v/>
      </c>
      <c r="E305" s="80" t="str">
        <f t="shared" si="37"/>
        <v/>
      </c>
      <c r="F305" s="80" t="str">
        <f t="shared" ref="F305:H324" si="40">IF(Cptes="","",LEFT(Cptes,7))</f>
        <v/>
      </c>
      <c r="G305" s="80" t="str">
        <f t="shared" si="40"/>
        <v/>
      </c>
      <c r="H305" s="80" t="str">
        <f t="shared" si="40"/>
        <v/>
      </c>
      <c r="I305" s="413"/>
      <c r="J305" s="414"/>
      <c r="K305" s="415"/>
      <c r="L305" s="415"/>
      <c r="M305" s="415"/>
      <c r="N305" s="415"/>
      <c r="O305" s="415"/>
      <c r="P305" s="415"/>
    </row>
    <row r="306" spans="1:16">
      <c r="A306" s="80" t="str">
        <f t="shared" si="33"/>
        <v/>
      </c>
      <c r="B306" s="80" t="str">
        <f t="shared" si="34"/>
        <v/>
      </c>
      <c r="C306" s="80" t="str">
        <f t="shared" si="35"/>
        <v/>
      </c>
      <c r="D306" s="80" t="str">
        <f t="shared" si="36"/>
        <v/>
      </c>
      <c r="E306" s="80" t="str">
        <f t="shared" si="37"/>
        <v/>
      </c>
      <c r="F306" s="80" t="str">
        <f t="shared" si="40"/>
        <v/>
      </c>
      <c r="G306" s="80" t="str">
        <f t="shared" si="40"/>
        <v/>
      </c>
      <c r="H306" s="80" t="str">
        <f t="shared" si="40"/>
        <v/>
      </c>
      <c r="I306" s="413"/>
      <c r="J306" s="414"/>
      <c r="K306" s="415"/>
      <c r="L306" s="415"/>
      <c r="M306" s="415"/>
      <c r="N306" s="415"/>
      <c r="O306" s="415"/>
      <c r="P306" s="415"/>
    </row>
    <row r="307" spans="1:16">
      <c r="A307" s="80" t="str">
        <f t="shared" si="33"/>
        <v/>
      </c>
      <c r="B307" s="80" t="str">
        <f t="shared" si="34"/>
        <v/>
      </c>
      <c r="C307" s="80" t="str">
        <f t="shared" si="35"/>
        <v/>
      </c>
      <c r="D307" s="80" t="str">
        <f t="shared" si="36"/>
        <v/>
      </c>
      <c r="E307" s="80" t="str">
        <f t="shared" si="37"/>
        <v/>
      </c>
      <c r="F307" s="80" t="str">
        <f t="shared" si="40"/>
        <v/>
      </c>
      <c r="G307" s="80" t="str">
        <f t="shared" si="40"/>
        <v/>
      </c>
      <c r="H307" s="80" t="str">
        <f t="shared" si="40"/>
        <v/>
      </c>
      <c r="I307" s="413"/>
      <c r="J307" s="414"/>
      <c r="K307" s="415"/>
      <c r="L307" s="415"/>
      <c r="M307" s="415"/>
      <c r="N307" s="415"/>
      <c r="O307" s="415"/>
      <c r="P307" s="415"/>
    </row>
    <row r="308" spans="1:16">
      <c r="A308" s="80" t="str">
        <f t="shared" si="33"/>
        <v/>
      </c>
      <c r="B308" s="80" t="str">
        <f t="shared" si="34"/>
        <v/>
      </c>
      <c r="C308" s="80" t="str">
        <f t="shared" si="35"/>
        <v/>
      </c>
      <c r="D308" s="80" t="str">
        <f t="shared" si="36"/>
        <v/>
      </c>
      <c r="E308" s="80" t="str">
        <f t="shared" si="37"/>
        <v/>
      </c>
      <c r="F308" s="80" t="str">
        <f t="shared" si="40"/>
        <v/>
      </c>
      <c r="G308" s="80" t="str">
        <f t="shared" si="40"/>
        <v/>
      </c>
      <c r="H308" s="80" t="str">
        <f t="shared" si="40"/>
        <v/>
      </c>
      <c r="I308" s="413"/>
      <c r="J308" s="414"/>
      <c r="K308" s="415"/>
      <c r="L308" s="415"/>
      <c r="M308" s="415"/>
      <c r="N308" s="415"/>
      <c r="O308" s="415"/>
      <c r="P308" s="415"/>
    </row>
    <row r="309" spans="1:16">
      <c r="A309" s="80" t="str">
        <f t="shared" si="33"/>
        <v/>
      </c>
      <c r="B309" s="80" t="str">
        <f t="shared" si="34"/>
        <v/>
      </c>
      <c r="C309" s="80" t="str">
        <f t="shared" si="35"/>
        <v/>
      </c>
      <c r="D309" s="80" t="str">
        <f t="shared" si="36"/>
        <v/>
      </c>
      <c r="E309" s="80" t="str">
        <f t="shared" si="37"/>
        <v/>
      </c>
      <c r="F309" s="80" t="str">
        <f t="shared" si="40"/>
        <v/>
      </c>
      <c r="G309" s="80" t="str">
        <f t="shared" si="40"/>
        <v/>
      </c>
      <c r="H309" s="80" t="str">
        <f t="shared" si="40"/>
        <v/>
      </c>
      <c r="I309" s="413"/>
      <c r="J309" s="414"/>
      <c r="K309" s="415"/>
      <c r="L309" s="415"/>
      <c r="M309" s="415"/>
      <c r="N309" s="415"/>
      <c r="O309" s="415"/>
      <c r="P309" s="415"/>
    </row>
    <row r="310" spans="1:16">
      <c r="A310" s="80" t="str">
        <f t="shared" si="33"/>
        <v/>
      </c>
      <c r="B310" s="80" t="str">
        <f t="shared" si="34"/>
        <v/>
      </c>
      <c r="C310" s="80" t="str">
        <f t="shared" si="35"/>
        <v/>
      </c>
      <c r="D310" s="80" t="str">
        <f t="shared" si="36"/>
        <v/>
      </c>
      <c r="E310" s="80" t="str">
        <f t="shared" si="37"/>
        <v/>
      </c>
      <c r="F310" s="80" t="str">
        <f t="shared" si="40"/>
        <v/>
      </c>
      <c r="G310" s="80" t="str">
        <f t="shared" si="40"/>
        <v/>
      </c>
      <c r="H310" s="80" t="str">
        <f t="shared" si="40"/>
        <v/>
      </c>
      <c r="I310" s="413"/>
      <c r="J310" s="414"/>
      <c r="K310" s="415"/>
      <c r="L310" s="415"/>
      <c r="M310" s="415"/>
      <c r="N310" s="415"/>
      <c r="O310" s="415"/>
      <c r="P310" s="415"/>
    </row>
    <row r="311" spans="1:16">
      <c r="A311" s="80" t="str">
        <f t="shared" si="33"/>
        <v/>
      </c>
      <c r="B311" s="80" t="str">
        <f t="shared" si="34"/>
        <v/>
      </c>
      <c r="C311" s="80" t="str">
        <f t="shared" si="35"/>
        <v/>
      </c>
      <c r="D311" s="80" t="str">
        <f t="shared" si="36"/>
        <v/>
      </c>
      <c r="E311" s="80" t="str">
        <f t="shared" si="37"/>
        <v/>
      </c>
      <c r="F311" s="80" t="str">
        <f t="shared" si="40"/>
        <v/>
      </c>
      <c r="G311" s="80" t="str">
        <f t="shared" si="40"/>
        <v/>
      </c>
      <c r="H311" s="80" t="str">
        <f t="shared" si="40"/>
        <v/>
      </c>
      <c r="I311" s="413"/>
      <c r="J311" s="414"/>
      <c r="K311" s="415"/>
      <c r="L311" s="415"/>
      <c r="M311" s="415"/>
      <c r="N311" s="415"/>
      <c r="O311" s="415"/>
      <c r="P311" s="415"/>
    </row>
    <row r="312" spans="1:16">
      <c r="A312" s="80" t="str">
        <f t="shared" si="33"/>
        <v/>
      </c>
      <c r="B312" s="80" t="str">
        <f t="shared" si="34"/>
        <v/>
      </c>
      <c r="C312" s="80" t="str">
        <f t="shared" si="35"/>
        <v/>
      </c>
      <c r="D312" s="80" t="str">
        <f t="shared" si="36"/>
        <v/>
      </c>
      <c r="E312" s="80" t="str">
        <f t="shared" si="37"/>
        <v/>
      </c>
      <c r="F312" s="80" t="str">
        <f t="shared" si="40"/>
        <v/>
      </c>
      <c r="G312" s="80" t="str">
        <f t="shared" si="40"/>
        <v/>
      </c>
      <c r="H312" s="80" t="str">
        <f t="shared" si="40"/>
        <v/>
      </c>
      <c r="I312" s="413"/>
      <c r="J312" s="414"/>
      <c r="K312" s="415"/>
      <c r="L312" s="415"/>
      <c r="M312" s="415"/>
      <c r="N312" s="415"/>
      <c r="O312" s="415"/>
      <c r="P312" s="415"/>
    </row>
    <row r="313" spans="1:16">
      <c r="A313" s="80" t="str">
        <f t="shared" si="33"/>
        <v/>
      </c>
      <c r="B313" s="80" t="str">
        <f t="shared" si="34"/>
        <v/>
      </c>
      <c r="C313" s="80" t="str">
        <f t="shared" si="35"/>
        <v/>
      </c>
      <c r="D313" s="80" t="str">
        <f t="shared" si="36"/>
        <v/>
      </c>
      <c r="E313" s="80" t="str">
        <f t="shared" si="37"/>
        <v/>
      </c>
      <c r="F313" s="80" t="str">
        <f t="shared" si="40"/>
        <v/>
      </c>
      <c r="G313" s="80" t="str">
        <f t="shared" si="40"/>
        <v/>
      </c>
      <c r="H313" s="80" t="str">
        <f t="shared" si="40"/>
        <v/>
      </c>
      <c r="I313" s="413"/>
      <c r="J313" s="414"/>
      <c r="K313" s="415"/>
      <c r="L313" s="415"/>
      <c r="M313" s="415"/>
      <c r="N313" s="415"/>
      <c r="O313" s="415"/>
      <c r="P313" s="415"/>
    </row>
    <row r="314" spans="1:16">
      <c r="A314" s="80" t="str">
        <f t="shared" si="33"/>
        <v/>
      </c>
      <c r="B314" s="80" t="str">
        <f t="shared" si="34"/>
        <v/>
      </c>
      <c r="C314" s="80" t="str">
        <f t="shared" si="35"/>
        <v/>
      </c>
      <c r="D314" s="80" t="str">
        <f t="shared" si="36"/>
        <v/>
      </c>
      <c r="E314" s="80" t="str">
        <f t="shared" si="37"/>
        <v/>
      </c>
      <c r="F314" s="80" t="str">
        <f t="shared" si="40"/>
        <v/>
      </c>
      <c r="G314" s="80" t="str">
        <f t="shared" si="40"/>
        <v/>
      </c>
      <c r="H314" s="80" t="str">
        <f t="shared" si="40"/>
        <v/>
      </c>
      <c r="I314" s="413"/>
      <c r="J314" s="414"/>
      <c r="K314" s="415"/>
      <c r="L314" s="415"/>
      <c r="M314" s="415"/>
      <c r="N314" s="415"/>
      <c r="O314" s="415"/>
      <c r="P314" s="415"/>
    </row>
    <row r="315" spans="1:16">
      <c r="A315" s="80" t="str">
        <f t="shared" si="33"/>
        <v/>
      </c>
      <c r="B315" s="80" t="str">
        <f t="shared" si="34"/>
        <v/>
      </c>
      <c r="C315" s="80" t="str">
        <f t="shared" si="35"/>
        <v/>
      </c>
      <c r="D315" s="80" t="str">
        <f t="shared" si="36"/>
        <v/>
      </c>
      <c r="E315" s="80" t="str">
        <f t="shared" si="37"/>
        <v/>
      </c>
      <c r="F315" s="80" t="str">
        <f t="shared" si="40"/>
        <v/>
      </c>
      <c r="G315" s="80" t="str">
        <f t="shared" si="40"/>
        <v/>
      </c>
      <c r="H315" s="80" t="str">
        <f t="shared" si="40"/>
        <v/>
      </c>
      <c r="I315" s="413"/>
      <c r="J315" s="414"/>
      <c r="K315" s="415"/>
      <c r="L315" s="415"/>
      <c r="M315" s="415"/>
      <c r="N315" s="415"/>
      <c r="O315" s="415"/>
      <c r="P315" s="415"/>
    </row>
    <row r="316" spans="1:16">
      <c r="A316" s="80" t="str">
        <f t="shared" si="33"/>
        <v/>
      </c>
      <c r="B316" s="80" t="str">
        <f t="shared" si="34"/>
        <v/>
      </c>
      <c r="C316" s="80" t="str">
        <f t="shared" si="35"/>
        <v/>
      </c>
      <c r="D316" s="80" t="str">
        <f t="shared" si="36"/>
        <v/>
      </c>
      <c r="E316" s="80" t="str">
        <f t="shared" si="37"/>
        <v/>
      </c>
      <c r="F316" s="80" t="str">
        <f t="shared" si="40"/>
        <v/>
      </c>
      <c r="G316" s="80" t="str">
        <f t="shared" si="40"/>
        <v/>
      </c>
      <c r="H316" s="80" t="str">
        <f t="shared" si="40"/>
        <v/>
      </c>
      <c r="I316" s="413"/>
      <c r="J316" s="414"/>
      <c r="K316" s="415"/>
      <c r="L316" s="415"/>
      <c r="M316" s="415"/>
      <c r="N316" s="415"/>
      <c r="O316" s="415"/>
      <c r="P316" s="415"/>
    </row>
    <row r="317" spans="1:16">
      <c r="A317" s="80" t="str">
        <f t="shared" si="33"/>
        <v/>
      </c>
      <c r="B317" s="80" t="str">
        <f t="shared" si="34"/>
        <v/>
      </c>
      <c r="C317" s="80" t="str">
        <f t="shared" si="35"/>
        <v/>
      </c>
      <c r="D317" s="80" t="str">
        <f t="shared" si="36"/>
        <v/>
      </c>
      <c r="E317" s="80" t="str">
        <f t="shared" si="37"/>
        <v/>
      </c>
      <c r="F317" s="80" t="str">
        <f t="shared" si="40"/>
        <v/>
      </c>
      <c r="G317" s="80" t="str">
        <f t="shared" si="40"/>
        <v/>
      </c>
      <c r="H317" s="80" t="str">
        <f t="shared" si="40"/>
        <v/>
      </c>
      <c r="I317" s="413"/>
      <c r="J317" s="414"/>
      <c r="K317" s="415"/>
      <c r="L317" s="415"/>
      <c r="M317" s="415"/>
      <c r="N317" s="415"/>
      <c r="O317" s="415"/>
      <c r="P317" s="415"/>
    </row>
    <row r="318" spans="1:16">
      <c r="A318" s="80" t="str">
        <f t="shared" si="33"/>
        <v/>
      </c>
      <c r="B318" s="80" t="str">
        <f t="shared" si="34"/>
        <v/>
      </c>
      <c r="C318" s="80" t="str">
        <f t="shared" si="35"/>
        <v/>
      </c>
      <c r="D318" s="80" t="str">
        <f t="shared" si="36"/>
        <v/>
      </c>
      <c r="E318" s="80" t="str">
        <f t="shared" si="37"/>
        <v/>
      </c>
      <c r="F318" s="80" t="str">
        <f t="shared" si="40"/>
        <v/>
      </c>
      <c r="G318" s="80" t="str">
        <f t="shared" si="40"/>
        <v/>
      </c>
      <c r="H318" s="80" t="str">
        <f t="shared" si="40"/>
        <v/>
      </c>
      <c r="I318" s="413"/>
      <c r="J318" s="414"/>
      <c r="K318" s="415"/>
      <c r="L318" s="415"/>
      <c r="M318" s="415"/>
      <c r="N318" s="415"/>
      <c r="O318" s="415"/>
      <c r="P318" s="415"/>
    </row>
    <row r="319" spans="1:16">
      <c r="A319" s="80" t="str">
        <f t="shared" si="33"/>
        <v/>
      </c>
      <c r="B319" s="80" t="str">
        <f t="shared" si="34"/>
        <v/>
      </c>
      <c r="C319" s="80" t="str">
        <f t="shared" si="35"/>
        <v/>
      </c>
      <c r="D319" s="80" t="str">
        <f t="shared" si="36"/>
        <v/>
      </c>
      <c r="E319" s="80" t="str">
        <f t="shared" si="37"/>
        <v/>
      </c>
      <c r="F319" s="80" t="str">
        <f t="shared" si="40"/>
        <v/>
      </c>
      <c r="G319" s="80" t="str">
        <f t="shared" si="40"/>
        <v/>
      </c>
      <c r="H319" s="80" t="str">
        <f t="shared" si="40"/>
        <v/>
      </c>
      <c r="I319" s="413"/>
      <c r="J319" s="414"/>
      <c r="K319" s="415"/>
      <c r="L319" s="415"/>
      <c r="M319" s="415"/>
      <c r="N319" s="415"/>
      <c r="O319" s="415"/>
      <c r="P319" s="415"/>
    </row>
    <row r="320" spans="1:16">
      <c r="A320" s="80" t="str">
        <f t="shared" si="33"/>
        <v/>
      </c>
      <c r="B320" s="80" t="str">
        <f t="shared" si="34"/>
        <v/>
      </c>
      <c r="C320" s="80" t="str">
        <f t="shared" si="35"/>
        <v/>
      </c>
      <c r="D320" s="80" t="str">
        <f t="shared" si="36"/>
        <v/>
      </c>
      <c r="E320" s="80" t="str">
        <f t="shared" si="37"/>
        <v/>
      </c>
      <c r="F320" s="80" t="str">
        <f t="shared" si="40"/>
        <v/>
      </c>
      <c r="G320" s="80" t="str">
        <f t="shared" si="40"/>
        <v/>
      </c>
      <c r="H320" s="80" t="str">
        <f t="shared" si="40"/>
        <v/>
      </c>
      <c r="I320" s="413"/>
      <c r="J320" s="414"/>
      <c r="K320" s="415"/>
      <c r="L320" s="415"/>
      <c r="M320" s="415"/>
      <c r="N320" s="415"/>
      <c r="O320" s="415"/>
      <c r="P320" s="415"/>
    </row>
    <row r="321" spans="1:16">
      <c r="A321" s="80" t="str">
        <f t="shared" si="33"/>
        <v/>
      </c>
      <c r="B321" s="80" t="str">
        <f t="shared" si="34"/>
        <v/>
      </c>
      <c r="C321" s="80" t="str">
        <f t="shared" si="35"/>
        <v/>
      </c>
      <c r="D321" s="80" t="str">
        <f t="shared" si="36"/>
        <v/>
      </c>
      <c r="E321" s="80" t="str">
        <f t="shared" si="37"/>
        <v/>
      </c>
      <c r="F321" s="80" t="str">
        <f t="shared" si="40"/>
        <v/>
      </c>
      <c r="G321" s="80" t="str">
        <f t="shared" si="40"/>
        <v/>
      </c>
      <c r="H321" s="80" t="str">
        <f t="shared" si="40"/>
        <v/>
      </c>
      <c r="I321" s="413"/>
      <c r="J321" s="414"/>
      <c r="K321" s="415"/>
      <c r="L321" s="415"/>
      <c r="M321" s="415"/>
      <c r="N321" s="415"/>
      <c r="O321" s="415"/>
      <c r="P321" s="415"/>
    </row>
    <row r="322" spans="1:16">
      <c r="A322" s="80" t="str">
        <f t="shared" si="33"/>
        <v/>
      </c>
      <c r="B322" s="80" t="str">
        <f t="shared" si="34"/>
        <v/>
      </c>
      <c r="C322" s="80" t="str">
        <f t="shared" si="35"/>
        <v/>
      </c>
      <c r="D322" s="80" t="str">
        <f t="shared" si="36"/>
        <v/>
      </c>
      <c r="E322" s="80" t="str">
        <f t="shared" si="37"/>
        <v/>
      </c>
      <c r="F322" s="80" t="str">
        <f t="shared" si="40"/>
        <v/>
      </c>
      <c r="G322" s="80" t="str">
        <f t="shared" si="40"/>
        <v/>
      </c>
      <c r="H322" s="80" t="str">
        <f t="shared" si="40"/>
        <v/>
      </c>
      <c r="I322" s="413"/>
      <c r="J322" s="414"/>
      <c r="K322" s="415"/>
      <c r="L322" s="415"/>
      <c r="M322" s="415"/>
      <c r="N322" s="415"/>
      <c r="O322" s="415"/>
      <c r="P322" s="415"/>
    </row>
    <row r="323" spans="1:16">
      <c r="A323" s="80" t="str">
        <f t="shared" si="33"/>
        <v/>
      </c>
      <c r="B323" s="80" t="str">
        <f t="shared" si="34"/>
        <v/>
      </c>
      <c r="C323" s="80" t="str">
        <f t="shared" si="35"/>
        <v/>
      </c>
      <c r="D323" s="80" t="str">
        <f t="shared" si="36"/>
        <v/>
      </c>
      <c r="E323" s="80" t="str">
        <f t="shared" si="37"/>
        <v/>
      </c>
      <c r="F323" s="80" t="str">
        <f t="shared" si="40"/>
        <v/>
      </c>
      <c r="G323" s="80" t="str">
        <f t="shared" si="40"/>
        <v/>
      </c>
      <c r="H323" s="80" t="str">
        <f t="shared" si="40"/>
        <v/>
      </c>
      <c r="I323" s="413"/>
      <c r="J323" s="414"/>
      <c r="K323" s="415"/>
      <c r="L323" s="415"/>
      <c r="M323" s="415"/>
      <c r="N323" s="415"/>
      <c r="O323" s="415"/>
      <c r="P323" s="415"/>
    </row>
    <row r="324" spans="1:16">
      <c r="A324" s="80" t="str">
        <f t="shared" si="33"/>
        <v/>
      </c>
      <c r="B324" s="80" t="str">
        <f t="shared" si="34"/>
        <v/>
      </c>
      <c r="C324" s="80" t="str">
        <f t="shared" si="35"/>
        <v/>
      </c>
      <c r="D324" s="80" t="str">
        <f t="shared" si="36"/>
        <v/>
      </c>
      <c r="E324" s="80" t="str">
        <f t="shared" si="37"/>
        <v/>
      </c>
      <c r="F324" s="80" t="str">
        <f t="shared" si="40"/>
        <v/>
      </c>
      <c r="G324" s="80" t="str">
        <f t="shared" si="40"/>
        <v/>
      </c>
      <c r="H324" s="80" t="str">
        <f t="shared" si="40"/>
        <v/>
      </c>
      <c r="I324" s="413"/>
      <c r="J324" s="414"/>
      <c r="K324" s="415"/>
      <c r="L324" s="415"/>
      <c r="M324" s="415"/>
      <c r="N324" s="415"/>
      <c r="O324" s="415"/>
      <c r="P324" s="415"/>
    </row>
    <row r="325" spans="1:16">
      <c r="A325" s="80" t="str">
        <f t="shared" ref="A325:A388" si="41">IF(Cptes="","",LEFT(Cptes,2))</f>
        <v/>
      </c>
      <c r="B325" s="80" t="str">
        <f t="shared" ref="B325:B388" si="42">IF(Cptes="","",LEFT(Cptes,3))</f>
        <v/>
      </c>
      <c r="C325" s="80" t="str">
        <f t="shared" ref="C325:C388" si="43">IF(Cptes="","",LEFT(Cptes,4))</f>
        <v/>
      </c>
      <c r="D325" s="80" t="str">
        <f t="shared" ref="D325:D388" si="44">IF(Cptes="","",LEFT(Cptes,5))</f>
        <v/>
      </c>
      <c r="E325" s="80" t="str">
        <f t="shared" ref="E325:E388" si="45">IF(Cptes="","",LEFT(Cptes,6))</f>
        <v/>
      </c>
      <c r="F325" s="80" t="str">
        <f t="shared" ref="F325:H344" si="46">IF(Cptes="","",LEFT(Cptes,7))</f>
        <v/>
      </c>
      <c r="G325" s="80" t="str">
        <f t="shared" si="46"/>
        <v/>
      </c>
      <c r="H325" s="80" t="str">
        <f t="shared" si="46"/>
        <v/>
      </c>
      <c r="I325" s="413"/>
      <c r="J325" s="414"/>
      <c r="K325" s="415"/>
      <c r="L325" s="415"/>
      <c r="M325" s="415"/>
      <c r="N325" s="415"/>
      <c r="O325" s="415"/>
      <c r="P325" s="415"/>
    </row>
    <row r="326" spans="1:16">
      <c r="A326" s="80" t="str">
        <f t="shared" si="41"/>
        <v/>
      </c>
      <c r="B326" s="80" t="str">
        <f t="shared" si="42"/>
        <v/>
      </c>
      <c r="C326" s="80" t="str">
        <f t="shared" si="43"/>
        <v/>
      </c>
      <c r="D326" s="80" t="str">
        <f t="shared" si="44"/>
        <v/>
      </c>
      <c r="E326" s="80" t="str">
        <f t="shared" si="45"/>
        <v/>
      </c>
      <c r="F326" s="80" t="str">
        <f t="shared" si="46"/>
        <v/>
      </c>
      <c r="G326" s="80" t="str">
        <f t="shared" si="46"/>
        <v/>
      </c>
      <c r="H326" s="80" t="str">
        <f t="shared" si="46"/>
        <v/>
      </c>
      <c r="I326" s="413"/>
      <c r="J326" s="414"/>
      <c r="K326" s="415"/>
      <c r="L326" s="415"/>
      <c r="M326" s="415"/>
      <c r="N326" s="415"/>
      <c r="O326" s="415"/>
      <c r="P326" s="415"/>
    </row>
    <row r="327" spans="1:16">
      <c r="A327" s="80" t="str">
        <f t="shared" si="41"/>
        <v/>
      </c>
      <c r="B327" s="80" t="str">
        <f t="shared" si="42"/>
        <v/>
      </c>
      <c r="C327" s="80" t="str">
        <f t="shared" si="43"/>
        <v/>
      </c>
      <c r="D327" s="80" t="str">
        <f t="shared" si="44"/>
        <v/>
      </c>
      <c r="E327" s="80" t="str">
        <f t="shared" si="45"/>
        <v/>
      </c>
      <c r="F327" s="80" t="str">
        <f t="shared" si="46"/>
        <v/>
      </c>
      <c r="G327" s="80" t="str">
        <f t="shared" si="46"/>
        <v/>
      </c>
      <c r="H327" s="80" t="str">
        <f t="shared" si="46"/>
        <v/>
      </c>
      <c r="I327" s="413"/>
      <c r="J327" s="414"/>
      <c r="K327" s="415"/>
      <c r="L327" s="415"/>
      <c r="M327" s="415"/>
      <c r="N327" s="415"/>
      <c r="O327" s="415"/>
      <c r="P327" s="415"/>
    </row>
    <row r="328" spans="1:16">
      <c r="A328" s="80" t="str">
        <f t="shared" si="41"/>
        <v/>
      </c>
      <c r="B328" s="80" t="str">
        <f t="shared" si="42"/>
        <v/>
      </c>
      <c r="C328" s="80" t="str">
        <f t="shared" si="43"/>
        <v/>
      </c>
      <c r="D328" s="80" t="str">
        <f t="shared" si="44"/>
        <v/>
      </c>
      <c r="E328" s="80" t="str">
        <f t="shared" si="45"/>
        <v/>
      </c>
      <c r="F328" s="80" t="str">
        <f t="shared" si="46"/>
        <v/>
      </c>
      <c r="G328" s="80" t="str">
        <f t="shared" si="46"/>
        <v/>
      </c>
      <c r="H328" s="80" t="str">
        <f t="shared" si="46"/>
        <v/>
      </c>
      <c r="I328" s="413"/>
      <c r="J328" s="414"/>
      <c r="K328" s="415"/>
      <c r="L328" s="415"/>
      <c r="M328" s="415"/>
      <c r="N328" s="415"/>
      <c r="O328" s="415"/>
      <c r="P328" s="415"/>
    </row>
    <row r="329" spans="1:16">
      <c r="A329" s="80" t="str">
        <f t="shared" si="41"/>
        <v/>
      </c>
      <c r="B329" s="80" t="str">
        <f t="shared" si="42"/>
        <v/>
      </c>
      <c r="C329" s="80" t="str">
        <f t="shared" si="43"/>
        <v/>
      </c>
      <c r="D329" s="80" t="str">
        <f t="shared" si="44"/>
        <v/>
      </c>
      <c r="E329" s="80" t="str">
        <f t="shared" si="45"/>
        <v/>
      </c>
      <c r="F329" s="80" t="str">
        <f t="shared" si="46"/>
        <v/>
      </c>
      <c r="G329" s="80" t="str">
        <f t="shared" si="46"/>
        <v/>
      </c>
      <c r="H329" s="80" t="str">
        <f t="shared" si="46"/>
        <v/>
      </c>
      <c r="I329" s="413"/>
      <c r="J329" s="414"/>
      <c r="K329" s="415"/>
      <c r="L329" s="415"/>
      <c r="M329" s="415"/>
      <c r="N329" s="415"/>
      <c r="O329" s="415"/>
      <c r="P329" s="415"/>
    </row>
    <row r="330" spans="1:16">
      <c r="A330" s="80" t="str">
        <f t="shared" si="41"/>
        <v/>
      </c>
      <c r="B330" s="80" t="str">
        <f t="shared" si="42"/>
        <v/>
      </c>
      <c r="C330" s="80" t="str">
        <f t="shared" si="43"/>
        <v/>
      </c>
      <c r="D330" s="80" t="str">
        <f t="shared" si="44"/>
        <v/>
      </c>
      <c r="E330" s="80" t="str">
        <f t="shared" si="45"/>
        <v/>
      </c>
      <c r="F330" s="80" t="str">
        <f t="shared" si="46"/>
        <v/>
      </c>
      <c r="G330" s="80" t="str">
        <f t="shared" si="46"/>
        <v/>
      </c>
      <c r="H330" s="80" t="str">
        <f t="shared" si="46"/>
        <v/>
      </c>
      <c r="I330" s="413"/>
      <c r="J330" s="414"/>
      <c r="K330" s="415"/>
      <c r="L330" s="415"/>
      <c r="M330" s="415"/>
      <c r="N330" s="415"/>
      <c r="O330" s="415"/>
      <c r="P330" s="415"/>
    </row>
    <row r="331" spans="1:16">
      <c r="A331" s="80" t="str">
        <f t="shared" si="41"/>
        <v/>
      </c>
      <c r="B331" s="80" t="str">
        <f t="shared" si="42"/>
        <v/>
      </c>
      <c r="C331" s="80" t="str">
        <f t="shared" si="43"/>
        <v/>
      </c>
      <c r="D331" s="80" t="str">
        <f t="shared" si="44"/>
        <v/>
      </c>
      <c r="E331" s="80" t="str">
        <f t="shared" si="45"/>
        <v/>
      </c>
      <c r="F331" s="80" t="str">
        <f t="shared" si="46"/>
        <v/>
      </c>
      <c r="G331" s="80" t="str">
        <f t="shared" si="46"/>
        <v/>
      </c>
      <c r="H331" s="80" t="str">
        <f t="shared" si="46"/>
        <v/>
      </c>
      <c r="I331" s="413"/>
      <c r="J331" s="414"/>
      <c r="K331" s="415"/>
      <c r="L331" s="415"/>
      <c r="M331" s="415"/>
      <c r="N331" s="415"/>
      <c r="O331" s="415"/>
      <c r="P331" s="415"/>
    </row>
    <row r="332" spans="1:16">
      <c r="A332" s="80" t="str">
        <f t="shared" si="41"/>
        <v/>
      </c>
      <c r="B332" s="80" t="str">
        <f t="shared" si="42"/>
        <v/>
      </c>
      <c r="C332" s="80" t="str">
        <f t="shared" si="43"/>
        <v/>
      </c>
      <c r="D332" s="80" t="str">
        <f t="shared" si="44"/>
        <v/>
      </c>
      <c r="E332" s="80" t="str">
        <f t="shared" si="45"/>
        <v/>
      </c>
      <c r="F332" s="80" t="str">
        <f t="shared" si="46"/>
        <v/>
      </c>
      <c r="G332" s="80" t="str">
        <f t="shared" si="46"/>
        <v/>
      </c>
      <c r="H332" s="80" t="str">
        <f t="shared" si="46"/>
        <v/>
      </c>
      <c r="I332" s="413"/>
      <c r="J332" s="414"/>
      <c r="K332" s="415"/>
      <c r="L332" s="415"/>
      <c r="M332" s="415"/>
      <c r="N332" s="415"/>
      <c r="O332" s="415"/>
      <c r="P332" s="415"/>
    </row>
    <row r="333" spans="1:16">
      <c r="A333" s="80" t="str">
        <f t="shared" si="41"/>
        <v/>
      </c>
      <c r="B333" s="80" t="str">
        <f t="shared" si="42"/>
        <v/>
      </c>
      <c r="C333" s="80" t="str">
        <f t="shared" si="43"/>
        <v/>
      </c>
      <c r="D333" s="80" t="str">
        <f t="shared" si="44"/>
        <v/>
      </c>
      <c r="E333" s="80" t="str">
        <f t="shared" si="45"/>
        <v/>
      </c>
      <c r="F333" s="80" t="str">
        <f t="shared" si="46"/>
        <v/>
      </c>
      <c r="G333" s="80" t="str">
        <f t="shared" si="46"/>
        <v/>
      </c>
      <c r="H333" s="80" t="str">
        <f t="shared" si="46"/>
        <v/>
      </c>
      <c r="I333" s="413"/>
      <c r="J333" s="414"/>
      <c r="K333" s="415"/>
      <c r="L333" s="415"/>
      <c r="M333" s="415"/>
      <c r="N333" s="415"/>
      <c r="O333" s="415"/>
      <c r="P333" s="415"/>
    </row>
    <row r="334" spans="1:16">
      <c r="A334" s="80" t="str">
        <f t="shared" si="41"/>
        <v/>
      </c>
      <c r="B334" s="80" t="str">
        <f t="shared" si="42"/>
        <v/>
      </c>
      <c r="C334" s="80" t="str">
        <f t="shared" si="43"/>
        <v/>
      </c>
      <c r="D334" s="80" t="str">
        <f t="shared" si="44"/>
        <v/>
      </c>
      <c r="E334" s="80" t="str">
        <f t="shared" si="45"/>
        <v/>
      </c>
      <c r="F334" s="80" t="str">
        <f t="shared" si="46"/>
        <v/>
      </c>
      <c r="G334" s="80" t="str">
        <f t="shared" si="46"/>
        <v/>
      </c>
      <c r="H334" s="80" t="str">
        <f t="shared" si="46"/>
        <v/>
      </c>
      <c r="I334" s="413"/>
      <c r="J334" s="414"/>
      <c r="K334" s="415"/>
      <c r="L334" s="415"/>
      <c r="M334" s="415"/>
      <c r="N334" s="415"/>
      <c r="O334" s="415"/>
      <c r="P334" s="415"/>
    </row>
    <row r="335" spans="1:16">
      <c r="A335" s="80" t="str">
        <f t="shared" si="41"/>
        <v/>
      </c>
      <c r="B335" s="80" t="str">
        <f t="shared" si="42"/>
        <v/>
      </c>
      <c r="C335" s="80" t="str">
        <f t="shared" si="43"/>
        <v/>
      </c>
      <c r="D335" s="80" t="str">
        <f t="shared" si="44"/>
        <v/>
      </c>
      <c r="E335" s="80" t="str">
        <f t="shared" si="45"/>
        <v/>
      </c>
      <c r="F335" s="80" t="str">
        <f t="shared" si="46"/>
        <v/>
      </c>
      <c r="G335" s="80" t="str">
        <f t="shared" si="46"/>
        <v/>
      </c>
      <c r="H335" s="80" t="str">
        <f t="shared" si="46"/>
        <v/>
      </c>
      <c r="I335" s="413"/>
      <c r="J335" s="414"/>
      <c r="K335" s="415"/>
      <c r="L335" s="415"/>
      <c r="M335" s="415"/>
      <c r="N335" s="415"/>
      <c r="O335" s="415"/>
      <c r="P335" s="415"/>
    </row>
    <row r="336" spans="1:16">
      <c r="A336" s="80" t="str">
        <f t="shared" si="41"/>
        <v/>
      </c>
      <c r="B336" s="80" t="str">
        <f t="shared" si="42"/>
        <v/>
      </c>
      <c r="C336" s="80" t="str">
        <f t="shared" si="43"/>
        <v/>
      </c>
      <c r="D336" s="80" t="str">
        <f t="shared" si="44"/>
        <v/>
      </c>
      <c r="E336" s="80" t="str">
        <f t="shared" si="45"/>
        <v/>
      </c>
      <c r="F336" s="80" t="str">
        <f t="shared" si="46"/>
        <v/>
      </c>
      <c r="G336" s="80" t="str">
        <f t="shared" si="46"/>
        <v/>
      </c>
      <c r="H336" s="80" t="str">
        <f t="shared" si="46"/>
        <v/>
      </c>
      <c r="I336" s="413"/>
      <c r="J336" s="414"/>
      <c r="K336" s="415"/>
      <c r="L336" s="415"/>
      <c r="M336" s="415"/>
      <c r="N336" s="415"/>
      <c r="O336" s="415"/>
      <c r="P336" s="415"/>
    </row>
    <row r="337" spans="1:16">
      <c r="A337" s="80" t="str">
        <f t="shared" si="41"/>
        <v/>
      </c>
      <c r="B337" s="80" t="str">
        <f t="shared" si="42"/>
        <v/>
      </c>
      <c r="C337" s="80" t="str">
        <f t="shared" si="43"/>
        <v/>
      </c>
      <c r="D337" s="80" t="str">
        <f t="shared" si="44"/>
        <v/>
      </c>
      <c r="E337" s="80" t="str">
        <f t="shared" si="45"/>
        <v/>
      </c>
      <c r="F337" s="80" t="str">
        <f t="shared" si="46"/>
        <v/>
      </c>
      <c r="G337" s="80" t="str">
        <f t="shared" si="46"/>
        <v/>
      </c>
      <c r="H337" s="80" t="str">
        <f t="shared" si="46"/>
        <v/>
      </c>
      <c r="I337" s="413"/>
      <c r="J337" s="414"/>
      <c r="K337" s="415"/>
      <c r="L337" s="415"/>
      <c r="M337" s="415"/>
      <c r="N337" s="415"/>
      <c r="O337" s="415"/>
      <c r="P337" s="415"/>
    </row>
    <row r="338" spans="1:16">
      <c r="A338" s="80" t="str">
        <f t="shared" si="41"/>
        <v/>
      </c>
      <c r="B338" s="80" t="str">
        <f t="shared" si="42"/>
        <v/>
      </c>
      <c r="C338" s="80" t="str">
        <f t="shared" si="43"/>
        <v/>
      </c>
      <c r="D338" s="80" t="str">
        <f t="shared" si="44"/>
        <v/>
      </c>
      <c r="E338" s="80" t="str">
        <f t="shared" si="45"/>
        <v/>
      </c>
      <c r="F338" s="80" t="str">
        <f t="shared" si="46"/>
        <v/>
      </c>
      <c r="G338" s="80" t="str">
        <f t="shared" si="46"/>
        <v/>
      </c>
      <c r="H338" s="80" t="str">
        <f t="shared" si="46"/>
        <v/>
      </c>
      <c r="I338" s="413"/>
      <c r="J338" s="414"/>
      <c r="K338" s="415"/>
      <c r="L338" s="415"/>
      <c r="M338" s="415"/>
      <c r="N338" s="415"/>
      <c r="O338" s="415"/>
      <c r="P338" s="415"/>
    </row>
    <row r="339" spans="1:16">
      <c r="A339" s="80" t="str">
        <f t="shared" si="41"/>
        <v/>
      </c>
      <c r="B339" s="80" t="str">
        <f t="shared" si="42"/>
        <v/>
      </c>
      <c r="C339" s="80" t="str">
        <f t="shared" si="43"/>
        <v/>
      </c>
      <c r="D339" s="80" t="str">
        <f t="shared" si="44"/>
        <v/>
      </c>
      <c r="E339" s="80" t="str">
        <f t="shared" si="45"/>
        <v/>
      </c>
      <c r="F339" s="80" t="str">
        <f t="shared" si="46"/>
        <v/>
      </c>
      <c r="G339" s="80" t="str">
        <f t="shared" si="46"/>
        <v/>
      </c>
      <c r="H339" s="80" t="str">
        <f t="shared" si="46"/>
        <v/>
      </c>
      <c r="I339" s="413"/>
      <c r="J339" s="414"/>
      <c r="K339" s="415"/>
      <c r="L339" s="415"/>
      <c r="M339" s="415"/>
      <c r="N339" s="415"/>
      <c r="O339" s="415"/>
      <c r="P339" s="415"/>
    </row>
    <row r="340" spans="1:16">
      <c r="A340" s="80" t="str">
        <f t="shared" si="41"/>
        <v/>
      </c>
      <c r="B340" s="80" t="str">
        <f t="shared" si="42"/>
        <v/>
      </c>
      <c r="C340" s="80" t="str">
        <f t="shared" si="43"/>
        <v/>
      </c>
      <c r="D340" s="80" t="str">
        <f t="shared" si="44"/>
        <v/>
      </c>
      <c r="E340" s="80" t="str">
        <f t="shared" si="45"/>
        <v/>
      </c>
      <c r="F340" s="80" t="str">
        <f t="shared" si="46"/>
        <v/>
      </c>
      <c r="G340" s="80" t="str">
        <f t="shared" si="46"/>
        <v/>
      </c>
      <c r="H340" s="80" t="str">
        <f t="shared" si="46"/>
        <v/>
      </c>
      <c r="I340" s="413"/>
      <c r="J340" s="414"/>
      <c r="K340" s="415"/>
      <c r="L340" s="415"/>
      <c r="M340" s="415"/>
      <c r="N340" s="415"/>
      <c r="O340" s="415"/>
      <c r="P340" s="415"/>
    </row>
    <row r="341" spans="1:16">
      <c r="A341" s="80" t="str">
        <f t="shared" si="41"/>
        <v/>
      </c>
      <c r="B341" s="80" t="str">
        <f t="shared" si="42"/>
        <v/>
      </c>
      <c r="C341" s="80" t="str">
        <f t="shared" si="43"/>
        <v/>
      </c>
      <c r="D341" s="80" t="str">
        <f t="shared" si="44"/>
        <v/>
      </c>
      <c r="E341" s="80" t="str">
        <f t="shared" si="45"/>
        <v/>
      </c>
      <c r="F341" s="80" t="str">
        <f t="shared" si="46"/>
        <v/>
      </c>
      <c r="G341" s="80" t="str">
        <f t="shared" si="46"/>
        <v/>
      </c>
      <c r="H341" s="80" t="str">
        <f t="shared" si="46"/>
        <v/>
      </c>
      <c r="I341" s="413"/>
      <c r="J341" s="414"/>
      <c r="K341" s="415"/>
      <c r="L341" s="415"/>
      <c r="M341" s="415"/>
      <c r="N341" s="415"/>
      <c r="O341" s="415"/>
      <c r="P341" s="415"/>
    </row>
    <row r="342" spans="1:16">
      <c r="A342" s="80" t="str">
        <f t="shared" si="41"/>
        <v/>
      </c>
      <c r="B342" s="80" t="str">
        <f t="shared" si="42"/>
        <v/>
      </c>
      <c r="C342" s="80" t="str">
        <f t="shared" si="43"/>
        <v/>
      </c>
      <c r="D342" s="80" t="str">
        <f t="shared" si="44"/>
        <v/>
      </c>
      <c r="E342" s="80" t="str">
        <f t="shared" si="45"/>
        <v/>
      </c>
      <c r="F342" s="80" t="str">
        <f t="shared" si="46"/>
        <v/>
      </c>
      <c r="G342" s="80" t="str">
        <f t="shared" si="46"/>
        <v/>
      </c>
      <c r="H342" s="80" t="str">
        <f t="shared" si="46"/>
        <v/>
      </c>
      <c r="I342" s="413"/>
      <c r="J342" s="414"/>
      <c r="K342" s="415"/>
      <c r="L342" s="415"/>
      <c r="M342" s="415"/>
      <c r="N342" s="415"/>
      <c r="O342" s="415"/>
      <c r="P342" s="415"/>
    </row>
    <row r="343" spans="1:16">
      <c r="A343" s="80" t="str">
        <f t="shared" si="41"/>
        <v/>
      </c>
      <c r="B343" s="80" t="str">
        <f t="shared" si="42"/>
        <v/>
      </c>
      <c r="C343" s="80" t="str">
        <f t="shared" si="43"/>
        <v/>
      </c>
      <c r="D343" s="80" t="str">
        <f t="shared" si="44"/>
        <v/>
      </c>
      <c r="E343" s="80" t="str">
        <f t="shared" si="45"/>
        <v/>
      </c>
      <c r="F343" s="80" t="str">
        <f t="shared" si="46"/>
        <v/>
      </c>
      <c r="G343" s="80" t="str">
        <f t="shared" si="46"/>
        <v/>
      </c>
      <c r="H343" s="80" t="str">
        <f t="shared" si="46"/>
        <v/>
      </c>
      <c r="I343" s="413"/>
      <c r="J343" s="414"/>
      <c r="K343" s="415"/>
      <c r="L343" s="415"/>
      <c r="M343" s="415"/>
      <c r="N343" s="415"/>
      <c r="O343" s="415"/>
      <c r="P343" s="415"/>
    </row>
    <row r="344" spans="1:16">
      <c r="A344" s="80" t="str">
        <f t="shared" si="41"/>
        <v/>
      </c>
      <c r="B344" s="80" t="str">
        <f t="shared" si="42"/>
        <v/>
      </c>
      <c r="C344" s="80" t="str">
        <f t="shared" si="43"/>
        <v/>
      </c>
      <c r="D344" s="80" t="str">
        <f t="shared" si="44"/>
        <v/>
      </c>
      <c r="E344" s="80" t="str">
        <f t="shared" si="45"/>
        <v/>
      </c>
      <c r="F344" s="80" t="str">
        <f t="shared" si="46"/>
        <v/>
      </c>
      <c r="G344" s="80" t="str">
        <f t="shared" si="46"/>
        <v/>
      </c>
      <c r="H344" s="80" t="str">
        <f t="shared" si="46"/>
        <v/>
      </c>
      <c r="I344" s="413"/>
      <c r="J344" s="414"/>
      <c r="K344" s="415"/>
      <c r="L344" s="415"/>
      <c r="M344" s="415"/>
      <c r="N344" s="415"/>
      <c r="O344" s="415"/>
      <c r="P344" s="415"/>
    </row>
    <row r="345" spans="1:16">
      <c r="A345" s="80" t="str">
        <f t="shared" si="41"/>
        <v/>
      </c>
      <c r="B345" s="80" t="str">
        <f t="shared" si="42"/>
        <v/>
      </c>
      <c r="C345" s="80" t="str">
        <f t="shared" si="43"/>
        <v/>
      </c>
      <c r="D345" s="80" t="str">
        <f t="shared" si="44"/>
        <v/>
      </c>
      <c r="E345" s="80" t="str">
        <f t="shared" si="45"/>
        <v/>
      </c>
      <c r="F345" s="80" t="str">
        <f t="shared" ref="F345:H364" si="47">IF(Cptes="","",LEFT(Cptes,7))</f>
        <v/>
      </c>
      <c r="G345" s="80" t="str">
        <f t="shared" si="47"/>
        <v/>
      </c>
      <c r="H345" s="80" t="str">
        <f t="shared" si="47"/>
        <v/>
      </c>
      <c r="I345" s="413"/>
      <c r="J345" s="414"/>
      <c r="K345" s="415"/>
      <c r="L345" s="415"/>
      <c r="M345" s="415"/>
      <c r="N345" s="415"/>
      <c r="O345" s="415"/>
      <c r="P345" s="415"/>
    </row>
    <row r="346" spans="1:16">
      <c r="A346" s="80" t="str">
        <f t="shared" si="41"/>
        <v/>
      </c>
      <c r="B346" s="80" t="str">
        <f t="shared" si="42"/>
        <v/>
      </c>
      <c r="C346" s="80" t="str">
        <f t="shared" si="43"/>
        <v/>
      </c>
      <c r="D346" s="80" t="str">
        <f t="shared" si="44"/>
        <v/>
      </c>
      <c r="E346" s="80" t="str">
        <f t="shared" si="45"/>
        <v/>
      </c>
      <c r="F346" s="80" t="str">
        <f t="shared" si="47"/>
        <v/>
      </c>
      <c r="G346" s="80" t="str">
        <f t="shared" si="47"/>
        <v/>
      </c>
      <c r="H346" s="80" t="str">
        <f t="shared" si="47"/>
        <v/>
      </c>
      <c r="I346" s="413"/>
      <c r="J346" s="414"/>
      <c r="K346" s="415"/>
      <c r="L346" s="415"/>
      <c r="M346" s="415"/>
      <c r="N346" s="415"/>
      <c r="O346" s="415"/>
      <c r="P346" s="415"/>
    </row>
    <row r="347" spans="1:16">
      <c r="A347" s="80" t="str">
        <f t="shared" si="41"/>
        <v/>
      </c>
      <c r="B347" s="80" t="str">
        <f t="shared" si="42"/>
        <v/>
      </c>
      <c r="C347" s="80" t="str">
        <f t="shared" si="43"/>
        <v/>
      </c>
      <c r="D347" s="80" t="str">
        <f t="shared" si="44"/>
        <v/>
      </c>
      <c r="E347" s="80" t="str">
        <f t="shared" si="45"/>
        <v/>
      </c>
      <c r="F347" s="80" t="str">
        <f t="shared" si="47"/>
        <v/>
      </c>
      <c r="G347" s="80" t="str">
        <f t="shared" si="47"/>
        <v/>
      </c>
      <c r="H347" s="80" t="str">
        <f t="shared" si="47"/>
        <v/>
      </c>
      <c r="I347" s="413"/>
      <c r="J347" s="414"/>
      <c r="K347" s="415"/>
      <c r="L347" s="415"/>
      <c r="M347" s="415"/>
      <c r="N347" s="415"/>
      <c r="O347" s="415"/>
      <c r="P347" s="415"/>
    </row>
    <row r="348" spans="1:16">
      <c r="A348" s="80" t="str">
        <f t="shared" si="41"/>
        <v/>
      </c>
      <c r="B348" s="80" t="str">
        <f t="shared" si="42"/>
        <v/>
      </c>
      <c r="C348" s="80" t="str">
        <f t="shared" si="43"/>
        <v/>
      </c>
      <c r="D348" s="80" t="str">
        <f t="shared" si="44"/>
        <v/>
      </c>
      <c r="E348" s="80" t="str">
        <f t="shared" si="45"/>
        <v/>
      </c>
      <c r="F348" s="80" t="str">
        <f t="shared" si="47"/>
        <v/>
      </c>
      <c r="G348" s="80" t="str">
        <f t="shared" si="47"/>
        <v/>
      </c>
      <c r="H348" s="80" t="str">
        <f t="shared" si="47"/>
        <v/>
      </c>
      <c r="I348" s="413"/>
      <c r="J348" s="414"/>
      <c r="K348" s="415"/>
      <c r="L348" s="415"/>
      <c r="M348" s="415"/>
      <c r="N348" s="415"/>
      <c r="O348" s="415"/>
      <c r="P348" s="415"/>
    </row>
    <row r="349" spans="1:16">
      <c r="A349" s="80" t="str">
        <f t="shared" si="41"/>
        <v/>
      </c>
      <c r="B349" s="80" t="str">
        <f t="shared" si="42"/>
        <v/>
      </c>
      <c r="C349" s="80" t="str">
        <f t="shared" si="43"/>
        <v/>
      </c>
      <c r="D349" s="80" t="str">
        <f t="shared" si="44"/>
        <v/>
      </c>
      <c r="E349" s="80" t="str">
        <f t="shared" si="45"/>
        <v/>
      </c>
      <c r="F349" s="80" t="str">
        <f t="shared" si="47"/>
        <v/>
      </c>
      <c r="G349" s="80" t="str">
        <f t="shared" si="47"/>
        <v/>
      </c>
      <c r="H349" s="80" t="str">
        <f t="shared" si="47"/>
        <v/>
      </c>
      <c r="I349" s="413"/>
      <c r="J349" s="414"/>
      <c r="K349" s="415"/>
      <c r="L349" s="415"/>
      <c r="M349" s="415"/>
      <c r="N349" s="415"/>
      <c r="O349" s="415"/>
      <c r="P349" s="415"/>
    </row>
    <row r="350" spans="1:16">
      <c r="A350" s="80" t="str">
        <f t="shared" si="41"/>
        <v/>
      </c>
      <c r="B350" s="80" t="str">
        <f t="shared" si="42"/>
        <v/>
      </c>
      <c r="C350" s="80" t="str">
        <f t="shared" si="43"/>
        <v/>
      </c>
      <c r="D350" s="80" t="str">
        <f t="shared" si="44"/>
        <v/>
      </c>
      <c r="E350" s="80" t="str">
        <f t="shared" si="45"/>
        <v/>
      </c>
      <c r="F350" s="80" t="str">
        <f t="shared" si="47"/>
        <v/>
      </c>
      <c r="G350" s="80" t="str">
        <f t="shared" si="47"/>
        <v/>
      </c>
      <c r="H350" s="80" t="str">
        <f t="shared" si="47"/>
        <v/>
      </c>
      <c r="I350" s="413"/>
      <c r="J350" s="414"/>
      <c r="K350" s="415"/>
      <c r="L350" s="415"/>
      <c r="M350" s="415"/>
      <c r="N350" s="415"/>
      <c r="O350" s="415"/>
      <c r="P350" s="415"/>
    </row>
    <row r="351" spans="1:16">
      <c r="A351" s="80" t="str">
        <f t="shared" si="41"/>
        <v/>
      </c>
      <c r="B351" s="80" t="str">
        <f t="shared" si="42"/>
        <v/>
      </c>
      <c r="C351" s="80" t="str">
        <f t="shared" si="43"/>
        <v/>
      </c>
      <c r="D351" s="80" t="str">
        <f t="shared" si="44"/>
        <v/>
      </c>
      <c r="E351" s="80" t="str">
        <f t="shared" si="45"/>
        <v/>
      </c>
      <c r="F351" s="80" t="str">
        <f t="shared" si="47"/>
        <v/>
      </c>
      <c r="G351" s="80" t="str">
        <f t="shared" si="47"/>
        <v/>
      </c>
      <c r="H351" s="80" t="str">
        <f t="shared" si="47"/>
        <v/>
      </c>
      <c r="I351" s="413"/>
      <c r="J351" s="414"/>
      <c r="K351" s="415"/>
      <c r="L351" s="415"/>
      <c r="M351" s="415"/>
      <c r="N351" s="415"/>
      <c r="O351" s="415"/>
      <c r="P351" s="415"/>
    </row>
    <row r="352" spans="1:16">
      <c r="A352" s="80" t="str">
        <f t="shared" si="41"/>
        <v/>
      </c>
      <c r="B352" s="80" t="str">
        <f t="shared" si="42"/>
        <v/>
      </c>
      <c r="C352" s="80" t="str">
        <f t="shared" si="43"/>
        <v/>
      </c>
      <c r="D352" s="80" t="str">
        <f t="shared" si="44"/>
        <v/>
      </c>
      <c r="E352" s="80" t="str">
        <f t="shared" si="45"/>
        <v/>
      </c>
      <c r="F352" s="80" t="str">
        <f t="shared" si="47"/>
        <v/>
      </c>
      <c r="G352" s="80" t="str">
        <f t="shared" si="47"/>
        <v/>
      </c>
      <c r="H352" s="80" t="str">
        <f t="shared" si="47"/>
        <v/>
      </c>
      <c r="I352" s="413"/>
      <c r="J352" s="414"/>
      <c r="K352" s="415"/>
      <c r="L352" s="415"/>
      <c r="M352" s="415"/>
      <c r="N352" s="415"/>
      <c r="O352" s="415"/>
      <c r="P352" s="415"/>
    </row>
    <row r="353" spans="1:16">
      <c r="A353" s="80" t="str">
        <f t="shared" si="41"/>
        <v/>
      </c>
      <c r="B353" s="80" t="str">
        <f t="shared" si="42"/>
        <v/>
      </c>
      <c r="C353" s="80" t="str">
        <f t="shared" si="43"/>
        <v/>
      </c>
      <c r="D353" s="80" t="str">
        <f t="shared" si="44"/>
        <v/>
      </c>
      <c r="E353" s="80" t="str">
        <f t="shared" si="45"/>
        <v/>
      </c>
      <c r="F353" s="80" t="str">
        <f t="shared" si="47"/>
        <v/>
      </c>
      <c r="G353" s="80" t="str">
        <f t="shared" si="47"/>
        <v/>
      </c>
      <c r="H353" s="80" t="str">
        <f t="shared" si="47"/>
        <v/>
      </c>
      <c r="I353" s="413"/>
      <c r="J353" s="414"/>
      <c r="K353" s="415"/>
      <c r="L353" s="415"/>
      <c r="M353" s="415"/>
      <c r="N353" s="415"/>
      <c r="O353" s="415"/>
      <c r="P353" s="415"/>
    </row>
    <row r="354" spans="1:16">
      <c r="A354" s="80" t="str">
        <f t="shared" si="41"/>
        <v/>
      </c>
      <c r="B354" s="80" t="str">
        <f t="shared" si="42"/>
        <v/>
      </c>
      <c r="C354" s="80" t="str">
        <f t="shared" si="43"/>
        <v/>
      </c>
      <c r="D354" s="80" t="str">
        <f t="shared" si="44"/>
        <v/>
      </c>
      <c r="E354" s="80" t="str">
        <f t="shared" si="45"/>
        <v/>
      </c>
      <c r="F354" s="80" t="str">
        <f t="shared" si="47"/>
        <v/>
      </c>
      <c r="G354" s="80" t="str">
        <f t="shared" si="47"/>
        <v/>
      </c>
      <c r="H354" s="80" t="str">
        <f t="shared" si="47"/>
        <v/>
      </c>
      <c r="I354" s="413"/>
      <c r="J354" s="414"/>
      <c r="K354" s="415"/>
      <c r="L354" s="415"/>
      <c r="M354" s="415"/>
      <c r="N354" s="415"/>
      <c r="O354" s="415"/>
      <c r="P354" s="415"/>
    </row>
    <row r="355" spans="1:16">
      <c r="A355" s="80" t="str">
        <f t="shared" si="41"/>
        <v/>
      </c>
      <c r="B355" s="80" t="str">
        <f t="shared" si="42"/>
        <v/>
      </c>
      <c r="C355" s="80" t="str">
        <f t="shared" si="43"/>
        <v/>
      </c>
      <c r="D355" s="80" t="str">
        <f t="shared" si="44"/>
        <v/>
      </c>
      <c r="E355" s="80" t="str">
        <f t="shared" si="45"/>
        <v/>
      </c>
      <c r="F355" s="80" t="str">
        <f t="shared" si="47"/>
        <v/>
      </c>
      <c r="G355" s="80" t="str">
        <f t="shared" si="47"/>
        <v/>
      </c>
      <c r="H355" s="80" t="str">
        <f t="shared" si="47"/>
        <v/>
      </c>
      <c r="I355" s="413"/>
      <c r="J355" s="414"/>
      <c r="K355" s="415"/>
      <c r="L355" s="415"/>
      <c r="M355" s="415"/>
      <c r="N355" s="415"/>
      <c r="O355" s="415"/>
      <c r="P355" s="415"/>
    </row>
    <row r="356" spans="1:16">
      <c r="A356" s="80" t="str">
        <f t="shared" si="41"/>
        <v/>
      </c>
      <c r="B356" s="80" t="str">
        <f t="shared" si="42"/>
        <v/>
      </c>
      <c r="C356" s="80" t="str">
        <f t="shared" si="43"/>
        <v/>
      </c>
      <c r="D356" s="80" t="str">
        <f t="shared" si="44"/>
        <v/>
      </c>
      <c r="E356" s="80" t="str">
        <f t="shared" si="45"/>
        <v/>
      </c>
      <c r="F356" s="80" t="str">
        <f t="shared" si="47"/>
        <v/>
      </c>
      <c r="G356" s="80" t="str">
        <f t="shared" si="47"/>
        <v/>
      </c>
      <c r="H356" s="80" t="str">
        <f t="shared" si="47"/>
        <v/>
      </c>
      <c r="I356" s="413"/>
      <c r="J356" s="414"/>
      <c r="K356" s="415"/>
      <c r="L356" s="415"/>
      <c r="M356" s="415"/>
      <c r="N356" s="415"/>
      <c r="O356" s="415"/>
      <c r="P356" s="415"/>
    </row>
    <row r="357" spans="1:16">
      <c r="A357" s="80" t="str">
        <f t="shared" si="41"/>
        <v/>
      </c>
      <c r="B357" s="80" t="str">
        <f t="shared" si="42"/>
        <v/>
      </c>
      <c r="C357" s="80" t="str">
        <f t="shared" si="43"/>
        <v/>
      </c>
      <c r="D357" s="80" t="str">
        <f t="shared" si="44"/>
        <v/>
      </c>
      <c r="E357" s="80" t="str">
        <f t="shared" si="45"/>
        <v/>
      </c>
      <c r="F357" s="80" t="str">
        <f t="shared" si="47"/>
        <v/>
      </c>
      <c r="G357" s="80" t="str">
        <f t="shared" si="47"/>
        <v/>
      </c>
      <c r="H357" s="80" t="str">
        <f t="shared" si="47"/>
        <v/>
      </c>
      <c r="I357" s="413"/>
      <c r="J357" s="414"/>
      <c r="K357" s="415"/>
      <c r="L357" s="415"/>
      <c r="M357" s="415"/>
      <c r="N357" s="415"/>
      <c r="O357" s="415"/>
      <c r="P357" s="415"/>
    </row>
    <row r="358" spans="1:16">
      <c r="A358" s="80" t="str">
        <f t="shared" si="41"/>
        <v/>
      </c>
      <c r="B358" s="80" t="str">
        <f t="shared" si="42"/>
        <v/>
      </c>
      <c r="C358" s="80" t="str">
        <f t="shared" si="43"/>
        <v/>
      </c>
      <c r="D358" s="80" t="str">
        <f t="shared" si="44"/>
        <v/>
      </c>
      <c r="E358" s="80" t="str">
        <f t="shared" si="45"/>
        <v/>
      </c>
      <c r="F358" s="80" t="str">
        <f t="shared" si="47"/>
        <v/>
      </c>
      <c r="G358" s="80" t="str">
        <f t="shared" si="47"/>
        <v/>
      </c>
      <c r="H358" s="80" t="str">
        <f t="shared" si="47"/>
        <v/>
      </c>
      <c r="I358" s="413"/>
      <c r="J358" s="414"/>
      <c r="K358" s="415"/>
      <c r="L358" s="415"/>
      <c r="M358" s="415"/>
      <c r="N358" s="415"/>
      <c r="O358" s="415"/>
      <c r="P358" s="415"/>
    </row>
    <row r="359" spans="1:16">
      <c r="A359" s="80" t="str">
        <f t="shared" si="41"/>
        <v/>
      </c>
      <c r="B359" s="80" t="str">
        <f t="shared" si="42"/>
        <v/>
      </c>
      <c r="C359" s="80" t="str">
        <f t="shared" si="43"/>
        <v/>
      </c>
      <c r="D359" s="80" t="str">
        <f t="shared" si="44"/>
        <v/>
      </c>
      <c r="E359" s="80" t="str">
        <f t="shared" si="45"/>
        <v/>
      </c>
      <c r="F359" s="80" t="str">
        <f t="shared" si="47"/>
        <v/>
      </c>
      <c r="G359" s="80" t="str">
        <f t="shared" si="47"/>
        <v/>
      </c>
      <c r="H359" s="80" t="str">
        <f t="shared" si="47"/>
        <v/>
      </c>
      <c r="I359" s="413"/>
      <c r="J359" s="414"/>
      <c r="K359" s="415"/>
      <c r="L359" s="415"/>
      <c r="M359" s="415"/>
      <c r="N359" s="415"/>
      <c r="O359" s="415"/>
      <c r="P359" s="415"/>
    </row>
    <row r="360" spans="1:16">
      <c r="A360" s="80" t="str">
        <f t="shared" si="41"/>
        <v/>
      </c>
      <c r="B360" s="80" t="str">
        <f t="shared" si="42"/>
        <v/>
      </c>
      <c r="C360" s="80" t="str">
        <f t="shared" si="43"/>
        <v/>
      </c>
      <c r="D360" s="80" t="str">
        <f t="shared" si="44"/>
        <v/>
      </c>
      <c r="E360" s="80" t="str">
        <f t="shared" si="45"/>
        <v/>
      </c>
      <c r="F360" s="80" t="str">
        <f t="shared" si="47"/>
        <v/>
      </c>
      <c r="G360" s="80" t="str">
        <f t="shared" si="47"/>
        <v/>
      </c>
      <c r="H360" s="80" t="str">
        <f t="shared" si="47"/>
        <v/>
      </c>
      <c r="I360" s="413"/>
      <c r="J360" s="414"/>
      <c r="K360" s="415"/>
      <c r="L360" s="415"/>
      <c r="M360" s="415"/>
      <c r="N360" s="415"/>
      <c r="O360" s="415"/>
      <c r="P360" s="415"/>
    </row>
    <row r="361" spans="1:16">
      <c r="A361" s="80" t="str">
        <f t="shared" si="41"/>
        <v/>
      </c>
      <c r="B361" s="80" t="str">
        <f t="shared" si="42"/>
        <v/>
      </c>
      <c r="C361" s="80" t="str">
        <f t="shared" si="43"/>
        <v/>
      </c>
      <c r="D361" s="80" t="str">
        <f t="shared" si="44"/>
        <v/>
      </c>
      <c r="E361" s="80" t="str">
        <f t="shared" si="45"/>
        <v/>
      </c>
      <c r="F361" s="80" t="str">
        <f t="shared" si="47"/>
        <v/>
      </c>
      <c r="G361" s="80" t="str">
        <f t="shared" si="47"/>
        <v/>
      </c>
      <c r="H361" s="80" t="str">
        <f t="shared" si="47"/>
        <v/>
      </c>
      <c r="I361" s="413"/>
      <c r="J361" s="414"/>
      <c r="K361" s="415"/>
      <c r="L361" s="415"/>
      <c r="M361" s="415"/>
      <c r="N361" s="415"/>
      <c r="O361" s="415"/>
      <c r="P361" s="415"/>
    </row>
    <row r="362" spans="1:16">
      <c r="A362" s="80" t="str">
        <f t="shared" si="41"/>
        <v/>
      </c>
      <c r="B362" s="80" t="str">
        <f t="shared" si="42"/>
        <v/>
      </c>
      <c r="C362" s="80" t="str">
        <f t="shared" si="43"/>
        <v/>
      </c>
      <c r="D362" s="80" t="str">
        <f t="shared" si="44"/>
        <v/>
      </c>
      <c r="E362" s="80" t="str">
        <f t="shared" si="45"/>
        <v/>
      </c>
      <c r="F362" s="80" t="str">
        <f t="shared" si="47"/>
        <v/>
      </c>
      <c r="G362" s="80" t="str">
        <f t="shared" si="47"/>
        <v/>
      </c>
      <c r="H362" s="80" t="str">
        <f t="shared" si="47"/>
        <v/>
      </c>
      <c r="I362" s="413"/>
      <c r="J362" s="414"/>
      <c r="K362" s="415"/>
      <c r="L362" s="415"/>
      <c r="M362" s="415"/>
      <c r="N362" s="415"/>
      <c r="O362" s="415"/>
      <c r="P362" s="415"/>
    </row>
    <row r="363" spans="1:16">
      <c r="A363" s="80" t="str">
        <f t="shared" si="41"/>
        <v/>
      </c>
      <c r="B363" s="80" t="str">
        <f t="shared" si="42"/>
        <v/>
      </c>
      <c r="C363" s="80" t="str">
        <f t="shared" si="43"/>
        <v/>
      </c>
      <c r="D363" s="80" t="str">
        <f t="shared" si="44"/>
        <v/>
      </c>
      <c r="E363" s="80" t="str">
        <f t="shared" si="45"/>
        <v/>
      </c>
      <c r="F363" s="80" t="str">
        <f t="shared" si="47"/>
        <v/>
      </c>
      <c r="G363" s="80" t="str">
        <f t="shared" si="47"/>
        <v/>
      </c>
      <c r="H363" s="80" t="str">
        <f t="shared" si="47"/>
        <v/>
      </c>
      <c r="I363" s="413"/>
      <c r="J363" s="414"/>
      <c r="K363" s="415"/>
      <c r="L363" s="415"/>
      <c r="M363" s="415"/>
      <c r="N363" s="415"/>
      <c r="O363" s="415"/>
      <c r="P363" s="415"/>
    </row>
    <row r="364" spans="1:16">
      <c r="A364" s="80" t="str">
        <f t="shared" si="41"/>
        <v/>
      </c>
      <c r="B364" s="80" t="str">
        <f t="shared" si="42"/>
        <v/>
      </c>
      <c r="C364" s="80" t="str">
        <f t="shared" si="43"/>
        <v/>
      </c>
      <c r="D364" s="80" t="str">
        <f t="shared" si="44"/>
        <v/>
      </c>
      <c r="E364" s="80" t="str">
        <f t="shared" si="45"/>
        <v/>
      </c>
      <c r="F364" s="80" t="str">
        <f t="shared" si="47"/>
        <v/>
      </c>
      <c r="G364" s="80" t="str">
        <f t="shared" si="47"/>
        <v/>
      </c>
      <c r="H364" s="80" t="str">
        <f t="shared" si="47"/>
        <v/>
      </c>
      <c r="I364" s="413"/>
      <c r="J364" s="414"/>
      <c r="K364" s="415"/>
      <c r="L364" s="415"/>
      <c r="M364" s="415"/>
      <c r="N364" s="415"/>
      <c r="O364" s="415"/>
      <c r="P364" s="415"/>
    </row>
    <row r="365" spans="1:16">
      <c r="A365" s="80" t="str">
        <f t="shared" si="41"/>
        <v/>
      </c>
      <c r="B365" s="80" t="str">
        <f t="shared" si="42"/>
        <v/>
      </c>
      <c r="C365" s="80" t="str">
        <f t="shared" si="43"/>
        <v/>
      </c>
      <c r="D365" s="80" t="str">
        <f t="shared" si="44"/>
        <v/>
      </c>
      <c r="E365" s="80" t="str">
        <f t="shared" si="45"/>
        <v/>
      </c>
      <c r="F365" s="80" t="str">
        <f t="shared" ref="F365:H384" si="48">IF(Cptes="","",LEFT(Cptes,7))</f>
        <v/>
      </c>
      <c r="G365" s="80" t="str">
        <f t="shared" si="48"/>
        <v/>
      </c>
      <c r="H365" s="80" t="str">
        <f t="shared" si="48"/>
        <v/>
      </c>
      <c r="I365" s="413"/>
      <c r="J365" s="414"/>
      <c r="K365" s="415"/>
      <c r="L365" s="415"/>
      <c r="M365" s="415"/>
      <c r="N365" s="415"/>
      <c r="O365" s="415"/>
      <c r="P365" s="415"/>
    </row>
    <row r="366" spans="1:16">
      <c r="A366" s="80" t="str">
        <f t="shared" si="41"/>
        <v/>
      </c>
      <c r="B366" s="80" t="str">
        <f t="shared" si="42"/>
        <v/>
      </c>
      <c r="C366" s="80" t="str">
        <f t="shared" si="43"/>
        <v/>
      </c>
      <c r="D366" s="80" t="str">
        <f t="shared" si="44"/>
        <v/>
      </c>
      <c r="E366" s="80" t="str">
        <f t="shared" si="45"/>
        <v/>
      </c>
      <c r="F366" s="80" t="str">
        <f t="shared" si="48"/>
        <v/>
      </c>
      <c r="G366" s="80" t="str">
        <f t="shared" si="48"/>
        <v/>
      </c>
      <c r="H366" s="80" t="str">
        <f t="shared" si="48"/>
        <v/>
      </c>
      <c r="I366" s="413"/>
      <c r="J366" s="414"/>
      <c r="K366" s="415"/>
      <c r="L366" s="415"/>
      <c r="M366" s="415"/>
      <c r="N366" s="415"/>
      <c r="O366" s="415"/>
      <c r="P366" s="415"/>
    </row>
    <row r="367" spans="1:16">
      <c r="A367" s="80" t="str">
        <f t="shared" si="41"/>
        <v/>
      </c>
      <c r="B367" s="80" t="str">
        <f t="shared" si="42"/>
        <v/>
      </c>
      <c r="C367" s="80" t="str">
        <f t="shared" si="43"/>
        <v/>
      </c>
      <c r="D367" s="80" t="str">
        <f t="shared" si="44"/>
        <v/>
      </c>
      <c r="E367" s="80" t="str">
        <f t="shared" si="45"/>
        <v/>
      </c>
      <c r="F367" s="80" t="str">
        <f t="shared" si="48"/>
        <v/>
      </c>
      <c r="G367" s="80" t="str">
        <f t="shared" si="48"/>
        <v/>
      </c>
      <c r="H367" s="80" t="str">
        <f t="shared" si="48"/>
        <v/>
      </c>
      <c r="I367" s="413"/>
      <c r="J367" s="414"/>
      <c r="K367" s="415"/>
      <c r="L367" s="415"/>
      <c r="M367" s="415"/>
      <c r="N367" s="415"/>
      <c r="O367" s="415"/>
      <c r="P367" s="415"/>
    </row>
    <row r="368" spans="1:16">
      <c r="A368" s="80" t="str">
        <f t="shared" si="41"/>
        <v/>
      </c>
      <c r="B368" s="80" t="str">
        <f t="shared" si="42"/>
        <v/>
      </c>
      <c r="C368" s="80" t="str">
        <f t="shared" si="43"/>
        <v/>
      </c>
      <c r="D368" s="80" t="str">
        <f t="shared" si="44"/>
        <v/>
      </c>
      <c r="E368" s="80" t="str">
        <f t="shared" si="45"/>
        <v/>
      </c>
      <c r="F368" s="80" t="str">
        <f t="shared" si="48"/>
        <v/>
      </c>
      <c r="G368" s="80" t="str">
        <f t="shared" si="48"/>
        <v/>
      </c>
      <c r="H368" s="80" t="str">
        <f t="shared" si="48"/>
        <v/>
      </c>
      <c r="I368" s="413"/>
      <c r="J368" s="414"/>
      <c r="K368" s="415"/>
      <c r="L368" s="415"/>
      <c r="M368" s="415"/>
      <c r="N368" s="415"/>
      <c r="O368" s="415"/>
      <c r="P368" s="415"/>
    </row>
    <row r="369" spans="1:16">
      <c r="A369" s="80" t="str">
        <f t="shared" si="41"/>
        <v/>
      </c>
      <c r="B369" s="80" t="str">
        <f t="shared" si="42"/>
        <v/>
      </c>
      <c r="C369" s="80" t="str">
        <f t="shared" si="43"/>
        <v/>
      </c>
      <c r="D369" s="80" t="str">
        <f t="shared" si="44"/>
        <v/>
      </c>
      <c r="E369" s="80" t="str">
        <f t="shared" si="45"/>
        <v/>
      </c>
      <c r="F369" s="80" t="str">
        <f t="shared" si="48"/>
        <v/>
      </c>
      <c r="G369" s="80" t="str">
        <f t="shared" si="48"/>
        <v/>
      </c>
      <c r="H369" s="80" t="str">
        <f t="shared" si="48"/>
        <v/>
      </c>
      <c r="I369" s="413"/>
      <c r="J369" s="414"/>
      <c r="K369" s="415"/>
      <c r="L369" s="415"/>
      <c r="M369" s="415"/>
      <c r="N369" s="415"/>
      <c r="O369" s="415"/>
      <c r="P369" s="415"/>
    </row>
    <row r="370" spans="1:16">
      <c r="A370" s="80" t="str">
        <f t="shared" si="41"/>
        <v/>
      </c>
      <c r="B370" s="80" t="str">
        <f t="shared" si="42"/>
        <v/>
      </c>
      <c r="C370" s="80" t="str">
        <f t="shared" si="43"/>
        <v/>
      </c>
      <c r="D370" s="80" t="str">
        <f t="shared" si="44"/>
        <v/>
      </c>
      <c r="E370" s="80" t="str">
        <f t="shared" si="45"/>
        <v/>
      </c>
      <c r="F370" s="80" t="str">
        <f t="shared" si="48"/>
        <v/>
      </c>
      <c r="G370" s="80" t="str">
        <f t="shared" si="48"/>
        <v/>
      </c>
      <c r="H370" s="80" t="str">
        <f t="shared" si="48"/>
        <v/>
      </c>
      <c r="I370" s="413"/>
      <c r="J370" s="414"/>
      <c r="K370" s="415"/>
      <c r="L370" s="415"/>
      <c r="M370" s="415"/>
      <c r="N370" s="415"/>
      <c r="O370" s="415"/>
      <c r="P370" s="415"/>
    </row>
    <row r="371" spans="1:16">
      <c r="A371" s="80" t="str">
        <f t="shared" si="41"/>
        <v/>
      </c>
      <c r="B371" s="80" t="str">
        <f t="shared" si="42"/>
        <v/>
      </c>
      <c r="C371" s="80" t="str">
        <f t="shared" si="43"/>
        <v/>
      </c>
      <c r="D371" s="80" t="str">
        <f t="shared" si="44"/>
        <v/>
      </c>
      <c r="E371" s="80" t="str">
        <f t="shared" si="45"/>
        <v/>
      </c>
      <c r="F371" s="80" t="str">
        <f t="shared" si="48"/>
        <v/>
      </c>
      <c r="G371" s="80" t="str">
        <f t="shared" si="48"/>
        <v/>
      </c>
      <c r="H371" s="80" t="str">
        <f t="shared" si="48"/>
        <v/>
      </c>
      <c r="I371" s="413"/>
      <c r="J371" s="414"/>
      <c r="K371" s="415"/>
      <c r="L371" s="415"/>
      <c r="M371" s="415"/>
      <c r="N371" s="415"/>
      <c r="O371" s="415"/>
      <c r="P371" s="415"/>
    </row>
    <row r="372" spans="1:16">
      <c r="A372" s="80" t="str">
        <f t="shared" si="41"/>
        <v/>
      </c>
      <c r="B372" s="80" t="str">
        <f t="shared" si="42"/>
        <v/>
      </c>
      <c r="C372" s="80" t="str">
        <f t="shared" si="43"/>
        <v/>
      </c>
      <c r="D372" s="80" t="str">
        <f t="shared" si="44"/>
        <v/>
      </c>
      <c r="E372" s="80" t="str">
        <f t="shared" si="45"/>
        <v/>
      </c>
      <c r="F372" s="80" t="str">
        <f t="shared" si="48"/>
        <v/>
      </c>
      <c r="G372" s="80" t="str">
        <f t="shared" si="48"/>
        <v/>
      </c>
      <c r="H372" s="80" t="str">
        <f t="shared" si="48"/>
        <v/>
      </c>
      <c r="I372" s="413"/>
      <c r="J372" s="414"/>
      <c r="K372" s="415"/>
      <c r="L372" s="415"/>
      <c r="M372" s="415"/>
      <c r="N372" s="415"/>
      <c r="O372" s="415"/>
      <c r="P372" s="415"/>
    </row>
    <row r="373" spans="1:16">
      <c r="A373" s="80" t="str">
        <f t="shared" si="41"/>
        <v/>
      </c>
      <c r="B373" s="80" t="str">
        <f t="shared" si="42"/>
        <v/>
      </c>
      <c r="C373" s="80" t="str">
        <f t="shared" si="43"/>
        <v/>
      </c>
      <c r="D373" s="80" t="str">
        <f t="shared" si="44"/>
        <v/>
      </c>
      <c r="E373" s="80" t="str">
        <f t="shared" si="45"/>
        <v/>
      </c>
      <c r="F373" s="80" t="str">
        <f t="shared" si="48"/>
        <v/>
      </c>
      <c r="G373" s="80" t="str">
        <f t="shared" si="48"/>
        <v/>
      </c>
      <c r="H373" s="80" t="str">
        <f t="shared" si="48"/>
        <v/>
      </c>
      <c r="I373" s="413"/>
      <c r="J373" s="414"/>
      <c r="K373" s="415"/>
      <c r="L373" s="415"/>
      <c r="M373" s="415"/>
      <c r="N373" s="415"/>
      <c r="O373" s="415"/>
      <c r="P373" s="415"/>
    </row>
    <row r="374" spans="1:16">
      <c r="A374" s="80" t="str">
        <f t="shared" si="41"/>
        <v/>
      </c>
      <c r="B374" s="80" t="str">
        <f t="shared" si="42"/>
        <v/>
      </c>
      <c r="C374" s="80" t="str">
        <f t="shared" si="43"/>
        <v/>
      </c>
      <c r="D374" s="80" t="str">
        <f t="shared" si="44"/>
        <v/>
      </c>
      <c r="E374" s="80" t="str">
        <f t="shared" si="45"/>
        <v/>
      </c>
      <c r="F374" s="80" t="str">
        <f t="shared" si="48"/>
        <v/>
      </c>
      <c r="G374" s="80" t="str">
        <f t="shared" si="48"/>
        <v/>
      </c>
      <c r="H374" s="80" t="str">
        <f t="shared" si="48"/>
        <v/>
      </c>
      <c r="I374" s="413"/>
      <c r="J374" s="414"/>
      <c r="K374" s="415"/>
      <c r="L374" s="415"/>
      <c r="M374" s="415"/>
      <c r="N374" s="415"/>
      <c r="O374" s="415"/>
      <c r="P374" s="415"/>
    </row>
    <row r="375" spans="1:16">
      <c r="A375" s="80" t="str">
        <f t="shared" si="41"/>
        <v/>
      </c>
      <c r="B375" s="80" t="str">
        <f t="shared" si="42"/>
        <v/>
      </c>
      <c r="C375" s="80" t="str">
        <f t="shared" si="43"/>
        <v/>
      </c>
      <c r="D375" s="80" t="str">
        <f t="shared" si="44"/>
        <v/>
      </c>
      <c r="E375" s="80" t="str">
        <f t="shared" si="45"/>
        <v/>
      </c>
      <c r="F375" s="80" t="str">
        <f t="shared" si="48"/>
        <v/>
      </c>
      <c r="G375" s="80" t="str">
        <f t="shared" si="48"/>
        <v/>
      </c>
      <c r="H375" s="80" t="str">
        <f t="shared" si="48"/>
        <v/>
      </c>
      <c r="I375" s="413"/>
      <c r="J375" s="414"/>
      <c r="K375" s="415"/>
      <c r="L375" s="415"/>
      <c r="M375" s="415"/>
      <c r="N375" s="415"/>
      <c r="O375" s="415"/>
      <c r="P375" s="415"/>
    </row>
    <row r="376" spans="1:16">
      <c r="A376" s="80" t="str">
        <f t="shared" si="41"/>
        <v/>
      </c>
      <c r="B376" s="80" t="str">
        <f t="shared" si="42"/>
        <v/>
      </c>
      <c r="C376" s="80" t="str">
        <f t="shared" si="43"/>
        <v/>
      </c>
      <c r="D376" s="80" t="str">
        <f t="shared" si="44"/>
        <v/>
      </c>
      <c r="E376" s="80" t="str">
        <f t="shared" si="45"/>
        <v/>
      </c>
      <c r="F376" s="80" t="str">
        <f t="shared" si="48"/>
        <v/>
      </c>
      <c r="G376" s="80" t="str">
        <f t="shared" si="48"/>
        <v/>
      </c>
      <c r="H376" s="80" t="str">
        <f t="shared" si="48"/>
        <v/>
      </c>
      <c r="I376" s="413"/>
      <c r="J376" s="414"/>
      <c r="K376" s="415"/>
      <c r="L376" s="415"/>
      <c r="M376" s="415"/>
      <c r="N376" s="415"/>
      <c r="O376" s="415"/>
      <c r="P376" s="415"/>
    </row>
    <row r="377" spans="1:16">
      <c r="A377" s="80" t="str">
        <f t="shared" si="41"/>
        <v/>
      </c>
      <c r="B377" s="80" t="str">
        <f t="shared" si="42"/>
        <v/>
      </c>
      <c r="C377" s="80" t="str">
        <f t="shared" si="43"/>
        <v/>
      </c>
      <c r="D377" s="80" t="str">
        <f t="shared" si="44"/>
        <v/>
      </c>
      <c r="E377" s="80" t="str">
        <f t="shared" si="45"/>
        <v/>
      </c>
      <c r="F377" s="80" t="str">
        <f t="shared" si="48"/>
        <v/>
      </c>
      <c r="G377" s="80" t="str">
        <f t="shared" si="48"/>
        <v/>
      </c>
      <c r="H377" s="80" t="str">
        <f t="shared" si="48"/>
        <v/>
      </c>
      <c r="I377" s="413"/>
      <c r="J377" s="414"/>
      <c r="K377" s="415"/>
      <c r="L377" s="415"/>
      <c r="M377" s="415"/>
      <c r="N377" s="415"/>
      <c r="O377" s="415"/>
      <c r="P377" s="415"/>
    </row>
    <row r="378" spans="1:16">
      <c r="A378" s="80" t="str">
        <f t="shared" si="41"/>
        <v/>
      </c>
      <c r="B378" s="80" t="str">
        <f t="shared" si="42"/>
        <v/>
      </c>
      <c r="C378" s="80" t="str">
        <f t="shared" si="43"/>
        <v/>
      </c>
      <c r="D378" s="80" t="str">
        <f t="shared" si="44"/>
        <v/>
      </c>
      <c r="E378" s="80" t="str">
        <f t="shared" si="45"/>
        <v/>
      </c>
      <c r="F378" s="80" t="str">
        <f t="shared" si="48"/>
        <v/>
      </c>
      <c r="G378" s="80" t="str">
        <f t="shared" si="48"/>
        <v/>
      </c>
      <c r="H378" s="80" t="str">
        <f t="shared" si="48"/>
        <v/>
      </c>
      <c r="I378" s="413"/>
      <c r="J378" s="414"/>
      <c r="K378" s="415"/>
      <c r="L378" s="415"/>
      <c r="M378" s="415"/>
      <c r="N378" s="415"/>
      <c r="O378" s="415"/>
      <c r="P378" s="415"/>
    </row>
    <row r="379" spans="1:16">
      <c r="A379" s="80" t="str">
        <f t="shared" si="41"/>
        <v/>
      </c>
      <c r="B379" s="80" t="str">
        <f t="shared" si="42"/>
        <v/>
      </c>
      <c r="C379" s="80" t="str">
        <f t="shared" si="43"/>
        <v/>
      </c>
      <c r="D379" s="80" t="str">
        <f t="shared" si="44"/>
        <v/>
      </c>
      <c r="E379" s="80" t="str">
        <f t="shared" si="45"/>
        <v/>
      </c>
      <c r="F379" s="80" t="str">
        <f t="shared" si="48"/>
        <v/>
      </c>
      <c r="G379" s="80" t="str">
        <f t="shared" si="48"/>
        <v/>
      </c>
      <c r="H379" s="80" t="str">
        <f t="shared" si="48"/>
        <v/>
      </c>
      <c r="I379" s="413"/>
      <c r="J379" s="414"/>
      <c r="K379" s="415"/>
      <c r="L379" s="415"/>
      <c r="M379" s="415"/>
      <c r="N379" s="415"/>
      <c r="O379" s="415"/>
      <c r="P379" s="415"/>
    </row>
    <row r="380" spans="1:16">
      <c r="A380" s="80" t="str">
        <f t="shared" si="41"/>
        <v/>
      </c>
      <c r="B380" s="80" t="str">
        <f t="shared" si="42"/>
        <v/>
      </c>
      <c r="C380" s="80" t="str">
        <f t="shared" si="43"/>
        <v/>
      </c>
      <c r="D380" s="80" t="str">
        <f t="shared" si="44"/>
        <v/>
      </c>
      <c r="E380" s="80" t="str">
        <f t="shared" si="45"/>
        <v/>
      </c>
      <c r="F380" s="80" t="str">
        <f t="shared" si="48"/>
        <v/>
      </c>
      <c r="G380" s="80" t="str">
        <f t="shared" si="48"/>
        <v/>
      </c>
      <c r="H380" s="80" t="str">
        <f t="shared" si="48"/>
        <v/>
      </c>
      <c r="I380" s="413"/>
      <c r="J380" s="414"/>
      <c r="K380" s="415"/>
      <c r="L380" s="415"/>
      <c r="M380" s="415"/>
      <c r="N380" s="415"/>
      <c r="O380" s="415"/>
      <c r="P380" s="415"/>
    </row>
    <row r="381" spans="1:16">
      <c r="A381" s="80" t="str">
        <f t="shared" si="41"/>
        <v/>
      </c>
      <c r="B381" s="80" t="str">
        <f t="shared" si="42"/>
        <v/>
      </c>
      <c r="C381" s="80" t="str">
        <f t="shared" si="43"/>
        <v/>
      </c>
      <c r="D381" s="80" t="str">
        <f t="shared" si="44"/>
        <v/>
      </c>
      <c r="E381" s="80" t="str">
        <f t="shared" si="45"/>
        <v/>
      </c>
      <c r="F381" s="80" t="str">
        <f t="shared" si="48"/>
        <v/>
      </c>
      <c r="G381" s="80" t="str">
        <f t="shared" si="48"/>
        <v/>
      </c>
      <c r="H381" s="80" t="str">
        <f t="shared" si="48"/>
        <v/>
      </c>
      <c r="I381" s="413"/>
      <c r="J381" s="414"/>
      <c r="K381" s="415"/>
      <c r="L381" s="415"/>
      <c r="M381" s="415"/>
      <c r="N381" s="415"/>
      <c r="O381" s="415"/>
      <c r="P381" s="415"/>
    </row>
    <row r="382" spans="1:16">
      <c r="A382" s="80" t="str">
        <f t="shared" si="41"/>
        <v/>
      </c>
      <c r="B382" s="80" t="str">
        <f t="shared" si="42"/>
        <v/>
      </c>
      <c r="C382" s="80" t="str">
        <f t="shared" si="43"/>
        <v/>
      </c>
      <c r="D382" s="80" t="str">
        <f t="shared" si="44"/>
        <v/>
      </c>
      <c r="E382" s="80" t="str">
        <f t="shared" si="45"/>
        <v/>
      </c>
      <c r="F382" s="80" t="str">
        <f t="shared" si="48"/>
        <v/>
      </c>
      <c r="G382" s="80" t="str">
        <f t="shared" si="48"/>
        <v/>
      </c>
      <c r="H382" s="80" t="str">
        <f t="shared" si="48"/>
        <v/>
      </c>
      <c r="I382" s="413"/>
      <c r="J382" s="414"/>
      <c r="K382" s="415"/>
      <c r="L382" s="415"/>
      <c r="M382" s="415"/>
      <c r="N382" s="415"/>
      <c r="O382" s="415"/>
      <c r="P382" s="415"/>
    </row>
    <row r="383" spans="1:16">
      <c r="A383" s="80" t="str">
        <f t="shared" si="41"/>
        <v/>
      </c>
      <c r="B383" s="80" t="str">
        <f t="shared" si="42"/>
        <v/>
      </c>
      <c r="C383" s="80" t="str">
        <f t="shared" si="43"/>
        <v/>
      </c>
      <c r="D383" s="80" t="str">
        <f t="shared" si="44"/>
        <v/>
      </c>
      <c r="E383" s="80" t="str">
        <f t="shared" si="45"/>
        <v/>
      </c>
      <c r="F383" s="80" t="str">
        <f t="shared" si="48"/>
        <v/>
      </c>
      <c r="G383" s="80" t="str">
        <f t="shared" si="48"/>
        <v/>
      </c>
      <c r="H383" s="80" t="str">
        <f t="shared" si="48"/>
        <v/>
      </c>
      <c r="I383" s="413"/>
      <c r="J383" s="414"/>
      <c r="K383" s="415"/>
      <c r="L383" s="415"/>
      <c r="M383" s="415"/>
      <c r="N383" s="415"/>
      <c r="O383" s="415"/>
      <c r="P383" s="415"/>
    </row>
    <row r="384" spans="1:16">
      <c r="A384" s="80" t="str">
        <f t="shared" si="41"/>
        <v/>
      </c>
      <c r="B384" s="80" t="str">
        <f t="shared" si="42"/>
        <v/>
      </c>
      <c r="C384" s="80" t="str">
        <f t="shared" si="43"/>
        <v/>
      </c>
      <c r="D384" s="80" t="str">
        <f t="shared" si="44"/>
        <v/>
      </c>
      <c r="E384" s="80" t="str">
        <f t="shared" si="45"/>
        <v/>
      </c>
      <c r="F384" s="80" t="str">
        <f t="shared" si="48"/>
        <v/>
      </c>
      <c r="G384" s="80" t="str">
        <f t="shared" si="48"/>
        <v/>
      </c>
      <c r="H384" s="80" t="str">
        <f t="shared" si="48"/>
        <v/>
      </c>
      <c r="I384" s="413"/>
      <c r="J384" s="414"/>
      <c r="K384" s="415"/>
      <c r="L384" s="415"/>
      <c r="M384" s="415"/>
      <c r="N384" s="415"/>
      <c r="O384" s="415"/>
      <c r="P384" s="415"/>
    </row>
    <row r="385" spans="1:16">
      <c r="A385" s="80" t="str">
        <f t="shared" si="41"/>
        <v/>
      </c>
      <c r="B385" s="80" t="str">
        <f t="shared" si="42"/>
        <v/>
      </c>
      <c r="C385" s="80" t="str">
        <f t="shared" si="43"/>
        <v/>
      </c>
      <c r="D385" s="80" t="str">
        <f t="shared" si="44"/>
        <v/>
      </c>
      <c r="E385" s="80" t="str">
        <f t="shared" si="45"/>
        <v/>
      </c>
      <c r="F385" s="80" t="str">
        <f t="shared" ref="F385:H404" si="49">IF(Cptes="","",LEFT(Cptes,7))</f>
        <v/>
      </c>
      <c r="G385" s="80" t="str">
        <f t="shared" si="49"/>
        <v/>
      </c>
      <c r="H385" s="80" t="str">
        <f t="shared" si="49"/>
        <v/>
      </c>
      <c r="I385" s="413"/>
      <c r="J385" s="414"/>
      <c r="K385" s="415"/>
      <c r="L385" s="415"/>
      <c r="M385" s="415"/>
      <c r="N385" s="415"/>
      <c r="O385" s="415"/>
      <c r="P385" s="415"/>
    </row>
    <row r="386" spans="1:16">
      <c r="A386" s="80" t="str">
        <f t="shared" si="41"/>
        <v/>
      </c>
      <c r="B386" s="80" t="str">
        <f t="shared" si="42"/>
        <v/>
      </c>
      <c r="C386" s="80" t="str">
        <f t="shared" si="43"/>
        <v/>
      </c>
      <c r="D386" s="80" t="str">
        <f t="shared" si="44"/>
        <v/>
      </c>
      <c r="E386" s="80" t="str">
        <f t="shared" si="45"/>
        <v/>
      </c>
      <c r="F386" s="80" t="str">
        <f t="shared" si="49"/>
        <v/>
      </c>
      <c r="G386" s="80" t="str">
        <f t="shared" si="49"/>
        <v/>
      </c>
      <c r="H386" s="80" t="str">
        <f t="shared" si="49"/>
        <v/>
      </c>
      <c r="I386" s="413"/>
      <c r="J386" s="414"/>
      <c r="K386" s="415"/>
      <c r="L386" s="415"/>
      <c r="M386" s="415"/>
      <c r="N386" s="415"/>
      <c r="O386" s="415"/>
      <c r="P386" s="415"/>
    </row>
    <row r="387" spans="1:16">
      <c r="A387" s="80" t="str">
        <f t="shared" si="41"/>
        <v/>
      </c>
      <c r="B387" s="80" t="str">
        <f t="shared" si="42"/>
        <v/>
      </c>
      <c r="C387" s="80" t="str">
        <f t="shared" si="43"/>
        <v/>
      </c>
      <c r="D387" s="80" t="str">
        <f t="shared" si="44"/>
        <v/>
      </c>
      <c r="E387" s="80" t="str">
        <f t="shared" si="45"/>
        <v/>
      </c>
      <c r="F387" s="80" t="str">
        <f t="shared" si="49"/>
        <v/>
      </c>
      <c r="G387" s="80" t="str">
        <f t="shared" si="49"/>
        <v/>
      </c>
      <c r="H387" s="80" t="str">
        <f t="shared" si="49"/>
        <v/>
      </c>
      <c r="I387" s="413"/>
      <c r="J387" s="414"/>
      <c r="K387" s="415"/>
      <c r="L387" s="415"/>
      <c r="M387" s="415"/>
      <c r="N387" s="415"/>
      <c r="O387" s="415"/>
      <c r="P387" s="415"/>
    </row>
    <row r="388" spans="1:16">
      <c r="A388" s="80" t="str">
        <f t="shared" si="41"/>
        <v/>
      </c>
      <c r="B388" s="80" t="str">
        <f t="shared" si="42"/>
        <v/>
      </c>
      <c r="C388" s="80" t="str">
        <f t="shared" si="43"/>
        <v/>
      </c>
      <c r="D388" s="80" t="str">
        <f t="shared" si="44"/>
        <v/>
      </c>
      <c r="E388" s="80" t="str">
        <f t="shared" si="45"/>
        <v/>
      </c>
      <c r="F388" s="80" t="str">
        <f t="shared" si="49"/>
        <v/>
      </c>
      <c r="G388" s="80" t="str">
        <f t="shared" si="49"/>
        <v/>
      </c>
      <c r="H388" s="80" t="str">
        <f t="shared" si="49"/>
        <v/>
      </c>
      <c r="I388" s="413"/>
      <c r="J388" s="414"/>
      <c r="K388" s="415"/>
      <c r="L388" s="415"/>
      <c r="M388" s="415"/>
      <c r="N388" s="415"/>
      <c r="O388" s="415"/>
      <c r="P388" s="415"/>
    </row>
    <row r="389" spans="1:16">
      <c r="A389" s="80" t="str">
        <f t="shared" ref="A389:A452" si="50">IF(Cptes="","",LEFT(Cptes,2))</f>
        <v/>
      </c>
      <c r="B389" s="80" t="str">
        <f t="shared" ref="B389:B452" si="51">IF(Cptes="","",LEFT(Cptes,3))</f>
        <v/>
      </c>
      <c r="C389" s="80" t="str">
        <f t="shared" ref="C389:C452" si="52">IF(Cptes="","",LEFT(Cptes,4))</f>
        <v/>
      </c>
      <c r="D389" s="80" t="str">
        <f t="shared" ref="D389:D452" si="53">IF(Cptes="","",LEFT(Cptes,5))</f>
        <v/>
      </c>
      <c r="E389" s="80" t="str">
        <f t="shared" ref="E389:E452" si="54">IF(Cptes="","",LEFT(Cptes,6))</f>
        <v/>
      </c>
      <c r="F389" s="80" t="str">
        <f t="shared" si="49"/>
        <v/>
      </c>
      <c r="G389" s="80" t="str">
        <f t="shared" si="49"/>
        <v/>
      </c>
      <c r="H389" s="80" t="str">
        <f t="shared" si="49"/>
        <v/>
      </c>
      <c r="I389" s="413"/>
      <c r="J389" s="414"/>
      <c r="K389" s="415"/>
      <c r="L389" s="415"/>
      <c r="M389" s="415"/>
      <c r="N389" s="415"/>
      <c r="O389" s="415"/>
      <c r="P389" s="415"/>
    </row>
    <row r="390" spans="1:16">
      <c r="A390" s="80" t="str">
        <f t="shared" si="50"/>
        <v/>
      </c>
      <c r="B390" s="80" t="str">
        <f t="shared" si="51"/>
        <v/>
      </c>
      <c r="C390" s="80" t="str">
        <f t="shared" si="52"/>
        <v/>
      </c>
      <c r="D390" s="80" t="str">
        <f t="shared" si="53"/>
        <v/>
      </c>
      <c r="E390" s="80" t="str">
        <f t="shared" si="54"/>
        <v/>
      </c>
      <c r="F390" s="80" t="str">
        <f t="shared" si="49"/>
        <v/>
      </c>
      <c r="G390" s="80" t="str">
        <f t="shared" si="49"/>
        <v/>
      </c>
      <c r="H390" s="80" t="str">
        <f t="shared" si="49"/>
        <v/>
      </c>
      <c r="I390" s="413"/>
      <c r="J390" s="414"/>
      <c r="K390" s="415"/>
      <c r="L390" s="415"/>
      <c r="M390" s="415"/>
      <c r="N390" s="415"/>
      <c r="O390" s="415"/>
      <c r="P390" s="415"/>
    </row>
    <row r="391" spans="1:16">
      <c r="A391" s="80" t="str">
        <f t="shared" si="50"/>
        <v/>
      </c>
      <c r="B391" s="80" t="str">
        <f t="shared" si="51"/>
        <v/>
      </c>
      <c r="C391" s="80" t="str">
        <f t="shared" si="52"/>
        <v/>
      </c>
      <c r="D391" s="80" t="str">
        <f t="shared" si="53"/>
        <v/>
      </c>
      <c r="E391" s="80" t="str">
        <f t="shared" si="54"/>
        <v/>
      </c>
      <c r="F391" s="80" t="str">
        <f t="shared" si="49"/>
        <v/>
      </c>
      <c r="G391" s="80" t="str">
        <f t="shared" si="49"/>
        <v/>
      </c>
      <c r="H391" s="80" t="str">
        <f t="shared" si="49"/>
        <v/>
      </c>
      <c r="I391" s="413"/>
      <c r="J391" s="414"/>
      <c r="K391" s="415"/>
      <c r="L391" s="415"/>
      <c r="M391" s="415"/>
      <c r="N391" s="415"/>
      <c r="O391" s="415"/>
      <c r="P391" s="415"/>
    </row>
    <row r="392" spans="1:16">
      <c r="A392" s="80" t="str">
        <f t="shared" si="50"/>
        <v/>
      </c>
      <c r="B392" s="80" t="str">
        <f t="shared" si="51"/>
        <v/>
      </c>
      <c r="C392" s="80" t="str">
        <f t="shared" si="52"/>
        <v/>
      </c>
      <c r="D392" s="80" t="str">
        <f t="shared" si="53"/>
        <v/>
      </c>
      <c r="E392" s="80" t="str">
        <f t="shared" si="54"/>
        <v/>
      </c>
      <c r="F392" s="80" t="str">
        <f t="shared" si="49"/>
        <v/>
      </c>
      <c r="G392" s="80" t="str">
        <f t="shared" si="49"/>
        <v/>
      </c>
      <c r="H392" s="80" t="str">
        <f t="shared" si="49"/>
        <v/>
      </c>
      <c r="I392" s="413"/>
      <c r="J392" s="414"/>
      <c r="K392" s="415"/>
      <c r="L392" s="415"/>
      <c r="M392" s="415"/>
      <c r="N392" s="415"/>
      <c r="O392" s="415"/>
      <c r="P392" s="415"/>
    </row>
    <row r="393" spans="1:16">
      <c r="A393" s="80" t="str">
        <f t="shared" si="50"/>
        <v/>
      </c>
      <c r="B393" s="80" t="str">
        <f t="shared" si="51"/>
        <v/>
      </c>
      <c r="C393" s="80" t="str">
        <f t="shared" si="52"/>
        <v/>
      </c>
      <c r="D393" s="80" t="str">
        <f t="shared" si="53"/>
        <v/>
      </c>
      <c r="E393" s="80" t="str">
        <f t="shared" si="54"/>
        <v/>
      </c>
      <c r="F393" s="80" t="str">
        <f t="shared" si="49"/>
        <v/>
      </c>
      <c r="G393" s="80" t="str">
        <f t="shared" si="49"/>
        <v/>
      </c>
      <c r="H393" s="80" t="str">
        <f t="shared" si="49"/>
        <v/>
      </c>
      <c r="I393" s="413"/>
      <c r="J393" s="414"/>
      <c r="K393" s="415"/>
      <c r="L393" s="415"/>
      <c r="M393" s="415"/>
      <c r="N393" s="415"/>
      <c r="O393" s="415"/>
      <c r="P393" s="415"/>
    </row>
    <row r="394" spans="1:16">
      <c r="A394" s="80" t="str">
        <f t="shared" si="50"/>
        <v/>
      </c>
      <c r="B394" s="80" t="str">
        <f t="shared" si="51"/>
        <v/>
      </c>
      <c r="C394" s="80" t="str">
        <f t="shared" si="52"/>
        <v/>
      </c>
      <c r="D394" s="80" t="str">
        <f t="shared" si="53"/>
        <v/>
      </c>
      <c r="E394" s="80" t="str">
        <f t="shared" si="54"/>
        <v/>
      </c>
      <c r="F394" s="80" t="str">
        <f t="shared" si="49"/>
        <v/>
      </c>
      <c r="G394" s="80" t="str">
        <f t="shared" si="49"/>
        <v/>
      </c>
      <c r="H394" s="80" t="str">
        <f t="shared" si="49"/>
        <v/>
      </c>
      <c r="I394" s="413"/>
      <c r="J394" s="414"/>
      <c r="K394" s="415"/>
      <c r="L394" s="415"/>
      <c r="M394" s="415"/>
      <c r="N394" s="415"/>
      <c r="O394" s="415"/>
      <c r="P394" s="415"/>
    </row>
    <row r="395" spans="1:16">
      <c r="A395" s="80" t="str">
        <f t="shared" si="50"/>
        <v/>
      </c>
      <c r="B395" s="80" t="str">
        <f t="shared" si="51"/>
        <v/>
      </c>
      <c r="C395" s="80" t="str">
        <f t="shared" si="52"/>
        <v/>
      </c>
      <c r="D395" s="80" t="str">
        <f t="shared" si="53"/>
        <v/>
      </c>
      <c r="E395" s="80" t="str">
        <f t="shared" si="54"/>
        <v/>
      </c>
      <c r="F395" s="80" t="str">
        <f t="shared" si="49"/>
        <v/>
      </c>
      <c r="G395" s="80" t="str">
        <f t="shared" si="49"/>
        <v/>
      </c>
      <c r="H395" s="80" t="str">
        <f t="shared" si="49"/>
        <v/>
      </c>
      <c r="I395" s="413"/>
      <c r="J395" s="414"/>
      <c r="K395" s="415"/>
      <c r="L395" s="415"/>
      <c r="M395" s="415"/>
      <c r="N395" s="415"/>
      <c r="O395" s="415"/>
      <c r="P395" s="415"/>
    </row>
    <row r="396" spans="1:16">
      <c r="A396" s="80" t="str">
        <f t="shared" si="50"/>
        <v/>
      </c>
      <c r="B396" s="80" t="str">
        <f t="shared" si="51"/>
        <v/>
      </c>
      <c r="C396" s="80" t="str">
        <f t="shared" si="52"/>
        <v/>
      </c>
      <c r="D396" s="80" t="str">
        <f t="shared" si="53"/>
        <v/>
      </c>
      <c r="E396" s="80" t="str">
        <f t="shared" si="54"/>
        <v/>
      </c>
      <c r="F396" s="80" t="str">
        <f t="shared" si="49"/>
        <v/>
      </c>
      <c r="G396" s="80" t="str">
        <f t="shared" si="49"/>
        <v/>
      </c>
      <c r="H396" s="80" t="str">
        <f t="shared" si="49"/>
        <v/>
      </c>
      <c r="I396" s="413"/>
      <c r="J396" s="414"/>
      <c r="K396" s="415"/>
      <c r="L396" s="415"/>
      <c r="M396" s="415"/>
      <c r="N396" s="415"/>
      <c r="O396" s="415"/>
      <c r="P396" s="415"/>
    </row>
    <row r="397" spans="1:16">
      <c r="A397" s="80" t="str">
        <f t="shared" si="50"/>
        <v/>
      </c>
      <c r="B397" s="80" t="str">
        <f t="shared" si="51"/>
        <v/>
      </c>
      <c r="C397" s="80" t="str">
        <f t="shared" si="52"/>
        <v/>
      </c>
      <c r="D397" s="80" t="str">
        <f t="shared" si="53"/>
        <v/>
      </c>
      <c r="E397" s="80" t="str">
        <f t="shared" si="54"/>
        <v/>
      </c>
      <c r="F397" s="80" t="str">
        <f t="shared" si="49"/>
        <v/>
      </c>
      <c r="G397" s="80" t="str">
        <f t="shared" si="49"/>
        <v/>
      </c>
      <c r="H397" s="80" t="str">
        <f t="shared" si="49"/>
        <v/>
      </c>
      <c r="I397" s="413"/>
      <c r="J397" s="414"/>
      <c r="K397" s="415"/>
      <c r="L397" s="415"/>
      <c r="M397" s="415"/>
      <c r="N397" s="415"/>
      <c r="O397" s="415"/>
      <c r="P397" s="415"/>
    </row>
    <row r="398" spans="1:16">
      <c r="A398" s="80" t="str">
        <f t="shared" si="50"/>
        <v/>
      </c>
      <c r="B398" s="80" t="str">
        <f t="shared" si="51"/>
        <v/>
      </c>
      <c r="C398" s="80" t="str">
        <f t="shared" si="52"/>
        <v/>
      </c>
      <c r="D398" s="80" t="str">
        <f t="shared" si="53"/>
        <v/>
      </c>
      <c r="E398" s="80" t="str">
        <f t="shared" si="54"/>
        <v/>
      </c>
      <c r="F398" s="80" t="str">
        <f t="shared" si="49"/>
        <v/>
      </c>
      <c r="G398" s="80" t="str">
        <f t="shared" si="49"/>
        <v/>
      </c>
      <c r="H398" s="80" t="str">
        <f t="shared" si="49"/>
        <v/>
      </c>
      <c r="I398" s="413"/>
      <c r="J398" s="414"/>
      <c r="K398" s="415"/>
      <c r="L398" s="415"/>
      <c r="M398" s="415"/>
      <c r="N398" s="415"/>
      <c r="O398" s="415"/>
      <c r="P398" s="415"/>
    </row>
    <row r="399" spans="1:16">
      <c r="A399" s="80" t="str">
        <f t="shared" si="50"/>
        <v/>
      </c>
      <c r="B399" s="80" t="str">
        <f t="shared" si="51"/>
        <v/>
      </c>
      <c r="C399" s="80" t="str">
        <f t="shared" si="52"/>
        <v/>
      </c>
      <c r="D399" s="80" t="str">
        <f t="shared" si="53"/>
        <v/>
      </c>
      <c r="E399" s="80" t="str">
        <f t="shared" si="54"/>
        <v/>
      </c>
      <c r="F399" s="80" t="str">
        <f t="shared" si="49"/>
        <v/>
      </c>
      <c r="G399" s="80" t="str">
        <f t="shared" si="49"/>
        <v/>
      </c>
      <c r="H399" s="80" t="str">
        <f t="shared" si="49"/>
        <v/>
      </c>
      <c r="I399" s="413"/>
      <c r="J399" s="414"/>
      <c r="K399" s="415"/>
      <c r="L399" s="415"/>
      <c r="M399" s="415"/>
      <c r="N399" s="415"/>
      <c r="O399" s="415"/>
      <c r="P399" s="415"/>
    </row>
    <row r="400" spans="1:16">
      <c r="A400" s="80" t="str">
        <f t="shared" si="50"/>
        <v/>
      </c>
      <c r="B400" s="80" t="str">
        <f t="shared" si="51"/>
        <v/>
      </c>
      <c r="C400" s="80" t="str">
        <f t="shared" si="52"/>
        <v/>
      </c>
      <c r="D400" s="80" t="str">
        <f t="shared" si="53"/>
        <v/>
      </c>
      <c r="E400" s="80" t="str">
        <f t="shared" si="54"/>
        <v/>
      </c>
      <c r="F400" s="80" t="str">
        <f t="shared" si="49"/>
        <v/>
      </c>
      <c r="G400" s="80" t="str">
        <f t="shared" si="49"/>
        <v/>
      </c>
      <c r="H400" s="80" t="str">
        <f t="shared" si="49"/>
        <v/>
      </c>
      <c r="I400" s="413"/>
      <c r="J400" s="414"/>
      <c r="K400" s="415"/>
      <c r="L400" s="415"/>
      <c r="M400" s="415"/>
      <c r="N400" s="415"/>
      <c r="O400" s="415"/>
      <c r="P400" s="415"/>
    </row>
    <row r="401" spans="1:16">
      <c r="A401" s="80" t="str">
        <f t="shared" si="50"/>
        <v/>
      </c>
      <c r="B401" s="80" t="str">
        <f t="shared" si="51"/>
        <v/>
      </c>
      <c r="C401" s="80" t="str">
        <f t="shared" si="52"/>
        <v/>
      </c>
      <c r="D401" s="80" t="str">
        <f t="shared" si="53"/>
        <v/>
      </c>
      <c r="E401" s="80" t="str">
        <f t="shared" si="54"/>
        <v/>
      </c>
      <c r="F401" s="80" t="str">
        <f t="shared" si="49"/>
        <v/>
      </c>
      <c r="G401" s="80" t="str">
        <f t="shared" si="49"/>
        <v/>
      </c>
      <c r="H401" s="80" t="str">
        <f t="shared" si="49"/>
        <v/>
      </c>
      <c r="I401" s="413"/>
      <c r="J401" s="414"/>
      <c r="K401" s="415"/>
      <c r="L401" s="415"/>
      <c r="M401" s="415"/>
      <c r="N401" s="415"/>
      <c r="O401" s="415"/>
      <c r="P401" s="415"/>
    </row>
    <row r="402" spans="1:16">
      <c r="A402" s="80" t="str">
        <f t="shared" si="50"/>
        <v/>
      </c>
      <c r="B402" s="80" t="str">
        <f t="shared" si="51"/>
        <v/>
      </c>
      <c r="C402" s="80" t="str">
        <f t="shared" si="52"/>
        <v/>
      </c>
      <c r="D402" s="80" t="str">
        <f t="shared" si="53"/>
        <v/>
      </c>
      <c r="E402" s="80" t="str">
        <f t="shared" si="54"/>
        <v/>
      </c>
      <c r="F402" s="80" t="str">
        <f t="shared" si="49"/>
        <v/>
      </c>
      <c r="G402" s="80" t="str">
        <f t="shared" si="49"/>
        <v/>
      </c>
      <c r="H402" s="80" t="str">
        <f t="shared" si="49"/>
        <v/>
      </c>
      <c r="I402" s="413"/>
      <c r="J402" s="414"/>
      <c r="K402" s="415"/>
      <c r="L402" s="415"/>
      <c r="M402" s="415"/>
      <c r="N402" s="415"/>
      <c r="O402" s="415"/>
      <c r="P402" s="415"/>
    </row>
    <row r="403" spans="1:16">
      <c r="A403" s="80" t="str">
        <f t="shared" si="50"/>
        <v/>
      </c>
      <c r="B403" s="80" t="str">
        <f t="shared" si="51"/>
        <v/>
      </c>
      <c r="C403" s="80" t="str">
        <f t="shared" si="52"/>
        <v/>
      </c>
      <c r="D403" s="80" t="str">
        <f t="shared" si="53"/>
        <v/>
      </c>
      <c r="E403" s="80" t="str">
        <f t="shared" si="54"/>
        <v/>
      </c>
      <c r="F403" s="80" t="str">
        <f t="shared" si="49"/>
        <v/>
      </c>
      <c r="G403" s="80" t="str">
        <f t="shared" si="49"/>
        <v/>
      </c>
      <c r="H403" s="80" t="str">
        <f t="shared" si="49"/>
        <v/>
      </c>
      <c r="I403" s="413"/>
      <c r="J403" s="414"/>
      <c r="K403" s="415"/>
      <c r="L403" s="415"/>
      <c r="M403" s="415"/>
      <c r="N403" s="415"/>
      <c r="O403" s="415"/>
      <c r="P403" s="415"/>
    </row>
    <row r="404" spans="1:16">
      <c r="A404" s="80" t="str">
        <f t="shared" si="50"/>
        <v/>
      </c>
      <c r="B404" s="80" t="str">
        <f t="shared" si="51"/>
        <v/>
      </c>
      <c r="C404" s="80" t="str">
        <f t="shared" si="52"/>
        <v/>
      </c>
      <c r="D404" s="80" t="str">
        <f t="shared" si="53"/>
        <v/>
      </c>
      <c r="E404" s="80" t="str">
        <f t="shared" si="54"/>
        <v/>
      </c>
      <c r="F404" s="80" t="str">
        <f t="shared" si="49"/>
        <v/>
      </c>
      <c r="G404" s="80" t="str">
        <f t="shared" si="49"/>
        <v/>
      </c>
      <c r="H404" s="80" t="str">
        <f t="shared" si="49"/>
        <v/>
      </c>
      <c r="I404" s="413"/>
      <c r="J404" s="414"/>
      <c r="K404" s="415"/>
      <c r="L404" s="415"/>
      <c r="M404" s="415"/>
      <c r="N404" s="415"/>
      <c r="O404" s="415"/>
      <c r="P404" s="415"/>
    </row>
    <row r="405" spans="1:16">
      <c r="A405" s="80" t="str">
        <f t="shared" si="50"/>
        <v/>
      </c>
      <c r="B405" s="80" t="str">
        <f t="shared" si="51"/>
        <v/>
      </c>
      <c r="C405" s="80" t="str">
        <f t="shared" si="52"/>
        <v/>
      </c>
      <c r="D405" s="80" t="str">
        <f t="shared" si="53"/>
        <v/>
      </c>
      <c r="E405" s="80" t="str">
        <f t="shared" si="54"/>
        <v/>
      </c>
      <c r="F405" s="80" t="str">
        <f t="shared" ref="F405:H424" si="55">IF(Cptes="","",LEFT(Cptes,7))</f>
        <v/>
      </c>
      <c r="G405" s="80" t="str">
        <f t="shared" si="55"/>
        <v/>
      </c>
      <c r="H405" s="80" t="str">
        <f t="shared" si="55"/>
        <v/>
      </c>
      <c r="I405" s="413"/>
      <c r="J405" s="414"/>
      <c r="K405" s="415"/>
      <c r="L405" s="415"/>
      <c r="M405" s="415"/>
      <c r="N405" s="415"/>
      <c r="O405" s="415"/>
      <c r="P405" s="415"/>
    </row>
    <row r="406" spans="1:16">
      <c r="A406" s="80" t="str">
        <f t="shared" si="50"/>
        <v/>
      </c>
      <c r="B406" s="80" t="str">
        <f t="shared" si="51"/>
        <v/>
      </c>
      <c r="C406" s="80" t="str">
        <f t="shared" si="52"/>
        <v/>
      </c>
      <c r="D406" s="80" t="str">
        <f t="shared" si="53"/>
        <v/>
      </c>
      <c r="E406" s="80" t="str">
        <f t="shared" si="54"/>
        <v/>
      </c>
      <c r="F406" s="80" t="str">
        <f t="shared" si="55"/>
        <v/>
      </c>
      <c r="G406" s="80" t="str">
        <f t="shared" si="55"/>
        <v/>
      </c>
      <c r="H406" s="80" t="str">
        <f t="shared" si="55"/>
        <v/>
      </c>
      <c r="I406" s="413"/>
      <c r="J406" s="414"/>
      <c r="K406" s="415"/>
      <c r="L406" s="415"/>
      <c r="M406" s="415"/>
      <c r="N406" s="415"/>
      <c r="O406" s="415"/>
      <c r="P406" s="415"/>
    </row>
    <row r="407" spans="1:16">
      <c r="A407" s="80" t="str">
        <f t="shared" si="50"/>
        <v/>
      </c>
      <c r="B407" s="80" t="str">
        <f t="shared" si="51"/>
        <v/>
      </c>
      <c r="C407" s="80" t="str">
        <f t="shared" si="52"/>
        <v/>
      </c>
      <c r="D407" s="80" t="str">
        <f t="shared" si="53"/>
        <v/>
      </c>
      <c r="E407" s="80" t="str">
        <f t="shared" si="54"/>
        <v/>
      </c>
      <c r="F407" s="80" t="str">
        <f t="shared" si="55"/>
        <v/>
      </c>
      <c r="G407" s="80" t="str">
        <f t="shared" si="55"/>
        <v/>
      </c>
      <c r="H407" s="80" t="str">
        <f t="shared" si="55"/>
        <v/>
      </c>
      <c r="I407" s="413"/>
      <c r="J407" s="414"/>
      <c r="K407" s="415"/>
      <c r="L407" s="415"/>
      <c r="M407" s="415"/>
      <c r="N407" s="415"/>
      <c r="O407" s="415"/>
      <c r="P407" s="415"/>
    </row>
    <row r="408" spans="1:16">
      <c r="A408" s="80" t="str">
        <f t="shared" si="50"/>
        <v/>
      </c>
      <c r="B408" s="80" t="str">
        <f t="shared" si="51"/>
        <v/>
      </c>
      <c r="C408" s="80" t="str">
        <f t="shared" si="52"/>
        <v/>
      </c>
      <c r="D408" s="80" t="str">
        <f t="shared" si="53"/>
        <v/>
      </c>
      <c r="E408" s="80" t="str">
        <f t="shared" si="54"/>
        <v/>
      </c>
      <c r="F408" s="80" t="str">
        <f t="shared" si="55"/>
        <v/>
      </c>
      <c r="G408" s="80" t="str">
        <f t="shared" si="55"/>
        <v/>
      </c>
      <c r="H408" s="80" t="str">
        <f t="shared" si="55"/>
        <v/>
      </c>
      <c r="I408" s="413"/>
      <c r="J408" s="414"/>
      <c r="K408" s="415"/>
      <c r="L408" s="415"/>
      <c r="M408" s="415"/>
      <c r="N408" s="415"/>
      <c r="O408" s="415"/>
      <c r="P408" s="415"/>
    </row>
    <row r="409" spans="1:16">
      <c r="A409" s="80" t="str">
        <f t="shared" si="50"/>
        <v/>
      </c>
      <c r="B409" s="80" t="str">
        <f t="shared" si="51"/>
        <v/>
      </c>
      <c r="C409" s="80" t="str">
        <f t="shared" si="52"/>
        <v/>
      </c>
      <c r="D409" s="80" t="str">
        <f t="shared" si="53"/>
        <v/>
      </c>
      <c r="E409" s="80" t="str">
        <f t="shared" si="54"/>
        <v/>
      </c>
      <c r="F409" s="80" t="str">
        <f t="shared" si="55"/>
        <v/>
      </c>
      <c r="G409" s="80" t="str">
        <f t="shared" si="55"/>
        <v/>
      </c>
      <c r="H409" s="80" t="str">
        <f t="shared" si="55"/>
        <v/>
      </c>
      <c r="I409" s="413"/>
      <c r="J409" s="414"/>
      <c r="K409" s="415"/>
      <c r="L409" s="415"/>
      <c r="M409" s="415"/>
      <c r="N409" s="415"/>
      <c r="O409" s="415"/>
      <c r="P409" s="415"/>
    </row>
    <row r="410" spans="1:16">
      <c r="A410" s="80" t="str">
        <f t="shared" si="50"/>
        <v/>
      </c>
      <c r="B410" s="80" t="str">
        <f t="shared" si="51"/>
        <v/>
      </c>
      <c r="C410" s="80" t="str">
        <f t="shared" si="52"/>
        <v/>
      </c>
      <c r="D410" s="80" t="str">
        <f t="shared" si="53"/>
        <v/>
      </c>
      <c r="E410" s="80" t="str">
        <f t="shared" si="54"/>
        <v/>
      </c>
      <c r="F410" s="80" t="str">
        <f t="shared" si="55"/>
        <v/>
      </c>
      <c r="G410" s="80" t="str">
        <f t="shared" si="55"/>
        <v/>
      </c>
      <c r="H410" s="80" t="str">
        <f t="shared" si="55"/>
        <v/>
      </c>
      <c r="I410" s="413"/>
      <c r="J410" s="414"/>
      <c r="K410" s="415"/>
      <c r="L410" s="415"/>
      <c r="M410" s="415"/>
      <c r="N410" s="415"/>
      <c r="O410" s="415"/>
      <c r="P410" s="415"/>
    </row>
    <row r="411" spans="1:16">
      <c r="A411" s="80" t="str">
        <f t="shared" si="50"/>
        <v/>
      </c>
      <c r="B411" s="80" t="str">
        <f t="shared" si="51"/>
        <v/>
      </c>
      <c r="C411" s="80" t="str">
        <f t="shared" si="52"/>
        <v/>
      </c>
      <c r="D411" s="80" t="str">
        <f t="shared" si="53"/>
        <v/>
      </c>
      <c r="E411" s="80" t="str">
        <f t="shared" si="54"/>
        <v/>
      </c>
      <c r="F411" s="80" t="str">
        <f t="shared" si="55"/>
        <v/>
      </c>
      <c r="G411" s="80" t="str">
        <f t="shared" si="55"/>
        <v/>
      </c>
      <c r="H411" s="80" t="str">
        <f t="shared" si="55"/>
        <v/>
      </c>
      <c r="I411" s="413"/>
      <c r="J411" s="414"/>
      <c r="K411" s="415"/>
      <c r="L411" s="415"/>
      <c r="M411" s="415"/>
      <c r="N411" s="415"/>
      <c r="O411" s="415"/>
      <c r="P411" s="415"/>
    </row>
    <row r="412" spans="1:16">
      <c r="A412" s="80" t="str">
        <f t="shared" si="50"/>
        <v/>
      </c>
      <c r="B412" s="80" t="str">
        <f t="shared" si="51"/>
        <v/>
      </c>
      <c r="C412" s="80" t="str">
        <f t="shared" si="52"/>
        <v/>
      </c>
      <c r="D412" s="80" t="str">
        <f t="shared" si="53"/>
        <v/>
      </c>
      <c r="E412" s="80" t="str">
        <f t="shared" si="54"/>
        <v/>
      </c>
      <c r="F412" s="80" t="str">
        <f t="shared" si="55"/>
        <v/>
      </c>
      <c r="G412" s="80" t="str">
        <f t="shared" si="55"/>
        <v/>
      </c>
      <c r="H412" s="80" t="str">
        <f t="shared" si="55"/>
        <v/>
      </c>
      <c r="I412" s="413"/>
      <c r="J412" s="414"/>
      <c r="K412" s="415"/>
      <c r="L412" s="415"/>
      <c r="M412" s="415"/>
      <c r="N412" s="415"/>
      <c r="O412" s="415"/>
      <c r="P412" s="415"/>
    </row>
    <row r="413" spans="1:16">
      <c r="A413" s="80" t="str">
        <f t="shared" si="50"/>
        <v/>
      </c>
      <c r="B413" s="80" t="str">
        <f t="shared" si="51"/>
        <v/>
      </c>
      <c r="C413" s="80" t="str">
        <f t="shared" si="52"/>
        <v/>
      </c>
      <c r="D413" s="80" t="str">
        <f t="shared" si="53"/>
        <v/>
      </c>
      <c r="E413" s="80" t="str">
        <f t="shared" si="54"/>
        <v/>
      </c>
      <c r="F413" s="80" t="str">
        <f t="shared" si="55"/>
        <v/>
      </c>
      <c r="G413" s="80" t="str">
        <f t="shared" si="55"/>
        <v/>
      </c>
      <c r="H413" s="80" t="str">
        <f t="shared" si="55"/>
        <v/>
      </c>
      <c r="I413" s="413"/>
      <c r="J413" s="414"/>
      <c r="K413" s="415"/>
      <c r="L413" s="415"/>
      <c r="M413" s="415"/>
      <c r="N413" s="415"/>
      <c r="O413" s="415"/>
      <c r="P413" s="415"/>
    </row>
    <row r="414" spans="1:16">
      <c r="A414" s="80" t="str">
        <f t="shared" si="50"/>
        <v/>
      </c>
      <c r="B414" s="80" t="str">
        <f t="shared" si="51"/>
        <v/>
      </c>
      <c r="C414" s="80" t="str">
        <f t="shared" si="52"/>
        <v/>
      </c>
      <c r="D414" s="80" t="str">
        <f t="shared" si="53"/>
        <v/>
      </c>
      <c r="E414" s="80" t="str">
        <f t="shared" si="54"/>
        <v/>
      </c>
      <c r="F414" s="80" t="str">
        <f t="shared" si="55"/>
        <v/>
      </c>
      <c r="G414" s="80" t="str">
        <f t="shared" si="55"/>
        <v/>
      </c>
      <c r="H414" s="80" t="str">
        <f t="shared" si="55"/>
        <v/>
      </c>
      <c r="I414" s="413"/>
      <c r="J414" s="414"/>
      <c r="K414" s="415"/>
      <c r="L414" s="415"/>
      <c r="M414" s="415"/>
      <c r="N414" s="415"/>
      <c r="O414" s="415"/>
      <c r="P414" s="415"/>
    </row>
    <row r="415" spans="1:16">
      <c r="A415" s="80" t="str">
        <f t="shared" si="50"/>
        <v/>
      </c>
      <c r="B415" s="80" t="str">
        <f t="shared" si="51"/>
        <v/>
      </c>
      <c r="C415" s="80" t="str">
        <f t="shared" si="52"/>
        <v/>
      </c>
      <c r="D415" s="80" t="str">
        <f t="shared" si="53"/>
        <v/>
      </c>
      <c r="E415" s="80" t="str">
        <f t="shared" si="54"/>
        <v/>
      </c>
      <c r="F415" s="80" t="str">
        <f t="shared" si="55"/>
        <v/>
      </c>
      <c r="G415" s="80" t="str">
        <f t="shared" si="55"/>
        <v/>
      </c>
      <c r="H415" s="80" t="str">
        <f t="shared" si="55"/>
        <v/>
      </c>
      <c r="I415" s="413"/>
      <c r="J415" s="414"/>
      <c r="K415" s="415"/>
      <c r="L415" s="415"/>
      <c r="M415" s="415"/>
      <c r="N415" s="415"/>
      <c r="O415" s="415"/>
      <c r="P415" s="415"/>
    </row>
    <row r="416" spans="1:16">
      <c r="A416" s="80" t="str">
        <f t="shared" si="50"/>
        <v/>
      </c>
      <c r="B416" s="80" t="str">
        <f t="shared" si="51"/>
        <v/>
      </c>
      <c r="C416" s="80" t="str">
        <f t="shared" si="52"/>
        <v/>
      </c>
      <c r="D416" s="80" t="str">
        <f t="shared" si="53"/>
        <v/>
      </c>
      <c r="E416" s="80" t="str">
        <f t="shared" si="54"/>
        <v/>
      </c>
      <c r="F416" s="80" t="str">
        <f t="shared" si="55"/>
        <v/>
      </c>
      <c r="G416" s="80" t="str">
        <f t="shared" si="55"/>
        <v/>
      </c>
      <c r="H416" s="80" t="str">
        <f t="shared" si="55"/>
        <v/>
      </c>
      <c r="I416" s="413"/>
      <c r="J416" s="414"/>
      <c r="K416" s="415"/>
      <c r="L416" s="415"/>
      <c r="M416" s="415"/>
      <c r="N416" s="415"/>
      <c r="O416" s="415"/>
      <c r="P416" s="415"/>
    </row>
    <row r="417" spans="1:16">
      <c r="A417" s="80" t="str">
        <f t="shared" si="50"/>
        <v/>
      </c>
      <c r="B417" s="80" t="str">
        <f t="shared" si="51"/>
        <v/>
      </c>
      <c r="C417" s="80" t="str">
        <f t="shared" si="52"/>
        <v/>
      </c>
      <c r="D417" s="80" t="str">
        <f t="shared" si="53"/>
        <v/>
      </c>
      <c r="E417" s="80" t="str">
        <f t="shared" si="54"/>
        <v/>
      </c>
      <c r="F417" s="80" t="str">
        <f t="shared" si="55"/>
        <v/>
      </c>
      <c r="G417" s="80" t="str">
        <f t="shared" si="55"/>
        <v/>
      </c>
      <c r="H417" s="80" t="str">
        <f t="shared" si="55"/>
        <v/>
      </c>
      <c r="I417" s="413"/>
      <c r="J417" s="414"/>
      <c r="K417" s="415"/>
      <c r="L417" s="415"/>
      <c r="M417" s="415"/>
      <c r="N417" s="415"/>
      <c r="O417" s="415"/>
      <c r="P417" s="415"/>
    </row>
    <row r="418" spans="1:16">
      <c r="A418" s="80" t="str">
        <f t="shared" si="50"/>
        <v/>
      </c>
      <c r="B418" s="80" t="str">
        <f t="shared" si="51"/>
        <v/>
      </c>
      <c r="C418" s="80" t="str">
        <f t="shared" si="52"/>
        <v/>
      </c>
      <c r="D418" s="80" t="str">
        <f t="shared" si="53"/>
        <v/>
      </c>
      <c r="E418" s="80" t="str">
        <f t="shared" si="54"/>
        <v/>
      </c>
      <c r="F418" s="80" t="str">
        <f t="shared" si="55"/>
        <v/>
      </c>
      <c r="G418" s="80" t="str">
        <f t="shared" si="55"/>
        <v/>
      </c>
      <c r="H418" s="80" t="str">
        <f t="shared" si="55"/>
        <v/>
      </c>
      <c r="I418" s="413"/>
      <c r="J418" s="414"/>
      <c r="K418" s="415"/>
      <c r="L418" s="415"/>
      <c r="M418" s="415"/>
      <c r="N418" s="415"/>
      <c r="O418" s="415"/>
      <c r="P418" s="415"/>
    </row>
    <row r="419" spans="1:16">
      <c r="A419" s="80" t="str">
        <f t="shared" si="50"/>
        <v/>
      </c>
      <c r="B419" s="80" t="str">
        <f t="shared" si="51"/>
        <v/>
      </c>
      <c r="C419" s="80" t="str">
        <f t="shared" si="52"/>
        <v/>
      </c>
      <c r="D419" s="80" t="str">
        <f t="shared" si="53"/>
        <v/>
      </c>
      <c r="E419" s="80" t="str">
        <f t="shared" si="54"/>
        <v/>
      </c>
      <c r="F419" s="80" t="str">
        <f t="shared" si="55"/>
        <v/>
      </c>
      <c r="G419" s="80" t="str">
        <f t="shared" si="55"/>
        <v/>
      </c>
      <c r="H419" s="80" t="str">
        <f t="shared" si="55"/>
        <v/>
      </c>
      <c r="I419" s="413"/>
      <c r="J419" s="414"/>
      <c r="K419" s="415"/>
      <c r="L419" s="415"/>
      <c r="M419" s="415"/>
      <c r="N419" s="415"/>
      <c r="O419" s="415"/>
      <c r="P419" s="415"/>
    </row>
    <row r="420" spans="1:16">
      <c r="A420" s="80" t="str">
        <f t="shared" si="50"/>
        <v/>
      </c>
      <c r="B420" s="80" t="str">
        <f t="shared" si="51"/>
        <v/>
      </c>
      <c r="C420" s="80" t="str">
        <f t="shared" si="52"/>
        <v/>
      </c>
      <c r="D420" s="80" t="str">
        <f t="shared" si="53"/>
        <v/>
      </c>
      <c r="E420" s="80" t="str">
        <f t="shared" si="54"/>
        <v/>
      </c>
      <c r="F420" s="80" t="str">
        <f t="shared" si="55"/>
        <v/>
      </c>
      <c r="G420" s="80" t="str">
        <f t="shared" si="55"/>
        <v/>
      </c>
      <c r="H420" s="80" t="str">
        <f t="shared" si="55"/>
        <v/>
      </c>
      <c r="I420" s="413"/>
      <c r="J420" s="414"/>
      <c r="K420" s="415"/>
      <c r="L420" s="415"/>
      <c r="M420" s="415"/>
      <c r="N420" s="415"/>
      <c r="O420" s="415"/>
      <c r="P420" s="415"/>
    </row>
    <row r="421" spans="1:16">
      <c r="A421" s="80" t="str">
        <f t="shared" si="50"/>
        <v/>
      </c>
      <c r="B421" s="80" t="str">
        <f t="shared" si="51"/>
        <v/>
      </c>
      <c r="C421" s="80" t="str">
        <f t="shared" si="52"/>
        <v/>
      </c>
      <c r="D421" s="80" t="str">
        <f t="shared" si="53"/>
        <v/>
      </c>
      <c r="E421" s="80" t="str">
        <f t="shared" si="54"/>
        <v/>
      </c>
      <c r="F421" s="80" t="str">
        <f t="shared" si="55"/>
        <v/>
      </c>
      <c r="G421" s="80" t="str">
        <f t="shared" si="55"/>
        <v/>
      </c>
      <c r="H421" s="80" t="str">
        <f t="shared" si="55"/>
        <v/>
      </c>
      <c r="I421" s="413"/>
      <c r="J421" s="414"/>
      <c r="K421" s="415"/>
      <c r="L421" s="415"/>
      <c r="M421" s="415"/>
      <c r="N421" s="415"/>
      <c r="O421" s="415"/>
      <c r="P421" s="415"/>
    </row>
    <row r="422" spans="1:16">
      <c r="A422" s="80" t="str">
        <f t="shared" si="50"/>
        <v/>
      </c>
      <c r="B422" s="80" t="str">
        <f t="shared" si="51"/>
        <v/>
      </c>
      <c r="C422" s="80" t="str">
        <f t="shared" si="52"/>
        <v/>
      </c>
      <c r="D422" s="80" t="str">
        <f t="shared" si="53"/>
        <v/>
      </c>
      <c r="E422" s="80" t="str">
        <f t="shared" si="54"/>
        <v/>
      </c>
      <c r="F422" s="80" t="str">
        <f t="shared" si="55"/>
        <v/>
      </c>
      <c r="G422" s="80" t="str">
        <f t="shared" si="55"/>
        <v/>
      </c>
      <c r="H422" s="80" t="str">
        <f t="shared" si="55"/>
        <v/>
      </c>
      <c r="I422" s="413"/>
      <c r="J422" s="414"/>
      <c r="K422" s="415"/>
      <c r="L422" s="415"/>
      <c r="M422" s="415"/>
      <c r="N422" s="415"/>
      <c r="O422" s="415"/>
      <c r="P422" s="415"/>
    </row>
    <row r="423" spans="1:16">
      <c r="A423" s="80" t="str">
        <f t="shared" si="50"/>
        <v/>
      </c>
      <c r="B423" s="80" t="str">
        <f t="shared" si="51"/>
        <v/>
      </c>
      <c r="C423" s="80" t="str">
        <f t="shared" si="52"/>
        <v/>
      </c>
      <c r="D423" s="80" t="str">
        <f t="shared" si="53"/>
        <v/>
      </c>
      <c r="E423" s="80" t="str">
        <f t="shared" si="54"/>
        <v/>
      </c>
      <c r="F423" s="80" t="str">
        <f t="shared" si="55"/>
        <v/>
      </c>
      <c r="G423" s="80" t="str">
        <f t="shared" si="55"/>
        <v/>
      </c>
      <c r="H423" s="80" t="str">
        <f t="shared" si="55"/>
        <v/>
      </c>
      <c r="I423" s="413"/>
      <c r="J423" s="414"/>
      <c r="K423" s="415"/>
      <c r="L423" s="415"/>
      <c r="M423" s="415"/>
      <c r="N423" s="415"/>
      <c r="O423" s="415"/>
      <c r="P423" s="415"/>
    </row>
    <row r="424" spans="1:16">
      <c r="A424" s="80" t="str">
        <f t="shared" si="50"/>
        <v/>
      </c>
      <c r="B424" s="80" t="str">
        <f t="shared" si="51"/>
        <v/>
      </c>
      <c r="C424" s="80" t="str">
        <f t="shared" si="52"/>
        <v/>
      </c>
      <c r="D424" s="80" t="str">
        <f t="shared" si="53"/>
        <v/>
      </c>
      <c r="E424" s="80" t="str">
        <f t="shared" si="54"/>
        <v/>
      </c>
      <c r="F424" s="80" t="str">
        <f t="shared" si="55"/>
        <v/>
      </c>
      <c r="G424" s="80" t="str">
        <f t="shared" si="55"/>
        <v/>
      </c>
      <c r="H424" s="80" t="str">
        <f t="shared" si="55"/>
        <v/>
      </c>
      <c r="I424" s="413"/>
      <c r="J424" s="414"/>
      <c r="K424" s="415"/>
      <c r="L424" s="415"/>
      <c r="M424" s="415"/>
      <c r="N424" s="415"/>
      <c r="O424" s="415"/>
      <c r="P424" s="415"/>
    </row>
    <row r="425" spans="1:16">
      <c r="A425" s="80" t="str">
        <f t="shared" si="50"/>
        <v/>
      </c>
      <c r="B425" s="80" t="str">
        <f t="shared" si="51"/>
        <v/>
      </c>
      <c r="C425" s="80" t="str">
        <f t="shared" si="52"/>
        <v/>
      </c>
      <c r="D425" s="80" t="str">
        <f t="shared" si="53"/>
        <v/>
      </c>
      <c r="E425" s="80" t="str">
        <f t="shared" si="54"/>
        <v/>
      </c>
      <c r="F425" s="80" t="str">
        <f t="shared" ref="F425:H444" si="56">IF(Cptes="","",LEFT(Cptes,7))</f>
        <v/>
      </c>
      <c r="G425" s="80" t="str">
        <f t="shared" si="56"/>
        <v/>
      </c>
      <c r="H425" s="80" t="str">
        <f t="shared" si="56"/>
        <v/>
      </c>
      <c r="I425" s="413"/>
      <c r="J425" s="414"/>
      <c r="K425" s="415"/>
      <c r="L425" s="415"/>
      <c r="M425" s="415"/>
      <c r="N425" s="415"/>
      <c r="O425" s="415"/>
      <c r="P425" s="415"/>
    </row>
    <row r="426" spans="1:16">
      <c r="A426" s="80" t="str">
        <f t="shared" si="50"/>
        <v/>
      </c>
      <c r="B426" s="80" t="str">
        <f t="shared" si="51"/>
        <v/>
      </c>
      <c r="C426" s="80" t="str">
        <f t="shared" si="52"/>
        <v/>
      </c>
      <c r="D426" s="80" t="str">
        <f t="shared" si="53"/>
        <v/>
      </c>
      <c r="E426" s="80" t="str">
        <f t="shared" si="54"/>
        <v/>
      </c>
      <c r="F426" s="80" t="str">
        <f t="shared" si="56"/>
        <v/>
      </c>
      <c r="G426" s="80" t="str">
        <f t="shared" si="56"/>
        <v/>
      </c>
      <c r="H426" s="80" t="str">
        <f t="shared" si="56"/>
        <v/>
      </c>
      <c r="I426" s="413"/>
      <c r="J426" s="414"/>
      <c r="K426" s="415"/>
      <c r="L426" s="415"/>
      <c r="M426" s="415"/>
      <c r="N426" s="415"/>
      <c r="O426" s="415"/>
      <c r="P426" s="415"/>
    </row>
    <row r="427" spans="1:16">
      <c r="A427" s="80" t="str">
        <f t="shared" si="50"/>
        <v/>
      </c>
      <c r="B427" s="80" t="str">
        <f t="shared" si="51"/>
        <v/>
      </c>
      <c r="C427" s="80" t="str">
        <f t="shared" si="52"/>
        <v/>
      </c>
      <c r="D427" s="80" t="str">
        <f t="shared" si="53"/>
        <v/>
      </c>
      <c r="E427" s="80" t="str">
        <f t="shared" si="54"/>
        <v/>
      </c>
      <c r="F427" s="80" t="str">
        <f t="shared" si="56"/>
        <v/>
      </c>
      <c r="G427" s="80" t="str">
        <f t="shared" si="56"/>
        <v/>
      </c>
      <c r="H427" s="80" t="str">
        <f t="shared" si="56"/>
        <v/>
      </c>
      <c r="I427" s="413"/>
      <c r="J427" s="414"/>
      <c r="K427" s="415"/>
      <c r="L427" s="415"/>
      <c r="M427" s="415"/>
      <c r="N427" s="415"/>
      <c r="O427" s="415"/>
      <c r="P427" s="415"/>
    </row>
    <row r="428" spans="1:16">
      <c r="A428" s="80" t="str">
        <f t="shared" si="50"/>
        <v/>
      </c>
      <c r="B428" s="80" t="str">
        <f t="shared" si="51"/>
        <v/>
      </c>
      <c r="C428" s="80" t="str">
        <f t="shared" si="52"/>
        <v/>
      </c>
      <c r="D428" s="80" t="str">
        <f t="shared" si="53"/>
        <v/>
      </c>
      <c r="E428" s="80" t="str">
        <f t="shared" si="54"/>
        <v/>
      </c>
      <c r="F428" s="80" t="str">
        <f t="shared" si="56"/>
        <v/>
      </c>
      <c r="G428" s="80" t="str">
        <f t="shared" si="56"/>
        <v/>
      </c>
      <c r="H428" s="80" t="str">
        <f t="shared" si="56"/>
        <v/>
      </c>
      <c r="I428" s="413"/>
      <c r="J428" s="414"/>
      <c r="K428" s="415"/>
      <c r="L428" s="415"/>
      <c r="M428" s="415"/>
      <c r="N428" s="415"/>
      <c r="O428" s="415"/>
      <c r="P428" s="415"/>
    </row>
    <row r="429" spans="1:16">
      <c r="A429" s="80" t="str">
        <f t="shared" si="50"/>
        <v/>
      </c>
      <c r="B429" s="80" t="str">
        <f t="shared" si="51"/>
        <v/>
      </c>
      <c r="C429" s="80" t="str">
        <f t="shared" si="52"/>
        <v/>
      </c>
      <c r="D429" s="80" t="str">
        <f t="shared" si="53"/>
        <v/>
      </c>
      <c r="E429" s="80" t="str">
        <f t="shared" si="54"/>
        <v/>
      </c>
      <c r="F429" s="80" t="str">
        <f t="shared" si="56"/>
        <v/>
      </c>
      <c r="G429" s="80" t="str">
        <f t="shared" si="56"/>
        <v/>
      </c>
      <c r="H429" s="80" t="str">
        <f t="shared" si="56"/>
        <v/>
      </c>
      <c r="I429" s="413"/>
      <c r="J429" s="414"/>
      <c r="K429" s="415"/>
      <c r="L429" s="415"/>
      <c r="M429" s="415"/>
      <c r="N429" s="415"/>
      <c r="O429" s="415"/>
      <c r="P429" s="415"/>
    </row>
    <row r="430" spans="1:16">
      <c r="A430" s="80" t="str">
        <f t="shared" si="50"/>
        <v/>
      </c>
      <c r="B430" s="80" t="str">
        <f t="shared" si="51"/>
        <v/>
      </c>
      <c r="C430" s="80" t="str">
        <f t="shared" si="52"/>
        <v/>
      </c>
      <c r="D430" s="80" t="str">
        <f t="shared" si="53"/>
        <v/>
      </c>
      <c r="E430" s="80" t="str">
        <f t="shared" si="54"/>
        <v/>
      </c>
      <c r="F430" s="80" t="str">
        <f t="shared" si="56"/>
        <v/>
      </c>
      <c r="G430" s="80" t="str">
        <f t="shared" si="56"/>
        <v/>
      </c>
      <c r="H430" s="80" t="str">
        <f t="shared" si="56"/>
        <v/>
      </c>
      <c r="I430" s="413"/>
      <c r="J430" s="414"/>
      <c r="K430" s="415"/>
      <c r="L430" s="415"/>
      <c r="M430" s="415"/>
      <c r="N430" s="415"/>
      <c r="O430" s="415"/>
      <c r="P430" s="415"/>
    </row>
    <row r="431" spans="1:16">
      <c r="A431" s="80" t="str">
        <f t="shared" si="50"/>
        <v/>
      </c>
      <c r="B431" s="80" t="str">
        <f t="shared" si="51"/>
        <v/>
      </c>
      <c r="C431" s="80" t="str">
        <f t="shared" si="52"/>
        <v/>
      </c>
      <c r="D431" s="80" t="str">
        <f t="shared" si="53"/>
        <v/>
      </c>
      <c r="E431" s="80" t="str">
        <f t="shared" si="54"/>
        <v/>
      </c>
      <c r="F431" s="80" t="str">
        <f t="shared" si="56"/>
        <v/>
      </c>
      <c r="G431" s="80" t="str">
        <f t="shared" si="56"/>
        <v/>
      </c>
      <c r="H431" s="80" t="str">
        <f t="shared" si="56"/>
        <v/>
      </c>
      <c r="I431" s="413"/>
      <c r="J431" s="414"/>
      <c r="K431" s="415"/>
      <c r="L431" s="415"/>
      <c r="M431" s="415"/>
      <c r="N431" s="415"/>
      <c r="O431" s="415"/>
      <c r="P431" s="415"/>
    </row>
    <row r="432" spans="1:16">
      <c r="A432" s="80" t="str">
        <f t="shared" si="50"/>
        <v/>
      </c>
      <c r="B432" s="80" t="str">
        <f t="shared" si="51"/>
        <v/>
      </c>
      <c r="C432" s="80" t="str">
        <f t="shared" si="52"/>
        <v/>
      </c>
      <c r="D432" s="80" t="str">
        <f t="shared" si="53"/>
        <v/>
      </c>
      <c r="E432" s="80" t="str">
        <f t="shared" si="54"/>
        <v/>
      </c>
      <c r="F432" s="80" t="str">
        <f t="shared" si="56"/>
        <v/>
      </c>
      <c r="G432" s="80" t="str">
        <f t="shared" si="56"/>
        <v/>
      </c>
      <c r="H432" s="80" t="str">
        <f t="shared" si="56"/>
        <v/>
      </c>
      <c r="I432" s="413"/>
      <c r="J432" s="414"/>
      <c r="K432" s="415"/>
      <c r="L432" s="415"/>
      <c r="M432" s="415"/>
      <c r="N432" s="415"/>
      <c r="O432" s="415"/>
      <c r="P432" s="415"/>
    </row>
    <row r="433" spans="1:16">
      <c r="A433" s="80" t="str">
        <f t="shared" si="50"/>
        <v/>
      </c>
      <c r="B433" s="80" t="str">
        <f t="shared" si="51"/>
        <v/>
      </c>
      <c r="C433" s="80" t="str">
        <f t="shared" si="52"/>
        <v/>
      </c>
      <c r="D433" s="80" t="str">
        <f t="shared" si="53"/>
        <v/>
      </c>
      <c r="E433" s="80" t="str">
        <f t="shared" si="54"/>
        <v/>
      </c>
      <c r="F433" s="80" t="str">
        <f t="shared" si="56"/>
        <v/>
      </c>
      <c r="G433" s="80" t="str">
        <f t="shared" si="56"/>
        <v/>
      </c>
      <c r="H433" s="80" t="str">
        <f t="shared" si="56"/>
        <v/>
      </c>
      <c r="I433" s="413"/>
      <c r="J433" s="414"/>
      <c r="K433" s="415"/>
      <c r="L433" s="415"/>
      <c r="M433" s="415"/>
      <c r="N433" s="415"/>
      <c r="O433" s="415"/>
      <c r="P433" s="415"/>
    </row>
    <row r="434" spans="1:16">
      <c r="A434" s="80" t="str">
        <f t="shared" si="50"/>
        <v/>
      </c>
      <c r="B434" s="80" t="str">
        <f t="shared" si="51"/>
        <v/>
      </c>
      <c r="C434" s="80" t="str">
        <f t="shared" si="52"/>
        <v/>
      </c>
      <c r="D434" s="80" t="str">
        <f t="shared" si="53"/>
        <v/>
      </c>
      <c r="E434" s="80" t="str">
        <f t="shared" si="54"/>
        <v/>
      </c>
      <c r="F434" s="80" t="str">
        <f t="shared" si="56"/>
        <v/>
      </c>
      <c r="G434" s="80" t="str">
        <f t="shared" si="56"/>
        <v/>
      </c>
      <c r="H434" s="80" t="str">
        <f t="shared" si="56"/>
        <v/>
      </c>
      <c r="I434" s="413"/>
      <c r="J434" s="414"/>
      <c r="K434" s="415"/>
      <c r="L434" s="415"/>
      <c r="M434" s="415"/>
      <c r="N434" s="415"/>
      <c r="O434" s="415"/>
      <c r="P434" s="415"/>
    </row>
    <row r="435" spans="1:16">
      <c r="A435" s="80" t="str">
        <f t="shared" si="50"/>
        <v/>
      </c>
      <c r="B435" s="80" t="str">
        <f t="shared" si="51"/>
        <v/>
      </c>
      <c r="C435" s="80" t="str">
        <f t="shared" si="52"/>
        <v/>
      </c>
      <c r="D435" s="80" t="str">
        <f t="shared" si="53"/>
        <v/>
      </c>
      <c r="E435" s="80" t="str">
        <f t="shared" si="54"/>
        <v/>
      </c>
      <c r="F435" s="80" t="str">
        <f t="shared" si="56"/>
        <v/>
      </c>
      <c r="G435" s="80" t="str">
        <f t="shared" si="56"/>
        <v/>
      </c>
      <c r="H435" s="80" t="str">
        <f t="shared" si="56"/>
        <v/>
      </c>
      <c r="I435" s="413"/>
      <c r="J435" s="414"/>
      <c r="K435" s="415"/>
      <c r="L435" s="415"/>
      <c r="M435" s="415"/>
      <c r="N435" s="415"/>
      <c r="O435" s="415"/>
      <c r="P435" s="415"/>
    </row>
    <row r="436" spans="1:16">
      <c r="A436" s="80" t="str">
        <f t="shared" si="50"/>
        <v/>
      </c>
      <c r="B436" s="80" t="str">
        <f t="shared" si="51"/>
        <v/>
      </c>
      <c r="C436" s="80" t="str">
        <f t="shared" si="52"/>
        <v/>
      </c>
      <c r="D436" s="80" t="str">
        <f t="shared" si="53"/>
        <v/>
      </c>
      <c r="E436" s="80" t="str">
        <f t="shared" si="54"/>
        <v/>
      </c>
      <c r="F436" s="80" t="str">
        <f t="shared" si="56"/>
        <v/>
      </c>
      <c r="G436" s="80" t="str">
        <f t="shared" si="56"/>
        <v/>
      </c>
      <c r="H436" s="80" t="str">
        <f t="shared" si="56"/>
        <v/>
      </c>
      <c r="I436" s="413"/>
      <c r="J436" s="414"/>
      <c r="K436" s="415"/>
      <c r="L436" s="415"/>
      <c r="M436" s="415"/>
      <c r="N436" s="415"/>
      <c r="O436" s="415"/>
      <c r="P436" s="415"/>
    </row>
    <row r="437" spans="1:16">
      <c r="A437" s="80" t="str">
        <f t="shared" si="50"/>
        <v/>
      </c>
      <c r="B437" s="80" t="str">
        <f t="shared" si="51"/>
        <v/>
      </c>
      <c r="C437" s="80" t="str">
        <f t="shared" si="52"/>
        <v/>
      </c>
      <c r="D437" s="80" t="str">
        <f t="shared" si="53"/>
        <v/>
      </c>
      <c r="E437" s="80" t="str">
        <f t="shared" si="54"/>
        <v/>
      </c>
      <c r="F437" s="80" t="str">
        <f t="shared" si="56"/>
        <v/>
      </c>
      <c r="G437" s="80" t="str">
        <f t="shared" si="56"/>
        <v/>
      </c>
      <c r="H437" s="80" t="str">
        <f t="shared" si="56"/>
        <v/>
      </c>
      <c r="I437" s="413"/>
      <c r="J437" s="414"/>
      <c r="K437" s="415"/>
      <c r="L437" s="415"/>
      <c r="M437" s="415"/>
      <c r="N437" s="415"/>
      <c r="O437" s="415"/>
      <c r="P437" s="415"/>
    </row>
    <row r="438" spans="1:16">
      <c r="A438" s="80" t="str">
        <f t="shared" si="50"/>
        <v/>
      </c>
      <c r="B438" s="80" t="str">
        <f t="shared" si="51"/>
        <v/>
      </c>
      <c r="C438" s="80" t="str">
        <f t="shared" si="52"/>
        <v/>
      </c>
      <c r="D438" s="80" t="str">
        <f t="shared" si="53"/>
        <v/>
      </c>
      <c r="E438" s="80" t="str">
        <f t="shared" si="54"/>
        <v/>
      </c>
      <c r="F438" s="80" t="str">
        <f t="shared" si="56"/>
        <v/>
      </c>
      <c r="G438" s="80" t="str">
        <f t="shared" si="56"/>
        <v/>
      </c>
      <c r="H438" s="80" t="str">
        <f t="shared" si="56"/>
        <v/>
      </c>
      <c r="I438" s="413"/>
      <c r="J438" s="414"/>
      <c r="K438" s="415"/>
      <c r="L438" s="415"/>
      <c r="M438" s="415"/>
      <c r="N438" s="415"/>
      <c r="O438" s="415"/>
      <c r="P438" s="415"/>
    </row>
    <row r="439" spans="1:16">
      <c r="A439" s="80" t="str">
        <f t="shared" si="50"/>
        <v/>
      </c>
      <c r="B439" s="80" t="str">
        <f t="shared" si="51"/>
        <v/>
      </c>
      <c r="C439" s="80" t="str">
        <f t="shared" si="52"/>
        <v/>
      </c>
      <c r="D439" s="80" t="str">
        <f t="shared" si="53"/>
        <v/>
      </c>
      <c r="E439" s="80" t="str">
        <f t="shared" si="54"/>
        <v/>
      </c>
      <c r="F439" s="80" t="str">
        <f t="shared" si="56"/>
        <v/>
      </c>
      <c r="G439" s="80" t="str">
        <f t="shared" si="56"/>
        <v/>
      </c>
      <c r="H439" s="80" t="str">
        <f t="shared" si="56"/>
        <v/>
      </c>
      <c r="I439" s="413"/>
      <c r="J439" s="414"/>
      <c r="K439" s="415"/>
      <c r="L439" s="415"/>
      <c r="M439" s="415"/>
      <c r="N439" s="415"/>
      <c r="O439" s="415"/>
      <c r="P439" s="415"/>
    </row>
    <row r="440" spans="1:16">
      <c r="A440" s="80" t="str">
        <f t="shared" si="50"/>
        <v/>
      </c>
      <c r="B440" s="80" t="str">
        <f t="shared" si="51"/>
        <v/>
      </c>
      <c r="C440" s="80" t="str">
        <f t="shared" si="52"/>
        <v/>
      </c>
      <c r="D440" s="80" t="str">
        <f t="shared" si="53"/>
        <v/>
      </c>
      <c r="E440" s="80" t="str">
        <f t="shared" si="54"/>
        <v/>
      </c>
      <c r="F440" s="80" t="str">
        <f t="shared" si="56"/>
        <v/>
      </c>
      <c r="G440" s="80" t="str">
        <f t="shared" si="56"/>
        <v/>
      </c>
      <c r="H440" s="80" t="str">
        <f t="shared" si="56"/>
        <v/>
      </c>
      <c r="I440" s="413"/>
      <c r="J440" s="414"/>
      <c r="K440" s="415"/>
      <c r="L440" s="415"/>
      <c r="M440" s="415"/>
      <c r="N440" s="415"/>
      <c r="O440" s="415"/>
      <c r="P440" s="415"/>
    </row>
    <row r="441" spans="1:16">
      <c r="A441" s="80" t="str">
        <f t="shared" si="50"/>
        <v/>
      </c>
      <c r="B441" s="80" t="str">
        <f t="shared" si="51"/>
        <v/>
      </c>
      <c r="C441" s="80" t="str">
        <f t="shared" si="52"/>
        <v/>
      </c>
      <c r="D441" s="80" t="str">
        <f t="shared" si="53"/>
        <v/>
      </c>
      <c r="E441" s="80" t="str">
        <f t="shared" si="54"/>
        <v/>
      </c>
      <c r="F441" s="80" t="str">
        <f t="shared" si="56"/>
        <v/>
      </c>
      <c r="G441" s="80" t="str">
        <f t="shared" si="56"/>
        <v/>
      </c>
      <c r="H441" s="80" t="str">
        <f t="shared" si="56"/>
        <v/>
      </c>
      <c r="I441" s="413"/>
      <c r="J441" s="414"/>
      <c r="K441" s="415"/>
      <c r="L441" s="415"/>
      <c r="M441" s="415"/>
      <c r="N441" s="415"/>
      <c r="O441" s="415"/>
      <c r="P441" s="415"/>
    </row>
    <row r="442" spans="1:16">
      <c r="A442" s="80" t="str">
        <f t="shared" si="50"/>
        <v/>
      </c>
      <c r="B442" s="80" t="str">
        <f t="shared" si="51"/>
        <v/>
      </c>
      <c r="C442" s="80" t="str">
        <f t="shared" si="52"/>
        <v/>
      </c>
      <c r="D442" s="80" t="str">
        <f t="shared" si="53"/>
        <v/>
      </c>
      <c r="E442" s="80" t="str">
        <f t="shared" si="54"/>
        <v/>
      </c>
      <c r="F442" s="80" t="str">
        <f t="shared" si="56"/>
        <v/>
      </c>
      <c r="G442" s="80" t="str">
        <f t="shared" si="56"/>
        <v/>
      </c>
      <c r="H442" s="80" t="str">
        <f t="shared" si="56"/>
        <v/>
      </c>
      <c r="I442" s="413"/>
      <c r="J442" s="414"/>
      <c r="K442" s="415"/>
      <c r="L442" s="415"/>
      <c r="M442" s="415"/>
      <c r="N442" s="415"/>
      <c r="O442" s="415"/>
      <c r="P442" s="415"/>
    </row>
    <row r="443" spans="1:16">
      <c r="A443" s="80" t="str">
        <f t="shared" si="50"/>
        <v/>
      </c>
      <c r="B443" s="80" t="str">
        <f t="shared" si="51"/>
        <v/>
      </c>
      <c r="C443" s="80" t="str">
        <f t="shared" si="52"/>
        <v/>
      </c>
      <c r="D443" s="80" t="str">
        <f t="shared" si="53"/>
        <v/>
      </c>
      <c r="E443" s="80" t="str">
        <f t="shared" si="54"/>
        <v/>
      </c>
      <c r="F443" s="80" t="str">
        <f t="shared" si="56"/>
        <v/>
      </c>
      <c r="G443" s="80" t="str">
        <f t="shared" si="56"/>
        <v/>
      </c>
      <c r="H443" s="80" t="str">
        <f t="shared" si="56"/>
        <v/>
      </c>
      <c r="I443" s="413"/>
      <c r="J443" s="414"/>
      <c r="K443" s="415"/>
      <c r="L443" s="415"/>
      <c r="M443" s="415"/>
      <c r="N443" s="415"/>
      <c r="O443" s="415"/>
      <c r="P443" s="415"/>
    </row>
    <row r="444" spans="1:16">
      <c r="A444" s="80" t="str">
        <f t="shared" si="50"/>
        <v/>
      </c>
      <c r="B444" s="80" t="str">
        <f t="shared" si="51"/>
        <v/>
      </c>
      <c r="C444" s="80" t="str">
        <f t="shared" si="52"/>
        <v/>
      </c>
      <c r="D444" s="80" t="str">
        <f t="shared" si="53"/>
        <v/>
      </c>
      <c r="E444" s="80" t="str">
        <f t="shared" si="54"/>
        <v/>
      </c>
      <c r="F444" s="80" t="str">
        <f t="shared" si="56"/>
        <v/>
      </c>
      <c r="G444" s="80" t="str">
        <f t="shared" si="56"/>
        <v/>
      </c>
      <c r="H444" s="80" t="str">
        <f t="shared" si="56"/>
        <v/>
      </c>
      <c r="I444" s="413"/>
      <c r="J444" s="414"/>
      <c r="K444" s="415"/>
      <c r="L444" s="415"/>
      <c r="M444" s="415"/>
      <c r="N444" s="415"/>
      <c r="O444" s="415"/>
      <c r="P444" s="415"/>
    </row>
    <row r="445" spans="1:16">
      <c r="A445" s="80" t="str">
        <f t="shared" si="50"/>
        <v/>
      </c>
      <c r="B445" s="80" t="str">
        <f t="shared" si="51"/>
        <v/>
      </c>
      <c r="C445" s="80" t="str">
        <f t="shared" si="52"/>
        <v/>
      </c>
      <c r="D445" s="80" t="str">
        <f t="shared" si="53"/>
        <v/>
      </c>
      <c r="E445" s="80" t="str">
        <f t="shared" si="54"/>
        <v/>
      </c>
      <c r="F445" s="80" t="str">
        <f t="shared" ref="F445:H464" si="57">IF(Cptes="","",LEFT(Cptes,7))</f>
        <v/>
      </c>
      <c r="G445" s="80" t="str">
        <f t="shared" si="57"/>
        <v/>
      </c>
      <c r="H445" s="80" t="str">
        <f t="shared" si="57"/>
        <v/>
      </c>
      <c r="I445" s="413"/>
      <c r="J445" s="414"/>
      <c r="K445" s="415"/>
      <c r="L445" s="415"/>
      <c r="M445" s="415"/>
      <c r="N445" s="415"/>
      <c r="O445" s="415"/>
      <c r="P445" s="415"/>
    </row>
    <row r="446" spans="1:16">
      <c r="A446" s="80" t="str">
        <f t="shared" si="50"/>
        <v/>
      </c>
      <c r="B446" s="80" t="str">
        <f t="shared" si="51"/>
        <v/>
      </c>
      <c r="C446" s="80" t="str">
        <f t="shared" si="52"/>
        <v/>
      </c>
      <c r="D446" s="80" t="str">
        <f t="shared" si="53"/>
        <v/>
      </c>
      <c r="E446" s="80" t="str">
        <f t="shared" si="54"/>
        <v/>
      </c>
      <c r="F446" s="80" t="str">
        <f t="shared" si="57"/>
        <v/>
      </c>
      <c r="G446" s="80" t="str">
        <f t="shared" si="57"/>
        <v/>
      </c>
      <c r="H446" s="80" t="str">
        <f t="shared" si="57"/>
        <v/>
      </c>
      <c r="I446" s="413"/>
      <c r="J446" s="414"/>
      <c r="K446" s="415"/>
      <c r="L446" s="415"/>
      <c r="M446" s="415"/>
      <c r="N446" s="415"/>
      <c r="O446" s="415"/>
      <c r="P446" s="415"/>
    </row>
    <row r="447" spans="1:16">
      <c r="A447" s="80" t="str">
        <f t="shared" si="50"/>
        <v/>
      </c>
      <c r="B447" s="80" t="str">
        <f t="shared" si="51"/>
        <v/>
      </c>
      <c r="C447" s="80" t="str">
        <f t="shared" si="52"/>
        <v/>
      </c>
      <c r="D447" s="80" t="str">
        <f t="shared" si="53"/>
        <v/>
      </c>
      <c r="E447" s="80" t="str">
        <f t="shared" si="54"/>
        <v/>
      </c>
      <c r="F447" s="80" t="str">
        <f t="shared" si="57"/>
        <v/>
      </c>
      <c r="G447" s="80" t="str">
        <f t="shared" si="57"/>
        <v/>
      </c>
      <c r="H447" s="80" t="str">
        <f t="shared" si="57"/>
        <v/>
      </c>
      <c r="I447" s="413"/>
      <c r="J447" s="414"/>
      <c r="K447" s="415"/>
      <c r="L447" s="415"/>
      <c r="M447" s="415"/>
      <c r="N447" s="415"/>
      <c r="O447" s="415"/>
      <c r="P447" s="415"/>
    </row>
    <row r="448" spans="1:16">
      <c r="A448" s="80" t="str">
        <f t="shared" si="50"/>
        <v/>
      </c>
      <c r="B448" s="80" t="str">
        <f t="shared" si="51"/>
        <v/>
      </c>
      <c r="C448" s="80" t="str">
        <f t="shared" si="52"/>
        <v/>
      </c>
      <c r="D448" s="80" t="str">
        <f t="shared" si="53"/>
        <v/>
      </c>
      <c r="E448" s="80" t="str">
        <f t="shared" si="54"/>
        <v/>
      </c>
      <c r="F448" s="80" t="str">
        <f t="shared" si="57"/>
        <v/>
      </c>
      <c r="G448" s="80" t="str">
        <f t="shared" si="57"/>
        <v/>
      </c>
      <c r="H448" s="80" t="str">
        <f t="shared" si="57"/>
        <v/>
      </c>
      <c r="I448" s="413"/>
      <c r="J448" s="414"/>
      <c r="K448" s="415"/>
      <c r="L448" s="415"/>
      <c r="M448" s="415"/>
      <c r="N448" s="415"/>
      <c r="O448" s="415"/>
      <c r="P448" s="415"/>
    </row>
    <row r="449" spans="1:16">
      <c r="A449" s="80" t="str">
        <f t="shared" si="50"/>
        <v/>
      </c>
      <c r="B449" s="80" t="str">
        <f t="shared" si="51"/>
        <v/>
      </c>
      <c r="C449" s="80" t="str">
        <f t="shared" si="52"/>
        <v/>
      </c>
      <c r="D449" s="80" t="str">
        <f t="shared" si="53"/>
        <v/>
      </c>
      <c r="E449" s="80" t="str">
        <f t="shared" si="54"/>
        <v/>
      </c>
      <c r="F449" s="80" t="str">
        <f t="shared" si="57"/>
        <v/>
      </c>
      <c r="G449" s="80" t="str">
        <f t="shared" si="57"/>
        <v/>
      </c>
      <c r="H449" s="80" t="str">
        <f t="shared" si="57"/>
        <v/>
      </c>
      <c r="I449" s="413"/>
      <c r="J449" s="414"/>
      <c r="K449" s="415"/>
      <c r="L449" s="415"/>
      <c r="M449" s="415"/>
      <c r="N449" s="415"/>
      <c r="O449" s="415"/>
      <c r="P449" s="415"/>
    </row>
    <row r="450" spans="1:16">
      <c r="A450" s="80" t="str">
        <f t="shared" si="50"/>
        <v/>
      </c>
      <c r="B450" s="80" t="str">
        <f t="shared" si="51"/>
        <v/>
      </c>
      <c r="C450" s="80" t="str">
        <f t="shared" si="52"/>
        <v/>
      </c>
      <c r="D450" s="80" t="str">
        <f t="shared" si="53"/>
        <v/>
      </c>
      <c r="E450" s="80" t="str">
        <f t="shared" si="54"/>
        <v/>
      </c>
      <c r="F450" s="80" t="str">
        <f t="shared" si="57"/>
        <v/>
      </c>
      <c r="G450" s="80" t="str">
        <f t="shared" si="57"/>
        <v/>
      </c>
      <c r="H450" s="80" t="str">
        <f t="shared" si="57"/>
        <v/>
      </c>
      <c r="I450" s="413"/>
      <c r="J450" s="414"/>
      <c r="K450" s="415"/>
      <c r="L450" s="415"/>
      <c r="M450" s="415"/>
      <c r="N450" s="415"/>
      <c r="O450" s="415"/>
      <c r="P450" s="415"/>
    </row>
    <row r="451" spans="1:16">
      <c r="A451" s="80" t="str">
        <f t="shared" si="50"/>
        <v/>
      </c>
      <c r="B451" s="80" t="str">
        <f t="shared" si="51"/>
        <v/>
      </c>
      <c r="C451" s="80" t="str">
        <f t="shared" si="52"/>
        <v/>
      </c>
      <c r="D451" s="80" t="str">
        <f t="shared" si="53"/>
        <v/>
      </c>
      <c r="E451" s="80" t="str">
        <f t="shared" si="54"/>
        <v/>
      </c>
      <c r="F451" s="80" t="str">
        <f t="shared" si="57"/>
        <v/>
      </c>
      <c r="G451" s="80" t="str">
        <f t="shared" si="57"/>
        <v/>
      </c>
      <c r="H451" s="80" t="str">
        <f t="shared" si="57"/>
        <v/>
      </c>
      <c r="I451" s="413"/>
      <c r="J451" s="414"/>
      <c r="K451" s="415"/>
      <c r="L451" s="415"/>
      <c r="M451" s="415"/>
      <c r="N451" s="415"/>
      <c r="O451" s="415"/>
      <c r="P451" s="415"/>
    </row>
    <row r="452" spans="1:16">
      <c r="A452" s="80" t="str">
        <f t="shared" si="50"/>
        <v/>
      </c>
      <c r="B452" s="80" t="str">
        <f t="shared" si="51"/>
        <v/>
      </c>
      <c r="C452" s="80" t="str">
        <f t="shared" si="52"/>
        <v/>
      </c>
      <c r="D452" s="80" t="str">
        <f t="shared" si="53"/>
        <v/>
      </c>
      <c r="E452" s="80" t="str">
        <f t="shared" si="54"/>
        <v/>
      </c>
      <c r="F452" s="80" t="str">
        <f t="shared" si="57"/>
        <v/>
      </c>
      <c r="G452" s="80" t="str">
        <f t="shared" si="57"/>
        <v/>
      </c>
      <c r="H452" s="80" t="str">
        <f t="shared" si="57"/>
        <v/>
      </c>
      <c r="I452" s="413"/>
      <c r="J452" s="414"/>
      <c r="K452" s="415"/>
      <c r="L452" s="415"/>
      <c r="M452" s="415"/>
      <c r="N452" s="415"/>
      <c r="O452" s="415"/>
      <c r="P452" s="415"/>
    </row>
    <row r="453" spans="1:16">
      <c r="A453" s="80" t="str">
        <f t="shared" ref="A453:A516" si="58">IF(Cptes="","",LEFT(Cptes,2))</f>
        <v/>
      </c>
      <c r="B453" s="80" t="str">
        <f t="shared" ref="B453:B516" si="59">IF(Cptes="","",LEFT(Cptes,3))</f>
        <v/>
      </c>
      <c r="C453" s="80" t="str">
        <f t="shared" ref="C453:C516" si="60">IF(Cptes="","",LEFT(Cptes,4))</f>
        <v/>
      </c>
      <c r="D453" s="80" t="str">
        <f t="shared" ref="D453:D516" si="61">IF(Cptes="","",LEFT(Cptes,5))</f>
        <v/>
      </c>
      <c r="E453" s="80" t="str">
        <f t="shared" ref="E453:E516" si="62">IF(Cptes="","",LEFT(Cptes,6))</f>
        <v/>
      </c>
      <c r="F453" s="80" t="str">
        <f t="shared" si="57"/>
        <v/>
      </c>
      <c r="G453" s="80" t="str">
        <f t="shared" si="57"/>
        <v/>
      </c>
      <c r="H453" s="80" t="str">
        <f t="shared" si="57"/>
        <v/>
      </c>
      <c r="I453" s="413"/>
      <c r="J453" s="414"/>
      <c r="K453" s="415"/>
      <c r="L453" s="415"/>
      <c r="M453" s="415"/>
      <c r="N453" s="415"/>
      <c r="O453" s="415"/>
      <c r="P453" s="415"/>
    </row>
    <row r="454" spans="1:16">
      <c r="A454" s="80" t="str">
        <f t="shared" si="58"/>
        <v/>
      </c>
      <c r="B454" s="80" t="str">
        <f t="shared" si="59"/>
        <v/>
      </c>
      <c r="C454" s="80" t="str">
        <f t="shared" si="60"/>
        <v/>
      </c>
      <c r="D454" s="80" t="str">
        <f t="shared" si="61"/>
        <v/>
      </c>
      <c r="E454" s="80" t="str">
        <f t="shared" si="62"/>
        <v/>
      </c>
      <c r="F454" s="80" t="str">
        <f t="shared" si="57"/>
        <v/>
      </c>
      <c r="G454" s="80" t="str">
        <f t="shared" si="57"/>
        <v/>
      </c>
      <c r="H454" s="80" t="str">
        <f t="shared" si="57"/>
        <v/>
      </c>
      <c r="I454" s="413"/>
      <c r="J454" s="414"/>
      <c r="K454" s="415"/>
      <c r="L454" s="415"/>
      <c r="M454" s="415"/>
      <c r="N454" s="415"/>
      <c r="O454" s="415"/>
      <c r="P454" s="415"/>
    </row>
    <row r="455" spans="1:16">
      <c r="A455" s="80" t="str">
        <f t="shared" si="58"/>
        <v/>
      </c>
      <c r="B455" s="80" t="str">
        <f t="shared" si="59"/>
        <v/>
      </c>
      <c r="C455" s="80" t="str">
        <f t="shared" si="60"/>
        <v/>
      </c>
      <c r="D455" s="80" t="str">
        <f t="shared" si="61"/>
        <v/>
      </c>
      <c r="E455" s="80" t="str">
        <f t="shared" si="62"/>
        <v/>
      </c>
      <c r="F455" s="80" t="str">
        <f t="shared" si="57"/>
        <v/>
      </c>
      <c r="G455" s="80" t="str">
        <f t="shared" si="57"/>
        <v/>
      </c>
      <c r="H455" s="80" t="str">
        <f t="shared" si="57"/>
        <v/>
      </c>
      <c r="I455" s="413"/>
      <c r="J455" s="414"/>
      <c r="K455" s="415"/>
      <c r="L455" s="415"/>
      <c r="M455" s="415"/>
      <c r="N455" s="415"/>
      <c r="O455" s="415"/>
      <c r="P455" s="415"/>
    </row>
    <row r="456" spans="1:16">
      <c r="A456" s="80" t="str">
        <f t="shared" si="58"/>
        <v/>
      </c>
      <c r="B456" s="80" t="str">
        <f t="shared" si="59"/>
        <v/>
      </c>
      <c r="C456" s="80" t="str">
        <f t="shared" si="60"/>
        <v/>
      </c>
      <c r="D456" s="80" t="str">
        <f t="shared" si="61"/>
        <v/>
      </c>
      <c r="E456" s="80" t="str">
        <f t="shared" si="62"/>
        <v/>
      </c>
      <c r="F456" s="80" t="str">
        <f t="shared" si="57"/>
        <v/>
      </c>
      <c r="G456" s="80" t="str">
        <f t="shared" si="57"/>
        <v/>
      </c>
      <c r="H456" s="80" t="str">
        <f t="shared" si="57"/>
        <v/>
      </c>
      <c r="I456" s="413"/>
      <c r="J456" s="414"/>
      <c r="K456" s="415"/>
      <c r="L456" s="415"/>
      <c r="M456" s="415"/>
      <c r="N456" s="415"/>
      <c r="O456" s="415"/>
      <c r="P456" s="415"/>
    </row>
    <row r="457" spans="1:16">
      <c r="A457" s="80" t="str">
        <f t="shared" si="58"/>
        <v/>
      </c>
      <c r="B457" s="80" t="str">
        <f t="shared" si="59"/>
        <v/>
      </c>
      <c r="C457" s="80" t="str">
        <f t="shared" si="60"/>
        <v/>
      </c>
      <c r="D457" s="80" t="str">
        <f t="shared" si="61"/>
        <v/>
      </c>
      <c r="E457" s="80" t="str">
        <f t="shared" si="62"/>
        <v/>
      </c>
      <c r="F457" s="80" t="str">
        <f t="shared" si="57"/>
        <v/>
      </c>
      <c r="G457" s="80" t="str">
        <f t="shared" si="57"/>
        <v/>
      </c>
      <c r="H457" s="80" t="str">
        <f t="shared" si="57"/>
        <v/>
      </c>
      <c r="I457" s="413"/>
      <c r="J457" s="414"/>
      <c r="K457" s="415"/>
      <c r="L457" s="415"/>
      <c r="M457" s="415"/>
      <c r="N457" s="415"/>
      <c r="O457" s="415"/>
      <c r="P457" s="415"/>
    </row>
    <row r="458" spans="1:16">
      <c r="A458" s="80" t="str">
        <f t="shared" si="58"/>
        <v/>
      </c>
      <c r="B458" s="80" t="str">
        <f t="shared" si="59"/>
        <v/>
      </c>
      <c r="C458" s="80" t="str">
        <f t="shared" si="60"/>
        <v/>
      </c>
      <c r="D458" s="80" t="str">
        <f t="shared" si="61"/>
        <v/>
      </c>
      <c r="E458" s="80" t="str">
        <f t="shared" si="62"/>
        <v/>
      </c>
      <c r="F458" s="80" t="str">
        <f t="shared" si="57"/>
        <v/>
      </c>
      <c r="G458" s="80" t="str">
        <f t="shared" si="57"/>
        <v/>
      </c>
      <c r="H458" s="80" t="str">
        <f t="shared" si="57"/>
        <v/>
      </c>
      <c r="I458" s="413"/>
      <c r="J458" s="414"/>
      <c r="K458" s="415"/>
      <c r="L458" s="415"/>
      <c r="M458" s="415"/>
      <c r="N458" s="415"/>
      <c r="O458" s="415"/>
      <c r="P458" s="415"/>
    </row>
    <row r="459" spans="1:16">
      <c r="A459" s="80" t="str">
        <f t="shared" si="58"/>
        <v/>
      </c>
      <c r="B459" s="80" t="str">
        <f t="shared" si="59"/>
        <v/>
      </c>
      <c r="C459" s="80" t="str">
        <f t="shared" si="60"/>
        <v/>
      </c>
      <c r="D459" s="80" t="str">
        <f t="shared" si="61"/>
        <v/>
      </c>
      <c r="E459" s="80" t="str">
        <f t="shared" si="62"/>
        <v/>
      </c>
      <c r="F459" s="80" t="str">
        <f t="shared" si="57"/>
        <v/>
      </c>
      <c r="G459" s="80" t="str">
        <f t="shared" si="57"/>
        <v/>
      </c>
      <c r="H459" s="80" t="str">
        <f t="shared" si="57"/>
        <v/>
      </c>
      <c r="I459" s="413"/>
      <c r="J459" s="414"/>
      <c r="K459" s="415"/>
      <c r="L459" s="415"/>
      <c r="M459" s="415"/>
      <c r="N459" s="415"/>
      <c r="O459" s="415"/>
      <c r="P459" s="415"/>
    </row>
    <row r="460" spans="1:16">
      <c r="A460" s="80" t="str">
        <f t="shared" si="58"/>
        <v/>
      </c>
      <c r="B460" s="80" t="str">
        <f t="shared" si="59"/>
        <v/>
      </c>
      <c r="C460" s="80" t="str">
        <f t="shared" si="60"/>
        <v/>
      </c>
      <c r="D460" s="80" t="str">
        <f t="shared" si="61"/>
        <v/>
      </c>
      <c r="E460" s="80" t="str">
        <f t="shared" si="62"/>
        <v/>
      </c>
      <c r="F460" s="80" t="str">
        <f t="shared" si="57"/>
        <v/>
      </c>
      <c r="G460" s="80" t="str">
        <f t="shared" si="57"/>
        <v/>
      </c>
      <c r="H460" s="80" t="str">
        <f t="shared" si="57"/>
        <v/>
      </c>
      <c r="I460" s="413"/>
      <c r="J460" s="414"/>
      <c r="K460" s="415"/>
      <c r="L460" s="415"/>
      <c r="M460" s="415"/>
      <c r="N460" s="415"/>
      <c r="O460" s="415"/>
      <c r="P460" s="415"/>
    </row>
    <row r="461" spans="1:16">
      <c r="A461" s="80" t="str">
        <f t="shared" si="58"/>
        <v/>
      </c>
      <c r="B461" s="80" t="str">
        <f t="shared" si="59"/>
        <v/>
      </c>
      <c r="C461" s="80" t="str">
        <f t="shared" si="60"/>
        <v/>
      </c>
      <c r="D461" s="80" t="str">
        <f t="shared" si="61"/>
        <v/>
      </c>
      <c r="E461" s="80" t="str">
        <f t="shared" si="62"/>
        <v/>
      </c>
      <c r="F461" s="80" t="str">
        <f t="shared" si="57"/>
        <v/>
      </c>
      <c r="G461" s="80" t="str">
        <f t="shared" si="57"/>
        <v/>
      </c>
      <c r="H461" s="80" t="str">
        <f t="shared" si="57"/>
        <v/>
      </c>
      <c r="I461" s="413"/>
      <c r="J461" s="414"/>
      <c r="K461" s="415"/>
      <c r="L461" s="415"/>
      <c r="M461" s="415"/>
      <c r="N461" s="415"/>
      <c r="O461" s="415"/>
      <c r="P461" s="415"/>
    </row>
    <row r="462" spans="1:16">
      <c r="A462" s="80" t="str">
        <f t="shared" si="58"/>
        <v/>
      </c>
      <c r="B462" s="80" t="str">
        <f t="shared" si="59"/>
        <v/>
      </c>
      <c r="C462" s="80" t="str">
        <f t="shared" si="60"/>
        <v/>
      </c>
      <c r="D462" s="80" t="str">
        <f t="shared" si="61"/>
        <v/>
      </c>
      <c r="E462" s="80" t="str">
        <f t="shared" si="62"/>
        <v/>
      </c>
      <c r="F462" s="80" t="str">
        <f t="shared" si="57"/>
        <v/>
      </c>
      <c r="G462" s="80" t="str">
        <f t="shared" si="57"/>
        <v/>
      </c>
      <c r="H462" s="80" t="str">
        <f t="shared" si="57"/>
        <v/>
      </c>
      <c r="I462" s="413"/>
      <c r="J462" s="414"/>
      <c r="K462" s="415"/>
      <c r="L462" s="415"/>
      <c r="M462" s="415"/>
      <c r="N462" s="415"/>
      <c r="O462" s="415"/>
      <c r="P462" s="415"/>
    </row>
    <row r="463" spans="1:16">
      <c r="A463" s="80" t="str">
        <f t="shared" si="58"/>
        <v/>
      </c>
      <c r="B463" s="80" t="str">
        <f t="shared" si="59"/>
        <v/>
      </c>
      <c r="C463" s="80" t="str">
        <f t="shared" si="60"/>
        <v/>
      </c>
      <c r="D463" s="80" t="str">
        <f t="shared" si="61"/>
        <v/>
      </c>
      <c r="E463" s="80" t="str">
        <f t="shared" si="62"/>
        <v/>
      </c>
      <c r="F463" s="80" t="str">
        <f t="shared" si="57"/>
        <v/>
      </c>
      <c r="G463" s="80" t="str">
        <f t="shared" si="57"/>
        <v/>
      </c>
      <c r="H463" s="80" t="str">
        <f t="shared" si="57"/>
        <v/>
      </c>
      <c r="I463" s="413"/>
      <c r="J463" s="414"/>
      <c r="K463" s="415"/>
      <c r="L463" s="415"/>
      <c r="M463" s="415"/>
      <c r="N463" s="415"/>
      <c r="O463" s="415"/>
      <c r="P463" s="415"/>
    </row>
    <row r="464" spans="1:16">
      <c r="A464" s="80" t="str">
        <f t="shared" si="58"/>
        <v/>
      </c>
      <c r="B464" s="80" t="str">
        <f t="shared" si="59"/>
        <v/>
      </c>
      <c r="C464" s="80" t="str">
        <f t="shared" si="60"/>
        <v/>
      </c>
      <c r="D464" s="80" t="str">
        <f t="shared" si="61"/>
        <v/>
      </c>
      <c r="E464" s="80" t="str">
        <f t="shared" si="62"/>
        <v/>
      </c>
      <c r="F464" s="80" t="str">
        <f t="shared" si="57"/>
        <v/>
      </c>
      <c r="G464" s="80" t="str">
        <f t="shared" si="57"/>
        <v/>
      </c>
      <c r="H464" s="80" t="str">
        <f t="shared" si="57"/>
        <v/>
      </c>
      <c r="I464" s="413"/>
      <c r="J464" s="414"/>
      <c r="K464" s="415"/>
      <c r="L464" s="415"/>
      <c r="M464" s="415"/>
      <c r="N464" s="415"/>
      <c r="O464" s="415"/>
      <c r="P464" s="415"/>
    </row>
    <row r="465" spans="1:16">
      <c r="A465" s="80" t="str">
        <f t="shared" si="58"/>
        <v/>
      </c>
      <c r="B465" s="80" t="str">
        <f t="shared" si="59"/>
        <v/>
      </c>
      <c r="C465" s="80" t="str">
        <f t="shared" si="60"/>
        <v/>
      </c>
      <c r="D465" s="80" t="str">
        <f t="shared" si="61"/>
        <v/>
      </c>
      <c r="E465" s="80" t="str">
        <f t="shared" si="62"/>
        <v/>
      </c>
      <c r="F465" s="80" t="str">
        <f t="shared" ref="F465:H484" si="63">IF(Cptes="","",LEFT(Cptes,7))</f>
        <v/>
      </c>
      <c r="G465" s="80" t="str">
        <f t="shared" si="63"/>
        <v/>
      </c>
      <c r="H465" s="80" t="str">
        <f t="shared" si="63"/>
        <v/>
      </c>
      <c r="I465" s="413"/>
      <c r="J465" s="414"/>
      <c r="K465" s="415"/>
      <c r="L465" s="415"/>
      <c r="M465" s="415"/>
      <c r="N465" s="415"/>
      <c r="O465" s="415"/>
      <c r="P465" s="415"/>
    </row>
    <row r="466" spans="1:16">
      <c r="A466" s="80" t="str">
        <f t="shared" si="58"/>
        <v/>
      </c>
      <c r="B466" s="80" t="str">
        <f t="shared" si="59"/>
        <v/>
      </c>
      <c r="C466" s="80" t="str">
        <f t="shared" si="60"/>
        <v/>
      </c>
      <c r="D466" s="80" t="str">
        <f t="shared" si="61"/>
        <v/>
      </c>
      <c r="E466" s="80" t="str">
        <f t="shared" si="62"/>
        <v/>
      </c>
      <c r="F466" s="80" t="str">
        <f t="shared" si="63"/>
        <v/>
      </c>
      <c r="G466" s="80" t="str">
        <f t="shared" si="63"/>
        <v/>
      </c>
      <c r="H466" s="80" t="str">
        <f t="shared" si="63"/>
        <v/>
      </c>
      <c r="I466" s="413"/>
      <c r="J466" s="414"/>
      <c r="K466" s="415"/>
      <c r="L466" s="415"/>
      <c r="M466" s="415"/>
      <c r="N466" s="415"/>
      <c r="O466" s="415"/>
      <c r="P466" s="415"/>
    </row>
    <row r="467" spans="1:16">
      <c r="A467" s="80" t="str">
        <f t="shared" si="58"/>
        <v/>
      </c>
      <c r="B467" s="80" t="str">
        <f t="shared" si="59"/>
        <v/>
      </c>
      <c r="C467" s="80" t="str">
        <f t="shared" si="60"/>
        <v/>
      </c>
      <c r="D467" s="80" t="str">
        <f t="shared" si="61"/>
        <v/>
      </c>
      <c r="E467" s="80" t="str">
        <f t="shared" si="62"/>
        <v/>
      </c>
      <c r="F467" s="80" t="str">
        <f t="shared" si="63"/>
        <v/>
      </c>
      <c r="G467" s="80" t="str">
        <f t="shared" si="63"/>
        <v/>
      </c>
      <c r="H467" s="80" t="str">
        <f t="shared" si="63"/>
        <v/>
      </c>
      <c r="I467" s="413"/>
      <c r="J467" s="414"/>
      <c r="K467" s="415"/>
      <c r="L467" s="415"/>
      <c r="M467" s="415"/>
      <c r="N467" s="415"/>
      <c r="O467" s="415"/>
      <c r="P467" s="415"/>
    </row>
    <row r="468" spans="1:16">
      <c r="A468" s="80" t="str">
        <f t="shared" si="58"/>
        <v/>
      </c>
      <c r="B468" s="80" t="str">
        <f t="shared" si="59"/>
        <v/>
      </c>
      <c r="C468" s="80" t="str">
        <f t="shared" si="60"/>
        <v/>
      </c>
      <c r="D468" s="80" t="str">
        <f t="shared" si="61"/>
        <v/>
      </c>
      <c r="E468" s="80" t="str">
        <f t="shared" si="62"/>
        <v/>
      </c>
      <c r="F468" s="80" t="str">
        <f t="shared" si="63"/>
        <v/>
      </c>
      <c r="G468" s="80" t="str">
        <f t="shared" si="63"/>
        <v/>
      </c>
      <c r="H468" s="80" t="str">
        <f t="shared" si="63"/>
        <v/>
      </c>
      <c r="I468" s="413"/>
      <c r="J468" s="414"/>
      <c r="K468" s="415"/>
      <c r="L468" s="415"/>
      <c r="M468" s="415"/>
      <c r="N468" s="415"/>
      <c r="O468" s="415"/>
      <c r="P468" s="415"/>
    </row>
    <row r="469" spans="1:16">
      <c r="A469" s="80" t="str">
        <f t="shared" si="58"/>
        <v/>
      </c>
      <c r="B469" s="80" t="str">
        <f t="shared" si="59"/>
        <v/>
      </c>
      <c r="C469" s="80" t="str">
        <f t="shared" si="60"/>
        <v/>
      </c>
      <c r="D469" s="80" t="str">
        <f t="shared" si="61"/>
        <v/>
      </c>
      <c r="E469" s="80" t="str">
        <f t="shared" si="62"/>
        <v/>
      </c>
      <c r="F469" s="80" t="str">
        <f t="shared" si="63"/>
        <v/>
      </c>
      <c r="G469" s="80" t="str">
        <f t="shared" si="63"/>
        <v/>
      </c>
      <c r="H469" s="80" t="str">
        <f t="shared" si="63"/>
        <v/>
      </c>
      <c r="I469" s="413"/>
      <c r="J469" s="414"/>
      <c r="K469" s="415"/>
      <c r="L469" s="415"/>
      <c r="M469" s="415"/>
      <c r="N469" s="415"/>
      <c r="O469" s="415"/>
      <c r="P469" s="415"/>
    </row>
    <row r="470" spans="1:16">
      <c r="A470" s="80" t="str">
        <f t="shared" si="58"/>
        <v/>
      </c>
      <c r="B470" s="80" t="str">
        <f t="shared" si="59"/>
        <v/>
      </c>
      <c r="C470" s="80" t="str">
        <f t="shared" si="60"/>
        <v/>
      </c>
      <c r="D470" s="80" t="str">
        <f t="shared" si="61"/>
        <v/>
      </c>
      <c r="E470" s="80" t="str">
        <f t="shared" si="62"/>
        <v/>
      </c>
      <c r="F470" s="80" t="str">
        <f t="shared" si="63"/>
        <v/>
      </c>
      <c r="G470" s="80" t="str">
        <f t="shared" si="63"/>
        <v/>
      </c>
      <c r="H470" s="80" t="str">
        <f t="shared" si="63"/>
        <v/>
      </c>
      <c r="I470" s="413"/>
      <c r="J470" s="414"/>
      <c r="K470" s="415"/>
      <c r="L470" s="415"/>
      <c r="M470" s="415"/>
      <c r="N470" s="415"/>
      <c r="O470" s="415"/>
      <c r="P470" s="415"/>
    </row>
    <row r="471" spans="1:16">
      <c r="A471" s="80" t="str">
        <f t="shared" si="58"/>
        <v/>
      </c>
      <c r="B471" s="80" t="str">
        <f t="shared" si="59"/>
        <v/>
      </c>
      <c r="C471" s="80" t="str">
        <f t="shared" si="60"/>
        <v/>
      </c>
      <c r="D471" s="80" t="str">
        <f t="shared" si="61"/>
        <v/>
      </c>
      <c r="E471" s="80" t="str">
        <f t="shared" si="62"/>
        <v/>
      </c>
      <c r="F471" s="80" t="str">
        <f t="shared" si="63"/>
        <v/>
      </c>
      <c r="G471" s="80" t="str">
        <f t="shared" si="63"/>
        <v/>
      </c>
      <c r="H471" s="80" t="str">
        <f t="shared" si="63"/>
        <v/>
      </c>
      <c r="I471" s="413"/>
      <c r="J471" s="414"/>
      <c r="K471" s="415"/>
      <c r="L471" s="415"/>
      <c r="M471" s="415"/>
      <c r="N471" s="415"/>
      <c r="O471" s="415"/>
      <c r="P471" s="415"/>
    </row>
    <row r="472" spans="1:16">
      <c r="A472" s="80" t="str">
        <f t="shared" si="58"/>
        <v/>
      </c>
      <c r="B472" s="80" t="str">
        <f t="shared" si="59"/>
        <v/>
      </c>
      <c r="C472" s="80" t="str">
        <f t="shared" si="60"/>
        <v/>
      </c>
      <c r="D472" s="80" t="str">
        <f t="shared" si="61"/>
        <v/>
      </c>
      <c r="E472" s="80" t="str">
        <f t="shared" si="62"/>
        <v/>
      </c>
      <c r="F472" s="80" t="str">
        <f t="shared" si="63"/>
        <v/>
      </c>
      <c r="G472" s="80" t="str">
        <f t="shared" si="63"/>
        <v/>
      </c>
      <c r="H472" s="80" t="str">
        <f t="shared" si="63"/>
        <v/>
      </c>
      <c r="I472" s="413"/>
      <c r="J472" s="414"/>
      <c r="K472" s="415"/>
      <c r="L472" s="415"/>
      <c r="M472" s="415"/>
      <c r="N472" s="415"/>
      <c r="O472" s="415"/>
      <c r="P472" s="415"/>
    </row>
    <row r="473" spans="1:16">
      <c r="A473" s="80" t="str">
        <f t="shared" si="58"/>
        <v/>
      </c>
      <c r="B473" s="80" t="str">
        <f t="shared" si="59"/>
        <v/>
      </c>
      <c r="C473" s="80" t="str">
        <f t="shared" si="60"/>
        <v/>
      </c>
      <c r="D473" s="80" t="str">
        <f t="shared" si="61"/>
        <v/>
      </c>
      <c r="E473" s="80" t="str">
        <f t="shared" si="62"/>
        <v/>
      </c>
      <c r="F473" s="80" t="str">
        <f t="shared" si="63"/>
        <v/>
      </c>
      <c r="G473" s="80" t="str">
        <f t="shared" si="63"/>
        <v/>
      </c>
      <c r="H473" s="80" t="str">
        <f t="shared" si="63"/>
        <v/>
      </c>
      <c r="I473" s="413"/>
      <c r="J473" s="414"/>
      <c r="K473" s="415"/>
      <c r="L473" s="415"/>
      <c r="M473" s="415"/>
      <c r="N473" s="415"/>
      <c r="O473" s="415"/>
      <c r="P473" s="415"/>
    </row>
    <row r="474" spans="1:16">
      <c r="A474" s="80" t="str">
        <f t="shared" si="58"/>
        <v/>
      </c>
      <c r="B474" s="80" t="str">
        <f t="shared" si="59"/>
        <v/>
      </c>
      <c r="C474" s="80" t="str">
        <f t="shared" si="60"/>
        <v/>
      </c>
      <c r="D474" s="80" t="str">
        <f t="shared" si="61"/>
        <v/>
      </c>
      <c r="E474" s="80" t="str">
        <f t="shared" si="62"/>
        <v/>
      </c>
      <c r="F474" s="80" t="str">
        <f t="shared" si="63"/>
        <v/>
      </c>
      <c r="G474" s="80" t="str">
        <f t="shared" si="63"/>
        <v/>
      </c>
      <c r="H474" s="80" t="str">
        <f t="shared" si="63"/>
        <v/>
      </c>
      <c r="I474" s="413"/>
      <c r="J474" s="414"/>
      <c r="K474" s="415"/>
      <c r="L474" s="415"/>
      <c r="M474" s="415"/>
      <c r="N474" s="415"/>
      <c r="O474" s="415"/>
      <c r="P474" s="415"/>
    </row>
    <row r="475" spans="1:16">
      <c r="A475" s="80" t="str">
        <f t="shared" si="58"/>
        <v/>
      </c>
      <c r="B475" s="80" t="str">
        <f t="shared" si="59"/>
        <v/>
      </c>
      <c r="C475" s="80" t="str">
        <f t="shared" si="60"/>
        <v/>
      </c>
      <c r="D475" s="80" t="str">
        <f t="shared" si="61"/>
        <v/>
      </c>
      <c r="E475" s="80" t="str">
        <f t="shared" si="62"/>
        <v/>
      </c>
      <c r="F475" s="80" t="str">
        <f t="shared" si="63"/>
        <v/>
      </c>
      <c r="G475" s="80" t="str">
        <f t="shared" si="63"/>
        <v/>
      </c>
      <c r="H475" s="80" t="str">
        <f t="shared" si="63"/>
        <v/>
      </c>
      <c r="I475" s="413"/>
      <c r="J475" s="414"/>
      <c r="K475" s="415"/>
      <c r="L475" s="415"/>
      <c r="M475" s="415"/>
      <c r="N475" s="415"/>
      <c r="O475" s="415"/>
      <c r="P475" s="415"/>
    </row>
    <row r="476" spans="1:16">
      <c r="A476" s="80" t="str">
        <f t="shared" si="58"/>
        <v/>
      </c>
      <c r="B476" s="80" t="str">
        <f t="shared" si="59"/>
        <v/>
      </c>
      <c r="C476" s="80" t="str">
        <f t="shared" si="60"/>
        <v/>
      </c>
      <c r="D476" s="80" t="str">
        <f t="shared" si="61"/>
        <v/>
      </c>
      <c r="E476" s="80" t="str">
        <f t="shared" si="62"/>
        <v/>
      </c>
      <c r="F476" s="80" t="str">
        <f t="shared" si="63"/>
        <v/>
      </c>
      <c r="G476" s="80" t="str">
        <f t="shared" si="63"/>
        <v/>
      </c>
      <c r="H476" s="80" t="str">
        <f t="shared" si="63"/>
        <v/>
      </c>
      <c r="I476" s="413"/>
      <c r="J476" s="414"/>
      <c r="K476" s="415"/>
      <c r="L476" s="415"/>
      <c r="M476" s="415"/>
      <c r="N476" s="415"/>
      <c r="O476" s="415"/>
      <c r="P476" s="415"/>
    </row>
    <row r="477" spans="1:16">
      <c r="A477" s="80" t="str">
        <f t="shared" si="58"/>
        <v/>
      </c>
      <c r="B477" s="80" t="str">
        <f t="shared" si="59"/>
        <v/>
      </c>
      <c r="C477" s="80" t="str">
        <f t="shared" si="60"/>
        <v/>
      </c>
      <c r="D477" s="80" t="str">
        <f t="shared" si="61"/>
        <v/>
      </c>
      <c r="E477" s="80" t="str">
        <f t="shared" si="62"/>
        <v/>
      </c>
      <c r="F477" s="80" t="str">
        <f t="shared" si="63"/>
        <v/>
      </c>
      <c r="G477" s="80" t="str">
        <f t="shared" si="63"/>
        <v/>
      </c>
      <c r="H477" s="80" t="str">
        <f t="shared" si="63"/>
        <v/>
      </c>
      <c r="I477" s="413"/>
      <c r="J477" s="414"/>
      <c r="K477" s="415"/>
      <c r="L477" s="415"/>
      <c r="M477" s="415"/>
      <c r="N477" s="415"/>
      <c r="O477" s="415"/>
      <c r="P477" s="415"/>
    </row>
    <row r="478" spans="1:16">
      <c r="A478" s="80" t="str">
        <f t="shared" si="58"/>
        <v/>
      </c>
      <c r="B478" s="80" t="str">
        <f t="shared" si="59"/>
        <v/>
      </c>
      <c r="C478" s="80" t="str">
        <f t="shared" si="60"/>
        <v/>
      </c>
      <c r="D478" s="80" t="str">
        <f t="shared" si="61"/>
        <v/>
      </c>
      <c r="E478" s="80" t="str">
        <f t="shared" si="62"/>
        <v/>
      </c>
      <c r="F478" s="80" t="str">
        <f t="shared" si="63"/>
        <v/>
      </c>
      <c r="G478" s="80" t="str">
        <f t="shared" si="63"/>
        <v/>
      </c>
      <c r="H478" s="80" t="str">
        <f t="shared" si="63"/>
        <v/>
      </c>
      <c r="I478" s="413"/>
      <c r="J478" s="414"/>
      <c r="K478" s="415"/>
      <c r="L478" s="415"/>
      <c r="M478" s="415"/>
      <c r="N478" s="415"/>
      <c r="O478" s="415"/>
      <c r="P478" s="415"/>
    </row>
    <row r="479" spans="1:16">
      <c r="A479" s="80" t="str">
        <f t="shared" si="58"/>
        <v/>
      </c>
      <c r="B479" s="80" t="str">
        <f t="shared" si="59"/>
        <v/>
      </c>
      <c r="C479" s="80" t="str">
        <f t="shared" si="60"/>
        <v/>
      </c>
      <c r="D479" s="80" t="str">
        <f t="shared" si="61"/>
        <v/>
      </c>
      <c r="E479" s="80" t="str">
        <f t="shared" si="62"/>
        <v/>
      </c>
      <c r="F479" s="80" t="str">
        <f t="shared" si="63"/>
        <v/>
      </c>
      <c r="G479" s="80" t="str">
        <f t="shared" si="63"/>
        <v/>
      </c>
      <c r="H479" s="80" t="str">
        <f t="shared" si="63"/>
        <v/>
      </c>
      <c r="I479" s="413"/>
      <c r="J479" s="414"/>
      <c r="K479" s="415"/>
      <c r="L479" s="415"/>
      <c r="M479" s="415"/>
      <c r="N479" s="415"/>
      <c r="O479" s="415"/>
      <c r="P479" s="415"/>
    </row>
    <row r="480" spans="1:16">
      <c r="A480" s="80" t="str">
        <f t="shared" si="58"/>
        <v/>
      </c>
      <c r="B480" s="80" t="str">
        <f t="shared" si="59"/>
        <v/>
      </c>
      <c r="C480" s="80" t="str">
        <f t="shared" si="60"/>
        <v/>
      </c>
      <c r="D480" s="80" t="str">
        <f t="shared" si="61"/>
        <v/>
      </c>
      <c r="E480" s="80" t="str">
        <f t="shared" si="62"/>
        <v/>
      </c>
      <c r="F480" s="80" t="str">
        <f t="shared" si="63"/>
        <v/>
      </c>
      <c r="G480" s="80" t="str">
        <f t="shared" si="63"/>
        <v/>
      </c>
      <c r="H480" s="80" t="str">
        <f t="shared" si="63"/>
        <v/>
      </c>
      <c r="I480" s="413"/>
      <c r="J480" s="414"/>
      <c r="K480" s="415"/>
      <c r="L480" s="415"/>
      <c r="M480" s="415"/>
      <c r="N480" s="415"/>
      <c r="O480" s="415"/>
      <c r="P480" s="415"/>
    </row>
    <row r="481" spans="1:16">
      <c r="A481" s="80" t="str">
        <f t="shared" si="58"/>
        <v/>
      </c>
      <c r="B481" s="80" t="str">
        <f t="shared" si="59"/>
        <v/>
      </c>
      <c r="C481" s="80" t="str">
        <f t="shared" si="60"/>
        <v/>
      </c>
      <c r="D481" s="80" t="str">
        <f t="shared" si="61"/>
        <v/>
      </c>
      <c r="E481" s="80" t="str">
        <f t="shared" si="62"/>
        <v/>
      </c>
      <c r="F481" s="80" t="str">
        <f t="shared" si="63"/>
        <v/>
      </c>
      <c r="G481" s="80" t="str">
        <f t="shared" si="63"/>
        <v/>
      </c>
      <c r="H481" s="80" t="str">
        <f t="shared" si="63"/>
        <v/>
      </c>
      <c r="I481" s="413"/>
      <c r="J481" s="414"/>
      <c r="K481" s="415"/>
      <c r="L481" s="415"/>
      <c r="M481" s="415"/>
      <c r="N481" s="415"/>
      <c r="O481" s="415"/>
      <c r="P481" s="415"/>
    </row>
    <row r="482" spans="1:16">
      <c r="A482" s="80" t="str">
        <f t="shared" si="58"/>
        <v/>
      </c>
      <c r="B482" s="80" t="str">
        <f t="shared" si="59"/>
        <v/>
      </c>
      <c r="C482" s="80" t="str">
        <f t="shared" si="60"/>
        <v/>
      </c>
      <c r="D482" s="80" t="str">
        <f t="shared" si="61"/>
        <v/>
      </c>
      <c r="E482" s="80" t="str">
        <f t="shared" si="62"/>
        <v/>
      </c>
      <c r="F482" s="80" t="str">
        <f t="shared" si="63"/>
        <v/>
      </c>
      <c r="G482" s="80" t="str">
        <f t="shared" si="63"/>
        <v/>
      </c>
      <c r="H482" s="80" t="str">
        <f t="shared" si="63"/>
        <v/>
      </c>
      <c r="I482" s="413"/>
      <c r="J482" s="414"/>
      <c r="K482" s="415"/>
      <c r="L482" s="415"/>
      <c r="M482" s="415"/>
      <c r="N482" s="415"/>
      <c r="O482" s="415"/>
      <c r="P482" s="415"/>
    </row>
    <row r="483" spans="1:16">
      <c r="A483" s="80" t="str">
        <f t="shared" si="58"/>
        <v/>
      </c>
      <c r="B483" s="80" t="str">
        <f t="shared" si="59"/>
        <v/>
      </c>
      <c r="C483" s="80" t="str">
        <f t="shared" si="60"/>
        <v/>
      </c>
      <c r="D483" s="80" t="str">
        <f t="shared" si="61"/>
        <v/>
      </c>
      <c r="E483" s="80" t="str">
        <f t="shared" si="62"/>
        <v/>
      </c>
      <c r="F483" s="80" t="str">
        <f t="shared" si="63"/>
        <v/>
      </c>
      <c r="G483" s="80" t="str">
        <f t="shared" si="63"/>
        <v/>
      </c>
      <c r="H483" s="80" t="str">
        <f t="shared" si="63"/>
        <v/>
      </c>
      <c r="I483" s="413"/>
      <c r="J483" s="414"/>
      <c r="K483" s="415"/>
      <c r="L483" s="415"/>
      <c r="M483" s="415"/>
      <c r="N483" s="415"/>
      <c r="O483" s="415"/>
      <c r="P483" s="415"/>
    </row>
    <row r="484" spans="1:16">
      <c r="A484" s="80" t="str">
        <f t="shared" si="58"/>
        <v/>
      </c>
      <c r="B484" s="80" t="str">
        <f t="shared" si="59"/>
        <v/>
      </c>
      <c r="C484" s="80" t="str">
        <f t="shared" si="60"/>
        <v/>
      </c>
      <c r="D484" s="80" t="str">
        <f t="shared" si="61"/>
        <v/>
      </c>
      <c r="E484" s="80" t="str">
        <f t="shared" si="62"/>
        <v/>
      </c>
      <c r="F484" s="80" t="str">
        <f t="shared" si="63"/>
        <v/>
      </c>
      <c r="G484" s="80" t="str">
        <f t="shared" si="63"/>
        <v/>
      </c>
      <c r="H484" s="80" t="str">
        <f t="shared" si="63"/>
        <v/>
      </c>
      <c r="I484" s="413"/>
      <c r="J484" s="414"/>
      <c r="K484" s="415"/>
      <c r="L484" s="415"/>
      <c r="M484" s="415"/>
      <c r="N484" s="415"/>
      <c r="O484" s="415"/>
      <c r="P484" s="415"/>
    </row>
    <row r="485" spans="1:16">
      <c r="A485" s="80" t="str">
        <f t="shared" si="58"/>
        <v/>
      </c>
      <c r="B485" s="80" t="str">
        <f t="shared" si="59"/>
        <v/>
      </c>
      <c r="C485" s="80" t="str">
        <f t="shared" si="60"/>
        <v/>
      </c>
      <c r="D485" s="80" t="str">
        <f t="shared" si="61"/>
        <v/>
      </c>
      <c r="E485" s="80" t="str">
        <f t="shared" si="62"/>
        <v/>
      </c>
      <c r="F485" s="80" t="str">
        <f t="shared" ref="F485:H504" si="64">IF(Cptes="","",LEFT(Cptes,7))</f>
        <v/>
      </c>
      <c r="G485" s="80" t="str">
        <f t="shared" si="64"/>
        <v/>
      </c>
      <c r="H485" s="80" t="str">
        <f t="shared" si="64"/>
        <v/>
      </c>
      <c r="I485" s="413"/>
      <c r="J485" s="414"/>
      <c r="K485" s="415"/>
      <c r="L485" s="415"/>
      <c r="M485" s="415"/>
      <c r="N485" s="415"/>
      <c r="O485" s="415"/>
      <c r="P485" s="415"/>
    </row>
    <row r="486" spans="1:16">
      <c r="A486" s="80" t="str">
        <f t="shared" si="58"/>
        <v/>
      </c>
      <c r="B486" s="80" t="str">
        <f t="shared" si="59"/>
        <v/>
      </c>
      <c r="C486" s="80" t="str">
        <f t="shared" si="60"/>
        <v/>
      </c>
      <c r="D486" s="80" t="str">
        <f t="shared" si="61"/>
        <v/>
      </c>
      <c r="E486" s="80" t="str">
        <f t="shared" si="62"/>
        <v/>
      </c>
      <c r="F486" s="80" t="str">
        <f t="shared" si="64"/>
        <v/>
      </c>
      <c r="G486" s="80" t="str">
        <f t="shared" si="64"/>
        <v/>
      </c>
      <c r="H486" s="80" t="str">
        <f t="shared" si="64"/>
        <v/>
      </c>
      <c r="I486" s="413"/>
      <c r="J486" s="414"/>
      <c r="K486" s="415"/>
      <c r="L486" s="415"/>
      <c r="M486" s="415"/>
      <c r="N486" s="415"/>
      <c r="O486" s="415"/>
      <c r="P486" s="415"/>
    </row>
    <row r="487" spans="1:16">
      <c r="A487" s="80" t="str">
        <f t="shared" si="58"/>
        <v/>
      </c>
      <c r="B487" s="80" t="str">
        <f t="shared" si="59"/>
        <v/>
      </c>
      <c r="C487" s="80" t="str">
        <f t="shared" si="60"/>
        <v/>
      </c>
      <c r="D487" s="80" t="str">
        <f t="shared" si="61"/>
        <v/>
      </c>
      <c r="E487" s="80" t="str">
        <f t="shared" si="62"/>
        <v/>
      </c>
      <c r="F487" s="80" t="str">
        <f t="shared" si="64"/>
        <v/>
      </c>
      <c r="G487" s="80" t="str">
        <f t="shared" si="64"/>
        <v/>
      </c>
      <c r="H487" s="80" t="str">
        <f t="shared" si="64"/>
        <v/>
      </c>
      <c r="I487" s="413"/>
      <c r="J487" s="414"/>
      <c r="K487" s="415"/>
      <c r="L487" s="415"/>
      <c r="M487" s="415"/>
      <c r="N487" s="415"/>
      <c r="O487" s="415"/>
      <c r="P487" s="415"/>
    </row>
    <row r="488" spans="1:16">
      <c r="A488" s="80" t="str">
        <f t="shared" si="58"/>
        <v/>
      </c>
      <c r="B488" s="80" t="str">
        <f t="shared" si="59"/>
        <v/>
      </c>
      <c r="C488" s="80" t="str">
        <f t="shared" si="60"/>
        <v/>
      </c>
      <c r="D488" s="80" t="str">
        <f t="shared" si="61"/>
        <v/>
      </c>
      <c r="E488" s="80" t="str">
        <f t="shared" si="62"/>
        <v/>
      </c>
      <c r="F488" s="80" t="str">
        <f t="shared" si="64"/>
        <v/>
      </c>
      <c r="G488" s="80" t="str">
        <f t="shared" si="64"/>
        <v/>
      </c>
      <c r="H488" s="80" t="str">
        <f t="shared" si="64"/>
        <v/>
      </c>
      <c r="I488" s="413"/>
      <c r="J488" s="414"/>
      <c r="K488" s="415"/>
      <c r="L488" s="415"/>
      <c r="M488" s="415"/>
      <c r="N488" s="415"/>
      <c r="O488" s="415"/>
      <c r="P488" s="415"/>
    </row>
    <row r="489" spans="1:16">
      <c r="A489" s="80" t="str">
        <f t="shared" si="58"/>
        <v/>
      </c>
      <c r="B489" s="80" t="str">
        <f t="shared" si="59"/>
        <v/>
      </c>
      <c r="C489" s="80" t="str">
        <f t="shared" si="60"/>
        <v/>
      </c>
      <c r="D489" s="80" t="str">
        <f t="shared" si="61"/>
        <v/>
      </c>
      <c r="E489" s="80" t="str">
        <f t="shared" si="62"/>
        <v/>
      </c>
      <c r="F489" s="80" t="str">
        <f t="shared" si="64"/>
        <v/>
      </c>
      <c r="G489" s="80" t="str">
        <f t="shared" si="64"/>
        <v/>
      </c>
      <c r="H489" s="80" t="str">
        <f t="shared" si="64"/>
        <v/>
      </c>
      <c r="I489" s="413"/>
      <c r="J489" s="414"/>
      <c r="K489" s="415"/>
      <c r="L489" s="415"/>
      <c r="M489" s="415"/>
      <c r="N489" s="415"/>
      <c r="O489" s="415"/>
      <c r="P489" s="415"/>
    </row>
    <row r="490" spans="1:16">
      <c r="A490" s="80" t="str">
        <f t="shared" si="58"/>
        <v/>
      </c>
      <c r="B490" s="80" t="str">
        <f t="shared" si="59"/>
        <v/>
      </c>
      <c r="C490" s="80" t="str">
        <f t="shared" si="60"/>
        <v/>
      </c>
      <c r="D490" s="80" t="str">
        <f t="shared" si="61"/>
        <v/>
      </c>
      <c r="E490" s="80" t="str">
        <f t="shared" si="62"/>
        <v/>
      </c>
      <c r="F490" s="80" t="str">
        <f t="shared" si="64"/>
        <v/>
      </c>
      <c r="G490" s="80" t="str">
        <f t="shared" si="64"/>
        <v/>
      </c>
      <c r="H490" s="80" t="str">
        <f t="shared" si="64"/>
        <v/>
      </c>
      <c r="I490" s="413"/>
      <c r="J490" s="414"/>
      <c r="K490" s="415"/>
      <c r="L490" s="415"/>
      <c r="M490" s="415"/>
      <c r="N490" s="415"/>
      <c r="O490" s="415"/>
      <c r="P490" s="415"/>
    </row>
    <row r="491" spans="1:16">
      <c r="A491" s="80" t="str">
        <f t="shared" si="58"/>
        <v/>
      </c>
      <c r="B491" s="80" t="str">
        <f t="shared" si="59"/>
        <v/>
      </c>
      <c r="C491" s="80" t="str">
        <f t="shared" si="60"/>
        <v/>
      </c>
      <c r="D491" s="80" t="str">
        <f t="shared" si="61"/>
        <v/>
      </c>
      <c r="E491" s="80" t="str">
        <f t="shared" si="62"/>
        <v/>
      </c>
      <c r="F491" s="80" t="str">
        <f t="shared" si="64"/>
        <v/>
      </c>
      <c r="G491" s="80" t="str">
        <f t="shared" si="64"/>
        <v/>
      </c>
      <c r="H491" s="80" t="str">
        <f t="shared" si="64"/>
        <v/>
      </c>
      <c r="I491" s="413"/>
      <c r="J491" s="414"/>
      <c r="K491" s="415"/>
      <c r="L491" s="415"/>
      <c r="M491" s="415"/>
      <c r="N491" s="415"/>
      <c r="O491" s="415"/>
      <c r="P491" s="415"/>
    </row>
    <row r="492" spans="1:16">
      <c r="A492" s="80" t="str">
        <f t="shared" si="58"/>
        <v/>
      </c>
      <c r="B492" s="80" t="str">
        <f t="shared" si="59"/>
        <v/>
      </c>
      <c r="C492" s="80" t="str">
        <f t="shared" si="60"/>
        <v/>
      </c>
      <c r="D492" s="80" t="str">
        <f t="shared" si="61"/>
        <v/>
      </c>
      <c r="E492" s="80" t="str">
        <f t="shared" si="62"/>
        <v/>
      </c>
      <c r="F492" s="80" t="str">
        <f t="shared" si="64"/>
        <v/>
      </c>
      <c r="G492" s="80" t="str">
        <f t="shared" si="64"/>
        <v/>
      </c>
      <c r="H492" s="80" t="str">
        <f t="shared" si="64"/>
        <v/>
      </c>
      <c r="I492" s="413"/>
      <c r="J492" s="414"/>
      <c r="K492" s="415"/>
      <c r="L492" s="415"/>
      <c r="M492" s="415"/>
      <c r="N492" s="415"/>
      <c r="O492" s="415"/>
      <c r="P492" s="415"/>
    </row>
    <row r="493" spans="1:16">
      <c r="A493" s="80" t="str">
        <f t="shared" si="58"/>
        <v/>
      </c>
      <c r="B493" s="80" t="str">
        <f t="shared" si="59"/>
        <v/>
      </c>
      <c r="C493" s="80" t="str">
        <f t="shared" si="60"/>
        <v/>
      </c>
      <c r="D493" s="80" t="str">
        <f t="shared" si="61"/>
        <v/>
      </c>
      <c r="E493" s="80" t="str">
        <f t="shared" si="62"/>
        <v/>
      </c>
      <c r="F493" s="80" t="str">
        <f t="shared" si="64"/>
        <v/>
      </c>
      <c r="G493" s="80" t="str">
        <f t="shared" si="64"/>
        <v/>
      </c>
      <c r="H493" s="80" t="str">
        <f t="shared" si="64"/>
        <v/>
      </c>
      <c r="I493" s="413"/>
      <c r="J493" s="414"/>
      <c r="K493" s="415"/>
      <c r="L493" s="415"/>
      <c r="M493" s="415"/>
      <c r="N493" s="415"/>
      <c r="O493" s="415"/>
      <c r="P493" s="415"/>
    </row>
    <row r="494" spans="1:16">
      <c r="A494" s="80" t="str">
        <f t="shared" si="58"/>
        <v/>
      </c>
      <c r="B494" s="80" t="str">
        <f t="shared" si="59"/>
        <v/>
      </c>
      <c r="C494" s="80" t="str">
        <f t="shared" si="60"/>
        <v/>
      </c>
      <c r="D494" s="80" t="str">
        <f t="shared" si="61"/>
        <v/>
      </c>
      <c r="E494" s="80" t="str">
        <f t="shared" si="62"/>
        <v/>
      </c>
      <c r="F494" s="80" t="str">
        <f t="shared" si="64"/>
        <v/>
      </c>
      <c r="G494" s="80" t="str">
        <f t="shared" si="64"/>
        <v/>
      </c>
      <c r="H494" s="80" t="str">
        <f t="shared" si="64"/>
        <v/>
      </c>
      <c r="I494" s="413"/>
      <c r="J494" s="414"/>
      <c r="K494" s="415"/>
      <c r="L494" s="415"/>
      <c r="M494" s="415"/>
      <c r="N494" s="415"/>
      <c r="O494" s="415"/>
      <c r="P494" s="415"/>
    </row>
    <row r="495" spans="1:16">
      <c r="A495" s="80" t="str">
        <f t="shared" si="58"/>
        <v/>
      </c>
      <c r="B495" s="80" t="str">
        <f t="shared" si="59"/>
        <v/>
      </c>
      <c r="C495" s="80" t="str">
        <f t="shared" si="60"/>
        <v/>
      </c>
      <c r="D495" s="80" t="str">
        <f t="shared" si="61"/>
        <v/>
      </c>
      <c r="E495" s="80" t="str">
        <f t="shared" si="62"/>
        <v/>
      </c>
      <c r="F495" s="80" t="str">
        <f t="shared" si="64"/>
        <v/>
      </c>
      <c r="G495" s="80" t="str">
        <f t="shared" si="64"/>
        <v/>
      </c>
      <c r="H495" s="80" t="str">
        <f t="shared" si="64"/>
        <v/>
      </c>
      <c r="I495" s="413"/>
      <c r="J495" s="414"/>
      <c r="K495" s="415"/>
      <c r="L495" s="415"/>
      <c r="M495" s="415"/>
      <c r="N495" s="415"/>
      <c r="O495" s="415"/>
      <c r="P495" s="415"/>
    </row>
    <row r="496" spans="1:16">
      <c r="A496" s="80" t="str">
        <f t="shared" si="58"/>
        <v/>
      </c>
      <c r="B496" s="80" t="str">
        <f t="shared" si="59"/>
        <v/>
      </c>
      <c r="C496" s="80" t="str">
        <f t="shared" si="60"/>
        <v/>
      </c>
      <c r="D496" s="80" t="str">
        <f t="shared" si="61"/>
        <v/>
      </c>
      <c r="E496" s="80" t="str">
        <f t="shared" si="62"/>
        <v/>
      </c>
      <c r="F496" s="80" t="str">
        <f t="shared" si="64"/>
        <v/>
      </c>
      <c r="G496" s="80" t="str">
        <f t="shared" si="64"/>
        <v/>
      </c>
      <c r="H496" s="80" t="str">
        <f t="shared" si="64"/>
        <v/>
      </c>
      <c r="I496" s="413"/>
      <c r="J496" s="414"/>
      <c r="K496" s="415"/>
      <c r="L496" s="415"/>
      <c r="M496" s="415"/>
      <c r="N496" s="415"/>
      <c r="O496" s="415"/>
      <c r="P496" s="415"/>
    </row>
    <row r="497" spans="1:16">
      <c r="A497" s="80" t="str">
        <f t="shared" si="58"/>
        <v/>
      </c>
      <c r="B497" s="80" t="str">
        <f t="shared" si="59"/>
        <v/>
      </c>
      <c r="C497" s="80" t="str">
        <f t="shared" si="60"/>
        <v/>
      </c>
      <c r="D497" s="80" t="str">
        <f t="shared" si="61"/>
        <v/>
      </c>
      <c r="E497" s="80" t="str">
        <f t="shared" si="62"/>
        <v/>
      </c>
      <c r="F497" s="80" t="str">
        <f t="shared" si="64"/>
        <v/>
      </c>
      <c r="G497" s="80" t="str">
        <f t="shared" si="64"/>
        <v/>
      </c>
      <c r="H497" s="80" t="str">
        <f t="shared" si="64"/>
        <v/>
      </c>
      <c r="I497" s="413"/>
      <c r="J497" s="414"/>
      <c r="K497" s="415"/>
      <c r="L497" s="415"/>
      <c r="M497" s="415"/>
      <c r="N497" s="415"/>
      <c r="O497" s="415"/>
      <c r="P497" s="415"/>
    </row>
    <row r="498" spans="1:16">
      <c r="A498" s="80" t="str">
        <f t="shared" si="58"/>
        <v/>
      </c>
      <c r="B498" s="80" t="str">
        <f t="shared" si="59"/>
        <v/>
      </c>
      <c r="C498" s="80" t="str">
        <f t="shared" si="60"/>
        <v/>
      </c>
      <c r="D498" s="80" t="str">
        <f t="shared" si="61"/>
        <v/>
      </c>
      <c r="E498" s="80" t="str">
        <f t="shared" si="62"/>
        <v/>
      </c>
      <c r="F498" s="80" t="str">
        <f t="shared" si="64"/>
        <v/>
      </c>
      <c r="G498" s="80" t="str">
        <f t="shared" si="64"/>
        <v/>
      </c>
      <c r="H498" s="80" t="str">
        <f t="shared" si="64"/>
        <v/>
      </c>
      <c r="I498" s="413"/>
      <c r="J498" s="414"/>
      <c r="K498" s="415"/>
      <c r="L498" s="415"/>
      <c r="M498" s="415"/>
      <c r="N498" s="415"/>
      <c r="O498" s="415"/>
      <c r="P498" s="415"/>
    </row>
    <row r="499" spans="1:16">
      <c r="A499" s="80" t="str">
        <f t="shared" si="58"/>
        <v/>
      </c>
      <c r="B499" s="80" t="str">
        <f t="shared" si="59"/>
        <v/>
      </c>
      <c r="C499" s="80" t="str">
        <f t="shared" si="60"/>
        <v/>
      </c>
      <c r="D499" s="80" t="str">
        <f t="shared" si="61"/>
        <v/>
      </c>
      <c r="E499" s="80" t="str">
        <f t="shared" si="62"/>
        <v/>
      </c>
      <c r="F499" s="80" t="str">
        <f t="shared" si="64"/>
        <v/>
      </c>
      <c r="G499" s="80" t="str">
        <f t="shared" si="64"/>
        <v/>
      </c>
      <c r="H499" s="80" t="str">
        <f t="shared" si="64"/>
        <v/>
      </c>
      <c r="I499" s="413"/>
      <c r="J499" s="414"/>
      <c r="K499" s="415"/>
      <c r="L499" s="415"/>
      <c r="M499" s="415"/>
      <c r="N499" s="415"/>
      <c r="O499" s="415"/>
      <c r="P499" s="415"/>
    </row>
    <row r="500" spans="1:16">
      <c r="A500" s="80" t="str">
        <f t="shared" si="58"/>
        <v/>
      </c>
      <c r="B500" s="80" t="str">
        <f t="shared" si="59"/>
        <v/>
      </c>
      <c r="C500" s="80" t="str">
        <f t="shared" si="60"/>
        <v/>
      </c>
      <c r="D500" s="80" t="str">
        <f t="shared" si="61"/>
        <v/>
      </c>
      <c r="E500" s="80" t="str">
        <f t="shared" si="62"/>
        <v/>
      </c>
      <c r="F500" s="80" t="str">
        <f t="shared" si="64"/>
        <v/>
      </c>
      <c r="G500" s="80" t="str">
        <f t="shared" si="64"/>
        <v/>
      </c>
      <c r="H500" s="80" t="str">
        <f t="shared" si="64"/>
        <v/>
      </c>
      <c r="I500" s="413"/>
      <c r="J500" s="414"/>
      <c r="K500" s="415"/>
      <c r="L500" s="415"/>
      <c r="M500" s="415"/>
      <c r="N500" s="415"/>
      <c r="O500" s="415"/>
      <c r="P500" s="415"/>
    </row>
    <row r="501" spans="1:16">
      <c r="A501" s="80" t="str">
        <f t="shared" si="58"/>
        <v/>
      </c>
      <c r="B501" s="80" t="str">
        <f t="shared" si="59"/>
        <v/>
      </c>
      <c r="C501" s="80" t="str">
        <f t="shared" si="60"/>
        <v/>
      </c>
      <c r="D501" s="80" t="str">
        <f t="shared" si="61"/>
        <v/>
      </c>
      <c r="E501" s="80" t="str">
        <f t="shared" si="62"/>
        <v/>
      </c>
      <c r="F501" s="80" t="str">
        <f t="shared" si="64"/>
        <v/>
      </c>
      <c r="G501" s="80" t="str">
        <f t="shared" si="64"/>
        <v/>
      </c>
      <c r="H501" s="80" t="str">
        <f t="shared" si="64"/>
        <v/>
      </c>
      <c r="I501" s="413"/>
      <c r="J501" s="414"/>
      <c r="K501" s="415"/>
      <c r="L501" s="415"/>
      <c r="M501" s="415"/>
      <c r="N501" s="415"/>
      <c r="O501" s="415"/>
      <c r="P501" s="415"/>
    </row>
    <row r="502" spans="1:16">
      <c r="A502" s="80" t="str">
        <f t="shared" si="58"/>
        <v/>
      </c>
      <c r="B502" s="80" t="str">
        <f t="shared" si="59"/>
        <v/>
      </c>
      <c r="C502" s="80" t="str">
        <f t="shared" si="60"/>
        <v/>
      </c>
      <c r="D502" s="80" t="str">
        <f t="shared" si="61"/>
        <v/>
      </c>
      <c r="E502" s="80" t="str">
        <f t="shared" si="62"/>
        <v/>
      </c>
      <c r="F502" s="80" t="str">
        <f t="shared" si="64"/>
        <v/>
      </c>
      <c r="G502" s="80" t="str">
        <f t="shared" si="64"/>
        <v/>
      </c>
      <c r="H502" s="80" t="str">
        <f t="shared" si="64"/>
        <v/>
      </c>
      <c r="I502" s="413"/>
      <c r="J502" s="414"/>
      <c r="K502" s="415"/>
      <c r="L502" s="415"/>
      <c r="M502" s="415"/>
      <c r="N502" s="415"/>
      <c r="O502" s="415"/>
      <c r="P502" s="415"/>
    </row>
    <row r="503" spans="1:16">
      <c r="A503" s="80" t="str">
        <f t="shared" si="58"/>
        <v/>
      </c>
      <c r="B503" s="80" t="str">
        <f t="shared" si="59"/>
        <v/>
      </c>
      <c r="C503" s="80" t="str">
        <f t="shared" si="60"/>
        <v/>
      </c>
      <c r="D503" s="80" t="str">
        <f t="shared" si="61"/>
        <v/>
      </c>
      <c r="E503" s="80" t="str">
        <f t="shared" si="62"/>
        <v/>
      </c>
      <c r="F503" s="80" t="str">
        <f t="shared" si="64"/>
        <v/>
      </c>
      <c r="G503" s="80" t="str">
        <f t="shared" si="64"/>
        <v/>
      </c>
      <c r="H503" s="80" t="str">
        <f t="shared" si="64"/>
        <v/>
      </c>
      <c r="I503" s="413"/>
      <c r="J503" s="414"/>
      <c r="K503" s="415"/>
      <c r="L503" s="415"/>
      <c r="M503" s="415"/>
      <c r="N503" s="415"/>
      <c r="O503" s="415"/>
      <c r="P503" s="415"/>
    </row>
    <row r="504" spans="1:16">
      <c r="A504" s="80" t="str">
        <f t="shared" si="58"/>
        <v/>
      </c>
      <c r="B504" s="80" t="str">
        <f t="shared" si="59"/>
        <v/>
      </c>
      <c r="C504" s="80" t="str">
        <f t="shared" si="60"/>
        <v/>
      </c>
      <c r="D504" s="80" t="str">
        <f t="shared" si="61"/>
        <v/>
      </c>
      <c r="E504" s="80" t="str">
        <f t="shared" si="62"/>
        <v/>
      </c>
      <c r="F504" s="80" t="str">
        <f t="shared" si="64"/>
        <v/>
      </c>
      <c r="G504" s="80" t="str">
        <f t="shared" si="64"/>
        <v/>
      </c>
      <c r="H504" s="80" t="str">
        <f t="shared" si="64"/>
        <v/>
      </c>
      <c r="I504" s="413"/>
      <c r="J504" s="414"/>
      <c r="K504" s="415"/>
      <c r="L504" s="415"/>
      <c r="M504" s="415"/>
      <c r="N504" s="415"/>
      <c r="O504" s="415"/>
      <c r="P504" s="415"/>
    </row>
    <row r="505" spans="1:16">
      <c r="A505" s="80" t="str">
        <f t="shared" si="58"/>
        <v/>
      </c>
      <c r="B505" s="80" t="str">
        <f t="shared" si="59"/>
        <v/>
      </c>
      <c r="C505" s="80" t="str">
        <f t="shared" si="60"/>
        <v/>
      </c>
      <c r="D505" s="80" t="str">
        <f t="shared" si="61"/>
        <v/>
      </c>
      <c r="E505" s="80" t="str">
        <f t="shared" si="62"/>
        <v/>
      </c>
      <c r="F505" s="80" t="str">
        <f t="shared" ref="F505:H524" si="65">IF(Cptes="","",LEFT(Cptes,7))</f>
        <v/>
      </c>
      <c r="G505" s="80" t="str">
        <f t="shared" si="65"/>
        <v/>
      </c>
      <c r="H505" s="80" t="str">
        <f t="shared" si="65"/>
        <v/>
      </c>
      <c r="I505" s="413"/>
      <c r="J505" s="414"/>
      <c r="K505" s="415"/>
      <c r="L505" s="415"/>
      <c r="M505" s="415"/>
      <c r="N505" s="415"/>
      <c r="O505" s="415"/>
      <c r="P505" s="415"/>
    </row>
    <row r="506" spans="1:16">
      <c r="A506" s="80" t="str">
        <f t="shared" si="58"/>
        <v/>
      </c>
      <c r="B506" s="80" t="str">
        <f t="shared" si="59"/>
        <v/>
      </c>
      <c r="C506" s="80" t="str">
        <f t="shared" si="60"/>
        <v/>
      </c>
      <c r="D506" s="80" t="str">
        <f t="shared" si="61"/>
        <v/>
      </c>
      <c r="E506" s="80" t="str">
        <f t="shared" si="62"/>
        <v/>
      </c>
      <c r="F506" s="80" t="str">
        <f t="shared" si="65"/>
        <v/>
      </c>
      <c r="G506" s="80" t="str">
        <f t="shared" si="65"/>
        <v/>
      </c>
      <c r="H506" s="80" t="str">
        <f t="shared" si="65"/>
        <v/>
      </c>
      <c r="I506" s="413"/>
      <c r="J506" s="414"/>
      <c r="K506" s="415"/>
      <c r="L506" s="415"/>
      <c r="M506" s="415"/>
      <c r="N506" s="415"/>
      <c r="O506" s="415"/>
      <c r="P506" s="415"/>
    </row>
    <row r="507" spans="1:16">
      <c r="A507" s="80" t="str">
        <f t="shared" si="58"/>
        <v/>
      </c>
      <c r="B507" s="80" t="str">
        <f t="shared" si="59"/>
        <v/>
      </c>
      <c r="C507" s="80" t="str">
        <f t="shared" si="60"/>
        <v/>
      </c>
      <c r="D507" s="80" t="str">
        <f t="shared" si="61"/>
        <v/>
      </c>
      <c r="E507" s="80" t="str">
        <f t="shared" si="62"/>
        <v/>
      </c>
      <c r="F507" s="80" t="str">
        <f t="shared" si="65"/>
        <v/>
      </c>
      <c r="G507" s="80" t="str">
        <f t="shared" si="65"/>
        <v/>
      </c>
      <c r="H507" s="80" t="str">
        <f t="shared" si="65"/>
        <v/>
      </c>
      <c r="I507" s="413"/>
      <c r="J507" s="414"/>
      <c r="K507" s="415"/>
      <c r="L507" s="415"/>
      <c r="M507" s="415"/>
      <c r="N507" s="415"/>
      <c r="O507" s="415"/>
      <c r="P507" s="415"/>
    </row>
    <row r="508" spans="1:16">
      <c r="A508" s="80" t="str">
        <f t="shared" si="58"/>
        <v/>
      </c>
      <c r="B508" s="80" t="str">
        <f t="shared" si="59"/>
        <v/>
      </c>
      <c r="C508" s="80" t="str">
        <f t="shared" si="60"/>
        <v/>
      </c>
      <c r="D508" s="80" t="str">
        <f t="shared" si="61"/>
        <v/>
      </c>
      <c r="E508" s="80" t="str">
        <f t="shared" si="62"/>
        <v/>
      </c>
      <c r="F508" s="80" t="str">
        <f t="shared" si="65"/>
        <v/>
      </c>
      <c r="G508" s="80" t="str">
        <f t="shared" si="65"/>
        <v/>
      </c>
      <c r="H508" s="80" t="str">
        <f t="shared" si="65"/>
        <v/>
      </c>
      <c r="I508" s="413"/>
      <c r="J508" s="414"/>
      <c r="K508" s="415"/>
      <c r="L508" s="415"/>
      <c r="M508" s="415"/>
      <c r="N508" s="415"/>
      <c r="O508" s="415"/>
      <c r="P508" s="415"/>
    </row>
    <row r="509" spans="1:16">
      <c r="A509" s="80" t="str">
        <f t="shared" si="58"/>
        <v/>
      </c>
      <c r="B509" s="80" t="str">
        <f t="shared" si="59"/>
        <v/>
      </c>
      <c r="C509" s="80" t="str">
        <f t="shared" si="60"/>
        <v/>
      </c>
      <c r="D509" s="80" t="str">
        <f t="shared" si="61"/>
        <v/>
      </c>
      <c r="E509" s="80" t="str">
        <f t="shared" si="62"/>
        <v/>
      </c>
      <c r="F509" s="80" t="str">
        <f t="shared" si="65"/>
        <v/>
      </c>
      <c r="G509" s="80" t="str">
        <f t="shared" si="65"/>
        <v/>
      </c>
      <c r="H509" s="80" t="str">
        <f t="shared" si="65"/>
        <v/>
      </c>
      <c r="I509" s="413"/>
      <c r="J509" s="414"/>
      <c r="K509" s="415"/>
      <c r="L509" s="415"/>
      <c r="M509" s="415"/>
      <c r="N509" s="415"/>
      <c r="O509" s="415"/>
      <c r="P509" s="415"/>
    </row>
    <row r="510" spans="1:16">
      <c r="A510" s="80" t="str">
        <f t="shared" si="58"/>
        <v/>
      </c>
      <c r="B510" s="80" t="str">
        <f t="shared" si="59"/>
        <v/>
      </c>
      <c r="C510" s="80" t="str">
        <f t="shared" si="60"/>
        <v/>
      </c>
      <c r="D510" s="80" t="str">
        <f t="shared" si="61"/>
        <v/>
      </c>
      <c r="E510" s="80" t="str">
        <f t="shared" si="62"/>
        <v/>
      </c>
      <c r="F510" s="80" t="str">
        <f t="shared" si="65"/>
        <v/>
      </c>
      <c r="G510" s="80" t="str">
        <f t="shared" si="65"/>
        <v/>
      </c>
      <c r="H510" s="80" t="str">
        <f t="shared" si="65"/>
        <v/>
      </c>
      <c r="I510" s="413"/>
      <c r="J510" s="414"/>
      <c r="K510" s="415"/>
      <c r="L510" s="415"/>
      <c r="M510" s="415"/>
      <c r="N510" s="415"/>
      <c r="O510" s="415"/>
      <c r="P510" s="415"/>
    </row>
    <row r="511" spans="1:16">
      <c r="A511" s="80" t="str">
        <f t="shared" si="58"/>
        <v/>
      </c>
      <c r="B511" s="80" t="str">
        <f t="shared" si="59"/>
        <v/>
      </c>
      <c r="C511" s="80" t="str">
        <f t="shared" si="60"/>
        <v/>
      </c>
      <c r="D511" s="80" t="str">
        <f t="shared" si="61"/>
        <v/>
      </c>
      <c r="E511" s="80" t="str">
        <f t="shared" si="62"/>
        <v/>
      </c>
      <c r="F511" s="80" t="str">
        <f t="shared" si="65"/>
        <v/>
      </c>
      <c r="G511" s="80" t="str">
        <f t="shared" si="65"/>
        <v/>
      </c>
      <c r="H511" s="80" t="str">
        <f t="shared" si="65"/>
        <v/>
      </c>
      <c r="I511" s="413"/>
      <c r="J511" s="414"/>
      <c r="K511" s="415"/>
      <c r="L511" s="415"/>
      <c r="M511" s="415"/>
      <c r="N511" s="415"/>
      <c r="O511" s="415"/>
      <c r="P511" s="415"/>
    </row>
    <row r="512" spans="1:16">
      <c r="A512" s="80" t="str">
        <f t="shared" si="58"/>
        <v/>
      </c>
      <c r="B512" s="80" t="str">
        <f t="shared" si="59"/>
        <v/>
      </c>
      <c r="C512" s="80" t="str">
        <f t="shared" si="60"/>
        <v/>
      </c>
      <c r="D512" s="80" t="str">
        <f t="shared" si="61"/>
        <v/>
      </c>
      <c r="E512" s="80" t="str">
        <f t="shared" si="62"/>
        <v/>
      </c>
      <c r="F512" s="80" t="str">
        <f t="shared" si="65"/>
        <v/>
      </c>
      <c r="G512" s="80" t="str">
        <f t="shared" si="65"/>
        <v/>
      </c>
      <c r="H512" s="80" t="str">
        <f t="shared" si="65"/>
        <v/>
      </c>
      <c r="I512" s="413"/>
      <c r="J512" s="414"/>
      <c r="K512" s="415"/>
      <c r="L512" s="415"/>
      <c r="M512" s="415"/>
      <c r="N512" s="415"/>
      <c r="O512" s="415"/>
      <c r="P512" s="415"/>
    </row>
    <row r="513" spans="1:16">
      <c r="A513" s="80" t="str">
        <f t="shared" si="58"/>
        <v/>
      </c>
      <c r="B513" s="80" t="str">
        <f t="shared" si="59"/>
        <v/>
      </c>
      <c r="C513" s="80" t="str">
        <f t="shared" si="60"/>
        <v/>
      </c>
      <c r="D513" s="80" t="str">
        <f t="shared" si="61"/>
        <v/>
      </c>
      <c r="E513" s="80" t="str">
        <f t="shared" si="62"/>
        <v/>
      </c>
      <c r="F513" s="80" t="str">
        <f t="shared" si="65"/>
        <v/>
      </c>
      <c r="G513" s="80" t="str">
        <f t="shared" si="65"/>
        <v/>
      </c>
      <c r="H513" s="80" t="str">
        <f t="shared" si="65"/>
        <v/>
      </c>
      <c r="I513" s="413"/>
      <c r="J513" s="414"/>
      <c r="K513" s="415"/>
      <c r="L513" s="415"/>
      <c r="M513" s="415"/>
      <c r="N513" s="415"/>
      <c r="O513" s="415"/>
      <c r="P513" s="415"/>
    </row>
    <row r="514" spans="1:16">
      <c r="A514" s="80" t="str">
        <f t="shared" si="58"/>
        <v/>
      </c>
      <c r="B514" s="80" t="str">
        <f t="shared" si="59"/>
        <v/>
      </c>
      <c r="C514" s="80" t="str">
        <f t="shared" si="60"/>
        <v/>
      </c>
      <c r="D514" s="80" t="str">
        <f t="shared" si="61"/>
        <v/>
      </c>
      <c r="E514" s="80" t="str">
        <f t="shared" si="62"/>
        <v/>
      </c>
      <c r="F514" s="80" t="str">
        <f t="shared" si="65"/>
        <v/>
      </c>
      <c r="G514" s="80" t="str">
        <f t="shared" si="65"/>
        <v/>
      </c>
      <c r="H514" s="80" t="str">
        <f t="shared" si="65"/>
        <v/>
      </c>
      <c r="I514" s="413"/>
      <c r="J514" s="414"/>
      <c r="K514" s="415"/>
      <c r="L514" s="415"/>
      <c r="M514" s="415"/>
      <c r="N514" s="415"/>
      <c r="O514" s="415"/>
      <c r="P514" s="415"/>
    </row>
    <row r="515" spans="1:16">
      <c r="A515" s="80" t="str">
        <f t="shared" si="58"/>
        <v/>
      </c>
      <c r="B515" s="80" t="str">
        <f t="shared" si="59"/>
        <v/>
      </c>
      <c r="C515" s="80" t="str">
        <f t="shared" si="60"/>
        <v/>
      </c>
      <c r="D515" s="80" t="str">
        <f t="shared" si="61"/>
        <v/>
      </c>
      <c r="E515" s="80" t="str">
        <f t="shared" si="62"/>
        <v/>
      </c>
      <c r="F515" s="80" t="str">
        <f t="shared" si="65"/>
        <v/>
      </c>
      <c r="G515" s="80" t="str">
        <f t="shared" si="65"/>
        <v/>
      </c>
      <c r="H515" s="80" t="str">
        <f t="shared" si="65"/>
        <v/>
      </c>
      <c r="I515" s="413"/>
      <c r="J515" s="414"/>
      <c r="K515" s="415"/>
      <c r="L515" s="415"/>
      <c r="M515" s="415"/>
      <c r="N515" s="415"/>
      <c r="O515" s="415"/>
      <c r="P515" s="415"/>
    </row>
    <row r="516" spans="1:16">
      <c r="A516" s="80" t="str">
        <f t="shared" si="58"/>
        <v/>
      </c>
      <c r="B516" s="80" t="str">
        <f t="shared" si="59"/>
        <v/>
      </c>
      <c r="C516" s="80" t="str">
        <f t="shared" si="60"/>
        <v/>
      </c>
      <c r="D516" s="80" t="str">
        <f t="shared" si="61"/>
        <v/>
      </c>
      <c r="E516" s="80" t="str">
        <f t="shared" si="62"/>
        <v/>
      </c>
      <c r="F516" s="80" t="str">
        <f t="shared" si="65"/>
        <v/>
      </c>
      <c r="G516" s="80" t="str">
        <f t="shared" si="65"/>
        <v/>
      </c>
      <c r="H516" s="80" t="str">
        <f t="shared" si="65"/>
        <v/>
      </c>
      <c r="I516" s="413"/>
      <c r="J516" s="414"/>
      <c r="K516" s="415"/>
      <c r="L516" s="415"/>
      <c r="M516" s="415"/>
      <c r="N516" s="415"/>
      <c r="O516" s="415"/>
      <c r="P516" s="415"/>
    </row>
    <row r="517" spans="1:16">
      <c r="A517" s="80" t="str">
        <f t="shared" ref="A517:A580" si="66">IF(Cptes="","",LEFT(Cptes,2))</f>
        <v/>
      </c>
      <c r="B517" s="80" t="str">
        <f t="shared" ref="B517:B580" si="67">IF(Cptes="","",LEFT(Cptes,3))</f>
        <v/>
      </c>
      <c r="C517" s="80" t="str">
        <f t="shared" ref="C517:C580" si="68">IF(Cptes="","",LEFT(Cptes,4))</f>
        <v/>
      </c>
      <c r="D517" s="80" t="str">
        <f t="shared" ref="D517:D580" si="69">IF(Cptes="","",LEFT(Cptes,5))</f>
        <v/>
      </c>
      <c r="E517" s="80" t="str">
        <f t="shared" ref="E517:E580" si="70">IF(Cptes="","",LEFT(Cptes,6))</f>
        <v/>
      </c>
      <c r="F517" s="80" t="str">
        <f t="shared" si="65"/>
        <v/>
      </c>
      <c r="G517" s="80" t="str">
        <f t="shared" si="65"/>
        <v/>
      </c>
      <c r="H517" s="80" t="str">
        <f t="shared" si="65"/>
        <v/>
      </c>
      <c r="I517" s="413"/>
      <c r="J517" s="414"/>
      <c r="K517" s="415"/>
      <c r="L517" s="415"/>
      <c r="M517" s="415"/>
      <c r="N517" s="415"/>
      <c r="O517" s="415"/>
      <c r="P517" s="415"/>
    </row>
    <row r="518" spans="1:16">
      <c r="A518" s="80" t="str">
        <f t="shared" si="66"/>
        <v/>
      </c>
      <c r="B518" s="80" t="str">
        <f t="shared" si="67"/>
        <v/>
      </c>
      <c r="C518" s="80" t="str">
        <f t="shared" si="68"/>
        <v/>
      </c>
      <c r="D518" s="80" t="str">
        <f t="shared" si="69"/>
        <v/>
      </c>
      <c r="E518" s="80" t="str">
        <f t="shared" si="70"/>
        <v/>
      </c>
      <c r="F518" s="80" t="str">
        <f t="shared" si="65"/>
        <v/>
      </c>
      <c r="G518" s="80" t="str">
        <f t="shared" si="65"/>
        <v/>
      </c>
      <c r="H518" s="80" t="str">
        <f t="shared" si="65"/>
        <v/>
      </c>
      <c r="I518" s="413"/>
      <c r="J518" s="414"/>
      <c r="K518" s="415"/>
      <c r="L518" s="415"/>
      <c r="M518" s="415"/>
      <c r="N518" s="415"/>
      <c r="O518" s="415"/>
      <c r="P518" s="415"/>
    </row>
    <row r="519" spans="1:16">
      <c r="A519" s="80" t="str">
        <f t="shared" si="66"/>
        <v/>
      </c>
      <c r="B519" s="80" t="str">
        <f t="shared" si="67"/>
        <v/>
      </c>
      <c r="C519" s="80" t="str">
        <f t="shared" si="68"/>
        <v/>
      </c>
      <c r="D519" s="80" t="str">
        <f t="shared" si="69"/>
        <v/>
      </c>
      <c r="E519" s="80" t="str">
        <f t="shared" si="70"/>
        <v/>
      </c>
      <c r="F519" s="80" t="str">
        <f t="shared" si="65"/>
        <v/>
      </c>
      <c r="G519" s="80" t="str">
        <f t="shared" si="65"/>
        <v/>
      </c>
      <c r="H519" s="80" t="str">
        <f t="shared" si="65"/>
        <v/>
      </c>
      <c r="I519" s="413"/>
      <c r="J519" s="414"/>
      <c r="K519" s="415"/>
      <c r="L519" s="415"/>
      <c r="M519" s="415"/>
      <c r="N519" s="415"/>
      <c r="O519" s="415"/>
      <c r="P519" s="415"/>
    </row>
    <row r="520" spans="1:16">
      <c r="A520" s="80" t="str">
        <f t="shared" si="66"/>
        <v/>
      </c>
      <c r="B520" s="80" t="str">
        <f t="shared" si="67"/>
        <v/>
      </c>
      <c r="C520" s="80" t="str">
        <f t="shared" si="68"/>
        <v/>
      </c>
      <c r="D520" s="80" t="str">
        <f t="shared" si="69"/>
        <v/>
      </c>
      <c r="E520" s="80" t="str">
        <f t="shared" si="70"/>
        <v/>
      </c>
      <c r="F520" s="80" t="str">
        <f t="shared" si="65"/>
        <v/>
      </c>
      <c r="G520" s="80" t="str">
        <f t="shared" si="65"/>
        <v/>
      </c>
      <c r="H520" s="80" t="str">
        <f t="shared" si="65"/>
        <v/>
      </c>
      <c r="I520" s="413"/>
      <c r="J520" s="414"/>
      <c r="K520" s="415"/>
      <c r="L520" s="415"/>
      <c r="M520" s="415"/>
      <c r="N520" s="415"/>
      <c r="O520" s="415"/>
      <c r="P520" s="415"/>
    </row>
    <row r="521" spans="1:16">
      <c r="A521" s="80" t="str">
        <f t="shared" si="66"/>
        <v/>
      </c>
      <c r="B521" s="80" t="str">
        <f t="shared" si="67"/>
        <v/>
      </c>
      <c r="C521" s="80" t="str">
        <f t="shared" si="68"/>
        <v/>
      </c>
      <c r="D521" s="80" t="str">
        <f t="shared" si="69"/>
        <v/>
      </c>
      <c r="E521" s="80" t="str">
        <f t="shared" si="70"/>
        <v/>
      </c>
      <c r="F521" s="80" t="str">
        <f t="shared" si="65"/>
        <v/>
      </c>
      <c r="G521" s="80" t="str">
        <f t="shared" si="65"/>
        <v/>
      </c>
      <c r="H521" s="80" t="str">
        <f t="shared" si="65"/>
        <v/>
      </c>
      <c r="I521" s="413"/>
      <c r="J521" s="414"/>
      <c r="K521" s="415"/>
      <c r="L521" s="415"/>
      <c r="M521" s="415"/>
      <c r="N521" s="415"/>
      <c r="O521" s="415"/>
      <c r="P521" s="415"/>
    </row>
    <row r="522" spans="1:16">
      <c r="A522" s="80" t="str">
        <f t="shared" si="66"/>
        <v/>
      </c>
      <c r="B522" s="80" t="str">
        <f t="shared" si="67"/>
        <v/>
      </c>
      <c r="C522" s="80" t="str">
        <f t="shared" si="68"/>
        <v/>
      </c>
      <c r="D522" s="80" t="str">
        <f t="shared" si="69"/>
        <v/>
      </c>
      <c r="E522" s="80" t="str">
        <f t="shared" si="70"/>
        <v/>
      </c>
      <c r="F522" s="80" t="str">
        <f t="shared" si="65"/>
        <v/>
      </c>
      <c r="G522" s="80" t="str">
        <f t="shared" si="65"/>
        <v/>
      </c>
      <c r="H522" s="80" t="str">
        <f t="shared" si="65"/>
        <v/>
      </c>
      <c r="I522" s="413"/>
      <c r="J522" s="414"/>
      <c r="K522" s="415"/>
      <c r="L522" s="415"/>
      <c r="M522" s="415"/>
      <c r="N522" s="415"/>
      <c r="O522" s="415"/>
      <c r="P522" s="415"/>
    </row>
    <row r="523" spans="1:16">
      <c r="A523" s="80" t="str">
        <f t="shared" si="66"/>
        <v/>
      </c>
      <c r="B523" s="80" t="str">
        <f t="shared" si="67"/>
        <v/>
      </c>
      <c r="C523" s="80" t="str">
        <f t="shared" si="68"/>
        <v/>
      </c>
      <c r="D523" s="80" t="str">
        <f t="shared" si="69"/>
        <v/>
      </c>
      <c r="E523" s="80" t="str">
        <f t="shared" si="70"/>
        <v/>
      </c>
      <c r="F523" s="80" t="str">
        <f t="shared" si="65"/>
        <v/>
      </c>
      <c r="G523" s="80" t="str">
        <f t="shared" si="65"/>
        <v/>
      </c>
      <c r="H523" s="80" t="str">
        <f t="shared" si="65"/>
        <v/>
      </c>
      <c r="I523" s="413"/>
      <c r="J523" s="414"/>
      <c r="K523" s="415"/>
      <c r="L523" s="415"/>
      <c r="M523" s="415"/>
      <c r="N523" s="415"/>
      <c r="O523" s="415"/>
      <c r="P523" s="415"/>
    </row>
    <row r="524" spans="1:16">
      <c r="A524" s="80" t="str">
        <f t="shared" si="66"/>
        <v/>
      </c>
      <c r="B524" s="80" t="str">
        <f t="shared" si="67"/>
        <v/>
      </c>
      <c r="C524" s="80" t="str">
        <f t="shared" si="68"/>
        <v/>
      </c>
      <c r="D524" s="80" t="str">
        <f t="shared" si="69"/>
        <v/>
      </c>
      <c r="E524" s="80" t="str">
        <f t="shared" si="70"/>
        <v/>
      </c>
      <c r="F524" s="80" t="str">
        <f t="shared" si="65"/>
        <v/>
      </c>
      <c r="G524" s="80" t="str">
        <f t="shared" si="65"/>
        <v/>
      </c>
      <c r="H524" s="80" t="str">
        <f t="shared" si="65"/>
        <v/>
      </c>
      <c r="I524" s="413"/>
      <c r="J524" s="414"/>
      <c r="K524" s="415"/>
      <c r="L524" s="415"/>
      <c r="M524" s="415"/>
      <c r="N524" s="415"/>
      <c r="O524" s="415"/>
      <c r="P524" s="415"/>
    </row>
    <row r="525" spans="1:16">
      <c r="A525" s="80" t="str">
        <f t="shared" si="66"/>
        <v/>
      </c>
      <c r="B525" s="80" t="str">
        <f t="shared" si="67"/>
        <v/>
      </c>
      <c r="C525" s="80" t="str">
        <f t="shared" si="68"/>
        <v/>
      </c>
      <c r="D525" s="80" t="str">
        <f t="shared" si="69"/>
        <v/>
      </c>
      <c r="E525" s="80" t="str">
        <f t="shared" si="70"/>
        <v/>
      </c>
      <c r="F525" s="80" t="str">
        <f t="shared" ref="F525:H544" si="71">IF(Cptes="","",LEFT(Cptes,7))</f>
        <v/>
      </c>
      <c r="G525" s="80" t="str">
        <f t="shared" si="71"/>
        <v/>
      </c>
      <c r="H525" s="80" t="str">
        <f t="shared" si="71"/>
        <v/>
      </c>
      <c r="I525" s="413"/>
      <c r="J525" s="414"/>
      <c r="K525" s="415"/>
      <c r="L525" s="415"/>
      <c r="M525" s="415"/>
      <c r="N525" s="415"/>
      <c r="O525" s="415"/>
      <c r="P525" s="415"/>
    </row>
    <row r="526" spans="1:16">
      <c r="A526" s="80" t="str">
        <f t="shared" si="66"/>
        <v/>
      </c>
      <c r="B526" s="80" t="str">
        <f t="shared" si="67"/>
        <v/>
      </c>
      <c r="C526" s="80" t="str">
        <f t="shared" si="68"/>
        <v/>
      </c>
      <c r="D526" s="80" t="str">
        <f t="shared" si="69"/>
        <v/>
      </c>
      <c r="E526" s="80" t="str">
        <f t="shared" si="70"/>
        <v/>
      </c>
      <c r="F526" s="80" t="str">
        <f t="shared" si="71"/>
        <v/>
      </c>
      <c r="G526" s="80" t="str">
        <f t="shared" si="71"/>
        <v/>
      </c>
      <c r="H526" s="80" t="str">
        <f t="shared" si="71"/>
        <v/>
      </c>
      <c r="I526" s="413"/>
      <c r="J526" s="414"/>
      <c r="K526" s="415"/>
      <c r="L526" s="415"/>
      <c r="M526" s="415"/>
      <c r="N526" s="415"/>
      <c r="O526" s="415"/>
      <c r="P526" s="415"/>
    </row>
    <row r="527" spans="1:16">
      <c r="A527" s="80" t="str">
        <f t="shared" si="66"/>
        <v/>
      </c>
      <c r="B527" s="80" t="str">
        <f t="shared" si="67"/>
        <v/>
      </c>
      <c r="C527" s="80" t="str">
        <f t="shared" si="68"/>
        <v/>
      </c>
      <c r="D527" s="80" t="str">
        <f t="shared" si="69"/>
        <v/>
      </c>
      <c r="E527" s="80" t="str">
        <f t="shared" si="70"/>
        <v/>
      </c>
      <c r="F527" s="80" t="str">
        <f t="shared" si="71"/>
        <v/>
      </c>
      <c r="G527" s="80" t="str">
        <f t="shared" si="71"/>
        <v/>
      </c>
      <c r="H527" s="80" t="str">
        <f t="shared" si="71"/>
        <v/>
      </c>
      <c r="I527" s="413"/>
      <c r="J527" s="414"/>
      <c r="K527" s="415"/>
      <c r="L527" s="415"/>
      <c r="M527" s="415"/>
      <c r="N527" s="415"/>
      <c r="O527" s="415"/>
      <c r="P527" s="415"/>
    </row>
    <row r="528" spans="1:16">
      <c r="A528" s="80" t="str">
        <f t="shared" si="66"/>
        <v/>
      </c>
      <c r="B528" s="80" t="str">
        <f t="shared" si="67"/>
        <v/>
      </c>
      <c r="C528" s="80" t="str">
        <f t="shared" si="68"/>
        <v/>
      </c>
      <c r="D528" s="80" t="str">
        <f t="shared" si="69"/>
        <v/>
      </c>
      <c r="E528" s="80" t="str">
        <f t="shared" si="70"/>
        <v/>
      </c>
      <c r="F528" s="80" t="str">
        <f t="shared" si="71"/>
        <v/>
      </c>
      <c r="G528" s="80" t="str">
        <f t="shared" si="71"/>
        <v/>
      </c>
      <c r="H528" s="80" t="str">
        <f t="shared" si="71"/>
        <v/>
      </c>
      <c r="I528" s="413"/>
      <c r="J528" s="414"/>
      <c r="K528" s="415"/>
      <c r="L528" s="415"/>
      <c r="M528" s="415"/>
      <c r="N528" s="415"/>
      <c r="O528" s="415"/>
      <c r="P528" s="415"/>
    </row>
    <row r="529" spans="1:16">
      <c r="A529" s="80" t="str">
        <f t="shared" si="66"/>
        <v/>
      </c>
      <c r="B529" s="80" t="str">
        <f t="shared" si="67"/>
        <v/>
      </c>
      <c r="C529" s="80" t="str">
        <f t="shared" si="68"/>
        <v/>
      </c>
      <c r="D529" s="80" t="str">
        <f t="shared" si="69"/>
        <v/>
      </c>
      <c r="E529" s="80" t="str">
        <f t="shared" si="70"/>
        <v/>
      </c>
      <c r="F529" s="80" t="str">
        <f t="shared" si="71"/>
        <v/>
      </c>
      <c r="G529" s="80" t="str">
        <f t="shared" si="71"/>
        <v/>
      </c>
      <c r="H529" s="80" t="str">
        <f t="shared" si="71"/>
        <v/>
      </c>
      <c r="I529" s="413"/>
      <c r="J529" s="414"/>
      <c r="K529" s="415"/>
      <c r="L529" s="415"/>
      <c r="M529" s="415"/>
      <c r="N529" s="415"/>
      <c r="O529" s="415"/>
      <c r="P529" s="415"/>
    </row>
    <row r="530" spans="1:16">
      <c r="A530" s="80" t="str">
        <f t="shared" si="66"/>
        <v/>
      </c>
      <c r="B530" s="80" t="str">
        <f t="shared" si="67"/>
        <v/>
      </c>
      <c r="C530" s="80" t="str">
        <f t="shared" si="68"/>
        <v/>
      </c>
      <c r="D530" s="80" t="str">
        <f t="shared" si="69"/>
        <v/>
      </c>
      <c r="E530" s="80" t="str">
        <f t="shared" si="70"/>
        <v/>
      </c>
      <c r="F530" s="80" t="str">
        <f t="shared" si="71"/>
        <v/>
      </c>
      <c r="G530" s="80" t="str">
        <f t="shared" si="71"/>
        <v/>
      </c>
      <c r="H530" s="80" t="str">
        <f t="shared" si="71"/>
        <v/>
      </c>
      <c r="I530" s="413"/>
      <c r="J530" s="414"/>
      <c r="K530" s="415"/>
      <c r="L530" s="415"/>
      <c r="M530" s="415"/>
      <c r="N530" s="415"/>
      <c r="O530" s="415"/>
      <c r="P530" s="415"/>
    </row>
    <row r="531" spans="1:16">
      <c r="A531" s="80" t="str">
        <f t="shared" si="66"/>
        <v/>
      </c>
      <c r="B531" s="80" t="str">
        <f t="shared" si="67"/>
        <v/>
      </c>
      <c r="C531" s="80" t="str">
        <f t="shared" si="68"/>
        <v/>
      </c>
      <c r="D531" s="80" t="str">
        <f t="shared" si="69"/>
        <v/>
      </c>
      <c r="E531" s="80" t="str">
        <f t="shared" si="70"/>
        <v/>
      </c>
      <c r="F531" s="80" t="str">
        <f t="shared" si="71"/>
        <v/>
      </c>
      <c r="G531" s="80" t="str">
        <f t="shared" si="71"/>
        <v/>
      </c>
      <c r="H531" s="80" t="str">
        <f t="shared" si="71"/>
        <v/>
      </c>
      <c r="I531" s="413"/>
      <c r="J531" s="414"/>
      <c r="K531" s="415"/>
      <c r="L531" s="415"/>
      <c r="M531" s="415"/>
      <c r="N531" s="415"/>
      <c r="O531" s="415"/>
      <c r="P531" s="415"/>
    </row>
    <row r="532" spans="1:16">
      <c r="A532" s="80" t="str">
        <f t="shared" si="66"/>
        <v/>
      </c>
      <c r="B532" s="80" t="str">
        <f t="shared" si="67"/>
        <v/>
      </c>
      <c r="C532" s="80" t="str">
        <f t="shared" si="68"/>
        <v/>
      </c>
      <c r="D532" s="80" t="str">
        <f t="shared" si="69"/>
        <v/>
      </c>
      <c r="E532" s="80" t="str">
        <f t="shared" si="70"/>
        <v/>
      </c>
      <c r="F532" s="80" t="str">
        <f t="shared" si="71"/>
        <v/>
      </c>
      <c r="G532" s="80" t="str">
        <f t="shared" si="71"/>
        <v/>
      </c>
      <c r="H532" s="80" t="str">
        <f t="shared" si="71"/>
        <v/>
      </c>
      <c r="I532" s="413"/>
      <c r="J532" s="414"/>
      <c r="K532" s="415"/>
      <c r="L532" s="415"/>
      <c r="M532" s="415"/>
      <c r="N532" s="415"/>
      <c r="O532" s="415"/>
      <c r="P532" s="415"/>
    </row>
    <row r="533" spans="1:16">
      <c r="A533" s="80" t="str">
        <f t="shared" si="66"/>
        <v/>
      </c>
      <c r="B533" s="80" t="str">
        <f t="shared" si="67"/>
        <v/>
      </c>
      <c r="C533" s="80" t="str">
        <f t="shared" si="68"/>
        <v/>
      </c>
      <c r="D533" s="80" t="str">
        <f t="shared" si="69"/>
        <v/>
      </c>
      <c r="E533" s="80" t="str">
        <f t="shared" si="70"/>
        <v/>
      </c>
      <c r="F533" s="80" t="str">
        <f t="shared" si="71"/>
        <v/>
      </c>
      <c r="G533" s="80" t="str">
        <f t="shared" si="71"/>
        <v/>
      </c>
      <c r="H533" s="80" t="str">
        <f t="shared" si="71"/>
        <v/>
      </c>
      <c r="I533" s="413"/>
      <c r="J533" s="414"/>
      <c r="K533" s="415"/>
      <c r="L533" s="415"/>
      <c r="M533" s="415"/>
      <c r="N533" s="415"/>
      <c r="O533" s="415"/>
      <c r="P533" s="415"/>
    </row>
    <row r="534" spans="1:16">
      <c r="A534" s="80" t="str">
        <f t="shared" si="66"/>
        <v/>
      </c>
      <c r="B534" s="80" t="str">
        <f t="shared" si="67"/>
        <v/>
      </c>
      <c r="C534" s="80" t="str">
        <f t="shared" si="68"/>
        <v/>
      </c>
      <c r="D534" s="80" t="str">
        <f t="shared" si="69"/>
        <v/>
      </c>
      <c r="E534" s="80" t="str">
        <f t="shared" si="70"/>
        <v/>
      </c>
      <c r="F534" s="80" t="str">
        <f t="shared" si="71"/>
        <v/>
      </c>
      <c r="G534" s="80" t="str">
        <f t="shared" si="71"/>
        <v/>
      </c>
      <c r="H534" s="80" t="str">
        <f t="shared" si="71"/>
        <v/>
      </c>
      <c r="I534" s="413"/>
      <c r="J534" s="414"/>
      <c r="K534" s="415"/>
      <c r="L534" s="415"/>
      <c r="M534" s="415"/>
      <c r="N534" s="415"/>
      <c r="O534" s="415"/>
      <c r="P534" s="415"/>
    </row>
    <row r="535" spans="1:16">
      <c r="A535" s="80" t="str">
        <f t="shared" si="66"/>
        <v/>
      </c>
      <c r="B535" s="80" t="str">
        <f t="shared" si="67"/>
        <v/>
      </c>
      <c r="C535" s="80" t="str">
        <f t="shared" si="68"/>
        <v/>
      </c>
      <c r="D535" s="80" t="str">
        <f t="shared" si="69"/>
        <v/>
      </c>
      <c r="E535" s="80" t="str">
        <f t="shared" si="70"/>
        <v/>
      </c>
      <c r="F535" s="80" t="str">
        <f t="shared" si="71"/>
        <v/>
      </c>
      <c r="G535" s="80" t="str">
        <f t="shared" si="71"/>
        <v/>
      </c>
      <c r="H535" s="80" t="str">
        <f t="shared" si="71"/>
        <v/>
      </c>
      <c r="I535" s="413"/>
      <c r="J535" s="414"/>
      <c r="K535" s="415"/>
      <c r="L535" s="415"/>
      <c r="M535" s="415"/>
      <c r="N535" s="415"/>
      <c r="O535" s="415"/>
      <c r="P535" s="415"/>
    </row>
    <row r="536" spans="1:16">
      <c r="A536" s="80" t="str">
        <f t="shared" si="66"/>
        <v/>
      </c>
      <c r="B536" s="80" t="str">
        <f t="shared" si="67"/>
        <v/>
      </c>
      <c r="C536" s="80" t="str">
        <f t="shared" si="68"/>
        <v/>
      </c>
      <c r="D536" s="80" t="str">
        <f t="shared" si="69"/>
        <v/>
      </c>
      <c r="E536" s="80" t="str">
        <f t="shared" si="70"/>
        <v/>
      </c>
      <c r="F536" s="80" t="str">
        <f t="shared" si="71"/>
        <v/>
      </c>
      <c r="G536" s="80" t="str">
        <f t="shared" si="71"/>
        <v/>
      </c>
      <c r="H536" s="80" t="str">
        <f t="shared" si="71"/>
        <v/>
      </c>
      <c r="I536" s="413"/>
      <c r="J536" s="414"/>
      <c r="K536" s="415"/>
      <c r="L536" s="415"/>
      <c r="M536" s="415"/>
      <c r="N536" s="415"/>
      <c r="O536" s="415"/>
      <c r="P536" s="415"/>
    </row>
    <row r="537" spans="1:16">
      <c r="A537" s="80" t="str">
        <f t="shared" si="66"/>
        <v/>
      </c>
      <c r="B537" s="80" t="str">
        <f t="shared" si="67"/>
        <v/>
      </c>
      <c r="C537" s="80" t="str">
        <f t="shared" si="68"/>
        <v/>
      </c>
      <c r="D537" s="80" t="str">
        <f t="shared" si="69"/>
        <v/>
      </c>
      <c r="E537" s="80" t="str">
        <f t="shared" si="70"/>
        <v/>
      </c>
      <c r="F537" s="80" t="str">
        <f t="shared" si="71"/>
        <v/>
      </c>
      <c r="G537" s="80" t="str">
        <f t="shared" si="71"/>
        <v/>
      </c>
      <c r="H537" s="80" t="str">
        <f t="shared" si="71"/>
        <v/>
      </c>
      <c r="I537" s="413"/>
      <c r="J537" s="414"/>
      <c r="K537" s="415"/>
      <c r="L537" s="415"/>
      <c r="M537" s="415"/>
      <c r="N537" s="415"/>
      <c r="O537" s="415"/>
      <c r="P537" s="415"/>
    </row>
    <row r="538" spans="1:16">
      <c r="A538" s="80" t="str">
        <f t="shared" si="66"/>
        <v/>
      </c>
      <c r="B538" s="80" t="str">
        <f t="shared" si="67"/>
        <v/>
      </c>
      <c r="C538" s="80" t="str">
        <f t="shared" si="68"/>
        <v/>
      </c>
      <c r="D538" s="80" t="str">
        <f t="shared" si="69"/>
        <v/>
      </c>
      <c r="E538" s="80" t="str">
        <f t="shared" si="70"/>
        <v/>
      </c>
      <c r="F538" s="80" t="str">
        <f t="shared" si="71"/>
        <v/>
      </c>
      <c r="G538" s="80" t="str">
        <f t="shared" si="71"/>
        <v/>
      </c>
      <c r="H538" s="80" t="str">
        <f t="shared" si="71"/>
        <v/>
      </c>
      <c r="I538" s="413"/>
      <c r="J538" s="414"/>
      <c r="K538" s="415"/>
      <c r="L538" s="415"/>
      <c r="M538" s="415"/>
      <c r="N538" s="415"/>
      <c r="O538" s="415"/>
      <c r="P538" s="415"/>
    </row>
    <row r="539" spans="1:16">
      <c r="A539" s="80" t="str">
        <f t="shared" si="66"/>
        <v/>
      </c>
      <c r="B539" s="80" t="str">
        <f t="shared" si="67"/>
        <v/>
      </c>
      <c r="C539" s="80" t="str">
        <f t="shared" si="68"/>
        <v/>
      </c>
      <c r="D539" s="80" t="str">
        <f t="shared" si="69"/>
        <v/>
      </c>
      <c r="E539" s="80" t="str">
        <f t="shared" si="70"/>
        <v/>
      </c>
      <c r="F539" s="80" t="str">
        <f t="shared" si="71"/>
        <v/>
      </c>
      <c r="G539" s="80" t="str">
        <f t="shared" si="71"/>
        <v/>
      </c>
      <c r="H539" s="80" t="str">
        <f t="shared" si="71"/>
        <v/>
      </c>
      <c r="I539" s="413"/>
      <c r="J539" s="414"/>
      <c r="K539" s="415"/>
      <c r="L539" s="415"/>
      <c r="M539" s="415"/>
      <c r="N539" s="415"/>
      <c r="O539" s="415"/>
      <c r="P539" s="415"/>
    </row>
    <row r="540" spans="1:16">
      <c r="A540" s="80" t="str">
        <f t="shared" si="66"/>
        <v/>
      </c>
      <c r="B540" s="80" t="str">
        <f t="shared" si="67"/>
        <v/>
      </c>
      <c r="C540" s="80" t="str">
        <f t="shared" si="68"/>
        <v/>
      </c>
      <c r="D540" s="80" t="str">
        <f t="shared" si="69"/>
        <v/>
      </c>
      <c r="E540" s="80" t="str">
        <f t="shared" si="70"/>
        <v/>
      </c>
      <c r="F540" s="80" t="str">
        <f t="shared" si="71"/>
        <v/>
      </c>
      <c r="G540" s="80" t="str">
        <f t="shared" si="71"/>
        <v/>
      </c>
      <c r="H540" s="80" t="str">
        <f t="shared" si="71"/>
        <v/>
      </c>
      <c r="I540" s="413"/>
      <c r="J540" s="414"/>
      <c r="K540" s="415"/>
      <c r="L540" s="415"/>
      <c r="M540" s="415"/>
      <c r="N540" s="415"/>
      <c r="O540" s="415"/>
      <c r="P540" s="415"/>
    </row>
    <row r="541" spans="1:16">
      <c r="A541" s="80" t="str">
        <f t="shared" si="66"/>
        <v/>
      </c>
      <c r="B541" s="80" t="str">
        <f t="shared" si="67"/>
        <v/>
      </c>
      <c r="C541" s="80" t="str">
        <f t="shared" si="68"/>
        <v/>
      </c>
      <c r="D541" s="80" t="str">
        <f t="shared" si="69"/>
        <v/>
      </c>
      <c r="E541" s="80" t="str">
        <f t="shared" si="70"/>
        <v/>
      </c>
      <c r="F541" s="80" t="str">
        <f t="shared" si="71"/>
        <v/>
      </c>
      <c r="G541" s="80" t="str">
        <f t="shared" si="71"/>
        <v/>
      </c>
      <c r="H541" s="80" t="str">
        <f t="shared" si="71"/>
        <v/>
      </c>
      <c r="I541" s="413"/>
      <c r="J541" s="414"/>
      <c r="K541" s="415"/>
      <c r="L541" s="415"/>
      <c r="M541" s="415"/>
      <c r="N541" s="415"/>
      <c r="O541" s="415"/>
      <c r="P541" s="415"/>
    </row>
    <row r="542" spans="1:16">
      <c r="A542" s="80" t="str">
        <f t="shared" si="66"/>
        <v/>
      </c>
      <c r="B542" s="80" t="str">
        <f t="shared" si="67"/>
        <v/>
      </c>
      <c r="C542" s="80" t="str">
        <f t="shared" si="68"/>
        <v/>
      </c>
      <c r="D542" s="80" t="str">
        <f t="shared" si="69"/>
        <v/>
      </c>
      <c r="E542" s="80" t="str">
        <f t="shared" si="70"/>
        <v/>
      </c>
      <c r="F542" s="80" t="str">
        <f t="shared" si="71"/>
        <v/>
      </c>
      <c r="G542" s="80" t="str">
        <f t="shared" si="71"/>
        <v/>
      </c>
      <c r="H542" s="80" t="str">
        <f t="shared" si="71"/>
        <v/>
      </c>
      <c r="I542" s="413"/>
      <c r="J542" s="414"/>
      <c r="K542" s="415"/>
      <c r="L542" s="415"/>
      <c r="M542" s="415"/>
      <c r="N542" s="415"/>
      <c r="O542" s="415"/>
      <c r="P542" s="415"/>
    </row>
    <row r="543" spans="1:16">
      <c r="A543" s="80" t="str">
        <f t="shared" si="66"/>
        <v/>
      </c>
      <c r="B543" s="80" t="str">
        <f t="shared" si="67"/>
        <v/>
      </c>
      <c r="C543" s="80" t="str">
        <f t="shared" si="68"/>
        <v/>
      </c>
      <c r="D543" s="80" t="str">
        <f t="shared" si="69"/>
        <v/>
      </c>
      <c r="E543" s="80" t="str">
        <f t="shared" si="70"/>
        <v/>
      </c>
      <c r="F543" s="80" t="str">
        <f t="shared" si="71"/>
        <v/>
      </c>
      <c r="G543" s="80" t="str">
        <f t="shared" si="71"/>
        <v/>
      </c>
      <c r="H543" s="80" t="str">
        <f t="shared" si="71"/>
        <v/>
      </c>
      <c r="I543" s="413"/>
      <c r="J543" s="414"/>
      <c r="K543" s="415"/>
      <c r="L543" s="415"/>
      <c r="M543" s="415"/>
      <c r="N543" s="415"/>
      <c r="O543" s="415"/>
      <c r="P543" s="415"/>
    </row>
    <row r="544" spans="1:16">
      <c r="A544" s="80" t="str">
        <f t="shared" si="66"/>
        <v/>
      </c>
      <c r="B544" s="80" t="str">
        <f t="shared" si="67"/>
        <v/>
      </c>
      <c r="C544" s="80" t="str">
        <f t="shared" si="68"/>
        <v/>
      </c>
      <c r="D544" s="80" t="str">
        <f t="shared" si="69"/>
        <v/>
      </c>
      <c r="E544" s="80" t="str">
        <f t="shared" si="70"/>
        <v/>
      </c>
      <c r="F544" s="80" t="str">
        <f t="shared" si="71"/>
        <v/>
      </c>
      <c r="G544" s="80" t="str">
        <f t="shared" si="71"/>
        <v/>
      </c>
      <c r="H544" s="80" t="str">
        <f t="shared" si="71"/>
        <v/>
      </c>
      <c r="I544" s="413"/>
      <c r="J544" s="414"/>
      <c r="K544" s="415"/>
      <c r="L544" s="415"/>
      <c r="M544" s="415"/>
      <c r="N544" s="415"/>
      <c r="O544" s="415"/>
      <c r="P544" s="415"/>
    </row>
    <row r="545" spans="1:16">
      <c r="A545" s="80" t="str">
        <f t="shared" si="66"/>
        <v/>
      </c>
      <c r="B545" s="80" t="str">
        <f t="shared" si="67"/>
        <v/>
      </c>
      <c r="C545" s="80" t="str">
        <f t="shared" si="68"/>
        <v/>
      </c>
      <c r="D545" s="80" t="str">
        <f t="shared" si="69"/>
        <v/>
      </c>
      <c r="E545" s="80" t="str">
        <f t="shared" si="70"/>
        <v/>
      </c>
      <c r="F545" s="80" t="str">
        <f t="shared" ref="F545:H564" si="72">IF(Cptes="","",LEFT(Cptes,7))</f>
        <v/>
      </c>
      <c r="G545" s="80" t="str">
        <f t="shared" si="72"/>
        <v/>
      </c>
      <c r="H545" s="80" t="str">
        <f t="shared" si="72"/>
        <v/>
      </c>
      <c r="I545" s="413"/>
      <c r="J545" s="414"/>
      <c r="K545" s="415"/>
      <c r="L545" s="415"/>
      <c r="M545" s="415"/>
      <c r="N545" s="415"/>
      <c r="O545" s="415"/>
      <c r="P545" s="415"/>
    </row>
    <row r="546" spans="1:16">
      <c r="A546" s="80" t="str">
        <f t="shared" si="66"/>
        <v/>
      </c>
      <c r="B546" s="80" t="str">
        <f t="shared" si="67"/>
        <v/>
      </c>
      <c r="C546" s="80" t="str">
        <f t="shared" si="68"/>
        <v/>
      </c>
      <c r="D546" s="80" t="str">
        <f t="shared" si="69"/>
        <v/>
      </c>
      <c r="E546" s="80" t="str">
        <f t="shared" si="70"/>
        <v/>
      </c>
      <c r="F546" s="80" t="str">
        <f t="shared" si="72"/>
        <v/>
      </c>
      <c r="G546" s="80" t="str">
        <f t="shared" si="72"/>
        <v/>
      </c>
      <c r="H546" s="80" t="str">
        <f t="shared" si="72"/>
        <v/>
      </c>
      <c r="I546" s="413"/>
      <c r="J546" s="414"/>
      <c r="K546" s="415"/>
      <c r="L546" s="415"/>
      <c r="M546" s="415"/>
      <c r="N546" s="415"/>
      <c r="O546" s="415"/>
      <c r="P546" s="415"/>
    </row>
    <row r="547" spans="1:16">
      <c r="A547" s="80" t="str">
        <f t="shared" si="66"/>
        <v/>
      </c>
      <c r="B547" s="80" t="str">
        <f t="shared" si="67"/>
        <v/>
      </c>
      <c r="C547" s="80" t="str">
        <f t="shared" si="68"/>
        <v/>
      </c>
      <c r="D547" s="80" t="str">
        <f t="shared" si="69"/>
        <v/>
      </c>
      <c r="E547" s="80" t="str">
        <f t="shared" si="70"/>
        <v/>
      </c>
      <c r="F547" s="80" t="str">
        <f t="shared" si="72"/>
        <v/>
      </c>
      <c r="G547" s="80" t="str">
        <f t="shared" si="72"/>
        <v/>
      </c>
      <c r="H547" s="80" t="str">
        <f t="shared" si="72"/>
        <v/>
      </c>
      <c r="I547" s="413"/>
      <c r="J547" s="414"/>
      <c r="K547" s="415"/>
      <c r="L547" s="415"/>
      <c r="M547" s="415"/>
      <c r="N547" s="415"/>
      <c r="O547" s="415"/>
      <c r="P547" s="415"/>
    </row>
    <row r="548" spans="1:16">
      <c r="A548" s="80" t="str">
        <f t="shared" si="66"/>
        <v/>
      </c>
      <c r="B548" s="80" t="str">
        <f t="shared" si="67"/>
        <v/>
      </c>
      <c r="C548" s="80" t="str">
        <f t="shared" si="68"/>
        <v/>
      </c>
      <c r="D548" s="80" t="str">
        <f t="shared" si="69"/>
        <v/>
      </c>
      <c r="E548" s="80" t="str">
        <f t="shared" si="70"/>
        <v/>
      </c>
      <c r="F548" s="80" t="str">
        <f t="shared" si="72"/>
        <v/>
      </c>
      <c r="G548" s="80" t="str">
        <f t="shared" si="72"/>
        <v/>
      </c>
      <c r="H548" s="80" t="str">
        <f t="shared" si="72"/>
        <v/>
      </c>
      <c r="I548" s="413"/>
      <c r="J548" s="414"/>
      <c r="K548" s="415"/>
      <c r="L548" s="415"/>
      <c r="M548" s="415"/>
      <c r="N548" s="415"/>
      <c r="O548" s="415"/>
      <c r="P548" s="415"/>
    </row>
    <row r="549" spans="1:16">
      <c r="A549" s="80" t="str">
        <f t="shared" si="66"/>
        <v/>
      </c>
      <c r="B549" s="80" t="str">
        <f t="shared" si="67"/>
        <v/>
      </c>
      <c r="C549" s="80" t="str">
        <f t="shared" si="68"/>
        <v/>
      </c>
      <c r="D549" s="80" t="str">
        <f t="shared" si="69"/>
        <v/>
      </c>
      <c r="E549" s="80" t="str">
        <f t="shared" si="70"/>
        <v/>
      </c>
      <c r="F549" s="80" t="str">
        <f t="shared" si="72"/>
        <v/>
      </c>
      <c r="G549" s="80" t="str">
        <f t="shared" si="72"/>
        <v/>
      </c>
      <c r="H549" s="80" t="str">
        <f t="shared" si="72"/>
        <v/>
      </c>
      <c r="I549" s="413"/>
      <c r="J549" s="414"/>
      <c r="K549" s="415"/>
      <c r="L549" s="415"/>
      <c r="M549" s="415"/>
      <c r="N549" s="415"/>
      <c r="O549" s="415"/>
      <c r="P549" s="415"/>
    </row>
    <row r="550" spans="1:16">
      <c r="A550" s="80" t="str">
        <f t="shared" si="66"/>
        <v/>
      </c>
      <c r="B550" s="80" t="str">
        <f t="shared" si="67"/>
        <v/>
      </c>
      <c r="C550" s="80" t="str">
        <f t="shared" si="68"/>
        <v/>
      </c>
      <c r="D550" s="80" t="str">
        <f t="shared" si="69"/>
        <v/>
      </c>
      <c r="E550" s="80" t="str">
        <f t="shared" si="70"/>
        <v/>
      </c>
      <c r="F550" s="80" t="str">
        <f t="shared" si="72"/>
        <v/>
      </c>
      <c r="G550" s="80" t="str">
        <f t="shared" si="72"/>
        <v/>
      </c>
      <c r="H550" s="80" t="str">
        <f t="shared" si="72"/>
        <v/>
      </c>
      <c r="I550" s="413"/>
      <c r="J550" s="414"/>
      <c r="K550" s="415"/>
      <c r="L550" s="415"/>
      <c r="M550" s="415"/>
      <c r="N550" s="415"/>
      <c r="O550" s="415"/>
      <c r="P550" s="415"/>
    </row>
    <row r="551" spans="1:16">
      <c r="A551" s="80" t="str">
        <f t="shared" si="66"/>
        <v/>
      </c>
      <c r="B551" s="80" t="str">
        <f t="shared" si="67"/>
        <v/>
      </c>
      <c r="C551" s="80" t="str">
        <f t="shared" si="68"/>
        <v/>
      </c>
      <c r="D551" s="80" t="str">
        <f t="shared" si="69"/>
        <v/>
      </c>
      <c r="E551" s="80" t="str">
        <f t="shared" si="70"/>
        <v/>
      </c>
      <c r="F551" s="80" t="str">
        <f t="shared" si="72"/>
        <v/>
      </c>
      <c r="G551" s="80" t="str">
        <f t="shared" si="72"/>
        <v/>
      </c>
      <c r="H551" s="80" t="str">
        <f t="shared" si="72"/>
        <v/>
      </c>
      <c r="I551" s="413"/>
      <c r="J551" s="414"/>
      <c r="K551" s="415"/>
      <c r="L551" s="415"/>
      <c r="M551" s="415"/>
      <c r="N551" s="415"/>
      <c r="O551" s="415"/>
      <c r="P551" s="415"/>
    </row>
    <row r="552" spans="1:16">
      <c r="A552" s="80" t="str">
        <f t="shared" si="66"/>
        <v/>
      </c>
      <c r="B552" s="80" t="str">
        <f t="shared" si="67"/>
        <v/>
      </c>
      <c r="C552" s="80" t="str">
        <f t="shared" si="68"/>
        <v/>
      </c>
      <c r="D552" s="80" t="str">
        <f t="shared" si="69"/>
        <v/>
      </c>
      <c r="E552" s="80" t="str">
        <f t="shared" si="70"/>
        <v/>
      </c>
      <c r="F552" s="80" t="str">
        <f t="shared" si="72"/>
        <v/>
      </c>
      <c r="G552" s="80" t="str">
        <f t="shared" si="72"/>
        <v/>
      </c>
      <c r="H552" s="80" t="str">
        <f t="shared" si="72"/>
        <v/>
      </c>
      <c r="I552" s="413"/>
      <c r="J552" s="414"/>
      <c r="K552" s="415"/>
      <c r="L552" s="415"/>
      <c r="M552" s="415"/>
      <c r="N552" s="415"/>
      <c r="O552" s="415"/>
      <c r="P552" s="415"/>
    </row>
    <row r="553" spans="1:16">
      <c r="A553" s="80" t="str">
        <f t="shared" si="66"/>
        <v/>
      </c>
      <c r="B553" s="80" t="str">
        <f t="shared" si="67"/>
        <v/>
      </c>
      <c r="C553" s="80" t="str">
        <f t="shared" si="68"/>
        <v/>
      </c>
      <c r="D553" s="80" t="str">
        <f t="shared" si="69"/>
        <v/>
      </c>
      <c r="E553" s="80" t="str">
        <f t="shared" si="70"/>
        <v/>
      </c>
      <c r="F553" s="80" t="str">
        <f t="shared" si="72"/>
        <v/>
      </c>
      <c r="G553" s="80" t="str">
        <f t="shared" si="72"/>
        <v/>
      </c>
      <c r="H553" s="80" t="str">
        <f t="shared" si="72"/>
        <v/>
      </c>
      <c r="I553" s="413"/>
      <c r="J553" s="414"/>
      <c r="K553" s="415"/>
      <c r="L553" s="415"/>
      <c r="M553" s="415"/>
      <c r="N553" s="415"/>
      <c r="O553" s="415"/>
      <c r="P553" s="415"/>
    </row>
    <row r="554" spans="1:16">
      <c r="A554" s="80" t="str">
        <f t="shared" si="66"/>
        <v/>
      </c>
      <c r="B554" s="80" t="str">
        <f t="shared" si="67"/>
        <v/>
      </c>
      <c r="C554" s="80" t="str">
        <f t="shared" si="68"/>
        <v/>
      </c>
      <c r="D554" s="80" t="str">
        <f t="shared" si="69"/>
        <v/>
      </c>
      <c r="E554" s="80" t="str">
        <f t="shared" si="70"/>
        <v/>
      </c>
      <c r="F554" s="80" t="str">
        <f t="shared" si="72"/>
        <v/>
      </c>
      <c r="G554" s="80" t="str">
        <f t="shared" si="72"/>
        <v/>
      </c>
      <c r="H554" s="80" t="str">
        <f t="shared" si="72"/>
        <v/>
      </c>
      <c r="I554" s="413"/>
      <c r="J554" s="414"/>
      <c r="K554" s="415"/>
      <c r="L554" s="415"/>
      <c r="M554" s="415"/>
      <c r="N554" s="415"/>
      <c r="O554" s="415"/>
      <c r="P554" s="415"/>
    </row>
    <row r="555" spans="1:16">
      <c r="A555" s="80" t="str">
        <f t="shared" si="66"/>
        <v/>
      </c>
      <c r="B555" s="80" t="str">
        <f t="shared" si="67"/>
        <v/>
      </c>
      <c r="C555" s="80" t="str">
        <f t="shared" si="68"/>
        <v/>
      </c>
      <c r="D555" s="80" t="str">
        <f t="shared" si="69"/>
        <v/>
      </c>
      <c r="E555" s="80" t="str">
        <f t="shared" si="70"/>
        <v/>
      </c>
      <c r="F555" s="80" t="str">
        <f t="shared" si="72"/>
        <v/>
      </c>
      <c r="G555" s="80" t="str">
        <f t="shared" si="72"/>
        <v/>
      </c>
      <c r="H555" s="80" t="str">
        <f t="shared" si="72"/>
        <v/>
      </c>
      <c r="I555" s="413"/>
      <c r="J555" s="414"/>
      <c r="K555" s="415"/>
      <c r="L555" s="415"/>
      <c r="M555" s="415"/>
      <c r="N555" s="415"/>
      <c r="O555" s="415"/>
      <c r="P555" s="415"/>
    </row>
    <row r="556" spans="1:16">
      <c r="A556" s="80" t="str">
        <f t="shared" si="66"/>
        <v/>
      </c>
      <c r="B556" s="80" t="str">
        <f t="shared" si="67"/>
        <v/>
      </c>
      <c r="C556" s="80" t="str">
        <f t="shared" si="68"/>
        <v/>
      </c>
      <c r="D556" s="80" t="str">
        <f t="shared" si="69"/>
        <v/>
      </c>
      <c r="E556" s="80" t="str">
        <f t="shared" si="70"/>
        <v/>
      </c>
      <c r="F556" s="80" t="str">
        <f t="shared" si="72"/>
        <v/>
      </c>
      <c r="G556" s="80" t="str">
        <f t="shared" si="72"/>
        <v/>
      </c>
      <c r="H556" s="80" t="str">
        <f t="shared" si="72"/>
        <v/>
      </c>
      <c r="I556" s="413"/>
      <c r="J556" s="414"/>
      <c r="K556" s="415"/>
      <c r="L556" s="415"/>
      <c r="M556" s="415"/>
      <c r="N556" s="415"/>
      <c r="O556" s="415"/>
      <c r="P556" s="415"/>
    </row>
    <row r="557" spans="1:16">
      <c r="A557" s="80" t="str">
        <f t="shared" si="66"/>
        <v/>
      </c>
      <c r="B557" s="80" t="str">
        <f t="shared" si="67"/>
        <v/>
      </c>
      <c r="C557" s="80" t="str">
        <f t="shared" si="68"/>
        <v/>
      </c>
      <c r="D557" s="80" t="str">
        <f t="shared" si="69"/>
        <v/>
      </c>
      <c r="E557" s="80" t="str">
        <f t="shared" si="70"/>
        <v/>
      </c>
      <c r="F557" s="80" t="str">
        <f t="shared" si="72"/>
        <v/>
      </c>
      <c r="G557" s="80" t="str">
        <f t="shared" si="72"/>
        <v/>
      </c>
      <c r="H557" s="80" t="str">
        <f t="shared" si="72"/>
        <v/>
      </c>
      <c r="I557" s="413"/>
      <c r="J557" s="414"/>
      <c r="K557" s="415"/>
      <c r="L557" s="415"/>
      <c r="M557" s="415"/>
      <c r="N557" s="415"/>
      <c r="O557" s="415"/>
      <c r="P557" s="415"/>
    </row>
    <row r="558" spans="1:16">
      <c r="A558" s="80" t="str">
        <f t="shared" si="66"/>
        <v/>
      </c>
      <c r="B558" s="80" t="str">
        <f t="shared" si="67"/>
        <v/>
      </c>
      <c r="C558" s="80" t="str">
        <f t="shared" si="68"/>
        <v/>
      </c>
      <c r="D558" s="80" t="str">
        <f t="shared" si="69"/>
        <v/>
      </c>
      <c r="E558" s="80" t="str">
        <f t="shared" si="70"/>
        <v/>
      </c>
      <c r="F558" s="80" t="str">
        <f t="shared" si="72"/>
        <v/>
      </c>
      <c r="G558" s="80" t="str">
        <f t="shared" si="72"/>
        <v/>
      </c>
      <c r="H558" s="80" t="str">
        <f t="shared" si="72"/>
        <v/>
      </c>
      <c r="I558" s="413"/>
      <c r="J558" s="414"/>
      <c r="K558" s="415"/>
      <c r="L558" s="415"/>
      <c r="M558" s="415"/>
      <c r="N558" s="415"/>
      <c r="O558" s="415"/>
      <c r="P558" s="415"/>
    </row>
    <row r="559" spans="1:16">
      <c r="A559" s="80" t="str">
        <f t="shared" si="66"/>
        <v/>
      </c>
      <c r="B559" s="80" t="str">
        <f t="shared" si="67"/>
        <v/>
      </c>
      <c r="C559" s="80" t="str">
        <f t="shared" si="68"/>
        <v/>
      </c>
      <c r="D559" s="80" t="str">
        <f t="shared" si="69"/>
        <v/>
      </c>
      <c r="E559" s="80" t="str">
        <f t="shared" si="70"/>
        <v/>
      </c>
      <c r="F559" s="80" t="str">
        <f t="shared" si="72"/>
        <v/>
      </c>
      <c r="G559" s="80" t="str">
        <f t="shared" si="72"/>
        <v/>
      </c>
      <c r="H559" s="80" t="str">
        <f t="shared" si="72"/>
        <v/>
      </c>
      <c r="I559" s="413"/>
      <c r="J559" s="414"/>
      <c r="K559" s="415"/>
      <c r="L559" s="415"/>
      <c r="M559" s="415"/>
      <c r="N559" s="415"/>
      <c r="O559" s="415"/>
      <c r="P559" s="415"/>
    </row>
    <row r="560" spans="1:16">
      <c r="A560" s="80" t="str">
        <f t="shared" si="66"/>
        <v/>
      </c>
      <c r="B560" s="80" t="str">
        <f t="shared" si="67"/>
        <v/>
      </c>
      <c r="C560" s="80" t="str">
        <f t="shared" si="68"/>
        <v/>
      </c>
      <c r="D560" s="80" t="str">
        <f t="shared" si="69"/>
        <v/>
      </c>
      <c r="E560" s="80" t="str">
        <f t="shared" si="70"/>
        <v/>
      </c>
      <c r="F560" s="80" t="str">
        <f t="shared" si="72"/>
        <v/>
      </c>
      <c r="G560" s="80" t="str">
        <f t="shared" si="72"/>
        <v/>
      </c>
      <c r="H560" s="80" t="str">
        <f t="shared" si="72"/>
        <v/>
      </c>
      <c r="I560" s="413"/>
      <c r="J560" s="414"/>
      <c r="K560" s="415"/>
      <c r="L560" s="415"/>
      <c r="M560" s="415"/>
      <c r="N560" s="415"/>
      <c r="O560" s="415"/>
      <c r="P560" s="415"/>
    </row>
    <row r="561" spans="1:16">
      <c r="A561" s="80" t="str">
        <f t="shared" si="66"/>
        <v/>
      </c>
      <c r="B561" s="80" t="str">
        <f t="shared" si="67"/>
        <v/>
      </c>
      <c r="C561" s="80" t="str">
        <f t="shared" si="68"/>
        <v/>
      </c>
      <c r="D561" s="80" t="str">
        <f t="shared" si="69"/>
        <v/>
      </c>
      <c r="E561" s="80" t="str">
        <f t="shared" si="70"/>
        <v/>
      </c>
      <c r="F561" s="80" t="str">
        <f t="shared" si="72"/>
        <v/>
      </c>
      <c r="G561" s="80" t="str">
        <f t="shared" si="72"/>
        <v/>
      </c>
      <c r="H561" s="80" t="str">
        <f t="shared" si="72"/>
        <v/>
      </c>
      <c r="I561" s="413"/>
      <c r="J561" s="414"/>
      <c r="K561" s="415"/>
      <c r="L561" s="415"/>
      <c r="M561" s="415"/>
      <c r="N561" s="415"/>
      <c r="O561" s="415"/>
      <c r="P561" s="415"/>
    </row>
    <row r="562" spans="1:16">
      <c r="A562" s="80" t="str">
        <f t="shared" si="66"/>
        <v/>
      </c>
      <c r="B562" s="80" t="str">
        <f t="shared" si="67"/>
        <v/>
      </c>
      <c r="C562" s="80" t="str">
        <f t="shared" si="68"/>
        <v/>
      </c>
      <c r="D562" s="80" t="str">
        <f t="shared" si="69"/>
        <v/>
      </c>
      <c r="E562" s="80" t="str">
        <f t="shared" si="70"/>
        <v/>
      </c>
      <c r="F562" s="80" t="str">
        <f t="shared" si="72"/>
        <v/>
      </c>
      <c r="G562" s="80" t="str">
        <f t="shared" si="72"/>
        <v/>
      </c>
      <c r="H562" s="80" t="str">
        <f t="shared" si="72"/>
        <v/>
      </c>
      <c r="I562" s="413"/>
      <c r="J562" s="414"/>
      <c r="K562" s="415"/>
      <c r="L562" s="415"/>
      <c r="M562" s="415"/>
      <c r="N562" s="415"/>
      <c r="O562" s="415"/>
      <c r="P562" s="415"/>
    </row>
    <row r="563" spans="1:16">
      <c r="A563" s="80" t="str">
        <f t="shared" si="66"/>
        <v/>
      </c>
      <c r="B563" s="80" t="str">
        <f t="shared" si="67"/>
        <v/>
      </c>
      <c r="C563" s="80" t="str">
        <f t="shared" si="68"/>
        <v/>
      </c>
      <c r="D563" s="80" t="str">
        <f t="shared" si="69"/>
        <v/>
      </c>
      <c r="E563" s="80" t="str">
        <f t="shared" si="70"/>
        <v/>
      </c>
      <c r="F563" s="80" t="str">
        <f t="shared" si="72"/>
        <v/>
      </c>
      <c r="G563" s="80" t="str">
        <f t="shared" si="72"/>
        <v/>
      </c>
      <c r="H563" s="80" t="str">
        <f t="shared" si="72"/>
        <v/>
      </c>
      <c r="I563" s="413"/>
      <c r="J563" s="414"/>
      <c r="K563" s="415"/>
      <c r="L563" s="415"/>
      <c r="M563" s="415"/>
      <c r="N563" s="415"/>
      <c r="O563" s="415"/>
      <c r="P563" s="415"/>
    </row>
    <row r="564" spans="1:16">
      <c r="A564" s="80" t="str">
        <f t="shared" si="66"/>
        <v/>
      </c>
      <c r="B564" s="80" t="str">
        <f t="shared" si="67"/>
        <v/>
      </c>
      <c r="C564" s="80" t="str">
        <f t="shared" si="68"/>
        <v/>
      </c>
      <c r="D564" s="80" t="str">
        <f t="shared" si="69"/>
        <v/>
      </c>
      <c r="E564" s="80" t="str">
        <f t="shared" si="70"/>
        <v/>
      </c>
      <c r="F564" s="80" t="str">
        <f t="shared" si="72"/>
        <v/>
      </c>
      <c r="G564" s="80" t="str">
        <f t="shared" si="72"/>
        <v/>
      </c>
      <c r="H564" s="80" t="str">
        <f t="shared" si="72"/>
        <v/>
      </c>
      <c r="I564" s="413"/>
      <c r="J564" s="414"/>
      <c r="K564" s="415"/>
      <c r="L564" s="415"/>
      <c r="M564" s="415"/>
      <c r="N564" s="415"/>
      <c r="O564" s="415"/>
      <c r="P564" s="415"/>
    </row>
    <row r="565" spans="1:16">
      <c r="A565" s="80" t="str">
        <f t="shared" si="66"/>
        <v/>
      </c>
      <c r="B565" s="80" t="str">
        <f t="shared" si="67"/>
        <v/>
      </c>
      <c r="C565" s="80" t="str">
        <f t="shared" si="68"/>
        <v/>
      </c>
      <c r="D565" s="80" t="str">
        <f t="shared" si="69"/>
        <v/>
      </c>
      <c r="E565" s="80" t="str">
        <f t="shared" si="70"/>
        <v/>
      </c>
      <c r="F565" s="80" t="str">
        <f t="shared" ref="F565:H584" si="73">IF(Cptes="","",LEFT(Cptes,7))</f>
        <v/>
      </c>
      <c r="G565" s="80" t="str">
        <f t="shared" si="73"/>
        <v/>
      </c>
      <c r="H565" s="80" t="str">
        <f t="shared" si="73"/>
        <v/>
      </c>
      <c r="I565" s="413"/>
      <c r="J565" s="414"/>
      <c r="K565" s="415"/>
      <c r="L565" s="415"/>
      <c r="M565" s="415"/>
      <c r="N565" s="415"/>
      <c r="O565" s="415"/>
      <c r="P565" s="415"/>
    </row>
    <row r="566" spans="1:16">
      <c r="A566" s="80" t="str">
        <f t="shared" si="66"/>
        <v/>
      </c>
      <c r="B566" s="80" t="str">
        <f t="shared" si="67"/>
        <v/>
      </c>
      <c r="C566" s="80" t="str">
        <f t="shared" si="68"/>
        <v/>
      </c>
      <c r="D566" s="80" t="str">
        <f t="shared" si="69"/>
        <v/>
      </c>
      <c r="E566" s="80" t="str">
        <f t="shared" si="70"/>
        <v/>
      </c>
      <c r="F566" s="80" t="str">
        <f t="shared" si="73"/>
        <v/>
      </c>
      <c r="G566" s="80" t="str">
        <f t="shared" si="73"/>
        <v/>
      </c>
      <c r="H566" s="80" t="str">
        <f t="shared" si="73"/>
        <v/>
      </c>
      <c r="I566" s="413"/>
      <c r="J566" s="414"/>
      <c r="K566" s="415"/>
      <c r="L566" s="415"/>
      <c r="M566" s="415"/>
      <c r="N566" s="415"/>
      <c r="O566" s="415"/>
      <c r="P566" s="415"/>
    </row>
    <row r="567" spans="1:16">
      <c r="A567" s="80" t="str">
        <f t="shared" si="66"/>
        <v/>
      </c>
      <c r="B567" s="80" t="str">
        <f t="shared" si="67"/>
        <v/>
      </c>
      <c r="C567" s="80" t="str">
        <f t="shared" si="68"/>
        <v/>
      </c>
      <c r="D567" s="80" t="str">
        <f t="shared" si="69"/>
        <v/>
      </c>
      <c r="E567" s="80" t="str">
        <f t="shared" si="70"/>
        <v/>
      </c>
      <c r="F567" s="80" t="str">
        <f t="shared" si="73"/>
        <v/>
      </c>
      <c r="G567" s="80" t="str">
        <f t="shared" si="73"/>
        <v/>
      </c>
      <c r="H567" s="80" t="str">
        <f t="shared" si="73"/>
        <v/>
      </c>
      <c r="I567" s="413"/>
      <c r="J567" s="414"/>
      <c r="K567" s="415"/>
      <c r="L567" s="415"/>
      <c r="M567" s="415"/>
      <c r="N567" s="415"/>
      <c r="O567" s="415"/>
      <c r="P567" s="415"/>
    </row>
    <row r="568" spans="1:16">
      <c r="A568" s="80" t="str">
        <f t="shared" si="66"/>
        <v/>
      </c>
      <c r="B568" s="80" t="str">
        <f t="shared" si="67"/>
        <v/>
      </c>
      <c r="C568" s="80" t="str">
        <f t="shared" si="68"/>
        <v/>
      </c>
      <c r="D568" s="80" t="str">
        <f t="shared" si="69"/>
        <v/>
      </c>
      <c r="E568" s="80" t="str">
        <f t="shared" si="70"/>
        <v/>
      </c>
      <c r="F568" s="80" t="str">
        <f t="shared" si="73"/>
        <v/>
      </c>
      <c r="G568" s="80" t="str">
        <f t="shared" si="73"/>
        <v/>
      </c>
      <c r="H568" s="80" t="str">
        <f t="shared" si="73"/>
        <v/>
      </c>
      <c r="I568" s="413"/>
      <c r="J568" s="414"/>
      <c r="K568" s="415"/>
      <c r="L568" s="415"/>
      <c r="M568" s="415"/>
      <c r="N568" s="415"/>
      <c r="O568" s="415"/>
      <c r="P568" s="415"/>
    </row>
    <row r="569" spans="1:16">
      <c r="A569" s="80" t="str">
        <f t="shared" si="66"/>
        <v/>
      </c>
      <c r="B569" s="80" t="str">
        <f t="shared" si="67"/>
        <v/>
      </c>
      <c r="C569" s="80" t="str">
        <f t="shared" si="68"/>
        <v/>
      </c>
      <c r="D569" s="80" t="str">
        <f t="shared" si="69"/>
        <v/>
      </c>
      <c r="E569" s="80" t="str">
        <f t="shared" si="70"/>
        <v/>
      </c>
      <c r="F569" s="80" t="str">
        <f t="shared" si="73"/>
        <v/>
      </c>
      <c r="G569" s="80" t="str">
        <f t="shared" si="73"/>
        <v/>
      </c>
      <c r="H569" s="80" t="str">
        <f t="shared" si="73"/>
        <v/>
      </c>
      <c r="I569" s="413"/>
      <c r="J569" s="414"/>
      <c r="K569" s="415"/>
      <c r="L569" s="415"/>
      <c r="M569" s="415"/>
      <c r="N569" s="415"/>
      <c r="O569" s="415"/>
      <c r="P569" s="415"/>
    </row>
    <row r="570" spans="1:16">
      <c r="A570" s="80" t="str">
        <f t="shared" si="66"/>
        <v/>
      </c>
      <c r="B570" s="80" t="str">
        <f t="shared" si="67"/>
        <v/>
      </c>
      <c r="C570" s="80" t="str">
        <f t="shared" si="68"/>
        <v/>
      </c>
      <c r="D570" s="80" t="str">
        <f t="shared" si="69"/>
        <v/>
      </c>
      <c r="E570" s="80" t="str">
        <f t="shared" si="70"/>
        <v/>
      </c>
      <c r="F570" s="80" t="str">
        <f t="shared" si="73"/>
        <v/>
      </c>
      <c r="G570" s="80" t="str">
        <f t="shared" si="73"/>
        <v/>
      </c>
      <c r="H570" s="80" t="str">
        <f t="shared" si="73"/>
        <v/>
      </c>
      <c r="I570" s="413"/>
      <c r="J570" s="414"/>
      <c r="K570" s="415"/>
      <c r="L570" s="415"/>
      <c r="M570" s="415"/>
      <c r="N570" s="415"/>
      <c r="O570" s="415"/>
      <c r="P570" s="415"/>
    </row>
    <row r="571" spans="1:16">
      <c r="A571" s="80" t="str">
        <f t="shared" si="66"/>
        <v/>
      </c>
      <c r="B571" s="80" t="str">
        <f t="shared" si="67"/>
        <v/>
      </c>
      <c r="C571" s="80" t="str">
        <f t="shared" si="68"/>
        <v/>
      </c>
      <c r="D571" s="80" t="str">
        <f t="shared" si="69"/>
        <v/>
      </c>
      <c r="E571" s="80" t="str">
        <f t="shared" si="70"/>
        <v/>
      </c>
      <c r="F571" s="80" t="str">
        <f t="shared" si="73"/>
        <v/>
      </c>
      <c r="G571" s="80" t="str">
        <f t="shared" si="73"/>
        <v/>
      </c>
      <c r="H571" s="80" t="str">
        <f t="shared" si="73"/>
        <v/>
      </c>
      <c r="I571" s="413"/>
      <c r="J571" s="414"/>
      <c r="K571" s="415"/>
      <c r="L571" s="415"/>
      <c r="M571" s="415"/>
      <c r="N571" s="415"/>
      <c r="O571" s="415"/>
      <c r="P571" s="415"/>
    </row>
    <row r="572" spans="1:16">
      <c r="A572" s="80" t="str">
        <f t="shared" si="66"/>
        <v/>
      </c>
      <c r="B572" s="80" t="str">
        <f t="shared" si="67"/>
        <v/>
      </c>
      <c r="C572" s="80" t="str">
        <f t="shared" si="68"/>
        <v/>
      </c>
      <c r="D572" s="80" t="str">
        <f t="shared" si="69"/>
        <v/>
      </c>
      <c r="E572" s="80" t="str">
        <f t="shared" si="70"/>
        <v/>
      </c>
      <c r="F572" s="80" t="str">
        <f t="shared" si="73"/>
        <v/>
      </c>
      <c r="G572" s="80" t="str">
        <f t="shared" si="73"/>
        <v/>
      </c>
      <c r="H572" s="80" t="str">
        <f t="shared" si="73"/>
        <v/>
      </c>
      <c r="I572" s="413"/>
      <c r="J572" s="414"/>
      <c r="K572" s="415"/>
      <c r="L572" s="415"/>
      <c r="M572" s="415"/>
      <c r="N572" s="415"/>
      <c r="O572" s="415"/>
      <c r="P572" s="415"/>
    </row>
    <row r="573" spans="1:16">
      <c r="A573" s="80" t="str">
        <f t="shared" si="66"/>
        <v/>
      </c>
      <c r="B573" s="80" t="str">
        <f t="shared" si="67"/>
        <v/>
      </c>
      <c r="C573" s="80" t="str">
        <f t="shared" si="68"/>
        <v/>
      </c>
      <c r="D573" s="80" t="str">
        <f t="shared" si="69"/>
        <v/>
      </c>
      <c r="E573" s="80" t="str">
        <f t="shared" si="70"/>
        <v/>
      </c>
      <c r="F573" s="80" t="str">
        <f t="shared" si="73"/>
        <v/>
      </c>
      <c r="G573" s="80" t="str">
        <f t="shared" si="73"/>
        <v/>
      </c>
      <c r="H573" s="80" t="str">
        <f t="shared" si="73"/>
        <v/>
      </c>
      <c r="I573" s="413"/>
      <c r="J573" s="414"/>
      <c r="K573" s="415"/>
      <c r="L573" s="415"/>
      <c r="M573" s="415"/>
      <c r="N573" s="415"/>
      <c r="O573" s="415"/>
      <c r="P573" s="415"/>
    </row>
    <row r="574" spans="1:16">
      <c r="A574" s="80" t="str">
        <f t="shared" si="66"/>
        <v/>
      </c>
      <c r="B574" s="80" t="str">
        <f t="shared" si="67"/>
        <v/>
      </c>
      <c r="C574" s="80" t="str">
        <f t="shared" si="68"/>
        <v/>
      </c>
      <c r="D574" s="80" t="str">
        <f t="shared" si="69"/>
        <v/>
      </c>
      <c r="E574" s="80" t="str">
        <f t="shared" si="70"/>
        <v/>
      </c>
      <c r="F574" s="80" t="str">
        <f t="shared" si="73"/>
        <v/>
      </c>
      <c r="G574" s="80" t="str">
        <f t="shared" si="73"/>
        <v/>
      </c>
      <c r="H574" s="80" t="str">
        <f t="shared" si="73"/>
        <v/>
      </c>
      <c r="I574" s="413"/>
      <c r="J574" s="414"/>
      <c r="K574" s="415"/>
      <c r="L574" s="415"/>
      <c r="M574" s="415"/>
      <c r="N574" s="415"/>
      <c r="O574" s="415"/>
      <c r="P574" s="415"/>
    </row>
    <row r="575" spans="1:16">
      <c r="A575" s="80" t="str">
        <f t="shared" si="66"/>
        <v/>
      </c>
      <c r="B575" s="80" t="str">
        <f t="shared" si="67"/>
        <v/>
      </c>
      <c r="C575" s="80" t="str">
        <f t="shared" si="68"/>
        <v/>
      </c>
      <c r="D575" s="80" t="str">
        <f t="shared" si="69"/>
        <v/>
      </c>
      <c r="E575" s="80" t="str">
        <f t="shared" si="70"/>
        <v/>
      </c>
      <c r="F575" s="80" t="str">
        <f t="shared" si="73"/>
        <v/>
      </c>
      <c r="G575" s="80" t="str">
        <f t="shared" si="73"/>
        <v/>
      </c>
      <c r="H575" s="80" t="str">
        <f t="shared" si="73"/>
        <v/>
      </c>
      <c r="I575" s="413"/>
      <c r="J575" s="414"/>
      <c r="K575" s="415"/>
      <c r="L575" s="415"/>
      <c r="M575" s="415"/>
      <c r="N575" s="415"/>
      <c r="O575" s="415"/>
      <c r="P575" s="415"/>
    </row>
    <row r="576" spans="1:16">
      <c r="A576" s="80" t="str">
        <f t="shared" si="66"/>
        <v/>
      </c>
      <c r="B576" s="80" t="str">
        <f t="shared" si="67"/>
        <v/>
      </c>
      <c r="C576" s="80" t="str">
        <f t="shared" si="68"/>
        <v/>
      </c>
      <c r="D576" s="80" t="str">
        <f t="shared" si="69"/>
        <v/>
      </c>
      <c r="E576" s="80" t="str">
        <f t="shared" si="70"/>
        <v/>
      </c>
      <c r="F576" s="80" t="str">
        <f t="shared" si="73"/>
        <v/>
      </c>
      <c r="G576" s="80" t="str">
        <f t="shared" si="73"/>
        <v/>
      </c>
      <c r="H576" s="80" t="str">
        <f t="shared" si="73"/>
        <v/>
      </c>
      <c r="I576" s="413"/>
      <c r="J576" s="414"/>
      <c r="K576" s="415"/>
      <c r="L576" s="415"/>
      <c r="M576" s="415"/>
      <c r="N576" s="415"/>
      <c r="O576" s="415"/>
      <c r="P576" s="415"/>
    </row>
    <row r="577" spans="1:16">
      <c r="A577" s="80" t="str">
        <f t="shared" si="66"/>
        <v/>
      </c>
      <c r="B577" s="80" t="str">
        <f t="shared" si="67"/>
        <v/>
      </c>
      <c r="C577" s="80" t="str">
        <f t="shared" si="68"/>
        <v/>
      </c>
      <c r="D577" s="80" t="str">
        <f t="shared" si="69"/>
        <v/>
      </c>
      <c r="E577" s="80" t="str">
        <f t="shared" si="70"/>
        <v/>
      </c>
      <c r="F577" s="80" t="str">
        <f t="shared" si="73"/>
        <v/>
      </c>
      <c r="G577" s="80" t="str">
        <f t="shared" si="73"/>
        <v/>
      </c>
      <c r="H577" s="80" t="str">
        <f t="shared" si="73"/>
        <v/>
      </c>
      <c r="I577" s="413"/>
      <c r="J577" s="414"/>
      <c r="K577" s="415"/>
      <c r="L577" s="415"/>
      <c r="M577" s="415"/>
      <c r="N577" s="415"/>
      <c r="O577" s="415"/>
      <c r="P577" s="415"/>
    </row>
    <row r="578" spans="1:16">
      <c r="A578" s="80" t="str">
        <f t="shared" si="66"/>
        <v/>
      </c>
      <c r="B578" s="80" t="str">
        <f t="shared" si="67"/>
        <v/>
      </c>
      <c r="C578" s="80" t="str">
        <f t="shared" si="68"/>
        <v/>
      </c>
      <c r="D578" s="80" t="str">
        <f t="shared" si="69"/>
        <v/>
      </c>
      <c r="E578" s="80" t="str">
        <f t="shared" si="70"/>
        <v/>
      </c>
      <c r="F578" s="80" t="str">
        <f t="shared" si="73"/>
        <v/>
      </c>
      <c r="G578" s="80" t="str">
        <f t="shared" si="73"/>
        <v/>
      </c>
      <c r="H578" s="80" t="str">
        <f t="shared" si="73"/>
        <v/>
      </c>
      <c r="I578" s="413"/>
      <c r="J578" s="414"/>
      <c r="K578" s="415"/>
      <c r="L578" s="415"/>
      <c r="M578" s="415"/>
      <c r="N578" s="415"/>
      <c r="O578" s="415"/>
      <c r="P578" s="415"/>
    </row>
    <row r="579" spans="1:16">
      <c r="A579" s="80" t="str">
        <f t="shared" si="66"/>
        <v/>
      </c>
      <c r="B579" s="80" t="str">
        <f t="shared" si="67"/>
        <v/>
      </c>
      <c r="C579" s="80" t="str">
        <f t="shared" si="68"/>
        <v/>
      </c>
      <c r="D579" s="80" t="str">
        <f t="shared" si="69"/>
        <v/>
      </c>
      <c r="E579" s="80" t="str">
        <f t="shared" si="70"/>
        <v/>
      </c>
      <c r="F579" s="80" t="str">
        <f t="shared" si="73"/>
        <v/>
      </c>
      <c r="G579" s="80" t="str">
        <f t="shared" si="73"/>
        <v/>
      </c>
      <c r="H579" s="80" t="str">
        <f t="shared" si="73"/>
        <v/>
      </c>
      <c r="I579" s="413"/>
      <c r="J579" s="414"/>
      <c r="K579" s="415"/>
      <c r="L579" s="415"/>
      <c r="M579" s="415"/>
      <c r="N579" s="415"/>
      <c r="O579" s="415"/>
      <c r="P579" s="415"/>
    </row>
    <row r="580" spans="1:16">
      <c r="A580" s="80" t="str">
        <f t="shared" si="66"/>
        <v/>
      </c>
      <c r="B580" s="80" t="str">
        <f t="shared" si="67"/>
        <v/>
      </c>
      <c r="C580" s="80" t="str">
        <f t="shared" si="68"/>
        <v/>
      </c>
      <c r="D580" s="80" t="str">
        <f t="shared" si="69"/>
        <v/>
      </c>
      <c r="E580" s="80" t="str">
        <f t="shared" si="70"/>
        <v/>
      </c>
      <c r="F580" s="80" t="str">
        <f t="shared" si="73"/>
        <v/>
      </c>
      <c r="G580" s="80" t="str">
        <f t="shared" si="73"/>
        <v/>
      </c>
      <c r="H580" s="80" t="str">
        <f t="shared" si="73"/>
        <v/>
      </c>
      <c r="I580" s="413"/>
      <c r="J580" s="414"/>
      <c r="K580" s="415"/>
      <c r="L580" s="415"/>
      <c r="M580" s="415"/>
      <c r="N580" s="415"/>
      <c r="O580" s="415"/>
      <c r="P580" s="415"/>
    </row>
    <row r="581" spans="1:16">
      <c r="A581" s="80" t="str">
        <f t="shared" ref="A581:A644" si="74">IF(Cptes="","",LEFT(Cptes,2))</f>
        <v/>
      </c>
      <c r="B581" s="80" t="str">
        <f t="shared" ref="B581:B644" si="75">IF(Cptes="","",LEFT(Cptes,3))</f>
        <v/>
      </c>
      <c r="C581" s="80" t="str">
        <f t="shared" ref="C581:C644" si="76">IF(Cptes="","",LEFT(Cptes,4))</f>
        <v/>
      </c>
      <c r="D581" s="80" t="str">
        <f t="shared" ref="D581:D644" si="77">IF(Cptes="","",LEFT(Cptes,5))</f>
        <v/>
      </c>
      <c r="E581" s="80" t="str">
        <f t="shared" ref="E581:E644" si="78">IF(Cptes="","",LEFT(Cptes,6))</f>
        <v/>
      </c>
      <c r="F581" s="80" t="str">
        <f t="shared" si="73"/>
        <v/>
      </c>
      <c r="G581" s="80" t="str">
        <f t="shared" si="73"/>
        <v/>
      </c>
      <c r="H581" s="80" t="str">
        <f t="shared" si="73"/>
        <v/>
      </c>
      <c r="I581" s="413"/>
      <c r="J581" s="414"/>
      <c r="K581" s="415"/>
      <c r="L581" s="415"/>
      <c r="M581" s="415"/>
      <c r="N581" s="415"/>
      <c r="O581" s="415"/>
      <c r="P581" s="415"/>
    </row>
    <row r="582" spans="1:16">
      <c r="A582" s="80" t="str">
        <f t="shared" si="74"/>
        <v/>
      </c>
      <c r="B582" s="80" t="str">
        <f t="shared" si="75"/>
        <v/>
      </c>
      <c r="C582" s="80" t="str">
        <f t="shared" si="76"/>
        <v/>
      </c>
      <c r="D582" s="80" t="str">
        <f t="shared" si="77"/>
        <v/>
      </c>
      <c r="E582" s="80" t="str">
        <f t="shared" si="78"/>
        <v/>
      </c>
      <c r="F582" s="80" t="str">
        <f t="shared" si="73"/>
        <v/>
      </c>
      <c r="G582" s="80" t="str">
        <f t="shared" si="73"/>
        <v/>
      </c>
      <c r="H582" s="80" t="str">
        <f t="shared" si="73"/>
        <v/>
      </c>
      <c r="I582" s="413"/>
      <c r="J582" s="414"/>
      <c r="K582" s="415"/>
      <c r="L582" s="415"/>
      <c r="M582" s="415"/>
      <c r="N582" s="415"/>
      <c r="O582" s="415"/>
      <c r="P582" s="415"/>
    </row>
    <row r="583" spans="1:16">
      <c r="A583" s="80" t="str">
        <f t="shared" si="74"/>
        <v/>
      </c>
      <c r="B583" s="80" t="str">
        <f t="shared" si="75"/>
        <v/>
      </c>
      <c r="C583" s="80" t="str">
        <f t="shared" si="76"/>
        <v/>
      </c>
      <c r="D583" s="80" t="str">
        <f t="shared" si="77"/>
        <v/>
      </c>
      <c r="E583" s="80" t="str">
        <f t="shared" si="78"/>
        <v/>
      </c>
      <c r="F583" s="80" t="str">
        <f t="shared" si="73"/>
        <v/>
      </c>
      <c r="G583" s="80" t="str">
        <f t="shared" si="73"/>
        <v/>
      </c>
      <c r="H583" s="80" t="str">
        <f t="shared" si="73"/>
        <v/>
      </c>
      <c r="I583" s="413"/>
      <c r="J583" s="414"/>
      <c r="K583" s="415"/>
      <c r="L583" s="415"/>
      <c r="M583" s="415"/>
      <c r="N583" s="415"/>
      <c r="O583" s="415"/>
      <c r="P583" s="415"/>
    </row>
    <row r="584" spans="1:16">
      <c r="A584" s="80" t="str">
        <f t="shared" si="74"/>
        <v/>
      </c>
      <c r="B584" s="80" t="str">
        <f t="shared" si="75"/>
        <v/>
      </c>
      <c r="C584" s="80" t="str">
        <f t="shared" si="76"/>
        <v/>
      </c>
      <c r="D584" s="80" t="str">
        <f t="shared" si="77"/>
        <v/>
      </c>
      <c r="E584" s="80" t="str">
        <f t="shared" si="78"/>
        <v/>
      </c>
      <c r="F584" s="80" t="str">
        <f t="shared" si="73"/>
        <v/>
      </c>
      <c r="G584" s="80" t="str">
        <f t="shared" si="73"/>
        <v/>
      </c>
      <c r="H584" s="80" t="str">
        <f t="shared" si="73"/>
        <v/>
      </c>
      <c r="I584" s="413"/>
      <c r="J584" s="414"/>
      <c r="K584" s="415"/>
      <c r="L584" s="415"/>
      <c r="M584" s="415"/>
      <c r="N584" s="415"/>
      <c r="O584" s="415"/>
      <c r="P584" s="415"/>
    </row>
    <row r="585" spans="1:16">
      <c r="A585" s="80" t="str">
        <f t="shared" si="74"/>
        <v/>
      </c>
      <c r="B585" s="80" t="str">
        <f t="shared" si="75"/>
        <v/>
      </c>
      <c r="C585" s="80" t="str">
        <f t="shared" si="76"/>
        <v/>
      </c>
      <c r="D585" s="80" t="str">
        <f t="shared" si="77"/>
        <v/>
      </c>
      <c r="E585" s="80" t="str">
        <f t="shared" si="78"/>
        <v/>
      </c>
      <c r="F585" s="80" t="str">
        <f t="shared" ref="F585:H604" si="79">IF(Cptes="","",LEFT(Cptes,7))</f>
        <v/>
      </c>
      <c r="G585" s="80" t="str">
        <f t="shared" si="79"/>
        <v/>
      </c>
      <c r="H585" s="80" t="str">
        <f t="shared" si="79"/>
        <v/>
      </c>
      <c r="I585" s="413"/>
      <c r="J585" s="414"/>
      <c r="K585" s="415"/>
      <c r="L585" s="415"/>
      <c r="M585" s="415"/>
      <c r="N585" s="415"/>
      <c r="O585" s="415"/>
      <c r="P585" s="415"/>
    </row>
    <row r="586" spans="1:16">
      <c r="A586" s="80" t="str">
        <f t="shared" si="74"/>
        <v/>
      </c>
      <c r="B586" s="80" t="str">
        <f t="shared" si="75"/>
        <v/>
      </c>
      <c r="C586" s="80" t="str">
        <f t="shared" si="76"/>
        <v/>
      </c>
      <c r="D586" s="80" t="str">
        <f t="shared" si="77"/>
        <v/>
      </c>
      <c r="E586" s="80" t="str">
        <f t="shared" si="78"/>
        <v/>
      </c>
      <c r="F586" s="80" t="str">
        <f t="shared" si="79"/>
        <v/>
      </c>
      <c r="G586" s="80" t="str">
        <f t="shared" si="79"/>
        <v/>
      </c>
      <c r="H586" s="80" t="str">
        <f t="shared" si="79"/>
        <v/>
      </c>
      <c r="I586" s="413"/>
      <c r="J586" s="414"/>
      <c r="K586" s="415"/>
      <c r="L586" s="415"/>
      <c r="M586" s="415"/>
      <c r="N586" s="415"/>
      <c r="O586" s="415"/>
      <c r="P586" s="415"/>
    </row>
    <row r="587" spans="1:16">
      <c r="A587" s="80" t="str">
        <f t="shared" si="74"/>
        <v/>
      </c>
      <c r="B587" s="80" t="str">
        <f t="shared" si="75"/>
        <v/>
      </c>
      <c r="C587" s="80" t="str">
        <f t="shared" si="76"/>
        <v/>
      </c>
      <c r="D587" s="80" t="str">
        <f t="shared" si="77"/>
        <v/>
      </c>
      <c r="E587" s="80" t="str">
        <f t="shared" si="78"/>
        <v/>
      </c>
      <c r="F587" s="80" t="str">
        <f t="shared" si="79"/>
        <v/>
      </c>
      <c r="G587" s="80" t="str">
        <f t="shared" si="79"/>
        <v/>
      </c>
      <c r="H587" s="80" t="str">
        <f t="shared" si="79"/>
        <v/>
      </c>
      <c r="I587" s="413"/>
      <c r="J587" s="414"/>
      <c r="K587" s="415"/>
      <c r="L587" s="415"/>
      <c r="M587" s="415"/>
      <c r="N587" s="415"/>
      <c r="O587" s="415"/>
      <c r="P587" s="415"/>
    </row>
    <row r="588" spans="1:16">
      <c r="A588" s="80" t="str">
        <f t="shared" si="74"/>
        <v/>
      </c>
      <c r="B588" s="80" t="str">
        <f t="shared" si="75"/>
        <v/>
      </c>
      <c r="C588" s="80" t="str">
        <f t="shared" si="76"/>
        <v/>
      </c>
      <c r="D588" s="80" t="str">
        <f t="shared" si="77"/>
        <v/>
      </c>
      <c r="E588" s="80" t="str">
        <f t="shared" si="78"/>
        <v/>
      </c>
      <c r="F588" s="80" t="str">
        <f t="shared" si="79"/>
        <v/>
      </c>
      <c r="G588" s="80" t="str">
        <f t="shared" si="79"/>
        <v/>
      </c>
      <c r="H588" s="80" t="str">
        <f t="shared" si="79"/>
        <v/>
      </c>
      <c r="I588" s="413"/>
      <c r="J588" s="414"/>
      <c r="K588" s="415"/>
      <c r="L588" s="415"/>
      <c r="M588" s="415"/>
      <c r="N588" s="415"/>
      <c r="O588" s="415"/>
      <c r="P588" s="415"/>
    </row>
    <row r="589" spans="1:16">
      <c r="A589" s="80" t="str">
        <f t="shared" si="74"/>
        <v/>
      </c>
      <c r="B589" s="80" t="str">
        <f t="shared" si="75"/>
        <v/>
      </c>
      <c r="C589" s="80" t="str">
        <f t="shared" si="76"/>
        <v/>
      </c>
      <c r="D589" s="80" t="str">
        <f t="shared" si="77"/>
        <v/>
      </c>
      <c r="E589" s="80" t="str">
        <f t="shared" si="78"/>
        <v/>
      </c>
      <c r="F589" s="80" t="str">
        <f t="shared" si="79"/>
        <v/>
      </c>
      <c r="G589" s="80" t="str">
        <f t="shared" si="79"/>
        <v/>
      </c>
      <c r="H589" s="80" t="str">
        <f t="shared" si="79"/>
        <v/>
      </c>
      <c r="I589" s="413"/>
      <c r="J589" s="414"/>
      <c r="K589" s="415"/>
      <c r="L589" s="415"/>
      <c r="M589" s="415"/>
      <c r="N589" s="415"/>
      <c r="O589" s="415"/>
      <c r="P589" s="415"/>
    </row>
    <row r="590" spans="1:16">
      <c r="A590" s="80" t="str">
        <f t="shared" si="74"/>
        <v/>
      </c>
      <c r="B590" s="80" t="str">
        <f t="shared" si="75"/>
        <v/>
      </c>
      <c r="C590" s="80" t="str">
        <f t="shared" si="76"/>
        <v/>
      </c>
      <c r="D590" s="80" t="str">
        <f t="shared" si="77"/>
        <v/>
      </c>
      <c r="E590" s="80" t="str">
        <f t="shared" si="78"/>
        <v/>
      </c>
      <c r="F590" s="80" t="str">
        <f t="shared" si="79"/>
        <v/>
      </c>
      <c r="G590" s="80" t="str">
        <f t="shared" si="79"/>
        <v/>
      </c>
      <c r="H590" s="80" t="str">
        <f t="shared" si="79"/>
        <v/>
      </c>
      <c r="I590" s="413"/>
      <c r="J590" s="414"/>
      <c r="K590" s="415"/>
      <c r="L590" s="415"/>
      <c r="M590" s="415"/>
      <c r="N590" s="415"/>
      <c r="O590" s="415"/>
      <c r="P590" s="415"/>
    </row>
    <row r="591" spans="1:16">
      <c r="A591" s="80" t="str">
        <f t="shared" si="74"/>
        <v/>
      </c>
      <c r="B591" s="80" t="str">
        <f t="shared" si="75"/>
        <v/>
      </c>
      <c r="C591" s="80" t="str">
        <f t="shared" si="76"/>
        <v/>
      </c>
      <c r="D591" s="80" t="str">
        <f t="shared" si="77"/>
        <v/>
      </c>
      <c r="E591" s="80" t="str">
        <f t="shared" si="78"/>
        <v/>
      </c>
      <c r="F591" s="80" t="str">
        <f t="shared" si="79"/>
        <v/>
      </c>
      <c r="G591" s="80" t="str">
        <f t="shared" si="79"/>
        <v/>
      </c>
      <c r="H591" s="80" t="str">
        <f t="shared" si="79"/>
        <v/>
      </c>
      <c r="I591" s="413"/>
      <c r="J591" s="414"/>
      <c r="K591" s="415"/>
      <c r="L591" s="415"/>
      <c r="M591" s="415"/>
      <c r="N591" s="415"/>
      <c r="O591" s="415"/>
      <c r="P591" s="415"/>
    </row>
    <row r="592" spans="1:16">
      <c r="A592" s="80" t="str">
        <f t="shared" si="74"/>
        <v/>
      </c>
      <c r="B592" s="80" t="str">
        <f t="shared" si="75"/>
        <v/>
      </c>
      <c r="C592" s="80" t="str">
        <f t="shared" si="76"/>
        <v/>
      </c>
      <c r="D592" s="80" t="str">
        <f t="shared" si="77"/>
        <v/>
      </c>
      <c r="E592" s="80" t="str">
        <f t="shared" si="78"/>
        <v/>
      </c>
      <c r="F592" s="80" t="str">
        <f t="shared" si="79"/>
        <v/>
      </c>
      <c r="G592" s="80" t="str">
        <f t="shared" si="79"/>
        <v/>
      </c>
      <c r="H592" s="80" t="str">
        <f t="shared" si="79"/>
        <v/>
      </c>
      <c r="I592" s="413"/>
      <c r="J592" s="414"/>
      <c r="K592" s="415"/>
      <c r="L592" s="415"/>
      <c r="M592" s="415"/>
      <c r="N592" s="415"/>
      <c r="O592" s="415"/>
      <c r="P592" s="415"/>
    </row>
    <row r="593" spans="1:16">
      <c r="A593" s="80" t="str">
        <f t="shared" si="74"/>
        <v/>
      </c>
      <c r="B593" s="80" t="str">
        <f t="shared" si="75"/>
        <v/>
      </c>
      <c r="C593" s="80" t="str">
        <f t="shared" si="76"/>
        <v/>
      </c>
      <c r="D593" s="80" t="str">
        <f t="shared" si="77"/>
        <v/>
      </c>
      <c r="E593" s="80" t="str">
        <f t="shared" si="78"/>
        <v/>
      </c>
      <c r="F593" s="80" t="str">
        <f t="shared" si="79"/>
        <v/>
      </c>
      <c r="G593" s="80" t="str">
        <f t="shared" si="79"/>
        <v/>
      </c>
      <c r="H593" s="80" t="str">
        <f t="shared" si="79"/>
        <v/>
      </c>
      <c r="I593" s="413"/>
      <c r="J593" s="414"/>
      <c r="K593" s="415"/>
      <c r="L593" s="415"/>
      <c r="M593" s="415"/>
      <c r="N593" s="415"/>
      <c r="O593" s="415"/>
      <c r="P593" s="415"/>
    </row>
    <row r="594" spans="1:16">
      <c r="A594" s="80" t="str">
        <f t="shared" si="74"/>
        <v/>
      </c>
      <c r="B594" s="80" t="str">
        <f t="shared" si="75"/>
        <v/>
      </c>
      <c r="C594" s="80" t="str">
        <f t="shared" si="76"/>
        <v/>
      </c>
      <c r="D594" s="80" t="str">
        <f t="shared" si="77"/>
        <v/>
      </c>
      <c r="E594" s="80" t="str">
        <f t="shared" si="78"/>
        <v/>
      </c>
      <c r="F594" s="80" t="str">
        <f t="shared" si="79"/>
        <v/>
      </c>
      <c r="G594" s="80" t="str">
        <f t="shared" si="79"/>
        <v/>
      </c>
      <c r="H594" s="80" t="str">
        <f t="shared" si="79"/>
        <v/>
      </c>
      <c r="I594" s="413"/>
      <c r="J594" s="414"/>
      <c r="K594" s="415"/>
      <c r="L594" s="415"/>
      <c r="M594" s="415"/>
      <c r="N594" s="415"/>
      <c r="O594" s="415"/>
      <c r="P594" s="415"/>
    </row>
    <row r="595" spans="1:16">
      <c r="A595" s="80" t="str">
        <f t="shared" si="74"/>
        <v/>
      </c>
      <c r="B595" s="80" t="str">
        <f t="shared" si="75"/>
        <v/>
      </c>
      <c r="C595" s="80" t="str">
        <f t="shared" si="76"/>
        <v/>
      </c>
      <c r="D595" s="80" t="str">
        <f t="shared" si="77"/>
        <v/>
      </c>
      <c r="E595" s="80" t="str">
        <f t="shared" si="78"/>
        <v/>
      </c>
      <c r="F595" s="80" t="str">
        <f t="shared" si="79"/>
        <v/>
      </c>
      <c r="G595" s="80" t="str">
        <f t="shared" si="79"/>
        <v/>
      </c>
      <c r="H595" s="80" t="str">
        <f t="shared" si="79"/>
        <v/>
      </c>
      <c r="I595" s="413"/>
      <c r="J595" s="414"/>
      <c r="K595" s="415"/>
      <c r="L595" s="415"/>
      <c r="M595" s="415"/>
      <c r="N595" s="415"/>
      <c r="O595" s="415"/>
      <c r="P595" s="415"/>
    </row>
    <row r="596" spans="1:16">
      <c r="A596" s="80" t="str">
        <f t="shared" si="74"/>
        <v/>
      </c>
      <c r="B596" s="80" t="str">
        <f t="shared" si="75"/>
        <v/>
      </c>
      <c r="C596" s="80" t="str">
        <f t="shared" si="76"/>
        <v/>
      </c>
      <c r="D596" s="80" t="str">
        <f t="shared" si="77"/>
        <v/>
      </c>
      <c r="E596" s="80" t="str">
        <f t="shared" si="78"/>
        <v/>
      </c>
      <c r="F596" s="80" t="str">
        <f t="shared" si="79"/>
        <v/>
      </c>
      <c r="G596" s="80" t="str">
        <f t="shared" si="79"/>
        <v/>
      </c>
      <c r="H596" s="80" t="str">
        <f t="shared" si="79"/>
        <v/>
      </c>
      <c r="I596" s="413"/>
      <c r="J596" s="414"/>
      <c r="K596" s="415"/>
      <c r="L596" s="415"/>
      <c r="M596" s="415"/>
      <c r="N596" s="415"/>
      <c r="O596" s="415"/>
      <c r="P596" s="415"/>
    </row>
    <row r="597" spans="1:16">
      <c r="A597" s="80" t="str">
        <f t="shared" si="74"/>
        <v/>
      </c>
      <c r="B597" s="80" t="str">
        <f t="shared" si="75"/>
        <v/>
      </c>
      <c r="C597" s="80" t="str">
        <f t="shared" si="76"/>
        <v/>
      </c>
      <c r="D597" s="80" t="str">
        <f t="shared" si="77"/>
        <v/>
      </c>
      <c r="E597" s="80" t="str">
        <f t="shared" si="78"/>
        <v/>
      </c>
      <c r="F597" s="80" t="str">
        <f t="shared" si="79"/>
        <v/>
      </c>
      <c r="G597" s="80" t="str">
        <f t="shared" si="79"/>
        <v/>
      </c>
      <c r="H597" s="80" t="str">
        <f t="shared" si="79"/>
        <v/>
      </c>
      <c r="I597" s="413"/>
      <c r="J597" s="414"/>
      <c r="K597" s="415"/>
      <c r="L597" s="415"/>
      <c r="M597" s="415"/>
      <c r="N597" s="415"/>
      <c r="O597" s="415"/>
      <c r="P597" s="415"/>
    </row>
    <row r="598" spans="1:16">
      <c r="A598" s="80" t="str">
        <f t="shared" si="74"/>
        <v/>
      </c>
      <c r="B598" s="80" t="str">
        <f t="shared" si="75"/>
        <v/>
      </c>
      <c r="C598" s="80" t="str">
        <f t="shared" si="76"/>
        <v/>
      </c>
      <c r="D598" s="80" t="str">
        <f t="shared" si="77"/>
        <v/>
      </c>
      <c r="E598" s="80" t="str">
        <f t="shared" si="78"/>
        <v/>
      </c>
      <c r="F598" s="80" t="str">
        <f t="shared" si="79"/>
        <v/>
      </c>
      <c r="G598" s="80" t="str">
        <f t="shared" si="79"/>
        <v/>
      </c>
      <c r="H598" s="80" t="str">
        <f t="shared" si="79"/>
        <v/>
      </c>
      <c r="I598" s="413"/>
      <c r="J598" s="414"/>
      <c r="K598" s="415"/>
      <c r="L598" s="415"/>
      <c r="M598" s="415"/>
      <c r="N598" s="415"/>
      <c r="O598" s="415"/>
      <c r="P598" s="415"/>
    </row>
    <row r="599" spans="1:16">
      <c r="A599" s="80" t="str">
        <f t="shared" si="74"/>
        <v/>
      </c>
      <c r="B599" s="80" t="str">
        <f t="shared" si="75"/>
        <v/>
      </c>
      <c r="C599" s="80" t="str">
        <f t="shared" si="76"/>
        <v/>
      </c>
      <c r="D599" s="80" t="str">
        <f t="shared" si="77"/>
        <v/>
      </c>
      <c r="E599" s="80" t="str">
        <f t="shared" si="78"/>
        <v/>
      </c>
      <c r="F599" s="80" t="str">
        <f t="shared" si="79"/>
        <v/>
      </c>
      <c r="G599" s="80" t="str">
        <f t="shared" si="79"/>
        <v/>
      </c>
      <c r="H599" s="80" t="str">
        <f t="shared" si="79"/>
        <v/>
      </c>
      <c r="I599" s="413"/>
      <c r="J599" s="414"/>
      <c r="K599" s="415"/>
      <c r="L599" s="415"/>
      <c r="M599" s="415"/>
      <c r="N599" s="415"/>
      <c r="O599" s="415"/>
      <c r="P599" s="415"/>
    </row>
    <row r="600" spans="1:16">
      <c r="A600" s="80" t="str">
        <f t="shared" si="74"/>
        <v/>
      </c>
      <c r="B600" s="80" t="str">
        <f t="shared" si="75"/>
        <v/>
      </c>
      <c r="C600" s="80" t="str">
        <f t="shared" si="76"/>
        <v/>
      </c>
      <c r="D600" s="80" t="str">
        <f t="shared" si="77"/>
        <v/>
      </c>
      <c r="E600" s="80" t="str">
        <f t="shared" si="78"/>
        <v/>
      </c>
      <c r="F600" s="80" t="str">
        <f t="shared" si="79"/>
        <v/>
      </c>
      <c r="G600" s="80" t="str">
        <f t="shared" si="79"/>
        <v/>
      </c>
      <c r="H600" s="80" t="str">
        <f t="shared" si="79"/>
        <v/>
      </c>
      <c r="I600" s="413"/>
      <c r="J600" s="414"/>
      <c r="K600" s="415"/>
      <c r="L600" s="415"/>
      <c r="M600" s="415"/>
      <c r="N600" s="415"/>
      <c r="O600" s="415"/>
      <c r="P600" s="415"/>
    </row>
    <row r="601" spans="1:16">
      <c r="A601" s="80" t="str">
        <f t="shared" si="74"/>
        <v/>
      </c>
      <c r="B601" s="80" t="str">
        <f t="shared" si="75"/>
        <v/>
      </c>
      <c r="C601" s="80" t="str">
        <f t="shared" si="76"/>
        <v/>
      </c>
      <c r="D601" s="80" t="str">
        <f t="shared" si="77"/>
        <v/>
      </c>
      <c r="E601" s="80" t="str">
        <f t="shared" si="78"/>
        <v/>
      </c>
      <c r="F601" s="80" t="str">
        <f t="shared" si="79"/>
        <v/>
      </c>
      <c r="G601" s="80" t="str">
        <f t="shared" si="79"/>
        <v/>
      </c>
      <c r="H601" s="80" t="str">
        <f t="shared" si="79"/>
        <v/>
      </c>
      <c r="I601" s="413"/>
      <c r="J601" s="414"/>
      <c r="K601" s="415"/>
      <c r="L601" s="415"/>
      <c r="M601" s="415"/>
      <c r="N601" s="415"/>
      <c r="O601" s="415"/>
      <c r="P601" s="415"/>
    </row>
    <row r="602" spans="1:16">
      <c r="A602" s="80" t="str">
        <f t="shared" si="74"/>
        <v/>
      </c>
      <c r="B602" s="80" t="str">
        <f t="shared" si="75"/>
        <v/>
      </c>
      <c r="C602" s="80" t="str">
        <f t="shared" si="76"/>
        <v/>
      </c>
      <c r="D602" s="80" t="str">
        <f t="shared" si="77"/>
        <v/>
      </c>
      <c r="E602" s="80" t="str">
        <f t="shared" si="78"/>
        <v/>
      </c>
      <c r="F602" s="80" t="str">
        <f t="shared" si="79"/>
        <v/>
      </c>
      <c r="G602" s="80" t="str">
        <f t="shared" si="79"/>
        <v/>
      </c>
      <c r="H602" s="80" t="str">
        <f t="shared" si="79"/>
        <v/>
      </c>
      <c r="I602" s="413"/>
      <c r="J602" s="414"/>
      <c r="K602" s="415"/>
      <c r="L602" s="415"/>
      <c r="M602" s="415"/>
      <c r="N602" s="415"/>
      <c r="O602" s="415"/>
      <c r="P602" s="415"/>
    </row>
    <row r="603" spans="1:16">
      <c r="A603" s="80" t="str">
        <f t="shared" si="74"/>
        <v/>
      </c>
      <c r="B603" s="80" t="str">
        <f t="shared" si="75"/>
        <v/>
      </c>
      <c r="C603" s="80" t="str">
        <f t="shared" si="76"/>
        <v/>
      </c>
      <c r="D603" s="80" t="str">
        <f t="shared" si="77"/>
        <v/>
      </c>
      <c r="E603" s="80" t="str">
        <f t="shared" si="78"/>
        <v/>
      </c>
      <c r="F603" s="80" t="str">
        <f t="shared" si="79"/>
        <v/>
      </c>
      <c r="G603" s="80" t="str">
        <f t="shared" si="79"/>
        <v/>
      </c>
      <c r="H603" s="80" t="str">
        <f t="shared" si="79"/>
        <v/>
      </c>
      <c r="I603" s="413"/>
      <c r="J603" s="414"/>
      <c r="K603" s="415"/>
      <c r="L603" s="415"/>
      <c r="M603" s="415"/>
      <c r="N603" s="415"/>
      <c r="O603" s="415"/>
      <c r="P603" s="415"/>
    </row>
    <row r="604" spans="1:16">
      <c r="A604" s="80" t="str">
        <f t="shared" si="74"/>
        <v/>
      </c>
      <c r="B604" s="80" t="str">
        <f t="shared" si="75"/>
        <v/>
      </c>
      <c r="C604" s="80" t="str">
        <f t="shared" si="76"/>
        <v/>
      </c>
      <c r="D604" s="80" t="str">
        <f t="shared" si="77"/>
        <v/>
      </c>
      <c r="E604" s="80" t="str">
        <f t="shared" si="78"/>
        <v/>
      </c>
      <c r="F604" s="80" t="str">
        <f t="shared" si="79"/>
        <v/>
      </c>
      <c r="G604" s="80" t="str">
        <f t="shared" si="79"/>
        <v/>
      </c>
      <c r="H604" s="80" t="str">
        <f t="shared" si="79"/>
        <v/>
      </c>
      <c r="I604" s="413"/>
      <c r="J604" s="414"/>
      <c r="K604" s="415"/>
      <c r="L604" s="415"/>
      <c r="M604" s="415"/>
      <c r="N604" s="415"/>
      <c r="O604" s="415"/>
      <c r="P604" s="415"/>
    </row>
    <row r="605" spans="1:16">
      <c r="A605" s="80" t="str">
        <f t="shared" si="74"/>
        <v/>
      </c>
      <c r="B605" s="80" t="str">
        <f t="shared" si="75"/>
        <v/>
      </c>
      <c r="C605" s="80" t="str">
        <f t="shared" si="76"/>
        <v/>
      </c>
      <c r="D605" s="80" t="str">
        <f t="shared" si="77"/>
        <v/>
      </c>
      <c r="E605" s="80" t="str">
        <f t="shared" si="78"/>
        <v/>
      </c>
      <c r="F605" s="80" t="str">
        <f t="shared" ref="F605:H624" si="80">IF(Cptes="","",LEFT(Cptes,7))</f>
        <v/>
      </c>
      <c r="G605" s="80" t="str">
        <f t="shared" si="80"/>
        <v/>
      </c>
      <c r="H605" s="80" t="str">
        <f t="shared" si="80"/>
        <v/>
      </c>
      <c r="I605" s="413"/>
      <c r="J605" s="414"/>
      <c r="K605" s="415"/>
      <c r="L605" s="415"/>
      <c r="M605" s="415"/>
      <c r="N605" s="415"/>
      <c r="O605" s="415"/>
      <c r="P605" s="415"/>
    </row>
    <row r="606" spans="1:16">
      <c r="A606" s="80" t="str">
        <f t="shared" si="74"/>
        <v/>
      </c>
      <c r="B606" s="80" t="str">
        <f t="shared" si="75"/>
        <v/>
      </c>
      <c r="C606" s="80" t="str">
        <f t="shared" si="76"/>
        <v/>
      </c>
      <c r="D606" s="80" t="str">
        <f t="shared" si="77"/>
        <v/>
      </c>
      <c r="E606" s="80" t="str">
        <f t="shared" si="78"/>
        <v/>
      </c>
      <c r="F606" s="80" t="str">
        <f t="shared" si="80"/>
        <v/>
      </c>
      <c r="G606" s="80" t="str">
        <f t="shared" si="80"/>
        <v/>
      </c>
      <c r="H606" s="80" t="str">
        <f t="shared" si="80"/>
        <v/>
      </c>
      <c r="I606" s="413"/>
      <c r="J606" s="414"/>
      <c r="K606" s="415"/>
      <c r="L606" s="415"/>
      <c r="M606" s="415"/>
      <c r="N606" s="415"/>
      <c r="O606" s="415"/>
      <c r="P606" s="415"/>
    </row>
    <row r="607" spans="1:16">
      <c r="A607" s="80" t="str">
        <f t="shared" si="74"/>
        <v/>
      </c>
      <c r="B607" s="80" t="str">
        <f t="shared" si="75"/>
        <v/>
      </c>
      <c r="C607" s="80" t="str">
        <f t="shared" si="76"/>
        <v/>
      </c>
      <c r="D607" s="80" t="str">
        <f t="shared" si="77"/>
        <v/>
      </c>
      <c r="E607" s="80" t="str">
        <f t="shared" si="78"/>
        <v/>
      </c>
      <c r="F607" s="80" t="str">
        <f t="shared" si="80"/>
        <v/>
      </c>
      <c r="G607" s="80" t="str">
        <f t="shared" si="80"/>
        <v/>
      </c>
      <c r="H607" s="80" t="str">
        <f t="shared" si="80"/>
        <v/>
      </c>
      <c r="I607" s="413"/>
      <c r="J607" s="414"/>
      <c r="K607" s="415"/>
      <c r="L607" s="415"/>
      <c r="M607" s="415"/>
      <c r="N607" s="415"/>
      <c r="O607" s="415"/>
      <c r="P607" s="415"/>
    </row>
    <row r="608" spans="1:16">
      <c r="A608" s="80" t="str">
        <f t="shared" si="74"/>
        <v/>
      </c>
      <c r="B608" s="80" t="str">
        <f t="shared" si="75"/>
        <v/>
      </c>
      <c r="C608" s="80" t="str">
        <f t="shared" si="76"/>
        <v/>
      </c>
      <c r="D608" s="80" t="str">
        <f t="shared" si="77"/>
        <v/>
      </c>
      <c r="E608" s="80" t="str">
        <f t="shared" si="78"/>
        <v/>
      </c>
      <c r="F608" s="80" t="str">
        <f t="shared" si="80"/>
        <v/>
      </c>
      <c r="G608" s="80" t="str">
        <f t="shared" si="80"/>
        <v/>
      </c>
      <c r="H608" s="80" t="str">
        <f t="shared" si="80"/>
        <v/>
      </c>
      <c r="I608" s="413"/>
      <c r="J608" s="414"/>
      <c r="K608" s="415"/>
      <c r="L608" s="415"/>
      <c r="M608" s="415"/>
      <c r="N608" s="415"/>
      <c r="O608" s="415"/>
      <c r="P608" s="415"/>
    </row>
    <row r="609" spans="1:16">
      <c r="A609" s="80" t="str">
        <f t="shared" si="74"/>
        <v/>
      </c>
      <c r="B609" s="80" t="str">
        <f t="shared" si="75"/>
        <v/>
      </c>
      <c r="C609" s="80" t="str">
        <f t="shared" si="76"/>
        <v/>
      </c>
      <c r="D609" s="80" t="str">
        <f t="shared" si="77"/>
        <v/>
      </c>
      <c r="E609" s="80" t="str">
        <f t="shared" si="78"/>
        <v/>
      </c>
      <c r="F609" s="80" t="str">
        <f t="shared" si="80"/>
        <v/>
      </c>
      <c r="G609" s="80" t="str">
        <f t="shared" si="80"/>
        <v/>
      </c>
      <c r="H609" s="80" t="str">
        <f t="shared" si="80"/>
        <v/>
      </c>
      <c r="I609" s="413"/>
      <c r="J609" s="414"/>
      <c r="K609" s="415"/>
      <c r="L609" s="415"/>
      <c r="M609" s="415"/>
      <c r="N609" s="415"/>
      <c r="O609" s="415"/>
      <c r="P609" s="415"/>
    </row>
    <row r="610" spans="1:16">
      <c r="A610" s="80" t="str">
        <f t="shared" si="74"/>
        <v/>
      </c>
      <c r="B610" s="80" t="str">
        <f t="shared" si="75"/>
        <v/>
      </c>
      <c r="C610" s="80" t="str">
        <f t="shared" si="76"/>
        <v/>
      </c>
      <c r="D610" s="80" t="str">
        <f t="shared" si="77"/>
        <v/>
      </c>
      <c r="E610" s="80" t="str">
        <f t="shared" si="78"/>
        <v/>
      </c>
      <c r="F610" s="80" t="str">
        <f t="shared" si="80"/>
        <v/>
      </c>
      <c r="G610" s="80" t="str">
        <f t="shared" si="80"/>
        <v/>
      </c>
      <c r="H610" s="80" t="str">
        <f t="shared" si="80"/>
        <v/>
      </c>
      <c r="I610" s="413"/>
      <c r="J610" s="414"/>
      <c r="K610" s="415"/>
      <c r="L610" s="415"/>
      <c r="M610" s="415"/>
      <c r="N610" s="415"/>
      <c r="O610" s="415"/>
      <c r="P610" s="415"/>
    </row>
    <row r="611" spans="1:16">
      <c r="A611" s="80" t="str">
        <f t="shared" si="74"/>
        <v/>
      </c>
      <c r="B611" s="80" t="str">
        <f t="shared" si="75"/>
        <v/>
      </c>
      <c r="C611" s="80" t="str">
        <f t="shared" si="76"/>
        <v/>
      </c>
      <c r="D611" s="80" t="str">
        <f t="shared" si="77"/>
        <v/>
      </c>
      <c r="E611" s="80" t="str">
        <f t="shared" si="78"/>
        <v/>
      </c>
      <c r="F611" s="80" t="str">
        <f t="shared" si="80"/>
        <v/>
      </c>
      <c r="G611" s="80" t="str">
        <f t="shared" si="80"/>
        <v/>
      </c>
      <c r="H611" s="80" t="str">
        <f t="shared" si="80"/>
        <v/>
      </c>
      <c r="I611" s="413"/>
      <c r="J611" s="414"/>
      <c r="K611" s="415"/>
      <c r="L611" s="415"/>
      <c r="M611" s="415"/>
      <c r="N611" s="415"/>
      <c r="O611" s="415"/>
      <c r="P611" s="415"/>
    </row>
    <row r="612" spans="1:16">
      <c r="A612" s="80" t="str">
        <f t="shared" si="74"/>
        <v/>
      </c>
      <c r="B612" s="80" t="str">
        <f t="shared" si="75"/>
        <v/>
      </c>
      <c r="C612" s="80" t="str">
        <f t="shared" si="76"/>
        <v/>
      </c>
      <c r="D612" s="80" t="str">
        <f t="shared" si="77"/>
        <v/>
      </c>
      <c r="E612" s="80" t="str">
        <f t="shared" si="78"/>
        <v/>
      </c>
      <c r="F612" s="80" t="str">
        <f t="shared" si="80"/>
        <v/>
      </c>
      <c r="G612" s="80" t="str">
        <f t="shared" si="80"/>
        <v/>
      </c>
      <c r="H612" s="80" t="str">
        <f t="shared" si="80"/>
        <v/>
      </c>
      <c r="I612" s="413"/>
      <c r="J612" s="414"/>
      <c r="K612" s="415"/>
      <c r="L612" s="415"/>
      <c r="M612" s="415"/>
      <c r="N612" s="415"/>
      <c r="O612" s="415"/>
      <c r="P612" s="415"/>
    </row>
    <row r="613" spans="1:16">
      <c r="A613" s="80" t="str">
        <f t="shared" si="74"/>
        <v/>
      </c>
      <c r="B613" s="80" t="str">
        <f t="shared" si="75"/>
        <v/>
      </c>
      <c r="C613" s="80" t="str">
        <f t="shared" si="76"/>
        <v/>
      </c>
      <c r="D613" s="80" t="str">
        <f t="shared" si="77"/>
        <v/>
      </c>
      <c r="E613" s="80" t="str">
        <f t="shared" si="78"/>
        <v/>
      </c>
      <c r="F613" s="80" t="str">
        <f t="shared" si="80"/>
        <v/>
      </c>
      <c r="G613" s="80" t="str">
        <f t="shared" si="80"/>
        <v/>
      </c>
      <c r="H613" s="80" t="str">
        <f t="shared" si="80"/>
        <v/>
      </c>
      <c r="I613" s="413"/>
      <c r="J613" s="414"/>
      <c r="K613" s="415"/>
      <c r="L613" s="415"/>
      <c r="M613" s="415"/>
      <c r="N613" s="415"/>
      <c r="O613" s="415"/>
      <c r="P613" s="415"/>
    </row>
    <row r="614" spans="1:16">
      <c r="A614" s="80" t="str">
        <f t="shared" si="74"/>
        <v/>
      </c>
      <c r="B614" s="80" t="str">
        <f t="shared" si="75"/>
        <v/>
      </c>
      <c r="C614" s="80" t="str">
        <f t="shared" si="76"/>
        <v/>
      </c>
      <c r="D614" s="80" t="str">
        <f t="shared" si="77"/>
        <v/>
      </c>
      <c r="E614" s="80" t="str">
        <f t="shared" si="78"/>
        <v/>
      </c>
      <c r="F614" s="80" t="str">
        <f t="shared" si="80"/>
        <v/>
      </c>
      <c r="G614" s="80" t="str">
        <f t="shared" si="80"/>
        <v/>
      </c>
      <c r="H614" s="80" t="str">
        <f t="shared" si="80"/>
        <v/>
      </c>
      <c r="I614" s="413"/>
      <c r="J614" s="414"/>
      <c r="K614" s="415"/>
      <c r="L614" s="415"/>
      <c r="M614" s="415"/>
      <c r="N614" s="415"/>
      <c r="O614" s="415"/>
      <c r="P614" s="415"/>
    </row>
    <row r="615" spans="1:16">
      <c r="A615" s="80" t="str">
        <f t="shared" si="74"/>
        <v/>
      </c>
      <c r="B615" s="80" t="str">
        <f t="shared" si="75"/>
        <v/>
      </c>
      <c r="C615" s="80" t="str">
        <f t="shared" si="76"/>
        <v/>
      </c>
      <c r="D615" s="80" t="str">
        <f t="shared" si="77"/>
        <v/>
      </c>
      <c r="E615" s="80" t="str">
        <f t="shared" si="78"/>
        <v/>
      </c>
      <c r="F615" s="80" t="str">
        <f t="shared" si="80"/>
        <v/>
      </c>
      <c r="G615" s="80" t="str">
        <f t="shared" si="80"/>
        <v/>
      </c>
      <c r="H615" s="80" t="str">
        <f t="shared" si="80"/>
        <v/>
      </c>
      <c r="I615" s="413"/>
      <c r="J615" s="414"/>
      <c r="K615" s="415"/>
      <c r="L615" s="415"/>
      <c r="M615" s="415"/>
      <c r="N615" s="415"/>
      <c r="O615" s="415"/>
      <c r="P615" s="415"/>
    </row>
    <row r="616" spans="1:16">
      <c r="A616" s="80" t="str">
        <f t="shared" si="74"/>
        <v/>
      </c>
      <c r="B616" s="80" t="str">
        <f t="shared" si="75"/>
        <v/>
      </c>
      <c r="C616" s="80" t="str">
        <f t="shared" si="76"/>
        <v/>
      </c>
      <c r="D616" s="80" t="str">
        <f t="shared" si="77"/>
        <v/>
      </c>
      <c r="E616" s="80" t="str">
        <f t="shared" si="78"/>
        <v/>
      </c>
      <c r="F616" s="80" t="str">
        <f t="shared" si="80"/>
        <v/>
      </c>
      <c r="G616" s="80" t="str">
        <f t="shared" si="80"/>
        <v/>
      </c>
      <c r="H616" s="80" t="str">
        <f t="shared" si="80"/>
        <v/>
      </c>
      <c r="I616" s="413"/>
      <c r="J616" s="414"/>
      <c r="K616" s="415"/>
      <c r="L616" s="415"/>
      <c r="M616" s="415"/>
      <c r="N616" s="415"/>
      <c r="O616" s="415"/>
      <c r="P616" s="415"/>
    </row>
    <row r="617" spans="1:16">
      <c r="A617" s="80" t="str">
        <f t="shared" si="74"/>
        <v/>
      </c>
      <c r="B617" s="80" t="str">
        <f t="shared" si="75"/>
        <v/>
      </c>
      <c r="C617" s="80" t="str">
        <f t="shared" si="76"/>
        <v/>
      </c>
      <c r="D617" s="80" t="str">
        <f t="shared" si="77"/>
        <v/>
      </c>
      <c r="E617" s="80" t="str">
        <f t="shared" si="78"/>
        <v/>
      </c>
      <c r="F617" s="80" t="str">
        <f t="shared" si="80"/>
        <v/>
      </c>
      <c r="G617" s="80" t="str">
        <f t="shared" si="80"/>
        <v/>
      </c>
      <c r="H617" s="80" t="str">
        <f t="shared" si="80"/>
        <v/>
      </c>
      <c r="I617" s="413"/>
      <c r="J617" s="414"/>
      <c r="K617" s="415"/>
      <c r="L617" s="415"/>
      <c r="M617" s="415"/>
      <c r="N617" s="415"/>
      <c r="O617" s="415"/>
      <c r="P617" s="415"/>
    </row>
    <row r="618" spans="1:16">
      <c r="A618" s="80" t="str">
        <f t="shared" si="74"/>
        <v/>
      </c>
      <c r="B618" s="80" t="str">
        <f t="shared" si="75"/>
        <v/>
      </c>
      <c r="C618" s="80" t="str">
        <f t="shared" si="76"/>
        <v/>
      </c>
      <c r="D618" s="80" t="str">
        <f t="shared" si="77"/>
        <v/>
      </c>
      <c r="E618" s="80" t="str">
        <f t="shared" si="78"/>
        <v/>
      </c>
      <c r="F618" s="80" t="str">
        <f t="shared" si="80"/>
        <v/>
      </c>
      <c r="G618" s="80" t="str">
        <f t="shared" si="80"/>
        <v/>
      </c>
      <c r="H618" s="80" t="str">
        <f t="shared" si="80"/>
        <v/>
      </c>
      <c r="I618" s="413"/>
      <c r="J618" s="414"/>
      <c r="K618" s="415"/>
      <c r="L618" s="415"/>
      <c r="M618" s="415"/>
      <c r="N618" s="415"/>
      <c r="O618" s="415"/>
      <c r="P618" s="415"/>
    </row>
    <row r="619" spans="1:16">
      <c r="A619" s="80" t="str">
        <f t="shared" si="74"/>
        <v/>
      </c>
      <c r="B619" s="80" t="str">
        <f t="shared" si="75"/>
        <v/>
      </c>
      <c r="C619" s="80" t="str">
        <f t="shared" si="76"/>
        <v/>
      </c>
      <c r="D619" s="80" t="str">
        <f t="shared" si="77"/>
        <v/>
      </c>
      <c r="E619" s="80" t="str">
        <f t="shared" si="78"/>
        <v/>
      </c>
      <c r="F619" s="80" t="str">
        <f t="shared" si="80"/>
        <v/>
      </c>
      <c r="G619" s="80" t="str">
        <f t="shared" si="80"/>
        <v/>
      </c>
      <c r="H619" s="80" t="str">
        <f t="shared" si="80"/>
        <v/>
      </c>
      <c r="I619" s="413"/>
      <c r="J619" s="414"/>
      <c r="K619" s="415"/>
      <c r="L619" s="415"/>
      <c r="M619" s="415"/>
      <c r="N619" s="415"/>
      <c r="O619" s="415"/>
      <c r="P619" s="415"/>
    </row>
    <row r="620" spans="1:16">
      <c r="A620" s="80" t="str">
        <f t="shared" si="74"/>
        <v/>
      </c>
      <c r="B620" s="80" t="str">
        <f t="shared" si="75"/>
        <v/>
      </c>
      <c r="C620" s="80" t="str">
        <f t="shared" si="76"/>
        <v/>
      </c>
      <c r="D620" s="80" t="str">
        <f t="shared" si="77"/>
        <v/>
      </c>
      <c r="E620" s="80" t="str">
        <f t="shared" si="78"/>
        <v/>
      </c>
      <c r="F620" s="80" t="str">
        <f t="shared" si="80"/>
        <v/>
      </c>
      <c r="G620" s="80" t="str">
        <f t="shared" si="80"/>
        <v/>
      </c>
      <c r="H620" s="80" t="str">
        <f t="shared" si="80"/>
        <v/>
      </c>
      <c r="I620" s="413"/>
      <c r="J620" s="414"/>
      <c r="K620" s="415"/>
      <c r="L620" s="415"/>
      <c r="M620" s="415"/>
      <c r="N620" s="415"/>
      <c r="O620" s="415"/>
      <c r="P620" s="415"/>
    </row>
    <row r="621" spans="1:16">
      <c r="A621" s="80" t="str">
        <f t="shared" si="74"/>
        <v/>
      </c>
      <c r="B621" s="80" t="str">
        <f t="shared" si="75"/>
        <v/>
      </c>
      <c r="C621" s="80" t="str">
        <f t="shared" si="76"/>
        <v/>
      </c>
      <c r="D621" s="80" t="str">
        <f t="shared" si="77"/>
        <v/>
      </c>
      <c r="E621" s="80" t="str">
        <f t="shared" si="78"/>
        <v/>
      </c>
      <c r="F621" s="80" t="str">
        <f t="shared" si="80"/>
        <v/>
      </c>
      <c r="G621" s="80" t="str">
        <f t="shared" si="80"/>
        <v/>
      </c>
      <c r="H621" s="80" t="str">
        <f t="shared" si="80"/>
        <v/>
      </c>
      <c r="I621" s="413"/>
      <c r="J621" s="414"/>
      <c r="K621" s="415"/>
      <c r="L621" s="415"/>
      <c r="M621" s="415"/>
      <c r="N621" s="415"/>
      <c r="O621" s="415"/>
      <c r="P621" s="415"/>
    </row>
    <row r="622" spans="1:16">
      <c r="A622" s="80" t="str">
        <f t="shared" si="74"/>
        <v/>
      </c>
      <c r="B622" s="80" t="str">
        <f t="shared" si="75"/>
        <v/>
      </c>
      <c r="C622" s="80" t="str">
        <f t="shared" si="76"/>
        <v/>
      </c>
      <c r="D622" s="80" t="str">
        <f t="shared" si="77"/>
        <v/>
      </c>
      <c r="E622" s="80" t="str">
        <f t="shared" si="78"/>
        <v/>
      </c>
      <c r="F622" s="80" t="str">
        <f t="shared" si="80"/>
        <v/>
      </c>
      <c r="G622" s="80" t="str">
        <f t="shared" si="80"/>
        <v/>
      </c>
      <c r="H622" s="80" t="str">
        <f t="shared" si="80"/>
        <v/>
      </c>
      <c r="I622" s="413"/>
      <c r="J622" s="414"/>
      <c r="K622" s="415"/>
      <c r="L622" s="415"/>
      <c r="M622" s="415"/>
      <c r="N622" s="415"/>
      <c r="O622" s="415"/>
      <c r="P622" s="415"/>
    </row>
    <row r="623" spans="1:16">
      <c r="A623" s="80" t="str">
        <f t="shared" si="74"/>
        <v/>
      </c>
      <c r="B623" s="80" t="str">
        <f t="shared" si="75"/>
        <v/>
      </c>
      <c r="C623" s="80" t="str">
        <f t="shared" si="76"/>
        <v/>
      </c>
      <c r="D623" s="80" t="str">
        <f t="shared" si="77"/>
        <v/>
      </c>
      <c r="E623" s="80" t="str">
        <f t="shared" si="78"/>
        <v/>
      </c>
      <c r="F623" s="80" t="str">
        <f t="shared" si="80"/>
        <v/>
      </c>
      <c r="G623" s="80" t="str">
        <f t="shared" si="80"/>
        <v/>
      </c>
      <c r="H623" s="80" t="str">
        <f t="shared" si="80"/>
        <v/>
      </c>
      <c r="I623" s="413"/>
      <c r="J623" s="414"/>
      <c r="K623" s="415"/>
      <c r="L623" s="415"/>
      <c r="M623" s="415"/>
      <c r="N623" s="415"/>
      <c r="O623" s="415"/>
      <c r="P623" s="415"/>
    </row>
    <row r="624" spans="1:16">
      <c r="A624" s="80" t="str">
        <f t="shared" si="74"/>
        <v/>
      </c>
      <c r="B624" s="80" t="str">
        <f t="shared" si="75"/>
        <v/>
      </c>
      <c r="C624" s="80" t="str">
        <f t="shared" si="76"/>
        <v/>
      </c>
      <c r="D624" s="80" t="str">
        <f t="shared" si="77"/>
        <v/>
      </c>
      <c r="E624" s="80" t="str">
        <f t="shared" si="78"/>
        <v/>
      </c>
      <c r="F624" s="80" t="str">
        <f t="shared" si="80"/>
        <v/>
      </c>
      <c r="G624" s="80" t="str">
        <f t="shared" si="80"/>
        <v/>
      </c>
      <c r="H624" s="80" t="str">
        <f t="shared" si="80"/>
        <v/>
      </c>
      <c r="I624" s="413"/>
      <c r="J624" s="414"/>
      <c r="K624" s="415"/>
      <c r="L624" s="415"/>
      <c r="M624" s="415"/>
      <c r="N624" s="415"/>
      <c r="O624" s="415"/>
      <c r="P624" s="415"/>
    </row>
    <row r="625" spans="1:16">
      <c r="A625" s="80" t="str">
        <f t="shared" si="74"/>
        <v/>
      </c>
      <c r="B625" s="80" t="str">
        <f t="shared" si="75"/>
        <v/>
      </c>
      <c r="C625" s="80" t="str">
        <f t="shared" si="76"/>
        <v/>
      </c>
      <c r="D625" s="80" t="str">
        <f t="shared" si="77"/>
        <v/>
      </c>
      <c r="E625" s="80" t="str">
        <f t="shared" si="78"/>
        <v/>
      </c>
      <c r="F625" s="80" t="str">
        <f t="shared" ref="F625:H644" si="81">IF(Cptes="","",LEFT(Cptes,7))</f>
        <v/>
      </c>
      <c r="G625" s="80" t="str">
        <f t="shared" si="81"/>
        <v/>
      </c>
      <c r="H625" s="80" t="str">
        <f t="shared" si="81"/>
        <v/>
      </c>
      <c r="I625" s="413"/>
      <c r="J625" s="414"/>
      <c r="K625" s="415"/>
      <c r="L625" s="415"/>
      <c r="M625" s="415"/>
      <c r="N625" s="415"/>
      <c r="O625" s="415"/>
      <c r="P625" s="415"/>
    </row>
    <row r="626" spans="1:16">
      <c r="A626" s="80" t="str">
        <f t="shared" si="74"/>
        <v/>
      </c>
      <c r="B626" s="80" t="str">
        <f t="shared" si="75"/>
        <v/>
      </c>
      <c r="C626" s="80" t="str">
        <f t="shared" si="76"/>
        <v/>
      </c>
      <c r="D626" s="80" t="str">
        <f t="shared" si="77"/>
        <v/>
      </c>
      <c r="E626" s="80" t="str">
        <f t="shared" si="78"/>
        <v/>
      </c>
      <c r="F626" s="80" t="str">
        <f t="shared" si="81"/>
        <v/>
      </c>
      <c r="G626" s="80" t="str">
        <f t="shared" si="81"/>
        <v/>
      </c>
      <c r="H626" s="80" t="str">
        <f t="shared" si="81"/>
        <v/>
      </c>
      <c r="I626" s="413"/>
      <c r="J626" s="414"/>
      <c r="K626" s="415"/>
      <c r="L626" s="415"/>
      <c r="M626" s="415"/>
      <c r="N626" s="415"/>
      <c r="O626" s="415"/>
      <c r="P626" s="415"/>
    </row>
    <row r="627" spans="1:16">
      <c r="A627" s="80" t="str">
        <f t="shared" si="74"/>
        <v/>
      </c>
      <c r="B627" s="80" t="str">
        <f t="shared" si="75"/>
        <v/>
      </c>
      <c r="C627" s="80" t="str">
        <f t="shared" si="76"/>
        <v/>
      </c>
      <c r="D627" s="80" t="str">
        <f t="shared" si="77"/>
        <v/>
      </c>
      <c r="E627" s="80" t="str">
        <f t="shared" si="78"/>
        <v/>
      </c>
      <c r="F627" s="80" t="str">
        <f t="shared" si="81"/>
        <v/>
      </c>
      <c r="G627" s="80" t="str">
        <f t="shared" si="81"/>
        <v/>
      </c>
      <c r="H627" s="80" t="str">
        <f t="shared" si="81"/>
        <v/>
      </c>
      <c r="I627" s="413"/>
      <c r="J627" s="414"/>
      <c r="K627" s="415"/>
      <c r="L627" s="415"/>
      <c r="M627" s="415"/>
      <c r="N627" s="415"/>
      <c r="O627" s="415"/>
      <c r="P627" s="415"/>
    </row>
    <row r="628" spans="1:16">
      <c r="A628" s="80" t="str">
        <f t="shared" si="74"/>
        <v/>
      </c>
      <c r="B628" s="80" t="str">
        <f t="shared" si="75"/>
        <v/>
      </c>
      <c r="C628" s="80" t="str">
        <f t="shared" si="76"/>
        <v/>
      </c>
      <c r="D628" s="80" t="str">
        <f t="shared" si="77"/>
        <v/>
      </c>
      <c r="E628" s="80" t="str">
        <f t="shared" si="78"/>
        <v/>
      </c>
      <c r="F628" s="80" t="str">
        <f t="shared" si="81"/>
        <v/>
      </c>
      <c r="G628" s="80" t="str">
        <f t="shared" si="81"/>
        <v/>
      </c>
      <c r="H628" s="80" t="str">
        <f t="shared" si="81"/>
        <v/>
      </c>
      <c r="I628" s="413"/>
      <c r="J628" s="414"/>
      <c r="K628" s="415"/>
      <c r="L628" s="415"/>
      <c r="M628" s="415"/>
      <c r="N628" s="415"/>
      <c r="O628" s="415"/>
      <c r="P628" s="415"/>
    </row>
    <row r="629" spans="1:16">
      <c r="A629" s="80"/>
      <c r="B629" s="80"/>
      <c r="C629" s="80"/>
      <c r="D629" s="80"/>
      <c r="E629" s="80"/>
      <c r="F629" s="80"/>
      <c r="G629" s="80"/>
      <c r="H629" s="80"/>
      <c r="I629" s="413"/>
      <c r="J629" s="414"/>
      <c r="K629" s="415"/>
      <c r="L629" s="415"/>
      <c r="M629" s="415"/>
      <c r="N629" s="415"/>
      <c r="O629" s="415"/>
      <c r="P629" s="415"/>
    </row>
    <row r="630" spans="1:16">
      <c r="A630" s="80"/>
      <c r="B630" s="80"/>
      <c r="C630" s="80"/>
      <c r="D630" s="80"/>
      <c r="E630" s="80"/>
      <c r="F630" s="80"/>
      <c r="G630" s="80"/>
      <c r="H630" s="80"/>
      <c r="I630" s="413"/>
      <c r="J630" s="414"/>
      <c r="K630" s="415"/>
      <c r="L630" s="415"/>
      <c r="M630" s="415"/>
      <c r="N630" s="415"/>
      <c r="O630" s="415"/>
      <c r="P630" s="415"/>
    </row>
    <row r="631" spans="1:16">
      <c r="A631" s="80"/>
      <c r="B631" s="80"/>
      <c r="C631" s="80"/>
      <c r="D631" s="80"/>
      <c r="E631" s="80"/>
      <c r="F631" s="80"/>
      <c r="G631" s="80"/>
      <c r="H631" s="80"/>
      <c r="I631" s="413"/>
      <c r="J631" s="414"/>
      <c r="K631" s="415"/>
      <c r="L631" s="415"/>
      <c r="M631" s="415"/>
      <c r="N631" s="415"/>
      <c r="O631" s="415"/>
      <c r="P631" s="415"/>
    </row>
    <row r="632" spans="1:16">
      <c r="A632" s="80"/>
      <c r="B632" s="80"/>
      <c r="C632" s="80"/>
      <c r="D632" s="80"/>
      <c r="E632" s="80"/>
      <c r="F632" s="80"/>
      <c r="G632" s="80"/>
      <c r="H632" s="80"/>
      <c r="I632" s="413"/>
      <c r="J632" s="414"/>
      <c r="K632" s="415"/>
      <c r="L632" s="415"/>
      <c r="M632" s="415"/>
      <c r="N632" s="415"/>
      <c r="O632" s="415"/>
      <c r="P632" s="415"/>
    </row>
    <row r="633" spans="1:16">
      <c r="A633" s="80"/>
      <c r="B633" s="80"/>
      <c r="C633" s="80"/>
      <c r="D633" s="80"/>
      <c r="E633" s="80"/>
      <c r="F633" s="80"/>
      <c r="G633" s="80"/>
      <c r="H633" s="80"/>
      <c r="I633" s="413"/>
      <c r="J633" s="414"/>
      <c r="K633" s="415"/>
      <c r="L633" s="415"/>
      <c r="M633" s="415"/>
      <c r="N633" s="415"/>
      <c r="O633" s="415"/>
      <c r="P633" s="415"/>
    </row>
    <row r="634" spans="1:16">
      <c r="A634" s="80"/>
      <c r="B634" s="80"/>
      <c r="C634" s="80"/>
      <c r="D634" s="80"/>
      <c r="E634" s="80"/>
      <c r="F634" s="80"/>
      <c r="G634" s="80"/>
      <c r="H634" s="80"/>
      <c r="I634" s="413"/>
      <c r="J634" s="414"/>
      <c r="K634" s="415"/>
      <c r="L634" s="415"/>
      <c r="M634" s="415"/>
      <c r="N634" s="415"/>
      <c r="O634" s="415"/>
      <c r="P634" s="415"/>
    </row>
    <row r="635" spans="1:16">
      <c r="A635" s="80"/>
      <c r="B635" s="80"/>
      <c r="C635" s="80"/>
      <c r="D635" s="80"/>
      <c r="E635" s="80"/>
      <c r="F635" s="80"/>
      <c r="G635" s="80"/>
      <c r="H635" s="80"/>
      <c r="I635" s="413"/>
      <c r="J635" s="414"/>
      <c r="K635" s="415"/>
      <c r="L635" s="415"/>
      <c r="M635" s="415"/>
      <c r="N635" s="415"/>
      <c r="O635" s="415"/>
      <c r="P635" s="415"/>
    </row>
    <row r="636" spans="1:16">
      <c r="A636" s="80" t="str">
        <f t="shared" si="74"/>
        <v/>
      </c>
      <c r="B636" s="80" t="str">
        <f t="shared" si="75"/>
        <v/>
      </c>
      <c r="C636" s="80" t="str">
        <f t="shared" si="76"/>
        <v/>
      </c>
      <c r="D636" s="80" t="str">
        <f t="shared" si="77"/>
        <v/>
      </c>
      <c r="E636" s="80" t="str">
        <f t="shared" si="78"/>
        <v/>
      </c>
      <c r="F636" s="80" t="str">
        <f t="shared" si="81"/>
        <v/>
      </c>
      <c r="G636" s="80" t="str">
        <f t="shared" si="81"/>
        <v/>
      </c>
      <c r="H636" s="80" t="str">
        <f t="shared" si="81"/>
        <v/>
      </c>
      <c r="I636" s="413"/>
      <c r="J636" s="414"/>
      <c r="K636" s="415"/>
      <c r="L636" s="415"/>
      <c r="M636" s="415"/>
      <c r="N636" s="415"/>
      <c r="O636" s="415"/>
      <c r="P636" s="415"/>
    </row>
    <row r="637" spans="1:16">
      <c r="A637" s="80" t="str">
        <f t="shared" si="74"/>
        <v/>
      </c>
      <c r="B637" s="80" t="str">
        <f t="shared" si="75"/>
        <v/>
      </c>
      <c r="C637" s="80" t="str">
        <f t="shared" si="76"/>
        <v/>
      </c>
      <c r="D637" s="80" t="str">
        <f t="shared" si="77"/>
        <v/>
      </c>
      <c r="E637" s="80" t="str">
        <f t="shared" si="78"/>
        <v/>
      </c>
      <c r="F637" s="80" t="str">
        <f t="shared" si="81"/>
        <v/>
      </c>
      <c r="G637" s="80" t="str">
        <f t="shared" si="81"/>
        <v/>
      </c>
      <c r="H637" s="80" t="str">
        <f t="shared" si="81"/>
        <v/>
      </c>
      <c r="I637" s="413"/>
      <c r="J637" s="414"/>
      <c r="K637" s="415"/>
      <c r="L637" s="415"/>
      <c r="M637" s="415"/>
      <c r="N637" s="415"/>
      <c r="O637" s="415"/>
      <c r="P637" s="415"/>
    </row>
    <row r="638" spans="1:16">
      <c r="A638" s="80" t="str">
        <f t="shared" si="74"/>
        <v/>
      </c>
      <c r="B638" s="80" t="str">
        <f t="shared" si="75"/>
        <v/>
      </c>
      <c r="C638" s="80" t="str">
        <f t="shared" si="76"/>
        <v/>
      </c>
      <c r="D638" s="80" t="str">
        <f t="shared" si="77"/>
        <v/>
      </c>
      <c r="E638" s="80" t="str">
        <f t="shared" si="78"/>
        <v/>
      </c>
      <c r="F638" s="80" t="str">
        <f t="shared" si="81"/>
        <v/>
      </c>
      <c r="G638" s="80" t="str">
        <f t="shared" si="81"/>
        <v/>
      </c>
      <c r="H638" s="80" t="str">
        <f t="shared" si="81"/>
        <v/>
      </c>
      <c r="I638" s="413"/>
      <c r="J638" s="414"/>
      <c r="K638" s="415"/>
      <c r="L638" s="415"/>
      <c r="M638" s="415"/>
      <c r="N638" s="415"/>
      <c r="O638" s="415"/>
      <c r="P638" s="415"/>
    </row>
    <row r="639" spans="1:16">
      <c r="A639" s="80" t="str">
        <f t="shared" si="74"/>
        <v/>
      </c>
      <c r="B639" s="80" t="str">
        <f t="shared" si="75"/>
        <v/>
      </c>
      <c r="C639" s="80" t="str">
        <f t="shared" si="76"/>
        <v/>
      </c>
      <c r="D639" s="80" t="str">
        <f t="shared" si="77"/>
        <v/>
      </c>
      <c r="E639" s="80" t="str">
        <f t="shared" si="78"/>
        <v/>
      </c>
      <c r="F639" s="80" t="str">
        <f t="shared" si="81"/>
        <v/>
      </c>
      <c r="G639" s="80" t="str">
        <f t="shared" si="81"/>
        <v/>
      </c>
      <c r="H639" s="80" t="str">
        <f t="shared" si="81"/>
        <v/>
      </c>
      <c r="I639" s="413"/>
      <c r="J639" s="414"/>
      <c r="K639" s="415"/>
      <c r="L639" s="415"/>
      <c r="M639" s="415"/>
      <c r="N639" s="415"/>
      <c r="O639" s="415"/>
      <c r="P639" s="415"/>
    </row>
    <row r="640" spans="1:16">
      <c r="A640" s="80" t="str">
        <f t="shared" si="74"/>
        <v/>
      </c>
      <c r="B640" s="80" t="str">
        <f t="shared" si="75"/>
        <v/>
      </c>
      <c r="C640" s="80" t="str">
        <f t="shared" si="76"/>
        <v/>
      </c>
      <c r="D640" s="80" t="str">
        <f t="shared" si="77"/>
        <v/>
      </c>
      <c r="E640" s="80" t="str">
        <f t="shared" si="78"/>
        <v/>
      </c>
      <c r="F640" s="80" t="str">
        <f t="shared" si="81"/>
        <v/>
      </c>
      <c r="G640" s="80" t="str">
        <f t="shared" si="81"/>
        <v/>
      </c>
      <c r="H640" s="80" t="str">
        <f t="shared" si="81"/>
        <v/>
      </c>
      <c r="I640" s="413"/>
      <c r="J640" s="414"/>
      <c r="K640" s="415"/>
      <c r="L640" s="415"/>
      <c r="M640" s="415"/>
      <c r="N640" s="415"/>
      <c r="O640" s="415"/>
      <c r="P640" s="415"/>
    </row>
    <row r="641" spans="1:16">
      <c r="A641" s="80" t="str">
        <f t="shared" si="74"/>
        <v/>
      </c>
      <c r="B641" s="80" t="str">
        <f t="shared" si="75"/>
        <v/>
      </c>
      <c r="C641" s="80" t="str">
        <f t="shared" si="76"/>
        <v/>
      </c>
      <c r="D641" s="80" t="str">
        <f t="shared" si="77"/>
        <v/>
      </c>
      <c r="E641" s="80" t="str">
        <f t="shared" si="78"/>
        <v/>
      </c>
      <c r="F641" s="80" t="str">
        <f t="shared" si="81"/>
        <v/>
      </c>
      <c r="G641" s="80" t="str">
        <f t="shared" si="81"/>
        <v/>
      </c>
      <c r="H641" s="80" t="str">
        <f t="shared" si="81"/>
        <v/>
      </c>
      <c r="I641" s="413"/>
      <c r="J641" s="414"/>
      <c r="K641" s="415"/>
      <c r="L641" s="415"/>
      <c r="M641" s="415"/>
      <c r="N641" s="415"/>
      <c r="O641" s="415"/>
      <c r="P641" s="415"/>
    </row>
    <row r="642" spans="1:16">
      <c r="A642" s="80" t="str">
        <f t="shared" si="74"/>
        <v/>
      </c>
      <c r="B642" s="80" t="str">
        <f t="shared" si="75"/>
        <v/>
      </c>
      <c r="C642" s="80" t="str">
        <f t="shared" si="76"/>
        <v/>
      </c>
      <c r="D642" s="80" t="str">
        <f t="shared" si="77"/>
        <v/>
      </c>
      <c r="E642" s="80" t="str">
        <f t="shared" si="78"/>
        <v/>
      </c>
      <c r="F642" s="80" t="str">
        <f t="shared" si="81"/>
        <v/>
      </c>
      <c r="G642" s="80" t="str">
        <f t="shared" si="81"/>
        <v/>
      </c>
      <c r="H642" s="80" t="str">
        <f t="shared" si="81"/>
        <v/>
      </c>
      <c r="I642" s="413"/>
      <c r="J642" s="414"/>
      <c r="K642" s="415"/>
      <c r="L642" s="415"/>
      <c r="M642" s="415"/>
      <c r="N642" s="415"/>
      <c r="O642" s="415"/>
      <c r="P642" s="415"/>
    </row>
    <row r="643" spans="1:16">
      <c r="A643" s="80" t="str">
        <f t="shared" si="74"/>
        <v/>
      </c>
      <c r="B643" s="80" t="str">
        <f t="shared" si="75"/>
        <v/>
      </c>
      <c r="C643" s="80" t="str">
        <f t="shared" si="76"/>
        <v/>
      </c>
      <c r="D643" s="80" t="str">
        <f t="shared" si="77"/>
        <v/>
      </c>
      <c r="E643" s="80" t="str">
        <f t="shared" si="78"/>
        <v/>
      </c>
      <c r="F643" s="80" t="str">
        <f t="shared" si="81"/>
        <v/>
      </c>
      <c r="G643" s="80" t="str">
        <f t="shared" si="81"/>
        <v/>
      </c>
      <c r="H643" s="80" t="str">
        <f t="shared" si="81"/>
        <v/>
      </c>
      <c r="I643" s="413"/>
      <c r="J643" s="414"/>
      <c r="K643" s="415"/>
      <c r="L643" s="415"/>
      <c r="M643" s="415"/>
      <c r="N643" s="415"/>
      <c r="O643" s="415"/>
      <c r="P643" s="415"/>
    </row>
    <row r="644" spans="1:16">
      <c r="A644" s="80" t="str">
        <f t="shared" si="74"/>
        <v/>
      </c>
      <c r="B644" s="80" t="str">
        <f t="shared" si="75"/>
        <v/>
      </c>
      <c r="C644" s="80" t="str">
        <f t="shared" si="76"/>
        <v/>
      </c>
      <c r="D644" s="80" t="str">
        <f t="shared" si="77"/>
        <v/>
      </c>
      <c r="E644" s="80" t="str">
        <f t="shared" si="78"/>
        <v/>
      </c>
      <c r="F644" s="80" t="str">
        <f t="shared" si="81"/>
        <v/>
      </c>
      <c r="G644" s="80" t="str">
        <f t="shared" si="81"/>
        <v/>
      </c>
      <c r="H644" s="80" t="str">
        <f t="shared" si="81"/>
        <v/>
      </c>
      <c r="I644" s="413"/>
      <c r="J644" s="414"/>
      <c r="K644" s="415"/>
      <c r="L644" s="415"/>
      <c r="M644" s="415"/>
      <c r="N644" s="415"/>
      <c r="O644" s="415"/>
      <c r="P644" s="415"/>
    </row>
    <row r="645" spans="1:16">
      <c r="A645" s="80" t="str">
        <f t="shared" ref="A645:A708" si="82">IF(Cptes="","",LEFT(Cptes,2))</f>
        <v/>
      </c>
      <c r="B645" s="80" t="str">
        <f t="shared" ref="B645:B708" si="83">IF(Cptes="","",LEFT(Cptes,3))</f>
        <v/>
      </c>
      <c r="C645" s="80" t="str">
        <f t="shared" ref="C645:C708" si="84">IF(Cptes="","",LEFT(Cptes,4))</f>
        <v/>
      </c>
      <c r="D645" s="80" t="str">
        <f t="shared" ref="D645:D708" si="85">IF(Cptes="","",LEFT(Cptes,5))</f>
        <v/>
      </c>
      <c r="E645" s="80" t="str">
        <f t="shared" ref="E645:E708" si="86">IF(Cptes="","",LEFT(Cptes,6))</f>
        <v/>
      </c>
      <c r="F645" s="80" t="str">
        <f t="shared" ref="F645:H664" si="87">IF(Cptes="","",LEFT(Cptes,7))</f>
        <v/>
      </c>
      <c r="G645" s="80" t="str">
        <f t="shared" si="87"/>
        <v/>
      </c>
      <c r="H645" s="80" t="str">
        <f t="shared" si="87"/>
        <v/>
      </c>
      <c r="I645" s="413"/>
      <c r="J645" s="414"/>
      <c r="K645" s="415"/>
      <c r="L645" s="415"/>
      <c r="M645" s="415"/>
      <c r="N645" s="415"/>
      <c r="O645" s="415"/>
      <c r="P645" s="415"/>
    </row>
    <row r="646" spans="1:16">
      <c r="A646" s="80" t="str">
        <f t="shared" si="82"/>
        <v/>
      </c>
      <c r="B646" s="80" t="str">
        <f t="shared" si="83"/>
        <v/>
      </c>
      <c r="C646" s="80" t="str">
        <f t="shared" si="84"/>
        <v/>
      </c>
      <c r="D646" s="80" t="str">
        <f t="shared" si="85"/>
        <v/>
      </c>
      <c r="E646" s="80" t="str">
        <f t="shared" si="86"/>
        <v/>
      </c>
      <c r="F646" s="80" t="str">
        <f t="shared" si="87"/>
        <v/>
      </c>
      <c r="G646" s="80" t="str">
        <f t="shared" si="87"/>
        <v/>
      </c>
      <c r="H646" s="80" t="str">
        <f t="shared" si="87"/>
        <v/>
      </c>
      <c r="I646" s="413"/>
      <c r="J646" s="414"/>
      <c r="K646" s="415"/>
      <c r="L646" s="415"/>
      <c r="M646" s="415"/>
      <c r="N646" s="415"/>
      <c r="O646" s="415"/>
      <c r="P646" s="415"/>
    </row>
    <row r="647" spans="1:16">
      <c r="A647" s="80" t="str">
        <f t="shared" si="82"/>
        <v/>
      </c>
      <c r="B647" s="80" t="str">
        <f t="shared" si="83"/>
        <v/>
      </c>
      <c r="C647" s="80" t="str">
        <f t="shared" si="84"/>
        <v/>
      </c>
      <c r="D647" s="80" t="str">
        <f t="shared" si="85"/>
        <v/>
      </c>
      <c r="E647" s="80" t="str">
        <f t="shared" si="86"/>
        <v/>
      </c>
      <c r="F647" s="80" t="str">
        <f t="shared" si="87"/>
        <v/>
      </c>
      <c r="G647" s="80" t="str">
        <f t="shared" si="87"/>
        <v/>
      </c>
      <c r="H647" s="80" t="str">
        <f t="shared" si="87"/>
        <v/>
      </c>
      <c r="I647" s="413"/>
      <c r="J647" s="414"/>
      <c r="K647" s="415"/>
      <c r="L647" s="415"/>
      <c r="M647" s="415"/>
      <c r="N647" s="415"/>
      <c r="O647" s="415"/>
      <c r="P647" s="415"/>
    </row>
    <row r="648" spans="1:16">
      <c r="A648" s="80" t="str">
        <f t="shared" si="82"/>
        <v/>
      </c>
      <c r="B648" s="80" t="str">
        <f t="shared" si="83"/>
        <v/>
      </c>
      <c r="C648" s="80" t="str">
        <f t="shared" si="84"/>
        <v/>
      </c>
      <c r="D648" s="80" t="str">
        <f t="shared" si="85"/>
        <v/>
      </c>
      <c r="E648" s="80" t="str">
        <f t="shared" si="86"/>
        <v/>
      </c>
      <c r="F648" s="80" t="str">
        <f t="shared" si="87"/>
        <v/>
      </c>
      <c r="G648" s="80" t="str">
        <f t="shared" si="87"/>
        <v/>
      </c>
      <c r="H648" s="80" t="str">
        <f t="shared" si="87"/>
        <v/>
      </c>
      <c r="I648" s="413"/>
      <c r="J648" s="414"/>
      <c r="K648" s="415"/>
      <c r="L648" s="415"/>
      <c r="M648" s="415"/>
      <c r="N648" s="415"/>
      <c r="O648" s="415"/>
      <c r="P648" s="415"/>
    </row>
    <row r="649" spans="1:16">
      <c r="A649" s="80" t="str">
        <f t="shared" si="82"/>
        <v/>
      </c>
      <c r="B649" s="80" t="str">
        <f t="shared" si="83"/>
        <v/>
      </c>
      <c r="C649" s="80" t="str">
        <f t="shared" si="84"/>
        <v/>
      </c>
      <c r="D649" s="80" t="str">
        <f t="shared" si="85"/>
        <v/>
      </c>
      <c r="E649" s="80" t="str">
        <f t="shared" si="86"/>
        <v/>
      </c>
      <c r="F649" s="80" t="str">
        <f t="shared" si="87"/>
        <v/>
      </c>
      <c r="G649" s="80" t="str">
        <f t="shared" si="87"/>
        <v/>
      </c>
      <c r="H649" s="80" t="str">
        <f t="shared" si="87"/>
        <v/>
      </c>
      <c r="I649" s="413"/>
      <c r="J649" s="414"/>
      <c r="K649" s="415"/>
      <c r="L649" s="415"/>
      <c r="M649" s="415"/>
      <c r="N649" s="415"/>
      <c r="O649" s="415"/>
      <c r="P649" s="415"/>
    </row>
    <row r="650" spans="1:16">
      <c r="A650" s="80" t="str">
        <f t="shared" si="82"/>
        <v/>
      </c>
      <c r="B650" s="80" t="str">
        <f t="shared" si="83"/>
        <v/>
      </c>
      <c r="C650" s="80" t="str">
        <f t="shared" si="84"/>
        <v/>
      </c>
      <c r="D650" s="80" t="str">
        <f t="shared" si="85"/>
        <v/>
      </c>
      <c r="E650" s="80" t="str">
        <f t="shared" si="86"/>
        <v/>
      </c>
      <c r="F650" s="80" t="str">
        <f t="shared" si="87"/>
        <v/>
      </c>
      <c r="G650" s="80" t="str">
        <f t="shared" si="87"/>
        <v/>
      </c>
      <c r="H650" s="80" t="str">
        <f t="shared" si="87"/>
        <v/>
      </c>
      <c r="I650" s="413"/>
      <c r="J650" s="414"/>
      <c r="K650" s="415"/>
      <c r="L650" s="415"/>
      <c r="M650" s="415"/>
      <c r="N650" s="415"/>
      <c r="O650" s="415"/>
      <c r="P650" s="415"/>
    </row>
    <row r="651" spans="1:16">
      <c r="A651" s="80" t="str">
        <f t="shared" si="82"/>
        <v/>
      </c>
      <c r="B651" s="80" t="str">
        <f t="shared" si="83"/>
        <v/>
      </c>
      <c r="C651" s="80" t="str">
        <f t="shared" si="84"/>
        <v/>
      </c>
      <c r="D651" s="80" t="str">
        <f t="shared" si="85"/>
        <v/>
      </c>
      <c r="E651" s="80" t="str">
        <f t="shared" si="86"/>
        <v/>
      </c>
      <c r="F651" s="80" t="str">
        <f t="shared" si="87"/>
        <v/>
      </c>
      <c r="G651" s="80" t="str">
        <f t="shared" si="87"/>
        <v/>
      </c>
      <c r="H651" s="80" t="str">
        <f t="shared" si="87"/>
        <v/>
      </c>
      <c r="I651" s="413"/>
      <c r="J651" s="414"/>
      <c r="K651" s="415"/>
      <c r="L651" s="415"/>
      <c r="M651" s="415"/>
      <c r="N651" s="415"/>
      <c r="O651" s="415"/>
      <c r="P651" s="415"/>
    </row>
    <row r="652" spans="1:16">
      <c r="A652" s="80" t="str">
        <f t="shared" si="82"/>
        <v/>
      </c>
      <c r="B652" s="80" t="str">
        <f t="shared" si="83"/>
        <v/>
      </c>
      <c r="C652" s="80" t="str">
        <f t="shared" si="84"/>
        <v/>
      </c>
      <c r="D652" s="80" t="str">
        <f t="shared" si="85"/>
        <v/>
      </c>
      <c r="E652" s="80" t="str">
        <f t="shared" si="86"/>
        <v/>
      </c>
      <c r="F652" s="80" t="str">
        <f t="shared" si="87"/>
        <v/>
      </c>
      <c r="G652" s="80" t="str">
        <f t="shared" si="87"/>
        <v/>
      </c>
      <c r="H652" s="80" t="str">
        <f t="shared" si="87"/>
        <v/>
      </c>
      <c r="I652" s="413"/>
      <c r="J652" s="414"/>
      <c r="K652" s="415"/>
      <c r="L652" s="415"/>
      <c r="M652" s="415"/>
      <c r="N652" s="415"/>
      <c r="O652" s="415"/>
      <c r="P652" s="415"/>
    </row>
    <row r="653" spans="1:16">
      <c r="A653" s="80" t="str">
        <f t="shared" si="82"/>
        <v/>
      </c>
      <c r="B653" s="80" t="str">
        <f t="shared" si="83"/>
        <v/>
      </c>
      <c r="C653" s="80" t="str">
        <f t="shared" si="84"/>
        <v/>
      </c>
      <c r="D653" s="80" t="str">
        <f t="shared" si="85"/>
        <v/>
      </c>
      <c r="E653" s="80" t="str">
        <f t="shared" si="86"/>
        <v/>
      </c>
      <c r="F653" s="80" t="str">
        <f t="shared" si="87"/>
        <v/>
      </c>
      <c r="G653" s="80" t="str">
        <f t="shared" si="87"/>
        <v/>
      </c>
      <c r="H653" s="80" t="str">
        <f t="shared" si="87"/>
        <v/>
      </c>
      <c r="I653" s="413"/>
      <c r="J653" s="414"/>
      <c r="K653" s="415"/>
      <c r="L653" s="415"/>
      <c r="M653" s="415"/>
      <c r="N653" s="415"/>
      <c r="O653" s="415"/>
      <c r="P653" s="415"/>
    </row>
    <row r="654" spans="1:16">
      <c r="A654" s="80" t="str">
        <f t="shared" si="82"/>
        <v/>
      </c>
      <c r="B654" s="80" t="str">
        <f t="shared" si="83"/>
        <v/>
      </c>
      <c r="C654" s="80" t="str">
        <f t="shared" si="84"/>
        <v/>
      </c>
      <c r="D654" s="80" t="str">
        <f t="shared" si="85"/>
        <v/>
      </c>
      <c r="E654" s="80" t="str">
        <f t="shared" si="86"/>
        <v/>
      </c>
      <c r="F654" s="80" t="str">
        <f t="shared" si="87"/>
        <v/>
      </c>
      <c r="G654" s="80" t="str">
        <f t="shared" si="87"/>
        <v/>
      </c>
      <c r="H654" s="80" t="str">
        <f t="shared" si="87"/>
        <v/>
      </c>
      <c r="I654" s="413"/>
      <c r="J654" s="414"/>
      <c r="K654" s="415"/>
      <c r="L654" s="415"/>
      <c r="M654" s="415"/>
      <c r="N654" s="415"/>
      <c r="O654" s="415"/>
      <c r="P654" s="415"/>
    </row>
    <row r="655" spans="1:16">
      <c r="A655" s="80" t="str">
        <f t="shared" si="82"/>
        <v/>
      </c>
      <c r="B655" s="80" t="str">
        <f t="shared" si="83"/>
        <v/>
      </c>
      <c r="C655" s="80" t="str">
        <f t="shared" si="84"/>
        <v/>
      </c>
      <c r="D655" s="80" t="str">
        <f t="shared" si="85"/>
        <v/>
      </c>
      <c r="E655" s="80" t="str">
        <f t="shared" si="86"/>
        <v/>
      </c>
      <c r="F655" s="80" t="str">
        <f t="shared" si="87"/>
        <v/>
      </c>
      <c r="G655" s="80" t="str">
        <f t="shared" si="87"/>
        <v/>
      </c>
      <c r="H655" s="80" t="str">
        <f t="shared" si="87"/>
        <v/>
      </c>
      <c r="I655" s="413"/>
      <c r="J655" s="414"/>
      <c r="K655" s="415"/>
      <c r="L655" s="415"/>
      <c r="M655" s="415"/>
      <c r="N655" s="415"/>
      <c r="O655" s="415"/>
      <c r="P655" s="415"/>
    </row>
    <row r="656" spans="1:16">
      <c r="A656" s="80" t="str">
        <f t="shared" si="82"/>
        <v/>
      </c>
      <c r="B656" s="80" t="str">
        <f t="shared" si="83"/>
        <v/>
      </c>
      <c r="C656" s="80" t="str">
        <f t="shared" si="84"/>
        <v/>
      </c>
      <c r="D656" s="80" t="str">
        <f t="shared" si="85"/>
        <v/>
      </c>
      <c r="E656" s="80" t="str">
        <f t="shared" si="86"/>
        <v/>
      </c>
      <c r="F656" s="80" t="str">
        <f t="shared" si="87"/>
        <v/>
      </c>
      <c r="G656" s="80" t="str">
        <f t="shared" si="87"/>
        <v/>
      </c>
      <c r="H656" s="80" t="str">
        <f t="shared" si="87"/>
        <v/>
      </c>
      <c r="I656" s="413"/>
      <c r="J656" s="414"/>
      <c r="K656" s="415"/>
      <c r="L656" s="415"/>
      <c r="M656" s="415"/>
      <c r="N656" s="415"/>
      <c r="O656" s="415"/>
      <c r="P656" s="415"/>
    </row>
    <row r="657" spans="1:16">
      <c r="A657" s="80" t="str">
        <f t="shared" si="82"/>
        <v/>
      </c>
      <c r="B657" s="80" t="str">
        <f t="shared" si="83"/>
        <v/>
      </c>
      <c r="C657" s="80" t="str">
        <f t="shared" si="84"/>
        <v/>
      </c>
      <c r="D657" s="80" t="str">
        <f t="shared" si="85"/>
        <v/>
      </c>
      <c r="E657" s="80" t="str">
        <f t="shared" si="86"/>
        <v/>
      </c>
      <c r="F657" s="80" t="str">
        <f t="shared" si="87"/>
        <v/>
      </c>
      <c r="G657" s="80" t="str">
        <f t="shared" si="87"/>
        <v/>
      </c>
      <c r="H657" s="80" t="str">
        <f t="shared" si="87"/>
        <v/>
      </c>
      <c r="I657" s="413"/>
      <c r="J657" s="414"/>
      <c r="K657" s="415"/>
      <c r="L657" s="415"/>
      <c r="M657" s="415"/>
      <c r="N657" s="415"/>
      <c r="O657" s="415"/>
      <c r="P657" s="415"/>
    </row>
    <row r="658" spans="1:16">
      <c r="A658" s="80" t="str">
        <f t="shared" si="82"/>
        <v/>
      </c>
      <c r="B658" s="80" t="str">
        <f t="shared" si="83"/>
        <v/>
      </c>
      <c r="C658" s="80" t="str">
        <f t="shared" si="84"/>
        <v/>
      </c>
      <c r="D658" s="80" t="str">
        <f t="shared" si="85"/>
        <v/>
      </c>
      <c r="E658" s="80" t="str">
        <f t="shared" si="86"/>
        <v/>
      </c>
      <c r="F658" s="80" t="str">
        <f t="shared" si="87"/>
        <v/>
      </c>
      <c r="G658" s="80" t="str">
        <f t="shared" si="87"/>
        <v/>
      </c>
      <c r="H658" s="80" t="str">
        <f t="shared" si="87"/>
        <v/>
      </c>
      <c r="I658" s="413"/>
      <c r="J658" s="414"/>
      <c r="K658" s="415"/>
      <c r="L658" s="415"/>
      <c r="M658" s="415"/>
      <c r="N658" s="415"/>
      <c r="O658" s="415"/>
      <c r="P658" s="415"/>
    </row>
    <row r="659" spans="1:16">
      <c r="A659" s="80" t="str">
        <f t="shared" si="82"/>
        <v/>
      </c>
      <c r="B659" s="80" t="str">
        <f t="shared" si="83"/>
        <v/>
      </c>
      <c r="C659" s="80" t="str">
        <f t="shared" si="84"/>
        <v/>
      </c>
      <c r="D659" s="80" t="str">
        <f t="shared" si="85"/>
        <v/>
      </c>
      <c r="E659" s="80" t="str">
        <f t="shared" si="86"/>
        <v/>
      </c>
      <c r="F659" s="80" t="str">
        <f t="shared" si="87"/>
        <v/>
      </c>
      <c r="G659" s="80" t="str">
        <f t="shared" si="87"/>
        <v/>
      </c>
      <c r="H659" s="80" t="str">
        <f t="shared" si="87"/>
        <v/>
      </c>
      <c r="I659" s="413"/>
      <c r="J659" s="414"/>
      <c r="K659" s="415"/>
      <c r="L659" s="415"/>
      <c r="M659" s="415"/>
      <c r="N659" s="415"/>
      <c r="O659" s="415"/>
      <c r="P659" s="415"/>
    </row>
    <row r="660" spans="1:16">
      <c r="A660" s="80" t="str">
        <f t="shared" si="82"/>
        <v/>
      </c>
      <c r="B660" s="80" t="str">
        <f t="shared" si="83"/>
        <v/>
      </c>
      <c r="C660" s="80" t="str">
        <f t="shared" si="84"/>
        <v/>
      </c>
      <c r="D660" s="80" t="str">
        <f t="shared" si="85"/>
        <v/>
      </c>
      <c r="E660" s="80" t="str">
        <f t="shared" si="86"/>
        <v/>
      </c>
      <c r="F660" s="80" t="str">
        <f t="shared" si="87"/>
        <v/>
      </c>
      <c r="G660" s="80" t="str">
        <f t="shared" si="87"/>
        <v/>
      </c>
      <c r="H660" s="80" t="str">
        <f t="shared" si="87"/>
        <v/>
      </c>
      <c r="I660" s="413"/>
      <c r="J660" s="414"/>
      <c r="K660" s="415"/>
      <c r="L660" s="415"/>
      <c r="M660" s="415"/>
      <c r="N660" s="415"/>
      <c r="O660" s="415"/>
      <c r="P660" s="415"/>
    </row>
    <row r="661" spans="1:16">
      <c r="A661" s="80" t="str">
        <f t="shared" si="82"/>
        <v/>
      </c>
      <c r="B661" s="80" t="str">
        <f t="shared" si="83"/>
        <v/>
      </c>
      <c r="C661" s="80" t="str">
        <f t="shared" si="84"/>
        <v/>
      </c>
      <c r="D661" s="80" t="str">
        <f t="shared" si="85"/>
        <v/>
      </c>
      <c r="E661" s="80" t="str">
        <f t="shared" si="86"/>
        <v/>
      </c>
      <c r="F661" s="80" t="str">
        <f t="shared" si="87"/>
        <v/>
      </c>
      <c r="G661" s="80" t="str">
        <f t="shared" si="87"/>
        <v/>
      </c>
      <c r="H661" s="80" t="str">
        <f t="shared" si="87"/>
        <v/>
      </c>
      <c r="I661" s="413"/>
      <c r="J661" s="414"/>
      <c r="K661" s="415"/>
      <c r="L661" s="415"/>
      <c r="M661" s="415"/>
      <c r="N661" s="415"/>
      <c r="O661" s="415"/>
      <c r="P661" s="415"/>
    </row>
    <row r="662" spans="1:16">
      <c r="A662" s="80" t="str">
        <f t="shared" si="82"/>
        <v/>
      </c>
      <c r="B662" s="80" t="str">
        <f t="shared" si="83"/>
        <v/>
      </c>
      <c r="C662" s="80" t="str">
        <f t="shared" si="84"/>
        <v/>
      </c>
      <c r="D662" s="80" t="str">
        <f t="shared" si="85"/>
        <v/>
      </c>
      <c r="E662" s="80" t="str">
        <f t="shared" si="86"/>
        <v/>
      </c>
      <c r="F662" s="80" t="str">
        <f t="shared" si="87"/>
        <v/>
      </c>
      <c r="G662" s="80" t="str">
        <f t="shared" si="87"/>
        <v/>
      </c>
      <c r="H662" s="80" t="str">
        <f t="shared" si="87"/>
        <v/>
      </c>
      <c r="I662" s="413"/>
      <c r="J662" s="414"/>
      <c r="K662" s="415"/>
      <c r="L662" s="415"/>
      <c r="M662" s="415"/>
      <c r="N662" s="415"/>
      <c r="O662" s="415"/>
      <c r="P662" s="415"/>
    </row>
    <row r="663" spans="1:16">
      <c r="A663" s="80" t="str">
        <f t="shared" si="82"/>
        <v/>
      </c>
      <c r="B663" s="80" t="str">
        <f t="shared" si="83"/>
        <v/>
      </c>
      <c r="C663" s="80" t="str">
        <f t="shared" si="84"/>
        <v/>
      </c>
      <c r="D663" s="80" t="str">
        <f t="shared" si="85"/>
        <v/>
      </c>
      <c r="E663" s="80" t="str">
        <f t="shared" si="86"/>
        <v/>
      </c>
      <c r="F663" s="80" t="str">
        <f t="shared" si="87"/>
        <v/>
      </c>
      <c r="G663" s="80" t="str">
        <f t="shared" si="87"/>
        <v/>
      </c>
      <c r="H663" s="80" t="str">
        <f t="shared" si="87"/>
        <v/>
      </c>
      <c r="I663" s="413"/>
      <c r="J663" s="414"/>
      <c r="K663" s="415"/>
      <c r="L663" s="415"/>
      <c r="M663" s="415"/>
      <c r="N663" s="415"/>
      <c r="O663" s="415"/>
      <c r="P663" s="415"/>
    </row>
    <row r="664" spans="1:16">
      <c r="A664" s="80" t="str">
        <f t="shared" si="82"/>
        <v/>
      </c>
      <c r="B664" s="80" t="str">
        <f t="shared" si="83"/>
        <v/>
      </c>
      <c r="C664" s="80" t="str">
        <f t="shared" si="84"/>
        <v/>
      </c>
      <c r="D664" s="80" t="str">
        <f t="shared" si="85"/>
        <v/>
      </c>
      <c r="E664" s="80" t="str">
        <f t="shared" si="86"/>
        <v/>
      </c>
      <c r="F664" s="80" t="str">
        <f t="shared" si="87"/>
        <v/>
      </c>
      <c r="G664" s="80" t="str">
        <f t="shared" si="87"/>
        <v/>
      </c>
      <c r="H664" s="80" t="str">
        <f t="shared" si="87"/>
        <v/>
      </c>
      <c r="I664" s="413"/>
      <c r="J664" s="414"/>
      <c r="K664" s="415"/>
      <c r="L664" s="415"/>
      <c r="M664" s="415"/>
      <c r="N664" s="415"/>
      <c r="O664" s="415"/>
      <c r="P664" s="415"/>
    </row>
    <row r="665" spans="1:16">
      <c r="A665" s="80" t="str">
        <f t="shared" si="82"/>
        <v/>
      </c>
      <c r="B665" s="80" t="str">
        <f t="shared" si="83"/>
        <v/>
      </c>
      <c r="C665" s="80" t="str">
        <f t="shared" si="84"/>
        <v/>
      </c>
      <c r="D665" s="80" t="str">
        <f t="shared" si="85"/>
        <v/>
      </c>
      <c r="E665" s="80" t="str">
        <f t="shared" si="86"/>
        <v/>
      </c>
      <c r="F665" s="80" t="str">
        <f t="shared" ref="F665:H684" si="88">IF(Cptes="","",LEFT(Cptes,7))</f>
        <v/>
      </c>
      <c r="G665" s="80" t="str">
        <f t="shared" si="88"/>
        <v/>
      </c>
      <c r="H665" s="80" t="str">
        <f t="shared" si="88"/>
        <v/>
      </c>
      <c r="I665" s="413"/>
      <c r="J665" s="414"/>
      <c r="K665" s="415"/>
      <c r="L665" s="415"/>
      <c r="M665" s="415"/>
      <c r="N665" s="415"/>
      <c r="O665" s="415"/>
      <c r="P665" s="415"/>
    </row>
    <row r="666" spans="1:16">
      <c r="A666" s="80" t="str">
        <f t="shared" si="82"/>
        <v/>
      </c>
      <c r="B666" s="80" t="str">
        <f t="shared" si="83"/>
        <v/>
      </c>
      <c r="C666" s="80" t="str">
        <f t="shared" si="84"/>
        <v/>
      </c>
      <c r="D666" s="80" t="str">
        <f t="shared" si="85"/>
        <v/>
      </c>
      <c r="E666" s="80" t="str">
        <f t="shared" si="86"/>
        <v/>
      </c>
      <c r="F666" s="80" t="str">
        <f t="shared" si="88"/>
        <v/>
      </c>
      <c r="G666" s="80" t="str">
        <f t="shared" si="88"/>
        <v/>
      </c>
      <c r="H666" s="80" t="str">
        <f t="shared" si="88"/>
        <v/>
      </c>
      <c r="I666" s="413"/>
      <c r="J666" s="414"/>
      <c r="K666" s="415"/>
      <c r="L666" s="415"/>
      <c r="M666" s="415"/>
      <c r="N666" s="415"/>
      <c r="O666" s="415"/>
      <c r="P666" s="415"/>
    </row>
    <row r="667" spans="1:16">
      <c r="A667" s="80" t="str">
        <f t="shared" si="82"/>
        <v/>
      </c>
      <c r="B667" s="80" t="str">
        <f t="shared" si="83"/>
        <v/>
      </c>
      <c r="C667" s="80" t="str">
        <f t="shared" si="84"/>
        <v/>
      </c>
      <c r="D667" s="80" t="str">
        <f t="shared" si="85"/>
        <v/>
      </c>
      <c r="E667" s="80" t="str">
        <f t="shared" si="86"/>
        <v/>
      </c>
      <c r="F667" s="80" t="str">
        <f t="shared" si="88"/>
        <v/>
      </c>
      <c r="G667" s="80" t="str">
        <f t="shared" si="88"/>
        <v/>
      </c>
      <c r="H667" s="80" t="str">
        <f t="shared" si="88"/>
        <v/>
      </c>
      <c r="I667" s="413"/>
      <c r="J667" s="414"/>
      <c r="K667" s="415"/>
      <c r="L667" s="415"/>
      <c r="M667" s="415"/>
      <c r="N667" s="415"/>
      <c r="O667" s="415"/>
      <c r="P667" s="415"/>
    </row>
    <row r="668" spans="1:16">
      <c r="A668" s="80" t="str">
        <f t="shared" si="82"/>
        <v/>
      </c>
      <c r="B668" s="80" t="str">
        <f t="shared" si="83"/>
        <v/>
      </c>
      <c r="C668" s="80" t="str">
        <f t="shared" si="84"/>
        <v/>
      </c>
      <c r="D668" s="80" t="str">
        <f t="shared" si="85"/>
        <v/>
      </c>
      <c r="E668" s="80" t="str">
        <f t="shared" si="86"/>
        <v/>
      </c>
      <c r="F668" s="80" t="str">
        <f t="shared" si="88"/>
        <v/>
      </c>
      <c r="G668" s="80" t="str">
        <f t="shared" si="88"/>
        <v/>
      </c>
      <c r="H668" s="80" t="str">
        <f t="shared" si="88"/>
        <v/>
      </c>
      <c r="I668" s="413"/>
      <c r="J668" s="414"/>
      <c r="K668" s="415"/>
      <c r="L668" s="415"/>
      <c r="M668" s="415"/>
      <c r="N668" s="415"/>
      <c r="O668" s="415"/>
      <c r="P668" s="415"/>
    </row>
    <row r="669" spans="1:16">
      <c r="A669" s="80" t="str">
        <f t="shared" si="82"/>
        <v/>
      </c>
      <c r="B669" s="80" t="str">
        <f t="shared" si="83"/>
        <v/>
      </c>
      <c r="C669" s="80" t="str">
        <f t="shared" si="84"/>
        <v/>
      </c>
      <c r="D669" s="80" t="str">
        <f t="shared" si="85"/>
        <v/>
      </c>
      <c r="E669" s="80" t="str">
        <f t="shared" si="86"/>
        <v/>
      </c>
      <c r="F669" s="80" t="str">
        <f t="shared" si="88"/>
        <v/>
      </c>
      <c r="G669" s="80" t="str">
        <f t="shared" si="88"/>
        <v/>
      </c>
      <c r="H669" s="80" t="str">
        <f t="shared" si="88"/>
        <v/>
      </c>
      <c r="I669" s="413"/>
      <c r="J669" s="414"/>
      <c r="K669" s="415"/>
      <c r="L669" s="415"/>
      <c r="M669" s="415"/>
      <c r="N669" s="415"/>
      <c r="O669" s="415"/>
      <c r="P669" s="415"/>
    </row>
    <row r="670" spans="1:16">
      <c r="A670" s="80" t="str">
        <f t="shared" si="82"/>
        <v/>
      </c>
      <c r="B670" s="80" t="str">
        <f t="shared" si="83"/>
        <v/>
      </c>
      <c r="C670" s="80" t="str">
        <f t="shared" si="84"/>
        <v/>
      </c>
      <c r="D670" s="80" t="str">
        <f t="shared" si="85"/>
        <v/>
      </c>
      <c r="E670" s="80" t="str">
        <f t="shared" si="86"/>
        <v/>
      </c>
      <c r="F670" s="80" t="str">
        <f t="shared" si="88"/>
        <v/>
      </c>
      <c r="G670" s="80" t="str">
        <f t="shared" si="88"/>
        <v/>
      </c>
      <c r="H670" s="80" t="str">
        <f t="shared" si="88"/>
        <v/>
      </c>
      <c r="I670" s="413"/>
      <c r="J670" s="414"/>
      <c r="K670" s="415"/>
      <c r="L670" s="415"/>
      <c r="M670" s="415"/>
      <c r="N670" s="415"/>
      <c r="O670" s="415"/>
      <c r="P670" s="415"/>
    </row>
    <row r="671" spans="1:16">
      <c r="A671" s="80" t="str">
        <f t="shared" si="82"/>
        <v/>
      </c>
      <c r="B671" s="80" t="str">
        <f t="shared" si="83"/>
        <v/>
      </c>
      <c r="C671" s="80" t="str">
        <f t="shared" si="84"/>
        <v/>
      </c>
      <c r="D671" s="80" t="str">
        <f t="shared" si="85"/>
        <v/>
      </c>
      <c r="E671" s="80" t="str">
        <f t="shared" si="86"/>
        <v/>
      </c>
      <c r="F671" s="80" t="str">
        <f t="shared" si="88"/>
        <v/>
      </c>
      <c r="G671" s="80" t="str">
        <f t="shared" si="88"/>
        <v/>
      </c>
      <c r="H671" s="80" t="str">
        <f t="shared" si="88"/>
        <v/>
      </c>
      <c r="I671" s="413"/>
      <c r="J671" s="414"/>
      <c r="K671" s="415"/>
      <c r="L671" s="415"/>
      <c r="M671" s="415"/>
      <c r="N671" s="415"/>
      <c r="O671" s="415"/>
      <c r="P671" s="415"/>
    </row>
    <row r="672" spans="1:16">
      <c r="A672" s="80" t="str">
        <f t="shared" si="82"/>
        <v/>
      </c>
      <c r="B672" s="80" t="str">
        <f t="shared" si="83"/>
        <v/>
      </c>
      <c r="C672" s="80" t="str">
        <f t="shared" si="84"/>
        <v/>
      </c>
      <c r="D672" s="80" t="str">
        <f t="shared" si="85"/>
        <v/>
      </c>
      <c r="E672" s="80" t="str">
        <f t="shared" si="86"/>
        <v/>
      </c>
      <c r="F672" s="80" t="str">
        <f t="shared" si="88"/>
        <v/>
      </c>
      <c r="G672" s="80" t="str">
        <f t="shared" si="88"/>
        <v/>
      </c>
      <c r="H672" s="80" t="str">
        <f t="shared" si="88"/>
        <v/>
      </c>
      <c r="I672" s="413"/>
      <c r="J672" s="414"/>
      <c r="K672" s="415"/>
      <c r="L672" s="415"/>
      <c r="M672" s="415"/>
      <c r="N672" s="415"/>
      <c r="O672" s="415"/>
      <c r="P672" s="415"/>
    </row>
    <row r="673" spans="1:16">
      <c r="A673" s="80" t="str">
        <f t="shared" si="82"/>
        <v/>
      </c>
      <c r="B673" s="80" t="str">
        <f t="shared" si="83"/>
        <v/>
      </c>
      <c r="C673" s="80" t="str">
        <f t="shared" si="84"/>
        <v/>
      </c>
      <c r="D673" s="80" t="str">
        <f t="shared" si="85"/>
        <v/>
      </c>
      <c r="E673" s="80" t="str">
        <f t="shared" si="86"/>
        <v/>
      </c>
      <c r="F673" s="80" t="str">
        <f t="shared" si="88"/>
        <v/>
      </c>
      <c r="G673" s="80" t="str">
        <f t="shared" si="88"/>
        <v/>
      </c>
      <c r="H673" s="80" t="str">
        <f t="shared" si="88"/>
        <v/>
      </c>
      <c r="I673" s="413"/>
      <c r="J673" s="414"/>
      <c r="K673" s="415"/>
      <c r="L673" s="415"/>
      <c r="M673" s="415"/>
      <c r="N673" s="415"/>
      <c r="O673" s="415"/>
      <c r="P673" s="415"/>
    </row>
    <row r="674" spans="1:16">
      <c r="A674" s="80" t="str">
        <f t="shared" si="82"/>
        <v/>
      </c>
      <c r="B674" s="80" t="str">
        <f t="shared" si="83"/>
        <v/>
      </c>
      <c r="C674" s="80" t="str">
        <f t="shared" si="84"/>
        <v/>
      </c>
      <c r="D674" s="80" t="str">
        <f t="shared" si="85"/>
        <v/>
      </c>
      <c r="E674" s="80" t="str">
        <f t="shared" si="86"/>
        <v/>
      </c>
      <c r="F674" s="80" t="str">
        <f t="shared" si="88"/>
        <v/>
      </c>
      <c r="G674" s="80" t="str">
        <f t="shared" si="88"/>
        <v/>
      </c>
      <c r="H674" s="80" t="str">
        <f t="shared" si="88"/>
        <v/>
      </c>
      <c r="I674" s="413"/>
      <c r="J674" s="414"/>
      <c r="K674" s="415"/>
      <c r="L674" s="415"/>
      <c r="M674" s="415"/>
      <c r="N674" s="415"/>
      <c r="O674" s="415"/>
      <c r="P674" s="415"/>
    </row>
    <row r="675" spans="1:16">
      <c r="A675" s="80" t="str">
        <f t="shared" si="82"/>
        <v/>
      </c>
      <c r="B675" s="80" t="str">
        <f t="shared" si="83"/>
        <v/>
      </c>
      <c r="C675" s="80" t="str">
        <f t="shared" si="84"/>
        <v/>
      </c>
      <c r="D675" s="80" t="str">
        <f t="shared" si="85"/>
        <v/>
      </c>
      <c r="E675" s="80" t="str">
        <f t="shared" si="86"/>
        <v/>
      </c>
      <c r="F675" s="80" t="str">
        <f t="shared" si="88"/>
        <v/>
      </c>
      <c r="G675" s="80" t="str">
        <f t="shared" si="88"/>
        <v/>
      </c>
      <c r="H675" s="80" t="str">
        <f t="shared" si="88"/>
        <v/>
      </c>
      <c r="I675" s="413"/>
      <c r="J675" s="414"/>
      <c r="K675" s="415"/>
      <c r="L675" s="415"/>
      <c r="M675" s="415"/>
      <c r="N675" s="415"/>
      <c r="O675" s="415"/>
      <c r="P675" s="415"/>
    </row>
    <row r="676" spans="1:16">
      <c r="A676" s="80" t="str">
        <f t="shared" si="82"/>
        <v/>
      </c>
      <c r="B676" s="80" t="str">
        <f t="shared" si="83"/>
        <v/>
      </c>
      <c r="C676" s="80" t="str">
        <f t="shared" si="84"/>
        <v/>
      </c>
      <c r="D676" s="80" t="str">
        <f t="shared" si="85"/>
        <v/>
      </c>
      <c r="E676" s="80" t="str">
        <f t="shared" si="86"/>
        <v/>
      </c>
      <c r="F676" s="80" t="str">
        <f t="shared" si="88"/>
        <v/>
      </c>
      <c r="G676" s="80" t="str">
        <f t="shared" si="88"/>
        <v/>
      </c>
      <c r="H676" s="80" t="str">
        <f t="shared" si="88"/>
        <v/>
      </c>
      <c r="I676" s="413"/>
      <c r="J676" s="414"/>
      <c r="K676" s="415"/>
      <c r="L676" s="415"/>
      <c r="M676" s="415"/>
      <c r="N676" s="415"/>
      <c r="O676" s="415"/>
      <c r="P676" s="415"/>
    </row>
    <row r="677" spans="1:16">
      <c r="A677" s="80" t="str">
        <f t="shared" si="82"/>
        <v/>
      </c>
      <c r="B677" s="80" t="str">
        <f t="shared" si="83"/>
        <v/>
      </c>
      <c r="C677" s="80" t="str">
        <f t="shared" si="84"/>
        <v/>
      </c>
      <c r="D677" s="80" t="str">
        <f t="shared" si="85"/>
        <v/>
      </c>
      <c r="E677" s="80" t="str">
        <f t="shared" si="86"/>
        <v/>
      </c>
      <c r="F677" s="80" t="str">
        <f t="shared" si="88"/>
        <v/>
      </c>
      <c r="G677" s="80" t="str">
        <f t="shared" si="88"/>
        <v/>
      </c>
      <c r="H677" s="80" t="str">
        <f t="shared" si="88"/>
        <v/>
      </c>
      <c r="I677" s="413"/>
      <c r="J677" s="414"/>
      <c r="K677" s="415"/>
      <c r="L677" s="415"/>
      <c r="M677" s="415"/>
      <c r="N677" s="415"/>
      <c r="O677" s="415"/>
      <c r="P677" s="415"/>
    </row>
    <row r="678" spans="1:16">
      <c r="A678" s="80" t="str">
        <f t="shared" si="82"/>
        <v/>
      </c>
      <c r="B678" s="80" t="str">
        <f t="shared" si="83"/>
        <v/>
      </c>
      <c r="C678" s="80" t="str">
        <f t="shared" si="84"/>
        <v/>
      </c>
      <c r="D678" s="80" t="str">
        <f t="shared" si="85"/>
        <v/>
      </c>
      <c r="E678" s="80" t="str">
        <f t="shared" si="86"/>
        <v/>
      </c>
      <c r="F678" s="80" t="str">
        <f t="shared" si="88"/>
        <v/>
      </c>
      <c r="G678" s="80" t="str">
        <f t="shared" si="88"/>
        <v/>
      </c>
      <c r="H678" s="80" t="str">
        <f t="shared" si="88"/>
        <v/>
      </c>
      <c r="I678" s="413"/>
      <c r="J678" s="414"/>
      <c r="K678" s="415"/>
      <c r="L678" s="415"/>
      <c r="M678" s="415"/>
      <c r="N678" s="415"/>
      <c r="O678" s="415"/>
      <c r="P678" s="415"/>
    </row>
    <row r="679" spans="1:16">
      <c r="A679" s="80" t="str">
        <f t="shared" si="82"/>
        <v/>
      </c>
      <c r="B679" s="80" t="str">
        <f t="shared" si="83"/>
        <v/>
      </c>
      <c r="C679" s="80" t="str">
        <f t="shared" si="84"/>
        <v/>
      </c>
      <c r="D679" s="80" t="str">
        <f t="shared" si="85"/>
        <v/>
      </c>
      <c r="E679" s="80" t="str">
        <f t="shared" si="86"/>
        <v/>
      </c>
      <c r="F679" s="80" t="str">
        <f t="shared" si="88"/>
        <v/>
      </c>
      <c r="G679" s="80" t="str">
        <f t="shared" si="88"/>
        <v/>
      </c>
      <c r="H679" s="80" t="str">
        <f t="shared" si="88"/>
        <v/>
      </c>
      <c r="I679" s="413"/>
      <c r="J679" s="414"/>
      <c r="K679" s="415"/>
      <c r="L679" s="415"/>
      <c r="M679" s="415"/>
      <c r="N679" s="415"/>
      <c r="O679" s="415"/>
      <c r="P679" s="415"/>
    </row>
    <row r="680" spans="1:16">
      <c r="A680" s="80" t="str">
        <f t="shared" si="82"/>
        <v/>
      </c>
      <c r="B680" s="80" t="str">
        <f t="shared" si="83"/>
        <v/>
      </c>
      <c r="C680" s="80" t="str">
        <f t="shared" si="84"/>
        <v/>
      </c>
      <c r="D680" s="80" t="str">
        <f t="shared" si="85"/>
        <v/>
      </c>
      <c r="E680" s="80" t="str">
        <f t="shared" si="86"/>
        <v/>
      </c>
      <c r="F680" s="80" t="str">
        <f t="shared" si="88"/>
        <v/>
      </c>
      <c r="G680" s="80" t="str">
        <f t="shared" si="88"/>
        <v/>
      </c>
      <c r="H680" s="80" t="str">
        <f t="shared" si="88"/>
        <v/>
      </c>
      <c r="I680" s="413"/>
      <c r="J680" s="414"/>
      <c r="K680" s="415"/>
      <c r="L680" s="415"/>
      <c r="M680" s="415"/>
      <c r="N680" s="415"/>
      <c r="O680" s="415"/>
      <c r="P680" s="415"/>
    </row>
    <row r="681" spans="1:16">
      <c r="A681" s="80" t="str">
        <f t="shared" si="82"/>
        <v/>
      </c>
      <c r="B681" s="80" t="str">
        <f t="shared" si="83"/>
        <v/>
      </c>
      <c r="C681" s="80" t="str">
        <f t="shared" si="84"/>
        <v/>
      </c>
      <c r="D681" s="80" t="str">
        <f t="shared" si="85"/>
        <v/>
      </c>
      <c r="E681" s="80" t="str">
        <f t="shared" si="86"/>
        <v/>
      </c>
      <c r="F681" s="80" t="str">
        <f t="shared" si="88"/>
        <v/>
      </c>
      <c r="G681" s="80" t="str">
        <f t="shared" si="88"/>
        <v/>
      </c>
      <c r="H681" s="80" t="str">
        <f t="shared" si="88"/>
        <v/>
      </c>
      <c r="I681" s="413"/>
      <c r="J681" s="414"/>
      <c r="K681" s="415"/>
      <c r="L681" s="415"/>
      <c r="M681" s="415"/>
      <c r="N681" s="415"/>
      <c r="O681" s="415"/>
      <c r="P681" s="415"/>
    </row>
    <row r="682" spans="1:16">
      <c r="A682" s="80" t="str">
        <f t="shared" si="82"/>
        <v/>
      </c>
      <c r="B682" s="80" t="str">
        <f t="shared" si="83"/>
        <v/>
      </c>
      <c r="C682" s="80" t="str">
        <f t="shared" si="84"/>
        <v/>
      </c>
      <c r="D682" s="80" t="str">
        <f t="shared" si="85"/>
        <v/>
      </c>
      <c r="E682" s="80" t="str">
        <f t="shared" si="86"/>
        <v/>
      </c>
      <c r="F682" s="80" t="str">
        <f t="shared" si="88"/>
        <v/>
      </c>
      <c r="G682" s="80" t="str">
        <f t="shared" si="88"/>
        <v/>
      </c>
      <c r="H682" s="80" t="str">
        <f t="shared" si="88"/>
        <v/>
      </c>
      <c r="I682" s="413"/>
      <c r="J682" s="414"/>
      <c r="K682" s="415"/>
      <c r="L682" s="415"/>
      <c r="M682" s="415"/>
      <c r="N682" s="415"/>
      <c r="O682" s="415"/>
      <c r="P682" s="415"/>
    </row>
    <row r="683" spans="1:16">
      <c r="A683" s="80" t="str">
        <f t="shared" si="82"/>
        <v/>
      </c>
      <c r="B683" s="80" t="str">
        <f t="shared" si="83"/>
        <v/>
      </c>
      <c r="C683" s="80" t="str">
        <f t="shared" si="84"/>
        <v/>
      </c>
      <c r="D683" s="80" t="str">
        <f t="shared" si="85"/>
        <v/>
      </c>
      <c r="E683" s="80" t="str">
        <f t="shared" si="86"/>
        <v/>
      </c>
      <c r="F683" s="80" t="str">
        <f t="shared" si="88"/>
        <v/>
      </c>
      <c r="G683" s="80" t="str">
        <f t="shared" si="88"/>
        <v/>
      </c>
      <c r="H683" s="80" t="str">
        <f t="shared" si="88"/>
        <v/>
      </c>
      <c r="I683" s="413"/>
      <c r="J683" s="414"/>
      <c r="K683" s="415"/>
      <c r="L683" s="415"/>
      <c r="M683" s="415"/>
      <c r="N683" s="415"/>
      <c r="O683" s="415"/>
      <c r="P683" s="415"/>
    </row>
    <row r="684" spans="1:16">
      <c r="A684" s="80" t="str">
        <f t="shared" si="82"/>
        <v/>
      </c>
      <c r="B684" s="80" t="str">
        <f t="shared" si="83"/>
        <v/>
      </c>
      <c r="C684" s="80" t="str">
        <f t="shared" si="84"/>
        <v/>
      </c>
      <c r="D684" s="80" t="str">
        <f t="shared" si="85"/>
        <v/>
      </c>
      <c r="E684" s="80" t="str">
        <f t="shared" si="86"/>
        <v/>
      </c>
      <c r="F684" s="80" t="str">
        <f t="shared" si="88"/>
        <v/>
      </c>
      <c r="G684" s="80" t="str">
        <f t="shared" si="88"/>
        <v/>
      </c>
      <c r="H684" s="80" t="str">
        <f t="shared" si="88"/>
        <v/>
      </c>
      <c r="I684" s="413"/>
      <c r="J684" s="414"/>
      <c r="K684" s="415"/>
      <c r="L684" s="415"/>
      <c r="M684" s="415"/>
      <c r="N684" s="415"/>
      <c r="O684" s="415"/>
      <c r="P684" s="415"/>
    </row>
    <row r="685" spans="1:16">
      <c r="A685" s="80" t="str">
        <f t="shared" si="82"/>
        <v/>
      </c>
      <c r="B685" s="80" t="str">
        <f t="shared" si="83"/>
        <v/>
      </c>
      <c r="C685" s="80" t="str">
        <f t="shared" si="84"/>
        <v/>
      </c>
      <c r="D685" s="80" t="str">
        <f t="shared" si="85"/>
        <v/>
      </c>
      <c r="E685" s="80" t="str">
        <f t="shared" si="86"/>
        <v/>
      </c>
      <c r="F685" s="80" t="str">
        <f t="shared" ref="F685:H704" si="89">IF(Cptes="","",LEFT(Cptes,7))</f>
        <v/>
      </c>
      <c r="G685" s="80" t="str">
        <f t="shared" si="89"/>
        <v/>
      </c>
      <c r="H685" s="80" t="str">
        <f t="shared" si="89"/>
        <v/>
      </c>
      <c r="I685" s="413"/>
      <c r="J685" s="414"/>
      <c r="K685" s="415"/>
      <c r="L685" s="415"/>
      <c r="M685" s="415"/>
      <c r="N685" s="415"/>
      <c r="O685" s="415"/>
      <c r="P685" s="415"/>
    </row>
    <row r="686" spans="1:16">
      <c r="A686" s="80" t="str">
        <f t="shared" si="82"/>
        <v/>
      </c>
      <c r="B686" s="80" t="str">
        <f t="shared" si="83"/>
        <v/>
      </c>
      <c r="C686" s="80" t="str">
        <f t="shared" si="84"/>
        <v/>
      </c>
      <c r="D686" s="80" t="str">
        <f t="shared" si="85"/>
        <v/>
      </c>
      <c r="E686" s="80" t="str">
        <f t="shared" si="86"/>
        <v/>
      </c>
      <c r="F686" s="80" t="str">
        <f t="shared" si="89"/>
        <v/>
      </c>
      <c r="G686" s="80" t="str">
        <f t="shared" si="89"/>
        <v/>
      </c>
      <c r="H686" s="80" t="str">
        <f t="shared" si="89"/>
        <v/>
      </c>
      <c r="I686" s="413"/>
      <c r="J686" s="414"/>
      <c r="K686" s="415"/>
      <c r="L686" s="415"/>
      <c r="M686" s="415"/>
      <c r="N686" s="415"/>
      <c r="O686" s="415"/>
      <c r="P686" s="415"/>
    </row>
    <row r="687" spans="1:16">
      <c r="A687" s="80" t="str">
        <f t="shared" si="82"/>
        <v/>
      </c>
      <c r="B687" s="80" t="str">
        <f t="shared" si="83"/>
        <v/>
      </c>
      <c r="C687" s="80" t="str">
        <f t="shared" si="84"/>
        <v/>
      </c>
      <c r="D687" s="80" t="str">
        <f t="shared" si="85"/>
        <v/>
      </c>
      <c r="E687" s="80" t="str">
        <f t="shared" si="86"/>
        <v/>
      </c>
      <c r="F687" s="80" t="str">
        <f t="shared" si="89"/>
        <v/>
      </c>
      <c r="G687" s="80" t="str">
        <f t="shared" si="89"/>
        <v/>
      </c>
      <c r="H687" s="80" t="str">
        <f t="shared" si="89"/>
        <v/>
      </c>
      <c r="I687" s="413"/>
      <c r="J687" s="414"/>
      <c r="K687" s="415"/>
      <c r="L687" s="415"/>
      <c r="M687" s="415"/>
      <c r="N687" s="415"/>
      <c r="O687" s="415"/>
      <c r="P687" s="415"/>
    </row>
    <row r="688" spans="1:16">
      <c r="A688" s="80" t="str">
        <f t="shared" si="82"/>
        <v/>
      </c>
      <c r="B688" s="80" t="str">
        <f t="shared" si="83"/>
        <v/>
      </c>
      <c r="C688" s="80" t="str">
        <f t="shared" si="84"/>
        <v/>
      </c>
      <c r="D688" s="80" t="str">
        <f t="shared" si="85"/>
        <v/>
      </c>
      <c r="E688" s="80" t="str">
        <f t="shared" si="86"/>
        <v/>
      </c>
      <c r="F688" s="80" t="str">
        <f t="shared" si="89"/>
        <v/>
      </c>
      <c r="G688" s="80" t="str">
        <f t="shared" si="89"/>
        <v/>
      </c>
      <c r="H688" s="80" t="str">
        <f t="shared" si="89"/>
        <v/>
      </c>
      <c r="I688" s="413"/>
      <c r="J688" s="414"/>
      <c r="K688" s="415"/>
      <c r="L688" s="415"/>
      <c r="M688" s="415"/>
      <c r="N688" s="415"/>
      <c r="O688" s="415"/>
      <c r="P688" s="415"/>
    </row>
    <row r="689" spans="1:16">
      <c r="A689" s="80" t="str">
        <f t="shared" si="82"/>
        <v/>
      </c>
      <c r="B689" s="80" t="str">
        <f t="shared" si="83"/>
        <v/>
      </c>
      <c r="C689" s="80" t="str">
        <f t="shared" si="84"/>
        <v/>
      </c>
      <c r="D689" s="80" t="str">
        <f t="shared" si="85"/>
        <v/>
      </c>
      <c r="E689" s="80" t="str">
        <f t="shared" si="86"/>
        <v/>
      </c>
      <c r="F689" s="80" t="str">
        <f t="shared" si="89"/>
        <v/>
      </c>
      <c r="G689" s="80" t="str">
        <f t="shared" si="89"/>
        <v/>
      </c>
      <c r="H689" s="80" t="str">
        <f t="shared" si="89"/>
        <v/>
      </c>
      <c r="I689" s="413"/>
      <c r="J689" s="414"/>
      <c r="K689" s="415"/>
      <c r="L689" s="415"/>
      <c r="M689" s="415"/>
      <c r="N689" s="415"/>
      <c r="O689" s="415"/>
      <c r="P689" s="415"/>
    </row>
    <row r="690" spans="1:16">
      <c r="A690" s="80" t="str">
        <f t="shared" si="82"/>
        <v/>
      </c>
      <c r="B690" s="80" t="str">
        <f t="shared" si="83"/>
        <v/>
      </c>
      <c r="C690" s="80" t="str">
        <f t="shared" si="84"/>
        <v/>
      </c>
      <c r="D690" s="80" t="str">
        <f t="shared" si="85"/>
        <v/>
      </c>
      <c r="E690" s="80" t="str">
        <f t="shared" si="86"/>
        <v/>
      </c>
      <c r="F690" s="80" t="str">
        <f t="shared" si="89"/>
        <v/>
      </c>
      <c r="G690" s="80" t="str">
        <f t="shared" si="89"/>
        <v/>
      </c>
      <c r="H690" s="80" t="str">
        <f t="shared" si="89"/>
        <v/>
      </c>
      <c r="I690" s="413"/>
      <c r="J690" s="414"/>
      <c r="K690" s="415"/>
      <c r="L690" s="415"/>
      <c r="M690" s="415"/>
      <c r="N690" s="415"/>
      <c r="O690" s="415"/>
      <c r="P690" s="415"/>
    </row>
    <row r="691" spans="1:16">
      <c r="A691" s="80" t="str">
        <f t="shared" si="82"/>
        <v/>
      </c>
      <c r="B691" s="80" t="str">
        <f t="shared" si="83"/>
        <v/>
      </c>
      <c r="C691" s="80" t="str">
        <f t="shared" si="84"/>
        <v/>
      </c>
      <c r="D691" s="80" t="str">
        <f t="shared" si="85"/>
        <v/>
      </c>
      <c r="E691" s="80" t="str">
        <f t="shared" si="86"/>
        <v/>
      </c>
      <c r="F691" s="80" t="str">
        <f t="shared" si="89"/>
        <v/>
      </c>
      <c r="G691" s="80" t="str">
        <f t="shared" si="89"/>
        <v/>
      </c>
      <c r="H691" s="80" t="str">
        <f t="shared" si="89"/>
        <v/>
      </c>
      <c r="I691" s="413"/>
      <c r="J691" s="414"/>
      <c r="K691" s="415"/>
      <c r="L691" s="415"/>
      <c r="M691" s="415"/>
      <c r="N691" s="415"/>
      <c r="O691" s="415"/>
      <c r="P691" s="415"/>
    </row>
    <row r="692" spans="1:16">
      <c r="A692" s="80" t="str">
        <f t="shared" si="82"/>
        <v/>
      </c>
      <c r="B692" s="80" t="str">
        <f t="shared" si="83"/>
        <v/>
      </c>
      <c r="C692" s="80" t="str">
        <f t="shared" si="84"/>
        <v/>
      </c>
      <c r="D692" s="80" t="str">
        <f t="shared" si="85"/>
        <v/>
      </c>
      <c r="E692" s="80" t="str">
        <f t="shared" si="86"/>
        <v/>
      </c>
      <c r="F692" s="80" t="str">
        <f t="shared" si="89"/>
        <v/>
      </c>
      <c r="G692" s="80" t="str">
        <f t="shared" si="89"/>
        <v/>
      </c>
      <c r="H692" s="80" t="str">
        <f t="shared" si="89"/>
        <v/>
      </c>
      <c r="I692" s="413"/>
      <c r="J692" s="414"/>
      <c r="K692" s="415"/>
      <c r="L692" s="415"/>
      <c r="M692" s="415"/>
      <c r="N692" s="415"/>
      <c r="O692" s="415"/>
      <c r="P692" s="415"/>
    </row>
    <row r="693" spans="1:16">
      <c r="A693" s="80" t="str">
        <f t="shared" si="82"/>
        <v/>
      </c>
      <c r="B693" s="80" t="str">
        <f t="shared" si="83"/>
        <v/>
      </c>
      <c r="C693" s="80" t="str">
        <f t="shared" si="84"/>
        <v/>
      </c>
      <c r="D693" s="80" t="str">
        <f t="shared" si="85"/>
        <v/>
      </c>
      <c r="E693" s="80" t="str">
        <f t="shared" si="86"/>
        <v/>
      </c>
      <c r="F693" s="80" t="str">
        <f t="shared" si="89"/>
        <v/>
      </c>
      <c r="G693" s="80" t="str">
        <f t="shared" si="89"/>
        <v/>
      </c>
      <c r="H693" s="80" t="str">
        <f t="shared" si="89"/>
        <v/>
      </c>
      <c r="I693" s="413"/>
      <c r="J693" s="414"/>
      <c r="K693" s="415"/>
      <c r="L693" s="415"/>
      <c r="M693" s="415"/>
      <c r="N693" s="415"/>
      <c r="O693" s="415"/>
      <c r="P693" s="415"/>
    </row>
    <row r="694" spans="1:16">
      <c r="A694" s="80" t="str">
        <f t="shared" si="82"/>
        <v/>
      </c>
      <c r="B694" s="80" t="str">
        <f t="shared" si="83"/>
        <v/>
      </c>
      <c r="C694" s="80" t="str">
        <f t="shared" si="84"/>
        <v/>
      </c>
      <c r="D694" s="80" t="str">
        <f t="shared" si="85"/>
        <v/>
      </c>
      <c r="E694" s="80" t="str">
        <f t="shared" si="86"/>
        <v/>
      </c>
      <c r="F694" s="80" t="str">
        <f t="shared" si="89"/>
        <v/>
      </c>
      <c r="G694" s="80" t="str">
        <f t="shared" si="89"/>
        <v/>
      </c>
      <c r="H694" s="80" t="str">
        <f t="shared" si="89"/>
        <v/>
      </c>
      <c r="I694" s="413"/>
      <c r="J694" s="414"/>
      <c r="K694" s="415"/>
      <c r="L694" s="415"/>
      <c r="M694" s="415"/>
      <c r="N694" s="415"/>
      <c r="O694" s="415"/>
      <c r="P694" s="415"/>
    </row>
    <row r="695" spans="1:16">
      <c r="A695" s="80" t="str">
        <f t="shared" si="82"/>
        <v/>
      </c>
      <c r="B695" s="80" t="str">
        <f t="shared" si="83"/>
        <v/>
      </c>
      <c r="C695" s="80" t="str">
        <f t="shared" si="84"/>
        <v/>
      </c>
      <c r="D695" s="80" t="str">
        <f t="shared" si="85"/>
        <v/>
      </c>
      <c r="E695" s="80" t="str">
        <f t="shared" si="86"/>
        <v/>
      </c>
      <c r="F695" s="80" t="str">
        <f t="shared" si="89"/>
        <v/>
      </c>
      <c r="G695" s="80" t="str">
        <f t="shared" si="89"/>
        <v/>
      </c>
      <c r="H695" s="80" t="str">
        <f t="shared" si="89"/>
        <v/>
      </c>
      <c r="I695" s="413"/>
      <c r="J695" s="414"/>
      <c r="K695" s="415"/>
      <c r="L695" s="415"/>
      <c r="M695" s="415"/>
      <c r="N695" s="415"/>
      <c r="O695" s="415"/>
      <c r="P695" s="415"/>
    </row>
    <row r="696" spans="1:16">
      <c r="A696" s="80" t="str">
        <f t="shared" si="82"/>
        <v/>
      </c>
      <c r="B696" s="80" t="str">
        <f t="shared" si="83"/>
        <v/>
      </c>
      <c r="C696" s="80" t="str">
        <f t="shared" si="84"/>
        <v/>
      </c>
      <c r="D696" s="80" t="str">
        <f t="shared" si="85"/>
        <v/>
      </c>
      <c r="E696" s="80" t="str">
        <f t="shared" si="86"/>
        <v/>
      </c>
      <c r="F696" s="80" t="str">
        <f t="shared" si="89"/>
        <v/>
      </c>
      <c r="G696" s="80" t="str">
        <f t="shared" si="89"/>
        <v/>
      </c>
      <c r="H696" s="80" t="str">
        <f t="shared" si="89"/>
        <v/>
      </c>
      <c r="I696" s="413"/>
      <c r="J696" s="414"/>
      <c r="K696" s="415"/>
      <c r="L696" s="415"/>
      <c r="M696" s="415"/>
      <c r="N696" s="415"/>
      <c r="O696" s="415"/>
      <c r="P696" s="415"/>
    </row>
    <row r="697" spans="1:16">
      <c r="A697" s="80" t="str">
        <f t="shared" si="82"/>
        <v/>
      </c>
      <c r="B697" s="80" t="str">
        <f t="shared" si="83"/>
        <v/>
      </c>
      <c r="C697" s="80" t="str">
        <f t="shared" si="84"/>
        <v/>
      </c>
      <c r="D697" s="80" t="str">
        <f t="shared" si="85"/>
        <v/>
      </c>
      <c r="E697" s="80" t="str">
        <f t="shared" si="86"/>
        <v/>
      </c>
      <c r="F697" s="80" t="str">
        <f t="shared" si="89"/>
        <v/>
      </c>
      <c r="G697" s="80" t="str">
        <f t="shared" si="89"/>
        <v/>
      </c>
      <c r="H697" s="80" t="str">
        <f t="shared" si="89"/>
        <v/>
      </c>
      <c r="I697" s="413"/>
      <c r="J697" s="414"/>
      <c r="K697" s="415"/>
      <c r="L697" s="415"/>
      <c r="M697" s="415"/>
      <c r="N697" s="415"/>
      <c r="O697" s="415"/>
      <c r="P697" s="415"/>
    </row>
    <row r="698" spans="1:16">
      <c r="A698" s="80" t="str">
        <f t="shared" si="82"/>
        <v/>
      </c>
      <c r="B698" s="80" t="str">
        <f t="shared" si="83"/>
        <v/>
      </c>
      <c r="C698" s="80" t="str">
        <f t="shared" si="84"/>
        <v/>
      </c>
      <c r="D698" s="80" t="str">
        <f t="shared" si="85"/>
        <v/>
      </c>
      <c r="E698" s="80" t="str">
        <f t="shared" si="86"/>
        <v/>
      </c>
      <c r="F698" s="80" t="str">
        <f t="shared" si="89"/>
        <v/>
      </c>
      <c r="G698" s="80" t="str">
        <f t="shared" si="89"/>
        <v/>
      </c>
      <c r="H698" s="80" t="str">
        <f t="shared" si="89"/>
        <v/>
      </c>
      <c r="I698" s="413"/>
      <c r="J698" s="414"/>
      <c r="K698" s="415"/>
      <c r="L698" s="415"/>
      <c r="M698" s="415"/>
      <c r="N698" s="415"/>
      <c r="O698" s="415"/>
      <c r="P698" s="415"/>
    </row>
    <row r="699" spans="1:16">
      <c r="A699" s="80" t="str">
        <f t="shared" si="82"/>
        <v/>
      </c>
      <c r="B699" s="80" t="str">
        <f t="shared" si="83"/>
        <v/>
      </c>
      <c r="C699" s="80" t="str">
        <f t="shared" si="84"/>
        <v/>
      </c>
      <c r="D699" s="80" t="str">
        <f t="shared" si="85"/>
        <v/>
      </c>
      <c r="E699" s="80" t="str">
        <f t="shared" si="86"/>
        <v/>
      </c>
      <c r="F699" s="80" t="str">
        <f t="shared" si="89"/>
        <v/>
      </c>
      <c r="G699" s="80" t="str">
        <f t="shared" si="89"/>
        <v/>
      </c>
      <c r="H699" s="80" t="str">
        <f t="shared" si="89"/>
        <v/>
      </c>
      <c r="I699" s="413"/>
      <c r="J699" s="414"/>
      <c r="K699" s="415"/>
      <c r="L699" s="415"/>
      <c r="M699" s="415"/>
      <c r="N699" s="415"/>
      <c r="O699" s="415"/>
      <c r="P699" s="415"/>
    </row>
    <row r="700" spans="1:16">
      <c r="A700" s="80" t="str">
        <f t="shared" si="82"/>
        <v/>
      </c>
      <c r="B700" s="80" t="str">
        <f t="shared" si="83"/>
        <v/>
      </c>
      <c r="C700" s="80" t="str">
        <f t="shared" si="84"/>
        <v/>
      </c>
      <c r="D700" s="80" t="str">
        <f t="shared" si="85"/>
        <v/>
      </c>
      <c r="E700" s="80" t="str">
        <f t="shared" si="86"/>
        <v/>
      </c>
      <c r="F700" s="80" t="str">
        <f t="shared" si="89"/>
        <v/>
      </c>
      <c r="G700" s="80" t="str">
        <f t="shared" si="89"/>
        <v/>
      </c>
      <c r="H700" s="80" t="str">
        <f t="shared" si="89"/>
        <v/>
      </c>
      <c r="I700" s="413"/>
      <c r="J700" s="414"/>
      <c r="K700" s="415"/>
      <c r="L700" s="415"/>
      <c r="M700" s="415"/>
      <c r="N700" s="415"/>
      <c r="O700" s="415"/>
      <c r="P700" s="415"/>
    </row>
    <row r="701" spans="1:16">
      <c r="A701" s="80" t="str">
        <f t="shared" si="82"/>
        <v/>
      </c>
      <c r="B701" s="80" t="str">
        <f t="shared" si="83"/>
        <v/>
      </c>
      <c r="C701" s="80" t="str">
        <f t="shared" si="84"/>
        <v/>
      </c>
      <c r="D701" s="80" t="str">
        <f t="shared" si="85"/>
        <v/>
      </c>
      <c r="E701" s="80" t="str">
        <f t="shared" si="86"/>
        <v/>
      </c>
      <c r="F701" s="80" t="str">
        <f t="shared" si="89"/>
        <v/>
      </c>
      <c r="G701" s="80" t="str">
        <f t="shared" si="89"/>
        <v/>
      </c>
      <c r="H701" s="80" t="str">
        <f t="shared" si="89"/>
        <v/>
      </c>
      <c r="I701" s="413"/>
      <c r="J701" s="414"/>
      <c r="K701" s="415"/>
      <c r="L701" s="415"/>
      <c r="M701" s="415"/>
      <c r="N701" s="415"/>
      <c r="O701" s="415"/>
      <c r="P701" s="415"/>
    </row>
    <row r="702" spans="1:16">
      <c r="A702" s="80" t="str">
        <f t="shared" si="82"/>
        <v/>
      </c>
      <c r="B702" s="80" t="str">
        <f t="shared" si="83"/>
        <v/>
      </c>
      <c r="C702" s="80" t="str">
        <f t="shared" si="84"/>
        <v/>
      </c>
      <c r="D702" s="80" t="str">
        <f t="shared" si="85"/>
        <v/>
      </c>
      <c r="E702" s="80" t="str">
        <f t="shared" si="86"/>
        <v/>
      </c>
      <c r="F702" s="80" t="str">
        <f t="shared" si="89"/>
        <v/>
      </c>
      <c r="G702" s="80" t="str">
        <f t="shared" si="89"/>
        <v/>
      </c>
      <c r="H702" s="80" t="str">
        <f t="shared" si="89"/>
        <v/>
      </c>
      <c r="I702" s="413"/>
      <c r="J702" s="414"/>
      <c r="K702" s="415"/>
      <c r="L702" s="415"/>
      <c r="M702" s="415"/>
      <c r="N702" s="415"/>
      <c r="O702" s="415"/>
      <c r="P702" s="415"/>
    </row>
    <row r="703" spans="1:16">
      <c r="A703" s="80" t="str">
        <f t="shared" si="82"/>
        <v/>
      </c>
      <c r="B703" s="80" t="str">
        <f t="shared" si="83"/>
        <v/>
      </c>
      <c r="C703" s="80" t="str">
        <f t="shared" si="84"/>
        <v/>
      </c>
      <c r="D703" s="80" t="str">
        <f t="shared" si="85"/>
        <v/>
      </c>
      <c r="E703" s="80" t="str">
        <f t="shared" si="86"/>
        <v/>
      </c>
      <c r="F703" s="80" t="str">
        <f t="shared" si="89"/>
        <v/>
      </c>
      <c r="G703" s="80" t="str">
        <f t="shared" si="89"/>
        <v/>
      </c>
      <c r="H703" s="80" t="str">
        <f t="shared" si="89"/>
        <v/>
      </c>
      <c r="I703" s="413"/>
      <c r="J703" s="414"/>
      <c r="K703" s="415"/>
      <c r="L703" s="415"/>
      <c r="M703" s="415"/>
      <c r="N703" s="415"/>
      <c r="O703" s="415"/>
      <c r="P703" s="415"/>
    </row>
    <row r="704" spans="1:16">
      <c r="A704" s="80" t="str">
        <f t="shared" si="82"/>
        <v/>
      </c>
      <c r="B704" s="80" t="str">
        <f t="shared" si="83"/>
        <v/>
      </c>
      <c r="C704" s="80" t="str">
        <f t="shared" si="84"/>
        <v/>
      </c>
      <c r="D704" s="80" t="str">
        <f t="shared" si="85"/>
        <v/>
      </c>
      <c r="E704" s="80" t="str">
        <f t="shared" si="86"/>
        <v/>
      </c>
      <c r="F704" s="80" t="str">
        <f t="shared" si="89"/>
        <v/>
      </c>
      <c r="G704" s="80" t="str">
        <f t="shared" si="89"/>
        <v/>
      </c>
      <c r="H704" s="80" t="str">
        <f t="shared" si="89"/>
        <v/>
      </c>
      <c r="I704" s="413"/>
      <c r="J704" s="414"/>
      <c r="K704" s="415"/>
      <c r="L704" s="415"/>
      <c r="M704" s="415"/>
      <c r="N704" s="415"/>
      <c r="O704" s="415"/>
      <c r="P704" s="415"/>
    </row>
    <row r="705" spans="1:16">
      <c r="A705" s="80" t="str">
        <f t="shared" si="82"/>
        <v/>
      </c>
      <c r="B705" s="80" t="str">
        <f t="shared" si="83"/>
        <v/>
      </c>
      <c r="C705" s="80" t="str">
        <f t="shared" si="84"/>
        <v/>
      </c>
      <c r="D705" s="80" t="str">
        <f t="shared" si="85"/>
        <v/>
      </c>
      <c r="E705" s="80" t="str">
        <f t="shared" si="86"/>
        <v/>
      </c>
      <c r="F705" s="80" t="str">
        <f t="shared" ref="F705:H724" si="90">IF(Cptes="","",LEFT(Cptes,7))</f>
        <v/>
      </c>
      <c r="G705" s="80" t="str">
        <f t="shared" si="90"/>
        <v/>
      </c>
      <c r="H705" s="80" t="str">
        <f t="shared" si="90"/>
        <v/>
      </c>
      <c r="I705" s="413"/>
      <c r="J705" s="414"/>
      <c r="K705" s="415"/>
      <c r="L705" s="415"/>
      <c r="M705" s="415"/>
      <c r="N705" s="415"/>
      <c r="O705" s="415"/>
      <c r="P705" s="415"/>
    </row>
    <row r="706" spans="1:16">
      <c r="A706" s="80" t="str">
        <f t="shared" si="82"/>
        <v/>
      </c>
      <c r="B706" s="80" t="str">
        <f t="shared" si="83"/>
        <v/>
      </c>
      <c r="C706" s="80" t="str">
        <f t="shared" si="84"/>
        <v/>
      </c>
      <c r="D706" s="80" t="str">
        <f t="shared" si="85"/>
        <v/>
      </c>
      <c r="E706" s="80" t="str">
        <f t="shared" si="86"/>
        <v/>
      </c>
      <c r="F706" s="80" t="str">
        <f t="shared" si="90"/>
        <v/>
      </c>
      <c r="G706" s="80" t="str">
        <f t="shared" si="90"/>
        <v/>
      </c>
      <c r="H706" s="80" t="str">
        <f t="shared" si="90"/>
        <v/>
      </c>
      <c r="I706" s="413"/>
      <c r="J706" s="414"/>
      <c r="K706" s="415"/>
      <c r="L706" s="415"/>
      <c r="M706" s="415"/>
      <c r="N706" s="415"/>
      <c r="O706" s="415"/>
      <c r="P706" s="415"/>
    </row>
    <row r="707" spans="1:16">
      <c r="A707" s="80" t="str">
        <f t="shared" si="82"/>
        <v/>
      </c>
      <c r="B707" s="80" t="str">
        <f t="shared" si="83"/>
        <v/>
      </c>
      <c r="C707" s="80" t="str">
        <f t="shared" si="84"/>
        <v/>
      </c>
      <c r="D707" s="80" t="str">
        <f t="shared" si="85"/>
        <v/>
      </c>
      <c r="E707" s="80" t="str">
        <f t="shared" si="86"/>
        <v/>
      </c>
      <c r="F707" s="80" t="str">
        <f t="shared" si="90"/>
        <v/>
      </c>
      <c r="G707" s="80" t="str">
        <f t="shared" si="90"/>
        <v/>
      </c>
      <c r="H707" s="80" t="str">
        <f t="shared" si="90"/>
        <v/>
      </c>
      <c r="I707" s="413"/>
      <c r="J707" s="414"/>
      <c r="K707" s="415"/>
      <c r="L707" s="415"/>
      <c r="M707" s="415"/>
      <c r="N707" s="415"/>
      <c r="O707" s="415"/>
      <c r="P707" s="415"/>
    </row>
    <row r="708" spans="1:16">
      <c r="A708" s="80" t="str">
        <f t="shared" si="82"/>
        <v/>
      </c>
      <c r="B708" s="80" t="str">
        <f t="shared" si="83"/>
        <v/>
      </c>
      <c r="C708" s="80" t="str">
        <f t="shared" si="84"/>
        <v/>
      </c>
      <c r="D708" s="80" t="str">
        <f t="shared" si="85"/>
        <v/>
      </c>
      <c r="E708" s="80" t="str">
        <f t="shared" si="86"/>
        <v/>
      </c>
      <c r="F708" s="80" t="str">
        <f t="shared" si="90"/>
        <v/>
      </c>
      <c r="G708" s="80" t="str">
        <f t="shared" si="90"/>
        <v/>
      </c>
      <c r="H708" s="80" t="str">
        <f t="shared" si="90"/>
        <v/>
      </c>
      <c r="I708" s="413"/>
      <c r="J708" s="414"/>
      <c r="K708" s="415"/>
      <c r="L708" s="415"/>
      <c r="M708" s="415"/>
      <c r="N708" s="415"/>
      <c r="O708" s="415"/>
      <c r="P708" s="415"/>
    </row>
    <row r="709" spans="1:16">
      <c r="A709" s="80" t="str">
        <f t="shared" ref="A709:A772" si="91">IF(Cptes="","",LEFT(Cptes,2))</f>
        <v/>
      </c>
      <c r="B709" s="80" t="str">
        <f t="shared" ref="B709:B772" si="92">IF(Cptes="","",LEFT(Cptes,3))</f>
        <v/>
      </c>
      <c r="C709" s="80" t="str">
        <f t="shared" ref="C709:C772" si="93">IF(Cptes="","",LEFT(Cptes,4))</f>
        <v/>
      </c>
      <c r="D709" s="80" t="str">
        <f t="shared" ref="D709:D772" si="94">IF(Cptes="","",LEFT(Cptes,5))</f>
        <v/>
      </c>
      <c r="E709" s="80" t="str">
        <f t="shared" ref="E709:E772" si="95">IF(Cptes="","",LEFT(Cptes,6))</f>
        <v/>
      </c>
      <c r="F709" s="80" t="str">
        <f t="shared" si="90"/>
        <v/>
      </c>
      <c r="G709" s="80" t="str">
        <f t="shared" si="90"/>
        <v/>
      </c>
      <c r="H709" s="80" t="str">
        <f t="shared" si="90"/>
        <v/>
      </c>
      <c r="I709" s="413"/>
      <c r="J709" s="414"/>
      <c r="K709" s="415"/>
      <c r="L709" s="415"/>
      <c r="M709" s="415"/>
      <c r="N709" s="415"/>
      <c r="O709" s="415"/>
      <c r="P709" s="415"/>
    </row>
    <row r="710" spans="1:16">
      <c r="A710" s="80" t="str">
        <f t="shared" si="91"/>
        <v/>
      </c>
      <c r="B710" s="80" t="str">
        <f t="shared" si="92"/>
        <v/>
      </c>
      <c r="C710" s="80" t="str">
        <f t="shared" si="93"/>
        <v/>
      </c>
      <c r="D710" s="80" t="str">
        <f t="shared" si="94"/>
        <v/>
      </c>
      <c r="E710" s="80" t="str">
        <f t="shared" si="95"/>
        <v/>
      </c>
      <c r="F710" s="80" t="str">
        <f t="shared" si="90"/>
        <v/>
      </c>
      <c r="G710" s="80" t="str">
        <f t="shared" si="90"/>
        <v/>
      </c>
      <c r="H710" s="80" t="str">
        <f t="shared" si="90"/>
        <v/>
      </c>
      <c r="I710" s="413"/>
      <c r="J710" s="414"/>
      <c r="K710" s="415"/>
      <c r="L710" s="415"/>
      <c r="M710" s="415"/>
      <c r="N710" s="415"/>
      <c r="O710" s="415"/>
      <c r="P710" s="415"/>
    </row>
    <row r="711" spans="1:16">
      <c r="A711" s="80" t="str">
        <f t="shared" si="91"/>
        <v/>
      </c>
      <c r="B711" s="80" t="str">
        <f t="shared" si="92"/>
        <v/>
      </c>
      <c r="C711" s="80" t="str">
        <f t="shared" si="93"/>
        <v/>
      </c>
      <c r="D711" s="80" t="str">
        <f t="shared" si="94"/>
        <v/>
      </c>
      <c r="E711" s="80" t="str">
        <f t="shared" si="95"/>
        <v/>
      </c>
      <c r="F711" s="80" t="str">
        <f t="shared" si="90"/>
        <v/>
      </c>
      <c r="G711" s="80" t="str">
        <f t="shared" si="90"/>
        <v/>
      </c>
      <c r="H711" s="80" t="str">
        <f t="shared" si="90"/>
        <v/>
      </c>
      <c r="I711" s="413"/>
      <c r="J711" s="414"/>
      <c r="K711" s="415"/>
      <c r="L711" s="415"/>
      <c r="M711" s="415"/>
      <c r="N711" s="415"/>
      <c r="O711" s="415"/>
      <c r="P711" s="415"/>
    </row>
    <row r="712" spans="1:16">
      <c r="A712" s="80" t="str">
        <f t="shared" si="91"/>
        <v/>
      </c>
      <c r="B712" s="80" t="str">
        <f t="shared" si="92"/>
        <v/>
      </c>
      <c r="C712" s="80" t="str">
        <f t="shared" si="93"/>
        <v/>
      </c>
      <c r="D712" s="80" t="str">
        <f t="shared" si="94"/>
        <v/>
      </c>
      <c r="E712" s="80" t="str">
        <f t="shared" si="95"/>
        <v/>
      </c>
      <c r="F712" s="80" t="str">
        <f t="shared" si="90"/>
        <v/>
      </c>
      <c r="G712" s="80" t="str">
        <f t="shared" si="90"/>
        <v/>
      </c>
      <c r="H712" s="80" t="str">
        <f t="shared" si="90"/>
        <v/>
      </c>
      <c r="I712" s="413"/>
      <c r="J712" s="414"/>
      <c r="K712" s="415"/>
      <c r="L712" s="415"/>
      <c r="M712" s="415"/>
      <c r="N712" s="415"/>
      <c r="O712" s="415"/>
      <c r="P712" s="415"/>
    </row>
    <row r="713" spans="1:16">
      <c r="A713" s="80" t="str">
        <f t="shared" si="91"/>
        <v/>
      </c>
      <c r="B713" s="80" t="str">
        <f t="shared" si="92"/>
        <v/>
      </c>
      <c r="C713" s="80" t="str">
        <f t="shared" si="93"/>
        <v/>
      </c>
      <c r="D713" s="80" t="str">
        <f t="shared" si="94"/>
        <v/>
      </c>
      <c r="E713" s="80" t="str">
        <f t="shared" si="95"/>
        <v/>
      </c>
      <c r="F713" s="80" t="str">
        <f t="shared" si="90"/>
        <v/>
      </c>
      <c r="G713" s="80" t="str">
        <f t="shared" si="90"/>
        <v/>
      </c>
      <c r="H713" s="80" t="str">
        <f t="shared" si="90"/>
        <v/>
      </c>
      <c r="I713" s="413"/>
      <c r="J713" s="414"/>
      <c r="K713" s="415"/>
      <c r="L713" s="415"/>
      <c r="M713" s="415"/>
      <c r="N713" s="415"/>
      <c r="O713" s="415"/>
      <c r="P713" s="415"/>
    </row>
    <row r="714" spans="1:16">
      <c r="A714" s="80" t="str">
        <f t="shared" si="91"/>
        <v/>
      </c>
      <c r="B714" s="80" t="str">
        <f t="shared" si="92"/>
        <v/>
      </c>
      <c r="C714" s="80" t="str">
        <f t="shared" si="93"/>
        <v/>
      </c>
      <c r="D714" s="80" t="str">
        <f t="shared" si="94"/>
        <v/>
      </c>
      <c r="E714" s="80" t="str">
        <f t="shared" si="95"/>
        <v/>
      </c>
      <c r="F714" s="80" t="str">
        <f t="shared" si="90"/>
        <v/>
      </c>
      <c r="G714" s="80" t="str">
        <f t="shared" si="90"/>
        <v/>
      </c>
      <c r="H714" s="80" t="str">
        <f t="shared" si="90"/>
        <v/>
      </c>
      <c r="I714" s="413"/>
      <c r="J714" s="414"/>
      <c r="K714" s="415"/>
      <c r="L714" s="415"/>
      <c r="M714" s="415"/>
      <c r="N714" s="415"/>
      <c r="O714" s="415"/>
      <c r="P714" s="415"/>
    </row>
    <row r="715" spans="1:16">
      <c r="A715" s="80" t="str">
        <f t="shared" si="91"/>
        <v/>
      </c>
      <c r="B715" s="80" t="str">
        <f t="shared" si="92"/>
        <v/>
      </c>
      <c r="C715" s="80" t="str">
        <f t="shared" si="93"/>
        <v/>
      </c>
      <c r="D715" s="80" t="str">
        <f t="shared" si="94"/>
        <v/>
      </c>
      <c r="E715" s="80" t="str">
        <f t="shared" si="95"/>
        <v/>
      </c>
      <c r="F715" s="80" t="str">
        <f t="shared" si="90"/>
        <v/>
      </c>
      <c r="G715" s="80" t="str">
        <f t="shared" si="90"/>
        <v/>
      </c>
      <c r="H715" s="80" t="str">
        <f t="shared" si="90"/>
        <v/>
      </c>
      <c r="I715" s="413"/>
      <c r="J715" s="414"/>
      <c r="K715" s="415"/>
      <c r="L715" s="415"/>
      <c r="M715" s="415"/>
      <c r="N715" s="415"/>
      <c r="O715" s="415"/>
      <c r="P715" s="415"/>
    </row>
    <row r="716" spans="1:16">
      <c r="A716" s="80" t="str">
        <f t="shared" si="91"/>
        <v/>
      </c>
      <c r="B716" s="80" t="str">
        <f t="shared" si="92"/>
        <v/>
      </c>
      <c r="C716" s="80" t="str">
        <f t="shared" si="93"/>
        <v/>
      </c>
      <c r="D716" s="80" t="str">
        <f t="shared" si="94"/>
        <v/>
      </c>
      <c r="E716" s="80" t="str">
        <f t="shared" si="95"/>
        <v/>
      </c>
      <c r="F716" s="80" t="str">
        <f t="shared" si="90"/>
        <v/>
      </c>
      <c r="G716" s="80" t="str">
        <f t="shared" si="90"/>
        <v/>
      </c>
      <c r="H716" s="80" t="str">
        <f t="shared" si="90"/>
        <v/>
      </c>
      <c r="I716" s="413"/>
      <c r="J716" s="414"/>
      <c r="K716" s="415"/>
      <c r="L716" s="415"/>
      <c r="M716" s="415"/>
      <c r="N716" s="415"/>
      <c r="O716" s="415"/>
      <c r="P716" s="415"/>
    </row>
    <row r="717" spans="1:16">
      <c r="A717" s="80" t="str">
        <f t="shared" si="91"/>
        <v/>
      </c>
      <c r="B717" s="80" t="str">
        <f t="shared" si="92"/>
        <v/>
      </c>
      <c r="C717" s="80" t="str">
        <f t="shared" si="93"/>
        <v/>
      </c>
      <c r="D717" s="80" t="str">
        <f t="shared" si="94"/>
        <v/>
      </c>
      <c r="E717" s="80" t="str">
        <f t="shared" si="95"/>
        <v/>
      </c>
      <c r="F717" s="80" t="str">
        <f t="shared" si="90"/>
        <v/>
      </c>
      <c r="G717" s="80" t="str">
        <f t="shared" si="90"/>
        <v/>
      </c>
      <c r="H717" s="80" t="str">
        <f t="shared" si="90"/>
        <v/>
      </c>
      <c r="I717" s="413"/>
      <c r="J717" s="414"/>
      <c r="K717" s="415"/>
      <c r="L717" s="415"/>
      <c r="M717" s="415"/>
      <c r="N717" s="415"/>
      <c r="O717" s="415"/>
      <c r="P717" s="415"/>
    </row>
    <row r="718" spans="1:16">
      <c r="A718" s="80" t="str">
        <f t="shared" si="91"/>
        <v/>
      </c>
      <c r="B718" s="80" t="str">
        <f t="shared" si="92"/>
        <v/>
      </c>
      <c r="C718" s="80" t="str">
        <f t="shared" si="93"/>
        <v/>
      </c>
      <c r="D718" s="80" t="str">
        <f t="shared" si="94"/>
        <v/>
      </c>
      <c r="E718" s="80" t="str">
        <f t="shared" si="95"/>
        <v/>
      </c>
      <c r="F718" s="80" t="str">
        <f t="shared" si="90"/>
        <v/>
      </c>
      <c r="G718" s="80" t="str">
        <f t="shared" si="90"/>
        <v/>
      </c>
      <c r="H718" s="80" t="str">
        <f t="shared" si="90"/>
        <v/>
      </c>
      <c r="I718" s="413"/>
      <c r="J718" s="414"/>
      <c r="K718" s="415"/>
      <c r="L718" s="415"/>
      <c r="M718" s="415"/>
      <c r="N718" s="415"/>
      <c r="O718" s="415"/>
      <c r="P718" s="415"/>
    </row>
    <row r="719" spans="1:16">
      <c r="A719" s="80" t="str">
        <f t="shared" si="91"/>
        <v/>
      </c>
      <c r="B719" s="80" t="str">
        <f t="shared" si="92"/>
        <v/>
      </c>
      <c r="C719" s="80" t="str">
        <f t="shared" si="93"/>
        <v/>
      </c>
      <c r="D719" s="80" t="str">
        <f t="shared" si="94"/>
        <v/>
      </c>
      <c r="E719" s="80" t="str">
        <f t="shared" si="95"/>
        <v/>
      </c>
      <c r="F719" s="80" t="str">
        <f t="shared" si="90"/>
        <v/>
      </c>
      <c r="G719" s="80" t="str">
        <f t="shared" si="90"/>
        <v/>
      </c>
      <c r="H719" s="80" t="str">
        <f t="shared" si="90"/>
        <v/>
      </c>
      <c r="I719" s="413"/>
      <c r="J719" s="414"/>
      <c r="K719" s="415"/>
      <c r="L719" s="415"/>
      <c r="M719" s="415"/>
      <c r="N719" s="415"/>
      <c r="O719" s="415"/>
      <c r="P719" s="415"/>
    </row>
    <row r="720" spans="1:16">
      <c r="A720" s="80" t="str">
        <f t="shared" si="91"/>
        <v/>
      </c>
      <c r="B720" s="80" t="str">
        <f t="shared" si="92"/>
        <v/>
      </c>
      <c r="C720" s="80" t="str">
        <f t="shared" si="93"/>
        <v/>
      </c>
      <c r="D720" s="80" t="str">
        <f t="shared" si="94"/>
        <v/>
      </c>
      <c r="E720" s="80" t="str">
        <f t="shared" si="95"/>
        <v/>
      </c>
      <c r="F720" s="80" t="str">
        <f t="shared" si="90"/>
        <v/>
      </c>
      <c r="G720" s="80" t="str">
        <f t="shared" si="90"/>
        <v/>
      </c>
      <c r="H720" s="80" t="str">
        <f t="shared" si="90"/>
        <v/>
      </c>
      <c r="I720" s="413"/>
      <c r="J720" s="414"/>
      <c r="K720" s="415"/>
      <c r="L720" s="415"/>
      <c r="M720" s="415"/>
      <c r="N720" s="415"/>
      <c r="O720" s="415"/>
      <c r="P720" s="415"/>
    </row>
    <row r="721" spans="1:16">
      <c r="A721" s="80" t="str">
        <f t="shared" si="91"/>
        <v/>
      </c>
      <c r="B721" s="80" t="str">
        <f t="shared" si="92"/>
        <v/>
      </c>
      <c r="C721" s="80" t="str">
        <f t="shared" si="93"/>
        <v/>
      </c>
      <c r="D721" s="80" t="str">
        <f t="shared" si="94"/>
        <v/>
      </c>
      <c r="E721" s="80" t="str">
        <f t="shared" si="95"/>
        <v/>
      </c>
      <c r="F721" s="80" t="str">
        <f t="shared" si="90"/>
        <v/>
      </c>
      <c r="G721" s="80" t="str">
        <f t="shared" si="90"/>
        <v/>
      </c>
      <c r="H721" s="80" t="str">
        <f t="shared" si="90"/>
        <v/>
      </c>
      <c r="I721" s="413"/>
      <c r="J721" s="414"/>
      <c r="K721" s="415"/>
      <c r="L721" s="415"/>
      <c r="M721" s="415"/>
      <c r="N721" s="415"/>
      <c r="O721" s="415"/>
      <c r="P721" s="415"/>
    </row>
    <row r="722" spans="1:16">
      <c r="A722" s="80" t="str">
        <f t="shared" si="91"/>
        <v/>
      </c>
      <c r="B722" s="80" t="str">
        <f t="shared" si="92"/>
        <v/>
      </c>
      <c r="C722" s="80" t="str">
        <f t="shared" si="93"/>
        <v/>
      </c>
      <c r="D722" s="80" t="str">
        <f t="shared" si="94"/>
        <v/>
      </c>
      <c r="E722" s="80" t="str">
        <f t="shared" si="95"/>
        <v/>
      </c>
      <c r="F722" s="80" t="str">
        <f t="shared" si="90"/>
        <v/>
      </c>
      <c r="G722" s="80" t="str">
        <f t="shared" si="90"/>
        <v/>
      </c>
      <c r="H722" s="80" t="str">
        <f t="shared" si="90"/>
        <v/>
      </c>
      <c r="I722" s="413"/>
      <c r="J722" s="414"/>
      <c r="K722" s="415"/>
      <c r="L722" s="415"/>
      <c r="M722" s="415"/>
      <c r="N722" s="415"/>
      <c r="O722" s="415"/>
      <c r="P722" s="415"/>
    </row>
    <row r="723" spans="1:16">
      <c r="A723" s="80" t="str">
        <f t="shared" si="91"/>
        <v/>
      </c>
      <c r="B723" s="80" t="str">
        <f t="shared" si="92"/>
        <v/>
      </c>
      <c r="C723" s="80" t="str">
        <f t="shared" si="93"/>
        <v/>
      </c>
      <c r="D723" s="80" t="str">
        <f t="shared" si="94"/>
        <v/>
      </c>
      <c r="E723" s="80" t="str">
        <f t="shared" si="95"/>
        <v/>
      </c>
      <c r="F723" s="80" t="str">
        <f t="shared" si="90"/>
        <v/>
      </c>
      <c r="G723" s="80" t="str">
        <f t="shared" si="90"/>
        <v/>
      </c>
      <c r="H723" s="80" t="str">
        <f t="shared" si="90"/>
        <v/>
      </c>
      <c r="I723" s="413"/>
      <c r="J723" s="414"/>
      <c r="K723" s="415"/>
      <c r="L723" s="415"/>
      <c r="M723" s="415"/>
      <c r="N723" s="415"/>
      <c r="O723" s="415"/>
      <c r="P723" s="415"/>
    </row>
    <row r="724" spans="1:16">
      <c r="A724" s="80" t="str">
        <f t="shared" si="91"/>
        <v/>
      </c>
      <c r="B724" s="80" t="str">
        <f t="shared" si="92"/>
        <v/>
      </c>
      <c r="C724" s="80" t="str">
        <f t="shared" si="93"/>
        <v/>
      </c>
      <c r="D724" s="80" t="str">
        <f t="shared" si="94"/>
        <v/>
      </c>
      <c r="E724" s="80" t="str">
        <f t="shared" si="95"/>
        <v/>
      </c>
      <c r="F724" s="80" t="str">
        <f t="shared" si="90"/>
        <v/>
      </c>
      <c r="G724" s="80" t="str">
        <f t="shared" si="90"/>
        <v/>
      </c>
      <c r="H724" s="80" t="str">
        <f t="shared" si="90"/>
        <v/>
      </c>
      <c r="I724" s="413"/>
      <c r="J724" s="414"/>
      <c r="K724" s="415"/>
      <c r="L724" s="415"/>
      <c r="M724" s="415"/>
      <c r="N724" s="415"/>
      <c r="O724" s="415"/>
      <c r="P724" s="415"/>
    </row>
    <row r="725" spans="1:16">
      <c r="A725" s="80" t="str">
        <f t="shared" si="91"/>
        <v/>
      </c>
      <c r="B725" s="80" t="str">
        <f t="shared" si="92"/>
        <v/>
      </c>
      <c r="C725" s="80" t="str">
        <f t="shared" si="93"/>
        <v/>
      </c>
      <c r="D725" s="80" t="str">
        <f t="shared" si="94"/>
        <v/>
      </c>
      <c r="E725" s="80" t="str">
        <f t="shared" si="95"/>
        <v/>
      </c>
      <c r="F725" s="80" t="str">
        <f t="shared" ref="F725:H744" si="96">IF(Cptes="","",LEFT(Cptes,7))</f>
        <v/>
      </c>
      <c r="G725" s="80" t="str">
        <f t="shared" si="96"/>
        <v/>
      </c>
      <c r="H725" s="80" t="str">
        <f t="shared" si="96"/>
        <v/>
      </c>
      <c r="I725" s="413"/>
      <c r="J725" s="414"/>
      <c r="K725" s="415"/>
      <c r="L725" s="415"/>
      <c r="M725" s="415"/>
      <c r="N725" s="415"/>
      <c r="O725" s="415"/>
      <c r="P725" s="415"/>
    </row>
    <row r="726" spans="1:16">
      <c r="A726" s="80" t="str">
        <f t="shared" si="91"/>
        <v/>
      </c>
      <c r="B726" s="80" t="str">
        <f t="shared" si="92"/>
        <v/>
      </c>
      <c r="C726" s="80" t="str">
        <f t="shared" si="93"/>
        <v/>
      </c>
      <c r="D726" s="80" t="str">
        <f t="shared" si="94"/>
        <v/>
      </c>
      <c r="E726" s="80" t="str">
        <f t="shared" si="95"/>
        <v/>
      </c>
      <c r="F726" s="80" t="str">
        <f t="shared" si="96"/>
        <v/>
      </c>
      <c r="G726" s="80" t="str">
        <f t="shared" si="96"/>
        <v/>
      </c>
      <c r="H726" s="80" t="str">
        <f t="shared" si="96"/>
        <v/>
      </c>
      <c r="I726" s="413"/>
      <c r="J726" s="414"/>
      <c r="K726" s="415"/>
      <c r="L726" s="415"/>
      <c r="M726" s="415"/>
      <c r="N726" s="415"/>
      <c r="O726" s="415"/>
      <c r="P726" s="415"/>
    </row>
    <row r="727" spans="1:16">
      <c r="A727" s="80" t="str">
        <f t="shared" si="91"/>
        <v/>
      </c>
      <c r="B727" s="80" t="str">
        <f t="shared" si="92"/>
        <v/>
      </c>
      <c r="C727" s="80" t="str">
        <f t="shared" si="93"/>
        <v/>
      </c>
      <c r="D727" s="80" t="str">
        <f t="shared" si="94"/>
        <v/>
      </c>
      <c r="E727" s="80" t="str">
        <f t="shared" si="95"/>
        <v/>
      </c>
      <c r="F727" s="80" t="str">
        <f t="shared" si="96"/>
        <v/>
      </c>
      <c r="G727" s="80" t="str">
        <f t="shared" si="96"/>
        <v/>
      </c>
      <c r="H727" s="80" t="str">
        <f t="shared" si="96"/>
        <v/>
      </c>
      <c r="I727" s="413"/>
      <c r="J727" s="414"/>
      <c r="K727" s="415"/>
      <c r="L727" s="415"/>
      <c r="M727" s="415"/>
      <c r="N727" s="415"/>
      <c r="O727" s="415"/>
      <c r="P727" s="415"/>
    </row>
    <row r="728" spans="1:16">
      <c r="A728" s="80" t="str">
        <f t="shared" si="91"/>
        <v/>
      </c>
      <c r="B728" s="80" t="str">
        <f t="shared" si="92"/>
        <v/>
      </c>
      <c r="C728" s="80" t="str">
        <f t="shared" si="93"/>
        <v/>
      </c>
      <c r="D728" s="80" t="str">
        <f t="shared" si="94"/>
        <v/>
      </c>
      <c r="E728" s="80" t="str">
        <f t="shared" si="95"/>
        <v/>
      </c>
      <c r="F728" s="80" t="str">
        <f t="shared" si="96"/>
        <v/>
      </c>
      <c r="G728" s="80" t="str">
        <f t="shared" si="96"/>
        <v/>
      </c>
      <c r="H728" s="80" t="str">
        <f t="shared" si="96"/>
        <v/>
      </c>
      <c r="I728" s="413"/>
      <c r="J728" s="414"/>
      <c r="K728" s="415"/>
      <c r="L728" s="415"/>
      <c r="M728" s="415"/>
      <c r="N728" s="415"/>
      <c r="O728" s="415"/>
      <c r="P728" s="415"/>
    </row>
    <row r="729" spans="1:16">
      <c r="A729" s="80" t="str">
        <f t="shared" si="91"/>
        <v/>
      </c>
      <c r="B729" s="80" t="str">
        <f t="shared" si="92"/>
        <v/>
      </c>
      <c r="C729" s="80" t="str">
        <f t="shared" si="93"/>
        <v/>
      </c>
      <c r="D729" s="80" t="str">
        <f t="shared" si="94"/>
        <v/>
      </c>
      <c r="E729" s="80" t="str">
        <f t="shared" si="95"/>
        <v/>
      </c>
      <c r="F729" s="80" t="str">
        <f t="shared" si="96"/>
        <v/>
      </c>
      <c r="G729" s="80" t="str">
        <f t="shared" si="96"/>
        <v/>
      </c>
      <c r="H729" s="80" t="str">
        <f t="shared" si="96"/>
        <v/>
      </c>
      <c r="I729" s="413"/>
      <c r="J729" s="414"/>
      <c r="K729" s="415"/>
      <c r="L729" s="415"/>
      <c r="M729" s="415"/>
      <c r="N729" s="415"/>
      <c r="O729" s="415"/>
      <c r="P729" s="415"/>
    </row>
    <row r="730" spans="1:16">
      <c r="A730" s="80" t="str">
        <f t="shared" si="91"/>
        <v/>
      </c>
      <c r="B730" s="80" t="str">
        <f t="shared" si="92"/>
        <v/>
      </c>
      <c r="C730" s="80" t="str">
        <f t="shared" si="93"/>
        <v/>
      </c>
      <c r="D730" s="80" t="str">
        <f t="shared" si="94"/>
        <v/>
      </c>
      <c r="E730" s="80" t="str">
        <f t="shared" si="95"/>
        <v/>
      </c>
      <c r="F730" s="80" t="str">
        <f t="shared" si="96"/>
        <v/>
      </c>
      <c r="G730" s="80" t="str">
        <f t="shared" si="96"/>
        <v/>
      </c>
      <c r="H730" s="80" t="str">
        <f t="shared" si="96"/>
        <v/>
      </c>
      <c r="I730" s="413"/>
      <c r="J730" s="414"/>
      <c r="K730" s="415"/>
      <c r="L730" s="415"/>
      <c r="M730" s="415"/>
      <c r="N730" s="415"/>
      <c r="O730" s="415"/>
      <c r="P730" s="415"/>
    </row>
    <row r="731" spans="1:16">
      <c r="A731" s="80" t="str">
        <f t="shared" si="91"/>
        <v/>
      </c>
      <c r="B731" s="80" t="str">
        <f t="shared" si="92"/>
        <v/>
      </c>
      <c r="C731" s="80" t="str">
        <f t="shared" si="93"/>
        <v/>
      </c>
      <c r="D731" s="80" t="str">
        <f t="shared" si="94"/>
        <v/>
      </c>
      <c r="E731" s="80" t="str">
        <f t="shared" si="95"/>
        <v/>
      </c>
      <c r="F731" s="80" t="str">
        <f t="shared" si="96"/>
        <v/>
      </c>
      <c r="G731" s="80" t="str">
        <f t="shared" si="96"/>
        <v/>
      </c>
      <c r="H731" s="80" t="str">
        <f t="shared" si="96"/>
        <v/>
      </c>
      <c r="I731" s="413"/>
      <c r="J731" s="414"/>
      <c r="K731" s="415"/>
      <c r="L731" s="415"/>
      <c r="M731" s="415"/>
      <c r="N731" s="415"/>
      <c r="O731" s="415"/>
      <c r="P731" s="415"/>
    </row>
    <row r="732" spans="1:16">
      <c r="A732" s="80" t="str">
        <f t="shared" si="91"/>
        <v/>
      </c>
      <c r="B732" s="80" t="str">
        <f t="shared" si="92"/>
        <v/>
      </c>
      <c r="C732" s="80" t="str">
        <f t="shared" si="93"/>
        <v/>
      </c>
      <c r="D732" s="80" t="str">
        <f t="shared" si="94"/>
        <v/>
      </c>
      <c r="E732" s="80" t="str">
        <f t="shared" si="95"/>
        <v/>
      </c>
      <c r="F732" s="80" t="str">
        <f t="shared" si="96"/>
        <v/>
      </c>
      <c r="G732" s="80" t="str">
        <f t="shared" si="96"/>
        <v/>
      </c>
      <c r="H732" s="80" t="str">
        <f t="shared" si="96"/>
        <v/>
      </c>
      <c r="I732" s="413"/>
      <c r="J732" s="414"/>
      <c r="K732" s="415"/>
      <c r="L732" s="415"/>
      <c r="M732" s="415"/>
      <c r="N732" s="415"/>
      <c r="O732" s="415"/>
      <c r="P732" s="415"/>
    </row>
    <row r="733" spans="1:16">
      <c r="A733" s="80" t="str">
        <f t="shared" si="91"/>
        <v/>
      </c>
      <c r="B733" s="80" t="str">
        <f t="shared" si="92"/>
        <v/>
      </c>
      <c r="C733" s="80" t="str">
        <f t="shared" si="93"/>
        <v/>
      </c>
      <c r="D733" s="80" t="str">
        <f t="shared" si="94"/>
        <v/>
      </c>
      <c r="E733" s="80" t="str">
        <f t="shared" si="95"/>
        <v/>
      </c>
      <c r="F733" s="80" t="str">
        <f t="shared" si="96"/>
        <v/>
      </c>
      <c r="G733" s="80" t="str">
        <f t="shared" si="96"/>
        <v/>
      </c>
      <c r="H733" s="80" t="str">
        <f t="shared" si="96"/>
        <v/>
      </c>
      <c r="I733" s="413"/>
      <c r="J733" s="414"/>
      <c r="K733" s="415"/>
      <c r="L733" s="415"/>
      <c r="M733" s="415"/>
      <c r="N733" s="415"/>
      <c r="O733" s="415"/>
      <c r="P733" s="415"/>
    </row>
    <row r="734" spans="1:16">
      <c r="A734" s="80" t="str">
        <f t="shared" si="91"/>
        <v/>
      </c>
      <c r="B734" s="80" t="str">
        <f t="shared" si="92"/>
        <v/>
      </c>
      <c r="C734" s="80" t="str">
        <f t="shared" si="93"/>
        <v/>
      </c>
      <c r="D734" s="80" t="str">
        <f t="shared" si="94"/>
        <v/>
      </c>
      <c r="E734" s="80" t="str">
        <f t="shared" si="95"/>
        <v/>
      </c>
      <c r="F734" s="80" t="str">
        <f t="shared" si="96"/>
        <v/>
      </c>
      <c r="G734" s="80" t="str">
        <f t="shared" si="96"/>
        <v/>
      </c>
      <c r="H734" s="80" t="str">
        <f t="shared" si="96"/>
        <v/>
      </c>
      <c r="I734" s="413"/>
      <c r="J734" s="414"/>
      <c r="K734" s="415"/>
      <c r="L734" s="415"/>
      <c r="M734" s="415"/>
      <c r="N734" s="415"/>
      <c r="O734" s="415"/>
      <c r="P734" s="415"/>
    </row>
    <row r="735" spans="1:16">
      <c r="A735" s="80" t="str">
        <f t="shared" si="91"/>
        <v/>
      </c>
      <c r="B735" s="80" t="str">
        <f t="shared" si="92"/>
        <v/>
      </c>
      <c r="C735" s="80" t="str">
        <f t="shared" si="93"/>
        <v/>
      </c>
      <c r="D735" s="80" t="str">
        <f t="shared" si="94"/>
        <v/>
      </c>
      <c r="E735" s="80" t="str">
        <f t="shared" si="95"/>
        <v/>
      </c>
      <c r="F735" s="80" t="str">
        <f t="shared" si="96"/>
        <v/>
      </c>
      <c r="G735" s="80" t="str">
        <f t="shared" si="96"/>
        <v/>
      </c>
      <c r="H735" s="80" t="str">
        <f t="shared" si="96"/>
        <v/>
      </c>
      <c r="I735" s="413"/>
      <c r="J735" s="414"/>
      <c r="K735" s="415"/>
      <c r="L735" s="415"/>
      <c r="M735" s="415"/>
      <c r="N735" s="415"/>
      <c r="O735" s="415"/>
      <c r="P735" s="415"/>
    </row>
    <row r="736" spans="1:16">
      <c r="A736" s="80" t="str">
        <f t="shared" si="91"/>
        <v/>
      </c>
      <c r="B736" s="80" t="str">
        <f t="shared" si="92"/>
        <v/>
      </c>
      <c r="C736" s="80" t="str">
        <f t="shared" si="93"/>
        <v/>
      </c>
      <c r="D736" s="80" t="str">
        <f t="shared" si="94"/>
        <v/>
      </c>
      <c r="E736" s="80" t="str">
        <f t="shared" si="95"/>
        <v/>
      </c>
      <c r="F736" s="80" t="str">
        <f t="shared" si="96"/>
        <v/>
      </c>
      <c r="G736" s="80" t="str">
        <f t="shared" si="96"/>
        <v/>
      </c>
      <c r="H736" s="80" t="str">
        <f t="shared" si="96"/>
        <v/>
      </c>
      <c r="I736" s="413"/>
      <c r="J736" s="414"/>
      <c r="K736" s="415"/>
      <c r="L736" s="415"/>
      <c r="M736" s="415"/>
      <c r="N736" s="415"/>
      <c r="O736" s="415"/>
      <c r="P736" s="415"/>
    </row>
    <row r="737" spans="1:16">
      <c r="A737" s="80" t="str">
        <f t="shared" si="91"/>
        <v/>
      </c>
      <c r="B737" s="80" t="str">
        <f t="shared" si="92"/>
        <v/>
      </c>
      <c r="C737" s="80" t="str">
        <f t="shared" si="93"/>
        <v/>
      </c>
      <c r="D737" s="80" t="str">
        <f t="shared" si="94"/>
        <v/>
      </c>
      <c r="E737" s="80" t="str">
        <f t="shared" si="95"/>
        <v/>
      </c>
      <c r="F737" s="80" t="str">
        <f t="shared" si="96"/>
        <v/>
      </c>
      <c r="G737" s="80" t="str">
        <f t="shared" si="96"/>
        <v/>
      </c>
      <c r="H737" s="80" t="str">
        <f t="shared" si="96"/>
        <v/>
      </c>
      <c r="I737" s="413"/>
      <c r="J737" s="414"/>
      <c r="K737" s="415"/>
      <c r="L737" s="415"/>
      <c r="M737" s="415"/>
      <c r="N737" s="415"/>
      <c r="O737" s="415"/>
      <c r="P737" s="415"/>
    </row>
    <row r="738" spans="1:16">
      <c r="A738" s="80" t="str">
        <f t="shared" si="91"/>
        <v/>
      </c>
      <c r="B738" s="80" t="str">
        <f t="shared" si="92"/>
        <v/>
      </c>
      <c r="C738" s="80" t="str">
        <f t="shared" si="93"/>
        <v/>
      </c>
      <c r="D738" s="80" t="str">
        <f t="shared" si="94"/>
        <v/>
      </c>
      <c r="E738" s="80" t="str">
        <f t="shared" si="95"/>
        <v/>
      </c>
      <c r="F738" s="80" t="str">
        <f t="shared" si="96"/>
        <v/>
      </c>
      <c r="G738" s="80" t="str">
        <f t="shared" si="96"/>
        <v/>
      </c>
      <c r="H738" s="80" t="str">
        <f t="shared" si="96"/>
        <v/>
      </c>
      <c r="I738" s="413"/>
      <c r="J738" s="414"/>
      <c r="K738" s="415"/>
      <c r="L738" s="415"/>
      <c r="M738" s="415"/>
      <c r="N738" s="415"/>
      <c r="O738" s="415"/>
      <c r="P738" s="415"/>
    </row>
    <row r="739" spans="1:16">
      <c r="A739" s="80" t="str">
        <f t="shared" si="91"/>
        <v/>
      </c>
      <c r="B739" s="80" t="str">
        <f t="shared" si="92"/>
        <v/>
      </c>
      <c r="C739" s="80" t="str">
        <f t="shared" si="93"/>
        <v/>
      </c>
      <c r="D739" s="80" t="str">
        <f t="shared" si="94"/>
        <v/>
      </c>
      <c r="E739" s="80" t="str">
        <f t="shared" si="95"/>
        <v/>
      </c>
      <c r="F739" s="80" t="str">
        <f t="shared" si="96"/>
        <v/>
      </c>
      <c r="G739" s="80" t="str">
        <f t="shared" si="96"/>
        <v/>
      </c>
      <c r="H739" s="80" t="str">
        <f t="shared" si="96"/>
        <v/>
      </c>
      <c r="I739" s="413"/>
      <c r="J739" s="414"/>
      <c r="K739" s="415"/>
      <c r="L739" s="415"/>
      <c r="M739" s="415"/>
      <c r="N739" s="415"/>
      <c r="O739" s="415"/>
      <c r="P739" s="415"/>
    </row>
    <row r="740" spans="1:16">
      <c r="A740" s="80" t="str">
        <f t="shared" si="91"/>
        <v/>
      </c>
      <c r="B740" s="80" t="str">
        <f t="shared" si="92"/>
        <v/>
      </c>
      <c r="C740" s="80" t="str">
        <f t="shared" si="93"/>
        <v/>
      </c>
      <c r="D740" s="80" t="str">
        <f t="shared" si="94"/>
        <v/>
      </c>
      <c r="E740" s="80" t="str">
        <f t="shared" si="95"/>
        <v/>
      </c>
      <c r="F740" s="80" t="str">
        <f t="shared" si="96"/>
        <v/>
      </c>
      <c r="G740" s="80" t="str">
        <f t="shared" si="96"/>
        <v/>
      </c>
      <c r="H740" s="80" t="str">
        <f t="shared" si="96"/>
        <v/>
      </c>
      <c r="I740" s="413"/>
      <c r="J740" s="414"/>
      <c r="K740" s="415"/>
      <c r="L740" s="415"/>
      <c r="M740" s="415"/>
      <c r="N740" s="415"/>
      <c r="O740" s="415"/>
      <c r="P740" s="415"/>
    </row>
    <row r="741" spans="1:16">
      <c r="A741" s="80" t="str">
        <f t="shared" si="91"/>
        <v/>
      </c>
      <c r="B741" s="80" t="str">
        <f t="shared" si="92"/>
        <v/>
      </c>
      <c r="C741" s="80" t="str">
        <f t="shared" si="93"/>
        <v/>
      </c>
      <c r="D741" s="80" t="str">
        <f t="shared" si="94"/>
        <v/>
      </c>
      <c r="E741" s="80" t="str">
        <f t="shared" si="95"/>
        <v/>
      </c>
      <c r="F741" s="80" t="str">
        <f t="shared" si="96"/>
        <v/>
      </c>
      <c r="G741" s="80" t="str">
        <f t="shared" si="96"/>
        <v/>
      </c>
      <c r="H741" s="80" t="str">
        <f t="shared" si="96"/>
        <v/>
      </c>
      <c r="I741" s="413"/>
      <c r="J741" s="414"/>
      <c r="K741" s="415"/>
      <c r="L741" s="415"/>
      <c r="M741" s="415"/>
      <c r="N741" s="415"/>
      <c r="O741" s="415"/>
      <c r="P741" s="415"/>
    </row>
    <row r="742" spans="1:16">
      <c r="A742" s="80" t="str">
        <f t="shared" si="91"/>
        <v/>
      </c>
      <c r="B742" s="80" t="str">
        <f t="shared" si="92"/>
        <v/>
      </c>
      <c r="C742" s="80" t="str">
        <f t="shared" si="93"/>
        <v/>
      </c>
      <c r="D742" s="80" t="str">
        <f t="shared" si="94"/>
        <v/>
      </c>
      <c r="E742" s="80" t="str">
        <f t="shared" si="95"/>
        <v/>
      </c>
      <c r="F742" s="80" t="str">
        <f t="shared" si="96"/>
        <v/>
      </c>
      <c r="G742" s="80" t="str">
        <f t="shared" si="96"/>
        <v/>
      </c>
      <c r="H742" s="80" t="str">
        <f t="shared" si="96"/>
        <v/>
      </c>
      <c r="I742" s="413"/>
      <c r="J742" s="414"/>
      <c r="K742" s="415"/>
      <c r="L742" s="415"/>
      <c r="M742" s="415"/>
      <c r="N742" s="415"/>
      <c r="O742" s="415"/>
      <c r="P742" s="415"/>
    </row>
    <row r="743" spans="1:16">
      <c r="A743" s="80" t="str">
        <f t="shared" si="91"/>
        <v/>
      </c>
      <c r="B743" s="80" t="str">
        <f t="shared" si="92"/>
        <v/>
      </c>
      <c r="C743" s="80" t="str">
        <f t="shared" si="93"/>
        <v/>
      </c>
      <c r="D743" s="80" t="str">
        <f t="shared" si="94"/>
        <v/>
      </c>
      <c r="E743" s="80" t="str">
        <f t="shared" si="95"/>
        <v/>
      </c>
      <c r="F743" s="80" t="str">
        <f t="shared" si="96"/>
        <v/>
      </c>
      <c r="G743" s="80" t="str">
        <f t="shared" si="96"/>
        <v/>
      </c>
      <c r="H743" s="80" t="str">
        <f t="shared" si="96"/>
        <v/>
      </c>
      <c r="I743" s="413"/>
      <c r="J743" s="414"/>
      <c r="K743" s="415"/>
      <c r="L743" s="415"/>
      <c r="M743" s="415"/>
      <c r="N743" s="415"/>
      <c r="O743" s="415"/>
      <c r="P743" s="415"/>
    </row>
    <row r="744" spans="1:16">
      <c r="A744" s="80" t="str">
        <f t="shared" si="91"/>
        <v/>
      </c>
      <c r="B744" s="80" t="str">
        <f t="shared" si="92"/>
        <v/>
      </c>
      <c r="C744" s="80" t="str">
        <f t="shared" si="93"/>
        <v/>
      </c>
      <c r="D744" s="80" t="str">
        <f t="shared" si="94"/>
        <v/>
      </c>
      <c r="E744" s="80" t="str">
        <f t="shared" si="95"/>
        <v/>
      </c>
      <c r="F744" s="80" t="str">
        <f t="shared" si="96"/>
        <v/>
      </c>
      <c r="G744" s="80" t="str">
        <f t="shared" si="96"/>
        <v/>
      </c>
      <c r="H744" s="80" t="str">
        <f t="shared" si="96"/>
        <v/>
      </c>
      <c r="I744" s="413"/>
      <c r="J744" s="414"/>
      <c r="K744" s="415"/>
      <c r="L744" s="415"/>
      <c r="M744" s="415"/>
      <c r="N744" s="415"/>
      <c r="O744" s="415"/>
      <c r="P744" s="415"/>
    </row>
    <row r="745" spans="1:16">
      <c r="A745" s="80" t="str">
        <f t="shared" si="91"/>
        <v/>
      </c>
      <c r="B745" s="80" t="str">
        <f t="shared" si="92"/>
        <v/>
      </c>
      <c r="C745" s="80" t="str">
        <f t="shared" si="93"/>
        <v/>
      </c>
      <c r="D745" s="80" t="str">
        <f t="shared" si="94"/>
        <v/>
      </c>
      <c r="E745" s="80" t="str">
        <f t="shared" si="95"/>
        <v/>
      </c>
      <c r="F745" s="80" t="str">
        <f t="shared" ref="F745:H764" si="97">IF(Cptes="","",LEFT(Cptes,7))</f>
        <v/>
      </c>
      <c r="G745" s="80" t="str">
        <f t="shared" si="97"/>
        <v/>
      </c>
      <c r="H745" s="80" t="str">
        <f t="shared" si="97"/>
        <v/>
      </c>
      <c r="I745" s="413"/>
      <c r="J745" s="414"/>
      <c r="K745" s="415"/>
      <c r="L745" s="415"/>
      <c r="M745" s="415"/>
      <c r="N745" s="415"/>
      <c r="O745" s="415"/>
      <c r="P745" s="415"/>
    </row>
    <row r="746" spans="1:16">
      <c r="A746" s="80" t="str">
        <f t="shared" si="91"/>
        <v/>
      </c>
      <c r="B746" s="80" t="str">
        <f t="shared" si="92"/>
        <v/>
      </c>
      <c r="C746" s="80" t="str">
        <f t="shared" si="93"/>
        <v/>
      </c>
      <c r="D746" s="80" t="str">
        <f t="shared" si="94"/>
        <v/>
      </c>
      <c r="E746" s="80" t="str">
        <f t="shared" si="95"/>
        <v/>
      </c>
      <c r="F746" s="80" t="str">
        <f t="shared" si="97"/>
        <v/>
      </c>
      <c r="G746" s="80" t="str">
        <f t="shared" si="97"/>
        <v/>
      </c>
      <c r="H746" s="80" t="str">
        <f t="shared" si="97"/>
        <v/>
      </c>
      <c r="I746" s="413"/>
      <c r="J746" s="414"/>
      <c r="K746" s="415"/>
      <c r="L746" s="415"/>
      <c r="M746" s="415"/>
      <c r="N746" s="415"/>
      <c r="O746" s="415"/>
      <c r="P746" s="415"/>
    </row>
    <row r="747" spans="1:16">
      <c r="A747" s="80" t="str">
        <f t="shared" si="91"/>
        <v/>
      </c>
      <c r="B747" s="80" t="str">
        <f t="shared" si="92"/>
        <v/>
      </c>
      <c r="C747" s="80" t="str">
        <f t="shared" si="93"/>
        <v/>
      </c>
      <c r="D747" s="80" t="str">
        <f t="shared" si="94"/>
        <v/>
      </c>
      <c r="E747" s="80" t="str">
        <f t="shared" si="95"/>
        <v/>
      </c>
      <c r="F747" s="80" t="str">
        <f t="shared" si="97"/>
        <v/>
      </c>
      <c r="G747" s="80" t="str">
        <f t="shared" si="97"/>
        <v/>
      </c>
      <c r="H747" s="80" t="str">
        <f t="shared" si="97"/>
        <v/>
      </c>
      <c r="I747" s="413"/>
      <c r="J747" s="414"/>
      <c r="K747" s="415"/>
      <c r="L747" s="415"/>
      <c r="M747" s="415"/>
      <c r="N747" s="415"/>
      <c r="O747" s="415"/>
      <c r="P747" s="415"/>
    </row>
    <row r="748" spans="1:16">
      <c r="A748" s="80" t="str">
        <f t="shared" si="91"/>
        <v/>
      </c>
      <c r="B748" s="80" t="str">
        <f t="shared" si="92"/>
        <v/>
      </c>
      <c r="C748" s="80" t="str">
        <f t="shared" si="93"/>
        <v/>
      </c>
      <c r="D748" s="80" t="str">
        <f t="shared" si="94"/>
        <v/>
      </c>
      <c r="E748" s="80" t="str">
        <f t="shared" si="95"/>
        <v/>
      </c>
      <c r="F748" s="80" t="str">
        <f t="shared" si="97"/>
        <v/>
      </c>
      <c r="G748" s="80" t="str">
        <f t="shared" si="97"/>
        <v/>
      </c>
      <c r="H748" s="80" t="str">
        <f t="shared" si="97"/>
        <v/>
      </c>
      <c r="I748" s="413"/>
      <c r="J748" s="414"/>
      <c r="K748" s="415"/>
      <c r="L748" s="415"/>
      <c r="M748" s="415"/>
      <c r="N748" s="415"/>
      <c r="O748" s="415"/>
      <c r="P748" s="415"/>
    </row>
    <row r="749" spans="1:16">
      <c r="A749" s="80" t="str">
        <f t="shared" si="91"/>
        <v/>
      </c>
      <c r="B749" s="80" t="str">
        <f t="shared" si="92"/>
        <v/>
      </c>
      <c r="C749" s="80" t="str">
        <f t="shared" si="93"/>
        <v/>
      </c>
      <c r="D749" s="80" t="str">
        <f t="shared" si="94"/>
        <v/>
      </c>
      <c r="E749" s="80" t="str">
        <f t="shared" si="95"/>
        <v/>
      </c>
      <c r="F749" s="80" t="str">
        <f t="shared" si="97"/>
        <v/>
      </c>
      <c r="G749" s="80" t="str">
        <f t="shared" si="97"/>
        <v/>
      </c>
      <c r="H749" s="80" t="str">
        <f t="shared" si="97"/>
        <v/>
      </c>
      <c r="I749" s="413"/>
      <c r="J749" s="414"/>
      <c r="K749" s="415"/>
      <c r="L749" s="415"/>
      <c r="M749" s="415"/>
      <c r="N749" s="415"/>
      <c r="O749" s="415"/>
      <c r="P749" s="415"/>
    </row>
    <row r="750" spans="1:16">
      <c r="A750" s="80" t="str">
        <f t="shared" si="91"/>
        <v/>
      </c>
      <c r="B750" s="80" t="str">
        <f t="shared" si="92"/>
        <v/>
      </c>
      <c r="C750" s="80" t="str">
        <f t="shared" si="93"/>
        <v/>
      </c>
      <c r="D750" s="80" t="str">
        <f t="shared" si="94"/>
        <v/>
      </c>
      <c r="E750" s="80" t="str">
        <f t="shared" si="95"/>
        <v/>
      </c>
      <c r="F750" s="80" t="str">
        <f t="shared" si="97"/>
        <v/>
      </c>
      <c r="G750" s="80" t="str">
        <f t="shared" si="97"/>
        <v/>
      </c>
      <c r="H750" s="80" t="str">
        <f t="shared" si="97"/>
        <v/>
      </c>
      <c r="I750" s="413"/>
      <c r="J750" s="414"/>
      <c r="K750" s="415"/>
      <c r="L750" s="415"/>
      <c r="M750" s="415"/>
      <c r="N750" s="415"/>
      <c r="O750" s="415"/>
      <c r="P750" s="415"/>
    </row>
    <row r="751" spans="1:16">
      <c r="A751" s="80" t="str">
        <f t="shared" si="91"/>
        <v/>
      </c>
      <c r="B751" s="80" t="str">
        <f t="shared" si="92"/>
        <v/>
      </c>
      <c r="C751" s="80" t="str">
        <f t="shared" si="93"/>
        <v/>
      </c>
      <c r="D751" s="80" t="str">
        <f t="shared" si="94"/>
        <v/>
      </c>
      <c r="E751" s="80" t="str">
        <f t="shared" si="95"/>
        <v/>
      </c>
      <c r="F751" s="80" t="str">
        <f t="shared" si="97"/>
        <v/>
      </c>
      <c r="G751" s="80" t="str">
        <f t="shared" si="97"/>
        <v/>
      </c>
      <c r="H751" s="80" t="str">
        <f t="shared" si="97"/>
        <v/>
      </c>
      <c r="I751" s="413"/>
      <c r="J751" s="414"/>
      <c r="K751" s="415"/>
      <c r="L751" s="415"/>
      <c r="M751" s="415"/>
      <c r="N751" s="415"/>
      <c r="O751" s="415"/>
      <c r="P751" s="415"/>
    </row>
    <row r="752" spans="1:16">
      <c r="A752" s="80" t="str">
        <f t="shared" si="91"/>
        <v/>
      </c>
      <c r="B752" s="80" t="str">
        <f t="shared" si="92"/>
        <v/>
      </c>
      <c r="C752" s="80" t="str">
        <f t="shared" si="93"/>
        <v/>
      </c>
      <c r="D752" s="80" t="str">
        <f t="shared" si="94"/>
        <v/>
      </c>
      <c r="E752" s="80" t="str">
        <f t="shared" si="95"/>
        <v/>
      </c>
      <c r="F752" s="80" t="str">
        <f t="shared" si="97"/>
        <v/>
      </c>
      <c r="G752" s="80" t="str">
        <f t="shared" si="97"/>
        <v/>
      </c>
      <c r="H752" s="80" t="str">
        <f t="shared" si="97"/>
        <v/>
      </c>
      <c r="I752" s="413"/>
      <c r="J752" s="414"/>
      <c r="K752" s="415"/>
      <c r="L752" s="415"/>
      <c r="M752" s="415"/>
      <c r="N752" s="415"/>
      <c r="O752" s="415"/>
      <c r="P752" s="415"/>
    </row>
    <row r="753" spans="1:16">
      <c r="A753" s="80" t="str">
        <f t="shared" si="91"/>
        <v/>
      </c>
      <c r="B753" s="80" t="str">
        <f t="shared" si="92"/>
        <v/>
      </c>
      <c r="C753" s="80" t="str">
        <f t="shared" si="93"/>
        <v/>
      </c>
      <c r="D753" s="80" t="str">
        <f t="shared" si="94"/>
        <v/>
      </c>
      <c r="E753" s="80" t="str">
        <f t="shared" si="95"/>
        <v/>
      </c>
      <c r="F753" s="80" t="str">
        <f t="shared" si="97"/>
        <v/>
      </c>
      <c r="G753" s="80" t="str">
        <f t="shared" si="97"/>
        <v/>
      </c>
      <c r="H753" s="80" t="str">
        <f t="shared" si="97"/>
        <v/>
      </c>
      <c r="I753" s="413"/>
      <c r="J753" s="414"/>
      <c r="K753" s="415"/>
      <c r="L753" s="415"/>
      <c r="M753" s="415"/>
      <c r="N753" s="415"/>
      <c r="O753" s="415"/>
      <c r="P753" s="415"/>
    </row>
    <row r="754" spans="1:16">
      <c r="A754" s="80" t="str">
        <f t="shared" si="91"/>
        <v/>
      </c>
      <c r="B754" s="80" t="str">
        <f t="shared" si="92"/>
        <v/>
      </c>
      <c r="C754" s="80" t="str">
        <f t="shared" si="93"/>
        <v/>
      </c>
      <c r="D754" s="80" t="str">
        <f t="shared" si="94"/>
        <v/>
      </c>
      <c r="E754" s="80" t="str">
        <f t="shared" si="95"/>
        <v/>
      </c>
      <c r="F754" s="80" t="str">
        <f t="shared" si="97"/>
        <v/>
      </c>
      <c r="G754" s="80" t="str">
        <f t="shared" si="97"/>
        <v/>
      </c>
      <c r="H754" s="80" t="str">
        <f t="shared" si="97"/>
        <v/>
      </c>
      <c r="I754" s="413"/>
      <c r="J754" s="414"/>
      <c r="K754" s="415"/>
      <c r="L754" s="415"/>
      <c r="M754" s="415"/>
      <c r="N754" s="415"/>
      <c r="O754" s="415"/>
      <c r="P754" s="415"/>
    </row>
    <row r="755" spans="1:16">
      <c r="A755" s="80" t="str">
        <f t="shared" si="91"/>
        <v/>
      </c>
      <c r="B755" s="80" t="str">
        <f t="shared" si="92"/>
        <v/>
      </c>
      <c r="C755" s="80" t="str">
        <f t="shared" si="93"/>
        <v/>
      </c>
      <c r="D755" s="80" t="str">
        <f t="shared" si="94"/>
        <v/>
      </c>
      <c r="E755" s="80" t="str">
        <f t="shared" si="95"/>
        <v/>
      </c>
      <c r="F755" s="80" t="str">
        <f t="shared" si="97"/>
        <v/>
      </c>
      <c r="G755" s="80" t="str">
        <f t="shared" si="97"/>
        <v/>
      </c>
      <c r="H755" s="80" t="str">
        <f t="shared" si="97"/>
        <v/>
      </c>
      <c r="I755" s="413"/>
      <c r="J755" s="414"/>
      <c r="K755" s="415"/>
      <c r="L755" s="415"/>
      <c r="M755" s="415"/>
      <c r="N755" s="415"/>
      <c r="O755" s="415"/>
      <c r="P755" s="415"/>
    </row>
    <row r="756" spans="1:16">
      <c r="A756" s="80" t="str">
        <f t="shared" si="91"/>
        <v/>
      </c>
      <c r="B756" s="80" t="str">
        <f t="shared" si="92"/>
        <v/>
      </c>
      <c r="C756" s="80" t="str">
        <f t="shared" si="93"/>
        <v/>
      </c>
      <c r="D756" s="80" t="str">
        <f t="shared" si="94"/>
        <v/>
      </c>
      <c r="E756" s="80" t="str">
        <f t="shared" si="95"/>
        <v/>
      </c>
      <c r="F756" s="80" t="str">
        <f t="shared" si="97"/>
        <v/>
      </c>
      <c r="G756" s="80" t="str">
        <f t="shared" si="97"/>
        <v/>
      </c>
      <c r="H756" s="80" t="str">
        <f t="shared" si="97"/>
        <v/>
      </c>
      <c r="I756" s="413"/>
      <c r="J756" s="414"/>
      <c r="K756" s="415"/>
      <c r="L756" s="415"/>
      <c r="M756" s="415"/>
      <c r="N756" s="415"/>
      <c r="O756" s="415"/>
      <c r="P756" s="415"/>
    </row>
    <row r="757" spans="1:16">
      <c r="A757" s="80" t="str">
        <f t="shared" si="91"/>
        <v/>
      </c>
      <c r="B757" s="80" t="str">
        <f t="shared" si="92"/>
        <v/>
      </c>
      <c r="C757" s="80" t="str">
        <f t="shared" si="93"/>
        <v/>
      </c>
      <c r="D757" s="80" t="str">
        <f t="shared" si="94"/>
        <v/>
      </c>
      <c r="E757" s="80" t="str">
        <f t="shared" si="95"/>
        <v/>
      </c>
      <c r="F757" s="80" t="str">
        <f t="shared" si="97"/>
        <v/>
      </c>
      <c r="G757" s="80" t="str">
        <f t="shared" si="97"/>
        <v/>
      </c>
      <c r="H757" s="80" t="str">
        <f t="shared" si="97"/>
        <v/>
      </c>
      <c r="I757" s="413"/>
      <c r="J757" s="414"/>
      <c r="K757" s="415"/>
      <c r="L757" s="415"/>
      <c r="M757" s="415"/>
      <c r="N757" s="415"/>
      <c r="O757" s="415"/>
      <c r="P757" s="415"/>
    </row>
    <row r="758" spans="1:16">
      <c r="A758" s="80" t="str">
        <f t="shared" si="91"/>
        <v/>
      </c>
      <c r="B758" s="80" t="str">
        <f t="shared" si="92"/>
        <v/>
      </c>
      <c r="C758" s="80" t="str">
        <f t="shared" si="93"/>
        <v/>
      </c>
      <c r="D758" s="80" t="str">
        <f t="shared" si="94"/>
        <v/>
      </c>
      <c r="E758" s="80" t="str">
        <f t="shared" si="95"/>
        <v/>
      </c>
      <c r="F758" s="80" t="str">
        <f t="shared" si="97"/>
        <v/>
      </c>
      <c r="G758" s="80" t="str">
        <f t="shared" si="97"/>
        <v/>
      </c>
      <c r="H758" s="80" t="str">
        <f t="shared" si="97"/>
        <v/>
      </c>
      <c r="I758" s="413"/>
      <c r="J758" s="414"/>
      <c r="K758" s="415"/>
      <c r="L758" s="415"/>
      <c r="M758" s="415"/>
      <c r="N758" s="415"/>
      <c r="O758" s="415"/>
      <c r="P758" s="415"/>
    </row>
    <row r="759" spans="1:16">
      <c r="A759" s="80" t="str">
        <f t="shared" si="91"/>
        <v/>
      </c>
      <c r="B759" s="80" t="str">
        <f t="shared" si="92"/>
        <v/>
      </c>
      <c r="C759" s="80" t="str">
        <f t="shared" si="93"/>
        <v/>
      </c>
      <c r="D759" s="80" t="str">
        <f t="shared" si="94"/>
        <v/>
      </c>
      <c r="E759" s="80" t="str">
        <f t="shared" si="95"/>
        <v/>
      </c>
      <c r="F759" s="80" t="str">
        <f t="shared" si="97"/>
        <v/>
      </c>
      <c r="G759" s="80" t="str">
        <f t="shared" si="97"/>
        <v/>
      </c>
      <c r="H759" s="80" t="str">
        <f t="shared" si="97"/>
        <v/>
      </c>
      <c r="I759" s="413"/>
      <c r="J759" s="414"/>
      <c r="K759" s="415"/>
      <c r="L759" s="415"/>
      <c r="M759" s="415"/>
      <c r="N759" s="415"/>
      <c r="O759" s="415"/>
      <c r="P759" s="415"/>
    </row>
    <row r="760" spans="1:16">
      <c r="A760" s="80" t="str">
        <f t="shared" si="91"/>
        <v/>
      </c>
      <c r="B760" s="80" t="str">
        <f t="shared" si="92"/>
        <v/>
      </c>
      <c r="C760" s="80" t="str">
        <f t="shared" si="93"/>
        <v/>
      </c>
      <c r="D760" s="80" t="str">
        <f t="shared" si="94"/>
        <v/>
      </c>
      <c r="E760" s="80" t="str">
        <f t="shared" si="95"/>
        <v/>
      </c>
      <c r="F760" s="80" t="str">
        <f t="shared" si="97"/>
        <v/>
      </c>
      <c r="G760" s="80" t="str">
        <f t="shared" si="97"/>
        <v/>
      </c>
      <c r="H760" s="80" t="str">
        <f t="shared" si="97"/>
        <v/>
      </c>
      <c r="I760" s="413"/>
      <c r="J760" s="414"/>
      <c r="K760" s="415"/>
      <c r="L760" s="415"/>
      <c r="M760" s="415"/>
      <c r="N760" s="415"/>
      <c r="O760" s="415"/>
      <c r="P760" s="415"/>
    </row>
    <row r="761" spans="1:16">
      <c r="A761" s="80" t="str">
        <f t="shared" si="91"/>
        <v/>
      </c>
      <c r="B761" s="80" t="str">
        <f t="shared" si="92"/>
        <v/>
      </c>
      <c r="C761" s="80" t="str">
        <f t="shared" si="93"/>
        <v/>
      </c>
      <c r="D761" s="80" t="str">
        <f t="shared" si="94"/>
        <v/>
      </c>
      <c r="E761" s="80" t="str">
        <f t="shared" si="95"/>
        <v/>
      </c>
      <c r="F761" s="80" t="str">
        <f t="shared" si="97"/>
        <v/>
      </c>
      <c r="G761" s="80" t="str">
        <f t="shared" si="97"/>
        <v/>
      </c>
      <c r="H761" s="80" t="str">
        <f t="shared" si="97"/>
        <v/>
      </c>
      <c r="I761" s="413"/>
      <c r="J761" s="414"/>
      <c r="K761" s="415"/>
      <c r="L761" s="415"/>
      <c r="M761" s="415"/>
      <c r="N761" s="415"/>
      <c r="O761" s="415"/>
      <c r="P761" s="415"/>
    </row>
    <row r="762" spans="1:16">
      <c r="A762" s="80" t="str">
        <f t="shared" si="91"/>
        <v/>
      </c>
      <c r="B762" s="80" t="str">
        <f t="shared" si="92"/>
        <v/>
      </c>
      <c r="C762" s="80" t="str">
        <f t="shared" si="93"/>
        <v/>
      </c>
      <c r="D762" s="80" t="str">
        <f t="shared" si="94"/>
        <v/>
      </c>
      <c r="E762" s="80" t="str">
        <f t="shared" si="95"/>
        <v/>
      </c>
      <c r="F762" s="80" t="str">
        <f t="shared" si="97"/>
        <v/>
      </c>
      <c r="G762" s="80" t="str">
        <f t="shared" si="97"/>
        <v/>
      </c>
      <c r="H762" s="80" t="str">
        <f t="shared" si="97"/>
        <v/>
      </c>
      <c r="I762" s="413"/>
      <c r="J762" s="414"/>
      <c r="K762" s="415"/>
      <c r="L762" s="415"/>
      <c r="M762" s="415"/>
      <c r="N762" s="415"/>
      <c r="O762" s="415"/>
      <c r="P762" s="415"/>
    </row>
    <row r="763" spans="1:16">
      <c r="A763" s="80" t="str">
        <f t="shared" si="91"/>
        <v/>
      </c>
      <c r="B763" s="80" t="str">
        <f t="shared" si="92"/>
        <v/>
      </c>
      <c r="C763" s="80" t="str">
        <f t="shared" si="93"/>
        <v/>
      </c>
      <c r="D763" s="80" t="str">
        <f t="shared" si="94"/>
        <v/>
      </c>
      <c r="E763" s="80" t="str">
        <f t="shared" si="95"/>
        <v/>
      </c>
      <c r="F763" s="80" t="str">
        <f t="shared" si="97"/>
        <v/>
      </c>
      <c r="G763" s="80" t="str">
        <f t="shared" si="97"/>
        <v/>
      </c>
      <c r="H763" s="80" t="str">
        <f t="shared" si="97"/>
        <v/>
      </c>
      <c r="I763" s="413"/>
      <c r="J763" s="414"/>
      <c r="K763" s="415"/>
      <c r="L763" s="415"/>
      <c r="M763" s="415"/>
      <c r="N763" s="415"/>
      <c r="O763" s="415"/>
      <c r="P763" s="415"/>
    </row>
    <row r="764" spans="1:16">
      <c r="A764" s="80" t="str">
        <f t="shared" si="91"/>
        <v/>
      </c>
      <c r="B764" s="80" t="str">
        <f t="shared" si="92"/>
        <v/>
      </c>
      <c r="C764" s="80" t="str">
        <f t="shared" si="93"/>
        <v/>
      </c>
      <c r="D764" s="80" t="str">
        <f t="shared" si="94"/>
        <v/>
      </c>
      <c r="E764" s="80" t="str">
        <f t="shared" si="95"/>
        <v/>
      </c>
      <c r="F764" s="80" t="str">
        <f t="shared" si="97"/>
        <v/>
      </c>
      <c r="G764" s="80" t="str">
        <f t="shared" si="97"/>
        <v/>
      </c>
      <c r="H764" s="80" t="str">
        <f t="shared" si="97"/>
        <v/>
      </c>
      <c r="I764" s="413"/>
      <c r="J764" s="414"/>
      <c r="K764" s="415"/>
      <c r="L764" s="415"/>
      <c r="M764" s="415"/>
      <c r="N764" s="415"/>
      <c r="O764" s="415"/>
      <c r="P764" s="415"/>
    </row>
    <row r="765" spans="1:16">
      <c r="A765" s="80" t="str">
        <f t="shared" si="91"/>
        <v/>
      </c>
      <c r="B765" s="80" t="str">
        <f t="shared" si="92"/>
        <v/>
      </c>
      <c r="C765" s="80" t="str">
        <f t="shared" si="93"/>
        <v/>
      </c>
      <c r="D765" s="80" t="str">
        <f t="shared" si="94"/>
        <v/>
      </c>
      <c r="E765" s="80" t="str">
        <f t="shared" si="95"/>
        <v/>
      </c>
      <c r="F765" s="80" t="str">
        <f t="shared" ref="F765:H784" si="98">IF(Cptes="","",LEFT(Cptes,7))</f>
        <v/>
      </c>
      <c r="G765" s="80" t="str">
        <f t="shared" si="98"/>
        <v/>
      </c>
      <c r="H765" s="80" t="str">
        <f t="shared" si="98"/>
        <v/>
      </c>
      <c r="I765" s="413"/>
      <c r="J765" s="414"/>
      <c r="K765" s="415"/>
      <c r="L765" s="415"/>
      <c r="M765" s="415"/>
      <c r="N765" s="415"/>
      <c r="O765" s="415"/>
      <c r="P765" s="415"/>
    </row>
    <row r="766" spans="1:16">
      <c r="A766" s="80" t="str">
        <f t="shared" si="91"/>
        <v/>
      </c>
      <c r="B766" s="80" t="str">
        <f t="shared" si="92"/>
        <v/>
      </c>
      <c r="C766" s="80" t="str">
        <f t="shared" si="93"/>
        <v/>
      </c>
      <c r="D766" s="80" t="str">
        <f t="shared" si="94"/>
        <v/>
      </c>
      <c r="E766" s="80" t="str">
        <f t="shared" si="95"/>
        <v/>
      </c>
      <c r="F766" s="80" t="str">
        <f t="shared" si="98"/>
        <v/>
      </c>
      <c r="G766" s="80" t="str">
        <f t="shared" si="98"/>
        <v/>
      </c>
      <c r="H766" s="80" t="str">
        <f t="shared" si="98"/>
        <v/>
      </c>
      <c r="I766" s="413"/>
      <c r="J766" s="414"/>
      <c r="K766" s="415"/>
      <c r="L766" s="415"/>
      <c r="M766" s="415"/>
      <c r="N766" s="415"/>
      <c r="O766" s="415"/>
      <c r="P766" s="415"/>
    </row>
    <row r="767" spans="1:16">
      <c r="A767" s="80" t="str">
        <f t="shared" si="91"/>
        <v/>
      </c>
      <c r="B767" s="80" t="str">
        <f t="shared" si="92"/>
        <v/>
      </c>
      <c r="C767" s="80" t="str">
        <f t="shared" si="93"/>
        <v/>
      </c>
      <c r="D767" s="80" t="str">
        <f t="shared" si="94"/>
        <v/>
      </c>
      <c r="E767" s="80" t="str">
        <f t="shared" si="95"/>
        <v/>
      </c>
      <c r="F767" s="80" t="str">
        <f t="shared" si="98"/>
        <v/>
      </c>
      <c r="G767" s="80" t="str">
        <f t="shared" si="98"/>
        <v/>
      </c>
      <c r="H767" s="80" t="str">
        <f t="shared" si="98"/>
        <v/>
      </c>
      <c r="I767" s="413"/>
      <c r="J767" s="414"/>
      <c r="K767" s="415"/>
      <c r="L767" s="415"/>
      <c r="M767" s="415"/>
      <c r="N767" s="415"/>
      <c r="O767" s="415"/>
      <c r="P767" s="415"/>
    </row>
    <row r="768" spans="1:16">
      <c r="A768" s="80" t="str">
        <f t="shared" si="91"/>
        <v/>
      </c>
      <c r="B768" s="80" t="str">
        <f t="shared" si="92"/>
        <v/>
      </c>
      <c r="C768" s="80" t="str">
        <f t="shared" si="93"/>
        <v/>
      </c>
      <c r="D768" s="80" t="str">
        <f t="shared" si="94"/>
        <v/>
      </c>
      <c r="E768" s="80" t="str">
        <f t="shared" si="95"/>
        <v/>
      </c>
      <c r="F768" s="80" t="str">
        <f t="shared" si="98"/>
        <v/>
      </c>
      <c r="G768" s="80" t="str">
        <f t="shared" si="98"/>
        <v/>
      </c>
      <c r="H768" s="80" t="str">
        <f t="shared" si="98"/>
        <v/>
      </c>
      <c r="I768" s="413"/>
      <c r="J768" s="414"/>
      <c r="K768" s="415"/>
      <c r="L768" s="415"/>
      <c r="M768" s="415"/>
      <c r="N768" s="415"/>
      <c r="O768" s="415"/>
      <c r="P768" s="415"/>
    </row>
    <row r="769" spans="1:16">
      <c r="A769" s="80" t="str">
        <f t="shared" si="91"/>
        <v/>
      </c>
      <c r="B769" s="80" t="str">
        <f t="shared" si="92"/>
        <v/>
      </c>
      <c r="C769" s="80" t="str">
        <f t="shared" si="93"/>
        <v/>
      </c>
      <c r="D769" s="80" t="str">
        <f t="shared" si="94"/>
        <v/>
      </c>
      <c r="E769" s="80" t="str">
        <f t="shared" si="95"/>
        <v/>
      </c>
      <c r="F769" s="80" t="str">
        <f t="shared" si="98"/>
        <v/>
      </c>
      <c r="G769" s="80" t="str">
        <f t="shared" si="98"/>
        <v/>
      </c>
      <c r="H769" s="80" t="str">
        <f t="shared" si="98"/>
        <v/>
      </c>
      <c r="I769" s="413"/>
      <c r="J769" s="414"/>
      <c r="K769" s="415"/>
      <c r="L769" s="415"/>
      <c r="M769" s="415"/>
      <c r="N769" s="415"/>
      <c r="O769" s="415"/>
      <c r="P769" s="415"/>
    </row>
    <row r="770" spans="1:16">
      <c r="A770" s="80" t="str">
        <f t="shared" si="91"/>
        <v/>
      </c>
      <c r="B770" s="80" t="str">
        <f t="shared" si="92"/>
        <v/>
      </c>
      <c r="C770" s="80" t="str">
        <f t="shared" si="93"/>
        <v/>
      </c>
      <c r="D770" s="80" t="str">
        <f t="shared" si="94"/>
        <v/>
      </c>
      <c r="E770" s="80" t="str">
        <f t="shared" si="95"/>
        <v/>
      </c>
      <c r="F770" s="80" t="str">
        <f t="shared" si="98"/>
        <v/>
      </c>
      <c r="G770" s="80" t="str">
        <f t="shared" si="98"/>
        <v/>
      </c>
      <c r="H770" s="80" t="str">
        <f t="shared" si="98"/>
        <v/>
      </c>
      <c r="I770" s="413"/>
      <c r="J770" s="414"/>
      <c r="K770" s="415"/>
      <c r="L770" s="415"/>
      <c r="M770" s="415"/>
      <c r="N770" s="415"/>
      <c r="O770" s="415"/>
      <c r="P770" s="415"/>
    </row>
    <row r="771" spans="1:16">
      <c r="A771" s="80" t="str">
        <f t="shared" si="91"/>
        <v/>
      </c>
      <c r="B771" s="80" t="str">
        <f t="shared" si="92"/>
        <v/>
      </c>
      <c r="C771" s="80" t="str">
        <f t="shared" si="93"/>
        <v/>
      </c>
      <c r="D771" s="80" t="str">
        <f t="shared" si="94"/>
        <v/>
      </c>
      <c r="E771" s="80" t="str">
        <f t="shared" si="95"/>
        <v/>
      </c>
      <c r="F771" s="80" t="str">
        <f t="shared" si="98"/>
        <v/>
      </c>
      <c r="G771" s="80" t="str">
        <f t="shared" si="98"/>
        <v/>
      </c>
      <c r="H771" s="80" t="str">
        <f t="shared" si="98"/>
        <v/>
      </c>
      <c r="I771" s="413"/>
      <c r="J771" s="414"/>
      <c r="K771" s="415"/>
      <c r="L771" s="415"/>
      <c r="M771" s="415"/>
      <c r="N771" s="415"/>
      <c r="O771" s="415"/>
      <c r="P771" s="415"/>
    </row>
    <row r="772" spans="1:16">
      <c r="A772" s="80" t="str">
        <f t="shared" si="91"/>
        <v/>
      </c>
      <c r="B772" s="80" t="str">
        <f t="shared" si="92"/>
        <v/>
      </c>
      <c r="C772" s="80" t="str">
        <f t="shared" si="93"/>
        <v/>
      </c>
      <c r="D772" s="80" t="str">
        <f t="shared" si="94"/>
        <v/>
      </c>
      <c r="E772" s="80" t="str">
        <f t="shared" si="95"/>
        <v/>
      </c>
      <c r="F772" s="80" t="str">
        <f t="shared" si="98"/>
        <v/>
      </c>
      <c r="G772" s="80" t="str">
        <f t="shared" si="98"/>
        <v/>
      </c>
      <c r="H772" s="80" t="str">
        <f t="shared" si="98"/>
        <v/>
      </c>
      <c r="I772" s="413"/>
      <c r="J772" s="414"/>
      <c r="K772" s="415"/>
      <c r="L772" s="415"/>
      <c r="M772" s="415"/>
      <c r="N772" s="415"/>
      <c r="O772" s="415"/>
      <c r="P772" s="415"/>
    </row>
    <row r="773" spans="1:16">
      <c r="A773" s="80" t="str">
        <f t="shared" ref="A773:A836" si="99">IF(Cptes="","",LEFT(Cptes,2))</f>
        <v/>
      </c>
      <c r="B773" s="80" t="str">
        <f t="shared" ref="B773:B836" si="100">IF(Cptes="","",LEFT(Cptes,3))</f>
        <v/>
      </c>
      <c r="C773" s="80" t="str">
        <f t="shared" ref="C773:C836" si="101">IF(Cptes="","",LEFT(Cptes,4))</f>
        <v/>
      </c>
      <c r="D773" s="80" t="str">
        <f t="shared" ref="D773:D836" si="102">IF(Cptes="","",LEFT(Cptes,5))</f>
        <v/>
      </c>
      <c r="E773" s="80" t="str">
        <f t="shared" ref="E773:E836" si="103">IF(Cptes="","",LEFT(Cptes,6))</f>
        <v/>
      </c>
      <c r="F773" s="80" t="str">
        <f t="shared" si="98"/>
        <v/>
      </c>
      <c r="G773" s="80" t="str">
        <f t="shared" si="98"/>
        <v/>
      </c>
      <c r="H773" s="80" t="str">
        <f t="shared" si="98"/>
        <v/>
      </c>
      <c r="I773" s="413"/>
      <c r="J773" s="414"/>
      <c r="K773" s="415"/>
      <c r="L773" s="415"/>
      <c r="M773" s="415"/>
      <c r="N773" s="415"/>
      <c r="O773" s="415"/>
      <c r="P773" s="415"/>
    </row>
    <row r="774" spans="1:16">
      <c r="A774" s="80" t="str">
        <f t="shared" si="99"/>
        <v/>
      </c>
      <c r="B774" s="80" t="str">
        <f t="shared" si="100"/>
        <v/>
      </c>
      <c r="C774" s="80" t="str">
        <f t="shared" si="101"/>
        <v/>
      </c>
      <c r="D774" s="80" t="str">
        <f t="shared" si="102"/>
        <v/>
      </c>
      <c r="E774" s="80" t="str">
        <f t="shared" si="103"/>
        <v/>
      </c>
      <c r="F774" s="80" t="str">
        <f t="shared" si="98"/>
        <v/>
      </c>
      <c r="G774" s="80" t="str">
        <f t="shared" si="98"/>
        <v/>
      </c>
      <c r="H774" s="80" t="str">
        <f t="shared" si="98"/>
        <v/>
      </c>
      <c r="I774" s="413"/>
      <c r="J774" s="414"/>
      <c r="K774" s="415"/>
      <c r="L774" s="415"/>
      <c r="M774" s="415"/>
      <c r="N774" s="415"/>
      <c r="O774" s="415"/>
      <c r="P774" s="415"/>
    </row>
    <row r="775" spans="1:16">
      <c r="A775" s="80" t="str">
        <f t="shared" si="99"/>
        <v/>
      </c>
      <c r="B775" s="80" t="str">
        <f t="shared" si="100"/>
        <v/>
      </c>
      <c r="C775" s="80" t="str">
        <f t="shared" si="101"/>
        <v/>
      </c>
      <c r="D775" s="80" t="str">
        <f t="shared" si="102"/>
        <v/>
      </c>
      <c r="E775" s="80" t="str">
        <f t="shared" si="103"/>
        <v/>
      </c>
      <c r="F775" s="80" t="str">
        <f t="shared" si="98"/>
        <v/>
      </c>
      <c r="G775" s="80" t="str">
        <f t="shared" si="98"/>
        <v/>
      </c>
      <c r="H775" s="80" t="str">
        <f t="shared" si="98"/>
        <v/>
      </c>
      <c r="I775" s="413"/>
      <c r="J775" s="414"/>
      <c r="K775" s="415"/>
      <c r="L775" s="415"/>
      <c r="M775" s="415"/>
      <c r="N775" s="415"/>
      <c r="O775" s="415"/>
      <c r="P775" s="415"/>
    </row>
    <row r="776" spans="1:16">
      <c r="A776" s="80" t="str">
        <f t="shared" si="99"/>
        <v/>
      </c>
      <c r="B776" s="80" t="str">
        <f t="shared" si="100"/>
        <v/>
      </c>
      <c r="C776" s="80" t="str">
        <f t="shared" si="101"/>
        <v/>
      </c>
      <c r="D776" s="80" t="str">
        <f t="shared" si="102"/>
        <v/>
      </c>
      <c r="E776" s="80" t="str">
        <f t="shared" si="103"/>
        <v/>
      </c>
      <c r="F776" s="80" t="str">
        <f t="shared" si="98"/>
        <v/>
      </c>
      <c r="G776" s="80" t="str">
        <f t="shared" si="98"/>
        <v/>
      </c>
      <c r="H776" s="80" t="str">
        <f t="shared" si="98"/>
        <v/>
      </c>
      <c r="I776" s="413"/>
      <c r="J776" s="414"/>
      <c r="K776" s="415"/>
      <c r="L776" s="415"/>
      <c r="M776" s="415"/>
      <c r="N776" s="415"/>
      <c r="O776" s="415"/>
      <c r="P776" s="415"/>
    </row>
    <row r="777" spans="1:16">
      <c r="A777" s="80" t="str">
        <f t="shared" si="99"/>
        <v/>
      </c>
      <c r="B777" s="80" t="str">
        <f t="shared" si="100"/>
        <v/>
      </c>
      <c r="C777" s="80" t="str">
        <f t="shared" si="101"/>
        <v/>
      </c>
      <c r="D777" s="80" t="str">
        <f t="shared" si="102"/>
        <v/>
      </c>
      <c r="E777" s="80" t="str">
        <f t="shared" si="103"/>
        <v/>
      </c>
      <c r="F777" s="80" t="str">
        <f t="shared" si="98"/>
        <v/>
      </c>
      <c r="G777" s="80" t="str">
        <f t="shared" si="98"/>
        <v/>
      </c>
      <c r="H777" s="80" t="str">
        <f t="shared" si="98"/>
        <v/>
      </c>
      <c r="I777" s="413"/>
      <c r="J777" s="414"/>
      <c r="K777" s="415"/>
      <c r="L777" s="415"/>
      <c r="M777" s="415"/>
      <c r="N777" s="415"/>
      <c r="O777" s="415"/>
      <c r="P777" s="415"/>
    </row>
    <row r="778" spans="1:16">
      <c r="A778" s="80" t="str">
        <f t="shared" si="99"/>
        <v/>
      </c>
      <c r="B778" s="80" t="str">
        <f t="shared" si="100"/>
        <v/>
      </c>
      <c r="C778" s="80" t="str">
        <f t="shared" si="101"/>
        <v/>
      </c>
      <c r="D778" s="80" t="str">
        <f t="shared" si="102"/>
        <v/>
      </c>
      <c r="E778" s="80" t="str">
        <f t="shared" si="103"/>
        <v/>
      </c>
      <c r="F778" s="80" t="str">
        <f t="shared" si="98"/>
        <v/>
      </c>
      <c r="G778" s="80" t="str">
        <f t="shared" si="98"/>
        <v/>
      </c>
      <c r="H778" s="80" t="str">
        <f t="shared" si="98"/>
        <v/>
      </c>
      <c r="I778" s="413"/>
      <c r="J778" s="414"/>
      <c r="K778" s="415"/>
      <c r="L778" s="415"/>
      <c r="M778" s="415"/>
      <c r="N778" s="415"/>
      <c r="O778" s="415"/>
      <c r="P778" s="415"/>
    </row>
    <row r="779" spans="1:16">
      <c r="A779" s="80" t="str">
        <f t="shared" si="99"/>
        <v/>
      </c>
      <c r="B779" s="80" t="str">
        <f t="shared" si="100"/>
        <v/>
      </c>
      <c r="C779" s="80" t="str">
        <f t="shared" si="101"/>
        <v/>
      </c>
      <c r="D779" s="80" t="str">
        <f t="shared" si="102"/>
        <v/>
      </c>
      <c r="E779" s="80" t="str">
        <f t="shared" si="103"/>
        <v/>
      </c>
      <c r="F779" s="80" t="str">
        <f t="shared" si="98"/>
        <v/>
      </c>
      <c r="G779" s="80" t="str">
        <f t="shared" si="98"/>
        <v/>
      </c>
      <c r="H779" s="80" t="str">
        <f t="shared" si="98"/>
        <v/>
      </c>
      <c r="I779" s="413"/>
      <c r="J779" s="414"/>
      <c r="K779" s="415"/>
      <c r="L779" s="415"/>
      <c r="M779" s="415"/>
      <c r="N779" s="415"/>
      <c r="O779" s="415"/>
      <c r="P779" s="415"/>
    </row>
    <row r="780" spans="1:16">
      <c r="A780" s="80" t="str">
        <f t="shared" si="99"/>
        <v/>
      </c>
      <c r="B780" s="80" t="str">
        <f t="shared" si="100"/>
        <v/>
      </c>
      <c r="C780" s="80" t="str">
        <f t="shared" si="101"/>
        <v/>
      </c>
      <c r="D780" s="80" t="str">
        <f t="shared" si="102"/>
        <v/>
      </c>
      <c r="E780" s="80" t="str">
        <f t="shared" si="103"/>
        <v/>
      </c>
      <c r="F780" s="80" t="str">
        <f t="shared" si="98"/>
        <v/>
      </c>
      <c r="G780" s="80" t="str">
        <f t="shared" si="98"/>
        <v/>
      </c>
      <c r="H780" s="80" t="str">
        <f t="shared" si="98"/>
        <v/>
      </c>
      <c r="I780" s="413"/>
      <c r="J780" s="414"/>
      <c r="K780" s="415"/>
      <c r="L780" s="415"/>
      <c r="M780" s="415"/>
      <c r="N780" s="415"/>
      <c r="O780" s="415"/>
      <c r="P780" s="415"/>
    </row>
    <row r="781" spans="1:16">
      <c r="A781" s="80" t="str">
        <f t="shared" si="99"/>
        <v/>
      </c>
      <c r="B781" s="80" t="str">
        <f t="shared" si="100"/>
        <v/>
      </c>
      <c r="C781" s="80" t="str">
        <f t="shared" si="101"/>
        <v/>
      </c>
      <c r="D781" s="80" t="str">
        <f t="shared" si="102"/>
        <v/>
      </c>
      <c r="E781" s="80" t="str">
        <f t="shared" si="103"/>
        <v/>
      </c>
      <c r="F781" s="80" t="str">
        <f t="shared" si="98"/>
        <v/>
      </c>
      <c r="G781" s="80" t="str">
        <f t="shared" si="98"/>
        <v/>
      </c>
      <c r="H781" s="80" t="str">
        <f t="shared" si="98"/>
        <v/>
      </c>
      <c r="I781" s="413"/>
      <c r="J781" s="414"/>
      <c r="K781" s="415"/>
      <c r="L781" s="415"/>
      <c r="M781" s="415"/>
      <c r="N781" s="415"/>
      <c r="O781" s="415"/>
      <c r="P781" s="415"/>
    </row>
    <row r="782" spans="1:16">
      <c r="A782" s="80" t="str">
        <f t="shared" si="99"/>
        <v/>
      </c>
      <c r="B782" s="80" t="str">
        <f t="shared" si="100"/>
        <v/>
      </c>
      <c r="C782" s="80" t="str">
        <f t="shared" si="101"/>
        <v/>
      </c>
      <c r="D782" s="80" t="str">
        <f t="shared" si="102"/>
        <v/>
      </c>
      <c r="E782" s="80" t="str">
        <f t="shared" si="103"/>
        <v/>
      </c>
      <c r="F782" s="80" t="str">
        <f t="shared" si="98"/>
        <v/>
      </c>
      <c r="G782" s="80" t="str">
        <f t="shared" si="98"/>
        <v/>
      </c>
      <c r="H782" s="80" t="str">
        <f t="shared" si="98"/>
        <v/>
      </c>
      <c r="I782" s="413"/>
      <c r="J782" s="414"/>
      <c r="K782" s="415"/>
      <c r="L782" s="415"/>
      <c r="M782" s="415"/>
      <c r="N782" s="415"/>
      <c r="O782" s="415"/>
      <c r="P782" s="415"/>
    </row>
    <row r="783" spans="1:16">
      <c r="A783" s="80" t="str">
        <f t="shared" si="99"/>
        <v/>
      </c>
      <c r="B783" s="80" t="str">
        <f t="shared" si="100"/>
        <v/>
      </c>
      <c r="C783" s="80" t="str">
        <f t="shared" si="101"/>
        <v/>
      </c>
      <c r="D783" s="80" t="str">
        <f t="shared" si="102"/>
        <v/>
      </c>
      <c r="E783" s="80" t="str">
        <f t="shared" si="103"/>
        <v/>
      </c>
      <c r="F783" s="80" t="str">
        <f t="shared" si="98"/>
        <v/>
      </c>
      <c r="G783" s="80" t="str">
        <f t="shared" si="98"/>
        <v/>
      </c>
      <c r="H783" s="80" t="str">
        <f t="shared" si="98"/>
        <v/>
      </c>
      <c r="I783" s="413"/>
      <c r="J783" s="414"/>
      <c r="K783" s="415"/>
      <c r="L783" s="415"/>
      <c r="M783" s="415"/>
      <c r="N783" s="415"/>
      <c r="O783" s="415"/>
      <c r="P783" s="415"/>
    </row>
    <row r="784" spans="1:16">
      <c r="A784" s="80" t="str">
        <f t="shared" si="99"/>
        <v/>
      </c>
      <c r="B784" s="80" t="str">
        <f t="shared" si="100"/>
        <v/>
      </c>
      <c r="C784" s="80" t="str">
        <f t="shared" si="101"/>
        <v/>
      </c>
      <c r="D784" s="80" t="str">
        <f t="shared" si="102"/>
        <v/>
      </c>
      <c r="E784" s="80" t="str">
        <f t="shared" si="103"/>
        <v/>
      </c>
      <c r="F784" s="80" t="str">
        <f t="shared" si="98"/>
        <v/>
      </c>
      <c r="G784" s="80" t="str">
        <f t="shared" si="98"/>
        <v/>
      </c>
      <c r="H784" s="80" t="str">
        <f t="shared" si="98"/>
        <v/>
      </c>
      <c r="I784" s="413"/>
      <c r="J784" s="414"/>
      <c r="K784" s="415"/>
      <c r="L784" s="415"/>
      <c r="M784" s="415"/>
      <c r="N784" s="415"/>
      <c r="O784" s="415"/>
      <c r="P784" s="415"/>
    </row>
    <row r="785" spans="1:16">
      <c r="A785" s="80" t="str">
        <f t="shared" si="99"/>
        <v/>
      </c>
      <c r="B785" s="80" t="str">
        <f t="shared" si="100"/>
        <v/>
      </c>
      <c r="C785" s="80" t="str">
        <f t="shared" si="101"/>
        <v/>
      </c>
      <c r="D785" s="80" t="str">
        <f t="shared" si="102"/>
        <v/>
      </c>
      <c r="E785" s="80" t="str">
        <f t="shared" si="103"/>
        <v/>
      </c>
      <c r="F785" s="80" t="str">
        <f t="shared" ref="F785:H804" si="104">IF(Cptes="","",LEFT(Cptes,7))</f>
        <v/>
      </c>
      <c r="G785" s="80" t="str">
        <f t="shared" si="104"/>
        <v/>
      </c>
      <c r="H785" s="80" t="str">
        <f t="shared" si="104"/>
        <v/>
      </c>
      <c r="I785" s="413"/>
      <c r="J785" s="414"/>
      <c r="K785" s="415"/>
      <c r="L785" s="415"/>
      <c r="M785" s="415"/>
      <c r="N785" s="415"/>
      <c r="O785" s="415"/>
      <c r="P785" s="415"/>
    </row>
    <row r="786" spans="1:16">
      <c r="A786" s="80" t="str">
        <f t="shared" si="99"/>
        <v/>
      </c>
      <c r="B786" s="80" t="str">
        <f t="shared" si="100"/>
        <v/>
      </c>
      <c r="C786" s="80" t="str">
        <f t="shared" si="101"/>
        <v/>
      </c>
      <c r="D786" s="80" t="str">
        <f t="shared" si="102"/>
        <v/>
      </c>
      <c r="E786" s="80" t="str">
        <f t="shared" si="103"/>
        <v/>
      </c>
      <c r="F786" s="80" t="str">
        <f t="shared" si="104"/>
        <v/>
      </c>
      <c r="G786" s="80" t="str">
        <f t="shared" si="104"/>
        <v/>
      </c>
      <c r="H786" s="80" t="str">
        <f t="shared" si="104"/>
        <v/>
      </c>
      <c r="I786" s="413"/>
      <c r="J786" s="414"/>
      <c r="K786" s="415"/>
      <c r="L786" s="415"/>
      <c r="M786" s="415"/>
      <c r="N786" s="415"/>
      <c r="O786" s="415"/>
      <c r="P786" s="415"/>
    </row>
    <row r="787" spans="1:16">
      <c r="A787" s="80" t="str">
        <f t="shared" si="99"/>
        <v/>
      </c>
      <c r="B787" s="80" t="str">
        <f t="shared" si="100"/>
        <v/>
      </c>
      <c r="C787" s="80" t="str">
        <f t="shared" si="101"/>
        <v/>
      </c>
      <c r="D787" s="80" t="str">
        <f t="shared" si="102"/>
        <v/>
      </c>
      <c r="E787" s="80" t="str">
        <f t="shared" si="103"/>
        <v/>
      </c>
      <c r="F787" s="80" t="str">
        <f t="shared" si="104"/>
        <v/>
      </c>
      <c r="G787" s="80" t="str">
        <f t="shared" si="104"/>
        <v/>
      </c>
      <c r="H787" s="80" t="str">
        <f t="shared" si="104"/>
        <v/>
      </c>
      <c r="I787" s="413"/>
      <c r="J787" s="414"/>
      <c r="K787" s="415"/>
      <c r="L787" s="415"/>
      <c r="M787" s="415"/>
      <c r="N787" s="415"/>
      <c r="O787" s="415"/>
      <c r="P787" s="415"/>
    </row>
    <row r="788" spans="1:16">
      <c r="A788" s="80" t="str">
        <f t="shared" si="99"/>
        <v/>
      </c>
      <c r="B788" s="80" t="str">
        <f t="shared" si="100"/>
        <v/>
      </c>
      <c r="C788" s="80" t="str">
        <f t="shared" si="101"/>
        <v/>
      </c>
      <c r="D788" s="80" t="str">
        <f t="shared" si="102"/>
        <v/>
      </c>
      <c r="E788" s="80" t="str">
        <f t="shared" si="103"/>
        <v/>
      </c>
      <c r="F788" s="80" t="str">
        <f t="shared" si="104"/>
        <v/>
      </c>
      <c r="G788" s="80" t="str">
        <f t="shared" si="104"/>
        <v/>
      </c>
      <c r="H788" s="80" t="str">
        <f t="shared" si="104"/>
        <v/>
      </c>
      <c r="I788" s="413"/>
      <c r="J788" s="414"/>
      <c r="K788" s="415"/>
      <c r="L788" s="415"/>
      <c r="M788" s="415"/>
      <c r="N788" s="415"/>
      <c r="O788" s="415"/>
      <c r="P788" s="415"/>
    </row>
    <row r="789" spans="1:16">
      <c r="A789" s="80" t="str">
        <f t="shared" si="99"/>
        <v/>
      </c>
      <c r="B789" s="80" t="str">
        <f t="shared" si="100"/>
        <v/>
      </c>
      <c r="C789" s="80" t="str">
        <f t="shared" si="101"/>
        <v/>
      </c>
      <c r="D789" s="80" t="str">
        <f t="shared" si="102"/>
        <v/>
      </c>
      <c r="E789" s="80" t="str">
        <f t="shared" si="103"/>
        <v/>
      </c>
      <c r="F789" s="80" t="str">
        <f t="shared" si="104"/>
        <v/>
      </c>
      <c r="G789" s="80" t="str">
        <f t="shared" si="104"/>
        <v/>
      </c>
      <c r="H789" s="80" t="str">
        <f t="shared" si="104"/>
        <v/>
      </c>
      <c r="I789" s="413"/>
      <c r="J789" s="414"/>
      <c r="K789" s="415"/>
      <c r="L789" s="415"/>
      <c r="M789" s="415"/>
      <c r="N789" s="415"/>
      <c r="O789" s="415"/>
      <c r="P789" s="415"/>
    </row>
    <row r="790" spans="1:16">
      <c r="A790" s="80" t="str">
        <f t="shared" si="99"/>
        <v/>
      </c>
      <c r="B790" s="80" t="str">
        <f t="shared" si="100"/>
        <v/>
      </c>
      <c r="C790" s="80" t="str">
        <f t="shared" si="101"/>
        <v/>
      </c>
      <c r="D790" s="80" t="str">
        <f t="shared" si="102"/>
        <v/>
      </c>
      <c r="E790" s="80" t="str">
        <f t="shared" si="103"/>
        <v/>
      </c>
      <c r="F790" s="80" t="str">
        <f t="shared" si="104"/>
        <v/>
      </c>
      <c r="G790" s="80" t="str">
        <f t="shared" si="104"/>
        <v/>
      </c>
      <c r="H790" s="80" t="str">
        <f t="shared" si="104"/>
        <v/>
      </c>
      <c r="I790" s="413"/>
      <c r="J790" s="414"/>
      <c r="K790" s="415"/>
      <c r="L790" s="415"/>
      <c r="M790" s="415"/>
      <c r="N790" s="415"/>
      <c r="O790" s="415"/>
      <c r="P790" s="415"/>
    </row>
    <row r="791" spans="1:16">
      <c r="A791" s="80" t="str">
        <f t="shared" si="99"/>
        <v/>
      </c>
      <c r="B791" s="80" t="str">
        <f t="shared" si="100"/>
        <v/>
      </c>
      <c r="C791" s="80" t="str">
        <f t="shared" si="101"/>
        <v/>
      </c>
      <c r="D791" s="80" t="str">
        <f t="shared" si="102"/>
        <v/>
      </c>
      <c r="E791" s="80" t="str">
        <f t="shared" si="103"/>
        <v/>
      </c>
      <c r="F791" s="80" t="str">
        <f t="shared" si="104"/>
        <v/>
      </c>
      <c r="G791" s="80" t="str">
        <f t="shared" si="104"/>
        <v/>
      </c>
      <c r="H791" s="80" t="str">
        <f t="shared" si="104"/>
        <v/>
      </c>
      <c r="I791" s="413"/>
      <c r="J791" s="414"/>
      <c r="K791" s="415"/>
      <c r="L791" s="415"/>
      <c r="M791" s="415"/>
      <c r="N791" s="415"/>
      <c r="O791" s="415"/>
      <c r="P791" s="415"/>
    </row>
    <row r="792" spans="1:16">
      <c r="A792" s="80" t="str">
        <f t="shared" si="99"/>
        <v/>
      </c>
      <c r="B792" s="80" t="str">
        <f t="shared" si="100"/>
        <v/>
      </c>
      <c r="C792" s="80" t="str">
        <f t="shared" si="101"/>
        <v/>
      </c>
      <c r="D792" s="80" t="str">
        <f t="shared" si="102"/>
        <v/>
      </c>
      <c r="E792" s="80" t="str">
        <f t="shared" si="103"/>
        <v/>
      </c>
      <c r="F792" s="80" t="str">
        <f t="shared" si="104"/>
        <v/>
      </c>
      <c r="G792" s="80" t="str">
        <f t="shared" si="104"/>
        <v/>
      </c>
      <c r="H792" s="80" t="str">
        <f t="shared" si="104"/>
        <v/>
      </c>
      <c r="I792" s="413"/>
      <c r="J792" s="414"/>
      <c r="K792" s="415"/>
      <c r="L792" s="415"/>
      <c r="M792" s="415"/>
      <c r="N792" s="415"/>
      <c r="O792" s="415"/>
      <c r="P792" s="415"/>
    </row>
    <row r="793" spans="1:16">
      <c r="A793" s="80" t="str">
        <f t="shared" si="99"/>
        <v/>
      </c>
      <c r="B793" s="80" t="str">
        <f t="shared" si="100"/>
        <v/>
      </c>
      <c r="C793" s="80" t="str">
        <f t="shared" si="101"/>
        <v/>
      </c>
      <c r="D793" s="80" t="str">
        <f t="shared" si="102"/>
        <v/>
      </c>
      <c r="E793" s="80" t="str">
        <f t="shared" si="103"/>
        <v/>
      </c>
      <c r="F793" s="80" t="str">
        <f t="shared" si="104"/>
        <v/>
      </c>
      <c r="G793" s="80" t="str">
        <f t="shared" si="104"/>
        <v/>
      </c>
      <c r="H793" s="80" t="str">
        <f t="shared" si="104"/>
        <v/>
      </c>
      <c r="I793" s="413"/>
      <c r="J793" s="414"/>
      <c r="K793" s="415"/>
      <c r="L793" s="415"/>
      <c r="M793" s="415"/>
      <c r="N793" s="415"/>
      <c r="O793" s="415"/>
      <c r="P793" s="415"/>
    </row>
    <row r="794" spans="1:16">
      <c r="A794" s="80" t="str">
        <f t="shared" si="99"/>
        <v/>
      </c>
      <c r="B794" s="80" t="str">
        <f t="shared" si="100"/>
        <v/>
      </c>
      <c r="C794" s="80" t="str">
        <f t="shared" si="101"/>
        <v/>
      </c>
      <c r="D794" s="80" t="str">
        <f t="shared" si="102"/>
        <v/>
      </c>
      <c r="E794" s="80" t="str">
        <f t="shared" si="103"/>
        <v/>
      </c>
      <c r="F794" s="80" t="str">
        <f t="shared" si="104"/>
        <v/>
      </c>
      <c r="G794" s="80" t="str">
        <f t="shared" si="104"/>
        <v/>
      </c>
      <c r="H794" s="80" t="str">
        <f t="shared" si="104"/>
        <v/>
      </c>
      <c r="I794" s="413"/>
      <c r="J794" s="414"/>
      <c r="K794" s="415"/>
      <c r="L794" s="415"/>
      <c r="M794" s="415"/>
      <c r="N794" s="415"/>
      <c r="O794" s="415"/>
      <c r="P794" s="415"/>
    </row>
    <row r="795" spans="1:16">
      <c r="A795" s="80" t="str">
        <f t="shared" si="99"/>
        <v/>
      </c>
      <c r="B795" s="80" t="str">
        <f t="shared" si="100"/>
        <v/>
      </c>
      <c r="C795" s="80" t="str">
        <f t="shared" si="101"/>
        <v/>
      </c>
      <c r="D795" s="80" t="str">
        <f t="shared" si="102"/>
        <v/>
      </c>
      <c r="E795" s="80" t="str">
        <f t="shared" si="103"/>
        <v/>
      </c>
      <c r="F795" s="80" t="str">
        <f t="shared" si="104"/>
        <v/>
      </c>
      <c r="G795" s="80" t="str">
        <f t="shared" si="104"/>
        <v/>
      </c>
      <c r="H795" s="80" t="str">
        <f t="shared" si="104"/>
        <v/>
      </c>
      <c r="I795" s="413"/>
      <c r="J795" s="414"/>
      <c r="K795" s="415"/>
      <c r="L795" s="415"/>
      <c r="M795" s="415"/>
      <c r="N795" s="415"/>
      <c r="O795" s="415"/>
      <c r="P795" s="415"/>
    </row>
    <row r="796" spans="1:16">
      <c r="A796" s="80" t="str">
        <f t="shared" si="99"/>
        <v/>
      </c>
      <c r="B796" s="80" t="str">
        <f t="shared" si="100"/>
        <v/>
      </c>
      <c r="C796" s="80" t="str">
        <f t="shared" si="101"/>
        <v/>
      </c>
      <c r="D796" s="80" t="str">
        <f t="shared" si="102"/>
        <v/>
      </c>
      <c r="E796" s="80" t="str">
        <f t="shared" si="103"/>
        <v/>
      </c>
      <c r="F796" s="80" t="str">
        <f t="shared" si="104"/>
        <v/>
      </c>
      <c r="G796" s="80" t="str">
        <f t="shared" si="104"/>
        <v/>
      </c>
      <c r="H796" s="80" t="str">
        <f t="shared" si="104"/>
        <v/>
      </c>
      <c r="I796" s="413"/>
      <c r="J796" s="414"/>
      <c r="K796" s="415"/>
      <c r="L796" s="415"/>
      <c r="M796" s="415"/>
      <c r="N796" s="415"/>
      <c r="O796" s="415"/>
      <c r="P796" s="415"/>
    </row>
    <row r="797" spans="1:16">
      <c r="A797" s="80" t="str">
        <f t="shared" si="99"/>
        <v/>
      </c>
      <c r="B797" s="80" t="str">
        <f t="shared" si="100"/>
        <v/>
      </c>
      <c r="C797" s="80" t="str">
        <f t="shared" si="101"/>
        <v/>
      </c>
      <c r="D797" s="80" t="str">
        <f t="shared" si="102"/>
        <v/>
      </c>
      <c r="E797" s="80" t="str">
        <f t="shared" si="103"/>
        <v/>
      </c>
      <c r="F797" s="80" t="str">
        <f t="shared" si="104"/>
        <v/>
      </c>
      <c r="G797" s="80" t="str">
        <f t="shared" si="104"/>
        <v/>
      </c>
      <c r="H797" s="80" t="str">
        <f t="shared" si="104"/>
        <v/>
      </c>
      <c r="I797" s="413"/>
      <c r="J797" s="414"/>
      <c r="K797" s="415"/>
      <c r="L797" s="415"/>
      <c r="M797" s="415"/>
      <c r="N797" s="415"/>
      <c r="O797" s="415"/>
      <c r="P797" s="415"/>
    </row>
    <row r="798" spans="1:16">
      <c r="A798" s="80" t="str">
        <f t="shared" si="99"/>
        <v/>
      </c>
      <c r="B798" s="80" t="str">
        <f t="shared" si="100"/>
        <v/>
      </c>
      <c r="C798" s="80" t="str">
        <f t="shared" si="101"/>
        <v/>
      </c>
      <c r="D798" s="80" t="str">
        <f t="shared" si="102"/>
        <v/>
      </c>
      <c r="E798" s="80" t="str">
        <f t="shared" si="103"/>
        <v/>
      </c>
      <c r="F798" s="80" t="str">
        <f t="shared" si="104"/>
        <v/>
      </c>
      <c r="G798" s="80" t="str">
        <f t="shared" si="104"/>
        <v/>
      </c>
      <c r="H798" s="80" t="str">
        <f t="shared" si="104"/>
        <v/>
      </c>
      <c r="I798" s="413"/>
      <c r="J798" s="414"/>
      <c r="K798" s="415"/>
      <c r="L798" s="415"/>
      <c r="M798" s="415"/>
      <c r="N798" s="415"/>
      <c r="O798" s="415"/>
      <c r="P798" s="415"/>
    </row>
    <row r="799" spans="1:16">
      <c r="A799" s="80" t="str">
        <f t="shared" si="99"/>
        <v/>
      </c>
      <c r="B799" s="80" t="str">
        <f t="shared" si="100"/>
        <v/>
      </c>
      <c r="C799" s="80" t="str">
        <f t="shared" si="101"/>
        <v/>
      </c>
      <c r="D799" s="80" t="str">
        <f t="shared" si="102"/>
        <v/>
      </c>
      <c r="E799" s="80" t="str">
        <f t="shared" si="103"/>
        <v/>
      </c>
      <c r="F799" s="80" t="str">
        <f t="shared" si="104"/>
        <v/>
      </c>
      <c r="G799" s="80" t="str">
        <f t="shared" si="104"/>
        <v/>
      </c>
      <c r="H799" s="80" t="str">
        <f t="shared" si="104"/>
        <v/>
      </c>
      <c r="I799" s="413"/>
      <c r="J799" s="414"/>
      <c r="K799" s="415"/>
      <c r="L799" s="415"/>
      <c r="M799" s="415"/>
      <c r="N799" s="415"/>
      <c r="O799" s="415"/>
      <c r="P799" s="415"/>
    </row>
    <row r="800" spans="1:16">
      <c r="A800" s="80" t="str">
        <f t="shared" si="99"/>
        <v/>
      </c>
      <c r="B800" s="80" t="str">
        <f t="shared" si="100"/>
        <v/>
      </c>
      <c r="C800" s="80" t="str">
        <f t="shared" si="101"/>
        <v/>
      </c>
      <c r="D800" s="80" t="str">
        <f t="shared" si="102"/>
        <v/>
      </c>
      <c r="E800" s="80" t="str">
        <f t="shared" si="103"/>
        <v/>
      </c>
      <c r="F800" s="80" t="str">
        <f t="shared" si="104"/>
        <v/>
      </c>
      <c r="G800" s="80" t="str">
        <f t="shared" si="104"/>
        <v/>
      </c>
      <c r="H800" s="80" t="str">
        <f t="shared" si="104"/>
        <v/>
      </c>
      <c r="I800" s="413"/>
      <c r="J800" s="414"/>
      <c r="K800" s="415"/>
      <c r="L800" s="415"/>
      <c r="M800" s="415"/>
      <c r="N800" s="415"/>
      <c r="O800" s="415"/>
      <c r="P800" s="415"/>
    </row>
    <row r="801" spans="1:16">
      <c r="A801" s="80" t="str">
        <f t="shared" si="99"/>
        <v/>
      </c>
      <c r="B801" s="80" t="str">
        <f t="shared" si="100"/>
        <v/>
      </c>
      <c r="C801" s="80" t="str">
        <f t="shared" si="101"/>
        <v/>
      </c>
      <c r="D801" s="80" t="str">
        <f t="shared" si="102"/>
        <v/>
      </c>
      <c r="E801" s="80" t="str">
        <f t="shared" si="103"/>
        <v/>
      </c>
      <c r="F801" s="80" t="str">
        <f t="shared" si="104"/>
        <v/>
      </c>
      <c r="G801" s="80" t="str">
        <f t="shared" si="104"/>
        <v/>
      </c>
      <c r="H801" s="80" t="str">
        <f t="shared" si="104"/>
        <v/>
      </c>
      <c r="I801" s="413"/>
      <c r="J801" s="414"/>
      <c r="K801" s="415"/>
      <c r="L801" s="415"/>
      <c r="M801" s="415"/>
      <c r="N801" s="415"/>
      <c r="O801" s="415"/>
      <c r="P801" s="415"/>
    </row>
    <row r="802" spans="1:16">
      <c r="A802" s="80" t="str">
        <f t="shared" si="99"/>
        <v/>
      </c>
      <c r="B802" s="80" t="str">
        <f t="shared" si="100"/>
        <v/>
      </c>
      <c r="C802" s="80" t="str">
        <f t="shared" si="101"/>
        <v/>
      </c>
      <c r="D802" s="80" t="str">
        <f t="shared" si="102"/>
        <v/>
      </c>
      <c r="E802" s="80" t="str">
        <f t="shared" si="103"/>
        <v/>
      </c>
      <c r="F802" s="80" t="str">
        <f t="shared" si="104"/>
        <v/>
      </c>
      <c r="G802" s="80" t="str">
        <f t="shared" si="104"/>
        <v/>
      </c>
      <c r="H802" s="80" t="str">
        <f t="shared" si="104"/>
        <v/>
      </c>
      <c r="I802" s="413"/>
      <c r="J802" s="414"/>
      <c r="K802" s="415"/>
      <c r="L802" s="415"/>
      <c r="M802" s="415"/>
      <c r="N802" s="415"/>
      <c r="O802" s="415"/>
      <c r="P802" s="415"/>
    </row>
    <row r="803" spans="1:16">
      <c r="A803" s="80" t="str">
        <f t="shared" si="99"/>
        <v/>
      </c>
      <c r="B803" s="80" t="str">
        <f t="shared" si="100"/>
        <v/>
      </c>
      <c r="C803" s="80" t="str">
        <f t="shared" si="101"/>
        <v/>
      </c>
      <c r="D803" s="80" t="str">
        <f t="shared" si="102"/>
        <v/>
      </c>
      <c r="E803" s="80" t="str">
        <f t="shared" si="103"/>
        <v/>
      </c>
      <c r="F803" s="80" t="str">
        <f t="shared" si="104"/>
        <v/>
      </c>
      <c r="G803" s="80" t="str">
        <f t="shared" si="104"/>
        <v/>
      </c>
      <c r="H803" s="80" t="str">
        <f t="shared" si="104"/>
        <v/>
      </c>
      <c r="I803" s="413"/>
      <c r="J803" s="414"/>
      <c r="K803" s="415"/>
      <c r="L803" s="415"/>
      <c r="M803" s="415"/>
      <c r="N803" s="415"/>
      <c r="O803" s="415"/>
      <c r="P803" s="415"/>
    </row>
    <row r="804" spans="1:16">
      <c r="A804" s="80" t="str">
        <f t="shared" si="99"/>
        <v/>
      </c>
      <c r="B804" s="80" t="str">
        <f t="shared" si="100"/>
        <v/>
      </c>
      <c r="C804" s="80" t="str">
        <f t="shared" si="101"/>
        <v/>
      </c>
      <c r="D804" s="80" t="str">
        <f t="shared" si="102"/>
        <v/>
      </c>
      <c r="E804" s="80" t="str">
        <f t="shared" si="103"/>
        <v/>
      </c>
      <c r="F804" s="80" t="str">
        <f t="shared" si="104"/>
        <v/>
      </c>
      <c r="G804" s="80" t="str">
        <f t="shared" si="104"/>
        <v/>
      </c>
      <c r="H804" s="80" t="str">
        <f t="shared" si="104"/>
        <v/>
      </c>
      <c r="I804" s="413"/>
      <c r="J804" s="414"/>
      <c r="K804" s="415"/>
      <c r="L804" s="415"/>
      <c r="M804" s="415"/>
      <c r="N804" s="415"/>
      <c r="O804" s="415"/>
      <c r="P804" s="415"/>
    </row>
    <row r="805" spans="1:16">
      <c r="A805" s="80" t="str">
        <f t="shared" si="99"/>
        <v/>
      </c>
      <c r="B805" s="80" t="str">
        <f t="shared" si="100"/>
        <v/>
      </c>
      <c r="C805" s="80" t="str">
        <f t="shared" si="101"/>
        <v/>
      </c>
      <c r="D805" s="80" t="str">
        <f t="shared" si="102"/>
        <v/>
      </c>
      <c r="E805" s="80" t="str">
        <f t="shared" si="103"/>
        <v/>
      </c>
      <c r="F805" s="80" t="str">
        <f t="shared" ref="F805:H824" si="105">IF(Cptes="","",LEFT(Cptes,7))</f>
        <v/>
      </c>
      <c r="G805" s="80" t="str">
        <f t="shared" si="105"/>
        <v/>
      </c>
      <c r="H805" s="80" t="str">
        <f t="shared" si="105"/>
        <v/>
      </c>
      <c r="I805" s="413"/>
      <c r="J805" s="414"/>
      <c r="K805" s="415"/>
      <c r="L805" s="415"/>
      <c r="M805" s="415"/>
      <c r="N805" s="415"/>
      <c r="O805" s="415"/>
      <c r="P805" s="415"/>
    </row>
    <row r="806" spans="1:16">
      <c r="A806" s="80" t="str">
        <f t="shared" si="99"/>
        <v/>
      </c>
      <c r="B806" s="80" t="str">
        <f t="shared" si="100"/>
        <v/>
      </c>
      <c r="C806" s="80" t="str">
        <f t="shared" si="101"/>
        <v/>
      </c>
      <c r="D806" s="80" t="str">
        <f t="shared" si="102"/>
        <v/>
      </c>
      <c r="E806" s="80" t="str">
        <f t="shared" si="103"/>
        <v/>
      </c>
      <c r="F806" s="80" t="str">
        <f t="shared" si="105"/>
        <v/>
      </c>
      <c r="G806" s="80" t="str">
        <f t="shared" si="105"/>
        <v/>
      </c>
      <c r="H806" s="80" t="str">
        <f t="shared" si="105"/>
        <v/>
      </c>
      <c r="I806" s="413"/>
      <c r="J806" s="414"/>
      <c r="K806" s="415"/>
      <c r="L806" s="415"/>
      <c r="M806" s="415"/>
      <c r="N806" s="415"/>
      <c r="O806" s="415"/>
      <c r="P806" s="415"/>
    </row>
    <row r="807" spans="1:16">
      <c r="A807" s="80" t="str">
        <f t="shared" si="99"/>
        <v/>
      </c>
      <c r="B807" s="80" t="str">
        <f t="shared" si="100"/>
        <v/>
      </c>
      <c r="C807" s="80" t="str">
        <f t="shared" si="101"/>
        <v/>
      </c>
      <c r="D807" s="80" t="str">
        <f t="shared" si="102"/>
        <v/>
      </c>
      <c r="E807" s="80" t="str">
        <f t="shared" si="103"/>
        <v/>
      </c>
      <c r="F807" s="80" t="str">
        <f t="shared" si="105"/>
        <v/>
      </c>
      <c r="G807" s="80" t="str">
        <f t="shared" si="105"/>
        <v/>
      </c>
      <c r="H807" s="80" t="str">
        <f t="shared" si="105"/>
        <v/>
      </c>
      <c r="I807" s="413"/>
      <c r="J807" s="414"/>
      <c r="K807" s="415"/>
      <c r="L807" s="415"/>
      <c r="M807" s="415"/>
      <c r="N807" s="415"/>
      <c r="O807" s="415"/>
      <c r="P807" s="415"/>
    </row>
    <row r="808" spans="1:16">
      <c r="A808" s="80" t="str">
        <f t="shared" si="99"/>
        <v/>
      </c>
      <c r="B808" s="80" t="str">
        <f t="shared" si="100"/>
        <v/>
      </c>
      <c r="C808" s="80" t="str">
        <f t="shared" si="101"/>
        <v/>
      </c>
      <c r="D808" s="80" t="str">
        <f t="shared" si="102"/>
        <v/>
      </c>
      <c r="E808" s="80" t="str">
        <f t="shared" si="103"/>
        <v/>
      </c>
      <c r="F808" s="80" t="str">
        <f t="shared" si="105"/>
        <v/>
      </c>
      <c r="G808" s="80" t="str">
        <f t="shared" si="105"/>
        <v/>
      </c>
      <c r="H808" s="80" t="str">
        <f t="shared" si="105"/>
        <v/>
      </c>
      <c r="I808" s="413"/>
      <c r="J808" s="414"/>
      <c r="K808" s="415"/>
      <c r="L808" s="415"/>
      <c r="M808" s="415"/>
      <c r="N808" s="415"/>
      <c r="O808" s="415"/>
      <c r="P808" s="415"/>
    </row>
    <row r="809" spans="1:16">
      <c r="A809" s="80" t="str">
        <f t="shared" si="99"/>
        <v/>
      </c>
      <c r="B809" s="80" t="str">
        <f t="shared" si="100"/>
        <v/>
      </c>
      <c r="C809" s="80" t="str">
        <f t="shared" si="101"/>
        <v/>
      </c>
      <c r="D809" s="80" t="str">
        <f t="shared" si="102"/>
        <v/>
      </c>
      <c r="E809" s="80" t="str">
        <f t="shared" si="103"/>
        <v/>
      </c>
      <c r="F809" s="80" t="str">
        <f t="shared" si="105"/>
        <v/>
      </c>
      <c r="G809" s="80" t="str">
        <f t="shared" si="105"/>
        <v/>
      </c>
      <c r="H809" s="80" t="str">
        <f t="shared" si="105"/>
        <v/>
      </c>
      <c r="I809" s="413"/>
      <c r="J809" s="414"/>
      <c r="K809" s="415"/>
      <c r="L809" s="415"/>
      <c r="M809" s="415"/>
      <c r="N809" s="415"/>
      <c r="O809" s="415"/>
      <c r="P809" s="415"/>
    </row>
    <row r="810" spans="1:16">
      <c r="A810" s="80" t="str">
        <f t="shared" si="99"/>
        <v/>
      </c>
      <c r="B810" s="80" t="str">
        <f t="shared" si="100"/>
        <v/>
      </c>
      <c r="C810" s="80" t="str">
        <f t="shared" si="101"/>
        <v/>
      </c>
      <c r="D810" s="80" t="str">
        <f t="shared" si="102"/>
        <v/>
      </c>
      <c r="E810" s="80" t="str">
        <f t="shared" si="103"/>
        <v/>
      </c>
      <c r="F810" s="80" t="str">
        <f t="shared" si="105"/>
        <v/>
      </c>
      <c r="G810" s="80" t="str">
        <f t="shared" si="105"/>
        <v/>
      </c>
      <c r="H810" s="80" t="str">
        <f t="shared" si="105"/>
        <v/>
      </c>
      <c r="I810" s="413"/>
      <c r="J810" s="414"/>
      <c r="K810" s="415"/>
      <c r="L810" s="415"/>
      <c r="M810" s="415"/>
      <c r="N810" s="415"/>
      <c r="O810" s="415"/>
      <c r="P810" s="415"/>
    </row>
    <row r="811" spans="1:16">
      <c r="A811" s="80" t="str">
        <f t="shared" si="99"/>
        <v/>
      </c>
      <c r="B811" s="80" t="str">
        <f t="shared" si="100"/>
        <v/>
      </c>
      <c r="C811" s="80" t="str">
        <f t="shared" si="101"/>
        <v/>
      </c>
      <c r="D811" s="80" t="str">
        <f t="shared" si="102"/>
        <v/>
      </c>
      <c r="E811" s="80" t="str">
        <f t="shared" si="103"/>
        <v/>
      </c>
      <c r="F811" s="80" t="str">
        <f t="shared" si="105"/>
        <v/>
      </c>
      <c r="G811" s="80" t="str">
        <f t="shared" si="105"/>
        <v/>
      </c>
      <c r="H811" s="80" t="str">
        <f t="shared" si="105"/>
        <v/>
      </c>
      <c r="I811" s="413"/>
      <c r="J811" s="414"/>
      <c r="K811" s="415"/>
      <c r="L811" s="415"/>
      <c r="M811" s="415"/>
      <c r="N811" s="415"/>
      <c r="O811" s="415"/>
      <c r="P811" s="415"/>
    </row>
    <row r="812" spans="1:16">
      <c r="A812" s="80" t="str">
        <f t="shared" si="99"/>
        <v/>
      </c>
      <c r="B812" s="80" t="str">
        <f t="shared" si="100"/>
        <v/>
      </c>
      <c r="C812" s="80" t="str">
        <f t="shared" si="101"/>
        <v/>
      </c>
      <c r="D812" s="80" t="str">
        <f t="shared" si="102"/>
        <v/>
      </c>
      <c r="E812" s="80" t="str">
        <f t="shared" si="103"/>
        <v/>
      </c>
      <c r="F812" s="80" t="str">
        <f t="shared" si="105"/>
        <v/>
      </c>
      <c r="G812" s="80" t="str">
        <f t="shared" si="105"/>
        <v/>
      </c>
      <c r="H812" s="80" t="str">
        <f t="shared" si="105"/>
        <v/>
      </c>
      <c r="I812" s="413"/>
      <c r="J812" s="414"/>
      <c r="K812" s="415"/>
      <c r="L812" s="415"/>
      <c r="M812" s="415"/>
      <c r="N812" s="415"/>
      <c r="O812" s="415"/>
      <c r="P812" s="415"/>
    </row>
    <row r="813" spans="1:16">
      <c r="A813" s="80" t="str">
        <f t="shared" si="99"/>
        <v/>
      </c>
      <c r="B813" s="80" t="str">
        <f t="shared" si="100"/>
        <v/>
      </c>
      <c r="C813" s="80" t="str">
        <f t="shared" si="101"/>
        <v/>
      </c>
      <c r="D813" s="80" t="str">
        <f t="shared" si="102"/>
        <v/>
      </c>
      <c r="E813" s="80" t="str">
        <f t="shared" si="103"/>
        <v/>
      </c>
      <c r="F813" s="80" t="str">
        <f t="shared" si="105"/>
        <v/>
      </c>
      <c r="G813" s="80" t="str">
        <f t="shared" si="105"/>
        <v/>
      </c>
      <c r="H813" s="80" t="str">
        <f t="shared" si="105"/>
        <v/>
      </c>
      <c r="I813" s="413"/>
      <c r="J813" s="414"/>
      <c r="K813" s="415"/>
      <c r="L813" s="415"/>
      <c r="M813" s="415"/>
      <c r="N813" s="415"/>
      <c r="O813" s="415"/>
      <c r="P813" s="415"/>
    </row>
    <row r="814" spans="1:16">
      <c r="A814" s="80" t="str">
        <f t="shared" si="99"/>
        <v/>
      </c>
      <c r="B814" s="80" t="str">
        <f t="shared" si="100"/>
        <v/>
      </c>
      <c r="C814" s="80" t="str">
        <f t="shared" si="101"/>
        <v/>
      </c>
      <c r="D814" s="80" t="str">
        <f t="shared" si="102"/>
        <v/>
      </c>
      <c r="E814" s="80" t="str">
        <f t="shared" si="103"/>
        <v/>
      </c>
      <c r="F814" s="80" t="str">
        <f t="shared" si="105"/>
        <v/>
      </c>
      <c r="G814" s="80" t="str">
        <f t="shared" si="105"/>
        <v/>
      </c>
      <c r="H814" s="80" t="str">
        <f t="shared" si="105"/>
        <v/>
      </c>
      <c r="I814" s="413"/>
      <c r="J814" s="414"/>
      <c r="K814" s="415"/>
      <c r="L814" s="415"/>
      <c r="M814" s="415"/>
      <c r="N814" s="415"/>
      <c r="O814" s="415"/>
      <c r="P814" s="415"/>
    </row>
    <row r="815" spans="1:16">
      <c r="A815" s="80" t="str">
        <f t="shared" si="99"/>
        <v/>
      </c>
      <c r="B815" s="80" t="str">
        <f t="shared" si="100"/>
        <v/>
      </c>
      <c r="C815" s="80" t="str">
        <f t="shared" si="101"/>
        <v/>
      </c>
      <c r="D815" s="80" t="str">
        <f t="shared" si="102"/>
        <v/>
      </c>
      <c r="E815" s="80" t="str">
        <f t="shared" si="103"/>
        <v/>
      </c>
      <c r="F815" s="80" t="str">
        <f t="shared" si="105"/>
        <v/>
      </c>
      <c r="G815" s="80" t="str">
        <f t="shared" si="105"/>
        <v/>
      </c>
      <c r="H815" s="80" t="str">
        <f t="shared" si="105"/>
        <v/>
      </c>
      <c r="I815" s="413"/>
      <c r="J815" s="414"/>
      <c r="K815" s="415"/>
      <c r="L815" s="415"/>
      <c r="M815" s="415"/>
      <c r="N815" s="415"/>
      <c r="O815" s="415"/>
      <c r="P815" s="415"/>
    </row>
    <row r="816" spans="1:16">
      <c r="A816" s="80" t="str">
        <f t="shared" si="99"/>
        <v/>
      </c>
      <c r="B816" s="80" t="str">
        <f t="shared" si="100"/>
        <v/>
      </c>
      <c r="C816" s="80" t="str">
        <f t="shared" si="101"/>
        <v/>
      </c>
      <c r="D816" s="80" t="str">
        <f t="shared" si="102"/>
        <v/>
      </c>
      <c r="E816" s="80" t="str">
        <f t="shared" si="103"/>
        <v/>
      </c>
      <c r="F816" s="80" t="str">
        <f t="shared" si="105"/>
        <v/>
      </c>
      <c r="G816" s="80" t="str">
        <f t="shared" si="105"/>
        <v/>
      </c>
      <c r="H816" s="80" t="str">
        <f t="shared" si="105"/>
        <v/>
      </c>
      <c r="I816" s="413"/>
      <c r="J816" s="414"/>
      <c r="K816" s="415"/>
      <c r="L816" s="415"/>
      <c r="M816" s="415"/>
      <c r="N816" s="415"/>
      <c r="O816" s="415"/>
      <c r="P816" s="415"/>
    </row>
    <row r="817" spans="1:16">
      <c r="A817" s="80" t="str">
        <f t="shared" si="99"/>
        <v/>
      </c>
      <c r="B817" s="80" t="str">
        <f t="shared" si="100"/>
        <v/>
      </c>
      <c r="C817" s="80" t="str">
        <f t="shared" si="101"/>
        <v/>
      </c>
      <c r="D817" s="80" t="str">
        <f t="shared" si="102"/>
        <v/>
      </c>
      <c r="E817" s="80" t="str">
        <f t="shared" si="103"/>
        <v/>
      </c>
      <c r="F817" s="80" t="str">
        <f t="shared" si="105"/>
        <v/>
      </c>
      <c r="G817" s="80" t="str">
        <f t="shared" si="105"/>
        <v/>
      </c>
      <c r="H817" s="80" t="str">
        <f t="shared" si="105"/>
        <v/>
      </c>
      <c r="I817" s="413"/>
      <c r="J817" s="414"/>
      <c r="K817" s="415"/>
      <c r="L817" s="415"/>
      <c r="M817" s="415"/>
      <c r="N817" s="415"/>
      <c r="O817" s="415"/>
      <c r="P817" s="415"/>
    </row>
    <row r="818" spans="1:16">
      <c r="A818" s="80" t="str">
        <f t="shared" si="99"/>
        <v/>
      </c>
      <c r="B818" s="80" t="str">
        <f t="shared" si="100"/>
        <v/>
      </c>
      <c r="C818" s="80" t="str">
        <f t="shared" si="101"/>
        <v/>
      </c>
      <c r="D818" s="80" t="str">
        <f t="shared" si="102"/>
        <v/>
      </c>
      <c r="E818" s="80" t="str">
        <f t="shared" si="103"/>
        <v/>
      </c>
      <c r="F818" s="80" t="str">
        <f t="shared" si="105"/>
        <v/>
      </c>
      <c r="G818" s="80" t="str">
        <f t="shared" si="105"/>
        <v/>
      </c>
      <c r="H818" s="80" t="str">
        <f t="shared" si="105"/>
        <v/>
      </c>
      <c r="I818" s="413"/>
      <c r="J818" s="414"/>
      <c r="K818" s="415"/>
      <c r="L818" s="415"/>
      <c r="M818" s="415"/>
      <c r="N818" s="415"/>
      <c r="O818" s="415"/>
      <c r="P818" s="415"/>
    </row>
    <row r="819" spans="1:16">
      <c r="A819" s="80" t="str">
        <f t="shared" si="99"/>
        <v/>
      </c>
      <c r="B819" s="80" t="str">
        <f t="shared" si="100"/>
        <v/>
      </c>
      <c r="C819" s="80" t="str">
        <f t="shared" si="101"/>
        <v/>
      </c>
      <c r="D819" s="80" t="str">
        <f t="shared" si="102"/>
        <v/>
      </c>
      <c r="E819" s="80" t="str">
        <f t="shared" si="103"/>
        <v/>
      </c>
      <c r="F819" s="80" t="str">
        <f t="shared" si="105"/>
        <v/>
      </c>
      <c r="G819" s="80" t="str">
        <f t="shared" si="105"/>
        <v/>
      </c>
      <c r="H819" s="80" t="str">
        <f t="shared" si="105"/>
        <v/>
      </c>
      <c r="I819" s="413"/>
      <c r="J819" s="414"/>
      <c r="K819" s="415"/>
      <c r="L819" s="415"/>
      <c r="M819" s="415"/>
      <c r="N819" s="415"/>
      <c r="O819" s="415"/>
      <c r="P819" s="415"/>
    </row>
    <row r="820" spans="1:16">
      <c r="A820" s="80" t="str">
        <f t="shared" si="99"/>
        <v/>
      </c>
      <c r="B820" s="80" t="str">
        <f t="shared" si="100"/>
        <v/>
      </c>
      <c r="C820" s="80" t="str">
        <f t="shared" si="101"/>
        <v/>
      </c>
      <c r="D820" s="80" t="str">
        <f t="shared" si="102"/>
        <v/>
      </c>
      <c r="E820" s="80" t="str">
        <f t="shared" si="103"/>
        <v/>
      </c>
      <c r="F820" s="80" t="str">
        <f t="shared" si="105"/>
        <v/>
      </c>
      <c r="G820" s="80" t="str">
        <f t="shared" si="105"/>
        <v/>
      </c>
      <c r="H820" s="80" t="str">
        <f t="shared" si="105"/>
        <v/>
      </c>
      <c r="I820" s="413"/>
      <c r="J820" s="414"/>
      <c r="K820" s="415"/>
      <c r="L820" s="415"/>
      <c r="M820" s="415"/>
      <c r="N820" s="415"/>
      <c r="O820" s="415"/>
      <c r="P820" s="415"/>
    </row>
    <row r="821" spans="1:16">
      <c r="A821" s="80" t="str">
        <f t="shared" si="99"/>
        <v/>
      </c>
      <c r="B821" s="80" t="str">
        <f t="shared" si="100"/>
        <v/>
      </c>
      <c r="C821" s="80" t="str">
        <f t="shared" si="101"/>
        <v/>
      </c>
      <c r="D821" s="80" t="str">
        <f t="shared" si="102"/>
        <v/>
      </c>
      <c r="E821" s="80" t="str">
        <f t="shared" si="103"/>
        <v/>
      </c>
      <c r="F821" s="80" t="str">
        <f t="shared" si="105"/>
        <v/>
      </c>
      <c r="G821" s="80" t="str">
        <f t="shared" si="105"/>
        <v/>
      </c>
      <c r="H821" s="80" t="str">
        <f t="shared" si="105"/>
        <v/>
      </c>
      <c r="I821" s="413"/>
      <c r="J821" s="414"/>
      <c r="K821" s="415"/>
      <c r="L821" s="415"/>
      <c r="M821" s="415"/>
      <c r="N821" s="415"/>
      <c r="O821" s="415"/>
      <c r="P821" s="415"/>
    </row>
    <row r="822" spans="1:16">
      <c r="A822" s="80" t="str">
        <f t="shared" si="99"/>
        <v/>
      </c>
      <c r="B822" s="80" t="str">
        <f t="shared" si="100"/>
        <v/>
      </c>
      <c r="C822" s="80" t="str">
        <f t="shared" si="101"/>
        <v/>
      </c>
      <c r="D822" s="80" t="str">
        <f t="shared" si="102"/>
        <v/>
      </c>
      <c r="E822" s="80" t="str">
        <f t="shared" si="103"/>
        <v/>
      </c>
      <c r="F822" s="80" t="str">
        <f t="shared" si="105"/>
        <v/>
      </c>
      <c r="G822" s="80" t="str">
        <f t="shared" si="105"/>
        <v/>
      </c>
      <c r="H822" s="80" t="str">
        <f t="shared" si="105"/>
        <v/>
      </c>
      <c r="I822" s="413"/>
      <c r="J822" s="414"/>
      <c r="K822" s="415"/>
      <c r="L822" s="415"/>
      <c r="M822" s="415"/>
      <c r="N822" s="415"/>
      <c r="O822" s="415"/>
      <c r="P822" s="415"/>
    </row>
    <row r="823" spans="1:16">
      <c r="A823" s="80" t="str">
        <f t="shared" si="99"/>
        <v/>
      </c>
      <c r="B823" s="80" t="str">
        <f t="shared" si="100"/>
        <v/>
      </c>
      <c r="C823" s="80" t="str">
        <f t="shared" si="101"/>
        <v/>
      </c>
      <c r="D823" s="80" t="str">
        <f t="shared" si="102"/>
        <v/>
      </c>
      <c r="E823" s="80" t="str">
        <f t="shared" si="103"/>
        <v/>
      </c>
      <c r="F823" s="80" t="str">
        <f t="shared" si="105"/>
        <v/>
      </c>
      <c r="G823" s="80" t="str">
        <f t="shared" si="105"/>
        <v/>
      </c>
      <c r="H823" s="80" t="str">
        <f t="shared" si="105"/>
        <v/>
      </c>
      <c r="I823" s="413"/>
      <c r="J823" s="414"/>
      <c r="K823" s="415"/>
      <c r="L823" s="415"/>
      <c r="M823" s="415"/>
      <c r="N823" s="415"/>
      <c r="O823" s="415"/>
      <c r="P823" s="415"/>
    </row>
    <row r="824" spans="1:16">
      <c r="A824" s="80" t="str">
        <f t="shared" si="99"/>
        <v/>
      </c>
      <c r="B824" s="80" t="str">
        <f t="shared" si="100"/>
        <v/>
      </c>
      <c r="C824" s="80" t="str">
        <f t="shared" si="101"/>
        <v/>
      </c>
      <c r="D824" s="80" t="str">
        <f t="shared" si="102"/>
        <v/>
      </c>
      <c r="E824" s="80" t="str">
        <f t="shared" si="103"/>
        <v/>
      </c>
      <c r="F824" s="80" t="str">
        <f t="shared" si="105"/>
        <v/>
      </c>
      <c r="G824" s="80" t="str">
        <f t="shared" si="105"/>
        <v/>
      </c>
      <c r="H824" s="80" t="str">
        <f t="shared" si="105"/>
        <v/>
      </c>
      <c r="I824" s="413"/>
      <c r="J824" s="414"/>
      <c r="K824" s="415"/>
      <c r="L824" s="415"/>
      <c r="M824" s="415"/>
      <c r="N824" s="415"/>
      <c r="O824" s="415"/>
      <c r="P824" s="415"/>
    </row>
    <row r="825" spans="1:16">
      <c r="A825" s="80" t="str">
        <f t="shared" si="99"/>
        <v/>
      </c>
      <c r="B825" s="80" t="str">
        <f t="shared" si="100"/>
        <v/>
      </c>
      <c r="C825" s="80" t="str">
        <f t="shared" si="101"/>
        <v/>
      </c>
      <c r="D825" s="80" t="str">
        <f t="shared" si="102"/>
        <v/>
      </c>
      <c r="E825" s="80" t="str">
        <f t="shared" si="103"/>
        <v/>
      </c>
      <c r="F825" s="80" t="str">
        <f t="shared" ref="F825:H844" si="106">IF(Cptes="","",LEFT(Cptes,7))</f>
        <v/>
      </c>
      <c r="G825" s="80" t="str">
        <f t="shared" si="106"/>
        <v/>
      </c>
      <c r="H825" s="80" t="str">
        <f t="shared" si="106"/>
        <v/>
      </c>
      <c r="I825" s="413"/>
      <c r="J825" s="414"/>
      <c r="K825" s="415"/>
      <c r="L825" s="415"/>
      <c r="M825" s="415"/>
      <c r="N825" s="415"/>
      <c r="O825" s="415"/>
      <c r="P825" s="415"/>
    </row>
    <row r="826" spans="1:16">
      <c r="A826" s="80" t="str">
        <f t="shared" si="99"/>
        <v/>
      </c>
      <c r="B826" s="80" t="str">
        <f t="shared" si="100"/>
        <v/>
      </c>
      <c r="C826" s="80" t="str">
        <f t="shared" si="101"/>
        <v/>
      </c>
      <c r="D826" s="80" t="str">
        <f t="shared" si="102"/>
        <v/>
      </c>
      <c r="E826" s="80" t="str">
        <f t="shared" si="103"/>
        <v/>
      </c>
      <c r="F826" s="80" t="str">
        <f t="shared" si="106"/>
        <v/>
      </c>
      <c r="G826" s="80" t="str">
        <f t="shared" si="106"/>
        <v/>
      </c>
      <c r="H826" s="80" t="str">
        <f t="shared" si="106"/>
        <v/>
      </c>
      <c r="I826" s="413"/>
      <c r="J826" s="414"/>
      <c r="K826" s="415"/>
      <c r="L826" s="415"/>
      <c r="M826" s="415"/>
      <c r="N826" s="415"/>
      <c r="O826" s="415"/>
      <c r="P826" s="415"/>
    </row>
    <row r="827" spans="1:16">
      <c r="A827" s="80" t="str">
        <f t="shared" si="99"/>
        <v/>
      </c>
      <c r="B827" s="80" t="str">
        <f t="shared" si="100"/>
        <v/>
      </c>
      <c r="C827" s="80" t="str">
        <f t="shared" si="101"/>
        <v/>
      </c>
      <c r="D827" s="80" t="str">
        <f t="shared" si="102"/>
        <v/>
      </c>
      <c r="E827" s="80" t="str">
        <f t="shared" si="103"/>
        <v/>
      </c>
      <c r="F827" s="80" t="str">
        <f t="shared" si="106"/>
        <v/>
      </c>
      <c r="G827" s="80" t="str">
        <f t="shared" si="106"/>
        <v/>
      </c>
      <c r="H827" s="80" t="str">
        <f t="shared" si="106"/>
        <v/>
      </c>
      <c r="I827" s="413"/>
      <c r="J827" s="414"/>
      <c r="K827" s="415"/>
      <c r="L827" s="415"/>
      <c r="M827" s="415"/>
      <c r="N827" s="415"/>
      <c r="O827" s="415"/>
      <c r="P827" s="415"/>
    </row>
    <row r="828" spans="1:16">
      <c r="A828" s="80" t="str">
        <f t="shared" si="99"/>
        <v/>
      </c>
      <c r="B828" s="80" t="str">
        <f t="shared" si="100"/>
        <v/>
      </c>
      <c r="C828" s="80" t="str">
        <f t="shared" si="101"/>
        <v/>
      </c>
      <c r="D828" s="80" t="str">
        <f t="shared" si="102"/>
        <v/>
      </c>
      <c r="E828" s="80" t="str">
        <f t="shared" si="103"/>
        <v/>
      </c>
      <c r="F828" s="80" t="str">
        <f t="shared" si="106"/>
        <v/>
      </c>
      <c r="G828" s="80" t="str">
        <f t="shared" si="106"/>
        <v/>
      </c>
      <c r="H828" s="80" t="str">
        <f t="shared" si="106"/>
        <v/>
      </c>
      <c r="I828" s="413"/>
      <c r="J828" s="414"/>
      <c r="K828" s="415"/>
      <c r="L828" s="415"/>
      <c r="M828" s="415"/>
      <c r="N828" s="415"/>
      <c r="O828" s="415"/>
      <c r="P828" s="415"/>
    </row>
    <row r="829" spans="1:16">
      <c r="A829" s="80" t="str">
        <f t="shared" si="99"/>
        <v/>
      </c>
      <c r="B829" s="80" t="str">
        <f t="shared" si="100"/>
        <v/>
      </c>
      <c r="C829" s="80" t="str">
        <f t="shared" si="101"/>
        <v/>
      </c>
      <c r="D829" s="80" t="str">
        <f t="shared" si="102"/>
        <v/>
      </c>
      <c r="E829" s="80" t="str">
        <f t="shared" si="103"/>
        <v/>
      </c>
      <c r="F829" s="80" t="str">
        <f t="shared" si="106"/>
        <v/>
      </c>
      <c r="G829" s="80" t="str">
        <f t="shared" si="106"/>
        <v/>
      </c>
      <c r="H829" s="80" t="str">
        <f t="shared" si="106"/>
        <v/>
      </c>
      <c r="I829" s="413"/>
      <c r="J829" s="414"/>
      <c r="K829" s="415"/>
      <c r="L829" s="415"/>
      <c r="M829" s="415"/>
      <c r="N829" s="415"/>
      <c r="O829" s="415"/>
      <c r="P829" s="415"/>
    </row>
    <row r="830" spans="1:16">
      <c r="A830" s="80" t="str">
        <f t="shared" si="99"/>
        <v/>
      </c>
      <c r="B830" s="80" t="str">
        <f t="shared" si="100"/>
        <v/>
      </c>
      <c r="C830" s="80" t="str">
        <f t="shared" si="101"/>
        <v/>
      </c>
      <c r="D830" s="80" t="str">
        <f t="shared" si="102"/>
        <v/>
      </c>
      <c r="E830" s="80" t="str">
        <f t="shared" si="103"/>
        <v/>
      </c>
      <c r="F830" s="80" t="str">
        <f t="shared" si="106"/>
        <v/>
      </c>
      <c r="G830" s="80" t="str">
        <f t="shared" si="106"/>
        <v/>
      </c>
      <c r="H830" s="80" t="str">
        <f t="shared" si="106"/>
        <v/>
      </c>
      <c r="I830" s="413"/>
      <c r="J830" s="414"/>
      <c r="K830" s="415"/>
      <c r="L830" s="415"/>
      <c r="M830" s="415"/>
      <c r="N830" s="415"/>
      <c r="O830" s="415"/>
      <c r="P830" s="415"/>
    </row>
    <row r="831" spans="1:16">
      <c r="A831" s="80" t="str">
        <f t="shared" si="99"/>
        <v/>
      </c>
      <c r="B831" s="80" t="str">
        <f t="shared" si="100"/>
        <v/>
      </c>
      <c r="C831" s="80" t="str">
        <f t="shared" si="101"/>
        <v/>
      </c>
      <c r="D831" s="80" t="str">
        <f t="shared" si="102"/>
        <v/>
      </c>
      <c r="E831" s="80" t="str">
        <f t="shared" si="103"/>
        <v/>
      </c>
      <c r="F831" s="80" t="str">
        <f t="shared" si="106"/>
        <v/>
      </c>
      <c r="G831" s="80" t="str">
        <f t="shared" si="106"/>
        <v/>
      </c>
      <c r="H831" s="80" t="str">
        <f t="shared" si="106"/>
        <v/>
      </c>
      <c r="I831" s="413"/>
      <c r="J831" s="414"/>
      <c r="K831" s="415"/>
      <c r="L831" s="415"/>
      <c r="M831" s="415"/>
      <c r="N831" s="415"/>
      <c r="O831" s="415"/>
      <c r="P831" s="415"/>
    </row>
    <row r="832" spans="1:16">
      <c r="A832" s="80" t="str">
        <f t="shared" si="99"/>
        <v/>
      </c>
      <c r="B832" s="80" t="str">
        <f t="shared" si="100"/>
        <v/>
      </c>
      <c r="C832" s="80" t="str">
        <f t="shared" si="101"/>
        <v/>
      </c>
      <c r="D832" s="80" t="str">
        <f t="shared" si="102"/>
        <v/>
      </c>
      <c r="E832" s="80" t="str">
        <f t="shared" si="103"/>
        <v/>
      </c>
      <c r="F832" s="80" t="str">
        <f t="shared" si="106"/>
        <v/>
      </c>
      <c r="G832" s="80" t="str">
        <f t="shared" si="106"/>
        <v/>
      </c>
      <c r="H832" s="80" t="str">
        <f t="shared" si="106"/>
        <v/>
      </c>
      <c r="I832" s="413"/>
      <c r="J832" s="414"/>
      <c r="K832" s="415"/>
      <c r="L832" s="415"/>
      <c r="M832" s="415"/>
      <c r="N832" s="415"/>
      <c r="O832" s="415"/>
      <c r="P832" s="415"/>
    </row>
    <row r="833" spans="1:16">
      <c r="A833" s="80" t="str">
        <f t="shared" si="99"/>
        <v/>
      </c>
      <c r="B833" s="80" t="str">
        <f t="shared" si="100"/>
        <v/>
      </c>
      <c r="C833" s="80" t="str">
        <f t="shared" si="101"/>
        <v/>
      </c>
      <c r="D833" s="80" t="str">
        <f t="shared" si="102"/>
        <v/>
      </c>
      <c r="E833" s="80" t="str">
        <f t="shared" si="103"/>
        <v/>
      </c>
      <c r="F833" s="80" t="str">
        <f t="shared" si="106"/>
        <v/>
      </c>
      <c r="G833" s="80" t="str">
        <f t="shared" si="106"/>
        <v/>
      </c>
      <c r="H833" s="80" t="str">
        <f t="shared" si="106"/>
        <v/>
      </c>
      <c r="I833" s="413"/>
      <c r="J833" s="414"/>
      <c r="K833" s="415"/>
      <c r="L833" s="415"/>
      <c r="M833" s="415"/>
      <c r="N833" s="415"/>
      <c r="O833" s="415"/>
      <c r="P833" s="415"/>
    </row>
    <row r="834" spans="1:16">
      <c r="A834" s="80" t="str">
        <f t="shared" si="99"/>
        <v/>
      </c>
      <c r="B834" s="80" t="str">
        <f t="shared" si="100"/>
        <v/>
      </c>
      <c r="C834" s="80" t="str">
        <f t="shared" si="101"/>
        <v/>
      </c>
      <c r="D834" s="80" t="str">
        <f t="shared" si="102"/>
        <v/>
      </c>
      <c r="E834" s="80" t="str">
        <f t="shared" si="103"/>
        <v/>
      </c>
      <c r="F834" s="80" t="str">
        <f t="shared" si="106"/>
        <v/>
      </c>
      <c r="G834" s="80" t="str">
        <f t="shared" si="106"/>
        <v/>
      </c>
      <c r="H834" s="80" t="str">
        <f t="shared" si="106"/>
        <v/>
      </c>
      <c r="I834" s="413"/>
      <c r="J834" s="414"/>
      <c r="K834" s="415"/>
      <c r="L834" s="415"/>
      <c r="M834" s="415"/>
      <c r="N834" s="415"/>
      <c r="O834" s="415"/>
      <c r="P834" s="415"/>
    </row>
    <row r="835" spans="1:16">
      <c r="A835" s="80" t="str">
        <f t="shared" si="99"/>
        <v/>
      </c>
      <c r="B835" s="80" t="str">
        <f t="shared" si="100"/>
        <v/>
      </c>
      <c r="C835" s="80" t="str">
        <f t="shared" si="101"/>
        <v/>
      </c>
      <c r="D835" s="80" t="str">
        <f t="shared" si="102"/>
        <v/>
      </c>
      <c r="E835" s="80" t="str">
        <f t="shared" si="103"/>
        <v/>
      </c>
      <c r="F835" s="80" t="str">
        <f t="shared" si="106"/>
        <v/>
      </c>
      <c r="G835" s="80" t="str">
        <f t="shared" si="106"/>
        <v/>
      </c>
      <c r="H835" s="80" t="str">
        <f t="shared" si="106"/>
        <v/>
      </c>
      <c r="I835" s="413"/>
      <c r="J835" s="414"/>
      <c r="K835" s="415"/>
      <c r="L835" s="415"/>
      <c r="M835" s="415"/>
      <c r="N835" s="415"/>
      <c r="O835" s="415"/>
      <c r="P835" s="415"/>
    </row>
    <row r="836" spans="1:16">
      <c r="A836" s="80" t="str">
        <f t="shared" si="99"/>
        <v/>
      </c>
      <c r="B836" s="80" t="str">
        <f t="shared" si="100"/>
        <v/>
      </c>
      <c r="C836" s="80" t="str">
        <f t="shared" si="101"/>
        <v/>
      </c>
      <c r="D836" s="80" t="str">
        <f t="shared" si="102"/>
        <v/>
      </c>
      <c r="E836" s="80" t="str">
        <f t="shared" si="103"/>
        <v/>
      </c>
      <c r="F836" s="80" t="str">
        <f t="shared" si="106"/>
        <v/>
      </c>
      <c r="G836" s="80" t="str">
        <f t="shared" si="106"/>
        <v/>
      </c>
      <c r="H836" s="80" t="str">
        <f t="shared" si="106"/>
        <v/>
      </c>
      <c r="I836" s="413"/>
      <c r="J836" s="414"/>
      <c r="K836" s="415"/>
      <c r="L836" s="415"/>
      <c r="M836" s="415"/>
      <c r="N836" s="415"/>
      <c r="O836" s="415"/>
      <c r="P836" s="415"/>
    </row>
    <row r="837" spans="1:16">
      <c r="A837" s="80" t="str">
        <f t="shared" ref="A837:A900" si="107">IF(Cptes="","",LEFT(Cptes,2))</f>
        <v/>
      </c>
      <c r="B837" s="80" t="str">
        <f t="shared" ref="B837:B900" si="108">IF(Cptes="","",LEFT(Cptes,3))</f>
        <v/>
      </c>
      <c r="C837" s="80" t="str">
        <f t="shared" ref="C837:C900" si="109">IF(Cptes="","",LEFT(Cptes,4))</f>
        <v/>
      </c>
      <c r="D837" s="80" t="str">
        <f t="shared" ref="D837:D900" si="110">IF(Cptes="","",LEFT(Cptes,5))</f>
        <v/>
      </c>
      <c r="E837" s="80" t="str">
        <f t="shared" ref="E837:E900" si="111">IF(Cptes="","",LEFT(Cptes,6))</f>
        <v/>
      </c>
      <c r="F837" s="80" t="str">
        <f t="shared" si="106"/>
        <v/>
      </c>
      <c r="G837" s="80" t="str">
        <f t="shared" si="106"/>
        <v/>
      </c>
      <c r="H837" s="80" t="str">
        <f t="shared" si="106"/>
        <v/>
      </c>
      <c r="I837" s="413"/>
      <c r="J837" s="414"/>
      <c r="K837" s="415"/>
      <c r="L837" s="415"/>
      <c r="M837" s="415"/>
      <c r="N837" s="415"/>
      <c r="O837" s="415"/>
      <c r="P837" s="415"/>
    </row>
    <row r="838" spans="1:16">
      <c r="A838" s="80" t="str">
        <f t="shared" si="107"/>
        <v/>
      </c>
      <c r="B838" s="80" t="str">
        <f t="shared" si="108"/>
        <v/>
      </c>
      <c r="C838" s="80" t="str">
        <f t="shared" si="109"/>
        <v/>
      </c>
      <c r="D838" s="80" t="str">
        <f t="shared" si="110"/>
        <v/>
      </c>
      <c r="E838" s="80" t="str">
        <f t="shared" si="111"/>
        <v/>
      </c>
      <c r="F838" s="80" t="str">
        <f t="shared" si="106"/>
        <v/>
      </c>
      <c r="G838" s="80" t="str">
        <f t="shared" si="106"/>
        <v/>
      </c>
      <c r="H838" s="80" t="str">
        <f t="shared" si="106"/>
        <v/>
      </c>
      <c r="I838" s="413"/>
      <c r="J838" s="414"/>
      <c r="K838" s="415"/>
      <c r="L838" s="415"/>
      <c r="M838" s="415"/>
      <c r="N838" s="415"/>
      <c r="O838" s="415"/>
      <c r="P838" s="415"/>
    </row>
    <row r="839" spans="1:16">
      <c r="A839" s="80" t="str">
        <f t="shared" si="107"/>
        <v/>
      </c>
      <c r="B839" s="80" t="str">
        <f t="shared" si="108"/>
        <v/>
      </c>
      <c r="C839" s="80" t="str">
        <f t="shared" si="109"/>
        <v/>
      </c>
      <c r="D839" s="80" t="str">
        <f t="shared" si="110"/>
        <v/>
      </c>
      <c r="E839" s="80" t="str">
        <f t="shared" si="111"/>
        <v/>
      </c>
      <c r="F839" s="80" t="str">
        <f t="shared" si="106"/>
        <v/>
      </c>
      <c r="G839" s="80" t="str">
        <f t="shared" si="106"/>
        <v/>
      </c>
      <c r="H839" s="80" t="str">
        <f t="shared" si="106"/>
        <v/>
      </c>
      <c r="I839" s="413"/>
      <c r="J839" s="414"/>
      <c r="K839" s="415"/>
      <c r="L839" s="415"/>
      <c r="M839" s="415"/>
      <c r="N839" s="415"/>
      <c r="O839" s="415"/>
      <c r="P839" s="415"/>
    </row>
    <row r="840" spans="1:16">
      <c r="A840" s="80" t="str">
        <f t="shared" si="107"/>
        <v/>
      </c>
      <c r="B840" s="80" t="str">
        <f t="shared" si="108"/>
        <v/>
      </c>
      <c r="C840" s="80" t="str">
        <f t="shared" si="109"/>
        <v/>
      </c>
      <c r="D840" s="80" t="str">
        <f t="shared" si="110"/>
        <v/>
      </c>
      <c r="E840" s="80" t="str">
        <f t="shared" si="111"/>
        <v/>
      </c>
      <c r="F840" s="80" t="str">
        <f t="shared" si="106"/>
        <v/>
      </c>
      <c r="G840" s="80" t="str">
        <f t="shared" si="106"/>
        <v/>
      </c>
      <c r="H840" s="80" t="str">
        <f t="shared" si="106"/>
        <v/>
      </c>
      <c r="I840" s="413"/>
      <c r="J840" s="414"/>
      <c r="K840" s="415"/>
      <c r="L840" s="415"/>
      <c r="M840" s="415"/>
      <c r="N840" s="415"/>
      <c r="O840" s="415"/>
      <c r="P840" s="415"/>
    </row>
    <row r="841" spans="1:16">
      <c r="A841" s="80" t="str">
        <f t="shared" si="107"/>
        <v/>
      </c>
      <c r="B841" s="80" t="str">
        <f t="shared" si="108"/>
        <v/>
      </c>
      <c r="C841" s="80" t="str">
        <f t="shared" si="109"/>
        <v/>
      </c>
      <c r="D841" s="80" t="str">
        <f t="shared" si="110"/>
        <v/>
      </c>
      <c r="E841" s="80" t="str">
        <f t="shared" si="111"/>
        <v/>
      </c>
      <c r="F841" s="80" t="str">
        <f t="shared" si="106"/>
        <v/>
      </c>
      <c r="G841" s="80" t="str">
        <f t="shared" si="106"/>
        <v/>
      </c>
      <c r="H841" s="80" t="str">
        <f t="shared" si="106"/>
        <v/>
      </c>
      <c r="I841" s="413"/>
      <c r="J841" s="414"/>
      <c r="K841" s="415"/>
      <c r="L841" s="415"/>
      <c r="M841" s="415"/>
      <c r="N841" s="415"/>
      <c r="O841" s="415"/>
      <c r="P841" s="415"/>
    </row>
    <row r="842" spans="1:16">
      <c r="A842" s="80" t="str">
        <f t="shared" si="107"/>
        <v/>
      </c>
      <c r="B842" s="80" t="str">
        <f t="shared" si="108"/>
        <v/>
      </c>
      <c r="C842" s="80" t="str">
        <f t="shared" si="109"/>
        <v/>
      </c>
      <c r="D842" s="80" t="str">
        <f t="shared" si="110"/>
        <v/>
      </c>
      <c r="E842" s="80" t="str">
        <f t="shared" si="111"/>
        <v/>
      </c>
      <c r="F842" s="80" t="str">
        <f t="shared" si="106"/>
        <v/>
      </c>
      <c r="G842" s="80" t="str">
        <f t="shared" si="106"/>
        <v/>
      </c>
      <c r="H842" s="80" t="str">
        <f t="shared" si="106"/>
        <v/>
      </c>
      <c r="I842" s="413"/>
      <c r="J842" s="414"/>
      <c r="K842" s="415"/>
      <c r="L842" s="415"/>
      <c r="M842" s="415"/>
      <c r="N842" s="415"/>
      <c r="O842" s="415"/>
      <c r="P842" s="415"/>
    </row>
    <row r="843" spans="1:16">
      <c r="A843" s="80" t="str">
        <f t="shared" si="107"/>
        <v/>
      </c>
      <c r="B843" s="80" t="str">
        <f t="shared" si="108"/>
        <v/>
      </c>
      <c r="C843" s="80" t="str">
        <f t="shared" si="109"/>
        <v/>
      </c>
      <c r="D843" s="80" t="str">
        <f t="shared" si="110"/>
        <v/>
      </c>
      <c r="E843" s="80" t="str">
        <f t="shared" si="111"/>
        <v/>
      </c>
      <c r="F843" s="80" t="str">
        <f t="shared" si="106"/>
        <v/>
      </c>
      <c r="G843" s="80" t="str">
        <f t="shared" si="106"/>
        <v/>
      </c>
      <c r="H843" s="80" t="str">
        <f t="shared" si="106"/>
        <v/>
      </c>
      <c r="I843" s="413"/>
      <c r="J843" s="414"/>
      <c r="K843" s="415"/>
      <c r="L843" s="415"/>
      <c r="M843" s="415"/>
      <c r="N843" s="415"/>
      <c r="O843" s="415"/>
      <c r="P843" s="415"/>
    </row>
    <row r="844" spans="1:16">
      <c r="A844" s="80" t="str">
        <f t="shared" si="107"/>
        <v/>
      </c>
      <c r="B844" s="80" t="str">
        <f t="shared" si="108"/>
        <v/>
      </c>
      <c r="C844" s="80" t="str">
        <f t="shared" si="109"/>
        <v/>
      </c>
      <c r="D844" s="80" t="str">
        <f t="shared" si="110"/>
        <v/>
      </c>
      <c r="E844" s="80" t="str">
        <f t="shared" si="111"/>
        <v/>
      </c>
      <c r="F844" s="80" t="str">
        <f t="shared" si="106"/>
        <v/>
      </c>
      <c r="G844" s="80" t="str">
        <f t="shared" si="106"/>
        <v/>
      </c>
      <c r="H844" s="80" t="str">
        <f t="shared" si="106"/>
        <v/>
      </c>
      <c r="I844" s="413"/>
      <c r="J844" s="414"/>
      <c r="K844" s="415"/>
      <c r="L844" s="415"/>
      <c r="M844" s="415"/>
      <c r="N844" s="415"/>
      <c r="O844" s="415"/>
      <c r="P844" s="415"/>
    </row>
    <row r="845" spans="1:16">
      <c r="A845" s="80" t="str">
        <f t="shared" si="107"/>
        <v/>
      </c>
      <c r="B845" s="80" t="str">
        <f t="shared" si="108"/>
        <v/>
      </c>
      <c r="C845" s="80" t="str">
        <f t="shared" si="109"/>
        <v/>
      </c>
      <c r="D845" s="80" t="str">
        <f t="shared" si="110"/>
        <v/>
      </c>
      <c r="E845" s="80" t="str">
        <f t="shared" si="111"/>
        <v/>
      </c>
      <c r="F845" s="80" t="str">
        <f t="shared" ref="F845:H864" si="112">IF(Cptes="","",LEFT(Cptes,7))</f>
        <v/>
      </c>
      <c r="G845" s="80" t="str">
        <f t="shared" si="112"/>
        <v/>
      </c>
      <c r="H845" s="80" t="str">
        <f t="shared" si="112"/>
        <v/>
      </c>
      <c r="I845" s="413"/>
      <c r="J845" s="414"/>
      <c r="K845" s="415"/>
      <c r="L845" s="415"/>
      <c r="M845" s="415"/>
      <c r="N845" s="415"/>
      <c r="O845" s="415"/>
      <c r="P845" s="415"/>
    </row>
    <row r="846" spans="1:16">
      <c r="A846" s="80" t="str">
        <f t="shared" si="107"/>
        <v/>
      </c>
      <c r="B846" s="80" t="str">
        <f t="shared" si="108"/>
        <v/>
      </c>
      <c r="C846" s="80" t="str">
        <f t="shared" si="109"/>
        <v/>
      </c>
      <c r="D846" s="80" t="str">
        <f t="shared" si="110"/>
        <v/>
      </c>
      <c r="E846" s="80" t="str">
        <f t="shared" si="111"/>
        <v/>
      </c>
      <c r="F846" s="80" t="str">
        <f t="shared" si="112"/>
        <v/>
      </c>
      <c r="G846" s="80" t="str">
        <f t="shared" si="112"/>
        <v/>
      </c>
      <c r="H846" s="80" t="str">
        <f t="shared" si="112"/>
        <v/>
      </c>
      <c r="I846" s="413"/>
      <c r="J846" s="414"/>
      <c r="K846" s="415"/>
      <c r="L846" s="415"/>
      <c r="M846" s="415"/>
      <c r="N846" s="415"/>
      <c r="O846" s="415"/>
      <c r="P846" s="415"/>
    </row>
    <row r="847" spans="1:16">
      <c r="A847" s="80" t="str">
        <f t="shared" si="107"/>
        <v/>
      </c>
      <c r="B847" s="80" t="str">
        <f t="shared" si="108"/>
        <v/>
      </c>
      <c r="C847" s="80" t="str">
        <f t="shared" si="109"/>
        <v/>
      </c>
      <c r="D847" s="80" t="str">
        <f t="shared" si="110"/>
        <v/>
      </c>
      <c r="E847" s="80" t="str">
        <f t="shared" si="111"/>
        <v/>
      </c>
      <c r="F847" s="80" t="str">
        <f t="shared" si="112"/>
        <v/>
      </c>
      <c r="G847" s="80" t="str">
        <f t="shared" si="112"/>
        <v/>
      </c>
      <c r="H847" s="80" t="str">
        <f t="shared" si="112"/>
        <v/>
      </c>
      <c r="I847" s="413"/>
      <c r="J847" s="414"/>
      <c r="K847" s="415"/>
      <c r="L847" s="415"/>
      <c r="M847" s="415"/>
      <c r="N847" s="415"/>
      <c r="O847" s="415"/>
      <c r="P847" s="415"/>
    </row>
    <row r="848" spans="1:16">
      <c r="A848" s="80" t="str">
        <f t="shared" si="107"/>
        <v/>
      </c>
      <c r="B848" s="80" t="str">
        <f t="shared" si="108"/>
        <v/>
      </c>
      <c r="C848" s="80" t="str">
        <f t="shared" si="109"/>
        <v/>
      </c>
      <c r="D848" s="80" t="str">
        <f t="shared" si="110"/>
        <v/>
      </c>
      <c r="E848" s="80" t="str">
        <f t="shared" si="111"/>
        <v/>
      </c>
      <c r="F848" s="80" t="str">
        <f t="shared" si="112"/>
        <v/>
      </c>
      <c r="G848" s="80" t="str">
        <f t="shared" si="112"/>
        <v/>
      </c>
      <c r="H848" s="80" t="str">
        <f t="shared" si="112"/>
        <v/>
      </c>
      <c r="I848" s="413"/>
      <c r="J848" s="414"/>
      <c r="K848" s="415"/>
      <c r="L848" s="415"/>
      <c r="M848" s="415"/>
      <c r="N848" s="415"/>
      <c r="O848" s="415"/>
      <c r="P848" s="415"/>
    </row>
    <row r="849" spans="1:16">
      <c r="A849" s="80" t="str">
        <f t="shared" si="107"/>
        <v/>
      </c>
      <c r="B849" s="80" t="str">
        <f t="shared" si="108"/>
        <v/>
      </c>
      <c r="C849" s="80" t="str">
        <f t="shared" si="109"/>
        <v/>
      </c>
      <c r="D849" s="80" t="str">
        <f t="shared" si="110"/>
        <v/>
      </c>
      <c r="E849" s="80" t="str">
        <f t="shared" si="111"/>
        <v/>
      </c>
      <c r="F849" s="80" t="str">
        <f t="shared" si="112"/>
        <v/>
      </c>
      <c r="G849" s="80" t="str">
        <f t="shared" si="112"/>
        <v/>
      </c>
      <c r="H849" s="80" t="str">
        <f t="shared" si="112"/>
        <v/>
      </c>
      <c r="I849" s="413"/>
      <c r="J849" s="414"/>
      <c r="K849" s="415"/>
      <c r="L849" s="415"/>
      <c r="M849" s="415"/>
      <c r="N849" s="415"/>
      <c r="O849" s="415"/>
      <c r="P849" s="415"/>
    </row>
    <row r="850" spans="1:16">
      <c r="A850" s="80" t="str">
        <f t="shared" si="107"/>
        <v/>
      </c>
      <c r="B850" s="80" t="str">
        <f t="shared" si="108"/>
        <v/>
      </c>
      <c r="C850" s="80" t="str">
        <f t="shared" si="109"/>
        <v/>
      </c>
      <c r="D850" s="80" t="str">
        <f t="shared" si="110"/>
        <v/>
      </c>
      <c r="E850" s="80" t="str">
        <f t="shared" si="111"/>
        <v/>
      </c>
      <c r="F850" s="80" t="str">
        <f t="shared" si="112"/>
        <v/>
      </c>
      <c r="G850" s="80" t="str">
        <f t="shared" si="112"/>
        <v/>
      </c>
      <c r="H850" s="80" t="str">
        <f t="shared" si="112"/>
        <v/>
      </c>
      <c r="I850" s="413"/>
      <c r="J850" s="414"/>
      <c r="K850" s="415"/>
      <c r="L850" s="415"/>
      <c r="M850" s="415"/>
      <c r="N850" s="415"/>
      <c r="O850" s="415"/>
      <c r="P850" s="415"/>
    </row>
    <row r="851" spans="1:16">
      <c r="A851" s="80" t="str">
        <f t="shared" si="107"/>
        <v/>
      </c>
      <c r="B851" s="80" t="str">
        <f t="shared" si="108"/>
        <v/>
      </c>
      <c r="C851" s="80" t="str">
        <f t="shared" si="109"/>
        <v/>
      </c>
      <c r="D851" s="80" t="str">
        <f t="shared" si="110"/>
        <v/>
      </c>
      <c r="E851" s="80" t="str">
        <f t="shared" si="111"/>
        <v/>
      </c>
      <c r="F851" s="80" t="str">
        <f t="shared" si="112"/>
        <v/>
      </c>
      <c r="G851" s="80" t="str">
        <f t="shared" si="112"/>
        <v/>
      </c>
      <c r="H851" s="80" t="str">
        <f t="shared" si="112"/>
        <v/>
      </c>
      <c r="I851" s="413"/>
      <c r="J851" s="414"/>
      <c r="K851" s="415"/>
      <c r="L851" s="415"/>
      <c r="M851" s="415"/>
      <c r="N851" s="415"/>
      <c r="O851" s="415"/>
      <c r="P851" s="415"/>
    </row>
    <row r="852" spans="1:16">
      <c r="A852" s="80" t="str">
        <f t="shared" si="107"/>
        <v/>
      </c>
      <c r="B852" s="80" t="str">
        <f t="shared" si="108"/>
        <v/>
      </c>
      <c r="C852" s="80" t="str">
        <f t="shared" si="109"/>
        <v/>
      </c>
      <c r="D852" s="80" t="str">
        <f t="shared" si="110"/>
        <v/>
      </c>
      <c r="E852" s="80" t="str">
        <f t="shared" si="111"/>
        <v/>
      </c>
      <c r="F852" s="80" t="str">
        <f t="shared" si="112"/>
        <v/>
      </c>
      <c r="G852" s="80" t="str">
        <f t="shared" si="112"/>
        <v/>
      </c>
      <c r="H852" s="80" t="str">
        <f t="shared" si="112"/>
        <v/>
      </c>
      <c r="I852" s="413"/>
      <c r="J852" s="414"/>
      <c r="K852" s="415"/>
      <c r="L852" s="415"/>
      <c r="M852" s="415"/>
      <c r="N852" s="415"/>
      <c r="O852" s="415"/>
      <c r="P852" s="415"/>
    </row>
    <row r="853" spans="1:16">
      <c r="A853" s="80" t="str">
        <f t="shared" si="107"/>
        <v/>
      </c>
      <c r="B853" s="80" t="str">
        <f t="shared" si="108"/>
        <v/>
      </c>
      <c r="C853" s="80" t="str">
        <f t="shared" si="109"/>
        <v/>
      </c>
      <c r="D853" s="80" t="str">
        <f t="shared" si="110"/>
        <v/>
      </c>
      <c r="E853" s="80" t="str">
        <f t="shared" si="111"/>
        <v/>
      </c>
      <c r="F853" s="80" t="str">
        <f t="shared" si="112"/>
        <v/>
      </c>
      <c r="G853" s="80" t="str">
        <f t="shared" si="112"/>
        <v/>
      </c>
      <c r="H853" s="80" t="str">
        <f t="shared" si="112"/>
        <v/>
      </c>
      <c r="I853" s="413"/>
      <c r="J853" s="414"/>
      <c r="K853" s="415"/>
      <c r="L853" s="415"/>
      <c r="M853" s="415"/>
      <c r="N853" s="415"/>
      <c r="O853" s="415"/>
      <c r="P853" s="415"/>
    </row>
    <row r="854" spans="1:16">
      <c r="A854" s="80" t="str">
        <f t="shared" si="107"/>
        <v/>
      </c>
      <c r="B854" s="80" t="str">
        <f t="shared" si="108"/>
        <v/>
      </c>
      <c r="C854" s="80" t="str">
        <f t="shared" si="109"/>
        <v/>
      </c>
      <c r="D854" s="80" t="str">
        <f t="shared" si="110"/>
        <v/>
      </c>
      <c r="E854" s="80" t="str">
        <f t="shared" si="111"/>
        <v/>
      </c>
      <c r="F854" s="80" t="str">
        <f t="shared" si="112"/>
        <v/>
      </c>
      <c r="G854" s="80" t="str">
        <f t="shared" si="112"/>
        <v/>
      </c>
      <c r="H854" s="80" t="str">
        <f t="shared" si="112"/>
        <v/>
      </c>
      <c r="I854" s="413"/>
      <c r="J854" s="414"/>
      <c r="K854" s="415"/>
      <c r="L854" s="415"/>
      <c r="M854" s="415"/>
      <c r="N854" s="415"/>
      <c r="O854" s="415"/>
      <c r="P854" s="415"/>
    </row>
    <row r="855" spans="1:16">
      <c r="A855" s="80" t="str">
        <f t="shared" si="107"/>
        <v/>
      </c>
      <c r="B855" s="80" t="str">
        <f t="shared" si="108"/>
        <v/>
      </c>
      <c r="C855" s="80" t="str">
        <f t="shared" si="109"/>
        <v/>
      </c>
      <c r="D855" s="80" t="str">
        <f t="shared" si="110"/>
        <v/>
      </c>
      <c r="E855" s="80" t="str">
        <f t="shared" si="111"/>
        <v/>
      </c>
      <c r="F855" s="80" t="str">
        <f t="shared" si="112"/>
        <v/>
      </c>
      <c r="G855" s="80" t="str">
        <f t="shared" si="112"/>
        <v/>
      </c>
      <c r="H855" s="80" t="str">
        <f t="shared" si="112"/>
        <v/>
      </c>
      <c r="I855" s="413"/>
      <c r="J855" s="414"/>
      <c r="K855" s="415"/>
      <c r="L855" s="415"/>
      <c r="M855" s="415"/>
      <c r="N855" s="415"/>
      <c r="O855" s="415"/>
      <c r="P855" s="415"/>
    </row>
    <row r="856" spans="1:16">
      <c r="A856" s="80" t="str">
        <f t="shared" si="107"/>
        <v/>
      </c>
      <c r="B856" s="80" t="str">
        <f t="shared" si="108"/>
        <v/>
      </c>
      <c r="C856" s="80" t="str">
        <f t="shared" si="109"/>
        <v/>
      </c>
      <c r="D856" s="80" t="str">
        <f t="shared" si="110"/>
        <v/>
      </c>
      <c r="E856" s="80" t="str">
        <f t="shared" si="111"/>
        <v/>
      </c>
      <c r="F856" s="80" t="str">
        <f t="shared" si="112"/>
        <v/>
      </c>
      <c r="G856" s="80" t="str">
        <f t="shared" si="112"/>
        <v/>
      </c>
      <c r="H856" s="80" t="str">
        <f t="shared" si="112"/>
        <v/>
      </c>
      <c r="I856" s="413"/>
      <c r="J856" s="414"/>
      <c r="K856" s="415"/>
      <c r="L856" s="415"/>
      <c r="M856" s="415"/>
      <c r="N856" s="415"/>
      <c r="O856" s="415"/>
      <c r="P856" s="415"/>
    </row>
    <row r="857" spans="1:16">
      <c r="A857" s="80" t="str">
        <f t="shared" si="107"/>
        <v/>
      </c>
      <c r="B857" s="80" t="str">
        <f t="shared" si="108"/>
        <v/>
      </c>
      <c r="C857" s="80" t="str">
        <f t="shared" si="109"/>
        <v/>
      </c>
      <c r="D857" s="80" t="str">
        <f t="shared" si="110"/>
        <v/>
      </c>
      <c r="E857" s="80" t="str">
        <f t="shared" si="111"/>
        <v/>
      </c>
      <c r="F857" s="80" t="str">
        <f t="shared" si="112"/>
        <v/>
      </c>
      <c r="G857" s="80" t="str">
        <f t="shared" si="112"/>
        <v/>
      </c>
      <c r="H857" s="80" t="str">
        <f t="shared" si="112"/>
        <v/>
      </c>
      <c r="I857" s="413"/>
      <c r="J857" s="414"/>
      <c r="K857" s="415"/>
      <c r="L857" s="415"/>
      <c r="M857" s="415"/>
      <c r="N857" s="415"/>
      <c r="O857" s="415"/>
      <c r="P857" s="415"/>
    </row>
    <row r="858" spans="1:16">
      <c r="A858" s="80" t="str">
        <f t="shared" si="107"/>
        <v/>
      </c>
      <c r="B858" s="80" t="str">
        <f t="shared" si="108"/>
        <v/>
      </c>
      <c r="C858" s="80" t="str">
        <f t="shared" si="109"/>
        <v/>
      </c>
      <c r="D858" s="80" t="str">
        <f t="shared" si="110"/>
        <v/>
      </c>
      <c r="E858" s="80" t="str">
        <f t="shared" si="111"/>
        <v/>
      </c>
      <c r="F858" s="80" t="str">
        <f t="shared" si="112"/>
        <v/>
      </c>
      <c r="G858" s="80" t="str">
        <f t="shared" si="112"/>
        <v/>
      </c>
      <c r="H858" s="80" t="str">
        <f t="shared" si="112"/>
        <v/>
      </c>
      <c r="I858" s="413"/>
      <c r="J858" s="414"/>
      <c r="K858" s="415"/>
      <c r="L858" s="415"/>
      <c r="M858" s="415"/>
      <c r="N858" s="415"/>
      <c r="O858" s="415"/>
      <c r="P858" s="415"/>
    </row>
    <row r="859" spans="1:16">
      <c r="A859" s="80" t="str">
        <f t="shared" si="107"/>
        <v/>
      </c>
      <c r="B859" s="80" t="str">
        <f t="shared" si="108"/>
        <v/>
      </c>
      <c r="C859" s="80" t="str">
        <f t="shared" si="109"/>
        <v/>
      </c>
      <c r="D859" s="80" t="str">
        <f t="shared" si="110"/>
        <v/>
      </c>
      <c r="E859" s="80" t="str">
        <f t="shared" si="111"/>
        <v/>
      </c>
      <c r="F859" s="80" t="str">
        <f t="shared" si="112"/>
        <v/>
      </c>
      <c r="G859" s="80" t="str">
        <f t="shared" si="112"/>
        <v/>
      </c>
      <c r="H859" s="80" t="str">
        <f t="shared" si="112"/>
        <v/>
      </c>
      <c r="I859" s="413"/>
      <c r="J859" s="414"/>
      <c r="K859" s="415"/>
      <c r="L859" s="415"/>
      <c r="M859" s="415"/>
      <c r="N859" s="415"/>
      <c r="O859" s="415"/>
      <c r="P859" s="415"/>
    </row>
    <row r="860" spans="1:16">
      <c r="A860" s="80" t="str">
        <f t="shared" si="107"/>
        <v/>
      </c>
      <c r="B860" s="80" t="str">
        <f t="shared" si="108"/>
        <v/>
      </c>
      <c r="C860" s="80" t="str">
        <f t="shared" si="109"/>
        <v/>
      </c>
      <c r="D860" s="80" t="str">
        <f t="shared" si="110"/>
        <v/>
      </c>
      <c r="E860" s="80" t="str">
        <f t="shared" si="111"/>
        <v/>
      </c>
      <c r="F860" s="80" t="str">
        <f t="shared" si="112"/>
        <v/>
      </c>
      <c r="G860" s="80" t="str">
        <f t="shared" si="112"/>
        <v/>
      </c>
      <c r="H860" s="80" t="str">
        <f t="shared" si="112"/>
        <v/>
      </c>
      <c r="I860" s="413"/>
      <c r="J860" s="414"/>
      <c r="K860" s="415"/>
      <c r="L860" s="415"/>
      <c r="M860" s="415"/>
      <c r="N860" s="415"/>
      <c r="O860" s="415"/>
      <c r="P860" s="415"/>
    </row>
    <row r="861" spans="1:16">
      <c r="A861" s="80" t="str">
        <f t="shared" si="107"/>
        <v/>
      </c>
      <c r="B861" s="80" t="str">
        <f t="shared" si="108"/>
        <v/>
      </c>
      <c r="C861" s="80" t="str">
        <f t="shared" si="109"/>
        <v/>
      </c>
      <c r="D861" s="80" t="str">
        <f t="shared" si="110"/>
        <v/>
      </c>
      <c r="E861" s="80" t="str">
        <f t="shared" si="111"/>
        <v/>
      </c>
      <c r="F861" s="80" t="str">
        <f t="shared" si="112"/>
        <v/>
      </c>
      <c r="G861" s="80" t="str">
        <f t="shared" si="112"/>
        <v/>
      </c>
      <c r="H861" s="80" t="str">
        <f t="shared" si="112"/>
        <v/>
      </c>
      <c r="I861" s="413"/>
      <c r="J861" s="414"/>
      <c r="K861" s="415"/>
      <c r="L861" s="415"/>
      <c r="M861" s="415"/>
      <c r="N861" s="415"/>
      <c r="O861" s="415"/>
      <c r="P861" s="415"/>
    </row>
    <row r="862" spans="1:16">
      <c r="A862" s="80" t="str">
        <f t="shared" si="107"/>
        <v/>
      </c>
      <c r="B862" s="80" t="str">
        <f t="shared" si="108"/>
        <v/>
      </c>
      <c r="C862" s="80" t="str">
        <f t="shared" si="109"/>
        <v/>
      </c>
      <c r="D862" s="80" t="str">
        <f t="shared" si="110"/>
        <v/>
      </c>
      <c r="E862" s="80" t="str">
        <f t="shared" si="111"/>
        <v/>
      </c>
      <c r="F862" s="80" t="str">
        <f t="shared" si="112"/>
        <v/>
      </c>
      <c r="G862" s="80" t="str">
        <f t="shared" si="112"/>
        <v/>
      </c>
      <c r="H862" s="80" t="str">
        <f t="shared" si="112"/>
        <v/>
      </c>
      <c r="I862" s="413"/>
      <c r="J862" s="414"/>
      <c r="K862" s="415"/>
      <c r="L862" s="415"/>
      <c r="M862" s="415"/>
      <c r="N862" s="415"/>
      <c r="O862" s="415"/>
      <c r="P862" s="415"/>
    </row>
    <row r="863" spans="1:16">
      <c r="A863" s="80" t="str">
        <f t="shared" si="107"/>
        <v/>
      </c>
      <c r="B863" s="80" t="str">
        <f t="shared" si="108"/>
        <v/>
      </c>
      <c r="C863" s="80" t="str">
        <f t="shared" si="109"/>
        <v/>
      </c>
      <c r="D863" s="80" t="str">
        <f t="shared" si="110"/>
        <v/>
      </c>
      <c r="E863" s="80" t="str">
        <f t="shared" si="111"/>
        <v/>
      </c>
      <c r="F863" s="80" t="str">
        <f t="shared" si="112"/>
        <v/>
      </c>
      <c r="G863" s="80" t="str">
        <f t="shared" si="112"/>
        <v/>
      </c>
      <c r="H863" s="80" t="str">
        <f t="shared" si="112"/>
        <v/>
      </c>
      <c r="I863" s="413"/>
      <c r="J863" s="414"/>
      <c r="K863" s="415"/>
      <c r="L863" s="415"/>
      <c r="M863" s="415"/>
      <c r="N863" s="415"/>
      <c r="O863" s="415"/>
      <c r="P863" s="415"/>
    </row>
    <row r="864" spans="1:16">
      <c r="A864" s="80" t="str">
        <f t="shared" si="107"/>
        <v/>
      </c>
      <c r="B864" s="80" t="str">
        <f t="shared" si="108"/>
        <v/>
      </c>
      <c r="C864" s="80" t="str">
        <f t="shared" si="109"/>
        <v/>
      </c>
      <c r="D864" s="80" t="str">
        <f t="shared" si="110"/>
        <v/>
      </c>
      <c r="E864" s="80" t="str">
        <f t="shared" si="111"/>
        <v/>
      </c>
      <c r="F864" s="80" t="str">
        <f t="shared" si="112"/>
        <v/>
      </c>
      <c r="G864" s="80" t="str">
        <f t="shared" si="112"/>
        <v/>
      </c>
      <c r="H864" s="80" t="str">
        <f t="shared" si="112"/>
        <v/>
      </c>
      <c r="I864" s="413"/>
      <c r="J864" s="414"/>
      <c r="K864" s="415"/>
      <c r="L864" s="415"/>
      <c r="M864" s="415"/>
      <c r="N864" s="415"/>
      <c r="O864" s="415"/>
      <c r="P864" s="415"/>
    </row>
    <row r="865" spans="1:16">
      <c r="A865" s="80" t="str">
        <f t="shared" si="107"/>
        <v/>
      </c>
      <c r="B865" s="80" t="str">
        <f t="shared" si="108"/>
        <v/>
      </c>
      <c r="C865" s="80" t="str">
        <f t="shared" si="109"/>
        <v/>
      </c>
      <c r="D865" s="80" t="str">
        <f t="shared" si="110"/>
        <v/>
      </c>
      <c r="E865" s="80" t="str">
        <f t="shared" si="111"/>
        <v/>
      </c>
      <c r="F865" s="80" t="str">
        <f t="shared" ref="F865:H884" si="113">IF(Cptes="","",LEFT(Cptes,7))</f>
        <v/>
      </c>
      <c r="G865" s="80" t="str">
        <f t="shared" si="113"/>
        <v/>
      </c>
      <c r="H865" s="80" t="str">
        <f t="shared" si="113"/>
        <v/>
      </c>
      <c r="I865" s="413"/>
      <c r="J865" s="414"/>
      <c r="K865" s="415"/>
      <c r="L865" s="415"/>
      <c r="M865" s="415"/>
      <c r="N865" s="415"/>
      <c r="O865" s="415"/>
      <c r="P865" s="415"/>
    </row>
    <row r="866" spans="1:16">
      <c r="A866" s="80" t="str">
        <f t="shared" si="107"/>
        <v/>
      </c>
      <c r="B866" s="80" t="str">
        <f t="shared" si="108"/>
        <v/>
      </c>
      <c r="C866" s="80" t="str">
        <f t="shared" si="109"/>
        <v/>
      </c>
      <c r="D866" s="80" t="str">
        <f t="shared" si="110"/>
        <v/>
      </c>
      <c r="E866" s="80" t="str">
        <f t="shared" si="111"/>
        <v/>
      </c>
      <c r="F866" s="80" t="str">
        <f t="shared" si="113"/>
        <v/>
      </c>
      <c r="G866" s="80" t="str">
        <f t="shared" si="113"/>
        <v/>
      </c>
      <c r="H866" s="80" t="str">
        <f t="shared" si="113"/>
        <v/>
      </c>
      <c r="I866" s="413"/>
      <c r="J866" s="414"/>
      <c r="K866" s="415"/>
      <c r="L866" s="415"/>
      <c r="M866" s="415"/>
      <c r="N866" s="415"/>
      <c r="O866" s="415"/>
      <c r="P866" s="415"/>
    </row>
    <row r="867" spans="1:16">
      <c r="A867" s="80" t="str">
        <f t="shared" si="107"/>
        <v/>
      </c>
      <c r="B867" s="80" t="str">
        <f t="shared" si="108"/>
        <v/>
      </c>
      <c r="C867" s="80" t="str">
        <f t="shared" si="109"/>
        <v/>
      </c>
      <c r="D867" s="80" t="str">
        <f t="shared" si="110"/>
        <v/>
      </c>
      <c r="E867" s="80" t="str">
        <f t="shared" si="111"/>
        <v/>
      </c>
      <c r="F867" s="80" t="str">
        <f t="shared" si="113"/>
        <v/>
      </c>
      <c r="G867" s="80" t="str">
        <f t="shared" si="113"/>
        <v/>
      </c>
      <c r="H867" s="80" t="str">
        <f t="shared" si="113"/>
        <v/>
      </c>
      <c r="I867" s="413"/>
      <c r="J867" s="414"/>
      <c r="K867" s="415"/>
      <c r="L867" s="415"/>
      <c r="M867" s="415"/>
      <c r="N867" s="415"/>
      <c r="O867" s="415"/>
      <c r="P867" s="415"/>
    </row>
    <row r="868" spans="1:16">
      <c r="A868" s="80" t="str">
        <f t="shared" si="107"/>
        <v/>
      </c>
      <c r="B868" s="80" t="str">
        <f t="shared" si="108"/>
        <v/>
      </c>
      <c r="C868" s="80" t="str">
        <f t="shared" si="109"/>
        <v/>
      </c>
      <c r="D868" s="80" t="str">
        <f t="shared" si="110"/>
        <v/>
      </c>
      <c r="E868" s="80" t="str">
        <f t="shared" si="111"/>
        <v/>
      </c>
      <c r="F868" s="80" t="str">
        <f t="shared" si="113"/>
        <v/>
      </c>
      <c r="G868" s="80" t="str">
        <f t="shared" si="113"/>
        <v/>
      </c>
      <c r="H868" s="80" t="str">
        <f t="shared" si="113"/>
        <v/>
      </c>
      <c r="I868" s="413"/>
      <c r="J868" s="414"/>
      <c r="K868" s="415"/>
      <c r="L868" s="415"/>
      <c r="M868" s="415"/>
      <c r="N868" s="415"/>
      <c r="O868" s="415"/>
      <c r="P868" s="415"/>
    </row>
    <row r="869" spans="1:16">
      <c r="A869" s="80" t="str">
        <f t="shared" si="107"/>
        <v/>
      </c>
      <c r="B869" s="80" t="str">
        <f t="shared" si="108"/>
        <v/>
      </c>
      <c r="C869" s="80" t="str">
        <f t="shared" si="109"/>
        <v/>
      </c>
      <c r="D869" s="80" t="str">
        <f t="shared" si="110"/>
        <v/>
      </c>
      <c r="E869" s="80" t="str">
        <f t="shared" si="111"/>
        <v/>
      </c>
      <c r="F869" s="80" t="str">
        <f t="shared" si="113"/>
        <v/>
      </c>
      <c r="G869" s="80" t="str">
        <f t="shared" si="113"/>
        <v/>
      </c>
      <c r="H869" s="80" t="str">
        <f t="shared" si="113"/>
        <v/>
      </c>
      <c r="I869" s="413"/>
      <c r="J869" s="414"/>
      <c r="K869" s="415"/>
      <c r="L869" s="415"/>
      <c r="M869" s="415"/>
      <c r="N869" s="415"/>
      <c r="O869" s="415"/>
      <c r="P869" s="415"/>
    </row>
    <row r="870" spans="1:16">
      <c r="A870" s="80" t="str">
        <f t="shared" si="107"/>
        <v/>
      </c>
      <c r="B870" s="80" t="str">
        <f t="shared" si="108"/>
        <v/>
      </c>
      <c r="C870" s="80" t="str">
        <f t="shared" si="109"/>
        <v/>
      </c>
      <c r="D870" s="80" t="str">
        <f t="shared" si="110"/>
        <v/>
      </c>
      <c r="E870" s="80" t="str">
        <f t="shared" si="111"/>
        <v/>
      </c>
      <c r="F870" s="80" t="str">
        <f t="shared" si="113"/>
        <v/>
      </c>
      <c r="G870" s="80" t="str">
        <f t="shared" si="113"/>
        <v/>
      </c>
      <c r="H870" s="80" t="str">
        <f t="shared" si="113"/>
        <v/>
      </c>
      <c r="I870" s="413"/>
      <c r="J870" s="414"/>
      <c r="K870" s="415"/>
      <c r="L870" s="415"/>
      <c r="M870" s="415"/>
      <c r="N870" s="415"/>
      <c r="O870" s="415"/>
      <c r="P870" s="415"/>
    </row>
    <row r="871" spans="1:16">
      <c r="A871" s="80" t="str">
        <f t="shared" si="107"/>
        <v/>
      </c>
      <c r="B871" s="80" t="str">
        <f t="shared" si="108"/>
        <v/>
      </c>
      <c r="C871" s="80" t="str">
        <f t="shared" si="109"/>
        <v/>
      </c>
      <c r="D871" s="80" t="str">
        <f t="shared" si="110"/>
        <v/>
      </c>
      <c r="E871" s="80" t="str">
        <f t="shared" si="111"/>
        <v/>
      </c>
      <c r="F871" s="80" t="str">
        <f t="shared" si="113"/>
        <v/>
      </c>
      <c r="G871" s="80" t="str">
        <f t="shared" si="113"/>
        <v/>
      </c>
      <c r="H871" s="80" t="str">
        <f t="shared" si="113"/>
        <v/>
      </c>
      <c r="I871" s="413"/>
      <c r="J871" s="414"/>
      <c r="K871" s="415"/>
      <c r="L871" s="415"/>
      <c r="M871" s="415"/>
      <c r="N871" s="415"/>
      <c r="O871" s="415"/>
      <c r="P871" s="415"/>
    </row>
    <row r="872" spans="1:16">
      <c r="A872" s="80" t="str">
        <f t="shared" si="107"/>
        <v/>
      </c>
      <c r="B872" s="80" t="str">
        <f t="shared" si="108"/>
        <v/>
      </c>
      <c r="C872" s="80" t="str">
        <f t="shared" si="109"/>
        <v/>
      </c>
      <c r="D872" s="80" t="str">
        <f t="shared" si="110"/>
        <v/>
      </c>
      <c r="E872" s="80" t="str">
        <f t="shared" si="111"/>
        <v/>
      </c>
      <c r="F872" s="80" t="str">
        <f t="shared" si="113"/>
        <v/>
      </c>
      <c r="G872" s="80" t="str">
        <f t="shared" si="113"/>
        <v/>
      </c>
      <c r="H872" s="80" t="str">
        <f t="shared" si="113"/>
        <v/>
      </c>
      <c r="I872" s="413"/>
      <c r="J872" s="414"/>
      <c r="K872" s="415"/>
      <c r="L872" s="415"/>
      <c r="M872" s="415"/>
      <c r="N872" s="415"/>
      <c r="O872" s="415"/>
      <c r="P872" s="415"/>
    </row>
    <row r="873" spans="1:16">
      <c r="A873" s="80" t="str">
        <f t="shared" si="107"/>
        <v/>
      </c>
      <c r="B873" s="80" t="str">
        <f t="shared" si="108"/>
        <v/>
      </c>
      <c r="C873" s="80" t="str">
        <f t="shared" si="109"/>
        <v/>
      </c>
      <c r="D873" s="80" t="str">
        <f t="shared" si="110"/>
        <v/>
      </c>
      <c r="E873" s="80" t="str">
        <f t="shared" si="111"/>
        <v/>
      </c>
      <c r="F873" s="80" t="str">
        <f t="shared" si="113"/>
        <v/>
      </c>
      <c r="G873" s="80" t="str">
        <f t="shared" si="113"/>
        <v/>
      </c>
      <c r="H873" s="80" t="str">
        <f t="shared" si="113"/>
        <v/>
      </c>
      <c r="I873" s="413"/>
      <c r="J873" s="414"/>
      <c r="K873" s="415"/>
      <c r="L873" s="415"/>
      <c r="M873" s="415"/>
      <c r="N873" s="415"/>
      <c r="O873" s="415"/>
      <c r="P873" s="415"/>
    </row>
    <row r="874" spans="1:16">
      <c r="A874" s="80" t="str">
        <f t="shared" si="107"/>
        <v/>
      </c>
      <c r="B874" s="80" t="str">
        <f t="shared" si="108"/>
        <v/>
      </c>
      <c r="C874" s="80" t="str">
        <f t="shared" si="109"/>
        <v/>
      </c>
      <c r="D874" s="80" t="str">
        <f t="shared" si="110"/>
        <v/>
      </c>
      <c r="E874" s="80" t="str">
        <f t="shared" si="111"/>
        <v/>
      </c>
      <c r="F874" s="80" t="str">
        <f t="shared" si="113"/>
        <v/>
      </c>
      <c r="G874" s="80" t="str">
        <f t="shared" si="113"/>
        <v/>
      </c>
      <c r="H874" s="80" t="str">
        <f t="shared" si="113"/>
        <v/>
      </c>
      <c r="I874" s="413"/>
      <c r="J874" s="414"/>
      <c r="K874" s="415"/>
      <c r="L874" s="415"/>
      <c r="M874" s="415"/>
      <c r="N874" s="415"/>
      <c r="O874" s="415"/>
      <c r="P874" s="415"/>
    </row>
    <row r="875" spans="1:16">
      <c r="A875" s="80" t="str">
        <f t="shared" si="107"/>
        <v/>
      </c>
      <c r="B875" s="80" t="str">
        <f t="shared" si="108"/>
        <v/>
      </c>
      <c r="C875" s="80" t="str">
        <f t="shared" si="109"/>
        <v/>
      </c>
      <c r="D875" s="80" t="str">
        <f t="shared" si="110"/>
        <v/>
      </c>
      <c r="E875" s="80" t="str">
        <f t="shared" si="111"/>
        <v/>
      </c>
      <c r="F875" s="80" t="str">
        <f t="shared" si="113"/>
        <v/>
      </c>
      <c r="G875" s="80" t="str">
        <f t="shared" si="113"/>
        <v/>
      </c>
      <c r="H875" s="80" t="str">
        <f t="shared" si="113"/>
        <v/>
      </c>
      <c r="I875" s="413"/>
      <c r="J875" s="414"/>
      <c r="K875" s="415"/>
      <c r="L875" s="415"/>
      <c r="M875" s="415"/>
      <c r="N875" s="415"/>
      <c r="O875" s="415"/>
      <c r="P875" s="415"/>
    </row>
    <row r="876" spans="1:16">
      <c r="A876" s="80" t="str">
        <f t="shared" si="107"/>
        <v/>
      </c>
      <c r="B876" s="80" t="str">
        <f t="shared" si="108"/>
        <v/>
      </c>
      <c r="C876" s="80" t="str">
        <f t="shared" si="109"/>
        <v/>
      </c>
      <c r="D876" s="80" t="str">
        <f t="shared" si="110"/>
        <v/>
      </c>
      <c r="E876" s="80" t="str">
        <f t="shared" si="111"/>
        <v/>
      </c>
      <c r="F876" s="80" t="str">
        <f t="shared" si="113"/>
        <v/>
      </c>
      <c r="G876" s="80" t="str">
        <f t="shared" si="113"/>
        <v/>
      </c>
      <c r="H876" s="80" t="str">
        <f t="shared" si="113"/>
        <v/>
      </c>
      <c r="I876" s="413"/>
      <c r="J876" s="414"/>
      <c r="K876" s="415"/>
      <c r="L876" s="415"/>
      <c r="M876" s="415"/>
      <c r="N876" s="415"/>
      <c r="O876" s="415"/>
      <c r="P876" s="415"/>
    </row>
    <row r="877" spans="1:16">
      <c r="A877" s="80" t="str">
        <f t="shared" si="107"/>
        <v/>
      </c>
      <c r="B877" s="80" t="str">
        <f t="shared" si="108"/>
        <v/>
      </c>
      <c r="C877" s="80" t="str">
        <f t="shared" si="109"/>
        <v/>
      </c>
      <c r="D877" s="80" t="str">
        <f t="shared" si="110"/>
        <v/>
      </c>
      <c r="E877" s="80" t="str">
        <f t="shared" si="111"/>
        <v/>
      </c>
      <c r="F877" s="80" t="str">
        <f t="shared" si="113"/>
        <v/>
      </c>
      <c r="G877" s="80" t="str">
        <f t="shared" si="113"/>
        <v/>
      </c>
      <c r="H877" s="80" t="str">
        <f t="shared" si="113"/>
        <v/>
      </c>
      <c r="I877" s="413"/>
      <c r="J877" s="414"/>
      <c r="K877" s="415"/>
      <c r="L877" s="415"/>
      <c r="M877" s="415"/>
      <c r="N877" s="415"/>
      <c r="O877" s="415"/>
      <c r="P877" s="415"/>
    </row>
    <row r="878" spans="1:16">
      <c r="A878" s="80" t="str">
        <f t="shared" si="107"/>
        <v/>
      </c>
      <c r="B878" s="80" t="str">
        <f t="shared" si="108"/>
        <v/>
      </c>
      <c r="C878" s="80" t="str">
        <f t="shared" si="109"/>
        <v/>
      </c>
      <c r="D878" s="80" t="str">
        <f t="shared" si="110"/>
        <v/>
      </c>
      <c r="E878" s="80" t="str">
        <f t="shared" si="111"/>
        <v/>
      </c>
      <c r="F878" s="80" t="str">
        <f t="shared" si="113"/>
        <v/>
      </c>
      <c r="G878" s="80" t="str">
        <f t="shared" si="113"/>
        <v/>
      </c>
      <c r="H878" s="80" t="str">
        <f t="shared" si="113"/>
        <v/>
      </c>
      <c r="I878" s="413"/>
      <c r="J878" s="414"/>
      <c r="K878" s="415"/>
      <c r="L878" s="415"/>
      <c r="M878" s="415"/>
      <c r="N878" s="415"/>
      <c r="O878" s="415"/>
      <c r="P878" s="415"/>
    </row>
    <row r="879" spans="1:16">
      <c r="A879" s="80" t="str">
        <f t="shared" si="107"/>
        <v/>
      </c>
      <c r="B879" s="80" t="str">
        <f t="shared" si="108"/>
        <v/>
      </c>
      <c r="C879" s="80" t="str">
        <f t="shared" si="109"/>
        <v/>
      </c>
      <c r="D879" s="80" t="str">
        <f t="shared" si="110"/>
        <v/>
      </c>
      <c r="E879" s="80" t="str">
        <f t="shared" si="111"/>
        <v/>
      </c>
      <c r="F879" s="80" t="str">
        <f t="shared" si="113"/>
        <v/>
      </c>
      <c r="G879" s="80" t="str">
        <f t="shared" si="113"/>
        <v/>
      </c>
      <c r="H879" s="80" t="str">
        <f t="shared" si="113"/>
        <v/>
      </c>
      <c r="I879" s="413"/>
      <c r="J879" s="414"/>
      <c r="K879" s="415"/>
      <c r="L879" s="415"/>
      <c r="M879" s="415"/>
      <c r="N879" s="415"/>
      <c r="O879" s="415"/>
      <c r="P879" s="415"/>
    </row>
    <row r="880" spans="1:16">
      <c r="A880" s="80" t="str">
        <f t="shared" si="107"/>
        <v/>
      </c>
      <c r="B880" s="80" t="str">
        <f t="shared" si="108"/>
        <v/>
      </c>
      <c r="C880" s="80" t="str">
        <f t="shared" si="109"/>
        <v/>
      </c>
      <c r="D880" s="80" t="str">
        <f t="shared" si="110"/>
        <v/>
      </c>
      <c r="E880" s="80" t="str">
        <f t="shared" si="111"/>
        <v/>
      </c>
      <c r="F880" s="80" t="str">
        <f t="shared" si="113"/>
        <v/>
      </c>
      <c r="G880" s="80" t="str">
        <f t="shared" si="113"/>
        <v/>
      </c>
      <c r="H880" s="80" t="str">
        <f t="shared" si="113"/>
        <v/>
      </c>
      <c r="I880" s="413"/>
      <c r="J880" s="414"/>
      <c r="K880" s="415"/>
      <c r="L880" s="415"/>
      <c r="M880" s="415"/>
      <c r="N880" s="415"/>
      <c r="O880" s="415"/>
      <c r="P880" s="415"/>
    </row>
    <row r="881" spans="1:16">
      <c r="A881" s="80" t="str">
        <f t="shared" si="107"/>
        <v/>
      </c>
      <c r="B881" s="80" t="str">
        <f t="shared" si="108"/>
        <v/>
      </c>
      <c r="C881" s="80" t="str">
        <f t="shared" si="109"/>
        <v/>
      </c>
      <c r="D881" s="80" t="str">
        <f t="shared" si="110"/>
        <v/>
      </c>
      <c r="E881" s="80" t="str">
        <f t="shared" si="111"/>
        <v/>
      </c>
      <c r="F881" s="80" t="str">
        <f t="shared" si="113"/>
        <v/>
      </c>
      <c r="G881" s="80" t="str">
        <f t="shared" si="113"/>
        <v/>
      </c>
      <c r="H881" s="80" t="str">
        <f t="shared" si="113"/>
        <v/>
      </c>
      <c r="I881" s="413"/>
      <c r="J881" s="414"/>
      <c r="K881" s="415"/>
      <c r="L881" s="415"/>
      <c r="M881" s="415"/>
      <c r="N881" s="415"/>
      <c r="O881" s="415"/>
      <c r="P881" s="415"/>
    </row>
    <row r="882" spans="1:16">
      <c r="A882" s="80" t="str">
        <f t="shared" si="107"/>
        <v/>
      </c>
      <c r="B882" s="80" t="str">
        <f t="shared" si="108"/>
        <v/>
      </c>
      <c r="C882" s="80" t="str">
        <f t="shared" si="109"/>
        <v/>
      </c>
      <c r="D882" s="80" t="str">
        <f t="shared" si="110"/>
        <v/>
      </c>
      <c r="E882" s="80" t="str">
        <f t="shared" si="111"/>
        <v/>
      </c>
      <c r="F882" s="80" t="str">
        <f t="shared" si="113"/>
        <v/>
      </c>
      <c r="G882" s="80" t="str">
        <f t="shared" si="113"/>
        <v/>
      </c>
      <c r="H882" s="80" t="str">
        <f t="shared" si="113"/>
        <v/>
      </c>
      <c r="I882" s="413"/>
      <c r="J882" s="414"/>
      <c r="K882" s="415"/>
      <c r="L882" s="415"/>
      <c r="M882" s="415"/>
      <c r="N882" s="415"/>
      <c r="O882" s="415"/>
      <c r="P882" s="415"/>
    </row>
    <row r="883" spans="1:16">
      <c r="A883" s="80" t="str">
        <f t="shared" si="107"/>
        <v/>
      </c>
      <c r="B883" s="80" t="str">
        <f t="shared" si="108"/>
        <v/>
      </c>
      <c r="C883" s="80" t="str">
        <f t="shared" si="109"/>
        <v/>
      </c>
      <c r="D883" s="80" t="str">
        <f t="shared" si="110"/>
        <v/>
      </c>
      <c r="E883" s="80" t="str">
        <f t="shared" si="111"/>
        <v/>
      </c>
      <c r="F883" s="80" t="str">
        <f t="shared" si="113"/>
        <v/>
      </c>
      <c r="G883" s="80" t="str">
        <f t="shared" si="113"/>
        <v/>
      </c>
      <c r="H883" s="80" t="str">
        <f t="shared" si="113"/>
        <v/>
      </c>
      <c r="I883" s="413"/>
      <c r="J883" s="414"/>
      <c r="K883" s="415"/>
      <c r="L883" s="415"/>
      <c r="M883" s="415"/>
      <c r="N883" s="415"/>
      <c r="O883" s="415"/>
      <c r="P883" s="415"/>
    </row>
    <row r="884" spans="1:16">
      <c r="A884" s="80" t="str">
        <f t="shared" si="107"/>
        <v/>
      </c>
      <c r="B884" s="80" t="str">
        <f t="shared" si="108"/>
        <v/>
      </c>
      <c r="C884" s="80" t="str">
        <f t="shared" si="109"/>
        <v/>
      </c>
      <c r="D884" s="80" t="str">
        <f t="shared" si="110"/>
        <v/>
      </c>
      <c r="E884" s="80" t="str">
        <f t="shared" si="111"/>
        <v/>
      </c>
      <c r="F884" s="80" t="str">
        <f t="shared" si="113"/>
        <v/>
      </c>
      <c r="G884" s="80" t="str">
        <f t="shared" si="113"/>
        <v/>
      </c>
      <c r="H884" s="80" t="str">
        <f t="shared" si="113"/>
        <v/>
      </c>
      <c r="I884" s="413"/>
      <c r="J884" s="414"/>
      <c r="K884" s="415"/>
      <c r="L884" s="415"/>
      <c r="M884" s="415"/>
      <c r="N884" s="415"/>
      <c r="O884" s="415"/>
      <c r="P884" s="415"/>
    </row>
    <row r="885" spans="1:16">
      <c r="A885" s="80" t="str">
        <f t="shared" si="107"/>
        <v/>
      </c>
      <c r="B885" s="80" t="str">
        <f t="shared" si="108"/>
        <v/>
      </c>
      <c r="C885" s="80" t="str">
        <f t="shared" si="109"/>
        <v/>
      </c>
      <c r="D885" s="80" t="str">
        <f t="shared" si="110"/>
        <v/>
      </c>
      <c r="E885" s="80" t="str">
        <f t="shared" si="111"/>
        <v/>
      </c>
      <c r="F885" s="80" t="str">
        <f t="shared" ref="F885:H904" si="114">IF(Cptes="","",LEFT(Cptes,7))</f>
        <v/>
      </c>
      <c r="G885" s="80" t="str">
        <f t="shared" si="114"/>
        <v/>
      </c>
      <c r="H885" s="80" t="str">
        <f t="shared" si="114"/>
        <v/>
      </c>
      <c r="I885" s="413"/>
      <c r="J885" s="414"/>
      <c r="K885" s="415"/>
      <c r="L885" s="415"/>
      <c r="M885" s="415"/>
      <c r="N885" s="415"/>
      <c r="O885" s="415"/>
      <c r="P885" s="415"/>
    </row>
    <row r="886" spans="1:16">
      <c r="A886" s="80" t="str">
        <f t="shared" si="107"/>
        <v/>
      </c>
      <c r="B886" s="80" t="str">
        <f t="shared" si="108"/>
        <v/>
      </c>
      <c r="C886" s="80" t="str">
        <f t="shared" si="109"/>
        <v/>
      </c>
      <c r="D886" s="80" t="str">
        <f t="shared" si="110"/>
        <v/>
      </c>
      <c r="E886" s="80" t="str">
        <f t="shared" si="111"/>
        <v/>
      </c>
      <c r="F886" s="80" t="str">
        <f t="shared" si="114"/>
        <v/>
      </c>
      <c r="G886" s="80" t="str">
        <f t="shared" si="114"/>
        <v/>
      </c>
      <c r="H886" s="80" t="str">
        <f t="shared" si="114"/>
        <v/>
      </c>
      <c r="I886" s="413"/>
      <c r="J886" s="414"/>
      <c r="K886" s="415"/>
      <c r="L886" s="415"/>
      <c r="M886" s="415"/>
      <c r="N886" s="415"/>
      <c r="O886" s="415"/>
      <c r="P886" s="415"/>
    </row>
    <row r="887" spans="1:16">
      <c r="A887" s="80" t="str">
        <f t="shared" si="107"/>
        <v/>
      </c>
      <c r="B887" s="80" t="str">
        <f t="shared" si="108"/>
        <v/>
      </c>
      <c r="C887" s="80" t="str">
        <f t="shared" si="109"/>
        <v/>
      </c>
      <c r="D887" s="80" t="str">
        <f t="shared" si="110"/>
        <v/>
      </c>
      <c r="E887" s="80" t="str">
        <f t="shared" si="111"/>
        <v/>
      </c>
      <c r="F887" s="80" t="str">
        <f t="shared" si="114"/>
        <v/>
      </c>
      <c r="G887" s="80" t="str">
        <f t="shared" si="114"/>
        <v/>
      </c>
      <c r="H887" s="80" t="str">
        <f t="shared" si="114"/>
        <v/>
      </c>
      <c r="I887" s="413"/>
      <c r="J887" s="414"/>
      <c r="K887" s="415"/>
      <c r="L887" s="415"/>
      <c r="M887" s="415"/>
      <c r="N887" s="415"/>
      <c r="O887" s="415"/>
      <c r="P887" s="415"/>
    </row>
    <row r="888" spans="1:16">
      <c r="A888" s="80" t="str">
        <f t="shared" si="107"/>
        <v/>
      </c>
      <c r="B888" s="80" t="str">
        <f t="shared" si="108"/>
        <v/>
      </c>
      <c r="C888" s="80" t="str">
        <f t="shared" si="109"/>
        <v/>
      </c>
      <c r="D888" s="80" t="str">
        <f t="shared" si="110"/>
        <v/>
      </c>
      <c r="E888" s="80" t="str">
        <f t="shared" si="111"/>
        <v/>
      </c>
      <c r="F888" s="80" t="str">
        <f t="shared" si="114"/>
        <v/>
      </c>
      <c r="G888" s="80" t="str">
        <f t="shared" si="114"/>
        <v/>
      </c>
      <c r="H888" s="80" t="str">
        <f t="shared" si="114"/>
        <v/>
      </c>
      <c r="I888" s="413"/>
      <c r="J888" s="414"/>
      <c r="K888" s="415"/>
      <c r="L888" s="415"/>
      <c r="M888" s="415"/>
      <c r="N888" s="415"/>
      <c r="O888" s="415"/>
      <c r="P888" s="415"/>
    </row>
    <row r="889" spans="1:16">
      <c r="A889" s="80" t="str">
        <f t="shared" si="107"/>
        <v/>
      </c>
      <c r="B889" s="80" t="str">
        <f t="shared" si="108"/>
        <v/>
      </c>
      <c r="C889" s="80" t="str">
        <f t="shared" si="109"/>
        <v/>
      </c>
      <c r="D889" s="80" t="str">
        <f t="shared" si="110"/>
        <v/>
      </c>
      <c r="E889" s="80" t="str">
        <f t="shared" si="111"/>
        <v/>
      </c>
      <c r="F889" s="80" t="str">
        <f t="shared" si="114"/>
        <v/>
      </c>
      <c r="G889" s="80" t="str">
        <f t="shared" si="114"/>
        <v/>
      </c>
      <c r="H889" s="80" t="str">
        <f t="shared" si="114"/>
        <v/>
      </c>
      <c r="I889" s="413"/>
      <c r="J889" s="414"/>
      <c r="K889" s="415"/>
      <c r="L889" s="415"/>
      <c r="M889" s="415"/>
      <c r="N889" s="415"/>
      <c r="O889" s="415"/>
      <c r="P889" s="415"/>
    </row>
    <row r="890" spans="1:16">
      <c r="A890" s="80" t="str">
        <f t="shared" si="107"/>
        <v/>
      </c>
      <c r="B890" s="80" t="str">
        <f t="shared" si="108"/>
        <v/>
      </c>
      <c r="C890" s="80" t="str">
        <f t="shared" si="109"/>
        <v/>
      </c>
      <c r="D890" s="80" t="str">
        <f t="shared" si="110"/>
        <v/>
      </c>
      <c r="E890" s="80" t="str">
        <f t="shared" si="111"/>
        <v/>
      </c>
      <c r="F890" s="80" t="str">
        <f t="shared" si="114"/>
        <v/>
      </c>
      <c r="G890" s="80" t="str">
        <f t="shared" si="114"/>
        <v/>
      </c>
      <c r="H890" s="80" t="str">
        <f t="shared" si="114"/>
        <v/>
      </c>
      <c r="I890" s="413"/>
      <c r="J890" s="414"/>
      <c r="K890" s="415"/>
      <c r="L890" s="415"/>
      <c r="M890" s="415"/>
      <c r="N890" s="415"/>
      <c r="O890" s="415"/>
      <c r="P890" s="415"/>
    </row>
    <row r="891" spans="1:16">
      <c r="A891" s="80" t="str">
        <f t="shared" si="107"/>
        <v/>
      </c>
      <c r="B891" s="80" t="str">
        <f t="shared" si="108"/>
        <v/>
      </c>
      <c r="C891" s="80" t="str">
        <f t="shared" si="109"/>
        <v/>
      </c>
      <c r="D891" s="80" t="str">
        <f t="shared" si="110"/>
        <v/>
      </c>
      <c r="E891" s="80" t="str">
        <f t="shared" si="111"/>
        <v/>
      </c>
      <c r="F891" s="80" t="str">
        <f t="shared" si="114"/>
        <v/>
      </c>
      <c r="G891" s="80" t="str">
        <f t="shared" si="114"/>
        <v/>
      </c>
      <c r="H891" s="80" t="str">
        <f t="shared" si="114"/>
        <v/>
      </c>
      <c r="I891" s="413"/>
      <c r="J891" s="414"/>
      <c r="K891" s="415"/>
      <c r="L891" s="415"/>
      <c r="M891" s="415"/>
      <c r="N891" s="415"/>
      <c r="O891" s="415"/>
      <c r="P891" s="415"/>
    </row>
    <row r="892" spans="1:16">
      <c r="A892" s="80" t="str">
        <f t="shared" si="107"/>
        <v/>
      </c>
      <c r="B892" s="80" t="str">
        <f t="shared" si="108"/>
        <v/>
      </c>
      <c r="C892" s="80" t="str">
        <f t="shared" si="109"/>
        <v/>
      </c>
      <c r="D892" s="80" t="str">
        <f t="shared" si="110"/>
        <v/>
      </c>
      <c r="E892" s="80" t="str">
        <f t="shared" si="111"/>
        <v/>
      </c>
      <c r="F892" s="80" t="str">
        <f t="shared" si="114"/>
        <v/>
      </c>
      <c r="G892" s="80" t="str">
        <f t="shared" si="114"/>
        <v/>
      </c>
      <c r="H892" s="80" t="str">
        <f t="shared" si="114"/>
        <v/>
      </c>
      <c r="I892" s="413"/>
      <c r="J892" s="414"/>
      <c r="K892" s="415"/>
      <c r="L892" s="415"/>
      <c r="M892" s="415"/>
      <c r="N892" s="415"/>
      <c r="O892" s="415"/>
      <c r="P892" s="415"/>
    </row>
    <row r="893" spans="1:16">
      <c r="A893" s="80" t="str">
        <f t="shared" si="107"/>
        <v/>
      </c>
      <c r="B893" s="80" t="str">
        <f t="shared" si="108"/>
        <v/>
      </c>
      <c r="C893" s="80" t="str">
        <f t="shared" si="109"/>
        <v/>
      </c>
      <c r="D893" s="80" t="str">
        <f t="shared" si="110"/>
        <v/>
      </c>
      <c r="E893" s="80" t="str">
        <f t="shared" si="111"/>
        <v/>
      </c>
      <c r="F893" s="80" t="str">
        <f t="shared" si="114"/>
        <v/>
      </c>
      <c r="G893" s="80" t="str">
        <f t="shared" si="114"/>
        <v/>
      </c>
      <c r="H893" s="80" t="str">
        <f t="shared" si="114"/>
        <v/>
      </c>
      <c r="I893" s="413"/>
      <c r="J893" s="414"/>
      <c r="K893" s="415"/>
      <c r="L893" s="415"/>
      <c r="M893" s="415"/>
      <c r="N893" s="415"/>
      <c r="O893" s="415"/>
      <c r="P893" s="415"/>
    </row>
    <row r="894" spans="1:16">
      <c r="A894" s="80" t="str">
        <f t="shared" si="107"/>
        <v/>
      </c>
      <c r="B894" s="80" t="str">
        <f t="shared" si="108"/>
        <v/>
      </c>
      <c r="C894" s="80" t="str">
        <f t="shared" si="109"/>
        <v/>
      </c>
      <c r="D894" s="80" t="str">
        <f t="shared" si="110"/>
        <v/>
      </c>
      <c r="E894" s="80" t="str">
        <f t="shared" si="111"/>
        <v/>
      </c>
      <c r="F894" s="80" t="str">
        <f t="shared" si="114"/>
        <v/>
      </c>
      <c r="G894" s="80" t="str">
        <f t="shared" si="114"/>
        <v/>
      </c>
      <c r="H894" s="80" t="str">
        <f t="shared" si="114"/>
        <v/>
      </c>
      <c r="I894" s="413"/>
      <c r="J894" s="414"/>
      <c r="K894" s="415"/>
      <c r="L894" s="415"/>
      <c r="M894" s="415"/>
      <c r="N894" s="415"/>
      <c r="O894" s="415"/>
      <c r="P894" s="415"/>
    </row>
    <row r="895" spans="1:16">
      <c r="A895" s="80" t="str">
        <f t="shared" si="107"/>
        <v/>
      </c>
      <c r="B895" s="80" t="str">
        <f t="shared" si="108"/>
        <v/>
      </c>
      <c r="C895" s="80" t="str">
        <f t="shared" si="109"/>
        <v/>
      </c>
      <c r="D895" s="80" t="str">
        <f t="shared" si="110"/>
        <v/>
      </c>
      <c r="E895" s="80" t="str">
        <f t="shared" si="111"/>
        <v/>
      </c>
      <c r="F895" s="80" t="str">
        <f t="shared" si="114"/>
        <v/>
      </c>
      <c r="G895" s="80" t="str">
        <f t="shared" si="114"/>
        <v/>
      </c>
      <c r="H895" s="80" t="str">
        <f t="shared" si="114"/>
        <v/>
      </c>
      <c r="I895" s="413"/>
      <c r="J895" s="414"/>
      <c r="K895" s="415"/>
      <c r="L895" s="415"/>
      <c r="M895" s="415"/>
      <c r="N895" s="415"/>
      <c r="O895" s="415"/>
      <c r="P895" s="415"/>
    </row>
    <row r="896" spans="1:16">
      <c r="A896" s="80" t="str">
        <f t="shared" si="107"/>
        <v/>
      </c>
      <c r="B896" s="80" t="str">
        <f t="shared" si="108"/>
        <v/>
      </c>
      <c r="C896" s="80" t="str">
        <f t="shared" si="109"/>
        <v/>
      </c>
      <c r="D896" s="80" t="str">
        <f t="shared" si="110"/>
        <v/>
      </c>
      <c r="E896" s="80" t="str">
        <f t="shared" si="111"/>
        <v/>
      </c>
      <c r="F896" s="80" t="str">
        <f t="shared" si="114"/>
        <v/>
      </c>
      <c r="G896" s="80" t="str">
        <f t="shared" si="114"/>
        <v/>
      </c>
      <c r="H896" s="80" t="str">
        <f t="shared" si="114"/>
        <v/>
      </c>
      <c r="I896" s="413"/>
      <c r="J896" s="414"/>
      <c r="K896" s="415"/>
      <c r="L896" s="415"/>
      <c r="M896" s="415"/>
      <c r="N896" s="415"/>
      <c r="O896" s="415"/>
      <c r="P896" s="415"/>
    </row>
    <row r="897" spans="1:16">
      <c r="A897" s="80" t="str">
        <f t="shared" si="107"/>
        <v/>
      </c>
      <c r="B897" s="80" t="str">
        <f t="shared" si="108"/>
        <v/>
      </c>
      <c r="C897" s="80" t="str">
        <f t="shared" si="109"/>
        <v/>
      </c>
      <c r="D897" s="80" t="str">
        <f t="shared" si="110"/>
        <v/>
      </c>
      <c r="E897" s="80" t="str">
        <f t="shared" si="111"/>
        <v/>
      </c>
      <c r="F897" s="80" t="str">
        <f t="shared" si="114"/>
        <v/>
      </c>
      <c r="G897" s="80" t="str">
        <f t="shared" si="114"/>
        <v/>
      </c>
      <c r="H897" s="80" t="str">
        <f t="shared" si="114"/>
        <v/>
      </c>
      <c r="I897" s="413"/>
      <c r="J897" s="414"/>
      <c r="K897" s="415"/>
      <c r="L897" s="415"/>
      <c r="M897" s="415"/>
      <c r="N897" s="415"/>
      <c r="O897" s="415"/>
      <c r="P897" s="415"/>
    </row>
    <row r="898" spans="1:16">
      <c r="A898" s="80" t="str">
        <f t="shared" si="107"/>
        <v/>
      </c>
      <c r="B898" s="80" t="str">
        <f t="shared" si="108"/>
        <v/>
      </c>
      <c r="C898" s="80" t="str">
        <f t="shared" si="109"/>
        <v/>
      </c>
      <c r="D898" s="80" t="str">
        <f t="shared" si="110"/>
        <v/>
      </c>
      <c r="E898" s="80" t="str">
        <f t="shared" si="111"/>
        <v/>
      </c>
      <c r="F898" s="80" t="str">
        <f t="shared" si="114"/>
        <v/>
      </c>
      <c r="G898" s="80" t="str">
        <f t="shared" si="114"/>
        <v/>
      </c>
      <c r="H898" s="80" t="str">
        <f t="shared" si="114"/>
        <v/>
      </c>
      <c r="I898" s="413"/>
      <c r="J898" s="414"/>
      <c r="K898" s="415"/>
      <c r="L898" s="415"/>
      <c r="M898" s="415"/>
      <c r="N898" s="415"/>
      <c r="O898" s="415"/>
      <c r="P898" s="415"/>
    </row>
    <row r="899" spans="1:16">
      <c r="A899" s="80" t="str">
        <f t="shared" si="107"/>
        <v/>
      </c>
      <c r="B899" s="80" t="str">
        <f t="shared" si="108"/>
        <v/>
      </c>
      <c r="C899" s="80" t="str">
        <f t="shared" si="109"/>
        <v/>
      </c>
      <c r="D899" s="80" t="str">
        <f t="shared" si="110"/>
        <v/>
      </c>
      <c r="E899" s="80" t="str">
        <f t="shared" si="111"/>
        <v/>
      </c>
      <c r="F899" s="80" t="str">
        <f t="shared" si="114"/>
        <v/>
      </c>
      <c r="G899" s="80" t="str">
        <f t="shared" si="114"/>
        <v/>
      </c>
      <c r="H899" s="80" t="str">
        <f t="shared" si="114"/>
        <v/>
      </c>
      <c r="I899" s="413"/>
      <c r="J899" s="414"/>
      <c r="K899" s="415"/>
      <c r="L899" s="415"/>
      <c r="M899" s="415"/>
      <c r="N899" s="415"/>
      <c r="O899" s="415"/>
      <c r="P899" s="415"/>
    </row>
    <row r="900" spans="1:16">
      <c r="A900" s="80" t="str">
        <f t="shared" si="107"/>
        <v/>
      </c>
      <c r="B900" s="80" t="str">
        <f t="shared" si="108"/>
        <v/>
      </c>
      <c r="C900" s="80" t="str">
        <f t="shared" si="109"/>
        <v/>
      </c>
      <c r="D900" s="80" t="str">
        <f t="shared" si="110"/>
        <v/>
      </c>
      <c r="E900" s="80" t="str">
        <f t="shared" si="111"/>
        <v/>
      </c>
      <c r="F900" s="80" t="str">
        <f t="shared" si="114"/>
        <v/>
      </c>
      <c r="G900" s="80" t="str">
        <f t="shared" si="114"/>
        <v/>
      </c>
      <c r="H900" s="80" t="str">
        <f t="shared" si="114"/>
        <v/>
      </c>
      <c r="I900" s="413"/>
      <c r="J900" s="414"/>
      <c r="K900" s="415"/>
      <c r="L900" s="415"/>
      <c r="M900" s="415"/>
      <c r="N900" s="415"/>
      <c r="O900" s="415"/>
      <c r="P900" s="415"/>
    </row>
    <row r="901" spans="1:16">
      <c r="A901" s="80" t="str">
        <f t="shared" ref="A901:A964" si="115">IF(Cptes="","",LEFT(Cptes,2))</f>
        <v/>
      </c>
      <c r="B901" s="80" t="str">
        <f t="shared" ref="B901:B964" si="116">IF(Cptes="","",LEFT(Cptes,3))</f>
        <v/>
      </c>
      <c r="C901" s="80" t="str">
        <f t="shared" ref="C901:C964" si="117">IF(Cptes="","",LEFT(Cptes,4))</f>
        <v/>
      </c>
      <c r="D901" s="80" t="str">
        <f t="shared" ref="D901:D964" si="118">IF(Cptes="","",LEFT(Cptes,5))</f>
        <v/>
      </c>
      <c r="E901" s="80" t="str">
        <f t="shared" ref="E901:E964" si="119">IF(Cptes="","",LEFT(Cptes,6))</f>
        <v/>
      </c>
      <c r="F901" s="80" t="str">
        <f t="shared" si="114"/>
        <v/>
      </c>
      <c r="G901" s="80" t="str">
        <f t="shared" si="114"/>
        <v/>
      </c>
      <c r="H901" s="80" t="str">
        <f t="shared" si="114"/>
        <v/>
      </c>
      <c r="I901" s="413"/>
      <c r="J901" s="414"/>
      <c r="K901" s="415"/>
      <c r="L901" s="415"/>
      <c r="M901" s="415"/>
      <c r="N901" s="415"/>
      <c r="O901" s="415"/>
      <c r="P901" s="415"/>
    </row>
    <row r="902" spans="1:16">
      <c r="A902" s="80" t="str">
        <f t="shared" si="115"/>
        <v/>
      </c>
      <c r="B902" s="80" t="str">
        <f t="shared" si="116"/>
        <v/>
      </c>
      <c r="C902" s="80" t="str">
        <f t="shared" si="117"/>
        <v/>
      </c>
      <c r="D902" s="80" t="str">
        <f t="shared" si="118"/>
        <v/>
      </c>
      <c r="E902" s="80" t="str">
        <f t="shared" si="119"/>
        <v/>
      </c>
      <c r="F902" s="80" t="str">
        <f t="shared" si="114"/>
        <v/>
      </c>
      <c r="G902" s="80" t="str">
        <f t="shared" si="114"/>
        <v/>
      </c>
      <c r="H902" s="80" t="str">
        <f t="shared" si="114"/>
        <v/>
      </c>
      <c r="I902" s="413"/>
      <c r="J902" s="414"/>
      <c r="K902" s="415"/>
      <c r="L902" s="415"/>
      <c r="M902" s="415"/>
      <c r="N902" s="415"/>
      <c r="O902" s="415"/>
      <c r="P902" s="415"/>
    </row>
    <row r="903" spans="1:16">
      <c r="A903" s="80" t="str">
        <f t="shared" si="115"/>
        <v/>
      </c>
      <c r="B903" s="80" t="str">
        <f t="shared" si="116"/>
        <v/>
      </c>
      <c r="C903" s="80" t="str">
        <f t="shared" si="117"/>
        <v/>
      </c>
      <c r="D903" s="80" t="str">
        <f t="shared" si="118"/>
        <v/>
      </c>
      <c r="E903" s="80" t="str">
        <f t="shared" si="119"/>
        <v/>
      </c>
      <c r="F903" s="80" t="str">
        <f t="shared" si="114"/>
        <v/>
      </c>
      <c r="G903" s="80" t="str">
        <f t="shared" si="114"/>
        <v/>
      </c>
      <c r="H903" s="80" t="str">
        <f t="shared" si="114"/>
        <v/>
      </c>
      <c r="I903" s="413"/>
      <c r="J903" s="414"/>
      <c r="K903" s="415"/>
      <c r="L903" s="415"/>
      <c r="M903" s="415"/>
      <c r="N903" s="415"/>
      <c r="O903" s="415"/>
      <c r="P903" s="415"/>
    </row>
    <row r="904" spans="1:16">
      <c r="A904" s="80" t="str">
        <f t="shared" si="115"/>
        <v/>
      </c>
      <c r="B904" s="80" t="str">
        <f t="shared" si="116"/>
        <v/>
      </c>
      <c r="C904" s="80" t="str">
        <f t="shared" si="117"/>
        <v/>
      </c>
      <c r="D904" s="80" t="str">
        <f t="shared" si="118"/>
        <v/>
      </c>
      <c r="E904" s="80" t="str">
        <f t="shared" si="119"/>
        <v/>
      </c>
      <c r="F904" s="80" t="str">
        <f t="shared" si="114"/>
        <v/>
      </c>
      <c r="G904" s="80" t="str">
        <f t="shared" si="114"/>
        <v/>
      </c>
      <c r="H904" s="80" t="str">
        <f t="shared" si="114"/>
        <v/>
      </c>
      <c r="I904" s="413"/>
      <c r="J904" s="414"/>
      <c r="K904" s="415"/>
      <c r="L904" s="415"/>
      <c r="M904" s="415"/>
      <c r="N904" s="415"/>
      <c r="O904" s="415"/>
      <c r="P904" s="415"/>
    </row>
    <row r="905" spans="1:16">
      <c r="A905" s="80" t="str">
        <f t="shared" si="115"/>
        <v/>
      </c>
      <c r="B905" s="80" t="str">
        <f t="shared" si="116"/>
        <v/>
      </c>
      <c r="C905" s="80" t="str">
        <f t="shared" si="117"/>
        <v/>
      </c>
      <c r="D905" s="80" t="str">
        <f t="shared" si="118"/>
        <v/>
      </c>
      <c r="E905" s="80" t="str">
        <f t="shared" si="119"/>
        <v/>
      </c>
      <c r="F905" s="80" t="str">
        <f t="shared" ref="F905:H924" si="120">IF(Cptes="","",LEFT(Cptes,7))</f>
        <v/>
      </c>
      <c r="G905" s="80" t="str">
        <f t="shared" si="120"/>
        <v/>
      </c>
      <c r="H905" s="80" t="str">
        <f t="shared" si="120"/>
        <v/>
      </c>
      <c r="I905" s="413"/>
      <c r="J905" s="414"/>
      <c r="K905" s="415"/>
      <c r="L905" s="415"/>
      <c r="M905" s="415"/>
      <c r="N905" s="415"/>
      <c r="O905" s="415"/>
      <c r="P905" s="415"/>
    </row>
    <row r="906" spans="1:16">
      <c r="A906" s="80" t="str">
        <f t="shared" si="115"/>
        <v/>
      </c>
      <c r="B906" s="80" t="str">
        <f t="shared" si="116"/>
        <v/>
      </c>
      <c r="C906" s="80" t="str">
        <f t="shared" si="117"/>
        <v/>
      </c>
      <c r="D906" s="80" t="str">
        <f t="shared" si="118"/>
        <v/>
      </c>
      <c r="E906" s="80" t="str">
        <f t="shared" si="119"/>
        <v/>
      </c>
      <c r="F906" s="80" t="str">
        <f t="shared" si="120"/>
        <v/>
      </c>
      <c r="G906" s="80" t="str">
        <f t="shared" si="120"/>
        <v/>
      </c>
      <c r="H906" s="80" t="str">
        <f t="shared" si="120"/>
        <v/>
      </c>
      <c r="I906" s="413"/>
      <c r="J906" s="414"/>
      <c r="K906" s="415"/>
      <c r="L906" s="415"/>
      <c r="M906" s="415"/>
      <c r="N906" s="415"/>
      <c r="O906" s="415"/>
      <c r="P906" s="415"/>
    </row>
    <row r="907" spans="1:16">
      <c r="A907" s="80" t="str">
        <f t="shared" si="115"/>
        <v/>
      </c>
      <c r="B907" s="80" t="str">
        <f t="shared" si="116"/>
        <v/>
      </c>
      <c r="C907" s="80" t="str">
        <f t="shared" si="117"/>
        <v/>
      </c>
      <c r="D907" s="80" t="str">
        <f t="shared" si="118"/>
        <v/>
      </c>
      <c r="E907" s="80" t="str">
        <f t="shared" si="119"/>
        <v/>
      </c>
      <c r="F907" s="80" t="str">
        <f t="shared" si="120"/>
        <v/>
      </c>
      <c r="G907" s="80" t="str">
        <f t="shared" si="120"/>
        <v/>
      </c>
      <c r="H907" s="80" t="str">
        <f t="shared" si="120"/>
        <v/>
      </c>
      <c r="I907" s="413"/>
      <c r="J907" s="414"/>
      <c r="K907" s="415"/>
      <c r="L907" s="415"/>
      <c r="M907" s="415"/>
      <c r="N907" s="415"/>
      <c r="O907" s="415"/>
      <c r="P907" s="415"/>
    </row>
    <row r="908" spans="1:16">
      <c r="A908" s="80" t="str">
        <f t="shared" si="115"/>
        <v/>
      </c>
      <c r="B908" s="80" t="str">
        <f t="shared" si="116"/>
        <v/>
      </c>
      <c r="C908" s="80" t="str">
        <f t="shared" si="117"/>
        <v/>
      </c>
      <c r="D908" s="80" t="str">
        <f t="shared" si="118"/>
        <v/>
      </c>
      <c r="E908" s="80" t="str">
        <f t="shared" si="119"/>
        <v/>
      </c>
      <c r="F908" s="80" t="str">
        <f t="shared" si="120"/>
        <v/>
      </c>
      <c r="G908" s="80" t="str">
        <f t="shared" si="120"/>
        <v/>
      </c>
      <c r="H908" s="80" t="str">
        <f t="shared" si="120"/>
        <v/>
      </c>
      <c r="I908" s="413"/>
      <c r="J908" s="414"/>
      <c r="K908" s="415"/>
      <c r="L908" s="415"/>
      <c r="M908" s="415"/>
      <c r="N908" s="415"/>
      <c r="O908" s="415"/>
      <c r="P908" s="415"/>
    </row>
    <row r="909" spans="1:16">
      <c r="A909" s="80" t="str">
        <f t="shared" si="115"/>
        <v/>
      </c>
      <c r="B909" s="80" t="str">
        <f t="shared" si="116"/>
        <v/>
      </c>
      <c r="C909" s="80" t="str">
        <f t="shared" si="117"/>
        <v/>
      </c>
      <c r="D909" s="80" t="str">
        <f t="shared" si="118"/>
        <v/>
      </c>
      <c r="E909" s="80" t="str">
        <f t="shared" si="119"/>
        <v/>
      </c>
      <c r="F909" s="80" t="str">
        <f t="shared" si="120"/>
        <v/>
      </c>
      <c r="G909" s="80" t="str">
        <f t="shared" si="120"/>
        <v/>
      </c>
      <c r="H909" s="80" t="str">
        <f t="shared" si="120"/>
        <v/>
      </c>
      <c r="I909" s="413"/>
      <c r="J909" s="414"/>
      <c r="K909" s="415"/>
      <c r="L909" s="415"/>
      <c r="M909" s="415"/>
      <c r="N909" s="415"/>
      <c r="O909" s="415"/>
      <c r="P909" s="415"/>
    </row>
    <row r="910" spans="1:16">
      <c r="A910" s="80" t="str">
        <f t="shared" si="115"/>
        <v/>
      </c>
      <c r="B910" s="80" t="str">
        <f t="shared" si="116"/>
        <v/>
      </c>
      <c r="C910" s="80" t="str">
        <f t="shared" si="117"/>
        <v/>
      </c>
      <c r="D910" s="80" t="str">
        <f t="shared" si="118"/>
        <v/>
      </c>
      <c r="E910" s="80" t="str">
        <f t="shared" si="119"/>
        <v/>
      </c>
      <c r="F910" s="80" t="str">
        <f t="shared" si="120"/>
        <v/>
      </c>
      <c r="G910" s="80" t="str">
        <f t="shared" si="120"/>
        <v/>
      </c>
      <c r="H910" s="80" t="str">
        <f t="shared" si="120"/>
        <v/>
      </c>
      <c r="I910" s="413"/>
      <c r="J910" s="414"/>
      <c r="K910" s="415"/>
      <c r="L910" s="415"/>
      <c r="M910" s="415"/>
      <c r="N910" s="415"/>
      <c r="O910" s="415"/>
      <c r="P910" s="415"/>
    </row>
    <row r="911" spans="1:16">
      <c r="A911" s="80" t="str">
        <f t="shared" si="115"/>
        <v/>
      </c>
      <c r="B911" s="80" t="str">
        <f t="shared" si="116"/>
        <v/>
      </c>
      <c r="C911" s="80" t="str">
        <f t="shared" si="117"/>
        <v/>
      </c>
      <c r="D911" s="80" t="str">
        <f t="shared" si="118"/>
        <v/>
      </c>
      <c r="E911" s="80" t="str">
        <f t="shared" si="119"/>
        <v/>
      </c>
      <c r="F911" s="80" t="str">
        <f t="shared" si="120"/>
        <v/>
      </c>
      <c r="G911" s="80" t="str">
        <f t="shared" si="120"/>
        <v/>
      </c>
      <c r="H911" s="80" t="str">
        <f t="shared" si="120"/>
        <v/>
      </c>
      <c r="I911" s="413"/>
      <c r="J911" s="414"/>
      <c r="K911" s="415"/>
      <c r="L911" s="415"/>
      <c r="M911" s="415"/>
      <c r="N911" s="415"/>
      <c r="O911" s="415"/>
      <c r="P911" s="415"/>
    </row>
    <row r="912" spans="1:16">
      <c r="A912" s="80" t="str">
        <f t="shared" si="115"/>
        <v/>
      </c>
      <c r="B912" s="80" t="str">
        <f t="shared" si="116"/>
        <v/>
      </c>
      <c r="C912" s="80" t="str">
        <f t="shared" si="117"/>
        <v/>
      </c>
      <c r="D912" s="80" t="str">
        <f t="shared" si="118"/>
        <v/>
      </c>
      <c r="E912" s="80" t="str">
        <f t="shared" si="119"/>
        <v/>
      </c>
      <c r="F912" s="80" t="str">
        <f t="shared" si="120"/>
        <v/>
      </c>
      <c r="G912" s="80" t="str">
        <f t="shared" si="120"/>
        <v/>
      </c>
      <c r="H912" s="80" t="str">
        <f t="shared" si="120"/>
        <v/>
      </c>
      <c r="I912" s="413"/>
      <c r="J912" s="414"/>
      <c r="K912" s="415"/>
      <c r="L912" s="415"/>
      <c r="M912" s="415"/>
      <c r="N912" s="415"/>
      <c r="O912" s="415"/>
      <c r="P912" s="415"/>
    </row>
    <row r="913" spans="1:16">
      <c r="A913" s="80" t="str">
        <f t="shared" si="115"/>
        <v/>
      </c>
      <c r="B913" s="80" t="str">
        <f t="shared" si="116"/>
        <v/>
      </c>
      <c r="C913" s="80" t="str">
        <f t="shared" si="117"/>
        <v/>
      </c>
      <c r="D913" s="80" t="str">
        <f t="shared" si="118"/>
        <v/>
      </c>
      <c r="E913" s="80" t="str">
        <f t="shared" si="119"/>
        <v/>
      </c>
      <c r="F913" s="80" t="str">
        <f t="shared" si="120"/>
        <v/>
      </c>
      <c r="G913" s="80" t="str">
        <f t="shared" si="120"/>
        <v/>
      </c>
      <c r="H913" s="80" t="str">
        <f t="shared" si="120"/>
        <v/>
      </c>
      <c r="I913" s="413"/>
      <c r="J913" s="414"/>
      <c r="K913" s="415"/>
      <c r="L913" s="415"/>
      <c r="M913" s="415"/>
      <c r="N913" s="415"/>
      <c r="O913" s="415"/>
      <c r="P913" s="415"/>
    </row>
    <row r="914" spans="1:16">
      <c r="A914" s="80" t="str">
        <f t="shared" si="115"/>
        <v/>
      </c>
      <c r="B914" s="80" t="str">
        <f t="shared" si="116"/>
        <v/>
      </c>
      <c r="C914" s="80" t="str">
        <f t="shared" si="117"/>
        <v/>
      </c>
      <c r="D914" s="80" t="str">
        <f t="shared" si="118"/>
        <v/>
      </c>
      <c r="E914" s="80" t="str">
        <f t="shared" si="119"/>
        <v/>
      </c>
      <c r="F914" s="80" t="str">
        <f t="shared" si="120"/>
        <v/>
      </c>
      <c r="G914" s="80" t="str">
        <f t="shared" si="120"/>
        <v/>
      </c>
      <c r="H914" s="80" t="str">
        <f t="shared" si="120"/>
        <v/>
      </c>
      <c r="I914" s="413"/>
      <c r="J914" s="414"/>
      <c r="K914" s="415"/>
      <c r="L914" s="415"/>
      <c r="M914" s="415"/>
      <c r="N914" s="415"/>
      <c r="O914" s="415"/>
      <c r="P914" s="415"/>
    </row>
    <row r="915" spans="1:16">
      <c r="A915" s="80" t="str">
        <f t="shared" si="115"/>
        <v/>
      </c>
      <c r="B915" s="80" t="str">
        <f t="shared" si="116"/>
        <v/>
      </c>
      <c r="C915" s="80" t="str">
        <f t="shared" si="117"/>
        <v/>
      </c>
      <c r="D915" s="80" t="str">
        <f t="shared" si="118"/>
        <v/>
      </c>
      <c r="E915" s="80" t="str">
        <f t="shared" si="119"/>
        <v/>
      </c>
      <c r="F915" s="80" t="str">
        <f t="shared" si="120"/>
        <v/>
      </c>
      <c r="G915" s="80" t="str">
        <f t="shared" si="120"/>
        <v/>
      </c>
      <c r="H915" s="80" t="str">
        <f t="shared" si="120"/>
        <v/>
      </c>
      <c r="I915" s="413"/>
      <c r="J915" s="414"/>
      <c r="K915" s="415"/>
      <c r="L915" s="415"/>
      <c r="M915" s="415"/>
      <c r="N915" s="415"/>
      <c r="O915" s="415"/>
      <c r="P915" s="415"/>
    </row>
    <row r="916" spans="1:16">
      <c r="A916" s="80" t="str">
        <f t="shared" si="115"/>
        <v/>
      </c>
      <c r="B916" s="80" t="str">
        <f t="shared" si="116"/>
        <v/>
      </c>
      <c r="C916" s="80" t="str">
        <f t="shared" si="117"/>
        <v/>
      </c>
      <c r="D916" s="80" t="str">
        <f t="shared" si="118"/>
        <v/>
      </c>
      <c r="E916" s="80" t="str">
        <f t="shared" si="119"/>
        <v/>
      </c>
      <c r="F916" s="80" t="str">
        <f t="shared" si="120"/>
        <v/>
      </c>
      <c r="G916" s="80" t="str">
        <f t="shared" si="120"/>
        <v/>
      </c>
      <c r="H916" s="80" t="str">
        <f t="shared" si="120"/>
        <v/>
      </c>
      <c r="I916" s="413"/>
      <c r="J916" s="414"/>
      <c r="K916" s="415"/>
      <c r="L916" s="415"/>
      <c r="M916" s="415"/>
      <c r="N916" s="415"/>
      <c r="O916" s="415"/>
      <c r="P916" s="415"/>
    </row>
    <row r="917" spans="1:16">
      <c r="A917" s="80" t="str">
        <f t="shared" si="115"/>
        <v/>
      </c>
      <c r="B917" s="80" t="str">
        <f t="shared" si="116"/>
        <v/>
      </c>
      <c r="C917" s="80" t="str">
        <f t="shared" si="117"/>
        <v/>
      </c>
      <c r="D917" s="80" t="str">
        <f t="shared" si="118"/>
        <v/>
      </c>
      <c r="E917" s="80" t="str">
        <f t="shared" si="119"/>
        <v/>
      </c>
      <c r="F917" s="80" t="str">
        <f t="shared" si="120"/>
        <v/>
      </c>
      <c r="G917" s="80" t="str">
        <f t="shared" si="120"/>
        <v/>
      </c>
      <c r="H917" s="80" t="str">
        <f t="shared" si="120"/>
        <v/>
      </c>
      <c r="I917" s="413"/>
      <c r="J917" s="414"/>
      <c r="K917" s="415"/>
      <c r="L917" s="415"/>
      <c r="M917" s="415"/>
      <c r="N917" s="415"/>
      <c r="O917" s="415"/>
      <c r="P917" s="415"/>
    </row>
    <row r="918" spans="1:16">
      <c r="A918" s="80" t="str">
        <f t="shared" si="115"/>
        <v/>
      </c>
      <c r="B918" s="80" t="str">
        <f t="shared" si="116"/>
        <v/>
      </c>
      <c r="C918" s="80" t="str">
        <f t="shared" si="117"/>
        <v/>
      </c>
      <c r="D918" s="80" t="str">
        <f t="shared" si="118"/>
        <v/>
      </c>
      <c r="E918" s="80" t="str">
        <f t="shared" si="119"/>
        <v/>
      </c>
      <c r="F918" s="80" t="str">
        <f t="shared" si="120"/>
        <v/>
      </c>
      <c r="G918" s="80" t="str">
        <f t="shared" si="120"/>
        <v/>
      </c>
      <c r="H918" s="80" t="str">
        <f t="shared" si="120"/>
        <v/>
      </c>
      <c r="I918" s="413"/>
      <c r="J918" s="414"/>
      <c r="K918" s="415"/>
      <c r="L918" s="415"/>
      <c r="M918" s="415"/>
      <c r="N918" s="415"/>
      <c r="O918" s="415"/>
      <c r="P918" s="415"/>
    </row>
    <row r="919" spans="1:16">
      <c r="A919" s="80" t="str">
        <f t="shared" si="115"/>
        <v/>
      </c>
      <c r="B919" s="80" t="str">
        <f t="shared" si="116"/>
        <v/>
      </c>
      <c r="C919" s="80" t="str">
        <f t="shared" si="117"/>
        <v/>
      </c>
      <c r="D919" s="80" t="str">
        <f t="shared" si="118"/>
        <v/>
      </c>
      <c r="E919" s="80" t="str">
        <f t="shared" si="119"/>
        <v/>
      </c>
      <c r="F919" s="80" t="str">
        <f t="shared" si="120"/>
        <v/>
      </c>
      <c r="G919" s="80" t="str">
        <f t="shared" si="120"/>
        <v/>
      </c>
      <c r="H919" s="80" t="str">
        <f t="shared" si="120"/>
        <v/>
      </c>
      <c r="I919" s="413"/>
      <c r="J919" s="414"/>
      <c r="K919" s="415"/>
      <c r="L919" s="415"/>
      <c r="M919" s="415"/>
      <c r="N919" s="415"/>
      <c r="O919" s="415"/>
      <c r="P919" s="415"/>
    </row>
    <row r="920" spans="1:16">
      <c r="A920" s="80" t="str">
        <f t="shared" si="115"/>
        <v/>
      </c>
      <c r="B920" s="80" t="str">
        <f t="shared" si="116"/>
        <v/>
      </c>
      <c r="C920" s="80" t="str">
        <f t="shared" si="117"/>
        <v/>
      </c>
      <c r="D920" s="80" t="str">
        <f t="shared" si="118"/>
        <v/>
      </c>
      <c r="E920" s="80" t="str">
        <f t="shared" si="119"/>
        <v/>
      </c>
      <c r="F920" s="80" t="str">
        <f t="shared" si="120"/>
        <v/>
      </c>
      <c r="G920" s="80" t="str">
        <f t="shared" si="120"/>
        <v/>
      </c>
      <c r="H920" s="80" t="str">
        <f t="shared" si="120"/>
        <v/>
      </c>
      <c r="I920" s="413"/>
      <c r="J920" s="414"/>
      <c r="K920" s="415"/>
      <c r="L920" s="415"/>
      <c r="M920" s="415"/>
      <c r="N920" s="415"/>
      <c r="O920" s="415"/>
      <c r="P920" s="415"/>
    </row>
    <row r="921" spans="1:16">
      <c r="A921" s="80" t="str">
        <f t="shared" si="115"/>
        <v/>
      </c>
      <c r="B921" s="80" t="str">
        <f t="shared" si="116"/>
        <v/>
      </c>
      <c r="C921" s="80" t="str">
        <f t="shared" si="117"/>
        <v/>
      </c>
      <c r="D921" s="80" t="str">
        <f t="shared" si="118"/>
        <v/>
      </c>
      <c r="E921" s="80" t="str">
        <f t="shared" si="119"/>
        <v/>
      </c>
      <c r="F921" s="80" t="str">
        <f t="shared" si="120"/>
        <v/>
      </c>
      <c r="G921" s="80" t="str">
        <f t="shared" si="120"/>
        <v/>
      </c>
      <c r="H921" s="80" t="str">
        <f t="shared" si="120"/>
        <v/>
      </c>
      <c r="I921" s="413"/>
      <c r="J921" s="414"/>
      <c r="K921" s="415"/>
      <c r="L921" s="415"/>
      <c r="M921" s="415"/>
      <c r="N921" s="415"/>
      <c r="O921" s="415"/>
      <c r="P921" s="415"/>
    </row>
    <row r="922" spans="1:16">
      <c r="A922" s="80" t="str">
        <f t="shared" si="115"/>
        <v/>
      </c>
      <c r="B922" s="80" t="str">
        <f t="shared" si="116"/>
        <v/>
      </c>
      <c r="C922" s="80" t="str">
        <f t="shared" si="117"/>
        <v/>
      </c>
      <c r="D922" s="80" t="str">
        <f t="shared" si="118"/>
        <v/>
      </c>
      <c r="E922" s="80" t="str">
        <f t="shared" si="119"/>
        <v/>
      </c>
      <c r="F922" s="80" t="str">
        <f t="shared" si="120"/>
        <v/>
      </c>
      <c r="G922" s="80" t="str">
        <f t="shared" si="120"/>
        <v/>
      </c>
      <c r="H922" s="80" t="str">
        <f t="shared" si="120"/>
        <v/>
      </c>
      <c r="I922" s="413"/>
      <c r="J922" s="414"/>
      <c r="K922" s="415"/>
      <c r="L922" s="415"/>
      <c r="M922" s="415"/>
      <c r="N922" s="415"/>
      <c r="O922" s="415"/>
      <c r="P922" s="415"/>
    </row>
    <row r="923" spans="1:16">
      <c r="A923" s="80" t="str">
        <f t="shared" si="115"/>
        <v/>
      </c>
      <c r="B923" s="80" t="str">
        <f t="shared" si="116"/>
        <v/>
      </c>
      <c r="C923" s="80" t="str">
        <f t="shared" si="117"/>
        <v/>
      </c>
      <c r="D923" s="80" t="str">
        <f t="shared" si="118"/>
        <v/>
      </c>
      <c r="E923" s="80" t="str">
        <f t="shared" si="119"/>
        <v/>
      </c>
      <c r="F923" s="80" t="str">
        <f t="shared" si="120"/>
        <v/>
      </c>
      <c r="G923" s="80" t="str">
        <f t="shared" si="120"/>
        <v/>
      </c>
      <c r="H923" s="80" t="str">
        <f t="shared" si="120"/>
        <v/>
      </c>
      <c r="I923" s="413"/>
      <c r="J923" s="414"/>
      <c r="K923" s="415"/>
      <c r="L923" s="415"/>
      <c r="M923" s="415"/>
      <c r="N923" s="415"/>
      <c r="O923" s="415"/>
      <c r="P923" s="415"/>
    </row>
    <row r="924" spans="1:16">
      <c r="A924" s="80" t="str">
        <f t="shared" si="115"/>
        <v/>
      </c>
      <c r="B924" s="80" t="str">
        <f t="shared" si="116"/>
        <v/>
      </c>
      <c r="C924" s="80" t="str">
        <f t="shared" si="117"/>
        <v/>
      </c>
      <c r="D924" s="80" t="str">
        <f t="shared" si="118"/>
        <v/>
      </c>
      <c r="E924" s="80" t="str">
        <f t="shared" si="119"/>
        <v/>
      </c>
      <c r="F924" s="80" t="str">
        <f t="shared" si="120"/>
        <v/>
      </c>
      <c r="G924" s="80" t="str">
        <f t="shared" si="120"/>
        <v/>
      </c>
      <c r="H924" s="80" t="str">
        <f t="shared" si="120"/>
        <v/>
      </c>
      <c r="I924" s="413"/>
      <c r="J924" s="414"/>
      <c r="K924" s="415"/>
      <c r="L924" s="415"/>
      <c r="M924" s="415"/>
      <c r="N924" s="415"/>
      <c r="O924" s="415"/>
      <c r="P924" s="415"/>
    </row>
    <row r="925" spans="1:16">
      <c r="A925" s="80" t="str">
        <f t="shared" si="115"/>
        <v/>
      </c>
      <c r="B925" s="80" t="str">
        <f t="shared" si="116"/>
        <v/>
      </c>
      <c r="C925" s="80" t="str">
        <f t="shared" si="117"/>
        <v/>
      </c>
      <c r="D925" s="80" t="str">
        <f t="shared" si="118"/>
        <v/>
      </c>
      <c r="E925" s="80" t="str">
        <f t="shared" si="119"/>
        <v/>
      </c>
      <c r="F925" s="80" t="str">
        <f t="shared" ref="F925:H944" si="121">IF(Cptes="","",LEFT(Cptes,7))</f>
        <v/>
      </c>
      <c r="G925" s="80" t="str">
        <f t="shared" si="121"/>
        <v/>
      </c>
      <c r="H925" s="80" t="str">
        <f t="shared" si="121"/>
        <v/>
      </c>
      <c r="I925" s="413"/>
      <c r="J925" s="414"/>
      <c r="K925" s="415"/>
      <c r="L925" s="415"/>
      <c r="M925" s="415"/>
      <c r="N925" s="415"/>
      <c r="O925" s="415"/>
      <c r="P925" s="415"/>
    </row>
    <row r="926" spans="1:16">
      <c r="A926" s="80" t="str">
        <f t="shared" si="115"/>
        <v/>
      </c>
      <c r="B926" s="80" t="str">
        <f t="shared" si="116"/>
        <v/>
      </c>
      <c r="C926" s="80" t="str">
        <f t="shared" si="117"/>
        <v/>
      </c>
      <c r="D926" s="80" t="str">
        <f t="shared" si="118"/>
        <v/>
      </c>
      <c r="E926" s="80" t="str">
        <f t="shared" si="119"/>
        <v/>
      </c>
      <c r="F926" s="80" t="str">
        <f t="shared" si="121"/>
        <v/>
      </c>
      <c r="G926" s="80" t="str">
        <f t="shared" si="121"/>
        <v/>
      </c>
      <c r="H926" s="80" t="str">
        <f t="shared" si="121"/>
        <v/>
      </c>
      <c r="I926" s="413"/>
      <c r="J926" s="414"/>
      <c r="K926" s="415"/>
      <c r="L926" s="415"/>
      <c r="M926" s="415"/>
      <c r="N926" s="415"/>
      <c r="O926" s="415"/>
      <c r="P926" s="415"/>
    </row>
    <row r="927" spans="1:16">
      <c r="A927" s="80" t="str">
        <f t="shared" si="115"/>
        <v/>
      </c>
      <c r="B927" s="80" t="str">
        <f t="shared" si="116"/>
        <v/>
      </c>
      <c r="C927" s="80" t="str">
        <f t="shared" si="117"/>
        <v/>
      </c>
      <c r="D927" s="80" t="str">
        <f t="shared" si="118"/>
        <v/>
      </c>
      <c r="E927" s="80" t="str">
        <f t="shared" si="119"/>
        <v/>
      </c>
      <c r="F927" s="80" t="str">
        <f t="shared" si="121"/>
        <v/>
      </c>
      <c r="G927" s="80" t="str">
        <f t="shared" si="121"/>
        <v/>
      </c>
      <c r="H927" s="80" t="str">
        <f t="shared" si="121"/>
        <v/>
      </c>
      <c r="I927" s="413"/>
      <c r="J927" s="414"/>
      <c r="K927" s="415"/>
      <c r="L927" s="415"/>
      <c r="M927" s="415"/>
      <c r="N927" s="415"/>
      <c r="O927" s="415"/>
      <c r="P927" s="415"/>
    </row>
    <row r="928" spans="1:16">
      <c r="A928" s="80" t="str">
        <f t="shared" si="115"/>
        <v/>
      </c>
      <c r="B928" s="80" t="str">
        <f t="shared" si="116"/>
        <v/>
      </c>
      <c r="C928" s="80" t="str">
        <f t="shared" si="117"/>
        <v/>
      </c>
      <c r="D928" s="80" t="str">
        <f t="shared" si="118"/>
        <v/>
      </c>
      <c r="E928" s="80" t="str">
        <f t="shared" si="119"/>
        <v/>
      </c>
      <c r="F928" s="80" t="str">
        <f t="shared" si="121"/>
        <v/>
      </c>
      <c r="G928" s="80" t="str">
        <f t="shared" si="121"/>
        <v/>
      </c>
      <c r="H928" s="80" t="str">
        <f t="shared" si="121"/>
        <v/>
      </c>
      <c r="I928" s="413"/>
      <c r="J928" s="414"/>
      <c r="K928" s="415"/>
      <c r="L928" s="415"/>
      <c r="M928" s="415"/>
      <c r="N928" s="415"/>
      <c r="O928" s="415"/>
      <c r="P928" s="415"/>
    </row>
    <row r="929" spans="1:16">
      <c r="A929" s="80" t="str">
        <f t="shared" si="115"/>
        <v/>
      </c>
      <c r="B929" s="80" t="str">
        <f t="shared" si="116"/>
        <v/>
      </c>
      <c r="C929" s="80" t="str">
        <f t="shared" si="117"/>
        <v/>
      </c>
      <c r="D929" s="80" t="str">
        <f t="shared" si="118"/>
        <v/>
      </c>
      <c r="E929" s="80" t="str">
        <f t="shared" si="119"/>
        <v/>
      </c>
      <c r="F929" s="80" t="str">
        <f t="shared" si="121"/>
        <v/>
      </c>
      <c r="G929" s="80" t="str">
        <f t="shared" si="121"/>
        <v/>
      </c>
      <c r="H929" s="80" t="str">
        <f t="shared" si="121"/>
        <v/>
      </c>
      <c r="I929" s="413"/>
      <c r="J929" s="414"/>
      <c r="K929" s="415"/>
      <c r="L929" s="415"/>
      <c r="M929" s="415"/>
      <c r="N929" s="415"/>
      <c r="O929" s="415"/>
      <c r="P929" s="415"/>
    </row>
    <row r="930" spans="1:16">
      <c r="A930" s="80" t="str">
        <f t="shared" si="115"/>
        <v/>
      </c>
      <c r="B930" s="80" t="str">
        <f t="shared" si="116"/>
        <v/>
      </c>
      <c r="C930" s="80" t="str">
        <f t="shared" si="117"/>
        <v/>
      </c>
      <c r="D930" s="80" t="str">
        <f t="shared" si="118"/>
        <v/>
      </c>
      <c r="E930" s="80" t="str">
        <f t="shared" si="119"/>
        <v/>
      </c>
      <c r="F930" s="80" t="str">
        <f t="shared" si="121"/>
        <v/>
      </c>
      <c r="G930" s="80" t="str">
        <f t="shared" si="121"/>
        <v/>
      </c>
      <c r="H930" s="80" t="str">
        <f t="shared" si="121"/>
        <v/>
      </c>
      <c r="I930" s="413"/>
      <c r="J930" s="414"/>
      <c r="K930" s="415"/>
      <c r="L930" s="415"/>
      <c r="M930" s="415"/>
      <c r="N930" s="415"/>
      <c r="O930" s="415"/>
      <c r="P930" s="415"/>
    </row>
    <row r="931" spans="1:16">
      <c r="A931" s="80" t="str">
        <f t="shared" si="115"/>
        <v/>
      </c>
      <c r="B931" s="80" t="str">
        <f t="shared" si="116"/>
        <v/>
      </c>
      <c r="C931" s="80" t="str">
        <f t="shared" si="117"/>
        <v/>
      </c>
      <c r="D931" s="80" t="str">
        <f t="shared" si="118"/>
        <v/>
      </c>
      <c r="E931" s="80" t="str">
        <f t="shared" si="119"/>
        <v/>
      </c>
      <c r="F931" s="80" t="str">
        <f t="shared" si="121"/>
        <v/>
      </c>
      <c r="G931" s="80" t="str">
        <f t="shared" si="121"/>
        <v/>
      </c>
      <c r="H931" s="80" t="str">
        <f t="shared" si="121"/>
        <v/>
      </c>
      <c r="I931" s="413"/>
      <c r="J931" s="414"/>
      <c r="K931" s="415"/>
      <c r="L931" s="415"/>
      <c r="M931" s="415"/>
      <c r="N931" s="415"/>
      <c r="O931" s="415"/>
      <c r="P931" s="415"/>
    </row>
    <row r="932" spans="1:16">
      <c r="A932" s="80" t="str">
        <f t="shared" si="115"/>
        <v/>
      </c>
      <c r="B932" s="80" t="str">
        <f t="shared" si="116"/>
        <v/>
      </c>
      <c r="C932" s="80" t="str">
        <f t="shared" si="117"/>
        <v/>
      </c>
      <c r="D932" s="80" t="str">
        <f t="shared" si="118"/>
        <v/>
      </c>
      <c r="E932" s="80" t="str">
        <f t="shared" si="119"/>
        <v/>
      </c>
      <c r="F932" s="80" t="str">
        <f t="shared" si="121"/>
        <v/>
      </c>
      <c r="G932" s="80" t="str">
        <f t="shared" si="121"/>
        <v/>
      </c>
      <c r="H932" s="80" t="str">
        <f t="shared" si="121"/>
        <v/>
      </c>
      <c r="I932" s="413"/>
      <c r="J932" s="414"/>
      <c r="K932" s="415"/>
      <c r="L932" s="415"/>
      <c r="M932" s="415"/>
      <c r="N932" s="415"/>
      <c r="O932" s="415"/>
      <c r="P932" s="415"/>
    </row>
    <row r="933" spans="1:16">
      <c r="A933" s="80" t="str">
        <f t="shared" si="115"/>
        <v/>
      </c>
      <c r="B933" s="80" t="str">
        <f t="shared" si="116"/>
        <v/>
      </c>
      <c r="C933" s="80" t="str">
        <f t="shared" si="117"/>
        <v/>
      </c>
      <c r="D933" s="80" t="str">
        <f t="shared" si="118"/>
        <v/>
      </c>
      <c r="E933" s="80" t="str">
        <f t="shared" si="119"/>
        <v/>
      </c>
      <c r="F933" s="80" t="str">
        <f t="shared" si="121"/>
        <v/>
      </c>
      <c r="G933" s="80" t="str">
        <f t="shared" si="121"/>
        <v/>
      </c>
      <c r="H933" s="80" t="str">
        <f t="shared" si="121"/>
        <v/>
      </c>
      <c r="I933" s="413"/>
      <c r="J933" s="414"/>
      <c r="K933" s="415"/>
      <c r="L933" s="415"/>
      <c r="M933" s="415"/>
      <c r="N933" s="415"/>
      <c r="O933" s="415"/>
      <c r="P933" s="415"/>
    </row>
    <row r="934" spans="1:16">
      <c r="A934" s="80" t="str">
        <f t="shared" si="115"/>
        <v/>
      </c>
      <c r="B934" s="80" t="str">
        <f t="shared" si="116"/>
        <v/>
      </c>
      <c r="C934" s="80" t="str">
        <f t="shared" si="117"/>
        <v/>
      </c>
      <c r="D934" s="80" t="str">
        <f t="shared" si="118"/>
        <v/>
      </c>
      <c r="E934" s="80" t="str">
        <f t="shared" si="119"/>
        <v/>
      </c>
      <c r="F934" s="80" t="str">
        <f t="shared" si="121"/>
        <v/>
      </c>
      <c r="G934" s="80" t="str">
        <f t="shared" si="121"/>
        <v/>
      </c>
      <c r="H934" s="80" t="str">
        <f t="shared" si="121"/>
        <v/>
      </c>
      <c r="I934" s="413"/>
      <c r="J934" s="414"/>
      <c r="K934" s="415"/>
      <c r="L934" s="415"/>
      <c r="M934" s="415"/>
      <c r="N934" s="415"/>
      <c r="O934" s="415"/>
      <c r="P934" s="415"/>
    </row>
    <row r="935" spans="1:16">
      <c r="A935" s="80" t="str">
        <f t="shared" si="115"/>
        <v/>
      </c>
      <c r="B935" s="80" t="str">
        <f t="shared" si="116"/>
        <v/>
      </c>
      <c r="C935" s="80" t="str">
        <f t="shared" si="117"/>
        <v/>
      </c>
      <c r="D935" s="80" t="str">
        <f t="shared" si="118"/>
        <v/>
      </c>
      <c r="E935" s="80" t="str">
        <f t="shared" si="119"/>
        <v/>
      </c>
      <c r="F935" s="80" t="str">
        <f t="shared" si="121"/>
        <v/>
      </c>
      <c r="G935" s="80" t="str">
        <f t="shared" si="121"/>
        <v/>
      </c>
      <c r="H935" s="80" t="str">
        <f t="shared" si="121"/>
        <v/>
      </c>
      <c r="I935" s="413"/>
      <c r="J935" s="414"/>
      <c r="K935" s="415"/>
      <c r="L935" s="415"/>
      <c r="M935" s="415"/>
      <c r="N935" s="415"/>
      <c r="O935" s="415"/>
      <c r="P935" s="415"/>
    </row>
    <row r="936" spans="1:16">
      <c r="A936" s="80" t="str">
        <f t="shared" si="115"/>
        <v/>
      </c>
      <c r="B936" s="80" t="str">
        <f t="shared" si="116"/>
        <v/>
      </c>
      <c r="C936" s="80" t="str">
        <f t="shared" si="117"/>
        <v/>
      </c>
      <c r="D936" s="80" t="str">
        <f t="shared" si="118"/>
        <v/>
      </c>
      <c r="E936" s="80" t="str">
        <f t="shared" si="119"/>
        <v/>
      </c>
      <c r="F936" s="80" t="str">
        <f t="shared" si="121"/>
        <v/>
      </c>
      <c r="G936" s="80" t="str">
        <f t="shared" si="121"/>
        <v/>
      </c>
      <c r="H936" s="80" t="str">
        <f t="shared" si="121"/>
        <v/>
      </c>
      <c r="I936" s="413"/>
      <c r="J936" s="414"/>
      <c r="K936" s="415"/>
      <c r="L936" s="415"/>
      <c r="M936" s="415"/>
      <c r="N936" s="415"/>
      <c r="O936" s="415"/>
      <c r="P936" s="415"/>
    </row>
    <row r="937" spans="1:16">
      <c r="A937" s="80" t="str">
        <f t="shared" si="115"/>
        <v/>
      </c>
      <c r="B937" s="80" t="str">
        <f t="shared" si="116"/>
        <v/>
      </c>
      <c r="C937" s="80" t="str">
        <f t="shared" si="117"/>
        <v/>
      </c>
      <c r="D937" s="80" t="str">
        <f t="shared" si="118"/>
        <v/>
      </c>
      <c r="E937" s="80" t="str">
        <f t="shared" si="119"/>
        <v/>
      </c>
      <c r="F937" s="80" t="str">
        <f t="shared" si="121"/>
        <v/>
      </c>
      <c r="G937" s="80" t="str">
        <f t="shared" si="121"/>
        <v/>
      </c>
      <c r="H937" s="80" t="str">
        <f t="shared" si="121"/>
        <v/>
      </c>
      <c r="I937" s="413"/>
      <c r="J937" s="414"/>
      <c r="K937" s="415"/>
      <c r="L937" s="415"/>
      <c r="M937" s="415"/>
      <c r="N937" s="415"/>
      <c r="O937" s="415"/>
      <c r="P937" s="415"/>
    </row>
    <row r="938" spans="1:16">
      <c r="A938" s="80" t="str">
        <f t="shared" si="115"/>
        <v/>
      </c>
      <c r="B938" s="80" t="str">
        <f t="shared" si="116"/>
        <v/>
      </c>
      <c r="C938" s="80" t="str">
        <f t="shared" si="117"/>
        <v/>
      </c>
      <c r="D938" s="80" t="str">
        <f t="shared" si="118"/>
        <v/>
      </c>
      <c r="E938" s="80" t="str">
        <f t="shared" si="119"/>
        <v/>
      </c>
      <c r="F938" s="80" t="str">
        <f t="shared" si="121"/>
        <v/>
      </c>
      <c r="G938" s="80" t="str">
        <f t="shared" si="121"/>
        <v/>
      </c>
      <c r="H938" s="80" t="str">
        <f t="shared" si="121"/>
        <v/>
      </c>
      <c r="I938" s="413"/>
      <c r="J938" s="414"/>
      <c r="K938" s="415"/>
      <c r="L938" s="415"/>
      <c r="M938" s="415"/>
      <c r="N938" s="415"/>
      <c r="O938" s="415"/>
      <c r="P938" s="415"/>
    </row>
    <row r="939" spans="1:16">
      <c r="A939" s="80" t="str">
        <f t="shared" si="115"/>
        <v/>
      </c>
      <c r="B939" s="80" t="str">
        <f t="shared" si="116"/>
        <v/>
      </c>
      <c r="C939" s="80" t="str">
        <f t="shared" si="117"/>
        <v/>
      </c>
      <c r="D939" s="80" t="str">
        <f t="shared" si="118"/>
        <v/>
      </c>
      <c r="E939" s="80" t="str">
        <f t="shared" si="119"/>
        <v/>
      </c>
      <c r="F939" s="80" t="str">
        <f t="shared" si="121"/>
        <v/>
      </c>
      <c r="G939" s="80" t="str">
        <f t="shared" si="121"/>
        <v/>
      </c>
      <c r="H939" s="80" t="str">
        <f t="shared" si="121"/>
        <v/>
      </c>
      <c r="I939" s="413"/>
      <c r="J939" s="414"/>
      <c r="K939" s="415"/>
      <c r="L939" s="415"/>
      <c r="M939" s="415"/>
      <c r="N939" s="415"/>
      <c r="O939" s="415"/>
      <c r="P939" s="415"/>
    </row>
    <row r="940" spans="1:16">
      <c r="A940" s="80" t="str">
        <f t="shared" si="115"/>
        <v/>
      </c>
      <c r="B940" s="80" t="str">
        <f t="shared" si="116"/>
        <v/>
      </c>
      <c r="C940" s="80" t="str">
        <f t="shared" si="117"/>
        <v/>
      </c>
      <c r="D940" s="80" t="str">
        <f t="shared" si="118"/>
        <v/>
      </c>
      <c r="E940" s="80" t="str">
        <f t="shared" si="119"/>
        <v/>
      </c>
      <c r="F940" s="80" t="str">
        <f t="shared" si="121"/>
        <v/>
      </c>
      <c r="G940" s="80" t="str">
        <f t="shared" si="121"/>
        <v/>
      </c>
      <c r="H940" s="80" t="str">
        <f t="shared" si="121"/>
        <v/>
      </c>
      <c r="I940" s="413"/>
      <c r="J940" s="414"/>
      <c r="K940" s="415"/>
      <c r="L940" s="415"/>
      <c r="M940" s="415"/>
      <c r="N940" s="415"/>
      <c r="O940" s="415"/>
      <c r="P940" s="415"/>
    </row>
    <row r="941" spans="1:16">
      <c r="A941" s="80" t="str">
        <f t="shared" si="115"/>
        <v/>
      </c>
      <c r="B941" s="80" t="str">
        <f t="shared" si="116"/>
        <v/>
      </c>
      <c r="C941" s="80" t="str">
        <f t="shared" si="117"/>
        <v/>
      </c>
      <c r="D941" s="80" t="str">
        <f t="shared" si="118"/>
        <v/>
      </c>
      <c r="E941" s="80" t="str">
        <f t="shared" si="119"/>
        <v/>
      </c>
      <c r="F941" s="80" t="str">
        <f t="shared" si="121"/>
        <v/>
      </c>
      <c r="G941" s="80" t="str">
        <f t="shared" si="121"/>
        <v/>
      </c>
      <c r="H941" s="80" t="str">
        <f t="shared" si="121"/>
        <v/>
      </c>
      <c r="I941" s="413"/>
      <c r="J941" s="414"/>
      <c r="K941" s="415"/>
      <c r="L941" s="415"/>
      <c r="M941" s="415"/>
      <c r="N941" s="415"/>
      <c r="O941" s="415"/>
      <c r="P941" s="415"/>
    </row>
    <row r="942" spans="1:16">
      <c r="A942" s="80" t="str">
        <f t="shared" si="115"/>
        <v/>
      </c>
      <c r="B942" s="80" t="str">
        <f t="shared" si="116"/>
        <v/>
      </c>
      <c r="C942" s="80" t="str">
        <f t="shared" si="117"/>
        <v/>
      </c>
      <c r="D942" s="80" t="str">
        <f t="shared" si="118"/>
        <v/>
      </c>
      <c r="E942" s="80" t="str">
        <f t="shared" si="119"/>
        <v/>
      </c>
      <c r="F942" s="80" t="str">
        <f t="shared" si="121"/>
        <v/>
      </c>
      <c r="G942" s="80" t="str">
        <f t="shared" si="121"/>
        <v/>
      </c>
      <c r="H942" s="80" t="str">
        <f t="shared" si="121"/>
        <v/>
      </c>
      <c r="I942" s="413"/>
      <c r="J942" s="414"/>
      <c r="K942" s="415"/>
      <c r="L942" s="415"/>
      <c r="M942" s="415"/>
      <c r="N942" s="415"/>
      <c r="O942" s="415"/>
      <c r="P942" s="415"/>
    </row>
    <row r="943" spans="1:16">
      <c r="A943" s="80" t="str">
        <f t="shared" si="115"/>
        <v/>
      </c>
      <c r="B943" s="80" t="str">
        <f t="shared" si="116"/>
        <v/>
      </c>
      <c r="C943" s="80" t="str">
        <f t="shared" si="117"/>
        <v/>
      </c>
      <c r="D943" s="80" t="str">
        <f t="shared" si="118"/>
        <v/>
      </c>
      <c r="E943" s="80" t="str">
        <f t="shared" si="119"/>
        <v/>
      </c>
      <c r="F943" s="80" t="str">
        <f t="shared" si="121"/>
        <v/>
      </c>
      <c r="G943" s="80" t="str">
        <f t="shared" si="121"/>
        <v/>
      </c>
      <c r="H943" s="80" t="str">
        <f t="shared" si="121"/>
        <v/>
      </c>
      <c r="I943" s="413"/>
      <c r="J943" s="414"/>
      <c r="K943" s="415"/>
      <c r="L943" s="415"/>
      <c r="M943" s="415"/>
      <c r="N943" s="415"/>
      <c r="O943" s="415"/>
      <c r="P943" s="415"/>
    </row>
    <row r="944" spans="1:16">
      <c r="A944" s="80" t="str">
        <f t="shared" si="115"/>
        <v/>
      </c>
      <c r="B944" s="80" t="str">
        <f t="shared" si="116"/>
        <v/>
      </c>
      <c r="C944" s="80" t="str">
        <f t="shared" si="117"/>
        <v/>
      </c>
      <c r="D944" s="80" t="str">
        <f t="shared" si="118"/>
        <v/>
      </c>
      <c r="E944" s="80" t="str">
        <f t="shared" si="119"/>
        <v/>
      </c>
      <c r="F944" s="80" t="str">
        <f t="shared" si="121"/>
        <v/>
      </c>
      <c r="G944" s="80" t="str">
        <f t="shared" si="121"/>
        <v/>
      </c>
      <c r="H944" s="80" t="str">
        <f t="shared" si="121"/>
        <v/>
      </c>
      <c r="I944" s="413"/>
      <c r="J944" s="414"/>
      <c r="K944" s="415"/>
      <c r="L944" s="415"/>
      <c r="M944" s="415"/>
      <c r="N944" s="415"/>
      <c r="O944" s="415"/>
      <c r="P944" s="415"/>
    </row>
    <row r="945" spans="1:16">
      <c r="A945" s="80" t="str">
        <f t="shared" si="115"/>
        <v/>
      </c>
      <c r="B945" s="80" t="str">
        <f t="shared" si="116"/>
        <v/>
      </c>
      <c r="C945" s="80" t="str">
        <f t="shared" si="117"/>
        <v/>
      </c>
      <c r="D945" s="80" t="str">
        <f t="shared" si="118"/>
        <v/>
      </c>
      <c r="E945" s="80" t="str">
        <f t="shared" si="119"/>
        <v/>
      </c>
      <c r="F945" s="80" t="str">
        <f t="shared" ref="F945:H964" si="122">IF(Cptes="","",LEFT(Cptes,7))</f>
        <v/>
      </c>
      <c r="G945" s="80" t="str">
        <f t="shared" si="122"/>
        <v/>
      </c>
      <c r="H945" s="80" t="str">
        <f t="shared" si="122"/>
        <v/>
      </c>
      <c r="I945" s="413"/>
      <c r="J945" s="414"/>
      <c r="K945" s="415"/>
      <c r="L945" s="415"/>
      <c r="M945" s="415"/>
      <c r="N945" s="415"/>
      <c r="O945" s="415"/>
      <c r="P945" s="415"/>
    </row>
    <row r="946" spans="1:16">
      <c r="A946" s="80" t="str">
        <f t="shared" si="115"/>
        <v/>
      </c>
      <c r="B946" s="80" t="str">
        <f t="shared" si="116"/>
        <v/>
      </c>
      <c r="C946" s="80" t="str">
        <f t="shared" si="117"/>
        <v/>
      </c>
      <c r="D946" s="80" t="str">
        <f t="shared" si="118"/>
        <v/>
      </c>
      <c r="E946" s="80" t="str">
        <f t="shared" si="119"/>
        <v/>
      </c>
      <c r="F946" s="80" t="str">
        <f t="shared" si="122"/>
        <v/>
      </c>
      <c r="G946" s="80" t="str">
        <f t="shared" si="122"/>
        <v/>
      </c>
      <c r="H946" s="80" t="str">
        <f t="shared" si="122"/>
        <v/>
      </c>
      <c r="I946" s="413"/>
      <c r="J946" s="414"/>
      <c r="K946" s="415"/>
      <c r="L946" s="415"/>
      <c r="M946" s="415"/>
      <c r="N946" s="415"/>
      <c r="O946" s="415"/>
      <c r="P946" s="415"/>
    </row>
    <row r="947" spans="1:16">
      <c r="A947" s="80" t="str">
        <f t="shared" si="115"/>
        <v/>
      </c>
      <c r="B947" s="80" t="str">
        <f t="shared" si="116"/>
        <v/>
      </c>
      <c r="C947" s="80" t="str">
        <f t="shared" si="117"/>
        <v/>
      </c>
      <c r="D947" s="80" t="str">
        <f t="shared" si="118"/>
        <v/>
      </c>
      <c r="E947" s="80" t="str">
        <f t="shared" si="119"/>
        <v/>
      </c>
      <c r="F947" s="80" t="str">
        <f t="shared" si="122"/>
        <v/>
      </c>
      <c r="G947" s="80" t="str">
        <f t="shared" si="122"/>
        <v/>
      </c>
      <c r="H947" s="80" t="str">
        <f t="shared" si="122"/>
        <v/>
      </c>
      <c r="I947" s="413"/>
      <c r="J947" s="414"/>
      <c r="K947" s="415"/>
      <c r="L947" s="415"/>
      <c r="M947" s="415"/>
      <c r="N947" s="415"/>
      <c r="O947" s="415"/>
      <c r="P947" s="415"/>
    </row>
    <row r="948" spans="1:16">
      <c r="A948" s="80" t="str">
        <f t="shared" si="115"/>
        <v/>
      </c>
      <c r="B948" s="80" t="str">
        <f t="shared" si="116"/>
        <v/>
      </c>
      <c r="C948" s="80" t="str">
        <f t="shared" si="117"/>
        <v/>
      </c>
      <c r="D948" s="80" t="str">
        <f t="shared" si="118"/>
        <v/>
      </c>
      <c r="E948" s="80" t="str">
        <f t="shared" si="119"/>
        <v/>
      </c>
      <c r="F948" s="80" t="str">
        <f t="shared" si="122"/>
        <v/>
      </c>
      <c r="G948" s="80" t="str">
        <f t="shared" si="122"/>
        <v/>
      </c>
      <c r="H948" s="80" t="str">
        <f t="shared" si="122"/>
        <v/>
      </c>
      <c r="I948" s="413"/>
      <c r="J948" s="414"/>
      <c r="K948" s="415"/>
      <c r="L948" s="415"/>
      <c r="M948" s="415"/>
      <c r="N948" s="415"/>
      <c r="O948" s="415"/>
      <c r="P948" s="415"/>
    </row>
    <row r="949" spans="1:16">
      <c r="A949" s="80" t="str">
        <f t="shared" si="115"/>
        <v/>
      </c>
      <c r="B949" s="80" t="str">
        <f t="shared" si="116"/>
        <v/>
      </c>
      <c r="C949" s="80" t="str">
        <f t="shared" si="117"/>
        <v/>
      </c>
      <c r="D949" s="80" t="str">
        <f t="shared" si="118"/>
        <v/>
      </c>
      <c r="E949" s="80" t="str">
        <f t="shared" si="119"/>
        <v/>
      </c>
      <c r="F949" s="80" t="str">
        <f t="shared" si="122"/>
        <v/>
      </c>
      <c r="G949" s="80" t="str">
        <f t="shared" si="122"/>
        <v/>
      </c>
      <c r="H949" s="80" t="str">
        <f t="shared" si="122"/>
        <v/>
      </c>
      <c r="I949" s="413"/>
      <c r="J949" s="414"/>
      <c r="K949" s="415"/>
      <c r="L949" s="415"/>
      <c r="M949" s="415"/>
      <c r="N949" s="415"/>
      <c r="O949" s="415"/>
      <c r="P949" s="415"/>
    </row>
    <row r="950" spans="1:16">
      <c r="A950" s="80" t="str">
        <f t="shared" si="115"/>
        <v/>
      </c>
      <c r="B950" s="80" t="str">
        <f t="shared" si="116"/>
        <v/>
      </c>
      <c r="C950" s="80" t="str">
        <f t="shared" si="117"/>
        <v/>
      </c>
      <c r="D950" s="80" t="str">
        <f t="shared" si="118"/>
        <v/>
      </c>
      <c r="E950" s="80" t="str">
        <f t="shared" si="119"/>
        <v/>
      </c>
      <c r="F950" s="80" t="str">
        <f t="shared" si="122"/>
        <v/>
      </c>
      <c r="G950" s="80" t="str">
        <f t="shared" si="122"/>
        <v/>
      </c>
      <c r="H950" s="80" t="str">
        <f t="shared" si="122"/>
        <v/>
      </c>
      <c r="I950" s="413"/>
      <c r="J950" s="414"/>
      <c r="K950" s="415"/>
      <c r="L950" s="415"/>
      <c r="M950" s="415"/>
      <c r="N950" s="415"/>
      <c r="O950" s="415"/>
      <c r="P950" s="415"/>
    </row>
    <row r="951" spans="1:16">
      <c r="A951" s="80" t="str">
        <f t="shared" si="115"/>
        <v/>
      </c>
      <c r="B951" s="80" t="str">
        <f t="shared" si="116"/>
        <v/>
      </c>
      <c r="C951" s="80" t="str">
        <f t="shared" si="117"/>
        <v/>
      </c>
      <c r="D951" s="80" t="str">
        <f t="shared" si="118"/>
        <v/>
      </c>
      <c r="E951" s="80" t="str">
        <f t="shared" si="119"/>
        <v/>
      </c>
      <c r="F951" s="80" t="str">
        <f t="shared" si="122"/>
        <v/>
      </c>
      <c r="G951" s="80" t="str">
        <f t="shared" si="122"/>
        <v/>
      </c>
      <c r="H951" s="80" t="str">
        <f t="shared" si="122"/>
        <v/>
      </c>
      <c r="I951" s="413"/>
      <c r="J951" s="414"/>
      <c r="K951" s="415"/>
      <c r="L951" s="415"/>
      <c r="M951" s="415"/>
      <c r="N951" s="415"/>
      <c r="O951" s="415"/>
      <c r="P951" s="415"/>
    </row>
    <row r="952" spans="1:16">
      <c r="A952" s="80" t="str">
        <f t="shared" si="115"/>
        <v/>
      </c>
      <c r="B952" s="80" t="str">
        <f t="shared" si="116"/>
        <v/>
      </c>
      <c r="C952" s="80" t="str">
        <f t="shared" si="117"/>
        <v/>
      </c>
      <c r="D952" s="80" t="str">
        <f t="shared" si="118"/>
        <v/>
      </c>
      <c r="E952" s="80" t="str">
        <f t="shared" si="119"/>
        <v/>
      </c>
      <c r="F952" s="80" t="str">
        <f t="shared" si="122"/>
        <v/>
      </c>
      <c r="G952" s="80" t="str">
        <f t="shared" si="122"/>
        <v/>
      </c>
      <c r="H952" s="80" t="str">
        <f t="shared" si="122"/>
        <v/>
      </c>
      <c r="I952" s="413"/>
      <c r="J952" s="414"/>
      <c r="K952" s="415"/>
      <c r="L952" s="415"/>
      <c r="M952" s="415"/>
      <c r="N952" s="415"/>
      <c r="O952" s="415"/>
      <c r="P952" s="415"/>
    </row>
    <row r="953" spans="1:16">
      <c r="A953" s="80" t="str">
        <f t="shared" si="115"/>
        <v/>
      </c>
      <c r="B953" s="80" t="str">
        <f t="shared" si="116"/>
        <v/>
      </c>
      <c r="C953" s="80" t="str">
        <f t="shared" si="117"/>
        <v/>
      </c>
      <c r="D953" s="80" t="str">
        <f t="shared" si="118"/>
        <v/>
      </c>
      <c r="E953" s="80" t="str">
        <f t="shared" si="119"/>
        <v/>
      </c>
      <c r="F953" s="80" t="str">
        <f t="shared" si="122"/>
        <v/>
      </c>
      <c r="G953" s="80" t="str">
        <f t="shared" si="122"/>
        <v/>
      </c>
      <c r="H953" s="80" t="str">
        <f t="shared" si="122"/>
        <v/>
      </c>
      <c r="I953" s="413"/>
      <c r="J953" s="414"/>
      <c r="K953" s="415"/>
      <c r="L953" s="415"/>
      <c r="M953" s="415"/>
      <c r="N953" s="415"/>
      <c r="O953" s="415"/>
      <c r="P953" s="415"/>
    </row>
    <row r="954" spans="1:16">
      <c r="A954" s="80" t="str">
        <f t="shared" si="115"/>
        <v/>
      </c>
      <c r="B954" s="80" t="str">
        <f t="shared" si="116"/>
        <v/>
      </c>
      <c r="C954" s="80" t="str">
        <f t="shared" si="117"/>
        <v/>
      </c>
      <c r="D954" s="80" t="str">
        <f t="shared" si="118"/>
        <v/>
      </c>
      <c r="E954" s="80" t="str">
        <f t="shared" si="119"/>
        <v/>
      </c>
      <c r="F954" s="80" t="str">
        <f t="shared" si="122"/>
        <v/>
      </c>
      <c r="G954" s="80" t="str">
        <f t="shared" si="122"/>
        <v/>
      </c>
      <c r="H954" s="80" t="str">
        <f t="shared" si="122"/>
        <v/>
      </c>
      <c r="I954" s="413"/>
      <c r="J954" s="414"/>
      <c r="K954" s="415"/>
      <c r="L954" s="415"/>
      <c r="M954" s="415"/>
      <c r="N954" s="415"/>
      <c r="O954" s="415"/>
      <c r="P954" s="415"/>
    </row>
    <row r="955" spans="1:16">
      <c r="A955" s="80" t="str">
        <f t="shared" si="115"/>
        <v/>
      </c>
      <c r="B955" s="80" t="str">
        <f t="shared" si="116"/>
        <v/>
      </c>
      <c r="C955" s="80" t="str">
        <f t="shared" si="117"/>
        <v/>
      </c>
      <c r="D955" s="80" t="str">
        <f t="shared" si="118"/>
        <v/>
      </c>
      <c r="E955" s="80" t="str">
        <f t="shared" si="119"/>
        <v/>
      </c>
      <c r="F955" s="80" t="str">
        <f t="shared" si="122"/>
        <v/>
      </c>
      <c r="G955" s="80" t="str">
        <f t="shared" si="122"/>
        <v/>
      </c>
      <c r="H955" s="80" t="str">
        <f t="shared" si="122"/>
        <v/>
      </c>
      <c r="I955" s="413"/>
      <c r="J955" s="414"/>
      <c r="K955" s="415"/>
      <c r="L955" s="415"/>
      <c r="M955" s="415"/>
      <c r="N955" s="415"/>
      <c r="O955" s="415"/>
      <c r="P955" s="415"/>
    </row>
    <row r="956" spans="1:16">
      <c r="A956" s="80" t="str">
        <f t="shared" si="115"/>
        <v/>
      </c>
      <c r="B956" s="80" t="str">
        <f t="shared" si="116"/>
        <v/>
      </c>
      <c r="C956" s="80" t="str">
        <f t="shared" si="117"/>
        <v/>
      </c>
      <c r="D956" s="80" t="str">
        <f t="shared" si="118"/>
        <v/>
      </c>
      <c r="E956" s="80" t="str">
        <f t="shared" si="119"/>
        <v/>
      </c>
      <c r="F956" s="80" t="str">
        <f t="shared" si="122"/>
        <v/>
      </c>
      <c r="G956" s="80" t="str">
        <f t="shared" si="122"/>
        <v/>
      </c>
      <c r="H956" s="80" t="str">
        <f t="shared" si="122"/>
        <v/>
      </c>
      <c r="I956" s="413"/>
      <c r="J956" s="414"/>
      <c r="K956" s="415"/>
      <c r="L956" s="415"/>
      <c r="M956" s="415"/>
      <c r="N956" s="415"/>
      <c r="O956" s="415"/>
      <c r="P956" s="415"/>
    </row>
    <row r="957" spans="1:16">
      <c r="A957" s="80" t="str">
        <f t="shared" si="115"/>
        <v/>
      </c>
      <c r="B957" s="80" t="str">
        <f t="shared" si="116"/>
        <v/>
      </c>
      <c r="C957" s="80" t="str">
        <f t="shared" si="117"/>
        <v/>
      </c>
      <c r="D957" s="80" t="str">
        <f t="shared" si="118"/>
        <v/>
      </c>
      <c r="E957" s="80" t="str">
        <f t="shared" si="119"/>
        <v/>
      </c>
      <c r="F957" s="80" t="str">
        <f t="shared" si="122"/>
        <v/>
      </c>
      <c r="G957" s="80" t="str">
        <f t="shared" si="122"/>
        <v/>
      </c>
      <c r="H957" s="80" t="str">
        <f t="shared" si="122"/>
        <v/>
      </c>
      <c r="I957" s="413"/>
      <c r="J957" s="414"/>
      <c r="K957" s="415"/>
      <c r="L957" s="415"/>
      <c r="M957" s="415"/>
      <c r="N957" s="415"/>
      <c r="O957" s="415"/>
      <c r="P957" s="415"/>
    </row>
    <row r="958" spans="1:16">
      <c r="A958" s="80" t="str">
        <f t="shared" si="115"/>
        <v/>
      </c>
      <c r="B958" s="80" t="str">
        <f t="shared" si="116"/>
        <v/>
      </c>
      <c r="C958" s="80" t="str">
        <f t="shared" si="117"/>
        <v/>
      </c>
      <c r="D958" s="80" t="str">
        <f t="shared" si="118"/>
        <v/>
      </c>
      <c r="E958" s="80" t="str">
        <f t="shared" si="119"/>
        <v/>
      </c>
      <c r="F958" s="80" t="str">
        <f t="shared" si="122"/>
        <v/>
      </c>
      <c r="G958" s="80" t="str">
        <f t="shared" si="122"/>
        <v/>
      </c>
      <c r="H958" s="80" t="str">
        <f t="shared" si="122"/>
        <v/>
      </c>
      <c r="I958" s="413"/>
      <c r="J958" s="414"/>
      <c r="K958" s="415"/>
      <c r="L958" s="415"/>
      <c r="M958" s="415"/>
      <c r="N958" s="415"/>
      <c r="O958" s="415"/>
      <c r="P958" s="415"/>
    </row>
    <row r="959" spans="1:16">
      <c r="A959" s="80" t="str">
        <f t="shared" si="115"/>
        <v/>
      </c>
      <c r="B959" s="80" t="str">
        <f t="shared" si="116"/>
        <v/>
      </c>
      <c r="C959" s="80" t="str">
        <f t="shared" si="117"/>
        <v/>
      </c>
      <c r="D959" s="80" t="str">
        <f t="shared" si="118"/>
        <v/>
      </c>
      <c r="E959" s="80" t="str">
        <f t="shared" si="119"/>
        <v/>
      </c>
      <c r="F959" s="80" t="str">
        <f t="shared" si="122"/>
        <v/>
      </c>
      <c r="G959" s="80" t="str">
        <f t="shared" si="122"/>
        <v/>
      </c>
      <c r="H959" s="80" t="str">
        <f t="shared" si="122"/>
        <v/>
      </c>
      <c r="I959" s="413"/>
      <c r="J959" s="414"/>
      <c r="K959" s="415"/>
      <c r="L959" s="415"/>
      <c r="M959" s="415"/>
      <c r="N959" s="415"/>
      <c r="O959" s="415"/>
      <c r="P959" s="415"/>
    </row>
    <row r="960" spans="1:16">
      <c r="A960" s="80" t="str">
        <f t="shared" si="115"/>
        <v/>
      </c>
      <c r="B960" s="80" t="str">
        <f t="shared" si="116"/>
        <v/>
      </c>
      <c r="C960" s="80" t="str">
        <f t="shared" si="117"/>
        <v/>
      </c>
      <c r="D960" s="80" t="str">
        <f t="shared" si="118"/>
        <v/>
      </c>
      <c r="E960" s="80" t="str">
        <f t="shared" si="119"/>
        <v/>
      </c>
      <c r="F960" s="80" t="str">
        <f t="shared" si="122"/>
        <v/>
      </c>
      <c r="G960" s="80" t="str">
        <f t="shared" si="122"/>
        <v/>
      </c>
      <c r="H960" s="80" t="str">
        <f t="shared" si="122"/>
        <v/>
      </c>
      <c r="I960" s="413"/>
      <c r="J960" s="414"/>
      <c r="K960" s="415"/>
      <c r="L960" s="415"/>
      <c r="M960" s="415"/>
      <c r="N960" s="415"/>
      <c r="O960" s="415"/>
      <c r="P960" s="415"/>
    </row>
    <row r="961" spans="1:16">
      <c r="A961" s="80" t="str">
        <f t="shared" si="115"/>
        <v/>
      </c>
      <c r="B961" s="80" t="str">
        <f t="shared" si="116"/>
        <v/>
      </c>
      <c r="C961" s="80" t="str">
        <f t="shared" si="117"/>
        <v/>
      </c>
      <c r="D961" s="80" t="str">
        <f t="shared" si="118"/>
        <v/>
      </c>
      <c r="E961" s="80" t="str">
        <f t="shared" si="119"/>
        <v/>
      </c>
      <c r="F961" s="80" t="str">
        <f t="shared" si="122"/>
        <v/>
      </c>
      <c r="G961" s="80" t="str">
        <f t="shared" si="122"/>
        <v/>
      </c>
      <c r="H961" s="80" t="str">
        <f t="shared" si="122"/>
        <v/>
      </c>
      <c r="I961" s="413"/>
      <c r="J961" s="414"/>
      <c r="K961" s="415"/>
      <c r="L961" s="415"/>
      <c r="M961" s="415"/>
      <c r="N961" s="415"/>
      <c r="O961" s="415"/>
      <c r="P961" s="415"/>
    </row>
    <row r="962" spans="1:16">
      <c r="A962" s="80" t="str">
        <f t="shared" si="115"/>
        <v/>
      </c>
      <c r="B962" s="80" t="str">
        <f t="shared" si="116"/>
        <v/>
      </c>
      <c r="C962" s="80" t="str">
        <f t="shared" si="117"/>
        <v/>
      </c>
      <c r="D962" s="80" t="str">
        <f t="shared" si="118"/>
        <v/>
      </c>
      <c r="E962" s="80" t="str">
        <f t="shared" si="119"/>
        <v/>
      </c>
      <c r="F962" s="80" t="str">
        <f t="shared" si="122"/>
        <v/>
      </c>
      <c r="G962" s="80" t="str">
        <f t="shared" si="122"/>
        <v/>
      </c>
      <c r="H962" s="80" t="str">
        <f t="shared" si="122"/>
        <v/>
      </c>
      <c r="I962" s="413"/>
      <c r="J962" s="414"/>
      <c r="K962" s="415"/>
      <c r="L962" s="415"/>
      <c r="M962" s="415"/>
      <c r="N962" s="415"/>
      <c r="O962" s="415"/>
      <c r="P962" s="415"/>
    </row>
    <row r="963" spans="1:16">
      <c r="A963" s="80" t="str">
        <f t="shared" si="115"/>
        <v/>
      </c>
      <c r="B963" s="80" t="str">
        <f t="shared" si="116"/>
        <v/>
      </c>
      <c r="C963" s="80" t="str">
        <f t="shared" si="117"/>
        <v/>
      </c>
      <c r="D963" s="80" t="str">
        <f t="shared" si="118"/>
        <v/>
      </c>
      <c r="E963" s="80" t="str">
        <f t="shared" si="119"/>
        <v/>
      </c>
      <c r="F963" s="80" t="str">
        <f t="shared" si="122"/>
        <v/>
      </c>
      <c r="G963" s="80" t="str">
        <f t="shared" si="122"/>
        <v/>
      </c>
      <c r="H963" s="80" t="str">
        <f t="shared" si="122"/>
        <v/>
      </c>
      <c r="I963" s="413"/>
      <c r="J963" s="414"/>
      <c r="K963" s="415"/>
      <c r="L963" s="415"/>
      <c r="M963" s="415"/>
      <c r="N963" s="415"/>
      <c r="O963" s="415"/>
      <c r="P963" s="415"/>
    </row>
    <row r="964" spans="1:16">
      <c r="A964" s="80" t="str">
        <f t="shared" si="115"/>
        <v/>
      </c>
      <c r="B964" s="80" t="str">
        <f t="shared" si="116"/>
        <v/>
      </c>
      <c r="C964" s="80" t="str">
        <f t="shared" si="117"/>
        <v/>
      </c>
      <c r="D964" s="80" t="str">
        <f t="shared" si="118"/>
        <v/>
      </c>
      <c r="E964" s="80" t="str">
        <f t="shared" si="119"/>
        <v/>
      </c>
      <c r="F964" s="80" t="str">
        <f t="shared" si="122"/>
        <v/>
      </c>
      <c r="G964" s="80" t="str">
        <f t="shared" si="122"/>
        <v/>
      </c>
      <c r="H964" s="80" t="str">
        <f t="shared" si="122"/>
        <v/>
      </c>
      <c r="I964" s="413"/>
      <c r="J964" s="414"/>
      <c r="K964" s="415"/>
      <c r="L964" s="415"/>
      <c r="M964" s="415"/>
      <c r="N964" s="415"/>
      <c r="O964" s="415"/>
      <c r="P964" s="415"/>
    </row>
    <row r="965" spans="1:16">
      <c r="A965" s="80" t="str">
        <f t="shared" ref="A965:A1028" si="123">IF(Cptes="","",LEFT(Cptes,2))</f>
        <v/>
      </c>
      <c r="B965" s="80" t="str">
        <f t="shared" ref="B965:B1028" si="124">IF(Cptes="","",LEFT(Cptes,3))</f>
        <v/>
      </c>
      <c r="C965" s="80" t="str">
        <f t="shared" ref="C965:C1028" si="125">IF(Cptes="","",LEFT(Cptes,4))</f>
        <v/>
      </c>
      <c r="D965" s="80" t="str">
        <f t="shared" ref="D965:D1028" si="126">IF(Cptes="","",LEFT(Cptes,5))</f>
        <v/>
      </c>
      <c r="E965" s="80" t="str">
        <f t="shared" ref="E965:E1028" si="127">IF(Cptes="","",LEFT(Cptes,6))</f>
        <v/>
      </c>
      <c r="F965" s="80" t="str">
        <f t="shared" ref="F965:H984" si="128">IF(Cptes="","",LEFT(Cptes,7))</f>
        <v/>
      </c>
      <c r="G965" s="80" t="str">
        <f t="shared" si="128"/>
        <v/>
      </c>
      <c r="H965" s="80" t="str">
        <f t="shared" si="128"/>
        <v/>
      </c>
      <c r="I965" s="413"/>
      <c r="J965" s="414"/>
      <c r="K965" s="415"/>
      <c r="L965" s="415"/>
      <c r="M965" s="415"/>
      <c r="N965" s="415"/>
      <c r="O965" s="415"/>
      <c r="P965" s="415"/>
    </row>
    <row r="966" spans="1:16">
      <c r="A966" s="80" t="str">
        <f t="shared" si="123"/>
        <v/>
      </c>
      <c r="B966" s="80" t="str">
        <f t="shared" si="124"/>
        <v/>
      </c>
      <c r="C966" s="80" t="str">
        <f t="shared" si="125"/>
        <v/>
      </c>
      <c r="D966" s="80" t="str">
        <f t="shared" si="126"/>
        <v/>
      </c>
      <c r="E966" s="80" t="str">
        <f t="shared" si="127"/>
        <v/>
      </c>
      <c r="F966" s="80" t="str">
        <f t="shared" si="128"/>
        <v/>
      </c>
      <c r="G966" s="80" t="str">
        <f t="shared" si="128"/>
        <v/>
      </c>
      <c r="H966" s="80" t="str">
        <f t="shared" si="128"/>
        <v/>
      </c>
      <c r="I966" s="413"/>
      <c r="J966" s="414"/>
      <c r="K966" s="415"/>
      <c r="L966" s="415"/>
      <c r="M966" s="415"/>
      <c r="N966" s="415"/>
      <c r="O966" s="415"/>
      <c r="P966" s="415"/>
    </row>
    <row r="967" spans="1:16">
      <c r="A967" s="80" t="str">
        <f t="shared" si="123"/>
        <v/>
      </c>
      <c r="B967" s="80" t="str">
        <f t="shared" si="124"/>
        <v/>
      </c>
      <c r="C967" s="80" t="str">
        <f t="shared" si="125"/>
        <v/>
      </c>
      <c r="D967" s="80" t="str">
        <f t="shared" si="126"/>
        <v/>
      </c>
      <c r="E967" s="80" t="str">
        <f t="shared" si="127"/>
        <v/>
      </c>
      <c r="F967" s="80" t="str">
        <f t="shared" si="128"/>
        <v/>
      </c>
      <c r="G967" s="80" t="str">
        <f t="shared" si="128"/>
        <v/>
      </c>
      <c r="H967" s="80" t="str">
        <f t="shared" si="128"/>
        <v/>
      </c>
      <c r="I967" s="413"/>
      <c r="J967" s="414"/>
      <c r="K967" s="415"/>
      <c r="L967" s="415"/>
      <c r="M967" s="415"/>
      <c r="N967" s="415"/>
      <c r="O967" s="415"/>
      <c r="P967" s="415"/>
    </row>
    <row r="968" spans="1:16">
      <c r="A968" s="80" t="str">
        <f t="shared" si="123"/>
        <v/>
      </c>
      <c r="B968" s="80" t="str">
        <f t="shared" si="124"/>
        <v/>
      </c>
      <c r="C968" s="80" t="str">
        <f t="shared" si="125"/>
        <v/>
      </c>
      <c r="D968" s="80" t="str">
        <f t="shared" si="126"/>
        <v/>
      </c>
      <c r="E968" s="80" t="str">
        <f t="shared" si="127"/>
        <v/>
      </c>
      <c r="F968" s="80" t="str">
        <f t="shared" si="128"/>
        <v/>
      </c>
      <c r="G968" s="80" t="str">
        <f t="shared" si="128"/>
        <v/>
      </c>
      <c r="H968" s="80" t="str">
        <f t="shared" si="128"/>
        <v/>
      </c>
      <c r="I968" s="413"/>
      <c r="J968" s="414"/>
      <c r="K968" s="415"/>
      <c r="L968" s="415"/>
      <c r="M968" s="415"/>
      <c r="N968" s="415"/>
      <c r="O968" s="415"/>
      <c r="P968" s="415"/>
    </row>
    <row r="969" spans="1:16">
      <c r="A969" s="80" t="str">
        <f t="shared" si="123"/>
        <v/>
      </c>
      <c r="B969" s="80" t="str">
        <f t="shared" si="124"/>
        <v/>
      </c>
      <c r="C969" s="80" t="str">
        <f t="shared" si="125"/>
        <v/>
      </c>
      <c r="D969" s="80" t="str">
        <f t="shared" si="126"/>
        <v/>
      </c>
      <c r="E969" s="80" t="str">
        <f t="shared" si="127"/>
        <v/>
      </c>
      <c r="F969" s="80" t="str">
        <f t="shared" si="128"/>
        <v/>
      </c>
      <c r="G969" s="80" t="str">
        <f t="shared" si="128"/>
        <v/>
      </c>
      <c r="H969" s="80" t="str">
        <f t="shared" si="128"/>
        <v/>
      </c>
      <c r="I969" s="413"/>
      <c r="J969" s="414"/>
      <c r="K969" s="415"/>
      <c r="L969" s="415"/>
      <c r="M969" s="415"/>
      <c r="N969" s="415"/>
      <c r="O969" s="415"/>
      <c r="P969" s="415"/>
    </row>
    <row r="970" spans="1:16">
      <c r="A970" s="80" t="str">
        <f t="shared" si="123"/>
        <v/>
      </c>
      <c r="B970" s="80" t="str">
        <f t="shared" si="124"/>
        <v/>
      </c>
      <c r="C970" s="80" t="str">
        <f t="shared" si="125"/>
        <v/>
      </c>
      <c r="D970" s="80" t="str">
        <f t="shared" si="126"/>
        <v/>
      </c>
      <c r="E970" s="80" t="str">
        <f t="shared" si="127"/>
        <v/>
      </c>
      <c r="F970" s="80" t="str">
        <f t="shared" si="128"/>
        <v/>
      </c>
      <c r="G970" s="80" t="str">
        <f t="shared" si="128"/>
        <v/>
      </c>
      <c r="H970" s="80" t="str">
        <f t="shared" si="128"/>
        <v/>
      </c>
      <c r="I970" s="413"/>
      <c r="J970" s="414"/>
      <c r="K970" s="415"/>
      <c r="L970" s="415"/>
      <c r="M970" s="415"/>
      <c r="N970" s="415"/>
      <c r="O970" s="415"/>
      <c r="P970" s="415"/>
    </row>
    <row r="971" spans="1:16">
      <c r="A971" s="80" t="str">
        <f t="shared" si="123"/>
        <v/>
      </c>
      <c r="B971" s="80" t="str">
        <f t="shared" si="124"/>
        <v/>
      </c>
      <c r="C971" s="80" t="str">
        <f t="shared" si="125"/>
        <v/>
      </c>
      <c r="D971" s="80" t="str">
        <f t="shared" si="126"/>
        <v/>
      </c>
      <c r="E971" s="80" t="str">
        <f t="shared" si="127"/>
        <v/>
      </c>
      <c r="F971" s="80" t="str">
        <f t="shared" si="128"/>
        <v/>
      </c>
      <c r="G971" s="80" t="str">
        <f t="shared" si="128"/>
        <v/>
      </c>
      <c r="H971" s="80" t="str">
        <f t="shared" si="128"/>
        <v/>
      </c>
      <c r="I971" s="413"/>
      <c r="J971" s="414"/>
      <c r="K971" s="415"/>
      <c r="L971" s="415"/>
      <c r="M971" s="415"/>
      <c r="N971" s="415"/>
      <c r="O971" s="415"/>
      <c r="P971" s="415"/>
    </row>
    <row r="972" spans="1:16">
      <c r="A972" s="80" t="str">
        <f t="shared" si="123"/>
        <v/>
      </c>
      <c r="B972" s="80" t="str">
        <f t="shared" si="124"/>
        <v/>
      </c>
      <c r="C972" s="80" t="str">
        <f t="shared" si="125"/>
        <v/>
      </c>
      <c r="D972" s="80" t="str">
        <f t="shared" si="126"/>
        <v/>
      </c>
      <c r="E972" s="80" t="str">
        <f t="shared" si="127"/>
        <v/>
      </c>
      <c r="F972" s="80" t="str">
        <f t="shared" si="128"/>
        <v/>
      </c>
      <c r="G972" s="80" t="str">
        <f t="shared" si="128"/>
        <v/>
      </c>
      <c r="H972" s="80" t="str">
        <f t="shared" si="128"/>
        <v/>
      </c>
      <c r="I972" s="413"/>
      <c r="J972" s="414"/>
      <c r="K972" s="415"/>
      <c r="L972" s="415"/>
      <c r="M972" s="415"/>
      <c r="N972" s="415"/>
      <c r="O972" s="415"/>
      <c r="P972" s="415"/>
    </row>
    <row r="973" spans="1:16">
      <c r="A973" s="80" t="str">
        <f t="shared" si="123"/>
        <v/>
      </c>
      <c r="B973" s="80" t="str">
        <f t="shared" si="124"/>
        <v/>
      </c>
      <c r="C973" s="80" t="str">
        <f t="shared" si="125"/>
        <v/>
      </c>
      <c r="D973" s="80" t="str">
        <f t="shared" si="126"/>
        <v/>
      </c>
      <c r="E973" s="80" t="str">
        <f t="shared" si="127"/>
        <v/>
      </c>
      <c r="F973" s="80" t="str">
        <f t="shared" si="128"/>
        <v/>
      </c>
      <c r="G973" s="80" t="str">
        <f t="shared" si="128"/>
        <v/>
      </c>
      <c r="H973" s="80" t="str">
        <f t="shared" si="128"/>
        <v/>
      </c>
      <c r="I973" s="413"/>
      <c r="J973" s="414"/>
      <c r="K973" s="415"/>
      <c r="L973" s="415"/>
      <c r="M973" s="415"/>
      <c r="N973" s="415"/>
      <c r="O973" s="415"/>
      <c r="P973" s="415"/>
    </row>
    <row r="974" spans="1:16">
      <c r="A974" s="80" t="str">
        <f t="shared" si="123"/>
        <v/>
      </c>
      <c r="B974" s="80" t="str">
        <f t="shared" si="124"/>
        <v/>
      </c>
      <c r="C974" s="80" t="str">
        <f t="shared" si="125"/>
        <v/>
      </c>
      <c r="D974" s="80" t="str">
        <f t="shared" si="126"/>
        <v/>
      </c>
      <c r="E974" s="80" t="str">
        <f t="shared" si="127"/>
        <v/>
      </c>
      <c r="F974" s="80" t="str">
        <f t="shared" si="128"/>
        <v/>
      </c>
      <c r="G974" s="80" t="str">
        <f t="shared" si="128"/>
        <v/>
      </c>
      <c r="H974" s="80" t="str">
        <f t="shared" si="128"/>
        <v/>
      </c>
      <c r="I974" s="413"/>
      <c r="J974" s="414"/>
      <c r="K974" s="415"/>
      <c r="L974" s="415"/>
      <c r="M974" s="415"/>
      <c r="N974" s="415"/>
      <c r="O974" s="415"/>
      <c r="P974" s="415"/>
    </row>
    <row r="975" spans="1:16">
      <c r="A975" s="80" t="str">
        <f t="shared" si="123"/>
        <v/>
      </c>
      <c r="B975" s="80" t="str">
        <f t="shared" si="124"/>
        <v/>
      </c>
      <c r="C975" s="80" t="str">
        <f t="shared" si="125"/>
        <v/>
      </c>
      <c r="D975" s="80" t="str">
        <f t="shared" si="126"/>
        <v/>
      </c>
      <c r="E975" s="80" t="str">
        <f t="shared" si="127"/>
        <v/>
      </c>
      <c r="F975" s="80" t="str">
        <f t="shared" si="128"/>
        <v/>
      </c>
      <c r="G975" s="80" t="str">
        <f t="shared" si="128"/>
        <v/>
      </c>
      <c r="H975" s="80" t="str">
        <f t="shared" si="128"/>
        <v/>
      </c>
      <c r="I975" s="413"/>
      <c r="J975" s="414"/>
      <c r="K975" s="415"/>
      <c r="L975" s="415"/>
      <c r="M975" s="415"/>
      <c r="N975" s="415"/>
      <c r="O975" s="415"/>
      <c r="P975" s="415"/>
    </row>
    <row r="976" spans="1:16">
      <c r="A976" s="80" t="str">
        <f t="shared" si="123"/>
        <v/>
      </c>
      <c r="B976" s="80" t="str">
        <f t="shared" si="124"/>
        <v/>
      </c>
      <c r="C976" s="80" t="str">
        <f t="shared" si="125"/>
        <v/>
      </c>
      <c r="D976" s="80" t="str">
        <f t="shared" si="126"/>
        <v/>
      </c>
      <c r="E976" s="80" t="str">
        <f t="shared" si="127"/>
        <v/>
      </c>
      <c r="F976" s="80" t="str">
        <f t="shared" si="128"/>
        <v/>
      </c>
      <c r="G976" s="80" t="str">
        <f t="shared" si="128"/>
        <v/>
      </c>
      <c r="H976" s="80" t="str">
        <f t="shared" si="128"/>
        <v/>
      </c>
      <c r="I976" s="413"/>
      <c r="J976" s="414"/>
      <c r="K976" s="415"/>
      <c r="L976" s="415"/>
      <c r="M976" s="415"/>
      <c r="N976" s="415"/>
      <c r="O976" s="415"/>
      <c r="P976" s="415"/>
    </row>
    <row r="977" spans="1:16">
      <c r="A977" s="80" t="str">
        <f t="shared" si="123"/>
        <v/>
      </c>
      <c r="B977" s="80" t="str">
        <f t="shared" si="124"/>
        <v/>
      </c>
      <c r="C977" s="80" t="str">
        <f t="shared" si="125"/>
        <v/>
      </c>
      <c r="D977" s="80" t="str">
        <f t="shared" si="126"/>
        <v/>
      </c>
      <c r="E977" s="80" t="str">
        <f t="shared" si="127"/>
        <v/>
      </c>
      <c r="F977" s="80" t="str">
        <f t="shared" si="128"/>
        <v/>
      </c>
      <c r="G977" s="80" t="str">
        <f t="shared" si="128"/>
        <v/>
      </c>
      <c r="H977" s="80" t="str">
        <f t="shared" si="128"/>
        <v/>
      </c>
      <c r="I977" s="413"/>
      <c r="J977" s="414"/>
      <c r="K977" s="415"/>
      <c r="L977" s="415"/>
      <c r="M977" s="415"/>
      <c r="N977" s="415"/>
      <c r="O977" s="415"/>
      <c r="P977" s="415"/>
    </row>
    <row r="978" spans="1:16">
      <c r="A978" s="80" t="str">
        <f t="shared" si="123"/>
        <v/>
      </c>
      <c r="B978" s="80" t="str">
        <f t="shared" si="124"/>
        <v/>
      </c>
      <c r="C978" s="80" t="str">
        <f t="shared" si="125"/>
        <v/>
      </c>
      <c r="D978" s="80" t="str">
        <f t="shared" si="126"/>
        <v/>
      </c>
      <c r="E978" s="80" t="str">
        <f t="shared" si="127"/>
        <v/>
      </c>
      <c r="F978" s="80" t="str">
        <f t="shared" si="128"/>
        <v/>
      </c>
      <c r="G978" s="80" t="str">
        <f t="shared" si="128"/>
        <v/>
      </c>
      <c r="H978" s="80" t="str">
        <f t="shared" si="128"/>
        <v/>
      </c>
      <c r="I978" s="413"/>
      <c r="J978" s="414"/>
      <c r="K978" s="415"/>
      <c r="L978" s="415"/>
      <c r="M978" s="415"/>
      <c r="N978" s="415"/>
      <c r="O978" s="415"/>
      <c r="P978" s="415"/>
    </row>
    <row r="979" spans="1:16">
      <c r="A979" s="80" t="str">
        <f t="shared" si="123"/>
        <v/>
      </c>
      <c r="B979" s="80" t="str">
        <f t="shared" si="124"/>
        <v/>
      </c>
      <c r="C979" s="80" t="str">
        <f t="shared" si="125"/>
        <v/>
      </c>
      <c r="D979" s="80" t="str">
        <f t="shared" si="126"/>
        <v/>
      </c>
      <c r="E979" s="80" t="str">
        <f t="shared" si="127"/>
        <v/>
      </c>
      <c r="F979" s="80" t="str">
        <f t="shared" si="128"/>
        <v/>
      </c>
      <c r="G979" s="80" t="str">
        <f t="shared" si="128"/>
        <v/>
      </c>
      <c r="H979" s="80" t="str">
        <f t="shared" si="128"/>
        <v/>
      </c>
      <c r="I979" s="413"/>
      <c r="J979" s="414"/>
      <c r="K979" s="415"/>
      <c r="L979" s="415"/>
      <c r="M979" s="415"/>
      <c r="N979" s="415"/>
      <c r="O979" s="415"/>
      <c r="P979" s="415"/>
    </row>
    <row r="980" spans="1:16">
      <c r="A980" s="80" t="str">
        <f t="shared" si="123"/>
        <v/>
      </c>
      <c r="B980" s="80" t="str">
        <f t="shared" si="124"/>
        <v/>
      </c>
      <c r="C980" s="80" t="str">
        <f t="shared" si="125"/>
        <v/>
      </c>
      <c r="D980" s="80" t="str">
        <f t="shared" si="126"/>
        <v/>
      </c>
      <c r="E980" s="80" t="str">
        <f t="shared" si="127"/>
        <v/>
      </c>
      <c r="F980" s="80" t="str">
        <f t="shared" si="128"/>
        <v/>
      </c>
      <c r="G980" s="80" t="str">
        <f t="shared" si="128"/>
        <v/>
      </c>
      <c r="H980" s="80" t="str">
        <f t="shared" si="128"/>
        <v/>
      </c>
      <c r="I980" s="413"/>
      <c r="J980" s="414"/>
      <c r="K980" s="415"/>
      <c r="L980" s="415"/>
      <c r="M980" s="415"/>
      <c r="N980" s="415"/>
      <c r="O980" s="415"/>
      <c r="P980" s="415"/>
    </row>
    <row r="981" spans="1:16">
      <c r="A981" s="80" t="str">
        <f t="shared" si="123"/>
        <v/>
      </c>
      <c r="B981" s="80" t="str">
        <f t="shared" si="124"/>
        <v/>
      </c>
      <c r="C981" s="80" t="str">
        <f t="shared" si="125"/>
        <v/>
      </c>
      <c r="D981" s="80" t="str">
        <f t="shared" si="126"/>
        <v/>
      </c>
      <c r="E981" s="80" t="str">
        <f t="shared" si="127"/>
        <v/>
      </c>
      <c r="F981" s="80" t="str">
        <f t="shared" si="128"/>
        <v/>
      </c>
      <c r="G981" s="80" t="str">
        <f t="shared" si="128"/>
        <v/>
      </c>
      <c r="H981" s="80" t="str">
        <f t="shared" si="128"/>
        <v/>
      </c>
      <c r="I981" s="413"/>
      <c r="J981" s="414"/>
      <c r="K981" s="415"/>
      <c r="L981" s="415"/>
      <c r="M981" s="415"/>
      <c r="N981" s="415"/>
      <c r="O981" s="415"/>
      <c r="P981" s="415"/>
    </row>
    <row r="982" spans="1:16">
      <c r="A982" s="80" t="str">
        <f t="shared" si="123"/>
        <v/>
      </c>
      <c r="B982" s="80" t="str">
        <f t="shared" si="124"/>
        <v/>
      </c>
      <c r="C982" s="80" t="str">
        <f t="shared" si="125"/>
        <v/>
      </c>
      <c r="D982" s="80" t="str">
        <f t="shared" si="126"/>
        <v/>
      </c>
      <c r="E982" s="80" t="str">
        <f t="shared" si="127"/>
        <v/>
      </c>
      <c r="F982" s="80" t="str">
        <f t="shared" si="128"/>
        <v/>
      </c>
      <c r="G982" s="80" t="str">
        <f t="shared" si="128"/>
        <v/>
      </c>
      <c r="H982" s="80" t="str">
        <f t="shared" si="128"/>
        <v/>
      </c>
      <c r="I982" s="413"/>
      <c r="J982" s="414"/>
      <c r="K982" s="415"/>
      <c r="L982" s="415"/>
      <c r="M982" s="415"/>
      <c r="N982" s="415"/>
      <c r="O982" s="415"/>
      <c r="P982" s="415"/>
    </row>
    <row r="983" spans="1:16">
      <c r="A983" s="80" t="str">
        <f t="shared" si="123"/>
        <v/>
      </c>
      <c r="B983" s="80" t="str">
        <f t="shared" si="124"/>
        <v/>
      </c>
      <c r="C983" s="80" t="str">
        <f t="shared" si="125"/>
        <v/>
      </c>
      <c r="D983" s="80" t="str">
        <f t="shared" si="126"/>
        <v/>
      </c>
      <c r="E983" s="80" t="str">
        <f t="shared" si="127"/>
        <v/>
      </c>
      <c r="F983" s="80" t="str">
        <f t="shared" si="128"/>
        <v/>
      </c>
      <c r="G983" s="80" t="str">
        <f t="shared" si="128"/>
        <v/>
      </c>
      <c r="H983" s="80" t="str">
        <f t="shared" si="128"/>
        <v/>
      </c>
      <c r="I983" s="413"/>
      <c r="J983" s="414"/>
      <c r="K983" s="415"/>
      <c r="L983" s="415"/>
      <c r="M983" s="415"/>
      <c r="N983" s="415"/>
      <c r="O983" s="415"/>
      <c r="P983" s="415"/>
    </row>
    <row r="984" spans="1:16">
      <c r="A984" s="80" t="str">
        <f t="shared" si="123"/>
        <v/>
      </c>
      <c r="B984" s="80" t="str">
        <f t="shared" si="124"/>
        <v/>
      </c>
      <c r="C984" s="80" t="str">
        <f t="shared" si="125"/>
        <v/>
      </c>
      <c r="D984" s="80" t="str">
        <f t="shared" si="126"/>
        <v/>
      </c>
      <c r="E984" s="80" t="str">
        <f t="shared" si="127"/>
        <v/>
      </c>
      <c r="F984" s="80" t="str">
        <f t="shared" si="128"/>
        <v/>
      </c>
      <c r="G984" s="80" t="str">
        <f t="shared" si="128"/>
        <v/>
      </c>
      <c r="H984" s="80" t="str">
        <f t="shared" si="128"/>
        <v/>
      </c>
      <c r="I984" s="413"/>
      <c r="J984" s="414"/>
      <c r="K984" s="415"/>
      <c r="L984" s="415"/>
      <c r="M984" s="415"/>
      <c r="N984" s="415"/>
      <c r="O984" s="415"/>
      <c r="P984" s="415"/>
    </row>
    <row r="985" spans="1:16">
      <c r="A985" s="80" t="str">
        <f t="shared" si="123"/>
        <v/>
      </c>
      <c r="B985" s="80" t="str">
        <f t="shared" si="124"/>
        <v/>
      </c>
      <c r="C985" s="80" t="str">
        <f t="shared" si="125"/>
        <v/>
      </c>
      <c r="D985" s="80" t="str">
        <f t="shared" si="126"/>
        <v/>
      </c>
      <c r="E985" s="80" t="str">
        <f t="shared" si="127"/>
        <v/>
      </c>
      <c r="F985" s="80" t="str">
        <f t="shared" ref="F985:H1004" si="129">IF(Cptes="","",LEFT(Cptes,7))</f>
        <v/>
      </c>
      <c r="G985" s="80" t="str">
        <f t="shared" si="129"/>
        <v/>
      </c>
      <c r="H985" s="80" t="str">
        <f t="shared" si="129"/>
        <v/>
      </c>
      <c r="I985" s="413"/>
      <c r="J985" s="414"/>
      <c r="K985" s="415"/>
      <c r="L985" s="415"/>
      <c r="M985" s="415"/>
      <c r="N985" s="415"/>
      <c r="O985" s="415"/>
      <c r="P985" s="415"/>
    </row>
    <row r="986" spans="1:16">
      <c r="A986" s="80" t="str">
        <f t="shared" si="123"/>
        <v/>
      </c>
      <c r="B986" s="80" t="str">
        <f t="shared" si="124"/>
        <v/>
      </c>
      <c r="C986" s="80" t="str">
        <f t="shared" si="125"/>
        <v/>
      </c>
      <c r="D986" s="80" t="str">
        <f t="shared" si="126"/>
        <v/>
      </c>
      <c r="E986" s="80" t="str">
        <f t="shared" si="127"/>
        <v/>
      </c>
      <c r="F986" s="80" t="str">
        <f t="shared" si="129"/>
        <v/>
      </c>
      <c r="G986" s="80" t="str">
        <f t="shared" si="129"/>
        <v/>
      </c>
      <c r="H986" s="80" t="str">
        <f t="shared" si="129"/>
        <v/>
      </c>
      <c r="I986" s="413"/>
      <c r="J986" s="414"/>
      <c r="K986" s="415"/>
      <c r="L986" s="415"/>
      <c r="M986" s="415"/>
      <c r="N986" s="415"/>
      <c r="O986" s="415"/>
      <c r="P986" s="415"/>
    </row>
    <row r="987" spans="1:16">
      <c r="A987" s="80" t="str">
        <f t="shared" si="123"/>
        <v/>
      </c>
      <c r="B987" s="80" t="str">
        <f t="shared" si="124"/>
        <v/>
      </c>
      <c r="C987" s="80" t="str">
        <f t="shared" si="125"/>
        <v/>
      </c>
      <c r="D987" s="80" t="str">
        <f t="shared" si="126"/>
        <v/>
      </c>
      <c r="E987" s="80" t="str">
        <f t="shared" si="127"/>
        <v/>
      </c>
      <c r="F987" s="80" t="str">
        <f t="shared" si="129"/>
        <v/>
      </c>
      <c r="G987" s="80" t="str">
        <f t="shared" si="129"/>
        <v/>
      </c>
      <c r="H987" s="80" t="str">
        <f t="shared" si="129"/>
        <v/>
      </c>
      <c r="I987" s="413"/>
      <c r="J987" s="414"/>
      <c r="K987" s="415"/>
      <c r="L987" s="415"/>
      <c r="M987" s="415"/>
      <c r="N987" s="415"/>
      <c r="O987" s="415"/>
      <c r="P987" s="415"/>
    </row>
    <row r="988" spans="1:16">
      <c r="A988" s="80" t="str">
        <f t="shared" si="123"/>
        <v/>
      </c>
      <c r="B988" s="80" t="str">
        <f t="shared" si="124"/>
        <v/>
      </c>
      <c r="C988" s="80" t="str">
        <f t="shared" si="125"/>
        <v/>
      </c>
      <c r="D988" s="80" t="str">
        <f t="shared" si="126"/>
        <v/>
      </c>
      <c r="E988" s="80" t="str">
        <f t="shared" si="127"/>
        <v/>
      </c>
      <c r="F988" s="80" t="str">
        <f t="shared" si="129"/>
        <v/>
      </c>
      <c r="G988" s="80" t="str">
        <f t="shared" si="129"/>
        <v/>
      </c>
      <c r="H988" s="80" t="str">
        <f t="shared" si="129"/>
        <v/>
      </c>
      <c r="I988" s="413"/>
      <c r="J988" s="414"/>
      <c r="K988" s="415"/>
      <c r="L988" s="415"/>
      <c r="M988" s="415"/>
      <c r="N988" s="415"/>
      <c r="O988" s="415"/>
      <c r="P988" s="415"/>
    </row>
    <row r="989" spans="1:16">
      <c r="A989" s="80" t="str">
        <f t="shared" si="123"/>
        <v/>
      </c>
      <c r="B989" s="80" t="str">
        <f t="shared" si="124"/>
        <v/>
      </c>
      <c r="C989" s="80" t="str">
        <f t="shared" si="125"/>
        <v/>
      </c>
      <c r="D989" s="80" t="str">
        <f t="shared" si="126"/>
        <v/>
      </c>
      <c r="E989" s="80" t="str">
        <f t="shared" si="127"/>
        <v/>
      </c>
      <c r="F989" s="80" t="str">
        <f t="shared" si="129"/>
        <v/>
      </c>
      <c r="G989" s="80" t="str">
        <f t="shared" si="129"/>
        <v/>
      </c>
      <c r="H989" s="80" t="str">
        <f t="shared" si="129"/>
        <v/>
      </c>
      <c r="I989" s="413"/>
      <c r="J989" s="414"/>
      <c r="K989" s="415"/>
      <c r="L989" s="415"/>
      <c r="M989" s="415"/>
      <c r="N989" s="415"/>
      <c r="O989" s="415"/>
      <c r="P989" s="415"/>
    </row>
    <row r="990" spans="1:16">
      <c r="A990" s="80" t="str">
        <f t="shared" si="123"/>
        <v/>
      </c>
      <c r="B990" s="80" t="str">
        <f t="shared" si="124"/>
        <v/>
      </c>
      <c r="C990" s="80" t="str">
        <f t="shared" si="125"/>
        <v/>
      </c>
      <c r="D990" s="80" t="str">
        <f t="shared" si="126"/>
        <v/>
      </c>
      <c r="E990" s="80" t="str">
        <f t="shared" si="127"/>
        <v/>
      </c>
      <c r="F990" s="80" t="str">
        <f t="shared" si="129"/>
        <v/>
      </c>
      <c r="G990" s="80" t="str">
        <f t="shared" si="129"/>
        <v/>
      </c>
      <c r="H990" s="80" t="str">
        <f t="shared" si="129"/>
        <v/>
      </c>
      <c r="I990" s="413"/>
      <c r="J990" s="414"/>
      <c r="K990" s="415"/>
      <c r="L990" s="415"/>
      <c r="M990" s="415"/>
      <c r="N990" s="415"/>
      <c r="O990" s="415"/>
      <c r="P990" s="415"/>
    </row>
    <row r="991" spans="1:16">
      <c r="A991" s="80" t="str">
        <f t="shared" si="123"/>
        <v/>
      </c>
      <c r="B991" s="80" t="str">
        <f t="shared" si="124"/>
        <v/>
      </c>
      <c r="C991" s="80" t="str">
        <f t="shared" si="125"/>
        <v/>
      </c>
      <c r="D991" s="80" t="str">
        <f t="shared" si="126"/>
        <v/>
      </c>
      <c r="E991" s="80" t="str">
        <f t="shared" si="127"/>
        <v/>
      </c>
      <c r="F991" s="80" t="str">
        <f t="shared" si="129"/>
        <v/>
      </c>
      <c r="G991" s="80" t="str">
        <f t="shared" si="129"/>
        <v/>
      </c>
      <c r="H991" s="80" t="str">
        <f t="shared" si="129"/>
        <v/>
      </c>
      <c r="I991" s="413"/>
      <c r="J991" s="414"/>
      <c r="K991" s="415"/>
      <c r="L991" s="415"/>
      <c r="M991" s="415"/>
      <c r="N991" s="415"/>
      <c r="O991" s="415"/>
      <c r="P991" s="415"/>
    </row>
    <row r="992" spans="1:16">
      <c r="A992" s="80" t="str">
        <f t="shared" si="123"/>
        <v/>
      </c>
      <c r="B992" s="80" t="str">
        <f t="shared" si="124"/>
        <v/>
      </c>
      <c r="C992" s="80" t="str">
        <f t="shared" si="125"/>
        <v/>
      </c>
      <c r="D992" s="80" t="str">
        <f t="shared" si="126"/>
        <v/>
      </c>
      <c r="E992" s="80" t="str">
        <f t="shared" si="127"/>
        <v/>
      </c>
      <c r="F992" s="80" t="str">
        <f t="shared" si="129"/>
        <v/>
      </c>
      <c r="G992" s="80" t="str">
        <f t="shared" si="129"/>
        <v/>
      </c>
      <c r="H992" s="80" t="str">
        <f t="shared" si="129"/>
        <v/>
      </c>
      <c r="I992" s="413"/>
      <c r="J992" s="414"/>
      <c r="K992" s="415"/>
      <c r="L992" s="415"/>
      <c r="M992" s="415"/>
      <c r="N992" s="415"/>
      <c r="O992" s="415"/>
      <c r="P992" s="415"/>
    </row>
    <row r="993" spans="1:16">
      <c r="A993" s="80" t="str">
        <f t="shared" si="123"/>
        <v/>
      </c>
      <c r="B993" s="80" t="str">
        <f t="shared" si="124"/>
        <v/>
      </c>
      <c r="C993" s="80" t="str">
        <f t="shared" si="125"/>
        <v/>
      </c>
      <c r="D993" s="80" t="str">
        <f t="shared" si="126"/>
        <v/>
      </c>
      <c r="E993" s="80" t="str">
        <f t="shared" si="127"/>
        <v/>
      </c>
      <c r="F993" s="80" t="str">
        <f t="shared" si="129"/>
        <v/>
      </c>
      <c r="G993" s="80" t="str">
        <f t="shared" si="129"/>
        <v/>
      </c>
      <c r="H993" s="80" t="str">
        <f t="shared" si="129"/>
        <v/>
      </c>
      <c r="I993" s="413"/>
      <c r="J993" s="414"/>
      <c r="K993" s="415"/>
      <c r="L993" s="415"/>
      <c r="M993" s="415"/>
      <c r="N993" s="415"/>
      <c r="O993" s="415"/>
      <c r="P993" s="415"/>
    </row>
    <row r="994" spans="1:16">
      <c r="A994" s="80" t="str">
        <f t="shared" si="123"/>
        <v/>
      </c>
      <c r="B994" s="80" t="str">
        <f t="shared" si="124"/>
        <v/>
      </c>
      <c r="C994" s="80" t="str">
        <f t="shared" si="125"/>
        <v/>
      </c>
      <c r="D994" s="80" t="str">
        <f t="shared" si="126"/>
        <v/>
      </c>
      <c r="E994" s="80" t="str">
        <f t="shared" si="127"/>
        <v/>
      </c>
      <c r="F994" s="80" t="str">
        <f t="shared" si="129"/>
        <v/>
      </c>
      <c r="G994" s="80" t="str">
        <f t="shared" si="129"/>
        <v/>
      </c>
      <c r="H994" s="80" t="str">
        <f t="shared" si="129"/>
        <v/>
      </c>
      <c r="I994" s="413"/>
      <c r="J994" s="414"/>
      <c r="K994" s="415"/>
      <c r="L994" s="415"/>
      <c r="M994" s="415"/>
      <c r="N994" s="415"/>
      <c r="O994" s="415"/>
      <c r="P994" s="415"/>
    </row>
    <row r="995" spans="1:16">
      <c r="A995" s="80" t="str">
        <f t="shared" si="123"/>
        <v/>
      </c>
      <c r="B995" s="80" t="str">
        <f t="shared" si="124"/>
        <v/>
      </c>
      <c r="C995" s="80" t="str">
        <f t="shared" si="125"/>
        <v/>
      </c>
      <c r="D995" s="80" t="str">
        <f t="shared" si="126"/>
        <v/>
      </c>
      <c r="E995" s="80" t="str">
        <f t="shared" si="127"/>
        <v/>
      </c>
      <c r="F995" s="80" t="str">
        <f t="shared" si="129"/>
        <v/>
      </c>
      <c r="G995" s="80" t="str">
        <f t="shared" si="129"/>
        <v/>
      </c>
      <c r="H995" s="80" t="str">
        <f t="shared" si="129"/>
        <v/>
      </c>
      <c r="I995" s="413"/>
      <c r="J995" s="414"/>
      <c r="K995" s="415"/>
      <c r="L995" s="415"/>
      <c r="M995" s="415"/>
      <c r="N995" s="415"/>
      <c r="O995" s="415"/>
      <c r="P995" s="415"/>
    </row>
    <row r="996" spans="1:16">
      <c r="A996" s="80" t="str">
        <f t="shared" si="123"/>
        <v/>
      </c>
      <c r="B996" s="80" t="str">
        <f t="shared" si="124"/>
        <v/>
      </c>
      <c r="C996" s="80" t="str">
        <f t="shared" si="125"/>
        <v/>
      </c>
      <c r="D996" s="80" t="str">
        <f t="shared" si="126"/>
        <v/>
      </c>
      <c r="E996" s="80" t="str">
        <f t="shared" si="127"/>
        <v/>
      </c>
      <c r="F996" s="80" t="str">
        <f t="shared" si="129"/>
        <v/>
      </c>
      <c r="G996" s="80" t="str">
        <f t="shared" si="129"/>
        <v/>
      </c>
      <c r="H996" s="80" t="str">
        <f t="shared" si="129"/>
        <v/>
      </c>
      <c r="I996" s="413"/>
      <c r="J996" s="414"/>
      <c r="K996" s="415"/>
      <c r="L996" s="415"/>
      <c r="M996" s="415"/>
      <c r="N996" s="415"/>
      <c r="O996" s="415"/>
      <c r="P996" s="415"/>
    </row>
    <row r="997" spans="1:16">
      <c r="A997" s="80" t="str">
        <f t="shared" si="123"/>
        <v/>
      </c>
      <c r="B997" s="80" t="str">
        <f t="shared" si="124"/>
        <v/>
      </c>
      <c r="C997" s="80" t="str">
        <f t="shared" si="125"/>
        <v/>
      </c>
      <c r="D997" s="80" t="str">
        <f t="shared" si="126"/>
        <v/>
      </c>
      <c r="E997" s="80" t="str">
        <f t="shared" si="127"/>
        <v/>
      </c>
      <c r="F997" s="80" t="str">
        <f t="shared" si="129"/>
        <v/>
      </c>
      <c r="G997" s="80" t="str">
        <f t="shared" si="129"/>
        <v/>
      </c>
      <c r="H997" s="80" t="str">
        <f t="shared" si="129"/>
        <v/>
      </c>
      <c r="I997" s="413"/>
      <c r="J997" s="414"/>
      <c r="K997" s="415"/>
      <c r="L997" s="415"/>
      <c r="M997" s="415"/>
      <c r="N997" s="415"/>
      <c r="O997" s="415"/>
      <c r="P997" s="415"/>
    </row>
    <row r="998" spans="1:16">
      <c r="A998" s="80" t="str">
        <f t="shared" si="123"/>
        <v/>
      </c>
      <c r="B998" s="80" t="str">
        <f t="shared" si="124"/>
        <v/>
      </c>
      <c r="C998" s="80" t="str">
        <f t="shared" si="125"/>
        <v/>
      </c>
      <c r="D998" s="80" t="str">
        <f t="shared" si="126"/>
        <v/>
      </c>
      <c r="E998" s="80" t="str">
        <f t="shared" si="127"/>
        <v/>
      </c>
      <c r="F998" s="80" t="str">
        <f t="shared" si="129"/>
        <v/>
      </c>
      <c r="G998" s="80" t="str">
        <f t="shared" si="129"/>
        <v/>
      </c>
      <c r="H998" s="80" t="str">
        <f t="shared" si="129"/>
        <v/>
      </c>
      <c r="I998" s="413"/>
      <c r="J998" s="414"/>
      <c r="K998" s="415"/>
      <c r="L998" s="415"/>
      <c r="M998" s="415"/>
      <c r="N998" s="415"/>
      <c r="O998" s="415"/>
      <c r="P998" s="415"/>
    </row>
    <row r="999" spans="1:16">
      <c r="A999" s="80" t="str">
        <f t="shared" si="123"/>
        <v/>
      </c>
      <c r="B999" s="80" t="str">
        <f t="shared" si="124"/>
        <v/>
      </c>
      <c r="C999" s="80" t="str">
        <f t="shared" si="125"/>
        <v/>
      </c>
      <c r="D999" s="80" t="str">
        <f t="shared" si="126"/>
        <v/>
      </c>
      <c r="E999" s="80" t="str">
        <f t="shared" si="127"/>
        <v/>
      </c>
      <c r="F999" s="80" t="str">
        <f t="shared" si="129"/>
        <v/>
      </c>
      <c r="G999" s="80" t="str">
        <f t="shared" si="129"/>
        <v/>
      </c>
      <c r="H999" s="80" t="str">
        <f t="shared" si="129"/>
        <v/>
      </c>
      <c r="I999" s="413"/>
      <c r="J999" s="414"/>
      <c r="K999" s="415"/>
      <c r="L999" s="415"/>
      <c r="M999" s="415"/>
      <c r="N999" s="415"/>
      <c r="O999" s="415"/>
      <c r="P999" s="415"/>
    </row>
    <row r="1000" spans="1:16">
      <c r="A1000" s="80" t="str">
        <f t="shared" si="123"/>
        <v/>
      </c>
      <c r="B1000" s="80" t="str">
        <f t="shared" si="124"/>
        <v/>
      </c>
      <c r="C1000" s="80" t="str">
        <f t="shared" si="125"/>
        <v/>
      </c>
      <c r="D1000" s="80" t="str">
        <f t="shared" si="126"/>
        <v/>
      </c>
      <c r="E1000" s="80" t="str">
        <f t="shared" si="127"/>
        <v/>
      </c>
      <c r="F1000" s="80" t="str">
        <f t="shared" si="129"/>
        <v/>
      </c>
      <c r="G1000" s="80" t="str">
        <f t="shared" si="129"/>
        <v/>
      </c>
      <c r="H1000" s="80" t="str">
        <f t="shared" si="129"/>
        <v/>
      </c>
      <c r="I1000" s="413"/>
      <c r="J1000" s="414"/>
      <c r="K1000" s="415"/>
      <c r="L1000" s="415"/>
      <c r="M1000" s="415"/>
      <c r="N1000" s="415"/>
      <c r="O1000" s="415"/>
      <c r="P1000" s="415"/>
    </row>
    <row r="1001" spans="1:16">
      <c r="A1001" s="80" t="str">
        <f t="shared" si="123"/>
        <v/>
      </c>
      <c r="B1001" s="80" t="str">
        <f t="shared" si="124"/>
        <v/>
      </c>
      <c r="C1001" s="80" t="str">
        <f t="shared" si="125"/>
        <v/>
      </c>
      <c r="D1001" s="80" t="str">
        <f t="shared" si="126"/>
        <v/>
      </c>
      <c r="E1001" s="80" t="str">
        <f t="shared" si="127"/>
        <v/>
      </c>
      <c r="F1001" s="80" t="str">
        <f t="shared" si="129"/>
        <v/>
      </c>
      <c r="G1001" s="80" t="str">
        <f t="shared" si="129"/>
        <v/>
      </c>
      <c r="H1001" s="80" t="str">
        <f t="shared" si="129"/>
        <v/>
      </c>
      <c r="I1001" s="413"/>
      <c r="J1001" s="414"/>
      <c r="K1001" s="415"/>
      <c r="L1001" s="415"/>
      <c r="M1001" s="415"/>
      <c r="N1001" s="415"/>
      <c r="O1001" s="415"/>
      <c r="P1001" s="415"/>
    </row>
    <row r="1002" spans="1:16">
      <c r="A1002" s="80" t="str">
        <f t="shared" si="123"/>
        <v/>
      </c>
      <c r="B1002" s="80" t="str">
        <f t="shared" si="124"/>
        <v/>
      </c>
      <c r="C1002" s="80" t="str">
        <f t="shared" si="125"/>
        <v/>
      </c>
      <c r="D1002" s="80" t="str">
        <f t="shared" si="126"/>
        <v/>
      </c>
      <c r="E1002" s="80" t="str">
        <f t="shared" si="127"/>
        <v/>
      </c>
      <c r="F1002" s="80" t="str">
        <f t="shared" si="129"/>
        <v/>
      </c>
      <c r="G1002" s="80" t="str">
        <f t="shared" si="129"/>
        <v/>
      </c>
      <c r="H1002" s="80" t="str">
        <f t="shared" si="129"/>
        <v/>
      </c>
      <c r="I1002" s="413"/>
      <c r="J1002" s="414"/>
      <c r="K1002" s="415"/>
      <c r="L1002" s="415"/>
      <c r="M1002" s="415"/>
      <c r="N1002" s="415"/>
      <c r="O1002" s="415"/>
      <c r="P1002" s="415"/>
    </row>
    <row r="1003" spans="1:16">
      <c r="A1003" s="80" t="str">
        <f t="shared" si="123"/>
        <v/>
      </c>
      <c r="B1003" s="80" t="str">
        <f t="shared" si="124"/>
        <v/>
      </c>
      <c r="C1003" s="80" t="str">
        <f t="shared" si="125"/>
        <v/>
      </c>
      <c r="D1003" s="80" t="str">
        <f t="shared" si="126"/>
        <v/>
      </c>
      <c r="E1003" s="80" t="str">
        <f t="shared" si="127"/>
        <v/>
      </c>
      <c r="F1003" s="80" t="str">
        <f t="shared" si="129"/>
        <v/>
      </c>
      <c r="G1003" s="80" t="str">
        <f t="shared" si="129"/>
        <v/>
      </c>
      <c r="H1003" s="80" t="str">
        <f t="shared" si="129"/>
        <v/>
      </c>
      <c r="I1003" s="413"/>
      <c r="J1003" s="414"/>
      <c r="K1003" s="415"/>
      <c r="L1003" s="415"/>
      <c r="M1003" s="415"/>
      <c r="N1003" s="415"/>
      <c r="O1003" s="415"/>
      <c r="P1003" s="415"/>
    </row>
    <row r="1004" spans="1:16">
      <c r="A1004" s="80" t="str">
        <f t="shared" si="123"/>
        <v/>
      </c>
      <c r="B1004" s="80" t="str">
        <f t="shared" si="124"/>
        <v/>
      </c>
      <c r="C1004" s="80" t="str">
        <f t="shared" si="125"/>
        <v/>
      </c>
      <c r="D1004" s="80" t="str">
        <f t="shared" si="126"/>
        <v/>
      </c>
      <c r="E1004" s="80" t="str">
        <f t="shared" si="127"/>
        <v/>
      </c>
      <c r="F1004" s="80" t="str">
        <f t="shared" si="129"/>
        <v/>
      </c>
      <c r="G1004" s="80" t="str">
        <f t="shared" si="129"/>
        <v/>
      </c>
      <c r="H1004" s="80" t="str">
        <f t="shared" si="129"/>
        <v/>
      </c>
      <c r="I1004" s="413"/>
      <c r="J1004" s="414"/>
      <c r="K1004" s="415"/>
      <c r="L1004" s="415"/>
      <c r="M1004" s="415"/>
      <c r="N1004" s="415"/>
      <c r="O1004" s="415"/>
      <c r="P1004" s="415"/>
    </row>
    <row r="1005" spans="1:16">
      <c r="A1005" s="80" t="str">
        <f t="shared" si="123"/>
        <v/>
      </c>
      <c r="B1005" s="80" t="str">
        <f t="shared" si="124"/>
        <v/>
      </c>
      <c r="C1005" s="80" t="str">
        <f t="shared" si="125"/>
        <v/>
      </c>
      <c r="D1005" s="80" t="str">
        <f t="shared" si="126"/>
        <v/>
      </c>
      <c r="E1005" s="80" t="str">
        <f t="shared" si="127"/>
        <v/>
      </c>
      <c r="F1005" s="80" t="str">
        <f t="shared" ref="F1005:H1024" si="130">IF(Cptes="","",LEFT(Cptes,7))</f>
        <v/>
      </c>
      <c r="G1005" s="80" t="str">
        <f t="shared" si="130"/>
        <v/>
      </c>
      <c r="H1005" s="80" t="str">
        <f t="shared" si="130"/>
        <v/>
      </c>
      <c r="I1005" s="413"/>
      <c r="J1005" s="414"/>
      <c r="K1005" s="415"/>
      <c r="L1005" s="415"/>
      <c r="M1005" s="415"/>
      <c r="N1005" s="415"/>
      <c r="O1005" s="415"/>
      <c r="P1005" s="415"/>
    </row>
    <row r="1006" spans="1:16">
      <c r="A1006" s="80" t="str">
        <f t="shared" si="123"/>
        <v/>
      </c>
      <c r="B1006" s="80" t="str">
        <f t="shared" si="124"/>
        <v/>
      </c>
      <c r="C1006" s="80" t="str">
        <f t="shared" si="125"/>
        <v/>
      </c>
      <c r="D1006" s="80" t="str">
        <f t="shared" si="126"/>
        <v/>
      </c>
      <c r="E1006" s="80" t="str">
        <f t="shared" si="127"/>
        <v/>
      </c>
      <c r="F1006" s="80" t="str">
        <f t="shared" si="130"/>
        <v/>
      </c>
      <c r="G1006" s="80" t="str">
        <f t="shared" si="130"/>
        <v/>
      </c>
      <c r="H1006" s="80" t="str">
        <f t="shared" si="130"/>
        <v/>
      </c>
      <c r="I1006" s="413"/>
      <c r="J1006" s="414"/>
      <c r="K1006" s="415"/>
      <c r="L1006" s="415"/>
      <c r="M1006" s="415"/>
      <c r="N1006" s="415"/>
      <c r="O1006" s="415"/>
      <c r="P1006" s="415"/>
    </row>
    <row r="1007" spans="1:16">
      <c r="A1007" s="80" t="str">
        <f t="shared" si="123"/>
        <v/>
      </c>
      <c r="B1007" s="80" t="str">
        <f t="shared" si="124"/>
        <v/>
      </c>
      <c r="C1007" s="80" t="str">
        <f t="shared" si="125"/>
        <v/>
      </c>
      <c r="D1007" s="80" t="str">
        <f t="shared" si="126"/>
        <v/>
      </c>
      <c r="E1007" s="80" t="str">
        <f t="shared" si="127"/>
        <v/>
      </c>
      <c r="F1007" s="80" t="str">
        <f t="shared" si="130"/>
        <v/>
      </c>
      <c r="G1007" s="80" t="str">
        <f t="shared" si="130"/>
        <v/>
      </c>
      <c r="H1007" s="80" t="str">
        <f t="shared" si="130"/>
        <v/>
      </c>
      <c r="I1007" s="413"/>
      <c r="J1007" s="414"/>
      <c r="K1007" s="415"/>
      <c r="L1007" s="415"/>
      <c r="M1007" s="415"/>
      <c r="N1007" s="415"/>
      <c r="O1007" s="415"/>
      <c r="P1007" s="415"/>
    </row>
    <row r="1008" spans="1:16">
      <c r="A1008" s="80" t="str">
        <f t="shared" si="123"/>
        <v/>
      </c>
      <c r="B1008" s="80" t="str">
        <f t="shared" si="124"/>
        <v/>
      </c>
      <c r="C1008" s="80" t="str">
        <f t="shared" si="125"/>
        <v/>
      </c>
      <c r="D1008" s="80" t="str">
        <f t="shared" si="126"/>
        <v/>
      </c>
      <c r="E1008" s="80" t="str">
        <f t="shared" si="127"/>
        <v/>
      </c>
      <c r="F1008" s="80" t="str">
        <f t="shared" si="130"/>
        <v/>
      </c>
      <c r="G1008" s="80" t="str">
        <f t="shared" si="130"/>
        <v/>
      </c>
      <c r="H1008" s="80" t="str">
        <f t="shared" si="130"/>
        <v/>
      </c>
      <c r="I1008" s="413"/>
      <c r="J1008" s="414"/>
      <c r="K1008" s="415"/>
      <c r="L1008" s="415"/>
      <c r="M1008" s="415"/>
      <c r="N1008" s="415"/>
      <c r="O1008" s="415"/>
      <c r="P1008" s="415"/>
    </row>
    <row r="1009" spans="1:16">
      <c r="A1009" s="80" t="str">
        <f t="shared" si="123"/>
        <v/>
      </c>
      <c r="B1009" s="80" t="str">
        <f t="shared" si="124"/>
        <v/>
      </c>
      <c r="C1009" s="80" t="str">
        <f t="shared" si="125"/>
        <v/>
      </c>
      <c r="D1009" s="80" t="str">
        <f t="shared" si="126"/>
        <v/>
      </c>
      <c r="E1009" s="80" t="str">
        <f t="shared" si="127"/>
        <v/>
      </c>
      <c r="F1009" s="80" t="str">
        <f t="shared" si="130"/>
        <v/>
      </c>
      <c r="G1009" s="80" t="str">
        <f t="shared" si="130"/>
        <v/>
      </c>
      <c r="H1009" s="80" t="str">
        <f t="shared" si="130"/>
        <v/>
      </c>
      <c r="I1009" s="413"/>
      <c r="J1009" s="414"/>
      <c r="K1009" s="415"/>
      <c r="L1009" s="415"/>
      <c r="M1009" s="415"/>
      <c r="N1009" s="415"/>
      <c r="O1009" s="415"/>
      <c r="P1009" s="415"/>
    </row>
    <row r="1010" spans="1:16">
      <c r="A1010" s="80" t="str">
        <f t="shared" si="123"/>
        <v/>
      </c>
      <c r="B1010" s="80" t="str">
        <f t="shared" si="124"/>
        <v/>
      </c>
      <c r="C1010" s="80" t="str">
        <f t="shared" si="125"/>
        <v/>
      </c>
      <c r="D1010" s="80" t="str">
        <f t="shared" si="126"/>
        <v/>
      </c>
      <c r="E1010" s="80" t="str">
        <f t="shared" si="127"/>
        <v/>
      </c>
      <c r="F1010" s="80" t="str">
        <f t="shared" si="130"/>
        <v/>
      </c>
      <c r="G1010" s="80" t="str">
        <f t="shared" si="130"/>
        <v/>
      </c>
      <c r="H1010" s="80" t="str">
        <f t="shared" si="130"/>
        <v/>
      </c>
      <c r="I1010" s="413"/>
      <c r="J1010" s="414"/>
      <c r="K1010" s="415"/>
      <c r="L1010" s="415"/>
      <c r="M1010" s="415"/>
      <c r="N1010" s="415"/>
      <c r="O1010" s="415"/>
      <c r="P1010" s="415"/>
    </row>
    <row r="1011" spans="1:16">
      <c r="A1011" s="80" t="str">
        <f t="shared" si="123"/>
        <v/>
      </c>
      <c r="B1011" s="80" t="str">
        <f t="shared" si="124"/>
        <v/>
      </c>
      <c r="C1011" s="80" t="str">
        <f t="shared" si="125"/>
        <v/>
      </c>
      <c r="D1011" s="80" t="str">
        <f t="shared" si="126"/>
        <v/>
      </c>
      <c r="E1011" s="80" t="str">
        <f t="shared" si="127"/>
        <v/>
      </c>
      <c r="F1011" s="80" t="str">
        <f t="shared" si="130"/>
        <v/>
      </c>
      <c r="G1011" s="80" t="str">
        <f t="shared" si="130"/>
        <v/>
      </c>
      <c r="H1011" s="80" t="str">
        <f t="shared" si="130"/>
        <v/>
      </c>
      <c r="I1011" s="413"/>
      <c r="J1011" s="414"/>
      <c r="K1011" s="415"/>
      <c r="L1011" s="415"/>
      <c r="M1011" s="415"/>
      <c r="N1011" s="415"/>
      <c r="O1011" s="415"/>
      <c r="P1011" s="415"/>
    </row>
    <row r="1012" spans="1:16">
      <c r="A1012" s="80" t="str">
        <f t="shared" si="123"/>
        <v/>
      </c>
      <c r="B1012" s="80" t="str">
        <f t="shared" si="124"/>
        <v/>
      </c>
      <c r="C1012" s="80" t="str">
        <f t="shared" si="125"/>
        <v/>
      </c>
      <c r="D1012" s="80" t="str">
        <f t="shared" si="126"/>
        <v/>
      </c>
      <c r="E1012" s="80" t="str">
        <f t="shared" si="127"/>
        <v/>
      </c>
      <c r="F1012" s="80" t="str">
        <f t="shared" si="130"/>
        <v/>
      </c>
      <c r="G1012" s="80" t="str">
        <f t="shared" si="130"/>
        <v/>
      </c>
      <c r="H1012" s="80" t="str">
        <f t="shared" si="130"/>
        <v/>
      </c>
      <c r="I1012" s="413"/>
      <c r="J1012" s="414"/>
      <c r="K1012" s="415"/>
      <c r="L1012" s="415"/>
      <c r="M1012" s="415"/>
      <c r="N1012" s="415"/>
      <c r="O1012" s="415"/>
      <c r="P1012" s="415"/>
    </row>
    <row r="1013" spans="1:16">
      <c r="A1013" s="80" t="str">
        <f t="shared" si="123"/>
        <v/>
      </c>
      <c r="B1013" s="80" t="str">
        <f t="shared" si="124"/>
        <v/>
      </c>
      <c r="C1013" s="80" t="str">
        <f t="shared" si="125"/>
        <v/>
      </c>
      <c r="D1013" s="80" t="str">
        <f t="shared" si="126"/>
        <v/>
      </c>
      <c r="E1013" s="80" t="str">
        <f t="shared" si="127"/>
        <v/>
      </c>
      <c r="F1013" s="80" t="str">
        <f t="shared" si="130"/>
        <v/>
      </c>
      <c r="G1013" s="80" t="str">
        <f t="shared" si="130"/>
        <v/>
      </c>
      <c r="H1013" s="80" t="str">
        <f t="shared" si="130"/>
        <v/>
      </c>
      <c r="I1013" s="413"/>
      <c r="J1013" s="414"/>
      <c r="K1013" s="415"/>
      <c r="L1013" s="415"/>
      <c r="M1013" s="415"/>
      <c r="N1013" s="415"/>
      <c r="O1013" s="415"/>
      <c r="P1013" s="415"/>
    </row>
    <row r="1014" spans="1:16">
      <c r="A1014" s="80" t="str">
        <f t="shared" si="123"/>
        <v/>
      </c>
      <c r="B1014" s="80" t="str">
        <f t="shared" si="124"/>
        <v/>
      </c>
      <c r="C1014" s="80" t="str">
        <f t="shared" si="125"/>
        <v/>
      </c>
      <c r="D1014" s="80" t="str">
        <f t="shared" si="126"/>
        <v/>
      </c>
      <c r="E1014" s="80" t="str">
        <f t="shared" si="127"/>
        <v/>
      </c>
      <c r="F1014" s="80" t="str">
        <f t="shared" si="130"/>
        <v/>
      </c>
      <c r="G1014" s="80" t="str">
        <f t="shared" si="130"/>
        <v/>
      </c>
      <c r="H1014" s="80" t="str">
        <f t="shared" si="130"/>
        <v/>
      </c>
      <c r="I1014" s="413"/>
      <c r="J1014" s="414"/>
      <c r="K1014" s="415"/>
      <c r="L1014" s="415"/>
      <c r="M1014" s="415"/>
      <c r="N1014" s="415"/>
      <c r="O1014" s="415"/>
      <c r="P1014" s="415"/>
    </row>
    <row r="1015" spans="1:16">
      <c r="A1015" s="80" t="str">
        <f t="shared" si="123"/>
        <v/>
      </c>
      <c r="B1015" s="80" t="str">
        <f t="shared" si="124"/>
        <v/>
      </c>
      <c r="C1015" s="80" t="str">
        <f t="shared" si="125"/>
        <v/>
      </c>
      <c r="D1015" s="80" t="str">
        <f t="shared" si="126"/>
        <v/>
      </c>
      <c r="E1015" s="80" t="str">
        <f t="shared" si="127"/>
        <v/>
      </c>
      <c r="F1015" s="80" t="str">
        <f t="shared" si="130"/>
        <v/>
      </c>
      <c r="G1015" s="80" t="str">
        <f t="shared" si="130"/>
        <v/>
      </c>
      <c r="H1015" s="80" t="str">
        <f t="shared" si="130"/>
        <v/>
      </c>
      <c r="I1015" s="413"/>
      <c r="J1015" s="414"/>
      <c r="K1015" s="415"/>
      <c r="L1015" s="415"/>
      <c r="M1015" s="415"/>
      <c r="N1015" s="415"/>
      <c r="O1015" s="415"/>
      <c r="P1015" s="415"/>
    </row>
    <row r="1016" spans="1:16">
      <c r="A1016" s="80" t="str">
        <f t="shared" si="123"/>
        <v/>
      </c>
      <c r="B1016" s="80" t="str">
        <f t="shared" si="124"/>
        <v/>
      </c>
      <c r="C1016" s="80" t="str">
        <f t="shared" si="125"/>
        <v/>
      </c>
      <c r="D1016" s="80" t="str">
        <f t="shared" si="126"/>
        <v/>
      </c>
      <c r="E1016" s="80" t="str">
        <f t="shared" si="127"/>
        <v/>
      </c>
      <c r="F1016" s="80" t="str">
        <f t="shared" si="130"/>
        <v/>
      </c>
      <c r="G1016" s="80" t="str">
        <f t="shared" si="130"/>
        <v/>
      </c>
      <c r="H1016" s="80" t="str">
        <f t="shared" si="130"/>
        <v/>
      </c>
      <c r="I1016" s="413"/>
      <c r="J1016" s="414"/>
      <c r="K1016" s="415"/>
      <c r="L1016" s="415"/>
      <c r="M1016" s="415"/>
      <c r="N1016" s="415"/>
      <c r="O1016" s="415"/>
      <c r="P1016" s="415"/>
    </row>
    <row r="1017" spans="1:16">
      <c r="A1017" s="80" t="str">
        <f t="shared" si="123"/>
        <v/>
      </c>
      <c r="B1017" s="80" t="str">
        <f t="shared" si="124"/>
        <v/>
      </c>
      <c r="C1017" s="80" t="str">
        <f t="shared" si="125"/>
        <v/>
      </c>
      <c r="D1017" s="80" t="str">
        <f t="shared" si="126"/>
        <v/>
      </c>
      <c r="E1017" s="80" t="str">
        <f t="shared" si="127"/>
        <v/>
      </c>
      <c r="F1017" s="80" t="str">
        <f t="shared" si="130"/>
        <v/>
      </c>
      <c r="G1017" s="80" t="str">
        <f t="shared" si="130"/>
        <v/>
      </c>
      <c r="H1017" s="80" t="str">
        <f t="shared" si="130"/>
        <v/>
      </c>
      <c r="I1017" s="413"/>
      <c r="J1017" s="414"/>
      <c r="K1017" s="415"/>
      <c r="L1017" s="415"/>
      <c r="M1017" s="415"/>
      <c r="N1017" s="415"/>
      <c r="O1017" s="415"/>
      <c r="P1017" s="415"/>
    </row>
    <row r="1018" spans="1:16">
      <c r="A1018" s="80" t="str">
        <f t="shared" si="123"/>
        <v/>
      </c>
      <c r="B1018" s="80" t="str">
        <f t="shared" si="124"/>
        <v/>
      </c>
      <c r="C1018" s="80" t="str">
        <f t="shared" si="125"/>
        <v/>
      </c>
      <c r="D1018" s="80" t="str">
        <f t="shared" si="126"/>
        <v/>
      </c>
      <c r="E1018" s="80" t="str">
        <f t="shared" si="127"/>
        <v/>
      </c>
      <c r="F1018" s="80" t="str">
        <f t="shared" si="130"/>
        <v/>
      </c>
      <c r="G1018" s="80" t="str">
        <f t="shared" si="130"/>
        <v/>
      </c>
      <c r="H1018" s="80" t="str">
        <f t="shared" si="130"/>
        <v/>
      </c>
      <c r="I1018" s="413"/>
      <c r="J1018" s="414"/>
      <c r="K1018" s="415"/>
      <c r="L1018" s="415"/>
      <c r="M1018" s="415"/>
      <c r="N1018" s="415"/>
      <c r="O1018" s="415"/>
      <c r="P1018" s="415"/>
    </row>
    <row r="1019" spans="1:16">
      <c r="A1019" s="80" t="str">
        <f t="shared" si="123"/>
        <v/>
      </c>
      <c r="B1019" s="80" t="str">
        <f t="shared" si="124"/>
        <v/>
      </c>
      <c r="C1019" s="80" t="str">
        <f t="shared" si="125"/>
        <v/>
      </c>
      <c r="D1019" s="80" t="str">
        <f t="shared" si="126"/>
        <v/>
      </c>
      <c r="E1019" s="80" t="str">
        <f t="shared" si="127"/>
        <v/>
      </c>
      <c r="F1019" s="80" t="str">
        <f t="shared" si="130"/>
        <v/>
      </c>
      <c r="G1019" s="80" t="str">
        <f t="shared" si="130"/>
        <v/>
      </c>
      <c r="H1019" s="80" t="str">
        <f t="shared" si="130"/>
        <v/>
      </c>
      <c r="I1019" s="413"/>
      <c r="J1019" s="414"/>
      <c r="K1019" s="415"/>
      <c r="L1019" s="415"/>
      <c r="M1019" s="415"/>
      <c r="N1019" s="415"/>
      <c r="O1019" s="415"/>
      <c r="P1019" s="415"/>
    </row>
    <row r="1020" spans="1:16">
      <c r="A1020" s="80" t="str">
        <f t="shared" si="123"/>
        <v/>
      </c>
      <c r="B1020" s="80" t="str">
        <f t="shared" si="124"/>
        <v/>
      </c>
      <c r="C1020" s="80" t="str">
        <f t="shared" si="125"/>
        <v/>
      </c>
      <c r="D1020" s="80" t="str">
        <f t="shared" si="126"/>
        <v/>
      </c>
      <c r="E1020" s="80" t="str">
        <f t="shared" si="127"/>
        <v/>
      </c>
      <c r="F1020" s="80" t="str">
        <f t="shared" si="130"/>
        <v/>
      </c>
      <c r="G1020" s="80" t="str">
        <f t="shared" si="130"/>
        <v/>
      </c>
      <c r="H1020" s="80" t="str">
        <f t="shared" si="130"/>
        <v/>
      </c>
      <c r="I1020" s="413"/>
      <c r="J1020" s="414"/>
      <c r="K1020" s="415"/>
      <c r="L1020" s="415"/>
      <c r="M1020" s="415"/>
      <c r="N1020" s="415"/>
      <c r="O1020" s="415"/>
      <c r="P1020" s="415"/>
    </row>
    <row r="1021" spans="1:16">
      <c r="A1021" s="80" t="str">
        <f t="shared" si="123"/>
        <v/>
      </c>
      <c r="B1021" s="80" t="str">
        <f t="shared" si="124"/>
        <v/>
      </c>
      <c r="C1021" s="80" t="str">
        <f t="shared" si="125"/>
        <v/>
      </c>
      <c r="D1021" s="80" t="str">
        <f t="shared" si="126"/>
        <v/>
      </c>
      <c r="E1021" s="80" t="str">
        <f t="shared" si="127"/>
        <v/>
      </c>
      <c r="F1021" s="80" t="str">
        <f t="shared" si="130"/>
        <v/>
      </c>
      <c r="G1021" s="80" t="str">
        <f t="shared" si="130"/>
        <v/>
      </c>
      <c r="H1021" s="80" t="str">
        <f t="shared" si="130"/>
        <v/>
      </c>
      <c r="I1021" s="413"/>
      <c r="J1021" s="414"/>
      <c r="K1021" s="415"/>
      <c r="L1021" s="415"/>
      <c r="M1021" s="415"/>
      <c r="N1021" s="415"/>
      <c r="O1021" s="415"/>
      <c r="P1021" s="415"/>
    </row>
    <row r="1022" spans="1:16">
      <c r="A1022" s="80" t="str">
        <f t="shared" si="123"/>
        <v/>
      </c>
      <c r="B1022" s="80" t="str">
        <f t="shared" si="124"/>
        <v/>
      </c>
      <c r="C1022" s="80" t="str">
        <f t="shared" si="125"/>
        <v/>
      </c>
      <c r="D1022" s="80" t="str">
        <f t="shared" si="126"/>
        <v/>
      </c>
      <c r="E1022" s="80" t="str">
        <f t="shared" si="127"/>
        <v/>
      </c>
      <c r="F1022" s="80" t="str">
        <f t="shared" si="130"/>
        <v/>
      </c>
      <c r="G1022" s="80" t="str">
        <f t="shared" si="130"/>
        <v/>
      </c>
      <c r="H1022" s="80" t="str">
        <f t="shared" si="130"/>
        <v/>
      </c>
      <c r="I1022" s="413"/>
      <c r="J1022" s="414"/>
      <c r="K1022" s="415"/>
      <c r="L1022" s="415"/>
      <c r="M1022" s="415"/>
      <c r="N1022" s="415"/>
      <c r="O1022" s="415"/>
      <c r="P1022" s="415"/>
    </row>
    <row r="1023" spans="1:16">
      <c r="A1023" s="80" t="str">
        <f t="shared" si="123"/>
        <v/>
      </c>
      <c r="B1023" s="80" t="str">
        <f t="shared" si="124"/>
        <v/>
      </c>
      <c r="C1023" s="80" t="str">
        <f t="shared" si="125"/>
        <v/>
      </c>
      <c r="D1023" s="80" t="str">
        <f t="shared" si="126"/>
        <v/>
      </c>
      <c r="E1023" s="80" t="str">
        <f t="shared" si="127"/>
        <v/>
      </c>
      <c r="F1023" s="80" t="str">
        <f t="shared" si="130"/>
        <v/>
      </c>
      <c r="G1023" s="80" t="str">
        <f t="shared" si="130"/>
        <v/>
      </c>
      <c r="H1023" s="80" t="str">
        <f t="shared" si="130"/>
        <v/>
      </c>
      <c r="I1023" s="413"/>
      <c r="J1023" s="414"/>
      <c r="K1023" s="415"/>
      <c r="L1023" s="415"/>
      <c r="M1023" s="415"/>
      <c r="N1023" s="415"/>
      <c r="O1023" s="415"/>
      <c r="P1023" s="415"/>
    </row>
    <row r="1024" spans="1:16">
      <c r="A1024" s="80" t="str">
        <f t="shared" si="123"/>
        <v/>
      </c>
      <c r="B1024" s="80" t="str">
        <f t="shared" si="124"/>
        <v/>
      </c>
      <c r="C1024" s="80" t="str">
        <f t="shared" si="125"/>
        <v/>
      </c>
      <c r="D1024" s="80" t="str">
        <f t="shared" si="126"/>
        <v/>
      </c>
      <c r="E1024" s="80" t="str">
        <f t="shared" si="127"/>
        <v/>
      </c>
      <c r="F1024" s="80" t="str">
        <f t="shared" si="130"/>
        <v/>
      </c>
      <c r="G1024" s="80" t="str">
        <f t="shared" si="130"/>
        <v/>
      </c>
      <c r="H1024" s="80" t="str">
        <f t="shared" si="130"/>
        <v/>
      </c>
      <c r="I1024" s="413"/>
      <c r="J1024" s="414"/>
      <c r="K1024" s="415"/>
      <c r="L1024" s="415"/>
      <c r="M1024" s="415"/>
      <c r="N1024" s="415"/>
      <c r="O1024" s="415"/>
      <c r="P1024" s="415"/>
    </row>
    <row r="1025" spans="1:16">
      <c r="A1025" s="80" t="str">
        <f t="shared" si="123"/>
        <v/>
      </c>
      <c r="B1025" s="80" t="str">
        <f t="shared" si="124"/>
        <v/>
      </c>
      <c r="C1025" s="80" t="str">
        <f t="shared" si="125"/>
        <v/>
      </c>
      <c r="D1025" s="80" t="str">
        <f t="shared" si="126"/>
        <v/>
      </c>
      <c r="E1025" s="80" t="str">
        <f t="shared" si="127"/>
        <v/>
      </c>
      <c r="F1025" s="80" t="str">
        <f t="shared" ref="F1025:H1044" si="131">IF(Cptes="","",LEFT(Cptes,7))</f>
        <v/>
      </c>
      <c r="G1025" s="80" t="str">
        <f t="shared" si="131"/>
        <v/>
      </c>
      <c r="H1025" s="80" t="str">
        <f t="shared" si="131"/>
        <v/>
      </c>
      <c r="I1025" s="413"/>
      <c r="J1025" s="414"/>
      <c r="K1025" s="415"/>
      <c r="L1025" s="415"/>
      <c r="M1025" s="415"/>
      <c r="N1025" s="415"/>
      <c r="O1025" s="415"/>
      <c r="P1025" s="415"/>
    </row>
    <row r="1026" spans="1:16">
      <c r="A1026" s="80" t="str">
        <f t="shared" si="123"/>
        <v/>
      </c>
      <c r="B1026" s="80" t="str">
        <f t="shared" si="124"/>
        <v/>
      </c>
      <c r="C1026" s="80" t="str">
        <f t="shared" si="125"/>
        <v/>
      </c>
      <c r="D1026" s="80" t="str">
        <f t="shared" si="126"/>
        <v/>
      </c>
      <c r="E1026" s="80" t="str">
        <f t="shared" si="127"/>
        <v/>
      </c>
      <c r="F1026" s="80" t="str">
        <f t="shared" si="131"/>
        <v/>
      </c>
      <c r="G1026" s="80" t="str">
        <f t="shared" si="131"/>
        <v/>
      </c>
      <c r="H1026" s="80" t="str">
        <f t="shared" si="131"/>
        <v/>
      </c>
      <c r="I1026" s="413"/>
      <c r="J1026" s="414"/>
      <c r="K1026" s="415"/>
      <c r="L1026" s="415"/>
      <c r="M1026" s="415"/>
      <c r="N1026" s="415"/>
      <c r="O1026" s="415"/>
      <c r="P1026" s="415"/>
    </row>
    <row r="1027" spans="1:16">
      <c r="A1027" s="80" t="str">
        <f t="shared" si="123"/>
        <v/>
      </c>
      <c r="B1027" s="80" t="str">
        <f t="shared" si="124"/>
        <v/>
      </c>
      <c r="C1027" s="80" t="str">
        <f t="shared" si="125"/>
        <v/>
      </c>
      <c r="D1027" s="80" t="str">
        <f t="shared" si="126"/>
        <v/>
      </c>
      <c r="E1027" s="80" t="str">
        <f t="shared" si="127"/>
        <v/>
      </c>
      <c r="F1027" s="80" t="str">
        <f t="shared" si="131"/>
        <v/>
      </c>
      <c r="G1027" s="80" t="str">
        <f t="shared" si="131"/>
        <v/>
      </c>
      <c r="H1027" s="80" t="str">
        <f t="shared" si="131"/>
        <v/>
      </c>
      <c r="I1027" s="413"/>
      <c r="J1027" s="414"/>
      <c r="K1027" s="415"/>
      <c r="L1027" s="415"/>
      <c r="M1027" s="415"/>
      <c r="N1027" s="415"/>
      <c r="O1027" s="415"/>
      <c r="P1027" s="415"/>
    </row>
    <row r="1028" spans="1:16">
      <c r="A1028" s="80" t="str">
        <f t="shared" si="123"/>
        <v/>
      </c>
      <c r="B1028" s="80" t="str">
        <f t="shared" si="124"/>
        <v/>
      </c>
      <c r="C1028" s="80" t="str">
        <f t="shared" si="125"/>
        <v/>
      </c>
      <c r="D1028" s="80" t="str">
        <f t="shared" si="126"/>
        <v/>
      </c>
      <c r="E1028" s="80" t="str">
        <f t="shared" si="127"/>
        <v/>
      </c>
      <c r="F1028" s="80" t="str">
        <f t="shared" si="131"/>
        <v/>
      </c>
      <c r="G1028" s="80" t="str">
        <f t="shared" si="131"/>
        <v/>
      </c>
      <c r="H1028" s="80" t="str">
        <f t="shared" si="131"/>
        <v/>
      </c>
      <c r="I1028" s="413"/>
      <c r="J1028" s="414"/>
      <c r="K1028" s="415"/>
      <c r="L1028" s="415"/>
      <c r="M1028" s="415"/>
      <c r="N1028" s="415"/>
      <c r="O1028" s="415"/>
      <c r="P1028" s="415"/>
    </row>
    <row r="1029" spans="1:16">
      <c r="A1029" s="80" t="str">
        <f t="shared" ref="A1029:A1092" si="132">IF(Cptes="","",LEFT(Cptes,2))</f>
        <v/>
      </c>
      <c r="B1029" s="80" t="str">
        <f t="shared" ref="B1029:B1092" si="133">IF(Cptes="","",LEFT(Cptes,3))</f>
        <v/>
      </c>
      <c r="C1029" s="80" t="str">
        <f t="shared" ref="C1029:C1092" si="134">IF(Cptes="","",LEFT(Cptes,4))</f>
        <v/>
      </c>
      <c r="D1029" s="80" t="str">
        <f t="shared" ref="D1029:D1092" si="135">IF(Cptes="","",LEFT(Cptes,5))</f>
        <v/>
      </c>
      <c r="E1029" s="80" t="str">
        <f t="shared" ref="E1029:E1092" si="136">IF(Cptes="","",LEFT(Cptes,6))</f>
        <v/>
      </c>
      <c r="F1029" s="80" t="str">
        <f t="shared" si="131"/>
        <v/>
      </c>
      <c r="G1029" s="80" t="str">
        <f t="shared" si="131"/>
        <v/>
      </c>
      <c r="H1029" s="80" t="str">
        <f t="shared" si="131"/>
        <v/>
      </c>
      <c r="I1029" s="413"/>
      <c r="J1029" s="414"/>
      <c r="K1029" s="415"/>
      <c r="L1029" s="415"/>
      <c r="M1029" s="415"/>
      <c r="N1029" s="415"/>
      <c r="O1029" s="415"/>
      <c r="P1029" s="415"/>
    </row>
    <row r="1030" spans="1:16">
      <c r="A1030" s="80" t="str">
        <f t="shared" si="132"/>
        <v/>
      </c>
      <c r="B1030" s="80" t="str">
        <f t="shared" si="133"/>
        <v/>
      </c>
      <c r="C1030" s="80" t="str">
        <f t="shared" si="134"/>
        <v/>
      </c>
      <c r="D1030" s="80" t="str">
        <f t="shared" si="135"/>
        <v/>
      </c>
      <c r="E1030" s="80" t="str">
        <f t="shared" si="136"/>
        <v/>
      </c>
      <c r="F1030" s="80" t="str">
        <f t="shared" si="131"/>
        <v/>
      </c>
      <c r="G1030" s="80" t="str">
        <f t="shared" si="131"/>
        <v/>
      </c>
      <c r="H1030" s="80" t="str">
        <f t="shared" si="131"/>
        <v/>
      </c>
      <c r="I1030" s="413"/>
      <c r="J1030" s="414"/>
      <c r="K1030" s="415"/>
      <c r="L1030" s="415"/>
      <c r="M1030" s="415"/>
      <c r="N1030" s="415"/>
      <c r="O1030" s="415"/>
      <c r="P1030" s="415"/>
    </row>
    <row r="1031" spans="1:16">
      <c r="A1031" s="80" t="str">
        <f t="shared" si="132"/>
        <v/>
      </c>
      <c r="B1031" s="80" t="str">
        <f t="shared" si="133"/>
        <v/>
      </c>
      <c r="C1031" s="80" t="str">
        <f t="shared" si="134"/>
        <v/>
      </c>
      <c r="D1031" s="80" t="str">
        <f t="shared" si="135"/>
        <v/>
      </c>
      <c r="E1031" s="80" t="str">
        <f t="shared" si="136"/>
        <v/>
      </c>
      <c r="F1031" s="80" t="str">
        <f t="shared" si="131"/>
        <v/>
      </c>
      <c r="G1031" s="80" t="str">
        <f t="shared" si="131"/>
        <v/>
      </c>
      <c r="H1031" s="80" t="str">
        <f t="shared" si="131"/>
        <v/>
      </c>
      <c r="I1031" s="413"/>
      <c r="J1031" s="414"/>
      <c r="K1031" s="415"/>
      <c r="L1031" s="415"/>
      <c r="M1031" s="415"/>
      <c r="N1031" s="415"/>
      <c r="O1031" s="415"/>
      <c r="P1031" s="415"/>
    </row>
    <row r="1032" spans="1:16">
      <c r="A1032" s="80" t="str">
        <f t="shared" si="132"/>
        <v/>
      </c>
      <c r="B1032" s="80" t="str">
        <f t="shared" si="133"/>
        <v/>
      </c>
      <c r="C1032" s="80" t="str">
        <f t="shared" si="134"/>
        <v/>
      </c>
      <c r="D1032" s="80" t="str">
        <f t="shared" si="135"/>
        <v/>
      </c>
      <c r="E1032" s="80" t="str">
        <f t="shared" si="136"/>
        <v/>
      </c>
      <c r="F1032" s="80" t="str">
        <f t="shared" si="131"/>
        <v/>
      </c>
      <c r="G1032" s="80" t="str">
        <f t="shared" si="131"/>
        <v/>
      </c>
      <c r="H1032" s="80" t="str">
        <f t="shared" si="131"/>
        <v/>
      </c>
      <c r="I1032" s="413"/>
      <c r="J1032" s="414"/>
      <c r="K1032" s="415"/>
      <c r="L1032" s="415"/>
      <c r="M1032" s="415"/>
      <c r="N1032" s="415"/>
      <c r="O1032" s="415"/>
      <c r="P1032" s="415"/>
    </row>
    <row r="1033" spans="1:16">
      <c r="A1033" s="80" t="str">
        <f t="shared" si="132"/>
        <v/>
      </c>
      <c r="B1033" s="80" t="str">
        <f t="shared" si="133"/>
        <v/>
      </c>
      <c r="C1033" s="80" t="str">
        <f t="shared" si="134"/>
        <v/>
      </c>
      <c r="D1033" s="80" t="str">
        <f t="shared" si="135"/>
        <v/>
      </c>
      <c r="E1033" s="80" t="str">
        <f t="shared" si="136"/>
        <v/>
      </c>
      <c r="F1033" s="80" t="str">
        <f t="shared" si="131"/>
        <v/>
      </c>
      <c r="G1033" s="80" t="str">
        <f t="shared" si="131"/>
        <v/>
      </c>
      <c r="H1033" s="80" t="str">
        <f t="shared" si="131"/>
        <v/>
      </c>
      <c r="I1033" s="413"/>
      <c r="J1033" s="414"/>
      <c r="K1033" s="415"/>
      <c r="L1033" s="415"/>
      <c r="M1033" s="415"/>
      <c r="N1033" s="415"/>
      <c r="O1033" s="415"/>
      <c r="P1033" s="415"/>
    </row>
    <row r="1034" spans="1:16">
      <c r="A1034" s="80" t="str">
        <f t="shared" si="132"/>
        <v/>
      </c>
      <c r="B1034" s="80" t="str">
        <f t="shared" si="133"/>
        <v/>
      </c>
      <c r="C1034" s="80" t="str">
        <f t="shared" si="134"/>
        <v/>
      </c>
      <c r="D1034" s="80" t="str">
        <f t="shared" si="135"/>
        <v/>
      </c>
      <c r="E1034" s="80" t="str">
        <f t="shared" si="136"/>
        <v/>
      </c>
      <c r="F1034" s="80" t="str">
        <f t="shared" si="131"/>
        <v/>
      </c>
      <c r="G1034" s="80" t="str">
        <f t="shared" si="131"/>
        <v/>
      </c>
      <c r="H1034" s="80" t="str">
        <f t="shared" si="131"/>
        <v/>
      </c>
      <c r="I1034" s="413"/>
      <c r="J1034" s="414"/>
      <c r="K1034" s="415"/>
      <c r="L1034" s="415"/>
      <c r="M1034" s="415"/>
      <c r="N1034" s="415"/>
      <c r="O1034" s="415"/>
      <c r="P1034" s="415"/>
    </row>
    <row r="1035" spans="1:16">
      <c r="A1035" s="80" t="str">
        <f t="shared" si="132"/>
        <v/>
      </c>
      <c r="B1035" s="80" t="str">
        <f t="shared" si="133"/>
        <v/>
      </c>
      <c r="C1035" s="80" t="str">
        <f t="shared" si="134"/>
        <v/>
      </c>
      <c r="D1035" s="80" t="str">
        <f t="shared" si="135"/>
        <v/>
      </c>
      <c r="E1035" s="80" t="str">
        <f t="shared" si="136"/>
        <v/>
      </c>
      <c r="F1035" s="80" t="str">
        <f t="shared" si="131"/>
        <v/>
      </c>
      <c r="G1035" s="80" t="str">
        <f t="shared" si="131"/>
        <v/>
      </c>
      <c r="H1035" s="80" t="str">
        <f t="shared" si="131"/>
        <v/>
      </c>
      <c r="I1035" s="413"/>
      <c r="J1035" s="414"/>
      <c r="K1035" s="415"/>
      <c r="L1035" s="415"/>
      <c r="M1035" s="415"/>
      <c r="N1035" s="415"/>
      <c r="O1035" s="415"/>
      <c r="P1035" s="415"/>
    </row>
    <row r="1036" spans="1:16">
      <c r="A1036" s="80" t="str">
        <f t="shared" si="132"/>
        <v/>
      </c>
      <c r="B1036" s="80" t="str">
        <f t="shared" si="133"/>
        <v/>
      </c>
      <c r="C1036" s="80" t="str">
        <f t="shared" si="134"/>
        <v/>
      </c>
      <c r="D1036" s="80" t="str">
        <f t="shared" si="135"/>
        <v/>
      </c>
      <c r="E1036" s="80" t="str">
        <f t="shared" si="136"/>
        <v/>
      </c>
      <c r="F1036" s="80" t="str">
        <f t="shared" si="131"/>
        <v/>
      </c>
      <c r="G1036" s="80" t="str">
        <f t="shared" si="131"/>
        <v/>
      </c>
      <c r="H1036" s="80" t="str">
        <f t="shared" si="131"/>
        <v/>
      </c>
      <c r="I1036" s="413"/>
      <c r="J1036" s="414"/>
      <c r="K1036" s="415"/>
      <c r="L1036" s="415"/>
      <c r="M1036" s="415"/>
      <c r="N1036" s="415"/>
      <c r="O1036" s="415"/>
      <c r="P1036" s="415"/>
    </row>
    <row r="1037" spans="1:16">
      <c r="A1037" s="80" t="str">
        <f t="shared" si="132"/>
        <v/>
      </c>
      <c r="B1037" s="80" t="str">
        <f t="shared" si="133"/>
        <v/>
      </c>
      <c r="C1037" s="80" t="str">
        <f t="shared" si="134"/>
        <v/>
      </c>
      <c r="D1037" s="80" t="str">
        <f t="shared" si="135"/>
        <v/>
      </c>
      <c r="E1037" s="80" t="str">
        <f t="shared" si="136"/>
        <v/>
      </c>
      <c r="F1037" s="80" t="str">
        <f t="shared" si="131"/>
        <v/>
      </c>
      <c r="G1037" s="80" t="str">
        <f t="shared" si="131"/>
        <v/>
      </c>
      <c r="H1037" s="80" t="str">
        <f t="shared" si="131"/>
        <v/>
      </c>
      <c r="I1037" s="413"/>
      <c r="J1037" s="414"/>
      <c r="K1037" s="415"/>
      <c r="L1037" s="415"/>
      <c r="M1037" s="415"/>
      <c r="N1037" s="415"/>
      <c r="O1037" s="415"/>
      <c r="P1037" s="415"/>
    </row>
    <row r="1038" spans="1:16">
      <c r="A1038" s="80" t="str">
        <f t="shared" si="132"/>
        <v/>
      </c>
      <c r="B1038" s="80" t="str">
        <f t="shared" si="133"/>
        <v/>
      </c>
      <c r="C1038" s="80" t="str">
        <f t="shared" si="134"/>
        <v/>
      </c>
      <c r="D1038" s="80" t="str">
        <f t="shared" si="135"/>
        <v/>
      </c>
      <c r="E1038" s="80" t="str">
        <f t="shared" si="136"/>
        <v/>
      </c>
      <c r="F1038" s="80" t="str">
        <f t="shared" si="131"/>
        <v/>
      </c>
      <c r="G1038" s="80" t="str">
        <f t="shared" si="131"/>
        <v/>
      </c>
      <c r="H1038" s="80" t="str">
        <f t="shared" si="131"/>
        <v/>
      </c>
      <c r="I1038" s="413"/>
      <c r="J1038" s="414"/>
      <c r="K1038" s="415"/>
      <c r="L1038" s="415"/>
      <c r="M1038" s="415"/>
      <c r="N1038" s="415"/>
      <c r="O1038" s="415"/>
      <c r="P1038" s="415"/>
    </row>
    <row r="1039" spans="1:16">
      <c r="A1039" s="80" t="str">
        <f t="shared" si="132"/>
        <v/>
      </c>
      <c r="B1039" s="80" t="str">
        <f t="shared" si="133"/>
        <v/>
      </c>
      <c r="C1039" s="80" t="str">
        <f t="shared" si="134"/>
        <v/>
      </c>
      <c r="D1039" s="80" t="str">
        <f t="shared" si="135"/>
        <v/>
      </c>
      <c r="E1039" s="80" t="str">
        <f t="shared" si="136"/>
        <v/>
      </c>
      <c r="F1039" s="80" t="str">
        <f t="shared" si="131"/>
        <v/>
      </c>
      <c r="G1039" s="80" t="str">
        <f t="shared" si="131"/>
        <v/>
      </c>
      <c r="H1039" s="80" t="str">
        <f t="shared" si="131"/>
        <v/>
      </c>
      <c r="I1039" s="413"/>
      <c r="J1039" s="414"/>
      <c r="K1039" s="415"/>
      <c r="L1039" s="415"/>
      <c r="M1039" s="415"/>
      <c r="N1039" s="415"/>
      <c r="O1039" s="415"/>
      <c r="P1039" s="415"/>
    </row>
    <row r="1040" spans="1:16">
      <c r="A1040" s="80" t="str">
        <f t="shared" si="132"/>
        <v/>
      </c>
      <c r="B1040" s="80" t="str">
        <f t="shared" si="133"/>
        <v/>
      </c>
      <c r="C1040" s="80" t="str">
        <f t="shared" si="134"/>
        <v/>
      </c>
      <c r="D1040" s="80" t="str">
        <f t="shared" si="135"/>
        <v/>
      </c>
      <c r="E1040" s="80" t="str">
        <f t="shared" si="136"/>
        <v/>
      </c>
      <c r="F1040" s="80" t="str">
        <f t="shared" si="131"/>
        <v/>
      </c>
      <c r="G1040" s="80" t="str">
        <f t="shared" si="131"/>
        <v/>
      </c>
      <c r="H1040" s="80" t="str">
        <f t="shared" si="131"/>
        <v/>
      </c>
      <c r="I1040" s="413"/>
      <c r="J1040" s="414"/>
      <c r="K1040" s="415"/>
      <c r="L1040" s="415"/>
      <c r="M1040" s="415"/>
      <c r="N1040" s="415"/>
      <c r="O1040" s="415"/>
      <c r="P1040" s="415"/>
    </row>
    <row r="1041" spans="1:16">
      <c r="A1041" s="80" t="str">
        <f t="shared" si="132"/>
        <v/>
      </c>
      <c r="B1041" s="80" t="str">
        <f t="shared" si="133"/>
        <v/>
      </c>
      <c r="C1041" s="80" t="str">
        <f t="shared" si="134"/>
        <v/>
      </c>
      <c r="D1041" s="80" t="str">
        <f t="shared" si="135"/>
        <v/>
      </c>
      <c r="E1041" s="80" t="str">
        <f t="shared" si="136"/>
        <v/>
      </c>
      <c r="F1041" s="80" t="str">
        <f t="shared" si="131"/>
        <v/>
      </c>
      <c r="G1041" s="80" t="str">
        <f t="shared" si="131"/>
        <v/>
      </c>
      <c r="H1041" s="80" t="str">
        <f t="shared" si="131"/>
        <v/>
      </c>
      <c r="I1041" s="413"/>
      <c r="J1041" s="414"/>
      <c r="K1041" s="415"/>
      <c r="L1041" s="415"/>
      <c r="M1041" s="415"/>
      <c r="N1041" s="415"/>
      <c r="O1041" s="415"/>
      <c r="P1041" s="415"/>
    </row>
    <row r="1042" spans="1:16">
      <c r="A1042" s="80" t="str">
        <f t="shared" si="132"/>
        <v/>
      </c>
      <c r="B1042" s="80" t="str">
        <f t="shared" si="133"/>
        <v/>
      </c>
      <c r="C1042" s="80" t="str">
        <f t="shared" si="134"/>
        <v/>
      </c>
      <c r="D1042" s="80" t="str">
        <f t="shared" si="135"/>
        <v/>
      </c>
      <c r="E1042" s="80" t="str">
        <f t="shared" si="136"/>
        <v/>
      </c>
      <c r="F1042" s="80" t="str">
        <f t="shared" si="131"/>
        <v/>
      </c>
      <c r="G1042" s="80" t="str">
        <f t="shared" si="131"/>
        <v/>
      </c>
      <c r="H1042" s="80" t="str">
        <f t="shared" si="131"/>
        <v/>
      </c>
      <c r="I1042" s="413"/>
      <c r="J1042" s="414"/>
      <c r="K1042" s="415"/>
      <c r="L1042" s="415"/>
      <c r="M1042" s="415"/>
      <c r="N1042" s="415"/>
      <c r="O1042" s="415"/>
      <c r="P1042" s="415"/>
    </row>
    <row r="1043" spans="1:16">
      <c r="A1043" s="80" t="str">
        <f t="shared" si="132"/>
        <v/>
      </c>
      <c r="B1043" s="80" t="str">
        <f t="shared" si="133"/>
        <v/>
      </c>
      <c r="C1043" s="80" t="str">
        <f t="shared" si="134"/>
        <v/>
      </c>
      <c r="D1043" s="80" t="str">
        <f t="shared" si="135"/>
        <v/>
      </c>
      <c r="E1043" s="80" t="str">
        <f t="shared" si="136"/>
        <v/>
      </c>
      <c r="F1043" s="80" t="str">
        <f t="shared" si="131"/>
        <v/>
      </c>
      <c r="G1043" s="80" t="str">
        <f t="shared" si="131"/>
        <v/>
      </c>
      <c r="H1043" s="80" t="str">
        <f t="shared" si="131"/>
        <v/>
      </c>
      <c r="I1043" s="413"/>
      <c r="J1043" s="414"/>
      <c r="K1043" s="415"/>
      <c r="L1043" s="415"/>
      <c r="M1043" s="415"/>
      <c r="N1043" s="415"/>
      <c r="O1043" s="415"/>
      <c r="P1043" s="415"/>
    </row>
    <row r="1044" spans="1:16">
      <c r="A1044" s="80" t="str">
        <f t="shared" si="132"/>
        <v/>
      </c>
      <c r="B1044" s="80" t="str">
        <f t="shared" si="133"/>
        <v/>
      </c>
      <c r="C1044" s="80" t="str">
        <f t="shared" si="134"/>
        <v/>
      </c>
      <c r="D1044" s="80" t="str">
        <f t="shared" si="135"/>
        <v/>
      </c>
      <c r="E1044" s="80" t="str">
        <f t="shared" si="136"/>
        <v/>
      </c>
      <c r="F1044" s="80" t="str">
        <f t="shared" si="131"/>
        <v/>
      </c>
      <c r="G1044" s="80" t="str">
        <f t="shared" si="131"/>
        <v/>
      </c>
      <c r="H1044" s="80" t="str">
        <f t="shared" si="131"/>
        <v/>
      </c>
      <c r="I1044" s="413"/>
      <c r="J1044" s="414"/>
      <c r="K1044" s="415"/>
      <c r="L1044" s="415"/>
      <c r="M1044" s="415"/>
      <c r="N1044" s="415"/>
      <c r="O1044" s="415"/>
      <c r="P1044" s="415"/>
    </row>
    <row r="1045" spans="1:16">
      <c r="A1045" s="80" t="str">
        <f t="shared" si="132"/>
        <v/>
      </c>
      <c r="B1045" s="80" t="str">
        <f t="shared" si="133"/>
        <v/>
      </c>
      <c r="C1045" s="80" t="str">
        <f t="shared" si="134"/>
        <v/>
      </c>
      <c r="D1045" s="80" t="str">
        <f t="shared" si="135"/>
        <v/>
      </c>
      <c r="E1045" s="80" t="str">
        <f t="shared" si="136"/>
        <v/>
      </c>
      <c r="F1045" s="80" t="str">
        <f t="shared" ref="F1045:H1064" si="137">IF(Cptes="","",LEFT(Cptes,7))</f>
        <v/>
      </c>
      <c r="G1045" s="80" t="str">
        <f t="shared" si="137"/>
        <v/>
      </c>
      <c r="H1045" s="80" t="str">
        <f t="shared" si="137"/>
        <v/>
      </c>
      <c r="I1045" s="413"/>
      <c r="J1045" s="414"/>
      <c r="K1045" s="415"/>
      <c r="L1045" s="415"/>
      <c r="M1045" s="415"/>
      <c r="N1045" s="415"/>
      <c r="O1045" s="415"/>
      <c r="P1045" s="415"/>
    </row>
    <row r="1046" spans="1:16">
      <c r="A1046" s="80" t="str">
        <f t="shared" si="132"/>
        <v/>
      </c>
      <c r="B1046" s="80" t="str">
        <f t="shared" si="133"/>
        <v/>
      </c>
      <c r="C1046" s="80" t="str">
        <f t="shared" si="134"/>
        <v/>
      </c>
      <c r="D1046" s="80" t="str">
        <f t="shared" si="135"/>
        <v/>
      </c>
      <c r="E1046" s="80" t="str">
        <f t="shared" si="136"/>
        <v/>
      </c>
      <c r="F1046" s="80" t="str">
        <f t="shared" si="137"/>
        <v/>
      </c>
      <c r="G1046" s="80" t="str">
        <f t="shared" si="137"/>
        <v/>
      </c>
      <c r="H1046" s="80" t="str">
        <f t="shared" si="137"/>
        <v/>
      </c>
      <c r="I1046" s="413"/>
      <c r="J1046" s="414"/>
      <c r="K1046" s="415"/>
      <c r="L1046" s="415"/>
      <c r="M1046" s="415"/>
      <c r="N1046" s="415"/>
      <c r="O1046" s="415"/>
      <c r="P1046" s="415"/>
    </row>
    <row r="1047" spans="1:16">
      <c r="A1047" s="80" t="str">
        <f t="shared" si="132"/>
        <v/>
      </c>
      <c r="B1047" s="80" t="str">
        <f t="shared" si="133"/>
        <v/>
      </c>
      <c r="C1047" s="80" t="str">
        <f t="shared" si="134"/>
        <v/>
      </c>
      <c r="D1047" s="80" t="str">
        <f t="shared" si="135"/>
        <v/>
      </c>
      <c r="E1047" s="80" t="str">
        <f t="shared" si="136"/>
        <v/>
      </c>
      <c r="F1047" s="80" t="str">
        <f t="shared" si="137"/>
        <v/>
      </c>
      <c r="G1047" s="80" t="str">
        <f t="shared" si="137"/>
        <v/>
      </c>
      <c r="H1047" s="80" t="str">
        <f t="shared" si="137"/>
        <v/>
      </c>
      <c r="I1047" s="413"/>
      <c r="J1047" s="414"/>
      <c r="K1047" s="415"/>
      <c r="L1047" s="415"/>
      <c r="M1047" s="415"/>
      <c r="N1047" s="415"/>
      <c r="O1047" s="415"/>
      <c r="P1047" s="415"/>
    </row>
    <row r="1048" spans="1:16">
      <c r="A1048" s="80" t="str">
        <f t="shared" si="132"/>
        <v/>
      </c>
      <c r="B1048" s="80" t="str">
        <f t="shared" si="133"/>
        <v/>
      </c>
      <c r="C1048" s="80" t="str">
        <f t="shared" si="134"/>
        <v/>
      </c>
      <c r="D1048" s="80" t="str">
        <f t="shared" si="135"/>
        <v/>
      </c>
      <c r="E1048" s="80" t="str">
        <f t="shared" si="136"/>
        <v/>
      </c>
      <c r="F1048" s="80" t="str">
        <f t="shared" si="137"/>
        <v/>
      </c>
      <c r="G1048" s="80" t="str">
        <f t="shared" si="137"/>
        <v/>
      </c>
      <c r="H1048" s="80" t="str">
        <f t="shared" si="137"/>
        <v/>
      </c>
      <c r="I1048" s="413"/>
      <c r="J1048" s="414"/>
      <c r="K1048" s="415"/>
      <c r="L1048" s="415"/>
      <c r="M1048" s="415"/>
      <c r="N1048" s="415"/>
      <c r="O1048" s="415"/>
      <c r="P1048" s="415"/>
    </row>
    <row r="1049" spans="1:16">
      <c r="A1049" s="80" t="str">
        <f t="shared" si="132"/>
        <v/>
      </c>
      <c r="B1049" s="80" t="str">
        <f t="shared" si="133"/>
        <v/>
      </c>
      <c r="C1049" s="80" t="str">
        <f t="shared" si="134"/>
        <v/>
      </c>
      <c r="D1049" s="80" t="str">
        <f t="shared" si="135"/>
        <v/>
      </c>
      <c r="E1049" s="80" t="str">
        <f t="shared" si="136"/>
        <v/>
      </c>
      <c r="F1049" s="80" t="str">
        <f t="shared" si="137"/>
        <v/>
      </c>
      <c r="G1049" s="80" t="str">
        <f t="shared" si="137"/>
        <v/>
      </c>
      <c r="H1049" s="80" t="str">
        <f t="shared" si="137"/>
        <v/>
      </c>
      <c r="I1049" s="413"/>
      <c r="J1049" s="414"/>
      <c r="K1049" s="415"/>
      <c r="L1049" s="415"/>
      <c r="M1049" s="415"/>
      <c r="N1049" s="415"/>
      <c r="O1049" s="415"/>
      <c r="P1049" s="415"/>
    </row>
    <row r="1050" spans="1:16">
      <c r="A1050" s="80" t="str">
        <f t="shared" si="132"/>
        <v/>
      </c>
      <c r="B1050" s="80" t="str">
        <f t="shared" si="133"/>
        <v/>
      </c>
      <c r="C1050" s="80" t="str">
        <f t="shared" si="134"/>
        <v/>
      </c>
      <c r="D1050" s="80" t="str">
        <f t="shared" si="135"/>
        <v/>
      </c>
      <c r="E1050" s="80" t="str">
        <f t="shared" si="136"/>
        <v/>
      </c>
      <c r="F1050" s="80" t="str">
        <f t="shared" si="137"/>
        <v/>
      </c>
      <c r="G1050" s="80" t="str">
        <f t="shared" si="137"/>
        <v/>
      </c>
      <c r="H1050" s="80" t="str">
        <f t="shared" si="137"/>
        <v/>
      </c>
      <c r="I1050" s="413"/>
      <c r="J1050" s="414"/>
      <c r="K1050" s="415"/>
      <c r="L1050" s="415"/>
      <c r="M1050" s="415"/>
      <c r="N1050" s="415"/>
      <c r="O1050" s="415"/>
      <c r="P1050" s="415"/>
    </row>
    <row r="1051" spans="1:16">
      <c r="A1051" s="80" t="str">
        <f t="shared" si="132"/>
        <v/>
      </c>
      <c r="B1051" s="80" t="str">
        <f t="shared" si="133"/>
        <v/>
      </c>
      <c r="C1051" s="80" t="str">
        <f t="shared" si="134"/>
        <v/>
      </c>
      <c r="D1051" s="80" t="str">
        <f t="shared" si="135"/>
        <v/>
      </c>
      <c r="E1051" s="80" t="str">
        <f t="shared" si="136"/>
        <v/>
      </c>
      <c r="F1051" s="80" t="str">
        <f t="shared" si="137"/>
        <v/>
      </c>
      <c r="G1051" s="80" t="str">
        <f t="shared" si="137"/>
        <v/>
      </c>
      <c r="H1051" s="80" t="str">
        <f t="shared" si="137"/>
        <v/>
      </c>
      <c r="I1051" s="413"/>
      <c r="J1051" s="414"/>
      <c r="K1051" s="415"/>
      <c r="L1051" s="415"/>
      <c r="M1051" s="415"/>
      <c r="N1051" s="415"/>
      <c r="O1051" s="415"/>
      <c r="P1051" s="415"/>
    </row>
    <row r="1052" spans="1:16">
      <c r="A1052" s="80" t="str">
        <f t="shared" si="132"/>
        <v/>
      </c>
      <c r="B1052" s="80" t="str">
        <f t="shared" si="133"/>
        <v/>
      </c>
      <c r="C1052" s="80" t="str">
        <f t="shared" si="134"/>
        <v/>
      </c>
      <c r="D1052" s="80" t="str">
        <f t="shared" si="135"/>
        <v/>
      </c>
      <c r="E1052" s="80" t="str">
        <f t="shared" si="136"/>
        <v/>
      </c>
      <c r="F1052" s="80" t="str">
        <f t="shared" si="137"/>
        <v/>
      </c>
      <c r="G1052" s="80" t="str">
        <f t="shared" si="137"/>
        <v/>
      </c>
      <c r="H1052" s="80" t="str">
        <f t="shared" si="137"/>
        <v/>
      </c>
      <c r="I1052" s="413"/>
      <c r="J1052" s="414"/>
      <c r="K1052" s="415"/>
      <c r="L1052" s="415"/>
      <c r="M1052" s="415"/>
      <c r="N1052" s="415"/>
      <c r="O1052" s="415"/>
      <c r="P1052" s="415"/>
    </row>
    <row r="1053" spans="1:16">
      <c r="A1053" s="80" t="str">
        <f t="shared" si="132"/>
        <v/>
      </c>
      <c r="B1053" s="80" t="str">
        <f t="shared" si="133"/>
        <v/>
      </c>
      <c r="C1053" s="80" t="str">
        <f t="shared" si="134"/>
        <v/>
      </c>
      <c r="D1053" s="80" t="str">
        <f t="shared" si="135"/>
        <v/>
      </c>
      <c r="E1053" s="80" t="str">
        <f t="shared" si="136"/>
        <v/>
      </c>
      <c r="F1053" s="80" t="str">
        <f t="shared" si="137"/>
        <v/>
      </c>
      <c r="G1053" s="80" t="str">
        <f t="shared" si="137"/>
        <v/>
      </c>
      <c r="H1053" s="80" t="str">
        <f t="shared" si="137"/>
        <v/>
      </c>
      <c r="I1053" s="413"/>
      <c r="J1053" s="414"/>
      <c r="K1053" s="415"/>
      <c r="L1053" s="415"/>
      <c r="M1053" s="415"/>
      <c r="N1053" s="415"/>
      <c r="O1053" s="415"/>
      <c r="P1053" s="415"/>
    </row>
    <row r="1054" spans="1:16">
      <c r="A1054" s="80" t="str">
        <f t="shared" si="132"/>
        <v/>
      </c>
      <c r="B1054" s="80" t="str">
        <f t="shared" si="133"/>
        <v/>
      </c>
      <c r="C1054" s="80" t="str">
        <f t="shared" si="134"/>
        <v/>
      </c>
      <c r="D1054" s="80" t="str">
        <f t="shared" si="135"/>
        <v/>
      </c>
      <c r="E1054" s="80" t="str">
        <f t="shared" si="136"/>
        <v/>
      </c>
      <c r="F1054" s="80" t="str">
        <f t="shared" si="137"/>
        <v/>
      </c>
      <c r="G1054" s="80" t="str">
        <f t="shared" si="137"/>
        <v/>
      </c>
      <c r="H1054" s="80" t="str">
        <f t="shared" si="137"/>
        <v/>
      </c>
      <c r="I1054" s="413"/>
      <c r="J1054" s="414"/>
      <c r="K1054" s="415"/>
      <c r="L1054" s="415"/>
      <c r="M1054" s="415"/>
      <c r="N1054" s="415"/>
      <c r="O1054" s="415"/>
      <c r="P1054" s="415"/>
    </row>
    <row r="1055" spans="1:16">
      <c r="A1055" s="80" t="str">
        <f t="shared" si="132"/>
        <v/>
      </c>
      <c r="B1055" s="80" t="str">
        <f t="shared" si="133"/>
        <v/>
      </c>
      <c r="C1055" s="80" t="str">
        <f t="shared" si="134"/>
        <v/>
      </c>
      <c r="D1055" s="80" t="str">
        <f t="shared" si="135"/>
        <v/>
      </c>
      <c r="E1055" s="80" t="str">
        <f t="shared" si="136"/>
        <v/>
      </c>
      <c r="F1055" s="80" t="str">
        <f t="shared" si="137"/>
        <v/>
      </c>
      <c r="G1055" s="80" t="str">
        <f t="shared" si="137"/>
        <v/>
      </c>
      <c r="H1055" s="80" t="str">
        <f t="shared" si="137"/>
        <v/>
      </c>
      <c r="I1055" s="413"/>
      <c r="J1055" s="414"/>
      <c r="K1055" s="415"/>
      <c r="L1055" s="415"/>
      <c r="M1055" s="415"/>
      <c r="N1055" s="415"/>
      <c r="O1055" s="415"/>
      <c r="P1055" s="415"/>
    </row>
    <row r="1056" spans="1:16">
      <c r="A1056" s="80" t="str">
        <f t="shared" si="132"/>
        <v/>
      </c>
      <c r="B1056" s="80" t="str">
        <f t="shared" si="133"/>
        <v/>
      </c>
      <c r="C1056" s="80" t="str">
        <f t="shared" si="134"/>
        <v/>
      </c>
      <c r="D1056" s="80" t="str">
        <f t="shared" si="135"/>
        <v/>
      </c>
      <c r="E1056" s="80" t="str">
        <f t="shared" si="136"/>
        <v/>
      </c>
      <c r="F1056" s="80" t="str">
        <f t="shared" si="137"/>
        <v/>
      </c>
      <c r="G1056" s="80" t="str">
        <f t="shared" si="137"/>
        <v/>
      </c>
      <c r="H1056" s="80" t="str">
        <f t="shared" si="137"/>
        <v/>
      </c>
      <c r="I1056" s="413"/>
      <c r="J1056" s="414"/>
      <c r="K1056" s="415"/>
      <c r="L1056" s="415"/>
      <c r="M1056" s="415"/>
      <c r="N1056" s="415"/>
      <c r="O1056" s="415"/>
      <c r="P1056" s="415"/>
    </row>
    <row r="1057" spans="1:16">
      <c r="A1057" s="80" t="str">
        <f t="shared" si="132"/>
        <v/>
      </c>
      <c r="B1057" s="80" t="str">
        <f t="shared" si="133"/>
        <v/>
      </c>
      <c r="C1057" s="80" t="str">
        <f t="shared" si="134"/>
        <v/>
      </c>
      <c r="D1057" s="80" t="str">
        <f t="shared" si="135"/>
        <v/>
      </c>
      <c r="E1057" s="80" t="str">
        <f t="shared" si="136"/>
        <v/>
      </c>
      <c r="F1057" s="80" t="str">
        <f t="shared" si="137"/>
        <v/>
      </c>
      <c r="G1057" s="80" t="str">
        <f t="shared" si="137"/>
        <v/>
      </c>
      <c r="H1057" s="80" t="str">
        <f t="shared" si="137"/>
        <v/>
      </c>
      <c r="I1057" s="413"/>
      <c r="J1057" s="414"/>
      <c r="K1057" s="415"/>
      <c r="L1057" s="415"/>
      <c r="M1057" s="415"/>
      <c r="N1057" s="415"/>
      <c r="O1057" s="415"/>
      <c r="P1057" s="415"/>
    </row>
    <row r="1058" spans="1:16">
      <c r="A1058" s="80" t="str">
        <f t="shared" si="132"/>
        <v/>
      </c>
      <c r="B1058" s="80" t="str">
        <f t="shared" si="133"/>
        <v/>
      </c>
      <c r="C1058" s="80" t="str">
        <f t="shared" si="134"/>
        <v/>
      </c>
      <c r="D1058" s="80" t="str">
        <f t="shared" si="135"/>
        <v/>
      </c>
      <c r="E1058" s="80" t="str">
        <f t="shared" si="136"/>
        <v/>
      </c>
      <c r="F1058" s="80" t="str">
        <f t="shared" si="137"/>
        <v/>
      </c>
      <c r="G1058" s="80" t="str">
        <f t="shared" si="137"/>
        <v/>
      </c>
      <c r="H1058" s="80" t="str">
        <f t="shared" si="137"/>
        <v/>
      </c>
      <c r="I1058" s="413"/>
      <c r="J1058" s="414"/>
      <c r="K1058" s="415"/>
      <c r="L1058" s="415"/>
      <c r="M1058" s="415"/>
      <c r="N1058" s="415"/>
      <c r="O1058" s="415"/>
      <c r="P1058" s="415"/>
    </row>
    <row r="1059" spans="1:16">
      <c r="A1059" s="80" t="str">
        <f t="shared" si="132"/>
        <v/>
      </c>
      <c r="B1059" s="80" t="str">
        <f t="shared" si="133"/>
        <v/>
      </c>
      <c r="C1059" s="80" t="str">
        <f t="shared" si="134"/>
        <v/>
      </c>
      <c r="D1059" s="80" t="str">
        <f t="shared" si="135"/>
        <v/>
      </c>
      <c r="E1059" s="80" t="str">
        <f t="shared" si="136"/>
        <v/>
      </c>
      <c r="F1059" s="80" t="str">
        <f t="shared" si="137"/>
        <v/>
      </c>
      <c r="G1059" s="80" t="str">
        <f t="shared" si="137"/>
        <v/>
      </c>
      <c r="H1059" s="80" t="str">
        <f t="shared" si="137"/>
        <v/>
      </c>
      <c r="I1059" s="413"/>
      <c r="J1059" s="414"/>
      <c r="K1059" s="415"/>
      <c r="L1059" s="415"/>
      <c r="M1059" s="415"/>
      <c r="N1059" s="415"/>
      <c r="O1059" s="415"/>
      <c r="P1059" s="415"/>
    </row>
    <row r="1060" spans="1:16">
      <c r="A1060" s="80" t="str">
        <f t="shared" si="132"/>
        <v/>
      </c>
      <c r="B1060" s="80" t="str">
        <f t="shared" si="133"/>
        <v/>
      </c>
      <c r="C1060" s="80" t="str">
        <f t="shared" si="134"/>
        <v/>
      </c>
      <c r="D1060" s="80" t="str">
        <f t="shared" si="135"/>
        <v/>
      </c>
      <c r="E1060" s="80" t="str">
        <f t="shared" si="136"/>
        <v/>
      </c>
      <c r="F1060" s="80" t="str">
        <f t="shared" si="137"/>
        <v/>
      </c>
      <c r="G1060" s="80" t="str">
        <f t="shared" si="137"/>
        <v/>
      </c>
      <c r="H1060" s="80" t="str">
        <f t="shared" si="137"/>
        <v/>
      </c>
      <c r="I1060" s="413"/>
      <c r="J1060" s="414"/>
      <c r="K1060" s="415"/>
      <c r="L1060" s="415"/>
      <c r="M1060" s="415"/>
      <c r="N1060" s="415"/>
      <c r="O1060" s="415"/>
      <c r="P1060" s="415"/>
    </row>
    <row r="1061" spans="1:16">
      <c r="A1061" s="80" t="str">
        <f t="shared" si="132"/>
        <v/>
      </c>
      <c r="B1061" s="80" t="str">
        <f t="shared" si="133"/>
        <v/>
      </c>
      <c r="C1061" s="80" t="str">
        <f t="shared" si="134"/>
        <v/>
      </c>
      <c r="D1061" s="80" t="str">
        <f t="shared" si="135"/>
        <v/>
      </c>
      <c r="E1061" s="80" t="str">
        <f t="shared" si="136"/>
        <v/>
      </c>
      <c r="F1061" s="80" t="str">
        <f t="shared" si="137"/>
        <v/>
      </c>
      <c r="G1061" s="80" t="str">
        <f t="shared" si="137"/>
        <v/>
      </c>
      <c r="H1061" s="80" t="str">
        <f t="shared" si="137"/>
        <v/>
      </c>
      <c r="I1061" s="413"/>
      <c r="J1061" s="414"/>
      <c r="K1061" s="415"/>
      <c r="L1061" s="415"/>
      <c r="M1061" s="415"/>
      <c r="N1061" s="415"/>
      <c r="O1061" s="415"/>
      <c r="P1061" s="415"/>
    </row>
    <row r="1062" spans="1:16">
      <c r="A1062" s="80" t="str">
        <f t="shared" si="132"/>
        <v/>
      </c>
      <c r="B1062" s="80" t="str">
        <f t="shared" si="133"/>
        <v/>
      </c>
      <c r="C1062" s="80" t="str">
        <f t="shared" si="134"/>
        <v/>
      </c>
      <c r="D1062" s="80" t="str">
        <f t="shared" si="135"/>
        <v/>
      </c>
      <c r="E1062" s="80" t="str">
        <f t="shared" si="136"/>
        <v/>
      </c>
      <c r="F1062" s="80" t="str">
        <f t="shared" si="137"/>
        <v/>
      </c>
      <c r="G1062" s="80" t="str">
        <f t="shared" si="137"/>
        <v/>
      </c>
      <c r="H1062" s="80" t="str">
        <f t="shared" si="137"/>
        <v/>
      </c>
      <c r="I1062" s="413"/>
      <c r="J1062" s="414"/>
      <c r="K1062" s="415"/>
      <c r="L1062" s="415"/>
      <c r="M1062" s="415"/>
      <c r="N1062" s="415"/>
      <c r="O1062" s="415"/>
      <c r="P1062" s="415"/>
    </row>
    <row r="1063" spans="1:16">
      <c r="A1063" s="80" t="str">
        <f t="shared" si="132"/>
        <v/>
      </c>
      <c r="B1063" s="80" t="str">
        <f t="shared" si="133"/>
        <v/>
      </c>
      <c r="C1063" s="80" t="str">
        <f t="shared" si="134"/>
        <v/>
      </c>
      <c r="D1063" s="80" t="str">
        <f t="shared" si="135"/>
        <v/>
      </c>
      <c r="E1063" s="80" t="str">
        <f t="shared" si="136"/>
        <v/>
      </c>
      <c r="F1063" s="80" t="str">
        <f t="shared" si="137"/>
        <v/>
      </c>
      <c r="G1063" s="80" t="str">
        <f t="shared" si="137"/>
        <v/>
      </c>
      <c r="H1063" s="80" t="str">
        <f t="shared" si="137"/>
        <v/>
      </c>
      <c r="I1063" s="413"/>
      <c r="J1063" s="414"/>
      <c r="K1063" s="415"/>
      <c r="L1063" s="415"/>
      <c r="M1063" s="415"/>
      <c r="N1063" s="415"/>
      <c r="O1063" s="415"/>
      <c r="P1063" s="415"/>
    </row>
    <row r="1064" spans="1:16">
      <c r="A1064" s="80" t="str">
        <f t="shared" si="132"/>
        <v/>
      </c>
      <c r="B1064" s="80" t="str">
        <f t="shared" si="133"/>
        <v/>
      </c>
      <c r="C1064" s="80" t="str">
        <f t="shared" si="134"/>
        <v/>
      </c>
      <c r="D1064" s="80" t="str">
        <f t="shared" si="135"/>
        <v/>
      </c>
      <c r="E1064" s="80" t="str">
        <f t="shared" si="136"/>
        <v/>
      </c>
      <c r="F1064" s="80" t="str">
        <f t="shared" si="137"/>
        <v/>
      </c>
      <c r="G1064" s="80" t="str">
        <f t="shared" si="137"/>
        <v/>
      </c>
      <c r="H1064" s="80" t="str">
        <f t="shared" si="137"/>
        <v/>
      </c>
      <c r="I1064" s="413"/>
      <c r="J1064" s="414"/>
      <c r="K1064" s="415"/>
      <c r="L1064" s="415"/>
      <c r="M1064" s="415"/>
      <c r="N1064" s="415"/>
      <c r="O1064" s="415"/>
      <c r="P1064" s="415"/>
    </row>
    <row r="1065" spans="1:16">
      <c r="A1065" s="80" t="str">
        <f t="shared" si="132"/>
        <v/>
      </c>
      <c r="B1065" s="80" t="str">
        <f t="shared" si="133"/>
        <v/>
      </c>
      <c r="C1065" s="80" t="str">
        <f t="shared" si="134"/>
        <v/>
      </c>
      <c r="D1065" s="80" t="str">
        <f t="shared" si="135"/>
        <v/>
      </c>
      <c r="E1065" s="80" t="str">
        <f t="shared" si="136"/>
        <v/>
      </c>
      <c r="F1065" s="80" t="str">
        <f t="shared" ref="F1065:H1084" si="138">IF(Cptes="","",LEFT(Cptes,7))</f>
        <v/>
      </c>
      <c r="G1065" s="80" t="str">
        <f t="shared" si="138"/>
        <v/>
      </c>
      <c r="H1065" s="80" t="str">
        <f t="shared" si="138"/>
        <v/>
      </c>
      <c r="I1065" s="413"/>
      <c r="J1065" s="414"/>
      <c r="K1065" s="415"/>
      <c r="L1065" s="415"/>
      <c r="M1065" s="415"/>
      <c r="N1065" s="415"/>
      <c r="O1065" s="415"/>
      <c r="P1065" s="415"/>
    </row>
    <row r="1066" spans="1:16">
      <c r="A1066" s="80" t="str">
        <f t="shared" si="132"/>
        <v/>
      </c>
      <c r="B1066" s="80" t="str">
        <f t="shared" si="133"/>
        <v/>
      </c>
      <c r="C1066" s="80" t="str">
        <f t="shared" si="134"/>
        <v/>
      </c>
      <c r="D1066" s="80" t="str">
        <f t="shared" si="135"/>
        <v/>
      </c>
      <c r="E1066" s="80" t="str">
        <f t="shared" si="136"/>
        <v/>
      </c>
      <c r="F1066" s="80" t="str">
        <f t="shared" si="138"/>
        <v/>
      </c>
      <c r="G1066" s="80" t="str">
        <f t="shared" si="138"/>
        <v/>
      </c>
      <c r="H1066" s="80" t="str">
        <f t="shared" si="138"/>
        <v/>
      </c>
      <c r="I1066" s="413"/>
      <c r="J1066" s="414"/>
      <c r="K1066" s="415"/>
      <c r="L1066" s="415"/>
      <c r="M1066" s="415"/>
      <c r="N1066" s="415"/>
      <c r="O1066" s="415"/>
      <c r="P1066" s="415"/>
    </row>
    <row r="1067" spans="1:16">
      <c r="A1067" s="80" t="str">
        <f t="shared" si="132"/>
        <v/>
      </c>
      <c r="B1067" s="80" t="str">
        <f t="shared" si="133"/>
        <v/>
      </c>
      <c r="C1067" s="80" t="str">
        <f t="shared" si="134"/>
        <v/>
      </c>
      <c r="D1067" s="80" t="str">
        <f t="shared" si="135"/>
        <v/>
      </c>
      <c r="E1067" s="80" t="str">
        <f t="shared" si="136"/>
        <v/>
      </c>
      <c r="F1067" s="80" t="str">
        <f t="shared" si="138"/>
        <v/>
      </c>
      <c r="G1067" s="80" t="str">
        <f t="shared" si="138"/>
        <v/>
      </c>
      <c r="H1067" s="80" t="str">
        <f t="shared" si="138"/>
        <v/>
      </c>
      <c r="I1067" s="413"/>
      <c r="J1067" s="414"/>
      <c r="K1067" s="415"/>
      <c r="L1067" s="415"/>
      <c r="M1067" s="415"/>
      <c r="N1067" s="415"/>
      <c r="O1067" s="415"/>
      <c r="P1067" s="415"/>
    </row>
    <row r="1068" spans="1:16">
      <c r="A1068" s="80" t="str">
        <f t="shared" si="132"/>
        <v/>
      </c>
      <c r="B1068" s="80" t="str">
        <f t="shared" si="133"/>
        <v/>
      </c>
      <c r="C1068" s="80" t="str">
        <f t="shared" si="134"/>
        <v/>
      </c>
      <c r="D1068" s="80" t="str">
        <f t="shared" si="135"/>
        <v/>
      </c>
      <c r="E1068" s="80" t="str">
        <f t="shared" si="136"/>
        <v/>
      </c>
      <c r="F1068" s="80" t="str">
        <f t="shared" si="138"/>
        <v/>
      </c>
      <c r="G1068" s="80" t="str">
        <f t="shared" si="138"/>
        <v/>
      </c>
      <c r="H1068" s="80" t="str">
        <f t="shared" si="138"/>
        <v/>
      </c>
      <c r="I1068" s="413"/>
      <c r="J1068" s="414"/>
      <c r="K1068" s="415"/>
      <c r="L1068" s="415"/>
      <c r="M1068" s="415"/>
      <c r="N1068" s="415"/>
      <c r="O1068" s="415"/>
      <c r="P1068" s="415"/>
    </row>
    <row r="1069" spans="1:16">
      <c r="A1069" s="80" t="str">
        <f t="shared" si="132"/>
        <v/>
      </c>
      <c r="B1069" s="80" t="str">
        <f t="shared" si="133"/>
        <v/>
      </c>
      <c r="C1069" s="80" t="str">
        <f t="shared" si="134"/>
        <v/>
      </c>
      <c r="D1069" s="80" t="str">
        <f t="shared" si="135"/>
        <v/>
      </c>
      <c r="E1069" s="80" t="str">
        <f t="shared" si="136"/>
        <v/>
      </c>
      <c r="F1069" s="80" t="str">
        <f t="shared" si="138"/>
        <v/>
      </c>
      <c r="G1069" s="80" t="str">
        <f t="shared" si="138"/>
        <v/>
      </c>
      <c r="H1069" s="80" t="str">
        <f t="shared" si="138"/>
        <v/>
      </c>
      <c r="I1069" s="413"/>
      <c r="J1069" s="414"/>
      <c r="K1069" s="415"/>
      <c r="L1069" s="415"/>
      <c r="M1069" s="415"/>
      <c r="N1069" s="415"/>
      <c r="O1069" s="415"/>
      <c r="P1069" s="415"/>
    </row>
    <row r="1070" spans="1:16">
      <c r="A1070" s="80" t="str">
        <f t="shared" si="132"/>
        <v/>
      </c>
      <c r="B1070" s="80" t="str">
        <f t="shared" si="133"/>
        <v/>
      </c>
      <c r="C1070" s="80" t="str">
        <f t="shared" si="134"/>
        <v/>
      </c>
      <c r="D1070" s="80" t="str">
        <f t="shared" si="135"/>
        <v/>
      </c>
      <c r="E1070" s="80" t="str">
        <f t="shared" si="136"/>
        <v/>
      </c>
      <c r="F1070" s="80" t="str">
        <f t="shared" si="138"/>
        <v/>
      </c>
      <c r="G1070" s="80" t="str">
        <f t="shared" si="138"/>
        <v/>
      </c>
      <c r="H1070" s="80" t="str">
        <f t="shared" si="138"/>
        <v/>
      </c>
      <c r="I1070" s="413"/>
      <c r="J1070" s="414"/>
      <c r="K1070" s="415"/>
      <c r="L1070" s="415"/>
      <c r="M1070" s="415"/>
      <c r="N1070" s="415"/>
      <c r="O1070" s="415"/>
      <c r="P1070" s="415"/>
    </row>
    <row r="1071" spans="1:16">
      <c r="A1071" s="80" t="str">
        <f t="shared" si="132"/>
        <v/>
      </c>
      <c r="B1071" s="80" t="str">
        <f t="shared" si="133"/>
        <v/>
      </c>
      <c r="C1071" s="80" t="str">
        <f t="shared" si="134"/>
        <v/>
      </c>
      <c r="D1071" s="80" t="str">
        <f t="shared" si="135"/>
        <v/>
      </c>
      <c r="E1071" s="80" t="str">
        <f t="shared" si="136"/>
        <v/>
      </c>
      <c r="F1071" s="80" t="str">
        <f t="shared" si="138"/>
        <v/>
      </c>
      <c r="G1071" s="80" t="str">
        <f t="shared" si="138"/>
        <v/>
      </c>
      <c r="H1071" s="80" t="str">
        <f t="shared" si="138"/>
        <v/>
      </c>
      <c r="I1071" s="413"/>
      <c r="J1071" s="414"/>
      <c r="K1071" s="415"/>
      <c r="L1071" s="415"/>
      <c r="M1071" s="415"/>
      <c r="N1071" s="415"/>
      <c r="O1071" s="415"/>
      <c r="P1071" s="415"/>
    </row>
    <row r="1072" spans="1:16">
      <c r="A1072" s="80" t="str">
        <f t="shared" si="132"/>
        <v/>
      </c>
      <c r="B1072" s="80" t="str">
        <f t="shared" si="133"/>
        <v/>
      </c>
      <c r="C1072" s="80" t="str">
        <f t="shared" si="134"/>
        <v/>
      </c>
      <c r="D1072" s="80" t="str">
        <f t="shared" si="135"/>
        <v/>
      </c>
      <c r="E1072" s="80" t="str">
        <f t="shared" si="136"/>
        <v/>
      </c>
      <c r="F1072" s="80" t="str">
        <f t="shared" si="138"/>
        <v/>
      </c>
      <c r="G1072" s="80" t="str">
        <f t="shared" si="138"/>
        <v/>
      </c>
      <c r="H1072" s="80" t="str">
        <f t="shared" si="138"/>
        <v/>
      </c>
      <c r="I1072" s="413"/>
      <c r="J1072" s="414"/>
      <c r="K1072" s="415"/>
      <c r="L1072" s="415"/>
      <c r="M1072" s="415"/>
      <c r="N1072" s="415"/>
      <c r="O1072" s="415"/>
      <c r="P1072" s="415"/>
    </row>
    <row r="1073" spans="1:16">
      <c r="A1073" s="80" t="str">
        <f t="shared" si="132"/>
        <v/>
      </c>
      <c r="B1073" s="80" t="str">
        <f t="shared" si="133"/>
        <v/>
      </c>
      <c r="C1073" s="80" t="str">
        <f t="shared" si="134"/>
        <v/>
      </c>
      <c r="D1073" s="80" t="str">
        <f t="shared" si="135"/>
        <v/>
      </c>
      <c r="E1073" s="80" t="str">
        <f t="shared" si="136"/>
        <v/>
      </c>
      <c r="F1073" s="80" t="str">
        <f t="shared" si="138"/>
        <v/>
      </c>
      <c r="G1073" s="80" t="str">
        <f t="shared" si="138"/>
        <v/>
      </c>
      <c r="H1073" s="80" t="str">
        <f t="shared" si="138"/>
        <v/>
      </c>
      <c r="I1073" s="413"/>
      <c r="J1073" s="414"/>
      <c r="K1073" s="415"/>
      <c r="L1073" s="415"/>
      <c r="M1073" s="415"/>
      <c r="N1073" s="415"/>
      <c r="O1073" s="415"/>
      <c r="P1073" s="415"/>
    </row>
    <row r="1074" spans="1:16">
      <c r="A1074" s="80" t="str">
        <f t="shared" si="132"/>
        <v/>
      </c>
      <c r="B1074" s="80" t="str">
        <f t="shared" si="133"/>
        <v/>
      </c>
      <c r="C1074" s="80" t="str">
        <f t="shared" si="134"/>
        <v/>
      </c>
      <c r="D1074" s="80" t="str">
        <f t="shared" si="135"/>
        <v/>
      </c>
      <c r="E1074" s="80" t="str">
        <f t="shared" si="136"/>
        <v/>
      </c>
      <c r="F1074" s="80" t="str">
        <f t="shared" si="138"/>
        <v/>
      </c>
      <c r="G1074" s="80" t="str">
        <f t="shared" si="138"/>
        <v/>
      </c>
      <c r="H1074" s="80" t="str">
        <f t="shared" si="138"/>
        <v/>
      </c>
      <c r="I1074" s="413"/>
      <c r="J1074" s="414"/>
      <c r="K1074" s="415"/>
      <c r="L1074" s="415"/>
      <c r="M1074" s="415"/>
      <c r="N1074" s="415"/>
      <c r="O1074" s="415"/>
      <c r="P1074" s="415"/>
    </row>
    <row r="1075" spans="1:16">
      <c r="A1075" s="80" t="str">
        <f t="shared" si="132"/>
        <v/>
      </c>
      <c r="B1075" s="80" t="str">
        <f t="shared" si="133"/>
        <v/>
      </c>
      <c r="C1075" s="80" t="str">
        <f t="shared" si="134"/>
        <v/>
      </c>
      <c r="D1075" s="80" t="str">
        <f t="shared" si="135"/>
        <v/>
      </c>
      <c r="E1075" s="80" t="str">
        <f t="shared" si="136"/>
        <v/>
      </c>
      <c r="F1075" s="80" t="str">
        <f t="shared" si="138"/>
        <v/>
      </c>
      <c r="G1075" s="80" t="str">
        <f t="shared" si="138"/>
        <v/>
      </c>
      <c r="H1075" s="80" t="str">
        <f t="shared" si="138"/>
        <v/>
      </c>
      <c r="I1075" s="413"/>
      <c r="J1075" s="414"/>
      <c r="K1075" s="415"/>
      <c r="L1075" s="415"/>
      <c r="M1075" s="415"/>
      <c r="N1075" s="415"/>
      <c r="O1075" s="415"/>
      <c r="P1075" s="415"/>
    </row>
    <row r="1076" spans="1:16">
      <c r="A1076" s="80" t="str">
        <f t="shared" si="132"/>
        <v/>
      </c>
      <c r="B1076" s="80" t="str">
        <f t="shared" si="133"/>
        <v/>
      </c>
      <c r="C1076" s="80" t="str">
        <f t="shared" si="134"/>
        <v/>
      </c>
      <c r="D1076" s="80" t="str">
        <f t="shared" si="135"/>
        <v/>
      </c>
      <c r="E1076" s="80" t="str">
        <f t="shared" si="136"/>
        <v/>
      </c>
      <c r="F1076" s="80" t="str">
        <f t="shared" si="138"/>
        <v/>
      </c>
      <c r="G1076" s="80" t="str">
        <f t="shared" si="138"/>
        <v/>
      </c>
      <c r="H1076" s="80" t="str">
        <f t="shared" si="138"/>
        <v/>
      </c>
      <c r="I1076" s="413"/>
      <c r="J1076" s="414"/>
      <c r="K1076" s="415"/>
      <c r="L1076" s="415"/>
      <c r="M1076" s="415"/>
      <c r="N1076" s="415"/>
      <c r="O1076" s="415"/>
      <c r="P1076" s="415"/>
    </row>
    <row r="1077" spans="1:16">
      <c r="A1077" s="80" t="str">
        <f t="shared" si="132"/>
        <v/>
      </c>
      <c r="B1077" s="80" t="str">
        <f t="shared" si="133"/>
        <v/>
      </c>
      <c r="C1077" s="80" t="str">
        <f t="shared" si="134"/>
        <v/>
      </c>
      <c r="D1077" s="80" t="str">
        <f t="shared" si="135"/>
        <v/>
      </c>
      <c r="E1077" s="80" t="str">
        <f t="shared" si="136"/>
        <v/>
      </c>
      <c r="F1077" s="80" t="str">
        <f t="shared" si="138"/>
        <v/>
      </c>
      <c r="G1077" s="80" t="str">
        <f t="shared" si="138"/>
        <v/>
      </c>
      <c r="H1077" s="80" t="str">
        <f t="shared" si="138"/>
        <v/>
      </c>
      <c r="I1077" s="413"/>
      <c r="J1077" s="414"/>
      <c r="K1077" s="415"/>
      <c r="L1077" s="415"/>
      <c r="M1077" s="415"/>
      <c r="N1077" s="415"/>
      <c r="O1077" s="415"/>
      <c r="P1077" s="415"/>
    </row>
    <row r="1078" spans="1:16">
      <c r="A1078" s="80" t="str">
        <f t="shared" si="132"/>
        <v/>
      </c>
      <c r="B1078" s="80" t="str">
        <f t="shared" si="133"/>
        <v/>
      </c>
      <c r="C1078" s="80" t="str">
        <f t="shared" si="134"/>
        <v/>
      </c>
      <c r="D1078" s="80" t="str">
        <f t="shared" si="135"/>
        <v/>
      </c>
      <c r="E1078" s="80" t="str">
        <f t="shared" si="136"/>
        <v/>
      </c>
      <c r="F1078" s="80" t="str">
        <f t="shared" si="138"/>
        <v/>
      </c>
      <c r="G1078" s="80" t="str">
        <f t="shared" si="138"/>
        <v/>
      </c>
      <c r="H1078" s="80" t="str">
        <f t="shared" si="138"/>
        <v/>
      </c>
      <c r="I1078" s="413"/>
      <c r="J1078" s="414"/>
      <c r="K1078" s="415"/>
      <c r="L1078" s="415"/>
      <c r="M1078" s="415"/>
      <c r="N1078" s="415"/>
      <c r="O1078" s="415"/>
      <c r="P1078" s="415"/>
    </row>
    <row r="1079" spans="1:16">
      <c r="A1079" s="80" t="str">
        <f t="shared" si="132"/>
        <v/>
      </c>
      <c r="B1079" s="80" t="str">
        <f t="shared" si="133"/>
        <v/>
      </c>
      <c r="C1079" s="80" t="str">
        <f t="shared" si="134"/>
        <v/>
      </c>
      <c r="D1079" s="80" t="str">
        <f t="shared" si="135"/>
        <v/>
      </c>
      <c r="E1079" s="80" t="str">
        <f t="shared" si="136"/>
        <v/>
      </c>
      <c r="F1079" s="80" t="str">
        <f t="shared" si="138"/>
        <v/>
      </c>
      <c r="G1079" s="80" t="str">
        <f t="shared" si="138"/>
        <v/>
      </c>
      <c r="H1079" s="80" t="str">
        <f t="shared" si="138"/>
        <v/>
      </c>
      <c r="I1079" s="413"/>
      <c r="J1079" s="414"/>
      <c r="K1079" s="415"/>
      <c r="L1079" s="415"/>
      <c r="M1079" s="415"/>
      <c r="N1079" s="415"/>
      <c r="O1079" s="415"/>
      <c r="P1079" s="415"/>
    </row>
    <row r="1080" spans="1:16">
      <c r="A1080" s="80" t="str">
        <f t="shared" si="132"/>
        <v/>
      </c>
      <c r="B1080" s="80" t="str">
        <f t="shared" si="133"/>
        <v/>
      </c>
      <c r="C1080" s="80" t="str">
        <f t="shared" si="134"/>
        <v/>
      </c>
      <c r="D1080" s="80" t="str">
        <f t="shared" si="135"/>
        <v/>
      </c>
      <c r="E1080" s="80" t="str">
        <f t="shared" si="136"/>
        <v/>
      </c>
      <c r="F1080" s="80" t="str">
        <f t="shared" si="138"/>
        <v/>
      </c>
      <c r="G1080" s="80" t="str">
        <f t="shared" si="138"/>
        <v/>
      </c>
      <c r="H1080" s="80" t="str">
        <f t="shared" si="138"/>
        <v/>
      </c>
      <c r="I1080" s="413"/>
      <c r="J1080" s="414"/>
      <c r="K1080" s="415"/>
      <c r="L1080" s="415"/>
      <c r="M1080" s="415"/>
      <c r="N1080" s="415"/>
      <c r="O1080" s="415"/>
      <c r="P1080" s="415"/>
    </row>
    <row r="1081" spans="1:16">
      <c r="A1081" s="80" t="str">
        <f t="shared" si="132"/>
        <v/>
      </c>
      <c r="B1081" s="80" t="str">
        <f t="shared" si="133"/>
        <v/>
      </c>
      <c r="C1081" s="80" t="str">
        <f t="shared" si="134"/>
        <v/>
      </c>
      <c r="D1081" s="80" t="str">
        <f t="shared" si="135"/>
        <v/>
      </c>
      <c r="E1081" s="80" t="str">
        <f t="shared" si="136"/>
        <v/>
      </c>
      <c r="F1081" s="80" t="str">
        <f t="shared" si="138"/>
        <v/>
      </c>
      <c r="G1081" s="80" t="str">
        <f t="shared" si="138"/>
        <v/>
      </c>
      <c r="H1081" s="80" t="str">
        <f t="shared" si="138"/>
        <v/>
      </c>
      <c r="I1081" s="413"/>
      <c r="J1081" s="414"/>
      <c r="K1081" s="415"/>
      <c r="L1081" s="415"/>
      <c r="M1081" s="415"/>
      <c r="N1081" s="415"/>
      <c r="O1081" s="415"/>
      <c r="P1081" s="415"/>
    </row>
    <row r="1082" spans="1:16">
      <c r="A1082" s="80" t="str">
        <f t="shared" si="132"/>
        <v/>
      </c>
      <c r="B1082" s="80" t="str">
        <f t="shared" si="133"/>
        <v/>
      </c>
      <c r="C1082" s="80" t="str">
        <f t="shared" si="134"/>
        <v/>
      </c>
      <c r="D1082" s="80" t="str">
        <f t="shared" si="135"/>
        <v/>
      </c>
      <c r="E1082" s="80" t="str">
        <f t="shared" si="136"/>
        <v/>
      </c>
      <c r="F1082" s="80" t="str">
        <f t="shared" si="138"/>
        <v/>
      </c>
      <c r="G1082" s="80" t="str">
        <f t="shared" si="138"/>
        <v/>
      </c>
      <c r="H1082" s="80" t="str">
        <f t="shared" si="138"/>
        <v/>
      </c>
      <c r="I1082" s="413"/>
      <c r="J1082" s="414"/>
      <c r="K1082" s="415"/>
      <c r="L1082" s="415"/>
      <c r="M1082" s="415"/>
      <c r="N1082" s="415"/>
      <c r="O1082" s="415"/>
      <c r="P1082" s="415"/>
    </row>
    <row r="1083" spans="1:16">
      <c r="A1083" s="80" t="str">
        <f t="shared" si="132"/>
        <v/>
      </c>
      <c r="B1083" s="80" t="str">
        <f t="shared" si="133"/>
        <v/>
      </c>
      <c r="C1083" s="80" t="str">
        <f t="shared" si="134"/>
        <v/>
      </c>
      <c r="D1083" s="80" t="str">
        <f t="shared" si="135"/>
        <v/>
      </c>
      <c r="E1083" s="80" t="str">
        <f t="shared" si="136"/>
        <v/>
      </c>
      <c r="F1083" s="80" t="str">
        <f t="shared" si="138"/>
        <v/>
      </c>
      <c r="G1083" s="80" t="str">
        <f t="shared" si="138"/>
        <v/>
      </c>
      <c r="H1083" s="80" t="str">
        <f t="shared" si="138"/>
        <v/>
      </c>
      <c r="I1083" s="413"/>
      <c r="J1083" s="414"/>
      <c r="K1083" s="415"/>
      <c r="L1083" s="415"/>
      <c r="M1083" s="415"/>
      <c r="N1083" s="415"/>
      <c r="O1083" s="415"/>
      <c r="P1083" s="415"/>
    </row>
    <row r="1084" spans="1:16">
      <c r="A1084" s="80" t="str">
        <f t="shared" si="132"/>
        <v/>
      </c>
      <c r="B1084" s="80" t="str">
        <f t="shared" si="133"/>
        <v/>
      </c>
      <c r="C1084" s="80" t="str">
        <f t="shared" si="134"/>
        <v/>
      </c>
      <c r="D1084" s="80" t="str">
        <f t="shared" si="135"/>
        <v/>
      </c>
      <c r="E1084" s="80" t="str">
        <f t="shared" si="136"/>
        <v/>
      </c>
      <c r="F1084" s="80" t="str">
        <f t="shared" si="138"/>
        <v/>
      </c>
      <c r="G1084" s="80" t="str">
        <f t="shared" si="138"/>
        <v/>
      </c>
      <c r="H1084" s="80" t="str">
        <f t="shared" si="138"/>
        <v/>
      </c>
      <c r="I1084" s="413"/>
      <c r="J1084" s="414"/>
      <c r="K1084" s="415"/>
      <c r="L1084" s="415"/>
      <c r="M1084" s="415"/>
      <c r="N1084" s="415"/>
      <c r="O1084" s="415"/>
      <c r="P1084" s="415"/>
    </row>
    <row r="1085" spans="1:16">
      <c r="A1085" s="80" t="str">
        <f t="shared" si="132"/>
        <v/>
      </c>
      <c r="B1085" s="80" t="str">
        <f t="shared" si="133"/>
        <v/>
      </c>
      <c r="C1085" s="80" t="str">
        <f t="shared" si="134"/>
        <v/>
      </c>
      <c r="D1085" s="80" t="str">
        <f t="shared" si="135"/>
        <v/>
      </c>
      <c r="E1085" s="80" t="str">
        <f t="shared" si="136"/>
        <v/>
      </c>
      <c r="F1085" s="80" t="str">
        <f t="shared" ref="F1085:H1104" si="139">IF(Cptes="","",LEFT(Cptes,7))</f>
        <v/>
      </c>
      <c r="G1085" s="80" t="str">
        <f t="shared" si="139"/>
        <v/>
      </c>
      <c r="H1085" s="80" t="str">
        <f t="shared" si="139"/>
        <v/>
      </c>
      <c r="I1085" s="413"/>
      <c r="J1085" s="414"/>
      <c r="K1085" s="415"/>
      <c r="L1085" s="415"/>
      <c r="M1085" s="415"/>
      <c r="N1085" s="415"/>
      <c r="O1085" s="415"/>
      <c r="P1085" s="415"/>
    </row>
    <row r="1086" spans="1:16">
      <c r="A1086" s="80" t="str">
        <f t="shared" si="132"/>
        <v/>
      </c>
      <c r="B1086" s="80" t="str">
        <f t="shared" si="133"/>
        <v/>
      </c>
      <c r="C1086" s="80" t="str">
        <f t="shared" si="134"/>
        <v/>
      </c>
      <c r="D1086" s="80" t="str">
        <f t="shared" si="135"/>
        <v/>
      </c>
      <c r="E1086" s="80" t="str">
        <f t="shared" si="136"/>
        <v/>
      </c>
      <c r="F1086" s="80" t="str">
        <f t="shared" si="139"/>
        <v/>
      </c>
      <c r="G1086" s="80" t="str">
        <f t="shared" si="139"/>
        <v/>
      </c>
      <c r="H1086" s="80" t="str">
        <f t="shared" si="139"/>
        <v/>
      </c>
      <c r="I1086" s="413"/>
      <c r="J1086" s="414"/>
      <c r="K1086" s="415"/>
      <c r="L1086" s="415"/>
      <c r="M1086" s="415"/>
      <c r="N1086" s="415"/>
      <c r="O1086" s="415"/>
      <c r="P1086" s="415"/>
    </row>
    <row r="1087" spans="1:16">
      <c r="A1087" s="80" t="str">
        <f t="shared" si="132"/>
        <v/>
      </c>
      <c r="B1087" s="80" t="str">
        <f t="shared" si="133"/>
        <v/>
      </c>
      <c r="C1087" s="80" t="str">
        <f t="shared" si="134"/>
        <v/>
      </c>
      <c r="D1087" s="80" t="str">
        <f t="shared" si="135"/>
        <v/>
      </c>
      <c r="E1087" s="80" t="str">
        <f t="shared" si="136"/>
        <v/>
      </c>
      <c r="F1087" s="80" t="str">
        <f t="shared" si="139"/>
        <v/>
      </c>
      <c r="G1087" s="80" t="str">
        <f t="shared" si="139"/>
        <v/>
      </c>
      <c r="H1087" s="80" t="str">
        <f t="shared" si="139"/>
        <v/>
      </c>
      <c r="I1087" s="413"/>
      <c r="J1087" s="414"/>
      <c r="K1087" s="415"/>
      <c r="L1087" s="415"/>
      <c r="M1087" s="415"/>
      <c r="N1087" s="415"/>
      <c r="O1087" s="415"/>
      <c r="P1087" s="415"/>
    </row>
    <row r="1088" spans="1:16">
      <c r="A1088" s="80" t="str">
        <f t="shared" si="132"/>
        <v/>
      </c>
      <c r="B1088" s="80" t="str">
        <f t="shared" si="133"/>
        <v/>
      </c>
      <c r="C1088" s="80" t="str">
        <f t="shared" si="134"/>
        <v/>
      </c>
      <c r="D1088" s="80" t="str">
        <f t="shared" si="135"/>
        <v/>
      </c>
      <c r="E1088" s="80" t="str">
        <f t="shared" si="136"/>
        <v/>
      </c>
      <c r="F1088" s="80" t="str">
        <f t="shared" si="139"/>
        <v/>
      </c>
      <c r="G1088" s="80" t="str">
        <f t="shared" si="139"/>
        <v/>
      </c>
      <c r="H1088" s="80" t="str">
        <f t="shared" si="139"/>
        <v/>
      </c>
      <c r="I1088" s="413"/>
      <c r="J1088" s="414"/>
      <c r="K1088" s="415"/>
      <c r="L1088" s="415"/>
      <c r="M1088" s="415"/>
      <c r="N1088" s="415"/>
      <c r="O1088" s="415"/>
      <c r="P1088" s="415"/>
    </row>
    <row r="1089" spans="1:16">
      <c r="A1089" s="80" t="str">
        <f t="shared" si="132"/>
        <v/>
      </c>
      <c r="B1089" s="80" t="str">
        <f t="shared" si="133"/>
        <v/>
      </c>
      <c r="C1089" s="80" t="str">
        <f t="shared" si="134"/>
        <v/>
      </c>
      <c r="D1089" s="80" t="str">
        <f t="shared" si="135"/>
        <v/>
      </c>
      <c r="E1089" s="80" t="str">
        <f t="shared" si="136"/>
        <v/>
      </c>
      <c r="F1089" s="80" t="str">
        <f t="shared" si="139"/>
        <v/>
      </c>
      <c r="G1089" s="80" t="str">
        <f t="shared" si="139"/>
        <v/>
      </c>
      <c r="H1089" s="80" t="str">
        <f t="shared" si="139"/>
        <v/>
      </c>
      <c r="I1089" s="413"/>
      <c r="J1089" s="414"/>
      <c r="K1089" s="415"/>
      <c r="L1089" s="415"/>
      <c r="M1089" s="415"/>
      <c r="N1089" s="415"/>
      <c r="O1089" s="415"/>
      <c r="P1089" s="415"/>
    </row>
    <row r="1090" spans="1:16">
      <c r="A1090" s="80" t="str">
        <f t="shared" si="132"/>
        <v/>
      </c>
      <c r="B1090" s="80" t="str">
        <f t="shared" si="133"/>
        <v/>
      </c>
      <c r="C1090" s="80" t="str">
        <f t="shared" si="134"/>
        <v/>
      </c>
      <c r="D1090" s="80" t="str">
        <f t="shared" si="135"/>
        <v/>
      </c>
      <c r="E1090" s="80" t="str">
        <f t="shared" si="136"/>
        <v/>
      </c>
      <c r="F1090" s="80" t="str">
        <f t="shared" si="139"/>
        <v/>
      </c>
      <c r="G1090" s="80" t="str">
        <f t="shared" si="139"/>
        <v/>
      </c>
      <c r="H1090" s="80" t="str">
        <f t="shared" si="139"/>
        <v/>
      </c>
      <c r="I1090" s="413"/>
      <c r="J1090" s="414"/>
      <c r="K1090" s="415"/>
      <c r="L1090" s="415"/>
      <c r="M1090" s="415"/>
      <c r="N1090" s="415"/>
      <c r="O1090" s="415"/>
      <c r="P1090" s="415"/>
    </row>
    <row r="1091" spans="1:16">
      <c r="A1091" s="80" t="str">
        <f t="shared" si="132"/>
        <v/>
      </c>
      <c r="B1091" s="80" t="str">
        <f t="shared" si="133"/>
        <v/>
      </c>
      <c r="C1091" s="80" t="str">
        <f t="shared" si="134"/>
        <v/>
      </c>
      <c r="D1091" s="80" t="str">
        <f t="shared" si="135"/>
        <v/>
      </c>
      <c r="E1091" s="80" t="str">
        <f t="shared" si="136"/>
        <v/>
      </c>
      <c r="F1091" s="80" t="str">
        <f t="shared" si="139"/>
        <v/>
      </c>
      <c r="G1091" s="80" t="str">
        <f t="shared" si="139"/>
        <v/>
      </c>
      <c r="H1091" s="80" t="str">
        <f t="shared" si="139"/>
        <v/>
      </c>
      <c r="I1091" s="413"/>
      <c r="J1091" s="414"/>
      <c r="K1091" s="415"/>
      <c r="L1091" s="415"/>
      <c r="M1091" s="415"/>
      <c r="N1091" s="415"/>
      <c r="O1091" s="415"/>
      <c r="P1091" s="415"/>
    </row>
    <row r="1092" spans="1:16">
      <c r="A1092" s="80" t="str">
        <f t="shared" si="132"/>
        <v/>
      </c>
      <c r="B1092" s="80" t="str">
        <f t="shared" si="133"/>
        <v/>
      </c>
      <c r="C1092" s="80" t="str">
        <f t="shared" si="134"/>
        <v/>
      </c>
      <c r="D1092" s="80" t="str">
        <f t="shared" si="135"/>
        <v/>
      </c>
      <c r="E1092" s="80" t="str">
        <f t="shared" si="136"/>
        <v/>
      </c>
      <c r="F1092" s="80" t="str">
        <f t="shared" si="139"/>
        <v/>
      </c>
      <c r="G1092" s="80" t="str">
        <f t="shared" si="139"/>
        <v/>
      </c>
      <c r="H1092" s="80" t="str">
        <f t="shared" si="139"/>
        <v/>
      </c>
      <c r="I1092" s="413"/>
      <c r="J1092" s="414"/>
      <c r="K1092" s="415"/>
      <c r="L1092" s="415"/>
      <c r="M1092" s="415"/>
      <c r="N1092" s="415"/>
      <c r="O1092" s="415"/>
      <c r="P1092" s="415"/>
    </row>
    <row r="1093" spans="1:16">
      <c r="A1093" s="80" t="str">
        <f t="shared" ref="A1093:A1156" si="140">IF(Cptes="","",LEFT(Cptes,2))</f>
        <v/>
      </c>
      <c r="B1093" s="80" t="str">
        <f t="shared" ref="B1093:B1156" si="141">IF(Cptes="","",LEFT(Cptes,3))</f>
        <v/>
      </c>
      <c r="C1093" s="80" t="str">
        <f t="shared" ref="C1093:C1156" si="142">IF(Cptes="","",LEFT(Cptes,4))</f>
        <v/>
      </c>
      <c r="D1093" s="80" t="str">
        <f t="shared" ref="D1093:D1156" si="143">IF(Cptes="","",LEFT(Cptes,5))</f>
        <v/>
      </c>
      <c r="E1093" s="80" t="str">
        <f t="shared" ref="E1093:E1156" si="144">IF(Cptes="","",LEFT(Cptes,6))</f>
        <v/>
      </c>
      <c r="F1093" s="80" t="str">
        <f t="shared" si="139"/>
        <v/>
      </c>
      <c r="G1093" s="80" t="str">
        <f t="shared" si="139"/>
        <v/>
      </c>
      <c r="H1093" s="80" t="str">
        <f t="shared" si="139"/>
        <v/>
      </c>
      <c r="I1093" s="413"/>
      <c r="J1093" s="414"/>
      <c r="K1093" s="415"/>
      <c r="L1093" s="415"/>
      <c r="M1093" s="415"/>
      <c r="N1093" s="415"/>
      <c r="O1093" s="415"/>
      <c r="P1093" s="415"/>
    </row>
    <row r="1094" spans="1:16">
      <c r="A1094" s="80" t="str">
        <f t="shared" si="140"/>
        <v/>
      </c>
      <c r="B1094" s="80" t="str">
        <f t="shared" si="141"/>
        <v/>
      </c>
      <c r="C1094" s="80" t="str">
        <f t="shared" si="142"/>
        <v/>
      </c>
      <c r="D1094" s="80" t="str">
        <f t="shared" si="143"/>
        <v/>
      </c>
      <c r="E1094" s="80" t="str">
        <f t="shared" si="144"/>
        <v/>
      </c>
      <c r="F1094" s="80" t="str">
        <f t="shared" si="139"/>
        <v/>
      </c>
      <c r="G1094" s="80" t="str">
        <f t="shared" si="139"/>
        <v/>
      </c>
      <c r="H1094" s="80" t="str">
        <f t="shared" si="139"/>
        <v/>
      </c>
      <c r="I1094" s="413"/>
      <c r="J1094" s="414"/>
      <c r="K1094" s="415"/>
      <c r="L1094" s="415"/>
      <c r="M1094" s="415"/>
      <c r="N1094" s="415"/>
      <c r="O1094" s="415"/>
      <c r="P1094" s="415"/>
    </row>
    <row r="1095" spans="1:16">
      <c r="A1095" s="80" t="str">
        <f t="shared" si="140"/>
        <v/>
      </c>
      <c r="B1095" s="80" t="str">
        <f t="shared" si="141"/>
        <v/>
      </c>
      <c r="C1095" s="80" t="str">
        <f t="shared" si="142"/>
        <v/>
      </c>
      <c r="D1095" s="80" t="str">
        <f t="shared" si="143"/>
        <v/>
      </c>
      <c r="E1095" s="80" t="str">
        <f t="shared" si="144"/>
        <v/>
      </c>
      <c r="F1095" s="80" t="str">
        <f t="shared" si="139"/>
        <v/>
      </c>
      <c r="G1095" s="80" t="str">
        <f t="shared" si="139"/>
        <v/>
      </c>
      <c r="H1095" s="80" t="str">
        <f t="shared" si="139"/>
        <v/>
      </c>
      <c r="I1095" s="413"/>
      <c r="J1095" s="414"/>
      <c r="K1095" s="415"/>
      <c r="L1095" s="415"/>
      <c r="M1095" s="415"/>
      <c r="N1095" s="415"/>
      <c r="O1095" s="415"/>
      <c r="P1095" s="415"/>
    </row>
    <row r="1096" spans="1:16">
      <c r="A1096" s="80" t="str">
        <f t="shared" si="140"/>
        <v/>
      </c>
      <c r="B1096" s="80" t="str">
        <f t="shared" si="141"/>
        <v/>
      </c>
      <c r="C1096" s="80" t="str">
        <f t="shared" si="142"/>
        <v/>
      </c>
      <c r="D1096" s="80" t="str">
        <f t="shared" si="143"/>
        <v/>
      </c>
      <c r="E1096" s="80" t="str">
        <f t="shared" si="144"/>
        <v/>
      </c>
      <c r="F1096" s="80" t="str">
        <f t="shared" si="139"/>
        <v/>
      </c>
      <c r="G1096" s="80" t="str">
        <f t="shared" si="139"/>
        <v/>
      </c>
      <c r="H1096" s="80" t="str">
        <f t="shared" si="139"/>
        <v/>
      </c>
      <c r="I1096" s="413"/>
      <c r="J1096" s="414"/>
      <c r="K1096" s="415"/>
      <c r="L1096" s="415"/>
      <c r="M1096" s="415"/>
      <c r="N1096" s="415"/>
      <c r="O1096" s="415"/>
      <c r="P1096" s="415"/>
    </row>
    <row r="1097" spans="1:16">
      <c r="A1097" s="80" t="str">
        <f t="shared" si="140"/>
        <v/>
      </c>
      <c r="B1097" s="80" t="str">
        <f t="shared" si="141"/>
        <v/>
      </c>
      <c r="C1097" s="80" t="str">
        <f t="shared" si="142"/>
        <v/>
      </c>
      <c r="D1097" s="80" t="str">
        <f t="shared" si="143"/>
        <v/>
      </c>
      <c r="E1097" s="80" t="str">
        <f t="shared" si="144"/>
        <v/>
      </c>
      <c r="F1097" s="80" t="str">
        <f t="shared" si="139"/>
        <v/>
      </c>
      <c r="G1097" s="80" t="str">
        <f t="shared" si="139"/>
        <v/>
      </c>
      <c r="H1097" s="80" t="str">
        <f t="shared" si="139"/>
        <v/>
      </c>
      <c r="I1097" s="413"/>
      <c r="J1097" s="414"/>
      <c r="K1097" s="415"/>
      <c r="L1097" s="415"/>
      <c r="M1097" s="415"/>
      <c r="N1097" s="415"/>
      <c r="O1097" s="415"/>
      <c r="P1097" s="415"/>
    </row>
    <row r="1098" spans="1:16">
      <c r="A1098" s="80" t="str">
        <f t="shared" si="140"/>
        <v/>
      </c>
      <c r="B1098" s="80" t="str">
        <f t="shared" si="141"/>
        <v/>
      </c>
      <c r="C1098" s="80" t="str">
        <f t="shared" si="142"/>
        <v/>
      </c>
      <c r="D1098" s="80" t="str">
        <f t="shared" si="143"/>
        <v/>
      </c>
      <c r="E1098" s="80" t="str">
        <f t="shared" si="144"/>
        <v/>
      </c>
      <c r="F1098" s="80" t="str">
        <f t="shared" si="139"/>
        <v/>
      </c>
      <c r="G1098" s="80" t="str">
        <f t="shared" si="139"/>
        <v/>
      </c>
      <c r="H1098" s="80" t="str">
        <f t="shared" si="139"/>
        <v/>
      </c>
      <c r="I1098" s="413"/>
      <c r="J1098" s="414"/>
      <c r="K1098" s="415"/>
      <c r="L1098" s="415"/>
      <c r="M1098" s="415"/>
      <c r="N1098" s="415"/>
      <c r="O1098" s="415"/>
      <c r="P1098" s="415"/>
    </row>
    <row r="1099" spans="1:16">
      <c r="A1099" s="80" t="str">
        <f t="shared" si="140"/>
        <v/>
      </c>
      <c r="B1099" s="80" t="str">
        <f t="shared" si="141"/>
        <v/>
      </c>
      <c r="C1099" s="80" t="str">
        <f t="shared" si="142"/>
        <v/>
      </c>
      <c r="D1099" s="80" t="str">
        <f t="shared" si="143"/>
        <v/>
      </c>
      <c r="E1099" s="80" t="str">
        <f t="shared" si="144"/>
        <v/>
      </c>
      <c r="F1099" s="80" t="str">
        <f t="shared" si="139"/>
        <v/>
      </c>
      <c r="G1099" s="80" t="str">
        <f t="shared" si="139"/>
        <v/>
      </c>
      <c r="H1099" s="80" t="str">
        <f t="shared" si="139"/>
        <v/>
      </c>
      <c r="I1099" s="413"/>
      <c r="J1099" s="414"/>
      <c r="K1099" s="415"/>
      <c r="L1099" s="415"/>
      <c r="M1099" s="415"/>
      <c r="N1099" s="415"/>
      <c r="O1099" s="415"/>
      <c r="P1099" s="415"/>
    </row>
    <row r="1100" spans="1:16">
      <c r="A1100" s="80" t="str">
        <f t="shared" si="140"/>
        <v/>
      </c>
      <c r="B1100" s="80" t="str">
        <f t="shared" si="141"/>
        <v/>
      </c>
      <c r="C1100" s="80" t="str">
        <f t="shared" si="142"/>
        <v/>
      </c>
      <c r="D1100" s="80" t="str">
        <f t="shared" si="143"/>
        <v/>
      </c>
      <c r="E1100" s="80" t="str">
        <f t="shared" si="144"/>
        <v/>
      </c>
      <c r="F1100" s="80" t="str">
        <f t="shared" si="139"/>
        <v/>
      </c>
      <c r="G1100" s="80" t="str">
        <f t="shared" si="139"/>
        <v/>
      </c>
      <c r="H1100" s="80" t="str">
        <f t="shared" si="139"/>
        <v/>
      </c>
      <c r="I1100" s="413"/>
      <c r="J1100" s="414"/>
      <c r="K1100" s="415"/>
      <c r="L1100" s="415"/>
      <c r="M1100" s="415"/>
      <c r="N1100" s="415"/>
      <c r="O1100" s="415"/>
      <c r="P1100" s="415"/>
    </row>
    <row r="1101" spans="1:16">
      <c r="A1101" s="80" t="str">
        <f t="shared" si="140"/>
        <v/>
      </c>
      <c r="B1101" s="80" t="str">
        <f t="shared" si="141"/>
        <v/>
      </c>
      <c r="C1101" s="80" t="str">
        <f t="shared" si="142"/>
        <v/>
      </c>
      <c r="D1101" s="80" t="str">
        <f t="shared" si="143"/>
        <v/>
      </c>
      <c r="E1101" s="80" t="str">
        <f t="shared" si="144"/>
        <v/>
      </c>
      <c r="F1101" s="80" t="str">
        <f t="shared" si="139"/>
        <v/>
      </c>
      <c r="G1101" s="80" t="str">
        <f t="shared" si="139"/>
        <v/>
      </c>
      <c r="H1101" s="80" t="str">
        <f t="shared" si="139"/>
        <v/>
      </c>
      <c r="I1101" s="413"/>
      <c r="J1101" s="414"/>
      <c r="K1101" s="415"/>
      <c r="L1101" s="415"/>
      <c r="M1101" s="415"/>
      <c r="N1101" s="415"/>
      <c r="O1101" s="415"/>
      <c r="P1101" s="415"/>
    </row>
    <row r="1102" spans="1:16">
      <c r="A1102" s="80" t="str">
        <f t="shared" si="140"/>
        <v/>
      </c>
      <c r="B1102" s="80" t="str">
        <f t="shared" si="141"/>
        <v/>
      </c>
      <c r="C1102" s="80" t="str">
        <f t="shared" si="142"/>
        <v/>
      </c>
      <c r="D1102" s="80" t="str">
        <f t="shared" si="143"/>
        <v/>
      </c>
      <c r="E1102" s="80" t="str">
        <f t="shared" si="144"/>
        <v/>
      </c>
      <c r="F1102" s="80" t="str">
        <f t="shared" si="139"/>
        <v/>
      </c>
      <c r="G1102" s="80" t="str">
        <f t="shared" si="139"/>
        <v/>
      </c>
      <c r="H1102" s="80" t="str">
        <f t="shared" si="139"/>
        <v/>
      </c>
      <c r="I1102" s="413"/>
      <c r="J1102" s="414"/>
      <c r="K1102" s="415"/>
      <c r="L1102" s="415"/>
      <c r="M1102" s="415"/>
      <c r="N1102" s="415"/>
      <c r="O1102" s="415"/>
      <c r="P1102" s="415"/>
    </row>
    <row r="1103" spans="1:16">
      <c r="A1103" s="80" t="str">
        <f t="shared" si="140"/>
        <v/>
      </c>
      <c r="B1103" s="80" t="str">
        <f t="shared" si="141"/>
        <v/>
      </c>
      <c r="C1103" s="80" t="str">
        <f t="shared" si="142"/>
        <v/>
      </c>
      <c r="D1103" s="80" t="str">
        <f t="shared" si="143"/>
        <v/>
      </c>
      <c r="E1103" s="80" t="str">
        <f t="shared" si="144"/>
        <v/>
      </c>
      <c r="F1103" s="80" t="str">
        <f t="shared" si="139"/>
        <v/>
      </c>
      <c r="G1103" s="80" t="str">
        <f t="shared" si="139"/>
        <v/>
      </c>
      <c r="H1103" s="80" t="str">
        <f t="shared" si="139"/>
        <v/>
      </c>
      <c r="I1103" s="413"/>
      <c r="J1103" s="414"/>
      <c r="K1103" s="415"/>
      <c r="L1103" s="415"/>
      <c r="M1103" s="415"/>
      <c r="N1103" s="415"/>
      <c r="O1103" s="415"/>
      <c r="P1103" s="415"/>
    </row>
    <row r="1104" spans="1:16">
      <c r="A1104" s="80" t="str">
        <f t="shared" si="140"/>
        <v/>
      </c>
      <c r="B1104" s="80" t="str">
        <f t="shared" si="141"/>
        <v/>
      </c>
      <c r="C1104" s="80" t="str">
        <f t="shared" si="142"/>
        <v/>
      </c>
      <c r="D1104" s="80" t="str">
        <f t="shared" si="143"/>
        <v/>
      </c>
      <c r="E1104" s="80" t="str">
        <f t="shared" si="144"/>
        <v/>
      </c>
      <c r="F1104" s="80" t="str">
        <f t="shared" si="139"/>
        <v/>
      </c>
      <c r="G1104" s="80" t="str">
        <f t="shared" si="139"/>
        <v/>
      </c>
      <c r="H1104" s="80" t="str">
        <f t="shared" si="139"/>
        <v/>
      </c>
      <c r="I1104" s="413"/>
      <c r="J1104" s="414"/>
      <c r="K1104" s="415"/>
      <c r="L1104" s="415"/>
      <c r="M1104" s="415"/>
      <c r="N1104" s="415"/>
      <c r="O1104" s="415"/>
      <c r="P1104" s="415"/>
    </row>
    <row r="1105" spans="1:16">
      <c r="A1105" s="80" t="str">
        <f t="shared" si="140"/>
        <v/>
      </c>
      <c r="B1105" s="80" t="str">
        <f t="shared" si="141"/>
        <v/>
      </c>
      <c r="C1105" s="80" t="str">
        <f t="shared" si="142"/>
        <v/>
      </c>
      <c r="D1105" s="80" t="str">
        <f t="shared" si="143"/>
        <v/>
      </c>
      <c r="E1105" s="80" t="str">
        <f t="shared" si="144"/>
        <v/>
      </c>
      <c r="F1105" s="80" t="str">
        <f t="shared" ref="F1105:H1124" si="145">IF(Cptes="","",LEFT(Cptes,7))</f>
        <v/>
      </c>
      <c r="G1105" s="80" t="str">
        <f t="shared" si="145"/>
        <v/>
      </c>
      <c r="H1105" s="80" t="str">
        <f t="shared" si="145"/>
        <v/>
      </c>
      <c r="I1105" s="413"/>
      <c r="J1105" s="414"/>
      <c r="K1105" s="415"/>
      <c r="L1105" s="415"/>
      <c r="M1105" s="415"/>
      <c r="N1105" s="415"/>
      <c r="O1105" s="415"/>
      <c r="P1105" s="415"/>
    </row>
    <row r="1106" spans="1:16">
      <c r="A1106" s="80" t="str">
        <f t="shared" si="140"/>
        <v/>
      </c>
      <c r="B1106" s="80" t="str">
        <f t="shared" si="141"/>
        <v/>
      </c>
      <c r="C1106" s="80" t="str">
        <f t="shared" si="142"/>
        <v/>
      </c>
      <c r="D1106" s="80" t="str">
        <f t="shared" si="143"/>
        <v/>
      </c>
      <c r="E1106" s="80" t="str">
        <f t="shared" si="144"/>
        <v/>
      </c>
      <c r="F1106" s="80" t="str">
        <f t="shared" si="145"/>
        <v/>
      </c>
      <c r="G1106" s="80" t="str">
        <f t="shared" si="145"/>
        <v/>
      </c>
      <c r="H1106" s="80" t="str">
        <f t="shared" si="145"/>
        <v/>
      </c>
      <c r="I1106" s="413"/>
      <c r="J1106" s="414"/>
      <c r="K1106" s="415"/>
      <c r="L1106" s="415"/>
      <c r="M1106" s="415"/>
      <c r="N1106" s="415"/>
      <c r="O1106" s="415"/>
      <c r="P1106" s="415"/>
    </row>
    <row r="1107" spans="1:16">
      <c r="A1107" s="80" t="str">
        <f t="shared" si="140"/>
        <v/>
      </c>
      <c r="B1107" s="80" t="str">
        <f t="shared" si="141"/>
        <v/>
      </c>
      <c r="C1107" s="80" t="str">
        <f t="shared" si="142"/>
        <v/>
      </c>
      <c r="D1107" s="80" t="str">
        <f t="shared" si="143"/>
        <v/>
      </c>
      <c r="E1107" s="80" t="str">
        <f t="shared" si="144"/>
        <v/>
      </c>
      <c r="F1107" s="80" t="str">
        <f t="shared" si="145"/>
        <v/>
      </c>
      <c r="G1107" s="80" t="str">
        <f t="shared" si="145"/>
        <v/>
      </c>
      <c r="H1107" s="80" t="str">
        <f t="shared" si="145"/>
        <v/>
      </c>
      <c r="I1107" s="413"/>
      <c r="J1107" s="414"/>
      <c r="K1107" s="415"/>
      <c r="L1107" s="415"/>
      <c r="M1107" s="415"/>
      <c r="N1107" s="415"/>
      <c r="O1107" s="415"/>
      <c r="P1107" s="415"/>
    </row>
    <row r="1108" spans="1:16">
      <c r="A1108" s="80" t="str">
        <f t="shared" si="140"/>
        <v/>
      </c>
      <c r="B1108" s="80" t="str">
        <f t="shared" si="141"/>
        <v/>
      </c>
      <c r="C1108" s="80" t="str">
        <f t="shared" si="142"/>
        <v/>
      </c>
      <c r="D1108" s="80" t="str">
        <f t="shared" si="143"/>
        <v/>
      </c>
      <c r="E1108" s="80" t="str">
        <f t="shared" si="144"/>
        <v/>
      </c>
      <c r="F1108" s="80" t="str">
        <f t="shared" si="145"/>
        <v/>
      </c>
      <c r="G1108" s="80" t="str">
        <f t="shared" si="145"/>
        <v/>
      </c>
      <c r="H1108" s="80" t="str">
        <f t="shared" si="145"/>
        <v/>
      </c>
      <c r="I1108" s="413"/>
      <c r="J1108" s="414"/>
      <c r="K1108" s="415"/>
      <c r="L1108" s="415"/>
      <c r="M1108" s="415"/>
      <c r="N1108" s="415"/>
      <c r="O1108" s="415"/>
      <c r="P1108" s="415"/>
    </row>
    <row r="1109" spans="1:16">
      <c r="A1109" s="80" t="str">
        <f t="shared" si="140"/>
        <v/>
      </c>
      <c r="B1109" s="80" t="str">
        <f t="shared" si="141"/>
        <v/>
      </c>
      <c r="C1109" s="80" t="str">
        <f t="shared" si="142"/>
        <v/>
      </c>
      <c r="D1109" s="80" t="str">
        <f t="shared" si="143"/>
        <v/>
      </c>
      <c r="E1109" s="80" t="str">
        <f t="shared" si="144"/>
        <v/>
      </c>
      <c r="F1109" s="80" t="str">
        <f t="shared" si="145"/>
        <v/>
      </c>
      <c r="G1109" s="80" t="str">
        <f t="shared" si="145"/>
        <v/>
      </c>
      <c r="H1109" s="80" t="str">
        <f t="shared" si="145"/>
        <v/>
      </c>
      <c r="I1109" s="413"/>
      <c r="J1109" s="414"/>
      <c r="K1109" s="415"/>
      <c r="L1109" s="415"/>
      <c r="M1109" s="415"/>
      <c r="N1109" s="415"/>
      <c r="O1109" s="415"/>
      <c r="P1109" s="415"/>
    </row>
    <row r="1110" spans="1:16">
      <c r="A1110" s="80" t="str">
        <f t="shared" si="140"/>
        <v/>
      </c>
      <c r="B1110" s="80" t="str">
        <f t="shared" si="141"/>
        <v/>
      </c>
      <c r="C1110" s="80" t="str">
        <f t="shared" si="142"/>
        <v/>
      </c>
      <c r="D1110" s="80" t="str">
        <f t="shared" si="143"/>
        <v/>
      </c>
      <c r="E1110" s="80" t="str">
        <f t="shared" si="144"/>
        <v/>
      </c>
      <c r="F1110" s="80" t="str">
        <f t="shared" si="145"/>
        <v/>
      </c>
      <c r="G1110" s="80" t="str">
        <f t="shared" si="145"/>
        <v/>
      </c>
      <c r="H1110" s="80" t="str">
        <f t="shared" si="145"/>
        <v/>
      </c>
      <c r="I1110" s="413"/>
      <c r="J1110" s="414"/>
      <c r="K1110" s="415"/>
      <c r="L1110" s="415"/>
      <c r="M1110" s="415"/>
      <c r="N1110" s="415"/>
      <c r="O1110" s="415"/>
      <c r="P1110" s="415"/>
    </row>
    <row r="1111" spans="1:16">
      <c r="A1111" s="80" t="str">
        <f t="shared" si="140"/>
        <v/>
      </c>
      <c r="B1111" s="80" t="str">
        <f t="shared" si="141"/>
        <v/>
      </c>
      <c r="C1111" s="80" t="str">
        <f t="shared" si="142"/>
        <v/>
      </c>
      <c r="D1111" s="80" t="str">
        <f t="shared" si="143"/>
        <v/>
      </c>
      <c r="E1111" s="80" t="str">
        <f t="shared" si="144"/>
        <v/>
      </c>
      <c r="F1111" s="80" t="str">
        <f t="shared" si="145"/>
        <v/>
      </c>
      <c r="G1111" s="80" t="str">
        <f t="shared" si="145"/>
        <v/>
      </c>
      <c r="H1111" s="80" t="str">
        <f t="shared" si="145"/>
        <v/>
      </c>
      <c r="I1111" s="413"/>
      <c r="J1111" s="414"/>
      <c r="K1111" s="415"/>
      <c r="L1111" s="415"/>
      <c r="M1111" s="415"/>
      <c r="N1111" s="415"/>
      <c r="O1111" s="415"/>
      <c r="P1111" s="415"/>
    </row>
    <row r="1112" spans="1:16">
      <c r="A1112" s="80" t="str">
        <f t="shared" si="140"/>
        <v/>
      </c>
      <c r="B1112" s="80" t="str">
        <f t="shared" si="141"/>
        <v/>
      </c>
      <c r="C1112" s="80" t="str">
        <f t="shared" si="142"/>
        <v/>
      </c>
      <c r="D1112" s="80" t="str">
        <f t="shared" si="143"/>
        <v/>
      </c>
      <c r="E1112" s="80" t="str">
        <f t="shared" si="144"/>
        <v/>
      </c>
      <c r="F1112" s="80" t="str">
        <f t="shared" si="145"/>
        <v/>
      </c>
      <c r="G1112" s="80" t="str">
        <f t="shared" si="145"/>
        <v/>
      </c>
      <c r="H1112" s="80" t="str">
        <f t="shared" si="145"/>
        <v/>
      </c>
      <c r="I1112" s="413"/>
      <c r="J1112" s="414"/>
      <c r="K1112" s="415"/>
      <c r="L1112" s="415"/>
      <c r="M1112" s="415"/>
      <c r="N1112" s="415"/>
      <c r="O1112" s="415"/>
      <c r="P1112" s="415"/>
    </row>
    <row r="1113" spans="1:16">
      <c r="A1113" s="80" t="str">
        <f t="shared" si="140"/>
        <v/>
      </c>
      <c r="B1113" s="80" t="str">
        <f t="shared" si="141"/>
        <v/>
      </c>
      <c r="C1113" s="80" t="str">
        <f t="shared" si="142"/>
        <v/>
      </c>
      <c r="D1113" s="80" t="str">
        <f t="shared" si="143"/>
        <v/>
      </c>
      <c r="E1113" s="80" t="str">
        <f t="shared" si="144"/>
        <v/>
      </c>
      <c r="F1113" s="80" t="str">
        <f t="shared" si="145"/>
        <v/>
      </c>
      <c r="G1113" s="80" t="str">
        <f t="shared" si="145"/>
        <v/>
      </c>
      <c r="H1113" s="80" t="str">
        <f t="shared" si="145"/>
        <v/>
      </c>
      <c r="I1113" s="413"/>
      <c r="J1113" s="414"/>
      <c r="K1113" s="415"/>
      <c r="L1113" s="415"/>
      <c r="M1113" s="415"/>
      <c r="N1113" s="415"/>
      <c r="O1113" s="415"/>
      <c r="P1113" s="415"/>
    </row>
    <row r="1114" spans="1:16">
      <c r="A1114" s="80" t="str">
        <f t="shared" si="140"/>
        <v/>
      </c>
      <c r="B1114" s="80" t="str">
        <f t="shared" si="141"/>
        <v/>
      </c>
      <c r="C1114" s="80" t="str">
        <f t="shared" si="142"/>
        <v/>
      </c>
      <c r="D1114" s="80" t="str">
        <f t="shared" si="143"/>
        <v/>
      </c>
      <c r="E1114" s="80" t="str">
        <f t="shared" si="144"/>
        <v/>
      </c>
      <c r="F1114" s="80" t="str">
        <f t="shared" si="145"/>
        <v/>
      </c>
      <c r="G1114" s="80" t="str">
        <f t="shared" si="145"/>
        <v/>
      </c>
      <c r="H1114" s="80" t="str">
        <f t="shared" si="145"/>
        <v/>
      </c>
      <c r="I1114" s="413"/>
      <c r="J1114" s="414"/>
      <c r="K1114" s="415"/>
      <c r="L1114" s="415"/>
      <c r="M1114" s="415"/>
      <c r="N1114" s="415"/>
      <c r="O1114" s="415"/>
      <c r="P1114" s="415"/>
    </row>
    <row r="1115" spans="1:16">
      <c r="A1115" s="80" t="str">
        <f t="shared" si="140"/>
        <v/>
      </c>
      <c r="B1115" s="80" t="str">
        <f t="shared" si="141"/>
        <v/>
      </c>
      <c r="C1115" s="80" t="str">
        <f t="shared" si="142"/>
        <v/>
      </c>
      <c r="D1115" s="80" t="str">
        <f t="shared" si="143"/>
        <v/>
      </c>
      <c r="E1115" s="80" t="str">
        <f t="shared" si="144"/>
        <v/>
      </c>
      <c r="F1115" s="80" t="str">
        <f t="shared" si="145"/>
        <v/>
      </c>
      <c r="G1115" s="80" t="str">
        <f t="shared" si="145"/>
        <v/>
      </c>
      <c r="H1115" s="80" t="str">
        <f t="shared" si="145"/>
        <v/>
      </c>
      <c r="I1115" s="413"/>
      <c r="J1115" s="414"/>
      <c r="K1115" s="415"/>
      <c r="L1115" s="415"/>
      <c r="M1115" s="415"/>
      <c r="N1115" s="415"/>
      <c r="O1115" s="415"/>
      <c r="P1115" s="415"/>
    </row>
    <row r="1116" spans="1:16">
      <c r="A1116" s="80" t="str">
        <f t="shared" si="140"/>
        <v/>
      </c>
      <c r="B1116" s="80" t="str">
        <f t="shared" si="141"/>
        <v/>
      </c>
      <c r="C1116" s="80" t="str">
        <f t="shared" si="142"/>
        <v/>
      </c>
      <c r="D1116" s="80" t="str">
        <f t="shared" si="143"/>
        <v/>
      </c>
      <c r="E1116" s="80" t="str">
        <f t="shared" si="144"/>
        <v/>
      </c>
      <c r="F1116" s="80" t="str">
        <f t="shared" si="145"/>
        <v/>
      </c>
      <c r="G1116" s="80" t="str">
        <f t="shared" si="145"/>
        <v/>
      </c>
      <c r="H1116" s="80" t="str">
        <f t="shared" si="145"/>
        <v/>
      </c>
      <c r="I1116" s="413"/>
      <c r="J1116" s="414"/>
      <c r="K1116" s="415"/>
      <c r="L1116" s="415"/>
      <c r="M1116" s="415"/>
      <c r="N1116" s="415"/>
      <c r="O1116" s="415"/>
      <c r="P1116" s="415"/>
    </row>
    <row r="1117" spans="1:16">
      <c r="A1117" s="80" t="str">
        <f t="shared" si="140"/>
        <v/>
      </c>
      <c r="B1117" s="80" t="str">
        <f t="shared" si="141"/>
        <v/>
      </c>
      <c r="C1117" s="80" t="str">
        <f t="shared" si="142"/>
        <v/>
      </c>
      <c r="D1117" s="80" t="str">
        <f t="shared" si="143"/>
        <v/>
      </c>
      <c r="E1117" s="80" t="str">
        <f t="shared" si="144"/>
        <v/>
      </c>
      <c r="F1117" s="80" t="str">
        <f t="shared" si="145"/>
        <v/>
      </c>
      <c r="G1117" s="80" t="str">
        <f t="shared" si="145"/>
        <v/>
      </c>
      <c r="H1117" s="80" t="str">
        <f t="shared" si="145"/>
        <v/>
      </c>
      <c r="I1117" s="413"/>
      <c r="J1117" s="414"/>
      <c r="K1117" s="415"/>
      <c r="L1117" s="415"/>
      <c r="M1117" s="415"/>
      <c r="N1117" s="415"/>
      <c r="O1117" s="415"/>
      <c r="P1117" s="415"/>
    </row>
    <row r="1118" spans="1:16">
      <c r="A1118" s="80" t="str">
        <f t="shared" si="140"/>
        <v/>
      </c>
      <c r="B1118" s="80" t="str">
        <f t="shared" si="141"/>
        <v/>
      </c>
      <c r="C1118" s="80" t="str">
        <f t="shared" si="142"/>
        <v/>
      </c>
      <c r="D1118" s="80" t="str">
        <f t="shared" si="143"/>
        <v/>
      </c>
      <c r="E1118" s="80" t="str">
        <f t="shared" si="144"/>
        <v/>
      </c>
      <c r="F1118" s="80" t="str">
        <f t="shared" si="145"/>
        <v/>
      </c>
      <c r="G1118" s="80" t="str">
        <f t="shared" si="145"/>
        <v/>
      </c>
      <c r="H1118" s="80" t="str">
        <f t="shared" si="145"/>
        <v/>
      </c>
      <c r="I1118" s="413"/>
      <c r="J1118" s="414"/>
      <c r="K1118" s="415"/>
      <c r="L1118" s="415"/>
      <c r="M1118" s="415"/>
      <c r="N1118" s="415"/>
      <c r="O1118" s="415"/>
      <c r="P1118" s="415"/>
    </row>
    <row r="1119" spans="1:16">
      <c r="A1119" s="80" t="str">
        <f t="shared" si="140"/>
        <v/>
      </c>
      <c r="B1119" s="80" t="str">
        <f t="shared" si="141"/>
        <v/>
      </c>
      <c r="C1119" s="80" t="str">
        <f t="shared" si="142"/>
        <v/>
      </c>
      <c r="D1119" s="80" t="str">
        <f t="shared" si="143"/>
        <v/>
      </c>
      <c r="E1119" s="80" t="str">
        <f t="shared" si="144"/>
        <v/>
      </c>
      <c r="F1119" s="80" t="str">
        <f t="shared" si="145"/>
        <v/>
      </c>
      <c r="G1119" s="80" t="str">
        <f t="shared" si="145"/>
        <v/>
      </c>
      <c r="H1119" s="80" t="str">
        <f t="shared" si="145"/>
        <v/>
      </c>
      <c r="I1119" s="413"/>
      <c r="J1119" s="414"/>
      <c r="K1119" s="415"/>
      <c r="L1119" s="415"/>
      <c r="M1119" s="415"/>
      <c r="N1119" s="415"/>
      <c r="O1119" s="415"/>
      <c r="P1119" s="415"/>
    </row>
    <row r="1120" spans="1:16">
      <c r="A1120" s="80" t="str">
        <f t="shared" si="140"/>
        <v/>
      </c>
      <c r="B1120" s="80" t="str">
        <f t="shared" si="141"/>
        <v/>
      </c>
      <c r="C1120" s="80" t="str">
        <f t="shared" si="142"/>
        <v/>
      </c>
      <c r="D1120" s="80" t="str">
        <f t="shared" si="143"/>
        <v/>
      </c>
      <c r="E1120" s="80" t="str">
        <f t="shared" si="144"/>
        <v/>
      </c>
      <c r="F1120" s="80" t="str">
        <f t="shared" si="145"/>
        <v/>
      </c>
      <c r="G1120" s="80" t="str">
        <f t="shared" si="145"/>
        <v/>
      </c>
      <c r="H1120" s="80" t="str">
        <f t="shared" si="145"/>
        <v/>
      </c>
      <c r="I1120" s="413"/>
      <c r="J1120" s="414"/>
      <c r="K1120" s="415"/>
      <c r="L1120" s="415"/>
      <c r="M1120" s="415"/>
      <c r="N1120" s="415"/>
      <c r="O1120" s="415"/>
      <c r="P1120" s="415"/>
    </row>
    <row r="1121" spans="1:16">
      <c r="A1121" s="80" t="str">
        <f t="shared" si="140"/>
        <v/>
      </c>
      <c r="B1121" s="80" t="str">
        <f t="shared" si="141"/>
        <v/>
      </c>
      <c r="C1121" s="80" t="str">
        <f t="shared" si="142"/>
        <v/>
      </c>
      <c r="D1121" s="80" t="str">
        <f t="shared" si="143"/>
        <v/>
      </c>
      <c r="E1121" s="80" t="str">
        <f t="shared" si="144"/>
        <v/>
      </c>
      <c r="F1121" s="80" t="str">
        <f t="shared" si="145"/>
        <v/>
      </c>
      <c r="G1121" s="80" t="str">
        <f t="shared" si="145"/>
        <v/>
      </c>
      <c r="H1121" s="80" t="str">
        <f t="shared" si="145"/>
        <v/>
      </c>
      <c r="I1121" s="413"/>
      <c r="J1121" s="414"/>
      <c r="K1121" s="415"/>
      <c r="L1121" s="415"/>
      <c r="M1121" s="415"/>
      <c r="N1121" s="415"/>
      <c r="O1121" s="415"/>
      <c r="P1121" s="415"/>
    </row>
    <row r="1122" spans="1:16">
      <c r="A1122" s="80" t="str">
        <f t="shared" si="140"/>
        <v/>
      </c>
      <c r="B1122" s="80" t="str">
        <f t="shared" si="141"/>
        <v/>
      </c>
      <c r="C1122" s="80" t="str">
        <f t="shared" si="142"/>
        <v/>
      </c>
      <c r="D1122" s="80" t="str">
        <f t="shared" si="143"/>
        <v/>
      </c>
      <c r="E1122" s="80" t="str">
        <f t="shared" si="144"/>
        <v/>
      </c>
      <c r="F1122" s="80" t="str">
        <f t="shared" si="145"/>
        <v/>
      </c>
      <c r="G1122" s="80" t="str">
        <f t="shared" si="145"/>
        <v/>
      </c>
      <c r="H1122" s="80" t="str">
        <f t="shared" si="145"/>
        <v/>
      </c>
      <c r="I1122" s="413"/>
      <c r="J1122" s="414"/>
      <c r="K1122" s="415"/>
      <c r="L1122" s="415"/>
      <c r="M1122" s="415"/>
      <c r="N1122" s="415"/>
      <c r="O1122" s="415"/>
      <c r="P1122" s="415"/>
    </row>
    <row r="1123" spans="1:16">
      <c r="A1123" s="80" t="str">
        <f t="shared" si="140"/>
        <v/>
      </c>
      <c r="B1123" s="80" t="str">
        <f t="shared" si="141"/>
        <v/>
      </c>
      <c r="C1123" s="80" t="str">
        <f t="shared" si="142"/>
        <v/>
      </c>
      <c r="D1123" s="80" t="str">
        <f t="shared" si="143"/>
        <v/>
      </c>
      <c r="E1123" s="80" t="str">
        <f t="shared" si="144"/>
        <v/>
      </c>
      <c r="F1123" s="80" t="str">
        <f t="shared" si="145"/>
        <v/>
      </c>
      <c r="G1123" s="80" t="str">
        <f t="shared" si="145"/>
        <v/>
      </c>
      <c r="H1123" s="80" t="str">
        <f t="shared" si="145"/>
        <v/>
      </c>
      <c r="I1123" s="413"/>
      <c r="J1123" s="414"/>
      <c r="K1123" s="415"/>
      <c r="L1123" s="415"/>
      <c r="M1123" s="415"/>
      <c r="N1123" s="415"/>
      <c r="O1123" s="415"/>
      <c r="P1123" s="415"/>
    </row>
    <row r="1124" spans="1:16">
      <c r="A1124" s="80" t="str">
        <f t="shared" si="140"/>
        <v/>
      </c>
      <c r="B1124" s="80" t="str">
        <f t="shared" si="141"/>
        <v/>
      </c>
      <c r="C1124" s="80" t="str">
        <f t="shared" si="142"/>
        <v/>
      </c>
      <c r="D1124" s="80" t="str">
        <f t="shared" si="143"/>
        <v/>
      </c>
      <c r="E1124" s="80" t="str">
        <f t="shared" si="144"/>
        <v/>
      </c>
      <c r="F1124" s="80" t="str">
        <f t="shared" si="145"/>
        <v/>
      </c>
      <c r="G1124" s="80" t="str">
        <f t="shared" si="145"/>
        <v/>
      </c>
      <c r="H1124" s="80" t="str">
        <f t="shared" si="145"/>
        <v/>
      </c>
      <c r="I1124" s="413"/>
      <c r="J1124" s="414"/>
      <c r="K1124" s="415"/>
      <c r="L1124" s="415"/>
      <c r="M1124" s="415"/>
      <c r="N1124" s="415"/>
      <c r="O1124" s="415"/>
      <c r="P1124" s="415"/>
    </row>
    <row r="1125" spans="1:16">
      <c r="A1125" s="80" t="str">
        <f t="shared" si="140"/>
        <v/>
      </c>
      <c r="B1125" s="80" t="str">
        <f t="shared" si="141"/>
        <v/>
      </c>
      <c r="C1125" s="80" t="str">
        <f t="shared" si="142"/>
        <v/>
      </c>
      <c r="D1125" s="80" t="str">
        <f t="shared" si="143"/>
        <v/>
      </c>
      <c r="E1125" s="80" t="str">
        <f t="shared" si="144"/>
        <v/>
      </c>
      <c r="F1125" s="80" t="str">
        <f t="shared" ref="F1125:H1144" si="146">IF(Cptes="","",LEFT(Cptes,7))</f>
        <v/>
      </c>
      <c r="G1125" s="80" t="str">
        <f t="shared" si="146"/>
        <v/>
      </c>
      <c r="H1125" s="80" t="str">
        <f t="shared" si="146"/>
        <v/>
      </c>
      <c r="I1125" s="413"/>
      <c r="J1125" s="414"/>
      <c r="K1125" s="415"/>
      <c r="L1125" s="415"/>
      <c r="M1125" s="415"/>
      <c r="N1125" s="415"/>
      <c r="O1125" s="415"/>
      <c r="P1125" s="415"/>
    </row>
    <row r="1126" spans="1:16">
      <c r="A1126" s="80" t="str">
        <f t="shared" si="140"/>
        <v/>
      </c>
      <c r="B1126" s="80" t="str">
        <f t="shared" si="141"/>
        <v/>
      </c>
      <c r="C1126" s="80" t="str">
        <f t="shared" si="142"/>
        <v/>
      </c>
      <c r="D1126" s="80" t="str">
        <f t="shared" si="143"/>
        <v/>
      </c>
      <c r="E1126" s="80" t="str">
        <f t="shared" si="144"/>
        <v/>
      </c>
      <c r="F1126" s="80" t="str">
        <f t="shared" si="146"/>
        <v/>
      </c>
      <c r="G1126" s="80" t="str">
        <f t="shared" si="146"/>
        <v/>
      </c>
      <c r="H1126" s="80" t="str">
        <f t="shared" si="146"/>
        <v/>
      </c>
      <c r="I1126" s="413"/>
      <c r="J1126" s="414"/>
      <c r="K1126" s="415"/>
      <c r="L1126" s="415"/>
      <c r="M1126" s="415"/>
      <c r="N1126" s="415"/>
      <c r="O1126" s="415"/>
      <c r="P1126" s="415"/>
    </row>
    <row r="1127" spans="1:16">
      <c r="A1127" s="80" t="str">
        <f t="shared" si="140"/>
        <v/>
      </c>
      <c r="B1127" s="80" t="str">
        <f t="shared" si="141"/>
        <v/>
      </c>
      <c r="C1127" s="80" t="str">
        <f t="shared" si="142"/>
        <v/>
      </c>
      <c r="D1127" s="80" t="str">
        <f t="shared" si="143"/>
        <v/>
      </c>
      <c r="E1127" s="80" t="str">
        <f t="shared" si="144"/>
        <v/>
      </c>
      <c r="F1127" s="80" t="str">
        <f t="shared" si="146"/>
        <v/>
      </c>
      <c r="G1127" s="80" t="str">
        <f t="shared" si="146"/>
        <v/>
      </c>
      <c r="H1127" s="80" t="str">
        <f t="shared" si="146"/>
        <v/>
      </c>
      <c r="I1127" s="413"/>
      <c r="J1127" s="414"/>
      <c r="K1127" s="415"/>
      <c r="L1127" s="415"/>
      <c r="M1127" s="415"/>
      <c r="N1127" s="415"/>
      <c r="O1127" s="415"/>
      <c r="P1127" s="415"/>
    </row>
    <row r="1128" spans="1:16">
      <c r="A1128" s="80" t="str">
        <f t="shared" si="140"/>
        <v/>
      </c>
      <c r="B1128" s="80" t="str">
        <f t="shared" si="141"/>
        <v/>
      </c>
      <c r="C1128" s="80" t="str">
        <f t="shared" si="142"/>
        <v/>
      </c>
      <c r="D1128" s="80" t="str">
        <f t="shared" si="143"/>
        <v/>
      </c>
      <c r="E1128" s="80" t="str">
        <f t="shared" si="144"/>
        <v/>
      </c>
      <c r="F1128" s="80" t="str">
        <f t="shared" si="146"/>
        <v/>
      </c>
      <c r="G1128" s="80" t="str">
        <f t="shared" si="146"/>
        <v/>
      </c>
      <c r="H1128" s="80" t="str">
        <f t="shared" si="146"/>
        <v/>
      </c>
      <c r="I1128" s="413"/>
      <c r="J1128" s="414"/>
      <c r="K1128" s="415"/>
      <c r="L1128" s="415"/>
      <c r="M1128" s="415"/>
      <c r="N1128" s="415"/>
      <c r="O1128" s="415"/>
      <c r="P1128" s="415"/>
    </row>
    <row r="1129" spans="1:16">
      <c r="A1129" s="80" t="str">
        <f t="shared" si="140"/>
        <v/>
      </c>
      <c r="B1129" s="80" t="str">
        <f t="shared" si="141"/>
        <v/>
      </c>
      <c r="C1129" s="80" t="str">
        <f t="shared" si="142"/>
        <v/>
      </c>
      <c r="D1129" s="80" t="str">
        <f t="shared" si="143"/>
        <v/>
      </c>
      <c r="E1129" s="80" t="str">
        <f t="shared" si="144"/>
        <v/>
      </c>
      <c r="F1129" s="80" t="str">
        <f t="shared" si="146"/>
        <v/>
      </c>
      <c r="G1129" s="80" t="str">
        <f t="shared" si="146"/>
        <v/>
      </c>
      <c r="H1129" s="80" t="str">
        <f t="shared" si="146"/>
        <v/>
      </c>
      <c r="I1129" s="413"/>
      <c r="J1129" s="414"/>
      <c r="K1129" s="415"/>
      <c r="L1129" s="415"/>
      <c r="M1129" s="415"/>
      <c r="N1129" s="415"/>
      <c r="O1129" s="415"/>
      <c r="P1129" s="415"/>
    </row>
    <row r="1130" spans="1:16">
      <c r="A1130" s="80" t="str">
        <f t="shared" si="140"/>
        <v/>
      </c>
      <c r="B1130" s="80" t="str">
        <f t="shared" si="141"/>
        <v/>
      </c>
      <c r="C1130" s="80" t="str">
        <f t="shared" si="142"/>
        <v/>
      </c>
      <c r="D1130" s="80" t="str">
        <f t="shared" si="143"/>
        <v/>
      </c>
      <c r="E1130" s="80" t="str">
        <f t="shared" si="144"/>
        <v/>
      </c>
      <c r="F1130" s="80" t="str">
        <f t="shared" si="146"/>
        <v/>
      </c>
      <c r="G1130" s="80" t="str">
        <f t="shared" si="146"/>
        <v/>
      </c>
      <c r="H1130" s="80" t="str">
        <f t="shared" si="146"/>
        <v/>
      </c>
      <c r="I1130" s="413"/>
      <c r="J1130" s="414"/>
      <c r="K1130" s="415"/>
      <c r="L1130" s="415"/>
      <c r="M1130" s="415"/>
      <c r="N1130" s="415"/>
      <c r="O1130" s="415"/>
      <c r="P1130" s="415"/>
    </row>
    <row r="1131" spans="1:16">
      <c r="A1131" s="80" t="str">
        <f t="shared" si="140"/>
        <v/>
      </c>
      <c r="B1131" s="80" t="str">
        <f t="shared" si="141"/>
        <v/>
      </c>
      <c r="C1131" s="80" t="str">
        <f t="shared" si="142"/>
        <v/>
      </c>
      <c r="D1131" s="80" t="str">
        <f t="shared" si="143"/>
        <v/>
      </c>
      <c r="E1131" s="80" t="str">
        <f t="shared" si="144"/>
        <v/>
      </c>
      <c r="F1131" s="80" t="str">
        <f t="shared" si="146"/>
        <v/>
      </c>
      <c r="G1131" s="80" t="str">
        <f t="shared" si="146"/>
        <v/>
      </c>
      <c r="H1131" s="80" t="str">
        <f t="shared" si="146"/>
        <v/>
      </c>
      <c r="I1131" s="413"/>
      <c r="J1131" s="414"/>
      <c r="K1131" s="415"/>
      <c r="L1131" s="415"/>
      <c r="M1131" s="415"/>
      <c r="N1131" s="415"/>
      <c r="O1131" s="415"/>
      <c r="P1131" s="415"/>
    </row>
    <row r="1132" spans="1:16">
      <c r="A1132" s="80" t="str">
        <f t="shared" si="140"/>
        <v/>
      </c>
      <c r="B1132" s="80" t="str">
        <f t="shared" si="141"/>
        <v/>
      </c>
      <c r="C1132" s="80" t="str">
        <f t="shared" si="142"/>
        <v/>
      </c>
      <c r="D1132" s="80" t="str">
        <f t="shared" si="143"/>
        <v/>
      </c>
      <c r="E1132" s="80" t="str">
        <f t="shared" si="144"/>
        <v/>
      </c>
      <c r="F1132" s="80" t="str">
        <f t="shared" si="146"/>
        <v/>
      </c>
      <c r="G1132" s="80" t="str">
        <f t="shared" si="146"/>
        <v/>
      </c>
      <c r="H1132" s="80" t="str">
        <f t="shared" si="146"/>
        <v/>
      </c>
      <c r="I1132" s="413"/>
      <c r="J1132" s="414"/>
      <c r="K1132" s="415"/>
      <c r="L1132" s="415"/>
      <c r="M1132" s="415"/>
      <c r="N1132" s="415"/>
      <c r="O1132" s="415"/>
      <c r="P1132" s="415"/>
    </row>
    <row r="1133" spans="1:16">
      <c r="A1133" s="80" t="str">
        <f t="shared" si="140"/>
        <v/>
      </c>
      <c r="B1133" s="80" t="str">
        <f t="shared" si="141"/>
        <v/>
      </c>
      <c r="C1133" s="80" t="str">
        <f t="shared" si="142"/>
        <v/>
      </c>
      <c r="D1133" s="80" t="str">
        <f t="shared" si="143"/>
        <v/>
      </c>
      <c r="E1133" s="80" t="str">
        <f t="shared" si="144"/>
        <v/>
      </c>
      <c r="F1133" s="80" t="str">
        <f t="shared" si="146"/>
        <v/>
      </c>
      <c r="G1133" s="80" t="str">
        <f t="shared" si="146"/>
        <v/>
      </c>
      <c r="H1133" s="80" t="str">
        <f t="shared" si="146"/>
        <v/>
      </c>
      <c r="I1133" s="413"/>
      <c r="J1133" s="414"/>
      <c r="K1133" s="415"/>
      <c r="L1133" s="415"/>
      <c r="M1133" s="415"/>
      <c r="N1133" s="415"/>
      <c r="O1133" s="415"/>
      <c r="P1133" s="415"/>
    </row>
    <row r="1134" spans="1:16">
      <c r="A1134" s="80" t="str">
        <f t="shared" si="140"/>
        <v/>
      </c>
      <c r="B1134" s="80" t="str">
        <f t="shared" si="141"/>
        <v/>
      </c>
      <c r="C1134" s="80" t="str">
        <f t="shared" si="142"/>
        <v/>
      </c>
      <c r="D1134" s="80" t="str">
        <f t="shared" si="143"/>
        <v/>
      </c>
      <c r="E1134" s="80" t="str">
        <f t="shared" si="144"/>
        <v/>
      </c>
      <c r="F1134" s="80" t="str">
        <f t="shared" si="146"/>
        <v/>
      </c>
      <c r="G1134" s="80" t="str">
        <f t="shared" si="146"/>
        <v/>
      </c>
      <c r="H1134" s="80" t="str">
        <f t="shared" si="146"/>
        <v/>
      </c>
      <c r="I1134" s="413"/>
      <c r="J1134" s="414"/>
      <c r="K1134" s="415"/>
      <c r="L1134" s="415"/>
      <c r="M1134" s="415"/>
      <c r="N1134" s="415"/>
      <c r="O1134" s="415"/>
      <c r="P1134" s="415"/>
    </row>
    <row r="1135" spans="1:16">
      <c r="A1135" s="80" t="str">
        <f t="shared" si="140"/>
        <v/>
      </c>
      <c r="B1135" s="80" t="str">
        <f t="shared" si="141"/>
        <v/>
      </c>
      <c r="C1135" s="80" t="str">
        <f t="shared" si="142"/>
        <v/>
      </c>
      <c r="D1135" s="80" t="str">
        <f t="shared" si="143"/>
        <v/>
      </c>
      <c r="E1135" s="80" t="str">
        <f t="shared" si="144"/>
        <v/>
      </c>
      <c r="F1135" s="80" t="str">
        <f t="shared" si="146"/>
        <v/>
      </c>
      <c r="G1135" s="80" t="str">
        <f t="shared" si="146"/>
        <v/>
      </c>
      <c r="H1135" s="80" t="str">
        <f t="shared" si="146"/>
        <v/>
      </c>
      <c r="I1135" s="413"/>
      <c r="J1135" s="414"/>
      <c r="K1135" s="415"/>
      <c r="L1135" s="415"/>
      <c r="M1135" s="415"/>
      <c r="N1135" s="415"/>
      <c r="O1135" s="415"/>
      <c r="P1135" s="415"/>
    </row>
    <row r="1136" spans="1:16">
      <c r="A1136" s="80" t="str">
        <f t="shared" si="140"/>
        <v/>
      </c>
      <c r="B1136" s="80" t="str">
        <f t="shared" si="141"/>
        <v/>
      </c>
      <c r="C1136" s="80" t="str">
        <f t="shared" si="142"/>
        <v/>
      </c>
      <c r="D1136" s="80" t="str">
        <f t="shared" si="143"/>
        <v/>
      </c>
      <c r="E1136" s="80" t="str">
        <f t="shared" si="144"/>
        <v/>
      </c>
      <c r="F1136" s="80" t="str">
        <f t="shared" si="146"/>
        <v/>
      </c>
      <c r="G1136" s="80" t="str">
        <f t="shared" si="146"/>
        <v/>
      </c>
      <c r="H1136" s="80" t="str">
        <f t="shared" si="146"/>
        <v/>
      </c>
      <c r="I1136" s="413"/>
      <c r="J1136" s="414"/>
      <c r="K1136" s="415"/>
      <c r="L1136" s="415"/>
      <c r="M1136" s="415"/>
      <c r="N1136" s="415"/>
      <c r="O1136" s="415"/>
      <c r="P1136" s="415"/>
    </row>
    <row r="1137" spans="1:16">
      <c r="A1137" s="80" t="str">
        <f t="shared" si="140"/>
        <v/>
      </c>
      <c r="B1137" s="80" t="str">
        <f t="shared" si="141"/>
        <v/>
      </c>
      <c r="C1137" s="80" t="str">
        <f t="shared" si="142"/>
        <v/>
      </c>
      <c r="D1137" s="80" t="str">
        <f t="shared" si="143"/>
        <v/>
      </c>
      <c r="E1137" s="80" t="str">
        <f t="shared" si="144"/>
        <v/>
      </c>
      <c r="F1137" s="80" t="str">
        <f t="shared" si="146"/>
        <v/>
      </c>
      <c r="G1137" s="80" t="str">
        <f t="shared" si="146"/>
        <v/>
      </c>
      <c r="H1137" s="80" t="str">
        <f t="shared" si="146"/>
        <v/>
      </c>
      <c r="I1137" s="413"/>
      <c r="J1137" s="414"/>
      <c r="K1137" s="415"/>
      <c r="L1137" s="415"/>
      <c r="M1137" s="415"/>
      <c r="N1137" s="415"/>
      <c r="O1137" s="415"/>
      <c r="P1137" s="415"/>
    </row>
    <row r="1138" spans="1:16">
      <c r="A1138" s="80" t="str">
        <f t="shared" si="140"/>
        <v/>
      </c>
      <c r="B1138" s="80" t="str">
        <f t="shared" si="141"/>
        <v/>
      </c>
      <c r="C1138" s="80" t="str">
        <f t="shared" si="142"/>
        <v/>
      </c>
      <c r="D1138" s="80" t="str">
        <f t="shared" si="143"/>
        <v/>
      </c>
      <c r="E1138" s="80" t="str">
        <f t="shared" si="144"/>
        <v/>
      </c>
      <c r="F1138" s="80" t="str">
        <f t="shared" si="146"/>
        <v/>
      </c>
      <c r="G1138" s="80" t="str">
        <f t="shared" si="146"/>
        <v/>
      </c>
      <c r="H1138" s="80" t="str">
        <f t="shared" si="146"/>
        <v/>
      </c>
      <c r="I1138" s="413"/>
      <c r="J1138" s="414"/>
      <c r="K1138" s="415"/>
      <c r="L1138" s="415"/>
      <c r="M1138" s="415"/>
      <c r="N1138" s="415"/>
      <c r="O1138" s="415"/>
      <c r="P1138" s="415"/>
    </row>
    <row r="1139" spans="1:16">
      <c r="A1139" s="80" t="str">
        <f t="shared" si="140"/>
        <v/>
      </c>
      <c r="B1139" s="80" t="str">
        <f t="shared" si="141"/>
        <v/>
      </c>
      <c r="C1139" s="80" t="str">
        <f t="shared" si="142"/>
        <v/>
      </c>
      <c r="D1139" s="80" t="str">
        <f t="shared" si="143"/>
        <v/>
      </c>
      <c r="E1139" s="80" t="str">
        <f t="shared" si="144"/>
        <v/>
      </c>
      <c r="F1139" s="80" t="str">
        <f t="shared" si="146"/>
        <v/>
      </c>
      <c r="G1139" s="80" t="str">
        <f t="shared" si="146"/>
        <v/>
      </c>
      <c r="H1139" s="80" t="str">
        <f t="shared" si="146"/>
        <v/>
      </c>
      <c r="I1139" s="413"/>
      <c r="J1139" s="414"/>
      <c r="K1139" s="415"/>
      <c r="L1139" s="415"/>
      <c r="M1139" s="415"/>
      <c r="N1139" s="415"/>
      <c r="O1139" s="415"/>
      <c r="P1139" s="415"/>
    </row>
    <row r="1140" spans="1:16">
      <c r="A1140" s="80" t="str">
        <f t="shared" si="140"/>
        <v/>
      </c>
      <c r="B1140" s="80" t="str">
        <f t="shared" si="141"/>
        <v/>
      </c>
      <c r="C1140" s="80" t="str">
        <f t="shared" si="142"/>
        <v/>
      </c>
      <c r="D1140" s="80" t="str">
        <f t="shared" si="143"/>
        <v/>
      </c>
      <c r="E1140" s="80" t="str">
        <f t="shared" si="144"/>
        <v/>
      </c>
      <c r="F1140" s="80" t="str">
        <f t="shared" si="146"/>
        <v/>
      </c>
      <c r="G1140" s="80" t="str">
        <f t="shared" si="146"/>
        <v/>
      </c>
      <c r="H1140" s="80" t="str">
        <f t="shared" si="146"/>
        <v/>
      </c>
      <c r="I1140" s="413"/>
      <c r="J1140" s="414"/>
      <c r="K1140" s="415"/>
      <c r="L1140" s="415"/>
      <c r="M1140" s="415"/>
      <c r="N1140" s="415"/>
      <c r="O1140" s="415"/>
      <c r="P1140" s="415"/>
    </row>
    <row r="1141" spans="1:16">
      <c r="A1141" s="80" t="str">
        <f t="shared" si="140"/>
        <v/>
      </c>
      <c r="B1141" s="80" t="str">
        <f t="shared" si="141"/>
        <v/>
      </c>
      <c r="C1141" s="80" t="str">
        <f t="shared" si="142"/>
        <v/>
      </c>
      <c r="D1141" s="80" t="str">
        <f t="shared" si="143"/>
        <v/>
      </c>
      <c r="E1141" s="80" t="str">
        <f t="shared" si="144"/>
        <v/>
      </c>
      <c r="F1141" s="80" t="str">
        <f t="shared" si="146"/>
        <v/>
      </c>
      <c r="G1141" s="80" t="str">
        <f t="shared" si="146"/>
        <v/>
      </c>
      <c r="H1141" s="80" t="str">
        <f t="shared" si="146"/>
        <v/>
      </c>
      <c r="I1141" s="413"/>
      <c r="J1141" s="414"/>
      <c r="K1141" s="415"/>
      <c r="L1141" s="415"/>
      <c r="M1141" s="415"/>
      <c r="N1141" s="415"/>
      <c r="O1141" s="415"/>
      <c r="P1141" s="415"/>
    </row>
    <row r="1142" spans="1:16">
      <c r="A1142" s="80" t="str">
        <f t="shared" si="140"/>
        <v/>
      </c>
      <c r="B1142" s="80" t="str">
        <f t="shared" si="141"/>
        <v/>
      </c>
      <c r="C1142" s="80" t="str">
        <f t="shared" si="142"/>
        <v/>
      </c>
      <c r="D1142" s="80" t="str">
        <f t="shared" si="143"/>
        <v/>
      </c>
      <c r="E1142" s="80" t="str">
        <f t="shared" si="144"/>
        <v/>
      </c>
      <c r="F1142" s="80" t="str">
        <f t="shared" si="146"/>
        <v/>
      </c>
      <c r="G1142" s="80" t="str">
        <f t="shared" si="146"/>
        <v/>
      </c>
      <c r="H1142" s="80" t="str">
        <f t="shared" si="146"/>
        <v/>
      </c>
      <c r="I1142" s="413"/>
      <c r="J1142" s="414"/>
      <c r="K1142" s="415"/>
      <c r="L1142" s="415"/>
      <c r="M1142" s="415"/>
      <c r="N1142" s="415"/>
      <c r="O1142" s="415"/>
      <c r="P1142" s="415"/>
    </row>
    <row r="1143" spans="1:16">
      <c r="A1143" s="80" t="str">
        <f t="shared" si="140"/>
        <v/>
      </c>
      <c r="B1143" s="80" t="str">
        <f t="shared" si="141"/>
        <v/>
      </c>
      <c r="C1143" s="80" t="str">
        <f t="shared" si="142"/>
        <v/>
      </c>
      <c r="D1143" s="80" t="str">
        <f t="shared" si="143"/>
        <v/>
      </c>
      <c r="E1143" s="80" t="str">
        <f t="shared" si="144"/>
        <v/>
      </c>
      <c r="F1143" s="80" t="str">
        <f t="shared" si="146"/>
        <v/>
      </c>
      <c r="G1143" s="80" t="str">
        <f t="shared" si="146"/>
        <v/>
      </c>
      <c r="H1143" s="80" t="str">
        <f t="shared" si="146"/>
        <v/>
      </c>
      <c r="I1143" s="413"/>
      <c r="J1143" s="414"/>
      <c r="K1143" s="415"/>
      <c r="L1143" s="415"/>
      <c r="M1143" s="415"/>
      <c r="N1143" s="415"/>
      <c r="O1143" s="415"/>
      <c r="P1143" s="415"/>
    </row>
    <row r="1144" spans="1:16">
      <c r="A1144" s="80" t="str">
        <f t="shared" si="140"/>
        <v/>
      </c>
      <c r="B1144" s="80" t="str">
        <f t="shared" si="141"/>
        <v/>
      </c>
      <c r="C1144" s="80" t="str">
        <f t="shared" si="142"/>
        <v/>
      </c>
      <c r="D1144" s="80" t="str">
        <f t="shared" si="143"/>
        <v/>
      </c>
      <c r="E1144" s="80" t="str">
        <f t="shared" si="144"/>
        <v/>
      </c>
      <c r="F1144" s="80" t="str">
        <f t="shared" si="146"/>
        <v/>
      </c>
      <c r="G1144" s="80" t="str">
        <f t="shared" si="146"/>
        <v/>
      </c>
      <c r="H1144" s="80" t="str">
        <f t="shared" si="146"/>
        <v/>
      </c>
      <c r="I1144" s="413"/>
      <c r="J1144" s="414"/>
      <c r="K1144" s="415"/>
      <c r="L1144" s="415"/>
      <c r="M1144" s="415"/>
      <c r="N1144" s="415"/>
      <c r="O1144" s="415"/>
      <c r="P1144" s="415"/>
    </row>
    <row r="1145" spans="1:16">
      <c r="A1145" s="80" t="str">
        <f t="shared" si="140"/>
        <v/>
      </c>
      <c r="B1145" s="80" t="str">
        <f t="shared" si="141"/>
        <v/>
      </c>
      <c r="C1145" s="80" t="str">
        <f t="shared" si="142"/>
        <v/>
      </c>
      <c r="D1145" s="80" t="str">
        <f t="shared" si="143"/>
        <v/>
      </c>
      <c r="E1145" s="80" t="str">
        <f t="shared" si="144"/>
        <v/>
      </c>
      <c r="F1145" s="80" t="str">
        <f t="shared" ref="F1145:H1164" si="147">IF(Cptes="","",LEFT(Cptes,7))</f>
        <v/>
      </c>
      <c r="G1145" s="80" t="str">
        <f t="shared" si="147"/>
        <v/>
      </c>
      <c r="H1145" s="80" t="str">
        <f t="shared" si="147"/>
        <v/>
      </c>
      <c r="I1145" s="413"/>
      <c r="J1145" s="414"/>
      <c r="K1145" s="415"/>
      <c r="L1145" s="415"/>
      <c r="M1145" s="415"/>
      <c r="N1145" s="415"/>
      <c r="O1145" s="415"/>
      <c r="P1145" s="415"/>
    </row>
    <row r="1146" spans="1:16">
      <c r="A1146" s="80" t="str">
        <f t="shared" si="140"/>
        <v/>
      </c>
      <c r="B1146" s="80" t="str">
        <f t="shared" si="141"/>
        <v/>
      </c>
      <c r="C1146" s="80" t="str">
        <f t="shared" si="142"/>
        <v/>
      </c>
      <c r="D1146" s="80" t="str">
        <f t="shared" si="143"/>
        <v/>
      </c>
      <c r="E1146" s="80" t="str">
        <f t="shared" si="144"/>
        <v/>
      </c>
      <c r="F1146" s="80" t="str">
        <f t="shared" si="147"/>
        <v/>
      </c>
      <c r="G1146" s="80" t="str">
        <f t="shared" si="147"/>
        <v/>
      </c>
      <c r="H1146" s="80" t="str">
        <f t="shared" si="147"/>
        <v/>
      </c>
      <c r="I1146" s="413"/>
      <c r="J1146" s="414"/>
      <c r="K1146" s="415"/>
      <c r="L1146" s="415"/>
      <c r="M1146" s="415"/>
      <c r="N1146" s="415"/>
      <c r="O1146" s="415"/>
      <c r="P1146" s="415"/>
    </row>
    <row r="1147" spans="1:16">
      <c r="A1147" s="80" t="str">
        <f t="shared" si="140"/>
        <v/>
      </c>
      <c r="B1147" s="80" t="str">
        <f t="shared" si="141"/>
        <v/>
      </c>
      <c r="C1147" s="80" t="str">
        <f t="shared" si="142"/>
        <v/>
      </c>
      <c r="D1147" s="80" t="str">
        <f t="shared" si="143"/>
        <v/>
      </c>
      <c r="E1147" s="80" t="str">
        <f t="shared" si="144"/>
        <v/>
      </c>
      <c r="F1147" s="80" t="str">
        <f t="shared" si="147"/>
        <v/>
      </c>
      <c r="G1147" s="80" t="str">
        <f t="shared" si="147"/>
        <v/>
      </c>
      <c r="H1147" s="80" t="str">
        <f t="shared" si="147"/>
        <v/>
      </c>
      <c r="I1147" s="413"/>
      <c r="J1147" s="414"/>
      <c r="K1147" s="415"/>
      <c r="L1147" s="415"/>
      <c r="M1147" s="415"/>
      <c r="N1147" s="415"/>
      <c r="O1147" s="415"/>
      <c r="P1147" s="415"/>
    </row>
    <row r="1148" spans="1:16">
      <c r="A1148" s="80" t="str">
        <f t="shared" si="140"/>
        <v/>
      </c>
      <c r="B1148" s="80" t="str">
        <f t="shared" si="141"/>
        <v/>
      </c>
      <c r="C1148" s="80" t="str">
        <f t="shared" si="142"/>
        <v/>
      </c>
      <c r="D1148" s="80" t="str">
        <f t="shared" si="143"/>
        <v/>
      </c>
      <c r="E1148" s="80" t="str">
        <f t="shared" si="144"/>
        <v/>
      </c>
      <c r="F1148" s="80" t="str">
        <f t="shared" si="147"/>
        <v/>
      </c>
      <c r="G1148" s="80" t="str">
        <f t="shared" si="147"/>
        <v/>
      </c>
      <c r="H1148" s="80" t="str">
        <f t="shared" si="147"/>
        <v/>
      </c>
      <c r="I1148" s="413"/>
      <c r="J1148" s="414"/>
      <c r="K1148" s="415"/>
      <c r="L1148" s="415"/>
      <c r="M1148" s="415"/>
      <c r="N1148" s="415"/>
      <c r="O1148" s="415"/>
      <c r="P1148" s="415"/>
    </row>
    <row r="1149" spans="1:16">
      <c r="A1149" s="80" t="str">
        <f t="shared" si="140"/>
        <v/>
      </c>
      <c r="B1149" s="80" t="str">
        <f t="shared" si="141"/>
        <v/>
      </c>
      <c r="C1149" s="80" t="str">
        <f t="shared" si="142"/>
        <v/>
      </c>
      <c r="D1149" s="80" t="str">
        <f t="shared" si="143"/>
        <v/>
      </c>
      <c r="E1149" s="80" t="str">
        <f t="shared" si="144"/>
        <v/>
      </c>
      <c r="F1149" s="80" t="str">
        <f t="shared" si="147"/>
        <v/>
      </c>
      <c r="G1149" s="80" t="str">
        <f t="shared" si="147"/>
        <v/>
      </c>
      <c r="H1149" s="80" t="str">
        <f t="shared" si="147"/>
        <v/>
      </c>
      <c r="I1149" s="413"/>
      <c r="J1149" s="414"/>
      <c r="K1149" s="415"/>
      <c r="L1149" s="415"/>
      <c r="M1149" s="415"/>
      <c r="N1149" s="415"/>
      <c r="O1149" s="415"/>
      <c r="P1149" s="415"/>
    </row>
    <row r="1150" spans="1:16">
      <c r="A1150" s="80" t="str">
        <f t="shared" si="140"/>
        <v/>
      </c>
      <c r="B1150" s="80" t="str">
        <f t="shared" si="141"/>
        <v/>
      </c>
      <c r="C1150" s="80" t="str">
        <f t="shared" si="142"/>
        <v/>
      </c>
      <c r="D1150" s="80" t="str">
        <f t="shared" si="143"/>
        <v/>
      </c>
      <c r="E1150" s="80" t="str">
        <f t="shared" si="144"/>
        <v/>
      </c>
      <c r="F1150" s="80" t="str">
        <f t="shared" si="147"/>
        <v/>
      </c>
      <c r="G1150" s="80" t="str">
        <f t="shared" si="147"/>
        <v/>
      </c>
      <c r="H1150" s="80" t="str">
        <f t="shared" si="147"/>
        <v/>
      </c>
      <c r="I1150" s="413"/>
      <c r="J1150" s="414"/>
      <c r="K1150" s="415"/>
      <c r="L1150" s="415"/>
      <c r="M1150" s="415"/>
      <c r="N1150" s="415"/>
      <c r="O1150" s="415"/>
      <c r="P1150" s="415"/>
    </row>
    <row r="1151" spans="1:16">
      <c r="A1151" s="80" t="str">
        <f t="shared" si="140"/>
        <v/>
      </c>
      <c r="B1151" s="80" t="str">
        <f t="shared" si="141"/>
        <v/>
      </c>
      <c r="C1151" s="80" t="str">
        <f t="shared" si="142"/>
        <v/>
      </c>
      <c r="D1151" s="80" t="str">
        <f t="shared" si="143"/>
        <v/>
      </c>
      <c r="E1151" s="80" t="str">
        <f t="shared" si="144"/>
        <v/>
      </c>
      <c r="F1151" s="80" t="str">
        <f t="shared" si="147"/>
        <v/>
      </c>
      <c r="G1151" s="80" t="str">
        <f t="shared" si="147"/>
        <v/>
      </c>
      <c r="H1151" s="80" t="str">
        <f t="shared" si="147"/>
        <v/>
      </c>
      <c r="I1151" s="413"/>
      <c r="J1151" s="414"/>
      <c r="K1151" s="415"/>
      <c r="L1151" s="415"/>
      <c r="M1151" s="415"/>
      <c r="N1151" s="415"/>
      <c r="O1151" s="415"/>
      <c r="P1151" s="415"/>
    </row>
    <row r="1152" spans="1:16">
      <c r="A1152" s="80" t="str">
        <f t="shared" si="140"/>
        <v/>
      </c>
      <c r="B1152" s="80" t="str">
        <f t="shared" si="141"/>
        <v/>
      </c>
      <c r="C1152" s="80" t="str">
        <f t="shared" si="142"/>
        <v/>
      </c>
      <c r="D1152" s="80" t="str">
        <f t="shared" si="143"/>
        <v/>
      </c>
      <c r="E1152" s="80" t="str">
        <f t="shared" si="144"/>
        <v/>
      </c>
      <c r="F1152" s="80" t="str">
        <f t="shared" si="147"/>
        <v/>
      </c>
      <c r="G1152" s="80" t="str">
        <f t="shared" si="147"/>
        <v/>
      </c>
      <c r="H1152" s="80" t="str">
        <f t="shared" si="147"/>
        <v/>
      </c>
      <c r="I1152" s="413"/>
      <c r="J1152" s="414"/>
      <c r="K1152" s="415"/>
      <c r="L1152" s="415"/>
      <c r="M1152" s="415"/>
      <c r="N1152" s="415"/>
      <c r="O1152" s="415"/>
      <c r="P1152" s="415"/>
    </row>
    <row r="1153" spans="1:16">
      <c r="A1153" s="80" t="str">
        <f t="shared" si="140"/>
        <v/>
      </c>
      <c r="B1153" s="80" t="str">
        <f t="shared" si="141"/>
        <v/>
      </c>
      <c r="C1153" s="80" t="str">
        <f t="shared" si="142"/>
        <v/>
      </c>
      <c r="D1153" s="80" t="str">
        <f t="shared" si="143"/>
        <v/>
      </c>
      <c r="E1153" s="80" t="str">
        <f t="shared" si="144"/>
        <v/>
      </c>
      <c r="F1153" s="80" t="str">
        <f t="shared" si="147"/>
        <v/>
      </c>
      <c r="G1153" s="80" t="str">
        <f t="shared" si="147"/>
        <v/>
      </c>
      <c r="H1153" s="80" t="str">
        <f t="shared" si="147"/>
        <v/>
      </c>
      <c r="I1153" s="413"/>
      <c r="J1153" s="414"/>
      <c r="K1153" s="415"/>
      <c r="L1153" s="415"/>
      <c r="M1153" s="415"/>
      <c r="N1153" s="415"/>
      <c r="O1153" s="415"/>
      <c r="P1153" s="415"/>
    </row>
    <row r="1154" spans="1:16">
      <c r="A1154" s="80" t="str">
        <f t="shared" si="140"/>
        <v/>
      </c>
      <c r="B1154" s="80" t="str">
        <f t="shared" si="141"/>
        <v/>
      </c>
      <c r="C1154" s="80" t="str">
        <f t="shared" si="142"/>
        <v/>
      </c>
      <c r="D1154" s="80" t="str">
        <f t="shared" si="143"/>
        <v/>
      </c>
      <c r="E1154" s="80" t="str">
        <f t="shared" si="144"/>
        <v/>
      </c>
      <c r="F1154" s="80" t="str">
        <f t="shared" si="147"/>
        <v/>
      </c>
      <c r="G1154" s="80" t="str">
        <f t="shared" si="147"/>
        <v/>
      </c>
      <c r="H1154" s="80" t="str">
        <f t="shared" si="147"/>
        <v/>
      </c>
      <c r="I1154" s="413"/>
      <c r="J1154" s="414"/>
      <c r="K1154" s="415"/>
      <c r="L1154" s="415"/>
      <c r="M1154" s="415"/>
      <c r="N1154" s="415"/>
      <c r="O1154" s="415"/>
      <c r="P1154" s="415"/>
    </row>
    <row r="1155" spans="1:16">
      <c r="A1155" s="80" t="str">
        <f t="shared" si="140"/>
        <v/>
      </c>
      <c r="B1155" s="80" t="str">
        <f t="shared" si="141"/>
        <v/>
      </c>
      <c r="C1155" s="80" t="str">
        <f t="shared" si="142"/>
        <v/>
      </c>
      <c r="D1155" s="80" t="str">
        <f t="shared" si="143"/>
        <v/>
      </c>
      <c r="E1155" s="80" t="str">
        <f t="shared" si="144"/>
        <v/>
      </c>
      <c r="F1155" s="80" t="str">
        <f t="shared" si="147"/>
        <v/>
      </c>
      <c r="G1155" s="80" t="str">
        <f t="shared" si="147"/>
        <v/>
      </c>
      <c r="H1155" s="80" t="str">
        <f t="shared" si="147"/>
        <v/>
      </c>
      <c r="I1155" s="413"/>
      <c r="J1155" s="414"/>
      <c r="K1155" s="415"/>
      <c r="L1155" s="415"/>
      <c r="M1155" s="415"/>
      <c r="N1155" s="415"/>
      <c r="O1155" s="415"/>
      <c r="P1155" s="415"/>
    </row>
    <row r="1156" spans="1:16">
      <c r="A1156" s="80" t="str">
        <f t="shared" si="140"/>
        <v/>
      </c>
      <c r="B1156" s="80" t="str">
        <f t="shared" si="141"/>
        <v/>
      </c>
      <c r="C1156" s="80" t="str">
        <f t="shared" si="142"/>
        <v/>
      </c>
      <c r="D1156" s="80" t="str">
        <f t="shared" si="143"/>
        <v/>
      </c>
      <c r="E1156" s="80" t="str">
        <f t="shared" si="144"/>
        <v/>
      </c>
      <c r="F1156" s="80" t="str">
        <f t="shared" si="147"/>
        <v/>
      </c>
      <c r="G1156" s="80" t="str">
        <f t="shared" si="147"/>
        <v/>
      </c>
      <c r="H1156" s="80" t="str">
        <f t="shared" si="147"/>
        <v/>
      </c>
      <c r="I1156" s="413"/>
      <c r="J1156" s="414"/>
      <c r="K1156" s="415"/>
      <c r="L1156" s="415"/>
      <c r="M1156" s="415"/>
      <c r="N1156" s="415"/>
      <c r="O1156" s="415"/>
      <c r="P1156" s="415"/>
    </row>
    <row r="1157" spans="1:16">
      <c r="A1157" s="80" t="str">
        <f t="shared" ref="A1157:A1220" si="148">IF(Cptes="","",LEFT(Cptes,2))</f>
        <v/>
      </c>
      <c r="B1157" s="80" t="str">
        <f t="shared" ref="B1157:B1220" si="149">IF(Cptes="","",LEFT(Cptes,3))</f>
        <v/>
      </c>
      <c r="C1157" s="80" t="str">
        <f t="shared" ref="C1157:C1220" si="150">IF(Cptes="","",LEFT(Cptes,4))</f>
        <v/>
      </c>
      <c r="D1157" s="80" t="str">
        <f t="shared" ref="D1157:D1220" si="151">IF(Cptes="","",LEFT(Cptes,5))</f>
        <v/>
      </c>
      <c r="E1157" s="80" t="str">
        <f t="shared" ref="E1157:E1220" si="152">IF(Cptes="","",LEFT(Cptes,6))</f>
        <v/>
      </c>
      <c r="F1157" s="80" t="str">
        <f t="shared" si="147"/>
        <v/>
      </c>
      <c r="G1157" s="80" t="str">
        <f t="shared" si="147"/>
        <v/>
      </c>
      <c r="H1157" s="80" t="str">
        <f t="shared" si="147"/>
        <v/>
      </c>
      <c r="I1157" s="413"/>
      <c r="J1157" s="414"/>
      <c r="K1157" s="415"/>
      <c r="L1157" s="415"/>
      <c r="M1157" s="415"/>
      <c r="N1157" s="415"/>
      <c r="O1157" s="415"/>
      <c r="P1157" s="415"/>
    </row>
    <row r="1158" spans="1:16">
      <c r="A1158" s="80" t="str">
        <f t="shared" si="148"/>
        <v/>
      </c>
      <c r="B1158" s="80" t="str">
        <f t="shared" si="149"/>
        <v/>
      </c>
      <c r="C1158" s="80" t="str">
        <f t="shared" si="150"/>
        <v/>
      </c>
      <c r="D1158" s="80" t="str">
        <f t="shared" si="151"/>
        <v/>
      </c>
      <c r="E1158" s="80" t="str">
        <f t="shared" si="152"/>
        <v/>
      </c>
      <c r="F1158" s="80" t="str">
        <f t="shared" si="147"/>
        <v/>
      </c>
      <c r="G1158" s="80" t="str">
        <f t="shared" si="147"/>
        <v/>
      </c>
      <c r="H1158" s="80" t="str">
        <f t="shared" si="147"/>
        <v/>
      </c>
      <c r="I1158" s="413"/>
      <c r="J1158" s="414"/>
      <c r="K1158" s="415"/>
      <c r="L1158" s="415"/>
      <c r="M1158" s="415"/>
      <c r="N1158" s="415"/>
      <c r="O1158" s="415"/>
      <c r="P1158" s="415"/>
    </row>
    <row r="1159" spans="1:16">
      <c r="A1159" s="80" t="str">
        <f t="shared" si="148"/>
        <v/>
      </c>
      <c r="B1159" s="80" t="str">
        <f t="shared" si="149"/>
        <v/>
      </c>
      <c r="C1159" s="80" t="str">
        <f t="shared" si="150"/>
        <v/>
      </c>
      <c r="D1159" s="80" t="str">
        <f t="shared" si="151"/>
        <v/>
      </c>
      <c r="E1159" s="80" t="str">
        <f t="shared" si="152"/>
        <v/>
      </c>
      <c r="F1159" s="80" t="str">
        <f t="shared" si="147"/>
        <v/>
      </c>
      <c r="G1159" s="80" t="str">
        <f t="shared" si="147"/>
        <v/>
      </c>
      <c r="H1159" s="80" t="str">
        <f t="shared" si="147"/>
        <v/>
      </c>
      <c r="I1159" s="413"/>
      <c r="J1159" s="414"/>
      <c r="K1159" s="415"/>
      <c r="L1159" s="415"/>
      <c r="M1159" s="415"/>
      <c r="N1159" s="415"/>
      <c r="O1159" s="415"/>
      <c r="P1159" s="415"/>
    </row>
    <row r="1160" spans="1:16">
      <c r="A1160" s="80" t="str">
        <f t="shared" si="148"/>
        <v/>
      </c>
      <c r="B1160" s="80" t="str">
        <f t="shared" si="149"/>
        <v/>
      </c>
      <c r="C1160" s="80" t="str">
        <f t="shared" si="150"/>
        <v/>
      </c>
      <c r="D1160" s="80" t="str">
        <f t="shared" si="151"/>
        <v/>
      </c>
      <c r="E1160" s="80" t="str">
        <f t="shared" si="152"/>
        <v/>
      </c>
      <c r="F1160" s="80" t="str">
        <f t="shared" si="147"/>
        <v/>
      </c>
      <c r="G1160" s="80" t="str">
        <f t="shared" si="147"/>
        <v/>
      </c>
      <c r="H1160" s="80" t="str">
        <f t="shared" si="147"/>
        <v/>
      </c>
      <c r="I1160" s="413"/>
      <c r="J1160" s="414"/>
      <c r="K1160" s="415"/>
      <c r="L1160" s="415"/>
      <c r="M1160" s="415"/>
      <c r="N1160" s="415"/>
      <c r="O1160" s="415"/>
      <c r="P1160" s="415"/>
    </row>
    <row r="1161" spans="1:16">
      <c r="A1161" s="80" t="str">
        <f t="shared" si="148"/>
        <v/>
      </c>
      <c r="B1161" s="80" t="str">
        <f t="shared" si="149"/>
        <v/>
      </c>
      <c r="C1161" s="80" t="str">
        <f t="shared" si="150"/>
        <v/>
      </c>
      <c r="D1161" s="80" t="str">
        <f t="shared" si="151"/>
        <v/>
      </c>
      <c r="E1161" s="80" t="str">
        <f t="shared" si="152"/>
        <v/>
      </c>
      <c r="F1161" s="80" t="str">
        <f t="shared" si="147"/>
        <v/>
      </c>
      <c r="G1161" s="80" t="str">
        <f t="shared" si="147"/>
        <v/>
      </c>
      <c r="H1161" s="80" t="str">
        <f t="shared" si="147"/>
        <v/>
      </c>
      <c r="I1161" s="413"/>
      <c r="J1161" s="414"/>
      <c r="K1161" s="415"/>
      <c r="L1161" s="415"/>
      <c r="M1161" s="415"/>
      <c r="N1161" s="415"/>
      <c r="O1161" s="415"/>
      <c r="P1161" s="415"/>
    </row>
    <row r="1162" spans="1:16">
      <c r="A1162" s="80" t="str">
        <f t="shared" si="148"/>
        <v/>
      </c>
      <c r="B1162" s="80" t="str">
        <f t="shared" si="149"/>
        <v/>
      </c>
      <c r="C1162" s="80" t="str">
        <f t="shared" si="150"/>
        <v/>
      </c>
      <c r="D1162" s="80" t="str">
        <f t="shared" si="151"/>
        <v/>
      </c>
      <c r="E1162" s="80" t="str">
        <f t="shared" si="152"/>
        <v/>
      </c>
      <c r="F1162" s="80" t="str">
        <f t="shared" si="147"/>
        <v/>
      </c>
      <c r="G1162" s="80" t="str">
        <f t="shared" si="147"/>
        <v/>
      </c>
      <c r="H1162" s="80" t="str">
        <f t="shared" si="147"/>
        <v/>
      </c>
      <c r="I1162" s="413"/>
      <c r="J1162" s="414"/>
      <c r="K1162" s="415"/>
      <c r="L1162" s="415"/>
      <c r="M1162" s="415"/>
      <c r="N1162" s="415"/>
      <c r="O1162" s="415"/>
      <c r="P1162" s="415"/>
    </row>
    <row r="1163" spans="1:16">
      <c r="A1163" s="80" t="str">
        <f t="shared" si="148"/>
        <v/>
      </c>
      <c r="B1163" s="80" t="str">
        <f t="shared" si="149"/>
        <v/>
      </c>
      <c r="C1163" s="80" t="str">
        <f t="shared" si="150"/>
        <v/>
      </c>
      <c r="D1163" s="80" t="str">
        <f t="shared" si="151"/>
        <v/>
      </c>
      <c r="E1163" s="80" t="str">
        <f t="shared" si="152"/>
        <v/>
      </c>
      <c r="F1163" s="80" t="str">
        <f t="shared" si="147"/>
        <v/>
      </c>
      <c r="G1163" s="80" t="str">
        <f t="shared" si="147"/>
        <v/>
      </c>
      <c r="H1163" s="80" t="str">
        <f t="shared" si="147"/>
        <v/>
      </c>
      <c r="I1163" s="413"/>
      <c r="J1163" s="414"/>
      <c r="K1163" s="415"/>
      <c r="L1163" s="415"/>
      <c r="M1163" s="415"/>
      <c r="N1163" s="415"/>
      <c r="O1163" s="415"/>
      <c r="P1163" s="415"/>
    </row>
    <row r="1164" spans="1:16">
      <c r="A1164" s="80" t="str">
        <f t="shared" si="148"/>
        <v/>
      </c>
      <c r="B1164" s="80" t="str">
        <f t="shared" si="149"/>
        <v/>
      </c>
      <c r="C1164" s="80" t="str">
        <f t="shared" si="150"/>
        <v/>
      </c>
      <c r="D1164" s="80" t="str">
        <f t="shared" si="151"/>
        <v/>
      </c>
      <c r="E1164" s="80" t="str">
        <f t="shared" si="152"/>
        <v/>
      </c>
      <c r="F1164" s="80" t="str">
        <f t="shared" si="147"/>
        <v/>
      </c>
      <c r="G1164" s="80" t="str">
        <f t="shared" si="147"/>
        <v/>
      </c>
      <c r="H1164" s="80" t="str">
        <f t="shared" si="147"/>
        <v/>
      </c>
      <c r="I1164" s="413"/>
      <c r="J1164" s="414"/>
      <c r="K1164" s="415"/>
      <c r="L1164" s="415"/>
      <c r="M1164" s="415"/>
      <c r="N1164" s="415"/>
      <c r="O1164" s="415"/>
      <c r="P1164" s="415"/>
    </row>
    <row r="1165" spans="1:16">
      <c r="A1165" s="80" t="str">
        <f t="shared" si="148"/>
        <v/>
      </c>
      <c r="B1165" s="80" t="str">
        <f t="shared" si="149"/>
        <v/>
      </c>
      <c r="C1165" s="80" t="str">
        <f t="shared" si="150"/>
        <v/>
      </c>
      <c r="D1165" s="80" t="str">
        <f t="shared" si="151"/>
        <v/>
      </c>
      <c r="E1165" s="80" t="str">
        <f t="shared" si="152"/>
        <v/>
      </c>
      <c r="F1165" s="80" t="str">
        <f t="shared" ref="F1165:H1184" si="153">IF(Cptes="","",LEFT(Cptes,7))</f>
        <v/>
      </c>
      <c r="G1165" s="80" t="str">
        <f t="shared" si="153"/>
        <v/>
      </c>
      <c r="H1165" s="80" t="str">
        <f t="shared" si="153"/>
        <v/>
      </c>
      <c r="I1165" s="413"/>
      <c r="J1165" s="414"/>
      <c r="K1165" s="415"/>
      <c r="L1165" s="415"/>
      <c r="M1165" s="415"/>
      <c r="N1165" s="415"/>
      <c r="O1165" s="415"/>
      <c r="P1165" s="415"/>
    </row>
    <row r="1166" spans="1:16">
      <c r="A1166" s="80" t="str">
        <f t="shared" si="148"/>
        <v/>
      </c>
      <c r="B1166" s="80" t="str">
        <f t="shared" si="149"/>
        <v/>
      </c>
      <c r="C1166" s="80" t="str">
        <f t="shared" si="150"/>
        <v/>
      </c>
      <c r="D1166" s="80" t="str">
        <f t="shared" si="151"/>
        <v/>
      </c>
      <c r="E1166" s="80" t="str">
        <f t="shared" si="152"/>
        <v/>
      </c>
      <c r="F1166" s="80" t="str">
        <f t="shared" si="153"/>
        <v/>
      </c>
      <c r="G1166" s="80" t="str">
        <f t="shared" si="153"/>
        <v/>
      </c>
      <c r="H1166" s="80" t="str">
        <f t="shared" si="153"/>
        <v/>
      </c>
      <c r="I1166" s="413"/>
      <c r="J1166" s="414"/>
      <c r="K1166" s="415"/>
      <c r="L1166" s="415"/>
      <c r="M1166" s="415"/>
      <c r="N1166" s="415"/>
      <c r="O1166" s="415"/>
      <c r="P1166" s="415"/>
    </row>
    <row r="1167" spans="1:16">
      <c r="A1167" s="80" t="str">
        <f t="shared" si="148"/>
        <v/>
      </c>
      <c r="B1167" s="80" t="str">
        <f t="shared" si="149"/>
        <v/>
      </c>
      <c r="C1167" s="80" t="str">
        <f t="shared" si="150"/>
        <v/>
      </c>
      <c r="D1167" s="80" t="str">
        <f t="shared" si="151"/>
        <v/>
      </c>
      <c r="E1167" s="80" t="str">
        <f t="shared" si="152"/>
        <v/>
      </c>
      <c r="F1167" s="80" t="str">
        <f t="shared" si="153"/>
        <v/>
      </c>
      <c r="G1167" s="80" t="str">
        <f t="shared" si="153"/>
        <v/>
      </c>
      <c r="H1167" s="80" t="str">
        <f t="shared" si="153"/>
        <v/>
      </c>
      <c r="I1167" s="413"/>
      <c r="J1167" s="414"/>
      <c r="K1167" s="415"/>
      <c r="L1167" s="415"/>
      <c r="M1167" s="415"/>
      <c r="N1167" s="415"/>
      <c r="O1167" s="415"/>
      <c r="P1167" s="415"/>
    </row>
    <row r="1168" spans="1:16">
      <c r="A1168" s="80" t="str">
        <f t="shared" si="148"/>
        <v/>
      </c>
      <c r="B1168" s="80" t="str">
        <f t="shared" si="149"/>
        <v/>
      </c>
      <c r="C1168" s="80" t="str">
        <f t="shared" si="150"/>
        <v/>
      </c>
      <c r="D1168" s="80" t="str">
        <f t="shared" si="151"/>
        <v/>
      </c>
      <c r="E1168" s="80" t="str">
        <f t="shared" si="152"/>
        <v/>
      </c>
      <c r="F1168" s="80" t="str">
        <f t="shared" si="153"/>
        <v/>
      </c>
      <c r="G1168" s="80" t="str">
        <f t="shared" si="153"/>
        <v/>
      </c>
      <c r="H1168" s="80" t="str">
        <f t="shared" si="153"/>
        <v/>
      </c>
      <c r="I1168" s="413"/>
      <c r="J1168" s="414"/>
      <c r="K1168" s="415"/>
      <c r="L1168" s="415"/>
      <c r="M1168" s="415"/>
      <c r="N1168" s="415"/>
      <c r="O1168" s="415"/>
      <c r="P1168" s="415"/>
    </row>
    <row r="1169" spans="1:16">
      <c r="A1169" s="80" t="str">
        <f t="shared" si="148"/>
        <v/>
      </c>
      <c r="B1169" s="80" t="str">
        <f t="shared" si="149"/>
        <v/>
      </c>
      <c r="C1169" s="80" t="str">
        <f t="shared" si="150"/>
        <v/>
      </c>
      <c r="D1169" s="80" t="str">
        <f t="shared" si="151"/>
        <v/>
      </c>
      <c r="E1169" s="80" t="str">
        <f t="shared" si="152"/>
        <v/>
      </c>
      <c r="F1169" s="80" t="str">
        <f t="shared" si="153"/>
        <v/>
      </c>
      <c r="G1169" s="80" t="str">
        <f t="shared" si="153"/>
        <v/>
      </c>
      <c r="H1169" s="80" t="str">
        <f t="shared" si="153"/>
        <v/>
      </c>
      <c r="I1169" s="413"/>
      <c r="J1169" s="414"/>
      <c r="K1169" s="415"/>
      <c r="L1169" s="415"/>
      <c r="M1169" s="415"/>
      <c r="N1169" s="415"/>
      <c r="O1169" s="415"/>
      <c r="P1169" s="415"/>
    </row>
    <row r="1170" spans="1:16">
      <c r="A1170" s="80" t="str">
        <f t="shared" si="148"/>
        <v/>
      </c>
      <c r="B1170" s="80" t="str">
        <f t="shared" si="149"/>
        <v/>
      </c>
      <c r="C1170" s="80" t="str">
        <f t="shared" si="150"/>
        <v/>
      </c>
      <c r="D1170" s="80" t="str">
        <f t="shared" si="151"/>
        <v/>
      </c>
      <c r="E1170" s="80" t="str">
        <f t="shared" si="152"/>
        <v/>
      </c>
      <c r="F1170" s="80" t="str">
        <f t="shared" si="153"/>
        <v/>
      </c>
      <c r="G1170" s="80" t="str">
        <f t="shared" si="153"/>
        <v/>
      </c>
      <c r="H1170" s="80" t="str">
        <f t="shared" si="153"/>
        <v/>
      </c>
      <c r="I1170" s="413"/>
      <c r="J1170" s="414"/>
      <c r="K1170" s="415"/>
      <c r="L1170" s="415"/>
      <c r="M1170" s="415"/>
      <c r="N1170" s="415"/>
      <c r="O1170" s="415"/>
      <c r="P1170" s="415"/>
    </row>
    <row r="1171" spans="1:16">
      <c r="A1171" s="80" t="str">
        <f t="shared" si="148"/>
        <v/>
      </c>
      <c r="B1171" s="80" t="str">
        <f t="shared" si="149"/>
        <v/>
      </c>
      <c r="C1171" s="80" t="str">
        <f t="shared" si="150"/>
        <v/>
      </c>
      <c r="D1171" s="80" t="str">
        <f t="shared" si="151"/>
        <v/>
      </c>
      <c r="E1171" s="80" t="str">
        <f t="shared" si="152"/>
        <v/>
      </c>
      <c r="F1171" s="80" t="str">
        <f t="shared" si="153"/>
        <v/>
      </c>
      <c r="G1171" s="80" t="str">
        <f t="shared" si="153"/>
        <v/>
      </c>
      <c r="H1171" s="80" t="str">
        <f t="shared" si="153"/>
        <v/>
      </c>
      <c r="I1171" s="413"/>
      <c r="J1171" s="414"/>
      <c r="K1171" s="415"/>
      <c r="L1171" s="415"/>
      <c r="M1171" s="415"/>
      <c r="N1171" s="415"/>
      <c r="O1171" s="415"/>
      <c r="P1171" s="415"/>
    </row>
    <row r="1172" spans="1:16">
      <c r="A1172" s="80" t="str">
        <f t="shared" si="148"/>
        <v/>
      </c>
      <c r="B1172" s="80" t="str">
        <f t="shared" si="149"/>
        <v/>
      </c>
      <c r="C1172" s="80" t="str">
        <f t="shared" si="150"/>
        <v/>
      </c>
      <c r="D1172" s="80" t="str">
        <f t="shared" si="151"/>
        <v/>
      </c>
      <c r="E1172" s="80" t="str">
        <f t="shared" si="152"/>
        <v/>
      </c>
      <c r="F1172" s="80" t="str">
        <f t="shared" si="153"/>
        <v/>
      </c>
      <c r="G1172" s="80" t="str">
        <f t="shared" si="153"/>
        <v/>
      </c>
      <c r="H1172" s="80" t="str">
        <f t="shared" si="153"/>
        <v/>
      </c>
      <c r="I1172" s="413"/>
      <c r="J1172" s="414"/>
      <c r="K1172" s="415"/>
      <c r="L1172" s="415"/>
      <c r="M1172" s="415"/>
      <c r="N1172" s="415"/>
      <c r="O1172" s="415"/>
      <c r="P1172" s="415"/>
    </row>
    <row r="1173" spans="1:16">
      <c r="A1173" s="80" t="str">
        <f t="shared" si="148"/>
        <v/>
      </c>
      <c r="B1173" s="80" t="str">
        <f t="shared" si="149"/>
        <v/>
      </c>
      <c r="C1173" s="80" t="str">
        <f t="shared" si="150"/>
        <v/>
      </c>
      <c r="D1173" s="80" t="str">
        <f t="shared" si="151"/>
        <v/>
      </c>
      <c r="E1173" s="80" t="str">
        <f t="shared" si="152"/>
        <v/>
      </c>
      <c r="F1173" s="80" t="str">
        <f t="shared" si="153"/>
        <v/>
      </c>
      <c r="G1173" s="80" t="str">
        <f t="shared" si="153"/>
        <v/>
      </c>
      <c r="H1173" s="80" t="str">
        <f t="shared" si="153"/>
        <v/>
      </c>
      <c r="I1173" s="413"/>
      <c r="J1173" s="414"/>
      <c r="K1173" s="415"/>
      <c r="L1173" s="415"/>
      <c r="M1173" s="415"/>
      <c r="N1173" s="415"/>
      <c r="O1173" s="415"/>
      <c r="P1173" s="415"/>
    </row>
    <row r="1174" spans="1:16">
      <c r="A1174" s="80" t="str">
        <f t="shared" si="148"/>
        <v/>
      </c>
      <c r="B1174" s="80" t="str">
        <f t="shared" si="149"/>
        <v/>
      </c>
      <c r="C1174" s="80" t="str">
        <f t="shared" si="150"/>
        <v/>
      </c>
      <c r="D1174" s="80" t="str">
        <f t="shared" si="151"/>
        <v/>
      </c>
      <c r="E1174" s="80" t="str">
        <f t="shared" si="152"/>
        <v/>
      </c>
      <c r="F1174" s="80" t="str">
        <f t="shared" si="153"/>
        <v/>
      </c>
      <c r="G1174" s="80" t="str">
        <f t="shared" si="153"/>
        <v/>
      </c>
      <c r="H1174" s="80" t="str">
        <f t="shared" si="153"/>
        <v/>
      </c>
      <c r="I1174" s="413"/>
      <c r="J1174" s="414"/>
      <c r="K1174" s="415"/>
      <c r="L1174" s="415"/>
      <c r="M1174" s="415"/>
      <c r="N1174" s="415"/>
      <c r="O1174" s="415"/>
      <c r="P1174" s="415"/>
    </row>
    <row r="1175" spans="1:16">
      <c r="A1175" s="80" t="str">
        <f t="shared" si="148"/>
        <v/>
      </c>
      <c r="B1175" s="80" t="str">
        <f t="shared" si="149"/>
        <v/>
      </c>
      <c r="C1175" s="80" t="str">
        <f t="shared" si="150"/>
        <v/>
      </c>
      <c r="D1175" s="80" t="str">
        <f t="shared" si="151"/>
        <v/>
      </c>
      <c r="E1175" s="80" t="str">
        <f t="shared" si="152"/>
        <v/>
      </c>
      <c r="F1175" s="80" t="str">
        <f t="shared" si="153"/>
        <v/>
      </c>
      <c r="G1175" s="80" t="str">
        <f t="shared" si="153"/>
        <v/>
      </c>
      <c r="H1175" s="80" t="str">
        <f t="shared" si="153"/>
        <v/>
      </c>
      <c r="I1175" s="413"/>
      <c r="J1175" s="414"/>
      <c r="K1175" s="415"/>
      <c r="L1175" s="415"/>
      <c r="M1175" s="415"/>
      <c r="N1175" s="415"/>
      <c r="O1175" s="415"/>
      <c r="P1175" s="415"/>
    </row>
    <row r="1176" spans="1:16">
      <c r="A1176" s="80" t="str">
        <f t="shared" si="148"/>
        <v/>
      </c>
      <c r="B1176" s="80" t="str">
        <f t="shared" si="149"/>
        <v/>
      </c>
      <c r="C1176" s="80" t="str">
        <f t="shared" si="150"/>
        <v/>
      </c>
      <c r="D1176" s="80" t="str">
        <f t="shared" si="151"/>
        <v/>
      </c>
      <c r="E1176" s="80" t="str">
        <f t="shared" si="152"/>
        <v/>
      </c>
      <c r="F1176" s="80" t="str">
        <f t="shared" si="153"/>
        <v/>
      </c>
      <c r="G1176" s="80" t="str">
        <f t="shared" si="153"/>
        <v/>
      </c>
      <c r="H1176" s="80" t="str">
        <f t="shared" si="153"/>
        <v/>
      </c>
      <c r="I1176" s="413"/>
      <c r="J1176" s="414"/>
      <c r="K1176" s="415"/>
      <c r="L1176" s="415"/>
      <c r="M1176" s="415"/>
      <c r="N1176" s="415"/>
      <c r="O1176" s="415"/>
      <c r="P1176" s="415"/>
    </row>
    <row r="1177" spans="1:16">
      <c r="A1177" s="80" t="str">
        <f t="shared" si="148"/>
        <v/>
      </c>
      <c r="B1177" s="80" t="str">
        <f t="shared" si="149"/>
        <v/>
      </c>
      <c r="C1177" s="80" t="str">
        <f t="shared" si="150"/>
        <v/>
      </c>
      <c r="D1177" s="80" t="str">
        <f t="shared" si="151"/>
        <v/>
      </c>
      <c r="E1177" s="80" t="str">
        <f t="shared" si="152"/>
        <v/>
      </c>
      <c r="F1177" s="80" t="str">
        <f t="shared" si="153"/>
        <v/>
      </c>
      <c r="G1177" s="80" t="str">
        <f t="shared" si="153"/>
        <v/>
      </c>
      <c r="H1177" s="80" t="str">
        <f t="shared" si="153"/>
        <v/>
      </c>
      <c r="I1177" s="413"/>
      <c r="J1177" s="414"/>
      <c r="K1177" s="415"/>
      <c r="L1177" s="415"/>
      <c r="M1177" s="415"/>
      <c r="N1177" s="415"/>
      <c r="O1177" s="415"/>
      <c r="P1177" s="415"/>
    </row>
    <row r="1178" spans="1:16">
      <c r="A1178" s="80" t="str">
        <f t="shared" si="148"/>
        <v/>
      </c>
      <c r="B1178" s="80" t="str">
        <f t="shared" si="149"/>
        <v/>
      </c>
      <c r="C1178" s="80" t="str">
        <f t="shared" si="150"/>
        <v/>
      </c>
      <c r="D1178" s="80" t="str">
        <f t="shared" si="151"/>
        <v/>
      </c>
      <c r="E1178" s="80" t="str">
        <f t="shared" si="152"/>
        <v/>
      </c>
      <c r="F1178" s="80" t="str">
        <f t="shared" si="153"/>
        <v/>
      </c>
      <c r="G1178" s="80" t="str">
        <f t="shared" si="153"/>
        <v/>
      </c>
      <c r="H1178" s="80" t="str">
        <f t="shared" si="153"/>
        <v/>
      </c>
      <c r="I1178" s="413"/>
      <c r="J1178" s="414"/>
      <c r="K1178" s="415"/>
      <c r="L1178" s="415"/>
      <c r="M1178" s="415"/>
      <c r="N1178" s="415"/>
      <c r="O1178" s="415"/>
      <c r="P1178" s="415"/>
    </row>
    <row r="1179" spans="1:16">
      <c r="A1179" s="80" t="str">
        <f t="shared" si="148"/>
        <v/>
      </c>
      <c r="B1179" s="80" t="str">
        <f t="shared" si="149"/>
        <v/>
      </c>
      <c r="C1179" s="80" t="str">
        <f t="shared" si="150"/>
        <v/>
      </c>
      <c r="D1179" s="80" t="str">
        <f t="shared" si="151"/>
        <v/>
      </c>
      <c r="E1179" s="80" t="str">
        <f t="shared" si="152"/>
        <v/>
      </c>
      <c r="F1179" s="80" t="str">
        <f t="shared" si="153"/>
        <v/>
      </c>
      <c r="G1179" s="80" t="str">
        <f t="shared" si="153"/>
        <v/>
      </c>
      <c r="H1179" s="80" t="str">
        <f t="shared" si="153"/>
        <v/>
      </c>
      <c r="I1179" s="413"/>
      <c r="J1179" s="414"/>
      <c r="K1179" s="415"/>
      <c r="L1179" s="415"/>
      <c r="M1179" s="415"/>
      <c r="N1179" s="415"/>
      <c r="O1179" s="415"/>
      <c r="P1179" s="415"/>
    </row>
    <row r="1180" spans="1:16">
      <c r="A1180" s="80" t="str">
        <f t="shared" si="148"/>
        <v/>
      </c>
      <c r="B1180" s="80" t="str">
        <f t="shared" si="149"/>
        <v/>
      </c>
      <c r="C1180" s="80" t="str">
        <f t="shared" si="150"/>
        <v/>
      </c>
      <c r="D1180" s="80" t="str">
        <f t="shared" si="151"/>
        <v/>
      </c>
      <c r="E1180" s="80" t="str">
        <f t="shared" si="152"/>
        <v/>
      </c>
      <c r="F1180" s="80" t="str">
        <f t="shared" si="153"/>
        <v/>
      </c>
      <c r="G1180" s="80" t="str">
        <f t="shared" si="153"/>
        <v/>
      </c>
      <c r="H1180" s="80" t="str">
        <f t="shared" si="153"/>
        <v/>
      </c>
      <c r="I1180" s="413"/>
      <c r="J1180" s="414"/>
      <c r="K1180" s="415"/>
      <c r="L1180" s="415"/>
      <c r="M1180" s="415"/>
      <c r="N1180" s="415"/>
      <c r="O1180" s="415"/>
      <c r="P1180" s="415"/>
    </row>
    <row r="1181" spans="1:16">
      <c r="A1181" s="80" t="str">
        <f t="shared" si="148"/>
        <v/>
      </c>
      <c r="B1181" s="80" t="str">
        <f t="shared" si="149"/>
        <v/>
      </c>
      <c r="C1181" s="80" t="str">
        <f t="shared" si="150"/>
        <v/>
      </c>
      <c r="D1181" s="80" t="str">
        <f t="shared" si="151"/>
        <v/>
      </c>
      <c r="E1181" s="80" t="str">
        <f t="shared" si="152"/>
        <v/>
      </c>
      <c r="F1181" s="80" t="str">
        <f t="shared" si="153"/>
        <v/>
      </c>
      <c r="G1181" s="80" t="str">
        <f t="shared" si="153"/>
        <v/>
      </c>
      <c r="H1181" s="80" t="str">
        <f t="shared" si="153"/>
        <v/>
      </c>
      <c r="I1181" s="413"/>
      <c r="J1181" s="414"/>
      <c r="K1181" s="415"/>
      <c r="L1181" s="415"/>
      <c r="M1181" s="415"/>
      <c r="N1181" s="415"/>
      <c r="O1181" s="415"/>
      <c r="P1181" s="415"/>
    </row>
    <row r="1182" spans="1:16">
      <c r="A1182" s="80" t="str">
        <f t="shared" si="148"/>
        <v/>
      </c>
      <c r="B1182" s="80" t="str">
        <f t="shared" si="149"/>
        <v/>
      </c>
      <c r="C1182" s="80" t="str">
        <f t="shared" si="150"/>
        <v/>
      </c>
      <c r="D1182" s="80" t="str">
        <f t="shared" si="151"/>
        <v/>
      </c>
      <c r="E1182" s="80" t="str">
        <f t="shared" si="152"/>
        <v/>
      </c>
      <c r="F1182" s="80" t="str">
        <f t="shared" si="153"/>
        <v/>
      </c>
      <c r="G1182" s="80" t="str">
        <f t="shared" si="153"/>
        <v/>
      </c>
      <c r="H1182" s="80" t="str">
        <f t="shared" si="153"/>
        <v/>
      </c>
      <c r="I1182" s="413"/>
      <c r="J1182" s="414"/>
      <c r="K1182" s="415"/>
      <c r="L1182" s="415"/>
      <c r="M1182" s="415"/>
      <c r="N1182" s="415"/>
      <c r="O1182" s="415"/>
      <c r="P1182" s="415"/>
    </row>
    <row r="1183" spans="1:16">
      <c r="A1183" s="80" t="str">
        <f t="shared" si="148"/>
        <v/>
      </c>
      <c r="B1183" s="80" t="str">
        <f t="shared" si="149"/>
        <v/>
      </c>
      <c r="C1183" s="80" t="str">
        <f t="shared" si="150"/>
        <v/>
      </c>
      <c r="D1183" s="80" t="str">
        <f t="shared" si="151"/>
        <v/>
      </c>
      <c r="E1183" s="80" t="str">
        <f t="shared" si="152"/>
        <v/>
      </c>
      <c r="F1183" s="80" t="str">
        <f t="shared" si="153"/>
        <v/>
      </c>
      <c r="G1183" s="80" t="str">
        <f t="shared" si="153"/>
        <v/>
      </c>
      <c r="H1183" s="80" t="str">
        <f t="shared" si="153"/>
        <v/>
      </c>
      <c r="I1183" s="413"/>
      <c r="J1183" s="414"/>
      <c r="K1183" s="415"/>
      <c r="L1183" s="415"/>
      <c r="M1183" s="415"/>
      <c r="N1183" s="415"/>
      <c r="O1183" s="415"/>
      <c r="P1183" s="415"/>
    </row>
    <row r="1184" spans="1:16">
      <c r="A1184" s="80" t="str">
        <f t="shared" si="148"/>
        <v/>
      </c>
      <c r="B1184" s="80" t="str">
        <f t="shared" si="149"/>
        <v/>
      </c>
      <c r="C1184" s="80" t="str">
        <f t="shared" si="150"/>
        <v/>
      </c>
      <c r="D1184" s="80" t="str">
        <f t="shared" si="151"/>
        <v/>
      </c>
      <c r="E1184" s="80" t="str">
        <f t="shared" si="152"/>
        <v/>
      </c>
      <c r="F1184" s="80" t="str">
        <f t="shared" si="153"/>
        <v/>
      </c>
      <c r="G1184" s="80" t="str">
        <f t="shared" si="153"/>
        <v/>
      </c>
      <c r="H1184" s="80" t="str">
        <f t="shared" si="153"/>
        <v/>
      </c>
      <c r="I1184" s="413"/>
      <c r="J1184" s="414"/>
      <c r="K1184" s="415"/>
      <c r="L1184" s="415"/>
      <c r="M1184" s="415"/>
      <c r="N1184" s="415"/>
      <c r="O1184" s="415"/>
      <c r="P1184" s="415"/>
    </row>
    <row r="1185" spans="1:16">
      <c r="A1185" s="80" t="str">
        <f t="shared" si="148"/>
        <v/>
      </c>
      <c r="B1185" s="80" t="str">
        <f t="shared" si="149"/>
        <v/>
      </c>
      <c r="C1185" s="80" t="str">
        <f t="shared" si="150"/>
        <v/>
      </c>
      <c r="D1185" s="80" t="str">
        <f t="shared" si="151"/>
        <v/>
      </c>
      <c r="E1185" s="80" t="str">
        <f t="shared" si="152"/>
        <v/>
      </c>
      <c r="F1185" s="80" t="str">
        <f t="shared" ref="F1185:H1204" si="154">IF(Cptes="","",LEFT(Cptes,7))</f>
        <v/>
      </c>
      <c r="G1185" s="80" t="str">
        <f t="shared" si="154"/>
        <v/>
      </c>
      <c r="H1185" s="80" t="str">
        <f t="shared" si="154"/>
        <v/>
      </c>
      <c r="I1185" s="413"/>
      <c r="J1185" s="414"/>
      <c r="K1185" s="415"/>
      <c r="L1185" s="415"/>
      <c r="M1185" s="415"/>
      <c r="N1185" s="415"/>
      <c r="O1185" s="415"/>
      <c r="P1185" s="415"/>
    </row>
    <row r="1186" spans="1:16">
      <c r="A1186" s="80" t="str">
        <f t="shared" si="148"/>
        <v/>
      </c>
      <c r="B1186" s="80" t="str">
        <f t="shared" si="149"/>
        <v/>
      </c>
      <c r="C1186" s="80" t="str">
        <f t="shared" si="150"/>
        <v/>
      </c>
      <c r="D1186" s="80" t="str">
        <f t="shared" si="151"/>
        <v/>
      </c>
      <c r="E1186" s="80" t="str">
        <f t="shared" si="152"/>
        <v/>
      </c>
      <c r="F1186" s="80" t="str">
        <f t="shared" si="154"/>
        <v/>
      </c>
      <c r="G1186" s="80" t="str">
        <f t="shared" si="154"/>
        <v/>
      </c>
      <c r="H1186" s="80" t="str">
        <f t="shared" si="154"/>
        <v/>
      </c>
      <c r="I1186" s="413"/>
      <c r="J1186" s="414"/>
      <c r="K1186" s="415"/>
      <c r="L1186" s="415"/>
      <c r="M1186" s="415"/>
      <c r="N1186" s="415"/>
      <c r="O1186" s="415"/>
      <c r="P1186" s="415"/>
    </row>
    <row r="1187" spans="1:16">
      <c r="A1187" s="80" t="str">
        <f t="shared" si="148"/>
        <v/>
      </c>
      <c r="B1187" s="80" t="str">
        <f t="shared" si="149"/>
        <v/>
      </c>
      <c r="C1187" s="80" t="str">
        <f t="shared" si="150"/>
        <v/>
      </c>
      <c r="D1187" s="80" t="str">
        <f t="shared" si="151"/>
        <v/>
      </c>
      <c r="E1187" s="80" t="str">
        <f t="shared" si="152"/>
        <v/>
      </c>
      <c r="F1187" s="80" t="str">
        <f t="shared" si="154"/>
        <v/>
      </c>
      <c r="G1187" s="80" t="str">
        <f t="shared" si="154"/>
        <v/>
      </c>
      <c r="H1187" s="80" t="str">
        <f t="shared" si="154"/>
        <v/>
      </c>
      <c r="I1187" s="413"/>
      <c r="J1187" s="414"/>
      <c r="K1187" s="415"/>
      <c r="L1187" s="415"/>
      <c r="M1187" s="415"/>
      <c r="N1187" s="415"/>
      <c r="O1187" s="415"/>
      <c r="P1187" s="415"/>
    </row>
    <row r="1188" spans="1:16">
      <c r="A1188" s="80" t="str">
        <f t="shared" si="148"/>
        <v/>
      </c>
      <c r="B1188" s="80" t="str">
        <f t="shared" si="149"/>
        <v/>
      </c>
      <c r="C1188" s="80" t="str">
        <f t="shared" si="150"/>
        <v/>
      </c>
      <c r="D1188" s="80" t="str">
        <f t="shared" si="151"/>
        <v/>
      </c>
      <c r="E1188" s="80" t="str">
        <f t="shared" si="152"/>
        <v/>
      </c>
      <c r="F1188" s="80" t="str">
        <f t="shared" si="154"/>
        <v/>
      </c>
      <c r="G1188" s="80" t="str">
        <f t="shared" si="154"/>
        <v/>
      </c>
      <c r="H1188" s="80" t="str">
        <f t="shared" si="154"/>
        <v/>
      </c>
      <c r="I1188" s="413"/>
      <c r="J1188" s="414"/>
      <c r="K1188" s="415"/>
      <c r="L1188" s="415"/>
      <c r="M1188" s="415"/>
      <c r="N1188" s="415"/>
      <c r="O1188" s="415"/>
      <c r="P1188" s="415"/>
    </row>
    <row r="1189" spans="1:16">
      <c r="A1189" s="80" t="str">
        <f t="shared" si="148"/>
        <v/>
      </c>
      <c r="B1189" s="80" t="str">
        <f t="shared" si="149"/>
        <v/>
      </c>
      <c r="C1189" s="80" t="str">
        <f t="shared" si="150"/>
        <v/>
      </c>
      <c r="D1189" s="80" t="str">
        <f t="shared" si="151"/>
        <v/>
      </c>
      <c r="E1189" s="80" t="str">
        <f t="shared" si="152"/>
        <v/>
      </c>
      <c r="F1189" s="80" t="str">
        <f t="shared" si="154"/>
        <v/>
      </c>
      <c r="G1189" s="80" t="str">
        <f t="shared" si="154"/>
        <v/>
      </c>
      <c r="H1189" s="80" t="str">
        <f t="shared" si="154"/>
        <v/>
      </c>
      <c r="I1189" s="413"/>
      <c r="J1189" s="414"/>
      <c r="K1189" s="415"/>
      <c r="L1189" s="415"/>
      <c r="M1189" s="415"/>
      <c r="N1189" s="415"/>
      <c r="O1189" s="415"/>
      <c r="P1189" s="415"/>
    </row>
    <row r="1190" spans="1:16">
      <c r="A1190" s="80" t="str">
        <f t="shared" si="148"/>
        <v/>
      </c>
      <c r="B1190" s="80" t="str">
        <f t="shared" si="149"/>
        <v/>
      </c>
      <c r="C1190" s="80" t="str">
        <f t="shared" si="150"/>
        <v/>
      </c>
      <c r="D1190" s="80" t="str">
        <f t="shared" si="151"/>
        <v/>
      </c>
      <c r="E1190" s="80" t="str">
        <f t="shared" si="152"/>
        <v/>
      </c>
      <c r="F1190" s="80" t="str">
        <f t="shared" si="154"/>
        <v/>
      </c>
      <c r="G1190" s="80" t="str">
        <f t="shared" si="154"/>
        <v/>
      </c>
      <c r="H1190" s="80" t="str">
        <f t="shared" si="154"/>
        <v/>
      </c>
      <c r="I1190" s="413"/>
      <c r="J1190" s="414"/>
      <c r="K1190" s="415"/>
      <c r="L1190" s="415"/>
      <c r="M1190" s="415"/>
      <c r="N1190" s="415"/>
      <c r="O1190" s="415"/>
      <c r="P1190" s="415"/>
    </row>
    <row r="1191" spans="1:16">
      <c r="A1191" s="80" t="str">
        <f t="shared" si="148"/>
        <v/>
      </c>
      <c r="B1191" s="80" t="str">
        <f t="shared" si="149"/>
        <v/>
      </c>
      <c r="C1191" s="80" t="str">
        <f t="shared" si="150"/>
        <v/>
      </c>
      <c r="D1191" s="80" t="str">
        <f t="shared" si="151"/>
        <v/>
      </c>
      <c r="E1191" s="80" t="str">
        <f t="shared" si="152"/>
        <v/>
      </c>
      <c r="F1191" s="80" t="str">
        <f t="shared" si="154"/>
        <v/>
      </c>
      <c r="G1191" s="80" t="str">
        <f t="shared" si="154"/>
        <v/>
      </c>
      <c r="H1191" s="80" t="str">
        <f t="shared" si="154"/>
        <v/>
      </c>
      <c r="I1191" s="413"/>
      <c r="J1191" s="414"/>
      <c r="K1191" s="415"/>
      <c r="L1191" s="415"/>
      <c r="M1191" s="415"/>
      <c r="N1191" s="415"/>
      <c r="O1191" s="415"/>
      <c r="P1191" s="415"/>
    </row>
    <row r="1192" spans="1:16">
      <c r="A1192" s="80" t="str">
        <f t="shared" si="148"/>
        <v/>
      </c>
      <c r="B1192" s="80" t="str">
        <f t="shared" si="149"/>
        <v/>
      </c>
      <c r="C1192" s="80" t="str">
        <f t="shared" si="150"/>
        <v/>
      </c>
      <c r="D1192" s="80" t="str">
        <f t="shared" si="151"/>
        <v/>
      </c>
      <c r="E1192" s="80" t="str">
        <f t="shared" si="152"/>
        <v/>
      </c>
      <c r="F1192" s="80" t="str">
        <f t="shared" si="154"/>
        <v/>
      </c>
      <c r="G1192" s="80" t="str">
        <f t="shared" si="154"/>
        <v/>
      </c>
      <c r="H1192" s="80" t="str">
        <f t="shared" si="154"/>
        <v/>
      </c>
      <c r="I1192" s="413"/>
      <c r="J1192" s="414"/>
      <c r="K1192" s="415"/>
      <c r="L1192" s="415"/>
      <c r="M1192" s="415"/>
      <c r="N1192" s="415"/>
      <c r="O1192" s="415"/>
      <c r="P1192" s="415"/>
    </row>
    <row r="1193" spans="1:16">
      <c r="A1193" s="80" t="str">
        <f t="shared" si="148"/>
        <v/>
      </c>
      <c r="B1193" s="80" t="str">
        <f t="shared" si="149"/>
        <v/>
      </c>
      <c r="C1193" s="80" t="str">
        <f t="shared" si="150"/>
        <v/>
      </c>
      <c r="D1193" s="80" t="str">
        <f t="shared" si="151"/>
        <v/>
      </c>
      <c r="E1193" s="80" t="str">
        <f t="shared" si="152"/>
        <v/>
      </c>
      <c r="F1193" s="80" t="str">
        <f t="shared" si="154"/>
        <v/>
      </c>
      <c r="G1193" s="80" t="str">
        <f t="shared" si="154"/>
        <v/>
      </c>
      <c r="H1193" s="80" t="str">
        <f t="shared" si="154"/>
        <v/>
      </c>
      <c r="I1193" s="413"/>
      <c r="J1193" s="414"/>
      <c r="K1193" s="415"/>
      <c r="L1193" s="415"/>
      <c r="M1193" s="415"/>
      <c r="N1193" s="415"/>
      <c r="O1193" s="415"/>
      <c r="P1193" s="415"/>
    </row>
    <row r="1194" spans="1:16">
      <c r="A1194" s="80" t="str">
        <f t="shared" si="148"/>
        <v/>
      </c>
      <c r="B1194" s="80" t="str">
        <f t="shared" si="149"/>
        <v/>
      </c>
      <c r="C1194" s="80" t="str">
        <f t="shared" si="150"/>
        <v/>
      </c>
      <c r="D1194" s="80" t="str">
        <f t="shared" si="151"/>
        <v/>
      </c>
      <c r="E1194" s="80" t="str">
        <f t="shared" si="152"/>
        <v/>
      </c>
      <c r="F1194" s="80" t="str">
        <f t="shared" si="154"/>
        <v/>
      </c>
      <c r="G1194" s="80" t="str">
        <f t="shared" si="154"/>
        <v/>
      </c>
      <c r="H1194" s="80" t="str">
        <f t="shared" si="154"/>
        <v/>
      </c>
      <c r="I1194" s="413"/>
      <c r="J1194" s="414"/>
      <c r="K1194" s="415"/>
      <c r="L1194" s="415"/>
      <c r="M1194" s="415"/>
      <c r="N1194" s="415"/>
      <c r="O1194" s="415"/>
      <c r="P1194" s="415"/>
    </row>
    <row r="1195" spans="1:16">
      <c r="A1195" s="80" t="str">
        <f t="shared" si="148"/>
        <v/>
      </c>
      <c r="B1195" s="80" t="str">
        <f t="shared" si="149"/>
        <v/>
      </c>
      <c r="C1195" s="80" t="str">
        <f t="shared" si="150"/>
        <v/>
      </c>
      <c r="D1195" s="80" t="str">
        <f t="shared" si="151"/>
        <v/>
      </c>
      <c r="E1195" s="80" t="str">
        <f t="shared" si="152"/>
        <v/>
      </c>
      <c r="F1195" s="80" t="str">
        <f t="shared" si="154"/>
        <v/>
      </c>
      <c r="G1195" s="80" t="str">
        <f t="shared" si="154"/>
        <v/>
      </c>
      <c r="H1195" s="80" t="str">
        <f t="shared" si="154"/>
        <v/>
      </c>
      <c r="I1195" s="413"/>
      <c r="J1195" s="414"/>
      <c r="K1195" s="415"/>
      <c r="L1195" s="415"/>
      <c r="M1195" s="415"/>
      <c r="N1195" s="415"/>
      <c r="O1195" s="415"/>
      <c r="P1195" s="415"/>
    </row>
    <row r="1196" spans="1:16">
      <c r="A1196" s="80" t="str">
        <f t="shared" si="148"/>
        <v/>
      </c>
      <c r="B1196" s="80" t="str">
        <f t="shared" si="149"/>
        <v/>
      </c>
      <c r="C1196" s="80" t="str">
        <f t="shared" si="150"/>
        <v/>
      </c>
      <c r="D1196" s="80" t="str">
        <f t="shared" si="151"/>
        <v/>
      </c>
      <c r="E1196" s="80" t="str">
        <f t="shared" si="152"/>
        <v/>
      </c>
      <c r="F1196" s="80" t="str">
        <f t="shared" si="154"/>
        <v/>
      </c>
      <c r="G1196" s="80" t="str">
        <f t="shared" si="154"/>
        <v/>
      </c>
      <c r="H1196" s="80" t="str">
        <f t="shared" si="154"/>
        <v/>
      </c>
      <c r="I1196" s="413"/>
      <c r="J1196" s="414"/>
      <c r="K1196" s="415"/>
      <c r="L1196" s="415"/>
      <c r="M1196" s="415"/>
      <c r="N1196" s="415"/>
      <c r="O1196" s="415"/>
      <c r="P1196" s="415"/>
    </row>
    <row r="1197" spans="1:16">
      <c r="A1197" s="80" t="str">
        <f t="shared" si="148"/>
        <v/>
      </c>
      <c r="B1197" s="80" t="str">
        <f t="shared" si="149"/>
        <v/>
      </c>
      <c r="C1197" s="80" t="str">
        <f t="shared" si="150"/>
        <v/>
      </c>
      <c r="D1197" s="80" t="str">
        <f t="shared" si="151"/>
        <v/>
      </c>
      <c r="E1197" s="80" t="str">
        <f t="shared" si="152"/>
        <v/>
      </c>
      <c r="F1197" s="80" t="str">
        <f t="shared" si="154"/>
        <v/>
      </c>
      <c r="G1197" s="80" t="str">
        <f t="shared" si="154"/>
        <v/>
      </c>
      <c r="H1197" s="80" t="str">
        <f t="shared" si="154"/>
        <v/>
      </c>
      <c r="I1197" s="413"/>
      <c r="J1197" s="414"/>
      <c r="K1197" s="415"/>
      <c r="L1197" s="415"/>
      <c r="M1197" s="415"/>
      <c r="N1197" s="415"/>
      <c r="O1197" s="415"/>
      <c r="P1197" s="415"/>
    </row>
    <row r="1198" spans="1:16">
      <c r="A1198" s="80" t="str">
        <f t="shared" si="148"/>
        <v/>
      </c>
      <c r="B1198" s="80" t="str">
        <f t="shared" si="149"/>
        <v/>
      </c>
      <c r="C1198" s="80" t="str">
        <f t="shared" si="150"/>
        <v/>
      </c>
      <c r="D1198" s="80" t="str">
        <f t="shared" si="151"/>
        <v/>
      </c>
      <c r="E1198" s="80" t="str">
        <f t="shared" si="152"/>
        <v/>
      </c>
      <c r="F1198" s="80" t="str">
        <f t="shared" si="154"/>
        <v/>
      </c>
      <c r="G1198" s="80" t="str">
        <f t="shared" si="154"/>
        <v/>
      </c>
      <c r="H1198" s="80" t="str">
        <f t="shared" si="154"/>
        <v/>
      </c>
      <c r="I1198" s="413"/>
      <c r="J1198" s="414"/>
      <c r="K1198" s="415"/>
      <c r="L1198" s="415"/>
      <c r="M1198" s="415"/>
      <c r="N1198" s="415"/>
      <c r="O1198" s="415"/>
      <c r="P1198" s="415"/>
    </row>
    <row r="1199" spans="1:16">
      <c r="A1199" s="80" t="str">
        <f t="shared" si="148"/>
        <v/>
      </c>
      <c r="B1199" s="80" t="str">
        <f t="shared" si="149"/>
        <v/>
      </c>
      <c r="C1199" s="80" t="str">
        <f t="shared" si="150"/>
        <v/>
      </c>
      <c r="D1199" s="80" t="str">
        <f t="shared" si="151"/>
        <v/>
      </c>
      <c r="E1199" s="80" t="str">
        <f t="shared" si="152"/>
        <v/>
      </c>
      <c r="F1199" s="80" t="str">
        <f t="shared" si="154"/>
        <v/>
      </c>
      <c r="G1199" s="80" t="str">
        <f t="shared" si="154"/>
        <v/>
      </c>
      <c r="H1199" s="80" t="str">
        <f t="shared" si="154"/>
        <v/>
      </c>
      <c r="I1199" s="413"/>
      <c r="J1199" s="414"/>
      <c r="K1199" s="415"/>
      <c r="L1199" s="415"/>
      <c r="M1199" s="415"/>
      <c r="N1199" s="415"/>
      <c r="O1199" s="415"/>
      <c r="P1199" s="415"/>
    </row>
    <row r="1200" spans="1:16">
      <c r="A1200" s="80" t="str">
        <f t="shared" si="148"/>
        <v/>
      </c>
      <c r="B1200" s="80" t="str">
        <f t="shared" si="149"/>
        <v/>
      </c>
      <c r="C1200" s="80" t="str">
        <f t="shared" si="150"/>
        <v/>
      </c>
      <c r="D1200" s="80" t="str">
        <f t="shared" si="151"/>
        <v/>
      </c>
      <c r="E1200" s="80" t="str">
        <f t="shared" si="152"/>
        <v/>
      </c>
      <c r="F1200" s="80" t="str">
        <f t="shared" si="154"/>
        <v/>
      </c>
      <c r="G1200" s="80" t="str">
        <f t="shared" si="154"/>
        <v/>
      </c>
      <c r="H1200" s="80" t="str">
        <f t="shared" si="154"/>
        <v/>
      </c>
      <c r="I1200" s="413"/>
      <c r="J1200" s="414"/>
      <c r="K1200" s="415"/>
      <c r="L1200" s="415"/>
      <c r="M1200" s="415"/>
      <c r="N1200" s="415"/>
      <c r="O1200" s="415"/>
      <c r="P1200" s="415"/>
    </row>
    <row r="1201" spans="1:16">
      <c r="A1201" s="80" t="str">
        <f t="shared" si="148"/>
        <v/>
      </c>
      <c r="B1201" s="80" t="str">
        <f t="shared" si="149"/>
        <v/>
      </c>
      <c r="C1201" s="80" t="str">
        <f t="shared" si="150"/>
        <v/>
      </c>
      <c r="D1201" s="80" t="str">
        <f t="shared" si="151"/>
        <v/>
      </c>
      <c r="E1201" s="80" t="str">
        <f t="shared" si="152"/>
        <v/>
      </c>
      <c r="F1201" s="80" t="str">
        <f t="shared" si="154"/>
        <v/>
      </c>
      <c r="G1201" s="80" t="str">
        <f t="shared" si="154"/>
        <v/>
      </c>
      <c r="H1201" s="80" t="str">
        <f t="shared" si="154"/>
        <v/>
      </c>
      <c r="I1201" s="413"/>
      <c r="J1201" s="414"/>
      <c r="K1201" s="415"/>
      <c r="L1201" s="415"/>
      <c r="M1201" s="415"/>
      <c r="N1201" s="415"/>
      <c r="O1201" s="415"/>
      <c r="P1201" s="415"/>
    </row>
    <row r="1202" spans="1:16">
      <c r="A1202" s="80" t="str">
        <f t="shared" si="148"/>
        <v/>
      </c>
      <c r="B1202" s="80" t="str">
        <f t="shared" si="149"/>
        <v/>
      </c>
      <c r="C1202" s="80" t="str">
        <f t="shared" si="150"/>
        <v/>
      </c>
      <c r="D1202" s="80" t="str">
        <f t="shared" si="151"/>
        <v/>
      </c>
      <c r="E1202" s="80" t="str">
        <f t="shared" si="152"/>
        <v/>
      </c>
      <c r="F1202" s="80" t="str">
        <f t="shared" si="154"/>
        <v/>
      </c>
      <c r="G1202" s="80" t="str">
        <f t="shared" si="154"/>
        <v/>
      </c>
      <c r="H1202" s="80" t="str">
        <f t="shared" si="154"/>
        <v/>
      </c>
      <c r="I1202" s="413"/>
      <c r="J1202" s="414"/>
      <c r="K1202" s="415"/>
      <c r="L1202" s="415"/>
      <c r="M1202" s="415"/>
      <c r="N1202" s="415"/>
      <c r="O1202" s="415"/>
      <c r="P1202" s="415"/>
    </row>
    <row r="1203" spans="1:16">
      <c r="A1203" s="80" t="str">
        <f t="shared" si="148"/>
        <v/>
      </c>
      <c r="B1203" s="80" t="str">
        <f t="shared" si="149"/>
        <v/>
      </c>
      <c r="C1203" s="80" t="str">
        <f t="shared" si="150"/>
        <v/>
      </c>
      <c r="D1203" s="80" t="str">
        <f t="shared" si="151"/>
        <v/>
      </c>
      <c r="E1203" s="80" t="str">
        <f t="shared" si="152"/>
        <v/>
      </c>
      <c r="F1203" s="80" t="str">
        <f t="shared" si="154"/>
        <v/>
      </c>
      <c r="G1203" s="80" t="str">
        <f t="shared" si="154"/>
        <v/>
      </c>
      <c r="H1203" s="80" t="str">
        <f t="shared" si="154"/>
        <v/>
      </c>
      <c r="I1203" s="413"/>
      <c r="J1203" s="414"/>
      <c r="K1203" s="415"/>
      <c r="L1203" s="415"/>
      <c r="M1203" s="415"/>
      <c r="N1203" s="415"/>
      <c r="O1203" s="415"/>
      <c r="P1203" s="415"/>
    </row>
    <row r="1204" spans="1:16">
      <c r="A1204" s="80" t="str">
        <f t="shared" si="148"/>
        <v/>
      </c>
      <c r="B1204" s="80" t="str">
        <f t="shared" si="149"/>
        <v/>
      </c>
      <c r="C1204" s="80" t="str">
        <f t="shared" si="150"/>
        <v/>
      </c>
      <c r="D1204" s="80" t="str">
        <f t="shared" si="151"/>
        <v/>
      </c>
      <c r="E1204" s="80" t="str">
        <f t="shared" si="152"/>
        <v/>
      </c>
      <c r="F1204" s="80" t="str">
        <f t="shared" si="154"/>
        <v/>
      </c>
      <c r="G1204" s="80" t="str">
        <f t="shared" si="154"/>
        <v/>
      </c>
      <c r="H1204" s="80" t="str">
        <f t="shared" si="154"/>
        <v/>
      </c>
      <c r="I1204" s="413"/>
      <c r="J1204" s="414"/>
      <c r="K1204" s="415"/>
      <c r="L1204" s="415"/>
      <c r="M1204" s="415"/>
      <c r="N1204" s="415"/>
      <c r="O1204" s="415"/>
      <c r="P1204" s="415"/>
    </row>
    <row r="1205" spans="1:16">
      <c r="A1205" s="80" t="str">
        <f t="shared" si="148"/>
        <v/>
      </c>
      <c r="B1205" s="80" t="str">
        <f t="shared" si="149"/>
        <v/>
      </c>
      <c r="C1205" s="80" t="str">
        <f t="shared" si="150"/>
        <v/>
      </c>
      <c r="D1205" s="80" t="str">
        <f t="shared" si="151"/>
        <v/>
      </c>
      <c r="E1205" s="80" t="str">
        <f t="shared" si="152"/>
        <v/>
      </c>
      <c r="F1205" s="80" t="str">
        <f t="shared" ref="F1205:H1224" si="155">IF(Cptes="","",LEFT(Cptes,7))</f>
        <v/>
      </c>
      <c r="G1205" s="80" t="str">
        <f t="shared" si="155"/>
        <v/>
      </c>
      <c r="H1205" s="80" t="str">
        <f t="shared" si="155"/>
        <v/>
      </c>
      <c r="I1205" s="413"/>
      <c r="J1205" s="414"/>
      <c r="K1205" s="415"/>
      <c r="L1205" s="415"/>
      <c r="M1205" s="415"/>
      <c r="N1205" s="415"/>
      <c r="O1205" s="415"/>
      <c r="P1205" s="415"/>
    </row>
    <row r="1206" spans="1:16">
      <c r="A1206" s="80" t="str">
        <f t="shared" si="148"/>
        <v/>
      </c>
      <c r="B1206" s="80" t="str">
        <f t="shared" si="149"/>
        <v/>
      </c>
      <c r="C1206" s="80" t="str">
        <f t="shared" si="150"/>
        <v/>
      </c>
      <c r="D1206" s="80" t="str">
        <f t="shared" si="151"/>
        <v/>
      </c>
      <c r="E1206" s="80" t="str">
        <f t="shared" si="152"/>
        <v/>
      </c>
      <c r="F1206" s="80" t="str">
        <f t="shared" si="155"/>
        <v/>
      </c>
      <c r="G1206" s="80" t="str">
        <f t="shared" si="155"/>
        <v/>
      </c>
      <c r="H1206" s="80" t="str">
        <f t="shared" si="155"/>
        <v/>
      </c>
      <c r="I1206" s="413"/>
      <c r="J1206" s="414"/>
      <c r="K1206" s="415"/>
      <c r="L1206" s="415"/>
      <c r="M1206" s="415"/>
      <c r="N1206" s="415"/>
      <c r="O1206" s="415"/>
      <c r="P1206" s="415"/>
    </row>
    <row r="1207" spans="1:16">
      <c r="A1207" s="80" t="str">
        <f t="shared" si="148"/>
        <v/>
      </c>
      <c r="B1207" s="80" t="str">
        <f t="shared" si="149"/>
        <v/>
      </c>
      <c r="C1207" s="80" t="str">
        <f t="shared" si="150"/>
        <v/>
      </c>
      <c r="D1207" s="80" t="str">
        <f t="shared" si="151"/>
        <v/>
      </c>
      <c r="E1207" s="80" t="str">
        <f t="shared" si="152"/>
        <v/>
      </c>
      <c r="F1207" s="80" t="str">
        <f t="shared" si="155"/>
        <v/>
      </c>
      <c r="G1207" s="80" t="str">
        <f t="shared" si="155"/>
        <v/>
      </c>
      <c r="H1207" s="80" t="str">
        <f t="shared" si="155"/>
        <v/>
      </c>
      <c r="I1207" s="413"/>
      <c r="J1207" s="414"/>
      <c r="K1207" s="415"/>
      <c r="L1207" s="415"/>
      <c r="M1207" s="415"/>
      <c r="N1207" s="415"/>
      <c r="O1207" s="415"/>
      <c r="P1207" s="415"/>
    </row>
    <row r="1208" spans="1:16">
      <c r="A1208" s="80" t="str">
        <f t="shared" si="148"/>
        <v/>
      </c>
      <c r="B1208" s="80" t="str">
        <f t="shared" si="149"/>
        <v/>
      </c>
      <c r="C1208" s="80" t="str">
        <f t="shared" si="150"/>
        <v/>
      </c>
      <c r="D1208" s="80" t="str">
        <f t="shared" si="151"/>
        <v/>
      </c>
      <c r="E1208" s="80" t="str">
        <f t="shared" si="152"/>
        <v/>
      </c>
      <c r="F1208" s="80" t="str">
        <f t="shared" si="155"/>
        <v/>
      </c>
      <c r="G1208" s="80" t="str">
        <f t="shared" si="155"/>
        <v/>
      </c>
      <c r="H1208" s="80" t="str">
        <f t="shared" si="155"/>
        <v/>
      </c>
      <c r="I1208" s="413"/>
      <c r="J1208" s="414"/>
      <c r="K1208" s="415"/>
      <c r="L1208" s="415"/>
      <c r="M1208" s="415"/>
      <c r="N1208" s="415"/>
      <c r="O1208" s="415"/>
      <c r="P1208" s="415"/>
    </row>
    <row r="1209" spans="1:16">
      <c r="A1209" s="80" t="str">
        <f t="shared" si="148"/>
        <v/>
      </c>
      <c r="B1209" s="80" t="str">
        <f t="shared" si="149"/>
        <v/>
      </c>
      <c r="C1209" s="80" t="str">
        <f t="shared" si="150"/>
        <v/>
      </c>
      <c r="D1209" s="80" t="str">
        <f t="shared" si="151"/>
        <v/>
      </c>
      <c r="E1209" s="80" t="str">
        <f t="shared" si="152"/>
        <v/>
      </c>
      <c r="F1209" s="80" t="str">
        <f t="shared" si="155"/>
        <v/>
      </c>
      <c r="G1209" s="80" t="str">
        <f t="shared" si="155"/>
        <v/>
      </c>
      <c r="H1209" s="80" t="str">
        <f t="shared" si="155"/>
        <v/>
      </c>
      <c r="I1209" s="413"/>
      <c r="J1209" s="414"/>
      <c r="K1209" s="415"/>
      <c r="L1209" s="415"/>
      <c r="M1209" s="415"/>
      <c r="N1209" s="415"/>
      <c r="O1209" s="415"/>
      <c r="P1209" s="415"/>
    </row>
    <row r="1210" spans="1:16">
      <c r="A1210" s="80" t="str">
        <f t="shared" si="148"/>
        <v/>
      </c>
      <c r="B1210" s="80" t="str">
        <f t="shared" si="149"/>
        <v/>
      </c>
      <c r="C1210" s="80" t="str">
        <f t="shared" si="150"/>
        <v/>
      </c>
      <c r="D1210" s="80" t="str">
        <f t="shared" si="151"/>
        <v/>
      </c>
      <c r="E1210" s="80" t="str">
        <f t="shared" si="152"/>
        <v/>
      </c>
      <c r="F1210" s="80" t="str">
        <f t="shared" si="155"/>
        <v/>
      </c>
      <c r="G1210" s="80" t="str">
        <f t="shared" si="155"/>
        <v/>
      </c>
      <c r="H1210" s="80" t="str">
        <f t="shared" si="155"/>
        <v/>
      </c>
      <c r="I1210" s="413"/>
      <c r="J1210" s="414"/>
      <c r="K1210" s="415"/>
      <c r="L1210" s="415"/>
      <c r="M1210" s="415"/>
      <c r="N1210" s="415"/>
      <c r="O1210" s="415"/>
      <c r="P1210" s="415"/>
    </row>
    <row r="1211" spans="1:16">
      <c r="A1211" s="80" t="str">
        <f t="shared" si="148"/>
        <v/>
      </c>
      <c r="B1211" s="80" t="str">
        <f t="shared" si="149"/>
        <v/>
      </c>
      <c r="C1211" s="80" t="str">
        <f t="shared" si="150"/>
        <v/>
      </c>
      <c r="D1211" s="80" t="str">
        <f t="shared" si="151"/>
        <v/>
      </c>
      <c r="E1211" s="80" t="str">
        <f t="shared" si="152"/>
        <v/>
      </c>
      <c r="F1211" s="80" t="str">
        <f t="shared" si="155"/>
        <v/>
      </c>
      <c r="G1211" s="80" t="str">
        <f t="shared" si="155"/>
        <v/>
      </c>
      <c r="H1211" s="80" t="str">
        <f t="shared" si="155"/>
        <v/>
      </c>
      <c r="I1211" s="413"/>
      <c r="J1211" s="414"/>
      <c r="K1211" s="415"/>
      <c r="L1211" s="415"/>
      <c r="M1211" s="415"/>
      <c r="N1211" s="415"/>
      <c r="O1211" s="415"/>
      <c r="P1211" s="415"/>
    </row>
    <row r="1212" spans="1:16">
      <c r="A1212" s="80" t="str">
        <f t="shared" si="148"/>
        <v/>
      </c>
      <c r="B1212" s="80" t="str">
        <f t="shared" si="149"/>
        <v/>
      </c>
      <c r="C1212" s="80" t="str">
        <f t="shared" si="150"/>
        <v/>
      </c>
      <c r="D1212" s="80" t="str">
        <f t="shared" si="151"/>
        <v/>
      </c>
      <c r="E1212" s="80" t="str">
        <f t="shared" si="152"/>
        <v/>
      </c>
      <c r="F1212" s="80" t="str">
        <f t="shared" si="155"/>
        <v/>
      </c>
      <c r="G1212" s="80" t="str">
        <f t="shared" si="155"/>
        <v/>
      </c>
      <c r="H1212" s="80" t="str">
        <f t="shared" si="155"/>
        <v/>
      </c>
      <c r="I1212" s="413"/>
      <c r="J1212" s="414"/>
      <c r="K1212" s="415"/>
      <c r="L1212" s="415"/>
      <c r="M1212" s="415"/>
      <c r="N1212" s="415"/>
      <c r="O1212" s="415"/>
      <c r="P1212" s="415"/>
    </row>
    <row r="1213" spans="1:16">
      <c r="A1213" s="80" t="str">
        <f t="shared" si="148"/>
        <v/>
      </c>
      <c r="B1213" s="80" t="str">
        <f t="shared" si="149"/>
        <v/>
      </c>
      <c r="C1213" s="80" t="str">
        <f t="shared" si="150"/>
        <v/>
      </c>
      <c r="D1213" s="80" t="str">
        <f t="shared" si="151"/>
        <v/>
      </c>
      <c r="E1213" s="80" t="str">
        <f t="shared" si="152"/>
        <v/>
      </c>
      <c r="F1213" s="80" t="str">
        <f t="shared" si="155"/>
        <v/>
      </c>
      <c r="G1213" s="80" t="str">
        <f t="shared" si="155"/>
        <v/>
      </c>
      <c r="H1213" s="80" t="str">
        <f t="shared" si="155"/>
        <v/>
      </c>
      <c r="I1213" s="413"/>
      <c r="J1213" s="414"/>
      <c r="K1213" s="415"/>
      <c r="L1213" s="415"/>
      <c r="M1213" s="415"/>
      <c r="N1213" s="415"/>
      <c r="O1213" s="415"/>
      <c r="P1213" s="415"/>
    </row>
    <row r="1214" spans="1:16">
      <c r="A1214" s="80" t="str">
        <f t="shared" si="148"/>
        <v/>
      </c>
      <c r="B1214" s="80" t="str">
        <f t="shared" si="149"/>
        <v/>
      </c>
      <c r="C1214" s="80" t="str">
        <f t="shared" si="150"/>
        <v/>
      </c>
      <c r="D1214" s="80" t="str">
        <f t="shared" si="151"/>
        <v/>
      </c>
      <c r="E1214" s="80" t="str">
        <f t="shared" si="152"/>
        <v/>
      </c>
      <c r="F1214" s="80" t="str">
        <f t="shared" si="155"/>
        <v/>
      </c>
      <c r="G1214" s="80" t="str">
        <f t="shared" si="155"/>
        <v/>
      </c>
      <c r="H1214" s="80" t="str">
        <f t="shared" si="155"/>
        <v/>
      </c>
      <c r="I1214" s="413"/>
      <c r="J1214" s="414"/>
      <c r="K1214" s="415"/>
      <c r="L1214" s="415"/>
      <c r="M1214" s="415"/>
      <c r="N1214" s="415"/>
      <c r="O1214" s="415"/>
      <c r="P1214" s="415"/>
    </row>
    <row r="1215" spans="1:16">
      <c r="A1215" s="80" t="str">
        <f t="shared" si="148"/>
        <v/>
      </c>
      <c r="B1215" s="80" t="str">
        <f t="shared" si="149"/>
        <v/>
      </c>
      <c r="C1215" s="80" t="str">
        <f t="shared" si="150"/>
        <v/>
      </c>
      <c r="D1215" s="80" t="str">
        <f t="shared" si="151"/>
        <v/>
      </c>
      <c r="E1215" s="80" t="str">
        <f t="shared" si="152"/>
        <v/>
      </c>
      <c r="F1215" s="80" t="str">
        <f t="shared" si="155"/>
        <v/>
      </c>
      <c r="G1215" s="80" t="str">
        <f t="shared" si="155"/>
        <v/>
      </c>
      <c r="H1215" s="80" t="str">
        <f t="shared" si="155"/>
        <v/>
      </c>
      <c r="I1215" s="413"/>
      <c r="J1215" s="414"/>
      <c r="K1215" s="415"/>
      <c r="L1215" s="415"/>
      <c r="M1215" s="415"/>
      <c r="N1215" s="415"/>
      <c r="O1215" s="415"/>
      <c r="P1215" s="415"/>
    </row>
    <row r="1216" spans="1:16">
      <c r="A1216" s="80" t="str">
        <f t="shared" si="148"/>
        <v/>
      </c>
      <c r="B1216" s="80" t="str">
        <f t="shared" si="149"/>
        <v/>
      </c>
      <c r="C1216" s="80" t="str">
        <f t="shared" si="150"/>
        <v/>
      </c>
      <c r="D1216" s="80" t="str">
        <f t="shared" si="151"/>
        <v/>
      </c>
      <c r="E1216" s="80" t="str">
        <f t="shared" si="152"/>
        <v/>
      </c>
      <c r="F1216" s="80" t="str">
        <f t="shared" si="155"/>
        <v/>
      </c>
      <c r="G1216" s="80" t="str">
        <f t="shared" si="155"/>
        <v/>
      </c>
      <c r="H1216" s="80" t="str">
        <f t="shared" si="155"/>
        <v/>
      </c>
      <c r="I1216" s="413"/>
      <c r="J1216" s="414"/>
      <c r="K1216" s="415"/>
      <c r="L1216" s="415"/>
      <c r="M1216" s="415"/>
      <c r="N1216" s="415"/>
      <c r="O1216" s="415"/>
      <c r="P1216" s="415"/>
    </row>
    <row r="1217" spans="1:16">
      <c r="A1217" s="80" t="str">
        <f t="shared" si="148"/>
        <v/>
      </c>
      <c r="B1217" s="80" t="str">
        <f t="shared" si="149"/>
        <v/>
      </c>
      <c r="C1217" s="80" t="str">
        <f t="shared" si="150"/>
        <v/>
      </c>
      <c r="D1217" s="80" t="str">
        <f t="shared" si="151"/>
        <v/>
      </c>
      <c r="E1217" s="80" t="str">
        <f t="shared" si="152"/>
        <v/>
      </c>
      <c r="F1217" s="80" t="str">
        <f t="shared" si="155"/>
        <v/>
      </c>
      <c r="G1217" s="80" t="str">
        <f t="shared" si="155"/>
        <v/>
      </c>
      <c r="H1217" s="80" t="str">
        <f t="shared" si="155"/>
        <v/>
      </c>
      <c r="I1217" s="413"/>
      <c r="J1217" s="414"/>
      <c r="K1217" s="415"/>
      <c r="L1217" s="415"/>
      <c r="M1217" s="415"/>
      <c r="N1217" s="415"/>
      <c r="O1217" s="415"/>
      <c r="P1217" s="415"/>
    </row>
    <row r="1218" spans="1:16">
      <c r="A1218" s="80" t="str">
        <f t="shared" si="148"/>
        <v/>
      </c>
      <c r="B1218" s="80" t="str">
        <f t="shared" si="149"/>
        <v/>
      </c>
      <c r="C1218" s="80" t="str">
        <f t="shared" si="150"/>
        <v/>
      </c>
      <c r="D1218" s="80" t="str">
        <f t="shared" si="151"/>
        <v/>
      </c>
      <c r="E1218" s="80" t="str">
        <f t="shared" si="152"/>
        <v/>
      </c>
      <c r="F1218" s="80" t="str">
        <f t="shared" si="155"/>
        <v/>
      </c>
      <c r="G1218" s="80" t="str">
        <f t="shared" si="155"/>
        <v/>
      </c>
      <c r="H1218" s="80" t="str">
        <f t="shared" si="155"/>
        <v/>
      </c>
      <c r="I1218" s="413"/>
      <c r="J1218" s="414"/>
      <c r="K1218" s="415"/>
      <c r="L1218" s="415"/>
      <c r="M1218" s="415"/>
      <c r="N1218" s="415"/>
      <c r="O1218" s="415"/>
      <c r="P1218" s="415"/>
    </row>
    <row r="1219" spans="1:16">
      <c r="A1219" s="80" t="str">
        <f t="shared" si="148"/>
        <v/>
      </c>
      <c r="B1219" s="80" t="str">
        <f t="shared" si="149"/>
        <v/>
      </c>
      <c r="C1219" s="80" t="str">
        <f t="shared" si="150"/>
        <v/>
      </c>
      <c r="D1219" s="80" t="str">
        <f t="shared" si="151"/>
        <v/>
      </c>
      <c r="E1219" s="80" t="str">
        <f t="shared" si="152"/>
        <v/>
      </c>
      <c r="F1219" s="80" t="str">
        <f t="shared" si="155"/>
        <v/>
      </c>
      <c r="G1219" s="80" t="str">
        <f t="shared" si="155"/>
        <v/>
      </c>
      <c r="H1219" s="80" t="str">
        <f t="shared" si="155"/>
        <v/>
      </c>
      <c r="I1219" s="413"/>
      <c r="J1219" s="414"/>
      <c r="K1219" s="415"/>
      <c r="L1219" s="415"/>
      <c r="M1219" s="415"/>
      <c r="N1219" s="415"/>
      <c r="O1219" s="415"/>
      <c r="P1219" s="415"/>
    </row>
    <row r="1220" spans="1:16">
      <c r="A1220" s="80" t="str">
        <f t="shared" si="148"/>
        <v/>
      </c>
      <c r="B1220" s="80" t="str">
        <f t="shared" si="149"/>
        <v/>
      </c>
      <c r="C1220" s="80" t="str">
        <f t="shared" si="150"/>
        <v/>
      </c>
      <c r="D1220" s="80" t="str">
        <f t="shared" si="151"/>
        <v/>
      </c>
      <c r="E1220" s="80" t="str">
        <f t="shared" si="152"/>
        <v/>
      </c>
      <c r="F1220" s="80" t="str">
        <f t="shared" si="155"/>
        <v/>
      </c>
      <c r="G1220" s="80" t="str">
        <f t="shared" si="155"/>
        <v/>
      </c>
      <c r="H1220" s="80" t="str">
        <f t="shared" si="155"/>
        <v/>
      </c>
      <c r="I1220" s="413"/>
      <c r="J1220" s="414"/>
      <c r="K1220" s="415"/>
      <c r="L1220" s="415"/>
      <c r="M1220" s="415"/>
      <c r="N1220" s="415"/>
      <c r="O1220" s="415"/>
      <c r="P1220" s="415"/>
    </row>
    <row r="1221" spans="1:16">
      <c r="A1221" s="80" t="str">
        <f t="shared" ref="A1221:A1284" si="156">IF(Cptes="","",LEFT(Cptes,2))</f>
        <v/>
      </c>
      <c r="B1221" s="80" t="str">
        <f t="shared" ref="B1221:B1284" si="157">IF(Cptes="","",LEFT(Cptes,3))</f>
        <v/>
      </c>
      <c r="C1221" s="80" t="str">
        <f t="shared" ref="C1221:C1284" si="158">IF(Cptes="","",LEFT(Cptes,4))</f>
        <v/>
      </c>
      <c r="D1221" s="80" t="str">
        <f t="shared" ref="D1221:D1284" si="159">IF(Cptes="","",LEFT(Cptes,5))</f>
        <v/>
      </c>
      <c r="E1221" s="80" t="str">
        <f t="shared" ref="E1221:E1284" si="160">IF(Cptes="","",LEFT(Cptes,6))</f>
        <v/>
      </c>
      <c r="F1221" s="80" t="str">
        <f t="shared" si="155"/>
        <v/>
      </c>
      <c r="G1221" s="80" t="str">
        <f t="shared" si="155"/>
        <v/>
      </c>
      <c r="H1221" s="80" t="str">
        <f t="shared" si="155"/>
        <v/>
      </c>
      <c r="I1221" s="413"/>
      <c r="J1221" s="414"/>
      <c r="K1221" s="415"/>
      <c r="L1221" s="415"/>
      <c r="M1221" s="415"/>
      <c r="N1221" s="415"/>
      <c r="O1221" s="415"/>
      <c r="P1221" s="415"/>
    </row>
    <row r="1222" spans="1:16">
      <c r="A1222" s="80" t="str">
        <f t="shared" si="156"/>
        <v/>
      </c>
      <c r="B1222" s="80" t="str">
        <f t="shared" si="157"/>
        <v/>
      </c>
      <c r="C1222" s="80" t="str">
        <f t="shared" si="158"/>
        <v/>
      </c>
      <c r="D1222" s="80" t="str">
        <f t="shared" si="159"/>
        <v/>
      </c>
      <c r="E1222" s="80" t="str">
        <f t="shared" si="160"/>
        <v/>
      </c>
      <c r="F1222" s="80" t="str">
        <f t="shared" si="155"/>
        <v/>
      </c>
      <c r="G1222" s="80" t="str">
        <f t="shared" si="155"/>
        <v/>
      </c>
      <c r="H1222" s="80" t="str">
        <f t="shared" si="155"/>
        <v/>
      </c>
      <c r="I1222" s="413"/>
      <c r="J1222" s="414"/>
      <c r="K1222" s="415"/>
      <c r="L1222" s="415"/>
      <c r="M1222" s="415"/>
      <c r="N1222" s="415"/>
      <c r="O1222" s="415"/>
      <c r="P1222" s="415"/>
    </row>
    <row r="1223" spans="1:16">
      <c r="A1223" s="80" t="str">
        <f t="shared" si="156"/>
        <v/>
      </c>
      <c r="B1223" s="80" t="str">
        <f t="shared" si="157"/>
        <v/>
      </c>
      <c r="C1223" s="80" t="str">
        <f t="shared" si="158"/>
        <v/>
      </c>
      <c r="D1223" s="80" t="str">
        <f t="shared" si="159"/>
        <v/>
      </c>
      <c r="E1223" s="80" t="str">
        <f t="shared" si="160"/>
        <v/>
      </c>
      <c r="F1223" s="80" t="str">
        <f t="shared" si="155"/>
        <v/>
      </c>
      <c r="G1223" s="80" t="str">
        <f t="shared" si="155"/>
        <v/>
      </c>
      <c r="H1223" s="80" t="str">
        <f t="shared" si="155"/>
        <v/>
      </c>
      <c r="I1223" s="413"/>
      <c r="J1223" s="414"/>
      <c r="K1223" s="415"/>
      <c r="L1223" s="415"/>
      <c r="M1223" s="415"/>
      <c r="N1223" s="415"/>
      <c r="O1223" s="415"/>
      <c r="P1223" s="415"/>
    </row>
    <row r="1224" spans="1:16">
      <c r="A1224" s="80" t="str">
        <f t="shared" si="156"/>
        <v/>
      </c>
      <c r="B1224" s="80" t="str">
        <f t="shared" si="157"/>
        <v/>
      </c>
      <c r="C1224" s="80" t="str">
        <f t="shared" si="158"/>
        <v/>
      </c>
      <c r="D1224" s="80" t="str">
        <f t="shared" si="159"/>
        <v/>
      </c>
      <c r="E1224" s="80" t="str">
        <f t="shared" si="160"/>
        <v/>
      </c>
      <c r="F1224" s="80" t="str">
        <f t="shared" si="155"/>
        <v/>
      </c>
      <c r="G1224" s="80" t="str">
        <f t="shared" si="155"/>
        <v/>
      </c>
      <c r="H1224" s="80" t="str">
        <f t="shared" si="155"/>
        <v/>
      </c>
      <c r="I1224" s="413"/>
      <c r="J1224" s="414"/>
      <c r="K1224" s="415"/>
      <c r="L1224" s="415"/>
      <c r="M1224" s="415"/>
      <c r="N1224" s="415"/>
      <c r="O1224" s="415"/>
      <c r="P1224" s="415"/>
    </row>
    <row r="1225" spans="1:16">
      <c r="A1225" s="80" t="str">
        <f t="shared" si="156"/>
        <v/>
      </c>
      <c r="B1225" s="80" t="str">
        <f t="shared" si="157"/>
        <v/>
      </c>
      <c r="C1225" s="80" t="str">
        <f t="shared" si="158"/>
        <v/>
      </c>
      <c r="D1225" s="80" t="str">
        <f t="shared" si="159"/>
        <v/>
      </c>
      <c r="E1225" s="80" t="str">
        <f t="shared" si="160"/>
        <v/>
      </c>
      <c r="F1225" s="80" t="str">
        <f t="shared" ref="F1225:H1244" si="161">IF(Cptes="","",LEFT(Cptes,7))</f>
        <v/>
      </c>
      <c r="G1225" s="80" t="str">
        <f t="shared" si="161"/>
        <v/>
      </c>
      <c r="H1225" s="80" t="str">
        <f t="shared" si="161"/>
        <v/>
      </c>
      <c r="I1225" s="413"/>
      <c r="J1225" s="414"/>
      <c r="K1225" s="415"/>
      <c r="L1225" s="415"/>
      <c r="M1225" s="415"/>
      <c r="N1225" s="415"/>
      <c r="O1225" s="415"/>
      <c r="P1225" s="415"/>
    </row>
    <row r="1226" spans="1:16">
      <c r="A1226" s="80" t="str">
        <f t="shared" si="156"/>
        <v/>
      </c>
      <c r="B1226" s="80" t="str">
        <f t="shared" si="157"/>
        <v/>
      </c>
      <c r="C1226" s="80" t="str">
        <f t="shared" si="158"/>
        <v/>
      </c>
      <c r="D1226" s="80" t="str">
        <f t="shared" si="159"/>
        <v/>
      </c>
      <c r="E1226" s="80" t="str">
        <f t="shared" si="160"/>
        <v/>
      </c>
      <c r="F1226" s="80" t="str">
        <f t="shared" si="161"/>
        <v/>
      </c>
      <c r="G1226" s="80" t="str">
        <f t="shared" si="161"/>
        <v/>
      </c>
      <c r="H1226" s="80" t="str">
        <f t="shared" si="161"/>
        <v/>
      </c>
      <c r="I1226" s="413"/>
      <c r="J1226" s="414"/>
      <c r="K1226" s="415"/>
      <c r="L1226" s="415"/>
      <c r="M1226" s="415"/>
      <c r="N1226" s="415"/>
      <c r="O1226" s="415"/>
      <c r="P1226" s="415"/>
    </row>
    <row r="1227" spans="1:16">
      <c r="A1227" s="80" t="str">
        <f t="shared" si="156"/>
        <v/>
      </c>
      <c r="B1227" s="80" t="str">
        <f t="shared" si="157"/>
        <v/>
      </c>
      <c r="C1227" s="80" t="str">
        <f t="shared" si="158"/>
        <v/>
      </c>
      <c r="D1227" s="80" t="str">
        <f t="shared" si="159"/>
        <v/>
      </c>
      <c r="E1227" s="80" t="str">
        <f t="shared" si="160"/>
        <v/>
      </c>
      <c r="F1227" s="80" t="str">
        <f t="shared" si="161"/>
        <v/>
      </c>
      <c r="G1227" s="80" t="str">
        <f t="shared" si="161"/>
        <v/>
      </c>
      <c r="H1227" s="80" t="str">
        <f t="shared" si="161"/>
        <v/>
      </c>
      <c r="I1227" s="413"/>
      <c r="J1227" s="414"/>
      <c r="K1227" s="415"/>
      <c r="L1227" s="415"/>
      <c r="M1227" s="415"/>
      <c r="N1227" s="415"/>
      <c r="O1227" s="415"/>
      <c r="P1227" s="415"/>
    </row>
    <row r="1228" spans="1:16">
      <c r="A1228" s="80" t="str">
        <f t="shared" si="156"/>
        <v/>
      </c>
      <c r="B1228" s="80" t="str">
        <f t="shared" si="157"/>
        <v/>
      </c>
      <c r="C1228" s="80" t="str">
        <f t="shared" si="158"/>
        <v/>
      </c>
      <c r="D1228" s="80" t="str">
        <f t="shared" si="159"/>
        <v/>
      </c>
      <c r="E1228" s="80" t="str">
        <f t="shared" si="160"/>
        <v/>
      </c>
      <c r="F1228" s="80" t="str">
        <f t="shared" si="161"/>
        <v/>
      </c>
      <c r="G1228" s="80" t="str">
        <f t="shared" si="161"/>
        <v/>
      </c>
      <c r="H1228" s="80" t="str">
        <f t="shared" si="161"/>
        <v/>
      </c>
      <c r="I1228" s="413"/>
      <c r="J1228" s="414"/>
      <c r="K1228" s="415"/>
      <c r="L1228" s="415"/>
      <c r="M1228" s="415"/>
      <c r="N1228" s="415"/>
      <c r="O1228" s="415"/>
      <c r="P1228" s="415"/>
    </row>
    <row r="1229" spans="1:16">
      <c r="A1229" s="80" t="str">
        <f t="shared" si="156"/>
        <v/>
      </c>
      <c r="B1229" s="80" t="str">
        <f t="shared" si="157"/>
        <v/>
      </c>
      <c r="C1229" s="80" t="str">
        <f t="shared" si="158"/>
        <v/>
      </c>
      <c r="D1229" s="80" t="str">
        <f t="shared" si="159"/>
        <v/>
      </c>
      <c r="E1229" s="80" t="str">
        <f t="shared" si="160"/>
        <v/>
      </c>
      <c r="F1229" s="80" t="str">
        <f t="shared" si="161"/>
        <v/>
      </c>
      <c r="G1229" s="80" t="str">
        <f t="shared" si="161"/>
        <v/>
      </c>
      <c r="H1229" s="80" t="str">
        <f t="shared" si="161"/>
        <v/>
      </c>
      <c r="I1229" s="413"/>
      <c r="J1229" s="414"/>
      <c r="K1229" s="415"/>
      <c r="L1229" s="415"/>
      <c r="M1229" s="415"/>
      <c r="N1229" s="415"/>
      <c r="O1229" s="415"/>
      <c r="P1229" s="415"/>
    </row>
    <row r="1230" spans="1:16">
      <c r="A1230" s="80" t="str">
        <f t="shared" si="156"/>
        <v/>
      </c>
      <c r="B1230" s="80" t="str">
        <f t="shared" si="157"/>
        <v/>
      </c>
      <c r="C1230" s="80" t="str">
        <f t="shared" si="158"/>
        <v/>
      </c>
      <c r="D1230" s="80" t="str">
        <f t="shared" si="159"/>
        <v/>
      </c>
      <c r="E1230" s="80" t="str">
        <f t="shared" si="160"/>
        <v/>
      </c>
      <c r="F1230" s="80" t="str">
        <f t="shared" si="161"/>
        <v/>
      </c>
      <c r="G1230" s="80" t="str">
        <f t="shared" si="161"/>
        <v/>
      </c>
      <c r="H1230" s="80" t="str">
        <f t="shared" si="161"/>
        <v/>
      </c>
      <c r="I1230" s="413"/>
      <c r="J1230" s="414"/>
      <c r="K1230" s="415"/>
      <c r="L1230" s="415"/>
      <c r="M1230" s="415"/>
      <c r="N1230" s="415"/>
      <c r="O1230" s="415"/>
      <c r="P1230" s="415"/>
    </row>
    <row r="1231" spans="1:16">
      <c r="A1231" s="80" t="str">
        <f t="shared" si="156"/>
        <v/>
      </c>
      <c r="B1231" s="80" t="str">
        <f t="shared" si="157"/>
        <v/>
      </c>
      <c r="C1231" s="80" t="str">
        <f t="shared" si="158"/>
        <v/>
      </c>
      <c r="D1231" s="80" t="str">
        <f t="shared" si="159"/>
        <v/>
      </c>
      <c r="E1231" s="80" t="str">
        <f t="shared" si="160"/>
        <v/>
      </c>
      <c r="F1231" s="80" t="str">
        <f t="shared" si="161"/>
        <v/>
      </c>
      <c r="G1231" s="80" t="str">
        <f t="shared" si="161"/>
        <v/>
      </c>
      <c r="H1231" s="80" t="str">
        <f t="shared" si="161"/>
        <v/>
      </c>
      <c r="I1231" s="413"/>
      <c r="J1231" s="414"/>
      <c r="K1231" s="415"/>
      <c r="L1231" s="415"/>
      <c r="M1231" s="415"/>
      <c r="N1231" s="415"/>
      <c r="O1231" s="415"/>
      <c r="P1231" s="415"/>
    </row>
    <row r="1232" spans="1:16">
      <c r="A1232" s="80" t="str">
        <f t="shared" si="156"/>
        <v/>
      </c>
      <c r="B1232" s="80" t="str">
        <f t="shared" si="157"/>
        <v/>
      </c>
      <c r="C1232" s="80" t="str">
        <f t="shared" si="158"/>
        <v/>
      </c>
      <c r="D1232" s="80" t="str">
        <f t="shared" si="159"/>
        <v/>
      </c>
      <c r="E1232" s="80" t="str">
        <f t="shared" si="160"/>
        <v/>
      </c>
      <c r="F1232" s="80" t="str">
        <f t="shared" si="161"/>
        <v/>
      </c>
      <c r="G1232" s="80" t="str">
        <f t="shared" si="161"/>
        <v/>
      </c>
      <c r="H1232" s="80" t="str">
        <f t="shared" si="161"/>
        <v/>
      </c>
      <c r="I1232" s="413"/>
      <c r="J1232" s="414"/>
      <c r="K1232" s="415"/>
      <c r="L1232" s="415"/>
      <c r="M1232" s="415"/>
      <c r="N1232" s="415"/>
      <c r="O1232" s="415"/>
      <c r="P1232" s="415"/>
    </row>
    <row r="1233" spans="1:16">
      <c r="A1233" s="80" t="str">
        <f t="shared" si="156"/>
        <v/>
      </c>
      <c r="B1233" s="80" t="str">
        <f t="shared" si="157"/>
        <v/>
      </c>
      <c r="C1233" s="80" t="str">
        <f t="shared" si="158"/>
        <v/>
      </c>
      <c r="D1233" s="80" t="str">
        <f t="shared" si="159"/>
        <v/>
      </c>
      <c r="E1233" s="80" t="str">
        <f t="shared" si="160"/>
        <v/>
      </c>
      <c r="F1233" s="80" t="str">
        <f t="shared" si="161"/>
        <v/>
      </c>
      <c r="G1233" s="80" t="str">
        <f t="shared" si="161"/>
        <v/>
      </c>
      <c r="H1233" s="80" t="str">
        <f t="shared" si="161"/>
        <v/>
      </c>
      <c r="I1233" s="413"/>
      <c r="J1233" s="414"/>
      <c r="K1233" s="415"/>
      <c r="L1233" s="415"/>
      <c r="M1233" s="415"/>
      <c r="N1233" s="415"/>
      <c r="O1233" s="415"/>
      <c r="P1233" s="415"/>
    </row>
    <row r="1234" spans="1:16">
      <c r="A1234" s="80" t="str">
        <f t="shared" si="156"/>
        <v/>
      </c>
      <c r="B1234" s="80" t="str">
        <f t="shared" si="157"/>
        <v/>
      </c>
      <c r="C1234" s="80" t="str">
        <f t="shared" si="158"/>
        <v/>
      </c>
      <c r="D1234" s="80" t="str">
        <f t="shared" si="159"/>
        <v/>
      </c>
      <c r="E1234" s="80" t="str">
        <f t="shared" si="160"/>
        <v/>
      </c>
      <c r="F1234" s="80" t="str">
        <f t="shared" si="161"/>
        <v/>
      </c>
      <c r="G1234" s="80" t="str">
        <f t="shared" si="161"/>
        <v/>
      </c>
      <c r="H1234" s="80" t="str">
        <f t="shared" si="161"/>
        <v/>
      </c>
      <c r="I1234" s="413"/>
      <c r="J1234" s="414"/>
      <c r="K1234" s="415"/>
      <c r="L1234" s="415"/>
      <c r="M1234" s="415"/>
      <c r="N1234" s="415"/>
      <c r="O1234" s="415"/>
      <c r="P1234" s="415"/>
    </row>
    <row r="1235" spans="1:16">
      <c r="A1235" s="80" t="str">
        <f t="shared" si="156"/>
        <v/>
      </c>
      <c r="B1235" s="80" t="str">
        <f t="shared" si="157"/>
        <v/>
      </c>
      <c r="C1235" s="80" t="str">
        <f t="shared" si="158"/>
        <v/>
      </c>
      <c r="D1235" s="80" t="str">
        <f t="shared" si="159"/>
        <v/>
      </c>
      <c r="E1235" s="80" t="str">
        <f t="shared" si="160"/>
        <v/>
      </c>
      <c r="F1235" s="80" t="str">
        <f t="shared" si="161"/>
        <v/>
      </c>
      <c r="G1235" s="80" t="str">
        <f t="shared" si="161"/>
        <v/>
      </c>
      <c r="H1235" s="80" t="str">
        <f t="shared" si="161"/>
        <v/>
      </c>
      <c r="I1235" s="413"/>
      <c r="J1235" s="414"/>
      <c r="K1235" s="415"/>
      <c r="L1235" s="415"/>
      <c r="M1235" s="415"/>
      <c r="N1235" s="415"/>
      <c r="O1235" s="415"/>
      <c r="P1235" s="415"/>
    </row>
    <row r="1236" spans="1:16">
      <c r="A1236" s="80" t="str">
        <f t="shared" si="156"/>
        <v/>
      </c>
      <c r="B1236" s="80" t="str">
        <f t="shared" si="157"/>
        <v/>
      </c>
      <c r="C1236" s="80" t="str">
        <f t="shared" si="158"/>
        <v/>
      </c>
      <c r="D1236" s="80" t="str">
        <f t="shared" si="159"/>
        <v/>
      </c>
      <c r="E1236" s="80" t="str">
        <f t="shared" si="160"/>
        <v/>
      </c>
      <c r="F1236" s="80" t="str">
        <f t="shared" si="161"/>
        <v/>
      </c>
      <c r="G1236" s="80" t="str">
        <f t="shared" si="161"/>
        <v/>
      </c>
      <c r="H1236" s="80" t="str">
        <f t="shared" si="161"/>
        <v/>
      </c>
      <c r="I1236" s="413"/>
      <c r="J1236" s="414"/>
      <c r="K1236" s="415"/>
      <c r="L1236" s="415"/>
      <c r="M1236" s="415"/>
      <c r="N1236" s="415"/>
      <c r="O1236" s="415"/>
      <c r="P1236" s="415"/>
    </row>
    <row r="1237" spans="1:16">
      <c r="A1237" s="80" t="str">
        <f t="shared" si="156"/>
        <v/>
      </c>
      <c r="B1237" s="80" t="str">
        <f t="shared" si="157"/>
        <v/>
      </c>
      <c r="C1237" s="80" t="str">
        <f t="shared" si="158"/>
        <v/>
      </c>
      <c r="D1237" s="80" t="str">
        <f t="shared" si="159"/>
        <v/>
      </c>
      <c r="E1237" s="80" t="str">
        <f t="shared" si="160"/>
        <v/>
      </c>
      <c r="F1237" s="80" t="str">
        <f t="shared" si="161"/>
        <v/>
      </c>
      <c r="G1237" s="80" t="str">
        <f t="shared" si="161"/>
        <v/>
      </c>
      <c r="H1237" s="80" t="str">
        <f t="shared" si="161"/>
        <v/>
      </c>
      <c r="I1237" s="413"/>
      <c r="J1237" s="414"/>
      <c r="K1237" s="415"/>
      <c r="L1237" s="415"/>
      <c r="M1237" s="415"/>
      <c r="N1237" s="415"/>
      <c r="O1237" s="415"/>
      <c r="P1237" s="415"/>
    </row>
    <row r="1238" spans="1:16">
      <c r="A1238" s="80" t="str">
        <f t="shared" si="156"/>
        <v/>
      </c>
      <c r="B1238" s="80" t="str">
        <f t="shared" si="157"/>
        <v/>
      </c>
      <c r="C1238" s="80" t="str">
        <f t="shared" si="158"/>
        <v/>
      </c>
      <c r="D1238" s="80" t="str">
        <f t="shared" si="159"/>
        <v/>
      </c>
      <c r="E1238" s="80" t="str">
        <f t="shared" si="160"/>
        <v/>
      </c>
      <c r="F1238" s="80" t="str">
        <f t="shared" si="161"/>
        <v/>
      </c>
      <c r="G1238" s="80" t="str">
        <f t="shared" si="161"/>
        <v/>
      </c>
      <c r="H1238" s="80" t="str">
        <f t="shared" si="161"/>
        <v/>
      </c>
      <c r="I1238" s="413"/>
      <c r="J1238" s="414"/>
      <c r="K1238" s="415"/>
      <c r="L1238" s="415"/>
      <c r="M1238" s="415"/>
      <c r="N1238" s="415"/>
      <c r="O1238" s="415"/>
      <c r="P1238" s="415"/>
    </row>
    <row r="1239" spans="1:16">
      <c r="A1239" s="80" t="str">
        <f t="shared" si="156"/>
        <v/>
      </c>
      <c r="B1239" s="80" t="str">
        <f t="shared" si="157"/>
        <v/>
      </c>
      <c r="C1239" s="80" t="str">
        <f t="shared" si="158"/>
        <v/>
      </c>
      <c r="D1239" s="80" t="str">
        <f t="shared" si="159"/>
        <v/>
      </c>
      <c r="E1239" s="80" t="str">
        <f t="shared" si="160"/>
        <v/>
      </c>
      <c r="F1239" s="80" t="str">
        <f t="shared" si="161"/>
        <v/>
      </c>
      <c r="G1239" s="80" t="str">
        <f t="shared" si="161"/>
        <v/>
      </c>
      <c r="H1239" s="80" t="str">
        <f t="shared" si="161"/>
        <v/>
      </c>
      <c r="I1239" s="413"/>
      <c r="J1239" s="414"/>
      <c r="K1239" s="415"/>
      <c r="L1239" s="415"/>
      <c r="M1239" s="415"/>
      <c r="N1239" s="415"/>
      <c r="O1239" s="415"/>
      <c r="P1239" s="415"/>
    </row>
    <row r="1240" spans="1:16">
      <c r="A1240" s="80" t="str">
        <f t="shared" si="156"/>
        <v/>
      </c>
      <c r="B1240" s="80" t="str">
        <f t="shared" si="157"/>
        <v/>
      </c>
      <c r="C1240" s="80" t="str">
        <f t="shared" si="158"/>
        <v/>
      </c>
      <c r="D1240" s="80" t="str">
        <f t="shared" si="159"/>
        <v/>
      </c>
      <c r="E1240" s="80" t="str">
        <f t="shared" si="160"/>
        <v/>
      </c>
      <c r="F1240" s="80" t="str">
        <f t="shared" si="161"/>
        <v/>
      </c>
      <c r="G1240" s="80" t="str">
        <f t="shared" si="161"/>
        <v/>
      </c>
      <c r="H1240" s="80" t="str">
        <f t="shared" si="161"/>
        <v/>
      </c>
      <c r="I1240" s="413"/>
      <c r="J1240" s="414"/>
      <c r="K1240" s="415"/>
      <c r="L1240" s="415"/>
      <c r="M1240" s="415"/>
      <c r="N1240" s="415"/>
      <c r="O1240" s="415"/>
      <c r="P1240" s="415"/>
    </row>
    <row r="1241" spans="1:16">
      <c r="A1241" s="80" t="str">
        <f t="shared" si="156"/>
        <v/>
      </c>
      <c r="B1241" s="80" t="str">
        <f t="shared" si="157"/>
        <v/>
      </c>
      <c r="C1241" s="80" t="str">
        <f t="shared" si="158"/>
        <v/>
      </c>
      <c r="D1241" s="80" t="str">
        <f t="shared" si="159"/>
        <v/>
      </c>
      <c r="E1241" s="80" t="str">
        <f t="shared" si="160"/>
        <v/>
      </c>
      <c r="F1241" s="80" t="str">
        <f t="shared" si="161"/>
        <v/>
      </c>
      <c r="G1241" s="80" t="str">
        <f t="shared" si="161"/>
        <v/>
      </c>
      <c r="H1241" s="80" t="str">
        <f t="shared" si="161"/>
        <v/>
      </c>
      <c r="I1241" s="413"/>
      <c r="J1241" s="414"/>
      <c r="K1241" s="415"/>
      <c r="L1241" s="415"/>
      <c r="M1241" s="415"/>
      <c r="N1241" s="415"/>
      <c r="O1241" s="415"/>
      <c r="P1241" s="415"/>
    </row>
    <row r="1242" spans="1:16">
      <c r="A1242" s="80" t="str">
        <f t="shared" si="156"/>
        <v/>
      </c>
      <c r="B1242" s="80" t="str">
        <f t="shared" si="157"/>
        <v/>
      </c>
      <c r="C1242" s="80" t="str">
        <f t="shared" si="158"/>
        <v/>
      </c>
      <c r="D1242" s="80" t="str">
        <f t="shared" si="159"/>
        <v/>
      </c>
      <c r="E1242" s="80" t="str">
        <f t="shared" si="160"/>
        <v/>
      </c>
      <c r="F1242" s="80" t="str">
        <f t="shared" si="161"/>
        <v/>
      </c>
      <c r="G1242" s="80" t="str">
        <f t="shared" si="161"/>
        <v/>
      </c>
      <c r="H1242" s="80" t="str">
        <f t="shared" si="161"/>
        <v/>
      </c>
      <c r="I1242" s="413"/>
      <c r="J1242" s="414"/>
      <c r="K1242" s="415"/>
      <c r="L1242" s="415"/>
      <c r="M1242" s="415"/>
      <c r="N1242" s="415"/>
      <c r="O1242" s="415"/>
      <c r="P1242" s="415"/>
    </row>
    <row r="1243" spans="1:16">
      <c r="A1243" s="80" t="str">
        <f t="shared" si="156"/>
        <v/>
      </c>
      <c r="B1243" s="80" t="str">
        <f t="shared" si="157"/>
        <v/>
      </c>
      <c r="C1243" s="80" t="str">
        <f t="shared" si="158"/>
        <v/>
      </c>
      <c r="D1243" s="80" t="str">
        <f t="shared" si="159"/>
        <v/>
      </c>
      <c r="E1243" s="80" t="str">
        <f t="shared" si="160"/>
        <v/>
      </c>
      <c r="F1243" s="80" t="str">
        <f t="shared" si="161"/>
        <v/>
      </c>
      <c r="G1243" s="80" t="str">
        <f t="shared" si="161"/>
        <v/>
      </c>
      <c r="H1243" s="80" t="str">
        <f t="shared" si="161"/>
        <v/>
      </c>
      <c r="I1243" s="413"/>
      <c r="J1243" s="414"/>
      <c r="K1243" s="415"/>
      <c r="L1243" s="415"/>
      <c r="M1243" s="415"/>
      <c r="N1243" s="415"/>
      <c r="O1243" s="415"/>
      <c r="P1243" s="415"/>
    </row>
    <row r="1244" spans="1:16">
      <c r="A1244" s="80" t="str">
        <f t="shared" si="156"/>
        <v/>
      </c>
      <c r="B1244" s="80" t="str">
        <f t="shared" si="157"/>
        <v/>
      </c>
      <c r="C1244" s="80" t="str">
        <f t="shared" si="158"/>
        <v/>
      </c>
      <c r="D1244" s="80" t="str">
        <f t="shared" si="159"/>
        <v/>
      </c>
      <c r="E1244" s="80" t="str">
        <f t="shared" si="160"/>
        <v/>
      </c>
      <c r="F1244" s="80" t="str">
        <f t="shared" si="161"/>
        <v/>
      </c>
      <c r="G1244" s="80" t="str">
        <f t="shared" si="161"/>
        <v/>
      </c>
      <c r="H1244" s="80" t="str">
        <f t="shared" si="161"/>
        <v/>
      </c>
      <c r="I1244" s="413"/>
      <c r="J1244" s="414"/>
      <c r="K1244" s="415"/>
      <c r="L1244" s="415"/>
      <c r="M1244" s="415"/>
      <c r="N1244" s="415"/>
      <c r="O1244" s="415"/>
      <c r="P1244" s="415"/>
    </row>
    <row r="1245" spans="1:16">
      <c r="A1245" s="80" t="str">
        <f t="shared" si="156"/>
        <v/>
      </c>
      <c r="B1245" s="80" t="str">
        <f t="shared" si="157"/>
        <v/>
      </c>
      <c r="C1245" s="80" t="str">
        <f t="shared" si="158"/>
        <v/>
      </c>
      <c r="D1245" s="80" t="str">
        <f t="shared" si="159"/>
        <v/>
      </c>
      <c r="E1245" s="80" t="str">
        <f t="shared" si="160"/>
        <v/>
      </c>
      <c r="F1245" s="80" t="str">
        <f t="shared" ref="F1245:H1264" si="162">IF(Cptes="","",LEFT(Cptes,7))</f>
        <v/>
      </c>
      <c r="G1245" s="80" t="str">
        <f t="shared" si="162"/>
        <v/>
      </c>
      <c r="H1245" s="80" t="str">
        <f t="shared" si="162"/>
        <v/>
      </c>
      <c r="I1245" s="413"/>
      <c r="J1245" s="414"/>
      <c r="K1245" s="415"/>
      <c r="L1245" s="415"/>
      <c r="M1245" s="415"/>
      <c r="N1245" s="415"/>
      <c r="O1245" s="415"/>
      <c r="P1245" s="415"/>
    </row>
    <row r="1246" spans="1:16">
      <c r="A1246" s="80" t="str">
        <f t="shared" si="156"/>
        <v/>
      </c>
      <c r="B1246" s="80" t="str">
        <f t="shared" si="157"/>
        <v/>
      </c>
      <c r="C1246" s="80" t="str">
        <f t="shared" si="158"/>
        <v/>
      </c>
      <c r="D1246" s="80" t="str">
        <f t="shared" si="159"/>
        <v/>
      </c>
      <c r="E1246" s="80" t="str">
        <f t="shared" si="160"/>
        <v/>
      </c>
      <c r="F1246" s="80" t="str">
        <f t="shared" si="162"/>
        <v/>
      </c>
      <c r="G1246" s="80" t="str">
        <f t="shared" si="162"/>
        <v/>
      </c>
      <c r="H1246" s="80" t="str">
        <f t="shared" si="162"/>
        <v/>
      </c>
      <c r="I1246" s="413"/>
      <c r="J1246" s="414"/>
      <c r="K1246" s="415"/>
      <c r="L1246" s="415"/>
      <c r="M1246" s="415"/>
      <c r="N1246" s="415"/>
      <c r="O1246" s="415"/>
      <c r="P1246" s="415"/>
    </row>
    <row r="1247" spans="1:16">
      <c r="A1247" s="80" t="str">
        <f t="shared" si="156"/>
        <v/>
      </c>
      <c r="B1247" s="80" t="str">
        <f t="shared" si="157"/>
        <v/>
      </c>
      <c r="C1247" s="80" t="str">
        <f t="shared" si="158"/>
        <v/>
      </c>
      <c r="D1247" s="80" t="str">
        <f t="shared" si="159"/>
        <v/>
      </c>
      <c r="E1247" s="80" t="str">
        <f t="shared" si="160"/>
        <v/>
      </c>
      <c r="F1247" s="80" t="str">
        <f t="shared" si="162"/>
        <v/>
      </c>
      <c r="G1247" s="80" t="str">
        <f t="shared" si="162"/>
        <v/>
      </c>
      <c r="H1247" s="80" t="str">
        <f t="shared" si="162"/>
        <v/>
      </c>
      <c r="I1247" s="413"/>
      <c r="J1247" s="414"/>
      <c r="K1247" s="415"/>
      <c r="L1247" s="415"/>
      <c r="M1247" s="415"/>
      <c r="N1247" s="415"/>
      <c r="O1247" s="415"/>
      <c r="P1247" s="415"/>
    </row>
    <row r="1248" spans="1:16">
      <c r="A1248" s="80" t="str">
        <f t="shared" si="156"/>
        <v/>
      </c>
      <c r="B1248" s="80" t="str">
        <f t="shared" si="157"/>
        <v/>
      </c>
      <c r="C1248" s="80" t="str">
        <f t="shared" si="158"/>
        <v/>
      </c>
      <c r="D1248" s="80" t="str">
        <f t="shared" si="159"/>
        <v/>
      </c>
      <c r="E1248" s="80" t="str">
        <f t="shared" si="160"/>
        <v/>
      </c>
      <c r="F1248" s="80" t="str">
        <f t="shared" si="162"/>
        <v/>
      </c>
      <c r="G1248" s="80" t="str">
        <f t="shared" si="162"/>
        <v/>
      </c>
      <c r="H1248" s="80" t="str">
        <f t="shared" si="162"/>
        <v/>
      </c>
      <c r="I1248" s="413"/>
      <c r="J1248" s="414"/>
      <c r="K1248" s="415"/>
      <c r="L1248" s="415"/>
      <c r="M1248" s="415"/>
      <c r="N1248" s="415"/>
      <c r="O1248" s="415"/>
      <c r="P1248" s="415"/>
    </row>
    <row r="1249" spans="1:16">
      <c r="A1249" s="80" t="str">
        <f t="shared" si="156"/>
        <v/>
      </c>
      <c r="B1249" s="80" t="str">
        <f t="shared" si="157"/>
        <v/>
      </c>
      <c r="C1249" s="80" t="str">
        <f t="shared" si="158"/>
        <v/>
      </c>
      <c r="D1249" s="80" t="str">
        <f t="shared" si="159"/>
        <v/>
      </c>
      <c r="E1249" s="80" t="str">
        <f t="shared" si="160"/>
        <v/>
      </c>
      <c r="F1249" s="80" t="str">
        <f t="shared" si="162"/>
        <v/>
      </c>
      <c r="G1249" s="80" t="str">
        <f t="shared" si="162"/>
        <v/>
      </c>
      <c r="H1249" s="80" t="str">
        <f t="shared" si="162"/>
        <v/>
      </c>
      <c r="I1249" s="413"/>
      <c r="J1249" s="414"/>
      <c r="K1249" s="415"/>
      <c r="L1249" s="415"/>
      <c r="M1249" s="415"/>
      <c r="N1249" s="415"/>
      <c r="O1249" s="415"/>
      <c r="P1249" s="415"/>
    </row>
    <row r="1250" spans="1:16">
      <c r="A1250" s="80" t="str">
        <f t="shared" si="156"/>
        <v/>
      </c>
      <c r="B1250" s="80" t="str">
        <f t="shared" si="157"/>
        <v/>
      </c>
      <c r="C1250" s="80" t="str">
        <f t="shared" si="158"/>
        <v/>
      </c>
      <c r="D1250" s="80" t="str">
        <f t="shared" si="159"/>
        <v/>
      </c>
      <c r="E1250" s="80" t="str">
        <f t="shared" si="160"/>
        <v/>
      </c>
      <c r="F1250" s="80" t="str">
        <f t="shared" si="162"/>
        <v/>
      </c>
      <c r="G1250" s="80" t="str">
        <f t="shared" si="162"/>
        <v/>
      </c>
      <c r="H1250" s="80" t="str">
        <f t="shared" si="162"/>
        <v/>
      </c>
      <c r="I1250" s="413"/>
      <c r="J1250" s="414"/>
      <c r="K1250" s="415"/>
      <c r="L1250" s="415"/>
      <c r="M1250" s="415"/>
      <c r="N1250" s="415"/>
      <c r="O1250" s="415"/>
      <c r="P1250" s="415"/>
    </row>
    <row r="1251" spans="1:16">
      <c r="A1251" s="80" t="str">
        <f t="shared" si="156"/>
        <v/>
      </c>
      <c r="B1251" s="80" t="str">
        <f t="shared" si="157"/>
        <v/>
      </c>
      <c r="C1251" s="80" t="str">
        <f t="shared" si="158"/>
        <v/>
      </c>
      <c r="D1251" s="80" t="str">
        <f t="shared" si="159"/>
        <v/>
      </c>
      <c r="E1251" s="80" t="str">
        <f t="shared" si="160"/>
        <v/>
      </c>
      <c r="F1251" s="80" t="str">
        <f t="shared" si="162"/>
        <v/>
      </c>
      <c r="G1251" s="80" t="str">
        <f t="shared" si="162"/>
        <v/>
      </c>
      <c r="H1251" s="80" t="str">
        <f t="shared" si="162"/>
        <v/>
      </c>
      <c r="I1251" s="413"/>
      <c r="J1251" s="414"/>
      <c r="K1251" s="415"/>
      <c r="L1251" s="415"/>
      <c r="M1251" s="415"/>
      <c r="N1251" s="415"/>
      <c r="O1251" s="415"/>
      <c r="P1251" s="415"/>
    </row>
    <row r="1252" spans="1:16">
      <c r="A1252" s="80" t="str">
        <f t="shared" si="156"/>
        <v/>
      </c>
      <c r="B1252" s="80" t="str">
        <f t="shared" si="157"/>
        <v/>
      </c>
      <c r="C1252" s="80" t="str">
        <f t="shared" si="158"/>
        <v/>
      </c>
      <c r="D1252" s="80" t="str">
        <f t="shared" si="159"/>
        <v/>
      </c>
      <c r="E1252" s="80" t="str">
        <f t="shared" si="160"/>
        <v/>
      </c>
      <c r="F1252" s="80" t="str">
        <f t="shared" si="162"/>
        <v/>
      </c>
      <c r="G1252" s="80" t="str">
        <f t="shared" si="162"/>
        <v/>
      </c>
      <c r="H1252" s="80" t="str">
        <f t="shared" si="162"/>
        <v/>
      </c>
      <c r="I1252" s="413"/>
      <c r="J1252" s="414"/>
      <c r="K1252" s="415"/>
      <c r="L1252" s="415"/>
      <c r="M1252" s="415"/>
      <c r="N1252" s="415"/>
      <c r="O1252" s="415"/>
      <c r="P1252" s="415"/>
    </row>
    <row r="1253" spans="1:16">
      <c r="A1253" s="80" t="str">
        <f t="shared" si="156"/>
        <v/>
      </c>
      <c r="B1253" s="80" t="str">
        <f t="shared" si="157"/>
        <v/>
      </c>
      <c r="C1253" s="80" t="str">
        <f t="shared" si="158"/>
        <v/>
      </c>
      <c r="D1253" s="80" t="str">
        <f t="shared" si="159"/>
        <v/>
      </c>
      <c r="E1253" s="80" t="str">
        <f t="shared" si="160"/>
        <v/>
      </c>
      <c r="F1253" s="80" t="str">
        <f t="shared" si="162"/>
        <v/>
      </c>
      <c r="G1253" s="80" t="str">
        <f t="shared" si="162"/>
        <v/>
      </c>
      <c r="H1253" s="80" t="str">
        <f t="shared" si="162"/>
        <v/>
      </c>
      <c r="I1253" s="413"/>
      <c r="J1253" s="414"/>
      <c r="K1253" s="415"/>
      <c r="L1253" s="415"/>
      <c r="M1253" s="415"/>
      <c r="N1253" s="415"/>
      <c r="O1253" s="415"/>
      <c r="P1253" s="415"/>
    </row>
    <row r="1254" spans="1:16">
      <c r="A1254" s="80" t="str">
        <f t="shared" si="156"/>
        <v/>
      </c>
      <c r="B1254" s="80" t="str">
        <f t="shared" si="157"/>
        <v/>
      </c>
      <c r="C1254" s="80" t="str">
        <f t="shared" si="158"/>
        <v/>
      </c>
      <c r="D1254" s="80" t="str">
        <f t="shared" si="159"/>
        <v/>
      </c>
      <c r="E1254" s="80" t="str">
        <f t="shared" si="160"/>
        <v/>
      </c>
      <c r="F1254" s="80" t="str">
        <f t="shared" si="162"/>
        <v/>
      </c>
      <c r="G1254" s="80" t="str">
        <f t="shared" si="162"/>
        <v/>
      </c>
      <c r="H1254" s="80" t="str">
        <f t="shared" si="162"/>
        <v/>
      </c>
      <c r="I1254" s="413"/>
      <c r="J1254" s="414"/>
      <c r="K1254" s="415"/>
      <c r="L1254" s="415"/>
      <c r="M1254" s="415"/>
      <c r="N1254" s="415"/>
      <c r="O1254" s="415"/>
      <c r="P1254" s="415"/>
    </row>
    <row r="1255" spans="1:16">
      <c r="A1255" s="80" t="str">
        <f t="shared" si="156"/>
        <v/>
      </c>
      <c r="B1255" s="80" t="str">
        <f t="shared" si="157"/>
        <v/>
      </c>
      <c r="C1255" s="80" t="str">
        <f t="shared" si="158"/>
        <v/>
      </c>
      <c r="D1255" s="80" t="str">
        <f t="shared" si="159"/>
        <v/>
      </c>
      <c r="E1255" s="80" t="str">
        <f t="shared" si="160"/>
        <v/>
      </c>
      <c r="F1255" s="80" t="str">
        <f t="shared" si="162"/>
        <v/>
      </c>
      <c r="G1255" s="80" t="str">
        <f t="shared" si="162"/>
        <v/>
      </c>
      <c r="H1255" s="80" t="str">
        <f t="shared" si="162"/>
        <v/>
      </c>
      <c r="I1255" s="413"/>
      <c r="J1255" s="414"/>
      <c r="K1255" s="415"/>
      <c r="L1255" s="415"/>
      <c r="M1255" s="415"/>
      <c r="N1255" s="415"/>
      <c r="O1255" s="415"/>
      <c r="P1255" s="415"/>
    </row>
    <row r="1256" spans="1:16">
      <c r="A1256" s="80" t="str">
        <f t="shared" si="156"/>
        <v/>
      </c>
      <c r="B1256" s="80" t="str">
        <f t="shared" si="157"/>
        <v/>
      </c>
      <c r="C1256" s="80" t="str">
        <f t="shared" si="158"/>
        <v/>
      </c>
      <c r="D1256" s="80" t="str">
        <f t="shared" si="159"/>
        <v/>
      </c>
      <c r="E1256" s="80" t="str">
        <f t="shared" si="160"/>
        <v/>
      </c>
      <c r="F1256" s="80" t="str">
        <f t="shared" si="162"/>
        <v/>
      </c>
      <c r="G1256" s="80" t="str">
        <f t="shared" si="162"/>
        <v/>
      </c>
      <c r="H1256" s="80" t="str">
        <f t="shared" si="162"/>
        <v/>
      </c>
      <c r="I1256" s="413"/>
      <c r="J1256" s="414"/>
      <c r="K1256" s="415"/>
      <c r="L1256" s="415"/>
      <c r="M1256" s="415"/>
      <c r="N1256" s="415"/>
      <c r="O1256" s="415"/>
      <c r="P1256" s="415"/>
    </row>
    <row r="1257" spans="1:16">
      <c r="A1257" s="80" t="str">
        <f t="shared" si="156"/>
        <v/>
      </c>
      <c r="B1257" s="80" t="str">
        <f t="shared" si="157"/>
        <v/>
      </c>
      <c r="C1257" s="80" t="str">
        <f t="shared" si="158"/>
        <v/>
      </c>
      <c r="D1257" s="80" t="str">
        <f t="shared" si="159"/>
        <v/>
      </c>
      <c r="E1257" s="80" t="str">
        <f t="shared" si="160"/>
        <v/>
      </c>
      <c r="F1257" s="80" t="str">
        <f t="shared" si="162"/>
        <v/>
      </c>
      <c r="G1257" s="80" t="str">
        <f t="shared" si="162"/>
        <v/>
      </c>
      <c r="H1257" s="80" t="str">
        <f t="shared" si="162"/>
        <v/>
      </c>
      <c r="I1257" s="413"/>
      <c r="J1257" s="414"/>
      <c r="K1257" s="415"/>
      <c r="L1257" s="415"/>
      <c r="M1257" s="415"/>
      <c r="N1257" s="415"/>
      <c r="O1257" s="415"/>
      <c r="P1257" s="415"/>
    </row>
    <row r="1258" spans="1:16">
      <c r="A1258" s="80" t="str">
        <f t="shared" si="156"/>
        <v/>
      </c>
      <c r="B1258" s="80" t="str">
        <f t="shared" si="157"/>
        <v/>
      </c>
      <c r="C1258" s="80" t="str">
        <f t="shared" si="158"/>
        <v/>
      </c>
      <c r="D1258" s="80" t="str">
        <f t="shared" si="159"/>
        <v/>
      </c>
      <c r="E1258" s="80" t="str">
        <f t="shared" si="160"/>
        <v/>
      </c>
      <c r="F1258" s="80" t="str">
        <f t="shared" si="162"/>
        <v/>
      </c>
      <c r="G1258" s="80" t="str">
        <f t="shared" si="162"/>
        <v/>
      </c>
      <c r="H1258" s="80" t="str">
        <f t="shared" si="162"/>
        <v/>
      </c>
      <c r="I1258" s="413"/>
      <c r="J1258" s="414"/>
      <c r="K1258" s="415"/>
      <c r="L1258" s="415"/>
      <c r="M1258" s="415"/>
      <c r="N1258" s="415"/>
      <c r="O1258" s="415"/>
      <c r="P1258" s="415"/>
    </row>
    <row r="1259" spans="1:16">
      <c r="A1259" s="80" t="str">
        <f t="shared" si="156"/>
        <v/>
      </c>
      <c r="B1259" s="80" t="str">
        <f t="shared" si="157"/>
        <v/>
      </c>
      <c r="C1259" s="80" t="str">
        <f t="shared" si="158"/>
        <v/>
      </c>
      <c r="D1259" s="80" t="str">
        <f t="shared" si="159"/>
        <v/>
      </c>
      <c r="E1259" s="80" t="str">
        <f t="shared" si="160"/>
        <v/>
      </c>
      <c r="F1259" s="80" t="str">
        <f t="shared" si="162"/>
        <v/>
      </c>
      <c r="G1259" s="80" t="str">
        <f t="shared" si="162"/>
        <v/>
      </c>
      <c r="H1259" s="80" t="str">
        <f t="shared" si="162"/>
        <v/>
      </c>
      <c r="I1259" s="413"/>
      <c r="J1259" s="414"/>
      <c r="K1259" s="415"/>
      <c r="L1259" s="415"/>
      <c r="M1259" s="415"/>
      <c r="N1259" s="415"/>
      <c r="O1259" s="415"/>
      <c r="P1259" s="415"/>
    </row>
    <row r="1260" spans="1:16">
      <c r="A1260" s="80" t="str">
        <f t="shared" si="156"/>
        <v/>
      </c>
      <c r="B1260" s="80" t="str">
        <f t="shared" si="157"/>
        <v/>
      </c>
      <c r="C1260" s="80" t="str">
        <f t="shared" si="158"/>
        <v/>
      </c>
      <c r="D1260" s="80" t="str">
        <f t="shared" si="159"/>
        <v/>
      </c>
      <c r="E1260" s="80" t="str">
        <f t="shared" si="160"/>
        <v/>
      </c>
      <c r="F1260" s="80" t="str">
        <f t="shared" si="162"/>
        <v/>
      </c>
      <c r="G1260" s="80" t="str">
        <f t="shared" si="162"/>
        <v/>
      </c>
      <c r="H1260" s="80" t="str">
        <f t="shared" si="162"/>
        <v/>
      </c>
      <c r="I1260" s="413"/>
      <c r="J1260" s="414"/>
      <c r="K1260" s="415"/>
      <c r="L1260" s="415"/>
      <c r="M1260" s="415"/>
      <c r="N1260" s="415"/>
      <c r="O1260" s="415"/>
      <c r="P1260" s="415"/>
    </row>
    <row r="1261" spans="1:16">
      <c r="A1261" s="80" t="str">
        <f t="shared" si="156"/>
        <v/>
      </c>
      <c r="B1261" s="80" t="str">
        <f t="shared" si="157"/>
        <v/>
      </c>
      <c r="C1261" s="80" t="str">
        <f t="shared" si="158"/>
        <v/>
      </c>
      <c r="D1261" s="80" t="str">
        <f t="shared" si="159"/>
        <v/>
      </c>
      <c r="E1261" s="80" t="str">
        <f t="shared" si="160"/>
        <v/>
      </c>
      <c r="F1261" s="80" t="str">
        <f t="shared" si="162"/>
        <v/>
      </c>
      <c r="G1261" s="80" t="str">
        <f t="shared" si="162"/>
        <v/>
      </c>
      <c r="H1261" s="80" t="str">
        <f t="shared" si="162"/>
        <v/>
      </c>
      <c r="I1261" s="413"/>
      <c r="J1261" s="414"/>
      <c r="K1261" s="415"/>
      <c r="L1261" s="415"/>
      <c r="M1261" s="415"/>
      <c r="N1261" s="415"/>
      <c r="O1261" s="415"/>
      <c r="P1261" s="415"/>
    </row>
    <row r="1262" spans="1:16">
      <c r="A1262" s="80" t="str">
        <f t="shared" si="156"/>
        <v/>
      </c>
      <c r="B1262" s="80" t="str">
        <f t="shared" si="157"/>
        <v/>
      </c>
      <c r="C1262" s="80" t="str">
        <f t="shared" si="158"/>
        <v/>
      </c>
      <c r="D1262" s="80" t="str">
        <f t="shared" si="159"/>
        <v/>
      </c>
      <c r="E1262" s="80" t="str">
        <f t="shared" si="160"/>
        <v/>
      </c>
      <c r="F1262" s="80" t="str">
        <f t="shared" si="162"/>
        <v/>
      </c>
      <c r="G1262" s="80" t="str">
        <f t="shared" si="162"/>
        <v/>
      </c>
      <c r="H1262" s="80" t="str">
        <f t="shared" si="162"/>
        <v/>
      </c>
      <c r="I1262" s="413"/>
      <c r="J1262" s="414"/>
      <c r="K1262" s="415"/>
      <c r="L1262" s="415"/>
      <c r="M1262" s="415"/>
      <c r="N1262" s="415"/>
      <c r="O1262" s="415"/>
      <c r="P1262" s="415"/>
    </row>
    <row r="1263" spans="1:16">
      <c r="A1263" s="80" t="str">
        <f t="shared" si="156"/>
        <v/>
      </c>
      <c r="B1263" s="80" t="str">
        <f t="shared" si="157"/>
        <v/>
      </c>
      <c r="C1263" s="80" t="str">
        <f t="shared" si="158"/>
        <v/>
      </c>
      <c r="D1263" s="80" t="str">
        <f t="shared" si="159"/>
        <v/>
      </c>
      <c r="E1263" s="80" t="str">
        <f t="shared" si="160"/>
        <v/>
      </c>
      <c r="F1263" s="80" t="str">
        <f t="shared" si="162"/>
        <v/>
      </c>
      <c r="G1263" s="80" t="str">
        <f t="shared" si="162"/>
        <v/>
      </c>
      <c r="H1263" s="80" t="str">
        <f t="shared" si="162"/>
        <v/>
      </c>
      <c r="I1263" s="413"/>
      <c r="J1263" s="414"/>
      <c r="K1263" s="415"/>
      <c r="L1263" s="415"/>
      <c r="M1263" s="415"/>
      <c r="N1263" s="415"/>
      <c r="O1263" s="415"/>
      <c r="P1263" s="415"/>
    </row>
    <row r="1264" spans="1:16">
      <c r="A1264" s="80" t="str">
        <f t="shared" si="156"/>
        <v/>
      </c>
      <c r="B1264" s="80" t="str">
        <f t="shared" si="157"/>
        <v/>
      </c>
      <c r="C1264" s="80" t="str">
        <f t="shared" si="158"/>
        <v/>
      </c>
      <c r="D1264" s="80" t="str">
        <f t="shared" si="159"/>
        <v/>
      </c>
      <c r="E1264" s="80" t="str">
        <f t="shared" si="160"/>
        <v/>
      </c>
      <c r="F1264" s="80" t="str">
        <f t="shared" si="162"/>
        <v/>
      </c>
      <c r="G1264" s="80" t="str">
        <f t="shared" si="162"/>
        <v/>
      </c>
      <c r="H1264" s="80" t="str">
        <f t="shared" si="162"/>
        <v/>
      </c>
      <c r="I1264" s="413"/>
      <c r="J1264" s="414"/>
      <c r="K1264" s="415"/>
      <c r="L1264" s="415"/>
      <c r="M1264" s="415"/>
      <c r="N1264" s="415"/>
      <c r="O1264" s="415"/>
      <c r="P1264" s="415"/>
    </row>
    <row r="1265" spans="1:16">
      <c r="A1265" s="80" t="str">
        <f t="shared" si="156"/>
        <v/>
      </c>
      <c r="B1265" s="80" t="str">
        <f t="shared" si="157"/>
        <v/>
      </c>
      <c r="C1265" s="80" t="str">
        <f t="shared" si="158"/>
        <v/>
      </c>
      <c r="D1265" s="80" t="str">
        <f t="shared" si="159"/>
        <v/>
      </c>
      <c r="E1265" s="80" t="str">
        <f t="shared" si="160"/>
        <v/>
      </c>
      <c r="F1265" s="80" t="str">
        <f t="shared" ref="F1265:H1284" si="163">IF(Cptes="","",LEFT(Cptes,7))</f>
        <v/>
      </c>
      <c r="G1265" s="80" t="str">
        <f t="shared" si="163"/>
        <v/>
      </c>
      <c r="H1265" s="80" t="str">
        <f t="shared" si="163"/>
        <v/>
      </c>
      <c r="I1265" s="413"/>
      <c r="J1265" s="414"/>
      <c r="K1265" s="415"/>
      <c r="L1265" s="415"/>
      <c r="M1265" s="415"/>
      <c r="N1265" s="415"/>
      <c r="O1265" s="415"/>
      <c r="P1265" s="415"/>
    </row>
    <row r="1266" spans="1:16">
      <c r="A1266" s="80" t="str">
        <f t="shared" si="156"/>
        <v/>
      </c>
      <c r="B1266" s="80" t="str">
        <f t="shared" si="157"/>
        <v/>
      </c>
      <c r="C1266" s="80" t="str">
        <f t="shared" si="158"/>
        <v/>
      </c>
      <c r="D1266" s="80" t="str">
        <f t="shared" si="159"/>
        <v/>
      </c>
      <c r="E1266" s="80" t="str">
        <f t="shared" si="160"/>
        <v/>
      </c>
      <c r="F1266" s="80" t="str">
        <f t="shared" si="163"/>
        <v/>
      </c>
      <c r="G1266" s="80" t="str">
        <f t="shared" si="163"/>
        <v/>
      </c>
      <c r="H1266" s="80" t="str">
        <f t="shared" si="163"/>
        <v/>
      </c>
      <c r="I1266" s="413"/>
      <c r="J1266" s="414"/>
      <c r="K1266" s="415"/>
      <c r="L1266" s="415"/>
      <c r="M1266" s="415"/>
      <c r="N1266" s="415"/>
      <c r="O1266" s="415"/>
      <c r="P1266" s="415"/>
    </row>
    <row r="1267" spans="1:16">
      <c r="A1267" s="80" t="str">
        <f t="shared" si="156"/>
        <v/>
      </c>
      <c r="B1267" s="80" t="str">
        <f t="shared" si="157"/>
        <v/>
      </c>
      <c r="C1267" s="80" t="str">
        <f t="shared" si="158"/>
        <v/>
      </c>
      <c r="D1267" s="80" t="str">
        <f t="shared" si="159"/>
        <v/>
      </c>
      <c r="E1267" s="80" t="str">
        <f t="shared" si="160"/>
        <v/>
      </c>
      <c r="F1267" s="80" t="str">
        <f t="shared" si="163"/>
        <v/>
      </c>
      <c r="G1267" s="80" t="str">
        <f t="shared" si="163"/>
        <v/>
      </c>
      <c r="H1267" s="80" t="str">
        <f t="shared" si="163"/>
        <v/>
      </c>
      <c r="I1267" s="413"/>
      <c r="J1267" s="414"/>
      <c r="K1267" s="415"/>
      <c r="L1267" s="415"/>
      <c r="M1267" s="415"/>
      <c r="N1267" s="415"/>
      <c r="O1267" s="415"/>
      <c r="P1267" s="415"/>
    </row>
    <row r="1268" spans="1:16">
      <c r="A1268" s="80" t="str">
        <f t="shared" si="156"/>
        <v/>
      </c>
      <c r="B1268" s="80" t="str">
        <f t="shared" si="157"/>
        <v/>
      </c>
      <c r="C1268" s="80" t="str">
        <f t="shared" si="158"/>
        <v/>
      </c>
      <c r="D1268" s="80" t="str">
        <f t="shared" si="159"/>
        <v/>
      </c>
      <c r="E1268" s="80" t="str">
        <f t="shared" si="160"/>
        <v/>
      </c>
      <c r="F1268" s="80" t="str">
        <f t="shared" si="163"/>
        <v/>
      </c>
      <c r="G1268" s="80" t="str">
        <f t="shared" si="163"/>
        <v/>
      </c>
      <c r="H1268" s="80" t="str">
        <f t="shared" si="163"/>
        <v/>
      </c>
      <c r="I1268" s="413"/>
      <c r="J1268" s="414"/>
      <c r="K1268" s="415"/>
      <c r="L1268" s="415"/>
      <c r="M1268" s="415"/>
      <c r="N1268" s="415"/>
      <c r="O1268" s="415"/>
      <c r="P1268" s="415"/>
    </row>
    <row r="1269" spans="1:16">
      <c r="A1269" s="80" t="str">
        <f t="shared" si="156"/>
        <v/>
      </c>
      <c r="B1269" s="80" t="str">
        <f t="shared" si="157"/>
        <v/>
      </c>
      <c r="C1269" s="80" t="str">
        <f t="shared" si="158"/>
        <v/>
      </c>
      <c r="D1269" s="80" t="str">
        <f t="shared" si="159"/>
        <v/>
      </c>
      <c r="E1269" s="80" t="str">
        <f t="shared" si="160"/>
        <v/>
      </c>
      <c r="F1269" s="80" t="str">
        <f t="shared" si="163"/>
        <v/>
      </c>
      <c r="G1269" s="80" t="str">
        <f t="shared" si="163"/>
        <v/>
      </c>
      <c r="H1269" s="80" t="str">
        <f t="shared" si="163"/>
        <v/>
      </c>
      <c r="I1269" s="413"/>
      <c r="J1269" s="414"/>
      <c r="K1269" s="415"/>
      <c r="L1269" s="415"/>
      <c r="M1269" s="415"/>
      <c r="N1269" s="415"/>
      <c r="O1269" s="415"/>
      <c r="P1269" s="415"/>
    </row>
    <row r="1270" spans="1:16">
      <c r="A1270" s="80" t="str">
        <f t="shared" si="156"/>
        <v/>
      </c>
      <c r="B1270" s="80" t="str">
        <f t="shared" si="157"/>
        <v/>
      </c>
      <c r="C1270" s="80" t="str">
        <f t="shared" si="158"/>
        <v/>
      </c>
      <c r="D1270" s="80" t="str">
        <f t="shared" si="159"/>
        <v/>
      </c>
      <c r="E1270" s="80" t="str">
        <f t="shared" si="160"/>
        <v/>
      </c>
      <c r="F1270" s="80" t="str">
        <f t="shared" si="163"/>
        <v/>
      </c>
      <c r="G1270" s="80" t="str">
        <f t="shared" si="163"/>
        <v/>
      </c>
      <c r="H1270" s="80" t="str">
        <f t="shared" si="163"/>
        <v/>
      </c>
      <c r="I1270" s="413"/>
      <c r="J1270" s="414"/>
      <c r="K1270" s="415"/>
      <c r="L1270" s="415"/>
      <c r="M1270" s="415"/>
      <c r="N1270" s="415"/>
      <c r="O1270" s="415"/>
      <c r="P1270" s="415"/>
    </row>
    <row r="1271" spans="1:16">
      <c r="A1271" s="80" t="str">
        <f t="shared" si="156"/>
        <v/>
      </c>
      <c r="B1271" s="80" t="str">
        <f t="shared" si="157"/>
        <v/>
      </c>
      <c r="C1271" s="80" t="str">
        <f t="shared" si="158"/>
        <v/>
      </c>
      <c r="D1271" s="80" t="str">
        <f t="shared" si="159"/>
        <v/>
      </c>
      <c r="E1271" s="80" t="str">
        <f t="shared" si="160"/>
        <v/>
      </c>
      <c r="F1271" s="80" t="str">
        <f t="shared" si="163"/>
        <v/>
      </c>
      <c r="G1271" s="80" t="str">
        <f t="shared" si="163"/>
        <v/>
      </c>
      <c r="H1271" s="80" t="str">
        <f t="shared" si="163"/>
        <v/>
      </c>
      <c r="I1271" s="413"/>
      <c r="J1271" s="414"/>
      <c r="K1271" s="415"/>
      <c r="L1271" s="415"/>
      <c r="M1271" s="415"/>
      <c r="N1271" s="415"/>
      <c r="O1271" s="415"/>
      <c r="P1271" s="415"/>
    </row>
    <row r="1272" spans="1:16">
      <c r="A1272" s="80" t="str">
        <f t="shared" si="156"/>
        <v/>
      </c>
      <c r="B1272" s="80" t="str">
        <f t="shared" si="157"/>
        <v/>
      </c>
      <c r="C1272" s="80" t="str">
        <f t="shared" si="158"/>
        <v/>
      </c>
      <c r="D1272" s="80" t="str">
        <f t="shared" si="159"/>
        <v/>
      </c>
      <c r="E1272" s="80" t="str">
        <f t="shared" si="160"/>
        <v/>
      </c>
      <c r="F1272" s="80" t="str">
        <f t="shared" si="163"/>
        <v/>
      </c>
      <c r="G1272" s="80" t="str">
        <f t="shared" si="163"/>
        <v/>
      </c>
      <c r="H1272" s="80" t="str">
        <f t="shared" si="163"/>
        <v/>
      </c>
      <c r="I1272" s="413"/>
      <c r="J1272" s="414"/>
      <c r="K1272" s="415"/>
      <c r="L1272" s="415"/>
      <c r="M1272" s="415"/>
      <c r="N1272" s="415"/>
      <c r="O1272" s="415"/>
      <c r="P1272" s="415"/>
    </row>
    <row r="1273" spans="1:16">
      <c r="A1273" s="80" t="str">
        <f t="shared" si="156"/>
        <v/>
      </c>
      <c r="B1273" s="80" t="str">
        <f t="shared" si="157"/>
        <v/>
      </c>
      <c r="C1273" s="80" t="str">
        <f t="shared" si="158"/>
        <v/>
      </c>
      <c r="D1273" s="80" t="str">
        <f t="shared" si="159"/>
        <v/>
      </c>
      <c r="E1273" s="80" t="str">
        <f t="shared" si="160"/>
        <v/>
      </c>
      <c r="F1273" s="80" t="str">
        <f t="shared" si="163"/>
        <v/>
      </c>
      <c r="G1273" s="80" t="str">
        <f t="shared" si="163"/>
        <v/>
      </c>
      <c r="H1273" s="80" t="str">
        <f t="shared" si="163"/>
        <v/>
      </c>
      <c r="I1273" s="413"/>
      <c r="J1273" s="414"/>
      <c r="K1273" s="415"/>
      <c r="L1273" s="415"/>
      <c r="M1273" s="415"/>
      <c r="N1273" s="415"/>
      <c r="O1273" s="415"/>
      <c r="P1273" s="415"/>
    </row>
    <row r="1274" spans="1:16">
      <c r="A1274" s="80" t="str">
        <f t="shared" si="156"/>
        <v/>
      </c>
      <c r="B1274" s="80" t="str">
        <f t="shared" si="157"/>
        <v/>
      </c>
      <c r="C1274" s="80" t="str">
        <f t="shared" si="158"/>
        <v/>
      </c>
      <c r="D1274" s="80" t="str">
        <f t="shared" si="159"/>
        <v/>
      </c>
      <c r="E1274" s="80" t="str">
        <f t="shared" si="160"/>
        <v/>
      </c>
      <c r="F1274" s="80" t="str">
        <f t="shared" si="163"/>
        <v/>
      </c>
      <c r="G1274" s="80" t="str">
        <f t="shared" si="163"/>
        <v/>
      </c>
      <c r="H1274" s="80" t="str">
        <f t="shared" si="163"/>
        <v/>
      </c>
      <c r="I1274" s="413"/>
      <c r="J1274" s="414"/>
      <c r="K1274" s="415"/>
      <c r="L1274" s="415"/>
      <c r="M1274" s="415"/>
      <c r="N1274" s="415"/>
      <c r="O1274" s="415"/>
      <c r="P1274" s="415"/>
    </row>
    <row r="1275" spans="1:16">
      <c r="A1275" s="80" t="str">
        <f t="shared" si="156"/>
        <v/>
      </c>
      <c r="B1275" s="80" t="str">
        <f t="shared" si="157"/>
        <v/>
      </c>
      <c r="C1275" s="80" t="str">
        <f t="shared" si="158"/>
        <v/>
      </c>
      <c r="D1275" s="80" t="str">
        <f t="shared" si="159"/>
        <v/>
      </c>
      <c r="E1275" s="80" t="str">
        <f t="shared" si="160"/>
        <v/>
      </c>
      <c r="F1275" s="80" t="str">
        <f t="shared" si="163"/>
        <v/>
      </c>
      <c r="G1275" s="80" t="str">
        <f t="shared" si="163"/>
        <v/>
      </c>
      <c r="H1275" s="80" t="str">
        <f t="shared" si="163"/>
        <v/>
      </c>
      <c r="I1275" s="413"/>
      <c r="J1275" s="414"/>
      <c r="K1275" s="415"/>
      <c r="L1275" s="415"/>
      <c r="M1275" s="415"/>
      <c r="N1275" s="415"/>
      <c r="O1275" s="415"/>
      <c r="P1275" s="415"/>
    </row>
    <row r="1276" spans="1:16">
      <c r="A1276" s="80" t="str">
        <f t="shared" si="156"/>
        <v/>
      </c>
      <c r="B1276" s="80" t="str">
        <f t="shared" si="157"/>
        <v/>
      </c>
      <c r="C1276" s="80" t="str">
        <f t="shared" si="158"/>
        <v/>
      </c>
      <c r="D1276" s="80" t="str">
        <f t="shared" si="159"/>
        <v/>
      </c>
      <c r="E1276" s="80" t="str">
        <f t="shared" si="160"/>
        <v/>
      </c>
      <c r="F1276" s="80" t="str">
        <f t="shared" si="163"/>
        <v/>
      </c>
      <c r="G1276" s="80" t="str">
        <f t="shared" si="163"/>
        <v/>
      </c>
      <c r="H1276" s="80" t="str">
        <f t="shared" si="163"/>
        <v/>
      </c>
      <c r="I1276" s="413"/>
      <c r="J1276" s="414"/>
      <c r="K1276" s="415"/>
      <c r="L1276" s="415"/>
      <c r="M1276" s="415"/>
      <c r="N1276" s="415"/>
      <c r="O1276" s="415"/>
      <c r="P1276" s="415"/>
    </row>
    <row r="1277" spans="1:16">
      <c r="A1277" s="80" t="str">
        <f t="shared" si="156"/>
        <v/>
      </c>
      <c r="B1277" s="80" t="str">
        <f t="shared" si="157"/>
        <v/>
      </c>
      <c r="C1277" s="80" t="str">
        <f t="shared" si="158"/>
        <v/>
      </c>
      <c r="D1277" s="80" t="str">
        <f t="shared" si="159"/>
        <v/>
      </c>
      <c r="E1277" s="80" t="str">
        <f t="shared" si="160"/>
        <v/>
      </c>
      <c r="F1277" s="80" t="str">
        <f t="shared" si="163"/>
        <v/>
      </c>
      <c r="G1277" s="80" t="str">
        <f t="shared" si="163"/>
        <v/>
      </c>
      <c r="H1277" s="80" t="str">
        <f t="shared" si="163"/>
        <v/>
      </c>
      <c r="I1277" s="413"/>
      <c r="J1277" s="414"/>
      <c r="K1277" s="415"/>
      <c r="L1277" s="415"/>
      <c r="M1277" s="415"/>
      <c r="N1277" s="415"/>
      <c r="O1277" s="415"/>
      <c r="P1277" s="415"/>
    </row>
    <row r="1278" spans="1:16">
      <c r="A1278" s="80" t="str">
        <f t="shared" si="156"/>
        <v/>
      </c>
      <c r="B1278" s="80" t="str">
        <f t="shared" si="157"/>
        <v/>
      </c>
      <c r="C1278" s="80" t="str">
        <f t="shared" si="158"/>
        <v/>
      </c>
      <c r="D1278" s="80" t="str">
        <f t="shared" si="159"/>
        <v/>
      </c>
      <c r="E1278" s="80" t="str">
        <f t="shared" si="160"/>
        <v/>
      </c>
      <c r="F1278" s="80" t="str">
        <f t="shared" si="163"/>
        <v/>
      </c>
      <c r="G1278" s="80" t="str">
        <f t="shared" si="163"/>
        <v/>
      </c>
      <c r="H1278" s="80" t="str">
        <f t="shared" si="163"/>
        <v/>
      </c>
      <c r="I1278" s="413"/>
      <c r="J1278" s="414"/>
      <c r="K1278" s="415"/>
      <c r="L1278" s="415"/>
      <c r="M1278" s="415"/>
      <c r="N1278" s="415"/>
      <c r="O1278" s="415"/>
      <c r="P1278" s="415"/>
    </row>
    <row r="1279" spans="1:16">
      <c r="A1279" s="80" t="str">
        <f t="shared" si="156"/>
        <v/>
      </c>
      <c r="B1279" s="80" t="str">
        <f t="shared" si="157"/>
        <v/>
      </c>
      <c r="C1279" s="80" t="str">
        <f t="shared" si="158"/>
        <v/>
      </c>
      <c r="D1279" s="80" t="str">
        <f t="shared" si="159"/>
        <v/>
      </c>
      <c r="E1279" s="80" t="str">
        <f t="shared" si="160"/>
        <v/>
      </c>
      <c r="F1279" s="80" t="str">
        <f t="shared" si="163"/>
        <v/>
      </c>
      <c r="G1279" s="80" t="str">
        <f t="shared" si="163"/>
        <v/>
      </c>
      <c r="H1279" s="80" t="str">
        <f t="shared" si="163"/>
        <v/>
      </c>
      <c r="I1279" s="413"/>
      <c r="J1279" s="414"/>
      <c r="K1279" s="415"/>
      <c r="L1279" s="415"/>
      <c r="M1279" s="415"/>
      <c r="N1279" s="415"/>
      <c r="O1279" s="415"/>
      <c r="P1279" s="415"/>
    </row>
    <row r="1280" spans="1:16">
      <c r="A1280" s="80" t="str">
        <f t="shared" si="156"/>
        <v/>
      </c>
      <c r="B1280" s="80" t="str">
        <f t="shared" si="157"/>
        <v/>
      </c>
      <c r="C1280" s="80" t="str">
        <f t="shared" si="158"/>
        <v/>
      </c>
      <c r="D1280" s="80" t="str">
        <f t="shared" si="159"/>
        <v/>
      </c>
      <c r="E1280" s="80" t="str">
        <f t="shared" si="160"/>
        <v/>
      </c>
      <c r="F1280" s="80" t="str">
        <f t="shared" si="163"/>
        <v/>
      </c>
      <c r="G1280" s="80" t="str">
        <f t="shared" si="163"/>
        <v/>
      </c>
      <c r="H1280" s="80" t="str">
        <f t="shared" si="163"/>
        <v/>
      </c>
      <c r="I1280" s="413"/>
      <c r="J1280" s="414"/>
      <c r="K1280" s="415"/>
      <c r="L1280" s="415"/>
      <c r="M1280" s="415"/>
      <c r="N1280" s="415"/>
      <c r="O1280" s="415"/>
      <c r="P1280" s="415"/>
    </row>
    <row r="1281" spans="1:16">
      <c r="A1281" s="80" t="str">
        <f t="shared" si="156"/>
        <v/>
      </c>
      <c r="B1281" s="80" t="str">
        <f t="shared" si="157"/>
        <v/>
      </c>
      <c r="C1281" s="80" t="str">
        <f t="shared" si="158"/>
        <v/>
      </c>
      <c r="D1281" s="80" t="str">
        <f t="shared" si="159"/>
        <v/>
      </c>
      <c r="E1281" s="80" t="str">
        <f t="shared" si="160"/>
        <v/>
      </c>
      <c r="F1281" s="80" t="str">
        <f t="shared" si="163"/>
        <v/>
      </c>
      <c r="G1281" s="80" t="str">
        <f t="shared" si="163"/>
        <v/>
      </c>
      <c r="H1281" s="80" t="str">
        <f t="shared" si="163"/>
        <v/>
      </c>
      <c r="I1281" s="413"/>
      <c r="J1281" s="414"/>
      <c r="K1281" s="415"/>
      <c r="L1281" s="415"/>
      <c r="M1281" s="415"/>
      <c r="N1281" s="415"/>
      <c r="O1281" s="415"/>
      <c r="P1281" s="415"/>
    </row>
    <row r="1282" spans="1:16">
      <c r="A1282" s="80" t="str">
        <f t="shared" si="156"/>
        <v/>
      </c>
      <c r="B1282" s="80" t="str">
        <f t="shared" si="157"/>
        <v/>
      </c>
      <c r="C1282" s="80" t="str">
        <f t="shared" si="158"/>
        <v/>
      </c>
      <c r="D1282" s="80" t="str">
        <f t="shared" si="159"/>
        <v/>
      </c>
      <c r="E1282" s="80" t="str">
        <f t="shared" si="160"/>
        <v/>
      </c>
      <c r="F1282" s="80" t="str">
        <f t="shared" si="163"/>
        <v/>
      </c>
      <c r="G1282" s="80" t="str">
        <f t="shared" si="163"/>
        <v/>
      </c>
      <c r="H1282" s="80" t="str">
        <f t="shared" si="163"/>
        <v/>
      </c>
      <c r="I1282" s="413"/>
      <c r="J1282" s="414"/>
      <c r="K1282" s="415"/>
      <c r="L1282" s="415"/>
      <c r="M1282" s="415"/>
      <c r="N1282" s="415"/>
      <c r="O1282" s="415"/>
      <c r="P1282" s="415"/>
    </row>
    <row r="1283" spans="1:16">
      <c r="A1283" s="80" t="str">
        <f t="shared" si="156"/>
        <v/>
      </c>
      <c r="B1283" s="80" t="str">
        <f t="shared" si="157"/>
        <v/>
      </c>
      <c r="C1283" s="80" t="str">
        <f t="shared" si="158"/>
        <v/>
      </c>
      <c r="D1283" s="80" t="str">
        <f t="shared" si="159"/>
        <v/>
      </c>
      <c r="E1283" s="80" t="str">
        <f t="shared" si="160"/>
        <v/>
      </c>
      <c r="F1283" s="80" t="str">
        <f t="shared" si="163"/>
        <v/>
      </c>
      <c r="G1283" s="80" t="str">
        <f t="shared" si="163"/>
        <v/>
      </c>
      <c r="H1283" s="80" t="str">
        <f t="shared" si="163"/>
        <v/>
      </c>
      <c r="I1283" s="413"/>
      <c r="J1283" s="414"/>
      <c r="K1283" s="415"/>
      <c r="L1283" s="415"/>
      <c r="M1283" s="415"/>
      <c r="N1283" s="415"/>
      <c r="O1283" s="415"/>
      <c r="P1283" s="415"/>
    </row>
    <row r="1284" spans="1:16">
      <c r="A1284" s="80" t="str">
        <f t="shared" si="156"/>
        <v/>
      </c>
      <c r="B1284" s="80" t="str">
        <f t="shared" si="157"/>
        <v/>
      </c>
      <c r="C1284" s="80" t="str">
        <f t="shared" si="158"/>
        <v/>
      </c>
      <c r="D1284" s="80" t="str">
        <f t="shared" si="159"/>
        <v/>
      </c>
      <c r="E1284" s="80" t="str">
        <f t="shared" si="160"/>
        <v/>
      </c>
      <c r="F1284" s="80" t="str">
        <f t="shared" si="163"/>
        <v/>
      </c>
      <c r="G1284" s="80" t="str">
        <f t="shared" si="163"/>
        <v/>
      </c>
      <c r="H1284" s="80" t="str">
        <f t="shared" si="163"/>
        <v/>
      </c>
      <c r="I1284" s="413"/>
      <c r="J1284" s="414"/>
      <c r="K1284" s="415"/>
      <c r="L1284" s="415"/>
      <c r="M1284" s="415"/>
      <c r="N1284" s="415"/>
      <c r="O1284" s="415"/>
      <c r="P1284" s="415"/>
    </row>
    <row r="1285" spans="1:16">
      <c r="A1285" s="80" t="str">
        <f t="shared" ref="A1285:A1348" si="164">IF(Cptes="","",LEFT(Cptes,2))</f>
        <v/>
      </c>
      <c r="B1285" s="80" t="str">
        <f t="shared" ref="B1285:B1348" si="165">IF(Cptes="","",LEFT(Cptes,3))</f>
        <v/>
      </c>
      <c r="C1285" s="80" t="str">
        <f t="shared" ref="C1285:C1348" si="166">IF(Cptes="","",LEFT(Cptes,4))</f>
        <v/>
      </c>
      <c r="D1285" s="80" t="str">
        <f t="shared" ref="D1285:D1348" si="167">IF(Cptes="","",LEFT(Cptes,5))</f>
        <v/>
      </c>
      <c r="E1285" s="80" t="str">
        <f t="shared" ref="E1285:E1348" si="168">IF(Cptes="","",LEFT(Cptes,6))</f>
        <v/>
      </c>
      <c r="F1285" s="80" t="str">
        <f t="shared" ref="F1285:H1304" si="169">IF(Cptes="","",LEFT(Cptes,7))</f>
        <v/>
      </c>
      <c r="G1285" s="80" t="str">
        <f t="shared" si="169"/>
        <v/>
      </c>
      <c r="H1285" s="80" t="str">
        <f t="shared" si="169"/>
        <v/>
      </c>
      <c r="I1285" s="413"/>
      <c r="J1285" s="414"/>
      <c r="K1285" s="415"/>
      <c r="L1285" s="415"/>
      <c r="M1285" s="415"/>
      <c r="N1285" s="415"/>
      <c r="O1285" s="415"/>
      <c r="P1285" s="415"/>
    </row>
    <row r="1286" spans="1:16">
      <c r="A1286" s="80" t="str">
        <f t="shared" si="164"/>
        <v/>
      </c>
      <c r="B1286" s="80" t="str">
        <f t="shared" si="165"/>
        <v/>
      </c>
      <c r="C1286" s="80" t="str">
        <f t="shared" si="166"/>
        <v/>
      </c>
      <c r="D1286" s="80" t="str">
        <f t="shared" si="167"/>
        <v/>
      </c>
      <c r="E1286" s="80" t="str">
        <f t="shared" si="168"/>
        <v/>
      </c>
      <c r="F1286" s="80" t="str">
        <f t="shared" si="169"/>
        <v/>
      </c>
      <c r="G1286" s="80" t="str">
        <f t="shared" si="169"/>
        <v/>
      </c>
      <c r="H1286" s="80" t="str">
        <f t="shared" si="169"/>
        <v/>
      </c>
      <c r="I1286" s="413"/>
      <c r="J1286" s="414"/>
      <c r="K1286" s="415"/>
      <c r="L1286" s="415"/>
      <c r="M1286" s="415"/>
      <c r="N1286" s="415"/>
      <c r="O1286" s="415"/>
      <c r="P1286" s="415"/>
    </row>
    <row r="1287" spans="1:16">
      <c r="A1287" s="80" t="str">
        <f t="shared" si="164"/>
        <v/>
      </c>
      <c r="B1287" s="80" t="str">
        <f t="shared" si="165"/>
        <v/>
      </c>
      <c r="C1287" s="80" t="str">
        <f t="shared" si="166"/>
        <v/>
      </c>
      <c r="D1287" s="80" t="str">
        <f t="shared" si="167"/>
        <v/>
      </c>
      <c r="E1287" s="80" t="str">
        <f t="shared" si="168"/>
        <v/>
      </c>
      <c r="F1287" s="80" t="str">
        <f t="shared" si="169"/>
        <v/>
      </c>
      <c r="G1287" s="80" t="str">
        <f t="shared" si="169"/>
        <v/>
      </c>
      <c r="H1287" s="80" t="str">
        <f t="shared" si="169"/>
        <v/>
      </c>
      <c r="I1287" s="413"/>
      <c r="J1287" s="414"/>
      <c r="K1287" s="415"/>
      <c r="L1287" s="415"/>
      <c r="M1287" s="415"/>
      <c r="N1287" s="415"/>
      <c r="O1287" s="415"/>
      <c r="P1287" s="415"/>
    </row>
    <row r="1288" spans="1:16">
      <c r="A1288" s="80" t="str">
        <f t="shared" si="164"/>
        <v/>
      </c>
      <c r="B1288" s="80" t="str">
        <f t="shared" si="165"/>
        <v/>
      </c>
      <c r="C1288" s="80" t="str">
        <f t="shared" si="166"/>
        <v/>
      </c>
      <c r="D1288" s="80" t="str">
        <f t="shared" si="167"/>
        <v/>
      </c>
      <c r="E1288" s="80" t="str">
        <f t="shared" si="168"/>
        <v/>
      </c>
      <c r="F1288" s="80" t="str">
        <f t="shared" si="169"/>
        <v/>
      </c>
      <c r="G1288" s="80" t="str">
        <f t="shared" si="169"/>
        <v/>
      </c>
      <c r="H1288" s="80" t="str">
        <f t="shared" si="169"/>
        <v/>
      </c>
      <c r="I1288" s="413"/>
      <c r="J1288" s="414"/>
      <c r="K1288" s="415"/>
      <c r="L1288" s="415"/>
      <c r="M1288" s="415"/>
      <c r="N1288" s="415"/>
      <c r="O1288" s="415"/>
      <c r="P1288" s="415"/>
    </row>
    <row r="1289" spans="1:16">
      <c r="A1289" s="80" t="str">
        <f t="shared" si="164"/>
        <v/>
      </c>
      <c r="B1289" s="80" t="str">
        <f t="shared" si="165"/>
        <v/>
      </c>
      <c r="C1289" s="80" t="str">
        <f t="shared" si="166"/>
        <v/>
      </c>
      <c r="D1289" s="80" t="str">
        <f t="shared" si="167"/>
        <v/>
      </c>
      <c r="E1289" s="80" t="str">
        <f t="shared" si="168"/>
        <v/>
      </c>
      <c r="F1289" s="80" t="str">
        <f t="shared" si="169"/>
        <v/>
      </c>
      <c r="G1289" s="80" t="str">
        <f t="shared" si="169"/>
        <v/>
      </c>
      <c r="H1289" s="80" t="str">
        <f t="shared" si="169"/>
        <v/>
      </c>
      <c r="I1289" s="413"/>
      <c r="J1289" s="414"/>
      <c r="K1289" s="415"/>
      <c r="L1289" s="415"/>
      <c r="M1289" s="415"/>
      <c r="N1289" s="415"/>
      <c r="O1289" s="415"/>
      <c r="P1289" s="415"/>
    </row>
    <row r="1290" spans="1:16">
      <c r="A1290" s="80" t="str">
        <f t="shared" si="164"/>
        <v/>
      </c>
      <c r="B1290" s="80" t="str">
        <f t="shared" si="165"/>
        <v/>
      </c>
      <c r="C1290" s="80" t="str">
        <f t="shared" si="166"/>
        <v/>
      </c>
      <c r="D1290" s="80" t="str">
        <f t="shared" si="167"/>
        <v/>
      </c>
      <c r="E1290" s="80" t="str">
        <f t="shared" si="168"/>
        <v/>
      </c>
      <c r="F1290" s="80" t="str">
        <f t="shared" si="169"/>
        <v/>
      </c>
      <c r="G1290" s="80" t="str">
        <f t="shared" si="169"/>
        <v/>
      </c>
      <c r="H1290" s="80" t="str">
        <f t="shared" si="169"/>
        <v/>
      </c>
      <c r="I1290" s="413"/>
      <c r="J1290" s="414"/>
      <c r="K1290" s="415"/>
      <c r="L1290" s="415"/>
      <c r="M1290" s="415"/>
      <c r="N1290" s="415"/>
      <c r="O1290" s="415"/>
      <c r="P1290" s="415"/>
    </row>
    <row r="1291" spans="1:16">
      <c r="A1291" s="80" t="str">
        <f t="shared" si="164"/>
        <v/>
      </c>
      <c r="B1291" s="80" t="str">
        <f t="shared" si="165"/>
        <v/>
      </c>
      <c r="C1291" s="80" t="str">
        <f t="shared" si="166"/>
        <v/>
      </c>
      <c r="D1291" s="80" t="str">
        <f t="shared" si="167"/>
        <v/>
      </c>
      <c r="E1291" s="80" t="str">
        <f t="shared" si="168"/>
        <v/>
      </c>
      <c r="F1291" s="80" t="str">
        <f t="shared" si="169"/>
        <v/>
      </c>
      <c r="G1291" s="80" t="str">
        <f t="shared" si="169"/>
        <v/>
      </c>
      <c r="H1291" s="80" t="str">
        <f t="shared" si="169"/>
        <v/>
      </c>
      <c r="I1291" s="413"/>
      <c r="J1291" s="414"/>
      <c r="K1291" s="415"/>
      <c r="L1291" s="415"/>
      <c r="M1291" s="415"/>
      <c r="N1291" s="415"/>
      <c r="O1291" s="415"/>
      <c r="P1291" s="415"/>
    </row>
    <row r="1292" spans="1:16">
      <c r="A1292" s="80" t="str">
        <f t="shared" si="164"/>
        <v/>
      </c>
      <c r="B1292" s="80" t="str">
        <f t="shared" si="165"/>
        <v/>
      </c>
      <c r="C1292" s="80" t="str">
        <f t="shared" si="166"/>
        <v/>
      </c>
      <c r="D1292" s="80" t="str">
        <f t="shared" si="167"/>
        <v/>
      </c>
      <c r="E1292" s="80" t="str">
        <f t="shared" si="168"/>
        <v/>
      </c>
      <c r="F1292" s="80" t="str">
        <f t="shared" si="169"/>
        <v/>
      </c>
      <c r="G1292" s="80" t="str">
        <f t="shared" si="169"/>
        <v/>
      </c>
      <c r="H1292" s="80" t="str">
        <f t="shared" si="169"/>
        <v/>
      </c>
      <c r="I1292" s="413"/>
      <c r="J1292" s="414"/>
      <c r="K1292" s="415"/>
      <c r="L1292" s="415"/>
      <c r="M1292" s="415"/>
      <c r="N1292" s="415"/>
      <c r="O1292" s="415"/>
      <c r="P1292" s="415"/>
    </row>
    <row r="1293" spans="1:16">
      <c r="A1293" s="80" t="str">
        <f t="shared" si="164"/>
        <v/>
      </c>
      <c r="B1293" s="80" t="str">
        <f t="shared" si="165"/>
        <v/>
      </c>
      <c r="C1293" s="80" t="str">
        <f t="shared" si="166"/>
        <v/>
      </c>
      <c r="D1293" s="80" t="str">
        <f t="shared" si="167"/>
        <v/>
      </c>
      <c r="E1293" s="80" t="str">
        <f t="shared" si="168"/>
        <v/>
      </c>
      <c r="F1293" s="80" t="str">
        <f t="shared" si="169"/>
        <v/>
      </c>
      <c r="G1293" s="80" t="str">
        <f t="shared" si="169"/>
        <v/>
      </c>
      <c r="H1293" s="80" t="str">
        <f t="shared" si="169"/>
        <v/>
      </c>
      <c r="I1293" s="413"/>
      <c r="J1293" s="414"/>
      <c r="K1293" s="415"/>
      <c r="L1293" s="415"/>
      <c r="M1293" s="415"/>
      <c r="N1293" s="415"/>
      <c r="O1293" s="415"/>
      <c r="P1293" s="415"/>
    </row>
    <row r="1294" spans="1:16">
      <c r="A1294" s="80" t="str">
        <f t="shared" si="164"/>
        <v/>
      </c>
      <c r="B1294" s="80" t="str">
        <f t="shared" si="165"/>
        <v/>
      </c>
      <c r="C1294" s="80" t="str">
        <f t="shared" si="166"/>
        <v/>
      </c>
      <c r="D1294" s="80" t="str">
        <f t="shared" si="167"/>
        <v/>
      </c>
      <c r="E1294" s="80" t="str">
        <f t="shared" si="168"/>
        <v/>
      </c>
      <c r="F1294" s="80" t="str">
        <f t="shared" si="169"/>
        <v/>
      </c>
      <c r="G1294" s="80" t="str">
        <f t="shared" si="169"/>
        <v/>
      </c>
      <c r="H1294" s="80" t="str">
        <f t="shared" si="169"/>
        <v/>
      </c>
      <c r="I1294" s="413"/>
      <c r="J1294" s="414"/>
      <c r="K1294" s="415"/>
      <c r="L1294" s="415"/>
      <c r="M1294" s="415"/>
      <c r="N1294" s="415"/>
      <c r="O1294" s="415"/>
      <c r="P1294" s="415"/>
    </row>
    <row r="1295" spans="1:16">
      <c r="A1295" s="80" t="str">
        <f t="shared" si="164"/>
        <v/>
      </c>
      <c r="B1295" s="80" t="str">
        <f t="shared" si="165"/>
        <v/>
      </c>
      <c r="C1295" s="80" t="str">
        <f t="shared" si="166"/>
        <v/>
      </c>
      <c r="D1295" s="80" t="str">
        <f t="shared" si="167"/>
        <v/>
      </c>
      <c r="E1295" s="80" t="str">
        <f t="shared" si="168"/>
        <v/>
      </c>
      <c r="F1295" s="80" t="str">
        <f t="shared" si="169"/>
        <v/>
      </c>
      <c r="G1295" s="80" t="str">
        <f t="shared" si="169"/>
        <v/>
      </c>
      <c r="H1295" s="80" t="str">
        <f t="shared" si="169"/>
        <v/>
      </c>
      <c r="I1295" s="413"/>
      <c r="J1295" s="414"/>
      <c r="K1295" s="415"/>
      <c r="L1295" s="415"/>
      <c r="M1295" s="415"/>
      <c r="N1295" s="415"/>
      <c r="O1295" s="415"/>
      <c r="P1295" s="415"/>
    </row>
    <row r="1296" spans="1:16">
      <c r="A1296" s="80" t="str">
        <f t="shared" si="164"/>
        <v/>
      </c>
      <c r="B1296" s="80" t="str">
        <f t="shared" si="165"/>
        <v/>
      </c>
      <c r="C1296" s="80" t="str">
        <f t="shared" si="166"/>
        <v/>
      </c>
      <c r="D1296" s="80" t="str">
        <f t="shared" si="167"/>
        <v/>
      </c>
      <c r="E1296" s="80" t="str">
        <f t="shared" si="168"/>
        <v/>
      </c>
      <c r="F1296" s="80" t="str">
        <f t="shared" si="169"/>
        <v/>
      </c>
      <c r="G1296" s="80" t="str">
        <f t="shared" si="169"/>
        <v/>
      </c>
      <c r="H1296" s="80" t="str">
        <f t="shared" si="169"/>
        <v/>
      </c>
      <c r="I1296" s="413"/>
      <c r="J1296" s="414"/>
      <c r="K1296" s="415"/>
      <c r="L1296" s="415"/>
      <c r="M1296" s="415"/>
      <c r="N1296" s="415"/>
      <c r="O1296" s="415"/>
      <c r="P1296" s="415"/>
    </row>
    <row r="1297" spans="1:16">
      <c r="A1297" s="80" t="str">
        <f t="shared" si="164"/>
        <v/>
      </c>
      <c r="B1297" s="80" t="str">
        <f t="shared" si="165"/>
        <v/>
      </c>
      <c r="C1297" s="80" t="str">
        <f t="shared" si="166"/>
        <v/>
      </c>
      <c r="D1297" s="80" t="str">
        <f t="shared" si="167"/>
        <v/>
      </c>
      <c r="E1297" s="80" t="str">
        <f t="shared" si="168"/>
        <v/>
      </c>
      <c r="F1297" s="80" t="str">
        <f t="shared" si="169"/>
        <v/>
      </c>
      <c r="G1297" s="80" t="str">
        <f t="shared" si="169"/>
        <v/>
      </c>
      <c r="H1297" s="80" t="str">
        <f t="shared" si="169"/>
        <v/>
      </c>
      <c r="I1297" s="413"/>
      <c r="J1297" s="414"/>
      <c r="K1297" s="415"/>
      <c r="L1297" s="415"/>
      <c r="M1297" s="415"/>
      <c r="N1297" s="415"/>
      <c r="O1297" s="415"/>
      <c r="P1297" s="415"/>
    </row>
    <row r="1298" spans="1:16">
      <c r="A1298" s="80" t="str">
        <f t="shared" si="164"/>
        <v/>
      </c>
      <c r="B1298" s="80" t="str">
        <f t="shared" si="165"/>
        <v/>
      </c>
      <c r="C1298" s="80" t="str">
        <f t="shared" si="166"/>
        <v/>
      </c>
      <c r="D1298" s="80" t="str">
        <f t="shared" si="167"/>
        <v/>
      </c>
      <c r="E1298" s="80" t="str">
        <f t="shared" si="168"/>
        <v/>
      </c>
      <c r="F1298" s="80" t="str">
        <f t="shared" si="169"/>
        <v/>
      </c>
      <c r="G1298" s="80" t="str">
        <f t="shared" si="169"/>
        <v/>
      </c>
      <c r="H1298" s="80" t="str">
        <f t="shared" si="169"/>
        <v/>
      </c>
      <c r="I1298" s="413"/>
      <c r="J1298" s="414"/>
      <c r="K1298" s="415"/>
      <c r="L1298" s="415"/>
      <c r="M1298" s="415"/>
      <c r="N1298" s="415"/>
      <c r="O1298" s="415"/>
      <c r="P1298" s="415"/>
    </row>
    <row r="1299" spans="1:16">
      <c r="A1299" s="80" t="str">
        <f t="shared" si="164"/>
        <v/>
      </c>
      <c r="B1299" s="80" t="str">
        <f t="shared" si="165"/>
        <v/>
      </c>
      <c r="C1299" s="80" t="str">
        <f t="shared" si="166"/>
        <v/>
      </c>
      <c r="D1299" s="80" t="str">
        <f t="shared" si="167"/>
        <v/>
      </c>
      <c r="E1299" s="80" t="str">
        <f t="shared" si="168"/>
        <v/>
      </c>
      <c r="F1299" s="80" t="str">
        <f t="shared" si="169"/>
        <v/>
      </c>
      <c r="G1299" s="80" t="str">
        <f t="shared" si="169"/>
        <v/>
      </c>
      <c r="H1299" s="80" t="str">
        <f t="shared" si="169"/>
        <v/>
      </c>
      <c r="I1299" s="413"/>
      <c r="J1299" s="414"/>
      <c r="K1299" s="415"/>
      <c r="L1299" s="415"/>
      <c r="M1299" s="415"/>
      <c r="N1299" s="415"/>
      <c r="O1299" s="415"/>
      <c r="P1299" s="415"/>
    </row>
    <row r="1300" spans="1:16">
      <c r="A1300" s="80" t="str">
        <f t="shared" si="164"/>
        <v/>
      </c>
      <c r="B1300" s="80" t="str">
        <f t="shared" si="165"/>
        <v/>
      </c>
      <c r="C1300" s="80" t="str">
        <f t="shared" si="166"/>
        <v/>
      </c>
      <c r="D1300" s="80" t="str">
        <f t="shared" si="167"/>
        <v/>
      </c>
      <c r="E1300" s="80" t="str">
        <f t="shared" si="168"/>
        <v/>
      </c>
      <c r="F1300" s="80" t="str">
        <f t="shared" si="169"/>
        <v/>
      </c>
      <c r="G1300" s="80" t="str">
        <f t="shared" si="169"/>
        <v/>
      </c>
      <c r="H1300" s="80" t="str">
        <f t="shared" si="169"/>
        <v/>
      </c>
      <c r="I1300" s="413"/>
      <c r="J1300" s="414"/>
      <c r="K1300" s="415"/>
      <c r="L1300" s="415"/>
      <c r="M1300" s="415"/>
      <c r="N1300" s="415"/>
      <c r="O1300" s="415"/>
      <c r="P1300" s="415"/>
    </row>
    <row r="1301" spans="1:16">
      <c r="A1301" s="80" t="str">
        <f t="shared" si="164"/>
        <v/>
      </c>
      <c r="B1301" s="80" t="str">
        <f t="shared" si="165"/>
        <v/>
      </c>
      <c r="C1301" s="80" t="str">
        <f t="shared" si="166"/>
        <v/>
      </c>
      <c r="D1301" s="80" t="str">
        <f t="shared" si="167"/>
        <v/>
      </c>
      <c r="E1301" s="80" t="str">
        <f t="shared" si="168"/>
        <v/>
      </c>
      <c r="F1301" s="80" t="str">
        <f t="shared" si="169"/>
        <v/>
      </c>
      <c r="G1301" s="80" t="str">
        <f t="shared" si="169"/>
        <v/>
      </c>
      <c r="H1301" s="80" t="str">
        <f t="shared" si="169"/>
        <v/>
      </c>
      <c r="I1301" s="413"/>
      <c r="J1301" s="414"/>
      <c r="K1301" s="415"/>
      <c r="L1301" s="415"/>
      <c r="M1301" s="415"/>
      <c r="N1301" s="415"/>
      <c r="O1301" s="415"/>
      <c r="P1301" s="415"/>
    </row>
    <row r="1302" spans="1:16">
      <c r="A1302" s="80" t="str">
        <f t="shared" si="164"/>
        <v/>
      </c>
      <c r="B1302" s="80" t="str">
        <f t="shared" si="165"/>
        <v/>
      </c>
      <c r="C1302" s="80" t="str">
        <f t="shared" si="166"/>
        <v/>
      </c>
      <c r="D1302" s="80" t="str">
        <f t="shared" si="167"/>
        <v/>
      </c>
      <c r="E1302" s="80" t="str">
        <f t="shared" si="168"/>
        <v/>
      </c>
      <c r="F1302" s="80" t="str">
        <f t="shared" si="169"/>
        <v/>
      </c>
      <c r="G1302" s="80" t="str">
        <f t="shared" si="169"/>
        <v/>
      </c>
      <c r="H1302" s="80" t="str">
        <f t="shared" si="169"/>
        <v/>
      </c>
      <c r="I1302" s="413"/>
      <c r="J1302" s="414"/>
      <c r="K1302" s="415"/>
      <c r="L1302" s="415"/>
      <c r="M1302" s="415"/>
      <c r="N1302" s="415"/>
      <c r="O1302" s="415"/>
      <c r="P1302" s="415"/>
    </row>
    <row r="1303" spans="1:16">
      <c r="A1303" s="80" t="str">
        <f t="shared" si="164"/>
        <v/>
      </c>
      <c r="B1303" s="80" t="str">
        <f t="shared" si="165"/>
        <v/>
      </c>
      <c r="C1303" s="80" t="str">
        <f t="shared" si="166"/>
        <v/>
      </c>
      <c r="D1303" s="80" t="str">
        <f t="shared" si="167"/>
        <v/>
      </c>
      <c r="E1303" s="80" t="str">
        <f t="shared" si="168"/>
        <v/>
      </c>
      <c r="F1303" s="80" t="str">
        <f t="shared" si="169"/>
        <v/>
      </c>
      <c r="G1303" s="80" t="str">
        <f t="shared" si="169"/>
        <v/>
      </c>
      <c r="H1303" s="80" t="str">
        <f t="shared" si="169"/>
        <v/>
      </c>
      <c r="I1303" s="413"/>
      <c r="J1303" s="414"/>
      <c r="K1303" s="415"/>
      <c r="L1303" s="415"/>
      <c r="M1303" s="415"/>
      <c r="N1303" s="415"/>
      <c r="O1303" s="415"/>
      <c r="P1303" s="415"/>
    </row>
    <row r="1304" spans="1:16">
      <c r="A1304" s="80" t="str">
        <f t="shared" si="164"/>
        <v/>
      </c>
      <c r="B1304" s="80" t="str">
        <f t="shared" si="165"/>
        <v/>
      </c>
      <c r="C1304" s="80" t="str">
        <f t="shared" si="166"/>
        <v/>
      </c>
      <c r="D1304" s="80" t="str">
        <f t="shared" si="167"/>
        <v/>
      </c>
      <c r="E1304" s="80" t="str">
        <f t="shared" si="168"/>
        <v/>
      </c>
      <c r="F1304" s="80" t="str">
        <f t="shared" si="169"/>
        <v/>
      </c>
      <c r="G1304" s="80" t="str">
        <f t="shared" si="169"/>
        <v/>
      </c>
      <c r="H1304" s="80" t="str">
        <f t="shared" si="169"/>
        <v/>
      </c>
      <c r="I1304" s="413"/>
      <c r="J1304" s="414"/>
      <c r="K1304" s="415"/>
      <c r="L1304" s="415"/>
      <c r="M1304" s="415"/>
      <c r="N1304" s="415"/>
      <c r="O1304" s="415"/>
      <c r="P1304" s="415"/>
    </row>
    <row r="1305" spans="1:16">
      <c r="A1305" s="80" t="str">
        <f t="shared" si="164"/>
        <v/>
      </c>
      <c r="B1305" s="80" t="str">
        <f t="shared" si="165"/>
        <v/>
      </c>
      <c r="C1305" s="80" t="str">
        <f t="shared" si="166"/>
        <v/>
      </c>
      <c r="D1305" s="80" t="str">
        <f t="shared" si="167"/>
        <v/>
      </c>
      <c r="E1305" s="80" t="str">
        <f t="shared" si="168"/>
        <v/>
      </c>
      <c r="F1305" s="80" t="str">
        <f t="shared" ref="F1305:H1324" si="170">IF(Cptes="","",LEFT(Cptes,7))</f>
        <v/>
      </c>
      <c r="G1305" s="80" t="str">
        <f t="shared" si="170"/>
        <v/>
      </c>
      <c r="H1305" s="80" t="str">
        <f t="shared" si="170"/>
        <v/>
      </c>
      <c r="I1305" s="413"/>
      <c r="J1305" s="414"/>
      <c r="K1305" s="415"/>
      <c r="L1305" s="415"/>
      <c r="M1305" s="415"/>
      <c r="N1305" s="415"/>
      <c r="O1305" s="415"/>
      <c r="P1305" s="415"/>
    </row>
    <row r="1306" spans="1:16">
      <c r="A1306" s="80" t="str">
        <f t="shared" si="164"/>
        <v/>
      </c>
      <c r="B1306" s="80" t="str">
        <f t="shared" si="165"/>
        <v/>
      </c>
      <c r="C1306" s="80" t="str">
        <f t="shared" si="166"/>
        <v/>
      </c>
      <c r="D1306" s="80" t="str">
        <f t="shared" si="167"/>
        <v/>
      </c>
      <c r="E1306" s="80" t="str">
        <f t="shared" si="168"/>
        <v/>
      </c>
      <c r="F1306" s="80" t="str">
        <f t="shared" si="170"/>
        <v/>
      </c>
      <c r="G1306" s="80" t="str">
        <f t="shared" si="170"/>
        <v/>
      </c>
      <c r="H1306" s="80" t="str">
        <f t="shared" si="170"/>
        <v/>
      </c>
      <c r="I1306" s="413"/>
      <c r="J1306" s="414"/>
      <c r="K1306" s="415"/>
      <c r="L1306" s="415"/>
      <c r="M1306" s="415"/>
      <c r="N1306" s="415"/>
      <c r="O1306" s="415"/>
      <c r="P1306" s="415"/>
    </row>
    <row r="1307" spans="1:16">
      <c r="A1307" s="80" t="str">
        <f t="shared" si="164"/>
        <v/>
      </c>
      <c r="B1307" s="80" t="str">
        <f t="shared" si="165"/>
        <v/>
      </c>
      <c r="C1307" s="80" t="str">
        <f t="shared" si="166"/>
        <v/>
      </c>
      <c r="D1307" s="80" t="str">
        <f t="shared" si="167"/>
        <v/>
      </c>
      <c r="E1307" s="80" t="str">
        <f t="shared" si="168"/>
        <v/>
      </c>
      <c r="F1307" s="80" t="str">
        <f t="shared" si="170"/>
        <v/>
      </c>
      <c r="G1307" s="80" t="str">
        <f t="shared" si="170"/>
        <v/>
      </c>
      <c r="H1307" s="80" t="str">
        <f t="shared" si="170"/>
        <v/>
      </c>
      <c r="I1307" s="413"/>
      <c r="J1307" s="414"/>
      <c r="K1307" s="415"/>
      <c r="L1307" s="415"/>
      <c r="M1307" s="415"/>
      <c r="N1307" s="415"/>
      <c r="O1307" s="415"/>
      <c r="P1307" s="415"/>
    </row>
    <row r="1308" spans="1:16">
      <c r="A1308" s="80" t="str">
        <f t="shared" si="164"/>
        <v/>
      </c>
      <c r="B1308" s="80" t="str">
        <f t="shared" si="165"/>
        <v/>
      </c>
      <c r="C1308" s="80" t="str">
        <f t="shared" si="166"/>
        <v/>
      </c>
      <c r="D1308" s="80" t="str">
        <f t="shared" si="167"/>
        <v/>
      </c>
      <c r="E1308" s="80" t="str">
        <f t="shared" si="168"/>
        <v/>
      </c>
      <c r="F1308" s="80" t="str">
        <f t="shared" si="170"/>
        <v/>
      </c>
      <c r="G1308" s="80" t="str">
        <f t="shared" si="170"/>
        <v/>
      </c>
      <c r="H1308" s="80" t="str">
        <f t="shared" si="170"/>
        <v/>
      </c>
      <c r="I1308" s="413"/>
      <c r="J1308" s="414"/>
      <c r="K1308" s="415"/>
      <c r="L1308" s="415"/>
      <c r="M1308" s="415"/>
      <c r="N1308" s="415"/>
      <c r="O1308" s="415"/>
      <c r="P1308" s="415"/>
    </row>
    <row r="1309" spans="1:16">
      <c r="A1309" s="80" t="str">
        <f t="shared" si="164"/>
        <v/>
      </c>
      <c r="B1309" s="80" t="str">
        <f t="shared" si="165"/>
        <v/>
      </c>
      <c r="C1309" s="80" t="str">
        <f t="shared" si="166"/>
        <v/>
      </c>
      <c r="D1309" s="80" t="str">
        <f t="shared" si="167"/>
        <v/>
      </c>
      <c r="E1309" s="80" t="str">
        <f t="shared" si="168"/>
        <v/>
      </c>
      <c r="F1309" s="80" t="str">
        <f t="shared" si="170"/>
        <v/>
      </c>
      <c r="G1309" s="80" t="str">
        <f t="shared" si="170"/>
        <v/>
      </c>
      <c r="H1309" s="80" t="str">
        <f t="shared" si="170"/>
        <v/>
      </c>
      <c r="I1309" s="413"/>
      <c r="J1309" s="414"/>
      <c r="K1309" s="415"/>
      <c r="L1309" s="415"/>
      <c r="M1309" s="415"/>
      <c r="N1309" s="415"/>
      <c r="O1309" s="415"/>
      <c r="P1309" s="415"/>
    </row>
    <row r="1310" spans="1:16">
      <c r="A1310" s="80" t="str">
        <f t="shared" si="164"/>
        <v/>
      </c>
      <c r="B1310" s="80" t="str">
        <f t="shared" si="165"/>
        <v/>
      </c>
      <c r="C1310" s="80" t="str">
        <f t="shared" si="166"/>
        <v/>
      </c>
      <c r="D1310" s="80" t="str">
        <f t="shared" si="167"/>
        <v/>
      </c>
      <c r="E1310" s="80" t="str">
        <f t="shared" si="168"/>
        <v/>
      </c>
      <c r="F1310" s="80" t="str">
        <f t="shared" si="170"/>
        <v/>
      </c>
      <c r="G1310" s="80" t="str">
        <f t="shared" si="170"/>
        <v/>
      </c>
      <c r="H1310" s="80" t="str">
        <f t="shared" si="170"/>
        <v/>
      </c>
      <c r="I1310" s="413"/>
      <c r="J1310" s="414"/>
      <c r="K1310" s="415"/>
      <c r="L1310" s="415"/>
      <c r="M1310" s="415"/>
      <c r="N1310" s="415"/>
      <c r="O1310" s="415"/>
      <c r="P1310" s="415"/>
    </row>
    <row r="1311" spans="1:16">
      <c r="A1311" s="80" t="str">
        <f t="shared" si="164"/>
        <v/>
      </c>
      <c r="B1311" s="80" t="str">
        <f t="shared" si="165"/>
        <v/>
      </c>
      <c r="C1311" s="80" t="str">
        <f t="shared" si="166"/>
        <v/>
      </c>
      <c r="D1311" s="80" t="str">
        <f t="shared" si="167"/>
        <v/>
      </c>
      <c r="E1311" s="80" t="str">
        <f t="shared" si="168"/>
        <v/>
      </c>
      <c r="F1311" s="80" t="str">
        <f t="shared" si="170"/>
        <v/>
      </c>
      <c r="G1311" s="80" t="str">
        <f t="shared" si="170"/>
        <v/>
      </c>
      <c r="H1311" s="80" t="str">
        <f t="shared" si="170"/>
        <v/>
      </c>
      <c r="I1311" s="413"/>
      <c r="J1311" s="414"/>
      <c r="K1311" s="415"/>
      <c r="L1311" s="415"/>
      <c r="M1311" s="415"/>
      <c r="N1311" s="415"/>
      <c r="O1311" s="415"/>
      <c r="P1311" s="415"/>
    </row>
    <row r="1312" spans="1:16">
      <c r="A1312" s="80" t="str">
        <f t="shared" si="164"/>
        <v/>
      </c>
      <c r="B1312" s="80" t="str">
        <f t="shared" si="165"/>
        <v/>
      </c>
      <c r="C1312" s="80" t="str">
        <f t="shared" si="166"/>
        <v/>
      </c>
      <c r="D1312" s="80" t="str">
        <f t="shared" si="167"/>
        <v/>
      </c>
      <c r="E1312" s="80" t="str">
        <f t="shared" si="168"/>
        <v/>
      </c>
      <c r="F1312" s="80" t="str">
        <f t="shared" si="170"/>
        <v/>
      </c>
      <c r="G1312" s="80" t="str">
        <f t="shared" si="170"/>
        <v/>
      </c>
      <c r="H1312" s="80" t="str">
        <f t="shared" si="170"/>
        <v/>
      </c>
      <c r="I1312" s="413"/>
      <c r="J1312" s="414"/>
      <c r="K1312" s="415"/>
      <c r="L1312" s="415"/>
      <c r="M1312" s="415"/>
      <c r="N1312" s="415"/>
      <c r="O1312" s="415"/>
      <c r="P1312" s="415"/>
    </row>
    <row r="1313" spans="1:16">
      <c r="A1313" s="80" t="str">
        <f t="shared" si="164"/>
        <v/>
      </c>
      <c r="B1313" s="80" t="str">
        <f t="shared" si="165"/>
        <v/>
      </c>
      <c r="C1313" s="80" t="str">
        <f t="shared" si="166"/>
        <v/>
      </c>
      <c r="D1313" s="80" t="str">
        <f t="shared" si="167"/>
        <v/>
      </c>
      <c r="E1313" s="80" t="str">
        <f t="shared" si="168"/>
        <v/>
      </c>
      <c r="F1313" s="80" t="str">
        <f t="shared" si="170"/>
        <v/>
      </c>
      <c r="G1313" s="80" t="str">
        <f t="shared" si="170"/>
        <v/>
      </c>
      <c r="H1313" s="80" t="str">
        <f t="shared" si="170"/>
        <v/>
      </c>
      <c r="I1313" s="413"/>
      <c r="J1313" s="414"/>
      <c r="K1313" s="415"/>
      <c r="L1313" s="415"/>
      <c r="M1313" s="415"/>
      <c r="N1313" s="415"/>
      <c r="O1313" s="415"/>
      <c r="P1313" s="415"/>
    </row>
    <row r="1314" spans="1:16">
      <c r="A1314" s="80" t="str">
        <f t="shared" si="164"/>
        <v/>
      </c>
      <c r="B1314" s="80" t="str">
        <f t="shared" si="165"/>
        <v/>
      </c>
      <c r="C1314" s="80" t="str">
        <f t="shared" si="166"/>
        <v/>
      </c>
      <c r="D1314" s="80" t="str">
        <f t="shared" si="167"/>
        <v/>
      </c>
      <c r="E1314" s="80" t="str">
        <f t="shared" si="168"/>
        <v/>
      </c>
      <c r="F1314" s="80" t="str">
        <f t="shared" si="170"/>
        <v/>
      </c>
      <c r="G1314" s="80" t="str">
        <f t="shared" si="170"/>
        <v/>
      </c>
      <c r="H1314" s="80" t="str">
        <f t="shared" si="170"/>
        <v/>
      </c>
      <c r="I1314" s="413"/>
      <c r="J1314" s="414"/>
      <c r="K1314" s="415"/>
      <c r="L1314" s="415"/>
      <c r="M1314" s="415"/>
      <c r="N1314" s="415"/>
      <c r="O1314" s="415"/>
      <c r="P1314" s="415"/>
    </row>
    <row r="1315" spans="1:16">
      <c r="A1315" s="80" t="str">
        <f t="shared" si="164"/>
        <v/>
      </c>
      <c r="B1315" s="80" t="str">
        <f t="shared" si="165"/>
        <v/>
      </c>
      <c r="C1315" s="80" t="str">
        <f t="shared" si="166"/>
        <v/>
      </c>
      <c r="D1315" s="80" t="str">
        <f t="shared" si="167"/>
        <v/>
      </c>
      <c r="E1315" s="80" t="str">
        <f t="shared" si="168"/>
        <v/>
      </c>
      <c r="F1315" s="80" t="str">
        <f t="shared" si="170"/>
        <v/>
      </c>
      <c r="G1315" s="80" t="str">
        <f t="shared" si="170"/>
        <v/>
      </c>
      <c r="H1315" s="80" t="str">
        <f t="shared" si="170"/>
        <v/>
      </c>
      <c r="I1315" s="413"/>
      <c r="J1315" s="414"/>
      <c r="K1315" s="415"/>
      <c r="L1315" s="415"/>
      <c r="M1315" s="415"/>
      <c r="N1315" s="415"/>
      <c r="O1315" s="415"/>
      <c r="P1315" s="415"/>
    </row>
    <row r="1316" spans="1:16">
      <c r="A1316" s="80" t="str">
        <f t="shared" si="164"/>
        <v/>
      </c>
      <c r="B1316" s="80" t="str">
        <f t="shared" si="165"/>
        <v/>
      </c>
      <c r="C1316" s="80" t="str">
        <f t="shared" si="166"/>
        <v/>
      </c>
      <c r="D1316" s="80" t="str">
        <f t="shared" si="167"/>
        <v/>
      </c>
      <c r="E1316" s="80" t="str">
        <f t="shared" si="168"/>
        <v/>
      </c>
      <c r="F1316" s="80" t="str">
        <f t="shared" si="170"/>
        <v/>
      </c>
      <c r="G1316" s="80" t="str">
        <f t="shared" si="170"/>
        <v/>
      </c>
      <c r="H1316" s="80" t="str">
        <f t="shared" si="170"/>
        <v/>
      </c>
      <c r="I1316" s="413"/>
      <c r="J1316" s="414"/>
      <c r="K1316" s="415"/>
      <c r="L1316" s="415"/>
      <c r="M1316" s="415"/>
      <c r="N1316" s="415"/>
      <c r="O1316" s="415"/>
      <c r="P1316" s="415"/>
    </row>
    <row r="1317" spans="1:16">
      <c r="A1317" s="80" t="str">
        <f t="shared" si="164"/>
        <v/>
      </c>
      <c r="B1317" s="80" t="str">
        <f t="shared" si="165"/>
        <v/>
      </c>
      <c r="C1317" s="80" t="str">
        <f t="shared" si="166"/>
        <v/>
      </c>
      <c r="D1317" s="80" t="str">
        <f t="shared" si="167"/>
        <v/>
      </c>
      <c r="E1317" s="80" t="str">
        <f t="shared" si="168"/>
        <v/>
      </c>
      <c r="F1317" s="80" t="str">
        <f t="shared" si="170"/>
        <v/>
      </c>
      <c r="G1317" s="80" t="str">
        <f t="shared" si="170"/>
        <v/>
      </c>
      <c r="H1317" s="80" t="str">
        <f t="shared" si="170"/>
        <v/>
      </c>
      <c r="I1317" s="413"/>
      <c r="J1317" s="414"/>
      <c r="K1317" s="415"/>
      <c r="L1317" s="415"/>
      <c r="M1317" s="415"/>
      <c r="N1317" s="415"/>
      <c r="O1317" s="415"/>
      <c r="P1317" s="415"/>
    </row>
    <row r="1318" spans="1:16">
      <c r="A1318" s="80" t="str">
        <f t="shared" si="164"/>
        <v/>
      </c>
      <c r="B1318" s="80" t="str">
        <f t="shared" si="165"/>
        <v/>
      </c>
      <c r="C1318" s="80" t="str">
        <f t="shared" si="166"/>
        <v/>
      </c>
      <c r="D1318" s="80" t="str">
        <f t="shared" si="167"/>
        <v/>
      </c>
      <c r="E1318" s="80" t="str">
        <f t="shared" si="168"/>
        <v/>
      </c>
      <c r="F1318" s="80" t="str">
        <f t="shared" si="170"/>
        <v/>
      </c>
      <c r="G1318" s="80" t="str">
        <f t="shared" si="170"/>
        <v/>
      </c>
      <c r="H1318" s="80" t="str">
        <f t="shared" si="170"/>
        <v/>
      </c>
      <c r="I1318" s="413"/>
      <c r="J1318" s="414"/>
      <c r="K1318" s="415"/>
      <c r="L1318" s="415"/>
      <c r="M1318" s="415"/>
      <c r="N1318" s="415"/>
      <c r="O1318" s="415"/>
      <c r="P1318" s="415"/>
    </row>
    <row r="1319" spans="1:16">
      <c r="A1319" s="80" t="str">
        <f t="shared" si="164"/>
        <v/>
      </c>
      <c r="B1319" s="80" t="str">
        <f t="shared" si="165"/>
        <v/>
      </c>
      <c r="C1319" s="80" t="str">
        <f t="shared" si="166"/>
        <v/>
      </c>
      <c r="D1319" s="80" t="str">
        <f t="shared" si="167"/>
        <v/>
      </c>
      <c r="E1319" s="80" t="str">
        <f t="shared" si="168"/>
        <v/>
      </c>
      <c r="F1319" s="80" t="str">
        <f t="shared" si="170"/>
        <v/>
      </c>
      <c r="G1319" s="80" t="str">
        <f t="shared" si="170"/>
        <v/>
      </c>
      <c r="H1319" s="80" t="str">
        <f t="shared" si="170"/>
        <v/>
      </c>
      <c r="I1319" s="413"/>
      <c r="J1319" s="414"/>
      <c r="K1319" s="415"/>
      <c r="L1319" s="415"/>
      <c r="M1319" s="415"/>
      <c r="N1319" s="415"/>
      <c r="O1319" s="415"/>
      <c r="P1319" s="415"/>
    </row>
    <row r="1320" spans="1:16">
      <c r="A1320" s="80" t="str">
        <f t="shared" si="164"/>
        <v/>
      </c>
      <c r="B1320" s="80" t="str">
        <f t="shared" si="165"/>
        <v/>
      </c>
      <c r="C1320" s="80" t="str">
        <f t="shared" si="166"/>
        <v/>
      </c>
      <c r="D1320" s="80" t="str">
        <f t="shared" si="167"/>
        <v/>
      </c>
      <c r="E1320" s="80" t="str">
        <f t="shared" si="168"/>
        <v/>
      </c>
      <c r="F1320" s="80" t="str">
        <f t="shared" si="170"/>
        <v/>
      </c>
      <c r="G1320" s="80" t="str">
        <f t="shared" si="170"/>
        <v/>
      </c>
      <c r="H1320" s="80" t="str">
        <f t="shared" si="170"/>
        <v/>
      </c>
      <c r="I1320" s="413"/>
      <c r="J1320" s="414"/>
      <c r="K1320" s="415"/>
      <c r="L1320" s="415"/>
      <c r="M1320" s="415"/>
      <c r="N1320" s="415"/>
      <c r="O1320" s="415"/>
      <c r="P1320" s="415"/>
    </row>
    <row r="1321" spans="1:16">
      <c r="A1321" s="80" t="str">
        <f t="shared" si="164"/>
        <v/>
      </c>
      <c r="B1321" s="80" t="str">
        <f t="shared" si="165"/>
        <v/>
      </c>
      <c r="C1321" s="80" t="str">
        <f t="shared" si="166"/>
        <v/>
      </c>
      <c r="D1321" s="80" t="str">
        <f t="shared" si="167"/>
        <v/>
      </c>
      <c r="E1321" s="80" t="str">
        <f t="shared" si="168"/>
        <v/>
      </c>
      <c r="F1321" s="80" t="str">
        <f t="shared" si="170"/>
        <v/>
      </c>
      <c r="G1321" s="80" t="str">
        <f t="shared" si="170"/>
        <v/>
      </c>
      <c r="H1321" s="80" t="str">
        <f t="shared" si="170"/>
        <v/>
      </c>
      <c r="I1321" s="413"/>
      <c r="J1321" s="414"/>
      <c r="K1321" s="415"/>
      <c r="L1321" s="415"/>
      <c r="M1321" s="415"/>
      <c r="N1321" s="415"/>
      <c r="O1321" s="415"/>
      <c r="P1321" s="415"/>
    </row>
    <row r="1322" spans="1:16">
      <c r="A1322" s="80" t="str">
        <f t="shared" si="164"/>
        <v/>
      </c>
      <c r="B1322" s="80" t="str">
        <f t="shared" si="165"/>
        <v/>
      </c>
      <c r="C1322" s="80" t="str">
        <f t="shared" si="166"/>
        <v/>
      </c>
      <c r="D1322" s="80" t="str">
        <f t="shared" si="167"/>
        <v/>
      </c>
      <c r="E1322" s="80" t="str">
        <f t="shared" si="168"/>
        <v/>
      </c>
      <c r="F1322" s="80" t="str">
        <f t="shared" si="170"/>
        <v/>
      </c>
      <c r="G1322" s="80" t="str">
        <f t="shared" si="170"/>
        <v/>
      </c>
      <c r="H1322" s="80" t="str">
        <f t="shared" si="170"/>
        <v/>
      </c>
      <c r="I1322" s="413"/>
      <c r="J1322" s="414"/>
      <c r="K1322" s="415"/>
      <c r="L1322" s="415"/>
      <c r="M1322" s="415"/>
      <c r="N1322" s="415"/>
      <c r="O1322" s="415"/>
      <c r="P1322" s="415"/>
    </row>
    <row r="1323" spans="1:16">
      <c r="A1323" s="80" t="str">
        <f t="shared" si="164"/>
        <v/>
      </c>
      <c r="B1323" s="80" t="str">
        <f t="shared" si="165"/>
        <v/>
      </c>
      <c r="C1323" s="80" t="str">
        <f t="shared" si="166"/>
        <v/>
      </c>
      <c r="D1323" s="80" t="str">
        <f t="shared" si="167"/>
        <v/>
      </c>
      <c r="E1323" s="80" t="str">
        <f t="shared" si="168"/>
        <v/>
      </c>
      <c r="F1323" s="80" t="str">
        <f t="shared" si="170"/>
        <v/>
      </c>
      <c r="G1323" s="80" t="str">
        <f t="shared" si="170"/>
        <v/>
      </c>
      <c r="H1323" s="80" t="str">
        <f t="shared" si="170"/>
        <v/>
      </c>
      <c r="I1323" s="413"/>
      <c r="J1323" s="414"/>
      <c r="K1323" s="415"/>
      <c r="L1323" s="415"/>
      <c r="M1323" s="415"/>
      <c r="N1323" s="415"/>
      <c r="O1323" s="415"/>
      <c r="P1323" s="415"/>
    </row>
    <row r="1324" spans="1:16">
      <c r="A1324" s="80" t="str">
        <f t="shared" si="164"/>
        <v/>
      </c>
      <c r="B1324" s="80" t="str">
        <f t="shared" si="165"/>
        <v/>
      </c>
      <c r="C1324" s="80" t="str">
        <f t="shared" si="166"/>
        <v/>
      </c>
      <c r="D1324" s="80" t="str">
        <f t="shared" si="167"/>
        <v/>
      </c>
      <c r="E1324" s="80" t="str">
        <f t="shared" si="168"/>
        <v/>
      </c>
      <c r="F1324" s="80" t="str">
        <f t="shared" si="170"/>
        <v/>
      </c>
      <c r="G1324" s="80" t="str">
        <f t="shared" si="170"/>
        <v/>
      </c>
      <c r="H1324" s="80" t="str">
        <f t="shared" si="170"/>
        <v/>
      </c>
      <c r="I1324" s="413"/>
      <c r="J1324" s="414"/>
      <c r="K1324" s="415"/>
      <c r="L1324" s="415"/>
      <c r="M1324" s="415"/>
      <c r="N1324" s="415"/>
      <c r="O1324" s="415"/>
      <c r="P1324" s="415"/>
    </row>
    <row r="1325" spans="1:16">
      <c r="A1325" s="80" t="str">
        <f t="shared" si="164"/>
        <v/>
      </c>
      <c r="B1325" s="80" t="str">
        <f t="shared" si="165"/>
        <v/>
      </c>
      <c r="C1325" s="80" t="str">
        <f t="shared" si="166"/>
        <v/>
      </c>
      <c r="D1325" s="80" t="str">
        <f t="shared" si="167"/>
        <v/>
      </c>
      <c r="E1325" s="80" t="str">
        <f t="shared" si="168"/>
        <v/>
      </c>
      <c r="F1325" s="80" t="str">
        <f t="shared" ref="F1325:H1344" si="171">IF(Cptes="","",LEFT(Cptes,7))</f>
        <v/>
      </c>
      <c r="G1325" s="80" t="str">
        <f t="shared" si="171"/>
        <v/>
      </c>
      <c r="H1325" s="80" t="str">
        <f t="shared" si="171"/>
        <v/>
      </c>
      <c r="I1325" s="413"/>
      <c r="J1325" s="414"/>
      <c r="K1325" s="415"/>
      <c r="L1325" s="415"/>
      <c r="M1325" s="415"/>
      <c r="N1325" s="415"/>
      <c r="O1325" s="415"/>
      <c r="P1325" s="415"/>
    </row>
    <row r="1326" spans="1:16">
      <c r="A1326" s="80" t="str">
        <f t="shared" si="164"/>
        <v/>
      </c>
      <c r="B1326" s="80" t="str">
        <f t="shared" si="165"/>
        <v/>
      </c>
      <c r="C1326" s="80" t="str">
        <f t="shared" si="166"/>
        <v/>
      </c>
      <c r="D1326" s="80" t="str">
        <f t="shared" si="167"/>
        <v/>
      </c>
      <c r="E1326" s="80" t="str">
        <f t="shared" si="168"/>
        <v/>
      </c>
      <c r="F1326" s="80" t="str">
        <f t="shared" si="171"/>
        <v/>
      </c>
      <c r="G1326" s="80" t="str">
        <f t="shared" si="171"/>
        <v/>
      </c>
      <c r="H1326" s="80" t="str">
        <f t="shared" si="171"/>
        <v/>
      </c>
      <c r="I1326" s="413"/>
      <c r="J1326" s="414"/>
      <c r="K1326" s="415"/>
      <c r="L1326" s="415"/>
      <c r="M1326" s="415"/>
      <c r="N1326" s="415"/>
      <c r="O1326" s="415"/>
      <c r="P1326" s="415"/>
    </row>
    <row r="1327" spans="1:16">
      <c r="A1327" s="80" t="str">
        <f t="shared" si="164"/>
        <v/>
      </c>
      <c r="B1327" s="80" t="str">
        <f t="shared" si="165"/>
        <v/>
      </c>
      <c r="C1327" s="80" t="str">
        <f t="shared" si="166"/>
        <v/>
      </c>
      <c r="D1327" s="80" t="str">
        <f t="shared" si="167"/>
        <v/>
      </c>
      <c r="E1327" s="80" t="str">
        <f t="shared" si="168"/>
        <v/>
      </c>
      <c r="F1327" s="80" t="str">
        <f t="shared" si="171"/>
        <v/>
      </c>
      <c r="G1327" s="80" t="str">
        <f t="shared" si="171"/>
        <v/>
      </c>
      <c r="H1327" s="80" t="str">
        <f t="shared" si="171"/>
        <v/>
      </c>
      <c r="I1327" s="413"/>
      <c r="J1327" s="414"/>
      <c r="K1327" s="415"/>
      <c r="L1327" s="415"/>
      <c r="M1327" s="415"/>
      <c r="N1327" s="415"/>
      <c r="O1327" s="415"/>
      <c r="P1327" s="415"/>
    </row>
    <row r="1328" spans="1:16">
      <c r="A1328" s="80" t="str">
        <f t="shared" si="164"/>
        <v/>
      </c>
      <c r="B1328" s="80" t="str">
        <f t="shared" si="165"/>
        <v/>
      </c>
      <c r="C1328" s="80" t="str">
        <f t="shared" si="166"/>
        <v/>
      </c>
      <c r="D1328" s="80" t="str">
        <f t="shared" si="167"/>
        <v/>
      </c>
      <c r="E1328" s="80" t="str">
        <f t="shared" si="168"/>
        <v/>
      </c>
      <c r="F1328" s="80" t="str">
        <f t="shared" si="171"/>
        <v/>
      </c>
      <c r="G1328" s="80" t="str">
        <f t="shared" si="171"/>
        <v/>
      </c>
      <c r="H1328" s="80" t="str">
        <f t="shared" si="171"/>
        <v/>
      </c>
      <c r="I1328" s="413"/>
      <c r="J1328" s="414"/>
      <c r="K1328" s="415"/>
      <c r="L1328" s="415"/>
      <c r="M1328" s="415"/>
      <c r="N1328" s="415"/>
      <c r="O1328" s="415"/>
      <c r="P1328" s="415"/>
    </row>
    <row r="1329" spans="1:16">
      <c r="A1329" s="80" t="str">
        <f t="shared" si="164"/>
        <v/>
      </c>
      <c r="B1329" s="80" t="str">
        <f t="shared" si="165"/>
        <v/>
      </c>
      <c r="C1329" s="80" t="str">
        <f t="shared" si="166"/>
        <v/>
      </c>
      <c r="D1329" s="80" t="str">
        <f t="shared" si="167"/>
        <v/>
      </c>
      <c r="E1329" s="80" t="str">
        <f t="shared" si="168"/>
        <v/>
      </c>
      <c r="F1329" s="80" t="str">
        <f t="shared" si="171"/>
        <v/>
      </c>
      <c r="G1329" s="80" t="str">
        <f t="shared" si="171"/>
        <v/>
      </c>
      <c r="H1329" s="80" t="str">
        <f t="shared" si="171"/>
        <v/>
      </c>
      <c r="I1329" s="413"/>
      <c r="J1329" s="414"/>
      <c r="K1329" s="415"/>
      <c r="L1329" s="415"/>
      <c r="M1329" s="415"/>
      <c r="N1329" s="415"/>
      <c r="O1329" s="415"/>
      <c r="P1329" s="415"/>
    </row>
    <row r="1330" spans="1:16">
      <c r="A1330" s="80" t="str">
        <f t="shared" si="164"/>
        <v/>
      </c>
      <c r="B1330" s="80" t="str">
        <f t="shared" si="165"/>
        <v/>
      </c>
      <c r="C1330" s="80" t="str">
        <f t="shared" si="166"/>
        <v/>
      </c>
      <c r="D1330" s="80" t="str">
        <f t="shared" si="167"/>
        <v/>
      </c>
      <c r="E1330" s="80" t="str">
        <f t="shared" si="168"/>
        <v/>
      </c>
      <c r="F1330" s="80" t="str">
        <f t="shared" si="171"/>
        <v/>
      </c>
      <c r="G1330" s="80" t="str">
        <f t="shared" si="171"/>
        <v/>
      </c>
      <c r="H1330" s="80" t="str">
        <f t="shared" si="171"/>
        <v/>
      </c>
      <c r="I1330" s="413"/>
      <c r="J1330" s="414"/>
      <c r="K1330" s="415"/>
      <c r="L1330" s="415"/>
      <c r="M1330" s="415"/>
      <c r="N1330" s="415"/>
      <c r="O1330" s="415"/>
      <c r="P1330" s="415"/>
    </row>
    <row r="1331" spans="1:16">
      <c r="A1331" s="80" t="str">
        <f t="shared" si="164"/>
        <v/>
      </c>
      <c r="B1331" s="80" t="str">
        <f t="shared" si="165"/>
        <v/>
      </c>
      <c r="C1331" s="80" t="str">
        <f t="shared" si="166"/>
        <v/>
      </c>
      <c r="D1331" s="80" t="str">
        <f t="shared" si="167"/>
        <v/>
      </c>
      <c r="E1331" s="80" t="str">
        <f t="shared" si="168"/>
        <v/>
      </c>
      <c r="F1331" s="80" t="str">
        <f t="shared" si="171"/>
        <v/>
      </c>
      <c r="G1331" s="80" t="str">
        <f t="shared" si="171"/>
        <v/>
      </c>
      <c r="H1331" s="80" t="str">
        <f t="shared" si="171"/>
        <v/>
      </c>
      <c r="I1331" s="413"/>
      <c r="J1331" s="414"/>
      <c r="K1331" s="415"/>
      <c r="L1331" s="415"/>
      <c r="M1331" s="415"/>
      <c r="N1331" s="415"/>
      <c r="O1331" s="415"/>
      <c r="P1331" s="415"/>
    </row>
    <row r="1332" spans="1:16">
      <c r="A1332" s="80" t="str">
        <f t="shared" si="164"/>
        <v/>
      </c>
      <c r="B1332" s="80" t="str">
        <f t="shared" si="165"/>
        <v/>
      </c>
      <c r="C1332" s="80" t="str">
        <f t="shared" si="166"/>
        <v/>
      </c>
      <c r="D1332" s="80" t="str">
        <f t="shared" si="167"/>
        <v/>
      </c>
      <c r="E1332" s="80" t="str">
        <f t="shared" si="168"/>
        <v/>
      </c>
      <c r="F1332" s="80" t="str">
        <f t="shared" si="171"/>
        <v/>
      </c>
      <c r="G1332" s="80" t="str">
        <f t="shared" si="171"/>
        <v/>
      </c>
      <c r="H1332" s="80" t="str">
        <f t="shared" si="171"/>
        <v/>
      </c>
      <c r="I1332" s="413"/>
      <c r="J1332" s="414"/>
      <c r="K1332" s="415"/>
      <c r="L1332" s="415"/>
      <c r="M1332" s="415"/>
      <c r="N1332" s="415"/>
      <c r="O1332" s="415"/>
      <c r="P1332" s="415"/>
    </row>
    <row r="1333" spans="1:16">
      <c r="A1333" s="80" t="str">
        <f t="shared" si="164"/>
        <v/>
      </c>
      <c r="B1333" s="80" t="str">
        <f t="shared" si="165"/>
        <v/>
      </c>
      <c r="C1333" s="80" t="str">
        <f t="shared" si="166"/>
        <v/>
      </c>
      <c r="D1333" s="80" t="str">
        <f t="shared" si="167"/>
        <v/>
      </c>
      <c r="E1333" s="80" t="str">
        <f t="shared" si="168"/>
        <v/>
      </c>
      <c r="F1333" s="80" t="str">
        <f t="shared" si="171"/>
        <v/>
      </c>
      <c r="G1333" s="80" t="str">
        <f t="shared" si="171"/>
        <v/>
      </c>
      <c r="H1333" s="80" t="str">
        <f t="shared" si="171"/>
        <v/>
      </c>
      <c r="I1333" s="413"/>
      <c r="J1333" s="414"/>
      <c r="K1333" s="415"/>
      <c r="L1333" s="415"/>
      <c r="M1333" s="415"/>
      <c r="N1333" s="415"/>
      <c r="O1333" s="415"/>
      <c r="P1333" s="415"/>
    </row>
    <row r="1334" spans="1:16">
      <c r="A1334" s="80" t="str">
        <f t="shared" si="164"/>
        <v/>
      </c>
      <c r="B1334" s="80" t="str">
        <f t="shared" si="165"/>
        <v/>
      </c>
      <c r="C1334" s="80" t="str">
        <f t="shared" si="166"/>
        <v/>
      </c>
      <c r="D1334" s="80" t="str">
        <f t="shared" si="167"/>
        <v/>
      </c>
      <c r="E1334" s="80" t="str">
        <f t="shared" si="168"/>
        <v/>
      </c>
      <c r="F1334" s="80" t="str">
        <f t="shared" si="171"/>
        <v/>
      </c>
      <c r="G1334" s="80" t="str">
        <f t="shared" si="171"/>
        <v/>
      </c>
      <c r="H1334" s="80" t="str">
        <f t="shared" si="171"/>
        <v/>
      </c>
      <c r="I1334" s="413"/>
      <c r="J1334" s="414"/>
      <c r="K1334" s="415"/>
      <c r="L1334" s="415"/>
      <c r="M1334" s="415"/>
      <c r="N1334" s="415"/>
      <c r="O1334" s="415"/>
      <c r="P1334" s="415"/>
    </row>
    <row r="1335" spans="1:16">
      <c r="A1335" s="80" t="str">
        <f t="shared" si="164"/>
        <v/>
      </c>
      <c r="B1335" s="80" t="str">
        <f t="shared" si="165"/>
        <v/>
      </c>
      <c r="C1335" s="80" t="str">
        <f t="shared" si="166"/>
        <v/>
      </c>
      <c r="D1335" s="80" t="str">
        <f t="shared" si="167"/>
        <v/>
      </c>
      <c r="E1335" s="80" t="str">
        <f t="shared" si="168"/>
        <v/>
      </c>
      <c r="F1335" s="80" t="str">
        <f t="shared" si="171"/>
        <v/>
      </c>
      <c r="G1335" s="80" t="str">
        <f t="shared" si="171"/>
        <v/>
      </c>
      <c r="H1335" s="80" t="str">
        <f t="shared" si="171"/>
        <v/>
      </c>
      <c r="I1335" s="413"/>
      <c r="J1335" s="414"/>
      <c r="K1335" s="415"/>
      <c r="L1335" s="415"/>
      <c r="M1335" s="415"/>
      <c r="N1335" s="415"/>
      <c r="O1335" s="415"/>
      <c r="P1335" s="415"/>
    </row>
    <row r="1336" spans="1:16">
      <c r="A1336" s="80" t="str">
        <f t="shared" si="164"/>
        <v/>
      </c>
      <c r="B1336" s="80" t="str">
        <f t="shared" si="165"/>
        <v/>
      </c>
      <c r="C1336" s="80" t="str">
        <f t="shared" si="166"/>
        <v/>
      </c>
      <c r="D1336" s="80" t="str">
        <f t="shared" si="167"/>
        <v/>
      </c>
      <c r="E1336" s="80" t="str">
        <f t="shared" si="168"/>
        <v/>
      </c>
      <c r="F1336" s="80" t="str">
        <f t="shared" si="171"/>
        <v/>
      </c>
      <c r="G1336" s="80" t="str">
        <f t="shared" si="171"/>
        <v/>
      </c>
      <c r="H1336" s="80" t="str">
        <f t="shared" si="171"/>
        <v/>
      </c>
      <c r="I1336" s="413"/>
      <c r="J1336" s="414"/>
      <c r="K1336" s="415"/>
      <c r="L1336" s="415"/>
      <c r="M1336" s="415"/>
      <c r="N1336" s="415"/>
      <c r="O1336" s="415"/>
      <c r="P1336" s="415"/>
    </row>
    <row r="1337" spans="1:16">
      <c r="A1337" s="80" t="str">
        <f t="shared" si="164"/>
        <v/>
      </c>
      <c r="B1337" s="80" t="str">
        <f t="shared" si="165"/>
        <v/>
      </c>
      <c r="C1337" s="80" t="str">
        <f t="shared" si="166"/>
        <v/>
      </c>
      <c r="D1337" s="80" t="str">
        <f t="shared" si="167"/>
        <v/>
      </c>
      <c r="E1337" s="80" t="str">
        <f t="shared" si="168"/>
        <v/>
      </c>
      <c r="F1337" s="80" t="str">
        <f t="shared" si="171"/>
        <v/>
      </c>
      <c r="G1337" s="80" t="str">
        <f t="shared" si="171"/>
        <v/>
      </c>
      <c r="H1337" s="80" t="str">
        <f t="shared" si="171"/>
        <v/>
      </c>
      <c r="I1337" s="413"/>
      <c r="J1337" s="414"/>
      <c r="K1337" s="415"/>
      <c r="L1337" s="415"/>
      <c r="M1337" s="415"/>
      <c r="N1337" s="415"/>
      <c r="O1337" s="415"/>
      <c r="P1337" s="415"/>
    </row>
    <row r="1338" spans="1:16">
      <c r="A1338" s="80" t="str">
        <f t="shared" si="164"/>
        <v/>
      </c>
      <c r="B1338" s="80" t="str">
        <f t="shared" si="165"/>
        <v/>
      </c>
      <c r="C1338" s="80" t="str">
        <f t="shared" si="166"/>
        <v/>
      </c>
      <c r="D1338" s="80" t="str">
        <f t="shared" si="167"/>
        <v/>
      </c>
      <c r="E1338" s="80" t="str">
        <f t="shared" si="168"/>
        <v/>
      </c>
      <c r="F1338" s="80" t="str">
        <f t="shared" si="171"/>
        <v/>
      </c>
      <c r="G1338" s="80" t="str">
        <f t="shared" si="171"/>
        <v/>
      </c>
      <c r="H1338" s="80" t="str">
        <f t="shared" si="171"/>
        <v/>
      </c>
      <c r="I1338" s="413"/>
      <c r="J1338" s="414"/>
      <c r="K1338" s="415"/>
      <c r="L1338" s="415"/>
      <c r="M1338" s="415"/>
      <c r="N1338" s="415"/>
      <c r="O1338" s="415"/>
      <c r="P1338" s="415"/>
    </row>
    <row r="1339" spans="1:16">
      <c r="A1339" s="80" t="str">
        <f t="shared" si="164"/>
        <v/>
      </c>
      <c r="B1339" s="80" t="str">
        <f t="shared" si="165"/>
        <v/>
      </c>
      <c r="C1339" s="80" t="str">
        <f t="shared" si="166"/>
        <v/>
      </c>
      <c r="D1339" s="80" t="str">
        <f t="shared" si="167"/>
        <v/>
      </c>
      <c r="E1339" s="80" t="str">
        <f t="shared" si="168"/>
        <v/>
      </c>
      <c r="F1339" s="80" t="str">
        <f t="shared" si="171"/>
        <v/>
      </c>
      <c r="G1339" s="80" t="str">
        <f t="shared" si="171"/>
        <v/>
      </c>
      <c r="H1339" s="80" t="str">
        <f t="shared" si="171"/>
        <v/>
      </c>
      <c r="I1339" s="413"/>
      <c r="J1339" s="414"/>
      <c r="K1339" s="415"/>
      <c r="L1339" s="415"/>
      <c r="M1339" s="415"/>
      <c r="N1339" s="415"/>
      <c r="O1339" s="415"/>
      <c r="P1339" s="415"/>
    </row>
    <row r="1340" spans="1:16">
      <c r="A1340" s="80" t="str">
        <f t="shared" si="164"/>
        <v/>
      </c>
      <c r="B1340" s="80" t="str">
        <f t="shared" si="165"/>
        <v/>
      </c>
      <c r="C1340" s="80" t="str">
        <f t="shared" si="166"/>
        <v/>
      </c>
      <c r="D1340" s="80" t="str">
        <f t="shared" si="167"/>
        <v/>
      </c>
      <c r="E1340" s="80" t="str">
        <f t="shared" si="168"/>
        <v/>
      </c>
      <c r="F1340" s="80" t="str">
        <f t="shared" si="171"/>
        <v/>
      </c>
      <c r="G1340" s="80" t="str">
        <f t="shared" si="171"/>
        <v/>
      </c>
      <c r="H1340" s="80" t="str">
        <f t="shared" si="171"/>
        <v/>
      </c>
      <c r="I1340" s="413"/>
      <c r="J1340" s="414"/>
      <c r="K1340" s="415"/>
      <c r="L1340" s="415"/>
      <c r="M1340" s="415"/>
      <c r="N1340" s="415"/>
      <c r="O1340" s="415"/>
      <c r="P1340" s="415"/>
    </row>
    <row r="1341" spans="1:16">
      <c r="A1341" s="80" t="str">
        <f t="shared" si="164"/>
        <v/>
      </c>
      <c r="B1341" s="80" t="str">
        <f t="shared" si="165"/>
        <v/>
      </c>
      <c r="C1341" s="80" t="str">
        <f t="shared" si="166"/>
        <v/>
      </c>
      <c r="D1341" s="80" t="str">
        <f t="shared" si="167"/>
        <v/>
      </c>
      <c r="E1341" s="80" t="str">
        <f t="shared" si="168"/>
        <v/>
      </c>
      <c r="F1341" s="80" t="str">
        <f t="shared" si="171"/>
        <v/>
      </c>
      <c r="G1341" s="80" t="str">
        <f t="shared" si="171"/>
        <v/>
      </c>
      <c r="H1341" s="80" t="str">
        <f t="shared" si="171"/>
        <v/>
      </c>
      <c r="I1341" s="413"/>
      <c r="J1341" s="414"/>
      <c r="K1341" s="415"/>
      <c r="L1341" s="415"/>
      <c r="M1341" s="415"/>
      <c r="N1341" s="415"/>
      <c r="O1341" s="415"/>
      <c r="P1341" s="415"/>
    </row>
    <row r="1342" spans="1:16">
      <c r="A1342" s="80" t="str">
        <f t="shared" si="164"/>
        <v/>
      </c>
      <c r="B1342" s="80" t="str">
        <f t="shared" si="165"/>
        <v/>
      </c>
      <c r="C1342" s="80" t="str">
        <f t="shared" si="166"/>
        <v/>
      </c>
      <c r="D1342" s="80" t="str">
        <f t="shared" si="167"/>
        <v/>
      </c>
      <c r="E1342" s="80" t="str">
        <f t="shared" si="168"/>
        <v/>
      </c>
      <c r="F1342" s="80" t="str">
        <f t="shared" si="171"/>
        <v/>
      </c>
      <c r="G1342" s="80" t="str">
        <f t="shared" si="171"/>
        <v/>
      </c>
      <c r="H1342" s="80" t="str">
        <f t="shared" si="171"/>
        <v/>
      </c>
      <c r="I1342" s="413"/>
      <c r="J1342" s="414"/>
      <c r="K1342" s="415"/>
      <c r="L1342" s="415"/>
      <c r="M1342" s="415"/>
      <c r="N1342" s="415"/>
      <c r="O1342" s="415"/>
      <c r="P1342" s="415"/>
    </row>
    <row r="1343" spans="1:16">
      <c r="A1343" s="80" t="str">
        <f t="shared" si="164"/>
        <v/>
      </c>
      <c r="B1343" s="80" t="str">
        <f t="shared" si="165"/>
        <v/>
      </c>
      <c r="C1343" s="80" t="str">
        <f t="shared" si="166"/>
        <v/>
      </c>
      <c r="D1343" s="80" t="str">
        <f t="shared" si="167"/>
        <v/>
      </c>
      <c r="E1343" s="80" t="str">
        <f t="shared" si="168"/>
        <v/>
      </c>
      <c r="F1343" s="80" t="str">
        <f t="shared" si="171"/>
        <v/>
      </c>
      <c r="G1343" s="80" t="str">
        <f t="shared" si="171"/>
        <v/>
      </c>
      <c r="H1343" s="80" t="str">
        <f t="shared" si="171"/>
        <v/>
      </c>
      <c r="I1343" s="413"/>
      <c r="J1343" s="414"/>
      <c r="K1343" s="415"/>
      <c r="L1343" s="415"/>
      <c r="M1343" s="415"/>
      <c r="N1343" s="415"/>
      <c r="O1343" s="415"/>
      <c r="P1343" s="415"/>
    </row>
    <row r="1344" spans="1:16">
      <c r="A1344" s="80" t="str">
        <f t="shared" si="164"/>
        <v/>
      </c>
      <c r="B1344" s="80" t="str">
        <f t="shared" si="165"/>
        <v/>
      </c>
      <c r="C1344" s="80" t="str">
        <f t="shared" si="166"/>
        <v/>
      </c>
      <c r="D1344" s="80" t="str">
        <f t="shared" si="167"/>
        <v/>
      </c>
      <c r="E1344" s="80" t="str">
        <f t="shared" si="168"/>
        <v/>
      </c>
      <c r="F1344" s="80" t="str">
        <f t="shared" si="171"/>
        <v/>
      </c>
      <c r="G1344" s="80" t="str">
        <f t="shared" si="171"/>
        <v/>
      </c>
      <c r="H1344" s="80" t="str">
        <f t="shared" si="171"/>
        <v/>
      </c>
      <c r="I1344" s="413"/>
      <c r="J1344" s="414"/>
      <c r="K1344" s="415"/>
      <c r="L1344" s="415"/>
      <c r="M1344" s="415"/>
      <c r="N1344" s="415"/>
      <c r="O1344" s="415"/>
      <c r="P1344" s="415"/>
    </row>
    <row r="1345" spans="1:16">
      <c r="A1345" s="80" t="str">
        <f t="shared" si="164"/>
        <v/>
      </c>
      <c r="B1345" s="80" t="str">
        <f t="shared" si="165"/>
        <v/>
      </c>
      <c r="C1345" s="80" t="str">
        <f t="shared" si="166"/>
        <v/>
      </c>
      <c r="D1345" s="80" t="str">
        <f t="shared" si="167"/>
        <v/>
      </c>
      <c r="E1345" s="80" t="str">
        <f t="shared" si="168"/>
        <v/>
      </c>
      <c r="F1345" s="80" t="str">
        <f t="shared" ref="F1345:H1364" si="172">IF(Cptes="","",LEFT(Cptes,7))</f>
        <v/>
      </c>
      <c r="G1345" s="80" t="str">
        <f t="shared" si="172"/>
        <v/>
      </c>
      <c r="H1345" s="80" t="str">
        <f t="shared" si="172"/>
        <v/>
      </c>
      <c r="I1345" s="413"/>
      <c r="J1345" s="414"/>
      <c r="K1345" s="415"/>
      <c r="L1345" s="415"/>
      <c r="M1345" s="415"/>
      <c r="N1345" s="415"/>
      <c r="O1345" s="415"/>
      <c r="P1345" s="415"/>
    </row>
    <row r="1346" spans="1:16">
      <c r="A1346" s="80" t="str">
        <f t="shared" si="164"/>
        <v/>
      </c>
      <c r="B1346" s="80" t="str">
        <f t="shared" si="165"/>
        <v/>
      </c>
      <c r="C1346" s="80" t="str">
        <f t="shared" si="166"/>
        <v/>
      </c>
      <c r="D1346" s="80" t="str">
        <f t="shared" si="167"/>
        <v/>
      </c>
      <c r="E1346" s="80" t="str">
        <f t="shared" si="168"/>
        <v/>
      </c>
      <c r="F1346" s="80" t="str">
        <f t="shared" si="172"/>
        <v/>
      </c>
      <c r="G1346" s="80" t="str">
        <f t="shared" si="172"/>
        <v/>
      </c>
      <c r="H1346" s="80" t="str">
        <f t="shared" si="172"/>
        <v/>
      </c>
      <c r="I1346" s="413"/>
      <c r="J1346" s="414"/>
      <c r="K1346" s="415"/>
      <c r="L1346" s="415"/>
      <c r="M1346" s="415"/>
      <c r="N1346" s="415"/>
      <c r="O1346" s="415"/>
      <c r="P1346" s="415"/>
    </row>
    <row r="1347" spans="1:16">
      <c r="A1347" s="80" t="str">
        <f t="shared" si="164"/>
        <v/>
      </c>
      <c r="B1347" s="80" t="str">
        <f t="shared" si="165"/>
        <v/>
      </c>
      <c r="C1347" s="80" t="str">
        <f t="shared" si="166"/>
        <v/>
      </c>
      <c r="D1347" s="80" t="str">
        <f t="shared" si="167"/>
        <v/>
      </c>
      <c r="E1347" s="80" t="str">
        <f t="shared" si="168"/>
        <v/>
      </c>
      <c r="F1347" s="80" t="str">
        <f t="shared" si="172"/>
        <v/>
      </c>
      <c r="G1347" s="80" t="str">
        <f t="shared" si="172"/>
        <v/>
      </c>
      <c r="H1347" s="80" t="str">
        <f t="shared" si="172"/>
        <v/>
      </c>
      <c r="I1347" s="413"/>
      <c r="J1347" s="414"/>
      <c r="K1347" s="415"/>
      <c r="L1347" s="415"/>
      <c r="M1347" s="415"/>
      <c r="N1347" s="415"/>
      <c r="O1347" s="415"/>
      <c r="P1347" s="415"/>
    </row>
    <row r="1348" spans="1:16">
      <c r="A1348" s="80" t="str">
        <f t="shared" si="164"/>
        <v/>
      </c>
      <c r="B1348" s="80" t="str">
        <f t="shared" si="165"/>
        <v/>
      </c>
      <c r="C1348" s="80" t="str">
        <f t="shared" si="166"/>
        <v/>
      </c>
      <c r="D1348" s="80" t="str">
        <f t="shared" si="167"/>
        <v/>
      </c>
      <c r="E1348" s="80" t="str">
        <f t="shared" si="168"/>
        <v/>
      </c>
      <c r="F1348" s="80" t="str">
        <f t="shared" si="172"/>
        <v/>
      </c>
      <c r="G1348" s="80" t="str">
        <f t="shared" si="172"/>
        <v/>
      </c>
      <c r="H1348" s="80" t="str">
        <f t="shared" si="172"/>
        <v/>
      </c>
      <c r="I1348" s="413"/>
      <c r="J1348" s="414"/>
      <c r="K1348" s="415"/>
      <c r="L1348" s="415"/>
      <c r="M1348" s="415"/>
      <c r="N1348" s="415"/>
      <c r="O1348" s="415"/>
      <c r="P1348" s="415"/>
    </row>
    <row r="1349" spans="1:16">
      <c r="A1349" s="80" t="str">
        <f t="shared" ref="A1349:A1412" si="173">IF(Cptes="","",LEFT(Cptes,2))</f>
        <v/>
      </c>
      <c r="B1349" s="80" t="str">
        <f t="shared" ref="B1349:B1412" si="174">IF(Cptes="","",LEFT(Cptes,3))</f>
        <v/>
      </c>
      <c r="C1349" s="80" t="str">
        <f t="shared" ref="C1349:C1412" si="175">IF(Cptes="","",LEFT(Cptes,4))</f>
        <v/>
      </c>
      <c r="D1349" s="80" t="str">
        <f t="shared" ref="D1349:D1412" si="176">IF(Cptes="","",LEFT(Cptes,5))</f>
        <v/>
      </c>
      <c r="E1349" s="80" t="str">
        <f t="shared" ref="E1349:E1412" si="177">IF(Cptes="","",LEFT(Cptes,6))</f>
        <v/>
      </c>
      <c r="F1349" s="80" t="str">
        <f t="shared" si="172"/>
        <v/>
      </c>
      <c r="G1349" s="80" t="str">
        <f t="shared" si="172"/>
        <v/>
      </c>
      <c r="H1349" s="80" t="str">
        <f t="shared" si="172"/>
        <v/>
      </c>
      <c r="I1349" s="413"/>
      <c r="J1349" s="414"/>
      <c r="K1349" s="415"/>
      <c r="L1349" s="415"/>
      <c r="M1349" s="415"/>
      <c r="N1349" s="415"/>
      <c r="O1349" s="415"/>
      <c r="P1349" s="415"/>
    </row>
    <row r="1350" spans="1:16">
      <c r="A1350" s="80" t="str">
        <f t="shared" si="173"/>
        <v/>
      </c>
      <c r="B1350" s="80" t="str">
        <f t="shared" si="174"/>
        <v/>
      </c>
      <c r="C1350" s="80" t="str">
        <f t="shared" si="175"/>
        <v/>
      </c>
      <c r="D1350" s="80" t="str">
        <f t="shared" si="176"/>
        <v/>
      </c>
      <c r="E1350" s="80" t="str">
        <f t="shared" si="177"/>
        <v/>
      </c>
      <c r="F1350" s="80" t="str">
        <f t="shared" si="172"/>
        <v/>
      </c>
      <c r="G1350" s="80" t="str">
        <f t="shared" si="172"/>
        <v/>
      </c>
      <c r="H1350" s="80" t="str">
        <f t="shared" si="172"/>
        <v/>
      </c>
      <c r="I1350" s="413"/>
      <c r="J1350" s="414"/>
      <c r="K1350" s="415"/>
      <c r="L1350" s="415"/>
      <c r="M1350" s="415"/>
      <c r="N1350" s="415"/>
      <c r="O1350" s="415"/>
      <c r="P1350" s="415"/>
    </row>
    <row r="1351" spans="1:16">
      <c r="A1351" s="80" t="str">
        <f t="shared" si="173"/>
        <v/>
      </c>
      <c r="B1351" s="80" t="str">
        <f t="shared" si="174"/>
        <v/>
      </c>
      <c r="C1351" s="80" t="str">
        <f t="shared" si="175"/>
        <v/>
      </c>
      <c r="D1351" s="80" t="str">
        <f t="shared" si="176"/>
        <v/>
      </c>
      <c r="E1351" s="80" t="str">
        <f t="shared" si="177"/>
        <v/>
      </c>
      <c r="F1351" s="80" t="str">
        <f t="shared" si="172"/>
        <v/>
      </c>
      <c r="G1351" s="80" t="str">
        <f t="shared" si="172"/>
        <v/>
      </c>
      <c r="H1351" s="80" t="str">
        <f t="shared" si="172"/>
        <v/>
      </c>
      <c r="I1351" s="413"/>
      <c r="J1351" s="414"/>
      <c r="K1351" s="415"/>
      <c r="L1351" s="415"/>
      <c r="M1351" s="415"/>
      <c r="N1351" s="415"/>
      <c r="O1351" s="415"/>
      <c r="P1351" s="415"/>
    </row>
    <row r="1352" spans="1:16">
      <c r="A1352" s="80" t="str">
        <f t="shared" si="173"/>
        <v/>
      </c>
      <c r="B1352" s="80" t="str">
        <f t="shared" si="174"/>
        <v/>
      </c>
      <c r="C1352" s="80" t="str">
        <f t="shared" si="175"/>
        <v/>
      </c>
      <c r="D1352" s="80" t="str">
        <f t="shared" si="176"/>
        <v/>
      </c>
      <c r="E1352" s="80" t="str">
        <f t="shared" si="177"/>
        <v/>
      </c>
      <c r="F1352" s="80" t="str">
        <f t="shared" si="172"/>
        <v/>
      </c>
      <c r="G1352" s="80" t="str">
        <f t="shared" si="172"/>
        <v/>
      </c>
      <c r="H1352" s="80" t="str">
        <f t="shared" si="172"/>
        <v/>
      </c>
      <c r="I1352" s="413"/>
      <c r="J1352" s="414"/>
      <c r="K1352" s="415"/>
      <c r="L1352" s="415"/>
      <c r="M1352" s="415"/>
      <c r="N1352" s="415"/>
      <c r="O1352" s="415"/>
      <c r="P1352" s="415"/>
    </row>
    <row r="1353" spans="1:16">
      <c r="A1353" s="80" t="str">
        <f t="shared" si="173"/>
        <v/>
      </c>
      <c r="B1353" s="80" t="str">
        <f t="shared" si="174"/>
        <v/>
      </c>
      <c r="C1353" s="80" t="str">
        <f t="shared" si="175"/>
        <v/>
      </c>
      <c r="D1353" s="80" t="str">
        <f t="shared" si="176"/>
        <v/>
      </c>
      <c r="E1353" s="80" t="str">
        <f t="shared" si="177"/>
        <v/>
      </c>
      <c r="F1353" s="80" t="str">
        <f t="shared" si="172"/>
        <v/>
      </c>
      <c r="G1353" s="80" t="str">
        <f t="shared" si="172"/>
        <v/>
      </c>
      <c r="H1353" s="80" t="str">
        <f t="shared" si="172"/>
        <v/>
      </c>
      <c r="I1353" s="413"/>
      <c r="J1353" s="414"/>
      <c r="K1353" s="415"/>
      <c r="L1353" s="415"/>
      <c r="M1353" s="415"/>
      <c r="N1353" s="415"/>
      <c r="O1353" s="415"/>
      <c r="P1353" s="415"/>
    </row>
    <row r="1354" spans="1:16">
      <c r="A1354" s="80" t="str">
        <f t="shared" si="173"/>
        <v/>
      </c>
      <c r="B1354" s="80" t="str">
        <f t="shared" si="174"/>
        <v/>
      </c>
      <c r="C1354" s="80" t="str">
        <f t="shared" si="175"/>
        <v/>
      </c>
      <c r="D1354" s="80" t="str">
        <f t="shared" si="176"/>
        <v/>
      </c>
      <c r="E1354" s="80" t="str">
        <f t="shared" si="177"/>
        <v/>
      </c>
      <c r="F1354" s="80" t="str">
        <f t="shared" si="172"/>
        <v/>
      </c>
      <c r="G1354" s="80" t="str">
        <f t="shared" si="172"/>
        <v/>
      </c>
      <c r="H1354" s="80" t="str">
        <f t="shared" si="172"/>
        <v/>
      </c>
      <c r="I1354" s="413"/>
      <c r="J1354" s="414"/>
      <c r="K1354" s="415"/>
      <c r="L1354" s="415"/>
      <c r="M1354" s="415"/>
      <c r="N1354" s="415"/>
      <c r="O1354" s="415"/>
      <c r="P1354" s="415"/>
    </row>
    <row r="1355" spans="1:16">
      <c r="A1355" s="80" t="str">
        <f t="shared" si="173"/>
        <v/>
      </c>
      <c r="B1355" s="80" t="str">
        <f t="shared" si="174"/>
        <v/>
      </c>
      <c r="C1355" s="80" t="str">
        <f t="shared" si="175"/>
        <v/>
      </c>
      <c r="D1355" s="80" t="str">
        <f t="shared" si="176"/>
        <v/>
      </c>
      <c r="E1355" s="80" t="str">
        <f t="shared" si="177"/>
        <v/>
      </c>
      <c r="F1355" s="80" t="str">
        <f t="shared" si="172"/>
        <v/>
      </c>
      <c r="G1355" s="80" t="str">
        <f t="shared" si="172"/>
        <v/>
      </c>
      <c r="H1355" s="80" t="str">
        <f t="shared" si="172"/>
        <v/>
      </c>
      <c r="I1355" s="413"/>
      <c r="J1355" s="414"/>
      <c r="K1355" s="415"/>
      <c r="L1355" s="415"/>
      <c r="M1355" s="415"/>
      <c r="N1355" s="415"/>
      <c r="O1355" s="415"/>
      <c r="P1355" s="415"/>
    </row>
    <row r="1356" spans="1:16">
      <c r="A1356" s="80" t="str">
        <f t="shared" si="173"/>
        <v/>
      </c>
      <c r="B1356" s="80" t="str">
        <f t="shared" si="174"/>
        <v/>
      </c>
      <c r="C1356" s="80" t="str">
        <f t="shared" si="175"/>
        <v/>
      </c>
      <c r="D1356" s="80" t="str">
        <f t="shared" si="176"/>
        <v/>
      </c>
      <c r="E1356" s="80" t="str">
        <f t="shared" si="177"/>
        <v/>
      </c>
      <c r="F1356" s="80" t="str">
        <f t="shared" si="172"/>
        <v/>
      </c>
      <c r="G1356" s="80" t="str">
        <f t="shared" si="172"/>
        <v/>
      </c>
      <c r="H1356" s="80" t="str">
        <f t="shared" si="172"/>
        <v/>
      </c>
      <c r="I1356" s="413"/>
      <c r="J1356" s="414"/>
      <c r="K1356" s="415"/>
      <c r="L1356" s="415"/>
      <c r="M1356" s="415"/>
      <c r="N1356" s="415"/>
      <c r="O1356" s="415"/>
      <c r="P1356" s="415"/>
    </row>
    <row r="1357" spans="1:16">
      <c r="A1357" s="80" t="str">
        <f t="shared" si="173"/>
        <v/>
      </c>
      <c r="B1357" s="80" t="str">
        <f t="shared" si="174"/>
        <v/>
      </c>
      <c r="C1357" s="80" t="str">
        <f t="shared" si="175"/>
        <v/>
      </c>
      <c r="D1357" s="80" t="str">
        <f t="shared" si="176"/>
        <v/>
      </c>
      <c r="E1357" s="80" t="str">
        <f t="shared" si="177"/>
        <v/>
      </c>
      <c r="F1357" s="80" t="str">
        <f t="shared" si="172"/>
        <v/>
      </c>
      <c r="G1357" s="80" t="str">
        <f t="shared" si="172"/>
        <v/>
      </c>
      <c r="H1357" s="80" t="str">
        <f t="shared" si="172"/>
        <v/>
      </c>
      <c r="I1357" s="413"/>
      <c r="J1357" s="414"/>
      <c r="K1357" s="415"/>
      <c r="L1357" s="415"/>
      <c r="M1357" s="415"/>
      <c r="N1357" s="415"/>
      <c r="O1357" s="415"/>
      <c r="P1357" s="415"/>
    </row>
    <row r="1358" spans="1:16">
      <c r="A1358" s="80" t="str">
        <f t="shared" si="173"/>
        <v/>
      </c>
      <c r="B1358" s="80" t="str">
        <f t="shared" si="174"/>
        <v/>
      </c>
      <c r="C1358" s="80" t="str">
        <f t="shared" si="175"/>
        <v/>
      </c>
      <c r="D1358" s="80" t="str">
        <f t="shared" si="176"/>
        <v/>
      </c>
      <c r="E1358" s="80" t="str">
        <f t="shared" si="177"/>
        <v/>
      </c>
      <c r="F1358" s="80" t="str">
        <f t="shared" si="172"/>
        <v/>
      </c>
      <c r="G1358" s="80" t="str">
        <f t="shared" si="172"/>
        <v/>
      </c>
      <c r="H1358" s="80" t="str">
        <f t="shared" si="172"/>
        <v/>
      </c>
      <c r="I1358" s="413"/>
      <c r="J1358" s="414"/>
      <c r="K1358" s="415"/>
      <c r="L1358" s="415"/>
      <c r="M1358" s="415"/>
      <c r="N1358" s="415"/>
      <c r="O1358" s="415"/>
      <c r="P1358" s="415"/>
    </row>
    <row r="1359" spans="1:16">
      <c r="A1359" s="80" t="str">
        <f t="shared" si="173"/>
        <v/>
      </c>
      <c r="B1359" s="80" t="str">
        <f t="shared" si="174"/>
        <v/>
      </c>
      <c r="C1359" s="80" t="str">
        <f t="shared" si="175"/>
        <v/>
      </c>
      <c r="D1359" s="80" t="str">
        <f t="shared" si="176"/>
        <v/>
      </c>
      <c r="E1359" s="80" t="str">
        <f t="shared" si="177"/>
        <v/>
      </c>
      <c r="F1359" s="80" t="str">
        <f t="shared" si="172"/>
        <v/>
      </c>
      <c r="G1359" s="80" t="str">
        <f t="shared" si="172"/>
        <v/>
      </c>
      <c r="H1359" s="80" t="str">
        <f t="shared" si="172"/>
        <v/>
      </c>
      <c r="I1359" s="413"/>
      <c r="J1359" s="414"/>
      <c r="K1359" s="415"/>
      <c r="L1359" s="415"/>
      <c r="M1359" s="415"/>
      <c r="N1359" s="415"/>
      <c r="O1359" s="415"/>
      <c r="P1359" s="415"/>
    </row>
    <row r="1360" spans="1:16">
      <c r="A1360" s="80" t="str">
        <f t="shared" si="173"/>
        <v/>
      </c>
      <c r="B1360" s="80" t="str">
        <f t="shared" si="174"/>
        <v/>
      </c>
      <c r="C1360" s="80" t="str">
        <f t="shared" si="175"/>
        <v/>
      </c>
      <c r="D1360" s="80" t="str">
        <f t="shared" si="176"/>
        <v/>
      </c>
      <c r="E1360" s="80" t="str">
        <f t="shared" si="177"/>
        <v/>
      </c>
      <c r="F1360" s="80" t="str">
        <f t="shared" si="172"/>
        <v/>
      </c>
      <c r="G1360" s="80" t="str">
        <f t="shared" si="172"/>
        <v/>
      </c>
      <c r="H1360" s="80" t="str">
        <f t="shared" si="172"/>
        <v/>
      </c>
      <c r="I1360" s="413"/>
      <c r="J1360" s="414"/>
      <c r="K1360" s="415"/>
      <c r="L1360" s="415"/>
      <c r="M1360" s="415"/>
      <c r="N1360" s="415"/>
      <c r="O1360" s="415"/>
      <c r="P1360" s="415"/>
    </row>
    <row r="1361" spans="1:16">
      <c r="A1361" s="80" t="str">
        <f t="shared" si="173"/>
        <v/>
      </c>
      <c r="B1361" s="80" t="str">
        <f t="shared" si="174"/>
        <v/>
      </c>
      <c r="C1361" s="80" t="str">
        <f t="shared" si="175"/>
        <v/>
      </c>
      <c r="D1361" s="80" t="str">
        <f t="shared" si="176"/>
        <v/>
      </c>
      <c r="E1361" s="80" t="str">
        <f t="shared" si="177"/>
        <v/>
      </c>
      <c r="F1361" s="80" t="str">
        <f t="shared" si="172"/>
        <v/>
      </c>
      <c r="G1361" s="80" t="str">
        <f t="shared" si="172"/>
        <v/>
      </c>
      <c r="H1361" s="80" t="str">
        <f t="shared" si="172"/>
        <v/>
      </c>
      <c r="I1361" s="413"/>
      <c r="J1361" s="414"/>
      <c r="K1361" s="415"/>
      <c r="L1361" s="415"/>
      <c r="M1361" s="415"/>
      <c r="N1361" s="415"/>
      <c r="O1361" s="415"/>
      <c r="P1361" s="415"/>
    </row>
    <row r="1362" spans="1:16">
      <c r="A1362" s="80" t="str">
        <f t="shared" si="173"/>
        <v/>
      </c>
      <c r="B1362" s="80" t="str">
        <f t="shared" si="174"/>
        <v/>
      </c>
      <c r="C1362" s="80" t="str">
        <f t="shared" si="175"/>
        <v/>
      </c>
      <c r="D1362" s="80" t="str">
        <f t="shared" si="176"/>
        <v/>
      </c>
      <c r="E1362" s="80" t="str">
        <f t="shared" si="177"/>
        <v/>
      </c>
      <c r="F1362" s="80" t="str">
        <f t="shared" si="172"/>
        <v/>
      </c>
      <c r="G1362" s="80" t="str">
        <f t="shared" si="172"/>
        <v/>
      </c>
      <c r="H1362" s="80" t="str">
        <f t="shared" si="172"/>
        <v/>
      </c>
      <c r="I1362" s="413"/>
      <c r="J1362" s="414"/>
      <c r="K1362" s="415"/>
      <c r="L1362" s="415"/>
      <c r="M1362" s="415"/>
      <c r="N1362" s="415"/>
      <c r="O1362" s="415"/>
      <c r="P1362" s="415"/>
    </row>
    <row r="1363" spans="1:16">
      <c r="A1363" s="80" t="str">
        <f t="shared" si="173"/>
        <v/>
      </c>
      <c r="B1363" s="80" t="str">
        <f t="shared" si="174"/>
        <v/>
      </c>
      <c r="C1363" s="80" t="str">
        <f t="shared" si="175"/>
        <v/>
      </c>
      <c r="D1363" s="80" t="str">
        <f t="shared" si="176"/>
        <v/>
      </c>
      <c r="E1363" s="80" t="str">
        <f t="shared" si="177"/>
        <v/>
      </c>
      <c r="F1363" s="80" t="str">
        <f t="shared" si="172"/>
        <v/>
      </c>
      <c r="G1363" s="80" t="str">
        <f t="shared" si="172"/>
        <v/>
      </c>
      <c r="H1363" s="80" t="str">
        <f t="shared" si="172"/>
        <v/>
      </c>
      <c r="I1363" s="413"/>
      <c r="J1363" s="414"/>
      <c r="K1363" s="415"/>
      <c r="L1363" s="415"/>
      <c r="M1363" s="415"/>
      <c r="N1363" s="415"/>
      <c r="O1363" s="415"/>
      <c r="P1363" s="415"/>
    </row>
    <row r="1364" spans="1:16">
      <c r="A1364" s="80" t="str">
        <f t="shared" si="173"/>
        <v/>
      </c>
      <c r="B1364" s="80" t="str">
        <f t="shared" si="174"/>
        <v/>
      </c>
      <c r="C1364" s="80" t="str">
        <f t="shared" si="175"/>
        <v/>
      </c>
      <c r="D1364" s="80" t="str">
        <f t="shared" si="176"/>
        <v/>
      </c>
      <c r="E1364" s="80" t="str">
        <f t="shared" si="177"/>
        <v/>
      </c>
      <c r="F1364" s="80" t="str">
        <f t="shared" si="172"/>
        <v/>
      </c>
      <c r="G1364" s="80" t="str">
        <f t="shared" si="172"/>
        <v/>
      </c>
      <c r="H1364" s="80" t="str">
        <f t="shared" si="172"/>
        <v/>
      </c>
      <c r="I1364" s="413"/>
      <c r="J1364" s="414"/>
      <c r="K1364" s="415"/>
      <c r="L1364" s="415"/>
      <c r="M1364" s="415"/>
      <c r="N1364" s="415"/>
      <c r="O1364" s="415"/>
      <c r="P1364" s="415"/>
    </row>
    <row r="1365" spans="1:16">
      <c r="A1365" s="80" t="str">
        <f t="shared" si="173"/>
        <v/>
      </c>
      <c r="B1365" s="80" t="str">
        <f t="shared" si="174"/>
        <v/>
      </c>
      <c r="C1365" s="80" t="str">
        <f t="shared" si="175"/>
        <v/>
      </c>
      <c r="D1365" s="80" t="str">
        <f t="shared" si="176"/>
        <v/>
      </c>
      <c r="E1365" s="80" t="str">
        <f t="shared" si="177"/>
        <v/>
      </c>
      <c r="F1365" s="80" t="str">
        <f t="shared" ref="F1365:H1384" si="178">IF(Cptes="","",LEFT(Cptes,7))</f>
        <v/>
      </c>
      <c r="G1365" s="80" t="str">
        <f t="shared" si="178"/>
        <v/>
      </c>
      <c r="H1365" s="80" t="str">
        <f t="shared" si="178"/>
        <v/>
      </c>
      <c r="I1365" s="413"/>
      <c r="J1365" s="414"/>
      <c r="K1365" s="415"/>
      <c r="L1365" s="415"/>
      <c r="M1365" s="415"/>
      <c r="N1365" s="415"/>
      <c r="O1365" s="415"/>
      <c r="P1365" s="415"/>
    </row>
    <row r="1366" spans="1:16">
      <c r="A1366" s="80" t="str">
        <f t="shared" si="173"/>
        <v/>
      </c>
      <c r="B1366" s="80" t="str">
        <f t="shared" si="174"/>
        <v/>
      </c>
      <c r="C1366" s="80" t="str">
        <f t="shared" si="175"/>
        <v/>
      </c>
      <c r="D1366" s="80" t="str">
        <f t="shared" si="176"/>
        <v/>
      </c>
      <c r="E1366" s="80" t="str">
        <f t="shared" si="177"/>
        <v/>
      </c>
      <c r="F1366" s="80" t="str">
        <f t="shared" si="178"/>
        <v/>
      </c>
      <c r="G1366" s="80" t="str">
        <f t="shared" si="178"/>
        <v/>
      </c>
      <c r="H1366" s="80" t="str">
        <f t="shared" si="178"/>
        <v/>
      </c>
      <c r="I1366" s="413"/>
      <c r="J1366" s="414"/>
      <c r="K1366" s="415"/>
      <c r="L1366" s="415"/>
      <c r="M1366" s="415"/>
      <c r="N1366" s="415"/>
      <c r="O1366" s="415"/>
      <c r="P1366" s="415"/>
    </row>
    <row r="1367" spans="1:16">
      <c r="A1367" s="80" t="str">
        <f t="shared" si="173"/>
        <v/>
      </c>
      <c r="B1367" s="80" t="str">
        <f t="shared" si="174"/>
        <v/>
      </c>
      <c r="C1367" s="80" t="str">
        <f t="shared" si="175"/>
        <v/>
      </c>
      <c r="D1367" s="80" t="str">
        <f t="shared" si="176"/>
        <v/>
      </c>
      <c r="E1367" s="80" t="str">
        <f t="shared" si="177"/>
        <v/>
      </c>
      <c r="F1367" s="80" t="str">
        <f t="shared" si="178"/>
        <v/>
      </c>
      <c r="G1367" s="80" t="str">
        <f t="shared" si="178"/>
        <v/>
      </c>
      <c r="H1367" s="80" t="str">
        <f t="shared" si="178"/>
        <v/>
      </c>
      <c r="I1367" s="413"/>
      <c r="J1367" s="414"/>
      <c r="K1367" s="415"/>
      <c r="L1367" s="415"/>
      <c r="M1367" s="415"/>
      <c r="N1367" s="415"/>
      <c r="O1367" s="415"/>
      <c r="P1367" s="415"/>
    </row>
    <row r="1368" spans="1:16">
      <c r="A1368" s="80" t="str">
        <f t="shared" si="173"/>
        <v/>
      </c>
      <c r="B1368" s="80" t="str">
        <f t="shared" si="174"/>
        <v/>
      </c>
      <c r="C1368" s="80" t="str">
        <f t="shared" si="175"/>
        <v/>
      </c>
      <c r="D1368" s="80" t="str">
        <f t="shared" si="176"/>
        <v/>
      </c>
      <c r="E1368" s="80" t="str">
        <f t="shared" si="177"/>
        <v/>
      </c>
      <c r="F1368" s="80" t="str">
        <f t="shared" si="178"/>
        <v/>
      </c>
      <c r="G1368" s="80" t="str">
        <f t="shared" si="178"/>
        <v/>
      </c>
      <c r="H1368" s="80" t="str">
        <f t="shared" si="178"/>
        <v/>
      </c>
      <c r="I1368" s="413"/>
      <c r="J1368" s="414"/>
      <c r="K1368" s="415"/>
      <c r="L1368" s="415"/>
      <c r="M1368" s="415"/>
      <c r="N1368" s="415"/>
      <c r="O1368" s="415"/>
      <c r="P1368" s="415"/>
    </row>
    <row r="1369" spans="1:16">
      <c r="A1369" s="80" t="str">
        <f t="shared" si="173"/>
        <v/>
      </c>
      <c r="B1369" s="80" t="str">
        <f t="shared" si="174"/>
        <v/>
      </c>
      <c r="C1369" s="80" t="str">
        <f t="shared" si="175"/>
        <v/>
      </c>
      <c r="D1369" s="80" t="str">
        <f t="shared" si="176"/>
        <v/>
      </c>
      <c r="E1369" s="80" t="str">
        <f t="shared" si="177"/>
        <v/>
      </c>
      <c r="F1369" s="80" t="str">
        <f t="shared" si="178"/>
        <v/>
      </c>
      <c r="G1369" s="80" t="str">
        <f t="shared" si="178"/>
        <v/>
      </c>
      <c r="H1369" s="80" t="str">
        <f t="shared" si="178"/>
        <v/>
      </c>
      <c r="I1369" s="413"/>
      <c r="J1369" s="414"/>
      <c r="K1369" s="415"/>
      <c r="L1369" s="415"/>
      <c r="M1369" s="415"/>
      <c r="N1369" s="415"/>
      <c r="O1369" s="415"/>
      <c r="P1369" s="415"/>
    </row>
    <row r="1370" spans="1:16">
      <c r="A1370" s="80" t="str">
        <f t="shared" si="173"/>
        <v/>
      </c>
      <c r="B1370" s="80" t="str">
        <f t="shared" si="174"/>
        <v/>
      </c>
      <c r="C1370" s="80" t="str">
        <f t="shared" si="175"/>
        <v/>
      </c>
      <c r="D1370" s="80" t="str">
        <f t="shared" si="176"/>
        <v/>
      </c>
      <c r="E1370" s="80" t="str">
        <f t="shared" si="177"/>
        <v/>
      </c>
      <c r="F1370" s="80" t="str">
        <f t="shared" si="178"/>
        <v/>
      </c>
      <c r="G1370" s="80" t="str">
        <f t="shared" si="178"/>
        <v/>
      </c>
      <c r="H1370" s="80" t="str">
        <f t="shared" si="178"/>
        <v/>
      </c>
      <c r="I1370" s="413"/>
      <c r="J1370" s="414"/>
      <c r="K1370" s="415"/>
      <c r="L1370" s="415"/>
      <c r="M1370" s="415"/>
      <c r="N1370" s="415"/>
      <c r="O1370" s="415"/>
      <c r="P1370" s="415"/>
    </row>
    <row r="1371" spans="1:16">
      <c r="A1371" s="80" t="str">
        <f t="shared" si="173"/>
        <v/>
      </c>
      <c r="B1371" s="80" t="str">
        <f t="shared" si="174"/>
        <v/>
      </c>
      <c r="C1371" s="80" t="str">
        <f t="shared" si="175"/>
        <v/>
      </c>
      <c r="D1371" s="80" t="str">
        <f t="shared" si="176"/>
        <v/>
      </c>
      <c r="E1371" s="80" t="str">
        <f t="shared" si="177"/>
        <v/>
      </c>
      <c r="F1371" s="80" t="str">
        <f t="shared" si="178"/>
        <v/>
      </c>
      <c r="G1371" s="80" t="str">
        <f t="shared" si="178"/>
        <v/>
      </c>
      <c r="H1371" s="80" t="str">
        <f t="shared" si="178"/>
        <v/>
      </c>
      <c r="I1371" s="413"/>
      <c r="J1371" s="414"/>
      <c r="K1371" s="415"/>
      <c r="L1371" s="415"/>
      <c r="M1371" s="415"/>
      <c r="N1371" s="415"/>
      <c r="O1371" s="415"/>
      <c r="P1371" s="415"/>
    </row>
    <row r="1372" spans="1:16">
      <c r="A1372" s="80" t="str">
        <f t="shared" si="173"/>
        <v/>
      </c>
      <c r="B1372" s="80" t="str">
        <f t="shared" si="174"/>
        <v/>
      </c>
      <c r="C1372" s="80" t="str">
        <f t="shared" si="175"/>
        <v/>
      </c>
      <c r="D1372" s="80" t="str">
        <f t="shared" si="176"/>
        <v/>
      </c>
      <c r="E1372" s="80" t="str">
        <f t="shared" si="177"/>
        <v/>
      </c>
      <c r="F1372" s="80" t="str">
        <f t="shared" si="178"/>
        <v/>
      </c>
      <c r="G1372" s="80" t="str">
        <f t="shared" si="178"/>
        <v/>
      </c>
      <c r="H1372" s="80" t="str">
        <f t="shared" si="178"/>
        <v/>
      </c>
      <c r="I1372" s="413"/>
      <c r="J1372" s="414"/>
      <c r="K1372" s="415"/>
      <c r="L1372" s="415"/>
      <c r="M1372" s="415"/>
      <c r="N1372" s="415"/>
      <c r="O1372" s="415"/>
      <c r="P1372" s="415"/>
    </row>
    <row r="1373" spans="1:16">
      <c r="A1373" s="80" t="str">
        <f t="shared" si="173"/>
        <v/>
      </c>
      <c r="B1373" s="80" t="str">
        <f t="shared" si="174"/>
        <v/>
      </c>
      <c r="C1373" s="80" t="str">
        <f t="shared" si="175"/>
        <v/>
      </c>
      <c r="D1373" s="80" t="str">
        <f t="shared" si="176"/>
        <v/>
      </c>
      <c r="E1373" s="80" t="str">
        <f t="shared" si="177"/>
        <v/>
      </c>
      <c r="F1373" s="80" t="str">
        <f t="shared" si="178"/>
        <v/>
      </c>
      <c r="G1373" s="80" t="str">
        <f t="shared" si="178"/>
        <v/>
      </c>
      <c r="H1373" s="80" t="str">
        <f t="shared" si="178"/>
        <v/>
      </c>
      <c r="I1373" s="413"/>
      <c r="J1373" s="414"/>
      <c r="K1373" s="415"/>
      <c r="L1373" s="415"/>
      <c r="M1373" s="415"/>
      <c r="N1373" s="415"/>
      <c r="O1373" s="415"/>
      <c r="P1373" s="415"/>
    </row>
    <row r="1374" spans="1:16">
      <c r="A1374" s="80" t="str">
        <f t="shared" si="173"/>
        <v/>
      </c>
      <c r="B1374" s="80" t="str">
        <f t="shared" si="174"/>
        <v/>
      </c>
      <c r="C1374" s="80" t="str">
        <f t="shared" si="175"/>
        <v/>
      </c>
      <c r="D1374" s="80" t="str">
        <f t="shared" si="176"/>
        <v/>
      </c>
      <c r="E1374" s="80" t="str">
        <f t="shared" si="177"/>
        <v/>
      </c>
      <c r="F1374" s="80" t="str">
        <f t="shared" si="178"/>
        <v/>
      </c>
      <c r="G1374" s="80" t="str">
        <f t="shared" si="178"/>
        <v/>
      </c>
      <c r="H1374" s="80" t="str">
        <f t="shared" si="178"/>
        <v/>
      </c>
      <c r="I1374" s="413"/>
      <c r="J1374" s="414"/>
      <c r="K1374" s="415"/>
      <c r="L1374" s="415"/>
      <c r="M1374" s="415"/>
      <c r="N1374" s="415"/>
      <c r="O1374" s="415"/>
      <c r="P1374" s="415"/>
    </row>
    <row r="1375" spans="1:16">
      <c r="A1375" s="80" t="str">
        <f t="shared" si="173"/>
        <v/>
      </c>
      <c r="B1375" s="80" t="str">
        <f t="shared" si="174"/>
        <v/>
      </c>
      <c r="C1375" s="80" t="str">
        <f t="shared" si="175"/>
        <v/>
      </c>
      <c r="D1375" s="80" t="str">
        <f t="shared" si="176"/>
        <v/>
      </c>
      <c r="E1375" s="80" t="str">
        <f t="shared" si="177"/>
        <v/>
      </c>
      <c r="F1375" s="80" t="str">
        <f t="shared" si="178"/>
        <v/>
      </c>
      <c r="G1375" s="80" t="str">
        <f t="shared" si="178"/>
        <v/>
      </c>
      <c r="H1375" s="80" t="str">
        <f t="shared" si="178"/>
        <v/>
      </c>
      <c r="I1375" s="413"/>
      <c r="J1375" s="414"/>
      <c r="K1375" s="415"/>
      <c r="L1375" s="415"/>
      <c r="M1375" s="415"/>
      <c r="N1375" s="415"/>
      <c r="O1375" s="415"/>
      <c r="P1375" s="415"/>
    </row>
    <row r="1376" spans="1:16">
      <c r="A1376" s="80" t="str">
        <f t="shared" si="173"/>
        <v/>
      </c>
      <c r="B1376" s="80" t="str">
        <f t="shared" si="174"/>
        <v/>
      </c>
      <c r="C1376" s="80" t="str">
        <f t="shared" si="175"/>
        <v/>
      </c>
      <c r="D1376" s="80" t="str">
        <f t="shared" si="176"/>
        <v/>
      </c>
      <c r="E1376" s="80" t="str">
        <f t="shared" si="177"/>
        <v/>
      </c>
      <c r="F1376" s="80" t="str">
        <f t="shared" si="178"/>
        <v/>
      </c>
      <c r="G1376" s="80" t="str">
        <f t="shared" si="178"/>
        <v/>
      </c>
      <c r="H1376" s="80" t="str">
        <f t="shared" si="178"/>
        <v/>
      </c>
      <c r="I1376" s="413"/>
      <c r="J1376" s="414"/>
      <c r="K1376" s="415"/>
      <c r="L1376" s="415"/>
      <c r="M1376" s="415"/>
      <c r="N1376" s="415"/>
      <c r="O1376" s="415"/>
      <c r="P1376" s="415"/>
    </row>
    <row r="1377" spans="1:16">
      <c r="A1377" s="80" t="str">
        <f t="shared" si="173"/>
        <v/>
      </c>
      <c r="B1377" s="80" t="str">
        <f t="shared" si="174"/>
        <v/>
      </c>
      <c r="C1377" s="80" t="str">
        <f t="shared" si="175"/>
        <v/>
      </c>
      <c r="D1377" s="80" t="str">
        <f t="shared" si="176"/>
        <v/>
      </c>
      <c r="E1377" s="80" t="str">
        <f t="shared" si="177"/>
        <v/>
      </c>
      <c r="F1377" s="80" t="str">
        <f t="shared" si="178"/>
        <v/>
      </c>
      <c r="G1377" s="80" t="str">
        <f t="shared" si="178"/>
        <v/>
      </c>
      <c r="H1377" s="80" t="str">
        <f t="shared" si="178"/>
        <v/>
      </c>
      <c r="I1377" s="413"/>
      <c r="J1377" s="414"/>
      <c r="K1377" s="415"/>
      <c r="L1377" s="415"/>
      <c r="M1377" s="415"/>
      <c r="N1377" s="415"/>
      <c r="O1377" s="415"/>
      <c r="P1377" s="415"/>
    </row>
    <row r="1378" spans="1:16">
      <c r="A1378" s="80" t="str">
        <f t="shared" si="173"/>
        <v/>
      </c>
      <c r="B1378" s="80" t="str">
        <f t="shared" si="174"/>
        <v/>
      </c>
      <c r="C1378" s="80" t="str">
        <f t="shared" si="175"/>
        <v/>
      </c>
      <c r="D1378" s="80" t="str">
        <f t="shared" si="176"/>
        <v/>
      </c>
      <c r="E1378" s="80" t="str">
        <f t="shared" si="177"/>
        <v/>
      </c>
      <c r="F1378" s="80" t="str">
        <f t="shared" si="178"/>
        <v/>
      </c>
      <c r="G1378" s="80" t="str">
        <f t="shared" si="178"/>
        <v/>
      </c>
      <c r="H1378" s="80" t="str">
        <f t="shared" si="178"/>
        <v/>
      </c>
      <c r="I1378" s="413"/>
      <c r="J1378" s="414"/>
      <c r="K1378" s="415"/>
      <c r="L1378" s="415"/>
      <c r="M1378" s="415"/>
      <c r="N1378" s="415"/>
      <c r="O1378" s="415"/>
      <c r="P1378" s="415"/>
    </row>
    <row r="1379" spans="1:16">
      <c r="A1379" s="80" t="str">
        <f t="shared" si="173"/>
        <v/>
      </c>
      <c r="B1379" s="80" t="str">
        <f t="shared" si="174"/>
        <v/>
      </c>
      <c r="C1379" s="80" t="str">
        <f t="shared" si="175"/>
        <v/>
      </c>
      <c r="D1379" s="80" t="str">
        <f t="shared" si="176"/>
        <v/>
      </c>
      <c r="E1379" s="80" t="str">
        <f t="shared" si="177"/>
        <v/>
      </c>
      <c r="F1379" s="80" t="str">
        <f t="shared" si="178"/>
        <v/>
      </c>
      <c r="G1379" s="80" t="str">
        <f t="shared" si="178"/>
        <v/>
      </c>
      <c r="H1379" s="80" t="str">
        <f t="shared" si="178"/>
        <v/>
      </c>
      <c r="I1379" s="413"/>
      <c r="J1379" s="414"/>
      <c r="K1379" s="415"/>
      <c r="L1379" s="415"/>
      <c r="M1379" s="415"/>
      <c r="N1379" s="415"/>
      <c r="O1379" s="415"/>
      <c r="P1379" s="415"/>
    </row>
    <row r="1380" spans="1:16">
      <c r="A1380" s="80" t="str">
        <f t="shared" si="173"/>
        <v/>
      </c>
      <c r="B1380" s="80" t="str">
        <f t="shared" si="174"/>
        <v/>
      </c>
      <c r="C1380" s="80" t="str">
        <f t="shared" si="175"/>
        <v/>
      </c>
      <c r="D1380" s="80" t="str">
        <f t="shared" si="176"/>
        <v/>
      </c>
      <c r="E1380" s="80" t="str">
        <f t="shared" si="177"/>
        <v/>
      </c>
      <c r="F1380" s="80" t="str">
        <f t="shared" si="178"/>
        <v/>
      </c>
      <c r="G1380" s="80" t="str">
        <f t="shared" si="178"/>
        <v/>
      </c>
      <c r="H1380" s="80" t="str">
        <f t="shared" si="178"/>
        <v/>
      </c>
      <c r="I1380" s="413"/>
      <c r="J1380" s="414"/>
      <c r="K1380" s="415"/>
      <c r="L1380" s="415"/>
      <c r="M1380" s="415"/>
      <c r="N1380" s="415"/>
      <c r="O1380" s="415"/>
      <c r="P1380" s="415"/>
    </row>
    <row r="1381" spans="1:16">
      <c r="A1381" s="80" t="str">
        <f t="shared" si="173"/>
        <v/>
      </c>
      <c r="B1381" s="80" t="str">
        <f t="shared" si="174"/>
        <v/>
      </c>
      <c r="C1381" s="80" t="str">
        <f t="shared" si="175"/>
        <v/>
      </c>
      <c r="D1381" s="80" t="str">
        <f t="shared" si="176"/>
        <v/>
      </c>
      <c r="E1381" s="80" t="str">
        <f t="shared" si="177"/>
        <v/>
      </c>
      <c r="F1381" s="80" t="str">
        <f t="shared" si="178"/>
        <v/>
      </c>
      <c r="G1381" s="80" t="str">
        <f t="shared" si="178"/>
        <v/>
      </c>
      <c r="H1381" s="80" t="str">
        <f t="shared" si="178"/>
        <v/>
      </c>
      <c r="I1381" s="413"/>
      <c r="J1381" s="414"/>
      <c r="K1381" s="415"/>
      <c r="L1381" s="415"/>
      <c r="M1381" s="415"/>
      <c r="N1381" s="415"/>
      <c r="O1381" s="415"/>
      <c r="P1381" s="415"/>
    </row>
    <row r="1382" spans="1:16">
      <c r="A1382" s="80" t="str">
        <f t="shared" si="173"/>
        <v/>
      </c>
      <c r="B1382" s="80" t="str">
        <f t="shared" si="174"/>
        <v/>
      </c>
      <c r="C1382" s="80" t="str">
        <f t="shared" si="175"/>
        <v/>
      </c>
      <c r="D1382" s="80" t="str">
        <f t="shared" si="176"/>
        <v/>
      </c>
      <c r="E1382" s="80" t="str">
        <f t="shared" si="177"/>
        <v/>
      </c>
      <c r="F1382" s="80" t="str">
        <f t="shared" si="178"/>
        <v/>
      </c>
      <c r="G1382" s="80" t="str">
        <f t="shared" si="178"/>
        <v/>
      </c>
      <c r="H1382" s="80" t="str">
        <f t="shared" si="178"/>
        <v/>
      </c>
      <c r="I1382" s="413"/>
      <c r="J1382" s="414"/>
      <c r="K1382" s="415"/>
      <c r="L1382" s="415"/>
      <c r="M1382" s="415"/>
      <c r="N1382" s="415"/>
      <c r="O1382" s="415"/>
      <c r="P1382" s="415"/>
    </row>
    <row r="1383" spans="1:16">
      <c r="A1383" s="80" t="str">
        <f t="shared" si="173"/>
        <v/>
      </c>
      <c r="B1383" s="80" t="str">
        <f t="shared" si="174"/>
        <v/>
      </c>
      <c r="C1383" s="80" t="str">
        <f t="shared" si="175"/>
        <v/>
      </c>
      <c r="D1383" s="80" t="str">
        <f t="shared" si="176"/>
        <v/>
      </c>
      <c r="E1383" s="80" t="str">
        <f t="shared" si="177"/>
        <v/>
      </c>
      <c r="F1383" s="80" t="str">
        <f t="shared" si="178"/>
        <v/>
      </c>
      <c r="G1383" s="80" t="str">
        <f t="shared" si="178"/>
        <v/>
      </c>
      <c r="H1383" s="80" t="str">
        <f t="shared" si="178"/>
        <v/>
      </c>
      <c r="I1383" s="413"/>
      <c r="J1383" s="414"/>
      <c r="K1383" s="415"/>
      <c r="L1383" s="415"/>
      <c r="M1383" s="415"/>
      <c r="N1383" s="415"/>
      <c r="O1383" s="415"/>
      <c r="P1383" s="415"/>
    </row>
    <row r="1384" spans="1:16">
      <c r="A1384" s="80" t="str">
        <f t="shared" si="173"/>
        <v/>
      </c>
      <c r="B1384" s="80" t="str">
        <f t="shared" si="174"/>
        <v/>
      </c>
      <c r="C1384" s="80" t="str">
        <f t="shared" si="175"/>
        <v/>
      </c>
      <c r="D1384" s="80" t="str">
        <f t="shared" si="176"/>
        <v/>
      </c>
      <c r="E1384" s="80" t="str">
        <f t="shared" si="177"/>
        <v/>
      </c>
      <c r="F1384" s="80" t="str">
        <f t="shared" si="178"/>
        <v/>
      </c>
      <c r="G1384" s="80" t="str">
        <f t="shared" si="178"/>
        <v/>
      </c>
      <c r="H1384" s="80" t="str">
        <f t="shared" si="178"/>
        <v/>
      </c>
      <c r="I1384" s="413"/>
      <c r="J1384" s="414"/>
      <c r="K1384" s="415"/>
      <c r="L1384" s="415"/>
      <c r="M1384" s="415"/>
      <c r="N1384" s="415"/>
      <c r="O1384" s="415"/>
      <c r="P1384" s="415"/>
    </row>
    <row r="1385" spans="1:16">
      <c r="A1385" s="80" t="str">
        <f t="shared" si="173"/>
        <v/>
      </c>
      <c r="B1385" s="80" t="str">
        <f t="shared" si="174"/>
        <v/>
      </c>
      <c r="C1385" s="80" t="str">
        <f t="shared" si="175"/>
        <v/>
      </c>
      <c r="D1385" s="80" t="str">
        <f t="shared" si="176"/>
        <v/>
      </c>
      <c r="E1385" s="80" t="str">
        <f t="shared" si="177"/>
        <v/>
      </c>
      <c r="F1385" s="80" t="str">
        <f t="shared" ref="F1385:H1404" si="179">IF(Cptes="","",LEFT(Cptes,7))</f>
        <v/>
      </c>
      <c r="G1385" s="80" t="str">
        <f t="shared" si="179"/>
        <v/>
      </c>
      <c r="H1385" s="80" t="str">
        <f t="shared" si="179"/>
        <v/>
      </c>
      <c r="I1385" s="413"/>
      <c r="J1385" s="414"/>
      <c r="K1385" s="415"/>
      <c r="L1385" s="415"/>
      <c r="M1385" s="415"/>
      <c r="N1385" s="415"/>
      <c r="O1385" s="415"/>
      <c r="P1385" s="415"/>
    </row>
    <row r="1386" spans="1:16">
      <c r="A1386" s="80" t="str">
        <f t="shared" si="173"/>
        <v/>
      </c>
      <c r="B1386" s="80" t="str">
        <f t="shared" si="174"/>
        <v/>
      </c>
      <c r="C1386" s="80" t="str">
        <f t="shared" si="175"/>
        <v/>
      </c>
      <c r="D1386" s="80" t="str">
        <f t="shared" si="176"/>
        <v/>
      </c>
      <c r="E1386" s="80" t="str">
        <f t="shared" si="177"/>
        <v/>
      </c>
      <c r="F1386" s="80" t="str">
        <f t="shared" si="179"/>
        <v/>
      </c>
      <c r="G1386" s="80" t="str">
        <f t="shared" si="179"/>
        <v/>
      </c>
      <c r="H1386" s="80" t="str">
        <f t="shared" si="179"/>
        <v/>
      </c>
      <c r="I1386" s="413"/>
      <c r="J1386" s="414"/>
      <c r="K1386" s="415"/>
      <c r="L1386" s="415"/>
      <c r="M1386" s="415"/>
      <c r="N1386" s="415"/>
      <c r="O1386" s="415"/>
      <c r="P1386" s="415"/>
    </row>
    <row r="1387" spans="1:16">
      <c r="A1387" s="80" t="str">
        <f t="shared" si="173"/>
        <v/>
      </c>
      <c r="B1387" s="80" t="str">
        <f t="shared" si="174"/>
        <v/>
      </c>
      <c r="C1387" s="80" t="str">
        <f t="shared" si="175"/>
        <v/>
      </c>
      <c r="D1387" s="80" t="str">
        <f t="shared" si="176"/>
        <v/>
      </c>
      <c r="E1387" s="80" t="str">
        <f t="shared" si="177"/>
        <v/>
      </c>
      <c r="F1387" s="80" t="str">
        <f t="shared" si="179"/>
        <v/>
      </c>
      <c r="G1387" s="80" t="str">
        <f t="shared" si="179"/>
        <v/>
      </c>
      <c r="H1387" s="80" t="str">
        <f t="shared" si="179"/>
        <v/>
      </c>
      <c r="I1387" s="413"/>
      <c r="J1387" s="414"/>
      <c r="K1387" s="415"/>
      <c r="L1387" s="415"/>
      <c r="M1387" s="415"/>
      <c r="N1387" s="415"/>
      <c r="O1387" s="415"/>
      <c r="P1387" s="415"/>
    </row>
    <row r="1388" spans="1:16">
      <c r="A1388" s="80" t="str">
        <f t="shared" si="173"/>
        <v/>
      </c>
      <c r="B1388" s="80" t="str">
        <f t="shared" si="174"/>
        <v/>
      </c>
      <c r="C1388" s="80" t="str">
        <f t="shared" si="175"/>
        <v/>
      </c>
      <c r="D1388" s="80" t="str">
        <f t="shared" si="176"/>
        <v/>
      </c>
      <c r="E1388" s="80" t="str">
        <f t="shared" si="177"/>
        <v/>
      </c>
      <c r="F1388" s="80" t="str">
        <f t="shared" si="179"/>
        <v/>
      </c>
      <c r="G1388" s="80" t="str">
        <f t="shared" si="179"/>
        <v/>
      </c>
      <c r="H1388" s="80" t="str">
        <f t="shared" si="179"/>
        <v/>
      </c>
      <c r="I1388" s="413"/>
      <c r="J1388" s="414"/>
      <c r="K1388" s="415"/>
      <c r="L1388" s="415"/>
      <c r="M1388" s="415"/>
      <c r="N1388" s="415"/>
      <c r="O1388" s="415"/>
      <c r="P1388" s="415"/>
    </row>
    <row r="1389" spans="1:16">
      <c r="A1389" s="80" t="str">
        <f t="shared" si="173"/>
        <v/>
      </c>
      <c r="B1389" s="80" t="str">
        <f t="shared" si="174"/>
        <v/>
      </c>
      <c r="C1389" s="80" t="str">
        <f t="shared" si="175"/>
        <v/>
      </c>
      <c r="D1389" s="80" t="str">
        <f t="shared" si="176"/>
        <v/>
      </c>
      <c r="E1389" s="80" t="str">
        <f t="shared" si="177"/>
        <v/>
      </c>
      <c r="F1389" s="80" t="str">
        <f t="shared" si="179"/>
        <v/>
      </c>
      <c r="G1389" s="80" t="str">
        <f t="shared" si="179"/>
        <v/>
      </c>
      <c r="H1389" s="80" t="str">
        <f t="shared" si="179"/>
        <v/>
      </c>
      <c r="I1389" s="413"/>
      <c r="J1389" s="414"/>
      <c r="K1389" s="415"/>
      <c r="L1389" s="415"/>
      <c r="M1389" s="415"/>
      <c r="N1389" s="415"/>
      <c r="O1389" s="415"/>
      <c r="P1389" s="415"/>
    </row>
    <row r="1390" spans="1:16">
      <c r="A1390" s="80" t="str">
        <f t="shared" si="173"/>
        <v/>
      </c>
      <c r="B1390" s="80" t="str">
        <f t="shared" si="174"/>
        <v/>
      </c>
      <c r="C1390" s="80" t="str">
        <f t="shared" si="175"/>
        <v/>
      </c>
      <c r="D1390" s="80" t="str">
        <f t="shared" si="176"/>
        <v/>
      </c>
      <c r="E1390" s="80" t="str">
        <f t="shared" si="177"/>
        <v/>
      </c>
      <c r="F1390" s="80" t="str">
        <f t="shared" si="179"/>
        <v/>
      </c>
      <c r="G1390" s="80" t="str">
        <f t="shared" si="179"/>
        <v/>
      </c>
      <c r="H1390" s="80" t="str">
        <f t="shared" si="179"/>
        <v/>
      </c>
      <c r="I1390" s="413"/>
      <c r="J1390" s="414"/>
      <c r="K1390" s="415"/>
      <c r="L1390" s="415"/>
      <c r="M1390" s="415"/>
      <c r="N1390" s="415"/>
      <c r="O1390" s="415"/>
      <c r="P1390" s="415"/>
    </row>
    <row r="1391" spans="1:16">
      <c r="A1391" s="80" t="str">
        <f t="shared" si="173"/>
        <v/>
      </c>
      <c r="B1391" s="80" t="str">
        <f t="shared" si="174"/>
        <v/>
      </c>
      <c r="C1391" s="80" t="str">
        <f t="shared" si="175"/>
        <v/>
      </c>
      <c r="D1391" s="80" t="str">
        <f t="shared" si="176"/>
        <v/>
      </c>
      <c r="E1391" s="80" t="str">
        <f t="shared" si="177"/>
        <v/>
      </c>
      <c r="F1391" s="80" t="str">
        <f t="shared" si="179"/>
        <v/>
      </c>
      <c r="G1391" s="80" t="str">
        <f t="shared" si="179"/>
        <v/>
      </c>
      <c r="H1391" s="80" t="str">
        <f t="shared" si="179"/>
        <v/>
      </c>
      <c r="I1391" s="413"/>
      <c r="J1391" s="414"/>
      <c r="K1391" s="415"/>
      <c r="L1391" s="415"/>
      <c r="M1391" s="415"/>
      <c r="N1391" s="415"/>
      <c r="O1391" s="415"/>
      <c r="P1391" s="415"/>
    </row>
    <row r="1392" spans="1:16">
      <c r="A1392" s="80" t="str">
        <f t="shared" si="173"/>
        <v/>
      </c>
      <c r="B1392" s="80" t="str">
        <f t="shared" si="174"/>
        <v/>
      </c>
      <c r="C1392" s="80" t="str">
        <f t="shared" si="175"/>
        <v/>
      </c>
      <c r="D1392" s="80" t="str">
        <f t="shared" si="176"/>
        <v/>
      </c>
      <c r="E1392" s="80" t="str">
        <f t="shared" si="177"/>
        <v/>
      </c>
      <c r="F1392" s="80" t="str">
        <f t="shared" si="179"/>
        <v/>
      </c>
      <c r="G1392" s="80" t="str">
        <f t="shared" si="179"/>
        <v/>
      </c>
      <c r="H1392" s="80" t="str">
        <f t="shared" si="179"/>
        <v/>
      </c>
      <c r="I1392" s="413"/>
      <c r="J1392" s="414"/>
      <c r="K1392" s="415"/>
      <c r="L1392" s="415"/>
      <c r="M1392" s="415"/>
      <c r="N1392" s="415"/>
      <c r="O1392" s="415"/>
      <c r="P1392" s="415"/>
    </row>
    <row r="1393" spans="1:16">
      <c r="A1393" s="80" t="str">
        <f t="shared" si="173"/>
        <v/>
      </c>
      <c r="B1393" s="80" t="str">
        <f t="shared" si="174"/>
        <v/>
      </c>
      <c r="C1393" s="80" t="str">
        <f t="shared" si="175"/>
        <v/>
      </c>
      <c r="D1393" s="80" t="str">
        <f t="shared" si="176"/>
        <v/>
      </c>
      <c r="E1393" s="80" t="str">
        <f t="shared" si="177"/>
        <v/>
      </c>
      <c r="F1393" s="80" t="str">
        <f t="shared" si="179"/>
        <v/>
      </c>
      <c r="G1393" s="80" t="str">
        <f t="shared" si="179"/>
        <v/>
      </c>
      <c r="H1393" s="80" t="str">
        <f t="shared" si="179"/>
        <v/>
      </c>
      <c r="I1393" s="413"/>
      <c r="J1393" s="414"/>
      <c r="K1393" s="415"/>
      <c r="L1393" s="415"/>
      <c r="M1393" s="415"/>
      <c r="N1393" s="415"/>
      <c r="O1393" s="415"/>
      <c r="P1393" s="415"/>
    </row>
    <row r="1394" spans="1:16">
      <c r="A1394" s="80" t="str">
        <f t="shared" si="173"/>
        <v/>
      </c>
      <c r="B1394" s="80" t="str">
        <f t="shared" si="174"/>
        <v/>
      </c>
      <c r="C1394" s="80" t="str">
        <f t="shared" si="175"/>
        <v/>
      </c>
      <c r="D1394" s="80" t="str">
        <f t="shared" si="176"/>
        <v/>
      </c>
      <c r="E1394" s="80" t="str">
        <f t="shared" si="177"/>
        <v/>
      </c>
      <c r="F1394" s="80" t="str">
        <f t="shared" si="179"/>
        <v/>
      </c>
      <c r="G1394" s="80" t="str">
        <f t="shared" si="179"/>
        <v/>
      </c>
      <c r="H1394" s="80" t="str">
        <f t="shared" si="179"/>
        <v/>
      </c>
      <c r="I1394" s="413"/>
      <c r="J1394" s="414"/>
      <c r="K1394" s="415"/>
      <c r="L1394" s="415"/>
      <c r="M1394" s="415"/>
      <c r="N1394" s="415"/>
      <c r="O1394" s="415"/>
      <c r="P1394" s="415"/>
    </row>
    <row r="1395" spans="1:16">
      <c r="A1395" s="80" t="str">
        <f t="shared" si="173"/>
        <v/>
      </c>
      <c r="B1395" s="80" t="str">
        <f t="shared" si="174"/>
        <v/>
      </c>
      <c r="C1395" s="80" t="str">
        <f t="shared" si="175"/>
        <v/>
      </c>
      <c r="D1395" s="80" t="str">
        <f t="shared" si="176"/>
        <v/>
      </c>
      <c r="E1395" s="80" t="str">
        <f t="shared" si="177"/>
        <v/>
      </c>
      <c r="F1395" s="80" t="str">
        <f t="shared" si="179"/>
        <v/>
      </c>
      <c r="G1395" s="80" t="str">
        <f t="shared" si="179"/>
        <v/>
      </c>
      <c r="H1395" s="80" t="str">
        <f t="shared" si="179"/>
        <v/>
      </c>
      <c r="I1395" s="413"/>
      <c r="J1395" s="414"/>
      <c r="K1395" s="415"/>
      <c r="L1395" s="415"/>
      <c r="M1395" s="415"/>
      <c r="N1395" s="415"/>
      <c r="O1395" s="415"/>
      <c r="P1395" s="415"/>
    </row>
    <row r="1396" spans="1:16">
      <c r="A1396" s="80" t="str">
        <f t="shared" si="173"/>
        <v/>
      </c>
      <c r="B1396" s="80" t="str">
        <f t="shared" si="174"/>
        <v/>
      </c>
      <c r="C1396" s="80" t="str">
        <f t="shared" si="175"/>
        <v/>
      </c>
      <c r="D1396" s="80" t="str">
        <f t="shared" si="176"/>
        <v/>
      </c>
      <c r="E1396" s="80" t="str">
        <f t="shared" si="177"/>
        <v/>
      </c>
      <c r="F1396" s="80" t="str">
        <f t="shared" si="179"/>
        <v/>
      </c>
      <c r="G1396" s="80" t="str">
        <f t="shared" si="179"/>
        <v/>
      </c>
      <c r="H1396" s="80" t="str">
        <f t="shared" si="179"/>
        <v/>
      </c>
      <c r="I1396" s="413"/>
      <c r="J1396" s="414"/>
      <c r="K1396" s="415"/>
      <c r="L1396" s="415"/>
      <c r="M1396" s="415"/>
      <c r="N1396" s="415"/>
      <c r="O1396" s="415"/>
      <c r="P1396" s="415"/>
    </row>
    <row r="1397" spans="1:16">
      <c r="A1397" s="80" t="str">
        <f t="shared" si="173"/>
        <v/>
      </c>
      <c r="B1397" s="80" t="str">
        <f t="shared" si="174"/>
        <v/>
      </c>
      <c r="C1397" s="80" t="str">
        <f t="shared" si="175"/>
        <v/>
      </c>
      <c r="D1397" s="80" t="str">
        <f t="shared" si="176"/>
        <v/>
      </c>
      <c r="E1397" s="80" t="str">
        <f t="shared" si="177"/>
        <v/>
      </c>
      <c r="F1397" s="80" t="str">
        <f t="shared" si="179"/>
        <v/>
      </c>
      <c r="G1397" s="80" t="str">
        <f t="shared" si="179"/>
        <v/>
      </c>
      <c r="H1397" s="80" t="str">
        <f t="shared" si="179"/>
        <v/>
      </c>
      <c r="I1397" s="413"/>
      <c r="J1397" s="414"/>
      <c r="K1397" s="415"/>
      <c r="L1397" s="415"/>
      <c r="M1397" s="415"/>
      <c r="N1397" s="415"/>
      <c r="O1397" s="415"/>
      <c r="P1397" s="415"/>
    </row>
    <row r="1398" spans="1:16">
      <c r="A1398" s="80" t="str">
        <f t="shared" si="173"/>
        <v/>
      </c>
      <c r="B1398" s="80" t="str">
        <f t="shared" si="174"/>
        <v/>
      </c>
      <c r="C1398" s="80" t="str">
        <f t="shared" si="175"/>
        <v/>
      </c>
      <c r="D1398" s="80" t="str">
        <f t="shared" si="176"/>
        <v/>
      </c>
      <c r="E1398" s="80" t="str">
        <f t="shared" si="177"/>
        <v/>
      </c>
      <c r="F1398" s="80" t="str">
        <f t="shared" si="179"/>
        <v/>
      </c>
      <c r="G1398" s="80" t="str">
        <f t="shared" si="179"/>
        <v/>
      </c>
      <c r="H1398" s="80" t="str">
        <f t="shared" si="179"/>
        <v/>
      </c>
      <c r="I1398" s="413"/>
      <c r="J1398" s="414"/>
      <c r="K1398" s="415"/>
      <c r="L1398" s="415"/>
      <c r="M1398" s="415"/>
      <c r="N1398" s="415"/>
      <c r="O1398" s="415"/>
      <c r="P1398" s="415"/>
    </row>
    <row r="1399" spans="1:16">
      <c r="A1399" s="80" t="str">
        <f t="shared" si="173"/>
        <v/>
      </c>
      <c r="B1399" s="80" t="str">
        <f t="shared" si="174"/>
        <v/>
      </c>
      <c r="C1399" s="80" t="str">
        <f t="shared" si="175"/>
        <v/>
      </c>
      <c r="D1399" s="80" t="str">
        <f t="shared" si="176"/>
        <v/>
      </c>
      <c r="E1399" s="80" t="str">
        <f t="shared" si="177"/>
        <v/>
      </c>
      <c r="F1399" s="80" t="str">
        <f t="shared" si="179"/>
        <v/>
      </c>
      <c r="G1399" s="80" t="str">
        <f t="shared" si="179"/>
        <v/>
      </c>
      <c r="H1399" s="80" t="str">
        <f t="shared" si="179"/>
        <v/>
      </c>
      <c r="I1399" s="413"/>
      <c r="J1399" s="414"/>
      <c r="K1399" s="415"/>
      <c r="L1399" s="415"/>
      <c r="M1399" s="415"/>
      <c r="N1399" s="415"/>
      <c r="O1399" s="415"/>
      <c r="P1399" s="415"/>
    </row>
    <row r="1400" spans="1:16">
      <c r="A1400" s="80" t="str">
        <f t="shared" si="173"/>
        <v/>
      </c>
      <c r="B1400" s="80" t="str">
        <f t="shared" si="174"/>
        <v/>
      </c>
      <c r="C1400" s="80" t="str">
        <f t="shared" si="175"/>
        <v/>
      </c>
      <c r="D1400" s="80" t="str">
        <f t="shared" si="176"/>
        <v/>
      </c>
      <c r="E1400" s="80" t="str">
        <f t="shared" si="177"/>
        <v/>
      </c>
      <c r="F1400" s="80" t="str">
        <f t="shared" si="179"/>
        <v/>
      </c>
      <c r="G1400" s="80" t="str">
        <f t="shared" si="179"/>
        <v/>
      </c>
      <c r="H1400" s="80" t="str">
        <f t="shared" si="179"/>
        <v/>
      </c>
      <c r="I1400" s="413"/>
      <c r="J1400" s="414"/>
      <c r="K1400" s="415"/>
      <c r="L1400" s="415"/>
      <c r="M1400" s="415"/>
      <c r="N1400" s="415"/>
      <c r="O1400" s="415"/>
      <c r="P1400" s="415"/>
    </row>
    <row r="1401" spans="1:16">
      <c r="A1401" s="80" t="str">
        <f t="shared" si="173"/>
        <v/>
      </c>
      <c r="B1401" s="80" t="str">
        <f t="shared" si="174"/>
        <v/>
      </c>
      <c r="C1401" s="80" t="str">
        <f t="shared" si="175"/>
        <v/>
      </c>
      <c r="D1401" s="80" t="str">
        <f t="shared" si="176"/>
        <v/>
      </c>
      <c r="E1401" s="80" t="str">
        <f t="shared" si="177"/>
        <v/>
      </c>
      <c r="F1401" s="80" t="str">
        <f t="shared" si="179"/>
        <v/>
      </c>
      <c r="G1401" s="80" t="str">
        <f t="shared" si="179"/>
        <v/>
      </c>
      <c r="H1401" s="80" t="str">
        <f t="shared" si="179"/>
        <v/>
      </c>
      <c r="I1401" s="413"/>
      <c r="J1401" s="414"/>
      <c r="K1401" s="415"/>
      <c r="L1401" s="415"/>
      <c r="M1401" s="415"/>
      <c r="N1401" s="415"/>
      <c r="O1401" s="415"/>
      <c r="P1401" s="415"/>
    </row>
    <row r="1402" spans="1:16">
      <c r="A1402" s="80" t="str">
        <f t="shared" si="173"/>
        <v/>
      </c>
      <c r="B1402" s="80" t="str">
        <f t="shared" si="174"/>
        <v/>
      </c>
      <c r="C1402" s="80" t="str">
        <f t="shared" si="175"/>
        <v/>
      </c>
      <c r="D1402" s="80" t="str">
        <f t="shared" si="176"/>
        <v/>
      </c>
      <c r="E1402" s="80" t="str">
        <f t="shared" si="177"/>
        <v/>
      </c>
      <c r="F1402" s="80" t="str">
        <f t="shared" si="179"/>
        <v/>
      </c>
      <c r="G1402" s="80" t="str">
        <f t="shared" si="179"/>
        <v/>
      </c>
      <c r="H1402" s="80" t="str">
        <f t="shared" si="179"/>
        <v/>
      </c>
      <c r="I1402" s="413"/>
      <c r="J1402" s="414"/>
      <c r="K1402" s="415"/>
      <c r="L1402" s="415"/>
      <c r="M1402" s="415"/>
      <c r="N1402" s="415"/>
      <c r="O1402" s="415"/>
      <c r="P1402" s="415"/>
    </row>
    <row r="1403" spans="1:16">
      <c r="A1403" s="80" t="str">
        <f t="shared" si="173"/>
        <v/>
      </c>
      <c r="B1403" s="80" t="str">
        <f t="shared" si="174"/>
        <v/>
      </c>
      <c r="C1403" s="80" t="str">
        <f t="shared" si="175"/>
        <v/>
      </c>
      <c r="D1403" s="80" t="str">
        <f t="shared" si="176"/>
        <v/>
      </c>
      <c r="E1403" s="80" t="str">
        <f t="shared" si="177"/>
        <v/>
      </c>
      <c r="F1403" s="80" t="str">
        <f t="shared" si="179"/>
        <v/>
      </c>
      <c r="G1403" s="80" t="str">
        <f t="shared" si="179"/>
        <v/>
      </c>
      <c r="H1403" s="80" t="str">
        <f t="shared" si="179"/>
        <v/>
      </c>
      <c r="I1403" s="413"/>
      <c r="J1403" s="414"/>
      <c r="K1403" s="415"/>
      <c r="L1403" s="415"/>
      <c r="M1403" s="415"/>
      <c r="N1403" s="415"/>
      <c r="O1403" s="415"/>
      <c r="P1403" s="415"/>
    </row>
    <row r="1404" spans="1:16">
      <c r="A1404" s="80" t="str">
        <f t="shared" si="173"/>
        <v/>
      </c>
      <c r="B1404" s="80" t="str">
        <f t="shared" si="174"/>
        <v/>
      </c>
      <c r="C1404" s="80" t="str">
        <f t="shared" si="175"/>
        <v/>
      </c>
      <c r="D1404" s="80" t="str">
        <f t="shared" si="176"/>
        <v/>
      </c>
      <c r="E1404" s="80" t="str">
        <f t="shared" si="177"/>
        <v/>
      </c>
      <c r="F1404" s="80" t="str">
        <f t="shared" si="179"/>
        <v/>
      </c>
      <c r="G1404" s="80" t="str">
        <f t="shared" si="179"/>
        <v/>
      </c>
      <c r="H1404" s="80" t="str">
        <f t="shared" si="179"/>
        <v/>
      </c>
      <c r="I1404" s="413"/>
      <c r="J1404" s="414"/>
      <c r="K1404" s="415"/>
      <c r="L1404" s="415"/>
      <c r="M1404" s="415"/>
      <c r="N1404" s="415"/>
      <c r="O1404" s="415"/>
      <c r="P1404" s="415"/>
    </row>
    <row r="1405" spans="1:16">
      <c r="A1405" s="80" t="str">
        <f t="shared" si="173"/>
        <v/>
      </c>
      <c r="B1405" s="80" t="str">
        <f t="shared" si="174"/>
        <v/>
      </c>
      <c r="C1405" s="80" t="str">
        <f t="shared" si="175"/>
        <v/>
      </c>
      <c r="D1405" s="80" t="str">
        <f t="shared" si="176"/>
        <v/>
      </c>
      <c r="E1405" s="80" t="str">
        <f t="shared" si="177"/>
        <v/>
      </c>
      <c r="F1405" s="80" t="str">
        <f t="shared" ref="F1405:H1424" si="180">IF(Cptes="","",LEFT(Cptes,7))</f>
        <v/>
      </c>
      <c r="G1405" s="80" t="str">
        <f t="shared" si="180"/>
        <v/>
      </c>
      <c r="H1405" s="80" t="str">
        <f t="shared" si="180"/>
        <v/>
      </c>
      <c r="I1405" s="413"/>
      <c r="J1405" s="414"/>
      <c r="K1405" s="415"/>
      <c r="L1405" s="415"/>
      <c r="M1405" s="415"/>
      <c r="N1405" s="415"/>
      <c r="O1405" s="415"/>
      <c r="P1405" s="415"/>
    </row>
    <row r="1406" spans="1:16">
      <c r="A1406" s="80" t="str">
        <f t="shared" si="173"/>
        <v/>
      </c>
      <c r="B1406" s="80" t="str">
        <f t="shared" si="174"/>
        <v/>
      </c>
      <c r="C1406" s="80" t="str">
        <f t="shared" si="175"/>
        <v/>
      </c>
      <c r="D1406" s="80" t="str">
        <f t="shared" si="176"/>
        <v/>
      </c>
      <c r="E1406" s="80" t="str">
        <f t="shared" si="177"/>
        <v/>
      </c>
      <c r="F1406" s="80" t="str">
        <f t="shared" si="180"/>
        <v/>
      </c>
      <c r="G1406" s="80" t="str">
        <f t="shared" si="180"/>
        <v/>
      </c>
      <c r="H1406" s="80" t="str">
        <f t="shared" si="180"/>
        <v/>
      </c>
      <c r="I1406" s="413"/>
      <c r="J1406" s="414"/>
      <c r="K1406" s="415"/>
      <c r="L1406" s="415"/>
      <c r="M1406" s="415"/>
      <c r="N1406" s="415"/>
      <c r="O1406" s="415"/>
      <c r="P1406" s="415"/>
    </row>
    <row r="1407" spans="1:16">
      <c r="A1407" s="80" t="str">
        <f t="shared" si="173"/>
        <v/>
      </c>
      <c r="B1407" s="80" t="str">
        <f t="shared" si="174"/>
        <v/>
      </c>
      <c r="C1407" s="80" t="str">
        <f t="shared" si="175"/>
        <v/>
      </c>
      <c r="D1407" s="80" t="str">
        <f t="shared" si="176"/>
        <v/>
      </c>
      <c r="E1407" s="80" t="str">
        <f t="shared" si="177"/>
        <v/>
      </c>
      <c r="F1407" s="80" t="str">
        <f t="shared" si="180"/>
        <v/>
      </c>
      <c r="G1407" s="80" t="str">
        <f t="shared" si="180"/>
        <v/>
      </c>
      <c r="H1407" s="80" t="str">
        <f t="shared" si="180"/>
        <v/>
      </c>
      <c r="I1407" s="413"/>
      <c r="J1407" s="414"/>
      <c r="K1407" s="415"/>
      <c r="L1407" s="415"/>
      <c r="M1407" s="415"/>
      <c r="N1407" s="415"/>
      <c r="O1407" s="415"/>
      <c r="P1407" s="415"/>
    </row>
    <row r="1408" spans="1:16">
      <c r="A1408" s="80" t="str">
        <f t="shared" si="173"/>
        <v/>
      </c>
      <c r="B1408" s="80" t="str">
        <f t="shared" si="174"/>
        <v/>
      </c>
      <c r="C1408" s="80" t="str">
        <f t="shared" si="175"/>
        <v/>
      </c>
      <c r="D1408" s="80" t="str">
        <f t="shared" si="176"/>
        <v/>
      </c>
      <c r="E1408" s="80" t="str">
        <f t="shared" si="177"/>
        <v/>
      </c>
      <c r="F1408" s="80" t="str">
        <f t="shared" si="180"/>
        <v/>
      </c>
      <c r="G1408" s="80" t="str">
        <f t="shared" si="180"/>
        <v/>
      </c>
      <c r="H1408" s="80" t="str">
        <f t="shared" si="180"/>
        <v/>
      </c>
      <c r="I1408" s="413"/>
      <c r="J1408" s="414"/>
      <c r="K1408" s="415"/>
      <c r="L1408" s="415"/>
      <c r="M1408" s="415"/>
      <c r="N1408" s="415"/>
      <c r="O1408" s="415"/>
      <c r="P1408" s="415"/>
    </row>
    <row r="1409" spans="1:16">
      <c r="A1409" s="80" t="str">
        <f t="shared" si="173"/>
        <v/>
      </c>
      <c r="B1409" s="80" t="str">
        <f t="shared" si="174"/>
        <v/>
      </c>
      <c r="C1409" s="80" t="str">
        <f t="shared" si="175"/>
        <v/>
      </c>
      <c r="D1409" s="80" t="str">
        <f t="shared" si="176"/>
        <v/>
      </c>
      <c r="E1409" s="80" t="str">
        <f t="shared" si="177"/>
        <v/>
      </c>
      <c r="F1409" s="80" t="str">
        <f t="shared" si="180"/>
        <v/>
      </c>
      <c r="G1409" s="80" t="str">
        <f t="shared" si="180"/>
        <v/>
      </c>
      <c r="H1409" s="80" t="str">
        <f t="shared" si="180"/>
        <v/>
      </c>
      <c r="I1409" s="413"/>
      <c r="J1409" s="414"/>
      <c r="K1409" s="415"/>
      <c r="L1409" s="415"/>
      <c r="M1409" s="415"/>
      <c r="N1409" s="415"/>
      <c r="O1409" s="415"/>
      <c r="P1409" s="415"/>
    </row>
    <row r="1410" spans="1:16">
      <c r="A1410" s="80" t="str">
        <f t="shared" si="173"/>
        <v/>
      </c>
      <c r="B1410" s="80" t="str">
        <f t="shared" si="174"/>
        <v/>
      </c>
      <c r="C1410" s="80" t="str">
        <f t="shared" si="175"/>
        <v/>
      </c>
      <c r="D1410" s="80" t="str">
        <f t="shared" si="176"/>
        <v/>
      </c>
      <c r="E1410" s="80" t="str">
        <f t="shared" si="177"/>
        <v/>
      </c>
      <c r="F1410" s="80" t="str">
        <f t="shared" si="180"/>
        <v/>
      </c>
      <c r="G1410" s="80" t="str">
        <f t="shared" si="180"/>
        <v/>
      </c>
      <c r="H1410" s="80" t="str">
        <f t="shared" si="180"/>
        <v/>
      </c>
      <c r="I1410" s="413"/>
      <c r="J1410" s="414"/>
      <c r="K1410" s="415"/>
      <c r="L1410" s="415"/>
      <c r="M1410" s="415"/>
      <c r="N1410" s="415"/>
      <c r="O1410" s="415"/>
      <c r="P1410" s="415"/>
    </row>
    <row r="1411" spans="1:16">
      <c r="A1411" s="80" t="str">
        <f t="shared" si="173"/>
        <v/>
      </c>
      <c r="B1411" s="80" t="str">
        <f t="shared" si="174"/>
        <v/>
      </c>
      <c r="C1411" s="80" t="str">
        <f t="shared" si="175"/>
        <v/>
      </c>
      <c r="D1411" s="80" t="str">
        <f t="shared" si="176"/>
        <v/>
      </c>
      <c r="E1411" s="80" t="str">
        <f t="shared" si="177"/>
        <v/>
      </c>
      <c r="F1411" s="80" t="str">
        <f t="shared" si="180"/>
        <v/>
      </c>
      <c r="G1411" s="80" t="str">
        <f t="shared" si="180"/>
        <v/>
      </c>
      <c r="H1411" s="80" t="str">
        <f t="shared" si="180"/>
        <v/>
      </c>
      <c r="I1411" s="413"/>
      <c r="J1411" s="414"/>
      <c r="K1411" s="415"/>
      <c r="L1411" s="415"/>
      <c r="M1411" s="415"/>
      <c r="N1411" s="415"/>
      <c r="O1411" s="415"/>
      <c r="P1411" s="415"/>
    </row>
    <row r="1412" spans="1:16">
      <c r="A1412" s="80" t="str">
        <f t="shared" si="173"/>
        <v/>
      </c>
      <c r="B1412" s="80" t="str">
        <f t="shared" si="174"/>
        <v/>
      </c>
      <c r="C1412" s="80" t="str">
        <f t="shared" si="175"/>
        <v/>
      </c>
      <c r="D1412" s="80" t="str">
        <f t="shared" si="176"/>
        <v/>
      </c>
      <c r="E1412" s="80" t="str">
        <f t="shared" si="177"/>
        <v/>
      </c>
      <c r="F1412" s="80" t="str">
        <f t="shared" si="180"/>
        <v/>
      </c>
      <c r="G1412" s="80" t="str">
        <f t="shared" si="180"/>
        <v/>
      </c>
      <c r="H1412" s="80" t="str">
        <f t="shared" si="180"/>
        <v/>
      </c>
      <c r="I1412" s="413"/>
      <c r="J1412" s="414"/>
      <c r="K1412" s="415"/>
      <c r="L1412" s="415"/>
      <c r="M1412" s="415"/>
      <c r="N1412" s="415"/>
      <c r="O1412" s="415"/>
      <c r="P1412" s="415"/>
    </row>
    <row r="1413" spans="1:16">
      <c r="A1413" s="80" t="str">
        <f t="shared" ref="A1413:A1476" si="181">IF(Cptes="","",LEFT(Cptes,2))</f>
        <v/>
      </c>
      <c r="B1413" s="80" t="str">
        <f t="shared" ref="B1413:B1476" si="182">IF(Cptes="","",LEFT(Cptes,3))</f>
        <v/>
      </c>
      <c r="C1413" s="80" t="str">
        <f t="shared" ref="C1413:C1476" si="183">IF(Cptes="","",LEFT(Cptes,4))</f>
        <v/>
      </c>
      <c r="D1413" s="80" t="str">
        <f t="shared" ref="D1413:D1476" si="184">IF(Cptes="","",LEFT(Cptes,5))</f>
        <v/>
      </c>
      <c r="E1413" s="80" t="str">
        <f t="shared" ref="E1413:E1476" si="185">IF(Cptes="","",LEFT(Cptes,6))</f>
        <v/>
      </c>
      <c r="F1413" s="80" t="str">
        <f t="shared" si="180"/>
        <v/>
      </c>
      <c r="G1413" s="80" t="str">
        <f t="shared" si="180"/>
        <v/>
      </c>
      <c r="H1413" s="80" t="str">
        <f t="shared" si="180"/>
        <v/>
      </c>
      <c r="I1413" s="413"/>
      <c r="J1413" s="414"/>
      <c r="K1413" s="415"/>
      <c r="L1413" s="415"/>
      <c r="M1413" s="415"/>
      <c r="N1413" s="415"/>
      <c r="O1413" s="415"/>
      <c r="P1413" s="415"/>
    </row>
    <row r="1414" spans="1:16">
      <c r="A1414" s="80" t="str">
        <f t="shared" si="181"/>
        <v/>
      </c>
      <c r="B1414" s="80" t="str">
        <f t="shared" si="182"/>
        <v/>
      </c>
      <c r="C1414" s="80" t="str">
        <f t="shared" si="183"/>
        <v/>
      </c>
      <c r="D1414" s="80" t="str">
        <f t="shared" si="184"/>
        <v/>
      </c>
      <c r="E1414" s="80" t="str">
        <f t="shared" si="185"/>
        <v/>
      </c>
      <c r="F1414" s="80" t="str">
        <f t="shared" si="180"/>
        <v/>
      </c>
      <c r="G1414" s="80" t="str">
        <f t="shared" si="180"/>
        <v/>
      </c>
      <c r="H1414" s="80" t="str">
        <f t="shared" si="180"/>
        <v/>
      </c>
      <c r="I1414" s="413"/>
      <c r="J1414" s="414"/>
      <c r="K1414" s="415"/>
      <c r="L1414" s="415"/>
      <c r="M1414" s="415"/>
      <c r="N1414" s="415"/>
      <c r="O1414" s="415"/>
      <c r="P1414" s="415"/>
    </row>
    <row r="1415" spans="1:16">
      <c r="A1415" s="80" t="str">
        <f t="shared" si="181"/>
        <v/>
      </c>
      <c r="B1415" s="80" t="str">
        <f t="shared" si="182"/>
        <v/>
      </c>
      <c r="C1415" s="80" t="str">
        <f t="shared" si="183"/>
        <v/>
      </c>
      <c r="D1415" s="80" t="str">
        <f t="shared" si="184"/>
        <v/>
      </c>
      <c r="E1415" s="80" t="str">
        <f t="shared" si="185"/>
        <v/>
      </c>
      <c r="F1415" s="80" t="str">
        <f t="shared" si="180"/>
        <v/>
      </c>
      <c r="G1415" s="80" t="str">
        <f t="shared" si="180"/>
        <v/>
      </c>
      <c r="H1415" s="80" t="str">
        <f t="shared" si="180"/>
        <v/>
      </c>
      <c r="I1415" s="413"/>
      <c r="J1415" s="414"/>
      <c r="K1415" s="415"/>
      <c r="L1415" s="415"/>
      <c r="M1415" s="415"/>
      <c r="N1415" s="415"/>
      <c r="O1415" s="415"/>
      <c r="P1415" s="415"/>
    </row>
    <row r="1416" spans="1:16">
      <c r="A1416" s="80" t="str">
        <f t="shared" si="181"/>
        <v/>
      </c>
      <c r="B1416" s="80" t="str">
        <f t="shared" si="182"/>
        <v/>
      </c>
      <c r="C1416" s="80" t="str">
        <f t="shared" si="183"/>
        <v/>
      </c>
      <c r="D1416" s="80" t="str">
        <f t="shared" si="184"/>
        <v/>
      </c>
      <c r="E1416" s="80" t="str">
        <f t="shared" si="185"/>
        <v/>
      </c>
      <c r="F1416" s="80" t="str">
        <f t="shared" si="180"/>
        <v/>
      </c>
      <c r="G1416" s="80" t="str">
        <f t="shared" si="180"/>
        <v/>
      </c>
      <c r="H1416" s="80" t="str">
        <f t="shared" si="180"/>
        <v/>
      </c>
      <c r="I1416" s="413"/>
      <c r="J1416" s="414"/>
      <c r="K1416" s="415"/>
      <c r="L1416" s="415"/>
      <c r="M1416" s="415"/>
      <c r="N1416" s="415"/>
      <c r="O1416" s="415"/>
      <c r="P1416" s="415"/>
    </row>
    <row r="1417" spans="1:16">
      <c r="A1417" s="80" t="str">
        <f t="shared" si="181"/>
        <v/>
      </c>
      <c r="B1417" s="80" t="str">
        <f t="shared" si="182"/>
        <v/>
      </c>
      <c r="C1417" s="80" t="str">
        <f t="shared" si="183"/>
        <v/>
      </c>
      <c r="D1417" s="80" t="str">
        <f t="shared" si="184"/>
        <v/>
      </c>
      <c r="E1417" s="80" t="str">
        <f t="shared" si="185"/>
        <v/>
      </c>
      <c r="F1417" s="80" t="str">
        <f t="shared" si="180"/>
        <v/>
      </c>
      <c r="G1417" s="80" t="str">
        <f t="shared" si="180"/>
        <v/>
      </c>
      <c r="H1417" s="80" t="str">
        <f t="shared" si="180"/>
        <v/>
      </c>
      <c r="I1417" s="413"/>
      <c r="J1417" s="414"/>
      <c r="K1417" s="415"/>
      <c r="L1417" s="415"/>
      <c r="M1417" s="415"/>
      <c r="N1417" s="415"/>
      <c r="O1417" s="415"/>
      <c r="P1417" s="415"/>
    </row>
    <row r="1418" spans="1:16">
      <c r="A1418" s="80" t="str">
        <f t="shared" si="181"/>
        <v/>
      </c>
      <c r="B1418" s="80" t="str">
        <f t="shared" si="182"/>
        <v/>
      </c>
      <c r="C1418" s="80" t="str">
        <f t="shared" si="183"/>
        <v/>
      </c>
      <c r="D1418" s="80" t="str">
        <f t="shared" si="184"/>
        <v/>
      </c>
      <c r="E1418" s="80" t="str">
        <f t="shared" si="185"/>
        <v/>
      </c>
      <c r="F1418" s="80" t="str">
        <f t="shared" si="180"/>
        <v/>
      </c>
      <c r="G1418" s="80" t="str">
        <f t="shared" si="180"/>
        <v/>
      </c>
      <c r="H1418" s="80" t="str">
        <f t="shared" si="180"/>
        <v/>
      </c>
      <c r="I1418" s="413"/>
      <c r="J1418" s="414"/>
      <c r="K1418" s="415"/>
      <c r="L1418" s="415"/>
      <c r="M1418" s="415"/>
      <c r="N1418" s="415"/>
      <c r="O1418" s="415"/>
      <c r="P1418" s="415"/>
    </row>
    <row r="1419" spans="1:16">
      <c r="A1419" s="80" t="str">
        <f t="shared" si="181"/>
        <v/>
      </c>
      <c r="B1419" s="80" t="str">
        <f t="shared" si="182"/>
        <v/>
      </c>
      <c r="C1419" s="80" t="str">
        <f t="shared" si="183"/>
        <v/>
      </c>
      <c r="D1419" s="80" t="str">
        <f t="shared" si="184"/>
        <v/>
      </c>
      <c r="E1419" s="80" t="str">
        <f t="shared" si="185"/>
        <v/>
      </c>
      <c r="F1419" s="80" t="str">
        <f t="shared" si="180"/>
        <v/>
      </c>
      <c r="G1419" s="80" t="str">
        <f t="shared" si="180"/>
        <v/>
      </c>
      <c r="H1419" s="80" t="str">
        <f t="shared" si="180"/>
        <v/>
      </c>
      <c r="I1419" s="413"/>
      <c r="J1419" s="414"/>
      <c r="K1419" s="415"/>
      <c r="L1419" s="415"/>
      <c r="M1419" s="415"/>
      <c r="N1419" s="415"/>
      <c r="O1419" s="415"/>
      <c r="P1419" s="415"/>
    </row>
    <row r="1420" spans="1:16">
      <c r="A1420" s="80" t="str">
        <f t="shared" si="181"/>
        <v/>
      </c>
      <c r="B1420" s="80" t="str">
        <f t="shared" si="182"/>
        <v/>
      </c>
      <c r="C1420" s="80" t="str">
        <f t="shared" si="183"/>
        <v/>
      </c>
      <c r="D1420" s="80" t="str">
        <f t="shared" si="184"/>
        <v/>
      </c>
      <c r="E1420" s="80" t="str">
        <f t="shared" si="185"/>
        <v/>
      </c>
      <c r="F1420" s="80" t="str">
        <f t="shared" si="180"/>
        <v/>
      </c>
      <c r="G1420" s="80" t="str">
        <f t="shared" si="180"/>
        <v/>
      </c>
      <c r="H1420" s="80" t="str">
        <f t="shared" si="180"/>
        <v/>
      </c>
      <c r="I1420" s="413"/>
      <c r="J1420" s="414"/>
      <c r="K1420" s="415"/>
      <c r="L1420" s="415"/>
      <c r="M1420" s="415"/>
      <c r="N1420" s="415"/>
      <c r="O1420" s="415"/>
      <c r="P1420" s="415"/>
    </row>
    <row r="1421" spans="1:16">
      <c r="A1421" s="80" t="str">
        <f t="shared" si="181"/>
        <v/>
      </c>
      <c r="B1421" s="80" t="str">
        <f t="shared" si="182"/>
        <v/>
      </c>
      <c r="C1421" s="80" t="str">
        <f t="shared" si="183"/>
        <v/>
      </c>
      <c r="D1421" s="80" t="str">
        <f t="shared" si="184"/>
        <v/>
      </c>
      <c r="E1421" s="80" t="str">
        <f t="shared" si="185"/>
        <v/>
      </c>
      <c r="F1421" s="80" t="str">
        <f t="shared" si="180"/>
        <v/>
      </c>
      <c r="G1421" s="80" t="str">
        <f t="shared" si="180"/>
        <v/>
      </c>
      <c r="H1421" s="80" t="str">
        <f t="shared" si="180"/>
        <v/>
      </c>
      <c r="I1421" s="413"/>
      <c r="J1421" s="414"/>
      <c r="K1421" s="415"/>
      <c r="L1421" s="415"/>
      <c r="M1421" s="415"/>
      <c r="N1421" s="415"/>
      <c r="O1421" s="415"/>
      <c r="P1421" s="415"/>
    </row>
    <row r="1422" spans="1:16">
      <c r="A1422" s="80" t="str">
        <f t="shared" si="181"/>
        <v/>
      </c>
      <c r="B1422" s="80" t="str">
        <f t="shared" si="182"/>
        <v/>
      </c>
      <c r="C1422" s="80" t="str">
        <f t="shared" si="183"/>
        <v/>
      </c>
      <c r="D1422" s="80" t="str">
        <f t="shared" si="184"/>
        <v/>
      </c>
      <c r="E1422" s="80" t="str">
        <f t="shared" si="185"/>
        <v/>
      </c>
      <c r="F1422" s="80" t="str">
        <f t="shared" si="180"/>
        <v/>
      </c>
      <c r="G1422" s="80" t="str">
        <f t="shared" si="180"/>
        <v/>
      </c>
      <c r="H1422" s="80" t="str">
        <f t="shared" si="180"/>
        <v/>
      </c>
      <c r="I1422" s="413"/>
      <c r="J1422" s="414"/>
      <c r="K1422" s="415"/>
      <c r="L1422" s="415"/>
      <c r="M1422" s="415"/>
      <c r="N1422" s="415"/>
      <c r="O1422" s="415"/>
      <c r="P1422" s="415"/>
    </row>
    <row r="1423" spans="1:16">
      <c r="A1423" s="80" t="str">
        <f t="shared" si="181"/>
        <v/>
      </c>
      <c r="B1423" s="80" t="str">
        <f t="shared" si="182"/>
        <v/>
      </c>
      <c r="C1423" s="80" t="str">
        <f t="shared" si="183"/>
        <v/>
      </c>
      <c r="D1423" s="80" t="str">
        <f t="shared" si="184"/>
        <v/>
      </c>
      <c r="E1423" s="80" t="str">
        <f t="shared" si="185"/>
        <v/>
      </c>
      <c r="F1423" s="80" t="str">
        <f t="shared" si="180"/>
        <v/>
      </c>
      <c r="G1423" s="80" t="str">
        <f t="shared" si="180"/>
        <v/>
      </c>
      <c r="H1423" s="80" t="str">
        <f t="shared" si="180"/>
        <v/>
      </c>
      <c r="I1423" s="413"/>
      <c r="J1423" s="414"/>
      <c r="K1423" s="415"/>
      <c r="L1423" s="415"/>
      <c r="M1423" s="415"/>
      <c r="N1423" s="415"/>
      <c r="O1423" s="415"/>
      <c r="P1423" s="415"/>
    </row>
    <row r="1424" spans="1:16">
      <c r="A1424" s="80" t="str">
        <f t="shared" si="181"/>
        <v/>
      </c>
      <c r="B1424" s="80" t="str">
        <f t="shared" si="182"/>
        <v/>
      </c>
      <c r="C1424" s="80" t="str">
        <f t="shared" si="183"/>
        <v/>
      </c>
      <c r="D1424" s="80" t="str">
        <f t="shared" si="184"/>
        <v/>
      </c>
      <c r="E1424" s="80" t="str">
        <f t="shared" si="185"/>
        <v/>
      </c>
      <c r="F1424" s="80" t="str">
        <f t="shared" si="180"/>
        <v/>
      </c>
      <c r="G1424" s="80" t="str">
        <f t="shared" si="180"/>
        <v/>
      </c>
      <c r="H1424" s="80" t="str">
        <f t="shared" si="180"/>
        <v/>
      </c>
      <c r="I1424" s="413"/>
      <c r="J1424" s="414"/>
      <c r="K1424" s="415"/>
      <c r="L1424" s="415"/>
      <c r="M1424" s="415"/>
      <c r="N1424" s="415"/>
      <c r="O1424" s="415"/>
      <c r="P1424" s="415"/>
    </row>
    <row r="1425" spans="1:16">
      <c r="A1425" s="80" t="str">
        <f t="shared" si="181"/>
        <v/>
      </c>
      <c r="B1425" s="80" t="str">
        <f t="shared" si="182"/>
        <v/>
      </c>
      <c r="C1425" s="80" t="str">
        <f t="shared" si="183"/>
        <v/>
      </c>
      <c r="D1425" s="80" t="str">
        <f t="shared" si="184"/>
        <v/>
      </c>
      <c r="E1425" s="80" t="str">
        <f t="shared" si="185"/>
        <v/>
      </c>
      <c r="F1425" s="80" t="str">
        <f t="shared" ref="F1425:H1444" si="186">IF(Cptes="","",LEFT(Cptes,7))</f>
        <v/>
      </c>
      <c r="G1425" s="80" t="str">
        <f t="shared" si="186"/>
        <v/>
      </c>
      <c r="H1425" s="80" t="str">
        <f t="shared" si="186"/>
        <v/>
      </c>
      <c r="I1425" s="413"/>
      <c r="J1425" s="414"/>
      <c r="K1425" s="415"/>
      <c r="L1425" s="415"/>
      <c r="M1425" s="415"/>
      <c r="N1425" s="415"/>
      <c r="O1425" s="415"/>
      <c r="P1425" s="415"/>
    </row>
    <row r="1426" spans="1:16">
      <c r="A1426" s="80" t="str">
        <f t="shared" si="181"/>
        <v/>
      </c>
      <c r="B1426" s="80" t="str">
        <f t="shared" si="182"/>
        <v/>
      </c>
      <c r="C1426" s="80" t="str">
        <f t="shared" si="183"/>
        <v/>
      </c>
      <c r="D1426" s="80" t="str">
        <f t="shared" si="184"/>
        <v/>
      </c>
      <c r="E1426" s="80" t="str">
        <f t="shared" si="185"/>
        <v/>
      </c>
      <c r="F1426" s="80" t="str">
        <f t="shared" si="186"/>
        <v/>
      </c>
      <c r="G1426" s="80" t="str">
        <f t="shared" si="186"/>
        <v/>
      </c>
      <c r="H1426" s="80" t="str">
        <f t="shared" si="186"/>
        <v/>
      </c>
      <c r="I1426" s="413"/>
      <c r="J1426" s="414"/>
      <c r="K1426" s="415"/>
      <c r="L1426" s="415"/>
      <c r="M1426" s="415"/>
      <c r="N1426" s="415"/>
      <c r="O1426" s="415"/>
      <c r="P1426" s="415"/>
    </row>
    <row r="1427" spans="1:16">
      <c r="A1427" s="80" t="str">
        <f t="shared" si="181"/>
        <v/>
      </c>
      <c r="B1427" s="80" t="str">
        <f t="shared" si="182"/>
        <v/>
      </c>
      <c r="C1427" s="80" t="str">
        <f t="shared" si="183"/>
        <v/>
      </c>
      <c r="D1427" s="80" t="str">
        <f t="shared" si="184"/>
        <v/>
      </c>
      <c r="E1427" s="80" t="str">
        <f t="shared" si="185"/>
        <v/>
      </c>
      <c r="F1427" s="80" t="str">
        <f t="shared" si="186"/>
        <v/>
      </c>
      <c r="G1427" s="80" t="str">
        <f t="shared" si="186"/>
        <v/>
      </c>
      <c r="H1427" s="80" t="str">
        <f t="shared" si="186"/>
        <v/>
      </c>
      <c r="I1427" s="413"/>
      <c r="J1427" s="414"/>
      <c r="K1427" s="415"/>
      <c r="L1427" s="415"/>
      <c r="M1427" s="415"/>
      <c r="N1427" s="415"/>
      <c r="O1427" s="415"/>
      <c r="P1427" s="415"/>
    </row>
    <row r="1428" spans="1:16">
      <c r="A1428" s="80" t="str">
        <f t="shared" si="181"/>
        <v/>
      </c>
      <c r="B1428" s="80" t="str">
        <f t="shared" si="182"/>
        <v/>
      </c>
      <c r="C1428" s="80" t="str">
        <f t="shared" si="183"/>
        <v/>
      </c>
      <c r="D1428" s="80" t="str">
        <f t="shared" si="184"/>
        <v/>
      </c>
      <c r="E1428" s="80" t="str">
        <f t="shared" si="185"/>
        <v/>
      </c>
      <c r="F1428" s="80" t="str">
        <f t="shared" si="186"/>
        <v/>
      </c>
      <c r="G1428" s="80" t="str">
        <f t="shared" si="186"/>
        <v/>
      </c>
      <c r="H1428" s="80" t="str">
        <f t="shared" si="186"/>
        <v/>
      </c>
      <c r="I1428" s="413"/>
      <c r="J1428" s="414"/>
      <c r="K1428" s="415"/>
      <c r="L1428" s="415"/>
      <c r="M1428" s="415"/>
      <c r="N1428" s="415"/>
      <c r="O1428" s="415"/>
      <c r="P1428" s="415"/>
    </row>
    <row r="1429" spans="1:16">
      <c r="A1429" s="80" t="str">
        <f t="shared" si="181"/>
        <v/>
      </c>
      <c r="B1429" s="80" t="str">
        <f t="shared" si="182"/>
        <v/>
      </c>
      <c r="C1429" s="80" t="str">
        <f t="shared" si="183"/>
        <v/>
      </c>
      <c r="D1429" s="80" t="str">
        <f t="shared" si="184"/>
        <v/>
      </c>
      <c r="E1429" s="80" t="str">
        <f t="shared" si="185"/>
        <v/>
      </c>
      <c r="F1429" s="80" t="str">
        <f t="shared" si="186"/>
        <v/>
      </c>
      <c r="G1429" s="80" t="str">
        <f t="shared" si="186"/>
        <v/>
      </c>
      <c r="H1429" s="80" t="str">
        <f t="shared" si="186"/>
        <v/>
      </c>
      <c r="I1429" s="413"/>
      <c r="J1429" s="414"/>
      <c r="K1429" s="415"/>
      <c r="L1429" s="415"/>
      <c r="M1429" s="415"/>
      <c r="N1429" s="415"/>
      <c r="O1429" s="415"/>
      <c r="P1429" s="415"/>
    </row>
    <row r="1430" spans="1:16">
      <c r="A1430" s="80" t="str">
        <f t="shared" si="181"/>
        <v/>
      </c>
      <c r="B1430" s="80" t="str">
        <f t="shared" si="182"/>
        <v/>
      </c>
      <c r="C1430" s="80" t="str">
        <f t="shared" si="183"/>
        <v/>
      </c>
      <c r="D1430" s="80" t="str">
        <f t="shared" si="184"/>
        <v/>
      </c>
      <c r="E1430" s="80" t="str">
        <f t="shared" si="185"/>
        <v/>
      </c>
      <c r="F1430" s="80" t="str">
        <f t="shared" si="186"/>
        <v/>
      </c>
      <c r="G1430" s="80" t="str">
        <f t="shared" si="186"/>
        <v/>
      </c>
      <c r="H1430" s="80" t="str">
        <f t="shared" si="186"/>
        <v/>
      </c>
      <c r="I1430" s="413"/>
      <c r="J1430" s="414"/>
      <c r="K1430" s="415"/>
      <c r="L1430" s="415"/>
      <c r="M1430" s="415"/>
      <c r="N1430" s="415"/>
      <c r="O1430" s="415"/>
      <c r="P1430" s="415"/>
    </row>
    <row r="1431" spans="1:16">
      <c r="A1431" s="80" t="str">
        <f t="shared" si="181"/>
        <v/>
      </c>
      <c r="B1431" s="80" t="str">
        <f t="shared" si="182"/>
        <v/>
      </c>
      <c r="C1431" s="80" t="str">
        <f t="shared" si="183"/>
        <v/>
      </c>
      <c r="D1431" s="80" t="str">
        <f t="shared" si="184"/>
        <v/>
      </c>
      <c r="E1431" s="80" t="str">
        <f t="shared" si="185"/>
        <v/>
      </c>
      <c r="F1431" s="80" t="str">
        <f t="shared" si="186"/>
        <v/>
      </c>
      <c r="G1431" s="80" t="str">
        <f t="shared" si="186"/>
        <v/>
      </c>
      <c r="H1431" s="80" t="str">
        <f t="shared" si="186"/>
        <v/>
      </c>
      <c r="I1431" s="413"/>
      <c r="J1431" s="414"/>
      <c r="K1431" s="415"/>
      <c r="L1431" s="415"/>
      <c r="M1431" s="415"/>
      <c r="N1431" s="415"/>
      <c r="O1431" s="415"/>
      <c r="P1431" s="415"/>
    </row>
    <row r="1432" spans="1:16">
      <c r="A1432" s="80" t="str">
        <f t="shared" si="181"/>
        <v/>
      </c>
      <c r="B1432" s="80" t="str">
        <f t="shared" si="182"/>
        <v/>
      </c>
      <c r="C1432" s="80" t="str">
        <f t="shared" si="183"/>
        <v/>
      </c>
      <c r="D1432" s="80" t="str">
        <f t="shared" si="184"/>
        <v/>
      </c>
      <c r="E1432" s="80" t="str">
        <f t="shared" si="185"/>
        <v/>
      </c>
      <c r="F1432" s="80" t="str">
        <f t="shared" si="186"/>
        <v/>
      </c>
      <c r="G1432" s="80" t="str">
        <f t="shared" si="186"/>
        <v/>
      </c>
      <c r="H1432" s="80" t="str">
        <f t="shared" si="186"/>
        <v/>
      </c>
      <c r="I1432" s="413"/>
      <c r="J1432" s="414"/>
      <c r="K1432" s="415"/>
      <c r="L1432" s="415"/>
      <c r="M1432" s="415"/>
      <c r="N1432" s="415"/>
      <c r="O1432" s="415"/>
      <c r="P1432" s="415"/>
    </row>
    <row r="1433" spans="1:16">
      <c r="A1433" s="80" t="str">
        <f t="shared" si="181"/>
        <v/>
      </c>
      <c r="B1433" s="80" t="str">
        <f t="shared" si="182"/>
        <v/>
      </c>
      <c r="C1433" s="80" t="str">
        <f t="shared" si="183"/>
        <v/>
      </c>
      <c r="D1433" s="80" t="str">
        <f t="shared" si="184"/>
        <v/>
      </c>
      <c r="E1433" s="80" t="str">
        <f t="shared" si="185"/>
        <v/>
      </c>
      <c r="F1433" s="80" t="str">
        <f t="shared" si="186"/>
        <v/>
      </c>
      <c r="G1433" s="80" t="str">
        <f t="shared" si="186"/>
        <v/>
      </c>
      <c r="H1433" s="80" t="str">
        <f t="shared" si="186"/>
        <v/>
      </c>
      <c r="I1433" s="413"/>
      <c r="J1433" s="414"/>
      <c r="K1433" s="415"/>
      <c r="L1433" s="415"/>
      <c r="M1433" s="415"/>
      <c r="N1433" s="415"/>
      <c r="O1433" s="415"/>
      <c r="P1433" s="415"/>
    </row>
    <row r="1434" spans="1:16">
      <c r="A1434" s="80" t="str">
        <f t="shared" si="181"/>
        <v/>
      </c>
      <c r="B1434" s="80" t="str">
        <f t="shared" si="182"/>
        <v/>
      </c>
      <c r="C1434" s="80" t="str">
        <f t="shared" si="183"/>
        <v/>
      </c>
      <c r="D1434" s="80" t="str">
        <f t="shared" si="184"/>
        <v/>
      </c>
      <c r="E1434" s="80" t="str">
        <f t="shared" si="185"/>
        <v/>
      </c>
      <c r="F1434" s="80" t="str">
        <f t="shared" si="186"/>
        <v/>
      </c>
      <c r="G1434" s="80" t="str">
        <f t="shared" si="186"/>
        <v/>
      </c>
      <c r="H1434" s="80" t="str">
        <f t="shared" si="186"/>
        <v/>
      </c>
      <c r="I1434" s="413"/>
      <c r="J1434" s="414"/>
      <c r="K1434" s="415"/>
      <c r="L1434" s="415"/>
      <c r="M1434" s="415"/>
      <c r="N1434" s="415"/>
      <c r="O1434" s="415"/>
      <c r="P1434" s="415"/>
    </row>
    <row r="1435" spans="1:16">
      <c r="A1435" s="80" t="str">
        <f t="shared" si="181"/>
        <v/>
      </c>
      <c r="B1435" s="80" t="str">
        <f t="shared" si="182"/>
        <v/>
      </c>
      <c r="C1435" s="80" t="str">
        <f t="shared" si="183"/>
        <v/>
      </c>
      <c r="D1435" s="80" t="str">
        <f t="shared" si="184"/>
        <v/>
      </c>
      <c r="E1435" s="80" t="str">
        <f t="shared" si="185"/>
        <v/>
      </c>
      <c r="F1435" s="80" t="str">
        <f t="shared" si="186"/>
        <v/>
      </c>
      <c r="G1435" s="80" t="str">
        <f t="shared" si="186"/>
        <v/>
      </c>
      <c r="H1435" s="80" t="str">
        <f t="shared" si="186"/>
        <v/>
      </c>
      <c r="I1435" s="413"/>
      <c r="J1435" s="414"/>
      <c r="K1435" s="415"/>
      <c r="L1435" s="415"/>
      <c r="M1435" s="415"/>
      <c r="N1435" s="415"/>
      <c r="O1435" s="415"/>
      <c r="P1435" s="415"/>
    </row>
    <row r="1436" spans="1:16">
      <c r="A1436" s="80" t="str">
        <f t="shared" si="181"/>
        <v/>
      </c>
      <c r="B1436" s="80" t="str">
        <f t="shared" si="182"/>
        <v/>
      </c>
      <c r="C1436" s="80" t="str">
        <f t="shared" si="183"/>
        <v/>
      </c>
      <c r="D1436" s="80" t="str">
        <f t="shared" si="184"/>
        <v/>
      </c>
      <c r="E1436" s="80" t="str">
        <f t="shared" si="185"/>
        <v/>
      </c>
      <c r="F1436" s="80" t="str">
        <f t="shared" si="186"/>
        <v/>
      </c>
      <c r="G1436" s="80" t="str">
        <f t="shared" si="186"/>
        <v/>
      </c>
      <c r="H1436" s="80" t="str">
        <f t="shared" si="186"/>
        <v/>
      </c>
      <c r="I1436" s="413"/>
      <c r="J1436" s="414"/>
      <c r="K1436" s="415"/>
      <c r="L1436" s="415"/>
      <c r="M1436" s="415"/>
      <c r="N1436" s="415"/>
      <c r="O1436" s="415"/>
      <c r="P1436" s="415"/>
    </row>
    <row r="1437" spans="1:16">
      <c r="A1437" s="80" t="str">
        <f t="shared" si="181"/>
        <v/>
      </c>
      <c r="B1437" s="80" t="str">
        <f t="shared" si="182"/>
        <v/>
      </c>
      <c r="C1437" s="80" t="str">
        <f t="shared" si="183"/>
        <v/>
      </c>
      <c r="D1437" s="80" t="str">
        <f t="shared" si="184"/>
        <v/>
      </c>
      <c r="E1437" s="80" t="str">
        <f t="shared" si="185"/>
        <v/>
      </c>
      <c r="F1437" s="80" t="str">
        <f t="shared" si="186"/>
        <v/>
      </c>
      <c r="G1437" s="80" t="str">
        <f t="shared" si="186"/>
        <v/>
      </c>
      <c r="H1437" s="80" t="str">
        <f t="shared" si="186"/>
        <v/>
      </c>
      <c r="I1437" s="413"/>
      <c r="J1437" s="414"/>
      <c r="K1437" s="415"/>
      <c r="L1437" s="415"/>
      <c r="M1437" s="415"/>
      <c r="N1437" s="415"/>
      <c r="O1437" s="415"/>
      <c r="P1437" s="415"/>
    </row>
    <row r="1438" spans="1:16">
      <c r="A1438" s="80" t="str">
        <f t="shared" si="181"/>
        <v/>
      </c>
      <c r="B1438" s="80" t="str">
        <f t="shared" si="182"/>
        <v/>
      </c>
      <c r="C1438" s="80" t="str">
        <f t="shared" si="183"/>
        <v/>
      </c>
      <c r="D1438" s="80" t="str">
        <f t="shared" si="184"/>
        <v/>
      </c>
      <c r="E1438" s="80" t="str">
        <f t="shared" si="185"/>
        <v/>
      </c>
      <c r="F1438" s="80" t="str">
        <f t="shared" si="186"/>
        <v/>
      </c>
      <c r="G1438" s="80" t="str">
        <f t="shared" si="186"/>
        <v/>
      </c>
      <c r="H1438" s="80" t="str">
        <f t="shared" si="186"/>
        <v/>
      </c>
      <c r="I1438" s="413"/>
      <c r="J1438" s="414"/>
      <c r="K1438" s="415"/>
      <c r="L1438" s="415"/>
      <c r="M1438" s="415"/>
      <c r="N1438" s="415"/>
      <c r="O1438" s="415"/>
      <c r="P1438" s="415"/>
    </row>
    <row r="1439" spans="1:16">
      <c r="A1439" s="80" t="str">
        <f t="shared" si="181"/>
        <v/>
      </c>
      <c r="B1439" s="80" t="str">
        <f t="shared" si="182"/>
        <v/>
      </c>
      <c r="C1439" s="80" t="str">
        <f t="shared" si="183"/>
        <v/>
      </c>
      <c r="D1439" s="80" t="str">
        <f t="shared" si="184"/>
        <v/>
      </c>
      <c r="E1439" s="80" t="str">
        <f t="shared" si="185"/>
        <v/>
      </c>
      <c r="F1439" s="80" t="str">
        <f t="shared" si="186"/>
        <v/>
      </c>
      <c r="G1439" s="80" t="str">
        <f t="shared" si="186"/>
        <v/>
      </c>
      <c r="H1439" s="80" t="str">
        <f t="shared" si="186"/>
        <v/>
      </c>
      <c r="I1439" s="413"/>
      <c r="J1439" s="414"/>
      <c r="K1439" s="415"/>
      <c r="L1439" s="415"/>
      <c r="M1439" s="415"/>
      <c r="N1439" s="415"/>
      <c r="O1439" s="415"/>
      <c r="P1439" s="415"/>
    </row>
    <row r="1440" spans="1:16">
      <c r="A1440" s="80" t="str">
        <f t="shared" si="181"/>
        <v/>
      </c>
      <c r="B1440" s="80" t="str">
        <f t="shared" si="182"/>
        <v/>
      </c>
      <c r="C1440" s="80" t="str">
        <f t="shared" si="183"/>
        <v/>
      </c>
      <c r="D1440" s="80" t="str">
        <f t="shared" si="184"/>
        <v/>
      </c>
      <c r="E1440" s="80" t="str">
        <f t="shared" si="185"/>
        <v/>
      </c>
      <c r="F1440" s="80" t="str">
        <f t="shared" si="186"/>
        <v/>
      </c>
      <c r="G1440" s="80" t="str">
        <f t="shared" si="186"/>
        <v/>
      </c>
      <c r="H1440" s="80" t="str">
        <f t="shared" si="186"/>
        <v/>
      </c>
      <c r="I1440" s="413"/>
      <c r="J1440" s="414"/>
      <c r="K1440" s="415"/>
      <c r="L1440" s="415"/>
      <c r="M1440" s="415"/>
      <c r="N1440" s="415"/>
      <c r="O1440" s="415"/>
      <c r="P1440" s="415"/>
    </row>
    <row r="1441" spans="1:16">
      <c r="A1441" s="80" t="str">
        <f t="shared" si="181"/>
        <v/>
      </c>
      <c r="B1441" s="80" t="str">
        <f t="shared" si="182"/>
        <v/>
      </c>
      <c r="C1441" s="80" t="str">
        <f t="shared" si="183"/>
        <v/>
      </c>
      <c r="D1441" s="80" t="str">
        <f t="shared" si="184"/>
        <v/>
      </c>
      <c r="E1441" s="80" t="str">
        <f t="shared" si="185"/>
        <v/>
      </c>
      <c r="F1441" s="80" t="str">
        <f t="shared" si="186"/>
        <v/>
      </c>
      <c r="G1441" s="80" t="str">
        <f t="shared" si="186"/>
        <v/>
      </c>
      <c r="H1441" s="80" t="str">
        <f t="shared" si="186"/>
        <v/>
      </c>
      <c r="I1441" s="413"/>
      <c r="J1441" s="414"/>
      <c r="K1441" s="415"/>
      <c r="L1441" s="415"/>
      <c r="M1441" s="415"/>
      <c r="N1441" s="415"/>
      <c r="O1441" s="415"/>
      <c r="P1441" s="415"/>
    </row>
    <row r="1442" spans="1:16">
      <c r="A1442" s="80" t="str">
        <f t="shared" si="181"/>
        <v/>
      </c>
      <c r="B1442" s="80" t="str">
        <f t="shared" si="182"/>
        <v/>
      </c>
      <c r="C1442" s="80" t="str">
        <f t="shared" si="183"/>
        <v/>
      </c>
      <c r="D1442" s="80" t="str">
        <f t="shared" si="184"/>
        <v/>
      </c>
      <c r="E1442" s="80" t="str">
        <f t="shared" si="185"/>
        <v/>
      </c>
      <c r="F1442" s="80" t="str">
        <f t="shared" si="186"/>
        <v/>
      </c>
      <c r="G1442" s="80" t="str">
        <f t="shared" si="186"/>
        <v/>
      </c>
      <c r="H1442" s="80" t="str">
        <f t="shared" si="186"/>
        <v/>
      </c>
      <c r="I1442" s="413"/>
      <c r="J1442" s="414"/>
      <c r="K1442" s="415"/>
      <c r="L1442" s="415"/>
      <c r="M1442" s="415"/>
      <c r="N1442" s="415"/>
      <c r="O1442" s="415"/>
      <c r="P1442" s="415"/>
    </row>
    <row r="1443" spans="1:16">
      <c r="A1443" s="80" t="str">
        <f t="shared" si="181"/>
        <v/>
      </c>
      <c r="B1443" s="80" t="str">
        <f t="shared" si="182"/>
        <v/>
      </c>
      <c r="C1443" s="80" t="str">
        <f t="shared" si="183"/>
        <v/>
      </c>
      <c r="D1443" s="80" t="str">
        <f t="shared" si="184"/>
        <v/>
      </c>
      <c r="E1443" s="80" t="str">
        <f t="shared" si="185"/>
        <v/>
      </c>
      <c r="F1443" s="80" t="str">
        <f t="shared" si="186"/>
        <v/>
      </c>
      <c r="G1443" s="80" t="str">
        <f t="shared" si="186"/>
        <v/>
      </c>
      <c r="H1443" s="80" t="str">
        <f t="shared" si="186"/>
        <v/>
      </c>
      <c r="I1443" s="413"/>
      <c r="J1443" s="414"/>
      <c r="K1443" s="415"/>
      <c r="L1443" s="415"/>
      <c r="M1443" s="415"/>
      <c r="N1443" s="415"/>
      <c r="O1443" s="415"/>
      <c r="P1443" s="415"/>
    </row>
    <row r="1444" spans="1:16">
      <c r="A1444" s="80" t="str">
        <f t="shared" si="181"/>
        <v/>
      </c>
      <c r="B1444" s="80" t="str">
        <f t="shared" si="182"/>
        <v/>
      </c>
      <c r="C1444" s="80" t="str">
        <f t="shared" si="183"/>
        <v/>
      </c>
      <c r="D1444" s="80" t="str">
        <f t="shared" si="184"/>
        <v/>
      </c>
      <c r="E1444" s="80" t="str">
        <f t="shared" si="185"/>
        <v/>
      </c>
      <c r="F1444" s="80" t="str">
        <f t="shared" si="186"/>
        <v/>
      </c>
      <c r="G1444" s="80" t="str">
        <f t="shared" si="186"/>
        <v/>
      </c>
      <c r="H1444" s="80" t="str">
        <f t="shared" si="186"/>
        <v/>
      </c>
      <c r="I1444" s="413"/>
      <c r="J1444" s="414"/>
      <c r="K1444" s="415"/>
      <c r="L1444" s="415"/>
      <c r="M1444" s="415"/>
      <c r="N1444" s="415"/>
      <c r="O1444" s="415"/>
      <c r="P1444" s="415"/>
    </row>
    <row r="1445" spans="1:16">
      <c r="A1445" s="80" t="str">
        <f t="shared" si="181"/>
        <v/>
      </c>
      <c r="B1445" s="80" t="str">
        <f t="shared" si="182"/>
        <v/>
      </c>
      <c r="C1445" s="80" t="str">
        <f t="shared" si="183"/>
        <v/>
      </c>
      <c r="D1445" s="80" t="str">
        <f t="shared" si="184"/>
        <v/>
      </c>
      <c r="E1445" s="80" t="str">
        <f t="shared" si="185"/>
        <v/>
      </c>
      <c r="F1445" s="80" t="str">
        <f t="shared" ref="F1445:H1464" si="187">IF(Cptes="","",LEFT(Cptes,7))</f>
        <v/>
      </c>
      <c r="G1445" s="80" t="str">
        <f t="shared" si="187"/>
        <v/>
      </c>
      <c r="H1445" s="80" t="str">
        <f t="shared" si="187"/>
        <v/>
      </c>
      <c r="I1445" s="413"/>
      <c r="J1445" s="414"/>
      <c r="K1445" s="415"/>
      <c r="L1445" s="415"/>
      <c r="M1445" s="415"/>
      <c r="N1445" s="415"/>
      <c r="O1445" s="415"/>
      <c r="P1445" s="415"/>
    </row>
    <row r="1446" spans="1:16">
      <c r="A1446" s="80" t="str">
        <f t="shared" si="181"/>
        <v/>
      </c>
      <c r="B1446" s="80" t="str">
        <f t="shared" si="182"/>
        <v/>
      </c>
      <c r="C1446" s="80" t="str">
        <f t="shared" si="183"/>
        <v/>
      </c>
      <c r="D1446" s="80" t="str">
        <f t="shared" si="184"/>
        <v/>
      </c>
      <c r="E1446" s="80" t="str">
        <f t="shared" si="185"/>
        <v/>
      </c>
      <c r="F1446" s="80" t="str">
        <f t="shared" si="187"/>
        <v/>
      </c>
      <c r="G1446" s="80" t="str">
        <f t="shared" si="187"/>
        <v/>
      </c>
      <c r="H1446" s="80" t="str">
        <f t="shared" si="187"/>
        <v/>
      </c>
      <c r="I1446" s="413"/>
      <c r="J1446" s="414"/>
      <c r="K1446" s="415"/>
      <c r="L1446" s="415"/>
      <c r="M1446" s="415"/>
      <c r="N1446" s="415"/>
      <c r="O1446" s="415"/>
      <c r="P1446" s="415"/>
    </row>
    <row r="1447" spans="1:16">
      <c r="A1447" s="80" t="str">
        <f t="shared" si="181"/>
        <v/>
      </c>
      <c r="B1447" s="80" t="str">
        <f t="shared" si="182"/>
        <v/>
      </c>
      <c r="C1447" s="80" t="str">
        <f t="shared" si="183"/>
        <v/>
      </c>
      <c r="D1447" s="80" t="str">
        <f t="shared" si="184"/>
        <v/>
      </c>
      <c r="E1447" s="80" t="str">
        <f t="shared" si="185"/>
        <v/>
      </c>
      <c r="F1447" s="80" t="str">
        <f t="shared" si="187"/>
        <v/>
      </c>
      <c r="G1447" s="80" t="str">
        <f t="shared" si="187"/>
        <v/>
      </c>
      <c r="H1447" s="80" t="str">
        <f t="shared" si="187"/>
        <v/>
      </c>
      <c r="I1447" s="413"/>
      <c r="J1447" s="414"/>
      <c r="K1447" s="415"/>
      <c r="L1447" s="415"/>
      <c r="M1447" s="415"/>
      <c r="N1447" s="415"/>
      <c r="O1447" s="415"/>
      <c r="P1447" s="415"/>
    </row>
    <row r="1448" spans="1:16">
      <c r="A1448" s="80" t="str">
        <f t="shared" si="181"/>
        <v/>
      </c>
      <c r="B1448" s="80" t="str">
        <f t="shared" si="182"/>
        <v/>
      </c>
      <c r="C1448" s="80" t="str">
        <f t="shared" si="183"/>
        <v/>
      </c>
      <c r="D1448" s="80" t="str">
        <f t="shared" si="184"/>
        <v/>
      </c>
      <c r="E1448" s="80" t="str">
        <f t="shared" si="185"/>
        <v/>
      </c>
      <c r="F1448" s="80" t="str">
        <f t="shared" si="187"/>
        <v/>
      </c>
      <c r="G1448" s="80" t="str">
        <f t="shared" si="187"/>
        <v/>
      </c>
      <c r="H1448" s="80" t="str">
        <f t="shared" si="187"/>
        <v/>
      </c>
      <c r="I1448" s="413"/>
      <c r="J1448" s="414"/>
      <c r="K1448" s="415"/>
      <c r="L1448" s="415"/>
      <c r="M1448" s="415"/>
      <c r="N1448" s="415"/>
      <c r="O1448" s="415"/>
      <c r="P1448" s="415"/>
    </row>
    <row r="1449" spans="1:16">
      <c r="A1449" s="80" t="str">
        <f t="shared" si="181"/>
        <v/>
      </c>
      <c r="B1449" s="80" t="str">
        <f t="shared" si="182"/>
        <v/>
      </c>
      <c r="C1449" s="80" t="str">
        <f t="shared" si="183"/>
        <v/>
      </c>
      <c r="D1449" s="80" t="str">
        <f t="shared" si="184"/>
        <v/>
      </c>
      <c r="E1449" s="80" t="str">
        <f t="shared" si="185"/>
        <v/>
      </c>
      <c r="F1449" s="80" t="str">
        <f t="shared" si="187"/>
        <v/>
      </c>
      <c r="G1449" s="80" t="str">
        <f t="shared" si="187"/>
        <v/>
      </c>
      <c r="H1449" s="80" t="str">
        <f t="shared" si="187"/>
        <v/>
      </c>
      <c r="I1449" s="413"/>
      <c r="J1449" s="414"/>
      <c r="K1449" s="415"/>
      <c r="L1449" s="415"/>
      <c r="M1449" s="415"/>
      <c r="N1449" s="415"/>
      <c r="O1449" s="415"/>
      <c r="P1449" s="415"/>
    </row>
    <row r="1450" spans="1:16">
      <c r="A1450" s="80" t="str">
        <f t="shared" si="181"/>
        <v/>
      </c>
      <c r="B1450" s="80" t="str">
        <f t="shared" si="182"/>
        <v/>
      </c>
      <c r="C1450" s="80" t="str">
        <f t="shared" si="183"/>
        <v/>
      </c>
      <c r="D1450" s="80" t="str">
        <f t="shared" si="184"/>
        <v/>
      </c>
      <c r="E1450" s="80" t="str">
        <f t="shared" si="185"/>
        <v/>
      </c>
      <c r="F1450" s="80" t="str">
        <f t="shared" si="187"/>
        <v/>
      </c>
      <c r="G1450" s="80" t="str">
        <f t="shared" si="187"/>
        <v/>
      </c>
      <c r="H1450" s="80" t="str">
        <f t="shared" si="187"/>
        <v/>
      </c>
      <c r="I1450" s="413"/>
      <c r="J1450" s="414"/>
      <c r="K1450" s="415"/>
      <c r="L1450" s="415"/>
      <c r="M1450" s="415"/>
      <c r="N1450" s="415"/>
      <c r="O1450" s="415"/>
      <c r="P1450" s="415"/>
    </row>
    <row r="1451" spans="1:16">
      <c r="A1451" s="80" t="str">
        <f t="shared" si="181"/>
        <v/>
      </c>
      <c r="B1451" s="80" t="str">
        <f t="shared" si="182"/>
        <v/>
      </c>
      <c r="C1451" s="80" t="str">
        <f t="shared" si="183"/>
        <v/>
      </c>
      <c r="D1451" s="80" t="str">
        <f t="shared" si="184"/>
        <v/>
      </c>
      <c r="E1451" s="80" t="str">
        <f t="shared" si="185"/>
        <v/>
      </c>
      <c r="F1451" s="80" t="str">
        <f t="shared" si="187"/>
        <v/>
      </c>
      <c r="G1451" s="80" t="str">
        <f t="shared" si="187"/>
        <v/>
      </c>
      <c r="H1451" s="80" t="str">
        <f t="shared" si="187"/>
        <v/>
      </c>
      <c r="I1451" s="413"/>
      <c r="J1451" s="414"/>
      <c r="K1451" s="415"/>
      <c r="L1451" s="415"/>
      <c r="M1451" s="415"/>
      <c r="N1451" s="415"/>
      <c r="O1451" s="415"/>
      <c r="P1451" s="415"/>
    </row>
    <row r="1452" spans="1:16">
      <c r="A1452" s="80" t="str">
        <f t="shared" si="181"/>
        <v/>
      </c>
      <c r="B1452" s="80" t="str">
        <f t="shared" si="182"/>
        <v/>
      </c>
      <c r="C1452" s="80" t="str">
        <f t="shared" si="183"/>
        <v/>
      </c>
      <c r="D1452" s="80" t="str">
        <f t="shared" si="184"/>
        <v/>
      </c>
      <c r="E1452" s="80" t="str">
        <f t="shared" si="185"/>
        <v/>
      </c>
      <c r="F1452" s="80" t="str">
        <f t="shared" si="187"/>
        <v/>
      </c>
      <c r="G1452" s="80" t="str">
        <f t="shared" si="187"/>
        <v/>
      </c>
      <c r="H1452" s="80" t="str">
        <f t="shared" si="187"/>
        <v/>
      </c>
      <c r="I1452" s="413"/>
      <c r="J1452" s="414"/>
      <c r="K1452" s="415"/>
      <c r="L1452" s="415"/>
      <c r="M1452" s="415"/>
      <c r="N1452" s="415"/>
      <c r="O1452" s="415"/>
      <c r="P1452" s="415"/>
    </row>
    <row r="1453" spans="1:16">
      <c r="A1453" s="80" t="str">
        <f t="shared" si="181"/>
        <v/>
      </c>
      <c r="B1453" s="80" t="str">
        <f t="shared" si="182"/>
        <v/>
      </c>
      <c r="C1453" s="80" t="str">
        <f t="shared" si="183"/>
        <v/>
      </c>
      <c r="D1453" s="80" t="str">
        <f t="shared" si="184"/>
        <v/>
      </c>
      <c r="E1453" s="80" t="str">
        <f t="shared" si="185"/>
        <v/>
      </c>
      <c r="F1453" s="80" t="str">
        <f t="shared" si="187"/>
        <v/>
      </c>
      <c r="G1453" s="80" t="str">
        <f t="shared" si="187"/>
        <v/>
      </c>
      <c r="H1453" s="80" t="str">
        <f t="shared" si="187"/>
        <v/>
      </c>
      <c r="I1453" s="413"/>
      <c r="J1453" s="414"/>
      <c r="K1453" s="415"/>
      <c r="L1453" s="415"/>
      <c r="M1453" s="415"/>
      <c r="N1453" s="415"/>
      <c r="O1453" s="415"/>
      <c r="P1453" s="415"/>
    </row>
    <row r="1454" spans="1:16">
      <c r="A1454" s="80" t="str">
        <f t="shared" si="181"/>
        <v/>
      </c>
      <c r="B1454" s="80" t="str">
        <f t="shared" si="182"/>
        <v/>
      </c>
      <c r="C1454" s="80" t="str">
        <f t="shared" si="183"/>
        <v/>
      </c>
      <c r="D1454" s="80" t="str">
        <f t="shared" si="184"/>
        <v/>
      </c>
      <c r="E1454" s="80" t="str">
        <f t="shared" si="185"/>
        <v/>
      </c>
      <c r="F1454" s="80" t="str">
        <f t="shared" si="187"/>
        <v/>
      </c>
      <c r="G1454" s="80" t="str">
        <f t="shared" si="187"/>
        <v/>
      </c>
      <c r="H1454" s="80" t="str">
        <f t="shared" si="187"/>
        <v/>
      </c>
      <c r="I1454" s="413"/>
      <c r="J1454" s="414"/>
      <c r="K1454" s="415"/>
      <c r="L1454" s="415"/>
      <c r="M1454" s="415"/>
      <c r="N1454" s="415"/>
      <c r="O1454" s="415"/>
      <c r="P1454" s="415"/>
    </row>
    <row r="1455" spans="1:16">
      <c r="A1455" s="80" t="str">
        <f t="shared" si="181"/>
        <v/>
      </c>
      <c r="B1455" s="80" t="str">
        <f t="shared" si="182"/>
        <v/>
      </c>
      <c r="C1455" s="80" t="str">
        <f t="shared" si="183"/>
        <v/>
      </c>
      <c r="D1455" s="80" t="str">
        <f t="shared" si="184"/>
        <v/>
      </c>
      <c r="E1455" s="80" t="str">
        <f t="shared" si="185"/>
        <v/>
      </c>
      <c r="F1455" s="80" t="str">
        <f t="shared" si="187"/>
        <v/>
      </c>
      <c r="G1455" s="80" t="str">
        <f t="shared" si="187"/>
        <v/>
      </c>
      <c r="H1455" s="80" t="str">
        <f t="shared" si="187"/>
        <v/>
      </c>
      <c r="I1455" s="413"/>
      <c r="J1455" s="414"/>
      <c r="K1455" s="415"/>
      <c r="L1455" s="415"/>
      <c r="M1455" s="415"/>
      <c r="N1455" s="415"/>
      <c r="O1455" s="415"/>
      <c r="P1455" s="415"/>
    </row>
    <row r="1456" spans="1:16">
      <c r="A1456" s="80" t="str">
        <f t="shared" si="181"/>
        <v/>
      </c>
      <c r="B1456" s="80" t="str">
        <f t="shared" si="182"/>
        <v/>
      </c>
      <c r="C1456" s="80" t="str">
        <f t="shared" si="183"/>
        <v/>
      </c>
      <c r="D1456" s="80" t="str">
        <f t="shared" si="184"/>
        <v/>
      </c>
      <c r="E1456" s="80" t="str">
        <f t="shared" si="185"/>
        <v/>
      </c>
      <c r="F1456" s="80" t="str">
        <f t="shared" si="187"/>
        <v/>
      </c>
      <c r="G1456" s="80" t="str">
        <f t="shared" si="187"/>
        <v/>
      </c>
      <c r="H1456" s="80" t="str">
        <f t="shared" si="187"/>
        <v/>
      </c>
      <c r="I1456" s="413"/>
      <c r="J1456" s="414"/>
      <c r="K1456" s="415"/>
      <c r="L1456" s="415"/>
      <c r="M1456" s="415"/>
      <c r="N1456" s="415"/>
      <c r="O1456" s="415"/>
      <c r="P1456" s="415"/>
    </row>
    <row r="1457" spans="1:16">
      <c r="A1457" s="80" t="str">
        <f t="shared" si="181"/>
        <v/>
      </c>
      <c r="B1457" s="80" t="str">
        <f t="shared" si="182"/>
        <v/>
      </c>
      <c r="C1457" s="80" t="str">
        <f t="shared" si="183"/>
        <v/>
      </c>
      <c r="D1457" s="80" t="str">
        <f t="shared" si="184"/>
        <v/>
      </c>
      <c r="E1457" s="80" t="str">
        <f t="shared" si="185"/>
        <v/>
      </c>
      <c r="F1457" s="80" t="str">
        <f t="shared" si="187"/>
        <v/>
      </c>
      <c r="G1457" s="80" t="str">
        <f t="shared" si="187"/>
        <v/>
      </c>
      <c r="H1457" s="80" t="str">
        <f t="shared" si="187"/>
        <v/>
      </c>
      <c r="I1457" s="413"/>
      <c r="J1457" s="414"/>
      <c r="K1457" s="415"/>
      <c r="L1457" s="415"/>
      <c r="M1457" s="415"/>
      <c r="N1457" s="415"/>
      <c r="O1457" s="415"/>
      <c r="P1457" s="415"/>
    </row>
    <row r="1458" spans="1:16">
      <c r="A1458" s="80" t="str">
        <f t="shared" si="181"/>
        <v/>
      </c>
      <c r="B1458" s="80" t="str">
        <f t="shared" si="182"/>
        <v/>
      </c>
      <c r="C1458" s="80" t="str">
        <f t="shared" si="183"/>
        <v/>
      </c>
      <c r="D1458" s="80" t="str">
        <f t="shared" si="184"/>
        <v/>
      </c>
      <c r="E1458" s="80" t="str">
        <f t="shared" si="185"/>
        <v/>
      </c>
      <c r="F1458" s="80" t="str">
        <f t="shared" si="187"/>
        <v/>
      </c>
      <c r="G1458" s="80" t="str">
        <f t="shared" si="187"/>
        <v/>
      </c>
      <c r="H1458" s="80" t="str">
        <f t="shared" si="187"/>
        <v/>
      </c>
      <c r="I1458" s="413"/>
      <c r="J1458" s="414"/>
      <c r="K1458" s="415"/>
      <c r="L1458" s="415"/>
      <c r="M1458" s="415"/>
      <c r="N1458" s="415"/>
      <c r="O1458" s="415"/>
      <c r="P1458" s="415"/>
    </row>
    <row r="1459" spans="1:16">
      <c r="A1459" s="80" t="str">
        <f t="shared" si="181"/>
        <v/>
      </c>
      <c r="B1459" s="80" t="str">
        <f t="shared" si="182"/>
        <v/>
      </c>
      <c r="C1459" s="80" t="str">
        <f t="shared" si="183"/>
        <v/>
      </c>
      <c r="D1459" s="80" t="str">
        <f t="shared" si="184"/>
        <v/>
      </c>
      <c r="E1459" s="80" t="str">
        <f t="shared" si="185"/>
        <v/>
      </c>
      <c r="F1459" s="80" t="str">
        <f t="shared" si="187"/>
        <v/>
      </c>
      <c r="G1459" s="80" t="str">
        <f t="shared" si="187"/>
        <v/>
      </c>
      <c r="H1459" s="80" t="str">
        <f t="shared" si="187"/>
        <v/>
      </c>
      <c r="I1459" s="413"/>
      <c r="J1459" s="414"/>
      <c r="K1459" s="415"/>
      <c r="L1459" s="415"/>
      <c r="M1459" s="415"/>
      <c r="N1459" s="415"/>
      <c r="O1459" s="415"/>
      <c r="P1459" s="415"/>
    </row>
    <row r="1460" spans="1:16">
      <c r="A1460" s="80" t="str">
        <f t="shared" si="181"/>
        <v/>
      </c>
      <c r="B1460" s="80" t="str">
        <f t="shared" si="182"/>
        <v/>
      </c>
      <c r="C1460" s="80" t="str">
        <f t="shared" si="183"/>
        <v/>
      </c>
      <c r="D1460" s="80" t="str">
        <f t="shared" si="184"/>
        <v/>
      </c>
      <c r="E1460" s="80" t="str">
        <f t="shared" si="185"/>
        <v/>
      </c>
      <c r="F1460" s="80" t="str">
        <f t="shared" si="187"/>
        <v/>
      </c>
      <c r="G1460" s="80" t="str">
        <f t="shared" si="187"/>
        <v/>
      </c>
      <c r="H1460" s="80" t="str">
        <f t="shared" si="187"/>
        <v/>
      </c>
      <c r="I1460" s="413"/>
      <c r="J1460" s="414"/>
      <c r="K1460" s="415"/>
      <c r="L1460" s="415"/>
      <c r="M1460" s="415"/>
      <c r="N1460" s="415"/>
      <c r="O1460" s="415"/>
      <c r="P1460" s="415"/>
    </row>
    <row r="1461" spans="1:16">
      <c r="A1461" s="80" t="str">
        <f t="shared" si="181"/>
        <v/>
      </c>
      <c r="B1461" s="80" t="str">
        <f t="shared" si="182"/>
        <v/>
      </c>
      <c r="C1461" s="80" t="str">
        <f t="shared" si="183"/>
        <v/>
      </c>
      <c r="D1461" s="80" t="str">
        <f t="shared" si="184"/>
        <v/>
      </c>
      <c r="E1461" s="80" t="str">
        <f t="shared" si="185"/>
        <v/>
      </c>
      <c r="F1461" s="80" t="str">
        <f t="shared" si="187"/>
        <v/>
      </c>
      <c r="G1461" s="80" t="str">
        <f t="shared" si="187"/>
        <v/>
      </c>
      <c r="H1461" s="80" t="str">
        <f t="shared" si="187"/>
        <v/>
      </c>
      <c r="I1461" s="413"/>
      <c r="J1461" s="414"/>
      <c r="K1461" s="415"/>
      <c r="L1461" s="415"/>
      <c r="M1461" s="415"/>
      <c r="N1461" s="415"/>
      <c r="O1461" s="415"/>
      <c r="P1461" s="415"/>
    </row>
    <row r="1462" spans="1:16">
      <c r="A1462" s="80" t="str">
        <f t="shared" si="181"/>
        <v/>
      </c>
      <c r="B1462" s="80" t="str">
        <f t="shared" si="182"/>
        <v/>
      </c>
      <c r="C1462" s="80" t="str">
        <f t="shared" si="183"/>
        <v/>
      </c>
      <c r="D1462" s="80" t="str">
        <f t="shared" si="184"/>
        <v/>
      </c>
      <c r="E1462" s="80" t="str">
        <f t="shared" si="185"/>
        <v/>
      </c>
      <c r="F1462" s="80" t="str">
        <f t="shared" si="187"/>
        <v/>
      </c>
      <c r="G1462" s="80" t="str">
        <f t="shared" si="187"/>
        <v/>
      </c>
      <c r="H1462" s="80" t="str">
        <f t="shared" si="187"/>
        <v/>
      </c>
      <c r="I1462" s="413"/>
      <c r="J1462" s="414"/>
      <c r="K1462" s="415"/>
      <c r="L1462" s="415"/>
      <c r="M1462" s="415"/>
      <c r="N1462" s="415"/>
      <c r="O1462" s="415"/>
      <c r="P1462" s="415"/>
    </row>
    <row r="1463" spans="1:16">
      <c r="A1463" s="80" t="str">
        <f t="shared" si="181"/>
        <v/>
      </c>
      <c r="B1463" s="80" t="str">
        <f t="shared" si="182"/>
        <v/>
      </c>
      <c r="C1463" s="80" t="str">
        <f t="shared" si="183"/>
        <v/>
      </c>
      <c r="D1463" s="80" t="str">
        <f t="shared" si="184"/>
        <v/>
      </c>
      <c r="E1463" s="80" t="str">
        <f t="shared" si="185"/>
        <v/>
      </c>
      <c r="F1463" s="80" t="str">
        <f t="shared" si="187"/>
        <v/>
      </c>
      <c r="G1463" s="80" t="str">
        <f t="shared" si="187"/>
        <v/>
      </c>
      <c r="H1463" s="80" t="str">
        <f t="shared" si="187"/>
        <v/>
      </c>
      <c r="I1463" s="413"/>
      <c r="J1463" s="414"/>
      <c r="K1463" s="415"/>
      <c r="L1463" s="415"/>
      <c r="M1463" s="415"/>
      <c r="N1463" s="415"/>
      <c r="O1463" s="415"/>
      <c r="P1463" s="415"/>
    </row>
    <row r="1464" spans="1:16">
      <c r="A1464" s="80" t="str">
        <f t="shared" si="181"/>
        <v/>
      </c>
      <c r="B1464" s="80" t="str">
        <f t="shared" si="182"/>
        <v/>
      </c>
      <c r="C1464" s="80" t="str">
        <f t="shared" si="183"/>
        <v/>
      </c>
      <c r="D1464" s="80" t="str">
        <f t="shared" si="184"/>
        <v/>
      </c>
      <c r="E1464" s="80" t="str">
        <f t="shared" si="185"/>
        <v/>
      </c>
      <c r="F1464" s="80" t="str">
        <f t="shared" si="187"/>
        <v/>
      </c>
      <c r="G1464" s="80" t="str">
        <f t="shared" si="187"/>
        <v/>
      </c>
      <c r="H1464" s="80" t="str">
        <f t="shared" si="187"/>
        <v/>
      </c>
      <c r="I1464" s="413"/>
      <c r="J1464" s="414"/>
      <c r="K1464" s="415"/>
      <c r="L1464" s="415"/>
      <c r="M1464" s="415"/>
      <c r="N1464" s="415"/>
      <c r="O1464" s="415"/>
      <c r="P1464" s="415"/>
    </row>
    <row r="1465" spans="1:16">
      <c r="A1465" s="80" t="str">
        <f t="shared" si="181"/>
        <v/>
      </c>
      <c r="B1465" s="80" t="str">
        <f t="shared" si="182"/>
        <v/>
      </c>
      <c r="C1465" s="80" t="str">
        <f t="shared" si="183"/>
        <v/>
      </c>
      <c r="D1465" s="80" t="str">
        <f t="shared" si="184"/>
        <v/>
      </c>
      <c r="E1465" s="80" t="str">
        <f t="shared" si="185"/>
        <v/>
      </c>
      <c r="F1465" s="80" t="str">
        <f t="shared" ref="F1465:H1484" si="188">IF(Cptes="","",LEFT(Cptes,7))</f>
        <v/>
      </c>
      <c r="G1465" s="80" t="str">
        <f t="shared" si="188"/>
        <v/>
      </c>
      <c r="H1465" s="80" t="str">
        <f t="shared" si="188"/>
        <v/>
      </c>
      <c r="I1465" s="413"/>
      <c r="J1465" s="414"/>
      <c r="K1465" s="415"/>
      <c r="L1465" s="415"/>
      <c r="M1465" s="415"/>
      <c r="N1465" s="415"/>
      <c r="O1465" s="415"/>
      <c r="P1465" s="415"/>
    </row>
    <row r="1466" spans="1:16">
      <c r="A1466" s="80" t="str">
        <f t="shared" si="181"/>
        <v/>
      </c>
      <c r="B1466" s="80" t="str">
        <f t="shared" si="182"/>
        <v/>
      </c>
      <c r="C1466" s="80" t="str">
        <f t="shared" si="183"/>
        <v/>
      </c>
      <c r="D1466" s="80" t="str">
        <f t="shared" si="184"/>
        <v/>
      </c>
      <c r="E1466" s="80" t="str">
        <f t="shared" si="185"/>
        <v/>
      </c>
      <c r="F1466" s="80" t="str">
        <f t="shared" si="188"/>
        <v/>
      </c>
      <c r="G1466" s="80" t="str">
        <f t="shared" si="188"/>
        <v/>
      </c>
      <c r="H1466" s="80" t="str">
        <f t="shared" si="188"/>
        <v/>
      </c>
      <c r="I1466" s="413"/>
      <c r="J1466" s="414"/>
      <c r="K1466" s="415"/>
      <c r="L1466" s="415"/>
      <c r="M1466" s="415"/>
      <c r="N1466" s="415"/>
      <c r="O1466" s="415"/>
      <c r="P1466" s="415"/>
    </row>
    <row r="1467" spans="1:16">
      <c r="A1467" s="80" t="str">
        <f t="shared" si="181"/>
        <v/>
      </c>
      <c r="B1467" s="80" t="str">
        <f t="shared" si="182"/>
        <v/>
      </c>
      <c r="C1467" s="80" t="str">
        <f t="shared" si="183"/>
        <v/>
      </c>
      <c r="D1467" s="80" t="str">
        <f t="shared" si="184"/>
        <v/>
      </c>
      <c r="E1467" s="80" t="str">
        <f t="shared" si="185"/>
        <v/>
      </c>
      <c r="F1467" s="80" t="str">
        <f t="shared" si="188"/>
        <v/>
      </c>
      <c r="G1467" s="80" t="str">
        <f t="shared" si="188"/>
        <v/>
      </c>
      <c r="H1467" s="80" t="str">
        <f t="shared" si="188"/>
        <v/>
      </c>
      <c r="I1467" s="413"/>
      <c r="J1467" s="414"/>
      <c r="K1467" s="415"/>
      <c r="L1467" s="415"/>
      <c r="M1467" s="415"/>
      <c r="N1467" s="415"/>
      <c r="O1467" s="415"/>
      <c r="P1467" s="415"/>
    </row>
    <row r="1468" spans="1:16">
      <c r="A1468" s="80" t="str">
        <f t="shared" si="181"/>
        <v/>
      </c>
      <c r="B1468" s="80" t="str">
        <f t="shared" si="182"/>
        <v/>
      </c>
      <c r="C1468" s="80" t="str">
        <f t="shared" si="183"/>
        <v/>
      </c>
      <c r="D1468" s="80" t="str">
        <f t="shared" si="184"/>
        <v/>
      </c>
      <c r="E1468" s="80" t="str">
        <f t="shared" si="185"/>
        <v/>
      </c>
      <c r="F1468" s="80" t="str">
        <f t="shared" si="188"/>
        <v/>
      </c>
      <c r="G1468" s="80" t="str">
        <f t="shared" si="188"/>
        <v/>
      </c>
      <c r="H1468" s="80" t="str">
        <f t="shared" si="188"/>
        <v/>
      </c>
      <c r="I1468" s="413"/>
      <c r="J1468" s="414"/>
      <c r="K1468" s="415"/>
      <c r="L1468" s="415"/>
      <c r="M1468" s="415"/>
      <c r="N1468" s="415"/>
      <c r="O1468" s="415"/>
      <c r="P1468" s="415"/>
    </row>
    <row r="1469" spans="1:16">
      <c r="A1469" s="80" t="str">
        <f t="shared" si="181"/>
        <v/>
      </c>
      <c r="B1469" s="80" t="str">
        <f t="shared" si="182"/>
        <v/>
      </c>
      <c r="C1469" s="80" t="str">
        <f t="shared" si="183"/>
        <v/>
      </c>
      <c r="D1469" s="80" t="str">
        <f t="shared" si="184"/>
        <v/>
      </c>
      <c r="E1469" s="80" t="str">
        <f t="shared" si="185"/>
        <v/>
      </c>
      <c r="F1469" s="80" t="str">
        <f t="shared" si="188"/>
        <v/>
      </c>
      <c r="G1469" s="80" t="str">
        <f t="shared" si="188"/>
        <v/>
      </c>
      <c r="H1469" s="80" t="str">
        <f t="shared" si="188"/>
        <v/>
      </c>
      <c r="I1469" s="413"/>
      <c r="J1469" s="414"/>
      <c r="K1469" s="415"/>
      <c r="L1469" s="415"/>
      <c r="M1469" s="415"/>
      <c r="N1469" s="415"/>
      <c r="O1469" s="415"/>
      <c r="P1469" s="415"/>
    </row>
    <row r="1470" spans="1:16">
      <c r="A1470" s="80" t="str">
        <f t="shared" si="181"/>
        <v/>
      </c>
      <c r="B1470" s="80" t="str">
        <f t="shared" si="182"/>
        <v/>
      </c>
      <c r="C1470" s="80" t="str">
        <f t="shared" si="183"/>
        <v/>
      </c>
      <c r="D1470" s="80" t="str">
        <f t="shared" si="184"/>
        <v/>
      </c>
      <c r="E1470" s="80" t="str">
        <f t="shared" si="185"/>
        <v/>
      </c>
      <c r="F1470" s="80" t="str">
        <f t="shared" si="188"/>
        <v/>
      </c>
      <c r="G1470" s="80" t="str">
        <f t="shared" si="188"/>
        <v/>
      </c>
      <c r="H1470" s="80" t="str">
        <f t="shared" si="188"/>
        <v/>
      </c>
      <c r="I1470" s="413"/>
      <c r="J1470" s="414"/>
      <c r="K1470" s="415"/>
      <c r="L1470" s="415"/>
      <c r="M1470" s="415"/>
      <c r="N1470" s="415"/>
      <c r="O1470" s="415"/>
      <c r="P1470" s="415"/>
    </row>
    <row r="1471" spans="1:16">
      <c r="A1471" s="80" t="str">
        <f t="shared" si="181"/>
        <v/>
      </c>
      <c r="B1471" s="80" t="str">
        <f t="shared" si="182"/>
        <v/>
      </c>
      <c r="C1471" s="80" t="str">
        <f t="shared" si="183"/>
        <v/>
      </c>
      <c r="D1471" s="80" t="str">
        <f t="shared" si="184"/>
        <v/>
      </c>
      <c r="E1471" s="80" t="str">
        <f t="shared" si="185"/>
        <v/>
      </c>
      <c r="F1471" s="80" t="str">
        <f t="shared" si="188"/>
        <v/>
      </c>
      <c r="G1471" s="80" t="str">
        <f t="shared" si="188"/>
        <v/>
      </c>
      <c r="H1471" s="80" t="str">
        <f t="shared" si="188"/>
        <v/>
      </c>
      <c r="I1471" s="413"/>
      <c r="J1471" s="414"/>
      <c r="K1471" s="415"/>
      <c r="L1471" s="415"/>
      <c r="M1471" s="415"/>
      <c r="N1471" s="415"/>
      <c r="O1471" s="415"/>
      <c r="P1471" s="415"/>
    </row>
    <row r="1472" spans="1:16">
      <c r="A1472" s="80" t="str">
        <f t="shared" si="181"/>
        <v/>
      </c>
      <c r="B1472" s="80" t="str">
        <f t="shared" si="182"/>
        <v/>
      </c>
      <c r="C1472" s="80" t="str">
        <f t="shared" si="183"/>
        <v/>
      </c>
      <c r="D1472" s="80" t="str">
        <f t="shared" si="184"/>
        <v/>
      </c>
      <c r="E1472" s="80" t="str">
        <f t="shared" si="185"/>
        <v/>
      </c>
      <c r="F1472" s="80" t="str">
        <f t="shared" si="188"/>
        <v/>
      </c>
      <c r="G1472" s="80" t="str">
        <f t="shared" si="188"/>
        <v/>
      </c>
      <c r="H1472" s="80" t="str">
        <f t="shared" si="188"/>
        <v/>
      </c>
      <c r="I1472" s="413"/>
      <c r="J1472" s="414"/>
      <c r="K1472" s="415"/>
      <c r="L1472" s="415"/>
      <c r="M1472" s="415"/>
      <c r="N1472" s="415"/>
      <c r="O1472" s="415"/>
      <c r="P1472" s="415"/>
    </row>
    <row r="1473" spans="1:16">
      <c r="A1473" s="80" t="str">
        <f t="shared" si="181"/>
        <v/>
      </c>
      <c r="B1473" s="80" t="str">
        <f t="shared" si="182"/>
        <v/>
      </c>
      <c r="C1473" s="80" t="str">
        <f t="shared" si="183"/>
        <v/>
      </c>
      <c r="D1473" s="80" t="str">
        <f t="shared" si="184"/>
        <v/>
      </c>
      <c r="E1473" s="80" t="str">
        <f t="shared" si="185"/>
        <v/>
      </c>
      <c r="F1473" s="80" t="str">
        <f t="shared" si="188"/>
        <v/>
      </c>
      <c r="G1473" s="80" t="str">
        <f t="shared" si="188"/>
        <v/>
      </c>
      <c r="H1473" s="80" t="str">
        <f t="shared" si="188"/>
        <v/>
      </c>
      <c r="I1473" s="413"/>
      <c r="J1473" s="414"/>
      <c r="K1473" s="415"/>
      <c r="L1473" s="415"/>
      <c r="M1473" s="415"/>
      <c r="N1473" s="415"/>
      <c r="O1473" s="415"/>
      <c r="P1473" s="415"/>
    </row>
    <row r="1474" spans="1:16">
      <c r="A1474" s="80" t="str">
        <f t="shared" si="181"/>
        <v/>
      </c>
      <c r="B1474" s="80" t="str">
        <f t="shared" si="182"/>
        <v/>
      </c>
      <c r="C1474" s="80" t="str">
        <f t="shared" si="183"/>
        <v/>
      </c>
      <c r="D1474" s="80" t="str">
        <f t="shared" si="184"/>
        <v/>
      </c>
      <c r="E1474" s="80" t="str">
        <f t="shared" si="185"/>
        <v/>
      </c>
      <c r="F1474" s="80" t="str">
        <f t="shared" si="188"/>
        <v/>
      </c>
      <c r="G1474" s="80" t="str">
        <f t="shared" si="188"/>
        <v/>
      </c>
      <c r="H1474" s="80" t="str">
        <f t="shared" si="188"/>
        <v/>
      </c>
      <c r="I1474" s="413"/>
      <c r="J1474" s="414"/>
      <c r="K1474" s="415"/>
      <c r="L1474" s="415"/>
      <c r="M1474" s="415"/>
      <c r="N1474" s="415"/>
      <c r="O1474" s="415"/>
      <c r="P1474" s="415"/>
    </row>
    <row r="1475" spans="1:16">
      <c r="A1475" s="80" t="str">
        <f t="shared" si="181"/>
        <v/>
      </c>
      <c r="B1475" s="80" t="str">
        <f t="shared" si="182"/>
        <v/>
      </c>
      <c r="C1475" s="80" t="str">
        <f t="shared" si="183"/>
        <v/>
      </c>
      <c r="D1475" s="80" t="str">
        <f t="shared" si="184"/>
        <v/>
      </c>
      <c r="E1475" s="80" t="str">
        <f t="shared" si="185"/>
        <v/>
      </c>
      <c r="F1475" s="80" t="str">
        <f t="shared" si="188"/>
        <v/>
      </c>
      <c r="G1475" s="80" t="str">
        <f t="shared" si="188"/>
        <v/>
      </c>
      <c r="H1475" s="80" t="str">
        <f t="shared" si="188"/>
        <v/>
      </c>
      <c r="I1475" s="413"/>
      <c r="J1475" s="414"/>
      <c r="K1475" s="415"/>
      <c r="L1475" s="415"/>
      <c r="M1475" s="415"/>
      <c r="N1475" s="415"/>
      <c r="O1475" s="415"/>
      <c r="P1475" s="415"/>
    </row>
    <row r="1476" spans="1:16">
      <c r="A1476" s="80" t="str">
        <f t="shared" si="181"/>
        <v/>
      </c>
      <c r="B1476" s="80" t="str">
        <f t="shared" si="182"/>
        <v/>
      </c>
      <c r="C1476" s="80" t="str">
        <f t="shared" si="183"/>
        <v/>
      </c>
      <c r="D1476" s="80" t="str">
        <f t="shared" si="184"/>
        <v/>
      </c>
      <c r="E1476" s="80" t="str">
        <f t="shared" si="185"/>
        <v/>
      </c>
      <c r="F1476" s="80" t="str">
        <f t="shared" si="188"/>
        <v/>
      </c>
      <c r="G1476" s="80" t="str">
        <f t="shared" si="188"/>
        <v/>
      </c>
      <c r="H1476" s="80" t="str">
        <f t="shared" si="188"/>
        <v/>
      </c>
      <c r="I1476" s="413"/>
      <c r="J1476" s="414"/>
      <c r="K1476" s="415"/>
      <c r="L1476" s="415"/>
      <c r="M1476" s="415"/>
      <c r="N1476" s="415"/>
      <c r="O1476" s="415"/>
      <c r="P1476" s="415"/>
    </row>
    <row r="1477" spans="1:16">
      <c r="A1477" s="80" t="str">
        <f t="shared" ref="A1477:A1540" si="189">IF(Cptes="","",LEFT(Cptes,2))</f>
        <v/>
      </c>
      <c r="B1477" s="80" t="str">
        <f t="shared" ref="B1477:B1540" si="190">IF(Cptes="","",LEFT(Cptes,3))</f>
        <v/>
      </c>
      <c r="C1477" s="80" t="str">
        <f t="shared" ref="C1477:C1540" si="191">IF(Cptes="","",LEFT(Cptes,4))</f>
        <v/>
      </c>
      <c r="D1477" s="80" t="str">
        <f t="shared" ref="D1477:D1540" si="192">IF(Cptes="","",LEFT(Cptes,5))</f>
        <v/>
      </c>
      <c r="E1477" s="80" t="str">
        <f t="shared" ref="E1477:E1540" si="193">IF(Cptes="","",LEFT(Cptes,6))</f>
        <v/>
      </c>
      <c r="F1477" s="80" t="str">
        <f t="shared" si="188"/>
        <v/>
      </c>
      <c r="G1477" s="80" t="str">
        <f t="shared" si="188"/>
        <v/>
      </c>
      <c r="H1477" s="80" t="str">
        <f t="shared" si="188"/>
        <v/>
      </c>
      <c r="I1477" s="413"/>
      <c r="J1477" s="414"/>
      <c r="K1477" s="415"/>
      <c r="L1477" s="415"/>
      <c r="M1477" s="415"/>
      <c r="N1477" s="415"/>
      <c r="O1477" s="415"/>
      <c r="P1477" s="415"/>
    </row>
    <row r="1478" spans="1:16">
      <c r="A1478" s="80" t="str">
        <f t="shared" si="189"/>
        <v/>
      </c>
      <c r="B1478" s="80" t="str">
        <f t="shared" si="190"/>
        <v/>
      </c>
      <c r="C1478" s="80" t="str">
        <f t="shared" si="191"/>
        <v/>
      </c>
      <c r="D1478" s="80" t="str">
        <f t="shared" si="192"/>
        <v/>
      </c>
      <c r="E1478" s="80" t="str">
        <f t="shared" si="193"/>
        <v/>
      </c>
      <c r="F1478" s="80" t="str">
        <f t="shared" si="188"/>
        <v/>
      </c>
      <c r="G1478" s="80" t="str">
        <f t="shared" si="188"/>
        <v/>
      </c>
      <c r="H1478" s="80" t="str">
        <f t="shared" si="188"/>
        <v/>
      </c>
      <c r="I1478" s="413"/>
      <c r="J1478" s="414"/>
      <c r="K1478" s="415"/>
      <c r="L1478" s="415"/>
      <c r="M1478" s="415"/>
      <c r="N1478" s="415"/>
      <c r="O1478" s="415"/>
      <c r="P1478" s="415"/>
    </row>
    <row r="1479" spans="1:16">
      <c r="A1479" s="80" t="str">
        <f t="shared" si="189"/>
        <v/>
      </c>
      <c r="B1479" s="80" t="str">
        <f t="shared" si="190"/>
        <v/>
      </c>
      <c r="C1479" s="80" t="str">
        <f t="shared" si="191"/>
        <v/>
      </c>
      <c r="D1479" s="80" t="str">
        <f t="shared" si="192"/>
        <v/>
      </c>
      <c r="E1479" s="80" t="str">
        <f t="shared" si="193"/>
        <v/>
      </c>
      <c r="F1479" s="80" t="str">
        <f t="shared" si="188"/>
        <v/>
      </c>
      <c r="G1479" s="80" t="str">
        <f t="shared" si="188"/>
        <v/>
      </c>
      <c r="H1479" s="80" t="str">
        <f t="shared" si="188"/>
        <v/>
      </c>
      <c r="I1479" s="413"/>
      <c r="J1479" s="414"/>
      <c r="K1479" s="415"/>
      <c r="L1479" s="415"/>
      <c r="M1479" s="415"/>
      <c r="N1479" s="415"/>
      <c r="O1479" s="415"/>
      <c r="P1479" s="415"/>
    </row>
    <row r="1480" spans="1:16">
      <c r="A1480" s="80" t="str">
        <f t="shared" si="189"/>
        <v/>
      </c>
      <c r="B1480" s="80" t="str">
        <f t="shared" si="190"/>
        <v/>
      </c>
      <c r="C1480" s="80" t="str">
        <f t="shared" si="191"/>
        <v/>
      </c>
      <c r="D1480" s="80" t="str">
        <f t="shared" si="192"/>
        <v/>
      </c>
      <c r="E1480" s="80" t="str">
        <f t="shared" si="193"/>
        <v/>
      </c>
      <c r="F1480" s="80" t="str">
        <f t="shared" si="188"/>
        <v/>
      </c>
      <c r="G1480" s="80" t="str">
        <f t="shared" si="188"/>
        <v/>
      </c>
      <c r="H1480" s="80" t="str">
        <f t="shared" si="188"/>
        <v/>
      </c>
      <c r="I1480" s="413"/>
      <c r="J1480" s="414"/>
      <c r="K1480" s="415"/>
      <c r="L1480" s="415"/>
      <c r="M1480" s="415"/>
      <c r="N1480" s="415"/>
      <c r="O1480" s="415"/>
      <c r="P1480" s="415"/>
    </row>
    <row r="1481" spans="1:16">
      <c r="A1481" s="80" t="str">
        <f t="shared" si="189"/>
        <v/>
      </c>
      <c r="B1481" s="80" t="str">
        <f t="shared" si="190"/>
        <v/>
      </c>
      <c r="C1481" s="80" t="str">
        <f t="shared" si="191"/>
        <v/>
      </c>
      <c r="D1481" s="80" t="str">
        <f t="shared" si="192"/>
        <v/>
      </c>
      <c r="E1481" s="80" t="str">
        <f t="shared" si="193"/>
        <v/>
      </c>
      <c r="F1481" s="80" t="str">
        <f t="shared" si="188"/>
        <v/>
      </c>
      <c r="G1481" s="80" t="str">
        <f t="shared" si="188"/>
        <v/>
      </c>
      <c r="H1481" s="80" t="str">
        <f t="shared" si="188"/>
        <v/>
      </c>
      <c r="I1481" s="413"/>
      <c r="J1481" s="414"/>
      <c r="K1481" s="415"/>
      <c r="L1481" s="415"/>
      <c r="M1481" s="415"/>
      <c r="N1481" s="415"/>
      <c r="O1481" s="415"/>
      <c r="P1481" s="415"/>
    </row>
    <row r="1482" spans="1:16">
      <c r="A1482" s="80" t="str">
        <f t="shared" si="189"/>
        <v/>
      </c>
      <c r="B1482" s="80" t="str">
        <f t="shared" si="190"/>
        <v/>
      </c>
      <c r="C1482" s="80" t="str">
        <f t="shared" si="191"/>
        <v/>
      </c>
      <c r="D1482" s="80" t="str">
        <f t="shared" si="192"/>
        <v/>
      </c>
      <c r="E1482" s="80" t="str">
        <f t="shared" si="193"/>
        <v/>
      </c>
      <c r="F1482" s="80" t="str">
        <f t="shared" si="188"/>
        <v/>
      </c>
      <c r="G1482" s="80" t="str">
        <f t="shared" si="188"/>
        <v/>
      </c>
      <c r="H1482" s="80" t="str">
        <f t="shared" si="188"/>
        <v/>
      </c>
      <c r="I1482" s="413"/>
      <c r="J1482" s="414"/>
      <c r="K1482" s="415"/>
      <c r="L1482" s="415"/>
      <c r="M1482" s="415"/>
      <c r="N1482" s="415"/>
      <c r="O1482" s="415"/>
      <c r="P1482" s="415"/>
    </row>
    <row r="1483" spans="1:16">
      <c r="A1483" s="80" t="str">
        <f t="shared" si="189"/>
        <v/>
      </c>
      <c r="B1483" s="80" t="str">
        <f t="shared" si="190"/>
        <v/>
      </c>
      <c r="C1483" s="80" t="str">
        <f t="shared" si="191"/>
        <v/>
      </c>
      <c r="D1483" s="80" t="str">
        <f t="shared" si="192"/>
        <v/>
      </c>
      <c r="E1483" s="80" t="str">
        <f t="shared" si="193"/>
        <v/>
      </c>
      <c r="F1483" s="80" t="str">
        <f t="shared" si="188"/>
        <v/>
      </c>
      <c r="G1483" s="80" t="str">
        <f t="shared" si="188"/>
        <v/>
      </c>
      <c r="H1483" s="80" t="str">
        <f t="shared" si="188"/>
        <v/>
      </c>
      <c r="I1483" s="413"/>
      <c r="J1483" s="414"/>
      <c r="K1483" s="415"/>
      <c r="L1483" s="415"/>
      <c r="M1483" s="415"/>
      <c r="N1483" s="415"/>
      <c r="O1483" s="415"/>
      <c r="P1483" s="415"/>
    </row>
    <row r="1484" spans="1:16">
      <c r="A1484" s="80" t="str">
        <f t="shared" si="189"/>
        <v/>
      </c>
      <c r="B1484" s="80" t="str">
        <f t="shared" si="190"/>
        <v/>
      </c>
      <c r="C1484" s="80" t="str">
        <f t="shared" si="191"/>
        <v/>
      </c>
      <c r="D1484" s="80" t="str">
        <f t="shared" si="192"/>
        <v/>
      </c>
      <c r="E1484" s="80" t="str">
        <f t="shared" si="193"/>
        <v/>
      </c>
      <c r="F1484" s="80" t="str">
        <f t="shared" si="188"/>
        <v/>
      </c>
      <c r="G1484" s="80" t="str">
        <f t="shared" si="188"/>
        <v/>
      </c>
      <c r="H1484" s="80" t="str">
        <f t="shared" si="188"/>
        <v/>
      </c>
      <c r="I1484" s="413"/>
      <c r="J1484" s="414"/>
      <c r="K1484" s="415"/>
      <c r="L1484" s="415"/>
      <c r="M1484" s="415"/>
      <c r="N1484" s="415"/>
      <c r="O1484" s="415"/>
      <c r="P1484" s="415"/>
    </row>
    <row r="1485" spans="1:16">
      <c r="A1485" s="80" t="str">
        <f t="shared" si="189"/>
        <v/>
      </c>
      <c r="B1485" s="80" t="str">
        <f t="shared" si="190"/>
        <v/>
      </c>
      <c r="C1485" s="80" t="str">
        <f t="shared" si="191"/>
        <v/>
      </c>
      <c r="D1485" s="80" t="str">
        <f t="shared" si="192"/>
        <v/>
      </c>
      <c r="E1485" s="80" t="str">
        <f t="shared" si="193"/>
        <v/>
      </c>
      <c r="F1485" s="80" t="str">
        <f t="shared" ref="F1485:H1504" si="194">IF(Cptes="","",LEFT(Cptes,7))</f>
        <v/>
      </c>
      <c r="G1485" s="80" t="str">
        <f t="shared" si="194"/>
        <v/>
      </c>
      <c r="H1485" s="80" t="str">
        <f t="shared" si="194"/>
        <v/>
      </c>
      <c r="I1485" s="413"/>
      <c r="J1485" s="414"/>
      <c r="K1485" s="415"/>
      <c r="L1485" s="415"/>
      <c r="M1485" s="415"/>
      <c r="N1485" s="415"/>
      <c r="O1485" s="415"/>
      <c r="P1485" s="415"/>
    </row>
    <row r="1486" spans="1:16">
      <c r="A1486" s="80" t="str">
        <f t="shared" si="189"/>
        <v/>
      </c>
      <c r="B1486" s="80" t="str">
        <f t="shared" si="190"/>
        <v/>
      </c>
      <c r="C1486" s="80" t="str">
        <f t="shared" si="191"/>
        <v/>
      </c>
      <c r="D1486" s="80" t="str">
        <f t="shared" si="192"/>
        <v/>
      </c>
      <c r="E1486" s="80" t="str">
        <f t="shared" si="193"/>
        <v/>
      </c>
      <c r="F1486" s="80" t="str">
        <f t="shared" si="194"/>
        <v/>
      </c>
      <c r="G1486" s="80" t="str">
        <f t="shared" si="194"/>
        <v/>
      </c>
      <c r="H1486" s="80" t="str">
        <f t="shared" si="194"/>
        <v/>
      </c>
      <c r="I1486" s="413"/>
      <c r="J1486" s="414"/>
      <c r="K1486" s="415"/>
      <c r="L1486" s="415"/>
      <c r="M1486" s="415"/>
      <c r="N1486" s="415"/>
      <c r="O1486" s="415"/>
      <c r="P1486" s="415"/>
    </row>
    <row r="1487" spans="1:16">
      <c r="A1487" s="80" t="str">
        <f t="shared" si="189"/>
        <v/>
      </c>
      <c r="B1487" s="80" t="str">
        <f t="shared" si="190"/>
        <v/>
      </c>
      <c r="C1487" s="80" t="str">
        <f t="shared" si="191"/>
        <v/>
      </c>
      <c r="D1487" s="80" t="str">
        <f t="shared" si="192"/>
        <v/>
      </c>
      <c r="E1487" s="80" t="str">
        <f t="shared" si="193"/>
        <v/>
      </c>
      <c r="F1487" s="80" t="str">
        <f t="shared" si="194"/>
        <v/>
      </c>
      <c r="G1487" s="80" t="str">
        <f t="shared" si="194"/>
        <v/>
      </c>
      <c r="H1487" s="80" t="str">
        <f t="shared" si="194"/>
        <v/>
      </c>
      <c r="I1487" s="413"/>
      <c r="J1487" s="414"/>
      <c r="K1487" s="415"/>
      <c r="L1487" s="415"/>
      <c r="M1487" s="415"/>
      <c r="N1487" s="415"/>
      <c r="O1487" s="415"/>
      <c r="P1487" s="415"/>
    </row>
    <row r="1488" spans="1:16">
      <c r="A1488" s="80" t="str">
        <f t="shared" si="189"/>
        <v/>
      </c>
      <c r="B1488" s="80" t="str">
        <f t="shared" si="190"/>
        <v/>
      </c>
      <c r="C1488" s="80" t="str">
        <f t="shared" si="191"/>
        <v/>
      </c>
      <c r="D1488" s="80" t="str">
        <f t="shared" si="192"/>
        <v/>
      </c>
      <c r="E1488" s="80" t="str">
        <f t="shared" si="193"/>
        <v/>
      </c>
      <c r="F1488" s="80" t="str">
        <f t="shared" si="194"/>
        <v/>
      </c>
      <c r="G1488" s="80" t="str">
        <f t="shared" si="194"/>
        <v/>
      </c>
      <c r="H1488" s="80" t="str">
        <f t="shared" si="194"/>
        <v/>
      </c>
      <c r="I1488" s="413"/>
      <c r="J1488" s="414"/>
      <c r="K1488" s="415"/>
      <c r="L1488" s="415"/>
      <c r="M1488" s="415"/>
      <c r="N1488" s="415"/>
      <c r="O1488" s="415"/>
      <c r="P1488" s="415"/>
    </row>
    <row r="1489" spans="1:16">
      <c r="A1489" s="80" t="str">
        <f t="shared" si="189"/>
        <v/>
      </c>
      <c r="B1489" s="80" t="str">
        <f t="shared" si="190"/>
        <v/>
      </c>
      <c r="C1489" s="80" t="str">
        <f t="shared" si="191"/>
        <v/>
      </c>
      <c r="D1489" s="80" t="str">
        <f t="shared" si="192"/>
        <v/>
      </c>
      <c r="E1489" s="80" t="str">
        <f t="shared" si="193"/>
        <v/>
      </c>
      <c r="F1489" s="80" t="str">
        <f t="shared" si="194"/>
        <v/>
      </c>
      <c r="G1489" s="80" t="str">
        <f t="shared" si="194"/>
        <v/>
      </c>
      <c r="H1489" s="80" t="str">
        <f t="shared" si="194"/>
        <v/>
      </c>
      <c r="I1489" s="413"/>
      <c r="J1489" s="414"/>
      <c r="K1489" s="415"/>
      <c r="L1489" s="415"/>
      <c r="M1489" s="415"/>
      <c r="N1489" s="415"/>
      <c r="O1489" s="415"/>
      <c r="P1489" s="415"/>
    </row>
    <row r="1490" spans="1:16">
      <c r="A1490" s="80" t="str">
        <f t="shared" si="189"/>
        <v/>
      </c>
      <c r="B1490" s="80" t="str">
        <f t="shared" si="190"/>
        <v/>
      </c>
      <c r="C1490" s="80" t="str">
        <f t="shared" si="191"/>
        <v/>
      </c>
      <c r="D1490" s="80" t="str">
        <f t="shared" si="192"/>
        <v/>
      </c>
      <c r="E1490" s="80" t="str">
        <f t="shared" si="193"/>
        <v/>
      </c>
      <c r="F1490" s="80" t="str">
        <f t="shared" si="194"/>
        <v/>
      </c>
      <c r="G1490" s="80" t="str">
        <f t="shared" si="194"/>
        <v/>
      </c>
      <c r="H1490" s="80" t="str">
        <f t="shared" si="194"/>
        <v/>
      </c>
      <c r="I1490" s="413"/>
      <c r="J1490" s="414"/>
      <c r="K1490" s="415"/>
      <c r="L1490" s="415"/>
      <c r="M1490" s="415"/>
      <c r="N1490" s="415"/>
      <c r="O1490" s="415"/>
      <c r="P1490" s="415"/>
    </row>
    <row r="1491" spans="1:16">
      <c r="A1491" s="80" t="str">
        <f t="shared" si="189"/>
        <v/>
      </c>
      <c r="B1491" s="80" t="str">
        <f t="shared" si="190"/>
        <v/>
      </c>
      <c r="C1491" s="80" t="str">
        <f t="shared" si="191"/>
        <v/>
      </c>
      <c r="D1491" s="80" t="str">
        <f t="shared" si="192"/>
        <v/>
      </c>
      <c r="E1491" s="80" t="str">
        <f t="shared" si="193"/>
        <v/>
      </c>
      <c r="F1491" s="80" t="str">
        <f t="shared" si="194"/>
        <v/>
      </c>
      <c r="G1491" s="80" t="str">
        <f t="shared" si="194"/>
        <v/>
      </c>
      <c r="H1491" s="80" t="str">
        <f t="shared" si="194"/>
        <v/>
      </c>
      <c r="I1491" s="413"/>
      <c r="J1491" s="414"/>
      <c r="K1491" s="415"/>
      <c r="L1491" s="415"/>
      <c r="M1491" s="415"/>
      <c r="N1491" s="415"/>
      <c r="O1491" s="415"/>
      <c r="P1491" s="415"/>
    </row>
    <row r="1492" spans="1:16">
      <c r="A1492" s="80" t="str">
        <f t="shared" si="189"/>
        <v/>
      </c>
      <c r="B1492" s="80" t="str">
        <f t="shared" si="190"/>
        <v/>
      </c>
      <c r="C1492" s="80" t="str">
        <f t="shared" si="191"/>
        <v/>
      </c>
      <c r="D1492" s="80" t="str">
        <f t="shared" si="192"/>
        <v/>
      </c>
      <c r="E1492" s="80" t="str">
        <f t="shared" si="193"/>
        <v/>
      </c>
      <c r="F1492" s="80" t="str">
        <f t="shared" si="194"/>
        <v/>
      </c>
      <c r="G1492" s="80" t="str">
        <f t="shared" si="194"/>
        <v/>
      </c>
      <c r="H1492" s="80" t="str">
        <f t="shared" si="194"/>
        <v/>
      </c>
      <c r="I1492" s="413"/>
      <c r="J1492" s="414"/>
      <c r="K1492" s="415"/>
      <c r="L1492" s="415"/>
      <c r="M1492" s="415"/>
      <c r="N1492" s="415"/>
      <c r="O1492" s="415"/>
      <c r="P1492" s="415"/>
    </row>
    <row r="1493" spans="1:16">
      <c r="A1493" s="80" t="str">
        <f t="shared" si="189"/>
        <v/>
      </c>
      <c r="B1493" s="80" t="str">
        <f t="shared" si="190"/>
        <v/>
      </c>
      <c r="C1493" s="80" t="str">
        <f t="shared" si="191"/>
        <v/>
      </c>
      <c r="D1493" s="80" t="str">
        <f t="shared" si="192"/>
        <v/>
      </c>
      <c r="E1493" s="80" t="str">
        <f t="shared" si="193"/>
        <v/>
      </c>
      <c r="F1493" s="80" t="str">
        <f t="shared" si="194"/>
        <v/>
      </c>
      <c r="G1493" s="80" t="str">
        <f t="shared" si="194"/>
        <v/>
      </c>
      <c r="H1493" s="80" t="str">
        <f t="shared" si="194"/>
        <v/>
      </c>
      <c r="I1493" s="413"/>
      <c r="J1493" s="414"/>
      <c r="K1493" s="415"/>
      <c r="L1493" s="415"/>
      <c r="M1493" s="415"/>
      <c r="N1493" s="415"/>
      <c r="O1493" s="415"/>
      <c r="P1493" s="415"/>
    </row>
    <row r="1494" spans="1:16">
      <c r="A1494" s="80" t="str">
        <f t="shared" si="189"/>
        <v/>
      </c>
      <c r="B1494" s="80" t="str">
        <f t="shared" si="190"/>
        <v/>
      </c>
      <c r="C1494" s="80" t="str">
        <f t="shared" si="191"/>
        <v/>
      </c>
      <c r="D1494" s="80" t="str">
        <f t="shared" si="192"/>
        <v/>
      </c>
      <c r="E1494" s="80" t="str">
        <f t="shared" si="193"/>
        <v/>
      </c>
      <c r="F1494" s="80" t="str">
        <f t="shared" si="194"/>
        <v/>
      </c>
      <c r="G1494" s="80" t="str">
        <f t="shared" si="194"/>
        <v/>
      </c>
      <c r="H1494" s="80" t="str">
        <f t="shared" si="194"/>
        <v/>
      </c>
      <c r="I1494" s="413"/>
      <c r="J1494" s="414"/>
      <c r="K1494" s="415"/>
      <c r="L1494" s="415"/>
      <c r="M1494" s="415"/>
      <c r="N1494" s="415"/>
      <c r="O1494" s="415"/>
      <c r="P1494" s="415"/>
    </row>
    <row r="1495" spans="1:16">
      <c r="A1495" s="80" t="str">
        <f t="shared" si="189"/>
        <v/>
      </c>
      <c r="B1495" s="80" t="str">
        <f t="shared" si="190"/>
        <v/>
      </c>
      <c r="C1495" s="80" t="str">
        <f t="shared" si="191"/>
        <v/>
      </c>
      <c r="D1495" s="80" t="str">
        <f t="shared" si="192"/>
        <v/>
      </c>
      <c r="E1495" s="80" t="str">
        <f t="shared" si="193"/>
        <v/>
      </c>
      <c r="F1495" s="80" t="str">
        <f t="shared" si="194"/>
        <v/>
      </c>
      <c r="G1495" s="80" t="str">
        <f t="shared" si="194"/>
        <v/>
      </c>
      <c r="H1495" s="80" t="str">
        <f t="shared" si="194"/>
        <v/>
      </c>
      <c r="I1495" s="413"/>
      <c r="J1495" s="414"/>
      <c r="K1495" s="415"/>
      <c r="L1495" s="415"/>
      <c r="M1495" s="415"/>
      <c r="N1495" s="415"/>
      <c r="O1495" s="415"/>
      <c r="P1495" s="415"/>
    </row>
    <row r="1496" spans="1:16">
      <c r="A1496" s="80" t="str">
        <f t="shared" si="189"/>
        <v/>
      </c>
      <c r="B1496" s="80" t="str">
        <f t="shared" si="190"/>
        <v/>
      </c>
      <c r="C1496" s="80" t="str">
        <f t="shared" si="191"/>
        <v/>
      </c>
      <c r="D1496" s="80" t="str">
        <f t="shared" si="192"/>
        <v/>
      </c>
      <c r="E1496" s="80" t="str">
        <f t="shared" si="193"/>
        <v/>
      </c>
      <c r="F1496" s="80" t="str">
        <f t="shared" si="194"/>
        <v/>
      </c>
      <c r="G1496" s="80" t="str">
        <f t="shared" si="194"/>
        <v/>
      </c>
      <c r="H1496" s="80" t="str">
        <f t="shared" si="194"/>
        <v/>
      </c>
      <c r="I1496" s="413"/>
      <c r="J1496" s="414"/>
      <c r="K1496" s="415"/>
      <c r="L1496" s="415"/>
      <c r="M1496" s="415"/>
      <c r="N1496" s="415"/>
      <c r="O1496" s="415"/>
      <c r="P1496" s="415"/>
    </row>
    <row r="1497" spans="1:16">
      <c r="A1497" s="80" t="str">
        <f t="shared" si="189"/>
        <v/>
      </c>
      <c r="B1497" s="80" t="str">
        <f t="shared" si="190"/>
        <v/>
      </c>
      <c r="C1497" s="80" t="str">
        <f t="shared" si="191"/>
        <v/>
      </c>
      <c r="D1497" s="80" t="str">
        <f t="shared" si="192"/>
        <v/>
      </c>
      <c r="E1497" s="80" t="str">
        <f t="shared" si="193"/>
        <v/>
      </c>
      <c r="F1497" s="80" t="str">
        <f t="shared" si="194"/>
        <v/>
      </c>
      <c r="G1497" s="80" t="str">
        <f t="shared" si="194"/>
        <v/>
      </c>
      <c r="H1497" s="80" t="str">
        <f t="shared" si="194"/>
        <v/>
      </c>
      <c r="I1497" s="413"/>
      <c r="J1497" s="414"/>
      <c r="K1497" s="415"/>
      <c r="L1497" s="415"/>
      <c r="M1497" s="415"/>
      <c r="N1497" s="415"/>
      <c r="O1497" s="415"/>
      <c r="P1497" s="415"/>
    </row>
    <row r="1498" spans="1:16">
      <c r="A1498" s="80" t="str">
        <f t="shared" si="189"/>
        <v/>
      </c>
      <c r="B1498" s="80" t="str">
        <f t="shared" si="190"/>
        <v/>
      </c>
      <c r="C1498" s="80" t="str">
        <f t="shared" si="191"/>
        <v/>
      </c>
      <c r="D1498" s="80" t="str">
        <f t="shared" si="192"/>
        <v/>
      </c>
      <c r="E1498" s="80" t="str">
        <f t="shared" si="193"/>
        <v/>
      </c>
      <c r="F1498" s="80" t="str">
        <f t="shared" si="194"/>
        <v/>
      </c>
      <c r="G1498" s="80" t="str">
        <f t="shared" si="194"/>
        <v/>
      </c>
      <c r="H1498" s="80" t="str">
        <f t="shared" si="194"/>
        <v/>
      </c>
      <c r="I1498" s="413"/>
      <c r="J1498" s="414"/>
      <c r="K1498" s="415"/>
      <c r="L1498" s="415"/>
      <c r="M1498" s="415"/>
      <c r="N1498" s="415"/>
      <c r="O1498" s="415"/>
      <c r="P1498" s="415"/>
    </row>
    <row r="1499" spans="1:16">
      <c r="A1499" s="80" t="str">
        <f t="shared" si="189"/>
        <v/>
      </c>
      <c r="B1499" s="80" t="str">
        <f t="shared" si="190"/>
        <v/>
      </c>
      <c r="C1499" s="80" t="str">
        <f t="shared" si="191"/>
        <v/>
      </c>
      <c r="D1499" s="80" t="str">
        <f t="shared" si="192"/>
        <v/>
      </c>
      <c r="E1499" s="80" t="str">
        <f t="shared" si="193"/>
        <v/>
      </c>
      <c r="F1499" s="80" t="str">
        <f t="shared" si="194"/>
        <v/>
      </c>
      <c r="G1499" s="80" t="str">
        <f t="shared" si="194"/>
        <v/>
      </c>
      <c r="H1499" s="80" t="str">
        <f t="shared" si="194"/>
        <v/>
      </c>
      <c r="I1499" s="413"/>
      <c r="J1499" s="414"/>
      <c r="K1499" s="415"/>
      <c r="L1499" s="415"/>
      <c r="M1499" s="415"/>
      <c r="N1499" s="415"/>
      <c r="O1499" s="415"/>
      <c r="P1499" s="415"/>
    </row>
    <row r="1500" spans="1:16">
      <c r="A1500" s="80" t="str">
        <f t="shared" si="189"/>
        <v/>
      </c>
      <c r="B1500" s="80" t="str">
        <f t="shared" si="190"/>
        <v/>
      </c>
      <c r="C1500" s="80" t="str">
        <f t="shared" si="191"/>
        <v/>
      </c>
      <c r="D1500" s="80" t="str">
        <f t="shared" si="192"/>
        <v/>
      </c>
      <c r="E1500" s="80" t="str">
        <f t="shared" si="193"/>
        <v/>
      </c>
      <c r="F1500" s="80" t="str">
        <f t="shared" si="194"/>
        <v/>
      </c>
      <c r="G1500" s="80" t="str">
        <f t="shared" si="194"/>
        <v/>
      </c>
      <c r="H1500" s="80" t="str">
        <f t="shared" si="194"/>
        <v/>
      </c>
      <c r="I1500" s="413"/>
      <c r="J1500" s="414"/>
      <c r="K1500" s="415"/>
      <c r="L1500" s="415"/>
      <c r="M1500" s="415"/>
      <c r="N1500" s="415"/>
      <c r="O1500" s="415"/>
      <c r="P1500" s="415"/>
    </row>
    <row r="1501" spans="1:16">
      <c r="A1501" s="80" t="str">
        <f t="shared" si="189"/>
        <v/>
      </c>
      <c r="B1501" s="80" t="str">
        <f t="shared" si="190"/>
        <v/>
      </c>
      <c r="C1501" s="80" t="str">
        <f t="shared" si="191"/>
        <v/>
      </c>
      <c r="D1501" s="80" t="str">
        <f t="shared" si="192"/>
        <v/>
      </c>
      <c r="E1501" s="80" t="str">
        <f t="shared" si="193"/>
        <v/>
      </c>
      <c r="F1501" s="80" t="str">
        <f t="shared" si="194"/>
        <v/>
      </c>
      <c r="G1501" s="80" t="str">
        <f t="shared" si="194"/>
        <v/>
      </c>
      <c r="H1501" s="80" t="str">
        <f t="shared" si="194"/>
        <v/>
      </c>
      <c r="I1501" s="413"/>
      <c r="J1501" s="414"/>
      <c r="K1501" s="415"/>
      <c r="L1501" s="415"/>
      <c r="M1501" s="415"/>
      <c r="N1501" s="415"/>
      <c r="O1501" s="415"/>
      <c r="P1501" s="415"/>
    </row>
    <row r="1502" spans="1:16">
      <c r="A1502" s="80" t="str">
        <f t="shared" si="189"/>
        <v/>
      </c>
      <c r="B1502" s="80" t="str">
        <f t="shared" si="190"/>
        <v/>
      </c>
      <c r="C1502" s="80" t="str">
        <f t="shared" si="191"/>
        <v/>
      </c>
      <c r="D1502" s="80" t="str">
        <f t="shared" si="192"/>
        <v/>
      </c>
      <c r="E1502" s="80" t="str">
        <f t="shared" si="193"/>
        <v/>
      </c>
      <c r="F1502" s="80" t="str">
        <f t="shared" si="194"/>
        <v/>
      </c>
      <c r="G1502" s="80" t="str">
        <f t="shared" si="194"/>
        <v/>
      </c>
      <c r="H1502" s="80" t="str">
        <f t="shared" si="194"/>
        <v/>
      </c>
      <c r="I1502" s="413"/>
      <c r="J1502" s="414"/>
      <c r="K1502" s="415"/>
      <c r="L1502" s="415"/>
      <c r="M1502" s="415"/>
      <c r="N1502" s="415"/>
      <c r="O1502" s="415"/>
      <c r="P1502" s="415"/>
    </row>
    <row r="1503" spans="1:16">
      <c r="A1503" s="80" t="str">
        <f t="shared" si="189"/>
        <v/>
      </c>
      <c r="B1503" s="80" t="str">
        <f t="shared" si="190"/>
        <v/>
      </c>
      <c r="C1503" s="80" t="str">
        <f t="shared" si="191"/>
        <v/>
      </c>
      <c r="D1503" s="80" t="str">
        <f t="shared" si="192"/>
        <v/>
      </c>
      <c r="E1503" s="80" t="str">
        <f t="shared" si="193"/>
        <v/>
      </c>
      <c r="F1503" s="80" t="str">
        <f t="shared" si="194"/>
        <v/>
      </c>
      <c r="G1503" s="80" t="str">
        <f t="shared" si="194"/>
        <v/>
      </c>
      <c r="H1503" s="80" t="str">
        <f t="shared" si="194"/>
        <v/>
      </c>
      <c r="I1503" s="413"/>
      <c r="J1503" s="414"/>
      <c r="K1503" s="415"/>
      <c r="L1503" s="415"/>
      <c r="M1503" s="415"/>
      <c r="N1503" s="415"/>
      <c r="O1503" s="415"/>
      <c r="P1503" s="415"/>
    </row>
    <row r="1504" spans="1:16">
      <c r="A1504" s="80" t="str">
        <f t="shared" si="189"/>
        <v/>
      </c>
      <c r="B1504" s="80" t="str">
        <f t="shared" si="190"/>
        <v/>
      </c>
      <c r="C1504" s="80" t="str">
        <f t="shared" si="191"/>
        <v/>
      </c>
      <c r="D1504" s="80" t="str">
        <f t="shared" si="192"/>
        <v/>
      </c>
      <c r="E1504" s="80" t="str">
        <f t="shared" si="193"/>
        <v/>
      </c>
      <c r="F1504" s="80" t="str">
        <f t="shared" si="194"/>
        <v/>
      </c>
      <c r="G1504" s="80" t="str">
        <f t="shared" si="194"/>
        <v/>
      </c>
      <c r="H1504" s="80" t="str">
        <f t="shared" si="194"/>
        <v/>
      </c>
      <c r="I1504" s="413"/>
      <c r="J1504" s="414"/>
      <c r="K1504" s="415"/>
      <c r="L1504" s="415"/>
      <c r="M1504" s="415"/>
      <c r="N1504" s="415"/>
      <c r="O1504" s="415"/>
      <c r="P1504" s="415"/>
    </row>
    <row r="1505" spans="1:16">
      <c r="A1505" s="80" t="str">
        <f t="shared" si="189"/>
        <v/>
      </c>
      <c r="B1505" s="80" t="str">
        <f t="shared" si="190"/>
        <v/>
      </c>
      <c r="C1505" s="80" t="str">
        <f t="shared" si="191"/>
        <v/>
      </c>
      <c r="D1505" s="80" t="str">
        <f t="shared" si="192"/>
        <v/>
      </c>
      <c r="E1505" s="80" t="str">
        <f t="shared" si="193"/>
        <v/>
      </c>
      <c r="F1505" s="80" t="str">
        <f t="shared" ref="F1505:H1524" si="195">IF(Cptes="","",LEFT(Cptes,7))</f>
        <v/>
      </c>
      <c r="G1505" s="80" t="str">
        <f t="shared" si="195"/>
        <v/>
      </c>
      <c r="H1505" s="80" t="str">
        <f t="shared" si="195"/>
        <v/>
      </c>
      <c r="I1505" s="413"/>
      <c r="J1505" s="414"/>
      <c r="K1505" s="415"/>
      <c r="L1505" s="415"/>
      <c r="M1505" s="415"/>
      <c r="N1505" s="415"/>
      <c r="O1505" s="415"/>
      <c r="P1505" s="415"/>
    </row>
    <row r="1506" spans="1:16">
      <c r="A1506" s="80" t="str">
        <f t="shared" si="189"/>
        <v/>
      </c>
      <c r="B1506" s="80" t="str">
        <f t="shared" si="190"/>
        <v/>
      </c>
      <c r="C1506" s="80" t="str">
        <f t="shared" si="191"/>
        <v/>
      </c>
      <c r="D1506" s="80" t="str">
        <f t="shared" si="192"/>
        <v/>
      </c>
      <c r="E1506" s="80" t="str">
        <f t="shared" si="193"/>
        <v/>
      </c>
      <c r="F1506" s="80" t="str">
        <f t="shared" si="195"/>
        <v/>
      </c>
      <c r="G1506" s="80" t="str">
        <f t="shared" si="195"/>
        <v/>
      </c>
      <c r="H1506" s="80" t="str">
        <f t="shared" si="195"/>
        <v/>
      </c>
      <c r="I1506" s="413"/>
      <c r="J1506" s="414"/>
      <c r="K1506" s="415"/>
      <c r="L1506" s="415"/>
      <c r="M1506" s="415"/>
      <c r="N1506" s="415"/>
      <c r="O1506" s="415"/>
      <c r="P1506" s="415"/>
    </row>
    <row r="1507" spans="1:16">
      <c r="A1507" s="80" t="str">
        <f t="shared" si="189"/>
        <v/>
      </c>
      <c r="B1507" s="80" t="str">
        <f t="shared" si="190"/>
        <v/>
      </c>
      <c r="C1507" s="80" t="str">
        <f t="shared" si="191"/>
        <v/>
      </c>
      <c r="D1507" s="80" t="str">
        <f t="shared" si="192"/>
        <v/>
      </c>
      <c r="E1507" s="80" t="str">
        <f t="shared" si="193"/>
        <v/>
      </c>
      <c r="F1507" s="80" t="str">
        <f t="shared" si="195"/>
        <v/>
      </c>
      <c r="G1507" s="80" t="str">
        <f t="shared" si="195"/>
        <v/>
      </c>
      <c r="H1507" s="80" t="str">
        <f t="shared" si="195"/>
        <v/>
      </c>
      <c r="I1507" s="413"/>
      <c r="J1507" s="414"/>
      <c r="K1507" s="415"/>
      <c r="L1507" s="415"/>
      <c r="M1507" s="415"/>
      <c r="N1507" s="415"/>
      <c r="O1507" s="415"/>
      <c r="P1507" s="415"/>
    </row>
    <row r="1508" spans="1:16">
      <c r="A1508" s="80" t="str">
        <f t="shared" si="189"/>
        <v/>
      </c>
      <c r="B1508" s="80" t="str">
        <f t="shared" si="190"/>
        <v/>
      </c>
      <c r="C1508" s="80" t="str">
        <f t="shared" si="191"/>
        <v/>
      </c>
      <c r="D1508" s="80" t="str">
        <f t="shared" si="192"/>
        <v/>
      </c>
      <c r="E1508" s="80" t="str">
        <f t="shared" si="193"/>
        <v/>
      </c>
      <c r="F1508" s="80" t="str">
        <f t="shared" si="195"/>
        <v/>
      </c>
      <c r="G1508" s="80" t="str">
        <f t="shared" si="195"/>
        <v/>
      </c>
      <c r="H1508" s="80" t="str">
        <f t="shared" si="195"/>
        <v/>
      </c>
      <c r="I1508" s="413"/>
      <c r="J1508" s="414"/>
      <c r="K1508" s="415"/>
      <c r="L1508" s="415"/>
      <c r="M1508" s="415"/>
      <c r="N1508" s="415"/>
      <c r="O1508" s="415"/>
      <c r="P1508" s="415"/>
    </row>
    <row r="1509" spans="1:16">
      <c r="A1509" s="80" t="str">
        <f t="shared" si="189"/>
        <v/>
      </c>
      <c r="B1509" s="80" t="str">
        <f t="shared" si="190"/>
        <v/>
      </c>
      <c r="C1509" s="80" t="str">
        <f t="shared" si="191"/>
        <v/>
      </c>
      <c r="D1509" s="80" t="str">
        <f t="shared" si="192"/>
        <v/>
      </c>
      <c r="E1509" s="80" t="str">
        <f t="shared" si="193"/>
        <v/>
      </c>
      <c r="F1509" s="80" t="str">
        <f t="shared" si="195"/>
        <v/>
      </c>
      <c r="G1509" s="80" t="str">
        <f t="shared" si="195"/>
        <v/>
      </c>
      <c r="H1509" s="80" t="str">
        <f t="shared" si="195"/>
        <v/>
      </c>
      <c r="I1509" s="413"/>
      <c r="J1509" s="414"/>
      <c r="K1509" s="415"/>
      <c r="L1509" s="415"/>
      <c r="M1509" s="415"/>
      <c r="N1509" s="415"/>
      <c r="O1509" s="415"/>
      <c r="P1509" s="415"/>
    </row>
    <row r="1510" spans="1:16">
      <c r="A1510" s="80" t="str">
        <f t="shared" si="189"/>
        <v/>
      </c>
      <c r="B1510" s="80" t="str">
        <f t="shared" si="190"/>
        <v/>
      </c>
      <c r="C1510" s="80" t="str">
        <f t="shared" si="191"/>
        <v/>
      </c>
      <c r="D1510" s="80" t="str">
        <f t="shared" si="192"/>
        <v/>
      </c>
      <c r="E1510" s="80" t="str">
        <f t="shared" si="193"/>
        <v/>
      </c>
      <c r="F1510" s="80" t="str">
        <f t="shared" si="195"/>
        <v/>
      </c>
      <c r="G1510" s="80" t="str">
        <f t="shared" si="195"/>
        <v/>
      </c>
      <c r="H1510" s="80" t="str">
        <f t="shared" si="195"/>
        <v/>
      </c>
      <c r="I1510" s="413"/>
      <c r="J1510" s="414"/>
      <c r="K1510" s="415"/>
      <c r="L1510" s="415"/>
      <c r="M1510" s="415"/>
      <c r="N1510" s="415"/>
      <c r="O1510" s="415"/>
      <c r="P1510" s="415"/>
    </row>
    <row r="1511" spans="1:16">
      <c r="A1511" s="80" t="str">
        <f t="shared" si="189"/>
        <v/>
      </c>
      <c r="B1511" s="80" t="str">
        <f t="shared" si="190"/>
        <v/>
      </c>
      <c r="C1511" s="80" t="str">
        <f t="shared" si="191"/>
        <v/>
      </c>
      <c r="D1511" s="80" t="str">
        <f t="shared" si="192"/>
        <v/>
      </c>
      <c r="E1511" s="80" t="str">
        <f t="shared" si="193"/>
        <v/>
      </c>
      <c r="F1511" s="80" t="str">
        <f t="shared" si="195"/>
        <v/>
      </c>
      <c r="G1511" s="80" t="str">
        <f t="shared" si="195"/>
        <v/>
      </c>
      <c r="H1511" s="80" t="str">
        <f t="shared" si="195"/>
        <v/>
      </c>
      <c r="I1511" s="413"/>
      <c r="J1511" s="414"/>
      <c r="K1511" s="415"/>
      <c r="L1511" s="415"/>
      <c r="M1511" s="415"/>
      <c r="N1511" s="415"/>
      <c r="O1511" s="415"/>
      <c r="P1511" s="415"/>
    </row>
    <row r="1512" spans="1:16">
      <c r="A1512" s="80" t="str">
        <f t="shared" si="189"/>
        <v/>
      </c>
      <c r="B1512" s="80" t="str">
        <f t="shared" si="190"/>
        <v/>
      </c>
      <c r="C1512" s="80" t="str">
        <f t="shared" si="191"/>
        <v/>
      </c>
      <c r="D1512" s="80" t="str">
        <f t="shared" si="192"/>
        <v/>
      </c>
      <c r="E1512" s="80" t="str">
        <f t="shared" si="193"/>
        <v/>
      </c>
      <c r="F1512" s="80" t="str">
        <f t="shared" si="195"/>
        <v/>
      </c>
      <c r="G1512" s="80" t="str">
        <f t="shared" si="195"/>
        <v/>
      </c>
      <c r="H1512" s="80" t="str">
        <f t="shared" si="195"/>
        <v/>
      </c>
      <c r="I1512" s="413"/>
      <c r="J1512" s="414"/>
      <c r="K1512" s="415"/>
      <c r="L1512" s="415"/>
      <c r="M1512" s="415"/>
      <c r="N1512" s="415"/>
      <c r="O1512" s="415"/>
      <c r="P1512" s="415"/>
    </row>
    <row r="1513" spans="1:16">
      <c r="A1513" s="80" t="str">
        <f t="shared" si="189"/>
        <v/>
      </c>
      <c r="B1513" s="80" t="str">
        <f t="shared" si="190"/>
        <v/>
      </c>
      <c r="C1513" s="80" t="str">
        <f t="shared" si="191"/>
        <v/>
      </c>
      <c r="D1513" s="80" t="str">
        <f t="shared" si="192"/>
        <v/>
      </c>
      <c r="E1513" s="80" t="str">
        <f t="shared" si="193"/>
        <v/>
      </c>
      <c r="F1513" s="80" t="str">
        <f t="shared" si="195"/>
        <v/>
      </c>
      <c r="G1513" s="80" t="str">
        <f t="shared" si="195"/>
        <v/>
      </c>
      <c r="H1513" s="80" t="str">
        <f t="shared" si="195"/>
        <v/>
      </c>
      <c r="I1513" s="413"/>
      <c r="J1513" s="414"/>
      <c r="K1513" s="415"/>
      <c r="L1513" s="415"/>
      <c r="M1513" s="415"/>
      <c r="N1513" s="415"/>
      <c r="O1513" s="415"/>
      <c r="P1513" s="415"/>
    </row>
    <row r="1514" spans="1:16">
      <c r="A1514" s="80" t="str">
        <f t="shared" si="189"/>
        <v/>
      </c>
      <c r="B1514" s="80" t="str">
        <f t="shared" si="190"/>
        <v/>
      </c>
      <c r="C1514" s="80" t="str">
        <f t="shared" si="191"/>
        <v/>
      </c>
      <c r="D1514" s="80" t="str">
        <f t="shared" si="192"/>
        <v/>
      </c>
      <c r="E1514" s="80" t="str">
        <f t="shared" si="193"/>
        <v/>
      </c>
      <c r="F1514" s="80" t="str">
        <f t="shared" si="195"/>
        <v/>
      </c>
      <c r="G1514" s="80" t="str">
        <f t="shared" si="195"/>
        <v/>
      </c>
      <c r="H1514" s="80" t="str">
        <f t="shared" si="195"/>
        <v/>
      </c>
      <c r="I1514" s="413"/>
      <c r="J1514" s="414"/>
      <c r="K1514" s="415"/>
      <c r="L1514" s="415"/>
      <c r="M1514" s="415"/>
      <c r="N1514" s="415"/>
      <c r="O1514" s="415"/>
      <c r="P1514" s="415"/>
    </row>
    <row r="1515" spans="1:16">
      <c r="A1515" s="80" t="str">
        <f t="shared" si="189"/>
        <v/>
      </c>
      <c r="B1515" s="80" t="str">
        <f t="shared" si="190"/>
        <v/>
      </c>
      <c r="C1515" s="80" t="str">
        <f t="shared" si="191"/>
        <v/>
      </c>
      <c r="D1515" s="80" t="str">
        <f t="shared" si="192"/>
        <v/>
      </c>
      <c r="E1515" s="80" t="str">
        <f t="shared" si="193"/>
        <v/>
      </c>
      <c r="F1515" s="80" t="str">
        <f t="shared" si="195"/>
        <v/>
      </c>
      <c r="G1515" s="80" t="str">
        <f t="shared" si="195"/>
        <v/>
      </c>
      <c r="H1515" s="80" t="str">
        <f t="shared" si="195"/>
        <v/>
      </c>
      <c r="I1515" s="413"/>
      <c r="J1515" s="414"/>
      <c r="K1515" s="415"/>
      <c r="L1515" s="415"/>
      <c r="M1515" s="415"/>
      <c r="N1515" s="415"/>
      <c r="O1515" s="415"/>
      <c r="P1515" s="415"/>
    </row>
    <row r="1516" spans="1:16">
      <c r="A1516" s="80" t="str">
        <f t="shared" si="189"/>
        <v/>
      </c>
      <c r="B1516" s="80" t="str">
        <f t="shared" si="190"/>
        <v/>
      </c>
      <c r="C1516" s="80" t="str">
        <f t="shared" si="191"/>
        <v/>
      </c>
      <c r="D1516" s="80" t="str">
        <f t="shared" si="192"/>
        <v/>
      </c>
      <c r="E1516" s="80" t="str">
        <f t="shared" si="193"/>
        <v/>
      </c>
      <c r="F1516" s="80" t="str">
        <f t="shared" si="195"/>
        <v/>
      </c>
      <c r="G1516" s="80" t="str">
        <f t="shared" si="195"/>
        <v/>
      </c>
      <c r="H1516" s="80" t="str">
        <f t="shared" si="195"/>
        <v/>
      </c>
      <c r="I1516" s="413"/>
      <c r="J1516" s="414"/>
      <c r="K1516" s="415"/>
      <c r="L1516" s="415"/>
      <c r="M1516" s="415"/>
      <c r="N1516" s="415"/>
      <c r="O1516" s="415"/>
      <c r="P1516" s="415"/>
    </row>
    <row r="1517" spans="1:16">
      <c r="A1517" s="80" t="str">
        <f t="shared" si="189"/>
        <v/>
      </c>
      <c r="B1517" s="80" t="str">
        <f t="shared" si="190"/>
        <v/>
      </c>
      <c r="C1517" s="80" t="str">
        <f t="shared" si="191"/>
        <v/>
      </c>
      <c r="D1517" s="80" t="str">
        <f t="shared" si="192"/>
        <v/>
      </c>
      <c r="E1517" s="80" t="str">
        <f t="shared" si="193"/>
        <v/>
      </c>
      <c r="F1517" s="80" t="str">
        <f t="shared" si="195"/>
        <v/>
      </c>
      <c r="G1517" s="80" t="str">
        <f t="shared" si="195"/>
        <v/>
      </c>
      <c r="H1517" s="80" t="str">
        <f t="shared" si="195"/>
        <v/>
      </c>
      <c r="I1517" s="413"/>
      <c r="J1517" s="414"/>
      <c r="K1517" s="415"/>
      <c r="L1517" s="415"/>
      <c r="M1517" s="415"/>
      <c r="N1517" s="415"/>
      <c r="O1517" s="415"/>
      <c r="P1517" s="415"/>
    </row>
    <row r="1518" spans="1:16">
      <c r="A1518" s="80" t="str">
        <f t="shared" si="189"/>
        <v/>
      </c>
      <c r="B1518" s="80" t="str">
        <f t="shared" si="190"/>
        <v/>
      </c>
      <c r="C1518" s="80" t="str">
        <f t="shared" si="191"/>
        <v/>
      </c>
      <c r="D1518" s="80" t="str">
        <f t="shared" si="192"/>
        <v/>
      </c>
      <c r="E1518" s="80" t="str">
        <f t="shared" si="193"/>
        <v/>
      </c>
      <c r="F1518" s="80" t="str">
        <f t="shared" si="195"/>
        <v/>
      </c>
      <c r="G1518" s="80" t="str">
        <f t="shared" si="195"/>
        <v/>
      </c>
      <c r="H1518" s="80" t="str">
        <f t="shared" si="195"/>
        <v/>
      </c>
      <c r="I1518" s="413"/>
      <c r="J1518" s="414"/>
      <c r="K1518" s="415"/>
      <c r="L1518" s="415"/>
      <c r="M1518" s="415"/>
      <c r="N1518" s="415"/>
      <c r="O1518" s="415"/>
      <c r="P1518" s="415"/>
    </row>
    <row r="1519" spans="1:16">
      <c r="A1519" s="80" t="str">
        <f t="shared" si="189"/>
        <v/>
      </c>
      <c r="B1519" s="80" t="str">
        <f t="shared" si="190"/>
        <v/>
      </c>
      <c r="C1519" s="80" t="str">
        <f t="shared" si="191"/>
        <v/>
      </c>
      <c r="D1519" s="80" t="str">
        <f t="shared" si="192"/>
        <v/>
      </c>
      <c r="E1519" s="80" t="str">
        <f t="shared" si="193"/>
        <v/>
      </c>
      <c r="F1519" s="80" t="str">
        <f t="shared" si="195"/>
        <v/>
      </c>
      <c r="G1519" s="80" t="str">
        <f t="shared" si="195"/>
        <v/>
      </c>
      <c r="H1519" s="80" t="str">
        <f t="shared" si="195"/>
        <v/>
      </c>
      <c r="I1519" s="413"/>
      <c r="J1519" s="414"/>
      <c r="K1519" s="415"/>
      <c r="L1519" s="415"/>
      <c r="M1519" s="415"/>
      <c r="N1519" s="415"/>
      <c r="O1519" s="415"/>
      <c r="P1519" s="415"/>
    </row>
    <row r="1520" spans="1:16">
      <c r="A1520" s="80" t="str">
        <f t="shared" si="189"/>
        <v/>
      </c>
      <c r="B1520" s="80" t="str">
        <f t="shared" si="190"/>
        <v/>
      </c>
      <c r="C1520" s="80" t="str">
        <f t="shared" si="191"/>
        <v/>
      </c>
      <c r="D1520" s="80" t="str">
        <f t="shared" si="192"/>
        <v/>
      </c>
      <c r="E1520" s="80" t="str">
        <f t="shared" si="193"/>
        <v/>
      </c>
      <c r="F1520" s="80" t="str">
        <f t="shared" si="195"/>
        <v/>
      </c>
      <c r="G1520" s="80" t="str">
        <f t="shared" si="195"/>
        <v/>
      </c>
      <c r="H1520" s="80" t="str">
        <f t="shared" si="195"/>
        <v/>
      </c>
      <c r="I1520" s="413"/>
      <c r="J1520" s="414"/>
      <c r="K1520" s="415"/>
      <c r="L1520" s="415"/>
      <c r="M1520" s="415"/>
      <c r="N1520" s="415"/>
      <c r="O1520" s="415"/>
      <c r="P1520" s="415"/>
    </row>
    <row r="1521" spans="1:16">
      <c r="A1521" s="80" t="str">
        <f t="shared" si="189"/>
        <v/>
      </c>
      <c r="B1521" s="80" t="str">
        <f t="shared" si="190"/>
        <v/>
      </c>
      <c r="C1521" s="80" t="str">
        <f t="shared" si="191"/>
        <v/>
      </c>
      <c r="D1521" s="80" t="str">
        <f t="shared" si="192"/>
        <v/>
      </c>
      <c r="E1521" s="80" t="str">
        <f t="shared" si="193"/>
        <v/>
      </c>
      <c r="F1521" s="80" t="str">
        <f t="shared" si="195"/>
        <v/>
      </c>
      <c r="G1521" s="80" t="str">
        <f t="shared" si="195"/>
        <v/>
      </c>
      <c r="H1521" s="80" t="str">
        <f t="shared" si="195"/>
        <v/>
      </c>
      <c r="I1521" s="413"/>
      <c r="J1521" s="414"/>
      <c r="K1521" s="415"/>
      <c r="L1521" s="415"/>
      <c r="M1521" s="415"/>
      <c r="N1521" s="415"/>
      <c r="O1521" s="415"/>
      <c r="P1521" s="415"/>
    </row>
    <row r="1522" spans="1:16">
      <c r="A1522" s="80" t="str">
        <f t="shared" si="189"/>
        <v/>
      </c>
      <c r="B1522" s="80" t="str">
        <f t="shared" si="190"/>
        <v/>
      </c>
      <c r="C1522" s="80" t="str">
        <f t="shared" si="191"/>
        <v/>
      </c>
      <c r="D1522" s="80" t="str">
        <f t="shared" si="192"/>
        <v/>
      </c>
      <c r="E1522" s="80" t="str">
        <f t="shared" si="193"/>
        <v/>
      </c>
      <c r="F1522" s="80" t="str">
        <f t="shared" si="195"/>
        <v/>
      </c>
      <c r="G1522" s="80" t="str">
        <f t="shared" si="195"/>
        <v/>
      </c>
      <c r="H1522" s="80" t="str">
        <f t="shared" si="195"/>
        <v/>
      </c>
      <c r="I1522" s="413"/>
      <c r="J1522" s="414"/>
      <c r="K1522" s="415"/>
      <c r="L1522" s="415"/>
      <c r="M1522" s="415"/>
      <c r="N1522" s="415"/>
      <c r="O1522" s="415"/>
      <c r="P1522" s="415"/>
    </row>
    <row r="1523" spans="1:16">
      <c r="A1523" s="80" t="str">
        <f t="shared" si="189"/>
        <v/>
      </c>
      <c r="B1523" s="80" t="str">
        <f t="shared" si="190"/>
        <v/>
      </c>
      <c r="C1523" s="80" t="str">
        <f t="shared" si="191"/>
        <v/>
      </c>
      <c r="D1523" s="80" t="str">
        <f t="shared" si="192"/>
        <v/>
      </c>
      <c r="E1523" s="80" t="str">
        <f t="shared" si="193"/>
        <v/>
      </c>
      <c r="F1523" s="80" t="str">
        <f t="shared" si="195"/>
        <v/>
      </c>
      <c r="G1523" s="80" t="str">
        <f t="shared" si="195"/>
        <v/>
      </c>
      <c r="H1523" s="80" t="str">
        <f t="shared" si="195"/>
        <v/>
      </c>
      <c r="I1523" s="413"/>
      <c r="J1523" s="414"/>
      <c r="K1523" s="415"/>
      <c r="L1523" s="415"/>
      <c r="M1523" s="415"/>
      <c r="N1523" s="415"/>
      <c r="O1523" s="415"/>
      <c r="P1523" s="415"/>
    </row>
    <row r="1524" spans="1:16">
      <c r="A1524" s="80" t="str">
        <f t="shared" si="189"/>
        <v/>
      </c>
      <c r="B1524" s="80" t="str">
        <f t="shared" si="190"/>
        <v/>
      </c>
      <c r="C1524" s="80" t="str">
        <f t="shared" si="191"/>
        <v/>
      </c>
      <c r="D1524" s="80" t="str">
        <f t="shared" si="192"/>
        <v/>
      </c>
      <c r="E1524" s="80" t="str">
        <f t="shared" si="193"/>
        <v/>
      </c>
      <c r="F1524" s="80" t="str">
        <f t="shared" si="195"/>
        <v/>
      </c>
      <c r="G1524" s="80" t="str">
        <f t="shared" si="195"/>
        <v/>
      </c>
      <c r="H1524" s="80" t="str">
        <f t="shared" si="195"/>
        <v/>
      </c>
      <c r="I1524" s="413"/>
      <c r="J1524" s="414"/>
      <c r="K1524" s="415"/>
      <c r="L1524" s="415"/>
      <c r="M1524" s="415"/>
      <c r="N1524" s="415"/>
      <c r="O1524" s="415"/>
      <c r="P1524" s="415"/>
    </row>
    <row r="1525" spans="1:16">
      <c r="A1525" s="80" t="str">
        <f t="shared" si="189"/>
        <v/>
      </c>
      <c r="B1525" s="80" t="str">
        <f t="shared" si="190"/>
        <v/>
      </c>
      <c r="C1525" s="80" t="str">
        <f t="shared" si="191"/>
        <v/>
      </c>
      <c r="D1525" s="80" t="str">
        <f t="shared" si="192"/>
        <v/>
      </c>
      <c r="E1525" s="80" t="str">
        <f t="shared" si="193"/>
        <v/>
      </c>
      <c r="F1525" s="80" t="str">
        <f t="shared" ref="F1525:H1544" si="196">IF(Cptes="","",LEFT(Cptes,7))</f>
        <v/>
      </c>
      <c r="G1525" s="80" t="str">
        <f t="shared" si="196"/>
        <v/>
      </c>
      <c r="H1525" s="80" t="str">
        <f t="shared" si="196"/>
        <v/>
      </c>
      <c r="I1525" s="413"/>
      <c r="J1525" s="414"/>
      <c r="K1525" s="415"/>
      <c r="L1525" s="415"/>
      <c r="M1525" s="415"/>
      <c r="N1525" s="415"/>
      <c r="O1525" s="415"/>
      <c r="P1525" s="415"/>
    </row>
    <row r="1526" spans="1:16">
      <c r="A1526" s="80" t="str">
        <f t="shared" si="189"/>
        <v/>
      </c>
      <c r="B1526" s="80" t="str">
        <f t="shared" si="190"/>
        <v/>
      </c>
      <c r="C1526" s="80" t="str">
        <f t="shared" si="191"/>
        <v/>
      </c>
      <c r="D1526" s="80" t="str">
        <f t="shared" si="192"/>
        <v/>
      </c>
      <c r="E1526" s="80" t="str">
        <f t="shared" si="193"/>
        <v/>
      </c>
      <c r="F1526" s="80" t="str">
        <f t="shared" si="196"/>
        <v/>
      </c>
      <c r="G1526" s="80" t="str">
        <f t="shared" si="196"/>
        <v/>
      </c>
      <c r="H1526" s="80" t="str">
        <f t="shared" si="196"/>
        <v/>
      </c>
      <c r="I1526" s="413"/>
      <c r="J1526" s="414"/>
      <c r="K1526" s="415"/>
      <c r="L1526" s="415"/>
      <c r="M1526" s="415"/>
      <c r="N1526" s="415"/>
      <c r="O1526" s="415"/>
      <c r="P1526" s="415"/>
    </row>
    <row r="1527" spans="1:16">
      <c r="A1527" s="80" t="str">
        <f t="shared" si="189"/>
        <v/>
      </c>
      <c r="B1527" s="80" t="str">
        <f t="shared" si="190"/>
        <v/>
      </c>
      <c r="C1527" s="80" t="str">
        <f t="shared" si="191"/>
        <v/>
      </c>
      <c r="D1527" s="80" t="str">
        <f t="shared" si="192"/>
        <v/>
      </c>
      <c r="E1527" s="80" t="str">
        <f t="shared" si="193"/>
        <v/>
      </c>
      <c r="F1527" s="80" t="str">
        <f t="shared" si="196"/>
        <v/>
      </c>
      <c r="G1527" s="80" t="str">
        <f t="shared" si="196"/>
        <v/>
      </c>
      <c r="H1527" s="80" t="str">
        <f t="shared" si="196"/>
        <v/>
      </c>
      <c r="I1527" s="413"/>
      <c r="J1527" s="414"/>
      <c r="K1527" s="415"/>
      <c r="L1527" s="415"/>
      <c r="M1527" s="415"/>
      <c r="N1527" s="415"/>
      <c r="O1527" s="415"/>
      <c r="P1527" s="415"/>
    </row>
    <row r="1528" spans="1:16">
      <c r="A1528" s="80" t="str">
        <f t="shared" si="189"/>
        <v/>
      </c>
      <c r="B1528" s="80" t="str">
        <f t="shared" si="190"/>
        <v/>
      </c>
      <c r="C1528" s="80" t="str">
        <f t="shared" si="191"/>
        <v/>
      </c>
      <c r="D1528" s="80" t="str">
        <f t="shared" si="192"/>
        <v/>
      </c>
      <c r="E1528" s="80" t="str">
        <f t="shared" si="193"/>
        <v/>
      </c>
      <c r="F1528" s="80" t="str">
        <f t="shared" si="196"/>
        <v/>
      </c>
      <c r="G1528" s="80" t="str">
        <f t="shared" si="196"/>
        <v/>
      </c>
      <c r="H1528" s="80" t="str">
        <f t="shared" si="196"/>
        <v/>
      </c>
      <c r="I1528" s="413"/>
      <c r="J1528" s="414"/>
      <c r="K1528" s="415"/>
      <c r="L1528" s="415"/>
      <c r="M1528" s="415"/>
      <c r="N1528" s="415"/>
      <c r="O1528" s="415"/>
      <c r="P1528" s="415"/>
    </row>
    <row r="1529" spans="1:16">
      <c r="A1529" s="80" t="str">
        <f t="shared" si="189"/>
        <v/>
      </c>
      <c r="B1529" s="80" t="str">
        <f t="shared" si="190"/>
        <v/>
      </c>
      <c r="C1529" s="80" t="str">
        <f t="shared" si="191"/>
        <v/>
      </c>
      <c r="D1529" s="80" t="str">
        <f t="shared" si="192"/>
        <v/>
      </c>
      <c r="E1529" s="80" t="str">
        <f t="shared" si="193"/>
        <v/>
      </c>
      <c r="F1529" s="80" t="str">
        <f t="shared" si="196"/>
        <v/>
      </c>
      <c r="G1529" s="80" t="str">
        <f t="shared" si="196"/>
        <v/>
      </c>
      <c r="H1529" s="80" t="str">
        <f t="shared" si="196"/>
        <v/>
      </c>
      <c r="I1529" s="413"/>
      <c r="J1529" s="414"/>
      <c r="K1529" s="415"/>
      <c r="L1529" s="415"/>
      <c r="M1529" s="415"/>
      <c r="N1529" s="415"/>
      <c r="O1529" s="415"/>
      <c r="P1529" s="415"/>
    </row>
    <row r="1530" spans="1:16">
      <c r="A1530" s="80" t="str">
        <f t="shared" si="189"/>
        <v/>
      </c>
      <c r="B1530" s="80" t="str">
        <f t="shared" si="190"/>
        <v/>
      </c>
      <c r="C1530" s="80" t="str">
        <f t="shared" si="191"/>
        <v/>
      </c>
      <c r="D1530" s="80" t="str">
        <f t="shared" si="192"/>
        <v/>
      </c>
      <c r="E1530" s="80" t="str">
        <f t="shared" si="193"/>
        <v/>
      </c>
      <c r="F1530" s="80" t="str">
        <f t="shared" si="196"/>
        <v/>
      </c>
      <c r="G1530" s="80" t="str">
        <f t="shared" si="196"/>
        <v/>
      </c>
      <c r="H1530" s="80" t="str">
        <f t="shared" si="196"/>
        <v/>
      </c>
      <c r="I1530" s="413"/>
      <c r="J1530" s="414"/>
      <c r="K1530" s="415"/>
      <c r="L1530" s="415"/>
      <c r="M1530" s="415"/>
      <c r="N1530" s="415"/>
      <c r="O1530" s="415"/>
      <c r="P1530" s="415"/>
    </row>
    <row r="1531" spans="1:16">
      <c r="A1531" s="80" t="str">
        <f t="shared" si="189"/>
        <v/>
      </c>
      <c r="B1531" s="80" t="str">
        <f t="shared" si="190"/>
        <v/>
      </c>
      <c r="C1531" s="80" t="str">
        <f t="shared" si="191"/>
        <v/>
      </c>
      <c r="D1531" s="80" t="str">
        <f t="shared" si="192"/>
        <v/>
      </c>
      <c r="E1531" s="80" t="str">
        <f t="shared" si="193"/>
        <v/>
      </c>
      <c r="F1531" s="80" t="str">
        <f t="shared" si="196"/>
        <v/>
      </c>
      <c r="G1531" s="80" t="str">
        <f t="shared" si="196"/>
        <v/>
      </c>
      <c r="H1531" s="80" t="str">
        <f t="shared" si="196"/>
        <v/>
      </c>
      <c r="I1531" s="413"/>
      <c r="J1531" s="414"/>
      <c r="K1531" s="415"/>
      <c r="L1531" s="415"/>
      <c r="M1531" s="415"/>
      <c r="N1531" s="415"/>
      <c r="O1531" s="415"/>
      <c r="P1531" s="415"/>
    </row>
    <row r="1532" spans="1:16">
      <c r="A1532" s="80" t="str">
        <f t="shared" si="189"/>
        <v/>
      </c>
      <c r="B1532" s="80" t="str">
        <f t="shared" si="190"/>
        <v/>
      </c>
      <c r="C1532" s="80" t="str">
        <f t="shared" si="191"/>
        <v/>
      </c>
      <c r="D1532" s="80" t="str">
        <f t="shared" si="192"/>
        <v/>
      </c>
      <c r="E1532" s="80" t="str">
        <f t="shared" si="193"/>
        <v/>
      </c>
      <c r="F1532" s="80" t="str">
        <f t="shared" si="196"/>
        <v/>
      </c>
      <c r="G1532" s="80" t="str">
        <f t="shared" si="196"/>
        <v/>
      </c>
      <c r="H1532" s="80" t="str">
        <f t="shared" si="196"/>
        <v/>
      </c>
      <c r="I1532" s="413"/>
      <c r="J1532" s="414"/>
      <c r="K1532" s="415"/>
      <c r="L1532" s="415"/>
      <c r="M1532" s="415"/>
      <c r="N1532" s="415"/>
      <c r="O1532" s="415"/>
      <c r="P1532" s="415"/>
    </row>
    <row r="1533" spans="1:16">
      <c r="A1533" s="80" t="str">
        <f t="shared" si="189"/>
        <v/>
      </c>
      <c r="B1533" s="80" t="str">
        <f t="shared" si="190"/>
        <v/>
      </c>
      <c r="C1533" s="80" t="str">
        <f t="shared" si="191"/>
        <v/>
      </c>
      <c r="D1533" s="80" t="str">
        <f t="shared" si="192"/>
        <v/>
      </c>
      <c r="E1533" s="80" t="str">
        <f t="shared" si="193"/>
        <v/>
      </c>
      <c r="F1533" s="80" t="str">
        <f t="shared" si="196"/>
        <v/>
      </c>
      <c r="G1533" s="80" t="str">
        <f t="shared" si="196"/>
        <v/>
      </c>
      <c r="H1533" s="80" t="str">
        <f t="shared" si="196"/>
        <v/>
      </c>
      <c r="I1533" s="413"/>
      <c r="J1533" s="414"/>
      <c r="K1533" s="415"/>
      <c r="L1533" s="415"/>
      <c r="M1533" s="415"/>
      <c r="N1533" s="415"/>
      <c r="O1533" s="415"/>
      <c r="P1533" s="415"/>
    </row>
    <row r="1534" spans="1:16">
      <c r="A1534" s="80" t="str">
        <f t="shared" si="189"/>
        <v/>
      </c>
      <c r="B1534" s="80" t="str">
        <f t="shared" si="190"/>
        <v/>
      </c>
      <c r="C1534" s="80" t="str">
        <f t="shared" si="191"/>
        <v/>
      </c>
      <c r="D1534" s="80" t="str">
        <f t="shared" si="192"/>
        <v/>
      </c>
      <c r="E1534" s="80" t="str">
        <f t="shared" si="193"/>
        <v/>
      </c>
      <c r="F1534" s="80" t="str">
        <f t="shared" si="196"/>
        <v/>
      </c>
      <c r="G1534" s="80" t="str">
        <f t="shared" si="196"/>
        <v/>
      </c>
      <c r="H1534" s="80" t="str">
        <f t="shared" si="196"/>
        <v/>
      </c>
      <c r="I1534" s="413"/>
      <c r="J1534" s="414"/>
      <c r="K1534" s="415"/>
      <c r="L1534" s="415"/>
      <c r="M1534" s="415"/>
      <c r="N1534" s="415"/>
      <c r="O1534" s="415"/>
      <c r="P1534" s="415"/>
    </row>
    <row r="1535" spans="1:16">
      <c r="A1535" s="80" t="str">
        <f t="shared" si="189"/>
        <v/>
      </c>
      <c r="B1535" s="80" t="str">
        <f t="shared" si="190"/>
        <v/>
      </c>
      <c r="C1535" s="80" t="str">
        <f t="shared" si="191"/>
        <v/>
      </c>
      <c r="D1535" s="80" t="str">
        <f t="shared" si="192"/>
        <v/>
      </c>
      <c r="E1535" s="80" t="str">
        <f t="shared" si="193"/>
        <v/>
      </c>
      <c r="F1535" s="80" t="str">
        <f t="shared" si="196"/>
        <v/>
      </c>
      <c r="G1535" s="80" t="str">
        <f t="shared" si="196"/>
        <v/>
      </c>
      <c r="H1535" s="80" t="str">
        <f t="shared" si="196"/>
        <v/>
      </c>
      <c r="I1535" s="413"/>
      <c r="J1535" s="414"/>
      <c r="K1535" s="415"/>
      <c r="L1535" s="415"/>
      <c r="M1535" s="415"/>
      <c r="N1535" s="415"/>
      <c r="O1535" s="415"/>
      <c r="P1535" s="415"/>
    </row>
    <row r="1536" spans="1:16">
      <c r="A1536" s="80" t="str">
        <f t="shared" si="189"/>
        <v/>
      </c>
      <c r="B1536" s="80" t="str">
        <f t="shared" si="190"/>
        <v/>
      </c>
      <c r="C1536" s="80" t="str">
        <f t="shared" si="191"/>
        <v/>
      </c>
      <c r="D1536" s="80" t="str">
        <f t="shared" si="192"/>
        <v/>
      </c>
      <c r="E1536" s="80" t="str">
        <f t="shared" si="193"/>
        <v/>
      </c>
      <c r="F1536" s="80" t="str">
        <f t="shared" si="196"/>
        <v/>
      </c>
      <c r="G1536" s="80" t="str">
        <f t="shared" si="196"/>
        <v/>
      </c>
      <c r="H1536" s="80" t="str">
        <f t="shared" si="196"/>
        <v/>
      </c>
      <c r="I1536" s="413"/>
      <c r="J1536" s="414"/>
      <c r="K1536" s="415"/>
      <c r="L1536" s="415"/>
      <c r="M1536" s="415"/>
      <c r="N1536" s="415"/>
      <c r="O1536" s="415"/>
      <c r="P1536" s="415"/>
    </row>
    <row r="1537" spans="1:16">
      <c r="A1537" s="80" t="str">
        <f t="shared" si="189"/>
        <v/>
      </c>
      <c r="B1537" s="80" t="str">
        <f t="shared" si="190"/>
        <v/>
      </c>
      <c r="C1537" s="80" t="str">
        <f t="shared" si="191"/>
        <v/>
      </c>
      <c r="D1537" s="80" t="str">
        <f t="shared" si="192"/>
        <v/>
      </c>
      <c r="E1537" s="80" t="str">
        <f t="shared" si="193"/>
        <v/>
      </c>
      <c r="F1537" s="80" t="str">
        <f t="shared" si="196"/>
        <v/>
      </c>
      <c r="G1537" s="80" t="str">
        <f t="shared" si="196"/>
        <v/>
      </c>
      <c r="H1537" s="80" t="str">
        <f t="shared" si="196"/>
        <v/>
      </c>
      <c r="I1537" s="413"/>
      <c r="J1537" s="414"/>
      <c r="K1537" s="415"/>
      <c r="L1537" s="415"/>
      <c r="M1537" s="415"/>
      <c r="N1537" s="415"/>
      <c r="O1537" s="415"/>
      <c r="P1537" s="415"/>
    </row>
    <row r="1538" spans="1:16">
      <c r="A1538" s="80" t="str">
        <f t="shared" si="189"/>
        <v/>
      </c>
      <c r="B1538" s="80" t="str">
        <f t="shared" si="190"/>
        <v/>
      </c>
      <c r="C1538" s="80" t="str">
        <f t="shared" si="191"/>
        <v/>
      </c>
      <c r="D1538" s="80" t="str">
        <f t="shared" si="192"/>
        <v/>
      </c>
      <c r="E1538" s="80" t="str">
        <f t="shared" si="193"/>
        <v/>
      </c>
      <c r="F1538" s="80" t="str">
        <f t="shared" si="196"/>
        <v/>
      </c>
      <c r="G1538" s="80" t="str">
        <f t="shared" si="196"/>
        <v/>
      </c>
      <c r="H1538" s="80" t="str">
        <f t="shared" si="196"/>
        <v/>
      </c>
      <c r="I1538" s="413"/>
      <c r="J1538" s="414"/>
      <c r="K1538" s="415"/>
      <c r="L1538" s="415"/>
      <c r="M1538" s="415"/>
      <c r="N1538" s="415"/>
      <c r="O1538" s="415"/>
      <c r="P1538" s="415"/>
    </row>
    <row r="1539" spans="1:16">
      <c r="A1539" s="80" t="str">
        <f t="shared" si="189"/>
        <v/>
      </c>
      <c r="B1539" s="80" t="str">
        <f t="shared" si="190"/>
        <v/>
      </c>
      <c r="C1539" s="80" t="str">
        <f t="shared" si="191"/>
        <v/>
      </c>
      <c r="D1539" s="80" t="str">
        <f t="shared" si="192"/>
        <v/>
      </c>
      <c r="E1539" s="80" t="str">
        <f t="shared" si="193"/>
        <v/>
      </c>
      <c r="F1539" s="80" t="str">
        <f t="shared" si="196"/>
        <v/>
      </c>
      <c r="G1539" s="80" t="str">
        <f t="shared" si="196"/>
        <v/>
      </c>
      <c r="H1539" s="80" t="str">
        <f t="shared" si="196"/>
        <v/>
      </c>
      <c r="I1539" s="413"/>
      <c r="J1539" s="414"/>
      <c r="K1539" s="415"/>
      <c r="L1539" s="415"/>
      <c r="M1539" s="415"/>
      <c r="N1539" s="415"/>
      <c r="O1539" s="415"/>
      <c r="P1539" s="415"/>
    </row>
    <row r="1540" spans="1:16">
      <c r="A1540" s="80" t="str">
        <f t="shared" si="189"/>
        <v/>
      </c>
      <c r="B1540" s="80" t="str">
        <f t="shared" si="190"/>
        <v/>
      </c>
      <c r="C1540" s="80" t="str">
        <f t="shared" si="191"/>
        <v/>
      </c>
      <c r="D1540" s="80" t="str">
        <f t="shared" si="192"/>
        <v/>
      </c>
      <c r="E1540" s="80" t="str">
        <f t="shared" si="193"/>
        <v/>
      </c>
      <c r="F1540" s="80" t="str">
        <f t="shared" si="196"/>
        <v/>
      </c>
      <c r="G1540" s="80" t="str">
        <f t="shared" si="196"/>
        <v/>
      </c>
      <c r="H1540" s="80" t="str">
        <f t="shared" si="196"/>
        <v/>
      </c>
      <c r="I1540" s="413"/>
      <c r="J1540" s="414"/>
      <c r="K1540" s="415"/>
      <c r="L1540" s="415"/>
      <c r="M1540" s="415"/>
      <c r="N1540" s="415"/>
      <c r="O1540" s="415"/>
      <c r="P1540" s="415"/>
    </row>
    <row r="1541" spans="1:16">
      <c r="A1541" s="80" t="str">
        <f t="shared" ref="A1541:A1604" si="197">IF(Cptes="","",LEFT(Cptes,2))</f>
        <v/>
      </c>
      <c r="B1541" s="80" t="str">
        <f t="shared" ref="B1541:B1604" si="198">IF(Cptes="","",LEFT(Cptes,3))</f>
        <v/>
      </c>
      <c r="C1541" s="80" t="str">
        <f t="shared" ref="C1541:C1604" si="199">IF(Cptes="","",LEFT(Cptes,4))</f>
        <v/>
      </c>
      <c r="D1541" s="80" t="str">
        <f t="shared" ref="D1541:D1604" si="200">IF(Cptes="","",LEFT(Cptes,5))</f>
        <v/>
      </c>
      <c r="E1541" s="80" t="str">
        <f t="shared" ref="E1541:E1604" si="201">IF(Cptes="","",LEFT(Cptes,6))</f>
        <v/>
      </c>
      <c r="F1541" s="80" t="str">
        <f t="shared" si="196"/>
        <v/>
      </c>
      <c r="G1541" s="80" t="str">
        <f t="shared" si="196"/>
        <v/>
      </c>
      <c r="H1541" s="80" t="str">
        <f t="shared" si="196"/>
        <v/>
      </c>
      <c r="I1541" s="413"/>
      <c r="J1541" s="414"/>
      <c r="K1541" s="415"/>
      <c r="L1541" s="415"/>
      <c r="M1541" s="415"/>
      <c r="N1541" s="415"/>
      <c r="O1541" s="415"/>
      <c r="P1541" s="415"/>
    </row>
    <row r="1542" spans="1:16">
      <c r="A1542" s="80" t="str">
        <f t="shared" si="197"/>
        <v/>
      </c>
      <c r="B1542" s="80" t="str">
        <f t="shared" si="198"/>
        <v/>
      </c>
      <c r="C1542" s="80" t="str">
        <f t="shared" si="199"/>
        <v/>
      </c>
      <c r="D1542" s="80" t="str">
        <f t="shared" si="200"/>
        <v/>
      </c>
      <c r="E1542" s="80" t="str">
        <f t="shared" si="201"/>
        <v/>
      </c>
      <c r="F1542" s="80" t="str">
        <f t="shared" si="196"/>
        <v/>
      </c>
      <c r="G1542" s="80" t="str">
        <f t="shared" si="196"/>
        <v/>
      </c>
      <c r="H1542" s="80" t="str">
        <f t="shared" si="196"/>
        <v/>
      </c>
      <c r="I1542" s="413"/>
      <c r="J1542" s="414"/>
      <c r="K1542" s="415"/>
      <c r="L1542" s="415"/>
      <c r="M1542" s="415"/>
      <c r="N1542" s="415"/>
      <c r="O1542" s="415"/>
      <c r="P1542" s="415"/>
    </row>
    <row r="1543" spans="1:16">
      <c r="A1543" s="80" t="str">
        <f t="shared" si="197"/>
        <v/>
      </c>
      <c r="B1543" s="80" t="str">
        <f t="shared" si="198"/>
        <v/>
      </c>
      <c r="C1543" s="80" t="str">
        <f t="shared" si="199"/>
        <v/>
      </c>
      <c r="D1543" s="80" t="str">
        <f t="shared" si="200"/>
        <v/>
      </c>
      <c r="E1543" s="80" t="str">
        <f t="shared" si="201"/>
        <v/>
      </c>
      <c r="F1543" s="80" t="str">
        <f t="shared" si="196"/>
        <v/>
      </c>
      <c r="G1543" s="80" t="str">
        <f t="shared" si="196"/>
        <v/>
      </c>
      <c r="H1543" s="80" t="str">
        <f t="shared" si="196"/>
        <v/>
      </c>
      <c r="I1543" s="413"/>
      <c r="J1543" s="414"/>
      <c r="K1543" s="415"/>
      <c r="L1543" s="415"/>
      <c r="M1543" s="415"/>
      <c r="N1543" s="415"/>
      <c r="O1543" s="415"/>
      <c r="P1543" s="415"/>
    </row>
    <row r="1544" spans="1:16">
      <c r="A1544" s="80" t="str">
        <f t="shared" si="197"/>
        <v/>
      </c>
      <c r="B1544" s="80" t="str">
        <f t="shared" si="198"/>
        <v/>
      </c>
      <c r="C1544" s="80" t="str">
        <f t="shared" si="199"/>
        <v/>
      </c>
      <c r="D1544" s="80" t="str">
        <f t="shared" si="200"/>
        <v/>
      </c>
      <c r="E1544" s="80" t="str">
        <f t="shared" si="201"/>
        <v/>
      </c>
      <c r="F1544" s="80" t="str">
        <f t="shared" si="196"/>
        <v/>
      </c>
      <c r="G1544" s="80" t="str">
        <f t="shared" si="196"/>
        <v/>
      </c>
      <c r="H1544" s="80" t="str">
        <f t="shared" si="196"/>
        <v/>
      </c>
      <c r="I1544" s="413"/>
      <c r="J1544" s="414"/>
      <c r="K1544" s="415"/>
      <c r="L1544" s="415"/>
      <c r="M1544" s="415"/>
      <c r="N1544" s="415"/>
      <c r="O1544" s="415"/>
      <c r="P1544" s="415"/>
    </row>
    <row r="1545" spans="1:16">
      <c r="A1545" s="80" t="str">
        <f t="shared" si="197"/>
        <v/>
      </c>
      <c r="B1545" s="80" t="str">
        <f t="shared" si="198"/>
        <v/>
      </c>
      <c r="C1545" s="80" t="str">
        <f t="shared" si="199"/>
        <v/>
      </c>
      <c r="D1545" s="80" t="str">
        <f t="shared" si="200"/>
        <v/>
      </c>
      <c r="E1545" s="80" t="str">
        <f t="shared" si="201"/>
        <v/>
      </c>
      <c r="F1545" s="80" t="str">
        <f t="shared" ref="F1545:H1564" si="202">IF(Cptes="","",LEFT(Cptes,7))</f>
        <v/>
      </c>
      <c r="G1545" s="80" t="str">
        <f t="shared" si="202"/>
        <v/>
      </c>
      <c r="H1545" s="80" t="str">
        <f t="shared" si="202"/>
        <v/>
      </c>
      <c r="I1545" s="413"/>
      <c r="J1545" s="414"/>
      <c r="K1545" s="415"/>
      <c r="L1545" s="415"/>
      <c r="M1545" s="415"/>
      <c r="N1545" s="415"/>
      <c r="O1545" s="415"/>
      <c r="P1545" s="415"/>
    </row>
    <row r="1546" spans="1:16">
      <c r="A1546" s="80" t="str">
        <f t="shared" si="197"/>
        <v/>
      </c>
      <c r="B1546" s="80" t="str">
        <f t="shared" si="198"/>
        <v/>
      </c>
      <c r="C1546" s="80" t="str">
        <f t="shared" si="199"/>
        <v/>
      </c>
      <c r="D1546" s="80" t="str">
        <f t="shared" si="200"/>
        <v/>
      </c>
      <c r="E1546" s="80" t="str">
        <f t="shared" si="201"/>
        <v/>
      </c>
      <c r="F1546" s="80" t="str">
        <f t="shared" si="202"/>
        <v/>
      </c>
      <c r="G1546" s="80" t="str">
        <f t="shared" si="202"/>
        <v/>
      </c>
      <c r="H1546" s="80" t="str">
        <f t="shared" si="202"/>
        <v/>
      </c>
      <c r="I1546" s="413"/>
      <c r="J1546" s="414"/>
      <c r="K1546" s="415"/>
      <c r="L1546" s="415"/>
      <c r="M1546" s="415"/>
      <c r="N1546" s="415"/>
      <c r="O1546" s="415"/>
      <c r="P1546" s="415"/>
    </row>
    <row r="1547" spans="1:16">
      <c r="A1547" s="80" t="str">
        <f t="shared" si="197"/>
        <v/>
      </c>
      <c r="B1547" s="80" t="str">
        <f t="shared" si="198"/>
        <v/>
      </c>
      <c r="C1547" s="80" t="str">
        <f t="shared" si="199"/>
        <v/>
      </c>
      <c r="D1547" s="80" t="str">
        <f t="shared" si="200"/>
        <v/>
      </c>
      <c r="E1547" s="80" t="str">
        <f t="shared" si="201"/>
        <v/>
      </c>
      <c r="F1547" s="80" t="str">
        <f t="shared" si="202"/>
        <v/>
      </c>
      <c r="G1547" s="80" t="str">
        <f t="shared" si="202"/>
        <v/>
      </c>
      <c r="H1547" s="80" t="str">
        <f t="shared" si="202"/>
        <v/>
      </c>
      <c r="I1547" s="413"/>
      <c r="J1547" s="414"/>
      <c r="K1547" s="415"/>
      <c r="L1547" s="415"/>
      <c r="M1547" s="415"/>
      <c r="N1547" s="415"/>
      <c r="O1547" s="415"/>
      <c r="P1547" s="415"/>
    </row>
    <row r="1548" spans="1:16">
      <c r="A1548" s="80" t="str">
        <f t="shared" si="197"/>
        <v/>
      </c>
      <c r="B1548" s="80" t="str">
        <f t="shared" si="198"/>
        <v/>
      </c>
      <c r="C1548" s="80" t="str">
        <f t="shared" si="199"/>
        <v/>
      </c>
      <c r="D1548" s="80" t="str">
        <f t="shared" si="200"/>
        <v/>
      </c>
      <c r="E1548" s="80" t="str">
        <f t="shared" si="201"/>
        <v/>
      </c>
      <c r="F1548" s="80" t="str">
        <f t="shared" si="202"/>
        <v/>
      </c>
      <c r="G1548" s="80" t="str">
        <f t="shared" si="202"/>
        <v/>
      </c>
      <c r="H1548" s="80" t="str">
        <f t="shared" si="202"/>
        <v/>
      </c>
      <c r="I1548" s="413"/>
      <c r="J1548" s="414"/>
      <c r="K1548" s="415"/>
      <c r="L1548" s="415"/>
      <c r="M1548" s="415"/>
      <c r="N1548" s="415"/>
      <c r="O1548" s="415"/>
      <c r="P1548" s="415"/>
    </row>
    <row r="1549" spans="1:16">
      <c r="A1549" s="80" t="str">
        <f t="shared" si="197"/>
        <v/>
      </c>
      <c r="B1549" s="80" t="str">
        <f t="shared" si="198"/>
        <v/>
      </c>
      <c r="C1549" s="80" t="str">
        <f t="shared" si="199"/>
        <v/>
      </c>
      <c r="D1549" s="80" t="str">
        <f t="shared" si="200"/>
        <v/>
      </c>
      <c r="E1549" s="80" t="str">
        <f t="shared" si="201"/>
        <v/>
      </c>
      <c r="F1549" s="80" t="str">
        <f t="shared" si="202"/>
        <v/>
      </c>
      <c r="G1549" s="80" t="str">
        <f t="shared" si="202"/>
        <v/>
      </c>
      <c r="H1549" s="80" t="str">
        <f t="shared" si="202"/>
        <v/>
      </c>
      <c r="I1549" s="413"/>
      <c r="J1549" s="414"/>
      <c r="K1549" s="415"/>
      <c r="L1549" s="415"/>
      <c r="M1549" s="415"/>
      <c r="N1549" s="415"/>
      <c r="O1549" s="415"/>
      <c r="P1549" s="415"/>
    </row>
    <row r="1550" spans="1:16">
      <c r="A1550" s="80" t="str">
        <f t="shared" si="197"/>
        <v/>
      </c>
      <c r="B1550" s="80" t="str">
        <f t="shared" si="198"/>
        <v/>
      </c>
      <c r="C1550" s="80" t="str">
        <f t="shared" si="199"/>
        <v/>
      </c>
      <c r="D1550" s="80" t="str">
        <f t="shared" si="200"/>
        <v/>
      </c>
      <c r="E1550" s="80" t="str">
        <f t="shared" si="201"/>
        <v/>
      </c>
      <c r="F1550" s="80" t="str">
        <f t="shared" si="202"/>
        <v/>
      </c>
      <c r="G1550" s="80" t="str">
        <f t="shared" si="202"/>
        <v/>
      </c>
      <c r="H1550" s="80" t="str">
        <f t="shared" si="202"/>
        <v/>
      </c>
      <c r="I1550" s="413"/>
      <c r="J1550" s="414"/>
      <c r="K1550" s="415"/>
      <c r="L1550" s="415"/>
      <c r="M1550" s="415"/>
      <c r="N1550" s="415"/>
      <c r="O1550" s="415"/>
      <c r="P1550" s="415"/>
    </row>
    <row r="1551" spans="1:16">
      <c r="A1551" s="80" t="str">
        <f t="shared" si="197"/>
        <v/>
      </c>
      <c r="B1551" s="80" t="str">
        <f t="shared" si="198"/>
        <v/>
      </c>
      <c r="C1551" s="80" t="str">
        <f t="shared" si="199"/>
        <v/>
      </c>
      <c r="D1551" s="80" t="str">
        <f t="shared" si="200"/>
        <v/>
      </c>
      <c r="E1551" s="80" t="str">
        <f t="shared" si="201"/>
        <v/>
      </c>
      <c r="F1551" s="80" t="str">
        <f t="shared" si="202"/>
        <v/>
      </c>
      <c r="G1551" s="80" t="str">
        <f t="shared" si="202"/>
        <v/>
      </c>
      <c r="H1551" s="80" t="str">
        <f t="shared" si="202"/>
        <v/>
      </c>
      <c r="I1551" s="413"/>
      <c r="J1551" s="414"/>
      <c r="K1551" s="415"/>
      <c r="L1551" s="415"/>
      <c r="M1551" s="415"/>
      <c r="N1551" s="415"/>
      <c r="O1551" s="415"/>
      <c r="P1551" s="415"/>
    </row>
    <row r="1552" spans="1:16">
      <c r="A1552" s="80" t="str">
        <f t="shared" si="197"/>
        <v/>
      </c>
      <c r="B1552" s="80" t="str">
        <f t="shared" si="198"/>
        <v/>
      </c>
      <c r="C1552" s="80" t="str">
        <f t="shared" si="199"/>
        <v/>
      </c>
      <c r="D1552" s="80" t="str">
        <f t="shared" si="200"/>
        <v/>
      </c>
      <c r="E1552" s="80" t="str">
        <f t="shared" si="201"/>
        <v/>
      </c>
      <c r="F1552" s="80" t="str">
        <f t="shared" si="202"/>
        <v/>
      </c>
      <c r="G1552" s="80" t="str">
        <f t="shared" si="202"/>
        <v/>
      </c>
      <c r="H1552" s="80" t="str">
        <f t="shared" si="202"/>
        <v/>
      </c>
      <c r="I1552" s="413"/>
      <c r="J1552" s="414"/>
      <c r="K1552" s="415"/>
      <c r="L1552" s="415"/>
      <c r="M1552" s="415"/>
      <c r="N1552" s="415"/>
      <c r="O1552" s="415"/>
      <c r="P1552" s="415"/>
    </row>
    <row r="1553" spans="1:16">
      <c r="A1553" s="80" t="str">
        <f t="shared" si="197"/>
        <v/>
      </c>
      <c r="B1553" s="80" t="str">
        <f t="shared" si="198"/>
        <v/>
      </c>
      <c r="C1553" s="80" t="str">
        <f t="shared" si="199"/>
        <v/>
      </c>
      <c r="D1553" s="80" t="str">
        <f t="shared" si="200"/>
        <v/>
      </c>
      <c r="E1553" s="80" t="str">
        <f t="shared" si="201"/>
        <v/>
      </c>
      <c r="F1553" s="80" t="str">
        <f t="shared" si="202"/>
        <v/>
      </c>
      <c r="G1553" s="80" t="str">
        <f t="shared" si="202"/>
        <v/>
      </c>
      <c r="H1553" s="80" t="str">
        <f t="shared" si="202"/>
        <v/>
      </c>
      <c r="I1553" s="413"/>
      <c r="J1553" s="414"/>
      <c r="K1553" s="415"/>
      <c r="L1553" s="415"/>
      <c r="M1553" s="415"/>
      <c r="N1553" s="415"/>
      <c r="O1553" s="415"/>
      <c r="P1553" s="415"/>
    </row>
    <row r="1554" spans="1:16">
      <c r="A1554" s="80" t="str">
        <f t="shared" si="197"/>
        <v/>
      </c>
      <c r="B1554" s="80" t="str">
        <f t="shared" si="198"/>
        <v/>
      </c>
      <c r="C1554" s="80" t="str">
        <f t="shared" si="199"/>
        <v/>
      </c>
      <c r="D1554" s="80" t="str">
        <f t="shared" si="200"/>
        <v/>
      </c>
      <c r="E1554" s="80" t="str">
        <f t="shared" si="201"/>
        <v/>
      </c>
      <c r="F1554" s="80" t="str">
        <f t="shared" si="202"/>
        <v/>
      </c>
      <c r="G1554" s="80" t="str">
        <f t="shared" si="202"/>
        <v/>
      </c>
      <c r="H1554" s="80" t="str">
        <f t="shared" si="202"/>
        <v/>
      </c>
      <c r="I1554" s="413"/>
      <c r="J1554" s="414"/>
      <c r="K1554" s="415"/>
      <c r="L1554" s="415"/>
      <c r="M1554" s="415"/>
      <c r="N1554" s="415"/>
      <c r="O1554" s="415"/>
      <c r="P1554" s="415"/>
    </row>
    <row r="1555" spans="1:16">
      <c r="A1555" s="80" t="str">
        <f t="shared" si="197"/>
        <v/>
      </c>
      <c r="B1555" s="80" t="str">
        <f t="shared" si="198"/>
        <v/>
      </c>
      <c r="C1555" s="80" t="str">
        <f t="shared" si="199"/>
        <v/>
      </c>
      <c r="D1555" s="80" t="str">
        <f t="shared" si="200"/>
        <v/>
      </c>
      <c r="E1555" s="80" t="str">
        <f t="shared" si="201"/>
        <v/>
      </c>
      <c r="F1555" s="80" t="str">
        <f t="shared" si="202"/>
        <v/>
      </c>
      <c r="G1555" s="80" t="str">
        <f t="shared" si="202"/>
        <v/>
      </c>
      <c r="H1555" s="80" t="str">
        <f t="shared" si="202"/>
        <v/>
      </c>
      <c r="I1555" s="413"/>
      <c r="J1555" s="414"/>
      <c r="K1555" s="415"/>
      <c r="L1555" s="415"/>
      <c r="M1555" s="415"/>
      <c r="N1555" s="415"/>
      <c r="O1555" s="415"/>
      <c r="P1555" s="415"/>
    </row>
    <row r="1556" spans="1:16">
      <c r="A1556" s="80" t="str">
        <f t="shared" si="197"/>
        <v/>
      </c>
      <c r="B1556" s="80" t="str">
        <f t="shared" si="198"/>
        <v/>
      </c>
      <c r="C1556" s="80" t="str">
        <f t="shared" si="199"/>
        <v/>
      </c>
      <c r="D1556" s="80" t="str">
        <f t="shared" si="200"/>
        <v/>
      </c>
      <c r="E1556" s="80" t="str">
        <f t="shared" si="201"/>
        <v/>
      </c>
      <c r="F1556" s="80" t="str">
        <f t="shared" si="202"/>
        <v/>
      </c>
      <c r="G1556" s="80" t="str">
        <f t="shared" si="202"/>
        <v/>
      </c>
      <c r="H1556" s="80" t="str">
        <f t="shared" si="202"/>
        <v/>
      </c>
      <c r="I1556" s="413"/>
      <c r="J1556" s="414"/>
      <c r="K1556" s="415"/>
      <c r="L1556" s="415"/>
      <c r="M1556" s="415"/>
      <c r="N1556" s="415"/>
      <c r="O1556" s="415"/>
      <c r="P1556" s="415"/>
    </row>
    <row r="1557" spans="1:16">
      <c r="A1557" s="80" t="str">
        <f t="shared" si="197"/>
        <v/>
      </c>
      <c r="B1557" s="80" t="str">
        <f t="shared" si="198"/>
        <v/>
      </c>
      <c r="C1557" s="80" t="str">
        <f t="shared" si="199"/>
        <v/>
      </c>
      <c r="D1557" s="80" t="str">
        <f t="shared" si="200"/>
        <v/>
      </c>
      <c r="E1557" s="80" t="str">
        <f t="shared" si="201"/>
        <v/>
      </c>
      <c r="F1557" s="80" t="str">
        <f t="shared" si="202"/>
        <v/>
      </c>
      <c r="G1557" s="80" t="str">
        <f t="shared" si="202"/>
        <v/>
      </c>
      <c r="H1557" s="80" t="str">
        <f t="shared" si="202"/>
        <v/>
      </c>
      <c r="I1557" s="413"/>
      <c r="J1557" s="414"/>
      <c r="K1557" s="415"/>
      <c r="L1557" s="415"/>
      <c r="M1557" s="415"/>
      <c r="N1557" s="415"/>
      <c r="O1557" s="415"/>
      <c r="P1557" s="415"/>
    </row>
    <row r="1558" spans="1:16">
      <c r="A1558" s="80" t="str">
        <f t="shared" si="197"/>
        <v/>
      </c>
      <c r="B1558" s="80" t="str">
        <f t="shared" si="198"/>
        <v/>
      </c>
      <c r="C1558" s="80" t="str">
        <f t="shared" si="199"/>
        <v/>
      </c>
      <c r="D1558" s="80" t="str">
        <f t="shared" si="200"/>
        <v/>
      </c>
      <c r="E1558" s="80" t="str">
        <f t="shared" si="201"/>
        <v/>
      </c>
      <c r="F1558" s="80" t="str">
        <f t="shared" si="202"/>
        <v/>
      </c>
      <c r="G1558" s="80" t="str">
        <f t="shared" si="202"/>
        <v/>
      </c>
      <c r="H1558" s="80" t="str">
        <f t="shared" si="202"/>
        <v/>
      </c>
      <c r="I1558" s="413"/>
      <c r="J1558" s="414"/>
      <c r="K1558" s="415"/>
      <c r="L1558" s="415"/>
      <c r="M1558" s="415"/>
      <c r="N1558" s="415"/>
      <c r="O1558" s="415"/>
      <c r="P1558" s="415"/>
    </row>
    <row r="1559" spans="1:16">
      <c r="A1559" s="80" t="str">
        <f t="shared" si="197"/>
        <v/>
      </c>
      <c r="B1559" s="80" t="str">
        <f t="shared" si="198"/>
        <v/>
      </c>
      <c r="C1559" s="80" t="str">
        <f t="shared" si="199"/>
        <v/>
      </c>
      <c r="D1559" s="80" t="str">
        <f t="shared" si="200"/>
        <v/>
      </c>
      <c r="E1559" s="80" t="str">
        <f t="shared" si="201"/>
        <v/>
      </c>
      <c r="F1559" s="80" t="str">
        <f t="shared" si="202"/>
        <v/>
      </c>
      <c r="G1559" s="80" t="str">
        <f t="shared" si="202"/>
        <v/>
      </c>
      <c r="H1559" s="80" t="str">
        <f t="shared" si="202"/>
        <v/>
      </c>
      <c r="I1559" s="413"/>
      <c r="J1559" s="414"/>
      <c r="K1559" s="415"/>
      <c r="L1559" s="415"/>
      <c r="M1559" s="415"/>
      <c r="N1559" s="415"/>
      <c r="O1559" s="415"/>
      <c r="P1559" s="415"/>
    </row>
    <row r="1560" spans="1:16">
      <c r="A1560" s="80" t="str">
        <f t="shared" si="197"/>
        <v/>
      </c>
      <c r="B1560" s="80" t="str">
        <f t="shared" si="198"/>
        <v/>
      </c>
      <c r="C1560" s="80" t="str">
        <f t="shared" si="199"/>
        <v/>
      </c>
      <c r="D1560" s="80" t="str">
        <f t="shared" si="200"/>
        <v/>
      </c>
      <c r="E1560" s="80" t="str">
        <f t="shared" si="201"/>
        <v/>
      </c>
      <c r="F1560" s="80" t="str">
        <f t="shared" si="202"/>
        <v/>
      </c>
      <c r="G1560" s="80" t="str">
        <f t="shared" si="202"/>
        <v/>
      </c>
      <c r="H1560" s="80" t="str">
        <f t="shared" si="202"/>
        <v/>
      </c>
      <c r="I1560" s="413"/>
      <c r="J1560" s="414"/>
      <c r="K1560" s="415"/>
      <c r="L1560" s="415"/>
      <c r="M1560" s="415"/>
      <c r="N1560" s="415"/>
      <c r="O1560" s="415"/>
      <c r="P1560" s="415"/>
    </row>
    <row r="1561" spans="1:16">
      <c r="A1561" s="80" t="str">
        <f t="shared" si="197"/>
        <v/>
      </c>
      <c r="B1561" s="80" t="str">
        <f t="shared" si="198"/>
        <v/>
      </c>
      <c r="C1561" s="80" t="str">
        <f t="shared" si="199"/>
        <v/>
      </c>
      <c r="D1561" s="80" t="str">
        <f t="shared" si="200"/>
        <v/>
      </c>
      <c r="E1561" s="80" t="str">
        <f t="shared" si="201"/>
        <v/>
      </c>
      <c r="F1561" s="80" t="str">
        <f t="shared" si="202"/>
        <v/>
      </c>
      <c r="G1561" s="80" t="str">
        <f t="shared" si="202"/>
        <v/>
      </c>
      <c r="H1561" s="80" t="str">
        <f t="shared" si="202"/>
        <v/>
      </c>
      <c r="I1561" s="413"/>
      <c r="J1561" s="414"/>
      <c r="K1561" s="415"/>
      <c r="L1561" s="415"/>
      <c r="M1561" s="415"/>
      <c r="N1561" s="415"/>
      <c r="O1561" s="415"/>
      <c r="P1561" s="415"/>
    </row>
    <row r="1562" spans="1:16">
      <c r="A1562" s="80" t="str">
        <f t="shared" si="197"/>
        <v/>
      </c>
      <c r="B1562" s="80" t="str">
        <f t="shared" si="198"/>
        <v/>
      </c>
      <c r="C1562" s="80" t="str">
        <f t="shared" si="199"/>
        <v/>
      </c>
      <c r="D1562" s="80" t="str">
        <f t="shared" si="200"/>
        <v/>
      </c>
      <c r="E1562" s="80" t="str">
        <f t="shared" si="201"/>
        <v/>
      </c>
      <c r="F1562" s="80" t="str">
        <f t="shared" si="202"/>
        <v/>
      </c>
      <c r="G1562" s="80" t="str">
        <f t="shared" si="202"/>
        <v/>
      </c>
      <c r="H1562" s="80" t="str">
        <f t="shared" si="202"/>
        <v/>
      </c>
      <c r="I1562" s="413"/>
      <c r="J1562" s="414"/>
      <c r="K1562" s="415"/>
      <c r="L1562" s="415"/>
      <c r="M1562" s="415"/>
      <c r="N1562" s="415"/>
      <c r="O1562" s="415"/>
      <c r="P1562" s="415"/>
    </row>
    <row r="1563" spans="1:16">
      <c r="A1563" s="80" t="str">
        <f t="shared" si="197"/>
        <v/>
      </c>
      <c r="B1563" s="80" t="str">
        <f t="shared" si="198"/>
        <v/>
      </c>
      <c r="C1563" s="80" t="str">
        <f t="shared" si="199"/>
        <v/>
      </c>
      <c r="D1563" s="80" t="str">
        <f t="shared" si="200"/>
        <v/>
      </c>
      <c r="E1563" s="80" t="str">
        <f t="shared" si="201"/>
        <v/>
      </c>
      <c r="F1563" s="80" t="str">
        <f t="shared" si="202"/>
        <v/>
      </c>
      <c r="G1563" s="80" t="str">
        <f t="shared" si="202"/>
        <v/>
      </c>
      <c r="H1563" s="80" t="str">
        <f t="shared" si="202"/>
        <v/>
      </c>
      <c r="I1563" s="413"/>
      <c r="J1563" s="414"/>
      <c r="K1563" s="415"/>
      <c r="L1563" s="415"/>
      <c r="M1563" s="415"/>
      <c r="N1563" s="415"/>
      <c r="O1563" s="415"/>
      <c r="P1563" s="415"/>
    </row>
    <row r="1564" spans="1:16">
      <c r="A1564" s="80" t="str">
        <f t="shared" si="197"/>
        <v/>
      </c>
      <c r="B1564" s="80" t="str">
        <f t="shared" si="198"/>
        <v/>
      </c>
      <c r="C1564" s="80" t="str">
        <f t="shared" si="199"/>
        <v/>
      </c>
      <c r="D1564" s="80" t="str">
        <f t="shared" si="200"/>
        <v/>
      </c>
      <c r="E1564" s="80" t="str">
        <f t="shared" si="201"/>
        <v/>
      </c>
      <c r="F1564" s="80" t="str">
        <f t="shared" si="202"/>
        <v/>
      </c>
      <c r="G1564" s="80" t="str">
        <f t="shared" si="202"/>
        <v/>
      </c>
      <c r="H1564" s="80" t="str">
        <f t="shared" si="202"/>
        <v/>
      </c>
      <c r="I1564" s="413"/>
      <c r="J1564" s="414"/>
      <c r="K1564" s="415"/>
      <c r="L1564" s="415"/>
      <c r="M1564" s="415"/>
      <c r="N1564" s="415"/>
      <c r="O1564" s="415"/>
      <c r="P1564" s="415"/>
    </row>
    <row r="1565" spans="1:16">
      <c r="A1565" s="80" t="str">
        <f t="shared" si="197"/>
        <v/>
      </c>
      <c r="B1565" s="80" t="str">
        <f t="shared" si="198"/>
        <v/>
      </c>
      <c r="C1565" s="80" t="str">
        <f t="shared" si="199"/>
        <v/>
      </c>
      <c r="D1565" s="80" t="str">
        <f t="shared" si="200"/>
        <v/>
      </c>
      <c r="E1565" s="80" t="str">
        <f t="shared" si="201"/>
        <v/>
      </c>
      <c r="F1565" s="80" t="str">
        <f t="shared" ref="F1565:H1584" si="203">IF(Cptes="","",LEFT(Cptes,7))</f>
        <v/>
      </c>
      <c r="G1565" s="80" t="str">
        <f t="shared" si="203"/>
        <v/>
      </c>
      <c r="H1565" s="80" t="str">
        <f t="shared" si="203"/>
        <v/>
      </c>
      <c r="I1565" s="413"/>
      <c r="J1565" s="414"/>
      <c r="K1565" s="415"/>
      <c r="L1565" s="415"/>
      <c r="M1565" s="415"/>
      <c r="N1565" s="415"/>
      <c r="O1565" s="415"/>
      <c r="P1565" s="415"/>
    </row>
    <row r="1566" spans="1:16">
      <c r="A1566" s="80" t="str">
        <f t="shared" si="197"/>
        <v/>
      </c>
      <c r="B1566" s="80" t="str">
        <f t="shared" si="198"/>
        <v/>
      </c>
      <c r="C1566" s="80" t="str">
        <f t="shared" si="199"/>
        <v/>
      </c>
      <c r="D1566" s="80" t="str">
        <f t="shared" si="200"/>
        <v/>
      </c>
      <c r="E1566" s="80" t="str">
        <f t="shared" si="201"/>
        <v/>
      </c>
      <c r="F1566" s="80" t="str">
        <f t="shared" si="203"/>
        <v/>
      </c>
      <c r="G1566" s="80" t="str">
        <f t="shared" si="203"/>
        <v/>
      </c>
      <c r="H1566" s="80" t="str">
        <f t="shared" si="203"/>
        <v/>
      </c>
      <c r="I1566" s="413"/>
      <c r="J1566" s="414"/>
      <c r="K1566" s="415"/>
      <c r="L1566" s="415"/>
      <c r="M1566" s="415"/>
      <c r="N1566" s="415"/>
      <c r="O1566" s="415"/>
      <c r="P1566" s="415"/>
    </row>
    <row r="1567" spans="1:16">
      <c r="A1567" s="80" t="str">
        <f t="shared" si="197"/>
        <v/>
      </c>
      <c r="B1567" s="80" t="str">
        <f t="shared" si="198"/>
        <v/>
      </c>
      <c r="C1567" s="80" t="str">
        <f t="shared" si="199"/>
        <v/>
      </c>
      <c r="D1567" s="80" t="str">
        <f t="shared" si="200"/>
        <v/>
      </c>
      <c r="E1567" s="80" t="str">
        <f t="shared" si="201"/>
        <v/>
      </c>
      <c r="F1567" s="80" t="str">
        <f t="shared" si="203"/>
        <v/>
      </c>
      <c r="G1567" s="80" t="str">
        <f t="shared" si="203"/>
        <v/>
      </c>
      <c r="H1567" s="80" t="str">
        <f t="shared" si="203"/>
        <v/>
      </c>
      <c r="I1567" s="413"/>
      <c r="J1567" s="414"/>
      <c r="K1567" s="415"/>
      <c r="L1567" s="415"/>
      <c r="M1567" s="415"/>
      <c r="N1567" s="415"/>
      <c r="O1567" s="415"/>
      <c r="P1567" s="415"/>
    </row>
    <row r="1568" spans="1:16">
      <c r="A1568" s="80" t="str">
        <f t="shared" si="197"/>
        <v/>
      </c>
      <c r="B1568" s="80" t="str">
        <f t="shared" si="198"/>
        <v/>
      </c>
      <c r="C1568" s="80" t="str">
        <f t="shared" si="199"/>
        <v/>
      </c>
      <c r="D1568" s="80" t="str">
        <f t="shared" si="200"/>
        <v/>
      </c>
      <c r="E1568" s="80" t="str">
        <f t="shared" si="201"/>
        <v/>
      </c>
      <c r="F1568" s="80" t="str">
        <f t="shared" si="203"/>
        <v/>
      </c>
      <c r="G1568" s="80" t="str">
        <f t="shared" si="203"/>
        <v/>
      </c>
      <c r="H1568" s="80" t="str">
        <f t="shared" si="203"/>
        <v/>
      </c>
      <c r="I1568" s="413"/>
      <c r="J1568" s="414"/>
      <c r="K1568" s="415"/>
      <c r="L1568" s="415"/>
      <c r="M1568" s="415"/>
      <c r="N1568" s="415"/>
      <c r="O1568" s="415"/>
      <c r="P1568" s="415"/>
    </row>
    <row r="1569" spans="1:16">
      <c r="A1569" s="80" t="str">
        <f t="shared" si="197"/>
        <v/>
      </c>
      <c r="B1569" s="80" t="str">
        <f t="shared" si="198"/>
        <v/>
      </c>
      <c r="C1569" s="80" t="str">
        <f t="shared" si="199"/>
        <v/>
      </c>
      <c r="D1569" s="80" t="str">
        <f t="shared" si="200"/>
        <v/>
      </c>
      <c r="E1569" s="80" t="str">
        <f t="shared" si="201"/>
        <v/>
      </c>
      <c r="F1569" s="80" t="str">
        <f t="shared" si="203"/>
        <v/>
      </c>
      <c r="G1569" s="80" t="str">
        <f t="shared" si="203"/>
        <v/>
      </c>
      <c r="H1569" s="80" t="str">
        <f t="shared" si="203"/>
        <v/>
      </c>
      <c r="I1569" s="413"/>
      <c r="J1569" s="414"/>
      <c r="K1569" s="415"/>
      <c r="L1569" s="415"/>
      <c r="M1569" s="415"/>
      <c r="N1569" s="415"/>
      <c r="O1569" s="415"/>
      <c r="P1569" s="415"/>
    </row>
    <row r="1570" spans="1:16">
      <c r="A1570" s="80" t="str">
        <f t="shared" si="197"/>
        <v/>
      </c>
      <c r="B1570" s="80" t="str">
        <f t="shared" si="198"/>
        <v/>
      </c>
      <c r="C1570" s="80" t="str">
        <f t="shared" si="199"/>
        <v/>
      </c>
      <c r="D1570" s="80" t="str">
        <f t="shared" si="200"/>
        <v/>
      </c>
      <c r="E1570" s="80" t="str">
        <f t="shared" si="201"/>
        <v/>
      </c>
      <c r="F1570" s="80" t="str">
        <f t="shared" si="203"/>
        <v/>
      </c>
      <c r="G1570" s="80" t="str">
        <f t="shared" si="203"/>
        <v/>
      </c>
      <c r="H1570" s="80" t="str">
        <f t="shared" si="203"/>
        <v/>
      </c>
      <c r="I1570" s="413"/>
      <c r="J1570" s="414"/>
      <c r="K1570" s="415"/>
      <c r="L1570" s="415"/>
      <c r="M1570" s="415"/>
      <c r="N1570" s="415"/>
      <c r="O1570" s="415"/>
      <c r="P1570" s="415"/>
    </row>
    <row r="1571" spans="1:16">
      <c r="A1571" s="80" t="str">
        <f t="shared" si="197"/>
        <v/>
      </c>
      <c r="B1571" s="80" t="str">
        <f t="shared" si="198"/>
        <v/>
      </c>
      <c r="C1571" s="80" t="str">
        <f t="shared" si="199"/>
        <v/>
      </c>
      <c r="D1571" s="80" t="str">
        <f t="shared" si="200"/>
        <v/>
      </c>
      <c r="E1571" s="80" t="str">
        <f t="shared" si="201"/>
        <v/>
      </c>
      <c r="F1571" s="80" t="str">
        <f t="shared" si="203"/>
        <v/>
      </c>
      <c r="G1571" s="80" t="str">
        <f t="shared" si="203"/>
        <v/>
      </c>
      <c r="H1571" s="80" t="str">
        <f t="shared" si="203"/>
        <v/>
      </c>
      <c r="I1571" s="413"/>
      <c r="J1571" s="414"/>
      <c r="K1571" s="415"/>
      <c r="L1571" s="415"/>
      <c r="M1571" s="415"/>
      <c r="N1571" s="415"/>
      <c r="O1571" s="415"/>
      <c r="P1571" s="415"/>
    </row>
    <row r="1572" spans="1:16">
      <c r="A1572" s="80" t="str">
        <f t="shared" si="197"/>
        <v/>
      </c>
      <c r="B1572" s="80" t="str">
        <f t="shared" si="198"/>
        <v/>
      </c>
      <c r="C1572" s="80" t="str">
        <f t="shared" si="199"/>
        <v/>
      </c>
      <c r="D1572" s="80" t="str">
        <f t="shared" si="200"/>
        <v/>
      </c>
      <c r="E1572" s="80" t="str">
        <f t="shared" si="201"/>
        <v/>
      </c>
      <c r="F1572" s="80" t="str">
        <f t="shared" si="203"/>
        <v/>
      </c>
      <c r="G1572" s="80" t="str">
        <f t="shared" si="203"/>
        <v/>
      </c>
      <c r="H1572" s="80" t="str">
        <f t="shared" si="203"/>
        <v/>
      </c>
      <c r="I1572" s="413"/>
      <c r="J1572" s="414"/>
      <c r="K1572" s="415"/>
      <c r="L1572" s="415"/>
      <c r="M1572" s="415"/>
      <c r="N1572" s="415"/>
      <c r="O1572" s="415"/>
      <c r="P1572" s="415"/>
    </row>
    <row r="1573" spans="1:16">
      <c r="A1573" s="80" t="str">
        <f t="shared" si="197"/>
        <v/>
      </c>
      <c r="B1573" s="80" t="str">
        <f t="shared" si="198"/>
        <v/>
      </c>
      <c r="C1573" s="80" t="str">
        <f t="shared" si="199"/>
        <v/>
      </c>
      <c r="D1573" s="80" t="str">
        <f t="shared" si="200"/>
        <v/>
      </c>
      <c r="E1573" s="80" t="str">
        <f t="shared" si="201"/>
        <v/>
      </c>
      <c r="F1573" s="80" t="str">
        <f t="shared" si="203"/>
        <v/>
      </c>
      <c r="G1573" s="80" t="str">
        <f t="shared" si="203"/>
        <v/>
      </c>
      <c r="H1573" s="80" t="str">
        <f t="shared" si="203"/>
        <v/>
      </c>
      <c r="I1573" s="413"/>
      <c r="J1573" s="414"/>
      <c r="K1573" s="415"/>
      <c r="L1573" s="415"/>
      <c r="M1573" s="415"/>
      <c r="N1573" s="415"/>
      <c r="O1573" s="415"/>
      <c r="P1573" s="415"/>
    </row>
    <row r="1574" spans="1:16">
      <c r="A1574" s="80" t="str">
        <f t="shared" si="197"/>
        <v/>
      </c>
      <c r="B1574" s="80" t="str">
        <f t="shared" si="198"/>
        <v/>
      </c>
      <c r="C1574" s="80" t="str">
        <f t="shared" si="199"/>
        <v/>
      </c>
      <c r="D1574" s="80" t="str">
        <f t="shared" si="200"/>
        <v/>
      </c>
      <c r="E1574" s="80" t="str">
        <f t="shared" si="201"/>
        <v/>
      </c>
      <c r="F1574" s="80" t="str">
        <f t="shared" si="203"/>
        <v/>
      </c>
      <c r="G1574" s="80" t="str">
        <f t="shared" si="203"/>
        <v/>
      </c>
      <c r="H1574" s="80" t="str">
        <f t="shared" si="203"/>
        <v/>
      </c>
      <c r="I1574" s="413"/>
      <c r="J1574" s="414"/>
      <c r="K1574" s="415"/>
      <c r="L1574" s="415"/>
      <c r="M1574" s="415"/>
      <c r="N1574" s="415"/>
      <c r="O1574" s="415"/>
      <c r="P1574" s="415"/>
    </row>
    <row r="1575" spans="1:16">
      <c r="A1575" s="80" t="str">
        <f t="shared" si="197"/>
        <v/>
      </c>
      <c r="B1575" s="80" t="str">
        <f t="shared" si="198"/>
        <v/>
      </c>
      <c r="C1575" s="80" t="str">
        <f t="shared" si="199"/>
        <v/>
      </c>
      <c r="D1575" s="80" t="str">
        <f t="shared" si="200"/>
        <v/>
      </c>
      <c r="E1575" s="80" t="str">
        <f t="shared" si="201"/>
        <v/>
      </c>
      <c r="F1575" s="80" t="str">
        <f t="shared" si="203"/>
        <v/>
      </c>
      <c r="G1575" s="80" t="str">
        <f t="shared" si="203"/>
        <v/>
      </c>
      <c r="H1575" s="80" t="str">
        <f t="shared" si="203"/>
        <v/>
      </c>
      <c r="I1575" s="413"/>
      <c r="J1575" s="414"/>
      <c r="K1575" s="415"/>
      <c r="L1575" s="415"/>
      <c r="M1575" s="415"/>
      <c r="N1575" s="415"/>
      <c r="O1575" s="415"/>
      <c r="P1575" s="415"/>
    </row>
    <row r="1576" spans="1:16">
      <c r="A1576" s="80" t="str">
        <f t="shared" si="197"/>
        <v/>
      </c>
      <c r="B1576" s="80" t="str">
        <f t="shared" si="198"/>
        <v/>
      </c>
      <c r="C1576" s="80" t="str">
        <f t="shared" si="199"/>
        <v/>
      </c>
      <c r="D1576" s="80" t="str">
        <f t="shared" si="200"/>
        <v/>
      </c>
      <c r="E1576" s="80" t="str">
        <f t="shared" si="201"/>
        <v/>
      </c>
      <c r="F1576" s="80" t="str">
        <f t="shared" si="203"/>
        <v/>
      </c>
      <c r="G1576" s="80" t="str">
        <f t="shared" si="203"/>
        <v/>
      </c>
      <c r="H1576" s="80" t="str">
        <f t="shared" si="203"/>
        <v/>
      </c>
      <c r="I1576" s="413"/>
      <c r="J1576" s="414"/>
      <c r="K1576" s="415"/>
      <c r="L1576" s="415"/>
      <c r="M1576" s="415"/>
      <c r="N1576" s="415"/>
      <c r="O1576" s="415"/>
      <c r="P1576" s="415"/>
    </row>
    <row r="1577" spans="1:16">
      <c r="A1577" s="80" t="str">
        <f t="shared" si="197"/>
        <v/>
      </c>
      <c r="B1577" s="80" t="str">
        <f t="shared" si="198"/>
        <v/>
      </c>
      <c r="C1577" s="80" t="str">
        <f t="shared" si="199"/>
        <v/>
      </c>
      <c r="D1577" s="80" t="str">
        <f t="shared" si="200"/>
        <v/>
      </c>
      <c r="E1577" s="80" t="str">
        <f t="shared" si="201"/>
        <v/>
      </c>
      <c r="F1577" s="80" t="str">
        <f t="shared" si="203"/>
        <v/>
      </c>
      <c r="G1577" s="80" t="str">
        <f t="shared" si="203"/>
        <v/>
      </c>
      <c r="H1577" s="80" t="str">
        <f t="shared" si="203"/>
        <v/>
      </c>
      <c r="I1577" s="413"/>
      <c r="J1577" s="414"/>
      <c r="K1577" s="415"/>
      <c r="L1577" s="415"/>
      <c r="M1577" s="415"/>
      <c r="N1577" s="415"/>
      <c r="O1577" s="415"/>
      <c r="P1577" s="415"/>
    </row>
    <row r="1578" spans="1:16">
      <c r="A1578" s="80" t="str">
        <f t="shared" si="197"/>
        <v/>
      </c>
      <c r="B1578" s="80" t="str">
        <f t="shared" si="198"/>
        <v/>
      </c>
      <c r="C1578" s="80" t="str">
        <f t="shared" si="199"/>
        <v/>
      </c>
      <c r="D1578" s="80" t="str">
        <f t="shared" si="200"/>
        <v/>
      </c>
      <c r="E1578" s="80" t="str">
        <f t="shared" si="201"/>
        <v/>
      </c>
      <c r="F1578" s="80" t="str">
        <f t="shared" si="203"/>
        <v/>
      </c>
      <c r="G1578" s="80" t="str">
        <f t="shared" si="203"/>
        <v/>
      </c>
      <c r="H1578" s="80" t="str">
        <f t="shared" si="203"/>
        <v/>
      </c>
      <c r="I1578" s="413"/>
      <c r="J1578" s="414"/>
      <c r="K1578" s="415"/>
      <c r="L1578" s="415"/>
      <c r="M1578" s="415"/>
      <c r="N1578" s="415"/>
      <c r="O1578" s="415"/>
      <c r="P1578" s="415"/>
    </row>
    <row r="1579" spans="1:16">
      <c r="A1579" s="80" t="str">
        <f t="shared" si="197"/>
        <v/>
      </c>
      <c r="B1579" s="80" t="str">
        <f t="shared" si="198"/>
        <v/>
      </c>
      <c r="C1579" s="80" t="str">
        <f t="shared" si="199"/>
        <v/>
      </c>
      <c r="D1579" s="80" t="str">
        <f t="shared" si="200"/>
        <v/>
      </c>
      <c r="E1579" s="80" t="str">
        <f t="shared" si="201"/>
        <v/>
      </c>
      <c r="F1579" s="80" t="str">
        <f t="shared" si="203"/>
        <v/>
      </c>
      <c r="G1579" s="80" t="str">
        <f t="shared" si="203"/>
        <v/>
      </c>
      <c r="H1579" s="80" t="str">
        <f t="shared" si="203"/>
        <v/>
      </c>
      <c r="I1579" s="413"/>
      <c r="J1579" s="414"/>
      <c r="K1579" s="415"/>
      <c r="L1579" s="415"/>
      <c r="M1579" s="415"/>
      <c r="N1579" s="415"/>
      <c r="O1579" s="415"/>
      <c r="P1579" s="415"/>
    </row>
    <row r="1580" spans="1:16">
      <c r="A1580" s="80" t="str">
        <f t="shared" si="197"/>
        <v/>
      </c>
      <c r="B1580" s="80" t="str">
        <f t="shared" si="198"/>
        <v/>
      </c>
      <c r="C1580" s="80" t="str">
        <f t="shared" si="199"/>
        <v/>
      </c>
      <c r="D1580" s="80" t="str">
        <f t="shared" si="200"/>
        <v/>
      </c>
      <c r="E1580" s="80" t="str">
        <f t="shared" si="201"/>
        <v/>
      </c>
      <c r="F1580" s="80" t="str">
        <f t="shared" si="203"/>
        <v/>
      </c>
      <c r="G1580" s="80" t="str">
        <f t="shared" si="203"/>
        <v/>
      </c>
      <c r="H1580" s="80" t="str">
        <f t="shared" si="203"/>
        <v/>
      </c>
      <c r="I1580" s="413"/>
      <c r="J1580" s="414"/>
      <c r="K1580" s="415"/>
      <c r="L1580" s="415"/>
      <c r="M1580" s="415"/>
      <c r="N1580" s="415"/>
      <c r="O1580" s="415"/>
      <c r="P1580" s="415"/>
    </row>
    <row r="1581" spans="1:16">
      <c r="A1581" s="80" t="str">
        <f t="shared" si="197"/>
        <v/>
      </c>
      <c r="B1581" s="80" t="str">
        <f t="shared" si="198"/>
        <v/>
      </c>
      <c r="C1581" s="80" t="str">
        <f t="shared" si="199"/>
        <v/>
      </c>
      <c r="D1581" s="80" t="str">
        <f t="shared" si="200"/>
        <v/>
      </c>
      <c r="E1581" s="80" t="str">
        <f t="shared" si="201"/>
        <v/>
      </c>
      <c r="F1581" s="80" t="str">
        <f t="shared" si="203"/>
        <v/>
      </c>
      <c r="G1581" s="80" t="str">
        <f t="shared" si="203"/>
        <v/>
      </c>
      <c r="H1581" s="80" t="str">
        <f t="shared" si="203"/>
        <v/>
      </c>
      <c r="I1581" s="413"/>
      <c r="J1581" s="414"/>
      <c r="K1581" s="415"/>
      <c r="L1581" s="415"/>
      <c r="M1581" s="415"/>
      <c r="N1581" s="415"/>
      <c r="O1581" s="415"/>
      <c r="P1581" s="415"/>
    </row>
    <row r="1582" spans="1:16">
      <c r="A1582" s="80" t="str">
        <f t="shared" si="197"/>
        <v/>
      </c>
      <c r="B1582" s="80" t="str">
        <f t="shared" si="198"/>
        <v/>
      </c>
      <c r="C1582" s="80" t="str">
        <f t="shared" si="199"/>
        <v/>
      </c>
      <c r="D1582" s="80" t="str">
        <f t="shared" si="200"/>
        <v/>
      </c>
      <c r="E1582" s="80" t="str">
        <f t="shared" si="201"/>
        <v/>
      </c>
      <c r="F1582" s="80" t="str">
        <f t="shared" si="203"/>
        <v/>
      </c>
      <c r="G1582" s="80" t="str">
        <f t="shared" si="203"/>
        <v/>
      </c>
      <c r="H1582" s="80" t="str">
        <f t="shared" si="203"/>
        <v/>
      </c>
      <c r="I1582" s="413"/>
      <c r="J1582" s="414"/>
      <c r="K1582" s="415"/>
      <c r="L1582" s="415"/>
      <c r="M1582" s="415"/>
      <c r="N1582" s="415"/>
      <c r="O1582" s="415"/>
      <c r="P1582" s="415"/>
    </row>
    <row r="1583" spans="1:16">
      <c r="A1583" s="80" t="str">
        <f t="shared" si="197"/>
        <v/>
      </c>
      <c r="B1583" s="80" t="str">
        <f t="shared" si="198"/>
        <v/>
      </c>
      <c r="C1583" s="80" t="str">
        <f t="shared" si="199"/>
        <v/>
      </c>
      <c r="D1583" s="80" t="str">
        <f t="shared" si="200"/>
        <v/>
      </c>
      <c r="E1583" s="80" t="str">
        <f t="shared" si="201"/>
        <v/>
      </c>
      <c r="F1583" s="80" t="str">
        <f t="shared" si="203"/>
        <v/>
      </c>
      <c r="G1583" s="80" t="str">
        <f t="shared" si="203"/>
        <v/>
      </c>
      <c r="H1583" s="80" t="str">
        <f t="shared" si="203"/>
        <v/>
      </c>
      <c r="I1583" s="413"/>
      <c r="J1583" s="414"/>
      <c r="K1583" s="415"/>
      <c r="L1583" s="415"/>
      <c r="M1583" s="415"/>
      <c r="N1583" s="415"/>
      <c r="O1583" s="415"/>
      <c r="P1583" s="415"/>
    </row>
    <row r="1584" spans="1:16">
      <c r="A1584" s="80" t="str">
        <f t="shared" si="197"/>
        <v/>
      </c>
      <c r="B1584" s="80" t="str">
        <f t="shared" si="198"/>
        <v/>
      </c>
      <c r="C1584" s="80" t="str">
        <f t="shared" si="199"/>
        <v/>
      </c>
      <c r="D1584" s="80" t="str">
        <f t="shared" si="200"/>
        <v/>
      </c>
      <c r="E1584" s="80" t="str">
        <f t="shared" si="201"/>
        <v/>
      </c>
      <c r="F1584" s="80" t="str">
        <f t="shared" si="203"/>
        <v/>
      </c>
      <c r="G1584" s="80" t="str">
        <f t="shared" si="203"/>
        <v/>
      </c>
      <c r="H1584" s="80" t="str">
        <f t="shared" si="203"/>
        <v/>
      </c>
      <c r="I1584" s="413"/>
      <c r="J1584" s="414"/>
      <c r="K1584" s="415"/>
      <c r="L1584" s="415"/>
      <c r="M1584" s="415"/>
      <c r="N1584" s="415"/>
      <c r="O1584" s="415"/>
      <c r="P1584" s="415"/>
    </row>
    <row r="1585" spans="1:16">
      <c r="A1585" s="80" t="str">
        <f t="shared" si="197"/>
        <v/>
      </c>
      <c r="B1585" s="80" t="str">
        <f t="shared" si="198"/>
        <v/>
      </c>
      <c r="C1585" s="80" t="str">
        <f t="shared" si="199"/>
        <v/>
      </c>
      <c r="D1585" s="80" t="str">
        <f t="shared" si="200"/>
        <v/>
      </c>
      <c r="E1585" s="80" t="str">
        <f t="shared" si="201"/>
        <v/>
      </c>
      <c r="F1585" s="80" t="str">
        <f t="shared" ref="F1585:H1604" si="204">IF(Cptes="","",LEFT(Cptes,7))</f>
        <v/>
      </c>
      <c r="G1585" s="80" t="str">
        <f t="shared" si="204"/>
        <v/>
      </c>
      <c r="H1585" s="80" t="str">
        <f t="shared" si="204"/>
        <v/>
      </c>
      <c r="I1585" s="413"/>
      <c r="J1585" s="414"/>
      <c r="K1585" s="415"/>
      <c r="L1585" s="415"/>
      <c r="M1585" s="415"/>
      <c r="N1585" s="415"/>
      <c r="O1585" s="415"/>
      <c r="P1585" s="415"/>
    </row>
    <row r="1586" spans="1:16">
      <c r="A1586" s="80" t="str">
        <f t="shared" si="197"/>
        <v/>
      </c>
      <c r="B1586" s="80" t="str">
        <f t="shared" si="198"/>
        <v/>
      </c>
      <c r="C1586" s="80" t="str">
        <f t="shared" si="199"/>
        <v/>
      </c>
      <c r="D1586" s="80" t="str">
        <f t="shared" si="200"/>
        <v/>
      </c>
      <c r="E1586" s="80" t="str">
        <f t="shared" si="201"/>
        <v/>
      </c>
      <c r="F1586" s="80" t="str">
        <f t="shared" si="204"/>
        <v/>
      </c>
      <c r="G1586" s="80" t="str">
        <f t="shared" si="204"/>
        <v/>
      </c>
      <c r="H1586" s="80" t="str">
        <f t="shared" si="204"/>
        <v/>
      </c>
      <c r="I1586" s="413"/>
      <c r="J1586" s="414"/>
      <c r="K1586" s="415"/>
      <c r="L1586" s="415"/>
      <c r="M1586" s="415"/>
      <c r="N1586" s="415"/>
      <c r="O1586" s="415"/>
      <c r="P1586" s="415"/>
    </row>
    <row r="1587" spans="1:16">
      <c r="A1587" s="80" t="str">
        <f t="shared" si="197"/>
        <v/>
      </c>
      <c r="B1587" s="80" t="str">
        <f t="shared" si="198"/>
        <v/>
      </c>
      <c r="C1587" s="80" t="str">
        <f t="shared" si="199"/>
        <v/>
      </c>
      <c r="D1587" s="80" t="str">
        <f t="shared" si="200"/>
        <v/>
      </c>
      <c r="E1587" s="80" t="str">
        <f t="shared" si="201"/>
        <v/>
      </c>
      <c r="F1587" s="80" t="str">
        <f t="shared" si="204"/>
        <v/>
      </c>
      <c r="G1587" s="80" t="str">
        <f t="shared" si="204"/>
        <v/>
      </c>
      <c r="H1587" s="80" t="str">
        <f t="shared" si="204"/>
        <v/>
      </c>
      <c r="I1587" s="413"/>
      <c r="J1587" s="414"/>
      <c r="K1587" s="415"/>
      <c r="L1587" s="415"/>
      <c r="M1587" s="415"/>
      <c r="N1587" s="415"/>
      <c r="O1587" s="415"/>
      <c r="P1587" s="415"/>
    </row>
    <row r="1588" spans="1:16">
      <c r="A1588" s="80" t="str">
        <f t="shared" si="197"/>
        <v/>
      </c>
      <c r="B1588" s="80" t="str">
        <f t="shared" si="198"/>
        <v/>
      </c>
      <c r="C1588" s="80" t="str">
        <f t="shared" si="199"/>
        <v/>
      </c>
      <c r="D1588" s="80" t="str">
        <f t="shared" si="200"/>
        <v/>
      </c>
      <c r="E1588" s="80" t="str">
        <f t="shared" si="201"/>
        <v/>
      </c>
      <c r="F1588" s="80" t="str">
        <f t="shared" si="204"/>
        <v/>
      </c>
      <c r="G1588" s="80" t="str">
        <f t="shared" si="204"/>
        <v/>
      </c>
      <c r="H1588" s="80" t="str">
        <f t="shared" si="204"/>
        <v/>
      </c>
      <c r="I1588" s="413"/>
      <c r="J1588" s="414"/>
      <c r="K1588" s="415"/>
      <c r="L1588" s="415"/>
      <c r="M1588" s="415"/>
      <c r="N1588" s="415"/>
      <c r="O1588" s="415"/>
      <c r="P1588" s="415"/>
    </row>
    <row r="1589" spans="1:16">
      <c r="A1589" s="80" t="str">
        <f t="shared" si="197"/>
        <v/>
      </c>
      <c r="B1589" s="80" t="str">
        <f t="shared" si="198"/>
        <v/>
      </c>
      <c r="C1589" s="80" t="str">
        <f t="shared" si="199"/>
        <v/>
      </c>
      <c r="D1589" s="80" t="str">
        <f t="shared" si="200"/>
        <v/>
      </c>
      <c r="E1589" s="80" t="str">
        <f t="shared" si="201"/>
        <v/>
      </c>
      <c r="F1589" s="80" t="str">
        <f t="shared" si="204"/>
        <v/>
      </c>
      <c r="G1589" s="80" t="str">
        <f t="shared" si="204"/>
        <v/>
      </c>
      <c r="H1589" s="80" t="str">
        <f t="shared" si="204"/>
        <v/>
      </c>
      <c r="I1589" s="413"/>
      <c r="J1589" s="414"/>
      <c r="K1589" s="415"/>
      <c r="L1589" s="415"/>
      <c r="M1589" s="415"/>
      <c r="N1589" s="415"/>
      <c r="O1589" s="415"/>
      <c r="P1589" s="415"/>
    </row>
    <row r="1590" spans="1:16">
      <c r="A1590" s="80" t="str">
        <f t="shared" si="197"/>
        <v/>
      </c>
      <c r="B1590" s="80" t="str">
        <f t="shared" si="198"/>
        <v/>
      </c>
      <c r="C1590" s="80" t="str">
        <f t="shared" si="199"/>
        <v/>
      </c>
      <c r="D1590" s="80" t="str">
        <f t="shared" si="200"/>
        <v/>
      </c>
      <c r="E1590" s="80" t="str">
        <f t="shared" si="201"/>
        <v/>
      </c>
      <c r="F1590" s="80" t="str">
        <f t="shared" si="204"/>
        <v/>
      </c>
      <c r="G1590" s="80" t="str">
        <f t="shared" si="204"/>
        <v/>
      </c>
      <c r="H1590" s="80" t="str">
        <f t="shared" si="204"/>
        <v/>
      </c>
      <c r="I1590" s="413"/>
      <c r="J1590" s="414"/>
      <c r="K1590" s="415"/>
      <c r="L1590" s="415"/>
      <c r="M1590" s="415"/>
      <c r="N1590" s="415"/>
      <c r="O1590" s="415"/>
      <c r="P1590" s="415"/>
    </row>
    <row r="1591" spans="1:16">
      <c r="A1591" s="80" t="str">
        <f t="shared" si="197"/>
        <v/>
      </c>
      <c r="B1591" s="80" t="str">
        <f t="shared" si="198"/>
        <v/>
      </c>
      <c r="C1591" s="80" t="str">
        <f t="shared" si="199"/>
        <v/>
      </c>
      <c r="D1591" s="80" t="str">
        <f t="shared" si="200"/>
        <v/>
      </c>
      <c r="E1591" s="80" t="str">
        <f t="shared" si="201"/>
        <v/>
      </c>
      <c r="F1591" s="80" t="str">
        <f t="shared" si="204"/>
        <v/>
      </c>
      <c r="G1591" s="80" t="str">
        <f t="shared" si="204"/>
        <v/>
      </c>
      <c r="H1591" s="80" t="str">
        <f t="shared" si="204"/>
        <v/>
      </c>
      <c r="I1591" s="413"/>
      <c r="J1591" s="414"/>
      <c r="K1591" s="415"/>
      <c r="L1591" s="415"/>
      <c r="M1591" s="415"/>
      <c r="N1591" s="415"/>
      <c r="O1591" s="415"/>
      <c r="P1591" s="415"/>
    </row>
    <row r="1592" spans="1:16">
      <c r="A1592" s="80" t="str">
        <f t="shared" si="197"/>
        <v/>
      </c>
      <c r="B1592" s="80" t="str">
        <f t="shared" si="198"/>
        <v/>
      </c>
      <c r="C1592" s="80" t="str">
        <f t="shared" si="199"/>
        <v/>
      </c>
      <c r="D1592" s="80" t="str">
        <f t="shared" si="200"/>
        <v/>
      </c>
      <c r="E1592" s="80" t="str">
        <f t="shared" si="201"/>
        <v/>
      </c>
      <c r="F1592" s="80" t="str">
        <f t="shared" si="204"/>
        <v/>
      </c>
      <c r="G1592" s="80" t="str">
        <f t="shared" si="204"/>
        <v/>
      </c>
      <c r="H1592" s="80" t="str">
        <f t="shared" si="204"/>
        <v/>
      </c>
      <c r="I1592" s="413"/>
      <c r="J1592" s="414"/>
      <c r="K1592" s="415"/>
      <c r="L1592" s="415"/>
      <c r="M1592" s="415"/>
      <c r="N1592" s="415"/>
      <c r="O1592" s="415"/>
      <c r="P1592" s="415"/>
    </row>
    <row r="1593" spans="1:16">
      <c r="A1593" s="80" t="str">
        <f t="shared" si="197"/>
        <v/>
      </c>
      <c r="B1593" s="80" t="str">
        <f t="shared" si="198"/>
        <v/>
      </c>
      <c r="C1593" s="80" t="str">
        <f t="shared" si="199"/>
        <v/>
      </c>
      <c r="D1593" s="80" t="str">
        <f t="shared" si="200"/>
        <v/>
      </c>
      <c r="E1593" s="80" t="str">
        <f t="shared" si="201"/>
        <v/>
      </c>
      <c r="F1593" s="80" t="str">
        <f t="shared" si="204"/>
        <v/>
      </c>
      <c r="G1593" s="80" t="str">
        <f t="shared" si="204"/>
        <v/>
      </c>
      <c r="H1593" s="80" t="str">
        <f t="shared" si="204"/>
        <v/>
      </c>
      <c r="I1593" s="413"/>
      <c r="J1593" s="414"/>
      <c r="K1593" s="415"/>
      <c r="L1593" s="415"/>
      <c r="M1593" s="415"/>
      <c r="N1593" s="415"/>
      <c r="O1593" s="415"/>
      <c r="P1593" s="415"/>
    </row>
    <row r="1594" spans="1:16">
      <c r="A1594" s="80" t="str">
        <f t="shared" si="197"/>
        <v/>
      </c>
      <c r="B1594" s="80" t="str">
        <f t="shared" si="198"/>
        <v/>
      </c>
      <c r="C1594" s="80" t="str">
        <f t="shared" si="199"/>
        <v/>
      </c>
      <c r="D1594" s="80" t="str">
        <f t="shared" si="200"/>
        <v/>
      </c>
      <c r="E1594" s="80" t="str">
        <f t="shared" si="201"/>
        <v/>
      </c>
      <c r="F1594" s="80" t="str">
        <f t="shared" si="204"/>
        <v/>
      </c>
      <c r="G1594" s="80" t="str">
        <f t="shared" si="204"/>
        <v/>
      </c>
      <c r="H1594" s="80" t="str">
        <f t="shared" si="204"/>
        <v/>
      </c>
      <c r="I1594" s="413"/>
      <c r="J1594" s="414"/>
      <c r="K1594" s="415"/>
      <c r="L1594" s="415"/>
      <c r="M1594" s="415"/>
      <c r="N1594" s="415"/>
      <c r="O1594" s="415"/>
      <c r="P1594" s="415"/>
    </row>
    <row r="1595" spans="1:16">
      <c r="A1595" s="80" t="str">
        <f t="shared" si="197"/>
        <v/>
      </c>
      <c r="B1595" s="80" t="str">
        <f t="shared" si="198"/>
        <v/>
      </c>
      <c r="C1595" s="80" t="str">
        <f t="shared" si="199"/>
        <v/>
      </c>
      <c r="D1595" s="80" t="str">
        <f t="shared" si="200"/>
        <v/>
      </c>
      <c r="E1595" s="80" t="str">
        <f t="shared" si="201"/>
        <v/>
      </c>
      <c r="F1595" s="80" t="str">
        <f t="shared" si="204"/>
        <v/>
      </c>
      <c r="G1595" s="80" t="str">
        <f t="shared" si="204"/>
        <v/>
      </c>
      <c r="H1595" s="80" t="str">
        <f t="shared" si="204"/>
        <v/>
      </c>
      <c r="I1595" s="413"/>
      <c r="J1595" s="414"/>
      <c r="K1595" s="415"/>
      <c r="L1595" s="415"/>
      <c r="M1595" s="415"/>
      <c r="N1595" s="415"/>
      <c r="O1595" s="415"/>
      <c r="P1595" s="415"/>
    </row>
    <row r="1596" spans="1:16">
      <c r="A1596" s="80" t="str">
        <f t="shared" si="197"/>
        <v/>
      </c>
      <c r="B1596" s="80" t="str">
        <f t="shared" si="198"/>
        <v/>
      </c>
      <c r="C1596" s="80" t="str">
        <f t="shared" si="199"/>
        <v/>
      </c>
      <c r="D1596" s="80" t="str">
        <f t="shared" si="200"/>
        <v/>
      </c>
      <c r="E1596" s="80" t="str">
        <f t="shared" si="201"/>
        <v/>
      </c>
      <c r="F1596" s="80" t="str">
        <f t="shared" si="204"/>
        <v/>
      </c>
      <c r="G1596" s="80" t="str">
        <f t="shared" si="204"/>
        <v/>
      </c>
      <c r="H1596" s="80" t="str">
        <f t="shared" si="204"/>
        <v/>
      </c>
      <c r="I1596" s="413"/>
      <c r="J1596" s="414"/>
      <c r="K1596" s="415"/>
      <c r="L1596" s="415"/>
      <c r="M1596" s="415"/>
      <c r="N1596" s="415"/>
      <c r="O1596" s="415"/>
      <c r="P1596" s="415"/>
    </row>
    <row r="1597" spans="1:16">
      <c r="A1597" s="80" t="str">
        <f t="shared" si="197"/>
        <v/>
      </c>
      <c r="B1597" s="80" t="str">
        <f t="shared" si="198"/>
        <v/>
      </c>
      <c r="C1597" s="80" t="str">
        <f t="shared" si="199"/>
        <v/>
      </c>
      <c r="D1597" s="80" t="str">
        <f t="shared" si="200"/>
        <v/>
      </c>
      <c r="E1597" s="80" t="str">
        <f t="shared" si="201"/>
        <v/>
      </c>
      <c r="F1597" s="80" t="str">
        <f t="shared" si="204"/>
        <v/>
      </c>
      <c r="G1597" s="80" t="str">
        <f t="shared" si="204"/>
        <v/>
      </c>
      <c r="H1597" s="80" t="str">
        <f t="shared" si="204"/>
        <v/>
      </c>
      <c r="I1597" s="413"/>
      <c r="J1597" s="414"/>
      <c r="K1597" s="415"/>
      <c r="L1597" s="415"/>
      <c r="M1597" s="415"/>
      <c r="N1597" s="415"/>
      <c r="O1597" s="415"/>
      <c r="P1597" s="415"/>
    </row>
    <row r="1598" spans="1:16">
      <c r="A1598" s="80" t="str">
        <f t="shared" si="197"/>
        <v/>
      </c>
      <c r="B1598" s="80" t="str">
        <f t="shared" si="198"/>
        <v/>
      </c>
      <c r="C1598" s="80" t="str">
        <f t="shared" si="199"/>
        <v/>
      </c>
      <c r="D1598" s="80" t="str">
        <f t="shared" si="200"/>
        <v/>
      </c>
      <c r="E1598" s="80" t="str">
        <f t="shared" si="201"/>
        <v/>
      </c>
      <c r="F1598" s="80" t="str">
        <f t="shared" si="204"/>
        <v/>
      </c>
      <c r="G1598" s="80" t="str">
        <f t="shared" si="204"/>
        <v/>
      </c>
      <c r="H1598" s="80" t="str">
        <f t="shared" si="204"/>
        <v/>
      </c>
      <c r="I1598" s="413"/>
      <c r="J1598" s="414"/>
      <c r="K1598" s="415"/>
      <c r="L1598" s="415"/>
      <c r="M1598" s="415"/>
      <c r="N1598" s="415"/>
      <c r="O1598" s="415"/>
      <c r="P1598" s="415"/>
    </row>
    <row r="1599" spans="1:16">
      <c r="A1599" s="80" t="str">
        <f t="shared" si="197"/>
        <v/>
      </c>
      <c r="B1599" s="80" t="str">
        <f t="shared" si="198"/>
        <v/>
      </c>
      <c r="C1599" s="80" t="str">
        <f t="shared" si="199"/>
        <v/>
      </c>
      <c r="D1599" s="80" t="str">
        <f t="shared" si="200"/>
        <v/>
      </c>
      <c r="E1599" s="80" t="str">
        <f t="shared" si="201"/>
        <v/>
      </c>
      <c r="F1599" s="80" t="str">
        <f t="shared" si="204"/>
        <v/>
      </c>
      <c r="G1599" s="80" t="str">
        <f t="shared" si="204"/>
        <v/>
      </c>
      <c r="H1599" s="80" t="str">
        <f t="shared" si="204"/>
        <v/>
      </c>
      <c r="I1599" s="413"/>
      <c r="J1599" s="414"/>
      <c r="K1599" s="415"/>
      <c r="L1599" s="415"/>
      <c r="M1599" s="415"/>
      <c r="N1599" s="415"/>
      <c r="O1599" s="415"/>
      <c r="P1599" s="415"/>
    </row>
    <row r="1600" spans="1:16">
      <c r="A1600" s="80" t="str">
        <f t="shared" si="197"/>
        <v/>
      </c>
      <c r="B1600" s="80" t="str">
        <f t="shared" si="198"/>
        <v/>
      </c>
      <c r="C1600" s="80" t="str">
        <f t="shared" si="199"/>
        <v/>
      </c>
      <c r="D1600" s="80" t="str">
        <f t="shared" si="200"/>
        <v/>
      </c>
      <c r="E1600" s="80" t="str">
        <f t="shared" si="201"/>
        <v/>
      </c>
      <c r="F1600" s="80" t="str">
        <f t="shared" si="204"/>
        <v/>
      </c>
      <c r="G1600" s="80" t="str">
        <f t="shared" si="204"/>
        <v/>
      </c>
      <c r="H1600" s="80" t="str">
        <f t="shared" si="204"/>
        <v/>
      </c>
      <c r="I1600" s="413"/>
      <c r="J1600" s="414"/>
      <c r="K1600" s="415"/>
      <c r="L1600" s="415"/>
      <c r="M1600" s="415"/>
      <c r="N1600" s="415"/>
      <c r="O1600" s="415"/>
      <c r="P1600" s="415"/>
    </row>
    <row r="1601" spans="1:16">
      <c r="A1601" s="80" t="str">
        <f t="shared" si="197"/>
        <v/>
      </c>
      <c r="B1601" s="80" t="str">
        <f t="shared" si="198"/>
        <v/>
      </c>
      <c r="C1601" s="80" t="str">
        <f t="shared" si="199"/>
        <v/>
      </c>
      <c r="D1601" s="80" t="str">
        <f t="shared" si="200"/>
        <v/>
      </c>
      <c r="E1601" s="80" t="str">
        <f t="shared" si="201"/>
        <v/>
      </c>
      <c r="F1601" s="80" t="str">
        <f t="shared" si="204"/>
        <v/>
      </c>
      <c r="G1601" s="80" t="str">
        <f t="shared" si="204"/>
        <v/>
      </c>
      <c r="H1601" s="80" t="str">
        <f t="shared" si="204"/>
        <v/>
      </c>
      <c r="I1601" s="413"/>
      <c r="J1601" s="414"/>
      <c r="K1601" s="415"/>
      <c r="L1601" s="415"/>
      <c r="M1601" s="415"/>
      <c r="N1601" s="415"/>
      <c r="O1601" s="415"/>
      <c r="P1601" s="415"/>
    </row>
    <row r="1602" spans="1:16">
      <c r="A1602" s="80" t="str">
        <f t="shared" si="197"/>
        <v/>
      </c>
      <c r="B1602" s="80" t="str">
        <f t="shared" si="198"/>
        <v/>
      </c>
      <c r="C1602" s="80" t="str">
        <f t="shared" si="199"/>
        <v/>
      </c>
      <c r="D1602" s="80" t="str">
        <f t="shared" si="200"/>
        <v/>
      </c>
      <c r="E1602" s="80" t="str">
        <f t="shared" si="201"/>
        <v/>
      </c>
      <c r="F1602" s="80" t="str">
        <f t="shared" si="204"/>
        <v/>
      </c>
      <c r="G1602" s="80" t="str">
        <f t="shared" si="204"/>
        <v/>
      </c>
      <c r="H1602" s="80" t="str">
        <f t="shared" si="204"/>
        <v/>
      </c>
      <c r="I1602" s="413"/>
      <c r="J1602" s="414"/>
      <c r="K1602" s="415"/>
      <c r="L1602" s="415"/>
      <c r="M1602" s="415"/>
      <c r="N1602" s="415"/>
      <c r="O1602" s="415"/>
      <c r="P1602" s="415"/>
    </row>
    <row r="1603" spans="1:16">
      <c r="A1603" s="80" t="str">
        <f t="shared" si="197"/>
        <v/>
      </c>
      <c r="B1603" s="80" t="str">
        <f t="shared" si="198"/>
        <v/>
      </c>
      <c r="C1603" s="80" t="str">
        <f t="shared" si="199"/>
        <v/>
      </c>
      <c r="D1603" s="80" t="str">
        <f t="shared" si="200"/>
        <v/>
      </c>
      <c r="E1603" s="80" t="str">
        <f t="shared" si="201"/>
        <v/>
      </c>
      <c r="F1603" s="80" t="str">
        <f t="shared" si="204"/>
        <v/>
      </c>
      <c r="G1603" s="80" t="str">
        <f t="shared" si="204"/>
        <v/>
      </c>
      <c r="H1603" s="80" t="str">
        <f t="shared" si="204"/>
        <v/>
      </c>
      <c r="I1603" s="413"/>
      <c r="J1603" s="414"/>
      <c r="K1603" s="415"/>
      <c r="L1603" s="415"/>
      <c r="M1603" s="415"/>
      <c r="N1603" s="415"/>
      <c r="O1603" s="415"/>
      <c r="P1603" s="415"/>
    </row>
    <row r="1604" spans="1:16">
      <c r="A1604" s="80" t="str">
        <f t="shared" si="197"/>
        <v/>
      </c>
      <c r="B1604" s="80" t="str">
        <f t="shared" si="198"/>
        <v/>
      </c>
      <c r="C1604" s="80" t="str">
        <f t="shared" si="199"/>
        <v/>
      </c>
      <c r="D1604" s="80" t="str">
        <f t="shared" si="200"/>
        <v/>
      </c>
      <c r="E1604" s="80" t="str">
        <f t="shared" si="201"/>
        <v/>
      </c>
      <c r="F1604" s="80" t="str">
        <f t="shared" si="204"/>
        <v/>
      </c>
      <c r="G1604" s="80" t="str">
        <f t="shared" si="204"/>
        <v/>
      </c>
      <c r="H1604" s="80" t="str">
        <f t="shared" si="204"/>
        <v/>
      </c>
      <c r="I1604" s="413"/>
      <c r="J1604" s="414"/>
      <c r="K1604" s="415"/>
      <c r="L1604" s="415"/>
      <c r="M1604" s="415"/>
      <c r="N1604" s="415"/>
      <c r="O1604" s="415"/>
      <c r="P1604" s="415"/>
    </row>
    <row r="1605" spans="1:16">
      <c r="A1605" s="80" t="str">
        <f t="shared" ref="A1605:A1668" si="205">IF(Cptes="","",LEFT(Cptes,2))</f>
        <v/>
      </c>
      <c r="B1605" s="80" t="str">
        <f t="shared" ref="B1605:B1668" si="206">IF(Cptes="","",LEFT(Cptes,3))</f>
        <v/>
      </c>
      <c r="C1605" s="80" t="str">
        <f t="shared" ref="C1605:C1668" si="207">IF(Cptes="","",LEFT(Cptes,4))</f>
        <v/>
      </c>
      <c r="D1605" s="80" t="str">
        <f t="shared" ref="D1605:D1668" si="208">IF(Cptes="","",LEFT(Cptes,5))</f>
        <v/>
      </c>
      <c r="E1605" s="80" t="str">
        <f t="shared" ref="E1605:E1668" si="209">IF(Cptes="","",LEFT(Cptes,6))</f>
        <v/>
      </c>
      <c r="F1605" s="80" t="str">
        <f t="shared" ref="F1605:H1624" si="210">IF(Cptes="","",LEFT(Cptes,7))</f>
        <v/>
      </c>
      <c r="G1605" s="80" t="str">
        <f t="shared" si="210"/>
        <v/>
      </c>
      <c r="H1605" s="80" t="str">
        <f t="shared" si="210"/>
        <v/>
      </c>
      <c r="I1605" s="413"/>
      <c r="J1605" s="414"/>
      <c r="K1605" s="415"/>
      <c r="L1605" s="415"/>
      <c r="M1605" s="415"/>
      <c r="N1605" s="415"/>
      <c r="O1605" s="415"/>
      <c r="P1605" s="415"/>
    </row>
    <row r="1606" spans="1:16">
      <c r="A1606" s="80" t="str">
        <f t="shared" si="205"/>
        <v/>
      </c>
      <c r="B1606" s="80" t="str">
        <f t="shared" si="206"/>
        <v/>
      </c>
      <c r="C1606" s="80" t="str">
        <f t="shared" si="207"/>
        <v/>
      </c>
      <c r="D1606" s="80" t="str">
        <f t="shared" si="208"/>
        <v/>
      </c>
      <c r="E1606" s="80" t="str">
        <f t="shared" si="209"/>
        <v/>
      </c>
      <c r="F1606" s="80" t="str">
        <f t="shared" si="210"/>
        <v/>
      </c>
      <c r="G1606" s="80" t="str">
        <f t="shared" si="210"/>
        <v/>
      </c>
      <c r="H1606" s="80" t="str">
        <f t="shared" si="210"/>
        <v/>
      </c>
      <c r="I1606" s="413"/>
      <c r="J1606" s="414"/>
      <c r="K1606" s="415"/>
      <c r="L1606" s="415"/>
      <c r="M1606" s="415"/>
      <c r="N1606" s="415"/>
      <c r="O1606" s="415"/>
      <c r="P1606" s="415"/>
    </row>
    <row r="1607" spans="1:16">
      <c r="A1607" s="80" t="str">
        <f t="shared" si="205"/>
        <v/>
      </c>
      <c r="B1607" s="80" t="str">
        <f t="shared" si="206"/>
        <v/>
      </c>
      <c r="C1607" s="80" t="str">
        <f t="shared" si="207"/>
        <v/>
      </c>
      <c r="D1607" s="80" t="str">
        <f t="shared" si="208"/>
        <v/>
      </c>
      <c r="E1607" s="80" t="str">
        <f t="shared" si="209"/>
        <v/>
      </c>
      <c r="F1607" s="80" t="str">
        <f t="shared" si="210"/>
        <v/>
      </c>
      <c r="G1607" s="80" t="str">
        <f t="shared" si="210"/>
        <v/>
      </c>
      <c r="H1607" s="80" t="str">
        <f t="shared" si="210"/>
        <v/>
      </c>
      <c r="I1607" s="413"/>
      <c r="J1607" s="414"/>
      <c r="K1607" s="415"/>
      <c r="L1607" s="415"/>
      <c r="M1607" s="415"/>
      <c r="N1607" s="415"/>
      <c r="O1607" s="415"/>
      <c r="P1607" s="415"/>
    </row>
    <row r="1608" spans="1:16">
      <c r="A1608" s="80" t="str">
        <f t="shared" si="205"/>
        <v/>
      </c>
      <c r="B1608" s="80" t="str">
        <f t="shared" si="206"/>
        <v/>
      </c>
      <c r="C1608" s="80" t="str">
        <f t="shared" si="207"/>
        <v/>
      </c>
      <c r="D1608" s="80" t="str">
        <f t="shared" si="208"/>
        <v/>
      </c>
      <c r="E1608" s="80" t="str">
        <f t="shared" si="209"/>
        <v/>
      </c>
      <c r="F1608" s="80" t="str">
        <f t="shared" si="210"/>
        <v/>
      </c>
      <c r="G1608" s="80" t="str">
        <f t="shared" si="210"/>
        <v/>
      </c>
      <c r="H1608" s="80" t="str">
        <f t="shared" si="210"/>
        <v/>
      </c>
      <c r="I1608" s="413"/>
      <c r="J1608" s="414"/>
      <c r="K1608" s="415"/>
      <c r="L1608" s="415"/>
      <c r="M1608" s="415"/>
      <c r="N1608" s="415"/>
      <c r="O1608" s="415"/>
      <c r="P1608" s="415"/>
    </row>
    <row r="1609" spans="1:16">
      <c r="A1609" s="80" t="str">
        <f t="shared" si="205"/>
        <v/>
      </c>
      <c r="B1609" s="80" t="str">
        <f t="shared" si="206"/>
        <v/>
      </c>
      <c r="C1609" s="80" t="str">
        <f t="shared" si="207"/>
        <v/>
      </c>
      <c r="D1609" s="80" t="str">
        <f t="shared" si="208"/>
        <v/>
      </c>
      <c r="E1609" s="80" t="str">
        <f t="shared" si="209"/>
        <v/>
      </c>
      <c r="F1609" s="80" t="str">
        <f t="shared" si="210"/>
        <v/>
      </c>
      <c r="G1609" s="80" t="str">
        <f t="shared" si="210"/>
        <v/>
      </c>
      <c r="H1609" s="80" t="str">
        <f t="shared" si="210"/>
        <v/>
      </c>
      <c r="I1609" s="413"/>
      <c r="J1609" s="414"/>
      <c r="K1609" s="415"/>
      <c r="L1609" s="415"/>
      <c r="M1609" s="415"/>
      <c r="N1609" s="415"/>
      <c r="O1609" s="415"/>
      <c r="P1609" s="415"/>
    </row>
    <row r="1610" spans="1:16">
      <c r="A1610" s="80" t="str">
        <f t="shared" si="205"/>
        <v/>
      </c>
      <c r="B1610" s="80" t="str">
        <f t="shared" si="206"/>
        <v/>
      </c>
      <c r="C1610" s="80" t="str">
        <f t="shared" si="207"/>
        <v/>
      </c>
      <c r="D1610" s="80" t="str">
        <f t="shared" si="208"/>
        <v/>
      </c>
      <c r="E1610" s="80" t="str">
        <f t="shared" si="209"/>
        <v/>
      </c>
      <c r="F1610" s="80" t="str">
        <f t="shared" si="210"/>
        <v/>
      </c>
      <c r="G1610" s="80" t="str">
        <f t="shared" si="210"/>
        <v/>
      </c>
      <c r="H1610" s="80" t="str">
        <f t="shared" si="210"/>
        <v/>
      </c>
      <c r="I1610" s="413"/>
      <c r="J1610" s="414"/>
      <c r="K1610" s="415"/>
      <c r="L1610" s="415"/>
      <c r="M1610" s="415"/>
      <c r="N1610" s="415"/>
      <c r="O1610" s="415"/>
      <c r="P1610" s="415"/>
    </row>
    <row r="1611" spans="1:16">
      <c r="A1611" s="80" t="str">
        <f t="shared" si="205"/>
        <v/>
      </c>
      <c r="B1611" s="80" t="str">
        <f t="shared" si="206"/>
        <v/>
      </c>
      <c r="C1611" s="80" t="str">
        <f t="shared" si="207"/>
        <v/>
      </c>
      <c r="D1611" s="80" t="str">
        <f t="shared" si="208"/>
        <v/>
      </c>
      <c r="E1611" s="80" t="str">
        <f t="shared" si="209"/>
        <v/>
      </c>
      <c r="F1611" s="80" t="str">
        <f t="shared" si="210"/>
        <v/>
      </c>
      <c r="G1611" s="80" t="str">
        <f t="shared" si="210"/>
        <v/>
      </c>
      <c r="H1611" s="80" t="str">
        <f t="shared" si="210"/>
        <v/>
      </c>
      <c r="I1611" s="413"/>
      <c r="J1611" s="414"/>
      <c r="K1611" s="415"/>
      <c r="L1611" s="415"/>
      <c r="M1611" s="415"/>
      <c r="N1611" s="415"/>
      <c r="O1611" s="415"/>
      <c r="P1611" s="415"/>
    </row>
    <row r="1612" spans="1:16">
      <c r="A1612" s="80" t="str">
        <f t="shared" si="205"/>
        <v/>
      </c>
      <c r="B1612" s="80" t="str">
        <f t="shared" si="206"/>
        <v/>
      </c>
      <c r="C1612" s="80" t="str">
        <f t="shared" si="207"/>
        <v/>
      </c>
      <c r="D1612" s="80" t="str">
        <f t="shared" si="208"/>
        <v/>
      </c>
      <c r="E1612" s="80" t="str">
        <f t="shared" si="209"/>
        <v/>
      </c>
      <c r="F1612" s="80" t="str">
        <f t="shared" si="210"/>
        <v/>
      </c>
      <c r="G1612" s="80" t="str">
        <f t="shared" si="210"/>
        <v/>
      </c>
      <c r="H1612" s="80" t="str">
        <f t="shared" si="210"/>
        <v/>
      </c>
      <c r="I1612" s="413"/>
      <c r="J1612" s="414"/>
      <c r="K1612" s="415"/>
      <c r="L1612" s="415"/>
      <c r="M1612" s="415"/>
      <c r="N1612" s="415"/>
      <c r="O1612" s="415"/>
      <c r="P1612" s="415"/>
    </row>
    <row r="1613" spans="1:16">
      <c r="A1613" s="80" t="str">
        <f t="shared" si="205"/>
        <v/>
      </c>
      <c r="B1613" s="80" t="str">
        <f t="shared" si="206"/>
        <v/>
      </c>
      <c r="C1613" s="80" t="str">
        <f t="shared" si="207"/>
        <v/>
      </c>
      <c r="D1613" s="80" t="str">
        <f t="shared" si="208"/>
        <v/>
      </c>
      <c r="E1613" s="80" t="str">
        <f t="shared" si="209"/>
        <v/>
      </c>
      <c r="F1613" s="80" t="str">
        <f t="shared" si="210"/>
        <v/>
      </c>
      <c r="G1613" s="80" t="str">
        <f t="shared" si="210"/>
        <v/>
      </c>
      <c r="H1613" s="80" t="str">
        <f t="shared" si="210"/>
        <v/>
      </c>
      <c r="I1613" s="413"/>
      <c r="J1613" s="414"/>
      <c r="K1613" s="415"/>
      <c r="L1613" s="415"/>
      <c r="M1613" s="415"/>
      <c r="N1613" s="415"/>
      <c r="O1613" s="415"/>
      <c r="P1613" s="415"/>
    </row>
    <row r="1614" spans="1:16">
      <c r="A1614" s="80" t="str">
        <f t="shared" si="205"/>
        <v/>
      </c>
      <c r="B1614" s="80" t="str">
        <f t="shared" si="206"/>
        <v/>
      </c>
      <c r="C1614" s="80" t="str">
        <f t="shared" si="207"/>
        <v/>
      </c>
      <c r="D1614" s="80" t="str">
        <f t="shared" si="208"/>
        <v/>
      </c>
      <c r="E1614" s="80" t="str">
        <f t="shared" si="209"/>
        <v/>
      </c>
      <c r="F1614" s="80" t="str">
        <f t="shared" si="210"/>
        <v/>
      </c>
      <c r="G1614" s="80" t="str">
        <f t="shared" si="210"/>
        <v/>
      </c>
      <c r="H1614" s="80" t="str">
        <f t="shared" si="210"/>
        <v/>
      </c>
      <c r="I1614" s="413"/>
      <c r="J1614" s="414"/>
      <c r="K1614" s="415"/>
      <c r="L1614" s="415"/>
      <c r="M1614" s="415"/>
      <c r="N1614" s="415"/>
      <c r="O1614" s="415"/>
      <c r="P1614" s="415"/>
    </row>
    <row r="1615" spans="1:16">
      <c r="A1615" s="80" t="str">
        <f t="shared" si="205"/>
        <v/>
      </c>
      <c r="B1615" s="80" t="str">
        <f t="shared" si="206"/>
        <v/>
      </c>
      <c r="C1615" s="80" t="str">
        <f t="shared" si="207"/>
        <v/>
      </c>
      <c r="D1615" s="80" t="str">
        <f t="shared" si="208"/>
        <v/>
      </c>
      <c r="E1615" s="80" t="str">
        <f t="shared" si="209"/>
        <v/>
      </c>
      <c r="F1615" s="80" t="str">
        <f t="shared" si="210"/>
        <v/>
      </c>
      <c r="G1615" s="80" t="str">
        <f t="shared" si="210"/>
        <v/>
      </c>
      <c r="H1615" s="80" t="str">
        <f t="shared" si="210"/>
        <v/>
      </c>
      <c r="I1615" s="413"/>
      <c r="J1615" s="414"/>
      <c r="K1615" s="415"/>
      <c r="L1615" s="415"/>
      <c r="M1615" s="415"/>
      <c r="N1615" s="415"/>
      <c r="O1615" s="415"/>
      <c r="P1615" s="415"/>
    </row>
    <row r="1616" spans="1:16">
      <c r="A1616" s="80" t="str">
        <f t="shared" si="205"/>
        <v/>
      </c>
      <c r="B1616" s="80" t="str">
        <f t="shared" si="206"/>
        <v/>
      </c>
      <c r="C1616" s="80" t="str">
        <f t="shared" si="207"/>
        <v/>
      </c>
      <c r="D1616" s="80" t="str">
        <f t="shared" si="208"/>
        <v/>
      </c>
      <c r="E1616" s="80" t="str">
        <f t="shared" si="209"/>
        <v/>
      </c>
      <c r="F1616" s="80" t="str">
        <f t="shared" si="210"/>
        <v/>
      </c>
      <c r="G1616" s="80" t="str">
        <f t="shared" si="210"/>
        <v/>
      </c>
      <c r="H1616" s="80" t="str">
        <f t="shared" si="210"/>
        <v/>
      </c>
      <c r="I1616" s="413"/>
      <c r="J1616" s="414"/>
      <c r="K1616" s="415"/>
      <c r="L1616" s="415"/>
      <c r="M1616" s="415"/>
      <c r="N1616" s="415"/>
      <c r="O1616" s="415"/>
      <c r="P1616" s="415"/>
    </row>
    <row r="1617" spans="1:16">
      <c r="A1617" s="80" t="str">
        <f t="shared" si="205"/>
        <v/>
      </c>
      <c r="B1617" s="80" t="str">
        <f t="shared" si="206"/>
        <v/>
      </c>
      <c r="C1617" s="80" t="str">
        <f t="shared" si="207"/>
        <v/>
      </c>
      <c r="D1617" s="80" t="str">
        <f t="shared" si="208"/>
        <v/>
      </c>
      <c r="E1617" s="80" t="str">
        <f t="shared" si="209"/>
        <v/>
      </c>
      <c r="F1617" s="80" t="str">
        <f t="shared" si="210"/>
        <v/>
      </c>
      <c r="G1617" s="80" t="str">
        <f t="shared" si="210"/>
        <v/>
      </c>
      <c r="H1617" s="80" t="str">
        <f t="shared" si="210"/>
        <v/>
      </c>
      <c r="I1617" s="413"/>
      <c r="J1617" s="414"/>
      <c r="K1617" s="415"/>
      <c r="L1617" s="415"/>
      <c r="M1617" s="415"/>
      <c r="N1617" s="415"/>
      <c r="O1617" s="415"/>
      <c r="P1617" s="415"/>
    </row>
    <row r="1618" spans="1:16">
      <c r="A1618" s="80" t="str">
        <f t="shared" si="205"/>
        <v/>
      </c>
      <c r="B1618" s="80" t="str">
        <f t="shared" si="206"/>
        <v/>
      </c>
      <c r="C1618" s="80" t="str">
        <f t="shared" si="207"/>
        <v/>
      </c>
      <c r="D1618" s="80" t="str">
        <f t="shared" si="208"/>
        <v/>
      </c>
      <c r="E1618" s="80" t="str">
        <f t="shared" si="209"/>
        <v/>
      </c>
      <c r="F1618" s="80" t="str">
        <f t="shared" si="210"/>
        <v/>
      </c>
      <c r="G1618" s="80" t="str">
        <f t="shared" si="210"/>
        <v/>
      </c>
      <c r="H1618" s="80" t="str">
        <f t="shared" si="210"/>
        <v/>
      </c>
      <c r="I1618" s="413"/>
      <c r="J1618" s="414"/>
      <c r="K1618" s="415"/>
      <c r="L1618" s="415"/>
      <c r="M1618" s="415"/>
      <c r="N1618" s="415"/>
      <c r="O1618" s="415"/>
      <c r="P1618" s="415"/>
    </row>
    <row r="1619" spans="1:16">
      <c r="A1619" s="80" t="str">
        <f t="shared" si="205"/>
        <v/>
      </c>
      <c r="B1619" s="80" t="str">
        <f t="shared" si="206"/>
        <v/>
      </c>
      <c r="C1619" s="80" t="str">
        <f t="shared" si="207"/>
        <v/>
      </c>
      <c r="D1619" s="80" t="str">
        <f t="shared" si="208"/>
        <v/>
      </c>
      <c r="E1619" s="80" t="str">
        <f t="shared" si="209"/>
        <v/>
      </c>
      <c r="F1619" s="80" t="str">
        <f t="shared" si="210"/>
        <v/>
      </c>
      <c r="G1619" s="80" t="str">
        <f t="shared" si="210"/>
        <v/>
      </c>
      <c r="H1619" s="80" t="str">
        <f t="shared" si="210"/>
        <v/>
      </c>
      <c r="I1619" s="413"/>
      <c r="J1619" s="414"/>
      <c r="K1619" s="415"/>
      <c r="L1619" s="415"/>
      <c r="M1619" s="415"/>
      <c r="N1619" s="415"/>
      <c r="O1619" s="415"/>
      <c r="P1619" s="415"/>
    </row>
    <row r="1620" spans="1:16">
      <c r="A1620" s="80" t="str">
        <f t="shared" si="205"/>
        <v/>
      </c>
      <c r="B1620" s="80" t="str">
        <f t="shared" si="206"/>
        <v/>
      </c>
      <c r="C1620" s="80" t="str">
        <f t="shared" si="207"/>
        <v/>
      </c>
      <c r="D1620" s="80" t="str">
        <f t="shared" si="208"/>
        <v/>
      </c>
      <c r="E1620" s="80" t="str">
        <f t="shared" si="209"/>
        <v/>
      </c>
      <c r="F1620" s="80" t="str">
        <f t="shared" si="210"/>
        <v/>
      </c>
      <c r="G1620" s="80" t="str">
        <f t="shared" si="210"/>
        <v/>
      </c>
      <c r="H1620" s="80" t="str">
        <f t="shared" si="210"/>
        <v/>
      </c>
      <c r="I1620" s="413"/>
      <c r="J1620" s="414"/>
      <c r="K1620" s="415"/>
      <c r="L1620" s="415"/>
      <c r="M1620" s="415"/>
      <c r="N1620" s="415"/>
      <c r="O1620" s="415"/>
      <c r="P1620" s="415"/>
    </row>
    <row r="1621" spans="1:16">
      <c r="A1621" s="80" t="str">
        <f t="shared" si="205"/>
        <v/>
      </c>
      <c r="B1621" s="80" t="str">
        <f t="shared" si="206"/>
        <v/>
      </c>
      <c r="C1621" s="80" t="str">
        <f t="shared" si="207"/>
        <v/>
      </c>
      <c r="D1621" s="80" t="str">
        <f t="shared" si="208"/>
        <v/>
      </c>
      <c r="E1621" s="80" t="str">
        <f t="shared" si="209"/>
        <v/>
      </c>
      <c r="F1621" s="80" t="str">
        <f t="shared" si="210"/>
        <v/>
      </c>
      <c r="G1621" s="80" t="str">
        <f t="shared" si="210"/>
        <v/>
      </c>
      <c r="H1621" s="80" t="str">
        <f t="shared" si="210"/>
        <v/>
      </c>
      <c r="I1621" s="413"/>
      <c r="J1621" s="414"/>
      <c r="K1621" s="415"/>
      <c r="L1621" s="415"/>
      <c r="M1621" s="415"/>
      <c r="N1621" s="415"/>
      <c r="O1621" s="415"/>
      <c r="P1621" s="415"/>
    </row>
    <row r="1622" spans="1:16">
      <c r="A1622" s="80" t="str">
        <f t="shared" si="205"/>
        <v/>
      </c>
      <c r="B1622" s="80" t="str">
        <f t="shared" si="206"/>
        <v/>
      </c>
      <c r="C1622" s="80" t="str">
        <f t="shared" si="207"/>
        <v/>
      </c>
      <c r="D1622" s="80" t="str">
        <f t="shared" si="208"/>
        <v/>
      </c>
      <c r="E1622" s="80" t="str">
        <f t="shared" si="209"/>
        <v/>
      </c>
      <c r="F1622" s="80" t="str">
        <f t="shared" si="210"/>
        <v/>
      </c>
      <c r="G1622" s="80" t="str">
        <f t="shared" si="210"/>
        <v/>
      </c>
      <c r="H1622" s="80" t="str">
        <f t="shared" si="210"/>
        <v/>
      </c>
      <c r="I1622" s="413"/>
      <c r="J1622" s="414"/>
      <c r="K1622" s="415"/>
      <c r="L1622" s="415"/>
      <c r="M1622" s="415"/>
      <c r="N1622" s="415"/>
      <c r="O1622" s="415"/>
      <c r="P1622" s="415"/>
    </row>
    <row r="1623" spans="1:16">
      <c r="A1623" s="80" t="str">
        <f t="shared" si="205"/>
        <v/>
      </c>
      <c r="B1623" s="80" t="str">
        <f t="shared" si="206"/>
        <v/>
      </c>
      <c r="C1623" s="80" t="str">
        <f t="shared" si="207"/>
        <v/>
      </c>
      <c r="D1623" s="80" t="str">
        <f t="shared" si="208"/>
        <v/>
      </c>
      <c r="E1623" s="80" t="str">
        <f t="shared" si="209"/>
        <v/>
      </c>
      <c r="F1623" s="80" t="str">
        <f t="shared" si="210"/>
        <v/>
      </c>
      <c r="G1623" s="80" t="str">
        <f t="shared" si="210"/>
        <v/>
      </c>
      <c r="H1623" s="80" t="str">
        <f t="shared" si="210"/>
        <v/>
      </c>
      <c r="I1623" s="413"/>
      <c r="J1623" s="414"/>
      <c r="K1623" s="415"/>
      <c r="L1623" s="415"/>
      <c r="M1623" s="415"/>
      <c r="N1623" s="415"/>
      <c r="O1623" s="415"/>
      <c r="P1623" s="415"/>
    </row>
    <row r="1624" spans="1:16">
      <c r="A1624" s="80" t="str">
        <f t="shared" si="205"/>
        <v/>
      </c>
      <c r="B1624" s="80" t="str">
        <f t="shared" si="206"/>
        <v/>
      </c>
      <c r="C1624" s="80" t="str">
        <f t="shared" si="207"/>
        <v/>
      </c>
      <c r="D1624" s="80" t="str">
        <f t="shared" si="208"/>
        <v/>
      </c>
      <c r="E1624" s="80" t="str">
        <f t="shared" si="209"/>
        <v/>
      </c>
      <c r="F1624" s="80" t="str">
        <f t="shared" si="210"/>
        <v/>
      </c>
      <c r="G1624" s="80" t="str">
        <f t="shared" si="210"/>
        <v/>
      </c>
      <c r="H1624" s="80" t="str">
        <f t="shared" si="210"/>
        <v/>
      </c>
      <c r="I1624" s="413"/>
      <c r="J1624" s="414"/>
      <c r="K1624" s="415"/>
      <c r="L1624" s="415"/>
      <c r="M1624" s="415"/>
      <c r="N1624" s="415"/>
      <c r="O1624" s="415"/>
      <c r="P1624" s="415"/>
    </row>
    <row r="1625" spans="1:16">
      <c r="A1625" s="80" t="str">
        <f t="shared" si="205"/>
        <v/>
      </c>
      <c r="B1625" s="80" t="str">
        <f t="shared" si="206"/>
        <v/>
      </c>
      <c r="C1625" s="80" t="str">
        <f t="shared" si="207"/>
        <v/>
      </c>
      <c r="D1625" s="80" t="str">
        <f t="shared" si="208"/>
        <v/>
      </c>
      <c r="E1625" s="80" t="str">
        <f t="shared" si="209"/>
        <v/>
      </c>
      <c r="F1625" s="80" t="str">
        <f t="shared" ref="F1625:H1644" si="211">IF(Cptes="","",LEFT(Cptes,7))</f>
        <v/>
      </c>
      <c r="G1625" s="80" t="str">
        <f t="shared" si="211"/>
        <v/>
      </c>
      <c r="H1625" s="80" t="str">
        <f t="shared" si="211"/>
        <v/>
      </c>
      <c r="I1625" s="413"/>
      <c r="J1625" s="414"/>
      <c r="K1625" s="415"/>
      <c r="L1625" s="415"/>
      <c r="M1625" s="415"/>
      <c r="N1625" s="415"/>
      <c r="O1625" s="415"/>
      <c r="P1625" s="415"/>
    </row>
    <row r="1626" spans="1:16">
      <c r="A1626" s="80" t="str">
        <f t="shared" si="205"/>
        <v/>
      </c>
      <c r="B1626" s="80" t="str">
        <f t="shared" si="206"/>
        <v/>
      </c>
      <c r="C1626" s="80" t="str">
        <f t="shared" si="207"/>
        <v/>
      </c>
      <c r="D1626" s="80" t="str">
        <f t="shared" si="208"/>
        <v/>
      </c>
      <c r="E1626" s="80" t="str">
        <f t="shared" si="209"/>
        <v/>
      </c>
      <c r="F1626" s="80" t="str">
        <f t="shared" si="211"/>
        <v/>
      </c>
      <c r="G1626" s="80" t="str">
        <f t="shared" si="211"/>
        <v/>
      </c>
      <c r="H1626" s="80" t="str">
        <f t="shared" si="211"/>
        <v/>
      </c>
      <c r="I1626" s="413"/>
      <c r="J1626" s="414"/>
      <c r="K1626" s="415"/>
      <c r="L1626" s="415"/>
      <c r="M1626" s="415"/>
      <c r="N1626" s="415"/>
      <c r="O1626" s="415"/>
      <c r="P1626" s="415"/>
    </row>
    <row r="1627" spans="1:16">
      <c r="A1627" s="80" t="str">
        <f t="shared" si="205"/>
        <v/>
      </c>
      <c r="B1627" s="80" t="str">
        <f t="shared" si="206"/>
        <v/>
      </c>
      <c r="C1627" s="80" t="str">
        <f t="shared" si="207"/>
        <v/>
      </c>
      <c r="D1627" s="80" t="str">
        <f t="shared" si="208"/>
        <v/>
      </c>
      <c r="E1627" s="80" t="str">
        <f t="shared" si="209"/>
        <v/>
      </c>
      <c r="F1627" s="80" t="str">
        <f t="shared" si="211"/>
        <v/>
      </c>
      <c r="G1627" s="80" t="str">
        <f t="shared" si="211"/>
        <v/>
      </c>
      <c r="H1627" s="80" t="str">
        <f t="shared" si="211"/>
        <v/>
      </c>
      <c r="I1627" s="413"/>
      <c r="J1627" s="414"/>
      <c r="K1627" s="415"/>
      <c r="L1627" s="415"/>
      <c r="M1627" s="415"/>
      <c r="N1627" s="415"/>
      <c r="O1627" s="415"/>
      <c r="P1627" s="415"/>
    </row>
    <row r="1628" spans="1:16">
      <c r="A1628" s="80" t="str">
        <f t="shared" si="205"/>
        <v/>
      </c>
      <c r="B1628" s="80" t="str">
        <f t="shared" si="206"/>
        <v/>
      </c>
      <c r="C1628" s="80" t="str">
        <f t="shared" si="207"/>
        <v/>
      </c>
      <c r="D1628" s="80" t="str">
        <f t="shared" si="208"/>
        <v/>
      </c>
      <c r="E1628" s="80" t="str">
        <f t="shared" si="209"/>
        <v/>
      </c>
      <c r="F1628" s="80" t="str">
        <f t="shared" si="211"/>
        <v/>
      </c>
      <c r="G1628" s="80" t="str">
        <f t="shared" si="211"/>
        <v/>
      </c>
      <c r="H1628" s="80" t="str">
        <f t="shared" si="211"/>
        <v/>
      </c>
      <c r="I1628" s="413"/>
      <c r="J1628" s="414"/>
      <c r="K1628" s="415"/>
      <c r="L1628" s="415"/>
      <c r="M1628" s="415"/>
      <c r="N1628" s="415"/>
      <c r="O1628" s="415"/>
      <c r="P1628" s="415"/>
    </row>
    <row r="1629" spans="1:16">
      <c r="A1629" s="80" t="str">
        <f t="shared" si="205"/>
        <v/>
      </c>
      <c r="B1629" s="80" t="str">
        <f t="shared" si="206"/>
        <v/>
      </c>
      <c r="C1629" s="80" t="str">
        <f t="shared" si="207"/>
        <v/>
      </c>
      <c r="D1629" s="80" t="str">
        <f t="shared" si="208"/>
        <v/>
      </c>
      <c r="E1629" s="80" t="str">
        <f t="shared" si="209"/>
        <v/>
      </c>
      <c r="F1629" s="80" t="str">
        <f t="shared" si="211"/>
        <v/>
      </c>
      <c r="G1629" s="80" t="str">
        <f t="shared" si="211"/>
        <v/>
      </c>
      <c r="H1629" s="80" t="str">
        <f t="shared" si="211"/>
        <v/>
      </c>
      <c r="I1629" s="413"/>
      <c r="J1629" s="414"/>
      <c r="K1629" s="415"/>
      <c r="L1629" s="415"/>
      <c r="M1629" s="415"/>
      <c r="N1629" s="415"/>
      <c r="O1629" s="415"/>
      <c r="P1629" s="415"/>
    </row>
    <row r="1630" spans="1:16">
      <c r="A1630" s="80" t="str">
        <f t="shared" si="205"/>
        <v/>
      </c>
      <c r="B1630" s="80" t="str">
        <f t="shared" si="206"/>
        <v/>
      </c>
      <c r="C1630" s="80" t="str">
        <f t="shared" si="207"/>
        <v/>
      </c>
      <c r="D1630" s="80" t="str">
        <f t="shared" si="208"/>
        <v/>
      </c>
      <c r="E1630" s="80" t="str">
        <f t="shared" si="209"/>
        <v/>
      </c>
      <c r="F1630" s="80" t="str">
        <f t="shared" si="211"/>
        <v/>
      </c>
      <c r="G1630" s="80" t="str">
        <f t="shared" si="211"/>
        <v/>
      </c>
      <c r="H1630" s="80" t="str">
        <f t="shared" si="211"/>
        <v/>
      </c>
      <c r="I1630" s="413"/>
      <c r="J1630" s="414"/>
      <c r="K1630" s="415"/>
      <c r="L1630" s="415"/>
      <c r="M1630" s="415"/>
      <c r="N1630" s="415"/>
      <c r="O1630" s="415"/>
      <c r="P1630" s="415"/>
    </row>
    <row r="1631" spans="1:16">
      <c r="A1631" s="80" t="str">
        <f t="shared" si="205"/>
        <v/>
      </c>
      <c r="B1631" s="80" t="str">
        <f t="shared" si="206"/>
        <v/>
      </c>
      <c r="C1631" s="80" t="str">
        <f t="shared" si="207"/>
        <v/>
      </c>
      <c r="D1631" s="80" t="str">
        <f t="shared" si="208"/>
        <v/>
      </c>
      <c r="E1631" s="80" t="str">
        <f t="shared" si="209"/>
        <v/>
      </c>
      <c r="F1631" s="80" t="str">
        <f t="shared" si="211"/>
        <v/>
      </c>
      <c r="G1631" s="80" t="str">
        <f t="shared" si="211"/>
        <v/>
      </c>
      <c r="H1631" s="80" t="str">
        <f t="shared" si="211"/>
        <v/>
      </c>
      <c r="I1631" s="413"/>
      <c r="J1631" s="414"/>
      <c r="K1631" s="415"/>
      <c r="L1631" s="415"/>
      <c r="M1631" s="415"/>
      <c r="N1631" s="415"/>
      <c r="O1631" s="415"/>
      <c r="P1631" s="415"/>
    </row>
    <row r="1632" spans="1:16">
      <c r="A1632" s="80" t="str">
        <f t="shared" si="205"/>
        <v/>
      </c>
      <c r="B1632" s="80" t="str">
        <f t="shared" si="206"/>
        <v/>
      </c>
      <c r="C1632" s="80" t="str">
        <f t="shared" si="207"/>
        <v/>
      </c>
      <c r="D1632" s="80" t="str">
        <f t="shared" si="208"/>
        <v/>
      </c>
      <c r="E1632" s="80" t="str">
        <f t="shared" si="209"/>
        <v/>
      </c>
      <c r="F1632" s="80" t="str">
        <f t="shared" si="211"/>
        <v/>
      </c>
      <c r="G1632" s="80" t="str">
        <f t="shared" si="211"/>
        <v/>
      </c>
      <c r="H1632" s="80" t="str">
        <f t="shared" si="211"/>
        <v/>
      </c>
      <c r="I1632" s="413"/>
      <c r="J1632" s="414"/>
      <c r="K1632" s="415"/>
      <c r="L1632" s="415"/>
      <c r="M1632" s="415"/>
      <c r="N1632" s="415"/>
      <c r="O1632" s="415"/>
      <c r="P1632" s="415"/>
    </row>
    <row r="1633" spans="1:16">
      <c r="A1633" s="80" t="str">
        <f t="shared" si="205"/>
        <v/>
      </c>
      <c r="B1633" s="80" t="str">
        <f t="shared" si="206"/>
        <v/>
      </c>
      <c r="C1633" s="80" t="str">
        <f t="shared" si="207"/>
        <v/>
      </c>
      <c r="D1633" s="80" t="str">
        <f t="shared" si="208"/>
        <v/>
      </c>
      <c r="E1633" s="80" t="str">
        <f t="shared" si="209"/>
        <v/>
      </c>
      <c r="F1633" s="80" t="str">
        <f t="shared" si="211"/>
        <v/>
      </c>
      <c r="G1633" s="80" t="str">
        <f t="shared" si="211"/>
        <v/>
      </c>
      <c r="H1633" s="80" t="str">
        <f t="shared" si="211"/>
        <v/>
      </c>
      <c r="I1633" s="413"/>
      <c r="J1633" s="414"/>
      <c r="K1633" s="415"/>
      <c r="L1633" s="415"/>
      <c r="M1633" s="415"/>
      <c r="N1633" s="415"/>
      <c r="O1633" s="415"/>
      <c r="P1633" s="415"/>
    </row>
    <row r="1634" spans="1:16">
      <c r="A1634" s="80" t="str">
        <f t="shared" si="205"/>
        <v/>
      </c>
      <c r="B1634" s="80" t="str">
        <f t="shared" si="206"/>
        <v/>
      </c>
      <c r="C1634" s="80" t="str">
        <f t="shared" si="207"/>
        <v/>
      </c>
      <c r="D1634" s="80" t="str">
        <f t="shared" si="208"/>
        <v/>
      </c>
      <c r="E1634" s="80" t="str">
        <f t="shared" si="209"/>
        <v/>
      </c>
      <c r="F1634" s="80" t="str">
        <f t="shared" si="211"/>
        <v/>
      </c>
      <c r="G1634" s="80" t="str">
        <f t="shared" si="211"/>
        <v/>
      </c>
      <c r="H1634" s="80" t="str">
        <f t="shared" si="211"/>
        <v/>
      </c>
      <c r="I1634" s="413"/>
      <c r="J1634" s="414"/>
      <c r="K1634" s="415"/>
      <c r="L1634" s="415"/>
      <c r="M1634" s="415"/>
      <c r="N1634" s="415"/>
      <c r="O1634" s="415"/>
      <c r="P1634" s="415"/>
    </row>
    <row r="1635" spans="1:16">
      <c r="A1635" s="80" t="str">
        <f t="shared" si="205"/>
        <v/>
      </c>
      <c r="B1635" s="80" t="str">
        <f t="shared" si="206"/>
        <v/>
      </c>
      <c r="C1635" s="80" t="str">
        <f t="shared" si="207"/>
        <v/>
      </c>
      <c r="D1635" s="80" t="str">
        <f t="shared" si="208"/>
        <v/>
      </c>
      <c r="E1635" s="80" t="str">
        <f t="shared" si="209"/>
        <v/>
      </c>
      <c r="F1635" s="80" t="str">
        <f t="shared" si="211"/>
        <v/>
      </c>
      <c r="G1635" s="80" t="str">
        <f t="shared" si="211"/>
        <v/>
      </c>
      <c r="H1635" s="80" t="str">
        <f t="shared" si="211"/>
        <v/>
      </c>
      <c r="I1635" s="413"/>
      <c r="J1635" s="414"/>
      <c r="K1635" s="415"/>
      <c r="L1635" s="415"/>
      <c r="M1635" s="415"/>
      <c r="N1635" s="415"/>
      <c r="O1635" s="415"/>
      <c r="P1635" s="415"/>
    </row>
    <row r="1636" spans="1:16">
      <c r="A1636" s="80" t="str">
        <f t="shared" si="205"/>
        <v/>
      </c>
      <c r="B1636" s="80" t="str">
        <f t="shared" si="206"/>
        <v/>
      </c>
      <c r="C1636" s="80" t="str">
        <f t="shared" si="207"/>
        <v/>
      </c>
      <c r="D1636" s="80" t="str">
        <f t="shared" si="208"/>
        <v/>
      </c>
      <c r="E1636" s="80" t="str">
        <f t="shared" si="209"/>
        <v/>
      </c>
      <c r="F1636" s="80" t="str">
        <f t="shared" si="211"/>
        <v/>
      </c>
      <c r="G1636" s="80" t="str">
        <f t="shared" si="211"/>
        <v/>
      </c>
      <c r="H1636" s="80" t="str">
        <f t="shared" si="211"/>
        <v/>
      </c>
      <c r="I1636" s="413"/>
      <c r="J1636" s="414"/>
      <c r="K1636" s="415"/>
      <c r="L1636" s="415"/>
      <c r="M1636" s="415"/>
      <c r="N1636" s="415"/>
      <c r="O1636" s="415"/>
      <c r="P1636" s="415"/>
    </row>
    <row r="1637" spans="1:16">
      <c r="A1637" s="80" t="str">
        <f t="shared" si="205"/>
        <v/>
      </c>
      <c r="B1637" s="80" t="str">
        <f t="shared" si="206"/>
        <v/>
      </c>
      <c r="C1637" s="80" t="str">
        <f t="shared" si="207"/>
        <v/>
      </c>
      <c r="D1637" s="80" t="str">
        <f t="shared" si="208"/>
        <v/>
      </c>
      <c r="E1637" s="80" t="str">
        <f t="shared" si="209"/>
        <v/>
      </c>
      <c r="F1637" s="80" t="str">
        <f t="shared" si="211"/>
        <v/>
      </c>
      <c r="G1637" s="80" t="str">
        <f t="shared" si="211"/>
        <v/>
      </c>
      <c r="H1637" s="80" t="str">
        <f t="shared" si="211"/>
        <v/>
      </c>
      <c r="I1637" s="413"/>
      <c r="J1637" s="414"/>
      <c r="K1637" s="415"/>
      <c r="L1637" s="415"/>
      <c r="M1637" s="415"/>
      <c r="N1637" s="415"/>
      <c r="O1637" s="415"/>
      <c r="P1637" s="415"/>
    </row>
    <row r="1638" spans="1:16">
      <c r="A1638" s="80" t="str">
        <f t="shared" si="205"/>
        <v/>
      </c>
      <c r="B1638" s="80" t="str">
        <f t="shared" si="206"/>
        <v/>
      </c>
      <c r="C1638" s="80" t="str">
        <f t="shared" si="207"/>
        <v/>
      </c>
      <c r="D1638" s="80" t="str">
        <f t="shared" si="208"/>
        <v/>
      </c>
      <c r="E1638" s="80" t="str">
        <f t="shared" si="209"/>
        <v/>
      </c>
      <c r="F1638" s="80" t="str">
        <f t="shared" si="211"/>
        <v/>
      </c>
      <c r="G1638" s="80" t="str">
        <f t="shared" si="211"/>
        <v/>
      </c>
      <c r="H1638" s="80" t="str">
        <f t="shared" si="211"/>
        <v/>
      </c>
      <c r="I1638" s="413"/>
      <c r="J1638" s="414"/>
      <c r="K1638" s="415"/>
      <c r="L1638" s="415"/>
      <c r="M1638" s="415"/>
      <c r="N1638" s="415"/>
      <c r="O1638" s="415"/>
      <c r="P1638" s="415"/>
    </row>
    <row r="1639" spans="1:16">
      <c r="A1639" s="80" t="str">
        <f t="shared" si="205"/>
        <v/>
      </c>
      <c r="B1639" s="80" t="str">
        <f t="shared" si="206"/>
        <v/>
      </c>
      <c r="C1639" s="80" t="str">
        <f t="shared" si="207"/>
        <v/>
      </c>
      <c r="D1639" s="80" t="str">
        <f t="shared" si="208"/>
        <v/>
      </c>
      <c r="E1639" s="80" t="str">
        <f t="shared" si="209"/>
        <v/>
      </c>
      <c r="F1639" s="80" t="str">
        <f t="shared" si="211"/>
        <v/>
      </c>
      <c r="G1639" s="80" t="str">
        <f t="shared" si="211"/>
        <v/>
      </c>
      <c r="H1639" s="80" t="str">
        <f t="shared" si="211"/>
        <v/>
      </c>
      <c r="I1639" s="413"/>
      <c r="J1639" s="414"/>
      <c r="K1639" s="415"/>
      <c r="L1639" s="415"/>
      <c r="M1639" s="415"/>
      <c r="N1639" s="415"/>
      <c r="O1639" s="415"/>
      <c r="P1639" s="415"/>
    </row>
    <row r="1640" spans="1:16">
      <c r="A1640" s="80" t="str">
        <f t="shared" si="205"/>
        <v/>
      </c>
      <c r="B1640" s="80" t="str">
        <f t="shared" si="206"/>
        <v/>
      </c>
      <c r="C1640" s="80" t="str">
        <f t="shared" si="207"/>
        <v/>
      </c>
      <c r="D1640" s="80" t="str">
        <f t="shared" si="208"/>
        <v/>
      </c>
      <c r="E1640" s="80" t="str">
        <f t="shared" si="209"/>
        <v/>
      </c>
      <c r="F1640" s="80" t="str">
        <f t="shared" si="211"/>
        <v/>
      </c>
      <c r="G1640" s="80" t="str">
        <f t="shared" si="211"/>
        <v/>
      </c>
      <c r="H1640" s="80" t="str">
        <f t="shared" si="211"/>
        <v/>
      </c>
      <c r="I1640" s="413"/>
      <c r="J1640" s="414"/>
      <c r="K1640" s="415"/>
      <c r="L1640" s="415"/>
      <c r="M1640" s="415"/>
      <c r="N1640" s="415"/>
      <c r="O1640" s="415"/>
      <c r="P1640" s="415"/>
    </row>
    <row r="1641" spans="1:16">
      <c r="A1641" s="80" t="str">
        <f t="shared" si="205"/>
        <v/>
      </c>
      <c r="B1641" s="80" t="str">
        <f t="shared" si="206"/>
        <v/>
      </c>
      <c r="C1641" s="80" t="str">
        <f t="shared" si="207"/>
        <v/>
      </c>
      <c r="D1641" s="80" t="str">
        <f t="shared" si="208"/>
        <v/>
      </c>
      <c r="E1641" s="80" t="str">
        <f t="shared" si="209"/>
        <v/>
      </c>
      <c r="F1641" s="80" t="str">
        <f t="shared" si="211"/>
        <v/>
      </c>
      <c r="G1641" s="80" t="str">
        <f t="shared" si="211"/>
        <v/>
      </c>
      <c r="H1641" s="80" t="str">
        <f t="shared" si="211"/>
        <v/>
      </c>
      <c r="I1641" s="413"/>
      <c r="J1641" s="414"/>
      <c r="K1641" s="415"/>
      <c r="L1641" s="415"/>
      <c r="M1641" s="415"/>
      <c r="N1641" s="415"/>
      <c r="O1641" s="415"/>
      <c r="P1641" s="415"/>
    </row>
    <row r="1642" spans="1:16">
      <c r="A1642" s="80" t="str">
        <f t="shared" si="205"/>
        <v/>
      </c>
      <c r="B1642" s="80" t="str">
        <f t="shared" si="206"/>
        <v/>
      </c>
      <c r="C1642" s="80" t="str">
        <f t="shared" si="207"/>
        <v/>
      </c>
      <c r="D1642" s="80" t="str">
        <f t="shared" si="208"/>
        <v/>
      </c>
      <c r="E1642" s="80" t="str">
        <f t="shared" si="209"/>
        <v/>
      </c>
      <c r="F1642" s="80" t="str">
        <f t="shared" si="211"/>
        <v/>
      </c>
      <c r="G1642" s="80" t="str">
        <f t="shared" si="211"/>
        <v/>
      </c>
      <c r="H1642" s="80" t="str">
        <f t="shared" si="211"/>
        <v/>
      </c>
      <c r="I1642" s="413"/>
      <c r="J1642" s="414"/>
      <c r="K1642" s="415"/>
      <c r="L1642" s="415"/>
      <c r="M1642" s="415"/>
      <c r="N1642" s="415"/>
      <c r="O1642" s="415"/>
      <c r="P1642" s="415"/>
    </row>
    <row r="1643" spans="1:16">
      <c r="A1643" s="80" t="str">
        <f t="shared" si="205"/>
        <v/>
      </c>
      <c r="B1643" s="80" t="str">
        <f t="shared" si="206"/>
        <v/>
      </c>
      <c r="C1643" s="80" t="str">
        <f t="shared" si="207"/>
        <v/>
      </c>
      <c r="D1643" s="80" t="str">
        <f t="shared" si="208"/>
        <v/>
      </c>
      <c r="E1643" s="80" t="str">
        <f t="shared" si="209"/>
        <v/>
      </c>
      <c r="F1643" s="80" t="str">
        <f t="shared" si="211"/>
        <v/>
      </c>
      <c r="G1643" s="80" t="str">
        <f t="shared" si="211"/>
        <v/>
      </c>
      <c r="H1643" s="80" t="str">
        <f t="shared" si="211"/>
        <v/>
      </c>
      <c r="I1643" s="413"/>
      <c r="J1643" s="414"/>
      <c r="K1643" s="415"/>
      <c r="L1643" s="415"/>
      <c r="M1643" s="415"/>
      <c r="N1643" s="415"/>
      <c r="O1643" s="415"/>
      <c r="P1643" s="415"/>
    </row>
    <row r="1644" spans="1:16">
      <c r="A1644" s="80" t="str">
        <f t="shared" si="205"/>
        <v/>
      </c>
      <c r="B1644" s="80" t="str">
        <f t="shared" si="206"/>
        <v/>
      </c>
      <c r="C1644" s="80" t="str">
        <f t="shared" si="207"/>
        <v/>
      </c>
      <c r="D1644" s="80" t="str">
        <f t="shared" si="208"/>
        <v/>
      </c>
      <c r="E1644" s="80" t="str">
        <f t="shared" si="209"/>
        <v/>
      </c>
      <c r="F1644" s="80" t="str">
        <f t="shared" si="211"/>
        <v/>
      </c>
      <c r="G1644" s="80" t="str">
        <f t="shared" si="211"/>
        <v/>
      </c>
      <c r="H1644" s="80" t="str">
        <f t="shared" si="211"/>
        <v/>
      </c>
      <c r="I1644" s="413"/>
      <c r="J1644" s="414"/>
      <c r="K1644" s="415"/>
      <c r="L1644" s="415"/>
      <c r="M1644" s="415"/>
      <c r="N1644" s="415"/>
      <c r="O1644" s="415"/>
      <c r="P1644" s="415"/>
    </row>
    <row r="1645" spans="1:16">
      <c r="A1645" s="80" t="str">
        <f t="shared" si="205"/>
        <v/>
      </c>
      <c r="B1645" s="80" t="str">
        <f t="shared" si="206"/>
        <v/>
      </c>
      <c r="C1645" s="80" t="str">
        <f t="shared" si="207"/>
        <v/>
      </c>
      <c r="D1645" s="80" t="str">
        <f t="shared" si="208"/>
        <v/>
      </c>
      <c r="E1645" s="80" t="str">
        <f t="shared" si="209"/>
        <v/>
      </c>
      <c r="F1645" s="80" t="str">
        <f t="shared" ref="F1645:H1664" si="212">IF(Cptes="","",LEFT(Cptes,7))</f>
        <v/>
      </c>
      <c r="G1645" s="80" t="str">
        <f t="shared" si="212"/>
        <v/>
      </c>
      <c r="H1645" s="80" t="str">
        <f t="shared" si="212"/>
        <v/>
      </c>
      <c r="I1645" s="413"/>
      <c r="J1645" s="414"/>
      <c r="K1645" s="415"/>
      <c r="L1645" s="415"/>
      <c r="M1645" s="415"/>
      <c r="N1645" s="415"/>
      <c r="O1645" s="415"/>
      <c r="P1645" s="415"/>
    </row>
    <row r="1646" spans="1:16">
      <c r="A1646" s="80" t="str">
        <f t="shared" si="205"/>
        <v/>
      </c>
      <c r="B1646" s="80" t="str">
        <f t="shared" si="206"/>
        <v/>
      </c>
      <c r="C1646" s="80" t="str">
        <f t="shared" si="207"/>
        <v/>
      </c>
      <c r="D1646" s="80" t="str">
        <f t="shared" si="208"/>
        <v/>
      </c>
      <c r="E1646" s="80" t="str">
        <f t="shared" si="209"/>
        <v/>
      </c>
      <c r="F1646" s="80" t="str">
        <f t="shared" si="212"/>
        <v/>
      </c>
      <c r="G1646" s="80" t="str">
        <f t="shared" si="212"/>
        <v/>
      </c>
      <c r="H1646" s="80" t="str">
        <f t="shared" si="212"/>
        <v/>
      </c>
      <c r="I1646" s="413"/>
      <c r="J1646" s="414"/>
      <c r="K1646" s="415"/>
      <c r="L1646" s="415"/>
      <c r="M1646" s="415"/>
      <c r="N1646" s="415"/>
      <c r="O1646" s="415"/>
      <c r="P1646" s="415"/>
    </row>
    <row r="1647" spans="1:16">
      <c r="A1647" s="80" t="str">
        <f t="shared" si="205"/>
        <v/>
      </c>
      <c r="B1647" s="80" t="str">
        <f t="shared" si="206"/>
        <v/>
      </c>
      <c r="C1647" s="80" t="str">
        <f t="shared" si="207"/>
        <v/>
      </c>
      <c r="D1647" s="80" t="str">
        <f t="shared" si="208"/>
        <v/>
      </c>
      <c r="E1647" s="80" t="str">
        <f t="shared" si="209"/>
        <v/>
      </c>
      <c r="F1647" s="80" t="str">
        <f t="shared" si="212"/>
        <v/>
      </c>
      <c r="G1647" s="80" t="str">
        <f t="shared" si="212"/>
        <v/>
      </c>
      <c r="H1647" s="80" t="str">
        <f t="shared" si="212"/>
        <v/>
      </c>
      <c r="I1647" s="413"/>
      <c r="J1647" s="414"/>
      <c r="K1647" s="415"/>
      <c r="L1647" s="415"/>
      <c r="M1647" s="415"/>
      <c r="N1647" s="415"/>
      <c r="O1647" s="415"/>
      <c r="P1647" s="415"/>
    </row>
    <row r="1648" spans="1:16">
      <c r="A1648" s="80" t="str">
        <f t="shared" si="205"/>
        <v/>
      </c>
      <c r="B1648" s="80" t="str">
        <f t="shared" si="206"/>
        <v/>
      </c>
      <c r="C1648" s="80" t="str">
        <f t="shared" si="207"/>
        <v/>
      </c>
      <c r="D1648" s="80" t="str">
        <f t="shared" si="208"/>
        <v/>
      </c>
      <c r="E1648" s="80" t="str">
        <f t="shared" si="209"/>
        <v/>
      </c>
      <c r="F1648" s="80" t="str">
        <f t="shared" si="212"/>
        <v/>
      </c>
      <c r="G1648" s="80" t="str">
        <f t="shared" si="212"/>
        <v/>
      </c>
      <c r="H1648" s="80" t="str">
        <f t="shared" si="212"/>
        <v/>
      </c>
      <c r="I1648" s="413"/>
      <c r="J1648" s="414"/>
      <c r="K1648" s="415"/>
      <c r="L1648" s="415"/>
      <c r="M1648" s="415"/>
      <c r="N1648" s="415"/>
      <c r="O1648" s="415"/>
      <c r="P1648" s="415"/>
    </row>
    <row r="1649" spans="1:16">
      <c r="A1649" s="80" t="str">
        <f t="shared" si="205"/>
        <v/>
      </c>
      <c r="B1649" s="80" t="str">
        <f t="shared" si="206"/>
        <v/>
      </c>
      <c r="C1649" s="80" t="str">
        <f t="shared" si="207"/>
        <v/>
      </c>
      <c r="D1649" s="80" t="str">
        <f t="shared" si="208"/>
        <v/>
      </c>
      <c r="E1649" s="80" t="str">
        <f t="shared" si="209"/>
        <v/>
      </c>
      <c r="F1649" s="80" t="str">
        <f t="shared" si="212"/>
        <v/>
      </c>
      <c r="G1649" s="80" t="str">
        <f t="shared" si="212"/>
        <v/>
      </c>
      <c r="H1649" s="80" t="str">
        <f t="shared" si="212"/>
        <v/>
      </c>
      <c r="I1649" s="413"/>
      <c r="J1649" s="414"/>
      <c r="K1649" s="415"/>
      <c r="L1649" s="415"/>
      <c r="M1649" s="415"/>
      <c r="N1649" s="415"/>
      <c r="O1649" s="415"/>
      <c r="P1649" s="415"/>
    </row>
    <row r="1650" spans="1:16">
      <c r="A1650" s="80" t="str">
        <f t="shared" si="205"/>
        <v/>
      </c>
      <c r="B1650" s="80" t="str">
        <f t="shared" si="206"/>
        <v/>
      </c>
      <c r="C1650" s="80" t="str">
        <f t="shared" si="207"/>
        <v/>
      </c>
      <c r="D1650" s="80" t="str">
        <f t="shared" si="208"/>
        <v/>
      </c>
      <c r="E1650" s="80" t="str">
        <f t="shared" si="209"/>
        <v/>
      </c>
      <c r="F1650" s="80" t="str">
        <f t="shared" si="212"/>
        <v/>
      </c>
      <c r="G1650" s="80" t="str">
        <f t="shared" si="212"/>
        <v/>
      </c>
      <c r="H1650" s="80" t="str">
        <f t="shared" si="212"/>
        <v/>
      </c>
      <c r="I1650" s="413"/>
      <c r="J1650" s="414"/>
      <c r="K1650" s="415"/>
      <c r="L1650" s="415"/>
      <c r="M1650" s="415"/>
      <c r="N1650" s="415"/>
      <c r="O1650" s="415"/>
      <c r="P1650" s="415"/>
    </row>
    <row r="1651" spans="1:16">
      <c r="A1651" s="80" t="str">
        <f t="shared" si="205"/>
        <v/>
      </c>
      <c r="B1651" s="80" t="str">
        <f t="shared" si="206"/>
        <v/>
      </c>
      <c r="C1651" s="80" t="str">
        <f t="shared" si="207"/>
        <v/>
      </c>
      <c r="D1651" s="80" t="str">
        <f t="shared" si="208"/>
        <v/>
      </c>
      <c r="E1651" s="80" t="str">
        <f t="shared" si="209"/>
        <v/>
      </c>
      <c r="F1651" s="80" t="str">
        <f t="shared" si="212"/>
        <v/>
      </c>
      <c r="G1651" s="80" t="str">
        <f t="shared" si="212"/>
        <v/>
      </c>
      <c r="H1651" s="80" t="str">
        <f t="shared" si="212"/>
        <v/>
      </c>
      <c r="I1651" s="413"/>
      <c r="J1651" s="414"/>
      <c r="K1651" s="415"/>
      <c r="L1651" s="415"/>
      <c r="M1651" s="415"/>
      <c r="N1651" s="415"/>
      <c r="O1651" s="415"/>
      <c r="P1651" s="415"/>
    </row>
    <row r="1652" spans="1:16">
      <c r="A1652" s="80" t="str">
        <f t="shared" si="205"/>
        <v/>
      </c>
      <c r="B1652" s="80" t="str">
        <f t="shared" si="206"/>
        <v/>
      </c>
      <c r="C1652" s="80" t="str">
        <f t="shared" si="207"/>
        <v/>
      </c>
      <c r="D1652" s="80" t="str">
        <f t="shared" si="208"/>
        <v/>
      </c>
      <c r="E1652" s="80" t="str">
        <f t="shared" si="209"/>
        <v/>
      </c>
      <c r="F1652" s="80" t="str">
        <f t="shared" si="212"/>
        <v/>
      </c>
      <c r="G1652" s="80" t="str">
        <f t="shared" si="212"/>
        <v/>
      </c>
      <c r="H1652" s="80" t="str">
        <f t="shared" si="212"/>
        <v/>
      </c>
      <c r="I1652" s="413"/>
      <c r="J1652" s="414"/>
      <c r="K1652" s="415"/>
      <c r="L1652" s="415"/>
      <c r="M1652" s="415"/>
      <c r="N1652" s="415"/>
      <c r="O1652" s="415"/>
      <c r="P1652" s="415"/>
    </row>
    <row r="1653" spans="1:16">
      <c r="A1653" s="80" t="str">
        <f t="shared" si="205"/>
        <v/>
      </c>
      <c r="B1653" s="80" t="str">
        <f t="shared" si="206"/>
        <v/>
      </c>
      <c r="C1653" s="80" t="str">
        <f t="shared" si="207"/>
        <v/>
      </c>
      <c r="D1653" s="80" t="str">
        <f t="shared" si="208"/>
        <v/>
      </c>
      <c r="E1653" s="80" t="str">
        <f t="shared" si="209"/>
        <v/>
      </c>
      <c r="F1653" s="80" t="str">
        <f t="shared" si="212"/>
        <v/>
      </c>
      <c r="G1653" s="80" t="str">
        <f t="shared" si="212"/>
        <v/>
      </c>
      <c r="H1653" s="80" t="str">
        <f t="shared" si="212"/>
        <v/>
      </c>
      <c r="I1653" s="413"/>
      <c r="J1653" s="414"/>
      <c r="K1653" s="415"/>
      <c r="L1653" s="415"/>
      <c r="M1653" s="415"/>
      <c r="N1653" s="415"/>
      <c r="O1653" s="415"/>
      <c r="P1653" s="415"/>
    </row>
    <row r="1654" spans="1:16">
      <c r="A1654" s="80" t="str">
        <f t="shared" si="205"/>
        <v/>
      </c>
      <c r="B1654" s="80" t="str">
        <f t="shared" si="206"/>
        <v/>
      </c>
      <c r="C1654" s="80" t="str">
        <f t="shared" si="207"/>
        <v/>
      </c>
      <c r="D1654" s="80" t="str">
        <f t="shared" si="208"/>
        <v/>
      </c>
      <c r="E1654" s="80" t="str">
        <f t="shared" si="209"/>
        <v/>
      </c>
      <c r="F1654" s="80" t="str">
        <f t="shared" si="212"/>
        <v/>
      </c>
      <c r="G1654" s="80" t="str">
        <f t="shared" si="212"/>
        <v/>
      </c>
      <c r="H1654" s="80" t="str">
        <f t="shared" si="212"/>
        <v/>
      </c>
      <c r="I1654" s="413"/>
      <c r="J1654" s="414"/>
      <c r="K1654" s="415"/>
      <c r="L1654" s="415"/>
      <c r="M1654" s="415"/>
      <c r="N1654" s="415"/>
      <c r="O1654" s="415"/>
      <c r="P1654" s="415"/>
    </row>
    <row r="1655" spans="1:16">
      <c r="A1655" s="80" t="str">
        <f t="shared" si="205"/>
        <v/>
      </c>
      <c r="B1655" s="80" t="str">
        <f t="shared" si="206"/>
        <v/>
      </c>
      <c r="C1655" s="80" t="str">
        <f t="shared" si="207"/>
        <v/>
      </c>
      <c r="D1655" s="80" t="str">
        <f t="shared" si="208"/>
        <v/>
      </c>
      <c r="E1655" s="80" t="str">
        <f t="shared" si="209"/>
        <v/>
      </c>
      <c r="F1655" s="80" t="str">
        <f t="shared" si="212"/>
        <v/>
      </c>
      <c r="G1655" s="80" t="str">
        <f t="shared" si="212"/>
        <v/>
      </c>
      <c r="H1655" s="80" t="str">
        <f t="shared" si="212"/>
        <v/>
      </c>
      <c r="I1655" s="413"/>
      <c r="J1655" s="414"/>
      <c r="K1655" s="415"/>
      <c r="L1655" s="415"/>
      <c r="M1655" s="415"/>
      <c r="N1655" s="415"/>
      <c r="O1655" s="415"/>
      <c r="P1655" s="415"/>
    </row>
    <row r="1656" spans="1:16">
      <c r="A1656" s="80" t="str">
        <f t="shared" si="205"/>
        <v/>
      </c>
      <c r="B1656" s="80" t="str">
        <f t="shared" si="206"/>
        <v/>
      </c>
      <c r="C1656" s="80" t="str">
        <f t="shared" si="207"/>
        <v/>
      </c>
      <c r="D1656" s="80" t="str">
        <f t="shared" si="208"/>
        <v/>
      </c>
      <c r="E1656" s="80" t="str">
        <f t="shared" si="209"/>
        <v/>
      </c>
      <c r="F1656" s="80" t="str">
        <f t="shared" si="212"/>
        <v/>
      </c>
      <c r="G1656" s="80" t="str">
        <f t="shared" si="212"/>
        <v/>
      </c>
      <c r="H1656" s="80" t="str">
        <f t="shared" si="212"/>
        <v/>
      </c>
      <c r="I1656" s="413"/>
      <c r="J1656" s="414"/>
      <c r="K1656" s="415"/>
      <c r="L1656" s="415"/>
      <c r="M1656" s="415"/>
      <c r="N1656" s="415"/>
      <c r="O1656" s="415"/>
      <c r="P1656" s="415"/>
    </row>
    <row r="1657" spans="1:16">
      <c r="A1657" s="80" t="str">
        <f t="shared" si="205"/>
        <v/>
      </c>
      <c r="B1657" s="80" t="str">
        <f t="shared" si="206"/>
        <v/>
      </c>
      <c r="C1657" s="80" t="str">
        <f t="shared" si="207"/>
        <v/>
      </c>
      <c r="D1657" s="80" t="str">
        <f t="shared" si="208"/>
        <v/>
      </c>
      <c r="E1657" s="80" t="str">
        <f t="shared" si="209"/>
        <v/>
      </c>
      <c r="F1657" s="80" t="str">
        <f t="shared" si="212"/>
        <v/>
      </c>
      <c r="G1657" s="80" t="str">
        <f t="shared" si="212"/>
        <v/>
      </c>
      <c r="H1657" s="80" t="str">
        <f t="shared" si="212"/>
        <v/>
      </c>
      <c r="I1657" s="413"/>
      <c r="J1657" s="414"/>
      <c r="K1657" s="415"/>
      <c r="L1657" s="415"/>
      <c r="M1657" s="415"/>
      <c r="N1657" s="415"/>
      <c r="O1657" s="415"/>
      <c r="P1657" s="415"/>
    </row>
    <row r="1658" spans="1:16">
      <c r="A1658" s="80" t="str">
        <f t="shared" si="205"/>
        <v/>
      </c>
      <c r="B1658" s="80" t="str">
        <f t="shared" si="206"/>
        <v/>
      </c>
      <c r="C1658" s="80" t="str">
        <f t="shared" si="207"/>
        <v/>
      </c>
      <c r="D1658" s="80" t="str">
        <f t="shared" si="208"/>
        <v/>
      </c>
      <c r="E1658" s="80" t="str">
        <f t="shared" si="209"/>
        <v/>
      </c>
      <c r="F1658" s="80" t="str">
        <f t="shared" si="212"/>
        <v/>
      </c>
      <c r="G1658" s="80" t="str">
        <f t="shared" si="212"/>
        <v/>
      </c>
      <c r="H1658" s="80" t="str">
        <f t="shared" si="212"/>
        <v/>
      </c>
      <c r="I1658" s="413"/>
      <c r="J1658" s="414"/>
      <c r="K1658" s="415"/>
      <c r="L1658" s="415"/>
      <c r="M1658" s="415"/>
      <c r="N1658" s="415"/>
      <c r="O1658" s="415"/>
      <c r="P1658" s="415"/>
    </row>
    <row r="1659" spans="1:16">
      <c r="A1659" s="80" t="str">
        <f t="shared" si="205"/>
        <v/>
      </c>
      <c r="B1659" s="80" t="str">
        <f t="shared" si="206"/>
        <v/>
      </c>
      <c r="C1659" s="80" t="str">
        <f t="shared" si="207"/>
        <v/>
      </c>
      <c r="D1659" s="80" t="str">
        <f t="shared" si="208"/>
        <v/>
      </c>
      <c r="E1659" s="80" t="str">
        <f t="shared" si="209"/>
        <v/>
      </c>
      <c r="F1659" s="80" t="str">
        <f t="shared" si="212"/>
        <v/>
      </c>
      <c r="G1659" s="80" t="str">
        <f t="shared" si="212"/>
        <v/>
      </c>
      <c r="H1659" s="80" t="str">
        <f t="shared" si="212"/>
        <v/>
      </c>
      <c r="I1659" s="413"/>
      <c r="J1659" s="414"/>
      <c r="K1659" s="415"/>
      <c r="L1659" s="415"/>
      <c r="M1659" s="415"/>
      <c r="N1659" s="415"/>
      <c r="O1659" s="415"/>
      <c r="P1659" s="415"/>
    </row>
    <row r="1660" spans="1:16">
      <c r="A1660" s="80" t="str">
        <f t="shared" si="205"/>
        <v/>
      </c>
      <c r="B1660" s="80" t="str">
        <f t="shared" si="206"/>
        <v/>
      </c>
      <c r="C1660" s="80" t="str">
        <f t="shared" si="207"/>
        <v/>
      </c>
      <c r="D1660" s="80" t="str">
        <f t="shared" si="208"/>
        <v/>
      </c>
      <c r="E1660" s="80" t="str">
        <f t="shared" si="209"/>
        <v/>
      </c>
      <c r="F1660" s="80" t="str">
        <f t="shared" si="212"/>
        <v/>
      </c>
      <c r="G1660" s="80" t="str">
        <f t="shared" si="212"/>
        <v/>
      </c>
      <c r="H1660" s="80" t="str">
        <f t="shared" si="212"/>
        <v/>
      </c>
      <c r="I1660" s="413"/>
      <c r="J1660" s="414"/>
      <c r="K1660" s="415"/>
      <c r="L1660" s="415"/>
      <c r="M1660" s="415"/>
      <c r="N1660" s="415"/>
      <c r="O1660" s="415"/>
      <c r="P1660" s="415"/>
    </row>
    <row r="1661" spans="1:16">
      <c r="A1661" s="80" t="str">
        <f t="shared" si="205"/>
        <v/>
      </c>
      <c r="B1661" s="80" t="str">
        <f t="shared" si="206"/>
        <v/>
      </c>
      <c r="C1661" s="80" t="str">
        <f t="shared" si="207"/>
        <v/>
      </c>
      <c r="D1661" s="80" t="str">
        <f t="shared" si="208"/>
        <v/>
      </c>
      <c r="E1661" s="80" t="str">
        <f t="shared" si="209"/>
        <v/>
      </c>
      <c r="F1661" s="80" t="str">
        <f t="shared" si="212"/>
        <v/>
      </c>
      <c r="G1661" s="80" t="str">
        <f t="shared" si="212"/>
        <v/>
      </c>
      <c r="H1661" s="80" t="str">
        <f t="shared" si="212"/>
        <v/>
      </c>
      <c r="I1661" s="413"/>
      <c r="J1661" s="414"/>
      <c r="K1661" s="415"/>
      <c r="L1661" s="415"/>
      <c r="M1661" s="415"/>
      <c r="N1661" s="415"/>
      <c r="O1661" s="415"/>
      <c r="P1661" s="415"/>
    </row>
    <row r="1662" spans="1:16">
      <c r="A1662" s="80" t="str">
        <f t="shared" si="205"/>
        <v/>
      </c>
      <c r="B1662" s="80" t="str">
        <f t="shared" si="206"/>
        <v/>
      </c>
      <c r="C1662" s="80" t="str">
        <f t="shared" si="207"/>
        <v/>
      </c>
      <c r="D1662" s="80" t="str">
        <f t="shared" si="208"/>
        <v/>
      </c>
      <c r="E1662" s="80" t="str">
        <f t="shared" si="209"/>
        <v/>
      </c>
      <c r="F1662" s="80" t="str">
        <f t="shared" si="212"/>
        <v/>
      </c>
      <c r="G1662" s="80" t="str">
        <f t="shared" si="212"/>
        <v/>
      </c>
      <c r="H1662" s="80" t="str">
        <f t="shared" si="212"/>
        <v/>
      </c>
      <c r="I1662" s="413"/>
      <c r="J1662" s="414"/>
      <c r="K1662" s="415"/>
      <c r="L1662" s="415"/>
      <c r="M1662" s="415"/>
      <c r="N1662" s="415"/>
      <c r="O1662" s="415"/>
      <c r="P1662" s="415"/>
    </row>
    <row r="1663" spans="1:16">
      <c r="A1663" s="80" t="str">
        <f t="shared" si="205"/>
        <v/>
      </c>
      <c r="B1663" s="80" t="str">
        <f t="shared" si="206"/>
        <v/>
      </c>
      <c r="C1663" s="80" t="str">
        <f t="shared" si="207"/>
        <v/>
      </c>
      <c r="D1663" s="80" t="str">
        <f t="shared" si="208"/>
        <v/>
      </c>
      <c r="E1663" s="80" t="str">
        <f t="shared" si="209"/>
        <v/>
      </c>
      <c r="F1663" s="80" t="str">
        <f t="shared" si="212"/>
        <v/>
      </c>
      <c r="G1663" s="80" t="str">
        <f t="shared" si="212"/>
        <v/>
      </c>
      <c r="H1663" s="80" t="str">
        <f t="shared" si="212"/>
        <v/>
      </c>
      <c r="I1663" s="413"/>
      <c r="J1663" s="414"/>
      <c r="K1663" s="415"/>
      <c r="L1663" s="415"/>
      <c r="M1663" s="415"/>
      <c r="N1663" s="415"/>
      <c r="O1663" s="415"/>
      <c r="P1663" s="415"/>
    </row>
    <row r="1664" spans="1:16">
      <c r="A1664" s="80" t="str">
        <f t="shared" si="205"/>
        <v/>
      </c>
      <c r="B1664" s="80" t="str">
        <f t="shared" si="206"/>
        <v/>
      </c>
      <c r="C1664" s="80" t="str">
        <f t="shared" si="207"/>
        <v/>
      </c>
      <c r="D1664" s="80" t="str">
        <f t="shared" si="208"/>
        <v/>
      </c>
      <c r="E1664" s="80" t="str">
        <f t="shared" si="209"/>
        <v/>
      </c>
      <c r="F1664" s="80" t="str">
        <f t="shared" si="212"/>
        <v/>
      </c>
      <c r="G1664" s="80" t="str">
        <f t="shared" si="212"/>
        <v/>
      </c>
      <c r="H1664" s="80" t="str">
        <f t="shared" si="212"/>
        <v/>
      </c>
      <c r="I1664" s="413"/>
      <c r="J1664" s="414"/>
      <c r="K1664" s="415"/>
      <c r="L1664" s="415"/>
      <c r="M1664" s="415"/>
      <c r="N1664" s="415"/>
      <c r="O1664" s="415"/>
      <c r="P1664" s="415"/>
    </row>
    <row r="1665" spans="1:16">
      <c r="A1665" s="80" t="str">
        <f t="shared" si="205"/>
        <v/>
      </c>
      <c r="B1665" s="80" t="str">
        <f t="shared" si="206"/>
        <v/>
      </c>
      <c r="C1665" s="80" t="str">
        <f t="shared" si="207"/>
        <v/>
      </c>
      <c r="D1665" s="80" t="str">
        <f t="shared" si="208"/>
        <v/>
      </c>
      <c r="E1665" s="80" t="str">
        <f t="shared" si="209"/>
        <v/>
      </c>
      <c r="F1665" s="80" t="str">
        <f t="shared" ref="F1665:H1684" si="213">IF(Cptes="","",LEFT(Cptes,7))</f>
        <v/>
      </c>
      <c r="G1665" s="80" t="str">
        <f t="shared" si="213"/>
        <v/>
      </c>
      <c r="H1665" s="80" t="str">
        <f t="shared" si="213"/>
        <v/>
      </c>
      <c r="I1665" s="413"/>
      <c r="J1665" s="414"/>
      <c r="K1665" s="415"/>
      <c r="L1665" s="415"/>
      <c r="M1665" s="415"/>
      <c r="N1665" s="415"/>
      <c r="O1665" s="415"/>
      <c r="P1665" s="415"/>
    </row>
    <row r="1666" spans="1:16">
      <c r="A1666" s="80" t="str">
        <f t="shared" si="205"/>
        <v/>
      </c>
      <c r="B1666" s="80" t="str">
        <f t="shared" si="206"/>
        <v/>
      </c>
      <c r="C1666" s="80" t="str">
        <f t="shared" si="207"/>
        <v/>
      </c>
      <c r="D1666" s="80" t="str">
        <f t="shared" si="208"/>
        <v/>
      </c>
      <c r="E1666" s="80" t="str">
        <f t="shared" si="209"/>
        <v/>
      </c>
      <c r="F1666" s="80" t="str">
        <f t="shared" si="213"/>
        <v/>
      </c>
      <c r="G1666" s="80" t="str">
        <f t="shared" si="213"/>
        <v/>
      </c>
      <c r="H1666" s="80" t="str">
        <f t="shared" si="213"/>
        <v/>
      </c>
      <c r="I1666" s="413"/>
      <c r="J1666" s="414"/>
      <c r="K1666" s="415"/>
      <c r="L1666" s="415"/>
      <c r="M1666" s="415"/>
      <c r="N1666" s="415"/>
      <c r="O1666" s="415"/>
      <c r="P1666" s="415"/>
    </row>
    <row r="1667" spans="1:16">
      <c r="A1667" s="80" t="str">
        <f t="shared" si="205"/>
        <v/>
      </c>
      <c r="B1667" s="80" t="str">
        <f t="shared" si="206"/>
        <v/>
      </c>
      <c r="C1667" s="80" t="str">
        <f t="shared" si="207"/>
        <v/>
      </c>
      <c r="D1667" s="80" t="str">
        <f t="shared" si="208"/>
        <v/>
      </c>
      <c r="E1667" s="80" t="str">
        <f t="shared" si="209"/>
        <v/>
      </c>
      <c r="F1667" s="80" t="str">
        <f t="shared" si="213"/>
        <v/>
      </c>
      <c r="G1667" s="80" t="str">
        <f t="shared" si="213"/>
        <v/>
      </c>
      <c r="H1667" s="80" t="str">
        <f t="shared" si="213"/>
        <v/>
      </c>
      <c r="I1667" s="413"/>
      <c r="J1667" s="414"/>
      <c r="K1667" s="415"/>
      <c r="L1667" s="415"/>
      <c r="M1667" s="415"/>
      <c r="N1667" s="415"/>
      <c r="O1667" s="415"/>
      <c r="P1667" s="415"/>
    </row>
    <row r="1668" spans="1:16">
      <c r="A1668" s="80" t="str">
        <f t="shared" si="205"/>
        <v/>
      </c>
      <c r="B1668" s="80" t="str">
        <f t="shared" si="206"/>
        <v/>
      </c>
      <c r="C1668" s="80" t="str">
        <f t="shared" si="207"/>
        <v/>
      </c>
      <c r="D1668" s="80" t="str">
        <f t="shared" si="208"/>
        <v/>
      </c>
      <c r="E1668" s="80" t="str">
        <f t="shared" si="209"/>
        <v/>
      </c>
      <c r="F1668" s="80" t="str">
        <f t="shared" si="213"/>
        <v/>
      </c>
      <c r="G1668" s="80" t="str">
        <f t="shared" si="213"/>
        <v/>
      </c>
      <c r="H1668" s="80" t="str">
        <f t="shared" si="213"/>
        <v/>
      </c>
      <c r="I1668" s="413"/>
      <c r="J1668" s="414"/>
      <c r="K1668" s="415"/>
      <c r="L1668" s="415"/>
      <c r="M1668" s="415"/>
      <c r="N1668" s="415"/>
      <c r="O1668" s="415"/>
      <c r="P1668" s="415"/>
    </row>
    <row r="1669" spans="1:16">
      <c r="A1669" s="80" t="str">
        <f t="shared" ref="A1669:A1732" si="214">IF(Cptes="","",LEFT(Cptes,2))</f>
        <v/>
      </c>
      <c r="B1669" s="80" t="str">
        <f t="shared" ref="B1669:B1732" si="215">IF(Cptes="","",LEFT(Cptes,3))</f>
        <v/>
      </c>
      <c r="C1669" s="80" t="str">
        <f t="shared" ref="C1669:C1732" si="216">IF(Cptes="","",LEFT(Cptes,4))</f>
        <v/>
      </c>
      <c r="D1669" s="80" t="str">
        <f t="shared" ref="D1669:D1732" si="217">IF(Cptes="","",LEFT(Cptes,5))</f>
        <v/>
      </c>
      <c r="E1669" s="80" t="str">
        <f t="shared" ref="E1669:E1732" si="218">IF(Cptes="","",LEFT(Cptes,6))</f>
        <v/>
      </c>
      <c r="F1669" s="80" t="str">
        <f t="shared" si="213"/>
        <v/>
      </c>
      <c r="G1669" s="80" t="str">
        <f t="shared" si="213"/>
        <v/>
      </c>
      <c r="H1669" s="80" t="str">
        <f t="shared" si="213"/>
        <v/>
      </c>
      <c r="I1669" s="413"/>
      <c r="J1669" s="414"/>
      <c r="K1669" s="415"/>
      <c r="L1669" s="415"/>
      <c r="M1669" s="415"/>
      <c r="N1669" s="415"/>
      <c r="O1669" s="415"/>
      <c r="P1669" s="415"/>
    </row>
    <row r="1670" spans="1:16">
      <c r="A1670" s="80" t="str">
        <f t="shared" si="214"/>
        <v/>
      </c>
      <c r="B1670" s="80" t="str">
        <f t="shared" si="215"/>
        <v/>
      </c>
      <c r="C1670" s="80" t="str">
        <f t="shared" si="216"/>
        <v/>
      </c>
      <c r="D1670" s="80" t="str">
        <f t="shared" si="217"/>
        <v/>
      </c>
      <c r="E1670" s="80" t="str">
        <f t="shared" si="218"/>
        <v/>
      </c>
      <c r="F1670" s="80" t="str">
        <f t="shared" si="213"/>
        <v/>
      </c>
      <c r="G1670" s="80" t="str">
        <f t="shared" si="213"/>
        <v/>
      </c>
      <c r="H1670" s="80" t="str">
        <f t="shared" si="213"/>
        <v/>
      </c>
      <c r="I1670" s="413"/>
      <c r="J1670" s="414"/>
      <c r="K1670" s="415"/>
      <c r="L1670" s="415"/>
      <c r="M1670" s="415"/>
      <c r="N1670" s="415"/>
      <c r="O1670" s="415"/>
      <c r="P1670" s="415"/>
    </row>
    <row r="1671" spans="1:16">
      <c r="A1671" s="80" t="str">
        <f t="shared" si="214"/>
        <v/>
      </c>
      <c r="B1671" s="80" t="str">
        <f t="shared" si="215"/>
        <v/>
      </c>
      <c r="C1671" s="80" t="str">
        <f t="shared" si="216"/>
        <v/>
      </c>
      <c r="D1671" s="80" t="str">
        <f t="shared" si="217"/>
        <v/>
      </c>
      <c r="E1671" s="80" t="str">
        <f t="shared" si="218"/>
        <v/>
      </c>
      <c r="F1671" s="80" t="str">
        <f t="shared" si="213"/>
        <v/>
      </c>
      <c r="G1671" s="80" t="str">
        <f t="shared" si="213"/>
        <v/>
      </c>
      <c r="H1671" s="80" t="str">
        <f t="shared" si="213"/>
        <v/>
      </c>
      <c r="I1671" s="413"/>
      <c r="J1671" s="414"/>
      <c r="K1671" s="415"/>
      <c r="L1671" s="415"/>
      <c r="M1671" s="415"/>
      <c r="N1671" s="415"/>
      <c r="O1671" s="415"/>
      <c r="P1671" s="415"/>
    </row>
    <row r="1672" spans="1:16">
      <c r="A1672" s="80" t="str">
        <f t="shared" si="214"/>
        <v/>
      </c>
      <c r="B1672" s="80" t="str">
        <f t="shared" si="215"/>
        <v/>
      </c>
      <c r="C1672" s="80" t="str">
        <f t="shared" si="216"/>
        <v/>
      </c>
      <c r="D1672" s="80" t="str">
        <f t="shared" si="217"/>
        <v/>
      </c>
      <c r="E1672" s="80" t="str">
        <f t="shared" si="218"/>
        <v/>
      </c>
      <c r="F1672" s="80" t="str">
        <f t="shared" si="213"/>
        <v/>
      </c>
      <c r="G1672" s="80" t="str">
        <f t="shared" si="213"/>
        <v/>
      </c>
      <c r="H1672" s="80" t="str">
        <f t="shared" si="213"/>
        <v/>
      </c>
      <c r="I1672" s="413"/>
      <c r="J1672" s="414"/>
      <c r="K1672" s="415"/>
      <c r="L1672" s="415"/>
      <c r="M1672" s="415"/>
      <c r="N1672" s="415"/>
      <c r="O1672" s="415"/>
      <c r="P1672" s="415"/>
    </row>
    <row r="1673" spans="1:16">
      <c r="A1673" s="80" t="str">
        <f t="shared" si="214"/>
        <v/>
      </c>
      <c r="B1673" s="80" t="str">
        <f t="shared" si="215"/>
        <v/>
      </c>
      <c r="C1673" s="80" t="str">
        <f t="shared" si="216"/>
        <v/>
      </c>
      <c r="D1673" s="80" t="str">
        <f t="shared" si="217"/>
        <v/>
      </c>
      <c r="E1673" s="80" t="str">
        <f t="shared" si="218"/>
        <v/>
      </c>
      <c r="F1673" s="80" t="str">
        <f t="shared" si="213"/>
        <v/>
      </c>
      <c r="G1673" s="80" t="str">
        <f t="shared" si="213"/>
        <v/>
      </c>
      <c r="H1673" s="80" t="str">
        <f t="shared" si="213"/>
        <v/>
      </c>
      <c r="I1673" s="413"/>
      <c r="J1673" s="414"/>
      <c r="K1673" s="415"/>
      <c r="L1673" s="415"/>
      <c r="M1673" s="415"/>
      <c r="N1673" s="415"/>
      <c r="O1673" s="415"/>
      <c r="P1673" s="415"/>
    </row>
    <row r="1674" spans="1:16">
      <c r="A1674" s="80" t="str">
        <f t="shared" si="214"/>
        <v/>
      </c>
      <c r="B1674" s="80" t="str">
        <f t="shared" si="215"/>
        <v/>
      </c>
      <c r="C1674" s="80" t="str">
        <f t="shared" si="216"/>
        <v/>
      </c>
      <c r="D1674" s="80" t="str">
        <f t="shared" si="217"/>
        <v/>
      </c>
      <c r="E1674" s="80" t="str">
        <f t="shared" si="218"/>
        <v/>
      </c>
      <c r="F1674" s="80" t="str">
        <f t="shared" si="213"/>
        <v/>
      </c>
      <c r="G1674" s="80" t="str">
        <f t="shared" si="213"/>
        <v/>
      </c>
      <c r="H1674" s="80" t="str">
        <f t="shared" si="213"/>
        <v/>
      </c>
      <c r="I1674" s="413"/>
      <c r="J1674" s="414"/>
      <c r="K1674" s="415"/>
      <c r="L1674" s="415"/>
      <c r="M1674" s="415"/>
      <c r="N1674" s="415"/>
      <c r="O1674" s="415"/>
      <c r="P1674" s="415"/>
    </row>
    <row r="1675" spans="1:16">
      <c r="A1675" s="80" t="str">
        <f t="shared" si="214"/>
        <v/>
      </c>
      <c r="B1675" s="80" t="str">
        <f t="shared" si="215"/>
        <v/>
      </c>
      <c r="C1675" s="80" t="str">
        <f t="shared" si="216"/>
        <v/>
      </c>
      <c r="D1675" s="80" t="str">
        <f t="shared" si="217"/>
        <v/>
      </c>
      <c r="E1675" s="80" t="str">
        <f t="shared" si="218"/>
        <v/>
      </c>
      <c r="F1675" s="80" t="str">
        <f t="shared" si="213"/>
        <v/>
      </c>
      <c r="G1675" s="80" t="str">
        <f t="shared" si="213"/>
        <v/>
      </c>
      <c r="H1675" s="80" t="str">
        <f t="shared" si="213"/>
        <v/>
      </c>
      <c r="I1675" s="413"/>
      <c r="J1675" s="414"/>
      <c r="K1675" s="415"/>
      <c r="L1675" s="415"/>
      <c r="M1675" s="415"/>
      <c r="N1675" s="415"/>
      <c r="O1675" s="415"/>
      <c r="P1675" s="415"/>
    </row>
    <row r="1676" spans="1:16">
      <c r="A1676" s="80" t="str">
        <f t="shared" si="214"/>
        <v/>
      </c>
      <c r="B1676" s="80" t="str">
        <f t="shared" si="215"/>
        <v/>
      </c>
      <c r="C1676" s="80" t="str">
        <f t="shared" si="216"/>
        <v/>
      </c>
      <c r="D1676" s="80" t="str">
        <f t="shared" si="217"/>
        <v/>
      </c>
      <c r="E1676" s="80" t="str">
        <f t="shared" si="218"/>
        <v/>
      </c>
      <c r="F1676" s="80" t="str">
        <f t="shared" si="213"/>
        <v/>
      </c>
      <c r="G1676" s="80" t="str">
        <f t="shared" si="213"/>
        <v/>
      </c>
      <c r="H1676" s="80" t="str">
        <f t="shared" si="213"/>
        <v/>
      </c>
      <c r="I1676" s="413"/>
      <c r="J1676" s="414"/>
      <c r="K1676" s="415"/>
      <c r="L1676" s="415"/>
      <c r="M1676" s="415"/>
      <c r="N1676" s="415"/>
      <c r="O1676" s="415"/>
      <c r="P1676" s="415"/>
    </row>
    <row r="1677" spans="1:16">
      <c r="A1677" s="80" t="str">
        <f t="shared" si="214"/>
        <v/>
      </c>
      <c r="B1677" s="80" t="str">
        <f t="shared" si="215"/>
        <v/>
      </c>
      <c r="C1677" s="80" t="str">
        <f t="shared" si="216"/>
        <v/>
      </c>
      <c r="D1677" s="80" t="str">
        <f t="shared" si="217"/>
        <v/>
      </c>
      <c r="E1677" s="80" t="str">
        <f t="shared" si="218"/>
        <v/>
      </c>
      <c r="F1677" s="80" t="str">
        <f t="shared" si="213"/>
        <v/>
      </c>
      <c r="G1677" s="80" t="str">
        <f t="shared" si="213"/>
        <v/>
      </c>
      <c r="H1677" s="80" t="str">
        <f t="shared" si="213"/>
        <v/>
      </c>
      <c r="I1677" s="413"/>
      <c r="J1677" s="414"/>
      <c r="K1677" s="415"/>
      <c r="L1677" s="415"/>
      <c r="M1677" s="415"/>
      <c r="N1677" s="415"/>
      <c r="O1677" s="415"/>
      <c r="P1677" s="415"/>
    </row>
    <row r="1678" spans="1:16">
      <c r="A1678" s="80" t="str">
        <f t="shared" si="214"/>
        <v/>
      </c>
      <c r="B1678" s="80" t="str">
        <f t="shared" si="215"/>
        <v/>
      </c>
      <c r="C1678" s="80" t="str">
        <f t="shared" si="216"/>
        <v/>
      </c>
      <c r="D1678" s="80" t="str">
        <f t="shared" si="217"/>
        <v/>
      </c>
      <c r="E1678" s="80" t="str">
        <f t="shared" si="218"/>
        <v/>
      </c>
      <c r="F1678" s="80" t="str">
        <f t="shared" si="213"/>
        <v/>
      </c>
      <c r="G1678" s="80" t="str">
        <f t="shared" si="213"/>
        <v/>
      </c>
      <c r="H1678" s="80" t="str">
        <f t="shared" si="213"/>
        <v/>
      </c>
      <c r="I1678" s="413"/>
      <c r="J1678" s="414"/>
      <c r="K1678" s="415"/>
      <c r="L1678" s="415"/>
      <c r="M1678" s="415"/>
      <c r="N1678" s="415"/>
      <c r="O1678" s="415"/>
      <c r="P1678" s="415"/>
    </row>
    <row r="1679" spans="1:16">
      <c r="A1679" s="80" t="str">
        <f t="shared" si="214"/>
        <v/>
      </c>
      <c r="B1679" s="80" t="str">
        <f t="shared" si="215"/>
        <v/>
      </c>
      <c r="C1679" s="80" t="str">
        <f t="shared" si="216"/>
        <v/>
      </c>
      <c r="D1679" s="80" t="str">
        <f t="shared" si="217"/>
        <v/>
      </c>
      <c r="E1679" s="80" t="str">
        <f t="shared" si="218"/>
        <v/>
      </c>
      <c r="F1679" s="80" t="str">
        <f t="shared" si="213"/>
        <v/>
      </c>
      <c r="G1679" s="80" t="str">
        <f t="shared" si="213"/>
        <v/>
      </c>
      <c r="H1679" s="80" t="str">
        <f t="shared" si="213"/>
        <v/>
      </c>
      <c r="I1679" s="413"/>
      <c r="J1679" s="414"/>
      <c r="K1679" s="415"/>
      <c r="L1679" s="415"/>
      <c r="M1679" s="415"/>
      <c r="N1679" s="415"/>
      <c r="O1679" s="415"/>
      <c r="P1679" s="415"/>
    </row>
    <row r="1680" spans="1:16">
      <c r="A1680" s="80" t="str">
        <f t="shared" si="214"/>
        <v/>
      </c>
      <c r="B1680" s="80" t="str">
        <f t="shared" si="215"/>
        <v/>
      </c>
      <c r="C1680" s="80" t="str">
        <f t="shared" si="216"/>
        <v/>
      </c>
      <c r="D1680" s="80" t="str">
        <f t="shared" si="217"/>
        <v/>
      </c>
      <c r="E1680" s="80" t="str">
        <f t="shared" si="218"/>
        <v/>
      </c>
      <c r="F1680" s="80" t="str">
        <f t="shared" si="213"/>
        <v/>
      </c>
      <c r="G1680" s="80" t="str">
        <f t="shared" si="213"/>
        <v/>
      </c>
      <c r="H1680" s="80" t="str">
        <f t="shared" si="213"/>
        <v/>
      </c>
      <c r="I1680" s="413"/>
      <c r="J1680" s="414"/>
      <c r="K1680" s="415"/>
      <c r="L1680" s="415"/>
      <c r="M1680" s="415"/>
      <c r="N1680" s="415"/>
      <c r="O1680" s="415"/>
      <c r="P1680" s="415"/>
    </row>
    <row r="1681" spans="1:16">
      <c r="A1681" s="80" t="str">
        <f t="shared" si="214"/>
        <v/>
      </c>
      <c r="B1681" s="80" t="str">
        <f t="shared" si="215"/>
        <v/>
      </c>
      <c r="C1681" s="80" t="str">
        <f t="shared" si="216"/>
        <v/>
      </c>
      <c r="D1681" s="80" t="str">
        <f t="shared" si="217"/>
        <v/>
      </c>
      <c r="E1681" s="80" t="str">
        <f t="shared" si="218"/>
        <v/>
      </c>
      <c r="F1681" s="80" t="str">
        <f t="shared" si="213"/>
        <v/>
      </c>
      <c r="G1681" s="80" t="str">
        <f t="shared" si="213"/>
        <v/>
      </c>
      <c r="H1681" s="80" t="str">
        <f t="shared" si="213"/>
        <v/>
      </c>
      <c r="I1681" s="413"/>
      <c r="J1681" s="414"/>
      <c r="K1681" s="415"/>
      <c r="L1681" s="415"/>
      <c r="M1681" s="415"/>
      <c r="N1681" s="415"/>
      <c r="O1681" s="415"/>
      <c r="P1681" s="415"/>
    </row>
    <row r="1682" spans="1:16">
      <c r="A1682" s="80" t="str">
        <f t="shared" si="214"/>
        <v/>
      </c>
      <c r="B1682" s="80" t="str">
        <f t="shared" si="215"/>
        <v/>
      </c>
      <c r="C1682" s="80" t="str">
        <f t="shared" si="216"/>
        <v/>
      </c>
      <c r="D1682" s="80" t="str">
        <f t="shared" si="217"/>
        <v/>
      </c>
      <c r="E1682" s="80" t="str">
        <f t="shared" si="218"/>
        <v/>
      </c>
      <c r="F1682" s="80" t="str">
        <f t="shared" si="213"/>
        <v/>
      </c>
      <c r="G1682" s="80" t="str">
        <f t="shared" si="213"/>
        <v/>
      </c>
      <c r="H1682" s="80" t="str">
        <f t="shared" si="213"/>
        <v/>
      </c>
      <c r="I1682" s="413"/>
      <c r="J1682" s="414"/>
      <c r="K1682" s="415"/>
      <c r="L1682" s="415"/>
      <c r="M1682" s="415"/>
      <c r="N1682" s="415"/>
      <c r="O1682" s="415"/>
      <c r="P1682" s="415"/>
    </row>
    <row r="1683" spans="1:16">
      <c r="A1683" s="80" t="str">
        <f t="shared" si="214"/>
        <v/>
      </c>
      <c r="B1683" s="80" t="str">
        <f t="shared" si="215"/>
        <v/>
      </c>
      <c r="C1683" s="80" t="str">
        <f t="shared" si="216"/>
        <v/>
      </c>
      <c r="D1683" s="80" t="str">
        <f t="shared" si="217"/>
        <v/>
      </c>
      <c r="E1683" s="80" t="str">
        <f t="shared" si="218"/>
        <v/>
      </c>
      <c r="F1683" s="80" t="str">
        <f t="shared" si="213"/>
        <v/>
      </c>
      <c r="G1683" s="80" t="str">
        <f t="shared" si="213"/>
        <v/>
      </c>
      <c r="H1683" s="80" t="str">
        <f t="shared" si="213"/>
        <v/>
      </c>
      <c r="I1683" s="413"/>
      <c r="J1683" s="414"/>
      <c r="K1683" s="415"/>
      <c r="L1683" s="415"/>
      <c r="M1683" s="415"/>
      <c r="N1683" s="415"/>
      <c r="O1683" s="415"/>
      <c r="P1683" s="415"/>
    </row>
    <row r="1684" spans="1:16">
      <c r="A1684" s="80" t="str">
        <f t="shared" si="214"/>
        <v/>
      </c>
      <c r="B1684" s="80" t="str">
        <f t="shared" si="215"/>
        <v/>
      </c>
      <c r="C1684" s="80" t="str">
        <f t="shared" si="216"/>
        <v/>
      </c>
      <c r="D1684" s="80" t="str">
        <f t="shared" si="217"/>
        <v/>
      </c>
      <c r="E1684" s="80" t="str">
        <f t="shared" si="218"/>
        <v/>
      </c>
      <c r="F1684" s="80" t="str">
        <f t="shared" si="213"/>
        <v/>
      </c>
      <c r="G1684" s="80" t="str">
        <f t="shared" si="213"/>
        <v/>
      </c>
      <c r="H1684" s="80" t="str">
        <f t="shared" si="213"/>
        <v/>
      </c>
      <c r="I1684" s="413"/>
      <c r="J1684" s="414"/>
      <c r="K1684" s="415"/>
      <c r="L1684" s="415"/>
      <c r="M1684" s="415"/>
      <c r="N1684" s="415"/>
      <c r="O1684" s="415"/>
      <c r="P1684" s="415"/>
    </row>
    <row r="1685" spans="1:16">
      <c r="A1685" s="80" t="str">
        <f t="shared" si="214"/>
        <v/>
      </c>
      <c r="B1685" s="80" t="str">
        <f t="shared" si="215"/>
        <v/>
      </c>
      <c r="C1685" s="80" t="str">
        <f t="shared" si="216"/>
        <v/>
      </c>
      <c r="D1685" s="80" t="str">
        <f t="shared" si="217"/>
        <v/>
      </c>
      <c r="E1685" s="80" t="str">
        <f t="shared" si="218"/>
        <v/>
      </c>
      <c r="F1685" s="80" t="str">
        <f t="shared" ref="F1685:H1704" si="219">IF(Cptes="","",LEFT(Cptes,7))</f>
        <v/>
      </c>
      <c r="G1685" s="80" t="str">
        <f t="shared" si="219"/>
        <v/>
      </c>
      <c r="H1685" s="80" t="str">
        <f t="shared" si="219"/>
        <v/>
      </c>
      <c r="I1685" s="413"/>
      <c r="J1685" s="414"/>
      <c r="K1685" s="415"/>
      <c r="L1685" s="415"/>
      <c r="M1685" s="415"/>
      <c r="N1685" s="415"/>
      <c r="O1685" s="415"/>
      <c r="P1685" s="415"/>
    </row>
    <row r="1686" spans="1:16">
      <c r="A1686" s="80" t="str">
        <f t="shared" si="214"/>
        <v/>
      </c>
      <c r="B1686" s="80" t="str">
        <f t="shared" si="215"/>
        <v/>
      </c>
      <c r="C1686" s="80" t="str">
        <f t="shared" si="216"/>
        <v/>
      </c>
      <c r="D1686" s="80" t="str">
        <f t="shared" si="217"/>
        <v/>
      </c>
      <c r="E1686" s="80" t="str">
        <f t="shared" si="218"/>
        <v/>
      </c>
      <c r="F1686" s="80" t="str">
        <f t="shared" si="219"/>
        <v/>
      </c>
      <c r="G1686" s="80" t="str">
        <f t="shared" si="219"/>
        <v/>
      </c>
      <c r="H1686" s="80" t="str">
        <f t="shared" si="219"/>
        <v/>
      </c>
      <c r="I1686" s="413"/>
      <c r="J1686" s="414"/>
      <c r="K1686" s="415"/>
      <c r="L1686" s="415"/>
      <c r="M1686" s="415"/>
      <c r="N1686" s="415"/>
      <c r="O1686" s="415"/>
      <c r="P1686" s="415"/>
    </row>
    <row r="1687" spans="1:16">
      <c r="A1687" s="80" t="str">
        <f t="shared" si="214"/>
        <v/>
      </c>
      <c r="B1687" s="80" t="str">
        <f t="shared" si="215"/>
        <v/>
      </c>
      <c r="C1687" s="80" t="str">
        <f t="shared" si="216"/>
        <v/>
      </c>
      <c r="D1687" s="80" t="str">
        <f t="shared" si="217"/>
        <v/>
      </c>
      <c r="E1687" s="80" t="str">
        <f t="shared" si="218"/>
        <v/>
      </c>
      <c r="F1687" s="80" t="str">
        <f t="shared" si="219"/>
        <v/>
      </c>
      <c r="G1687" s="80" t="str">
        <f t="shared" si="219"/>
        <v/>
      </c>
      <c r="H1687" s="80" t="str">
        <f t="shared" si="219"/>
        <v/>
      </c>
      <c r="I1687" s="413"/>
      <c r="J1687" s="414"/>
      <c r="K1687" s="415"/>
      <c r="L1687" s="415"/>
      <c r="M1687" s="415"/>
      <c r="N1687" s="415"/>
      <c r="O1687" s="415"/>
      <c r="P1687" s="415"/>
    </row>
    <row r="1688" spans="1:16">
      <c r="A1688" s="80" t="str">
        <f t="shared" si="214"/>
        <v/>
      </c>
      <c r="B1688" s="80" t="str">
        <f t="shared" si="215"/>
        <v/>
      </c>
      <c r="C1688" s="80" t="str">
        <f t="shared" si="216"/>
        <v/>
      </c>
      <c r="D1688" s="80" t="str">
        <f t="shared" si="217"/>
        <v/>
      </c>
      <c r="E1688" s="80" t="str">
        <f t="shared" si="218"/>
        <v/>
      </c>
      <c r="F1688" s="80" t="str">
        <f t="shared" si="219"/>
        <v/>
      </c>
      <c r="G1688" s="80" t="str">
        <f t="shared" si="219"/>
        <v/>
      </c>
      <c r="H1688" s="80" t="str">
        <f t="shared" si="219"/>
        <v/>
      </c>
      <c r="I1688" s="413"/>
      <c r="J1688" s="414"/>
      <c r="K1688" s="415"/>
      <c r="L1688" s="415"/>
      <c r="M1688" s="415"/>
      <c r="N1688" s="415"/>
      <c r="O1688" s="415"/>
      <c r="P1688" s="415"/>
    </row>
    <row r="1689" spans="1:16">
      <c r="A1689" s="80" t="str">
        <f t="shared" si="214"/>
        <v/>
      </c>
      <c r="B1689" s="80" t="str">
        <f t="shared" si="215"/>
        <v/>
      </c>
      <c r="C1689" s="80" t="str">
        <f t="shared" si="216"/>
        <v/>
      </c>
      <c r="D1689" s="80" t="str">
        <f t="shared" si="217"/>
        <v/>
      </c>
      <c r="E1689" s="80" t="str">
        <f t="shared" si="218"/>
        <v/>
      </c>
      <c r="F1689" s="80" t="str">
        <f t="shared" si="219"/>
        <v/>
      </c>
      <c r="G1689" s="80" t="str">
        <f t="shared" si="219"/>
        <v/>
      </c>
      <c r="H1689" s="80" t="str">
        <f t="shared" si="219"/>
        <v/>
      </c>
      <c r="I1689" s="413"/>
      <c r="J1689" s="414"/>
      <c r="K1689" s="415"/>
      <c r="L1689" s="415"/>
      <c r="M1689" s="415"/>
      <c r="N1689" s="415"/>
      <c r="O1689" s="415"/>
      <c r="P1689" s="415"/>
    </row>
    <row r="1690" spans="1:16">
      <c r="A1690" s="80" t="str">
        <f t="shared" si="214"/>
        <v/>
      </c>
      <c r="B1690" s="80" t="str">
        <f t="shared" si="215"/>
        <v/>
      </c>
      <c r="C1690" s="80" t="str">
        <f t="shared" si="216"/>
        <v/>
      </c>
      <c r="D1690" s="80" t="str">
        <f t="shared" si="217"/>
        <v/>
      </c>
      <c r="E1690" s="80" t="str">
        <f t="shared" si="218"/>
        <v/>
      </c>
      <c r="F1690" s="80" t="str">
        <f t="shared" si="219"/>
        <v/>
      </c>
      <c r="G1690" s="80" t="str">
        <f t="shared" si="219"/>
        <v/>
      </c>
      <c r="H1690" s="80" t="str">
        <f t="shared" si="219"/>
        <v/>
      </c>
      <c r="I1690" s="413"/>
      <c r="J1690" s="414"/>
      <c r="K1690" s="415"/>
      <c r="L1690" s="415"/>
      <c r="M1690" s="415"/>
      <c r="N1690" s="415"/>
      <c r="O1690" s="415"/>
      <c r="P1690" s="415"/>
    </row>
    <row r="1691" spans="1:16">
      <c r="A1691" s="80" t="str">
        <f t="shared" si="214"/>
        <v/>
      </c>
      <c r="B1691" s="80" t="str">
        <f t="shared" si="215"/>
        <v/>
      </c>
      <c r="C1691" s="80" t="str">
        <f t="shared" si="216"/>
        <v/>
      </c>
      <c r="D1691" s="80" t="str">
        <f t="shared" si="217"/>
        <v/>
      </c>
      <c r="E1691" s="80" t="str">
        <f t="shared" si="218"/>
        <v/>
      </c>
      <c r="F1691" s="80" t="str">
        <f t="shared" si="219"/>
        <v/>
      </c>
      <c r="G1691" s="80" t="str">
        <f t="shared" si="219"/>
        <v/>
      </c>
      <c r="H1691" s="80" t="str">
        <f t="shared" si="219"/>
        <v/>
      </c>
      <c r="I1691" s="413"/>
      <c r="J1691" s="414"/>
      <c r="K1691" s="415"/>
      <c r="L1691" s="415"/>
      <c r="M1691" s="415"/>
      <c r="N1691" s="415"/>
      <c r="O1691" s="415"/>
      <c r="P1691" s="415"/>
    </row>
    <row r="1692" spans="1:16">
      <c r="A1692" s="80" t="str">
        <f t="shared" si="214"/>
        <v/>
      </c>
      <c r="B1692" s="80" t="str">
        <f t="shared" si="215"/>
        <v/>
      </c>
      <c r="C1692" s="80" t="str">
        <f t="shared" si="216"/>
        <v/>
      </c>
      <c r="D1692" s="80" t="str">
        <f t="shared" si="217"/>
        <v/>
      </c>
      <c r="E1692" s="80" t="str">
        <f t="shared" si="218"/>
        <v/>
      </c>
      <c r="F1692" s="80" t="str">
        <f t="shared" si="219"/>
        <v/>
      </c>
      <c r="G1692" s="80" t="str">
        <f t="shared" si="219"/>
        <v/>
      </c>
      <c r="H1692" s="80" t="str">
        <f t="shared" si="219"/>
        <v/>
      </c>
      <c r="I1692" s="413"/>
      <c r="J1692" s="414"/>
      <c r="K1692" s="415"/>
      <c r="L1692" s="415"/>
      <c r="M1692" s="415"/>
      <c r="N1692" s="415"/>
      <c r="O1692" s="415"/>
      <c r="P1692" s="415"/>
    </row>
    <row r="1693" spans="1:16">
      <c r="A1693" s="80" t="str">
        <f t="shared" si="214"/>
        <v/>
      </c>
      <c r="B1693" s="80" t="str">
        <f t="shared" si="215"/>
        <v/>
      </c>
      <c r="C1693" s="80" t="str">
        <f t="shared" si="216"/>
        <v/>
      </c>
      <c r="D1693" s="80" t="str">
        <f t="shared" si="217"/>
        <v/>
      </c>
      <c r="E1693" s="80" t="str">
        <f t="shared" si="218"/>
        <v/>
      </c>
      <c r="F1693" s="80" t="str">
        <f t="shared" si="219"/>
        <v/>
      </c>
      <c r="G1693" s="80" t="str">
        <f t="shared" si="219"/>
        <v/>
      </c>
      <c r="H1693" s="80" t="str">
        <f t="shared" si="219"/>
        <v/>
      </c>
      <c r="I1693" s="413"/>
      <c r="J1693" s="414"/>
      <c r="K1693" s="415"/>
      <c r="L1693" s="415"/>
      <c r="M1693" s="415"/>
      <c r="N1693" s="415"/>
      <c r="O1693" s="415"/>
      <c r="P1693" s="415"/>
    </row>
    <row r="1694" spans="1:16">
      <c r="A1694" s="80" t="str">
        <f t="shared" si="214"/>
        <v/>
      </c>
      <c r="B1694" s="80" t="str">
        <f t="shared" si="215"/>
        <v/>
      </c>
      <c r="C1694" s="80" t="str">
        <f t="shared" si="216"/>
        <v/>
      </c>
      <c r="D1694" s="80" t="str">
        <f t="shared" si="217"/>
        <v/>
      </c>
      <c r="E1694" s="80" t="str">
        <f t="shared" si="218"/>
        <v/>
      </c>
      <c r="F1694" s="80" t="str">
        <f t="shared" si="219"/>
        <v/>
      </c>
      <c r="G1694" s="80" t="str">
        <f t="shared" si="219"/>
        <v/>
      </c>
      <c r="H1694" s="80" t="str">
        <f t="shared" si="219"/>
        <v/>
      </c>
      <c r="I1694" s="413"/>
      <c r="J1694" s="414"/>
      <c r="K1694" s="415"/>
      <c r="L1694" s="415"/>
      <c r="M1694" s="415"/>
      <c r="N1694" s="415"/>
      <c r="O1694" s="415"/>
      <c r="P1694" s="415"/>
    </row>
    <row r="1695" spans="1:16">
      <c r="A1695" s="80" t="str">
        <f t="shared" si="214"/>
        <v/>
      </c>
      <c r="B1695" s="80" t="str">
        <f t="shared" si="215"/>
        <v/>
      </c>
      <c r="C1695" s="80" t="str">
        <f t="shared" si="216"/>
        <v/>
      </c>
      <c r="D1695" s="80" t="str">
        <f t="shared" si="217"/>
        <v/>
      </c>
      <c r="E1695" s="80" t="str">
        <f t="shared" si="218"/>
        <v/>
      </c>
      <c r="F1695" s="80" t="str">
        <f t="shared" si="219"/>
        <v/>
      </c>
      <c r="G1695" s="80" t="str">
        <f t="shared" si="219"/>
        <v/>
      </c>
      <c r="H1695" s="80" t="str">
        <f t="shared" si="219"/>
        <v/>
      </c>
      <c r="I1695" s="413"/>
      <c r="J1695" s="414"/>
      <c r="K1695" s="415"/>
      <c r="L1695" s="415"/>
      <c r="M1695" s="415"/>
      <c r="N1695" s="415"/>
      <c r="O1695" s="415"/>
      <c r="P1695" s="415"/>
    </row>
    <row r="1696" spans="1:16">
      <c r="A1696" s="80" t="str">
        <f t="shared" si="214"/>
        <v/>
      </c>
      <c r="B1696" s="80" t="str">
        <f t="shared" si="215"/>
        <v/>
      </c>
      <c r="C1696" s="80" t="str">
        <f t="shared" si="216"/>
        <v/>
      </c>
      <c r="D1696" s="80" t="str">
        <f t="shared" si="217"/>
        <v/>
      </c>
      <c r="E1696" s="80" t="str">
        <f t="shared" si="218"/>
        <v/>
      </c>
      <c r="F1696" s="80" t="str">
        <f t="shared" si="219"/>
        <v/>
      </c>
      <c r="G1696" s="80" t="str">
        <f t="shared" si="219"/>
        <v/>
      </c>
      <c r="H1696" s="80" t="str">
        <f t="shared" si="219"/>
        <v/>
      </c>
      <c r="I1696" s="413"/>
      <c r="J1696" s="414"/>
      <c r="K1696" s="415"/>
      <c r="L1696" s="415"/>
      <c r="M1696" s="415"/>
      <c r="N1696" s="415"/>
      <c r="O1696" s="415"/>
      <c r="P1696" s="415"/>
    </row>
    <row r="1697" spans="1:16">
      <c r="A1697" s="80" t="str">
        <f t="shared" si="214"/>
        <v/>
      </c>
      <c r="B1697" s="80" t="str">
        <f t="shared" si="215"/>
        <v/>
      </c>
      <c r="C1697" s="80" t="str">
        <f t="shared" si="216"/>
        <v/>
      </c>
      <c r="D1697" s="80" t="str">
        <f t="shared" si="217"/>
        <v/>
      </c>
      <c r="E1697" s="80" t="str">
        <f t="shared" si="218"/>
        <v/>
      </c>
      <c r="F1697" s="80" t="str">
        <f t="shared" si="219"/>
        <v/>
      </c>
      <c r="G1697" s="80" t="str">
        <f t="shared" si="219"/>
        <v/>
      </c>
      <c r="H1697" s="80" t="str">
        <f t="shared" si="219"/>
        <v/>
      </c>
      <c r="I1697" s="413"/>
      <c r="J1697" s="414"/>
      <c r="K1697" s="415"/>
      <c r="L1697" s="415"/>
      <c r="M1697" s="415"/>
      <c r="N1697" s="415"/>
      <c r="O1697" s="415"/>
      <c r="P1697" s="415"/>
    </row>
    <row r="1698" spans="1:16">
      <c r="A1698" s="80" t="str">
        <f t="shared" si="214"/>
        <v/>
      </c>
      <c r="B1698" s="80" t="str">
        <f t="shared" si="215"/>
        <v/>
      </c>
      <c r="C1698" s="80" t="str">
        <f t="shared" si="216"/>
        <v/>
      </c>
      <c r="D1698" s="80" t="str">
        <f t="shared" si="217"/>
        <v/>
      </c>
      <c r="E1698" s="80" t="str">
        <f t="shared" si="218"/>
        <v/>
      </c>
      <c r="F1698" s="80" t="str">
        <f t="shared" si="219"/>
        <v/>
      </c>
      <c r="G1698" s="80" t="str">
        <f t="shared" si="219"/>
        <v/>
      </c>
      <c r="H1698" s="80" t="str">
        <f t="shared" si="219"/>
        <v/>
      </c>
      <c r="I1698" s="413"/>
      <c r="J1698" s="414"/>
      <c r="K1698" s="415"/>
      <c r="L1698" s="415"/>
      <c r="M1698" s="415"/>
      <c r="N1698" s="415"/>
      <c r="O1698" s="415"/>
      <c r="P1698" s="415"/>
    </row>
    <row r="1699" spans="1:16">
      <c r="A1699" s="80" t="str">
        <f t="shared" si="214"/>
        <v/>
      </c>
      <c r="B1699" s="80" t="str">
        <f t="shared" si="215"/>
        <v/>
      </c>
      <c r="C1699" s="80" t="str">
        <f t="shared" si="216"/>
        <v/>
      </c>
      <c r="D1699" s="80" t="str">
        <f t="shared" si="217"/>
        <v/>
      </c>
      <c r="E1699" s="80" t="str">
        <f t="shared" si="218"/>
        <v/>
      </c>
      <c r="F1699" s="80" t="str">
        <f t="shared" si="219"/>
        <v/>
      </c>
      <c r="G1699" s="80" t="str">
        <f t="shared" si="219"/>
        <v/>
      </c>
      <c r="H1699" s="80" t="str">
        <f t="shared" si="219"/>
        <v/>
      </c>
      <c r="I1699" s="413"/>
      <c r="J1699" s="414"/>
      <c r="K1699" s="415"/>
      <c r="L1699" s="415"/>
      <c r="M1699" s="415"/>
      <c r="N1699" s="415"/>
      <c r="O1699" s="415"/>
      <c r="P1699" s="415"/>
    </row>
    <row r="1700" spans="1:16">
      <c r="A1700" s="80" t="str">
        <f t="shared" si="214"/>
        <v/>
      </c>
      <c r="B1700" s="80" t="str">
        <f t="shared" si="215"/>
        <v/>
      </c>
      <c r="C1700" s="80" t="str">
        <f t="shared" si="216"/>
        <v/>
      </c>
      <c r="D1700" s="80" t="str">
        <f t="shared" si="217"/>
        <v/>
      </c>
      <c r="E1700" s="80" t="str">
        <f t="shared" si="218"/>
        <v/>
      </c>
      <c r="F1700" s="80" t="str">
        <f t="shared" si="219"/>
        <v/>
      </c>
      <c r="G1700" s="80" t="str">
        <f t="shared" si="219"/>
        <v/>
      </c>
      <c r="H1700" s="80" t="str">
        <f t="shared" si="219"/>
        <v/>
      </c>
      <c r="I1700" s="413"/>
      <c r="J1700" s="414"/>
      <c r="K1700" s="415"/>
      <c r="L1700" s="415"/>
      <c r="M1700" s="415"/>
      <c r="N1700" s="415"/>
      <c r="O1700" s="415"/>
      <c r="P1700" s="415"/>
    </row>
    <row r="1701" spans="1:16">
      <c r="A1701" s="80" t="str">
        <f t="shared" si="214"/>
        <v/>
      </c>
      <c r="B1701" s="80" t="str">
        <f t="shared" si="215"/>
        <v/>
      </c>
      <c r="C1701" s="80" t="str">
        <f t="shared" si="216"/>
        <v/>
      </c>
      <c r="D1701" s="80" t="str">
        <f t="shared" si="217"/>
        <v/>
      </c>
      <c r="E1701" s="80" t="str">
        <f t="shared" si="218"/>
        <v/>
      </c>
      <c r="F1701" s="80" t="str">
        <f t="shared" si="219"/>
        <v/>
      </c>
      <c r="G1701" s="80" t="str">
        <f t="shared" si="219"/>
        <v/>
      </c>
      <c r="H1701" s="80" t="str">
        <f t="shared" si="219"/>
        <v/>
      </c>
      <c r="I1701" s="413"/>
      <c r="J1701" s="414"/>
      <c r="K1701" s="415"/>
      <c r="L1701" s="415"/>
      <c r="M1701" s="415"/>
      <c r="N1701" s="415"/>
      <c r="O1701" s="415"/>
      <c r="P1701" s="415"/>
    </row>
    <row r="1702" spans="1:16">
      <c r="A1702" s="80" t="str">
        <f t="shared" si="214"/>
        <v/>
      </c>
      <c r="B1702" s="80" t="str">
        <f t="shared" si="215"/>
        <v/>
      </c>
      <c r="C1702" s="80" t="str">
        <f t="shared" si="216"/>
        <v/>
      </c>
      <c r="D1702" s="80" t="str">
        <f t="shared" si="217"/>
        <v/>
      </c>
      <c r="E1702" s="80" t="str">
        <f t="shared" si="218"/>
        <v/>
      </c>
      <c r="F1702" s="80" t="str">
        <f t="shared" si="219"/>
        <v/>
      </c>
      <c r="G1702" s="80" t="str">
        <f t="shared" si="219"/>
        <v/>
      </c>
      <c r="H1702" s="80" t="str">
        <f t="shared" si="219"/>
        <v/>
      </c>
      <c r="I1702" s="413"/>
      <c r="J1702" s="414"/>
      <c r="K1702" s="415"/>
      <c r="L1702" s="415"/>
      <c r="M1702" s="415"/>
      <c r="N1702" s="415"/>
      <c r="O1702" s="415"/>
      <c r="P1702" s="415"/>
    </row>
    <row r="1703" spans="1:16">
      <c r="A1703" s="80" t="str">
        <f t="shared" si="214"/>
        <v/>
      </c>
      <c r="B1703" s="80" t="str">
        <f t="shared" si="215"/>
        <v/>
      </c>
      <c r="C1703" s="80" t="str">
        <f t="shared" si="216"/>
        <v/>
      </c>
      <c r="D1703" s="80" t="str">
        <f t="shared" si="217"/>
        <v/>
      </c>
      <c r="E1703" s="80" t="str">
        <f t="shared" si="218"/>
        <v/>
      </c>
      <c r="F1703" s="80" t="str">
        <f t="shared" si="219"/>
        <v/>
      </c>
      <c r="G1703" s="80" t="str">
        <f t="shared" si="219"/>
        <v/>
      </c>
      <c r="H1703" s="80" t="str">
        <f t="shared" si="219"/>
        <v/>
      </c>
      <c r="I1703" s="413"/>
      <c r="J1703" s="414"/>
      <c r="K1703" s="415"/>
      <c r="L1703" s="415"/>
      <c r="M1703" s="415"/>
      <c r="N1703" s="415"/>
      <c r="O1703" s="415"/>
      <c r="P1703" s="415"/>
    </row>
    <row r="1704" spans="1:16">
      <c r="A1704" s="80" t="str">
        <f t="shared" si="214"/>
        <v/>
      </c>
      <c r="B1704" s="80" t="str">
        <f t="shared" si="215"/>
        <v/>
      </c>
      <c r="C1704" s="80" t="str">
        <f t="shared" si="216"/>
        <v/>
      </c>
      <c r="D1704" s="80" t="str">
        <f t="shared" si="217"/>
        <v/>
      </c>
      <c r="E1704" s="80" t="str">
        <f t="shared" si="218"/>
        <v/>
      </c>
      <c r="F1704" s="80" t="str">
        <f t="shared" si="219"/>
        <v/>
      </c>
      <c r="G1704" s="80" t="str">
        <f t="shared" si="219"/>
        <v/>
      </c>
      <c r="H1704" s="80" t="str">
        <f t="shared" si="219"/>
        <v/>
      </c>
      <c r="I1704" s="413"/>
      <c r="J1704" s="414"/>
      <c r="K1704" s="415"/>
      <c r="L1704" s="415"/>
      <c r="M1704" s="415"/>
      <c r="N1704" s="415"/>
      <c r="O1704" s="415"/>
      <c r="P1704" s="415"/>
    </row>
    <row r="1705" spans="1:16">
      <c r="A1705" s="80" t="str">
        <f t="shared" si="214"/>
        <v/>
      </c>
      <c r="B1705" s="80" t="str">
        <f t="shared" si="215"/>
        <v/>
      </c>
      <c r="C1705" s="80" t="str">
        <f t="shared" si="216"/>
        <v/>
      </c>
      <c r="D1705" s="80" t="str">
        <f t="shared" si="217"/>
        <v/>
      </c>
      <c r="E1705" s="80" t="str">
        <f t="shared" si="218"/>
        <v/>
      </c>
      <c r="F1705" s="80" t="str">
        <f t="shared" ref="F1705:H1724" si="220">IF(Cptes="","",LEFT(Cptes,7))</f>
        <v/>
      </c>
      <c r="G1705" s="80" t="str">
        <f t="shared" si="220"/>
        <v/>
      </c>
      <c r="H1705" s="80" t="str">
        <f t="shared" si="220"/>
        <v/>
      </c>
      <c r="I1705" s="413"/>
      <c r="J1705" s="414"/>
      <c r="K1705" s="415"/>
      <c r="L1705" s="415"/>
      <c r="M1705" s="415"/>
      <c r="N1705" s="415"/>
      <c r="O1705" s="415"/>
      <c r="P1705" s="415"/>
    </row>
    <row r="1706" spans="1:16">
      <c r="A1706" s="80" t="str">
        <f t="shared" si="214"/>
        <v/>
      </c>
      <c r="B1706" s="80" t="str">
        <f t="shared" si="215"/>
        <v/>
      </c>
      <c r="C1706" s="80" t="str">
        <f t="shared" si="216"/>
        <v/>
      </c>
      <c r="D1706" s="80" t="str">
        <f t="shared" si="217"/>
        <v/>
      </c>
      <c r="E1706" s="80" t="str">
        <f t="shared" si="218"/>
        <v/>
      </c>
      <c r="F1706" s="80" t="str">
        <f t="shared" si="220"/>
        <v/>
      </c>
      <c r="G1706" s="80" t="str">
        <f t="shared" si="220"/>
        <v/>
      </c>
      <c r="H1706" s="80" t="str">
        <f t="shared" si="220"/>
        <v/>
      </c>
      <c r="I1706" s="413"/>
      <c r="J1706" s="414"/>
      <c r="K1706" s="415"/>
      <c r="L1706" s="415"/>
      <c r="M1706" s="415"/>
      <c r="N1706" s="415"/>
      <c r="O1706" s="415"/>
      <c r="P1706" s="415"/>
    </row>
    <row r="1707" spans="1:16">
      <c r="A1707" s="80" t="str">
        <f t="shared" si="214"/>
        <v/>
      </c>
      <c r="B1707" s="80" t="str">
        <f t="shared" si="215"/>
        <v/>
      </c>
      <c r="C1707" s="80" t="str">
        <f t="shared" si="216"/>
        <v/>
      </c>
      <c r="D1707" s="80" t="str">
        <f t="shared" si="217"/>
        <v/>
      </c>
      <c r="E1707" s="80" t="str">
        <f t="shared" si="218"/>
        <v/>
      </c>
      <c r="F1707" s="80" t="str">
        <f t="shared" si="220"/>
        <v/>
      </c>
      <c r="G1707" s="80" t="str">
        <f t="shared" si="220"/>
        <v/>
      </c>
      <c r="H1707" s="80" t="str">
        <f t="shared" si="220"/>
        <v/>
      </c>
      <c r="I1707" s="413"/>
      <c r="J1707" s="414"/>
      <c r="K1707" s="415"/>
      <c r="L1707" s="415"/>
      <c r="M1707" s="415"/>
      <c r="N1707" s="415"/>
      <c r="O1707" s="415"/>
      <c r="P1707" s="415"/>
    </row>
    <row r="1708" spans="1:16">
      <c r="A1708" s="80" t="str">
        <f t="shared" si="214"/>
        <v/>
      </c>
      <c r="B1708" s="80" t="str">
        <f t="shared" si="215"/>
        <v/>
      </c>
      <c r="C1708" s="80" t="str">
        <f t="shared" si="216"/>
        <v/>
      </c>
      <c r="D1708" s="80" t="str">
        <f t="shared" si="217"/>
        <v/>
      </c>
      <c r="E1708" s="80" t="str">
        <f t="shared" si="218"/>
        <v/>
      </c>
      <c r="F1708" s="80" t="str">
        <f t="shared" si="220"/>
        <v/>
      </c>
      <c r="G1708" s="80" t="str">
        <f t="shared" si="220"/>
        <v/>
      </c>
      <c r="H1708" s="80" t="str">
        <f t="shared" si="220"/>
        <v/>
      </c>
      <c r="I1708" s="413"/>
      <c r="J1708" s="414"/>
      <c r="K1708" s="415"/>
      <c r="L1708" s="415"/>
      <c r="M1708" s="415"/>
      <c r="N1708" s="415"/>
      <c r="O1708" s="415"/>
      <c r="P1708" s="415"/>
    </row>
    <row r="1709" spans="1:16">
      <c r="A1709" s="80" t="str">
        <f t="shared" si="214"/>
        <v/>
      </c>
      <c r="B1709" s="80" t="str">
        <f t="shared" si="215"/>
        <v/>
      </c>
      <c r="C1709" s="80" t="str">
        <f t="shared" si="216"/>
        <v/>
      </c>
      <c r="D1709" s="80" t="str">
        <f t="shared" si="217"/>
        <v/>
      </c>
      <c r="E1709" s="80" t="str">
        <f t="shared" si="218"/>
        <v/>
      </c>
      <c r="F1709" s="80" t="str">
        <f t="shared" si="220"/>
        <v/>
      </c>
      <c r="G1709" s="80" t="str">
        <f t="shared" si="220"/>
        <v/>
      </c>
      <c r="H1709" s="80" t="str">
        <f t="shared" si="220"/>
        <v/>
      </c>
      <c r="I1709" s="413"/>
      <c r="J1709" s="414"/>
      <c r="K1709" s="415"/>
      <c r="L1709" s="415"/>
      <c r="M1709" s="415"/>
      <c r="N1709" s="415"/>
      <c r="O1709" s="415"/>
      <c r="P1709" s="415"/>
    </row>
    <row r="1710" spans="1:16">
      <c r="A1710" s="80" t="str">
        <f t="shared" si="214"/>
        <v/>
      </c>
      <c r="B1710" s="80" t="str">
        <f t="shared" si="215"/>
        <v/>
      </c>
      <c r="C1710" s="80" t="str">
        <f t="shared" si="216"/>
        <v/>
      </c>
      <c r="D1710" s="80" t="str">
        <f t="shared" si="217"/>
        <v/>
      </c>
      <c r="E1710" s="80" t="str">
        <f t="shared" si="218"/>
        <v/>
      </c>
      <c r="F1710" s="80" t="str">
        <f t="shared" si="220"/>
        <v/>
      </c>
      <c r="G1710" s="80" t="str">
        <f t="shared" si="220"/>
        <v/>
      </c>
      <c r="H1710" s="80" t="str">
        <f t="shared" si="220"/>
        <v/>
      </c>
      <c r="I1710" s="413"/>
      <c r="J1710" s="414"/>
      <c r="K1710" s="415"/>
      <c r="L1710" s="415"/>
      <c r="M1710" s="415"/>
      <c r="N1710" s="415"/>
      <c r="O1710" s="415"/>
      <c r="P1710" s="415"/>
    </row>
    <row r="1711" spans="1:16">
      <c r="A1711" s="80" t="str">
        <f t="shared" si="214"/>
        <v/>
      </c>
      <c r="B1711" s="80" t="str">
        <f t="shared" si="215"/>
        <v/>
      </c>
      <c r="C1711" s="80" t="str">
        <f t="shared" si="216"/>
        <v/>
      </c>
      <c r="D1711" s="80" t="str">
        <f t="shared" si="217"/>
        <v/>
      </c>
      <c r="E1711" s="80" t="str">
        <f t="shared" si="218"/>
        <v/>
      </c>
      <c r="F1711" s="80" t="str">
        <f t="shared" si="220"/>
        <v/>
      </c>
      <c r="G1711" s="80" t="str">
        <f t="shared" si="220"/>
        <v/>
      </c>
      <c r="H1711" s="80" t="str">
        <f t="shared" si="220"/>
        <v/>
      </c>
      <c r="I1711" s="413"/>
      <c r="J1711" s="414"/>
      <c r="K1711" s="415"/>
      <c r="L1711" s="415"/>
      <c r="M1711" s="415"/>
      <c r="N1711" s="415"/>
      <c r="O1711" s="415"/>
      <c r="P1711" s="415"/>
    </row>
    <row r="1712" spans="1:16">
      <c r="A1712" s="80" t="str">
        <f t="shared" si="214"/>
        <v/>
      </c>
      <c r="B1712" s="80" t="str">
        <f t="shared" si="215"/>
        <v/>
      </c>
      <c r="C1712" s="80" t="str">
        <f t="shared" si="216"/>
        <v/>
      </c>
      <c r="D1712" s="80" t="str">
        <f t="shared" si="217"/>
        <v/>
      </c>
      <c r="E1712" s="80" t="str">
        <f t="shared" si="218"/>
        <v/>
      </c>
      <c r="F1712" s="80" t="str">
        <f t="shared" si="220"/>
        <v/>
      </c>
      <c r="G1712" s="80" t="str">
        <f t="shared" si="220"/>
        <v/>
      </c>
      <c r="H1712" s="80" t="str">
        <f t="shared" si="220"/>
        <v/>
      </c>
      <c r="I1712" s="413"/>
      <c r="J1712" s="414"/>
      <c r="K1712" s="415"/>
      <c r="L1712" s="415"/>
      <c r="M1712" s="415"/>
      <c r="N1712" s="415"/>
      <c r="O1712" s="415"/>
      <c r="P1712" s="415"/>
    </row>
    <row r="1713" spans="1:16">
      <c r="A1713" s="80" t="str">
        <f t="shared" si="214"/>
        <v/>
      </c>
      <c r="B1713" s="80" t="str">
        <f t="shared" si="215"/>
        <v/>
      </c>
      <c r="C1713" s="80" t="str">
        <f t="shared" si="216"/>
        <v/>
      </c>
      <c r="D1713" s="80" t="str">
        <f t="shared" si="217"/>
        <v/>
      </c>
      <c r="E1713" s="80" t="str">
        <f t="shared" si="218"/>
        <v/>
      </c>
      <c r="F1713" s="80" t="str">
        <f t="shared" si="220"/>
        <v/>
      </c>
      <c r="G1713" s="80" t="str">
        <f t="shared" si="220"/>
        <v/>
      </c>
      <c r="H1713" s="80" t="str">
        <f t="shared" si="220"/>
        <v/>
      </c>
      <c r="I1713" s="413"/>
      <c r="J1713" s="414"/>
      <c r="K1713" s="415"/>
      <c r="L1713" s="415"/>
      <c r="M1713" s="415"/>
      <c r="N1713" s="415"/>
      <c r="O1713" s="415"/>
      <c r="P1713" s="415"/>
    </row>
    <row r="1714" spans="1:16">
      <c r="A1714" s="80" t="str">
        <f t="shared" si="214"/>
        <v/>
      </c>
      <c r="B1714" s="80" t="str">
        <f t="shared" si="215"/>
        <v/>
      </c>
      <c r="C1714" s="80" t="str">
        <f t="shared" si="216"/>
        <v/>
      </c>
      <c r="D1714" s="80" t="str">
        <f t="shared" si="217"/>
        <v/>
      </c>
      <c r="E1714" s="80" t="str">
        <f t="shared" si="218"/>
        <v/>
      </c>
      <c r="F1714" s="80" t="str">
        <f t="shared" si="220"/>
        <v/>
      </c>
      <c r="G1714" s="80" t="str">
        <f t="shared" si="220"/>
        <v/>
      </c>
      <c r="H1714" s="80" t="str">
        <f t="shared" si="220"/>
        <v/>
      </c>
      <c r="I1714" s="413"/>
      <c r="J1714" s="414"/>
      <c r="K1714" s="415"/>
      <c r="L1714" s="415"/>
      <c r="M1714" s="415"/>
      <c r="N1714" s="415"/>
      <c r="O1714" s="415"/>
      <c r="P1714" s="415"/>
    </row>
    <row r="1715" spans="1:16">
      <c r="A1715" s="80" t="str">
        <f t="shared" si="214"/>
        <v/>
      </c>
      <c r="B1715" s="80" t="str">
        <f t="shared" si="215"/>
        <v/>
      </c>
      <c r="C1715" s="80" t="str">
        <f t="shared" si="216"/>
        <v/>
      </c>
      <c r="D1715" s="80" t="str">
        <f t="shared" si="217"/>
        <v/>
      </c>
      <c r="E1715" s="80" t="str">
        <f t="shared" si="218"/>
        <v/>
      </c>
      <c r="F1715" s="80" t="str">
        <f t="shared" si="220"/>
        <v/>
      </c>
      <c r="G1715" s="80" t="str">
        <f t="shared" si="220"/>
        <v/>
      </c>
      <c r="H1715" s="80" t="str">
        <f t="shared" si="220"/>
        <v/>
      </c>
      <c r="I1715" s="413"/>
      <c r="J1715" s="414"/>
      <c r="K1715" s="415"/>
      <c r="L1715" s="415"/>
      <c r="M1715" s="415"/>
      <c r="N1715" s="415"/>
      <c r="O1715" s="415"/>
      <c r="P1715" s="415"/>
    </row>
    <row r="1716" spans="1:16">
      <c r="A1716" s="80" t="str">
        <f t="shared" si="214"/>
        <v/>
      </c>
      <c r="B1716" s="80" t="str">
        <f t="shared" si="215"/>
        <v/>
      </c>
      <c r="C1716" s="80" t="str">
        <f t="shared" si="216"/>
        <v/>
      </c>
      <c r="D1716" s="80" t="str">
        <f t="shared" si="217"/>
        <v/>
      </c>
      <c r="E1716" s="80" t="str">
        <f t="shared" si="218"/>
        <v/>
      </c>
      <c r="F1716" s="80" t="str">
        <f t="shared" si="220"/>
        <v/>
      </c>
      <c r="G1716" s="80" t="str">
        <f t="shared" si="220"/>
        <v/>
      </c>
      <c r="H1716" s="80" t="str">
        <f t="shared" si="220"/>
        <v/>
      </c>
      <c r="I1716" s="413"/>
      <c r="J1716" s="414"/>
      <c r="K1716" s="415"/>
      <c r="L1716" s="415"/>
      <c r="M1716" s="415"/>
      <c r="N1716" s="415"/>
      <c r="O1716" s="415"/>
      <c r="P1716" s="415"/>
    </row>
    <row r="1717" spans="1:16">
      <c r="A1717" s="80" t="str">
        <f t="shared" si="214"/>
        <v/>
      </c>
      <c r="B1717" s="80" t="str">
        <f t="shared" si="215"/>
        <v/>
      </c>
      <c r="C1717" s="80" t="str">
        <f t="shared" si="216"/>
        <v/>
      </c>
      <c r="D1717" s="80" t="str">
        <f t="shared" si="217"/>
        <v/>
      </c>
      <c r="E1717" s="80" t="str">
        <f t="shared" si="218"/>
        <v/>
      </c>
      <c r="F1717" s="80" t="str">
        <f t="shared" si="220"/>
        <v/>
      </c>
      <c r="G1717" s="80" t="str">
        <f t="shared" si="220"/>
        <v/>
      </c>
      <c r="H1717" s="80" t="str">
        <f t="shared" si="220"/>
        <v/>
      </c>
      <c r="I1717" s="413"/>
      <c r="J1717" s="414"/>
      <c r="K1717" s="415"/>
      <c r="L1717" s="415"/>
      <c r="M1717" s="415"/>
      <c r="N1717" s="415"/>
      <c r="O1717" s="415"/>
      <c r="P1717" s="415"/>
    </row>
    <row r="1718" spans="1:16">
      <c r="A1718" s="80" t="str">
        <f t="shared" si="214"/>
        <v/>
      </c>
      <c r="B1718" s="80" t="str">
        <f t="shared" si="215"/>
        <v/>
      </c>
      <c r="C1718" s="80" t="str">
        <f t="shared" si="216"/>
        <v/>
      </c>
      <c r="D1718" s="80" t="str">
        <f t="shared" si="217"/>
        <v/>
      </c>
      <c r="E1718" s="80" t="str">
        <f t="shared" si="218"/>
        <v/>
      </c>
      <c r="F1718" s="80" t="str">
        <f t="shared" si="220"/>
        <v/>
      </c>
      <c r="G1718" s="80" t="str">
        <f t="shared" si="220"/>
        <v/>
      </c>
      <c r="H1718" s="80" t="str">
        <f t="shared" si="220"/>
        <v/>
      </c>
      <c r="I1718" s="413"/>
      <c r="J1718" s="414"/>
      <c r="K1718" s="415"/>
      <c r="L1718" s="415"/>
      <c r="M1718" s="415"/>
      <c r="N1718" s="415"/>
      <c r="O1718" s="415"/>
      <c r="P1718" s="415"/>
    </row>
    <row r="1719" spans="1:16">
      <c r="A1719" s="80" t="str">
        <f t="shared" si="214"/>
        <v/>
      </c>
      <c r="B1719" s="80" t="str">
        <f t="shared" si="215"/>
        <v/>
      </c>
      <c r="C1719" s="80" t="str">
        <f t="shared" si="216"/>
        <v/>
      </c>
      <c r="D1719" s="80" t="str">
        <f t="shared" si="217"/>
        <v/>
      </c>
      <c r="E1719" s="80" t="str">
        <f t="shared" si="218"/>
        <v/>
      </c>
      <c r="F1719" s="80" t="str">
        <f t="shared" si="220"/>
        <v/>
      </c>
      <c r="G1719" s="80" t="str">
        <f t="shared" si="220"/>
        <v/>
      </c>
      <c r="H1719" s="80" t="str">
        <f t="shared" si="220"/>
        <v/>
      </c>
      <c r="I1719" s="413"/>
      <c r="J1719" s="414"/>
      <c r="K1719" s="415"/>
      <c r="L1719" s="415"/>
      <c r="M1719" s="415"/>
      <c r="N1719" s="415"/>
      <c r="O1719" s="415"/>
      <c r="P1719" s="415"/>
    </row>
    <row r="1720" spans="1:16">
      <c r="A1720" s="80" t="str">
        <f t="shared" si="214"/>
        <v/>
      </c>
      <c r="B1720" s="80" t="str">
        <f t="shared" si="215"/>
        <v/>
      </c>
      <c r="C1720" s="80" t="str">
        <f t="shared" si="216"/>
        <v/>
      </c>
      <c r="D1720" s="80" t="str">
        <f t="shared" si="217"/>
        <v/>
      </c>
      <c r="E1720" s="80" t="str">
        <f t="shared" si="218"/>
        <v/>
      </c>
      <c r="F1720" s="80" t="str">
        <f t="shared" si="220"/>
        <v/>
      </c>
      <c r="G1720" s="80" t="str">
        <f t="shared" si="220"/>
        <v/>
      </c>
      <c r="H1720" s="80" t="str">
        <f t="shared" si="220"/>
        <v/>
      </c>
      <c r="I1720" s="413"/>
      <c r="J1720" s="414"/>
      <c r="K1720" s="415"/>
      <c r="L1720" s="415"/>
      <c r="M1720" s="415"/>
      <c r="N1720" s="415"/>
      <c r="O1720" s="415"/>
      <c r="P1720" s="415"/>
    </row>
    <row r="1721" spans="1:16">
      <c r="A1721" s="80" t="str">
        <f t="shared" si="214"/>
        <v/>
      </c>
      <c r="B1721" s="80" t="str">
        <f t="shared" si="215"/>
        <v/>
      </c>
      <c r="C1721" s="80" t="str">
        <f t="shared" si="216"/>
        <v/>
      </c>
      <c r="D1721" s="80" t="str">
        <f t="shared" si="217"/>
        <v/>
      </c>
      <c r="E1721" s="80" t="str">
        <f t="shared" si="218"/>
        <v/>
      </c>
      <c r="F1721" s="80" t="str">
        <f t="shared" si="220"/>
        <v/>
      </c>
      <c r="G1721" s="80" t="str">
        <f t="shared" si="220"/>
        <v/>
      </c>
      <c r="H1721" s="80" t="str">
        <f t="shared" si="220"/>
        <v/>
      </c>
      <c r="I1721" s="413"/>
      <c r="J1721" s="414"/>
      <c r="K1721" s="415"/>
      <c r="L1721" s="415"/>
      <c r="M1721" s="415"/>
      <c r="N1721" s="415"/>
      <c r="O1721" s="415"/>
      <c r="P1721" s="415"/>
    </row>
    <row r="1722" spans="1:16">
      <c r="A1722" s="80" t="str">
        <f t="shared" si="214"/>
        <v/>
      </c>
      <c r="B1722" s="80" t="str">
        <f t="shared" si="215"/>
        <v/>
      </c>
      <c r="C1722" s="80" t="str">
        <f t="shared" si="216"/>
        <v/>
      </c>
      <c r="D1722" s="80" t="str">
        <f t="shared" si="217"/>
        <v/>
      </c>
      <c r="E1722" s="80" t="str">
        <f t="shared" si="218"/>
        <v/>
      </c>
      <c r="F1722" s="80" t="str">
        <f t="shared" si="220"/>
        <v/>
      </c>
      <c r="G1722" s="80" t="str">
        <f t="shared" si="220"/>
        <v/>
      </c>
      <c r="H1722" s="80" t="str">
        <f t="shared" si="220"/>
        <v/>
      </c>
      <c r="I1722" s="413"/>
      <c r="J1722" s="414"/>
      <c r="K1722" s="415"/>
      <c r="L1722" s="415"/>
      <c r="M1722" s="415"/>
      <c r="N1722" s="415"/>
      <c r="O1722" s="415"/>
      <c r="P1722" s="415"/>
    </row>
    <row r="1723" spans="1:16">
      <c r="A1723" s="80" t="str">
        <f t="shared" si="214"/>
        <v/>
      </c>
      <c r="B1723" s="80" t="str">
        <f t="shared" si="215"/>
        <v/>
      </c>
      <c r="C1723" s="80" t="str">
        <f t="shared" si="216"/>
        <v/>
      </c>
      <c r="D1723" s="80" t="str">
        <f t="shared" si="217"/>
        <v/>
      </c>
      <c r="E1723" s="80" t="str">
        <f t="shared" si="218"/>
        <v/>
      </c>
      <c r="F1723" s="80" t="str">
        <f t="shared" si="220"/>
        <v/>
      </c>
      <c r="G1723" s="80" t="str">
        <f t="shared" si="220"/>
        <v/>
      </c>
      <c r="H1723" s="80" t="str">
        <f t="shared" si="220"/>
        <v/>
      </c>
      <c r="I1723" s="413"/>
      <c r="J1723" s="414"/>
      <c r="K1723" s="415"/>
      <c r="L1723" s="415"/>
      <c r="M1723" s="415"/>
      <c r="N1723" s="415"/>
      <c r="O1723" s="415"/>
      <c r="P1723" s="415"/>
    </row>
    <row r="1724" spans="1:16">
      <c r="A1724" s="80" t="str">
        <f t="shared" si="214"/>
        <v/>
      </c>
      <c r="B1724" s="80" t="str">
        <f t="shared" si="215"/>
        <v/>
      </c>
      <c r="C1724" s="80" t="str">
        <f t="shared" si="216"/>
        <v/>
      </c>
      <c r="D1724" s="80" t="str">
        <f t="shared" si="217"/>
        <v/>
      </c>
      <c r="E1724" s="80" t="str">
        <f t="shared" si="218"/>
        <v/>
      </c>
      <c r="F1724" s="80" t="str">
        <f t="shared" si="220"/>
        <v/>
      </c>
      <c r="G1724" s="80" t="str">
        <f t="shared" si="220"/>
        <v/>
      </c>
      <c r="H1724" s="80" t="str">
        <f t="shared" si="220"/>
        <v/>
      </c>
      <c r="I1724" s="413"/>
      <c r="J1724" s="414"/>
      <c r="K1724" s="415"/>
      <c r="L1724" s="415"/>
      <c r="M1724" s="415"/>
      <c r="N1724" s="415"/>
      <c r="O1724" s="415"/>
      <c r="P1724" s="415"/>
    </row>
    <row r="1725" spans="1:16">
      <c r="A1725" s="80" t="str">
        <f t="shared" si="214"/>
        <v/>
      </c>
      <c r="B1725" s="80" t="str">
        <f t="shared" si="215"/>
        <v/>
      </c>
      <c r="C1725" s="80" t="str">
        <f t="shared" si="216"/>
        <v/>
      </c>
      <c r="D1725" s="80" t="str">
        <f t="shared" si="217"/>
        <v/>
      </c>
      <c r="E1725" s="80" t="str">
        <f t="shared" si="218"/>
        <v/>
      </c>
      <c r="F1725" s="80" t="str">
        <f t="shared" ref="F1725:H1744" si="221">IF(Cptes="","",LEFT(Cptes,7))</f>
        <v/>
      </c>
      <c r="G1725" s="80" t="str">
        <f t="shared" si="221"/>
        <v/>
      </c>
      <c r="H1725" s="80" t="str">
        <f t="shared" si="221"/>
        <v/>
      </c>
      <c r="I1725" s="413"/>
      <c r="J1725" s="414"/>
      <c r="K1725" s="415"/>
      <c r="L1725" s="415"/>
      <c r="M1725" s="415"/>
      <c r="N1725" s="415"/>
      <c r="O1725" s="415"/>
      <c r="P1725" s="415"/>
    </row>
    <row r="1726" spans="1:16">
      <c r="A1726" s="80" t="str">
        <f t="shared" si="214"/>
        <v/>
      </c>
      <c r="B1726" s="80" t="str">
        <f t="shared" si="215"/>
        <v/>
      </c>
      <c r="C1726" s="80" t="str">
        <f t="shared" si="216"/>
        <v/>
      </c>
      <c r="D1726" s="80" t="str">
        <f t="shared" si="217"/>
        <v/>
      </c>
      <c r="E1726" s="80" t="str">
        <f t="shared" si="218"/>
        <v/>
      </c>
      <c r="F1726" s="80" t="str">
        <f t="shared" si="221"/>
        <v/>
      </c>
      <c r="G1726" s="80" t="str">
        <f t="shared" si="221"/>
        <v/>
      </c>
      <c r="H1726" s="80" t="str">
        <f t="shared" si="221"/>
        <v/>
      </c>
      <c r="I1726" s="413"/>
      <c r="J1726" s="414"/>
      <c r="K1726" s="415"/>
      <c r="L1726" s="415"/>
      <c r="M1726" s="415"/>
      <c r="N1726" s="415"/>
      <c r="O1726" s="415"/>
      <c r="P1726" s="415"/>
    </row>
    <row r="1727" spans="1:16">
      <c r="A1727" s="80" t="str">
        <f t="shared" si="214"/>
        <v/>
      </c>
      <c r="B1727" s="80" t="str">
        <f t="shared" si="215"/>
        <v/>
      </c>
      <c r="C1727" s="80" t="str">
        <f t="shared" si="216"/>
        <v/>
      </c>
      <c r="D1727" s="80" t="str">
        <f t="shared" si="217"/>
        <v/>
      </c>
      <c r="E1727" s="80" t="str">
        <f t="shared" si="218"/>
        <v/>
      </c>
      <c r="F1727" s="80" t="str">
        <f t="shared" si="221"/>
        <v/>
      </c>
      <c r="G1727" s="80" t="str">
        <f t="shared" si="221"/>
        <v/>
      </c>
      <c r="H1727" s="80" t="str">
        <f t="shared" si="221"/>
        <v/>
      </c>
      <c r="I1727" s="413"/>
      <c r="J1727" s="414"/>
      <c r="K1727" s="415"/>
      <c r="L1727" s="415"/>
      <c r="M1727" s="415"/>
      <c r="N1727" s="415"/>
      <c r="O1727" s="415"/>
      <c r="P1727" s="415"/>
    </row>
    <row r="1728" spans="1:16">
      <c r="A1728" s="80" t="str">
        <f t="shared" si="214"/>
        <v/>
      </c>
      <c r="B1728" s="80" t="str">
        <f t="shared" si="215"/>
        <v/>
      </c>
      <c r="C1728" s="80" t="str">
        <f t="shared" si="216"/>
        <v/>
      </c>
      <c r="D1728" s="80" t="str">
        <f t="shared" si="217"/>
        <v/>
      </c>
      <c r="E1728" s="80" t="str">
        <f t="shared" si="218"/>
        <v/>
      </c>
      <c r="F1728" s="80" t="str">
        <f t="shared" si="221"/>
        <v/>
      </c>
      <c r="G1728" s="80" t="str">
        <f t="shared" si="221"/>
        <v/>
      </c>
      <c r="H1728" s="80" t="str">
        <f t="shared" si="221"/>
        <v/>
      </c>
      <c r="I1728" s="413"/>
      <c r="J1728" s="414"/>
      <c r="K1728" s="415"/>
      <c r="L1728" s="415"/>
      <c r="M1728" s="415"/>
      <c r="N1728" s="415"/>
      <c r="O1728" s="415"/>
      <c r="P1728" s="415"/>
    </row>
    <row r="1729" spans="1:16">
      <c r="A1729" s="80" t="str">
        <f t="shared" si="214"/>
        <v/>
      </c>
      <c r="B1729" s="80" t="str">
        <f t="shared" si="215"/>
        <v/>
      </c>
      <c r="C1729" s="80" t="str">
        <f t="shared" si="216"/>
        <v/>
      </c>
      <c r="D1729" s="80" t="str">
        <f t="shared" si="217"/>
        <v/>
      </c>
      <c r="E1729" s="80" t="str">
        <f t="shared" si="218"/>
        <v/>
      </c>
      <c r="F1729" s="80" t="str">
        <f t="shared" si="221"/>
        <v/>
      </c>
      <c r="G1729" s="80" t="str">
        <f t="shared" si="221"/>
        <v/>
      </c>
      <c r="H1729" s="80" t="str">
        <f t="shared" si="221"/>
        <v/>
      </c>
      <c r="I1729" s="413"/>
      <c r="J1729" s="414"/>
      <c r="K1729" s="415"/>
      <c r="L1729" s="415"/>
      <c r="M1729" s="415"/>
      <c r="N1729" s="415"/>
      <c r="O1729" s="415"/>
      <c r="P1729" s="415"/>
    </row>
    <row r="1730" spans="1:16">
      <c r="A1730" s="80" t="str">
        <f t="shared" si="214"/>
        <v/>
      </c>
      <c r="B1730" s="80" t="str">
        <f t="shared" si="215"/>
        <v/>
      </c>
      <c r="C1730" s="80" t="str">
        <f t="shared" si="216"/>
        <v/>
      </c>
      <c r="D1730" s="80" t="str">
        <f t="shared" si="217"/>
        <v/>
      </c>
      <c r="E1730" s="80" t="str">
        <f t="shared" si="218"/>
        <v/>
      </c>
      <c r="F1730" s="80" t="str">
        <f t="shared" si="221"/>
        <v/>
      </c>
      <c r="G1730" s="80" t="str">
        <f t="shared" si="221"/>
        <v/>
      </c>
      <c r="H1730" s="80" t="str">
        <f t="shared" si="221"/>
        <v/>
      </c>
      <c r="I1730" s="413"/>
      <c r="J1730" s="414"/>
      <c r="K1730" s="415"/>
      <c r="L1730" s="415"/>
      <c r="M1730" s="415"/>
      <c r="N1730" s="415"/>
      <c r="O1730" s="415"/>
      <c r="P1730" s="415"/>
    </row>
    <row r="1731" spans="1:16">
      <c r="A1731" s="80" t="str">
        <f t="shared" si="214"/>
        <v/>
      </c>
      <c r="B1731" s="80" t="str">
        <f t="shared" si="215"/>
        <v/>
      </c>
      <c r="C1731" s="80" t="str">
        <f t="shared" si="216"/>
        <v/>
      </c>
      <c r="D1731" s="80" t="str">
        <f t="shared" si="217"/>
        <v/>
      </c>
      <c r="E1731" s="80" t="str">
        <f t="shared" si="218"/>
        <v/>
      </c>
      <c r="F1731" s="80" t="str">
        <f t="shared" si="221"/>
        <v/>
      </c>
      <c r="G1731" s="80" t="str">
        <f t="shared" si="221"/>
        <v/>
      </c>
      <c r="H1731" s="80" t="str">
        <f t="shared" si="221"/>
        <v/>
      </c>
      <c r="I1731" s="413"/>
      <c r="J1731" s="414"/>
      <c r="K1731" s="415"/>
      <c r="L1731" s="415"/>
      <c r="M1731" s="415"/>
      <c r="N1731" s="415"/>
      <c r="O1731" s="415"/>
      <c r="P1731" s="415"/>
    </row>
    <row r="1732" spans="1:16">
      <c r="A1732" s="80" t="str">
        <f t="shared" si="214"/>
        <v/>
      </c>
      <c r="B1732" s="80" t="str">
        <f t="shared" si="215"/>
        <v/>
      </c>
      <c r="C1732" s="80" t="str">
        <f t="shared" si="216"/>
        <v/>
      </c>
      <c r="D1732" s="80" t="str">
        <f t="shared" si="217"/>
        <v/>
      </c>
      <c r="E1732" s="80" t="str">
        <f t="shared" si="218"/>
        <v/>
      </c>
      <c r="F1732" s="80" t="str">
        <f t="shared" si="221"/>
        <v/>
      </c>
      <c r="G1732" s="80" t="str">
        <f t="shared" si="221"/>
        <v/>
      </c>
      <c r="H1732" s="80" t="str">
        <f t="shared" si="221"/>
        <v/>
      </c>
      <c r="I1732" s="413"/>
      <c r="J1732" s="414"/>
      <c r="K1732" s="415"/>
      <c r="L1732" s="415"/>
      <c r="M1732" s="415"/>
      <c r="N1732" s="415"/>
      <c r="O1732" s="415"/>
      <c r="P1732" s="415"/>
    </row>
    <row r="1733" spans="1:16">
      <c r="A1733" s="80" t="str">
        <f t="shared" ref="A1733:A1796" si="222">IF(Cptes="","",LEFT(Cptes,2))</f>
        <v/>
      </c>
      <c r="B1733" s="80" t="str">
        <f t="shared" ref="B1733:B1796" si="223">IF(Cptes="","",LEFT(Cptes,3))</f>
        <v/>
      </c>
      <c r="C1733" s="80" t="str">
        <f t="shared" ref="C1733:C1796" si="224">IF(Cptes="","",LEFT(Cptes,4))</f>
        <v/>
      </c>
      <c r="D1733" s="80" t="str">
        <f t="shared" ref="D1733:D1796" si="225">IF(Cptes="","",LEFT(Cptes,5))</f>
        <v/>
      </c>
      <c r="E1733" s="80" t="str">
        <f t="shared" ref="E1733:E1796" si="226">IF(Cptes="","",LEFT(Cptes,6))</f>
        <v/>
      </c>
      <c r="F1733" s="80" t="str">
        <f t="shared" si="221"/>
        <v/>
      </c>
      <c r="G1733" s="80" t="str">
        <f t="shared" si="221"/>
        <v/>
      </c>
      <c r="H1733" s="80" t="str">
        <f t="shared" si="221"/>
        <v/>
      </c>
      <c r="I1733" s="413"/>
      <c r="J1733" s="414"/>
      <c r="K1733" s="415"/>
      <c r="L1733" s="415"/>
      <c r="M1733" s="415"/>
      <c r="N1733" s="415"/>
      <c r="O1733" s="415"/>
      <c r="P1733" s="415"/>
    </row>
    <row r="1734" spans="1:16">
      <c r="A1734" s="80" t="str">
        <f t="shared" si="222"/>
        <v/>
      </c>
      <c r="B1734" s="80" t="str">
        <f t="shared" si="223"/>
        <v/>
      </c>
      <c r="C1734" s="80" t="str">
        <f t="shared" si="224"/>
        <v/>
      </c>
      <c r="D1734" s="80" t="str">
        <f t="shared" si="225"/>
        <v/>
      </c>
      <c r="E1734" s="80" t="str">
        <f t="shared" si="226"/>
        <v/>
      </c>
      <c r="F1734" s="80" t="str">
        <f t="shared" si="221"/>
        <v/>
      </c>
      <c r="G1734" s="80" t="str">
        <f t="shared" si="221"/>
        <v/>
      </c>
      <c r="H1734" s="80" t="str">
        <f t="shared" si="221"/>
        <v/>
      </c>
      <c r="I1734" s="413"/>
      <c r="J1734" s="414"/>
      <c r="K1734" s="415"/>
      <c r="L1734" s="415"/>
      <c r="M1734" s="415"/>
      <c r="N1734" s="415"/>
      <c r="O1734" s="415"/>
      <c r="P1734" s="415"/>
    </row>
    <row r="1735" spans="1:16">
      <c r="A1735" s="80" t="str">
        <f t="shared" si="222"/>
        <v/>
      </c>
      <c r="B1735" s="80" t="str">
        <f t="shared" si="223"/>
        <v/>
      </c>
      <c r="C1735" s="80" t="str">
        <f t="shared" si="224"/>
        <v/>
      </c>
      <c r="D1735" s="80" t="str">
        <f t="shared" si="225"/>
        <v/>
      </c>
      <c r="E1735" s="80" t="str">
        <f t="shared" si="226"/>
        <v/>
      </c>
      <c r="F1735" s="80" t="str">
        <f t="shared" si="221"/>
        <v/>
      </c>
      <c r="G1735" s="80" t="str">
        <f t="shared" si="221"/>
        <v/>
      </c>
      <c r="H1735" s="80" t="str">
        <f t="shared" si="221"/>
        <v/>
      </c>
      <c r="I1735" s="413"/>
      <c r="J1735" s="414"/>
      <c r="K1735" s="415"/>
      <c r="L1735" s="415"/>
      <c r="M1735" s="415"/>
      <c r="N1735" s="415"/>
      <c r="O1735" s="415"/>
      <c r="P1735" s="415"/>
    </row>
    <row r="1736" spans="1:16">
      <c r="A1736" s="80" t="str">
        <f t="shared" si="222"/>
        <v/>
      </c>
      <c r="B1736" s="80" t="str">
        <f t="shared" si="223"/>
        <v/>
      </c>
      <c r="C1736" s="80" t="str">
        <f t="shared" si="224"/>
        <v/>
      </c>
      <c r="D1736" s="80" t="str">
        <f t="shared" si="225"/>
        <v/>
      </c>
      <c r="E1736" s="80" t="str">
        <f t="shared" si="226"/>
        <v/>
      </c>
      <c r="F1736" s="80" t="str">
        <f t="shared" si="221"/>
        <v/>
      </c>
      <c r="G1736" s="80" t="str">
        <f t="shared" si="221"/>
        <v/>
      </c>
      <c r="H1736" s="80" t="str">
        <f t="shared" si="221"/>
        <v/>
      </c>
      <c r="I1736" s="413"/>
      <c r="J1736" s="414"/>
      <c r="K1736" s="415"/>
      <c r="L1736" s="415"/>
      <c r="M1736" s="415"/>
      <c r="N1736" s="415"/>
      <c r="O1736" s="415"/>
      <c r="P1736" s="415"/>
    </row>
    <row r="1737" spans="1:16">
      <c r="A1737" s="80" t="str">
        <f t="shared" si="222"/>
        <v/>
      </c>
      <c r="B1737" s="80" t="str">
        <f t="shared" si="223"/>
        <v/>
      </c>
      <c r="C1737" s="80" t="str">
        <f t="shared" si="224"/>
        <v/>
      </c>
      <c r="D1737" s="80" t="str">
        <f t="shared" si="225"/>
        <v/>
      </c>
      <c r="E1737" s="80" t="str">
        <f t="shared" si="226"/>
        <v/>
      </c>
      <c r="F1737" s="80" t="str">
        <f t="shared" si="221"/>
        <v/>
      </c>
      <c r="G1737" s="80" t="str">
        <f t="shared" si="221"/>
        <v/>
      </c>
      <c r="H1737" s="80" t="str">
        <f t="shared" si="221"/>
        <v/>
      </c>
      <c r="I1737" s="413"/>
      <c r="J1737" s="414"/>
      <c r="K1737" s="415"/>
      <c r="L1737" s="415"/>
      <c r="M1737" s="415"/>
      <c r="N1737" s="415"/>
      <c r="O1737" s="415"/>
      <c r="P1737" s="415"/>
    </row>
    <row r="1738" spans="1:16">
      <c r="A1738" s="80" t="str">
        <f t="shared" si="222"/>
        <v/>
      </c>
      <c r="B1738" s="80" t="str">
        <f t="shared" si="223"/>
        <v/>
      </c>
      <c r="C1738" s="80" t="str">
        <f t="shared" si="224"/>
        <v/>
      </c>
      <c r="D1738" s="80" t="str">
        <f t="shared" si="225"/>
        <v/>
      </c>
      <c r="E1738" s="80" t="str">
        <f t="shared" si="226"/>
        <v/>
      </c>
      <c r="F1738" s="80" t="str">
        <f t="shared" si="221"/>
        <v/>
      </c>
      <c r="G1738" s="80" t="str">
        <f t="shared" si="221"/>
        <v/>
      </c>
      <c r="H1738" s="80" t="str">
        <f t="shared" si="221"/>
        <v/>
      </c>
      <c r="I1738" s="413"/>
      <c r="J1738" s="414"/>
      <c r="K1738" s="415"/>
      <c r="L1738" s="415"/>
      <c r="M1738" s="415"/>
      <c r="N1738" s="415"/>
      <c r="O1738" s="415"/>
      <c r="P1738" s="415"/>
    </row>
    <row r="1739" spans="1:16">
      <c r="A1739" s="80" t="str">
        <f t="shared" si="222"/>
        <v/>
      </c>
      <c r="B1739" s="80" t="str">
        <f t="shared" si="223"/>
        <v/>
      </c>
      <c r="C1739" s="80" t="str">
        <f t="shared" si="224"/>
        <v/>
      </c>
      <c r="D1739" s="80" t="str">
        <f t="shared" si="225"/>
        <v/>
      </c>
      <c r="E1739" s="80" t="str">
        <f t="shared" si="226"/>
        <v/>
      </c>
      <c r="F1739" s="80" t="str">
        <f t="shared" si="221"/>
        <v/>
      </c>
      <c r="G1739" s="80" t="str">
        <f t="shared" si="221"/>
        <v/>
      </c>
      <c r="H1739" s="80" t="str">
        <f t="shared" si="221"/>
        <v/>
      </c>
      <c r="I1739" s="413"/>
      <c r="J1739" s="414"/>
      <c r="K1739" s="415"/>
      <c r="L1739" s="415"/>
      <c r="M1739" s="415"/>
      <c r="N1739" s="415"/>
      <c r="O1739" s="415"/>
      <c r="P1739" s="415"/>
    </row>
    <row r="1740" spans="1:16">
      <c r="A1740" s="80" t="str">
        <f t="shared" si="222"/>
        <v/>
      </c>
      <c r="B1740" s="80" t="str">
        <f t="shared" si="223"/>
        <v/>
      </c>
      <c r="C1740" s="80" t="str">
        <f t="shared" si="224"/>
        <v/>
      </c>
      <c r="D1740" s="80" t="str">
        <f t="shared" si="225"/>
        <v/>
      </c>
      <c r="E1740" s="80" t="str">
        <f t="shared" si="226"/>
        <v/>
      </c>
      <c r="F1740" s="80" t="str">
        <f t="shared" si="221"/>
        <v/>
      </c>
      <c r="G1740" s="80" t="str">
        <f t="shared" si="221"/>
        <v/>
      </c>
      <c r="H1740" s="80" t="str">
        <f t="shared" si="221"/>
        <v/>
      </c>
      <c r="I1740" s="413"/>
      <c r="J1740" s="414"/>
      <c r="K1740" s="415"/>
      <c r="L1740" s="415"/>
      <c r="M1740" s="415"/>
      <c r="N1740" s="415"/>
      <c r="O1740" s="415"/>
      <c r="P1740" s="415"/>
    </row>
    <row r="1741" spans="1:16">
      <c r="A1741" s="80" t="str">
        <f t="shared" si="222"/>
        <v/>
      </c>
      <c r="B1741" s="80" t="str">
        <f t="shared" si="223"/>
        <v/>
      </c>
      <c r="C1741" s="80" t="str">
        <f t="shared" si="224"/>
        <v/>
      </c>
      <c r="D1741" s="80" t="str">
        <f t="shared" si="225"/>
        <v/>
      </c>
      <c r="E1741" s="80" t="str">
        <f t="shared" si="226"/>
        <v/>
      </c>
      <c r="F1741" s="80" t="str">
        <f t="shared" si="221"/>
        <v/>
      </c>
      <c r="G1741" s="80" t="str">
        <f t="shared" si="221"/>
        <v/>
      </c>
      <c r="H1741" s="80" t="str">
        <f t="shared" si="221"/>
        <v/>
      </c>
      <c r="I1741" s="413"/>
      <c r="J1741" s="414"/>
      <c r="K1741" s="415"/>
      <c r="L1741" s="415"/>
      <c r="M1741" s="415"/>
      <c r="N1741" s="415"/>
      <c r="O1741" s="415"/>
      <c r="P1741" s="415"/>
    </row>
    <row r="1742" spans="1:16">
      <c r="A1742" s="80" t="str">
        <f t="shared" si="222"/>
        <v/>
      </c>
      <c r="B1742" s="80" t="str">
        <f t="shared" si="223"/>
        <v/>
      </c>
      <c r="C1742" s="80" t="str">
        <f t="shared" si="224"/>
        <v/>
      </c>
      <c r="D1742" s="80" t="str">
        <f t="shared" si="225"/>
        <v/>
      </c>
      <c r="E1742" s="80" t="str">
        <f t="shared" si="226"/>
        <v/>
      </c>
      <c r="F1742" s="80" t="str">
        <f t="shared" si="221"/>
        <v/>
      </c>
      <c r="G1742" s="80" t="str">
        <f t="shared" si="221"/>
        <v/>
      </c>
      <c r="H1742" s="80" t="str">
        <f t="shared" si="221"/>
        <v/>
      </c>
      <c r="I1742" s="413"/>
      <c r="J1742" s="414"/>
      <c r="K1742" s="415"/>
      <c r="L1742" s="415"/>
      <c r="M1742" s="415"/>
      <c r="N1742" s="415"/>
      <c r="O1742" s="415"/>
      <c r="P1742" s="415"/>
    </row>
    <row r="1743" spans="1:16">
      <c r="A1743" s="80" t="str">
        <f t="shared" si="222"/>
        <v/>
      </c>
      <c r="B1743" s="80" t="str">
        <f t="shared" si="223"/>
        <v/>
      </c>
      <c r="C1743" s="80" t="str">
        <f t="shared" si="224"/>
        <v/>
      </c>
      <c r="D1743" s="80" t="str">
        <f t="shared" si="225"/>
        <v/>
      </c>
      <c r="E1743" s="80" t="str">
        <f t="shared" si="226"/>
        <v/>
      </c>
      <c r="F1743" s="80" t="str">
        <f t="shared" si="221"/>
        <v/>
      </c>
      <c r="G1743" s="80" t="str">
        <f t="shared" si="221"/>
        <v/>
      </c>
      <c r="H1743" s="80" t="str">
        <f t="shared" si="221"/>
        <v/>
      </c>
      <c r="I1743" s="413"/>
      <c r="J1743" s="414"/>
      <c r="K1743" s="415"/>
      <c r="L1743" s="415"/>
      <c r="M1743" s="415"/>
      <c r="N1743" s="415"/>
      <c r="O1743" s="415"/>
      <c r="P1743" s="415"/>
    </row>
    <row r="1744" spans="1:16">
      <c r="A1744" s="80" t="str">
        <f t="shared" si="222"/>
        <v/>
      </c>
      <c r="B1744" s="80" t="str">
        <f t="shared" si="223"/>
        <v/>
      </c>
      <c r="C1744" s="80" t="str">
        <f t="shared" si="224"/>
        <v/>
      </c>
      <c r="D1744" s="80" t="str">
        <f t="shared" si="225"/>
        <v/>
      </c>
      <c r="E1744" s="80" t="str">
        <f t="shared" si="226"/>
        <v/>
      </c>
      <c r="F1744" s="80" t="str">
        <f t="shared" si="221"/>
        <v/>
      </c>
      <c r="G1744" s="80" t="str">
        <f t="shared" si="221"/>
        <v/>
      </c>
      <c r="H1744" s="80" t="str">
        <f t="shared" si="221"/>
        <v/>
      </c>
      <c r="I1744" s="413"/>
      <c r="J1744" s="414"/>
      <c r="K1744" s="415"/>
      <c r="L1744" s="415"/>
      <c r="M1744" s="415"/>
      <c r="N1744" s="415"/>
      <c r="O1744" s="415"/>
      <c r="P1744" s="415"/>
    </row>
    <row r="1745" spans="1:16">
      <c r="A1745" s="80" t="str">
        <f t="shared" si="222"/>
        <v/>
      </c>
      <c r="B1745" s="80" t="str">
        <f t="shared" si="223"/>
        <v/>
      </c>
      <c r="C1745" s="80" t="str">
        <f t="shared" si="224"/>
        <v/>
      </c>
      <c r="D1745" s="80" t="str">
        <f t="shared" si="225"/>
        <v/>
      </c>
      <c r="E1745" s="80" t="str">
        <f t="shared" si="226"/>
        <v/>
      </c>
      <c r="F1745" s="80" t="str">
        <f t="shared" ref="F1745:H1764" si="227">IF(Cptes="","",LEFT(Cptes,7))</f>
        <v/>
      </c>
      <c r="G1745" s="80" t="str">
        <f t="shared" si="227"/>
        <v/>
      </c>
      <c r="H1745" s="80" t="str">
        <f t="shared" si="227"/>
        <v/>
      </c>
      <c r="I1745" s="413"/>
      <c r="J1745" s="414"/>
      <c r="K1745" s="415"/>
      <c r="L1745" s="415"/>
      <c r="M1745" s="415"/>
      <c r="N1745" s="415"/>
      <c r="O1745" s="415"/>
      <c r="P1745" s="415"/>
    </row>
    <row r="1746" spans="1:16">
      <c r="A1746" s="80" t="str">
        <f t="shared" si="222"/>
        <v/>
      </c>
      <c r="B1746" s="80" t="str">
        <f t="shared" si="223"/>
        <v/>
      </c>
      <c r="C1746" s="80" t="str">
        <f t="shared" si="224"/>
        <v/>
      </c>
      <c r="D1746" s="80" t="str">
        <f t="shared" si="225"/>
        <v/>
      </c>
      <c r="E1746" s="80" t="str">
        <f t="shared" si="226"/>
        <v/>
      </c>
      <c r="F1746" s="80" t="str">
        <f t="shared" si="227"/>
        <v/>
      </c>
      <c r="G1746" s="80" t="str">
        <f t="shared" si="227"/>
        <v/>
      </c>
      <c r="H1746" s="80" t="str">
        <f t="shared" si="227"/>
        <v/>
      </c>
      <c r="I1746" s="413"/>
      <c r="J1746" s="414"/>
      <c r="K1746" s="415"/>
      <c r="L1746" s="415"/>
      <c r="M1746" s="415"/>
      <c r="N1746" s="415"/>
      <c r="O1746" s="415"/>
      <c r="P1746" s="415"/>
    </row>
    <row r="1747" spans="1:16">
      <c r="A1747" s="80" t="str">
        <f t="shared" si="222"/>
        <v/>
      </c>
      <c r="B1747" s="80" t="str">
        <f t="shared" si="223"/>
        <v/>
      </c>
      <c r="C1747" s="80" t="str">
        <f t="shared" si="224"/>
        <v/>
      </c>
      <c r="D1747" s="80" t="str">
        <f t="shared" si="225"/>
        <v/>
      </c>
      <c r="E1747" s="80" t="str">
        <f t="shared" si="226"/>
        <v/>
      </c>
      <c r="F1747" s="80" t="str">
        <f t="shared" si="227"/>
        <v/>
      </c>
      <c r="G1747" s="80" t="str">
        <f t="shared" si="227"/>
        <v/>
      </c>
      <c r="H1747" s="80" t="str">
        <f t="shared" si="227"/>
        <v/>
      </c>
      <c r="I1747" s="413"/>
      <c r="J1747" s="414"/>
      <c r="K1747" s="415"/>
      <c r="L1747" s="415"/>
      <c r="M1747" s="415"/>
      <c r="N1747" s="415"/>
      <c r="O1747" s="415"/>
      <c r="P1747" s="415"/>
    </row>
    <row r="1748" spans="1:16">
      <c r="A1748" s="80" t="str">
        <f t="shared" si="222"/>
        <v/>
      </c>
      <c r="B1748" s="80" t="str">
        <f t="shared" si="223"/>
        <v/>
      </c>
      <c r="C1748" s="80" t="str">
        <f t="shared" si="224"/>
        <v/>
      </c>
      <c r="D1748" s="80" t="str">
        <f t="shared" si="225"/>
        <v/>
      </c>
      <c r="E1748" s="80" t="str">
        <f t="shared" si="226"/>
        <v/>
      </c>
      <c r="F1748" s="80" t="str">
        <f t="shared" si="227"/>
        <v/>
      </c>
      <c r="G1748" s="80" t="str">
        <f t="shared" si="227"/>
        <v/>
      </c>
      <c r="H1748" s="80" t="str">
        <f t="shared" si="227"/>
        <v/>
      </c>
      <c r="I1748" s="413"/>
      <c r="J1748" s="414"/>
      <c r="K1748" s="415"/>
      <c r="L1748" s="415"/>
      <c r="M1748" s="415"/>
      <c r="N1748" s="415"/>
      <c r="O1748" s="415"/>
      <c r="P1748" s="415"/>
    </row>
    <row r="1749" spans="1:16">
      <c r="A1749" s="80" t="str">
        <f t="shared" si="222"/>
        <v/>
      </c>
      <c r="B1749" s="80" t="str">
        <f t="shared" si="223"/>
        <v/>
      </c>
      <c r="C1749" s="80" t="str">
        <f t="shared" si="224"/>
        <v/>
      </c>
      <c r="D1749" s="80" t="str">
        <f t="shared" si="225"/>
        <v/>
      </c>
      <c r="E1749" s="80" t="str">
        <f t="shared" si="226"/>
        <v/>
      </c>
      <c r="F1749" s="80" t="str">
        <f t="shared" si="227"/>
        <v/>
      </c>
      <c r="G1749" s="80" t="str">
        <f t="shared" si="227"/>
        <v/>
      </c>
      <c r="H1749" s="80" t="str">
        <f t="shared" si="227"/>
        <v/>
      </c>
      <c r="I1749" s="413"/>
      <c r="J1749" s="414"/>
      <c r="K1749" s="415"/>
      <c r="L1749" s="415"/>
      <c r="M1749" s="415"/>
      <c r="N1749" s="415"/>
      <c r="O1749" s="415"/>
      <c r="P1749" s="415"/>
    </row>
    <row r="1750" spans="1:16">
      <c r="A1750" s="80" t="str">
        <f t="shared" si="222"/>
        <v/>
      </c>
      <c r="B1750" s="80" t="str">
        <f t="shared" si="223"/>
        <v/>
      </c>
      <c r="C1750" s="80" t="str">
        <f t="shared" si="224"/>
        <v/>
      </c>
      <c r="D1750" s="80" t="str">
        <f t="shared" si="225"/>
        <v/>
      </c>
      <c r="E1750" s="80" t="str">
        <f t="shared" si="226"/>
        <v/>
      </c>
      <c r="F1750" s="80" t="str">
        <f t="shared" si="227"/>
        <v/>
      </c>
      <c r="G1750" s="80" t="str">
        <f t="shared" si="227"/>
        <v/>
      </c>
      <c r="H1750" s="80" t="str">
        <f t="shared" si="227"/>
        <v/>
      </c>
      <c r="I1750" s="413"/>
      <c r="J1750" s="414"/>
      <c r="K1750" s="415"/>
      <c r="L1750" s="415"/>
      <c r="M1750" s="415"/>
      <c r="N1750" s="415"/>
      <c r="O1750" s="415"/>
      <c r="P1750" s="415"/>
    </row>
    <row r="1751" spans="1:16">
      <c r="A1751" s="80" t="str">
        <f t="shared" si="222"/>
        <v/>
      </c>
      <c r="B1751" s="80" t="str">
        <f t="shared" si="223"/>
        <v/>
      </c>
      <c r="C1751" s="80" t="str">
        <f t="shared" si="224"/>
        <v/>
      </c>
      <c r="D1751" s="80" t="str">
        <f t="shared" si="225"/>
        <v/>
      </c>
      <c r="E1751" s="80" t="str">
        <f t="shared" si="226"/>
        <v/>
      </c>
      <c r="F1751" s="80" t="str">
        <f t="shared" si="227"/>
        <v/>
      </c>
      <c r="G1751" s="80" t="str">
        <f t="shared" si="227"/>
        <v/>
      </c>
      <c r="H1751" s="80" t="str">
        <f t="shared" si="227"/>
        <v/>
      </c>
      <c r="I1751" s="413"/>
      <c r="J1751" s="414"/>
      <c r="K1751" s="415"/>
      <c r="L1751" s="415"/>
      <c r="M1751" s="415"/>
      <c r="N1751" s="415"/>
      <c r="O1751" s="415"/>
      <c r="P1751" s="415"/>
    </row>
    <row r="1752" spans="1:16">
      <c r="A1752" s="80" t="str">
        <f t="shared" si="222"/>
        <v/>
      </c>
      <c r="B1752" s="80" t="str">
        <f t="shared" si="223"/>
        <v/>
      </c>
      <c r="C1752" s="80" t="str">
        <f t="shared" si="224"/>
        <v/>
      </c>
      <c r="D1752" s="80" t="str">
        <f t="shared" si="225"/>
        <v/>
      </c>
      <c r="E1752" s="80" t="str">
        <f t="shared" si="226"/>
        <v/>
      </c>
      <c r="F1752" s="80" t="str">
        <f t="shared" si="227"/>
        <v/>
      </c>
      <c r="G1752" s="80" t="str">
        <f t="shared" si="227"/>
        <v/>
      </c>
      <c r="H1752" s="80" t="str">
        <f t="shared" si="227"/>
        <v/>
      </c>
      <c r="I1752" s="413"/>
      <c r="J1752" s="414"/>
      <c r="K1752" s="415"/>
      <c r="L1752" s="415"/>
      <c r="M1752" s="415"/>
      <c r="N1752" s="415"/>
      <c r="O1752" s="415"/>
      <c r="P1752" s="415"/>
    </row>
    <row r="1753" spans="1:16">
      <c r="A1753" s="80" t="str">
        <f t="shared" si="222"/>
        <v/>
      </c>
      <c r="B1753" s="80" t="str">
        <f t="shared" si="223"/>
        <v/>
      </c>
      <c r="C1753" s="80" t="str">
        <f t="shared" si="224"/>
        <v/>
      </c>
      <c r="D1753" s="80" t="str">
        <f t="shared" si="225"/>
        <v/>
      </c>
      <c r="E1753" s="80" t="str">
        <f t="shared" si="226"/>
        <v/>
      </c>
      <c r="F1753" s="80" t="str">
        <f t="shared" si="227"/>
        <v/>
      </c>
      <c r="G1753" s="80" t="str">
        <f t="shared" si="227"/>
        <v/>
      </c>
      <c r="H1753" s="80" t="str">
        <f t="shared" si="227"/>
        <v/>
      </c>
      <c r="I1753" s="413"/>
      <c r="J1753" s="414"/>
      <c r="K1753" s="415"/>
      <c r="L1753" s="415"/>
      <c r="M1753" s="415"/>
      <c r="N1753" s="415"/>
      <c r="O1753" s="415"/>
      <c r="P1753" s="415"/>
    </row>
    <row r="1754" spans="1:16">
      <c r="A1754" s="80" t="str">
        <f t="shared" si="222"/>
        <v/>
      </c>
      <c r="B1754" s="80" t="str">
        <f t="shared" si="223"/>
        <v/>
      </c>
      <c r="C1754" s="80" t="str">
        <f t="shared" si="224"/>
        <v/>
      </c>
      <c r="D1754" s="80" t="str">
        <f t="shared" si="225"/>
        <v/>
      </c>
      <c r="E1754" s="80" t="str">
        <f t="shared" si="226"/>
        <v/>
      </c>
      <c r="F1754" s="80" t="str">
        <f t="shared" si="227"/>
        <v/>
      </c>
      <c r="G1754" s="80" t="str">
        <f t="shared" si="227"/>
        <v/>
      </c>
      <c r="H1754" s="80" t="str">
        <f t="shared" si="227"/>
        <v/>
      </c>
      <c r="I1754" s="413"/>
      <c r="J1754" s="414"/>
      <c r="K1754" s="415"/>
      <c r="L1754" s="415"/>
      <c r="M1754" s="415"/>
      <c r="N1754" s="415"/>
      <c r="O1754" s="415"/>
      <c r="P1754" s="415"/>
    </row>
    <row r="1755" spans="1:16">
      <c r="A1755" s="80" t="str">
        <f t="shared" si="222"/>
        <v/>
      </c>
      <c r="B1755" s="80" t="str">
        <f t="shared" si="223"/>
        <v/>
      </c>
      <c r="C1755" s="80" t="str">
        <f t="shared" si="224"/>
        <v/>
      </c>
      <c r="D1755" s="80" t="str">
        <f t="shared" si="225"/>
        <v/>
      </c>
      <c r="E1755" s="80" t="str">
        <f t="shared" si="226"/>
        <v/>
      </c>
      <c r="F1755" s="80" t="str">
        <f t="shared" si="227"/>
        <v/>
      </c>
      <c r="G1755" s="80" t="str">
        <f t="shared" si="227"/>
        <v/>
      </c>
      <c r="H1755" s="80" t="str">
        <f t="shared" si="227"/>
        <v/>
      </c>
      <c r="I1755" s="413"/>
      <c r="J1755" s="414"/>
      <c r="K1755" s="415"/>
      <c r="L1755" s="415"/>
      <c r="M1755" s="415"/>
      <c r="N1755" s="415"/>
      <c r="O1755" s="415"/>
      <c r="P1755" s="415"/>
    </row>
    <row r="1756" spans="1:16">
      <c r="A1756" s="80" t="str">
        <f t="shared" si="222"/>
        <v/>
      </c>
      <c r="B1756" s="80" t="str">
        <f t="shared" si="223"/>
        <v/>
      </c>
      <c r="C1756" s="80" t="str">
        <f t="shared" si="224"/>
        <v/>
      </c>
      <c r="D1756" s="80" t="str">
        <f t="shared" si="225"/>
        <v/>
      </c>
      <c r="E1756" s="80" t="str">
        <f t="shared" si="226"/>
        <v/>
      </c>
      <c r="F1756" s="80" t="str">
        <f t="shared" si="227"/>
        <v/>
      </c>
      <c r="G1756" s="80" t="str">
        <f t="shared" si="227"/>
        <v/>
      </c>
      <c r="H1756" s="80" t="str">
        <f t="shared" si="227"/>
        <v/>
      </c>
      <c r="I1756" s="413"/>
      <c r="J1756" s="414"/>
      <c r="K1756" s="415"/>
      <c r="L1756" s="415"/>
      <c r="M1756" s="415"/>
      <c r="N1756" s="415"/>
      <c r="O1756" s="415"/>
      <c r="P1756" s="415"/>
    </row>
    <row r="1757" spans="1:16">
      <c r="A1757" s="80" t="str">
        <f t="shared" si="222"/>
        <v/>
      </c>
      <c r="B1757" s="80" t="str">
        <f t="shared" si="223"/>
        <v/>
      </c>
      <c r="C1757" s="80" t="str">
        <f t="shared" si="224"/>
        <v/>
      </c>
      <c r="D1757" s="80" t="str">
        <f t="shared" si="225"/>
        <v/>
      </c>
      <c r="E1757" s="80" t="str">
        <f t="shared" si="226"/>
        <v/>
      </c>
      <c r="F1757" s="80" t="str">
        <f t="shared" si="227"/>
        <v/>
      </c>
      <c r="G1757" s="80" t="str">
        <f t="shared" si="227"/>
        <v/>
      </c>
      <c r="H1757" s="80" t="str">
        <f t="shared" si="227"/>
        <v/>
      </c>
      <c r="I1757" s="413"/>
      <c r="J1757" s="414"/>
      <c r="K1757" s="415"/>
      <c r="L1757" s="415"/>
      <c r="M1757" s="415"/>
      <c r="N1757" s="415"/>
      <c r="O1757" s="415"/>
      <c r="P1757" s="415"/>
    </row>
    <row r="1758" spans="1:16">
      <c r="A1758" s="80" t="str">
        <f t="shared" si="222"/>
        <v/>
      </c>
      <c r="B1758" s="80" t="str">
        <f t="shared" si="223"/>
        <v/>
      </c>
      <c r="C1758" s="80" t="str">
        <f t="shared" si="224"/>
        <v/>
      </c>
      <c r="D1758" s="80" t="str">
        <f t="shared" si="225"/>
        <v/>
      </c>
      <c r="E1758" s="80" t="str">
        <f t="shared" si="226"/>
        <v/>
      </c>
      <c r="F1758" s="80" t="str">
        <f t="shared" si="227"/>
        <v/>
      </c>
      <c r="G1758" s="80" t="str">
        <f t="shared" si="227"/>
        <v/>
      </c>
      <c r="H1758" s="80" t="str">
        <f t="shared" si="227"/>
        <v/>
      </c>
      <c r="I1758" s="413"/>
      <c r="J1758" s="414"/>
      <c r="K1758" s="415"/>
      <c r="L1758" s="415"/>
      <c r="M1758" s="415"/>
      <c r="N1758" s="415"/>
      <c r="O1758" s="415"/>
      <c r="P1758" s="415"/>
    </row>
    <row r="1759" spans="1:16">
      <c r="A1759" s="80" t="str">
        <f t="shared" si="222"/>
        <v/>
      </c>
      <c r="B1759" s="80" t="str">
        <f t="shared" si="223"/>
        <v/>
      </c>
      <c r="C1759" s="80" t="str">
        <f t="shared" si="224"/>
        <v/>
      </c>
      <c r="D1759" s="80" t="str">
        <f t="shared" si="225"/>
        <v/>
      </c>
      <c r="E1759" s="80" t="str">
        <f t="shared" si="226"/>
        <v/>
      </c>
      <c r="F1759" s="80" t="str">
        <f t="shared" si="227"/>
        <v/>
      </c>
      <c r="G1759" s="80" t="str">
        <f t="shared" si="227"/>
        <v/>
      </c>
      <c r="H1759" s="80" t="str">
        <f t="shared" si="227"/>
        <v/>
      </c>
      <c r="I1759" s="413"/>
      <c r="J1759" s="414"/>
      <c r="K1759" s="415"/>
      <c r="L1759" s="415"/>
      <c r="M1759" s="415"/>
      <c r="N1759" s="415"/>
      <c r="O1759" s="415"/>
      <c r="P1759" s="415"/>
    </row>
    <row r="1760" spans="1:16">
      <c r="A1760" s="80" t="str">
        <f t="shared" si="222"/>
        <v/>
      </c>
      <c r="B1760" s="80" t="str">
        <f t="shared" si="223"/>
        <v/>
      </c>
      <c r="C1760" s="80" t="str">
        <f t="shared" si="224"/>
        <v/>
      </c>
      <c r="D1760" s="80" t="str">
        <f t="shared" si="225"/>
        <v/>
      </c>
      <c r="E1760" s="80" t="str">
        <f t="shared" si="226"/>
        <v/>
      </c>
      <c r="F1760" s="80" t="str">
        <f t="shared" si="227"/>
        <v/>
      </c>
      <c r="G1760" s="80" t="str">
        <f t="shared" si="227"/>
        <v/>
      </c>
      <c r="H1760" s="80" t="str">
        <f t="shared" si="227"/>
        <v/>
      </c>
      <c r="I1760" s="413"/>
      <c r="J1760" s="414"/>
      <c r="K1760" s="415"/>
      <c r="L1760" s="415"/>
      <c r="M1760" s="415"/>
      <c r="N1760" s="415"/>
      <c r="O1760" s="415"/>
      <c r="P1760" s="415"/>
    </row>
    <row r="1761" spans="1:16">
      <c r="A1761" s="80" t="str">
        <f t="shared" si="222"/>
        <v/>
      </c>
      <c r="B1761" s="80" t="str">
        <f t="shared" si="223"/>
        <v/>
      </c>
      <c r="C1761" s="80" t="str">
        <f t="shared" si="224"/>
        <v/>
      </c>
      <c r="D1761" s="80" t="str">
        <f t="shared" si="225"/>
        <v/>
      </c>
      <c r="E1761" s="80" t="str">
        <f t="shared" si="226"/>
        <v/>
      </c>
      <c r="F1761" s="80" t="str">
        <f t="shared" si="227"/>
        <v/>
      </c>
      <c r="G1761" s="80" t="str">
        <f t="shared" si="227"/>
        <v/>
      </c>
      <c r="H1761" s="80" t="str">
        <f t="shared" si="227"/>
        <v/>
      </c>
      <c r="I1761" s="413"/>
      <c r="J1761" s="414"/>
      <c r="K1761" s="415"/>
      <c r="L1761" s="415"/>
      <c r="M1761" s="415"/>
      <c r="N1761" s="415"/>
      <c r="O1761" s="415"/>
      <c r="P1761" s="415"/>
    </row>
    <row r="1762" spans="1:16">
      <c r="A1762" s="80" t="str">
        <f t="shared" si="222"/>
        <v/>
      </c>
      <c r="B1762" s="80" t="str">
        <f t="shared" si="223"/>
        <v/>
      </c>
      <c r="C1762" s="80" t="str">
        <f t="shared" si="224"/>
        <v/>
      </c>
      <c r="D1762" s="80" t="str">
        <f t="shared" si="225"/>
        <v/>
      </c>
      <c r="E1762" s="80" t="str">
        <f t="shared" si="226"/>
        <v/>
      </c>
      <c r="F1762" s="80" t="str">
        <f t="shared" si="227"/>
        <v/>
      </c>
      <c r="G1762" s="80" t="str">
        <f t="shared" si="227"/>
        <v/>
      </c>
      <c r="H1762" s="80" t="str">
        <f t="shared" si="227"/>
        <v/>
      </c>
      <c r="I1762" s="413"/>
      <c r="J1762" s="414"/>
      <c r="K1762" s="415"/>
      <c r="L1762" s="415"/>
      <c r="M1762" s="415"/>
      <c r="N1762" s="415"/>
      <c r="O1762" s="415"/>
      <c r="P1762" s="415"/>
    </row>
    <row r="1763" spans="1:16">
      <c r="A1763" s="80" t="str">
        <f t="shared" si="222"/>
        <v/>
      </c>
      <c r="B1763" s="80" t="str">
        <f t="shared" si="223"/>
        <v/>
      </c>
      <c r="C1763" s="80" t="str">
        <f t="shared" si="224"/>
        <v/>
      </c>
      <c r="D1763" s="80" t="str">
        <f t="shared" si="225"/>
        <v/>
      </c>
      <c r="E1763" s="80" t="str">
        <f t="shared" si="226"/>
        <v/>
      </c>
      <c r="F1763" s="80" t="str">
        <f t="shared" si="227"/>
        <v/>
      </c>
      <c r="G1763" s="80" t="str">
        <f t="shared" si="227"/>
        <v/>
      </c>
      <c r="H1763" s="80" t="str">
        <f t="shared" si="227"/>
        <v/>
      </c>
      <c r="I1763" s="413"/>
      <c r="J1763" s="414"/>
      <c r="K1763" s="415"/>
      <c r="L1763" s="415"/>
      <c r="M1763" s="415"/>
      <c r="N1763" s="415"/>
      <c r="O1763" s="415"/>
      <c r="P1763" s="415"/>
    </row>
    <row r="1764" spans="1:16">
      <c r="A1764" s="80" t="str">
        <f t="shared" si="222"/>
        <v/>
      </c>
      <c r="B1764" s="80" t="str">
        <f t="shared" si="223"/>
        <v/>
      </c>
      <c r="C1764" s="80" t="str">
        <f t="shared" si="224"/>
        <v/>
      </c>
      <c r="D1764" s="80" t="str">
        <f t="shared" si="225"/>
        <v/>
      </c>
      <c r="E1764" s="80" t="str">
        <f t="shared" si="226"/>
        <v/>
      </c>
      <c r="F1764" s="80" t="str">
        <f t="shared" si="227"/>
        <v/>
      </c>
      <c r="G1764" s="80" t="str">
        <f t="shared" si="227"/>
        <v/>
      </c>
      <c r="H1764" s="80" t="str">
        <f t="shared" si="227"/>
        <v/>
      </c>
      <c r="I1764" s="413"/>
      <c r="J1764" s="414"/>
      <c r="K1764" s="415"/>
      <c r="L1764" s="415"/>
      <c r="M1764" s="415"/>
      <c r="N1764" s="415"/>
      <c r="O1764" s="415"/>
      <c r="P1764" s="415"/>
    </row>
    <row r="1765" spans="1:16">
      <c r="A1765" s="80" t="str">
        <f t="shared" si="222"/>
        <v/>
      </c>
      <c r="B1765" s="80" t="str">
        <f t="shared" si="223"/>
        <v/>
      </c>
      <c r="C1765" s="80" t="str">
        <f t="shared" si="224"/>
        <v/>
      </c>
      <c r="D1765" s="80" t="str">
        <f t="shared" si="225"/>
        <v/>
      </c>
      <c r="E1765" s="80" t="str">
        <f t="shared" si="226"/>
        <v/>
      </c>
      <c r="F1765" s="80" t="str">
        <f t="shared" ref="F1765:H1784" si="228">IF(Cptes="","",LEFT(Cptes,7))</f>
        <v/>
      </c>
      <c r="G1765" s="80" t="str">
        <f t="shared" si="228"/>
        <v/>
      </c>
      <c r="H1765" s="80" t="str">
        <f t="shared" si="228"/>
        <v/>
      </c>
      <c r="I1765" s="413"/>
      <c r="J1765" s="414"/>
      <c r="K1765" s="415"/>
      <c r="L1765" s="415"/>
      <c r="M1765" s="415"/>
      <c r="N1765" s="415"/>
      <c r="O1765" s="415"/>
      <c r="P1765" s="415"/>
    </row>
    <row r="1766" spans="1:16">
      <c r="A1766" s="80" t="str">
        <f t="shared" si="222"/>
        <v/>
      </c>
      <c r="B1766" s="80" t="str">
        <f t="shared" si="223"/>
        <v/>
      </c>
      <c r="C1766" s="80" t="str">
        <f t="shared" si="224"/>
        <v/>
      </c>
      <c r="D1766" s="80" t="str">
        <f t="shared" si="225"/>
        <v/>
      </c>
      <c r="E1766" s="80" t="str">
        <f t="shared" si="226"/>
        <v/>
      </c>
      <c r="F1766" s="80" t="str">
        <f t="shared" si="228"/>
        <v/>
      </c>
      <c r="G1766" s="80" t="str">
        <f t="shared" si="228"/>
        <v/>
      </c>
      <c r="H1766" s="80" t="str">
        <f t="shared" si="228"/>
        <v/>
      </c>
      <c r="I1766" s="413"/>
      <c r="J1766" s="414"/>
      <c r="K1766" s="415"/>
      <c r="L1766" s="415"/>
      <c r="M1766" s="415"/>
      <c r="N1766" s="415"/>
      <c r="O1766" s="415"/>
      <c r="P1766" s="415"/>
    </row>
    <row r="1767" spans="1:16">
      <c r="A1767" s="80" t="str">
        <f t="shared" si="222"/>
        <v/>
      </c>
      <c r="B1767" s="80" t="str">
        <f t="shared" si="223"/>
        <v/>
      </c>
      <c r="C1767" s="80" t="str">
        <f t="shared" si="224"/>
        <v/>
      </c>
      <c r="D1767" s="80" t="str">
        <f t="shared" si="225"/>
        <v/>
      </c>
      <c r="E1767" s="80" t="str">
        <f t="shared" si="226"/>
        <v/>
      </c>
      <c r="F1767" s="80" t="str">
        <f t="shared" si="228"/>
        <v/>
      </c>
      <c r="G1767" s="80" t="str">
        <f t="shared" si="228"/>
        <v/>
      </c>
      <c r="H1767" s="80" t="str">
        <f t="shared" si="228"/>
        <v/>
      </c>
      <c r="I1767" s="413"/>
      <c r="J1767" s="414"/>
      <c r="K1767" s="415"/>
      <c r="L1767" s="415"/>
      <c r="M1767" s="415"/>
      <c r="N1767" s="415"/>
      <c r="O1767" s="415"/>
      <c r="P1767" s="415"/>
    </row>
    <row r="1768" spans="1:16">
      <c r="A1768" s="80" t="str">
        <f t="shared" si="222"/>
        <v/>
      </c>
      <c r="B1768" s="80" t="str">
        <f t="shared" si="223"/>
        <v/>
      </c>
      <c r="C1768" s="80" t="str">
        <f t="shared" si="224"/>
        <v/>
      </c>
      <c r="D1768" s="80" t="str">
        <f t="shared" si="225"/>
        <v/>
      </c>
      <c r="E1768" s="80" t="str">
        <f t="shared" si="226"/>
        <v/>
      </c>
      <c r="F1768" s="80" t="str">
        <f t="shared" si="228"/>
        <v/>
      </c>
      <c r="G1768" s="80" t="str">
        <f t="shared" si="228"/>
        <v/>
      </c>
      <c r="H1768" s="80" t="str">
        <f t="shared" si="228"/>
        <v/>
      </c>
      <c r="I1768" s="413"/>
      <c r="J1768" s="414"/>
      <c r="K1768" s="415"/>
      <c r="L1768" s="415"/>
      <c r="M1768" s="415"/>
      <c r="N1768" s="415"/>
      <c r="O1768" s="415"/>
      <c r="P1768" s="415"/>
    </row>
    <row r="1769" spans="1:16">
      <c r="A1769" s="80" t="str">
        <f t="shared" si="222"/>
        <v/>
      </c>
      <c r="B1769" s="80" t="str">
        <f t="shared" si="223"/>
        <v/>
      </c>
      <c r="C1769" s="80" t="str">
        <f t="shared" si="224"/>
        <v/>
      </c>
      <c r="D1769" s="80" t="str">
        <f t="shared" si="225"/>
        <v/>
      </c>
      <c r="E1769" s="80" t="str">
        <f t="shared" si="226"/>
        <v/>
      </c>
      <c r="F1769" s="80" t="str">
        <f t="shared" si="228"/>
        <v/>
      </c>
      <c r="G1769" s="80" t="str">
        <f t="shared" si="228"/>
        <v/>
      </c>
      <c r="H1769" s="80" t="str">
        <f t="shared" si="228"/>
        <v/>
      </c>
      <c r="I1769" s="413"/>
      <c r="J1769" s="414"/>
      <c r="K1769" s="415"/>
      <c r="L1769" s="415"/>
      <c r="M1769" s="415"/>
      <c r="N1769" s="415"/>
      <c r="O1769" s="415"/>
      <c r="P1769" s="415"/>
    </row>
    <row r="1770" spans="1:16">
      <c r="A1770" s="80" t="str">
        <f t="shared" si="222"/>
        <v/>
      </c>
      <c r="B1770" s="80" t="str">
        <f t="shared" si="223"/>
        <v/>
      </c>
      <c r="C1770" s="80" t="str">
        <f t="shared" si="224"/>
        <v/>
      </c>
      <c r="D1770" s="80" t="str">
        <f t="shared" si="225"/>
        <v/>
      </c>
      <c r="E1770" s="80" t="str">
        <f t="shared" si="226"/>
        <v/>
      </c>
      <c r="F1770" s="80" t="str">
        <f t="shared" si="228"/>
        <v/>
      </c>
      <c r="G1770" s="80" t="str">
        <f t="shared" si="228"/>
        <v/>
      </c>
      <c r="H1770" s="80" t="str">
        <f t="shared" si="228"/>
        <v/>
      </c>
      <c r="I1770" s="413"/>
      <c r="J1770" s="414"/>
      <c r="K1770" s="415"/>
      <c r="L1770" s="415"/>
      <c r="M1770" s="415"/>
      <c r="N1770" s="415"/>
      <c r="O1770" s="415"/>
      <c r="P1770" s="415"/>
    </row>
    <row r="1771" spans="1:16">
      <c r="A1771" s="80" t="str">
        <f t="shared" si="222"/>
        <v/>
      </c>
      <c r="B1771" s="80" t="str">
        <f t="shared" si="223"/>
        <v/>
      </c>
      <c r="C1771" s="80" t="str">
        <f t="shared" si="224"/>
        <v/>
      </c>
      <c r="D1771" s="80" t="str">
        <f t="shared" si="225"/>
        <v/>
      </c>
      <c r="E1771" s="80" t="str">
        <f t="shared" si="226"/>
        <v/>
      </c>
      <c r="F1771" s="80" t="str">
        <f t="shared" si="228"/>
        <v/>
      </c>
      <c r="G1771" s="80" t="str">
        <f t="shared" si="228"/>
        <v/>
      </c>
      <c r="H1771" s="80" t="str">
        <f t="shared" si="228"/>
        <v/>
      </c>
      <c r="I1771" s="413"/>
      <c r="J1771" s="414"/>
      <c r="K1771" s="415"/>
      <c r="L1771" s="415"/>
      <c r="M1771" s="415"/>
      <c r="N1771" s="415"/>
      <c r="O1771" s="415"/>
      <c r="P1771" s="415"/>
    </row>
    <row r="1772" spans="1:16">
      <c r="A1772" s="80" t="str">
        <f t="shared" si="222"/>
        <v/>
      </c>
      <c r="B1772" s="80" t="str">
        <f t="shared" si="223"/>
        <v/>
      </c>
      <c r="C1772" s="80" t="str">
        <f t="shared" si="224"/>
        <v/>
      </c>
      <c r="D1772" s="80" t="str">
        <f t="shared" si="225"/>
        <v/>
      </c>
      <c r="E1772" s="80" t="str">
        <f t="shared" si="226"/>
        <v/>
      </c>
      <c r="F1772" s="80" t="str">
        <f t="shared" si="228"/>
        <v/>
      </c>
      <c r="G1772" s="80" t="str">
        <f t="shared" si="228"/>
        <v/>
      </c>
      <c r="H1772" s="80" t="str">
        <f t="shared" si="228"/>
        <v/>
      </c>
      <c r="I1772" s="413"/>
      <c r="J1772" s="414"/>
      <c r="K1772" s="415"/>
      <c r="L1772" s="415"/>
      <c r="M1772" s="415"/>
      <c r="N1772" s="415"/>
      <c r="O1772" s="415"/>
      <c r="P1772" s="415"/>
    </row>
    <row r="1773" spans="1:16">
      <c r="A1773" s="80" t="str">
        <f t="shared" si="222"/>
        <v/>
      </c>
      <c r="B1773" s="80" t="str">
        <f t="shared" si="223"/>
        <v/>
      </c>
      <c r="C1773" s="80" t="str">
        <f t="shared" si="224"/>
        <v/>
      </c>
      <c r="D1773" s="80" t="str">
        <f t="shared" si="225"/>
        <v/>
      </c>
      <c r="E1773" s="80" t="str">
        <f t="shared" si="226"/>
        <v/>
      </c>
      <c r="F1773" s="80" t="str">
        <f t="shared" si="228"/>
        <v/>
      </c>
      <c r="G1773" s="80" t="str">
        <f t="shared" si="228"/>
        <v/>
      </c>
      <c r="H1773" s="80" t="str">
        <f t="shared" si="228"/>
        <v/>
      </c>
      <c r="I1773" s="413"/>
      <c r="J1773" s="414"/>
      <c r="K1773" s="415"/>
      <c r="L1773" s="415"/>
      <c r="M1773" s="415"/>
      <c r="N1773" s="415"/>
      <c r="O1773" s="415"/>
      <c r="P1773" s="415"/>
    </row>
    <row r="1774" spans="1:16">
      <c r="A1774" s="80" t="str">
        <f t="shared" si="222"/>
        <v/>
      </c>
      <c r="B1774" s="80" t="str">
        <f t="shared" si="223"/>
        <v/>
      </c>
      <c r="C1774" s="80" t="str">
        <f t="shared" si="224"/>
        <v/>
      </c>
      <c r="D1774" s="80" t="str">
        <f t="shared" si="225"/>
        <v/>
      </c>
      <c r="E1774" s="80" t="str">
        <f t="shared" si="226"/>
        <v/>
      </c>
      <c r="F1774" s="80" t="str">
        <f t="shared" si="228"/>
        <v/>
      </c>
      <c r="G1774" s="80" t="str">
        <f t="shared" si="228"/>
        <v/>
      </c>
      <c r="H1774" s="80" t="str">
        <f t="shared" si="228"/>
        <v/>
      </c>
      <c r="I1774" s="413"/>
      <c r="J1774" s="414"/>
      <c r="K1774" s="415"/>
      <c r="L1774" s="415"/>
      <c r="M1774" s="415"/>
      <c r="N1774" s="415"/>
      <c r="O1774" s="415"/>
      <c r="P1774" s="415"/>
    </row>
    <row r="1775" spans="1:16">
      <c r="A1775" s="80" t="str">
        <f t="shared" si="222"/>
        <v/>
      </c>
      <c r="B1775" s="80" t="str">
        <f t="shared" si="223"/>
        <v/>
      </c>
      <c r="C1775" s="80" t="str">
        <f t="shared" si="224"/>
        <v/>
      </c>
      <c r="D1775" s="80" t="str">
        <f t="shared" si="225"/>
        <v/>
      </c>
      <c r="E1775" s="80" t="str">
        <f t="shared" si="226"/>
        <v/>
      </c>
      <c r="F1775" s="80" t="str">
        <f t="shared" si="228"/>
        <v/>
      </c>
      <c r="G1775" s="80" t="str">
        <f t="shared" si="228"/>
        <v/>
      </c>
      <c r="H1775" s="80" t="str">
        <f t="shared" si="228"/>
        <v/>
      </c>
      <c r="I1775" s="413"/>
      <c r="J1775" s="414"/>
      <c r="K1775" s="415"/>
      <c r="L1775" s="415"/>
      <c r="M1775" s="415"/>
      <c r="N1775" s="415"/>
      <c r="O1775" s="415"/>
      <c r="P1775" s="415"/>
    </row>
    <row r="1776" spans="1:16">
      <c r="A1776" s="80" t="str">
        <f t="shared" si="222"/>
        <v/>
      </c>
      <c r="B1776" s="80" t="str">
        <f t="shared" si="223"/>
        <v/>
      </c>
      <c r="C1776" s="80" t="str">
        <f t="shared" si="224"/>
        <v/>
      </c>
      <c r="D1776" s="80" t="str">
        <f t="shared" si="225"/>
        <v/>
      </c>
      <c r="E1776" s="80" t="str">
        <f t="shared" si="226"/>
        <v/>
      </c>
      <c r="F1776" s="80" t="str">
        <f t="shared" si="228"/>
        <v/>
      </c>
      <c r="G1776" s="80" t="str">
        <f t="shared" si="228"/>
        <v/>
      </c>
      <c r="H1776" s="80" t="str">
        <f t="shared" si="228"/>
        <v/>
      </c>
      <c r="I1776" s="413"/>
      <c r="J1776" s="414"/>
      <c r="K1776" s="415"/>
      <c r="L1776" s="415"/>
      <c r="M1776" s="415"/>
      <c r="N1776" s="415"/>
      <c r="O1776" s="415"/>
      <c r="P1776" s="415"/>
    </row>
    <row r="1777" spans="1:16">
      <c r="A1777" s="80" t="str">
        <f t="shared" si="222"/>
        <v/>
      </c>
      <c r="B1777" s="80" t="str">
        <f t="shared" si="223"/>
        <v/>
      </c>
      <c r="C1777" s="80" t="str">
        <f t="shared" si="224"/>
        <v/>
      </c>
      <c r="D1777" s="80" t="str">
        <f t="shared" si="225"/>
        <v/>
      </c>
      <c r="E1777" s="80" t="str">
        <f t="shared" si="226"/>
        <v/>
      </c>
      <c r="F1777" s="80" t="str">
        <f t="shared" si="228"/>
        <v/>
      </c>
      <c r="G1777" s="80" t="str">
        <f t="shared" si="228"/>
        <v/>
      </c>
      <c r="H1777" s="80" t="str">
        <f t="shared" si="228"/>
        <v/>
      </c>
      <c r="I1777" s="413"/>
      <c r="J1777" s="414"/>
      <c r="K1777" s="415"/>
      <c r="L1777" s="415"/>
      <c r="M1777" s="415"/>
      <c r="N1777" s="415"/>
      <c r="O1777" s="415"/>
      <c r="P1777" s="415"/>
    </row>
    <row r="1778" spans="1:16">
      <c r="A1778" s="80" t="str">
        <f t="shared" si="222"/>
        <v/>
      </c>
      <c r="B1778" s="80" t="str">
        <f t="shared" si="223"/>
        <v/>
      </c>
      <c r="C1778" s="80" t="str">
        <f t="shared" si="224"/>
        <v/>
      </c>
      <c r="D1778" s="80" t="str">
        <f t="shared" si="225"/>
        <v/>
      </c>
      <c r="E1778" s="80" t="str">
        <f t="shared" si="226"/>
        <v/>
      </c>
      <c r="F1778" s="80" t="str">
        <f t="shared" si="228"/>
        <v/>
      </c>
      <c r="G1778" s="80" t="str">
        <f t="shared" si="228"/>
        <v/>
      </c>
      <c r="H1778" s="80" t="str">
        <f t="shared" si="228"/>
        <v/>
      </c>
      <c r="I1778" s="413"/>
      <c r="J1778" s="414"/>
      <c r="K1778" s="415"/>
      <c r="L1778" s="415"/>
      <c r="M1778" s="415"/>
      <c r="N1778" s="415"/>
      <c r="O1778" s="415"/>
      <c r="P1778" s="415"/>
    </row>
    <row r="1779" spans="1:16">
      <c r="A1779" s="80" t="str">
        <f t="shared" si="222"/>
        <v/>
      </c>
      <c r="B1779" s="80" t="str">
        <f t="shared" si="223"/>
        <v/>
      </c>
      <c r="C1779" s="80" t="str">
        <f t="shared" si="224"/>
        <v/>
      </c>
      <c r="D1779" s="80" t="str">
        <f t="shared" si="225"/>
        <v/>
      </c>
      <c r="E1779" s="80" t="str">
        <f t="shared" si="226"/>
        <v/>
      </c>
      <c r="F1779" s="80" t="str">
        <f t="shared" si="228"/>
        <v/>
      </c>
      <c r="G1779" s="80" t="str">
        <f t="shared" si="228"/>
        <v/>
      </c>
      <c r="H1779" s="80" t="str">
        <f t="shared" si="228"/>
        <v/>
      </c>
      <c r="I1779" s="413"/>
      <c r="J1779" s="414"/>
      <c r="K1779" s="415"/>
      <c r="L1779" s="415"/>
      <c r="M1779" s="415"/>
      <c r="N1779" s="415"/>
      <c r="O1779" s="415"/>
      <c r="P1779" s="415"/>
    </row>
    <row r="1780" spans="1:16">
      <c r="A1780" s="80" t="str">
        <f t="shared" si="222"/>
        <v/>
      </c>
      <c r="B1780" s="80" t="str">
        <f t="shared" si="223"/>
        <v/>
      </c>
      <c r="C1780" s="80" t="str">
        <f t="shared" si="224"/>
        <v/>
      </c>
      <c r="D1780" s="80" t="str">
        <f t="shared" si="225"/>
        <v/>
      </c>
      <c r="E1780" s="80" t="str">
        <f t="shared" si="226"/>
        <v/>
      </c>
      <c r="F1780" s="80" t="str">
        <f t="shared" si="228"/>
        <v/>
      </c>
      <c r="G1780" s="80" t="str">
        <f t="shared" si="228"/>
        <v/>
      </c>
      <c r="H1780" s="80" t="str">
        <f t="shared" si="228"/>
        <v/>
      </c>
      <c r="I1780" s="413"/>
      <c r="J1780" s="414"/>
      <c r="K1780" s="415"/>
      <c r="L1780" s="415"/>
      <c r="M1780" s="415"/>
      <c r="N1780" s="415"/>
      <c r="O1780" s="415"/>
      <c r="P1780" s="415"/>
    </row>
    <row r="1781" spans="1:16">
      <c r="A1781" s="80" t="str">
        <f t="shared" si="222"/>
        <v/>
      </c>
      <c r="B1781" s="80" t="str">
        <f t="shared" si="223"/>
        <v/>
      </c>
      <c r="C1781" s="80" t="str">
        <f t="shared" si="224"/>
        <v/>
      </c>
      <c r="D1781" s="80" t="str">
        <f t="shared" si="225"/>
        <v/>
      </c>
      <c r="E1781" s="80" t="str">
        <f t="shared" si="226"/>
        <v/>
      </c>
      <c r="F1781" s="80" t="str">
        <f t="shared" si="228"/>
        <v/>
      </c>
      <c r="G1781" s="80" t="str">
        <f t="shared" si="228"/>
        <v/>
      </c>
      <c r="H1781" s="80" t="str">
        <f t="shared" si="228"/>
        <v/>
      </c>
      <c r="I1781" s="413"/>
      <c r="J1781" s="414"/>
      <c r="K1781" s="415"/>
      <c r="L1781" s="415"/>
      <c r="M1781" s="415"/>
      <c r="N1781" s="415"/>
      <c r="O1781" s="415"/>
      <c r="P1781" s="415"/>
    </row>
    <row r="1782" spans="1:16">
      <c r="A1782" s="80" t="str">
        <f t="shared" si="222"/>
        <v/>
      </c>
      <c r="B1782" s="80" t="str">
        <f t="shared" si="223"/>
        <v/>
      </c>
      <c r="C1782" s="80" t="str">
        <f t="shared" si="224"/>
        <v/>
      </c>
      <c r="D1782" s="80" t="str">
        <f t="shared" si="225"/>
        <v/>
      </c>
      <c r="E1782" s="80" t="str">
        <f t="shared" si="226"/>
        <v/>
      </c>
      <c r="F1782" s="80" t="str">
        <f t="shared" si="228"/>
        <v/>
      </c>
      <c r="G1782" s="80" t="str">
        <f t="shared" si="228"/>
        <v/>
      </c>
      <c r="H1782" s="80" t="str">
        <f t="shared" si="228"/>
        <v/>
      </c>
      <c r="I1782" s="413"/>
      <c r="J1782" s="414"/>
      <c r="K1782" s="415"/>
      <c r="L1782" s="415"/>
      <c r="M1782" s="415"/>
      <c r="N1782" s="415"/>
      <c r="O1782" s="415"/>
      <c r="P1782" s="415"/>
    </row>
    <row r="1783" spans="1:16">
      <c r="A1783" s="80" t="str">
        <f t="shared" si="222"/>
        <v/>
      </c>
      <c r="B1783" s="80" t="str">
        <f t="shared" si="223"/>
        <v/>
      </c>
      <c r="C1783" s="80" t="str">
        <f t="shared" si="224"/>
        <v/>
      </c>
      <c r="D1783" s="80" t="str">
        <f t="shared" si="225"/>
        <v/>
      </c>
      <c r="E1783" s="80" t="str">
        <f t="shared" si="226"/>
        <v/>
      </c>
      <c r="F1783" s="80" t="str">
        <f t="shared" si="228"/>
        <v/>
      </c>
      <c r="G1783" s="80" t="str">
        <f t="shared" si="228"/>
        <v/>
      </c>
      <c r="H1783" s="80" t="str">
        <f t="shared" si="228"/>
        <v/>
      </c>
      <c r="I1783" s="413"/>
      <c r="J1783" s="414"/>
      <c r="K1783" s="415"/>
      <c r="L1783" s="415"/>
      <c r="M1783" s="415"/>
      <c r="N1783" s="415"/>
      <c r="O1783" s="415"/>
      <c r="P1783" s="415"/>
    </row>
    <row r="1784" spans="1:16">
      <c r="A1784" s="80" t="str">
        <f t="shared" si="222"/>
        <v/>
      </c>
      <c r="B1784" s="80" t="str">
        <f t="shared" si="223"/>
        <v/>
      </c>
      <c r="C1784" s="80" t="str">
        <f t="shared" si="224"/>
        <v/>
      </c>
      <c r="D1784" s="80" t="str">
        <f t="shared" si="225"/>
        <v/>
      </c>
      <c r="E1784" s="80" t="str">
        <f t="shared" si="226"/>
        <v/>
      </c>
      <c r="F1784" s="80" t="str">
        <f t="shared" si="228"/>
        <v/>
      </c>
      <c r="G1784" s="80" t="str">
        <f t="shared" si="228"/>
        <v/>
      </c>
      <c r="H1784" s="80" t="str">
        <f t="shared" si="228"/>
        <v/>
      </c>
      <c r="I1784" s="413"/>
      <c r="J1784" s="414"/>
      <c r="K1784" s="415"/>
      <c r="L1784" s="415"/>
      <c r="M1784" s="415"/>
      <c r="N1784" s="415"/>
      <c r="O1784" s="415"/>
      <c r="P1784" s="415"/>
    </row>
    <row r="1785" spans="1:16">
      <c r="A1785" s="80" t="str">
        <f t="shared" si="222"/>
        <v/>
      </c>
      <c r="B1785" s="80" t="str">
        <f t="shared" si="223"/>
        <v/>
      </c>
      <c r="C1785" s="80" t="str">
        <f t="shared" si="224"/>
        <v/>
      </c>
      <c r="D1785" s="80" t="str">
        <f t="shared" si="225"/>
        <v/>
      </c>
      <c r="E1785" s="80" t="str">
        <f t="shared" si="226"/>
        <v/>
      </c>
      <c r="F1785" s="80" t="str">
        <f t="shared" ref="F1785:H1804" si="229">IF(Cptes="","",LEFT(Cptes,7))</f>
        <v/>
      </c>
      <c r="G1785" s="80" t="str">
        <f t="shared" si="229"/>
        <v/>
      </c>
      <c r="H1785" s="80" t="str">
        <f t="shared" si="229"/>
        <v/>
      </c>
      <c r="I1785" s="413"/>
      <c r="J1785" s="414"/>
      <c r="K1785" s="415"/>
      <c r="L1785" s="415"/>
      <c r="M1785" s="415"/>
      <c r="N1785" s="415"/>
      <c r="O1785" s="415"/>
      <c r="P1785" s="415"/>
    </row>
    <row r="1786" spans="1:16">
      <c r="A1786" s="80" t="str">
        <f t="shared" si="222"/>
        <v/>
      </c>
      <c r="B1786" s="80" t="str">
        <f t="shared" si="223"/>
        <v/>
      </c>
      <c r="C1786" s="80" t="str">
        <f t="shared" si="224"/>
        <v/>
      </c>
      <c r="D1786" s="80" t="str">
        <f t="shared" si="225"/>
        <v/>
      </c>
      <c r="E1786" s="80" t="str">
        <f t="shared" si="226"/>
        <v/>
      </c>
      <c r="F1786" s="80" t="str">
        <f t="shared" si="229"/>
        <v/>
      </c>
      <c r="G1786" s="80" t="str">
        <f t="shared" si="229"/>
        <v/>
      </c>
      <c r="H1786" s="80" t="str">
        <f t="shared" si="229"/>
        <v/>
      </c>
      <c r="I1786" s="413"/>
      <c r="J1786" s="414"/>
      <c r="K1786" s="415"/>
      <c r="L1786" s="415"/>
      <c r="M1786" s="415"/>
      <c r="N1786" s="415"/>
      <c r="O1786" s="415"/>
      <c r="P1786" s="415"/>
    </row>
    <row r="1787" spans="1:16">
      <c r="A1787" s="80" t="str">
        <f t="shared" si="222"/>
        <v/>
      </c>
      <c r="B1787" s="80" t="str">
        <f t="shared" si="223"/>
        <v/>
      </c>
      <c r="C1787" s="80" t="str">
        <f t="shared" si="224"/>
        <v/>
      </c>
      <c r="D1787" s="80" t="str">
        <f t="shared" si="225"/>
        <v/>
      </c>
      <c r="E1787" s="80" t="str">
        <f t="shared" si="226"/>
        <v/>
      </c>
      <c r="F1787" s="80" t="str">
        <f t="shared" si="229"/>
        <v/>
      </c>
      <c r="G1787" s="80" t="str">
        <f t="shared" si="229"/>
        <v/>
      </c>
      <c r="H1787" s="80" t="str">
        <f t="shared" si="229"/>
        <v/>
      </c>
      <c r="I1787" s="413"/>
      <c r="J1787" s="414"/>
      <c r="K1787" s="415"/>
      <c r="L1787" s="415"/>
      <c r="M1787" s="415"/>
      <c r="N1787" s="415"/>
      <c r="O1787" s="415"/>
      <c r="P1787" s="415"/>
    </row>
    <row r="1788" spans="1:16">
      <c r="A1788" s="80" t="str">
        <f t="shared" si="222"/>
        <v/>
      </c>
      <c r="B1788" s="80" t="str">
        <f t="shared" si="223"/>
        <v/>
      </c>
      <c r="C1788" s="80" t="str">
        <f t="shared" si="224"/>
        <v/>
      </c>
      <c r="D1788" s="80" t="str">
        <f t="shared" si="225"/>
        <v/>
      </c>
      <c r="E1788" s="80" t="str">
        <f t="shared" si="226"/>
        <v/>
      </c>
      <c r="F1788" s="80" t="str">
        <f t="shared" si="229"/>
        <v/>
      </c>
      <c r="G1788" s="80" t="str">
        <f t="shared" si="229"/>
        <v/>
      </c>
      <c r="H1788" s="80" t="str">
        <f t="shared" si="229"/>
        <v/>
      </c>
      <c r="I1788" s="413"/>
      <c r="J1788" s="414"/>
      <c r="K1788" s="415"/>
      <c r="L1788" s="415"/>
      <c r="M1788" s="415"/>
      <c r="N1788" s="415"/>
      <c r="O1788" s="415"/>
      <c r="P1788" s="415"/>
    </row>
    <row r="1789" spans="1:16">
      <c r="A1789" s="80" t="str">
        <f t="shared" si="222"/>
        <v/>
      </c>
      <c r="B1789" s="80" t="str">
        <f t="shared" si="223"/>
        <v/>
      </c>
      <c r="C1789" s="80" t="str">
        <f t="shared" si="224"/>
        <v/>
      </c>
      <c r="D1789" s="80" t="str">
        <f t="shared" si="225"/>
        <v/>
      </c>
      <c r="E1789" s="80" t="str">
        <f t="shared" si="226"/>
        <v/>
      </c>
      <c r="F1789" s="80" t="str">
        <f t="shared" si="229"/>
        <v/>
      </c>
      <c r="G1789" s="80" t="str">
        <f t="shared" si="229"/>
        <v/>
      </c>
      <c r="H1789" s="80" t="str">
        <f t="shared" si="229"/>
        <v/>
      </c>
      <c r="I1789" s="413"/>
      <c r="J1789" s="414"/>
      <c r="K1789" s="415"/>
      <c r="L1789" s="415"/>
      <c r="M1789" s="415"/>
      <c r="N1789" s="415"/>
      <c r="O1789" s="415"/>
      <c r="P1789" s="415"/>
    </row>
    <row r="1790" spans="1:16">
      <c r="A1790" s="80" t="str">
        <f t="shared" si="222"/>
        <v/>
      </c>
      <c r="B1790" s="80" t="str">
        <f t="shared" si="223"/>
        <v/>
      </c>
      <c r="C1790" s="80" t="str">
        <f t="shared" si="224"/>
        <v/>
      </c>
      <c r="D1790" s="80" t="str">
        <f t="shared" si="225"/>
        <v/>
      </c>
      <c r="E1790" s="80" t="str">
        <f t="shared" si="226"/>
        <v/>
      </c>
      <c r="F1790" s="80" t="str">
        <f t="shared" si="229"/>
        <v/>
      </c>
      <c r="G1790" s="80" t="str">
        <f t="shared" si="229"/>
        <v/>
      </c>
      <c r="H1790" s="80" t="str">
        <f t="shared" si="229"/>
        <v/>
      </c>
      <c r="I1790" s="413"/>
      <c r="J1790" s="414"/>
      <c r="K1790" s="415"/>
      <c r="L1790" s="415"/>
      <c r="M1790" s="415"/>
      <c r="N1790" s="415"/>
      <c r="O1790" s="415"/>
      <c r="P1790" s="415"/>
    </row>
    <row r="1791" spans="1:16">
      <c r="A1791" s="80" t="str">
        <f t="shared" si="222"/>
        <v/>
      </c>
      <c r="B1791" s="80" t="str">
        <f t="shared" si="223"/>
        <v/>
      </c>
      <c r="C1791" s="80" t="str">
        <f t="shared" si="224"/>
        <v/>
      </c>
      <c r="D1791" s="80" t="str">
        <f t="shared" si="225"/>
        <v/>
      </c>
      <c r="E1791" s="80" t="str">
        <f t="shared" si="226"/>
        <v/>
      </c>
      <c r="F1791" s="80" t="str">
        <f t="shared" si="229"/>
        <v/>
      </c>
      <c r="G1791" s="80" t="str">
        <f t="shared" si="229"/>
        <v/>
      </c>
      <c r="H1791" s="80" t="str">
        <f t="shared" si="229"/>
        <v/>
      </c>
      <c r="I1791" s="413"/>
      <c r="J1791" s="414"/>
      <c r="K1791" s="415"/>
      <c r="L1791" s="415"/>
      <c r="M1791" s="415"/>
      <c r="N1791" s="415"/>
      <c r="O1791" s="415"/>
      <c r="P1791" s="415"/>
    </row>
    <row r="1792" spans="1:16">
      <c r="A1792" s="80" t="str">
        <f t="shared" si="222"/>
        <v/>
      </c>
      <c r="B1792" s="80" t="str">
        <f t="shared" si="223"/>
        <v/>
      </c>
      <c r="C1792" s="80" t="str">
        <f t="shared" si="224"/>
        <v/>
      </c>
      <c r="D1792" s="80" t="str">
        <f t="shared" si="225"/>
        <v/>
      </c>
      <c r="E1792" s="80" t="str">
        <f t="shared" si="226"/>
        <v/>
      </c>
      <c r="F1792" s="80" t="str">
        <f t="shared" si="229"/>
        <v/>
      </c>
      <c r="G1792" s="80" t="str">
        <f t="shared" si="229"/>
        <v/>
      </c>
      <c r="H1792" s="80" t="str">
        <f t="shared" si="229"/>
        <v/>
      </c>
      <c r="I1792" s="413"/>
      <c r="J1792" s="414"/>
      <c r="K1792" s="415"/>
      <c r="L1792" s="415"/>
      <c r="M1792" s="415"/>
      <c r="N1792" s="415"/>
      <c r="O1792" s="415"/>
      <c r="P1792" s="415"/>
    </row>
    <row r="1793" spans="1:16">
      <c r="A1793" s="80" t="str">
        <f t="shared" si="222"/>
        <v/>
      </c>
      <c r="B1793" s="80" t="str">
        <f t="shared" si="223"/>
        <v/>
      </c>
      <c r="C1793" s="80" t="str">
        <f t="shared" si="224"/>
        <v/>
      </c>
      <c r="D1793" s="80" t="str">
        <f t="shared" si="225"/>
        <v/>
      </c>
      <c r="E1793" s="80" t="str">
        <f t="shared" si="226"/>
        <v/>
      </c>
      <c r="F1793" s="80" t="str">
        <f t="shared" si="229"/>
        <v/>
      </c>
      <c r="G1793" s="80" t="str">
        <f t="shared" si="229"/>
        <v/>
      </c>
      <c r="H1793" s="80" t="str">
        <f t="shared" si="229"/>
        <v/>
      </c>
      <c r="I1793" s="413"/>
      <c r="J1793" s="414"/>
      <c r="K1793" s="415"/>
      <c r="L1793" s="415"/>
      <c r="M1793" s="415"/>
      <c r="N1793" s="415"/>
      <c r="O1793" s="415"/>
      <c r="P1793" s="415"/>
    </row>
    <row r="1794" spans="1:16">
      <c r="A1794" s="80" t="str">
        <f t="shared" si="222"/>
        <v/>
      </c>
      <c r="B1794" s="80" t="str">
        <f t="shared" si="223"/>
        <v/>
      </c>
      <c r="C1794" s="80" t="str">
        <f t="shared" si="224"/>
        <v/>
      </c>
      <c r="D1794" s="80" t="str">
        <f t="shared" si="225"/>
        <v/>
      </c>
      <c r="E1794" s="80" t="str">
        <f t="shared" si="226"/>
        <v/>
      </c>
      <c r="F1794" s="80" t="str">
        <f t="shared" si="229"/>
        <v/>
      </c>
      <c r="G1794" s="80" t="str">
        <f t="shared" si="229"/>
        <v/>
      </c>
      <c r="H1794" s="80" t="str">
        <f t="shared" si="229"/>
        <v/>
      </c>
      <c r="I1794" s="413"/>
      <c r="J1794" s="414"/>
      <c r="K1794" s="415"/>
      <c r="L1794" s="415"/>
      <c r="M1794" s="415"/>
      <c r="N1794" s="415"/>
      <c r="O1794" s="415"/>
      <c r="P1794" s="415"/>
    </row>
    <row r="1795" spans="1:16">
      <c r="A1795" s="80" t="str">
        <f t="shared" si="222"/>
        <v/>
      </c>
      <c r="B1795" s="80" t="str">
        <f t="shared" si="223"/>
        <v/>
      </c>
      <c r="C1795" s="80" t="str">
        <f t="shared" si="224"/>
        <v/>
      </c>
      <c r="D1795" s="80" t="str">
        <f t="shared" si="225"/>
        <v/>
      </c>
      <c r="E1795" s="80" t="str">
        <f t="shared" si="226"/>
        <v/>
      </c>
      <c r="F1795" s="80" t="str">
        <f t="shared" si="229"/>
        <v/>
      </c>
      <c r="G1795" s="80" t="str">
        <f t="shared" si="229"/>
        <v/>
      </c>
      <c r="H1795" s="80" t="str">
        <f t="shared" si="229"/>
        <v/>
      </c>
      <c r="I1795" s="413"/>
      <c r="J1795" s="414"/>
      <c r="K1795" s="415"/>
      <c r="L1795" s="415"/>
      <c r="M1795" s="415"/>
      <c r="N1795" s="415"/>
      <c r="O1795" s="415"/>
      <c r="P1795" s="415"/>
    </row>
    <row r="1796" spans="1:16">
      <c r="A1796" s="80" t="str">
        <f t="shared" si="222"/>
        <v/>
      </c>
      <c r="B1796" s="80" t="str">
        <f t="shared" si="223"/>
        <v/>
      </c>
      <c r="C1796" s="80" t="str">
        <f t="shared" si="224"/>
        <v/>
      </c>
      <c r="D1796" s="80" t="str">
        <f t="shared" si="225"/>
        <v/>
      </c>
      <c r="E1796" s="80" t="str">
        <f t="shared" si="226"/>
        <v/>
      </c>
      <c r="F1796" s="80" t="str">
        <f t="shared" si="229"/>
        <v/>
      </c>
      <c r="G1796" s="80" t="str">
        <f t="shared" si="229"/>
        <v/>
      </c>
      <c r="H1796" s="80" t="str">
        <f t="shared" si="229"/>
        <v/>
      </c>
      <c r="I1796" s="413"/>
      <c r="J1796" s="414"/>
      <c r="K1796" s="415"/>
      <c r="L1796" s="415"/>
      <c r="M1796" s="415"/>
      <c r="N1796" s="415"/>
      <c r="O1796" s="415"/>
      <c r="P1796" s="415"/>
    </row>
    <row r="1797" spans="1:16">
      <c r="A1797" s="80" t="str">
        <f t="shared" ref="A1797:A1860" si="230">IF(Cptes="","",LEFT(Cptes,2))</f>
        <v/>
      </c>
      <c r="B1797" s="80" t="str">
        <f t="shared" ref="B1797:B1860" si="231">IF(Cptes="","",LEFT(Cptes,3))</f>
        <v/>
      </c>
      <c r="C1797" s="80" t="str">
        <f t="shared" ref="C1797:C1860" si="232">IF(Cptes="","",LEFT(Cptes,4))</f>
        <v/>
      </c>
      <c r="D1797" s="80" t="str">
        <f t="shared" ref="D1797:D1860" si="233">IF(Cptes="","",LEFT(Cptes,5))</f>
        <v/>
      </c>
      <c r="E1797" s="80" t="str">
        <f t="shared" ref="E1797:E1860" si="234">IF(Cptes="","",LEFT(Cptes,6))</f>
        <v/>
      </c>
      <c r="F1797" s="80" t="str">
        <f t="shared" si="229"/>
        <v/>
      </c>
      <c r="G1797" s="80" t="str">
        <f t="shared" si="229"/>
        <v/>
      </c>
      <c r="H1797" s="80" t="str">
        <f t="shared" si="229"/>
        <v/>
      </c>
      <c r="I1797" s="413"/>
      <c r="J1797" s="414"/>
      <c r="K1797" s="415"/>
      <c r="L1797" s="415"/>
      <c r="M1797" s="415"/>
      <c r="N1797" s="415"/>
      <c r="O1797" s="415"/>
      <c r="P1797" s="415"/>
    </row>
    <row r="1798" spans="1:16">
      <c r="A1798" s="80" t="str">
        <f t="shared" si="230"/>
        <v/>
      </c>
      <c r="B1798" s="80" t="str">
        <f t="shared" si="231"/>
        <v/>
      </c>
      <c r="C1798" s="80" t="str">
        <f t="shared" si="232"/>
        <v/>
      </c>
      <c r="D1798" s="80" t="str">
        <f t="shared" si="233"/>
        <v/>
      </c>
      <c r="E1798" s="80" t="str">
        <f t="shared" si="234"/>
        <v/>
      </c>
      <c r="F1798" s="80" t="str">
        <f t="shared" si="229"/>
        <v/>
      </c>
      <c r="G1798" s="80" t="str">
        <f t="shared" si="229"/>
        <v/>
      </c>
      <c r="H1798" s="80" t="str">
        <f t="shared" si="229"/>
        <v/>
      </c>
      <c r="I1798" s="413"/>
      <c r="J1798" s="414"/>
      <c r="K1798" s="415"/>
      <c r="L1798" s="415"/>
      <c r="M1798" s="415"/>
      <c r="N1798" s="415"/>
      <c r="O1798" s="415"/>
      <c r="P1798" s="415"/>
    </row>
    <row r="1799" spans="1:16">
      <c r="A1799" s="80" t="str">
        <f t="shared" si="230"/>
        <v/>
      </c>
      <c r="B1799" s="80" t="str">
        <f t="shared" si="231"/>
        <v/>
      </c>
      <c r="C1799" s="80" t="str">
        <f t="shared" si="232"/>
        <v/>
      </c>
      <c r="D1799" s="80" t="str">
        <f t="shared" si="233"/>
        <v/>
      </c>
      <c r="E1799" s="80" t="str">
        <f t="shared" si="234"/>
        <v/>
      </c>
      <c r="F1799" s="80" t="str">
        <f t="shared" si="229"/>
        <v/>
      </c>
      <c r="G1799" s="80" t="str">
        <f t="shared" si="229"/>
        <v/>
      </c>
      <c r="H1799" s="80" t="str">
        <f t="shared" si="229"/>
        <v/>
      </c>
      <c r="I1799" s="413"/>
      <c r="J1799" s="414"/>
      <c r="K1799" s="415"/>
      <c r="L1799" s="415"/>
      <c r="M1799" s="415"/>
      <c r="N1799" s="415"/>
      <c r="O1799" s="415"/>
      <c r="P1799" s="415"/>
    </row>
    <row r="1800" spans="1:16">
      <c r="A1800" s="80" t="str">
        <f t="shared" si="230"/>
        <v/>
      </c>
      <c r="B1800" s="80" t="str">
        <f t="shared" si="231"/>
        <v/>
      </c>
      <c r="C1800" s="80" t="str">
        <f t="shared" si="232"/>
        <v/>
      </c>
      <c r="D1800" s="80" t="str">
        <f t="shared" si="233"/>
        <v/>
      </c>
      <c r="E1800" s="80" t="str">
        <f t="shared" si="234"/>
        <v/>
      </c>
      <c r="F1800" s="80" t="str">
        <f t="shared" si="229"/>
        <v/>
      </c>
      <c r="G1800" s="80" t="str">
        <f t="shared" si="229"/>
        <v/>
      </c>
      <c r="H1800" s="80" t="str">
        <f t="shared" si="229"/>
        <v/>
      </c>
      <c r="I1800" s="413"/>
      <c r="J1800" s="414"/>
      <c r="K1800" s="415"/>
      <c r="L1800" s="415"/>
      <c r="M1800" s="415"/>
      <c r="N1800" s="415"/>
      <c r="O1800" s="415"/>
      <c r="P1800" s="415"/>
    </row>
    <row r="1801" spans="1:16">
      <c r="A1801" s="80" t="str">
        <f t="shared" si="230"/>
        <v/>
      </c>
      <c r="B1801" s="80" t="str">
        <f t="shared" si="231"/>
        <v/>
      </c>
      <c r="C1801" s="80" t="str">
        <f t="shared" si="232"/>
        <v/>
      </c>
      <c r="D1801" s="80" t="str">
        <f t="shared" si="233"/>
        <v/>
      </c>
      <c r="E1801" s="80" t="str">
        <f t="shared" si="234"/>
        <v/>
      </c>
      <c r="F1801" s="80" t="str">
        <f t="shared" si="229"/>
        <v/>
      </c>
      <c r="G1801" s="80" t="str">
        <f t="shared" si="229"/>
        <v/>
      </c>
      <c r="H1801" s="80" t="str">
        <f t="shared" si="229"/>
        <v/>
      </c>
      <c r="I1801" s="413"/>
      <c r="J1801" s="414"/>
      <c r="K1801" s="415"/>
      <c r="L1801" s="415"/>
      <c r="M1801" s="415"/>
      <c r="N1801" s="415"/>
      <c r="O1801" s="415"/>
      <c r="P1801" s="415"/>
    </row>
    <row r="1802" spans="1:16">
      <c r="A1802" s="80" t="str">
        <f t="shared" si="230"/>
        <v/>
      </c>
      <c r="B1802" s="80" t="str">
        <f t="shared" si="231"/>
        <v/>
      </c>
      <c r="C1802" s="80" t="str">
        <f t="shared" si="232"/>
        <v/>
      </c>
      <c r="D1802" s="80" t="str">
        <f t="shared" si="233"/>
        <v/>
      </c>
      <c r="E1802" s="80" t="str">
        <f t="shared" si="234"/>
        <v/>
      </c>
      <c r="F1802" s="80" t="str">
        <f t="shared" si="229"/>
        <v/>
      </c>
      <c r="G1802" s="80" t="str">
        <f t="shared" si="229"/>
        <v/>
      </c>
      <c r="H1802" s="80" t="str">
        <f t="shared" si="229"/>
        <v/>
      </c>
      <c r="I1802" s="413"/>
      <c r="J1802" s="414"/>
      <c r="K1802" s="415"/>
      <c r="L1802" s="415"/>
      <c r="M1802" s="415"/>
      <c r="N1802" s="415"/>
      <c r="O1802" s="415"/>
      <c r="P1802" s="415"/>
    </row>
    <row r="1803" spans="1:16">
      <c r="A1803" s="80" t="str">
        <f t="shared" si="230"/>
        <v/>
      </c>
      <c r="B1803" s="80" t="str">
        <f t="shared" si="231"/>
        <v/>
      </c>
      <c r="C1803" s="80" t="str">
        <f t="shared" si="232"/>
        <v/>
      </c>
      <c r="D1803" s="80" t="str">
        <f t="shared" si="233"/>
        <v/>
      </c>
      <c r="E1803" s="80" t="str">
        <f t="shared" si="234"/>
        <v/>
      </c>
      <c r="F1803" s="80" t="str">
        <f t="shared" si="229"/>
        <v/>
      </c>
      <c r="G1803" s="80" t="str">
        <f t="shared" si="229"/>
        <v/>
      </c>
      <c r="H1803" s="80" t="str">
        <f t="shared" si="229"/>
        <v/>
      </c>
      <c r="I1803" s="413"/>
      <c r="J1803" s="414"/>
      <c r="K1803" s="415"/>
      <c r="L1803" s="415"/>
      <c r="M1803" s="415"/>
      <c r="N1803" s="415"/>
      <c r="O1803" s="415"/>
      <c r="P1803" s="415"/>
    </row>
    <row r="1804" spans="1:16">
      <c r="A1804" s="80" t="str">
        <f t="shared" si="230"/>
        <v/>
      </c>
      <c r="B1804" s="80" t="str">
        <f t="shared" si="231"/>
        <v/>
      </c>
      <c r="C1804" s="80" t="str">
        <f t="shared" si="232"/>
        <v/>
      </c>
      <c r="D1804" s="80" t="str">
        <f t="shared" si="233"/>
        <v/>
      </c>
      <c r="E1804" s="80" t="str">
        <f t="shared" si="234"/>
        <v/>
      </c>
      <c r="F1804" s="80" t="str">
        <f t="shared" si="229"/>
        <v/>
      </c>
      <c r="G1804" s="80" t="str">
        <f t="shared" si="229"/>
        <v/>
      </c>
      <c r="H1804" s="80" t="str">
        <f t="shared" si="229"/>
        <v/>
      </c>
      <c r="I1804" s="413"/>
      <c r="J1804" s="414"/>
      <c r="K1804" s="415"/>
      <c r="L1804" s="415"/>
      <c r="M1804" s="415"/>
      <c r="N1804" s="415"/>
      <c r="O1804" s="415"/>
      <c r="P1804" s="415"/>
    </row>
    <row r="1805" spans="1:16">
      <c r="A1805" s="80" t="str">
        <f t="shared" si="230"/>
        <v/>
      </c>
      <c r="B1805" s="80" t="str">
        <f t="shared" si="231"/>
        <v/>
      </c>
      <c r="C1805" s="80" t="str">
        <f t="shared" si="232"/>
        <v/>
      </c>
      <c r="D1805" s="80" t="str">
        <f t="shared" si="233"/>
        <v/>
      </c>
      <c r="E1805" s="80" t="str">
        <f t="shared" si="234"/>
        <v/>
      </c>
      <c r="F1805" s="80" t="str">
        <f t="shared" ref="F1805:H1824" si="235">IF(Cptes="","",LEFT(Cptes,7))</f>
        <v/>
      </c>
      <c r="G1805" s="80" t="str">
        <f t="shared" si="235"/>
        <v/>
      </c>
      <c r="H1805" s="80" t="str">
        <f t="shared" si="235"/>
        <v/>
      </c>
      <c r="I1805" s="413"/>
      <c r="J1805" s="414"/>
      <c r="K1805" s="415"/>
      <c r="L1805" s="415"/>
      <c r="M1805" s="415"/>
      <c r="N1805" s="415"/>
      <c r="O1805" s="415"/>
      <c r="P1805" s="415"/>
    </row>
    <row r="1806" spans="1:16">
      <c r="A1806" s="80" t="str">
        <f t="shared" si="230"/>
        <v/>
      </c>
      <c r="B1806" s="80" t="str">
        <f t="shared" si="231"/>
        <v/>
      </c>
      <c r="C1806" s="80" t="str">
        <f t="shared" si="232"/>
        <v/>
      </c>
      <c r="D1806" s="80" t="str">
        <f t="shared" si="233"/>
        <v/>
      </c>
      <c r="E1806" s="80" t="str">
        <f t="shared" si="234"/>
        <v/>
      </c>
      <c r="F1806" s="80" t="str">
        <f t="shared" si="235"/>
        <v/>
      </c>
      <c r="G1806" s="80" t="str">
        <f t="shared" si="235"/>
        <v/>
      </c>
      <c r="H1806" s="80" t="str">
        <f t="shared" si="235"/>
        <v/>
      </c>
      <c r="I1806" s="413"/>
      <c r="J1806" s="414"/>
      <c r="K1806" s="415"/>
      <c r="L1806" s="415"/>
      <c r="M1806" s="415"/>
      <c r="N1806" s="415"/>
      <c r="O1806" s="415"/>
      <c r="P1806" s="415"/>
    </row>
    <row r="1807" spans="1:16">
      <c r="A1807" s="80" t="str">
        <f t="shared" si="230"/>
        <v/>
      </c>
      <c r="B1807" s="80" t="str">
        <f t="shared" si="231"/>
        <v/>
      </c>
      <c r="C1807" s="80" t="str">
        <f t="shared" si="232"/>
        <v/>
      </c>
      <c r="D1807" s="80" t="str">
        <f t="shared" si="233"/>
        <v/>
      </c>
      <c r="E1807" s="80" t="str">
        <f t="shared" si="234"/>
        <v/>
      </c>
      <c r="F1807" s="80" t="str">
        <f t="shared" si="235"/>
        <v/>
      </c>
      <c r="G1807" s="80" t="str">
        <f t="shared" si="235"/>
        <v/>
      </c>
      <c r="H1807" s="80" t="str">
        <f t="shared" si="235"/>
        <v/>
      </c>
      <c r="I1807" s="413"/>
      <c r="J1807" s="414"/>
      <c r="K1807" s="415"/>
      <c r="L1807" s="415"/>
      <c r="M1807" s="415"/>
      <c r="N1807" s="415"/>
      <c r="O1807" s="415"/>
      <c r="P1807" s="415"/>
    </row>
    <row r="1808" spans="1:16">
      <c r="A1808" s="80" t="str">
        <f t="shared" si="230"/>
        <v/>
      </c>
      <c r="B1808" s="80" t="str">
        <f t="shared" si="231"/>
        <v/>
      </c>
      <c r="C1808" s="80" t="str">
        <f t="shared" si="232"/>
        <v/>
      </c>
      <c r="D1808" s="80" t="str">
        <f t="shared" si="233"/>
        <v/>
      </c>
      <c r="E1808" s="80" t="str">
        <f t="shared" si="234"/>
        <v/>
      </c>
      <c r="F1808" s="80" t="str">
        <f t="shared" si="235"/>
        <v/>
      </c>
      <c r="G1808" s="80" t="str">
        <f t="shared" si="235"/>
        <v/>
      </c>
      <c r="H1808" s="80" t="str">
        <f t="shared" si="235"/>
        <v/>
      </c>
      <c r="I1808" s="413"/>
      <c r="J1808" s="414"/>
      <c r="K1808" s="415"/>
      <c r="L1808" s="415"/>
      <c r="M1808" s="415"/>
      <c r="N1808" s="415"/>
      <c r="O1808" s="415"/>
      <c r="P1808" s="415"/>
    </row>
    <row r="1809" spans="1:16">
      <c r="A1809" s="80" t="str">
        <f t="shared" si="230"/>
        <v/>
      </c>
      <c r="B1809" s="80" t="str">
        <f t="shared" si="231"/>
        <v/>
      </c>
      <c r="C1809" s="80" t="str">
        <f t="shared" si="232"/>
        <v/>
      </c>
      <c r="D1809" s="80" t="str">
        <f t="shared" si="233"/>
        <v/>
      </c>
      <c r="E1809" s="80" t="str">
        <f t="shared" si="234"/>
        <v/>
      </c>
      <c r="F1809" s="80" t="str">
        <f t="shared" si="235"/>
        <v/>
      </c>
      <c r="G1809" s="80" t="str">
        <f t="shared" si="235"/>
        <v/>
      </c>
      <c r="H1809" s="80" t="str">
        <f t="shared" si="235"/>
        <v/>
      </c>
      <c r="I1809" s="413"/>
      <c r="J1809" s="414"/>
      <c r="K1809" s="415"/>
      <c r="L1809" s="415"/>
      <c r="M1809" s="415"/>
      <c r="N1809" s="415"/>
      <c r="O1809" s="415"/>
      <c r="P1809" s="415"/>
    </row>
    <row r="1810" spans="1:16">
      <c r="A1810" s="80" t="str">
        <f t="shared" si="230"/>
        <v/>
      </c>
      <c r="B1810" s="80" t="str">
        <f t="shared" si="231"/>
        <v/>
      </c>
      <c r="C1810" s="80" t="str">
        <f t="shared" si="232"/>
        <v/>
      </c>
      <c r="D1810" s="80" t="str">
        <f t="shared" si="233"/>
        <v/>
      </c>
      <c r="E1810" s="80" t="str">
        <f t="shared" si="234"/>
        <v/>
      </c>
      <c r="F1810" s="80" t="str">
        <f t="shared" si="235"/>
        <v/>
      </c>
      <c r="G1810" s="80" t="str">
        <f t="shared" si="235"/>
        <v/>
      </c>
      <c r="H1810" s="80" t="str">
        <f t="shared" si="235"/>
        <v/>
      </c>
      <c r="I1810" s="413"/>
      <c r="J1810" s="414"/>
      <c r="K1810" s="415"/>
      <c r="L1810" s="415"/>
      <c r="M1810" s="415"/>
      <c r="N1810" s="415"/>
      <c r="O1810" s="415"/>
      <c r="P1810" s="415"/>
    </row>
    <row r="1811" spans="1:16">
      <c r="A1811" s="80" t="str">
        <f t="shared" si="230"/>
        <v/>
      </c>
      <c r="B1811" s="80" t="str">
        <f t="shared" si="231"/>
        <v/>
      </c>
      <c r="C1811" s="80" t="str">
        <f t="shared" si="232"/>
        <v/>
      </c>
      <c r="D1811" s="80" t="str">
        <f t="shared" si="233"/>
        <v/>
      </c>
      <c r="E1811" s="80" t="str">
        <f t="shared" si="234"/>
        <v/>
      </c>
      <c r="F1811" s="80" t="str">
        <f t="shared" si="235"/>
        <v/>
      </c>
      <c r="G1811" s="80" t="str">
        <f t="shared" si="235"/>
        <v/>
      </c>
      <c r="H1811" s="80" t="str">
        <f t="shared" si="235"/>
        <v/>
      </c>
      <c r="I1811" s="413"/>
      <c r="J1811" s="414"/>
      <c r="K1811" s="415"/>
      <c r="L1811" s="415"/>
      <c r="M1811" s="415"/>
      <c r="N1811" s="415"/>
      <c r="O1811" s="415"/>
      <c r="P1811" s="415"/>
    </row>
    <row r="1812" spans="1:16">
      <c r="A1812" s="80" t="str">
        <f t="shared" si="230"/>
        <v/>
      </c>
      <c r="B1812" s="80" t="str">
        <f t="shared" si="231"/>
        <v/>
      </c>
      <c r="C1812" s="80" t="str">
        <f t="shared" si="232"/>
        <v/>
      </c>
      <c r="D1812" s="80" t="str">
        <f t="shared" si="233"/>
        <v/>
      </c>
      <c r="E1812" s="80" t="str">
        <f t="shared" si="234"/>
        <v/>
      </c>
      <c r="F1812" s="80" t="str">
        <f t="shared" si="235"/>
        <v/>
      </c>
      <c r="G1812" s="80" t="str">
        <f t="shared" si="235"/>
        <v/>
      </c>
      <c r="H1812" s="80" t="str">
        <f t="shared" si="235"/>
        <v/>
      </c>
      <c r="I1812" s="413"/>
      <c r="J1812" s="414"/>
      <c r="K1812" s="415"/>
      <c r="L1812" s="415"/>
      <c r="M1812" s="415"/>
      <c r="N1812" s="415"/>
      <c r="O1812" s="415"/>
      <c r="P1812" s="415"/>
    </row>
    <row r="1813" spans="1:16">
      <c r="A1813" s="80" t="str">
        <f t="shared" si="230"/>
        <v/>
      </c>
      <c r="B1813" s="80" t="str">
        <f t="shared" si="231"/>
        <v/>
      </c>
      <c r="C1813" s="80" t="str">
        <f t="shared" si="232"/>
        <v/>
      </c>
      <c r="D1813" s="80" t="str">
        <f t="shared" si="233"/>
        <v/>
      </c>
      <c r="E1813" s="80" t="str">
        <f t="shared" si="234"/>
        <v/>
      </c>
      <c r="F1813" s="80" t="str">
        <f t="shared" si="235"/>
        <v/>
      </c>
      <c r="G1813" s="80" t="str">
        <f t="shared" si="235"/>
        <v/>
      </c>
      <c r="H1813" s="80" t="str">
        <f t="shared" si="235"/>
        <v/>
      </c>
      <c r="I1813" s="413"/>
      <c r="J1813" s="414"/>
      <c r="K1813" s="415"/>
      <c r="L1813" s="415"/>
      <c r="M1813" s="415"/>
      <c r="N1813" s="415"/>
      <c r="O1813" s="415"/>
      <c r="P1813" s="415"/>
    </row>
    <row r="1814" spans="1:16">
      <c r="A1814" s="80" t="str">
        <f t="shared" si="230"/>
        <v/>
      </c>
      <c r="B1814" s="80" t="str">
        <f t="shared" si="231"/>
        <v/>
      </c>
      <c r="C1814" s="80" t="str">
        <f t="shared" si="232"/>
        <v/>
      </c>
      <c r="D1814" s="80" t="str">
        <f t="shared" si="233"/>
        <v/>
      </c>
      <c r="E1814" s="80" t="str">
        <f t="shared" si="234"/>
        <v/>
      </c>
      <c r="F1814" s="80" t="str">
        <f t="shared" si="235"/>
        <v/>
      </c>
      <c r="G1814" s="80" t="str">
        <f t="shared" si="235"/>
        <v/>
      </c>
      <c r="H1814" s="80" t="str">
        <f t="shared" si="235"/>
        <v/>
      </c>
      <c r="I1814" s="413"/>
      <c r="J1814" s="414"/>
      <c r="K1814" s="415"/>
      <c r="L1814" s="415"/>
      <c r="M1814" s="415"/>
      <c r="N1814" s="415"/>
      <c r="O1814" s="415"/>
      <c r="P1814" s="415"/>
    </row>
    <row r="1815" spans="1:16">
      <c r="A1815" s="80" t="str">
        <f t="shared" si="230"/>
        <v/>
      </c>
      <c r="B1815" s="80" t="str">
        <f t="shared" si="231"/>
        <v/>
      </c>
      <c r="C1815" s="80" t="str">
        <f t="shared" si="232"/>
        <v/>
      </c>
      <c r="D1815" s="80" t="str">
        <f t="shared" si="233"/>
        <v/>
      </c>
      <c r="E1815" s="80" t="str">
        <f t="shared" si="234"/>
        <v/>
      </c>
      <c r="F1815" s="80" t="str">
        <f t="shared" si="235"/>
        <v/>
      </c>
      <c r="G1815" s="80" t="str">
        <f t="shared" si="235"/>
        <v/>
      </c>
      <c r="H1815" s="80" t="str">
        <f t="shared" si="235"/>
        <v/>
      </c>
      <c r="I1815" s="413"/>
      <c r="J1815" s="414"/>
      <c r="K1815" s="415"/>
      <c r="L1815" s="415"/>
      <c r="M1815" s="415"/>
      <c r="N1815" s="415"/>
      <c r="O1815" s="415"/>
      <c r="P1815" s="415"/>
    </row>
    <row r="1816" spans="1:16">
      <c r="A1816" s="80" t="str">
        <f t="shared" si="230"/>
        <v/>
      </c>
      <c r="B1816" s="80" t="str">
        <f t="shared" si="231"/>
        <v/>
      </c>
      <c r="C1816" s="80" t="str">
        <f t="shared" si="232"/>
        <v/>
      </c>
      <c r="D1816" s="80" t="str">
        <f t="shared" si="233"/>
        <v/>
      </c>
      <c r="E1816" s="80" t="str">
        <f t="shared" si="234"/>
        <v/>
      </c>
      <c r="F1816" s="80" t="str">
        <f t="shared" si="235"/>
        <v/>
      </c>
      <c r="G1816" s="80" t="str">
        <f t="shared" si="235"/>
        <v/>
      </c>
      <c r="H1816" s="80" t="str">
        <f t="shared" si="235"/>
        <v/>
      </c>
      <c r="I1816" s="413"/>
      <c r="J1816" s="414"/>
      <c r="K1816" s="415"/>
      <c r="L1816" s="415"/>
      <c r="M1816" s="415"/>
      <c r="N1816" s="415"/>
      <c r="O1816" s="415"/>
      <c r="P1816" s="415"/>
    </row>
    <row r="1817" spans="1:16">
      <c r="A1817" s="80" t="str">
        <f t="shared" si="230"/>
        <v/>
      </c>
      <c r="B1817" s="80" t="str">
        <f t="shared" si="231"/>
        <v/>
      </c>
      <c r="C1817" s="80" t="str">
        <f t="shared" si="232"/>
        <v/>
      </c>
      <c r="D1817" s="80" t="str">
        <f t="shared" si="233"/>
        <v/>
      </c>
      <c r="E1817" s="80" t="str">
        <f t="shared" si="234"/>
        <v/>
      </c>
      <c r="F1817" s="80" t="str">
        <f t="shared" si="235"/>
        <v/>
      </c>
      <c r="G1817" s="80" t="str">
        <f t="shared" si="235"/>
        <v/>
      </c>
      <c r="H1817" s="80" t="str">
        <f t="shared" si="235"/>
        <v/>
      </c>
      <c r="I1817" s="413"/>
      <c r="J1817" s="414"/>
      <c r="K1817" s="415"/>
      <c r="L1817" s="415"/>
      <c r="M1817" s="415"/>
      <c r="N1817" s="415"/>
      <c r="O1817" s="415"/>
      <c r="P1817" s="415"/>
    </row>
    <row r="1818" spans="1:16">
      <c r="A1818" s="80" t="str">
        <f t="shared" si="230"/>
        <v/>
      </c>
      <c r="B1818" s="80" t="str">
        <f t="shared" si="231"/>
        <v/>
      </c>
      <c r="C1818" s="80" t="str">
        <f t="shared" si="232"/>
        <v/>
      </c>
      <c r="D1818" s="80" t="str">
        <f t="shared" si="233"/>
        <v/>
      </c>
      <c r="E1818" s="80" t="str">
        <f t="shared" si="234"/>
        <v/>
      </c>
      <c r="F1818" s="80" t="str">
        <f t="shared" si="235"/>
        <v/>
      </c>
      <c r="G1818" s="80" t="str">
        <f t="shared" si="235"/>
        <v/>
      </c>
      <c r="H1818" s="80" t="str">
        <f t="shared" si="235"/>
        <v/>
      </c>
      <c r="I1818" s="413"/>
      <c r="J1818" s="414"/>
      <c r="K1818" s="415"/>
      <c r="L1818" s="415"/>
      <c r="M1818" s="415"/>
      <c r="N1818" s="415"/>
      <c r="O1818" s="415"/>
      <c r="P1818" s="415"/>
    </row>
    <row r="1819" spans="1:16">
      <c r="A1819" s="80" t="str">
        <f t="shared" si="230"/>
        <v/>
      </c>
      <c r="B1819" s="80" t="str">
        <f t="shared" si="231"/>
        <v/>
      </c>
      <c r="C1819" s="80" t="str">
        <f t="shared" si="232"/>
        <v/>
      </c>
      <c r="D1819" s="80" t="str">
        <f t="shared" si="233"/>
        <v/>
      </c>
      <c r="E1819" s="80" t="str">
        <f t="shared" si="234"/>
        <v/>
      </c>
      <c r="F1819" s="80" t="str">
        <f t="shared" si="235"/>
        <v/>
      </c>
      <c r="G1819" s="80" t="str">
        <f t="shared" si="235"/>
        <v/>
      </c>
      <c r="H1819" s="80" t="str">
        <f t="shared" si="235"/>
        <v/>
      </c>
      <c r="I1819" s="413"/>
      <c r="J1819" s="414"/>
      <c r="K1819" s="415"/>
      <c r="L1819" s="415"/>
      <c r="M1819" s="415"/>
      <c r="N1819" s="415"/>
      <c r="O1819" s="415"/>
      <c r="P1819" s="415"/>
    </row>
    <row r="1820" spans="1:16">
      <c r="A1820" s="80" t="str">
        <f t="shared" si="230"/>
        <v/>
      </c>
      <c r="B1820" s="80" t="str">
        <f t="shared" si="231"/>
        <v/>
      </c>
      <c r="C1820" s="80" t="str">
        <f t="shared" si="232"/>
        <v/>
      </c>
      <c r="D1820" s="80" t="str">
        <f t="shared" si="233"/>
        <v/>
      </c>
      <c r="E1820" s="80" t="str">
        <f t="shared" si="234"/>
        <v/>
      </c>
      <c r="F1820" s="80" t="str">
        <f t="shared" si="235"/>
        <v/>
      </c>
      <c r="G1820" s="80" t="str">
        <f t="shared" si="235"/>
        <v/>
      </c>
      <c r="H1820" s="80" t="str">
        <f t="shared" si="235"/>
        <v/>
      </c>
      <c r="I1820" s="413"/>
      <c r="J1820" s="414"/>
      <c r="K1820" s="415"/>
      <c r="L1820" s="415"/>
      <c r="M1820" s="415"/>
      <c r="N1820" s="415"/>
      <c r="O1820" s="415"/>
      <c r="P1820" s="415"/>
    </row>
    <row r="1821" spans="1:16">
      <c r="A1821" s="80" t="str">
        <f t="shared" si="230"/>
        <v/>
      </c>
      <c r="B1821" s="80" t="str">
        <f t="shared" si="231"/>
        <v/>
      </c>
      <c r="C1821" s="80" t="str">
        <f t="shared" si="232"/>
        <v/>
      </c>
      <c r="D1821" s="80" t="str">
        <f t="shared" si="233"/>
        <v/>
      </c>
      <c r="E1821" s="80" t="str">
        <f t="shared" si="234"/>
        <v/>
      </c>
      <c r="F1821" s="80" t="str">
        <f t="shared" si="235"/>
        <v/>
      </c>
      <c r="G1821" s="80" t="str">
        <f t="shared" si="235"/>
        <v/>
      </c>
      <c r="H1821" s="80" t="str">
        <f t="shared" si="235"/>
        <v/>
      </c>
      <c r="I1821" s="413"/>
      <c r="J1821" s="414"/>
      <c r="K1821" s="415"/>
      <c r="L1821" s="415"/>
      <c r="M1821" s="415"/>
      <c r="N1821" s="415"/>
      <c r="O1821" s="415"/>
      <c r="P1821" s="415"/>
    </row>
    <row r="1822" spans="1:16">
      <c r="A1822" s="80" t="str">
        <f t="shared" si="230"/>
        <v/>
      </c>
      <c r="B1822" s="80" t="str">
        <f t="shared" si="231"/>
        <v/>
      </c>
      <c r="C1822" s="80" t="str">
        <f t="shared" si="232"/>
        <v/>
      </c>
      <c r="D1822" s="80" t="str">
        <f t="shared" si="233"/>
        <v/>
      </c>
      <c r="E1822" s="80" t="str">
        <f t="shared" si="234"/>
        <v/>
      </c>
      <c r="F1822" s="80" t="str">
        <f t="shared" si="235"/>
        <v/>
      </c>
      <c r="G1822" s="80" t="str">
        <f t="shared" si="235"/>
        <v/>
      </c>
      <c r="H1822" s="80" t="str">
        <f t="shared" si="235"/>
        <v/>
      </c>
      <c r="I1822" s="413"/>
      <c r="J1822" s="414"/>
      <c r="K1822" s="415"/>
      <c r="L1822" s="415"/>
      <c r="M1822" s="415"/>
      <c r="N1822" s="415"/>
      <c r="O1822" s="415"/>
      <c r="P1822" s="415"/>
    </row>
    <row r="1823" spans="1:16">
      <c r="A1823" s="80" t="str">
        <f t="shared" si="230"/>
        <v/>
      </c>
      <c r="B1823" s="80" t="str">
        <f t="shared" si="231"/>
        <v/>
      </c>
      <c r="C1823" s="80" t="str">
        <f t="shared" si="232"/>
        <v/>
      </c>
      <c r="D1823" s="80" t="str">
        <f t="shared" si="233"/>
        <v/>
      </c>
      <c r="E1823" s="80" t="str">
        <f t="shared" si="234"/>
        <v/>
      </c>
      <c r="F1823" s="80" t="str">
        <f t="shared" si="235"/>
        <v/>
      </c>
      <c r="G1823" s="80" t="str">
        <f t="shared" si="235"/>
        <v/>
      </c>
      <c r="H1823" s="80" t="str">
        <f t="shared" si="235"/>
        <v/>
      </c>
      <c r="I1823" s="413"/>
      <c r="J1823" s="414"/>
      <c r="K1823" s="415"/>
      <c r="L1823" s="415"/>
      <c r="M1823" s="415"/>
      <c r="N1823" s="415"/>
      <c r="O1823" s="415"/>
      <c r="P1823" s="415"/>
    </row>
    <row r="1824" spans="1:16">
      <c r="A1824" s="80" t="str">
        <f t="shared" si="230"/>
        <v/>
      </c>
      <c r="B1824" s="80" t="str">
        <f t="shared" si="231"/>
        <v/>
      </c>
      <c r="C1824" s="80" t="str">
        <f t="shared" si="232"/>
        <v/>
      </c>
      <c r="D1824" s="80" t="str">
        <f t="shared" si="233"/>
        <v/>
      </c>
      <c r="E1824" s="80" t="str">
        <f t="shared" si="234"/>
        <v/>
      </c>
      <c r="F1824" s="80" t="str">
        <f t="shared" si="235"/>
        <v/>
      </c>
      <c r="G1824" s="80" t="str">
        <f t="shared" si="235"/>
        <v/>
      </c>
      <c r="H1824" s="80" t="str">
        <f t="shared" si="235"/>
        <v/>
      </c>
      <c r="I1824" s="413"/>
      <c r="J1824" s="414"/>
      <c r="K1824" s="415"/>
      <c r="L1824" s="415"/>
      <c r="M1824" s="415"/>
      <c r="N1824" s="415"/>
      <c r="O1824" s="415"/>
      <c r="P1824" s="415"/>
    </row>
    <row r="1825" spans="1:16">
      <c r="A1825" s="80" t="str">
        <f t="shared" si="230"/>
        <v/>
      </c>
      <c r="B1825" s="80" t="str">
        <f t="shared" si="231"/>
        <v/>
      </c>
      <c r="C1825" s="80" t="str">
        <f t="shared" si="232"/>
        <v/>
      </c>
      <c r="D1825" s="80" t="str">
        <f t="shared" si="233"/>
        <v/>
      </c>
      <c r="E1825" s="80" t="str">
        <f t="shared" si="234"/>
        <v/>
      </c>
      <c r="F1825" s="80" t="str">
        <f t="shared" ref="F1825:H1844" si="236">IF(Cptes="","",LEFT(Cptes,7))</f>
        <v/>
      </c>
      <c r="G1825" s="80" t="str">
        <f t="shared" si="236"/>
        <v/>
      </c>
      <c r="H1825" s="80" t="str">
        <f t="shared" si="236"/>
        <v/>
      </c>
      <c r="I1825" s="413"/>
      <c r="J1825" s="414"/>
      <c r="K1825" s="415"/>
      <c r="L1825" s="415"/>
      <c r="M1825" s="415"/>
      <c r="N1825" s="415"/>
      <c r="O1825" s="415"/>
      <c r="P1825" s="415"/>
    </row>
    <row r="1826" spans="1:16">
      <c r="A1826" s="80" t="str">
        <f t="shared" si="230"/>
        <v/>
      </c>
      <c r="B1826" s="80" t="str">
        <f t="shared" si="231"/>
        <v/>
      </c>
      <c r="C1826" s="80" t="str">
        <f t="shared" si="232"/>
        <v/>
      </c>
      <c r="D1826" s="80" t="str">
        <f t="shared" si="233"/>
        <v/>
      </c>
      <c r="E1826" s="80" t="str">
        <f t="shared" si="234"/>
        <v/>
      </c>
      <c r="F1826" s="80" t="str">
        <f t="shared" si="236"/>
        <v/>
      </c>
      <c r="G1826" s="80" t="str">
        <f t="shared" si="236"/>
        <v/>
      </c>
      <c r="H1826" s="80" t="str">
        <f t="shared" si="236"/>
        <v/>
      </c>
      <c r="I1826" s="413"/>
      <c r="J1826" s="414"/>
      <c r="K1826" s="415"/>
      <c r="L1826" s="415"/>
      <c r="M1826" s="415"/>
      <c r="N1826" s="415"/>
      <c r="O1826" s="415"/>
      <c r="P1826" s="415"/>
    </row>
    <row r="1827" spans="1:16">
      <c r="A1827" s="80" t="str">
        <f t="shared" si="230"/>
        <v/>
      </c>
      <c r="B1827" s="80" t="str">
        <f t="shared" si="231"/>
        <v/>
      </c>
      <c r="C1827" s="80" t="str">
        <f t="shared" si="232"/>
        <v/>
      </c>
      <c r="D1827" s="80" t="str">
        <f t="shared" si="233"/>
        <v/>
      </c>
      <c r="E1827" s="80" t="str">
        <f t="shared" si="234"/>
        <v/>
      </c>
      <c r="F1827" s="80" t="str">
        <f t="shared" si="236"/>
        <v/>
      </c>
      <c r="G1827" s="80" t="str">
        <f t="shared" si="236"/>
        <v/>
      </c>
      <c r="H1827" s="80" t="str">
        <f t="shared" si="236"/>
        <v/>
      </c>
      <c r="I1827" s="413"/>
      <c r="J1827" s="414"/>
      <c r="K1827" s="415"/>
      <c r="L1827" s="415"/>
      <c r="M1827" s="415"/>
      <c r="N1827" s="415"/>
      <c r="O1827" s="415"/>
      <c r="P1827" s="415"/>
    </row>
    <row r="1828" spans="1:16">
      <c r="A1828" s="80" t="str">
        <f t="shared" si="230"/>
        <v/>
      </c>
      <c r="B1828" s="80" t="str">
        <f t="shared" si="231"/>
        <v/>
      </c>
      <c r="C1828" s="80" t="str">
        <f t="shared" si="232"/>
        <v/>
      </c>
      <c r="D1828" s="80" t="str">
        <f t="shared" si="233"/>
        <v/>
      </c>
      <c r="E1828" s="80" t="str">
        <f t="shared" si="234"/>
        <v/>
      </c>
      <c r="F1828" s="80" t="str">
        <f t="shared" si="236"/>
        <v/>
      </c>
      <c r="G1828" s="80" t="str">
        <f t="shared" si="236"/>
        <v/>
      </c>
      <c r="H1828" s="80" t="str">
        <f t="shared" si="236"/>
        <v/>
      </c>
      <c r="I1828" s="413"/>
      <c r="J1828" s="414"/>
      <c r="K1828" s="415"/>
      <c r="L1828" s="415"/>
      <c r="M1828" s="415"/>
      <c r="N1828" s="415"/>
      <c r="O1828" s="415"/>
      <c r="P1828" s="415"/>
    </row>
    <row r="1829" spans="1:16">
      <c r="A1829" s="80" t="str">
        <f t="shared" si="230"/>
        <v/>
      </c>
      <c r="B1829" s="80" t="str">
        <f t="shared" si="231"/>
        <v/>
      </c>
      <c r="C1829" s="80" t="str">
        <f t="shared" si="232"/>
        <v/>
      </c>
      <c r="D1829" s="80" t="str">
        <f t="shared" si="233"/>
        <v/>
      </c>
      <c r="E1829" s="80" t="str">
        <f t="shared" si="234"/>
        <v/>
      </c>
      <c r="F1829" s="80" t="str">
        <f t="shared" si="236"/>
        <v/>
      </c>
      <c r="G1829" s="80" t="str">
        <f t="shared" si="236"/>
        <v/>
      </c>
      <c r="H1829" s="80" t="str">
        <f t="shared" si="236"/>
        <v/>
      </c>
      <c r="I1829" s="413"/>
      <c r="J1829" s="414"/>
      <c r="K1829" s="415"/>
      <c r="L1829" s="415"/>
      <c r="M1829" s="415"/>
      <c r="N1829" s="415"/>
      <c r="O1829" s="415"/>
      <c r="P1829" s="415"/>
    </row>
    <row r="1830" spans="1:16">
      <c r="A1830" s="80" t="str">
        <f t="shared" si="230"/>
        <v/>
      </c>
      <c r="B1830" s="80" t="str">
        <f t="shared" si="231"/>
        <v/>
      </c>
      <c r="C1830" s="80" t="str">
        <f t="shared" si="232"/>
        <v/>
      </c>
      <c r="D1830" s="80" t="str">
        <f t="shared" si="233"/>
        <v/>
      </c>
      <c r="E1830" s="80" t="str">
        <f t="shared" si="234"/>
        <v/>
      </c>
      <c r="F1830" s="80" t="str">
        <f t="shared" si="236"/>
        <v/>
      </c>
      <c r="G1830" s="80" t="str">
        <f t="shared" si="236"/>
        <v/>
      </c>
      <c r="H1830" s="80" t="str">
        <f t="shared" si="236"/>
        <v/>
      </c>
      <c r="I1830" s="413"/>
      <c r="J1830" s="414"/>
      <c r="K1830" s="415"/>
      <c r="L1830" s="415"/>
      <c r="M1830" s="415"/>
      <c r="N1830" s="415"/>
      <c r="O1830" s="415"/>
      <c r="P1830" s="415"/>
    </row>
    <row r="1831" spans="1:16">
      <c r="A1831" s="80" t="str">
        <f t="shared" si="230"/>
        <v/>
      </c>
      <c r="B1831" s="80" t="str">
        <f t="shared" si="231"/>
        <v/>
      </c>
      <c r="C1831" s="80" t="str">
        <f t="shared" si="232"/>
        <v/>
      </c>
      <c r="D1831" s="80" t="str">
        <f t="shared" si="233"/>
        <v/>
      </c>
      <c r="E1831" s="80" t="str">
        <f t="shared" si="234"/>
        <v/>
      </c>
      <c r="F1831" s="80" t="str">
        <f t="shared" si="236"/>
        <v/>
      </c>
      <c r="G1831" s="80" t="str">
        <f t="shared" si="236"/>
        <v/>
      </c>
      <c r="H1831" s="80" t="str">
        <f t="shared" si="236"/>
        <v/>
      </c>
      <c r="I1831" s="413"/>
      <c r="J1831" s="414"/>
      <c r="K1831" s="415"/>
      <c r="L1831" s="415"/>
      <c r="M1831" s="415"/>
      <c r="N1831" s="415"/>
      <c r="O1831" s="415"/>
      <c r="P1831" s="415"/>
    </row>
    <row r="1832" spans="1:16">
      <c r="A1832" s="80" t="str">
        <f t="shared" si="230"/>
        <v/>
      </c>
      <c r="B1832" s="80" t="str">
        <f t="shared" si="231"/>
        <v/>
      </c>
      <c r="C1832" s="80" t="str">
        <f t="shared" si="232"/>
        <v/>
      </c>
      <c r="D1832" s="80" t="str">
        <f t="shared" si="233"/>
        <v/>
      </c>
      <c r="E1832" s="80" t="str">
        <f t="shared" si="234"/>
        <v/>
      </c>
      <c r="F1832" s="80" t="str">
        <f t="shared" si="236"/>
        <v/>
      </c>
      <c r="G1832" s="80" t="str">
        <f t="shared" si="236"/>
        <v/>
      </c>
      <c r="H1832" s="80" t="str">
        <f t="shared" si="236"/>
        <v/>
      </c>
      <c r="I1832" s="413"/>
      <c r="J1832" s="414"/>
      <c r="K1832" s="415"/>
      <c r="L1832" s="415"/>
      <c r="M1832" s="415"/>
      <c r="N1832" s="415"/>
      <c r="O1832" s="415"/>
      <c r="P1832" s="415"/>
    </row>
    <row r="1833" spans="1:16">
      <c r="A1833" s="80" t="str">
        <f t="shared" si="230"/>
        <v/>
      </c>
      <c r="B1833" s="80" t="str">
        <f t="shared" si="231"/>
        <v/>
      </c>
      <c r="C1833" s="80" t="str">
        <f t="shared" si="232"/>
        <v/>
      </c>
      <c r="D1833" s="80" t="str">
        <f t="shared" si="233"/>
        <v/>
      </c>
      <c r="E1833" s="80" t="str">
        <f t="shared" si="234"/>
        <v/>
      </c>
      <c r="F1833" s="80" t="str">
        <f t="shared" si="236"/>
        <v/>
      </c>
      <c r="G1833" s="80" t="str">
        <f t="shared" si="236"/>
        <v/>
      </c>
      <c r="H1833" s="80" t="str">
        <f t="shared" si="236"/>
        <v/>
      </c>
      <c r="I1833" s="413"/>
      <c r="J1833" s="414"/>
      <c r="K1833" s="415"/>
      <c r="L1833" s="415"/>
      <c r="M1833" s="415"/>
      <c r="N1833" s="415"/>
      <c r="O1833" s="415"/>
      <c r="P1833" s="415"/>
    </row>
    <row r="1834" spans="1:16">
      <c r="A1834" s="80" t="str">
        <f t="shared" si="230"/>
        <v/>
      </c>
      <c r="B1834" s="80" t="str">
        <f t="shared" si="231"/>
        <v/>
      </c>
      <c r="C1834" s="80" t="str">
        <f t="shared" si="232"/>
        <v/>
      </c>
      <c r="D1834" s="80" t="str">
        <f t="shared" si="233"/>
        <v/>
      </c>
      <c r="E1834" s="80" t="str">
        <f t="shared" si="234"/>
        <v/>
      </c>
      <c r="F1834" s="80" t="str">
        <f t="shared" si="236"/>
        <v/>
      </c>
      <c r="G1834" s="80" t="str">
        <f t="shared" si="236"/>
        <v/>
      </c>
      <c r="H1834" s="80" t="str">
        <f t="shared" si="236"/>
        <v/>
      </c>
      <c r="I1834" s="413"/>
      <c r="J1834" s="414"/>
      <c r="K1834" s="415"/>
      <c r="L1834" s="415"/>
      <c r="M1834" s="415"/>
      <c r="N1834" s="415"/>
      <c r="O1834" s="415"/>
      <c r="P1834" s="415"/>
    </row>
    <row r="1835" spans="1:16">
      <c r="A1835" s="80" t="str">
        <f t="shared" si="230"/>
        <v/>
      </c>
      <c r="B1835" s="80" t="str">
        <f t="shared" si="231"/>
        <v/>
      </c>
      <c r="C1835" s="80" t="str">
        <f t="shared" si="232"/>
        <v/>
      </c>
      <c r="D1835" s="80" t="str">
        <f t="shared" si="233"/>
        <v/>
      </c>
      <c r="E1835" s="80" t="str">
        <f t="shared" si="234"/>
        <v/>
      </c>
      <c r="F1835" s="80" t="str">
        <f t="shared" si="236"/>
        <v/>
      </c>
      <c r="G1835" s="80" t="str">
        <f t="shared" si="236"/>
        <v/>
      </c>
      <c r="H1835" s="80" t="str">
        <f t="shared" si="236"/>
        <v/>
      </c>
      <c r="I1835" s="413"/>
      <c r="J1835" s="414"/>
      <c r="K1835" s="415"/>
      <c r="L1835" s="415"/>
      <c r="M1835" s="415"/>
      <c r="N1835" s="415"/>
      <c r="O1835" s="415"/>
      <c r="P1835" s="415"/>
    </row>
    <row r="1836" spans="1:16">
      <c r="A1836" s="80" t="str">
        <f t="shared" si="230"/>
        <v/>
      </c>
      <c r="B1836" s="80" t="str">
        <f t="shared" si="231"/>
        <v/>
      </c>
      <c r="C1836" s="80" t="str">
        <f t="shared" si="232"/>
        <v/>
      </c>
      <c r="D1836" s="80" t="str">
        <f t="shared" si="233"/>
        <v/>
      </c>
      <c r="E1836" s="80" t="str">
        <f t="shared" si="234"/>
        <v/>
      </c>
      <c r="F1836" s="80" t="str">
        <f t="shared" si="236"/>
        <v/>
      </c>
      <c r="G1836" s="80" t="str">
        <f t="shared" si="236"/>
        <v/>
      </c>
      <c r="H1836" s="80" t="str">
        <f t="shared" si="236"/>
        <v/>
      </c>
      <c r="I1836" s="413"/>
      <c r="J1836" s="414"/>
      <c r="K1836" s="415"/>
      <c r="L1836" s="415"/>
      <c r="M1836" s="415"/>
      <c r="N1836" s="415"/>
      <c r="O1836" s="415"/>
      <c r="P1836" s="415"/>
    </row>
    <row r="1837" spans="1:16">
      <c r="A1837" s="80" t="str">
        <f t="shared" si="230"/>
        <v/>
      </c>
      <c r="B1837" s="80" t="str">
        <f t="shared" si="231"/>
        <v/>
      </c>
      <c r="C1837" s="80" t="str">
        <f t="shared" si="232"/>
        <v/>
      </c>
      <c r="D1837" s="80" t="str">
        <f t="shared" si="233"/>
        <v/>
      </c>
      <c r="E1837" s="80" t="str">
        <f t="shared" si="234"/>
        <v/>
      </c>
      <c r="F1837" s="80" t="str">
        <f t="shared" si="236"/>
        <v/>
      </c>
      <c r="G1837" s="80" t="str">
        <f t="shared" si="236"/>
        <v/>
      </c>
      <c r="H1837" s="80" t="str">
        <f t="shared" si="236"/>
        <v/>
      </c>
      <c r="I1837" s="413"/>
      <c r="J1837" s="414"/>
      <c r="K1837" s="415"/>
      <c r="L1837" s="415"/>
      <c r="M1837" s="415"/>
      <c r="N1837" s="415"/>
      <c r="O1837" s="415"/>
      <c r="P1837" s="415"/>
    </row>
    <row r="1838" spans="1:16">
      <c r="A1838" s="80" t="str">
        <f t="shared" si="230"/>
        <v/>
      </c>
      <c r="B1838" s="80" t="str">
        <f t="shared" si="231"/>
        <v/>
      </c>
      <c r="C1838" s="80" t="str">
        <f t="shared" si="232"/>
        <v/>
      </c>
      <c r="D1838" s="80" t="str">
        <f t="shared" si="233"/>
        <v/>
      </c>
      <c r="E1838" s="80" t="str">
        <f t="shared" si="234"/>
        <v/>
      </c>
      <c r="F1838" s="80" t="str">
        <f t="shared" si="236"/>
        <v/>
      </c>
      <c r="G1838" s="80" t="str">
        <f t="shared" si="236"/>
        <v/>
      </c>
      <c r="H1838" s="80" t="str">
        <f t="shared" si="236"/>
        <v/>
      </c>
      <c r="I1838" s="413"/>
      <c r="J1838" s="414"/>
      <c r="K1838" s="415"/>
      <c r="L1838" s="415"/>
      <c r="M1838" s="415"/>
      <c r="N1838" s="415"/>
      <c r="O1838" s="415"/>
      <c r="P1838" s="415"/>
    </row>
    <row r="1839" spans="1:16">
      <c r="A1839" s="80" t="str">
        <f t="shared" si="230"/>
        <v/>
      </c>
      <c r="B1839" s="80" t="str">
        <f t="shared" si="231"/>
        <v/>
      </c>
      <c r="C1839" s="80" t="str">
        <f t="shared" si="232"/>
        <v/>
      </c>
      <c r="D1839" s="80" t="str">
        <f t="shared" si="233"/>
        <v/>
      </c>
      <c r="E1839" s="80" t="str">
        <f t="shared" si="234"/>
        <v/>
      </c>
      <c r="F1839" s="80" t="str">
        <f t="shared" si="236"/>
        <v/>
      </c>
      <c r="G1839" s="80" t="str">
        <f t="shared" si="236"/>
        <v/>
      </c>
      <c r="H1839" s="80" t="str">
        <f t="shared" si="236"/>
        <v/>
      </c>
      <c r="I1839" s="413"/>
      <c r="J1839" s="414"/>
      <c r="K1839" s="415"/>
      <c r="L1839" s="415"/>
      <c r="M1839" s="415"/>
      <c r="N1839" s="415"/>
      <c r="O1839" s="415"/>
      <c r="P1839" s="415"/>
    </row>
    <row r="1840" spans="1:16">
      <c r="A1840" s="80" t="str">
        <f t="shared" si="230"/>
        <v/>
      </c>
      <c r="B1840" s="80" t="str">
        <f t="shared" si="231"/>
        <v/>
      </c>
      <c r="C1840" s="80" t="str">
        <f t="shared" si="232"/>
        <v/>
      </c>
      <c r="D1840" s="80" t="str">
        <f t="shared" si="233"/>
        <v/>
      </c>
      <c r="E1840" s="80" t="str">
        <f t="shared" si="234"/>
        <v/>
      </c>
      <c r="F1840" s="80" t="str">
        <f t="shared" si="236"/>
        <v/>
      </c>
      <c r="G1840" s="80" t="str">
        <f t="shared" si="236"/>
        <v/>
      </c>
      <c r="H1840" s="80" t="str">
        <f t="shared" si="236"/>
        <v/>
      </c>
      <c r="I1840" s="413"/>
      <c r="J1840" s="414"/>
      <c r="K1840" s="415"/>
      <c r="L1840" s="415"/>
      <c r="M1840" s="415"/>
      <c r="N1840" s="415"/>
      <c r="O1840" s="415"/>
      <c r="P1840" s="415"/>
    </row>
    <row r="1841" spans="1:16">
      <c r="A1841" s="80" t="str">
        <f t="shared" si="230"/>
        <v/>
      </c>
      <c r="B1841" s="80" t="str">
        <f t="shared" si="231"/>
        <v/>
      </c>
      <c r="C1841" s="80" t="str">
        <f t="shared" si="232"/>
        <v/>
      </c>
      <c r="D1841" s="80" t="str">
        <f t="shared" si="233"/>
        <v/>
      </c>
      <c r="E1841" s="80" t="str">
        <f t="shared" si="234"/>
        <v/>
      </c>
      <c r="F1841" s="80" t="str">
        <f t="shared" si="236"/>
        <v/>
      </c>
      <c r="G1841" s="80" t="str">
        <f t="shared" si="236"/>
        <v/>
      </c>
      <c r="H1841" s="80" t="str">
        <f t="shared" si="236"/>
        <v/>
      </c>
      <c r="I1841" s="413"/>
      <c r="J1841" s="414"/>
      <c r="K1841" s="415"/>
      <c r="L1841" s="415"/>
      <c r="M1841" s="415"/>
      <c r="N1841" s="415"/>
      <c r="O1841" s="415"/>
      <c r="P1841" s="415"/>
    </row>
    <row r="1842" spans="1:16">
      <c r="A1842" s="80" t="str">
        <f t="shared" si="230"/>
        <v/>
      </c>
      <c r="B1842" s="80" t="str">
        <f t="shared" si="231"/>
        <v/>
      </c>
      <c r="C1842" s="80" t="str">
        <f t="shared" si="232"/>
        <v/>
      </c>
      <c r="D1842" s="80" t="str">
        <f t="shared" si="233"/>
        <v/>
      </c>
      <c r="E1842" s="80" t="str">
        <f t="shared" si="234"/>
        <v/>
      </c>
      <c r="F1842" s="80" t="str">
        <f t="shared" si="236"/>
        <v/>
      </c>
      <c r="G1842" s="80" t="str">
        <f t="shared" si="236"/>
        <v/>
      </c>
      <c r="H1842" s="80" t="str">
        <f t="shared" si="236"/>
        <v/>
      </c>
      <c r="I1842" s="413"/>
      <c r="J1842" s="414"/>
      <c r="K1842" s="415"/>
      <c r="L1842" s="415"/>
      <c r="M1842" s="415"/>
      <c r="N1842" s="415"/>
      <c r="O1842" s="415"/>
      <c r="P1842" s="415"/>
    </row>
    <row r="1843" spans="1:16">
      <c r="A1843" s="80" t="str">
        <f t="shared" si="230"/>
        <v/>
      </c>
      <c r="B1843" s="80" t="str">
        <f t="shared" si="231"/>
        <v/>
      </c>
      <c r="C1843" s="80" t="str">
        <f t="shared" si="232"/>
        <v/>
      </c>
      <c r="D1843" s="80" t="str">
        <f t="shared" si="233"/>
        <v/>
      </c>
      <c r="E1843" s="80" t="str">
        <f t="shared" si="234"/>
        <v/>
      </c>
      <c r="F1843" s="80" t="str">
        <f t="shared" si="236"/>
        <v/>
      </c>
      <c r="G1843" s="80" t="str">
        <f t="shared" si="236"/>
        <v/>
      </c>
      <c r="H1843" s="80" t="str">
        <f t="shared" si="236"/>
        <v/>
      </c>
      <c r="I1843" s="413"/>
      <c r="J1843" s="414"/>
      <c r="K1843" s="415"/>
      <c r="L1843" s="415"/>
      <c r="M1843" s="415"/>
      <c r="N1843" s="415"/>
      <c r="O1843" s="415"/>
      <c r="P1843" s="415"/>
    </row>
    <row r="1844" spans="1:16">
      <c r="A1844" s="80" t="str">
        <f t="shared" si="230"/>
        <v/>
      </c>
      <c r="B1844" s="80" t="str">
        <f t="shared" si="231"/>
        <v/>
      </c>
      <c r="C1844" s="80" t="str">
        <f t="shared" si="232"/>
        <v/>
      </c>
      <c r="D1844" s="80" t="str">
        <f t="shared" si="233"/>
        <v/>
      </c>
      <c r="E1844" s="80" t="str">
        <f t="shared" si="234"/>
        <v/>
      </c>
      <c r="F1844" s="80" t="str">
        <f t="shared" si="236"/>
        <v/>
      </c>
      <c r="G1844" s="80" t="str">
        <f t="shared" si="236"/>
        <v/>
      </c>
      <c r="H1844" s="80" t="str">
        <f t="shared" si="236"/>
        <v/>
      </c>
      <c r="I1844" s="413"/>
      <c r="J1844" s="414"/>
      <c r="K1844" s="415"/>
      <c r="L1844" s="415"/>
      <c r="M1844" s="415"/>
      <c r="N1844" s="415"/>
      <c r="O1844" s="415"/>
      <c r="P1844" s="415"/>
    </row>
    <row r="1845" spans="1:16">
      <c r="A1845" s="80" t="str">
        <f t="shared" si="230"/>
        <v/>
      </c>
      <c r="B1845" s="80" t="str">
        <f t="shared" si="231"/>
        <v/>
      </c>
      <c r="C1845" s="80" t="str">
        <f t="shared" si="232"/>
        <v/>
      </c>
      <c r="D1845" s="80" t="str">
        <f t="shared" si="233"/>
        <v/>
      </c>
      <c r="E1845" s="80" t="str">
        <f t="shared" si="234"/>
        <v/>
      </c>
      <c r="F1845" s="80" t="str">
        <f t="shared" ref="F1845:H1864" si="237">IF(Cptes="","",LEFT(Cptes,7))</f>
        <v/>
      </c>
      <c r="G1845" s="80" t="str">
        <f t="shared" si="237"/>
        <v/>
      </c>
      <c r="H1845" s="80" t="str">
        <f t="shared" si="237"/>
        <v/>
      </c>
      <c r="I1845" s="413"/>
      <c r="J1845" s="414"/>
      <c r="K1845" s="415"/>
      <c r="L1845" s="415"/>
      <c r="M1845" s="415"/>
      <c r="N1845" s="415"/>
      <c r="O1845" s="415"/>
      <c r="P1845" s="415"/>
    </row>
    <row r="1846" spans="1:16">
      <c r="A1846" s="80" t="str">
        <f t="shared" si="230"/>
        <v/>
      </c>
      <c r="B1846" s="80" t="str">
        <f t="shared" si="231"/>
        <v/>
      </c>
      <c r="C1846" s="80" t="str">
        <f t="shared" si="232"/>
        <v/>
      </c>
      <c r="D1846" s="80" t="str">
        <f t="shared" si="233"/>
        <v/>
      </c>
      <c r="E1846" s="80" t="str">
        <f t="shared" si="234"/>
        <v/>
      </c>
      <c r="F1846" s="80" t="str">
        <f t="shared" si="237"/>
        <v/>
      </c>
      <c r="G1846" s="80" t="str">
        <f t="shared" si="237"/>
        <v/>
      </c>
      <c r="H1846" s="80" t="str">
        <f t="shared" si="237"/>
        <v/>
      </c>
      <c r="I1846" s="413"/>
      <c r="J1846" s="414"/>
      <c r="K1846" s="415"/>
      <c r="L1846" s="415"/>
      <c r="M1846" s="415"/>
      <c r="N1846" s="415"/>
      <c r="O1846" s="415"/>
      <c r="P1846" s="415"/>
    </row>
    <row r="1847" spans="1:16">
      <c r="A1847" s="80" t="str">
        <f t="shared" si="230"/>
        <v/>
      </c>
      <c r="B1847" s="80" t="str">
        <f t="shared" si="231"/>
        <v/>
      </c>
      <c r="C1847" s="80" t="str">
        <f t="shared" si="232"/>
        <v/>
      </c>
      <c r="D1847" s="80" t="str">
        <f t="shared" si="233"/>
        <v/>
      </c>
      <c r="E1847" s="80" t="str">
        <f t="shared" si="234"/>
        <v/>
      </c>
      <c r="F1847" s="80" t="str">
        <f t="shared" si="237"/>
        <v/>
      </c>
      <c r="G1847" s="80" t="str">
        <f t="shared" si="237"/>
        <v/>
      </c>
      <c r="H1847" s="80" t="str">
        <f t="shared" si="237"/>
        <v/>
      </c>
      <c r="I1847" s="413"/>
      <c r="J1847" s="414"/>
      <c r="K1847" s="415"/>
      <c r="L1847" s="415"/>
      <c r="M1847" s="415"/>
      <c r="N1847" s="415"/>
      <c r="O1847" s="415"/>
      <c r="P1847" s="415"/>
    </row>
    <row r="1848" spans="1:16">
      <c r="A1848" s="80" t="str">
        <f t="shared" si="230"/>
        <v/>
      </c>
      <c r="B1848" s="80" t="str">
        <f t="shared" si="231"/>
        <v/>
      </c>
      <c r="C1848" s="80" t="str">
        <f t="shared" si="232"/>
        <v/>
      </c>
      <c r="D1848" s="80" t="str">
        <f t="shared" si="233"/>
        <v/>
      </c>
      <c r="E1848" s="80" t="str">
        <f t="shared" si="234"/>
        <v/>
      </c>
      <c r="F1848" s="80" t="str">
        <f t="shared" si="237"/>
        <v/>
      </c>
      <c r="G1848" s="80" t="str">
        <f t="shared" si="237"/>
        <v/>
      </c>
      <c r="H1848" s="80" t="str">
        <f t="shared" si="237"/>
        <v/>
      </c>
      <c r="I1848" s="413"/>
      <c r="J1848" s="414"/>
      <c r="K1848" s="415"/>
      <c r="L1848" s="415"/>
      <c r="M1848" s="415"/>
      <c r="N1848" s="415"/>
      <c r="O1848" s="415"/>
      <c r="P1848" s="415"/>
    </row>
    <row r="1849" spans="1:16">
      <c r="A1849" s="80" t="str">
        <f t="shared" si="230"/>
        <v/>
      </c>
      <c r="B1849" s="80" t="str">
        <f t="shared" si="231"/>
        <v/>
      </c>
      <c r="C1849" s="80" t="str">
        <f t="shared" si="232"/>
        <v/>
      </c>
      <c r="D1849" s="80" t="str">
        <f t="shared" si="233"/>
        <v/>
      </c>
      <c r="E1849" s="80" t="str">
        <f t="shared" si="234"/>
        <v/>
      </c>
      <c r="F1849" s="80" t="str">
        <f t="shared" si="237"/>
        <v/>
      </c>
      <c r="G1849" s="80" t="str">
        <f t="shared" si="237"/>
        <v/>
      </c>
      <c r="H1849" s="80" t="str">
        <f t="shared" si="237"/>
        <v/>
      </c>
      <c r="I1849" s="413"/>
      <c r="J1849" s="414"/>
      <c r="K1849" s="415"/>
      <c r="L1849" s="415"/>
      <c r="M1849" s="415"/>
      <c r="N1849" s="415"/>
      <c r="O1849" s="415"/>
      <c r="P1849" s="415"/>
    </row>
    <row r="1850" spans="1:16">
      <c r="A1850" s="80" t="str">
        <f t="shared" si="230"/>
        <v/>
      </c>
      <c r="B1850" s="80" t="str">
        <f t="shared" si="231"/>
        <v/>
      </c>
      <c r="C1850" s="80" t="str">
        <f t="shared" si="232"/>
        <v/>
      </c>
      <c r="D1850" s="80" t="str">
        <f t="shared" si="233"/>
        <v/>
      </c>
      <c r="E1850" s="80" t="str">
        <f t="shared" si="234"/>
        <v/>
      </c>
      <c r="F1850" s="80" t="str">
        <f t="shared" si="237"/>
        <v/>
      </c>
      <c r="G1850" s="80" t="str">
        <f t="shared" si="237"/>
        <v/>
      </c>
      <c r="H1850" s="80" t="str">
        <f t="shared" si="237"/>
        <v/>
      </c>
      <c r="I1850" s="413"/>
      <c r="J1850" s="414"/>
      <c r="K1850" s="415"/>
      <c r="L1850" s="415"/>
      <c r="M1850" s="415"/>
      <c r="N1850" s="415"/>
      <c r="O1850" s="415"/>
      <c r="P1850" s="415"/>
    </row>
    <row r="1851" spans="1:16">
      <c r="A1851" s="80" t="str">
        <f t="shared" si="230"/>
        <v/>
      </c>
      <c r="B1851" s="80" t="str">
        <f t="shared" si="231"/>
        <v/>
      </c>
      <c r="C1851" s="80" t="str">
        <f t="shared" si="232"/>
        <v/>
      </c>
      <c r="D1851" s="80" t="str">
        <f t="shared" si="233"/>
        <v/>
      </c>
      <c r="E1851" s="80" t="str">
        <f t="shared" si="234"/>
        <v/>
      </c>
      <c r="F1851" s="80" t="str">
        <f t="shared" si="237"/>
        <v/>
      </c>
      <c r="G1851" s="80" t="str">
        <f t="shared" si="237"/>
        <v/>
      </c>
      <c r="H1851" s="80" t="str">
        <f t="shared" si="237"/>
        <v/>
      </c>
      <c r="I1851" s="413"/>
      <c r="J1851" s="414"/>
      <c r="K1851" s="415"/>
      <c r="L1851" s="415"/>
      <c r="M1851" s="415"/>
      <c r="N1851" s="415"/>
      <c r="O1851" s="415"/>
      <c r="P1851" s="415"/>
    </row>
    <row r="1852" spans="1:16">
      <c r="A1852" s="80" t="str">
        <f t="shared" si="230"/>
        <v/>
      </c>
      <c r="B1852" s="80" t="str">
        <f t="shared" si="231"/>
        <v/>
      </c>
      <c r="C1852" s="80" t="str">
        <f t="shared" si="232"/>
        <v/>
      </c>
      <c r="D1852" s="80" t="str">
        <f t="shared" si="233"/>
        <v/>
      </c>
      <c r="E1852" s="80" t="str">
        <f t="shared" si="234"/>
        <v/>
      </c>
      <c r="F1852" s="80" t="str">
        <f t="shared" si="237"/>
        <v/>
      </c>
      <c r="G1852" s="80" t="str">
        <f t="shared" si="237"/>
        <v/>
      </c>
      <c r="H1852" s="80" t="str">
        <f t="shared" si="237"/>
        <v/>
      </c>
      <c r="I1852" s="413"/>
      <c r="J1852" s="414"/>
      <c r="K1852" s="415"/>
      <c r="L1852" s="415"/>
      <c r="M1852" s="415"/>
      <c r="N1852" s="415"/>
      <c r="O1852" s="415"/>
      <c r="P1852" s="415"/>
    </row>
    <row r="1853" spans="1:16">
      <c r="A1853" s="80" t="str">
        <f t="shared" si="230"/>
        <v/>
      </c>
      <c r="B1853" s="80" t="str">
        <f t="shared" si="231"/>
        <v/>
      </c>
      <c r="C1853" s="80" t="str">
        <f t="shared" si="232"/>
        <v/>
      </c>
      <c r="D1853" s="80" t="str">
        <f t="shared" si="233"/>
        <v/>
      </c>
      <c r="E1853" s="80" t="str">
        <f t="shared" si="234"/>
        <v/>
      </c>
      <c r="F1853" s="80" t="str">
        <f t="shared" si="237"/>
        <v/>
      </c>
      <c r="G1853" s="80" t="str">
        <f t="shared" si="237"/>
        <v/>
      </c>
      <c r="H1853" s="80" t="str">
        <f t="shared" si="237"/>
        <v/>
      </c>
      <c r="I1853" s="413"/>
      <c r="J1853" s="414"/>
      <c r="K1853" s="415"/>
      <c r="L1853" s="415"/>
      <c r="M1853" s="415"/>
      <c r="N1853" s="415"/>
      <c r="O1853" s="415"/>
      <c r="P1853" s="415"/>
    </row>
    <row r="1854" spans="1:16">
      <c r="A1854" s="80" t="str">
        <f t="shared" si="230"/>
        <v/>
      </c>
      <c r="B1854" s="80" t="str">
        <f t="shared" si="231"/>
        <v/>
      </c>
      <c r="C1854" s="80" t="str">
        <f t="shared" si="232"/>
        <v/>
      </c>
      <c r="D1854" s="80" t="str">
        <f t="shared" si="233"/>
        <v/>
      </c>
      <c r="E1854" s="80" t="str">
        <f t="shared" si="234"/>
        <v/>
      </c>
      <c r="F1854" s="80" t="str">
        <f t="shared" si="237"/>
        <v/>
      </c>
      <c r="G1854" s="80" t="str">
        <f t="shared" si="237"/>
        <v/>
      </c>
      <c r="H1854" s="80" t="str">
        <f t="shared" si="237"/>
        <v/>
      </c>
      <c r="I1854" s="413"/>
      <c r="J1854" s="414"/>
      <c r="K1854" s="415"/>
      <c r="L1854" s="415"/>
      <c r="M1854" s="415"/>
      <c r="N1854" s="415"/>
      <c r="O1854" s="415"/>
      <c r="P1854" s="415"/>
    </row>
    <row r="1855" spans="1:16">
      <c r="A1855" s="80" t="str">
        <f t="shared" si="230"/>
        <v/>
      </c>
      <c r="B1855" s="80" t="str">
        <f t="shared" si="231"/>
        <v/>
      </c>
      <c r="C1855" s="80" t="str">
        <f t="shared" si="232"/>
        <v/>
      </c>
      <c r="D1855" s="80" t="str">
        <f t="shared" si="233"/>
        <v/>
      </c>
      <c r="E1855" s="80" t="str">
        <f t="shared" si="234"/>
        <v/>
      </c>
      <c r="F1855" s="80" t="str">
        <f t="shared" si="237"/>
        <v/>
      </c>
      <c r="G1855" s="80" t="str">
        <f t="shared" si="237"/>
        <v/>
      </c>
      <c r="H1855" s="80" t="str">
        <f t="shared" si="237"/>
        <v/>
      </c>
      <c r="I1855" s="413"/>
      <c r="J1855" s="414"/>
      <c r="K1855" s="415"/>
      <c r="L1855" s="415"/>
      <c r="M1855" s="415"/>
      <c r="N1855" s="415"/>
      <c r="O1855" s="415"/>
      <c r="P1855" s="415"/>
    </row>
    <row r="1856" spans="1:16">
      <c r="A1856" s="80" t="str">
        <f t="shared" si="230"/>
        <v/>
      </c>
      <c r="B1856" s="80" t="str">
        <f t="shared" si="231"/>
        <v/>
      </c>
      <c r="C1856" s="80" t="str">
        <f t="shared" si="232"/>
        <v/>
      </c>
      <c r="D1856" s="80" t="str">
        <f t="shared" si="233"/>
        <v/>
      </c>
      <c r="E1856" s="80" t="str">
        <f t="shared" si="234"/>
        <v/>
      </c>
      <c r="F1856" s="80" t="str">
        <f t="shared" si="237"/>
        <v/>
      </c>
      <c r="G1856" s="80" t="str">
        <f t="shared" si="237"/>
        <v/>
      </c>
      <c r="H1856" s="80" t="str">
        <f t="shared" si="237"/>
        <v/>
      </c>
      <c r="I1856" s="413"/>
      <c r="J1856" s="414"/>
      <c r="K1856" s="415"/>
      <c r="L1856" s="415"/>
      <c r="M1856" s="415"/>
      <c r="N1856" s="415"/>
      <c r="O1856" s="415"/>
      <c r="P1856" s="415"/>
    </row>
    <row r="1857" spans="1:16">
      <c r="A1857" s="80" t="str">
        <f t="shared" si="230"/>
        <v/>
      </c>
      <c r="B1857" s="80" t="str">
        <f t="shared" si="231"/>
        <v/>
      </c>
      <c r="C1857" s="80" t="str">
        <f t="shared" si="232"/>
        <v/>
      </c>
      <c r="D1857" s="80" t="str">
        <f t="shared" si="233"/>
        <v/>
      </c>
      <c r="E1857" s="80" t="str">
        <f t="shared" si="234"/>
        <v/>
      </c>
      <c r="F1857" s="80" t="str">
        <f t="shared" si="237"/>
        <v/>
      </c>
      <c r="G1857" s="80" t="str">
        <f t="shared" si="237"/>
        <v/>
      </c>
      <c r="H1857" s="80" t="str">
        <f t="shared" si="237"/>
        <v/>
      </c>
      <c r="I1857" s="413"/>
      <c r="J1857" s="414"/>
      <c r="K1857" s="415"/>
      <c r="L1857" s="415"/>
      <c r="M1857" s="415"/>
      <c r="N1857" s="415"/>
      <c r="O1857" s="415"/>
      <c r="P1857" s="415"/>
    </row>
    <row r="1858" spans="1:16">
      <c r="A1858" s="80" t="str">
        <f t="shared" si="230"/>
        <v/>
      </c>
      <c r="B1858" s="80" t="str">
        <f t="shared" si="231"/>
        <v/>
      </c>
      <c r="C1858" s="80" t="str">
        <f t="shared" si="232"/>
        <v/>
      </c>
      <c r="D1858" s="80" t="str">
        <f t="shared" si="233"/>
        <v/>
      </c>
      <c r="E1858" s="80" t="str">
        <f t="shared" si="234"/>
        <v/>
      </c>
      <c r="F1858" s="80" t="str">
        <f t="shared" si="237"/>
        <v/>
      </c>
      <c r="G1858" s="80" t="str">
        <f t="shared" si="237"/>
        <v/>
      </c>
      <c r="H1858" s="80" t="str">
        <f t="shared" si="237"/>
        <v/>
      </c>
      <c r="I1858" s="413"/>
      <c r="J1858" s="414"/>
      <c r="K1858" s="415"/>
      <c r="L1858" s="415"/>
      <c r="M1858" s="415"/>
      <c r="N1858" s="415"/>
      <c r="O1858" s="415"/>
      <c r="P1858" s="415"/>
    </row>
    <row r="1859" spans="1:16">
      <c r="A1859" s="80" t="str">
        <f t="shared" si="230"/>
        <v/>
      </c>
      <c r="B1859" s="80" t="str">
        <f t="shared" si="231"/>
        <v/>
      </c>
      <c r="C1859" s="80" t="str">
        <f t="shared" si="232"/>
        <v/>
      </c>
      <c r="D1859" s="80" t="str">
        <f t="shared" si="233"/>
        <v/>
      </c>
      <c r="E1859" s="80" t="str">
        <f t="shared" si="234"/>
        <v/>
      </c>
      <c r="F1859" s="80" t="str">
        <f t="shared" si="237"/>
        <v/>
      </c>
      <c r="G1859" s="80" t="str">
        <f t="shared" si="237"/>
        <v/>
      </c>
      <c r="H1859" s="80" t="str">
        <f t="shared" si="237"/>
        <v/>
      </c>
      <c r="I1859" s="413"/>
      <c r="J1859" s="414"/>
      <c r="K1859" s="415"/>
      <c r="L1859" s="415"/>
      <c r="M1859" s="415"/>
      <c r="N1859" s="415"/>
      <c r="O1859" s="415"/>
      <c r="P1859" s="415"/>
    </row>
    <row r="1860" spans="1:16">
      <c r="A1860" s="80" t="str">
        <f t="shared" si="230"/>
        <v/>
      </c>
      <c r="B1860" s="80" t="str">
        <f t="shared" si="231"/>
        <v/>
      </c>
      <c r="C1860" s="80" t="str">
        <f t="shared" si="232"/>
        <v/>
      </c>
      <c r="D1860" s="80" t="str">
        <f t="shared" si="233"/>
        <v/>
      </c>
      <c r="E1860" s="80" t="str">
        <f t="shared" si="234"/>
        <v/>
      </c>
      <c r="F1860" s="80" t="str">
        <f t="shared" si="237"/>
        <v/>
      </c>
      <c r="G1860" s="80" t="str">
        <f t="shared" si="237"/>
        <v/>
      </c>
      <c r="H1860" s="80" t="str">
        <f t="shared" si="237"/>
        <v/>
      </c>
      <c r="I1860" s="413"/>
      <c r="J1860" s="414"/>
      <c r="K1860" s="415"/>
      <c r="L1860" s="415"/>
      <c r="M1860" s="415"/>
      <c r="N1860" s="415"/>
      <c r="O1860" s="415"/>
      <c r="P1860" s="415"/>
    </row>
    <row r="1861" spans="1:16">
      <c r="A1861" s="80" t="str">
        <f t="shared" ref="A1861:A1924" si="238">IF(Cptes="","",LEFT(Cptes,2))</f>
        <v/>
      </c>
      <c r="B1861" s="80" t="str">
        <f t="shared" ref="B1861:B1924" si="239">IF(Cptes="","",LEFT(Cptes,3))</f>
        <v/>
      </c>
      <c r="C1861" s="80" t="str">
        <f t="shared" ref="C1861:C1924" si="240">IF(Cptes="","",LEFT(Cptes,4))</f>
        <v/>
      </c>
      <c r="D1861" s="80" t="str">
        <f t="shared" ref="D1861:D1924" si="241">IF(Cptes="","",LEFT(Cptes,5))</f>
        <v/>
      </c>
      <c r="E1861" s="80" t="str">
        <f t="shared" ref="E1861:E1924" si="242">IF(Cptes="","",LEFT(Cptes,6))</f>
        <v/>
      </c>
      <c r="F1861" s="80" t="str">
        <f t="shared" si="237"/>
        <v/>
      </c>
      <c r="G1861" s="80" t="str">
        <f t="shared" si="237"/>
        <v/>
      </c>
      <c r="H1861" s="80" t="str">
        <f t="shared" si="237"/>
        <v/>
      </c>
      <c r="I1861" s="413"/>
      <c r="J1861" s="414"/>
      <c r="K1861" s="415"/>
      <c r="L1861" s="415"/>
      <c r="M1861" s="415"/>
      <c r="N1861" s="415"/>
      <c r="O1861" s="415"/>
      <c r="P1861" s="415"/>
    </row>
    <row r="1862" spans="1:16">
      <c r="A1862" s="80" t="str">
        <f t="shared" si="238"/>
        <v/>
      </c>
      <c r="B1862" s="80" t="str">
        <f t="shared" si="239"/>
        <v/>
      </c>
      <c r="C1862" s="80" t="str">
        <f t="shared" si="240"/>
        <v/>
      </c>
      <c r="D1862" s="80" t="str">
        <f t="shared" si="241"/>
        <v/>
      </c>
      <c r="E1862" s="80" t="str">
        <f t="shared" si="242"/>
        <v/>
      </c>
      <c r="F1862" s="80" t="str">
        <f t="shared" si="237"/>
        <v/>
      </c>
      <c r="G1862" s="80" t="str">
        <f t="shared" si="237"/>
        <v/>
      </c>
      <c r="H1862" s="80" t="str">
        <f t="shared" si="237"/>
        <v/>
      </c>
      <c r="I1862" s="413"/>
      <c r="J1862" s="414"/>
      <c r="K1862" s="415"/>
      <c r="L1862" s="415"/>
      <c r="M1862" s="415"/>
      <c r="N1862" s="415"/>
      <c r="O1862" s="415"/>
      <c r="P1862" s="415"/>
    </row>
    <row r="1863" spans="1:16">
      <c r="A1863" s="80" t="str">
        <f t="shared" si="238"/>
        <v/>
      </c>
      <c r="B1863" s="80" t="str">
        <f t="shared" si="239"/>
        <v/>
      </c>
      <c r="C1863" s="80" t="str">
        <f t="shared" si="240"/>
        <v/>
      </c>
      <c r="D1863" s="80" t="str">
        <f t="shared" si="241"/>
        <v/>
      </c>
      <c r="E1863" s="80" t="str">
        <f t="shared" si="242"/>
        <v/>
      </c>
      <c r="F1863" s="80" t="str">
        <f t="shared" si="237"/>
        <v/>
      </c>
      <c r="G1863" s="80" t="str">
        <f t="shared" si="237"/>
        <v/>
      </c>
      <c r="H1863" s="80" t="str">
        <f t="shared" si="237"/>
        <v/>
      </c>
      <c r="I1863" s="413"/>
      <c r="J1863" s="414"/>
      <c r="K1863" s="415"/>
      <c r="L1863" s="415"/>
      <c r="M1863" s="415"/>
      <c r="N1863" s="415"/>
      <c r="O1863" s="415"/>
      <c r="P1863" s="415"/>
    </row>
    <row r="1864" spans="1:16">
      <c r="A1864" s="80" t="str">
        <f t="shared" si="238"/>
        <v/>
      </c>
      <c r="B1864" s="80" t="str">
        <f t="shared" si="239"/>
        <v/>
      </c>
      <c r="C1864" s="80" t="str">
        <f t="shared" si="240"/>
        <v/>
      </c>
      <c r="D1864" s="80" t="str">
        <f t="shared" si="241"/>
        <v/>
      </c>
      <c r="E1864" s="80" t="str">
        <f t="shared" si="242"/>
        <v/>
      </c>
      <c r="F1864" s="80" t="str">
        <f t="shared" si="237"/>
        <v/>
      </c>
      <c r="G1864" s="80" t="str">
        <f t="shared" si="237"/>
        <v/>
      </c>
      <c r="H1864" s="80" t="str">
        <f t="shared" si="237"/>
        <v/>
      </c>
      <c r="I1864" s="413"/>
      <c r="J1864" s="414"/>
      <c r="K1864" s="415"/>
      <c r="L1864" s="415"/>
      <c r="M1864" s="415"/>
      <c r="N1864" s="415"/>
      <c r="O1864" s="415"/>
      <c r="P1864" s="415"/>
    </row>
    <row r="1865" spans="1:16">
      <c r="A1865" s="80" t="str">
        <f t="shared" si="238"/>
        <v/>
      </c>
      <c r="B1865" s="80" t="str">
        <f t="shared" si="239"/>
        <v/>
      </c>
      <c r="C1865" s="80" t="str">
        <f t="shared" si="240"/>
        <v/>
      </c>
      <c r="D1865" s="80" t="str">
        <f t="shared" si="241"/>
        <v/>
      </c>
      <c r="E1865" s="80" t="str">
        <f t="shared" si="242"/>
        <v/>
      </c>
      <c r="F1865" s="80" t="str">
        <f t="shared" ref="F1865:H1884" si="243">IF(Cptes="","",LEFT(Cptes,7))</f>
        <v/>
      </c>
      <c r="G1865" s="80" t="str">
        <f t="shared" si="243"/>
        <v/>
      </c>
      <c r="H1865" s="80" t="str">
        <f t="shared" si="243"/>
        <v/>
      </c>
      <c r="I1865" s="413"/>
      <c r="J1865" s="414"/>
      <c r="K1865" s="415"/>
      <c r="L1865" s="415"/>
      <c r="M1865" s="415"/>
      <c r="N1865" s="415"/>
      <c r="O1865" s="415"/>
      <c r="P1865" s="415"/>
    </row>
    <row r="1866" spans="1:16">
      <c r="A1866" s="80" t="str">
        <f t="shared" si="238"/>
        <v/>
      </c>
      <c r="B1866" s="80" t="str">
        <f t="shared" si="239"/>
        <v/>
      </c>
      <c r="C1866" s="80" t="str">
        <f t="shared" si="240"/>
        <v/>
      </c>
      <c r="D1866" s="80" t="str">
        <f t="shared" si="241"/>
        <v/>
      </c>
      <c r="E1866" s="80" t="str">
        <f t="shared" si="242"/>
        <v/>
      </c>
      <c r="F1866" s="80" t="str">
        <f t="shared" si="243"/>
        <v/>
      </c>
      <c r="G1866" s="80" t="str">
        <f t="shared" si="243"/>
        <v/>
      </c>
      <c r="H1866" s="80" t="str">
        <f t="shared" si="243"/>
        <v/>
      </c>
      <c r="I1866" s="413"/>
      <c r="J1866" s="414"/>
      <c r="K1866" s="415"/>
      <c r="L1866" s="415"/>
      <c r="M1866" s="415"/>
      <c r="N1866" s="415"/>
      <c r="O1866" s="415"/>
      <c r="P1866" s="415"/>
    </row>
    <row r="1867" spans="1:16">
      <c r="A1867" s="80" t="str">
        <f t="shared" si="238"/>
        <v/>
      </c>
      <c r="B1867" s="80" t="str">
        <f t="shared" si="239"/>
        <v/>
      </c>
      <c r="C1867" s="80" t="str">
        <f t="shared" si="240"/>
        <v/>
      </c>
      <c r="D1867" s="80" t="str">
        <f t="shared" si="241"/>
        <v/>
      </c>
      <c r="E1867" s="80" t="str">
        <f t="shared" si="242"/>
        <v/>
      </c>
      <c r="F1867" s="80" t="str">
        <f t="shared" si="243"/>
        <v/>
      </c>
      <c r="G1867" s="80" t="str">
        <f t="shared" si="243"/>
        <v/>
      </c>
      <c r="H1867" s="80" t="str">
        <f t="shared" si="243"/>
        <v/>
      </c>
      <c r="I1867" s="413"/>
      <c r="J1867" s="414"/>
      <c r="K1867" s="415"/>
      <c r="L1867" s="415"/>
      <c r="M1867" s="415"/>
      <c r="N1867" s="415"/>
      <c r="O1867" s="415"/>
      <c r="P1867" s="415"/>
    </row>
    <row r="1868" spans="1:16">
      <c r="A1868" s="80" t="str">
        <f t="shared" si="238"/>
        <v/>
      </c>
      <c r="B1868" s="80" t="str">
        <f t="shared" si="239"/>
        <v/>
      </c>
      <c r="C1868" s="80" t="str">
        <f t="shared" si="240"/>
        <v/>
      </c>
      <c r="D1868" s="80" t="str">
        <f t="shared" si="241"/>
        <v/>
      </c>
      <c r="E1868" s="80" t="str">
        <f t="shared" si="242"/>
        <v/>
      </c>
      <c r="F1868" s="80" t="str">
        <f t="shared" si="243"/>
        <v/>
      </c>
      <c r="G1868" s="80" t="str">
        <f t="shared" si="243"/>
        <v/>
      </c>
      <c r="H1868" s="80" t="str">
        <f t="shared" si="243"/>
        <v/>
      </c>
      <c r="I1868" s="413"/>
      <c r="J1868" s="414"/>
      <c r="K1868" s="415"/>
      <c r="L1868" s="415"/>
      <c r="M1868" s="415"/>
      <c r="N1868" s="415"/>
      <c r="O1868" s="415"/>
      <c r="P1868" s="415"/>
    </row>
    <row r="1869" spans="1:16">
      <c r="A1869" s="80" t="str">
        <f t="shared" si="238"/>
        <v/>
      </c>
      <c r="B1869" s="80" t="str">
        <f t="shared" si="239"/>
        <v/>
      </c>
      <c r="C1869" s="80" t="str">
        <f t="shared" si="240"/>
        <v/>
      </c>
      <c r="D1869" s="80" t="str">
        <f t="shared" si="241"/>
        <v/>
      </c>
      <c r="E1869" s="80" t="str">
        <f t="shared" si="242"/>
        <v/>
      </c>
      <c r="F1869" s="80" t="str">
        <f t="shared" si="243"/>
        <v/>
      </c>
      <c r="G1869" s="80" t="str">
        <f t="shared" si="243"/>
        <v/>
      </c>
      <c r="H1869" s="80" t="str">
        <f t="shared" si="243"/>
        <v/>
      </c>
      <c r="I1869" s="413"/>
      <c r="J1869" s="414"/>
      <c r="K1869" s="415"/>
      <c r="L1869" s="415"/>
      <c r="M1869" s="415"/>
      <c r="N1869" s="415"/>
      <c r="O1869" s="415"/>
      <c r="P1869" s="415"/>
    </row>
    <row r="1870" spans="1:16">
      <c r="A1870" s="80" t="str">
        <f t="shared" si="238"/>
        <v/>
      </c>
      <c r="B1870" s="80" t="str">
        <f t="shared" si="239"/>
        <v/>
      </c>
      <c r="C1870" s="80" t="str">
        <f t="shared" si="240"/>
        <v/>
      </c>
      <c r="D1870" s="80" t="str">
        <f t="shared" si="241"/>
        <v/>
      </c>
      <c r="E1870" s="80" t="str">
        <f t="shared" si="242"/>
        <v/>
      </c>
      <c r="F1870" s="80" t="str">
        <f t="shared" si="243"/>
        <v/>
      </c>
      <c r="G1870" s="80" t="str">
        <f t="shared" si="243"/>
        <v/>
      </c>
      <c r="H1870" s="80" t="str">
        <f t="shared" si="243"/>
        <v/>
      </c>
      <c r="I1870" s="413"/>
      <c r="J1870" s="414"/>
      <c r="K1870" s="415"/>
      <c r="L1870" s="415"/>
      <c r="M1870" s="415"/>
      <c r="N1870" s="415"/>
      <c r="O1870" s="415"/>
      <c r="P1870" s="415"/>
    </row>
    <row r="1871" spans="1:16">
      <c r="A1871" s="80" t="str">
        <f t="shared" si="238"/>
        <v/>
      </c>
      <c r="B1871" s="80" t="str">
        <f t="shared" si="239"/>
        <v/>
      </c>
      <c r="C1871" s="80" t="str">
        <f t="shared" si="240"/>
        <v/>
      </c>
      <c r="D1871" s="80" t="str">
        <f t="shared" si="241"/>
        <v/>
      </c>
      <c r="E1871" s="80" t="str">
        <f t="shared" si="242"/>
        <v/>
      </c>
      <c r="F1871" s="80" t="str">
        <f t="shared" si="243"/>
        <v/>
      </c>
      <c r="G1871" s="80" t="str">
        <f t="shared" si="243"/>
        <v/>
      </c>
      <c r="H1871" s="80" t="str">
        <f t="shared" si="243"/>
        <v/>
      </c>
      <c r="I1871" s="413"/>
      <c r="J1871" s="414"/>
      <c r="K1871" s="415"/>
      <c r="L1871" s="415"/>
      <c r="M1871" s="415"/>
      <c r="N1871" s="415"/>
      <c r="O1871" s="415"/>
      <c r="P1871" s="415"/>
    </row>
    <row r="1872" spans="1:16">
      <c r="A1872" s="80" t="str">
        <f t="shared" si="238"/>
        <v/>
      </c>
      <c r="B1872" s="80" t="str">
        <f t="shared" si="239"/>
        <v/>
      </c>
      <c r="C1872" s="80" t="str">
        <f t="shared" si="240"/>
        <v/>
      </c>
      <c r="D1872" s="80" t="str">
        <f t="shared" si="241"/>
        <v/>
      </c>
      <c r="E1872" s="80" t="str">
        <f t="shared" si="242"/>
        <v/>
      </c>
      <c r="F1872" s="80" t="str">
        <f t="shared" si="243"/>
        <v/>
      </c>
      <c r="G1872" s="80" t="str">
        <f t="shared" si="243"/>
        <v/>
      </c>
      <c r="H1872" s="80" t="str">
        <f t="shared" si="243"/>
        <v/>
      </c>
      <c r="I1872" s="413"/>
      <c r="J1872" s="414"/>
      <c r="K1872" s="415"/>
      <c r="L1872" s="415"/>
      <c r="M1872" s="415"/>
      <c r="N1872" s="415"/>
      <c r="O1872" s="415"/>
      <c r="P1872" s="415"/>
    </row>
    <row r="1873" spans="1:16">
      <c r="A1873" s="80" t="str">
        <f t="shared" si="238"/>
        <v/>
      </c>
      <c r="B1873" s="80" t="str">
        <f t="shared" si="239"/>
        <v/>
      </c>
      <c r="C1873" s="80" t="str">
        <f t="shared" si="240"/>
        <v/>
      </c>
      <c r="D1873" s="80" t="str">
        <f t="shared" si="241"/>
        <v/>
      </c>
      <c r="E1873" s="80" t="str">
        <f t="shared" si="242"/>
        <v/>
      </c>
      <c r="F1873" s="80" t="str">
        <f t="shared" si="243"/>
        <v/>
      </c>
      <c r="G1873" s="80" t="str">
        <f t="shared" si="243"/>
        <v/>
      </c>
      <c r="H1873" s="80" t="str">
        <f t="shared" si="243"/>
        <v/>
      </c>
      <c r="I1873" s="413"/>
      <c r="J1873" s="414"/>
      <c r="K1873" s="415"/>
      <c r="L1873" s="415"/>
      <c r="M1873" s="415"/>
      <c r="N1873" s="415"/>
      <c r="O1873" s="415"/>
      <c r="P1873" s="415"/>
    </row>
    <row r="1874" spans="1:16">
      <c r="A1874" s="80" t="str">
        <f t="shared" si="238"/>
        <v/>
      </c>
      <c r="B1874" s="80" t="str">
        <f t="shared" si="239"/>
        <v/>
      </c>
      <c r="C1874" s="80" t="str">
        <f t="shared" si="240"/>
        <v/>
      </c>
      <c r="D1874" s="80" t="str">
        <f t="shared" si="241"/>
        <v/>
      </c>
      <c r="E1874" s="80" t="str">
        <f t="shared" si="242"/>
        <v/>
      </c>
      <c r="F1874" s="80" t="str">
        <f t="shared" si="243"/>
        <v/>
      </c>
      <c r="G1874" s="80" t="str">
        <f t="shared" si="243"/>
        <v/>
      </c>
      <c r="H1874" s="80" t="str">
        <f t="shared" si="243"/>
        <v/>
      </c>
      <c r="I1874" s="413"/>
      <c r="J1874" s="414"/>
      <c r="K1874" s="415"/>
      <c r="L1874" s="415"/>
      <c r="M1874" s="415"/>
      <c r="N1874" s="415"/>
      <c r="O1874" s="415"/>
      <c r="P1874" s="415"/>
    </row>
    <row r="1875" spans="1:16">
      <c r="A1875" s="80" t="str">
        <f t="shared" si="238"/>
        <v/>
      </c>
      <c r="B1875" s="80" t="str">
        <f t="shared" si="239"/>
        <v/>
      </c>
      <c r="C1875" s="80" t="str">
        <f t="shared" si="240"/>
        <v/>
      </c>
      <c r="D1875" s="80" t="str">
        <f t="shared" si="241"/>
        <v/>
      </c>
      <c r="E1875" s="80" t="str">
        <f t="shared" si="242"/>
        <v/>
      </c>
      <c r="F1875" s="80" t="str">
        <f t="shared" si="243"/>
        <v/>
      </c>
      <c r="G1875" s="80" t="str">
        <f t="shared" si="243"/>
        <v/>
      </c>
      <c r="H1875" s="80" t="str">
        <f t="shared" si="243"/>
        <v/>
      </c>
      <c r="I1875" s="413"/>
      <c r="J1875" s="414"/>
      <c r="K1875" s="415"/>
      <c r="L1875" s="415"/>
      <c r="M1875" s="415"/>
      <c r="N1875" s="415"/>
      <c r="O1875" s="415"/>
      <c r="P1875" s="415"/>
    </row>
    <row r="1876" spans="1:16">
      <c r="A1876" s="80" t="str">
        <f t="shared" si="238"/>
        <v/>
      </c>
      <c r="B1876" s="80" t="str">
        <f t="shared" si="239"/>
        <v/>
      </c>
      <c r="C1876" s="80" t="str">
        <f t="shared" si="240"/>
        <v/>
      </c>
      <c r="D1876" s="80" t="str">
        <f t="shared" si="241"/>
        <v/>
      </c>
      <c r="E1876" s="80" t="str">
        <f t="shared" si="242"/>
        <v/>
      </c>
      <c r="F1876" s="80" t="str">
        <f t="shared" si="243"/>
        <v/>
      </c>
      <c r="G1876" s="80" t="str">
        <f t="shared" si="243"/>
        <v/>
      </c>
      <c r="H1876" s="80" t="str">
        <f t="shared" si="243"/>
        <v/>
      </c>
      <c r="I1876" s="413"/>
      <c r="J1876" s="414"/>
      <c r="K1876" s="415"/>
      <c r="L1876" s="415"/>
      <c r="M1876" s="415"/>
      <c r="N1876" s="415"/>
      <c r="O1876" s="415"/>
      <c r="P1876" s="415"/>
    </row>
    <row r="1877" spans="1:16">
      <c r="A1877" s="80" t="str">
        <f t="shared" si="238"/>
        <v/>
      </c>
      <c r="B1877" s="80" t="str">
        <f t="shared" si="239"/>
        <v/>
      </c>
      <c r="C1877" s="80" t="str">
        <f t="shared" si="240"/>
        <v/>
      </c>
      <c r="D1877" s="80" t="str">
        <f t="shared" si="241"/>
        <v/>
      </c>
      <c r="E1877" s="80" t="str">
        <f t="shared" si="242"/>
        <v/>
      </c>
      <c r="F1877" s="80" t="str">
        <f t="shared" si="243"/>
        <v/>
      </c>
      <c r="G1877" s="80" t="str">
        <f t="shared" si="243"/>
        <v/>
      </c>
      <c r="H1877" s="80" t="str">
        <f t="shared" si="243"/>
        <v/>
      </c>
      <c r="I1877" s="413"/>
      <c r="J1877" s="414"/>
      <c r="K1877" s="415"/>
      <c r="L1877" s="415"/>
      <c r="M1877" s="415"/>
      <c r="N1877" s="415"/>
      <c r="O1877" s="415"/>
      <c r="P1877" s="415"/>
    </row>
    <row r="1878" spans="1:16">
      <c r="A1878" s="80" t="str">
        <f t="shared" si="238"/>
        <v/>
      </c>
      <c r="B1878" s="80" t="str">
        <f t="shared" si="239"/>
        <v/>
      </c>
      <c r="C1878" s="80" t="str">
        <f t="shared" si="240"/>
        <v/>
      </c>
      <c r="D1878" s="80" t="str">
        <f t="shared" si="241"/>
        <v/>
      </c>
      <c r="E1878" s="80" t="str">
        <f t="shared" si="242"/>
        <v/>
      </c>
      <c r="F1878" s="80" t="str">
        <f t="shared" si="243"/>
        <v/>
      </c>
      <c r="G1878" s="80" t="str">
        <f t="shared" si="243"/>
        <v/>
      </c>
      <c r="H1878" s="80" t="str">
        <f t="shared" si="243"/>
        <v/>
      </c>
      <c r="I1878" s="413"/>
      <c r="J1878" s="414"/>
      <c r="K1878" s="415"/>
      <c r="L1878" s="415"/>
      <c r="M1878" s="415"/>
      <c r="N1878" s="415"/>
      <c r="O1878" s="415"/>
      <c r="P1878" s="415"/>
    </row>
    <row r="1879" spans="1:16">
      <c r="A1879" s="80" t="str">
        <f t="shared" si="238"/>
        <v/>
      </c>
      <c r="B1879" s="80" t="str">
        <f t="shared" si="239"/>
        <v/>
      </c>
      <c r="C1879" s="80" t="str">
        <f t="shared" si="240"/>
        <v/>
      </c>
      <c r="D1879" s="80" t="str">
        <f t="shared" si="241"/>
        <v/>
      </c>
      <c r="E1879" s="80" t="str">
        <f t="shared" si="242"/>
        <v/>
      </c>
      <c r="F1879" s="80" t="str">
        <f t="shared" si="243"/>
        <v/>
      </c>
      <c r="G1879" s="80" t="str">
        <f t="shared" si="243"/>
        <v/>
      </c>
      <c r="H1879" s="80" t="str">
        <f t="shared" si="243"/>
        <v/>
      </c>
      <c r="I1879" s="413"/>
      <c r="J1879" s="414"/>
      <c r="K1879" s="415"/>
      <c r="L1879" s="415"/>
      <c r="M1879" s="415"/>
      <c r="N1879" s="415"/>
      <c r="O1879" s="415"/>
      <c r="P1879" s="415"/>
    </row>
    <row r="1880" spans="1:16">
      <c r="A1880" s="80" t="str">
        <f t="shared" si="238"/>
        <v/>
      </c>
      <c r="B1880" s="80" t="str">
        <f t="shared" si="239"/>
        <v/>
      </c>
      <c r="C1880" s="80" t="str">
        <f t="shared" si="240"/>
        <v/>
      </c>
      <c r="D1880" s="80" t="str">
        <f t="shared" si="241"/>
        <v/>
      </c>
      <c r="E1880" s="80" t="str">
        <f t="shared" si="242"/>
        <v/>
      </c>
      <c r="F1880" s="80" t="str">
        <f t="shared" si="243"/>
        <v/>
      </c>
      <c r="G1880" s="80" t="str">
        <f t="shared" si="243"/>
        <v/>
      </c>
      <c r="H1880" s="80" t="str">
        <f t="shared" si="243"/>
        <v/>
      </c>
      <c r="I1880" s="413"/>
      <c r="J1880" s="414"/>
      <c r="K1880" s="415"/>
      <c r="L1880" s="415"/>
      <c r="M1880" s="415"/>
      <c r="N1880" s="415"/>
      <c r="O1880" s="415"/>
      <c r="P1880" s="415"/>
    </row>
    <row r="1881" spans="1:16">
      <c r="A1881" s="80" t="str">
        <f t="shared" si="238"/>
        <v/>
      </c>
      <c r="B1881" s="80" t="str">
        <f t="shared" si="239"/>
        <v/>
      </c>
      <c r="C1881" s="80" t="str">
        <f t="shared" si="240"/>
        <v/>
      </c>
      <c r="D1881" s="80" t="str">
        <f t="shared" si="241"/>
        <v/>
      </c>
      <c r="E1881" s="80" t="str">
        <f t="shared" si="242"/>
        <v/>
      </c>
      <c r="F1881" s="80" t="str">
        <f t="shared" si="243"/>
        <v/>
      </c>
      <c r="G1881" s="80" t="str">
        <f t="shared" si="243"/>
        <v/>
      </c>
      <c r="H1881" s="80" t="str">
        <f t="shared" si="243"/>
        <v/>
      </c>
      <c r="I1881" s="413"/>
      <c r="J1881" s="414"/>
      <c r="K1881" s="415"/>
      <c r="L1881" s="415"/>
      <c r="M1881" s="415"/>
      <c r="N1881" s="415"/>
      <c r="O1881" s="415"/>
      <c r="P1881" s="415"/>
    </row>
    <row r="1882" spans="1:16">
      <c r="A1882" s="80" t="str">
        <f t="shared" si="238"/>
        <v/>
      </c>
      <c r="B1882" s="80" t="str">
        <f t="shared" si="239"/>
        <v/>
      </c>
      <c r="C1882" s="80" t="str">
        <f t="shared" si="240"/>
        <v/>
      </c>
      <c r="D1882" s="80" t="str">
        <f t="shared" si="241"/>
        <v/>
      </c>
      <c r="E1882" s="80" t="str">
        <f t="shared" si="242"/>
        <v/>
      </c>
      <c r="F1882" s="80" t="str">
        <f t="shared" si="243"/>
        <v/>
      </c>
      <c r="G1882" s="80" t="str">
        <f t="shared" si="243"/>
        <v/>
      </c>
      <c r="H1882" s="80" t="str">
        <f t="shared" si="243"/>
        <v/>
      </c>
      <c r="I1882" s="413"/>
      <c r="J1882" s="414"/>
      <c r="K1882" s="415"/>
      <c r="L1882" s="415"/>
      <c r="M1882" s="415"/>
      <c r="N1882" s="415"/>
      <c r="O1882" s="415"/>
      <c r="P1882" s="415"/>
    </row>
    <row r="1883" spans="1:16">
      <c r="A1883" s="80" t="str">
        <f t="shared" si="238"/>
        <v/>
      </c>
      <c r="B1883" s="80" t="str">
        <f t="shared" si="239"/>
        <v/>
      </c>
      <c r="C1883" s="80" t="str">
        <f t="shared" si="240"/>
        <v/>
      </c>
      <c r="D1883" s="80" t="str">
        <f t="shared" si="241"/>
        <v/>
      </c>
      <c r="E1883" s="80" t="str">
        <f t="shared" si="242"/>
        <v/>
      </c>
      <c r="F1883" s="80" t="str">
        <f t="shared" si="243"/>
        <v/>
      </c>
      <c r="G1883" s="80" t="str">
        <f t="shared" si="243"/>
        <v/>
      </c>
      <c r="H1883" s="80" t="str">
        <f t="shared" si="243"/>
        <v/>
      </c>
      <c r="I1883" s="413"/>
      <c r="J1883" s="414"/>
      <c r="K1883" s="415"/>
      <c r="L1883" s="415"/>
      <c r="M1883" s="415"/>
      <c r="N1883" s="415"/>
      <c r="O1883" s="415"/>
      <c r="P1883" s="415"/>
    </row>
    <row r="1884" spans="1:16">
      <c r="A1884" s="80" t="str">
        <f t="shared" si="238"/>
        <v/>
      </c>
      <c r="B1884" s="80" t="str">
        <f t="shared" si="239"/>
        <v/>
      </c>
      <c r="C1884" s="80" t="str">
        <f t="shared" si="240"/>
        <v/>
      </c>
      <c r="D1884" s="80" t="str">
        <f t="shared" si="241"/>
        <v/>
      </c>
      <c r="E1884" s="80" t="str">
        <f t="shared" si="242"/>
        <v/>
      </c>
      <c r="F1884" s="80" t="str">
        <f t="shared" si="243"/>
        <v/>
      </c>
      <c r="G1884" s="80" t="str">
        <f t="shared" si="243"/>
        <v/>
      </c>
      <c r="H1884" s="80" t="str">
        <f t="shared" si="243"/>
        <v/>
      </c>
      <c r="I1884" s="413"/>
      <c r="J1884" s="414"/>
      <c r="K1884" s="415"/>
      <c r="L1884" s="415"/>
      <c r="M1884" s="415"/>
      <c r="N1884" s="415"/>
      <c r="O1884" s="415"/>
      <c r="P1884" s="415"/>
    </row>
    <row r="1885" spans="1:16">
      <c r="A1885" s="80" t="str">
        <f t="shared" si="238"/>
        <v/>
      </c>
      <c r="B1885" s="80" t="str">
        <f t="shared" si="239"/>
        <v/>
      </c>
      <c r="C1885" s="80" t="str">
        <f t="shared" si="240"/>
        <v/>
      </c>
      <c r="D1885" s="80" t="str">
        <f t="shared" si="241"/>
        <v/>
      </c>
      <c r="E1885" s="80" t="str">
        <f t="shared" si="242"/>
        <v/>
      </c>
      <c r="F1885" s="80" t="str">
        <f t="shared" ref="F1885:H1904" si="244">IF(Cptes="","",LEFT(Cptes,7))</f>
        <v/>
      </c>
      <c r="G1885" s="80" t="str">
        <f t="shared" si="244"/>
        <v/>
      </c>
      <c r="H1885" s="80" t="str">
        <f t="shared" si="244"/>
        <v/>
      </c>
      <c r="I1885" s="413"/>
      <c r="J1885" s="414"/>
      <c r="K1885" s="415"/>
      <c r="L1885" s="415"/>
      <c r="M1885" s="415"/>
      <c r="N1885" s="415"/>
      <c r="O1885" s="415"/>
      <c r="P1885" s="415"/>
    </row>
    <row r="1886" spans="1:16">
      <c r="A1886" s="80" t="str">
        <f t="shared" si="238"/>
        <v/>
      </c>
      <c r="B1886" s="80" t="str">
        <f t="shared" si="239"/>
        <v/>
      </c>
      <c r="C1886" s="80" t="str">
        <f t="shared" si="240"/>
        <v/>
      </c>
      <c r="D1886" s="80" t="str">
        <f t="shared" si="241"/>
        <v/>
      </c>
      <c r="E1886" s="80" t="str">
        <f t="shared" si="242"/>
        <v/>
      </c>
      <c r="F1886" s="80" t="str">
        <f t="shared" si="244"/>
        <v/>
      </c>
      <c r="G1886" s="80" t="str">
        <f t="shared" si="244"/>
        <v/>
      </c>
      <c r="H1886" s="80" t="str">
        <f t="shared" si="244"/>
        <v/>
      </c>
      <c r="I1886" s="413"/>
      <c r="J1886" s="414"/>
      <c r="K1886" s="415"/>
      <c r="L1886" s="415"/>
      <c r="M1886" s="415"/>
      <c r="N1886" s="415"/>
      <c r="O1886" s="415"/>
      <c r="P1886" s="415"/>
    </row>
    <row r="1887" spans="1:16">
      <c r="A1887" s="80" t="str">
        <f t="shared" si="238"/>
        <v/>
      </c>
      <c r="B1887" s="80" t="str">
        <f t="shared" si="239"/>
        <v/>
      </c>
      <c r="C1887" s="80" t="str">
        <f t="shared" si="240"/>
        <v/>
      </c>
      <c r="D1887" s="80" t="str">
        <f t="shared" si="241"/>
        <v/>
      </c>
      <c r="E1887" s="80" t="str">
        <f t="shared" si="242"/>
        <v/>
      </c>
      <c r="F1887" s="80" t="str">
        <f t="shared" si="244"/>
        <v/>
      </c>
      <c r="G1887" s="80" t="str">
        <f t="shared" si="244"/>
        <v/>
      </c>
      <c r="H1887" s="80" t="str">
        <f t="shared" si="244"/>
        <v/>
      </c>
      <c r="I1887" s="413"/>
      <c r="J1887" s="414"/>
      <c r="K1887" s="415"/>
      <c r="L1887" s="415"/>
      <c r="M1887" s="415"/>
      <c r="N1887" s="415"/>
      <c r="O1887" s="415"/>
      <c r="P1887" s="415"/>
    </row>
    <row r="1888" spans="1:16">
      <c r="A1888" s="80" t="str">
        <f t="shared" si="238"/>
        <v/>
      </c>
      <c r="B1888" s="80" t="str">
        <f t="shared" si="239"/>
        <v/>
      </c>
      <c r="C1888" s="80" t="str">
        <f t="shared" si="240"/>
        <v/>
      </c>
      <c r="D1888" s="80" t="str">
        <f t="shared" si="241"/>
        <v/>
      </c>
      <c r="E1888" s="80" t="str">
        <f t="shared" si="242"/>
        <v/>
      </c>
      <c r="F1888" s="80" t="str">
        <f t="shared" si="244"/>
        <v/>
      </c>
      <c r="G1888" s="80" t="str">
        <f t="shared" si="244"/>
        <v/>
      </c>
      <c r="H1888" s="80" t="str">
        <f t="shared" si="244"/>
        <v/>
      </c>
      <c r="I1888" s="413"/>
      <c r="J1888" s="414"/>
      <c r="K1888" s="415"/>
      <c r="L1888" s="415"/>
      <c r="M1888" s="415"/>
      <c r="N1888" s="415"/>
      <c r="O1888" s="415"/>
      <c r="P1888" s="415"/>
    </row>
    <row r="1889" spans="1:16">
      <c r="A1889" s="80" t="str">
        <f t="shared" si="238"/>
        <v/>
      </c>
      <c r="B1889" s="80" t="str">
        <f t="shared" si="239"/>
        <v/>
      </c>
      <c r="C1889" s="80" t="str">
        <f t="shared" si="240"/>
        <v/>
      </c>
      <c r="D1889" s="80" t="str">
        <f t="shared" si="241"/>
        <v/>
      </c>
      <c r="E1889" s="80" t="str">
        <f t="shared" si="242"/>
        <v/>
      </c>
      <c r="F1889" s="80" t="str">
        <f t="shared" si="244"/>
        <v/>
      </c>
      <c r="G1889" s="80" t="str">
        <f t="shared" si="244"/>
        <v/>
      </c>
      <c r="H1889" s="80" t="str">
        <f t="shared" si="244"/>
        <v/>
      </c>
      <c r="I1889" s="413"/>
      <c r="J1889" s="414"/>
      <c r="K1889" s="415"/>
      <c r="L1889" s="415"/>
      <c r="M1889" s="415"/>
      <c r="N1889" s="415"/>
      <c r="O1889" s="415"/>
      <c r="P1889" s="415"/>
    </row>
    <row r="1890" spans="1:16">
      <c r="A1890" s="80" t="str">
        <f t="shared" si="238"/>
        <v/>
      </c>
      <c r="B1890" s="80" t="str">
        <f t="shared" si="239"/>
        <v/>
      </c>
      <c r="C1890" s="80" t="str">
        <f t="shared" si="240"/>
        <v/>
      </c>
      <c r="D1890" s="80" t="str">
        <f t="shared" si="241"/>
        <v/>
      </c>
      <c r="E1890" s="80" t="str">
        <f t="shared" si="242"/>
        <v/>
      </c>
      <c r="F1890" s="80" t="str">
        <f t="shared" si="244"/>
        <v/>
      </c>
      <c r="G1890" s="80" t="str">
        <f t="shared" si="244"/>
        <v/>
      </c>
      <c r="H1890" s="80" t="str">
        <f t="shared" si="244"/>
        <v/>
      </c>
      <c r="I1890" s="413"/>
      <c r="J1890" s="414"/>
      <c r="K1890" s="415"/>
      <c r="L1890" s="415"/>
      <c r="M1890" s="415"/>
      <c r="N1890" s="415"/>
      <c r="O1890" s="415"/>
      <c r="P1890" s="415"/>
    </row>
    <row r="1891" spans="1:16">
      <c r="A1891" s="80" t="str">
        <f t="shared" si="238"/>
        <v/>
      </c>
      <c r="B1891" s="80" t="str">
        <f t="shared" si="239"/>
        <v/>
      </c>
      <c r="C1891" s="80" t="str">
        <f t="shared" si="240"/>
        <v/>
      </c>
      <c r="D1891" s="80" t="str">
        <f t="shared" si="241"/>
        <v/>
      </c>
      <c r="E1891" s="80" t="str">
        <f t="shared" si="242"/>
        <v/>
      </c>
      <c r="F1891" s="80" t="str">
        <f t="shared" si="244"/>
        <v/>
      </c>
      <c r="G1891" s="80" t="str">
        <f t="shared" si="244"/>
        <v/>
      </c>
      <c r="H1891" s="80" t="str">
        <f t="shared" si="244"/>
        <v/>
      </c>
      <c r="I1891" s="413"/>
      <c r="J1891" s="414"/>
      <c r="K1891" s="415"/>
      <c r="L1891" s="415"/>
      <c r="M1891" s="415"/>
      <c r="N1891" s="415"/>
      <c r="O1891" s="415"/>
      <c r="P1891" s="415"/>
    </row>
    <row r="1892" spans="1:16">
      <c r="A1892" s="80" t="str">
        <f t="shared" si="238"/>
        <v/>
      </c>
      <c r="B1892" s="80" t="str">
        <f t="shared" si="239"/>
        <v/>
      </c>
      <c r="C1892" s="80" t="str">
        <f t="shared" si="240"/>
        <v/>
      </c>
      <c r="D1892" s="80" t="str">
        <f t="shared" si="241"/>
        <v/>
      </c>
      <c r="E1892" s="80" t="str">
        <f t="shared" si="242"/>
        <v/>
      </c>
      <c r="F1892" s="80" t="str">
        <f t="shared" si="244"/>
        <v/>
      </c>
      <c r="G1892" s="80" t="str">
        <f t="shared" si="244"/>
        <v/>
      </c>
      <c r="H1892" s="80" t="str">
        <f t="shared" si="244"/>
        <v/>
      </c>
      <c r="I1892" s="413"/>
      <c r="J1892" s="414"/>
      <c r="K1892" s="415"/>
      <c r="L1892" s="415"/>
      <c r="M1892" s="415"/>
      <c r="N1892" s="415"/>
      <c r="O1892" s="415"/>
      <c r="P1892" s="415"/>
    </row>
    <row r="1893" spans="1:16">
      <c r="A1893" s="80" t="str">
        <f t="shared" si="238"/>
        <v/>
      </c>
      <c r="B1893" s="80" t="str">
        <f t="shared" si="239"/>
        <v/>
      </c>
      <c r="C1893" s="80" t="str">
        <f t="shared" si="240"/>
        <v/>
      </c>
      <c r="D1893" s="80" t="str">
        <f t="shared" si="241"/>
        <v/>
      </c>
      <c r="E1893" s="80" t="str">
        <f t="shared" si="242"/>
        <v/>
      </c>
      <c r="F1893" s="80" t="str">
        <f t="shared" si="244"/>
        <v/>
      </c>
      <c r="G1893" s="80" t="str">
        <f t="shared" si="244"/>
        <v/>
      </c>
      <c r="H1893" s="80" t="str">
        <f t="shared" si="244"/>
        <v/>
      </c>
      <c r="I1893" s="413"/>
      <c r="J1893" s="414"/>
      <c r="K1893" s="415"/>
      <c r="L1893" s="415"/>
      <c r="M1893" s="415"/>
      <c r="N1893" s="415"/>
      <c r="O1893" s="415"/>
      <c r="P1893" s="415"/>
    </row>
    <row r="1894" spans="1:16">
      <c r="A1894" s="80" t="str">
        <f t="shared" si="238"/>
        <v/>
      </c>
      <c r="B1894" s="80" t="str">
        <f t="shared" si="239"/>
        <v/>
      </c>
      <c r="C1894" s="80" t="str">
        <f t="shared" si="240"/>
        <v/>
      </c>
      <c r="D1894" s="80" t="str">
        <f t="shared" si="241"/>
        <v/>
      </c>
      <c r="E1894" s="80" t="str">
        <f t="shared" si="242"/>
        <v/>
      </c>
      <c r="F1894" s="80" t="str">
        <f t="shared" si="244"/>
        <v/>
      </c>
      <c r="G1894" s="80" t="str">
        <f t="shared" si="244"/>
        <v/>
      </c>
      <c r="H1894" s="80" t="str">
        <f t="shared" si="244"/>
        <v/>
      </c>
      <c r="I1894" s="413"/>
      <c r="J1894" s="414"/>
      <c r="K1894" s="415"/>
      <c r="L1894" s="415"/>
      <c r="M1894" s="415"/>
      <c r="N1894" s="415"/>
      <c r="O1894" s="415"/>
      <c r="P1894" s="415"/>
    </row>
    <row r="1895" spans="1:16">
      <c r="A1895" s="80" t="str">
        <f t="shared" si="238"/>
        <v/>
      </c>
      <c r="B1895" s="80" t="str">
        <f t="shared" si="239"/>
        <v/>
      </c>
      <c r="C1895" s="80" t="str">
        <f t="shared" si="240"/>
        <v/>
      </c>
      <c r="D1895" s="80" t="str">
        <f t="shared" si="241"/>
        <v/>
      </c>
      <c r="E1895" s="80" t="str">
        <f t="shared" si="242"/>
        <v/>
      </c>
      <c r="F1895" s="80" t="str">
        <f t="shared" si="244"/>
        <v/>
      </c>
      <c r="G1895" s="80" t="str">
        <f t="shared" si="244"/>
        <v/>
      </c>
      <c r="H1895" s="80" t="str">
        <f t="shared" si="244"/>
        <v/>
      </c>
      <c r="I1895" s="413"/>
      <c r="J1895" s="414"/>
      <c r="K1895" s="415"/>
      <c r="L1895" s="415"/>
      <c r="M1895" s="415"/>
      <c r="N1895" s="415"/>
      <c r="O1895" s="415"/>
      <c r="P1895" s="415"/>
    </row>
    <row r="1896" spans="1:16">
      <c r="A1896" s="80" t="str">
        <f t="shared" si="238"/>
        <v/>
      </c>
      <c r="B1896" s="80" t="str">
        <f t="shared" si="239"/>
        <v/>
      </c>
      <c r="C1896" s="80" t="str">
        <f t="shared" si="240"/>
        <v/>
      </c>
      <c r="D1896" s="80" t="str">
        <f t="shared" si="241"/>
        <v/>
      </c>
      <c r="E1896" s="80" t="str">
        <f t="shared" si="242"/>
        <v/>
      </c>
      <c r="F1896" s="80" t="str">
        <f t="shared" si="244"/>
        <v/>
      </c>
      <c r="G1896" s="80" t="str">
        <f t="shared" si="244"/>
        <v/>
      </c>
      <c r="H1896" s="80" t="str">
        <f t="shared" si="244"/>
        <v/>
      </c>
      <c r="I1896" s="413"/>
      <c r="J1896" s="414"/>
      <c r="K1896" s="415"/>
      <c r="L1896" s="415"/>
      <c r="M1896" s="415"/>
      <c r="N1896" s="415"/>
      <c r="O1896" s="415"/>
      <c r="P1896" s="415"/>
    </row>
    <row r="1897" spans="1:16">
      <c r="A1897" s="80" t="str">
        <f t="shared" si="238"/>
        <v/>
      </c>
      <c r="B1897" s="80" t="str">
        <f t="shared" si="239"/>
        <v/>
      </c>
      <c r="C1897" s="80" t="str">
        <f t="shared" si="240"/>
        <v/>
      </c>
      <c r="D1897" s="80" t="str">
        <f t="shared" si="241"/>
        <v/>
      </c>
      <c r="E1897" s="80" t="str">
        <f t="shared" si="242"/>
        <v/>
      </c>
      <c r="F1897" s="80" t="str">
        <f t="shared" si="244"/>
        <v/>
      </c>
      <c r="G1897" s="80" t="str">
        <f t="shared" si="244"/>
        <v/>
      </c>
      <c r="H1897" s="80" t="str">
        <f t="shared" si="244"/>
        <v/>
      </c>
      <c r="I1897" s="413"/>
      <c r="J1897" s="414"/>
      <c r="K1897" s="415"/>
      <c r="L1897" s="415"/>
      <c r="M1897" s="415"/>
      <c r="N1897" s="415"/>
      <c r="O1897" s="415"/>
      <c r="P1897" s="415"/>
    </row>
    <row r="1898" spans="1:16">
      <c r="A1898" s="80" t="str">
        <f t="shared" si="238"/>
        <v/>
      </c>
      <c r="B1898" s="80" t="str">
        <f t="shared" si="239"/>
        <v/>
      </c>
      <c r="C1898" s="80" t="str">
        <f t="shared" si="240"/>
        <v/>
      </c>
      <c r="D1898" s="80" t="str">
        <f t="shared" si="241"/>
        <v/>
      </c>
      <c r="E1898" s="80" t="str">
        <f t="shared" si="242"/>
        <v/>
      </c>
      <c r="F1898" s="80" t="str">
        <f t="shared" si="244"/>
        <v/>
      </c>
      <c r="G1898" s="80" t="str">
        <f t="shared" si="244"/>
        <v/>
      </c>
      <c r="H1898" s="80" t="str">
        <f t="shared" si="244"/>
        <v/>
      </c>
      <c r="I1898" s="413"/>
      <c r="J1898" s="414"/>
      <c r="K1898" s="415"/>
      <c r="L1898" s="415"/>
      <c r="M1898" s="415"/>
      <c r="N1898" s="415"/>
      <c r="O1898" s="415"/>
      <c r="P1898" s="415"/>
    </row>
    <row r="1899" spans="1:16">
      <c r="A1899" s="80" t="str">
        <f t="shared" si="238"/>
        <v/>
      </c>
      <c r="B1899" s="80" t="str">
        <f t="shared" si="239"/>
        <v/>
      </c>
      <c r="C1899" s="80" t="str">
        <f t="shared" si="240"/>
        <v/>
      </c>
      <c r="D1899" s="80" t="str">
        <f t="shared" si="241"/>
        <v/>
      </c>
      <c r="E1899" s="80" t="str">
        <f t="shared" si="242"/>
        <v/>
      </c>
      <c r="F1899" s="80" t="str">
        <f t="shared" si="244"/>
        <v/>
      </c>
      <c r="G1899" s="80" t="str">
        <f t="shared" si="244"/>
        <v/>
      </c>
      <c r="H1899" s="80" t="str">
        <f t="shared" si="244"/>
        <v/>
      </c>
      <c r="I1899" s="413"/>
      <c r="J1899" s="414"/>
      <c r="K1899" s="415"/>
      <c r="L1899" s="415"/>
      <c r="M1899" s="415"/>
      <c r="N1899" s="415"/>
      <c r="O1899" s="415"/>
      <c r="P1899" s="415"/>
    </row>
    <row r="1900" spans="1:16">
      <c r="A1900" s="80" t="str">
        <f t="shared" si="238"/>
        <v/>
      </c>
      <c r="B1900" s="80" t="str">
        <f t="shared" si="239"/>
        <v/>
      </c>
      <c r="C1900" s="80" t="str">
        <f t="shared" si="240"/>
        <v/>
      </c>
      <c r="D1900" s="80" t="str">
        <f t="shared" si="241"/>
        <v/>
      </c>
      <c r="E1900" s="80" t="str">
        <f t="shared" si="242"/>
        <v/>
      </c>
      <c r="F1900" s="80" t="str">
        <f t="shared" si="244"/>
        <v/>
      </c>
      <c r="G1900" s="80" t="str">
        <f t="shared" si="244"/>
        <v/>
      </c>
      <c r="H1900" s="80" t="str">
        <f t="shared" si="244"/>
        <v/>
      </c>
      <c r="I1900" s="413"/>
      <c r="J1900" s="414"/>
      <c r="K1900" s="415"/>
      <c r="L1900" s="415"/>
      <c r="M1900" s="415"/>
      <c r="N1900" s="415"/>
      <c r="O1900" s="415"/>
      <c r="P1900" s="415"/>
    </row>
    <row r="1901" spans="1:16">
      <c r="A1901" s="80" t="str">
        <f t="shared" si="238"/>
        <v/>
      </c>
      <c r="B1901" s="80" t="str">
        <f t="shared" si="239"/>
        <v/>
      </c>
      <c r="C1901" s="80" t="str">
        <f t="shared" si="240"/>
        <v/>
      </c>
      <c r="D1901" s="80" t="str">
        <f t="shared" si="241"/>
        <v/>
      </c>
      <c r="E1901" s="80" t="str">
        <f t="shared" si="242"/>
        <v/>
      </c>
      <c r="F1901" s="80" t="str">
        <f t="shared" si="244"/>
        <v/>
      </c>
      <c r="G1901" s="80" t="str">
        <f t="shared" si="244"/>
        <v/>
      </c>
      <c r="H1901" s="80" t="str">
        <f t="shared" si="244"/>
        <v/>
      </c>
      <c r="I1901" s="413"/>
      <c r="J1901" s="414"/>
      <c r="K1901" s="415"/>
      <c r="L1901" s="415"/>
      <c r="M1901" s="415"/>
      <c r="N1901" s="415"/>
      <c r="O1901" s="415"/>
      <c r="P1901" s="415"/>
    </row>
    <row r="1902" spans="1:16">
      <c r="A1902" s="80" t="str">
        <f t="shared" si="238"/>
        <v/>
      </c>
      <c r="B1902" s="80" t="str">
        <f t="shared" si="239"/>
        <v/>
      </c>
      <c r="C1902" s="80" t="str">
        <f t="shared" si="240"/>
        <v/>
      </c>
      <c r="D1902" s="80" t="str">
        <f t="shared" si="241"/>
        <v/>
      </c>
      <c r="E1902" s="80" t="str">
        <f t="shared" si="242"/>
        <v/>
      </c>
      <c r="F1902" s="80" t="str">
        <f t="shared" si="244"/>
        <v/>
      </c>
      <c r="G1902" s="80" t="str">
        <f t="shared" si="244"/>
        <v/>
      </c>
      <c r="H1902" s="80" t="str">
        <f t="shared" si="244"/>
        <v/>
      </c>
      <c r="I1902" s="413"/>
      <c r="J1902" s="414"/>
      <c r="K1902" s="415"/>
      <c r="L1902" s="415"/>
      <c r="M1902" s="415"/>
      <c r="N1902" s="415"/>
      <c r="O1902" s="415"/>
      <c r="P1902" s="415"/>
    </row>
    <row r="1903" spans="1:16">
      <c r="A1903" s="80" t="str">
        <f t="shared" si="238"/>
        <v/>
      </c>
      <c r="B1903" s="80" t="str">
        <f t="shared" si="239"/>
        <v/>
      </c>
      <c r="C1903" s="80" t="str">
        <f t="shared" si="240"/>
        <v/>
      </c>
      <c r="D1903" s="80" t="str">
        <f t="shared" si="241"/>
        <v/>
      </c>
      <c r="E1903" s="80" t="str">
        <f t="shared" si="242"/>
        <v/>
      </c>
      <c r="F1903" s="80" t="str">
        <f t="shared" si="244"/>
        <v/>
      </c>
      <c r="G1903" s="80" t="str">
        <f t="shared" si="244"/>
        <v/>
      </c>
      <c r="H1903" s="80" t="str">
        <f t="shared" si="244"/>
        <v/>
      </c>
      <c r="I1903" s="413"/>
      <c r="J1903" s="414"/>
      <c r="K1903" s="415"/>
      <c r="L1903" s="415"/>
      <c r="M1903" s="415"/>
      <c r="N1903" s="415"/>
      <c r="O1903" s="415"/>
      <c r="P1903" s="415"/>
    </row>
    <row r="1904" spans="1:16">
      <c r="A1904" s="80" t="str">
        <f t="shared" si="238"/>
        <v/>
      </c>
      <c r="B1904" s="80" t="str">
        <f t="shared" si="239"/>
        <v/>
      </c>
      <c r="C1904" s="80" t="str">
        <f t="shared" si="240"/>
        <v/>
      </c>
      <c r="D1904" s="80" t="str">
        <f t="shared" si="241"/>
        <v/>
      </c>
      <c r="E1904" s="80" t="str">
        <f t="shared" si="242"/>
        <v/>
      </c>
      <c r="F1904" s="80" t="str">
        <f t="shared" si="244"/>
        <v/>
      </c>
      <c r="G1904" s="80" t="str">
        <f t="shared" si="244"/>
        <v/>
      </c>
      <c r="H1904" s="80" t="str">
        <f t="shared" si="244"/>
        <v/>
      </c>
      <c r="I1904" s="413"/>
      <c r="J1904" s="414"/>
      <c r="K1904" s="415"/>
      <c r="L1904" s="415"/>
      <c r="M1904" s="415"/>
      <c r="N1904" s="415"/>
      <c r="O1904" s="415"/>
      <c r="P1904" s="415"/>
    </row>
    <row r="1905" spans="1:16">
      <c r="A1905" s="80" t="str">
        <f t="shared" si="238"/>
        <v/>
      </c>
      <c r="B1905" s="80" t="str">
        <f t="shared" si="239"/>
        <v/>
      </c>
      <c r="C1905" s="80" t="str">
        <f t="shared" si="240"/>
        <v/>
      </c>
      <c r="D1905" s="80" t="str">
        <f t="shared" si="241"/>
        <v/>
      </c>
      <c r="E1905" s="80" t="str">
        <f t="shared" si="242"/>
        <v/>
      </c>
      <c r="F1905" s="80" t="str">
        <f t="shared" ref="F1905:H1924" si="245">IF(Cptes="","",LEFT(Cptes,7))</f>
        <v/>
      </c>
      <c r="G1905" s="80" t="str">
        <f t="shared" si="245"/>
        <v/>
      </c>
      <c r="H1905" s="80" t="str">
        <f t="shared" si="245"/>
        <v/>
      </c>
      <c r="I1905" s="413"/>
      <c r="J1905" s="414"/>
      <c r="K1905" s="415"/>
      <c r="L1905" s="415"/>
      <c r="M1905" s="415"/>
      <c r="N1905" s="415"/>
      <c r="O1905" s="415"/>
      <c r="P1905" s="415"/>
    </row>
    <row r="1906" spans="1:16">
      <c r="A1906" s="80" t="str">
        <f t="shared" si="238"/>
        <v/>
      </c>
      <c r="B1906" s="80" t="str">
        <f t="shared" si="239"/>
        <v/>
      </c>
      <c r="C1906" s="80" t="str">
        <f t="shared" si="240"/>
        <v/>
      </c>
      <c r="D1906" s="80" t="str">
        <f t="shared" si="241"/>
        <v/>
      </c>
      <c r="E1906" s="80" t="str">
        <f t="shared" si="242"/>
        <v/>
      </c>
      <c r="F1906" s="80" t="str">
        <f t="shared" si="245"/>
        <v/>
      </c>
      <c r="G1906" s="80" t="str">
        <f t="shared" si="245"/>
        <v/>
      </c>
      <c r="H1906" s="80" t="str">
        <f t="shared" si="245"/>
        <v/>
      </c>
      <c r="I1906" s="413"/>
      <c r="J1906" s="414"/>
      <c r="K1906" s="415"/>
      <c r="L1906" s="415"/>
      <c r="M1906" s="415"/>
      <c r="N1906" s="415"/>
      <c r="O1906" s="415"/>
      <c r="P1906" s="415"/>
    </row>
    <row r="1907" spans="1:16">
      <c r="A1907" s="80" t="str">
        <f t="shared" si="238"/>
        <v/>
      </c>
      <c r="B1907" s="80" t="str">
        <f t="shared" si="239"/>
        <v/>
      </c>
      <c r="C1907" s="80" t="str">
        <f t="shared" si="240"/>
        <v/>
      </c>
      <c r="D1907" s="80" t="str">
        <f t="shared" si="241"/>
        <v/>
      </c>
      <c r="E1907" s="80" t="str">
        <f t="shared" si="242"/>
        <v/>
      </c>
      <c r="F1907" s="80" t="str">
        <f t="shared" si="245"/>
        <v/>
      </c>
      <c r="G1907" s="80" t="str">
        <f t="shared" si="245"/>
        <v/>
      </c>
      <c r="H1907" s="80" t="str">
        <f t="shared" si="245"/>
        <v/>
      </c>
      <c r="I1907" s="413"/>
      <c r="J1907" s="414"/>
      <c r="K1907" s="415"/>
      <c r="L1907" s="415"/>
      <c r="M1907" s="415"/>
      <c r="N1907" s="415"/>
      <c r="O1907" s="415"/>
      <c r="P1907" s="415"/>
    </row>
    <row r="1908" spans="1:16">
      <c r="A1908" s="80" t="str">
        <f t="shared" si="238"/>
        <v/>
      </c>
      <c r="B1908" s="80" t="str">
        <f t="shared" si="239"/>
        <v/>
      </c>
      <c r="C1908" s="80" t="str">
        <f t="shared" si="240"/>
        <v/>
      </c>
      <c r="D1908" s="80" t="str">
        <f t="shared" si="241"/>
        <v/>
      </c>
      <c r="E1908" s="80" t="str">
        <f t="shared" si="242"/>
        <v/>
      </c>
      <c r="F1908" s="80" t="str">
        <f t="shared" si="245"/>
        <v/>
      </c>
      <c r="G1908" s="80" t="str">
        <f t="shared" si="245"/>
        <v/>
      </c>
      <c r="H1908" s="80" t="str">
        <f t="shared" si="245"/>
        <v/>
      </c>
      <c r="I1908" s="413"/>
      <c r="J1908" s="414"/>
      <c r="K1908" s="415"/>
      <c r="L1908" s="415"/>
      <c r="M1908" s="415"/>
      <c r="N1908" s="415"/>
      <c r="O1908" s="415"/>
      <c r="P1908" s="415"/>
    </row>
    <row r="1909" spans="1:16">
      <c r="A1909" s="80" t="str">
        <f t="shared" si="238"/>
        <v/>
      </c>
      <c r="B1909" s="80" t="str">
        <f t="shared" si="239"/>
        <v/>
      </c>
      <c r="C1909" s="80" t="str">
        <f t="shared" si="240"/>
        <v/>
      </c>
      <c r="D1909" s="80" t="str">
        <f t="shared" si="241"/>
        <v/>
      </c>
      <c r="E1909" s="80" t="str">
        <f t="shared" si="242"/>
        <v/>
      </c>
      <c r="F1909" s="80" t="str">
        <f t="shared" si="245"/>
        <v/>
      </c>
      <c r="G1909" s="80" t="str">
        <f t="shared" si="245"/>
        <v/>
      </c>
      <c r="H1909" s="80" t="str">
        <f t="shared" si="245"/>
        <v/>
      </c>
      <c r="I1909" s="413"/>
      <c r="J1909" s="414"/>
      <c r="K1909" s="415"/>
      <c r="L1909" s="415"/>
      <c r="M1909" s="415"/>
      <c r="N1909" s="415"/>
      <c r="O1909" s="415"/>
      <c r="P1909" s="415"/>
    </row>
    <row r="1910" spans="1:16">
      <c r="A1910" s="80" t="str">
        <f t="shared" si="238"/>
        <v/>
      </c>
      <c r="B1910" s="80" t="str">
        <f t="shared" si="239"/>
        <v/>
      </c>
      <c r="C1910" s="80" t="str">
        <f t="shared" si="240"/>
        <v/>
      </c>
      <c r="D1910" s="80" t="str">
        <f t="shared" si="241"/>
        <v/>
      </c>
      <c r="E1910" s="80" t="str">
        <f t="shared" si="242"/>
        <v/>
      </c>
      <c r="F1910" s="80" t="str">
        <f t="shared" si="245"/>
        <v/>
      </c>
      <c r="G1910" s="80" t="str">
        <f t="shared" si="245"/>
        <v/>
      </c>
      <c r="H1910" s="80" t="str">
        <f t="shared" si="245"/>
        <v/>
      </c>
      <c r="I1910" s="413"/>
      <c r="J1910" s="414"/>
      <c r="K1910" s="415"/>
      <c r="L1910" s="415"/>
      <c r="M1910" s="415"/>
      <c r="N1910" s="415"/>
      <c r="O1910" s="415"/>
      <c r="P1910" s="415"/>
    </row>
    <row r="1911" spans="1:16">
      <c r="A1911" s="80" t="str">
        <f t="shared" si="238"/>
        <v/>
      </c>
      <c r="B1911" s="80" t="str">
        <f t="shared" si="239"/>
        <v/>
      </c>
      <c r="C1911" s="80" t="str">
        <f t="shared" si="240"/>
        <v/>
      </c>
      <c r="D1911" s="80" t="str">
        <f t="shared" si="241"/>
        <v/>
      </c>
      <c r="E1911" s="80" t="str">
        <f t="shared" si="242"/>
        <v/>
      </c>
      <c r="F1911" s="80" t="str">
        <f t="shared" si="245"/>
        <v/>
      </c>
      <c r="G1911" s="80" t="str">
        <f t="shared" si="245"/>
        <v/>
      </c>
      <c r="H1911" s="80" t="str">
        <f t="shared" si="245"/>
        <v/>
      </c>
      <c r="I1911" s="413"/>
      <c r="J1911" s="414"/>
      <c r="K1911" s="415"/>
      <c r="L1911" s="415"/>
      <c r="M1911" s="415"/>
      <c r="N1911" s="415"/>
      <c r="O1911" s="415"/>
      <c r="P1911" s="415"/>
    </row>
    <row r="1912" spans="1:16">
      <c r="A1912" s="80" t="str">
        <f t="shared" si="238"/>
        <v/>
      </c>
      <c r="B1912" s="80" t="str">
        <f t="shared" si="239"/>
        <v/>
      </c>
      <c r="C1912" s="80" t="str">
        <f t="shared" si="240"/>
        <v/>
      </c>
      <c r="D1912" s="80" t="str">
        <f t="shared" si="241"/>
        <v/>
      </c>
      <c r="E1912" s="80" t="str">
        <f t="shared" si="242"/>
        <v/>
      </c>
      <c r="F1912" s="80" t="str">
        <f t="shared" si="245"/>
        <v/>
      </c>
      <c r="G1912" s="80" t="str">
        <f t="shared" si="245"/>
        <v/>
      </c>
      <c r="H1912" s="80" t="str">
        <f t="shared" si="245"/>
        <v/>
      </c>
      <c r="I1912" s="413"/>
      <c r="J1912" s="414"/>
      <c r="K1912" s="415"/>
      <c r="L1912" s="415"/>
      <c r="M1912" s="415"/>
      <c r="N1912" s="415"/>
      <c r="O1912" s="415"/>
      <c r="P1912" s="415"/>
    </row>
    <row r="1913" spans="1:16">
      <c r="A1913" s="80" t="str">
        <f t="shared" si="238"/>
        <v/>
      </c>
      <c r="B1913" s="80" t="str">
        <f t="shared" si="239"/>
        <v/>
      </c>
      <c r="C1913" s="80" t="str">
        <f t="shared" si="240"/>
        <v/>
      </c>
      <c r="D1913" s="80" t="str">
        <f t="shared" si="241"/>
        <v/>
      </c>
      <c r="E1913" s="80" t="str">
        <f t="shared" si="242"/>
        <v/>
      </c>
      <c r="F1913" s="80" t="str">
        <f t="shared" si="245"/>
        <v/>
      </c>
      <c r="G1913" s="80" t="str">
        <f t="shared" si="245"/>
        <v/>
      </c>
      <c r="H1913" s="80" t="str">
        <f t="shared" si="245"/>
        <v/>
      </c>
      <c r="I1913" s="413"/>
      <c r="J1913" s="414"/>
      <c r="K1913" s="415"/>
      <c r="L1913" s="415"/>
      <c r="M1913" s="415"/>
      <c r="N1913" s="415"/>
      <c r="O1913" s="415"/>
      <c r="P1913" s="415"/>
    </row>
    <row r="1914" spans="1:16">
      <c r="A1914" s="80" t="str">
        <f t="shared" si="238"/>
        <v/>
      </c>
      <c r="B1914" s="80" t="str">
        <f t="shared" si="239"/>
        <v/>
      </c>
      <c r="C1914" s="80" t="str">
        <f t="shared" si="240"/>
        <v/>
      </c>
      <c r="D1914" s="80" t="str">
        <f t="shared" si="241"/>
        <v/>
      </c>
      <c r="E1914" s="80" t="str">
        <f t="shared" si="242"/>
        <v/>
      </c>
      <c r="F1914" s="80" t="str">
        <f t="shared" si="245"/>
        <v/>
      </c>
      <c r="G1914" s="80" t="str">
        <f t="shared" si="245"/>
        <v/>
      </c>
      <c r="H1914" s="80" t="str">
        <f t="shared" si="245"/>
        <v/>
      </c>
      <c r="I1914" s="413"/>
      <c r="J1914" s="414"/>
      <c r="K1914" s="415"/>
      <c r="L1914" s="415"/>
      <c r="M1914" s="415"/>
      <c r="N1914" s="415"/>
      <c r="O1914" s="415"/>
      <c r="P1914" s="415"/>
    </row>
    <row r="1915" spans="1:16">
      <c r="A1915" s="80" t="str">
        <f t="shared" si="238"/>
        <v/>
      </c>
      <c r="B1915" s="80" t="str">
        <f t="shared" si="239"/>
        <v/>
      </c>
      <c r="C1915" s="80" t="str">
        <f t="shared" si="240"/>
        <v/>
      </c>
      <c r="D1915" s="80" t="str">
        <f t="shared" si="241"/>
        <v/>
      </c>
      <c r="E1915" s="80" t="str">
        <f t="shared" si="242"/>
        <v/>
      </c>
      <c r="F1915" s="80" t="str">
        <f t="shared" si="245"/>
        <v/>
      </c>
      <c r="G1915" s="80" t="str">
        <f t="shared" si="245"/>
        <v/>
      </c>
      <c r="H1915" s="80" t="str">
        <f t="shared" si="245"/>
        <v/>
      </c>
      <c r="I1915" s="413"/>
      <c r="J1915" s="414"/>
      <c r="K1915" s="415"/>
      <c r="L1915" s="415"/>
      <c r="M1915" s="415"/>
      <c r="N1915" s="415"/>
      <c r="O1915" s="415"/>
      <c r="P1915" s="415"/>
    </row>
    <row r="1916" spans="1:16">
      <c r="A1916" s="80" t="str">
        <f t="shared" si="238"/>
        <v/>
      </c>
      <c r="B1916" s="80" t="str">
        <f t="shared" si="239"/>
        <v/>
      </c>
      <c r="C1916" s="80" t="str">
        <f t="shared" si="240"/>
        <v/>
      </c>
      <c r="D1916" s="80" t="str">
        <f t="shared" si="241"/>
        <v/>
      </c>
      <c r="E1916" s="80" t="str">
        <f t="shared" si="242"/>
        <v/>
      </c>
      <c r="F1916" s="80" t="str">
        <f t="shared" si="245"/>
        <v/>
      </c>
      <c r="G1916" s="80" t="str">
        <f t="shared" si="245"/>
        <v/>
      </c>
      <c r="H1916" s="80" t="str">
        <f t="shared" si="245"/>
        <v/>
      </c>
      <c r="I1916" s="413"/>
      <c r="J1916" s="414"/>
      <c r="K1916" s="415"/>
      <c r="L1916" s="415"/>
      <c r="M1916" s="415"/>
      <c r="N1916" s="415"/>
      <c r="O1916" s="415"/>
      <c r="P1916" s="415"/>
    </row>
    <row r="1917" spans="1:16">
      <c r="A1917" s="80" t="str">
        <f t="shared" si="238"/>
        <v/>
      </c>
      <c r="B1917" s="80" t="str">
        <f t="shared" si="239"/>
        <v/>
      </c>
      <c r="C1917" s="80" t="str">
        <f t="shared" si="240"/>
        <v/>
      </c>
      <c r="D1917" s="80" t="str">
        <f t="shared" si="241"/>
        <v/>
      </c>
      <c r="E1917" s="80" t="str">
        <f t="shared" si="242"/>
        <v/>
      </c>
      <c r="F1917" s="80" t="str">
        <f t="shared" si="245"/>
        <v/>
      </c>
      <c r="G1917" s="80" t="str">
        <f t="shared" si="245"/>
        <v/>
      </c>
      <c r="H1917" s="80" t="str">
        <f t="shared" si="245"/>
        <v/>
      </c>
      <c r="I1917" s="413"/>
      <c r="J1917" s="414"/>
      <c r="K1917" s="415"/>
      <c r="L1917" s="415"/>
      <c r="M1917" s="415"/>
      <c r="N1917" s="415"/>
      <c r="O1917" s="415"/>
      <c r="P1917" s="415"/>
    </row>
    <row r="1918" spans="1:16">
      <c r="A1918" s="80" t="str">
        <f t="shared" si="238"/>
        <v/>
      </c>
      <c r="B1918" s="80" t="str">
        <f t="shared" si="239"/>
        <v/>
      </c>
      <c r="C1918" s="80" t="str">
        <f t="shared" si="240"/>
        <v/>
      </c>
      <c r="D1918" s="80" t="str">
        <f t="shared" si="241"/>
        <v/>
      </c>
      <c r="E1918" s="80" t="str">
        <f t="shared" si="242"/>
        <v/>
      </c>
      <c r="F1918" s="80" t="str">
        <f t="shared" si="245"/>
        <v/>
      </c>
      <c r="G1918" s="80" t="str">
        <f t="shared" si="245"/>
        <v/>
      </c>
      <c r="H1918" s="80" t="str">
        <f t="shared" si="245"/>
        <v/>
      </c>
      <c r="I1918" s="413"/>
      <c r="J1918" s="414"/>
      <c r="K1918" s="415"/>
      <c r="L1918" s="415"/>
      <c r="M1918" s="415"/>
      <c r="N1918" s="415"/>
      <c r="O1918" s="415"/>
      <c r="P1918" s="415"/>
    </row>
    <row r="1919" spans="1:16">
      <c r="A1919" s="80" t="str">
        <f t="shared" si="238"/>
        <v/>
      </c>
      <c r="B1919" s="80" t="str">
        <f t="shared" si="239"/>
        <v/>
      </c>
      <c r="C1919" s="80" t="str">
        <f t="shared" si="240"/>
        <v/>
      </c>
      <c r="D1919" s="80" t="str">
        <f t="shared" si="241"/>
        <v/>
      </c>
      <c r="E1919" s="80" t="str">
        <f t="shared" si="242"/>
        <v/>
      </c>
      <c r="F1919" s="80" t="str">
        <f t="shared" si="245"/>
        <v/>
      </c>
      <c r="G1919" s="80" t="str">
        <f t="shared" si="245"/>
        <v/>
      </c>
      <c r="H1919" s="80" t="str">
        <f t="shared" si="245"/>
        <v/>
      </c>
      <c r="I1919" s="413"/>
      <c r="J1919" s="414"/>
      <c r="K1919" s="415"/>
      <c r="L1919" s="415"/>
      <c r="M1919" s="415"/>
      <c r="N1919" s="415"/>
      <c r="O1919" s="415"/>
      <c r="P1919" s="415"/>
    </row>
    <row r="1920" spans="1:16">
      <c r="A1920" s="80" t="str">
        <f t="shared" si="238"/>
        <v/>
      </c>
      <c r="B1920" s="80" t="str">
        <f t="shared" si="239"/>
        <v/>
      </c>
      <c r="C1920" s="80" t="str">
        <f t="shared" si="240"/>
        <v/>
      </c>
      <c r="D1920" s="80" t="str">
        <f t="shared" si="241"/>
        <v/>
      </c>
      <c r="E1920" s="80" t="str">
        <f t="shared" si="242"/>
        <v/>
      </c>
      <c r="F1920" s="80" t="str">
        <f t="shared" si="245"/>
        <v/>
      </c>
      <c r="G1920" s="80" t="str">
        <f t="shared" si="245"/>
        <v/>
      </c>
      <c r="H1920" s="80" t="str">
        <f t="shared" si="245"/>
        <v/>
      </c>
      <c r="I1920" s="413"/>
      <c r="J1920" s="414"/>
      <c r="K1920" s="415"/>
      <c r="L1920" s="415"/>
      <c r="M1920" s="415"/>
      <c r="N1920" s="415"/>
      <c r="O1920" s="415"/>
      <c r="P1920" s="415"/>
    </row>
    <row r="1921" spans="1:16">
      <c r="A1921" s="80" t="str">
        <f t="shared" si="238"/>
        <v/>
      </c>
      <c r="B1921" s="80" t="str">
        <f t="shared" si="239"/>
        <v/>
      </c>
      <c r="C1921" s="80" t="str">
        <f t="shared" si="240"/>
        <v/>
      </c>
      <c r="D1921" s="80" t="str">
        <f t="shared" si="241"/>
        <v/>
      </c>
      <c r="E1921" s="80" t="str">
        <f t="shared" si="242"/>
        <v/>
      </c>
      <c r="F1921" s="80" t="str">
        <f t="shared" si="245"/>
        <v/>
      </c>
      <c r="G1921" s="80" t="str">
        <f t="shared" si="245"/>
        <v/>
      </c>
      <c r="H1921" s="80" t="str">
        <f t="shared" si="245"/>
        <v/>
      </c>
      <c r="I1921" s="413"/>
      <c r="J1921" s="414"/>
      <c r="K1921" s="415"/>
      <c r="L1921" s="415"/>
      <c r="M1921" s="415"/>
      <c r="N1921" s="415"/>
      <c r="O1921" s="415"/>
      <c r="P1921" s="415"/>
    </row>
    <row r="1922" spans="1:16">
      <c r="A1922" s="80" t="str">
        <f t="shared" si="238"/>
        <v/>
      </c>
      <c r="B1922" s="80" t="str">
        <f t="shared" si="239"/>
        <v/>
      </c>
      <c r="C1922" s="80" t="str">
        <f t="shared" si="240"/>
        <v/>
      </c>
      <c r="D1922" s="80" t="str">
        <f t="shared" si="241"/>
        <v/>
      </c>
      <c r="E1922" s="80" t="str">
        <f t="shared" si="242"/>
        <v/>
      </c>
      <c r="F1922" s="80" t="str">
        <f t="shared" si="245"/>
        <v/>
      </c>
      <c r="G1922" s="80" t="str">
        <f t="shared" si="245"/>
        <v/>
      </c>
      <c r="H1922" s="80" t="str">
        <f t="shared" si="245"/>
        <v/>
      </c>
      <c r="I1922" s="413"/>
      <c r="J1922" s="414"/>
      <c r="K1922" s="415"/>
      <c r="L1922" s="415"/>
      <c r="M1922" s="415"/>
      <c r="N1922" s="415"/>
      <c r="O1922" s="415"/>
      <c r="P1922" s="415"/>
    </row>
    <row r="1923" spans="1:16">
      <c r="A1923" s="80" t="str">
        <f t="shared" si="238"/>
        <v/>
      </c>
      <c r="B1923" s="80" t="str">
        <f t="shared" si="239"/>
        <v/>
      </c>
      <c r="C1923" s="80" t="str">
        <f t="shared" si="240"/>
        <v/>
      </c>
      <c r="D1923" s="80" t="str">
        <f t="shared" si="241"/>
        <v/>
      </c>
      <c r="E1923" s="80" t="str">
        <f t="shared" si="242"/>
        <v/>
      </c>
      <c r="F1923" s="80" t="str">
        <f t="shared" si="245"/>
        <v/>
      </c>
      <c r="G1923" s="80" t="str">
        <f t="shared" si="245"/>
        <v/>
      </c>
      <c r="H1923" s="80" t="str">
        <f t="shared" si="245"/>
        <v/>
      </c>
      <c r="I1923" s="413"/>
      <c r="J1923" s="414"/>
      <c r="K1923" s="415"/>
      <c r="L1923" s="415"/>
      <c r="M1923" s="415"/>
      <c r="N1923" s="415"/>
      <c r="O1923" s="415"/>
      <c r="P1923" s="415"/>
    </row>
    <row r="1924" spans="1:16">
      <c r="A1924" s="80" t="str">
        <f t="shared" si="238"/>
        <v/>
      </c>
      <c r="B1924" s="80" t="str">
        <f t="shared" si="239"/>
        <v/>
      </c>
      <c r="C1924" s="80" t="str">
        <f t="shared" si="240"/>
        <v/>
      </c>
      <c r="D1924" s="80" t="str">
        <f t="shared" si="241"/>
        <v/>
      </c>
      <c r="E1924" s="80" t="str">
        <f t="shared" si="242"/>
        <v/>
      </c>
      <c r="F1924" s="80" t="str">
        <f t="shared" si="245"/>
        <v/>
      </c>
      <c r="G1924" s="80" t="str">
        <f t="shared" si="245"/>
        <v/>
      </c>
      <c r="H1924" s="80" t="str">
        <f t="shared" si="245"/>
        <v/>
      </c>
      <c r="I1924" s="413"/>
      <c r="J1924" s="414"/>
      <c r="K1924" s="415"/>
      <c r="L1924" s="415"/>
      <c r="M1924" s="415"/>
      <c r="N1924" s="415"/>
      <c r="O1924" s="415"/>
      <c r="P1924" s="415"/>
    </row>
    <row r="1925" spans="1:16">
      <c r="A1925" s="80" t="str">
        <f t="shared" ref="A1925:A1988" si="246">IF(Cptes="","",LEFT(Cptes,2))</f>
        <v/>
      </c>
      <c r="B1925" s="80" t="str">
        <f t="shared" ref="B1925:B1988" si="247">IF(Cptes="","",LEFT(Cptes,3))</f>
        <v/>
      </c>
      <c r="C1925" s="80" t="str">
        <f t="shared" ref="C1925:C1988" si="248">IF(Cptes="","",LEFT(Cptes,4))</f>
        <v/>
      </c>
      <c r="D1925" s="80" t="str">
        <f t="shared" ref="D1925:D1988" si="249">IF(Cptes="","",LEFT(Cptes,5))</f>
        <v/>
      </c>
      <c r="E1925" s="80" t="str">
        <f t="shared" ref="E1925:E1988" si="250">IF(Cptes="","",LEFT(Cptes,6))</f>
        <v/>
      </c>
      <c r="F1925" s="80" t="str">
        <f t="shared" ref="F1925:H1944" si="251">IF(Cptes="","",LEFT(Cptes,7))</f>
        <v/>
      </c>
      <c r="G1925" s="80" t="str">
        <f t="shared" si="251"/>
        <v/>
      </c>
      <c r="H1925" s="80" t="str">
        <f t="shared" si="251"/>
        <v/>
      </c>
      <c r="I1925" s="413"/>
      <c r="J1925" s="414"/>
      <c r="K1925" s="415"/>
      <c r="L1925" s="415"/>
      <c r="M1925" s="415"/>
      <c r="N1925" s="415"/>
      <c r="O1925" s="415"/>
      <c r="P1925" s="415"/>
    </row>
    <row r="1926" spans="1:16">
      <c r="A1926" s="80" t="str">
        <f t="shared" si="246"/>
        <v/>
      </c>
      <c r="B1926" s="80" t="str">
        <f t="shared" si="247"/>
        <v/>
      </c>
      <c r="C1926" s="80" t="str">
        <f t="shared" si="248"/>
        <v/>
      </c>
      <c r="D1926" s="80" t="str">
        <f t="shared" si="249"/>
        <v/>
      </c>
      <c r="E1926" s="80" t="str">
        <f t="shared" si="250"/>
        <v/>
      </c>
      <c r="F1926" s="80" t="str">
        <f t="shared" si="251"/>
        <v/>
      </c>
      <c r="G1926" s="80" t="str">
        <f t="shared" si="251"/>
        <v/>
      </c>
      <c r="H1926" s="80" t="str">
        <f t="shared" si="251"/>
        <v/>
      </c>
      <c r="I1926" s="413"/>
      <c r="J1926" s="414"/>
      <c r="K1926" s="415"/>
      <c r="L1926" s="415"/>
      <c r="M1926" s="415"/>
      <c r="N1926" s="415"/>
      <c r="O1926" s="415"/>
      <c r="P1926" s="415"/>
    </row>
    <row r="1927" spans="1:16">
      <c r="A1927" s="80" t="str">
        <f t="shared" si="246"/>
        <v/>
      </c>
      <c r="B1927" s="80" t="str">
        <f t="shared" si="247"/>
        <v/>
      </c>
      <c r="C1927" s="80" t="str">
        <f t="shared" si="248"/>
        <v/>
      </c>
      <c r="D1927" s="80" t="str">
        <f t="shared" si="249"/>
        <v/>
      </c>
      <c r="E1927" s="80" t="str">
        <f t="shared" si="250"/>
        <v/>
      </c>
      <c r="F1927" s="80" t="str">
        <f t="shared" si="251"/>
        <v/>
      </c>
      <c r="G1927" s="80" t="str">
        <f t="shared" si="251"/>
        <v/>
      </c>
      <c r="H1927" s="80" t="str">
        <f t="shared" si="251"/>
        <v/>
      </c>
      <c r="I1927" s="413"/>
      <c r="J1927" s="414"/>
      <c r="K1927" s="415"/>
      <c r="L1927" s="415"/>
      <c r="M1927" s="415"/>
      <c r="N1927" s="415"/>
      <c r="O1927" s="415"/>
      <c r="P1927" s="415"/>
    </row>
    <row r="1928" spans="1:16">
      <c r="A1928" s="80" t="str">
        <f t="shared" si="246"/>
        <v/>
      </c>
      <c r="B1928" s="80" t="str">
        <f t="shared" si="247"/>
        <v/>
      </c>
      <c r="C1928" s="80" t="str">
        <f t="shared" si="248"/>
        <v/>
      </c>
      <c r="D1928" s="80" t="str">
        <f t="shared" si="249"/>
        <v/>
      </c>
      <c r="E1928" s="80" t="str">
        <f t="shared" si="250"/>
        <v/>
      </c>
      <c r="F1928" s="80" t="str">
        <f t="shared" si="251"/>
        <v/>
      </c>
      <c r="G1928" s="80" t="str">
        <f t="shared" si="251"/>
        <v/>
      </c>
      <c r="H1928" s="80" t="str">
        <f t="shared" si="251"/>
        <v/>
      </c>
      <c r="I1928" s="413"/>
      <c r="J1928" s="414"/>
      <c r="K1928" s="415"/>
      <c r="L1928" s="415"/>
      <c r="M1928" s="415"/>
      <c r="N1928" s="415"/>
      <c r="O1928" s="415"/>
      <c r="P1928" s="415"/>
    </row>
    <row r="1929" spans="1:16">
      <c r="A1929" s="80" t="str">
        <f t="shared" si="246"/>
        <v/>
      </c>
      <c r="B1929" s="80" t="str">
        <f t="shared" si="247"/>
        <v/>
      </c>
      <c r="C1929" s="80" t="str">
        <f t="shared" si="248"/>
        <v/>
      </c>
      <c r="D1929" s="80" t="str">
        <f t="shared" si="249"/>
        <v/>
      </c>
      <c r="E1929" s="80" t="str">
        <f t="shared" si="250"/>
        <v/>
      </c>
      <c r="F1929" s="80" t="str">
        <f t="shared" si="251"/>
        <v/>
      </c>
      <c r="G1929" s="80" t="str">
        <f t="shared" si="251"/>
        <v/>
      </c>
      <c r="H1929" s="80" t="str">
        <f t="shared" si="251"/>
        <v/>
      </c>
      <c r="I1929" s="413"/>
      <c r="J1929" s="414"/>
      <c r="K1929" s="415"/>
      <c r="L1929" s="415"/>
      <c r="M1929" s="415"/>
      <c r="N1929" s="415"/>
      <c r="O1929" s="415"/>
      <c r="P1929" s="415"/>
    </row>
    <row r="1930" spans="1:16">
      <c r="A1930" s="80" t="str">
        <f t="shared" si="246"/>
        <v/>
      </c>
      <c r="B1930" s="80" t="str">
        <f t="shared" si="247"/>
        <v/>
      </c>
      <c r="C1930" s="80" t="str">
        <f t="shared" si="248"/>
        <v/>
      </c>
      <c r="D1930" s="80" t="str">
        <f t="shared" si="249"/>
        <v/>
      </c>
      <c r="E1930" s="80" t="str">
        <f t="shared" si="250"/>
        <v/>
      </c>
      <c r="F1930" s="80" t="str">
        <f t="shared" si="251"/>
        <v/>
      </c>
      <c r="G1930" s="80" t="str">
        <f t="shared" si="251"/>
        <v/>
      </c>
      <c r="H1930" s="80" t="str">
        <f t="shared" si="251"/>
        <v/>
      </c>
      <c r="I1930" s="413"/>
      <c r="J1930" s="414"/>
      <c r="K1930" s="415"/>
      <c r="L1930" s="415"/>
      <c r="M1930" s="415"/>
      <c r="N1930" s="415"/>
      <c r="O1930" s="415"/>
      <c r="P1930" s="415"/>
    </row>
    <row r="1931" spans="1:16">
      <c r="A1931" s="80" t="str">
        <f t="shared" si="246"/>
        <v/>
      </c>
      <c r="B1931" s="80" t="str">
        <f t="shared" si="247"/>
        <v/>
      </c>
      <c r="C1931" s="80" t="str">
        <f t="shared" si="248"/>
        <v/>
      </c>
      <c r="D1931" s="80" t="str">
        <f t="shared" si="249"/>
        <v/>
      </c>
      <c r="E1931" s="80" t="str">
        <f t="shared" si="250"/>
        <v/>
      </c>
      <c r="F1931" s="80" t="str">
        <f t="shared" si="251"/>
        <v/>
      </c>
      <c r="G1931" s="80" t="str">
        <f t="shared" si="251"/>
        <v/>
      </c>
      <c r="H1931" s="80" t="str">
        <f t="shared" si="251"/>
        <v/>
      </c>
      <c r="I1931" s="413"/>
      <c r="J1931" s="414"/>
      <c r="K1931" s="415"/>
      <c r="L1931" s="415"/>
      <c r="M1931" s="415"/>
      <c r="N1931" s="415"/>
      <c r="O1931" s="415"/>
      <c r="P1931" s="415"/>
    </row>
    <row r="1932" spans="1:16">
      <c r="A1932" s="80" t="str">
        <f t="shared" si="246"/>
        <v/>
      </c>
      <c r="B1932" s="80" t="str">
        <f t="shared" si="247"/>
        <v/>
      </c>
      <c r="C1932" s="80" t="str">
        <f t="shared" si="248"/>
        <v/>
      </c>
      <c r="D1932" s="80" t="str">
        <f t="shared" si="249"/>
        <v/>
      </c>
      <c r="E1932" s="80" t="str">
        <f t="shared" si="250"/>
        <v/>
      </c>
      <c r="F1932" s="80" t="str">
        <f t="shared" si="251"/>
        <v/>
      </c>
      <c r="G1932" s="80" t="str">
        <f t="shared" si="251"/>
        <v/>
      </c>
      <c r="H1932" s="80" t="str">
        <f t="shared" si="251"/>
        <v/>
      </c>
      <c r="I1932" s="413"/>
      <c r="J1932" s="414"/>
      <c r="K1932" s="415"/>
      <c r="L1932" s="415"/>
      <c r="M1932" s="415"/>
      <c r="N1932" s="415"/>
      <c r="O1932" s="415"/>
      <c r="P1932" s="415"/>
    </row>
    <row r="1933" spans="1:16">
      <c r="A1933" s="80" t="str">
        <f t="shared" si="246"/>
        <v/>
      </c>
      <c r="B1933" s="80" t="str">
        <f t="shared" si="247"/>
        <v/>
      </c>
      <c r="C1933" s="80" t="str">
        <f t="shared" si="248"/>
        <v/>
      </c>
      <c r="D1933" s="80" t="str">
        <f t="shared" si="249"/>
        <v/>
      </c>
      <c r="E1933" s="80" t="str">
        <f t="shared" si="250"/>
        <v/>
      </c>
      <c r="F1933" s="80" t="str">
        <f t="shared" si="251"/>
        <v/>
      </c>
      <c r="G1933" s="80" t="str">
        <f t="shared" si="251"/>
        <v/>
      </c>
      <c r="H1933" s="80" t="str">
        <f t="shared" si="251"/>
        <v/>
      </c>
      <c r="I1933" s="413"/>
      <c r="J1933" s="414"/>
      <c r="K1933" s="415"/>
      <c r="L1933" s="415"/>
      <c r="M1933" s="415"/>
      <c r="N1933" s="415"/>
      <c r="O1933" s="415"/>
      <c r="P1933" s="415"/>
    </row>
    <row r="1934" spans="1:16">
      <c r="A1934" s="80" t="str">
        <f t="shared" si="246"/>
        <v/>
      </c>
      <c r="B1934" s="80" t="str">
        <f t="shared" si="247"/>
        <v/>
      </c>
      <c r="C1934" s="80" t="str">
        <f t="shared" si="248"/>
        <v/>
      </c>
      <c r="D1934" s="80" t="str">
        <f t="shared" si="249"/>
        <v/>
      </c>
      <c r="E1934" s="80" t="str">
        <f t="shared" si="250"/>
        <v/>
      </c>
      <c r="F1934" s="80" t="str">
        <f t="shared" si="251"/>
        <v/>
      </c>
      <c r="G1934" s="80" t="str">
        <f t="shared" si="251"/>
        <v/>
      </c>
      <c r="H1934" s="80" t="str">
        <f t="shared" si="251"/>
        <v/>
      </c>
      <c r="I1934" s="413"/>
      <c r="J1934" s="414"/>
      <c r="K1934" s="415"/>
      <c r="L1934" s="415"/>
      <c r="M1934" s="415"/>
      <c r="N1934" s="415"/>
      <c r="O1934" s="415"/>
      <c r="P1934" s="415"/>
    </row>
    <row r="1935" spans="1:16">
      <c r="A1935" s="80" t="str">
        <f t="shared" si="246"/>
        <v/>
      </c>
      <c r="B1935" s="80" t="str">
        <f t="shared" si="247"/>
        <v/>
      </c>
      <c r="C1935" s="80" t="str">
        <f t="shared" si="248"/>
        <v/>
      </c>
      <c r="D1935" s="80" t="str">
        <f t="shared" si="249"/>
        <v/>
      </c>
      <c r="E1935" s="80" t="str">
        <f t="shared" si="250"/>
        <v/>
      </c>
      <c r="F1935" s="80" t="str">
        <f t="shared" si="251"/>
        <v/>
      </c>
      <c r="G1935" s="80" t="str">
        <f t="shared" si="251"/>
        <v/>
      </c>
      <c r="H1935" s="80" t="str">
        <f t="shared" si="251"/>
        <v/>
      </c>
      <c r="I1935" s="413"/>
      <c r="J1935" s="414"/>
      <c r="K1935" s="415"/>
      <c r="L1935" s="415"/>
      <c r="M1935" s="415"/>
      <c r="N1935" s="415"/>
      <c r="O1935" s="415"/>
      <c r="P1935" s="415"/>
    </row>
    <row r="1936" spans="1:16">
      <c r="A1936" s="80" t="str">
        <f t="shared" si="246"/>
        <v/>
      </c>
      <c r="B1936" s="80" t="str">
        <f t="shared" si="247"/>
        <v/>
      </c>
      <c r="C1936" s="80" t="str">
        <f t="shared" si="248"/>
        <v/>
      </c>
      <c r="D1936" s="80" t="str">
        <f t="shared" si="249"/>
        <v/>
      </c>
      <c r="E1936" s="80" t="str">
        <f t="shared" si="250"/>
        <v/>
      </c>
      <c r="F1936" s="80" t="str">
        <f t="shared" si="251"/>
        <v/>
      </c>
      <c r="G1936" s="80" t="str">
        <f t="shared" si="251"/>
        <v/>
      </c>
      <c r="H1936" s="80" t="str">
        <f t="shared" si="251"/>
        <v/>
      </c>
      <c r="I1936" s="413"/>
      <c r="J1936" s="414"/>
      <c r="K1936" s="415"/>
      <c r="L1936" s="415"/>
      <c r="M1936" s="415"/>
      <c r="N1936" s="415"/>
      <c r="O1936" s="415"/>
      <c r="P1936" s="415"/>
    </row>
    <row r="1937" spans="1:16">
      <c r="A1937" s="80" t="str">
        <f t="shared" si="246"/>
        <v/>
      </c>
      <c r="B1937" s="80" t="str">
        <f t="shared" si="247"/>
        <v/>
      </c>
      <c r="C1937" s="80" t="str">
        <f t="shared" si="248"/>
        <v/>
      </c>
      <c r="D1937" s="80" t="str">
        <f t="shared" si="249"/>
        <v/>
      </c>
      <c r="E1937" s="80" t="str">
        <f t="shared" si="250"/>
        <v/>
      </c>
      <c r="F1937" s="80" t="str">
        <f t="shared" si="251"/>
        <v/>
      </c>
      <c r="G1937" s="80" t="str">
        <f t="shared" si="251"/>
        <v/>
      </c>
      <c r="H1937" s="80" t="str">
        <f t="shared" si="251"/>
        <v/>
      </c>
      <c r="I1937" s="413"/>
      <c r="J1937" s="414"/>
      <c r="K1937" s="415"/>
      <c r="L1937" s="415"/>
      <c r="M1937" s="415"/>
      <c r="N1937" s="415"/>
      <c r="O1937" s="415"/>
      <c r="P1937" s="415"/>
    </row>
    <row r="1938" spans="1:16">
      <c r="A1938" s="80" t="str">
        <f t="shared" si="246"/>
        <v/>
      </c>
      <c r="B1938" s="80" t="str">
        <f t="shared" si="247"/>
        <v/>
      </c>
      <c r="C1938" s="80" t="str">
        <f t="shared" si="248"/>
        <v/>
      </c>
      <c r="D1938" s="80" t="str">
        <f t="shared" si="249"/>
        <v/>
      </c>
      <c r="E1938" s="80" t="str">
        <f t="shared" si="250"/>
        <v/>
      </c>
      <c r="F1938" s="80" t="str">
        <f t="shared" si="251"/>
        <v/>
      </c>
      <c r="G1938" s="80" t="str">
        <f t="shared" si="251"/>
        <v/>
      </c>
      <c r="H1938" s="80" t="str">
        <f t="shared" si="251"/>
        <v/>
      </c>
      <c r="I1938" s="413"/>
      <c r="J1938" s="414"/>
      <c r="K1938" s="415"/>
      <c r="L1938" s="415"/>
      <c r="M1938" s="415"/>
      <c r="N1938" s="415"/>
      <c r="O1938" s="415"/>
      <c r="P1938" s="415"/>
    </row>
    <row r="1939" spans="1:16">
      <c r="A1939" s="80" t="str">
        <f t="shared" si="246"/>
        <v/>
      </c>
      <c r="B1939" s="80" t="str">
        <f t="shared" si="247"/>
        <v/>
      </c>
      <c r="C1939" s="80" t="str">
        <f t="shared" si="248"/>
        <v/>
      </c>
      <c r="D1939" s="80" t="str">
        <f t="shared" si="249"/>
        <v/>
      </c>
      <c r="E1939" s="80" t="str">
        <f t="shared" si="250"/>
        <v/>
      </c>
      <c r="F1939" s="80" t="str">
        <f t="shared" si="251"/>
        <v/>
      </c>
      <c r="G1939" s="80" t="str">
        <f t="shared" si="251"/>
        <v/>
      </c>
      <c r="H1939" s="80" t="str">
        <f t="shared" si="251"/>
        <v/>
      </c>
      <c r="I1939" s="413"/>
      <c r="J1939" s="414"/>
      <c r="K1939" s="415"/>
      <c r="L1939" s="415"/>
      <c r="M1939" s="415"/>
      <c r="N1939" s="415"/>
      <c r="O1939" s="415"/>
      <c r="P1939" s="415"/>
    </row>
    <row r="1940" spans="1:16">
      <c r="A1940" s="80" t="str">
        <f t="shared" si="246"/>
        <v/>
      </c>
      <c r="B1940" s="80" t="str">
        <f t="shared" si="247"/>
        <v/>
      </c>
      <c r="C1940" s="80" t="str">
        <f t="shared" si="248"/>
        <v/>
      </c>
      <c r="D1940" s="80" t="str">
        <f t="shared" si="249"/>
        <v/>
      </c>
      <c r="E1940" s="80" t="str">
        <f t="shared" si="250"/>
        <v/>
      </c>
      <c r="F1940" s="80" t="str">
        <f t="shared" si="251"/>
        <v/>
      </c>
      <c r="G1940" s="80" t="str">
        <f t="shared" si="251"/>
        <v/>
      </c>
      <c r="H1940" s="80" t="str">
        <f t="shared" si="251"/>
        <v/>
      </c>
      <c r="I1940" s="413"/>
      <c r="J1940" s="414"/>
      <c r="K1940" s="415"/>
      <c r="L1940" s="415"/>
      <c r="M1940" s="415"/>
      <c r="N1940" s="415"/>
      <c r="O1940" s="415"/>
      <c r="P1940" s="415"/>
    </row>
    <row r="1941" spans="1:16">
      <c r="A1941" s="80" t="str">
        <f t="shared" si="246"/>
        <v/>
      </c>
      <c r="B1941" s="80" t="str">
        <f t="shared" si="247"/>
        <v/>
      </c>
      <c r="C1941" s="80" t="str">
        <f t="shared" si="248"/>
        <v/>
      </c>
      <c r="D1941" s="80" t="str">
        <f t="shared" si="249"/>
        <v/>
      </c>
      <c r="E1941" s="80" t="str">
        <f t="shared" si="250"/>
        <v/>
      </c>
      <c r="F1941" s="80" t="str">
        <f t="shared" si="251"/>
        <v/>
      </c>
      <c r="G1941" s="80" t="str">
        <f t="shared" si="251"/>
        <v/>
      </c>
      <c r="H1941" s="80" t="str">
        <f t="shared" si="251"/>
        <v/>
      </c>
      <c r="I1941" s="413"/>
      <c r="J1941" s="414"/>
      <c r="K1941" s="415"/>
      <c r="L1941" s="415"/>
      <c r="M1941" s="415"/>
      <c r="N1941" s="415"/>
      <c r="O1941" s="415"/>
      <c r="P1941" s="415"/>
    </row>
    <row r="1942" spans="1:16">
      <c r="A1942" s="80" t="str">
        <f t="shared" si="246"/>
        <v/>
      </c>
      <c r="B1942" s="80" t="str">
        <f t="shared" si="247"/>
        <v/>
      </c>
      <c r="C1942" s="80" t="str">
        <f t="shared" si="248"/>
        <v/>
      </c>
      <c r="D1942" s="80" t="str">
        <f t="shared" si="249"/>
        <v/>
      </c>
      <c r="E1942" s="80" t="str">
        <f t="shared" si="250"/>
        <v/>
      </c>
      <c r="F1942" s="80" t="str">
        <f t="shared" si="251"/>
        <v/>
      </c>
      <c r="G1942" s="80" t="str">
        <f t="shared" si="251"/>
        <v/>
      </c>
      <c r="H1942" s="80" t="str">
        <f t="shared" si="251"/>
        <v/>
      </c>
      <c r="I1942" s="413"/>
      <c r="J1942" s="414"/>
      <c r="K1942" s="415"/>
      <c r="L1942" s="415"/>
      <c r="M1942" s="415"/>
      <c r="N1942" s="415"/>
      <c r="O1942" s="415"/>
      <c r="P1942" s="415"/>
    </row>
    <row r="1943" spans="1:16">
      <c r="A1943" s="80" t="str">
        <f t="shared" si="246"/>
        <v/>
      </c>
      <c r="B1943" s="80" t="str">
        <f t="shared" si="247"/>
        <v/>
      </c>
      <c r="C1943" s="80" t="str">
        <f t="shared" si="248"/>
        <v/>
      </c>
      <c r="D1943" s="80" t="str">
        <f t="shared" si="249"/>
        <v/>
      </c>
      <c r="E1943" s="80" t="str">
        <f t="shared" si="250"/>
        <v/>
      </c>
      <c r="F1943" s="80" t="str">
        <f t="shared" si="251"/>
        <v/>
      </c>
      <c r="G1943" s="80" t="str">
        <f t="shared" si="251"/>
        <v/>
      </c>
      <c r="H1943" s="80" t="str">
        <f t="shared" si="251"/>
        <v/>
      </c>
      <c r="I1943" s="413"/>
      <c r="J1943" s="414"/>
      <c r="K1943" s="415"/>
      <c r="L1943" s="415"/>
      <c r="M1943" s="415"/>
      <c r="N1943" s="415"/>
      <c r="O1943" s="415"/>
      <c r="P1943" s="415"/>
    </row>
    <row r="1944" spans="1:16">
      <c r="A1944" s="80" t="str">
        <f t="shared" si="246"/>
        <v/>
      </c>
      <c r="B1944" s="80" t="str">
        <f t="shared" si="247"/>
        <v/>
      </c>
      <c r="C1944" s="80" t="str">
        <f t="shared" si="248"/>
        <v/>
      </c>
      <c r="D1944" s="80" t="str">
        <f t="shared" si="249"/>
        <v/>
      </c>
      <c r="E1944" s="80" t="str">
        <f t="shared" si="250"/>
        <v/>
      </c>
      <c r="F1944" s="80" t="str">
        <f t="shared" si="251"/>
        <v/>
      </c>
      <c r="G1944" s="80" t="str">
        <f t="shared" si="251"/>
        <v/>
      </c>
      <c r="H1944" s="80" t="str">
        <f t="shared" si="251"/>
        <v/>
      </c>
      <c r="I1944" s="413"/>
      <c r="J1944" s="414"/>
      <c r="K1944" s="415"/>
      <c r="L1944" s="415"/>
      <c r="M1944" s="415"/>
      <c r="N1944" s="415"/>
      <c r="O1944" s="415"/>
      <c r="P1944" s="415"/>
    </row>
    <row r="1945" spans="1:16">
      <c r="A1945" s="80" t="str">
        <f t="shared" si="246"/>
        <v/>
      </c>
      <c r="B1945" s="80" t="str">
        <f t="shared" si="247"/>
        <v/>
      </c>
      <c r="C1945" s="80" t="str">
        <f t="shared" si="248"/>
        <v/>
      </c>
      <c r="D1945" s="80" t="str">
        <f t="shared" si="249"/>
        <v/>
      </c>
      <c r="E1945" s="80" t="str">
        <f t="shared" si="250"/>
        <v/>
      </c>
      <c r="F1945" s="80" t="str">
        <f t="shared" ref="F1945:H1964" si="252">IF(Cptes="","",LEFT(Cptes,7))</f>
        <v/>
      </c>
      <c r="G1945" s="80" t="str">
        <f t="shared" si="252"/>
        <v/>
      </c>
      <c r="H1945" s="80" t="str">
        <f t="shared" si="252"/>
        <v/>
      </c>
      <c r="I1945" s="413"/>
      <c r="J1945" s="414"/>
      <c r="K1945" s="415"/>
      <c r="L1945" s="415"/>
      <c r="M1945" s="415"/>
      <c r="N1945" s="415"/>
      <c r="O1945" s="415"/>
      <c r="P1945" s="415"/>
    </row>
    <row r="1946" spans="1:16">
      <c r="A1946" s="80" t="str">
        <f t="shared" si="246"/>
        <v/>
      </c>
      <c r="B1946" s="80" t="str">
        <f t="shared" si="247"/>
        <v/>
      </c>
      <c r="C1946" s="80" t="str">
        <f t="shared" si="248"/>
        <v/>
      </c>
      <c r="D1946" s="80" t="str">
        <f t="shared" si="249"/>
        <v/>
      </c>
      <c r="E1946" s="80" t="str">
        <f t="shared" si="250"/>
        <v/>
      </c>
      <c r="F1946" s="80" t="str">
        <f t="shared" si="252"/>
        <v/>
      </c>
      <c r="G1946" s="80" t="str">
        <f t="shared" si="252"/>
        <v/>
      </c>
      <c r="H1946" s="80" t="str">
        <f t="shared" si="252"/>
        <v/>
      </c>
      <c r="I1946" s="413"/>
      <c r="J1946" s="414"/>
      <c r="K1946" s="415"/>
      <c r="L1946" s="415"/>
      <c r="M1946" s="415"/>
      <c r="N1946" s="415"/>
      <c r="O1946" s="415"/>
      <c r="P1946" s="415"/>
    </row>
    <row r="1947" spans="1:16">
      <c r="A1947" s="80" t="str">
        <f t="shared" si="246"/>
        <v/>
      </c>
      <c r="B1947" s="80" t="str">
        <f t="shared" si="247"/>
        <v/>
      </c>
      <c r="C1947" s="80" t="str">
        <f t="shared" si="248"/>
        <v/>
      </c>
      <c r="D1947" s="80" t="str">
        <f t="shared" si="249"/>
        <v/>
      </c>
      <c r="E1947" s="80" t="str">
        <f t="shared" si="250"/>
        <v/>
      </c>
      <c r="F1947" s="80" t="str">
        <f t="shared" si="252"/>
        <v/>
      </c>
      <c r="G1947" s="80" t="str">
        <f t="shared" si="252"/>
        <v/>
      </c>
      <c r="H1947" s="80" t="str">
        <f t="shared" si="252"/>
        <v/>
      </c>
      <c r="I1947" s="413"/>
      <c r="J1947" s="414"/>
      <c r="K1947" s="415"/>
      <c r="L1947" s="415"/>
      <c r="M1947" s="415"/>
      <c r="N1947" s="415"/>
      <c r="O1947" s="415"/>
      <c r="P1947" s="415"/>
    </row>
    <row r="1948" spans="1:16">
      <c r="A1948" s="80" t="str">
        <f t="shared" si="246"/>
        <v/>
      </c>
      <c r="B1948" s="80" t="str">
        <f t="shared" si="247"/>
        <v/>
      </c>
      <c r="C1948" s="80" t="str">
        <f t="shared" si="248"/>
        <v/>
      </c>
      <c r="D1948" s="80" t="str">
        <f t="shared" si="249"/>
        <v/>
      </c>
      <c r="E1948" s="80" t="str">
        <f t="shared" si="250"/>
        <v/>
      </c>
      <c r="F1948" s="80" t="str">
        <f t="shared" si="252"/>
        <v/>
      </c>
      <c r="G1948" s="80" t="str">
        <f t="shared" si="252"/>
        <v/>
      </c>
      <c r="H1948" s="80" t="str">
        <f t="shared" si="252"/>
        <v/>
      </c>
      <c r="I1948" s="413"/>
      <c r="J1948" s="414"/>
      <c r="K1948" s="415"/>
      <c r="L1948" s="415"/>
      <c r="M1948" s="415"/>
      <c r="N1948" s="415"/>
      <c r="O1948" s="415"/>
      <c r="P1948" s="415"/>
    </row>
    <row r="1949" spans="1:16">
      <c r="A1949" s="80" t="str">
        <f t="shared" si="246"/>
        <v/>
      </c>
      <c r="B1949" s="80" t="str">
        <f t="shared" si="247"/>
        <v/>
      </c>
      <c r="C1949" s="80" t="str">
        <f t="shared" si="248"/>
        <v/>
      </c>
      <c r="D1949" s="80" t="str">
        <f t="shared" si="249"/>
        <v/>
      </c>
      <c r="E1949" s="80" t="str">
        <f t="shared" si="250"/>
        <v/>
      </c>
      <c r="F1949" s="80" t="str">
        <f t="shared" si="252"/>
        <v/>
      </c>
      <c r="G1949" s="80" t="str">
        <f t="shared" si="252"/>
        <v/>
      </c>
      <c r="H1949" s="80" t="str">
        <f t="shared" si="252"/>
        <v/>
      </c>
      <c r="I1949" s="413"/>
      <c r="J1949" s="414"/>
      <c r="K1949" s="415"/>
      <c r="L1949" s="415"/>
      <c r="M1949" s="415"/>
      <c r="N1949" s="415"/>
      <c r="O1949" s="415"/>
      <c r="P1949" s="415"/>
    </row>
    <row r="1950" spans="1:16">
      <c r="A1950" s="80" t="str">
        <f t="shared" si="246"/>
        <v/>
      </c>
      <c r="B1950" s="80" t="str">
        <f t="shared" si="247"/>
        <v/>
      </c>
      <c r="C1950" s="80" t="str">
        <f t="shared" si="248"/>
        <v/>
      </c>
      <c r="D1950" s="80" t="str">
        <f t="shared" si="249"/>
        <v/>
      </c>
      <c r="E1950" s="80" t="str">
        <f t="shared" si="250"/>
        <v/>
      </c>
      <c r="F1950" s="80" t="str">
        <f t="shared" si="252"/>
        <v/>
      </c>
      <c r="G1950" s="80" t="str">
        <f t="shared" si="252"/>
        <v/>
      </c>
      <c r="H1950" s="80" t="str">
        <f t="shared" si="252"/>
        <v/>
      </c>
      <c r="I1950" s="413"/>
      <c r="J1950" s="414"/>
      <c r="K1950" s="415"/>
      <c r="L1950" s="415"/>
      <c r="M1950" s="415"/>
      <c r="N1950" s="415"/>
      <c r="O1950" s="415"/>
      <c r="P1950" s="415"/>
    </row>
    <row r="1951" spans="1:16">
      <c r="A1951" s="80" t="str">
        <f t="shared" si="246"/>
        <v/>
      </c>
      <c r="B1951" s="80" t="str">
        <f t="shared" si="247"/>
        <v/>
      </c>
      <c r="C1951" s="80" t="str">
        <f t="shared" si="248"/>
        <v/>
      </c>
      <c r="D1951" s="80" t="str">
        <f t="shared" si="249"/>
        <v/>
      </c>
      <c r="E1951" s="80" t="str">
        <f t="shared" si="250"/>
        <v/>
      </c>
      <c r="F1951" s="80" t="str">
        <f t="shared" si="252"/>
        <v/>
      </c>
      <c r="G1951" s="80" t="str">
        <f t="shared" si="252"/>
        <v/>
      </c>
      <c r="H1951" s="80" t="str">
        <f t="shared" si="252"/>
        <v/>
      </c>
      <c r="I1951" s="413"/>
      <c r="J1951" s="414"/>
      <c r="K1951" s="415"/>
      <c r="L1951" s="415"/>
      <c r="M1951" s="415"/>
      <c r="N1951" s="415"/>
      <c r="O1951" s="415"/>
      <c r="P1951" s="415"/>
    </row>
    <row r="1952" spans="1:16">
      <c r="A1952" s="80" t="str">
        <f t="shared" si="246"/>
        <v/>
      </c>
      <c r="B1952" s="80" t="str">
        <f t="shared" si="247"/>
        <v/>
      </c>
      <c r="C1952" s="80" t="str">
        <f t="shared" si="248"/>
        <v/>
      </c>
      <c r="D1952" s="80" t="str">
        <f t="shared" si="249"/>
        <v/>
      </c>
      <c r="E1952" s="80" t="str">
        <f t="shared" si="250"/>
        <v/>
      </c>
      <c r="F1952" s="80" t="str">
        <f t="shared" si="252"/>
        <v/>
      </c>
      <c r="G1952" s="80" t="str">
        <f t="shared" si="252"/>
        <v/>
      </c>
      <c r="H1952" s="80" t="str">
        <f t="shared" si="252"/>
        <v/>
      </c>
      <c r="I1952" s="413"/>
      <c r="J1952" s="414"/>
      <c r="K1952" s="415"/>
      <c r="L1952" s="415"/>
      <c r="M1952" s="415"/>
      <c r="N1952" s="415"/>
      <c r="O1952" s="415"/>
      <c r="P1952" s="415"/>
    </row>
    <row r="1953" spans="1:16">
      <c r="A1953" s="80" t="str">
        <f t="shared" si="246"/>
        <v/>
      </c>
      <c r="B1953" s="80" t="str">
        <f t="shared" si="247"/>
        <v/>
      </c>
      <c r="C1953" s="80" t="str">
        <f t="shared" si="248"/>
        <v/>
      </c>
      <c r="D1953" s="80" t="str">
        <f t="shared" si="249"/>
        <v/>
      </c>
      <c r="E1953" s="80" t="str">
        <f t="shared" si="250"/>
        <v/>
      </c>
      <c r="F1953" s="80" t="str">
        <f t="shared" si="252"/>
        <v/>
      </c>
      <c r="G1953" s="80" t="str">
        <f t="shared" si="252"/>
        <v/>
      </c>
      <c r="H1953" s="80" t="str">
        <f t="shared" si="252"/>
        <v/>
      </c>
      <c r="I1953" s="413"/>
      <c r="J1953" s="414"/>
      <c r="K1953" s="415"/>
      <c r="L1953" s="415"/>
      <c r="M1953" s="415"/>
      <c r="N1953" s="415"/>
      <c r="O1953" s="415"/>
      <c r="P1953" s="415"/>
    </row>
    <row r="1954" spans="1:16">
      <c r="A1954" s="80" t="str">
        <f t="shared" si="246"/>
        <v/>
      </c>
      <c r="B1954" s="80" t="str">
        <f t="shared" si="247"/>
        <v/>
      </c>
      <c r="C1954" s="80" t="str">
        <f t="shared" si="248"/>
        <v/>
      </c>
      <c r="D1954" s="80" t="str">
        <f t="shared" si="249"/>
        <v/>
      </c>
      <c r="E1954" s="80" t="str">
        <f t="shared" si="250"/>
        <v/>
      </c>
      <c r="F1954" s="80" t="str">
        <f t="shared" si="252"/>
        <v/>
      </c>
      <c r="G1954" s="80" t="str">
        <f t="shared" si="252"/>
        <v/>
      </c>
      <c r="H1954" s="80" t="str">
        <f t="shared" si="252"/>
        <v/>
      </c>
      <c r="I1954" s="413"/>
      <c r="J1954" s="414"/>
      <c r="K1954" s="415"/>
      <c r="L1954" s="415"/>
      <c r="M1954" s="415"/>
      <c r="N1954" s="415"/>
      <c r="O1954" s="415"/>
      <c r="P1954" s="415"/>
    </row>
    <row r="1955" spans="1:16">
      <c r="A1955" s="80" t="str">
        <f t="shared" si="246"/>
        <v/>
      </c>
      <c r="B1955" s="80" t="str">
        <f t="shared" si="247"/>
        <v/>
      </c>
      <c r="C1955" s="80" t="str">
        <f t="shared" si="248"/>
        <v/>
      </c>
      <c r="D1955" s="80" t="str">
        <f t="shared" si="249"/>
        <v/>
      </c>
      <c r="E1955" s="80" t="str">
        <f t="shared" si="250"/>
        <v/>
      </c>
      <c r="F1955" s="80" t="str">
        <f t="shared" si="252"/>
        <v/>
      </c>
      <c r="G1955" s="80" t="str">
        <f t="shared" si="252"/>
        <v/>
      </c>
      <c r="H1955" s="80" t="str">
        <f t="shared" si="252"/>
        <v/>
      </c>
      <c r="I1955" s="413"/>
      <c r="J1955" s="414"/>
      <c r="K1955" s="415"/>
      <c r="L1955" s="415"/>
      <c r="M1955" s="415"/>
      <c r="N1955" s="415"/>
      <c r="O1955" s="415"/>
      <c r="P1955" s="415"/>
    </row>
    <row r="1956" spans="1:16">
      <c r="A1956" s="80" t="str">
        <f t="shared" si="246"/>
        <v/>
      </c>
      <c r="B1956" s="80" t="str">
        <f t="shared" si="247"/>
        <v/>
      </c>
      <c r="C1956" s="80" t="str">
        <f t="shared" si="248"/>
        <v/>
      </c>
      <c r="D1956" s="80" t="str">
        <f t="shared" si="249"/>
        <v/>
      </c>
      <c r="E1956" s="80" t="str">
        <f t="shared" si="250"/>
        <v/>
      </c>
      <c r="F1956" s="80" t="str">
        <f t="shared" si="252"/>
        <v/>
      </c>
      <c r="G1956" s="80" t="str">
        <f t="shared" si="252"/>
        <v/>
      </c>
      <c r="H1956" s="80" t="str">
        <f t="shared" si="252"/>
        <v/>
      </c>
      <c r="I1956" s="413"/>
      <c r="J1956" s="414"/>
      <c r="K1956" s="415"/>
      <c r="L1956" s="415"/>
      <c r="M1956" s="415"/>
      <c r="N1956" s="415"/>
      <c r="O1956" s="415"/>
      <c r="P1956" s="415"/>
    </row>
    <row r="1957" spans="1:16">
      <c r="A1957" s="80" t="str">
        <f t="shared" si="246"/>
        <v/>
      </c>
      <c r="B1957" s="80" t="str">
        <f t="shared" si="247"/>
        <v/>
      </c>
      <c r="C1957" s="80" t="str">
        <f t="shared" si="248"/>
        <v/>
      </c>
      <c r="D1957" s="80" t="str">
        <f t="shared" si="249"/>
        <v/>
      </c>
      <c r="E1957" s="80" t="str">
        <f t="shared" si="250"/>
        <v/>
      </c>
      <c r="F1957" s="80" t="str">
        <f t="shared" si="252"/>
        <v/>
      </c>
      <c r="G1957" s="80" t="str">
        <f t="shared" si="252"/>
        <v/>
      </c>
      <c r="H1957" s="80" t="str">
        <f t="shared" si="252"/>
        <v/>
      </c>
      <c r="I1957" s="413"/>
      <c r="J1957" s="414"/>
      <c r="K1957" s="415"/>
      <c r="L1957" s="415"/>
      <c r="M1957" s="415"/>
      <c r="N1957" s="415"/>
      <c r="O1957" s="415"/>
      <c r="P1957" s="415"/>
    </row>
    <row r="1958" spans="1:16">
      <c r="A1958" s="80" t="str">
        <f t="shared" si="246"/>
        <v/>
      </c>
      <c r="B1958" s="80" t="str">
        <f t="shared" si="247"/>
        <v/>
      </c>
      <c r="C1958" s="80" t="str">
        <f t="shared" si="248"/>
        <v/>
      </c>
      <c r="D1958" s="80" t="str">
        <f t="shared" si="249"/>
        <v/>
      </c>
      <c r="E1958" s="80" t="str">
        <f t="shared" si="250"/>
        <v/>
      </c>
      <c r="F1958" s="80" t="str">
        <f t="shared" si="252"/>
        <v/>
      </c>
      <c r="G1958" s="80" t="str">
        <f t="shared" si="252"/>
        <v/>
      </c>
      <c r="H1958" s="80" t="str">
        <f t="shared" si="252"/>
        <v/>
      </c>
      <c r="I1958" s="413"/>
      <c r="J1958" s="414"/>
      <c r="K1958" s="415"/>
      <c r="L1958" s="415"/>
      <c r="M1958" s="415"/>
      <c r="N1958" s="415"/>
      <c r="O1958" s="415"/>
      <c r="P1958" s="415"/>
    </row>
    <row r="1959" spans="1:16">
      <c r="A1959" s="80" t="str">
        <f t="shared" si="246"/>
        <v/>
      </c>
      <c r="B1959" s="80" t="str">
        <f t="shared" si="247"/>
        <v/>
      </c>
      <c r="C1959" s="80" t="str">
        <f t="shared" si="248"/>
        <v/>
      </c>
      <c r="D1959" s="80" t="str">
        <f t="shared" si="249"/>
        <v/>
      </c>
      <c r="E1959" s="80" t="str">
        <f t="shared" si="250"/>
        <v/>
      </c>
      <c r="F1959" s="80" t="str">
        <f t="shared" si="252"/>
        <v/>
      </c>
      <c r="G1959" s="80" t="str">
        <f t="shared" si="252"/>
        <v/>
      </c>
      <c r="H1959" s="80" t="str">
        <f t="shared" si="252"/>
        <v/>
      </c>
      <c r="I1959" s="413"/>
      <c r="J1959" s="414"/>
      <c r="K1959" s="415"/>
      <c r="L1959" s="415"/>
      <c r="M1959" s="415"/>
      <c r="N1959" s="415"/>
      <c r="O1959" s="415"/>
      <c r="P1959" s="415"/>
    </row>
    <row r="1960" spans="1:16">
      <c r="A1960" s="80" t="str">
        <f t="shared" si="246"/>
        <v/>
      </c>
      <c r="B1960" s="80" t="str">
        <f t="shared" si="247"/>
        <v/>
      </c>
      <c r="C1960" s="80" t="str">
        <f t="shared" si="248"/>
        <v/>
      </c>
      <c r="D1960" s="80" t="str">
        <f t="shared" si="249"/>
        <v/>
      </c>
      <c r="E1960" s="80" t="str">
        <f t="shared" si="250"/>
        <v/>
      </c>
      <c r="F1960" s="80" t="str">
        <f t="shared" si="252"/>
        <v/>
      </c>
      <c r="G1960" s="80" t="str">
        <f t="shared" si="252"/>
        <v/>
      </c>
      <c r="H1960" s="80" t="str">
        <f t="shared" si="252"/>
        <v/>
      </c>
      <c r="I1960" s="413"/>
      <c r="J1960" s="414"/>
      <c r="K1960" s="415"/>
      <c r="L1960" s="415"/>
      <c r="M1960" s="415"/>
      <c r="N1960" s="415"/>
      <c r="O1960" s="415"/>
      <c r="P1960" s="415"/>
    </row>
    <row r="1961" spans="1:16">
      <c r="A1961" s="80" t="str">
        <f t="shared" si="246"/>
        <v/>
      </c>
      <c r="B1961" s="80" t="str">
        <f t="shared" si="247"/>
        <v/>
      </c>
      <c r="C1961" s="80" t="str">
        <f t="shared" si="248"/>
        <v/>
      </c>
      <c r="D1961" s="80" t="str">
        <f t="shared" si="249"/>
        <v/>
      </c>
      <c r="E1961" s="80" t="str">
        <f t="shared" si="250"/>
        <v/>
      </c>
      <c r="F1961" s="80" t="str">
        <f t="shared" si="252"/>
        <v/>
      </c>
      <c r="G1961" s="80" t="str">
        <f t="shared" si="252"/>
        <v/>
      </c>
      <c r="H1961" s="80" t="str">
        <f t="shared" si="252"/>
        <v/>
      </c>
      <c r="I1961" s="413"/>
      <c r="J1961" s="414"/>
      <c r="K1961" s="415"/>
      <c r="L1961" s="415"/>
      <c r="M1961" s="415"/>
      <c r="N1961" s="415"/>
      <c r="O1961" s="415"/>
      <c r="P1961" s="415"/>
    </row>
    <row r="1962" spans="1:16">
      <c r="A1962" s="80" t="str">
        <f t="shared" si="246"/>
        <v/>
      </c>
      <c r="B1962" s="80" t="str">
        <f t="shared" si="247"/>
        <v/>
      </c>
      <c r="C1962" s="80" t="str">
        <f t="shared" si="248"/>
        <v/>
      </c>
      <c r="D1962" s="80" t="str">
        <f t="shared" si="249"/>
        <v/>
      </c>
      <c r="E1962" s="80" t="str">
        <f t="shared" si="250"/>
        <v/>
      </c>
      <c r="F1962" s="80" t="str">
        <f t="shared" si="252"/>
        <v/>
      </c>
      <c r="G1962" s="80" t="str">
        <f t="shared" si="252"/>
        <v/>
      </c>
      <c r="H1962" s="80" t="str">
        <f t="shared" si="252"/>
        <v/>
      </c>
      <c r="I1962" s="413"/>
      <c r="J1962" s="414"/>
      <c r="K1962" s="415"/>
      <c r="L1962" s="415"/>
      <c r="M1962" s="415"/>
      <c r="N1962" s="415"/>
      <c r="O1962" s="415"/>
      <c r="P1962" s="415"/>
    </row>
    <row r="1963" spans="1:16">
      <c r="A1963" s="80" t="str">
        <f t="shared" si="246"/>
        <v/>
      </c>
      <c r="B1963" s="80" t="str">
        <f t="shared" si="247"/>
        <v/>
      </c>
      <c r="C1963" s="80" t="str">
        <f t="shared" si="248"/>
        <v/>
      </c>
      <c r="D1963" s="80" t="str">
        <f t="shared" si="249"/>
        <v/>
      </c>
      <c r="E1963" s="80" t="str">
        <f t="shared" si="250"/>
        <v/>
      </c>
      <c r="F1963" s="80" t="str">
        <f t="shared" si="252"/>
        <v/>
      </c>
      <c r="G1963" s="80" t="str">
        <f t="shared" si="252"/>
        <v/>
      </c>
      <c r="H1963" s="80" t="str">
        <f t="shared" si="252"/>
        <v/>
      </c>
      <c r="I1963" s="413"/>
      <c r="J1963" s="414"/>
      <c r="K1963" s="415"/>
      <c r="L1963" s="415"/>
      <c r="M1963" s="415"/>
      <c r="N1963" s="415"/>
      <c r="O1963" s="415"/>
      <c r="P1963" s="415"/>
    </row>
    <row r="1964" spans="1:16">
      <c r="A1964" s="80" t="str">
        <f t="shared" si="246"/>
        <v/>
      </c>
      <c r="B1964" s="80" t="str">
        <f t="shared" si="247"/>
        <v/>
      </c>
      <c r="C1964" s="80" t="str">
        <f t="shared" si="248"/>
        <v/>
      </c>
      <c r="D1964" s="80" t="str">
        <f t="shared" si="249"/>
        <v/>
      </c>
      <c r="E1964" s="80" t="str">
        <f t="shared" si="250"/>
        <v/>
      </c>
      <c r="F1964" s="80" t="str">
        <f t="shared" si="252"/>
        <v/>
      </c>
      <c r="G1964" s="80" t="str">
        <f t="shared" si="252"/>
        <v/>
      </c>
      <c r="H1964" s="80" t="str">
        <f t="shared" si="252"/>
        <v/>
      </c>
      <c r="I1964" s="413"/>
      <c r="J1964" s="414"/>
      <c r="K1964" s="415"/>
      <c r="L1964" s="415"/>
      <c r="M1964" s="415"/>
      <c r="N1964" s="415"/>
      <c r="O1964" s="415"/>
      <c r="P1964" s="415"/>
    </row>
    <row r="1965" spans="1:16">
      <c r="A1965" s="80" t="str">
        <f t="shared" si="246"/>
        <v/>
      </c>
      <c r="B1965" s="80" t="str">
        <f t="shared" si="247"/>
        <v/>
      </c>
      <c r="C1965" s="80" t="str">
        <f t="shared" si="248"/>
        <v/>
      </c>
      <c r="D1965" s="80" t="str">
        <f t="shared" si="249"/>
        <v/>
      </c>
      <c r="E1965" s="80" t="str">
        <f t="shared" si="250"/>
        <v/>
      </c>
      <c r="F1965" s="80" t="str">
        <f t="shared" ref="F1965:H1984" si="253">IF(Cptes="","",LEFT(Cptes,7))</f>
        <v/>
      </c>
      <c r="G1965" s="80" t="str">
        <f t="shared" si="253"/>
        <v/>
      </c>
      <c r="H1965" s="80" t="str">
        <f t="shared" si="253"/>
        <v/>
      </c>
      <c r="I1965" s="413"/>
      <c r="J1965" s="414"/>
      <c r="K1965" s="415"/>
      <c r="L1965" s="415"/>
      <c r="M1965" s="415"/>
      <c r="N1965" s="415"/>
      <c r="O1965" s="415"/>
      <c r="P1965" s="415"/>
    </row>
    <row r="1966" spans="1:16">
      <c r="A1966" s="80" t="str">
        <f t="shared" si="246"/>
        <v/>
      </c>
      <c r="B1966" s="80" t="str">
        <f t="shared" si="247"/>
        <v/>
      </c>
      <c r="C1966" s="80" t="str">
        <f t="shared" si="248"/>
        <v/>
      </c>
      <c r="D1966" s="80" t="str">
        <f t="shared" si="249"/>
        <v/>
      </c>
      <c r="E1966" s="80" t="str">
        <f t="shared" si="250"/>
        <v/>
      </c>
      <c r="F1966" s="80" t="str">
        <f t="shared" si="253"/>
        <v/>
      </c>
      <c r="G1966" s="80" t="str">
        <f t="shared" si="253"/>
        <v/>
      </c>
      <c r="H1966" s="80" t="str">
        <f t="shared" si="253"/>
        <v/>
      </c>
      <c r="I1966" s="413"/>
      <c r="J1966" s="414"/>
      <c r="K1966" s="415"/>
      <c r="L1966" s="415"/>
      <c r="M1966" s="415"/>
      <c r="N1966" s="415"/>
      <c r="O1966" s="415"/>
      <c r="P1966" s="415"/>
    </row>
    <row r="1967" spans="1:16">
      <c r="A1967" s="80" t="str">
        <f t="shared" si="246"/>
        <v/>
      </c>
      <c r="B1967" s="80" t="str">
        <f t="shared" si="247"/>
        <v/>
      </c>
      <c r="C1967" s="80" t="str">
        <f t="shared" si="248"/>
        <v/>
      </c>
      <c r="D1967" s="80" t="str">
        <f t="shared" si="249"/>
        <v/>
      </c>
      <c r="E1967" s="80" t="str">
        <f t="shared" si="250"/>
        <v/>
      </c>
      <c r="F1967" s="80" t="str">
        <f t="shared" si="253"/>
        <v/>
      </c>
      <c r="G1967" s="80" t="str">
        <f t="shared" si="253"/>
        <v/>
      </c>
      <c r="H1967" s="80" t="str">
        <f t="shared" si="253"/>
        <v/>
      </c>
      <c r="I1967" s="413"/>
      <c r="J1967" s="414"/>
      <c r="K1967" s="415"/>
      <c r="L1967" s="415"/>
      <c r="M1967" s="415"/>
      <c r="N1967" s="415"/>
      <c r="O1967" s="415"/>
      <c r="P1967" s="415"/>
    </row>
    <row r="1968" spans="1:16">
      <c r="A1968" s="80" t="str">
        <f t="shared" si="246"/>
        <v/>
      </c>
      <c r="B1968" s="80" t="str">
        <f t="shared" si="247"/>
        <v/>
      </c>
      <c r="C1968" s="80" t="str">
        <f t="shared" si="248"/>
        <v/>
      </c>
      <c r="D1968" s="80" t="str">
        <f t="shared" si="249"/>
        <v/>
      </c>
      <c r="E1968" s="80" t="str">
        <f t="shared" si="250"/>
        <v/>
      </c>
      <c r="F1968" s="80" t="str">
        <f t="shared" si="253"/>
        <v/>
      </c>
      <c r="G1968" s="80" t="str">
        <f t="shared" si="253"/>
        <v/>
      </c>
      <c r="H1968" s="80" t="str">
        <f t="shared" si="253"/>
        <v/>
      </c>
      <c r="I1968" s="413"/>
      <c r="J1968" s="414"/>
      <c r="K1968" s="415"/>
      <c r="L1968" s="415"/>
      <c r="M1968" s="415"/>
      <c r="N1968" s="415"/>
      <c r="O1968" s="415"/>
      <c r="P1968" s="415"/>
    </row>
    <row r="1969" spans="1:16">
      <c r="A1969" s="80" t="str">
        <f t="shared" si="246"/>
        <v/>
      </c>
      <c r="B1969" s="80" t="str">
        <f t="shared" si="247"/>
        <v/>
      </c>
      <c r="C1969" s="80" t="str">
        <f t="shared" si="248"/>
        <v/>
      </c>
      <c r="D1969" s="80" t="str">
        <f t="shared" si="249"/>
        <v/>
      </c>
      <c r="E1969" s="80" t="str">
        <f t="shared" si="250"/>
        <v/>
      </c>
      <c r="F1969" s="80" t="str">
        <f t="shared" si="253"/>
        <v/>
      </c>
      <c r="G1969" s="80" t="str">
        <f t="shared" si="253"/>
        <v/>
      </c>
      <c r="H1969" s="80" t="str">
        <f t="shared" si="253"/>
        <v/>
      </c>
      <c r="I1969" s="413"/>
      <c r="J1969" s="414"/>
      <c r="K1969" s="415"/>
      <c r="L1969" s="415"/>
      <c r="M1969" s="415"/>
      <c r="N1969" s="415"/>
      <c r="O1969" s="415"/>
      <c r="P1969" s="415"/>
    </row>
    <row r="1970" spans="1:16">
      <c r="A1970" s="80" t="str">
        <f t="shared" si="246"/>
        <v/>
      </c>
      <c r="B1970" s="80" t="str">
        <f t="shared" si="247"/>
        <v/>
      </c>
      <c r="C1970" s="80" t="str">
        <f t="shared" si="248"/>
        <v/>
      </c>
      <c r="D1970" s="80" t="str">
        <f t="shared" si="249"/>
        <v/>
      </c>
      <c r="E1970" s="80" t="str">
        <f t="shared" si="250"/>
        <v/>
      </c>
      <c r="F1970" s="80" t="str">
        <f t="shared" si="253"/>
        <v/>
      </c>
      <c r="G1970" s="80" t="str">
        <f t="shared" si="253"/>
        <v/>
      </c>
      <c r="H1970" s="80" t="str">
        <f t="shared" si="253"/>
        <v/>
      </c>
      <c r="I1970" s="413"/>
      <c r="J1970" s="414"/>
      <c r="K1970" s="415"/>
      <c r="L1970" s="415"/>
      <c r="M1970" s="415"/>
      <c r="N1970" s="415"/>
      <c r="O1970" s="415"/>
      <c r="P1970" s="415"/>
    </row>
    <row r="1971" spans="1:16">
      <c r="A1971" s="80" t="str">
        <f t="shared" si="246"/>
        <v/>
      </c>
      <c r="B1971" s="80" t="str">
        <f t="shared" si="247"/>
        <v/>
      </c>
      <c r="C1971" s="80" t="str">
        <f t="shared" si="248"/>
        <v/>
      </c>
      <c r="D1971" s="80" t="str">
        <f t="shared" si="249"/>
        <v/>
      </c>
      <c r="E1971" s="80" t="str">
        <f t="shared" si="250"/>
        <v/>
      </c>
      <c r="F1971" s="80" t="str">
        <f t="shared" si="253"/>
        <v/>
      </c>
      <c r="G1971" s="80" t="str">
        <f t="shared" si="253"/>
        <v/>
      </c>
      <c r="H1971" s="80" t="str">
        <f t="shared" si="253"/>
        <v/>
      </c>
      <c r="I1971" s="413"/>
      <c r="J1971" s="414"/>
      <c r="K1971" s="415"/>
      <c r="L1971" s="415"/>
      <c r="M1971" s="415"/>
      <c r="N1971" s="415"/>
      <c r="O1971" s="415"/>
      <c r="P1971" s="415"/>
    </row>
    <row r="1972" spans="1:16">
      <c r="A1972" s="80" t="str">
        <f t="shared" si="246"/>
        <v/>
      </c>
      <c r="B1972" s="80" t="str">
        <f t="shared" si="247"/>
        <v/>
      </c>
      <c r="C1972" s="80" t="str">
        <f t="shared" si="248"/>
        <v/>
      </c>
      <c r="D1972" s="80" t="str">
        <f t="shared" si="249"/>
        <v/>
      </c>
      <c r="E1972" s="80" t="str">
        <f t="shared" si="250"/>
        <v/>
      </c>
      <c r="F1972" s="80" t="str">
        <f t="shared" si="253"/>
        <v/>
      </c>
      <c r="G1972" s="80" t="str">
        <f t="shared" si="253"/>
        <v/>
      </c>
      <c r="H1972" s="80" t="str">
        <f t="shared" si="253"/>
        <v/>
      </c>
      <c r="I1972" s="413"/>
      <c r="J1972" s="414"/>
      <c r="K1972" s="415"/>
      <c r="L1972" s="415"/>
      <c r="M1972" s="415"/>
      <c r="N1972" s="415"/>
      <c r="O1972" s="415"/>
      <c r="P1972" s="415"/>
    </row>
    <row r="1973" spans="1:16">
      <c r="A1973" s="80" t="str">
        <f t="shared" si="246"/>
        <v/>
      </c>
      <c r="B1973" s="80" t="str">
        <f t="shared" si="247"/>
        <v/>
      </c>
      <c r="C1973" s="80" t="str">
        <f t="shared" si="248"/>
        <v/>
      </c>
      <c r="D1973" s="80" t="str">
        <f t="shared" si="249"/>
        <v/>
      </c>
      <c r="E1973" s="80" t="str">
        <f t="shared" si="250"/>
        <v/>
      </c>
      <c r="F1973" s="80" t="str">
        <f t="shared" si="253"/>
        <v/>
      </c>
      <c r="G1973" s="80" t="str">
        <f t="shared" si="253"/>
        <v/>
      </c>
      <c r="H1973" s="80" t="str">
        <f t="shared" si="253"/>
        <v/>
      </c>
      <c r="I1973" s="413"/>
      <c r="J1973" s="414"/>
      <c r="K1973" s="415"/>
      <c r="L1973" s="415"/>
      <c r="M1973" s="415"/>
      <c r="N1973" s="415"/>
      <c r="O1973" s="415"/>
      <c r="P1973" s="415"/>
    </row>
    <row r="1974" spans="1:16">
      <c r="A1974" s="80" t="str">
        <f t="shared" si="246"/>
        <v/>
      </c>
      <c r="B1974" s="80" t="str">
        <f t="shared" si="247"/>
        <v/>
      </c>
      <c r="C1974" s="80" t="str">
        <f t="shared" si="248"/>
        <v/>
      </c>
      <c r="D1974" s="80" t="str">
        <f t="shared" si="249"/>
        <v/>
      </c>
      <c r="E1974" s="80" t="str">
        <f t="shared" si="250"/>
        <v/>
      </c>
      <c r="F1974" s="80" t="str">
        <f t="shared" si="253"/>
        <v/>
      </c>
      <c r="G1974" s="80" t="str">
        <f t="shared" si="253"/>
        <v/>
      </c>
      <c r="H1974" s="80" t="str">
        <f t="shared" si="253"/>
        <v/>
      </c>
      <c r="I1974" s="413"/>
      <c r="J1974" s="414"/>
      <c r="K1974" s="415"/>
      <c r="L1974" s="415"/>
      <c r="M1974" s="415"/>
      <c r="N1974" s="415"/>
      <c r="O1974" s="415"/>
      <c r="P1974" s="415"/>
    </row>
    <row r="1975" spans="1:16">
      <c r="A1975" s="80" t="str">
        <f t="shared" si="246"/>
        <v/>
      </c>
      <c r="B1975" s="80" t="str">
        <f t="shared" si="247"/>
        <v/>
      </c>
      <c r="C1975" s="80" t="str">
        <f t="shared" si="248"/>
        <v/>
      </c>
      <c r="D1975" s="80" t="str">
        <f t="shared" si="249"/>
        <v/>
      </c>
      <c r="E1975" s="80" t="str">
        <f t="shared" si="250"/>
        <v/>
      </c>
      <c r="F1975" s="80" t="str">
        <f t="shared" si="253"/>
        <v/>
      </c>
      <c r="G1975" s="80" t="str">
        <f t="shared" si="253"/>
        <v/>
      </c>
      <c r="H1975" s="80" t="str">
        <f t="shared" si="253"/>
        <v/>
      </c>
      <c r="I1975" s="413"/>
      <c r="J1975" s="414"/>
      <c r="K1975" s="415"/>
      <c r="L1975" s="415"/>
      <c r="M1975" s="415"/>
      <c r="N1975" s="415"/>
      <c r="O1975" s="415"/>
      <c r="P1975" s="415"/>
    </row>
    <row r="1976" spans="1:16">
      <c r="A1976" s="80" t="str">
        <f t="shared" si="246"/>
        <v/>
      </c>
      <c r="B1976" s="80" t="str">
        <f t="shared" si="247"/>
        <v/>
      </c>
      <c r="C1976" s="80" t="str">
        <f t="shared" si="248"/>
        <v/>
      </c>
      <c r="D1976" s="80" t="str">
        <f t="shared" si="249"/>
        <v/>
      </c>
      <c r="E1976" s="80" t="str">
        <f t="shared" si="250"/>
        <v/>
      </c>
      <c r="F1976" s="80" t="str">
        <f t="shared" si="253"/>
        <v/>
      </c>
      <c r="G1976" s="80" t="str">
        <f t="shared" si="253"/>
        <v/>
      </c>
      <c r="H1976" s="80" t="str">
        <f t="shared" si="253"/>
        <v/>
      </c>
      <c r="I1976" s="413"/>
      <c r="J1976" s="414"/>
      <c r="K1976" s="415"/>
      <c r="L1976" s="415"/>
      <c r="M1976" s="415"/>
      <c r="N1976" s="415"/>
      <c r="O1976" s="415"/>
      <c r="P1976" s="415"/>
    </row>
    <row r="1977" spans="1:16">
      <c r="A1977" s="80" t="str">
        <f t="shared" si="246"/>
        <v/>
      </c>
      <c r="B1977" s="80" t="str">
        <f t="shared" si="247"/>
        <v/>
      </c>
      <c r="C1977" s="80" t="str">
        <f t="shared" si="248"/>
        <v/>
      </c>
      <c r="D1977" s="80" t="str">
        <f t="shared" si="249"/>
        <v/>
      </c>
      <c r="E1977" s="80" t="str">
        <f t="shared" si="250"/>
        <v/>
      </c>
      <c r="F1977" s="80" t="str">
        <f t="shared" si="253"/>
        <v/>
      </c>
      <c r="G1977" s="80" t="str">
        <f t="shared" si="253"/>
        <v/>
      </c>
      <c r="H1977" s="80" t="str">
        <f t="shared" si="253"/>
        <v/>
      </c>
      <c r="I1977" s="413"/>
      <c r="J1977" s="414"/>
      <c r="K1977" s="415"/>
      <c r="L1977" s="415"/>
      <c r="M1977" s="415"/>
      <c r="N1977" s="415"/>
      <c r="O1977" s="415"/>
      <c r="P1977" s="415"/>
    </row>
    <row r="1978" spans="1:16">
      <c r="A1978" s="80" t="str">
        <f t="shared" si="246"/>
        <v/>
      </c>
      <c r="B1978" s="80" t="str">
        <f t="shared" si="247"/>
        <v/>
      </c>
      <c r="C1978" s="80" t="str">
        <f t="shared" si="248"/>
        <v/>
      </c>
      <c r="D1978" s="80" t="str">
        <f t="shared" si="249"/>
        <v/>
      </c>
      <c r="E1978" s="80" t="str">
        <f t="shared" si="250"/>
        <v/>
      </c>
      <c r="F1978" s="80" t="str">
        <f t="shared" si="253"/>
        <v/>
      </c>
      <c r="G1978" s="80" t="str">
        <f t="shared" si="253"/>
        <v/>
      </c>
      <c r="H1978" s="80" t="str">
        <f t="shared" si="253"/>
        <v/>
      </c>
      <c r="I1978" s="413"/>
      <c r="J1978" s="414"/>
      <c r="K1978" s="415"/>
      <c r="L1978" s="415"/>
      <c r="M1978" s="415"/>
      <c r="N1978" s="415"/>
      <c r="O1978" s="415"/>
      <c r="P1978" s="415"/>
    </row>
    <row r="1979" spans="1:16">
      <c r="A1979" s="80" t="str">
        <f t="shared" si="246"/>
        <v/>
      </c>
      <c r="B1979" s="80" t="str">
        <f t="shared" si="247"/>
        <v/>
      </c>
      <c r="C1979" s="80" t="str">
        <f t="shared" si="248"/>
        <v/>
      </c>
      <c r="D1979" s="80" t="str">
        <f t="shared" si="249"/>
        <v/>
      </c>
      <c r="E1979" s="80" t="str">
        <f t="shared" si="250"/>
        <v/>
      </c>
      <c r="F1979" s="80" t="str">
        <f t="shared" si="253"/>
        <v/>
      </c>
      <c r="G1979" s="80" t="str">
        <f t="shared" si="253"/>
        <v/>
      </c>
      <c r="H1979" s="80" t="str">
        <f t="shared" si="253"/>
        <v/>
      </c>
      <c r="I1979" s="413"/>
      <c r="J1979" s="414"/>
      <c r="K1979" s="415"/>
      <c r="L1979" s="415"/>
      <c r="M1979" s="415"/>
      <c r="N1979" s="415"/>
      <c r="O1979" s="415"/>
      <c r="P1979" s="415"/>
    </row>
    <row r="1980" spans="1:16">
      <c r="A1980" s="80" t="str">
        <f t="shared" si="246"/>
        <v/>
      </c>
      <c r="B1980" s="80" t="str">
        <f t="shared" si="247"/>
        <v/>
      </c>
      <c r="C1980" s="80" t="str">
        <f t="shared" si="248"/>
        <v/>
      </c>
      <c r="D1980" s="80" t="str">
        <f t="shared" si="249"/>
        <v/>
      </c>
      <c r="E1980" s="80" t="str">
        <f t="shared" si="250"/>
        <v/>
      </c>
      <c r="F1980" s="80" t="str">
        <f t="shared" si="253"/>
        <v/>
      </c>
      <c r="G1980" s="80" t="str">
        <f t="shared" si="253"/>
        <v/>
      </c>
      <c r="H1980" s="80" t="str">
        <f t="shared" si="253"/>
        <v/>
      </c>
      <c r="I1980" s="413"/>
      <c r="J1980" s="414"/>
      <c r="K1980" s="415"/>
      <c r="L1980" s="415"/>
      <c r="M1980" s="415"/>
      <c r="N1980" s="415"/>
      <c r="O1980" s="415"/>
      <c r="P1980" s="415"/>
    </row>
    <row r="1981" spans="1:16">
      <c r="A1981" s="80" t="str">
        <f t="shared" si="246"/>
        <v/>
      </c>
      <c r="B1981" s="80" t="str">
        <f t="shared" si="247"/>
        <v/>
      </c>
      <c r="C1981" s="80" t="str">
        <f t="shared" si="248"/>
        <v/>
      </c>
      <c r="D1981" s="80" t="str">
        <f t="shared" si="249"/>
        <v/>
      </c>
      <c r="E1981" s="80" t="str">
        <f t="shared" si="250"/>
        <v/>
      </c>
      <c r="F1981" s="80" t="str">
        <f t="shared" si="253"/>
        <v/>
      </c>
      <c r="G1981" s="80" t="str">
        <f t="shared" si="253"/>
        <v/>
      </c>
      <c r="H1981" s="80" t="str">
        <f t="shared" si="253"/>
        <v/>
      </c>
      <c r="I1981" s="413"/>
      <c r="J1981" s="414"/>
      <c r="K1981" s="415"/>
      <c r="L1981" s="415"/>
      <c r="M1981" s="415"/>
      <c r="N1981" s="415"/>
      <c r="O1981" s="415"/>
      <c r="P1981" s="415"/>
    </row>
    <row r="1982" spans="1:16">
      <c r="A1982" s="80" t="str">
        <f t="shared" si="246"/>
        <v/>
      </c>
      <c r="B1982" s="80" t="str">
        <f t="shared" si="247"/>
        <v/>
      </c>
      <c r="C1982" s="80" t="str">
        <f t="shared" si="248"/>
        <v/>
      </c>
      <c r="D1982" s="80" t="str">
        <f t="shared" si="249"/>
        <v/>
      </c>
      <c r="E1982" s="80" t="str">
        <f t="shared" si="250"/>
        <v/>
      </c>
      <c r="F1982" s="80" t="str">
        <f t="shared" si="253"/>
        <v/>
      </c>
      <c r="G1982" s="80" t="str">
        <f t="shared" si="253"/>
        <v/>
      </c>
      <c r="H1982" s="80" t="str">
        <f t="shared" si="253"/>
        <v/>
      </c>
      <c r="I1982" s="413"/>
      <c r="J1982" s="414"/>
      <c r="K1982" s="415"/>
      <c r="L1982" s="415"/>
      <c r="M1982" s="415"/>
      <c r="N1982" s="415"/>
      <c r="O1982" s="415"/>
      <c r="P1982" s="415"/>
    </row>
    <row r="1983" spans="1:16">
      <c r="A1983" s="80" t="str">
        <f t="shared" si="246"/>
        <v/>
      </c>
      <c r="B1983" s="80" t="str">
        <f t="shared" si="247"/>
        <v/>
      </c>
      <c r="C1983" s="80" t="str">
        <f t="shared" si="248"/>
        <v/>
      </c>
      <c r="D1983" s="80" t="str">
        <f t="shared" si="249"/>
        <v/>
      </c>
      <c r="E1983" s="80" t="str">
        <f t="shared" si="250"/>
        <v/>
      </c>
      <c r="F1983" s="80" t="str">
        <f t="shared" si="253"/>
        <v/>
      </c>
      <c r="G1983" s="80" t="str">
        <f t="shared" si="253"/>
        <v/>
      </c>
      <c r="H1983" s="80" t="str">
        <f t="shared" si="253"/>
        <v/>
      </c>
      <c r="I1983" s="413"/>
      <c r="J1983" s="414"/>
      <c r="K1983" s="415"/>
      <c r="L1983" s="415"/>
      <c r="M1983" s="415"/>
      <c r="N1983" s="415"/>
      <c r="O1983" s="415"/>
      <c r="P1983" s="415"/>
    </row>
    <row r="1984" spans="1:16">
      <c r="A1984" s="80" t="str">
        <f t="shared" si="246"/>
        <v/>
      </c>
      <c r="B1984" s="80" t="str">
        <f t="shared" si="247"/>
        <v/>
      </c>
      <c r="C1984" s="80" t="str">
        <f t="shared" si="248"/>
        <v/>
      </c>
      <c r="D1984" s="80" t="str">
        <f t="shared" si="249"/>
        <v/>
      </c>
      <c r="E1984" s="80" t="str">
        <f t="shared" si="250"/>
        <v/>
      </c>
      <c r="F1984" s="80" t="str">
        <f t="shared" si="253"/>
        <v/>
      </c>
      <c r="G1984" s="80" t="str">
        <f t="shared" si="253"/>
        <v/>
      </c>
      <c r="H1984" s="80" t="str">
        <f t="shared" si="253"/>
        <v/>
      </c>
      <c r="I1984" s="413"/>
      <c r="J1984" s="414"/>
      <c r="K1984" s="415"/>
      <c r="L1984" s="415"/>
      <c r="M1984" s="415"/>
      <c r="N1984" s="415"/>
      <c r="O1984" s="415"/>
      <c r="P1984" s="415"/>
    </row>
    <row r="1985" spans="1:16">
      <c r="A1985" s="80" t="str">
        <f t="shared" si="246"/>
        <v/>
      </c>
      <c r="B1985" s="80" t="str">
        <f t="shared" si="247"/>
        <v/>
      </c>
      <c r="C1985" s="80" t="str">
        <f t="shared" si="248"/>
        <v/>
      </c>
      <c r="D1985" s="80" t="str">
        <f t="shared" si="249"/>
        <v/>
      </c>
      <c r="E1985" s="80" t="str">
        <f t="shared" si="250"/>
        <v/>
      </c>
      <c r="F1985" s="80" t="str">
        <f t="shared" ref="F1985:H2004" si="254">IF(Cptes="","",LEFT(Cptes,7))</f>
        <v/>
      </c>
      <c r="G1985" s="80" t="str">
        <f t="shared" si="254"/>
        <v/>
      </c>
      <c r="H1985" s="80" t="str">
        <f t="shared" si="254"/>
        <v/>
      </c>
      <c r="I1985" s="413"/>
      <c r="J1985" s="414"/>
      <c r="K1985" s="415"/>
      <c r="L1985" s="415"/>
      <c r="M1985" s="415"/>
      <c r="N1985" s="415"/>
      <c r="O1985" s="415"/>
      <c r="P1985" s="415"/>
    </row>
    <row r="1986" spans="1:16">
      <c r="A1986" s="80" t="str">
        <f t="shared" si="246"/>
        <v/>
      </c>
      <c r="B1986" s="80" t="str">
        <f t="shared" si="247"/>
        <v/>
      </c>
      <c r="C1986" s="80" t="str">
        <f t="shared" si="248"/>
        <v/>
      </c>
      <c r="D1986" s="80" t="str">
        <f t="shared" si="249"/>
        <v/>
      </c>
      <c r="E1986" s="80" t="str">
        <f t="shared" si="250"/>
        <v/>
      </c>
      <c r="F1986" s="80" t="str">
        <f t="shared" si="254"/>
        <v/>
      </c>
      <c r="G1986" s="80" t="str">
        <f t="shared" si="254"/>
        <v/>
      </c>
      <c r="H1986" s="80" t="str">
        <f t="shared" si="254"/>
        <v/>
      </c>
      <c r="I1986" s="413"/>
      <c r="J1986" s="414"/>
      <c r="K1986" s="415"/>
      <c r="L1986" s="415"/>
      <c r="M1986" s="415"/>
      <c r="N1986" s="415"/>
      <c r="O1986" s="415"/>
      <c r="P1986" s="415"/>
    </row>
    <row r="1987" spans="1:16">
      <c r="A1987" s="80" t="str">
        <f t="shared" si="246"/>
        <v/>
      </c>
      <c r="B1987" s="80" t="str">
        <f t="shared" si="247"/>
        <v/>
      </c>
      <c r="C1987" s="80" t="str">
        <f t="shared" si="248"/>
        <v/>
      </c>
      <c r="D1987" s="80" t="str">
        <f t="shared" si="249"/>
        <v/>
      </c>
      <c r="E1987" s="80" t="str">
        <f t="shared" si="250"/>
        <v/>
      </c>
      <c r="F1987" s="80" t="str">
        <f t="shared" si="254"/>
        <v/>
      </c>
      <c r="G1987" s="80" t="str">
        <f t="shared" si="254"/>
        <v/>
      </c>
      <c r="H1987" s="80" t="str">
        <f t="shared" si="254"/>
        <v/>
      </c>
      <c r="I1987" s="413"/>
      <c r="J1987" s="414"/>
      <c r="K1987" s="415"/>
      <c r="L1987" s="415"/>
      <c r="M1987" s="415"/>
      <c r="N1987" s="415"/>
      <c r="O1987" s="415"/>
      <c r="P1987" s="415"/>
    </row>
    <row r="1988" spans="1:16">
      <c r="A1988" s="80" t="str">
        <f t="shared" si="246"/>
        <v/>
      </c>
      <c r="B1988" s="80" t="str">
        <f t="shared" si="247"/>
        <v/>
      </c>
      <c r="C1988" s="80" t="str">
        <f t="shared" si="248"/>
        <v/>
      </c>
      <c r="D1988" s="80" t="str">
        <f t="shared" si="249"/>
        <v/>
      </c>
      <c r="E1988" s="80" t="str">
        <f t="shared" si="250"/>
        <v/>
      </c>
      <c r="F1988" s="80" t="str">
        <f t="shared" si="254"/>
        <v/>
      </c>
      <c r="G1988" s="80" t="str">
        <f t="shared" si="254"/>
        <v/>
      </c>
      <c r="H1988" s="80" t="str">
        <f t="shared" si="254"/>
        <v/>
      </c>
      <c r="I1988" s="413"/>
      <c r="J1988" s="414"/>
      <c r="K1988" s="415"/>
      <c r="L1988" s="415"/>
      <c r="M1988" s="415"/>
      <c r="N1988" s="415"/>
      <c r="O1988" s="415"/>
      <c r="P1988" s="415"/>
    </row>
    <row r="1989" spans="1:16">
      <c r="A1989" s="80" t="str">
        <f t="shared" ref="A1989:A2052" si="255">IF(Cptes="","",LEFT(Cptes,2))</f>
        <v/>
      </c>
      <c r="B1989" s="80" t="str">
        <f t="shared" ref="B1989:B2052" si="256">IF(Cptes="","",LEFT(Cptes,3))</f>
        <v/>
      </c>
      <c r="C1989" s="80" t="str">
        <f t="shared" ref="C1989:C2052" si="257">IF(Cptes="","",LEFT(Cptes,4))</f>
        <v/>
      </c>
      <c r="D1989" s="80" t="str">
        <f t="shared" ref="D1989:D2052" si="258">IF(Cptes="","",LEFT(Cptes,5))</f>
        <v/>
      </c>
      <c r="E1989" s="80" t="str">
        <f t="shared" ref="E1989:E2052" si="259">IF(Cptes="","",LEFT(Cptes,6))</f>
        <v/>
      </c>
      <c r="F1989" s="80" t="str">
        <f t="shared" si="254"/>
        <v/>
      </c>
      <c r="G1989" s="80" t="str">
        <f t="shared" si="254"/>
        <v/>
      </c>
      <c r="H1989" s="80" t="str">
        <f t="shared" si="254"/>
        <v/>
      </c>
      <c r="I1989" s="413"/>
      <c r="J1989" s="414"/>
      <c r="K1989" s="415"/>
      <c r="L1989" s="415"/>
      <c r="M1989" s="415"/>
      <c r="N1989" s="415"/>
      <c r="O1989" s="415"/>
      <c r="P1989" s="415"/>
    </row>
    <row r="1990" spans="1:16">
      <c r="A1990" s="80" t="str">
        <f t="shared" si="255"/>
        <v/>
      </c>
      <c r="B1990" s="80" t="str">
        <f t="shared" si="256"/>
        <v/>
      </c>
      <c r="C1990" s="80" t="str">
        <f t="shared" si="257"/>
        <v/>
      </c>
      <c r="D1990" s="80" t="str">
        <f t="shared" si="258"/>
        <v/>
      </c>
      <c r="E1990" s="80" t="str">
        <f t="shared" si="259"/>
        <v/>
      </c>
      <c r="F1990" s="80" t="str">
        <f t="shared" si="254"/>
        <v/>
      </c>
      <c r="G1990" s="80" t="str">
        <f t="shared" si="254"/>
        <v/>
      </c>
      <c r="H1990" s="80" t="str">
        <f t="shared" si="254"/>
        <v/>
      </c>
      <c r="I1990" s="413"/>
      <c r="J1990" s="414"/>
      <c r="K1990" s="415"/>
      <c r="L1990" s="415"/>
      <c r="M1990" s="415"/>
      <c r="N1990" s="415"/>
      <c r="O1990" s="415"/>
      <c r="P1990" s="415"/>
    </row>
    <row r="1991" spans="1:16">
      <c r="A1991" s="80" t="str">
        <f t="shared" si="255"/>
        <v/>
      </c>
      <c r="B1991" s="80" t="str">
        <f t="shared" si="256"/>
        <v/>
      </c>
      <c r="C1991" s="80" t="str">
        <f t="shared" si="257"/>
        <v/>
      </c>
      <c r="D1991" s="80" t="str">
        <f t="shared" si="258"/>
        <v/>
      </c>
      <c r="E1991" s="80" t="str">
        <f t="shared" si="259"/>
        <v/>
      </c>
      <c r="F1991" s="80" t="str">
        <f t="shared" si="254"/>
        <v/>
      </c>
      <c r="G1991" s="80" t="str">
        <f t="shared" si="254"/>
        <v/>
      </c>
      <c r="H1991" s="80" t="str">
        <f t="shared" si="254"/>
        <v/>
      </c>
      <c r="I1991" s="413"/>
      <c r="J1991" s="414"/>
      <c r="K1991" s="415"/>
      <c r="L1991" s="415"/>
      <c r="M1991" s="415"/>
      <c r="N1991" s="415"/>
      <c r="O1991" s="415"/>
      <c r="P1991" s="415"/>
    </row>
    <row r="1992" spans="1:16">
      <c r="A1992" s="80" t="str">
        <f t="shared" si="255"/>
        <v/>
      </c>
      <c r="B1992" s="80" t="str">
        <f t="shared" si="256"/>
        <v/>
      </c>
      <c r="C1992" s="80" t="str">
        <f t="shared" si="257"/>
        <v/>
      </c>
      <c r="D1992" s="80" t="str">
        <f t="shared" si="258"/>
        <v/>
      </c>
      <c r="E1992" s="80" t="str">
        <f t="shared" si="259"/>
        <v/>
      </c>
      <c r="F1992" s="80" t="str">
        <f t="shared" si="254"/>
        <v/>
      </c>
      <c r="G1992" s="80" t="str">
        <f t="shared" si="254"/>
        <v/>
      </c>
      <c r="H1992" s="80" t="str">
        <f t="shared" si="254"/>
        <v/>
      </c>
      <c r="I1992" s="413"/>
      <c r="J1992" s="414"/>
      <c r="K1992" s="415"/>
      <c r="L1992" s="415"/>
      <c r="M1992" s="415"/>
      <c r="N1992" s="415"/>
      <c r="O1992" s="415"/>
      <c r="P1992" s="415"/>
    </row>
    <row r="1993" spans="1:16">
      <c r="A1993" s="80" t="str">
        <f t="shared" si="255"/>
        <v/>
      </c>
      <c r="B1993" s="80" t="str">
        <f t="shared" si="256"/>
        <v/>
      </c>
      <c r="C1993" s="80" t="str">
        <f t="shared" si="257"/>
        <v/>
      </c>
      <c r="D1993" s="80" t="str">
        <f t="shared" si="258"/>
        <v/>
      </c>
      <c r="E1993" s="80" t="str">
        <f t="shared" si="259"/>
        <v/>
      </c>
      <c r="F1993" s="80" t="str">
        <f t="shared" si="254"/>
        <v/>
      </c>
      <c r="G1993" s="80" t="str">
        <f t="shared" si="254"/>
        <v/>
      </c>
      <c r="H1993" s="80" t="str">
        <f t="shared" si="254"/>
        <v/>
      </c>
      <c r="I1993" s="413"/>
      <c r="J1993" s="414"/>
      <c r="K1993" s="415"/>
      <c r="L1993" s="415"/>
      <c r="M1993" s="415"/>
      <c r="N1993" s="415"/>
      <c r="O1993" s="415"/>
      <c r="P1993" s="415"/>
    </row>
    <row r="1994" spans="1:16">
      <c r="A1994" s="80" t="str">
        <f t="shared" si="255"/>
        <v/>
      </c>
      <c r="B1994" s="80" t="str">
        <f t="shared" si="256"/>
        <v/>
      </c>
      <c r="C1994" s="80" t="str">
        <f t="shared" si="257"/>
        <v/>
      </c>
      <c r="D1994" s="80" t="str">
        <f t="shared" si="258"/>
        <v/>
      </c>
      <c r="E1994" s="80" t="str">
        <f t="shared" si="259"/>
        <v/>
      </c>
      <c r="F1994" s="80" t="str">
        <f t="shared" si="254"/>
        <v/>
      </c>
      <c r="G1994" s="80" t="str">
        <f t="shared" si="254"/>
        <v/>
      </c>
      <c r="H1994" s="80" t="str">
        <f t="shared" si="254"/>
        <v/>
      </c>
      <c r="I1994" s="413"/>
      <c r="J1994" s="414"/>
      <c r="K1994" s="415"/>
      <c r="L1994" s="415"/>
      <c r="M1994" s="415"/>
      <c r="N1994" s="415"/>
      <c r="O1994" s="415"/>
      <c r="P1994" s="415"/>
    </row>
    <row r="1995" spans="1:16">
      <c r="A1995" s="80" t="str">
        <f t="shared" si="255"/>
        <v/>
      </c>
      <c r="B1995" s="80" t="str">
        <f t="shared" si="256"/>
        <v/>
      </c>
      <c r="C1995" s="80" t="str">
        <f t="shared" si="257"/>
        <v/>
      </c>
      <c r="D1995" s="80" t="str">
        <f t="shared" si="258"/>
        <v/>
      </c>
      <c r="E1995" s="80" t="str">
        <f t="shared" si="259"/>
        <v/>
      </c>
      <c r="F1995" s="80" t="str">
        <f t="shared" si="254"/>
        <v/>
      </c>
      <c r="G1995" s="80" t="str">
        <f t="shared" si="254"/>
        <v/>
      </c>
      <c r="H1995" s="80" t="str">
        <f t="shared" si="254"/>
        <v/>
      </c>
      <c r="I1995" s="413"/>
      <c r="J1995" s="414"/>
      <c r="K1995" s="415"/>
      <c r="L1995" s="415"/>
      <c r="M1995" s="415"/>
      <c r="N1995" s="415"/>
      <c r="O1995" s="415"/>
      <c r="P1995" s="415"/>
    </row>
    <row r="1996" spans="1:16">
      <c r="A1996" s="80" t="str">
        <f t="shared" si="255"/>
        <v/>
      </c>
      <c r="B1996" s="80" t="str">
        <f t="shared" si="256"/>
        <v/>
      </c>
      <c r="C1996" s="80" t="str">
        <f t="shared" si="257"/>
        <v/>
      </c>
      <c r="D1996" s="80" t="str">
        <f t="shared" si="258"/>
        <v/>
      </c>
      <c r="E1996" s="80" t="str">
        <f t="shared" si="259"/>
        <v/>
      </c>
      <c r="F1996" s="80" t="str">
        <f t="shared" si="254"/>
        <v/>
      </c>
      <c r="G1996" s="80" t="str">
        <f t="shared" si="254"/>
        <v/>
      </c>
      <c r="H1996" s="80" t="str">
        <f t="shared" si="254"/>
        <v/>
      </c>
      <c r="I1996" s="413"/>
      <c r="J1996" s="414"/>
      <c r="K1996" s="415"/>
      <c r="L1996" s="415"/>
      <c r="M1996" s="415"/>
      <c r="N1996" s="415"/>
      <c r="O1996" s="415"/>
      <c r="P1996" s="415"/>
    </row>
    <row r="1997" spans="1:16">
      <c r="A1997" s="80" t="str">
        <f t="shared" si="255"/>
        <v/>
      </c>
      <c r="B1997" s="80" t="str">
        <f t="shared" si="256"/>
        <v/>
      </c>
      <c r="C1997" s="80" t="str">
        <f t="shared" si="257"/>
        <v/>
      </c>
      <c r="D1997" s="80" t="str">
        <f t="shared" si="258"/>
        <v/>
      </c>
      <c r="E1997" s="80" t="str">
        <f t="shared" si="259"/>
        <v/>
      </c>
      <c r="F1997" s="80" t="str">
        <f t="shared" si="254"/>
        <v/>
      </c>
      <c r="G1997" s="80" t="str">
        <f t="shared" si="254"/>
        <v/>
      </c>
      <c r="H1997" s="80" t="str">
        <f t="shared" si="254"/>
        <v/>
      </c>
      <c r="I1997" s="413"/>
      <c r="J1997" s="414"/>
      <c r="K1997" s="415"/>
      <c r="L1997" s="415"/>
      <c r="M1997" s="415"/>
      <c r="N1997" s="415"/>
      <c r="O1997" s="415"/>
      <c r="P1997" s="415"/>
    </row>
    <row r="1998" spans="1:16">
      <c r="A1998" s="80" t="str">
        <f t="shared" si="255"/>
        <v/>
      </c>
      <c r="B1998" s="80" t="str">
        <f t="shared" si="256"/>
        <v/>
      </c>
      <c r="C1998" s="80" t="str">
        <f t="shared" si="257"/>
        <v/>
      </c>
      <c r="D1998" s="80" t="str">
        <f t="shared" si="258"/>
        <v/>
      </c>
      <c r="E1998" s="80" t="str">
        <f t="shared" si="259"/>
        <v/>
      </c>
      <c r="F1998" s="80" t="str">
        <f t="shared" si="254"/>
        <v/>
      </c>
      <c r="G1998" s="80" t="str">
        <f t="shared" si="254"/>
        <v/>
      </c>
      <c r="H1998" s="80" t="str">
        <f t="shared" si="254"/>
        <v/>
      </c>
      <c r="I1998" s="413"/>
      <c r="J1998" s="414"/>
      <c r="K1998" s="415"/>
      <c r="L1998" s="415"/>
      <c r="M1998" s="415"/>
      <c r="N1998" s="415"/>
      <c r="O1998" s="415"/>
      <c r="P1998" s="415"/>
    </row>
    <row r="1999" spans="1:16">
      <c r="A1999" s="80" t="str">
        <f t="shared" si="255"/>
        <v/>
      </c>
      <c r="B1999" s="80" t="str">
        <f t="shared" si="256"/>
        <v/>
      </c>
      <c r="C1999" s="80" t="str">
        <f t="shared" si="257"/>
        <v/>
      </c>
      <c r="D1999" s="80" t="str">
        <f t="shared" si="258"/>
        <v/>
      </c>
      <c r="E1999" s="80" t="str">
        <f t="shared" si="259"/>
        <v/>
      </c>
      <c r="F1999" s="80" t="str">
        <f t="shared" si="254"/>
        <v/>
      </c>
      <c r="G1999" s="80" t="str">
        <f t="shared" si="254"/>
        <v/>
      </c>
      <c r="H1999" s="80" t="str">
        <f t="shared" si="254"/>
        <v/>
      </c>
      <c r="I1999" s="413"/>
      <c r="J1999" s="414"/>
      <c r="K1999" s="415"/>
      <c r="L1999" s="415"/>
      <c r="M1999" s="415"/>
      <c r="N1999" s="415"/>
      <c r="O1999" s="415"/>
      <c r="P1999" s="415"/>
    </row>
    <row r="2000" spans="1:16">
      <c r="A2000" s="80" t="str">
        <f t="shared" si="255"/>
        <v/>
      </c>
      <c r="B2000" s="80" t="str">
        <f t="shared" si="256"/>
        <v/>
      </c>
      <c r="C2000" s="80" t="str">
        <f t="shared" si="257"/>
        <v/>
      </c>
      <c r="D2000" s="80" t="str">
        <f t="shared" si="258"/>
        <v/>
      </c>
      <c r="E2000" s="80" t="str">
        <f t="shared" si="259"/>
        <v/>
      </c>
      <c r="F2000" s="80" t="str">
        <f t="shared" si="254"/>
        <v/>
      </c>
      <c r="G2000" s="80" t="str">
        <f t="shared" si="254"/>
        <v/>
      </c>
      <c r="H2000" s="80" t="str">
        <f t="shared" si="254"/>
        <v/>
      </c>
      <c r="I2000" s="413"/>
      <c r="J2000" s="414"/>
      <c r="K2000" s="415"/>
      <c r="L2000" s="415"/>
      <c r="M2000" s="415"/>
      <c r="N2000" s="415"/>
      <c r="O2000" s="415"/>
      <c r="P2000" s="415"/>
    </row>
    <row r="2001" spans="1:16">
      <c r="A2001" s="80" t="str">
        <f t="shared" si="255"/>
        <v/>
      </c>
      <c r="B2001" s="80" t="str">
        <f t="shared" si="256"/>
        <v/>
      </c>
      <c r="C2001" s="80" t="str">
        <f t="shared" si="257"/>
        <v/>
      </c>
      <c r="D2001" s="80" t="str">
        <f t="shared" si="258"/>
        <v/>
      </c>
      <c r="E2001" s="80" t="str">
        <f t="shared" si="259"/>
        <v/>
      </c>
      <c r="F2001" s="80" t="str">
        <f t="shared" si="254"/>
        <v/>
      </c>
      <c r="G2001" s="80" t="str">
        <f t="shared" si="254"/>
        <v/>
      </c>
      <c r="H2001" s="80" t="str">
        <f t="shared" si="254"/>
        <v/>
      </c>
      <c r="I2001" s="413"/>
      <c r="J2001" s="414"/>
      <c r="K2001" s="415"/>
      <c r="L2001" s="415"/>
      <c r="M2001" s="415"/>
      <c r="N2001" s="415"/>
      <c r="O2001" s="415"/>
      <c r="P2001" s="415"/>
    </row>
    <row r="2002" spans="1:16">
      <c r="A2002" s="80" t="str">
        <f t="shared" si="255"/>
        <v/>
      </c>
      <c r="B2002" s="80" t="str">
        <f t="shared" si="256"/>
        <v/>
      </c>
      <c r="C2002" s="80" t="str">
        <f t="shared" si="257"/>
        <v/>
      </c>
      <c r="D2002" s="80" t="str">
        <f t="shared" si="258"/>
        <v/>
      </c>
      <c r="E2002" s="80" t="str">
        <f t="shared" si="259"/>
        <v/>
      </c>
      <c r="F2002" s="80" t="str">
        <f t="shared" si="254"/>
        <v/>
      </c>
      <c r="G2002" s="80" t="str">
        <f t="shared" si="254"/>
        <v/>
      </c>
      <c r="H2002" s="80" t="str">
        <f t="shared" si="254"/>
        <v/>
      </c>
      <c r="I2002" s="413"/>
      <c r="J2002" s="414"/>
      <c r="K2002" s="415"/>
      <c r="L2002" s="415"/>
      <c r="M2002" s="415"/>
      <c r="N2002" s="415"/>
      <c r="O2002" s="415"/>
      <c r="P2002" s="415"/>
    </row>
    <row r="2003" spans="1:16">
      <c r="A2003" s="80" t="str">
        <f t="shared" si="255"/>
        <v/>
      </c>
      <c r="B2003" s="80" t="str">
        <f t="shared" si="256"/>
        <v/>
      </c>
      <c r="C2003" s="80" t="str">
        <f t="shared" si="257"/>
        <v/>
      </c>
      <c r="D2003" s="80" t="str">
        <f t="shared" si="258"/>
        <v/>
      </c>
      <c r="E2003" s="80" t="str">
        <f t="shared" si="259"/>
        <v/>
      </c>
      <c r="F2003" s="80" t="str">
        <f t="shared" si="254"/>
        <v/>
      </c>
      <c r="G2003" s="80" t="str">
        <f t="shared" si="254"/>
        <v/>
      </c>
      <c r="H2003" s="80" t="str">
        <f t="shared" si="254"/>
        <v/>
      </c>
      <c r="I2003" s="413"/>
      <c r="J2003" s="414"/>
      <c r="K2003" s="415"/>
      <c r="L2003" s="415"/>
      <c r="M2003" s="415"/>
      <c r="N2003" s="415"/>
      <c r="O2003" s="415"/>
      <c r="P2003" s="415"/>
    </row>
    <row r="2004" spans="1:16">
      <c r="A2004" s="80" t="str">
        <f t="shared" si="255"/>
        <v/>
      </c>
      <c r="B2004" s="80" t="str">
        <f t="shared" si="256"/>
        <v/>
      </c>
      <c r="C2004" s="80" t="str">
        <f t="shared" si="257"/>
        <v/>
      </c>
      <c r="D2004" s="80" t="str">
        <f t="shared" si="258"/>
        <v/>
      </c>
      <c r="E2004" s="80" t="str">
        <f t="shared" si="259"/>
        <v/>
      </c>
      <c r="F2004" s="80" t="str">
        <f t="shared" si="254"/>
        <v/>
      </c>
      <c r="G2004" s="80" t="str">
        <f t="shared" si="254"/>
        <v/>
      </c>
      <c r="H2004" s="80" t="str">
        <f t="shared" si="254"/>
        <v/>
      </c>
      <c r="I2004" s="413"/>
      <c r="J2004" s="414"/>
      <c r="K2004" s="415"/>
      <c r="L2004" s="415"/>
      <c r="M2004" s="415"/>
      <c r="N2004" s="415"/>
      <c r="O2004" s="415"/>
      <c r="P2004" s="415"/>
    </row>
    <row r="2005" spans="1:16">
      <c r="A2005" s="80" t="str">
        <f t="shared" si="255"/>
        <v/>
      </c>
      <c r="B2005" s="80" t="str">
        <f t="shared" si="256"/>
        <v/>
      </c>
      <c r="C2005" s="80" t="str">
        <f t="shared" si="257"/>
        <v/>
      </c>
      <c r="D2005" s="80" t="str">
        <f t="shared" si="258"/>
        <v/>
      </c>
      <c r="E2005" s="80" t="str">
        <f t="shared" si="259"/>
        <v/>
      </c>
      <c r="F2005" s="80" t="str">
        <f t="shared" ref="F2005:H2024" si="260">IF(Cptes="","",LEFT(Cptes,7))</f>
        <v/>
      </c>
      <c r="G2005" s="80" t="str">
        <f t="shared" si="260"/>
        <v/>
      </c>
      <c r="H2005" s="80" t="str">
        <f t="shared" si="260"/>
        <v/>
      </c>
      <c r="I2005" s="413"/>
      <c r="J2005" s="414"/>
      <c r="K2005" s="415"/>
      <c r="L2005" s="415"/>
      <c r="M2005" s="415"/>
      <c r="N2005" s="415"/>
      <c r="O2005" s="415"/>
      <c r="P2005" s="415"/>
    </row>
    <row r="2006" spans="1:16">
      <c r="A2006" s="80" t="str">
        <f t="shared" si="255"/>
        <v/>
      </c>
      <c r="B2006" s="80" t="str">
        <f t="shared" si="256"/>
        <v/>
      </c>
      <c r="C2006" s="80" t="str">
        <f t="shared" si="257"/>
        <v/>
      </c>
      <c r="D2006" s="80" t="str">
        <f t="shared" si="258"/>
        <v/>
      </c>
      <c r="E2006" s="80" t="str">
        <f t="shared" si="259"/>
        <v/>
      </c>
      <c r="F2006" s="80" t="str">
        <f t="shared" si="260"/>
        <v/>
      </c>
      <c r="G2006" s="80" t="str">
        <f t="shared" si="260"/>
        <v/>
      </c>
      <c r="H2006" s="80" t="str">
        <f t="shared" si="260"/>
        <v/>
      </c>
      <c r="I2006" s="413"/>
      <c r="J2006" s="414"/>
      <c r="K2006" s="415"/>
      <c r="L2006" s="415"/>
      <c r="M2006" s="415"/>
      <c r="N2006" s="415"/>
      <c r="O2006" s="415"/>
      <c r="P2006" s="415"/>
    </row>
    <row r="2007" spans="1:16">
      <c r="A2007" s="80" t="str">
        <f t="shared" si="255"/>
        <v/>
      </c>
      <c r="B2007" s="80" t="str">
        <f t="shared" si="256"/>
        <v/>
      </c>
      <c r="C2007" s="80" t="str">
        <f t="shared" si="257"/>
        <v/>
      </c>
      <c r="D2007" s="80" t="str">
        <f t="shared" si="258"/>
        <v/>
      </c>
      <c r="E2007" s="80" t="str">
        <f t="shared" si="259"/>
        <v/>
      </c>
      <c r="F2007" s="80" t="str">
        <f t="shared" si="260"/>
        <v/>
      </c>
      <c r="G2007" s="80" t="str">
        <f t="shared" si="260"/>
        <v/>
      </c>
      <c r="H2007" s="80" t="str">
        <f t="shared" si="260"/>
        <v/>
      </c>
      <c r="I2007" s="413"/>
      <c r="J2007" s="414"/>
      <c r="K2007" s="415"/>
      <c r="L2007" s="415"/>
      <c r="M2007" s="415"/>
      <c r="N2007" s="415"/>
      <c r="O2007" s="415"/>
      <c r="P2007" s="415"/>
    </row>
    <row r="2008" spans="1:16">
      <c r="A2008" s="80" t="str">
        <f t="shared" si="255"/>
        <v/>
      </c>
      <c r="B2008" s="80" t="str">
        <f t="shared" si="256"/>
        <v/>
      </c>
      <c r="C2008" s="80" t="str">
        <f t="shared" si="257"/>
        <v/>
      </c>
      <c r="D2008" s="80" t="str">
        <f t="shared" si="258"/>
        <v/>
      </c>
      <c r="E2008" s="80" t="str">
        <f t="shared" si="259"/>
        <v/>
      </c>
      <c r="F2008" s="80" t="str">
        <f t="shared" si="260"/>
        <v/>
      </c>
      <c r="G2008" s="80" t="str">
        <f t="shared" si="260"/>
        <v/>
      </c>
      <c r="H2008" s="80" t="str">
        <f t="shared" si="260"/>
        <v/>
      </c>
      <c r="I2008" s="413"/>
      <c r="J2008" s="414"/>
      <c r="K2008" s="415"/>
      <c r="L2008" s="415"/>
      <c r="M2008" s="415"/>
      <c r="N2008" s="415"/>
      <c r="O2008" s="415"/>
      <c r="P2008" s="415"/>
    </row>
    <row r="2009" spans="1:16">
      <c r="A2009" s="80" t="str">
        <f t="shared" si="255"/>
        <v/>
      </c>
      <c r="B2009" s="80" t="str">
        <f t="shared" si="256"/>
        <v/>
      </c>
      <c r="C2009" s="80" t="str">
        <f t="shared" si="257"/>
        <v/>
      </c>
      <c r="D2009" s="80" t="str">
        <f t="shared" si="258"/>
        <v/>
      </c>
      <c r="E2009" s="80" t="str">
        <f t="shared" si="259"/>
        <v/>
      </c>
      <c r="F2009" s="80" t="str">
        <f t="shared" si="260"/>
        <v/>
      </c>
      <c r="G2009" s="80" t="str">
        <f t="shared" si="260"/>
        <v/>
      </c>
      <c r="H2009" s="80" t="str">
        <f t="shared" si="260"/>
        <v/>
      </c>
      <c r="I2009" s="413"/>
      <c r="J2009" s="414"/>
      <c r="K2009" s="415"/>
      <c r="L2009" s="415"/>
      <c r="M2009" s="415"/>
      <c r="N2009" s="415"/>
      <c r="O2009" s="415"/>
      <c r="P2009" s="415"/>
    </row>
    <row r="2010" spans="1:16">
      <c r="A2010" s="80" t="str">
        <f t="shared" si="255"/>
        <v/>
      </c>
      <c r="B2010" s="80" t="str">
        <f t="shared" si="256"/>
        <v/>
      </c>
      <c r="C2010" s="80" t="str">
        <f t="shared" si="257"/>
        <v/>
      </c>
      <c r="D2010" s="80" t="str">
        <f t="shared" si="258"/>
        <v/>
      </c>
      <c r="E2010" s="80" t="str">
        <f t="shared" si="259"/>
        <v/>
      </c>
      <c r="F2010" s="80" t="str">
        <f t="shared" si="260"/>
        <v/>
      </c>
      <c r="G2010" s="80" t="str">
        <f t="shared" si="260"/>
        <v/>
      </c>
      <c r="H2010" s="80" t="str">
        <f t="shared" si="260"/>
        <v/>
      </c>
      <c r="I2010" s="413"/>
      <c r="J2010" s="414"/>
      <c r="K2010" s="415"/>
      <c r="L2010" s="415"/>
      <c r="M2010" s="415"/>
      <c r="N2010" s="415"/>
      <c r="O2010" s="415"/>
      <c r="P2010" s="415"/>
    </row>
    <row r="2011" spans="1:16">
      <c r="A2011" s="80" t="str">
        <f t="shared" si="255"/>
        <v/>
      </c>
      <c r="B2011" s="80" t="str">
        <f t="shared" si="256"/>
        <v/>
      </c>
      <c r="C2011" s="80" t="str">
        <f t="shared" si="257"/>
        <v/>
      </c>
      <c r="D2011" s="80" t="str">
        <f t="shared" si="258"/>
        <v/>
      </c>
      <c r="E2011" s="80" t="str">
        <f t="shared" si="259"/>
        <v/>
      </c>
      <c r="F2011" s="80" t="str">
        <f t="shared" si="260"/>
        <v/>
      </c>
      <c r="G2011" s="80" t="str">
        <f t="shared" si="260"/>
        <v/>
      </c>
      <c r="H2011" s="80" t="str">
        <f t="shared" si="260"/>
        <v/>
      </c>
      <c r="I2011" s="413"/>
      <c r="J2011" s="414"/>
      <c r="K2011" s="415"/>
      <c r="L2011" s="415"/>
      <c r="M2011" s="415"/>
      <c r="N2011" s="415"/>
      <c r="O2011" s="415"/>
      <c r="P2011" s="415"/>
    </row>
    <row r="2012" spans="1:16">
      <c r="A2012" s="80" t="str">
        <f t="shared" si="255"/>
        <v/>
      </c>
      <c r="B2012" s="80" t="str">
        <f t="shared" si="256"/>
        <v/>
      </c>
      <c r="C2012" s="80" t="str">
        <f t="shared" si="257"/>
        <v/>
      </c>
      <c r="D2012" s="80" t="str">
        <f t="shared" si="258"/>
        <v/>
      </c>
      <c r="E2012" s="80" t="str">
        <f t="shared" si="259"/>
        <v/>
      </c>
      <c r="F2012" s="80" t="str">
        <f t="shared" si="260"/>
        <v/>
      </c>
      <c r="G2012" s="80" t="str">
        <f t="shared" si="260"/>
        <v/>
      </c>
      <c r="H2012" s="80" t="str">
        <f t="shared" si="260"/>
        <v/>
      </c>
      <c r="I2012" s="413"/>
      <c r="J2012" s="414"/>
      <c r="K2012" s="415"/>
      <c r="L2012" s="415"/>
      <c r="M2012" s="415"/>
      <c r="N2012" s="415"/>
      <c r="O2012" s="415"/>
      <c r="P2012" s="415"/>
    </row>
    <row r="2013" spans="1:16">
      <c r="A2013" s="80" t="str">
        <f t="shared" si="255"/>
        <v/>
      </c>
      <c r="B2013" s="80" t="str">
        <f t="shared" si="256"/>
        <v/>
      </c>
      <c r="C2013" s="80" t="str">
        <f t="shared" si="257"/>
        <v/>
      </c>
      <c r="D2013" s="80" t="str">
        <f t="shared" si="258"/>
        <v/>
      </c>
      <c r="E2013" s="80" t="str">
        <f t="shared" si="259"/>
        <v/>
      </c>
      <c r="F2013" s="80" t="str">
        <f t="shared" si="260"/>
        <v/>
      </c>
      <c r="G2013" s="80" t="str">
        <f t="shared" si="260"/>
        <v/>
      </c>
      <c r="H2013" s="80" t="str">
        <f t="shared" si="260"/>
        <v/>
      </c>
      <c r="I2013" s="413"/>
      <c r="J2013" s="414"/>
      <c r="K2013" s="415"/>
      <c r="L2013" s="415"/>
      <c r="M2013" s="415"/>
      <c r="N2013" s="415"/>
      <c r="O2013" s="415"/>
      <c r="P2013" s="415"/>
    </row>
    <row r="2014" spans="1:16">
      <c r="A2014" s="80" t="str">
        <f t="shared" si="255"/>
        <v/>
      </c>
      <c r="B2014" s="80" t="str">
        <f t="shared" si="256"/>
        <v/>
      </c>
      <c r="C2014" s="80" t="str">
        <f t="shared" si="257"/>
        <v/>
      </c>
      <c r="D2014" s="80" t="str">
        <f t="shared" si="258"/>
        <v/>
      </c>
      <c r="E2014" s="80" t="str">
        <f t="shared" si="259"/>
        <v/>
      </c>
      <c r="F2014" s="80" t="str">
        <f t="shared" si="260"/>
        <v/>
      </c>
      <c r="G2014" s="80" t="str">
        <f t="shared" si="260"/>
        <v/>
      </c>
      <c r="H2014" s="80" t="str">
        <f t="shared" si="260"/>
        <v/>
      </c>
      <c r="I2014" s="413"/>
      <c r="J2014" s="414"/>
      <c r="K2014" s="415"/>
      <c r="L2014" s="415"/>
      <c r="M2014" s="415"/>
      <c r="N2014" s="415"/>
      <c r="O2014" s="415"/>
      <c r="P2014" s="415"/>
    </row>
    <row r="2015" spans="1:16">
      <c r="A2015" s="80" t="str">
        <f t="shared" si="255"/>
        <v/>
      </c>
      <c r="B2015" s="80" t="str">
        <f t="shared" si="256"/>
        <v/>
      </c>
      <c r="C2015" s="80" t="str">
        <f t="shared" si="257"/>
        <v/>
      </c>
      <c r="D2015" s="80" t="str">
        <f t="shared" si="258"/>
        <v/>
      </c>
      <c r="E2015" s="80" t="str">
        <f t="shared" si="259"/>
        <v/>
      </c>
      <c r="F2015" s="80" t="str">
        <f t="shared" si="260"/>
        <v/>
      </c>
      <c r="G2015" s="80" t="str">
        <f t="shared" si="260"/>
        <v/>
      </c>
      <c r="H2015" s="80" t="str">
        <f t="shared" si="260"/>
        <v/>
      </c>
      <c r="I2015" s="413"/>
      <c r="J2015" s="414"/>
      <c r="K2015" s="415"/>
      <c r="L2015" s="415"/>
      <c r="M2015" s="415"/>
      <c r="N2015" s="415"/>
      <c r="O2015" s="415"/>
      <c r="P2015" s="415"/>
    </row>
    <row r="2016" spans="1:16">
      <c r="A2016" s="80" t="str">
        <f t="shared" si="255"/>
        <v/>
      </c>
      <c r="B2016" s="80" t="str">
        <f t="shared" si="256"/>
        <v/>
      </c>
      <c r="C2016" s="80" t="str">
        <f t="shared" si="257"/>
        <v/>
      </c>
      <c r="D2016" s="80" t="str">
        <f t="shared" si="258"/>
        <v/>
      </c>
      <c r="E2016" s="80" t="str">
        <f t="shared" si="259"/>
        <v/>
      </c>
      <c r="F2016" s="80" t="str">
        <f t="shared" si="260"/>
        <v/>
      </c>
      <c r="G2016" s="80" t="str">
        <f t="shared" si="260"/>
        <v/>
      </c>
      <c r="H2016" s="80" t="str">
        <f t="shared" si="260"/>
        <v/>
      </c>
      <c r="I2016" s="413"/>
      <c r="J2016" s="414"/>
      <c r="K2016" s="415"/>
      <c r="L2016" s="415"/>
      <c r="M2016" s="415"/>
      <c r="N2016" s="415"/>
      <c r="O2016" s="415"/>
      <c r="P2016" s="415"/>
    </row>
    <row r="2017" spans="1:16">
      <c r="A2017" s="80" t="str">
        <f t="shared" si="255"/>
        <v/>
      </c>
      <c r="B2017" s="80" t="str">
        <f t="shared" si="256"/>
        <v/>
      </c>
      <c r="C2017" s="80" t="str">
        <f t="shared" si="257"/>
        <v/>
      </c>
      <c r="D2017" s="80" t="str">
        <f t="shared" si="258"/>
        <v/>
      </c>
      <c r="E2017" s="80" t="str">
        <f t="shared" si="259"/>
        <v/>
      </c>
      <c r="F2017" s="80" t="str">
        <f t="shared" si="260"/>
        <v/>
      </c>
      <c r="G2017" s="80" t="str">
        <f t="shared" si="260"/>
        <v/>
      </c>
      <c r="H2017" s="80" t="str">
        <f t="shared" si="260"/>
        <v/>
      </c>
      <c r="I2017" s="413"/>
      <c r="J2017" s="414"/>
      <c r="K2017" s="415"/>
      <c r="L2017" s="415"/>
      <c r="M2017" s="415"/>
      <c r="N2017" s="415"/>
      <c r="O2017" s="415"/>
      <c r="P2017" s="415"/>
    </row>
    <row r="2018" spans="1:16">
      <c r="A2018" s="80" t="str">
        <f t="shared" si="255"/>
        <v/>
      </c>
      <c r="B2018" s="80" t="str">
        <f t="shared" si="256"/>
        <v/>
      </c>
      <c r="C2018" s="80" t="str">
        <f t="shared" si="257"/>
        <v/>
      </c>
      <c r="D2018" s="80" t="str">
        <f t="shared" si="258"/>
        <v/>
      </c>
      <c r="E2018" s="80" t="str">
        <f t="shared" si="259"/>
        <v/>
      </c>
      <c r="F2018" s="80" t="str">
        <f t="shared" si="260"/>
        <v/>
      </c>
      <c r="G2018" s="80" t="str">
        <f t="shared" si="260"/>
        <v/>
      </c>
      <c r="H2018" s="80" t="str">
        <f t="shared" si="260"/>
        <v/>
      </c>
      <c r="I2018" s="413"/>
      <c r="J2018" s="414"/>
      <c r="K2018" s="415"/>
      <c r="L2018" s="415"/>
      <c r="M2018" s="415"/>
      <c r="N2018" s="415"/>
      <c r="O2018" s="415"/>
      <c r="P2018" s="415"/>
    </row>
    <row r="2019" spans="1:16">
      <c r="A2019" s="80" t="str">
        <f t="shared" si="255"/>
        <v/>
      </c>
      <c r="B2019" s="80" t="str">
        <f t="shared" si="256"/>
        <v/>
      </c>
      <c r="C2019" s="80" t="str">
        <f t="shared" si="257"/>
        <v/>
      </c>
      <c r="D2019" s="80" t="str">
        <f t="shared" si="258"/>
        <v/>
      </c>
      <c r="E2019" s="80" t="str">
        <f t="shared" si="259"/>
        <v/>
      </c>
      <c r="F2019" s="80" t="str">
        <f t="shared" si="260"/>
        <v/>
      </c>
      <c r="G2019" s="80" t="str">
        <f t="shared" si="260"/>
        <v/>
      </c>
      <c r="H2019" s="80" t="str">
        <f t="shared" si="260"/>
        <v/>
      </c>
      <c r="I2019" s="413"/>
      <c r="J2019" s="414"/>
      <c r="K2019" s="415"/>
      <c r="L2019" s="415"/>
      <c r="M2019" s="415"/>
      <c r="N2019" s="415"/>
      <c r="O2019" s="415"/>
      <c r="P2019" s="415"/>
    </row>
    <row r="2020" spans="1:16">
      <c r="A2020" s="80" t="str">
        <f t="shared" si="255"/>
        <v/>
      </c>
      <c r="B2020" s="80" t="str">
        <f t="shared" si="256"/>
        <v/>
      </c>
      <c r="C2020" s="80" t="str">
        <f t="shared" si="257"/>
        <v/>
      </c>
      <c r="D2020" s="80" t="str">
        <f t="shared" si="258"/>
        <v/>
      </c>
      <c r="E2020" s="80" t="str">
        <f t="shared" si="259"/>
        <v/>
      </c>
      <c r="F2020" s="80" t="str">
        <f t="shared" si="260"/>
        <v/>
      </c>
      <c r="G2020" s="80" t="str">
        <f t="shared" si="260"/>
        <v/>
      </c>
      <c r="H2020" s="80" t="str">
        <f t="shared" si="260"/>
        <v/>
      </c>
      <c r="I2020" s="413"/>
      <c r="J2020" s="414"/>
      <c r="K2020" s="415"/>
      <c r="L2020" s="415"/>
      <c r="M2020" s="415"/>
      <c r="N2020" s="415"/>
      <c r="O2020" s="415"/>
      <c r="P2020" s="415"/>
    </row>
    <row r="2021" spans="1:16">
      <c r="A2021" s="80" t="str">
        <f t="shared" si="255"/>
        <v/>
      </c>
      <c r="B2021" s="80" t="str">
        <f t="shared" si="256"/>
        <v/>
      </c>
      <c r="C2021" s="80" t="str">
        <f t="shared" si="257"/>
        <v/>
      </c>
      <c r="D2021" s="80" t="str">
        <f t="shared" si="258"/>
        <v/>
      </c>
      <c r="E2021" s="80" t="str">
        <f t="shared" si="259"/>
        <v/>
      </c>
      <c r="F2021" s="80" t="str">
        <f t="shared" si="260"/>
        <v/>
      </c>
      <c r="G2021" s="80" t="str">
        <f t="shared" si="260"/>
        <v/>
      </c>
      <c r="H2021" s="80" t="str">
        <f t="shared" si="260"/>
        <v/>
      </c>
      <c r="I2021" s="413"/>
      <c r="J2021" s="414"/>
      <c r="K2021" s="415"/>
      <c r="L2021" s="415"/>
      <c r="M2021" s="415"/>
      <c r="N2021" s="415"/>
      <c r="O2021" s="415"/>
      <c r="P2021" s="415"/>
    </row>
    <row r="2022" spans="1:16">
      <c r="A2022" s="80" t="str">
        <f t="shared" si="255"/>
        <v/>
      </c>
      <c r="B2022" s="80" t="str">
        <f t="shared" si="256"/>
        <v/>
      </c>
      <c r="C2022" s="80" t="str">
        <f t="shared" si="257"/>
        <v/>
      </c>
      <c r="D2022" s="80" t="str">
        <f t="shared" si="258"/>
        <v/>
      </c>
      <c r="E2022" s="80" t="str">
        <f t="shared" si="259"/>
        <v/>
      </c>
      <c r="F2022" s="80" t="str">
        <f t="shared" si="260"/>
        <v/>
      </c>
      <c r="G2022" s="80" t="str">
        <f t="shared" si="260"/>
        <v/>
      </c>
      <c r="H2022" s="80" t="str">
        <f t="shared" si="260"/>
        <v/>
      </c>
      <c r="I2022" s="413"/>
      <c r="J2022" s="414"/>
      <c r="K2022" s="415"/>
      <c r="L2022" s="415"/>
      <c r="M2022" s="415"/>
      <c r="N2022" s="415"/>
      <c r="O2022" s="415"/>
      <c r="P2022" s="415"/>
    </row>
    <row r="2023" spans="1:16">
      <c r="A2023" s="80" t="str">
        <f t="shared" si="255"/>
        <v/>
      </c>
      <c r="B2023" s="80" t="str">
        <f t="shared" si="256"/>
        <v/>
      </c>
      <c r="C2023" s="80" t="str">
        <f t="shared" si="257"/>
        <v/>
      </c>
      <c r="D2023" s="80" t="str">
        <f t="shared" si="258"/>
        <v/>
      </c>
      <c r="E2023" s="80" t="str">
        <f t="shared" si="259"/>
        <v/>
      </c>
      <c r="F2023" s="80" t="str">
        <f t="shared" si="260"/>
        <v/>
      </c>
      <c r="G2023" s="80" t="str">
        <f t="shared" si="260"/>
        <v/>
      </c>
      <c r="H2023" s="80" t="str">
        <f t="shared" si="260"/>
        <v/>
      </c>
      <c r="I2023" s="413"/>
      <c r="J2023" s="414"/>
      <c r="K2023" s="415"/>
      <c r="L2023" s="415"/>
      <c r="M2023" s="415"/>
      <c r="N2023" s="415"/>
      <c r="O2023" s="415"/>
      <c r="P2023" s="415"/>
    </row>
    <row r="2024" spans="1:16">
      <c r="A2024" s="80" t="str">
        <f t="shared" si="255"/>
        <v/>
      </c>
      <c r="B2024" s="80" t="str">
        <f t="shared" si="256"/>
        <v/>
      </c>
      <c r="C2024" s="80" t="str">
        <f t="shared" si="257"/>
        <v/>
      </c>
      <c r="D2024" s="80" t="str">
        <f t="shared" si="258"/>
        <v/>
      </c>
      <c r="E2024" s="80" t="str">
        <f t="shared" si="259"/>
        <v/>
      </c>
      <c r="F2024" s="80" t="str">
        <f t="shared" si="260"/>
        <v/>
      </c>
      <c r="G2024" s="80" t="str">
        <f t="shared" si="260"/>
        <v/>
      </c>
      <c r="H2024" s="80" t="str">
        <f t="shared" si="260"/>
        <v/>
      </c>
      <c r="I2024" s="413"/>
      <c r="J2024" s="414"/>
      <c r="K2024" s="415"/>
      <c r="L2024" s="415"/>
      <c r="M2024" s="415"/>
      <c r="N2024" s="415"/>
      <c r="O2024" s="415"/>
      <c r="P2024" s="415"/>
    </row>
    <row r="2025" spans="1:16">
      <c r="A2025" s="80" t="str">
        <f t="shared" si="255"/>
        <v/>
      </c>
      <c r="B2025" s="80" t="str">
        <f t="shared" si="256"/>
        <v/>
      </c>
      <c r="C2025" s="80" t="str">
        <f t="shared" si="257"/>
        <v/>
      </c>
      <c r="D2025" s="80" t="str">
        <f t="shared" si="258"/>
        <v/>
      </c>
      <c r="E2025" s="80" t="str">
        <f t="shared" si="259"/>
        <v/>
      </c>
      <c r="F2025" s="80" t="str">
        <f t="shared" ref="F2025:H2044" si="261">IF(Cptes="","",LEFT(Cptes,7))</f>
        <v/>
      </c>
      <c r="G2025" s="80" t="str">
        <f t="shared" si="261"/>
        <v/>
      </c>
      <c r="H2025" s="80" t="str">
        <f t="shared" si="261"/>
        <v/>
      </c>
      <c r="I2025" s="413"/>
      <c r="J2025" s="414"/>
      <c r="K2025" s="415"/>
      <c r="L2025" s="415"/>
      <c r="M2025" s="415"/>
      <c r="N2025" s="415"/>
      <c r="O2025" s="415"/>
      <c r="P2025" s="415"/>
    </row>
    <row r="2026" spans="1:16">
      <c r="A2026" s="80" t="str">
        <f t="shared" si="255"/>
        <v/>
      </c>
      <c r="B2026" s="80" t="str">
        <f t="shared" si="256"/>
        <v/>
      </c>
      <c r="C2026" s="80" t="str">
        <f t="shared" si="257"/>
        <v/>
      </c>
      <c r="D2026" s="80" t="str">
        <f t="shared" si="258"/>
        <v/>
      </c>
      <c r="E2026" s="80" t="str">
        <f t="shared" si="259"/>
        <v/>
      </c>
      <c r="F2026" s="80" t="str">
        <f t="shared" si="261"/>
        <v/>
      </c>
      <c r="G2026" s="80" t="str">
        <f t="shared" si="261"/>
        <v/>
      </c>
      <c r="H2026" s="80" t="str">
        <f t="shared" si="261"/>
        <v/>
      </c>
      <c r="I2026" s="413"/>
      <c r="J2026" s="414"/>
      <c r="K2026" s="415"/>
      <c r="L2026" s="415"/>
      <c r="M2026" s="415"/>
      <c r="N2026" s="415"/>
      <c r="O2026" s="415"/>
      <c r="P2026" s="415"/>
    </row>
    <row r="2027" spans="1:16">
      <c r="A2027" s="80" t="str">
        <f t="shared" si="255"/>
        <v/>
      </c>
      <c r="B2027" s="80" t="str">
        <f t="shared" si="256"/>
        <v/>
      </c>
      <c r="C2027" s="80" t="str">
        <f t="shared" si="257"/>
        <v/>
      </c>
      <c r="D2027" s="80" t="str">
        <f t="shared" si="258"/>
        <v/>
      </c>
      <c r="E2027" s="80" t="str">
        <f t="shared" si="259"/>
        <v/>
      </c>
      <c r="F2027" s="80" t="str">
        <f t="shared" si="261"/>
        <v/>
      </c>
      <c r="G2027" s="80" t="str">
        <f t="shared" si="261"/>
        <v/>
      </c>
      <c r="H2027" s="80" t="str">
        <f t="shared" si="261"/>
        <v/>
      </c>
      <c r="I2027" s="413"/>
      <c r="J2027" s="414"/>
      <c r="K2027" s="415"/>
      <c r="L2027" s="415"/>
      <c r="M2027" s="415"/>
      <c r="N2027" s="415"/>
      <c r="O2027" s="415"/>
      <c r="P2027" s="415"/>
    </row>
    <row r="2028" spans="1:16">
      <c r="A2028" s="80" t="str">
        <f t="shared" si="255"/>
        <v/>
      </c>
      <c r="B2028" s="80" t="str">
        <f t="shared" si="256"/>
        <v/>
      </c>
      <c r="C2028" s="80" t="str">
        <f t="shared" si="257"/>
        <v/>
      </c>
      <c r="D2028" s="80" t="str">
        <f t="shared" si="258"/>
        <v/>
      </c>
      <c r="E2028" s="80" t="str">
        <f t="shared" si="259"/>
        <v/>
      </c>
      <c r="F2028" s="80" t="str">
        <f t="shared" si="261"/>
        <v/>
      </c>
      <c r="G2028" s="80" t="str">
        <f t="shared" si="261"/>
        <v/>
      </c>
      <c r="H2028" s="80" t="str">
        <f t="shared" si="261"/>
        <v/>
      </c>
      <c r="I2028" s="413"/>
      <c r="J2028" s="414"/>
      <c r="K2028" s="415"/>
      <c r="L2028" s="415"/>
      <c r="M2028" s="415"/>
      <c r="N2028" s="415"/>
      <c r="O2028" s="415"/>
      <c r="P2028" s="415"/>
    </row>
    <row r="2029" spans="1:16">
      <c r="A2029" s="80" t="str">
        <f t="shared" si="255"/>
        <v/>
      </c>
      <c r="B2029" s="80" t="str">
        <f t="shared" si="256"/>
        <v/>
      </c>
      <c r="C2029" s="80" t="str">
        <f t="shared" si="257"/>
        <v/>
      </c>
      <c r="D2029" s="80" t="str">
        <f t="shared" si="258"/>
        <v/>
      </c>
      <c r="E2029" s="80" t="str">
        <f t="shared" si="259"/>
        <v/>
      </c>
      <c r="F2029" s="80" t="str">
        <f t="shared" si="261"/>
        <v/>
      </c>
      <c r="G2029" s="80" t="str">
        <f t="shared" si="261"/>
        <v/>
      </c>
      <c r="H2029" s="80" t="str">
        <f t="shared" si="261"/>
        <v/>
      </c>
      <c r="I2029" s="413"/>
      <c r="J2029" s="414"/>
      <c r="K2029" s="415"/>
      <c r="L2029" s="415"/>
      <c r="M2029" s="415"/>
      <c r="N2029" s="415"/>
      <c r="O2029" s="415"/>
      <c r="P2029" s="415"/>
    </row>
    <row r="2030" spans="1:16">
      <c r="A2030" s="80" t="str">
        <f t="shared" si="255"/>
        <v/>
      </c>
      <c r="B2030" s="80" t="str">
        <f t="shared" si="256"/>
        <v/>
      </c>
      <c r="C2030" s="80" t="str">
        <f t="shared" si="257"/>
        <v/>
      </c>
      <c r="D2030" s="80" t="str">
        <f t="shared" si="258"/>
        <v/>
      </c>
      <c r="E2030" s="80" t="str">
        <f t="shared" si="259"/>
        <v/>
      </c>
      <c r="F2030" s="80" t="str">
        <f t="shared" si="261"/>
        <v/>
      </c>
      <c r="G2030" s="80" t="str">
        <f t="shared" si="261"/>
        <v/>
      </c>
      <c r="H2030" s="80" t="str">
        <f t="shared" si="261"/>
        <v/>
      </c>
      <c r="I2030" s="413"/>
      <c r="J2030" s="414"/>
      <c r="K2030" s="415"/>
      <c r="L2030" s="415"/>
      <c r="M2030" s="415"/>
      <c r="N2030" s="415"/>
      <c r="O2030" s="415"/>
      <c r="P2030" s="415"/>
    </row>
    <row r="2031" spans="1:16">
      <c r="A2031" s="80" t="str">
        <f t="shared" si="255"/>
        <v/>
      </c>
      <c r="B2031" s="80" t="str">
        <f t="shared" si="256"/>
        <v/>
      </c>
      <c r="C2031" s="80" t="str">
        <f t="shared" si="257"/>
        <v/>
      </c>
      <c r="D2031" s="80" t="str">
        <f t="shared" si="258"/>
        <v/>
      </c>
      <c r="E2031" s="80" t="str">
        <f t="shared" si="259"/>
        <v/>
      </c>
      <c r="F2031" s="80" t="str">
        <f t="shared" si="261"/>
        <v/>
      </c>
      <c r="G2031" s="80" t="str">
        <f t="shared" si="261"/>
        <v/>
      </c>
      <c r="H2031" s="80" t="str">
        <f t="shared" si="261"/>
        <v/>
      </c>
      <c r="I2031" s="413"/>
      <c r="J2031" s="414"/>
      <c r="K2031" s="415"/>
      <c r="L2031" s="415"/>
      <c r="M2031" s="415"/>
      <c r="N2031" s="415"/>
      <c r="O2031" s="415"/>
      <c r="P2031" s="415"/>
    </row>
    <row r="2032" spans="1:16">
      <c r="A2032" s="80" t="str">
        <f t="shared" si="255"/>
        <v/>
      </c>
      <c r="B2032" s="80" t="str">
        <f t="shared" si="256"/>
        <v/>
      </c>
      <c r="C2032" s="80" t="str">
        <f t="shared" si="257"/>
        <v/>
      </c>
      <c r="D2032" s="80" t="str">
        <f t="shared" si="258"/>
        <v/>
      </c>
      <c r="E2032" s="80" t="str">
        <f t="shared" si="259"/>
        <v/>
      </c>
      <c r="F2032" s="80" t="str">
        <f t="shared" si="261"/>
        <v/>
      </c>
      <c r="G2032" s="80" t="str">
        <f t="shared" si="261"/>
        <v/>
      </c>
      <c r="H2032" s="80" t="str">
        <f t="shared" si="261"/>
        <v/>
      </c>
      <c r="I2032" s="413"/>
      <c r="J2032" s="414"/>
      <c r="K2032" s="415"/>
      <c r="L2032" s="415"/>
      <c r="M2032" s="415"/>
      <c r="N2032" s="415"/>
      <c r="O2032" s="415"/>
      <c r="P2032" s="415"/>
    </row>
    <row r="2033" spans="1:16">
      <c r="A2033" s="80" t="str">
        <f t="shared" si="255"/>
        <v/>
      </c>
      <c r="B2033" s="80" t="str">
        <f t="shared" si="256"/>
        <v/>
      </c>
      <c r="C2033" s="80" t="str">
        <f t="shared" si="257"/>
        <v/>
      </c>
      <c r="D2033" s="80" t="str">
        <f t="shared" si="258"/>
        <v/>
      </c>
      <c r="E2033" s="80" t="str">
        <f t="shared" si="259"/>
        <v/>
      </c>
      <c r="F2033" s="80" t="str">
        <f t="shared" si="261"/>
        <v/>
      </c>
      <c r="G2033" s="80" t="str">
        <f t="shared" si="261"/>
        <v/>
      </c>
      <c r="H2033" s="80" t="str">
        <f t="shared" si="261"/>
        <v/>
      </c>
      <c r="I2033" s="413"/>
      <c r="J2033" s="414"/>
      <c r="K2033" s="415"/>
      <c r="L2033" s="415"/>
      <c r="M2033" s="415"/>
      <c r="N2033" s="415"/>
      <c r="O2033" s="415"/>
      <c r="P2033" s="415"/>
    </row>
    <row r="2034" spans="1:16">
      <c r="A2034" s="80" t="str">
        <f t="shared" si="255"/>
        <v/>
      </c>
      <c r="B2034" s="80" t="str">
        <f t="shared" si="256"/>
        <v/>
      </c>
      <c r="C2034" s="80" t="str">
        <f t="shared" si="257"/>
        <v/>
      </c>
      <c r="D2034" s="80" t="str">
        <f t="shared" si="258"/>
        <v/>
      </c>
      <c r="E2034" s="80" t="str">
        <f t="shared" si="259"/>
        <v/>
      </c>
      <c r="F2034" s="80" t="str">
        <f t="shared" si="261"/>
        <v/>
      </c>
      <c r="G2034" s="80" t="str">
        <f t="shared" si="261"/>
        <v/>
      </c>
      <c r="H2034" s="80" t="str">
        <f t="shared" si="261"/>
        <v/>
      </c>
      <c r="I2034" s="413"/>
      <c r="J2034" s="414"/>
      <c r="K2034" s="415"/>
      <c r="L2034" s="415"/>
      <c r="M2034" s="415"/>
      <c r="N2034" s="415"/>
      <c r="O2034" s="415"/>
      <c r="P2034" s="415"/>
    </row>
    <row r="2035" spans="1:16">
      <c r="A2035" s="80" t="str">
        <f t="shared" si="255"/>
        <v/>
      </c>
      <c r="B2035" s="80" t="str">
        <f t="shared" si="256"/>
        <v/>
      </c>
      <c r="C2035" s="80" t="str">
        <f t="shared" si="257"/>
        <v/>
      </c>
      <c r="D2035" s="80" t="str">
        <f t="shared" si="258"/>
        <v/>
      </c>
      <c r="E2035" s="80" t="str">
        <f t="shared" si="259"/>
        <v/>
      </c>
      <c r="F2035" s="80" t="str">
        <f t="shared" si="261"/>
        <v/>
      </c>
      <c r="G2035" s="80" t="str">
        <f t="shared" si="261"/>
        <v/>
      </c>
      <c r="H2035" s="80" t="str">
        <f t="shared" si="261"/>
        <v/>
      </c>
      <c r="I2035" s="413"/>
      <c r="J2035" s="414"/>
      <c r="K2035" s="415"/>
      <c r="L2035" s="415"/>
      <c r="M2035" s="415"/>
      <c r="N2035" s="415"/>
      <c r="O2035" s="415"/>
      <c r="P2035" s="415"/>
    </row>
    <row r="2036" spans="1:16">
      <c r="A2036" s="80" t="str">
        <f t="shared" si="255"/>
        <v/>
      </c>
      <c r="B2036" s="80" t="str">
        <f t="shared" si="256"/>
        <v/>
      </c>
      <c r="C2036" s="80" t="str">
        <f t="shared" si="257"/>
        <v/>
      </c>
      <c r="D2036" s="80" t="str">
        <f t="shared" si="258"/>
        <v/>
      </c>
      <c r="E2036" s="80" t="str">
        <f t="shared" si="259"/>
        <v/>
      </c>
      <c r="F2036" s="80" t="str">
        <f t="shared" si="261"/>
        <v/>
      </c>
      <c r="G2036" s="80" t="str">
        <f t="shared" si="261"/>
        <v/>
      </c>
      <c r="H2036" s="80" t="str">
        <f t="shared" si="261"/>
        <v/>
      </c>
      <c r="I2036" s="413"/>
      <c r="J2036" s="414"/>
      <c r="K2036" s="415"/>
      <c r="L2036" s="415"/>
      <c r="M2036" s="415"/>
      <c r="N2036" s="415"/>
      <c r="O2036" s="415"/>
      <c r="P2036" s="415"/>
    </row>
    <row r="2037" spans="1:16">
      <c r="A2037" s="80" t="str">
        <f t="shared" si="255"/>
        <v/>
      </c>
      <c r="B2037" s="80" t="str">
        <f t="shared" si="256"/>
        <v/>
      </c>
      <c r="C2037" s="80" t="str">
        <f t="shared" si="257"/>
        <v/>
      </c>
      <c r="D2037" s="80" t="str">
        <f t="shared" si="258"/>
        <v/>
      </c>
      <c r="E2037" s="80" t="str">
        <f t="shared" si="259"/>
        <v/>
      </c>
      <c r="F2037" s="80" t="str">
        <f t="shared" si="261"/>
        <v/>
      </c>
      <c r="G2037" s="80" t="str">
        <f t="shared" si="261"/>
        <v/>
      </c>
      <c r="H2037" s="80" t="str">
        <f t="shared" si="261"/>
        <v/>
      </c>
      <c r="I2037" s="413"/>
      <c r="J2037" s="414"/>
      <c r="K2037" s="415"/>
      <c r="L2037" s="415"/>
      <c r="M2037" s="415"/>
      <c r="N2037" s="415"/>
      <c r="O2037" s="415"/>
      <c r="P2037" s="415"/>
    </row>
    <row r="2038" spans="1:16">
      <c r="A2038" s="80" t="str">
        <f t="shared" si="255"/>
        <v/>
      </c>
      <c r="B2038" s="80" t="str">
        <f t="shared" si="256"/>
        <v/>
      </c>
      <c r="C2038" s="80" t="str">
        <f t="shared" si="257"/>
        <v/>
      </c>
      <c r="D2038" s="80" t="str">
        <f t="shared" si="258"/>
        <v/>
      </c>
      <c r="E2038" s="80" t="str">
        <f t="shared" si="259"/>
        <v/>
      </c>
      <c r="F2038" s="80" t="str">
        <f t="shared" si="261"/>
        <v/>
      </c>
      <c r="G2038" s="80" t="str">
        <f t="shared" si="261"/>
        <v/>
      </c>
      <c r="H2038" s="80" t="str">
        <f t="shared" si="261"/>
        <v/>
      </c>
      <c r="I2038" s="413"/>
      <c r="J2038" s="414"/>
      <c r="K2038" s="415"/>
      <c r="L2038" s="415"/>
      <c r="M2038" s="415"/>
      <c r="N2038" s="415"/>
      <c r="O2038" s="415"/>
      <c r="P2038" s="415"/>
    </row>
    <row r="2039" spans="1:16">
      <c r="A2039" s="80" t="str">
        <f t="shared" si="255"/>
        <v/>
      </c>
      <c r="B2039" s="80" t="str">
        <f t="shared" si="256"/>
        <v/>
      </c>
      <c r="C2039" s="80" t="str">
        <f t="shared" si="257"/>
        <v/>
      </c>
      <c r="D2039" s="80" t="str">
        <f t="shared" si="258"/>
        <v/>
      </c>
      <c r="E2039" s="80" t="str">
        <f t="shared" si="259"/>
        <v/>
      </c>
      <c r="F2039" s="80" t="str">
        <f t="shared" si="261"/>
        <v/>
      </c>
      <c r="G2039" s="80" t="str">
        <f t="shared" si="261"/>
        <v/>
      </c>
      <c r="H2039" s="80" t="str">
        <f t="shared" si="261"/>
        <v/>
      </c>
      <c r="I2039" s="413"/>
      <c r="J2039" s="414"/>
      <c r="K2039" s="415"/>
      <c r="L2039" s="415"/>
      <c r="M2039" s="415"/>
      <c r="N2039" s="415"/>
      <c r="O2039" s="415"/>
      <c r="P2039" s="415"/>
    </row>
    <row r="2040" spans="1:16">
      <c r="A2040" s="80" t="str">
        <f t="shared" si="255"/>
        <v/>
      </c>
      <c r="B2040" s="80" t="str">
        <f t="shared" si="256"/>
        <v/>
      </c>
      <c r="C2040" s="80" t="str">
        <f t="shared" si="257"/>
        <v/>
      </c>
      <c r="D2040" s="80" t="str">
        <f t="shared" si="258"/>
        <v/>
      </c>
      <c r="E2040" s="80" t="str">
        <f t="shared" si="259"/>
        <v/>
      </c>
      <c r="F2040" s="80" t="str">
        <f t="shared" si="261"/>
        <v/>
      </c>
      <c r="G2040" s="80" t="str">
        <f t="shared" si="261"/>
        <v/>
      </c>
      <c r="H2040" s="80" t="str">
        <f t="shared" si="261"/>
        <v/>
      </c>
      <c r="I2040" s="413"/>
      <c r="J2040" s="414"/>
      <c r="K2040" s="415"/>
      <c r="L2040" s="415"/>
      <c r="M2040" s="415"/>
      <c r="N2040" s="415"/>
      <c r="O2040" s="415"/>
      <c r="P2040" s="415"/>
    </row>
    <row r="2041" spans="1:16">
      <c r="A2041" s="80" t="str">
        <f t="shared" si="255"/>
        <v/>
      </c>
      <c r="B2041" s="80" t="str">
        <f t="shared" si="256"/>
        <v/>
      </c>
      <c r="C2041" s="80" t="str">
        <f t="shared" si="257"/>
        <v/>
      </c>
      <c r="D2041" s="80" t="str">
        <f t="shared" si="258"/>
        <v/>
      </c>
      <c r="E2041" s="80" t="str">
        <f t="shared" si="259"/>
        <v/>
      </c>
      <c r="F2041" s="80" t="str">
        <f t="shared" si="261"/>
        <v/>
      </c>
      <c r="G2041" s="80" t="str">
        <f t="shared" si="261"/>
        <v/>
      </c>
      <c r="H2041" s="80" t="str">
        <f t="shared" si="261"/>
        <v/>
      </c>
      <c r="I2041" s="413"/>
      <c r="J2041" s="414"/>
      <c r="K2041" s="415"/>
      <c r="L2041" s="415"/>
      <c r="M2041" s="415"/>
      <c r="N2041" s="415"/>
      <c r="O2041" s="415"/>
      <c r="P2041" s="415"/>
    </row>
    <row r="2042" spans="1:16">
      <c r="A2042" s="80" t="str">
        <f t="shared" si="255"/>
        <v/>
      </c>
      <c r="B2042" s="80" t="str">
        <f t="shared" si="256"/>
        <v/>
      </c>
      <c r="C2042" s="80" t="str">
        <f t="shared" si="257"/>
        <v/>
      </c>
      <c r="D2042" s="80" t="str">
        <f t="shared" si="258"/>
        <v/>
      </c>
      <c r="E2042" s="80" t="str">
        <f t="shared" si="259"/>
        <v/>
      </c>
      <c r="F2042" s="80" t="str">
        <f t="shared" si="261"/>
        <v/>
      </c>
      <c r="G2042" s="80" t="str">
        <f t="shared" si="261"/>
        <v/>
      </c>
      <c r="H2042" s="80" t="str">
        <f t="shared" si="261"/>
        <v/>
      </c>
      <c r="I2042" s="413"/>
      <c r="J2042" s="414"/>
      <c r="K2042" s="415"/>
      <c r="L2042" s="415"/>
      <c r="M2042" s="415"/>
      <c r="N2042" s="415"/>
      <c r="O2042" s="415"/>
      <c r="P2042" s="415"/>
    </row>
    <row r="2043" spans="1:16">
      <c r="A2043" s="80" t="str">
        <f t="shared" si="255"/>
        <v/>
      </c>
      <c r="B2043" s="80" t="str">
        <f t="shared" si="256"/>
        <v/>
      </c>
      <c r="C2043" s="80" t="str">
        <f t="shared" si="257"/>
        <v/>
      </c>
      <c r="D2043" s="80" t="str">
        <f t="shared" si="258"/>
        <v/>
      </c>
      <c r="E2043" s="80" t="str">
        <f t="shared" si="259"/>
        <v/>
      </c>
      <c r="F2043" s="80" t="str">
        <f t="shared" si="261"/>
        <v/>
      </c>
      <c r="G2043" s="80" t="str">
        <f t="shared" si="261"/>
        <v/>
      </c>
      <c r="H2043" s="80" t="str">
        <f t="shared" si="261"/>
        <v/>
      </c>
      <c r="I2043" s="413"/>
      <c r="J2043" s="414"/>
      <c r="K2043" s="415"/>
      <c r="L2043" s="415"/>
      <c r="M2043" s="415"/>
      <c r="N2043" s="415"/>
      <c r="O2043" s="415"/>
      <c r="P2043" s="415"/>
    </row>
    <row r="2044" spans="1:16">
      <c r="A2044" s="80" t="str">
        <f t="shared" si="255"/>
        <v/>
      </c>
      <c r="B2044" s="80" t="str">
        <f t="shared" si="256"/>
        <v/>
      </c>
      <c r="C2044" s="80" t="str">
        <f t="shared" si="257"/>
        <v/>
      </c>
      <c r="D2044" s="80" t="str">
        <f t="shared" si="258"/>
        <v/>
      </c>
      <c r="E2044" s="80" t="str">
        <f t="shared" si="259"/>
        <v/>
      </c>
      <c r="F2044" s="80" t="str">
        <f t="shared" si="261"/>
        <v/>
      </c>
      <c r="G2044" s="80" t="str">
        <f t="shared" si="261"/>
        <v/>
      </c>
      <c r="H2044" s="80" t="str">
        <f t="shared" si="261"/>
        <v/>
      </c>
      <c r="I2044" s="413"/>
      <c r="J2044" s="414"/>
      <c r="K2044" s="415"/>
      <c r="L2044" s="415"/>
      <c r="M2044" s="415"/>
      <c r="N2044" s="415"/>
      <c r="O2044" s="415"/>
      <c r="P2044" s="415"/>
    </row>
    <row r="2045" spans="1:16">
      <c r="A2045" s="80" t="str">
        <f t="shared" si="255"/>
        <v/>
      </c>
      <c r="B2045" s="80" t="str">
        <f t="shared" si="256"/>
        <v/>
      </c>
      <c r="C2045" s="80" t="str">
        <f t="shared" si="257"/>
        <v/>
      </c>
      <c r="D2045" s="80" t="str">
        <f t="shared" si="258"/>
        <v/>
      </c>
      <c r="E2045" s="80" t="str">
        <f t="shared" si="259"/>
        <v/>
      </c>
      <c r="F2045" s="80" t="str">
        <f t="shared" ref="F2045:H2064" si="262">IF(Cptes="","",LEFT(Cptes,7))</f>
        <v/>
      </c>
      <c r="G2045" s="80" t="str">
        <f t="shared" si="262"/>
        <v/>
      </c>
      <c r="H2045" s="80" t="str">
        <f t="shared" si="262"/>
        <v/>
      </c>
      <c r="I2045" s="413"/>
      <c r="J2045" s="414"/>
      <c r="K2045" s="415"/>
      <c r="L2045" s="415"/>
      <c r="M2045" s="415"/>
      <c r="N2045" s="415"/>
      <c r="O2045" s="415"/>
      <c r="P2045" s="415"/>
    </row>
    <row r="2046" spans="1:16">
      <c r="A2046" s="80" t="str">
        <f t="shared" si="255"/>
        <v/>
      </c>
      <c r="B2046" s="80" t="str">
        <f t="shared" si="256"/>
        <v/>
      </c>
      <c r="C2046" s="80" t="str">
        <f t="shared" si="257"/>
        <v/>
      </c>
      <c r="D2046" s="80" t="str">
        <f t="shared" si="258"/>
        <v/>
      </c>
      <c r="E2046" s="80" t="str">
        <f t="shared" si="259"/>
        <v/>
      </c>
      <c r="F2046" s="80" t="str">
        <f t="shared" si="262"/>
        <v/>
      </c>
      <c r="G2046" s="80" t="str">
        <f t="shared" si="262"/>
        <v/>
      </c>
      <c r="H2046" s="80" t="str">
        <f t="shared" si="262"/>
        <v/>
      </c>
      <c r="I2046" s="413"/>
      <c r="J2046" s="414"/>
      <c r="K2046" s="415"/>
      <c r="L2046" s="415"/>
      <c r="M2046" s="415"/>
      <c r="N2046" s="415"/>
      <c r="O2046" s="415"/>
      <c r="P2046" s="415"/>
    </row>
    <row r="2047" spans="1:16">
      <c r="A2047" s="80" t="str">
        <f t="shared" si="255"/>
        <v/>
      </c>
      <c r="B2047" s="80" t="str">
        <f t="shared" si="256"/>
        <v/>
      </c>
      <c r="C2047" s="80" t="str">
        <f t="shared" si="257"/>
        <v/>
      </c>
      <c r="D2047" s="80" t="str">
        <f t="shared" si="258"/>
        <v/>
      </c>
      <c r="E2047" s="80" t="str">
        <f t="shared" si="259"/>
        <v/>
      </c>
      <c r="F2047" s="80" t="str">
        <f t="shared" si="262"/>
        <v/>
      </c>
      <c r="G2047" s="80" t="str">
        <f t="shared" si="262"/>
        <v/>
      </c>
      <c r="H2047" s="80" t="str">
        <f t="shared" si="262"/>
        <v/>
      </c>
      <c r="I2047" s="413"/>
      <c r="J2047" s="414"/>
      <c r="K2047" s="415"/>
      <c r="L2047" s="415"/>
      <c r="M2047" s="415"/>
      <c r="N2047" s="415"/>
      <c r="O2047" s="415"/>
      <c r="P2047" s="415"/>
    </row>
    <row r="2048" spans="1:16">
      <c r="A2048" s="80" t="str">
        <f t="shared" si="255"/>
        <v/>
      </c>
      <c r="B2048" s="80" t="str">
        <f t="shared" si="256"/>
        <v/>
      </c>
      <c r="C2048" s="80" t="str">
        <f t="shared" si="257"/>
        <v/>
      </c>
      <c r="D2048" s="80" t="str">
        <f t="shared" si="258"/>
        <v/>
      </c>
      <c r="E2048" s="80" t="str">
        <f t="shared" si="259"/>
        <v/>
      </c>
      <c r="F2048" s="80" t="str">
        <f t="shared" si="262"/>
        <v/>
      </c>
      <c r="G2048" s="80" t="str">
        <f t="shared" si="262"/>
        <v/>
      </c>
      <c r="H2048" s="80" t="str">
        <f t="shared" si="262"/>
        <v/>
      </c>
      <c r="I2048" s="413"/>
      <c r="J2048" s="414"/>
      <c r="K2048" s="415"/>
      <c r="L2048" s="415"/>
      <c r="M2048" s="415"/>
      <c r="N2048" s="415"/>
      <c r="O2048" s="415"/>
      <c r="P2048" s="415"/>
    </row>
    <row r="2049" spans="1:16">
      <c r="A2049" s="80" t="str">
        <f t="shared" si="255"/>
        <v/>
      </c>
      <c r="B2049" s="80" t="str">
        <f t="shared" si="256"/>
        <v/>
      </c>
      <c r="C2049" s="80" t="str">
        <f t="shared" si="257"/>
        <v/>
      </c>
      <c r="D2049" s="80" t="str">
        <f t="shared" si="258"/>
        <v/>
      </c>
      <c r="E2049" s="80" t="str">
        <f t="shared" si="259"/>
        <v/>
      </c>
      <c r="F2049" s="80" t="str">
        <f t="shared" si="262"/>
        <v/>
      </c>
      <c r="G2049" s="80" t="str">
        <f t="shared" si="262"/>
        <v/>
      </c>
      <c r="H2049" s="80" t="str">
        <f t="shared" si="262"/>
        <v/>
      </c>
      <c r="I2049" s="413"/>
      <c r="J2049" s="414"/>
      <c r="K2049" s="415"/>
      <c r="L2049" s="415"/>
      <c r="M2049" s="415"/>
      <c r="N2049" s="415"/>
      <c r="O2049" s="415"/>
      <c r="P2049" s="415"/>
    </row>
    <row r="2050" spans="1:16">
      <c r="A2050" s="80" t="str">
        <f t="shared" si="255"/>
        <v/>
      </c>
      <c r="B2050" s="80" t="str">
        <f t="shared" si="256"/>
        <v/>
      </c>
      <c r="C2050" s="80" t="str">
        <f t="shared" si="257"/>
        <v/>
      </c>
      <c r="D2050" s="80" t="str">
        <f t="shared" si="258"/>
        <v/>
      </c>
      <c r="E2050" s="80" t="str">
        <f t="shared" si="259"/>
        <v/>
      </c>
      <c r="F2050" s="80" t="str">
        <f t="shared" si="262"/>
        <v/>
      </c>
      <c r="G2050" s="80" t="str">
        <f t="shared" si="262"/>
        <v/>
      </c>
      <c r="H2050" s="80" t="str">
        <f t="shared" si="262"/>
        <v/>
      </c>
      <c r="I2050" s="413"/>
      <c r="J2050" s="414"/>
      <c r="K2050" s="415"/>
      <c r="L2050" s="415"/>
      <c r="M2050" s="415"/>
      <c r="N2050" s="415"/>
      <c r="O2050" s="415"/>
      <c r="P2050" s="415"/>
    </row>
    <row r="2051" spans="1:16">
      <c r="A2051" s="80" t="str">
        <f t="shared" si="255"/>
        <v/>
      </c>
      <c r="B2051" s="80" t="str">
        <f t="shared" si="256"/>
        <v/>
      </c>
      <c r="C2051" s="80" t="str">
        <f t="shared" si="257"/>
        <v/>
      </c>
      <c r="D2051" s="80" t="str">
        <f t="shared" si="258"/>
        <v/>
      </c>
      <c r="E2051" s="80" t="str">
        <f t="shared" si="259"/>
        <v/>
      </c>
      <c r="F2051" s="80" t="str">
        <f t="shared" si="262"/>
        <v/>
      </c>
      <c r="G2051" s="80" t="str">
        <f t="shared" si="262"/>
        <v/>
      </c>
      <c r="H2051" s="80" t="str">
        <f t="shared" si="262"/>
        <v/>
      </c>
      <c r="I2051" s="413"/>
      <c r="J2051" s="414"/>
      <c r="K2051" s="415"/>
      <c r="L2051" s="415"/>
      <c r="M2051" s="415"/>
      <c r="N2051" s="415"/>
      <c r="O2051" s="415"/>
      <c r="P2051" s="415"/>
    </row>
    <row r="2052" spans="1:16">
      <c r="A2052" s="80" t="str">
        <f t="shared" si="255"/>
        <v/>
      </c>
      <c r="B2052" s="80" t="str">
        <f t="shared" si="256"/>
        <v/>
      </c>
      <c r="C2052" s="80" t="str">
        <f t="shared" si="257"/>
        <v/>
      </c>
      <c r="D2052" s="80" t="str">
        <f t="shared" si="258"/>
        <v/>
      </c>
      <c r="E2052" s="80" t="str">
        <f t="shared" si="259"/>
        <v/>
      </c>
      <c r="F2052" s="80" t="str">
        <f t="shared" si="262"/>
        <v/>
      </c>
      <c r="G2052" s="80" t="str">
        <f t="shared" si="262"/>
        <v/>
      </c>
      <c r="H2052" s="80" t="str">
        <f t="shared" si="262"/>
        <v/>
      </c>
      <c r="I2052" s="413"/>
      <c r="J2052" s="414"/>
      <c r="K2052" s="415"/>
      <c r="L2052" s="415"/>
      <c r="M2052" s="415"/>
      <c r="N2052" s="415"/>
      <c r="O2052" s="415"/>
      <c r="P2052" s="415"/>
    </row>
    <row r="2053" spans="1:16">
      <c r="A2053" s="80" t="str">
        <f t="shared" ref="A2053:A2116" si="263">IF(Cptes="","",LEFT(Cptes,2))</f>
        <v/>
      </c>
      <c r="B2053" s="80" t="str">
        <f t="shared" ref="B2053:B2116" si="264">IF(Cptes="","",LEFT(Cptes,3))</f>
        <v/>
      </c>
      <c r="C2053" s="80" t="str">
        <f t="shared" ref="C2053:C2116" si="265">IF(Cptes="","",LEFT(Cptes,4))</f>
        <v/>
      </c>
      <c r="D2053" s="80" t="str">
        <f t="shared" ref="D2053:D2116" si="266">IF(Cptes="","",LEFT(Cptes,5))</f>
        <v/>
      </c>
      <c r="E2053" s="80" t="str">
        <f t="shared" ref="E2053:E2116" si="267">IF(Cptes="","",LEFT(Cptes,6))</f>
        <v/>
      </c>
      <c r="F2053" s="80" t="str">
        <f t="shared" si="262"/>
        <v/>
      </c>
      <c r="G2053" s="80" t="str">
        <f t="shared" si="262"/>
        <v/>
      </c>
      <c r="H2053" s="80" t="str">
        <f t="shared" si="262"/>
        <v/>
      </c>
      <c r="I2053" s="413"/>
      <c r="J2053" s="414"/>
      <c r="K2053" s="415"/>
      <c r="L2053" s="415"/>
      <c r="M2053" s="415"/>
      <c r="N2053" s="415"/>
      <c r="O2053" s="415"/>
      <c r="P2053" s="415"/>
    </row>
    <row r="2054" spans="1:16">
      <c r="A2054" s="80" t="str">
        <f t="shared" si="263"/>
        <v/>
      </c>
      <c r="B2054" s="80" t="str">
        <f t="shared" si="264"/>
        <v/>
      </c>
      <c r="C2054" s="80" t="str">
        <f t="shared" si="265"/>
        <v/>
      </c>
      <c r="D2054" s="80" t="str">
        <f t="shared" si="266"/>
        <v/>
      </c>
      <c r="E2054" s="80" t="str">
        <f t="shared" si="267"/>
        <v/>
      </c>
      <c r="F2054" s="80" t="str">
        <f t="shared" si="262"/>
        <v/>
      </c>
      <c r="G2054" s="80" t="str">
        <f t="shared" si="262"/>
        <v/>
      </c>
      <c r="H2054" s="80" t="str">
        <f t="shared" si="262"/>
        <v/>
      </c>
      <c r="I2054" s="413"/>
      <c r="J2054" s="414"/>
      <c r="K2054" s="415"/>
      <c r="L2054" s="415"/>
      <c r="M2054" s="415"/>
      <c r="N2054" s="415"/>
      <c r="O2054" s="415"/>
      <c r="P2054" s="415"/>
    </row>
    <row r="2055" spans="1:16">
      <c r="A2055" s="80" t="str">
        <f t="shared" si="263"/>
        <v/>
      </c>
      <c r="B2055" s="80" t="str">
        <f t="shared" si="264"/>
        <v/>
      </c>
      <c r="C2055" s="80" t="str">
        <f t="shared" si="265"/>
        <v/>
      </c>
      <c r="D2055" s="80" t="str">
        <f t="shared" si="266"/>
        <v/>
      </c>
      <c r="E2055" s="80" t="str">
        <f t="shared" si="267"/>
        <v/>
      </c>
      <c r="F2055" s="80" t="str">
        <f t="shared" si="262"/>
        <v/>
      </c>
      <c r="G2055" s="80" t="str">
        <f t="shared" si="262"/>
        <v/>
      </c>
      <c r="H2055" s="80" t="str">
        <f t="shared" si="262"/>
        <v/>
      </c>
      <c r="I2055" s="413"/>
      <c r="J2055" s="414"/>
      <c r="K2055" s="415"/>
      <c r="L2055" s="415"/>
      <c r="M2055" s="415"/>
      <c r="N2055" s="415"/>
      <c r="O2055" s="415"/>
      <c r="P2055" s="415"/>
    </row>
    <row r="2056" spans="1:16">
      <c r="A2056" s="80" t="str">
        <f t="shared" si="263"/>
        <v/>
      </c>
      <c r="B2056" s="80" t="str">
        <f t="shared" si="264"/>
        <v/>
      </c>
      <c r="C2056" s="80" t="str">
        <f t="shared" si="265"/>
        <v/>
      </c>
      <c r="D2056" s="80" t="str">
        <f t="shared" si="266"/>
        <v/>
      </c>
      <c r="E2056" s="80" t="str">
        <f t="shared" si="267"/>
        <v/>
      </c>
      <c r="F2056" s="80" t="str">
        <f t="shared" si="262"/>
        <v/>
      </c>
      <c r="G2056" s="80" t="str">
        <f t="shared" si="262"/>
        <v/>
      </c>
      <c r="H2056" s="80" t="str">
        <f t="shared" si="262"/>
        <v/>
      </c>
      <c r="I2056" s="413"/>
      <c r="J2056" s="414"/>
      <c r="K2056" s="415"/>
      <c r="L2056" s="415"/>
      <c r="M2056" s="415"/>
      <c r="N2056" s="415"/>
      <c r="O2056" s="415"/>
      <c r="P2056" s="415"/>
    </row>
    <row r="2057" spans="1:16">
      <c r="A2057" s="80" t="str">
        <f t="shared" si="263"/>
        <v/>
      </c>
      <c r="B2057" s="80" t="str">
        <f t="shared" si="264"/>
        <v/>
      </c>
      <c r="C2057" s="80" t="str">
        <f t="shared" si="265"/>
        <v/>
      </c>
      <c r="D2057" s="80" t="str">
        <f t="shared" si="266"/>
        <v/>
      </c>
      <c r="E2057" s="80" t="str">
        <f t="shared" si="267"/>
        <v/>
      </c>
      <c r="F2057" s="80" t="str">
        <f t="shared" si="262"/>
        <v/>
      </c>
      <c r="G2057" s="80" t="str">
        <f t="shared" si="262"/>
        <v/>
      </c>
      <c r="H2057" s="80" t="str">
        <f t="shared" si="262"/>
        <v/>
      </c>
      <c r="I2057" s="413"/>
      <c r="J2057" s="414"/>
      <c r="K2057" s="415"/>
      <c r="L2057" s="415"/>
      <c r="M2057" s="415"/>
      <c r="N2057" s="415"/>
      <c r="O2057" s="415"/>
      <c r="P2057" s="415"/>
    </row>
    <row r="2058" spans="1:16">
      <c r="A2058" s="80" t="str">
        <f t="shared" si="263"/>
        <v/>
      </c>
      <c r="B2058" s="80" t="str">
        <f t="shared" si="264"/>
        <v/>
      </c>
      <c r="C2058" s="80" t="str">
        <f t="shared" si="265"/>
        <v/>
      </c>
      <c r="D2058" s="80" t="str">
        <f t="shared" si="266"/>
        <v/>
      </c>
      <c r="E2058" s="80" t="str">
        <f t="shared" si="267"/>
        <v/>
      </c>
      <c r="F2058" s="80" t="str">
        <f t="shared" si="262"/>
        <v/>
      </c>
      <c r="G2058" s="80" t="str">
        <f t="shared" si="262"/>
        <v/>
      </c>
      <c r="H2058" s="80" t="str">
        <f t="shared" si="262"/>
        <v/>
      </c>
      <c r="I2058" s="413"/>
      <c r="J2058" s="414"/>
      <c r="K2058" s="415"/>
      <c r="L2058" s="415"/>
      <c r="M2058" s="415"/>
      <c r="N2058" s="415"/>
      <c r="O2058" s="415"/>
      <c r="P2058" s="415"/>
    </row>
    <row r="2059" spans="1:16">
      <c r="A2059" s="80" t="str">
        <f t="shared" si="263"/>
        <v/>
      </c>
      <c r="B2059" s="80" t="str">
        <f t="shared" si="264"/>
        <v/>
      </c>
      <c r="C2059" s="80" t="str">
        <f t="shared" si="265"/>
        <v/>
      </c>
      <c r="D2059" s="80" t="str">
        <f t="shared" si="266"/>
        <v/>
      </c>
      <c r="E2059" s="80" t="str">
        <f t="shared" si="267"/>
        <v/>
      </c>
      <c r="F2059" s="80" t="str">
        <f t="shared" si="262"/>
        <v/>
      </c>
      <c r="G2059" s="80" t="str">
        <f t="shared" si="262"/>
        <v/>
      </c>
      <c r="H2059" s="80" t="str">
        <f t="shared" si="262"/>
        <v/>
      </c>
      <c r="I2059" s="413"/>
      <c r="J2059" s="414"/>
      <c r="K2059" s="415"/>
      <c r="L2059" s="415"/>
      <c r="M2059" s="415"/>
      <c r="N2059" s="415"/>
      <c r="O2059" s="415"/>
      <c r="P2059" s="415"/>
    </row>
    <row r="2060" spans="1:16">
      <c r="A2060" s="80" t="str">
        <f t="shared" si="263"/>
        <v/>
      </c>
      <c r="B2060" s="80" t="str">
        <f t="shared" si="264"/>
        <v/>
      </c>
      <c r="C2060" s="80" t="str">
        <f t="shared" si="265"/>
        <v/>
      </c>
      <c r="D2060" s="80" t="str">
        <f t="shared" si="266"/>
        <v/>
      </c>
      <c r="E2060" s="80" t="str">
        <f t="shared" si="267"/>
        <v/>
      </c>
      <c r="F2060" s="80" t="str">
        <f t="shared" si="262"/>
        <v/>
      </c>
      <c r="G2060" s="80" t="str">
        <f t="shared" si="262"/>
        <v/>
      </c>
      <c r="H2060" s="80" t="str">
        <f t="shared" si="262"/>
        <v/>
      </c>
      <c r="I2060" s="413"/>
      <c r="J2060" s="414"/>
      <c r="K2060" s="415"/>
      <c r="L2060" s="415"/>
      <c r="M2060" s="415"/>
      <c r="N2060" s="415"/>
      <c r="O2060" s="415"/>
      <c r="P2060" s="415"/>
    </row>
    <row r="2061" spans="1:16">
      <c r="A2061" s="80" t="str">
        <f t="shared" si="263"/>
        <v/>
      </c>
      <c r="B2061" s="80" t="str">
        <f t="shared" si="264"/>
        <v/>
      </c>
      <c r="C2061" s="80" t="str">
        <f t="shared" si="265"/>
        <v/>
      </c>
      <c r="D2061" s="80" t="str">
        <f t="shared" si="266"/>
        <v/>
      </c>
      <c r="E2061" s="80" t="str">
        <f t="shared" si="267"/>
        <v/>
      </c>
      <c r="F2061" s="80" t="str">
        <f t="shared" si="262"/>
        <v/>
      </c>
      <c r="G2061" s="80" t="str">
        <f t="shared" si="262"/>
        <v/>
      </c>
      <c r="H2061" s="80" t="str">
        <f t="shared" si="262"/>
        <v/>
      </c>
      <c r="I2061" s="413"/>
      <c r="J2061" s="414"/>
      <c r="K2061" s="415"/>
      <c r="L2061" s="415"/>
      <c r="M2061" s="415"/>
      <c r="N2061" s="415"/>
      <c r="O2061" s="415"/>
      <c r="P2061" s="415"/>
    </row>
    <row r="2062" spans="1:16">
      <c r="A2062" s="80" t="str">
        <f t="shared" si="263"/>
        <v/>
      </c>
      <c r="B2062" s="80" t="str">
        <f t="shared" si="264"/>
        <v/>
      </c>
      <c r="C2062" s="80" t="str">
        <f t="shared" si="265"/>
        <v/>
      </c>
      <c r="D2062" s="80" t="str">
        <f t="shared" si="266"/>
        <v/>
      </c>
      <c r="E2062" s="80" t="str">
        <f t="shared" si="267"/>
        <v/>
      </c>
      <c r="F2062" s="80" t="str">
        <f t="shared" si="262"/>
        <v/>
      </c>
      <c r="G2062" s="80" t="str">
        <f t="shared" si="262"/>
        <v/>
      </c>
      <c r="H2062" s="80" t="str">
        <f t="shared" si="262"/>
        <v/>
      </c>
      <c r="I2062" s="413"/>
      <c r="J2062" s="414"/>
      <c r="K2062" s="415"/>
      <c r="L2062" s="415"/>
      <c r="M2062" s="415"/>
      <c r="N2062" s="415"/>
      <c r="O2062" s="415"/>
      <c r="P2062" s="415"/>
    </row>
    <row r="2063" spans="1:16">
      <c r="A2063" s="80" t="str">
        <f t="shared" si="263"/>
        <v/>
      </c>
      <c r="B2063" s="80" t="str">
        <f t="shared" si="264"/>
        <v/>
      </c>
      <c r="C2063" s="80" t="str">
        <f t="shared" si="265"/>
        <v/>
      </c>
      <c r="D2063" s="80" t="str">
        <f t="shared" si="266"/>
        <v/>
      </c>
      <c r="E2063" s="80" t="str">
        <f t="shared" si="267"/>
        <v/>
      </c>
      <c r="F2063" s="80" t="str">
        <f t="shared" si="262"/>
        <v/>
      </c>
      <c r="G2063" s="80" t="str">
        <f t="shared" si="262"/>
        <v/>
      </c>
      <c r="H2063" s="80" t="str">
        <f t="shared" si="262"/>
        <v/>
      </c>
      <c r="I2063" s="413"/>
      <c r="J2063" s="414"/>
      <c r="K2063" s="415"/>
      <c r="L2063" s="415"/>
      <c r="M2063" s="415"/>
      <c r="N2063" s="415"/>
      <c r="O2063" s="415"/>
      <c r="P2063" s="415"/>
    </row>
    <row r="2064" spans="1:16">
      <c r="A2064" s="80" t="str">
        <f t="shared" si="263"/>
        <v/>
      </c>
      <c r="B2064" s="80" t="str">
        <f t="shared" si="264"/>
        <v/>
      </c>
      <c r="C2064" s="80" t="str">
        <f t="shared" si="265"/>
        <v/>
      </c>
      <c r="D2064" s="80" t="str">
        <f t="shared" si="266"/>
        <v/>
      </c>
      <c r="E2064" s="80" t="str">
        <f t="shared" si="267"/>
        <v/>
      </c>
      <c r="F2064" s="80" t="str">
        <f t="shared" si="262"/>
        <v/>
      </c>
      <c r="G2064" s="80" t="str">
        <f t="shared" si="262"/>
        <v/>
      </c>
      <c r="H2064" s="80" t="str">
        <f t="shared" si="262"/>
        <v/>
      </c>
      <c r="I2064" s="413"/>
      <c r="J2064" s="414"/>
      <c r="K2064" s="415"/>
      <c r="L2064" s="415"/>
      <c r="M2064" s="415"/>
      <c r="N2064" s="415"/>
      <c r="O2064" s="415"/>
      <c r="P2064" s="415"/>
    </row>
    <row r="2065" spans="1:16">
      <c r="A2065" s="80" t="str">
        <f t="shared" si="263"/>
        <v/>
      </c>
      <c r="B2065" s="80" t="str">
        <f t="shared" si="264"/>
        <v/>
      </c>
      <c r="C2065" s="80" t="str">
        <f t="shared" si="265"/>
        <v/>
      </c>
      <c r="D2065" s="80" t="str">
        <f t="shared" si="266"/>
        <v/>
      </c>
      <c r="E2065" s="80" t="str">
        <f t="shared" si="267"/>
        <v/>
      </c>
      <c r="F2065" s="80" t="str">
        <f t="shared" ref="F2065:H2084" si="268">IF(Cptes="","",LEFT(Cptes,7))</f>
        <v/>
      </c>
      <c r="G2065" s="80" t="str">
        <f t="shared" si="268"/>
        <v/>
      </c>
      <c r="H2065" s="80" t="str">
        <f t="shared" si="268"/>
        <v/>
      </c>
      <c r="I2065" s="413"/>
      <c r="J2065" s="414"/>
      <c r="K2065" s="415"/>
      <c r="L2065" s="415"/>
      <c r="M2065" s="415"/>
      <c r="N2065" s="415"/>
      <c r="O2065" s="415"/>
      <c r="P2065" s="415"/>
    </row>
    <row r="2066" spans="1:16">
      <c r="A2066" s="80" t="str">
        <f t="shared" si="263"/>
        <v/>
      </c>
      <c r="B2066" s="80" t="str">
        <f t="shared" si="264"/>
        <v/>
      </c>
      <c r="C2066" s="80" t="str">
        <f t="shared" si="265"/>
        <v/>
      </c>
      <c r="D2066" s="80" t="str">
        <f t="shared" si="266"/>
        <v/>
      </c>
      <c r="E2066" s="80" t="str">
        <f t="shared" si="267"/>
        <v/>
      </c>
      <c r="F2066" s="80" t="str">
        <f t="shared" si="268"/>
        <v/>
      </c>
      <c r="G2066" s="80" t="str">
        <f t="shared" si="268"/>
        <v/>
      </c>
      <c r="H2066" s="80" t="str">
        <f t="shared" si="268"/>
        <v/>
      </c>
      <c r="I2066" s="413"/>
      <c r="J2066" s="414"/>
      <c r="K2066" s="415"/>
      <c r="L2066" s="415"/>
      <c r="M2066" s="415"/>
      <c r="N2066" s="415"/>
      <c r="O2066" s="415"/>
      <c r="P2066" s="415"/>
    </row>
    <row r="2067" spans="1:16">
      <c r="A2067" s="80" t="str">
        <f t="shared" si="263"/>
        <v/>
      </c>
      <c r="B2067" s="80" t="str">
        <f t="shared" si="264"/>
        <v/>
      </c>
      <c r="C2067" s="80" t="str">
        <f t="shared" si="265"/>
        <v/>
      </c>
      <c r="D2067" s="80" t="str">
        <f t="shared" si="266"/>
        <v/>
      </c>
      <c r="E2067" s="80" t="str">
        <f t="shared" si="267"/>
        <v/>
      </c>
      <c r="F2067" s="80" t="str">
        <f t="shared" si="268"/>
        <v/>
      </c>
      <c r="G2067" s="80" t="str">
        <f t="shared" si="268"/>
        <v/>
      </c>
      <c r="H2067" s="80" t="str">
        <f t="shared" si="268"/>
        <v/>
      </c>
      <c r="I2067" s="413"/>
      <c r="J2067" s="414"/>
      <c r="K2067" s="415"/>
      <c r="L2067" s="415"/>
      <c r="M2067" s="415"/>
      <c r="N2067" s="415"/>
      <c r="O2067" s="415"/>
      <c r="P2067" s="415"/>
    </row>
    <row r="2068" spans="1:16">
      <c r="A2068" s="80" t="str">
        <f t="shared" si="263"/>
        <v/>
      </c>
      <c r="B2068" s="80" t="str">
        <f t="shared" si="264"/>
        <v/>
      </c>
      <c r="C2068" s="80" t="str">
        <f t="shared" si="265"/>
        <v/>
      </c>
      <c r="D2068" s="80" t="str">
        <f t="shared" si="266"/>
        <v/>
      </c>
      <c r="E2068" s="80" t="str">
        <f t="shared" si="267"/>
        <v/>
      </c>
      <c r="F2068" s="80" t="str">
        <f t="shared" si="268"/>
        <v/>
      </c>
      <c r="G2068" s="80" t="str">
        <f t="shared" si="268"/>
        <v/>
      </c>
      <c r="H2068" s="80" t="str">
        <f t="shared" si="268"/>
        <v/>
      </c>
      <c r="I2068" s="413"/>
      <c r="J2068" s="414"/>
      <c r="K2068" s="415"/>
      <c r="L2068" s="415"/>
      <c r="M2068" s="415"/>
      <c r="N2068" s="415"/>
      <c r="O2068" s="415"/>
      <c r="P2068" s="415"/>
    </row>
    <row r="2069" spans="1:16">
      <c r="A2069" s="80" t="str">
        <f t="shared" si="263"/>
        <v/>
      </c>
      <c r="B2069" s="80" t="str">
        <f t="shared" si="264"/>
        <v/>
      </c>
      <c r="C2069" s="80" t="str">
        <f t="shared" si="265"/>
        <v/>
      </c>
      <c r="D2069" s="80" t="str">
        <f t="shared" si="266"/>
        <v/>
      </c>
      <c r="E2069" s="80" t="str">
        <f t="shared" si="267"/>
        <v/>
      </c>
      <c r="F2069" s="80" t="str">
        <f t="shared" si="268"/>
        <v/>
      </c>
      <c r="G2069" s="80" t="str">
        <f t="shared" si="268"/>
        <v/>
      </c>
      <c r="H2069" s="80" t="str">
        <f t="shared" si="268"/>
        <v/>
      </c>
      <c r="I2069" s="413"/>
      <c r="J2069" s="414"/>
      <c r="K2069" s="415"/>
      <c r="L2069" s="415"/>
      <c r="M2069" s="415"/>
      <c r="N2069" s="415"/>
      <c r="O2069" s="415"/>
      <c r="P2069" s="415"/>
    </row>
    <row r="2070" spans="1:16">
      <c r="A2070" s="80" t="str">
        <f t="shared" si="263"/>
        <v/>
      </c>
      <c r="B2070" s="80" t="str">
        <f t="shared" si="264"/>
        <v/>
      </c>
      <c r="C2070" s="80" t="str">
        <f t="shared" si="265"/>
        <v/>
      </c>
      <c r="D2070" s="80" t="str">
        <f t="shared" si="266"/>
        <v/>
      </c>
      <c r="E2070" s="80" t="str">
        <f t="shared" si="267"/>
        <v/>
      </c>
      <c r="F2070" s="80" t="str">
        <f t="shared" si="268"/>
        <v/>
      </c>
      <c r="G2070" s="80" t="str">
        <f t="shared" si="268"/>
        <v/>
      </c>
      <c r="H2070" s="80" t="str">
        <f t="shared" si="268"/>
        <v/>
      </c>
      <c r="I2070" s="413"/>
      <c r="J2070" s="414"/>
      <c r="K2070" s="415"/>
      <c r="L2070" s="415"/>
      <c r="M2070" s="415"/>
      <c r="N2070" s="415"/>
      <c r="O2070" s="415"/>
      <c r="P2070" s="415"/>
    </row>
    <row r="2071" spans="1:16">
      <c r="A2071" s="80" t="str">
        <f t="shared" si="263"/>
        <v/>
      </c>
      <c r="B2071" s="80" t="str">
        <f t="shared" si="264"/>
        <v/>
      </c>
      <c r="C2071" s="80" t="str">
        <f t="shared" si="265"/>
        <v/>
      </c>
      <c r="D2071" s="80" t="str">
        <f t="shared" si="266"/>
        <v/>
      </c>
      <c r="E2071" s="80" t="str">
        <f t="shared" si="267"/>
        <v/>
      </c>
      <c r="F2071" s="80" t="str">
        <f t="shared" si="268"/>
        <v/>
      </c>
      <c r="G2071" s="80" t="str">
        <f t="shared" si="268"/>
        <v/>
      </c>
      <c r="H2071" s="80" t="str">
        <f t="shared" si="268"/>
        <v/>
      </c>
      <c r="I2071" s="413"/>
      <c r="J2071" s="414"/>
      <c r="K2071" s="415"/>
      <c r="L2071" s="415"/>
      <c r="M2071" s="415"/>
      <c r="N2071" s="415"/>
      <c r="O2071" s="415"/>
      <c r="P2071" s="415"/>
    </row>
    <row r="2072" spans="1:16">
      <c r="A2072" s="80" t="str">
        <f t="shared" si="263"/>
        <v/>
      </c>
      <c r="B2072" s="80" t="str">
        <f t="shared" si="264"/>
        <v/>
      </c>
      <c r="C2072" s="80" t="str">
        <f t="shared" si="265"/>
        <v/>
      </c>
      <c r="D2072" s="80" t="str">
        <f t="shared" si="266"/>
        <v/>
      </c>
      <c r="E2072" s="80" t="str">
        <f t="shared" si="267"/>
        <v/>
      </c>
      <c r="F2072" s="80" t="str">
        <f t="shared" si="268"/>
        <v/>
      </c>
      <c r="G2072" s="80" t="str">
        <f t="shared" si="268"/>
        <v/>
      </c>
      <c r="H2072" s="80" t="str">
        <f t="shared" si="268"/>
        <v/>
      </c>
      <c r="I2072" s="413"/>
      <c r="J2072" s="414"/>
      <c r="K2072" s="415"/>
      <c r="L2072" s="415"/>
      <c r="M2072" s="415"/>
      <c r="N2072" s="415"/>
      <c r="O2072" s="415"/>
      <c r="P2072" s="415"/>
    </row>
    <row r="2073" spans="1:16">
      <c r="A2073" s="80" t="str">
        <f t="shared" si="263"/>
        <v/>
      </c>
      <c r="B2073" s="80" t="str">
        <f t="shared" si="264"/>
        <v/>
      </c>
      <c r="C2073" s="80" t="str">
        <f t="shared" si="265"/>
        <v/>
      </c>
      <c r="D2073" s="80" t="str">
        <f t="shared" si="266"/>
        <v/>
      </c>
      <c r="E2073" s="80" t="str">
        <f t="shared" si="267"/>
        <v/>
      </c>
      <c r="F2073" s="80" t="str">
        <f t="shared" si="268"/>
        <v/>
      </c>
      <c r="G2073" s="80" t="str">
        <f t="shared" si="268"/>
        <v/>
      </c>
      <c r="H2073" s="80" t="str">
        <f t="shared" si="268"/>
        <v/>
      </c>
      <c r="I2073" s="413"/>
      <c r="J2073" s="414"/>
      <c r="K2073" s="415"/>
      <c r="L2073" s="415"/>
      <c r="M2073" s="415"/>
      <c r="N2073" s="415"/>
      <c r="O2073" s="415"/>
      <c r="P2073" s="415"/>
    </row>
    <row r="2074" spans="1:16">
      <c r="A2074" s="80" t="str">
        <f t="shared" si="263"/>
        <v/>
      </c>
      <c r="B2074" s="80" t="str">
        <f t="shared" si="264"/>
        <v/>
      </c>
      <c r="C2074" s="80" t="str">
        <f t="shared" si="265"/>
        <v/>
      </c>
      <c r="D2074" s="80" t="str">
        <f t="shared" si="266"/>
        <v/>
      </c>
      <c r="E2074" s="80" t="str">
        <f t="shared" si="267"/>
        <v/>
      </c>
      <c r="F2074" s="80" t="str">
        <f t="shared" si="268"/>
        <v/>
      </c>
      <c r="G2074" s="80" t="str">
        <f t="shared" si="268"/>
        <v/>
      </c>
      <c r="H2074" s="80" t="str">
        <f t="shared" si="268"/>
        <v/>
      </c>
      <c r="I2074" s="413"/>
      <c r="J2074" s="414"/>
      <c r="K2074" s="415"/>
      <c r="L2074" s="415"/>
      <c r="M2074" s="415"/>
      <c r="N2074" s="415"/>
      <c r="O2074" s="415"/>
      <c r="P2074" s="415"/>
    </row>
    <row r="2075" spans="1:16">
      <c r="A2075" s="80" t="str">
        <f t="shared" si="263"/>
        <v/>
      </c>
      <c r="B2075" s="80" t="str">
        <f t="shared" si="264"/>
        <v/>
      </c>
      <c r="C2075" s="80" t="str">
        <f t="shared" si="265"/>
        <v/>
      </c>
      <c r="D2075" s="80" t="str">
        <f t="shared" si="266"/>
        <v/>
      </c>
      <c r="E2075" s="80" t="str">
        <f t="shared" si="267"/>
        <v/>
      </c>
      <c r="F2075" s="80" t="str">
        <f t="shared" si="268"/>
        <v/>
      </c>
      <c r="G2075" s="80" t="str">
        <f t="shared" si="268"/>
        <v/>
      </c>
      <c r="H2075" s="80" t="str">
        <f t="shared" si="268"/>
        <v/>
      </c>
      <c r="I2075" s="413"/>
      <c r="J2075" s="414"/>
      <c r="K2075" s="415"/>
      <c r="L2075" s="415"/>
      <c r="M2075" s="415"/>
      <c r="N2075" s="415"/>
      <c r="O2075" s="415"/>
      <c r="P2075" s="415"/>
    </row>
    <row r="2076" spans="1:16">
      <c r="A2076" s="80" t="str">
        <f t="shared" si="263"/>
        <v/>
      </c>
      <c r="B2076" s="80" t="str">
        <f t="shared" si="264"/>
        <v/>
      </c>
      <c r="C2076" s="80" t="str">
        <f t="shared" si="265"/>
        <v/>
      </c>
      <c r="D2076" s="80" t="str">
        <f t="shared" si="266"/>
        <v/>
      </c>
      <c r="E2076" s="80" t="str">
        <f t="shared" si="267"/>
        <v/>
      </c>
      <c r="F2076" s="80" t="str">
        <f t="shared" si="268"/>
        <v/>
      </c>
      <c r="G2076" s="80" t="str">
        <f t="shared" si="268"/>
        <v/>
      </c>
      <c r="H2076" s="80" t="str">
        <f t="shared" si="268"/>
        <v/>
      </c>
      <c r="I2076" s="413"/>
      <c r="J2076" s="414"/>
      <c r="K2076" s="415"/>
      <c r="L2076" s="415"/>
      <c r="M2076" s="415"/>
      <c r="N2076" s="415"/>
      <c r="O2076" s="415"/>
      <c r="P2076" s="415"/>
    </row>
    <row r="2077" spans="1:16">
      <c r="A2077" s="80" t="str">
        <f t="shared" si="263"/>
        <v/>
      </c>
      <c r="B2077" s="80" t="str">
        <f t="shared" si="264"/>
        <v/>
      </c>
      <c r="C2077" s="80" t="str">
        <f t="shared" si="265"/>
        <v/>
      </c>
      <c r="D2077" s="80" t="str">
        <f t="shared" si="266"/>
        <v/>
      </c>
      <c r="E2077" s="80" t="str">
        <f t="shared" si="267"/>
        <v/>
      </c>
      <c r="F2077" s="80" t="str">
        <f t="shared" si="268"/>
        <v/>
      </c>
      <c r="G2077" s="80" t="str">
        <f t="shared" si="268"/>
        <v/>
      </c>
      <c r="H2077" s="80" t="str">
        <f t="shared" si="268"/>
        <v/>
      </c>
      <c r="I2077" s="413"/>
      <c r="J2077" s="414"/>
      <c r="K2077" s="415"/>
      <c r="L2077" s="415"/>
      <c r="M2077" s="415"/>
      <c r="N2077" s="415"/>
      <c r="O2077" s="415"/>
      <c r="P2077" s="415"/>
    </row>
    <row r="2078" spans="1:16">
      <c r="A2078" s="80" t="str">
        <f t="shared" si="263"/>
        <v/>
      </c>
      <c r="B2078" s="80" t="str">
        <f t="shared" si="264"/>
        <v/>
      </c>
      <c r="C2078" s="80" t="str">
        <f t="shared" si="265"/>
        <v/>
      </c>
      <c r="D2078" s="80" t="str">
        <f t="shared" si="266"/>
        <v/>
      </c>
      <c r="E2078" s="80" t="str">
        <f t="shared" si="267"/>
        <v/>
      </c>
      <c r="F2078" s="80" t="str">
        <f t="shared" si="268"/>
        <v/>
      </c>
      <c r="G2078" s="80" t="str">
        <f t="shared" si="268"/>
        <v/>
      </c>
      <c r="H2078" s="80" t="str">
        <f t="shared" si="268"/>
        <v/>
      </c>
      <c r="I2078" s="413"/>
      <c r="J2078" s="414"/>
      <c r="K2078" s="415"/>
      <c r="L2078" s="415"/>
      <c r="M2078" s="415"/>
      <c r="N2078" s="415"/>
      <c r="O2078" s="415"/>
      <c r="P2078" s="415"/>
    </row>
    <row r="2079" spans="1:16">
      <c r="A2079" s="80" t="str">
        <f t="shared" si="263"/>
        <v/>
      </c>
      <c r="B2079" s="80" t="str">
        <f t="shared" si="264"/>
        <v/>
      </c>
      <c r="C2079" s="80" t="str">
        <f t="shared" si="265"/>
        <v/>
      </c>
      <c r="D2079" s="80" t="str">
        <f t="shared" si="266"/>
        <v/>
      </c>
      <c r="E2079" s="80" t="str">
        <f t="shared" si="267"/>
        <v/>
      </c>
      <c r="F2079" s="80" t="str">
        <f t="shared" si="268"/>
        <v/>
      </c>
      <c r="G2079" s="80" t="str">
        <f t="shared" si="268"/>
        <v/>
      </c>
      <c r="H2079" s="80" t="str">
        <f t="shared" si="268"/>
        <v/>
      </c>
      <c r="I2079" s="413"/>
      <c r="J2079" s="414"/>
      <c r="K2079" s="415"/>
      <c r="L2079" s="415"/>
      <c r="M2079" s="415"/>
      <c r="N2079" s="415"/>
      <c r="O2079" s="415"/>
      <c r="P2079" s="415"/>
    </row>
    <row r="2080" spans="1:16">
      <c r="A2080" s="80" t="str">
        <f t="shared" si="263"/>
        <v/>
      </c>
      <c r="B2080" s="80" t="str">
        <f t="shared" si="264"/>
        <v/>
      </c>
      <c r="C2080" s="80" t="str">
        <f t="shared" si="265"/>
        <v/>
      </c>
      <c r="D2080" s="80" t="str">
        <f t="shared" si="266"/>
        <v/>
      </c>
      <c r="E2080" s="80" t="str">
        <f t="shared" si="267"/>
        <v/>
      </c>
      <c r="F2080" s="80" t="str">
        <f t="shared" si="268"/>
        <v/>
      </c>
      <c r="G2080" s="80" t="str">
        <f t="shared" si="268"/>
        <v/>
      </c>
      <c r="H2080" s="80" t="str">
        <f t="shared" si="268"/>
        <v/>
      </c>
      <c r="I2080" s="413"/>
      <c r="J2080" s="414"/>
      <c r="K2080" s="415"/>
      <c r="L2080" s="415"/>
      <c r="M2080" s="415"/>
      <c r="N2080" s="415"/>
      <c r="O2080" s="415"/>
      <c r="P2080" s="415"/>
    </row>
    <row r="2081" spans="1:16">
      <c r="A2081" s="80" t="str">
        <f t="shared" si="263"/>
        <v/>
      </c>
      <c r="B2081" s="80" t="str">
        <f t="shared" si="264"/>
        <v/>
      </c>
      <c r="C2081" s="80" t="str">
        <f t="shared" si="265"/>
        <v/>
      </c>
      <c r="D2081" s="80" t="str">
        <f t="shared" si="266"/>
        <v/>
      </c>
      <c r="E2081" s="80" t="str">
        <f t="shared" si="267"/>
        <v/>
      </c>
      <c r="F2081" s="80" t="str">
        <f t="shared" si="268"/>
        <v/>
      </c>
      <c r="G2081" s="80" t="str">
        <f t="shared" si="268"/>
        <v/>
      </c>
      <c r="H2081" s="80" t="str">
        <f t="shared" si="268"/>
        <v/>
      </c>
      <c r="I2081" s="413"/>
      <c r="J2081" s="414"/>
      <c r="K2081" s="415"/>
      <c r="L2081" s="415"/>
      <c r="M2081" s="415"/>
      <c r="N2081" s="415"/>
      <c r="O2081" s="415"/>
      <c r="P2081" s="415"/>
    </row>
    <row r="2082" spans="1:16">
      <c r="A2082" s="80" t="str">
        <f t="shared" si="263"/>
        <v/>
      </c>
      <c r="B2082" s="80" t="str">
        <f t="shared" si="264"/>
        <v/>
      </c>
      <c r="C2082" s="80" t="str">
        <f t="shared" si="265"/>
        <v/>
      </c>
      <c r="D2082" s="80" t="str">
        <f t="shared" si="266"/>
        <v/>
      </c>
      <c r="E2082" s="80" t="str">
        <f t="shared" si="267"/>
        <v/>
      </c>
      <c r="F2082" s="80" t="str">
        <f t="shared" si="268"/>
        <v/>
      </c>
      <c r="G2082" s="80" t="str">
        <f t="shared" si="268"/>
        <v/>
      </c>
      <c r="H2082" s="80" t="str">
        <f t="shared" si="268"/>
        <v/>
      </c>
      <c r="I2082" s="413"/>
      <c r="J2082" s="414"/>
      <c r="K2082" s="415"/>
      <c r="L2082" s="415"/>
      <c r="M2082" s="415"/>
      <c r="N2082" s="415"/>
      <c r="O2082" s="415"/>
      <c r="P2082" s="415"/>
    </row>
    <row r="2083" spans="1:16">
      <c r="A2083" s="80" t="str">
        <f t="shared" si="263"/>
        <v/>
      </c>
      <c r="B2083" s="80" t="str">
        <f t="shared" si="264"/>
        <v/>
      </c>
      <c r="C2083" s="80" t="str">
        <f t="shared" si="265"/>
        <v/>
      </c>
      <c r="D2083" s="80" t="str">
        <f t="shared" si="266"/>
        <v/>
      </c>
      <c r="E2083" s="80" t="str">
        <f t="shared" si="267"/>
        <v/>
      </c>
      <c r="F2083" s="80" t="str">
        <f t="shared" si="268"/>
        <v/>
      </c>
      <c r="G2083" s="80" t="str">
        <f t="shared" si="268"/>
        <v/>
      </c>
      <c r="H2083" s="80" t="str">
        <f t="shared" si="268"/>
        <v/>
      </c>
      <c r="I2083" s="413"/>
      <c r="J2083" s="414"/>
      <c r="K2083" s="415"/>
      <c r="L2083" s="415"/>
      <c r="M2083" s="415"/>
      <c r="N2083" s="415"/>
      <c r="O2083" s="415"/>
      <c r="P2083" s="415"/>
    </row>
    <row r="2084" spans="1:16">
      <c r="A2084" s="80" t="str">
        <f t="shared" si="263"/>
        <v/>
      </c>
      <c r="B2084" s="80" t="str">
        <f t="shared" si="264"/>
        <v/>
      </c>
      <c r="C2084" s="80" t="str">
        <f t="shared" si="265"/>
        <v/>
      </c>
      <c r="D2084" s="80" t="str">
        <f t="shared" si="266"/>
        <v/>
      </c>
      <c r="E2084" s="80" t="str">
        <f t="shared" si="267"/>
        <v/>
      </c>
      <c r="F2084" s="80" t="str">
        <f t="shared" si="268"/>
        <v/>
      </c>
      <c r="G2084" s="80" t="str">
        <f t="shared" si="268"/>
        <v/>
      </c>
      <c r="H2084" s="80" t="str">
        <f t="shared" si="268"/>
        <v/>
      </c>
      <c r="I2084" s="413"/>
      <c r="J2084" s="414"/>
      <c r="K2084" s="415"/>
      <c r="L2084" s="415"/>
      <c r="M2084" s="415"/>
      <c r="N2084" s="415"/>
      <c r="O2084" s="415"/>
      <c r="P2084" s="415"/>
    </row>
    <row r="2085" spans="1:16">
      <c r="A2085" s="80" t="str">
        <f t="shared" si="263"/>
        <v/>
      </c>
      <c r="B2085" s="80" t="str">
        <f t="shared" si="264"/>
        <v/>
      </c>
      <c r="C2085" s="80" t="str">
        <f t="shared" si="265"/>
        <v/>
      </c>
      <c r="D2085" s="80" t="str">
        <f t="shared" si="266"/>
        <v/>
      </c>
      <c r="E2085" s="80" t="str">
        <f t="shared" si="267"/>
        <v/>
      </c>
      <c r="F2085" s="80" t="str">
        <f t="shared" ref="F2085:H2104" si="269">IF(Cptes="","",LEFT(Cptes,7))</f>
        <v/>
      </c>
      <c r="G2085" s="80" t="str">
        <f t="shared" si="269"/>
        <v/>
      </c>
      <c r="H2085" s="80" t="str">
        <f t="shared" si="269"/>
        <v/>
      </c>
      <c r="I2085" s="413"/>
      <c r="J2085" s="414"/>
      <c r="K2085" s="415"/>
      <c r="L2085" s="415"/>
      <c r="M2085" s="415"/>
      <c r="N2085" s="415"/>
      <c r="O2085" s="415"/>
      <c r="P2085" s="415"/>
    </row>
    <row r="2086" spans="1:16">
      <c r="A2086" s="80" t="str">
        <f t="shared" si="263"/>
        <v/>
      </c>
      <c r="B2086" s="80" t="str">
        <f t="shared" si="264"/>
        <v/>
      </c>
      <c r="C2086" s="80" t="str">
        <f t="shared" si="265"/>
        <v/>
      </c>
      <c r="D2086" s="80" t="str">
        <f t="shared" si="266"/>
        <v/>
      </c>
      <c r="E2086" s="80" t="str">
        <f t="shared" si="267"/>
        <v/>
      </c>
      <c r="F2086" s="80" t="str">
        <f t="shared" si="269"/>
        <v/>
      </c>
      <c r="G2086" s="80" t="str">
        <f t="shared" si="269"/>
        <v/>
      </c>
      <c r="H2086" s="80" t="str">
        <f t="shared" si="269"/>
        <v/>
      </c>
      <c r="I2086" s="413"/>
      <c r="J2086" s="414"/>
      <c r="K2086" s="415"/>
      <c r="L2086" s="415"/>
      <c r="M2086" s="415"/>
      <c r="N2086" s="415"/>
      <c r="O2086" s="415"/>
      <c r="P2086" s="415"/>
    </row>
    <row r="2087" spans="1:16">
      <c r="A2087" s="80" t="str">
        <f t="shared" si="263"/>
        <v/>
      </c>
      <c r="B2087" s="80" t="str">
        <f t="shared" si="264"/>
        <v/>
      </c>
      <c r="C2087" s="80" t="str">
        <f t="shared" si="265"/>
        <v/>
      </c>
      <c r="D2087" s="80" t="str">
        <f t="shared" si="266"/>
        <v/>
      </c>
      <c r="E2087" s="80" t="str">
        <f t="shared" si="267"/>
        <v/>
      </c>
      <c r="F2087" s="80" t="str">
        <f t="shared" si="269"/>
        <v/>
      </c>
      <c r="G2087" s="80" t="str">
        <f t="shared" si="269"/>
        <v/>
      </c>
      <c r="H2087" s="80" t="str">
        <f t="shared" si="269"/>
        <v/>
      </c>
      <c r="I2087" s="413"/>
      <c r="J2087" s="414"/>
      <c r="K2087" s="415"/>
      <c r="L2087" s="415"/>
      <c r="M2087" s="415"/>
      <c r="N2087" s="415"/>
      <c r="O2087" s="415"/>
      <c r="P2087" s="415"/>
    </row>
    <row r="2088" spans="1:16">
      <c r="A2088" s="80" t="str">
        <f t="shared" si="263"/>
        <v/>
      </c>
      <c r="B2088" s="80" t="str">
        <f t="shared" si="264"/>
        <v/>
      </c>
      <c r="C2088" s="80" t="str">
        <f t="shared" si="265"/>
        <v/>
      </c>
      <c r="D2088" s="80" t="str">
        <f t="shared" si="266"/>
        <v/>
      </c>
      <c r="E2088" s="80" t="str">
        <f t="shared" si="267"/>
        <v/>
      </c>
      <c r="F2088" s="80" t="str">
        <f t="shared" si="269"/>
        <v/>
      </c>
      <c r="G2088" s="80" t="str">
        <f t="shared" si="269"/>
        <v/>
      </c>
      <c r="H2088" s="80" t="str">
        <f t="shared" si="269"/>
        <v/>
      </c>
      <c r="I2088" s="413"/>
      <c r="J2088" s="414"/>
      <c r="K2088" s="415"/>
      <c r="L2088" s="415"/>
      <c r="M2088" s="415"/>
      <c r="N2088" s="415"/>
      <c r="O2088" s="415"/>
      <c r="P2088" s="415"/>
    </row>
    <row r="2089" spans="1:16">
      <c r="A2089" s="80" t="str">
        <f t="shared" si="263"/>
        <v/>
      </c>
      <c r="B2089" s="80" t="str">
        <f t="shared" si="264"/>
        <v/>
      </c>
      <c r="C2089" s="80" t="str">
        <f t="shared" si="265"/>
        <v/>
      </c>
      <c r="D2089" s="80" t="str">
        <f t="shared" si="266"/>
        <v/>
      </c>
      <c r="E2089" s="80" t="str">
        <f t="shared" si="267"/>
        <v/>
      </c>
      <c r="F2089" s="80" t="str">
        <f t="shared" si="269"/>
        <v/>
      </c>
      <c r="G2089" s="80" t="str">
        <f t="shared" si="269"/>
        <v/>
      </c>
      <c r="H2089" s="80" t="str">
        <f t="shared" si="269"/>
        <v/>
      </c>
      <c r="I2089" s="413"/>
      <c r="J2089" s="414"/>
      <c r="K2089" s="415"/>
      <c r="L2089" s="415"/>
      <c r="M2089" s="415"/>
      <c r="N2089" s="415"/>
      <c r="O2089" s="415"/>
      <c r="P2089" s="415"/>
    </row>
    <row r="2090" spans="1:16">
      <c r="A2090" s="80" t="str">
        <f t="shared" si="263"/>
        <v/>
      </c>
      <c r="B2090" s="80" t="str">
        <f t="shared" si="264"/>
        <v/>
      </c>
      <c r="C2090" s="80" t="str">
        <f t="shared" si="265"/>
        <v/>
      </c>
      <c r="D2090" s="80" t="str">
        <f t="shared" si="266"/>
        <v/>
      </c>
      <c r="E2090" s="80" t="str">
        <f t="shared" si="267"/>
        <v/>
      </c>
      <c r="F2090" s="80" t="str">
        <f t="shared" si="269"/>
        <v/>
      </c>
      <c r="G2090" s="80" t="str">
        <f t="shared" si="269"/>
        <v/>
      </c>
      <c r="H2090" s="80" t="str">
        <f t="shared" si="269"/>
        <v/>
      </c>
      <c r="I2090" s="413"/>
      <c r="J2090" s="414"/>
      <c r="K2090" s="415"/>
      <c r="L2090" s="415"/>
      <c r="M2090" s="415"/>
      <c r="N2090" s="415"/>
      <c r="O2090" s="415"/>
      <c r="P2090" s="415"/>
    </row>
    <row r="2091" spans="1:16">
      <c r="A2091" s="80" t="str">
        <f t="shared" si="263"/>
        <v/>
      </c>
      <c r="B2091" s="80" t="str">
        <f t="shared" si="264"/>
        <v/>
      </c>
      <c r="C2091" s="80" t="str">
        <f t="shared" si="265"/>
        <v/>
      </c>
      <c r="D2091" s="80" t="str">
        <f t="shared" si="266"/>
        <v/>
      </c>
      <c r="E2091" s="80" t="str">
        <f t="shared" si="267"/>
        <v/>
      </c>
      <c r="F2091" s="80" t="str">
        <f t="shared" si="269"/>
        <v/>
      </c>
      <c r="G2091" s="80" t="str">
        <f t="shared" si="269"/>
        <v/>
      </c>
      <c r="H2091" s="80" t="str">
        <f t="shared" si="269"/>
        <v/>
      </c>
      <c r="I2091" s="413"/>
      <c r="J2091" s="414"/>
      <c r="K2091" s="415"/>
      <c r="L2091" s="415"/>
      <c r="M2091" s="415"/>
      <c r="N2091" s="415"/>
      <c r="O2091" s="415"/>
      <c r="P2091" s="415"/>
    </row>
    <row r="2092" spans="1:16">
      <c r="A2092" s="80" t="str">
        <f t="shared" si="263"/>
        <v/>
      </c>
      <c r="B2092" s="80" t="str">
        <f t="shared" si="264"/>
        <v/>
      </c>
      <c r="C2092" s="80" t="str">
        <f t="shared" si="265"/>
        <v/>
      </c>
      <c r="D2092" s="80" t="str">
        <f t="shared" si="266"/>
        <v/>
      </c>
      <c r="E2092" s="80" t="str">
        <f t="shared" si="267"/>
        <v/>
      </c>
      <c r="F2092" s="80" t="str">
        <f t="shared" si="269"/>
        <v/>
      </c>
      <c r="G2092" s="80" t="str">
        <f t="shared" si="269"/>
        <v/>
      </c>
      <c r="H2092" s="80" t="str">
        <f t="shared" si="269"/>
        <v/>
      </c>
      <c r="I2092" s="413"/>
      <c r="J2092" s="414"/>
      <c r="K2092" s="415"/>
      <c r="L2092" s="415"/>
      <c r="M2092" s="415"/>
      <c r="N2092" s="415"/>
      <c r="O2092" s="415"/>
      <c r="P2092" s="415"/>
    </row>
    <row r="2093" spans="1:16">
      <c r="A2093" s="80" t="str">
        <f t="shared" si="263"/>
        <v/>
      </c>
      <c r="B2093" s="80" t="str">
        <f t="shared" si="264"/>
        <v/>
      </c>
      <c r="C2093" s="80" t="str">
        <f t="shared" si="265"/>
        <v/>
      </c>
      <c r="D2093" s="80" t="str">
        <f t="shared" si="266"/>
        <v/>
      </c>
      <c r="E2093" s="80" t="str">
        <f t="shared" si="267"/>
        <v/>
      </c>
      <c r="F2093" s="80" t="str">
        <f t="shared" si="269"/>
        <v/>
      </c>
      <c r="G2093" s="80" t="str">
        <f t="shared" si="269"/>
        <v/>
      </c>
      <c r="H2093" s="80" t="str">
        <f t="shared" si="269"/>
        <v/>
      </c>
      <c r="I2093" s="413"/>
      <c r="J2093" s="414"/>
      <c r="K2093" s="415"/>
      <c r="L2093" s="415"/>
      <c r="M2093" s="415"/>
      <c r="N2093" s="415"/>
      <c r="O2093" s="415"/>
      <c r="P2093" s="415"/>
    </row>
    <row r="2094" spans="1:16">
      <c r="A2094" s="80" t="str">
        <f t="shared" si="263"/>
        <v/>
      </c>
      <c r="B2094" s="80" t="str">
        <f t="shared" si="264"/>
        <v/>
      </c>
      <c r="C2094" s="80" t="str">
        <f t="shared" si="265"/>
        <v/>
      </c>
      <c r="D2094" s="80" t="str">
        <f t="shared" si="266"/>
        <v/>
      </c>
      <c r="E2094" s="80" t="str">
        <f t="shared" si="267"/>
        <v/>
      </c>
      <c r="F2094" s="80" t="str">
        <f t="shared" si="269"/>
        <v/>
      </c>
      <c r="G2094" s="80" t="str">
        <f t="shared" si="269"/>
        <v/>
      </c>
      <c r="H2094" s="80" t="str">
        <f t="shared" si="269"/>
        <v/>
      </c>
      <c r="I2094" s="413"/>
      <c r="J2094" s="414"/>
      <c r="K2094" s="415"/>
      <c r="L2094" s="415"/>
      <c r="M2094" s="415"/>
      <c r="N2094" s="415"/>
      <c r="O2094" s="415"/>
      <c r="P2094" s="415"/>
    </row>
    <row r="2095" spans="1:16">
      <c r="A2095" s="80" t="str">
        <f t="shared" si="263"/>
        <v/>
      </c>
      <c r="B2095" s="80" t="str">
        <f t="shared" si="264"/>
        <v/>
      </c>
      <c r="C2095" s="80" t="str">
        <f t="shared" si="265"/>
        <v/>
      </c>
      <c r="D2095" s="80" t="str">
        <f t="shared" si="266"/>
        <v/>
      </c>
      <c r="E2095" s="80" t="str">
        <f t="shared" si="267"/>
        <v/>
      </c>
      <c r="F2095" s="80" t="str">
        <f t="shared" si="269"/>
        <v/>
      </c>
      <c r="G2095" s="80" t="str">
        <f t="shared" si="269"/>
        <v/>
      </c>
      <c r="H2095" s="80" t="str">
        <f t="shared" si="269"/>
        <v/>
      </c>
      <c r="I2095" s="413"/>
      <c r="J2095" s="414"/>
      <c r="K2095" s="415"/>
      <c r="L2095" s="415"/>
      <c r="M2095" s="415"/>
      <c r="N2095" s="415"/>
      <c r="O2095" s="415"/>
      <c r="P2095" s="415"/>
    </row>
    <row r="2096" spans="1:16">
      <c r="A2096" s="80" t="str">
        <f t="shared" si="263"/>
        <v/>
      </c>
      <c r="B2096" s="80" t="str">
        <f t="shared" si="264"/>
        <v/>
      </c>
      <c r="C2096" s="80" t="str">
        <f t="shared" si="265"/>
        <v/>
      </c>
      <c r="D2096" s="80" t="str">
        <f t="shared" si="266"/>
        <v/>
      </c>
      <c r="E2096" s="80" t="str">
        <f t="shared" si="267"/>
        <v/>
      </c>
      <c r="F2096" s="80" t="str">
        <f t="shared" si="269"/>
        <v/>
      </c>
      <c r="G2096" s="80" t="str">
        <f t="shared" si="269"/>
        <v/>
      </c>
      <c r="H2096" s="80" t="str">
        <f t="shared" si="269"/>
        <v/>
      </c>
      <c r="I2096" s="413"/>
      <c r="J2096" s="414"/>
      <c r="K2096" s="415"/>
      <c r="L2096" s="415"/>
      <c r="M2096" s="415"/>
      <c r="N2096" s="415"/>
      <c r="O2096" s="415"/>
      <c r="P2096" s="415"/>
    </row>
    <row r="2097" spans="1:16">
      <c r="A2097" s="80" t="str">
        <f t="shared" si="263"/>
        <v/>
      </c>
      <c r="B2097" s="80" t="str">
        <f t="shared" si="264"/>
        <v/>
      </c>
      <c r="C2097" s="80" t="str">
        <f t="shared" si="265"/>
        <v/>
      </c>
      <c r="D2097" s="80" t="str">
        <f t="shared" si="266"/>
        <v/>
      </c>
      <c r="E2097" s="80" t="str">
        <f t="shared" si="267"/>
        <v/>
      </c>
      <c r="F2097" s="80" t="str">
        <f t="shared" si="269"/>
        <v/>
      </c>
      <c r="G2097" s="80" t="str">
        <f t="shared" si="269"/>
        <v/>
      </c>
      <c r="H2097" s="80" t="str">
        <f t="shared" si="269"/>
        <v/>
      </c>
      <c r="I2097" s="413"/>
      <c r="J2097" s="414"/>
      <c r="K2097" s="415"/>
      <c r="L2097" s="415"/>
      <c r="M2097" s="415"/>
      <c r="N2097" s="415"/>
      <c r="O2097" s="415"/>
      <c r="P2097" s="415"/>
    </row>
    <row r="2098" spans="1:16">
      <c r="A2098" s="80" t="str">
        <f t="shared" si="263"/>
        <v/>
      </c>
      <c r="B2098" s="80" t="str">
        <f t="shared" si="264"/>
        <v/>
      </c>
      <c r="C2098" s="80" t="str">
        <f t="shared" si="265"/>
        <v/>
      </c>
      <c r="D2098" s="80" t="str">
        <f t="shared" si="266"/>
        <v/>
      </c>
      <c r="E2098" s="80" t="str">
        <f t="shared" si="267"/>
        <v/>
      </c>
      <c r="F2098" s="80" t="str">
        <f t="shared" si="269"/>
        <v/>
      </c>
      <c r="G2098" s="80" t="str">
        <f t="shared" si="269"/>
        <v/>
      </c>
      <c r="H2098" s="80" t="str">
        <f t="shared" si="269"/>
        <v/>
      </c>
      <c r="I2098" s="413"/>
      <c r="J2098" s="414"/>
      <c r="K2098" s="415"/>
      <c r="L2098" s="415"/>
      <c r="M2098" s="415"/>
      <c r="N2098" s="415"/>
      <c r="O2098" s="415"/>
      <c r="P2098" s="415"/>
    </row>
    <row r="2099" spans="1:16">
      <c r="A2099" s="80" t="str">
        <f t="shared" si="263"/>
        <v/>
      </c>
      <c r="B2099" s="80" t="str">
        <f t="shared" si="264"/>
        <v/>
      </c>
      <c r="C2099" s="80" t="str">
        <f t="shared" si="265"/>
        <v/>
      </c>
      <c r="D2099" s="80" t="str">
        <f t="shared" si="266"/>
        <v/>
      </c>
      <c r="E2099" s="80" t="str">
        <f t="shared" si="267"/>
        <v/>
      </c>
      <c r="F2099" s="80" t="str">
        <f t="shared" si="269"/>
        <v/>
      </c>
      <c r="G2099" s="80" t="str">
        <f t="shared" si="269"/>
        <v/>
      </c>
      <c r="H2099" s="80" t="str">
        <f t="shared" si="269"/>
        <v/>
      </c>
      <c r="I2099" s="413"/>
      <c r="J2099" s="414"/>
      <c r="K2099" s="415"/>
      <c r="L2099" s="415"/>
      <c r="M2099" s="415"/>
      <c r="N2099" s="415"/>
      <c r="O2099" s="415"/>
      <c r="P2099" s="415"/>
    </row>
    <row r="2100" spans="1:16">
      <c r="A2100" s="80" t="str">
        <f t="shared" si="263"/>
        <v/>
      </c>
      <c r="B2100" s="80" t="str">
        <f t="shared" si="264"/>
        <v/>
      </c>
      <c r="C2100" s="80" t="str">
        <f t="shared" si="265"/>
        <v/>
      </c>
      <c r="D2100" s="80" t="str">
        <f t="shared" si="266"/>
        <v/>
      </c>
      <c r="E2100" s="80" t="str">
        <f t="shared" si="267"/>
        <v/>
      </c>
      <c r="F2100" s="80" t="str">
        <f t="shared" si="269"/>
        <v/>
      </c>
      <c r="G2100" s="80" t="str">
        <f t="shared" si="269"/>
        <v/>
      </c>
      <c r="H2100" s="80" t="str">
        <f t="shared" si="269"/>
        <v/>
      </c>
      <c r="I2100" s="413"/>
      <c r="J2100" s="414"/>
      <c r="K2100" s="415"/>
      <c r="L2100" s="415"/>
      <c r="M2100" s="415"/>
      <c r="N2100" s="415"/>
      <c r="O2100" s="415"/>
      <c r="P2100" s="415"/>
    </row>
    <row r="2101" spans="1:16">
      <c r="A2101" s="80" t="str">
        <f t="shared" si="263"/>
        <v/>
      </c>
      <c r="B2101" s="80" t="str">
        <f t="shared" si="264"/>
        <v/>
      </c>
      <c r="C2101" s="80" t="str">
        <f t="shared" si="265"/>
        <v/>
      </c>
      <c r="D2101" s="80" t="str">
        <f t="shared" si="266"/>
        <v/>
      </c>
      <c r="E2101" s="80" t="str">
        <f t="shared" si="267"/>
        <v/>
      </c>
      <c r="F2101" s="80" t="str">
        <f t="shared" si="269"/>
        <v/>
      </c>
      <c r="G2101" s="80" t="str">
        <f t="shared" si="269"/>
        <v/>
      </c>
      <c r="H2101" s="80" t="str">
        <f t="shared" si="269"/>
        <v/>
      </c>
      <c r="I2101" s="413"/>
      <c r="J2101" s="414"/>
      <c r="K2101" s="415"/>
      <c r="L2101" s="415"/>
      <c r="M2101" s="415"/>
      <c r="N2101" s="415"/>
      <c r="O2101" s="415"/>
      <c r="P2101" s="415"/>
    </row>
    <row r="2102" spans="1:16">
      <c r="A2102" s="80" t="str">
        <f t="shared" si="263"/>
        <v/>
      </c>
      <c r="B2102" s="80" t="str">
        <f t="shared" si="264"/>
        <v/>
      </c>
      <c r="C2102" s="80" t="str">
        <f t="shared" si="265"/>
        <v/>
      </c>
      <c r="D2102" s="80" t="str">
        <f t="shared" si="266"/>
        <v/>
      </c>
      <c r="E2102" s="80" t="str">
        <f t="shared" si="267"/>
        <v/>
      </c>
      <c r="F2102" s="80" t="str">
        <f t="shared" si="269"/>
        <v/>
      </c>
      <c r="G2102" s="80" t="str">
        <f t="shared" si="269"/>
        <v/>
      </c>
      <c r="H2102" s="80" t="str">
        <f t="shared" si="269"/>
        <v/>
      </c>
      <c r="I2102" s="413"/>
      <c r="J2102" s="414"/>
      <c r="K2102" s="415"/>
      <c r="L2102" s="415"/>
      <c r="M2102" s="415"/>
      <c r="N2102" s="415"/>
      <c r="O2102" s="415"/>
      <c r="P2102" s="415"/>
    </row>
    <row r="2103" spans="1:16">
      <c r="A2103" s="80" t="str">
        <f t="shared" si="263"/>
        <v/>
      </c>
      <c r="B2103" s="80" t="str">
        <f t="shared" si="264"/>
        <v/>
      </c>
      <c r="C2103" s="80" t="str">
        <f t="shared" si="265"/>
        <v/>
      </c>
      <c r="D2103" s="80" t="str">
        <f t="shared" si="266"/>
        <v/>
      </c>
      <c r="E2103" s="80" t="str">
        <f t="shared" si="267"/>
        <v/>
      </c>
      <c r="F2103" s="80" t="str">
        <f t="shared" si="269"/>
        <v/>
      </c>
      <c r="G2103" s="80" t="str">
        <f t="shared" si="269"/>
        <v/>
      </c>
      <c r="H2103" s="80" t="str">
        <f t="shared" si="269"/>
        <v/>
      </c>
      <c r="I2103" s="413"/>
      <c r="J2103" s="414"/>
      <c r="K2103" s="415"/>
      <c r="L2103" s="415"/>
      <c r="M2103" s="415"/>
      <c r="N2103" s="415"/>
      <c r="O2103" s="415"/>
      <c r="P2103" s="415"/>
    </row>
    <row r="2104" spans="1:16">
      <c r="A2104" s="80" t="str">
        <f t="shared" si="263"/>
        <v/>
      </c>
      <c r="B2104" s="80" t="str">
        <f t="shared" si="264"/>
        <v/>
      </c>
      <c r="C2104" s="80" t="str">
        <f t="shared" si="265"/>
        <v/>
      </c>
      <c r="D2104" s="80" t="str">
        <f t="shared" si="266"/>
        <v/>
      </c>
      <c r="E2104" s="80" t="str">
        <f t="shared" si="267"/>
        <v/>
      </c>
      <c r="F2104" s="80" t="str">
        <f t="shared" si="269"/>
        <v/>
      </c>
      <c r="G2104" s="80" t="str">
        <f t="shared" si="269"/>
        <v/>
      </c>
      <c r="H2104" s="80" t="str">
        <f t="shared" si="269"/>
        <v/>
      </c>
      <c r="I2104" s="413"/>
      <c r="J2104" s="414"/>
      <c r="K2104" s="415"/>
      <c r="L2104" s="415"/>
      <c r="M2104" s="415"/>
      <c r="N2104" s="415"/>
      <c r="O2104" s="415"/>
      <c r="P2104" s="415"/>
    </row>
    <row r="2105" spans="1:16">
      <c r="A2105" s="80" t="str">
        <f t="shared" si="263"/>
        <v/>
      </c>
      <c r="B2105" s="80" t="str">
        <f t="shared" si="264"/>
        <v/>
      </c>
      <c r="C2105" s="80" t="str">
        <f t="shared" si="265"/>
        <v/>
      </c>
      <c r="D2105" s="80" t="str">
        <f t="shared" si="266"/>
        <v/>
      </c>
      <c r="E2105" s="80" t="str">
        <f t="shared" si="267"/>
        <v/>
      </c>
      <c r="F2105" s="80" t="str">
        <f t="shared" ref="F2105:H2124" si="270">IF(Cptes="","",LEFT(Cptes,7))</f>
        <v/>
      </c>
      <c r="G2105" s="80" t="str">
        <f t="shared" si="270"/>
        <v/>
      </c>
      <c r="H2105" s="80" t="str">
        <f t="shared" si="270"/>
        <v/>
      </c>
      <c r="I2105" s="413"/>
      <c r="J2105" s="414"/>
      <c r="K2105" s="415"/>
      <c r="L2105" s="415"/>
      <c r="M2105" s="415"/>
      <c r="N2105" s="415"/>
      <c r="O2105" s="415"/>
      <c r="P2105" s="415"/>
    </row>
    <row r="2106" spans="1:16">
      <c r="A2106" s="80" t="str">
        <f t="shared" si="263"/>
        <v/>
      </c>
      <c r="B2106" s="80" t="str">
        <f t="shared" si="264"/>
        <v/>
      </c>
      <c r="C2106" s="80" t="str">
        <f t="shared" si="265"/>
        <v/>
      </c>
      <c r="D2106" s="80" t="str">
        <f t="shared" si="266"/>
        <v/>
      </c>
      <c r="E2106" s="80" t="str">
        <f t="shared" si="267"/>
        <v/>
      </c>
      <c r="F2106" s="80" t="str">
        <f t="shared" si="270"/>
        <v/>
      </c>
      <c r="G2106" s="80" t="str">
        <f t="shared" si="270"/>
        <v/>
      </c>
      <c r="H2106" s="80" t="str">
        <f t="shared" si="270"/>
        <v/>
      </c>
      <c r="I2106" s="413"/>
      <c r="J2106" s="414"/>
      <c r="K2106" s="415"/>
      <c r="L2106" s="415"/>
      <c r="M2106" s="415"/>
      <c r="N2106" s="415"/>
      <c r="O2106" s="415"/>
      <c r="P2106" s="415"/>
    </row>
    <row r="2107" spans="1:16">
      <c r="A2107" s="80" t="str">
        <f t="shared" si="263"/>
        <v/>
      </c>
      <c r="B2107" s="80" t="str">
        <f t="shared" si="264"/>
        <v/>
      </c>
      <c r="C2107" s="80" t="str">
        <f t="shared" si="265"/>
        <v/>
      </c>
      <c r="D2107" s="80" t="str">
        <f t="shared" si="266"/>
        <v/>
      </c>
      <c r="E2107" s="80" t="str">
        <f t="shared" si="267"/>
        <v/>
      </c>
      <c r="F2107" s="80" t="str">
        <f t="shared" si="270"/>
        <v/>
      </c>
      <c r="G2107" s="80" t="str">
        <f t="shared" si="270"/>
        <v/>
      </c>
      <c r="H2107" s="80" t="str">
        <f t="shared" si="270"/>
        <v/>
      </c>
      <c r="I2107" s="413"/>
      <c r="J2107" s="414"/>
      <c r="K2107" s="415"/>
      <c r="L2107" s="415"/>
      <c r="M2107" s="415"/>
      <c r="N2107" s="415"/>
      <c r="O2107" s="415"/>
      <c r="P2107" s="415"/>
    </row>
    <row r="2108" spans="1:16">
      <c r="A2108" s="80" t="str">
        <f t="shared" si="263"/>
        <v/>
      </c>
      <c r="B2108" s="80" t="str">
        <f t="shared" si="264"/>
        <v/>
      </c>
      <c r="C2108" s="80" t="str">
        <f t="shared" si="265"/>
        <v/>
      </c>
      <c r="D2108" s="80" t="str">
        <f t="shared" si="266"/>
        <v/>
      </c>
      <c r="E2108" s="80" t="str">
        <f t="shared" si="267"/>
        <v/>
      </c>
      <c r="F2108" s="80" t="str">
        <f t="shared" si="270"/>
        <v/>
      </c>
      <c r="G2108" s="80" t="str">
        <f t="shared" si="270"/>
        <v/>
      </c>
      <c r="H2108" s="80" t="str">
        <f t="shared" si="270"/>
        <v/>
      </c>
      <c r="I2108" s="413"/>
      <c r="J2108" s="414"/>
      <c r="K2108" s="415"/>
      <c r="L2108" s="415"/>
      <c r="M2108" s="415"/>
      <c r="N2108" s="415"/>
      <c r="O2108" s="415"/>
      <c r="P2108" s="415"/>
    </row>
    <row r="2109" spans="1:16">
      <c r="A2109" s="80" t="str">
        <f t="shared" si="263"/>
        <v/>
      </c>
      <c r="B2109" s="80" t="str">
        <f t="shared" si="264"/>
        <v/>
      </c>
      <c r="C2109" s="80" t="str">
        <f t="shared" si="265"/>
        <v/>
      </c>
      <c r="D2109" s="80" t="str">
        <f t="shared" si="266"/>
        <v/>
      </c>
      <c r="E2109" s="80" t="str">
        <f t="shared" si="267"/>
        <v/>
      </c>
      <c r="F2109" s="80" t="str">
        <f t="shared" si="270"/>
        <v/>
      </c>
      <c r="G2109" s="80" t="str">
        <f t="shared" si="270"/>
        <v/>
      </c>
      <c r="H2109" s="80" t="str">
        <f t="shared" si="270"/>
        <v/>
      </c>
      <c r="I2109" s="413"/>
      <c r="J2109" s="414"/>
      <c r="K2109" s="415"/>
      <c r="L2109" s="415"/>
      <c r="M2109" s="415"/>
      <c r="N2109" s="415"/>
      <c r="O2109" s="415"/>
      <c r="P2109" s="415"/>
    </row>
    <row r="2110" spans="1:16">
      <c r="A2110" s="80" t="str">
        <f t="shared" si="263"/>
        <v/>
      </c>
      <c r="B2110" s="80" t="str">
        <f t="shared" si="264"/>
        <v/>
      </c>
      <c r="C2110" s="80" t="str">
        <f t="shared" si="265"/>
        <v/>
      </c>
      <c r="D2110" s="80" t="str">
        <f t="shared" si="266"/>
        <v/>
      </c>
      <c r="E2110" s="80" t="str">
        <f t="shared" si="267"/>
        <v/>
      </c>
      <c r="F2110" s="80" t="str">
        <f t="shared" si="270"/>
        <v/>
      </c>
      <c r="G2110" s="80" t="str">
        <f t="shared" si="270"/>
        <v/>
      </c>
      <c r="H2110" s="80" t="str">
        <f t="shared" si="270"/>
        <v/>
      </c>
      <c r="I2110" s="413"/>
      <c r="J2110" s="414"/>
      <c r="K2110" s="415"/>
      <c r="L2110" s="415"/>
      <c r="M2110" s="415"/>
      <c r="N2110" s="415"/>
      <c r="O2110" s="415"/>
      <c r="P2110" s="415"/>
    </row>
    <row r="2111" spans="1:16">
      <c r="A2111" s="80" t="str">
        <f t="shared" si="263"/>
        <v/>
      </c>
      <c r="B2111" s="80" t="str">
        <f t="shared" si="264"/>
        <v/>
      </c>
      <c r="C2111" s="80" t="str">
        <f t="shared" si="265"/>
        <v/>
      </c>
      <c r="D2111" s="80" t="str">
        <f t="shared" si="266"/>
        <v/>
      </c>
      <c r="E2111" s="80" t="str">
        <f t="shared" si="267"/>
        <v/>
      </c>
      <c r="F2111" s="80" t="str">
        <f t="shared" si="270"/>
        <v/>
      </c>
      <c r="G2111" s="80" t="str">
        <f t="shared" si="270"/>
        <v/>
      </c>
      <c r="H2111" s="80" t="str">
        <f t="shared" si="270"/>
        <v/>
      </c>
      <c r="I2111" s="413"/>
      <c r="J2111" s="414"/>
      <c r="K2111" s="415"/>
      <c r="L2111" s="415"/>
      <c r="M2111" s="415"/>
      <c r="N2111" s="415"/>
      <c r="O2111" s="415"/>
      <c r="P2111" s="415"/>
    </row>
    <row r="2112" spans="1:16">
      <c r="A2112" s="80" t="str">
        <f t="shared" si="263"/>
        <v/>
      </c>
      <c r="B2112" s="80" t="str">
        <f t="shared" si="264"/>
        <v/>
      </c>
      <c r="C2112" s="80" t="str">
        <f t="shared" si="265"/>
        <v/>
      </c>
      <c r="D2112" s="80" t="str">
        <f t="shared" si="266"/>
        <v/>
      </c>
      <c r="E2112" s="80" t="str">
        <f t="shared" si="267"/>
        <v/>
      </c>
      <c r="F2112" s="80" t="str">
        <f t="shared" si="270"/>
        <v/>
      </c>
      <c r="G2112" s="80" t="str">
        <f t="shared" si="270"/>
        <v/>
      </c>
      <c r="H2112" s="80" t="str">
        <f t="shared" si="270"/>
        <v/>
      </c>
      <c r="I2112" s="413"/>
      <c r="J2112" s="414"/>
      <c r="K2112" s="415"/>
      <c r="L2112" s="415"/>
      <c r="M2112" s="415"/>
      <c r="N2112" s="415"/>
      <c r="O2112" s="415"/>
      <c r="P2112" s="415"/>
    </row>
    <row r="2113" spans="1:16">
      <c r="A2113" s="80" t="str">
        <f t="shared" si="263"/>
        <v/>
      </c>
      <c r="B2113" s="80" t="str">
        <f t="shared" si="264"/>
        <v/>
      </c>
      <c r="C2113" s="80" t="str">
        <f t="shared" si="265"/>
        <v/>
      </c>
      <c r="D2113" s="80" t="str">
        <f t="shared" si="266"/>
        <v/>
      </c>
      <c r="E2113" s="80" t="str">
        <f t="shared" si="267"/>
        <v/>
      </c>
      <c r="F2113" s="80" t="str">
        <f t="shared" si="270"/>
        <v/>
      </c>
      <c r="G2113" s="80" t="str">
        <f t="shared" si="270"/>
        <v/>
      </c>
      <c r="H2113" s="80" t="str">
        <f t="shared" si="270"/>
        <v/>
      </c>
      <c r="I2113" s="413"/>
      <c r="J2113" s="414"/>
      <c r="K2113" s="415"/>
      <c r="L2113" s="415"/>
      <c r="M2113" s="415"/>
      <c r="N2113" s="415"/>
      <c r="O2113" s="415"/>
      <c r="P2113" s="415"/>
    </row>
    <row r="2114" spans="1:16">
      <c r="A2114" s="80" t="str">
        <f t="shared" si="263"/>
        <v/>
      </c>
      <c r="B2114" s="80" t="str">
        <f t="shared" si="264"/>
        <v/>
      </c>
      <c r="C2114" s="80" t="str">
        <f t="shared" si="265"/>
        <v/>
      </c>
      <c r="D2114" s="80" t="str">
        <f t="shared" si="266"/>
        <v/>
      </c>
      <c r="E2114" s="80" t="str">
        <f t="shared" si="267"/>
        <v/>
      </c>
      <c r="F2114" s="80" t="str">
        <f t="shared" si="270"/>
        <v/>
      </c>
      <c r="G2114" s="80" t="str">
        <f t="shared" si="270"/>
        <v/>
      </c>
      <c r="H2114" s="80" t="str">
        <f t="shared" si="270"/>
        <v/>
      </c>
      <c r="I2114" s="413"/>
      <c r="J2114" s="414"/>
      <c r="K2114" s="415"/>
      <c r="L2114" s="415"/>
      <c r="M2114" s="415"/>
      <c r="N2114" s="415"/>
      <c r="O2114" s="415"/>
      <c r="P2114" s="415"/>
    </row>
    <row r="2115" spans="1:16">
      <c r="A2115" s="80" t="str">
        <f t="shared" si="263"/>
        <v/>
      </c>
      <c r="B2115" s="80" t="str">
        <f t="shared" si="264"/>
        <v/>
      </c>
      <c r="C2115" s="80" t="str">
        <f t="shared" si="265"/>
        <v/>
      </c>
      <c r="D2115" s="80" t="str">
        <f t="shared" si="266"/>
        <v/>
      </c>
      <c r="E2115" s="80" t="str">
        <f t="shared" si="267"/>
        <v/>
      </c>
      <c r="F2115" s="80" t="str">
        <f t="shared" si="270"/>
        <v/>
      </c>
      <c r="G2115" s="80" t="str">
        <f t="shared" si="270"/>
        <v/>
      </c>
      <c r="H2115" s="80" t="str">
        <f t="shared" si="270"/>
        <v/>
      </c>
      <c r="I2115" s="413"/>
      <c r="J2115" s="414"/>
      <c r="K2115" s="415"/>
      <c r="L2115" s="415"/>
      <c r="M2115" s="415"/>
      <c r="N2115" s="415"/>
      <c r="O2115" s="415"/>
      <c r="P2115" s="415"/>
    </row>
    <row r="2116" spans="1:16">
      <c r="A2116" s="80" t="str">
        <f t="shared" si="263"/>
        <v/>
      </c>
      <c r="B2116" s="80" t="str">
        <f t="shared" si="264"/>
        <v/>
      </c>
      <c r="C2116" s="80" t="str">
        <f t="shared" si="265"/>
        <v/>
      </c>
      <c r="D2116" s="80" t="str">
        <f t="shared" si="266"/>
        <v/>
      </c>
      <c r="E2116" s="80" t="str">
        <f t="shared" si="267"/>
        <v/>
      </c>
      <c r="F2116" s="80" t="str">
        <f t="shared" si="270"/>
        <v/>
      </c>
      <c r="G2116" s="80" t="str">
        <f t="shared" si="270"/>
        <v/>
      </c>
      <c r="H2116" s="80" t="str">
        <f t="shared" si="270"/>
        <v/>
      </c>
      <c r="I2116" s="413"/>
      <c r="J2116" s="414"/>
      <c r="K2116" s="415"/>
      <c r="L2116" s="415"/>
      <c r="M2116" s="415"/>
      <c r="N2116" s="415"/>
      <c r="O2116" s="415"/>
      <c r="P2116" s="415"/>
    </row>
    <row r="2117" spans="1:16">
      <c r="A2117" s="80" t="str">
        <f t="shared" ref="A2117:A2180" si="271">IF(Cptes="","",LEFT(Cptes,2))</f>
        <v/>
      </c>
      <c r="B2117" s="80" t="str">
        <f t="shared" ref="B2117:B2180" si="272">IF(Cptes="","",LEFT(Cptes,3))</f>
        <v/>
      </c>
      <c r="C2117" s="80" t="str">
        <f t="shared" ref="C2117:C2180" si="273">IF(Cptes="","",LEFT(Cptes,4))</f>
        <v/>
      </c>
      <c r="D2117" s="80" t="str">
        <f t="shared" ref="D2117:D2180" si="274">IF(Cptes="","",LEFT(Cptes,5))</f>
        <v/>
      </c>
      <c r="E2117" s="80" t="str">
        <f t="shared" ref="E2117:E2180" si="275">IF(Cptes="","",LEFT(Cptes,6))</f>
        <v/>
      </c>
      <c r="F2117" s="80" t="str">
        <f t="shared" si="270"/>
        <v/>
      </c>
      <c r="G2117" s="80" t="str">
        <f t="shared" si="270"/>
        <v/>
      </c>
      <c r="H2117" s="80" t="str">
        <f t="shared" si="270"/>
        <v/>
      </c>
      <c r="I2117" s="413"/>
      <c r="J2117" s="414"/>
      <c r="K2117" s="415"/>
      <c r="L2117" s="415"/>
      <c r="M2117" s="415"/>
      <c r="N2117" s="415"/>
      <c r="O2117" s="415"/>
      <c r="P2117" s="415"/>
    </row>
    <row r="2118" spans="1:16">
      <c r="A2118" s="80" t="str">
        <f t="shared" si="271"/>
        <v/>
      </c>
      <c r="B2118" s="80" t="str">
        <f t="shared" si="272"/>
        <v/>
      </c>
      <c r="C2118" s="80" t="str">
        <f t="shared" si="273"/>
        <v/>
      </c>
      <c r="D2118" s="80" t="str">
        <f t="shared" si="274"/>
        <v/>
      </c>
      <c r="E2118" s="80" t="str">
        <f t="shared" si="275"/>
        <v/>
      </c>
      <c r="F2118" s="80" t="str">
        <f t="shared" si="270"/>
        <v/>
      </c>
      <c r="G2118" s="80" t="str">
        <f t="shared" si="270"/>
        <v/>
      </c>
      <c r="H2118" s="80" t="str">
        <f t="shared" si="270"/>
        <v/>
      </c>
      <c r="I2118" s="413"/>
      <c r="J2118" s="414"/>
      <c r="K2118" s="415"/>
      <c r="L2118" s="415"/>
      <c r="M2118" s="415"/>
      <c r="N2118" s="415"/>
      <c r="O2118" s="415"/>
      <c r="P2118" s="415"/>
    </row>
    <row r="2119" spans="1:16">
      <c r="A2119" s="80" t="str">
        <f t="shared" si="271"/>
        <v/>
      </c>
      <c r="B2119" s="80" t="str">
        <f t="shared" si="272"/>
        <v/>
      </c>
      <c r="C2119" s="80" t="str">
        <f t="shared" si="273"/>
        <v/>
      </c>
      <c r="D2119" s="80" t="str">
        <f t="shared" si="274"/>
        <v/>
      </c>
      <c r="E2119" s="80" t="str">
        <f t="shared" si="275"/>
        <v/>
      </c>
      <c r="F2119" s="80" t="str">
        <f t="shared" si="270"/>
        <v/>
      </c>
      <c r="G2119" s="80" t="str">
        <f t="shared" si="270"/>
        <v/>
      </c>
      <c r="H2119" s="80" t="str">
        <f t="shared" si="270"/>
        <v/>
      </c>
      <c r="I2119" s="413"/>
      <c r="J2119" s="414"/>
      <c r="K2119" s="415"/>
      <c r="L2119" s="415"/>
      <c r="M2119" s="415"/>
      <c r="N2119" s="415"/>
      <c r="O2119" s="415"/>
      <c r="P2119" s="415"/>
    </row>
    <row r="2120" spans="1:16">
      <c r="A2120" s="80" t="str">
        <f t="shared" si="271"/>
        <v/>
      </c>
      <c r="B2120" s="80" t="str">
        <f t="shared" si="272"/>
        <v/>
      </c>
      <c r="C2120" s="80" t="str">
        <f t="shared" si="273"/>
        <v/>
      </c>
      <c r="D2120" s="80" t="str">
        <f t="shared" si="274"/>
        <v/>
      </c>
      <c r="E2120" s="80" t="str">
        <f t="shared" si="275"/>
        <v/>
      </c>
      <c r="F2120" s="80" t="str">
        <f t="shared" si="270"/>
        <v/>
      </c>
      <c r="G2120" s="80" t="str">
        <f t="shared" si="270"/>
        <v/>
      </c>
      <c r="H2120" s="80" t="str">
        <f t="shared" si="270"/>
        <v/>
      </c>
      <c r="I2120" s="413"/>
      <c r="J2120" s="414"/>
      <c r="K2120" s="415"/>
      <c r="L2120" s="415"/>
      <c r="M2120" s="415"/>
      <c r="N2120" s="415"/>
      <c r="O2120" s="415"/>
      <c r="P2120" s="415"/>
    </row>
    <row r="2121" spans="1:16">
      <c r="A2121" s="80" t="str">
        <f t="shared" si="271"/>
        <v/>
      </c>
      <c r="B2121" s="80" t="str">
        <f t="shared" si="272"/>
        <v/>
      </c>
      <c r="C2121" s="80" t="str">
        <f t="shared" si="273"/>
        <v/>
      </c>
      <c r="D2121" s="80" t="str">
        <f t="shared" si="274"/>
        <v/>
      </c>
      <c r="E2121" s="80" t="str">
        <f t="shared" si="275"/>
        <v/>
      </c>
      <c r="F2121" s="80" t="str">
        <f t="shared" si="270"/>
        <v/>
      </c>
      <c r="G2121" s="80" t="str">
        <f t="shared" si="270"/>
        <v/>
      </c>
      <c r="H2121" s="80" t="str">
        <f t="shared" si="270"/>
        <v/>
      </c>
      <c r="I2121" s="413"/>
      <c r="J2121" s="414"/>
      <c r="K2121" s="415"/>
      <c r="L2121" s="415"/>
      <c r="M2121" s="415"/>
      <c r="N2121" s="415"/>
      <c r="O2121" s="415"/>
      <c r="P2121" s="415"/>
    </row>
    <row r="2122" spans="1:16">
      <c r="A2122" s="80" t="str">
        <f t="shared" si="271"/>
        <v/>
      </c>
      <c r="B2122" s="80" t="str">
        <f t="shared" si="272"/>
        <v/>
      </c>
      <c r="C2122" s="80" t="str">
        <f t="shared" si="273"/>
        <v/>
      </c>
      <c r="D2122" s="80" t="str">
        <f t="shared" si="274"/>
        <v/>
      </c>
      <c r="E2122" s="80" t="str">
        <f t="shared" si="275"/>
        <v/>
      </c>
      <c r="F2122" s="80" t="str">
        <f t="shared" si="270"/>
        <v/>
      </c>
      <c r="G2122" s="80" t="str">
        <f t="shared" si="270"/>
        <v/>
      </c>
      <c r="H2122" s="80" t="str">
        <f t="shared" si="270"/>
        <v/>
      </c>
      <c r="I2122" s="413"/>
      <c r="J2122" s="414"/>
      <c r="K2122" s="415"/>
      <c r="L2122" s="415"/>
      <c r="M2122" s="415"/>
      <c r="N2122" s="415"/>
      <c r="O2122" s="415"/>
      <c r="P2122" s="415"/>
    </row>
    <row r="2123" spans="1:16">
      <c r="A2123" s="80" t="str">
        <f t="shared" si="271"/>
        <v/>
      </c>
      <c r="B2123" s="80" t="str">
        <f t="shared" si="272"/>
        <v/>
      </c>
      <c r="C2123" s="80" t="str">
        <f t="shared" si="273"/>
        <v/>
      </c>
      <c r="D2123" s="80" t="str">
        <f t="shared" si="274"/>
        <v/>
      </c>
      <c r="E2123" s="80" t="str">
        <f t="shared" si="275"/>
        <v/>
      </c>
      <c r="F2123" s="80" t="str">
        <f t="shared" si="270"/>
        <v/>
      </c>
      <c r="G2123" s="80" t="str">
        <f t="shared" si="270"/>
        <v/>
      </c>
      <c r="H2123" s="80" t="str">
        <f t="shared" si="270"/>
        <v/>
      </c>
      <c r="I2123" s="413"/>
      <c r="J2123" s="414"/>
      <c r="K2123" s="415"/>
      <c r="L2123" s="415"/>
      <c r="M2123" s="415"/>
      <c r="N2123" s="415"/>
      <c r="O2123" s="415"/>
      <c r="P2123" s="415"/>
    </row>
    <row r="2124" spans="1:16">
      <c r="A2124" s="80" t="str">
        <f t="shared" si="271"/>
        <v/>
      </c>
      <c r="B2124" s="80" t="str">
        <f t="shared" si="272"/>
        <v/>
      </c>
      <c r="C2124" s="80" t="str">
        <f t="shared" si="273"/>
        <v/>
      </c>
      <c r="D2124" s="80" t="str">
        <f t="shared" si="274"/>
        <v/>
      </c>
      <c r="E2124" s="80" t="str">
        <f t="shared" si="275"/>
        <v/>
      </c>
      <c r="F2124" s="80" t="str">
        <f t="shared" si="270"/>
        <v/>
      </c>
      <c r="G2124" s="80" t="str">
        <f t="shared" si="270"/>
        <v/>
      </c>
      <c r="H2124" s="80" t="str">
        <f t="shared" si="270"/>
        <v/>
      </c>
      <c r="I2124" s="413"/>
      <c r="J2124" s="414"/>
      <c r="K2124" s="415"/>
      <c r="L2124" s="415"/>
      <c r="M2124" s="415"/>
      <c r="N2124" s="415"/>
      <c r="O2124" s="415"/>
      <c r="P2124" s="415"/>
    </row>
    <row r="2125" spans="1:16">
      <c r="A2125" s="80" t="str">
        <f t="shared" si="271"/>
        <v/>
      </c>
      <c r="B2125" s="80" t="str">
        <f t="shared" si="272"/>
        <v/>
      </c>
      <c r="C2125" s="80" t="str">
        <f t="shared" si="273"/>
        <v/>
      </c>
      <c r="D2125" s="80" t="str">
        <f t="shared" si="274"/>
        <v/>
      </c>
      <c r="E2125" s="80" t="str">
        <f t="shared" si="275"/>
        <v/>
      </c>
      <c r="F2125" s="80" t="str">
        <f t="shared" ref="F2125:H2144" si="276">IF(Cptes="","",LEFT(Cptes,7))</f>
        <v/>
      </c>
      <c r="G2125" s="80" t="str">
        <f t="shared" si="276"/>
        <v/>
      </c>
      <c r="H2125" s="80" t="str">
        <f t="shared" si="276"/>
        <v/>
      </c>
      <c r="I2125" s="413"/>
      <c r="J2125" s="414"/>
      <c r="K2125" s="415"/>
      <c r="L2125" s="415"/>
      <c r="M2125" s="415"/>
      <c r="N2125" s="415"/>
      <c r="O2125" s="415"/>
      <c r="P2125" s="415"/>
    </row>
    <row r="2126" spans="1:16">
      <c r="A2126" s="80" t="str">
        <f t="shared" si="271"/>
        <v/>
      </c>
      <c r="B2126" s="80" t="str">
        <f t="shared" si="272"/>
        <v/>
      </c>
      <c r="C2126" s="80" t="str">
        <f t="shared" si="273"/>
        <v/>
      </c>
      <c r="D2126" s="80" t="str">
        <f t="shared" si="274"/>
        <v/>
      </c>
      <c r="E2126" s="80" t="str">
        <f t="shared" si="275"/>
        <v/>
      </c>
      <c r="F2126" s="80" t="str">
        <f t="shared" si="276"/>
        <v/>
      </c>
      <c r="G2126" s="80" t="str">
        <f t="shared" si="276"/>
        <v/>
      </c>
      <c r="H2126" s="80" t="str">
        <f t="shared" si="276"/>
        <v/>
      </c>
      <c r="I2126" s="413"/>
      <c r="J2126" s="414"/>
      <c r="K2126" s="415"/>
      <c r="L2126" s="415"/>
      <c r="M2126" s="415"/>
      <c r="N2126" s="415"/>
      <c r="O2126" s="415"/>
      <c r="P2126" s="415"/>
    </row>
    <row r="2127" spans="1:16">
      <c r="A2127" s="80" t="str">
        <f t="shared" si="271"/>
        <v/>
      </c>
      <c r="B2127" s="80" t="str">
        <f t="shared" si="272"/>
        <v/>
      </c>
      <c r="C2127" s="80" t="str">
        <f t="shared" si="273"/>
        <v/>
      </c>
      <c r="D2127" s="80" t="str">
        <f t="shared" si="274"/>
        <v/>
      </c>
      <c r="E2127" s="80" t="str">
        <f t="shared" si="275"/>
        <v/>
      </c>
      <c r="F2127" s="80" t="str">
        <f t="shared" si="276"/>
        <v/>
      </c>
      <c r="G2127" s="80" t="str">
        <f t="shared" si="276"/>
        <v/>
      </c>
      <c r="H2127" s="80" t="str">
        <f t="shared" si="276"/>
        <v/>
      </c>
      <c r="I2127" s="413"/>
      <c r="J2127" s="414"/>
      <c r="K2127" s="415"/>
      <c r="L2127" s="415"/>
      <c r="M2127" s="415"/>
      <c r="N2127" s="415"/>
      <c r="O2127" s="415"/>
      <c r="P2127" s="415"/>
    </row>
    <row r="2128" spans="1:16">
      <c r="A2128" s="80" t="str">
        <f t="shared" si="271"/>
        <v/>
      </c>
      <c r="B2128" s="80" t="str">
        <f t="shared" si="272"/>
        <v/>
      </c>
      <c r="C2128" s="80" t="str">
        <f t="shared" si="273"/>
        <v/>
      </c>
      <c r="D2128" s="80" t="str">
        <f t="shared" si="274"/>
        <v/>
      </c>
      <c r="E2128" s="80" t="str">
        <f t="shared" si="275"/>
        <v/>
      </c>
      <c r="F2128" s="80" t="str">
        <f t="shared" si="276"/>
        <v/>
      </c>
      <c r="G2128" s="80" t="str">
        <f t="shared" si="276"/>
        <v/>
      </c>
      <c r="H2128" s="80" t="str">
        <f t="shared" si="276"/>
        <v/>
      </c>
      <c r="I2128" s="413"/>
      <c r="J2128" s="414"/>
      <c r="K2128" s="415"/>
      <c r="L2128" s="415"/>
      <c r="M2128" s="415"/>
      <c r="N2128" s="415"/>
      <c r="O2128" s="415"/>
      <c r="P2128" s="415"/>
    </row>
    <row r="2129" spans="1:16">
      <c r="A2129" s="80" t="str">
        <f t="shared" si="271"/>
        <v/>
      </c>
      <c r="B2129" s="80" t="str">
        <f t="shared" si="272"/>
        <v/>
      </c>
      <c r="C2129" s="80" t="str">
        <f t="shared" si="273"/>
        <v/>
      </c>
      <c r="D2129" s="80" t="str">
        <f t="shared" si="274"/>
        <v/>
      </c>
      <c r="E2129" s="80" t="str">
        <f t="shared" si="275"/>
        <v/>
      </c>
      <c r="F2129" s="80" t="str">
        <f t="shared" si="276"/>
        <v/>
      </c>
      <c r="G2129" s="80" t="str">
        <f t="shared" si="276"/>
        <v/>
      </c>
      <c r="H2129" s="80" t="str">
        <f t="shared" si="276"/>
        <v/>
      </c>
      <c r="I2129" s="413"/>
      <c r="J2129" s="414"/>
      <c r="K2129" s="415"/>
      <c r="L2129" s="415"/>
      <c r="M2129" s="415"/>
      <c r="N2129" s="415"/>
      <c r="O2129" s="415"/>
      <c r="P2129" s="415"/>
    </row>
    <row r="2130" spans="1:16">
      <c r="A2130" s="80" t="str">
        <f t="shared" si="271"/>
        <v/>
      </c>
      <c r="B2130" s="80" t="str">
        <f t="shared" si="272"/>
        <v/>
      </c>
      <c r="C2130" s="80" t="str">
        <f t="shared" si="273"/>
        <v/>
      </c>
      <c r="D2130" s="80" t="str">
        <f t="shared" si="274"/>
        <v/>
      </c>
      <c r="E2130" s="80" t="str">
        <f t="shared" si="275"/>
        <v/>
      </c>
      <c r="F2130" s="80" t="str">
        <f t="shared" si="276"/>
        <v/>
      </c>
      <c r="G2130" s="80" t="str">
        <f t="shared" si="276"/>
        <v/>
      </c>
      <c r="H2130" s="80" t="str">
        <f t="shared" si="276"/>
        <v/>
      </c>
      <c r="I2130" s="413"/>
      <c r="J2130" s="414"/>
      <c r="K2130" s="415"/>
      <c r="L2130" s="415"/>
      <c r="M2130" s="415"/>
      <c r="N2130" s="415"/>
      <c r="O2130" s="415"/>
      <c r="P2130" s="415"/>
    </row>
    <row r="2131" spans="1:16">
      <c r="A2131" s="80" t="str">
        <f t="shared" si="271"/>
        <v/>
      </c>
      <c r="B2131" s="80" t="str">
        <f t="shared" si="272"/>
        <v/>
      </c>
      <c r="C2131" s="80" t="str">
        <f t="shared" si="273"/>
        <v/>
      </c>
      <c r="D2131" s="80" t="str">
        <f t="shared" si="274"/>
        <v/>
      </c>
      <c r="E2131" s="80" t="str">
        <f t="shared" si="275"/>
        <v/>
      </c>
      <c r="F2131" s="80" t="str">
        <f t="shared" si="276"/>
        <v/>
      </c>
      <c r="G2131" s="80" t="str">
        <f t="shared" si="276"/>
        <v/>
      </c>
      <c r="H2131" s="80" t="str">
        <f t="shared" si="276"/>
        <v/>
      </c>
      <c r="I2131" s="413"/>
      <c r="J2131" s="414"/>
      <c r="K2131" s="415"/>
      <c r="L2131" s="415"/>
      <c r="M2131" s="415"/>
      <c r="N2131" s="415"/>
      <c r="O2131" s="415"/>
      <c r="P2131" s="415"/>
    </row>
    <row r="2132" spans="1:16">
      <c r="A2132" s="80" t="str">
        <f t="shared" si="271"/>
        <v/>
      </c>
      <c r="B2132" s="80" t="str">
        <f t="shared" si="272"/>
        <v/>
      </c>
      <c r="C2132" s="80" t="str">
        <f t="shared" si="273"/>
        <v/>
      </c>
      <c r="D2132" s="80" t="str">
        <f t="shared" si="274"/>
        <v/>
      </c>
      <c r="E2132" s="80" t="str">
        <f t="shared" si="275"/>
        <v/>
      </c>
      <c r="F2132" s="80" t="str">
        <f t="shared" si="276"/>
        <v/>
      </c>
      <c r="G2132" s="80" t="str">
        <f t="shared" si="276"/>
        <v/>
      </c>
      <c r="H2132" s="80" t="str">
        <f t="shared" si="276"/>
        <v/>
      </c>
      <c r="I2132" s="413"/>
      <c r="J2132" s="414"/>
      <c r="K2132" s="415"/>
      <c r="L2132" s="415"/>
      <c r="M2132" s="415"/>
      <c r="N2132" s="415"/>
      <c r="O2132" s="415"/>
      <c r="P2132" s="415"/>
    </row>
    <row r="2133" spans="1:16">
      <c r="A2133" s="80" t="str">
        <f t="shared" si="271"/>
        <v/>
      </c>
      <c r="B2133" s="80" t="str">
        <f t="shared" si="272"/>
        <v/>
      </c>
      <c r="C2133" s="80" t="str">
        <f t="shared" si="273"/>
        <v/>
      </c>
      <c r="D2133" s="80" t="str">
        <f t="shared" si="274"/>
        <v/>
      </c>
      <c r="E2133" s="80" t="str">
        <f t="shared" si="275"/>
        <v/>
      </c>
      <c r="F2133" s="80" t="str">
        <f t="shared" si="276"/>
        <v/>
      </c>
      <c r="G2133" s="80" t="str">
        <f t="shared" si="276"/>
        <v/>
      </c>
      <c r="H2133" s="80" t="str">
        <f t="shared" si="276"/>
        <v/>
      </c>
      <c r="I2133" s="413"/>
      <c r="J2133" s="414"/>
      <c r="K2133" s="415"/>
      <c r="L2133" s="415"/>
      <c r="M2133" s="415"/>
      <c r="N2133" s="415"/>
      <c r="O2133" s="415"/>
      <c r="P2133" s="415"/>
    </row>
    <row r="2134" spans="1:16">
      <c r="A2134" s="80" t="str">
        <f t="shared" si="271"/>
        <v/>
      </c>
      <c r="B2134" s="80" t="str">
        <f t="shared" si="272"/>
        <v/>
      </c>
      <c r="C2134" s="80" t="str">
        <f t="shared" si="273"/>
        <v/>
      </c>
      <c r="D2134" s="80" t="str">
        <f t="shared" si="274"/>
        <v/>
      </c>
      <c r="E2134" s="80" t="str">
        <f t="shared" si="275"/>
        <v/>
      </c>
      <c r="F2134" s="80" t="str">
        <f t="shared" si="276"/>
        <v/>
      </c>
      <c r="G2134" s="80" t="str">
        <f t="shared" si="276"/>
        <v/>
      </c>
      <c r="H2134" s="80" t="str">
        <f t="shared" si="276"/>
        <v/>
      </c>
      <c r="I2134" s="413"/>
      <c r="J2134" s="414"/>
      <c r="K2134" s="415"/>
      <c r="L2134" s="415"/>
      <c r="M2134" s="415"/>
      <c r="N2134" s="415"/>
      <c r="O2134" s="415"/>
      <c r="P2134" s="415"/>
    </row>
    <row r="2135" spans="1:16">
      <c r="A2135" s="80" t="str">
        <f t="shared" si="271"/>
        <v/>
      </c>
      <c r="B2135" s="80" t="str">
        <f t="shared" si="272"/>
        <v/>
      </c>
      <c r="C2135" s="80" t="str">
        <f t="shared" si="273"/>
        <v/>
      </c>
      <c r="D2135" s="80" t="str">
        <f t="shared" si="274"/>
        <v/>
      </c>
      <c r="E2135" s="80" t="str">
        <f t="shared" si="275"/>
        <v/>
      </c>
      <c r="F2135" s="80" t="str">
        <f t="shared" si="276"/>
        <v/>
      </c>
      <c r="G2135" s="80" t="str">
        <f t="shared" si="276"/>
        <v/>
      </c>
      <c r="H2135" s="80" t="str">
        <f t="shared" si="276"/>
        <v/>
      </c>
      <c r="I2135" s="413"/>
      <c r="J2135" s="414"/>
      <c r="K2135" s="415"/>
      <c r="L2135" s="415"/>
      <c r="M2135" s="415"/>
      <c r="N2135" s="415"/>
      <c r="O2135" s="415"/>
      <c r="P2135" s="415"/>
    </row>
    <row r="2136" spans="1:16">
      <c r="A2136" s="80" t="str">
        <f t="shared" si="271"/>
        <v/>
      </c>
      <c r="B2136" s="80" t="str">
        <f t="shared" si="272"/>
        <v/>
      </c>
      <c r="C2136" s="80" t="str">
        <f t="shared" si="273"/>
        <v/>
      </c>
      <c r="D2136" s="80" t="str">
        <f t="shared" si="274"/>
        <v/>
      </c>
      <c r="E2136" s="80" t="str">
        <f t="shared" si="275"/>
        <v/>
      </c>
      <c r="F2136" s="80" t="str">
        <f t="shared" si="276"/>
        <v/>
      </c>
      <c r="G2136" s="80" t="str">
        <f t="shared" si="276"/>
        <v/>
      </c>
      <c r="H2136" s="80" t="str">
        <f t="shared" si="276"/>
        <v/>
      </c>
      <c r="I2136" s="413"/>
      <c r="J2136" s="414"/>
      <c r="K2136" s="415"/>
      <c r="L2136" s="415"/>
      <c r="M2136" s="415"/>
      <c r="N2136" s="415"/>
      <c r="O2136" s="415"/>
      <c r="P2136" s="415"/>
    </row>
    <row r="2137" spans="1:16">
      <c r="A2137" s="80" t="str">
        <f t="shared" si="271"/>
        <v/>
      </c>
      <c r="B2137" s="80" t="str">
        <f t="shared" si="272"/>
        <v/>
      </c>
      <c r="C2137" s="80" t="str">
        <f t="shared" si="273"/>
        <v/>
      </c>
      <c r="D2137" s="80" t="str">
        <f t="shared" si="274"/>
        <v/>
      </c>
      <c r="E2137" s="80" t="str">
        <f t="shared" si="275"/>
        <v/>
      </c>
      <c r="F2137" s="80" t="str">
        <f t="shared" si="276"/>
        <v/>
      </c>
      <c r="G2137" s="80" t="str">
        <f t="shared" si="276"/>
        <v/>
      </c>
      <c r="H2137" s="80" t="str">
        <f t="shared" si="276"/>
        <v/>
      </c>
      <c r="I2137" s="413"/>
      <c r="J2137" s="414"/>
      <c r="K2137" s="415"/>
      <c r="L2137" s="415"/>
      <c r="M2137" s="415"/>
      <c r="N2137" s="415"/>
      <c r="O2137" s="415"/>
      <c r="P2137" s="415"/>
    </row>
    <row r="2138" spans="1:16">
      <c r="A2138" s="80" t="str">
        <f t="shared" si="271"/>
        <v/>
      </c>
      <c r="B2138" s="80" t="str">
        <f t="shared" si="272"/>
        <v/>
      </c>
      <c r="C2138" s="80" t="str">
        <f t="shared" si="273"/>
        <v/>
      </c>
      <c r="D2138" s="80" t="str">
        <f t="shared" si="274"/>
        <v/>
      </c>
      <c r="E2138" s="80" t="str">
        <f t="shared" si="275"/>
        <v/>
      </c>
      <c r="F2138" s="80" t="str">
        <f t="shared" si="276"/>
        <v/>
      </c>
      <c r="G2138" s="80" t="str">
        <f t="shared" si="276"/>
        <v/>
      </c>
      <c r="H2138" s="80" t="str">
        <f t="shared" si="276"/>
        <v/>
      </c>
      <c r="I2138" s="413"/>
      <c r="J2138" s="414"/>
      <c r="K2138" s="415"/>
      <c r="L2138" s="415"/>
      <c r="M2138" s="415"/>
      <c r="N2138" s="415"/>
      <c r="O2138" s="415"/>
      <c r="P2138" s="415"/>
    </row>
    <row r="2139" spans="1:16">
      <c r="A2139" s="80" t="str">
        <f t="shared" si="271"/>
        <v/>
      </c>
      <c r="B2139" s="80" t="str">
        <f t="shared" si="272"/>
        <v/>
      </c>
      <c r="C2139" s="80" t="str">
        <f t="shared" si="273"/>
        <v/>
      </c>
      <c r="D2139" s="80" t="str">
        <f t="shared" si="274"/>
        <v/>
      </c>
      <c r="E2139" s="80" t="str">
        <f t="shared" si="275"/>
        <v/>
      </c>
      <c r="F2139" s="80" t="str">
        <f t="shared" si="276"/>
        <v/>
      </c>
      <c r="G2139" s="80" t="str">
        <f t="shared" si="276"/>
        <v/>
      </c>
      <c r="H2139" s="80" t="str">
        <f t="shared" si="276"/>
        <v/>
      </c>
      <c r="I2139" s="413"/>
      <c r="J2139" s="414"/>
      <c r="K2139" s="415"/>
      <c r="L2139" s="415"/>
      <c r="M2139" s="415"/>
      <c r="N2139" s="415"/>
      <c r="O2139" s="415"/>
      <c r="P2139" s="415"/>
    </row>
    <row r="2140" spans="1:16">
      <c r="A2140" s="80" t="str">
        <f t="shared" si="271"/>
        <v/>
      </c>
      <c r="B2140" s="80" t="str">
        <f t="shared" si="272"/>
        <v/>
      </c>
      <c r="C2140" s="80" t="str">
        <f t="shared" si="273"/>
        <v/>
      </c>
      <c r="D2140" s="80" t="str">
        <f t="shared" si="274"/>
        <v/>
      </c>
      <c r="E2140" s="80" t="str">
        <f t="shared" si="275"/>
        <v/>
      </c>
      <c r="F2140" s="80" t="str">
        <f t="shared" si="276"/>
        <v/>
      </c>
      <c r="G2140" s="80" t="str">
        <f t="shared" si="276"/>
        <v/>
      </c>
      <c r="H2140" s="80" t="str">
        <f t="shared" si="276"/>
        <v/>
      </c>
      <c r="I2140" s="413"/>
      <c r="J2140" s="414"/>
      <c r="K2140" s="415"/>
      <c r="L2140" s="415"/>
      <c r="M2140" s="415"/>
      <c r="N2140" s="415"/>
      <c r="O2140" s="415"/>
      <c r="P2140" s="415"/>
    </row>
    <row r="2141" spans="1:16">
      <c r="A2141" s="80" t="str">
        <f t="shared" si="271"/>
        <v/>
      </c>
      <c r="B2141" s="80" t="str">
        <f t="shared" si="272"/>
        <v/>
      </c>
      <c r="C2141" s="80" t="str">
        <f t="shared" si="273"/>
        <v/>
      </c>
      <c r="D2141" s="80" t="str">
        <f t="shared" si="274"/>
        <v/>
      </c>
      <c r="E2141" s="80" t="str">
        <f t="shared" si="275"/>
        <v/>
      </c>
      <c r="F2141" s="80" t="str">
        <f t="shared" si="276"/>
        <v/>
      </c>
      <c r="G2141" s="80" t="str">
        <f t="shared" si="276"/>
        <v/>
      </c>
      <c r="H2141" s="80" t="str">
        <f t="shared" si="276"/>
        <v/>
      </c>
      <c r="I2141" s="413"/>
      <c r="J2141" s="414"/>
      <c r="K2141" s="415"/>
      <c r="L2141" s="415"/>
      <c r="M2141" s="415"/>
      <c r="N2141" s="415"/>
      <c r="O2141" s="415"/>
      <c r="P2141" s="415"/>
    </row>
    <row r="2142" spans="1:16">
      <c r="A2142" s="80" t="str">
        <f t="shared" si="271"/>
        <v/>
      </c>
      <c r="B2142" s="80" t="str">
        <f t="shared" si="272"/>
        <v/>
      </c>
      <c r="C2142" s="80" t="str">
        <f t="shared" si="273"/>
        <v/>
      </c>
      <c r="D2142" s="80" t="str">
        <f t="shared" si="274"/>
        <v/>
      </c>
      <c r="E2142" s="80" t="str">
        <f t="shared" si="275"/>
        <v/>
      </c>
      <c r="F2142" s="80" t="str">
        <f t="shared" si="276"/>
        <v/>
      </c>
      <c r="G2142" s="80" t="str">
        <f t="shared" si="276"/>
        <v/>
      </c>
      <c r="H2142" s="80" t="str">
        <f t="shared" si="276"/>
        <v/>
      </c>
      <c r="I2142" s="413"/>
      <c r="J2142" s="414"/>
      <c r="K2142" s="415"/>
      <c r="L2142" s="415"/>
      <c r="M2142" s="415"/>
      <c r="N2142" s="415"/>
      <c r="O2142" s="415"/>
      <c r="P2142" s="415"/>
    </row>
    <row r="2143" spans="1:16">
      <c r="A2143" s="80" t="str">
        <f t="shared" si="271"/>
        <v/>
      </c>
      <c r="B2143" s="80" t="str">
        <f t="shared" si="272"/>
        <v/>
      </c>
      <c r="C2143" s="80" t="str">
        <f t="shared" si="273"/>
        <v/>
      </c>
      <c r="D2143" s="80" t="str">
        <f t="shared" si="274"/>
        <v/>
      </c>
      <c r="E2143" s="80" t="str">
        <f t="shared" si="275"/>
        <v/>
      </c>
      <c r="F2143" s="80" t="str">
        <f t="shared" si="276"/>
        <v/>
      </c>
      <c r="G2143" s="80" t="str">
        <f t="shared" si="276"/>
        <v/>
      </c>
      <c r="H2143" s="80" t="str">
        <f t="shared" si="276"/>
        <v/>
      </c>
      <c r="I2143" s="413"/>
      <c r="J2143" s="414"/>
      <c r="K2143" s="415"/>
      <c r="L2143" s="415"/>
      <c r="M2143" s="415"/>
      <c r="N2143" s="415"/>
      <c r="O2143" s="415"/>
      <c r="P2143" s="415"/>
    </row>
    <row r="2144" spans="1:16">
      <c r="A2144" s="80" t="str">
        <f t="shared" si="271"/>
        <v/>
      </c>
      <c r="B2144" s="80" t="str">
        <f t="shared" si="272"/>
        <v/>
      </c>
      <c r="C2144" s="80" t="str">
        <f t="shared" si="273"/>
        <v/>
      </c>
      <c r="D2144" s="80" t="str">
        <f t="shared" si="274"/>
        <v/>
      </c>
      <c r="E2144" s="80" t="str">
        <f t="shared" si="275"/>
        <v/>
      </c>
      <c r="F2144" s="80" t="str">
        <f t="shared" si="276"/>
        <v/>
      </c>
      <c r="G2144" s="80" t="str">
        <f t="shared" si="276"/>
        <v/>
      </c>
      <c r="H2144" s="80" t="str">
        <f t="shared" si="276"/>
        <v/>
      </c>
      <c r="I2144" s="413"/>
      <c r="J2144" s="414"/>
      <c r="K2144" s="415"/>
      <c r="L2144" s="415"/>
      <c r="M2144" s="415"/>
      <c r="N2144" s="415"/>
      <c r="O2144" s="415"/>
      <c r="P2144" s="415"/>
    </row>
    <row r="2145" spans="1:16">
      <c r="A2145" s="80" t="str">
        <f t="shared" si="271"/>
        <v/>
      </c>
      <c r="B2145" s="80" t="str">
        <f t="shared" si="272"/>
        <v/>
      </c>
      <c r="C2145" s="80" t="str">
        <f t="shared" si="273"/>
        <v/>
      </c>
      <c r="D2145" s="80" t="str">
        <f t="shared" si="274"/>
        <v/>
      </c>
      <c r="E2145" s="80" t="str">
        <f t="shared" si="275"/>
        <v/>
      </c>
      <c r="F2145" s="80" t="str">
        <f t="shared" ref="F2145:H2164" si="277">IF(Cptes="","",LEFT(Cptes,7))</f>
        <v/>
      </c>
      <c r="G2145" s="80" t="str">
        <f t="shared" si="277"/>
        <v/>
      </c>
      <c r="H2145" s="80" t="str">
        <f t="shared" si="277"/>
        <v/>
      </c>
      <c r="I2145" s="413"/>
      <c r="J2145" s="414"/>
      <c r="K2145" s="415"/>
      <c r="L2145" s="415"/>
      <c r="M2145" s="415"/>
      <c r="N2145" s="415"/>
      <c r="O2145" s="415"/>
      <c r="P2145" s="415"/>
    </row>
    <row r="2146" spans="1:16">
      <c r="A2146" s="80" t="str">
        <f t="shared" si="271"/>
        <v/>
      </c>
      <c r="B2146" s="80" t="str">
        <f t="shared" si="272"/>
        <v/>
      </c>
      <c r="C2146" s="80" t="str">
        <f t="shared" si="273"/>
        <v/>
      </c>
      <c r="D2146" s="80" t="str">
        <f t="shared" si="274"/>
        <v/>
      </c>
      <c r="E2146" s="80" t="str">
        <f t="shared" si="275"/>
        <v/>
      </c>
      <c r="F2146" s="80" t="str">
        <f t="shared" si="277"/>
        <v/>
      </c>
      <c r="G2146" s="80" t="str">
        <f t="shared" si="277"/>
        <v/>
      </c>
      <c r="H2146" s="80" t="str">
        <f t="shared" si="277"/>
        <v/>
      </c>
      <c r="I2146" s="413"/>
      <c r="J2146" s="414"/>
      <c r="K2146" s="415"/>
      <c r="L2146" s="415"/>
      <c r="M2146" s="415"/>
      <c r="N2146" s="415"/>
      <c r="O2146" s="415"/>
      <c r="P2146" s="415"/>
    </row>
    <row r="2147" spans="1:16">
      <c r="A2147" s="80" t="str">
        <f t="shared" si="271"/>
        <v/>
      </c>
      <c r="B2147" s="80" t="str">
        <f t="shared" si="272"/>
        <v/>
      </c>
      <c r="C2147" s="80" t="str">
        <f t="shared" si="273"/>
        <v/>
      </c>
      <c r="D2147" s="80" t="str">
        <f t="shared" si="274"/>
        <v/>
      </c>
      <c r="E2147" s="80" t="str">
        <f t="shared" si="275"/>
        <v/>
      </c>
      <c r="F2147" s="80" t="str">
        <f t="shared" si="277"/>
        <v/>
      </c>
      <c r="G2147" s="80" t="str">
        <f t="shared" si="277"/>
        <v/>
      </c>
      <c r="H2147" s="80" t="str">
        <f t="shared" si="277"/>
        <v/>
      </c>
      <c r="I2147" s="413"/>
      <c r="J2147" s="414"/>
      <c r="K2147" s="415"/>
      <c r="L2147" s="415"/>
      <c r="M2147" s="415"/>
      <c r="N2147" s="415"/>
      <c r="O2147" s="415"/>
      <c r="P2147" s="415"/>
    </row>
    <row r="2148" spans="1:16">
      <c r="A2148" s="80" t="str">
        <f t="shared" si="271"/>
        <v/>
      </c>
      <c r="B2148" s="80" t="str">
        <f t="shared" si="272"/>
        <v/>
      </c>
      <c r="C2148" s="80" t="str">
        <f t="shared" si="273"/>
        <v/>
      </c>
      <c r="D2148" s="80" t="str">
        <f t="shared" si="274"/>
        <v/>
      </c>
      <c r="E2148" s="80" t="str">
        <f t="shared" si="275"/>
        <v/>
      </c>
      <c r="F2148" s="80" t="str">
        <f t="shared" si="277"/>
        <v/>
      </c>
      <c r="G2148" s="80" t="str">
        <f t="shared" si="277"/>
        <v/>
      </c>
      <c r="H2148" s="80" t="str">
        <f t="shared" si="277"/>
        <v/>
      </c>
      <c r="I2148" s="413"/>
      <c r="J2148" s="414"/>
      <c r="K2148" s="415"/>
      <c r="L2148" s="415"/>
      <c r="M2148" s="415"/>
      <c r="N2148" s="415"/>
      <c r="O2148" s="415"/>
      <c r="P2148" s="415"/>
    </row>
    <row r="2149" spans="1:16">
      <c r="A2149" s="80" t="str">
        <f t="shared" si="271"/>
        <v/>
      </c>
      <c r="B2149" s="80" t="str">
        <f t="shared" si="272"/>
        <v/>
      </c>
      <c r="C2149" s="80" t="str">
        <f t="shared" si="273"/>
        <v/>
      </c>
      <c r="D2149" s="80" t="str">
        <f t="shared" si="274"/>
        <v/>
      </c>
      <c r="E2149" s="80" t="str">
        <f t="shared" si="275"/>
        <v/>
      </c>
      <c r="F2149" s="80" t="str">
        <f t="shared" si="277"/>
        <v/>
      </c>
      <c r="G2149" s="80" t="str">
        <f t="shared" si="277"/>
        <v/>
      </c>
      <c r="H2149" s="80" t="str">
        <f t="shared" si="277"/>
        <v/>
      </c>
      <c r="I2149" s="413"/>
      <c r="J2149" s="414"/>
      <c r="K2149" s="415"/>
      <c r="L2149" s="415"/>
      <c r="M2149" s="415"/>
      <c r="N2149" s="415"/>
      <c r="O2149" s="415"/>
      <c r="P2149" s="415"/>
    </row>
    <row r="2150" spans="1:16">
      <c r="A2150" s="80" t="str">
        <f t="shared" si="271"/>
        <v/>
      </c>
      <c r="B2150" s="80" t="str">
        <f t="shared" si="272"/>
        <v/>
      </c>
      <c r="C2150" s="80" t="str">
        <f t="shared" si="273"/>
        <v/>
      </c>
      <c r="D2150" s="80" t="str">
        <f t="shared" si="274"/>
        <v/>
      </c>
      <c r="E2150" s="80" t="str">
        <f t="shared" si="275"/>
        <v/>
      </c>
      <c r="F2150" s="80" t="str">
        <f t="shared" si="277"/>
        <v/>
      </c>
      <c r="G2150" s="80" t="str">
        <f t="shared" si="277"/>
        <v/>
      </c>
      <c r="H2150" s="80" t="str">
        <f t="shared" si="277"/>
        <v/>
      </c>
      <c r="I2150" s="413"/>
      <c r="J2150" s="414"/>
      <c r="K2150" s="415"/>
      <c r="L2150" s="415"/>
      <c r="M2150" s="415"/>
      <c r="N2150" s="415"/>
      <c r="O2150" s="415"/>
      <c r="P2150" s="415"/>
    </row>
    <row r="2151" spans="1:16">
      <c r="A2151" s="80" t="str">
        <f t="shared" si="271"/>
        <v/>
      </c>
      <c r="B2151" s="80" t="str">
        <f t="shared" si="272"/>
        <v/>
      </c>
      <c r="C2151" s="80" t="str">
        <f t="shared" si="273"/>
        <v/>
      </c>
      <c r="D2151" s="80" t="str">
        <f t="shared" si="274"/>
        <v/>
      </c>
      <c r="E2151" s="80" t="str">
        <f t="shared" si="275"/>
        <v/>
      </c>
      <c r="F2151" s="80" t="str">
        <f t="shared" si="277"/>
        <v/>
      </c>
      <c r="G2151" s="80" t="str">
        <f t="shared" si="277"/>
        <v/>
      </c>
      <c r="H2151" s="80" t="str">
        <f t="shared" si="277"/>
        <v/>
      </c>
      <c r="I2151" s="413"/>
      <c r="J2151" s="414"/>
      <c r="K2151" s="415"/>
      <c r="L2151" s="415"/>
      <c r="M2151" s="415"/>
      <c r="N2151" s="415"/>
      <c r="O2151" s="415"/>
      <c r="P2151" s="415"/>
    </row>
    <row r="2152" spans="1:16">
      <c r="A2152" s="80" t="str">
        <f t="shared" si="271"/>
        <v/>
      </c>
      <c r="B2152" s="80" t="str">
        <f t="shared" si="272"/>
        <v/>
      </c>
      <c r="C2152" s="80" t="str">
        <f t="shared" si="273"/>
        <v/>
      </c>
      <c r="D2152" s="80" t="str">
        <f t="shared" si="274"/>
        <v/>
      </c>
      <c r="E2152" s="80" t="str">
        <f t="shared" si="275"/>
        <v/>
      </c>
      <c r="F2152" s="80" t="str">
        <f t="shared" si="277"/>
        <v/>
      </c>
      <c r="G2152" s="80" t="str">
        <f t="shared" si="277"/>
        <v/>
      </c>
      <c r="H2152" s="80" t="str">
        <f t="shared" si="277"/>
        <v/>
      </c>
      <c r="I2152" s="413"/>
      <c r="J2152" s="414"/>
      <c r="K2152" s="415"/>
      <c r="L2152" s="415"/>
      <c r="M2152" s="415"/>
      <c r="N2152" s="415"/>
      <c r="O2152" s="415"/>
      <c r="P2152" s="415"/>
    </row>
    <row r="2153" spans="1:16">
      <c r="A2153" s="80" t="str">
        <f t="shared" si="271"/>
        <v/>
      </c>
      <c r="B2153" s="80" t="str">
        <f t="shared" si="272"/>
        <v/>
      </c>
      <c r="C2153" s="80" t="str">
        <f t="shared" si="273"/>
        <v/>
      </c>
      <c r="D2153" s="80" t="str">
        <f t="shared" si="274"/>
        <v/>
      </c>
      <c r="E2153" s="80" t="str">
        <f t="shared" si="275"/>
        <v/>
      </c>
      <c r="F2153" s="80" t="str">
        <f t="shared" si="277"/>
        <v/>
      </c>
      <c r="G2153" s="80" t="str">
        <f t="shared" si="277"/>
        <v/>
      </c>
      <c r="H2153" s="80" t="str">
        <f t="shared" si="277"/>
        <v/>
      </c>
      <c r="I2153" s="413"/>
      <c r="J2153" s="414"/>
      <c r="K2153" s="415"/>
      <c r="L2153" s="415"/>
      <c r="M2153" s="415"/>
      <c r="N2153" s="415"/>
      <c r="O2153" s="415"/>
      <c r="P2153" s="415"/>
    </row>
    <row r="2154" spans="1:16">
      <c r="A2154" s="80" t="str">
        <f t="shared" si="271"/>
        <v/>
      </c>
      <c r="B2154" s="80" t="str">
        <f t="shared" si="272"/>
        <v/>
      </c>
      <c r="C2154" s="80" t="str">
        <f t="shared" si="273"/>
        <v/>
      </c>
      <c r="D2154" s="80" t="str">
        <f t="shared" si="274"/>
        <v/>
      </c>
      <c r="E2154" s="80" t="str">
        <f t="shared" si="275"/>
        <v/>
      </c>
      <c r="F2154" s="80" t="str">
        <f t="shared" si="277"/>
        <v/>
      </c>
      <c r="G2154" s="80" t="str">
        <f t="shared" si="277"/>
        <v/>
      </c>
      <c r="H2154" s="80" t="str">
        <f t="shared" si="277"/>
        <v/>
      </c>
      <c r="I2154" s="413"/>
      <c r="J2154" s="414"/>
      <c r="K2154" s="415"/>
      <c r="L2154" s="415"/>
      <c r="M2154" s="415"/>
      <c r="N2154" s="415"/>
      <c r="O2154" s="415"/>
      <c r="P2154" s="415"/>
    </row>
    <row r="2155" spans="1:16">
      <c r="A2155" s="80" t="str">
        <f t="shared" si="271"/>
        <v/>
      </c>
      <c r="B2155" s="80" t="str">
        <f t="shared" si="272"/>
        <v/>
      </c>
      <c r="C2155" s="80" t="str">
        <f t="shared" si="273"/>
        <v/>
      </c>
      <c r="D2155" s="80" t="str">
        <f t="shared" si="274"/>
        <v/>
      </c>
      <c r="E2155" s="80" t="str">
        <f t="shared" si="275"/>
        <v/>
      </c>
      <c r="F2155" s="80" t="str">
        <f t="shared" si="277"/>
        <v/>
      </c>
      <c r="G2155" s="80" t="str">
        <f t="shared" si="277"/>
        <v/>
      </c>
      <c r="H2155" s="80" t="str">
        <f t="shared" si="277"/>
        <v/>
      </c>
      <c r="I2155" s="413"/>
      <c r="J2155" s="414"/>
      <c r="K2155" s="415"/>
      <c r="L2155" s="415"/>
      <c r="M2155" s="415"/>
      <c r="N2155" s="415"/>
      <c r="O2155" s="415"/>
      <c r="P2155" s="415"/>
    </row>
    <row r="2156" spans="1:16">
      <c r="A2156" s="80" t="str">
        <f t="shared" si="271"/>
        <v/>
      </c>
      <c r="B2156" s="80" t="str">
        <f t="shared" si="272"/>
        <v/>
      </c>
      <c r="C2156" s="80" t="str">
        <f t="shared" si="273"/>
        <v/>
      </c>
      <c r="D2156" s="80" t="str">
        <f t="shared" si="274"/>
        <v/>
      </c>
      <c r="E2156" s="80" t="str">
        <f t="shared" si="275"/>
        <v/>
      </c>
      <c r="F2156" s="80" t="str">
        <f t="shared" si="277"/>
        <v/>
      </c>
      <c r="G2156" s="80" t="str">
        <f t="shared" si="277"/>
        <v/>
      </c>
      <c r="H2156" s="80" t="str">
        <f t="shared" si="277"/>
        <v/>
      </c>
      <c r="I2156" s="413"/>
      <c r="J2156" s="414"/>
      <c r="K2156" s="415"/>
      <c r="L2156" s="415"/>
      <c r="M2156" s="415"/>
      <c r="N2156" s="415"/>
      <c r="O2156" s="415"/>
      <c r="P2156" s="415"/>
    </row>
    <row r="2157" spans="1:16">
      <c r="A2157" s="80" t="str">
        <f t="shared" si="271"/>
        <v/>
      </c>
      <c r="B2157" s="80" t="str">
        <f t="shared" si="272"/>
        <v/>
      </c>
      <c r="C2157" s="80" t="str">
        <f t="shared" si="273"/>
        <v/>
      </c>
      <c r="D2157" s="80" t="str">
        <f t="shared" si="274"/>
        <v/>
      </c>
      <c r="E2157" s="80" t="str">
        <f t="shared" si="275"/>
        <v/>
      </c>
      <c r="F2157" s="80" t="str">
        <f t="shared" si="277"/>
        <v/>
      </c>
      <c r="G2157" s="80" t="str">
        <f t="shared" si="277"/>
        <v/>
      </c>
      <c r="H2157" s="80" t="str">
        <f t="shared" si="277"/>
        <v/>
      </c>
      <c r="I2157" s="413"/>
      <c r="J2157" s="414"/>
      <c r="K2157" s="415"/>
      <c r="L2157" s="415"/>
      <c r="M2157" s="415"/>
      <c r="N2157" s="415"/>
      <c r="O2157" s="415"/>
      <c r="P2157" s="415"/>
    </row>
    <row r="2158" spans="1:16">
      <c r="A2158" s="80" t="str">
        <f t="shared" si="271"/>
        <v/>
      </c>
      <c r="B2158" s="80" t="str">
        <f t="shared" si="272"/>
        <v/>
      </c>
      <c r="C2158" s="80" t="str">
        <f t="shared" si="273"/>
        <v/>
      </c>
      <c r="D2158" s="80" t="str">
        <f t="shared" si="274"/>
        <v/>
      </c>
      <c r="E2158" s="80" t="str">
        <f t="shared" si="275"/>
        <v/>
      </c>
      <c r="F2158" s="80" t="str">
        <f t="shared" si="277"/>
        <v/>
      </c>
      <c r="G2158" s="80" t="str">
        <f t="shared" si="277"/>
        <v/>
      </c>
      <c r="H2158" s="80" t="str">
        <f t="shared" si="277"/>
        <v/>
      </c>
      <c r="I2158" s="413"/>
      <c r="J2158" s="414"/>
      <c r="K2158" s="415"/>
      <c r="L2158" s="415"/>
      <c r="M2158" s="415"/>
      <c r="N2158" s="415"/>
      <c r="O2158" s="415"/>
      <c r="P2158" s="415"/>
    </row>
    <row r="2159" spans="1:16">
      <c r="A2159" s="80" t="str">
        <f t="shared" si="271"/>
        <v/>
      </c>
      <c r="B2159" s="80" t="str">
        <f t="shared" si="272"/>
        <v/>
      </c>
      <c r="C2159" s="80" t="str">
        <f t="shared" si="273"/>
        <v/>
      </c>
      <c r="D2159" s="80" t="str">
        <f t="shared" si="274"/>
        <v/>
      </c>
      <c r="E2159" s="80" t="str">
        <f t="shared" si="275"/>
        <v/>
      </c>
      <c r="F2159" s="80" t="str">
        <f t="shared" si="277"/>
        <v/>
      </c>
      <c r="G2159" s="80" t="str">
        <f t="shared" si="277"/>
        <v/>
      </c>
      <c r="H2159" s="80" t="str">
        <f t="shared" si="277"/>
        <v/>
      </c>
      <c r="I2159" s="413"/>
      <c r="J2159" s="414"/>
      <c r="K2159" s="415"/>
      <c r="L2159" s="415"/>
      <c r="M2159" s="415"/>
      <c r="N2159" s="415"/>
      <c r="O2159" s="415"/>
      <c r="P2159" s="415"/>
    </row>
    <row r="2160" spans="1:16">
      <c r="A2160" s="80" t="str">
        <f t="shared" si="271"/>
        <v/>
      </c>
      <c r="B2160" s="80" t="str">
        <f t="shared" si="272"/>
        <v/>
      </c>
      <c r="C2160" s="80" t="str">
        <f t="shared" si="273"/>
        <v/>
      </c>
      <c r="D2160" s="80" t="str">
        <f t="shared" si="274"/>
        <v/>
      </c>
      <c r="E2160" s="80" t="str">
        <f t="shared" si="275"/>
        <v/>
      </c>
      <c r="F2160" s="80" t="str">
        <f t="shared" si="277"/>
        <v/>
      </c>
      <c r="G2160" s="80" t="str">
        <f t="shared" si="277"/>
        <v/>
      </c>
      <c r="H2160" s="80" t="str">
        <f t="shared" si="277"/>
        <v/>
      </c>
      <c r="I2160" s="413"/>
      <c r="J2160" s="414"/>
      <c r="K2160" s="415"/>
      <c r="L2160" s="415"/>
      <c r="M2160" s="415"/>
      <c r="N2160" s="415"/>
      <c r="O2160" s="415"/>
      <c r="P2160" s="415"/>
    </row>
    <row r="2161" spans="1:16">
      <c r="A2161" s="80" t="str">
        <f t="shared" si="271"/>
        <v/>
      </c>
      <c r="B2161" s="80" t="str">
        <f t="shared" si="272"/>
        <v/>
      </c>
      <c r="C2161" s="80" t="str">
        <f t="shared" si="273"/>
        <v/>
      </c>
      <c r="D2161" s="80" t="str">
        <f t="shared" si="274"/>
        <v/>
      </c>
      <c r="E2161" s="80" t="str">
        <f t="shared" si="275"/>
        <v/>
      </c>
      <c r="F2161" s="80" t="str">
        <f t="shared" si="277"/>
        <v/>
      </c>
      <c r="G2161" s="80" t="str">
        <f t="shared" si="277"/>
        <v/>
      </c>
      <c r="H2161" s="80" t="str">
        <f t="shared" si="277"/>
        <v/>
      </c>
      <c r="I2161" s="413"/>
      <c r="J2161" s="414"/>
      <c r="K2161" s="415"/>
      <c r="L2161" s="415"/>
      <c r="M2161" s="415"/>
      <c r="N2161" s="415"/>
      <c r="O2161" s="415"/>
      <c r="P2161" s="415"/>
    </row>
    <row r="2162" spans="1:16">
      <c r="A2162" s="80" t="str">
        <f t="shared" si="271"/>
        <v/>
      </c>
      <c r="B2162" s="80" t="str">
        <f t="shared" si="272"/>
        <v/>
      </c>
      <c r="C2162" s="80" t="str">
        <f t="shared" si="273"/>
        <v/>
      </c>
      <c r="D2162" s="80" t="str">
        <f t="shared" si="274"/>
        <v/>
      </c>
      <c r="E2162" s="80" t="str">
        <f t="shared" si="275"/>
        <v/>
      </c>
      <c r="F2162" s="80" t="str">
        <f t="shared" si="277"/>
        <v/>
      </c>
      <c r="G2162" s="80" t="str">
        <f t="shared" si="277"/>
        <v/>
      </c>
      <c r="H2162" s="80" t="str">
        <f t="shared" si="277"/>
        <v/>
      </c>
      <c r="I2162" s="413"/>
      <c r="J2162" s="414"/>
      <c r="K2162" s="415"/>
      <c r="L2162" s="415"/>
      <c r="M2162" s="415"/>
      <c r="N2162" s="415"/>
      <c r="O2162" s="415"/>
      <c r="P2162" s="415"/>
    </row>
    <row r="2163" spans="1:16">
      <c r="A2163" s="80" t="str">
        <f t="shared" si="271"/>
        <v/>
      </c>
      <c r="B2163" s="80" t="str">
        <f t="shared" si="272"/>
        <v/>
      </c>
      <c r="C2163" s="80" t="str">
        <f t="shared" si="273"/>
        <v/>
      </c>
      <c r="D2163" s="80" t="str">
        <f t="shared" si="274"/>
        <v/>
      </c>
      <c r="E2163" s="80" t="str">
        <f t="shared" si="275"/>
        <v/>
      </c>
      <c r="F2163" s="80" t="str">
        <f t="shared" si="277"/>
        <v/>
      </c>
      <c r="G2163" s="80" t="str">
        <f t="shared" si="277"/>
        <v/>
      </c>
      <c r="H2163" s="80" t="str">
        <f t="shared" si="277"/>
        <v/>
      </c>
      <c r="I2163" s="413"/>
      <c r="J2163" s="414"/>
      <c r="K2163" s="415"/>
      <c r="L2163" s="415"/>
      <c r="M2163" s="415"/>
      <c r="N2163" s="415"/>
      <c r="O2163" s="415"/>
      <c r="P2163" s="415"/>
    </row>
    <row r="2164" spans="1:16">
      <c r="A2164" s="80" t="str">
        <f t="shared" si="271"/>
        <v/>
      </c>
      <c r="B2164" s="80" t="str">
        <f t="shared" si="272"/>
        <v/>
      </c>
      <c r="C2164" s="80" t="str">
        <f t="shared" si="273"/>
        <v/>
      </c>
      <c r="D2164" s="80" t="str">
        <f t="shared" si="274"/>
        <v/>
      </c>
      <c r="E2164" s="80" t="str">
        <f t="shared" si="275"/>
        <v/>
      </c>
      <c r="F2164" s="80" t="str">
        <f t="shared" si="277"/>
        <v/>
      </c>
      <c r="G2164" s="80" t="str">
        <f t="shared" si="277"/>
        <v/>
      </c>
      <c r="H2164" s="80" t="str">
        <f t="shared" si="277"/>
        <v/>
      </c>
      <c r="I2164" s="413"/>
      <c r="J2164" s="414"/>
      <c r="K2164" s="415"/>
      <c r="L2164" s="415"/>
      <c r="M2164" s="415"/>
      <c r="N2164" s="415"/>
      <c r="O2164" s="415"/>
      <c r="P2164" s="415"/>
    </row>
    <row r="2165" spans="1:16">
      <c r="A2165" s="80" t="str">
        <f t="shared" si="271"/>
        <v/>
      </c>
      <c r="B2165" s="80" t="str">
        <f t="shared" si="272"/>
        <v/>
      </c>
      <c r="C2165" s="80" t="str">
        <f t="shared" si="273"/>
        <v/>
      </c>
      <c r="D2165" s="80" t="str">
        <f t="shared" si="274"/>
        <v/>
      </c>
      <c r="E2165" s="80" t="str">
        <f t="shared" si="275"/>
        <v/>
      </c>
      <c r="F2165" s="80" t="str">
        <f t="shared" ref="F2165:H2184" si="278">IF(Cptes="","",LEFT(Cptes,7))</f>
        <v/>
      </c>
      <c r="G2165" s="80" t="str">
        <f t="shared" si="278"/>
        <v/>
      </c>
      <c r="H2165" s="80" t="str">
        <f t="shared" si="278"/>
        <v/>
      </c>
      <c r="I2165" s="413"/>
      <c r="J2165" s="414"/>
      <c r="K2165" s="415"/>
      <c r="L2165" s="415"/>
      <c r="M2165" s="415"/>
      <c r="N2165" s="415"/>
      <c r="O2165" s="415"/>
      <c r="P2165" s="415"/>
    </row>
    <row r="2166" spans="1:16">
      <c r="A2166" s="80" t="str">
        <f t="shared" si="271"/>
        <v/>
      </c>
      <c r="B2166" s="80" t="str">
        <f t="shared" si="272"/>
        <v/>
      </c>
      <c r="C2166" s="80" t="str">
        <f t="shared" si="273"/>
        <v/>
      </c>
      <c r="D2166" s="80" t="str">
        <f t="shared" si="274"/>
        <v/>
      </c>
      <c r="E2166" s="80" t="str">
        <f t="shared" si="275"/>
        <v/>
      </c>
      <c r="F2166" s="80" t="str">
        <f t="shared" si="278"/>
        <v/>
      </c>
      <c r="G2166" s="80" t="str">
        <f t="shared" si="278"/>
        <v/>
      </c>
      <c r="H2166" s="80" t="str">
        <f t="shared" si="278"/>
        <v/>
      </c>
      <c r="I2166" s="413"/>
      <c r="J2166" s="414"/>
      <c r="K2166" s="415"/>
      <c r="L2166" s="415"/>
      <c r="M2166" s="415"/>
      <c r="N2166" s="415"/>
      <c r="O2166" s="415"/>
      <c r="P2166" s="415"/>
    </row>
    <row r="2167" spans="1:16">
      <c r="A2167" s="80" t="str">
        <f t="shared" si="271"/>
        <v/>
      </c>
      <c r="B2167" s="80" t="str">
        <f t="shared" si="272"/>
        <v/>
      </c>
      <c r="C2167" s="80" t="str">
        <f t="shared" si="273"/>
        <v/>
      </c>
      <c r="D2167" s="80" t="str">
        <f t="shared" si="274"/>
        <v/>
      </c>
      <c r="E2167" s="80" t="str">
        <f t="shared" si="275"/>
        <v/>
      </c>
      <c r="F2167" s="80" t="str">
        <f t="shared" si="278"/>
        <v/>
      </c>
      <c r="G2167" s="80" t="str">
        <f t="shared" si="278"/>
        <v/>
      </c>
      <c r="H2167" s="80" t="str">
        <f t="shared" si="278"/>
        <v/>
      </c>
      <c r="I2167" s="413"/>
      <c r="J2167" s="414"/>
      <c r="K2167" s="415"/>
      <c r="L2167" s="415"/>
      <c r="M2167" s="415"/>
      <c r="N2167" s="415"/>
      <c r="O2167" s="415"/>
      <c r="P2167" s="415"/>
    </row>
    <row r="2168" spans="1:16">
      <c r="A2168" s="80" t="str">
        <f t="shared" si="271"/>
        <v/>
      </c>
      <c r="B2168" s="80" t="str">
        <f t="shared" si="272"/>
        <v/>
      </c>
      <c r="C2168" s="80" t="str">
        <f t="shared" si="273"/>
        <v/>
      </c>
      <c r="D2168" s="80" t="str">
        <f t="shared" si="274"/>
        <v/>
      </c>
      <c r="E2168" s="80" t="str">
        <f t="shared" si="275"/>
        <v/>
      </c>
      <c r="F2168" s="80" t="str">
        <f t="shared" si="278"/>
        <v/>
      </c>
      <c r="G2168" s="80" t="str">
        <f t="shared" si="278"/>
        <v/>
      </c>
      <c r="H2168" s="80" t="str">
        <f t="shared" si="278"/>
        <v/>
      </c>
      <c r="I2168" s="413"/>
      <c r="J2168" s="414"/>
      <c r="K2168" s="415"/>
      <c r="L2168" s="415"/>
      <c r="M2168" s="415"/>
      <c r="N2168" s="415"/>
      <c r="O2168" s="415"/>
      <c r="P2168" s="415"/>
    </row>
    <row r="2169" spans="1:16">
      <c r="A2169" s="80" t="str">
        <f t="shared" si="271"/>
        <v/>
      </c>
      <c r="B2169" s="80" t="str">
        <f t="shared" si="272"/>
        <v/>
      </c>
      <c r="C2169" s="80" t="str">
        <f t="shared" si="273"/>
        <v/>
      </c>
      <c r="D2169" s="80" t="str">
        <f t="shared" si="274"/>
        <v/>
      </c>
      <c r="E2169" s="80" t="str">
        <f t="shared" si="275"/>
        <v/>
      </c>
      <c r="F2169" s="80" t="str">
        <f t="shared" si="278"/>
        <v/>
      </c>
      <c r="G2169" s="80" t="str">
        <f t="shared" si="278"/>
        <v/>
      </c>
      <c r="H2169" s="80" t="str">
        <f t="shared" si="278"/>
        <v/>
      </c>
      <c r="I2169" s="413"/>
      <c r="J2169" s="414"/>
      <c r="K2169" s="415"/>
      <c r="L2169" s="415"/>
      <c r="M2169" s="415"/>
      <c r="N2169" s="415"/>
      <c r="O2169" s="415"/>
      <c r="P2169" s="415"/>
    </row>
    <row r="2170" spans="1:16">
      <c r="A2170" s="80" t="str">
        <f t="shared" si="271"/>
        <v/>
      </c>
      <c r="B2170" s="80" t="str">
        <f t="shared" si="272"/>
        <v/>
      </c>
      <c r="C2170" s="80" t="str">
        <f t="shared" si="273"/>
        <v/>
      </c>
      <c r="D2170" s="80" t="str">
        <f t="shared" si="274"/>
        <v/>
      </c>
      <c r="E2170" s="80" t="str">
        <f t="shared" si="275"/>
        <v/>
      </c>
      <c r="F2170" s="80" t="str">
        <f t="shared" si="278"/>
        <v/>
      </c>
      <c r="G2170" s="80" t="str">
        <f t="shared" si="278"/>
        <v/>
      </c>
      <c r="H2170" s="80" t="str">
        <f t="shared" si="278"/>
        <v/>
      </c>
      <c r="I2170" s="413"/>
      <c r="J2170" s="414"/>
      <c r="K2170" s="415"/>
      <c r="L2170" s="415"/>
      <c r="M2170" s="415"/>
      <c r="N2170" s="415"/>
      <c r="O2170" s="415"/>
      <c r="P2170" s="415"/>
    </row>
    <row r="2171" spans="1:16">
      <c r="A2171" s="80" t="str">
        <f t="shared" si="271"/>
        <v/>
      </c>
      <c r="B2171" s="80" t="str">
        <f t="shared" si="272"/>
        <v/>
      </c>
      <c r="C2171" s="80" t="str">
        <f t="shared" si="273"/>
        <v/>
      </c>
      <c r="D2171" s="80" t="str">
        <f t="shared" si="274"/>
        <v/>
      </c>
      <c r="E2171" s="80" t="str">
        <f t="shared" si="275"/>
        <v/>
      </c>
      <c r="F2171" s="80" t="str">
        <f t="shared" si="278"/>
        <v/>
      </c>
      <c r="G2171" s="80" t="str">
        <f t="shared" si="278"/>
        <v/>
      </c>
      <c r="H2171" s="80" t="str">
        <f t="shared" si="278"/>
        <v/>
      </c>
      <c r="I2171" s="413"/>
      <c r="J2171" s="414"/>
      <c r="K2171" s="415"/>
      <c r="L2171" s="415"/>
      <c r="M2171" s="415"/>
      <c r="N2171" s="415"/>
      <c r="O2171" s="415"/>
      <c r="P2171" s="415"/>
    </row>
    <row r="2172" spans="1:16">
      <c r="A2172" s="80" t="str">
        <f t="shared" si="271"/>
        <v/>
      </c>
      <c r="B2172" s="80" t="str">
        <f t="shared" si="272"/>
        <v/>
      </c>
      <c r="C2172" s="80" t="str">
        <f t="shared" si="273"/>
        <v/>
      </c>
      <c r="D2172" s="80" t="str">
        <f t="shared" si="274"/>
        <v/>
      </c>
      <c r="E2172" s="80" t="str">
        <f t="shared" si="275"/>
        <v/>
      </c>
      <c r="F2172" s="80" t="str">
        <f t="shared" si="278"/>
        <v/>
      </c>
      <c r="G2172" s="80" t="str">
        <f t="shared" si="278"/>
        <v/>
      </c>
      <c r="H2172" s="80" t="str">
        <f t="shared" si="278"/>
        <v/>
      </c>
      <c r="I2172" s="413"/>
      <c r="J2172" s="414"/>
      <c r="K2172" s="415"/>
      <c r="L2172" s="415"/>
      <c r="M2172" s="415"/>
      <c r="N2172" s="415"/>
      <c r="O2172" s="415"/>
      <c r="P2172" s="415"/>
    </row>
    <row r="2173" spans="1:16">
      <c r="A2173" s="80" t="str">
        <f t="shared" si="271"/>
        <v/>
      </c>
      <c r="B2173" s="80" t="str">
        <f t="shared" si="272"/>
        <v/>
      </c>
      <c r="C2173" s="80" t="str">
        <f t="shared" si="273"/>
        <v/>
      </c>
      <c r="D2173" s="80" t="str">
        <f t="shared" si="274"/>
        <v/>
      </c>
      <c r="E2173" s="80" t="str">
        <f t="shared" si="275"/>
        <v/>
      </c>
      <c r="F2173" s="80" t="str">
        <f t="shared" si="278"/>
        <v/>
      </c>
      <c r="G2173" s="80" t="str">
        <f t="shared" si="278"/>
        <v/>
      </c>
      <c r="H2173" s="80" t="str">
        <f t="shared" si="278"/>
        <v/>
      </c>
      <c r="I2173" s="413"/>
      <c r="J2173" s="414"/>
      <c r="K2173" s="415"/>
      <c r="L2173" s="415"/>
      <c r="M2173" s="415"/>
      <c r="N2173" s="415"/>
      <c r="O2173" s="415"/>
      <c r="P2173" s="415"/>
    </row>
    <row r="2174" spans="1:16">
      <c r="A2174" s="80" t="str">
        <f t="shared" si="271"/>
        <v/>
      </c>
      <c r="B2174" s="80" t="str">
        <f t="shared" si="272"/>
        <v/>
      </c>
      <c r="C2174" s="80" t="str">
        <f t="shared" si="273"/>
        <v/>
      </c>
      <c r="D2174" s="80" t="str">
        <f t="shared" si="274"/>
        <v/>
      </c>
      <c r="E2174" s="80" t="str">
        <f t="shared" si="275"/>
        <v/>
      </c>
      <c r="F2174" s="80" t="str">
        <f t="shared" si="278"/>
        <v/>
      </c>
      <c r="G2174" s="80" t="str">
        <f t="shared" si="278"/>
        <v/>
      </c>
      <c r="H2174" s="80" t="str">
        <f t="shared" si="278"/>
        <v/>
      </c>
      <c r="I2174" s="413"/>
      <c r="J2174" s="414"/>
      <c r="K2174" s="415"/>
      <c r="L2174" s="415"/>
      <c r="M2174" s="415"/>
      <c r="N2174" s="415"/>
      <c r="O2174" s="415"/>
      <c r="P2174" s="415"/>
    </row>
    <row r="2175" spans="1:16">
      <c r="A2175" s="80" t="str">
        <f t="shared" si="271"/>
        <v/>
      </c>
      <c r="B2175" s="80" t="str">
        <f t="shared" si="272"/>
        <v/>
      </c>
      <c r="C2175" s="80" t="str">
        <f t="shared" si="273"/>
        <v/>
      </c>
      <c r="D2175" s="80" t="str">
        <f t="shared" si="274"/>
        <v/>
      </c>
      <c r="E2175" s="80" t="str">
        <f t="shared" si="275"/>
        <v/>
      </c>
      <c r="F2175" s="80" t="str">
        <f t="shared" si="278"/>
        <v/>
      </c>
      <c r="G2175" s="80" t="str">
        <f t="shared" si="278"/>
        <v/>
      </c>
      <c r="H2175" s="80" t="str">
        <f t="shared" si="278"/>
        <v/>
      </c>
      <c r="I2175" s="413"/>
      <c r="J2175" s="414"/>
      <c r="K2175" s="415"/>
      <c r="L2175" s="415"/>
      <c r="M2175" s="415"/>
      <c r="N2175" s="415"/>
      <c r="O2175" s="415"/>
      <c r="P2175" s="415"/>
    </row>
    <row r="2176" spans="1:16">
      <c r="A2176" s="80" t="str">
        <f t="shared" si="271"/>
        <v/>
      </c>
      <c r="B2176" s="80" t="str">
        <f t="shared" si="272"/>
        <v/>
      </c>
      <c r="C2176" s="80" t="str">
        <f t="shared" si="273"/>
        <v/>
      </c>
      <c r="D2176" s="80" t="str">
        <f t="shared" si="274"/>
        <v/>
      </c>
      <c r="E2176" s="80" t="str">
        <f t="shared" si="275"/>
        <v/>
      </c>
      <c r="F2176" s="80" t="str">
        <f t="shared" si="278"/>
        <v/>
      </c>
      <c r="G2176" s="80" t="str">
        <f t="shared" si="278"/>
        <v/>
      </c>
      <c r="H2176" s="80" t="str">
        <f t="shared" si="278"/>
        <v/>
      </c>
      <c r="I2176" s="413"/>
      <c r="J2176" s="414"/>
      <c r="K2176" s="415"/>
      <c r="L2176" s="415"/>
      <c r="M2176" s="415"/>
      <c r="N2176" s="415"/>
      <c r="O2176" s="415"/>
      <c r="P2176" s="415"/>
    </row>
    <row r="2177" spans="1:16">
      <c r="A2177" s="80" t="str">
        <f t="shared" si="271"/>
        <v/>
      </c>
      <c r="B2177" s="80" t="str">
        <f t="shared" si="272"/>
        <v/>
      </c>
      <c r="C2177" s="80" t="str">
        <f t="shared" si="273"/>
        <v/>
      </c>
      <c r="D2177" s="80" t="str">
        <f t="shared" si="274"/>
        <v/>
      </c>
      <c r="E2177" s="80" t="str">
        <f t="shared" si="275"/>
        <v/>
      </c>
      <c r="F2177" s="80" t="str">
        <f t="shared" si="278"/>
        <v/>
      </c>
      <c r="G2177" s="80" t="str">
        <f t="shared" si="278"/>
        <v/>
      </c>
      <c r="H2177" s="80" t="str">
        <f t="shared" si="278"/>
        <v/>
      </c>
      <c r="I2177" s="413"/>
      <c r="J2177" s="414"/>
      <c r="K2177" s="415"/>
      <c r="L2177" s="415"/>
      <c r="M2177" s="415"/>
      <c r="N2177" s="415"/>
      <c r="O2177" s="415"/>
      <c r="P2177" s="415"/>
    </row>
    <row r="2178" spans="1:16">
      <c r="A2178" s="80" t="str">
        <f t="shared" si="271"/>
        <v/>
      </c>
      <c r="B2178" s="80" t="str">
        <f t="shared" si="272"/>
        <v/>
      </c>
      <c r="C2178" s="80" t="str">
        <f t="shared" si="273"/>
        <v/>
      </c>
      <c r="D2178" s="80" t="str">
        <f t="shared" si="274"/>
        <v/>
      </c>
      <c r="E2178" s="80" t="str">
        <f t="shared" si="275"/>
        <v/>
      </c>
      <c r="F2178" s="80" t="str">
        <f t="shared" si="278"/>
        <v/>
      </c>
      <c r="G2178" s="80" t="str">
        <f t="shared" si="278"/>
        <v/>
      </c>
      <c r="H2178" s="80" t="str">
        <f t="shared" si="278"/>
        <v/>
      </c>
      <c r="I2178" s="413"/>
      <c r="J2178" s="414"/>
      <c r="K2178" s="415"/>
      <c r="L2178" s="415"/>
      <c r="M2178" s="415"/>
      <c r="N2178" s="415"/>
      <c r="O2178" s="415"/>
      <c r="P2178" s="415"/>
    </row>
    <row r="2179" spans="1:16">
      <c r="A2179" s="80" t="str">
        <f t="shared" si="271"/>
        <v/>
      </c>
      <c r="B2179" s="80" t="str">
        <f t="shared" si="272"/>
        <v/>
      </c>
      <c r="C2179" s="80" t="str">
        <f t="shared" si="273"/>
        <v/>
      </c>
      <c r="D2179" s="80" t="str">
        <f t="shared" si="274"/>
        <v/>
      </c>
      <c r="E2179" s="80" t="str">
        <f t="shared" si="275"/>
        <v/>
      </c>
      <c r="F2179" s="80" t="str">
        <f t="shared" si="278"/>
        <v/>
      </c>
      <c r="G2179" s="80" t="str">
        <f t="shared" si="278"/>
        <v/>
      </c>
      <c r="H2179" s="80" t="str">
        <f t="shared" si="278"/>
        <v/>
      </c>
      <c r="I2179" s="413"/>
      <c r="J2179" s="414"/>
      <c r="K2179" s="415"/>
      <c r="L2179" s="415"/>
      <c r="M2179" s="415"/>
      <c r="N2179" s="415"/>
      <c r="O2179" s="415"/>
      <c r="P2179" s="415"/>
    </row>
    <row r="2180" spans="1:16">
      <c r="A2180" s="80" t="str">
        <f t="shared" si="271"/>
        <v/>
      </c>
      <c r="B2180" s="80" t="str">
        <f t="shared" si="272"/>
        <v/>
      </c>
      <c r="C2180" s="80" t="str">
        <f t="shared" si="273"/>
        <v/>
      </c>
      <c r="D2180" s="80" t="str">
        <f t="shared" si="274"/>
        <v/>
      </c>
      <c r="E2180" s="80" t="str">
        <f t="shared" si="275"/>
        <v/>
      </c>
      <c r="F2180" s="80" t="str">
        <f t="shared" si="278"/>
        <v/>
      </c>
      <c r="G2180" s="80" t="str">
        <f t="shared" si="278"/>
        <v/>
      </c>
      <c r="H2180" s="80" t="str">
        <f t="shared" si="278"/>
        <v/>
      </c>
      <c r="I2180" s="413"/>
      <c r="J2180" s="414"/>
      <c r="K2180" s="415"/>
      <c r="L2180" s="415"/>
      <c r="M2180" s="415"/>
      <c r="N2180" s="415"/>
      <c r="O2180" s="415"/>
      <c r="P2180" s="415"/>
    </row>
    <row r="2181" spans="1:16">
      <c r="A2181" s="80" t="str">
        <f t="shared" ref="A2181:A2201" si="279">IF(Cptes="","",LEFT(Cptes,2))</f>
        <v/>
      </c>
      <c r="B2181" s="80" t="str">
        <f t="shared" ref="B2181:B2201" si="280">IF(Cptes="","",LEFT(Cptes,3))</f>
        <v/>
      </c>
      <c r="C2181" s="80" t="str">
        <f t="shared" ref="C2181:C2201" si="281">IF(Cptes="","",LEFT(Cptes,4))</f>
        <v/>
      </c>
      <c r="D2181" s="80" t="str">
        <f t="shared" ref="D2181:D2201" si="282">IF(Cptes="","",LEFT(Cptes,5))</f>
        <v/>
      </c>
      <c r="E2181" s="80" t="str">
        <f t="shared" ref="E2181:E2201" si="283">IF(Cptes="","",LEFT(Cptes,6))</f>
        <v/>
      </c>
      <c r="F2181" s="80" t="str">
        <f t="shared" si="278"/>
        <v/>
      </c>
      <c r="G2181" s="80" t="str">
        <f t="shared" si="278"/>
        <v/>
      </c>
      <c r="H2181" s="80" t="str">
        <f t="shared" si="278"/>
        <v/>
      </c>
      <c r="I2181" s="413"/>
      <c r="J2181" s="414"/>
      <c r="K2181" s="415"/>
      <c r="L2181" s="415"/>
      <c r="M2181" s="415"/>
      <c r="N2181" s="415"/>
      <c r="O2181" s="415"/>
      <c r="P2181" s="415"/>
    </row>
    <row r="2182" spans="1:16">
      <c r="A2182" s="80" t="str">
        <f t="shared" si="279"/>
        <v/>
      </c>
      <c r="B2182" s="80" t="str">
        <f t="shared" si="280"/>
        <v/>
      </c>
      <c r="C2182" s="80" t="str">
        <f t="shared" si="281"/>
        <v/>
      </c>
      <c r="D2182" s="80" t="str">
        <f t="shared" si="282"/>
        <v/>
      </c>
      <c r="E2182" s="80" t="str">
        <f t="shared" si="283"/>
        <v/>
      </c>
      <c r="F2182" s="80" t="str">
        <f t="shared" si="278"/>
        <v/>
      </c>
      <c r="G2182" s="80" t="str">
        <f t="shared" si="278"/>
        <v/>
      </c>
      <c r="H2182" s="80" t="str">
        <f t="shared" si="278"/>
        <v/>
      </c>
      <c r="I2182" s="413"/>
      <c r="J2182" s="414"/>
      <c r="K2182" s="415"/>
      <c r="L2182" s="415"/>
      <c r="M2182" s="415"/>
      <c r="N2182" s="415"/>
      <c r="O2182" s="415"/>
      <c r="P2182" s="415"/>
    </row>
    <row r="2183" spans="1:16">
      <c r="A2183" s="80" t="str">
        <f t="shared" si="279"/>
        <v/>
      </c>
      <c r="B2183" s="80" t="str">
        <f t="shared" si="280"/>
        <v/>
      </c>
      <c r="C2183" s="80" t="str">
        <f t="shared" si="281"/>
        <v/>
      </c>
      <c r="D2183" s="80" t="str">
        <f t="shared" si="282"/>
        <v/>
      </c>
      <c r="E2183" s="80" t="str">
        <f t="shared" si="283"/>
        <v/>
      </c>
      <c r="F2183" s="80" t="str">
        <f t="shared" si="278"/>
        <v/>
      </c>
      <c r="G2183" s="80" t="str">
        <f t="shared" si="278"/>
        <v/>
      </c>
      <c r="H2183" s="80" t="str">
        <f t="shared" si="278"/>
        <v/>
      </c>
      <c r="I2183" s="413"/>
      <c r="J2183" s="414"/>
      <c r="K2183" s="415"/>
      <c r="L2183" s="415"/>
      <c r="M2183" s="415"/>
      <c r="N2183" s="415"/>
      <c r="O2183" s="415"/>
      <c r="P2183" s="415"/>
    </row>
    <row r="2184" spans="1:16">
      <c r="A2184" s="80" t="str">
        <f t="shared" si="279"/>
        <v/>
      </c>
      <c r="B2184" s="80" t="str">
        <f t="shared" si="280"/>
        <v/>
      </c>
      <c r="C2184" s="80" t="str">
        <f t="shared" si="281"/>
        <v/>
      </c>
      <c r="D2184" s="80" t="str">
        <f t="shared" si="282"/>
        <v/>
      </c>
      <c r="E2184" s="80" t="str">
        <f t="shared" si="283"/>
        <v/>
      </c>
      <c r="F2184" s="80" t="str">
        <f t="shared" si="278"/>
        <v/>
      </c>
      <c r="G2184" s="80" t="str">
        <f t="shared" si="278"/>
        <v/>
      </c>
      <c r="H2184" s="80" t="str">
        <f t="shared" si="278"/>
        <v/>
      </c>
      <c r="I2184" s="413"/>
      <c r="J2184" s="414"/>
      <c r="K2184" s="415"/>
      <c r="L2184" s="415"/>
      <c r="M2184" s="415"/>
      <c r="N2184" s="415"/>
      <c r="O2184" s="415"/>
      <c r="P2184" s="415"/>
    </row>
    <row r="2185" spans="1:16">
      <c r="A2185" s="80" t="str">
        <f t="shared" si="279"/>
        <v/>
      </c>
      <c r="B2185" s="80" t="str">
        <f t="shared" si="280"/>
        <v/>
      </c>
      <c r="C2185" s="80" t="str">
        <f t="shared" si="281"/>
        <v/>
      </c>
      <c r="D2185" s="80" t="str">
        <f t="shared" si="282"/>
        <v/>
      </c>
      <c r="E2185" s="80" t="str">
        <f t="shared" si="283"/>
        <v/>
      </c>
      <c r="F2185" s="80" t="str">
        <f t="shared" ref="F2185:H2201" si="284">IF(Cptes="","",LEFT(Cptes,7))</f>
        <v/>
      </c>
      <c r="G2185" s="80" t="str">
        <f t="shared" si="284"/>
        <v/>
      </c>
      <c r="H2185" s="80" t="str">
        <f t="shared" si="284"/>
        <v/>
      </c>
      <c r="I2185" s="413"/>
      <c r="J2185" s="414"/>
      <c r="K2185" s="415"/>
      <c r="L2185" s="415"/>
      <c r="M2185" s="415"/>
      <c r="N2185" s="415"/>
      <c r="O2185" s="415"/>
      <c r="P2185" s="415"/>
    </row>
    <row r="2186" spans="1:16">
      <c r="A2186" s="80" t="str">
        <f t="shared" si="279"/>
        <v/>
      </c>
      <c r="B2186" s="80" t="str">
        <f t="shared" si="280"/>
        <v/>
      </c>
      <c r="C2186" s="80" t="str">
        <f t="shared" si="281"/>
        <v/>
      </c>
      <c r="D2186" s="80" t="str">
        <f t="shared" si="282"/>
        <v/>
      </c>
      <c r="E2186" s="80" t="str">
        <f t="shared" si="283"/>
        <v/>
      </c>
      <c r="F2186" s="80" t="str">
        <f t="shared" si="284"/>
        <v/>
      </c>
      <c r="G2186" s="80" t="str">
        <f t="shared" si="284"/>
        <v/>
      </c>
      <c r="H2186" s="80" t="str">
        <f t="shared" si="284"/>
        <v/>
      </c>
      <c r="I2186" s="413"/>
      <c r="J2186" s="414"/>
      <c r="K2186" s="415"/>
      <c r="L2186" s="415"/>
      <c r="M2186" s="415"/>
      <c r="N2186" s="415"/>
      <c r="O2186" s="415"/>
      <c r="P2186" s="415"/>
    </row>
    <row r="2187" spans="1:16">
      <c r="A2187" s="80" t="str">
        <f t="shared" si="279"/>
        <v/>
      </c>
      <c r="B2187" s="80" t="str">
        <f t="shared" si="280"/>
        <v/>
      </c>
      <c r="C2187" s="80" t="str">
        <f t="shared" si="281"/>
        <v/>
      </c>
      <c r="D2187" s="80" t="str">
        <f t="shared" si="282"/>
        <v/>
      </c>
      <c r="E2187" s="80" t="str">
        <f t="shared" si="283"/>
        <v/>
      </c>
      <c r="F2187" s="80" t="str">
        <f t="shared" si="284"/>
        <v/>
      </c>
      <c r="G2187" s="80" t="str">
        <f t="shared" si="284"/>
        <v/>
      </c>
      <c r="H2187" s="80" t="str">
        <f t="shared" si="284"/>
        <v/>
      </c>
      <c r="I2187" s="413"/>
      <c r="J2187" s="414"/>
      <c r="K2187" s="415"/>
      <c r="L2187" s="415"/>
      <c r="M2187" s="415"/>
      <c r="N2187" s="415"/>
      <c r="O2187" s="415"/>
      <c r="P2187" s="415"/>
    </row>
    <row r="2188" spans="1:16">
      <c r="A2188" s="80" t="str">
        <f t="shared" si="279"/>
        <v/>
      </c>
      <c r="B2188" s="80" t="str">
        <f t="shared" si="280"/>
        <v/>
      </c>
      <c r="C2188" s="80" t="str">
        <f t="shared" si="281"/>
        <v/>
      </c>
      <c r="D2188" s="80" t="str">
        <f t="shared" si="282"/>
        <v/>
      </c>
      <c r="E2188" s="80" t="str">
        <f t="shared" si="283"/>
        <v/>
      </c>
      <c r="F2188" s="80" t="str">
        <f t="shared" si="284"/>
        <v/>
      </c>
      <c r="G2188" s="80" t="str">
        <f t="shared" si="284"/>
        <v/>
      </c>
      <c r="H2188" s="80" t="str">
        <f t="shared" si="284"/>
        <v/>
      </c>
      <c r="I2188" s="413"/>
      <c r="J2188" s="414"/>
      <c r="K2188" s="415"/>
      <c r="L2188" s="415"/>
      <c r="M2188" s="415"/>
      <c r="N2188" s="415"/>
      <c r="O2188" s="415"/>
      <c r="P2188" s="415"/>
    </row>
    <row r="2189" spans="1:16">
      <c r="A2189" s="80" t="str">
        <f t="shared" si="279"/>
        <v/>
      </c>
      <c r="B2189" s="80" t="str">
        <f t="shared" si="280"/>
        <v/>
      </c>
      <c r="C2189" s="80" t="str">
        <f t="shared" si="281"/>
        <v/>
      </c>
      <c r="D2189" s="80" t="str">
        <f t="shared" si="282"/>
        <v/>
      </c>
      <c r="E2189" s="80" t="str">
        <f t="shared" si="283"/>
        <v/>
      </c>
      <c r="F2189" s="80" t="str">
        <f t="shared" si="284"/>
        <v/>
      </c>
      <c r="G2189" s="80" t="str">
        <f t="shared" si="284"/>
        <v/>
      </c>
      <c r="H2189" s="80" t="str">
        <f t="shared" si="284"/>
        <v/>
      </c>
      <c r="I2189" s="413"/>
      <c r="J2189" s="414"/>
      <c r="K2189" s="415"/>
      <c r="L2189" s="415"/>
      <c r="M2189" s="415"/>
      <c r="N2189" s="415"/>
      <c r="O2189" s="415"/>
      <c r="P2189" s="415"/>
    </row>
    <row r="2190" spans="1:16">
      <c r="A2190" s="80" t="str">
        <f t="shared" si="279"/>
        <v/>
      </c>
      <c r="B2190" s="80" t="str">
        <f t="shared" si="280"/>
        <v/>
      </c>
      <c r="C2190" s="80" t="str">
        <f t="shared" si="281"/>
        <v/>
      </c>
      <c r="D2190" s="80" t="str">
        <f t="shared" si="282"/>
        <v/>
      </c>
      <c r="E2190" s="80" t="str">
        <f t="shared" si="283"/>
        <v/>
      </c>
      <c r="F2190" s="80" t="str">
        <f t="shared" si="284"/>
        <v/>
      </c>
      <c r="G2190" s="80" t="str">
        <f t="shared" si="284"/>
        <v/>
      </c>
      <c r="H2190" s="80" t="str">
        <f t="shared" si="284"/>
        <v/>
      </c>
      <c r="I2190" s="413"/>
      <c r="J2190" s="414"/>
      <c r="K2190" s="415"/>
      <c r="L2190" s="415"/>
      <c r="M2190" s="415"/>
      <c r="N2190" s="415"/>
      <c r="O2190" s="415"/>
      <c r="P2190" s="415"/>
    </row>
    <row r="2191" spans="1:16">
      <c r="A2191" s="80" t="str">
        <f t="shared" si="279"/>
        <v/>
      </c>
      <c r="B2191" s="80" t="str">
        <f t="shared" si="280"/>
        <v/>
      </c>
      <c r="C2191" s="80" t="str">
        <f t="shared" si="281"/>
        <v/>
      </c>
      <c r="D2191" s="80" t="str">
        <f t="shared" si="282"/>
        <v/>
      </c>
      <c r="E2191" s="80" t="str">
        <f t="shared" si="283"/>
        <v/>
      </c>
      <c r="F2191" s="80" t="str">
        <f t="shared" si="284"/>
        <v/>
      </c>
      <c r="G2191" s="80" t="str">
        <f t="shared" si="284"/>
        <v/>
      </c>
      <c r="H2191" s="80" t="str">
        <f t="shared" si="284"/>
        <v/>
      </c>
      <c r="I2191" s="413"/>
      <c r="J2191" s="414"/>
      <c r="K2191" s="415"/>
      <c r="L2191" s="415"/>
      <c r="M2191" s="415"/>
      <c r="N2191" s="415"/>
      <c r="O2191" s="415"/>
      <c r="P2191" s="415"/>
    </row>
    <row r="2192" spans="1:16">
      <c r="A2192" s="80" t="str">
        <f t="shared" si="279"/>
        <v/>
      </c>
      <c r="B2192" s="80" t="str">
        <f t="shared" si="280"/>
        <v/>
      </c>
      <c r="C2192" s="80" t="str">
        <f t="shared" si="281"/>
        <v/>
      </c>
      <c r="D2192" s="80" t="str">
        <f t="shared" si="282"/>
        <v/>
      </c>
      <c r="E2192" s="80" t="str">
        <f t="shared" si="283"/>
        <v/>
      </c>
      <c r="F2192" s="80" t="str">
        <f t="shared" si="284"/>
        <v/>
      </c>
      <c r="G2192" s="80" t="str">
        <f t="shared" si="284"/>
        <v/>
      </c>
      <c r="H2192" s="80" t="str">
        <f t="shared" si="284"/>
        <v/>
      </c>
      <c r="I2192" s="413"/>
      <c r="J2192" s="414"/>
      <c r="K2192" s="415"/>
      <c r="L2192" s="415"/>
      <c r="M2192" s="415"/>
      <c r="N2192" s="415"/>
      <c r="O2192" s="415"/>
      <c r="P2192" s="415"/>
    </row>
    <row r="2193" spans="1:16">
      <c r="A2193" s="80" t="str">
        <f t="shared" si="279"/>
        <v/>
      </c>
      <c r="B2193" s="80" t="str">
        <f t="shared" si="280"/>
        <v/>
      </c>
      <c r="C2193" s="80" t="str">
        <f t="shared" si="281"/>
        <v/>
      </c>
      <c r="D2193" s="80" t="str">
        <f t="shared" si="282"/>
        <v/>
      </c>
      <c r="E2193" s="80" t="str">
        <f t="shared" si="283"/>
        <v/>
      </c>
      <c r="F2193" s="80" t="str">
        <f t="shared" si="284"/>
        <v/>
      </c>
      <c r="G2193" s="80" t="str">
        <f t="shared" si="284"/>
        <v/>
      </c>
      <c r="H2193" s="80" t="str">
        <f t="shared" si="284"/>
        <v/>
      </c>
      <c r="I2193" s="413"/>
      <c r="J2193" s="414"/>
      <c r="K2193" s="415"/>
      <c r="L2193" s="415"/>
      <c r="M2193" s="415"/>
      <c r="N2193" s="415"/>
      <c r="O2193" s="415"/>
      <c r="P2193" s="415"/>
    </row>
    <row r="2194" spans="1:16">
      <c r="A2194" s="80" t="str">
        <f t="shared" si="279"/>
        <v/>
      </c>
      <c r="B2194" s="80" t="str">
        <f t="shared" si="280"/>
        <v/>
      </c>
      <c r="C2194" s="80" t="str">
        <f t="shared" si="281"/>
        <v/>
      </c>
      <c r="D2194" s="80" t="str">
        <f t="shared" si="282"/>
        <v/>
      </c>
      <c r="E2194" s="80" t="str">
        <f t="shared" si="283"/>
        <v/>
      </c>
      <c r="F2194" s="80" t="str">
        <f t="shared" si="284"/>
        <v/>
      </c>
      <c r="G2194" s="80" t="str">
        <f t="shared" si="284"/>
        <v/>
      </c>
      <c r="H2194" s="80" t="str">
        <f t="shared" si="284"/>
        <v/>
      </c>
      <c r="I2194" s="413"/>
      <c r="J2194" s="414"/>
      <c r="K2194" s="415"/>
      <c r="L2194" s="415"/>
      <c r="M2194" s="415"/>
      <c r="N2194" s="415"/>
      <c r="O2194" s="415"/>
      <c r="P2194" s="415"/>
    </row>
    <row r="2195" spans="1:16">
      <c r="A2195" s="80" t="str">
        <f t="shared" si="279"/>
        <v/>
      </c>
      <c r="B2195" s="80" t="str">
        <f t="shared" si="280"/>
        <v/>
      </c>
      <c r="C2195" s="80" t="str">
        <f t="shared" si="281"/>
        <v/>
      </c>
      <c r="D2195" s="80" t="str">
        <f t="shared" si="282"/>
        <v/>
      </c>
      <c r="E2195" s="80" t="str">
        <f t="shared" si="283"/>
        <v/>
      </c>
      <c r="F2195" s="80" t="str">
        <f t="shared" si="284"/>
        <v/>
      </c>
      <c r="G2195" s="80" t="str">
        <f t="shared" si="284"/>
        <v/>
      </c>
      <c r="H2195" s="80" t="str">
        <f t="shared" si="284"/>
        <v/>
      </c>
      <c r="I2195" s="413"/>
      <c r="J2195" s="414"/>
      <c r="K2195" s="415"/>
      <c r="L2195" s="415"/>
      <c r="M2195" s="415"/>
      <c r="N2195" s="415"/>
      <c r="O2195" s="415"/>
      <c r="P2195" s="415"/>
    </row>
    <row r="2196" spans="1:16">
      <c r="A2196" s="80" t="str">
        <f t="shared" si="279"/>
        <v/>
      </c>
      <c r="B2196" s="80" t="str">
        <f t="shared" si="280"/>
        <v/>
      </c>
      <c r="C2196" s="80" t="str">
        <f t="shared" si="281"/>
        <v/>
      </c>
      <c r="D2196" s="80" t="str">
        <f t="shared" si="282"/>
        <v/>
      </c>
      <c r="E2196" s="80" t="str">
        <f t="shared" si="283"/>
        <v/>
      </c>
      <c r="F2196" s="80" t="str">
        <f t="shared" si="284"/>
        <v/>
      </c>
      <c r="G2196" s="80" t="str">
        <f t="shared" si="284"/>
        <v/>
      </c>
      <c r="H2196" s="80" t="str">
        <f t="shared" si="284"/>
        <v/>
      </c>
      <c r="I2196" s="413"/>
      <c r="J2196" s="414"/>
      <c r="K2196" s="415"/>
      <c r="L2196" s="415"/>
      <c r="M2196" s="415"/>
      <c r="N2196" s="415"/>
      <c r="O2196" s="415"/>
      <c r="P2196" s="415"/>
    </row>
    <row r="2197" spans="1:16">
      <c r="A2197" s="80" t="str">
        <f t="shared" si="279"/>
        <v/>
      </c>
      <c r="B2197" s="80" t="str">
        <f t="shared" si="280"/>
        <v/>
      </c>
      <c r="C2197" s="80" t="str">
        <f t="shared" si="281"/>
        <v/>
      </c>
      <c r="D2197" s="80" t="str">
        <f t="shared" si="282"/>
        <v/>
      </c>
      <c r="E2197" s="80" t="str">
        <f t="shared" si="283"/>
        <v/>
      </c>
      <c r="F2197" s="80" t="str">
        <f t="shared" si="284"/>
        <v/>
      </c>
      <c r="G2197" s="80" t="str">
        <f t="shared" si="284"/>
        <v/>
      </c>
      <c r="H2197" s="80" t="str">
        <f t="shared" si="284"/>
        <v/>
      </c>
      <c r="I2197" s="413"/>
      <c r="J2197" s="414"/>
      <c r="K2197" s="415"/>
      <c r="L2197" s="415"/>
      <c r="M2197" s="415"/>
      <c r="N2197" s="415"/>
      <c r="O2197" s="415"/>
      <c r="P2197" s="415"/>
    </row>
    <row r="2198" spans="1:16">
      <c r="A2198" s="80" t="str">
        <f t="shared" si="279"/>
        <v/>
      </c>
      <c r="B2198" s="80" t="str">
        <f t="shared" si="280"/>
        <v/>
      </c>
      <c r="C2198" s="80" t="str">
        <f t="shared" si="281"/>
        <v/>
      </c>
      <c r="D2198" s="80" t="str">
        <f t="shared" si="282"/>
        <v/>
      </c>
      <c r="E2198" s="80" t="str">
        <f t="shared" si="283"/>
        <v/>
      </c>
      <c r="F2198" s="80" t="str">
        <f t="shared" si="284"/>
        <v/>
      </c>
      <c r="G2198" s="80" t="str">
        <f t="shared" si="284"/>
        <v/>
      </c>
      <c r="H2198" s="80" t="str">
        <f t="shared" si="284"/>
        <v/>
      </c>
      <c r="I2198" s="413"/>
      <c r="J2198" s="414"/>
      <c r="K2198" s="415"/>
      <c r="L2198" s="415"/>
      <c r="M2198" s="415"/>
      <c r="N2198" s="415"/>
      <c r="O2198" s="415"/>
      <c r="P2198" s="415"/>
    </row>
    <row r="2199" spans="1:16">
      <c r="A2199" s="80" t="str">
        <f t="shared" si="279"/>
        <v/>
      </c>
      <c r="B2199" s="80" t="str">
        <f t="shared" si="280"/>
        <v/>
      </c>
      <c r="C2199" s="80" t="str">
        <f t="shared" si="281"/>
        <v/>
      </c>
      <c r="D2199" s="80" t="str">
        <f t="shared" si="282"/>
        <v/>
      </c>
      <c r="E2199" s="80" t="str">
        <f t="shared" si="283"/>
        <v/>
      </c>
      <c r="F2199" s="80" t="str">
        <f t="shared" si="284"/>
        <v/>
      </c>
      <c r="G2199" s="80" t="str">
        <f t="shared" si="284"/>
        <v/>
      </c>
      <c r="H2199" s="80" t="str">
        <f t="shared" si="284"/>
        <v/>
      </c>
      <c r="I2199" s="413"/>
      <c r="J2199" s="414"/>
      <c r="K2199" s="415"/>
      <c r="L2199" s="415"/>
      <c r="M2199" s="415"/>
      <c r="N2199" s="415"/>
      <c r="O2199" s="415"/>
      <c r="P2199" s="415"/>
    </row>
    <row r="2200" spans="1:16">
      <c r="A2200" s="80" t="str">
        <f t="shared" si="279"/>
        <v/>
      </c>
      <c r="B2200" s="80" t="str">
        <f t="shared" si="280"/>
        <v/>
      </c>
      <c r="C2200" s="80" t="str">
        <f t="shared" si="281"/>
        <v/>
      </c>
      <c r="D2200" s="80" t="str">
        <f t="shared" si="282"/>
        <v/>
      </c>
      <c r="E2200" s="80" t="str">
        <f t="shared" si="283"/>
        <v/>
      </c>
      <c r="F2200" s="80" t="str">
        <f t="shared" si="284"/>
        <v/>
      </c>
      <c r="G2200" s="80" t="str">
        <f t="shared" si="284"/>
        <v/>
      </c>
      <c r="H2200" s="80" t="str">
        <f t="shared" si="284"/>
        <v/>
      </c>
      <c r="I2200" s="413"/>
      <c r="J2200" s="414"/>
      <c r="K2200" s="415"/>
      <c r="L2200" s="415"/>
      <c r="M2200" s="415"/>
      <c r="N2200" s="415"/>
      <c r="O2200" s="415"/>
      <c r="P2200" s="415"/>
    </row>
    <row r="2201" spans="1:16">
      <c r="A2201" s="80" t="str">
        <f t="shared" si="279"/>
        <v/>
      </c>
      <c r="B2201" s="80" t="str">
        <f t="shared" si="280"/>
        <v/>
      </c>
      <c r="C2201" s="80" t="str">
        <f t="shared" si="281"/>
        <v/>
      </c>
      <c r="D2201" s="80" t="str">
        <f t="shared" si="282"/>
        <v/>
      </c>
      <c r="E2201" s="80" t="str">
        <f t="shared" si="283"/>
        <v/>
      </c>
      <c r="F2201" s="80" t="str">
        <f t="shared" si="284"/>
        <v/>
      </c>
      <c r="G2201" s="80" t="str">
        <f t="shared" si="284"/>
        <v/>
      </c>
      <c r="H2201" s="80" t="str">
        <f t="shared" si="284"/>
        <v/>
      </c>
      <c r="I2201" s="413"/>
      <c r="J2201" s="414"/>
      <c r="K2201" s="415"/>
      <c r="L2201" s="415"/>
      <c r="M2201" s="415"/>
      <c r="N2201" s="415"/>
      <c r="O2201" s="415"/>
      <c r="P2201" s="415"/>
    </row>
    <row r="2202" spans="1:16">
      <c r="I2202" s="413"/>
      <c r="J2202" s="414"/>
      <c r="K2202" s="415"/>
      <c r="L2202" s="415"/>
      <c r="M2202" s="415"/>
      <c r="N2202" s="415"/>
      <c r="O2202" s="415"/>
      <c r="P2202" s="415"/>
    </row>
    <row r="2203" spans="1:16">
      <c r="I2203" s="413"/>
      <c r="J2203" s="414"/>
      <c r="K2203" s="415"/>
      <c r="L2203" s="415"/>
      <c r="M2203" s="415"/>
      <c r="N2203" s="415"/>
      <c r="O2203" s="415"/>
      <c r="P2203" s="415"/>
    </row>
    <row r="2204" spans="1:16">
      <c r="I2204" s="413"/>
      <c r="J2204" s="414"/>
      <c r="K2204" s="415"/>
      <c r="L2204" s="415"/>
      <c r="M2204" s="415"/>
      <c r="N2204" s="415"/>
      <c r="O2204" s="415"/>
      <c r="P2204" s="415"/>
    </row>
    <row r="2205" spans="1:16">
      <c r="I2205" s="413"/>
      <c r="J2205" s="414"/>
      <c r="K2205" s="415"/>
      <c r="L2205" s="415"/>
      <c r="M2205" s="415"/>
      <c r="N2205" s="415"/>
      <c r="O2205" s="415"/>
      <c r="P2205" s="415"/>
    </row>
    <row r="2206" spans="1:16">
      <c r="I2206" s="413"/>
      <c r="J2206" s="414"/>
      <c r="K2206" s="415"/>
      <c r="L2206" s="415"/>
      <c r="M2206" s="415"/>
      <c r="N2206" s="415"/>
      <c r="O2206" s="415"/>
      <c r="P2206" s="415"/>
    </row>
    <row r="2207" spans="1:16">
      <c r="I2207" s="413"/>
      <c r="J2207" s="414"/>
      <c r="K2207" s="415"/>
      <c r="L2207" s="415"/>
      <c r="M2207" s="415"/>
      <c r="N2207" s="415"/>
      <c r="O2207" s="415"/>
      <c r="P2207" s="415"/>
    </row>
    <row r="2208" spans="1:16">
      <c r="I2208" s="413"/>
      <c r="J2208" s="414"/>
      <c r="K2208" s="415"/>
      <c r="L2208" s="415"/>
      <c r="M2208" s="415"/>
      <c r="N2208" s="415"/>
      <c r="O2208" s="415"/>
      <c r="P2208" s="415"/>
    </row>
    <row r="2209" spans="9:16">
      <c r="I2209" s="413"/>
      <c r="J2209" s="414"/>
      <c r="K2209" s="415"/>
      <c r="L2209" s="415"/>
      <c r="M2209" s="415"/>
      <c r="N2209" s="415"/>
      <c r="O2209" s="415"/>
      <c r="P2209" s="415"/>
    </row>
    <row r="2210" spans="9:16">
      <c r="I2210" s="413"/>
      <c r="J2210" s="414"/>
      <c r="K2210" s="415"/>
      <c r="L2210" s="415"/>
      <c r="M2210" s="415"/>
      <c r="N2210" s="415"/>
      <c r="O2210" s="415"/>
      <c r="P2210" s="415"/>
    </row>
    <row r="2211" spans="9:16">
      <c r="I2211" s="413"/>
      <c r="J2211" s="414"/>
      <c r="K2211" s="415"/>
      <c r="L2211" s="415"/>
      <c r="M2211" s="415"/>
      <c r="N2211" s="415"/>
      <c r="O2211" s="415"/>
      <c r="P2211" s="415"/>
    </row>
    <row r="2212" spans="9:16">
      <c r="I2212" s="413"/>
      <c r="J2212" s="414"/>
      <c r="K2212" s="415"/>
      <c r="L2212" s="415"/>
      <c r="M2212" s="415"/>
      <c r="N2212" s="415"/>
      <c r="O2212" s="415"/>
      <c r="P2212" s="415"/>
    </row>
    <row r="2213" spans="9:16">
      <c r="I2213" s="413"/>
      <c r="J2213" s="414"/>
      <c r="K2213" s="415"/>
      <c r="L2213" s="415"/>
      <c r="M2213" s="415"/>
      <c r="N2213" s="415"/>
      <c r="O2213" s="415"/>
      <c r="P2213" s="415"/>
    </row>
    <row r="2214" spans="9:16">
      <c r="I2214" s="413"/>
      <c r="J2214" s="414"/>
      <c r="K2214" s="415"/>
      <c r="L2214" s="415"/>
      <c r="M2214" s="415"/>
      <c r="N2214" s="415"/>
      <c r="O2214" s="415"/>
      <c r="P2214" s="415"/>
    </row>
    <row r="2215" spans="9:16">
      <c r="I2215" s="413"/>
      <c r="J2215" s="414"/>
      <c r="K2215" s="415"/>
      <c r="L2215" s="415"/>
      <c r="M2215" s="415"/>
      <c r="N2215" s="415"/>
      <c r="O2215" s="415"/>
      <c r="P2215" s="415"/>
    </row>
    <row r="2216" spans="9:16">
      <c r="I2216" s="413"/>
      <c r="J2216" s="414"/>
      <c r="K2216" s="415"/>
      <c r="L2216" s="415"/>
      <c r="M2216" s="415"/>
      <c r="N2216" s="415"/>
      <c r="O2216" s="415"/>
      <c r="P2216" s="415"/>
    </row>
    <row r="2217" spans="9:16">
      <c r="I2217" s="413"/>
      <c r="J2217" s="414"/>
      <c r="K2217" s="415"/>
      <c r="L2217" s="415"/>
      <c r="M2217" s="415"/>
      <c r="N2217" s="415"/>
      <c r="O2217" s="415"/>
      <c r="P2217" s="415"/>
    </row>
    <row r="2218" spans="9:16">
      <c r="I2218" s="413"/>
      <c r="J2218" s="414"/>
      <c r="K2218" s="415"/>
      <c r="L2218" s="415"/>
      <c r="M2218" s="415"/>
      <c r="N2218" s="415"/>
      <c r="O2218" s="415"/>
      <c r="P2218" s="415"/>
    </row>
    <row r="2219" spans="9:16">
      <c r="I2219" s="413"/>
      <c r="J2219" s="414"/>
      <c r="K2219" s="415"/>
      <c r="L2219" s="415"/>
      <c r="M2219" s="415"/>
      <c r="N2219" s="415"/>
      <c r="O2219" s="415"/>
      <c r="P2219" s="415"/>
    </row>
    <row r="2220" spans="9:16">
      <c r="I2220" s="413"/>
      <c r="J2220" s="414"/>
      <c r="K2220" s="415"/>
      <c r="L2220" s="415"/>
      <c r="M2220" s="415"/>
      <c r="N2220" s="415"/>
      <c r="O2220" s="415"/>
      <c r="P2220" s="415"/>
    </row>
    <row r="2221" spans="9:16">
      <c r="I2221" s="413"/>
      <c r="J2221" s="414"/>
      <c r="K2221" s="415"/>
      <c r="L2221" s="415"/>
      <c r="M2221" s="415"/>
      <c r="N2221" s="415"/>
      <c r="O2221" s="415"/>
      <c r="P2221" s="415"/>
    </row>
    <row r="2222" spans="9:16">
      <c r="I2222" s="413"/>
      <c r="J2222" s="414"/>
      <c r="K2222" s="415"/>
      <c r="L2222" s="415"/>
      <c r="M2222" s="415"/>
      <c r="N2222" s="415"/>
      <c r="O2222" s="415"/>
      <c r="P2222" s="415"/>
    </row>
    <row r="2223" spans="9:16">
      <c r="I2223" s="413"/>
      <c r="J2223" s="414"/>
      <c r="K2223" s="415"/>
      <c r="L2223" s="415"/>
      <c r="M2223" s="415"/>
      <c r="N2223" s="415"/>
      <c r="O2223" s="415"/>
      <c r="P2223" s="415"/>
    </row>
    <row r="2224" spans="9:16">
      <c r="I2224" s="413"/>
      <c r="J2224" s="414"/>
      <c r="K2224" s="415"/>
      <c r="L2224" s="415"/>
      <c r="M2224" s="415"/>
      <c r="N2224" s="415"/>
      <c r="O2224" s="415"/>
      <c r="P2224" s="415"/>
    </row>
    <row r="2225" spans="9:16">
      <c r="I2225" s="413"/>
      <c r="J2225" s="414"/>
      <c r="K2225" s="415"/>
      <c r="L2225" s="415"/>
      <c r="M2225" s="415"/>
      <c r="N2225" s="415"/>
      <c r="O2225" s="415"/>
      <c r="P2225" s="415"/>
    </row>
    <row r="2226" spans="9:16">
      <c r="I2226" s="413"/>
      <c r="J2226" s="414"/>
      <c r="K2226" s="415"/>
      <c r="L2226" s="415"/>
      <c r="M2226" s="415"/>
      <c r="N2226" s="415"/>
      <c r="O2226" s="415"/>
      <c r="P2226" s="415"/>
    </row>
    <row r="2227" spans="9:16">
      <c r="I2227" s="413"/>
      <c r="J2227" s="414"/>
      <c r="K2227" s="415"/>
      <c r="L2227" s="415"/>
      <c r="M2227" s="415"/>
      <c r="N2227" s="415"/>
      <c r="O2227" s="415"/>
      <c r="P2227" s="415"/>
    </row>
    <row r="2228" spans="9:16">
      <c r="I2228" s="413"/>
      <c r="J2228" s="414"/>
      <c r="K2228" s="415"/>
      <c r="L2228" s="415"/>
      <c r="M2228" s="415"/>
      <c r="N2228" s="415"/>
      <c r="O2228" s="415"/>
      <c r="P2228" s="415"/>
    </row>
    <row r="2229" spans="9:16">
      <c r="I2229" s="413"/>
      <c r="J2229" s="414"/>
      <c r="K2229" s="415"/>
      <c r="L2229" s="415"/>
      <c r="M2229" s="415"/>
      <c r="N2229" s="415"/>
      <c r="O2229" s="415"/>
      <c r="P2229" s="415"/>
    </row>
    <row r="2230" spans="9:16">
      <c r="I2230" s="413"/>
      <c r="J2230" s="414"/>
      <c r="K2230" s="415"/>
      <c r="L2230" s="415"/>
      <c r="M2230" s="415"/>
      <c r="N2230" s="415"/>
      <c r="O2230" s="415"/>
      <c r="P2230" s="415"/>
    </row>
    <row r="2231" spans="9:16">
      <c r="I2231" s="413"/>
      <c r="J2231" s="414"/>
      <c r="K2231" s="415"/>
      <c r="L2231" s="415"/>
      <c r="M2231" s="415"/>
      <c r="N2231" s="415"/>
      <c r="O2231" s="415"/>
      <c r="P2231" s="415"/>
    </row>
    <row r="2232" spans="9:16">
      <c r="I2232" s="413"/>
      <c r="J2232" s="414"/>
      <c r="K2232" s="415"/>
      <c r="L2232" s="415"/>
      <c r="M2232" s="415"/>
      <c r="N2232" s="415"/>
      <c r="O2232" s="415"/>
      <c r="P2232" s="415"/>
    </row>
    <row r="2233" spans="9:16">
      <c r="I2233" s="413"/>
      <c r="J2233" s="414"/>
      <c r="K2233" s="415"/>
      <c r="L2233" s="415"/>
      <c r="M2233" s="415"/>
      <c r="N2233" s="415"/>
      <c r="O2233" s="415"/>
      <c r="P2233" s="415"/>
    </row>
    <row r="2234" spans="9:16">
      <c r="I2234" s="413"/>
      <c r="J2234" s="414"/>
      <c r="K2234" s="415"/>
      <c r="L2234" s="415"/>
      <c r="M2234" s="415"/>
      <c r="N2234" s="415"/>
      <c r="O2234" s="415"/>
      <c r="P2234" s="415"/>
    </row>
    <row r="2235" spans="9:16">
      <c r="I2235" s="413"/>
      <c r="J2235" s="414"/>
      <c r="K2235" s="415"/>
      <c r="L2235" s="415"/>
      <c r="M2235" s="415"/>
      <c r="N2235" s="415"/>
      <c r="O2235" s="415"/>
      <c r="P2235" s="415"/>
    </row>
    <row r="2236" spans="9:16">
      <c r="I2236" s="413"/>
      <c r="J2236" s="414"/>
      <c r="K2236" s="415"/>
      <c r="L2236" s="415"/>
      <c r="M2236" s="415"/>
      <c r="N2236" s="415"/>
      <c r="O2236" s="415"/>
      <c r="P2236" s="415"/>
    </row>
    <row r="2237" spans="9:16">
      <c r="I2237" s="413"/>
      <c r="J2237" s="414"/>
      <c r="K2237" s="415"/>
      <c r="L2237" s="415"/>
      <c r="M2237" s="415"/>
      <c r="N2237" s="415"/>
      <c r="O2237" s="415"/>
      <c r="P2237" s="415"/>
    </row>
    <row r="2238" spans="9:16">
      <c r="I2238" s="413"/>
      <c r="J2238" s="414"/>
      <c r="K2238" s="415"/>
      <c r="L2238" s="415"/>
      <c r="M2238" s="415"/>
      <c r="N2238" s="415"/>
      <c r="O2238" s="415"/>
      <c r="P2238" s="415"/>
    </row>
    <row r="2239" spans="9:16">
      <c r="I2239" s="413"/>
      <c r="J2239" s="414"/>
      <c r="K2239" s="415"/>
      <c r="L2239" s="415"/>
      <c r="M2239" s="415"/>
      <c r="N2239" s="415"/>
      <c r="O2239" s="415"/>
      <c r="P2239" s="415"/>
    </row>
    <row r="2240" spans="9:16">
      <c r="I2240" s="413"/>
      <c r="J2240" s="414"/>
      <c r="K2240" s="415"/>
      <c r="L2240" s="415"/>
      <c r="M2240" s="415"/>
      <c r="N2240" s="415"/>
      <c r="O2240" s="415"/>
      <c r="P2240" s="415"/>
    </row>
    <row r="2241" spans="9:16">
      <c r="I2241" s="413"/>
      <c r="J2241" s="414"/>
      <c r="K2241" s="415"/>
      <c r="L2241" s="415"/>
      <c r="M2241" s="415"/>
      <c r="N2241" s="415"/>
      <c r="O2241" s="415"/>
      <c r="P2241" s="415"/>
    </row>
    <row r="2242" spans="9:16">
      <c r="I2242" s="413"/>
      <c r="J2242" s="414"/>
      <c r="K2242" s="415"/>
      <c r="L2242" s="415"/>
      <c r="M2242" s="415"/>
      <c r="N2242" s="415"/>
      <c r="O2242" s="415"/>
      <c r="P2242" s="415"/>
    </row>
    <row r="2243" spans="9:16">
      <c r="I2243" s="413"/>
      <c r="J2243" s="414"/>
      <c r="K2243" s="415"/>
      <c r="L2243" s="415"/>
      <c r="M2243" s="415"/>
      <c r="N2243" s="415"/>
      <c r="O2243" s="415"/>
      <c r="P2243" s="415"/>
    </row>
    <row r="2244" spans="9:16">
      <c r="I2244" s="413"/>
      <c r="J2244" s="414"/>
      <c r="K2244" s="415"/>
      <c r="L2244" s="415"/>
      <c r="M2244" s="415"/>
      <c r="N2244" s="415"/>
      <c r="O2244" s="415"/>
      <c r="P2244" s="415"/>
    </row>
    <row r="2245" spans="9:16">
      <c r="I2245" s="413"/>
      <c r="J2245" s="414"/>
      <c r="K2245" s="415"/>
      <c r="L2245" s="415"/>
      <c r="M2245" s="415"/>
      <c r="N2245" s="415"/>
      <c r="O2245" s="415"/>
      <c r="P2245" s="415"/>
    </row>
    <row r="2246" spans="9:16">
      <c r="I2246" s="413"/>
      <c r="J2246" s="414"/>
      <c r="K2246" s="415"/>
      <c r="L2246" s="415"/>
      <c r="M2246" s="415"/>
      <c r="N2246" s="415"/>
      <c r="O2246" s="415"/>
      <c r="P2246" s="415"/>
    </row>
    <row r="2247" spans="9:16">
      <c r="I2247" s="413"/>
      <c r="J2247" s="414"/>
      <c r="K2247" s="415"/>
      <c r="L2247" s="415"/>
      <c r="M2247" s="415"/>
      <c r="N2247" s="415"/>
      <c r="O2247" s="415"/>
      <c r="P2247" s="415"/>
    </row>
    <row r="2248" spans="9:16">
      <c r="I2248" s="413"/>
      <c r="J2248" s="414"/>
      <c r="K2248" s="415"/>
      <c r="L2248" s="415"/>
      <c r="M2248" s="415"/>
      <c r="N2248" s="415"/>
      <c r="O2248" s="415"/>
      <c r="P2248" s="415"/>
    </row>
    <row r="2249" spans="9:16">
      <c r="I2249" s="413"/>
      <c r="J2249" s="414"/>
      <c r="K2249" s="415"/>
      <c r="L2249" s="415"/>
      <c r="M2249" s="415"/>
      <c r="N2249" s="415"/>
      <c r="O2249" s="415"/>
      <c r="P2249" s="415"/>
    </row>
    <row r="2250" spans="9:16">
      <c r="I2250" s="413"/>
      <c r="J2250" s="414"/>
      <c r="K2250" s="415"/>
      <c r="L2250" s="415"/>
      <c r="M2250" s="415"/>
      <c r="N2250" s="415"/>
      <c r="O2250" s="415"/>
      <c r="P2250" s="415"/>
    </row>
    <row r="2251" spans="9:16">
      <c r="I2251" s="413"/>
      <c r="J2251" s="414"/>
      <c r="K2251" s="415"/>
      <c r="L2251" s="415"/>
      <c r="M2251" s="415"/>
      <c r="N2251" s="415"/>
      <c r="O2251" s="415"/>
      <c r="P2251" s="415"/>
    </row>
    <row r="2252" spans="9:16">
      <c r="I2252" s="413"/>
      <c r="J2252" s="414"/>
      <c r="K2252" s="415"/>
      <c r="L2252" s="415"/>
      <c r="M2252" s="415"/>
      <c r="N2252" s="415"/>
      <c r="O2252" s="415"/>
      <c r="P2252" s="415"/>
    </row>
    <row r="2253" spans="9:16">
      <c r="I2253" s="413"/>
      <c r="J2253" s="414"/>
      <c r="K2253" s="415"/>
      <c r="L2253" s="415"/>
      <c r="M2253" s="415"/>
      <c r="N2253" s="415"/>
      <c r="O2253" s="415"/>
      <c r="P2253" s="415"/>
    </row>
    <row r="2254" spans="9:16">
      <c r="I2254" s="413"/>
      <c r="J2254" s="414"/>
      <c r="K2254" s="415"/>
      <c r="L2254" s="415"/>
      <c r="M2254" s="415"/>
      <c r="N2254" s="415"/>
      <c r="O2254" s="415"/>
      <c r="P2254" s="415"/>
    </row>
    <row r="2255" spans="9:16">
      <c r="I2255" s="413"/>
      <c r="J2255" s="414"/>
      <c r="K2255" s="415"/>
      <c r="L2255" s="415"/>
      <c r="M2255" s="415"/>
      <c r="N2255" s="415"/>
      <c r="O2255" s="415"/>
      <c r="P2255" s="415"/>
    </row>
    <row r="2256" spans="9:16">
      <c r="I2256" s="413"/>
      <c r="J2256" s="414"/>
      <c r="K2256" s="415"/>
      <c r="L2256" s="415"/>
      <c r="M2256" s="415"/>
      <c r="N2256" s="415"/>
      <c r="O2256" s="415"/>
      <c r="P2256" s="415"/>
    </row>
    <row r="2257" spans="9:16">
      <c r="I2257" s="413"/>
      <c r="J2257" s="414"/>
      <c r="K2257" s="415"/>
      <c r="L2257" s="415"/>
      <c r="M2257" s="415"/>
      <c r="N2257" s="415"/>
      <c r="O2257" s="415"/>
      <c r="P2257" s="415"/>
    </row>
    <row r="2258" spans="9:16">
      <c r="I2258" s="413"/>
      <c r="J2258" s="414"/>
      <c r="K2258" s="415"/>
      <c r="L2258" s="415"/>
      <c r="M2258" s="415"/>
      <c r="N2258" s="415"/>
      <c r="O2258" s="415"/>
      <c r="P2258" s="415"/>
    </row>
    <row r="2259" spans="9:16">
      <c r="I2259" s="413"/>
      <c r="J2259" s="414"/>
      <c r="K2259" s="415"/>
      <c r="L2259" s="415"/>
      <c r="M2259" s="415"/>
      <c r="N2259" s="415"/>
      <c r="O2259" s="415"/>
      <c r="P2259" s="415"/>
    </row>
    <row r="2260" spans="9:16">
      <c r="I2260" s="413"/>
      <c r="J2260" s="414"/>
      <c r="K2260" s="415"/>
      <c r="L2260" s="415"/>
      <c r="M2260" s="415"/>
      <c r="N2260" s="415"/>
      <c r="O2260" s="415"/>
      <c r="P2260" s="415"/>
    </row>
    <row r="2261" spans="9:16">
      <c r="I2261" s="413"/>
      <c r="J2261" s="414"/>
      <c r="K2261" s="415"/>
      <c r="L2261" s="415"/>
      <c r="M2261" s="415"/>
      <c r="N2261" s="415"/>
      <c r="O2261" s="415"/>
      <c r="P2261" s="415"/>
    </row>
    <row r="2262" spans="9:16">
      <c r="I2262" s="413"/>
      <c r="J2262" s="414"/>
      <c r="K2262" s="415"/>
      <c r="L2262" s="415"/>
      <c r="M2262" s="415"/>
      <c r="N2262" s="415"/>
      <c r="O2262" s="415"/>
      <c r="P2262" s="415"/>
    </row>
    <row r="2263" spans="9:16">
      <c r="I2263" s="413"/>
      <c r="J2263" s="414"/>
      <c r="K2263" s="415"/>
      <c r="L2263" s="415"/>
      <c r="M2263" s="415"/>
      <c r="N2263" s="415"/>
      <c r="O2263" s="415"/>
      <c r="P2263" s="415"/>
    </row>
    <row r="2264" spans="9:16">
      <c r="I2264" s="413"/>
      <c r="J2264" s="414"/>
      <c r="K2264" s="415"/>
      <c r="L2264" s="415"/>
      <c r="M2264" s="415"/>
      <c r="N2264" s="415"/>
      <c r="O2264" s="415"/>
      <c r="P2264" s="415"/>
    </row>
    <row r="2265" spans="9:16">
      <c r="I2265" s="413"/>
      <c r="J2265" s="414"/>
      <c r="K2265" s="415"/>
      <c r="L2265" s="415"/>
      <c r="M2265" s="415"/>
      <c r="N2265" s="415"/>
      <c r="O2265" s="415"/>
      <c r="P2265" s="415"/>
    </row>
    <row r="2266" spans="9:16">
      <c r="I2266" s="413"/>
      <c r="J2266" s="414"/>
      <c r="K2266" s="415"/>
      <c r="L2266" s="415"/>
      <c r="M2266" s="415"/>
      <c r="N2266" s="415"/>
      <c r="O2266" s="415"/>
      <c r="P2266" s="415"/>
    </row>
    <row r="2267" spans="9:16">
      <c r="I2267" s="413"/>
      <c r="J2267" s="414"/>
      <c r="K2267" s="415"/>
      <c r="L2267" s="415"/>
      <c r="M2267" s="415"/>
      <c r="N2267" s="415"/>
      <c r="O2267" s="415"/>
      <c r="P2267" s="415"/>
    </row>
    <row r="2268" spans="9:16">
      <c r="I2268" s="413"/>
      <c r="J2268" s="414"/>
      <c r="K2268" s="415"/>
      <c r="L2268" s="415"/>
      <c r="M2268" s="415"/>
      <c r="N2268" s="415"/>
      <c r="O2268" s="415"/>
      <c r="P2268" s="415"/>
    </row>
    <row r="2269" spans="9:16">
      <c r="I2269" s="413"/>
      <c r="J2269" s="414"/>
      <c r="K2269" s="415"/>
      <c r="L2269" s="415"/>
      <c r="M2269" s="415"/>
      <c r="N2269" s="415"/>
      <c r="O2269" s="415"/>
      <c r="P2269" s="415"/>
    </row>
    <row r="2270" spans="9:16">
      <c r="I2270" s="413"/>
      <c r="J2270" s="414"/>
      <c r="K2270" s="415"/>
      <c r="L2270" s="415"/>
      <c r="M2270" s="415"/>
      <c r="N2270" s="415"/>
      <c r="O2270" s="415"/>
      <c r="P2270" s="415"/>
    </row>
    <row r="2271" spans="9:16">
      <c r="I2271" s="413"/>
      <c r="J2271" s="414"/>
      <c r="K2271" s="415"/>
      <c r="L2271" s="415"/>
      <c r="M2271" s="415"/>
      <c r="N2271" s="415"/>
      <c r="O2271" s="415"/>
      <c r="P2271" s="415"/>
    </row>
    <row r="2272" spans="9:16">
      <c r="I2272" s="413"/>
      <c r="J2272" s="414"/>
      <c r="K2272" s="415"/>
      <c r="L2272" s="415"/>
      <c r="M2272" s="415"/>
      <c r="N2272" s="415"/>
      <c r="O2272" s="415"/>
      <c r="P2272" s="415"/>
    </row>
    <row r="2273" spans="9:16">
      <c r="I2273" s="413"/>
      <c r="J2273" s="414"/>
      <c r="K2273" s="415"/>
      <c r="L2273" s="415"/>
      <c r="M2273" s="415"/>
      <c r="N2273" s="415"/>
      <c r="O2273" s="415"/>
      <c r="P2273" s="415"/>
    </row>
    <row r="2274" spans="9:16">
      <c r="I2274" s="413"/>
      <c r="J2274" s="414"/>
      <c r="K2274" s="415"/>
      <c r="L2274" s="415"/>
      <c r="M2274" s="415"/>
      <c r="N2274" s="415"/>
      <c r="O2274" s="415"/>
      <c r="P2274" s="415"/>
    </row>
    <row r="2275" spans="9:16">
      <c r="I2275" s="413"/>
      <c r="J2275" s="414"/>
      <c r="K2275" s="415"/>
      <c r="L2275" s="415"/>
      <c r="M2275" s="415"/>
      <c r="N2275" s="415"/>
      <c r="O2275" s="415"/>
      <c r="P2275" s="415"/>
    </row>
    <row r="2276" spans="9:16">
      <c r="I2276" s="413"/>
      <c r="J2276" s="414"/>
      <c r="K2276" s="415"/>
      <c r="L2276" s="415"/>
      <c r="M2276" s="415"/>
      <c r="N2276" s="415"/>
      <c r="O2276" s="415"/>
      <c r="P2276" s="415"/>
    </row>
    <row r="2277" spans="9:16">
      <c r="I2277" s="413"/>
      <c r="J2277" s="414"/>
      <c r="K2277" s="415"/>
      <c r="L2277" s="415"/>
      <c r="M2277" s="415"/>
      <c r="N2277" s="415"/>
      <c r="O2277" s="415"/>
      <c r="P2277" s="415"/>
    </row>
    <row r="2278" spans="9:16">
      <c r="I2278" s="413"/>
      <c r="J2278" s="414"/>
      <c r="K2278" s="415"/>
      <c r="L2278" s="415"/>
      <c r="M2278" s="415"/>
      <c r="N2278" s="415"/>
      <c r="O2278" s="415"/>
      <c r="P2278" s="415"/>
    </row>
    <row r="2279" spans="9:16">
      <c r="I2279" s="413"/>
      <c r="J2279" s="414"/>
      <c r="K2279" s="415"/>
      <c r="L2279" s="415"/>
      <c r="M2279" s="415"/>
      <c r="N2279" s="415"/>
      <c r="O2279" s="415"/>
      <c r="P2279" s="415"/>
    </row>
    <row r="2280" spans="9:16">
      <c r="I2280" s="413"/>
      <c r="J2280" s="414"/>
      <c r="K2280" s="415"/>
      <c r="L2280" s="415"/>
      <c r="M2280" s="415"/>
      <c r="N2280" s="415"/>
      <c r="O2280" s="415"/>
      <c r="P2280" s="415"/>
    </row>
    <row r="2281" spans="9:16">
      <c r="I2281" s="413"/>
      <c r="J2281" s="414"/>
      <c r="K2281" s="415"/>
      <c r="L2281" s="415"/>
      <c r="M2281" s="415"/>
      <c r="N2281" s="415"/>
      <c r="O2281" s="415"/>
      <c r="P2281" s="415"/>
    </row>
    <row r="2282" spans="9:16">
      <c r="I2282" s="413"/>
      <c r="J2282" s="414"/>
      <c r="K2282" s="415"/>
      <c r="L2282" s="415"/>
      <c r="M2282" s="415"/>
      <c r="N2282" s="415"/>
      <c r="O2282" s="415"/>
      <c r="P2282" s="415"/>
    </row>
    <row r="2283" spans="9:16">
      <c r="I2283" s="413"/>
      <c r="J2283" s="414"/>
      <c r="K2283" s="415"/>
      <c r="L2283" s="415"/>
      <c r="M2283" s="415"/>
      <c r="N2283" s="415"/>
      <c r="O2283" s="415"/>
      <c r="P2283" s="415"/>
    </row>
    <row r="2284" spans="9:16">
      <c r="I2284" s="413"/>
      <c r="J2284" s="414"/>
      <c r="K2284" s="415"/>
      <c r="L2284" s="415"/>
      <c r="M2284" s="415"/>
      <c r="N2284" s="415"/>
      <c r="O2284" s="415"/>
      <c r="P2284" s="415"/>
    </row>
    <row r="2285" spans="9:16">
      <c r="I2285" s="413"/>
      <c r="J2285" s="414"/>
      <c r="K2285" s="415"/>
      <c r="L2285" s="415"/>
      <c r="M2285" s="415"/>
      <c r="N2285" s="415"/>
      <c r="O2285" s="415"/>
      <c r="P2285" s="415"/>
    </row>
    <row r="2286" spans="9:16">
      <c r="I2286" s="413"/>
      <c r="J2286" s="414"/>
      <c r="K2286" s="415"/>
      <c r="L2286" s="415"/>
      <c r="M2286" s="415"/>
      <c r="N2286" s="415"/>
      <c r="O2286" s="415"/>
      <c r="P2286" s="415"/>
    </row>
    <row r="2287" spans="9:16">
      <c r="I2287" s="413"/>
      <c r="J2287" s="414"/>
      <c r="K2287" s="415"/>
      <c r="L2287" s="415"/>
      <c r="M2287" s="415"/>
      <c r="N2287" s="415"/>
      <c r="O2287" s="415"/>
      <c r="P2287" s="415"/>
    </row>
    <row r="2288" spans="9:16">
      <c r="I2288" s="413"/>
      <c r="J2288" s="414"/>
      <c r="K2288" s="415"/>
      <c r="L2288" s="415"/>
      <c r="M2288" s="415"/>
      <c r="N2288" s="415"/>
      <c r="O2288" s="415"/>
      <c r="P2288" s="415"/>
    </row>
    <row r="2289" spans="9:16">
      <c r="I2289" s="413"/>
      <c r="J2289" s="414"/>
      <c r="K2289" s="415"/>
      <c r="L2289" s="415"/>
      <c r="M2289" s="415"/>
      <c r="N2289" s="415"/>
      <c r="O2289" s="415"/>
      <c r="P2289" s="415"/>
    </row>
    <row r="2290" spans="9:16">
      <c r="I2290" s="413"/>
      <c r="J2290" s="414"/>
      <c r="K2290" s="415"/>
      <c r="L2290" s="415"/>
      <c r="M2290" s="415"/>
      <c r="N2290" s="415"/>
      <c r="O2290" s="415"/>
      <c r="P2290" s="415"/>
    </row>
    <row r="2291" spans="9:16">
      <c r="I2291" s="413"/>
      <c r="J2291" s="414"/>
      <c r="K2291" s="415"/>
      <c r="L2291" s="415"/>
      <c r="M2291" s="415"/>
      <c r="N2291" s="415"/>
      <c r="O2291" s="415"/>
      <c r="P2291" s="415"/>
    </row>
    <row r="2292" spans="9:16">
      <c r="I2292" s="413"/>
      <c r="J2292" s="414"/>
      <c r="K2292" s="415"/>
      <c r="L2292" s="415"/>
      <c r="M2292" s="415"/>
      <c r="N2292" s="415"/>
      <c r="O2292" s="415"/>
      <c r="P2292" s="415"/>
    </row>
    <row r="2293" spans="9:16">
      <c r="I2293" s="413"/>
      <c r="J2293" s="414"/>
      <c r="K2293" s="415"/>
      <c r="L2293" s="415"/>
      <c r="M2293" s="415"/>
      <c r="N2293" s="415"/>
      <c r="O2293" s="415"/>
      <c r="P2293" s="415"/>
    </row>
    <row r="2294" spans="9:16">
      <c r="I2294" s="413"/>
      <c r="J2294" s="414"/>
      <c r="K2294" s="415"/>
      <c r="L2294" s="415"/>
      <c r="M2294" s="415"/>
      <c r="N2294" s="415"/>
      <c r="O2294" s="415"/>
      <c r="P2294" s="415"/>
    </row>
    <row r="2295" spans="9:16">
      <c r="I2295" s="413"/>
      <c r="J2295" s="414"/>
      <c r="K2295" s="415"/>
      <c r="L2295" s="415"/>
      <c r="M2295" s="415"/>
      <c r="N2295" s="415"/>
      <c r="O2295" s="415"/>
      <c r="P2295" s="415"/>
    </row>
    <row r="2296" spans="9:16">
      <c r="I2296" s="413"/>
      <c r="J2296" s="414"/>
      <c r="K2296" s="415"/>
      <c r="L2296" s="415"/>
      <c r="M2296" s="415"/>
      <c r="N2296" s="415"/>
      <c r="O2296" s="415"/>
      <c r="P2296" s="415"/>
    </row>
    <row r="2297" spans="9:16">
      <c r="I2297" s="413"/>
      <c r="J2297" s="414"/>
      <c r="K2297" s="415"/>
      <c r="L2297" s="415"/>
      <c r="M2297" s="415"/>
      <c r="N2297" s="415"/>
      <c r="O2297" s="415"/>
      <c r="P2297" s="415"/>
    </row>
    <row r="2298" spans="9:16">
      <c r="I2298" s="413"/>
      <c r="J2298" s="414"/>
      <c r="K2298" s="415"/>
      <c r="L2298" s="415"/>
      <c r="M2298" s="415"/>
      <c r="N2298" s="415"/>
      <c r="O2298" s="415"/>
      <c r="P2298" s="415"/>
    </row>
    <row r="2299" spans="9:16">
      <c r="I2299" s="413"/>
      <c r="J2299" s="414"/>
      <c r="K2299" s="415"/>
      <c r="L2299" s="415"/>
      <c r="M2299" s="415"/>
      <c r="N2299" s="415"/>
      <c r="O2299" s="415"/>
      <c r="P2299" s="415"/>
    </row>
    <row r="2300" spans="9:16">
      <c r="I2300" s="413"/>
      <c r="J2300" s="414"/>
      <c r="K2300" s="415"/>
      <c r="L2300" s="415"/>
      <c r="M2300" s="415"/>
      <c r="N2300" s="415"/>
      <c r="O2300" s="415"/>
      <c r="P2300" s="415"/>
    </row>
    <row r="2301" spans="9:16">
      <c r="I2301" s="413"/>
      <c r="J2301" s="414"/>
      <c r="K2301" s="415"/>
      <c r="L2301" s="415"/>
      <c r="M2301" s="415"/>
      <c r="N2301" s="415"/>
      <c r="O2301" s="415"/>
      <c r="P2301" s="415"/>
    </row>
    <row r="2302" spans="9:16">
      <c r="I2302" s="413"/>
      <c r="J2302" s="414"/>
      <c r="K2302" s="415"/>
      <c r="L2302" s="415"/>
      <c r="M2302" s="415"/>
      <c r="N2302" s="415"/>
      <c r="O2302" s="415"/>
      <c r="P2302" s="415"/>
    </row>
    <row r="2303" spans="9:16">
      <c r="I2303" s="413"/>
      <c r="J2303" s="414"/>
      <c r="K2303" s="415"/>
      <c r="L2303" s="415"/>
      <c r="M2303" s="415"/>
      <c r="N2303" s="415"/>
      <c r="O2303" s="415"/>
      <c r="P2303" s="415"/>
    </row>
    <row r="2304" spans="9:16">
      <c r="I2304" s="413"/>
      <c r="J2304" s="414"/>
      <c r="K2304" s="415"/>
      <c r="L2304" s="415"/>
      <c r="M2304" s="415"/>
      <c r="N2304" s="415"/>
      <c r="O2304" s="415"/>
      <c r="P2304" s="415"/>
    </row>
    <row r="2305" spans="9:16">
      <c r="I2305" s="413"/>
      <c r="J2305" s="414"/>
      <c r="K2305" s="415"/>
      <c r="L2305" s="415"/>
      <c r="M2305" s="415"/>
      <c r="N2305" s="415"/>
      <c r="O2305" s="415"/>
      <c r="P2305" s="415"/>
    </row>
    <row r="2306" spans="9:16">
      <c r="I2306" s="413"/>
      <c r="J2306" s="414"/>
      <c r="K2306" s="415"/>
      <c r="L2306" s="415"/>
      <c r="M2306" s="415"/>
      <c r="N2306" s="415"/>
      <c r="O2306" s="415"/>
      <c r="P2306" s="415"/>
    </row>
    <row r="2307" spans="9:16">
      <c r="I2307" s="413"/>
      <c r="J2307" s="414"/>
      <c r="K2307" s="415"/>
      <c r="L2307" s="415"/>
      <c r="M2307" s="415"/>
      <c r="N2307" s="415"/>
      <c r="O2307" s="415"/>
      <c r="P2307" s="415"/>
    </row>
    <row r="2308" spans="9:16">
      <c r="I2308" s="413"/>
      <c r="J2308" s="414"/>
      <c r="K2308" s="415"/>
      <c r="L2308" s="415"/>
      <c r="M2308" s="415"/>
      <c r="N2308" s="415"/>
      <c r="O2308" s="415"/>
      <c r="P2308" s="415"/>
    </row>
    <row r="2309" spans="9:16">
      <c r="I2309" s="413"/>
      <c r="J2309" s="414"/>
      <c r="K2309" s="415"/>
      <c r="L2309" s="415"/>
      <c r="M2309" s="415"/>
      <c r="N2309" s="415"/>
      <c r="O2309" s="415"/>
      <c r="P2309" s="415"/>
    </row>
    <row r="2310" spans="9:16">
      <c r="I2310" s="413"/>
      <c r="J2310" s="414"/>
      <c r="K2310" s="415"/>
      <c r="L2310" s="415"/>
      <c r="M2310" s="415"/>
      <c r="N2310" s="415"/>
      <c r="O2310" s="415"/>
      <c r="P2310" s="415"/>
    </row>
    <row r="2311" spans="9:16">
      <c r="I2311" s="413"/>
      <c r="J2311" s="414"/>
      <c r="K2311" s="415"/>
      <c r="L2311" s="415"/>
      <c r="M2311" s="415"/>
      <c r="N2311" s="415"/>
      <c r="O2311" s="415"/>
      <c r="P2311" s="415"/>
    </row>
    <row r="2312" spans="9:16">
      <c r="I2312" s="413"/>
      <c r="J2312" s="414"/>
      <c r="K2312" s="415"/>
      <c r="L2312" s="415"/>
      <c r="M2312" s="415"/>
      <c r="N2312" s="415"/>
      <c r="O2312" s="415"/>
      <c r="P2312" s="415"/>
    </row>
    <row r="2313" spans="9:16">
      <c r="I2313" s="413"/>
      <c r="J2313" s="414"/>
      <c r="K2313" s="415"/>
      <c r="L2313" s="415"/>
      <c r="M2313" s="415"/>
      <c r="N2313" s="415"/>
      <c r="O2313" s="415"/>
      <c r="P2313" s="415"/>
    </row>
    <row r="2314" spans="9:16">
      <c r="I2314" s="413"/>
      <c r="J2314" s="414"/>
      <c r="K2314" s="415"/>
      <c r="L2314" s="415"/>
      <c r="M2314" s="415"/>
      <c r="N2314" s="415"/>
      <c r="O2314" s="415"/>
      <c r="P2314" s="415"/>
    </row>
    <row r="2315" spans="9:16">
      <c r="I2315" s="413"/>
      <c r="J2315" s="414"/>
      <c r="K2315" s="415"/>
      <c r="L2315" s="415"/>
      <c r="M2315" s="415"/>
      <c r="N2315" s="415"/>
      <c r="O2315" s="415"/>
      <c r="P2315" s="415"/>
    </row>
    <row r="2316" spans="9:16">
      <c r="I2316" s="413"/>
      <c r="J2316" s="414"/>
      <c r="K2316" s="415"/>
      <c r="L2316" s="415"/>
      <c r="M2316" s="415"/>
      <c r="N2316" s="415"/>
      <c r="O2316" s="415"/>
      <c r="P2316" s="415"/>
    </row>
    <row r="2317" spans="9:16">
      <c r="I2317" s="413"/>
      <c r="J2317" s="414"/>
      <c r="K2317" s="415"/>
      <c r="L2317" s="415"/>
      <c r="M2317" s="415"/>
      <c r="N2317" s="415"/>
      <c r="O2317" s="415"/>
      <c r="P2317" s="415"/>
    </row>
    <row r="2318" spans="9:16">
      <c r="I2318" s="413"/>
      <c r="J2318" s="414"/>
      <c r="K2318" s="415"/>
      <c r="L2318" s="415"/>
      <c r="M2318" s="415"/>
      <c r="N2318" s="415"/>
      <c r="O2318" s="415"/>
      <c r="P2318" s="415"/>
    </row>
    <row r="2319" spans="9:16">
      <c r="I2319" s="413"/>
      <c r="J2319" s="414"/>
      <c r="K2319" s="415"/>
      <c r="L2319" s="415"/>
      <c r="M2319" s="415"/>
      <c r="N2319" s="415"/>
      <c r="O2319" s="415"/>
      <c r="P2319" s="415"/>
    </row>
    <row r="2320" spans="9:16">
      <c r="I2320" s="413"/>
      <c r="J2320" s="414"/>
      <c r="K2320" s="415"/>
      <c r="L2320" s="415"/>
      <c r="M2320" s="415"/>
      <c r="N2320" s="415"/>
      <c r="O2320" s="415"/>
      <c r="P2320" s="415"/>
    </row>
    <row r="2321" spans="9:16">
      <c r="I2321" s="413"/>
      <c r="J2321" s="414"/>
      <c r="K2321" s="415"/>
      <c r="L2321" s="415"/>
      <c r="M2321" s="415"/>
      <c r="N2321" s="415"/>
      <c r="O2321" s="415"/>
      <c r="P2321" s="415"/>
    </row>
    <row r="2322" spans="9:16">
      <c r="I2322" s="413"/>
      <c r="J2322" s="414"/>
      <c r="K2322" s="415"/>
      <c r="L2322" s="415"/>
      <c r="M2322" s="415"/>
      <c r="N2322" s="415"/>
      <c r="O2322" s="415"/>
      <c r="P2322" s="415"/>
    </row>
    <row r="2323" spans="9:16">
      <c r="I2323" s="413"/>
      <c r="J2323" s="414"/>
      <c r="K2323" s="415"/>
      <c r="L2323" s="415"/>
      <c r="M2323" s="415"/>
      <c r="N2323" s="415"/>
      <c r="O2323" s="415"/>
      <c r="P2323" s="415"/>
    </row>
    <row r="2324" spans="9:16">
      <c r="I2324" s="413"/>
      <c r="J2324" s="414"/>
      <c r="K2324" s="415"/>
      <c r="L2324" s="415"/>
      <c r="M2324" s="415"/>
      <c r="N2324" s="415"/>
      <c r="O2324" s="415"/>
      <c r="P2324" s="415"/>
    </row>
    <row r="2325" spans="9:16">
      <c r="I2325" s="413"/>
      <c r="J2325" s="414"/>
      <c r="K2325" s="415"/>
      <c r="L2325" s="415"/>
      <c r="M2325" s="415"/>
      <c r="N2325" s="415"/>
      <c r="O2325" s="415"/>
      <c r="P2325" s="415"/>
    </row>
    <row r="2326" spans="9:16">
      <c r="I2326" s="413"/>
      <c r="J2326" s="414"/>
      <c r="K2326" s="415"/>
      <c r="L2326" s="415"/>
      <c r="M2326" s="415"/>
      <c r="N2326" s="415"/>
      <c r="O2326" s="415"/>
      <c r="P2326" s="415"/>
    </row>
    <row r="2327" spans="9:16">
      <c r="I2327" s="413"/>
      <c r="J2327" s="414"/>
      <c r="K2327" s="415"/>
      <c r="L2327" s="415"/>
      <c r="M2327" s="415"/>
      <c r="N2327" s="415"/>
      <c r="O2327" s="415"/>
      <c r="P2327" s="415"/>
    </row>
    <row r="2328" spans="9:16">
      <c r="I2328" s="413"/>
      <c r="J2328" s="414"/>
      <c r="K2328" s="415"/>
      <c r="L2328" s="415"/>
      <c r="M2328" s="415"/>
      <c r="N2328" s="415"/>
      <c r="O2328" s="415"/>
      <c r="P2328" s="415"/>
    </row>
    <row r="2329" spans="9:16">
      <c r="I2329" s="413"/>
      <c r="J2329" s="414"/>
      <c r="K2329" s="415"/>
      <c r="L2329" s="415"/>
      <c r="M2329" s="415"/>
      <c r="N2329" s="415"/>
      <c r="O2329" s="415"/>
      <c r="P2329" s="415"/>
    </row>
    <row r="2330" spans="9:16">
      <c r="I2330" s="413"/>
      <c r="J2330" s="414"/>
      <c r="K2330" s="415"/>
      <c r="L2330" s="415"/>
      <c r="M2330" s="415"/>
      <c r="N2330" s="415"/>
      <c r="O2330" s="415"/>
      <c r="P2330" s="415"/>
    </row>
    <row r="2331" spans="9:16">
      <c r="I2331" s="413"/>
      <c r="J2331" s="414"/>
      <c r="K2331" s="415"/>
      <c r="L2331" s="415"/>
      <c r="M2331" s="415"/>
      <c r="N2331" s="415"/>
      <c r="O2331" s="415"/>
      <c r="P2331" s="415"/>
    </row>
    <row r="2332" spans="9:16">
      <c r="I2332" s="413"/>
      <c r="J2332" s="414"/>
      <c r="K2332" s="415"/>
      <c r="L2332" s="415"/>
      <c r="M2332" s="415"/>
      <c r="N2332" s="415"/>
      <c r="O2332" s="415"/>
      <c r="P2332" s="415"/>
    </row>
    <row r="2333" spans="9:16">
      <c r="I2333" s="413"/>
      <c r="J2333" s="414"/>
      <c r="K2333" s="415"/>
      <c r="L2333" s="415"/>
      <c r="M2333" s="415"/>
      <c r="N2333" s="415"/>
      <c r="O2333" s="415"/>
      <c r="P2333" s="415"/>
    </row>
    <row r="2334" spans="9:16">
      <c r="I2334" s="413"/>
      <c r="J2334" s="414"/>
      <c r="K2334" s="415"/>
      <c r="L2334" s="415"/>
      <c r="M2334" s="415"/>
      <c r="N2334" s="415"/>
      <c r="O2334" s="415"/>
      <c r="P2334" s="415"/>
    </row>
    <row r="2335" spans="9:16">
      <c r="I2335" s="413"/>
      <c r="J2335" s="414"/>
      <c r="K2335" s="415"/>
      <c r="L2335" s="415"/>
      <c r="M2335" s="415"/>
      <c r="N2335" s="415"/>
      <c r="O2335" s="415"/>
      <c r="P2335" s="415"/>
    </row>
    <row r="2336" spans="9:16">
      <c r="I2336" s="413"/>
      <c r="J2336" s="414"/>
      <c r="K2336" s="415"/>
      <c r="L2336" s="415"/>
      <c r="M2336" s="415"/>
      <c r="N2336" s="415"/>
      <c r="O2336" s="415"/>
      <c r="P2336" s="415"/>
    </row>
    <row r="2337" spans="9:16">
      <c r="I2337" s="413"/>
      <c r="J2337" s="414"/>
      <c r="K2337" s="415"/>
      <c r="L2337" s="415"/>
      <c r="M2337" s="415"/>
      <c r="N2337" s="415"/>
      <c r="O2337" s="415"/>
      <c r="P2337" s="415"/>
    </row>
    <row r="2338" spans="9:16">
      <c r="I2338" s="413"/>
      <c r="J2338" s="414"/>
      <c r="K2338" s="415"/>
      <c r="L2338" s="415"/>
      <c r="M2338" s="415"/>
      <c r="N2338" s="415"/>
      <c r="O2338" s="415"/>
      <c r="P2338" s="415"/>
    </row>
    <row r="2339" spans="9:16">
      <c r="I2339" s="413"/>
      <c r="J2339" s="414"/>
      <c r="K2339" s="415"/>
      <c r="L2339" s="415"/>
      <c r="M2339" s="415"/>
      <c r="N2339" s="415"/>
      <c r="O2339" s="415"/>
      <c r="P2339" s="415"/>
    </row>
    <row r="2340" spans="9:16">
      <c r="I2340" s="413"/>
      <c r="J2340" s="414"/>
      <c r="K2340" s="415"/>
      <c r="L2340" s="415"/>
      <c r="M2340" s="415"/>
      <c r="N2340" s="415"/>
      <c r="O2340" s="415"/>
      <c r="P2340" s="415"/>
    </row>
    <row r="2341" spans="9:16">
      <c r="I2341" s="413"/>
      <c r="J2341" s="414"/>
      <c r="K2341" s="415"/>
      <c r="L2341" s="415"/>
      <c r="M2341" s="415"/>
      <c r="N2341" s="415"/>
      <c r="O2341" s="415"/>
      <c r="P2341" s="415"/>
    </row>
    <row r="2342" spans="9:16">
      <c r="I2342" s="413"/>
      <c r="J2342" s="414"/>
      <c r="K2342" s="415"/>
      <c r="L2342" s="415"/>
      <c r="M2342" s="415"/>
      <c r="N2342" s="415"/>
      <c r="O2342" s="415"/>
      <c r="P2342" s="415"/>
    </row>
    <row r="2343" spans="9:16">
      <c r="I2343" s="413"/>
      <c r="J2343" s="414"/>
      <c r="K2343" s="415"/>
      <c r="L2343" s="415"/>
      <c r="M2343" s="415"/>
      <c r="N2343" s="415"/>
      <c r="O2343" s="415"/>
      <c r="P2343" s="415"/>
    </row>
    <row r="2344" spans="9:16">
      <c r="I2344" s="413"/>
      <c r="J2344" s="414"/>
      <c r="K2344" s="415"/>
      <c r="L2344" s="415"/>
      <c r="M2344" s="415"/>
      <c r="N2344" s="415"/>
      <c r="O2344" s="415"/>
      <c r="P2344" s="415"/>
    </row>
    <row r="2345" spans="9:16">
      <c r="I2345" s="413"/>
      <c r="J2345" s="414"/>
      <c r="K2345" s="415"/>
      <c r="L2345" s="415"/>
      <c r="M2345" s="415"/>
      <c r="N2345" s="415"/>
      <c r="O2345" s="415"/>
      <c r="P2345" s="415"/>
    </row>
    <row r="2346" spans="9:16">
      <c r="I2346" s="413"/>
      <c r="J2346" s="414"/>
      <c r="K2346" s="415"/>
      <c r="L2346" s="415"/>
      <c r="M2346" s="415"/>
      <c r="N2346" s="415"/>
      <c r="O2346" s="415"/>
      <c r="P2346" s="415"/>
    </row>
    <row r="2347" spans="9:16">
      <c r="I2347" s="413"/>
      <c r="J2347" s="414"/>
      <c r="K2347" s="415"/>
      <c r="L2347" s="415"/>
      <c r="M2347" s="415"/>
      <c r="N2347" s="415"/>
      <c r="O2347" s="415"/>
      <c r="P2347" s="415"/>
    </row>
    <row r="2348" spans="9:16">
      <c r="I2348" s="413"/>
      <c r="J2348" s="414"/>
      <c r="K2348" s="415"/>
      <c r="L2348" s="415"/>
      <c r="M2348" s="415"/>
      <c r="N2348" s="415"/>
      <c r="O2348" s="415"/>
      <c r="P2348" s="415"/>
    </row>
    <row r="2349" spans="9:16">
      <c r="I2349" s="413"/>
      <c r="J2349" s="414"/>
      <c r="K2349" s="415"/>
      <c r="L2349" s="415"/>
      <c r="M2349" s="415"/>
      <c r="N2349" s="415"/>
      <c r="O2349" s="415"/>
      <c r="P2349" s="415"/>
    </row>
    <row r="2350" spans="9:16">
      <c r="I2350" s="413"/>
      <c r="J2350" s="414"/>
      <c r="K2350" s="415"/>
      <c r="L2350" s="415"/>
      <c r="M2350" s="415"/>
      <c r="N2350" s="415"/>
      <c r="O2350" s="415"/>
      <c r="P2350" s="415"/>
    </row>
    <row r="2351" spans="9:16">
      <c r="I2351" s="413"/>
      <c r="J2351" s="414"/>
      <c r="K2351" s="415"/>
      <c r="L2351" s="415"/>
      <c r="M2351" s="415"/>
      <c r="N2351" s="415"/>
      <c r="O2351" s="415"/>
      <c r="P2351" s="415"/>
    </row>
    <row r="2352" spans="9:16">
      <c r="I2352" s="413"/>
      <c r="J2352" s="414"/>
      <c r="K2352" s="415"/>
      <c r="L2352" s="415"/>
      <c r="M2352" s="415"/>
      <c r="N2352" s="415"/>
      <c r="O2352" s="415"/>
      <c r="P2352" s="415"/>
    </row>
    <row r="2353" spans="9:16">
      <c r="I2353" s="413"/>
      <c r="J2353" s="414"/>
      <c r="K2353" s="415"/>
      <c r="L2353" s="415"/>
      <c r="M2353" s="415"/>
      <c r="N2353" s="415"/>
      <c r="O2353" s="415"/>
      <c r="P2353" s="415"/>
    </row>
    <row r="2354" spans="9:16">
      <c r="I2354" s="413"/>
      <c r="J2354" s="414"/>
      <c r="K2354" s="415"/>
      <c r="L2354" s="415"/>
      <c r="M2354" s="415"/>
      <c r="N2354" s="415"/>
      <c r="O2354" s="415"/>
      <c r="P2354" s="415"/>
    </row>
    <row r="2355" spans="9:16">
      <c r="I2355" s="413"/>
      <c r="J2355" s="414"/>
      <c r="K2355" s="415"/>
      <c r="L2355" s="415"/>
      <c r="M2355" s="415"/>
      <c r="N2355" s="415"/>
      <c r="O2355" s="415"/>
      <c r="P2355" s="415"/>
    </row>
    <row r="2356" spans="9:16">
      <c r="I2356" s="413"/>
      <c r="J2356" s="414"/>
      <c r="K2356" s="415"/>
      <c r="L2356" s="415"/>
      <c r="M2356" s="415"/>
      <c r="N2356" s="415"/>
      <c r="O2356" s="415"/>
      <c r="P2356" s="415"/>
    </row>
    <row r="2357" spans="9:16">
      <c r="I2357" s="413"/>
      <c r="J2357" s="414"/>
      <c r="K2357" s="415"/>
      <c r="L2357" s="415"/>
      <c r="M2357" s="415"/>
      <c r="N2357" s="415"/>
      <c r="O2357" s="415"/>
      <c r="P2357" s="415"/>
    </row>
    <row r="2358" spans="9:16">
      <c r="I2358" s="413"/>
      <c r="J2358" s="414"/>
      <c r="K2358" s="415"/>
      <c r="L2358" s="415"/>
      <c r="M2358" s="415"/>
      <c r="N2358" s="415"/>
      <c r="O2358" s="415"/>
      <c r="P2358" s="415"/>
    </row>
    <row r="2359" spans="9:16">
      <c r="I2359" s="413"/>
      <c r="J2359" s="414"/>
      <c r="K2359" s="415"/>
      <c r="L2359" s="415"/>
      <c r="M2359" s="415"/>
      <c r="N2359" s="415"/>
      <c r="O2359" s="415"/>
      <c r="P2359" s="415"/>
    </row>
    <row r="2360" spans="9:16">
      <c r="I2360" s="413"/>
      <c r="J2360" s="414"/>
      <c r="K2360" s="415"/>
      <c r="L2360" s="415"/>
      <c r="M2360" s="415"/>
      <c r="N2360" s="415"/>
      <c r="O2360" s="415"/>
      <c r="P2360" s="415"/>
    </row>
    <row r="2361" spans="9:16">
      <c r="I2361" s="413"/>
      <c r="J2361" s="414"/>
      <c r="K2361" s="415"/>
      <c r="L2361" s="415"/>
      <c r="M2361" s="415"/>
      <c r="N2361" s="415"/>
      <c r="O2361" s="415"/>
      <c r="P2361" s="415"/>
    </row>
    <row r="2362" spans="9:16">
      <c r="I2362" s="413"/>
      <c r="J2362" s="414"/>
      <c r="K2362" s="415"/>
      <c r="L2362" s="415"/>
      <c r="M2362" s="415"/>
      <c r="N2362" s="415"/>
      <c r="O2362" s="415"/>
      <c r="P2362" s="415"/>
    </row>
    <row r="2363" spans="9:16">
      <c r="I2363" s="413"/>
      <c r="J2363" s="414"/>
      <c r="K2363" s="415"/>
      <c r="L2363" s="415"/>
      <c r="M2363" s="415"/>
      <c r="N2363" s="415"/>
      <c r="O2363" s="415"/>
      <c r="P2363" s="415"/>
    </row>
    <row r="2364" spans="9:16">
      <c r="I2364" s="413"/>
      <c r="J2364" s="414"/>
      <c r="K2364" s="415"/>
      <c r="L2364" s="415"/>
      <c r="M2364" s="415"/>
      <c r="N2364" s="415"/>
      <c r="O2364" s="415"/>
      <c r="P2364" s="415"/>
    </row>
    <row r="2365" spans="9:16">
      <c r="I2365" s="413"/>
      <c r="J2365" s="414"/>
      <c r="K2365" s="415"/>
      <c r="L2365" s="415"/>
      <c r="M2365" s="415"/>
      <c r="N2365" s="415"/>
      <c r="O2365" s="415"/>
      <c r="P2365" s="415"/>
    </row>
    <row r="2366" spans="9:16">
      <c r="I2366" s="413"/>
      <c r="J2366" s="414"/>
      <c r="K2366" s="415"/>
      <c r="L2366" s="415"/>
      <c r="M2366" s="415"/>
      <c r="N2366" s="415"/>
      <c r="O2366" s="415"/>
      <c r="P2366" s="415"/>
    </row>
    <row r="2367" spans="9:16">
      <c r="I2367" s="413"/>
      <c r="J2367" s="414"/>
      <c r="K2367" s="415"/>
      <c r="L2367" s="415"/>
      <c r="M2367" s="415"/>
      <c r="N2367" s="415"/>
      <c r="O2367" s="415"/>
      <c r="P2367" s="415"/>
    </row>
    <row r="2368" spans="9:16">
      <c r="I2368" s="413"/>
      <c r="J2368" s="414"/>
      <c r="K2368" s="415"/>
      <c r="L2368" s="415"/>
      <c r="M2368" s="415"/>
      <c r="N2368" s="415"/>
      <c r="O2368" s="415"/>
      <c r="P2368" s="415"/>
    </row>
    <row r="2369" spans="9:16">
      <c r="I2369" s="413"/>
      <c r="J2369" s="414"/>
      <c r="K2369" s="415"/>
      <c r="L2369" s="415"/>
      <c r="M2369" s="415"/>
      <c r="N2369" s="415"/>
      <c r="O2369" s="415"/>
      <c r="P2369" s="415"/>
    </row>
    <row r="2370" spans="9:16">
      <c r="I2370" s="413"/>
      <c r="J2370" s="414"/>
      <c r="K2370" s="415"/>
      <c r="L2370" s="415"/>
      <c r="M2370" s="415"/>
      <c r="N2370" s="415"/>
      <c r="O2370" s="415"/>
      <c r="P2370" s="415"/>
    </row>
    <row r="2371" spans="9:16">
      <c r="I2371" s="413"/>
      <c r="J2371" s="414"/>
      <c r="K2371" s="415"/>
      <c r="L2371" s="415"/>
      <c r="M2371" s="415"/>
      <c r="N2371" s="415"/>
      <c r="O2371" s="415"/>
      <c r="P2371" s="415"/>
    </row>
    <row r="2372" spans="9:16">
      <c r="I2372" s="413"/>
      <c r="J2372" s="414"/>
      <c r="K2372" s="415"/>
      <c r="L2372" s="415"/>
      <c r="M2372" s="415"/>
      <c r="N2372" s="415"/>
      <c r="O2372" s="415"/>
      <c r="P2372" s="415"/>
    </row>
    <row r="2373" spans="9:16">
      <c r="I2373" s="413"/>
      <c r="J2373" s="414"/>
      <c r="K2373" s="415"/>
      <c r="L2373" s="415"/>
      <c r="M2373" s="415"/>
      <c r="N2373" s="415"/>
      <c r="O2373" s="415"/>
      <c r="P2373" s="415"/>
    </row>
    <row r="2374" spans="9:16">
      <c r="I2374" s="413"/>
      <c r="J2374" s="414"/>
      <c r="K2374" s="415"/>
      <c r="L2374" s="415"/>
      <c r="M2374" s="415"/>
      <c r="N2374" s="415"/>
      <c r="O2374" s="415"/>
      <c r="P2374" s="415"/>
    </row>
    <row r="2375" spans="9:16">
      <c r="I2375" s="413"/>
      <c r="J2375" s="414"/>
      <c r="K2375" s="415"/>
      <c r="L2375" s="415"/>
      <c r="M2375" s="415"/>
      <c r="N2375" s="415"/>
      <c r="O2375" s="415"/>
      <c r="P2375" s="415"/>
    </row>
    <row r="2376" spans="9:16">
      <c r="I2376" s="413"/>
      <c r="J2376" s="414"/>
      <c r="K2376" s="415"/>
      <c r="L2376" s="415"/>
      <c r="M2376" s="415"/>
      <c r="N2376" s="415"/>
      <c r="O2376" s="415"/>
      <c r="P2376" s="415"/>
    </row>
    <row r="2377" spans="9:16">
      <c r="I2377" s="413"/>
      <c r="J2377" s="414"/>
      <c r="K2377" s="415"/>
      <c r="L2377" s="415"/>
      <c r="M2377" s="415"/>
      <c r="N2377" s="415"/>
      <c r="O2377" s="415"/>
      <c r="P2377" s="415"/>
    </row>
    <row r="2378" spans="9:16">
      <c r="I2378" s="413"/>
      <c r="J2378" s="414"/>
      <c r="K2378" s="415"/>
      <c r="L2378" s="415"/>
      <c r="M2378" s="415"/>
      <c r="N2378" s="415"/>
      <c r="O2378" s="415"/>
      <c r="P2378" s="415"/>
    </row>
    <row r="2379" spans="9:16">
      <c r="I2379" s="413"/>
      <c r="J2379" s="414"/>
      <c r="K2379" s="415"/>
      <c r="L2379" s="415"/>
      <c r="M2379" s="415"/>
      <c r="N2379" s="415"/>
      <c r="O2379" s="415"/>
      <c r="P2379" s="415"/>
    </row>
    <row r="2380" spans="9:16">
      <c r="I2380" s="413"/>
      <c r="J2380" s="414"/>
      <c r="K2380" s="415"/>
      <c r="L2380" s="415"/>
      <c r="M2380" s="415"/>
      <c r="N2380" s="415"/>
      <c r="O2380" s="415"/>
      <c r="P2380" s="415"/>
    </row>
    <row r="2381" spans="9:16">
      <c r="I2381" s="413"/>
      <c r="J2381" s="414"/>
      <c r="K2381" s="415"/>
      <c r="L2381" s="415"/>
      <c r="M2381" s="415"/>
      <c r="N2381" s="415"/>
      <c r="O2381" s="415"/>
      <c r="P2381" s="415"/>
    </row>
    <row r="2382" spans="9:16">
      <c r="I2382" s="413"/>
      <c r="J2382" s="414"/>
      <c r="K2382" s="415"/>
      <c r="L2382" s="415"/>
      <c r="M2382" s="415"/>
      <c r="N2382" s="415"/>
      <c r="O2382" s="415"/>
      <c r="P2382" s="415"/>
    </row>
    <row r="2383" spans="9:16">
      <c r="I2383" s="413"/>
      <c r="J2383" s="414"/>
      <c r="K2383" s="415"/>
      <c r="L2383" s="415"/>
      <c r="M2383" s="415"/>
      <c r="N2383" s="415"/>
      <c r="O2383" s="415"/>
      <c r="P2383" s="415"/>
    </row>
    <row r="2384" spans="9:16">
      <c r="I2384" s="413"/>
      <c r="J2384" s="414"/>
      <c r="K2384" s="415"/>
      <c r="L2384" s="415"/>
      <c r="M2384" s="415"/>
      <c r="N2384" s="415"/>
      <c r="O2384" s="415"/>
      <c r="P2384" s="415"/>
    </row>
    <row r="2385" spans="9:16">
      <c r="I2385" s="413"/>
      <c r="J2385" s="414"/>
      <c r="K2385" s="415"/>
      <c r="L2385" s="415"/>
      <c r="M2385" s="415"/>
      <c r="N2385" s="415"/>
      <c r="O2385" s="415"/>
      <c r="P2385" s="415"/>
    </row>
    <row r="2386" spans="9:16">
      <c r="I2386" s="413"/>
      <c r="J2386" s="414"/>
      <c r="K2386" s="415"/>
      <c r="L2386" s="415"/>
      <c r="M2386" s="415"/>
      <c r="N2386" s="415"/>
      <c r="O2386" s="415"/>
      <c r="P2386" s="415"/>
    </row>
    <row r="2387" spans="9:16">
      <c r="I2387" s="413"/>
      <c r="J2387" s="414"/>
      <c r="K2387" s="415"/>
      <c r="L2387" s="415"/>
      <c r="M2387" s="415"/>
      <c r="N2387" s="415"/>
      <c r="O2387" s="415"/>
      <c r="P2387" s="415"/>
    </row>
    <row r="2388" spans="9:16">
      <c r="I2388" s="413"/>
      <c r="J2388" s="414"/>
      <c r="K2388" s="415"/>
      <c r="L2388" s="415"/>
      <c r="M2388" s="415"/>
      <c r="N2388" s="415"/>
      <c r="O2388" s="415"/>
      <c r="P2388" s="415"/>
    </row>
    <row r="2389" spans="9:16">
      <c r="I2389" s="413"/>
      <c r="J2389" s="414"/>
      <c r="K2389" s="415"/>
      <c r="L2389" s="415"/>
      <c r="M2389" s="415"/>
      <c r="N2389" s="415"/>
      <c r="O2389" s="415"/>
      <c r="P2389" s="415"/>
    </row>
    <row r="2390" spans="9:16">
      <c r="I2390" s="413"/>
      <c r="J2390" s="414"/>
      <c r="K2390" s="415"/>
      <c r="L2390" s="415"/>
      <c r="M2390" s="415"/>
      <c r="N2390" s="415"/>
      <c r="O2390" s="415"/>
      <c r="P2390" s="415"/>
    </row>
    <row r="2391" spans="9:16">
      <c r="I2391" s="413"/>
      <c r="J2391" s="414"/>
      <c r="K2391" s="415"/>
      <c r="L2391" s="415"/>
      <c r="M2391" s="415"/>
      <c r="N2391" s="415"/>
      <c r="O2391" s="415"/>
      <c r="P2391" s="415"/>
    </row>
    <row r="2392" spans="9:16">
      <c r="I2392" s="413"/>
      <c r="J2392" s="414"/>
      <c r="K2392" s="415"/>
      <c r="L2392" s="415"/>
      <c r="M2392" s="415"/>
      <c r="N2392" s="415"/>
      <c r="O2392" s="415"/>
      <c r="P2392" s="415"/>
    </row>
    <row r="2393" spans="9:16">
      <c r="I2393" s="413"/>
      <c r="J2393" s="414"/>
      <c r="K2393" s="415"/>
      <c r="L2393" s="415"/>
      <c r="M2393" s="415"/>
      <c r="N2393" s="415"/>
      <c r="O2393" s="415"/>
      <c r="P2393" s="415"/>
    </row>
    <row r="2394" spans="9:16">
      <c r="I2394" s="413"/>
      <c r="J2394" s="414"/>
      <c r="K2394" s="415"/>
      <c r="L2394" s="415"/>
      <c r="M2394" s="415"/>
      <c r="N2394" s="415"/>
      <c r="O2394" s="415"/>
      <c r="P2394" s="415"/>
    </row>
    <row r="2395" spans="9:16">
      <c r="I2395" s="413"/>
      <c r="J2395" s="414"/>
      <c r="K2395" s="415"/>
      <c r="L2395" s="415"/>
      <c r="M2395" s="415"/>
      <c r="N2395" s="415"/>
      <c r="O2395" s="415"/>
      <c r="P2395" s="415"/>
    </row>
    <row r="2396" spans="9:16">
      <c r="I2396" s="413"/>
      <c r="J2396" s="414"/>
      <c r="K2396" s="415"/>
      <c r="L2396" s="415"/>
      <c r="M2396" s="415"/>
      <c r="N2396" s="415"/>
      <c r="O2396" s="415"/>
      <c r="P2396" s="415"/>
    </row>
    <row r="2397" spans="9:16">
      <c r="I2397" s="413"/>
      <c r="J2397" s="414"/>
      <c r="K2397" s="415"/>
      <c r="L2397" s="415"/>
      <c r="M2397" s="415"/>
      <c r="N2397" s="415"/>
      <c r="O2397" s="415"/>
      <c r="P2397" s="415"/>
    </row>
    <row r="2398" spans="9:16">
      <c r="I2398" s="413"/>
      <c r="J2398" s="414"/>
      <c r="K2398" s="415"/>
      <c r="L2398" s="415"/>
      <c r="M2398" s="415"/>
      <c r="N2398" s="415"/>
      <c r="O2398" s="415"/>
      <c r="P2398" s="415"/>
    </row>
    <row r="2399" spans="9:16">
      <c r="I2399" s="413"/>
      <c r="J2399" s="414"/>
      <c r="K2399" s="415"/>
      <c r="L2399" s="415"/>
      <c r="M2399" s="415"/>
      <c r="N2399" s="415"/>
      <c r="O2399" s="415"/>
      <c r="P2399" s="415"/>
    </row>
    <row r="2400" spans="9:16">
      <c r="I2400" s="413"/>
      <c r="J2400" s="414"/>
      <c r="K2400" s="415"/>
      <c r="L2400" s="415"/>
      <c r="M2400" s="415"/>
      <c r="N2400" s="415"/>
      <c r="O2400" s="415"/>
      <c r="P2400" s="415"/>
    </row>
    <row r="2401" spans="9:16">
      <c r="I2401" s="413"/>
      <c r="J2401" s="414"/>
      <c r="K2401" s="415"/>
      <c r="L2401" s="415"/>
      <c r="M2401" s="415"/>
      <c r="N2401" s="415"/>
      <c r="O2401" s="415"/>
      <c r="P2401" s="415"/>
    </row>
    <row r="2402" spans="9:16">
      <c r="I2402" s="413"/>
      <c r="J2402" s="414"/>
      <c r="K2402" s="415"/>
      <c r="L2402" s="415"/>
      <c r="M2402" s="415"/>
      <c r="N2402" s="415"/>
      <c r="O2402" s="415"/>
      <c r="P2402" s="415"/>
    </row>
    <row r="2403" spans="9:16">
      <c r="I2403" s="413"/>
      <c r="J2403" s="414"/>
      <c r="K2403" s="415"/>
      <c r="L2403" s="415"/>
      <c r="M2403" s="415"/>
      <c r="N2403" s="415"/>
      <c r="O2403" s="415"/>
      <c r="P2403" s="415"/>
    </row>
    <row r="2404" spans="9:16">
      <c r="I2404" s="413"/>
      <c r="J2404" s="414"/>
      <c r="K2404" s="415"/>
      <c r="L2404" s="415"/>
      <c r="M2404" s="415"/>
      <c r="N2404" s="415"/>
      <c r="O2404" s="415"/>
      <c r="P2404" s="415"/>
    </row>
    <row r="2405" spans="9:16">
      <c r="I2405" s="413"/>
      <c r="J2405" s="414"/>
      <c r="K2405" s="415"/>
      <c r="L2405" s="415"/>
      <c r="M2405" s="415"/>
      <c r="N2405" s="415"/>
      <c r="O2405" s="415"/>
      <c r="P2405" s="415"/>
    </row>
    <row r="2406" spans="9:16">
      <c r="I2406" s="413"/>
      <c r="J2406" s="414"/>
      <c r="K2406" s="415"/>
      <c r="L2406" s="415"/>
      <c r="M2406" s="415"/>
      <c r="N2406" s="415"/>
      <c r="O2406" s="415"/>
      <c r="P2406" s="415"/>
    </row>
    <row r="2407" spans="9:16">
      <c r="I2407" s="413"/>
      <c r="J2407" s="414"/>
      <c r="K2407" s="415"/>
      <c r="L2407" s="415"/>
      <c r="M2407" s="415"/>
      <c r="N2407" s="415"/>
      <c r="O2407" s="415"/>
      <c r="P2407" s="415"/>
    </row>
    <row r="2408" spans="9:16">
      <c r="I2408" s="413"/>
      <c r="J2408" s="414"/>
      <c r="K2408" s="415"/>
      <c r="L2408" s="415"/>
      <c r="M2408" s="415"/>
      <c r="N2408" s="415"/>
      <c r="O2408" s="415"/>
      <c r="P2408" s="415"/>
    </row>
    <row r="2409" spans="9:16">
      <c r="I2409" s="413"/>
      <c r="J2409" s="414"/>
      <c r="K2409" s="415"/>
      <c r="L2409" s="415"/>
      <c r="M2409" s="415"/>
      <c r="N2409" s="415"/>
      <c r="O2409" s="415"/>
      <c r="P2409" s="415"/>
    </row>
    <row r="2410" spans="9:16">
      <c r="I2410" s="413"/>
      <c r="J2410" s="414"/>
      <c r="K2410" s="415"/>
      <c r="L2410" s="415"/>
      <c r="M2410" s="415"/>
      <c r="N2410" s="415"/>
      <c r="O2410" s="415"/>
      <c r="P2410" s="415"/>
    </row>
    <row r="2411" spans="9:16">
      <c r="I2411" s="413"/>
      <c r="J2411" s="414"/>
      <c r="K2411" s="415"/>
      <c r="L2411" s="415"/>
      <c r="M2411" s="415"/>
      <c r="N2411" s="415"/>
      <c r="O2411" s="415"/>
      <c r="P2411" s="415"/>
    </row>
    <row r="2412" spans="9:16">
      <c r="I2412" s="413"/>
      <c r="J2412" s="414"/>
      <c r="K2412" s="415"/>
      <c r="L2412" s="415"/>
      <c r="M2412" s="415"/>
      <c r="N2412" s="415"/>
      <c r="O2412" s="415"/>
      <c r="P2412" s="415"/>
    </row>
    <row r="2413" spans="9:16">
      <c r="I2413" s="413"/>
      <c r="J2413" s="414"/>
      <c r="K2413" s="415"/>
      <c r="L2413" s="415"/>
      <c r="M2413" s="415"/>
      <c r="N2413" s="415"/>
      <c r="O2413" s="415"/>
      <c r="P2413" s="415"/>
    </row>
    <row r="2414" spans="9:16">
      <c r="I2414" s="413"/>
      <c r="J2414" s="414"/>
      <c r="K2414" s="415"/>
      <c r="L2414" s="415"/>
      <c r="M2414" s="415"/>
      <c r="N2414" s="415"/>
      <c r="O2414" s="415"/>
      <c r="P2414" s="415"/>
    </row>
    <row r="2415" spans="9:16">
      <c r="I2415" s="413"/>
      <c r="J2415" s="414"/>
      <c r="K2415" s="415"/>
      <c r="L2415" s="415"/>
      <c r="M2415" s="415"/>
      <c r="N2415" s="415"/>
      <c r="O2415" s="415"/>
      <c r="P2415" s="415"/>
    </row>
    <row r="2416" spans="9:16">
      <c r="I2416" s="413"/>
      <c r="J2416" s="414"/>
      <c r="K2416" s="415"/>
      <c r="L2416" s="415"/>
      <c r="M2416" s="415"/>
      <c r="N2416" s="415"/>
      <c r="O2416" s="415"/>
      <c r="P2416" s="415"/>
    </row>
    <row r="2417" spans="9:16">
      <c r="I2417" s="413"/>
      <c r="J2417" s="414"/>
      <c r="K2417" s="415"/>
      <c r="L2417" s="415"/>
      <c r="M2417" s="415"/>
      <c r="N2417" s="415"/>
      <c r="O2417" s="415"/>
      <c r="P2417" s="415"/>
    </row>
    <row r="2418" spans="9:16">
      <c r="I2418" s="413"/>
      <c r="J2418" s="414"/>
      <c r="K2418" s="415"/>
      <c r="L2418" s="415"/>
      <c r="M2418" s="415"/>
      <c r="N2418" s="415"/>
      <c r="O2418" s="415"/>
      <c r="P2418" s="415"/>
    </row>
    <row r="2419" spans="9:16">
      <c r="I2419" s="413"/>
      <c r="J2419" s="414"/>
      <c r="K2419" s="415"/>
      <c r="L2419" s="415"/>
      <c r="M2419" s="415"/>
      <c r="N2419" s="415"/>
      <c r="O2419" s="415"/>
      <c r="P2419" s="415"/>
    </row>
    <row r="2420" spans="9:16">
      <c r="I2420" s="413"/>
      <c r="J2420" s="414"/>
      <c r="K2420" s="415"/>
      <c r="L2420" s="415"/>
      <c r="M2420" s="415"/>
      <c r="N2420" s="415"/>
      <c r="O2420" s="415"/>
      <c r="P2420" s="415"/>
    </row>
    <row r="2421" spans="9:16">
      <c r="I2421" s="413"/>
      <c r="J2421" s="414"/>
      <c r="K2421" s="415"/>
      <c r="L2421" s="415"/>
      <c r="M2421" s="415"/>
      <c r="N2421" s="415"/>
      <c r="O2421" s="415"/>
      <c r="P2421" s="415"/>
    </row>
    <row r="2422" spans="9:16">
      <c r="I2422" s="413"/>
      <c r="J2422" s="414"/>
      <c r="K2422" s="415"/>
      <c r="L2422" s="415"/>
      <c r="M2422" s="415"/>
      <c r="N2422" s="415"/>
      <c r="O2422" s="415"/>
      <c r="P2422" s="415"/>
    </row>
    <row r="2423" spans="9:16">
      <c r="I2423" s="413"/>
      <c r="J2423" s="414"/>
      <c r="K2423" s="415"/>
      <c r="L2423" s="415"/>
      <c r="M2423" s="415"/>
      <c r="N2423" s="415"/>
      <c r="O2423" s="415"/>
      <c r="P2423" s="415"/>
    </row>
    <row r="2424" spans="9:16">
      <c r="I2424" s="413"/>
      <c r="J2424" s="414"/>
      <c r="K2424" s="415"/>
      <c r="L2424" s="415"/>
      <c r="M2424" s="415"/>
      <c r="N2424" s="415"/>
      <c r="O2424" s="415"/>
      <c r="P2424" s="415"/>
    </row>
    <row r="2425" spans="9:16">
      <c r="I2425" s="413"/>
      <c r="J2425" s="414"/>
      <c r="K2425" s="415"/>
      <c r="L2425" s="415"/>
      <c r="M2425" s="415"/>
      <c r="N2425" s="415"/>
      <c r="O2425" s="415"/>
      <c r="P2425" s="415"/>
    </row>
    <row r="2426" spans="9:16">
      <c r="I2426" s="413"/>
      <c r="J2426" s="414"/>
      <c r="K2426" s="415"/>
      <c r="L2426" s="415"/>
      <c r="M2426" s="415"/>
      <c r="N2426" s="415"/>
      <c r="O2426" s="415"/>
      <c r="P2426" s="415"/>
    </row>
    <row r="2427" spans="9:16">
      <c r="I2427" s="413"/>
      <c r="J2427" s="414"/>
      <c r="K2427" s="415"/>
      <c r="L2427" s="415"/>
      <c r="M2427" s="415"/>
      <c r="N2427" s="415"/>
      <c r="O2427" s="415"/>
      <c r="P2427" s="415"/>
    </row>
    <row r="2428" spans="9:16">
      <c r="I2428" s="413"/>
      <c r="J2428" s="414"/>
      <c r="K2428" s="415"/>
      <c r="L2428" s="415"/>
      <c r="M2428" s="415"/>
      <c r="N2428" s="415"/>
      <c r="O2428" s="415"/>
      <c r="P2428" s="415"/>
    </row>
    <row r="2429" spans="9:16">
      <c r="I2429" s="413"/>
      <c r="J2429" s="414"/>
      <c r="K2429" s="415"/>
      <c r="L2429" s="415"/>
      <c r="M2429" s="415"/>
      <c r="N2429" s="415"/>
      <c r="O2429" s="415"/>
      <c r="P2429" s="415"/>
    </row>
    <row r="2430" spans="9:16">
      <c r="I2430" s="413"/>
      <c r="J2430" s="414"/>
      <c r="K2430" s="415"/>
      <c r="L2430" s="415"/>
      <c r="M2430" s="415"/>
      <c r="N2430" s="415"/>
      <c r="O2430" s="415"/>
      <c r="P2430" s="415"/>
    </row>
    <row r="2431" spans="9:16">
      <c r="I2431" s="413"/>
      <c r="J2431" s="414"/>
      <c r="K2431" s="415"/>
      <c r="L2431" s="415"/>
      <c r="M2431" s="415"/>
      <c r="N2431" s="415"/>
      <c r="O2431" s="415"/>
      <c r="P2431" s="415"/>
    </row>
    <row r="2432" spans="9:16">
      <c r="I2432" s="413"/>
      <c r="J2432" s="414"/>
      <c r="K2432" s="415"/>
      <c r="L2432" s="415"/>
      <c r="M2432" s="415"/>
      <c r="N2432" s="415"/>
      <c r="O2432" s="415"/>
      <c r="P2432" s="415"/>
    </row>
    <row r="2433" spans="9:16">
      <c r="I2433" s="413"/>
      <c r="J2433" s="414"/>
      <c r="K2433" s="415"/>
      <c r="L2433" s="415"/>
      <c r="M2433" s="415"/>
      <c r="N2433" s="415"/>
      <c r="O2433" s="415"/>
      <c r="P2433" s="415"/>
    </row>
    <row r="2434" spans="9:16">
      <c r="I2434" s="413"/>
      <c r="J2434" s="414"/>
      <c r="K2434" s="415"/>
      <c r="L2434" s="415"/>
      <c r="M2434" s="415"/>
      <c r="N2434" s="415"/>
      <c r="O2434" s="415"/>
      <c r="P2434" s="415"/>
    </row>
    <row r="2435" spans="9:16">
      <c r="I2435" s="413"/>
      <c r="J2435" s="414"/>
      <c r="K2435" s="415"/>
      <c r="L2435" s="415"/>
      <c r="M2435" s="415"/>
      <c r="N2435" s="415"/>
      <c r="O2435" s="415"/>
      <c r="P2435" s="415"/>
    </row>
    <row r="2436" spans="9:16">
      <c r="I2436" s="413"/>
      <c r="J2436" s="414"/>
      <c r="K2436" s="415"/>
      <c r="L2436" s="415"/>
      <c r="M2436" s="415"/>
      <c r="N2436" s="415"/>
      <c r="O2436" s="415"/>
      <c r="P2436" s="415"/>
    </row>
    <row r="2437" spans="9:16">
      <c r="I2437" s="413"/>
      <c r="J2437" s="414"/>
      <c r="K2437" s="415"/>
      <c r="L2437" s="415"/>
      <c r="M2437" s="415"/>
      <c r="N2437" s="415"/>
      <c r="O2437" s="415"/>
      <c r="P2437" s="415"/>
    </row>
    <row r="2438" spans="9:16">
      <c r="I2438" s="413"/>
      <c r="J2438" s="414"/>
      <c r="K2438" s="415"/>
      <c r="L2438" s="415"/>
      <c r="M2438" s="415"/>
      <c r="N2438" s="415"/>
      <c r="O2438" s="415"/>
      <c r="P2438" s="415"/>
    </row>
    <row r="2439" spans="9:16">
      <c r="I2439" s="413"/>
      <c r="J2439" s="414"/>
      <c r="K2439" s="415"/>
      <c r="L2439" s="415"/>
      <c r="M2439" s="415"/>
      <c r="N2439" s="415"/>
      <c r="O2439" s="415"/>
      <c r="P2439" s="415"/>
    </row>
    <row r="2440" spans="9:16">
      <c r="I2440" s="413"/>
      <c r="J2440" s="414"/>
      <c r="K2440" s="415"/>
      <c r="L2440" s="415"/>
      <c r="M2440" s="415"/>
      <c r="N2440" s="415"/>
      <c r="O2440" s="415"/>
      <c r="P2440" s="415"/>
    </row>
    <row r="2441" spans="9:16">
      <c r="I2441" s="413"/>
      <c r="J2441" s="414"/>
      <c r="K2441" s="415"/>
      <c r="L2441" s="415"/>
      <c r="M2441" s="415"/>
      <c r="N2441" s="415"/>
      <c r="O2441" s="415"/>
      <c r="P2441" s="415"/>
    </row>
    <row r="2442" spans="9:16">
      <c r="I2442" s="413"/>
      <c r="J2442" s="414"/>
      <c r="K2442" s="415"/>
      <c r="L2442" s="415"/>
      <c r="M2442" s="415"/>
      <c r="N2442" s="415"/>
      <c r="O2442" s="415"/>
      <c r="P2442" s="415"/>
    </row>
    <row r="2443" spans="9:16">
      <c r="I2443" s="413"/>
      <c r="J2443" s="414"/>
      <c r="K2443" s="415"/>
      <c r="L2443" s="415"/>
      <c r="M2443" s="415"/>
      <c r="N2443" s="415"/>
      <c r="O2443" s="415"/>
      <c r="P2443" s="415"/>
    </row>
    <row r="2444" spans="9:16">
      <c r="I2444" s="413"/>
      <c r="J2444" s="414"/>
      <c r="K2444" s="415"/>
      <c r="L2444" s="415"/>
      <c r="M2444" s="415"/>
      <c r="N2444" s="415"/>
      <c r="O2444" s="415"/>
      <c r="P2444" s="415"/>
    </row>
    <row r="2445" spans="9:16">
      <c r="I2445" s="413"/>
      <c r="J2445" s="414"/>
      <c r="K2445" s="415"/>
      <c r="L2445" s="415"/>
      <c r="M2445" s="415"/>
      <c r="N2445" s="415"/>
      <c r="O2445" s="415"/>
      <c r="P2445" s="415"/>
    </row>
    <row r="2446" spans="9:16">
      <c r="I2446" s="413"/>
      <c r="J2446" s="414"/>
      <c r="K2446" s="415"/>
      <c r="L2446" s="415"/>
      <c r="M2446" s="415"/>
      <c r="N2446" s="415"/>
      <c r="O2446" s="415"/>
      <c r="P2446" s="415"/>
    </row>
    <row r="2447" spans="9:16">
      <c r="I2447" s="413"/>
      <c r="J2447" s="414"/>
      <c r="K2447" s="415"/>
      <c r="L2447" s="415"/>
      <c r="M2447" s="415"/>
      <c r="N2447" s="415"/>
      <c r="O2447" s="415"/>
      <c r="P2447" s="415"/>
    </row>
    <row r="2448" spans="9:16">
      <c r="I2448" s="413"/>
      <c r="J2448" s="414"/>
      <c r="K2448" s="415"/>
      <c r="L2448" s="415"/>
      <c r="M2448" s="415"/>
      <c r="N2448" s="415"/>
      <c r="O2448" s="415"/>
      <c r="P2448" s="415"/>
    </row>
    <row r="2449" spans="9:16">
      <c r="I2449" s="413"/>
      <c r="J2449" s="414"/>
      <c r="K2449" s="415"/>
      <c r="L2449" s="415"/>
      <c r="M2449" s="415"/>
      <c r="N2449" s="415"/>
      <c r="O2449" s="415"/>
      <c r="P2449" s="415"/>
    </row>
    <row r="2450" spans="9:16">
      <c r="I2450" s="413"/>
      <c r="J2450" s="414"/>
      <c r="K2450" s="415"/>
      <c r="L2450" s="415"/>
      <c r="M2450" s="415"/>
      <c r="N2450" s="415"/>
      <c r="O2450" s="415"/>
      <c r="P2450" s="415"/>
    </row>
    <row r="2451" spans="9:16">
      <c r="I2451" s="413"/>
      <c r="J2451" s="414"/>
      <c r="K2451" s="415"/>
      <c r="L2451" s="415"/>
      <c r="M2451" s="415"/>
      <c r="N2451" s="415"/>
      <c r="O2451" s="415"/>
      <c r="P2451" s="415"/>
    </row>
    <row r="2452" spans="9:16">
      <c r="I2452" s="413"/>
      <c r="J2452" s="414"/>
      <c r="K2452" s="415"/>
      <c r="L2452" s="415"/>
      <c r="M2452" s="415"/>
      <c r="N2452" s="415"/>
      <c r="O2452" s="415"/>
      <c r="P2452" s="415"/>
    </row>
    <row r="2453" spans="9:16">
      <c r="I2453" s="413"/>
      <c r="J2453" s="414"/>
      <c r="K2453" s="415"/>
      <c r="L2453" s="415"/>
      <c r="M2453" s="415"/>
      <c r="N2453" s="415"/>
      <c r="O2453" s="415"/>
      <c r="P2453" s="415"/>
    </row>
    <row r="2454" spans="9:16">
      <c r="I2454" s="413"/>
      <c r="J2454" s="414"/>
      <c r="K2454" s="415"/>
      <c r="L2454" s="415"/>
      <c r="M2454" s="415"/>
      <c r="N2454" s="415"/>
      <c r="O2454" s="415"/>
      <c r="P2454" s="415"/>
    </row>
    <row r="2455" spans="9:16">
      <c r="I2455" s="413"/>
      <c r="J2455" s="414"/>
      <c r="K2455" s="415"/>
      <c r="L2455" s="415"/>
      <c r="M2455" s="415"/>
      <c r="N2455" s="415"/>
      <c r="O2455" s="415"/>
      <c r="P2455" s="415"/>
    </row>
    <row r="2456" spans="9:16">
      <c r="I2456" s="413"/>
      <c r="J2456" s="414"/>
      <c r="K2456" s="415"/>
      <c r="L2456" s="415"/>
      <c r="M2456" s="415"/>
      <c r="N2456" s="415"/>
      <c r="O2456" s="415"/>
      <c r="P2456" s="415"/>
    </row>
    <row r="2457" spans="9:16">
      <c r="I2457" s="413"/>
      <c r="J2457" s="414"/>
      <c r="K2457" s="415"/>
      <c r="L2457" s="415"/>
      <c r="M2457" s="415"/>
      <c r="N2457" s="415"/>
      <c r="O2457" s="415"/>
      <c r="P2457" s="415"/>
    </row>
    <row r="2458" spans="9:16">
      <c r="I2458" s="413"/>
      <c r="J2458" s="414"/>
      <c r="K2458" s="415"/>
      <c r="L2458" s="415"/>
      <c r="M2458" s="415"/>
      <c r="N2458" s="415"/>
      <c r="O2458" s="415"/>
      <c r="P2458" s="415"/>
    </row>
    <row r="2459" spans="9:16">
      <c r="I2459" s="413"/>
      <c r="J2459" s="414"/>
      <c r="K2459" s="415"/>
      <c r="L2459" s="415"/>
      <c r="M2459" s="415"/>
      <c r="N2459" s="415"/>
      <c r="O2459" s="415"/>
      <c r="P2459" s="415"/>
    </row>
    <row r="2460" spans="9:16">
      <c r="I2460" s="413"/>
      <c r="J2460" s="414"/>
      <c r="K2460" s="415"/>
      <c r="L2460" s="415"/>
      <c r="M2460" s="415"/>
      <c r="N2460" s="415"/>
      <c r="O2460" s="415"/>
      <c r="P2460" s="415"/>
    </row>
    <row r="2461" spans="9:16">
      <c r="I2461" s="413"/>
      <c r="J2461" s="414"/>
      <c r="K2461" s="415"/>
      <c r="L2461" s="415"/>
      <c r="M2461" s="415"/>
      <c r="N2461" s="415"/>
      <c r="O2461" s="415"/>
      <c r="P2461" s="415"/>
    </row>
    <row r="2462" spans="9:16">
      <c r="I2462" s="413"/>
      <c r="J2462" s="414"/>
      <c r="K2462" s="415"/>
      <c r="L2462" s="415"/>
      <c r="M2462" s="415"/>
      <c r="N2462" s="415"/>
      <c r="O2462" s="415"/>
      <c r="P2462" s="415"/>
    </row>
    <row r="2463" spans="9:16">
      <c r="I2463" s="413"/>
      <c r="J2463" s="414"/>
      <c r="K2463" s="415"/>
      <c r="L2463" s="415"/>
      <c r="M2463" s="415"/>
      <c r="N2463" s="415"/>
      <c r="O2463" s="415"/>
      <c r="P2463" s="415"/>
    </row>
    <row r="2464" spans="9:16">
      <c r="I2464" s="413"/>
      <c r="J2464" s="414"/>
      <c r="K2464" s="415"/>
      <c r="L2464" s="415"/>
      <c r="M2464" s="415"/>
      <c r="N2464" s="415"/>
      <c r="O2464" s="415"/>
      <c r="P2464" s="415"/>
    </row>
    <row r="2465" spans="9:16">
      <c r="I2465" s="413"/>
      <c r="J2465" s="414"/>
      <c r="K2465" s="415"/>
      <c r="L2465" s="415"/>
      <c r="M2465" s="415"/>
      <c r="N2465" s="415"/>
      <c r="O2465" s="415"/>
      <c r="P2465" s="415"/>
    </row>
    <row r="2466" spans="9:16">
      <c r="I2466" s="413"/>
      <c r="J2466" s="414"/>
      <c r="K2466" s="415"/>
      <c r="L2466" s="415"/>
      <c r="M2466" s="415"/>
      <c r="N2466" s="415"/>
      <c r="O2466" s="415"/>
      <c r="P2466" s="415"/>
    </row>
    <row r="2467" spans="9:16">
      <c r="I2467" s="413"/>
      <c r="J2467" s="414"/>
      <c r="K2467" s="415"/>
      <c r="L2467" s="415"/>
      <c r="M2467" s="415"/>
      <c r="N2467" s="415"/>
      <c r="O2467" s="415"/>
      <c r="P2467" s="415"/>
    </row>
    <row r="2468" spans="9:16">
      <c r="I2468" s="413"/>
      <c r="J2468" s="414"/>
      <c r="K2468" s="415"/>
      <c r="L2468" s="415"/>
      <c r="M2468" s="415"/>
      <c r="N2468" s="415"/>
      <c r="O2468" s="415"/>
      <c r="P2468" s="415"/>
    </row>
    <row r="2469" spans="9:16">
      <c r="I2469" s="413"/>
      <c r="J2469" s="414"/>
      <c r="K2469" s="415"/>
      <c r="L2469" s="415"/>
      <c r="M2469" s="415"/>
      <c r="N2469" s="415"/>
      <c r="O2469" s="415"/>
      <c r="P2469" s="415"/>
    </row>
    <row r="2470" spans="9:16">
      <c r="I2470" s="413"/>
      <c r="J2470" s="414"/>
      <c r="K2470" s="415"/>
      <c r="L2470" s="415"/>
      <c r="M2470" s="415"/>
      <c r="N2470" s="415"/>
      <c r="O2470" s="415"/>
      <c r="P2470" s="415"/>
    </row>
    <row r="2471" spans="9:16">
      <c r="I2471" s="413"/>
      <c r="J2471" s="414"/>
      <c r="K2471" s="415"/>
      <c r="L2471" s="415"/>
      <c r="M2471" s="415"/>
      <c r="N2471" s="415"/>
      <c r="O2471" s="415"/>
      <c r="P2471" s="415"/>
    </row>
    <row r="2472" spans="9:16">
      <c r="I2472" s="413"/>
      <c r="J2472" s="414"/>
      <c r="K2472" s="415"/>
      <c r="L2472" s="415"/>
      <c r="M2472" s="415"/>
      <c r="N2472" s="415"/>
      <c r="O2472" s="415"/>
      <c r="P2472" s="415"/>
    </row>
    <row r="2473" spans="9:16">
      <c r="I2473" s="413"/>
      <c r="J2473" s="414"/>
      <c r="K2473" s="415"/>
      <c r="L2473" s="415"/>
      <c r="M2473" s="415"/>
      <c r="N2473" s="415"/>
      <c r="O2473" s="415"/>
      <c r="P2473" s="415"/>
    </row>
    <row r="2474" spans="9:16">
      <c r="I2474" s="413"/>
      <c r="J2474" s="414"/>
      <c r="K2474" s="415"/>
      <c r="L2474" s="415"/>
      <c r="M2474" s="415"/>
      <c r="N2474" s="415"/>
      <c r="O2474" s="415"/>
      <c r="P2474" s="415"/>
    </row>
    <row r="2475" spans="9:16">
      <c r="I2475" s="413"/>
      <c r="J2475" s="414"/>
      <c r="K2475" s="415"/>
      <c r="L2475" s="415"/>
      <c r="M2475" s="415"/>
      <c r="N2475" s="415"/>
      <c r="O2475" s="415"/>
      <c r="P2475" s="415"/>
    </row>
    <row r="2476" spans="9:16">
      <c r="I2476" s="413"/>
      <c r="J2476" s="414"/>
      <c r="K2476" s="415"/>
      <c r="L2476" s="415"/>
      <c r="M2476" s="415"/>
      <c r="N2476" s="415"/>
      <c r="O2476" s="415"/>
      <c r="P2476" s="415"/>
    </row>
    <row r="2477" spans="9:16">
      <c r="I2477" s="413"/>
      <c r="J2477" s="414"/>
      <c r="K2477" s="415"/>
      <c r="L2477" s="415"/>
      <c r="M2477" s="415"/>
      <c r="N2477" s="415"/>
      <c r="O2477" s="415"/>
      <c r="P2477" s="415"/>
    </row>
    <row r="2478" spans="9:16">
      <c r="I2478" s="413"/>
      <c r="J2478" s="414"/>
      <c r="K2478" s="415"/>
      <c r="L2478" s="415"/>
      <c r="M2478" s="415"/>
      <c r="N2478" s="415"/>
      <c r="O2478" s="415"/>
      <c r="P2478" s="415"/>
    </row>
    <row r="2479" spans="9:16">
      <c r="I2479" s="413"/>
      <c r="J2479" s="414"/>
      <c r="K2479" s="415"/>
      <c r="L2479" s="415"/>
      <c r="M2479" s="415"/>
      <c r="N2479" s="415"/>
      <c r="O2479" s="415"/>
      <c r="P2479" s="415"/>
    </row>
    <row r="2480" spans="9:16">
      <c r="I2480" s="413"/>
      <c r="J2480" s="414"/>
      <c r="K2480" s="415"/>
      <c r="L2480" s="415"/>
      <c r="M2480" s="415"/>
      <c r="N2480" s="415"/>
      <c r="O2480" s="415"/>
      <c r="P2480" s="415"/>
    </row>
    <row r="2481" spans="9:16">
      <c r="I2481" s="413"/>
      <c r="J2481" s="414"/>
      <c r="K2481" s="415"/>
      <c r="L2481" s="415"/>
      <c r="M2481" s="415"/>
      <c r="N2481" s="415"/>
      <c r="O2481" s="415"/>
      <c r="P2481" s="415"/>
    </row>
    <row r="2482" spans="9:16">
      <c r="I2482" s="413"/>
      <c r="J2482" s="414"/>
      <c r="K2482" s="415"/>
      <c r="L2482" s="415"/>
      <c r="M2482" s="415"/>
      <c r="N2482" s="415"/>
      <c r="O2482" s="415"/>
      <c r="P2482" s="415"/>
    </row>
    <row r="2483" spans="9:16">
      <c r="I2483" s="413"/>
      <c r="J2483" s="414"/>
      <c r="K2483" s="415"/>
      <c r="L2483" s="415"/>
      <c r="M2483" s="415"/>
      <c r="N2483" s="415"/>
      <c r="O2483" s="415"/>
      <c r="P2483" s="415"/>
    </row>
    <row r="2484" spans="9:16">
      <c r="I2484" s="413"/>
      <c r="J2484" s="414"/>
      <c r="K2484" s="415"/>
      <c r="L2484" s="415"/>
      <c r="M2484" s="415"/>
      <c r="N2484" s="415"/>
      <c r="O2484" s="415"/>
      <c r="P2484" s="415"/>
    </row>
    <row r="2485" spans="9:16">
      <c r="I2485" s="413"/>
      <c r="J2485" s="414"/>
      <c r="K2485" s="415"/>
      <c r="L2485" s="415"/>
      <c r="M2485" s="415"/>
      <c r="N2485" s="415"/>
      <c r="O2485" s="415"/>
      <c r="P2485" s="415"/>
    </row>
    <row r="2486" spans="9:16">
      <c r="I2486" s="413"/>
      <c r="J2486" s="414"/>
      <c r="K2486" s="415"/>
      <c r="L2486" s="415"/>
      <c r="M2486" s="415"/>
      <c r="N2486" s="415"/>
      <c r="O2486" s="415"/>
      <c r="P2486" s="415"/>
    </row>
    <row r="2487" spans="9:16">
      <c r="I2487" s="413"/>
      <c r="J2487" s="414"/>
      <c r="K2487" s="415"/>
      <c r="L2487" s="415"/>
      <c r="M2487" s="415"/>
      <c r="N2487" s="415"/>
      <c r="O2487" s="415"/>
      <c r="P2487" s="415"/>
    </row>
    <row r="2488" spans="9:16">
      <c r="I2488" s="413"/>
      <c r="J2488" s="414"/>
      <c r="K2488" s="415"/>
      <c r="L2488" s="415"/>
      <c r="M2488" s="415"/>
      <c r="N2488" s="415"/>
      <c r="O2488" s="415"/>
      <c r="P2488" s="415"/>
    </row>
    <row r="2489" spans="9:16">
      <c r="I2489" s="413"/>
      <c r="J2489" s="414"/>
      <c r="K2489" s="415"/>
      <c r="L2489" s="415"/>
      <c r="M2489" s="415"/>
      <c r="N2489" s="415"/>
      <c r="O2489" s="415"/>
      <c r="P2489" s="415"/>
    </row>
    <row r="2490" spans="9:16">
      <c r="I2490" s="413"/>
      <c r="J2490" s="414"/>
      <c r="K2490" s="415"/>
      <c r="L2490" s="415"/>
      <c r="M2490" s="415"/>
      <c r="N2490" s="415"/>
      <c r="O2490" s="415"/>
      <c r="P2490" s="415"/>
    </row>
    <row r="2491" spans="9:16">
      <c r="I2491" s="413"/>
      <c r="J2491" s="414"/>
      <c r="K2491" s="415"/>
      <c r="L2491" s="415"/>
      <c r="M2491" s="415"/>
      <c r="N2491" s="415"/>
      <c r="O2491" s="415"/>
      <c r="P2491" s="415"/>
    </row>
    <row r="2492" spans="9:16">
      <c r="I2492" s="413"/>
      <c r="J2492" s="414"/>
      <c r="K2492" s="415"/>
      <c r="L2492" s="415"/>
      <c r="M2492" s="415"/>
      <c r="N2492" s="415"/>
      <c r="O2492" s="415"/>
      <c r="P2492" s="415"/>
    </row>
    <row r="2493" spans="9:16">
      <c r="I2493" s="413"/>
      <c r="J2493" s="414"/>
      <c r="K2493" s="415"/>
      <c r="L2493" s="415"/>
      <c r="M2493" s="415"/>
      <c r="N2493" s="415"/>
      <c r="O2493" s="415"/>
      <c r="P2493" s="415"/>
    </row>
    <row r="2494" spans="9:16">
      <c r="I2494" s="413"/>
      <c r="J2494" s="414"/>
      <c r="K2494" s="415"/>
      <c r="L2494" s="415"/>
      <c r="M2494" s="415"/>
      <c r="N2494" s="415"/>
      <c r="O2494" s="415"/>
      <c r="P2494" s="415"/>
    </row>
    <row r="2495" spans="9:16">
      <c r="I2495" s="413"/>
      <c r="J2495" s="414"/>
      <c r="K2495" s="415"/>
      <c r="L2495" s="415"/>
      <c r="M2495" s="415"/>
      <c r="N2495" s="415"/>
      <c r="O2495" s="415"/>
      <c r="P2495" s="415"/>
    </row>
    <row r="2496" spans="9:16">
      <c r="I2496" s="413"/>
      <c r="J2496" s="414"/>
      <c r="K2496" s="415"/>
      <c r="L2496" s="415"/>
      <c r="M2496" s="415"/>
      <c r="N2496" s="415"/>
      <c r="O2496" s="415"/>
      <c r="P2496" s="415"/>
    </row>
    <row r="2497" spans="9:16">
      <c r="I2497" s="413"/>
      <c r="J2497" s="414"/>
      <c r="K2497" s="415"/>
      <c r="L2497" s="415"/>
      <c r="M2497" s="415"/>
      <c r="N2497" s="415"/>
      <c r="O2497" s="415"/>
      <c r="P2497" s="415"/>
    </row>
    <row r="2498" spans="9:16">
      <c r="I2498" s="413"/>
      <c r="J2498" s="414"/>
      <c r="K2498" s="415"/>
      <c r="L2498" s="415"/>
      <c r="M2498" s="415"/>
      <c r="N2498" s="415"/>
      <c r="O2498" s="415"/>
      <c r="P2498" s="415"/>
    </row>
    <row r="2499" spans="9:16">
      <c r="I2499" s="413"/>
      <c r="J2499" s="414"/>
      <c r="K2499" s="415"/>
      <c r="L2499" s="415"/>
      <c r="M2499" s="415"/>
      <c r="N2499" s="415"/>
      <c r="O2499" s="415"/>
      <c r="P2499" s="415"/>
    </row>
    <row r="2500" spans="9:16">
      <c r="I2500" s="413"/>
      <c r="J2500" s="414"/>
      <c r="K2500" s="415"/>
      <c r="L2500" s="415"/>
      <c r="M2500" s="415"/>
      <c r="N2500" s="415"/>
      <c r="O2500" s="415"/>
      <c r="P2500" s="415"/>
    </row>
    <row r="2501" spans="9:16">
      <c r="I2501" s="413"/>
      <c r="J2501" s="414"/>
      <c r="K2501" s="415"/>
      <c r="L2501" s="415"/>
      <c r="M2501" s="415"/>
      <c r="N2501" s="415"/>
      <c r="O2501" s="415"/>
      <c r="P2501" s="415"/>
    </row>
    <row r="2502" spans="9:16">
      <c r="I2502" s="413"/>
      <c r="J2502" s="414"/>
      <c r="K2502" s="415"/>
      <c r="L2502" s="415"/>
      <c r="M2502" s="415"/>
      <c r="N2502" s="415"/>
      <c r="O2502" s="415"/>
      <c r="P2502" s="415"/>
    </row>
    <row r="2503" spans="9:16">
      <c r="I2503" s="413"/>
      <c r="J2503" s="414"/>
      <c r="K2503" s="415"/>
      <c r="L2503" s="415"/>
      <c r="M2503" s="415"/>
      <c r="N2503" s="415"/>
      <c r="O2503" s="415"/>
      <c r="P2503" s="415"/>
    </row>
    <row r="2504" spans="9:16">
      <c r="I2504" s="413"/>
      <c r="J2504" s="414"/>
      <c r="K2504" s="415"/>
      <c r="L2504" s="415"/>
      <c r="M2504" s="415"/>
      <c r="N2504" s="415"/>
      <c r="O2504" s="415"/>
      <c r="P2504" s="415"/>
    </row>
    <row r="2505" spans="9:16">
      <c r="I2505" s="413"/>
      <c r="J2505" s="414"/>
      <c r="K2505" s="415"/>
      <c r="L2505" s="415"/>
      <c r="M2505" s="415"/>
      <c r="N2505" s="415"/>
      <c r="O2505" s="415"/>
      <c r="P2505" s="415"/>
    </row>
    <row r="2506" spans="9:16">
      <c r="I2506" s="413"/>
      <c r="J2506" s="414"/>
      <c r="K2506" s="415"/>
      <c r="L2506" s="415"/>
      <c r="M2506" s="415"/>
      <c r="N2506" s="415"/>
      <c r="O2506" s="415"/>
      <c r="P2506" s="415"/>
    </row>
    <row r="2507" spans="9:16">
      <c r="I2507" s="413"/>
      <c r="J2507" s="414"/>
      <c r="K2507" s="415"/>
      <c r="L2507" s="415"/>
      <c r="M2507" s="415"/>
      <c r="N2507" s="415"/>
      <c r="O2507" s="415"/>
      <c r="P2507" s="415"/>
    </row>
    <row r="2508" spans="9:16">
      <c r="I2508" s="413"/>
      <c r="J2508" s="414"/>
      <c r="K2508" s="415"/>
      <c r="L2508" s="415"/>
      <c r="M2508" s="415"/>
      <c r="N2508" s="415"/>
      <c r="O2508" s="415"/>
      <c r="P2508" s="415"/>
    </row>
    <row r="2509" spans="9:16">
      <c r="I2509" s="413"/>
      <c r="J2509" s="414"/>
      <c r="K2509" s="415"/>
      <c r="L2509" s="415"/>
      <c r="M2509" s="415"/>
      <c r="N2509" s="415"/>
      <c r="O2509" s="415"/>
      <c r="P2509" s="415"/>
    </row>
    <row r="2510" spans="9:16">
      <c r="I2510" s="413"/>
      <c r="J2510" s="414"/>
      <c r="K2510" s="415"/>
      <c r="L2510" s="415"/>
      <c r="M2510" s="415"/>
      <c r="N2510" s="415"/>
      <c r="O2510" s="415"/>
      <c r="P2510" s="415"/>
    </row>
    <row r="2511" spans="9:16">
      <c r="I2511" s="413"/>
      <c r="J2511" s="414"/>
      <c r="K2511" s="415"/>
      <c r="L2511" s="415"/>
      <c r="M2511" s="415"/>
      <c r="N2511" s="415"/>
      <c r="O2511" s="415"/>
      <c r="P2511" s="415"/>
    </row>
    <row r="2512" spans="9:16">
      <c r="I2512" s="413"/>
      <c r="J2512" s="414"/>
      <c r="K2512" s="415"/>
      <c r="L2512" s="415"/>
      <c r="M2512" s="415"/>
      <c r="N2512" s="415"/>
      <c r="O2512" s="415"/>
      <c r="P2512" s="415"/>
    </row>
    <row r="2513" spans="9:16">
      <c r="I2513" s="413"/>
      <c r="J2513" s="414"/>
      <c r="K2513" s="415"/>
      <c r="L2513" s="415"/>
      <c r="M2513" s="415"/>
      <c r="N2513" s="415"/>
      <c r="O2513" s="415"/>
      <c r="P2513" s="415"/>
    </row>
    <row r="2514" spans="9:16">
      <c r="I2514" s="413"/>
      <c r="J2514" s="414"/>
      <c r="K2514" s="415"/>
      <c r="L2514" s="415"/>
      <c r="M2514" s="415"/>
      <c r="N2514" s="415"/>
      <c r="O2514" s="415"/>
      <c r="P2514" s="415"/>
    </row>
    <row r="2515" spans="9:16">
      <c r="I2515" s="413"/>
      <c r="J2515" s="414"/>
      <c r="K2515" s="415"/>
      <c r="L2515" s="415"/>
      <c r="M2515" s="415"/>
      <c r="N2515" s="415"/>
      <c r="O2515" s="415"/>
      <c r="P2515" s="415"/>
    </row>
    <row r="2516" spans="9:16">
      <c r="I2516" s="413"/>
      <c r="J2516" s="414"/>
      <c r="K2516" s="415"/>
      <c r="L2516" s="415"/>
      <c r="M2516" s="415"/>
      <c r="N2516" s="415"/>
      <c r="O2516" s="415"/>
      <c r="P2516" s="415"/>
    </row>
    <row r="2517" spans="9:16">
      <c r="I2517" s="413"/>
      <c r="J2517" s="414"/>
      <c r="K2517" s="415"/>
      <c r="L2517" s="415"/>
      <c r="M2517" s="415"/>
      <c r="N2517" s="415"/>
      <c r="O2517" s="415"/>
      <c r="P2517" s="415"/>
    </row>
    <row r="2518" spans="9:16">
      <c r="I2518" s="413"/>
      <c r="J2518" s="414"/>
      <c r="K2518" s="415"/>
      <c r="L2518" s="415"/>
      <c r="M2518" s="415"/>
      <c r="N2518" s="415"/>
      <c r="O2518" s="415"/>
      <c r="P2518" s="415"/>
    </row>
    <row r="2519" spans="9:16">
      <c r="I2519" s="413"/>
      <c r="J2519" s="414"/>
      <c r="K2519" s="415"/>
      <c r="L2519" s="415"/>
      <c r="M2519" s="415"/>
      <c r="N2519" s="415"/>
      <c r="O2519" s="415"/>
      <c r="P2519" s="415"/>
    </row>
    <row r="2520" spans="9:16">
      <c r="I2520" s="413"/>
      <c r="J2520" s="414"/>
      <c r="K2520" s="415"/>
      <c r="L2520" s="415"/>
      <c r="M2520" s="415"/>
      <c r="N2520" s="415"/>
      <c r="O2520" s="415"/>
      <c r="P2520" s="415"/>
    </row>
    <row r="2521" spans="9:16">
      <c r="I2521" s="413"/>
      <c r="J2521" s="414"/>
      <c r="K2521" s="415"/>
      <c r="L2521" s="415"/>
      <c r="M2521" s="415"/>
      <c r="N2521" s="415"/>
      <c r="O2521" s="415"/>
      <c r="P2521" s="415"/>
    </row>
    <row r="2522" spans="9:16">
      <c r="I2522" s="413"/>
      <c r="J2522" s="414"/>
      <c r="K2522" s="415"/>
      <c r="L2522" s="415"/>
      <c r="M2522" s="415"/>
      <c r="N2522" s="415"/>
      <c r="O2522" s="415"/>
      <c r="P2522" s="415"/>
    </row>
    <row r="2523" spans="9:16">
      <c r="I2523" s="413"/>
      <c r="J2523" s="414"/>
      <c r="K2523" s="415"/>
      <c r="L2523" s="415"/>
      <c r="M2523" s="415"/>
      <c r="N2523" s="415"/>
      <c r="O2523" s="415"/>
      <c r="P2523" s="415"/>
    </row>
    <row r="2524" spans="9:16">
      <c r="I2524" s="413"/>
      <c r="J2524" s="414"/>
      <c r="K2524" s="415"/>
      <c r="L2524" s="415"/>
      <c r="M2524" s="415"/>
      <c r="N2524" s="415"/>
      <c r="O2524" s="415"/>
      <c r="P2524" s="415"/>
    </row>
    <row r="2525" spans="9:16">
      <c r="I2525" s="413"/>
      <c r="J2525" s="414"/>
      <c r="K2525" s="415"/>
      <c r="L2525" s="415"/>
      <c r="M2525" s="415"/>
      <c r="N2525" s="415"/>
      <c r="O2525" s="415"/>
      <c r="P2525" s="415"/>
    </row>
    <row r="2526" spans="9:16">
      <c r="I2526" s="413"/>
      <c r="J2526" s="414"/>
      <c r="K2526" s="415"/>
      <c r="L2526" s="415"/>
      <c r="M2526" s="415"/>
      <c r="N2526" s="415"/>
      <c r="O2526" s="415"/>
      <c r="P2526" s="415"/>
    </row>
    <row r="2527" spans="9:16">
      <c r="I2527" s="413"/>
      <c r="J2527" s="414"/>
      <c r="K2527" s="415"/>
      <c r="L2527" s="415"/>
      <c r="M2527" s="415"/>
      <c r="N2527" s="415"/>
      <c r="O2527" s="415"/>
      <c r="P2527" s="415"/>
    </row>
    <row r="2528" spans="9:16">
      <c r="I2528" s="413"/>
      <c r="J2528" s="414"/>
      <c r="K2528" s="415"/>
      <c r="L2528" s="415"/>
      <c r="M2528" s="415"/>
      <c r="N2528" s="415"/>
      <c r="O2528" s="415"/>
      <c r="P2528" s="415"/>
    </row>
    <row r="2529" spans="9:16">
      <c r="I2529" s="413"/>
      <c r="J2529" s="414"/>
      <c r="K2529" s="415"/>
      <c r="L2529" s="415"/>
      <c r="M2529" s="415"/>
      <c r="N2529" s="415"/>
      <c r="O2529" s="415"/>
      <c r="P2529" s="415"/>
    </row>
    <row r="2530" spans="9:16">
      <c r="I2530" s="413"/>
      <c r="J2530" s="414"/>
      <c r="K2530" s="415"/>
      <c r="L2530" s="415"/>
      <c r="M2530" s="415"/>
      <c r="N2530" s="415"/>
      <c r="O2530" s="415"/>
      <c r="P2530" s="415"/>
    </row>
    <row r="2531" spans="9:16">
      <c r="I2531" s="413"/>
      <c r="J2531" s="414"/>
      <c r="K2531" s="415"/>
      <c r="L2531" s="415"/>
      <c r="M2531" s="415"/>
      <c r="N2531" s="415"/>
      <c r="O2531" s="415"/>
      <c r="P2531" s="415"/>
    </row>
    <row r="2532" spans="9:16">
      <c r="I2532" s="413"/>
      <c r="J2532" s="414"/>
      <c r="K2532" s="415"/>
      <c r="L2532" s="415"/>
      <c r="M2532" s="415"/>
      <c r="N2532" s="415"/>
      <c r="O2532" s="415"/>
      <c r="P2532" s="415"/>
    </row>
    <row r="2533" spans="9:16">
      <c r="I2533" s="413"/>
      <c r="J2533" s="414"/>
      <c r="K2533" s="415"/>
      <c r="L2533" s="415"/>
      <c r="M2533" s="415"/>
      <c r="N2533" s="415"/>
      <c r="O2533" s="415"/>
      <c r="P2533" s="415"/>
    </row>
    <row r="2534" spans="9:16">
      <c r="I2534" s="413"/>
      <c r="J2534" s="414"/>
      <c r="K2534" s="415"/>
      <c r="L2534" s="415"/>
      <c r="M2534" s="415"/>
      <c r="N2534" s="415"/>
      <c r="O2534" s="415"/>
      <c r="P2534" s="415"/>
    </row>
    <row r="2535" spans="9:16">
      <c r="I2535" s="413"/>
      <c r="J2535" s="414"/>
      <c r="K2535" s="415"/>
      <c r="L2535" s="415"/>
      <c r="M2535" s="415"/>
      <c r="N2535" s="415"/>
      <c r="O2535" s="415"/>
      <c r="P2535" s="415"/>
    </row>
    <row r="2536" spans="9:16">
      <c r="I2536" s="413"/>
      <c r="J2536" s="414"/>
      <c r="K2536" s="415"/>
      <c r="L2536" s="415"/>
      <c r="M2536" s="415"/>
      <c r="N2536" s="415"/>
      <c r="O2536" s="415"/>
      <c r="P2536" s="415"/>
    </row>
    <row r="2537" spans="9:16">
      <c r="I2537" s="413"/>
      <c r="J2537" s="414"/>
      <c r="K2537" s="415"/>
      <c r="L2537" s="415"/>
      <c r="M2537" s="415"/>
      <c r="N2537" s="415"/>
      <c r="O2537" s="415"/>
      <c r="P2537" s="415"/>
    </row>
    <row r="2538" spans="9:16">
      <c r="I2538" s="413"/>
      <c r="J2538" s="414"/>
      <c r="K2538" s="415"/>
      <c r="L2538" s="415"/>
      <c r="M2538" s="415"/>
      <c r="N2538" s="415"/>
      <c r="O2538" s="415"/>
      <c r="P2538" s="415"/>
    </row>
    <row r="2539" spans="9:16">
      <c r="I2539" s="413"/>
      <c r="J2539" s="414"/>
      <c r="K2539" s="415"/>
      <c r="L2539" s="415"/>
      <c r="M2539" s="415"/>
      <c r="N2539" s="415"/>
      <c r="O2539" s="415"/>
      <c r="P2539" s="415"/>
    </row>
    <row r="2540" spans="9:16">
      <c r="I2540" s="413"/>
      <c r="J2540" s="414"/>
      <c r="K2540" s="415"/>
      <c r="L2540" s="415"/>
      <c r="M2540" s="415"/>
      <c r="N2540" s="415"/>
      <c r="O2540" s="415"/>
      <c r="P2540" s="415"/>
    </row>
    <row r="2541" spans="9:16">
      <c r="I2541" s="413"/>
      <c r="J2541" s="414"/>
      <c r="K2541" s="415"/>
      <c r="L2541" s="415"/>
      <c r="M2541" s="415"/>
      <c r="N2541" s="415"/>
      <c r="O2541" s="415"/>
      <c r="P2541" s="415"/>
    </row>
    <row r="2542" spans="9:16">
      <c r="I2542" s="413"/>
      <c r="J2542" s="414"/>
      <c r="K2542" s="415"/>
      <c r="L2542" s="415"/>
      <c r="M2542" s="415"/>
      <c r="N2542" s="415"/>
      <c r="O2542" s="415"/>
      <c r="P2542" s="415"/>
    </row>
    <row r="2543" spans="9:16">
      <c r="I2543" s="413"/>
      <c r="J2543" s="414"/>
      <c r="K2543" s="415"/>
      <c r="L2543" s="415"/>
      <c r="M2543" s="415"/>
      <c r="N2543" s="415"/>
      <c r="O2543" s="415"/>
      <c r="P2543" s="415"/>
    </row>
    <row r="2544" spans="9:16">
      <c r="I2544" s="413"/>
      <c r="J2544" s="414"/>
      <c r="K2544" s="415"/>
      <c r="L2544" s="415"/>
      <c r="M2544" s="415"/>
      <c r="N2544" s="415"/>
      <c r="O2544" s="415"/>
      <c r="P2544" s="415"/>
    </row>
    <row r="2545" spans="9:16">
      <c r="I2545" s="413"/>
      <c r="J2545" s="414"/>
      <c r="K2545" s="415"/>
      <c r="L2545" s="415"/>
      <c r="M2545" s="415"/>
      <c r="N2545" s="415"/>
      <c r="O2545" s="415"/>
      <c r="P2545" s="415"/>
    </row>
    <row r="2546" spans="9:16">
      <c r="I2546" s="413"/>
      <c r="J2546" s="414"/>
      <c r="K2546" s="415"/>
      <c r="L2546" s="415"/>
      <c r="M2546" s="415"/>
      <c r="N2546" s="415"/>
      <c r="O2546" s="415"/>
      <c r="P2546" s="415"/>
    </row>
    <row r="2547" spans="9:16">
      <c r="I2547" s="413"/>
      <c r="J2547" s="414"/>
      <c r="K2547" s="415"/>
      <c r="L2547" s="415"/>
      <c r="M2547" s="415"/>
      <c r="N2547" s="415"/>
      <c r="O2547" s="415"/>
      <c r="P2547" s="415"/>
    </row>
    <row r="2548" spans="9:16">
      <c r="I2548" s="413"/>
      <c r="J2548" s="414"/>
      <c r="K2548" s="415"/>
      <c r="L2548" s="415"/>
      <c r="M2548" s="415"/>
      <c r="N2548" s="415"/>
      <c r="O2548" s="415"/>
      <c r="P2548" s="415"/>
    </row>
    <row r="2549" spans="9:16">
      <c r="I2549" s="413"/>
      <c r="J2549" s="414"/>
      <c r="K2549" s="415"/>
      <c r="L2549" s="415"/>
      <c r="M2549" s="415"/>
      <c r="N2549" s="415"/>
      <c r="O2549" s="415"/>
      <c r="P2549" s="415"/>
    </row>
    <row r="2550" spans="9:16">
      <c r="I2550" s="413"/>
      <c r="J2550" s="414"/>
      <c r="K2550" s="415"/>
      <c r="L2550" s="415"/>
      <c r="M2550" s="415"/>
      <c r="N2550" s="415"/>
      <c r="O2550" s="415"/>
      <c r="P2550" s="415"/>
    </row>
    <row r="2551" spans="9:16">
      <c r="I2551" s="413"/>
      <c r="J2551" s="414"/>
      <c r="K2551" s="415"/>
      <c r="L2551" s="415"/>
      <c r="M2551" s="415"/>
      <c r="N2551" s="415"/>
      <c r="O2551" s="415"/>
      <c r="P2551" s="415"/>
    </row>
    <row r="2552" spans="9:16">
      <c r="I2552" s="413"/>
      <c r="J2552" s="414"/>
      <c r="K2552" s="415"/>
      <c r="L2552" s="415"/>
      <c r="M2552" s="415"/>
      <c r="N2552" s="415"/>
      <c r="O2552" s="415"/>
      <c r="P2552" s="415"/>
    </row>
    <row r="2553" spans="9:16">
      <c r="I2553" s="413"/>
      <c r="J2553" s="414"/>
      <c r="K2553" s="415"/>
      <c r="L2553" s="415"/>
      <c r="M2553" s="415"/>
      <c r="N2553" s="415"/>
      <c r="O2553" s="415"/>
      <c r="P2553" s="415"/>
    </row>
    <row r="2554" spans="9:16">
      <c r="I2554" s="413"/>
      <c r="J2554" s="414"/>
      <c r="K2554" s="415"/>
      <c r="L2554" s="415"/>
      <c r="M2554" s="415"/>
      <c r="N2554" s="415"/>
      <c r="O2554" s="415"/>
      <c r="P2554" s="415"/>
    </row>
    <row r="2555" spans="9:16">
      <c r="I2555" s="413"/>
      <c r="J2555" s="414"/>
      <c r="K2555" s="415"/>
      <c r="L2555" s="415"/>
      <c r="M2555" s="415"/>
      <c r="N2555" s="415"/>
      <c r="O2555" s="415"/>
      <c r="P2555" s="415"/>
    </row>
    <row r="2556" spans="9:16">
      <c r="I2556" s="413"/>
      <c r="J2556" s="414"/>
      <c r="K2556" s="415"/>
      <c r="L2556" s="415"/>
      <c r="M2556" s="415"/>
      <c r="N2556" s="415"/>
      <c r="O2556" s="415"/>
      <c r="P2556" s="415"/>
    </row>
    <row r="2557" spans="9:16">
      <c r="I2557" s="413"/>
      <c r="J2557" s="414"/>
      <c r="K2557" s="415"/>
      <c r="L2557" s="415"/>
      <c r="M2557" s="415"/>
      <c r="N2557" s="415"/>
      <c r="O2557" s="415"/>
      <c r="P2557" s="415"/>
    </row>
    <row r="2558" spans="9:16">
      <c r="I2558" s="413"/>
      <c r="J2558" s="414"/>
      <c r="K2558" s="415"/>
      <c r="L2558" s="415"/>
      <c r="M2558" s="415"/>
      <c r="N2558" s="415"/>
      <c r="O2558" s="415"/>
      <c r="P2558" s="415"/>
    </row>
    <row r="2559" spans="9:16">
      <c r="I2559" s="413"/>
      <c r="J2559" s="414"/>
      <c r="K2559" s="415"/>
      <c r="L2559" s="415"/>
      <c r="M2559" s="415"/>
      <c r="N2559" s="415"/>
      <c r="O2559" s="415"/>
      <c r="P2559" s="415"/>
    </row>
    <row r="2560" spans="9:16">
      <c r="I2560" s="413"/>
      <c r="J2560" s="414"/>
      <c r="K2560" s="415"/>
      <c r="L2560" s="415"/>
      <c r="M2560" s="415"/>
      <c r="N2560" s="415"/>
      <c r="O2560" s="415"/>
      <c r="P2560" s="415"/>
    </row>
    <row r="2561" spans="9:16">
      <c r="I2561" s="413"/>
      <c r="J2561" s="414"/>
      <c r="K2561" s="415"/>
      <c r="L2561" s="415"/>
      <c r="M2561" s="415"/>
      <c r="N2561" s="415"/>
      <c r="O2561" s="415"/>
      <c r="P2561" s="415"/>
    </row>
    <row r="2562" spans="9:16">
      <c r="I2562" s="413"/>
      <c r="J2562" s="414"/>
      <c r="K2562" s="415"/>
      <c r="L2562" s="415"/>
      <c r="M2562" s="415"/>
      <c r="N2562" s="415"/>
      <c r="O2562" s="415"/>
      <c r="P2562" s="415"/>
    </row>
    <row r="2563" spans="9:16">
      <c r="I2563" s="413"/>
      <c r="J2563" s="414"/>
      <c r="K2563" s="415"/>
      <c r="L2563" s="415"/>
      <c r="M2563" s="415"/>
      <c r="N2563" s="415"/>
      <c r="O2563" s="415"/>
      <c r="P2563" s="415"/>
    </row>
    <row r="2564" spans="9:16">
      <c r="I2564" s="413"/>
      <c r="J2564" s="414"/>
      <c r="K2564" s="415"/>
      <c r="L2564" s="415"/>
      <c r="M2564" s="415"/>
      <c r="N2564" s="415"/>
      <c r="O2564" s="415"/>
      <c r="P2564" s="415"/>
    </row>
    <row r="2565" spans="9:16">
      <c r="I2565" s="413"/>
      <c r="J2565" s="414"/>
      <c r="K2565" s="415"/>
      <c r="L2565" s="415"/>
      <c r="M2565" s="415"/>
      <c r="N2565" s="415"/>
      <c r="O2565" s="415"/>
      <c r="P2565" s="415"/>
    </row>
    <row r="2566" spans="9:16">
      <c r="I2566" s="413"/>
      <c r="J2566" s="414"/>
      <c r="K2566" s="415"/>
      <c r="L2566" s="415"/>
      <c r="M2566" s="415"/>
      <c r="N2566" s="415"/>
      <c r="O2566" s="415"/>
      <c r="P2566" s="415"/>
    </row>
    <row r="2567" spans="9:16">
      <c r="I2567" s="413"/>
      <c r="J2567" s="414"/>
      <c r="K2567" s="415"/>
      <c r="L2567" s="415"/>
      <c r="M2567" s="415"/>
      <c r="N2567" s="415"/>
      <c r="O2567" s="415"/>
      <c r="P2567" s="415"/>
    </row>
    <row r="2568" spans="9:16">
      <c r="I2568" s="413"/>
      <c r="J2568" s="414"/>
      <c r="K2568" s="415"/>
      <c r="L2568" s="415"/>
      <c r="M2568" s="415"/>
      <c r="N2568" s="415"/>
      <c r="O2568" s="415"/>
      <c r="P2568" s="415"/>
    </row>
    <row r="2569" spans="9:16">
      <c r="I2569" s="413"/>
      <c r="J2569" s="414"/>
      <c r="K2569" s="415"/>
      <c r="L2569" s="415"/>
      <c r="M2569" s="415"/>
      <c r="N2569" s="415"/>
      <c r="O2569" s="415"/>
      <c r="P2569" s="415"/>
    </row>
    <row r="2570" spans="9:16">
      <c r="I2570" s="413"/>
      <c r="J2570" s="414"/>
      <c r="K2570" s="415"/>
      <c r="L2570" s="415"/>
      <c r="M2570" s="415"/>
      <c r="N2570" s="415"/>
      <c r="O2570" s="415"/>
      <c r="P2570" s="415"/>
    </row>
    <row r="2571" spans="9:16">
      <c r="I2571" s="413"/>
      <c r="J2571" s="414"/>
      <c r="K2571" s="415"/>
      <c r="L2571" s="415"/>
      <c r="M2571" s="415"/>
      <c r="N2571" s="415"/>
      <c r="O2571" s="415"/>
      <c r="P2571" s="415"/>
    </row>
    <row r="2572" spans="9:16">
      <c r="I2572" s="413"/>
      <c r="J2572" s="414"/>
      <c r="K2572" s="415"/>
      <c r="L2572" s="415"/>
      <c r="M2572" s="415"/>
      <c r="N2572" s="415"/>
      <c r="O2572" s="415"/>
      <c r="P2572" s="415"/>
    </row>
    <row r="2573" spans="9:16">
      <c r="I2573" s="413"/>
      <c r="J2573" s="414"/>
      <c r="K2573" s="415"/>
      <c r="L2573" s="415"/>
      <c r="M2573" s="415"/>
      <c r="N2573" s="415"/>
      <c r="O2573" s="415"/>
      <c r="P2573" s="415"/>
    </row>
    <row r="2574" spans="9:16">
      <c r="I2574" s="413"/>
      <c r="J2574" s="414"/>
      <c r="K2574" s="415"/>
      <c r="L2574" s="415"/>
      <c r="M2574" s="415"/>
      <c r="N2574" s="415"/>
      <c r="O2574" s="415"/>
      <c r="P2574" s="415"/>
    </row>
    <row r="2575" spans="9:16">
      <c r="I2575" s="413"/>
      <c r="J2575" s="414"/>
      <c r="K2575" s="415"/>
      <c r="L2575" s="415"/>
      <c r="M2575" s="415"/>
      <c r="N2575" s="415"/>
      <c r="O2575" s="415"/>
      <c r="P2575" s="415"/>
    </row>
    <row r="2576" spans="9:16">
      <c r="I2576" s="413"/>
      <c r="J2576" s="414"/>
      <c r="K2576" s="415"/>
      <c r="L2576" s="415"/>
      <c r="M2576" s="415"/>
      <c r="N2576" s="415"/>
      <c r="O2576" s="415"/>
      <c r="P2576" s="415"/>
    </row>
    <row r="2577" spans="9:16">
      <c r="I2577" s="413"/>
      <c r="J2577" s="414"/>
      <c r="K2577" s="415"/>
      <c r="L2577" s="415"/>
      <c r="M2577" s="415"/>
      <c r="N2577" s="415"/>
      <c r="O2577" s="415"/>
      <c r="P2577" s="415"/>
    </row>
    <row r="2578" spans="9:16">
      <c r="I2578" s="413"/>
      <c r="J2578" s="414"/>
      <c r="K2578" s="415"/>
      <c r="L2578" s="415"/>
      <c r="M2578" s="415"/>
      <c r="N2578" s="415"/>
      <c r="O2578" s="415"/>
      <c r="P2578" s="415"/>
    </row>
    <row r="2579" spans="9:16">
      <c r="I2579" s="413"/>
      <c r="J2579" s="414"/>
      <c r="K2579" s="415"/>
      <c r="L2579" s="415"/>
      <c r="M2579" s="415"/>
      <c r="N2579" s="415"/>
      <c r="O2579" s="415"/>
      <c r="P2579" s="415"/>
    </row>
    <row r="2580" spans="9:16">
      <c r="I2580" s="413"/>
      <c r="J2580" s="414"/>
      <c r="K2580" s="415"/>
      <c r="L2580" s="415"/>
      <c r="M2580" s="415"/>
      <c r="N2580" s="415"/>
      <c r="O2580" s="415"/>
      <c r="P2580" s="415"/>
    </row>
    <row r="2581" spans="9:16">
      <c r="I2581" s="413"/>
      <c r="J2581" s="414"/>
      <c r="K2581" s="415"/>
      <c r="L2581" s="415"/>
      <c r="M2581" s="415"/>
      <c r="N2581" s="415"/>
      <c r="O2581" s="415"/>
      <c r="P2581" s="415"/>
    </row>
    <row r="2582" spans="9:16">
      <c r="I2582" s="413"/>
      <c r="J2582" s="414"/>
      <c r="K2582" s="415"/>
      <c r="L2582" s="415"/>
      <c r="M2582" s="415"/>
      <c r="N2582" s="415"/>
      <c r="O2582" s="415"/>
      <c r="P2582" s="415"/>
    </row>
    <row r="2583" spans="9:16">
      <c r="I2583" s="413"/>
      <c r="J2583" s="414"/>
      <c r="K2583" s="415"/>
      <c r="L2583" s="415"/>
      <c r="M2583" s="415"/>
      <c r="N2583" s="415"/>
      <c r="O2583" s="415"/>
      <c r="P2583" s="415"/>
    </row>
    <row r="2584" spans="9:16">
      <c r="I2584" s="413"/>
      <c r="J2584" s="414"/>
      <c r="K2584" s="415"/>
      <c r="L2584" s="415"/>
      <c r="M2584" s="415"/>
      <c r="N2584" s="415"/>
      <c r="O2584" s="415"/>
      <c r="P2584" s="415"/>
    </row>
    <row r="2585" spans="9:16">
      <c r="I2585" s="413"/>
      <c r="J2585" s="414"/>
      <c r="K2585" s="415"/>
      <c r="L2585" s="415"/>
      <c r="M2585" s="415"/>
      <c r="N2585" s="415"/>
      <c r="O2585" s="415"/>
      <c r="P2585" s="415"/>
    </row>
    <row r="2586" spans="9:16">
      <c r="I2586" s="413"/>
      <c r="J2586" s="414"/>
      <c r="K2586" s="415"/>
      <c r="L2586" s="415"/>
      <c r="M2586" s="415"/>
      <c r="N2586" s="415"/>
      <c r="O2586" s="415"/>
      <c r="P2586" s="415"/>
    </row>
    <row r="2587" spans="9:16">
      <c r="I2587" s="413"/>
      <c r="J2587" s="414"/>
      <c r="K2587" s="415"/>
      <c r="L2587" s="415"/>
      <c r="M2587" s="415"/>
      <c r="N2587" s="415"/>
      <c r="O2587" s="415"/>
      <c r="P2587" s="415"/>
    </row>
    <row r="2588" spans="9:16">
      <c r="I2588" s="413"/>
      <c r="J2588" s="414"/>
      <c r="K2588" s="415"/>
      <c r="L2588" s="415"/>
      <c r="M2588" s="415"/>
      <c r="N2588" s="415"/>
      <c r="O2588" s="415"/>
      <c r="P2588" s="415"/>
    </row>
    <row r="2589" spans="9:16">
      <c r="I2589" s="413"/>
      <c r="J2589" s="414"/>
      <c r="K2589" s="415"/>
      <c r="L2589" s="415"/>
      <c r="M2589" s="415"/>
      <c r="N2589" s="415"/>
      <c r="O2589" s="415"/>
      <c r="P2589" s="415"/>
    </row>
    <row r="2590" spans="9:16">
      <c r="I2590" s="413"/>
      <c r="J2590" s="414"/>
      <c r="K2590" s="415"/>
      <c r="L2590" s="415"/>
      <c r="M2590" s="415"/>
      <c r="N2590" s="415"/>
      <c r="O2590" s="415"/>
      <c r="P2590" s="415"/>
    </row>
    <row r="2591" spans="9:16">
      <c r="I2591" s="413"/>
      <c r="J2591" s="414"/>
      <c r="K2591" s="415"/>
      <c r="L2591" s="415"/>
      <c r="M2591" s="415"/>
      <c r="N2591" s="415"/>
      <c r="O2591" s="415"/>
      <c r="P2591" s="415"/>
    </row>
    <row r="2592" spans="9:16">
      <c r="I2592" s="413"/>
      <c r="J2592" s="414"/>
      <c r="K2592" s="415"/>
      <c r="L2592" s="415"/>
      <c r="M2592" s="415"/>
      <c r="N2592" s="415"/>
      <c r="O2592" s="415"/>
      <c r="P2592" s="415"/>
    </row>
    <row r="2593" spans="9:16">
      <c r="I2593" s="413"/>
      <c r="J2593" s="414"/>
      <c r="K2593" s="415"/>
      <c r="L2593" s="415"/>
      <c r="M2593" s="415"/>
      <c r="N2593" s="415"/>
      <c r="O2593" s="415"/>
      <c r="P2593" s="415"/>
    </row>
    <row r="2594" spans="9:16">
      <c r="I2594" s="413"/>
      <c r="J2594" s="414"/>
      <c r="K2594" s="415"/>
      <c r="L2594" s="415"/>
      <c r="M2594" s="415"/>
      <c r="N2594" s="415"/>
      <c r="O2594" s="415"/>
      <c r="P2594" s="415"/>
    </row>
    <row r="2595" spans="9:16">
      <c r="I2595" s="413"/>
      <c r="J2595" s="414"/>
      <c r="K2595" s="415"/>
      <c r="L2595" s="415"/>
      <c r="M2595" s="415"/>
      <c r="N2595" s="415"/>
      <c r="O2595" s="415"/>
      <c r="P2595" s="415"/>
    </row>
    <row r="2596" spans="9:16">
      <c r="I2596" s="413"/>
      <c r="J2596" s="414"/>
      <c r="K2596" s="415"/>
      <c r="L2596" s="415"/>
      <c r="M2596" s="415"/>
      <c r="N2596" s="415"/>
      <c r="O2596" s="415"/>
      <c r="P2596" s="415"/>
    </row>
    <row r="2597" spans="9:16">
      <c r="I2597" s="413"/>
      <c r="J2597" s="414"/>
      <c r="K2597" s="415"/>
      <c r="L2597" s="415"/>
      <c r="M2597" s="415"/>
      <c r="N2597" s="415"/>
      <c r="O2597" s="415"/>
      <c r="P2597" s="415"/>
    </row>
    <row r="2598" spans="9:16">
      <c r="I2598" s="413"/>
      <c r="J2598" s="414"/>
      <c r="K2598" s="415"/>
      <c r="L2598" s="415"/>
      <c r="M2598" s="415"/>
      <c r="N2598" s="415"/>
      <c r="O2598" s="415"/>
      <c r="P2598" s="415"/>
    </row>
    <row r="2599" spans="9:16">
      <c r="I2599" s="413"/>
      <c r="J2599" s="414"/>
      <c r="K2599" s="415"/>
      <c r="L2599" s="415"/>
      <c r="M2599" s="415"/>
      <c r="N2599" s="415"/>
      <c r="O2599" s="415"/>
      <c r="P2599" s="415"/>
    </row>
    <row r="2600" spans="9:16">
      <c r="I2600" s="413"/>
      <c r="J2600" s="414"/>
      <c r="K2600" s="415"/>
      <c r="L2600" s="415"/>
      <c r="M2600" s="415"/>
      <c r="N2600" s="415"/>
      <c r="O2600" s="415"/>
      <c r="P2600" s="415"/>
    </row>
    <row r="2601" spans="9:16">
      <c r="I2601" s="413"/>
      <c r="J2601" s="414"/>
      <c r="K2601" s="415"/>
      <c r="L2601" s="415"/>
      <c r="M2601" s="415"/>
      <c r="N2601" s="415"/>
      <c r="O2601" s="415"/>
      <c r="P2601" s="415"/>
    </row>
    <row r="2602" spans="9:16">
      <c r="I2602" s="413"/>
      <c r="J2602" s="414"/>
      <c r="K2602" s="415"/>
      <c r="L2602" s="415"/>
      <c r="M2602" s="415"/>
      <c r="N2602" s="415"/>
      <c r="O2602" s="415"/>
      <c r="P2602" s="415"/>
    </row>
    <row r="2603" spans="9:16">
      <c r="I2603" s="413"/>
      <c r="J2603" s="414"/>
      <c r="K2603" s="415"/>
      <c r="L2603" s="415"/>
      <c r="M2603" s="415"/>
      <c r="N2603" s="415"/>
      <c r="O2603" s="415"/>
      <c r="P2603" s="415"/>
    </row>
    <row r="2604" spans="9:16">
      <c r="I2604" s="413"/>
      <c r="J2604" s="414"/>
      <c r="K2604" s="415"/>
      <c r="L2604" s="415"/>
      <c r="M2604" s="415"/>
      <c r="N2604" s="415"/>
      <c r="O2604" s="415"/>
      <c r="P2604" s="415"/>
    </row>
    <row r="2605" spans="9:16">
      <c r="I2605" s="413"/>
      <c r="J2605" s="414"/>
      <c r="K2605" s="415"/>
      <c r="L2605" s="415"/>
      <c r="M2605" s="415"/>
      <c r="N2605" s="415"/>
      <c r="O2605" s="415"/>
      <c r="P2605" s="415"/>
    </row>
    <row r="2606" spans="9:16">
      <c r="I2606" s="413"/>
      <c r="J2606" s="414"/>
      <c r="K2606" s="415"/>
      <c r="L2606" s="415"/>
      <c r="M2606" s="415"/>
      <c r="N2606" s="415"/>
      <c r="O2606" s="415"/>
      <c r="P2606" s="415"/>
    </row>
    <row r="2607" spans="9:16">
      <c r="I2607" s="413"/>
      <c r="J2607" s="414"/>
      <c r="K2607" s="415"/>
      <c r="L2607" s="415"/>
      <c r="M2607" s="415"/>
      <c r="N2607" s="415"/>
      <c r="O2607" s="415"/>
      <c r="P2607" s="415"/>
    </row>
    <row r="2608" spans="9:16">
      <c r="I2608" s="413"/>
      <c r="J2608" s="414"/>
      <c r="K2608" s="415"/>
      <c r="L2608" s="415"/>
      <c r="M2608" s="415"/>
      <c r="N2608" s="415"/>
      <c r="O2608" s="415"/>
      <c r="P2608" s="415"/>
    </row>
    <row r="2609" spans="9:16">
      <c r="I2609" s="413"/>
      <c r="J2609" s="414"/>
      <c r="K2609" s="415"/>
      <c r="L2609" s="415"/>
      <c r="M2609" s="415"/>
      <c r="N2609" s="415"/>
      <c r="O2609" s="415"/>
      <c r="P2609" s="415"/>
    </row>
    <row r="2610" spans="9:16">
      <c r="I2610" s="413"/>
      <c r="J2610" s="414"/>
      <c r="K2610" s="415"/>
      <c r="L2610" s="415"/>
      <c r="M2610" s="415"/>
      <c r="N2610" s="415"/>
      <c r="O2610" s="415"/>
      <c r="P2610" s="415"/>
    </row>
    <row r="2611" spans="9:16">
      <c r="I2611" s="413"/>
      <c r="J2611" s="414"/>
      <c r="K2611" s="415"/>
      <c r="L2611" s="415"/>
      <c r="M2611" s="415"/>
      <c r="N2611" s="415"/>
      <c r="O2611" s="415"/>
      <c r="P2611" s="415"/>
    </row>
    <row r="2612" spans="9:16">
      <c r="I2612" s="413"/>
      <c r="J2612" s="414"/>
      <c r="K2612" s="415"/>
      <c r="L2612" s="415"/>
      <c r="M2612" s="415"/>
      <c r="N2612" s="415"/>
      <c r="O2612" s="415"/>
      <c r="P2612" s="415"/>
    </row>
    <row r="2613" spans="9:16">
      <c r="I2613" s="413"/>
      <c r="J2613" s="414"/>
      <c r="K2613" s="415"/>
      <c r="L2613" s="415"/>
      <c r="M2613" s="415"/>
      <c r="N2613" s="415"/>
      <c r="O2613" s="415"/>
      <c r="P2613" s="415"/>
    </row>
    <row r="2614" spans="9:16">
      <c r="I2614" s="413"/>
      <c r="J2614" s="414"/>
      <c r="K2614" s="415"/>
      <c r="L2614" s="415"/>
      <c r="M2614" s="415"/>
      <c r="N2614" s="415"/>
      <c r="O2614" s="415"/>
      <c r="P2614" s="415"/>
    </row>
    <row r="2615" spans="9:16">
      <c r="I2615" s="413"/>
      <c r="J2615" s="414"/>
      <c r="K2615" s="415"/>
      <c r="L2615" s="415"/>
      <c r="M2615" s="415"/>
      <c r="N2615" s="415"/>
      <c r="O2615" s="415"/>
      <c r="P2615" s="415"/>
    </row>
    <row r="2616" spans="9:16">
      <c r="I2616" s="413"/>
      <c r="J2616" s="414"/>
      <c r="K2616" s="415"/>
      <c r="L2616" s="415"/>
      <c r="M2616" s="415"/>
      <c r="N2616" s="415"/>
      <c r="O2616" s="415"/>
      <c r="P2616" s="415"/>
    </row>
    <row r="2617" spans="9:16">
      <c r="I2617" s="413"/>
      <c r="J2617" s="414"/>
      <c r="K2617" s="415"/>
      <c r="L2617" s="415"/>
      <c r="M2617" s="415"/>
      <c r="N2617" s="415"/>
      <c r="O2617" s="415"/>
      <c r="P2617" s="415"/>
    </row>
    <row r="2618" spans="9:16">
      <c r="I2618" s="413"/>
      <c r="J2618" s="414"/>
      <c r="K2618" s="415"/>
      <c r="L2618" s="415"/>
      <c r="M2618" s="415"/>
      <c r="N2618" s="415"/>
      <c r="O2618" s="415"/>
      <c r="P2618" s="415"/>
    </row>
    <row r="2619" spans="9:16">
      <c r="I2619" s="413"/>
      <c r="J2619" s="414"/>
      <c r="K2619" s="415"/>
      <c r="L2619" s="415"/>
      <c r="M2619" s="415"/>
      <c r="N2619" s="415"/>
      <c r="O2619" s="415"/>
      <c r="P2619" s="415"/>
    </row>
    <row r="2620" spans="9:16">
      <c r="I2620" s="413"/>
      <c r="J2620" s="414"/>
      <c r="K2620" s="415"/>
      <c r="L2620" s="415"/>
      <c r="M2620" s="415"/>
      <c r="N2620" s="415"/>
      <c r="O2620" s="415"/>
      <c r="P2620" s="415"/>
    </row>
    <row r="2621" spans="9:16">
      <c r="I2621" s="413"/>
      <c r="J2621" s="414"/>
      <c r="K2621" s="415"/>
      <c r="L2621" s="415"/>
      <c r="M2621" s="415"/>
      <c r="N2621" s="415"/>
      <c r="O2621" s="415"/>
      <c r="P2621" s="415"/>
    </row>
    <row r="2622" spans="9:16">
      <c r="I2622" s="413"/>
      <c r="J2622" s="414"/>
      <c r="K2622" s="415"/>
      <c r="L2622" s="415"/>
      <c r="M2622" s="415"/>
      <c r="N2622" s="415"/>
      <c r="O2622" s="415"/>
      <c r="P2622" s="415"/>
    </row>
    <row r="2623" spans="9:16">
      <c r="I2623" s="413"/>
      <c r="J2623" s="414"/>
      <c r="K2623" s="415"/>
      <c r="L2623" s="415"/>
      <c r="M2623" s="415"/>
      <c r="N2623" s="415"/>
      <c r="O2623" s="415"/>
      <c r="P2623" s="415"/>
    </row>
    <row r="2624" spans="9:16">
      <c r="I2624" s="413"/>
      <c r="J2624" s="414"/>
      <c r="K2624" s="415"/>
      <c r="L2624" s="415"/>
      <c r="M2624" s="415"/>
      <c r="N2624" s="415"/>
      <c r="O2624" s="415"/>
      <c r="P2624" s="415"/>
    </row>
    <row r="2625" spans="9:16">
      <c r="I2625" s="413"/>
      <c r="J2625" s="414"/>
      <c r="K2625" s="415"/>
      <c r="L2625" s="415"/>
      <c r="M2625" s="415"/>
      <c r="N2625" s="415"/>
      <c r="O2625" s="415"/>
      <c r="P2625" s="415"/>
    </row>
    <row r="2626" spans="9:16">
      <c r="I2626" s="413"/>
      <c r="J2626" s="414"/>
      <c r="K2626" s="415"/>
      <c r="L2626" s="415"/>
      <c r="M2626" s="415"/>
      <c r="N2626" s="415"/>
      <c r="O2626" s="415"/>
      <c r="P2626" s="415"/>
    </row>
    <row r="2627" spans="9:16">
      <c r="I2627" s="413"/>
      <c r="J2627" s="414"/>
      <c r="K2627" s="415"/>
      <c r="L2627" s="415"/>
      <c r="M2627" s="415"/>
      <c r="N2627" s="415"/>
      <c r="O2627" s="415"/>
      <c r="P2627" s="415"/>
    </row>
    <row r="2628" spans="9:16">
      <c r="I2628" s="413"/>
      <c r="J2628" s="414"/>
      <c r="K2628" s="415"/>
      <c r="L2628" s="415"/>
      <c r="M2628" s="415"/>
      <c r="N2628" s="415"/>
      <c r="O2628" s="415"/>
      <c r="P2628" s="415"/>
    </row>
    <row r="2629" spans="9:16">
      <c r="I2629" s="413"/>
      <c r="J2629" s="414"/>
      <c r="K2629" s="415"/>
      <c r="L2629" s="415"/>
      <c r="M2629" s="415"/>
      <c r="N2629" s="415"/>
      <c r="O2629" s="415"/>
      <c r="P2629" s="415"/>
    </row>
    <row r="2630" spans="9:16">
      <c r="I2630" s="413"/>
      <c r="J2630" s="414"/>
      <c r="K2630" s="415"/>
      <c r="L2630" s="415"/>
      <c r="M2630" s="415"/>
      <c r="N2630" s="415"/>
      <c r="O2630" s="415"/>
      <c r="P2630" s="415"/>
    </row>
    <row r="2631" spans="9:16">
      <c r="I2631" s="413"/>
      <c r="J2631" s="414"/>
      <c r="K2631" s="415"/>
      <c r="L2631" s="415"/>
      <c r="M2631" s="415"/>
      <c r="N2631" s="415"/>
      <c r="O2631" s="415"/>
      <c r="P2631" s="415"/>
    </row>
    <row r="2632" spans="9:16">
      <c r="I2632" s="413"/>
      <c r="J2632" s="414"/>
      <c r="K2632" s="415"/>
      <c r="L2632" s="415"/>
      <c r="M2632" s="415"/>
      <c r="N2632" s="415"/>
      <c r="O2632" s="415"/>
      <c r="P2632" s="415"/>
    </row>
    <row r="2633" spans="9:16">
      <c r="I2633" s="413"/>
      <c r="J2633" s="414"/>
      <c r="K2633" s="415"/>
      <c r="L2633" s="415"/>
      <c r="M2633" s="415"/>
      <c r="N2633" s="415"/>
      <c r="O2633" s="415"/>
      <c r="P2633" s="415"/>
    </row>
    <row r="2634" spans="9:16">
      <c r="I2634" s="413"/>
      <c r="J2634" s="414"/>
      <c r="K2634" s="415"/>
      <c r="L2634" s="415"/>
      <c r="M2634" s="415"/>
      <c r="N2634" s="415"/>
      <c r="O2634" s="415"/>
      <c r="P2634" s="415"/>
    </row>
    <row r="2635" spans="9:16">
      <c r="I2635" s="413"/>
      <c r="J2635" s="414"/>
      <c r="K2635" s="415"/>
      <c r="L2635" s="415"/>
      <c r="M2635" s="415"/>
      <c r="N2635" s="415"/>
      <c r="O2635" s="415"/>
      <c r="P2635" s="415"/>
    </row>
    <row r="2636" spans="9:16">
      <c r="I2636" s="413"/>
      <c r="J2636" s="414"/>
      <c r="K2636" s="415"/>
      <c r="L2636" s="415"/>
      <c r="M2636" s="415"/>
      <c r="N2636" s="415"/>
      <c r="O2636" s="415"/>
      <c r="P2636" s="415"/>
    </row>
    <row r="2637" spans="9:16">
      <c r="I2637" s="413"/>
      <c r="J2637" s="414"/>
      <c r="K2637" s="415"/>
      <c r="L2637" s="415"/>
      <c r="M2637" s="415"/>
      <c r="N2637" s="415"/>
      <c r="O2637" s="415"/>
      <c r="P2637" s="415"/>
    </row>
    <row r="2638" spans="9:16">
      <c r="I2638" s="413"/>
      <c r="J2638" s="414"/>
      <c r="K2638" s="415"/>
      <c r="L2638" s="415"/>
      <c r="M2638" s="415"/>
      <c r="N2638" s="415"/>
      <c r="O2638" s="415"/>
      <c r="P2638" s="415"/>
    </row>
    <row r="2639" spans="9:16">
      <c r="I2639" s="413"/>
      <c r="J2639" s="414"/>
      <c r="K2639" s="415"/>
      <c r="L2639" s="415"/>
      <c r="M2639" s="415"/>
      <c r="N2639" s="415"/>
      <c r="O2639" s="415"/>
      <c r="P2639" s="415"/>
    </row>
    <row r="2640" spans="9:16">
      <c r="I2640" s="413"/>
      <c r="J2640" s="414"/>
      <c r="K2640" s="415"/>
      <c r="L2640" s="415"/>
      <c r="M2640" s="415"/>
      <c r="N2640" s="415"/>
      <c r="O2640" s="415"/>
      <c r="P2640" s="415"/>
    </row>
    <row r="2641" spans="9:16">
      <c r="I2641" s="413"/>
      <c r="J2641" s="414"/>
      <c r="K2641" s="415"/>
      <c r="L2641" s="415"/>
      <c r="M2641" s="415"/>
      <c r="N2641" s="415"/>
      <c r="O2641" s="415"/>
      <c r="P2641" s="415"/>
    </row>
    <row r="2642" spans="9:16">
      <c r="I2642" s="413"/>
      <c r="J2642" s="414"/>
      <c r="K2642" s="415"/>
      <c r="L2642" s="415"/>
      <c r="M2642" s="415"/>
      <c r="N2642" s="415"/>
      <c r="O2642" s="415"/>
      <c r="P2642" s="415"/>
    </row>
    <row r="2643" spans="9:16">
      <c r="I2643" s="413"/>
      <c r="J2643" s="414"/>
      <c r="K2643" s="415"/>
      <c r="L2643" s="415"/>
      <c r="M2643" s="415"/>
      <c r="N2643" s="415"/>
      <c r="O2643" s="415"/>
      <c r="P2643" s="415"/>
    </row>
    <row r="2644" spans="9:16">
      <c r="I2644" s="413"/>
      <c r="J2644" s="414"/>
      <c r="K2644" s="415"/>
      <c r="L2644" s="415"/>
      <c r="M2644" s="415"/>
      <c r="N2644" s="415"/>
      <c r="O2644" s="415"/>
      <c r="P2644" s="415"/>
    </row>
    <row r="2645" spans="9:16">
      <c r="I2645" s="413"/>
      <c r="J2645" s="414"/>
      <c r="K2645" s="415"/>
      <c r="L2645" s="415"/>
      <c r="M2645" s="415"/>
      <c r="N2645" s="415"/>
      <c r="O2645" s="415"/>
      <c r="P2645" s="415"/>
    </row>
    <row r="2646" spans="9:16">
      <c r="I2646" s="413"/>
      <c r="J2646" s="414"/>
      <c r="K2646" s="415"/>
      <c r="L2646" s="415"/>
      <c r="M2646" s="415"/>
      <c r="N2646" s="415"/>
      <c r="O2646" s="415"/>
      <c r="P2646" s="415"/>
    </row>
    <row r="2647" spans="9:16">
      <c r="I2647" s="413"/>
      <c r="J2647" s="414"/>
      <c r="K2647" s="415"/>
      <c r="L2647" s="415"/>
      <c r="M2647" s="415"/>
      <c r="N2647" s="415"/>
      <c r="O2647" s="415"/>
      <c r="P2647" s="415"/>
    </row>
    <row r="2648" spans="9:16">
      <c r="I2648" s="413"/>
      <c r="J2648" s="414"/>
      <c r="K2648" s="415"/>
      <c r="L2648" s="415"/>
      <c r="M2648" s="415"/>
      <c r="N2648" s="415"/>
      <c r="O2648" s="415"/>
      <c r="P2648" s="415"/>
    </row>
    <row r="2649" spans="9:16">
      <c r="I2649" s="413"/>
      <c r="J2649" s="414"/>
      <c r="K2649" s="415"/>
      <c r="L2649" s="415"/>
      <c r="M2649" s="415"/>
      <c r="N2649" s="415"/>
      <c r="O2649" s="415"/>
      <c r="P2649" s="415"/>
    </row>
    <row r="2650" spans="9:16">
      <c r="I2650" s="413"/>
      <c r="J2650" s="414"/>
      <c r="K2650" s="415"/>
      <c r="L2650" s="415"/>
      <c r="M2650" s="415"/>
      <c r="N2650" s="415"/>
      <c r="O2650" s="415"/>
      <c r="P2650" s="415"/>
    </row>
    <row r="2651" spans="9:16">
      <c r="I2651" s="413"/>
      <c r="J2651" s="414"/>
      <c r="K2651" s="415"/>
      <c r="L2651" s="415"/>
      <c r="M2651" s="415"/>
      <c r="N2651" s="415"/>
      <c r="O2651" s="415"/>
      <c r="P2651" s="415"/>
    </row>
    <row r="2652" spans="9:16">
      <c r="I2652" s="413"/>
      <c r="J2652" s="414"/>
      <c r="K2652" s="415"/>
      <c r="L2652" s="415"/>
      <c r="M2652" s="415"/>
      <c r="N2652" s="415"/>
      <c r="O2652" s="415"/>
      <c r="P2652" s="415"/>
    </row>
    <row r="2653" spans="9:16">
      <c r="I2653" s="413"/>
      <c r="J2653" s="414"/>
      <c r="K2653" s="415"/>
      <c r="L2653" s="415"/>
      <c r="M2653" s="415"/>
      <c r="N2653" s="415"/>
      <c r="O2653" s="415"/>
      <c r="P2653" s="415"/>
    </row>
    <row r="2654" spans="9:16">
      <c r="I2654" s="413"/>
      <c r="J2654" s="414"/>
      <c r="K2654" s="415"/>
      <c r="L2654" s="415"/>
      <c r="M2654" s="415"/>
      <c r="N2654" s="415"/>
      <c r="O2654" s="415"/>
      <c r="P2654" s="415"/>
    </row>
    <row r="2655" spans="9:16">
      <c r="I2655" s="413"/>
      <c r="J2655" s="414"/>
      <c r="K2655" s="415"/>
      <c r="L2655" s="415"/>
      <c r="M2655" s="415"/>
      <c r="N2655" s="415"/>
      <c r="O2655" s="415"/>
      <c r="P2655" s="415"/>
    </row>
    <row r="2656" spans="9:16">
      <c r="I2656" s="413"/>
      <c r="J2656" s="414"/>
      <c r="K2656" s="415"/>
      <c r="L2656" s="415"/>
      <c r="M2656" s="415"/>
      <c r="N2656" s="415"/>
      <c r="O2656" s="415"/>
      <c r="P2656" s="415"/>
    </row>
    <row r="2657" spans="9:16">
      <c r="I2657" s="413"/>
      <c r="J2657" s="414"/>
      <c r="K2657" s="415"/>
      <c r="L2657" s="415"/>
      <c r="M2657" s="415"/>
      <c r="N2657" s="415"/>
      <c r="O2657" s="415"/>
      <c r="P2657" s="415"/>
    </row>
    <row r="2658" spans="9:16">
      <c r="I2658" s="413"/>
      <c r="J2658" s="414"/>
      <c r="K2658" s="415"/>
      <c r="L2658" s="415"/>
      <c r="M2658" s="415"/>
      <c r="N2658" s="415"/>
      <c r="O2658" s="415"/>
      <c r="P2658" s="415"/>
    </row>
    <row r="2659" spans="9:16">
      <c r="I2659" s="413"/>
      <c r="J2659" s="414"/>
      <c r="K2659" s="415"/>
      <c r="L2659" s="415"/>
      <c r="M2659" s="415"/>
      <c r="N2659" s="415"/>
      <c r="O2659" s="415"/>
      <c r="P2659" s="415"/>
    </row>
    <row r="2660" spans="9:16">
      <c r="I2660" s="413"/>
      <c r="J2660" s="414"/>
      <c r="K2660" s="415"/>
      <c r="L2660" s="415"/>
      <c r="M2660" s="415"/>
      <c r="N2660" s="415"/>
      <c r="O2660" s="415"/>
      <c r="P2660" s="415"/>
    </row>
    <row r="2661" spans="9:16">
      <c r="I2661" s="413"/>
      <c r="J2661" s="414"/>
      <c r="K2661" s="415"/>
      <c r="L2661" s="415"/>
      <c r="M2661" s="415"/>
      <c r="N2661" s="415"/>
      <c r="O2661" s="415"/>
      <c r="P2661" s="415"/>
    </row>
    <row r="2662" spans="9:16">
      <c r="I2662" s="413"/>
      <c r="J2662" s="414"/>
      <c r="K2662" s="415"/>
      <c r="L2662" s="415"/>
      <c r="M2662" s="415"/>
      <c r="N2662" s="415"/>
      <c r="O2662" s="415"/>
      <c r="P2662" s="415"/>
    </row>
    <row r="2663" spans="9:16">
      <c r="I2663" s="413"/>
      <c r="J2663" s="414"/>
      <c r="K2663" s="415"/>
      <c r="L2663" s="415"/>
      <c r="M2663" s="415"/>
      <c r="N2663" s="415"/>
      <c r="O2663" s="415"/>
      <c r="P2663" s="415"/>
    </row>
    <row r="2664" spans="9:16">
      <c r="I2664" s="413"/>
      <c r="J2664" s="414"/>
      <c r="K2664" s="415"/>
      <c r="L2664" s="415"/>
      <c r="M2664" s="415"/>
      <c r="N2664" s="415"/>
      <c r="O2664" s="415"/>
      <c r="P2664" s="415"/>
    </row>
    <row r="2665" spans="9:16">
      <c r="I2665" s="413"/>
      <c r="J2665" s="414"/>
      <c r="K2665" s="415"/>
      <c r="L2665" s="415"/>
      <c r="M2665" s="415"/>
      <c r="N2665" s="415"/>
      <c r="O2665" s="415"/>
      <c r="P2665" s="415"/>
    </row>
    <row r="2666" spans="9:16">
      <c r="I2666" s="413"/>
      <c r="J2666" s="414"/>
      <c r="K2666" s="415"/>
      <c r="L2666" s="415"/>
      <c r="M2666" s="415"/>
      <c r="N2666" s="415"/>
      <c r="O2666" s="415"/>
      <c r="P2666" s="415"/>
    </row>
    <row r="2667" spans="9:16">
      <c r="I2667" s="413"/>
      <c r="J2667" s="414"/>
      <c r="K2667" s="415"/>
      <c r="L2667" s="415"/>
      <c r="M2667" s="415"/>
      <c r="N2667" s="415"/>
      <c r="O2667" s="415"/>
      <c r="P2667" s="415"/>
    </row>
    <row r="2668" spans="9:16">
      <c r="I2668" s="413"/>
      <c r="J2668" s="414"/>
      <c r="K2668" s="415"/>
      <c r="L2668" s="415"/>
      <c r="M2668" s="415"/>
      <c r="N2668" s="415"/>
      <c r="O2668" s="415"/>
      <c r="P2668" s="415"/>
    </row>
    <row r="2669" spans="9:16">
      <c r="I2669" s="413"/>
      <c r="J2669" s="414"/>
      <c r="K2669" s="415"/>
      <c r="L2669" s="415"/>
      <c r="M2669" s="415"/>
      <c r="N2669" s="415"/>
      <c r="O2669" s="415"/>
      <c r="P2669" s="415"/>
    </row>
    <row r="2670" spans="9:16">
      <c r="I2670" s="413"/>
      <c r="J2670" s="414"/>
      <c r="K2670" s="415"/>
      <c r="L2670" s="415"/>
      <c r="M2670" s="415"/>
      <c r="N2670" s="415"/>
      <c r="O2670" s="415"/>
      <c r="P2670" s="415"/>
    </row>
    <row r="2671" spans="9:16">
      <c r="I2671" s="413"/>
      <c r="J2671" s="414"/>
      <c r="K2671" s="415"/>
      <c r="L2671" s="415"/>
      <c r="M2671" s="415"/>
      <c r="N2671" s="415"/>
      <c r="O2671" s="415"/>
      <c r="P2671" s="415"/>
    </row>
    <row r="2672" spans="9:16">
      <c r="I2672" s="413"/>
      <c r="J2672" s="414"/>
      <c r="K2672" s="415"/>
      <c r="L2672" s="415"/>
      <c r="M2672" s="415"/>
      <c r="N2672" s="415"/>
      <c r="O2672" s="415"/>
      <c r="P2672" s="415"/>
    </row>
    <row r="2673" spans="9:16">
      <c r="I2673" s="413"/>
      <c r="J2673" s="414"/>
      <c r="K2673" s="415"/>
      <c r="L2673" s="415"/>
      <c r="M2673" s="415"/>
      <c r="N2673" s="415"/>
      <c r="O2673" s="415"/>
      <c r="P2673" s="415"/>
    </row>
    <row r="2674" spans="9:16">
      <c r="I2674" s="413"/>
      <c r="J2674" s="414"/>
      <c r="K2674" s="415"/>
      <c r="L2674" s="415"/>
      <c r="M2674" s="415"/>
      <c r="N2674" s="415"/>
      <c r="O2674" s="415"/>
      <c r="P2674" s="415"/>
    </row>
    <row r="2675" spans="9:16">
      <c r="I2675" s="413"/>
      <c r="J2675" s="414"/>
      <c r="K2675" s="415"/>
      <c r="L2675" s="415"/>
      <c r="M2675" s="415"/>
      <c r="N2675" s="415"/>
      <c r="O2675" s="415"/>
      <c r="P2675" s="415"/>
    </row>
    <row r="2676" spans="9:16">
      <c r="I2676" s="413"/>
      <c r="J2676" s="414"/>
      <c r="K2676" s="415"/>
      <c r="L2676" s="415"/>
      <c r="M2676" s="415"/>
      <c r="N2676" s="415"/>
      <c r="O2676" s="415"/>
      <c r="P2676" s="415"/>
    </row>
    <row r="2677" spans="9:16">
      <c r="I2677" s="413"/>
      <c r="J2677" s="414"/>
      <c r="K2677" s="415"/>
      <c r="L2677" s="415"/>
      <c r="M2677" s="415"/>
      <c r="N2677" s="415"/>
      <c r="O2677" s="415"/>
      <c r="P2677" s="415"/>
    </row>
    <row r="2678" spans="9:16">
      <c r="I2678" s="413"/>
      <c r="J2678" s="414"/>
      <c r="K2678" s="415"/>
      <c r="L2678" s="415"/>
      <c r="M2678" s="415"/>
      <c r="N2678" s="415"/>
      <c r="O2678" s="415"/>
      <c r="P2678" s="415"/>
    </row>
    <row r="2679" spans="9:16">
      <c r="I2679" s="413"/>
      <c r="J2679" s="414"/>
      <c r="K2679" s="415"/>
      <c r="L2679" s="415"/>
      <c r="M2679" s="415"/>
      <c r="N2679" s="415"/>
      <c r="O2679" s="415"/>
      <c r="P2679" s="415"/>
    </row>
    <row r="2680" spans="9:16">
      <c r="I2680" s="413"/>
      <c r="J2680" s="414"/>
      <c r="K2680" s="415"/>
      <c r="L2680" s="415"/>
      <c r="M2680" s="415"/>
      <c r="N2680" s="415"/>
      <c r="O2680" s="415"/>
      <c r="P2680" s="415"/>
    </row>
    <row r="2681" spans="9:16">
      <c r="I2681" s="413"/>
      <c r="J2681" s="414"/>
      <c r="K2681" s="415"/>
      <c r="L2681" s="415"/>
      <c r="M2681" s="415"/>
      <c r="N2681" s="415"/>
      <c r="O2681" s="415"/>
      <c r="P2681" s="415"/>
    </row>
    <row r="2682" spans="9:16">
      <c r="I2682" s="413"/>
      <c r="J2682" s="414"/>
      <c r="K2682" s="415"/>
      <c r="L2682" s="415"/>
      <c r="M2682" s="415"/>
      <c r="N2682" s="415"/>
      <c r="O2682" s="415"/>
      <c r="P2682" s="415"/>
    </row>
    <row r="2683" spans="9:16">
      <c r="I2683" s="413"/>
      <c r="J2683" s="414"/>
      <c r="K2683" s="415"/>
      <c r="L2683" s="415"/>
      <c r="M2683" s="415"/>
      <c r="N2683" s="415"/>
      <c r="O2683" s="415"/>
      <c r="P2683" s="415"/>
    </row>
    <row r="2684" spans="9:16">
      <c r="I2684" s="413"/>
      <c r="J2684" s="414"/>
      <c r="K2684" s="415"/>
      <c r="L2684" s="415"/>
      <c r="M2684" s="415"/>
      <c r="N2684" s="415"/>
      <c r="O2684" s="415"/>
      <c r="P2684" s="415"/>
    </row>
    <row r="2685" spans="9:16">
      <c r="I2685" s="413"/>
      <c r="J2685" s="414"/>
      <c r="K2685" s="415"/>
      <c r="L2685" s="415"/>
      <c r="M2685" s="415"/>
      <c r="N2685" s="415"/>
      <c r="O2685" s="415"/>
      <c r="P2685" s="415"/>
    </row>
    <row r="2686" spans="9:16">
      <c r="I2686" s="413"/>
      <c r="J2686" s="414"/>
      <c r="K2686" s="415"/>
      <c r="L2686" s="415"/>
      <c r="M2686" s="415"/>
      <c r="N2686" s="415"/>
      <c r="O2686" s="415"/>
      <c r="P2686" s="415"/>
    </row>
    <row r="2687" spans="9:16">
      <c r="I2687" s="413"/>
      <c r="J2687" s="414"/>
      <c r="K2687" s="415"/>
      <c r="L2687" s="415"/>
      <c r="M2687" s="415"/>
      <c r="N2687" s="415"/>
      <c r="O2687" s="415"/>
      <c r="P2687" s="415"/>
    </row>
    <row r="2688" spans="9:16">
      <c r="I2688" s="413"/>
      <c r="J2688" s="414"/>
      <c r="K2688" s="415"/>
      <c r="L2688" s="415"/>
      <c r="M2688" s="415"/>
      <c r="N2688" s="415"/>
      <c r="O2688" s="415"/>
      <c r="P2688" s="415"/>
    </row>
    <row r="2689" spans="9:16">
      <c r="I2689" s="413"/>
      <c r="J2689" s="414"/>
      <c r="K2689" s="415"/>
      <c r="L2689" s="415"/>
      <c r="M2689" s="415"/>
      <c r="N2689" s="415"/>
      <c r="O2689" s="415"/>
      <c r="P2689" s="415"/>
    </row>
    <row r="2690" spans="9:16">
      <c r="I2690" s="413"/>
      <c r="J2690" s="414"/>
      <c r="K2690" s="415"/>
      <c r="L2690" s="415"/>
      <c r="M2690" s="415"/>
      <c r="N2690" s="415"/>
      <c r="O2690" s="415"/>
      <c r="P2690" s="415"/>
    </row>
    <row r="2691" spans="9:16">
      <c r="I2691" s="413"/>
      <c r="J2691" s="414"/>
      <c r="K2691" s="415"/>
      <c r="L2691" s="415"/>
      <c r="M2691" s="415"/>
      <c r="N2691" s="415"/>
      <c r="O2691" s="415"/>
      <c r="P2691" s="415"/>
    </row>
    <row r="2692" spans="9:16">
      <c r="I2692" s="413"/>
      <c r="J2692" s="414"/>
      <c r="K2692" s="415"/>
      <c r="L2692" s="415"/>
      <c r="M2692" s="415"/>
      <c r="N2692" s="415"/>
      <c r="O2692" s="415"/>
      <c r="P2692" s="415"/>
    </row>
    <row r="2693" spans="9:16">
      <c r="I2693" s="413"/>
      <c r="J2693" s="414"/>
      <c r="K2693" s="415"/>
      <c r="L2693" s="415"/>
      <c r="M2693" s="415"/>
      <c r="N2693" s="415"/>
      <c r="O2693" s="415"/>
      <c r="P2693" s="415"/>
    </row>
    <row r="2694" spans="9:16">
      <c r="I2694" s="413"/>
      <c r="J2694" s="414"/>
      <c r="K2694" s="415"/>
      <c r="L2694" s="415"/>
      <c r="M2694" s="415"/>
      <c r="N2694" s="415"/>
      <c r="O2694" s="415"/>
      <c r="P2694" s="415"/>
    </row>
    <row r="2695" spans="9:16">
      <c r="I2695" s="413"/>
      <c r="J2695" s="414"/>
      <c r="K2695" s="415"/>
      <c r="L2695" s="415"/>
      <c r="M2695" s="415"/>
      <c r="N2695" s="415"/>
      <c r="O2695" s="415"/>
      <c r="P2695" s="415"/>
    </row>
    <row r="2696" spans="9:16">
      <c r="I2696" s="413"/>
      <c r="J2696" s="414"/>
      <c r="K2696" s="415"/>
      <c r="L2696" s="415"/>
      <c r="M2696" s="415"/>
      <c r="N2696" s="415"/>
      <c r="O2696" s="415"/>
      <c r="P2696" s="415"/>
    </row>
    <row r="2697" spans="9:16">
      <c r="I2697" s="413"/>
      <c r="J2697" s="414"/>
      <c r="K2697" s="415"/>
      <c r="L2697" s="415"/>
      <c r="M2697" s="415"/>
      <c r="N2697" s="415"/>
      <c r="O2697" s="415"/>
      <c r="P2697" s="415"/>
    </row>
    <row r="2698" spans="9:16">
      <c r="I2698" s="413"/>
      <c r="J2698" s="414"/>
      <c r="K2698" s="415"/>
      <c r="L2698" s="415"/>
      <c r="M2698" s="415"/>
      <c r="N2698" s="415"/>
      <c r="O2698" s="415"/>
      <c r="P2698" s="415"/>
    </row>
    <row r="2699" spans="9:16">
      <c r="I2699" s="413"/>
      <c r="J2699" s="414"/>
      <c r="K2699" s="415"/>
      <c r="L2699" s="415"/>
      <c r="M2699" s="415"/>
      <c r="N2699" s="415"/>
      <c r="O2699" s="415"/>
      <c r="P2699" s="415"/>
    </row>
    <row r="2700" spans="9:16">
      <c r="I2700" s="413"/>
      <c r="J2700" s="414"/>
      <c r="K2700" s="415"/>
      <c r="L2700" s="415"/>
      <c r="M2700" s="415"/>
      <c r="N2700" s="415"/>
      <c r="O2700" s="415"/>
      <c r="P2700" s="415"/>
    </row>
    <row r="2701" spans="9:16">
      <c r="I2701" s="413"/>
      <c r="J2701" s="414"/>
      <c r="K2701" s="415"/>
      <c r="L2701" s="415"/>
      <c r="M2701" s="415"/>
      <c r="N2701" s="415"/>
      <c r="O2701" s="415"/>
      <c r="P2701" s="415"/>
    </row>
    <row r="2702" spans="9:16">
      <c r="I2702" s="413"/>
      <c r="J2702" s="414"/>
      <c r="K2702" s="415"/>
      <c r="L2702" s="415"/>
      <c r="M2702" s="415"/>
      <c r="N2702" s="415"/>
      <c r="O2702" s="415"/>
      <c r="P2702" s="415"/>
    </row>
    <row r="2703" spans="9:16">
      <c r="I2703" s="413"/>
      <c r="J2703" s="414"/>
      <c r="K2703" s="415"/>
      <c r="L2703" s="415"/>
      <c r="M2703" s="415"/>
      <c r="N2703" s="415"/>
      <c r="O2703" s="415"/>
      <c r="P2703" s="415"/>
    </row>
    <row r="2704" spans="9:16">
      <c r="I2704" s="413"/>
      <c r="J2704" s="414"/>
      <c r="K2704" s="415"/>
      <c r="L2704" s="415"/>
      <c r="M2704" s="415"/>
      <c r="N2704" s="415"/>
      <c r="O2704" s="415"/>
      <c r="P2704" s="415"/>
    </row>
    <row r="2705" spans="9:16">
      <c r="I2705" s="413"/>
      <c r="J2705" s="414"/>
      <c r="K2705" s="415"/>
      <c r="L2705" s="415"/>
      <c r="M2705" s="415"/>
      <c r="N2705" s="415"/>
      <c r="O2705" s="415"/>
      <c r="P2705" s="415"/>
    </row>
    <row r="2706" spans="9:16">
      <c r="I2706" s="413"/>
      <c r="J2706" s="414"/>
      <c r="K2706" s="415"/>
      <c r="L2706" s="415"/>
      <c r="M2706" s="415"/>
      <c r="N2706" s="415"/>
      <c r="O2706" s="415"/>
      <c r="P2706" s="415"/>
    </row>
    <row r="2707" spans="9:16">
      <c r="I2707" s="413"/>
      <c r="J2707" s="414"/>
      <c r="K2707" s="415"/>
      <c r="L2707" s="415"/>
      <c r="M2707" s="415"/>
      <c r="N2707" s="415"/>
      <c r="O2707" s="415"/>
      <c r="P2707" s="415"/>
    </row>
    <row r="2708" spans="9:16">
      <c r="I2708" s="413"/>
      <c r="J2708" s="414"/>
      <c r="K2708" s="415"/>
      <c r="L2708" s="415"/>
      <c r="M2708" s="415"/>
      <c r="N2708" s="415"/>
      <c r="O2708" s="415"/>
      <c r="P2708" s="415"/>
    </row>
    <row r="2709" spans="9:16">
      <c r="I2709" s="413"/>
      <c r="J2709" s="414"/>
      <c r="K2709" s="415"/>
      <c r="L2709" s="415"/>
      <c r="M2709" s="415"/>
      <c r="N2709" s="415"/>
      <c r="O2709" s="415"/>
      <c r="P2709" s="415"/>
    </row>
    <row r="2710" spans="9:16">
      <c r="I2710" s="413"/>
      <c r="J2710" s="414"/>
      <c r="K2710" s="415"/>
      <c r="L2710" s="415"/>
      <c r="M2710" s="415"/>
      <c r="N2710" s="415"/>
      <c r="O2710" s="415"/>
      <c r="P2710" s="415"/>
    </row>
    <row r="2711" spans="9:16">
      <c r="I2711" s="413"/>
      <c r="J2711" s="414"/>
      <c r="K2711" s="415"/>
      <c r="L2711" s="415"/>
      <c r="M2711" s="415"/>
      <c r="N2711" s="415"/>
      <c r="O2711" s="415"/>
      <c r="P2711" s="415"/>
    </row>
    <row r="2712" spans="9:16">
      <c r="I2712" s="413"/>
      <c r="J2712" s="414"/>
      <c r="K2712" s="415"/>
      <c r="L2712" s="415"/>
      <c r="M2712" s="415"/>
      <c r="N2712" s="415"/>
      <c r="O2712" s="415"/>
      <c r="P2712" s="415"/>
    </row>
    <row r="2713" spans="9:16">
      <c r="I2713" s="413"/>
      <c r="J2713" s="414"/>
      <c r="K2713" s="415"/>
      <c r="L2713" s="415"/>
      <c r="M2713" s="415"/>
      <c r="N2713" s="415"/>
      <c r="O2713" s="415"/>
      <c r="P2713" s="415"/>
    </row>
    <row r="2714" spans="9:16">
      <c r="I2714" s="413"/>
      <c r="J2714" s="414"/>
      <c r="K2714" s="415"/>
      <c r="L2714" s="415"/>
      <c r="M2714" s="415"/>
      <c r="N2714" s="415"/>
      <c r="O2714" s="415"/>
      <c r="P2714" s="415"/>
    </row>
    <row r="2715" spans="9:16">
      <c r="I2715" s="413"/>
      <c r="J2715" s="414"/>
      <c r="K2715" s="415"/>
      <c r="L2715" s="415"/>
      <c r="M2715" s="415"/>
      <c r="N2715" s="415"/>
      <c r="O2715" s="415"/>
      <c r="P2715" s="415"/>
    </row>
    <row r="2716" spans="9:16">
      <c r="I2716" s="413"/>
      <c r="J2716" s="414"/>
      <c r="K2716" s="415"/>
      <c r="L2716" s="415"/>
      <c r="M2716" s="415"/>
      <c r="N2716" s="415"/>
      <c r="O2716" s="415"/>
      <c r="P2716" s="415"/>
    </row>
    <row r="2717" spans="9:16">
      <c r="I2717" s="413"/>
      <c r="J2717" s="414"/>
      <c r="K2717" s="415"/>
      <c r="L2717" s="415"/>
      <c r="M2717" s="415"/>
      <c r="N2717" s="415"/>
      <c r="O2717" s="415"/>
      <c r="P2717" s="415"/>
    </row>
    <row r="2718" spans="9:16">
      <c r="I2718" s="413"/>
      <c r="J2718" s="414"/>
      <c r="K2718" s="415"/>
      <c r="L2718" s="415"/>
      <c r="M2718" s="415"/>
      <c r="N2718" s="415"/>
      <c r="O2718" s="415"/>
      <c r="P2718" s="415"/>
    </row>
    <row r="2719" spans="9:16">
      <c r="I2719" s="413"/>
      <c r="J2719" s="414"/>
      <c r="K2719" s="415"/>
      <c r="L2719" s="415"/>
      <c r="M2719" s="415"/>
      <c r="N2719" s="415"/>
      <c r="O2719" s="415"/>
      <c r="P2719" s="415"/>
    </row>
    <row r="2720" spans="9:16">
      <c r="I2720" s="413"/>
      <c r="J2720" s="414"/>
      <c r="K2720" s="415"/>
      <c r="L2720" s="415"/>
      <c r="M2720" s="415"/>
      <c r="N2720" s="415"/>
      <c r="O2720" s="415"/>
      <c r="P2720" s="415"/>
    </row>
    <row r="2721" spans="9:16">
      <c r="I2721" s="413"/>
      <c r="J2721" s="414"/>
      <c r="K2721" s="415"/>
      <c r="L2721" s="415"/>
      <c r="M2721" s="415"/>
      <c r="N2721" s="415"/>
      <c r="O2721" s="415"/>
      <c r="P2721" s="415"/>
    </row>
    <row r="2722" spans="9:16">
      <c r="I2722" s="413"/>
      <c r="J2722" s="414"/>
      <c r="K2722" s="415"/>
      <c r="L2722" s="415"/>
      <c r="M2722" s="415"/>
      <c r="N2722" s="415"/>
      <c r="O2722" s="415"/>
      <c r="P2722" s="415"/>
    </row>
    <row r="2723" spans="9:16">
      <c r="I2723" s="413"/>
      <c r="J2723" s="414"/>
      <c r="K2723" s="415"/>
      <c r="L2723" s="415"/>
      <c r="M2723" s="415"/>
      <c r="N2723" s="415"/>
      <c r="O2723" s="415"/>
      <c r="P2723" s="415"/>
    </row>
    <row r="2724" spans="9:16">
      <c r="I2724" s="413"/>
      <c r="J2724" s="414"/>
      <c r="K2724" s="415"/>
      <c r="L2724" s="415"/>
      <c r="M2724" s="415"/>
      <c r="N2724" s="415"/>
      <c r="O2724" s="415"/>
      <c r="P2724" s="415"/>
    </row>
    <row r="2725" spans="9:16">
      <c r="I2725" s="413"/>
      <c r="J2725" s="414"/>
      <c r="K2725" s="415"/>
      <c r="L2725" s="415"/>
      <c r="M2725" s="415"/>
      <c r="N2725" s="415"/>
      <c r="O2725" s="415"/>
      <c r="P2725" s="415"/>
    </row>
    <row r="2726" spans="9:16">
      <c r="I2726" s="413"/>
      <c r="J2726" s="414"/>
      <c r="K2726" s="415"/>
      <c r="L2726" s="415"/>
      <c r="M2726" s="415"/>
      <c r="N2726" s="415"/>
      <c r="O2726" s="415"/>
      <c r="P2726" s="415"/>
    </row>
    <row r="2727" spans="9:16">
      <c r="I2727" s="413"/>
      <c r="J2727" s="414"/>
      <c r="K2727" s="415"/>
      <c r="L2727" s="415"/>
      <c r="M2727" s="415"/>
      <c r="N2727" s="415"/>
      <c r="O2727" s="415"/>
      <c r="P2727" s="415"/>
    </row>
    <row r="2728" spans="9:16">
      <c r="I2728" s="413"/>
      <c r="J2728" s="414"/>
      <c r="K2728" s="415"/>
      <c r="L2728" s="415"/>
      <c r="M2728" s="415"/>
      <c r="N2728" s="415"/>
      <c r="O2728" s="415"/>
      <c r="P2728" s="415"/>
    </row>
    <row r="2729" spans="9:16">
      <c r="I2729" s="413"/>
      <c r="J2729" s="414"/>
      <c r="K2729" s="415"/>
      <c r="L2729" s="415"/>
      <c r="M2729" s="415"/>
      <c r="N2729" s="415"/>
      <c r="O2729" s="415"/>
      <c r="P2729" s="415"/>
    </row>
    <row r="2730" spans="9:16">
      <c r="I2730" s="413"/>
      <c r="J2730" s="414"/>
      <c r="K2730" s="415"/>
      <c r="L2730" s="415"/>
      <c r="M2730" s="415"/>
      <c r="N2730" s="415"/>
      <c r="O2730" s="415"/>
      <c r="P2730" s="415"/>
    </row>
    <row r="2731" spans="9:16">
      <c r="I2731" s="413"/>
      <c r="J2731" s="414"/>
      <c r="K2731" s="415"/>
      <c r="L2731" s="415"/>
      <c r="M2731" s="415"/>
      <c r="N2731" s="415"/>
      <c r="O2731" s="415"/>
      <c r="P2731" s="415"/>
    </row>
    <row r="2732" spans="9:16">
      <c r="I2732" s="413"/>
      <c r="J2732" s="414"/>
      <c r="K2732" s="415"/>
      <c r="L2732" s="415"/>
      <c r="M2732" s="415"/>
      <c r="N2732" s="415"/>
      <c r="O2732" s="415"/>
      <c r="P2732" s="415"/>
    </row>
    <row r="2733" spans="9:16">
      <c r="I2733" s="413"/>
      <c r="J2733" s="414"/>
      <c r="K2733" s="415"/>
      <c r="L2733" s="415"/>
      <c r="M2733" s="415"/>
      <c r="N2733" s="415"/>
      <c r="O2733" s="415"/>
      <c r="P2733" s="415"/>
    </row>
    <row r="2734" spans="9:16">
      <c r="I2734" s="413"/>
      <c r="J2734" s="414"/>
      <c r="K2734" s="415"/>
      <c r="L2734" s="415"/>
      <c r="M2734" s="415"/>
      <c r="N2734" s="415"/>
      <c r="O2734" s="415"/>
      <c r="P2734" s="415"/>
    </row>
    <row r="2735" spans="9:16">
      <c r="I2735" s="413"/>
      <c r="J2735" s="414"/>
      <c r="K2735" s="415"/>
      <c r="L2735" s="415"/>
      <c r="M2735" s="415"/>
      <c r="N2735" s="415"/>
      <c r="O2735" s="415"/>
      <c r="P2735" s="415"/>
    </row>
    <row r="2736" spans="9:16">
      <c r="I2736" s="413"/>
      <c r="J2736" s="414"/>
      <c r="K2736" s="415"/>
      <c r="L2736" s="415"/>
      <c r="M2736" s="415"/>
      <c r="N2736" s="415"/>
      <c r="O2736" s="415"/>
      <c r="P2736" s="415"/>
    </row>
    <row r="2737" spans="9:16">
      <c r="I2737" s="413"/>
      <c r="J2737" s="414"/>
      <c r="K2737" s="415"/>
      <c r="L2737" s="415"/>
      <c r="M2737" s="415"/>
      <c r="N2737" s="415"/>
      <c r="O2737" s="415"/>
      <c r="P2737" s="415"/>
    </row>
    <row r="2738" spans="9:16">
      <c r="I2738" s="413"/>
      <c r="J2738" s="414"/>
      <c r="K2738" s="415"/>
      <c r="L2738" s="415"/>
      <c r="M2738" s="415"/>
      <c r="N2738" s="415"/>
      <c r="O2738" s="415"/>
      <c r="P2738" s="415"/>
    </row>
    <row r="2739" spans="9:16">
      <c r="I2739" s="413"/>
      <c r="J2739" s="414"/>
      <c r="K2739" s="415"/>
      <c r="L2739" s="415"/>
      <c r="M2739" s="415"/>
      <c r="N2739" s="415"/>
      <c r="O2739" s="415"/>
      <c r="P2739" s="415"/>
    </row>
    <row r="2740" spans="9:16">
      <c r="I2740" s="413"/>
      <c r="J2740" s="414"/>
      <c r="K2740" s="415"/>
      <c r="L2740" s="415"/>
      <c r="M2740" s="415"/>
      <c r="N2740" s="415"/>
      <c r="O2740" s="415"/>
      <c r="P2740" s="415"/>
    </row>
    <row r="2741" spans="9:16">
      <c r="I2741" s="413"/>
      <c r="J2741" s="414"/>
      <c r="K2741" s="415"/>
      <c r="L2741" s="415"/>
      <c r="M2741" s="415"/>
      <c r="N2741" s="415"/>
      <c r="O2741" s="415"/>
      <c r="P2741" s="415"/>
    </row>
    <row r="2742" spans="9:16">
      <c r="I2742" s="413"/>
      <c r="J2742" s="414"/>
      <c r="K2742" s="415"/>
      <c r="L2742" s="415"/>
      <c r="M2742" s="415"/>
      <c r="N2742" s="415"/>
      <c r="O2742" s="415"/>
      <c r="P2742" s="415"/>
    </row>
    <row r="2743" spans="9:16">
      <c r="I2743" s="413"/>
      <c r="J2743" s="414"/>
      <c r="K2743" s="415"/>
      <c r="L2743" s="415"/>
      <c r="M2743" s="415"/>
      <c r="N2743" s="415"/>
      <c r="O2743" s="415"/>
      <c r="P2743" s="415"/>
    </row>
    <row r="2744" spans="9:16">
      <c r="I2744" s="413"/>
      <c r="J2744" s="414"/>
      <c r="K2744" s="415"/>
      <c r="L2744" s="415"/>
      <c r="M2744" s="415"/>
      <c r="N2744" s="415"/>
      <c r="O2744" s="415"/>
      <c r="P2744" s="415"/>
    </row>
    <row r="2745" spans="9:16">
      <c r="I2745" s="413"/>
      <c r="J2745" s="414"/>
      <c r="K2745" s="415"/>
      <c r="L2745" s="415"/>
      <c r="M2745" s="415"/>
      <c r="N2745" s="415"/>
      <c r="O2745" s="415"/>
      <c r="P2745" s="415"/>
    </row>
    <row r="2746" spans="9:16">
      <c r="I2746" s="413"/>
      <c r="J2746" s="414"/>
      <c r="K2746" s="415"/>
      <c r="L2746" s="415"/>
      <c r="M2746" s="415"/>
      <c r="N2746" s="415"/>
      <c r="O2746" s="415"/>
      <c r="P2746" s="415"/>
    </row>
    <row r="2747" spans="9:16">
      <c r="I2747" s="413"/>
      <c r="J2747" s="414"/>
      <c r="K2747" s="415"/>
      <c r="L2747" s="415"/>
      <c r="M2747" s="415"/>
      <c r="N2747" s="415"/>
      <c r="O2747" s="415"/>
      <c r="P2747" s="415"/>
    </row>
    <row r="2748" spans="9:16">
      <c r="I2748" s="413"/>
      <c r="J2748" s="414"/>
      <c r="K2748" s="415"/>
      <c r="L2748" s="415"/>
      <c r="M2748" s="415"/>
      <c r="N2748" s="415"/>
      <c r="O2748" s="415"/>
      <c r="P2748" s="415"/>
    </row>
    <row r="2749" spans="9:16">
      <c r="I2749" s="413"/>
      <c r="J2749" s="414"/>
      <c r="K2749" s="415"/>
      <c r="L2749" s="415"/>
      <c r="M2749" s="415"/>
      <c r="N2749" s="415"/>
      <c r="O2749" s="415"/>
      <c r="P2749" s="415"/>
    </row>
    <row r="2750" spans="9:16">
      <c r="I2750" s="413"/>
      <c r="J2750" s="414"/>
      <c r="K2750" s="415"/>
      <c r="L2750" s="415"/>
      <c r="M2750" s="415"/>
      <c r="N2750" s="415"/>
      <c r="O2750" s="415"/>
      <c r="P2750" s="415"/>
    </row>
    <row r="2751" spans="9:16">
      <c r="I2751" s="413"/>
      <c r="J2751" s="414"/>
      <c r="K2751" s="415"/>
      <c r="L2751" s="415"/>
      <c r="M2751" s="415"/>
      <c r="N2751" s="415"/>
      <c r="O2751" s="415"/>
      <c r="P2751" s="415"/>
    </row>
    <row r="2752" spans="9:16">
      <c r="I2752" s="413"/>
      <c r="J2752" s="414"/>
      <c r="K2752" s="415"/>
      <c r="L2752" s="415"/>
      <c r="M2752" s="415"/>
      <c r="N2752" s="415"/>
      <c r="O2752" s="415"/>
      <c r="P2752" s="415"/>
    </row>
    <row r="2753" spans="9:16">
      <c r="I2753" s="413"/>
      <c r="J2753" s="414"/>
      <c r="K2753" s="415"/>
      <c r="L2753" s="415"/>
      <c r="M2753" s="415"/>
      <c r="N2753" s="415"/>
      <c r="O2753" s="415"/>
      <c r="P2753" s="415"/>
    </row>
    <row r="2754" spans="9:16">
      <c r="I2754" s="413"/>
      <c r="J2754" s="414"/>
      <c r="K2754" s="415"/>
      <c r="L2754" s="415"/>
      <c r="M2754" s="415"/>
      <c r="N2754" s="415"/>
      <c r="O2754" s="415"/>
      <c r="P2754" s="415"/>
    </row>
    <row r="2755" spans="9:16">
      <c r="I2755" s="413"/>
      <c r="J2755" s="414"/>
      <c r="K2755" s="415"/>
      <c r="L2755" s="415"/>
      <c r="M2755" s="415"/>
      <c r="N2755" s="415"/>
      <c r="O2755" s="415"/>
      <c r="P2755" s="415"/>
    </row>
    <row r="2756" spans="9:16">
      <c r="I2756" s="413"/>
      <c r="J2756" s="414"/>
      <c r="K2756" s="415"/>
      <c r="L2756" s="415"/>
      <c r="M2756" s="415"/>
      <c r="N2756" s="415"/>
      <c r="O2756" s="415"/>
      <c r="P2756" s="415"/>
    </row>
    <row r="2757" spans="9:16">
      <c r="I2757" s="413"/>
      <c r="J2757" s="414"/>
      <c r="K2757" s="415"/>
      <c r="L2757" s="415"/>
      <c r="M2757" s="415"/>
      <c r="N2757" s="415"/>
      <c r="O2757" s="415"/>
      <c r="P2757" s="415"/>
    </row>
    <row r="2758" spans="9:16">
      <c r="I2758" s="413"/>
      <c r="J2758" s="414"/>
      <c r="K2758" s="415"/>
      <c r="L2758" s="415"/>
      <c r="M2758" s="415"/>
      <c r="N2758" s="415"/>
      <c r="O2758" s="415"/>
      <c r="P2758" s="415"/>
    </row>
    <row r="2759" spans="9:16">
      <c r="I2759" s="413"/>
      <c r="J2759" s="414"/>
      <c r="K2759" s="415"/>
      <c r="L2759" s="415"/>
      <c r="M2759" s="415"/>
      <c r="N2759" s="415"/>
      <c r="O2759" s="415"/>
      <c r="P2759" s="415"/>
    </row>
    <row r="2760" spans="9:16">
      <c r="I2760" s="413"/>
      <c r="J2760" s="414"/>
      <c r="K2760" s="415"/>
      <c r="L2760" s="415"/>
      <c r="M2760" s="415"/>
      <c r="N2760" s="415"/>
      <c r="O2760" s="415"/>
      <c r="P2760" s="415"/>
    </row>
    <row r="2761" spans="9:16">
      <c r="I2761" s="413"/>
      <c r="J2761" s="414"/>
      <c r="K2761" s="415"/>
      <c r="L2761" s="415"/>
      <c r="M2761" s="415"/>
      <c r="N2761" s="415"/>
      <c r="O2761" s="415"/>
      <c r="P2761" s="415"/>
    </row>
    <row r="2762" spans="9:16">
      <c r="I2762" s="413"/>
      <c r="J2762" s="414"/>
      <c r="K2762" s="415"/>
      <c r="L2762" s="415"/>
      <c r="M2762" s="415"/>
      <c r="N2762" s="415"/>
      <c r="O2762" s="415"/>
      <c r="P2762" s="415"/>
    </row>
    <row r="2763" spans="9:16">
      <c r="I2763" s="413"/>
      <c r="J2763" s="414"/>
      <c r="K2763" s="415"/>
      <c r="L2763" s="415"/>
      <c r="M2763" s="415"/>
      <c r="N2763" s="415"/>
      <c r="O2763" s="415"/>
      <c r="P2763" s="415"/>
    </row>
    <row r="2764" spans="9:16">
      <c r="I2764" s="413"/>
      <c r="J2764" s="414"/>
      <c r="K2764" s="415"/>
      <c r="L2764" s="415"/>
      <c r="M2764" s="415"/>
      <c r="N2764" s="415"/>
      <c r="O2764" s="415"/>
      <c r="P2764" s="415"/>
    </row>
    <row r="2765" spans="9:16">
      <c r="I2765" s="413"/>
      <c r="J2765" s="414"/>
      <c r="K2765" s="415"/>
      <c r="L2765" s="415"/>
      <c r="M2765" s="415"/>
      <c r="N2765" s="415"/>
      <c r="O2765" s="415"/>
      <c r="P2765" s="415"/>
    </row>
    <row r="2766" spans="9:16">
      <c r="I2766" s="413"/>
      <c r="J2766" s="414"/>
      <c r="K2766" s="415"/>
      <c r="L2766" s="415"/>
      <c r="M2766" s="415"/>
      <c r="N2766" s="415"/>
      <c r="O2766" s="415"/>
      <c r="P2766" s="415"/>
    </row>
    <row r="2767" spans="9:16">
      <c r="I2767" s="413"/>
      <c r="J2767" s="414"/>
      <c r="K2767" s="415"/>
      <c r="L2767" s="415"/>
      <c r="M2767" s="415"/>
      <c r="N2767" s="415"/>
      <c r="O2767" s="415"/>
      <c r="P2767" s="415"/>
    </row>
    <row r="2768" spans="9:16">
      <c r="I2768" s="413"/>
      <c r="J2768" s="414"/>
      <c r="K2768" s="415"/>
      <c r="L2768" s="415"/>
      <c r="M2768" s="415"/>
      <c r="N2768" s="415"/>
      <c r="O2768" s="415"/>
      <c r="P2768" s="415"/>
    </row>
    <row r="2769" spans="9:16">
      <c r="I2769" s="413"/>
      <c r="J2769" s="414"/>
      <c r="K2769" s="415"/>
      <c r="L2769" s="415"/>
      <c r="M2769" s="415"/>
      <c r="N2769" s="415"/>
      <c r="O2769" s="415"/>
      <c r="P2769" s="415"/>
    </row>
    <row r="2770" spans="9:16">
      <c r="I2770" s="413"/>
      <c r="J2770" s="414"/>
      <c r="K2770" s="415"/>
      <c r="L2770" s="415"/>
      <c r="M2770" s="415"/>
      <c r="N2770" s="415"/>
      <c r="O2770" s="415"/>
      <c r="P2770" s="415"/>
    </row>
    <row r="2771" spans="9:16">
      <c r="I2771" s="413"/>
      <c r="J2771" s="414"/>
      <c r="K2771" s="415"/>
      <c r="L2771" s="415"/>
      <c r="M2771" s="415"/>
      <c r="N2771" s="415"/>
      <c r="O2771" s="415"/>
      <c r="P2771" s="415"/>
    </row>
    <row r="2772" spans="9:16">
      <c r="I2772" s="413"/>
      <c r="J2772" s="414"/>
      <c r="K2772" s="415"/>
      <c r="L2772" s="415"/>
      <c r="M2772" s="415"/>
      <c r="N2772" s="415"/>
      <c r="O2772" s="415"/>
      <c r="P2772" s="415"/>
    </row>
    <row r="2773" spans="9:16">
      <c r="I2773" s="413"/>
      <c r="J2773" s="414"/>
      <c r="K2773" s="415"/>
      <c r="L2773" s="415"/>
      <c r="M2773" s="415"/>
      <c r="N2773" s="415"/>
      <c r="O2773" s="415"/>
      <c r="P2773" s="415"/>
    </row>
    <row r="2774" spans="9:16">
      <c r="I2774" s="413"/>
      <c r="J2774" s="414"/>
      <c r="K2774" s="415"/>
      <c r="L2774" s="415"/>
      <c r="M2774" s="415"/>
      <c r="N2774" s="415"/>
      <c r="O2774" s="415"/>
      <c r="P2774" s="415"/>
    </row>
    <row r="2775" spans="9:16">
      <c r="I2775" s="413"/>
      <c r="J2775" s="414"/>
      <c r="K2775" s="415"/>
      <c r="L2775" s="415"/>
      <c r="M2775" s="415"/>
      <c r="N2775" s="415"/>
      <c r="O2775" s="415"/>
      <c r="P2775" s="415"/>
    </row>
    <row r="2776" spans="9:16">
      <c r="I2776" s="413"/>
      <c r="J2776" s="414"/>
      <c r="K2776" s="415"/>
      <c r="L2776" s="415"/>
      <c r="M2776" s="415"/>
      <c r="N2776" s="415"/>
      <c r="O2776" s="415"/>
      <c r="P2776" s="415"/>
    </row>
    <row r="2777" spans="9:16">
      <c r="I2777" s="413"/>
      <c r="J2777" s="414"/>
      <c r="K2777" s="415"/>
      <c r="L2777" s="415"/>
      <c r="M2777" s="415"/>
      <c r="N2777" s="415"/>
      <c r="O2777" s="415"/>
      <c r="P2777" s="415"/>
    </row>
    <row r="2778" spans="9:16">
      <c r="I2778" s="413"/>
      <c r="J2778" s="414"/>
      <c r="K2778" s="415"/>
      <c r="L2778" s="415"/>
      <c r="M2778" s="415"/>
      <c r="N2778" s="415"/>
      <c r="O2778" s="415"/>
      <c r="P2778" s="415"/>
    </row>
    <row r="2779" spans="9:16">
      <c r="I2779" s="413"/>
      <c r="J2779" s="414"/>
      <c r="K2779" s="415"/>
      <c r="L2779" s="415"/>
      <c r="M2779" s="415"/>
      <c r="N2779" s="415"/>
      <c r="O2779" s="415"/>
      <c r="P2779" s="415"/>
    </row>
    <row r="2780" spans="9:16">
      <c r="I2780" s="413"/>
      <c r="J2780" s="414"/>
      <c r="K2780" s="415"/>
      <c r="L2780" s="415"/>
      <c r="M2780" s="415"/>
      <c r="N2780" s="415"/>
      <c r="O2780" s="415"/>
      <c r="P2780" s="415"/>
    </row>
    <row r="2781" spans="9:16">
      <c r="I2781" s="413"/>
      <c r="J2781" s="414"/>
      <c r="K2781" s="415"/>
      <c r="L2781" s="415"/>
      <c r="M2781" s="415"/>
      <c r="N2781" s="415"/>
      <c r="O2781" s="415"/>
      <c r="P2781" s="415"/>
    </row>
    <row r="2782" spans="9:16">
      <c r="I2782" s="413"/>
      <c r="J2782" s="414"/>
      <c r="K2782" s="415"/>
      <c r="L2782" s="415"/>
      <c r="M2782" s="415"/>
      <c r="N2782" s="415"/>
      <c r="O2782" s="415"/>
      <c r="P2782" s="415"/>
    </row>
    <row r="2783" spans="9:16">
      <c r="I2783" s="413"/>
      <c r="J2783" s="414"/>
      <c r="K2783" s="415"/>
      <c r="L2783" s="415"/>
      <c r="M2783" s="415"/>
      <c r="N2783" s="415"/>
      <c r="O2783" s="415"/>
      <c r="P2783" s="415"/>
    </row>
    <row r="2784" spans="9:16">
      <c r="I2784" s="413"/>
      <c r="J2784" s="414"/>
      <c r="K2784" s="415"/>
      <c r="L2784" s="415"/>
      <c r="M2784" s="415"/>
      <c r="N2784" s="415"/>
      <c r="O2784" s="415"/>
      <c r="P2784" s="415"/>
    </row>
    <row r="2785" spans="9:16">
      <c r="I2785" s="413"/>
      <c r="J2785" s="414"/>
      <c r="K2785" s="415"/>
      <c r="L2785" s="415"/>
      <c r="M2785" s="415"/>
      <c r="N2785" s="415"/>
      <c r="O2785" s="415"/>
      <c r="P2785" s="415"/>
    </row>
    <row r="2786" spans="9:16">
      <c r="I2786" s="413"/>
      <c r="J2786" s="414"/>
      <c r="K2786" s="415"/>
      <c r="L2786" s="415"/>
      <c r="M2786" s="415"/>
      <c r="N2786" s="415"/>
      <c r="O2786" s="415"/>
      <c r="P2786" s="415"/>
    </row>
    <row r="2787" spans="9:16">
      <c r="I2787" s="413"/>
      <c r="J2787" s="414"/>
      <c r="K2787" s="415"/>
      <c r="L2787" s="415"/>
      <c r="M2787" s="415"/>
      <c r="N2787" s="415"/>
      <c r="O2787" s="415"/>
      <c r="P2787" s="415"/>
    </row>
    <row r="2788" spans="9:16">
      <c r="I2788" s="413"/>
      <c r="J2788" s="414"/>
      <c r="K2788" s="415"/>
      <c r="L2788" s="415"/>
      <c r="M2788" s="415"/>
      <c r="N2788" s="415"/>
      <c r="O2788" s="415"/>
      <c r="P2788" s="415"/>
    </row>
    <row r="2789" spans="9:16">
      <c r="I2789" s="413"/>
      <c r="J2789" s="414"/>
      <c r="K2789" s="415"/>
      <c r="L2789" s="415"/>
      <c r="M2789" s="415"/>
      <c r="N2789" s="415"/>
      <c r="O2789" s="415"/>
      <c r="P2789" s="415"/>
    </row>
    <row r="2790" spans="9:16">
      <c r="I2790" s="413"/>
      <c r="J2790" s="414"/>
      <c r="K2790" s="415"/>
      <c r="L2790" s="415"/>
      <c r="M2790" s="415"/>
      <c r="N2790" s="415"/>
      <c r="O2790" s="415"/>
      <c r="P2790" s="415"/>
    </row>
    <row r="2791" spans="9:16">
      <c r="I2791" s="413"/>
      <c r="J2791" s="414"/>
      <c r="K2791" s="415"/>
      <c r="L2791" s="415"/>
      <c r="M2791" s="415"/>
      <c r="N2791" s="415"/>
      <c r="O2791" s="415"/>
      <c r="P2791" s="415"/>
    </row>
    <row r="2792" spans="9:16">
      <c r="I2792" s="413"/>
      <c r="J2792" s="414"/>
      <c r="K2792" s="415"/>
      <c r="L2792" s="415"/>
      <c r="M2792" s="415"/>
      <c r="N2792" s="415"/>
      <c r="O2792" s="415"/>
      <c r="P2792" s="415"/>
    </row>
    <row r="2793" spans="9:16">
      <c r="I2793" s="413"/>
      <c r="J2793" s="414"/>
      <c r="K2793" s="415"/>
      <c r="L2793" s="415"/>
      <c r="M2793" s="415"/>
      <c r="N2793" s="415"/>
      <c r="O2793" s="415"/>
      <c r="P2793" s="415"/>
    </row>
    <row r="2794" spans="9:16">
      <c r="I2794" s="413"/>
      <c r="J2794" s="414"/>
      <c r="K2794" s="415"/>
      <c r="L2794" s="415"/>
      <c r="M2794" s="415"/>
      <c r="N2794" s="415"/>
      <c r="O2794" s="415"/>
      <c r="P2794" s="415"/>
    </row>
    <row r="2795" spans="9:16">
      <c r="I2795" s="413"/>
      <c r="J2795" s="414"/>
      <c r="K2795" s="415"/>
      <c r="L2795" s="415"/>
      <c r="M2795" s="415"/>
      <c r="N2795" s="415"/>
      <c r="O2795" s="415"/>
      <c r="P2795" s="415"/>
    </row>
    <row r="2796" spans="9:16">
      <c r="I2796" s="413"/>
      <c r="J2796" s="414"/>
      <c r="K2796" s="415"/>
      <c r="L2796" s="415"/>
      <c r="M2796" s="415"/>
      <c r="N2796" s="415"/>
      <c r="O2796" s="415"/>
      <c r="P2796" s="415"/>
    </row>
    <row r="2797" spans="9:16">
      <c r="I2797" s="413"/>
      <c r="J2797" s="414"/>
      <c r="K2797" s="415"/>
      <c r="L2797" s="415"/>
      <c r="M2797" s="415"/>
      <c r="N2797" s="415"/>
      <c r="O2797" s="415"/>
      <c r="P2797" s="415"/>
    </row>
    <row r="2798" spans="9:16">
      <c r="I2798" s="413"/>
      <c r="J2798" s="414"/>
      <c r="K2798" s="415"/>
      <c r="L2798" s="415"/>
      <c r="M2798" s="415"/>
      <c r="N2798" s="415"/>
      <c r="O2798" s="415"/>
      <c r="P2798" s="415"/>
    </row>
    <row r="2799" spans="9:16">
      <c r="I2799" s="413"/>
      <c r="J2799" s="414"/>
      <c r="K2799" s="415"/>
      <c r="L2799" s="415"/>
      <c r="M2799" s="415"/>
      <c r="N2799" s="415"/>
      <c r="O2799" s="415"/>
      <c r="P2799" s="415"/>
    </row>
    <row r="2800" spans="9:16">
      <c r="I2800" s="413"/>
      <c r="J2800" s="414"/>
      <c r="K2800" s="415"/>
      <c r="L2800" s="415"/>
      <c r="M2800" s="415"/>
      <c r="N2800" s="415"/>
      <c r="O2800" s="415"/>
      <c r="P2800" s="415"/>
    </row>
    <row r="2801" spans="9:16">
      <c r="I2801" s="413"/>
      <c r="J2801" s="414"/>
      <c r="K2801" s="415"/>
      <c r="L2801" s="415"/>
      <c r="M2801" s="415"/>
      <c r="N2801" s="415"/>
      <c r="O2801" s="415"/>
      <c r="P2801" s="415"/>
    </row>
    <row r="2802" spans="9:16">
      <c r="I2802" s="413"/>
      <c r="J2802" s="414"/>
      <c r="K2802" s="415"/>
      <c r="L2802" s="415"/>
      <c r="M2802" s="415"/>
      <c r="N2802" s="415"/>
      <c r="O2802" s="415"/>
      <c r="P2802" s="415"/>
    </row>
    <row r="2803" spans="9:16">
      <c r="I2803" s="413"/>
      <c r="J2803" s="414"/>
      <c r="K2803" s="415"/>
      <c r="L2803" s="415"/>
      <c r="M2803" s="415"/>
      <c r="N2803" s="415"/>
      <c r="O2803" s="415"/>
      <c r="P2803" s="415"/>
    </row>
    <row r="2804" spans="9:16">
      <c r="I2804" s="413"/>
      <c r="J2804" s="414"/>
      <c r="K2804" s="415"/>
      <c r="L2804" s="415"/>
      <c r="M2804" s="415"/>
      <c r="N2804" s="415"/>
      <c r="O2804" s="415"/>
      <c r="P2804" s="415"/>
    </row>
    <row r="2805" spans="9:16">
      <c r="I2805" s="413"/>
      <c r="J2805" s="414"/>
      <c r="K2805" s="415"/>
      <c r="L2805" s="415"/>
      <c r="M2805" s="415"/>
      <c r="N2805" s="415"/>
      <c r="O2805" s="415"/>
      <c r="P2805" s="415"/>
    </row>
    <row r="2806" spans="9:16">
      <c r="I2806" s="413"/>
      <c r="J2806" s="414"/>
      <c r="K2806" s="415"/>
      <c r="L2806" s="415"/>
      <c r="M2806" s="415"/>
      <c r="N2806" s="415"/>
      <c r="O2806" s="415"/>
      <c r="P2806" s="415"/>
    </row>
    <row r="2807" spans="9:16">
      <c r="I2807" s="413"/>
      <c r="J2807" s="414"/>
      <c r="K2807" s="415"/>
      <c r="L2807" s="415"/>
      <c r="M2807" s="415"/>
      <c r="N2807" s="415"/>
      <c r="O2807" s="415"/>
      <c r="P2807" s="415"/>
    </row>
    <row r="2808" spans="9:16">
      <c r="I2808" s="413"/>
      <c r="J2808" s="414"/>
      <c r="K2808" s="415"/>
      <c r="L2808" s="415"/>
      <c r="M2808" s="415"/>
      <c r="N2808" s="415"/>
      <c r="O2808" s="415"/>
      <c r="P2808" s="415"/>
    </row>
    <row r="2809" spans="9:16">
      <c r="I2809" s="413"/>
      <c r="J2809" s="414"/>
      <c r="K2809" s="415"/>
      <c r="L2809" s="415"/>
      <c r="M2809" s="415"/>
      <c r="N2809" s="415"/>
      <c r="O2809" s="415"/>
      <c r="P2809" s="415"/>
    </row>
    <row r="2810" spans="9:16">
      <c r="I2810" s="413"/>
      <c r="J2810" s="414"/>
      <c r="K2810" s="415"/>
      <c r="L2810" s="415"/>
      <c r="M2810" s="415"/>
      <c r="N2810" s="415"/>
      <c r="O2810" s="415"/>
      <c r="P2810" s="415"/>
    </row>
    <row r="2811" spans="9:16">
      <c r="I2811" s="413"/>
      <c r="J2811" s="414"/>
      <c r="K2811" s="415"/>
      <c r="L2811" s="415"/>
      <c r="M2811" s="415"/>
      <c r="N2811" s="415"/>
      <c r="O2811" s="415"/>
      <c r="P2811" s="415"/>
    </row>
    <row r="2812" spans="9:16">
      <c r="I2812" s="413"/>
      <c r="J2812" s="414"/>
      <c r="K2812" s="415"/>
      <c r="L2812" s="415"/>
      <c r="M2812" s="415"/>
      <c r="N2812" s="415"/>
      <c r="O2812" s="415"/>
      <c r="P2812" s="415"/>
    </row>
    <row r="2813" spans="9:16">
      <c r="I2813" s="413"/>
      <c r="J2813" s="414"/>
      <c r="K2813" s="415"/>
      <c r="L2813" s="415"/>
      <c r="M2813" s="415"/>
      <c r="N2813" s="415"/>
      <c r="O2813" s="415"/>
      <c r="P2813" s="415"/>
    </row>
    <row r="2814" spans="9:16">
      <c r="I2814" s="413"/>
      <c r="J2814" s="414"/>
      <c r="K2814" s="415"/>
      <c r="L2814" s="415"/>
      <c r="M2814" s="415"/>
      <c r="N2814" s="415"/>
      <c r="O2814" s="415"/>
      <c r="P2814" s="415"/>
    </row>
    <row r="2815" spans="9:16">
      <c r="I2815" s="413"/>
      <c r="J2815" s="414"/>
      <c r="K2815" s="415"/>
      <c r="L2815" s="415"/>
      <c r="M2815" s="415"/>
      <c r="N2815" s="415"/>
      <c r="O2815" s="415"/>
      <c r="P2815" s="415"/>
    </row>
    <row r="2816" spans="9:16">
      <c r="I2816" s="413"/>
      <c r="J2816" s="414"/>
      <c r="K2816" s="415"/>
      <c r="L2816" s="415"/>
      <c r="M2816" s="415"/>
      <c r="N2816" s="415"/>
      <c r="O2816" s="415"/>
      <c r="P2816" s="415"/>
    </row>
    <row r="2817" spans="9:16">
      <c r="I2817" s="413"/>
      <c r="J2817" s="414"/>
      <c r="K2817" s="415"/>
      <c r="L2817" s="415"/>
      <c r="M2817" s="415"/>
      <c r="N2817" s="415"/>
      <c r="O2817" s="415"/>
      <c r="P2817" s="415"/>
    </row>
    <row r="2818" spans="9:16">
      <c r="I2818" s="413"/>
      <c r="J2818" s="414"/>
      <c r="K2818" s="415"/>
      <c r="L2818" s="415"/>
      <c r="M2818" s="415"/>
      <c r="N2818" s="415"/>
      <c r="O2818" s="415"/>
      <c r="P2818" s="415"/>
    </row>
    <row r="2819" spans="9:16">
      <c r="I2819" s="413"/>
      <c r="J2819" s="414"/>
      <c r="K2819" s="415"/>
      <c r="L2819" s="415"/>
      <c r="M2819" s="415"/>
      <c r="N2819" s="415"/>
      <c r="O2819" s="415"/>
      <c r="P2819" s="415"/>
    </row>
    <row r="2820" spans="9:16">
      <c r="I2820" s="413"/>
      <c r="J2820" s="414"/>
      <c r="K2820" s="415"/>
      <c r="L2820" s="415"/>
      <c r="M2820" s="415"/>
      <c r="N2820" s="415"/>
      <c r="O2820" s="415"/>
      <c r="P2820" s="415"/>
    </row>
    <row r="2821" spans="9:16">
      <c r="I2821" s="413"/>
      <c r="J2821" s="414"/>
      <c r="K2821" s="415"/>
      <c r="L2821" s="415"/>
      <c r="M2821" s="415"/>
      <c r="N2821" s="415"/>
      <c r="O2821" s="415"/>
      <c r="P2821" s="415"/>
    </row>
    <row r="2822" spans="9:16">
      <c r="I2822" s="413"/>
      <c r="J2822" s="414"/>
      <c r="K2822" s="415"/>
      <c r="L2822" s="415"/>
      <c r="M2822" s="415"/>
      <c r="N2822" s="415"/>
      <c r="O2822" s="415"/>
      <c r="P2822" s="415"/>
    </row>
    <row r="2823" spans="9:16">
      <c r="I2823" s="413"/>
      <c r="J2823" s="414"/>
      <c r="K2823" s="415"/>
      <c r="L2823" s="415"/>
      <c r="M2823" s="415"/>
      <c r="N2823" s="415"/>
      <c r="O2823" s="415"/>
      <c r="P2823" s="415"/>
    </row>
    <row r="2824" spans="9:16">
      <c r="I2824" s="413"/>
      <c r="J2824" s="414"/>
      <c r="K2824" s="415"/>
      <c r="L2824" s="415"/>
      <c r="M2824" s="415"/>
      <c r="N2824" s="415"/>
      <c r="O2824" s="415"/>
      <c r="P2824" s="415"/>
    </row>
    <row r="2825" spans="9:16">
      <c r="I2825" s="413"/>
      <c r="J2825" s="414"/>
      <c r="K2825" s="415"/>
      <c r="L2825" s="415"/>
      <c r="M2825" s="415"/>
      <c r="N2825" s="415"/>
      <c r="O2825" s="415"/>
      <c r="P2825" s="415"/>
    </row>
    <row r="2826" spans="9:16">
      <c r="I2826" s="413"/>
      <c r="J2826" s="414"/>
      <c r="K2826" s="415"/>
      <c r="L2826" s="415"/>
      <c r="M2826" s="415"/>
      <c r="N2826" s="415"/>
      <c r="O2826" s="415"/>
      <c r="P2826" s="415"/>
    </row>
    <row r="2827" spans="9:16">
      <c r="I2827" s="413"/>
      <c r="J2827" s="414"/>
      <c r="K2827" s="415"/>
      <c r="L2827" s="415"/>
      <c r="M2827" s="415"/>
      <c r="N2827" s="415"/>
      <c r="O2827" s="415"/>
      <c r="P2827" s="415"/>
    </row>
    <row r="2828" spans="9:16">
      <c r="I2828" s="413"/>
      <c r="J2828" s="414"/>
      <c r="K2828" s="415"/>
      <c r="L2828" s="415"/>
      <c r="M2828" s="415"/>
      <c r="N2828" s="415"/>
      <c r="O2828" s="415"/>
      <c r="P2828" s="415"/>
    </row>
    <row r="2829" spans="9:16">
      <c r="I2829" s="413"/>
      <c r="J2829" s="414"/>
      <c r="K2829" s="415"/>
      <c r="L2829" s="415"/>
      <c r="M2829" s="415"/>
      <c r="N2829" s="415"/>
      <c r="O2829" s="415"/>
      <c r="P2829" s="415"/>
    </row>
    <row r="2830" spans="9:16">
      <c r="I2830" s="413"/>
      <c r="J2830" s="414"/>
      <c r="K2830" s="415"/>
      <c r="L2830" s="415"/>
      <c r="M2830" s="415"/>
      <c r="N2830" s="415"/>
      <c r="O2830" s="415"/>
      <c r="P2830" s="415"/>
    </row>
    <row r="2831" spans="9:16">
      <c r="I2831" s="413"/>
      <c r="J2831" s="414"/>
      <c r="K2831" s="415"/>
      <c r="L2831" s="415"/>
      <c r="M2831" s="415"/>
      <c r="N2831" s="415"/>
      <c r="O2831" s="415"/>
      <c r="P2831" s="415"/>
    </row>
    <row r="2832" spans="9:16">
      <c r="I2832" s="413"/>
      <c r="J2832" s="414"/>
      <c r="K2832" s="415"/>
      <c r="L2832" s="415"/>
      <c r="M2832" s="415"/>
      <c r="N2832" s="415"/>
      <c r="O2832" s="415"/>
      <c r="P2832" s="415"/>
    </row>
    <row r="2833" spans="9:16">
      <c r="I2833" s="413"/>
      <c r="J2833" s="414"/>
      <c r="K2833" s="415"/>
      <c r="L2833" s="415"/>
      <c r="M2833" s="415"/>
      <c r="N2833" s="415"/>
      <c r="O2833" s="415"/>
      <c r="P2833" s="415"/>
    </row>
    <row r="2834" spans="9:16">
      <c r="I2834" s="413"/>
      <c r="J2834" s="414"/>
      <c r="K2834" s="415"/>
      <c r="L2834" s="415"/>
      <c r="M2834" s="415"/>
      <c r="N2834" s="415"/>
      <c r="O2834" s="415"/>
      <c r="P2834" s="415"/>
    </row>
    <row r="2835" spans="9:16">
      <c r="I2835" s="413"/>
      <c r="J2835" s="414"/>
      <c r="K2835" s="415"/>
      <c r="L2835" s="415"/>
      <c r="M2835" s="415"/>
      <c r="N2835" s="415"/>
      <c r="O2835" s="415"/>
      <c r="P2835" s="415"/>
    </row>
    <row r="2836" spans="9:16">
      <c r="I2836" s="413"/>
      <c r="J2836" s="414"/>
      <c r="K2836" s="415"/>
      <c r="L2836" s="415"/>
      <c r="M2836" s="415"/>
      <c r="N2836" s="415"/>
      <c r="O2836" s="415"/>
      <c r="P2836" s="415"/>
    </row>
    <row r="2837" spans="9:16">
      <c r="I2837" s="413"/>
      <c r="J2837" s="414"/>
      <c r="K2837" s="415"/>
      <c r="L2837" s="415"/>
      <c r="M2837" s="415"/>
      <c r="N2837" s="415"/>
      <c r="O2837" s="415"/>
      <c r="P2837" s="415"/>
    </row>
    <row r="2838" spans="9:16">
      <c r="I2838" s="413"/>
      <c r="J2838" s="414"/>
      <c r="K2838" s="415"/>
      <c r="L2838" s="415"/>
      <c r="M2838" s="415"/>
      <c r="N2838" s="415"/>
      <c r="O2838" s="415"/>
      <c r="P2838" s="415"/>
    </row>
    <row r="2839" spans="9:16">
      <c r="I2839" s="413"/>
      <c r="J2839" s="414"/>
      <c r="K2839" s="415"/>
      <c r="L2839" s="415"/>
      <c r="M2839" s="415"/>
      <c r="N2839" s="415"/>
      <c r="O2839" s="415"/>
      <c r="P2839" s="415"/>
    </row>
    <row r="2840" spans="9:16">
      <c r="I2840" s="413"/>
      <c r="J2840" s="414"/>
      <c r="K2840" s="415"/>
      <c r="L2840" s="415"/>
      <c r="M2840" s="415"/>
      <c r="N2840" s="415"/>
      <c r="O2840" s="415"/>
      <c r="P2840" s="415"/>
    </row>
    <row r="2841" spans="9:16">
      <c r="I2841" s="413"/>
      <c r="J2841" s="414"/>
      <c r="K2841" s="415"/>
      <c r="L2841" s="415"/>
      <c r="M2841" s="415"/>
      <c r="N2841" s="415"/>
      <c r="O2841" s="415"/>
      <c r="P2841" s="415"/>
    </row>
    <row r="2842" spans="9:16">
      <c r="I2842" s="413"/>
      <c r="J2842" s="414"/>
      <c r="K2842" s="415"/>
      <c r="L2842" s="415"/>
      <c r="M2842" s="415"/>
      <c r="N2842" s="415"/>
      <c r="O2842" s="415"/>
      <c r="P2842" s="415"/>
    </row>
    <row r="2843" spans="9:16">
      <c r="I2843" s="413"/>
      <c r="J2843" s="414"/>
      <c r="K2843" s="415"/>
      <c r="L2843" s="415"/>
      <c r="M2843" s="415"/>
      <c r="N2843" s="415"/>
      <c r="O2843" s="415"/>
      <c r="P2843" s="415"/>
    </row>
    <row r="2844" spans="9:16">
      <c r="I2844" s="413"/>
      <c r="J2844" s="414"/>
      <c r="K2844" s="415"/>
      <c r="L2844" s="415"/>
      <c r="M2844" s="415"/>
      <c r="N2844" s="415"/>
      <c r="O2844" s="415"/>
      <c r="P2844" s="415"/>
    </row>
    <row r="2845" spans="9:16">
      <c r="I2845" s="413"/>
      <c r="J2845" s="414"/>
      <c r="K2845" s="415"/>
      <c r="L2845" s="415"/>
      <c r="M2845" s="415"/>
      <c r="N2845" s="415"/>
      <c r="O2845" s="415"/>
      <c r="P2845" s="415"/>
    </row>
    <row r="2846" spans="9:16">
      <c r="I2846" s="413"/>
      <c r="J2846" s="414"/>
      <c r="K2846" s="415"/>
      <c r="L2846" s="415"/>
      <c r="M2846" s="415"/>
      <c r="N2846" s="415"/>
      <c r="O2846" s="415"/>
      <c r="P2846" s="415"/>
    </row>
    <row r="2847" spans="9:16">
      <c r="I2847" s="413"/>
      <c r="J2847" s="414"/>
      <c r="K2847" s="415"/>
      <c r="L2847" s="415"/>
      <c r="M2847" s="415"/>
      <c r="N2847" s="415"/>
      <c r="O2847" s="415"/>
      <c r="P2847" s="415"/>
    </row>
    <row r="2848" spans="9:16">
      <c r="I2848" s="413"/>
      <c r="J2848" s="414"/>
      <c r="K2848" s="415"/>
      <c r="L2848" s="415"/>
      <c r="M2848" s="415"/>
      <c r="N2848" s="415"/>
      <c r="O2848" s="415"/>
      <c r="P2848" s="415"/>
    </row>
    <row r="2849" spans="9:16">
      <c r="I2849" s="413"/>
      <c r="J2849" s="414"/>
      <c r="K2849" s="415"/>
      <c r="L2849" s="415"/>
      <c r="M2849" s="415"/>
      <c r="N2849" s="415"/>
      <c r="O2849" s="415"/>
      <c r="P2849" s="415"/>
    </row>
    <row r="2850" spans="9:16">
      <c r="I2850" s="413"/>
      <c r="J2850" s="414"/>
      <c r="K2850" s="415"/>
      <c r="L2850" s="415"/>
      <c r="M2850" s="415"/>
      <c r="N2850" s="415"/>
      <c r="O2850" s="415"/>
      <c r="P2850" s="415"/>
    </row>
    <row r="2851" spans="9:16">
      <c r="I2851" s="413"/>
      <c r="J2851" s="414"/>
      <c r="K2851" s="415"/>
      <c r="L2851" s="415"/>
      <c r="M2851" s="415"/>
      <c r="N2851" s="415"/>
      <c r="O2851" s="415"/>
      <c r="P2851" s="415"/>
    </row>
    <row r="2852" spans="9:16">
      <c r="I2852" s="413"/>
      <c r="J2852" s="414"/>
      <c r="K2852" s="415"/>
      <c r="L2852" s="415"/>
      <c r="M2852" s="415"/>
      <c r="N2852" s="415"/>
      <c r="O2852" s="415"/>
      <c r="P2852" s="415"/>
    </row>
    <row r="2853" spans="9:16">
      <c r="I2853" s="413"/>
      <c r="J2853" s="414"/>
      <c r="K2853" s="415"/>
      <c r="L2853" s="415"/>
      <c r="M2853" s="415"/>
      <c r="N2853" s="415"/>
      <c r="O2853" s="415"/>
      <c r="P2853" s="415"/>
    </row>
    <row r="2854" spans="9:16">
      <c r="I2854" s="413"/>
      <c r="J2854" s="414"/>
      <c r="K2854" s="415"/>
      <c r="L2854" s="415"/>
      <c r="M2854" s="415"/>
      <c r="N2854" s="415"/>
      <c r="O2854" s="415"/>
      <c r="P2854" s="415"/>
    </row>
    <row r="2855" spans="9:16">
      <c r="I2855" s="413"/>
      <c r="J2855" s="414"/>
      <c r="K2855" s="415"/>
      <c r="L2855" s="415"/>
      <c r="M2855" s="415"/>
      <c r="N2855" s="415"/>
      <c r="O2855" s="415"/>
      <c r="P2855" s="415"/>
    </row>
    <row r="2856" spans="9:16">
      <c r="I2856" s="413"/>
      <c r="J2856" s="414"/>
      <c r="K2856" s="415"/>
      <c r="L2856" s="415"/>
      <c r="M2856" s="415"/>
      <c r="N2856" s="415"/>
      <c r="O2856" s="415"/>
      <c r="P2856" s="415"/>
    </row>
    <row r="2857" spans="9:16">
      <c r="I2857" s="413"/>
      <c r="J2857" s="414"/>
      <c r="K2857" s="415"/>
      <c r="L2857" s="415"/>
      <c r="M2857" s="415"/>
      <c r="N2857" s="415"/>
      <c r="O2857" s="415"/>
      <c r="P2857" s="415"/>
    </row>
    <row r="2858" spans="9:16">
      <c r="I2858" s="413"/>
      <c r="J2858" s="414"/>
      <c r="K2858" s="415"/>
      <c r="L2858" s="415"/>
      <c r="M2858" s="415"/>
      <c r="N2858" s="415"/>
      <c r="O2858" s="415"/>
      <c r="P2858" s="415"/>
    </row>
    <row r="2859" spans="9:16">
      <c r="I2859" s="413"/>
      <c r="J2859" s="414"/>
      <c r="K2859" s="415"/>
      <c r="L2859" s="415"/>
      <c r="M2859" s="415"/>
      <c r="N2859" s="415"/>
      <c r="O2859" s="415"/>
      <c r="P2859" s="415"/>
    </row>
    <row r="2860" spans="9:16">
      <c r="I2860" s="413"/>
      <c r="J2860" s="414"/>
      <c r="K2860" s="415"/>
      <c r="L2860" s="415"/>
      <c r="M2860" s="415"/>
      <c r="N2860" s="415"/>
      <c r="O2860" s="415"/>
      <c r="P2860" s="415"/>
    </row>
    <row r="2861" spans="9:16">
      <c r="I2861" s="413"/>
      <c r="J2861" s="414"/>
      <c r="K2861" s="415"/>
      <c r="L2861" s="415"/>
      <c r="M2861" s="415"/>
      <c r="N2861" s="415"/>
      <c r="O2861" s="415"/>
      <c r="P2861" s="415"/>
    </row>
    <row r="2862" spans="9:16">
      <c r="I2862" s="413"/>
      <c r="J2862" s="414"/>
      <c r="K2862" s="415"/>
      <c r="L2862" s="415"/>
      <c r="M2862" s="415"/>
      <c r="N2862" s="415"/>
      <c r="O2862" s="415"/>
      <c r="P2862" s="415"/>
    </row>
    <row r="2863" spans="9:16">
      <c r="I2863" s="413"/>
      <c r="J2863" s="414"/>
      <c r="K2863" s="415"/>
      <c r="L2863" s="415"/>
      <c r="M2863" s="415"/>
      <c r="N2863" s="415"/>
      <c r="O2863" s="415"/>
      <c r="P2863" s="415"/>
    </row>
    <row r="2864" spans="9:16">
      <c r="I2864" s="413"/>
      <c r="J2864" s="414"/>
      <c r="K2864" s="415"/>
      <c r="L2864" s="415"/>
      <c r="M2864" s="415"/>
      <c r="N2864" s="415"/>
      <c r="O2864" s="415"/>
      <c r="P2864" s="415"/>
    </row>
    <row r="2865" spans="9:16">
      <c r="I2865" s="413"/>
      <c r="J2865" s="414"/>
      <c r="K2865" s="415"/>
      <c r="L2865" s="415"/>
      <c r="M2865" s="415"/>
      <c r="N2865" s="415"/>
      <c r="O2865" s="415"/>
      <c r="P2865" s="415"/>
    </row>
    <row r="2866" spans="9:16">
      <c r="I2866" s="413"/>
      <c r="J2866" s="414"/>
      <c r="K2866" s="415"/>
      <c r="L2866" s="415"/>
      <c r="M2866" s="415"/>
      <c r="N2866" s="415"/>
      <c r="O2866" s="415"/>
      <c r="P2866" s="415"/>
    </row>
    <row r="2867" spans="9:16">
      <c r="I2867" s="413"/>
      <c r="J2867" s="414"/>
      <c r="K2867" s="415"/>
      <c r="L2867" s="415"/>
      <c r="M2867" s="415"/>
      <c r="N2867" s="415"/>
      <c r="O2867" s="415"/>
      <c r="P2867" s="415"/>
    </row>
    <row r="2868" spans="9:16">
      <c r="I2868" s="413"/>
      <c r="J2868" s="414"/>
      <c r="K2868" s="415"/>
      <c r="L2868" s="415"/>
      <c r="M2868" s="415"/>
      <c r="N2868" s="415"/>
      <c r="O2868" s="415"/>
      <c r="P2868" s="415"/>
    </row>
    <row r="2869" spans="9:16">
      <c r="I2869" s="413"/>
      <c r="J2869" s="414"/>
      <c r="K2869" s="415"/>
      <c r="L2869" s="415"/>
      <c r="M2869" s="415"/>
      <c r="N2869" s="415"/>
      <c r="O2869" s="415"/>
      <c r="P2869" s="415"/>
    </row>
    <row r="2870" spans="9:16">
      <c r="I2870" s="413"/>
      <c r="J2870" s="414"/>
      <c r="K2870" s="415"/>
      <c r="L2870" s="415"/>
      <c r="M2870" s="415"/>
      <c r="N2870" s="415"/>
      <c r="O2870" s="415"/>
      <c r="P2870" s="415"/>
    </row>
    <row r="2871" spans="9:16">
      <c r="I2871" s="413"/>
      <c r="J2871" s="414"/>
      <c r="K2871" s="415"/>
      <c r="L2871" s="415"/>
      <c r="M2871" s="415"/>
      <c r="N2871" s="415"/>
      <c r="O2871" s="415"/>
      <c r="P2871" s="415"/>
    </row>
    <row r="2872" spans="9:16">
      <c r="I2872" s="413"/>
      <c r="J2872" s="414"/>
      <c r="K2872" s="415"/>
      <c r="L2872" s="415"/>
      <c r="M2872" s="415"/>
      <c r="N2872" s="415"/>
      <c r="O2872" s="415"/>
      <c r="P2872" s="415"/>
    </row>
    <row r="2873" spans="9:16">
      <c r="I2873" s="413"/>
      <c r="J2873" s="414"/>
      <c r="K2873" s="415"/>
      <c r="L2873" s="415"/>
      <c r="M2873" s="415"/>
      <c r="N2873" s="415"/>
      <c r="O2873" s="415"/>
      <c r="P2873" s="415"/>
    </row>
    <row r="2874" spans="9:16">
      <c r="I2874" s="413"/>
      <c r="J2874" s="414"/>
      <c r="K2874" s="415"/>
      <c r="L2874" s="415"/>
      <c r="M2874" s="415"/>
      <c r="N2874" s="415"/>
      <c r="O2874" s="415"/>
      <c r="P2874" s="415"/>
    </row>
    <row r="2875" spans="9:16">
      <c r="I2875" s="413"/>
      <c r="J2875" s="414"/>
      <c r="K2875" s="415"/>
      <c r="L2875" s="415"/>
      <c r="M2875" s="415"/>
      <c r="N2875" s="415"/>
      <c r="O2875" s="415"/>
      <c r="P2875" s="415"/>
    </row>
    <row r="2876" spans="9:16">
      <c r="I2876" s="413"/>
      <c r="J2876" s="414"/>
      <c r="K2876" s="415"/>
      <c r="L2876" s="415"/>
      <c r="M2876" s="415"/>
      <c r="N2876" s="415"/>
      <c r="O2876" s="415"/>
      <c r="P2876" s="415"/>
    </row>
    <row r="2877" spans="9:16">
      <c r="I2877" s="413"/>
      <c r="J2877" s="414"/>
      <c r="K2877" s="415"/>
      <c r="L2877" s="415"/>
      <c r="M2877" s="415"/>
      <c r="N2877" s="415"/>
      <c r="O2877" s="415"/>
      <c r="P2877" s="415"/>
    </row>
    <row r="2878" spans="9:16">
      <c r="I2878" s="413"/>
      <c r="J2878" s="414"/>
      <c r="K2878" s="415"/>
      <c r="L2878" s="415"/>
      <c r="M2878" s="415"/>
      <c r="N2878" s="415"/>
      <c r="O2878" s="415"/>
      <c r="P2878" s="415"/>
    </row>
    <row r="2879" spans="9:16">
      <c r="I2879" s="413"/>
      <c r="J2879" s="414"/>
      <c r="K2879" s="415"/>
      <c r="L2879" s="415"/>
      <c r="M2879" s="415"/>
      <c r="N2879" s="415"/>
      <c r="O2879" s="415"/>
      <c r="P2879" s="415"/>
    </row>
    <row r="2880" spans="9:16">
      <c r="I2880" s="413"/>
      <c r="J2880" s="414"/>
      <c r="K2880" s="415"/>
      <c r="L2880" s="415"/>
      <c r="M2880" s="415"/>
      <c r="N2880" s="415"/>
      <c r="O2880" s="415"/>
      <c r="P2880" s="415"/>
    </row>
    <row r="2881" spans="9:16">
      <c r="I2881" s="413"/>
      <c r="J2881" s="414"/>
      <c r="K2881" s="415"/>
      <c r="L2881" s="415"/>
      <c r="M2881" s="415"/>
      <c r="N2881" s="415"/>
      <c r="O2881" s="415"/>
      <c r="P2881" s="415"/>
    </row>
    <row r="2882" spans="9:16">
      <c r="I2882" s="413"/>
      <c r="J2882" s="414"/>
      <c r="K2882" s="415"/>
      <c r="L2882" s="415"/>
      <c r="M2882" s="415"/>
      <c r="N2882" s="415"/>
      <c r="O2882" s="415"/>
      <c r="P2882" s="415"/>
    </row>
    <row r="2883" spans="9:16">
      <c r="I2883" s="413"/>
      <c r="J2883" s="414"/>
      <c r="K2883" s="415"/>
      <c r="L2883" s="415"/>
      <c r="M2883" s="415"/>
      <c r="N2883" s="415"/>
      <c r="O2883" s="415"/>
      <c r="P2883" s="415"/>
    </row>
    <row r="2884" spans="9:16">
      <c r="I2884" s="413"/>
      <c r="J2884" s="414"/>
      <c r="K2884" s="415"/>
      <c r="L2884" s="415"/>
      <c r="M2884" s="415"/>
      <c r="N2884" s="415"/>
      <c r="O2884" s="415"/>
      <c r="P2884" s="415"/>
    </row>
    <row r="2885" spans="9:16">
      <c r="I2885" s="413"/>
      <c r="J2885" s="414"/>
      <c r="K2885" s="415"/>
      <c r="L2885" s="415"/>
      <c r="M2885" s="415"/>
      <c r="N2885" s="415"/>
      <c r="O2885" s="415"/>
      <c r="P2885" s="415"/>
    </row>
    <row r="2886" spans="9:16">
      <c r="I2886" s="413"/>
      <c r="J2886" s="414"/>
      <c r="K2886" s="415"/>
      <c r="L2886" s="415"/>
      <c r="M2886" s="415"/>
      <c r="N2886" s="415"/>
      <c r="O2886" s="415"/>
      <c r="P2886" s="415"/>
    </row>
    <row r="2887" spans="9:16">
      <c r="I2887" s="413"/>
      <c r="J2887" s="414"/>
      <c r="K2887" s="415"/>
      <c r="L2887" s="415"/>
      <c r="M2887" s="415"/>
      <c r="N2887" s="415"/>
      <c r="O2887" s="415"/>
      <c r="P2887" s="415"/>
    </row>
    <row r="2888" spans="9:16">
      <c r="I2888" s="413"/>
      <c r="J2888" s="414"/>
      <c r="K2888" s="415"/>
      <c r="L2888" s="415"/>
      <c r="M2888" s="415"/>
      <c r="N2888" s="415"/>
      <c r="O2888" s="415"/>
      <c r="P2888" s="415"/>
    </row>
    <row r="2889" spans="9:16">
      <c r="I2889" s="413"/>
      <c r="J2889" s="414"/>
      <c r="K2889" s="415"/>
      <c r="L2889" s="415"/>
      <c r="M2889" s="415"/>
      <c r="N2889" s="415"/>
      <c r="O2889" s="415"/>
      <c r="P2889" s="415"/>
    </row>
    <row r="2890" spans="9:16">
      <c r="I2890" s="413"/>
      <c r="J2890" s="414"/>
      <c r="K2890" s="415"/>
      <c r="L2890" s="415"/>
      <c r="M2890" s="415"/>
      <c r="N2890" s="415"/>
      <c r="O2890" s="415"/>
      <c r="P2890" s="415"/>
    </row>
    <row r="2891" spans="9:16">
      <c r="I2891" s="413"/>
      <c r="J2891" s="414"/>
      <c r="K2891" s="415"/>
      <c r="L2891" s="415"/>
      <c r="M2891" s="415"/>
      <c r="N2891" s="415"/>
      <c r="O2891" s="415"/>
      <c r="P2891" s="415"/>
    </row>
    <row r="2892" spans="9:16">
      <c r="I2892" s="413"/>
      <c r="J2892" s="414"/>
      <c r="K2892" s="415"/>
      <c r="L2892" s="415"/>
      <c r="M2892" s="415"/>
      <c r="N2892" s="415"/>
      <c r="O2892" s="415"/>
      <c r="P2892" s="415"/>
    </row>
    <row r="2893" spans="9:16">
      <c r="I2893" s="413"/>
      <c r="J2893" s="414"/>
      <c r="K2893" s="415"/>
      <c r="L2893" s="415"/>
      <c r="M2893" s="415"/>
      <c r="N2893" s="415"/>
      <c r="O2893" s="415"/>
      <c r="P2893" s="415"/>
    </row>
    <row r="2894" spans="9:16">
      <c r="I2894" s="413"/>
      <c r="J2894" s="414"/>
      <c r="K2894" s="415"/>
      <c r="L2894" s="415"/>
      <c r="M2894" s="415"/>
      <c r="N2894" s="415"/>
      <c r="O2894" s="415"/>
      <c r="P2894" s="415"/>
    </row>
    <row r="2895" spans="9:16">
      <c r="I2895" s="413"/>
      <c r="J2895" s="414"/>
      <c r="K2895" s="415"/>
      <c r="L2895" s="415"/>
      <c r="M2895" s="415"/>
      <c r="N2895" s="415"/>
      <c r="O2895" s="415"/>
      <c r="P2895" s="415"/>
    </row>
    <row r="2896" spans="9:16">
      <c r="I2896" s="413"/>
      <c r="J2896" s="414"/>
      <c r="K2896" s="415"/>
      <c r="L2896" s="415"/>
      <c r="M2896" s="415"/>
      <c r="N2896" s="415"/>
      <c r="O2896" s="415"/>
      <c r="P2896" s="415"/>
    </row>
    <row r="2897" spans="9:16">
      <c r="I2897" s="413"/>
      <c r="J2897" s="414"/>
      <c r="K2897" s="415"/>
      <c r="L2897" s="415"/>
      <c r="M2897" s="415"/>
      <c r="N2897" s="415"/>
      <c r="O2897" s="415"/>
      <c r="P2897" s="415"/>
    </row>
    <row r="2898" spans="9:16">
      <c r="I2898" s="413"/>
      <c r="J2898" s="414"/>
      <c r="K2898" s="415"/>
      <c r="L2898" s="415"/>
      <c r="M2898" s="415"/>
      <c r="N2898" s="415"/>
      <c r="O2898" s="415"/>
      <c r="P2898" s="415"/>
    </row>
    <row r="2899" spans="9:16">
      <c r="I2899" s="413"/>
      <c r="J2899" s="414"/>
      <c r="K2899" s="415"/>
      <c r="L2899" s="415"/>
      <c r="M2899" s="415"/>
      <c r="N2899" s="415"/>
      <c r="O2899" s="415"/>
      <c r="P2899" s="415"/>
    </row>
    <row r="2900" spans="9:16">
      <c r="I2900" s="413"/>
      <c r="J2900" s="414"/>
      <c r="K2900" s="415"/>
      <c r="L2900" s="415"/>
      <c r="M2900" s="415"/>
      <c r="N2900" s="415"/>
      <c r="O2900" s="415"/>
      <c r="P2900" s="415"/>
    </row>
    <row r="2901" spans="9:16">
      <c r="I2901" s="413"/>
      <c r="J2901" s="414"/>
      <c r="K2901" s="415"/>
      <c r="L2901" s="415"/>
      <c r="M2901" s="415"/>
      <c r="N2901" s="415"/>
      <c r="O2901" s="415"/>
      <c r="P2901" s="415"/>
    </row>
    <row r="2902" spans="9:16">
      <c r="I2902" s="413"/>
      <c r="J2902" s="414"/>
      <c r="K2902" s="415"/>
      <c r="L2902" s="415"/>
      <c r="M2902" s="415"/>
      <c r="N2902" s="415"/>
      <c r="O2902" s="415"/>
      <c r="P2902" s="415"/>
    </row>
    <row r="2903" spans="9:16">
      <c r="I2903" s="413"/>
      <c r="J2903" s="414"/>
      <c r="K2903" s="415"/>
      <c r="L2903" s="415"/>
      <c r="M2903" s="415"/>
      <c r="N2903" s="415"/>
      <c r="O2903" s="415"/>
      <c r="P2903" s="415"/>
    </row>
    <row r="2904" spans="9:16">
      <c r="I2904" s="413"/>
      <c r="J2904" s="414"/>
      <c r="K2904" s="415"/>
      <c r="L2904" s="415"/>
      <c r="M2904" s="415"/>
      <c r="N2904" s="415"/>
      <c r="O2904" s="415"/>
      <c r="P2904" s="415"/>
    </row>
    <row r="2905" spans="9:16">
      <c r="I2905" s="413"/>
      <c r="J2905" s="414"/>
      <c r="K2905" s="415"/>
      <c r="L2905" s="415"/>
      <c r="M2905" s="415"/>
      <c r="N2905" s="415"/>
      <c r="O2905" s="415"/>
      <c r="P2905" s="415"/>
    </row>
    <row r="2906" spans="9:16">
      <c r="I2906" s="413"/>
      <c r="J2906" s="414"/>
      <c r="K2906" s="415"/>
      <c r="L2906" s="415"/>
      <c r="M2906" s="415"/>
      <c r="N2906" s="415"/>
      <c r="O2906" s="415"/>
      <c r="P2906" s="415"/>
    </row>
    <row r="2907" spans="9:16">
      <c r="I2907" s="413"/>
      <c r="J2907" s="414"/>
      <c r="K2907" s="415"/>
      <c r="L2907" s="415"/>
      <c r="M2907" s="415"/>
      <c r="N2907" s="415"/>
      <c r="O2907" s="415"/>
      <c r="P2907" s="415"/>
    </row>
    <row r="2908" spans="9:16">
      <c r="I2908" s="413"/>
      <c r="J2908" s="414"/>
      <c r="K2908" s="415"/>
      <c r="L2908" s="415"/>
      <c r="M2908" s="415"/>
      <c r="N2908" s="415"/>
      <c r="O2908" s="415"/>
      <c r="P2908" s="415"/>
    </row>
    <row r="2909" spans="9:16">
      <c r="I2909" s="413"/>
      <c r="J2909" s="414"/>
      <c r="K2909" s="415"/>
      <c r="L2909" s="415"/>
      <c r="M2909" s="415"/>
      <c r="N2909" s="415"/>
      <c r="O2909" s="415"/>
      <c r="P2909" s="415"/>
    </row>
    <row r="2910" spans="9:16">
      <c r="I2910" s="413"/>
      <c r="J2910" s="414"/>
      <c r="K2910" s="415"/>
      <c r="L2910" s="415"/>
      <c r="M2910" s="415"/>
      <c r="N2910" s="415"/>
      <c r="O2910" s="415"/>
      <c r="P2910" s="415"/>
    </row>
    <row r="2911" spans="9:16">
      <c r="I2911" s="413"/>
      <c r="J2911" s="414"/>
      <c r="K2911" s="415"/>
      <c r="L2911" s="415"/>
      <c r="M2911" s="415"/>
      <c r="N2911" s="415"/>
      <c r="O2911" s="415"/>
      <c r="P2911" s="415"/>
    </row>
    <row r="2912" spans="9:16">
      <c r="I2912" s="413"/>
      <c r="J2912" s="414"/>
      <c r="K2912" s="415"/>
      <c r="L2912" s="415"/>
      <c r="M2912" s="415"/>
      <c r="N2912" s="415"/>
      <c r="O2912" s="415"/>
      <c r="P2912" s="415"/>
    </row>
    <row r="2913" spans="9:16">
      <c r="I2913" s="413"/>
      <c r="J2913" s="414"/>
      <c r="K2913" s="415"/>
      <c r="L2913" s="415"/>
      <c r="M2913" s="415"/>
      <c r="N2913" s="415"/>
      <c r="O2913" s="415"/>
      <c r="P2913" s="415"/>
    </row>
    <row r="2914" spans="9:16">
      <c r="I2914" s="413"/>
      <c r="J2914" s="414"/>
      <c r="K2914" s="415"/>
      <c r="L2914" s="415"/>
      <c r="M2914" s="415"/>
      <c r="N2914" s="415"/>
      <c r="O2914" s="415"/>
      <c r="P2914" s="415"/>
    </row>
    <row r="2915" spans="9:16">
      <c r="I2915" s="413"/>
      <c r="J2915" s="414"/>
      <c r="K2915" s="415"/>
      <c r="L2915" s="415"/>
      <c r="M2915" s="415"/>
      <c r="N2915" s="415"/>
      <c r="O2915" s="415"/>
      <c r="P2915" s="415"/>
    </row>
    <row r="2916" spans="9:16">
      <c r="I2916" s="413"/>
      <c r="J2916" s="414"/>
      <c r="K2916" s="415"/>
      <c r="L2916" s="415"/>
      <c r="M2916" s="415"/>
      <c r="N2916" s="415"/>
      <c r="O2916" s="415"/>
      <c r="P2916" s="415"/>
    </row>
    <row r="2917" spans="9:16">
      <c r="I2917" s="413"/>
      <c r="J2917" s="414"/>
      <c r="K2917" s="415"/>
      <c r="L2917" s="415"/>
      <c r="M2917" s="415"/>
      <c r="N2917" s="415"/>
      <c r="O2917" s="415"/>
      <c r="P2917" s="415"/>
    </row>
    <row r="2918" spans="9:16">
      <c r="I2918" s="413"/>
      <c r="J2918" s="414"/>
      <c r="K2918" s="415"/>
      <c r="L2918" s="415"/>
      <c r="M2918" s="415"/>
      <c r="N2918" s="415"/>
      <c r="O2918" s="415"/>
      <c r="P2918" s="415"/>
    </row>
    <row r="2919" spans="9:16">
      <c r="I2919" s="413"/>
      <c r="J2919" s="414"/>
      <c r="K2919" s="415"/>
      <c r="L2919" s="415"/>
      <c r="M2919" s="415"/>
      <c r="N2919" s="415"/>
      <c r="O2919" s="415"/>
      <c r="P2919" s="415"/>
    </row>
    <row r="2920" spans="9:16">
      <c r="I2920" s="413"/>
      <c r="J2920" s="414"/>
      <c r="K2920" s="415"/>
      <c r="L2920" s="415"/>
      <c r="M2920" s="415"/>
      <c r="N2920" s="415"/>
      <c r="O2920" s="415"/>
      <c r="P2920" s="415"/>
    </row>
    <row r="2921" spans="9:16">
      <c r="I2921" s="413"/>
      <c r="J2921" s="414"/>
      <c r="K2921" s="415"/>
      <c r="L2921" s="415"/>
      <c r="M2921" s="415"/>
      <c r="N2921" s="415"/>
      <c r="O2921" s="415"/>
      <c r="P2921" s="415"/>
    </row>
    <row r="2922" spans="9:16">
      <c r="I2922" s="413"/>
      <c r="J2922" s="414"/>
      <c r="K2922" s="415"/>
      <c r="L2922" s="415"/>
      <c r="M2922" s="415"/>
      <c r="N2922" s="415"/>
      <c r="O2922" s="415"/>
      <c r="P2922" s="415"/>
    </row>
    <row r="2923" spans="9:16">
      <c r="I2923" s="413"/>
      <c r="J2923" s="414"/>
      <c r="K2923" s="415"/>
      <c r="L2923" s="415"/>
      <c r="M2923" s="415"/>
      <c r="N2923" s="415"/>
      <c r="O2923" s="415"/>
      <c r="P2923" s="415"/>
    </row>
    <row r="2924" spans="9:16">
      <c r="I2924" s="413"/>
      <c r="J2924" s="414"/>
      <c r="K2924" s="415"/>
      <c r="L2924" s="415"/>
      <c r="M2924" s="415"/>
      <c r="N2924" s="415"/>
      <c r="O2924" s="415"/>
      <c r="P2924" s="415"/>
    </row>
    <row r="2925" spans="9:16">
      <c r="I2925" s="413"/>
      <c r="J2925" s="414"/>
      <c r="K2925" s="415"/>
      <c r="L2925" s="415"/>
      <c r="M2925" s="415"/>
      <c r="N2925" s="415"/>
      <c r="O2925" s="415"/>
      <c r="P2925" s="415"/>
    </row>
    <row r="2926" spans="9:16">
      <c r="I2926" s="413"/>
      <c r="J2926" s="414"/>
      <c r="K2926" s="415"/>
      <c r="L2926" s="415"/>
      <c r="M2926" s="415"/>
      <c r="N2926" s="415"/>
      <c r="O2926" s="415"/>
      <c r="P2926" s="415"/>
    </row>
    <row r="2927" spans="9:16">
      <c r="I2927" s="413"/>
      <c r="J2927" s="414"/>
      <c r="K2927" s="415"/>
      <c r="L2927" s="415"/>
      <c r="M2927" s="415"/>
      <c r="N2927" s="415"/>
      <c r="O2927" s="415"/>
      <c r="P2927" s="415"/>
    </row>
    <row r="2928" spans="9:16">
      <c r="I2928" s="413"/>
      <c r="J2928" s="414"/>
      <c r="K2928" s="415"/>
      <c r="L2928" s="415"/>
      <c r="M2928" s="415"/>
      <c r="N2928" s="415"/>
      <c r="O2928" s="415"/>
      <c r="P2928" s="415"/>
    </row>
    <row r="2929" spans="9:16">
      <c r="I2929" s="413"/>
      <c r="J2929" s="414"/>
      <c r="K2929" s="415"/>
      <c r="L2929" s="415"/>
      <c r="M2929" s="415"/>
      <c r="N2929" s="415"/>
      <c r="O2929" s="415"/>
      <c r="P2929" s="415"/>
    </row>
    <row r="2930" spans="9:16">
      <c r="I2930" s="413"/>
      <c r="J2930" s="414"/>
      <c r="K2930" s="415"/>
      <c r="L2930" s="415"/>
      <c r="M2930" s="415"/>
      <c r="N2930" s="415"/>
      <c r="O2930" s="415"/>
      <c r="P2930" s="415"/>
    </row>
    <row r="2931" spans="9:16">
      <c r="I2931" s="413"/>
      <c r="J2931" s="414"/>
      <c r="K2931" s="415"/>
      <c r="L2931" s="415"/>
      <c r="M2931" s="415"/>
      <c r="N2931" s="415"/>
      <c r="O2931" s="415"/>
      <c r="P2931" s="415"/>
    </row>
    <row r="2932" spans="9:16">
      <c r="I2932" s="413"/>
      <c r="J2932" s="414"/>
      <c r="K2932" s="415"/>
      <c r="L2932" s="415"/>
      <c r="M2932" s="415"/>
      <c r="N2932" s="415"/>
      <c r="O2932" s="415"/>
      <c r="P2932" s="415"/>
    </row>
    <row r="2933" spans="9:16">
      <c r="I2933" s="413"/>
      <c r="J2933" s="414"/>
      <c r="K2933" s="415"/>
      <c r="L2933" s="415"/>
      <c r="M2933" s="415"/>
      <c r="N2933" s="415"/>
      <c r="O2933" s="415"/>
      <c r="P2933" s="415"/>
    </row>
    <row r="2934" spans="9:16">
      <c r="I2934" s="413"/>
      <c r="J2934" s="414"/>
      <c r="K2934" s="415"/>
      <c r="L2934" s="415"/>
      <c r="M2934" s="415"/>
      <c r="N2934" s="415"/>
      <c r="O2934" s="415"/>
      <c r="P2934" s="415"/>
    </row>
    <row r="2935" spans="9:16">
      <c r="I2935" s="413"/>
      <c r="J2935" s="414"/>
      <c r="K2935" s="415"/>
      <c r="L2935" s="415"/>
      <c r="M2935" s="415"/>
      <c r="N2935" s="415"/>
      <c r="O2935" s="415"/>
      <c r="P2935" s="415"/>
    </row>
    <row r="2936" spans="9:16">
      <c r="I2936" s="413"/>
      <c r="J2936" s="414"/>
      <c r="K2936" s="415"/>
      <c r="L2936" s="415"/>
      <c r="M2936" s="415"/>
      <c r="N2936" s="415"/>
      <c r="O2936" s="415"/>
      <c r="P2936" s="415"/>
    </row>
    <row r="2937" spans="9:16">
      <c r="I2937" s="413"/>
      <c r="J2937" s="414"/>
      <c r="K2937" s="415"/>
      <c r="L2937" s="415"/>
      <c r="M2937" s="415"/>
      <c r="N2937" s="415"/>
      <c r="O2937" s="415"/>
      <c r="P2937" s="415"/>
    </row>
    <row r="2938" spans="9:16">
      <c r="I2938" s="413"/>
      <c r="J2938" s="414"/>
      <c r="K2938" s="415"/>
      <c r="L2938" s="415"/>
      <c r="M2938" s="415"/>
      <c r="N2938" s="415"/>
      <c r="O2938" s="415"/>
      <c r="P2938" s="415"/>
    </row>
    <row r="2939" spans="9:16">
      <c r="I2939" s="413"/>
      <c r="J2939" s="414"/>
      <c r="K2939" s="415"/>
      <c r="L2939" s="415"/>
      <c r="M2939" s="415"/>
      <c r="N2939" s="415"/>
      <c r="O2939" s="415"/>
      <c r="P2939" s="415"/>
    </row>
    <row r="2940" spans="9:16">
      <c r="I2940" s="413"/>
      <c r="J2940" s="414"/>
      <c r="K2940" s="415"/>
      <c r="L2940" s="415"/>
      <c r="M2940" s="415"/>
      <c r="N2940" s="415"/>
      <c r="O2940" s="415"/>
      <c r="P2940" s="415"/>
    </row>
    <row r="2941" spans="9:16">
      <c r="I2941" s="413"/>
      <c r="J2941" s="414"/>
      <c r="K2941" s="415"/>
      <c r="L2941" s="415"/>
      <c r="M2941" s="415"/>
      <c r="N2941" s="415"/>
      <c r="O2941" s="415"/>
      <c r="P2941" s="415"/>
    </row>
    <row r="2942" spans="9:16">
      <c r="I2942" s="413"/>
      <c r="J2942" s="414"/>
      <c r="K2942" s="415"/>
      <c r="L2942" s="415"/>
      <c r="M2942" s="415"/>
      <c r="N2942" s="415"/>
      <c r="O2942" s="415"/>
      <c r="P2942" s="415"/>
    </row>
    <row r="2943" spans="9:16">
      <c r="I2943" s="413"/>
      <c r="J2943" s="414"/>
      <c r="K2943" s="415"/>
      <c r="L2943" s="415"/>
      <c r="M2943" s="415"/>
      <c r="N2943" s="415"/>
      <c r="O2943" s="415"/>
      <c r="P2943" s="415"/>
    </row>
    <row r="2944" spans="9:16">
      <c r="I2944" s="413"/>
      <c r="J2944" s="414"/>
      <c r="K2944" s="415"/>
      <c r="L2944" s="415"/>
      <c r="M2944" s="415"/>
      <c r="N2944" s="415"/>
      <c r="O2944" s="415"/>
      <c r="P2944" s="415"/>
    </row>
    <row r="2945" spans="9:16">
      <c r="I2945" s="413"/>
      <c r="J2945" s="414"/>
      <c r="K2945" s="415"/>
      <c r="L2945" s="415"/>
      <c r="M2945" s="415"/>
      <c r="N2945" s="415"/>
      <c r="O2945" s="415"/>
      <c r="P2945" s="415"/>
    </row>
    <row r="2946" spans="9:16">
      <c r="I2946" s="413"/>
      <c r="J2946" s="414"/>
      <c r="K2946" s="415"/>
      <c r="L2946" s="415"/>
      <c r="M2946" s="415"/>
      <c r="N2946" s="415"/>
      <c r="O2946" s="415"/>
      <c r="P2946" s="415"/>
    </row>
    <row r="2947" spans="9:16">
      <c r="I2947" s="413"/>
      <c r="J2947" s="414"/>
      <c r="K2947" s="415"/>
      <c r="L2947" s="415"/>
      <c r="M2947" s="415"/>
      <c r="N2947" s="415"/>
      <c r="O2947" s="415"/>
      <c r="P2947" s="415"/>
    </row>
    <row r="2948" spans="9:16">
      <c r="I2948" s="413"/>
      <c r="J2948" s="414"/>
      <c r="K2948" s="415"/>
      <c r="L2948" s="415"/>
      <c r="M2948" s="415"/>
      <c r="N2948" s="415"/>
      <c r="O2948" s="415"/>
      <c r="P2948" s="415"/>
    </row>
    <row r="2949" spans="9:16">
      <c r="I2949" s="413"/>
      <c r="J2949" s="414"/>
      <c r="K2949" s="415"/>
      <c r="L2949" s="415"/>
      <c r="M2949" s="415"/>
      <c r="N2949" s="415"/>
      <c r="O2949" s="415"/>
      <c r="P2949" s="415"/>
    </row>
    <row r="2950" spans="9:16">
      <c r="I2950" s="413"/>
      <c r="J2950" s="414"/>
      <c r="K2950" s="415"/>
      <c r="L2950" s="415"/>
      <c r="M2950" s="415"/>
      <c r="N2950" s="415"/>
      <c r="O2950" s="415"/>
      <c r="P2950" s="415"/>
    </row>
    <row r="2951" spans="9:16">
      <c r="I2951" s="413"/>
      <c r="J2951" s="414"/>
      <c r="K2951" s="415"/>
      <c r="L2951" s="415"/>
      <c r="M2951" s="415"/>
      <c r="N2951" s="415"/>
      <c r="O2951" s="415"/>
      <c r="P2951" s="415"/>
    </row>
    <row r="2952" spans="9:16">
      <c r="I2952" s="413"/>
      <c r="J2952" s="414"/>
      <c r="K2952" s="415"/>
      <c r="L2952" s="415"/>
      <c r="M2952" s="415"/>
      <c r="N2952" s="415"/>
      <c r="O2952" s="415"/>
      <c r="P2952" s="415"/>
    </row>
    <row r="2953" spans="9:16">
      <c r="I2953" s="413"/>
      <c r="J2953" s="414"/>
      <c r="K2953" s="415"/>
      <c r="L2953" s="415"/>
      <c r="M2953" s="415"/>
      <c r="N2953" s="415"/>
      <c r="O2953" s="415"/>
      <c r="P2953" s="415"/>
    </row>
    <row r="2954" spans="9:16">
      <c r="I2954" s="413"/>
      <c r="J2954" s="414"/>
      <c r="K2954" s="415"/>
      <c r="L2954" s="415"/>
      <c r="M2954" s="415"/>
      <c r="N2954" s="415"/>
      <c r="O2954" s="415"/>
      <c r="P2954" s="415"/>
    </row>
    <row r="2955" spans="9:16">
      <c r="I2955" s="413"/>
      <c r="J2955" s="414"/>
      <c r="K2955" s="415"/>
      <c r="L2955" s="415"/>
      <c r="M2955" s="415"/>
      <c r="N2955" s="415"/>
      <c r="O2955" s="415"/>
      <c r="P2955" s="415"/>
    </row>
    <row r="2956" spans="9:16">
      <c r="I2956" s="413"/>
      <c r="J2956" s="414"/>
      <c r="K2956" s="415"/>
      <c r="L2956" s="415"/>
      <c r="M2956" s="415"/>
      <c r="N2956" s="415"/>
      <c r="O2956" s="415"/>
      <c r="P2956" s="415"/>
    </row>
    <row r="2957" spans="9:16">
      <c r="I2957" s="413"/>
      <c r="J2957" s="414"/>
      <c r="K2957" s="415"/>
      <c r="L2957" s="415"/>
      <c r="M2957" s="415"/>
      <c r="N2957" s="415"/>
      <c r="O2957" s="415"/>
      <c r="P2957" s="415"/>
    </row>
    <row r="2958" spans="9:16">
      <c r="I2958" s="413"/>
      <c r="J2958" s="414"/>
      <c r="K2958" s="415"/>
      <c r="L2958" s="415"/>
      <c r="M2958" s="415"/>
      <c r="N2958" s="415"/>
      <c r="O2958" s="415"/>
      <c r="P2958" s="415"/>
    </row>
    <row r="2959" spans="9:16">
      <c r="I2959" s="413"/>
      <c r="J2959" s="414"/>
      <c r="K2959" s="415"/>
      <c r="L2959" s="415"/>
      <c r="M2959" s="415"/>
      <c r="N2959" s="415"/>
      <c r="O2959" s="415"/>
      <c r="P2959" s="415"/>
    </row>
    <row r="2960" spans="9:16">
      <c r="I2960" s="413"/>
      <c r="J2960" s="414"/>
      <c r="K2960" s="415"/>
      <c r="L2960" s="415"/>
      <c r="M2960" s="415"/>
      <c r="N2960" s="415"/>
      <c r="O2960" s="415"/>
      <c r="P2960" s="415"/>
    </row>
    <row r="2961" spans="9:16">
      <c r="I2961" s="413"/>
      <c r="J2961" s="414"/>
      <c r="K2961" s="415"/>
      <c r="L2961" s="415"/>
      <c r="M2961" s="415"/>
      <c r="N2961" s="415"/>
      <c r="O2961" s="415"/>
      <c r="P2961" s="415"/>
    </row>
    <row r="2962" spans="9:16">
      <c r="I2962" s="413"/>
      <c r="J2962" s="414"/>
      <c r="K2962" s="415"/>
      <c r="L2962" s="415"/>
      <c r="M2962" s="415"/>
      <c r="N2962" s="415"/>
      <c r="O2962" s="415"/>
      <c r="P2962" s="415"/>
    </row>
    <row r="2963" spans="9:16">
      <c r="I2963" s="413"/>
      <c r="J2963" s="414"/>
      <c r="K2963" s="415"/>
      <c r="L2963" s="415"/>
      <c r="M2963" s="415"/>
      <c r="N2963" s="415"/>
      <c r="O2963" s="415"/>
      <c r="P2963" s="415"/>
    </row>
    <row r="2964" spans="9:16">
      <c r="I2964" s="413"/>
      <c r="J2964" s="414"/>
      <c r="K2964" s="415"/>
      <c r="L2964" s="415"/>
      <c r="M2964" s="415"/>
      <c r="N2964" s="415"/>
      <c r="O2964" s="415"/>
      <c r="P2964" s="415"/>
    </row>
    <row r="2965" spans="9:16">
      <c r="I2965" s="413"/>
      <c r="J2965" s="414"/>
      <c r="K2965" s="415"/>
      <c r="L2965" s="415"/>
      <c r="M2965" s="415"/>
      <c r="N2965" s="415"/>
      <c r="O2965" s="415"/>
      <c r="P2965" s="415"/>
    </row>
    <row r="2966" spans="9:16">
      <c r="I2966" s="413"/>
      <c r="J2966" s="414"/>
      <c r="K2966" s="415"/>
      <c r="L2966" s="415"/>
      <c r="M2966" s="415"/>
      <c r="N2966" s="415"/>
      <c r="O2966" s="415"/>
      <c r="P2966" s="415"/>
    </row>
    <row r="2967" spans="9:16">
      <c r="I2967" s="413"/>
      <c r="J2967" s="414"/>
      <c r="K2967" s="415"/>
      <c r="L2967" s="415"/>
      <c r="M2967" s="415"/>
      <c r="N2967" s="415"/>
      <c r="O2967" s="415"/>
      <c r="P2967" s="415"/>
    </row>
    <row r="2968" spans="9:16">
      <c r="I2968" s="413"/>
      <c r="J2968" s="414"/>
      <c r="K2968" s="415"/>
      <c r="L2968" s="415"/>
      <c r="M2968" s="415"/>
      <c r="N2968" s="415"/>
      <c r="O2968" s="415"/>
      <c r="P2968" s="415"/>
    </row>
    <row r="2969" spans="9:16">
      <c r="I2969" s="413"/>
      <c r="J2969" s="414"/>
      <c r="K2969" s="415"/>
      <c r="L2969" s="415"/>
      <c r="M2969" s="415"/>
      <c r="N2969" s="415"/>
      <c r="O2969" s="415"/>
      <c r="P2969" s="415"/>
    </row>
    <row r="2970" spans="9:16">
      <c r="I2970" s="413"/>
      <c r="J2970" s="414"/>
      <c r="K2970" s="415"/>
      <c r="L2970" s="415"/>
      <c r="M2970" s="415"/>
      <c r="N2970" s="415"/>
      <c r="O2970" s="415"/>
      <c r="P2970" s="415"/>
    </row>
    <row r="2971" spans="9:16">
      <c r="I2971" s="413"/>
      <c r="J2971" s="414"/>
      <c r="K2971" s="415"/>
      <c r="L2971" s="415"/>
      <c r="M2971" s="415"/>
      <c r="N2971" s="415"/>
      <c r="O2971" s="415"/>
      <c r="P2971" s="415"/>
    </row>
    <row r="2972" spans="9:16">
      <c r="I2972" s="413"/>
      <c r="J2972" s="414"/>
      <c r="K2972" s="415"/>
      <c r="L2972" s="415"/>
      <c r="M2972" s="415"/>
      <c r="N2972" s="415"/>
      <c r="O2972" s="415"/>
      <c r="P2972" s="415"/>
    </row>
    <row r="2973" spans="9:16">
      <c r="I2973" s="413"/>
      <c r="J2973" s="414"/>
      <c r="K2973" s="415"/>
      <c r="L2973" s="415"/>
      <c r="M2973" s="415"/>
      <c r="N2973" s="415"/>
      <c r="O2973" s="415"/>
      <c r="P2973" s="415"/>
    </row>
    <row r="2974" spans="9:16">
      <c r="I2974" s="413"/>
      <c r="J2974" s="414"/>
      <c r="K2974" s="415"/>
      <c r="L2974" s="415"/>
      <c r="M2974" s="415"/>
      <c r="N2974" s="415"/>
      <c r="O2974" s="415"/>
      <c r="P2974" s="415"/>
    </row>
    <row r="2975" spans="9:16">
      <c r="I2975" s="413"/>
      <c r="J2975" s="414"/>
      <c r="K2975" s="415"/>
      <c r="L2975" s="415"/>
      <c r="M2975" s="415"/>
      <c r="N2975" s="415"/>
      <c r="O2975" s="415"/>
      <c r="P2975" s="415"/>
    </row>
    <row r="2976" spans="9:16">
      <c r="I2976" s="413"/>
      <c r="J2976" s="414"/>
      <c r="K2976" s="415"/>
      <c r="L2976" s="415"/>
      <c r="M2976" s="415"/>
      <c r="N2976" s="415"/>
      <c r="O2976" s="415"/>
      <c r="P2976" s="415"/>
    </row>
    <row r="2977" spans="9:16">
      <c r="I2977" s="413"/>
      <c r="J2977" s="414"/>
      <c r="K2977" s="415"/>
      <c r="L2977" s="415"/>
      <c r="M2977" s="415"/>
      <c r="N2977" s="415"/>
      <c r="O2977" s="415"/>
      <c r="P2977" s="415"/>
    </row>
    <row r="2978" spans="9:16">
      <c r="I2978" s="413"/>
      <c r="J2978" s="414"/>
      <c r="K2978" s="415"/>
      <c r="L2978" s="415"/>
      <c r="M2978" s="415"/>
      <c r="N2978" s="415"/>
      <c r="O2978" s="415"/>
      <c r="P2978" s="415"/>
    </row>
    <row r="2979" spans="9:16">
      <c r="I2979" s="413"/>
      <c r="J2979" s="414"/>
      <c r="K2979" s="415"/>
      <c r="L2979" s="415"/>
      <c r="M2979" s="415"/>
      <c r="N2979" s="415"/>
      <c r="O2979" s="415"/>
      <c r="P2979" s="415"/>
    </row>
    <row r="2980" spans="9:16">
      <c r="I2980" s="413"/>
      <c r="J2980" s="414"/>
      <c r="K2980" s="415"/>
      <c r="L2980" s="415"/>
      <c r="M2980" s="415"/>
      <c r="N2980" s="415"/>
      <c r="O2980" s="415"/>
      <c r="P2980" s="415"/>
    </row>
    <row r="2981" spans="9:16">
      <c r="I2981" s="413"/>
      <c r="J2981" s="414"/>
      <c r="K2981" s="415"/>
      <c r="L2981" s="415"/>
      <c r="M2981" s="415"/>
      <c r="N2981" s="415"/>
      <c r="O2981" s="415"/>
      <c r="P2981" s="415"/>
    </row>
    <row r="2982" spans="9:16">
      <c r="I2982" s="413"/>
      <c r="J2982" s="414"/>
      <c r="K2982" s="415"/>
      <c r="L2982" s="415"/>
      <c r="M2982" s="415"/>
      <c r="N2982" s="415"/>
      <c r="O2982" s="415"/>
      <c r="P2982" s="415"/>
    </row>
    <row r="2983" spans="9:16">
      <c r="I2983" s="413"/>
      <c r="J2983" s="414"/>
      <c r="K2983" s="415"/>
      <c r="L2983" s="415"/>
      <c r="M2983" s="415"/>
      <c r="N2983" s="415"/>
      <c r="O2983" s="415"/>
      <c r="P2983" s="415"/>
    </row>
    <row r="2984" spans="9:16">
      <c r="I2984" s="413"/>
      <c r="J2984" s="414"/>
      <c r="K2984" s="415"/>
      <c r="L2984" s="415"/>
      <c r="M2984" s="415"/>
      <c r="N2984" s="415"/>
      <c r="O2984" s="415"/>
      <c r="P2984" s="415"/>
    </row>
    <row r="2985" spans="9:16">
      <c r="I2985" s="413"/>
      <c r="J2985" s="414"/>
      <c r="K2985" s="415"/>
      <c r="L2985" s="415"/>
      <c r="M2985" s="415"/>
      <c r="N2985" s="415"/>
      <c r="O2985" s="415"/>
      <c r="P2985" s="415"/>
    </row>
    <row r="2986" spans="9:16">
      <c r="I2986" s="413"/>
      <c r="J2986" s="414"/>
      <c r="K2986" s="415"/>
      <c r="L2986" s="415"/>
      <c r="M2986" s="415"/>
      <c r="N2986" s="415"/>
      <c r="O2986" s="415"/>
      <c r="P2986" s="415"/>
    </row>
    <row r="2987" spans="9:16">
      <c r="I2987" s="413"/>
      <c r="J2987" s="414"/>
      <c r="K2987" s="415"/>
      <c r="L2987" s="415"/>
      <c r="M2987" s="415"/>
      <c r="N2987" s="415"/>
      <c r="O2987" s="415"/>
      <c r="P2987" s="415"/>
    </row>
    <row r="2988" spans="9:16">
      <c r="I2988" s="413"/>
      <c r="J2988" s="414"/>
      <c r="K2988" s="415"/>
      <c r="L2988" s="415"/>
      <c r="M2988" s="415"/>
      <c r="N2988" s="415"/>
      <c r="O2988" s="415"/>
      <c r="P2988" s="415"/>
    </row>
    <row r="2989" spans="9:16">
      <c r="I2989" s="413"/>
      <c r="J2989" s="414"/>
      <c r="K2989" s="415"/>
      <c r="L2989" s="415"/>
      <c r="M2989" s="415"/>
      <c r="N2989" s="415"/>
      <c r="O2989" s="415"/>
      <c r="P2989" s="415"/>
    </row>
    <row r="2990" spans="9:16">
      <c r="I2990" s="413"/>
      <c r="J2990" s="414"/>
      <c r="K2990" s="415"/>
      <c r="L2990" s="415"/>
      <c r="M2990" s="415"/>
      <c r="N2990" s="415"/>
      <c r="O2990" s="415"/>
      <c r="P2990" s="415"/>
    </row>
    <row r="2991" spans="9:16">
      <c r="I2991" s="413"/>
      <c r="J2991" s="414"/>
      <c r="K2991" s="415"/>
      <c r="L2991" s="415"/>
      <c r="M2991" s="415"/>
      <c r="N2991" s="415"/>
      <c r="O2991" s="415"/>
      <c r="P2991" s="415"/>
    </row>
    <row r="2992" spans="9:16">
      <c r="I2992" s="413"/>
      <c r="J2992" s="414"/>
      <c r="K2992" s="415"/>
      <c r="L2992" s="415"/>
      <c r="M2992" s="415"/>
      <c r="N2992" s="415"/>
      <c r="O2992" s="415"/>
      <c r="P2992" s="415"/>
    </row>
    <row r="2993" spans="9:16">
      <c r="I2993" s="413"/>
      <c r="J2993" s="414"/>
      <c r="K2993" s="415"/>
      <c r="L2993" s="415"/>
      <c r="M2993" s="415"/>
      <c r="N2993" s="415"/>
      <c r="O2993" s="415"/>
      <c r="P2993" s="415"/>
    </row>
    <row r="2994" spans="9:16">
      <c r="I2994" s="413"/>
      <c r="J2994" s="414"/>
      <c r="K2994" s="415"/>
      <c r="L2994" s="415"/>
      <c r="M2994" s="415"/>
      <c r="N2994" s="415"/>
      <c r="O2994" s="415"/>
      <c r="P2994" s="415"/>
    </row>
    <row r="2995" spans="9:16">
      <c r="I2995" s="413"/>
      <c r="J2995" s="414"/>
      <c r="K2995" s="415"/>
      <c r="L2995" s="415"/>
      <c r="M2995" s="415"/>
      <c r="N2995" s="415"/>
      <c r="O2995" s="415"/>
      <c r="P2995" s="415"/>
    </row>
    <row r="2996" spans="9:16">
      <c r="I2996" s="413"/>
      <c r="J2996" s="414"/>
      <c r="K2996" s="415"/>
      <c r="L2996" s="415"/>
      <c r="M2996" s="415"/>
      <c r="N2996" s="415"/>
      <c r="O2996" s="415"/>
      <c r="P2996" s="415"/>
    </row>
    <row r="2997" spans="9:16">
      <c r="I2997" s="413"/>
      <c r="J2997" s="414"/>
      <c r="K2997" s="415"/>
      <c r="L2997" s="415"/>
      <c r="M2997" s="415"/>
      <c r="N2997" s="415"/>
      <c r="O2997" s="415"/>
      <c r="P2997" s="415"/>
    </row>
    <row r="2998" spans="9:16">
      <c r="I2998" s="413"/>
      <c r="J2998" s="414"/>
      <c r="K2998" s="415"/>
      <c r="L2998" s="415"/>
      <c r="M2998" s="415"/>
      <c r="N2998" s="415"/>
      <c r="O2998" s="415"/>
      <c r="P2998" s="415"/>
    </row>
    <row r="2999" spans="9:16">
      <c r="I2999" s="413"/>
      <c r="J2999" s="414"/>
      <c r="K2999" s="415"/>
      <c r="L2999" s="415"/>
      <c r="M2999" s="415"/>
      <c r="N2999" s="415"/>
      <c r="O2999" s="415"/>
      <c r="P2999" s="415"/>
    </row>
    <row r="3000" spans="9:16">
      <c r="I3000" s="413"/>
      <c r="J3000" s="414"/>
      <c r="K3000" s="415"/>
      <c r="L3000" s="415"/>
      <c r="M3000" s="415"/>
      <c r="N3000" s="415"/>
      <c r="O3000" s="415"/>
      <c r="P3000" s="415"/>
    </row>
    <row r="3001" spans="9:16">
      <c r="I3001" s="413"/>
      <c r="J3001" s="414"/>
      <c r="K3001" s="415"/>
      <c r="L3001" s="415"/>
      <c r="M3001" s="415"/>
      <c r="N3001" s="415"/>
      <c r="O3001" s="415"/>
      <c r="P3001" s="415"/>
    </row>
    <row r="3002" spans="9:16">
      <c r="I3002" s="413"/>
      <c r="J3002" s="414"/>
      <c r="K3002" s="415"/>
      <c r="L3002" s="415"/>
      <c r="M3002" s="415"/>
      <c r="N3002" s="415"/>
      <c r="O3002" s="415"/>
      <c r="P3002" s="415"/>
    </row>
    <row r="3003" spans="9:16">
      <c r="I3003" s="413"/>
      <c r="J3003" s="414"/>
      <c r="K3003" s="415"/>
      <c r="L3003" s="415"/>
      <c r="M3003" s="415"/>
      <c r="N3003" s="415"/>
      <c r="O3003" s="415"/>
      <c r="P3003" s="415"/>
    </row>
    <row r="3004" spans="9:16">
      <c r="I3004" s="413"/>
      <c r="J3004" s="414"/>
      <c r="K3004" s="415"/>
      <c r="L3004" s="415"/>
      <c r="M3004" s="415"/>
      <c r="N3004" s="415"/>
      <c r="O3004" s="415"/>
      <c r="P3004" s="415"/>
    </row>
    <row r="3005" spans="9:16">
      <c r="I3005" s="413"/>
      <c r="J3005" s="414"/>
      <c r="K3005" s="415"/>
      <c r="L3005" s="415"/>
      <c r="M3005" s="415"/>
      <c r="N3005" s="415"/>
      <c r="O3005" s="415"/>
      <c r="P3005" s="415"/>
    </row>
    <row r="3006" spans="9:16">
      <c r="I3006" s="413"/>
      <c r="J3006" s="414"/>
      <c r="K3006" s="415"/>
      <c r="L3006" s="415"/>
      <c r="M3006" s="415"/>
      <c r="N3006" s="415"/>
      <c r="O3006" s="415"/>
      <c r="P3006" s="415"/>
    </row>
    <row r="3007" spans="9:16">
      <c r="I3007" s="413"/>
      <c r="J3007" s="414"/>
      <c r="K3007" s="415"/>
      <c r="L3007" s="415"/>
      <c r="M3007" s="415"/>
      <c r="N3007" s="415"/>
      <c r="O3007" s="415"/>
      <c r="P3007" s="415"/>
    </row>
    <row r="3008" spans="9:16">
      <c r="I3008" s="413"/>
      <c r="J3008" s="414"/>
      <c r="K3008" s="415"/>
      <c r="L3008" s="415"/>
      <c r="M3008" s="415"/>
      <c r="N3008" s="415"/>
      <c r="O3008" s="415"/>
      <c r="P3008" s="415"/>
    </row>
    <row r="3009" spans="9:16">
      <c r="I3009" s="413"/>
      <c r="J3009" s="414"/>
      <c r="K3009" s="415"/>
      <c r="L3009" s="415"/>
      <c r="M3009" s="415"/>
      <c r="N3009" s="415"/>
      <c r="O3009" s="415"/>
      <c r="P3009" s="415"/>
    </row>
    <row r="3010" spans="9:16">
      <c r="I3010" s="413"/>
      <c r="J3010" s="414"/>
      <c r="K3010" s="415"/>
      <c r="L3010" s="415"/>
      <c r="M3010" s="415"/>
      <c r="N3010" s="415"/>
      <c r="O3010" s="415"/>
      <c r="P3010" s="415"/>
    </row>
    <row r="3011" spans="9:16">
      <c r="I3011" s="413"/>
      <c r="J3011" s="414"/>
      <c r="K3011" s="415"/>
      <c r="L3011" s="415"/>
      <c r="M3011" s="415"/>
      <c r="N3011" s="415"/>
      <c r="O3011" s="415"/>
      <c r="P3011" s="415"/>
    </row>
    <row r="3012" spans="9:16">
      <c r="I3012" s="413"/>
      <c r="J3012" s="414"/>
      <c r="K3012" s="415"/>
      <c r="L3012" s="415"/>
      <c r="M3012" s="415"/>
      <c r="N3012" s="415"/>
      <c r="O3012" s="415"/>
      <c r="P3012" s="415"/>
    </row>
    <row r="3013" spans="9:16">
      <c r="I3013" s="413"/>
      <c r="J3013" s="414"/>
      <c r="K3013" s="415"/>
      <c r="L3013" s="415"/>
      <c r="M3013" s="415"/>
      <c r="N3013" s="415"/>
      <c r="O3013" s="415"/>
      <c r="P3013" s="415"/>
    </row>
    <row r="3014" spans="9:16">
      <c r="I3014" s="413"/>
      <c r="J3014" s="414"/>
      <c r="K3014" s="415"/>
      <c r="L3014" s="415"/>
      <c r="M3014" s="415"/>
      <c r="N3014" s="415"/>
      <c r="O3014" s="415"/>
      <c r="P3014" s="415"/>
    </row>
    <row r="3015" spans="9:16">
      <c r="I3015" s="413"/>
      <c r="J3015" s="414"/>
      <c r="K3015" s="415"/>
      <c r="L3015" s="415"/>
      <c r="M3015" s="415"/>
      <c r="N3015" s="415"/>
      <c r="O3015" s="415"/>
      <c r="P3015" s="415"/>
    </row>
    <row r="3016" spans="9:16">
      <c r="I3016" s="413"/>
      <c r="J3016" s="414"/>
      <c r="K3016" s="415"/>
      <c r="L3016" s="415"/>
      <c r="M3016" s="415"/>
      <c r="N3016" s="415"/>
      <c r="O3016" s="415"/>
      <c r="P3016" s="415"/>
    </row>
    <row r="3017" spans="9:16">
      <c r="I3017" s="413"/>
      <c r="J3017" s="414"/>
      <c r="K3017" s="415"/>
      <c r="L3017" s="415"/>
      <c r="M3017" s="415"/>
      <c r="N3017" s="415"/>
      <c r="O3017" s="415"/>
      <c r="P3017" s="415"/>
    </row>
    <row r="3018" spans="9:16">
      <c r="I3018" s="413"/>
      <c r="J3018" s="414"/>
      <c r="K3018" s="415"/>
      <c r="L3018" s="415"/>
      <c r="M3018" s="415"/>
      <c r="N3018" s="415"/>
      <c r="O3018" s="415"/>
      <c r="P3018" s="415"/>
    </row>
    <row r="3019" spans="9:16">
      <c r="I3019" s="413"/>
      <c r="J3019" s="414"/>
      <c r="K3019" s="415"/>
      <c r="L3019" s="415"/>
      <c r="M3019" s="415"/>
      <c r="N3019" s="415"/>
      <c r="O3019" s="415"/>
      <c r="P3019" s="415"/>
    </row>
    <row r="3020" spans="9:16">
      <c r="I3020" s="413"/>
      <c r="J3020" s="414"/>
      <c r="K3020" s="415"/>
      <c r="L3020" s="415"/>
      <c r="M3020" s="415"/>
      <c r="N3020" s="415"/>
      <c r="O3020" s="415"/>
      <c r="P3020" s="415"/>
    </row>
    <row r="3021" spans="9:16">
      <c r="I3021" s="413"/>
      <c r="J3021" s="414"/>
      <c r="K3021" s="415"/>
      <c r="L3021" s="415"/>
      <c r="M3021" s="415"/>
      <c r="N3021" s="415"/>
      <c r="O3021" s="415"/>
      <c r="P3021" s="415"/>
    </row>
    <row r="3022" spans="9:16">
      <c r="I3022" s="413"/>
      <c r="J3022" s="414"/>
      <c r="K3022" s="415"/>
      <c r="L3022" s="415"/>
      <c r="M3022" s="415"/>
      <c r="N3022" s="415"/>
      <c r="O3022" s="415"/>
      <c r="P3022" s="415"/>
    </row>
    <row r="3023" spans="9:16">
      <c r="I3023" s="413"/>
      <c r="J3023" s="414"/>
      <c r="K3023" s="415"/>
      <c r="L3023" s="415"/>
      <c r="M3023" s="415"/>
      <c r="N3023" s="415"/>
      <c r="O3023" s="415"/>
      <c r="P3023" s="415"/>
    </row>
    <row r="3024" spans="9:16">
      <c r="I3024" s="413"/>
      <c r="J3024" s="414"/>
      <c r="K3024" s="415"/>
      <c r="L3024" s="415"/>
      <c r="M3024" s="415"/>
      <c r="N3024" s="415"/>
      <c r="O3024" s="415"/>
      <c r="P3024" s="415"/>
    </row>
    <row r="3025" spans="9:16">
      <c r="I3025" s="413"/>
      <c r="J3025" s="414"/>
      <c r="K3025" s="415"/>
      <c r="L3025" s="415"/>
      <c r="M3025" s="415"/>
      <c r="N3025" s="415"/>
      <c r="O3025" s="415"/>
      <c r="P3025" s="415"/>
    </row>
    <row r="3026" spans="9:16">
      <c r="I3026" s="413"/>
      <c r="J3026" s="414"/>
      <c r="K3026" s="415"/>
      <c r="L3026" s="415"/>
      <c r="M3026" s="415"/>
      <c r="N3026" s="415"/>
      <c r="O3026" s="415"/>
      <c r="P3026" s="415"/>
    </row>
    <row r="3027" spans="9:16">
      <c r="I3027" s="413"/>
      <c r="J3027" s="414"/>
      <c r="K3027" s="415"/>
      <c r="L3027" s="415"/>
      <c r="M3027" s="415"/>
      <c r="N3027" s="415"/>
      <c r="O3027" s="415"/>
      <c r="P3027" s="415"/>
    </row>
    <row r="3028" spans="9:16">
      <c r="I3028" s="413"/>
      <c r="J3028" s="414"/>
      <c r="K3028" s="415"/>
      <c r="L3028" s="415"/>
      <c r="M3028" s="415"/>
      <c r="N3028" s="415"/>
      <c r="O3028" s="415"/>
      <c r="P3028" s="415"/>
    </row>
    <row r="3029" spans="9:16">
      <c r="I3029" s="413"/>
      <c r="J3029" s="414"/>
      <c r="K3029" s="415"/>
      <c r="L3029" s="415"/>
      <c r="M3029" s="415"/>
      <c r="N3029" s="415"/>
      <c r="O3029" s="415"/>
      <c r="P3029" s="415"/>
    </row>
    <row r="3030" spans="9:16">
      <c r="I3030" s="413"/>
      <c r="J3030" s="414"/>
      <c r="K3030" s="415"/>
      <c r="L3030" s="415"/>
      <c r="M3030" s="415"/>
      <c r="N3030" s="415"/>
      <c r="O3030" s="415"/>
      <c r="P3030" s="415"/>
    </row>
    <row r="3031" spans="9:16">
      <c r="I3031" s="413"/>
      <c r="J3031" s="414"/>
      <c r="K3031" s="415"/>
      <c r="L3031" s="415"/>
      <c r="M3031" s="415"/>
      <c r="N3031" s="415"/>
      <c r="O3031" s="415"/>
      <c r="P3031" s="415"/>
    </row>
    <row r="3032" spans="9:16">
      <c r="I3032" s="413"/>
      <c r="J3032" s="414"/>
      <c r="K3032" s="415"/>
      <c r="L3032" s="415"/>
      <c r="M3032" s="415"/>
      <c r="N3032" s="415"/>
      <c r="O3032" s="415"/>
      <c r="P3032" s="415"/>
    </row>
    <row r="3033" spans="9:16">
      <c r="I3033" s="413"/>
      <c r="J3033" s="414"/>
      <c r="K3033" s="415"/>
      <c r="L3033" s="415"/>
      <c r="M3033" s="415"/>
      <c r="N3033" s="415"/>
      <c r="O3033" s="415"/>
      <c r="P3033" s="415"/>
    </row>
    <row r="3034" spans="9:16">
      <c r="I3034" s="413"/>
      <c r="J3034" s="414"/>
      <c r="K3034" s="415"/>
      <c r="L3034" s="415"/>
      <c r="M3034" s="415"/>
      <c r="N3034" s="415"/>
      <c r="O3034" s="415"/>
      <c r="P3034" s="415"/>
    </row>
    <row r="3035" spans="9:16">
      <c r="I3035" s="413"/>
      <c r="J3035" s="414"/>
      <c r="K3035" s="415"/>
      <c r="L3035" s="415"/>
      <c r="M3035" s="415"/>
      <c r="N3035" s="415"/>
      <c r="O3035" s="415"/>
      <c r="P3035" s="415"/>
    </row>
    <row r="3036" spans="9:16">
      <c r="I3036" s="413"/>
      <c r="J3036" s="414"/>
      <c r="K3036" s="415"/>
      <c r="L3036" s="415"/>
      <c r="M3036" s="415"/>
      <c r="N3036" s="415"/>
      <c r="O3036" s="415"/>
      <c r="P3036" s="415"/>
    </row>
    <row r="3037" spans="9:16">
      <c r="I3037" s="413"/>
      <c r="J3037" s="414"/>
      <c r="K3037" s="415"/>
      <c r="L3037" s="415"/>
      <c r="M3037" s="415"/>
      <c r="N3037" s="415"/>
      <c r="O3037" s="415"/>
      <c r="P3037" s="415"/>
    </row>
    <row r="3038" spans="9:16">
      <c r="I3038" s="413"/>
      <c r="J3038" s="414"/>
      <c r="K3038" s="415"/>
      <c r="L3038" s="415"/>
      <c r="M3038" s="415"/>
      <c r="N3038" s="415"/>
      <c r="O3038" s="415"/>
      <c r="P3038" s="415"/>
    </row>
    <row r="3039" spans="9:16">
      <c r="I3039" s="413"/>
      <c r="J3039" s="414"/>
      <c r="K3039" s="415"/>
      <c r="L3039" s="415"/>
      <c r="M3039" s="415"/>
      <c r="N3039" s="415"/>
      <c r="O3039" s="415"/>
      <c r="P3039" s="415"/>
    </row>
    <row r="3040" spans="9:16">
      <c r="I3040" s="413"/>
      <c r="J3040" s="414"/>
      <c r="K3040" s="415"/>
      <c r="L3040" s="415"/>
      <c r="M3040" s="415"/>
      <c r="N3040" s="415"/>
      <c r="O3040" s="415"/>
      <c r="P3040" s="415"/>
    </row>
    <row r="3041" spans="9:16">
      <c r="I3041" s="413"/>
      <c r="J3041" s="414"/>
      <c r="K3041" s="415"/>
      <c r="L3041" s="415"/>
      <c r="M3041" s="415"/>
      <c r="N3041" s="415"/>
      <c r="O3041" s="415"/>
      <c r="P3041" s="415"/>
    </row>
    <row r="3042" spans="9:16">
      <c r="I3042" s="413"/>
      <c r="J3042" s="414"/>
      <c r="K3042" s="415"/>
      <c r="L3042" s="415"/>
      <c r="M3042" s="415"/>
      <c r="N3042" s="415"/>
      <c r="O3042" s="415"/>
      <c r="P3042" s="415"/>
    </row>
    <row r="3043" spans="9:16">
      <c r="I3043" s="413"/>
      <c r="J3043" s="414"/>
      <c r="K3043" s="415"/>
      <c r="L3043" s="415"/>
      <c r="M3043" s="415"/>
      <c r="N3043" s="415"/>
      <c r="O3043" s="415"/>
      <c r="P3043" s="415"/>
    </row>
    <row r="3044" spans="9:16">
      <c r="I3044" s="413"/>
      <c r="J3044" s="414"/>
      <c r="K3044" s="415"/>
      <c r="L3044" s="415"/>
      <c r="M3044" s="415"/>
      <c r="N3044" s="415"/>
      <c r="O3044" s="415"/>
      <c r="P3044" s="415"/>
    </row>
    <row r="3045" spans="9:16">
      <c r="I3045" s="413"/>
      <c r="J3045" s="414"/>
      <c r="K3045" s="415"/>
      <c r="L3045" s="415"/>
      <c r="M3045" s="415"/>
      <c r="N3045" s="415"/>
      <c r="O3045" s="415"/>
      <c r="P3045" s="415"/>
    </row>
    <row r="3046" spans="9:16">
      <c r="I3046" s="413"/>
      <c r="J3046" s="414"/>
      <c r="K3046" s="415"/>
      <c r="L3046" s="415"/>
      <c r="M3046" s="415"/>
      <c r="N3046" s="415"/>
      <c r="O3046" s="415"/>
      <c r="P3046" s="415"/>
    </row>
    <row r="3047" spans="9:16">
      <c r="I3047" s="413"/>
      <c r="J3047" s="414"/>
      <c r="K3047" s="415"/>
      <c r="L3047" s="415"/>
      <c r="M3047" s="415"/>
      <c r="N3047" s="415"/>
      <c r="O3047" s="415"/>
      <c r="P3047" s="415"/>
    </row>
    <row r="3048" spans="9:16">
      <c r="I3048" s="413"/>
      <c r="J3048" s="414"/>
      <c r="K3048" s="415"/>
      <c r="L3048" s="415"/>
      <c r="M3048" s="415"/>
      <c r="N3048" s="415"/>
      <c r="O3048" s="415"/>
      <c r="P3048" s="415"/>
    </row>
    <row r="3049" spans="9:16">
      <c r="I3049" s="413"/>
      <c r="J3049" s="414"/>
      <c r="K3049" s="415"/>
      <c r="L3049" s="415"/>
      <c r="M3049" s="415"/>
      <c r="N3049" s="415"/>
      <c r="O3049" s="415"/>
      <c r="P3049" s="415"/>
    </row>
    <row r="3050" spans="9:16">
      <c r="I3050" s="413"/>
      <c r="J3050" s="414"/>
      <c r="K3050" s="415"/>
      <c r="L3050" s="415"/>
      <c r="M3050" s="415"/>
      <c r="N3050" s="415"/>
      <c r="O3050" s="415"/>
      <c r="P3050" s="415"/>
    </row>
    <row r="3051" spans="9:16">
      <c r="I3051" s="413"/>
      <c r="J3051" s="414"/>
      <c r="K3051" s="415"/>
      <c r="L3051" s="415"/>
      <c r="M3051" s="415"/>
      <c r="N3051" s="415"/>
      <c r="O3051" s="415"/>
      <c r="P3051" s="415"/>
    </row>
    <row r="3052" spans="9:16">
      <c r="I3052" s="413"/>
      <c r="J3052" s="414"/>
      <c r="K3052" s="415"/>
      <c r="L3052" s="415"/>
      <c r="M3052" s="415"/>
      <c r="N3052" s="415"/>
      <c r="O3052" s="415"/>
      <c r="P3052" s="415"/>
    </row>
    <row r="3053" spans="9:16">
      <c r="I3053" s="413"/>
      <c r="J3053" s="414"/>
      <c r="K3053" s="415"/>
      <c r="L3053" s="415"/>
      <c r="M3053" s="415"/>
      <c r="N3053" s="415"/>
      <c r="O3053" s="415"/>
      <c r="P3053" s="415"/>
    </row>
    <row r="3054" spans="9:16">
      <c r="I3054" s="413"/>
      <c r="J3054" s="414"/>
      <c r="K3054" s="415"/>
      <c r="L3054" s="415"/>
      <c r="M3054" s="415"/>
      <c r="N3054" s="415"/>
      <c r="O3054" s="415"/>
      <c r="P3054" s="415"/>
    </row>
    <row r="3055" spans="9:16">
      <c r="I3055" s="413"/>
      <c r="J3055" s="414"/>
      <c r="K3055" s="415"/>
      <c r="L3055" s="415"/>
      <c r="M3055" s="415"/>
      <c r="N3055" s="415"/>
      <c r="O3055" s="415"/>
      <c r="P3055" s="415"/>
    </row>
    <row r="3056" spans="9:16">
      <c r="I3056" s="413"/>
      <c r="J3056" s="414"/>
      <c r="K3056" s="415"/>
      <c r="L3056" s="415"/>
      <c r="M3056" s="415"/>
      <c r="N3056" s="415"/>
      <c r="O3056" s="415"/>
      <c r="P3056" s="415"/>
    </row>
    <row r="3057" spans="9:16">
      <c r="I3057" s="413"/>
      <c r="J3057" s="414"/>
      <c r="K3057" s="415"/>
      <c r="L3057" s="415"/>
      <c r="M3057" s="415"/>
      <c r="N3057" s="415"/>
      <c r="O3057" s="415"/>
      <c r="P3057" s="415"/>
    </row>
    <row r="3058" spans="9:16">
      <c r="I3058" s="413"/>
      <c r="J3058" s="414"/>
      <c r="K3058" s="415"/>
      <c r="L3058" s="415"/>
      <c r="M3058" s="415"/>
      <c r="N3058" s="415"/>
      <c r="O3058" s="415"/>
      <c r="P3058" s="415"/>
    </row>
    <row r="3059" spans="9:16">
      <c r="I3059" s="413"/>
      <c r="J3059" s="414"/>
      <c r="K3059" s="415"/>
      <c r="L3059" s="415"/>
      <c r="M3059" s="415"/>
      <c r="N3059" s="415"/>
      <c r="O3059" s="415"/>
      <c r="P3059" s="415"/>
    </row>
    <row r="3060" spans="9:16">
      <c r="I3060" s="413"/>
      <c r="J3060" s="414"/>
      <c r="K3060" s="415"/>
      <c r="L3060" s="415"/>
      <c r="M3060" s="415"/>
      <c r="N3060" s="415"/>
      <c r="O3060" s="415"/>
      <c r="P3060" s="415"/>
    </row>
    <row r="3061" spans="9:16">
      <c r="I3061" s="413"/>
      <c r="J3061" s="414"/>
      <c r="K3061" s="415"/>
      <c r="L3061" s="415"/>
      <c r="M3061" s="415"/>
      <c r="N3061" s="415"/>
      <c r="O3061" s="415"/>
      <c r="P3061" s="415"/>
    </row>
    <row r="3062" spans="9:16">
      <c r="I3062" s="413"/>
      <c r="J3062" s="414"/>
      <c r="K3062" s="415"/>
      <c r="L3062" s="415"/>
      <c r="M3062" s="415"/>
      <c r="N3062" s="415"/>
      <c r="O3062" s="415"/>
      <c r="P3062" s="415"/>
    </row>
    <row r="3063" spans="9:16">
      <c r="I3063" s="413"/>
      <c r="J3063" s="414"/>
      <c r="K3063" s="415"/>
      <c r="L3063" s="415"/>
      <c r="M3063" s="415"/>
      <c r="N3063" s="415"/>
      <c r="O3063" s="415"/>
      <c r="P3063" s="415"/>
    </row>
    <row r="3064" spans="9:16">
      <c r="I3064" s="413"/>
      <c r="J3064" s="414"/>
      <c r="K3064" s="415"/>
      <c r="L3064" s="415"/>
      <c r="M3064" s="415"/>
      <c r="N3064" s="415"/>
      <c r="O3064" s="415"/>
      <c r="P3064" s="415"/>
    </row>
    <row r="3065" spans="9:16">
      <c r="I3065" s="413"/>
      <c r="J3065" s="414"/>
      <c r="K3065" s="415"/>
      <c r="L3065" s="415"/>
      <c r="M3065" s="415"/>
      <c r="N3065" s="415"/>
      <c r="O3065" s="415"/>
      <c r="P3065" s="415"/>
    </row>
    <row r="3066" spans="9:16">
      <c r="I3066" s="413"/>
      <c r="J3066" s="414"/>
      <c r="K3066" s="415"/>
      <c r="L3066" s="415"/>
      <c r="M3066" s="415"/>
      <c r="N3066" s="415"/>
      <c r="O3066" s="415"/>
      <c r="P3066" s="415"/>
    </row>
    <row r="3067" spans="9:16">
      <c r="I3067" s="413"/>
      <c r="J3067" s="414"/>
      <c r="K3067" s="415"/>
      <c r="L3067" s="415"/>
      <c r="M3067" s="415"/>
      <c r="N3067" s="415"/>
      <c r="O3067" s="415"/>
      <c r="P3067" s="415"/>
    </row>
    <row r="3068" spans="9:16">
      <c r="I3068" s="413"/>
      <c r="J3068" s="414"/>
      <c r="K3068" s="415"/>
      <c r="L3068" s="415"/>
      <c r="M3068" s="415"/>
      <c r="N3068" s="415"/>
      <c r="O3068" s="415"/>
      <c r="P3068" s="415"/>
    </row>
    <row r="3069" spans="9:16">
      <c r="I3069" s="413"/>
      <c r="J3069" s="414"/>
      <c r="K3069" s="415"/>
      <c r="L3069" s="415"/>
      <c r="M3069" s="415"/>
      <c r="N3069" s="415"/>
      <c r="O3069" s="415"/>
      <c r="P3069" s="415"/>
    </row>
    <row r="3070" spans="9:16">
      <c r="I3070" s="413"/>
      <c r="J3070" s="414"/>
      <c r="K3070" s="415"/>
      <c r="L3070" s="415"/>
      <c r="M3070" s="415"/>
      <c r="N3070" s="415"/>
      <c r="O3070" s="415"/>
      <c r="P3070" s="415"/>
    </row>
    <row r="3071" spans="9:16">
      <c r="I3071" s="413"/>
      <c r="J3071" s="414"/>
      <c r="K3071" s="415"/>
      <c r="L3071" s="415"/>
      <c r="M3071" s="415"/>
      <c r="N3071" s="415"/>
      <c r="O3071" s="415"/>
      <c r="P3071" s="415"/>
    </row>
    <row r="3072" spans="9:16">
      <c r="I3072" s="413"/>
      <c r="J3072" s="414"/>
      <c r="K3072" s="415"/>
      <c r="L3072" s="415"/>
      <c r="M3072" s="415"/>
      <c r="N3072" s="415"/>
      <c r="O3072" s="415"/>
      <c r="P3072" s="415"/>
    </row>
    <row r="3073" spans="9:16">
      <c r="I3073" s="413"/>
      <c r="J3073" s="414"/>
      <c r="K3073" s="415"/>
      <c r="L3073" s="415"/>
      <c r="M3073" s="415"/>
      <c r="N3073" s="415"/>
      <c r="O3073" s="415"/>
      <c r="P3073" s="415"/>
    </row>
    <row r="3074" spans="9:16">
      <c r="I3074" s="413"/>
      <c r="J3074" s="414"/>
      <c r="K3074" s="415"/>
      <c r="L3074" s="415"/>
      <c r="M3074" s="415"/>
      <c r="N3074" s="415"/>
      <c r="O3074" s="415"/>
      <c r="P3074" s="415"/>
    </row>
    <row r="3075" spans="9:16">
      <c r="I3075" s="413"/>
      <c r="J3075" s="414"/>
      <c r="K3075" s="415"/>
      <c r="L3075" s="415"/>
      <c r="M3075" s="415"/>
      <c r="N3075" s="415"/>
      <c r="O3075" s="415"/>
      <c r="P3075" s="415"/>
    </row>
    <row r="3076" spans="9:16">
      <c r="I3076" s="413"/>
      <c r="J3076" s="414"/>
      <c r="K3076" s="415"/>
      <c r="L3076" s="415"/>
      <c r="M3076" s="415"/>
      <c r="N3076" s="415"/>
      <c r="O3076" s="415"/>
      <c r="P3076" s="415"/>
    </row>
    <row r="3077" spans="9:16">
      <c r="I3077" s="413"/>
      <c r="J3077" s="414"/>
      <c r="K3077" s="415"/>
      <c r="L3077" s="415"/>
      <c r="M3077" s="415"/>
      <c r="N3077" s="415"/>
      <c r="O3077" s="415"/>
      <c r="P3077" s="415"/>
    </row>
    <row r="3078" spans="9:16">
      <c r="I3078" s="413"/>
      <c r="J3078" s="414"/>
      <c r="K3078" s="415"/>
      <c r="L3078" s="415"/>
      <c r="M3078" s="415"/>
      <c r="N3078" s="415"/>
      <c r="O3078" s="415"/>
      <c r="P3078" s="415"/>
    </row>
    <row r="3079" spans="9:16">
      <c r="I3079" s="413"/>
      <c r="J3079" s="414"/>
      <c r="K3079" s="415"/>
      <c r="L3079" s="415"/>
      <c r="M3079" s="415"/>
      <c r="N3079" s="415"/>
      <c r="O3079" s="415"/>
      <c r="P3079" s="415"/>
    </row>
    <row r="3080" spans="9:16">
      <c r="I3080" s="413"/>
      <c r="J3080" s="414"/>
      <c r="K3080" s="415"/>
      <c r="L3080" s="415"/>
      <c r="M3080" s="415"/>
      <c r="N3080" s="415"/>
      <c r="O3080" s="415"/>
      <c r="P3080" s="415"/>
    </row>
    <row r="3081" spans="9:16">
      <c r="I3081" s="413"/>
      <c r="J3081" s="414"/>
      <c r="K3081" s="415"/>
      <c r="L3081" s="415"/>
      <c r="M3081" s="415"/>
      <c r="N3081" s="415"/>
      <c r="O3081" s="415"/>
      <c r="P3081" s="415"/>
    </row>
    <row r="3082" spans="9:16">
      <c r="I3082" s="413"/>
      <c r="J3082" s="414"/>
      <c r="K3082" s="415"/>
      <c r="L3082" s="415"/>
      <c r="M3082" s="415"/>
      <c r="N3082" s="415"/>
      <c r="O3082" s="415"/>
      <c r="P3082" s="415"/>
    </row>
    <row r="3083" spans="9:16">
      <c r="I3083" s="413"/>
      <c r="J3083" s="414"/>
      <c r="K3083" s="415"/>
      <c r="L3083" s="415"/>
      <c r="M3083" s="415"/>
      <c r="N3083" s="415"/>
      <c r="O3083" s="415"/>
      <c r="P3083" s="415"/>
    </row>
    <row r="3084" spans="9:16">
      <c r="I3084" s="413"/>
      <c r="J3084" s="414"/>
      <c r="K3084" s="415"/>
      <c r="L3084" s="415"/>
      <c r="M3084" s="415"/>
      <c r="N3084" s="415"/>
      <c r="O3084" s="415"/>
      <c r="P3084" s="415"/>
    </row>
    <row r="3085" spans="9:16">
      <c r="I3085" s="413"/>
      <c r="J3085" s="414"/>
      <c r="K3085" s="415"/>
      <c r="L3085" s="415"/>
      <c r="M3085" s="415"/>
      <c r="N3085" s="415"/>
      <c r="O3085" s="415"/>
      <c r="P3085" s="415"/>
    </row>
    <row r="3086" spans="9:16">
      <c r="I3086" s="413"/>
      <c r="J3086" s="414"/>
      <c r="K3086" s="415"/>
      <c r="L3086" s="415"/>
      <c r="M3086" s="415"/>
      <c r="N3086" s="415"/>
      <c r="O3086" s="415"/>
      <c r="P3086" s="415"/>
    </row>
    <row r="3087" spans="9:16">
      <c r="I3087" s="413"/>
      <c r="J3087" s="414"/>
      <c r="K3087" s="415"/>
      <c r="L3087" s="415"/>
      <c r="M3087" s="415"/>
      <c r="N3087" s="415"/>
      <c r="O3087" s="415"/>
      <c r="P3087" s="415"/>
    </row>
    <row r="3088" spans="9:16">
      <c r="I3088" s="413"/>
      <c r="J3088" s="414"/>
      <c r="K3088" s="415"/>
      <c r="L3088" s="415"/>
      <c r="M3088" s="415"/>
      <c r="N3088" s="415"/>
      <c r="O3088" s="415"/>
      <c r="P3088" s="415"/>
    </row>
    <row r="3089" spans="9:16">
      <c r="I3089" s="413"/>
      <c r="J3089" s="414"/>
      <c r="K3089" s="415"/>
      <c r="L3089" s="415"/>
      <c r="M3089" s="415"/>
      <c r="N3089" s="415"/>
      <c r="O3089" s="415"/>
      <c r="P3089" s="415"/>
    </row>
    <row r="3090" spans="9:16">
      <c r="I3090" s="413"/>
      <c r="J3090" s="414"/>
      <c r="K3090" s="415"/>
      <c r="L3090" s="415"/>
      <c r="M3090" s="415"/>
      <c r="N3090" s="415"/>
      <c r="O3090" s="415"/>
      <c r="P3090" s="415"/>
    </row>
    <row r="3091" spans="9:16">
      <c r="I3091" s="413"/>
      <c r="J3091" s="414"/>
      <c r="K3091" s="415"/>
      <c r="L3091" s="415"/>
      <c r="M3091" s="415"/>
      <c r="N3091" s="415"/>
      <c r="O3091" s="415"/>
      <c r="P3091" s="415"/>
    </row>
    <row r="3092" spans="9:16">
      <c r="I3092" s="413"/>
      <c r="J3092" s="414"/>
      <c r="K3092" s="415"/>
      <c r="L3092" s="415"/>
      <c r="M3092" s="415"/>
      <c r="N3092" s="415"/>
      <c r="O3092" s="415"/>
      <c r="P3092" s="415"/>
    </row>
    <row r="3093" spans="9:16">
      <c r="I3093" s="413"/>
      <c r="J3093" s="414"/>
      <c r="K3093" s="415"/>
      <c r="L3093" s="415"/>
      <c r="M3093" s="415"/>
      <c r="N3093" s="415"/>
      <c r="O3093" s="415"/>
      <c r="P3093" s="415"/>
    </row>
    <row r="3094" spans="9:16">
      <c r="I3094" s="413"/>
      <c r="J3094" s="414"/>
      <c r="K3094" s="415"/>
      <c r="L3094" s="415"/>
      <c r="M3094" s="415"/>
      <c r="N3094" s="415"/>
      <c r="O3094" s="415"/>
      <c r="P3094" s="415"/>
    </row>
    <row r="3095" spans="9:16">
      <c r="I3095" s="413"/>
      <c r="J3095" s="414"/>
      <c r="K3095" s="415"/>
      <c r="L3095" s="415"/>
      <c r="M3095" s="415"/>
      <c r="N3095" s="415"/>
      <c r="O3095" s="415"/>
      <c r="P3095" s="415"/>
    </row>
    <row r="3096" spans="9:16">
      <c r="I3096" s="413"/>
      <c r="J3096" s="414"/>
      <c r="K3096" s="415"/>
      <c r="L3096" s="415"/>
      <c r="M3096" s="415"/>
      <c r="N3096" s="415"/>
      <c r="O3096" s="415"/>
      <c r="P3096" s="415"/>
    </row>
    <row r="3097" spans="9:16">
      <c r="I3097" s="413"/>
      <c r="J3097" s="414"/>
      <c r="K3097" s="415"/>
      <c r="L3097" s="415"/>
      <c r="M3097" s="415"/>
      <c r="N3097" s="415"/>
      <c r="O3097" s="415"/>
      <c r="P3097" s="415"/>
    </row>
    <row r="3098" spans="9:16">
      <c r="I3098" s="413"/>
      <c r="J3098" s="414"/>
      <c r="K3098" s="415"/>
      <c r="L3098" s="415"/>
      <c r="M3098" s="415"/>
      <c r="N3098" s="415"/>
      <c r="O3098" s="415"/>
      <c r="P3098" s="415"/>
    </row>
    <row r="3099" spans="9:16">
      <c r="I3099" s="413"/>
      <c r="J3099" s="414"/>
      <c r="K3099" s="415"/>
      <c r="L3099" s="415"/>
      <c r="M3099" s="415"/>
      <c r="N3099" s="415"/>
      <c r="O3099" s="415"/>
      <c r="P3099" s="415"/>
    </row>
    <row r="3100" spans="9:16">
      <c r="I3100" s="413"/>
      <c r="J3100" s="414"/>
      <c r="K3100" s="415"/>
      <c r="L3100" s="415"/>
      <c r="M3100" s="415"/>
      <c r="N3100" s="415"/>
      <c r="O3100" s="415"/>
      <c r="P3100" s="415"/>
    </row>
    <row r="3101" spans="9:16">
      <c r="I3101" s="413"/>
      <c r="J3101" s="414"/>
      <c r="K3101" s="415"/>
      <c r="L3101" s="415"/>
      <c r="M3101" s="415"/>
      <c r="N3101" s="415"/>
      <c r="O3101" s="415"/>
      <c r="P3101" s="415"/>
    </row>
    <row r="3102" spans="9:16">
      <c r="I3102" s="413"/>
      <c r="J3102" s="414"/>
      <c r="K3102" s="415"/>
      <c r="L3102" s="415"/>
      <c r="M3102" s="415"/>
      <c r="N3102" s="415"/>
      <c r="O3102" s="415"/>
      <c r="P3102" s="415"/>
    </row>
    <row r="3103" spans="9:16">
      <c r="I3103" s="413"/>
      <c r="J3103" s="414"/>
      <c r="K3103" s="415"/>
      <c r="L3103" s="415"/>
      <c r="M3103" s="415"/>
      <c r="N3103" s="415"/>
      <c r="O3103" s="415"/>
      <c r="P3103" s="415"/>
    </row>
    <row r="3104" spans="9:16">
      <c r="I3104" s="413"/>
      <c r="J3104" s="414"/>
      <c r="K3104" s="415"/>
      <c r="L3104" s="415"/>
      <c r="M3104" s="415"/>
      <c r="N3104" s="415"/>
      <c r="O3104" s="415"/>
      <c r="P3104" s="415"/>
    </row>
    <row r="3105" spans="9:16">
      <c r="I3105" s="413"/>
      <c r="J3105" s="414"/>
      <c r="K3105" s="415"/>
      <c r="L3105" s="415"/>
      <c r="M3105" s="415"/>
      <c r="N3105" s="415"/>
      <c r="O3105" s="415"/>
      <c r="P3105" s="415"/>
    </row>
    <row r="3106" spans="9:16">
      <c r="I3106" s="413"/>
      <c r="J3106" s="414"/>
      <c r="K3106" s="415"/>
      <c r="L3106" s="415"/>
      <c r="M3106" s="415"/>
      <c r="N3106" s="415"/>
      <c r="O3106" s="415"/>
      <c r="P3106" s="415"/>
    </row>
    <row r="3107" spans="9:16">
      <c r="I3107" s="413"/>
      <c r="J3107" s="414"/>
      <c r="K3107" s="415"/>
      <c r="L3107" s="415"/>
      <c r="M3107" s="415"/>
      <c r="N3107" s="415"/>
      <c r="O3107" s="415"/>
      <c r="P3107" s="415"/>
    </row>
    <row r="3108" spans="9:16">
      <c r="I3108" s="413"/>
      <c r="J3108" s="414"/>
      <c r="K3108" s="415"/>
      <c r="L3108" s="415"/>
      <c r="M3108" s="415"/>
      <c r="N3108" s="415"/>
      <c r="O3108" s="415"/>
      <c r="P3108" s="415"/>
    </row>
    <row r="3109" spans="9:16">
      <c r="I3109" s="413"/>
      <c r="J3109" s="414"/>
      <c r="K3109" s="415"/>
      <c r="L3109" s="415"/>
      <c r="M3109" s="415"/>
      <c r="N3109" s="415"/>
      <c r="O3109" s="415"/>
      <c r="P3109" s="415"/>
    </row>
    <row r="3110" spans="9:16">
      <c r="I3110" s="413"/>
      <c r="J3110" s="414"/>
      <c r="K3110" s="415"/>
      <c r="L3110" s="415"/>
      <c r="M3110" s="415"/>
      <c r="N3110" s="415"/>
      <c r="O3110" s="415"/>
      <c r="P3110" s="415"/>
    </row>
    <row r="3111" spans="9:16">
      <c r="I3111" s="413"/>
      <c r="J3111" s="414"/>
      <c r="K3111" s="415"/>
      <c r="L3111" s="415"/>
      <c r="M3111" s="415"/>
      <c r="N3111" s="415"/>
      <c r="O3111" s="415"/>
      <c r="P3111" s="415"/>
    </row>
    <row r="3112" spans="9:16">
      <c r="I3112" s="413"/>
      <c r="J3112" s="414"/>
      <c r="K3112" s="415"/>
      <c r="L3112" s="415"/>
      <c r="M3112" s="415"/>
      <c r="N3112" s="415"/>
      <c r="O3112" s="415"/>
      <c r="P3112" s="415"/>
    </row>
    <row r="3113" spans="9:16">
      <c r="I3113" s="413"/>
      <c r="J3113" s="414"/>
      <c r="K3113" s="415"/>
      <c r="L3113" s="415"/>
      <c r="M3113" s="415"/>
      <c r="N3113" s="415"/>
      <c r="O3113" s="415"/>
      <c r="P3113" s="415"/>
    </row>
    <row r="3114" spans="9:16">
      <c r="I3114" s="413"/>
      <c r="J3114" s="414"/>
      <c r="K3114" s="415"/>
      <c r="L3114" s="415"/>
      <c r="M3114" s="415"/>
      <c r="N3114" s="415"/>
      <c r="O3114" s="415"/>
      <c r="P3114" s="415"/>
    </row>
    <row r="3115" spans="9:16">
      <c r="I3115" s="413"/>
      <c r="J3115" s="414"/>
      <c r="K3115" s="415"/>
      <c r="L3115" s="415"/>
      <c r="M3115" s="415"/>
      <c r="N3115" s="415"/>
      <c r="O3115" s="415"/>
      <c r="P3115" s="415"/>
    </row>
    <row r="3116" spans="9:16">
      <c r="I3116" s="413"/>
      <c r="J3116" s="414"/>
      <c r="K3116" s="415"/>
      <c r="L3116" s="415"/>
      <c r="M3116" s="415"/>
      <c r="N3116" s="415"/>
      <c r="O3116" s="415"/>
      <c r="P3116" s="415"/>
    </row>
    <row r="3117" spans="9:16">
      <c r="I3117" s="413"/>
      <c r="J3117" s="414"/>
      <c r="K3117" s="415"/>
      <c r="L3117" s="415"/>
      <c r="M3117" s="415"/>
      <c r="N3117" s="415"/>
      <c r="O3117" s="415"/>
      <c r="P3117" s="415"/>
    </row>
    <row r="3118" spans="9:16">
      <c r="I3118" s="413"/>
      <c r="J3118" s="414"/>
      <c r="K3118" s="415"/>
      <c r="L3118" s="415"/>
      <c r="M3118" s="415"/>
      <c r="N3118" s="415"/>
      <c r="O3118" s="415"/>
      <c r="P3118" s="415"/>
    </row>
    <row r="3119" spans="9:16">
      <c r="I3119" s="413"/>
      <c r="J3119" s="414"/>
      <c r="K3119" s="415"/>
      <c r="L3119" s="415"/>
      <c r="M3119" s="415"/>
      <c r="N3119" s="415"/>
      <c r="O3119" s="415"/>
      <c r="P3119" s="415"/>
    </row>
    <row r="3120" spans="9:16">
      <c r="I3120" s="413"/>
      <c r="J3120" s="414"/>
      <c r="K3120" s="415"/>
      <c r="L3120" s="415"/>
      <c r="M3120" s="415"/>
      <c r="N3120" s="415"/>
      <c r="O3120" s="415"/>
      <c r="P3120" s="415"/>
    </row>
    <row r="3121" spans="9:16">
      <c r="I3121" s="413"/>
      <c r="J3121" s="414"/>
      <c r="K3121" s="415"/>
      <c r="L3121" s="415"/>
      <c r="M3121" s="415"/>
      <c r="N3121" s="415"/>
      <c r="O3121" s="415"/>
      <c r="P3121" s="415"/>
    </row>
    <row r="3122" spans="9:16">
      <c r="I3122" s="413"/>
      <c r="J3122" s="414"/>
      <c r="K3122" s="415"/>
      <c r="L3122" s="415"/>
      <c r="M3122" s="415"/>
      <c r="N3122" s="415"/>
      <c r="O3122" s="415"/>
      <c r="P3122" s="415"/>
    </row>
    <row r="3123" spans="9:16">
      <c r="I3123" s="413"/>
      <c r="J3123" s="414"/>
      <c r="K3123" s="415"/>
      <c r="L3123" s="415"/>
      <c r="M3123" s="415"/>
      <c r="N3123" s="415"/>
      <c r="O3123" s="415"/>
      <c r="P3123" s="415"/>
    </row>
    <row r="3124" spans="9:16">
      <c r="I3124" s="413"/>
      <c r="J3124" s="414"/>
      <c r="K3124" s="415"/>
      <c r="L3124" s="415"/>
      <c r="M3124" s="415"/>
      <c r="N3124" s="415"/>
      <c r="O3124" s="415"/>
      <c r="P3124" s="415"/>
    </row>
    <row r="3125" spans="9:16">
      <c r="I3125" s="413"/>
      <c r="J3125" s="414"/>
      <c r="K3125" s="415"/>
      <c r="L3125" s="415"/>
      <c r="M3125" s="415"/>
      <c r="N3125" s="415"/>
      <c r="O3125" s="415"/>
      <c r="P3125" s="415"/>
    </row>
    <row r="3126" spans="9:16">
      <c r="I3126" s="413"/>
      <c r="J3126" s="414"/>
      <c r="K3126" s="415"/>
      <c r="L3126" s="415"/>
      <c r="M3126" s="415"/>
      <c r="N3126" s="415"/>
      <c r="O3126" s="415"/>
      <c r="P3126" s="415"/>
    </row>
    <row r="3127" spans="9:16">
      <c r="I3127" s="413"/>
      <c r="J3127" s="414"/>
      <c r="K3127" s="415"/>
      <c r="L3127" s="415"/>
      <c r="M3127" s="415"/>
      <c r="N3127" s="415"/>
      <c r="O3127" s="415"/>
      <c r="P3127" s="415"/>
    </row>
    <row r="3128" spans="9:16">
      <c r="I3128" s="413"/>
      <c r="J3128" s="414"/>
      <c r="K3128" s="415"/>
      <c r="L3128" s="415"/>
      <c r="M3128" s="415"/>
      <c r="N3128" s="415"/>
      <c r="O3128" s="415"/>
      <c r="P3128" s="415"/>
    </row>
    <row r="3129" spans="9:16">
      <c r="I3129" s="413"/>
      <c r="J3129" s="414"/>
      <c r="K3129" s="415"/>
      <c r="L3129" s="415"/>
      <c r="M3129" s="415"/>
      <c r="N3129" s="415"/>
      <c r="O3129" s="415"/>
      <c r="P3129" s="415"/>
    </row>
    <row r="3130" spans="9:16">
      <c r="I3130" s="413"/>
      <c r="J3130" s="414"/>
      <c r="K3130" s="415"/>
      <c r="L3130" s="415"/>
      <c r="M3130" s="415"/>
      <c r="N3130" s="415"/>
      <c r="O3130" s="415"/>
      <c r="P3130" s="415"/>
    </row>
    <row r="3131" spans="9:16">
      <c r="I3131" s="413"/>
      <c r="J3131" s="414"/>
      <c r="K3131" s="415"/>
      <c r="L3131" s="415"/>
      <c r="M3131" s="415"/>
      <c r="N3131" s="415"/>
      <c r="O3131" s="415"/>
      <c r="P3131" s="415"/>
    </row>
    <row r="3132" spans="9:16">
      <c r="I3132" s="413"/>
      <c r="J3132" s="414"/>
      <c r="K3132" s="415"/>
      <c r="L3132" s="415"/>
      <c r="M3132" s="415"/>
      <c r="N3132" s="415"/>
      <c r="O3132" s="415"/>
      <c r="P3132" s="415"/>
    </row>
    <row r="3133" spans="9:16">
      <c r="I3133" s="413"/>
      <c r="J3133" s="414"/>
      <c r="K3133" s="415"/>
      <c r="L3133" s="415"/>
      <c r="M3133" s="415"/>
      <c r="N3133" s="415"/>
      <c r="O3133" s="415"/>
      <c r="P3133" s="415"/>
    </row>
    <row r="3134" spans="9:16">
      <c r="I3134" s="413"/>
      <c r="J3134" s="414"/>
      <c r="K3134" s="415"/>
      <c r="L3134" s="415"/>
      <c r="M3134" s="415"/>
      <c r="N3134" s="415"/>
      <c r="O3134" s="415"/>
      <c r="P3134" s="415"/>
    </row>
    <row r="3135" spans="9:16">
      <c r="I3135" s="413"/>
      <c r="J3135" s="414"/>
      <c r="K3135" s="415"/>
      <c r="L3135" s="415"/>
      <c r="M3135" s="415"/>
      <c r="N3135" s="415"/>
      <c r="O3135" s="415"/>
      <c r="P3135" s="415"/>
    </row>
    <row r="3136" spans="9:16">
      <c r="I3136" s="413"/>
      <c r="J3136" s="414"/>
      <c r="K3136" s="415"/>
      <c r="L3136" s="415"/>
      <c r="M3136" s="415"/>
      <c r="N3136" s="415"/>
      <c r="O3136" s="415"/>
      <c r="P3136" s="415"/>
    </row>
    <row r="3137" spans="9:16">
      <c r="I3137" s="413"/>
      <c r="J3137" s="414"/>
      <c r="K3137" s="415"/>
      <c r="L3137" s="415"/>
      <c r="M3137" s="415"/>
      <c r="N3137" s="415"/>
      <c r="O3137" s="415"/>
      <c r="P3137" s="415"/>
    </row>
    <row r="3138" spans="9:16">
      <c r="I3138" s="413"/>
      <c r="J3138" s="414"/>
      <c r="K3138" s="415"/>
      <c r="L3138" s="415"/>
      <c r="M3138" s="415"/>
      <c r="N3138" s="415"/>
      <c r="O3138" s="415"/>
      <c r="P3138" s="415"/>
    </row>
    <row r="3139" spans="9:16">
      <c r="I3139" s="413"/>
      <c r="J3139" s="414"/>
      <c r="K3139" s="415"/>
      <c r="L3139" s="415"/>
      <c r="M3139" s="415"/>
      <c r="N3139" s="415"/>
      <c r="O3139" s="415"/>
      <c r="P3139" s="415"/>
    </row>
    <row r="3140" spans="9:16">
      <c r="I3140" s="413"/>
      <c r="J3140" s="414"/>
      <c r="K3140" s="415"/>
      <c r="L3140" s="415"/>
      <c r="M3140" s="415"/>
      <c r="N3140" s="415"/>
      <c r="O3140" s="415"/>
      <c r="P3140" s="415"/>
    </row>
    <row r="3141" spans="9:16">
      <c r="I3141" s="413"/>
      <c r="J3141" s="414"/>
      <c r="K3141" s="415"/>
      <c r="L3141" s="415"/>
      <c r="M3141" s="415"/>
      <c r="N3141" s="415"/>
      <c r="O3141" s="415"/>
      <c r="P3141" s="415"/>
    </row>
    <row r="3142" spans="9:16">
      <c r="I3142" s="413"/>
      <c r="J3142" s="414"/>
      <c r="K3142" s="415"/>
      <c r="L3142" s="415"/>
      <c r="M3142" s="415"/>
      <c r="N3142" s="415"/>
      <c r="O3142" s="415"/>
      <c r="P3142" s="415"/>
    </row>
    <row r="3143" spans="9:16">
      <c r="I3143" s="413"/>
      <c r="J3143" s="414"/>
      <c r="K3143" s="415"/>
      <c r="L3143" s="415"/>
      <c r="M3143" s="415"/>
      <c r="N3143" s="415"/>
      <c r="O3143" s="415"/>
      <c r="P3143" s="415"/>
    </row>
    <row r="3144" spans="9:16">
      <c r="I3144" s="413"/>
      <c r="J3144" s="414"/>
      <c r="K3144" s="415"/>
      <c r="L3144" s="415"/>
      <c r="M3144" s="415"/>
      <c r="N3144" s="415"/>
      <c r="O3144" s="415"/>
      <c r="P3144" s="415"/>
    </row>
    <row r="3145" spans="9:16">
      <c r="I3145" s="413"/>
      <c r="J3145" s="414"/>
      <c r="K3145" s="415"/>
      <c r="L3145" s="415"/>
      <c r="M3145" s="415"/>
      <c r="N3145" s="415"/>
      <c r="O3145" s="415"/>
      <c r="P3145" s="415"/>
    </row>
    <row r="3146" spans="9:16">
      <c r="I3146" s="413"/>
      <c r="J3146" s="414"/>
      <c r="K3146" s="415"/>
      <c r="L3146" s="415"/>
      <c r="M3146" s="415"/>
      <c r="N3146" s="415"/>
      <c r="O3146" s="415"/>
      <c r="P3146" s="415"/>
    </row>
    <row r="3147" spans="9:16">
      <c r="I3147" s="413"/>
      <c r="J3147" s="414"/>
      <c r="K3147" s="415"/>
      <c r="L3147" s="415"/>
      <c r="M3147" s="415"/>
      <c r="N3147" s="415"/>
      <c r="O3147" s="415"/>
      <c r="P3147" s="415"/>
    </row>
    <row r="3148" spans="9:16">
      <c r="I3148" s="413"/>
      <c r="J3148" s="414"/>
      <c r="K3148" s="415"/>
      <c r="L3148" s="415"/>
      <c r="M3148" s="415"/>
      <c r="N3148" s="415"/>
      <c r="O3148" s="415"/>
      <c r="P3148" s="415"/>
    </row>
    <row r="3149" spans="9:16">
      <c r="I3149" s="413"/>
      <c r="J3149" s="414"/>
      <c r="K3149" s="415"/>
      <c r="L3149" s="415"/>
      <c r="M3149" s="415"/>
      <c r="N3149" s="415"/>
      <c r="O3149" s="415"/>
      <c r="P3149" s="415"/>
    </row>
    <row r="3150" spans="9:16">
      <c r="I3150" s="413"/>
      <c r="J3150" s="414"/>
      <c r="K3150" s="415"/>
      <c r="L3150" s="415"/>
      <c r="M3150" s="415"/>
      <c r="N3150" s="415"/>
      <c r="O3150" s="415"/>
      <c r="P3150" s="415"/>
    </row>
    <row r="3151" spans="9:16">
      <c r="I3151" s="413"/>
      <c r="J3151" s="414"/>
      <c r="K3151" s="415"/>
      <c r="L3151" s="415"/>
      <c r="M3151" s="415"/>
      <c r="N3151" s="415"/>
      <c r="O3151" s="415"/>
      <c r="P3151" s="415"/>
    </row>
    <row r="3152" spans="9:16">
      <c r="I3152" s="413"/>
      <c r="J3152" s="414"/>
      <c r="K3152" s="415"/>
      <c r="L3152" s="415"/>
      <c r="M3152" s="415"/>
      <c r="N3152" s="415"/>
      <c r="O3152" s="415"/>
      <c r="P3152" s="415"/>
    </row>
    <row r="3153" spans="9:16">
      <c r="I3153" s="413"/>
      <c r="J3153" s="414"/>
      <c r="K3153" s="415"/>
      <c r="L3153" s="415"/>
      <c r="M3153" s="415"/>
      <c r="N3153" s="415"/>
      <c r="O3153" s="415"/>
      <c r="P3153" s="415"/>
    </row>
    <row r="3154" spans="9:16">
      <c r="I3154" s="413"/>
      <c r="J3154" s="414"/>
      <c r="K3154" s="415"/>
      <c r="L3154" s="415"/>
      <c r="M3154" s="415"/>
      <c r="N3154" s="415"/>
      <c r="O3154" s="415"/>
      <c r="P3154" s="415"/>
    </row>
    <row r="3155" spans="9:16">
      <c r="I3155" s="413"/>
      <c r="J3155" s="414"/>
      <c r="K3155" s="415"/>
      <c r="L3155" s="415"/>
      <c r="M3155" s="415"/>
      <c r="N3155" s="415"/>
      <c r="O3155" s="415"/>
      <c r="P3155" s="415"/>
    </row>
    <row r="3156" spans="9:16">
      <c r="I3156" s="413"/>
      <c r="J3156" s="414"/>
      <c r="K3156" s="415"/>
      <c r="L3156" s="415"/>
      <c r="M3156" s="415"/>
      <c r="N3156" s="415"/>
      <c r="O3156" s="415"/>
      <c r="P3156" s="415"/>
    </row>
    <row r="3157" spans="9:16">
      <c r="I3157" s="413"/>
      <c r="J3157" s="414"/>
      <c r="K3157" s="415"/>
      <c r="L3157" s="415"/>
      <c r="M3157" s="415"/>
      <c r="N3157" s="415"/>
      <c r="O3157" s="415"/>
      <c r="P3157" s="415"/>
    </row>
    <row r="3158" spans="9:16">
      <c r="I3158" s="413"/>
      <c r="J3158" s="414"/>
      <c r="K3158" s="415"/>
      <c r="L3158" s="415"/>
      <c r="M3158" s="415"/>
      <c r="N3158" s="415"/>
      <c r="O3158" s="415"/>
      <c r="P3158" s="415"/>
    </row>
    <row r="3159" spans="9:16">
      <c r="I3159" s="413"/>
      <c r="J3159" s="414"/>
      <c r="K3159" s="415"/>
      <c r="L3159" s="415"/>
      <c r="M3159" s="415"/>
      <c r="N3159" s="415"/>
      <c r="O3159" s="415"/>
      <c r="P3159" s="415"/>
    </row>
    <row r="3160" spans="9:16">
      <c r="I3160" s="413"/>
      <c r="J3160" s="414"/>
      <c r="K3160" s="415"/>
      <c r="L3160" s="415"/>
      <c r="M3160" s="415"/>
      <c r="N3160" s="415"/>
      <c r="O3160" s="415"/>
      <c r="P3160" s="415"/>
    </row>
    <row r="3161" spans="9:16">
      <c r="I3161" s="413"/>
      <c r="J3161" s="414"/>
      <c r="K3161" s="415"/>
      <c r="L3161" s="415"/>
      <c r="M3161" s="415"/>
      <c r="N3161" s="415"/>
      <c r="O3161" s="415"/>
      <c r="P3161" s="415"/>
    </row>
    <row r="3162" spans="9:16">
      <c r="I3162" s="413"/>
      <c r="J3162" s="414"/>
      <c r="K3162" s="415"/>
      <c r="L3162" s="415"/>
      <c r="M3162" s="415"/>
      <c r="N3162" s="415"/>
      <c r="O3162" s="415"/>
      <c r="P3162" s="415"/>
    </row>
    <row r="3163" spans="9:16">
      <c r="I3163" s="413"/>
      <c r="J3163" s="414"/>
      <c r="K3163" s="415"/>
      <c r="L3163" s="415"/>
      <c r="M3163" s="415"/>
      <c r="N3163" s="415"/>
      <c r="O3163" s="415"/>
      <c r="P3163" s="415"/>
    </row>
    <row r="3164" spans="9:16">
      <c r="I3164" s="413"/>
      <c r="J3164" s="414"/>
      <c r="K3164" s="415"/>
      <c r="L3164" s="415"/>
      <c r="M3164" s="415"/>
      <c r="N3164" s="415"/>
      <c r="O3164" s="415"/>
      <c r="P3164" s="415"/>
    </row>
    <row r="3165" spans="9:16">
      <c r="I3165" s="413"/>
      <c r="J3165" s="414"/>
      <c r="K3165" s="415"/>
      <c r="L3165" s="415"/>
      <c r="M3165" s="415"/>
      <c r="N3165" s="415"/>
      <c r="O3165" s="415"/>
      <c r="P3165" s="415"/>
    </row>
    <row r="3166" spans="9:16">
      <c r="I3166" s="413"/>
      <c r="J3166" s="414"/>
      <c r="K3166" s="415"/>
      <c r="L3166" s="415"/>
      <c r="M3166" s="415"/>
      <c r="N3166" s="415"/>
      <c r="O3166" s="415"/>
      <c r="P3166" s="415"/>
    </row>
    <row r="3167" spans="9:16">
      <c r="I3167" s="413"/>
      <c r="J3167" s="414"/>
      <c r="K3167" s="415"/>
      <c r="L3167" s="415"/>
      <c r="M3167" s="415"/>
      <c r="N3167" s="415"/>
      <c r="O3167" s="415"/>
      <c r="P3167" s="415"/>
    </row>
    <row r="3168" spans="9:16">
      <c r="I3168" s="413"/>
      <c r="J3168" s="414"/>
      <c r="K3168" s="415"/>
      <c r="L3168" s="415"/>
      <c r="M3168" s="415"/>
      <c r="N3168" s="415"/>
      <c r="O3168" s="415"/>
      <c r="P3168" s="415"/>
    </row>
    <row r="3169" spans="9:16">
      <c r="I3169" s="413"/>
      <c r="J3169" s="414"/>
      <c r="K3169" s="415"/>
      <c r="L3169" s="415"/>
      <c r="M3169" s="415"/>
      <c r="N3169" s="415"/>
      <c r="O3169" s="415"/>
      <c r="P3169" s="415"/>
    </row>
    <row r="3170" spans="9:16">
      <c r="I3170" s="413"/>
      <c r="J3170" s="414"/>
      <c r="K3170" s="415"/>
      <c r="L3170" s="415"/>
      <c r="M3170" s="415"/>
      <c r="N3170" s="415"/>
      <c r="O3170" s="415"/>
      <c r="P3170" s="415"/>
    </row>
    <row r="3171" spans="9:16">
      <c r="I3171" s="413"/>
      <c r="J3171" s="414"/>
      <c r="K3171" s="415"/>
      <c r="L3171" s="415"/>
      <c r="M3171" s="415"/>
      <c r="N3171" s="415"/>
      <c r="O3171" s="415"/>
      <c r="P3171" s="415"/>
    </row>
    <row r="3172" spans="9:16">
      <c r="I3172" s="413"/>
      <c r="J3172" s="414"/>
      <c r="K3172" s="415"/>
      <c r="L3172" s="415"/>
      <c r="M3172" s="415"/>
      <c r="N3172" s="415"/>
      <c r="O3172" s="415"/>
      <c r="P3172" s="415"/>
    </row>
    <row r="3173" spans="9:16">
      <c r="I3173" s="413"/>
      <c r="J3173" s="414"/>
      <c r="K3173" s="415"/>
      <c r="L3173" s="415"/>
      <c r="M3173" s="415"/>
      <c r="N3173" s="415"/>
      <c r="O3173" s="415"/>
      <c r="P3173" s="415"/>
    </row>
    <row r="3174" spans="9:16">
      <c r="I3174" s="413"/>
      <c r="J3174" s="414"/>
      <c r="K3174" s="415"/>
      <c r="L3174" s="415"/>
      <c r="M3174" s="415"/>
      <c r="N3174" s="415"/>
      <c r="O3174" s="415"/>
      <c r="P3174" s="415"/>
    </row>
    <row r="3175" spans="9:16">
      <c r="I3175" s="413"/>
      <c r="J3175" s="414"/>
      <c r="K3175" s="415"/>
      <c r="L3175" s="415"/>
      <c r="M3175" s="415"/>
      <c r="N3175" s="415"/>
      <c r="O3175" s="415"/>
      <c r="P3175" s="415"/>
    </row>
    <row r="3176" spans="9:16">
      <c r="I3176" s="413"/>
      <c r="J3176" s="414"/>
      <c r="K3176" s="415"/>
      <c r="L3176" s="415"/>
      <c r="M3176" s="415"/>
      <c r="N3176" s="415"/>
      <c r="O3176" s="415"/>
      <c r="P3176" s="415"/>
    </row>
    <row r="3177" spans="9:16">
      <c r="I3177" s="413"/>
      <c r="J3177" s="414"/>
      <c r="K3177" s="415"/>
      <c r="L3177" s="415"/>
      <c r="M3177" s="415"/>
      <c r="N3177" s="415"/>
      <c r="O3177" s="415"/>
      <c r="P3177" s="415"/>
    </row>
    <row r="3178" spans="9:16">
      <c r="I3178" s="413"/>
      <c r="J3178" s="414"/>
      <c r="K3178" s="415"/>
      <c r="L3178" s="415"/>
      <c r="M3178" s="415"/>
      <c r="N3178" s="415"/>
      <c r="O3178" s="415"/>
      <c r="P3178" s="415"/>
    </row>
    <row r="3179" spans="9:16">
      <c r="I3179" s="413"/>
      <c r="J3179" s="414"/>
      <c r="K3179" s="415"/>
      <c r="L3179" s="415"/>
      <c r="M3179" s="415"/>
      <c r="N3179" s="415"/>
      <c r="O3179" s="415"/>
      <c r="P3179" s="415"/>
    </row>
    <row r="3180" spans="9:16">
      <c r="I3180" s="413"/>
      <c r="J3180" s="414"/>
      <c r="K3180" s="415"/>
      <c r="L3180" s="415"/>
      <c r="M3180" s="415"/>
      <c r="N3180" s="415"/>
      <c r="O3180" s="415"/>
      <c r="P3180" s="415"/>
    </row>
    <row r="3181" spans="9:16">
      <c r="I3181" s="413"/>
      <c r="J3181" s="414"/>
      <c r="K3181" s="415"/>
      <c r="L3181" s="415"/>
      <c r="M3181" s="415"/>
      <c r="N3181" s="415"/>
      <c r="O3181" s="415"/>
      <c r="P3181" s="415"/>
    </row>
    <row r="3182" spans="9:16">
      <c r="I3182" s="413"/>
      <c r="J3182" s="414"/>
      <c r="K3182" s="415"/>
      <c r="L3182" s="415"/>
      <c r="M3182" s="415"/>
      <c r="N3182" s="415"/>
      <c r="O3182" s="415"/>
      <c r="P3182" s="415"/>
    </row>
    <row r="3183" spans="9:16">
      <c r="I3183" s="413"/>
      <c r="J3183" s="414"/>
      <c r="K3183" s="415"/>
      <c r="L3183" s="415"/>
      <c r="M3183" s="415"/>
      <c r="N3183" s="415"/>
      <c r="O3183" s="415"/>
      <c r="P3183" s="415"/>
    </row>
    <row r="3184" spans="9:16">
      <c r="I3184" s="413"/>
      <c r="J3184" s="414"/>
      <c r="K3184" s="415"/>
      <c r="L3184" s="415"/>
      <c r="M3184" s="415"/>
      <c r="N3184" s="415"/>
      <c r="O3184" s="415"/>
      <c r="P3184" s="415"/>
    </row>
    <row r="3185" spans="9:16">
      <c r="I3185" s="413"/>
      <c r="J3185" s="414"/>
      <c r="K3185" s="415"/>
      <c r="L3185" s="415"/>
      <c r="M3185" s="415"/>
      <c r="N3185" s="415"/>
      <c r="O3185" s="415"/>
      <c r="P3185" s="415"/>
    </row>
    <row r="3186" spans="9:16">
      <c r="I3186" s="413"/>
      <c r="J3186" s="414"/>
      <c r="K3186" s="415"/>
      <c r="L3186" s="415"/>
      <c r="M3186" s="415"/>
      <c r="N3186" s="415"/>
      <c r="O3186" s="415"/>
      <c r="P3186" s="415"/>
    </row>
    <row r="3187" spans="9:16">
      <c r="I3187" s="413"/>
      <c r="J3187" s="414"/>
      <c r="K3187" s="415"/>
      <c r="L3187" s="415"/>
      <c r="M3187" s="415"/>
      <c r="N3187" s="415"/>
      <c r="O3187" s="415"/>
      <c r="P3187" s="415"/>
    </row>
    <row r="3188" spans="9:16">
      <c r="I3188" s="413"/>
      <c r="J3188" s="414"/>
      <c r="K3188" s="415"/>
      <c r="L3188" s="415"/>
      <c r="M3188" s="415"/>
      <c r="N3188" s="415"/>
      <c r="O3188" s="415"/>
      <c r="P3188" s="415"/>
    </row>
    <row r="3189" spans="9:16">
      <c r="I3189" s="413"/>
      <c r="J3189" s="414"/>
      <c r="K3189" s="415"/>
      <c r="L3189" s="415"/>
      <c r="M3189" s="415"/>
      <c r="N3189" s="415"/>
      <c r="O3189" s="415"/>
      <c r="P3189" s="415"/>
    </row>
    <row r="3190" spans="9:16">
      <c r="I3190" s="413"/>
      <c r="J3190" s="414"/>
      <c r="K3190" s="415"/>
      <c r="L3190" s="415"/>
      <c r="M3190" s="415"/>
      <c r="N3190" s="415"/>
      <c r="O3190" s="415"/>
      <c r="P3190" s="415"/>
    </row>
    <row r="3191" spans="9:16">
      <c r="I3191" s="413"/>
      <c r="J3191" s="414"/>
      <c r="K3191" s="415"/>
      <c r="L3191" s="415"/>
      <c r="M3191" s="415"/>
      <c r="N3191" s="415"/>
      <c r="O3191" s="415"/>
      <c r="P3191" s="415"/>
    </row>
    <row r="3192" spans="9:16">
      <c r="I3192" s="413"/>
      <c r="J3192" s="414"/>
      <c r="K3192" s="415"/>
      <c r="L3192" s="415"/>
      <c r="M3192" s="415"/>
      <c r="N3192" s="415"/>
      <c r="O3192" s="415"/>
      <c r="P3192" s="415"/>
    </row>
    <row r="3193" spans="9:16">
      <c r="I3193" s="413"/>
      <c r="J3193" s="414"/>
      <c r="K3193" s="415"/>
      <c r="L3193" s="415"/>
      <c r="M3193" s="415"/>
      <c r="N3193" s="415"/>
      <c r="O3193" s="415"/>
      <c r="P3193" s="415"/>
    </row>
    <row r="3194" spans="9:16">
      <c r="I3194" s="413"/>
      <c r="J3194" s="414"/>
      <c r="K3194" s="415"/>
      <c r="L3194" s="415"/>
      <c r="M3194" s="415"/>
      <c r="N3194" s="415"/>
      <c r="O3194" s="415"/>
      <c r="P3194" s="415"/>
    </row>
    <row r="3195" spans="9:16">
      <c r="I3195" s="413"/>
      <c r="J3195" s="414"/>
      <c r="K3195" s="415"/>
      <c r="L3195" s="415"/>
      <c r="M3195" s="415"/>
      <c r="N3195" s="415"/>
      <c r="O3195" s="415"/>
      <c r="P3195" s="415"/>
    </row>
    <row r="3196" spans="9:16">
      <c r="I3196" s="413"/>
      <c r="J3196" s="414"/>
      <c r="K3196" s="415"/>
      <c r="L3196" s="415"/>
      <c r="M3196" s="415"/>
      <c r="N3196" s="415"/>
      <c r="O3196" s="415"/>
      <c r="P3196" s="415"/>
    </row>
    <row r="3197" spans="9:16">
      <c r="I3197" s="413"/>
      <c r="J3197" s="414"/>
      <c r="K3197" s="415"/>
      <c r="L3197" s="415"/>
      <c r="M3197" s="415"/>
      <c r="N3197" s="415"/>
      <c r="O3197" s="415"/>
      <c r="P3197" s="415"/>
    </row>
    <row r="3198" spans="9:16">
      <c r="I3198" s="413"/>
      <c r="J3198" s="414"/>
      <c r="K3198" s="415"/>
      <c r="L3198" s="415"/>
      <c r="M3198" s="415"/>
      <c r="N3198" s="415"/>
      <c r="O3198" s="415"/>
      <c r="P3198" s="415"/>
    </row>
    <row r="3199" spans="9:16">
      <c r="I3199" s="413"/>
      <c r="J3199" s="414"/>
      <c r="K3199" s="415"/>
      <c r="L3199" s="415"/>
      <c r="M3199" s="415"/>
      <c r="N3199" s="415"/>
      <c r="O3199" s="415"/>
      <c r="P3199" s="415"/>
    </row>
    <row r="3200" spans="9:16">
      <c r="I3200" s="413"/>
      <c r="J3200" s="414"/>
      <c r="K3200" s="415"/>
      <c r="L3200" s="415"/>
      <c r="M3200" s="415"/>
      <c r="N3200" s="415"/>
      <c r="O3200" s="415"/>
      <c r="P3200" s="415"/>
    </row>
    <row r="3201" spans="9:16">
      <c r="I3201" s="413"/>
      <c r="J3201" s="414"/>
      <c r="K3201" s="415"/>
      <c r="L3201" s="415"/>
      <c r="M3201" s="415"/>
      <c r="N3201" s="415"/>
      <c r="O3201" s="415"/>
      <c r="P3201" s="415"/>
    </row>
    <row r="3202" spans="9:16">
      <c r="I3202" s="413"/>
      <c r="J3202" s="414"/>
      <c r="K3202" s="415"/>
      <c r="L3202" s="415"/>
      <c r="M3202" s="415"/>
      <c r="N3202" s="415"/>
      <c r="O3202" s="415"/>
      <c r="P3202" s="415"/>
    </row>
    <row r="3203" spans="9:16">
      <c r="I3203" s="413"/>
      <c r="J3203" s="414"/>
      <c r="K3203" s="415"/>
      <c r="L3203" s="415"/>
      <c r="M3203" s="415"/>
      <c r="N3203" s="415"/>
      <c r="O3203" s="415"/>
      <c r="P3203" s="415"/>
    </row>
    <row r="3204" spans="9:16">
      <c r="I3204" s="413"/>
      <c r="J3204" s="414"/>
      <c r="K3204" s="415"/>
      <c r="L3204" s="415"/>
      <c r="M3204" s="415"/>
      <c r="N3204" s="415"/>
      <c r="O3204" s="415"/>
      <c r="P3204" s="415"/>
    </row>
    <row r="3205" spans="9:16">
      <c r="I3205" s="413"/>
      <c r="J3205" s="414"/>
      <c r="K3205" s="415"/>
      <c r="L3205" s="415"/>
      <c r="M3205" s="415"/>
      <c r="N3205" s="415"/>
      <c r="O3205" s="415"/>
      <c r="P3205" s="415"/>
    </row>
    <row r="3206" spans="9:16">
      <c r="I3206" s="413"/>
      <c r="J3206" s="414"/>
      <c r="K3206" s="415"/>
      <c r="L3206" s="415"/>
      <c r="M3206" s="415"/>
      <c r="N3206" s="415"/>
      <c r="O3206" s="415"/>
      <c r="P3206" s="415"/>
    </row>
    <row r="3207" spans="9:16">
      <c r="I3207" s="413"/>
      <c r="J3207" s="414"/>
      <c r="K3207" s="415"/>
      <c r="L3207" s="415"/>
      <c r="M3207" s="415"/>
      <c r="N3207" s="415"/>
      <c r="O3207" s="415"/>
      <c r="P3207" s="415"/>
    </row>
    <row r="3208" spans="9:16">
      <c r="I3208" s="413"/>
      <c r="J3208" s="414"/>
      <c r="K3208" s="415"/>
      <c r="L3208" s="415"/>
      <c r="M3208" s="415"/>
      <c r="N3208" s="415"/>
      <c r="O3208" s="415"/>
      <c r="P3208" s="415"/>
    </row>
    <row r="3209" spans="9:16">
      <c r="I3209" s="413"/>
      <c r="J3209" s="414"/>
      <c r="K3209" s="415"/>
      <c r="L3209" s="415"/>
      <c r="M3209" s="415"/>
      <c r="N3209" s="415"/>
      <c r="O3209" s="415"/>
      <c r="P3209" s="415"/>
    </row>
    <row r="3210" spans="9:16">
      <c r="I3210" s="413"/>
      <c r="J3210" s="414"/>
      <c r="K3210" s="415"/>
      <c r="L3210" s="415"/>
      <c r="M3210" s="415"/>
      <c r="N3210" s="415"/>
      <c r="O3210" s="415"/>
      <c r="P3210" s="415"/>
    </row>
    <row r="3211" spans="9:16">
      <c r="I3211" s="413"/>
      <c r="J3211" s="414"/>
      <c r="K3211" s="415"/>
      <c r="L3211" s="415"/>
      <c r="M3211" s="415"/>
      <c r="N3211" s="415"/>
      <c r="O3211" s="415"/>
      <c r="P3211" s="415"/>
    </row>
    <row r="3212" spans="9:16">
      <c r="I3212" s="413"/>
      <c r="J3212" s="414"/>
      <c r="K3212" s="415"/>
      <c r="L3212" s="415"/>
      <c r="M3212" s="415"/>
      <c r="N3212" s="415"/>
      <c r="O3212" s="415"/>
      <c r="P3212" s="415"/>
    </row>
    <row r="3213" spans="9:16">
      <c r="I3213" s="413"/>
      <c r="J3213" s="414"/>
      <c r="K3213" s="415"/>
      <c r="L3213" s="415"/>
      <c r="M3213" s="415"/>
      <c r="N3213" s="415"/>
      <c r="O3213" s="415"/>
      <c r="P3213" s="415"/>
    </row>
    <row r="3214" spans="9:16">
      <c r="I3214" s="413"/>
      <c r="J3214" s="414"/>
      <c r="K3214" s="415"/>
      <c r="L3214" s="415"/>
      <c r="M3214" s="415"/>
      <c r="N3214" s="415"/>
      <c r="O3214" s="415"/>
      <c r="P3214" s="415"/>
    </row>
    <row r="3215" spans="9:16">
      <c r="I3215" s="413"/>
      <c r="J3215" s="414"/>
      <c r="K3215" s="415"/>
      <c r="L3215" s="415"/>
      <c r="M3215" s="415"/>
      <c r="N3215" s="415"/>
      <c r="O3215" s="415"/>
      <c r="P3215" s="415"/>
    </row>
    <row r="3216" spans="9:16">
      <c r="I3216" s="413"/>
      <c r="J3216" s="414"/>
      <c r="K3216" s="415"/>
      <c r="L3216" s="415"/>
      <c r="M3216" s="415"/>
      <c r="N3216" s="415"/>
      <c r="O3216" s="415"/>
      <c r="P3216" s="415"/>
    </row>
    <row r="3217" spans="9:16">
      <c r="I3217" s="413"/>
      <c r="J3217" s="414"/>
      <c r="K3217" s="415"/>
      <c r="L3217" s="415"/>
      <c r="M3217" s="415"/>
      <c r="N3217" s="415"/>
      <c r="O3217" s="415"/>
      <c r="P3217" s="415"/>
    </row>
    <row r="3218" spans="9:16">
      <c r="I3218" s="413"/>
      <c r="J3218" s="414"/>
      <c r="K3218" s="415"/>
      <c r="L3218" s="415"/>
      <c r="M3218" s="415"/>
      <c r="N3218" s="415"/>
      <c r="O3218" s="415"/>
      <c r="P3218" s="415"/>
    </row>
    <row r="3219" spans="9:16">
      <c r="I3219" s="413"/>
      <c r="J3219" s="414"/>
      <c r="K3219" s="415"/>
      <c r="L3219" s="415"/>
      <c r="M3219" s="415"/>
      <c r="N3219" s="415"/>
      <c r="O3219" s="415"/>
      <c r="P3219" s="415"/>
    </row>
    <row r="3220" spans="9:16">
      <c r="I3220" s="413"/>
      <c r="J3220" s="414"/>
      <c r="K3220" s="415"/>
      <c r="L3220" s="415"/>
      <c r="M3220" s="415"/>
      <c r="N3220" s="415"/>
      <c r="O3220" s="415"/>
      <c r="P3220" s="415"/>
    </row>
    <row r="3221" spans="9:16">
      <c r="I3221" s="413"/>
      <c r="J3221" s="414"/>
      <c r="K3221" s="415"/>
      <c r="L3221" s="415"/>
      <c r="M3221" s="415"/>
      <c r="N3221" s="415"/>
      <c r="O3221" s="415"/>
      <c r="P3221" s="415"/>
    </row>
    <row r="3222" spans="9:16">
      <c r="I3222" s="413"/>
      <c r="J3222" s="414"/>
      <c r="K3222" s="415"/>
      <c r="L3222" s="415"/>
      <c r="M3222" s="415"/>
      <c r="N3222" s="415"/>
      <c r="O3222" s="415"/>
      <c r="P3222" s="415"/>
    </row>
    <row r="3223" spans="9:16">
      <c r="I3223" s="413"/>
      <c r="J3223" s="414"/>
      <c r="K3223" s="415"/>
      <c r="L3223" s="415"/>
      <c r="M3223" s="415"/>
      <c r="N3223" s="415"/>
      <c r="O3223" s="415"/>
      <c r="P3223" s="415"/>
    </row>
    <row r="3224" spans="9:16">
      <c r="I3224" s="413"/>
      <c r="J3224" s="414"/>
      <c r="K3224" s="415"/>
      <c r="L3224" s="415"/>
      <c r="M3224" s="415"/>
      <c r="N3224" s="415"/>
      <c r="O3224" s="415"/>
      <c r="P3224" s="415"/>
    </row>
    <row r="3225" spans="9:16">
      <c r="I3225" s="413"/>
      <c r="J3225" s="414"/>
      <c r="K3225" s="415"/>
      <c r="L3225" s="415"/>
      <c r="M3225" s="415"/>
      <c r="N3225" s="415"/>
      <c r="O3225" s="415"/>
      <c r="P3225" s="415"/>
    </row>
    <row r="3226" spans="9:16">
      <c r="I3226" s="413"/>
      <c r="J3226" s="414"/>
      <c r="K3226" s="415"/>
      <c r="L3226" s="415"/>
      <c r="M3226" s="415"/>
      <c r="N3226" s="415"/>
      <c r="O3226" s="415"/>
      <c r="P3226" s="415"/>
    </row>
    <row r="3227" spans="9:16">
      <c r="I3227" s="413"/>
      <c r="J3227" s="414"/>
      <c r="K3227" s="415"/>
      <c r="L3227" s="415"/>
      <c r="M3227" s="415"/>
      <c r="N3227" s="415"/>
      <c r="O3227" s="415"/>
      <c r="P3227" s="415"/>
    </row>
    <row r="3228" spans="9:16">
      <c r="I3228" s="413"/>
      <c r="J3228" s="414"/>
      <c r="K3228" s="415"/>
      <c r="L3228" s="415"/>
      <c r="M3228" s="415"/>
      <c r="N3228" s="415"/>
      <c r="O3228" s="415"/>
      <c r="P3228" s="415"/>
    </row>
    <row r="3229" spans="9:16">
      <c r="I3229" s="413"/>
      <c r="J3229" s="414"/>
      <c r="K3229" s="415"/>
      <c r="L3229" s="415"/>
      <c r="M3229" s="415"/>
      <c r="N3229" s="415"/>
      <c r="O3229" s="415"/>
      <c r="P3229" s="415"/>
    </row>
    <row r="3230" spans="9:16">
      <c r="I3230" s="413"/>
      <c r="J3230" s="414"/>
      <c r="K3230" s="415"/>
      <c r="L3230" s="415"/>
      <c r="M3230" s="415"/>
      <c r="N3230" s="415"/>
      <c r="O3230" s="415"/>
      <c r="P3230" s="415"/>
    </row>
    <row r="3231" spans="9:16">
      <c r="I3231" s="413"/>
      <c r="J3231" s="414"/>
      <c r="K3231" s="415"/>
      <c r="L3231" s="415"/>
      <c r="M3231" s="415"/>
      <c r="N3231" s="415"/>
      <c r="O3231" s="415"/>
      <c r="P3231" s="415"/>
    </row>
    <row r="3232" spans="9:16">
      <c r="I3232" s="413"/>
      <c r="J3232" s="414"/>
      <c r="K3232" s="415"/>
      <c r="L3232" s="415"/>
      <c r="M3232" s="415"/>
      <c r="N3232" s="415"/>
      <c r="O3232" s="415"/>
      <c r="P3232" s="415"/>
    </row>
    <row r="3233" spans="9:16">
      <c r="I3233" s="413"/>
      <c r="J3233" s="414"/>
      <c r="K3233" s="415"/>
      <c r="L3233" s="415"/>
      <c r="M3233" s="415"/>
      <c r="N3233" s="415"/>
      <c r="O3233" s="415"/>
      <c r="P3233" s="415"/>
    </row>
    <row r="3234" spans="9:16">
      <c r="I3234" s="413"/>
      <c r="J3234" s="414"/>
      <c r="K3234" s="415"/>
      <c r="L3234" s="415"/>
      <c r="M3234" s="415"/>
      <c r="N3234" s="415"/>
      <c r="O3234" s="415"/>
      <c r="P3234" s="415"/>
    </row>
    <row r="3235" spans="9:16">
      <c r="I3235" s="413"/>
      <c r="J3235" s="414"/>
      <c r="K3235" s="415"/>
      <c r="L3235" s="415"/>
      <c r="M3235" s="415"/>
      <c r="N3235" s="415"/>
      <c r="O3235" s="415"/>
      <c r="P3235" s="415"/>
    </row>
    <row r="3236" spans="9:16">
      <c r="I3236" s="413"/>
      <c r="J3236" s="414"/>
      <c r="K3236" s="415"/>
      <c r="L3236" s="415"/>
      <c r="M3236" s="415"/>
      <c r="N3236" s="415"/>
      <c r="O3236" s="415"/>
      <c r="P3236" s="415"/>
    </row>
    <row r="3237" spans="9:16">
      <c r="I3237" s="413"/>
      <c r="J3237" s="414"/>
      <c r="K3237" s="415"/>
      <c r="L3237" s="415"/>
      <c r="M3237" s="415"/>
      <c r="N3237" s="415"/>
      <c r="O3237" s="415"/>
      <c r="P3237" s="415"/>
    </row>
    <row r="3238" spans="9:16">
      <c r="I3238" s="413"/>
      <c r="J3238" s="414"/>
      <c r="K3238" s="415"/>
      <c r="L3238" s="415"/>
      <c r="M3238" s="415"/>
      <c r="N3238" s="415"/>
      <c r="O3238" s="415"/>
      <c r="P3238" s="415"/>
    </row>
    <row r="3239" spans="9:16">
      <c r="I3239" s="413"/>
      <c r="J3239" s="414"/>
      <c r="K3239" s="415"/>
      <c r="L3239" s="415"/>
      <c r="M3239" s="415"/>
      <c r="N3239" s="415"/>
      <c r="O3239" s="415"/>
      <c r="P3239" s="415"/>
    </row>
    <row r="3240" spans="9:16">
      <c r="I3240" s="413"/>
      <c r="J3240" s="414"/>
      <c r="K3240" s="415"/>
      <c r="L3240" s="415"/>
      <c r="M3240" s="415"/>
      <c r="N3240" s="415"/>
      <c r="O3240" s="415"/>
      <c r="P3240" s="415"/>
    </row>
    <row r="3241" spans="9:16">
      <c r="I3241" s="413"/>
      <c r="J3241" s="414"/>
      <c r="K3241" s="415"/>
      <c r="L3241" s="415"/>
      <c r="M3241" s="415"/>
      <c r="N3241" s="415"/>
      <c r="O3241" s="415"/>
      <c r="P3241" s="415"/>
    </row>
    <row r="3242" spans="9:16">
      <c r="I3242" s="413"/>
      <c r="J3242" s="414"/>
      <c r="K3242" s="415"/>
      <c r="L3242" s="415"/>
      <c r="M3242" s="415"/>
      <c r="N3242" s="415"/>
      <c r="O3242" s="415"/>
      <c r="P3242" s="415"/>
    </row>
    <row r="3243" spans="9:16">
      <c r="I3243" s="413"/>
      <c r="J3243" s="414"/>
      <c r="K3243" s="415"/>
      <c r="L3243" s="415"/>
      <c r="M3243" s="415"/>
      <c r="N3243" s="415"/>
      <c r="O3243" s="415"/>
      <c r="P3243" s="415"/>
    </row>
    <row r="3244" spans="9:16">
      <c r="I3244" s="413"/>
      <c r="J3244" s="414"/>
      <c r="K3244" s="415"/>
      <c r="L3244" s="415"/>
      <c r="M3244" s="415"/>
      <c r="N3244" s="415"/>
      <c r="O3244" s="415"/>
      <c r="P3244" s="415"/>
    </row>
    <row r="3245" spans="9:16">
      <c r="I3245" s="413"/>
      <c r="J3245" s="414"/>
      <c r="K3245" s="415"/>
      <c r="L3245" s="415"/>
      <c r="M3245" s="415"/>
      <c r="N3245" s="415"/>
      <c r="O3245" s="415"/>
      <c r="P3245" s="415"/>
    </row>
    <row r="3246" spans="9:16">
      <c r="I3246" s="413"/>
      <c r="J3246" s="414"/>
      <c r="K3246" s="415"/>
      <c r="L3246" s="415"/>
      <c r="M3246" s="415"/>
      <c r="N3246" s="415"/>
      <c r="O3246" s="415"/>
      <c r="P3246" s="415"/>
    </row>
    <row r="3247" spans="9:16">
      <c r="I3247" s="413"/>
      <c r="J3247" s="414"/>
      <c r="K3247" s="415"/>
      <c r="L3247" s="415"/>
      <c r="M3247" s="415"/>
      <c r="N3247" s="415"/>
      <c r="O3247" s="415"/>
      <c r="P3247" s="415"/>
    </row>
    <row r="3248" spans="9:16">
      <c r="I3248" s="413"/>
      <c r="J3248" s="414"/>
      <c r="K3248" s="415"/>
      <c r="L3248" s="415"/>
      <c r="M3248" s="415"/>
      <c r="N3248" s="415"/>
      <c r="O3248" s="415"/>
      <c r="P3248" s="415"/>
    </row>
    <row r="3249" spans="9:16">
      <c r="I3249" s="413"/>
      <c r="J3249" s="414"/>
      <c r="K3249" s="415"/>
      <c r="L3249" s="415"/>
      <c r="M3249" s="415"/>
      <c r="N3249" s="415"/>
      <c r="O3249" s="415"/>
      <c r="P3249" s="415"/>
    </row>
    <row r="3250" spans="9:16">
      <c r="I3250" s="413"/>
      <c r="J3250" s="414"/>
      <c r="K3250" s="415"/>
      <c r="L3250" s="415"/>
      <c r="M3250" s="415"/>
      <c r="N3250" s="415"/>
      <c r="O3250" s="415"/>
      <c r="P3250" s="415"/>
    </row>
    <row r="3251" spans="9:16">
      <c r="I3251" s="413"/>
      <c r="J3251" s="414"/>
      <c r="K3251" s="415"/>
      <c r="L3251" s="415"/>
      <c r="M3251" s="415"/>
      <c r="N3251" s="415"/>
      <c r="O3251" s="415"/>
      <c r="P3251" s="415"/>
    </row>
    <row r="3252" spans="9:16">
      <c r="I3252" s="413"/>
      <c r="J3252" s="414"/>
      <c r="K3252" s="415"/>
      <c r="L3252" s="415"/>
      <c r="M3252" s="415"/>
      <c r="N3252" s="415"/>
      <c r="O3252" s="415"/>
      <c r="P3252" s="415"/>
    </row>
    <row r="3253" spans="9:16">
      <c r="I3253" s="413"/>
      <c r="J3253" s="414"/>
      <c r="K3253" s="415"/>
      <c r="L3253" s="415"/>
      <c r="M3253" s="415"/>
      <c r="N3253" s="415"/>
      <c r="O3253" s="415"/>
      <c r="P3253" s="415"/>
    </row>
    <row r="3254" spans="9:16">
      <c r="I3254" s="413"/>
      <c r="J3254" s="414"/>
      <c r="K3254" s="415"/>
      <c r="L3254" s="415"/>
      <c r="M3254" s="415"/>
      <c r="N3254" s="415"/>
      <c r="O3254" s="415"/>
      <c r="P3254" s="415"/>
    </row>
    <row r="3255" spans="9:16">
      <c r="I3255" s="413"/>
      <c r="J3255" s="414"/>
      <c r="K3255" s="415"/>
      <c r="L3255" s="415"/>
      <c r="M3255" s="415"/>
      <c r="N3255" s="415"/>
      <c r="O3255" s="415"/>
      <c r="P3255" s="415"/>
    </row>
    <row r="3256" spans="9:16">
      <c r="I3256" s="413"/>
      <c r="J3256" s="414"/>
      <c r="K3256" s="415"/>
      <c r="L3256" s="415"/>
      <c r="M3256" s="415"/>
      <c r="N3256" s="415"/>
      <c r="O3256" s="415"/>
      <c r="P3256" s="415"/>
    </row>
    <row r="3257" spans="9:16">
      <c r="I3257" s="413"/>
      <c r="J3257" s="414"/>
      <c r="K3257" s="415"/>
      <c r="L3257" s="415"/>
      <c r="M3257" s="415"/>
      <c r="N3257" s="415"/>
      <c r="O3257" s="415"/>
      <c r="P3257" s="415"/>
    </row>
    <row r="3258" spans="9:16">
      <c r="I3258" s="413"/>
      <c r="J3258" s="414"/>
      <c r="K3258" s="415"/>
      <c r="L3258" s="415"/>
      <c r="M3258" s="415"/>
      <c r="N3258" s="415"/>
      <c r="O3258" s="415"/>
      <c r="P3258" s="415"/>
    </row>
    <row r="3259" spans="9:16">
      <c r="I3259" s="413"/>
      <c r="J3259" s="414"/>
      <c r="K3259" s="415"/>
      <c r="L3259" s="415"/>
      <c r="M3259" s="415"/>
      <c r="N3259" s="415"/>
      <c r="O3259" s="415"/>
      <c r="P3259" s="415"/>
    </row>
    <row r="3260" spans="9:16">
      <c r="I3260" s="413"/>
      <c r="J3260" s="414"/>
      <c r="K3260" s="415"/>
      <c r="L3260" s="415"/>
      <c r="M3260" s="415"/>
      <c r="N3260" s="415"/>
      <c r="O3260" s="415"/>
      <c r="P3260" s="415"/>
    </row>
    <row r="3261" spans="9:16">
      <c r="I3261" s="413"/>
      <c r="J3261" s="414"/>
      <c r="K3261" s="415"/>
      <c r="L3261" s="415"/>
      <c r="M3261" s="415"/>
      <c r="N3261" s="415"/>
      <c r="O3261" s="415"/>
      <c r="P3261" s="415"/>
    </row>
    <row r="3262" spans="9:16">
      <c r="I3262" s="413"/>
      <c r="J3262" s="414"/>
      <c r="K3262" s="415"/>
      <c r="L3262" s="415"/>
      <c r="M3262" s="415"/>
      <c r="N3262" s="415"/>
      <c r="O3262" s="415"/>
      <c r="P3262" s="415"/>
    </row>
    <row r="3263" spans="9:16">
      <c r="I3263" s="413"/>
      <c r="J3263" s="414"/>
      <c r="K3263" s="415"/>
      <c r="L3263" s="415"/>
      <c r="M3263" s="415"/>
      <c r="N3263" s="415"/>
      <c r="O3263" s="415"/>
      <c r="P3263" s="415"/>
    </row>
    <row r="3264" spans="9:16">
      <c r="I3264" s="413"/>
      <c r="J3264" s="414"/>
      <c r="K3264" s="415"/>
      <c r="L3264" s="415"/>
      <c r="M3264" s="415"/>
      <c r="N3264" s="415"/>
      <c r="O3264" s="415"/>
      <c r="P3264" s="415"/>
    </row>
    <row r="3265" spans="9:16">
      <c r="I3265" s="413"/>
      <c r="J3265" s="414"/>
      <c r="K3265" s="415"/>
      <c r="L3265" s="415"/>
      <c r="M3265" s="415"/>
      <c r="N3265" s="415"/>
      <c r="O3265" s="415"/>
      <c r="P3265" s="415"/>
    </row>
    <row r="3266" spans="9:16">
      <c r="I3266" s="413"/>
      <c r="J3266" s="414"/>
      <c r="K3266" s="415"/>
      <c r="L3266" s="415"/>
      <c r="M3266" s="415"/>
      <c r="N3266" s="415"/>
      <c r="O3266" s="415"/>
      <c r="P3266" s="415"/>
    </row>
    <row r="3267" spans="9:16">
      <c r="I3267" s="413"/>
      <c r="J3267" s="414"/>
      <c r="K3267" s="415"/>
      <c r="L3267" s="415"/>
      <c r="M3267" s="415"/>
      <c r="N3267" s="415"/>
      <c r="O3267" s="415"/>
      <c r="P3267" s="415"/>
    </row>
    <row r="3268" spans="9:16">
      <c r="I3268" s="413"/>
      <c r="J3268" s="414"/>
      <c r="K3268" s="415"/>
      <c r="L3268" s="415"/>
      <c r="M3268" s="415"/>
      <c r="N3268" s="415"/>
      <c r="O3268" s="415"/>
      <c r="P3268" s="415"/>
    </row>
    <row r="3269" spans="9:16">
      <c r="I3269" s="413"/>
      <c r="J3269" s="414"/>
      <c r="K3269" s="415"/>
      <c r="L3269" s="415"/>
      <c r="M3269" s="415"/>
      <c r="N3269" s="415"/>
      <c r="O3269" s="415"/>
      <c r="P3269" s="415"/>
    </row>
    <row r="3270" spans="9:16">
      <c r="I3270" s="413"/>
      <c r="J3270" s="414"/>
      <c r="K3270" s="415"/>
      <c r="L3270" s="415"/>
      <c r="M3270" s="415"/>
      <c r="N3270" s="415"/>
      <c r="O3270" s="415"/>
      <c r="P3270" s="415"/>
    </row>
    <row r="3271" spans="9:16">
      <c r="I3271" s="413"/>
      <c r="J3271" s="414"/>
      <c r="K3271" s="415"/>
      <c r="L3271" s="415"/>
      <c r="M3271" s="415"/>
      <c r="N3271" s="415"/>
      <c r="O3271" s="415"/>
      <c r="P3271" s="415"/>
    </row>
    <row r="3272" spans="9:16">
      <c r="I3272" s="413"/>
      <c r="J3272" s="414"/>
      <c r="K3272" s="415"/>
      <c r="L3272" s="415"/>
      <c r="M3272" s="415"/>
      <c r="N3272" s="415"/>
      <c r="O3272" s="415"/>
      <c r="P3272" s="415"/>
    </row>
    <row r="3273" spans="9:16">
      <c r="I3273" s="413"/>
      <c r="J3273" s="414"/>
      <c r="K3273" s="415"/>
      <c r="L3273" s="415"/>
      <c r="M3273" s="415"/>
      <c r="N3273" s="415"/>
      <c r="O3273" s="415"/>
      <c r="P3273" s="415"/>
    </row>
    <row r="3274" spans="9:16">
      <c r="I3274" s="413"/>
      <c r="J3274" s="414"/>
      <c r="K3274" s="415"/>
      <c r="L3274" s="415"/>
      <c r="M3274" s="415"/>
      <c r="N3274" s="415"/>
      <c r="O3274" s="415"/>
      <c r="P3274" s="415"/>
    </row>
    <row r="3275" spans="9:16">
      <c r="I3275" s="413"/>
      <c r="J3275" s="414"/>
      <c r="K3275" s="415"/>
      <c r="L3275" s="415"/>
      <c r="M3275" s="415"/>
      <c r="N3275" s="415"/>
      <c r="O3275" s="415"/>
      <c r="P3275" s="415"/>
    </row>
    <row r="3276" spans="9:16">
      <c r="I3276" s="413"/>
      <c r="J3276" s="414"/>
      <c r="K3276" s="415"/>
      <c r="L3276" s="415"/>
      <c r="M3276" s="415"/>
      <c r="N3276" s="415"/>
      <c r="O3276" s="415"/>
      <c r="P3276" s="415"/>
    </row>
    <row r="3277" spans="9:16">
      <c r="I3277" s="413"/>
      <c r="J3277" s="414"/>
      <c r="K3277" s="415"/>
      <c r="L3277" s="415"/>
      <c r="M3277" s="415"/>
      <c r="N3277" s="415"/>
      <c r="O3277" s="415"/>
      <c r="P3277" s="415"/>
    </row>
    <row r="3278" spans="9:16">
      <c r="I3278" s="413"/>
      <c r="J3278" s="414"/>
      <c r="K3278" s="415"/>
      <c r="L3278" s="415"/>
      <c r="M3278" s="415"/>
      <c r="N3278" s="415"/>
      <c r="O3278" s="415"/>
      <c r="P3278" s="415"/>
    </row>
    <row r="3279" spans="9:16">
      <c r="I3279" s="413"/>
      <c r="J3279" s="414"/>
      <c r="K3279" s="415"/>
      <c r="L3279" s="415"/>
      <c r="M3279" s="415"/>
      <c r="N3279" s="415"/>
      <c r="O3279" s="415"/>
      <c r="P3279" s="415"/>
    </row>
    <row r="3280" spans="9:16">
      <c r="I3280" s="413"/>
      <c r="J3280" s="414"/>
      <c r="K3280" s="415"/>
      <c r="L3280" s="415"/>
      <c r="M3280" s="415"/>
      <c r="N3280" s="415"/>
      <c r="O3280" s="415"/>
      <c r="P3280" s="415"/>
    </row>
    <row r="3281" spans="9:16">
      <c r="I3281" s="413"/>
      <c r="J3281" s="414"/>
      <c r="K3281" s="415"/>
      <c r="L3281" s="415"/>
      <c r="M3281" s="415"/>
      <c r="N3281" s="415"/>
      <c r="O3281" s="415"/>
      <c r="P3281" s="415"/>
    </row>
    <row r="3282" spans="9:16">
      <c r="I3282" s="413"/>
      <c r="J3282" s="414"/>
      <c r="K3282" s="415"/>
      <c r="L3282" s="415"/>
      <c r="M3282" s="415"/>
      <c r="N3282" s="415"/>
      <c r="O3282" s="415"/>
      <c r="P3282" s="415"/>
    </row>
    <row r="3283" spans="9:16">
      <c r="I3283" s="413"/>
      <c r="J3283" s="414"/>
      <c r="K3283" s="415"/>
      <c r="L3283" s="415"/>
      <c r="M3283" s="415"/>
      <c r="N3283" s="415"/>
      <c r="O3283" s="415"/>
      <c r="P3283" s="415"/>
    </row>
    <row r="3284" spans="9:16">
      <c r="I3284" s="413"/>
      <c r="J3284" s="414"/>
      <c r="K3284" s="415"/>
      <c r="L3284" s="415"/>
      <c r="M3284" s="415"/>
      <c r="N3284" s="415"/>
      <c r="O3284" s="415"/>
      <c r="P3284" s="415"/>
    </row>
    <row r="3285" spans="9:16">
      <c r="I3285" s="413"/>
      <c r="J3285" s="414"/>
      <c r="K3285" s="415"/>
      <c r="L3285" s="415"/>
      <c r="M3285" s="415"/>
      <c r="N3285" s="415"/>
      <c r="O3285" s="415"/>
      <c r="P3285" s="415"/>
    </row>
    <row r="3286" spans="9:16">
      <c r="I3286" s="413"/>
      <c r="J3286" s="414"/>
      <c r="K3286" s="415"/>
      <c r="L3286" s="415"/>
      <c r="M3286" s="415"/>
      <c r="N3286" s="415"/>
      <c r="O3286" s="415"/>
      <c r="P3286" s="415"/>
    </row>
    <row r="3287" spans="9:16">
      <c r="I3287" s="413"/>
      <c r="J3287" s="414"/>
      <c r="K3287" s="415"/>
      <c r="L3287" s="415"/>
      <c r="M3287" s="415"/>
      <c r="N3287" s="415"/>
      <c r="O3287" s="415"/>
      <c r="P3287" s="415"/>
    </row>
    <row r="3288" spans="9:16">
      <c r="I3288" s="413"/>
      <c r="J3288" s="414"/>
      <c r="K3288" s="415"/>
      <c r="L3288" s="415"/>
      <c r="M3288" s="415"/>
      <c r="N3288" s="415"/>
      <c r="O3288" s="415"/>
      <c r="P3288" s="415"/>
    </row>
    <row r="3289" spans="9:16">
      <c r="I3289" s="413"/>
      <c r="J3289" s="414"/>
      <c r="K3289" s="415"/>
      <c r="L3289" s="415"/>
      <c r="M3289" s="415"/>
      <c r="N3289" s="415"/>
      <c r="O3289" s="415"/>
      <c r="P3289" s="415"/>
    </row>
    <row r="3290" spans="9:16">
      <c r="I3290" s="413"/>
      <c r="J3290" s="414"/>
      <c r="K3290" s="415"/>
      <c r="L3290" s="415"/>
      <c r="M3290" s="415"/>
      <c r="N3290" s="415"/>
      <c r="O3290" s="415"/>
      <c r="P3290" s="415"/>
    </row>
    <row r="3291" spans="9:16">
      <c r="I3291" s="413"/>
      <c r="J3291" s="414"/>
      <c r="K3291" s="415"/>
      <c r="L3291" s="415"/>
      <c r="M3291" s="415"/>
      <c r="N3291" s="415"/>
      <c r="O3291" s="415"/>
      <c r="P3291" s="415"/>
    </row>
    <row r="3292" spans="9:16">
      <c r="I3292" s="413"/>
      <c r="J3292" s="414"/>
      <c r="K3292" s="415"/>
      <c r="L3292" s="415"/>
      <c r="M3292" s="415"/>
      <c r="N3292" s="415"/>
      <c r="O3292" s="415"/>
      <c r="P3292" s="415"/>
    </row>
    <row r="3293" spans="9:16">
      <c r="I3293" s="413"/>
      <c r="J3293" s="414"/>
      <c r="K3293" s="415"/>
      <c r="L3293" s="415"/>
      <c r="M3293" s="415"/>
      <c r="N3293" s="415"/>
      <c r="O3293" s="415"/>
      <c r="P3293" s="415"/>
    </row>
    <row r="3294" spans="9:16">
      <c r="I3294" s="413"/>
      <c r="J3294" s="414"/>
      <c r="K3294" s="415"/>
      <c r="L3294" s="415"/>
      <c r="M3294" s="415"/>
      <c r="N3294" s="415"/>
      <c r="O3294" s="415"/>
      <c r="P3294" s="415"/>
    </row>
    <row r="3295" spans="9:16">
      <c r="I3295" s="413"/>
      <c r="J3295" s="414"/>
      <c r="K3295" s="415"/>
      <c r="L3295" s="415"/>
      <c r="M3295" s="415"/>
      <c r="N3295" s="415"/>
      <c r="O3295" s="415"/>
      <c r="P3295" s="415"/>
    </row>
    <row r="3296" spans="9:16">
      <c r="I3296" s="413"/>
      <c r="J3296" s="414"/>
      <c r="K3296" s="415"/>
      <c r="L3296" s="415"/>
      <c r="M3296" s="415"/>
      <c r="N3296" s="415"/>
      <c r="O3296" s="415"/>
      <c r="P3296" s="415"/>
    </row>
    <row r="3297" spans="9:16">
      <c r="I3297" s="413"/>
      <c r="J3297" s="414"/>
      <c r="K3297" s="415"/>
      <c r="L3297" s="415"/>
      <c r="M3297" s="415"/>
      <c r="N3297" s="415"/>
      <c r="O3297" s="415"/>
      <c r="P3297" s="415"/>
    </row>
    <row r="3298" spans="9:16">
      <c r="I3298" s="413"/>
      <c r="J3298" s="414"/>
      <c r="K3298" s="415"/>
      <c r="L3298" s="415"/>
      <c r="M3298" s="415"/>
      <c r="N3298" s="415"/>
      <c r="O3298" s="415"/>
      <c r="P3298" s="415"/>
    </row>
    <row r="3299" spans="9:16">
      <c r="I3299" s="413"/>
      <c r="J3299" s="414"/>
      <c r="K3299" s="415"/>
      <c r="L3299" s="415"/>
      <c r="M3299" s="415"/>
      <c r="N3299" s="415"/>
      <c r="O3299" s="415"/>
      <c r="P3299" s="415"/>
    </row>
    <row r="3300" spans="9:16">
      <c r="I3300" s="413"/>
      <c r="J3300" s="414"/>
      <c r="K3300" s="415"/>
      <c r="L3300" s="415"/>
      <c r="M3300" s="415"/>
      <c r="N3300" s="415"/>
      <c r="O3300" s="415"/>
      <c r="P3300" s="415"/>
    </row>
    <row r="3301" spans="9:16">
      <c r="I3301" s="413"/>
      <c r="J3301" s="414"/>
      <c r="K3301" s="415"/>
      <c r="L3301" s="415"/>
      <c r="M3301" s="415"/>
      <c r="N3301" s="415"/>
      <c r="O3301" s="415"/>
      <c r="P3301" s="415"/>
    </row>
    <row r="3302" spans="9:16">
      <c r="I3302" s="413"/>
      <c r="J3302" s="414"/>
      <c r="K3302" s="415"/>
      <c r="L3302" s="415"/>
      <c r="M3302" s="415"/>
      <c r="N3302" s="415"/>
      <c r="O3302" s="415"/>
      <c r="P3302" s="415"/>
    </row>
    <row r="3303" spans="9:16">
      <c r="I3303" s="413"/>
      <c r="J3303" s="414"/>
      <c r="K3303" s="415"/>
      <c r="L3303" s="415"/>
      <c r="M3303" s="415"/>
      <c r="N3303" s="415"/>
      <c r="O3303" s="415"/>
      <c r="P3303" s="415"/>
    </row>
    <row r="3304" spans="9:16">
      <c r="I3304" s="413"/>
      <c r="J3304" s="414"/>
      <c r="K3304" s="415"/>
      <c r="L3304" s="415"/>
      <c r="M3304" s="415"/>
      <c r="N3304" s="415"/>
      <c r="O3304" s="415"/>
      <c r="P3304" s="415"/>
    </row>
    <row r="3305" spans="9:16">
      <c r="I3305" s="413"/>
      <c r="J3305" s="414"/>
      <c r="K3305" s="415"/>
      <c r="L3305" s="415"/>
      <c r="M3305" s="415"/>
      <c r="N3305" s="415"/>
      <c r="O3305" s="415"/>
      <c r="P3305" s="415"/>
    </row>
    <row r="3306" spans="9:16">
      <c r="I3306" s="413"/>
      <c r="J3306" s="414"/>
      <c r="K3306" s="415"/>
      <c r="L3306" s="415"/>
      <c r="M3306" s="415"/>
      <c r="N3306" s="415"/>
      <c r="O3306" s="415"/>
      <c r="P3306" s="415"/>
    </row>
    <row r="3307" spans="9:16">
      <c r="I3307" s="413"/>
      <c r="J3307" s="414"/>
      <c r="K3307" s="415"/>
      <c r="L3307" s="415"/>
      <c r="M3307" s="415"/>
      <c r="N3307" s="415"/>
      <c r="O3307" s="415"/>
      <c r="P3307" s="415"/>
    </row>
    <row r="3308" spans="9:16">
      <c r="I3308" s="413"/>
      <c r="J3308" s="414"/>
      <c r="K3308" s="415"/>
      <c r="L3308" s="415"/>
      <c r="M3308" s="415"/>
      <c r="N3308" s="415"/>
      <c r="O3308" s="415"/>
      <c r="P3308" s="415"/>
    </row>
    <row r="3309" spans="9:16">
      <c r="I3309" s="413"/>
      <c r="J3309" s="414"/>
      <c r="K3309" s="415"/>
      <c r="L3309" s="415"/>
      <c r="M3309" s="415"/>
      <c r="N3309" s="415"/>
      <c r="O3309" s="415"/>
      <c r="P3309" s="415"/>
    </row>
    <row r="3310" spans="9:16">
      <c r="I3310" s="413"/>
      <c r="J3310" s="414"/>
      <c r="K3310" s="415"/>
      <c r="L3310" s="415"/>
      <c r="M3310" s="415"/>
      <c r="N3310" s="415"/>
      <c r="O3310" s="415"/>
      <c r="P3310" s="415"/>
    </row>
    <row r="3311" spans="9:16">
      <c r="I3311" s="413"/>
      <c r="J3311" s="414"/>
      <c r="K3311" s="415"/>
      <c r="L3311" s="415"/>
      <c r="M3311" s="415"/>
      <c r="N3311" s="415"/>
      <c r="O3311" s="415"/>
      <c r="P3311" s="415"/>
    </row>
    <row r="3312" spans="9:16">
      <c r="I3312" s="413"/>
      <c r="J3312" s="414"/>
      <c r="K3312" s="415"/>
      <c r="L3312" s="415"/>
      <c r="M3312" s="415"/>
      <c r="N3312" s="415"/>
      <c r="O3312" s="415"/>
      <c r="P3312" s="415"/>
    </row>
    <row r="3313" spans="9:16">
      <c r="I3313" s="413"/>
      <c r="J3313" s="414"/>
      <c r="K3313" s="415"/>
      <c r="L3313" s="415"/>
      <c r="M3313" s="415"/>
      <c r="N3313" s="415"/>
      <c r="O3313" s="415"/>
      <c r="P3313" s="415"/>
    </row>
    <row r="3314" spans="9:16">
      <c r="I3314" s="413"/>
      <c r="J3314" s="414"/>
      <c r="K3314" s="415"/>
      <c r="L3314" s="415"/>
      <c r="M3314" s="415"/>
      <c r="N3314" s="415"/>
      <c r="O3314" s="415"/>
      <c r="P3314" s="415"/>
    </row>
    <row r="3315" spans="9:16">
      <c r="I3315" s="413"/>
      <c r="J3315" s="414"/>
      <c r="K3315" s="415"/>
      <c r="L3315" s="415"/>
      <c r="M3315" s="415"/>
      <c r="N3315" s="415"/>
      <c r="O3315" s="415"/>
      <c r="P3315" s="415"/>
    </row>
    <row r="3316" spans="9:16">
      <c r="I3316" s="413"/>
      <c r="J3316" s="414"/>
      <c r="K3316" s="415"/>
      <c r="L3316" s="415"/>
      <c r="M3316" s="415"/>
      <c r="N3316" s="415"/>
      <c r="O3316" s="415"/>
      <c r="P3316" s="415"/>
    </row>
    <row r="3317" spans="9:16">
      <c r="I3317" s="413"/>
      <c r="J3317" s="414"/>
      <c r="K3317" s="415"/>
      <c r="L3317" s="415"/>
      <c r="M3317" s="415"/>
      <c r="N3317" s="415"/>
      <c r="O3317" s="415"/>
      <c r="P3317" s="415"/>
    </row>
    <row r="3318" spans="9:16">
      <c r="I3318" s="413"/>
      <c r="J3318" s="414"/>
      <c r="K3318" s="415"/>
      <c r="L3318" s="415"/>
      <c r="M3318" s="415"/>
      <c r="N3318" s="415"/>
      <c r="O3318" s="415"/>
      <c r="P3318" s="415"/>
    </row>
    <row r="3319" spans="9:16">
      <c r="I3319" s="413"/>
      <c r="J3319" s="414"/>
      <c r="K3319" s="415"/>
      <c r="L3319" s="415"/>
      <c r="M3319" s="415"/>
      <c r="N3319" s="415"/>
      <c r="O3319" s="415"/>
      <c r="P3319" s="415"/>
    </row>
    <row r="3320" spans="9:16">
      <c r="I3320" s="413"/>
      <c r="J3320" s="414"/>
      <c r="K3320" s="415"/>
      <c r="L3320" s="415"/>
      <c r="M3320" s="415"/>
      <c r="N3320" s="415"/>
      <c r="O3320" s="415"/>
      <c r="P3320" s="415"/>
    </row>
    <row r="3321" spans="9:16">
      <c r="I3321" s="413"/>
      <c r="J3321" s="414"/>
      <c r="K3321" s="415"/>
      <c r="L3321" s="415"/>
      <c r="M3321" s="415"/>
      <c r="N3321" s="415"/>
      <c r="O3321" s="415"/>
      <c r="P3321" s="415"/>
    </row>
    <row r="3322" spans="9:16">
      <c r="I3322" s="413"/>
      <c r="J3322" s="414"/>
      <c r="K3322" s="415"/>
      <c r="L3322" s="415"/>
      <c r="M3322" s="415"/>
      <c r="N3322" s="415"/>
      <c r="O3322" s="415"/>
      <c r="P3322" s="415"/>
    </row>
    <row r="3323" spans="9:16">
      <c r="I3323" s="413"/>
      <c r="J3323" s="414"/>
      <c r="K3323" s="415"/>
      <c r="L3323" s="415"/>
      <c r="M3323" s="415"/>
      <c r="N3323" s="415"/>
      <c r="O3323" s="415"/>
      <c r="P3323" s="415"/>
    </row>
    <row r="3324" spans="9:16">
      <c r="I3324" s="413"/>
      <c r="J3324" s="414"/>
      <c r="K3324" s="415"/>
      <c r="L3324" s="415"/>
      <c r="M3324" s="415"/>
      <c r="N3324" s="415"/>
      <c r="O3324" s="415"/>
      <c r="P3324" s="415"/>
    </row>
    <row r="3325" spans="9:16">
      <c r="I3325" s="413"/>
      <c r="J3325" s="414"/>
      <c r="K3325" s="415"/>
      <c r="L3325" s="415"/>
      <c r="M3325" s="415"/>
      <c r="N3325" s="415"/>
      <c r="O3325" s="415"/>
      <c r="P3325" s="415"/>
    </row>
    <row r="3326" spans="9:16">
      <c r="I3326" s="413"/>
      <c r="J3326" s="414"/>
      <c r="K3326" s="415"/>
      <c r="L3326" s="415"/>
      <c r="M3326" s="415"/>
      <c r="N3326" s="415"/>
      <c r="O3326" s="415"/>
      <c r="P3326" s="415"/>
    </row>
    <row r="3327" spans="9:16">
      <c r="I3327" s="413"/>
      <c r="J3327" s="414"/>
      <c r="K3327" s="415"/>
      <c r="L3327" s="415"/>
      <c r="M3327" s="415"/>
      <c r="N3327" s="415"/>
      <c r="O3327" s="415"/>
      <c r="P3327" s="415"/>
    </row>
    <row r="3328" spans="9:16">
      <c r="I3328" s="413"/>
      <c r="J3328" s="414"/>
      <c r="K3328" s="415"/>
      <c r="L3328" s="415"/>
      <c r="M3328" s="415"/>
      <c r="N3328" s="415"/>
      <c r="O3328" s="415"/>
      <c r="P3328" s="415"/>
    </row>
    <row r="3329" spans="9:16">
      <c r="I3329" s="413"/>
      <c r="J3329" s="414"/>
      <c r="K3329" s="415"/>
      <c r="L3329" s="415"/>
      <c r="M3329" s="415"/>
      <c r="N3329" s="415"/>
      <c r="O3329" s="415"/>
      <c r="P3329" s="415"/>
    </row>
    <row r="3330" spans="9:16">
      <c r="I3330" s="413"/>
      <c r="J3330" s="414"/>
      <c r="K3330" s="415"/>
      <c r="L3330" s="415"/>
      <c r="M3330" s="415"/>
      <c r="N3330" s="415"/>
      <c r="O3330" s="415"/>
      <c r="P3330" s="415"/>
    </row>
    <row r="3331" spans="9:16">
      <c r="I3331" s="413"/>
      <c r="J3331" s="414"/>
      <c r="K3331" s="415"/>
      <c r="L3331" s="415"/>
      <c r="M3331" s="415"/>
      <c r="N3331" s="415"/>
      <c r="O3331" s="415"/>
      <c r="P3331" s="415"/>
    </row>
    <row r="3332" spans="9:16">
      <c r="I3332" s="413"/>
      <c r="J3332" s="414"/>
      <c r="K3332" s="415"/>
      <c r="L3332" s="415"/>
      <c r="M3332" s="415"/>
      <c r="N3332" s="415"/>
      <c r="O3332" s="415"/>
      <c r="P3332" s="415"/>
    </row>
    <row r="3333" spans="9:16">
      <c r="I3333" s="413"/>
      <c r="J3333" s="414"/>
      <c r="K3333" s="415"/>
      <c r="L3333" s="415"/>
      <c r="M3333" s="415"/>
      <c r="N3333" s="415"/>
      <c r="O3333" s="415"/>
      <c r="P3333" s="415"/>
    </row>
    <row r="3334" spans="9:16">
      <c r="I3334" s="413"/>
      <c r="J3334" s="414"/>
      <c r="K3334" s="415"/>
      <c r="L3334" s="415"/>
      <c r="M3334" s="415"/>
      <c r="N3334" s="415"/>
      <c r="O3334" s="415"/>
      <c r="P3334" s="415"/>
    </row>
    <row r="3335" spans="9:16">
      <c r="I3335" s="413"/>
      <c r="J3335" s="414"/>
      <c r="K3335" s="415"/>
      <c r="L3335" s="415"/>
      <c r="M3335" s="415"/>
      <c r="N3335" s="415"/>
      <c r="O3335" s="415"/>
      <c r="P3335" s="415"/>
    </row>
    <row r="3336" spans="9:16">
      <c r="I3336" s="413"/>
      <c r="J3336" s="414"/>
      <c r="K3336" s="415"/>
      <c r="L3336" s="415"/>
      <c r="M3336" s="415"/>
      <c r="N3336" s="415"/>
      <c r="O3336" s="415"/>
      <c r="P3336" s="415"/>
    </row>
    <row r="3337" spans="9:16">
      <c r="I3337" s="413"/>
      <c r="J3337" s="414"/>
      <c r="K3337" s="415"/>
      <c r="L3337" s="415"/>
      <c r="M3337" s="415"/>
      <c r="N3337" s="415"/>
      <c r="O3337" s="415"/>
      <c r="P3337" s="415"/>
    </row>
    <row r="3338" spans="9:16">
      <c r="I3338" s="413"/>
      <c r="J3338" s="414"/>
      <c r="K3338" s="415"/>
      <c r="L3338" s="415"/>
      <c r="M3338" s="415"/>
      <c r="N3338" s="415"/>
      <c r="O3338" s="415"/>
      <c r="P3338" s="415"/>
    </row>
    <row r="3339" spans="9:16">
      <c r="I3339" s="413"/>
      <c r="J3339" s="414"/>
      <c r="K3339" s="415"/>
      <c r="L3339" s="415"/>
      <c r="M3339" s="415"/>
      <c r="N3339" s="415"/>
      <c r="O3339" s="415"/>
      <c r="P3339" s="415"/>
    </row>
    <row r="3340" spans="9:16">
      <c r="I3340" s="413"/>
      <c r="J3340" s="414"/>
      <c r="K3340" s="415"/>
      <c r="L3340" s="415"/>
      <c r="M3340" s="415"/>
      <c r="N3340" s="415"/>
      <c r="O3340" s="415"/>
      <c r="P3340" s="415"/>
    </row>
    <row r="3341" spans="9:16">
      <c r="I3341" s="413"/>
      <c r="J3341" s="414"/>
      <c r="K3341" s="415"/>
      <c r="L3341" s="415"/>
      <c r="M3341" s="415"/>
      <c r="N3341" s="415"/>
      <c r="O3341" s="415"/>
      <c r="P3341" s="415"/>
    </row>
    <row r="3342" spans="9:16">
      <c r="I3342" s="413"/>
      <c r="J3342" s="414"/>
      <c r="K3342" s="415"/>
      <c r="L3342" s="415"/>
      <c r="M3342" s="415"/>
      <c r="N3342" s="415"/>
      <c r="O3342" s="415"/>
      <c r="P3342" s="415"/>
    </row>
    <row r="3343" spans="9:16">
      <c r="I3343" s="413"/>
      <c r="J3343" s="414"/>
      <c r="K3343" s="415"/>
      <c r="L3343" s="415"/>
      <c r="M3343" s="415"/>
      <c r="N3343" s="415"/>
      <c r="O3343" s="415"/>
      <c r="P3343" s="415"/>
    </row>
    <row r="3344" spans="9:16">
      <c r="I3344" s="413"/>
      <c r="J3344" s="414"/>
      <c r="K3344" s="415"/>
      <c r="L3344" s="415"/>
      <c r="M3344" s="415"/>
      <c r="N3344" s="415"/>
      <c r="O3344" s="415"/>
      <c r="P3344" s="415"/>
    </row>
    <row r="3345" spans="9:16">
      <c r="I3345" s="413"/>
      <c r="J3345" s="414"/>
      <c r="K3345" s="415"/>
      <c r="L3345" s="415"/>
      <c r="M3345" s="415"/>
      <c r="N3345" s="415"/>
      <c r="O3345" s="415"/>
      <c r="P3345" s="415"/>
    </row>
    <row r="3346" spans="9:16">
      <c r="I3346" s="413"/>
      <c r="J3346" s="414"/>
      <c r="K3346" s="415"/>
      <c r="L3346" s="415"/>
      <c r="M3346" s="415"/>
      <c r="N3346" s="415"/>
      <c r="O3346" s="415"/>
      <c r="P3346" s="415"/>
    </row>
    <row r="3347" spans="9:16">
      <c r="I3347" s="413"/>
      <c r="J3347" s="414"/>
      <c r="K3347" s="415"/>
      <c r="L3347" s="415"/>
      <c r="M3347" s="415"/>
      <c r="N3347" s="415"/>
      <c r="O3347" s="415"/>
      <c r="P3347" s="415"/>
    </row>
    <row r="3348" spans="9:16">
      <c r="I3348" s="413"/>
      <c r="J3348" s="414"/>
      <c r="K3348" s="415"/>
      <c r="L3348" s="415"/>
      <c r="M3348" s="415"/>
      <c r="N3348" s="415"/>
      <c r="O3348" s="415"/>
      <c r="P3348" s="415"/>
    </row>
    <row r="3349" spans="9:16">
      <c r="I3349" s="413"/>
      <c r="J3349" s="414"/>
      <c r="K3349" s="415"/>
      <c r="L3349" s="415"/>
      <c r="M3349" s="415"/>
      <c r="N3349" s="415"/>
      <c r="O3349" s="415"/>
      <c r="P3349" s="415"/>
    </row>
    <row r="3350" spans="9:16">
      <c r="I3350" s="413"/>
      <c r="J3350" s="414"/>
      <c r="K3350" s="415"/>
      <c r="L3350" s="415"/>
      <c r="M3350" s="415"/>
      <c r="N3350" s="415"/>
      <c r="O3350" s="415"/>
      <c r="P3350" s="415"/>
    </row>
    <row r="3351" spans="9:16">
      <c r="I3351" s="413"/>
      <c r="J3351" s="414"/>
      <c r="K3351" s="415"/>
      <c r="L3351" s="415"/>
      <c r="M3351" s="415"/>
      <c r="N3351" s="415"/>
      <c r="O3351" s="415"/>
      <c r="P3351" s="415"/>
    </row>
    <row r="3352" spans="9:16">
      <c r="I3352" s="413"/>
      <c r="J3352" s="414"/>
      <c r="K3352" s="415"/>
      <c r="L3352" s="415"/>
      <c r="M3352" s="415"/>
      <c r="N3352" s="415"/>
      <c r="O3352" s="415"/>
      <c r="P3352" s="415"/>
    </row>
    <row r="3353" spans="9:16">
      <c r="I3353" s="413"/>
      <c r="J3353" s="414"/>
      <c r="K3353" s="415"/>
      <c r="L3353" s="415"/>
      <c r="M3353" s="415"/>
      <c r="N3353" s="415"/>
      <c r="O3353" s="415"/>
      <c r="P3353" s="415"/>
    </row>
    <row r="3354" spans="9:16">
      <c r="I3354" s="413"/>
      <c r="J3354" s="414"/>
      <c r="K3354" s="415"/>
      <c r="L3354" s="415"/>
      <c r="M3354" s="415"/>
      <c r="N3354" s="415"/>
      <c r="O3354" s="415"/>
      <c r="P3354" s="415"/>
    </row>
    <row r="3355" spans="9:16">
      <c r="I3355" s="413"/>
      <c r="J3355" s="414"/>
      <c r="K3355" s="415"/>
      <c r="L3355" s="415"/>
      <c r="M3355" s="415"/>
      <c r="N3355" s="415"/>
      <c r="O3355" s="415"/>
      <c r="P3355" s="415"/>
    </row>
    <row r="3356" spans="9:16">
      <c r="I3356" s="413"/>
      <c r="J3356" s="414"/>
      <c r="K3356" s="415"/>
      <c r="L3356" s="415"/>
      <c r="M3356" s="415"/>
      <c r="N3356" s="415"/>
      <c r="O3356" s="415"/>
      <c r="P3356" s="415"/>
    </row>
    <row r="3357" spans="9:16">
      <c r="I3357" s="413"/>
      <c r="J3357" s="414"/>
      <c r="K3357" s="415"/>
      <c r="L3357" s="415"/>
      <c r="M3357" s="415"/>
      <c r="N3357" s="415"/>
      <c r="O3357" s="415"/>
      <c r="P3357" s="415"/>
    </row>
    <row r="3358" spans="9:16">
      <c r="I3358" s="413"/>
      <c r="J3358" s="414"/>
      <c r="K3358" s="415"/>
      <c r="L3358" s="415"/>
      <c r="M3358" s="415"/>
      <c r="N3358" s="415"/>
      <c r="O3358" s="415"/>
      <c r="P3358" s="415"/>
    </row>
    <row r="3359" spans="9:16">
      <c r="I3359" s="413"/>
      <c r="J3359" s="414"/>
      <c r="K3359" s="415"/>
      <c r="L3359" s="415"/>
      <c r="M3359" s="415"/>
      <c r="N3359" s="415"/>
      <c r="O3359" s="415"/>
      <c r="P3359" s="415"/>
    </row>
    <row r="3360" spans="9:16">
      <c r="I3360" s="413"/>
      <c r="J3360" s="414"/>
      <c r="K3360" s="415"/>
      <c r="L3360" s="415"/>
      <c r="M3360" s="415"/>
      <c r="N3360" s="415"/>
      <c r="O3360" s="415"/>
      <c r="P3360" s="415"/>
    </row>
    <row r="3361" spans="9:16">
      <c r="I3361" s="413"/>
      <c r="J3361" s="414"/>
      <c r="K3361" s="415"/>
      <c r="L3361" s="415"/>
      <c r="M3361" s="415"/>
      <c r="N3361" s="415"/>
      <c r="O3361" s="415"/>
      <c r="P3361" s="415"/>
    </row>
    <row r="3362" spans="9:16">
      <c r="I3362" s="413"/>
      <c r="J3362" s="414"/>
      <c r="K3362" s="415"/>
      <c r="L3362" s="415"/>
      <c r="M3362" s="415"/>
      <c r="N3362" s="415"/>
      <c r="O3362" s="415"/>
      <c r="P3362" s="415"/>
    </row>
    <row r="3363" spans="9:16">
      <c r="I3363" s="413"/>
      <c r="J3363" s="414"/>
      <c r="K3363" s="415"/>
      <c r="L3363" s="415"/>
      <c r="M3363" s="415"/>
      <c r="N3363" s="415"/>
      <c r="O3363" s="415"/>
      <c r="P3363" s="415"/>
    </row>
    <row r="3364" spans="9:16">
      <c r="I3364" s="413"/>
      <c r="J3364" s="414"/>
      <c r="K3364" s="415"/>
      <c r="L3364" s="415"/>
      <c r="M3364" s="415"/>
      <c r="N3364" s="415"/>
      <c r="O3364" s="415"/>
      <c r="P3364" s="415"/>
    </row>
    <row r="3365" spans="9:16">
      <c r="I3365" s="413"/>
      <c r="J3365" s="414"/>
      <c r="K3365" s="415"/>
      <c r="L3365" s="415"/>
      <c r="M3365" s="415"/>
      <c r="N3365" s="415"/>
      <c r="O3365" s="415"/>
      <c r="P3365" s="415"/>
    </row>
    <row r="3366" spans="9:16">
      <c r="I3366" s="413"/>
      <c r="J3366" s="414"/>
      <c r="K3366" s="415"/>
      <c r="L3366" s="415"/>
      <c r="M3366" s="415"/>
      <c r="N3366" s="415"/>
      <c r="O3366" s="415"/>
      <c r="P3366" s="415"/>
    </row>
    <row r="3367" spans="9:16">
      <c r="I3367" s="413"/>
      <c r="J3367" s="414"/>
      <c r="K3367" s="415"/>
      <c r="L3367" s="415"/>
      <c r="M3367" s="415"/>
      <c r="N3367" s="415"/>
      <c r="O3367" s="415"/>
      <c r="P3367" s="415"/>
    </row>
    <row r="3368" spans="9:16">
      <c r="I3368" s="413"/>
      <c r="J3368" s="414"/>
      <c r="K3368" s="415"/>
      <c r="L3368" s="415"/>
      <c r="M3368" s="415"/>
      <c r="N3368" s="415"/>
      <c r="O3368" s="415"/>
      <c r="P3368" s="415"/>
    </row>
    <row r="3369" spans="9:16">
      <c r="I3369" s="413"/>
      <c r="J3369" s="414"/>
      <c r="K3369" s="415"/>
      <c r="L3369" s="415"/>
      <c r="M3369" s="415"/>
      <c r="N3369" s="415"/>
      <c r="O3369" s="415"/>
      <c r="P3369" s="415"/>
    </row>
    <row r="3370" spans="9:16">
      <c r="I3370" s="413"/>
      <c r="J3370" s="414"/>
      <c r="K3370" s="415"/>
      <c r="L3370" s="415"/>
      <c r="M3370" s="415"/>
      <c r="N3370" s="415"/>
      <c r="O3370" s="415"/>
      <c r="P3370" s="415"/>
    </row>
    <row r="3371" spans="9:16">
      <c r="I3371" s="413"/>
      <c r="J3371" s="414"/>
      <c r="K3371" s="415"/>
      <c r="L3371" s="415"/>
      <c r="M3371" s="415"/>
      <c r="N3371" s="415"/>
      <c r="O3371" s="415"/>
      <c r="P3371" s="415"/>
    </row>
    <row r="3372" spans="9:16">
      <c r="I3372" s="413"/>
      <c r="J3372" s="414"/>
      <c r="K3372" s="415"/>
      <c r="L3372" s="415"/>
      <c r="M3372" s="415"/>
      <c r="N3372" s="415"/>
      <c r="O3372" s="415"/>
      <c r="P3372" s="415"/>
    </row>
    <row r="3373" spans="9:16">
      <c r="I3373" s="413"/>
      <c r="J3373" s="414"/>
      <c r="K3373" s="415"/>
      <c r="L3373" s="415"/>
      <c r="M3373" s="415"/>
      <c r="N3373" s="415"/>
      <c r="O3373" s="415"/>
      <c r="P3373" s="415"/>
    </row>
    <row r="3374" spans="9:16">
      <c r="I3374" s="413"/>
      <c r="J3374" s="414"/>
      <c r="K3374" s="415"/>
      <c r="L3374" s="415"/>
      <c r="M3374" s="415"/>
      <c r="N3374" s="415"/>
      <c r="O3374" s="415"/>
      <c r="P3374" s="415"/>
    </row>
    <row r="3375" spans="9:16">
      <c r="I3375" s="413"/>
      <c r="J3375" s="414"/>
      <c r="K3375" s="415"/>
      <c r="L3375" s="415"/>
      <c r="M3375" s="415"/>
      <c r="N3375" s="415"/>
      <c r="O3375" s="415"/>
      <c r="P3375" s="415"/>
    </row>
    <row r="3376" spans="9:16">
      <c r="I3376" s="413"/>
      <c r="J3376" s="414"/>
      <c r="K3376" s="415"/>
      <c r="L3376" s="415"/>
      <c r="M3376" s="415"/>
      <c r="N3376" s="415"/>
      <c r="O3376" s="415"/>
      <c r="P3376" s="415"/>
    </row>
    <row r="3377" spans="9:16">
      <c r="I3377" s="413"/>
      <c r="J3377" s="414"/>
      <c r="K3377" s="415"/>
      <c r="L3377" s="415"/>
      <c r="M3377" s="415"/>
      <c r="N3377" s="415"/>
      <c r="O3377" s="415"/>
      <c r="P3377" s="415"/>
    </row>
    <row r="3378" spans="9:16">
      <c r="I3378" s="413"/>
      <c r="J3378" s="414"/>
      <c r="K3378" s="415"/>
      <c r="L3378" s="415"/>
      <c r="M3378" s="415"/>
      <c r="N3378" s="415"/>
      <c r="O3378" s="415"/>
      <c r="P3378" s="415"/>
    </row>
    <row r="3379" spans="9:16">
      <c r="I3379" s="413"/>
      <c r="J3379" s="414"/>
      <c r="K3379" s="415"/>
      <c r="L3379" s="415"/>
      <c r="M3379" s="415"/>
      <c r="N3379" s="415"/>
      <c r="O3379" s="415"/>
      <c r="P3379" s="415"/>
    </row>
    <row r="3380" spans="9:16">
      <c r="I3380" s="413"/>
      <c r="J3380" s="414"/>
      <c r="K3380" s="415"/>
      <c r="L3380" s="415"/>
      <c r="M3380" s="415"/>
      <c r="N3380" s="415"/>
      <c r="O3380" s="415"/>
      <c r="P3380" s="415"/>
    </row>
    <row r="3381" spans="9:16">
      <c r="I3381" s="413"/>
      <c r="J3381" s="414"/>
      <c r="K3381" s="415"/>
      <c r="L3381" s="415"/>
      <c r="M3381" s="415"/>
      <c r="N3381" s="415"/>
      <c r="O3381" s="415"/>
      <c r="P3381" s="415"/>
    </row>
    <row r="3382" spans="9:16">
      <c r="I3382" s="413"/>
      <c r="J3382" s="414"/>
      <c r="K3382" s="415"/>
      <c r="L3382" s="415"/>
      <c r="M3382" s="415"/>
      <c r="N3382" s="415"/>
      <c r="O3382" s="415"/>
      <c r="P3382" s="415"/>
    </row>
    <row r="3383" spans="9:16">
      <c r="I3383" s="413"/>
      <c r="J3383" s="414"/>
      <c r="K3383" s="415"/>
      <c r="L3383" s="415"/>
      <c r="M3383" s="415"/>
      <c r="N3383" s="415"/>
      <c r="O3383" s="415"/>
      <c r="P3383" s="415"/>
    </row>
    <row r="3384" spans="9:16">
      <c r="I3384" s="413"/>
      <c r="J3384" s="414"/>
      <c r="K3384" s="415"/>
      <c r="L3384" s="415"/>
      <c r="M3384" s="415"/>
      <c r="N3384" s="415"/>
      <c r="O3384" s="415"/>
      <c r="P3384" s="415"/>
    </row>
    <row r="3385" spans="9:16">
      <c r="I3385" s="413"/>
      <c r="J3385" s="414"/>
      <c r="K3385" s="415"/>
      <c r="L3385" s="415"/>
      <c r="M3385" s="415"/>
      <c r="N3385" s="415"/>
      <c r="O3385" s="415"/>
      <c r="P3385" s="415"/>
    </row>
    <row r="3386" spans="9:16">
      <c r="I3386" s="413"/>
      <c r="J3386" s="414"/>
      <c r="K3386" s="415"/>
      <c r="L3386" s="415"/>
      <c r="M3386" s="415"/>
      <c r="N3386" s="415"/>
      <c r="O3386" s="415"/>
      <c r="P3386" s="415"/>
    </row>
    <row r="3387" spans="9:16">
      <c r="I3387" s="413"/>
      <c r="J3387" s="414"/>
      <c r="K3387" s="415"/>
      <c r="L3387" s="415"/>
      <c r="M3387" s="415"/>
      <c r="N3387" s="415"/>
      <c r="O3387" s="415"/>
      <c r="P3387" s="415"/>
    </row>
    <row r="3388" spans="9:16">
      <c r="I3388" s="413"/>
      <c r="J3388" s="414"/>
      <c r="K3388" s="415"/>
      <c r="L3388" s="415"/>
      <c r="M3388" s="415"/>
      <c r="N3388" s="415"/>
      <c r="O3388" s="415"/>
      <c r="P3388" s="415"/>
    </row>
    <row r="3389" spans="9:16">
      <c r="I3389" s="413"/>
      <c r="J3389" s="414"/>
      <c r="K3389" s="415"/>
      <c r="L3389" s="415"/>
      <c r="M3389" s="415"/>
      <c r="N3389" s="415"/>
      <c r="O3389" s="415"/>
      <c r="P3389" s="415"/>
    </row>
    <row r="3390" spans="9:16">
      <c r="I3390" s="413"/>
      <c r="J3390" s="414"/>
      <c r="K3390" s="415"/>
      <c r="L3390" s="415"/>
      <c r="M3390" s="415"/>
      <c r="N3390" s="415"/>
      <c r="O3390" s="415"/>
      <c r="P3390" s="415"/>
    </row>
    <row r="3391" spans="9:16">
      <c r="I3391" s="413"/>
      <c r="J3391" s="414"/>
      <c r="K3391" s="415"/>
      <c r="L3391" s="415"/>
      <c r="M3391" s="415"/>
      <c r="N3391" s="415"/>
      <c r="O3391" s="415"/>
      <c r="P3391" s="415"/>
    </row>
    <row r="3392" spans="9:16">
      <c r="I3392" s="413"/>
      <c r="J3392" s="414"/>
      <c r="K3392" s="415"/>
      <c r="L3392" s="415"/>
      <c r="M3392" s="415"/>
      <c r="N3392" s="415"/>
      <c r="O3392" s="415"/>
      <c r="P3392" s="415"/>
    </row>
    <row r="3393" spans="9:16">
      <c r="I3393" s="413"/>
      <c r="J3393" s="414"/>
      <c r="K3393" s="415"/>
      <c r="L3393" s="415"/>
      <c r="M3393" s="415"/>
      <c r="N3393" s="415"/>
      <c r="O3393" s="415"/>
      <c r="P3393" s="415"/>
    </row>
    <row r="3394" spans="9:16">
      <c r="I3394" s="413"/>
      <c r="J3394" s="414"/>
      <c r="K3394" s="415"/>
      <c r="L3394" s="415"/>
      <c r="M3394" s="415"/>
      <c r="N3394" s="415"/>
      <c r="O3394" s="415"/>
      <c r="P3394" s="415"/>
    </row>
    <row r="3395" spans="9:16">
      <c r="I3395" s="413"/>
      <c r="J3395" s="414"/>
      <c r="K3395" s="415"/>
      <c r="L3395" s="415"/>
      <c r="M3395" s="415"/>
      <c r="N3395" s="415"/>
      <c r="O3395" s="415"/>
      <c r="P3395" s="415"/>
    </row>
    <row r="3396" spans="9:16">
      <c r="I3396" s="413"/>
      <c r="J3396" s="414"/>
      <c r="K3396" s="415"/>
      <c r="L3396" s="415"/>
      <c r="M3396" s="415"/>
      <c r="N3396" s="415"/>
      <c r="O3396" s="415"/>
      <c r="P3396" s="415"/>
    </row>
    <row r="3397" spans="9:16">
      <c r="I3397" s="413"/>
      <c r="J3397" s="414"/>
      <c r="K3397" s="415"/>
      <c r="L3397" s="415"/>
      <c r="M3397" s="415"/>
      <c r="N3397" s="415"/>
      <c r="O3397" s="415"/>
      <c r="P3397" s="415"/>
    </row>
    <row r="3398" spans="9:16">
      <c r="I3398" s="413"/>
      <c r="J3398" s="414"/>
      <c r="K3398" s="415"/>
      <c r="L3398" s="415"/>
      <c r="M3398" s="415"/>
      <c r="N3398" s="415"/>
      <c r="O3398" s="415"/>
      <c r="P3398" s="415"/>
    </row>
    <row r="3399" spans="9:16">
      <c r="I3399" s="413"/>
      <c r="J3399" s="414"/>
      <c r="K3399" s="415"/>
      <c r="L3399" s="415"/>
      <c r="M3399" s="415"/>
      <c r="N3399" s="415"/>
      <c r="O3399" s="415"/>
      <c r="P3399" s="415"/>
    </row>
    <row r="3400" spans="9:16">
      <c r="I3400" s="413"/>
      <c r="J3400" s="414"/>
      <c r="K3400" s="415"/>
      <c r="L3400" s="415"/>
      <c r="M3400" s="415"/>
      <c r="N3400" s="415"/>
      <c r="O3400" s="415"/>
      <c r="P3400" s="415"/>
    </row>
    <row r="3401" spans="9:16">
      <c r="I3401" s="413"/>
      <c r="J3401" s="414"/>
      <c r="K3401" s="415"/>
      <c r="L3401" s="415"/>
      <c r="M3401" s="415"/>
      <c r="N3401" s="415"/>
      <c r="O3401" s="415"/>
      <c r="P3401" s="415"/>
    </row>
    <row r="3402" spans="9:16">
      <c r="I3402" s="413"/>
      <c r="J3402" s="414"/>
      <c r="K3402" s="415"/>
      <c r="L3402" s="415"/>
      <c r="M3402" s="415"/>
      <c r="N3402" s="415"/>
      <c r="O3402" s="415"/>
      <c r="P3402" s="415"/>
    </row>
    <row r="3403" spans="9:16">
      <c r="I3403" s="413"/>
      <c r="J3403" s="414"/>
      <c r="K3403" s="415"/>
      <c r="L3403" s="415"/>
      <c r="M3403" s="415"/>
      <c r="N3403" s="415"/>
      <c r="O3403" s="415"/>
      <c r="P3403" s="415"/>
    </row>
    <row r="3404" spans="9:16">
      <c r="I3404" s="413"/>
      <c r="J3404" s="414"/>
      <c r="K3404" s="415"/>
      <c r="L3404" s="415"/>
      <c r="M3404" s="415"/>
      <c r="N3404" s="415"/>
      <c r="O3404" s="415"/>
      <c r="P3404" s="415"/>
    </row>
    <row r="3405" spans="9:16">
      <c r="I3405" s="413"/>
      <c r="J3405" s="414"/>
      <c r="K3405" s="415"/>
      <c r="L3405" s="415"/>
      <c r="M3405" s="415"/>
      <c r="N3405" s="415"/>
      <c r="O3405" s="415"/>
      <c r="P3405" s="415"/>
    </row>
    <row r="3406" spans="9:16">
      <c r="I3406" s="413"/>
      <c r="J3406" s="414"/>
      <c r="K3406" s="415"/>
      <c r="L3406" s="415"/>
      <c r="M3406" s="415"/>
      <c r="N3406" s="415"/>
      <c r="O3406" s="415"/>
      <c r="P3406" s="415"/>
    </row>
    <row r="3407" spans="9:16">
      <c r="I3407" s="413"/>
      <c r="J3407" s="414"/>
      <c r="K3407" s="415"/>
      <c r="L3407" s="415"/>
      <c r="M3407" s="415"/>
      <c r="N3407" s="415"/>
      <c r="O3407" s="415"/>
      <c r="P3407" s="415"/>
    </row>
    <row r="3408" spans="9:16">
      <c r="I3408" s="413"/>
      <c r="J3408" s="414"/>
      <c r="K3408" s="415"/>
      <c r="L3408" s="415"/>
      <c r="M3408" s="415"/>
      <c r="N3408" s="415"/>
      <c r="O3408" s="415"/>
      <c r="P3408" s="415"/>
    </row>
    <row r="3409" spans="9:16">
      <c r="I3409" s="413"/>
      <c r="J3409" s="414"/>
      <c r="K3409" s="415"/>
      <c r="L3409" s="415"/>
      <c r="M3409" s="415"/>
      <c r="N3409" s="415"/>
      <c r="O3409" s="415"/>
      <c r="P3409" s="415"/>
    </row>
    <row r="3410" spans="9:16">
      <c r="I3410" s="413"/>
      <c r="J3410" s="414"/>
      <c r="K3410" s="415"/>
      <c r="L3410" s="415"/>
      <c r="M3410" s="415"/>
      <c r="N3410" s="415"/>
      <c r="O3410" s="415"/>
      <c r="P3410" s="415"/>
    </row>
    <row r="3411" spans="9:16">
      <c r="I3411" s="413"/>
      <c r="J3411" s="414"/>
      <c r="K3411" s="415"/>
      <c r="L3411" s="415"/>
      <c r="M3411" s="415"/>
      <c r="N3411" s="415"/>
      <c r="O3411" s="415"/>
      <c r="P3411" s="415"/>
    </row>
    <row r="3412" spans="9:16">
      <c r="I3412" s="413"/>
      <c r="J3412" s="414"/>
      <c r="K3412" s="415"/>
      <c r="L3412" s="415"/>
      <c r="M3412" s="415"/>
      <c r="N3412" s="415"/>
      <c r="O3412" s="415"/>
      <c r="P3412" s="415"/>
    </row>
    <row r="3413" spans="9:16">
      <c r="I3413" s="413"/>
      <c r="J3413" s="414"/>
      <c r="K3413" s="415"/>
      <c r="L3413" s="415"/>
      <c r="M3413" s="415"/>
      <c r="N3413" s="415"/>
      <c r="O3413" s="415"/>
      <c r="P3413" s="415"/>
    </row>
    <row r="3414" spans="9:16">
      <c r="I3414" s="413"/>
      <c r="J3414" s="414"/>
      <c r="K3414" s="415"/>
      <c r="L3414" s="415"/>
      <c r="M3414" s="415"/>
      <c r="N3414" s="415"/>
      <c r="O3414" s="415"/>
      <c r="P3414" s="415"/>
    </row>
    <row r="3415" spans="9:16">
      <c r="I3415" s="413"/>
      <c r="J3415" s="414"/>
      <c r="K3415" s="415"/>
      <c r="L3415" s="415"/>
      <c r="M3415" s="415"/>
      <c r="N3415" s="415"/>
      <c r="O3415" s="415"/>
      <c r="P3415" s="415"/>
    </row>
    <row r="3416" spans="9:16">
      <c r="I3416" s="413"/>
      <c r="J3416" s="414"/>
      <c r="K3416" s="415"/>
      <c r="L3416" s="415"/>
      <c r="M3416" s="415"/>
      <c r="N3416" s="415"/>
      <c r="O3416" s="415"/>
      <c r="P3416" s="415"/>
    </row>
    <row r="3417" spans="9:16">
      <c r="I3417" s="413"/>
      <c r="J3417" s="414"/>
      <c r="K3417" s="415"/>
      <c r="L3417" s="415"/>
      <c r="M3417" s="415"/>
      <c r="N3417" s="415"/>
      <c r="O3417" s="415"/>
      <c r="P3417" s="415"/>
    </row>
    <row r="3418" spans="9:16">
      <c r="I3418" s="413"/>
      <c r="J3418" s="414"/>
      <c r="K3418" s="415"/>
      <c r="L3418" s="415"/>
      <c r="M3418" s="415"/>
      <c r="N3418" s="415"/>
      <c r="O3418" s="415"/>
      <c r="P3418" s="415"/>
    </row>
    <row r="3419" spans="9:16">
      <c r="I3419" s="413"/>
      <c r="J3419" s="414"/>
      <c r="K3419" s="415"/>
      <c r="L3419" s="415"/>
      <c r="M3419" s="415"/>
      <c r="N3419" s="415"/>
      <c r="O3419" s="415"/>
      <c r="P3419" s="415"/>
    </row>
    <row r="3420" spans="9:16">
      <c r="I3420" s="413"/>
      <c r="J3420" s="414"/>
      <c r="K3420" s="415"/>
      <c r="L3420" s="415"/>
      <c r="M3420" s="415"/>
      <c r="N3420" s="415"/>
      <c r="O3420" s="415"/>
      <c r="P3420" s="415"/>
    </row>
    <row r="3421" spans="9:16">
      <c r="I3421" s="413"/>
      <c r="J3421" s="414"/>
      <c r="K3421" s="415"/>
      <c r="L3421" s="415"/>
      <c r="M3421" s="415"/>
      <c r="N3421" s="415"/>
      <c r="O3421" s="415"/>
      <c r="P3421" s="415"/>
    </row>
    <row r="3422" spans="9:16">
      <c r="I3422" s="413"/>
      <c r="J3422" s="414"/>
      <c r="K3422" s="415"/>
      <c r="L3422" s="415"/>
      <c r="M3422" s="415"/>
      <c r="N3422" s="415"/>
      <c r="O3422" s="415"/>
      <c r="P3422" s="415"/>
    </row>
    <row r="3423" spans="9:16">
      <c r="I3423" s="413"/>
      <c r="J3423" s="414"/>
      <c r="K3423" s="415"/>
      <c r="L3423" s="415"/>
      <c r="M3423" s="415"/>
      <c r="N3423" s="415"/>
      <c r="O3423" s="415"/>
      <c r="P3423" s="415"/>
    </row>
    <row r="3424" spans="9:16">
      <c r="I3424" s="413"/>
      <c r="J3424" s="414"/>
      <c r="K3424" s="415"/>
      <c r="L3424" s="415"/>
      <c r="M3424" s="415"/>
      <c r="N3424" s="415"/>
      <c r="O3424" s="415"/>
      <c r="P3424" s="415"/>
    </row>
    <row r="3425" spans="9:16">
      <c r="I3425" s="413"/>
      <c r="J3425" s="414"/>
      <c r="K3425" s="415"/>
      <c r="L3425" s="415"/>
      <c r="M3425" s="415"/>
      <c r="N3425" s="415"/>
      <c r="O3425" s="415"/>
      <c r="P3425" s="415"/>
    </row>
    <row r="3426" spans="9:16">
      <c r="I3426" s="413"/>
      <c r="J3426" s="414"/>
      <c r="K3426" s="415"/>
      <c r="L3426" s="415"/>
      <c r="M3426" s="415"/>
      <c r="N3426" s="415"/>
      <c r="O3426" s="415"/>
      <c r="P3426" s="415"/>
    </row>
    <row r="3427" spans="9:16">
      <c r="I3427" s="413"/>
      <c r="J3427" s="414"/>
      <c r="K3427" s="415"/>
      <c r="L3427" s="415"/>
      <c r="M3427" s="415"/>
      <c r="N3427" s="415"/>
      <c r="O3427" s="415"/>
      <c r="P3427" s="415"/>
    </row>
    <row r="3428" spans="9:16">
      <c r="I3428" s="413"/>
      <c r="J3428" s="414"/>
      <c r="K3428" s="415"/>
      <c r="L3428" s="415"/>
      <c r="M3428" s="415"/>
      <c r="N3428" s="415"/>
      <c r="O3428" s="415"/>
      <c r="P3428" s="415"/>
    </row>
    <row r="3429" spans="9:16">
      <c r="I3429" s="413"/>
      <c r="J3429" s="414"/>
      <c r="K3429" s="415"/>
      <c r="L3429" s="415"/>
      <c r="M3429" s="415"/>
      <c r="N3429" s="415"/>
      <c r="O3429" s="415"/>
      <c r="P3429" s="415"/>
    </row>
    <row r="3430" spans="9:16">
      <c r="I3430" s="413"/>
      <c r="J3430" s="414"/>
      <c r="K3430" s="415"/>
      <c r="L3430" s="415"/>
      <c r="M3430" s="415"/>
      <c r="N3430" s="415"/>
      <c r="O3430" s="415"/>
      <c r="P3430" s="415"/>
    </row>
    <row r="3431" spans="9:16">
      <c r="I3431" s="413"/>
      <c r="J3431" s="414"/>
      <c r="K3431" s="415"/>
      <c r="L3431" s="415"/>
      <c r="M3431" s="415"/>
      <c r="N3431" s="415"/>
      <c r="O3431" s="415"/>
      <c r="P3431" s="415"/>
    </row>
    <row r="3432" spans="9:16">
      <c r="I3432" s="413"/>
      <c r="J3432" s="414"/>
      <c r="K3432" s="415"/>
      <c r="L3432" s="415"/>
      <c r="M3432" s="415"/>
      <c r="N3432" s="415"/>
      <c r="O3432" s="415"/>
      <c r="P3432" s="415"/>
    </row>
    <row r="3433" spans="9:16">
      <c r="I3433" s="413"/>
      <c r="J3433" s="414"/>
      <c r="K3433" s="415"/>
      <c r="L3433" s="415"/>
      <c r="M3433" s="415"/>
      <c r="N3433" s="415"/>
      <c r="O3433" s="415"/>
      <c r="P3433" s="415"/>
    </row>
    <row r="3434" spans="9:16">
      <c r="I3434" s="413"/>
      <c r="J3434" s="414"/>
      <c r="K3434" s="415"/>
      <c r="L3434" s="415"/>
      <c r="M3434" s="415"/>
      <c r="N3434" s="415"/>
      <c r="O3434" s="415"/>
      <c r="P3434" s="415"/>
    </row>
    <row r="3435" spans="9:16">
      <c r="I3435" s="413"/>
      <c r="J3435" s="414"/>
      <c r="K3435" s="415"/>
      <c r="L3435" s="415"/>
      <c r="M3435" s="415"/>
      <c r="N3435" s="415"/>
      <c r="O3435" s="415"/>
      <c r="P3435" s="415"/>
    </row>
    <row r="3436" spans="9:16">
      <c r="I3436" s="413"/>
      <c r="J3436" s="414"/>
      <c r="K3436" s="415"/>
      <c r="L3436" s="415"/>
      <c r="M3436" s="415"/>
      <c r="N3436" s="415"/>
      <c r="O3436" s="415"/>
      <c r="P3436" s="415"/>
    </row>
    <row r="3437" spans="9:16">
      <c r="I3437" s="413"/>
      <c r="J3437" s="414"/>
      <c r="K3437" s="415"/>
      <c r="L3437" s="415"/>
      <c r="M3437" s="415"/>
      <c r="N3437" s="415"/>
      <c r="O3437" s="415"/>
      <c r="P3437" s="415"/>
    </row>
    <row r="3438" spans="9:16">
      <c r="I3438" s="413"/>
      <c r="J3438" s="414"/>
      <c r="K3438" s="415"/>
      <c r="L3438" s="415"/>
      <c r="M3438" s="415"/>
      <c r="N3438" s="415"/>
      <c r="O3438" s="415"/>
      <c r="P3438" s="415"/>
    </row>
    <row r="3439" spans="9:16">
      <c r="I3439" s="413"/>
      <c r="J3439" s="414"/>
      <c r="K3439" s="415"/>
      <c r="L3439" s="415"/>
      <c r="M3439" s="415"/>
      <c r="N3439" s="415"/>
      <c r="O3439" s="415"/>
      <c r="P3439" s="415"/>
    </row>
    <row r="3440" spans="9:16">
      <c r="I3440" s="413"/>
      <c r="J3440" s="414"/>
      <c r="K3440" s="415"/>
      <c r="L3440" s="415"/>
      <c r="M3440" s="415"/>
      <c r="N3440" s="415"/>
      <c r="O3440" s="415"/>
      <c r="P3440" s="415"/>
    </row>
    <row r="3441" spans="9:16">
      <c r="I3441" s="413"/>
      <c r="J3441" s="414"/>
      <c r="K3441" s="415"/>
      <c r="L3441" s="415"/>
      <c r="M3441" s="415"/>
      <c r="N3441" s="415"/>
      <c r="O3441" s="415"/>
      <c r="P3441" s="415"/>
    </row>
    <row r="3442" spans="9:16">
      <c r="I3442" s="413"/>
      <c r="J3442" s="414"/>
      <c r="K3442" s="415"/>
      <c r="L3442" s="415"/>
      <c r="M3442" s="415"/>
      <c r="N3442" s="415"/>
      <c r="O3442" s="415"/>
      <c r="P3442" s="415"/>
    </row>
    <row r="3443" spans="9:16">
      <c r="I3443" s="413"/>
      <c r="J3443" s="414"/>
      <c r="K3443" s="415"/>
      <c r="L3443" s="415"/>
      <c r="M3443" s="415"/>
      <c r="N3443" s="415"/>
      <c r="O3443" s="415"/>
      <c r="P3443" s="415"/>
    </row>
    <row r="3444" spans="9:16">
      <c r="I3444" s="413"/>
      <c r="J3444" s="414"/>
      <c r="K3444" s="415"/>
      <c r="L3444" s="415"/>
      <c r="M3444" s="415"/>
      <c r="N3444" s="415"/>
      <c r="O3444" s="415"/>
      <c r="P3444" s="415"/>
    </row>
    <row r="3445" spans="9:16">
      <c r="I3445" s="413"/>
      <c r="J3445" s="414"/>
      <c r="K3445" s="415"/>
      <c r="L3445" s="415"/>
      <c r="M3445" s="415"/>
      <c r="N3445" s="415"/>
      <c r="O3445" s="415"/>
      <c r="P3445" s="415"/>
    </row>
    <row r="3446" spans="9:16">
      <c r="I3446" s="413"/>
      <c r="J3446" s="414"/>
      <c r="K3446" s="415"/>
      <c r="L3446" s="415"/>
      <c r="M3446" s="415"/>
      <c r="N3446" s="415"/>
      <c r="O3446" s="415"/>
      <c r="P3446" s="415"/>
    </row>
    <row r="3447" spans="9:16">
      <c r="I3447" s="413"/>
      <c r="J3447" s="414"/>
      <c r="K3447" s="415"/>
      <c r="L3447" s="415"/>
      <c r="M3447" s="415"/>
      <c r="N3447" s="415"/>
      <c r="O3447" s="415"/>
      <c r="P3447" s="415"/>
    </row>
    <row r="3448" spans="9:16">
      <c r="I3448" s="413"/>
      <c r="J3448" s="414"/>
      <c r="K3448" s="415"/>
      <c r="L3448" s="415"/>
      <c r="M3448" s="415"/>
      <c r="N3448" s="415"/>
      <c r="O3448" s="415"/>
      <c r="P3448" s="415"/>
    </row>
    <row r="3449" spans="9:16">
      <c r="I3449" s="413"/>
      <c r="J3449" s="414"/>
      <c r="K3449" s="415"/>
      <c r="L3449" s="415"/>
      <c r="M3449" s="415"/>
      <c r="N3449" s="415"/>
      <c r="O3449" s="415"/>
      <c r="P3449" s="415"/>
    </row>
    <row r="3450" spans="9:16">
      <c r="I3450" s="413"/>
      <c r="J3450" s="414"/>
      <c r="K3450" s="415"/>
      <c r="L3450" s="415"/>
      <c r="M3450" s="415"/>
      <c r="N3450" s="415"/>
      <c r="O3450" s="415"/>
      <c r="P3450" s="415"/>
    </row>
    <row r="3451" spans="9:16">
      <c r="I3451" s="413"/>
      <c r="J3451" s="414"/>
      <c r="K3451" s="415"/>
      <c r="L3451" s="415"/>
      <c r="M3451" s="415"/>
      <c r="N3451" s="415"/>
      <c r="O3451" s="415"/>
      <c r="P3451" s="415"/>
    </row>
    <row r="3452" spans="9:16">
      <c r="I3452" s="413"/>
      <c r="J3452" s="414"/>
      <c r="K3452" s="415"/>
      <c r="L3452" s="415"/>
      <c r="M3452" s="415"/>
      <c r="N3452" s="415"/>
      <c r="O3452" s="415"/>
      <c r="P3452" s="415"/>
    </row>
    <row r="3453" spans="9:16">
      <c r="I3453" s="413"/>
      <c r="J3453" s="414"/>
      <c r="K3453" s="415"/>
      <c r="L3453" s="415"/>
      <c r="M3453" s="415"/>
      <c r="N3453" s="415"/>
      <c r="O3453" s="415"/>
      <c r="P3453" s="415"/>
    </row>
    <row r="3454" spans="9:16">
      <c r="I3454" s="413"/>
      <c r="J3454" s="414"/>
      <c r="K3454" s="415"/>
      <c r="L3454" s="415"/>
      <c r="M3454" s="415"/>
      <c r="N3454" s="415"/>
      <c r="O3454" s="415"/>
      <c r="P3454" s="415"/>
    </row>
    <row r="3455" spans="9:16">
      <c r="I3455" s="413"/>
      <c r="J3455" s="414"/>
      <c r="K3455" s="415"/>
      <c r="L3455" s="415"/>
      <c r="M3455" s="415"/>
      <c r="N3455" s="415"/>
      <c r="O3455" s="415"/>
      <c r="P3455" s="415"/>
    </row>
    <row r="3456" spans="9:16">
      <c r="I3456" s="413"/>
      <c r="J3456" s="414"/>
      <c r="K3456" s="415"/>
      <c r="L3456" s="415"/>
      <c r="M3456" s="415"/>
      <c r="N3456" s="415"/>
      <c r="O3456" s="415"/>
      <c r="P3456" s="415"/>
    </row>
    <row r="3457" spans="9:16">
      <c r="I3457" s="413"/>
      <c r="J3457" s="414"/>
      <c r="K3457" s="415"/>
      <c r="L3457" s="415"/>
      <c r="M3457" s="415"/>
      <c r="N3457" s="415"/>
      <c r="O3457" s="415"/>
      <c r="P3457" s="415"/>
    </row>
    <row r="3458" spans="9:16">
      <c r="I3458" s="413"/>
      <c r="J3458" s="414"/>
      <c r="K3458" s="415"/>
      <c r="L3458" s="415"/>
      <c r="M3458" s="415"/>
      <c r="N3458" s="415"/>
      <c r="O3458" s="415"/>
      <c r="P3458" s="415"/>
    </row>
    <row r="3459" spans="9:16">
      <c r="I3459" s="413"/>
      <c r="J3459" s="414"/>
      <c r="K3459" s="415"/>
      <c r="L3459" s="415"/>
      <c r="M3459" s="415"/>
      <c r="N3459" s="415"/>
      <c r="O3459" s="415"/>
      <c r="P3459" s="415"/>
    </row>
    <row r="3460" spans="9:16">
      <c r="I3460" s="413"/>
      <c r="J3460" s="414"/>
      <c r="K3460" s="415"/>
      <c r="L3460" s="415"/>
      <c r="M3460" s="415"/>
      <c r="N3460" s="415"/>
      <c r="O3460" s="415"/>
      <c r="P3460" s="415"/>
    </row>
    <row r="3461" spans="9:16">
      <c r="I3461" s="413"/>
      <c r="J3461" s="414"/>
      <c r="K3461" s="415"/>
      <c r="L3461" s="415"/>
      <c r="M3461" s="415"/>
      <c r="N3461" s="415"/>
      <c r="O3461" s="415"/>
      <c r="P3461" s="415"/>
    </row>
    <row r="3462" spans="9:16">
      <c r="I3462" s="413"/>
      <c r="J3462" s="414"/>
      <c r="K3462" s="415"/>
      <c r="L3462" s="415"/>
      <c r="M3462" s="415"/>
      <c r="N3462" s="415"/>
      <c r="O3462" s="415"/>
      <c r="P3462" s="415"/>
    </row>
    <row r="3463" spans="9:16">
      <c r="I3463" s="413"/>
      <c r="J3463" s="414"/>
      <c r="K3463" s="415"/>
      <c r="L3463" s="415"/>
      <c r="M3463" s="415"/>
      <c r="N3463" s="415"/>
      <c r="O3463" s="415"/>
      <c r="P3463" s="415"/>
    </row>
    <row r="3464" spans="9:16">
      <c r="I3464" s="413"/>
      <c r="J3464" s="414"/>
      <c r="K3464" s="415"/>
      <c r="L3464" s="415"/>
      <c r="M3464" s="415"/>
      <c r="N3464" s="415"/>
      <c r="O3464" s="415"/>
      <c r="P3464" s="415"/>
    </row>
    <row r="3465" spans="9:16">
      <c r="I3465" s="413"/>
      <c r="J3465" s="414"/>
      <c r="K3465" s="415"/>
      <c r="L3465" s="415"/>
      <c r="M3465" s="415"/>
      <c r="N3465" s="415"/>
      <c r="O3465" s="415"/>
      <c r="P3465" s="415"/>
    </row>
    <row r="3466" spans="9:16">
      <c r="I3466" s="413"/>
      <c r="J3466" s="414"/>
      <c r="K3466" s="415"/>
      <c r="L3466" s="415"/>
      <c r="M3466" s="415"/>
      <c r="N3466" s="415"/>
      <c r="O3466" s="415"/>
      <c r="P3466" s="415"/>
    </row>
    <row r="3467" spans="9:16">
      <c r="I3467" s="413"/>
      <c r="J3467" s="414"/>
      <c r="K3467" s="415"/>
      <c r="L3467" s="415"/>
      <c r="M3467" s="415"/>
      <c r="N3467" s="415"/>
      <c r="O3467" s="415"/>
      <c r="P3467" s="415"/>
    </row>
    <row r="3468" spans="9:16">
      <c r="I3468" s="413"/>
      <c r="J3468" s="414"/>
      <c r="K3468" s="415"/>
      <c r="L3468" s="415"/>
      <c r="M3468" s="415"/>
      <c r="N3468" s="415"/>
      <c r="O3468" s="415"/>
      <c r="P3468" s="415"/>
    </row>
    <row r="3469" spans="9:16">
      <c r="I3469" s="413"/>
      <c r="J3469" s="414"/>
      <c r="K3469" s="415"/>
      <c r="L3469" s="415"/>
      <c r="M3469" s="415"/>
      <c r="N3469" s="415"/>
      <c r="O3469" s="415"/>
      <c r="P3469" s="415"/>
    </row>
    <row r="3470" spans="9:16">
      <c r="I3470" s="413"/>
      <c r="J3470" s="414"/>
      <c r="K3470" s="415"/>
      <c r="L3470" s="415"/>
      <c r="M3470" s="415"/>
      <c r="N3470" s="415"/>
      <c r="O3470" s="415"/>
      <c r="P3470" s="415"/>
    </row>
    <row r="3471" spans="9:16">
      <c r="I3471" s="413"/>
      <c r="J3471" s="414"/>
      <c r="K3471" s="415"/>
      <c r="L3471" s="415"/>
      <c r="M3471" s="415"/>
      <c r="N3471" s="415"/>
      <c r="O3471" s="415"/>
      <c r="P3471" s="415"/>
    </row>
    <row r="3472" spans="9:16">
      <c r="I3472" s="413"/>
      <c r="J3472" s="414"/>
      <c r="K3472" s="415"/>
      <c r="L3472" s="415"/>
      <c r="M3472" s="415"/>
      <c r="N3472" s="415"/>
      <c r="O3472" s="415"/>
      <c r="P3472" s="415"/>
    </row>
    <row r="3473" spans="9:16">
      <c r="I3473" s="413"/>
      <c r="J3473" s="414"/>
      <c r="K3473" s="415"/>
      <c r="L3473" s="415"/>
      <c r="M3473" s="415"/>
      <c r="N3473" s="415"/>
      <c r="O3473" s="415"/>
      <c r="P3473" s="415"/>
    </row>
    <row r="3474" spans="9:16">
      <c r="I3474" s="413"/>
      <c r="J3474" s="414"/>
      <c r="K3474" s="415"/>
      <c r="L3474" s="415"/>
      <c r="M3474" s="415"/>
      <c r="N3474" s="415"/>
      <c r="O3474" s="415"/>
      <c r="P3474" s="415"/>
    </row>
    <row r="3475" spans="9:16">
      <c r="I3475" s="413"/>
      <c r="J3475" s="414"/>
      <c r="K3475" s="415"/>
      <c r="L3475" s="415"/>
      <c r="M3475" s="415"/>
      <c r="N3475" s="415"/>
      <c r="O3475" s="415"/>
      <c r="P3475" s="415"/>
    </row>
    <row r="3476" spans="9:16">
      <c r="I3476" s="413"/>
      <c r="J3476" s="414"/>
      <c r="K3476" s="415"/>
      <c r="L3476" s="415"/>
      <c r="M3476" s="415"/>
      <c r="N3476" s="415"/>
      <c r="O3476" s="415"/>
      <c r="P3476" s="415"/>
    </row>
    <row r="3477" spans="9:16">
      <c r="I3477" s="413"/>
      <c r="J3477" s="414"/>
      <c r="K3477" s="415"/>
      <c r="L3477" s="415"/>
      <c r="M3477" s="415"/>
      <c r="N3477" s="415"/>
      <c r="O3477" s="415"/>
      <c r="P3477" s="415"/>
    </row>
    <row r="3478" spans="9:16">
      <c r="I3478" s="413"/>
      <c r="J3478" s="414"/>
      <c r="K3478" s="415"/>
      <c r="L3478" s="415"/>
      <c r="M3478" s="415"/>
      <c r="N3478" s="415"/>
      <c r="O3478" s="415"/>
      <c r="P3478" s="415"/>
    </row>
    <row r="3479" spans="9:16">
      <c r="I3479" s="413"/>
      <c r="J3479" s="414"/>
      <c r="K3479" s="415"/>
      <c r="L3479" s="415"/>
      <c r="M3479" s="415"/>
      <c r="N3479" s="415"/>
      <c r="O3479" s="415"/>
      <c r="P3479" s="415"/>
    </row>
    <row r="3480" spans="9:16">
      <c r="I3480" s="413"/>
      <c r="J3480" s="414"/>
      <c r="K3480" s="415"/>
      <c r="L3480" s="415"/>
      <c r="M3480" s="415"/>
      <c r="N3480" s="415"/>
      <c r="O3480" s="415"/>
      <c r="P3480" s="415"/>
    </row>
    <row r="3481" spans="9:16">
      <c r="I3481" s="413"/>
      <c r="J3481" s="414"/>
      <c r="K3481" s="415"/>
      <c r="L3481" s="415"/>
      <c r="M3481" s="415"/>
      <c r="N3481" s="415"/>
      <c r="O3481" s="415"/>
      <c r="P3481" s="415"/>
    </row>
    <row r="3482" spans="9:16">
      <c r="I3482" s="413"/>
      <c r="J3482" s="414"/>
      <c r="K3482" s="415"/>
      <c r="L3482" s="415"/>
      <c r="M3482" s="415"/>
      <c r="N3482" s="415"/>
      <c r="O3482" s="415"/>
      <c r="P3482" s="415"/>
    </row>
    <row r="3483" spans="9:16">
      <c r="I3483" s="413"/>
      <c r="J3483" s="414"/>
      <c r="K3483" s="415"/>
      <c r="L3483" s="415"/>
      <c r="M3483" s="415"/>
      <c r="N3483" s="415"/>
      <c r="O3483" s="415"/>
      <c r="P3483" s="415"/>
    </row>
    <row r="3484" spans="9:16">
      <c r="I3484" s="413"/>
      <c r="J3484" s="414"/>
      <c r="K3484" s="415"/>
      <c r="L3484" s="415"/>
      <c r="M3484" s="415"/>
      <c r="N3484" s="415"/>
      <c r="O3484" s="415"/>
      <c r="P3484" s="415"/>
    </row>
    <row r="3485" spans="9:16">
      <c r="I3485" s="413"/>
      <c r="J3485" s="414"/>
      <c r="K3485" s="415"/>
      <c r="L3485" s="415"/>
      <c r="M3485" s="415"/>
      <c r="N3485" s="415"/>
      <c r="O3485" s="415"/>
      <c r="P3485" s="415"/>
    </row>
    <row r="3486" spans="9:16">
      <c r="I3486" s="413"/>
      <c r="J3486" s="414"/>
      <c r="K3486" s="415"/>
      <c r="L3486" s="415"/>
      <c r="M3486" s="415"/>
      <c r="N3486" s="415"/>
      <c r="O3486" s="415"/>
      <c r="P3486" s="415"/>
    </row>
    <row r="3487" spans="9:16">
      <c r="I3487" s="413"/>
      <c r="J3487" s="414"/>
      <c r="K3487" s="415"/>
      <c r="L3487" s="415"/>
      <c r="M3487" s="415"/>
      <c r="N3487" s="415"/>
      <c r="O3487" s="415"/>
      <c r="P3487" s="415"/>
    </row>
    <row r="3488" spans="9:16">
      <c r="I3488" s="413"/>
      <c r="J3488" s="414"/>
      <c r="K3488" s="415"/>
      <c r="L3488" s="415"/>
      <c r="M3488" s="415"/>
      <c r="N3488" s="415"/>
      <c r="O3488" s="415"/>
      <c r="P3488" s="415"/>
    </row>
    <row r="3489" spans="9:16">
      <c r="I3489" s="413"/>
      <c r="J3489" s="414"/>
      <c r="K3489" s="415"/>
      <c r="L3489" s="415"/>
      <c r="M3489" s="415"/>
      <c r="N3489" s="415"/>
      <c r="O3489" s="415"/>
      <c r="P3489" s="415"/>
    </row>
    <row r="3490" spans="9:16">
      <c r="I3490" s="413"/>
      <c r="J3490" s="414"/>
      <c r="K3490" s="415"/>
      <c r="L3490" s="415"/>
      <c r="M3490" s="415"/>
      <c r="N3490" s="415"/>
      <c r="O3490" s="415"/>
      <c r="P3490" s="415"/>
    </row>
    <row r="3491" spans="9:16">
      <c r="I3491" s="413"/>
      <c r="J3491" s="414"/>
      <c r="K3491" s="415"/>
      <c r="L3491" s="415"/>
      <c r="M3491" s="415"/>
      <c r="N3491" s="415"/>
      <c r="O3491" s="415"/>
      <c r="P3491" s="415"/>
    </row>
    <row r="3492" spans="9:16">
      <c r="I3492" s="413"/>
      <c r="J3492" s="414"/>
      <c r="K3492" s="415"/>
      <c r="L3492" s="415"/>
      <c r="M3492" s="415"/>
      <c r="N3492" s="415"/>
      <c r="O3492" s="415"/>
      <c r="P3492" s="415"/>
    </row>
    <row r="3493" spans="9:16">
      <c r="I3493" s="413"/>
      <c r="J3493" s="414"/>
      <c r="K3493" s="415"/>
      <c r="L3493" s="415"/>
      <c r="M3493" s="415"/>
      <c r="N3493" s="415"/>
      <c r="O3493" s="415"/>
      <c r="P3493" s="415"/>
    </row>
    <row r="3494" spans="9:16">
      <c r="I3494" s="413"/>
      <c r="J3494" s="414"/>
      <c r="K3494" s="415"/>
      <c r="L3494" s="415"/>
      <c r="M3494" s="415"/>
      <c r="N3494" s="415"/>
      <c r="O3494" s="415"/>
      <c r="P3494" s="415"/>
    </row>
    <row r="3495" spans="9:16">
      <c r="I3495" s="413"/>
      <c r="J3495" s="414"/>
      <c r="K3495" s="415"/>
      <c r="L3495" s="415"/>
      <c r="M3495" s="415"/>
      <c r="N3495" s="415"/>
      <c r="O3495" s="415"/>
      <c r="P3495" s="415"/>
    </row>
    <row r="3496" spans="9:16">
      <c r="I3496" s="413"/>
      <c r="J3496" s="414"/>
      <c r="K3496" s="415"/>
      <c r="L3496" s="415"/>
      <c r="M3496" s="415"/>
      <c r="N3496" s="415"/>
      <c r="O3496" s="415"/>
      <c r="P3496" s="415"/>
    </row>
    <row r="3497" spans="9:16">
      <c r="I3497" s="413"/>
      <c r="J3497" s="414"/>
      <c r="K3497" s="415"/>
      <c r="L3497" s="415"/>
      <c r="M3497" s="415"/>
      <c r="N3497" s="415"/>
      <c r="O3497" s="415"/>
      <c r="P3497" s="415"/>
    </row>
    <row r="3498" spans="9:16">
      <c r="I3498" s="413"/>
      <c r="J3498" s="414"/>
      <c r="K3498" s="415"/>
      <c r="L3498" s="415"/>
      <c r="M3498" s="415"/>
      <c r="N3498" s="415"/>
      <c r="O3498" s="415"/>
      <c r="P3498" s="415"/>
    </row>
    <row r="3499" spans="9:16">
      <c r="I3499" s="413"/>
      <c r="J3499" s="414"/>
      <c r="K3499" s="415"/>
      <c r="L3499" s="415"/>
      <c r="M3499" s="415"/>
      <c r="N3499" s="415"/>
      <c r="O3499" s="415"/>
      <c r="P3499" s="415"/>
    </row>
    <row r="3500" spans="9:16">
      <c r="I3500" s="413"/>
      <c r="J3500" s="414"/>
      <c r="K3500" s="415"/>
      <c r="L3500" s="415"/>
      <c r="M3500" s="415"/>
      <c r="N3500" s="415"/>
      <c r="O3500" s="415"/>
      <c r="P3500" s="415"/>
    </row>
    <row r="3501" spans="9:16">
      <c r="I3501" s="413"/>
      <c r="J3501" s="414"/>
      <c r="K3501" s="415"/>
      <c r="L3501" s="415"/>
      <c r="M3501" s="415"/>
      <c r="N3501" s="415"/>
      <c r="O3501" s="415"/>
      <c r="P3501" s="415"/>
    </row>
    <row r="3502" spans="9:16">
      <c r="I3502" s="413"/>
      <c r="J3502" s="414"/>
      <c r="K3502" s="415"/>
      <c r="L3502" s="415"/>
      <c r="M3502" s="415"/>
      <c r="N3502" s="415"/>
      <c r="O3502" s="415"/>
      <c r="P3502" s="415"/>
    </row>
    <row r="3503" spans="9:16">
      <c r="I3503" s="413"/>
      <c r="J3503" s="414"/>
      <c r="K3503" s="415"/>
      <c r="L3503" s="415"/>
      <c r="M3503" s="415"/>
      <c r="N3503" s="415"/>
      <c r="O3503" s="415"/>
      <c r="P3503" s="415"/>
    </row>
    <row r="3504" spans="9:16">
      <c r="I3504" s="413"/>
      <c r="J3504" s="414"/>
      <c r="K3504" s="415"/>
      <c r="L3504" s="415"/>
      <c r="M3504" s="415"/>
      <c r="N3504" s="415"/>
      <c r="O3504" s="415"/>
      <c r="P3504" s="415"/>
    </row>
    <row r="3505" spans="9:16">
      <c r="I3505" s="413"/>
      <c r="J3505" s="414"/>
      <c r="K3505" s="415"/>
      <c r="L3505" s="415"/>
      <c r="M3505" s="415"/>
      <c r="N3505" s="415"/>
      <c r="O3505" s="415"/>
      <c r="P3505" s="415"/>
    </row>
    <row r="3506" spans="9:16">
      <c r="I3506" s="413"/>
      <c r="J3506" s="414"/>
      <c r="K3506" s="415"/>
      <c r="L3506" s="415"/>
      <c r="M3506" s="415"/>
      <c r="N3506" s="415"/>
      <c r="O3506" s="415"/>
      <c r="P3506" s="415"/>
    </row>
    <row r="3507" spans="9:16">
      <c r="I3507" s="413"/>
      <c r="J3507" s="414"/>
      <c r="K3507" s="415"/>
      <c r="L3507" s="415"/>
      <c r="M3507" s="415"/>
      <c r="N3507" s="415"/>
      <c r="O3507" s="415"/>
      <c r="P3507" s="415"/>
    </row>
    <row r="3508" spans="9:16">
      <c r="I3508" s="413"/>
      <c r="J3508" s="414"/>
      <c r="K3508" s="415"/>
      <c r="L3508" s="415"/>
      <c r="M3508" s="415"/>
      <c r="N3508" s="415"/>
      <c r="O3508" s="415"/>
      <c r="P3508" s="415"/>
    </row>
    <row r="3509" spans="9:16">
      <c r="I3509" s="413"/>
      <c r="J3509" s="414"/>
      <c r="K3509" s="415"/>
      <c r="L3509" s="415"/>
      <c r="M3509" s="415"/>
      <c r="N3509" s="415"/>
      <c r="O3509" s="415"/>
      <c r="P3509" s="415"/>
    </row>
    <row r="3510" spans="9:16">
      <c r="I3510" s="413"/>
      <c r="J3510" s="414"/>
      <c r="K3510" s="415"/>
      <c r="L3510" s="415"/>
      <c r="M3510" s="415"/>
      <c r="N3510" s="415"/>
      <c r="O3510" s="415"/>
      <c r="P3510" s="415"/>
    </row>
    <row r="3511" spans="9:16">
      <c r="I3511" s="413"/>
      <c r="J3511" s="414"/>
      <c r="K3511" s="415"/>
      <c r="L3511" s="415"/>
      <c r="M3511" s="415"/>
      <c r="N3511" s="415"/>
      <c r="O3511" s="415"/>
      <c r="P3511" s="415"/>
    </row>
    <row r="3512" spans="9:16">
      <c r="I3512" s="413"/>
      <c r="J3512" s="414"/>
      <c r="K3512" s="415"/>
      <c r="L3512" s="415"/>
      <c r="M3512" s="415"/>
      <c r="N3512" s="415"/>
      <c r="O3512" s="415"/>
      <c r="P3512" s="415"/>
    </row>
    <row r="3513" spans="9:16">
      <c r="I3513" s="413"/>
      <c r="J3513" s="414"/>
      <c r="K3513" s="415"/>
      <c r="L3513" s="415"/>
      <c r="M3513" s="415"/>
      <c r="N3513" s="415"/>
      <c r="O3513" s="415"/>
      <c r="P3513" s="415"/>
    </row>
    <row r="3514" spans="9:16">
      <c r="I3514" s="413"/>
      <c r="J3514" s="414"/>
      <c r="K3514" s="415"/>
      <c r="L3514" s="415"/>
      <c r="M3514" s="415"/>
      <c r="N3514" s="415"/>
      <c r="O3514" s="415"/>
      <c r="P3514" s="415"/>
    </row>
    <row r="3515" spans="9:16">
      <c r="I3515" s="413"/>
      <c r="J3515" s="414"/>
      <c r="K3515" s="415"/>
      <c r="L3515" s="415"/>
      <c r="M3515" s="415"/>
      <c r="N3515" s="415"/>
      <c r="O3515" s="415"/>
      <c r="P3515" s="415"/>
    </row>
    <row r="3516" spans="9:16">
      <c r="I3516" s="413"/>
      <c r="J3516" s="414"/>
      <c r="K3516" s="415"/>
      <c r="L3516" s="415"/>
      <c r="M3516" s="415"/>
      <c r="N3516" s="415"/>
      <c r="O3516" s="415"/>
      <c r="P3516" s="415"/>
    </row>
    <row r="3517" spans="9:16">
      <c r="I3517" s="413"/>
      <c r="J3517" s="414"/>
      <c r="K3517" s="415"/>
      <c r="L3517" s="415"/>
      <c r="M3517" s="415"/>
      <c r="N3517" s="415"/>
      <c r="O3517" s="415"/>
      <c r="P3517" s="415"/>
    </row>
    <row r="3518" spans="9:16">
      <c r="I3518" s="413"/>
      <c r="J3518" s="414"/>
      <c r="K3518" s="415"/>
      <c r="L3518" s="415"/>
      <c r="M3518" s="415"/>
      <c r="N3518" s="415"/>
      <c r="O3518" s="415"/>
      <c r="P3518" s="415"/>
    </row>
    <row r="3519" spans="9:16">
      <c r="I3519" s="413"/>
      <c r="J3519" s="414"/>
      <c r="K3519" s="415"/>
      <c r="L3519" s="415"/>
      <c r="M3519" s="415"/>
      <c r="N3519" s="415"/>
      <c r="O3519" s="415"/>
      <c r="P3519" s="415"/>
    </row>
    <row r="3520" spans="9:16">
      <c r="I3520" s="413"/>
      <c r="J3520" s="414"/>
      <c r="K3520" s="415"/>
      <c r="L3520" s="415"/>
      <c r="M3520" s="415"/>
      <c r="N3520" s="415"/>
      <c r="O3520" s="415"/>
      <c r="P3520" s="415"/>
    </row>
    <row r="3521" spans="9:16">
      <c r="I3521" s="413"/>
      <c r="J3521" s="414"/>
      <c r="K3521" s="415"/>
      <c r="L3521" s="415"/>
      <c r="M3521" s="415"/>
      <c r="N3521" s="415"/>
      <c r="O3521" s="415"/>
      <c r="P3521" s="415"/>
    </row>
    <row r="3522" spans="9:16">
      <c r="I3522" s="413"/>
      <c r="J3522" s="414"/>
      <c r="K3522" s="415"/>
      <c r="L3522" s="415"/>
      <c r="M3522" s="415"/>
      <c r="N3522" s="415"/>
      <c r="O3522" s="415"/>
      <c r="P3522" s="415"/>
    </row>
    <row r="3523" spans="9:16">
      <c r="I3523" s="413"/>
      <c r="J3523" s="414"/>
      <c r="K3523" s="415"/>
      <c r="L3523" s="415"/>
      <c r="M3523" s="415"/>
      <c r="N3523" s="415"/>
      <c r="O3523" s="415"/>
      <c r="P3523" s="415"/>
    </row>
    <row r="3524" spans="9:16">
      <c r="I3524" s="413"/>
      <c r="J3524" s="414"/>
      <c r="K3524" s="415"/>
      <c r="L3524" s="415"/>
      <c r="M3524" s="415"/>
      <c r="N3524" s="415"/>
      <c r="O3524" s="415"/>
      <c r="P3524" s="415"/>
    </row>
    <row r="3525" spans="9:16">
      <c r="I3525" s="413"/>
      <c r="J3525" s="414"/>
      <c r="K3525" s="415"/>
      <c r="L3525" s="415"/>
      <c r="M3525" s="415"/>
      <c r="N3525" s="415"/>
      <c r="O3525" s="415"/>
      <c r="P3525" s="415"/>
    </row>
    <row r="3526" spans="9:16">
      <c r="I3526" s="413"/>
      <c r="J3526" s="414"/>
      <c r="K3526" s="415"/>
      <c r="L3526" s="415"/>
      <c r="M3526" s="415"/>
      <c r="N3526" s="415"/>
      <c r="O3526" s="415"/>
      <c r="P3526" s="415"/>
    </row>
    <row r="3527" spans="9:16">
      <c r="I3527" s="413"/>
      <c r="J3527" s="414"/>
      <c r="K3527" s="415"/>
      <c r="L3527" s="415"/>
      <c r="M3527" s="415"/>
      <c r="N3527" s="415"/>
      <c r="O3527" s="415"/>
      <c r="P3527" s="415"/>
    </row>
    <row r="3528" spans="9:16">
      <c r="I3528" s="413"/>
      <c r="J3528" s="414"/>
      <c r="K3528" s="415"/>
      <c r="L3528" s="415"/>
      <c r="M3528" s="415"/>
      <c r="N3528" s="415"/>
      <c r="O3528" s="415"/>
      <c r="P3528" s="415"/>
    </row>
    <row r="3529" spans="9:16">
      <c r="I3529" s="413"/>
      <c r="J3529" s="414"/>
      <c r="K3529" s="415"/>
      <c r="L3529" s="415"/>
      <c r="M3529" s="415"/>
      <c r="N3529" s="415"/>
      <c r="O3529" s="415"/>
      <c r="P3529" s="415"/>
    </row>
    <row r="3530" spans="9:16">
      <c r="I3530" s="413"/>
      <c r="J3530" s="414"/>
      <c r="K3530" s="415"/>
      <c r="L3530" s="415"/>
      <c r="M3530" s="415"/>
      <c r="N3530" s="415"/>
      <c r="O3530" s="415"/>
      <c r="P3530" s="415"/>
    </row>
    <row r="3531" spans="9:16">
      <c r="I3531" s="413"/>
      <c r="J3531" s="414"/>
      <c r="K3531" s="415"/>
      <c r="L3531" s="415"/>
      <c r="M3531" s="415"/>
      <c r="N3531" s="415"/>
      <c r="O3531" s="415"/>
      <c r="P3531" s="415"/>
    </row>
    <row r="3532" spans="9:16">
      <c r="I3532" s="413"/>
      <c r="J3532" s="414"/>
      <c r="K3532" s="415"/>
      <c r="L3532" s="415"/>
      <c r="M3532" s="415"/>
      <c r="N3532" s="415"/>
      <c r="O3532" s="415"/>
      <c r="P3532" s="415"/>
    </row>
    <row r="3533" spans="9:16">
      <c r="I3533" s="413"/>
      <c r="J3533" s="414"/>
      <c r="K3533" s="415"/>
      <c r="L3533" s="415"/>
      <c r="M3533" s="415"/>
      <c r="N3533" s="415"/>
      <c r="O3533" s="415"/>
      <c r="P3533" s="415"/>
    </row>
    <row r="3534" spans="9:16">
      <c r="I3534" s="413"/>
      <c r="J3534" s="414"/>
      <c r="K3534" s="415"/>
      <c r="L3534" s="415"/>
      <c r="M3534" s="415"/>
      <c r="N3534" s="415"/>
      <c r="O3534" s="415"/>
      <c r="P3534" s="415"/>
    </row>
    <row r="3535" spans="9:16">
      <c r="I3535" s="413"/>
      <c r="J3535" s="414"/>
      <c r="K3535" s="415"/>
      <c r="L3535" s="415"/>
      <c r="M3535" s="415"/>
      <c r="N3535" s="415"/>
      <c r="O3535" s="415"/>
      <c r="P3535" s="415"/>
    </row>
    <row r="3536" spans="9:16">
      <c r="I3536" s="413"/>
      <c r="J3536" s="414"/>
      <c r="K3536" s="415"/>
      <c r="L3536" s="415"/>
      <c r="M3536" s="415"/>
      <c r="N3536" s="415"/>
      <c r="O3536" s="415"/>
      <c r="P3536" s="415"/>
    </row>
    <row r="3537" spans="9:16">
      <c r="I3537" s="413"/>
      <c r="J3537" s="414"/>
      <c r="K3537" s="415"/>
      <c r="L3537" s="415"/>
      <c r="M3537" s="415"/>
      <c r="N3537" s="415"/>
      <c r="O3537" s="415"/>
      <c r="P3537" s="415"/>
    </row>
    <row r="3538" spans="9:16">
      <c r="I3538" s="413"/>
      <c r="J3538" s="414"/>
      <c r="K3538" s="415"/>
      <c r="L3538" s="415"/>
      <c r="M3538" s="415"/>
      <c r="N3538" s="415"/>
      <c r="O3538" s="415"/>
      <c r="P3538" s="415"/>
    </row>
    <row r="3539" spans="9:16">
      <c r="I3539" s="413"/>
      <c r="J3539" s="414"/>
      <c r="K3539" s="415"/>
      <c r="L3539" s="415"/>
      <c r="M3539" s="415"/>
      <c r="N3539" s="415"/>
      <c r="O3539" s="415"/>
      <c r="P3539" s="415"/>
    </row>
    <row r="3540" spans="9:16">
      <c r="I3540" s="413"/>
      <c r="J3540" s="414"/>
      <c r="K3540" s="415"/>
      <c r="L3540" s="415"/>
      <c r="M3540" s="415"/>
      <c r="N3540" s="415"/>
      <c r="O3540" s="415"/>
      <c r="P3540" s="415"/>
    </row>
    <row r="3541" spans="9:16">
      <c r="I3541" s="413"/>
      <c r="J3541" s="414"/>
      <c r="K3541" s="415"/>
      <c r="L3541" s="415"/>
      <c r="M3541" s="415"/>
      <c r="N3541" s="415"/>
      <c r="O3541" s="415"/>
      <c r="P3541" s="415"/>
    </row>
    <row r="3542" spans="9:16">
      <c r="I3542" s="413"/>
      <c r="J3542" s="414"/>
      <c r="K3542" s="415"/>
      <c r="L3542" s="415"/>
      <c r="M3542" s="415"/>
      <c r="N3542" s="415"/>
      <c r="O3542" s="415"/>
      <c r="P3542" s="415"/>
    </row>
    <row r="3543" spans="9:16">
      <c r="I3543" s="413"/>
      <c r="J3543" s="414"/>
      <c r="K3543" s="415"/>
      <c r="L3543" s="415"/>
      <c r="M3543" s="415"/>
      <c r="N3543" s="415"/>
      <c r="O3543" s="415"/>
      <c r="P3543" s="415"/>
    </row>
    <row r="3544" spans="9:16">
      <c r="I3544" s="413"/>
      <c r="J3544" s="414"/>
      <c r="K3544" s="415"/>
      <c r="L3544" s="415"/>
      <c r="M3544" s="415"/>
      <c r="N3544" s="415"/>
      <c r="O3544" s="415"/>
      <c r="P3544" s="415"/>
    </row>
    <row r="3545" spans="9:16">
      <c r="I3545" s="413"/>
      <c r="J3545" s="414"/>
      <c r="K3545" s="415"/>
      <c r="L3545" s="415"/>
      <c r="M3545" s="415"/>
      <c r="N3545" s="415"/>
      <c r="O3545" s="415"/>
      <c r="P3545" s="415"/>
    </row>
    <row r="3546" spans="9:16">
      <c r="I3546" s="413"/>
      <c r="J3546" s="414"/>
      <c r="K3546" s="415"/>
      <c r="L3546" s="415"/>
      <c r="M3546" s="415"/>
      <c r="N3546" s="415"/>
      <c r="O3546" s="415"/>
      <c r="P3546" s="415"/>
    </row>
    <row r="3547" spans="9:16">
      <c r="I3547" s="413"/>
      <c r="J3547" s="414"/>
      <c r="K3547" s="415"/>
      <c r="L3547" s="415"/>
      <c r="M3547" s="415"/>
      <c r="N3547" s="415"/>
      <c r="O3547" s="415"/>
      <c r="P3547" s="415"/>
    </row>
    <row r="3548" spans="9:16">
      <c r="I3548" s="413"/>
      <c r="J3548" s="414"/>
      <c r="K3548" s="415"/>
      <c r="L3548" s="415"/>
      <c r="M3548" s="415"/>
      <c r="N3548" s="415"/>
      <c r="O3548" s="415"/>
      <c r="P3548" s="415"/>
    </row>
    <row r="3549" spans="9:16">
      <c r="I3549" s="413"/>
      <c r="J3549" s="414"/>
      <c r="K3549" s="415"/>
      <c r="L3549" s="415"/>
      <c r="M3549" s="415"/>
      <c r="N3549" s="415"/>
      <c r="O3549" s="415"/>
      <c r="P3549" s="415"/>
    </row>
    <row r="3550" spans="9:16">
      <c r="I3550" s="413"/>
      <c r="J3550" s="414"/>
      <c r="K3550" s="415"/>
      <c r="L3550" s="415"/>
      <c r="M3550" s="415"/>
      <c r="N3550" s="415"/>
      <c r="O3550" s="415"/>
      <c r="P3550" s="415"/>
    </row>
    <row r="3551" spans="9:16">
      <c r="I3551" s="413"/>
      <c r="J3551" s="414"/>
      <c r="K3551" s="415"/>
      <c r="L3551" s="415"/>
      <c r="M3551" s="415"/>
      <c r="N3551" s="415"/>
      <c r="O3551" s="415"/>
      <c r="P3551" s="415"/>
    </row>
    <row r="3552" spans="9:16">
      <c r="I3552" s="413"/>
      <c r="J3552" s="414"/>
      <c r="K3552" s="415"/>
      <c r="L3552" s="415"/>
      <c r="M3552" s="415"/>
      <c r="N3552" s="415"/>
      <c r="O3552" s="415"/>
      <c r="P3552" s="415"/>
    </row>
    <row r="3553" spans="9:16">
      <c r="I3553" s="413"/>
      <c r="J3553" s="414"/>
      <c r="K3553" s="415"/>
      <c r="L3553" s="415"/>
      <c r="M3553" s="415"/>
      <c r="N3553" s="415"/>
      <c r="O3553" s="415"/>
      <c r="P3553" s="415"/>
    </row>
    <row r="3554" spans="9:16">
      <c r="I3554" s="413"/>
      <c r="J3554" s="414"/>
      <c r="K3554" s="415"/>
      <c r="L3554" s="415"/>
      <c r="M3554" s="415"/>
      <c r="N3554" s="415"/>
      <c r="O3554" s="415"/>
      <c r="P3554" s="415"/>
    </row>
    <row r="3555" spans="9:16">
      <c r="I3555" s="413"/>
      <c r="J3555" s="414"/>
      <c r="K3555" s="415"/>
      <c r="L3555" s="415"/>
      <c r="M3555" s="415"/>
      <c r="N3555" s="415"/>
      <c r="O3555" s="415"/>
      <c r="P3555" s="415"/>
    </row>
    <row r="3556" spans="9:16">
      <c r="I3556" s="413"/>
      <c r="J3556" s="414"/>
      <c r="K3556" s="415"/>
      <c r="L3556" s="415"/>
      <c r="M3556" s="415"/>
      <c r="N3556" s="415"/>
      <c r="O3556" s="415"/>
      <c r="P3556" s="415"/>
    </row>
    <row r="3557" spans="9:16">
      <c r="I3557" s="413"/>
      <c r="J3557" s="414"/>
      <c r="K3557" s="415"/>
      <c r="L3557" s="415"/>
      <c r="M3557" s="415"/>
      <c r="N3557" s="415"/>
      <c r="O3557" s="415"/>
      <c r="P3557" s="415"/>
    </row>
    <row r="3558" spans="9:16">
      <c r="I3558" s="413"/>
      <c r="J3558" s="414"/>
      <c r="K3558" s="415"/>
      <c r="L3558" s="415"/>
      <c r="M3558" s="415"/>
      <c r="N3558" s="415"/>
      <c r="O3558" s="415"/>
      <c r="P3558" s="415"/>
    </row>
    <row r="3559" spans="9:16">
      <c r="I3559" s="413"/>
      <c r="J3559" s="414"/>
      <c r="K3559" s="415"/>
      <c r="L3559" s="415"/>
      <c r="M3559" s="415"/>
      <c r="N3559" s="415"/>
      <c r="O3559" s="415"/>
      <c r="P3559" s="415"/>
    </row>
    <row r="3560" spans="9:16">
      <c r="I3560" s="413"/>
      <c r="J3560" s="414"/>
      <c r="K3560" s="415"/>
      <c r="L3560" s="415"/>
      <c r="M3560" s="415"/>
      <c r="N3560" s="415"/>
      <c r="O3560" s="415"/>
      <c r="P3560" s="415"/>
    </row>
    <row r="3561" spans="9:16">
      <c r="I3561" s="413"/>
      <c r="J3561" s="414"/>
      <c r="K3561" s="415"/>
      <c r="L3561" s="415"/>
      <c r="M3561" s="415"/>
      <c r="N3561" s="415"/>
      <c r="O3561" s="415"/>
      <c r="P3561" s="415"/>
    </row>
    <row r="3562" spans="9:16">
      <c r="I3562" s="413"/>
      <c r="J3562" s="414"/>
      <c r="K3562" s="415"/>
      <c r="L3562" s="415"/>
      <c r="M3562" s="415"/>
      <c r="N3562" s="415"/>
      <c r="O3562" s="415"/>
      <c r="P3562" s="415"/>
    </row>
    <row r="3563" spans="9:16">
      <c r="I3563" s="413"/>
      <c r="J3563" s="414"/>
      <c r="K3563" s="415"/>
      <c r="L3563" s="415"/>
      <c r="M3563" s="415"/>
      <c r="N3563" s="415"/>
      <c r="O3563" s="415"/>
      <c r="P3563" s="415"/>
    </row>
    <row r="3564" spans="9:16">
      <c r="I3564" s="413"/>
      <c r="J3564" s="414"/>
      <c r="K3564" s="415"/>
      <c r="L3564" s="415"/>
      <c r="M3564" s="415"/>
      <c r="N3564" s="415"/>
      <c r="O3564" s="415"/>
      <c r="P3564" s="415"/>
    </row>
    <row r="3565" spans="9:16">
      <c r="I3565" s="413"/>
      <c r="J3565" s="414"/>
      <c r="K3565" s="415"/>
      <c r="L3565" s="415"/>
      <c r="M3565" s="415"/>
      <c r="N3565" s="415"/>
      <c r="O3565" s="415"/>
      <c r="P3565" s="415"/>
    </row>
    <row r="3566" spans="9:16">
      <c r="I3566" s="413"/>
      <c r="J3566" s="414"/>
      <c r="K3566" s="415"/>
      <c r="L3566" s="415"/>
      <c r="M3566" s="415"/>
      <c r="N3566" s="415"/>
      <c r="O3566" s="415"/>
      <c r="P3566" s="415"/>
    </row>
    <row r="3567" spans="9:16">
      <c r="I3567" s="413"/>
      <c r="J3567" s="414"/>
      <c r="K3567" s="415"/>
      <c r="L3567" s="415"/>
      <c r="M3567" s="415"/>
      <c r="N3567" s="415"/>
      <c r="O3567" s="415"/>
      <c r="P3567" s="415"/>
    </row>
    <row r="3568" spans="9:16">
      <c r="I3568" s="413"/>
      <c r="J3568" s="414"/>
      <c r="K3568" s="415"/>
      <c r="L3568" s="415"/>
      <c r="M3568" s="415"/>
      <c r="N3568" s="415"/>
      <c r="O3568" s="415"/>
      <c r="P3568" s="415"/>
    </row>
    <row r="3569" spans="9:16">
      <c r="I3569" s="413"/>
      <c r="J3569" s="414"/>
      <c r="K3569" s="415"/>
      <c r="L3569" s="415"/>
      <c r="M3569" s="415"/>
      <c r="N3569" s="415"/>
      <c r="O3569" s="415"/>
      <c r="P3569" s="415"/>
    </row>
    <row r="3570" spans="9:16">
      <c r="I3570" s="413"/>
      <c r="J3570" s="414"/>
      <c r="K3570" s="415"/>
      <c r="L3570" s="415"/>
      <c r="M3570" s="415"/>
      <c r="N3570" s="415"/>
      <c r="O3570" s="415"/>
      <c r="P3570" s="415"/>
    </row>
    <row r="3571" spans="9:16">
      <c r="I3571" s="413"/>
      <c r="J3571" s="414"/>
      <c r="K3571" s="415"/>
      <c r="L3571" s="415"/>
      <c r="M3571" s="415"/>
      <c r="N3571" s="415"/>
      <c r="O3571" s="415"/>
      <c r="P3571" s="415"/>
    </row>
    <row r="3572" spans="9:16">
      <c r="I3572" s="413"/>
      <c r="J3572" s="414"/>
      <c r="K3572" s="415"/>
      <c r="L3572" s="415"/>
      <c r="M3572" s="415"/>
      <c r="N3572" s="415"/>
      <c r="O3572" s="415"/>
      <c r="P3572" s="415"/>
    </row>
    <row r="3573" spans="9:16">
      <c r="I3573" s="413"/>
      <c r="J3573" s="414"/>
      <c r="K3573" s="415"/>
      <c r="L3573" s="415"/>
      <c r="M3573" s="415"/>
      <c r="N3573" s="415"/>
      <c r="O3573" s="415"/>
      <c r="P3573" s="415"/>
    </row>
    <row r="3574" spans="9:16">
      <c r="I3574" s="413"/>
      <c r="J3574" s="414"/>
      <c r="K3574" s="415"/>
      <c r="L3574" s="415"/>
      <c r="M3574" s="415"/>
      <c r="N3574" s="415"/>
      <c r="O3574" s="415"/>
      <c r="P3574" s="415"/>
    </row>
    <row r="3575" spans="9:16">
      <c r="I3575" s="413"/>
      <c r="J3575" s="414"/>
      <c r="K3575" s="415"/>
      <c r="L3575" s="415"/>
      <c r="M3575" s="415"/>
      <c r="N3575" s="415"/>
      <c r="O3575" s="415"/>
      <c r="P3575" s="415"/>
    </row>
    <row r="3576" spans="9:16">
      <c r="I3576" s="413"/>
      <c r="J3576" s="414"/>
      <c r="K3576" s="415"/>
      <c r="L3576" s="415"/>
      <c r="M3576" s="415"/>
      <c r="N3576" s="415"/>
      <c r="O3576" s="415"/>
      <c r="P3576" s="415"/>
    </row>
    <row r="3577" spans="9:16">
      <c r="I3577" s="413"/>
      <c r="J3577" s="414"/>
      <c r="K3577" s="415"/>
      <c r="L3577" s="415"/>
      <c r="M3577" s="415"/>
      <c r="N3577" s="415"/>
      <c r="O3577" s="415"/>
      <c r="P3577" s="415"/>
    </row>
    <row r="3578" spans="9:16">
      <c r="I3578" s="413"/>
      <c r="J3578" s="414"/>
      <c r="K3578" s="415"/>
      <c r="L3578" s="415"/>
      <c r="M3578" s="415"/>
      <c r="N3578" s="415"/>
      <c r="O3578" s="415"/>
      <c r="P3578" s="415"/>
    </row>
    <row r="3579" spans="9:16">
      <c r="I3579" s="413"/>
      <c r="J3579" s="414"/>
      <c r="K3579" s="415"/>
      <c r="L3579" s="415"/>
      <c r="M3579" s="415"/>
      <c r="N3579" s="415"/>
      <c r="O3579" s="415"/>
      <c r="P3579" s="415"/>
    </row>
    <row r="3580" spans="9:16">
      <c r="I3580" s="413"/>
      <c r="J3580" s="414"/>
      <c r="K3580" s="415"/>
      <c r="L3580" s="415"/>
      <c r="M3580" s="415"/>
      <c r="N3580" s="415"/>
      <c r="O3580" s="415"/>
      <c r="P3580" s="415"/>
    </row>
    <row r="3581" spans="9:16">
      <c r="I3581" s="413"/>
      <c r="J3581" s="414"/>
      <c r="K3581" s="415"/>
      <c r="L3581" s="415"/>
      <c r="M3581" s="415"/>
      <c r="N3581" s="415"/>
      <c r="O3581" s="415"/>
      <c r="P3581" s="415"/>
    </row>
    <row r="3582" spans="9:16">
      <c r="I3582" s="413"/>
      <c r="J3582" s="414"/>
      <c r="K3582" s="415"/>
      <c r="L3582" s="415"/>
      <c r="M3582" s="415"/>
      <c r="N3582" s="415"/>
      <c r="O3582" s="415"/>
      <c r="P3582" s="415"/>
    </row>
    <row r="3583" spans="9:16">
      <c r="I3583" s="413"/>
      <c r="J3583" s="414"/>
      <c r="K3583" s="415"/>
      <c r="L3583" s="415"/>
      <c r="M3583" s="415"/>
      <c r="N3583" s="415"/>
      <c r="O3583" s="415"/>
      <c r="P3583" s="415"/>
    </row>
    <row r="3584" spans="9:16">
      <c r="I3584" s="413"/>
      <c r="J3584" s="414"/>
      <c r="K3584" s="415"/>
      <c r="L3584" s="415"/>
      <c r="M3584" s="415"/>
      <c r="N3584" s="415"/>
      <c r="O3584" s="415"/>
      <c r="P3584" s="415"/>
    </row>
    <row r="3585" spans="9:16">
      <c r="I3585" s="413"/>
      <c r="J3585" s="414"/>
      <c r="K3585" s="415"/>
      <c r="L3585" s="415"/>
      <c r="M3585" s="415"/>
      <c r="N3585" s="415"/>
      <c r="O3585" s="415"/>
      <c r="P3585" s="415"/>
    </row>
    <row r="3586" spans="9:16">
      <c r="I3586" s="413"/>
      <c r="J3586" s="414"/>
      <c r="K3586" s="415"/>
      <c r="L3586" s="415"/>
      <c r="M3586" s="415"/>
      <c r="N3586" s="415"/>
      <c r="O3586" s="415"/>
      <c r="P3586" s="415"/>
    </row>
    <row r="3587" spans="9:16">
      <c r="I3587" s="413"/>
      <c r="J3587" s="414"/>
      <c r="K3587" s="415"/>
      <c r="L3587" s="415"/>
      <c r="M3587" s="415"/>
      <c r="N3587" s="415"/>
      <c r="O3587" s="415"/>
      <c r="P3587" s="415"/>
    </row>
    <row r="3588" spans="9:16">
      <c r="I3588" s="413"/>
      <c r="J3588" s="414"/>
      <c r="K3588" s="415"/>
      <c r="L3588" s="415"/>
      <c r="M3588" s="415"/>
      <c r="N3588" s="415"/>
      <c r="O3588" s="415"/>
      <c r="P3588" s="415"/>
    </row>
    <row r="3589" spans="9:16">
      <c r="I3589" s="413"/>
      <c r="J3589" s="414"/>
      <c r="K3589" s="415"/>
      <c r="L3589" s="415"/>
      <c r="M3589" s="415"/>
      <c r="N3589" s="415"/>
      <c r="O3589" s="415"/>
      <c r="P3589" s="415"/>
    </row>
    <row r="3590" spans="9:16">
      <c r="I3590" s="413"/>
      <c r="J3590" s="414"/>
      <c r="K3590" s="415"/>
      <c r="L3590" s="415"/>
      <c r="M3590" s="415"/>
      <c r="N3590" s="415"/>
      <c r="O3590" s="415"/>
      <c r="P3590" s="415"/>
    </row>
    <row r="3591" spans="9:16">
      <c r="I3591" s="413"/>
      <c r="J3591" s="414"/>
      <c r="K3591" s="415"/>
      <c r="L3591" s="415"/>
      <c r="M3591" s="415"/>
      <c r="N3591" s="415"/>
      <c r="O3591" s="415"/>
      <c r="P3591" s="415"/>
    </row>
    <row r="3592" spans="9:16">
      <c r="I3592" s="413"/>
      <c r="J3592" s="414"/>
      <c r="K3592" s="415"/>
      <c r="L3592" s="415"/>
      <c r="M3592" s="415"/>
      <c r="N3592" s="415"/>
      <c r="O3592" s="415"/>
      <c r="P3592" s="415"/>
    </row>
    <row r="3593" spans="9:16">
      <c r="I3593" s="413"/>
      <c r="J3593" s="414"/>
      <c r="K3593" s="415"/>
      <c r="L3593" s="415"/>
      <c r="M3593" s="415"/>
      <c r="N3593" s="415"/>
      <c r="O3593" s="415"/>
      <c r="P3593" s="415"/>
    </row>
    <row r="3594" spans="9:16">
      <c r="I3594" s="413"/>
      <c r="J3594" s="414"/>
      <c r="K3594" s="415"/>
      <c r="L3594" s="415"/>
      <c r="M3594" s="415"/>
      <c r="N3594" s="415"/>
      <c r="O3594" s="415"/>
      <c r="P3594" s="415"/>
    </row>
    <row r="3595" spans="9:16">
      <c r="I3595" s="413"/>
      <c r="J3595" s="414"/>
      <c r="K3595" s="415"/>
      <c r="L3595" s="415"/>
      <c r="M3595" s="415"/>
      <c r="N3595" s="415"/>
      <c r="O3595" s="415"/>
      <c r="P3595" s="415"/>
    </row>
    <row r="3596" spans="9:16">
      <c r="I3596" s="413"/>
      <c r="J3596" s="414"/>
      <c r="K3596" s="415"/>
      <c r="L3596" s="415"/>
      <c r="M3596" s="415"/>
      <c r="N3596" s="415"/>
      <c r="O3596" s="415"/>
      <c r="P3596" s="415"/>
    </row>
    <row r="3597" spans="9:16">
      <c r="I3597" s="413"/>
      <c r="J3597" s="414"/>
      <c r="K3597" s="415"/>
      <c r="L3597" s="415"/>
      <c r="M3597" s="415"/>
      <c r="N3597" s="415"/>
      <c r="O3597" s="415"/>
      <c r="P3597" s="415"/>
    </row>
    <row r="3598" spans="9:16">
      <c r="I3598" s="413"/>
      <c r="J3598" s="414"/>
      <c r="K3598" s="415"/>
      <c r="L3598" s="415"/>
      <c r="M3598" s="415"/>
      <c r="N3598" s="415"/>
      <c r="O3598" s="415"/>
      <c r="P3598" s="415"/>
    </row>
    <row r="3599" spans="9:16">
      <c r="I3599" s="413"/>
      <c r="J3599" s="414"/>
      <c r="K3599" s="415"/>
      <c r="L3599" s="415"/>
      <c r="M3599" s="415"/>
      <c r="N3599" s="415"/>
      <c r="O3599" s="415"/>
      <c r="P3599" s="415"/>
    </row>
    <row r="3600" spans="9:16">
      <c r="I3600" s="413"/>
      <c r="J3600" s="414"/>
      <c r="K3600" s="415"/>
      <c r="L3600" s="415"/>
      <c r="M3600" s="415"/>
      <c r="N3600" s="415"/>
      <c r="O3600" s="415"/>
      <c r="P3600" s="415"/>
    </row>
    <row r="3601" spans="9:16">
      <c r="I3601" s="413"/>
      <c r="J3601" s="414"/>
      <c r="K3601" s="415"/>
      <c r="L3601" s="415"/>
      <c r="M3601" s="415"/>
      <c r="N3601" s="415"/>
      <c r="O3601" s="415"/>
      <c r="P3601" s="415"/>
    </row>
    <row r="3602" spans="9:16">
      <c r="I3602" s="413"/>
      <c r="J3602" s="414"/>
      <c r="K3602" s="415"/>
      <c r="L3602" s="415"/>
      <c r="M3602" s="415"/>
      <c r="N3602" s="415"/>
      <c r="O3602" s="415"/>
      <c r="P3602" s="415"/>
    </row>
    <row r="3603" spans="9:16">
      <c r="I3603" s="413"/>
      <c r="J3603" s="414"/>
      <c r="K3603" s="415"/>
      <c r="L3603" s="415"/>
      <c r="M3603" s="415"/>
      <c r="N3603" s="415"/>
      <c r="O3603" s="415"/>
      <c r="P3603" s="415"/>
    </row>
    <row r="3604" spans="9:16">
      <c r="I3604" s="413"/>
      <c r="J3604" s="414"/>
      <c r="K3604" s="415"/>
      <c r="L3604" s="415"/>
      <c r="M3604" s="415"/>
      <c r="N3604" s="415"/>
      <c r="O3604" s="415"/>
      <c r="P3604" s="415"/>
    </row>
    <row r="3605" spans="9:16">
      <c r="I3605" s="413"/>
      <c r="J3605" s="414"/>
      <c r="K3605" s="415"/>
      <c r="L3605" s="415"/>
      <c r="M3605" s="415"/>
      <c r="N3605" s="415"/>
      <c r="O3605" s="415"/>
      <c r="P3605" s="415"/>
    </row>
    <row r="3606" spans="9:16">
      <c r="I3606" s="413"/>
      <c r="J3606" s="414"/>
      <c r="K3606" s="415"/>
      <c r="L3606" s="415"/>
      <c r="M3606" s="415"/>
      <c r="N3606" s="415"/>
      <c r="O3606" s="415"/>
      <c r="P3606" s="415"/>
    </row>
    <row r="3607" spans="9:16">
      <c r="I3607" s="413"/>
      <c r="J3607" s="414"/>
      <c r="K3607" s="415"/>
      <c r="L3607" s="415"/>
      <c r="M3607" s="415"/>
      <c r="N3607" s="415"/>
      <c r="O3607" s="415"/>
      <c r="P3607" s="415"/>
    </row>
    <row r="3608" spans="9:16">
      <c r="I3608" s="413"/>
      <c r="J3608" s="414"/>
      <c r="K3608" s="415"/>
      <c r="L3608" s="415"/>
      <c r="M3608" s="415"/>
      <c r="N3608" s="415"/>
      <c r="O3608" s="415"/>
      <c r="P3608" s="415"/>
    </row>
    <row r="3609" spans="9:16">
      <c r="I3609" s="413"/>
      <c r="J3609" s="414"/>
      <c r="K3609" s="415"/>
      <c r="L3609" s="415"/>
      <c r="M3609" s="415"/>
      <c r="N3609" s="415"/>
      <c r="O3609" s="415"/>
      <c r="P3609" s="415"/>
    </row>
    <row r="3610" spans="9:16">
      <c r="I3610" s="413"/>
      <c r="J3610" s="414"/>
      <c r="K3610" s="415"/>
      <c r="L3610" s="415"/>
      <c r="M3610" s="415"/>
      <c r="N3610" s="415"/>
      <c r="O3610" s="415"/>
      <c r="P3610" s="415"/>
    </row>
    <row r="3611" spans="9:16">
      <c r="I3611" s="413"/>
      <c r="J3611" s="414"/>
      <c r="K3611" s="415"/>
      <c r="L3611" s="415"/>
      <c r="M3611" s="415"/>
      <c r="N3611" s="415"/>
      <c r="O3611" s="415"/>
      <c r="P3611" s="415"/>
    </row>
    <row r="3612" spans="9:16">
      <c r="I3612" s="413"/>
      <c r="J3612" s="414"/>
      <c r="K3612" s="415"/>
      <c r="L3612" s="415"/>
      <c r="M3612" s="415"/>
      <c r="N3612" s="415"/>
      <c r="O3612" s="415"/>
      <c r="P3612" s="415"/>
    </row>
    <row r="3613" spans="9:16">
      <c r="I3613" s="413"/>
      <c r="J3613" s="414"/>
      <c r="K3613" s="415"/>
      <c r="L3613" s="415"/>
      <c r="M3613" s="415"/>
      <c r="N3613" s="415"/>
      <c r="O3613" s="415"/>
      <c r="P3613" s="415"/>
    </row>
    <row r="3614" spans="9:16">
      <c r="I3614" s="413"/>
      <c r="J3614" s="414"/>
      <c r="K3614" s="415"/>
      <c r="L3614" s="415"/>
      <c r="M3614" s="415"/>
      <c r="N3614" s="415"/>
      <c r="O3614" s="415"/>
      <c r="P3614" s="415"/>
    </row>
    <row r="3615" spans="9:16">
      <c r="I3615" s="413"/>
      <c r="J3615" s="414"/>
      <c r="K3615" s="415"/>
      <c r="L3615" s="415"/>
      <c r="M3615" s="415"/>
      <c r="N3615" s="415"/>
      <c r="O3615" s="415"/>
      <c r="P3615" s="415"/>
    </row>
    <row r="3616" spans="9:16">
      <c r="I3616" s="413"/>
      <c r="J3616" s="414"/>
      <c r="K3616" s="415"/>
      <c r="L3616" s="415"/>
      <c r="M3616" s="415"/>
      <c r="N3616" s="415"/>
      <c r="O3616" s="415"/>
      <c r="P3616" s="415"/>
    </row>
    <row r="3617" spans="9:16">
      <c r="I3617" s="413"/>
      <c r="J3617" s="414"/>
      <c r="K3617" s="415"/>
      <c r="L3617" s="415"/>
      <c r="M3617" s="415"/>
      <c r="N3617" s="415"/>
      <c r="O3617" s="415"/>
      <c r="P3617" s="415"/>
    </row>
    <row r="3618" spans="9:16">
      <c r="I3618" s="413"/>
      <c r="J3618" s="414"/>
      <c r="K3618" s="415"/>
      <c r="L3618" s="415"/>
      <c r="M3618" s="415"/>
      <c r="N3618" s="415"/>
      <c r="O3618" s="415"/>
      <c r="P3618" s="415"/>
    </row>
    <row r="3619" spans="9:16">
      <c r="I3619" s="413"/>
      <c r="J3619" s="414"/>
      <c r="K3619" s="415"/>
      <c r="L3619" s="415"/>
      <c r="M3619" s="415"/>
      <c r="N3619" s="415"/>
      <c r="O3619" s="415"/>
      <c r="P3619" s="415"/>
    </row>
    <row r="3620" spans="9:16">
      <c r="I3620" s="413"/>
      <c r="J3620" s="414"/>
      <c r="K3620" s="415"/>
      <c r="L3620" s="415"/>
      <c r="M3620" s="415"/>
      <c r="N3620" s="415"/>
      <c r="O3620" s="415"/>
      <c r="P3620" s="415"/>
    </row>
    <row r="3621" spans="9:16">
      <c r="I3621" s="413"/>
      <c r="J3621" s="414"/>
      <c r="K3621" s="415"/>
      <c r="L3621" s="415"/>
      <c r="M3621" s="415"/>
      <c r="N3621" s="415"/>
      <c r="O3621" s="415"/>
      <c r="P3621" s="415"/>
    </row>
    <row r="3622" spans="9:16">
      <c r="I3622" s="413"/>
      <c r="J3622" s="414"/>
      <c r="K3622" s="415"/>
      <c r="L3622" s="415"/>
      <c r="M3622" s="415"/>
      <c r="N3622" s="415"/>
      <c r="O3622" s="415"/>
      <c r="P3622" s="415"/>
    </row>
    <row r="3623" spans="9:16">
      <c r="I3623" s="413"/>
      <c r="J3623" s="414"/>
      <c r="K3623" s="415"/>
      <c r="L3623" s="415"/>
      <c r="M3623" s="415"/>
      <c r="N3623" s="415"/>
      <c r="O3623" s="415"/>
      <c r="P3623" s="415"/>
    </row>
    <row r="3624" spans="9:16">
      <c r="I3624" s="413"/>
      <c r="J3624" s="414"/>
      <c r="K3624" s="415"/>
      <c r="L3624" s="415"/>
      <c r="M3624" s="415"/>
      <c r="N3624" s="415"/>
      <c r="O3624" s="415"/>
      <c r="P3624" s="415"/>
    </row>
    <row r="3625" spans="9:16">
      <c r="I3625" s="413"/>
      <c r="J3625" s="414"/>
      <c r="K3625" s="415"/>
      <c r="L3625" s="415"/>
      <c r="M3625" s="415"/>
      <c r="N3625" s="415"/>
      <c r="O3625" s="415"/>
      <c r="P3625" s="415"/>
    </row>
    <row r="3626" spans="9:16">
      <c r="I3626" s="413"/>
      <c r="J3626" s="414"/>
      <c r="K3626" s="415"/>
      <c r="L3626" s="415"/>
      <c r="M3626" s="415"/>
      <c r="N3626" s="415"/>
      <c r="O3626" s="415"/>
      <c r="P3626" s="415"/>
    </row>
    <row r="3627" spans="9:16">
      <c r="I3627" s="413"/>
      <c r="J3627" s="414"/>
      <c r="K3627" s="415"/>
      <c r="L3627" s="415"/>
      <c r="M3627" s="415"/>
      <c r="N3627" s="415"/>
      <c r="O3627" s="415"/>
      <c r="P3627" s="415"/>
    </row>
    <row r="3628" spans="9:16">
      <c r="I3628" s="413"/>
      <c r="J3628" s="414"/>
      <c r="K3628" s="415"/>
      <c r="L3628" s="415"/>
      <c r="M3628" s="415"/>
      <c r="N3628" s="415"/>
      <c r="O3628" s="415"/>
      <c r="P3628" s="415"/>
    </row>
    <row r="3629" spans="9:16">
      <c r="I3629" s="413"/>
      <c r="J3629" s="414"/>
      <c r="K3629" s="415"/>
      <c r="L3629" s="415"/>
      <c r="M3629" s="415"/>
      <c r="N3629" s="415"/>
      <c r="O3629" s="415"/>
      <c r="P3629" s="415"/>
    </row>
    <row r="3630" spans="9:16">
      <c r="I3630" s="413"/>
      <c r="J3630" s="414"/>
      <c r="K3630" s="415"/>
      <c r="L3630" s="415"/>
      <c r="M3630" s="415"/>
      <c r="N3630" s="415"/>
      <c r="O3630" s="415"/>
      <c r="P3630" s="415"/>
    </row>
    <row r="3631" spans="9:16">
      <c r="I3631" s="413"/>
      <c r="J3631" s="414"/>
      <c r="K3631" s="415"/>
      <c r="L3631" s="415"/>
      <c r="M3631" s="415"/>
      <c r="N3631" s="415"/>
      <c r="O3631" s="415"/>
      <c r="P3631" s="415"/>
    </row>
    <row r="3632" spans="9:16">
      <c r="I3632" s="413"/>
      <c r="J3632" s="414"/>
      <c r="K3632" s="415"/>
      <c r="L3632" s="415"/>
      <c r="M3632" s="415"/>
      <c r="N3632" s="415"/>
      <c r="O3632" s="415"/>
      <c r="P3632" s="415"/>
    </row>
    <row r="3633" spans="9:16">
      <c r="I3633" s="413"/>
      <c r="J3633" s="414"/>
      <c r="K3633" s="415"/>
      <c r="L3633" s="415"/>
      <c r="M3633" s="415"/>
      <c r="N3633" s="415"/>
      <c r="O3633" s="415"/>
      <c r="P3633" s="415"/>
    </row>
    <row r="3634" spans="9:16">
      <c r="I3634" s="413"/>
      <c r="J3634" s="414"/>
      <c r="K3634" s="415"/>
      <c r="L3634" s="415"/>
      <c r="M3634" s="415"/>
      <c r="N3634" s="415"/>
      <c r="O3634" s="415"/>
      <c r="P3634" s="415"/>
    </row>
    <row r="3635" spans="9:16">
      <c r="I3635" s="413"/>
      <c r="J3635" s="414"/>
      <c r="K3635" s="415"/>
      <c r="L3635" s="415"/>
      <c r="M3635" s="415"/>
      <c r="N3635" s="415"/>
      <c r="O3635" s="415"/>
      <c r="P3635" s="415"/>
    </row>
    <row r="3636" spans="9:16">
      <c r="I3636" s="413"/>
      <c r="J3636" s="414"/>
      <c r="K3636" s="415"/>
      <c r="L3636" s="415"/>
      <c r="M3636" s="415"/>
      <c r="N3636" s="415"/>
      <c r="O3636" s="415"/>
      <c r="P3636" s="415"/>
    </row>
    <row r="3637" spans="9:16">
      <c r="I3637" s="413"/>
      <c r="J3637" s="414"/>
      <c r="K3637" s="415"/>
      <c r="L3637" s="415"/>
      <c r="M3637" s="415"/>
      <c r="N3637" s="415"/>
      <c r="O3637" s="415"/>
      <c r="P3637" s="415"/>
    </row>
    <row r="3638" spans="9:16">
      <c r="I3638" s="413"/>
      <c r="J3638" s="414"/>
      <c r="K3638" s="415"/>
      <c r="L3638" s="415"/>
      <c r="M3638" s="415"/>
      <c r="N3638" s="415"/>
      <c r="O3638" s="415"/>
      <c r="P3638" s="415"/>
    </row>
    <row r="3639" spans="9:16">
      <c r="I3639" s="413"/>
      <c r="J3639" s="414"/>
      <c r="K3639" s="415"/>
      <c r="L3639" s="415"/>
      <c r="M3639" s="415"/>
      <c r="N3639" s="415"/>
      <c r="O3639" s="415"/>
      <c r="P3639" s="415"/>
    </row>
    <row r="3640" spans="9:16">
      <c r="I3640" s="413"/>
      <c r="J3640" s="414"/>
      <c r="K3640" s="415"/>
      <c r="L3640" s="415"/>
      <c r="M3640" s="415"/>
      <c r="N3640" s="415"/>
      <c r="O3640" s="415"/>
      <c r="P3640" s="415"/>
    </row>
    <row r="3641" spans="9:16">
      <c r="I3641" s="413"/>
      <c r="J3641" s="414"/>
      <c r="K3641" s="415"/>
      <c r="L3641" s="415"/>
      <c r="M3641" s="415"/>
      <c r="N3641" s="415"/>
      <c r="O3641" s="415"/>
      <c r="P3641" s="415"/>
    </row>
    <row r="3642" spans="9:16">
      <c r="I3642" s="413"/>
      <c r="J3642" s="414"/>
      <c r="K3642" s="415"/>
      <c r="L3642" s="415"/>
      <c r="M3642" s="415"/>
      <c r="N3642" s="415"/>
      <c r="O3642" s="415"/>
      <c r="P3642" s="415"/>
    </row>
    <row r="3643" spans="9:16">
      <c r="I3643" s="413"/>
      <c r="J3643" s="414"/>
      <c r="K3643" s="415"/>
      <c r="L3643" s="415"/>
      <c r="M3643" s="415"/>
      <c r="N3643" s="415"/>
      <c r="O3643" s="415"/>
      <c r="P3643" s="415"/>
    </row>
    <row r="3644" spans="9:16">
      <c r="I3644" s="413"/>
      <c r="J3644" s="414"/>
      <c r="K3644" s="415"/>
      <c r="L3644" s="415"/>
      <c r="M3644" s="415"/>
      <c r="N3644" s="415"/>
      <c r="O3644" s="415"/>
      <c r="P3644" s="415"/>
    </row>
    <row r="3645" spans="9:16">
      <c r="I3645" s="413"/>
      <c r="J3645" s="414"/>
      <c r="K3645" s="415"/>
      <c r="L3645" s="415"/>
      <c r="M3645" s="415"/>
      <c r="N3645" s="415"/>
      <c r="O3645" s="415"/>
      <c r="P3645" s="415"/>
    </row>
    <row r="3646" spans="9:16">
      <c r="I3646" s="413"/>
      <c r="J3646" s="414"/>
      <c r="K3646" s="415"/>
      <c r="L3646" s="415"/>
      <c r="M3646" s="415"/>
      <c r="N3646" s="415"/>
      <c r="O3646" s="415"/>
      <c r="P3646" s="415"/>
    </row>
    <row r="3647" spans="9:16">
      <c r="I3647" s="413"/>
      <c r="J3647" s="414"/>
      <c r="K3647" s="415"/>
      <c r="L3647" s="415"/>
      <c r="M3647" s="415"/>
      <c r="N3647" s="415"/>
      <c r="O3647" s="415"/>
      <c r="P3647" s="415"/>
    </row>
    <row r="3648" spans="9:16">
      <c r="I3648" s="413"/>
      <c r="J3648" s="414"/>
      <c r="K3648" s="415"/>
      <c r="L3648" s="415"/>
      <c r="M3648" s="415"/>
      <c r="N3648" s="415"/>
      <c r="O3648" s="415"/>
      <c r="P3648" s="415"/>
    </row>
    <row r="3649" spans="9:16">
      <c r="I3649" s="413"/>
      <c r="J3649" s="414"/>
      <c r="K3649" s="415"/>
      <c r="L3649" s="415"/>
      <c r="M3649" s="415"/>
      <c r="N3649" s="415"/>
      <c r="O3649" s="415"/>
      <c r="P3649" s="415"/>
    </row>
    <row r="3650" spans="9:16">
      <c r="I3650" s="413"/>
      <c r="J3650" s="414"/>
      <c r="K3650" s="415"/>
      <c r="L3650" s="415"/>
      <c r="M3650" s="415"/>
      <c r="N3650" s="415"/>
      <c r="O3650" s="415"/>
      <c r="P3650" s="415"/>
    </row>
    <row r="3651" spans="9:16">
      <c r="I3651" s="413"/>
      <c r="J3651" s="414"/>
      <c r="K3651" s="415"/>
      <c r="L3651" s="415"/>
      <c r="M3651" s="415"/>
      <c r="N3651" s="415"/>
      <c r="O3651" s="415"/>
      <c r="P3651" s="415"/>
    </row>
    <row r="3652" spans="9:16">
      <c r="I3652" s="413"/>
      <c r="J3652" s="414"/>
      <c r="K3652" s="415"/>
      <c r="L3652" s="415"/>
      <c r="M3652" s="415"/>
      <c r="N3652" s="415"/>
      <c r="O3652" s="415"/>
      <c r="P3652" s="415"/>
    </row>
    <row r="3653" spans="9:16">
      <c r="I3653" s="413"/>
      <c r="J3653" s="414"/>
      <c r="K3653" s="415"/>
      <c r="L3653" s="415"/>
      <c r="M3653" s="415"/>
      <c r="N3653" s="415"/>
      <c r="O3653" s="415"/>
      <c r="P3653" s="415"/>
    </row>
    <row r="3654" spans="9:16">
      <c r="I3654" s="413"/>
      <c r="J3654" s="414"/>
      <c r="K3654" s="415"/>
      <c r="L3654" s="415"/>
      <c r="M3654" s="415"/>
      <c r="N3654" s="415"/>
      <c r="O3654" s="415"/>
      <c r="P3654" s="415"/>
    </row>
    <row r="3655" spans="9:16">
      <c r="I3655" s="413"/>
      <c r="J3655" s="414"/>
      <c r="K3655" s="415"/>
      <c r="L3655" s="415"/>
      <c r="M3655" s="415"/>
      <c r="N3655" s="415"/>
      <c r="O3655" s="415"/>
      <c r="P3655" s="415"/>
    </row>
    <row r="3656" spans="9:16">
      <c r="I3656" s="413"/>
      <c r="J3656" s="414"/>
      <c r="K3656" s="415"/>
      <c r="L3656" s="415"/>
      <c r="M3656" s="415"/>
      <c r="N3656" s="415"/>
      <c r="O3656" s="415"/>
      <c r="P3656" s="415"/>
    </row>
    <row r="3657" spans="9:16">
      <c r="I3657" s="413"/>
      <c r="J3657" s="414"/>
      <c r="K3657" s="415"/>
      <c r="L3657" s="415"/>
      <c r="M3657" s="415"/>
      <c r="N3657" s="415"/>
      <c r="O3657" s="415"/>
      <c r="P3657" s="415"/>
    </row>
    <row r="3658" spans="9:16">
      <c r="I3658" s="413"/>
      <c r="J3658" s="414"/>
      <c r="K3658" s="415"/>
      <c r="L3658" s="415"/>
      <c r="M3658" s="415"/>
      <c r="N3658" s="415"/>
      <c r="O3658" s="415"/>
      <c r="P3658" s="415"/>
    </row>
    <row r="3659" spans="9:16">
      <c r="I3659" s="413"/>
      <c r="J3659" s="414"/>
      <c r="K3659" s="415"/>
      <c r="L3659" s="415"/>
      <c r="M3659" s="415"/>
      <c r="N3659" s="415"/>
      <c r="O3659" s="415"/>
      <c r="P3659" s="415"/>
    </row>
    <row r="3660" spans="9:16">
      <c r="I3660" s="413"/>
      <c r="J3660" s="414"/>
      <c r="K3660" s="415"/>
      <c r="L3660" s="415"/>
      <c r="M3660" s="415"/>
      <c r="N3660" s="415"/>
      <c r="O3660" s="415"/>
      <c r="P3660" s="415"/>
    </row>
    <row r="3661" spans="9:16">
      <c r="I3661" s="413"/>
      <c r="J3661" s="414"/>
      <c r="K3661" s="415"/>
      <c r="L3661" s="415"/>
      <c r="M3661" s="415"/>
      <c r="N3661" s="415"/>
      <c r="O3661" s="415"/>
      <c r="P3661" s="415"/>
    </row>
    <row r="3662" spans="9:16">
      <c r="I3662" s="413"/>
      <c r="J3662" s="414"/>
      <c r="K3662" s="415"/>
      <c r="L3662" s="415"/>
      <c r="M3662" s="415"/>
      <c r="N3662" s="415"/>
      <c r="O3662" s="415"/>
      <c r="P3662" s="415"/>
    </row>
    <row r="3663" spans="9:16">
      <c r="I3663" s="413"/>
      <c r="J3663" s="414"/>
      <c r="K3663" s="415"/>
      <c r="L3663" s="415"/>
      <c r="M3663" s="415"/>
      <c r="N3663" s="415"/>
      <c r="O3663" s="415"/>
      <c r="P3663" s="415"/>
    </row>
    <row r="3664" spans="9:16">
      <c r="I3664" s="413"/>
      <c r="J3664" s="414"/>
      <c r="K3664" s="415"/>
      <c r="L3664" s="415"/>
      <c r="M3664" s="415"/>
      <c r="N3664" s="415"/>
      <c r="O3664" s="415"/>
      <c r="P3664" s="415"/>
    </row>
    <row r="3665" spans="9:16">
      <c r="I3665" s="413"/>
      <c r="J3665" s="414"/>
      <c r="K3665" s="415"/>
      <c r="L3665" s="415"/>
      <c r="M3665" s="415"/>
      <c r="N3665" s="415"/>
      <c r="O3665" s="415"/>
      <c r="P3665" s="415"/>
    </row>
    <row r="3666" spans="9:16">
      <c r="I3666" s="413"/>
      <c r="J3666" s="414"/>
      <c r="K3666" s="415"/>
      <c r="L3666" s="415"/>
      <c r="M3666" s="415"/>
      <c r="N3666" s="415"/>
      <c r="O3666" s="415"/>
      <c r="P3666" s="415"/>
    </row>
    <row r="3667" spans="9:16">
      <c r="I3667" s="413"/>
      <c r="J3667" s="414"/>
      <c r="K3667" s="415"/>
      <c r="L3667" s="415"/>
      <c r="M3667" s="415"/>
      <c r="N3667" s="415"/>
      <c r="O3667" s="415"/>
      <c r="P3667" s="415"/>
    </row>
    <row r="3668" spans="9:16">
      <c r="I3668" s="413"/>
      <c r="J3668" s="414"/>
      <c r="K3668" s="415"/>
      <c r="L3668" s="415"/>
      <c r="M3668" s="415"/>
      <c r="N3668" s="415"/>
      <c r="O3668" s="415"/>
      <c r="P3668" s="415"/>
    </row>
    <row r="3669" spans="9:16">
      <c r="I3669" s="413"/>
      <c r="J3669" s="414"/>
      <c r="K3669" s="415"/>
      <c r="L3669" s="415"/>
      <c r="M3669" s="415"/>
      <c r="N3669" s="415"/>
      <c r="O3669" s="415"/>
      <c r="P3669" s="415"/>
    </row>
    <row r="3670" spans="9:16">
      <c r="I3670" s="413"/>
      <c r="J3670" s="414"/>
      <c r="K3670" s="415"/>
      <c r="L3670" s="415"/>
      <c r="M3670" s="415"/>
      <c r="N3670" s="415"/>
      <c r="O3670" s="415"/>
      <c r="P3670" s="415"/>
    </row>
    <row r="3671" spans="9:16">
      <c r="I3671" s="413"/>
      <c r="J3671" s="414"/>
      <c r="K3671" s="415"/>
      <c r="L3671" s="415"/>
      <c r="M3671" s="415"/>
      <c r="N3671" s="415"/>
      <c r="O3671" s="415"/>
      <c r="P3671" s="415"/>
    </row>
    <row r="3672" spans="9:16">
      <c r="I3672" s="413"/>
      <c r="J3672" s="414"/>
      <c r="K3672" s="415"/>
      <c r="L3672" s="415"/>
      <c r="M3672" s="415"/>
      <c r="N3672" s="415"/>
      <c r="O3672" s="415"/>
      <c r="P3672" s="415"/>
    </row>
    <row r="3673" spans="9:16">
      <c r="I3673" s="413"/>
      <c r="J3673" s="414"/>
      <c r="K3673" s="415"/>
      <c r="L3673" s="415"/>
      <c r="M3673" s="415"/>
      <c r="N3673" s="415"/>
      <c r="O3673" s="415"/>
      <c r="P3673" s="415"/>
    </row>
    <row r="3674" spans="9:16">
      <c r="I3674" s="413"/>
      <c r="J3674" s="414"/>
      <c r="K3674" s="415"/>
      <c r="L3674" s="415"/>
      <c r="M3674" s="415"/>
      <c r="N3674" s="415"/>
      <c r="O3674" s="415"/>
      <c r="P3674" s="415"/>
    </row>
    <row r="3675" spans="9:16">
      <c r="I3675" s="413"/>
      <c r="J3675" s="414"/>
      <c r="K3675" s="415"/>
      <c r="L3675" s="415"/>
      <c r="M3675" s="415"/>
      <c r="N3675" s="415"/>
      <c r="O3675" s="415"/>
      <c r="P3675" s="415"/>
    </row>
    <row r="3676" spans="9:16">
      <c r="I3676" s="413"/>
      <c r="J3676" s="414"/>
      <c r="K3676" s="415"/>
      <c r="L3676" s="415"/>
      <c r="M3676" s="415"/>
      <c r="N3676" s="415"/>
      <c r="O3676" s="415"/>
      <c r="P3676" s="415"/>
    </row>
    <row r="3677" spans="9:16">
      <c r="I3677" s="413"/>
      <c r="J3677" s="414"/>
      <c r="K3677" s="415"/>
      <c r="L3677" s="415"/>
      <c r="M3677" s="415"/>
      <c r="N3677" s="415"/>
      <c r="O3677" s="415"/>
      <c r="P3677" s="415"/>
    </row>
    <row r="3678" spans="9:16">
      <c r="I3678" s="413"/>
      <c r="J3678" s="414"/>
      <c r="K3678" s="415"/>
      <c r="L3678" s="415"/>
      <c r="M3678" s="415"/>
      <c r="N3678" s="415"/>
      <c r="O3678" s="415"/>
      <c r="P3678" s="415"/>
    </row>
    <row r="3679" spans="9:16">
      <c r="I3679" s="413"/>
      <c r="J3679" s="414"/>
      <c r="K3679" s="415"/>
      <c r="L3679" s="415"/>
      <c r="M3679" s="415"/>
      <c r="N3679" s="415"/>
      <c r="O3679" s="415"/>
      <c r="P3679" s="415"/>
    </row>
    <row r="3680" spans="9:16">
      <c r="I3680" s="413"/>
      <c r="J3680" s="414"/>
      <c r="K3680" s="415"/>
      <c r="L3680" s="415"/>
      <c r="M3680" s="415"/>
      <c r="N3680" s="415"/>
      <c r="O3680" s="415"/>
      <c r="P3680" s="415"/>
    </row>
    <row r="3681" spans="9:16">
      <c r="I3681" s="413"/>
      <c r="J3681" s="414"/>
      <c r="K3681" s="415"/>
      <c r="L3681" s="415"/>
      <c r="M3681" s="415"/>
      <c r="N3681" s="415"/>
      <c r="O3681" s="415"/>
      <c r="P3681" s="415"/>
    </row>
    <row r="3682" spans="9:16">
      <c r="I3682" s="413"/>
      <c r="J3682" s="414"/>
      <c r="K3682" s="415"/>
      <c r="L3682" s="415"/>
      <c r="M3682" s="415"/>
      <c r="N3682" s="415"/>
      <c r="O3682" s="415"/>
      <c r="P3682" s="415"/>
    </row>
    <row r="3683" spans="9:16">
      <c r="I3683" s="413"/>
      <c r="J3683" s="414"/>
      <c r="K3683" s="415"/>
      <c r="L3683" s="415"/>
      <c r="M3683" s="415"/>
      <c r="N3683" s="415"/>
      <c r="O3683" s="415"/>
      <c r="P3683" s="415"/>
    </row>
    <row r="3684" spans="9:16">
      <c r="I3684" s="413"/>
      <c r="J3684" s="414"/>
      <c r="K3684" s="415"/>
      <c r="L3684" s="415"/>
      <c r="M3684" s="415"/>
      <c r="N3684" s="415"/>
      <c r="O3684" s="415"/>
      <c r="P3684" s="415"/>
    </row>
    <row r="3685" spans="9:16">
      <c r="I3685" s="413"/>
      <c r="J3685" s="414"/>
      <c r="K3685" s="415"/>
      <c r="L3685" s="415"/>
      <c r="M3685" s="415"/>
      <c r="N3685" s="415"/>
      <c r="O3685" s="415"/>
      <c r="P3685" s="415"/>
    </row>
    <row r="3686" spans="9:16">
      <c r="I3686" s="413"/>
      <c r="J3686" s="414"/>
      <c r="K3686" s="415"/>
      <c r="L3686" s="415"/>
      <c r="M3686" s="415"/>
      <c r="N3686" s="415"/>
      <c r="O3686" s="415"/>
      <c r="P3686" s="415"/>
    </row>
    <row r="3687" spans="9:16">
      <c r="I3687" s="413"/>
      <c r="J3687" s="414"/>
      <c r="K3687" s="415"/>
      <c r="L3687" s="415"/>
      <c r="M3687" s="415"/>
      <c r="N3687" s="415"/>
      <c r="O3687" s="415"/>
      <c r="P3687" s="415"/>
    </row>
    <row r="3688" spans="9:16">
      <c r="I3688" s="413"/>
      <c r="J3688" s="414"/>
      <c r="K3688" s="415"/>
      <c r="L3688" s="415"/>
      <c r="M3688" s="415"/>
      <c r="N3688" s="415"/>
      <c r="O3688" s="415"/>
      <c r="P3688" s="415"/>
    </row>
    <row r="3689" spans="9:16">
      <c r="I3689" s="413"/>
      <c r="J3689" s="414"/>
      <c r="K3689" s="415"/>
      <c r="L3689" s="415"/>
      <c r="M3689" s="415"/>
      <c r="N3689" s="415"/>
      <c r="O3689" s="415"/>
      <c r="P3689" s="415"/>
    </row>
    <row r="3690" spans="9:16">
      <c r="I3690" s="413"/>
      <c r="J3690" s="414"/>
      <c r="K3690" s="415"/>
      <c r="L3690" s="415"/>
      <c r="M3690" s="415"/>
      <c r="N3690" s="415"/>
      <c r="O3690" s="415"/>
      <c r="P3690" s="415"/>
    </row>
    <row r="3691" spans="9:16">
      <c r="I3691" s="413"/>
      <c r="J3691" s="414"/>
      <c r="K3691" s="415"/>
      <c r="L3691" s="415"/>
      <c r="M3691" s="415"/>
      <c r="N3691" s="415"/>
      <c r="O3691" s="415"/>
      <c r="P3691" s="415"/>
    </row>
    <row r="3692" spans="9:16">
      <c r="I3692" s="413"/>
      <c r="J3692" s="414"/>
      <c r="K3692" s="415"/>
      <c r="L3692" s="415"/>
      <c r="M3692" s="415"/>
      <c r="N3692" s="415"/>
      <c r="O3692" s="415"/>
      <c r="P3692" s="415"/>
    </row>
    <row r="3693" spans="9:16">
      <c r="I3693" s="413"/>
      <c r="J3693" s="414"/>
      <c r="K3693" s="415"/>
      <c r="L3693" s="415"/>
      <c r="M3693" s="415"/>
      <c r="N3693" s="415"/>
      <c r="O3693" s="415"/>
      <c r="P3693" s="415"/>
    </row>
    <row r="3694" spans="9:16">
      <c r="I3694" s="413"/>
      <c r="J3694" s="414"/>
      <c r="K3694" s="415"/>
      <c r="L3694" s="415"/>
      <c r="M3694" s="415"/>
      <c r="N3694" s="415"/>
      <c r="O3694" s="415"/>
      <c r="P3694" s="415"/>
    </row>
    <row r="3695" spans="9:16">
      <c r="I3695" s="413"/>
      <c r="J3695" s="414"/>
      <c r="K3695" s="415"/>
      <c r="L3695" s="415"/>
      <c r="M3695" s="415"/>
      <c r="N3695" s="415"/>
      <c r="O3695" s="415"/>
      <c r="P3695" s="415"/>
    </row>
    <row r="3696" spans="9:16">
      <c r="I3696" s="413"/>
      <c r="J3696" s="414"/>
      <c r="K3696" s="415"/>
      <c r="L3696" s="415"/>
      <c r="M3696" s="415"/>
      <c r="N3696" s="415"/>
      <c r="O3696" s="415"/>
      <c r="P3696" s="415"/>
    </row>
    <row r="3697" spans="9:16">
      <c r="I3697" s="413"/>
      <c r="J3697" s="414"/>
      <c r="K3697" s="415"/>
      <c r="L3697" s="415"/>
      <c r="M3697" s="415"/>
      <c r="N3697" s="415"/>
      <c r="O3697" s="415"/>
      <c r="P3697" s="415"/>
    </row>
    <row r="3698" spans="9:16">
      <c r="I3698" s="413"/>
      <c r="J3698" s="414"/>
      <c r="K3698" s="415"/>
      <c r="L3698" s="415"/>
      <c r="M3698" s="415"/>
      <c r="N3698" s="415"/>
      <c r="O3698" s="415"/>
      <c r="P3698" s="415"/>
    </row>
    <row r="3699" spans="9:16">
      <c r="I3699" s="413"/>
      <c r="J3699" s="414"/>
      <c r="K3699" s="415"/>
      <c r="L3699" s="415"/>
      <c r="M3699" s="415"/>
      <c r="N3699" s="415"/>
      <c r="O3699" s="415"/>
      <c r="P3699" s="415"/>
    </row>
    <row r="3700" spans="9:16">
      <c r="I3700" s="413"/>
      <c r="J3700" s="414"/>
      <c r="K3700" s="415"/>
      <c r="L3700" s="415"/>
      <c r="M3700" s="415"/>
      <c r="N3700" s="415"/>
      <c r="O3700" s="415"/>
      <c r="P3700" s="415"/>
    </row>
    <row r="3701" spans="9:16">
      <c r="I3701" s="413"/>
      <c r="J3701" s="414"/>
      <c r="K3701" s="415"/>
      <c r="L3701" s="415"/>
      <c r="M3701" s="415"/>
      <c r="N3701" s="415"/>
      <c r="O3701" s="415"/>
      <c r="P3701" s="415"/>
    </row>
    <row r="3702" spans="9:16">
      <c r="I3702" s="413"/>
      <c r="J3702" s="414"/>
      <c r="K3702" s="415"/>
      <c r="L3702" s="415"/>
      <c r="M3702" s="415"/>
      <c r="N3702" s="415"/>
      <c r="O3702" s="415"/>
      <c r="P3702" s="415"/>
    </row>
    <row r="3703" spans="9:16">
      <c r="I3703" s="413"/>
      <c r="J3703" s="414"/>
      <c r="K3703" s="415"/>
      <c r="L3703" s="415"/>
      <c r="M3703" s="415"/>
      <c r="N3703" s="415"/>
      <c r="O3703" s="415"/>
      <c r="P3703" s="415"/>
    </row>
    <row r="3704" spans="9:16">
      <c r="I3704" s="413"/>
      <c r="J3704" s="414"/>
      <c r="K3704" s="415"/>
      <c r="L3704" s="415"/>
      <c r="M3704" s="415"/>
      <c r="N3704" s="415"/>
      <c r="O3704" s="415"/>
      <c r="P3704" s="415"/>
    </row>
    <row r="3705" spans="9:16">
      <c r="I3705" s="413"/>
      <c r="J3705" s="414"/>
      <c r="K3705" s="415"/>
      <c r="L3705" s="415"/>
      <c r="M3705" s="415"/>
      <c r="N3705" s="415"/>
      <c r="O3705" s="415"/>
      <c r="P3705" s="415"/>
    </row>
    <row r="3706" spans="9:16">
      <c r="I3706" s="413"/>
      <c r="J3706" s="414"/>
      <c r="K3706" s="415"/>
      <c r="L3706" s="415"/>
      <c r="M3706" s="415"/>
      <c r="N3706" s="415"/>
      <c r="O3706" s="415"/>
      <c r="P3706" s="415"/>
    </row>
    <row r="3707" spans="9:16">
      <c r="I3707" s="413"/>
      <c r="J3707" s="414"/>
      <c r="K3707" s="415"/>
      <c r="L3707" s="415"/>
      <c r="M3707" s="415"/>
      <c r="N3707" s="415"/>
      <c r="O3707" s="415"/>
      <c r="P3707" s="415"/>
    </row>
    <row r="3708" spans="9:16">
      <c r="I3708" s="413"/>
      <c r="J3708" s="414"/>
      <c r="K3708" s="415"/>
      <c r="L3708" s="415"/>
      <c r="M3708" s="415"/>
      <c r="N3708" s="415"/>
      <c r="O3708" s="415"/>
      <c r="P3708" s="415"/>
    </row>
    <row r="3709" spans="9:16">
      <c r="I3709" s="413"/>
      <c r="J3709" s="414"/>
      <c r="K3709" s="415"/>
      <c r="L3709" s="415"/>
      <c r="M3709" s="415"/>
      <c r="N3709" s="415"/>
      <c r="O3709" s="415"/>
      <c r="P3709" s="415"/>
    </row>
    <row r="3710" spans="9:16">
      <c r="I3710" s="413"/>
      <c r="J3710" s="414"/>
      <c r="K3710" s="415"/>
      <c r="L3710" s="415"/>
      <c r="M3710" s="415"/>
      <c r="N3710" s="415"/>
      <c r="O3710" s="415"/>
      <c r="P3710" s="415"/>
    </row>
    <row r="3711" spans="9:16">
      <c r="I3711" s="413"/>
      <c r="J3711" s="414"/>
      <c r="K3711" s="415"/>
      <c r="L3711" s="415"/>
      <c r="M3711" s="415"/>
      <c r="N3711" s="415"/>
      <c r="O3711" s="415"/>
      <c r="P3711" s="415"/>
    </row>
    <row r="3712" spans="9:16">
      <c r="I3712" s="413"/>
      <c r="J3712" s="414"/>
      <c r="K3712" s="415"/>
      <c r="L3712" s="415"/>
      <c r="M3712" s="415"/>
      <c r="N3712" s="415"/>
      <c r="O3712" s="415"/>
      <c r="P3712" s="415"/>
    </row>
    <row r="3713" spans="9:16">
      <c r="I3713" s="413"/>
      <c r="J3713" s="414"/>
      <c r="K3713" s="415"/>
      <c r="L3713" s="415"/>
      <c r="M3713" s="415"/>
      <c r="N3713" s="415"/>
      <c r="O3713" s="415"/>
      <c r="P3713" s="415"/>
    </row>
    <row r="3714" spans="9:16">
      <c r="I3714" s="413"/>
      <c r="J3714" s="414"/>
      <c r="K3714" s="415"/>
      <c r="L3714" s="415"/>
      <c r="M3714" s="415"/>
      <c r="N3714" s="415"/>
      <c r="O3714" s="415"/>
      <c r="P3714" s="415"/>
    </row>
    <row r="3715" spans="9:16">
      <c r="I3715" s="413"/>
      <c r="J3715" s="414"/>
      <c r="K3715" s="415"/>
      <c r="L3715" s="415"/>
      <c r="M3715" s="415"/>
      <c r="N3715" s="415"/>
      <c r="O3715" s="415"/>
      <c r="P3715" s="415"/>
    </row>
    <row r="3716" spans="9:16">
      <c r="I3716" s="413"/>
      <c r="J3716" s="414"/>
      <c r="K3716" s="415"/>
      <c r="L3716" s="415"/>
      <c r="M3716" s="415"/>
      <c r="N3716" s="415"/>
      <c r="O3716" s="415"/>
      <c r="P3716" s="415"/>
    </row>
    <row r="3717" spans="9:16">
      <c r="I3717" s="413"/>
      <c r="J3717" s="414"/>
      <c r="K3717" s="415"/>
      <c r="L3717" s="415"/>
      <c r="M3717" s="415"/>
      <c r="N3717" s="415"/>
      <c r="O3717" s="415"/>
      <c r="P3717" s="415"/>
    </row>
    <row r="3718" spans="9:16">
      <c r="I3718" s="413"/>
      <c r="J3718" s="414"/>
      <c r="K3718" s="415"/>
      <c r="L3718" s="415"/>
      <c r="M3718" s="415"/>
      <c r="N3718" s="415"/>
      <c r="O3718" s="415"/>
      <c r="P3718" s="415"/>
    </row>
    <row r="3719" spans="9:16">
      <c r="I3719" s="413"/>
      <c r="J3719" s="414"/>
      <c r="K3719" s="415"/>
      <c r="L3719" s="415"/>
      <c r="M3719" s="415"/>
      <c r="N3719" s="415"/>
      <c r="O3719" s="415"/>
      <c r="P3719" s="415"/>
    </row>
    <row r="3720" spans="9:16">
      <c r="I3720" s="413"/>
      <c r="J3720" s="414"/>
      <c r="K3720" s="415"/>
      <c r="L3720" s="415"/>
      <c r="M3720" s="415"/>
      <c r="N3720" s="415"/>
      <c r="O3720" s="415"/>
      <c r="P3720" s="415"/>
    </row>
    <row r="3721" spans="9:16">
      <c r="I3721" s="413"/>
      <c r="J3721" s="414"/>
      <c r="K3721" s="415"/>
      <c r="L3721" s="415"/>
      <c r="M3721" s="415"/>
      <c r="N3721" s="415"/>
      <c r="O3721" s="415"/>
      <c r="P3721" s="415"/>
    </row>
    <row r="3722" spans="9:16">
      <c r="I3722" s="413"/>
      <c r="J3722" s="414"/>
      <c r="K3722" s="415"/>
      <c r="L3722" s="415"/>
      <c r="M3722" s="415"/>
      <c r="N3722" s="415"/>
      <c r="O3722" s="415"/>
      <c r="P3722" s="415"/>
    </row>
    <row r="3723" spans="9:16">
      <c r="I3723" s="413"/>
      <c r="J3723" s="414"/>
      <c r="K3723" s="415"/>
      <c r="L3723" s="415"/>
      <c r="M3723" s="415"/>
      <c r="N3723" s="415"/>
      <c r="O3723" s="415"/>
      <c r="P3723" s="415"/>
    </row>
    <row r="3724" spans="9:16">
      <c r="I3724" s="413"/>
      <c r="J3724" s="414"/>
      <c r="K3724" s="415"/>
      <c r="L3724" s="415"/>
      <c r="M3724" s="415"/>
      <c r="N3724" s="415"/>
      <c r="O3724" s="415"/>
      <c r="P3724" s="415"/>
    </row>
    <row r="3725" spans="9:16">
      <c r="I3725" s="413"/>
      <c r="J3725" s="414"/>
      <c r="K3725" s="415"/>
      <c r="L3725" s="415"/>
      <c r="M3725" s="415"/>
      <c r="N3725" s="415"/>
      <c r="O3725" s="415"/>
      <c r="P3725" s="415"/>
    </row>
    <row r="3726" spans="9:16">
      <c r="I3726" s="413"/>
      <c r="J3726" s="414"/>
      <c r="K3726" s="415"/>
      <c r="L3726" s="415"/>
      <c r="M3726" s="415"/>
      <c r="N3726" s="415"/>
      <c r="O3726" s="415"/>
      <c r="P3726" s="415"/>
    </row>
    <row r="3727" spans="9:16">
      <c r="I3727" s="413"/>
      <c r="J3727" s="414"/>
      <c r="K3727" s="415"/>
      <c r="L3727" s="415"/>
      <c r="M3727" s="415"/>
      <c r="N3727" s="415"/>
      <c r="O3727" s="415"/>
      <c r="P3727" s="415"/>
    </row>
    <row r="3728" spans="9:16">
      <c r="I3728" s="413"/>
      <c r="J3728" s="414"/>
      <c r="K3728" s="415"/>
      <c r="L3728" s="415"/>
      <c r="M3728" s="415"/>
      <c r="N3728" s="415"/>
      <c r="O3728" s="415"/>
      <c r="P3728" s="415"/>
    </row>
    <row r="3729" spans="9:16">
      <c r="I3729" s="413"/>
      <c r="J3729" s="414"/>
      <c r="K3729" s="415"/>
      <c r="L3729" s="415"/>
      <c r="M3729" s="415"/>
      <c r="N3729" s="415"/>
      <c r="O3729" s="415"/>
      <c r="P3729" s="415"/>
    </row>
    <row r="3730" spans="9:16">
      <c r="I3730" s="413"/>
      <c r="J3730" s="414"/>
      <c r="K3730" s="415"/>
      <c r="L3730" s="415"/>
      <c r="M3730" s="415"/>
      <c r="N3730" s="415"/>
      <c r="O3730" s="415"/>
      <c r="P3730" s="415"/>
    </row>
    <row r="3731" spans="9:16">
      <c r="I3731" s="413"/>
      <c r="J3731" s="414"/>
      <c r="K3731" s="415"/>
      <c r="L3731" s="415"/>
      <c r="M3731" s="415"/>
      <c r="N3731" s="415"/>
      <c r="O3731" s="415"/>
      <c r="P3731" s="415"/>
    </row>
    <row r="3732" spans="9:16">
      <c r="I3732" s="413"/>
      <c r="J3732" s="414"/>
      <c r="K3732" s="415"/>
      <c r="L3732" s="415"/>
      <c r="M3732" s="415"/>
      <c r="N3732" s="415"/>
      <c r="O3732" s="415"/>
      <c r="P3732" s="415"/>
    </row>
    <row r="3733" spans="9:16">
      <c r="I3733" s="413"/>
      <c r="J3733" s="414"/>
      <c r="K3733" s="415"/>
      <c r="L3733" s="415"/>
      <c r="M3733" s="415"/>
      <c r="N3733" s="415"/>
      <c r="O3733" s="415"/>
      <c r="P3733" s="415"/>
    </row>
    <row r="3734" spans="9:16">
      <c r="I3734" s="413"/>
      <c r="J3734" s="414"/>
      <c r="K3734" s="415"/>
      <c r="L3734" s="415"/>
      <c r="M3734" s="415"/>
      <c r="N3734" s="415"/>
      <c r="O3734" s="415"/>
      <c r="P3734" s="415"/>
    </row>
    <row r="3735" spans="9:16">
      <c r="I3735" s="413"/>
      <c r="J3735" s="414"/>
      <c r="K3735" s="415"/>
      <c r="L3735" s="415"/>
      <c r="M3735" s="415"/>
      <c r="N3735" s="415"/>
      <c r="O3735" s="415"/>
      <c r="P3735" s="415"/>
    </row>
    <row r="3736" spans="9:16">
      <c r="I3736" s="413"/>
      <c r="J3736" s="414"/>
      <c r="K3736" s="415"/>
      <c r="L3736" s="415"/>
      <c r="M3736" s="415"/>
      <c r="N3736" s="415"/>
      <c r="O3736" s="415"/>
      <c r="P3736" s="415"/>
    </row>
    <row r="3737" spans="9:16">
      <c r="I3737" s="413"/>
      <c r="J3737" s="414"/>
      <c r="K3737" s="415"/>
      <c r="L3737" s="415"/>
      <c r="M3737" s="415"/>
      <c r="N3737" s="415"/>
      <c r="O3737" s="415"/>
      <c r="P3737" s="415"/>
    </row>
    <row r="3738" spans="9:16">
      <c r="I3738" s="413"/>
      <c r="J3738" s="414"/>
      <c r="K3738" s="415"/>
      <c r="L3738" s="415"/>
      <c r="M3738" s="415"/>
      <c r="N3738" s="415"/>
      <c r="O3738" s="415"/>
      <c r="P3738" s="415"/>
    </row>
    <row r="3739" spans="9:16">
      <c r="I3739" s="413"/>
      <c r="J3739" s="414"/>
      <c r="K3739" s="415"/>
      <c r="L3739" s="415"/>
      <c r="M3739" s="415"/>
      <c r="N3739" s="415"/>
      <c r="O3739" s="415"/>
      <c r="P3739" s="415"/>
    </row>
    <row r="3740" spans="9:16">
      <c r="I3740" s="413"/>
      <c r="J3740" s="414"/>
      <c r="K3740" s="415"/>
      <c r="L3740" s="415"/>
      <c r="M3740" s="415"/>
      <c r="N3740" s="415"/>
      <c r="O3740" s="415"/>
      <c r="P3740" s="415"/>
    </row>
    <row r="3741" spans="9:16">
      <c r="I3741" s="413"/>
      <c r="J3741" s="414"/>
      <c r="K3741" s="415"/>
      <c r="L3741" s="415"/>
      <c r="M3741" s="415"/>
      <c r="N3741" s="415"/>
      <c r="O3741" s="415"/>
      <c r="P3741" s="415"/>
    </row>
    <row r="3742" spans="9:16">
      <c r="I3742" s="413"/>
      <c r="J3742" s="414"/>
      <c r="K3742" s="415"/>
      <c r="L3742" s="415"/>
      <c r="M3742" s="415"/>
      <c r="N3742" s="415"/>
      <c r="O3742" s="415"/>
      <c r="P3742" s="415"/>
    </row>
    <row r="3743" spans="9:16">
      <c r="I3743" s="413"/>
      <c r="J3743" s="414"/>
      <c r="K3743" s="415"/>
      <c r="L3743" s="415"/>
      <c r="M3743" s="415"/>
      <c r="N3743" s="415"/>
      <c r="O3743" s="415"/>
      <c r="P3743" s="415"/>
    </row>
    <row r="3744" spans="9:16">
      <c r="I3744" s="413"/>
      <c r="J3744" s="414"/>
      <c r="K3744" s="415"/>
      <c r="L3744" s="415"/>
      <c r="M3744" s="415"/>
      <c r="N3744" s="415"/>
      <c r="O3744" s="415"/>
      <c r="P3744" s="415"/>
    </row>
    <row r="3745" spans="9:16">
      <c r="I3745" s="413"/>
      <c r="J3745" s="414"/>
      <c r="K3745" s="415"/>
      <c r="L3745" s="415"/>
      <c r="M3745" s="415"/>
      <c r="N3745" s="415"/>
      <c r="O3745" s="415"/>
      <c r="P3745" s="415"/>
    </row>
    <row r="3746" spans="9:16">
      <c r="I3746" s="413"/>
      <c r="J3746" s="414"/>
      <c r="K3746" s="415"/>
      <c r="L3746" s="415"/>
      <c r="M3746" s="415"/>
      <c r="N3746" s="415"/>
      <c r="O3746" s="415"/>
      <c r="P3746" s="415"/>
    </row>
    <row r="3747" spans="9:16">
      <c r="I3747" s="413"/>
      <c r="J3747" s="414"/>
      <c r="K3747" s="415"/>
      <c r="L3747" s="415"/>
      <c r="M3747" s="415"/>
      <c r="N3747" s="415"/>
      <c r="O3747" s="415"/>
      <c r="P3747" s="415"/>
    </row>
    <row r="3748" spans="9:16">
      <c r="I3748" s="413"/>
      <c r="J3748" s="414"/>
      <c r="K3748" s="415"/>
      <c r="L3748" s="415"/>
      <c r="M3748" s="415"/>
      <c r="N3748" s="415"/>
      <c r="O3748" s="415"/>
      <c r="P3748" s="415"/>
    </row>
    <row r="3749" spans="9:16">
      <c r="I3749" s="413"/>
      <c r="J3749" s="414"/>
      <c r="K3749" s="415"/>
      <c r="L3749" s="415"/>
      <c r="M3749" s="415"/>
      <c r="N3749" s="415"/>
      <c r="O3749" s="415"/>
      <c r="P3749" s="415"/>
    </row>
    <row r="3750" spans="9:16">
      <c r="I3750" s="413"/>
      <c r="J3750" s="414"/>
      <c r="K3750" s="415"/>
      <c r="L3750" s="415"/>
      <c r="M3750" s="415"/>
      <c r="N3750" s="415"/>
      <c r="O3750" s="415"/>
      <c r="P3750" s="415"/>
    </row>
    <row r="3751" spans="9:16">
      <c r="I3751" s="413"/>
      <c r="J3751" s="414"/>
      <c r="K3751" s="415"/>
      <c r="L3751" s="415"/>
      <c r="M3751" s="415"/>
      <c r="N3751" s="415"/>
      <c r="O3751" s="415"/>
      <c r="P3751" s="415"/>
    </row>
    <row r="3752" spans="9:16">
      <c r="I3752" s="413"/>
      <c r="J3752" s="414"/>
      <c r="K3752" s="415"/>
      <c r="L3752" s="415"/>
      <c r="M3752" s="415"/>
      <c r="N3752" s="415"/>
      <c r="O3752" s="415"/>
      <c r="P3752" s="415"/>
    </row>
    <row r="3753" spans="9:16">
      <c r="I3753" s="413"/>
      <c r="J3753" s="414"/>
      <c r="K3753" s="415"/>
      <c r="L3753" s="415"/>
      <c r="M3753" s="415"/>
      <c r="N3753" s="415"/>
      <c r="O3753" s="415"/>
      <c r="P3753" s="415"/>
    </row>
    <row r="3754" spans="9:16">
      <c r="I3754" s="413"/>
      <c r="J3754" s="414"/>
      <c r="K3754" s="415"/>
      <c r="L3754" s="415"/>
      <c r="M3754" s="415"/>
      <c r="N3754" s="415"/>
      <c r="O3754" s="415"/>
      <c r="P3754" s="415"/>
    </row>
    <row r="3755" spans="9:16">
      <c r="I3755" s="413"/>
      <c r="J3755" s="414"/>
      <c r="K3755" s="415"/>
      <c r="L3755" s="415"/>
      <c r="M3755" s="415"/>
      <c r="N3755" s="415"/>
      <c r="O3755" s="415"/>
      <c r="P3755" s="415"/>
    </row>
    <row r="3756" spans="9:16">
      <c r="I3756" s="413"/>
      <c r="J3756" s="414"/>
      <c r="K3756" s="415"/>
      <c r="L3756" s="415"/>
      <c r="M3756" s="415"/>
      <c r="N3756" s="415"/>
      <c r="O3756" s="415"/>
      <c r="P3756" s="415"/>
    </row>
    <row r="3757" spans="9:16">
      <c r="I3757" s="413"/>
      <c r="J3757" s="414"/>
      <c r="K3757" s="415"/>
      <c r="L3757" s="415"/>
      <c r="M3757" s="415"/>
      <c r="N3757" s="415"/>
      <c r="O3757" s="415"/>
      <c r="P3757" s="415"/>
    </row>
    <row r="3758" spans="9:16">
      <c r="I3758" s="413"/>
      <c r="J3758" s="414"/>
      <c r="K3758" s="415"/>
      <c r="L3758" s="415"/>
      <c r="M3758" s="415"/>
      <c r="N3758" s="415"/>
      <c r="O3758" s="415"/>
      <c r="P3758" s="415"/>
    </row>
    <row r="3759" spans="9:16">
      <c r="I3759" s="413"/>
      <c r="J3759" s="414"/>
      <c r="K3759" s="415"/>
      <c r="L3759" s="415"/>
      <c r="M3759" s="415"/>
      <c r="N3759" s="415"/>
      <c r="O3759" s="415"/>
      <c r="P3759" s="415"/>
    </row>
    <row r="3760" spans="9:16">
      <c r="I3760" s="413"/>
      <c r="J3760" s="414"/>
      <c r="K3760" s="415"/>
      <c r="L3760" s="415"/>
      <c r="M3760" s="415"/>
      <c r="N3760" s="415"/>
      <c r="O3760" s="415"/>
      <c r="P3760" s="415"/>
    </row>
    <row r="3761" spans="9:16">
      <c r="I3761" s="413"/>
      <c r="J3761" s="414"/>
      <c r="K3761" s="415"/>
      <c r="L3761" s="415"/>
      <c r="M3761" s="415"/>
      <c r="N3761" s="415"/>
      <c r="O3761" s="415"/>
      <c r="P3761" s="415"/>
    </row>
    <row r="3762" spans="9:16">
      <c r="I3762" s="413"/>
      <c r="J3762" s="414"/>
      <c r="K3762" s="415"/>
      <c r="L3762" s="415"/>
      <c r="M3762" s="415"/>
      <c r="N3762" s="415"/>
      <c r="O3762" s="415"/>
      <c r="P3762" s="415"/>
    </row>
    <row r="3763" spans="9:16">
      <c r="I3763" s="413"/>
      <c r="J3763" s="414"/>
      <c r="K3763" s="415"/>
      <c r="L3763" s="415"/>
      <c r="M3763" s="415"/>
      <c r="N3763" s="415"/>
      <c r="O3763" s="415"/>
      <c r="P3763" s="415"/>
    </row>
    <row r="3764" spans="9:16">
      <c r="I3764" s="413"/>
      <c r="J3764" s="414"/>
      <c r="K3764" s="415"/>
      <c r="L3764" s="415"/>
      <c r="M3764" s="415"/>
      <c r="N3764" s="415"/>
      <c r="O3764" s="415"/>
      <c r="P3764" s="415"/>
    </row>
    <row r="3765" spans="9:16">
      <c r="I3765" s="413"/>
      <c r="J3765" s="414"/>
      <c r="K3765" s="415"/>
      <c r="L3765" s="415"/>
      <c r="M3765" s="415"/>
      <c r="N3765" s="415"/>
      <c r="O3765" s="415"/>
      <c r="P3765" s="415"/>
    </row>
    <row r="3766" spans="9:16">
      <c r="I3766" s="413"/>
      <c r="J3766" s="414"/>
      <c r="K3766" s="415"/>
      <c r="L3766" s="415"/>
      <c r="M3766" s="415"/>
      <c r="N3766" s="415"/>
      <c r="O3766" s="415"/>
      <c r="P3766" s="415"/>
    </row>
    <row r="3767" spans="9:16">
      <c r="I3767" s="413"/>
      <c r="J3767" s="414"/>
      <c r="K3767" s="415"/>
      <c r="L3767" s="415"/>
      <c r="M3767" s="415"/>
      <c r="N3767" s="415"/>
      <c r="O3767" s="415"/>
      <c r="P3767" s="415"/>
    </row>
    <row r="3768" spans="9:16">
      <c r="I3768" s="413"/>
      <c r="J3768" s="414"/>
      <c r="K3768" s="415"/>
      <c r="L3768" s="415"/>
      <c r="M3768" s="415"/>
      <c r="N3768" s="415"/>
      <c r="O3768" s="415"/>
      <c r="P3768" s="415"/>
    </row>
    <row r="3769" spans="9:16">
      <c r="I3769" s="413"/>
      <c r="J3769" s="414"/>
      <c r="K3769" s="415"/>
      <c r="L3769" s="415"/>
      <c r="M3769" s="415"/>
      <c r="N3769" s="415"/>
      <c r="O3769" s="415"/>
      <c r="P3769" s="415"/>
    </row>
    <row r="3770" spans="9:16">
      <c r="I3770" s="413"/>
      <c r="J3770" s="414"/>
      <c r="K3770" s="415"/>
      <c r="L3770" s="415"/>
      <c r="M3770" s="415"/>
      <c r="N3770" s="415"/>
      <c r="O3770" s="415"/>
      <c r="P3770" s="415"/>
    </row>
    <row r="3771" spans="9:16">
      <c r="I3771" s="413"/>
      <c r="J3771" s="414"/>
      <c r="K3771" s="415"/>
      <c r="L3771" s="415"/>
      <c r="M3771" s="415"/>
      <c r="N3771" s="415"/>
      <c r="O3771" s="415"/>
      <c r="P3771" s="415"/>
    </row>
    <row r="3772" spans="9:16">
      <c r="I3772" s="413"/>
      <c r="J3772" s="414"/>
      <c r="K3772" s="415"/>
      <c r="L3772" s="415"/>
      <c r="M3772" s="415"/>
      <c r="N3772" s="415"/>
      <c r="O3772" s="415"/>
      <c r="P3772" s="415"/>
    </row>
    <row r="3773" spans="9:16">
      <c r="I3773" s="413"/>
      <c r="J3773" s="414"/>
      <c r="K3773" s="415"/>
      <c r="L3773" s="415"/>
      <c r="M3773" s="415"/>
      <c r="N3773" s="415"/>
      <c r="O3773" s="415"/>
      <c r="P3773" s="415"/>
    </row>
    <row r="3774" spans="9:16">
      <c r="I3774" s="413"/>
      <c r="J3774" s="414"/>
      <c r="K3774" s="415"/>
      <c r="L3774" s="415"/>
      <c r="M3774" s="415"/>
      <c r="N3774" s="415"/>
      <c r="O3774" s="415"/>
      <c r="P3774" s="415"/>
    </row>
    <row r="3775" spans="9:16">
      <c r="I3775" s="413"/>
      <c r="J3775" s="414"/>
      <c r="K3775" s="415"/>
      <c r="L3775" s="415"/>
      <c r="M3775" s="415"/>
      <c r="N3775" s="415"/>
      <c r="O3775" s="415"/>
      <c r="P3775" s="415"/>
    </row>
    <row r="3776" spans="9:16">
      <c r="I3776" s="413"/>
      <c r="J3776" s="414"/>
      <c r="K3776" s="415"/>
      <c r="L3776" s="415"/>
      <c r="M3776" s="415"/>
      <c r="N3776" s="415"/>
      <c r="O3776" s="415"/>
      <c r="P3776" s="415"/>
    </row>
    <row r="3777" spans="9:16">
      <c r="I3777" s="413"/>
      <c r="J3777" s="414"/>
      <c r="K3777" s="415"/>
      <c r="L3777" s="415"/>
      <c r="M3777" s="415"/>
      <c r="N3777" s="415"/>
      <c r="O3777" s="415"/>
      <c r="P3777" s="415"/>
    </row>
    <row r="3778" spans="9:16">
      <c r="I3778" s="413"/>
      <c r="J3778" s="414"/>
      <c r="K3778" s="415"/>
      <c r="L3778" s="415"/>
      <c r="M3778" s="415"/>
      <c r="N3778" s="415"/>
      <c r="O3778" s="415"/>
      <c r="P3778" s="415"/>
    </row>
    <row r="3779" spans="9:16">
      <c r="I3779" s="413"/>
      <c r="J3779" s="414"/>
      <c r="K3779" s="415"/>
      <c r="L3779" s="415"/>
      <c r="M3779" s="415"/>
      <c r="N3779" s="415"/>
      <c r="O3779" s="415"/>
      <c r="P3779" s="415"/>
    </row>
    <row r="3780" spans="9:16">
      <c r="I3780" s="413"/>
      <c r="J3780" s="414"/>
      <c r="K3780" s="415"/>
      <c r="L3780" s="415"/>
      <c r="M3780" s="415"/>
      <c r="N3780" s="415"/>
      <c r="O3780" s="415"/>
      <c r="P3780" s="415"/>
    </row>
    <row r="3781" spans="9:16">
      <c r="I3781" s="413"/>
      <c r="J3781" s="414"/>
      <c r="K3781" s="415"/>
      <c r="L3781" s="415"/>
      <c r="M3781" s="415"/>
      <c r="N3781" s="415"/>
      <c r="O3781" s="415"/>
      <c r="P3781" s="415"/>
    </row>
    <row r="3782" spans="9:16">
      <c r="I3782" s="413"/>
      <c r="J3782" s="414"/>
      <c r="K3782" s="415"/>
      <c r="L3782" s="415"/>
      <c r="M3782" s="415"/>
      <c r="N3782" s="415"/>
      <c r="O3782" s="415"/>
      <c r="P3782" s="415"/>
    </row>
    <row r="3783" spans="9:16">
      <c r="I3783" s="413"/>
      <c r="J3783" s="414"/>
      <c r="K3783" s="415"/>
      <c r="L3783" s="415"/>
      <c r="M3783" s="415"/>
      <c r="N3783" s="415"/>
      <c r="O3783" s="415"/>
      <c r="P3783" s="415"/>
    </row>
    <row r="3784" spans="9:16">
      <c r="I3784" s="413"/>
      <c r="J3784" s="414"/>
      <c r="K3784" s="415"/>
      <c r="L3784" s="415"/>
      <c r="M3784" s="415"/>
      <c r="N3784" s="415"/>
      <c r="O3784" s="415"/>
      <c r="P3784" s="415"/>
    </row>
    <row r="3785" spans="9:16">
      <c r="I3785" s="413"/>
      <c r="J3785" s="414"/>
      <c r="K3785" s="415"/>
      <c r="L3785" s="415"/>
      <c r="M3785" s="415"/>
      <c r="N3785" s="415"/>
      <c r="O3785" s="415"/>
      <c r="P3785" s="415"/>
    </row>
    <row r="3786" spans="9:16">
      <c r="I3786" s="413"/>
      <c r="J3786" s="414"/>
      <c r="K3786" s="415"/>
      <c r="L3786" s="415"/>
      <c r="M3786" s="415"/>
      <c r="N3786" s="415"/>
      <c r="O3786" s="415"/>
      <c r="P3786" s="415"/>
    </row>
    <row r="3787" spans="9:16">
      <c r="I3787" s="413"/>
      <c r="J3787" s="414"/>
      <c r="K3787" s="415"/>
      <c r="L3787" s="415"/>
      <c r="M3787" s="415"/>
      <c r="N3787" s="415"/>
      <c r="O3787" s="415"/>
      <c r="P3787" s="415"/>
    </row>
    <row r="3788" spans="9:16">
      <c r="I3788" s="413"/>
      <c r="J3788" s="414"/>
      <c r="K3788" s="415"/>
      <c r="L3788" s="415"/>
      <c r="M3788" s="415"/>
      <c r="N3788" s="415"/>
      <c r="O3788" s="415"/>
      <c r="P3788" s="415"/>
    </row>
    <row r="3789" spans="9:16">
      <c r="I3789" s="413"/>
      <c r="J3789" s="414"/>
      <c r="K3789" s="415"/>
      <c r="L3789" s="415"/>
      <c r="M3789" s="415"/>
      <c r="N3789" s="415"/>
      <c r="O3789" s="415"/>
      <c r="P3789" s="415"/>
    </row>
    <row r="3790" spans="9:16">
      <c r="I3790" s="413"/>
      <c r="J3790" s="414"/>
      <c r="K3790" s="415"/>
      <c r="L3790" s="415"/>
      <c r="M3790" s="415"/>
      <c r="N3790" s="415"/>
      <c r="O3790" s="415"/>
      <c r="P3790" s="415"/>
    </row>
    <row r="3791" spans="9:16">
      <c r="I3791" s="413"/>
      <c r="J3791" s="414"/>
      <c r="K3791" s="415"/>
      <c r="L3791" s="415"/>
      <c r="M3791" s="415"/>
      <c r="N3791" s="415"/>
      <c r="O3791" s="415"/>
      <c r="P3791" s="415"/>
    </row>
    <row r="3792" spans="9:16">
      <c r="I3792" s="413"/>
      <c r="J3792" s="414"/>
      <c r="K3792" s="415"/>
      <c r="L3792" s="415"/>
      <c r="M3792" s="415"/>
      <c r="N3792" s="415"/>
      <c r="O3792" s="415"/>
      <c r="P3792" s="415"/>
    </row>
    <row r="3793" spans="9:16">
      <c r="I3793" s="413"/>
      <c r="J3793" s="414"/>
      <c r="K3793" s="415"/>
      <c r="L3793" s="415"/>
      <c r="M3793" s="415"/>
      <c r="N3793" s="415"/>
      <c r="O3793" s="415"/>
      <c r="P3793" s="415"/>
    </row>
    <row r="3794" spans="9:16">
      <c r="I3794" s="413"/>
      <c r="J3794" s="414"/>
      <c r="K3794" s="415"/>
      <c r="L3794" s="415"/>
      <c r="M3794" s="415"/>
      <c r="N3794" s="415"/>
      <c r="O3794" s="415"/>
      <c r="P3794" s="415"/>
    </row>
    <row r="3795" spans="9:16">
      <c r="I3795" s="413"/>
      <c r="J3795" s="414"/>
      <c r="K3795" s="415"/>
      <c r="L3795" s="415"/>
      <c r="M3795" s="415"/>
      <c r="N3795" s="415"/>
      <c r="O3795" s="415"/>
      <c r="P3795" s="415"/>
    </row>
    <row r="3796" spans="9:16">
      <c r="I3796" s="413"/>
      <c r="J3796" s="414"/>
      <c r="K3796" s="415"/>
      <c r="L3796" s="415"/>
      <c r="M3796" s="415"/>
      <c r="N3796" s="415"/>
      <c r="O3796" s="415"/>
      <c r="P3796" s="415"/>
    </row>
    <row r="3797" spans="9:16">
      <c r="I3797" s="413"/>
      <c r="J3797" s="414"/>
      <c r="K3797" s="415"/>
      <c r="L3797" s="415"/>
      <c r="M3797" s="415"/>
      <c r="N3797" s="415"/>
      <c r="O3797" s="415"/>
      <c r="P3797" s="415"/>
    </row>
    <row r="3798" spans="9:16">
      <c r="I3798" s="413"/>
      <c r="J3798" s="414"/>
      <c r="K3798" s="415"/>
      <c r="L3798" s="415"/>
      <c r="M3798" s="415"/>
      <c r="N3798" s="415"/>
      <c r="O3798" s="415"/>
      <c r="P3798" s="415"/>
    </row>
    <row r="3799" spans="9:16">
      <c r="I3799" s="413"/>
      <c r="J3799" s="414"/>
      <c r="K3799" s="415"/>
      <c r="L3799" s="415"/>
      <c r="M3799" s="415"/>
      <c r="N3799" s="415"/>
      <c r="O3799" s="415"/>
      <c r="P3799" s="415"/>
    </row>
    <row r="3800" spans="9:16">
      <c r="I3800" s="413"/>
      <c r="J3800" s="414"/>
      <c r="K3800" s="415"/>
      <c r="L3800" s="415"/>
      <c r="M3800" s="415"/>
      <c r="N3800" s="415"/>
      <c r="O3800" s="415"/>
      <c r="P3800" s="415"/>
    </row>
    <row r="3801" spans="9:16">
      <c r="I3801" s="413"/>
      <c r="J3801" s="414"/>
      <c r="K3801" s="415"/>
      <c r="L3801" s="415"/>
      <c r="M3801" s="415"/>
      <c r="N3801" s="415"/>
      <c r="O3801" s="415"/>
      <c r="P3801" s="415"/>
    </row>
    <row r="3802" spans="9:16">
      <c r="I3802" s="413"/>
      <c r="J3802" s="414"/>
      <c r="K3802" s="415"/>
      <c r="L3802" s="415"/>
      <c r="M3802" s="415"/>
      <c r="N3802" s="415"/>
      <c r="O3802" s="415"/>
      <c r="P3802" s="415"/>
    </row>
    <row r="3803" spans="9:16">
      <c r="I3803" s="413"/>
      <c r="J3803" s="414"/>
      <c r="K3803" s="415"/>
      <c r="L3803" s="415"/>
      <c r="M3803" s="415"/>
      <c r="N3803" s="415"/>
      <c r="O3803" s="415"/>
      <c r="P3803" s="415"/>
    </row>
    <row r="3804" spans="9:16">
      <c r="I3804" s="413"/>
      <c r="J3804" s="414"/>
      <c r="K3804" s="415"/>
      <c r="L3804" s="415"/>
      <c r="M3804" s="415"/>
      <c r="N3804" s="415"/>
      <c r="O3804" s="415"/>
      <c r="P3804" s="415"/>
    </row>
    <row r="3805" spans="9:16">
      <c r="I3805" s="413"/>
      <c r="J3805" s="414"/>
      <c r="K3805" s="415"/>
      <c r="L3805" s="415"/>
      <c r="M3805" s="415"/>
      <c r="N3805" s="415"/>
      <c r="O3805" s="415"/>
      <c r="P3805" s="415"/>
    </row>
    <row r="3806" spans="9:16">
      <c r="I3806" s="413"/>
      <c r="J3806" s="414"/>
      <c r="K3806" s="415"/>
      <c r="L3806" s="415"/>
      <c r="M3806" s="415"/>
      <c r="N3806" s="415"/>
      <c r="O3806" s="415"/>
      <c r="P3806" s="415"/>
    </row>
    <row r="3807" spans="9:16">
      <c r="I3807" s="413"/>
      <c r="J3807" s="414"/>
      <c r="K3807" s="415"/>
      <c r="L3807" s="415"/>
      <c r="M3807" s="415"/>
      <c r="N3807" s="415"/>
      <c r="O3807" s="415"/>
      <c r="P3807" s="415"/>
    </row>
    <row r="3808" spans="9:16">
      <c r="I3808" s="413"/>
      <c r="J3808" s="414"/>
      <c r="K3808" s="415"/>
      <c r="L3808" s="415"/>
      <c r="M3808" s="415"/>
      <c r="N3808" s="415"/>
      <c r="O3808" s="415"/>
      <c r="P3808" s="415"/>
    </row>
    <row r="3809" spans="9:16">
      <c r="I3809" s="413"/>
      <c r="J3809" s="414"/>
      <c r="K3809" s="415"/>
      <c r="L3809" s="415"/>
      <c r="M3809" s="415"/>
      <c r="N3809" s="415"/>
      <c r="O3809" s="415"/>
      <c r="P3809" s="415"/>
    </row>
    <row r="3810" spans="9:16">
      <c r="I3810" s="413"/>
      <c r="J3810" s="414"/>
      <c r="K3810" s="415"/>
      <c r="L3810" s="415"/>
      <c r="M3810" s="415"/>
      <c r="N3810" s="415"/>
      <c r="O3810" s="415"/>
      <c r="P3810" s="415"/>
    </row>
    <row r="3811" spans="9:16">
      <c r="I3811" s="413"/>
      <c r="J3811" s="414"/>
      <c r="K3811" s="415"/>
      <c r="L3811" s="415"/>
      <c r="M3811" s="415"/>
      <c r="N3811" s="415"/>
      <c r="O3811" s="415"/>
      <c r="P3811" s="415"/>
    </row>
    <row r="3812" spans="9:16">
      <c r="I3812" s="413"/>
      <c r="J3812" s="414"/>
      <c r="K3812" s="415"/>
      <c r="L3812" s="415"/>
      <c r="M3812" s="415"/>
      <c r="N3812" s="415"/>
      <c r="O3812" s="415"/>
      <c r="P3812" s="415"/>
    </row>
    <row r="3813" spans="9:16">
      <c r="I3813" s="413"/>
      <c r="J3813" s="414"/>
      <c r="K3813" s="415"/>
      <c r="L3813" s="415"/>
      <c r="M3813" s="415"/>
      <c r="N3813" s="415"/>
      <c r="O3813" s="415"/>
      <c r="P3813" s="415"/>
    </row>
    <row r="3814" spans="9:16">
      <c r="I3814" s="413"/>
      <c r="J3814" s="414"/>
      <c r="K3814" s="415"/>
      <c r="L3814" s="415"/>
      <c r="M3814" s="415"/>
      <c r="N3814" s="415"/>
      <c r="O3814" s="415"/>
      <c r="P3814" s="415"/>
    </row>
    <row r="3815" spans="9:16">
      <c r="I3815" s="413"/>
      <c r="J3815" s="414"/>
      <c r="K3815" s="415"/>
      <c r="L3815" s="415"/>
      <c r="M3815" s="415"/>
      <c r="N3815" s="415"/>
      <c r="O3815" s="415"/>
      <c r="P3815" s="415"/>
    </row>
    <row r="3816" spans="9:16">
      <c r="I3816" s="413"/>
      <c r="J3816" s="414"/>
      <c r="K3816" s="415"/>
      <c r="L3816" s="415"/>
      <c r="M3816" s="415"/>
      <c r="N3816" s="415"/>
      <c r="O3816" s="415"/>
      <c r="P3816" s="415"/>
    </row>
    <row r="3817" spans="9:16">
      <c r="I3817" s="413"/>
      <c r="J3817" s="414"/>
      <c r="K3817" s="415"/>
      <c r="L3817" s="415"/>
      <c r="M3817" s="415"/>
      <c r="N3817" s="415"/>
      <c r="O3817" s="415"/>
      <c r="P3817" s="415"/>
    </row>
    <row r="3818" spans="9:16">
      <c r="I3818" s="413"/>
      <c r="J3818" s="414"/>
      <c r="K3818" s="415"/>
      <c r="L3818" s="415"/>
      <c r="M3818" s="415"/>
      <c r="N3818" s="415"/>
      <c r="O3818" s="415"/>
      <c r="P3818" s="415"/>
    </row>
    <row r="3819" spans="9:16">
      <c r="I3819" s="413"/>
      <c r="J3819" s="414"/>
      <c r="K3819" s="415"/>
      <c r="L3819" s="415"/>
      <c r="M3819" s="415"/>
      <c r="N3819" s="415"/>
      <c r="O3819" s="415"/>
      <c r="P3819" s="415"/>
    </row>
    <row r="3820" spans="9:16">
      <c r="I3820" s="413"/>
      <c r="J3820" s="414"/>
      <c r="K3820" s="415"/>
      <c r="L3820" s="415"/>
      <c r="M3820" s="415"/>
      <c r="N3820" s="415"/>
      <c r="O3820" s="415"/>
      <c r="P3820" s="415"/>
    </row>
    <row r="3821" spans="9:16">
      <c r="I3821" s="413"/>
      <c r="J3821" s="414"/>
      <c r="K3821" s="415"/>
      <c r="L3821" s="415"/>
      <c r="M3821" s="415"/>
      <c r="N3821" s="415"/>
      <c r="O3821" s="415"/>
      <c r="P3821" s="415"/>
    </row>
    <row r="3822" spans="9:16">
      <c r="I3822" s="413"/>
      <c r="J3822" s="414"/>
      <c r="K3822" s="415"/>
      <c r="L3822" s="415"/>
      <c r="M3822" s="415"/>
      <c r="N3822" s="415"/>
      <c r="O3822" s="415"/>
      <c r="P3822" s="415"/>
    </row>
    <row r="3823" spans="9:16">
      <c r="I3823" s="413"/>
      <c r="J3823" s="414"/>
      <c r="K3823" s="415"/>
      <c r="L3823" s="415"/>
      <c r="M3823" s="415"/>
      <c r="N3823" s="415"/>
      <c r="O3823" s="415"/>
      <c r="P3823" s="415"/>
    </row>
    <row r="3824" spans="9:16">
      <c r="I3824" s="413"/>
      <c r="J3824" s="414"/>
      <c r="K3824" s="415"/>
      <c r="L3824" s="415"/>
      <c r="M3824" s="415"/>
      <c r="N3824" s="415"/>
      <c r="O3824" s="415"/>
      <c r="P3824" s="415"/>
    </row>
    <row r="3825" spans="9:16">
      <c r="I3825" s="413"/>
      <c r="J3825" s="414"/>
      <c r="K3825" s="415"/>
      <c r="L3825" s="415"/>
      <c r="M3825" s="415"/>
      <c r="N3825" s="415"/>
      <c r="O3825" s="415"/>
      <c r="P3825" s="415"/>
    </row>
    <row r="3826" spans="9:16">
      <c r="I3826" s="413"/>
      <c r="J3826" s="414"/>
      <c r="K3826" s="415"/>
      <c r="L3826" s="415"/>
      <c r="M3826" s="415"/>
      <c r="N3826" s="415"/>
      <c r="O3826" s="415"/>
      <c r="P3826" s="415"/>
    </row>
    <row r="3827" spans="9:16">
      <c r="I3827" s="413"/>
      <c r="J3827" s="414"/>
      <c r="K3827" s="415"/>
      <c r="L3827" s="415"/>
      <c r="M3827" s="415"/>
      <c r="N3827" s="415"/>
      <c r="O3827" s="415"/>
      <c r="P3827" s="415"/>
    </row>
    <row r="3828" spans="9:16">
      <c r="I3828" s="413"/>
      <c r="J3828" s="414"/>
      <c r="K3828" s="415"/>
      <c r="L3828" s="415"/>
      <c r="M3828" s="415"/>
      <c r="N3828" s="415"/>
      <c r="O3828" s="415"/>
      <c r="P3828" s="415"/>
    </row>
    <row r="3829" spans="9:16">
      <c r="I3829" s="413"/>
      <c r="J3829" s="414"/>
      <c r="K3829" s="415"/>
      <c r="L3829" s="415"/>
      <c r="M3829" s="415"/>
      <c r="N3829" s="415"/>
      <c r="O3829" s="415"/>
      <c r="P3829" s="415"/>
    </row>
    <row r="3830" spans="9:16">
      <c r="I3830" s="413"/>
      <c r="J3830" s="414"/>
      <c r="K3830" s="415"/>
      <c r="L3830" s="415"/>
      <c r="M3830" s="415"/>
      <c r="N3830" s="415"/>
      <c r="O3830" s="415"/>
      <c r="P3830" s="415"/>
    </row>
    <row r="3831" spans="9:16">
      <c r="I3831" s="413"/>
      <c r="J3831" s="414"/>
      <c r="K3831" s="415"/>
      <c r="L3831" s="415"/>
      <c r="M3831" s="415"/>
      <c r="N3831" s="415"/>
      <c r="O3831" s="415"/>
      <c r="P3831" s="415"/>
    </row>
    <row r="3832" spans="9:16">
      <c r="I3832" s="413"/>
      <c r="J3832" s="414"/>
      <c r="K3832" s="415"/>
      <c r="L3832" s="415"/>
      <c r="M3832" s="415"/>
      <c r="N3832" s="415"/>
      <c r="O3832" s="415"/>
      <c r="P3832" s="415"/>
    </row>
    <row r="3833" spans="9:16">
      <c r="I3833" s="413"/>
      <c r="J3833" s="414"/>
      <c r="K3833" s="415"/>
      <c r="L3833" s="415"/>
      <c r="M3833" s="415"/>
      <c r="N3833" s="415"/>
      <c r="O3833" s="415"/>
      <c r="P3833" s="415"/>
    </row>
    <row r="3834" spans="9:16">
      <c r="I3834" s="413"/>
      <c r="J3834" s="414"/>
      <c r="K3834" s="415"/>
      <c r="L3834" s="415"/>
      <c r="M3834" s="415"/>
      <c r="N3834" s="415"/>
      <c r="O3834" s="415"/>
      <c r="P3834" s="415"/>
    </row>
    <row r="3835" spans="9:16">
      <c r="I3835" s="413"/>
      <c r="J3835" s="414"/>
      <c r="K3835" s="415"/>
      <c r="L3835" s="415"/>
      <c r="M3835" s="415"/>
      <c r="N3835" s="415"/>
      <c r="O3835" s="415"/>
      <c r="P3835" s="415"/>
    </row>
    <row r="3836" spans="9:16">
      <c r="I3836" s="413"/>
      <c r="J3836" s="414"/>
      <c r="K3836" s="415"/>
      <c r="L3836" s="415"/>
      <c r="M3836" s="415"/>
      <c r="N3836" s="415"/>
      <c r="O3836" s="415"/>
      <c r="P3836" s="415"/>
    </row>
    <row r="3837" spans="9:16">
      <c r="I3837" s="413"/>
      <c r="J3837" s="414"/>
      <c r="K3837" s="415"/>
      <c r="L3837" s="415"/>
      <c r="M3837" s="415"/>
      <c r="N3837" s="415"/>
      <c r="O3837" s="415"/>
      <c r="P3837" s="415"/>
    </row>
    <row r="3838" spans="9:16">
      <c r="I3838" s="413"/>
      <c r="J3838" s="414"/>
      <c r="K3838" s="415"/>
      <c r="L3838" s="415"/>
      <c r="M3838" s="415"/>
      <c r="N3838" s="415"/>
      <c r="O3838" s="415"/>
      <c r="P3838" s="415"/>
    </row>
    <row r="3839" spans="9:16">
      <c r="I3839" s="413"/>
      <c r="J3839" s="414"/>
      <c r="K3839" s="415"/>
      <c r="L3839" s="415"/>
      <c r="M3839" s="415"/>
      <c r="N3839" s="415"/>
      <c r="O3839" s="415"/>
      <c r="P3839" s="415"/>
    </row>
    <row r="3840" spans="9:16">
      <c r="I3840" s="413"/>
      <c r="J3840" s="414"/>
      <c r="K3840" s="415"/>
      <c r="L3840" s="415"/>
      <c r="M3840" s="415"/>
      <c r="N3840" s="415"/>
      <c r="O3840" s="415"/>
      <c r="P3840" s="415"/>
    </row>
    <row r="3841" spans="9:16">
      <c r="I3841" s="413"/>
      <c r="J3841" s="414"/>
      <c r="K3841" s="415"/>
      <c r="L3841" s="415"/>
      <c r="M3841" s="415"/>
      <c r="N3841" s="415"/>
      <c r="O3841" s="415"/>
      <c r="P3841" s="415"/>
    </row>
    <row r="3842" spans="9:16">
      <c r="I3842" s="413"/>
      <c r="J3842" s="414"/>
      <c r="K3842" s="415"/>
      <c r="L3842" s="415"/>
      <c r="M3842" s="415"/>
      <c r="N3842" s="415"/>
      <c r="O3842" s="415"/>
      <c r="P3842" s="415"/>
    </row>
    <row r="3843" spans="9:16">
      <c r="I3843" s="413"/>
      <c r="J3843" s="414"/>
      <c r="K3843" s="415"/>
      <c r="L3843" s="415"/>
      <c r="M3843" s="415"/>
      <c r="N3843" s="415"/>
      <c r="O3843" s="415"/>
      <c r="P3843" s="415"/>
    </row>
    <row r="3844" spans="9:16">
      <c r="I3844" s="413"/>
      <c r="J3844" s="414"/>
      <c r="K3844" s="415"/>
      <c r="L3844" s="415"/>
      <c r="M3844" s="415"/>
      <c r="N3844" s="415"/>
      <c r="O3844" s="415"/>
      <c r="P3844" s="415"/>
    </row>
    <row r="3845" spans="9:16">
      <c r="I3845" s="413"/>
      <c r="J3845" s="414"/>
      <c r="K3845" s="415"/>
      <c r="L3845" s="415"/>
      <c r="M3845" s="415"/>
      <c r="N3845" s="415"/>
      <c r="O3845" s="415"/>
      <c r="P3845" s="415"/>
    </row>
    <row r="3846" spans="9:16">
      <c r="I3846" s="413"/>
      <c r="J3846" s="414"/>
      <c r="K3846" s="415"/>
      <c r="L3846" s="415"/>
      <c r="M3846" s="415"/>
      <c r="N3846" s="415"/>
      <c r="O3846" s="415"/>
      <c r="P3846" s="415"/>
    </row>
    <row r="3847" spans="9:16">
      <c r="I3847" s="413"/>
      <c r="J3847" s="414"/>
      <c r="K3847" s="415"/>
      <c r="L3847" s="415"/>
      <c r="M3847" s="415"/>
      <c r="N3847" s="415"/>
      <c r="O3847" s="415"/>
      <c r="P3847" s="415"/>
    </row>
    <row r="3848" spans="9:16">
      <c r="I3848" s="413"/>
      <c r="J3848" s="414"/>
      <c r="K3848" s="415"/>
      <c r="L3848" s="415"/>
      <c r="M3848" s="415"/>
      <c r="N3848" s="415"/>
      <c r="O3848" s="415"/>
      <c r="P3848" s="415"/>
    </row>
    <row r="3849" spans="9:16">
      <c r="I3849" s="413"/>
      <c r="J3849" s="414"/>
      <c r="K3849" s="415"/>
      <c r="L3849" s="415"/>
      <c r="M3849" s="415"/>
      <c r="N3849" s="415"/>
      <c r="O3849" s="415"/>
      <c r="P3849" s="415"/>
    </row>
    <row r="3850" spans="9:16">
      <c r="I3850" s="413"/>
      <c r="J3850" s="414"/>
      <c r="K3850" s="415"/>
      <c r="L3850" s="415"/>
      <c r="M3850" s="415"/>
      <c r="N3850" s="415"/>
      <c r="O3850" s="415"/>
      <c r="P3850" s="415"/>
    </row>
    <row r="3851" spans="9:16">
      <c r="I3851" s="413"/>
      <c r="J3851" s="414"/>
      <c r="K3851" s="415"/>
      <c r="L3851" s="415"/>
      <c r="M3851" s="415"/>
      <c r="N3851" s="415"/>
      <c r="O3851" s="415"/>
      <c r="P3851" s="415"/>
    </row>
    <row r="3852" spans="9:16">
      <c r="I3852" s="413"/>
      <c r="J3852" s="414"/>
      <c r="K3852" s="415"/>
      <c r="L3852" s="415"/>
      <c r="M3852" s="415"/>
      <c r="N3852" s="415"/>
      <c r="O3852" s="415"/>
      <c r="P3852" s="415"/>
    </row>
    <row r="3853" spans="9:16">
      <c r="I3853" s="413"/>
      <c r="J3853" s="414"/>
      <c r="K3853" s="415"/>
      <c r="L3853" s="415"/>
      <c r="M3853" s="415"/>
      <c r="N3853" s="415"/>
      <c r="O3853" s="415"/>
      <c r="P3853" s="415"/>
    </row>
    <row r="3854" spans="9:16">
      <c r="I3854" s="413"/>
      <c r="J3854" s="414"/>
      <c r="K3854" s="415"/>
      <c r="L3854" s="415"/>
      <c r="M3854" s="415"/>
      <c r="N3854" s="415"/>
      <c r="O3854" s="415"/>
      <c r="P3854" s="415"/>
    </row>
    <row r="3855" spans="9:16">
      <c r="I3855" s="413"/>
      <c r="J3855" s="414"/>
      <c r="K3855" s="415"/>
      <c r="L3855" s="415"/>
      <c r="M3855" s="415"/>
      <c r="N3855" s="415"/>
      <c r="O3855" s="415"/>
      <c r="P3855" s="415"/>
    </row>
    <row r="3856" spans="9:16">
      <c r="I3856" s="413"/>
      <c r="J3856" s="414"/>
      <c r="K3856" s="415"/>
      <c r="L3856" s="415"/>
      <c r="M3856" s="415"/>
      <c r="N3856" s="415"/>
      <c r="O3856" s="415"/>
      <c r="P3856" s="415"/>
    </row>
    <row r="3857" spans="9:16">
      <c r="I3857" s="413"/>
      <c r="J3857" s="414"/>
      <c r="K3857" s="415"/>
      <c r="L3857" s="415"/>
      <c r="M3857" s="415"/>
      <c r="N3857" s="415"/>
      <c r="O3857" s="415"/>
      <c r="P3857" s="415"/>
    </row>
    <row r="3858" spans="9:16">
      <c r="I3858" s="413"/>
      <c r="J3858" s="414"/>
      <c r="K3858" s="415"/>
      <c r="L3858" s="415"/>
      <c r="M3858" s="415"/>
      <c r="N3858" s="415"/>
      <c r="O3858" s="415"/>
      <c r="P3858" s="415"/>
    </row>
    <row r="3859" spans="9:16">
      <c r="I3859" s="413"/>
      <c r="J3859" s="414"/>
      <c r="K3859" s="415"/>
      <c r="L3859" s="415"/>
      <c r="M3859" s="415"/>
      <c r="N3859" s="415"/>
      <c r="O3859" s="415"/>
      <c r="P3859" s="415"/>
    </row>
    <row r="3860" spans="9:16">
      <c r="I3860" s="413"/>
      <c r="J3860" s="414"/>
      <c r="K3860" s="415"/>
      <c r="L3860" s="415"/>
      <c r="M3860" s="415"/>
      <c r="N3860" s="415"/>
      <c r="O3860" s="415"/>
      <c r="P3860" s="415"/>
    </row>
    <row r="3861" spans="9:16">
      <c r="I3861" s="413"/>
      <c r="J3861" s="414"/>
      <c r="K3861" s="415"/>
      <c r="L3861" s="415"/>
      <c r="M3861" s="415"/>
      <c r="N3861" s="415"/>
      <c r="O3861" s="415"/>
      <c r="P3861" s="415"/>
    </row>
    <row r="3862" spans="9:16">
      <c r="I3862" s="413"/>
      <c r="J3862" s="414"/>
      <c r="K3862" s="415"/>
      <c r="L3862" s="415"/>
      <c r="M3862" s="415"/>
      <c r="N3862" s="415"/>
      <c r="O3862" s="415"/>
      <c r="P3862" s="415"/>
    </row>
    <row r="3863" spans="9:16">
      <c r="I3863" s="413"/>
      <c r="J3863" s="414"/>
      <c r="K3863" s="415"/>
      <c r="L3863" s="415"/>
      <c r="M3863" s="415"/>
      <c r="N3863" s="415"/>
      <c r="O3863" s="415"/>
      <c r="P3863" s="415"/>
    </row>
    <row r="3864" spans="9:16">
      <c r="I3864" s="413"/>
      <c r="J3864" s="414"/>
      <c r="K3864" s="415"/>
      <c r="L3864" s="415"/>
      <c r="M3864" s="415"/>
      <c r="N3864" s="415"/>
      <c r="O3864" s="415"/>
      <c r="P3864" s="415"/>
    </row>
    <row r="3865" spans="9:16">
      <c r="I3865" s="413"/>
      <c r="J3865" s="414"/>
      <c r="K3865" s="415"/>
      <c r="L3865" s="415"/>
      <c r="M3865" s="415"/>
      <c r="N3865" s="415"/>
      <c r="O3865" s="415"/>
      <c r="P3865" s="415"/>
    </row>
    <row r="3866" spans="9:16">
      <c r="I3866" s="413"/>
      <c r="J3866" s="414"/>
      <c r="K3866" s="415"/>
      <c r="L3866" s="415"/>
      <c r="M3866" s="415"/>
      <c r="N3866" s="415"/>
      <c r="O3866" s="415"/>
      <c r="P3866" s="415"/>
    </row>
    <row r="3867" spans="9:16">
      <c r="I3867" s="413"/>
      <c r="J3867" s="414"/>
      <c r="K3867" s="415"/>
      <c r="L3867" s="415"/>
      <c r="M3867" s="415"/>
      <c r="N3867" s="415"/>
      <c r="O3867" s="415"/>
      <c r="P3867" s="415"/>
    </row>
    <row r="3868" spans="9:16">
      <c r="I3868" s="413"/>
      <c r="J3868" s="414"/>
      <c r="K3868" s="415"/>
      <c r="L3868" s="415"/>
      <c r="M3868" s="415"/>
      <c r="N3868" s="415"/>
      <c r="O3868" s="415"/>
      <c r="P3868" s="415"/>
    </row>
    <row r="3869" spans="9:16">
      <c r="I3869" s="413"/>
      <c r="J3869" s="414"/>
      <c r="K3869" s="415"/>
      <c r="L3869" s="415"/>
      <c r="M3869" s="415"/>
      <c r="N3869" s="415"/>
      <c r="O3869" s="415"/>
      <c r="P3869" s="415"/>
    </row>
    <row r="3870" spans="9:16">
      <c r="I3870" s="413"/>
      <c r="J3870" s="414"/>
      <c r="K3870" s="415"/>
      <c r="L3870" s="415"/>
      <c r="M3870" s="415"/>
      <c r="N3870" s="415"/>
      <c r="O3870" s="415"/>
      <c r="P3870" s="415"/>
    </row>
    <row r="3871" spans="9:16">
      <c r="I3871" s="413"/>
      <c r="J3871" s="414"/>
      <c r="K3871" s="415"/>
      <c r="L3871" s="415"/>
      <c r="M3871" s="415"/>
      <c r="N3871" s="415"/>
      <c r="O3871" s="415"/>
      <c r="P3871" s="415"/>
    </row>
    <row r="3872" spans="9:16">
      <c r="I3872" s="413"/>
      <c r="J3872" s="414"/>
      <c r="K3872" s="415"/>
      <c r="L3872" s="415"/>
      <c r="M3872" s="415"/>
      <c r="N3872" s="415"/>
      <c r="O3872" s="415"/>
      <c r="P3872" s="415"/>
    </row>
    <row r="3873" spans="9:16">
      <c r="I3873" s="413"/>
      <c r="J3873" s="414"/>
      <c r="K3873" s="415"/>
      <c r="L3873" s="415"/>
      <c r="M3873" s="415"/>
      <c r="N3873" s="415"/>
      <c r="O3873" s="415"/>
      <c r="P3873" s="415"/>
    </row>
    <row r="3874" spans="9:16">
      <c r="I3874" s="413"/>
      <c r="J3874" s="414"/>
      <c r="K3874" s="415"/>
      <c r="L3874" s="415"/>
      <c r="M3874" s="415"/>
      <c r="N3874" s="415"/>
      <c r="O3874" s="415"/>
      <c r="P3874" s="415"/>
    </row>
    <row r="3875" spans="9:16">
      <c r="I3875" s="413"/>
      <c r="J3875" s="414"/>
      <c r="K3875" s="415"/>
      <c r="L3875" s="415"/>
      <c r="M3875" s="415"/>
      <c r="N3875" s="415"/>
      <c r="O3875" s="415"/>
      <c r="P3875" s="415"/>
    </row>
    <row r="3876" spans="9:16">
      <c r="I3876" s="413"/>
      <c r="J3876" s="414"/>
      <c r="K3876" s="415"/>
      <c r="L3876" s="415"/>
      <c r="M3876" s="415"/>
      <c r="N3876" s="415"/>
      <c r="O3876" s="415"/>
      <c r="P3876" s="415"/>
    </row>
    <row r="3877" spans="9:16">
      <c r="I3877" s="413"/>
      <c r="J3877" s="414"/>
      <c r="K3877" s="415"/>
      <c r="L3877" s="415"/>
      <c r="M3877" s="415"/>
      <c r="N3877" s="415"/>
      <c r="O3877" s="415"/>
      <c r="P3877" s="415"/>
    </row>
    <row r="3878" spans="9:16">
      <c r="I3878" s="413"/>
      <c r="J3878" s="414"/>
      <c r="K3878" s="415"/>
      <c r="L3878" s="415"/>
      <c r="M3878" s="415"/>
      <c r="N3878" s="415"/>
      <c r="O3878" s="415"/>
      <c r="P3878" s="415"/>
    </row>
    <row r="3879" spans="9:16">
      <c r="I3879" s="413"/>
      <c r="J3879" s="414"/>
      <c r="K3879" s="415"/>
      <c r="L3879" s="415"/>
      <c r="M3879" s="415"/>
      <c r="N3879" s="415"/>
      <c r="O3879" s="415"/>
      <c r="P3879" s="415"/>
    </row>
    <row r="3880" spans="9:16">
      <c r="I3880" s="413"/>
      <c r="J3880" s="414"/>
      <c r="K3880" s="415"/>
      <c r="L3880" s="415"/>
      <c r="M3880" s="415"/>
      <c r="N3880" s="415"/>
      <c r="O3880" s="415"/>
      <c r="P3880" s="415"/>
    </row>
    <row r="3881" spans="9:16">
      <c r="I3881" s="413"/>
      <c r="J3881" s="414"/>
      <c r="K3881" s="415"/>
      <c r="L3881" s="415"/>
      <c r="M3881" s="415"/>
      <c r="N3881" s="415"/>
      <c r="O3881" s="415"/>
      <c r="P3881" s="415"/>
    </row>
    <row r="3882" spans="9:16">
      <c r="I3882" s="413"/>
      <c r="J3882" s="414"/>
      <c r="K3882" s="415"/>
      <c r="L3882" s="415"/>
      <c r="M3882" s="415"/>
      <c r="N3882" s="415"/>
      <c r="O3882" s="415"/>
      <c r="P3882" s="415"/>
    </row>
    <row r="3883" spans="9:16">
      <c r="I3883" s="413"/>
      <c r="J3883" s="414"/>
      <c r="K3883" s="415"/>
      <c r="L3883" s="415"/>
      <c r="M3883" s="415"/>
      <c r="N3883" s="415"/>
      <c r="O3883" s="415"/>
      <c r="P3883" s="415"/>
    </row>
    <row r="3884" spans="9:16">
      <c r="I3884" s="413"/>
      <c r="J3884" s="414"/>
      <c r="K3884" s="415"/>
      <c r="L3884" s="415"/>
      <c r="M3884" s="415"/>
      <c r="N3884" s="415"/>
      <c r="O3884" s="415"/>
      <c r="P3884" s="415"/>
    </row>
    <row r="3885" spans="9:16">
      <c r="I3885" s="413"/>
      <c r="J3885" s="414"/>
      <c r="K3885" s="415"/>
      <c r="L3885" s="415"/>
      <c r="M3885" s="415"/>
      <c r="N3885" s="415"/>
      <c r="O3885" s="415"/>
      <c r="P3885" s="415"/>
    </row>
    <row r="3886" spans="9:16">
      <c r="I3886" s="413"/>
      <c r="J3886" s="414"/>
      <c r="K3886" s="415"/>
      <c r="L3886" s="415"/>
      <c r="M3886" s="415"/>
      <c r="N3886" s="415"/>
      <c r="O3886" s="415"/>
      <c r="P3886" s="415"/>
    </row>
    <row r="3887" spans="9:16">
      <c r="I3887" s="413"/>
      <c r="J3887" s="414"/>
      <c r="K3887" s="415"/>
      <c r="L3887" s="415"/>
      <c r="M3887" s="415"/>
      <c r="N3887" s="415"/>
      <c r="O3887" s="415"/>
      <c r="P3887" s="415"/>
    </row>
    <row r="3888" spans="9:16">
      <c r="I3888" s="413"/>
      <c r="J3888" s="414"/>
      <c r="K3888" s="415"/>
      <c r="L3888" s="415"/>
      <c r="M3888" s="415"/>
      <c r="N3888" s="415"/>
      <c r="O3888" s="415"/>
      <c r="P3888" s="415"/>
    </row>
    <row r="3889" spans="9:16">
      <c r="I3889" s="413"/>
      <c r="J3889" s="414"/>
      <c r="K3889" s="415"/>
      <c r="L3889" s="415"/>
      <c r="M3889" s="415"/>
      <c r="N3889" s="415"/>
      <c r="O3889" s="415"/>
      <c r="P3889" s="415"/>
    </row>
    <row r="3890" spans="9:16">
      <c r="I3890" s="413"/>
      <c r="J3890" s="414"/>
      <c r="K3890" s="415"/>
      <c r="L3890" s="415"/>
      <c r="M3890" s="415"/>
      <c r="N3890" s="415"/>
      <c r="O3890" s="415"/>
      <c r="P3890" s="415"/>
    </row>
    <row r="3891" spans="9:16">
      <c r="I3891" s="413"/>
      <c r="J3891" s="414"/>
      <c r="K3891" s="415"/>
      <c r="L3891" s="415"/>
      <c r="M3891" s="415"/>
      <c r="N3891" s="415"/>
      <c r="O3891" s="415"/>
      <c r="P3891" s="415"/>
    </row>
    <row r="3892" spans="9:16">
      <c r="I3892" s="413"/>
      <c r="J3892" s="414"/>
      <c r="K3892" s="415"/>
      <c r="L3892" s="415"/>
      <c r="M3892" s="415"/>
      <c r="N3892" s="415"/>
      <c r="O3892" s="415"/>
      <c r="P3892" s="415"/>
    </row>
    <row r="3893" spans="9:16">
      <c r="I3893" s="413"/>
      <c r="J3893" s="414"/>
      <c r="K3893" s="415"/>
      <c r="L3893" s="415"/>
      <c r="M3893" s="415"/>
      <c r="N3893" s="415"/>
      <c r="O3893" s="415"/>
      <c r="P3893" s="415"/>
    </row>
    <row r="3894" spans="9:16">
      <c r="I3894" s="413"/>
      <c r="J3894" s="414"/>
      <c r="K3894" s="415"/>
      <c r="L3894" s="415"/>
      <c r="M3894" s="415"/>
      <c r="N3894" s="415"/>
      <c r="O3894" s="415"/>
      <c r="P3894" s="415"/>
    </row>
    <row r="3895" spans="9:16">
      <c r="I3895" s="413"/>
      <c r="J3895" s="414"/>
      <c r="K3895" s="415"/>
      <c r="L3895" s="415"/>
      <c r="M3895" s="415"/>
      <c r="N3895" s="415"/>
      <c r="O3895" s="415"/>
      <c r="P3895" s="415"/>
    </row>
    <row r="3896" spans="9:16">
      <c r="I3896" s="413"/>
      <c r="J3896" s="414"/>
      <c r="K3896" s="415"/>
      <c r="L3896" s="415"/>
      <c r="M3896" s="415"/>
      <c r="N3896" s="415"/>
      <c r="O3896" s="415"/>
      <c r="P3896" s="415"/>
    </row>
    <row r="3897" spans="9:16">
      <c r="I3897" s="413"/>
      <c r="J3897" s="414"/>
      <c r="K3897" s="415"/>
      <c r="L3897" s="415"/>
      <c r="M3897" s="415"/>
      <c r="N3897" s="415"/>
      <c r="O3897" s="415"/>
      <c r="P3897" s="415"/>
    </row>
    <row r="3898" spans="9:16">
      <c r="I3898" s="413"/>
      <c r="J3898" s="414"/>
      <c r="K3898" s="415"/>
      <c r="L3898" s="415"/>
      <c r="M3898" s="415"/>
      <c r="N3898" s="415"/>
      <c r="O3898" s="415"/>
      <c r="P3898" s="415"/>
    </row>
    <row r="3899" spans="9:16">
      <c r="I3899" s="413"/>
      <c r="J3899" s="414"/>
      <c r="K3899" s="415"/>
      <c r="L3899" s="415"/>
      <c r="M3899" s="415"/>
      <c r="N3899" s="415"/>
      <c r="O3899" s="415"/>
      <c r="P3899" s="415"/>
    </row>
    <row r="3900" spans="9:16">
      <c r="I3900" s="413"/>
      <c r="J3900" s="414"/>
      <c r="K3900" s="415"/>
      <c r="L3900" s="415"/>
      <c r="M3900" s="415"/>
      <c r="N3900" s="415"/>
      <c r="O3900" s="415"/>
      <c r="P3900" s="415"/>
    </row>
    <row r="3901" spans="9:16">
      <c r="I3901" s="413"/>
      <c r="J3901" s="414"/>
      <c r="K3901" s="415"/>
      <c r="L3901" s="415"/>
      <c r="M3901" s="415"/>
      <c r="N3901" s="415"/>
      <c r="O3901" s="415"/>
      <c r="P3901" s="415"/>
    </row>
    <row r="3902" spans="9:16">
      <c r="I3902" s="413"/>
      <c r="J3902" s="414"/>
      <c r="K3902" s="415"/>
      <c r="L3902" s="415"/>
      <c r="M3902" s="415"/>
      <c r="N3902" s="415"/>
      <c r="O3902" s="415"/>
      <c r="P3902" s="415"/>
    </row>
    <row r="3903" spans="9:16">
      <c r="I3903" s="413"/>
      <c r="J3903" s="414"/>
      <c r="K3903" s="415"/>
      <c r="L3903" s="415"/>
      <c r="M3903" s="415"/>
      <c r="N3903" s="415"/>
      <c r="O3903" s="415"/>
      <c r="P3903" s="415"/>
    </row>
    <row r="3904" spans="9:16">
      <c r="I3904" s="413"/>
      <c r="J3904" s="414"/>
      <c r="K3904" s="415"/>
      <c r="L3904" s="415"/>
      <c r="M3904" s="415"/>
      <c r="N3904" s="415"/>
      <c r="O3904" s="415"/>
      <c r="P3904" s="415"/>
    </row>
    <row r="3905" spans="9:16">
      <c r="I3905" s="413"/>
      <c r="J3905" s="414"/>
      <c r="K3905" s="415"/>
      <c r="L3905" s="415"/>
      <c r="M3905" s="415"/>
      <c r="N3905" s="415"/>
      <c r="O3905" s="415"/>
      <c r="P3905" s="415"/>
    </row>
    <row r="3906" spans="9:16">
      <c r="I3906" s="413"/>
      <c r="J3906" s="414"/>
      <c r="K3906" s="415"/>
      <c r="L3906" s="415"/>
      <c r="M3906" s="415"/>
      <c r="N3906" s="415"/>
      <c r="O3906" s="415"/>
      <c r="P3906" s="415"/>
    </row>
    <row r="3907" spans="9:16">
      <c r="I3907" s="413"/>
      <c r="J3907" s="414"/>
      <c r="K3907" s="415"/>
      <c r="L3907" s="415"/>
      <c r="M3907" s="415"/>
      <c r="N3907" s="415"/>
      <c r="O3907" s="415"/>
      <c r="P3907" s="415"/>
    </row>
    <row r="3908" spans="9:16">
      <c r="I3908" s="413"/>
      <c r="J3908" s="414"/>
      <c r="K3908" s="415"/>
      <c r="L3908" s="415"/>
      <c r="M3908" s="415"/>
      <c r="N3908" s="415"/>
      <c r="O3908" s="415"/>
      <c r="P3908" s="415"/>
    </row>
    <row r="3909" spans="9:16">
      <c r="I3909" s="413"/>
      <c r="J3909" s="414"/>
      <c r="K3909" s="415"/>
      <c r="L3909" s="415"/>
      <c r="M3909" s="415"/>
      <c r="N3909" s="415"/>
      <c r="O3909" s="415"/>
      <c r="P3909" s="415"/>
    </row>
    <row r="3910" spans="9:16">
      <c r="I3910" s="413"/>
      <c r="J3910" s="414"/>
      <c r="K3910" s="415"/>
      <c r="L3910" s="415"/>
      <c r="M3910" s="415"/>
      <c r="N3910" s="415"/>
      <c r="O3910" s="415"/>
      <c r="P3910" s="415"/>
    </row>
    <row r="3911" spans="9:16">
      <c r="I3911" s="413"/>
      <c r="J3911" s="414"/>
      <c r="K3911" s="415"/>
      <c r="L3911" s="415"/>
      <c r="M3911" s="415"/>
      <c r="N3911" s="415"/>
      <c r="O3911" s="415"/>
      <c r="P3911" s="415"/>
    </row>
    <row r="3912" spans="9:16">
      <c r="I3912" s="413"/>
      <c r="J3912" s="414"/>
      <c r="K3912" s="415"/>
      <c r="L3912" s="415"/>
      <c r="M3912" s="415"/>
      <c r="N3912" s="415"/>
      <c r="O3912" s="415"/>
      <c r="P3912" s="415"/>
    </row>
    <row r="3913" spans="9:16">
      <c r="I3913" s="413"/>
      <c r="J3913" s="414"/>
      <c r="K3913" s="415"/>
      <c r="L3913" s="415"/>
      <c r="M3913" s="415"/>
      <c r="N3913" s="415"/>
      <c r="O3913" s="415"/>
      <c r="P3913" s="415"/>
    </row>
    <row r="3914" spans="9:16">
      <c r="I3914" s="413"/>
      <c r="J3914" s="414"/>
      <c r="K3914" s="415"/>
      <c r="L3914" s="415"/>
      <c r="M3914" s="415"/>
      <c r="N3914" s="415"/>
      <c r="O3914" s="415"/>
      <c r="P3914" s="415"/>
    </row>
    <row r="3915" spans="9:16">
      <c r="I3915" s="413"/>
      <c r="J3915" s="414"/>
      <c r="K3915" s="415"/>
      <c r="L3915" s="415"/>
      <c r="M3915" s="415"/>
      <c r="N3915" s="415"/>
      <c r="O3915" s="415"/>
      <c r="P3915" s="415"/>
    </row>
    <row r="3916" spans="9:16">
      <c r="I3916" s="413"/>
      <c r="J3916" s="414"/>
      <c r="K3916" s="415"/>
      <c r="L3916" s="415"/>
      <c r="M3916" s="415"/>
      <c r="N3916" s="415"/>
      <c r="O3916" s="415"/>
      <c r="P3916" s="415"/>
    </row>
    <row r="3917" spans="9:16">
      <c r="I3917" s="413"/>
      <c r="J3917" s="414"/>
      <c r="K3917" s="415"/>
      <c r="L3917" s="415"/>
      <c r="M3917" s="415"/>
      <c r="N3917" s="415"/>
      <c r="O3917" s="415"/>
      <c r="P3917" s="415"/>
    </row>
    <row r="3918" spans="9:16">
      <c r="I3918" s="413"/>
      <c r="J3918" s="414"/>
      <c r="K3918" s="415"/>
      <c r="L3918" s="415"/>
      <c r="M3918" s="415"/>
      <c r="N3918" s="415"/>
      <c r="O3918" s="415"/>
      <c r="P3918" s="415"/>
    </row>
    <row r="3919" spans="9:16">
      <c r="I3919" s="413"/>
      <c r="J3919" s="414"/>
      <c r="K3919" s="415"/>
      <c r="L3919" s="415"/>
      <c r="M3919" s="415"/>
      <c r="N3919" s="415"/>
      <c r="O3919" s="415"/>
      <c r="P3919" s="415"/>
    </row>
    <row r="3920" spans="9:16">
      <c r="I3920" s="413"/>
      <c r="J3920" s="414"/>
      <c r="K3920" s="415"/>
      <c r="L3920" s="415"/>
      <c r="M3920" s="415"/>
      <c r="N3920" s="415"/>
      <c r="O3920" s="415"/>
      <c r="P3920" s="415"/>
    </row>
    <row r="3921" spans="9:16">
      <c r="I3921" s="413"/>
      <c r="J3921" s="414"/>
      <c r="K3921" s="415"/>
      <c r="L3921" s="415"/>
      <c r="M3921" s="415"/>
      <c r="N3921" s="415"/>
      <c r="O3921" s="415"/>
      <c r="P3921" s="415"/>
    </row>
    <row r="3922" spans="9:16">
      <c r="I3922" s="413"/>
      <c r="J3922" s="414"/>
      <c r="K3922" s="415"/>
      <c r="L3922" s="415"/>
      <c r="M3922" s="415"/>
      <c r="N3922" s="415"/>
      <c r="O3922" s="415"/>
      <c r="P3922" s="415"/>
    </row>
    <row r="3923" spans="9:16">
      <c r="I3923" s="413"/>
      <c r="J3923" s="414"/>
      <c r="K3923" s="415"/>
      <c r="L3923" s="415"/>
      <c r="M3923" s="415"/>
      <c r="N3923" s="415"/>
      <c r="O3923" s="415"/>
      <c r="P3923" s="415"/>
    </row>
    <row r="3924" spans="9:16">
      <c r="I3924" s="413"/>
      <c r="J3924" s="414"/>
      <c r="K3924" s="415"/>
      <c r="L3924" s="415"/>
      <c r="M3924" s="415"/>
      <c r="N3924" s="415"/>
      <c r="O3924" s="415"/>
      <c r="P3924" s="415"/>
    </row>
    <row r="3925" spans="9:16">
      <c r="I3925" s="413"/>
      <c r="J3925" s="414"/>
      <c r="K3925" s="415"/>
      <c r="L3925" s="415"/>
      <c r="M3925" s="415"/>
      <c r="N3925" s="415"/>
      <c r="O3925" s="415"/>
      <c r="P3925" s="415"/>
    </row>
    <row r="3926" spans="9:16">
      <c r="I3926" s="413"/>
      <c r="J3926" s="414"/>
      <c r="K3926" s="415"/>
      <c r="L3926" s="415"/>
      <c r="M3926" s="415"/>
      <c r="N3926" s="415"/>
      <c r="O3926" s="415"/>
      <c r="P3926" s="415"/>
    </row>
    <row r="3927" spans="9:16">
      <c r="I3927" s="413"/>
      <c r="J3927" s="414"/>
      <c r="K3927" s="415"/>
      <c r="L3927" s="415"/>
      <c r="M3927" s="415"/>
      <c r="N3927" s="415"/>
      <c r="O3927" s="415"/>
      <c r="P3927" s="415"/>
    </row>
    <row r="3928" spans="9:16">
      <c r="I3928" s="413"/>
      <c r="J3928" s="414"/>
      <c r="K3928" s="415"/>
      <c r="L3928" s="415"/>
      <c r="M3928" s="415"/>
      <c r="N3928" s="415"/>
      <c r="O3928" s="415"/>
      <c r="P3928" s="415"/>
    </row>
    <row r="3929" spans="9:16">
      <c r="I3929" s="413"/>
      <c r="J3929" s="414"/>
      <c r="K3929" s="415"/>
      <c r="L3929" s="415"/>
      <c r="M3929" s="415"/>
      <c r="N3929" s="415"/>
      <c r="O3929" s="415"/>
      <c r="P3929" s="415"/>
    </row>
    <row r="3930" spans="9:16">
      <c r="I3930" s="413"/>
      <c r="J3930" s="414"/>
      <c r="K3930" s="415"/>
      <c r="L3930" s="415"/>
      <c r="M3930" s="415"/>
      <c r="N3930" s="415"/>
      <c r="O3930" s="415"/>
      <c r="P3930" s="415"/>
    </row>
    <row r="3931" spans="9:16">
      <c r="I3931" s="413"/>
      <c r="J3931" s="414"/>
      <c r="K3931" s="415"/>
      <c r="L3931" s="415"/>
      <c r="M3931" s="415"/>
      <c r="N3931" s="415"/>
      <c r="O3931" s="415"/>
      <c r="P3931" s="415"/>
    </row>
    <row r="3932" spans="9:16">
      <c r="I3932" s="413"/>
      <c r="J3932" s="414"/>
      <c r="K3932" s="415"/>
      <c r="L3932" s="415"/>
      <c r="M3932" s="415"/>
      <c r="N3932" s="415"/>
      <c r="O3932" s="415"/>
      <c r="P3932" s="415"/>
    </row>
    <row r="3933" spans="9:16">
      <c r="I3933" s="413"/>
      <c r="J3933" s="414"/>
      <c r="K3933" s="415"/>
      <c r="L3933" s="415"/>
      <c r="M3933" s="415"/>
      <c r="N3933" s="415"/>
      <c r="O3933" s="415"/>
      <c r="P3933" s="415"/>
    </row>
    <row r="3934" spans="9:16">
      <c r="I3934" s="413"/>
      <c r="J3934" s="414"/>
      <c r="K3934" s="415"/>
      <c r="L3934" s="415"/>
      <c r="M3934" s="415"/>
      <c r="N3934" s="415"/>
      <c r="O3934" s="415"/>
      <c r="P3934" s="415"/>
    </row>
    <row r="3935" spans="9:16">
      <c r="I3935" s="413"/>
      <c r="J3935" s="414"/>
      <c r="K3935" s="415"/>
      <c r="L3935" s="415"/>
      <c r="M3935" s="415"/>
      <c r="N3935" s="415"/>
      <c r="O3935" s="415"/>
      <c r="P3935" s="415"/>
    </row>
    <row r="3936" spans="9:16">
      <c r="I3936" s="413"/>
      <c r="J3936" s="414"/>
      <c r="K3936" s="415"/>
      <c r="L3936" s="415"/>
      <c r="M3936" s="415"/>
      <c r="N3936" s="415"/>
      <c r="O3936" s="415"/>
      <c r="P3936" s="415"/>
    </row>
    <row r="3937" spans="9:16">
      <c r="I3937" s="413"/>
      <c r="J3937" s="414"/>
      <c r="K3937" s="415"/>
      <c r="L3937" s="415"/>
      <c r="M3937" s="415"/>
      <c r="N3937" s="415"/>
      <c r="O3937" s="415"/>
      <c r="P3937" s="415"/>
    </row>
    <row r="3938" spans="9:16">
      <c r="I3938" s="413"/>
      <c r="J3938" s="414"/>
      <c r="K3938" s="415"/>
      <c r="L3938" s="415"/>
      <c r="M3938" s="415"/>
      <c r="N3938" s="415"/>
      <c r="O3938" s="415"/>
      <c r="P3938" s="415"/>
    </row>
    <row r="3939" spans="9:16">
      <c r="I3939" s="413"/>
      <c r="J3939" s="414"/>
      <c r="K3939" s="415"/>
      <c r="L3939" s="415"/>
      <c r="M3939" s="415"/>
      <c r="N3939" s="415"/>
      <c r="O3939" s="415"/>
      <c r="P3939" s="415"/>
    </row>
    <row r="3940" spans="9:16">
      <c r="I3940" s="413"/>
      <c r="J3940" s="414"/>
      <c r="K3940" s="415"/>
      <c r="L3940" s="415"/>
      <c r="M3940" s="415"/>
      <c r="N3940" s="415"/>
      <c r="O3940" s="415"/>
      <c r="P3940" s="415"/>
    </row>
    <row r="3941" spans="9:16">
      <c r="I3941" s="413"/>
      <c r="J3941" s="414"/>
      <c r="K3941" s="415"/>
      <c r="L3941" s="415"/>
      <c r="M3941" s="415"/>
      <c r="N3941" s="415"/>
      <c r="O3941" s="415"/>
      <c r="P3941" s="415"/>
    </row>
    <row r="3942" spans="9:16">
      <c r="I3942" s="413"/>
      <c r="J3942" s="414"/>
      <c r="K3942" s="415"/>
      <c r="L3942" s="415"/>
      <c r="M3942" s="415"/>
      <c r="N3942" s="415"/>
      <c r="O3942" s="415"/>
      <c r="P3942" s="415"/>
    </row>
    <row r="3943" spans="9:16">
      <c r="I3943" s="413"/>
      <c r="J3943" s="414"/>
      <c r="K3943" s="415"/>
      <c r="L3943" s="415"/>
      <c r="M3943" s="415"/>
      <c r="N3943" s="415"/>
      <c r="O3943" s="415"/>
      <c r="P3943" s="415"/>
    </row>
    <row r="3944" spans="9:16">
      <c r="I3944" s="413"/>
      <c r="J3944" s="414"/>
      <c r="K3944" s="415"/>
      <c r="L3944" s="415"/>
      <c r="M3944" s="415"/>
      <c r="N3944" s="415"/>
      <c r="O3944" s="415"/>
      <c r="P3944" s="415"/>
    </row>
    <row r="3945" spans="9:16">
      <c r="I3945" s="413"/>
      <c r="J3945" s="414"/>
      <c r="K3945" s="415"/>
      <c r="L3945" s="415"/>
      <c r="M3945" s="415"/>
      <c r="N3945" s="415"/>
      <c r="O3945" s="415"/>
      <c r="P3945" s="415"/>
    </row>
    <row r="3946" spans="9:16">
      <c r="I3946" s="413"/>
      <c r="J3946" s="414"/>
      <c r="K3946" s="415"/>
      <c r="L3946" s="415"/>
      <c r="M3946" s="415"/>
      <c r="N3946" s="415"/>
      <c r="O3946" s="415"/>
      <c r="P3946" s="415"/>
    </row>
    <row r="3947" spans="9:16">
      <c r="I3947" s="413"/>
      <c r="J3947" s="414"/>
      <c r="K3947" s="415"/>
      <c r="L3947" s="415"/>
      <c r="M3947" s="415"/>
      <c r="N3947" s="415"/>
      <c r="O3947" s="415"/>
      <c r="P3947" s="415"/>
    </row>
    <row r="3948" spans="9:16">
      <c r="I3948" s="413"/>
      <c r="J3948" s="414"/>
      <c r="K3948" s="415"/>
      <c r="L3948" s="415"/>
      <c r="M3948" s="415"/>
      <c r="N3948" s="415"/>
      <c r="O3948" s="415"/>
      <c r="P3948" s="415"/>
    </row>
    <row r="3949" spans="9:16">
      <c r="I3949" s="413"/>
      <c r="J3949" s="414"/>
      <c r="K3949" s="415"/>
      <c r="L3949" s="415"/>
      <c r="M3949" s="415"/>
      <c r="N3949" s="415"/>
      <c r="O3949" s="415"/>
      <c r="P3949" s="415"/>
    </row>
    <row r="3950" spans="9:16">
      <c r="I3950" s="413"/>
      <c r="J3950" s="414"/>
      <c r="K3950" s="415"/>
      <c r="L3950" s="415"/>
      <c r="M3950" s="415"/>
      <c r="N3950" s="415"/>
      <c r="O3950" s="415"/>
      <c r="P3950" s="415"/>
    </row>
    <row r="3951" spans="9:16">
      <c r="I3951" s="413"/>
      <c r="J3951" s="414"/>
      <c r="K3951" s="415"/>
      <c r="L3951" s="415"/>
      <c r="M3951" s="415"/>
      <c r="N3951" s="415"/>
      <c r="O3951" s="415"/>
      <c r="P3951" s="415"/>
    </row>
    <row r="3952" spans="9:16">
      <c r="I3952" s="413"/>
      <c r="J3952" s="414"/>
      <c r="K3952" s="415"/>
      <c r="L3952" s="415"/>
      <c r="M3952" s="415"/>
      <c r="N3952" s="415"/>
      <c r="O3952" s="415"/>
      <c r="P3952" s="415"/>
    </row>
    <row r="3953" spans="9:16">
      <c r="I3953" s="413"/>
      <c r="J3953" s="414"/>
      <c r="K3953" s="415"/>
      <c r="L3953" s="415"/>
      <c r="M3953" s="415"/>
      <c r="N3953" s="415"/>
      <c r="O3953" s="415"/>
      <c r="P3953" s="415"/>
    </row>
    <row r="3954" spans="9:16">
      <c r="I3954" s="413"/>
      <c r="J3954" s="414"/>
      <c r="K3954" s="415"/>
      <c r="L3954" s="415"/>
      <c r="M3954" s="415"/>
      <c r="N3954" s="415"/>
      <c r="O3954" s="415"/>
      <c r="P3954" s="415"/>
    </row>
    <row r="3955" spans="9:16">
      <c r="I3955" s="413"/>
      <c r="J3955" s="414"/>
      <c r="K3955" s="415"/>
      <c r="L3955" s="415"/>
      <c r="M3955" s="415"/>
      <c r="N3955" s="415"/>
      <c r="O3955" s="415"/>
      <c r="P3955" s="415"/>
    </row>
    <row r="3956" spans="9:16">
      <c r="I3956" s="413"/>
      <c r="J3956" s="414"/>
      <c r="K3956" s="415"/>
      <c r="L3956" s="415"/>
      <c r="M3956" s="415"/>
      <c r="N3956" s="415"/>
      <c r="O3956" s="415"/>
      <c r="P3956" s="415"/>
    </row>
    <row r="3957" spans="9:16">
      <c r="I3957" s="413"/>
      <c r="J3957" s="414"/>
      <c r="K3957" s="415"/>
      <c r="L3957" s="415"/>
      <c r="M3957" s="415"/>
      <c r="N3957" s="415"/>
      <c r="O3957" s="415"/>
      <c r="P3957" s="415"/>
    </row>
    <row r="3958" spans="9:16">
      <c r="I3958" s="413"/>
      <c r="J3958" s="414"/>
      <c r="K3958" s="415"/>
      <c r="L3958" s="415"/>
      <c r="M3958" s="415"/>
      <c r="N3958" s="415"/>
      <c r="O3958" s="415"/>
      <c r="P3958" s="415"/>
    </row>
    <row r="3959" spans="9:16">
      <c r="I3959" s="413"/>
      <c r="J3959" s="414"/>
      <c r="K3959" s="415"/>
      <c r="L3959" s="415"/>
      <c r="M3959" s="415"/>
      <c r="N3959" s="415"/>
      <c r="O3959" s="415"/>
      <c r="P3959" s="415"/>
    </row>
    <row r="3960" spans="9:16">
      <c r="I3960" s="413"/>
      <c r="J3960" s="414"/>
      <c r="K3960" s="415"/>
      <c r="L3960" s="415"/>
      <c r="M3960" s="415"/>
      <c r="N3960" s="415"/>
      <c r="O3960" s="415"/>
      <c r="P3960" s="415"/>
    </row>
    <row r="3961" spans="9:16">
      <c r="I3961" s="413"/>
      <c r="J3961" s="414"/>
      <c r="K3961" s="415"/>
      <c r="L3961" s="415"/>
      <c r="M3961" s="415"/>
      <c r="N3961" s="415"/>
      <c r="O3961" s="415"/>
      <c r="P3961" s="415"/>
    </row>
    <row r="3962" spans="9:16">
      <c r="I3962" s="413"/>
      <c r="J3962" s="414"/>
      <c r="K3962" s="415"/>
      <c r="L3962" s="415"/>
      <c r="M3962" s="415"/>
      <c r="N3962" s="415"/>
      <c r="O3962" s="415"/>
      <c r="P3962" s="415"/>
    </row>
    <row r="3963" spans="9:16">
      <c r="I3963" s="413"/>
      <c r="J3963" s="414"/>
      <c r="K3963" s="415"/>
      <c r="L3963" s="415"/>
      <c r="M3963" s="415"/>
      <c r="N3963" s="415"/>
      <c r="O3963" s="415"/>
      <c r="P3963" s="415"/>
    </row>
    <row r="3964" spans="9:16">
      <c r="I3964" s="413"/>
      <c r="J3964" s="414"/>
      <c r="K3964" s="415"/>
      <c r="L3964" s="415"/>
      <c r="M3964" s="415"/>
      <c r="N3964" s="415"/>
      <c r="O3964" s="415"/>
      <c r="P3964" s="415"/>
    </row>
    <row r="3965" spans="9:16">
      <c r="I3965" s="413"/>
      <c r="J3965" s="414"/>
      <c r="K3965" s="415"/>
      <c r="L3965" s="415"/>
      <c r="M3965" s="415"/>
      <c r="N3965" s="415"/>
      <c r="O3965" s="415"/>
      <c r="P3965" s="415"/>
    </row>
    <row r="3966" spans="9:16">
      <c r="I3966" s="413"/>
      <c r="J3966" s="414"/>
      <c r="K3966" s="415"/>
      <c r="L3966" s="415"/>
      <c r="M3966" s="415"/>
      <c r="N3966" s="415"/>
      <c r="O3966" s="415"/>
      <c r="P3966" s="415"/>
    </row>
    <row r="3967" spans="9:16">
      <c r="I3967" s="413"/>
      <c r="J3967" s="414"/>
      <c r="K3967" s="415"/>
      <c r="L3967" s="415"/>
      <c r="M3967" s="415"/>
      <c r="N3967" s="415"/>
      <c r="O3967" s="415"/>
      <c r="P3967" s="415"/>
    </row>
    <row r="3968" spans="9:16">
      <c r="I3968" s="413"/>
      <c r="J3968" s="414"/>
      <c r="K3968" s="415"/>
      <c r="L3968" s="415"/>
      <c r="M3968" s="415"/>
      <c r="N3968" s="415"/>
      <c r="O3968" s="415"/>
      <c r="P3968" s="415"/>
    </row>
    <row r="3969" spans="9:16">
      <c r="I3969" s="413"/>
      <c r="J3969" s="414"/>
      <c r="K3969" s="415"/>
      <c r="L3969" s="415"/>
      <c r="M3969" s="415"/>
      <c r="N3969" s="415"/>
      <c r="O3969" s="415"/>
      <c r="P3969" s="415"/>
    </row>
    <row r="3970" spans="9:16">
      <c r="I3970" s="413"/>
      <c r="J3970" s="414"/>
      <c r="K3970" s="415"/>
      <c r="L3970" s="415"/>
      <c r="M3970" s="415"/>
      <c r="N3970" s="415"/>
      <c r="O3970" s="415"/>
      <c r="P3970" s="415"/>
    </row>
    <row r="3971" spans="9:16">
      <c r="I3971" s="413"/>
      <c r="J3971" s="414"/>
      <c r="K3971" s="415"/>
      <c r="L3971" s="415"/>
      <c r="M3971" s="415"/>
      <c r="N3971" s="415"/>
      <c r="O3971" s="415"/>
      <c r="P3971" s="415"/>
    </row>
    <row r="3972" spans="9:16">
      <c r="I3972" s="413"/>
      <c r="J3972" s="414"/>
      <c r="K3972" s="415"/>
      <c r="L3972" s="415"/>
      <c r="M3972" s="415"/>
      <c r="N3972" s="415"/>
      <c r="O3972" s="415"/>
      <c r="P3972" s="415"/>
    </row>
    <row r="3973" spans="9:16">
      <c r="I3973" s="413"/>
      <c r="J3973" s="414"/>
      <c r="K3973" s="415"/>
      <c r="L3973" s="415"/>
      <c r="M3973" s="415"/>
      <c r="N3973" s="415"/>
      <c r="O3973" s="415"/>
      <c r="P3973" s="415"/>
    </row>
    <row r="3974" spans="9:16">
      <c r="I3974" s="413"/>
      <c r="J3974" s="414"/>
      <c r="K3974" s="415"/>
      <c r="L3974" s="415"/>
      <c r="M3974" s="415"/>
      <c r="N3974" s="415"/>
      <c r="O3974" s="415"/>
      <c r="P3974" s="415"/>
    </row>
    <row r="3975" spans="9:16">
      <c r="I3975" s="413"/>
      <c r="J3975" s="414"/>
      <c r="K3975" s="415"/>
      <c r="L3975" s="415"/>
      <c r="M3975" s="415"/>
      <c r="N3975" s="415"/>
      <c r="O3975" s="415"/>
      <c r="P3975" s="415"/>
    </row>
    <row r="3976" spans="9:16">
      <c r="I3976" s="413"/>
      <c r="J3976" s="414"/>
      <c r="K3976" s="415"/>
      <c r="L3976" s="415"/>
      <c r="M3976" s="415"/>
      <c r="N3976" s="415"/>
      <c r="O3976" s="415"/>
      <c r="P3976" s="415"/>
    </row>
    <row r="3977" spans="9:16">
      <c r="I3977" s="413"/>
      <c r="J3977" s="414"/>
      <c r="K3977" s="415"/>
      <c r="L3977" s="415"/>
      <c r="M3977" s="415"/>
      <c r="N3977" s="415"/>
      <c r="O3977" s="415"/>
      <c r="P3977" s="415"/>
    </row>
    <row r="3978" spans="9:16">
      <c r="I3978" s="413"/>
      <c r="J3978" s="414"/>
      <c r="K3978" s="415"/>
      <c r="L3978" s="415"/>
      <c r="M3978" s="415"/>
      <c r="N3978" s="415"/>
      <c r="O3978" s="415"/>
      <c r="P3978" s="415"/>
    </row>
    <row r="3979" spans="9:16">
      <c r="I3979" s="413"/>
      <c r="J3979" s="414"/>
      <c r="K3979" s="415"/>
      <c r="L3979" s="415"/>
      <c r="M3979" s="415"/>
      <c r="N3979" s="415"/>
      <c r="O3979" s="415"/>
      <c r="P3979" s="415"/>
    </row>
    <row r="3980" spans="9:16">
      <c r="I3980" s="413"/>
      <c r="J3980" s="414"/>
      <c r="K3980" s="415"/>
      <c r="L3980" s="415"/>
      <c r="M3980" s="415"/>
      <c r="N3980" s="415"/>
      <c r="O3980" s="415"/>
      <c r="P3980" s="415"/>
    </row>
    <row r="3981" spans="9:16">
      <c r="I3981" s="413"/>
      <c r="J3981" s="414"/>
      <c r="K3981" s="415"/>
      <c r="L3981" s="415"/>
      <c r="M3981" s="415"/>
      <c r="N3981" s="415"/>
      <c r="O3981" s="415"/>
      <c r="P3981" s="415"/>
    </row>
    <row r="3982" spans="9:16">
      <c r="I3982" s="413"/>
      <c r="J3982" s="414"/>
      <c r="K3982" s="415"/>
      <c r="L3982" s="415"/>
      <c r="M3982" s="415"/>
      <c r="N3982" s="415"/>
      <c r="O3982" s="415"/>
      <c r="P3982" s="415"/>
    </row>
    <row r="3983" spans="9:16">
      <c r="I3983" s="413"/>
      <c r="J3983" s="414"/>
      <c r="K3983" s="415"/>
      <c r="L3983" s="415"/>
      <c r="M3983" s="415"/>
      <c r="N3983" s="415"/>
      <c r="O3983" s="415"/>
      <c r="P3983" s="415"/>
    </row>
    <row r="3984" spans="9:16">
      <c r="I3984" s="413"/>
      <c r="J3984" s="414"/>
      <c r="K3984" s="415"/>
      <c r="L3984" s="415"/>
      <c r="M3984" s="415"/>
      <c r="N3984" s="415"/>
      <c r="O3984" s="415"/>
      <c r="P3984" s="415"/>
    </row>
    <row r="3985" spans="9:16">
      <c r="I3985" s="413"/>
      <c r="J3985" s="414"/>
      <c r="K3985" s="415"/>
      <c r="L3985" s="415"/>
      <c r="M3985" s="415"/>
      <c r="N3985" s="415"/>
      <c r="O3985" s="415"/>
      <c r="P3985" s="415"/>
    </row>
    <row r="3986" spans="9:16">
      <c r="I3986" s="413"/>
      <c r="J3986" s="414"/>
      <c r="K3986" s="415"/>
      <c r="L3986" s="415"/>
      <c r="M3986" s="415"/>
      <c r="N3986" s="415"/>
      <c r="O3986" s="415"/>
      <c r="P3986" s="415"/>
    </row>
    <row r="3987" spans="9:16">
      <c r="I3987" s="413"/>
      <c r="J3987" s="414"/>
      <c r="K3987" s="415"/>
      <c r="L3987" s="415"/>
      <c r="M3987" s="415"/>
      <c r="N3987" s="415"/>
      <c r="O3987" s="415"/>
      <c r="P3987" s="415"/>
    </row>
    <row r="3988" spans="9:16">
      <c r="I3988" s="413"/>
      <c r="J3988" s="414"/>
      <c r="K3988" s="415"/>
      <c r="L3988" s="415"/>
      <c r="M3988" s="415"/>
      <c r="N3988" s="415"/>
      <c r="O3988" s="415"/>
      <c r="P3988" s="415"/>
    </row>
    <row r="3989" spans="9:16">
      <c r="I3989" s="413"/>
      <c r="J3989" s="414"/>
      <c r="K3989" s="415"/>
      <c r="L3989" s="415"/>
      <c r="M3989" s="415"/>
      <c r="N3989" s="415"/>
      <c r="O3989" s="415"/>
      <c r="P3989" s="415"/>
    </row>
    <row r="3990" spans="9:16">
      <c r="I3990" s="413"/>
      <c r="J3990" s="414"/>
      <c r="K3990" s="415"/>
      <c r="L3990" s="415"/>
      <c r="M3990" s="415"/>
      <c r="N3990" s="415"/>
      <c r="O3990" s="415"/>
      <c r="P3990" s="415"/>
    </row>
    <row r="3991" spans="9:16">
      <c r="I3991" s="413"/>
      <c r="J3991" s="414"/>
      <c r="K3991" s="415"/>
      <c r="L3991" s="415"/>
      <c r="M3991" s="415"/>
      <c r="N3991" s="415"/>
      <c r="O3991" s="415"/>
      <c r="P3991" s="415"/>
    </row>
    <row r="3992" spans="9:16">
      <c r="I3992" s="413"/>
      <c r="J3992" s="414"/>
      <c r="K3992" s="415"/>
      <c r="L3992" s="415"/>
      <c r="M3992" s="415"/>
      <c r="N3992" s="415"/>
      <c r="O3992" s="415"/>
      <c r="P3992" s="415"/>
    </row>
    <row r="3993" spans="9:16">
      <c r="I3993" s="413"/>
      <c r="J3993" s="414"/>
      <c r="K3993" s="415"/>
      <c r="L3993" s="415"/>
      <c r="M3993" s="415"/>
      <c r="N3993" s="415"/>
      <c r="O3993" s="415"/>
      <c r="P3993" s="415"/>
    </row>
    <row r="3994" spans="9:16">
      <c r="I3994" s="413"/>
      <c r="J3994" s="414"/>
      <c r="K3994" s="415"/>
      <c r="L3994" s="415"/>
      <c r="M3994" s="415"/>
      <c r="N3994" s="415"/>
      <c r="O3994" s="415"/>
      <c r="P3994" s="415"/>
    </row>
    <row r="3995" spans="9:16">
      <c r="I3995" s="413"/>
      <c r="J3995" s="414"/>
      <c r="K3995" s="415"/>
      <c r="L3995" s="415"/>
      <c r="M3995" s="415"/>
      <c r="N3995" s="415"/>
      <c r="O3995" s="415"/>
      <c r="P3995" s="415"/>
    </row>
    <row r="3996" spans="9:16">
      <c r="I3996" s="413"/>
      <c r="J3996" s="414"/>
      <c r="K3996" s="415"/>
      <c r="L3996" s="415"/>
      <c r="M3996" s="415"/>
      <c r="N3996" s="415"/>
      <c r="O3996" s="415"/>
      <c r="P3996" s="415"/>
    </row>
    <row r="3997" spans="9:16">
      <c r="I3997" s="413"/>
      <c r="J3997" s="414"/>
      <c r="K3997" s="415"/>
      <c r="L3997" s="415"/>
      <c r="M3997" s="415"/>
      <c r="N3997" s="415"/>
      <c r="O3997" s="415"/>
      <c r="P3997" s="415"/>
    </row>
    <row r="3998" spans="9:16">
      <c r="I3998" s="413"/>
      <c r="J3998" s="414"/>
      <c r="K3998" s="415"/>
      <c r="L3998" s="415"/>
      <c r="M3998" s="415"/>
      <c r="N3998" s="415"/>
      <c r="O3998" s="415"/>
      <c r="P3998" s="415"/>
    </row>
    <row r="3999" spans="9:16">
      <c r="I3999" s="413"/>
      <c r="J3999" s="414"/>
      <c r="K3999" s="415"/>
      <c r="L3999" s="415"/>
      <c r="M3999" s="415"/>
      <c r="N3999" s="415"/>
      <c r="O3999" s="415"/>
      <c r="P3999" s="415"/>
    </row>
    <row r="4000" spans="9:16">
      <c r="I4000" s="413"/>
      <c r="J4000" s="414"/>
      <c r="K4000" s="415"/>
      <c r="L4000" s="415"/>
      <c r="M4000" s="415"/>
      <c r="N4000" s="415"/>
      <c r="O4000" s="415"/>
      <c r="P4000" s="415"/>
    </row>
    <row r="4001" spans="9:16" ht="15" thickBot="1">
      <c r="I4001" s="416"/>
      <c r="J4001" s="417"/>
      <c r="K4001" s="417"/>
      <c r="L4001" s="417"/>
      <c r="M4001" s="417"/>
      <c r="N4001" s="417"/>
      <c r="O4001" s="417"/>
      <c r="P4001" s="418"/>
    </row>
    <row r="4002" spans="9:16">
      <c r="I4002" s="419"/>
      <c r="J4002" s="420"/>
      <c r="K4002" s="421"/>
      <c r="L4002" s="421"/>
      <c r="M4002" s="421"/>
      <c r="N4002" s="421"/>
      <c r="O4002" s="421"/>
      <c r="P4002" s="422"/>
    </row>
    <row r="4003" spans="9:16">
      <c r="I4003" s="419"/>
      <c r="J4003" s="420"/>
      <c r="K4003" s="421"/>
      <c r="L4003" s="421"/>
      <c r="M4003" s="421"/>
      <c r="N4003" s="421"/>
      <c r="O4003" s="421"/>
      <c r="P4003" s="421"/>
    </row>
    <row r="4004" spans="9:16">
      <c r="I4004" s="419"/>
      <c r="J4004" s="420"/>
      <c r="K4004" s="421"/>
      <c r="L4004" s="421"/>
      <c r="M4004" s="421"/>
      <c r="N4004" s="421"/>
      <c r="O4004" s="421"/>
      <c r="P4004" s="421"/>
    </row>
    <row r="4005" spans="9:16">
      <c r="I4005" s="419"/>
      <c r="J4005" s="420"/>
      <c r="K4005" s="421"/>
      <c r="L4005" s="421"/>
      <c r="M4005" s="421"/>
      <c r="N4005" s="421"/>
      <c r="O4005" s="421"/>
      <c r="P4005" s="421"/>
    </row>
    <row r="4006" spans="9:16">
      <c r="I4006" s="419"/>
      <c r="J4006" s="420"/>
      <c r="K4006" s="421"/>
      <c r="L4006" s="421"/>
      <c r="M4006" s="421"/>
      <c r="N4006" s="421"/>
      <c r="O4006" s="421"/>
      <c r="P4006" s="421"/>
    </row>
    <row r="4007" spans="9:16">
      <c r="I4007" s="419"/>
      <c r="J4007" s="420"/>
      <c r="K4007" s="421"/>
      <c r="L4007" s="421"/>
      <c r="M4007" s="421"/>
      <c r="N4007" s="421"/>
      <c r="O4007" s="421"/>
      <c r="P4007" s="421"/>
    </row>
    <row r="4008" spans="9:16">
      <c r="I4008" s="419"/>
      <c r="J4008" s="420"/>
      <c r="K4008" s="421"/>
      <c r="L4008" s="421"/>
      <c r="M4008" s="421"/>
      <c r="N4008" s="421"/>
      <c r="O4008" s="421"/>
      <c r="P4008" s="421"/>
    </row>
    <row r="4009" spans="9:16">
      <c r="I4009" s="419"/>
      <c r="J4009" s="420"/>
      <c r="K4009" s="421"/>
      <c r="L4009" s="421"/>
      <c r="M4009" s="421"/>
      <c r="N4009" s="421"/>
      <c r="O4009" s="421"/>
      <c r="P4009" s="421"/>
    </row>
    <row r="4010" spans="9:16">
      <c r="I4010" s="419"/>
      <c r="J4010" s="420"/>
      <c r="K4010" s="421"/>
      <c r="L4010" s="421"/>
      <c r="M4010" s="421"/>
      <c r="N4010" s="421"/>
      <c r="O4010" s="421"/>
      <c r="P4010" s="421"/>
    </row>
    <row r="4011" spans="9:16">
      <c r="I4011" s="419"/>
      <c r="J4011" s="420"/>
      <c r="K4011" s="421"/>
      <c r="L4011" s="421"/>
      <c r="M4011" s="421"/>
      <c r="N4011" s="421"/>
      <c r="O4011" s="421"/>
      <c r="P4011" s="421"/>
    </row>
    <row r="4012" spans="9:16">
      <c r="I4012" s="419"/>
      <c r="J4012" s="420"/>
      <c r="K4012" s="421"/>
      <c r="L4012" s="421"/>
      <c r="M4012" s="421"/>
      <c r="N4012" s="421"/>
      <c r="O4012" s="421"/>
      <c r="P4012" s="421"/>
    </row>
    <row r="4013" spans="9:16">
      <c r="I4013" s="419"/>
      <c r="J4013" s="420"/>
      <c r="K4013" s="421"/>
      <c r="L4013" s="421"/>
      <c r="M4013" s="421"/>
      <c r="N4013" s="421"/>
      <c r="O4013" s="421"/>
      <c r="P4013" s="421"/>
    </row>
    <row r="4014" spans="9:16">
      <c r="I4014" s="419"/>
      <c r="J4014" s="420"/>
      <c r="K4014" s="421"/>
      <c r="L4014" s="421"/>
      <c r="M4014" s="421"/>
      <c r="N4014" s="421"/>
      <c r="O4014" s="421"/>
      <c r="P4014" s="421"/>
    </row>
    <row r="4015" spans="9:16">
      <c r="I4015" s="419"/>
      <c r="J4015" s="420"/>
      <c r="K4015" s="421"/>
      <c r="L4015" s="421"/>
      <c r="M4015" s="421"/>
      <c r="N4015" s="421"/>
      <c r="O4015" s="421"/>
      <c r="P4015" s="421"/>
    </row>
    <row r="4016" spans="9:16">
      <c r="I4016" s="419"/>
      <c r="J4016" s="420"/>
      <c r="K4016" s="421"/>
      <c r="L4016" s="421"/>
      <c r="M4016" s="421"/>
      <c r="N4016" s="421"/>
      <c r="O4016" s="421"/>
      <c r="P4016" s="421"/>
    </row>
    <row r="4017" spans="9:16">
      <c r="I4017" s="419"/>
      <c r="J4017" s="420"/>
      <c r="K4017" s="421"/>
      <c r="L4017" s="421"/>
      <c r="M4017" s="421"/>
      <c r="N4017" s="421"/>
      <c r="O4017" s="421"/>
      <c r="P4017" s="421"/>
    </row>
    <row r="4018" spans="9:16">
      <c r="I4018" s="419"/>
      <c r="J4018" s="420"/>
      <c r="K4018" s="421"/>
      <c r="L4018" s="421"/>
      <c r="M4018" s="421"/>
      <c r="N4018" s="421"/>
      <c r="O4018" s="421"/>
      <c r="P4018" s="421"/>
    </row>
    <row r="4019" spans="9:16">
      <c r="I4019" s="419"/>
      <c r="J4019" s="420"/>
      <c r="K4019" s="421"/>
      <c r="L4019" s="421"/>
      <c r="M4019" s="421"/>
      <c r="N4019" s="421"/>
      <c r="O4019" s="421"/>
      <c r="P4019" s="421"/>
    </row>
    <row r="4020" spans="9:16">
      <c r="I4020" s="419"/>
      <c r="J4020" s="420"/>
      <c r="K4020" s="421"/>
      <c r="L4020" s="421"/>
      <c r="M4020" s="421"/>
      <c r="N4020" s="421"/>
      <c r="O4020" s="421"/>
      <c r="P4020" s="421"/>
    </row>
    <row r="4021" spans="9:16">
      <c r="I4021" s="419"/>
      <c r="J4021" s="420"/>
      <c r="K4021" s="421"/>
      <c r="L4021" s="421"/>
      <c r="M4021" s="421"/>
      <c r="N4021" s="421"/>
      <c r="O4021" s="421"/>
      <c r="P4021" s="421"/>
    </row>
    <row r="4022" spans="9:16">
      <c r="I4022" s="419"/>
      <c r="J4022" s="420"/>
      <c r="K4022" s="421"/>
      <c r="L4022" s="421"/>
      <c r="M4022" s="421"/>
      <c r="N4022" s="421"/>
      <c r="O4022" s="421"/>
      <c r="P4022" s="421"/>
    </row>
    <row r="4023" spans="9:16">
      <c r="I4023" s="419"/>
      <c r="J4023" s="420"/>
      <c r="K4023" s="421"/>
      <c r="L4023" s="421"/>
      <c r="M4023" s="421"/>
      <c r="N4023" s="421"/>
      <c r="O4023" s="421"/>
      <c r="P4023" s="421"/>
    </row>
    <row r="4024" spans="9:16">
      <c r="I4024" s="419"/>
      <c r="J4024" s="420"/>
      <c r="K4024" s="421"/>
      <c r="L4024" s="421"/>
      <c r="M4024" s="421"/>
      <c r="N4024" s="421"/>
      <c r="O4024" s="421"/>
      <c r="P4024" s="421"/>
    </row>
    <row r="4025" spans="9:16">
      <c r="I4025" s="419"/>
      <c r="J4025" s="420"/>
      <c r="K4025" s="421"/>
      <c r="L4025" s="421"/>
      <c r="M4025" s="421"/>
      <c r="N4025" s="421"/>
      <c r="O4025" s="421"/>
      <c r="P4025" s="421"/>
    </row>
    <row r="4026" spans="9:16">
      <c r="I4026" s="419"/>
      <c r="J4026" s="420"/>
      <c r="K4026" s="421"/>
      <c r="L4026" s="421"/>
      <c r="M4026" s="421"/>
      <c r="N4026" s="421"/>
      <c r="O4026" s="421"/>
      <c r="P4026" s="421"/>
    </row>
    <row r="4027" spans="9:16">
      <c r="I4027" s="419"/>
      <c r="J4027" s="420"/>
      <c r="K4027" s="421"/>
      <c r="L4027" s="421"/>
      <c r="M4027" s="421"/>
      <c r="N4027" s="421"/>
      <c r="O4027" s="421"/>
      <c r="P4027" s="421"/>
    </row>
    <row r="4028" spans="9:16">
      <c r="I4028" s="419"/>
      <c r="J4028" s="420"/>
      <c r="K4028" s="421"/>
      <c r="L4028" s="421"/>
      <c r="M4028" s="421"/>
      <c r="N4028" s="421"/>
      <c r="O4028" s="421"/>
      <c r="P4028" s="421"/>
    </row>
    <row r="4029" spans="9:16">
      <c r="I4029" s="419"/>
      <c r="J4029" s="420"/>
      <c r="K4029" s="421"/>
      <c r="L4029" s="421"/>
      <c r="M4029" s="421"/>
      <c r="N4029" s="421"/>
      <c r="O4029" s="421"/>
      <c r="P4029" s="421"/>
    </row>
    <row r="4030" spans="9:16">
      <c r="I4030" s="419"/>
      <c r="J4030" s="420"/>
      <c r="K4030" s="421"/>
      <c r="L4030" s="421"/>
      <c r="M4030" s="421"/>
      <c r="N4030" s="421"/>
      <c r="O4030" s="421"/>
      <c r="P4030" s="421"/>
    </row>
    <row r="4031" spans="9:16">
      <c r="I4031" s="419"/>
      <c r="J4031" s="420"/>
      <c r="K4031" s="421"/>
      <c r="L4031" s="421"/>
      <c r="M4031" s="421"/>
      <c r="N4031" s="421"/>
      <c r="O4031" s="421"/>
      <c r="P4031" s="421"/>
    </row>
    <row r="4032" spans="9:16">
      <c r="I4032" s="419"/>
      <c r="J4032" s="420"/>
      <c r="K4032" s="421"/>
      <c r="L4032" s="421"/>
      <c r="M4032" s="421"/>
      <c r="N4032" s="421"/>
      <c r="O4032" s="421"/>
      <c r="P4032" s="421"/>
    </row>
    <row r="4033" spans="9:16">
      <c r="I4033" s="419"/>
      <c r="J4033" s="420"/>
      <c r="K4033" s="421"/>
      <c r="L4033" s="421"/>
      <c r="M4033" s="421"/>
      <c r="N4033" s="421"/>
      <c r="O4033" s="421"/>
      <c r="P4033" s="421"/>
    </row>
    <row r="4034" spans="9:16">
      <c r="I4034" s="419"/>
      <c r="J4034" s="420"/>
      <c r="K4034" s="421"/>
      <c r="L4034" s="421"/>
      <c r="M4034" s="421"/>
      <c r="N4034" s="421"/>
      <c r="O4034" s="421"/>
      <c r="P4034" s="421"/>
    </row>
    <row r="4035" spans="9:16">
      <c r="I4035" s="419"/>
      <c r="J4035" s="420"/>
      <c r="K4035" s="421"/>
      <c r="L4035" s="421"/>
      <c r="M4035" s="421"/>
      <c r="N4035" s="421"/>
      <c r="O4035" s="421"/>
      <c r="P4035" s="421"/>
    </row>
    <row r="4036" spans="9:16">
      <c r="I4036" s="419"/>
      <c r="J4036" s="420"/>
      <c r="K4036" s="421"/>
      <c r="L4036" s="421"/>
      <c r="M4036" s="421"/>
      <c r="N4036" s="421"/>
      <c r="O4036" s="421"/>
      <c r="P4036" s="421"/>
    </row>
    <row r="4037" spans="9:16">
      <c r="I4037" s="419"/>
      <c r="J4037" s="420"/>
      <c r="K4037" s="421"/>
      <c r="L4037" s="421"/>
      <c r="M4037" s="421"/>
      <c r="N4037" s="421"/>
      <c r="O4037" s="421"/>
      <c r="P4037" s="421"/>
    </row>
    <row r="4038" spans="9:16">
      <c r="I4038" s="419"/>
      <c r="J4038" s="420"/>
      <c r="K4038" s="421"/>
      <c r="L4038" s="421"/>
      <c r="M4038" s="421"/>
      <c r="N4038" s="421"/>
      <c r="O4038" s="421"/>
      <c r="P4038" s="421"/>
    </row>
    <row r="4039" spans="9:16">
      <c r="I4039" s="419"/>
      <c r="J4039" s="420"/>
      <c r="K4039" s="421"/>
      <c r="L4039" s="421"/>
      <c r="M4039" s="421"/>
      <c r="N4039" s="421"/>
      <c r="O4039" s="421"/>
      <c r="P4039" s="421"/>
    </row>
    <row r="4040" spans="9:16">
      <c r="I4040" s="419"/>
      <c r="J4040" s="420"/>
      <c r="K4040" s="421"/>
      <c r="L4040" s="421"/>
      <c r="M4040" s="421"/>
      <c r="N4040" s="421"/>
      <c r="O4040" s="421"/>
      <c r="P4040" s="421"/>
    </row>
    <row r="4041" spans="9:16">
      <c r="I4041" s="419"/>
      <c r="J4041" s="420"/>
      <c r="K4041" s="421"/>
      <c r="L4041" s="421"/>
      <c r="M4041" s="421"/>
      <c r="N4041" s="421"/>
      <c r="O4041" s="421"/>
      <c r="P4041" s="421"/>
    </row>
    <row r="4042" spans="9:16">
      <c r="I4042" s="419"/>
      <c r="J4042" s="420"/>
      <c r="K4042" s="421"/>
      <c r="L4042" s="421"/>
      <c r="M4042" s="421"/>
      <c r="N4042" s="421"/>
      <c r="O4042" s="421"/>
      <c r="P4042" s="421"/>
    </row>
    <row r="4043" spans="9:16">
      <c r="I4043" s="419"/>
      <c r="J4043" s="420"/>
      <c r="K4043" s="421"/>
      <c r="L4043" s="421"/>
      <c r="M4043" s="421"/>
      <c r="N4043" s="421"/>
      <c r="O4043" s="421"/>
      <c r="P4043" s="421"/>
    </row>
    <row r="4044" spans="9:16">
      <c r="I4044" s="419"/>
      <c r="J4044" s="420"/>
      <c r="K4044" s="421"/>
      <c r="L4044" s="421"/>
      <c r="M4044" s="421"/>
      <c r="N4044" s="421"/>
      <c r="O4044" s="421"/>
      <c r="P4044" s="421"/>
    </row>
    <row r="4045" spans="9:16">
      <c r="I4045" s="419"/>
      <c r="J4045" s="420"/>
      <c r="K4045" s="421"/>
      <c r="L4045" s="421"/>
      <c r="M4045" s="421"/>
      <c r="N4045" s="421"/>
      <c r="O4045" s="421"/>
      <c r="P4045" s="421"/>
    </row>
    <row r="4046" spans="9:16">
      <c r="I4046" s="419"/>
      <c r="J4046" s="420"/>
      <c r="K4046" s="421"/>
      <c r="L4046" s="421"/>
      <c r="M4046" s="421"/>
      <c r="N4046" s="421"/>
      <c r="O4046" s="421"/>
      <c r="P4046" s="421"/>
    </row>
    <row r="4047" spans="9:16">
      <c r="I4047" s="419"/>
      <c r="J4047" s="420"/>
      <c r="K4047" s="421"/>
      <c r="L4047" s="421"/>
      <c r="M4047" s="421"/>
      <c r="N4047" s="421"/>
      <c r="O4047" s="421"/>
      <c r="P4047" s="421"/>
    </row>
    <row r="4048" spans="9:16">
      <c r="I4048" s="419"/>
      <c r="J4048" s="420"/>
      <c r="K4048" s="421"/>
      <c r="L4048" s="421"/>
      <c r="M4048" s="421"/>
      <c r="N4048" s="421"/>
      <c r="O4048" s="421"/>
      <c r="P4048" s="421"/>
    </row>
    <row r="4049" spans="9:16">
      <c r="I4049" s="419"/>
      <c r="J4049" s="420"/>
      <c r="K4049" s="421"/>
      <c r="L4049" s="421"/>
      <c r="M4049" s="421"/>
      <c r="N4049" s="421"/>
      <c r="O4049" s="421"/>
      <c r="P4049" s="421"/>
    </row>
    <row r="4050" spans="9:16">
      <c r="I4050" s="419"/>
      <c r="J4050" s="420"/>
      <c r="K4050" s="421"/>
      <c r="L4050" s="421"/>
      <c r="M4050" s="421"/>
      <c r="N4050" s="421"/>
      <c r="O4050" s="421"/>
      <c r="P4050" s="421"/>
    </row>
    <row r="4051" spans="9:16">
      <c r="I4051" s="419"/>
      <c r="J4051" s="420"/>
      <c r="K4051" s="421"/>
      <c r="L4051" s="421"/>
      <c r="M4051" s="421"/>
      <c r="N4051" s="421"/>
      <c r="O4051" s="421"/>
      <c r="P4051" s="421"/>
    </row>
    <row r="4052" spans="9:16">
      <c r="I4052" s="419"/>
      <c r="J4052" s="420"/>
      <c r="K4052" s="421"/>
      <c r="L4052" s="421"/>
      <c r="M4052" s="421"/>
      <c r="N4052" s="421"/>
      <c r="O4052" s="421"/>
      <c r="P4052" s="421"/>
    </row>
    <row r="4053" spans="9:16">
      <c r="I4053" s="419"/>
      <c r="J4053" s="420"/>
      <c r="K4053" s="421"/>
      <c r="L4053" s="421"/>
      <c r="M4053" s="421"/>
      <c r="N4053" s="421"/>
      <c r="O4053" s="421"/>
      <c r="P4053" s="421"/>
    </row>
    <row r="4054" spans="9:16">
      <c r="I4054" s="419"/>
      <c r="J4054" s="420"/>
      <c r="K4054" s="421"/>
      <c r="L4054" s="421"/>
      <c r="M4054" s="421"/>
      <c r="N4054" s="421"/>
      <c r="O4054" s="421"/>
      <c r="P4054" s="421"/>
    </row>
    <row r="4055" spans="9:16">
      <c r="I4055" s="419"/>
      <c r="J4055" s="420"/>
      <c r="K4055" s="421"/>
      <c r="L4055" s="421"/>
      <c r="M4055" s="421"/>
      <c r="N4055" s="421"/>
      <c r="O4055" s="421"/>
      <c r="P4055" s="421"/>
    </row>
    <row r="4056" spans="9:16">
      <c r="I4056" s="419"/>
      <c r="J4056" s="420"/>
      <c r="K4056" s="421"/>
      <c r="L4056" s="421"/>
      <c r="M4056" s="421"/>
      <c r="N4056" s="421"/>
      <c r="O4056" s="421"/>
      <c r="P4056" s="421"/>
    </row>
    <row r="4057" spans="9:16">
      <c r="I4057" s="419"/>
      <c r="J4057" s="420"/>
      <c r="K4057" s="421"/>
      <c r="L4057" s="421"/>
      <c r="M4057" s="421"/>
      <c r="N4057" s="421"/>
      <c r="O4057" s="421"/>
      <c r="P4057" s="421"/>
    </row>
    <row r="4058" spans="9:16">
      <c r="I4058" s="419"/>
      <c r="J4058" s="420"/>
      <c r="K4058" s="421"/>
      <c r="L4058" s="421"/>
      <c r="M4058" s="421"/>
      <c r="N4058" s="421"/>
      <c r="O4058" s="421"/>
      <c r="P4058" s="421"/>
    </row>
    <row r="4059" spans="9:16">
      <c r="I4059" s="419"/>
      <c r="J4059" s="420"/>
      <c r="K4059" s="421"/>
      <c r="L4059" s="421"/>
      <c r="M4059" s="421"/>
      <c r="N4059" s="421"/>
      <c r="O4059" s="421"/>
      <c r="P4059" s="421"/>
    </row>
    <row r="4060" spans="9:16">
      <c r="I4060" s="419"/>
      <c r="J4060" s="420"/>
      <c r="K4060" s="421"/>
      <c r="L4060" s="421"/>
      <c r="M4060" s="421"/>
      <c r="N4060" s="421"/>
      <c r="O4060" s="421"/>
      <c r="P4060" s="421"/>
    </row>
    <row r="4061" spans="9:16">
      <c r="I4061" s="419"/>
      <c r="J4061" s="420"/>
      <c r="K4061" s="421"/>
      <c r="L4061" s="421"/>
      <c r="M4061" s="421"/>
      <c r="N4061" s="421"/>
      <c r="O4061" s="421"/>
      <c r="P4061" s="421"/>
    </row>
    <row r="4062" spans="9:16">
      <c r="I4062" s="419"/>
      <c r="J4062" s="420"/>
      <c r="K4062" s="421"/>
      <c r="L4062" s="421"/>
      <c r="M4062" s="421"/>
      <c r="N4062" s="421"/>
      <c r="O4062" s="421"/>
      <c r="P4062" s="421"/>
    </row>
    <row r="4063" spans="9:16">
      <c r="I4063" s="419"/>
      <c r="J4063" s="420"/>
      <c r="K4063" s="421"/>
      <c r="L4063" s="421"/>
      <c r="M4063" s="421"/>
      <c r="N4063" s="421"/>
      <c r="O4063" s="421"/>
      <c r="P4063" s="421"/>
    </row>
    <row r="4064" spans="9:16">
      <c r="I4064" s="419"/>
      <c r="J4064" s="420"/>
      <c r="K4064" s="421"/>
      <c r="L4064" s="421"/>
      <c r="M4064" s="421"/>
      <c r="N4064" s="421"/>
      <c r="O4064" s="421"/>
      <c r="P4064" s="421"/>
    </row>
    <row r="4065" spans="9:16">
      <c r="I4065" s="419"/>
      <c r="J4065" s="420"/>
      <c r="K4065" s="421"/>
      <c r="L4065" s="421"/>
      <c r="M4065" s="421"/>
      <c r="N4065" s="421"/>
      <c r="O4065" s="421"/>
      <c r="P4065" s="421"/>
    </row>
    <row r="4066" spans="9:16">
      <c r="I4066" s="419"/>
      <c r="J4066" s="420"/>
      <c r="K4066" s="421"/>
      <c r="L4066" s="421"/>
      <c r="M4066" s="421"/>
      <c r="N4066" s="421"/>
      <c r="O4066" s="421"/>
      <c r="P4066" s="421"/>
    </row>
    <row r="4067" spans="9:16">
      <c r="I4067" s="419"/>
      <c r="J4067" s="420"/>
      <c r="K4067" s="421"/>
      <c r="L4067" s="421"/>
      <c r="M4067" s="421"/>
      <c r="N4067" s="421"/>
      <c r="O4067" s="421"/>
      <c r="P4067" s="421"/>
    </row>
    <row r="4068" spans="9:16">
      <c r="I4068" s="419"/>
      <c r="J4068" s="420"/>
      <c r="K4068" s="421"/>
      <c r="L4068" s="421"/>
      <c r="M4068" s="421"/>
      <c r="N4068" s="421"/>
      <c r="O4068" s="421"/>
      <c r="P4068" s="421"/>
    </row>
    <row r="4069" spans="9:16">
      <c r="I4069" s="419"/>
      <c r="J4069" s="420"/>
      <c r="K4069" s="421"/>
      <c r="L4069" s="421"/>
      <c r="M4069" s="421"/>
      <c r="N4069" s="421"/>
      <c r="O4069" s="421"/>
      <c r="P4069" s="421"/>
    </row>
    <row r="4070" spans="9:16">
      <c r="I4070" s="419"/>
      <c r="J4070" s="420"/>
      <c r="K4070" s="421"/>
      <c r="L4070" s="421"/>
      <c r="M4070" s="421"/>
      <c r="N4070" s="421"/>
      <c r="O4070" s="421"/>
      <c r="P4070" s="421"/>
    </row>
    <row r="4071" spans="9:16">
      <c r="I4071" s="419"/>
      <c r="J4071" s="420"/>
      <c r="K4071" s="421"/>
      <c r="L4071" s="421"/>
      <c r="M4071" s="421"/>
      <c r="N4071" s="421"/>
      <c r="O4071" s="421"/>
      <c r="P4071" s="421"/>
    </row>
    <row r="4072" spans="9:16">
      <c r="I4072" s="419"/>
      <c r="J4072" s="420"/>
      <c r="K4072" s="421"/>
      <c r="L4072" s="421"/>
      <c r="M4072" s="421"/>
      <c r="N4072" s="421"/>
      <c r="O4072" s="421"/>
      <c r="P4072" s="421"/>
    </row>
    <row r="4073" spans="9:16">
      <c r="I4073" s="419"/>
      <c r="J4073" s="420"/>
      <c r="K4073" s="421"/>
      <c r="L4073" s="421"/>
      <c r="M4073" s="421"/>
      <c r="N4073" s="421"/>
      <c r="O4073" s="421"/>
      <c r="P4073" s="421"/>
    </row>
    <row r="4074" spans="9:16">
      <c r="I4074" s="419"/>
      <c r="J4074" s="420"/>
      <c r="K4074" s="421"/>
      <c r="L4074" s="421"/>
      <c r="M4074" s="421"/>
      <c r="N4074" s="421"/>
      <c r="O4074" s="421"/>
      <c r="P4074" s="421"/>
    </row>
    <row r="4075" spans="9:16">
      <c r="I4075" s="419"/>
      <c r="J4075" s="420"/>
      <c r="K4075" s="421"/>
      <c r="L4075" s="421"/>
      <c r="M4075" s="421"/>
      <c r="N4075" s="421"/>
      <c r="O4075" s="421"/>
      <c r="P4075" s="421"/>
    </row>
    <row r="4076" spans="9:16">
      <c r="I4076" s="419"/>
      <c r="J4076" s="420"/>
      <c r="K4076" s="421"/>
      <c r="L4076" s="421"/>
      <c r="M4076" s="421"/>
      <c r="N4076" s="421"/>
      <c r="O4076" s="421"/>
      <c r="P4076" s="421"/>
    </row>
    <row r="4077" spans="9:16">
      <c r="I4077" s="419"/>
      <c r="J4077" s="420"/>
      <c r="K4077" s="421"/>
      <c r="L4077" s="421"/>
      <c r="M4077" s="421"/>
      <c r="N4077" s="421"/>
      <c r="O4077" s="421"/>
      <c r="P4077" s="421"/>
    </row>
    <row r="4078" spans="9:16">
      <c r="I4078" s="419"/>
      <c r="J4078" s="420"/>
      <c r="K4078" s="421"/>
      <c r="L4078" s="421"/>
      <c r="M4078" s="421"/>
      <c r="N4078" s="421"/>
      <c r="O4078" s="421"/>
      <c r="P4078" s="421"/>
    </row>
    <row r="4079" spans="9:16">
      <c r="I4079" s="419"/>
      <c r="J4079" s="420"/>
      <c r="K4079" s="421"/>
      <c r="L4079" s="421"/>
      <c r="M4079" s="421"/>
      <c r="N4079" s="421"/>
      <c r="O4079" s="421"/>
      <c r="P4079" s="421"/>
    </row>
    <row r="4080" spans="9:16">
      <c r="I4080" s="419"/>
      <c r="J4080" s="420"/>
      <c r="K4080" s="421"/>
      <c r="L4080" s="421"/>
      <c r="M4080" s="421"/>
      <c r="N4080" s="421"/>
      <c r="O4080" s="421"/>
      <c r="P4080" s="421"/>
    </row>
    <row r="4081" spans="9:16">
      <c r="I4081" s="419"/>
      <c r="J4081" s="420"/>
      <c r="K4081" s="421"/>
      <c r="L4081" s="421"/>
      <c r="M4081" s="421"/>
      <c r="N4081" s="421"/>
      <c r="O4081" s="421"/>
      <c r="P4081" s="421"/>
    </row>
    <row r="4082" spans="9:16">
      <c r="I4082" s="419"/>
      <c r="J4082" s="420"/>
      <c r="K4082" s="421"/>
      <c r="L4082" s="421"/>
      <c r="M4082" s="421"/>
      <c r="N4082" s="421"/>
      <c r="O4082" s="421"/>
      <c r="P4082" s="421"/>
    </row>
    <row r="4083" spans="9:16">
      <c r="I4083" s="419"/>
      <c r="J4083" s="420"/>
      <c r="K4083" s="421"/>
      <c r="L4083" s="421"/>
      <c r="M4083" s="421"/>
      <c r="N4083" s="421"/>
      <c r="O4083" s="421"/>
      <c r="P4083" s="421"/>
    </row>
    <row r="4084" spans="9:16">
      <c r="I4084" s="419"/>
      <c r="J4084" s="420"/>
      <c r="K4084" s="421"/>
      <c r="L4084" s="421"/>
      <c r="M4084" s="421"/>
      <c r="N4084" s="421"/>
      <c r="O4084" s="421"/>
      <c r="P4084" s="421"/>
    </row>
    <row r="4085" spans="9:16">
      <c r="I4085" s="419"/>
      <c r="J4085" s="420"/>
      <c r="K4085" s="421"/>
      <c r="L4085" s="421"/>
      <c r="M4085" s="421"/>
      <c r="N4085" s="421"/>
      <c r="O4085" s="421"/>
      <c r="P4085" s="421"/>
    </row>
    <row r="4086" spans="9:16">
      <c r="I4086" s="419"/>
      <c r="J4086" s="420"/>
      <c r="K4086" s="421"/>
      <c r="L4086" s="421"/>
      <c r="M4086" s="421"/>
      <c r="N4086" s="421"/>
      <c r="O4086" s="421"/>
      <c r="P4086" s="421"/>
    </row>
    <row r="4087" spans="9:16">
      <c r="I4087" s="419"/>
      <c r="J4087" s="420"/>
      <c r="K4087" s="421"/>
      <c r="L4087" s="421"/>
      <c r="M4087" s="421"/>
      <c r="N4087" s="421"/>
      <c r="O4087" s="421"/>
      <c r="P4087" s="421"/>
    </row>
    <row r="4088" spans="9:16">
      <c r="I4088" s="419"/>
      <c r="J4088" s="420"/>
      <c r="K4088" s="421"/>
      <c r="L4088" s="421"/>
      <c r="M4088" s="421"/>
      <c r="N4088" s="421"/>
      <c r="O4088" s="421"/>
      <c r="P4088" s="421"/>
    </row>
    <row r="4089" spans="9:16">
      <c r="I4089" s="419"/>
      <c r="J4089" s="420"/>
      <c r="K4089" s="421"/>
      <c r="L4089" s="421"/>
      <c r="M4089" s="421"/>
      <c r="N4089" s="421"/>
      <c r="O4089" s="421"/>
      <c r="P4089" s="421"/>
    </row>
    <row r="4090" spans="9:16">
      <c r="I4090" s="419"/>
      <c r="J4090" s="420"/>
      <c r="K4090" s="421"/>
      <c r="L4090" s="421"/>
      <c r="M4090" s="421"/>
      <c r="N4090" s="421"/>
      <c r="O4090" s="421"/>
      <c r="P4090" s="421"/>
    </row>
    <row r="4091" spans="9:16">
      <c r="I4091" s="419"/>
      <c r="J4091" s="420"/>
      <c r="K4091" s="421"/>
      <c r="L4091" s="421"/>
      <c r="M4091" s="421"/>
      <c r="N4091" s="421"/>
      <c r="O4091" s="421"/>
      <c r="P4091" s="421"/>
    </row>
    <row r="4092" spans="9:16">
      <c r="I4092" s="419"/>
      <c r="J4092" s="420"/>
      <c r="K4092" s="421"/>
      <c r="L4092" s="421"/>
      <c r="M4092" s="421"/>
      <c r="N4092" s="421"/>
      <c r="O4092" s="421"/>
      <c r="P4092" s="421"/>
    </row>
    <row r="4093" spans="9:16">
      <c r="I4093" s="419"/>
      <c r="J4093" s="420"/>
      <c r="K4093" s="421"/>
      <c r="L4093" s="421"/>
      <c r="M4093" s="421"/>
      <c r="N4093" s="421"/>
      <c r="O4093" s="421"/>
      <c r="P4093" s="421"/>
    </row>
    <row r="4094" spans="9:16">
      <c r="I4094" s="419"/>
      <c r="J4094" s="420"/>
      <c r="K4094" s="421"/>
      <c r="L4094" s="421"/>
      <c r="M4094" s="421"/>
      <c r="N4094" s="421"/>
      <c r="O4094" s="421"/>
      <c r="P4094" s="421"/>
    </row>
    <row r="4095" spans="9:16">
      <c r="I4095" s="419"/>
      <c r="J4095" s="420"/>
      <c r="K4095" s="421"/>
      <c r="L4095" s="421"/>
      <c r="M4095" s="421"/>
      <c r="N4095" s="421"/>
      <c r="O4095" s="421"/>
      <c r="P4095" s="421"/>
    </row>
    <row r="4096" spans="9:16">
      <c r="I4096" s="419"/>
      <c r="J4096" s="420"/>
      <c r="K4096" s="421"/>
      <c r="L4096" s="421"/>
      <c r="M4096" s="421"/>
      <c r="N4096" s="421"/>
      <c r="O4096" s="421"/>
      <c r="P4096" s="421"/>
    </row>
    <row r="4097" spans="9:16">
      <c r="I4097" s="419"/>
      <c r="J4097" s="420"/>
      <c r="K4097" s="421"/>
      <c r="L4097" s="421"/>
      <c r="M4097" s="421"/>
      <c r="N4097" s="421"/>
      <c r="O4097" s="421"/>
      <c r="P4097" s="421"/>
    </row>
    <row r="4098" spans="9:16">
      <c r="I4098" s="419"/>
      <c r="J4098" s="420"/>
      <c r="K4098" s="421"/>
      <c r="L4098" s="421"/>
      <c r="M4098" s="421"/>
      <c r="N4098" s="421"/>
      <c r="O4098" s="421"/>
      <c r="P4098" s="421"/>
    </row>
    <row r="4099" spans="9:16">
      <c r="I4099" s="419"/>
      <c r="J4099" s="420"/>
      <c r="K4099" s="421"/>
      <c r="L4099" s="421"/>
      <c r="M4099" s="421"/>
      <c r="N4099" s="421"/>
      <c r="O4099" s="421"/>
      <c r="P4099" s="421"/>
    </row>
    <row r="4100" spans="9:16">
      <c r="I4100" s="419"/>
      <c r="J4100" s="420"/>
      <c r="K4100" s="421"/>
      <c r="L4100" s="421"/>
      <c r="M4100" s="421"/>
      <c r="N4100" s="421"/>
      <c r="O4100" s="421"/>
      <c r="P4100" s="421"/>
    </row>
    <row r="4101" spans="9:16">
      <c r="I4101" s="419"/>
      <c r="J4101" s="420"/>
      <c r="K4101" s="421"/>
      <c r="L4101" s="421"/>
      <c r="M4101" s="421"/>
      <c r="N4101" s="421"/>
      <c r="O4101" s="421"/>
      <c r="P4101" s="421"/>
    </row>
    <row r="4102" spans="9:16">
      <c r="I4102" s="419"/>
      <c r="J4102" s="420"/>
      <c r="K4102" s="421"/>
      <c r="L4102" s="421"/>
      <c r="M4102" s="421"/>
      <c r="N4102" s="421"/>
      <c r="O4102" s="421"/>
      <c r="P4102" s="421"/>
    </row>
    <row r="4103" spans="9:16">
      <c r="I4103" s="419"/>
      <c r="J4103" s="420"/>
      <c r="K4103" s="421"/>
      <c r="L4103" s="421"/>
      <c r="M4103" s="421"/>
      <c r="N4103" s="421"/>
      <c r="O4103" s="421"/>
      <c r="P4103" s="421"/>
    </row>
    <row r="4104" spans="9:16">
      <c r="I4104" s="419"/>
      <c r="J4104" s="420"/>
      <c r="K4104" s="421"/>
      <c r="L4104" s="421"/>
      <c r="M4104" s="421"/>
      <c r="N4104" s="421"/>
      <c r="O4104" s="421"/>
      <c r="P4104" s="421"/>
    </row>
    <row r="4105" spans="9:16">
      <c r="I4105" s="419"/>
      <c r="J4105" s="420"/>
      <c r="K4105" s="421"/>
      <c r="L4105" s="421"/>
      <c r="M4105" s="421"/>
      <c r="N4105" s="421"/>
      <c r="O4105" s="421"/>
      <c r="P4105" s="421"/>
    </row>
    <row r="4106" spans="9:16">
      <c r="I4106" s="419"/>
      <c r="J4106" s="420"/>
      <c r="K4106" s="421"/>
      <c r="L4106" s="421"/>
      <c r="M4106" s="421"/>
      <c r="N4106" s="421"/>
      <c r="O4106" s="421"/>
      <c r="P4106" s="421"/>
    </row>
    <row r="4107" spans="9:16">
      <c r="I4107" s="419"/>
      <c r="J4107" s="420"/>
      <c r="K4107" s="421"/>
      <c r="L4107" s="421"/>
      <c r="M4107" s="421"/>
      <c r="N4107" s="421"/>
      <c r="O4107" s="421"/>
      <c r="P4107" s="421"/>
    </row>
    <row r="4108" spans="9:16">
      <c r="I4108" s="419"/>
      <c r="J4108" s="420"/>
      <c r="K4108" s="421"/>
      <c r="L4108" s="421"/>
      <c r="M4108" s="421"/>
      <c r="N4108" s="421"/>
      <c r="O4108" s="421"/>
      <c r="P4108" s="421"/>
    </row>
    <row r="4109" spans="9:16">
      <c r="I4109" s="419"/>
      <c r="J4109" s="420"/>
      <c r="K4109" s="421"/>
      <c r="L4109" s="421"/>
      <c r="M4109" s="421"/>
      <c r="N4109" s="421"/>
      <c r="O4109" s="421"/>
      <c r="P4109" s="421"/>
    </row>
    <row r="4110" spans="9:16">
      <c r="I4110" s="419"/>
      <c r="J4110" s="420"/>
      <c r="K4110" s="421"/>
      <c r="L4110" s="421"/>
      <c r="M4110" s="421"/>
      <c r="N4110" s="421"/>
      <c r="O4110" s="421"/>
      <c r="P4110" s="421"/>
    </row>
    <row r="4111" spans="9:16">
      <c r="I4111" s="419"/>
      <c r="J4111" s="420"/>
      <c r="K4111" s="421"/>
      <c r="L4111" s="421"/>
      <c r="M4111" s="421"/>
      <c r="N4111" s="421"/>
      <c r="O4111" s="421"/>
      <c r="P4111" s="421"/>
    </row>
    <row r="4112" spans="9:16">
      <c r="I4112" s="419"/>
      <c r="J4112" s="420"/>
      <c r="K4112" s="421"/>
      <c r="L4112" s="421"/>
      <c r="M4112" s="421"/>
      <c r="N4112" s="421"/>
      <c r="O4112" s="421"/>
      <c r="P4112" s="421"/>
    </row>
    <row r="4113" spans="9:16">
      <c r="I4113" s="419"/>
      <c r="J4113" s="420"/>
      <c r="K4113" s="421"/>
      <c r="L4113" s="421"/>
      <c r="M4113" s="421"/>
      <c r="N4113" s="421"/>
      <c r="O4113" s="421"/>
      <c r="P4113" s="421"/>
    </row>
    <row r="4114" spans="9:16">
      <c r="I4114" s="419"/>
      <c r="J4114" s="420"/>
      <c r="K4114" s="421"/>
      <c r="L4114" s="421"/>
      <c r="M4114" s="421"/>
      <c r="N4114" s="421"/>
      <c r="O4114" s="421"/>
      <c r="P4114" s="421"/>
    </row>
    <row r="4115" spans="9:16">
      <c r="I4115" s="419"/>
      <c r="J4115" s="420"/>
      <c r="K4115" s="421"/>
      <c r="L4115" s="421"/>
      <c r="M4115" s="421"/>
      <c r="N4115" s="421"/>
      <c r="O4115" s="421"/>
      <c r="P4115" s="421"/>
    </row>
    <row r="4116" spans="9:16">
      <c r="I4116" s="419"/>
      <c r="J4116" s="420"/>
      <c r="K4116" s="421"/>
      <c r="L4116" s="421"/>
      <c r="M4116" s="421"/>
      <c r="N4116" s="421"/>
      <c r="O4116" s="421"/>
      <c r="P4116" s="421"/>
    </row>
    <row r="4117" spans="9:16">
      <c r="I4117" s="419"/>
      <c r="J4117" s="420"/>
      <c r="K4117" s="421"/>
      <c r="L4117" s="421"/>
      <c r="M4117" s="421"/>
      <c r="N4117" s="421"/>
      <c r="O4117" s="421"/>
      <c r="P4117" s="421"/>
    </row>
    <row r="4118" spans="9:16">
      <c r="I4118" s="419"/>
      <c r="J4118" s="420"/>
      <c r="K4118" s="421"/>
      <c r="L4118" s="421"/>
      <c r="M4118" s="421"/>
      <c r="N4118" s="421"/>
      <c r="O4118" s="421"/>
      <c r="P4118" s="421"/>
    </row>
    <row r="4119" spans="9:16">
      <c r="I4119" s="419"/>
      <c r="J4119" s="420"/>
      <c r="K4119" s="421"/>
      <c r="L4119" s="421"/>
      <c r="M4119" s="421"/>
      <c r="N4119" s="421"/>
      <c r="O4119" s="421"/>
      <c r="P4119" s="421"/>
    </row>
    <row r="4120" spans="9:16">
      <c r="I4120" s="419"/>
      <c r="J4120" s="420"/>
      <c r="K4120" s="421"/>
      <c r="L4120" s="421"/>
      <c r="M4120" s="421"/>
      <c r="N4120" s="421"/>
      <c r="O4120" s="421"/>
      <c r="P4120" s="421"/>
    </row>
    <row r="4121" spans="9:16">
      <c r="I4121" s="419"/>
      <c r="J4121" s="420"/>
      <c r="K4121" s="421"/>
      <c r="L4121" s="421"/>
      <c r="M4121" s="421"/>
      <c r="N4121" s="421"/>
      <c r="O4121" s="421"/>
      <c r="P4121" s="421"/>
    </row>
    <row r="4122" spans="9:16">
      <c r="I4122" s="419"/>
      <c r="J4122" s="420"/>
      <c r="K4122" s="421"/>
      <c r="L4122" s="421"/>
      <c r="M4122" s="421"/>
      <c r="N4122" s="421"/>
      <c r="O4122" s="421"/>
      <c r="P4122" s="421"/>
    </row>
    <row r="4123" spans="9:16">
      <c r="I4123" s="419"/>
      <c r="J4123" s="420"/>
      <c r="K4123" s="421"/>
      <c r="L4123" s="421"/>
      <c r="M4123" s="421"/>
      <c r="N4123" s="421"/>
      <c r="O4123" s="421"/>
      <c r="P4123" s="421"/>
    </row>
    <row r="4124" spans="9:16">
      <c r="I4124" s="419"/>
      <c r="J4124" s="420"/>
      <c r="K4124" s="421"/>
      <c r="L4124" s="421"/>
      <c r="M4124" s="421"/>
      <c r="N4124" s="421"/>
      <c r="O4124" s="421"/>
      <c r="P4124" s="421"/>
    </row>
    <row r="4125" spans="9:16">
      <c r="I4125" s="419"/>
      <c r="J4125" s="420"/>
      <c r="K4125" s="421"/>
      <c r="L4125" s="421"/>
      <c r="M4125" s="421"/>
      <c r="N4125" s="421"/>
      <c r="O4125" s="421"/>
      <c r="P4125" s="421"/>
    </row>
    <row r="4126" spans="9:16">
      <c r="I4126" s="419"/>
      <c r="J4126" s="420"/>
      <c r="K4126" s="421"/>
      <c r="L4126" s="421"/>
      <c r="M4126" s="421"/>
      <c r="N4126" s="421"/>
      <c r="O4126" s="421"/>
      <c r="P4126" s="421"/>
    </row>
    <row r="4127" spans="9:16">
      <c r="I4127" s="419"/>
      <c r="J4127" s="420"/>
      <c r="K4127" s="421"/>
      <c r="L4127" s="421"/>
      <c r="M4127" s="421"/>
      <c r="N4127" s="421"/>
      <c r="O4127" s="421"/>
      <c r="P4127" s="421"/>
    </row>
    <row r="4128" spans="9:16">
      <c r="I4128" s="419"/>
      <c r="J4128" s="420"/>
      <c r="K4128" s="421"/>
      <c r="L4128" s="421"/>
      <c r="M4128" s="421"/>
      <c r="N4128" s="421"/>
      <c r="O4128" s="421"/>
      <c r="P4128" s="421"/>
    </row>
    <row r="4129" spans="9:16">
      <c r="I4129" s="419"/>
      <c r="J4129" s="420"/>
      <c r="K4129" s="421"/>
      <c r="L4129" s="421"/>
      <c r="M4129" s="421"/>
      <c r="N4129" s="421"/>
      <c r="O4129" s="421"/>
      <c r="P4129" s="421"/>
    </row>
    <row r="4130" spans="9:16">
      <c r="I4130" s="419"/>
      <c r="J4130" s="420"/>
      <c r="K4130" s="421"/>
      <c r="L4130" s="421"/>
      <c r="M4130" s="421"/>
      <c r="N4130" s="421"/>
      <c r="O4130" s="421"/>
      <c r="P4130" s="421"/>
    </row>
    <row r="4131" spans="9:16">
      <c r="I4131" s="419"/>
      <c r="J4131" s="420"/>
      <c r="K4131" s="421"/>
      <c r="L4131" s="421"/>
      <c r="M4131" s="421"/>
      <c r="N4131" s="421"/>
      <c r="O4131" s="421"/>
      <c r="P4131" s="421"/>
    </row>
    <row r="4132" spans="9:16">
      <c r="I4132" s="419"/>
      <c r="J4132" s="420"/>
      <c r="K4132" s="421"/>
      <c r="L4132" s="421"/>
      <c r="M4132" s="421"/>
      <c r="N4132" s="421"/>
      <c r="O4132" s="421"/>
      <c r="P4132" s="421"/>
    </row>
    <row r="4133" spans="9:16">
      <c r="I4133" s="419"/>
      <c r="J4133" s="420"/>
      <c r="K4133" s="421"/>
      <c r="L4133" s="421"/>
      <c r="M4133" s="421"/>
      <c r="N4133" s="421"/>
      <c r="O4133" s="421"/>
      <c r="P4133" s="421"/>
    </row>
    <row r="4134" spans="9:16">
      <c r="I4134" s="419"/>
      <c r="J4134" s="420"/>
      <c r="K4134" s="421"/>
      <c r="L4134" s="421"/>
      <c r="M4134" s="421"/>
      <c r="N4134" s="421"/>
      <c r="O4134" s="421"/>
      <c r="P4134" s="421"/>
    </row>
    <row r="4135" spans="9:16">
      <c r="I4135" s="419"/>
      <c r="J4135" s="420"/>
      <c r="K4135" s="421"/>
      <c r="L4135" s="421"/>
      <c r="M4135" s="421"/>
      <c r="N4135" s="421"/>
      <c r="O4135" s="421"/>
      <c r="P4135" s="421"/>
    </row>
    <row r="4136" spans="9:16">
      <c r="I4136" s="419"/>
      <c r="J4136" s="420"/>
      <c r="K4136" s="421"/>
      <c r="L4136" s="421"/>
      <c r="M4136" s="421"/>
      <c r="N4136" s="421"/>
      <c r="O4136" s="421"/>
      <c r="P4136" s="421"/>
    </row>
    <row r="4137" spans="9:16">
      <c r="I4137" s="419"/>
      <c r="J4137" s="420"/>
      <c r="K4137" s="421"/>
      <c r="L4137" s="421"/>
      <c r="M4137" s="421"/>
      <c r="N4137" s="421"/>
      <c r="O4137" s="421"/>
      <c r="P4137" s="421"/>
    </row>
    <row r="4138" spans="9:16">
      <c r="I4138" s="419"/>
      <c r="J4138" s="420"/>
      <c r="K4138" s="421"/>
      <c r="L4138" s="421"/>
      <c r="M4138" s="421"/>
      <c r="N4138" s="421"/>
      <c r="O4138" s="421"/>
      <c r="P4138" s="421"/>
    </row>
    <row r="4139" spans="9:16">
      <c r="I4139" s="419"/>
      <c r="J4139" s="420"/>
      <c r="K4139" s="421"/>
      <c r="L4139" s="421"/>
      <c r="M4139" s="421"/>
      <c r="N4139" s="421"/>
      <c r="O4139" s="421"/>
      <c r="P4139" s="421"/>
    </row>
    <row r="4140" spans="9:16">
      <c r="I4140" s="419"/>
      <c r="J4140" s="420"/>
      <c r="K4140" s="421"/>
      <c r="L4140" s="421"/>
      <c r="M4140" s="421"/>
      <c r="N4140" s="421"/>
      <c r="O4140" s="421"/>
      <c r="P4140" s="421"/>
    </row>
    <row r="4141" spans="9:16">
      <c r="I4141" s="419"/>
      <c r="J4141" s="420"/>
      <c r="K4141" s="421"/>
      <c r="L4141" s="421"/>
      <c r="M4141" s="421"/>
      <c r="N4141" s="421"/>
      <c r="O4141" s="421"/>
      <c r="P4141" s="421"/>
    </row>
    <row r="4142" spans="9:16">
      <c r="I4142" s="419"/>
      <c r="J4142" s="420"/>
      <c r="K4142" s="421"/>
      <c r="L4142" s="421"/>
      <c r="M4142" s="421"/>
      <c r="N4142" s="421"/>
      <c r="O4142" s="421"/>
      <c r="P4142" s="421"/>
    </row>
    <row r="4143" spans="9:16">
      <c r="I4143" s="419"/>
      <c r="J4143" s="420"/>
      <c r="K4143" s="421"/>
      <c r="L4143" s="421"/>
      <c r="M4143" s="421"/>
      <c r="N4143" s="421"/>
      <c r="O4143" s="421"/>
      <c r="P4143" s="421"/>
    </row>
    <row r="4144" spans="9:16">
      <c r="I4144" s="419"/>
      <c r="J4144" s="420"/>
      <c r="K4144" s="421"/>
      <c r="L4144" s="421"/>
      <c r="M4144" s="421"/>
      <c r="N4144" s="421"/>
      <c r="O4144" s="421"/>
      <c r="P4144" s="421"/>
    </row>
    <row r="4145" spans="9:16">
      <c r="I4145" s="419"/>
      <c r="J4145" s="420"/>
      <c r="K4145" s="421"/>
      <c r="L4145" s="421"/>
      <c r="M4145" s="421"/>
      <c r="N4145" s="421"/>
      <c r="O4145" s="421"/>
      <c r="P4145" s="421"/>
    </row>
    <row r="4146" spans="9:16">
      <c r="I4146" s="419"/>
      <c r="J4146" s="420"/>
      <c r="K4146" s="421"/>
      <c r="L4146" s="421"/>
      <c r="M4146" s="421"/>
      <c r="N4146" s="421"/>
      <c r="O4146" s="421"/>
      <c r="P4146" s="421"/>
    </row>
    <row r="4147" spans="9:16">
      <c r="I4147" s="419"/>
      <c r="J4147" s="420"/>
      <c r="K4147" s="421"/>
      <c r="L4147" s="421"/>
      <c r="M4147" s="421"/>
      <c r="N4147" s="421"/>
      <c r="O4147" s="421"/>
      <c r="P4147" s="421"/>
    </row>
    <row r="4148" spans="9:16">
      <c r="I4148" s="419"/>
      <c r="J4148" s="420"/>
      <c r="K4148" s="421"/>
      <c r="L4148" s="421"/>
      <c r="M4148" s="421"/>
      <c r="N4148" s="421"/>
      <c r="O4148" s="421"/>
      <c r="P4148" s="421"/>
    </row>
    <row r="4149" spans="9:16">
      <c r="I4149" s="419"/>
      <c r="J4149" s="420"/>
      <c r="K4149" s="421"/>
      <c r="L4149" s="421"/>
      <c r="M4149" s="421"/>
      <c r="N4149" s="421"/>
      <c r="O4149" s="421"/>
      <c r="P4149" s="421"/>
    </row>
    <row r="4150" spans="9:16">
      <c r="I4150" s="419"/>
      <c r="J4150" s="420"/>
      <c r="K4150" s="421"/>
      <c r="L4150" s="421"/>
      <c r="M4150" s="421"/>
      <c r="N4150" s="421"/>
      <c r="O4150" s="421"/>
      <c r="P4150" s="421"/>
    </row>
    <row r="4151" spans="9:16">
      <c r="I4151" s="419"/>
      <c r="J4151" s="420"/>
      <c r="K4151" s="421"/>
      <c r="L4151" s="421"/>
      <c r="M4151" s="421"/>
      <c r="N4151" s="421"/>
      <c r="O4151" s="421"/>
      <c r="P4151" s="421"/>
    </row>
    <row r="4152" spans="9:16">
      <c r="I4152" s="419"/>
      <c r="J4152" s="420"/>
      <c r="K4152" s="421"/>
      <c r="L4152" s="421"/>
      <c r="M4152" s="421"/>
      <c r="N4152" s="421"/>
      <c r="O4152" s="421"/>
      <c r="P4152" s="421"/>
    </row>
    <row r="4153" spans="9:16">
      <c r="I4153" s="419"/>
      <c r="J4153" s="420"/>
      <c r="K4153" s="421"/>
      <c r="L4153" s="421"/>
      <c r="M4153" s="421"/>
      <c r="N4153" s="421"/>
      <c r="O4153" s="421"/>
      <c r="P4153" s="421"/>
    </row>
    <row r="4154" spans="9:16">
      <c r="I4154" s="419"/>
      <c r="J4154" s="420"/>
      <c r="K4154" s="421"/>
      <c r="L4154" s="421"/>
      <c r="M4154" s="421"/>
      <c r="N4154" s="421"/>
      <c r="O4154" s="421"/>
      <c r="P4154" s="421"/>
    </row>
    <row r="4155" spans="9:16">
      <c r="I4155" s="419"/>
      <c r="J4155" s="420"/>
      <c r="K4155" s="421"/>
      <c r="L4155" s="421"/>
      <c r="M4155" s="421"/>
      <c r="N4155" s="421"/>
      <c r="O4155" s="421"/>
      <c r="P4155" s="421"/>
    </row>
    <row r="4156" spans="9:16">
      <c r="I4156" s="419"/>
      <c r="J4156" s="420"/>
      <c r="K4156" s="421"/>
      <c r="L4156" s="421"/>
      <c r="M4156" s="421"/>
      <c r="N4156" s="421"/>
      <c r="O4156" s="421"/>
      <c r="P4156" s="421"/>
    </row>
    <row r="4157" spans="9:16">
      <c r="I4157" s="419"/>
      <c r="J4157" s="420"/>
      <c r="K4157" s="421"/>
      <c r="L4157" s="421"/>
      <c r="M4157" s="421"/>
      <c r="N4157" s="421"/>
      <c r="O4157" s="421"/>
      <c r="P4157" s="421"/>
    </row>
    <row r="4158" spans="9:16">
      <c r="I4158" s="419"/>
      <c r="J4158" s="420"/>
      <c r="K4158" s="421"/>
      <c r="L4158" s="421"/>
      <c r="M4158" s="421"/>
      <c r="N4158" s="421"/>
      <c r="O4158" s="421"/>
      <c r="P4158" s="421"/>
    </row>
    <row r="4159" spans="9:16">
      <c r="I4159" s="419"/>
      <c r="J4159" s="420"/>
      <c r="K4159" s="421"/>
      <c r="L4159" s="421"/>
      <c r="M4159" s="421"/>
      <c r="N4159" s="421"/>
      <c r="O4159" s="421"/>
      <c r="P4159" s="421"/>
    </row>
    <row r="4160" spans="9:16">
      <c r="I4160" s="419"/>
      <c r="J4160" s="420"/>
      <c r="K4160" s="421"/>
      <c r="L4160" s="421"/>
      <c r="M4160" s="421"/>
      <c r="N4160" s="421"/>
      <c r="O4160" s="421"/>
      <c r="P4160" s="421"/>
    </row>
    <row r="4161" spans="9:16">
      <c r="I4161" s="419"/>
      <c r="J4161" s="420"/>
      <c r="K4161" s="421"/>
      <c r="L4161" s="421"/>
      <c r="M4161" s="421"/>
      <c r="N4161" s="421"/>
      <c r="O4161" s="421"/>
      <c r="P4161" s="421"/>
    </row>
    <row r="4162" spans="9:16">
      <c r="I4162" s="419"/>
      <c r="J4162" s="420"/>
      <c r="K4162" s="421"/>
      <c r="L4162" s="421"/>
      <c r="M4162" s="421"/>
      <c r="N4162" s="421"/>
      <c r="O4162" s="421"/>
      <c r="P4162" s="421"/>
    </row>
    <row r="4163" spans="9:16">
      <c r="I4163" s="419"/>
      <c r="J4163" s="420"/>
      <c r="K4163" s="421"/>
      <c r="L4163" s="421"/>
      <c r="M4163" s="421"/>
      <c r="N4163" s="421"/>
      <c r="O4163" s="421"/>
      <c r="P4163" s="421"/>
    </row>
    <row r="4164" spans="9:16">
      <c r="I4164" s="419"/>
      <c r="J4164" s="420"/>
      <c r="K4164" s="421"/>
      <c r="L4164" s="421"/>
      <c r="M4164" s="421"/>
      <c r="N4164" s="421"/>
      <c r="O4164" s="421"/>
      <c r="P4164" s="421"/>
    </row>
    <row r="4165" spans="9:16">
      <c r="I4165" s="419"/>
      <c r="J4165" s="420"/>
      <c r="K4165" s="421"/>
      <c r="L4165" s="421"/>
      <c r="M4165" s="421"/>
      <c r="N4165" s="421"/>
      <c r="O4165" s="421"/>
      <c r="P4165" s="421"/>
    </row>
    <row r="4166" spans="9:16">
      <c r="I4166" s="419"/>
      <c r="J4166" s="420"/>
      <c r="K4166" s="421"/>
      <c r="L4166" s="421"/>
      <c r="M4166" s="421"/>
      <c r="N4166" s="421"/>
      <c r="O4166" s="421"/>
      <c r="P4166" s="421"/>
    </row>
    <row r="4167" spans="9:16">
      <c r="I4167" s="419"/>
      <c r="J4167" s="420"/>
      <c r="K4167" s="421"/>
      <c r="L4167" s="421"/>
      <c r="M4167" s="421"/>
      <c r="N4167" s="421"/>
      <c r="O4167" s="421"/>
      <c r="P4167" s="421"/>
    </row>
    <row r="4168" spans="9:16">
      <c r="I4168" s="419"/>
      <c r="J4168" s="420"/>
      <c r="K4168" s="421"/>
      <c r="L4168" s="421"/>
      <c r="M4168" s="421"/>
      <c r="N4168" s="421"/>
      <c r="O4168" s="421"/>
      <c r="P4168" s="421"/>
    </row>
    <row r="4169" spans="9:16">
      <c r="I4169" s="419"/>
      <c r="J4169" s="420"/>
      <c r="K4169" s="421"/>
      <c r="L4169" s="421"/>
      <c r="M4169" s="421"/>
      <c r="N4169" s="421"/>
      <c r="O4169" s="421"/>
      <c r="P4169" s="421"/>
    </row>
    <row r="4170" spans="9:16">
      <c r="I4170" s="419"/>
      <c r="J4170" s="420"/>
      <c r="K4170" s="421"/>
      <c r="L4170" s="421"/>
      <c r="M4170" s="421"/>
      <c r="N4170" s="421"/>
      <c r="O4170" s="421"/>
      <c r="P4170" s="421"/>
    </row>
    <row r="4171" spans="9:16">
      <c r="I4171" s="419"/>
      <c r="J4171" s="420"/>
      <c r="K4171" s="421"/>
      <c r="L4171" s="421"/>
      <c r="M4171" s="421"/>
      <c r="N4171" s="421"/>
      <c r="O4171" s="421"/>
      <c r="P4171" s="421"/>
    </row>
    <row r="4172" spans="9:16">
      <c r="I4172" s="419"/>
      <c r="J4172" s="420"/>
      <c r="K4172" s="421"/>
      <c r="L4172" s="421"/>
      <c r="M4172" s="421"/>
      <c r="N4172" s="421"/>
      <c r="O4172" s="421"/>
      <c r="P4172" s="421"/>
    </row>
    <row r="4173" spans="9:16">
      <c r="I4173" s="419"/>
      <c r="J4173" s="420"/>
      <c r="K4173" s="421"/>
      <c r="L4173" s="421"/>
      <c r="M4173" s="421"/>
      <c r="N4173" s="421"/>
      <c r="O4173" s="421"/>
      <c r="P4173" s="421"/>
    </row>
    <row r="4174" spans="9:16">
      <c r="I4174" s="419"/>
      <c r="J4174" s="420"/>
      <c r="K4174" s="421"/>
      <c r="L4174" s="421"/>
      <c r="M4174" s="421"/>
      <c r="N4174" s="421"/>
      <c r="O4174" s="421"/>
      <c r="P4174" s="421"/>
    </row>
    <row r="4175" spans="9:16">
      <c r="I4175" s="419"/>
      <c r="J4175" s="420"/>
      <c r="K4175" s="421"/>
      <c r="L4175" s="421"/>
      <c r="M4175" s="421"/>
      <c r="N4175" s="421"/>
      <c r="O4175" s="421"/>
      <c r="P4175" s="421"/>
    </row>
    <row r="4176" spans="9:16">
      <c r="I4176" s="419"/>
      <c r="J4176" s="420"/>
      <c r="K4176" s="421"/>
      <c r="L4176" s="421"/>
      <c r="M4176" s="421"/>
      <c r="N4176" s="421"/>
      <c r="O4176" s="421"/>
      <c r="P4176" s="421"/>
    </row>
    <row r="4177" spans="9:16">
      <c r="I4177" s="419"/>
      <c r="J4177" s="420"/>
      <c r="K4177" s="421"/>
      <c r="L4177" s="421"/>
      <c r="M4177" s="421"/>
      <c r="N4177" s="421"/>
      <c r="O4177" s="421"/>
      <c r="P4177" s="421"/>
    </row>
    <row r="4178" spans="9:16">
      <c r="I4178" s="419"/>
      <c r="J4178" s="420"/>
      <c r="K4178" s="421"/>
      <c r="L4178" s="421"/>
      <c r="M4178" s="421"/>
      <c r="N4178" s="421"/>
      <c r="O4178" s="421"/>
      <c r="P4178" s="421"/>
    </row>
    <row r="4179" spans="9:16">
      <c r="I4179" s="419"/>
      <c r="J4179" s="420"/>
      <c r="K4179" s="421"/>
      <c r="L4179" s="421"/>
      <c r="M4179" s="421"/>
      <c r="N4179" s="421"/>
      <c r="O4179" s="421"/>
      <c r="P4179" s="421"/>
    </row>
    <row r="4180" spans="9:16">
      <c r="I4180" s="419"/>
      <c r="J4180" s="420"/>
      <c r="K4180" s="421"/>
      <c r="L4180" s="421"/>
      <c r="M4180" s="421"/>
      <c r="N4180" s="421"/>
      <c r="O4180" s="421"/>
      <c r="P4180" s="421"/>
    </row>
    <row r="4181" spans="9:16">
      <c r="I4181" s="419"/>
      <c r="J4181" s="420"/>
      <c r="K4181" s="421"/>
      <c r="L4181" s="421"/>
      <c r="M4181" s="421"/>
      <c r="N4181" s="421"/>
      <c r="O4181" s="421"/>
      <c r="P4181" s="421"/>
    </row>
    <row r="4182" spans="9:16">
      <c r="I4182" s="419"/>
      <c r="J4182" s="420"/>
      <c r="K4182" s="421"/>
      <c r="L4182" s="421"/>
      <c r="M4182" s="421"/>
      <c r="N4182" s="421"/>
      <c r="O4182" s="421"/>
      <c r="P4182" s="421"/>
    </row>
    <row r="4183" spans="9:16">
      <c r="I4183" s="419"/>
      <c r="J4183" s="420"/>
      <c r="K4183" s="421"/>
      <c r="L4183" s="421"/>
      <c r="M4183" s="421"/>
      <c r="N4183" s="421"/>
      <c r="O4183" s="421"/>
      <c r="P4183" s="421"/>
    </row>
    <row r="4184" spans="9:16">
      <c r="I4184" s="419"/>
      <c r="J4184" s="420"/>
      <c r="K4184" s="421"/>
      <c r="L4184" s="421"/>
      <c r="M4184" s="421"/>
      <c r="N4184" s="421"/>
      <c r="O4184" s="421"/>
      <c r="P4184" s="421"/>
    </row>
    <row r="4185" spans="9:16">
      <c r="I4185" s="419"/>
      <c r="J4185" s="420"/>
      <c r="K4185" s="421"/>
      <c r="L4185" s="421"/>
      <c r="M4185" s="421"/>
      <c r="N4185" s="421"/>
      <c r="O4185" s="421"/>
      <c r="P4185" s="421"/>
    </row>
    <row r="4186" spans="9:16">
      <c r="I4186" s="419"/>
      <c r="J4186" s="420"/>
      <c r="K4186" s="421"/>
      <c r="L4186" s="421"/>
      <c r="M4186" s="421"/>
      <c r="N4186" s="421"/>
      <c r="O4186" s="421"/>
      <c r="P4186" s="421"/>
    </row>
    <row r="4187" spans="9:16">
      <c r="I4187" s="419"/>
      <c r="J4187" s="420"/>
      <c r="K4187" s="421"/>
      <c r="L4187" s="421"/>
      <c r="M4187" s="421"/>
      <c r="N4187" s="421"/>
      <c r="O4187" s="421"/>
      <c r="P4187" s="421"/>
    </row>
    <row r="4188" spans="9:16">
      <c r="I4188" s="419"/>
      <c r="J4188" s="420"/>
      <c r="K4188" s="421"/>
      <c r="L4188" s="421"/>
      <c r="M4188" s="421"/>
      <c r="N4188" s="421"/>
      <c r="O4188" s="421"/>
      <c r="P4188" s="421"/>
    </row>
    <row r="4189" spans="9:16">
      <c r="I4189" s="419"/>
      <c r="J4189" s="420"/>
      <c r="K4189" s="421"/>
      <c r="L4189" s="421"/>
      <c r="M4189" s="421"/>
      <c r="N4189" s="421"/>
      <c r="O4189" s="421"/>
      <c r="P4189" s="421"/>
    </row>
    <row r="4190" spans="9:16">
      <c r="I4190" s="419"/>
      <c r="J4190" s="420"/>
      <c r="K4190" s="421"/>
      <c r="L4190" s="421"/>
      <c r="M4190" s="421"/>
      <c r="N4190" s="421"/>
      <c r="O4190" s="421"/>
      <c r="P4190" s="421"/>
    </row>
    <row r="4191" spans="9:16">
      <c r="I4191" s="419"/>
      <c r="J4191" s="420"/>
      <c r="K4191" s="421"/>
      <c r="L4191" s="421"/>
      <c r="M4191" s="421"/>
      <c r="N4191" s="421"/>
      <c r="O4191" s="421"/>
      <c r="P4191" s="421"/>
    </row>
    <row r="4192" spans="9:16">
      <c r="I4192" s="419"/>
      <c r="J4192" s="420"/>
      <c r="K4192" s="421"/>
      <c r="L4192" s="421"/>
      <c r="M4192" s="421"/>
      <c r="N4192" s="421"/>
      <c r="O4192" s="421"/>
      <c r="P4192" s="421"/>
    </row>
    <row r="4193" spans="9:16">
      <c r="I4193" s="419"/>
      <c r="J4193" s="420"/>
      <c r="K4193" s="421"/>
      <c r="L4193" s="421"/>
      <c r="M4193" s="421"/>
      <c r="N4193" s="421"/>
      <c r="O4193" s="421"/>
      <c r="P4193" s="421"/>
    </row>
    <row r="4194" spans="9:16">
      <c r="I4194" s="419"/>
      <c r="J4194" s="420"/>
      <c r="K4194" s="421"/>
      <c r="L4194" s="421"/>
      <c r="M4194" s="421"/>
      <c r="N4194" s="421"/>
      <c r="O4194" s="421"/>
      <c r="P4194" s="421"/>
    </row>
    <row r="4195" spans="9:16">
      <c r="I4195" s="419"/>
      <c r="J4195" s="420"/>
      <c r="K4195" s="421"/>
      <c r="L4195" s="421"/>
      <c r="M4195" s="421"/>
      <c r="N4195" s="421"/>
      <c r="O4195" s="421"/>
      <c r="P4195" s="421"/>
    </row>
    <row r="4196" spans="9:16">
      <c r="I4196" s="419"/>
      <c r="J4196" s="420"/>
      <c r="K4196" s="421"/>
      <c r="L4196" s="421"/>
      <c r="M4196" s="421"/>
      <c r="N4196" s="421"/>
      <c r="O4196" s="421"/>
      <c r="P4196" s="421"/>
    </row>
    <row r="4197" spans="9:16">
      <c r="I4197" s="419"/>
      <c r="J4197" s="420"/>
      <c r="K4197" s="421"/>
      <c r="L4197" s="421"/>
      <c r="M4197" s="421"/>
      <c r="N4197" s="421"/>
      <c r="O4197" s="421"/>
      <c r="P4197" s="421"/>
    </row>
    <row r="4198" spans="9:16">
      <c r="I4198" s="419"/>
      <c r="J4198" s="420"/>
      <c r="K4198" s="421"/>
      <c r="L4198" s="421"/>
      <c r="M4198" s="421"/>
      <c r="N4198" s="421"/>
      <c r="O4198" s="421"/>
      <c r="P4198" s="421"/>
    </row>
    <row r="4199" spans="9:16">
      <c r="I4199" s="419"/>
      <c r="J4199" s="420"/>
      <c r="K4199" s="421"/>
      <c r="L4199" s="421"/>
      <c r="M4199" s="421"/>
      <c r="N4199" s="421"/>
      <c r="O4199" s="421"/>
      <c r="P4199" s="421"/>
    </row>
    <row r="4200" spans="9:16">
      <c r="I4200" s="419"/>
      <c r="J4200" s="420"/>
      <c r="K4200" s="421"/>
      <c r="L4200" s="421"/>
      <c r="M4200" s="421"/>
      <c r="N4200" s="421"/>
      <c r="O4200" s="421"/>
      <c r="P4200" s="421"/>
    </row>
    <row r="4201" spans="9:16">
      <c r="I4201" s="419"/>
      <c r="J4201" s="420"/>
      <c r="K4201" s="421"/>
      <c r="L4201" s="421"/>
      <c r="M4201" s="421"/>
      <c r="N4201" s="421"/>
      <c r="O4201" s="421"/>
      <c r="P4201" s="421"/>
    </row>
    <row r="4202" spans="9:16">
      <c r="I4202" s="419"/>
      <c r="J4202" s="420"/>
      <c r="K4202" s="421"/>
      <c r="L4202" s="421"/>
      <c r="M4202" s="421"/>
      <c r="N4202" s="421"/>
      <c r="O4202" s="421"/>
      <c r="P4202" s="421"/>
    </row>
    <row r="4203" spans="9:16">
      <c r="I4203" s="419"/>
      <c r="J4203" s="420"/>
      <c r="K4203" s="421"/>
      <c r="L4203" s="421"/>
      <c r="M4203" s="421"/>
      <c r="N4203" s="421"/>
      <c r="O4203" s="421"/>
      <c r="P4203" s="421"/>
    </row>
    <row r="4204" spans="9:16">
      <c r="I4204" s="419"/>
      <c r="J4204" s="420"/>
      <c r="K4204" s="421"/>
      <c r="L4204" s="421"/>
      <c r="M4204" s="421"/>
      <c r="N4204" s="421"/>
      <c r="O4204" s="421"/>
      <c r="P4204" s="421"/>
    </row>
    <row r="4205" spans="9:16">
      <c r="I4205" s="419"/>
      <c r="J4205" s="420"/>
      <c r="K4205" s="421"/>
      <c r="L4205" s="421"/>
      <c r="M4205" s="421"/>
      <c r="N4205" s="421"/>
      <c r="O4205" s="421"/>
      <c r="P4205" s="421"/>
    </row>
    <row r="4206" spans="9:16">
      <c r="I4206" s="419"/>
      <c r="J4206" s="420"/>
      <c r="K4206" s="421"/>
      <c r="L4206" s="421"/>
      <c r="M4206" s="421"/>
      <c r="N4206" s="421"/>
      <c r="O4206" s="421"/>
      <c r="P4206" s="421"/>
    </row>
    <row r="4207" spans="9:16">
      <c r="I4207" s="419"/>
      <c r="J4207" s="420"/>
      <c r="K4207" s="421"/>
      <c r="L4207" s="421"/>
      <c r="M4207" s="421"/>
      <c r="N4207" s="421"/>
      <c r="O4207" s="421"/>
      <c r="P4207" s="421"/>
    </row>
    <row r="4208" spans="9:16">
      <c r="I4208" s="419"/>
      <c r="J4208" s="420"/>
      <c r="K4208" s="421"/>
      <c r="L4208" s="421"/>
      <c r="M4208" s="421"/>
      <c r="N4208" s="421"/>
      <c r="O4208" s="421"/>
      <c r="P4208" s="421"/>
    </row>
    <row r="4209" spans="9:16">
      <c r="I4209" s="419"/>
      <c r="J4209" s="420"/>
      <c r="K4209" s="421"/>
      <c r="L4209" s="421"/>
      <c r="M4209" s="421"/>
      <c r="N4209" s="421"/>
      <c r="O4209" s="421"/>
      <c r="P4209" s="421"/>
    </row>
    <row r="4210" spans="9:16">
      <c r="I4210" s="419"/>
      <c r="J4210" s="420"/>
      <c r="K4210" s="421"/>
      <c r="L4210" s="421"/>
      <c r="M4210" s="421"/>
      <c r="N4210" s="421"/>
      <c r="O4210" s="421"/>
      <c r="P4210" s="421"/>
    </row>
    <row r="4211" spans="9:16">
      <c r="I4211" s="419"/>
      <c r="J4211" s="420"/>
      <c r="K4211" s="421"/>
      <c r="L4211" s="421"/>
      <c r="M4211" s="421"/>
      <c r="N4211" s="421"/>
      <c r="O4211" s="421"/>
      <c r="P4211" s="421"/>
    </row>
    <row r="4212" spans="9:16">
      <c r="I4212" s="419"/>
      <c r="J4212" s="420"/>
      <c r="K4212" s="421"/>
      <c r="L4212" s="421"/>
      <c r="M4212" s="421"/>
      <c r="N4212" s="421"/>
      <c r="O4212" s="421"/>
      <c r="P4212" s="421"/>
    </row>
    <row r="4213" spans="9:16">
      <c r="I4213" s="419"/>
      <c r="J4213" s="420"/>
      <c r="K4213" s="421"/>
      <c r="L4213" s="421"/>
      <c r="M4213" s="421"/>
      <c r="N4213" s="421"/>
      <c r="O4213" s="421"/>
      <c r="P4213" s="421"/>
    </row>
    <row r="4214" spans="9:16">
      <c r="I4214" s="419"/>
      <c r="J4214" s="420"/>
      <c r="K4214" s="421"/>
      <c r="L4214" s="421"/>
      <c r="M4214" s="421"/>
      <c r="N4214" s="421"/>
      <c r="O4214" s="421"/>
      <c r="P4214" s="421"/>
    </row>
    <row r="4215" spans="9:16">
      <c r="I4215" s="419"/>
      <c r="J4215" s="420"/>
      <c r="K4215" s="421"/>
      <c r="L4215" s="421"/>
      <c r="M4215" s="421"/>
      <c r="N4215" s="421"/>
      <c r="O4215" s="421"/>
      <c r="P4215" s="421"/>
    </row>
    <row r="4216" spans="9:16">
      <c r="I4216" s="419"/>
      <c r="J4216" s="420"/>
      <c r="K4216" s="421"/>
      <c r="L4216" s="421"/>
      <c r="M4216" s="421"/>
      <c r="N4216" s="421"/>
      <c r="O4216" s="421"/>
      <c r="P4216" s="421"/>
    </row>
    <row r="4217" spans="9:16">
      <c r="I4217" s="419"/>
      <c r="J4217" s="420"/>
      <c r="K4217" s="421"/>
      <c r="L4217" s="421"/>
      <c r="M4217" s="421"/>
      <c r="N4217" s="421"/>
      <c r="O4217" s="421"/>
      <c r="P4217" s="421"/>
    </row>
    <row r="4218" spans="9:16">
      <c r="I4218" s="419"/>
      <c r="J4218" s="420"/>
      <c r="K4218" s="421"/>
      <c r="L4218" s="421"/>
      <c r="M4218" s="421"/>
      <c r="N4218" s="421"/>
      <c r="O4218" s="421"/>
      <c r="P4218" s="421"/>
    </row>
    <row r="4219" spans="9:16">
      <c r="I4219" s="419"/>
      <c r="J4219" s="420"/>
      <c r="K4219" s="421"/>
      <c r="L4219" s="421"/>
      <c r="M4219" s="421"/>
      <c r="N4219" s="421"/>
      <c r="O4219" s="421"/>
      <c r="P4219" s="421"/>
    </row>
    <row r="4220" spans="9:16">
      <c r="I4220" s="419"/>
      <c r="J4220" s="420"/>
      <c r="K4220" s="421"/>
      <c r="L4220" s="421"/>
      <c r="M4220" s="421"/>
      <c r="N4220" s="421"/>
      <c r="O4220" s="421"/>
      <c r="P4220" s="421"/>
    </row>
    <row r="4221" spans="9:16">
      <c r="I4221" s="419"/>
      <c r="J4221" s="420"/>
      <c r="K4221" s="421"/>
      <c r="L4221" s="421"/>
      <c r="M4221" s="421"/>
      <c r="N4221" s="421"/>
      <c r="O4221" s="421"/>
      <c r="P4221" s="421"/>
    </row>
    <row r="4222" spans="9:16">
      <c r="I4222" s="419"/>
      <c r="J4222" s="420"/>
      <c r="K4222" s="421"/>
      <c r="L4222" s="421"/>
      <c r="M4222" s="421"/>
      <c r="N4222" s="421"/>
      <c r="O4222" s="421"/>
      <c r="P4222" s="421"/>
    </row>
    <row r="4223" spans="9:16">
      <c r="I4223" s="419"/>
      <c r="J4223" s="420"/>
      <c r="K4223" s="421"/>
      <c r="L4223" s="421"/>
      <c r="M4223" s="421"/>
      <c r="N4223" s="421"/>
      <c r="O4223" s="421"/>
      <c r="P4223" s="421"/>
    </row>
    <row r="4224" spans="9:16">
      <c r="I4224" s="419"/>
      <c r="J4224" s="420"/>
      <c r="K4224" s="421"/>
      <c r="L4224" s="421"/>
      <c r="M4224" s="421"/>
      <c r="N4224" s="421"/>
      <c r="O4224" s="421"/>
      <c r="P4224" s="421"/>
    </row>
    <row r="4225" spans="9:16">
      <c r="I4225" s="419"/>
      <c r="J4225" s="420"/>
      <c r="K4225" s="421"/>
      <c r="L4225" s="421"/>
      <c r="M4225" s="421"/>
      <c r="N4225" s="421"/>
      <c r="O4225" s="421"/>
      <c r="P4225" s="421"/>
    </row>
    <row r="4226" spans="9:16">
      <c r="I4226" s="419"/>
      <c r="J4226" s="420"/>
      <c r="K4226" s="421"/>
      <c r="L4226" s="421"/>
      <c r="M4226" s="421"/>
      <c r="N4226" s="421"/>
      <c r="O4226" s="421"/>
      <c r="P4226" s="421"/>
    </row>
    <row r="4227" spans="9:16">
      <c r="I4227" s="419"/>
      <c r="J4227" s="420"/>
      <c r="K4227" s="421"/>
      <c r="L4227" s="421"/>
      <c r="M4227" s="421"/>
      <c r="N4227" s="421"/>
      <c r="O4227" s="421"/>
      <c r="P4227" s="421"/>
    </row>
    <row r="4228" spans="9:16">
      <c r="I4228" s="419"/>
      <c r="J4228" s="420"/>
      <c r="K4228" s="421"/>
      <c r="L4228" s="421"/>
      <c r="M4228" s="421"/>
      <c r="N4228" s="421"/>
      <c r="O4228" s="421"/>
      <c r="P4228" s="421"/>
    </row>
    <row r="4229" spans="9:16">
      <c r="I4229" s="419"/>
      <c r="J4229" s="420"/>
      <c r="K4229" s="421"/>
      <c r="L4229" s="421"/>
      <c r="M4229" s="421"/>
      <c r="N4229" s="421"/>
      <c r="O4229" s="421"/>
      <c r="P4229" s="421"/>
    </row>
    <row r="4230" spans="9:16">
      <c r="I4230" s="419"/>
      <c r="J4230" s="420"/>
      <c r="K4230" s="421"/>
      <c r="L4230" s="421"/>
      <c r="M4230" s="421"/>
      <c r="N4230" s="421"/>
      <c r="O4230" s="421"/>
      <c r="P4230" s="421"/>
    </row>
    <row r="4231" spans="9:16">
      <c r="I4231" s="419"/>
      <c r="J4231" s="420"/>
      <c r="K4231" s="421"/>
      <c r="L4231" s="421"/>
      <c r="M4231" s="421"/>
      <c r="N4231" s="421"/>
      <c r="O4231" s="421"/>
      <c r="P4231" s="421"/>
    </row>
    <row r="4232" spans="9:16">
      <c r="I4232" s="419"/>
      <c r="J4232" s="420"/>
      <c r="K4232" s="421"/>
      <c r="L4232" s="421"/>
      <c r="M4232" s="421"/>
      <c r="N4232" s="421"/>
      <c r="O4232" s="421"/>
      <c r="P4232" s="421"/>
    </row>
    <row r="4233" spans="9:16">
      <c r="I4233" s="419"/>
      <c r="J4233" s="420"/>
      <c r="K4233" s="421"/>
      <c r="L4233" s="421"/>
      <c r="M4233" s="421"/>
      <c r="N4233" s="421"/>
      <c r="O4233" s="421"/>
      <c r="P4233" s="421"/>
    </row>
    <row r="4234" spans="9:16">
      <c r="I4234" s="419"/>
      <c r="J4234" s="420"/>
      <c r="K4234" s="421"/>
      <c r="L4234" s="421"/>
      <c r="M4234" s="421"/>
      <c r="N4234" s="421"/>
      <c r="O4234" s="421"/>
      <c r="P4234" s="421"/>
    </row>
    <row r="4235" spans="9:16">
      <c r="I4235" s="419"/>
      <c r="J4235" s="420"/>
      <c r="K4235" s="421"/>
      <c r="L4235" s="421"/>
      <c r="M4235" s="421"/>
      <c r="N4235" s="421"/>
      <c r="O4235" s="421"/>
      <c r="P4235" s="421"/>
    </row>
    <row r="4236" spans="9:16">
      <c r="I4236" s="419"/>
      <c r="J4236" s="420"/>
      <c r="K4236" s="421"/>
      <c r="L4236" s="421"/>
      <c r="M4236" s="421"/>
      <c r="N4236" s="421"/>
      <c r="O4236" s="421"/>
      <c r="P4236" s="421"/>
    </row>
    <row r="4237" spans="9:16">
      <c r="I4237" s="419"/>
      <c r="J4237" s="420"/>
      <c r="K4237" s="421"/>
      <c r="L4237" s="421"/>
      <c r="M4237" s="421"/>
      <c r="N4237" s="421"/>
      <c r="O4237" s="421"/>
      <c r="P4237" s="421"/>
    </row>
    <row r="4238" spans="9:16">
      <c r="I4238" s="419"/>
      <c r="J4238" s="420"/>
      <c r="K4238" s="421"/>
      <c r="L4238" s="421"/>
      <c r="M4238" s="421"/>
      <c r="N4238" s="421"/>
      <c r="O4238" s="421"/>
      <c r="P4238" s="421"/>
    </row>
    <row r="4239" spans="9:16">
      <c r="I4239" s="419"/>
      <c r="J4239" s="420"/>
      <c r="K4239" s="421"/>
      <c r="L4239" s="421"/>
      <c r="M4239" s="421"/>
      <c r="N4239" s="421"/>
      <c r="O4239" s="421"/>
      <c r="P4239" s="421"/>
    </row>
    <row r="4240" spans="9:16">
      <c r="I4240" s="419"/>
      <c r="J4240" s="420"/>
      <c r="K4240" s="421"/>
      <c r="L4240" s="421"/>
      <c r="M4240" s="421"/>
      <c r="N4240" s="421"/>
      <c r="O4240" s="421"/>
      <c r="P4240" s="421"/>
    </row>
    <row r="4241" spans="9:16">
      <c r="I4241" s="419"/>
      <c r="J4241" s="420"/>
      <c r="K4241" s="421"/>
      <c r="L4241" s="421"/>
      <c r="M4241" s="421"/>
      <c r="N4241" s="421"/>
      <c r="O4241" s="421"/>
      <c r="P4241" s="421"/>
    </row>
    <row r="4242" spans="9:16">
      <c r="I4242" s="419"/>
      <c r="J4242" s="420"/>
      <c r="K4242" s="421"/>
      <c r="L4242" s="421"/>
      <c r="M4242" s="421"/>
      <c r="N4242" s="421"/>
      <c r="O4242" s="421"/>
      <c r="P4242" s="421"/>
    </row>
    <row r="4243" spans="9:16">
      <c r="I4243" s="419"/>
      <c r="J4243" s="420"/>
      <c r="K4243" s="421"/>
      <c r="L4243" s="421"/>
      <c r="M4243" s="421"/>
      <c r="N4243" s="421"/>
      <c r="O4243" s="421"/>
      <c r="P4243" s="421"/>
    </row>
    <row r="4244" spans="9:16">
      <c r="I4244" s="419"/>
      <c r="J4244" s="420"/>
      <c r="K4244" s="421"/>
      <c r="L4244" s="421"/>
      <c r="M4244" s="421"/>
      <c r="N4244" s="421"/>
      <c r="O4244" s="421"/>
      <c r="P4244" s="421"/>
    </row>
    <row r="4245" spans="9:16">
      <c r="I4245" s="419"/>
      <c r="J4245" s="420"/>
      <c r="K4245" s="421"/>
      <c r="L4245" s="421"/>
      <c r="M4245" s="421"/>
      <c r="N4245" s="421"/>
      <c r="O4245" s="421"/>
      <c r="P4245" s="421"/>
    </row>
    <row r="4246" spans="9:16">
      <c r="I4246" s="419"/>
      <c r="J4246" s="420"/>
      <c r="K4246" s="421"/>
      <c r="L4246" s="421"/>
      <c r="M4246" s="421"/>
      <c r="N4246" s="421"/>
      <c r="O4246" s="421"/>
      <c r="P4246" s="421"/>
    </row>
    <row r="4247" spans="9:16">
      <c r="I4247" s="419"/>
      <c r="J4247" s="420"/>
      <c r="K4247" s="421"/>
      <c r="L4247" s="421"/>
      <c r="M4247" s="421"/>
      <c r="N4247" s="421"/>
      <c r="O4247" s="421"/>
      <c r="P4247" s="421"/>
    </row>
    <row r="4248" spans="9:16">
      <c r="I4248" s="419"/>
      <c r="J4248" s="420"/>
      <c r="K4248" s="421"/>
      <c r="L4248" s="421"/>
      <c r="M4248" s="421"/>
      <c r="N4248" s="421"/>
      <c r="O4248" s="421"/>
      <c r="P4248" s="421"/>
    </row>
    <row r="4249" spans="9:16">
      <c r="I4249" s="419"/>
      <c r="J4249" s="420"/>
      <c r="K4249" s="421"/>
      <c r="L4249" s="421"/>
      <c r="M4249" s="421"/>
      <c r="N4249" s="421"/>
      <c r="O4249" s="421"/>
      <c r="P4249" s="421"/>
    </row>
    <row r="4250" spans="9:16">
      <c r="I4250" s="419"/>
      <c r="J4250" s="420"/>
      <c r="K4250" s="421"/>
      <c r="L4250" s="421"/>
      <c r="M4250" s="421"/>
      <c r="N4250" s="421"/>
      <c r="O4250" s="421"/>
      <c r="P4250" s="421"/>
    </row>
    <row r="4251" spans="9:16">
      <c r="I4251" s="419"/>
      <c r="J4251" s="420"/>
      <c r="K4251" s="421"/>
      <c r="L4251" s="421"/>
      <c r="M4251" s="421"/>
      <c r="N4251" s="421"/>
      <c r="O4251" s="421"/>
      <c r="P4251" s="421"/>
    </row>
    <row r="4252" spans="9:16">
      <c r="I4252" s="419"/>
      <c r="J4252" s="420"/>
      <c r="K4252" s="421"/>
      <c r="L4252" s="421"/>
      <c r="M4252" s="421"/>
      <c r="N4252" s="421"/>
      <c r="O4252" s="421"/>
      <c r="P4252" s="421"/>
    </row>
    <row r="4253" spans="9:16">
      <c r="I4253" s="419"/>
      <c r="J4253" s="420"/>
      <c r="K4253" s="421"/>
      <c r="L4253" s="421"/>
      <c r="M4253" s="421"/>
      <c r="N4253" s="421"/>
      <c r="O4253" s="421"/>
      <c r="P4253" s="421"/>
    </row>
    <row r="4254" spans="9:16">
      <c r="I4254" s="419"/>
      <c r="J4254" s="420"/>
      <c r="K4254" s="421"/>
      <c r="L4254" s="421"/>
      <c r="M4254" s="421"/>
      <c r="N4254" s="421"/>
      <c r="O4254" s="421"/>
      <c r="P4254" s="421"/>
    </row>
    <row r="4255" spans="9:16">
      <c r="I4255" s="419"/>
      <c r="J4255" s="420"/>
      <c r="K4255" s="421"/>
      <c r="L4255" s="421"/>
      <c r="M4255" s="421"/>
      <c r="N4255" s="421"/>
      <c r="O4255" s="421"/>
      <c r="P4255" s="421"/>
    </row>
    <row r="4256" spans="9:16">
      <c r="I4256" s="419"/>
      <c r="J4256" s="420"/>
      <c r="K4256" s="421"/>
      <c r="L4256" s="421"/>
      <c r="M4256" s="421"/>
      <c r="N4256" s="421"/>
      <c r="O4256" s="421"/>
      <c r="P4256" s="421"/>
    </row>
    <row r="4257" spans="9:16">
      <c r="I4257" s="419"/>
      <c r="J4257" s="420"/>
      <c r="K4257" s="421"/>
      <c r="L4257" s="421"/>
      <c r="M4257" s="421"/>
      <c r="N4257" s="421"/>
      <c r="O4257" s="421"/>
      <c r="P4257" s="421"/>
    </row>
    <row r="4258" spans="9:16">
      <c r="I4258" s="419"/>
      <c r="J4258" s="420"/>
      <c r="K4258" s="421"/>
      <c r="L4258" s="421"/>
      <c r="M4258" s="421"/>
      <c r="N4258" s="421"/>
      <c r="O4258" s="421"/>
      <c r="P4258" s="421"/>
    </row>
    <row r="4259" spans="9:16">
      <c r="I4259" s="419"/>
      <c r="J4259" s="420"/>
      <c r="K4259" s="421"/>
      <c r="L4259" s="421"/>
      <c r="M4259" s="421"/>
      <c r="N4259" s="421"/>
      <c r="O4259" s="421"/>
      <c r="P4259" s="421"/>
    </row>
    <row r="4260" spans="9:16">
      <c r="I4260" s="419"/>
      <c r="J4260" s="420"/>
      <c r="K4260" s="421"/>
      <c r="L4260" s="421"/>
      <c r="M4260" s="421"/>
      <c r="N4260" s="421"/>
      <c r="O4260" s="421"/>
      <c r="P4260" s="421"/>
    </row>
    <row r="4261" spans="9:16">
      <c r="I4261" s="419"/>
      <c r="J4261" s="420"/>
      <c r="K4261" s="421"/>
      <c r="L4261" s="421"/>
      <c r="M4261" s="421"/>
      <c r="N4261" s="421"/>
      <c r="O4261" s="421"/>
      <c r="P4261" s="421"/>
    </row>
    <row r="4262" spans="9:16">
      <c r="I4262" s="419"/>
      <c r="J4262" s="420"/>
      <c r="K4262" s="421"/>
      <c r="L4262" s="421"/>
      <c r="M4262" s="421"/>
      <c r="N4262" s="421"/>
      <c r="O4262" s="421"/>
      <c r="P4262" s="421"/>
    </row>
    <row r="4263" spans="9:16">
      <c r="I4263" s="419"/>
      <c r="J4263" s="420"/>
      <c r="K4263" s="421"/>
      <c r="L4263" s="421"/>
      <c r="M4263" s="421"/>
      <c r="N4263" s="421"/>
      <c r="O4263" s="421"/>
      <c r="P4263" s="421"/>
    </row>
    <row r="4264" spans="9:16">
      <c r="I4264" s="419"/>
      <c r="J4264" s="420"/>
      <c r="K4264" s="421"/>
      <c r="L4264" s="421"/>
      <c r="M4264" s="421"/>
      <c r="N4264" s="421"/>
      <c r="O4264" s="421"/>
      <c r="P4264" s="421"/>
    </row>
    <row r="4265" spans="9:16">
      <c r="I4265" s="419"/>
      <c r="J4265" s="420"/>
      <c r="K4265" s="421"/>
      <c r="L4265" s="421"/>
      <c r="M4265" s="421"/>
      <c r="N4265" s="421"/>
      <c r="O4265" s="421"/>
      <c r="P4265" s="421"/>
    </row>
    <row r="4266" spans="9:16">
      <c r="I4266" s="419"/>
      <c r="J4266" s="420"/>
      <c r="K4266" s="421"/>
      <c r="L4266" s="421"/>
      <c r="M4266" s="421"/>
      <c r="N4266" s="421"/>
      <c r="O4266" s="421"/>
      <c r="P4266" s="421"/>
    </row>
    <row r="4267" spans="9:16">
      <c r="I4267" s="419"/>
      <c r="J4267" s="420"/>
      <c r="K4267" s="421"/>
      <c r="L4267" s="421"/>
      <c r="M4267" s="421"/>
      <c r="N4267" s="421"/>
      <c r="O4267" s="421"/>
      <c r="P4267" s="421"/>
    </row>
    <row r="4268" spans="9:16">
      <c r="I4268" s="419"/>
      <c r="J4268" s="420"/>
      <c r="K4268" s="421"/>
      <c r="L4268" s="421"/>
      <c r="M4268" s="421"/>
      <c r="N4268" s="421"/>
      <c r="O4268" s="421"/>
      <c r="P4268" s="421"/>
    </row>
    <row r="4269" spans="9:16">
      <c r="I4269" s="419"/>
      <c r="J4269" s="420"/>
      <c r="K4269" s="421"/>
      <c r="L4269" s="421"/>
      <c r="M4269" s="421"/>
      <c r="N4269" s="421"/>
      <c r="O4269" s="421"/>
      <c r="P4269" s="421"/>
    </row>
    <row r="4270" spans="9:16">
      <c r="I4270" s="419"/>
      <c r="J4270" s="420"/>
      <c r="K4270" s="421"/>
      <c r="L4270" s="421"/>
      <c r="M4270" s="421"/>
      <c r="N4270" s="421"/>
      <c r="O4270" s="421"/>
      <c r="P4270" s="421"/>
    </row>
    <row r="4271" spans="9:16">
      <c r="I4271" s="419"/>
      <c r="J4271" s="420"/>
      <c r="K4271" s="421"/>
      <c r="L4271" s="421"/>
      <c r="M4271" s="421"/>
      <c r="N4271" s="421"/>
      <c r="O4271" s="421"/>
      <c r="P4271" s="421"/>
    </row>
    <row r="4272" spans="9:16">
      <c r="I4272" s="419"/>
      <c r="J4272" s="420"/>
      <c r="K4272" s="421"/>
      <c r="L4272" s="421"/>
      <c r="M4272" s="421"/>
      <c r="N4272" s="421"/>
      <c r="O4272" s="421"/>
      <c r="P4272" s="421"/>
    </row>
    <row r="4273" spans="9:16">
      <c r="I4273" s="419"/>
      <c r="J4273" s="420"/>
      <c r="K4273" s="421"/>
      <c r="L4273" s="421"/>
      <c r="M4273" s="421"/>
      <c r="N4273" s="421"/>
      <c r="O4273" s="421"/>
      <c r="P4273" s="421"/>
    </row>
    <row r="4274" spans="9:16">
      <c r="I4274" s="419"/>
      <c r="J4274" s="420"/>
      <c r="K4274" s="421"/>
      <c r="L4274" s="421"/>
      <c r="M4274" s="421"/>
      <c r="N4274" s="421"/>
      <c r="O4274" s="421"/>
      <c r="P4274" s="421"/>
    </row>
    <row r="4275" spans="9:16">
      <c r="I4275" s="419"/>
      <c r="J4275" s="420"/>
      <c r="K4275" s="421"/>
      <c r="L4275" s="421"/>
      <c r="M4275" s="421"/>
      <c r="N4275" s="421"/>
      <c r="O4275" s="421"/>
      <c r="P4275" s="421"/>
    </row>
    <row r="4276" spans="9:16">
      <c r="I4276" s="419"/>
      <c r="J4276" s="420"/>
      <c r="K4276" s="421"/>
      <c r="L4276" s="421"/>
      <c r="M4276" s="421"/>
      <c r="N4276" s="421"/>
      <c r="O4276" s="421"/>
      <c r="P4276" s="421"/>
    </row>
    <row r="4277" spans="9:16">
      <c r="I4277" s="419"/>
      <c r="J4277" s="420"/>
      <c r="K4277" s="421"/>
      <c r="L4277" s="421"/>
      <c r="M4277" s="421"/>
      <c r="N4277" s="421"/>
      <c r="O4277" s="421"/>
      <c r="P4277" s="421"/>
    </row>
    <row r="4278" spans="9:16">
      <c r="I4278" s="419"/>
      <c r="J4278" s="420"/>
      <c r="K4278" s="421"/>
      <c r="L4278" s="421"/>
      <c r="M4278" s="421"/>
      <c r="N4278" s="421"/>
      <c r="O4278" s="421"/>
      <c r="P4278" s="421"/>
    </row>
    <row r="4279" spans="9:16">
      <c r="I4279" s="419"/>
      <c r="J4279" s="420"/>
      <c r="K4279" s="421"/>
      <c r="L4279" s="421"/>
      <c r="M4279" s="421"/>
      <c r="N4279" s="421"/>
      <c r="O4279" s="421"/>
      <c r="P4279" s="421"/>
    </row>
    <row r="4280" spans="9:16">
      <c r="I4280" s="419"/>
      <c r="J4280" s="420"/>
      <c r="K4280" s="421"/>
      <c r="L4280" s="421"/>
      <c r="M4280" s="421"/>
      <c r="N4280" s="421"/>
      <c r="O4280" s="421"/>
      <c r="P4280" s="421"/>
    </row>
    <row r="4281" spans="9:16">
      <c r="I4281" s="419"/>
      <c r="J4281" s="420"/>
      <c r="K4281" s="421"/>
      <c r="L4281" s="421"/>
      <c r="M4281" s="421"/>
      <c r="N4281" s="421"/>
      <c r="O4281" s="421"/>
      <c r="P4281" s="421"/>
    </row>
    <row r="4282" spans="9:16">
      <c r="I4282" s="419"/>
      <c r="J4282" s="420"/>
      <c r="K4282" s="421"/>
      <c r="L4282" s="421"/>
      <c r="M4282" s="421"/>
      <c r="N4282" s="421"/>
      <c r="O4282" s="421"/>
      <c r="P4282" s="421"/>
    </row>
    <row r="4283" spans="9:16">
      <c r="I4283" s="419"/>
      <c r="J4283" s="420"/>
      <c r="K4283" s="421"/>
      <c r="L4283" s="421"/>
      <c r="M4283" s="421"/>
      <c r="N4283" s="421"/>
      <c r="O4283" s="421"/>
      <c r="P4283" s="421"/>
    </row>
    <row r="4284" spans="9:16">
      <c r="I4284" s="419"/>
      <c r="J4284" s="420"/>
      <c r="K4284" s="421"/>
      <c r="L4284" s="421"/>
      <c r="M4284" s="421"/>
      <c r="N4284" s="421"/>
      <c r="O4284" s="421"/>
      <c r="P4284" s="421"/>
    </row>
    <row r="4285" spans="9:16">
      <c r="I4285" s="419"/>
      <c r="J4285" s="420"/>
      <c r="K4285" s="421"/>
      <c r="L4285" s="421"/>
      <c r="M4285" s="421"/>
      <c r="N4285" s="421"/>
      <c r="O4285" s="421"/>
      <c r="P4285" s="421"/>
    </row>
    <row r="4286" spans="9:16">
      <c r="I4286" s="419"/>
      <c r="J4286" s="420"/>
      <c r="K4286" s="421"/>
      <c r="L4286" s="421"/>
      <c r="M4286" s="421"/>
      <c r="N4286" s="421"/>
      <c r="O4286" s="421"/>
      <c r="P4286" s="421"/>
    </row>
    <row r="4287" spans="9:16">
      <c r="I4287" s="419"/>
      <c r="J4287" s="420"/>
      <c r="K4287" s="421"/>
      <c r="L4287" s="421"/>
      <c r="M4287" s="421"/>
      <c r="N4287" s="421"/>
      <c r="O4287" s="421"/>
      <c r="P4287" s="421"/>
    </row>
    <row r="4288" spans="9:16">
      <c r="I4288" s="419"/>
      <c r="J4288" s="420"/>
      <c r="K4288" s="421"/>
      <c r="L4288" s="421"/>
      <c r="M4288" s="421"/>
      <c r="N4288" s="421"/>
      <c r="O4288" s="421"/>
      <c r="P4288" s="421"/>
    </row>
    <row r="4289" spans="9:16">
      <c r="I4289" s="419"/>
      <c r="J4289" s="420"/>
      <c r="K4289" s="421"/>
      <c r="L4289" s="421"/>
      <c r="M4289" s="421"/>
      <c r="N4289" s="421"/>
      <c r="O4289" s="421"/>
      <c r="P4289" s="421"/>
    </row>
    <row r="4290" spans="9:16">
      <c r="I4290" s="419"/>
      <c r="J4290" s="420"/>
      <c r="K4290" s="421"/>
      <c r="L4290" s="421"/>
      <c r="M4290" s="421"/>
      <c r="N4290" s="421"/>
      <c r="O4290" s="421"/>
      <c r="P4290" s="421"/>
    </row>
    <row r="4291" spans="9:16">
      <c r="I4291" s="419"/>
      <c r="J4291" s="420"/>
      <c r="K4291" s="421"/>
      <c r="L4291" s="421"/>
      <c r="M4291" s="421"/>
      <c r="N4291" s="421"/>
      <c r="O4291" s="421"/>
      <c r="P4291" s="421"/>
    </row>
    <row r="4292" spans="9:16">
      <c r="I4292" s="419"/>
      <c r="J4292" s="420"/>
      <c r="K4292" s="421"/>
      <c r="L4292" s="421"/>
      <c r="M4292" s="421"/>
      <c r="N4292" s="421"/>
      <c r="O4292" s="421"/>
      <c r="P4292" s="421"/>
    </row>
    <row r="4293" spans="9:16">
      <c r="I4293" s="419"/>
      <c r="J4293" s="420"/>
      <c r="K4293" s="421"/>
      <c r="L4293" s="421"/>
      <c r="M4293" s="421"/>
      <c r="N4293" s="421"/>
      <c r="O4293" s="421"/>
      <c r="P4293" s="421"/>
    </row>
    <row r="4294" spans="9:16">
      <c r="I4294" s="419"/>
      <c r="J4294" s="420"/>
      <c r="K4294" s="421"/>
      <c r="L4294" s="421"/>
      <c r="M4294" s="421"/>
      <c r="N4294" s="421"/>
      <c r="O4294" s="421"/>
      <c r="P4294" s="421"/>
    </row>
    <row r="4295" spans="9:16">
      <c r="I4295" s="419"/>
      <c r="J4295" s="420"/>
      <c r="K4295" s="421"/>
      <c r="L4295" s="421"/>
      <c r="M4295" s="421"/>
      <c r="N4295" s="421"/>
      <c r="O4295" s="421"/>
      <c r="P4295" s="421"/>
    </row>
    <row r="4296" spans="9:16">
      <c r="I4296" s="419"/>
      <c r="J4296" s="420"/>
      <c r="K4296" s="421"/>
      <c r="L4296" s="421"/>
      <c r="M4296" s="421"/>
      <c r="N4296" s="421"/>
      <c r="O4296" s="421"/>
      <c r="P4296" s="421"/>
    </row>
    <row r="4297" spans="9:16">
      <c r="I4297" s="419"/>
      <c r="J4297" s="420"/>
      <c r="K4297" s="421"/>
      <c r="L4297" s="421"/>
      <c r="M4297" s="421"/>
      <c r="N4297" s="421"/>
      <c r="O4297" s="421"/>
      <c r="P4297" s="421"/>
    </row>
    <row r="4298" spans="9:16">
      <c r="I4298" s="419"/>
      <c r="J4298" s="420"/>
      <c r="K4298" s="421"/>
      <c r="L4298" s="421"/>
      <c r="M4298" s="421"/>
      <c r="N4298" s="421"/>
      <c r="O4298" s="421"/>
      <c r="P4298" s="421"/>
    </row>
    <row r="4299" spans="9:16">
      <c r="I4299" s="419"/>
      <c r="J4299" s="420"/>
      <c r="K4299" s="421"/>
      <c r="L4299" s="421"/>
      <c r="M4299" s="421"/>
      <c r="N4299" s="421"/>
      <c r="O4299" s="421"/>
      <c r="P4299" s="421"/>
    </row>
    <row r="4300" spans="9:16">
      <c r="I4300" s="419"/>
      <c r="J4300" s="420"/>
      <c r="K4300" s="421"/>
      <c r="L4300" s="421"/>
      <c r="M4300" s="421"/>
      <c r="N4300" s="421"/>
      <c r="O4300" s="421"/>
      <c r="P4300" s="421"/>
    </row>
    <row r="4301" spans="9:16">
      <c r="I4301" s="419"/>
      <c r="J4301" s="420"/>
      <c r="K4301" s="421"/>
      <c r="L4301" s="421"/>
      <c r="M4301" s="421"/>
      <c r="N4301" s="421"/>
      <c r="O4301" s="421"/>
      <c r="P4301" s="421"/>
    </row>
    <row r="4302" spans="9:16">
      <c r="I4302" s="419"/>
      <c r="J4302" s="420"/>
      <c r="K4302" s="421"/>
      <c r="L4302" s="421"/>
      <c r="M4302" s="421"/>
      <c r="N4302" s="421"/>
      <c r="O4302" s="421"/>
      <c r="P4302" s="421"/>
    </row>
    <row r="4303" spans="9:16">
      <c r="I4303" s="419"/>
      <c r="J4303" s="420"/>
      <c r="K4303" s="421"/>
      <c r="L4303" s="421"/>
      <c r="M4303" s="421"/>
      <c r="N4303" s="421"/>
      <c r="O4303" s="421"/>
      <c r="P4303" s="421"/>
    </row>
    <row r="4304" spans="9:16">
      <c r="I4304" s="419"/>
      <c r="J4304" s="420"/>
      <c r="K4304" s="421"/>
      <c r="L4304" s="421"/>
      <c r="M4304" s="421"/>
      <c r="N4304" s="421"/>
      <c r="O4304" s="421"/>
      <c r="P4304" s="421"/>
    </row>
    <row r="4305" spans="9:16">
      <c r="I4305" s="419"/>
      <c r="J4305" s="420"/>
      <c r="K4305" s="421"/>
      <c r="L4305" s="421"/>
      <c r="M4305" s="421"/>
      <c r="N4305" s="421"/>
      <c r="O4305" s="421"/>
      <c r="P4305" s="421"/>
    </row>
    <row r="4306" spans="9:16">
      <c r="I4306" s="419"/>
      <c r="J4306" s="420"/>
      <c r="K4306" s="421"/>
      <c r="L4306" s="421"/>
      <c r="M4306" s="421"/>
      <c r="N4306" s="421"/>
      <c r="O4306" s="421"/>
      <c r="P4306" s="421"/>
    </row>
    <row r="4307" spans="9:16">
      <c r="I4307" s="419"/>
      <c r="J4307" s="420"/>
      <c r="K4307" s="421"/>
      <c r="L4307" s="421"/>
      <c r="M4307" s="421"/>
      <c r="N4307" s="421"/>
      <c r="O4307" s="421"/>
      <c r="P4307" s="421"/>
    </row>
    <row r="4308" spans="9:16">
      <c r="I4308" s="419"/>
      <c r="J4308" s="420"/>
      <c r="K4308" s="421"/>
      <c r="L4308" s="421"/>
      <c r="M4308" s="421"/>
      <c r="N4308" s="421"/>
      <c r="O4308" s="421"/>
      <c r="P4308" s="421"/>
    </row>
    <row r="4309" spans="9:16">
      <c r="I4309" s="419"/>
      <c r="J4309" s="420"/>
      <c r="K4309" s="421"/>
      <c r="L4309" s="421"/>
      <c r="M4309" s="421"/>
      <c r="N4309" s="421"/>
      <c r="O4309" s="421"/>
      <c r="P4309" s="421"/>
    </row>
    <row r="4310" spans="9:16">
      <c r="I4310" s="419"/>
      <c r="J4310" s="420"/>
      <c r="K4310" s="421"/>
      <c r="L4310" s="421"/>
      <c r="M4310" s="421"/>
      <c r="N4310" s="421"/>
      <c r="O4310" s="421"/>
      <c r="P4310" s="421"/>
    </row>
    <row r="4311" spans="9:16">
      <c r="I4311" s="419"/>
      <c r="J4311" s="420"/>
      <c r="K4311" s="421"/>
      <c r="L4311" s="421"/>
      <c r="M4311" s="421"/>
      <c r="N4311" s="421"/>
      <c r="O4311" s="421"/>
      <c r="P4311" s="421"/>
    </row>
    <row r="4312" spans="9:16">
      <c r="I4312" s="419"/>
      <c r="J4312" s="420"/>
      <c r="K4312" s="421"/>
      <c r="L4312" s="421"/>
      <c r="M4312" s="421"/>
      <c r="N4312" s="421"/>
      <c r="O4312" s="421"/>
      <c r="P4312" s="421"/>
    </row>
    <row r="4313" spans="9:16">
      <c r="I4313" s="419"/>
      <c r="J4313" s="420"/>
      <c r="K4313" s="421"/>
      <c r="L4313" s="421"/>
      <c r="M4313" s="421"/>
      <c r="N4313" s="421"/>
      <c r="O4313" s="421"/>
      <c r="P4313" s="421"/>
    </row>
    <row r="4314" spans="9:16">
      <c r="I4314" s="419"/>
      <c r="J4314" s="420"/>
      <c r="K4314" s="421"/>
      <c r="L4314" s="421"/>
      <c r="M4314" s="421"/>
      <c r="N4314" s="421"/>
      <c r="O4314" s="421"/>
      <c r="P4314" s="421"/>
    </row>
    <row r="4315" spans="9:16">
      <c r="I4315" s="419"/>
      <c r="J4315" s="420"/>
      <c r="K4315" s="421"/>
      <c r="L4315" s="421"/>
      <c r="M4315" s="421"/>
      <c r="N4315" s="421"/>
      <c r="O4315" s="421"/>
      <c r="P4315" s="421"/>
    </row>
    <row r="4316" spans="9:16">
      <c r="I4316" s="419"/>
      <c r="J4316" s="420"/>
      <c r="K4316" s="421"/>
      <c r="L4316" s="421"/>
      <c r="M4316" s="421"/>
      <c r="N4316" s="421"/>
      <c r="O4316" s="421"/>
      <c r="P4316" s="421"/>
    </row>
    <row r="4317" spans="9:16">
      <c r="I4317" s="419"/>
      <c r="J4317" s="420"/>
      <c r="K4317" s="421"/>
      <c r="L4317" s="421"/>
      <c r="M4317" s="421"/>
      <c r="N4317" s="421"/>
      <c r="O4317" s="421"/>
      <c r="P4317" s="421"/>
    </row>
    <row r="4318" spans="9:16">
      <c r="I4318" s="419"/>
      <c r="J4318" s="420"/>
      <c r="K4318" s="421"/>
      <c r="L4318" s="421"/>
      <c r="M4318" s="421"/>
      <c r="N4318" s="421"/>
      <c r="O4318" s="421"/>
      <c r="P4318" s="421"/>
    </row>
    <row r="4319" spans="9:16">
      <c r="I4319" s="419"/>
      <c r="J4319" s="420"/>
      <c r="K4319" s="421"/>
      <c r="L4319" s="421"/>
      <c r="M4319" s="421"/>
      <c r="N4319" s="421"/>
      <c r="O4319" s="421"/>
      <c r="P4319" s="421"/>
    </row>
    <row r="4320" spans="9:16">
      <c r="I4320" s="419"/>
      <c r="J4320" s="420"/>
      <c r="K4320" s="421"/>
      <c r="L4320" s="421"/>
      <c r="M4320" s="421"/>
      <c r="N4320" s="421"/>
      <c r="O4320" s="421"/>
      <c r="P4320" s="421"/>
    </row>
    <row r="4321" spans="9:16">
      <c r="I4321" s="419"/>
      <c r="J4321" s="420"/>
      <c r="K4321" s="421"/>
      <c r="L4321" s="421"/>
      <c r="M4321" s="421"/>
      <c r="N4321" s="421"/>
      <c r="O4321" s="421"/>
      <c r="P4321" s="421"/>
    </row>
    <row r="4322" spans="9:16">
      <c r="I4322" s="419"/>
      <c r="J4322" s="420"/>
      <c r="K4322" s="421"/>
      <c r="L4322" s="421"/>
      <c r="M4322" s="421"/>
      <c r="N4322" s="421"/>
      <c r="O4322" s="421"/>
      <c r="P4322" s="421"/>
    </row>
    <row r="4323" spans="9:16">
      <c r="I4323" s="419"/>
      <c r="J4323" s="420"/>
      <c r="K4323" s="421"/>
      <c r="L4323" s="421"/>
      <c r="M4323" s="421"/>
      <c r="N4323" s="421"/>
      <c r="O4323" s="421"/>
      <c r="P4323" s="421"/>
    </row>
    <row r="4324" spans="9:16">
      <c r="I4324" s="419"/>
      <c r="J4324" s="420"/>
      <c r="K4324" s="421"/>
      <c r="L4324" s="421"/>
      <c r="M4324" s="421"/>
      <c r="N4324" s="421"/>
      <c r="O4324" s="421"/>
      <c r="P4324" s="421"/>
    </row>
    <row r="4325" spans="9:16">
      <c r="I4325" s="419"/>
      <c r="J4325" s="420"/>
      <c r="K4325" s="421"/>
      <c r="L4325" s="421"/>
      <c r="M4325" s="421"/>
      <c r="N4325" s="421"/>
      <c r="O4325" s="421"/>
      <c r="P4325" s="421"/>
    </row>
    <row r="4326" spans="9:16">
      <c r="I4326" s="419"/>
      <c r="J4326" s="420"/>
      <c r="K4326" s="421"/>
      <c r="L4326" s="421"/>
      <c r="M4326" s="421"/>
      <c r="N4326" s="421"/>
      <c r="O4326" s="421"/>
      <c r="P4326" s="421"/>
    </row>
    <row r="4327" spans="9:16">
      <c r="I4327" s="419"/>
      <c r="J4327" s="420"/>
      <c r="K4327" s="421"/>
      <c r="L4327" s="421"/>
      <c r="M4327" s="421"/>
      <c r="N4327" s="421"/>
      <c r="O4327" s="421"/>
      <c r="P4327" s="421"/>
    </row>
    <row r="4328" spans="9:16">
      <c r="I4328" s="419"/>
      <c r="J4328" s="420"/>
      <c r="K4328" s="421"/>
      <c r="L4328" s="421"/>
      <c r="M4328" s="421"/>
      <c r="N4328" s="421"/>
      <c r="O4328" s="421"/>
      <c r="P4328" s="421"/>
    </row>
    <row r="4329" spans="9:16">
      <c r="I4329" s="419"/>
      <c r="J4329" s="420"/>
      <c r="K4329" s="421"/>
      <c r="L4329" s="421"/>
      <c r="M4329" s="421"/>
      <c r="N4329" s="421"/>
      <c r="O4329" s="421"/>
      <c r="P4329" s="421"/>
    </row>
    <row r="4330" spans="9:16">
      <c r="I4330" s="419"/>
      <c r="J4330" s="420"/>
      <c r="K4330" s="421"/>
      <c r="L4330" s="421"/>
      <c r="M4330" s="421"/>
      <c r="N4330" s="421"/>
      <c r="O4330" s="421"/>
      <c r="P4330" s="421"/>
    </row>
    <row r="4331" spans="9:16">
      <c r="I4331" s="419"/>
      <c r="J4331" s="420"/>
      <c r="K4331" s="421"/>
      <c r="L4331" s="421"/>
      <c r="M4331" s="421"/>
      <c r="N4331" s="421"/>
      <c r="O4331" s="421"/>
      <c r="P4331" s="421"/>
    </row>
    <row r="4332" spans="9:16">
      <c r="I4332" s="419"/>
      <c r="J4332" s="420"/>
      <c r="K4332" s="421"/>
      <c r="L4332" s="421"/>
      <c r="M4332" s="421"/>
      <c r="N4332" s="421"/>
      <c r="O4332" s="421"/>
      <c r="P4332" s="421"/>
    </row>
    <row r="4333" spans="9:16">
      <c r="I4333" s="419"/>
      <c r="J4333" s="420"/>
      <c r="K4333" s="421"/>
      <c r="L4333" s="421"/>
      <c r="M4333" s="421"/>
      <c r="N4333" s="421"/>
      <c r="O4333" s="421"/>
      <c r="P4333" s="421"/>
    </row>
    <row r="4334" spans="9:16">
      <c r="I4334" s="419"/>
      <c r="J4334" s="420"/>
      <c r="K4334" s="421"/>
      <c r="L4334" s="421"/>
      <c r="M4334" s="421"/>
      <c r="N4334" s="421"/>
      <c r="O4334" s="421"/>
      <c r="P4334" s="421"/>
    </row>
    <row r="4335" spans="9:16">
      <c r="I4335" s="419"/>
      <c r="J4335" s="420"/>
      <c r="K4335" s="421"/>
      <c r="L4335" s="421"/>
      <c r="M4335" s="421"/>
      <c r="N4335" s="421"/>
      <c r="O4335" s="421"/>
      <c r="P4335" s="421"/>
    </row>
    <row r="4336" spans="9:16">
      <c r="I4336" s="419"/>
      <c r="J4336" s="420"/>
      <c r="K4336" s="421"/>
      <c r="L4336" s="421"/>
      <c r="M4336" s="421"/>
      <c r="N4336" s="421"/>
      <c r="O4336" s="421"/>
      <c r="P4336" s="421"/>
    </row>
    <row r="4337" spans="9:16">
      <c r="I4337" s="419"/>
      <c r="J4337" s="420"/>
      <c r="K4337" s="421"/>
      <c r="L4337" s="421"/>
      <c r="M4337" s="421"/>
      <c r="N4337" s="421"/>
      <c r="O4337" s="421"/>
      <c r="P4337" s="421"/>
    </row>
    <row r="4338" spans="9:16">
      <c r="I4338" s="419"/>
      <c r="J4338" s="420"/>
      <c r="K4338" s="421"/>
      <c r="L4338" s="421"/>
      <c r="M4338" s="421"/>
      <c r="N4338" s="421"/>
      <c r="O4338" s="421"/>
      <c r="P4338" s="421"/>
    </row>
    <row r="4339" spans="9:16">
      <c r="I4339" s="419"/>
      <c r="J4339" s="420"/>
      <c r="K4339" s="421"/>
      <c r="L4339" s="421"/>
      <c r="M4339" s="421"/>
      <c r="N4339" s="421"/>
      <c r="O4339" s="421"/>
      <c r="P4339" s="421"/>
    </row>
    <row r="4340" spans="9:16">
      <c r="I4340" s="419"/>
      <c r="J4340" s="420"/>
      <c r="K4340" s="421"/>
      <c r="L4340" s="421"/>
      <c r="M4340" s="421"/>
      <c r="N4340" s="421"/>
      <c r="O4340" s="421"/>
      <c r="P4340" s="421"/>
    </row>
    <row r="4341" spans="9:16">
      <c r="I4341" s="419"/>
      <c r="J4341" s="420"/>
      <c r="K4341" s="421"/>
      <c r="L4341" s="421"/>
      <c r="M4341" s="421"/>
      <c r="N4341" s="421"/>
      <c r="O4341" s="421"/>
      <c r="P4341" s="421"/>
    </row>
    <row r="4342" spans="9:16">
      <c r="I4342" s="419"/>
      <c r="J4342" s="420"/>
      <c r="K4342" s="421"/>
      <c r="L4342" s="421"/>
      <c r="M4342" s="421"/>
      <c r="N4342" s="421"/>
      <c r="O4342" s="421"/>
      <c r="P4342" s="421"/>
    </row>
    <row r="4343" spans="9:16">
      <c r="I4343" s="419"/>
      <c r="J4343" s="420"/>
      <c r="K4343" s="421"/>
      <c r="L4343" s="421"/>
      <c r="M4343" s="421"/>
      <c r="N4343" s="421"/>
      <c r="O4343" s="421"/>
      <c r="P4343" s="421"/>
    </row>
    <row r="4344" spans="9:16">
      <c r="I4344" s="419"/>
      <c r="J4344" s="420"/>
      <c r="K4344" s="421"/>
      <c r="L4344" s="421"/>
      <c r="M4344" s="421"/>
      <c r="N4344" s="421"/>
      <c r="O4344" s="421"/>
      <c r="P4344" s="421"/>
    </row>
    <row r="4345" spans="9:16">
      <c r="I4345" s="419"/>
      <c r="J4345" s="420"/>
      <c r="K4345" s="421"/>
      <c r="L4345" s="421"/>
      <c r="M4345" s="421"/>
      <c r="N4345" s="421"/>
      <c r="O4345" s="421"/>
      <c r="P4345" s="421"/>
    </row>
    <row r="4346" spans="9:16">
      <c r="I4346" s="419"/>
      <c r="J4346" s="420"/>
      <c r="K4346" s="421"/>
      <c r="L4346" s="421"/>
      <c r="M4346" s="421"/>
      <c r="N4346" s="421"/>
      <c r="O4346" s="421"/>
      <c r="P4346" s="421"/>
    </row>
    <row r="4347" spans="9:16">
      <c r="I4347" s="419"/>
      <c r="J4347" s="420"/>
      <c r="K4347" s="421"/>
      <c r="L4347" s="421"/>
      <c r="M4347" s="421"/>
      <c r="N4347" s="421"/>
      <c r="O4347" s="421"/>
      <c r="P4347" s="421"/>
    </row>
    <row r="4348" spans="9:16">
      <c r="I4348" s="419"/>
      <c r="J4348" s="420"/>
      <c r="K4348" s="421"/>
      <c r="L4348" s="421"/>
      <c r="M4348" s="421"/>
      <c r="N4348" s="421"/>
      <c r="O4348" s="421"/>
      <c r="P4348" s="421"/>
    </row>
    <row r="4349" spans="9:16">
      <c r="I4349" s="419"/>
      <c r="J4349" s="420"/>
      <c r="K4349" s="421"/>
      <c r="L4349" s="421"/>
      <c r="M4349" s="421"/>
      <c r="N4349" s="421"/>
      <c r="O4349" s="421"/>
      <c r="P4349" s="421"/>
    </row>
    <row r="4350" spans="9:16">
      <c r="I4350" s="419"/>
      <c r="J4350" s="420"/>
      <c r="K4350" s="421"/>
      <c r="L4350" s="421"/>
      <c r="M4350" s="421"/>
      <c r="N4350" s="421"/>
      <c r="O4350" s="421"/>
      <c r="P4350" s="421"/>
    </row>
    <row r="4351" spans="9:16">
      <c r="I4351" s="419"/>
      <c r="J4351" s="420"/>
      <c r="K4351" s="421"/>
      <c r="L4351" s="421"/>
      <c r="M4351" s="421"/>
      <c r="N4351" s="421"/>
      <c r="O4351" s="421"/>
      <c r="P4351" s="421"/>
    </row>
    <row r="4352" spans="9:16">
      <c r="I4352" s="419"/>
      <c r="J4352" s="420"/>
      <c r="K4352" s="421"/>
      <c r="L4352" s="421"/>
      <c r="M4352" s="421"/>
      <c r="N4352" s="421"/>
      <c r="O4352" s="421"/>
      <c r="P4352" s="421"/>
    </row>
    <row r="4353" spans="9:16">
      <c r="I4353" s="419"/>
      <c r="J4353" s="420"/>
      <c r="K4353" s="421"/>
      <c r="L4353" s="421"/>
      <c r="M4353" s="421"/>
      <c r="N4353" s="421"/>
      <c r="O4353" s="421"/>
      <c r="P4353" s="421"/>
    </row>
    <row r="4354" spans="9:16">
      <c r="I4354" s="419"/>
      <c r="J4354" s="420"/>
      <c r="K4354" s="421"/>
      <c r="L4354" s="421"/>
      <c r="M4354" s="421"/>
      <c r="N4354" s="421"/>
      <c r="O4354" s="421"/>
      <c r="P4354" s="421"/>
    </row>
    <row r="4355" spans="9:16">
      <c r="I4355" s="419"/>
      <c r="J4355" s="420"/>
      <c r="K4355" s="421"/>
      <c r="L4355" s="421"/>
      <c r="M4355" s="421"/>
      <c r="N4355" s="421"/>
      <c r="O4355" s="421"/>
      <c r="P4355" s="421"/>
    </row>
    <row r="4356" spans="9:16">
      <c r="I4356" s="419"/>
      <c r="J4356" s="420"/>
      <c r="K4356" s="421"/>
      <c r="L4356" s="421"/>
      <c r="M4356" s="421"/>
      <c r="N4356" s="421"/>
      <c r="O4356" s="421"/>
      <c r="P4356" s="421"/>
    </row>
    <row r="4357" spans="9:16">
      <c r="I4357" s="419"/>
      <c r="J4357" s="420"/>
      <c r="K4357" s="421"/>
      <c r="L4357" s="421"/>
      <c r="M4357" s="421"/>
      <c r="N4357" s="421"/>
      <c r="O4357" s="421"/>
      <c r="P4357" s="421"/>
    </row>
    <row r="4358" spans="9:16">
      <c r="I4358" s="419"/>
      <c r="J4358" s="420"/>
      <c r="K4358" s="421"/>
      <c r="L4358" s="421"/>
      <c r="M4358" s="421"/>
      <c r="N4358" s="421"/>
      <c r="O4358" s="421"/>
      <c r="P4358" s="421"/>
    </row>
    <row r="4359" spans="9:16">
      <c r="I4359" s="419"/>
      <c r="J4359" s="420"/>
      <c r="K4359" s="421"/>
      <c r="L4359" s="421"/>
      <c r="M4359" s="421"/>
      <c r="N4359" s="421"/>
      <c r="O4359" s="421"/>
      <c r="P4359" s="421"/>
    </row>
    <row r="4360" spans="9:16">
      <c r="I4360" s="419"/>
      <c r="J4360" s="420"/>
      <c r="K4360" s="421"/>
      <c r="L4360" s="421"/>
      <c r="M4360" s="421"/>
      <c r="N4360" s="421"/>
      <c r="O4360" s="421"/>
      <c r="P4360" s="421"/>
    </row>
    <row r="4361" spans="9:16">
      <c r="I4361" s="419"/>
      <c r="J4361" s="420"/>
      <c r="K4361" s="421"/>
      <c r="L4361" s="421"/>
      <c r="M4361" s="421"/>
      <c r="N4361" s="421"/>
      <c r="O4361" s="421"/>
      <c r="P4361" s="421"/>
    </row>
    <row r="4362" spans="9:16">
      <c r="I4362" s="419"/>
      <c r="J4362" s="420"/>
      <c r="K4362" s="421"/>
      <c r="L4362" s="421"/>
      <c r="M4362" s="421"/>
      <c r="N4362" s="421"/>
      <c r="O4362" s="421"/>
      <c r="P4362" s="421"/>
    </row>
    <row r="4363" spans="9:16">
      <c r="I4363" s="419"/>
      <c r="J4363" s="420"/>
      <c r="K4363" s="421"/>
      <c r="L4363" s="421"/>
      <c r="M4363" s="421"/>
      <c r="N4363" s="421"/>
      <c r="O4363" s="421"/>
      <c r="P4363" s="421"/>
    </row>
    <row r="4364" spans="9:16">
      <c r="I4364" s="419"/>
      <c r="J4364" s="420"/>
      <c r="K4364" s="421"/>
      <c r="L4364" s="421"/>
      <c r="M4364" s="421"/>
      <c r="N4364" s="421"/>
      <c r="O4364" s="421"/>
      <c r="P4364" s="421"/>
    </row>
    <row r="4365" spans="9:16">
      <c r="I4365" s="419"/>
      <c r="J4365" s="420"/>
      <c r="K4365" s="421"/>
      <c r="L4365" s="421"/>
      <c r="M4365" s="421"/>
      <c r="N4365" s="421"/>
      <c r="O4365" s="421"/>
      <c r="P4365" s="421"/>
    </row>
    <row r="4366" spans="9:16">
      <c r="I4366" s="419"/>
      <c r="J4366" s="420"/>
      <c r="K4366" s="421"/>
      <c r="L4366" s="421"/>
      <c r="M4366" s="421"/>
      <c r="N4366" s="421"/>
      <c r="O4366" s="421"/>
      <c r="P4366" s="421"/>
    </row>
    <row r="4367" spans="9:16">
      <c r="I4367" s="419"/>
      <c r="J4367" s="420"/>
      <c r="K4367" s="421"/>
      <c r="L4367" s="421"/>
      <c r="M4367" s="421"/>
      <c r="N4367" s="421"/>
      <c r="O4367" s="421"/>
      <c r="P4367" s="421"/>
    </row>
    <row r="4368" spans="9:16">
      <c r="I4368" s="419"/>
      <c r="J4368" s="420"/>
      <c r="K4368" s="421"/>
      <c r="L4368" s="421"/>
      <c r="M4368" s="421"/>
      <c r="N4368" s="421"/>
      <c r="O4368" s="421"/>
      <c r="P4368" s="421"/>
    </row>
    <row r="4369" spans="9:16">
      <c r="I4369" s="419"/>
      <c r="J4369" s="420"/>
      <c r="K4369" s="421"/>
      <c r="L4369" s="421"/>
      <c r="M4369" s="421"/>
      <c r="N4369" s="421"/>
      <c r="O4369" s="421"/>
      <c r="P4369" s="421"/>
    </row>
    <row r="4370" spans="9:16">
      <c r="I4370" s="419"/>
      <c r="J4370" s="420"/>
      <c r="K4370" s="421"/>
      <c r="L4370" s="421"/>
      <c r="M4370" s="421"/>
      <c r="N4370" s="421"/>
      <c r="O4370" s="421"/>
      <c r="P4370" s="421"/>
    </row>
    <row r="4371" spans="9:16">
      <c r="I4371" s="419"/>
      <c r="J4371" s="420"/>
      <c r="K4371" s="421"/>
      <c r="L4371" s="421"/>
      <c r="M4371" s="421"/>
      <c r="N4371" s="421"/>
      <c r="O4371" s="421"/>
      <c r="P4371" s="421"/>
    </row>
    <row r="4372" spans="9:16">
      <c r="I4372" s="419"/>
      <c r="J4372" s="420"/>
      <c r="K4372" s="421"/>
      <c r="L4372" s="421"/>
      <c r="M4372" s="421"/>
      <c r="N4372" s="421"/>
      <c r="O4372" s="421"/>
      <c r="P4372" s="421"/>
    </row>
    <row r="4373" spans="9:16">
      <c r="I4373" s="419"/>
      <c r="J4373" s="420"/>
      <c r="K4373" s="421"/>
      <c r="L4373" s="421"/>
      <c r="M4373" s="421"/>
      <c r="N4373" s="421"/>
      <c r="O4373" s="421"/>
      <c r="P4373" s="421"/>
    </row>
    <row r="4374" spans="9:16">
      <c r="I4374" s="419"/>
      <c r="J4374" s="420"/>
      <c r="K4374" s="421"/>
      <c r="L4374" s="421"/>
      <c r="M4374" s="421"/>
      <c r="N4374" s="421"/>
      <c r="O4374" s="421"/>
      <c r="P4374" s="421"/>
    </row>
    <row r="4375" spans="9:16">
      <c r="I4375" s="419"/>
      <c r="J4375" s="420"/>
      <c r="K4375" s="421"/>
      <c r="L4375" s="421"/>
      <c r="M4375" s="421"/>
      <c r="N4375" s="421"/>
      <c r="O4375" s="421"/>
      <c r="P4375" s="421"/>
    </row>
    <row r="4376" spans="9:16">
      <c r="I4376" s="419"/>
      <c r="J4376" s="420"/>
      <c r="K4376" s="421"/>
      <c r="L4376" s="421"/>
      <c r="M4376" s="421"/>
      <c r="N4376" s="421"/>
      <c r="O4376" s="421"/>
      <c r="P4376" s="421"/>
    </row>
    <row r="4377" spans="9:16">
      <c r="I4377" s="419"/>
      <c r="J4377" s="420"/>
      <c r="K4377" s="421"/>
      <c r="L4377" s="421"/>
      <c r="M4377" s="421"/>
      <c r="N4377" s="421"/>
      <c r="O4377" s="421"/>
      <c r="P4377" s="421"/>
    </row>
    <row r="4378" spans="9:16">
      <c r="I4378" s="419"/>
      <c r="J4378" s="420"/>
      <c r="K4378" s="421"/>
      <c r="L4378" s="421"/>
      <c r="M4378" s="421"/>
      <c r="N4378" s="421"/>
      <c r="O4378" s="421"/>
      <c r="P4378" s="421"/>
    </row>
    <row r="4379" spans="9:16">
      <c r="I4379" s="419"/>
      <c r="J4379" s="420"/>
      <c r="K4379" s="421"/>
      <c r="L4379" s="421"/>
      <c r="M4379" s="421"/>
      <c r="N4379" s="421"/>
      <c r="O4379" s="421"/>
      <c r="P4379" s="421"/>
    </row>
    <row r="4380" spans="9:16">
      <c r="I4380" s="419"/>
      <c r="J4380" s="420"/>
      <c r="K4380" s="421"/>
      <c r="L4380" s="421"/>
      <c r="M4380" s="421"/>
      <c r="N4380" s="421"/>
      <c r="O4380" s="421"/>
      <c r="P4380" s="421"/>
    </row>
    <row r="4381" spans="9:16">
      <c r="I4381" s="419"/>
      <c r="J4381" s="420"/>
      <c r="K4381" s="421"/>
      <c r="L4381" s="421"/>
      <c r="M4381" s="421"/>
      <c r="N4381" s="421"/>
      <c r="O4381" s="421"/>
      <c r="P4381" s="421"/>
    </row>
    <row r="4382" spans="9:16">
      <c r="I4382" s="419"/>
      <c r="J4382" s="420"/>
      <c r="K4382" s="421"/>
      <c r="L4382" s="421"/>
      <c r="M4382" s="421"/>
      <c r="N4382" s="421"/>
      <c r="O4382" s="421"/>
      <c r="P4382" s="421"/>
    </row>
    <row r="4383" spans="9:16">
      <c r="I4383" s="419"/>
      <c r="J4383" s="420"/>
      <c r="K4383" s="421"/>
      <c r="L4383" s="421"/>
      <c r="M4383" s="421"/>
      <c r="N4383" s="421"/>
      <c r="O4383" s="421"/>
      <c r="P4383" s="421"/>
    </row>
    <row r="4384" spans="9:16">
      <c r="I4384" s="419"/>
      <c r="J4384" s="420"/>
      <c r="K4384" s="421"/>
      <c r="L4384" s="421"/>
      <c r="M4384" s="421"/>
      <c r="N4384" s="421"/>
      <c r="O4384" s="421"/>
      <c r="P4384" s="421"/>
    </row>
    <row r="4385" spans="9:16">
      <c r="I4385" s="419"/>
      <c r="J4385" s="420"/>
      <c r="K4385" s="421"/>
      <c r="L4385" s="421"/>
      <c r="M4385" s="421"/>
      <c r="N4385" s="421"/>
      <c r="O4385" s="421"/>
      <c r="P4385" s="421"/>
    </row>
    <row r="4386" spans="9:16">
      <c r="I4386" s="419"/>
      <c r="J4386" s="420"/>
      <c r="K4386" s="421"/>
      <c r="L4386" s="421"/>
      <c r="M4386" s="421"/>
      <c r="N4386" s="421"/>
      <c r="O4386" s="421"/>
      <c r="P4386" s="421"/>
    </row>
    <row r="4387" spans="9:16">
      <c r="I4387" s="419"/>
      <c r="J4387" s="420"/>
      <c r="K4387" s="421"/>
      <c r="L4387" s="421"/>
      <c r="M4387" s="421"/>
      <c r="N4387" s="421"/>
      <c r="O4387" s="421"/>
      <c r="P4387" s="421"/>
    </row>
    <row r="4388" spans="9:16">
      <c r="I4388" s="419"/>
      <c r="J4388" s="420"/>
      <c r="K4388" s="421"/>
      <c r="L4388" s="421"/>
      <c r="M4388" s="421"/>
      <c r="N4388" s="421"/>
      <c r="O4388" s="421"/>
      <c r="P4388" s="421"/>
    </row>
    <row r="4389" spans="9:16">
      <c r="I4389" s="419"/>
      <c r="J4389" s="420"/>
      <c r="K4389" s="421"/>
      <c r="L4389" s="421"/>
      <c r="M4389" s="421"/>
      <c r="N4389" s="421"/>
      <c r="O4389" s="421"/>
      <c r="P4389" s="421"/>
    </row>
    <row r="4390" spans="9:16">
      <c r="I4390" s="419"/>
      <c r="J4390" s="420"/>
      <c r="K4390" s="421"/>
      <c r="L4390" s="421"/>
      <c r="M4390" s="421"/>
      <c r="N4390" s="421"/>
      <c r="O4390" s="421"/>
      <c r="P4390" s="421"/>
    </row>
    <row r="4391" spans="9:16">
      <c r="I4391" s="419"/>
      <c r="J4391" s="420"/>
      <c r="K4391" s="421"/>
      <c r="L4391" s="421"/>
      <c r="M4391" s="421"/>
      <c r="N4391" s="421"/>
      <c r="O4391" s="421"/>
      <c r="P4391" s="421"/>
    </row>
    <row r="4392" spans="9:16">
      <c r="I4392" s="419"/>
      <c r="J4392" s="420"/>
      <c r="K4392" s="421"/>
      <c r="L4392" s="421"/>
      <c r="M4392" s="421"/>
      <c r="N4392" s="421"/>
      <c r="O4392" s="421"/>
      <c r="P4392" s="421"/>
    </row>
    <row r="4393" spans="9:16">
      <c r="I4393" s="419"/>
      <c r="J4393" s="420"/>
      <c r="K4393" s="421"/>
      <c r="L4393" s="421"/>
      <c r="M4393" s="421"/>
      <c r="N4393" s="421"/>
      <c r="O4393" s="421"/>
      <c r="P4393" s="421"/>
    </row>
    <row r="4394" spans="9:16">
      <c r="I4394" s="419"/>
      <c r="J4394" s="420"/>
      <c r="K4394" s="421"/>
      <c r="L4394" s="421"/>
      <c r="M4394" s="421"/>
      <c r="N4394" s="421"/>
      <c r="O4394" s="421"/>
      <c r="P4394" s="421"/>
    </row>
    <row r="4395" spans="9:16">
      <c r="I4395" s="419"/>
      <c r="J4395" s="420"/>
      <c r="K4395" s="421"/>
      <c r="L4395" s="421"/>
      <c r="M4395" s="421"/>
      <c r="N4395" s="421"/>
      <c r="O4395" s="421"/>
      <c r="P4395" s="421"/>
    </row>
    <row r="4396" spans="9:16">
      <c r="I4396" s="419"/>
      <c r="J4396" s="420"/>
      <c r="K4396" s="421"/>
      <c r="L4396" s="421"/>
      <c r="M4396" s="421"/>
      <c r="N4396" s="421"/>
      <c r="O4396" s="421"/>
      <c r="P4396" s="421"/>
    </row>
    <row r="4397" spans="9:16">
      <c r="I4397" s="419"/>
      <c r="J4397" s="420"/>
      <c r="K4397" s="421"/>
      <c r="L4397" s="421"/>
      <c r="M4397" s="421"/>
      <c r="N4397" s="421"/>
      <c r="O4397" s="421"/>
      <c r="P4397" s="421"/>
    </row>
    <row r="4398" spans="9:16">
      <c r="I4398" s="419"/>
      <c r="J4398" s="420"/>
      <c r="K4398" s="421"/>
      <c r="L4398" s="421"/>
      <c r="M4398" s="421"/>
      <c r="N4398" s="421"/>
      <c r="O4398" s="421"/>
      <c r="P4398" s="421"/>
    </row>
    <row r="4399" spans="9:16">
      <c r="I4399" s="419"/>
      <c r="J4399" s="420"/>
      <c r="K4399" s="421"/>
      <c r="L4399" s="421"/>
      <c r="M4399" s="421"/>
      <c r="N4399" s="421"/>
      <c r="O4399" s="421"/>
      <c r="P4399" s="421"/>
    </row>
    <row r="4400" spans="9:16">
      <c r="I4400" s="419"/>
      <c r="J4400" s="420"/>
      <c r="K4400" s="421"/>
      <c r="L4400" s="421"/>
      <c r="M4400" s="421"/>
      <c r="N4400" s="421"/>
      <c r="O4400" s="421"/>
      <c r="P4400" s="421"/>
    </row>
    <row r="4401" spans="9:16">
      <c r="I4401" s="419"/>
      <c r="J4401" s="420"/>
      <c r="K4401" s="421"/>
      <c r="L4401" s="421"/>
      <c r="M4401" s="421"/>
      <c r="N4401" s="421"/>
      <c r="O4401" s="421"/>
      <c r="P4401" s="421"/>
    </row>
    <row r="4402" spans="9:16">
      <c r="I4402" s="419"/>
      <c r="J4402" s="420"/>
      <c r="K4402" s="421"/>
      <c r="L4402" s="421"/>
      <c r="M4402" s="421"/>
      <c r="N4402" s="421"/>
      <c r="O4402" s="421"/>
      <c r="P4402" s="421"/>
    </row>
    <row r="4403" spans="9:16">
      <c r="I4403" s="419"/>
      <c r="J4403" s="420"/>
      <c r="K4403" s="421"/>
      <c r="L4403" s="421"/>
      <c r="M4403" s="421"/>
      <c r="N4403" s="421"/>
      <c r="O4403" s="421"/>
      <c r="P4403" s="421"/>
    </row>
    <row r="4404" spans="9:16">
      <c r="I4404" s="419"/>
      <c r="J4404" s="420"/>
      <c r="K4404" s="421"/>
      <c r="L4404" s="421"/>
      <c r="M4404" s="421"/>
      <c r="N4404" s="421"/>
      <c r="O4404" s="421"/>
      <c r="P4404" s="421"/>
    </row>
    <row r="4405" spans="9:16">
      <c r="I4405" s="419"/>
      <c r="J4405" s="420"/>
      <c r="K4405" s="421"/>
      <c r="L4405" s="421"/>
      <c r="M4405" s="421"/>
      <c r="N4405" s="421"/>
      <c r="O4405" s="421"/>
      <c r="P4405" s="421"/>
    </row>
    <row r="4406" spans="9:16">
      <c r="I4406" s="419"/>
      <c r="J4406" s="420"/>
      <c r="K4406" s="421"/>
      <c r="L4406" s="421"/>
      <c r="M4406" s="421"/>
      <c r="N4406" s="421"/>
      <c r="O4406" s="421"/>
      <c r="P4406" s="421"/>
    </row>
    <row r="4407" spans="9:16">
      <c r="I4407" s="419"/>
      <c r="J4407" s="420"/>
      <c r="K4407" s="421"/>
      <c r="L4407" s="421"/>
      <c r="M4407" s="421"/>
      <c r="N4407" s="421"/>
      <c r="O4407" s="421"/>
      <c r="P4407" s="421"/>
    </row>
    <row r="4408" spans="9:16">
      <c r="I4408" s="419"/>
      <c r="J4408" s="420"/>
      <c r="K4408" s="421"/>
      <c r="L4408" s="421"/>
      <c r="M4408" s="421"/>
      <c r="N4408" s="421"/>
      <c r="O4408" s="421"/>
      <c r="P4408" s="421"/>
    </row>
    <row r="4409" spans="9:16">
      <c r="I4409" s="419"/>
      <c r="J4409" s="420"/>
      <c r="K4409" s="421"/>
      <c r="L4409" s="421"/>
      <c r="M4409" s="421"/>
      <c r="N4409" s="421"/>
      <c r="O4409" s="421"/>
      <c r="P4409" s="421"/>
    </row>
    <row r="4410" spans="9:16">
      <c r="I4410" s="419"/>
      <c r="J4410" s="420"/>
      <c r="K4410" s="421"/>
      <c r="L4410" s="421"/>
      <c r="M4410" s="421"/>
      <c r="N4410" s="421"/>
      <c r="O4410" s="421"/>
      <c r="P4410" s="421"/>
    </row>
    <row r="4411" spans="9:16">
      <c r="I4411" s="419"/>
      <c r="J4411" s="420"/>
      <c r="K4411" s="421"/>
      <c r="L4411" s="421"/>
      <c r="M4411" s="421"/>
      <c r="N4411" s="421"/>
      <c r="O4411" s="421"/>
      <c r="P4411" s="421"/>
    </row>
    <row r="4412" spans="9:16">
      <c r="I4412" s="419"/>
      <c r="J4412" s="420"/>
      <c r="K4412" s="421"/>
      <c r="L4412" s="421"/>
      <c r="M4412" s="421"/>
      <c r="N4412" s="421"/>
      <c r="O4412" s="421"/>
      <c r="P4412" s="421"/>
    </row>
    <row r="4413" spans="9:16">
      <c r="I4413" s="419"/>
      <c r="J4413" s="420"/>
      <c r="K4413" s="421"/>
      <c r="L4413" s="421"/>
      <c r="M4413" s="421"/>
      <c r="N4413" s="421"/>
      <c r="O4413" s="421"/>
      <c r="P4413" s="421"/>
    </row>
    <row r="4414" spans="9:16">
      <c r="I4414" s="419"/>
      <c r="J4414" s="420"/>
      <c r="K4414" s="421"/>
      <c r="L4414" s="421"/>
      <c r="M4414" s="421"/>
      <c r="N4414" s="421"/>
      <c r="O4414" s="421"/>
      <c r="P4414" s="421"/>
    </row>
    <row r="4415" spans="9:16">
      <c r="I4415" s="419"/>
      <c r="J4415" s="420"/>
      <c r="K4415" s="421"/>
      <c r="L4415" s="421"/>
      <c r="M4415" s="421"/>
      <c r="N4415" s="421"/>
      <c r="O4415" s="421"/>
      <c r="P4415" s="421"/>
    </row>
    <row r="4416" spans="9:16">
      <c r="I4416" s="419"/>
      <c r="J4416" s="420"/>
      <c r="K4416" s="421"/>
      <c r="L4416" s="421"/>
      <c r="M4416" s="421"/>
      <c r="N4416" s="421"/>
      <c r="O4416" s="421"/>
      <c r="P4416" s="421"/>
    </row>
    <row r="4417" spans="9:16">
      <c r="I4417" s="419"/>
      <c r="J4417" s="420"/>
      <c r="K4417" s="421"/>
      <c r="L4417" s="421"/>
      <c r="M4417" s="421"/>
      <c r="N4417" s="421"/>
      <c r="O4417" s="421"/>
      <c r="P4417" s="421"/>
    </row>
    <row r="4418" spans="9:16">
      <c r="I4418" s="419"/>
      <c r="J4418" s="420"/>
      <c r="K4418" s="421"/>
      <c r="L4418" s="421"/>
      <c r="M4418" s="421"/>
      <c r="N4418" s="421"/>
      <c r="O4418" s="421"/>
      <c r="P4418" s="421"/>
    </row>
    <row r="4419" spans="9:16">
      <c r="I4419" s="419"/>
      <c r="J4419" s="420"/>
      <c r="K4419" s="421"/>
      <c r="L4419" s="421"/>
      <c r="M4419" s="421"/>
      <c r="N4419" s="421"/>
      <c r="O4419" s="421"/>
      <c r="P4419" s="421"/>
    </row>
    <row r="4420" spans="9:16">
      <c r="I4420" s="419"/>
      <c r="J4420" s="420"/>
      <c r="K4420" s="421"/>
      <c r="L4420" s="421"/>
      <c r="M4420" s="421"/>
      <c r="N4420" s="421"/>
      <c r="O4420" s="421"/>
      <c r="P4420" s="421"/>
    </row>
    <row r="4421" spans="9:16">
      <c r="I4421" s="419"/>
      <c r="J4421" s="420"/>
      <c r="K4421" s="421"/>
      <c r="L4421" s="421"/>
      <c r="M4421" s="421"/>
      <c r="N4421" s="421"/>
      <c r="O4421" s="421"/>
      <c r="P4421" s="421"/>
    </row>
    <row r="4422" spans="9:16">
      <c r="I4422" s="419"/>
      <c r="J4422" s="420"/>
      <c r="K4422" s="421"/>
      <c r="L4422" s="421"/>
      <c r="M4422" s="421"/>
      <c r="N4422" s="421"/>
      <c r="O4422" s="421"/>
      <c r="P4422" s="421"/>
    </row>
    <row r="4423" spans="9:16">
      <c r="I4423" s="419"/>
      <c r="J4423" s="420"/>
      <c r="K4423" s="421"/>
      <c r="L4423" s="421"/>
      <c r="M4423" s="421"/>
      <c r="N4423" s="421"/>
      <c r="O4423" s="421"/>
      <c r="P4423" s="421"/>
    </row>
    <row r="4424" spans="9:16">
      <c r="I4424" s="419"/>
      <c r="J4424" s="420"/>
      <c r="K4424" s="421"/>
      <c r="L4424" s="421"/>
      <c r="M4424" s="421"/>
      <c r="N4424" s="421"/>
      <c r="O4424" s="421"/>
      <c r="P4424" s="421"/>
    </row>
    <row r="4425" spans="9:16">
      <c r="I4425" s="419"/>
      <c r="J4425" s="420"/>
      <c r="K4425" s="421"/>
      <c r="L4425" s="421"/>
      <c r="M4425" s="421"/>
      <c r="N4425" s="421"/>
      <c r="O4425" s="421"/>
      <c r="P4425" s="421"/>
    </row>
    <row r="4426" spans="9:16">
      <c r="I4426" s="419"/>
      <c r="J4426" s="420"/>
      <c r="K4426" s="421"/>
      <c r="L4426" s="421"/>
      <c r="M4426" s="421"/>
      <c r="N4426" s="421"/>
      <c r="O4426" s="421"/>
      <c r="P4426" s="421"/>
    </row>
    <row r="4427" spans="9:16">
      <c r="I4427" s="419"/>
      <c r="J4427" s="420"/>
      <c r="K4427" s="421"/>
      <c r="L4427" s="421"/>
      <c r="M4427" s="421"/>
      <c r="N4427" s="421"/>
      <c r="O4427" s="421"/>
      <c r="P4427" s="421"/>
    </row>
    <row r="4428" spans="9:16">
      <c r="I4428" s="419"/>
      <c r="J4428" s="420"/>
      <c r="K4428" s="421"/>
      <c r="L4428" s="421"/>
      <c r="M4428" s="421"/>
      <c r="N4428" s="421"/>
      <c r="O4428" s="421"/>
      <c r="P4428" s="421"/>
    </row>
    <row r="4429" spans="9:16">
      <c r="I4429" s="419"/>
      <c r="J4429" s="420"/>
      <c r="K4429" s="421"/>
      <c r="L4429" s="421"/>
      <c r="M4429" s="421"/>
      <c r="N4429" s="421"/>
      <c r="O4429" s="421"/>
      <c r="P4429" s="421"/>
    </row>
    <row r="4430" spans="9:16">
      <c r="I4430" s="419"/>
      <c r="J4430" s="420"/>
      <c r="K4430" s="421"/>
      <c r="L4430" s="421"/>
      <c r="M4430" s="421"/>
      <c r="N4430" s="421"/>
      <c r="O4430" s="421"/>
      <c r="P4430" s="421"/>
    </row>
    <row r="4431" spans="9:16">
      <c r="I4431" s="419"/>
      <c r="J4431" s="420"/>
      <c r="K4431" s="421"/>
      <c r="L4431" s="421"/>
      <c r="M4431" s="421"/>
      <c r="N4431" s="421"/>
      <c r="O4431" s="421"/>
      <c r="P4431" s="421"/>
    </row>
    <row r="4432" spans="9:16">
      <c r="I4432" s="419"/>
      <c r="J4432" s="420"/>
      <c r="K4432" s="421"/>
      <c r="L4432" s="421"/>
      <c r="M4432" s="421"/>
      <c r="N4432" s="421"/>
      <c r="O4432" s="421"/>
      <c r="P4432" s="421"/>
    </row>
    <row r="4433" spans="9:16">
      <c r="I4433" s="419"/>
      <c r="J4433" s="420"/>
      <c r="K4433" s="421"/>
      <c r="L4433" s="421"/>
      <c r="M4433" s="421"/>
      <c r="N4433" s="421"/>
      <c r="O4433" s="421"/>
      <c r="P4433" s="421"/>
    </row>
    <row r="4434" spans="9:16">
      <c r="I4434" s="419"/>
      <c r="J4434" s="420"/>
      <c r="K4434" s="421"/>
      <c r="L4434" s="421"/>
      <c r="M4434" s="421"/>
      <c r="N4434" s="421"/>
      <c r="O4434" s="421"/>
      <c r="P4434" s="421"/>
    </row>
    <row r="4435" spans="9:16">
      <c r="I4435" s="419"/>
      <c r="J4435" s="420"/>
      <c r="K4435" s="421"/>
      <c r="L4435" s="421"/>
      <c r="M4435" s="421"/>
      <c r="N4435" s="421"/>
      <c r="O4435" s="421"/>
      <c r="P4435" s="421"/>
    </row>
    <row r="4436" spans="9:16">
      <c r="I4436" s="419"/>
      <c r="J4436" s="420"/>
      <c r="K4436" s="421"/>
      <c r="L4436" s="421"/>
      <c r="M4436" s="421"/>
      <c r="N4436" s="421"/>
      <c r="O4436" s="421"/>
      <c r="P4436" s="421"/>
    </row>
    <row r="4437" spans="9:16">
      <c r="I4437" s="419"/>
      <c r="J4437" s="420"/>
      <c r="K4437" s="421"/>
      <c r="L4437" s="421"/>
      <c r="M4437" s="421"/>
      <c r="N4437" s="421"/>
      <c r="O4437" s="421"/>
      <c r="P4437" s="421"/>
    </row>
    <row r="4438" spans="9:16">
      <c r="I4438" s="419"/>
      <c r="J4438" s="420"/>
      <c r="K4438" s="421"/>
      <c r="L4438" s="421"/>
      <c r="M4438" s="421"/>
      <c r="N4438" s="421"/>
      <c r="O4438" s="421"/>
      <c r="P4438" s="421"/>
    </row>
    <row r="4439" spans="9:16">
      <c r="I4439" s="419"/>
      <c r="J4439" s="420"/>
      <c r="K4439" s="421"/>
      <c r="L4439" s="421"/>
      <c r="M4439" s="421"/>
      <c r="N4439" s="421"/>
      <c r="O4439" s="421"/>
      <c r="P4439" s="421"/>
    </row>
    <row r="4440" spans="9:16">
      <c r="I4440" s="419"/>
      <c r="J4440" s="420"/>
      <c r="K4440" s="421"/>
      <c r="L4440" s="421"/>
      <c r="M4440" s="421"/>
      <c r="N4440" s="421"/>
      <c r="O4440" s="421"/>
      <c r="P4440" s="421"/>
    </row>
    <row r="4441" spans="9:16">
      <c r="I4441" s="419"/>
      <c r="J4441" s="420"/>
      <c r="K4441" s="421"/>
      <c r="L4441" s="421"/>
      <c r="M4441" s="421"/>
      <c r="N4441" s="421"/>
      <c r="O4441" s="421"/>
      <c r="P4441" s="421"/>
    </row>
    <row r="4442" spans="9:16">
      <c r="I4442" s="419"/>
      <c r="J4442" s="420"/>
      <c r="K4442" s="421"/>
      <c r="L4442" s="421"/>
      <c r="M4442" s="421"/>
      <c r="N4442" s="421"/>
      <c r="O4442" s="421"/>
      <c r="P4442" s="421"/>
    </row>
    <row r="4443" spans="9:16">
      <c r="I4443" s="419"/>
      <c r="J4443" s="420"/>
      <c r="K4443" s="421"/>
      <c r="L4443" s="421"/>
      <c r="M4443" s="421"/>
      <c r="N4443" s="421"/>
      <c r="O4443" s="421"/>
      <c r="P4443" s="421"/>
    </row>
    <row r="4444" spans="9:16">
      <c r="I4444" s="419"/>
      <c r="J4444" s="420"/>
      <c r="K4444" s="421"/>
      <c r="L4444" s="421"/>
      <c r="M4444" s="421"/>
      <c r="N4444" s="421"/>
      <c r="O4444" s="421"/>
      <c r="P4444" s="421"/>
    </row>
    <row r="4445" spans="9:16">
      <c r="I4445" s="419"/>
      <c r="J4445" s="420"/>
      <c r="K4445" s="421"/>
      <c r="L4445" s="421"/>
      <c r="M4445" s="421"/>
      <c r="N4445" s="421"/>
      <c r="O4445" s="421"/>
      <c r="P4445" s="421"/>
    </row>
    <row r="4446" spans="9:16">
      <c r="I4446" s="419"/>
      <c r="J4446" s="420"/>
      <c r="K4446" s="421"/>
      <c r="L4446" s="421"/>
      <c r="M4446" s="421"/>
      <c r="N4446" s="421"/>
      <c r="O4446" s="421"/>
      <c r="P4446" s="421"/>
    </row>
    <row r="4447" spans="9:16">
      <c r="I4447" s="419"/>
      <c r="J4447" s="420"/>
      <c r="K4447" s="421"/>
      <c r="L4447" s="421"/>
      <c r="M4447" s="421"/>
      <c r="N4447" s="421"/>
      <c r="O4447" s="421"/>
      <c r="P4447" s="421"/>
    </row>
    <row r="4448" spans="9:16">
      <c r="I4448" s="419"/>
      <c r="J4448" s="420"/>
      <c r="K4448" s="421"/>
      <c r="L4448" s="421"/>
      <c r="M4448" s="421"/>
      <c r="N4448" s="421"/>
      <c r="O4448" s="421"/>
      <c r="P4448" s="421"/>
    </row>
    <row r="4449" spans="9:16">
      <c r="I4449" s="419"/>
      <c r="J4449" s="420"/>
      <c r="K4449" s="421"/>
      <c r="L4449" s="421"/>
      <c r="M4449" s="421"/>
      <c r="N4449" s="421"/>
      <c r="O4449" s="421"/>
      <c r="P4449" s="421"/>
    </row>
    <row r="4450" spans="9:16">
      <c r="I4450" s="419"/>
      <c r="J4450" s="420"/>
      <c r="K4450" s="421"/>
      <c r="L4450" s="421"/>
      <c r="M4450" s="421"/>
      <c r="N4450" s="421"/>
      <c r="O4450" s="421"/>
      <c r="P4450" s="421"/>
    </row>
    <row r="4451" spans="9:16">
      <c r="I4451" s="419"/>
      <c r="J4451" s="420"/>
      <c r="K4451" s="421"/>
      <c r="L4451" s="421"/>
      <c r="M4451" s="421"/>
      <c r="N4451" s="421"/>
      <c r="O4451" s="421"/>
      <c r="P4451" s="421"/>
    </row>
    <row r="4452" spans="9:16">
      <c r="I4452" s="419"/>
      <c r="J4452" s="420"/>
      <c r="K4452" s="421"/>
      <c r="L4452" s="421"/>
      <c r="M4452" s="421"/>
      <c r="N4452" s="421"/>
      <c r="O4452" s="421"/>
      <c r="P4452" s="421"/>
    </row>
    <row r="4453" spans="9:16">
      <c r="I4453" s="419"/>
      <c r="J4453" s="420"/>
      <c r="K4453" s="421"/>
      <c r="L4453" s="421"/>
      <c r="M4453" s="421"/>
      <c r="N4453" s="421"/>
      <c r="O4453" s="421"/>
      <c r="P4453" s="421"/>
    </row>
    <row r="4454" spans="9:16">
      <c r="I4454" s="419"/>
      <c r="J4454" s="420"/>
      <c r="K4454" s="421"/>
      <c r="L4454" s="421"/>
      <c r="M4454" s="421"/>
      <c r="N4454" s="421"/>
      <c r="O4454" s="421"/>
      <c r="P4454" s="421"/>
    </row>
    <row r="4455" spans="9:16">
      <c r="I4455" s="419"/>
      <c r="J4455" s="420"/>
      <c r="K4455" s="421"/>
      <c r="L4455" s="421"/>
      <c r="M4455" s="421"/>
      <c r="N4455" s="421"/>
      <c r="O4455" s="421"/>
      <c r="P4455" s="421"/>
    </row>
    <row r="4456" spans="9:16">
      <c r="I4456" s="419"/>
      <c r="J4456" s="420"/>
      <c r="K4456" s="421"/>
      <c r="L4456" s="421"/>
      <c r="M4456" s="421"/>
      <c r="N4456" s="421"/>
      <c r="O4456" s="421"/>
      <c r="P4456" s="421"/>
    </row>
    <row r="4457" spans="9:16">
      <c r="I4457" s="419"/>
      <c r="J4457" s="420"/>
      <c r="K4457" s="421"/>
      <c r="L4457" s="421"/>
      <c r="M4457" s="421"/>
      <c r="N4457" s="421"/>
      <c r="O4457" s="421"/>
      <c r="P4457" s="421"/>
    </row>
    <row r="4458" spans="9:16">
      <c r="I4458" s="419"/>
      <c r="J4458" s="420"/>
      <c r="K4458" s="421"/>
      <c r="L4458" s="421"/>
      <c r="M4458" s="421"/>
      <c r="N4458" s="421"/>
      <c r="O4458" s="421"/>
      <c r="P4458" s="421"/>
    </row>
    <row r="4459" spans="9:16">
      <c r="I4459" s="419"/>
      <c r="J4459" s="420"/>
      <c r="K4459" s="421"/>
      <c r="L4459" s="421"/>
      <c r="M4459" s="421"/>
      <c r="N4459" s="421"/>
      <c r="O4459" s="421"/>
      <c r="P4459" s="421"/>
    </row>
    <row r="4460" spans="9:16">
      <c r="I4460" s="419"/>
      <c r="J4460" s="420"/>
      <c r="K4460" s="421"/>
      <c r="L4460" s="421"/>
      <c r="M4460" s="421"/>
      <c r="N4460" s="421"/>
      <c r="O4460" s="421"/>
      <c r="P4460" s="421"/>
    </row>
    <row r="4461" spans="9:16">
      <c r="I4461" s="419"/>
      <c r="J4461" s="420"/>
      <c r="K4461" s="421"/>
      <c r="L4461" s="421"/>
      <c r="M4461" s="421"/>
      <c r="N4461" s="421"/>
      <c r="O4461" s="421"/>
      <c r="P4461" s="421"/>
    </row>
    <row r="4462" spans="9:16">
      <c r="I4462" s="419"/>
      <c r="J4462" s="420"/>
      <c r="K4462" s="421"/>
      <c r="L4462" s="421"/>
      <c r="M4462" s="421"/>
      <c r="N4462" s="421"/>
      <c r="O4462" s="421"/>
      <c r="P4462" s="421"/>
    </row>
    <row r="4463" spans="9:16">
      <c r="I4463" s="419"/>
      <c r="J4463" s="420"/>
      <c r="K4463" s="421"/>
      <c r="L4463" s="421"/>
      <c r="M4463" s="421"/>
      <c r="N4463" s="421"/>
      <c r="O4463" s="421"/>
      <c r="P4463" s="421"/>
    </row>
    <row r="4464" spans="9:16">
      <c r="I4464" s="419"/>
      <c r="J4464" s="420"/>
      <c r="K4464" s="421"/>
      <c r="L4464" s="421"/>
      <c r="M4464" s="421"/>
      <c r="N4464" s="421"/>
      <c r="O4464" s="421"/>
      <c r="P4464" s="421"/>
    </row>
    <row r="4465" spans="9:16">
      <c r="I4465" s="419"/>
      <c r="J4465" s="420"/>
      <c r="K4465" s="421"/>
      <c r="L4465" s="421"/>
      <c r="M4465" s="421"/>
      <c r="N4465" s="421"/>
      <c r="O4465" s="421"/>
      <c r="P4465" s="421"/>
    </row>
    <row r="4466" spans="9:16">
      <c r="I4466" s="419"/>
      <c r="J4466" s="420"/>
      <c r="K4466" s="421"/>
      <c r="L4466" s="421"/>
      <c r="M4466" s="421"/>
      <c r="N4466" s="421"/>
      <c r="O4466" s="421"/>
      <c r="P4466" s="421"/>
    </row>
    <row r="4467" spans="9:16">
      <c r="I4467" s="419"/>
      <c r="J4467" s="420"/>
      <c r="K4467" s="421"/>
      <c r="L4467" s="421"/>
      <c r="M4467" s="421"/>
      <c r="N4467" s="421"/>
      <c r="O4467" s="421"/>
      <c r="P4467" s="421"/>
    </row>
    <row r="4468" spans="9:16">
      <c r="I4468" s="419"/>
      <c r="J4468" s="420"/>
      <c r="K4468" s="421"/>
      <c r="L4468" s="421"/>
      <c r="M4468" s="421"/>
      <c r="N4468" s="421"/>
      <c r="O4468" s="421"/>
      <c r="P4468" s="421"/>
    </row>
    <row r="4469" spans="9:16">
      <c r="I4469" s="419"/>
      <c r="J4469" s="420"/>
      <c r="K4469" s="421"/>
      <c r="L4469" s="421"/>
      <c r="M4469" s="421"/>
      <c r="N4469" s="421"/>
      <c r="O4469" s="421"/>
      <c r="P4469" s="421"/>
    </row>
    <row r="4470" spans="9:16">
      <c r="I4470" s="419"/>
      <c r="J4470" s="420"/>
      <c r="K4470" s="421"/>
      <c r="L4470" s="421"/>
      <c r="M4470" s="421"/>
      <c r="N4470" s="421"/>
      <c r="O4470" s="421"/>
      <c r="P4470" s="421"/>
    </row>
    <row r="4471" spans="9:16">
      <c r="I4471" s="419"/>
      <c r="J4471" s="420"/>
      <c r="K4471" s="421"/>
      <c r="L4471" s="421"/>
      <c r="M4471" s="421"/>
      <c r="N4471" s="421"/>
      <c r="O4471" s="421"/>
      <c r="P4471" s="421"/>
    </row>
    <row r="4472" spans="9:16">
      <c r="I4472" s="419"/>
      <c r="J4472" s="420"/>
      <c r="K4472" s="421"/>
      <c r="L4472" s="421"/>
      <c r="M4472" s="421"/>
      <c r="N4472" s="421"/>
      <c r="O4472" s="421"/>
      <c r="P4472" s="421"/>
    </row>
    <row r="4473" spans="9:16">
      <c r="I4473" s="419"/>
      <c r="J4473" s="420"/>
      <c r="K4473" s="421"/>
      <c r="L4473" s="421"/>
      <c r="M4473" s="421"/>
      <c r="N4473" s="421"/>
      <c r="O4473" s="421"/>
      <c r="P4473" s="421"/>
    </row>
    <row r="4474" spans="9:16">
      <c r="I4474" s="419"/>
      <c r="J4474" s="420"/>
      <c r="K4474" s="421"/>
      <c r="L4474" s="421"/>
      <c r="M4474" s="421"/>
      <c r="N4474" s="421"/>
      <c r="O4474" s="421"/>
      <c r="P4474" s="421"/>
    </row>
    <row r="4475" spans="9:16">
      <c r="I4475" s="419"/>
      <c r="J4475" s="420"/>
      <c r="K4475" s="421"/>
      <c r="L4475" s="421"/>
      <c r="M4475" s="421"/>
      <c r="N4475" s="421"/>
      <c r="O4475" s="421"/>
      <c r="P4475" s="421"/>
    </row>
    <row r="4476" spans="9:16">
      <c r="I4476" s="419"/>
      <c r="J4476" s="420"/>
      <c r="K4476" s="421"/>
      <c r="L4476" s="421"/>
      <c r="M4476" s="421"/>
      <c r="N4476" s="421"/>
      <c r="O4476" s="421"/>
      <c r="P4476" s="421"/>
    </row>
    <row r="4477" spans="9:16">
      <c r="I4477" s="419"/>
      <c r="J4477" s="420"/>
      <c r="K4477" s="421"/>
      <c r="L4477" s="421"/>
      <c r="M4477" s="421"/>
      <c r="N4477" s="421"/>
      <c r="O4477" s="421"/>
      <c r="P4477" s="421"/>
    </row>
    <row r="4478" spans="9:16">
      <c r="I4478" s="419"/>
      <c r="J4478" s="420"/>
      <c r="K4478" s="421"/>
      <c r="L4478" s="421"/>
      <c r="M4478" s="421"/>
      <c r="N4478" s="421"/>
      <c r="O4478" s="421"/>
      <c r="P4478" s="421"/>
    </row>
    <row r="4479" spans="9:16">
      <c r="I4479" s="419"/>
      <c r="J4479" s="420"/>
      <c r="K4479" s="421"/>
      <c r="L4479" s="421"/>
      <c r="M4479" s="421"/>
      <c r="N4479" s="421"/>
      <c r="O4479" s="421"/>
      <c r="P4479" s="421"/>
    </row>
    <row r="4480" spans="9:16">
      <c r="I4480" s="419"/>
      <c r="J4480" s="420"/>
      <c r="K4480" s="421"/>
      <c r="L4480" s="421"/>
      <c r="M4480" s="421"/>
      <c r="N4480" s="421"/>
      <c r="O4480" s="421"/>
      <c r="P4480" s="421"/>
    </row>
    <row r="4481" spans="9:16">
      <c r="I4481" s="419"/>
      <c r="J4481" s="420"/>
      <c r="K4481" s="421"/>
      <c r="L4481" s="421"/>
      <c r="M4481" s="421"/>
      <c r="N4481" s="421"/>
      <c r="O4481" s="421"/>
      <c r="P4481" s="421"/>
    </row>
    <row r="4482" spans="9:16">
      <c r="I4482" s="419"/>
      <c r="J4482" s="420"/>
      <c r="K4482" s="421"/>
      <c r="L4482" s="421"/>
      <c r="M4482" s="421"/>
      <c r="N4482" s="421"/>
      <c r="O4482" s="421"/>
      <c r="P4482" s="421"/>
    </row>
    <row r="4483" spans="9:16">
      <c r="I4483" s="419"/>
      <c r="J4483" s="420"/>
      <c r="K4483" s="421"/>
      <c r="L4483" s="421"/>
      <c r="M4483" s="421"/>
      <c r="N4483" s="421"/>
      <c r="O4483" s="421"/>
      <c r="P4483" s="421"/>
    </row>
    <row r="4484" spans="9:16">
      <c r="I4484" s="419"/>
      <c r="J4484" s="420"/>
      <c r="K4484" s="421"/>
      <c r="L4484" s="421"/>
      <c r="M4484" s="421"/>
      <c r="N4484" s="421"/>
      <c r="O4484" s="421"/>
      <c r="P4484" s="421"/>
    </row>
    <row r="4485" spans="9:16">
      <c r="I4485" s="419"/>
      <c r="J4485" s="420"/>
      <c r="K4485" s="421"/>
      <c r="L4485" s="421"/>
      <c r="M4485" s="421"/>
      <c r="N4485" s="421"/>
      <c r="O4485" s="421"/>
      <c r="P4485" s="421"/>
    </row>
    <row r="4486" spans="9:16">
      <c r="I4486" s="419"/>
      <c r="J4486" s="420"/>
      <c r="K4486" s="421"/>
      <c r="L4486" s="421"/>
      <c r="M4486" s="421"/>
      <c r="N4486" s="421"/>
      <c r="O4486" s="421"/>
      <c r="P4486" s="421"/>
    </row>
    <row r="4487" spans="9:16">
      <c r="I4487" s="419"/>
      <c r="J4487" s="420"/>
      <c r="K4487" s="421"/>
      <c r="L4487" s="421"/>
      <c r="M4487" s="421"/>
      <c r="N4487" s="421"/>
      <c r="O4487" s="421"/>
      <c r="P4487" s="421"/>
    </row>
    <row r="4488" spans="9:16">
      <c r="I4488" s="419"/>
      <c r="J4488" s="420"/>
      <c r="K4488" s="421"/>
      <c r="L4488" s="421"/>
      <c r="M4488" s="421"/>
      <c r="N4488" s="421"/>
      <c r="O4488" s="421"/>
      <c r="P4488" s="421"/>
    </row>
    <row r="4489" spans="9:16">
      <c r="I4489" s="419"/>
      <c r="J4489" s="420"/>
      <c r="K4489" s="421"/>
      <c r="L4489" s="421"/>
      <c r="M4489" s="421"/>
      <c r="N4489" s="421"/>
      <c r="O4489" s="421"/>
      <c r="P4489" s="421"/>
    </row>
    <row r="4490" spans="9:16">
      <c r="I4490" s="419"/>
      <c r="J4490" s="420"/>
      <c r="K4490" s="421"/>
      <c r="L4490" s="421"/>
      <c r="M4490" s="421"/>
      <c r="N4490" s="421"/>
      <c r="O4490" s="421"/>
      <c r="P4490" s="421"/>
    </row>
    <row r="4491" spans="9:16">
      <c r="I4491" s="419"/>
      <c r="J4491" s="420"/>
      <c r="K4491" s="421"/>
      <c r="L4491" s="421"/>
      <c r="M4491" s="421"/>
      <c r="N4491" s="421"/>
      <c r="O4491" s="421"/>
      <c r="P4491" s="421"/>
    </row>
    <row r="4492" spans="9:16">
      <c r="I4492" s="419"/>
      <c r="J4492" s="420"/>
      <c r="K4492" s="421"/>
      <c r="L4492" s="421"/>
      <c r="M4492" s="421"/>
      <c r="N4492" s="421"/>
      <c r="O4492" s="421"/>
      <c r="P4492" s="421"/>
    </row>
    <row r="4493" spans="9:16">
      <c r="I4493" s="419"/>
      <c r="J4493" s="420"/>
      <c r="K4493" s="421"/>
      <c r="L4493" s="421"/>
      <c r="M4493" s="421"/>
      <c r="N4493" s="421"/>
      <c r="O4493" s="421"/>
      <c r="P4493" s="421"/>
    </row>
    <row r="4494" spans="9:16">
      <c r="I4494" s="419"/>
      <c r="J4494" s="420"/>
      <c r="K4494" s="421"/>
      <c r="L4494" s="421"/>
      <c r="M4494" s="421"/>
      <c r="N4494" s="421"/>
      <c r="O4494" s="421"/>
      <c r="P4494" s="421"/>
    </row>
    <row r="4495" spans="9:16">
      <c r="I4495" s="419"/>
      <c r="J4495" s="420"/>
      <c r="K4495" s="421"/>
      <c r="L4495" s="421"/>
      <c r="M4495" s="421"/>
      <c r="N4495" s="421"/>
      <c r="O4495" s="421"/>
      <c r="P4495" s="421"/>
    </row>
    <row r="4496" spans="9:16">
      <c r="I4496" s="419"/>
      <c r="J4496" s="420"/>
      <c r="K4496" s="421"/>
      <c r="L4496" s="421"/>
      <c r="M4496" s="421"/>
      <c r="N4496" s="421"/>
      <c r="O4496" s="421"/>
      <c r="P4496" s="421"/>
    </row>
    <row r="4497" spans="9:16">
      <c r="I4497" s="419"/>
      <c r="J4497" s="420"/>
      <c r="K4497" s="421"/>
      <c r="L4497" s="421"/>
      <c r="M4497" s="421"/>
      <c r="N4497" s="421"/>
      <c r="O4497" s="421"/>
      <c r="P4497" s="421"/>
    </row>
    <row r="4498" spans="9:16">
      <c r="I4498" s="419"/>
      <c r="J4498" s="420"/>
      <c r="K4498" s="421"/>
      <c r="L4498" s="421"/>
      <c r="M4498" s="421"/>
      <c r="N4498" s="421"/>
      <c r="O4498" s="421"/>
      <c r="P4498" s="421"/>
    </row>
    <row r="4499" spans="9:16">
      <c r="I4499" s="419"/>
      <c r="J4499" s="420"/>
      <c r="K4499" s="421"/>
      <c r="L4499" s="421"/>
      <c r="M4499" s="421"/>
      <c r="N4499" s="421"/>
      <c r="O4499" s="421"/>
      <c r="P4499" s="421"/>
    </row>
    <row r="4500" spans="9:16">
      <c r="I4500" s="419"/>
      <c r="J4500" s="420"/>
      <c r="K4500" s="421"/>
      <c r="L4500" s="421"/>
      <c r="M4500" s="421"/>
      <c r="N4500" s="421"/>
      <c r="O4500" s="421"/>
      <c r="P4500" s="421"/>
    </row>
    <row r="4501" spans="9:16">
      <c r="I4501" s="419"/>
      <c r="J4501" s="420"/>
      <c r="K4501" s="421"/>
      <c r="L4501" s="421"/>
      <c r="M4501" s="421"/>
      <c r="N4501" s="421"/>
      <c r="O4501" s="421"/>
      <c r="P4501" s="421"/>
    </row>
    <row r="4502" spans="9:16">
      <c r="I4502" s="419"/>
      <c r="J4502" s="420"/>
      <c r="K4502" s="421"/>
      <c r="L4502" s="421"/>
      <c r="M4502" s="421"/>
      <c r="N4502" s="421"/>
      <c r="O4502" s="421"/>
      <c r="P4502" s="421"/>
    </row>
    <row r="4503" spans="9:16">
      <c r="I4503" s="419"/>
      <c r="J4503" s="420"/>
      <c r="K4503" s="421"/>
      <c r="L4503" s="421"/>
      <c r="M4503" s="421"/>
      <c r="N4503" s="421"/>
      <c r="O4503" s="421"/>
      <c r="P4503" s="421"/>
    </row>
    <row r="4504" spans="9:16">
      <c r="I4504" s="419"/>
      <c r="J4504" s="420"/>
      <c r="K4504" s="421"/>
      <c r="L4504" s="421"/>
      <c r="M4504" s="421"/>
      <c r="N4504" s="421"/>
      <c r="O4504" s="421"/>
      <c r="P4504" s="421"/>
    </row>
    <row r="4505" spans="9:16">
      <c r="I4505" s="419"/>
      <c r="J4505" s="420"/>
      <c r="K4505" s="421"/>
      <c r="L4505" s="421"/>
      <c r="M4505" s="421"/>
      <c r="N4505" s="421"/>
      <c r="O4505" s="421"/>
      <c r="P4505" s="421"/>
    </row>
    <row r="4506" spans="9:16">
      <c r="I4506" s="419"/>
      <c r="J4506" s="420"/>
      <c r="K4506" s="421"/>
      <c r="L4506" s="421"/>
      <c r="M4506" s="421"/>
      <c r="N4506" s="421"/>
      <c r="O4506" s="421"/>
      <c r="P4506" s="421"/>
    </row>
    <row r="4507" spans="9:16">
      <c r="I4507" s="419"/>
      <c r="J4507" s="420"/>
      <c r="K4507" s="421"/>
      <c r="L4507" s="421"/>
      <c r="M4507" s="421"/>
      <c r="N4507" s="421"/>
      <c r="O4507" s="421"/>
      <c r="P4507" s="421"/>
    </row>
    <row r="4508" spans="9:16">
      <c r="I4508" s="419"/>
      <c r="J4508" s="420"/>
      <c r="K4508" s="421"/>
      <c r="L4508" s="421"/>
      <c r="M4508" s="421"/>
      <c r="N4508" s="421"/>
      <c r="O4508" s="421"/>
      <c r="P4508" s="421"/>
    </row>
    <row r="4509" spans="9:16">
      <c r="I4509" s="419"/>
      <c r="J4509" s="420"/>
      <c r="K4509" s="421"/>
      <c r="L4509" s="421"/>
      <c r="M4509" s="421"/>
      <c r="N4509" s="421"/>
      <c r="O4509" s="421"/>
      <c r="P4509" s="421"/>
    </row>
    <row r="4510" spans="9:16">
      <c r="I4510" s="419"/>
      <c r="J4510" s="420"/>
      <c r="K4510" s="421"/>
      <c r="L4510" s="421"/>
      <c r="M4510" s="421"/>
      <c r="N4510" s="421"/>
      <c r="O4510" s="421"/>
      <c r="P4510" s="421"/>
    </row>
    <row r="4511" spans="9:16">
      <c r="I4511" s="419"/>
      <c r="J4511" s="420"/>
      <c r="K4511" s="421"/>
      <c r="L4511" s="421"/>
      <c r="M4511" s="421"/>
      <c r="N4511" s="421"/>
      <c r="O4511" s="421"/>
      <c r="P4511" s="421"/>
    </row>
    <row r="4512" spans="9:16">
      <c r="I4512" s="419"/>
      <c r="J4512" s="420"/>
      <c r="K4512" s="421"/>
      <c r="L4512" s="421"/>
      <c r="M4512" s="421"/>
      <c r="N4512" s="421"/>
      <c r="O4512" s="421"/>
      <c r="P4512" s="421"/>
    </row>
    <row r="4513" spans="9:16">
      <c r="I4513" s="419"/>
      <c r="J4513" s="420"/>
      <c r="K4513" s="421"/>
      <c r="L4513" s="421"/>
      <c r="M4513" s="421"/>
      <c r="N4513" s="421"/>
      <c r="O4513" s="421"/>
      <c r="P4513" s="421"/>
    </row>
    <row r="4514" spans="9:16">
      <c r="I4514" s="419"/>
      <c r="J4514" s="420"/>
      <c r="K4514" s="421"/>
      <c r="L4514" s="421"/>
      <c r="M4514" s="421"/>
      <c r="N4514" s="421"/>
      <c r="O4514" s="421"/>
      <c r="P4514" s="421"/>
    </row>
    <row r="4515" spans="9:16">
      <c r="I4515" s="419"/>
      <c r="J4515" s="420"/>
      <c r="K4515" s="421"/>
      <c r="L4515" s="421"/>
      <c r="M4515" s="421"/>
      <c r="N4515" s="421"/>
      <c r="O4515" s="421"/>
      <c r="P4515" s="421"/>
    </row>
    <row r="4516" spans="9:16">
      <c r="I4516" s="419"/>
      <c r="J4516" s="420"/>
      <c r="K4516" s="421"/>
      <c r="L4516" s="421"/>
      <c r="M4516" s="421"/>
      <c r="N4516" s="421"/>
      <c r="O4516" s="421"/>
      <c r="P4516" s="421"/>
    </row>
    <row r="4517" spans="9:16">
      <c r="I4517" s="419"/>
      <c r="J4517" s="420"/>
      <c r="K4517" s="421"/>
      <c r="L4517" s="421"/>
      <c r="M4517" s="421"/>
      <c r="N4517" s="421"/>
      <c r="O4517" s="421"/>
      <c r="P4517" s="421"/>
    </row>
    <row r="4518" spans="9:16">
      <c r="I4518" s="419"/>
      <c r="J4518" s="420"/>
      <c r="K4518" s="421"/>
      <c r="L4518" s="421"/>
      <c r="M4518" s="421"/>
      <c r="N4518" s="421"/>
      <c r="O4518" s="421"/>
      <c r="P4518" s="421"/>
    </row>
    <row r="4519" spans="9:16">
      <c r="I4519" s="419"/>
      <c r="J4519" s="420"/>
      <c r="K4519" s="421"/>
      <c r="L4519" s="421"/>
      <c r="M4519" s="421"/>
      <c r="N4519" s="421"/>
      <c r="O4519" s="421"/>
      <c r="P4519" s="421"/>
    </row>
    <row r="4520" spans="9:16">
      <c r="I4520" s="419"/>
      <c r="J4520" s="420"/>
      <c r="K4520" s="421"/>
      <c r="L4520" s="421"/>
      <c r="M4520" s="421"/>
      <c r="N4520" s="421"/>
      <c r="O4520" s="421"/>
      <c r="P4520" s="421"/>
    </row>
    <row r="4521" spans="9:16">
      <c r="I4521" s="419"/>
      <c r="J4521" s="420"/>
      <c r="K4521" s="421"/>
      <c r="L4521" s="421"/>
      <c r="M4521" s="421"/>
      <c r="N4521" s="421"/>
      <c r="O4521" s="421"/>
      <c r="P4521" s="421"/>
    </row>
    <row r="4522" spans="9:16">
      <c r="I4522" s="419"/>
      <c r="J4522" s="420"/>
      <c r="K4522" s="421"/>
      <c r="L4522" s="421"/>
      <c r="M4522" s="421"/>
      <c r="N4522" s="421"/>
      <c r="O4522" s="421"/>
      <c r="P4522" s="421"/>
    </row>
    <row r="4523" spans="9:16">
      <c r="I4523" s="419"/>
      <c r="J4523" s="420"/>
      <c r="K4523" s="421"/>
      <c r="L4523" s="421"/>
      <c r="M4523" s="421"/>
      <c r="N4523" s="421"/>
      <c r="O4523" s="421"/>
      <c r="P4523" s="421"/>
    </row>
    <row r="4524" spans="9:16">
      <c r="I4524" s="419"/>
      <c r="J4524" s="420"/>
      <c r="K4524" s="421"/>
      <c r="L4524" s="421"/>
      <c r="M4524" s="421"/>
      <c r="N4524" s="421"/>
      <c r="O4524" s="421"/>
      <c r="P4524" s="421"/>
    </row>
    <row r="4525" spans="9:16">
      <c r="I4525" s="419"/>
      <c r="J4525" s="420"/>
      <c r="K4525" s="421"/>
      <c r="L4525" s="421"/>
      <c r="M4525" s="421"/>
      <c r="N4525" s="421"/>
      <c r="O4525" s="421"/>
      <c r="P4525" s="421"/>
    </row>
    <row r="4526" spans="9:16">
      <c r="I4526" s="419"/>
      <c r="J4526" s="420"/>
      <c r="K4526" s="421"/>
      <c r="L4526" s="421"/>
      <c r="M4526" s="421"/>
      <c r="N4526" s="421"/>
      <c r="O4526" s="421"/>
      <c r="P4526" s="421"/>
    </row>
    <row r="4527" spans="9:16">
      <c r="I4527" s="419"/>
      <c r="J4527" s="420"/>
      <c r="K4527" s="421"/>
      <c r="L4527" s="421"/>
      <c r="M4527" s="421"/>
      <c r="N4527" s="421"/>
      <c r="O4527" s="421"/>
      <c r="P4527" s="421"/>
    </row>
    <row r="4528" spans="9:16">
      <c r="I4528" s="419"/>
      <c r="J4528" s="420"/>
      <c r="K4528" s="421"/>
      <c r="L4528" s="421"/>
      <c r="M4528" s="421"/>
      <c r="N4528" s="421"/>
      <c r="O4528" s="421"/>
      <c r="P4528" s="421"/>
    </row>
    <row r="4529" spans="9:16">
      <c r="I4529" s="419"/>
      <c r="J4529" s="420"/>
      <c r="K4529" s="421"/>
      <c r="L4529" s="421"/>
      <c r="M4529" s="421"/>
      <c r="N4529" s="421"/>
      <c r="O4529" s="421"/>
      <c r="P4529" s="421"/>
    </row>
    <row r="4530" spans="9:16">
      <c r="I4530" s="419"/>
      <c r="J4530" s="420"/>
      <c r="K4530" s="421"/>
      <c r="L4530" s="421"/>
      <c r="M4530" s="421"/>
      <c r="N4530" s="421"/>
      <c r="O4530" s="421"/>
      <c r="P4530" s="421"/>
    </row>
    <row r="4531" spans="9:16">
      <c r="I4531" s="419"/>
      <c r="J4531" s="420"/>
      <c r="K4531" s="421"/>
      <c r="L4531" s="421"/>
      <c r="M4531" s="421"/>
      <c r="N4531" s="421"/>
      <c r="O4531" s="421"/>
      <c r="P4531" s="421"/>
    </row>
    <row r="4532" spans="9:16">
      <c r="I4532" s="419"/>
      <c r="J4532" s="420"/>
      <c r="K4532" s="421"/>
      <c r="L4532" s="421"/>
      <c r="M4532" s="421"/>
      <c r="N4532" s="421"/>
      <c r="O4532" s="421"/>
      <c r="P4532" s="421"/>
    </row>
    <row r="4533" spans="9:16">
      <c r="I4533" s="419"/>
      <c r="J4533" s="420"/>
      <c r="K4533" s="421"/>
      <c r="L4533" s="421"/>
      <c r="M4533" s="421"/>
      <c r="N4533" s="421"/>
      <c r="O4533" s="421"/>
      <c r="P4533" s="421"/>
    </row>
    <row r="4534" spans="9:16">
      <c r="I4534" s="419"/>
      <c r="J4534" s="420"/>
      <c r="K4534" s="421"/>
      <c r="L4534" s="421"/>
      <c r="M4534" s="421"/>
      <c r="N4534" s="421"/>
      <c r="O4534" s="421"/>
      <c r="P4534" s="421"/>
    </row>
    <row r="4535" spans="9:16">
      <c r="I4535" s="419"/>
      <c r="J4535" s="420"/>
      <c r="K4535" s="421"/>
      <c r="L4535" s="421"/>
      <c r="M4535" s="421"/>
      <c r="N4535" s="421"/>
      <c r="O4535" s="421"/>
      <c r="P4535" s="421"/>
    </row>
    <row r="4536" spans="9:16">
      <c r="I4536" s="419"/>
      <c r="J4536" s="420"/>
      <c r="K4536" s="421"/>
      <c r="L4536" s="421"/>
      <c r="M4536" s="421"/>
      <c r="N4536" s="421"/>
      <c r="O4536" s="421"/>
      <c r="P4536" s="421"/>
    </row>
    <row r="4537" spans="9:16">
      <c r="I4537" s="419"/>
      <c r="J4537" s="420"/>
      <c r="K4537" s="421"/>
      <c r="L4537" s="421"/>
      <c r="M4537" s="421"/>
      <c r="N4537" s="421"/>
      <c r="O4537" s="421"/>
      <c r="P4537" s="421"/>
    </row>
    <row r="4538" spans="9:16">
      <c r="I4538" s="419"/>
      <c r="J4538" s="420"/>
      <c r="K4538" s="421"/>
      <c r="L4538" s="421"/>
      <c r="M4538" s="421"/>
      <c r="N4538" s="421"/>
      <c r="O4538" s="421"/>
      <c r="P4538" s="421"/>
    </row>
    <row r="4539" spans="9:16">
      <c r="I4539" s="419"/>
      <c r="J4539" s="420"/>
      <c r="K4539" s="421"/>
      <c r="L4539" s="421"/>
      <c r="M4539" s="421"/>
      <c r="N4539" s="421"/>
      <c r="O4539" s="421"/>
      <c r="P4539" s="421"/>
    </row>
    <row r="4540" spans="9:16">
      <c r="I4540" s="419"/>
      <c r="J4540" s="420"/>
      <c r="K4540" s="421"/>
      <c r="L4540" s="421"/>
      <c r="M4540" s="421"/>
      <c r="N4540" s="421"/>
      <c r="O4540" s="421"/>
      <c r="P4540" s="421"/>
    </row>
    <row r="4541" spans="9:16">
      <c r="I4541" s="419"/>
      <c r="J4541" s="420"/>
      <c r="K4541" s="421"/>
      <c r="L4541" s="421"/>
      <c r="M4541" s="421"/>
      <c r="N4541" s="421"/>
      <c r="O4541" s="421"/>
      <c r="P4541" s="421"/>
    </row>
    <row r="4542" spans="9:16">
      <c r="I4542" s="419"/>
      <c r="J4542" s="420"/>
      <c r="K4542" s="421"/>
      <c r="L4542" s="421"/>
      <c r="M4542" s="421"/>
      <c r="N4542" s="421"/>
      <c r="O4542" s="421"/>
      <c r="P4542" s="421"/>
    </row>
    <row r="4543" spans="9:16">
      <c r="I4543" s="419"/>
      <c r="J4543" s="420"/>
      <c r="K4543" s="421"/>
      <c r="L4543" s="421"/>
      <c r="M4543" s="421"/>
      <c r="N4543" s="421"/>
      <c r="O4543" s="421"/>
      <c r="P4543" s="421"/>
    </row>
    <row r="4544" spans="9:16">
      <c r="I4544" s="419"/>
      <c r="J4544" s="420"/>
      <c r="K4544" s="421"/>
      <c r="L4544" s="421"/>
      <c r="M4544" s="421"/>
      <c r="N4544" s="421"/>
      <c r="O4544" s="421"/>
      <c r="P4544" s="421"/>
    </row>
    <row r="4545" spans="9:16">
      <c r="I4545" s="419"/>
      <c r="J4545" s="420"/>
      <c r="K4545" s="421"/>
      <c r="L4545" s="421"/>
      <c r="M4545" s="421"/>
      <c r="N4545" s="421"/>
      <c r="O4545" s="421"/>
      <c r="P4545" s="421"/>
    </row>
    <row r="4546" spans="9:16">
      <c r="I4546" s="419"/>
      <c r="J4546" s="420"/>
      <c r="K4546" s="421"/>
      <c r="L4546" s="421"/>
      <c r="M4546" s="421"/>
      <c r="N4546" s="421"/>
      <c r="O4546" s="421"/>
      <c r="P4546" s="421"/>
    </row>
    <row r="4547" spans="9:16">
      <c r="I4547" s="419"/>
      <c r="J4547" s="420"/>
      <c r="K4547" s="421"/>
      <c r="L4547" s="421"/>
      <c r="M4547" s="421"/>
      <c r="N4547" s="421"/>
      <c r="O4547" s="421"/>
      <c r="P4547" s="421"/>
    </row>
    <row r="4548" spans="9:16">
      <c r="I4548" s="419"/>
      <c r="J4548" s="420"/>
      <c r="K4548" s="421"/>
      <c r="L4548" s="421"/>
      <c r="M4548" s="421"/>
      <c r="N4548" s="421"/>
      <c r="O4548" s="421"/>
      <c r="P4548" s="421"/>
    </row>
    <row r="4549" spans="9:16">
      <c r="I4549" s="419"/>
      <c r="J4549" s="420"/>
      <c r="K4549" s="421"/>
      <c r="L4549" s="421"/>
      <c r="M4549" s="421"/>
      <c r="N4549" s="421"/>
      <c r="O4549" s="421"/>
      <c r="P4549" s="421"/>
    </row>
    <row r="4550" spans="9:16">
      <c r="I4550" s="419"/>
      <c r="J4550" s="420"/>
      <c r="K4550" s="421"/>
      <c r="L4550" s="421"/>
      <c r="M4550" s="421"/>
      <c r="N4550" s="421"/>
      <c r="O4550" s="421"/>
      <c r="P4550" s="421"/>
    </row>
    <row r="4551" spans="9:16">
      <c r="I4551" s="419"/>
      <c r="J4551" s="420"/>
      <c r="K4551" s="421"/>
      <c r="L4551" s="421"/>
      <c r="M4551" s="421"/>
      <c r="N4551" s="421"/>
      <c r="O4551" s="421"/>
      <c r="P4551" s="421"/>
    </row>
    <row r="4552" spans="9:16">
      <c r="I4552" s="419"/>
      <c r="J4552" s="420"/>
      <c r="K4552" s="421"/>
      <c r="L4552" s="421"/>
      <c r="M4552" s="421"/>
      <c r="N4552" s="421"/>
      <c r="O4552" s="421"/>
      <c r="P4552" s="421"/>
    </row>
    <row r="4553" spans="9:16">
      <c r="I4553" s="419"/>
      <c r="J4553" s="420"/>
      <c r="K4553" s="421"/>
      <c r="L4553" s="421"/>
      <c r="M4553" s="421"/>
      <c r="N4553" s="421"/>
      <c r="O4553" s="421"/>
      <c r="P4553" s="421"/>
    </row>
    <row r="4554" spans="9:16">
      <c r="I4554" s="419"/>
      <c r="J4554" s="420"/>
      <c r="K4554" s="421"/>
      <c r="L4554" s="421"/>
      <c r="M4554" s="421"/>
      <c r="N4554" s="421"/>
      <c r="O4554" s="421"/>
      <c r="P4554" s="421"/>
    </row>
    <row r="4555" spans="9:16">
      <c r="I4555" s="419"/>
      <c r="J4555" s="420"/>
      <c r="K4555" s="421"/>
      <c r="L4555" s="421"/>
      <c r="M4555" s="421"/>
      <c r="N4555" s="421"/>
      <c r="O4555" s="421"/>
      <c r="P4555" s="421"/>
    </row>
    <row r="4556" spans="9:16">
      <c r="I4556" s="419"/>
      <c r="J4556" s="420"/>
      <c r="K4556" s="421"/>
      <c r="L4556" s="421"/>
      <c r="M4556" s="421"/>
      <c r="N4556" s="421"/>
      <c r="O4556" s="421"/>
      <c r="P4556" s="421"/>
    </row>
    <row r="4557" spans="9:16">
      <c r="I4557" s="419"/>
      <c r="J4557" s="420"/>
      <c r="K4557" s="421"/>
      <c r="L4557" s="421"/>
      <c r="M4557" s="421"/>
      <c r="N4557" s="421"/>
      <c r="O4557" s="421"/>
      <c r="P4557" s="421"/>
    </row>
    <row r="4558" spans="9:16">
      <c r="I4558" s="419"/>
      <c r="J4558" s="420"/>
      <c r="K4558" s="421"/>
      <c r="L4558" s="421"/>
      <c r="M4558" s="421"/>
      <c r="N4558" s="421"/>
      <c r="O4558" s="421"/>
      <c r="P4558" s="421"/>
    </row>
    <row r="4559" spans="9:16">
      <c r="I4559" s="419"/>
      <c r="J4559" s="420"/>
      <c r="K4559" s="421"/>
      <c r="L4559" s="421"/>
      <c r="M4559" s="421"/>
      <c r="N4559" s="421"/>
      <c r="O4559" s="421"/>
      <c r="P4559" s="421"/>
    </row>
    <row r="4560" spans="9:16">
      <c r="I4560" s="419"/>
      <c r="J4560" s="420"/>
      <c r="K4560" s="421"/>
      <c r="L4560" s="421"/>
      <c r="M4560" s="421"/>
      <c r="N4560" s="421"/>
      <c r="O4560" s="421"/>
      <c r="P4560" s="421"/>
    </row>
    <row r="4561" spans="9:16">
      <c r="I4561" s="419"/>
      <c r="J4561" s="420"/>
      <c r="K4561" s="421"/>
      <c r="L4561" s="421"/>
      <c r="M4561" s="421"/>
      <c r="N4561" s="421"/>
      <c r="O4561" s="421"/>
      <c r="P4561" s="421"/>
    </row>
    <row r="4562" spans="9:16">
      <c r="I4562" s="419"/>
      <c r="J4562" s="420"/>
      <c r="K4562" s="421"/>
      <c r="L4562" s="421"/>
      <c r="M4562" s="421"/>
      <c r="N4562" s="421"/>
      <c r="O4562" s="421"/>
      <c r="P4562" s="421"/>
    </row>
    <row r="4563" spans="9:16">
      <c r="I4563" s="419"/>
      <c r="J4563" s="420"/>
      <c r="K4563" s="421"/>
      <c r="L4563" s="421"/>
      <c r="M4563" s="421"/>
      <c r="N4563" s="421"/>
      <c r="O4563" s="421"/>
      <c r="P4563" s="421"/>
    </row>
    <row r="4564" spans="9:16">
      <c r="I4564" s="419"/>
      <c r="J4564" s="420"/>
      <c r="K4564" s="421"/>
      <c r="L4564" s="421"/>
      <c r="M4564" s="421"/>
      <c r="N4564" s="421"/>
      <c r="O4564" s="421"/>
      <c r="P4564" s="421"/>
    </row>
    <row r="4565" spans="9:16">
      <c r="I4565" s="419"/>
      <c r="J4565" s="420"/>
      <c r="K4565" s="421"/>
      <c r="L4565" s="421"/>
      <c r="M4565" s="421"/>
      <c r="N4565" s="421"/>
      <c r="O4565" s="421"/>
      <c r="P4565" s="421"/>
    </row>
    <row r="4566" spans="9:16">
      <c r="I4566" s="419"/>
      <c r="J4566" s="420"/>
      <c r="K4566" s="421"/>
      <c r="L4566" s="421"/>
      <c r="M4566" s="421"/>
      <c r="N4566" s="421"/>
      <c r="O4566" s="421"/>
      <c r="P4566" s="421"/>
    </row>
    <row r="4567" spans="9:16">
      <c r="I4567" s="419"/>
      <c r="J4567" s="420"/>
      <c r="K4567" s="421"/>
      <c r="L4567" s="421"/>
      <c r="M4567" s="421"/>
      <c r="N4567" s="421"/>
      <c r="O4567" s="421"/>
      <c r="P4567" s="421"/>
    </row>
    <row r="4568" spans="9:16">
      <c r="I4568" s="419"/>
      <c r="J4568" s="420"/>
      <c r="K4568" s="421"/>
      <c r="L4568" s="421"/>
      <c r="M4568" s="421"/>
      <c r="N4568" s="421"/>
      <c r="O4568" s="421"/>
      <c r="P4568" s="421"/>
    </row>
    <row r="4569" spans="9:16">
      <c r="I4569" s="419"/>
      <c r="J4569" s="420"/>
      <c r="K4569" s="421"/>
      <c r="L4569" s="421"/>
      <c r="M4569" s="421"/>
      <c r="N4569" s="421"/>
      <c r="O4569" s="421"/>
      <c r="P4569" s="421"/>
    </row>
    <row r="4570" spans="9:16">
      <c r="I4570" s="419"/>
      <c r="J4570" s="420"/>
      <c r="K4570" s="421"/>
      <c r="L4570" s="421"/>
      <c r="M4570" s="421"/>
      <c r="N4570" s="421"/>
      <c r="O4570" s="421"/>
      <c r="P4570" s="421"/>
    </row>
    <row r="4571" spans="9:16">
      <c r="I4571" s="419"/>
      <c r="J4571" s="420"/>
      <c r="K4571" s="421"/>
      <c r="L4571" s="421"/>
      <c r="M4571" s="421"/>
      <c r="N4571" s="421"/>
      <c r="O4571" s="421"/>
      <c r="P4571" s="421"/>
    </row>
    <row r="4572" spans="9:16">
      <c r="I4572" s="419"/>
      <c r="J4572" s="420"/>
      <c r="K4572" s="421"/>
      <c r="L4572" s="421"/>
      <c r="M4572" s="421"/>
      <c r="N4572" s="421"/>
      <c r="O4572" s="421"/>
      <c r="P4572" s="421"/>
    </row>
    <row r="4573" spans="9:16">
      <c r="I4573" s="419"/>
      <c r="J4573" s="420"/>
      <c r="K4573" s="421"/>
      <c r="L4573" s="421"/>
      <c r="M4573" s="421"/>
      <c r="N4573" s="421"/>
      <c r="O4573" s="421"/>
      <c r="P4573" s="421"/>
    </row>
    <row r="4574" spans="9:16">
      <c r="I4574" s="419"/>
      <c r="J4574" s="420"/>
      <c r="K4574" s="421"/>
      <c r="L4574" s="421"/>
      <c r="M4574" s="421"/>
      <c r="N4574" s="421"/>
      <c r="O4574" s="421"/>
      <c r="P4574" s="421"/>
    </row>
    <row r="4575" spans="9:16">
      <c r="I4575" s="419"/>
      <c r="J4575" s="420"/>
      <c r="K4575" s="421"/>
      <c r="L4575" s="421"/>
      <c r="M4575" s="421"/>
      <c r="N4575" s="421"/>
      <c r="O4575" s="421"/>
      <c r="P4575" s="421"/>
    </row>
    <row r="4576" spans="9:16">
      <c r="I4576" s="419"/>
      <c r="J4576" s="420"/>
      <c r="K4576" s="421"/>
      <c r="L4576" s="421"/>
      <c r="M4576" s="421"/>
      <c r="N4576" s="421"/>
      <c r="O4576" s="421"/>
      <c r="P4576" s="421"/>
    </row>
    <row r="4577" spans="9:16">
      <c r="I4577" s="419"/>
      <c r="J4577" s="420"/>
      <c r="K4577" s="421"/>
      <c r="L4577" s="421"/>
      <c r="M4577" s="421"/>
      <c r="N4577" s="421"/>
      <c r="O4577" s="421"/>
      <c r="P4577" s="421"/>
    </row>
    <row r="4578" spans="9:16">
      <c r="I4578" s="419"/>
      <c r="J4578" s="420"/>
      <c r="K4578" s="421"/>
      <c r="L4578" s="421"/>
      <c r="M4578" s="421"/>
      <c r="N4578" s="421"/>
      <c r="O4578" s="421"/>
      <c r="P4578" s="421"/>
    </row>
    <row r="4579" spans="9:16">
      <c r="I4579" s="419"/>
      <c r="J4579" s="420"/>
      <c r="K4579" s="421"/>
      <c r="L4579" s="421"/>
      <c r="M4579" s="421"/>
      <c r="N4579" s="421"/>
      <c r="O4579" s="421"/>
      <c r="P4579" s="421"/>
    </row>
    <row r="4580" spans="9:16">
      <c r="I4580" s="419"/>
      <c r="J4580" s="420"/>
      <c r="K4580" s="421"/>
      <c r="L4580" s="421"/>
      <c r="M4580" s="421"/>
      <c r="N4580" s="421"/>
      <c r="O4580" s="421"/>
      <c r="P4580" s="421"/>
    </row>
    <row r="4581" spans="9:16">
      <c r="I4581" s="419"/>
      <c r="J4581" s="420"/>
      <c r="K4581" s="421"/>
      <c r="L4581" s="421"/>
      <c r="M4581" s="421"/>
      <c r="N4581" s="421"/>
      <c r="O4581" s="421"/>
      <c r="P4581" s="421"/>
    </row>
    <row r="4582" spans="9:16">
      <c r="I4582" s="419"/>
      <c r="J4582" s="420"/>
      <c r="K4582" s="421"/>
      <c r="L4582" s="421"/>
      <c r="M4582" s="421"/>
      <c r="N4582" s="421"/>
      <c r="O4582" s="421"/>
      <c r="P4582" s="421"/>
    </row>
    <row r="4583" spans="9:16">
      <c r="I4583" s="419"/>
      <c r="J4583" s="420"/>
      <c r="K4583" s="421"/>
      <c r="L4583" s="421"/>
      <c r="M4583" s="421"/>
      <c r="N4583" s="421"/>
      <c r="O4583" s="421"/>
      <c r="P4583" s="421"/>
    </row>
    <row r="4584" spans="9:16">
      <c r="I4584" s="419"/>
      <c r="J4584" s="420"/>
      <c r="K4584" s="421"/>
      <c r="L4584" s="421"/>
      <c r="M4584" s="421"/>
      <c r="N4584" s="421"/>
      <c r="O4584" s="421"/>
      <c r="P4584" s="421"/>
    </row>
    <row r="4585" spans="9:16">
      <c r="I4585" s="419"/>
      <c r="J4585" s="420"/>
      <c r="K4585" s="421"/>
      <c r="L4585" s="421"/>
      <c r="M4585" s="421"/>
      <c r="N4585" s="421"/>
      <c r="O4585" s="421"/>
      <c r="P4585" s="421"/>
    </row>
    <row r="4586" spans="9:16">
      <c r="I4586" s="419"/>
      <c r="J4586" s="420"/>
      <c r="K4586" s="421"/>
      <c r="L4586" s="421"/>
      <c r="M4586" s="421"/>
      <c r="N4586" s="421"/>
      <c r="O4586" s="421"/>
      <c r="P4586" s="421"/>
    </row>
    <row r="4587" spans="9:16">
      <c r="I4587" s="419"/>
      <c r="J4587" s="420"/>
      <c r="K4587" s="421"/>
      <c r="L4587" s="421"/>
      <c r="M4587" s="421"/>
      <c r="N4587" s="421"/>
      <c r="O4587" s="421"/>
      <c r="P4587" s="421"/>
    </row>
    <row r="4588" spans="9:16">
      <c r="I4588" s="419"/>
      <c r="J4588" s="420"/>
      <c r="K4588" s="421"/>
      <c r="L4588" s="421"/>
      <c r="M4588" s="421"/>
      <c r="N4588" s="421"/>
      <c r="O4588" s="421"/>
      <c r="P4588" s="421"/>
    </row>
    <row r="4589" spans="9:16">
      <c r="I4589" s="419"/>
      <c r="J4589" s="420"/>
      <c r="K4589" s="421"/>
      <c r="L4589" s="421"/>
      <c r="M4589" s="421"/>
      <c r="N4589" s="421"/>
      <c r="O4589" s="421"/>
      <c r="P4589" s="421"/>
    </row>
    <row r="4590" spans="9:16">
      <c r="I4590" s="419"/>
      <c r="J4590" s="420"/>
      <c r="K4590" s="421"/>
      <c r="L4590" s="421"/>
      <c r="M4590" s="421"/>
      <c r="N4590" s="421"/>
      <c r="O4590" s="421"/>
      <c r="P4590" s="421"/>
    </row>
    <row r="4591" spans="9:16">
      <c r="I4591" s="419"/>
      <c r="J4591" s="420"/>
      <c r="K4591" s="421"/>
      <c r="L4591" s="421"/>
      <c r="M4591" s="421"/>
      <c r="N4591" s="421"/>
      <c r="O4591" s="421"/>
      <c r="P4591" s="421"/>
    </row>
    <row r="4592" spans="9:16">
      <c r="I4592" s="419"/>
      <c r="J4592" s="420"/>
      <c r="K4592" s="421"/>
      <c r="L4592" s="421"/>
      <c r="M4592" s="421"/>
      <c r="N4592" s="421"/>
      <c r="O4592" s="421"/>
      <c r="P4592" s="421"/>
    </row>
    <row r="4593" spans="9:16">
      <c r="I4593" s="419"/>
      <c r="J4593" s="420"/>
      <c r="K4593" s="421"/>
      <c r="L4593" s="421"/>
      <c r="M4593" s="421"/>
      <c r="N4593" s="421"/>
      <c r="O4593" s="421"/>
      <c r="P4593" s="421"/>
    </row>
    <row r="4594" spans="9:16">
      <c r="I4594" s="419"/>
      <c r="J4594" s="420"/>
      <c r="K4594" s="421"/>
      <c r="L4594" s="421"/>
      <c r="M4594" s="421"/>
      <c r="N4594" s="421"/>
      <c r="O4594" s="421"/>
      <c r="P4594" s="421"/>
    </row>
    <row r="4595" spans="9:16">
      <c r="I4595" s="419"/>
      <c r="J4595" s="420"/>
      <c r="K4595" s="421"/>
      <c r="L4595" s="421"/>
      <c r="M4595" s="421"/>
      <c r="N4595" s="421"/>
      <c r="O4595" s="421"/>
      <c r="P4595" s="421"/>
    </row>
    <row r="4596" spans="9:16">
      <c r="I4596" s="419"/>
      <c r="J4596" s="420"/>
      <c r="K4596" s="421"/>
      <c r="L4596" s="421"/>
      <c r="M4596" s="421"/>
      <c r="N4596" s="421"/>
      <c r="O4596" s="421"/>
      <c r="P4596" s="421"/>
    </row>
    <row r="4597" spans="9:16">
      <c r="I4597" s="419"/>
      <c r="J4597" s="420"/>
      <c r="K4597" s="421"/>
      <c r="L4597" s="421"/>
      <c r="M4597" s="421"/>
      <c r="N4597" s="421"/>
      <c r="O4597" s="421"/>
      <c r="P4597" s="421"/>
    </row>
    <row r="4598" spans="9:16">
      <c r="I4598" s="419"/>
      <c r="J4598" s="420"/>
      <c r="K4598" s="421"/>
      <c r="L4598" s="421"/>
      <c r="M4598" s="421"/>
      <c r="N4598" s="421"/>
      <c r="O4598" s="421"/>
      <c r="P4598" s="421"/>
    </row>
    <row r="4599" spans="9:16">
      <c r="I4599" s="419"/>
      <c r="J4599" s="420"/>
      <c r="K4599" s="421"/>
      <c r="L4599" s="421"/>
      <c r="M4599" s="421"/>
      <c r="N4599" s="421"/>
      <c r="O4599" s="421"/>
      <c r="P4599" s="421"/>
    </row>
    <row r="4600" spans="9:16">
      <c r="I4600" s="419"/>
      <c r="J4600" s="420"/>
      <c r="K4600" s="421"/>
      <c r="L4600" s="421"/>
      <c r="M4600" s="421"/>
      <c r="N4600" s="421"/>
      <c r="O4600" s="421"/>
      <c r="P4600" s="421"/>
    </row>
    <row r="4601" spans="9:16">
      <c r="I4601" s="419"/>
      <c r="J4601" s="420"/>
      <c r="K4601" s="421"/>
      <c r="L4601" s="421"/>
      <c r="M4601" s="421"/>
      <c r="N4601" s="421"/>
      <c r="O4601" s="421"/>
      <c r="P4601" s="421"/>
    </row>
    <row r="4602" spans="9:16">
      <c r="I4602" s="419"/>
      <c r="J4602" s="420"/>
      <c r="K4602" s="421"/>
      <c r="L4602" s="421"/>
      <c r="M4602" s="421"/>
      <c r="N4602" s="421"/>
      <c r="O4602" s="421"/>
      <c r="P4602" s="421"/>
    </row>
    <row r="4603" spans="9:16">
      <c r="I4603" s="419"/>
      <c r="J4603" s="420"/>
      <c r="K4603" s="421"/>
      <c r="L4603" s="421"/>
      <c r="M4603" s="421"/>
      <c r="N4603" s="421"/>
      <c r="O4603" s="421"/>
      <c r="P4603" s="421"/>
    </row>
    <row r="4604" spans="9:16">
      <c r="I4604" s="419"/>
      <c r="J4604" s="420"/>
      <c r="K4604" s="421"/>
      <c r="L4604" s="421"/>
      <c r="M4604" s="421"/>
      <c r="N4604" s="421"/>
      <c r="O4604" s="421"/>
      <c r="P4604" s="421"/>
    </row>
    <row r="4605" spans="9:16">
      <c r="I4605" s="419"/>
      <c r="J4605" s="420"/>
      <c r="K4605" s="421"/>
      <c r="L4605" s="421"/>
      <c r="M4605" s="421"/>
      <c r="N4605" s="421"/>
      <c r="O4605" s="421"/>
      <c r="P4605" s="421"/>
    </row>
    <row r="4606" spans="9:16">
      <c r="I4606" s="419"/>
      <c r="J4606" s="420"/>
      <c r="K4606" s="421"/>
      <c r="L4606" s="421"/>
      <c r="M4606" s="421"/>
      <c r="N4606" s="421"/>
      <c r="O4606" s="421"/>
      <c r="P4606" s="421"/>
    </row>
    <row r="4607" spans="9:16">
      <c r="I4607" s="419"/>
      <c r="J4607" s="420"/>
      <c r="K4607" s="421"/>
      <c r="L4607" s="421"/>
      <c r="M4607" s="421"/>
      <c r="N4607" s="421"/>
      <c r="O4607" s="421"/>
      <c r="P4607" s="421"/>
    </row>
    <row r="4608" spans="9:16">
      <c r="I4608" s="419"/>
      <c r="J4608" s="420"/>
      <c r="K4608" s="421"/>
      <c r="L4608" s="421"/>
      <c r="M4608" s="421"/>
      <c r="N4608" s="421"/>
      <c r="O4608" s="421"/>
      <c r="P4608" s="421"/>
    </row>
    <row r="4609" spans="9:16">
      <c r="I4609" s="419"/>
      <c r="J4609" s="420"/>
      <c r="K4609" s="421"/>
      <c r="L4609" s="421"/>
      <c r="M4609" s="421"/>
      <c r="N4609" s="421"/>
      <c r="O4609" s="421"/>
      <c r="P4609" s="421"/>
    </row>
    <row r="4610" spans="9:16">
      <c r="I4610" s="419"/>
      <c r="J4610" s="420"/>
      <c r="K4610" s="421"/>
      <c r="L4610" s="421"/>
      <c r="M4610" s="421"/>
      <c r="N4610" s="421"/>
      <c r="O4610" s="421"/>
      <c r="P4610" s="421"/>
    </row>
    <row r="4611" spans="9:16">
      <c r="I4611" s="419"/>
      <c r="J4611" s="420"/>
      <c r="K4611" s="421"/>
      <c r="L4611" s="421"/>
      <c r="M4611" s="421"/>
      <c r="N4611" s="421"/>
      <c r="O4611" s="421"/>
      <c r="P4611" s="421"/>
    </row>
    <row r="4612" spans="9:16">
      <c r="I4612" s="419"/>
      <c r="J4612" s="420"/>
      <c r="K4612" s="421"/>
      <c r="L4612" s="421"/>
      <c r="M4612" s="421"/>
      <c r="N4612" s="421"/>
      <c r="O4612" s="421"/>
      <c r="P4612" s="421"/>
    </row>
    <row r="4613" spans="9:16">
      <c r="I4613" s="419"/>
      <c r="J4613" s="420"/>
      <c r="K4613" s="421"/>
      <c r="L4613" s="421"/>
      <c r="M4613" s="421"/>
      <c r="N4613" s="421"/>
      <c r="O4613" s="421"/>
      <c r="P4613" s="421"/>
    </row>
    <row r="4614" spans="9:16">
      <c r="I4614" s="419"/>
      <c r="J4614" s="420"/>
      <c r="K4614" s="421"/>
      <c r="L4614" s="421"/>
      <c r="M4614" s="421"/>
      <c r="N4614" s="421"/>
      <c r="O4614" s="421"/>
      <c r="P4614" s="421"/>
    </row>
    <row r="4615" spans="9:16">
      <c r="I4615" s="419"/>
      <c r="J4615" s="420"/>
      <c r="K4615" s="421"/>
      <c r="L4615" s="421"/>
      <c r="M4615" s="421"/>
      <c r="N4615" s="421"/>
      <c r="O4615" s="421"/>
      <c r="P4615" s="421"/>
    </row>
    <row r="4616" spans="9:16">
      <c r="I4616" s="419"/>
      <c r="J4616" s="420"/>
      <c r="K4616" s="421"/>
      <c r="L4616" s="421"/>
      <c r="M4616" s="421"/>
      <c r="N4616" s="421"/>
      <c r="O4616" s="421"/>
      <c r="P4616" s="421"/>
    </row>
    <row r="4617" spans="9:16">
      <c r="I4617" s="419"/>
      <c r="J4617" s="420"/>
      <c r="K4617" s="421"/>
      <c r="L4617" s="421"/>
      <c r="M4617" s="421"/>
      <c r="N4617" s="421"/>
      <c r="O4617" s="421"/>
      <c r="P4617" s="421"/>
    </row>
    <row r="4618" spans="9:16">
      <c r="I4618" s="419"/>
      <c r="J4618" s="420"/>
      <c r="K4618" s="421"/>
      <c r="L4618" s="421"/>
      <c r="M4618" s="421"/>
      <c r="N4618" s="421"/>
      <c r="O4618" s="421"/>
      <c r="P4618" s="421"/>
    </row>
    <row r="4619" spans="9:16">
      <c r="I4619" s="419"/>
      <c r="J4619" s="420"/>
      <c r="K4619" s="421"/>
      <c r="L4619" s="421"/>
      <c r="M4619" s="421"/>
      <c r="N4619" s="421"/>
      <c r="O4619" s="421"/>
      <c r="P4619" s="421"/>
    </row>
    <row r="4620" spans="9:16">
      <c r="I4620" s="419"/>
      <c r="J4620" s="420"/>
      <c r="K4620" s="421"/>
      <c r="L4620" s="421"/>
      <c r="M4620" s="421"/>
      <c r="N4620" s="421"/>
      <c r="O4620" s="421"/>
      <c r="P4620" s="421"/>
    </row>
    <row r="4621" spans="9:16">
      <c r="I4621" s="419"/>
      <c r="J4621" s="420"/>
      <c r="K4621" s="421"/>
      <c r="L4621" s="421"/>
      <c r="M4621" s="421"/>
      <c r="N4621" s="421"/>
      <c r="O4621" s="421"/>
      <c r="P4621" s="421"/>
    </row>
    <row r="4622" spans="9:16">
      <c r="I4622" s="419"/>
      <c r="J4622" s="420"/>
      <c r="K4622" s="421"/>
      <c r="L4622" s="421"/>
      <c r="M4622" s="421"/>
      <c r="N4622" s="421"/>
      <c r="O4622" s="421"/>
      <c r="P4622" s="421"/>
    </row>
    <row r="4623" spans="9:16">
      <c r="I4623" s="419"/>
      <c r="J4623" s="420"/>
      <c r="K4623" s="421"/>
      <c r="L4623" s="421"/>
      <c r="M4623" s="421"/>
      <c r="N4623" s="421"/>
      <c r="O4623" s="421"/>
      <c r="P4623" s="421"/>
    </row>
    <row r="4624" spans="9:16">
      <c r="I4624" s="419"/>
      <c r="J4624" s="420"/>
      <c r="K4624" s="421"/>
      <c r="L4624" s="421"/>
      <c r="M4624" s="421"/>
      <c r="N4624" s="421"/>
      <c r="O4624" s="421"/>
      <c r="P4624" s="421"/>
    </row>
    <row r="4625" spans="9:16">
      <c r="I4625" s="419"/>
      <c r="J4625" s="420"/>
      <c r="K4625" s="421"/>
      <c r="L4625" s="421"/>
      <c r="M4625" s="421"/>
      <c r="N4625" s="421"/>
      <c r="O4625" s="421"/>
      <c r="P4625" s="421"/>
    </row>
    <row r="4626" spans="9:16">
      <c r="I4626" s="419"/>
      <c r="J4626" s="420"/>
      <c r="K4626" s="421"/>
      <c r="L4626" s="421"/>
      <c r="M4626" s="421"/>
      <c r="N4626" s="421"/>
      <c r="O4626" s="421"/>
      <c r="P4626" s="421"/>
    </row>
    <row r="4627" spans="9:16">
      <c r="I4627" s="419"/>
      <c r="J4627" s="420"/>
      <c r="K4627" s="421"/>
      <c r="L4627" s="421"/>
      <c r="M4627" s="421"/>
      <c r="N4627" s="421"/>
      <c r="O4627" s="421"/>
      <c r="P4627" s="421"/>
    </row>
    <row r="4628" spans="9:16">
      <c r="I4628" s="419"/>
      <c r="J4628" s="420"/>
      <c r="K4628" s="421"/>
      <c r="L4628" s="421"/>
      <c r="M4628" s="421"/>
      <c r="N4628" s="421"/>
      <c r="O4628" s="421"/>
      <c r="P4628" s="421"/>
    </row>
    <row r="4629" spans="9:16">
      <c r="I4629" s="419"/>
      <c r="J4629" s="420"/>
      <c r="K4629" s="421"/>
      <c r="L4629" s="421"/>
      <c r="M4629" s="421"/>
      <c r="N4629" s="421"/>
      <c r="O4629" s="421"/>
      <c r="P4629" s="421"/>
    </row>
    <row r="4630" spans="9:16">
      <c r="I4630" s="419"/>
      <c r="J4630" s="420"/>
      <c r="K4630" s="421"/>
      <c r="L4630" s="421"/>
      <c r="M4630" s="421"/>
      <c r="N4630" s="421"/>
      <c r="O4630" s="421"/>
      <c r="P4630" s="421"/>
    </row>
    <row r="4631" spans="9:16">
      <c r="I4631" s="419"/>
      <c r="J4631" s="420"/>
      <c r="K4631" s="421"/>
      <c r="L4631" s="421"/>
      <c r="M4631" s="421"/>
      <c r="N4631" s="421"/>
      <c r="O4631" s="421"/>
      <c r="P4631" s="421"/>
    </row>
    <row r="4632" spans="9:16">
      <c r="I4632" s="419"/>
      <c r="J4632" s="420"/>
      <c r="K4632" s="421"/>
      <c r="L4632" s="421"/>
      <c r="M4632" s="421"/>
      <c r="N4632" s="421"/>
      <c r="O4632" s="421"/>
      <c r="P4632" s="421"/>
    </row>
    <row r="4633" spans="9:16">
      <c r="I4633" s="419"/>
      <c r="J4633" s="420"/>
      <c r="K4633" s="421"/>
      <c r="L4633" s="421"/>
      <c r="M4633" s="421"/>
      <c r="N4633" s="421"/>
      <c r="O4633" s="421"/>
      <c r="P4633" s="421"/>
    </row>
    <row r="4634" spans="9:16">
      <c r="I4634" s="419"/>
      <c r="J4634" s="420"/>
      <c r="K4634" s="421"/>
      <c r="L4634" s="421"/>
      <c r="M4634" s="421"/>
      <c r="N4634" s="421"/>
      <c r="O4634" s="421"/>
      <c r="P4634" s="421"/>
    </row>
    <row r="4635" spans="9:16">
      <c r="I4635" s="419"/>
      <c r="J4635" s="420"/>
      <c r="K4635" s="421"/>
      <c r="L4635" s="421"/>
      <c r="M4635" s="421"/>
      <c r="N4635" s="421"/>
      <c r="O4635" s="421"/>
      <c r="P4635" s="421"/>
    </row>
    <row r="4636" spans="9:16">
      <c r="I4636" s="419"/>
      <c r="J4636" s="420"/>
      <c r="K4636" s="421"/>
      <c r="L4636" s="421"/>
      <c r="M4636" s="421"/>
      <c r="N4636" s="421"/>
      <c r="O4636" s="421"/>
      <c r="P4636" s="421"/>
    </row>
    <row r="4637" spans="9:16">
      <c r="I4637" s="419"/>
      <c r="J4637" s="420"/>
      <c r="K4637" s="421"/>
      <c r="L4637" s="421"/>
      <c r="M4637" s="421"/>
      <c r="N4637" s="421"/>
      <c r="O4637" s="421"/>
      <c r="P4637" s="421"/>
    </row>
    <row r="4638" spans="9:16">
      <c r="I4638" s="419"/>
      <c r="J4638" s="420"/>
      <c r="K4638" s="421"/>
      <c r="L4638" s="421"/>
      <c r="M4638" s="421"/>
      <c r="N4638" s="421"/>
      <c r="O4638" s="421"/>
      <c r="P4638" s="421"/>
    </row>
    <row r="4639" spans="9:16">
      <c r="I4639" s="419"/>
      <c r="J4639" s="420"/>
      <c r="K4639" s="421"/>
      <c r="L4639" s="421"/>
      <c r="M4639" s="421"/>
      <c r="N4639" s="421"/>
      <c r="O4639" s="421"/>
      <c r="P4639" s="421"/>
    </row>
    <row r="4640" spans="9:16">
      <c r="I4640" s="419"/>
      <c r="J4640" s="420"/>
      <c r="K4640" s="421"/>
      <c r="L4640" s="421"/>
      <c r="M4640" s="421"/>
      <c r="N4640" s="421"/>
      <c r="O4640" s="421"/>
      <c r="P4640" s="421"/>
    </row>
    <row r="4641" spans="9:16">
      <c r="I4641" s="419"/>
      <c r="J4641" s="420"/>
      <c r="K4641" s="421"/>
      <c r="L4641" s="421"/>
      <c r="M4641" s="421"/>
      <c r="N4641" s="421"/>
      <c r="O4641" s="421"/>
      <c r="P4641" s="421"/>
    </row>
    <row r="4642" spans="9:16">
      <c r="I4642" s="419"/>
      <c r="J4642" s="420"/>
      <c r="K4642" s="421"/>
      <c r="L4642" s="421"/>
      <c r="M4642" s="421"/>
      <c r="N4642" s="421"/>
      <c r="O4642" s="421"/>
      <c r="P4642" s="421"/>
    </row>
    <row r="4643" spans="9:16">
      <c r="I4643" s="419"/>
      <c r="J4643" s="420"/>
      <c r="K4643" s="421"/>
      <c r="L4643" s="421"/>
      <c r="M4643" s="421"/>
      <c r="N4643" s="421"/>
      <c r="O4643" s="421"/>
      <c r="P4643" s="421"/>
    </row>
    <row r="4644" spans="9:16">
      <c r="I4644" s="419"/>
      <c r="J4644" s="420"/>
      <c r="K4644" s="421"/>
      <c r="L4644" s="421"/>
      <c r="M4644" s="421"/>
      <c r="N4644" s="421"/>
      <c r="O4644" s="421"/>
      <c r="P4644" s="421"/>
    </row>
    <row r="4645" spans="9:16">
      <c r="I4645" s="419"/>
      <c r="J4645" s="420"/>
      <c r="K4645" s="421"/>
      <c r="L4645" s="421"/>
      <c r="M4645" s="421"/>
      <c r="N4645" s="421"/>
      <c r="O4645" s="421"/>
      <c r="P4645" s="421"/>
    </row>
    <row r="4646" spans="9:16">
      <c r="I4646" s="419"/>
      <c r="J4646" s="420"/>
      <c r="K4646" s="421"/>
      <c r="L4646" s="421"/>
      <c r="M4646" s="421"/>
      <c r="N4646" s="421"/>
      <c r="O4646" s="421"/>
      <c r="P4646" s="421"/>
    </row>
    <row r="4647" spans="9:16">
      <c r="I4647" s="419"/>
      <c r="J4647" s="420"/>
      <c r="K4647" s="421"/>
      <c r="L4647" s="421"/>
      <c r="M4647" s="421"/>
      <c r="N4647" s="421"/>
      <c r="O4647" s="421"/>
      <c r="P4647" s="421"/>
    </row>
    <row r="4648" spans="9:16">
      <c r="I4648" s="419"/>
      <c r="J4648" s="420"/>
      <c r="K4648" s="421"/>
      <c r="L4648" s="421"/>
      <c r="M4648" s="421"/>
      <c r="N4648" s="421"/>
      <c r="O4648" s="421"/>
      <c r="P4648" s="421"/>
    </row>
    <row r="4649" spans="9:16">
      <c r="I4649" s="419"/>
      <c r="J4649" s="420"/>
      <c r="K4649" s="421"/>
      <c r="L4649" s="421"/>
      <c r="M4649" s="421"/>
      <c r="N4649" s="421"/>
      <c r="O4649" s="421"/>
      <c r="P4649" s="421"/>
    </row>
    <row r="4650" spans="9:16">
      <c r="I4650" s="419"/>
      <c r="J4650" s="420"/>
      <c r="K4650" s="421"/>
      <c r="L4650" s="421"/>
      <c r="M4650" s="421"/>
      <c r="N4650" s="421"/>
      <c r="O4650" s="421"/>
      <c r="P4650" s="421"/>
    </row>
    <row r="4651" spans="9:16">
      <c r="I4651" s="419"/>
      <c r="J4651" s="420"/>
      <c r="K4651" s="421"/>
      <c r="L4651" s="421"/>
      <c r="M4651" s="421"/>
      <c r="N4651" s="421"/>
      <c r="O4651" s="421"/>
      <c r="P4651" s="421"/>
    </row>
    <row r="4652" spans="9:16">
      <c r="I4652" s="419"/>
      <c r="J4652" s="420"/>
      <c r="K4652" s="421"/>
      <c r="L4652" s="421"/>
      <c r="M4652" s="421"/>
      <c r="N4652" s="421"/>
      <c r="O4652" s="421"/>
      <c r="P4652" s="421"/>
    </row>
    <row r="4653" spans="9:16">
      <c r="I4653" s="419"/>
      <c r="J4653" s="420"/>
      <c r="K4653" s="421"/>
      <c r="L4653" s="421"/>
      <c r="M4653" s="421"/>
      <c r="N4653" s="421"/>
      <c r="O4653" s="421"/>
      <c r="P4653" s="421"/>
    </row>
    <row r="4654" spans="9:16">
      <c r="I4654" s="419"/>
      <c r="J4654" s="420"/>
      <c r="K4654" s="421"/>
      <c r="L4654" s="421"/>
      <c r="M4654" s="421"/>
      <c r="N4654" s="421"/>
      <c r="O4654" s="421"/>
      <c r="P4654" s="421"/>
    </row>
    <row r="4655" spans="9:16">
      <c r="I4655" s="419"/>
      <c r="J4655" s="420"/>
      <c r="K4655" s="421"/>
      <c r="L4655" s="421"/>
      <c r="M4655" s="421"/>
      <c r="N4655" s="421"/>
      <c r="O4655" s="421"/>
      <c r="P4655" s="421"/>
    </row>
    <row r="4656" spans="9:16">
      <c r="I4656" s="419"/>
      <c r="J4656" s="420"/>
      <c r="K4656" s="421"/>
      <c r="L4656" s="421"/>
      <c r="M4656" s="421"/>
      <c r="N4656" s="421"/>
      <c r="O4656" s="421"/>
      <c r="P4656" s="421"/>
    </row>
    <row r="4657" spans="9:16">
      <c r="I4657" s="419"/>
      <c r="J4657" s="420"/>
      <c r="K4657" s="421"/>
      <c r="L4657" s="421"/>
      <c r="M4657" s="421"/>
      <c r="N4657" s="421"/>
      <c r="O4657" s="421"/>
      <c r="P4657" s="421"/>
    </row>
    <row r="4658" spans="9:16">
      <c r="I4658" s="419"/>
      <c r="J4658" s="420"/>
      <c r="K4658" s="421"/>
      <c r="L4658" s="421"/>
      <c r="M4658" s="421"/>
      <c r="N4658" s="421"/>
      <c r="O4658" s="421"/>
      <c r="P4658" s="421"/>
    </row>
    <row r="4659" spans="9:16">
      <c r="I4659" s="419"/>
      <c r="J4659" s="420"/>
      <c r="K4659" s="421"/>
      <c r="L4659" s="421"/>
      <c r="M4659" s="421"/>
      <c r="N4659" s="421"/>
      <c r="O4659" s="421"/>
      <c r="P4659" s="421"/>
    </row>
    <row r="4660" spans="9:16">
      <c r="I4660" s="419"/>
      <c r="J4660" s="420"/>
      <c r="K4660" s="421"/>
      <c r="L4660" s="421"/>
      <c r="M4660" s="421"/>
      <c r="N4660" s="421"/>
      <c r="O4660" s="421"/>
      <c r="P4660" s="421"/>
    </row>
    <row r="4661" spans="9:16">
      <c r="I4661" s="419"/>
      <c r="J4661" s="420"/>
      <c r="K4661" s="421"/>
      <c r="L4661" s="421"/>
      <c r="M4661" s="421"/>
      <c r="N4661" s="421"/>
      <c r="O4661" s="421"/>
      <c r="P4661" s="421"/>
    </row>
    <row r="4662" spans="9:16">
      <c r="I4662" s="419"/>
      <c r="J4662" s="420"/>
      <c r="K4662" s="421"/>
      <c r="L4662" s="421"/>
      <c r="M4662" s="421"/>
      <c r="N4662" s="421"/>
      <c r="O4662" s="421"/>
      <c r="P4662" s="421"/>
    </row>
    <row r="4663" spans="9:16">
      <c r="I4663" s="419"/>
      <c r="J4663" s="420"/>
      <c r="K4663" s="421"/>
      <c r="L4663" s="421"/>
      <c r="M4663" s="421"/>
      <c r="N4663" s="421"/>
      <c r="O4663" s="421"/>
      <c r="P4663" s="421"/>
    </row>
    <row r="4664" spans="9:16">
      <c r="I4664" s="419"/>
      <c r="J4664" s="420"/>
      <c r="K4664" s="421"/>
      <c r="L4664" s="421"/>
      <c r="M4664" s="421"/>
      <c r="N4664" s="421"/>
      <c r="O4664" s="421"/>
      <c r="P4664" s="421"/>
    </row>
    <row r="4665" spans="9:16">
      <c r="I4665" s="419"/>
      <c r="J4665" s="420"/>
      <c r="K4665" s="421"/>
      <c r="L4665" s="421"/>
      <c r="M4665" s="421"/>
      <c r="N4665" s="421"/>
      <c r="O4665" s="421"/>
      <c r="P4665" s="421"/>
    </row>
    <row r="4666" spans="9:16">
      <c r="I4666" s="419"/>
      <c r="J4666" s="420"/>
      <c r="K4666" s="421"/>
      <c r="L4666" s="421"/>
      <c r="M4666" s="421"/>
      <c r="N4666" s="421"/>
      <c r="O4666" s="421"/>
      <c r="P4666" s="421"/>
    </row>
    <row r="4667" spans="9:16">
      <c r="I4667" s="419"/>
      <c r="J4667" s="420"/>
      <c r="K4667" s="421"/>
      <c r="L4667" s="421"/>
      <c r="M4667" s="421"/>
      <c r="N4667" s="421"/>
      <c r="O4667" s="421"/>
      <c r="P4667" s="421"/>
    </row>
    <row r="4668" spans="9:16">
      <c r="I4668" s="419"/>
      <c r="J4668" s="420"/>
      <c r="K4668" s="421"/>
      <c r="L4668" s="421"/>
      <c r="M4668" s="421"/>
      <c r="N4668" s="421"/>
      <c r="O4668" s="421"/>
      <c r="P4668" s="421"/>
    </row>
    <row r="4669" spans="9:16">
      <c r="I4669" s="419"/>
      <c r="J4669" s="420"/>
      <c r="K4669" s="421"/>
      <c r="L4669" s="421"/>
      <c r="M4669" s="421"/>
      <c r="N4669" s="421"/>
      <c r="O4669" s="421"/>
      <c r="P4669" s="421"/>
    </row>
    <row r="4670" spans="9:16">
      <c r="I4670" s="419"/>
      <c r="J4670" s="420"/>
      <c r="K4670" s="421"/>
      <c r="L4670" s="421"/>
      <c r="M4670" s="421"/>
      <c r="N4670" s="421"/>
      <c r="O4670" s="421"/>
      <c r="P4670" s="421"/>
    </row>
    <row r="4671" spans="9:16">
      <c r="I4671" s="419"/>
      <c r="J4671" s="420"/>
      <c r="K4671" s="421"/>
      <c r="L4671" s="421"/>
      <c r="M4671" s="421"/>
      <c r="N4671" s="421"/>
      <c r="O4671" s="421"/>
      <c r="P4671" s="421"/>
    </row>
    <row r="4672" spans="9:16">
      <c r="I4672" s="419"/>
      <c r="J4672" s="420"/>
      <c r="K4672" s="421"/>
      <c r="L4672" s="421"/>
      <c r="M4672" s="421"/>
      <c r="N4672" s="421"/>
      <c r="O4672" s="421"/>
      <c r="P4672" s="421"/>
    </row>
    <row r="4673" spans="9:16">
      <c r="I4673" s="419"/>
      <c r="J4673" s="420"/>
      <c r="K4673" s="421"/>
      <c r="L4673" s="421"/>
      <c r="M4673" s="421"/>
      <c r="N4673" s="421"/>
      <c r="O4673" s="421"/>
      <c r="P4673" s="421"/>
    </row>
    <row r="4674" spans="9:16">
      <c r="I4674" s="419"/>
      <c r="J4674" s="420"/>
      <c r="K4674" s="421"/>
      <c r="L4674" s="421"/>
      <c r="M4674" s="421"/>
      <c r="N4674" s="421"/>
      <c r="O4674" s="421"/>
      <c r="P4674" s="421"/>
    </row>
    <row r="4675" spans="9:16">
      <c r="I4675" s="419"/>
      <c r="J4675" s="420"/>
      <c r="K4675" s="421"/>
      <c r="L4675" s="421"/>
      <c r="M4675" s="421"/>
      <c r="N4675" s="421"/>
      <c r="O4675" s="421"/>
      <c r="P4675" s="421"/>
    </row>
    <row r="4676" spans="9:16">
      <c r="I4676" s="419"/>
      <c r="J4676" s="420"/>
      <c r="K4676" s="421"/>
      <c r="L4676" s="421"/>
      <c r="M4676" s="421"/>
      <c r="N4676" s="421"/>
      <c r="O4676" s="421"/>
      <c r="P4676" s="421"/>
    </row>
    <row r="4677" spans="9:16">
      <c r="I4677" s="419"/>
      <c r="J4677" s="420"/>
      <c r="K4677" s="421"/>
      <c r="L4677" s="421"/>
      <c r="M4677" s="421"/>
      <c r="N4677" s="421"/>
      <c r="O4677" s="421"/>
      <c r="P4677" s="421"/>
    </row>
    <row r="4678" spans="9:16">
      <c r="I4678" s="419"/>
      <c r="J4678" s="420"/>
      <c r="K4678" s="421"/>
      <c r="L4678" s="421"/>
      <c r="M4678" s="421"/>
      <c r="N4678" s="421"/>
      <c r="O4678" s="421"/>
      <c r="P4678" s="421"/>
    </row>
    <row r="4679" spans="9:16">
      <c r="I4679" s="419"/>
      <c r="J4679" s="420"/>
      <c r="K4679" s="421"/>
      <c r="L4679" s="421"/>
      <c r="M4679" s="421"/>
      <c r="N4679" s="421"/>
      <c r="O4679" s="421"/>
      <c r="P4679" s="421"/>
    </row>
    <row r="4680" spans="9:16">
      <c r="I4680" s="419"/>
      <c r="J4680" s="420"/>
      <c r="K4680" s="421"/>
      <c r="L4680" s="421"/>
      <c r="M4680" s="421"/>
      <c r="N4680" s="421"/>
      <c r="O4680" s="421"/>
      <c r="P4680" s="421"/>
    </row>
    <row r="4681" spans="9:16">
      <c r="I4681" s="419"/>
      <c r="J4681" s="420"/>
      <c r="K4681" s="421"/>
      <c r="L4681" s="421"/>
      <c r="M4681" s="421"/>
      <c r="N4681" s="421"/>
      <c r="O4681" s="421"/>
      <c r="P4681" s="421"/>
    </row>
    <row r="4682" spans="9:16">
      <c r="I4682" s="419"/>
      <c r="J4682" s="420"/>
      <c r="K4682" s="421"/>
      <c r="L4682" s="421"/>
      <c r="M4682" s="421"/>
      <c r="N4682" s="421"/>
      <c r="O4682" s="421"/>
      <c r="P4682" s="421"/>
    </row>
    <row r="4683" spans="9:16">
      <c r="I4683" s="419"/>
      <c r="J4683" s="420"/>
      <c r="K4683" s="421"/>
      <c r="L4683" s="421"/>
      <c r="M4683" s="421"/>
      <c r="N4683" s="421"/>
      <c r="O4683" s="421"/>
      <c r="P4683" s="421"/>
    </row>
    <row r="4684" spans="9:16">
      <c r="I4684" s="419"/>
      <c r="J4684" s="420"/>
      <c r="K4684" s="421"/>
      <c r="L4684" s="421"/>
      <c r="M4684" s="421"/>
      <c r="N4684" s="421"/>
      <c r="O4684" s="421"/>
      <c r="P4684" s="421"/>
    </row>
    <row r="4685" spans="9:16">
      <c r="I4685" s="419"/>
      <c r="J4685" s="420"/>
      <c r="K4685" s="421"/>
      <c r="L4685" s="421"/>
      <c r="M4685" s="421"/>
      <c r="N4685" s="421"/>
      <c r="O4685" s="421"/>
      <c r="P4685" s="421"/>
    </row>
    <row r="4686" spans="9:16">
      <c r="I4686" s="419"/>
      <c r="J4686" s="420"/>
      <c r="K4686" s="421"/>
      <c r="L4686" s="421"/>
      <c r="M4686" s="421"/>
      <c r="N4686" s="421"/>
      <c r="O4686" s="421"/>
      <c r="P4686" s="421"/>
    </row>
    <row r="4687" spans="9:16">
      <c r="I4687" s="419"/>
      <c r="J4687" s="420"/>
      <c r="K4687" s="421"/>
      <c r="L4687" s="421"/>
      <c r="M4687" s="421"/>
      <c r="N4687" s="421"/>
      <c r="O4687" s="421"/>
      <c r="P4687" s="421"/>
    </row>
    <row r="4688" spans="9:16">
      <c r="I4688" s="419"/>
      <c r="J4688" s="420"/>
      <c r="K4688" s="421"/>
      <c r="L4688" s="421"/>
      <c r="M4688" s="421"/>
      <c r="N4688" s="421"/>
      <c r="O4688" s="421"/>
      <c r="P4688" s="421"/>
    </row>
    <row r="4689" spans="9:16">
      <c r="I4689" s="419"/>
      <c r="J4689" s="420"/>
      <c r="K4689" s="421"/>
      <c r="L4689" s="421"/>
      <c r="M4689" s="421"/>
      <c r="N4689" s="421"/>
      <c r="O4689" s="421"/>
      <c r="P4689" s="421"/>
    </row>
    <row r="4690" spans="9:16">
      <c r="I4690" s="419"/>
      <c r="J4690" s="420"/>
      <c r="K4690" s="421"/>
      <c r="L4690" s="421"/>
      <c r="M4690" s="421"/>
      <c r="N4690" s="421"/>
      <c r="O4690" s="421"/>
      <c r="P4690" s="421"/>
    </row>
    <row r="4691" spans="9:16">
      <c r="I4691" s="419"/>
      <c r="J4691" s="420"/>
      <c r="K4691" s="421"/>
      <c r="L4691" s="421"/>
      <c r="M4691" s="421"/>
      <c r="N4691" s="421"/>
      <c r="O4691" s="421"/>
      <c r="P4691" s="421"/>
    </row>
    <row r="4692" spans="9:16">
      <c r="I4692" s="419"/>
      <c r="J4692" s="420"/>
      <c r="K4692" s="421"/>
      <c r="L4692" s="421"/>
      <c r="M4692" s="421"/>
      <c r="N4692" s="421"/>
      <c r="O4692" s="421"/>
      <c r="P4692" s="421"/>
    </row>
    <row r="4693" spans="9:16">
      <c r="I4693" s="419"/>
      <c r="J4693" s="420"/>
      <c r="K4693" s="421"/>
      <c r="L4693" s="421"/>
      <c r="M4693" s="421"/>
      <c r="N4693" s="421"/>
      <c r="O4693" s="421"/>
      <c r="P4693" s="421"/>
    </row>
    <row r="4694" spans="9:16">
      <c r="I4694" s="419"/>
      <c r="J4694" s="420"/>
      <c r="K4694" s="421"/>
      <c r="L4694" s="421"/>
      <c r="M4694" s="421"/>
      <c r="N4694" s="421"/>
      <c r="O4694" s="421"/>
      <c r="P4694" s="421"/>
    </row>
    <row r="4695" spans="9:16">
      <c r="I4695" s="419"/>
      <c r="J4695" s="420"/>
      <c r="K4695" s="421"/>
      <c r="L4695" s="421"/>
      <c r="M4695" s="421"/>
      <c r="N4695" s="421"/>
      <c r="O4695" s="421"/>
      <c r="P4695" s="421"/>
    </row>
    <row r="4696" spans="9:16">
      <c r="I4696" s="419"/>
      <c r="J4696" s="420"/>
      <c r="K4696" s="421"/>
      <c r="L4696" s="421"/>
      <c r="M4696" s="421"/>
      <c r="N4696" s="421"/>
      <c r="O4696" s="421"/>
      <c r="P4696" s="421"/>
    </row>
    <row r="4697" spans="9:16">
      <c r="I4697" s="419"/>
      <c r="J4697" s="420"/>
      <c r="K4697" s="421"/>
      <c r="L4697" s="421"/>
      <c r="M4697" s="421"/>
      <c r="N4697" s="421"/>
      <c r="O4697" s="421"/>
      <c r="P4697" s="421"/>
    </row>
    <row r="4698" spans="9:16">
      <c r="I4698" s="419"/>
      <c r="J4698" s="420"/>
      <c r="K4698" s="421"/>
      <c r="L4698" s="421"/>
      <c r="M4698" s="421"/>
      <c r="N4698" s="421"/>
      <c r="O4698" s="421"/>
      <c r="P4698" s="421"/>
    </row>
    <row r="4699" spans="9:16">
      <c r="I4699" s="419"/>
      <c r="J4699" s="420"/>
      <c r="K4699" s="421"/>
      <c r="L4699" s="421"/>
      <c r="M4699" s="421"/>
      <c r="N4699" s="421"/>
      <c r="O4699" s="421"/>
      <c r="P4699" s="421"/>
    </row>
    <row r="4700" spans="9:16">
      <c r="I4700" s="419"/>
      <c r="J4700" s="420"/>
      <c r="K4700" s="421"/>
      <c r="L4700" s="421"/>
      <c r="M4700" s="421"/>
      <c r="N4700" s="421"/>
      <c r="O4700" s="421"/>
      <c r="P4700" s="421"/>
    </row>
    <row r="4701" spans="9:16">
      <c r="I4701" s="419"/>
      <c r="J4701" s="420"/>
      <c r="K4701" s="421"/>
      <c r="L4701" s="421"/>
      <c r="M4701" s="421"/>
      <c r="N4701" s="421"/>
      <c r="O4701" s="421"/>
      <c r="P4701" s="421"/>
    </row>
    <row r="4702" spans="9:16">
      <c r="I4702" s="419"/>
      <c r="J4702" s="420"/>
      <c r="K4702" s="421"/>
      <c r="L4702" s="421"/>
      <c r="M4702" s="421"/>
      <c r="N4702" s="421"/>
      <c r="O4702" s="421"/>
      <c r="P4702" s="421"/>
    </row>
    <row r="4703" spans="9:16">
      <c r="I4703" s="419"/>
      <c r="J4703" s="420"/>
      <c r="K4703" s="421"/>
      <c r="L4703" s="421"/>
      <c r="M4703" s="421"/>
      <c r="N4703" s="421"/>
      <c r="O4703" s="421"/>
      <c r="P4703" s="421"/>
    </row>
    <row r="4704" spans="9:16">
      <c r="I4704" s="419"/>
      <c r="J4704" s="420"/>
      <c r="K4704" s="421"/>
      <c r="L4704" s="421"/>
      <c r="M4704" s="421"/>
      <c r="N4704" s="421"/>
      <c r="O4704" s="421"/>
      <c r="P4704" s="421"/>
    </row>
    <row r="4705" spans="9:16">
      <c r="I4705" s="419"/>
      <c r="J4705" s="420"/>
      <c r="K4705" s="421"/>
      <c r="L4705" s="421"/>
      <c r="M4705" s="421"/>
      <c r="N4705" s="421"/>
      <c r="O4705" s="421"/>
      <c r="P4705" s="421"/>
    </row>
    <row r="4706" spans="9:16">
      <c r="I4706" s="419"/>
      <c r="J4706" s="420"/>
      <c r="K4706" s="421"/>
      <c r="L4706" s="421"/>
      <c r="M4706" s="421"/>
      <c r="N4706" s="421"/>
      <c r="O4706" s="421"/>
      <c r="P4706" s="421"/>
    </row>
    <row r="4707" spans="9:16">
      <c r="I4707" s="419"/>
      <c r="J4707" s="420"/>
      <c r="K4707" s="421"/>
      <c r="L4707" s="421"/>
      <c r="M4707" s="421"/>
      <c r="N4707" s="421"/>
      <c r="O4707" s="421"/>
      <c r="P4707" s="421"/>
    </row>
    <row r="4708" spans="9:16">
      <c r="I4708" s="419"/>
      <c r="J4708" s="420"/>
      <c r="K4708" s="421"/>
      <c r="L4708" s="421"/>
      <c r="M4708" s="421"/>
      <c r="N4708" s="421"/>
      <c r="O4708" s="421"/>
      <c r="P4708" s="421"/>
    </row>
    <row r="4709" spans="9:16">
      <c r="I4709" s="419"/>
      <c r="J4709" s="420"/>
      <c r="K4709" s="421"/>
      <c r="L4709" s="421"/>
      <c r="M4709" s="421"/>
      <c r="N4709" s="421"/>
      <c r="O4709" s="421"/>
      <c r="P4709" s="421"/>
    </row>
    <row r="4710" spans="9:16">
      <c r="I4710" s="419"/>
      <c r="J4710" s="420"/>
      <c r="K4710" s="421"/>
      <c r="L4710" s="421"/>
      <c r="M4710" s="421"/>
      <c r="N4710" s="421"/>
      <c r="O4710" s="421"/>
      <c r="P4710" s="421"/>
    </row>
    <row r="4711" spans="9:16">
      <c r="I4711" s="419"/>
      <c r="J4711" s="420"/>
      <c r="K4711" s="421"/>
      <c r="L4711" s="421"/>
      <c r="M4711" s="421"/>
      <c r="N4711" s="421"/>
      <c r="O4711" s="421"/>
      <c r="P4711" s="421"/>
    </row>
    <row r="4712" spans="9:16">
      <c r="I4712" s="419"/>
      <c r="J4712" s="420"/>
      <c r="K4712" s="421"/>
      <c r="L4712" s="421"/>
      <c r="M4712" s="421"/>
      <c r="N4712" s="421"/>
      <c r="O4712" s="421"/>
      <c r="P4712" s="421"/>
    </row>
    <row r="4713" spans="9:16">
      <c r="I4713" s="419"/>
      <c r="J4713" s="420"/>
      <c r="K4713" s="421"/>
      <c r="L4713" s="421"/>
      <c r="M4713" s="421"/>
      <c r="N4713" s="421"/>
      <c r="O4713" s="421"/>
      <c r="P4713" s="421"/>
    </row>
    <row r="4714" spans="9:16">
      <c r="I4714" s="419"/>
      <c r="J4714" s="420"/>
      <c r="K4714" s="421"/>
      <c r="L4714" s="421"/>
      <c r="M4714" s="421"/>
      <c r="N4714" s="421"/>
      <c r="O4714" s="421"/>
      <c r="P4714" s="421"/>
    </row>
    <row r="4715" spans="9:16">
      <c r="I4715" s="419"/>
      <c r="J4715" s="420"/>
      <c r="K4715" s="421"/>
      <c r="L4715" s="421"/>
      <c r="M4715" s="421"/>
      <c r="N4715" s="421"/>
      <c r="O4715" s="421"/>
      <c r="P4715" s="421"/>
    </row>
    <row r="4716" spans="9:16">
      <c r="I4716" s="419"/>
      <c r="J4716" s="420"/>
      <c r="K4716" s="421"/>
      <c r="L4716" s="421"/>
      <c r="M4716" s="421"/>
      <c r="N4716" s="421"/>
      <c r="O4716" s="421"/>
      <c r="P4716" s="421"/>
    </row>
    <row r="4717" spans="9:16">
      <c r="I4717" s="419"/>
      <c r="J4717" s="420"/>
      <c r="K4717" s="421"/>
      <c r="L4717" s="421"/>
      <c r="M4717" s="421"/>
      <c r="N4717" s="421"/>
      <c r="O4717" s="421"/>
      <c r="P4717" s="421"/>
    </row>
    <row r="4718" spans="9:16">
      <c r="I4718" s="419"/>
      <c r="J4718" s="420"/>
      <c r="K4718" s="421"/>
      <c r="L4718" s="421"/>
      <c r="M4718" s="421"/>
      <c r="N4718" s="421"/>
      <c r="O4718" s="421"/>
      <c r="P4718" s="421"/>
    </row>
    <row r="4719" spans="9:16">
      <c r="I4719" s="419"/>
      <c r="J4719" s="420"/>
      <c r="K4719" s="421"/>
      <c r="L4719" s="421"/>
      <c r="M4719" s="421"/>
      <c r="N4719" s="421"/>
      <c r="O4719" s="421"/>
      <c r="P4719" s="421"/>
    </row>
    <row r="4720" spans="9:16">
      <c r="I4720" s="419"/>
      <c r="J4720" s="420"/>
      <c r="K4720" s="421"/>
      <c r="L4720" s="421"/>
      <c r="M4720" s="421"/>
      <c r="N4720" s="421"/>
      <c r="O4720" s="421"/>
      <c r="P4720" s="421"/>
    </row>
    <row r="4721" spans="9:16">
      <c r="I4721" s="419"/>
      <c r="J4721" s="420"/>
      <c r="K4721" s="421"/>
      <c r="L4721" s="421"/>
      <c r="M4721" s="421"/>
      <c r="N4721" s="421"/>
      <c r="O4721" s="421"/>
      <c r="P4721" s="421"/>
    </row>
    <row r="4722" spans="9:16">
      <c r="I4722" s="419"/>
      <c r="J4722" s="420"/>
      <c r="K4722" s="421"/>
      <c r="L4722" s="421"/>
      <c r="M4722" s="421"/>
      <c r="N4722" s="421"/>
      <c r="O4722" s="421"/>
      <c r="P4722" s="421"/>
    </row>
    <row r="4723" spans="9:16">
      <c r="I4723" s="419"/>
      <c r="J4723" s="420"/>
      <c r="K4723" s="421"/>
      <c r="L4723" s="421"/>
      <c r="M4723" s="421"/>
      <c r="N4723" s="421"/>
      <c r="O4723" s="421"/>
      <c r="P4723" s="421"/>
    </row>
    <row r="4724" spans="9:16">
      <c r="I4724" s="419"/>
      <c r="J4724" s="420"/>
      <c r="K4724" s="421"/>
      <c r="L4724" s="421"/>
      <c r="M4724" s="421"/>
      <c r="N4724" s="421"/>
      <c r="O4724" s="421"/>
      <c r="P4724" s="421"/>
    </row>
    <row r="4725" spans="9:16">
      <c r="I4725" s="419"/>
      <c r="J4725" s="420"/>
      <c r="K4725" s="421"/>
      <c r="L4725" s="421"/>
      <c r="M4725" s="421"/>
      <c r="N4725" s="421"/>
      <c r="O4725" s="421"/>
      <c r="P4725" s="421"/>
    </row>
    <row r="4726" spans="9:16">
      <c r="I4726" s="419"/>
      <c r="J4726" s="420"/>
      <c r="K4726" s="421"/>
      <c r="L4726" s="421"/>
      <c r="M4726" s="421"/>
      <c r="N4726" s="421"/>
      <c r="O4726" s="421"/>
      <c r="P4726" s="421"/>
    </row>
    <row r="4727" spans="9:16">
      <c r="I4727" s="419"/>
      <c r="J4727" s="420"/>
      <c r="K4727" s="421"/>
      <c r="L4727" s="421"/>
      <c r="M4727" s="421"/>
      <c r="N4727" s="421"/>
      <c r="O4727" s="421"/>
      <c r="P4727" s="421"/>
    </row>
    <row r="4728" spans="9:16">
      <c r="I4728" s="419"/>
      <c r="J4728" s="420"/>
      <c r="K4728" s="421"/>
      <c r="L4728" s="421"/>
      <c r="M4728" s="421"/>
      <c r="N4728" s="421"/>
      <c r="O4728" s="421"/>
      <c r="P4728" s="421"/>
    </row>
    <row r="4729" spans="9:16">
      <c r="I4729" s="419"/>
      <c r="J4729" s="420"/>
      <c r="K4729" s="421"/>
      <c r="L4729" s="421"/>
      <c r="M4729" s="421"/>
      <c r="N4729" s="421"/>
      <c r="O4729" s="421"/>
      <c r="P4729" s="421"/>
    </row>
    <row r="4730" spans="9:16">
      <c r="I4730" s="419"/>
      <c r="J4730" s="420"/>
      <c r="K4730" s="421"/>
      <c r="L4730" s="421"/>
      <c r="M4730" s="421"/>
      <c r="N4730" s="421"/>
      <c r="O4730" s="421"/>
      <c r="P4730" s="421"/>
    </row>
    <row r="4731" spans="9:16">
      <c r="I4731" s="419"/>
      <c r="J4731" s="420"/>
      <c r="K4731" s="421"/>
      <c r="L4731" s="421"/>
      <c r="M4731" s="421"/>
      <c r="N4731" s="421"/>
      <c r="O4731" s="421"/>
      <c r="P4731" s="421"/>
    </row>
    <row r="4732" spans="9:16">
      <c r="I4732" s="419"/>
      <c r="J4732" s="420"/>
      <c r="K4732" s="421"/>
      <c r="L4732" s="421"/>
      <c r="M4732" s="421"/>
      <c r="N4732" s="421"/>
      <c r="O4732" s="421"/>
      <c r="P4732" s="421"/>
    </row>
    <row r="4733" spans="9:16">
      <c r="I4733" s="419"/>
      <c r="J4733" s="420"/>
      <c r="K4733" s="421"/>
      <c r="L4733" s="421"/>
      <c r="M4733" s="421"/>
      <c r="N4733" s="421"/>
      <c r="O4733" s="421"/>
      <c r="P4733" s="421"/>
    </row>
    <row r="4734" spans="9:16">
      <c r="I4734" s="419"/>
      <c r="J4734" s="420"/>
      <c r="K4734" s="421"/>
      <c r="L4734" s="421"/>
      <c r="M4734" s="421"/>
      <c r="N4734" s="421"/>
      <c r="O4734" s="421"/>
      <c r="P4734" s="421"/>
    </row>
    <row r="4735" spans="9:16">
      <c r="I4735" s="419"/>
      <c r="J4735" s="420"/>
      <c r="K4735" s="421"/>
      <c r="L4735" s="421"/>
      <c r="M4735" s="421"/>
      <c r="N4735" s="421"/>
      <c r="O4735" s="421"/>
      <c r="P4735" s="421"/>
    </row>
    <row r="4736" spans="9:16">
      <c r="I4736" s="419"/>
      <c r="J4736" s="420"/>
      <c r="K4736" s="421"/>
      <c r="L4736" s="421"/>
      <c r="M4736" s="421"/>
      <c r="N4736" s="421"/>
      <c r="O4736" s="421"/>
      <c r="P4736" s="421"/>
    </row>
    <row r="4737" spans="9:16">
      <c r="I4737" s="419"/>
      <c r="J4737" s="420"/>
      <c r="K4737" s="421"/>
      <c r="L4737" s="421"/>
      <c r="M4737" s="421"/>
      <c r="N4737" s="421"/>
      <c r="O4737" s="421"/>
      <c r="P4737" s="421"/>
    </row>
    <row r="4738" spans="9:16">
      <c r="I4738" s="419"/>
      <c r="J4738" s="420"/>
      <c r="K4738" s="421"/>
      <c r="L4738" s="421"/>
      <c r="M4738" s="421"/>
      <c r="N4738" s="421"/>
      <c r="O4738" s="421"/>
      <c r="P4738" s="421"/>
    </row>
    <row r="4739" spans="9:16">
      <c r="I4739" s="419"/>
      <c r="J4739" s="420"/>
      <c r="K4739" s="421"/>
      <c r="L4739" s="421"/>
      <c r="M4739" s="421"/>
      <c r="N4739" s="421"/>
      <c r="O4739" s="421"/>
      <c r="P4739" s="421"/>
    </row>
    <row r="4740" spans="9:16">
      <c r="I4740" s="419"/>
      <c r="J4740" s="420"/>
      <c r="K4740" s="421"/>
      <c r="L4740" s="421"/>
      <c r="M4740" s="421"/>
      <c r="N4740" s="421"/>
      <c r="O4740" s="421"/>
      <c r="P4740" s="421"/>
    </row>
    <row r="4741" spans="9:16">
      <c r="I4741" s="419"/>
      <c r="J4741" s="420"/>
      <c r="K4741" s="421"/>
      <c r="L4741" s="421"/>
      <c r="M4741" s="421"/>
      <c r="N4741" s="421"/>
      <c r="O4741" s="421"/>
      <c r="P4741" s="421"/>
    </row>
    <row r="4742" spans="9:16">
      <c r="I4742" s="419"/>
      <c r="J4742" s="420"/>
      <c r="K4742" s="421"/>
      <c r="L4742" s="421"/>
      <c r="M4742" s="421"/>
      <c r="N4742" s="421"/>
      <c r="O4742" s="421"/>
      <c r="P4742" s="421"/>
    </row>
    <row r="4743" spans="9:16">
      <c r="I4743" s="419"/>
      <c r="J4743" s="420"/>
      <c r="K4743" s="421"/>
      <c r="L4743" s="421"/>
      <c r="M4743" s="421"/>
      <c r="N4743" s="421"/>
      <c r="O4743" s="421"/>
      <c r="P4743" s="421"/>
    </row>
    <row r="4744" spans="9:16">
      <c r="I4744" s="419"/>
      <c r="J4744" s="420"/>
      <c r="K4744" s="421"/>
      <c r="L4744" s="421"/>
      <c r="M4744" s="421"/>
      <c r="N4744" s="421"/>
      <c r="O4744" s="421"/>
      <c r="P4744" s="421"/>
    </row>
    <row r="4745" spans="9:16">
      <c r="I4745" s="419"/>
      <c r="J4745" s="420"/>
      <c r="K4745" s="421"/>
      <c r="L4745" s="421"/>
      <c r="M4745" s="421"/>
      <c r="N4745" s="421"/>
      <c r="O4745" s="421"/>
      <c r="P4745" s="421"/>
    </row>
    <row r="4746" spans="9:16">
      <c r="I4746" s="419"/>
      <c r="J4746" s="420"/>
      <c r="K4746" s="421"/>
      <c r="L4746" s="421"/>
      <c r="M4746" s="421"/>
      <c r="N4746" s="421"/>
      <c r="O4746" s="421"/>
      <c r="P4746" s="421"/>
    </row>
    <row r="4747" spans="9:16">
      <c r="I4747" s="419"/>
      <c r="J4747" s="420"/>
      <c r="K4747" s="421"/>
      <c r="L4747" s="421"/>
      <c r="M4747" s="421"/>
      <c r="N4747" s="421"/>
      <c r="O4747" s="421"/>
      <c r="P4747" s="421"/>
    </row>
    <row r="4748" spans="9:16">
      <c r="I4748" s="419"/>
      <c r="J4748" s="420"/>
      <c r="K4748" s="421"/>
      <c r="L4748" s="421"/>
      <c r="M4748" s="421"/>
      <c r="N4748" s="421"/>
      <c r="O4748" s="421"/>
      <c r="P4748" s="421"/>
    </row>
    <row r="4749" spans="9:16">
      <c r="I4749" s="419"/>
      <c r="J4749" s="420"/>
      <c r="K4749" s="421"/>
      <c r="L4749" s="421"/>
      <c r="M4749" s="421"/>
      <c r="N4749" s="421"/>
      <c r="O4749" s="421"/>
      <c r="P4749" s="421"/>
    </row>
    <row r="4750" spans="9:16">
      <c r="I4750" s="419"/>
      <c r="J4750" s="420"/>
      <c r="K4750" s="421"/>
      <c r="L4750" s="421"/>
      <c r="M4750" s="421"/>
      <c r="N4750" s="421"/>
      <c r="O4750" s="421"/>
      <c r="P4750" s="421"/>
    </row>
    <row r="4751" spans="9:16">
      <c r="I4751" s="419"/>
      <c r="J4751" s="420"/>
      <c r="K4751" s="421"/>
      <c r="L4751" s="421"/>
      <c r="M4751" s="421"/>
      <c r="N4751" s="421"/>
      <c r="O4751" s="421"/>
      <c r="P4751" s="421"/>
    </row>
    <row r="4752" spans="9:16">
      <c r="I4752" s="419"/>
      <c r="J4752" s="420"/>
      <c r="K4752" s="421"/>
      <c r="L4752" s="421"/>
      <c r="M4752" s="421"/>
      <c r="N4752" s="421"/>
      <c r="O4752" s="421"/>
      <c r="P4752" s="421"/>
    </row>
    <row r="4753" spans="9:16">
      <c r="I4753" s="419"/>
      <c r="J4753" s="420"/>
      <c r="K4753" s="421"/>
      <c r="L4753" s="421"/>
      <c r="M4753" s="421"/>
      <c r="N4753" s="421"/>
      <c r="O4753" s="421"/>
      <c r="P4753" s="421"/>
    </row>
    <row r="4754" spans="9:16">
      <c r="I4754" s="419"/>
      <c r="J4754" s="420"/>
      <c r="K4754" s="421"/>
      <c r="L4754" s="421"/>
      <c r="M4754" s="421"/>
      <c r="N4754" s="421"/>
      <c r="O4754" s="421"/>
      <c r="P4754" s="421"/>
    </row>
    <row r="4755" spans="9:16">
      <c r="I4755" s="419"/>
      <c r="J4755" s="420"/>
      <c r="K4755" s="421"/>
      <c r="L4755" s="421"/>
      <c r="M4755" s="421"/>
      <c r="N4755" s="421"/>
      <c r="O4755" s="421"/>
      <c r="P4755" s="421"/>
    </row>
    <row r="4756" spans="9:16">
      <c r="I4756" s="419"/>
      <c r="J4756" s="420"/>
      <c r="K4756" s="421"/>
      <c r="L4756" s="421"/>
      <c r="M4756" s="421"/>
      <c r="N4756" s="421"/>
      <c r="O4756" s="421"/>
      <c r="P4756" s="421"/>
    </row>
    <row r="4757" spans="9:16">
      <c r="I4757" s="419"/>
      <c r="J4757" s="420"/>
      <c r="K4757" s="421"/>
      <c r="L4757" s="421"/>
      <c r="M4757" s="421"/>
      <c r="N4757" s="421"/>
      <c r="O4757" s="421"/>
      <c r="P4757" s="421"/>
    </row>
    <row r="4758" spans="9:16">
      <c r="I4758" s="419"/>
      <c r="J4758" s="420"/>
      <c r="K4758" s="421"/>
      <c r="L4758" s="421"/>
      <c r="M4758" s="421"/>
      <c r="N4758" s="421"/>
      <c r="O4758" s="421"/>
      <c r="P4758" s="421"/>
    </row>
    <row r="4759" spans="9:16">
      <c r="I4759" s="419"/>
      <c r="J4759" s="420"/>
      <c r="K4759" s="421"/>
      <c r="L4759" s="421"/>
      <c r="M4759" s="421"/>
      <c r="N4759" s="421"/>
      <c r="O4759" s="421"/>
      <c r="P4759" s="421"/>
    </row>
    <row r="4760" spans="9:16">
      <c r="I4760" s="419"/>
      <c r="J4760" s="420"/>
      <c r="K4760" s="421"/>
      <c r="L4760" s="421"/>
      <c r="M4760" s="421"/>
      <c r="N4760" s="421"/>
      <c r="O4760" s="421"/>
      <c r="P4760" s="421"/>
    </row>
    <row r="4761" spans="9:16">
      <c r="I4761" s="419"/>
      <c r="J4761" s="420"/>
      <c r="K4761" s="421"/>
      <c r="L4761" s="421"/>
      <c r="M4761" s="421"/>
      <c r="N4761" s="421"/>
      <c r="O4761" s="421"/>
      <c r="P4761" s="421"/>
    </row>
    <row r="4762" spans="9:16">
      <c r="I4762" s="419"/>
      <c r="J4762" s="420"/>
      <c r="K4762" s="421"/>
      <c r="L4762" s="421"/>
      <c r="M4762" s="421"/>
      <c r="N4762" s="421"/>
      <c r="O4762" s="421"/>
      <c r="P4762" s="421"/>
    </row>
    <row r="4763" spans="9:16">
      <c r="I4763" s="419"/>
      <c r="J4763" s="420"/>
      <c r="K4763" s="421"/>
      <c r="L4763" s="421"/>
      <c r="M4763" s="421"/>
      <c r="N4763" s="421"/>
      <c r="O4763" s="421"/>
      <c r="P4763" s="421"/>
    </row>
    <row r="4764" spans="9:16">
      <c r="I4764" s="419"/>
      <c r="J4764" s="420"/>
      <c r="K4764" s="421"/>
      <c r="L4764" s="421"/>
      <c r="M4764" s="421"/>
      <c r="N4764" s="421"/>
      <c r="O4764" s="421"/>
      <c r="P4764" s="421"/>
    </row>
    <row r="4765" spans="9:16">
      <c r="I4765" s="419"/>
      <c r="J4765" s="420"/>
      <c r="K4765" s="421"/>
      <c r="L4765" s="421"/>
      <c r="M4765" s="421"/>
      <c r="N4765" s="421"/>
      <c r="O4765" s="421"/>
      <c r="P4765" s="421"/>
    </row>
    <row r="4766" spans="9:16">
      <c r="I4766" s="419"/>
      <c r="J4766" s="420"/>
      <c r="K4766" s="421"/>
      <c r="L4766" s="421"/>
      <c r="M4766" s="421"/>
      <c r="N4766" s="421"/>
      <c r="O4766" s="421"/>
      <c r="P4766" s="421"/>
    </row>
    <row r="4767" spans="9:16">
      <c r="I4767" s="419"/>
      <c r="J4767" s="420"/>
      <c r="K4767" s="421"/>
      <c r="L4767" s="421"/>
      <c r="M4767" s="421"/>
      <c r="N4767" s="421"/>
      <c r="O4767" s="421"/>
      <c r="P4767" s="421"/>
    </row>
    <row r="4768" spans="9:16">
      <c r="I4768" s="419"/>
      <c r="J4768" s="420"/>
      <c r="K4768" s="421"/>
      <c r="L4768" s="421"/>
      <c r="M4768" s="421"/>
      <c r="N4768" s="421"/>
      <c r="O4768" s="421"/>
      <c r="P4768" s="421"/>
    </row>
    <row r="4769" spans="9:16">
      <c r="I4769" s="419"/>
      <c r="J4769" s="420"/>
      <c r="K4769" s="421"/>
      <c r="L4769" s="421"/>
      <c r="M4769" s="421"/>
      <c r="N4769" s="421"/>
      <c r="O4769" s="421"/>
      <c r="P4769" s="421"/>
    </row>
    <row r="4770" spans="9:16">
      <c r="I4770" s="419"/>
      <c r="J4770" s="420"/>
      <c r="K4770" s="421"/>
      <c r="L4770" s="421"/>
      <c r="M4770" s="421"/>
      <c r="N4770" s="421"/>
      <c r="O4770" s="421"/>
      <c r="P4770" s="421"/>
    </row>
    <row r="4771" spans="9:16">
      <c r="I4771" s="419"/>
      <c r="J4771" s="420"/>
      <c r="K4771" s="421"/>
      <c r="L4771" s="421"/>
      <c r="M4771" s="421"/>
      <c r="N4771" s="421"/>
      <c r="O4771" s="421"/>
      <c r="P4771" s="421"/>
    </row>
    <row r="4772" spans="9:16">
      <c r="I4772" s="419"/>
      <c r="J4772" s="420"/>
      <c r="K4772" s="421"/>
      <c r="L4772" s="421"/>
      <c r="M4772" s="421"/>
      <c r="N4772" s="421"/>
      <c r="O4772" s="421"/>
      <c r="P4772" s="421"/>
    </row>
    <row r="4773" spans="9:16">
      <c r="I4773" s="419"/>
      <c r="J4773" s="420"/>
      <c r="K4773" s="421"/>
      <c r="L4773" s="421"/>
      <c r="M4773" s="421"/>
      <c r="N4773" s="421"/>
      <c r="O4773" s="421"/>
      <c r="P4773" s="421"/>
    </row>
    <row r="4774" spans="9:16">
      <c r="I4774" s="419"/>
      <c r="J4774" s="420"/>
      <c r="K4774" s="421"/>
      <c r="L4774" s="421"/>
      <c r="M4774" s="421"/>
      <c r="N4774" s="421"/>
      <c r="O4774" s="421"/>
      <c r="P4774" s="421"/>
    </row>
    <row r="4775" spans="9:16">
      <c r="I4775" s="419"/>
      <c r="J4775" s="420"/>
      <c r="K4775" s="421"/>
      <c r="L4775" s="421"/>
      <c r="M4775" s="421"/>
      <c r="N4775" s="421"/>
      <c r="O4775" s="421"/>
      <c r="P4775" s="421"/>
    </row>
    <row r="4776" spans="9:16">
      <c r="I4776" s="419"/>
      <c r="J4776" s="420"/>
      <c r="K4776" s="421"/>
      <c r="L4776" s="421"/>
      <c r="M4776" s="421"/>
      <c r="N4776" s="421"/>
      <c r="O4776" s="421"/>
      <c r="P4776" s="421"/>
    </row>
    <row r="4777" spans="9:16">
      <c r="I4777" s="419"/>
      <c r="J4777" s="420"/>
      <c r="K4777" s="421"/>
      <c r="L4777" s="421"/>
      <c r="M4777" s="421"/>
      <c r="N4777" s="421"/>
      <c r="O4777" s="421"/>
      <c r="P4777" s="421"/>
    </row>
    <row r="4778" spans="9:16">
      <c r="I4778" s="419"/>
      <c r="J4778" s="420"/>
      <c r="K4778" s="421"/>
      <c r="L4778" s="421"/>
      <c r="M4778" s="421"/>
      <c r="N4778" s="421"/>
      <c r="O4778" s="421"/>
      <c r="P4778" s="421"/>
    </row>
    <row r="4779" spans="9:16">
      <c r="I4779" s="419"/>
      <c r="J4779" s="420"/>
      <c r="K4779" s="421"/>
      <c r="L4779" s="421"/>
      <c r="M4779" s="421"/>
      <c r="N4779" s="421"/>
      <c r="O4779" s="421"/>
      <c r="P4779" s="421"/>
    </row>
    <row r="4780" spans="9:16">
      <c r="I4780" s="419"/>
      <c r="J4780" s="420"/>
      <c r="K4780" s="421"/>
      <c r="L4780" s="421"/>
      <c r="M4780" s="421"/>
      <c r="N4780" s="421"/>
      <c r="O4780" s="421"/>
      <c r="P4780" s="421"/>
    </row>
    <row r="4781" spans="9:16">
      <c r="I4781" s="419"/>
      <c r="J4781" s="420"/>
      <c r="K4781" s="421"/>
      <c r="L4781" s="421"/>
      <c r="M4781" s="421"/>
      <c r="N4781" s="421"/>
      <c r="O4781" s="421"/>
      <c r="P4781" s="421"/>
    </row>
    <row r="4782" spans="9:16">
      <c r="I4782" s="419"/>
      <c r="J4782" s="420"/>
      <c r="K4782" s="421"/>
      <c r="L4782" s="421"/>
      <c r="M4782" s="421"/>
      <c r="N4782" s="421"/>
      <c r="O4782" s="421"/>
      <c r="P4782" s="421"/>
    </row>
    <row r="4783" spans="9:16">
      <c r="I4783" s="419"/>
      <c r="J4783" s="420"/>
      <c r="K4783" s="421"/>
      <c r="L4783" s="421"/>
      <c r="M4783" s="421"/>
      <c r="N4783" s="421"/>
      <c r="O4783" s="421"/>
      <c r="P4783" s="421"/>
    </row>
    <row r="4784" spans="9:16">
      <c r="I4784" s="419"/>
      <c r="J4784" s="420"/>
      <c r="K4784" s="421"/>
      <c r="L4784" s="421"/>
      <c r="M4784" s="421"/>
      <c r="N4784" s="421"/>
      <c r="O4784" s="421"/>
      <c r="P4784" s="421"/>
    </row>
    <row r="4785" spans="9:16">
      <c r="I4785" s="419"/>
      <c r="J4785" s="420"/>
      <c r="K4785" s="421"/>
      <c r="L4785" s="421"/>
      <c r="M4785" s="421"/>
      <c r="N4785" s="421"/>
      <c r="O4785" s="421"/>
      <c r="P4785" s="421"/>
    </row>
    <row r="4786" spans="9:16">
      <c r="I4786" s="419"/>
      <c r="J4786" s="420"/>
      <c r="K4786" s="421"/>
      <c r="L4786" s="421"/>
      <c r="M4786" s="421"/>
      <c r="N4786" s="421"/>
      <c r="O4786" s="421"/>
      <c r="P4786" s="421"/>
    </row>
    <row r="4787" spans="9:16">
      <c r="I4787" s="419"/>
      <c r="J4787" s="420"/>
      <c r="K4787" s="421"/>
      <c r="L4787" s="421"/>
      <c r="M4787" s="421"/>
      <c r="N4787" s="421"/>
      <c r="O4787" s="421"/>
      <c r="P4787" s="421"/>
    </row>
    <row r="4788" spans="9:16">
      <c r="I4788" s="419"/>
      <c r="J4788" s="420"/>
      <c r="K4788" s="421"/>
      <c r="L4788" s="421"/>
      <c r="M4788" s="421"/>
      <c r="N4788" s="421"/>
      <c r="O4788" s="421"/>
      <c r="P4788" s="421"/>
    </row>
    <row r="4789" spans="9:16">
      <c r="I4789" s="419"/>
      <c r="J4789" s="420"/>
      <c r="K4789" s="421"/>
      <c r="L4789" s="421"/>
      <c r="M4789" s="421"/>
      <c r="N4789" s="421"/>
      <c r="O4789" s="421"/>
      <c r="P4789" s="421"/>
    </row>
    <row r="4790" spans="9:16">
      <c r="I4790" s="419"/>
      <c r="J4790" s="420"/>
      <c r="K4790" s="421"/>
      <c r="L4790" s="421"/>
      <c r="M4790" s="421"/>
      <c r="N4790" s="421"/>
      <c r="O4790" s="421"/>
      <c r="P4790" s="421"/>
    </row>
    <row r="4791" spans="9:16">
      <c r="I4791" s="419"/>
      <c r="J4791" s="420"/>
      <c r="K4791" s="421"/>
      <c r="L4791" s="421"/>
      <c r="M4791" s="421"/>
      <c r="N4791" s="421"/>
      <c r="O4791" s="421"/>
      <c r="P4791" s="421"/>
    </row>
    <row r="4792" spans="9:16">
      <c r="I4792" s="419"/>
      <c r="J4792" s="420"/>
      <c r="K4792" s="421"/>
      <c r="L4792" s="421"/>
      <c r="M4792" s="421"/>
      <c r="N4792" s="421"/>
      <c r="O4792" s="421"/>
      <c r="P4792" s="421"/>
    </row>
    <row r="4793" spans="9:16">
      <c r="I4793" s="419"/>
      <c r="J4793" s="420"/>
      <c r="K4793" s="421"/>
      <c r="L4793" s="421"/>
      <c r="M4793" s="421"/>
      <c r="N4793" s="421"/>
      <c r="O4793" s="421"/>
      <c r="P4793" s="421"/>
    </row>
    <row r="4794" spans="9:16">
      <c r="I4794" s="419"/>
      <c r="J4794" s="420"/>
      <c r="K4794" s="421"/>
      <c r="L4794" s="421"/>
      <c r="M4794" s="421"/>
      <c r="N4794" s="421"/>
      <c r="O4794" s="421"/>
      <c r="P4794" s="421"/>
    </row>
    <row r="4795" spans="9:16">
      <c r="I4795" s="419"/>
      <c r="J4795" s="420"/>
      <c r="K4795" s="421"/>
      <c r="L4795" s="421"/>
      <c r="M4795" s="421"/>
      <c r="N4795" s="421"/>
      <c r="O4795" s="421"/>
      <c r="P4795" s="421"/>
    </row>
    <row r="4796" spans="9:16">
      <c r="I4796" s="419"/>
      <c r="J4796" s="420"/>
      <c r="K4796" s="421"/>
      <c r="L4796" s="421"/>
      <c r="M4796" s="421"/>
      <c r="N4796" s="421"/>
      <c r="O4796" s="421"/>
      <c r="P4796" s="421"/>
    </row>
    <row r="4797" spans="9:16">
      <c r="I4797" s="419"/>
      <c r="J4797" s="420"/>
      <c r="K4797" s="421"/>
      <c r="L4797" s="421"/>
      <c r="M4797" s="421"/>
      <c r="N4797" s="421"/>
      <c r="O4797" s="421"/>
      <c r="P4797" s="421"/>
    </row>
    <row r="4798" spans="9:16">
      <c r="I4798" s="419"/>
      <c r="J4798" s="420"/>
      <c r="K4798" s="421"/>
      <c r="L4798" s="421"/>
      <c r="M4798" s="421"/>
      <c r="N4798" s="421"/>
      <c r="O4798" s="421"/>
      <c r="P4798" s="421"/>
    </row>
    <row r="4799" spans="9:16">
      <c r="I4799" s="419"/>
      <c r="J4799" s="420"/>
      <c r="K4799" s="421"/>
      <c r="L4799" s="421"/>
      <c r="M4799" s="421"/>
      <c r="N4799" s="421"/>
      <c r="O4799" s="421"/>
      <c r="P4799" s="421"/>
    </row>
    <row r="4800" spans="9:16">
      <c r="I4800" s="419"/>
      <c r="J4800" s="420"/>
      <c r="K4800" s="421"/>
      <c r="L4800" s="421"/>
      <c r="M4800" s="421"/>
      <c r="N4800" s="421"/>
      <c r="O4800" s="421"/>
      <c r="P4800" s="421"/>
    </row>
    <row r="4801" spans="9:16">
      <c r="I4801" s="419"/>
      <c r="J4801" s="420"/>
      <c r="K4801" s="421"/>
      <c r="L4801" s="421"/>
      <c r="M4801" s="421"/>
      <c r="N4801" s="421"/>
      <c r="O4801" s="421"/>
      <c r="P4801" s="421"/>
    </row>
    <row r="4802" spans="9:16">
      <c r="I4802" s="419"/>
      <c r="J4802" s="420"/>
      <c r="K4802" s="421"/>
      <c r="L4802" s="421"/>
      <c r="M4802" s="421"/>
      <c r="N4802" s="421"/>
      <c r="O4802" s="421"/>
      <c r="P4802" s="421"/>
    </row>
    <row r="4803" spans="9:16">
      <c r="I4803" s="419"/>
      <c r="J4803" s="420"/>
      <c r="K4803" s="421"/>
      <c r="L4803" s="421"/>
      <c r="M4803" s="421"/>
      <c r="N4803" s="421"/>
      <c r="O4803" s="421"/>
      <c r="P4803" s="421"/>
    </row>
    <row r="4804" spans="9:16">
      <c r="I4804" s="419"/>
      <c r="J4804" s="420"/>
      <c r="K4804" s="421"/>
      <c r="L4804" s="421"/>
      <c r="M4804" s="421"/>
      <c r="N4804" s="421"/>
      <c r="O4804" s="421"/>
      <c r="P4804" s="421"/>
    </row>
    <row r="4805" spans="9:16">
      <c r="I4805" s="419"/>
      <c r="J4805" s="420"/>
      <c r="K4805" s="421"/>
      <c r="L4805" s="421"/>
      <c r="M4805" s="421"/>
      <c r="N4805" s="421"/>
      <c r="O4805" s="421"/>
      <c r="P4805" s="421"/>
    </row>
    <row r="4806" spans="9:16">
      <c r="I4806" s="419"/>
      <c r="J4806" s="420"/>
      <c r="K4806" s="421"/>
      <c r="L4806" s="421"/>
      <c r="M4806" s="421"/>
      <c r="N4806" s="421"/>
      <c r="O4806" s="421"/>
      <c r="P4806" s="421"/>
    </row>
    <row r="4807" spans="9:16">
      <c r="I4807" s="419"/>
      <c r="J4807" s="420"/>
      <c r="K4807" s="421"/>
      <c r="L4807" s="421"/>
      <c r="M4807" s="421"/>
      <c r="N4807" s="421"/>
      <c r="O4807" s="421"/>
      <c r="P4807" s="421"/>
    </row>
    <row r="4808" spans="9:16">
      <c r="I4808" s="419"/>
      <c r="J4808" s="420"/>
      <c r="K4808" s="421"/>
      <c r="L4808" s="421"/>
      <c r="M4808" s="421"/>
      <c r="N4808" s="421"/>
      <c r="O4808" s="421"/>
      <c r="P4808" s="421"/>
    </row>
    <row r="4809" spans="9:16">
      <c r="I4809" s="419"/>
      <c r="J4809" s="420"/>
      <c r="K4809" s="421"/>
      <c r="L4809" s="421"/>
      <c r="M4809" s="421"/>
      <c r="N4809" s="421"/>
      <c r="O4809" s="421"/>
      <c r="P4809" s="421"/>
    </row>
    <row r="4810" spans="9:16">
      <c r="I4810" s="419"/>
      <c r="J4810" s="420"/>
      <c r="K4810" s="421"/>
      <c r="L4810" s="421"/>
      <c r="M4810" s="421"/>
      <c r="N4810" s="421"/>
      <c r="O4810" s="421"/>
      <c r="P4810" s="421"/>
    </row>
    <row r="4811" spans="9:16">
      <c r="I4811" s="419"/>
      <c r="J4811" s="420"/>
      <c r="K4811" s="421"/>
      <c r="L4811" s="421"/>
      <c r="M4811" s="421"/>
      <c r="N4811" s="421"/>
      <c r="O4811" s="421"/>
      <c r="P4811" s="421"/>
    </row>
    <row r="4812" spans="9:16">
      <c r="I4812" s="419"/>
      <c r="J4812" s="420"/>
      <c r="K4812" s="421"/>
      <c r="L4812" s="421"/>
      <c r="M4812" s="421"/>
      <c r="N4812" s="421"/>
      <c r="O4812" s="421"/>
      <c r="P4812" s="421"/>
    </row>
    <row r="4813" spans="9:16">
      <c r="I4813" s="419"/>
      <c r="J4813" s="420"/>
      <c r="K4813" s="421"/>
      <c r="L4813" s="421"/>
      <c r="M4813" s="421"/>
      <c r="N4813" s="421"/>
      <c r="O4813" s="421"/>
      <c r="P4813" s="421"/>
    </row>
    <row r="4814" spans="9:16">
      <c r="I4814" s="419"/>
      <c r="J4814" s="420"/>
      <c r="K4814" s="421"/>
      <c r="L4814" s="421"/>
      <c r="M4814" s="421"/>
      <c r="N4814" s="421"/>
      <c r="O4814" s="421"/>
      <c r="P4814" s="421"/>
    </row>
    <row r="4815" spans="9:16">
      <c r="I4815" s="419"/>
      <c r="J4815" s="420"/>
      <c r="K4815" s="421"/>
      <c r="L4815" s="421"/>
      <c r="M4815" s="421"/>
      <c r="N4815" s="421"/>
      <c r="O4815" s="421"/>
      <c r="P4815" s="421"/>
    </row>
    <row r="4816" spans="9:16">
      <c r="I4816" s="419"/>
      <c r="J4816" s="420"/>
      <c r="K4816" s="421"/>
      <c r="L4816" s="421"/>
      <c r="M4816" s="421"/>
      <c r="N4816" s="421"/>
      <c r="O4816" s="421"/>
      <c r="P4816" s="421"/>
    </row>
    <row r="4817" spans="9:16">
      <c r="I4817" s="419"/>
      <c r="J4817" s="420"/>
      <c r="K4817" s="421"/>
      <c r="L4817" s="421"/>
      <c r="M4817" s="421"/>
      <c r="N4817" s="421"/>
      <c r="O4817" s="421"/>
      <c r="P4817" s="421"/>
    </row>
    <row r="4818" spans="9:16">
      <c r="I4818" s="419"/>
      <c r="J4818" s="420"/>
      <c r="K4818" s="421"/>
      <c r="L4818" s="421"/>
      <c r="M4818" s="421"/>
      <c r="N4818" s="421"/>
      <c r="O4818" s="421"/>
      <c r="P4818" s="421"/>
    </row>
    <row r="4819" spans="9:16">
      <c r="I4819" s="419"/>
      <c r="J4819" s="420"/>
      <c r="K4819" s="421"/>
      <c r="L4819" s="421"/>
      <c r="M4819" s="421"/>
      <c r="N4819" s="421"/>
      <c r="O4819" s="421"/>
      <c r="P4819" s="421"/>
    </row>
    <row r="4820" spans="9:16">
      <c r="I4820" s="419"/>
      <c r="J4820" s="420"/>
      <c r="K4820" s="421"/>
      <c r="L4820" s="421"/>
      <c r="M4820" s="421"/>
      <c r="N4820" s="421"/>
      <c r="O4820" s="421"/>
      <c r="P4820" s="421"/>
    </row>
    <row r="4821" spans="9:16">
      <c r="I4821" s="419"/>
      <c r="J4821" s="420"/>
      <c r="K4821" s="421"/>
      <c r="L4821" s="421"/>
      <c r="M4821" s="421"/>
      <c r="N4821" s="421"/>
      <c r="O4821" s="421"/>
      <c r="P4821" s="421"/>
    </row>
    <row r="4822" spans="9:16">
      <c r="I4822" s="419"/>
      <c r="J4822" s="420"/>
      <c r="K4822" s="421"/>
      <c r="L4822" s="421"/>
      <c r="M4822" s="421"/>
      <c r="N4822" s="421"/>
      <c r="O4822" s="421"/>
      <c r="P4822" s="421"/>
    </row>
    <row r="4823" spans="9:16">
      <c r="I4823" s="419"/>
      <c r="J4823" s="420"/>
      <c r="K4823" s="421"/>
      <c r="L4823" s="421"/>
      <c r="M4823" s="421"/>
      <c r="N4823" s="421"/>
      <c r="O4823" s="421"/>
      <c r="P4823" s="421"/>
    </row>
    <row r="4824" spans="9:16">
      <c r="I4824" s="419"/>
      <c r="J4824" s="420"/>
      <c r="K4824" s="421"/>
      <c r="L4824" s="421"/>
      <c r="M4824" s="421"/>
      <c r="N4824" s="421"/>
      <c r="O4824" s="421"/>
      <c r="P4824" s="421"/>
    </row>
    <row r="4825" spans="9:16">
      <c r="I4825" s="419"/>
      <c r="J4825" s="420"/>
      <c r="K4825" s="421"/>
      <c r="L4825" s="421"/>
      <c r="M4825" s="421"/>
      <c r="N4825" s="421"/>
      <c r="O4825" s="421"/>
      <c r="P4825" s="421"/>
    </row>
    <row r="4826" spans="9:16">
      <c r="I4826" s="419"/>
      <c r="J4826" s="420"/>
      <c r="K4826" s="421"/>
      <c r="L4826" s="421"/>
      <c r="M4826" s="421"/>
      <c r="N4826" s="421"/>
      <c r="O4826" s="421"/>
      <c r="P4826" s="421"/>
    </row>
    <row r="4827" spans="9:16">
      <c r="I4827" s="419"/>
      <c r="J4827" s="420"/>
      <c r="K4827" s="421"/>
      <c r="L4827" s="421"/>
      <c r="M4827" s="421"/>
      <c r="N4827" s="421"/>
      <c r="O4827" s="421"/>
      <c r="P4827" s="421"/>
    </row>
    <row r="4828" spans="9:16">
      <c r="I4828" s="419"/>
      <c r="J4828" s="420"/>
      <c r="K4828" s="421"/>
      <c r="L4828" s="421"/>
      <c r="M4828" s="421"/>
      <c r="N4828" s="421"/>
      <c r="O4828" s="421"/>
      <c r="P4828" s="421"/>
    </row>
    <row r="4829" spans="9:16">
      <c r="I4829" s="419"/>
      <c r="J4829" s="420"/>
      <c r="K4829" s="421"/>
      <c r="L4829" s="421"/>
      <c r="M4829" s="421"/>
      <c r="N4829" s="421"/>
      <c r="O4829" s="421"/>
      <c r="P4829" s="421"/>
    </row>
    <row r="4830" spans="9:16">
      <c r="I4830" s="419"/>
      <c r="J4830" s="420"/>
      <c r="K4830" s="421"/>
      <c r="L4830" s="421"/>
      <c r="M4830" s="421"/>
      <c r="N4830" s="421"/>
      <c r="O4830" s="421"/>
      <c r="P4830" s="421"/>
    </row>
    <row r="4831" spans="9:16">
      <c r="I4831" s="419"/>
      <c r="J4831" s="420"/>
      <c r="K4831" s="421"/>
      <c r="L4831" s="421"/>
      <c r="M4831" s="421"/>
      <c r="N4831" s="421"/>
      <c r="O4831" s="421"/>
      <c r="P4831" s="421"/>
    </row>
    <row r="4832" spans="9:16">
      <c r="I4832" s="419"/>
      <c r="J4832" s="420"/>
      <c r="K4832" s="421"/>
      <c r="L4832" s="421"/>
      <c r="M4832" s="421"/>
      <c r="N4832" s="421"/>
      <c r="O4832" s="421"/>
      <c r="P4832" s="421"/>
    </row>
    <row r="4833" spans="9:16">
      <c r="I4833" s="419"/>
      <c r="J4833" s="420"/>
      <c r="K4833" s="421"/>
      <c r="L4833" s="421"/>
      <c r="M4833" s="421"/>
      <c r="N4833" s="421"/>
      <c r="O4833" s="421"/>
      <c r="P4833" s="421"/>
    </row>
    <row r="4834" spans="9:16">
      <c r="I4834" s="419"/>
      <c r="J4834" s="420"/>
      <c r="K4834" s="421"/>
      <c r="L4834" s="421"/>
      <c r="M4834" s="421"/>
      <c r="N4834" s="421"/>
      <c r="O4834" s="421"/>
      <c r="P4834" s="421"/>
    </row>
    <row r="4835" spans="9:16">
      <c r="I4835" s="419"/>
      <c r="J4835" s="420"/>
      <c r="K4835" s="421"/>
      <c r="L4835" s="421"/>
      <c r="M4835" s="421"/>
      <c r="N4835" s="421"/>
      <c r="O4835" s="421"/>
      <c r="P4835" s="421"/>
    </row>
    <row r="4836" spans="9:16">
      <c r="I4836" s="419"/>
      <c r="J4836" s="420"/>
      <c r="K4836" s="421"/>
      <c r="L4836" s="421"/>
      <c r="M4836" s="421"/>
      <c r="N4836" s="421"/>
      <c r="O4836" s="421"/>
      <c r="P4836" s="421"/>
    </row>
    <row r="4837" spans="9:16">
      <c r="I4837" s="419"/>
      <c r="J4837" s="420"/>
      <c r="K4837" s="421"/>
      <c r="L4837" s="421"/>
      <c r="M4837" s="421"/>
      <c r="N4837" s="421"/>
      <c r="O4837" s="421"/>
      <c r="P4837" s="421"/>
    </row>
    <row r="4838" spans="9:16">
      <c r="I4838" s="419"/>
      <c r="J4838" s="420"/>
      <c r="K4838" s="421"/>
      <c r="L4838" s="421"/>
      <c r="M4838" s="421"/>
      <c r="N4838" s="421"/>
      <c r="O4838" s="421"/>
      <c r="P4838" s="421"/>
    </row>
    <row r="4839" spans="9:16">
      <c r="I4839" s="419"/>
      <c r="J4839" s="420"/>
      <c r="K4839" s="421"/>
      <c r="L4839" s="421"/>
      <c r="M4839" s="421"/>
      <c r="N4839" s="421"/>
      <c r="O4839" s="421"/>
      <c r="P4839" s="421"/>
    </row>
    <row r="4840" spans="9:16">
      <c r="I4840" s="419"/>
      <c r="J4840" s="420"/>
      <c r="K4840" s="421"/>
      <c r="L4840" s="421"/>
      <c r="M4840" s="421"/>
      <c r="N4840" s="421"/>
      <c r="O4840" s="421"/>
      <c r="P4840" s="421"/>
    </row>
    <row r="4841" spans="9:16">
      <c r="I4841" s="419"/>
      <c r="J4841" s="420"/>
      <c r="K4841" s="421"/>
      <c r="L4841" s="421"/>
      <c r="M4841" s="421"/>
      <c r="N4841" s="421"/>
      <c r="O4841" s="421"/>
      <c r="P4841" s="421"/>
    </row>
    <row r="4842" spans="9:16">
      <c r="I4842" s="419"/>
      <c r="J4842" s="420"/>
      <c r="K4842" s="421"/>
      <c r="L4842" s="421"/>
      <c r="M4842" s="421"/>
      <c r="N4842" s="421"/>
      <c r="O4842" s="421"/>
      <c r="P4842" s="421"/>
    </row>
    <row r="4843" spans="9:16">
      <c r="I4843" s="419"/>
      <c r="J4843" s="420"/>
      <c r="K4843" s="421"/>
      <c r="L4843" s="421"/>
      <c r="M4843" s="421"/>
      <c r="N4843" s="421"/>
      <c r="O4843" s="421"/>
      <c r="P4843" s="421"/>
    </row>
    <row r="4844" spans="9:16">
      <c r="I4844" s="419"/>
      <c r="J4844" s="420"/>
      <c r="K4844" s="421"/>
      <c r="L4844" s="421"/>
      <c r="M4844" s="421"/>
      <c r="N4844" s="421"/>
      <c r="O4844" s="421"/>
      <c r="P4844" s="421"/>
    </row>
    <row r="4845" spans="9:16">
      <c r="I4845" s="419"/>
      <c r="J4845" s="420"/>
      <c r="K4845" s="421"/>
      <c r="L4845" s="421"/>
      <c r="M4845" s="421"/>
      <c r="N4845" s="421"/>
      <c r="O4845" s="421"/>
      <c r="P4845" s="421"/>
    </row>
    <row r="4846" spans="9:16">
      <c r="I4846" s="419"/>
      <c r="J4846" s="420"/>
      <c r="K4846" s="421"/>
      <c r="L4846" s="421"/>
      <c r="M4846" s="421"/>
      <c r="N4846" s="421"/>
      <c r="O4846" s="421"/>
      <c r="P4846" s="421"/>
    </row>
    <row r="4847" spans="9:16">
      <c r="I4847" s="419"/>
      <c r="J4847" s="420"/>
      <c r="K4847" s="421"/>
      <c r="L4847" s="421"/>
      <c r="M4847" s="421"/>
      <c r="N4847" s="421"/>
      <c r="O4847" s="421"/>
      <c r="P4847" s="421"/>
    </row>
    <row r="4848" spans="9:16">
      <c r="I4848" s="419"/>
      <c r="J4848" s="420"/>
      <c r="K4848" s="421"/>
      <c r="L4848" s="421"/>
      <c r="M4848" s="421"/>
      <c r="N4848" s="421"/>
      <c r="O4848" s="421"/>
      <c r="P4848" s="421"/>
    </row>
    <row r="4849" spans="9:16">
      <c r="I4849" s="419"/>
      <c r="J4849" s="420"/>
      <c r="K4849" s="421"/>
      <c r="L4849" s="421"/>
      <c r="M4849" s="421"/>
      <c r="N4849" s="421"/>
      <c r="O4849" s="421"/>
      <c r="P4849" s="421"/>
    </row>
    <row r="4850" spans="9:16">
      <c r="I4850" s="419"/>
      <c r="J4850" s="420"/>
      <c r="K4850" s="421"/>
      <c r="L4850" s="421"/>
      <c r="M4850" s="421"/>
      <c r="N4850" s="421"/>
      <c r="O4850" s="421"/>
      <c r="P4850" s="421"/>
    </row>
    <row r="4851" spans="9:16">
      <c r="I4851" s="419"/>
      <c r="J4851" s="420"/>
      <c r="K4851" s="421"/>
      <c r="L4851" s="421"/>
      <c r="M4851" s="421"/>
      <c r="N4851" s="421"/>
      <c r="O4851" s="421"/>
      <c r="P4851" s="421"/>
    </row>
    <row r="4852" spans="9:16">
      <c r="I4852" s="419"/>
      <c r="J4852" s="420"/>
      <c r="K4852" s="421"/>
      <c r="L4852" s="421"/>
      <c r="M4852" s="421"/>
      <c r="N4852" s="421"/>
      <c r="O4852" s="421"/>
      <c r="P4852" s="421"/>
    </row>
    <row r="4853" spans="9:16">
      <c r="I4853" s="419"/>
      <c r="J4853" s="420"/>
      <c r="K4853" s="421"/>
      <c r="L4853" s="421"/>
      <c r="M4853" s="421"/>
      <c r="N4853" s="421"/>
      <c r="O4853" s="421"/>
      <c r="P4853" s="421"/>
    </row>
    <row r="4854" spans="9:16">
      <c r="I4854" s="419"/>
      <c r="J4854" s="420"/>
      <c r="K4854" s="421"/>
      <c r="L4854" s="421"/>
      <c r="M4854" s="421"/>
      <c r="N4854" s="421"/>
      <c r="O4854" s="421"/>
      <c r="P4854" s="421"/>
    </row>
    <row r="4855" spans="9:16">
      <c r="I4855" s="419"/>
      <c r="J4855" s="420"/>
      <c r="K4855" s="421"/>
      <c r="L4855" s="421"/>
      <c r="M4855" s="421"/>
      <c r="N4855" s="421"/>
      <c r="O4855" s="421"/>
      <c r="P4855" s="421"/>
    </row>
    <row r="4856" spans="9:16">
      <c r="I4856" s="419"/>
      <c r="J4856" s="420"/>
      <c r="K4856" s="421"/>
      <c r="L4856" s="421"/>
      <c r="M4856" s="421"/>
      <c r="N4856" s="421"/>
      <c r="O4856" s="421"/>
      <c r="P4856" s="421"/>
    </row>
    <row r="4857" spans="9:16">
      <c r="I4857" s="419"/>
      <c r="J4857" s="420"/>
      <c r="K4857" s="421"/>
      <c r="L4857" s="421"/>
      <c r="M4857" s="421"/>
      <c r="N4857" s="421"/>
      <c r="O4857" s="421"/>
      <c r="P4857" s="421"/>
    </row>
    <row r="4858" spans="9:16">
      <c r="I4858" s="419"/>
      <c r="J4858" s="420"/>
      <c r="K4858" s="421"/>
      <c r="L4858" s="421"/>
      <c r="M4858" s="421"/>
      <c r="N4858" s="421"/>
      <c r="O4858" s="421"/>
      <c r="P4858" s="421"/>
    </row>
    <row r="4859" spans="9:16">
      <c r="I4859" s="419"/>
      <c r="J4859" s="420"/>
      <c r="K4859" s="421"/>
      <c r="L4859" s="421"/>
      <c r="M4859" s="421"/>
      <c r="N4859" s="421"/>
      <c r="O4859" s="421"/>
      <c r="P4859" s="421"/>
    </row>
    <row r="4860" spans="9:16">
      <c r="I4860" s="419"/>
      <c r="J4860" s="420"/>
      <c r="K4860" s="421"/>
      <c r="L4860" s="421"/>
      <c r="M4860" s="421"/>
      <c r="N4860" s="421"/>
      <c r="O4860" s="421"/>
      <c r="P4860" s="421"/>
    </row>
    <row r="4861" spans="9:16">
      <c r="I4861" s="419"/>
      <c r="J4861" s="420"/>
      <c r="K4861" s="421"/>
      <c r="L4861" s="421"/>
      <c r="M4861" s="421"/>
      <c r="N4861" s="421"/>
      <c r="O4861" s="421"/>
      <c r="P4861" s="421"/>
    </row>
    <row r="4862" spans="9:16">
      <c r="I4862" s="419"/>
      <c r="J4862" s="420"/>
      <c r="K4862" s="421"/>
      <c r="L4862" s="421"/>
      <c r="M4862" s="421"/>
      <c r="N4862" s="421"/>
      <c r="O4862" s="421"/>
      <c r="P4862" s="421"/>
    </row>
    <row r="4863" spans="9:16">
      <c r="I4863" s="419"/>
      <c r="J4863" s="420"/>
      <c r="K4863" s="421"/>
      <c r="L4863" s="421"/>
      <c r="M4863" s="421"/>
      <c r="N4863" s="421"/>
      <c r="O4863" s="421"/>
      <c r="P4863" s="421"/>
    </row>
    <row r="4864" spans="9:16">
      <c r="I4864" s="419"/>
      <c r="J4864" s="420"/>
      <c r="K4864" s="421"/>
      <c r="L4864" s="421"/>
      <c r="M4864" s="421"/>
      <c r="N4864" s="421"/>
      <c r="O4864" s="421"/>
      <c r="P4864" s="421"/>
    </row>
    <row r="4865" spans="9:16">
      <c r="I4865" s="419"/>
      <c r="J4865" s="420"/>
      <c r="K4865" s="421"/>
      <c r="L4865" s="421"/>
      <c r="M4865" s="421"/>
      <c r="N4865" s="421"/>
      <c r="O4865" s="421"/>
      <c r="P4865" s="421"/>
    </row>
    <row r="4866" spans="9:16">
      <c r="I4866" s="419"/>
      <c r="J4866" s="420"/>
      <c r="K4866" s="421"/>
      <c r="L4866" s="421"/>
      <c r="M4866" s="421"/>
      <c r="N4866" s="421"/>
      <c r="O4866" s="421"/>
      <c r="P4866" s="421"/>
    </row>
    <row r="4867" spans="9:16">
      <c r="I4867" s="419"/>
      <c r="J4867" s="420"/>
      <c r="K4867" s="421"/>
      <c r="L4867" s="421"/>
      <c r="M4867" s="421"/>
      <c r="N4867" s="421"/>
      <c r="O4867" s="421"/>
      <c r="P4867" s="421"/>
    </row>
    <row r="4868" spans="9:16">
      <c r="I4868" s="419"/>
      <c r="J4868" s="420"/>
      <c r="K4868" s="421"/>
      <c r="L4868" s="421"/>
      <c r="M4868" s="421"/>
      <c r="N4868" s="421"/>
      <c r="O4868" s="421"/>
      <c r="P4868" s="421"/>
    </row>
    <row r="4869" spans="9:16">
      <c r="I4869" s="419"/>
      <c r="J4869" s="420"/>
      <c r="K4869" s="421"/>
      <c r="L4869" s="421"/>
      <c r="M4869" s="421"/>
      <c r="N4869" s="421"/>
      <c r="O4869" s="421"/>
      <c r="P4869" s="421"/>
    </row>
    <row r="4870" spans="9:16">
      <c r="I4870" s="419"/>
      <c r="J4870" s="420"/>
      <c r="K4870" s="421"/>
      <c r="L4870" s="421"/>
      <c r="M4870" s="421"/>
      <c r="N4870" s="421"/>
      <c r="O4870" s="421"/>
      <c r="P4870" s="421"/>
    </row>
    <row r="4871" spans="9:16">
      <c r="I4871" s="419"/>
      <c r="J4871" s="420"/>
      <c r="K4871" s="421"/>
      <c r="L4871" s="421"/>
      <c r="M4871" s="421"/>
      <c r="N4871" s="421"/>
      <c r="O4871" s="421"/>
      <c r="P4871" s="421"/>
    </row>
    <row r="4872" spans="9:16">
      <c r="I4872" s="419"/>
      <c r="J4872" s="420"/>
      <c r="K4872" s="421"/>
      <c r="L4872" s="421"/>
      <c r="M4872" s="421"/>
      <c r="N4872" s="421"/>
      <c r="O4872" s="421"/>
      <c r="P4872" s="421"/>
    </row>
    <row r="4873" spans="9:16">
      <c r="I4873" s="419"/>
      <c r="J4873" s="420"/>
      <c r="K4873" s="421"/>
      <c r="L4873" s="421"/>
      <c r="M4873" s="421"/>
      <c r="N4873" s="421"/>
      <c r="O4873" s="421"/>
      <c r="P4873" s="421"/>
    </row>
    <row r="4874" spans="9:16">
      <c r="I4874" s="419"/>
      <c r="J4874" s="420"/>
      <c r="K4874" s="421"/>
      <c r="L4874" s="421"/>
      <c r="M4874" s="421"/>
      <c r="N4874" s="421"/>
      <c r="O4874" s="421"/>
      <c r="P4874" s="421"/>
    </row>
    <row r="4875" spans="9:16">
      <c r="I4875" s="419"/>
      <c r="J4875" s="420"/>
      <c r="K4875" s="421"/>
      <c r="L4875" s="421"/>
      <c r="M4875" s="421"/>
      <c r="N4875" s="421"/>
      <c r="O4875" s="421"/>
      <c r="P4875" s="421"/>
    </row>
    <row r="4876" spans="9:16">
      <c r="I4876" s="419"/>
      <c r="J4876" s="420"/>
      <c r="K4876" s="421"/>
      <c r="L4876" s="421"/>
      <c r="M4876" s="421"/>
      <c r="N4876" s="421"/>
      <c r="O4876" s="421"/>
      <c r="P4876" s="421"/>
    </row>
    <row r="4877" spans="9:16">
      <c r="I4877" s="419"/>
      <c r="J4877" s="420"/>
      <c r="K4877" s="421"/>
      <c r="L4877" s="421"/>
      <c r="M4877" s="421"/>
      <c r="N4877" s="421"/>
      <c r="O4877" s="421"/>
      <c r="P4877" s="421"/>
    </row>
    <row r="4878" spans="9:16">
      <c r="I4878" s="419"/>
      <c r="J4878" s="420"/>
      <c r="K4878" s="421"/>
      <c r="L4878" s="421"/>
      <c r="M4878" s="421"/>
      <c r="N4878" s="421"/>
      <c r="O4878" s="421"/>
      <c r="P4878" s="421"/>
    </row>
    <row r="4879" spans="9:16">
      <c r="I4879" s="419"/>
      <c r="J4879" s="420"/>
      <c r="K4879" s="421"/>
      <c r="L4879" s="421"/>
      <c r="M4879" s="421"/>
      <c r="N4879" s="421"/>
      <c r="O4879" s="421"/>
      <c r="P4879" s="421"/>
    </row>
    <row r="4880" spans="9:16">
      <c r="I4880" s="419"/>
      <c r="J4880" s="420"/>
      <c r="K4880" s="421"/>
      <c r="L4880" s="421"/>
      <c r="M4880" s="421"/>
      <c r="N4880" s="421"/>
      <c r="O4880" s="421"/>
      <c r="P4880" s="421"/>
    </row>
    <row r="4881" spans="9:16">
      <c r="I4881" s="419"/>
      <c r="J4881" s="420"/>
      <c r="K4881" s="421"/>
      <c r="L4881" s="421"/>
      <c r="M4881" s="421"/>
      <c r="N4881" s="421"/>
      <c r="O4881" s="421"/>
      <c r="P4881" s="421"/>
    </row>
    <row r="4882" spans="9:16">
      <c r="I4882" s="419"/>
      <c r="J4882" s="420"/>
      <c r="K4882" s="421"/>
      <c r="L4882" s="421"/>
      <c r="M4882" s="421"/>
      <c r="N4882" s="421"/>
      <c r="O4882" s="421"/>
      <c r="P4882" s="421"/>
    </row>
    <row r="4883" spans="9:16">
      <c r="I4883" s="419"/>
      <c r="J4883" s="420"/>
      <c r="K4883" s="421"/>
      <c r="L4883" s="421"/>
      <c r="M4883" s="421"/>
      <c r="N4883" s="421"/>
      <c r="O4883" s="421"/>
      <c r="P4883" s="421"/>
    </row>
    <row r="4884" spans="9:16">
      <c r="I4884" s="419"/>
      <c r="J4884" s="420"/>
      <c r="K4884" s="421"/>
      <c r="L4884" s="421"/>
      <c r="M4884" s="421"/>
      <c r="N4884" s="421"/>
      <c r="O4884" s="421"/>
      <c r="P4884" s="421"/>
    </row>
    <row r="4885" spans="9:16">
      <c r="I4885" s="419"/>
      <c r="J4885" s="420"/>
      <c r="K4885" s="421"/>
      <c r="L4885" s="421"/>
      <c r="M4885" s="421"/>
      <c r="N4885" s="421"/>
      <c r="O4885" s="421"/>
      <c r="P4885" s="421"/>
    </row>
    <row r="4886" spans="9:16">
      <c r="I4886" s="419"/>
      <c r="J4886" s="420"/>
      <c r="K4886" s="421"/>
      <c r="L4886" s="421"/>
      <c r="M4886" s="421"/>
      <c r="N4886" s="421"/>
      <c r="O4886" s="421"/>
      <c r="P4886" s="421"/>
    </row>
    <row r="4887" spans="9:16">
      <c r="I4887" s="419"/>
      <c r="J4887" s="420"/>
      <c r="K4887" s="421"/>
      <c r="L4887" s="421"/>
      <c r="M4887" s="421"/>
      <c r="N4887" s="421"/>
      <c r="O4887" s="421"/>
      <c r="P4887" s="421"/>
    </row>
    <row r="4888" spans="9:16">
      <c r="I4888" s="419"/>
      <c r="J4888" s="420"/>
      <c r="K4888" s="421"/>
      <c r="L4888" s="421"/>
      <c r="M4888" s="421"/>
      <c r="N4888" s="421"/>
      <c r="O4888" s="421"/>
      <c r="P4888" s="421"/>
    </row>
    <row r="4889" spans="9:16">
      <c r="I4889" s="419"/>
      <c r="J4889" s="420"/>
      <c r="K4889" s="421"/>
      <c r="L4889" s="421"/>
      <c r="M4889" s="421"/>
      <c r="N4889" s="421"/>
      <c r="O4889" s="421"/>
      <c r="P4889" s="421"/>
    </row>
    <row r="4890" spans="9:16">
      <c r="I4890" s="419"/>
      <c r="J4890" s="420"/>
      <c r="K4890" s="421"/>
      <c r="L4890" s="421"/>
      <c r="M4890" s="421"/>
      <c r="N4890" s="421"/>
      <c r="O4890" s="421"/>
      <c r="P4890" s="421"/>
    </row>
    <row r="4891" spans="9:16">
      <c r="I4891" s="419"/>
      <c r="J4891" s="420"/>
      <c r="K4891" s="421"/>
      <c r="L4891" s="421"/>
      <c r="M4891" s="421"/>
      <c r="N4891" s="421"/>
      <c r="O4891" s="421"/>
      <c r="P4891" s="421"/>
    </row>
    <row r="4892" spans="9:16">
      <c r="I4892" s="419"/>
      <c r="J4892" s="420"/>
      <c r="K4892" s="421"/>
      <c r="L4892" s="421"/>
      <c r="M4892" s="421"/>
      <c r="N4892" s="421"/>
      <c r="O4892" s="421"/>
      <c r="P4892" s="421"/>
    </row>
    <row r="4893" spans="9:16">
      <c r="I4893" s="419"/>
      <c r="J4893" s="420"/>
      <c r="K4893" s="421"/>
      <c r="L4893" s="421"/>
      <c r="M4893" s="421"/>
      <c r="N4893" s="421"/>
      <c r="O4893" s="421"/>
      <c r="P4893" s="421"/>
    </row>
    <row r="4894" spans="9:16">
      <c r="I4894" s="419"/>
      <c r="J4894" s="420"/>
      <c r="K4894" s="421"/>
      <c r="L4894" s="421"/>
      <c r="M4894" s="421"/>
      <c r="N4894" s="421"/>
      <c r="O4894" s="421"/>
      <c r="P4894" s="421"/>
    </row>
    <row r="4895" spans="9:16">
      <c r="I4895" s="419"/>
      <c r="J4895" s="420"/>
      <c r="K4895" s="421"/>
      <c r="L4895" s="421"/>
      <c r="M4895" s="421"/>
      <c r="N4895" s="421"/>
      <c r="O4895" s="421"/>
      <c r="P4895" s="421"/>
    </row>
    <row r="4896" spans="9:16">
      <c r="I4896" s="419"/>
      <c r="J4896" s="420"/>
      <c r="K4896" s="421"/>
      <c r="L4896" s="421"/>
      <c r="M4896" s="421"/>
      <c r="N4896" s="421"/>
      <c r="O4896" s="421"/>
      <c r="P4896" s="421"/>
    </row>
    <row r="4897" spans="9:16">
      <c r="I4897" s="419"/>
      <c r="J4897" s="420"/>
      <c r="K4897" s="421"/>
      <c r="L4897" s="421"/>
      <c r="M4897" s="421"/>
      <c r="N4897" s="421"/>
      <c r="O4897" s="421"/>
      <c r="P4897" s="421"/>
    </row>
    <row r="4898" spans="9:16">
      <c r="I4898" s="419"/>
      <c r="J4898" s="420"/>
      <c r="K4898" s="421"/>
      <c r="L4898" s="421"/>
      <c r="M4898" s="421"/>
      <c r="N4898" s="421"/>
      <c r="O4898" s="421"/>
      <c r="P4898" s="421"/>
    </row>
    <row r="4899" spans="9:16">
      <c r="I4899" s="419"/>
      <c r="J4899" s="420"/>
      <c r="K4899" s="421"/>
      <c r="L4899" s="421"/>
      <c r="M4899" s="421"/>
      <c r="N4899" s="421"/>
      <c r="O4899" s="421"/>
      <c r="P4899" s="421"/>
    </row>
    <row r="4900" spans="9:16">
      <c r="I4900" s="419"/>
      <c r="J4900" s="420"/>
      <c r="K4900" s="421"/>
      <c r="L4900" s="421"/>
      <c r="M4900" s="421"/>
      <c r="N4900" s="421"/>
      <c r="O4900" s="421"/>
      <c r="P4900" s="421"/>
    </row>
    <row r="4901" spans="9:16">
      <c r="I4901" s="419"/>
      <c r="J4901" s="420"/>
      <c r="K4901" s="421"/>
      <c r="L4901" s="421"/>
      <c r="M4901" s="421"/>
      <c r="N4901" s="421"/>
      <c r="O4901" s="421"/>
      <c r="P4901" s="421"/>
    </row>
    <row r="4902" spans="9:16">
      <c r="I4902" s="419"/>
      <c r="J4902" s="420"/>
      <c r="K4902" s="421"/>
      <c r="L4902" s="421"/>
      <c r="M4902" s="421"/>
      <c r="N4902" s="421"/>
      <c r="O4902" s="421"/>
      <c r="P4902" s="421"/>
    </row>
    <row r="4903" spans="9:16">
      <c r="I4903" s="419"/>
      <c r="J4903" s="420"/>
      <c r="K4903" s="421"/>
      <c r="L4903" s="421"/>
      <c r="M4903" s="421"/>
      <c r="N4903" s="421"/>
      <c r="O4903" s="421"/>
      <c r="P4903" s="421"/>
    </row>
    <row r="4904" spans="9:16">
      <c r="I4904" s="419"/>
      <c r="J4904" s="420"/>
      <c r="K4904" s="421"/>
      <c r="L4904" s="421"/>
      <c r="M4904" s="421"/>
      <c r="N4904" s="421"/>
      <c r="O4904" s="421"/>
      <c r="P4904" s="421"/>
    </row>
    <row r="4905" spans="9:16">
      <c r="I4905" s="419"/>
      <c r="J4905" s="420"/>
      <c r="K4905" s="421"/>
      <c r="L4905" s="421"/>
      <c r="M4905" s="421"/>
      <c r="N4905" s="421"/>
      <c r="O4905" s="421"/>
      <c r="P4905" s="421"/>
    </row>
    <row r="4906" spans="9:16">
      <c r="I4906" s="419"/>
      <c r="J4906" s="420"/>
      <c r="K4906" s="421"/>
      <c r="L4906" s="421"/>
      <c r="M4906" s="421"/>
      <c r="N4906" s="421"/>
      <c r="O4906" s="421"/>
      <c r="P4906" s="421"/>
    </row>
    <row r="4907" spans="9:16">
      <c r="I4907" s="419"/>
      <c r="J4907" s="420"/>
      <c r="K4907" s="421"/>
      <c r="L4907" s="421"/>
      <c r="M4907" s="421"/>
      <c r="N4907" s="421"/>
      <c r="O4907" s="421"/>
      <c r="P4907" s="421"/>
    </row>
    <row r="4908" spans="9:16">
      <c r="I4908" s="419"/>
      <c r="J4908" s="420"/>
      <c r="K4908" s="421"/>
      <c r="L4908" s="421"/>
      <c r="M4908" s="421"/>
      <c r="N4908" s="421"/>
      <c r="O4908" s="421"/>
      <c r="P4908" s="421"/>
    </row>
    <row r="4909" spans="9:16">
      <c r="I4909" s="419"/>
      <c r="J4909" s="420"/>
      <c r="K4909" s="421"/>
      <c r="L4909" s="421"/>
      <c r="M4909" s="421"/>
      <c r="N4909" s="421"/>
      <c r="O4909" s="421"/>
      <c r="P4909" s="421"/>
    </row>
    <row r="4910" spans="9:16">
      <c r="I4910" s="419"/>
      <c r="J4910" s="420"/>
      <c r="K4910" s="421"/>
      <c r="L4910" s="421"/>
      <c r="M4910" s="421"/>
      <c r="N4910" s="421"/>
      <c r="O4910" s="421"/>
      <c r="P4910" s="421"/>
    </row>
    <row r="4911" spans="9:16">
      <c r="I4911" s="419"/>
      <c r="J4911" s="420"/>
      <c r="K4911" s="421"/>
      <c r="L4911" s="421"/>
      <c r="M4911" s="421"/>
      <c r="N4911" s="421"/>
      <c r="O4911" s="421"/>
      <c r="P4911" s="421"/>
    </row>
    <row r="4912" spans="9:16">
      <c r="I4912" s="419"/>
      <c r="J4912" s="420"/>
      <c r="K4912" s="421"/>
      <c r="L4912" s="421"/>
      <c r="M4912" s="421"/>
      <c r="N4912" s="421"/>
      <c r="O4912" s="421"/>
      <c r="P4912" s="421"/>
    </row>
    <row r="4913" spans="9:16">
      <c r="I4913" s="419"/>
      <c r="J4913" s="420"/>
      <c r="K4913" s="421"/>
      <c r="L4913" s="421"/>
      <c r="M4913" s="421"/>
      <c r="N4913" s="421"/>
      <c r="O4913" s="421"/>
      <c r="P4913" s="421"/>
    </row>
    <row r="4914" spans="9:16">
      <c r="I4914" s="419"/>
      <c r="J4914" s="420"/>
      <c r="K4914" s="421"/>
      <c r="L4914" s="421"/>
      <c r="M4914" s="421"/>
      <c r="N4914" s="421"/>
      <c r="O4914" s="421"/>
      <c r="P4914" s="421"/>
    </row>
    <row r="4915" spans="9:16">
      <c r="I4915" s="419"/>
      <c r="J4915" s="420"/>
      <c r="K4915" s="421"/>
      <c r="L4915" s="421"/>
      <c r="M4915" s="421"/>
      <c r="N4915" s="421"/>
      <c r="O4915" s="421"/>
      <c r="P4915" s="421"/>
    </row>
    <row r="4916" spans="9:16">
      <c r="I4916" s="419"/>
      <c r="J4916" s="420"/>
      <c r="K4916" s="421"/>
      <c r="L4916" s="421"/>
      <c r="M4916" s="421"/>
      <c r="N4916" s="421"/>
      <c r="O4916" s="421"/>
      <c r="P4916" s="421"/>
    </row>
    <row r="4917" spans="9:16">
      <c r="I4917" s="419"/>
      <c r="J4917" s="420"/>
      <c r="K4917" s="421"/>
      <c r="L4917" s="421"/>
      <c r="M4917" s="421"/>
      <c r="N4917" s="421"/>
      <c r="O4917" s="421"/>
      <c r="P4917" s="421"/>
    </row>
    <row r="4918" spans="9:16">
      <c r="I4918" s="419"/>
      <c r="J4918" s="420"/>
      <c r="K4918" s="421"/>
      <c r="L4918" s="421"/>
      <c r="M4918" s="421"/>
      <c r="N4918" s="421"/>
      <c r="O4918" s="421"/>
      <c r="P4918" s="421"/>
    </row>
    <row r="4919" spans="9:16">
      <c r="I4919" s="419"/>
      <c r="J4919" s="420"/>
      <c r="K4919" s="421"/>
      <c r="L4919" s="421"/>
      <c r="M4919" s="421"/>
      <c r="N4919" s="421"/>
      <c r="O4919" s="421"/>
      <c r="P4919" s="421"/>
    </row>
    <row r="4920" spans="9:16">
      <c r="I4920" s="419"/>
      <c r="J4920" s="420"/>
      <c r="K4920" s="421"/>
      <c r="L4920" s="421"/>
      <c r="M4920" s="421"/>
      <c r="N4920" s="421"/>
      <c r="O4920" s="421"/>
      <c r="P4920" s="421"/>
    </row>
    <row r="4921" spans="9:16">
      <c r="I4921" s="419"/>
      <c r="J4921" s="420"/>
      <c r="K4921" s="421"/>
      <c r="L4921" s="421"/>
      <c r="M4921" s="421"/>
      <c r="N4921" s="421"/>
      <c r="O4921" s="421"/>
      <c r="P4921" s="421"/>
    </row>
    <row r="4922" spans="9:16">
      <c r="I4922" s="419"/>
      <c r="J4922" s="420"/>
      <c r="K4922" s="421"/>
      <c r="L4922" s="421"/>
      <c r="M4922" s="421"/>
      <c r="N4922" s="421"/>
      <c r="O4922" s="421"/>
      <c r="P4922" s="421"/>
    </row>
    <row r="4923" spans="9:16">
      <c r="I4923" s="419"/>
      <c r="J4923" s="420"/>
      <c r="K4923" s="421"/>
      <c r="L4923" s="421"/>
      <c r="M4923" s="421"/>
      <c r="N4923" s="421"/>
      <c r="O4923" s="421"/>
      <c r="P4923" s="421"/>
    </row>
    <row r="4924" spans="9:16">
      <c r="I4924" s="419"/>
      <c r="J4924" s="420"/>
      <c r="K4924" s="421"/>
      <c r="L4924" s="421"/>
      <c r="M4924" s="421"/>
      <c r="N4924" s="421"/>
      <c r="O4924" s="421"/>
      <c r="P4924" s="421"/>
    </row>
    <row r="4925" spans="9:16">
      <c r="I4925" s="419"/>
      <c r="J4925" s="420"/>
      <c r="K4925" s="421"/>
      <c r="L4925" s="421"/>
      <c r="M4925" s="421"/>
      <c r="N4925" s="421"/>
      <c r="O4925" s="421"/>
      <c r="P4925" s="421"/>
    </row>
    <row r="4926" spans="9:16">
      <c r="I4926" s="419"/>
      <c r="J4926" s="420"/>
      <c r="K4926" s="421"/>
      <c r="L4926" s="421"/>
      <c r="M4926" s="421"/>
      <c r="N4926" s="421"/>
      <c r="O4926" s="421"/>
      <c r="P4926" s="421"/>
    </row>
    <row r="4927" spans="9:16">
      <c r="I4927" s="419"/>
      <c r="J4927" s="420"/>
      <c r="K4927" s="421"/>
      <c r="L4927" s="421"/>
      <c r="M4927" s="421"/>
      <c r="N4927" s="421"/>
      <c r="O4927" s="421"/>
      <c r="P4927" s="421"/>
    </row>
    <row r="4928" spans="9:16">
      <c r="I4928" s="419"/>
      <c r="J4928" s="420"/>
      <c r="K4928" s="421"/>
      <c r="L4928" s="421"/>
      <c r="M4928" s="421"/>
      <c r="N4928" s="421"/>
      <c r="O4928" s="421"/>
      <c r="P4928" s="421"/>
    </row>
    <row r="4929" spans="9:16">
      <c r="I4929" s="419"/>
      <c r="J4929" s="420"/>
      <c r="K4929" s="421"/>
      <c r="L4929" s="421"/>
      <c r="M4929" s="421"/>
      <c r="N4929" s="421"/>
      <c r="O4929" s="421"/>
      <c r="P4929" s="421"/>
    </row>
    <row r="4930" spans="9:16">
      <c r="I4930" s="419"/>
      <c r="J4930" s="420"/>
      <c r="K4930" s="421"/>
      <c r="L4930" s="421"/>
      <c r="M4930" s="421"/>
      <c r="N4930" s="421"/>
      <c r="O4930" s="421"/>
      <c r="P4930" s="421"/>
    </row>
    <row r="4931" spans="9:16">
      <c r="I4931" s="419"/>
      <c r="J4931" s="420"/>
      <c r="K4931" s="421"/>
      <c r="L4931" s="421"/>
      <c r="M4931" s="421"/>
      <c r="N4931" s="421"/>
      <c r="O4931" s="421"/>
      <c r="P4931" s="421"/>
    </row>
    <row r="4932" spans="9:16">
      <c r="I4932" s="419"/>
      <c r="J4932" s="420"/>
      <c r="K4932" s="421"/>
      <c r="L4932" s="421"/>
      <c r="M4932" s="421"/>
      <c r="N4932" s="421"/>
      <c r="O4932" s="421"/>
      <c r="P4932" s="421"/>
    </row>
    <row r="4933" spans="9:16">
      <c r="I4933" s="419"/>
      <c r="J4933" s="420"/>
      <c r="K4933" s="421"/>
      <c r="L4933" s="421"/>
      <c r="M4933" s="421"/>
      <c r="N4933" s="421"/>
      <c r="O4933" s="421"/>
      <c r="P4933" s="421"/>
    </row>
    <row r="4934" spans="9:16">
      <c r="I4934" s="419"/>
      <c r="J4934" s="420"/>
      <c r="K4934" s="421"/>
      <c r="L4934" s="421"/>
      <c r="M4934" s="421"/>
      <c r="N4934" s="421"/>
      <c r="O4934" s="421"/>
      <c r="P4934" s="421"/>
    </row>
    <row r="4935" spans="9:16">
      <c r="I4935" s="419"/>
      <c r="J4935" s="420"/>
      <c r="K4935" s="421"/>
      <c r="L4935" s="421"/>
      <c r="M4935" s="421"/>
      <c r="N4935" s="421"/>
      <c r="O4935" s="421"/>
      <c r="P4935" s="421"/>
    </row>
    <row r="4936" spans="9:16">
      <c r="I4936" s="419"/>
      <c r="J4936" s="420"/>
      <c r="K4936" s="421"/>
      <c r="L4936" s="421"/>
      <c r="M4936" s="421"/>
      <c r="N4936" s="421"/>
      <c r="O4936" s="421"/>
      <c r="P4936" s="421"/>
    </row>
    <row r="4937" spans="9:16">
      <c r="I4937" s="419"/>
      <c r="J4937" s="420"/>
      <c r="K4937" s="421"/>
      <c r="L4937" s="421"/>
      <c r="M4937" s="421"/>
      <c r="N4937" s="421"/>
      <c r="O4937" s="421"/>
      <c r="P4937" s="421"/>
    </row>
    <row r="4938" spans="9:16">
      <c r="I4938" s="419"/>
      <c r="J4938" s="420"/>
      <c r="K4938" s="421"/>
      <c r="L4938" s="421"/>
      <c r="M4938" s="421"/>
      <c r="N4938" s="421"/>
      <c r="O4938" s="421"/>
      <c r="P4938" s="421"/>
    </row>
    <row r="4939" spans="9:16">
      <c r="I4939" s="419"/>
      <c r="J4939" s="420"/>
      <c r="K4939" s="421"/>
      <c r="L4939" s="421"/>
      <c r="M4939" s="421"/>
      <c r="N4939" s="421"/>
      <c r="O4939" s="421"/>
      <c r="P4939" s="421"/>
    </row>
    <row r="4940" spans="9:16">
      <c r="I4940" s="419"/>
      <c r="J4940" s="420"/>
      <c r="K4940" s="421"/>
      <c r="L4940" s="421"/>
      <c r="M4940" s="421"/>
      <c r="N4940" s="421"/>
      <c r="O4940" s="421"/>
      <c r="P4940" s="421"/>
    </row>
    <row r="4941" spans="9:16">
      <c r="I4941" s="419"/>
      <c r="J4941" s="420"/>
      <c r="K4941" s="421"/>
      <c r="L4941" s="421"/>
      <c r="M4941" s="421"/>
      <c r="N4941" s="421"/>
      <c r="O4941" s="421"/>
      <c r="P4941" s="421"/>
    </row>
    <row r="4942" spans="9:16">
      <c r="I4942" s="419"/>
      <c r="J4942" s="420"/>
      <c r="K4942" s="421"/>
      <c r="L4942" s="421"/>
      <c r="M4942" s="421"/>
      <c r="N4942" s="421"/>
      <c r="O4942" s="421"/>
      <c r="P4942" s="421"/>
    </row>
    <row r="4943" spans="9:16">
      <c r="I4943" s="419"/>
      <c r="J4943" s="420"/>
      <c r="K4943" s="421"/>
      <c r="L4943" s="421"/>
      <c r="M4943" s="421"/>
      <c r="N4943" s="421"/>
      <c r="O4943" s="421"/>
      <c r="P4943" s="421"/>
    </row>
    <row r="4944" spans="9:16">
      <c r="I4944" s="419"/>
      <c r="J4944" s="420"/>
      <c r="K4944" s="421"/>
      <c r="L4944" s="421"/>
      <c r="M4944" s="421"/>
      <c r="N4944" s="421"/>
      <c r="O4944" s="421"/>
      <c r="P4944" s="421"/>
    </row>
    <row r="4945" spans="9:16">
      <c r="I4945" s="419"/>
      <c r="J4945" s="420"/>
      <c r="K4945" s="421"/>
      <c r="L4945" s="421"/>
      <c r="M4945" s="421"/>
      <c r="N4945" s="421"/>
      <c r="O4945" s="421"/>
      <c r="P4945" s="421"/>
    </row>
    <row r="4946" spans="9:16">
      <c r="I4946" s="419"/>
      <c r="J4946" s="420"/>
      <c r="K4946" s="421"/>
      <c r="L4946" s="421"/>
      <c r="M4946" s="421"/>
      <c r="N4946" s="421"/>
      <c r="O4946" s="421"/>
      <c r="P4946" s="421"/>
    </row>
    <row r="4947" spans="9:16">
      <c r="I4947" s="419"/>
      <c r="J4947" s="420"/>
      <c r="K4947" s="421"/>
      <c r="L4947" s="421"/>
      <c r="M4947" s="421"/>
      <c r="N4947" s="421"/>
      <c r="O4947" s="421"/>
      <c r="P4947" s="421"/>
    </row>
    <row r="4948" spans="9:16">
      <c r="I4948" s="419"/>
      <c r="J4948" s="420"/>
      <c r="K4948" s="421"/>
      <c r="L4948" s="421"/>
      <c r="M4948" s="421"/>
      <c r="N4948" s="421"/>
      <c r="O4948" s="421"/>
      <c r="P4948" s="421"/>
    </row>
    <row r="4949" spans="9:16">
      <c r="I4949" s="419"/>
      <c r="J4949" s="420"/>
      <c r="K4949" s="421"/>
      <c r="L4949" s="421"/>
      <c r="M4949" s="421"/>
      <c r="N4949" s="421"/>
      <c r="O4949" s="421"/>
      <c r="P4949" s="421"/>
    </row>
    <row r="4950" spans="9:16">
      <c r="I4950" s="419"/>
      <c r="J4950" s="420"/>
      <c r="K4950" s="421"/>
      <c r="L4950" s="421"/>
      <c r="M4950" s="421"/>
      <c r="N4950" s="421"/>
      <c r="O4950" s="421"/>
      <c r="P4950" s="421"/>
    </row>
    <row r="4951" spans="9:16">
      <c r="I4951" s="419"/>
      <c r="J4951" s="420"/>
      <c r="K4951" s="421"/>
      <c r="L4951" s="421"/>
      <c r="M4951" s="421"/>
      <c r="N4951" s="421"/>
      <c r="O4951" s="421"/>
      <c r="P4951" s="421"/>
    </row>
    <row r="4952" spans="9:16">
      <c r="I4952" s="419"/>
      <c r="J4952" s="420"/>
      <c r="K4952" s="421"/>
      <c r="L4952" s="421"/>
      <c r="M4952" s="421"/>
      <c r="N4952" s="421"/>
      <c r="O4952" s="421"/>
      <c r="P4952" s="421"/>
    </row>
    <row r="4953" spans="9:16">
      <c r="I4953" s="419"/>
      <c r="J4953" s="420"/>
      <c r="K4953" s="421"/>
      <c r="L4953" s="421"/>
      <c r="M4953" s="421"/>
      <c r="N4953" s="421"/>
      <c r="O4953" s="421"/>
      <c r="P4953" s="421"/>
    </row>
    <row r="4954" spans="9:16">
      <c r="I4954" s="419"/>
      <c r="J4954" s="420"/>
      <c r="K4954" s="421"/>
      <c r="L4954" s="421"/>
      <c r="M4954" s="421"/>
      <c r="N4954" s="421"/>
      <c r="O4954" s="421"/>
      <c r="P4954" s="421"/>
    </row>
    <row r="4955" spans="9:16">
      <c r="I4955" s="419"/>
      <c r="J4955" s="420"/>
      <c r="K4955" s="421"/>
      <c r="L4955" s="421"/>
      <c r="M4955" s="421"/>
      <c r="N4955" s="421"/>
      <c r="O4955" s="421"/>
      <c r="P4955" s="421"/>
    </row>
    <row r="4956" spans="9:16">
      <c r="I4956" s="419"/>
      <c r="J4956" s="420"/>
      <c r="K4956" s="421"/>
      <c r="L4956" s="421"/>
      <c r="M4956" s="421"/>
      <c r="N4956" s="421"/>
      <c r="O4956" s="421"/>
      <c r="P4956" s="421"/>
    </row>
    <row r="4957" spans="9:16">
      <c r="I4957" s="419"/>
      <c r="J4957" s="420"/>
      <c r="K4957" s="421"/>
      <c r="L4957" s="421"/>
      <c r="M4957" s="421"/>
      <c r="N4957" s="421"/>
      <c r="O4957" s="421"/>
      <c r="P4957" s="421"/>
    </row>
    <row r="4958" spans="9:16">
      <c r="I4958" s="419"/>
      <c r="J4958" s="420"/>
      <c r="K4958" s="421"/>
      <c r="L4958" s="421"/>
      <c r="M4958" s="421"/>
      <c r="N4958" s="421"/>
      <c r="O4958" s="421"/>
      <c r="P4958" s="421"/>
    </row>
    <row r="4959" spans="9:16">
      <c r="I4959" s="419"/>
      <c r="J4959" s="420"/>
      <c r="K4959" s="421"/>
      <c r="L4959" s="421"/>
      <c r="M4959" s="421"/>
      <c r="N4959" s="421"/>
      <c r="O4959" s="421"/>
      <c r="P4959" s="421"/>
    </row>
    <row r="4960" spans="9:16">
      <c r="I4960" s="419"/>
      <c r="J4960" s="420"/>
      <c r="K4960" s="421"/>
      <c r="L4960" s="421"/>
      <c r="M4960" s="421"/>
      <c r="N4960" s="421"/>
      <c r="O4960" s="421"/>
      <c r="P4960" s="421"/>
    </row>
    <row r="4961" spans="9:16">
      <c r="I4961" s="419"/>
      <c r="J4961" s="420"/>
      <c r="K4961" s="421"/>
      <c r="L4961" s="421"/>
      <c r="M4961" s="421"/>
      <c r="N4961" s="421"/>
      <c r="O4961" s="421"/>
      <c r="P4961" s="421"/>
    </row>
    <row r="4962" spans="9:16">
      <c r="I4962" s="419"/>
      <c r="J4962" s="420"/>
      <c r="K4962" s="421"/>
      <c r="L4962" s="421"/>
      <c r="M4962" s="421"/>
      <c r="N4962" s="421"/>
      <c r="O4962" s="421"/>
      <c r="P4962" s="421"/>
    </row>
    <row r="4963" spans="9:16">
      <c r="I4963" s="419"/>
      <c r="J4963" s="420"/>
      <c r="K4963" s="421"/>
      <c r="L4963" s="421"/>
      <c r="M4963" s="421"/>
      <c r="N4963" s="421"/>
      <c r="O4963" s="421"/>
      <c r="P4963" s="421"/>
    </row>
    <row r="4964" spans="9:16">
      <c r="I4964" s="419"/>
      <c r="J4964" s="420"/>
      <c r="K4964" s="421"/>
      <c r="L4964" s="421"/>
      <c r="M4964" s="421"/>
      <c r="N4964" s="421"/>
      <c r="O4964" s="421"/>
      <c r="P4964" s="421"/>
    </row>
    <row r="4965" spans="9:16">
      <c r="I4965" s="419"/>
      <c r="J4965" s="420"/>
      <c r="K4965" s="421"/>
      <c r="L4965" s="421"/>
      <c r="M4965" s="421"/>
      <c r="N4965" s="421"/>
      <c r="O4965" s="421"/>
      <c r="P4965" s="421"/>
    </row>
    <row r="4966" spans="9:16">
      <c r="I4966" s="419"/>
      <c r="J4966" s="420"/>
      <c r="K4966" s="421"/>
      <c r="L4966" s="421"/>
      <c r="M4966" s="421"/>
      <c r="N4966" s="421"/>
      <c r="O4966" s="421"/>
      <c r="P4966" s="421"/>
    </row>
    <row r="4967" spans="9:16">
      <c r="I4967" s="419"/>
      <c r="J4967" s="420"/>
      <c r="K4967" s="421"/>
      <c r="L4967" s="421"/>
      <c r="M4967" s="421"/>
      <c r="N4967" s="421"/>
      <c r="O4967" s="421"/>
      <c r="P4967" s="421"/>
    </row>
    <row r="4968" spans="9:16">
      <c r="I4968" s="419"/>
      <c r="J4968" s="420"/>
      <c r="K4968" s="421"/>
      <c r="L4968" s="421"/>
      <c r="M4968" s="421"/>
      <c r="N4968" s="421"/>
      <c r="O4968" s="421"/>
      <c r="P4968" s="421"/>
    </row>
    <row r="4969" spans="9:16">
      <c r="I4969" s="419"/>
      <c r="J4969" s="420"/>
      <c r="K4969" s="421"/>
      <c r="L4969" s="421"/>
      <c r="M4969" s="421"/>
      <c r="N4969" s="421"/>
      <c r="O4969" s="421"/>
      <c r="P4969" s="421"/>
    </row>
    <row r="4970" spans="9:16">
      <c r="I4970" s="419"/>
      <c r="J4970" s="420"/>
      <c r="K4970" s="421"/>
      <c r="L4970" s="421"/>
      <c r="M4970" s="421"/>
      <c r="N4970" s="421"/>
      <c r="O4970" s="421"/>
      <c r="P4970" s="421"/>
    </row>
    <row r="4971" spans="9:16">
      <c r="I4971" s="419"/>
      <c r="J4971" s="420"/>
      <c r="K4971" s="421"/>
      <c r="L4971" s="421"/>
      <c r="M4971" s="421"/>
      <c r="N4971" s="421"/>
      <c r="O4971" s="421"/>
      <c r="P4971" s="421"/>
    </row>
    <row r="4972" spans="9:16">
      <c r="I4972" s="419"/>
      <c r="J4972" s="420"/>
      <c r="K4972" s="421"/>
      <c r="L4972" s="421"/>
      <c r="M4972" s="421"/>
      <c r="N4972" s="421"/>
      <c r="O4972" s="421"/>
      <c r="P4972" s="421"/>
    </row>
    <row r="4973" spans="9:16">
      <c r="I4973" s="419"/>
      <c r="J4973" s="420"/>
      <c r="K4973" s="421"/>
      <c r="L4973" s="421"/>
      <c r="M4973" s="421"/>
      <c r="N4973" s="421"/>
      <c r="O4973" s="421"/>
      <c r="P4973" s="421"/>
    </row>
    <row r="4974" spans="9:16">
      <c r="I4974" s="419"/>
      <c r="J4974" s="420"/>
      <c r="K4974" s="421"/>
      <c r="L4974" s="421"/>
      <c r="M4974" s="421"/>
      <c r="N4974" s="421"/>
      <c r="O4974" s="421"/>
      <c r="P4974" s="421"/>
    </row>
    <row r="4975" spans="9:16">
      <c r="I4975" s="419"/>
      <c r="J4975" s="420"/>
      <c r="K4975" s="421"/>
      <c r="L4975" s="421"/>
      <c r="M4975" s="421"/>
      <c r="N4975" s="421"/>
      <c r="O4975" s="421"/>
      <c r="P4975" s="421"/>
    </row>
    <row r="4976" spans="9:16">
      <c r="I4976" s="419"/>
      <c r="J4976" s="420"/>
      <c r="K4976" s="421"/>
      <c r="L4976" s="421"/>
      <c r="M4976" s="421"/>
      <c r="N4976" s="421"/>
      <c r="O4976" s="421"/>
      <c r="P4976" s="421"/>
    </row>
    <row r="4977" spans="9:16">
      <c r="I4977" s="419"/>
      <c r="J4977" s="420"/>
      <c r="K4977" s="421"/>
      <c r="L4977" s="421"/>
      <c r="M4977" s="421"/>
      <c r="N4977" s="421"/>
      <c r="O4977" s="421"/>
      <c r="P4977" s="421"/>
    </row>
    <row r="4978" spans="9:16">
      <c r="I4978" s="419"/>
      <c r="J4978" s="420"/>
      <c r="K4978" s="421"/>
      <c r="L4978" s="421"/>
      <c r="M4978" s="421"/>
      <c r="N4978" s="421"/>
      <c r="O4978" s="421"/>
      <c r="P4978" s="421"/>
    </row>
    <row r="4979" spans="9:16">
      <c r="I4979" s="419"/>
      <c r="J4979" s="420"/>
      <c r="K4979" s="421"/>
      <c r="L4979" s="421"/>
      <c r="M4979" s="421"/>
      <c r="N4979" s="421"/>
      <c r="O4979" s="421"/>
      <c r="P4979" s="421"/>
    </row>
    <row r="4980" spans="9:16">
      <c r="I4980" s="419"/>
      <c r="J4980" s="420"/>
      <c r="K4980" s="421"/>
      <c r="L4980" s="421"/>
      <c r="M4980" s="421"/>
      <c r="N4980" s="421"/>
      <c r="O4980" s="421"/>
      <c r="P4980" s="421"/>
    </row>
    <row r="4981" spans="9:16">
      <c r="I4981" s="419"/>
      <c r="J4981" s="420"/>
      <c r="K4981" s="421"/>
      <c r="L4981" s="421"/>
      <c r="M4981" s="421"/>
      <c r="N4981" s="421"/>
      <c r="O4981" s="421"/>
      <c r="P4981" s="421"/>
    </row>
    <row r="4982" spans="9:16">
      <c r="I4982" s="419"/>
      <c r="J4982" s="420"/>
      <c r="K4982" s="421"/>
      <c r="L4982" s="421"/>
      <c r="M4982" s="421"/>
      <c r="N4982" s="421"/>
      <c r="O4982" s="421"/>
      <c r="P4982" s="421"/>
    </row>
    <row r="4983" spans="9:16">
      <c r="I4983" s="419"/>
      <c r="J4983" s="420"/>
      <c r="K4983" s="421"/>
      <c r="L4983" s="421"/>
      <c r="M4983" s="421"/>
      <c r="N4983" s="421"/>
      <c r="O4983" s="421"/>
      <c r="P4983" s="421"/>
    </row>
    <row r="4984" spans="9:16">
      <c r="I4984" s="419"/>
      <c r="J4984" s="420"/>
      <c r="K4984" s="421"/>
      <c r="L4984" s="421"/>
      <c r="M4984" s="421"/>
      <c r="N4984" s="421"/>
      <c r="O4984" s="421"/>
      <c r="P4984" s="421"/>
    </row>
    <row r="4985" spans="9:16">
      <c r="I4985" s="419"/>
      <c r="J4985" s="420"/>
      <c r="K4985" s="421"/>
      <c r="L4985" s="421"/>
      <c r="M4985" s="421"/>
      <c r="N4985" s="421"/>
      <c r="O4985" s="421"/>
      <c r="P4985" s="421"/>
    </row>
    <row r="4986" spans="9:16">
      <c r="I4986" s="419"/>
      <c r="J4986" s="420"/>
      <c r="K4986" s="421"/>
      <c r="L4986" s="421"/>
      <c r="M4986" s="421"/>
      <c r="N4986" s="421"/>
      <c r="O4986" s="421"/>
      <c r="P4986" s="421"/>
    </row>
    <row r="4987" spans="9:16">
      <c r="I4987" s="419"/>
      <c r="J4987" s="420"/>
      <c r="K4987" s="421"/>
      <c r="L4987" s="421"/>
      <c r="M4987" s="421"/>
      <c r="N4987" s="421"/>
      <c r="O4987" s="421"/>
      <c r="P4987" s="421"/>
    </row>
    <row r="4988" spans="9:16">
      <c r="I4988" s="419"/>
      <c r="J4988" s="420"/>
      <c r="K4988" s="421"/>
      <c r="L4988" s="421"/>
      <c r="M4988" s="421"/>
      <c r="N4988" s="421"/>
      <c r="O4988" s="421"/>
      <c r="P4988" s="421"/>
    </row>
    <row r="4989" spans="9:16">
      <c r="I4989" s="419"/>
      <c r="J4989" s="420"/>
      <c r="K4989" s="421"/>
      <c r="L4989" s="421"/>
      <c r="M4989" s="421"/>
      <c r="N4989" s="421"/>
      <c r="O4989" s="421"/>
      <c r="P4989" s="421"/>
    </row>
    <row r="4990" spans="9:16">
      <c r="I4990" s="419"/>
      <c r="J4990" s="420"/>
      <c r="K4990" s="421"/>
      <c r="L4990" s="421"/>
      <c r="M4990" s="421"/>
      <c r="N4990" s="421"/>
      <c r="O4990" s="421"/>
      <c r="P4990" s="421"/>
    </row>
    <row r="4991" spans="9:16">
      <c r="I4991" s="419"/>
      <c r="J4991" s="420"/>
      <c r="K4991" s="421"/>
      <c r="L4991" s="421"/>
      <c r="M4991" s="421"/>
      <c r="N4991" s="421"/>
      <c r="O4991" s="421"/>
      <c r="P4991" s="421"/>
    </row>
    <row r="4992" spans="9:16">
      <c r="I4992" s="419"/>
      <c r="J4992" s="420"/>
      <c r="K4992" s="421"/>
      <c r="L4992" s="421"/>
      <c r="M4992" s="421"/>
      <c r="N4992" s="421"/>
      <c r="O4992" s="421"/>
      <c r="P4992" s="421"/>
    </row>
    <row r="4993" spans="9:16">
      <c r="I4993" s="419"/>
      <c r="J4993" s="420"/>
      <c r="K4993" s="421"/>
      <c r="L4993" s="421"/>
      <c r="M4993" s="421"/>
      <c r="N4993" s="421"/>
      <c r="O4993" s="421"/>
      <c r="P4993" s="421"/>
    </row>
    <row r="4994" spans="9:16">
      <c r="I4994" s="419"/>
      <c r="J4994" s="420"/>
      <c r="K4994" s="421"/>
      <c r="L4994" s="421"/>
      <c r="M4994" s="421"/>
      <c r="N4994" s="421"/>
      <c r="O4994" s="421"/>
      <c r="P4994" s="421"/>
    </row>
    <row r="4995" spans="9:16">
      <c r="I4995" s="419"/>
      <c r="J4995" s="420"/>
      <c r="K4995" s="421"/>
      <c r="L4995" s="421"/>
      <c r="M4995" s="421"/>
      <c r="N4995" s="421"/>
      <c r="O4995" s="421"/>
      <c r="P4995" s="421"/>
    </row>
    <row r="4996" spans="9:16">
      <c r="I4996" s="419"/>
      <c r="J4996" s="420"/>
      <c r="K4996" s="421"/>
      <c r="L4996" s="421"/>
      <c r="M4996" s="421"/>
      <c r="N4996" s="421"/>
      <c r="O4996" s="421"/>
      <c r="P4996" s="421"/>
    </row>
    <row r="4997" spans="9:16">
      <c r="I4997" s="419"/>
      <c r="J4997" s="420"/>
      <c r="K4997" s="421"/>
      <c r="L4997" s="421"/>
      <c r="M4997" s="421"/>
      <c r="N4997" s="421"/>
      <c r="O4997" s="421"/>
      <c r="P4997" s="421"/>
    </row>
    <row r="4998" spans="9:16">
      <c r="I4998" s="419"/>
      <c r="J4998" s="420"/>
      <c r="K4998" s="421"/>
      <c r="L4998" s="421"/>
      <c r="M4998" s="421"/>
      <c r="N4998" s="421"/>
      <c r="O4998" s="421"/>
      <c r="P4998" s="421"/>
    </row>
    <row r="4999" spans="9:16">
      <c r="I4999" s="419"/>
      <c r="J4999" s="420"/>
      <c r="K4999" s="421"/>
      <c r="L4999" s="421"/>
      <c r="M4999" s="421"/>
      <c r="N4999" s="421"/>
      <c r="O4999" s="421"/>
      <c r="P4999" s="421"/>
    </row>
    <row r="5000" spans="9:16">
      <c r="I5000" s="419"/>
      <c r="J5000" s="420"/>
      <c r="K5000" s="421"/>
      <c r="L5000" s="421"/>
      <c r="M5000" s="421"/>
      <c r="N5000" s="421"/>
      <c r="O5000" s="421"/>
      <c r="P5000" s="421"/>
    </row>
    <row r="5001" spans="9:16">
      <c r="I5001" s="419"/>
      <c r="J5001" s="420"/>
      <c r="K5001" s="421"/>
      <c r="L5001" s="421"/>
      <c r="M5001" s="421"/>
      <c r="N5001" s="421"/>
      <c r="O5001" s="421"/>
      <c r="P5001" s="421"/>
    </row>
    <row r="5002" spans="9:16">
      <c r="I5002" s="419"/>
      <c r="J5002" s="420"/>
      <c r="K5002" s="421"/>
      <c r="L5002" s="421"/>
      <c r="M5002" s="421"/>
      <c r="N5002" s="421"/>
      <c r="O5002" s="421"/>
      <c r="P5002" s="421"/>
    </row>
    <row r="5003" spans="9:16">
      <c r="I5003" s="419"/>
      <c r="J5003" s="420"/>
      <c r="K5003" s="421"/>
      <c r="L5003" s="421"/>
      <c r="M5003" s="421"/>
      <c r="N5003" s="421"/>
      <c r="O5003" s="421"/>
      <c r="P5003" s="421"/>
    </row>
    <row r="5004" spans="9:16">
      <c r="I5004" s="419"/>
      <c r="J5004" s="420"/>
      <c r="K5004" s="421"/>
      <c r="L5004" s="421"/>
      <c r="M5004" s="421"/>
      <c r="N5004" s="421"/>
      <c r="O5004" s="421"/>
      <c r="P5004" s="421"/>
    </row>
    <row r="5005" spans="9:16">
      <c r="I5005" s="419"/>
      <c r="J5005" s="420"/>
      <c r="K5005" s="421"/>
      <c r="L5005" s="421"/>
      <c r="M5005" s="421"/>
      <c r="N5005" s="421"/>
      <c r="O5005" s="421"/>
      <c r="P5005" s="421"/>
    </row>
    <row r="5006" spans="9:16">
      <c r="I5006" s="419"/>
      <c r="J5006" s="420"/>
      <c r="K5006" s="421"/>
      <c r="L5006" s="421"/>
      <c r="M5006" s="421"/>
      <c r="N5006" s="421"/>
      <c r="O5006" s="421"/>
      <c r="P5006" s="421"/>
    </row>
    <row r="5007" spans="9:16">
      <c r="I5007" s="419"/>
      <c r="J5007" s="420"/>
      <c r="K5007" s="421"/>
      <c r="L5007" s="421"/>
      <c r="M5007" s="421"/>
      <c r="N5007" s="421"/>
      <c r="O5007" s="421"/>
      <c r="P5007" s="421"/>
    </row>
    <row r="5008" spans="9:16">
      <c r="I5008" s="419"/>
      <c r="J5008" s="420"/>
      <c r="K5008" s="421"/>
      <c r="L5008" s="421"/>
      <c r="M5008" s="421"/>
      <c r="N5008" s="421"/>
      <c r="O5008" s="421"/>
      <c r="P5008" s="421"/>
    </row>
    <row r="5009" spans="9:16">
      <c r="I5009" s="419"/>
      <c r="J5009" s="420"/>
      <c r="K5009" s="421"/>
      <c r="L5009" s="421"/>
      <c r="M5009" s="421"/>
      <c r="N5009" s="421"/>
      <c r="O5009" s="421"/>
      <c r="P5009" s="421"/>
    </row>
    <row r="5010" spans="9:16">
      <c r="I5010" s="419"/>
      <c r="J5010" s="420"/>
      <c r="K5010" s="421"/>
      <c r="L5010" s="421"/>
      <c r="M5010" s="421"/>
      <c r="N5010" s="421"/>
      <c r="O5010" s="421"/>
      <c r="P5010" s="421"/>
    </row>
    <row r="5011" spans="9:16">
      <c r="I5011" s="419"/>
      <c r="J5011" s="420"/>
      <c r="K5011" s="421"/>
      <c r="L5011" s="421"/>
      <c r="M5011" s="421"/>
      <c r="N5011" s="421"/>
      <c r="O5011" s="421"/>
      <c r="P5011" s="421"/>
    </row>
    <row r="5012" spans="9:16">
      <c r="I5012" s="419"/>
      <c r="J5012" s="420"/>
      <c r="K5012" s="421"/>
      <c r="L5012" s="421"/>
      <c r="M5012" s="421"/>
      <c r="N5012" s="421"/>
      <c r="O5012" s="421"/>
      <c r="P5012" s="421"/>
    </row>
    <row r="5013" spans="9:16">
      <c r="I5013" s="419"/>
      <c r="J5013" s="420"/>
      <c r="K5013" s="421"/>
      <c r="L5013" s="421"/>
      <c r="M5013" s="421"/>
      <c r="N5013" s="421"/>
      <c r="O5013" s="421"/>
      <c r="P5013" s="421"/>
    </row>
    <row r="5014" spans="9:16">
      <c r="I5014" s="419"/>
      <c r="J5014" s="420"/>
      <c r="K5014" s="421"/>
      <c r="L5014" s="421"/>
      <c r="M5014" s="421"/>
      <c r="N5014" s="421"/>
      <c r="O5014" s="421"/>
      <c r="P5014" s="421"/>
    </row>
    <row r="5015" spans="9:16">
      <c r="I5015" s="419"/>
      <c r="J5015" s="420"/>
      <c r="K5015" s="421"/>
      <c r="L5015" s="421"/>
      <c r="M5015" s="421"/>
      <c r="N5015" s="421"/>
      <c r="O5015" s="421"/>
      <c r="P5015" s="421"/>
    </row>
    <row r="5016" spans="9:16">
      <c r="I5016" s="419"/>
      <c r="J5016" s="420"/>
      <c r="K5016" s="421"/>
      <c r="L5016" s="421"/>
      <c r="M5016" s="421"/>
      <c r="N5016" s="421"/>
      <c r="O5016" s="421"/>
      <c r="P5016" s="421"/>
    </row>
    <row r="5017" spans="9:16">
      <c r="I5017" s="419"/>
      <c r="J5017" s="420"/>
      <c r="K5017" s="421"/>
      <c r="L5017" s="421"/>
      <c r="M5017" s="421"/>
      <c r="N5017" s="421"/>
      <c r="O5017" s="421"/>
      <c r="P5017" s="421"/>
    </row>
    <row r="5018" spans="9:16">
      <c r="I5018" s="419"/>
      <c r="J5018" s="420"/>
      <c r="K5018" s="421"/>
      <c r="L5018" s="421"/>
      <c r="M5018" s="421"/>
      <c r="N5018" s="421"/>
      <c r="O5018" s="421"/>
      <c r="P5018" s="421"/>
    </row>
    <row r="5019" spans="9:16">
      <c r="I5019" s="419"/>
      <c r="J5019" s="420"/>
      <c r="K5019" s="421"/>
      <c r="L5019" s="421"/>
      <c r="M5019" s="421"/>
      <c r="N5019" s="421"/>
      <c r="O5019" s="421"/>
      <c r="P5019" s="421"/>
    </row>
    <row r="5020" spans="9:16">
      <c r="I5020" s="419"/>
      <c r="J5020" s="420"/>
      <c r="K5020" s="421"/>
      <c r="L5020" s="421"/>
      <c r="M5020" s="421"/>
      <c r="N5020" s="421"/>
      <c r="O5020" s="421"/>
      <c r="P5020" s="421"/>
    </row>
    <row r="5021" spans="9:16">
      <c r="I5021" s="419"/>
      <c r="J5021" s="420"/>
      <c r="K5021" s="421"/>
      <c r="L5021" s="421"/>
      <c r="M5021" s="421"/>
      <c r="N5021" s="421"/>
      <c r="O5021" s="421"/>
      <c r="P5021" s="421"/>
    </row>
    <row r="5022" spans="9:16">
      <c r="I5022" s="419"/>
      <c r="J5022" s="420"/>
      <c r="K5022" s="421"/>
      <c r="L5022" s="421"/>
      <c r="M5022" s="421"/>
      <c r="N5022" s="421"/>
      <c r="O5022" s="421"/>
      <c r="P5022" s="421"/>
    </row>
    <row r="5023" spans="9:16">
      <c r="I5023" s="419"/>
      <c r="J5023" s="420"/>
      <c r="K5023" s="421"/>
      <c r="L5023" s="421"/>
      <c r="M5023" s="421"/>
      <c r="N5023" s="421"/>
      <c r="O5023" s="421"/>
      <c r="P5023" s="421"/>
    </row>
    <row r="5024" spans="9:16">
      <c r="I5024" s="419"/>
      <c r="J5024" s="420"/>
      <c r="K5024" s="421"/>
      <c r="L5024" s="421"/>
      <c r="M5024" s="421"/>
      <c r="N5024" s="421"/>
      <c r="O5024" s="421"/>
      <c r="P5024" s="421"/>
    </row>
    <row r="5025" spans="9:16">
      <c r="I5025" s="419"/>
      <c r="J5025" s="420"/>
      <c r="K5025" s="421"/>
      <c r="L5025" s="421"/>
      <c r="M5025" s="421"/>
      <c r="N5025" s="421"/>
      <c r="O5025" s="421"/>
      <c r="P5025" s="421"/>
    </row>
    <row r="5026" spans="9:16">
      <c r="I5026" s="419"/>
      <c r="J5026" s="420"/>
      <c r="K5026" s="421"/>
      <c r="L5026" s="421"/>
      <c r="M5026" s="421"/>
      <c r="N5026" s="421"/>
      <c r="O5026" s="421"/>
      <c r="P5026" s="421"/>
    </row>
    <row r="5027" spans="9:16">
      <c r="I5027" s="419"/>
      <c r="J5027" s="420"/>
      <c r="K5027" s="421"/>
      <c r="L5027" s="421"/>
      <c r="M5027" s="421"/>
      <c r="N5027" s="421"/>
      <c r="O5027" s="421"/>
      <c r="P5027" s="421"/>
    </row>
    <row r="5028" spans="9:16">
      <c r="I5028" s="419"/>
      <c r="J5028" s="420"/>
      <c r="K5028" s="421"/>
      <c r="L5028" s="421"/>
      <c r="M5028" s="421"/>
      <c r="N5028" s="421"/>
      <c r="O5028" s="421"/>
      <c r="P5028" s="421"/>
    </row>
    <row r="5029" spans="9:16">
      <c r="I5029" s="419"/>
      <c r="J5029" s="420"/>
      <c r="K5029" s="421"/>
      <c r="L5029" s="421"/>
      <c r="M5029" s="421"/>
      <c r="N5029" s="421"/>
      <c r="O5029" s="421"/>
      <c r="P5029" s="421"/>
    </row>
    <row r="5030" spans="9:16">
      <c r="I5030" s="419"/>
      <c r="J5030" s="420"/>
      <c r="K5030" s="421"/>
      <c r="L5030" s="421"/>
      <c r="M5030" s="421"/>
      <c r="N5030" s="421"/>
      <c r="O5030" s="421"/>
      <c r="P5030" s="421"/>
    </row>
    <row r="5031" spans="9:16">
      <c r="I5031" s="419"/>
      <c r="J5031" s="420"/>
      <c r="K5031" s="421"/>
      <c r="L5031" s="421"/>
      <c r="M5031" s="421"/>
      <c r="N5031" s="421"/>
      <c r="O5031" s="421"/>
      <c r="P5031" s="421"/>
    </row>
    <row r="5032" spans="9:16">
      <c r="I5032" s="419"/>
      <c r="J5032" s="420"/>
      <c r="K5032" s="421"/>
      <c r="L5032" s="421"/>
      <c r="M5032" s="421"/>
      <c r="N5032" s="421"/>
      <c r="O5032" s="421"/>
      <c r="P5032" s="421"/>
    </row>
    <row r="5033" spans="9:16">
      <c r="I5033" s="419"/>
      <c r="J5033" s="420"/>
      <c r="K5033" s="421"/>
      <c r="L5033" s="421"/>
      <c r="M5033" s="421"/>
      <c r="N5033" s="421"/>
      <c r="O5033" s="421"/>
      <c r="P5033" s="421"/>
    </row>
    <row r="5034" spans="9:16">
      <c r="I5034" s="419"/>
      <c r="J5034" s="420"/>
      <c r="K5034" s="421"/>
      <c r="L5034" s="421"/>
      <c r="M5034" s="421"/>
      <c r="N5034" s="421"/>
      <c r="O5034" s="421"/>
      <c r="P5034" s="421"/>
    </row>
    <row r="5035" spans="9:16">
      <c r="I5035" s="419"/>
      <c r="J5035" s="420"/>
      <c r="K5035" s="421"/>
      <c r="L5035" s="421"/>
      <c r="M5035" s="421"/>
      <c r="N5035" s="421"/>
      <c r="O5035" s="421"/>
      <c r="P5035" s="421"/>
    </row>
    <row r="5036" spans="9:16">
      <c r="I5036" s="419"/>
      <c r="J5036" s="420"/>
      <c r="K5036" s="421"/>
      <c r="L5036" s="421"/>
      <c r="M5036" s="421"/>
      <c r="N5036" s="421"/>
      <c r="O5036" s="421"/>
      <c r="P5036" s="421"/>
    </row>
    <row r="5037" spans="9:16">
      <c r="I5037" s="419"/>
      <c r="J5037" s="420"/>
      <c r="K5037" s="421"/>
      <c r="L5037" s="421"/>
      <c r="M5037" s="421"/>
      <c r="N5037" s="421"/>
      <c r="O5037" s="421"/>
      <c r="P5037" s="421"/>
    </row>
    <row r="5038" spans="9:16">
      <c r="I5038" s="419"/>
      <c r="J5038" s="420"/>
      <c r="K5038" s="421"/>
      <c r="L5038" s="421"/>
      <c r="M5038" s="421"/>
      <c r="N5038" s="421"/>
      <c r="O5038" s="421"/>
      <c r="P5038" s="421"/>
    </row>
    <row r="5039" spans="9:16">
      <c r="I5039" s="419"/>
      <c r="J5039" s="420"/>
      <c r="K5039" s="421"/>
      <c r="L5039" s="421"/>
      <c r="M5039" s="421"/>
      <c r="N5039" s="421"/>
      <c r="O5039" s="421"/>
      <c r="P5039" s="421"/>
    </row>
    <row r="5040" spans="9:16">
      <c r="I5040" s="419"/>
      <c r="J5040" s="420"/>
      <c r="K5040" s="421"/>
      <c r="L5040" s="421"/>
      <c r="M5040" s="421"/>
      <c r="N5040" s="421"/>
      <c r="O5040" s="421"/>
      <c r="P5040" s="421"/>
    </row>
    <row r="5041" spans="9:16">
      <c r="I5041" s="419"/>
      <c r="J5041" s="420"/>
      <c r="K5041" s="421"/>
      <c r="L5041" s="421"/>
      <c r="M5041" s="421"/>
      <c r="N5041" s="421"/>
      <c r="O5041" s="421"/>
      <c r="P5041" s="421"/>
    </row>
    <row r="5042" spans="9:16">
      <c r="I5042" s="419"/>
      <c r="J5042" s="420"/>
      <c r="K5042" s="421"/>
      <c r="L5042" s="421"/>
      <c r="M5042" s="421"/>
      <c r="N5042" s="421"/>
      <c r="O5042" s="421"/>
      <c r="P5042" s="421"/>
    </row>
    <row r="5043" spans="9:16">
      <c r="I5043" s="419"/>
      <c r="J5043" s="420"/>
      <c r="K5043" s="421"/>
      <c r="L5043" s="421"/>
      <c r="M5043" s="421"/>
      <c r="N5043" s="421"/>
      <c r="O5043" s="421"/>
      <c r="P5043" s="421"/>
    </row>
    <row r="5044" spans="9:16">
      <c r="I5044" s="419"/>
      <c r="J5044" s="420"/>
      <c r="K5044" s="421"/>
      <c r="L5044" s="421"/>
      <c r="M5044" s="421"/>
      <c r="N5044" s="421"/>
      <c r="O5044" s="421"/>
      <c r="P5044" s="421"/>
    </row>
    <row r="5045" spans="9:16">
      <c r="I5045" s="419"/>
      <c r="J5045" s="420"/>
      <c r="K5045" s="421"/>
      <c r="L5045" s="421"/>
      <c r="M5045" s="421"/>
      <c r="N5045" s="421"/>
      <c r="O5045" s="421"/>
      <c r="P5045" s="421"/>
    </row>
    <row r="5046" spans="9:16">
      <c r="I5046" s="419"/>
      <c r="J5046" s="420"/>
      <c r="K5046" s="421"/>
      <c r="L5046" s="421"/>
      <c r="M5046" s="421"/>
      <c r="N5046" s="421"/>
      <c r="O5046" s="421"/>
      <c r="P5046" s="421"/>
    </row>
    <row r="5047" spans="9:16">
      <c r="I5047" s="419"/>
      <c r="J5047" s="420"/>
      <c r="K5047" s="421"/>
      <c r="L5047" s="421"/>
      <c r="M5047" s="421"/>
      <c r="N5047" s="421"/>
      <c r="O5047" s="421"/>
      <c r="P5047" s="421"/>
    </row>
    <row r="5048" spans="9:16">
      <c r="I5048" s="419"/>
      <c r="J5048" s="420"/>
      <c r="K5048" s="421"/>
      <c r="L5048" s="421"/>
      <c r="M5048" s="421"/>
      <c r="N5048" s="421"/>
      <c r="O5048" s="421"/>
      <c r="P5048" s="421"/>
    </row>
    <row r="5049" spans="9:16">
      <c r="I5049" s="419"/>
      <c r="J5049" s="420"/>
      <c r="K5049" s="421"/>
      <c r="L5049" s="421"/>
      <c r="M5049" s="421"/>
      <c r="N5049" s="421"/>
      <c r="O5049" s="421"/>
      <c r="P5049" s="421"/>
    </row>
    <row r="5050" spans="9:16">
      <c r="I5050" s="419"/>
      <c r="J5050" s="420"/>
      <c r="K5050" s="421"/>
      <c r="L5050" s="421"/>
      <c r="M5050" s="421"/>
      <c r="N5050" s="421"/>
      <c r="O5050" s="421"/>
      <c r="P5050" s="421"/>
    </row>
    <row r="5051" spans="9:16">
      <c r="I5051" s="419"/>
      <c r="J5051" s="420"/>
      <c r="K5051" s="421"/>
      <c r="L5051" s="421"/>
      <c r="M5051" s="421"/>
      <c r="N5051" s="421"/>
      <c r="O5051" s="421"/>
      <c r="P5051" s="421"/>
    </row>
    <row r="5052" spans="9:16">
      <c r="I5052" s="419"/>
      <c r="J5052" s="420"/>
      <c r="K5052" s="421"/>
      <c r="L5052" s="421"/>
      <c r="M5052" s="421"/>
      <c r="N5052" s="421"/>
      <c r="O5052" s="421"/>
      <c r="P5052" s="421"/>
    </row>
    <row r="5053" spans="9:16">
      <c r="I5053" s="419"/>
      <c r="J5053" s="420"/>
      <c r="K5053" s="421"/>
      <c r="L5053" s="421"/>
      <c r="M5053" s="421"/>
      <c r="N5053" s="421"/>
      <c r="O5053" s="421"/>
      <c r="P5053" s="421"/>
    </row>
    <row r="5054" spans="9:16">
      <c r="I5054" s="419"/>
      <c r="J5054" s="420"/>
      <c r="K5054" s="421"/>
      <c r="L5054" s="421"/>
      <c r="M5054" s="421"/>
      <c r="N5054" s="421"/>
      <c r="O5054" s="421"/>
      <c r="P5054" s="421"/>
    </row>
    <row r="5055" spans="9:16">
      <c r="I5055" s="419"/>
      <c r="J5055" s="420"/>
      <c r="K5055" s="421"/>
      <c r="L5055" s="421"/>
      <c r="M5055" s="421"/>
      <c r="N5055" s="421"/>
      <c r="O5055" s="421"/>
      <c r="P5055" s="421"/>
    </row>
    <row r="5056" spans="9:16">
      <c r="I5056" s="419"/>
      <c r="J5056" s="420"/>
      <c r="K5056" s="421"/>
      <c r="L5056" s="421"/>
      <c r="M5056" s="421"/>
      <c r="N5056" s="421"/>
      <c r="O5056" s="421"/>
      <c r="P5056" s="421"/>
    </row>
    <row r="5057" spans="9:16">
      <c r="I5057" s="419"/>
      <c r="J5057" s="420"/>
      <c r="K5057" s="421"/>
      <c r="L5057" s="421"/>
      <c r="M5057" s="421"/>
      <c r="N5057" s="421"/>
      <c r="O5057" s="421"/>
      <c r="P5057" s="421"/>
    </row>
    <row r="5058" spans="9:16">
      <c r="I5058" s="419"/>
      <c r="J5058" s="420"/>
      <c r="K5058" s="421"/>
      <c r="L5058" s="421"/>
      <c r="M5058" s="421"/>
      <c r="N5058" s="421"/>
      <c r="O5058" s="421"/>
      <c r="P5058" s="421"/>
    </row>
    <row r="5059" spans="9:16">
      <c r="I5059" s="419"/>
      <c r="J5059" s="420"/>
      <c r="K5059" s="421"/>
      <c r="L5059" s="421"/>
      <c r="M5059" s="421"/>
      <c r="N5059" s="421"/>
      <c r="O5059" s="421"/>
      <c r="P5059" s="421"/>
    </row>
    <row r="5060" spans="9:16">
      <c r="I5060" s="419"/>
      <c r="J5060" s="420"/>
      <c r="K5060" s="421"/>
      <c r="L5060" s="421"/>
      <c r="M5060" s="421"/>
      <c r="N5060" s="421"/>
      <c r="O5060" s="421"/>
      <c r="P5060" s="421"/>
    </row>
    <row r="5061" spans="9:16">
      <c r="I5061" s="419"/>
      <c r="J5061" s="420"/>
      <c r="K5061" s="421"/>
      <c r="L5061" s="421"/>
      <c r="M5061" s="421"/>
      <c r="N5061" s="421"/>
      <c r="O5061" s="421"/>
      <c r="P5061" s="421"/>
    </row>
    <row r="5062" spans="9:16">
      <c r="I5062" s="419"/>
      <c r="J5062" s="420"/>
      <c r="K5062" s="421"/>
      <c r="L5062" s="421"/>
      <c r="M5062" s="421"/>
      <c r="N5062" s="421"/>
      <c r="O5062" s="421"/>
      <c r="P5062" s="421"/>
    </row>
    <row r="5063" spans="9:16">
      <c r="I5063" s="419"/>
      <c r="J5063" s="420"/>
      <c r="K5063" s="421"/>
      <c r="L5063" s="421"/>
      <c r="M5063" s="421"/>
      <c r="N5063" s="421"/>
      <c r="O5063" s="421"/>
      <c r="P5063" s="421"/>
    </row>
    <row r="5064" spans="9:16">
      <c r="I5064" s="419"/>
      <c r="J5064" s="420"/>
      <c r="K5064" s="421"/>
      <c r="L5064" s="421"/>
      <c r="M5064" s="421"/>
      <c r="N5064" s="421"/>
      <c r="O5064" s="421"/>
      <c r="P5064" s="421"/>
    </row>
    <row r="5065" spans="9:16">
      <c r="I5065" s="419"/>
      <c r="J5065" s="420"/>
      <c r="K5065" s="421"/>
      <c r="L5065" s="421"/>
      <c r="M5065" s="421"/>
      <c r="N5065" s="421"/>
      <c r="O5065" s="421"/>
      <c r="P5065" s="421"/>
    </row>
    <row r="5066" spans="9:16">
      <c r="I5066" s="419"/>
      <c r="J5066" s="420"/>
      <c r="K5066" s="421"/>
      <c r="L5066" s="421"/>
      <c r="M5066" s="421"/>
      <c r="N5066" s="421"/>
      <c r="O5066" s="421"/>
      <c r="P5066" s="421"/>
    </row>
    <row r="5067" spans="9:16">
      <c r="I5067" s="419"/>
      <c r="J5067" s="420"/>
      <c r="K5067" s="421"/>
      <c r="L5067" s="421"/>
      <c r="M5067" s="421"/>
      <c r="N5067" s="421"/>
      <c r="O5067" s="421"/>
      <c r="P5067" s="421"/>
    </row>
    <row r="5068" spans="9:16">
      <c r="I5068" s="419"/>
      <c r="J5068" s="420"/>
      <c r="K5068" s="421"/>
      <c r="L5068" s="421"/>
      <c r="M5068" s="421"/>
      <c r="N5068" s="421"/>
      <c r="O5068" s="421"/>
      <c r="P5068" s="421"/>
    </row>
    <row r="5069" spans="9:16">
      <c r="I5069" s="419"/>
      <c r="J5069" s="420"/>
      <c r="K5069" s="421"/>
      <c r="L5069" s="421"/>
      <c r="M5069" s="421"/>
      <c r="N5069" s="421"/>
      <c r="O5069" s="421"/>
      <c r="P5069" s="421"/>
    </row>
    <row r="5070" spans="9:16">
      <c r="I5070" s="419"/>
      <c r="J5070" s="420"/>
      <c r="K5070" s="421"/>
      <c r="L5070" s="421"/>
      <c r="M5070" s="421"/>
      <c r="N5070" s="421"/>
      <c r="O5070" s="421"/>
      <c r="P5070" s="421"/>
    </row>
    <row r="5071" spans="9:16">
      <c r="I5071" s="419"/>
      <c r="J5071" s="420"/>
      <c r="K5071" s="421"/>
      <c r="L5071" s="421"/>
      <c r="M5071" s="421"/>
      <c r="N5071" s="421"/>
      <c r="O5071" s="421"/>
      <c r="P5071" s="421"/>
    </row>
    <row r="5072" spans="9:16">
      <c r="I5072" s="419"/>
      <c r="J5072" s="420"/>
      <c r="K5072" s="421"/>
      <c r="L5072" s="421"/>
      <c r="M5072" s="421"/>
      <c r="N5072" s="421"/>
      <c r="O5072" s="421"/>
      <c r="P5072" s="421"/>
    </row>
    <row r="5073" spans="9:16">
      <c r="I5073" s="419"/>
      <c r="J5073" s="420"/>
      <c r="K5073" s="421"/>
      <c r="L5073" s="421"/>
      <c r="M5073" s="421"/>
      <c r="N5073" s="421"/>
      <c r="O5073" s="421"/>
      <c r="P5073" s="421"/>
    </row>
    <row r="5074" spans="9:16">
      <c r="I5074" s="419"/>
      <c r="J5074" s="420"/>
      <c r="K5074" s="421"/>
      <c r="L5074" s="421"/>
      <c r="M5074" s="421"/>
      <c r="N5074" s="421"/>
      <c r="O5074" s="421"/>
      <c r="P5074" s="421"/>
    </row>
    <row r="5075" spans="9:16">
      <c r="I5075" s="419"/>
      <c r="J5075" s="420"/>
      <c r="K5075" s="421"/>
      <c r="L5075" s="421"/>
      <c r="M5075" s="421"/>
      <c r="N5075" s="421"/>
      <c r="O5075" s="421"/>
      <c r="P5075" s="421"/>
    </row>
    <row r="5076" spans="9:16">
      <c r="I5076" s="419"/>
      <c r="J5076" s="420"/>
      <c r="K5076" s="421"/>
      <c r="L5076" s="421"/>
      <c r="M5076" s="421"/>
      <c r="N5076" s="421"/>
      <c r="O5076" s="421"/>
      <c r="P5076" s="421"/>
    </row>
    <row r="5077" spans="9:16">
      <c r="I5077" s="419"/>
      <c r="J5077" s="420"/>
      <c r="K5077" s="421"/>
      <c r="L5077" s="421"/>
      <c r="M5077" s="421"/>
      <c r="N5077" s="421"/>
      <c r="O5077" s="421"/>
      <c r="P5077" s="421"/>
    </row>
    <row r="5078" spans="9:16">
      <c r="I5078" s="419"/>
      <c r="J5078" s="420"/>
      <c r="K5078" s="421"/>
      <c r="L5078" s="421"/>
      <c r="M5078" s="421"/>
      <c r="N5078" s="421"/>
      <c r="O5078" s="421"/>
      <c r="P5078" s="421"/>
    </row>
    <row r="5079" spans="9:16">
      <c r="I5079" s="419"/>
      <c r="J5079" s="420"/>
      <c r="K5079" s="421"/>
      <c r="L5079" s="421"/>
      <c r="M5079" s="421"/>
      <c r="N5079" s="421"/>
      <c r="O5079" s="421"/>
      <c r="P5079" s="421"/>
    </row>
    <row r="5080" spans="9:16">
      <c r="I5080" s="419"/>
      <c r="J5080" s="420"/>
      <c r="K5080" s="421"/>
      <c r="L5080" s="421"/>
      <c r="M5080" s="421"/>
      <c r="N5080" s="421"/>
      <c r="O5080" s="421"/>
      <c r="P5080" s="421"/>
    </row>
    <row r="5081" spans="9:16">
      <c r="I5081" s="419"/>
      <c r="J5081" s="420"/>
      <c r="K5081" s="421"/>
      <c r="L5081" s="421"/>
      <c r="M5081" s="421"/>
      <c r="N5081" s="421"/>
      <c r="O5081" s="421"/>
      <c r="P5081" s="421"/>
    </row>
    <row r="5082" spans="9:16">
      <c r="I5082" s="419"/>
      <c r="J5082" s="420"/>
      <c r="K5082" s="421"/>
      <c r="L5082" s="421"/>
      <c r="M5082" s="421"/>
      <c r="N5082" s="421"/>
      <c r="O5082" s="421"/>
      <c r="P5082" s="421"/>
    </row>
    <row r="5083" spans="9:16">
      <c r="I5083" s="419"/>
      <c r="J5083" s="420"/>
      <c r="K5083" s="421"/>
      <c r="L5083" s="421"/>
      <c r="M5083" s="421"/>
      <c r="N5083" s="421"/>
      <c r="O5083" s="421"/>
      <c r="P5083" s="421"/>
    </row>
    <row r="5084" spans="9:16">
      <c r="I5084" s="419"/>
      <c r="J5084" s="420"/>
      <c r="K5084" s="421"/>
      <c r="L5084" s="421"/>
      <c r="M5084" s="421"/>
      <c r="N5084" s="421"/>
      <c r="O5084" s="421"/>
      <c r="P5084" s="421"/>
    </row>
    <row r="5085" spans="9:16">
      <c r="I5085" s="419"/>
      <c r="J5085" s="420"/>
      <c r="K5085" s="421"/>
      <c r="L5085" s="421"/>
      <c r="M5085" s="421"/>
      <c r="N5085" s="421"/>
      <c r="O5085" s="421"/>
      <c r="P5085" s="421"/>
    </row>
    <row r="5086" spans="9:16">
      <c r="I5086" s="419"/>
      <c r="J5086" s="420"/>
      <c r="K5086" s="421"/>
      <c r="L5086" s="421"/>
      <c r="M5086" s="421"/>
      <c r="N5086" s="421"/>
      <c r="O5086" s="421"/>
      <c r="P5086" s="421"/>
    </row>
    <row r="5087" spans="9:16">
      <c r="I5087" s="419"/>
      <c r="J5087" s="420"/>
      <c r="K5087" s="421"/>
      <c r="L5087" s="421"/>
      <c r="M5087" s="421"/>
      <c r="N5087" s="421"/>
      <c r="O5087" s="421"/>
      <c r="P5087" s="421"/>
    </row>
    <row r="5088" spans="9:16">
      <c r="I5088" s="419"/>
      <c r="J5088" s="420"/>
      <c r="K5088" s="421"/>
      <c r="L5088" s="421"/>
      <c r="M5088" s="421"/>
      <c r="N5088" s="421"/>
      <c r="O5088" s="421"/>
      <c r="P5088" s="421"/>
    </row>
    <row r="5089" spans="9:16">
      <c r="I5089" s="419"/>
      <c r="J5089" s="420"/>
      <c r="K5089" s="421"/>
      <c r="L5089" s="421"/>
      <c r="M5089" s="421"/>
      <c r="N5089" s="421"/>
      <c r="O5089" s="421"/>
      <c r="P5089" s="421"/>
    </row>
    <row r="5090" spans="9:16">
      <c r="I5090" s="419"/>
      <c r="J5090" s="420"/>
      <c r="K5090" s="421"/>
      <c r="L5090" s="421"/>
      <c r="M5090" s="421"/>
      <c r="N5090" s="421"/>
      <c r="O5090" s="421"/>
      <c r="P5090" s="421"/>
    </row>
    <row r="5091" spans="9:16">
      <c r="I5091" s="419"/>
      <c r="J5091" s="420"/>
      <c r="K5091" s="421"/>
      <c r="L5091" s="421"/>
      <c r="M5091" s="421"/>
      <c r="N5091" s="421"/>
      <c r="O5091" s="421"/>
      <c r="P5091" s="421"/>
    </row>
    <row r="5092" spans="9:16">
      <c r="I5092" s="419"/>
      <c r="J5092" s="420"/>
      <c r="K5092" s="421"/>
      <c r="L5092" s="421"/>
      <c r="M5092" s="421"/>
      <c r="N5092" s="421"/>
      <c r="O5092" s="421"/>
      <c r="P5092" s="421"/>
    </row>
    <row r="5093" spans="9:16">
      <c r="I5093" s="419"/>
      <c r="J5093" s="420"/>
      <c r="K5093" s="421"/>
      <c r="L5093" s="421"/>
      <c r="M5093" s="421"/>
      <c r="N5093" s="421"/>
      <c r="O5093" s="421"/>
      <c r="P5093" s="421"/>
    </row>
    <row r="5094" spans="9:16">
      <c r="I5094" s="419"/>
      <c r="J5094" s="420"/>
      <c r="K5094" s="421"/>
      <c r="L5094" s="421"/>
      <c r="M5094" s="421"/>
      <c r="N5094" s="421"/>
      <c r="O5094" s="421"/>
      <c r="P5094" s="421"/>
    </row>
    <row r="5095" spans="9:16">
      <c r="I5095" s="419"/>
      <c r="J5095" s="420"/>
      <c r="K5095" s="421"/>
      <c r="L5095" s="421"/>
      <c r="M5095" s="421"/>
      <c r="N5095" s="421"/>
      <c r="O5095" s="421"/>
      <c r="P5095" s="421"/>
    </row>
    <row r="5096" spans="9:16">
      <c r="I5096" s="419"/>
      <c r="J5096" s="420"/>
      <c r="K5096" s="421"/>
      <c r="L5096" s="421"/>
      <c r="M5096" s="421"/>
      <c r="N5096" s="421"/>
      <c r="O5096" s="421"/>
      <c r="P5096" s="421"/>
    </row>
    <row r="5097" spans="9:16">
      <c r="I5097" s="419"/>
      <c r="J5097" s="420"/>
      <c r="K5097" s="421"/>
      <c r="L5097" s="421"/>
      <c r="M5097" s="421"/>
      <c r="N5097" s="421"/>
      <c r="O5097" s="421"/>
      <c r="P5097" s="421"/>
    </row>
    <row r="5098" spans="9:16">
      <c r="I5098" s="419"/>
      <c r="J5098" s="420"/>
      <c r="K5098" s="421"/>
      <c r="L5098" s="421"/>
      <c r="M5098" s="421"/>
      <c r="N5098" s="421"/>
      <c r="O5098" s="421"/>
      <c r="P5098" s="421"/>
    </row>
    <row r="5099" spans="9:16">
      <c r="I5099" s="419"/>
      <c r="J5099" s="420"/>
      <c r="K5099" s="421"/>
      <c r="L5099" s="421"/>
      <c r="M5099" s="421"/>
      <c r="N5099" s="421"/>
      <c r="O5099" s="421"/>
      <c r="P5099" s="421"/>
    </row>
    <row r="5100" spans="9:16">
      <c r="I5100" s="419"/>
      <c r="J5100" s="420"/>
      <c r="K5100" s="421"/>
      <c r="L5100" s="421"/>
      <c r="M5100" s="421"/>
      <c r="N5100" s="421"/>
      <c r="O5100" s="421"/>
      <c r="P5100" s="421"/>
    </row>
    <row r="5101" spans="9:16">
      <c r="I5101" s="419"/>
      <c r="J5101" s="420"/>
      <c r="K5101" s="421"/>
      <c r="L5101" s="421"/>
      <c r="M5101" s="421"/>
      <c r="N5101" s="421"/>
      <c r="O5101" s="421"/>
      <c r="P5101" s="421"/>
    </row>
    <row r="5102" spans="9:16">
      <c r="I5102" s="419"/>
      <c r="J5102" s="420"/>
      <c r="K5102" s="421"/>
      <c r="L5102" s="421"/>
      <c r="M5102" s="421"/>
      <c r="N5102" s="421"/>
      <c r="O5102" s="421"/>
      <c r="P5102" s="421"/>
    </row>
    <row r="5103" spans="9:16">
      <c r="I5103" s="419"/>
      <c r="J5103" s="420"/>
      <c r="K5103" s="421"/>
      <c r="L5103" s="421"/>
      <c r="M5103" s="421"/>
      <c r="N5103" s="421"/>
      <c r="O5103" s="421"/>
      <c r="P5103" s="421"/>
    </row>
    <row r="5104" spans="9:16">
      <c r="I5104" s="419"/>
      <c r="J5104" s="420"/>
      <c r="K5104" s="421"/>
      <c r="L5104" s="421"/>
      <c r="M5104" s="421"/>
      <c r="N5104" s="421"/>
      <c r="O5104" s="421"/>
      <c r="P5104" s="421"/>
    </row>
    <row r="5105" spans="9:16">
      <c r="I5105" s="419"/>
      <c r="J5105" s="420"/>
      <c r="K5105" s="421"/>
      <c r="L5105" s="421"/>
      <c r="M5105" s="421"/>
      <c r="N5105" s="421"/>
      <c r="O5105" s="421"/>
      <c r="P5105" s="421"/>
    </row>
    <row r="5106" spans="9:16">
      <c r="I5106" s="419"/>
      <c r="J5106" s="420"/>
      <c r="K5106" s="421"/>
      <c r="L5106" s="421"/>
      <c r="M5106" s="421"/>
      <c r="N5106" s="421"/>
      <c r="O5106" s="421"/>
      <c r="P5106" s="421"/>
    </row>
    <row r="5107" spans="9:16">
      <c r="I5107" s="419"/>
      <c r="J5107" s="420"/>
      <c r="K5107" s="421"/>
      <c r="L5107" s="421"/>
      <c r="M5107" s="421"/>
      <c r="N5107" s="421"/>
      <c r="O5107" s="421"/>
      <c r="P5107" s="421"/>
    </row>
    <row r="5108" spans="9:16">
      <c r="I5108" s="419"/>
      <c r="J5108" s="420"/>
      <c r="K5108" s="421"/>
      <c r="L5108" s="421"/>
      <c r="M5108" s="421"/>
      <c r="N5108" s="421"/>
      <c r="O5108" s="421"/>
      <c r="P5108" s="421"/>
    </row>
    <row r="5109" spans="9:16">
      <c r="I5109" s="419"/>
      <c r="J5109" s="420"/>
      <c r="K5109" s="421"/>
      <c r="L5109" s="421"/>
      <c r="M5109" s="421"/>
      <c r="N5109" s="421"/>
      <c r="O5109" s="421"/>
      <c r="P5109" s="421"/>
    </row>
    <row r="5110" spans="9:16">
      <c r="I5110" s="419"/>
      <c r="J5110" s="420"/>
      <c r="K5110" s="421"/>
      <c r="L5110" s="421"/>
      <c r="M5110" s="421"/>
      <c r="N5110" s="421"/>
      <c r="O5110" s="421"/>
      <c r="P5110" s="421"/>
    </row>
    <row r="5111" spans="9:16">
      <c r="I5111" s="419"/>
      <c r="J5111" s="420"/>
      <c r="K5111" s="421"/>
      <c r="L5111" s="421"/>
      <c r="M5111" s="421"/>
      <c r="N5111" s="421"/>
      <c r="O5111" s="421"/>
      <c r="P5111" s="421"/>
    </row>
    <row r="5112" spans="9:16">
      <c r="I5112" s="419"/>
      <c r="J5112" s="420"/>
      <c r="K5112" s="421"/>
      <c r="L5112" s="421"/>
      <c r="M5112" s="421"/>
      <c r="N5112" s="421"/>
      <c r="O5112" s="421"/>
      <c r="P5112" s="421"/>
    </row>
    <row r="5113" spans="9:16">
      <c r="I5113" s="419"/>
      <c r="J5113" s="420"/>
      <c r="K5113" s="421"/>
      <c r="L5113" s="421"/>
      <c r="M5113" s="421"/>
      <c r="N5113" s="421"/>
      <c r="O5113" s="421"/>
      <c r="P5113" s="421"/>
    </row>
    <row r="5114" spans="9:16">
      <c r="I5114" s="419"/>
      <c r="J5114" s="420"/>
      <c r="K5114" s="421"/>
      <c r="L5114" s="421"/>
      <c r="M5114" s="421"/>
      <c r="N5114" s="421"/>
      <c r="O5114" s="421"/>
      <c r="P5114" s="421"/>
    </row>
    <row r="5115" spans="9:16">
      <c r="I5115" s="419"/>
      <c r="J5115" s="420"/>
      <c r="K5115" s="421"/>
      <c r="L5115" s="421"/>
      <c r="M5115" s="421"/>
      <c r="N5115" s="421"/>
      <c r="O5115" s="421"/>
      <c r="P5115" s="421"/>
    </row>
    <row r="5116" spans="9:16">
      <c r="I5116" s="419"/>
      <c r="J5116" s="420"/>
      <c r="K5116" s="421"/>
      <c r="L5116" s="421"/>
      <c r="M5116" s="421"/>
      <c r="N5116" s="421"/>
      <c r="O5116" s="421"/>
      <c r="P5116" s="421"/>
    </row>
    <row r="5117" spans="9:16">
      <c r="I5117" s="419"/>
      <c r="J5117" s="420"/>
      <c r="K5117" s="421"/>
      <c r="L5117" s="421"/>
      <c r="M5117" s="421"/>
      <c r="N5117" s="421"/>
      <c r="O5117" s="421"/>
      <c r="P5117" s="421"/>
    </row>
    <row r="5118" spans="9:16">
      <c r="I5118" s="419"/>
      <c r="J5118" s="420"/>
      <c r="K5118" s="421"/>
      <c r="L5118" s="421"/>
      <c r="M5118" s="421"/>
      <c r="N5118" s="421"/>
      <c r="O5118" s="421"/>
      <c r="P5118" s="421"/>
    </row>
    <row r="5119" spans="9:16">
      <c r="I5119" s="419"/>
      <c r="J5119" s="420"/>
      <c r="K5119" s="421"/>
      <c r="L5119" s="421"/>
      <c r="M5119" s="421"/>
      <c r="N5119" s="421"/>
      <c r="O5119" s="421"/>
      <c r="P5119" s="421"/>
    </row>
    <row r="5120" spans="9:16">
      <c r="I5120" s="419"/>
      <c r="J5120" s="420"/>
      <c r="K5120" s="421"/>
      <c r="L5120" s="421"/>
      <c r="M5120" s="421"/>
      <c r="N5120" s="421"/>
      <c r="O5120" s="421"/>
      <c r="P5120" s="421"/>
    </row>
    <row r="5121" spans="9:16">
      <c r="I5121" s="419"/>
      <c r="J5121" s="420"/>
      <c r="K5121" s="421"/>
      <c r="L5121" s="421"/>
      <c r="M5121" s="421"/>
      <c r="N5121" s="421"/>
      <c r="O5121" s="421"/>
      <c r="P5121" s="421"/>
    </row>
    <row r="5122" spans="9:16">
      <c r="I5122" s="419"/>
      <c r="J5122" s="420"/>
      <c r="K5122" s="421"/>
      <c r="L5122" s="421"/>
      <c r="M5122" s="421"/>
      <c r="N5122" s="421"/>
      <c r="O5122" s="421"/>
      <c r="P5122" s="421"/>
    </row>
    <row r="5123" spans="9:16">
      <c r="I5123" s="419"/>
      <c r="J5123" s="420"/>
      <c r="K5123" s="421"/>
      <c r="L5123" s="421"/>
      <c r="M5123" s="421"/>
      <c r="N5123" s="421"/>
      <c r="O5123" s="421"/>
      <c r="P5123" s="421"/>
    </row>
    <row r="5124" spans="9:16">
      <c r="I5124" s="419"/>
      <c r="J5124" s="420"/>
      <c r="K5124" s="421"/>
      <c r="L5124" s="421"/>
      <c r="M5124" s="421"/>
      <c r="N5124" s="421"/>
      <c r="O5124" s="421"/>
      <c r="P5124" s="421"/>
    </row>
    <row r="5125" spans="9:16">
      <c r="I5125" s="419"/>
      <c r="J5125" s="420"/>
      <c r="K5125" s="421"/>
      <c r="L5125" s="421"/>
      <c r="M5125" s="421"/>
      <c r="N5125" s="421"/>
      <c r="O5125" s="421"/>
      <c r="P5125" s="421"/>
    </row>
    <row r="5126" spans="9:16">
      <c r="I5126" s="419"/>
      <c r="J5126" s="420"/>
      <c r="K5126" s="421"/>
      <c r="L5126" s="421"/>
      <c r="M5126" s="421"/>
      <c r="N5126" s="421"/>
      <c r="O5126" s="421"/>
      <c r="P5126" s="421"/>
    </row>
    <row r="5127" spans="9:16">
      <c r="I5127" s="419"/>
      <c r="J5127" s="420"/>
      <c r="K5127" s="421"/>
      <c r="L5127" s="421"/>
      <c r="M5127" s="421"/>
      <c r="N5127" s="421"/>
      <c r="O5127" s="421"/>
      <c r="P5127" s="421"/>
    </row>
    <row r="5128" spans="9:16">
      <c r="I5128" s="419"/>
      <c r="J5128" s="420"/>
      <c r="K5128" s="421"/>
      <c r="L5128" s="421"/>
      <c r="M5128" s="421"/>
      <c r="N5128" s="421"/>
      <c r="O5128" s="421"/>
      <c r="P5128" s="421"/>
    </row>
    <row r="5129" spans="9:16">
      <c r="I5129" s="419"/>
      <c r="J5129" s="420"/>
      <c r="K5129" s="421"/>
      <c r="L5129" s="421"/>
      <c r="M5129" s="421"/>
      <c r="N5129" s="421"/>
      <c r="O5129" s="421"/>
      <c r="P5129" s="421"/>
    </row>
    <row r="5130" spans="9:16">
      <c r="I5130" s="419"/>
      <c r="J5130" s="420"/>
      <c r="K5130" s="421"/>
      <c r="L5130" s="421"/>
      <c r="M5130" s="421"/>
      <c r="N5130" s="421"/>
      <c r="O5130" s="421"/>
      <c r="P5130" s="421"/>
    </row>
    <row r="5131" spans="9:16">
      <c r="I5131" s="419"/>
      <c r="J5131" s="420"/>
      <c r="K5131" s="421"/>
      <c r="L5131" s="421"/>
      <c r="M5131" s="421"/>
      <c r="N5131" s="421"/>
      <c r="O5131" s="421"/>
      <c r="P5131" s="421"/>
    </row>
    <row r="5132" spans="9:16">
      <c r="I5132" s="419"/>
      <c r="J5132" s="420"/>
      <c r="K5132" s="421"/>
      <c r="L5132" s="421"/>
      <c r="M5132" s="421"/>
      <c r="N5132" s="421"/>
      <c r="O5132" s="421"/>
      <c r="P5132" s="421"/>
    </row>
    <row r="5133" spans="9:16">
      <c r="I5133" s="419"/>
      <c r="J5133" s="420"/>
      <c r="K5133" s="421"/>
      <c r="L5133" s="421"/>
      <c r="M5133" s="421"/>
      <c r="N5133" s="421"/>
      <c r="O5133" s="421"/>
      <c r="P5133" s="421"/>
    </row>
    <row r="5134" spans="9:16">
      <c r="I5134" s="419"/>
      <c r="J5134" s="420"/>
      <c r="K5134" s="421"/>
      <c r="L5134" s="421"/>
      <c r="M5134" s="421"/>
      <c r="N5134" s="421"/>
      <c r="O5134" s="421"/>
      <c r="P5134" s="421"/>
    </row>
    <row r="5135" spans="9:16">
      <c r="I5135" s="419"/>
      <c r="J5135" s="420"/>
      <c r="K5135" s="421"/>
      <c r="L5135" s="421"/>
      <c r="M5135" s="421"/>
      <c r="N5135" s="421"/>
      <c r="O5135" s="421"/>
      <c r="P5135" s="421"/>
    </row>
    <row r="5136" spans="9:16">
      <c r="I5136" s="419"/>
      <c r="J5136" s="420"/>
      <c r="K5136" s="421"/>
      <c r="L5136" s="421"/>
      <c r="M5136" s="421"/>
      <c r="N5136" s="421"/>
      <c r="O5136" s="421"/>
      <c r="P5136" s="421"/>
    </row>
    <row r="5137" spans="9:16">
      <c r="I5137" s="419"/>
      <c r="J5137" s="420"/>
      <c r="K5137" s="421"/>
      <c r="L5137" s="421"/>
      <c r="M5137" s="421"/>
      <c r="N5137" s="421"/>
      <c r="O5137" s="421"/>
      <c r="P5137" s="421"/>
    </row>
    <row r="5138" spans="9:16">
      <c r="I5138" s="419"/>
      <c r="J5138" s="420"/>
      <c r="K5138" s="421"/>
      <c r="L5138" s="421"/>
      <c r="M5138" s="421"/>
      <c r="N5138" s="421"/>
      <c r="O5138" s="421"/>
      <c r="P5138" s="421"/>
    </row>
    <row r="5139" spans="9:16">
      <c r="I5139" s="419"/>
      <c r="J5139" s="420"/>
      <c r="K5139" s="421"/>
      <c r="L5139" s="421"/>
      <c r="M5139" s="421"/>
      <c r="N5139" s="421"/>
      <c r="O5139" s="421"/>
      <c r="P5139" s="421"/>
    </row>
    <row r="5140" spans="9:16">
      <c r="I5140" s="419"/>
      <c r="J5140" s="420"/>
      <c r="K5140" s="421"/>
      <c r="L5140" s="421"/>
      <c r="M5140" s="421"/>
      <c r="N5140" s="421"/>
      <c r="O5140" s="421"/>
      <c r="P5140" s="421"/>
    </row>
    <row r="5141" spans="9:16">
      <c r="I5141" s="419"/>
      <c r="J5141" s="420"/>
      <c r="K5141" s="421"/>
      <c r="L5141" s="421"/>
      <c r="M5141" s="421"/>
      <c r="N5141" s="421"/>
      <c r="O5141" s="421"/>
      <c r="P5141" s="421"/>
    </row>
    <row r="5142" spans="9:16">
      <c r="I5142" s="419"/>
      <c r="J5142" s="420"/>
      <c r="K5142" s="421"/>
      <c r="L5142" s="421"/>
      <c r="M5142" s="421"/>
      <c r="N5142" s="421"/>
      <c r="O5142" s="421"/>
      <c r="P5142" s="421"/>
    </row>
    <row r="5143" spans="9:16">
      <c r="I5143" s="419"/>
      <c r="J5143" s="420"/>
      <c r="K5143" s="421"/>
      <c r="L5143" s="421"/>
      <c r="M5143" s="421"/>
      <c r="N5143" s="421"/>
      <c r="O5143" s="421"/>
      <c r="P5143" s="421"/>
    </row>
    <row r="5144" spans="9:16">
      <c r="I5144" s="419"/>
      <c r="J5144" s="420"/>
      <c r="K5144" s="421"/>
      <c r="L5144" s="421"/>
      <c r="M5144" s="421"/>
      <c r="N5144" s="421"/>
      <c r="O5144" s="421"/>
      <c r="P5144" s="421"/>
    </row>
    <row r="5145" spans="9:16">
      <c r="I5145" s="419"/>
      <c r="J5145" s="420"/>
      <c r="K5145" s="421"/>
      <c r="L5145" s="421"/>
      <c r="M5145" s="421"/>
      <c r="N5145" s="421"/>
      <c r="O5145" s="421"/>
      <c r="P5145" s="421"/>
    </row>
    <row r="5146" spans="9:16">
      <c r="I5146" s="419"/>
      <c r="J5146" s="420"/>
      <c r="K5146" s="421"/>
      <c r="L5146" s="421"/>
      <c r="M5146" s="421"/>
      <c r="N5146" s="421"/>
      <c r="O5146" s="421"/>
      <c r="P5146" s="421"/>
    </row>
    <row r="5147" spans="9:16">
      <c r="I5147" s="419"/>
      <c r="J5147" s="420"/>
      <c r="K5147" s="421"/>
      <c r="L5147" s="421"/>
      <c r="M5147" s="421"/>
      <c r="N5147" s="421"/>
      <c r="O5147" s="421"/>
      <c r="P5147" s="421"/>
    </row>
    <row r="5148" spans="9:16">
      <c r="I5148" s="419"/>
      <c r="J5148" s="420"/>
      <c r="K5148" s="421"/>
      <c r="L5148" s="421"/>
      <c r="M5148" s="421"/>
      <c r="N5148" s="421"/>
      <c r="O5148" s="421"/>
      <c r="P5148" s="421"/>
    </row>
    <row r="5149" spans="9:16">
      <c r="I5149" s="419"/>
      <c r="J5149" s="420"/>
      <c r="K5149" s="421"/>
      <c r="L5149" s="421"/>
      <c r="M5149" s="421"/>
      <c r="N5149" s="421"/>
      <c r="O5149" s="421"/>
      <c r="P5149" s="421"/>
    </row>
    <row r="5150" spans="9:16">
      <c r="I5150" s="419"/>
      <c r="J5150" s="420"/>
      <c r="K5150" s="421"/>
      <c r="L5150" s="421"/>
      <c r="M5150" s="421"/>
      <c r="N5150" s="421"/>
      <c r="O5150" s="421"/>
      <c r="P5150" s="421"/>
    </row>
    <row r="5151" spans="9:16">
      <c r="I5151" s="419"/>
      <c r="J5151" s="420"/>
      <c r="K5151" s="421"/>
      <c r="L5151" s="421"/>
      <c r="M5151" s="421"/>
      <c r="N5151" s="421"/>
      <c r="O5151" s="421"/>
      <c r="P5151" s="421"/>
    </row>
    <row r="5152" spans="9:16">
      <c r="I5152" s="419"/>
      <c r="J5152" s="420"/>
      <c r="K5152" s="421"/>
      <c r="L5152" s="421"/>
      <c r="M5152" s="421"/>
      <c r="N5152" s="421"/>
      <c r="O5152" s="421"/>
      <c r="P5152" s="421"/>
    </row>
    <row r="5153" spans="9:16">
      <c r="I5153" s="419"/>
      <c r="J5153" s="420"/>
      <c r="K5153" s="421"/>
      <c r="L5153" s="421"/>
      <c r="M5153" s="421"/>
      <c r="N5153" s="421"/>
      <c r="O5153" s="421"/>
      <c r="P5153" s="421"/>
    </row>
    <row r="5154" spans="9:16">
      <c r="I5154" s="419"/>
      <c r="J5154" s="420"/>
      <c r="K5154" s="421"/>
      <c r="L5154" s="421"/>
      <c r="M5154" s="421"/>
      <c r="N5154" s="421"/>
      <c r="O5154" s="421"/>
      <c r="P5154" s="421"/>
    </row>
    <row r="5155" spans="9:16">
      <c r="I5155" s="419"/>
      <c r="J5155" s="420"/>
      <c r="K5155" s="421"/>
      <c r="L5155" s="421"/>
      <c r="M5155" s="421"/>
      <c r="N5155" s="421"/>
      <c r="O5155" s="421"/>
      <c r="P5155" s="421"/>
    </row>
    <row r="5156" spans="9:16">
      <c r="I5156" s="419"/>
      <c r="J5156" s="420"/>
      <c r="K5156" s="421"/>
      <c r="L5156" s="421"/>
      <c r="M5156" s="421"/>
      <c r="N5156" s="421"/>
      <c r="O5156" s="421"/>
      <c r="P5156" s="421"/>
    </row>
    <row r="5157" spans="9:16">
      <c r="I5157" s="419"/>
      <c r="J5157" s="420"/>
      <c r="K5157" s="421"/>
      <c r="L5157" s="421"/>
      <c r="M5157" s="421"/>
      <c r="N5157" s="421"/>
      <c r="O5157" s="421"/>
      <c r="P5157" s="421"/>
    </row>
    <row r="5158" spans="9:16">
      <c r="I5158" s="419"/>
      <c r="J5158" s="420"/>
      <c r="K5158" s="421"/>
      <c r="L5158" s="421"/>
      <c r="M5158" s="421"/>
      <c r="N5158" s="421"/>
      <c r="O5158" s="421"/>
      <c r="P5158" s="421"/>
    </row>
    <row r="5159" spans="9:16">
      <c r="I5159" s="419"/>
      <c r="J5159" s="420"/>
      <c r="K5159" s="421"/>
      <c r="L5159" s="421"/>
      <c r="M5159" s="421"/>
      <c r="N5159" s="421"/>
      <c r="O5159" s="421"/>
      <c r="P5159" s="421"/>
    </row>
    <row r="5160" spans="9:16">
      <c r="I5160" s="419"/>
      <c r="J5160" s="420"/>
      <c r="K5160" s="421"/>
      <c r="L5160" s="421"/>
      <c r="M5160" s="421"/>
      <c r="N5160" s="421"/>
      <c r="O5160" s="421"/>
      <c r="P5160" s="421"/>
    </row>
    <row r="5161" spans="9:16">
      <c r="I5161" s="419"/>
      <c r="J5161" s="420"/>
      <c r="K5161" s="421"/>
      <c r="L5161" s="421"/>
      <c r="M5161" s="421"/>
      <c r="N5161" s="421"/>
      <c r="O5161" s="421"/>
      <c r="P5161" s="421"/>
    </row>
    <row r="5162" spans="9:16">
      <c r="I5162" s="419"/>
      <c r="J5162" s="420"/>
      <c r="K5162" s="421"/>
      <c r="L5162" s="421"/>
      <c r="M5162" s="421"/>
      <c r="N5162" s="421"/>
      <c r="O5162" s="421"/>
      <c r="P5162" s="421"/>
    </row>
    <row r="5163" spans="9:16">
      <c r="I5163" s="419"/>
      <c r="J5163" s="420"/>
      <c r="K5163" s="421"/>
      <c r="L5163" s="421"/>
      <c r="M5163" s="421"/>
      <c r="N5163" s="421"/>
      <c r="O5163" s="421"/>
      <c r="P5163" s="421"/>
    </row>
    <row r="5164" spans="9:16">
      <c r="I5164" s="419"/>
      <c r="J5164" s="420"/>
      <c r="K5164" s="421"/>
      <c r="L5164" s="421"/>
      <c r="M5164" s="421"/>
      <c r="N5164" s="421"/>
      <c r="O5164" s="421"/>
      <c r="P5164" s="421"/>
    </row>
    <row r="5165" spans="9:16">
      <c r="I5165" s="419"/>
      <c r="J5165" s="420"/>
      <c r="K5165" s="421"/>
      <c r="L5165" s="421"/>
      <c r="M5165" s="421"/>
      <c r="N5165" s="421"/>
      <c r="O5165" s="421"/>
      <c r="P5165" s="421"/>
    </row>
    <row r="5166" spans="9:16">
      <c r="I5166" s="419"/>
      <c r="J5166" s="420"/>
      <c r="K5166" s="421"/>
      <c r="L5166" s="421"/>
      <c r="M5166" s="421"/>
      <c r="N5166" s="421"/>
      <c r="O5166" s="421"/>
      <c r="P5166" s="421"/>
    </row>
    <row r="5167" spans="9:16">
      <c r="I5167" s="419"/>
      <c r="J5167" s="420"/>
      <c r="K5167" s="421"/>
      <c r="L5167" s="421"/>
      <c r="M5167" s="421"/>
      <c r="N5167" s="421"/>
      <c r="O5167" s="421"/>
      <c r="P5167" s="421"/>
    </row>
    <row r="5168" spans="9:16">
      <c r="I5168" s="419"/>
      <c r="J5168" s="420"/>
      <c r="K5168" s="421"/>
      <c r="L5168" s="421"/>
      <c r="M5168" s="421"/>
      <c r="N5168" s="421"/>
      <c r="O5168" s="421"/>
      <c r="P5168" s="421"/>
    </row>
    <row r="5169" spans="9:16">
      <c r="I5169" s="419"/>
      <c r="J5169" s="420"/>
      <c r="K5169" s="421"/>
      <c r="L5169" s="421"/>
      <c r="M5169" s="421"/>
      <c r="N5169" s="421"/>
      <c r="O5169" s="421"/>
      <c r="P5169" s="421"/>
    </row>
    <row r="5170" spans="9:16">
      <c r="I5170" s="419"/>
      <c r="J5170" s="420"/>
      <c r="K5170" s="421"/>
      <c r="L5170" s="421"/>
      <c r="M5170" s="421"/>
      <c r="N5170" s="421"/>
      <c r="O5170" s="421"/>
      <c r="P5170" s="421"/>
    </row>
    <row r="5171" spans="9:16">
      <c r="I5171" s="419"/>
      <c r="J5171" s="420"/>
      <c r="K5171" s="421"/>
      <c r="L5171" s="421"/>
      <c r="M5171" s="421"/>
      <c r="N5171" s="421"/>
      <c r="O5171" s="421"/>
      <c r="P5171" s="421"/>
    </row>
    <row r="5172" spans="9:16">
      <c r="I5172" s="419"/>
      <c r="J5172" s="420"/>
      <c r="K5172" s="421"/>
      <c r="L5172" s="421"/>
      <c r="M5172" s="421"/>
      <c r="N5172" s="421"/>
      <c r="O5172" s="421"/>
      <c r="P5172" s="421"/>
    </row>
    <row r="5173" spans="9:16">
      <c r="I5173" s="419"/>
      <c r="J5173" s="420"/>
      <c r="K5173" s="421"/>
      <c r="L5173" s="421"/>
      <c r="M5173" s="421"/>
      <c r="N5173" s="421"/>
      <c r="O5173" s="421"/>
      <c r="P5173" s="421"/>
    </row>
    <row r="5174" spans="9:16">
      <c r="I5174" s="419"/>
      <c r="J5174" s="420"/>
      <c r="K5174" s="421"/>
      <c r="L5174" s="421"/>
      <c r="M5174" s="421"/>
      <c r="N5174" s="421"/>
      <c r="O5174" s="421"/>
      <c r="P5174" s="421"/>
    </row>
    <row r="5175" spans="9:16">
      <c r="I5175" s="419"/>
      <c r="J5175" s="420"/>
      <c r="K5175" s="421"/>
      <c r="L5175" s="421"/>
      <c r="M5175" s="421"/>
      <c r="N5175" s="421"/>
      <c r="O5175" s="421"/>
      <c r="P5175" s="421"/>
    </row>
    <row r="5176" spans="9:16">
      <c r="I5176" s="419"/>
      <c r="J5176" s="420"/>
      <c r="K5176" s="421"/>
      <c r="L5176" s="421"/>
      <c r="M5176" s="421"/>
      <c r="N5176" s="421"/>
      <c r="O5176" s="421"/>
      <c r="P5176" s="421"/>
    </row>
    <row r="5177" spans="9:16">
      <c r="I5177" s="419"/>
      <c r="J5177" s="420"/>
      <c r="K5177" s="421"/>
      <c r="L5177" s="421"/>
      <c r="M5177" s="421"/>
      <c r="N5177" s="421"/>
      <c r="O5177" s="421"/>
      <c r="P5177" s="421"/>
    </row>
    <row r="5178" spans="9:16">
      <c r="I5178" s="419"/>
      <c r="J5178" s="420"/>
      <c r="K5178" s="421"/>
      <c r="L5178" s="421"/>
      <c r="M5178" s="421"/>
      <c r="N5178" s="421"/>
      <c r="O5178" s="421"/>
      <c r="P5178" s="421"/>
    </row>
    <row r="5179" spans="9:16">
      <c r="I5179" s="419"/>
      <c r="J5179" s="420"/>
      <c r="K5179" s="421"/>
      <c r="L5179" s="421"/>
      <c r="M5179" s="421"/>
      <c r="N5179" s="421"/>
      <c r="O5179" s="421"/>
      <c r="P5179" s="421"/>
    </row>
    <row r="5180" spans="9:16">
      <c r="I5180" s="419"/>
      <c r="J5180" s="420"/>
      <c r="K5180" s="421"/>
      <c r="L5180" s="421"/>
      <c r="M5180" s="421"/>
      <c r="N5180" s="421"/>
      <c r="O5180" s="421"/>
      <c r="P5180" s="421"/>
    </row>
    <row r="5181" spans="9:16">
      <c r="I5181" s="419"/>
      <c r="J5181" s="420"/>
      <c r="K5181" s="421"/>
      <c r="L5181" s="421"/>
      <c r="M5181" s="421"/>
      <c r="N5181" s="421"/>
      <c r="O5181" s="421"/>
      <c r="P5181" s="421"/>
    </row>
    <row r="5182" spans="9:16">
      <c r="I5182" s="419"/>
      <c r="J5182" s="420"/>
      <c r="K5182" s="421"/>
      <c r="L5182" s="421"/>
      <c r="M5182" s="421"/>
      <c r="N5182" s="421"/>
      <c r="O5182" s="421"/>
      <c r="P5182" s="421"/>
    </row>
    <row r="5183" spans="9:16">
      <c r="I5183" s="419"/>
      <c r="J5183" s="420"/>
      <c r="K5183" s="421"/>
      <c r="L5183" s="421"/>
      <c r="M5183" s="421"/>
      <c r="N5183" s="421"/>
      <c r="O5183" s="421"/>
      <c r="P5183" s="421"/>
    </row>
    <row r="5184" spans="9:16">
      <c r="I5184" s="419"/>
      <c r="J5184" s="420"/>
      <c r="K5184" s="421"/>
      <c r="L5184" s="421"/>
      <c r="M5184" s="421"/>
      <c r="N5184" s="421"/>
      <c r="O5184" s="421"/>
      <c r="P5184" s="421"/>
    </row>
    <row r="5185" spans="9:16">
      <c r="I5185" s="419"/>
      <c r="J5185" s="420"/>
      <c r="K5185" s="421"/>
      <c r="L5185" s="421"/>
      <c r="M5185" s="421"/>
      <c r="N5185" s="421"/>
      <c r="O5185" s="421"/>
      <c r="P5185" s="421"/>
    </row>
    <row r="5186" spans="9:16">
      <c r="I5186" s="419"/>
      <c r="J5186" s="420"/>
      <c r="K5186" s="421"/>
      <c r="L5186" s="421"/>
      <c r="M5186" s="421"/>
      <c r="N5186" s="421"/>
      <c r="O5186" s="421"/>
      <c r="P5186" s="421"/>
    </row>
    <row r="5187" spans="9:16">
      <c r="I5187" s="419"/>
      <c r="J5187" s="420"/>
      <c r="K5187" s="421"/>
      <c r="L5187" s="421"/>
      <c r="M5187" s="421"/>
      <c r="N5187" s="421"/>
      <c r="O5187" s="421"/>
      <c r="P5187" s="421"/>
    </row>
    <row r="5188" spans="9:16">
      <c r="I5188" s="419"/>
      <c r="J5188" s="420"/>
      <c r="K5188" s="421"/>
      <c r="L5188" s="421"/>
      <c r="M5188" s="421"/>
      <c r="N5188" s="421"/>
      <c r="O5188" s="421"/>
      <c r="P5188" s="421"/>
    </row>
    <row r="5189" spans="9:16">
      <c r="I5189" s="419"/>
      <c r="J5189" s="420"/>
      <c r="K5189" s="421"/>
      <c r="L5189" s="421"/>
      <c r="M5189" s="421"/>
      <c r="N5189" s="421"/>
      <c r="O5189" s="421"/>
      <c r="P5189" s="421"/>
    </row>
    <row r="5190" spans="9:16">
      <c r="I5190" s="419"/>
      <c r="J5190" s="420"/>
      <c r="K5190" s="421"/>
      <c r="L5190" s="421"/>
      <c r="M5190" s="421"/>
      <c r="N5190" s="421"/>
      <c r="O5190" s="421"/>
      <c r="P5190" s="421"/>
    </row>
    <row r="5191" spans="9:16">
      <c r="I5191" s="419"/>
      <c r="J5191" s="420"/>
      <c r="K5191" s="421"/>
      <c r="L5191" s="421"/>
      <c r="M5191" s="421"/>
      <c r="N5191" s="421"/>
      <c r="O5191" s="421"/>
      <c r="P5191" s="421"/>
    </row>
    <row r="5192" spans="9:16">
      <c r="I5192" s="419"/>
      <c r="J5192" s="420"/>
      <c r="K5192" s="421"/>
      <c r="L5192" s="421"/>
      <c r="M5192" s="421"/>
      <c r="N5192" s="421"/>
      <c r="O5192" s="421"/>
      <c r="P5192" s="421"/>
    </row>
    <row r="5193" spans="9:16">
      <c r="I5193" s="419"/>
      <c r="J5193" s="420"/>
      <c r="K5193" s="421"/>
      <c r="L5193" s="421"/>
      <c r="M5193" s="421"/>
      <c r="N5193" s="421"/>
      <c r="O5193" s="421"/>
      <c r="P5193" s="421"/>
    </row>
    <row r="5194" spans="9:16">
      <c r="I5194" s="419"/>
      <c r="J5194" s="420"/>
      <c r="K5194" s="421"/>
      <c r="L5194" s="421"/>
      <c r="M5194" s="421"/>
      <c r="N5194" s="421"/>
      <c r="O5194" s="421"/>
      <c r="P5194" s="421"/>
    </row>
    <row r="5195" spans="9:16">
      <c r="I5195" s="419"/>
      <c r="J5195" s="420"/>
      <c r="K5195" s="421"/>
      <c r="L5195" s="421"/>
      <c r="M5195" s="421"/>
      <c r="N5195" s="421"/>
      <c r="O5195" s="421"/>
      <c r="P5195" s="421"/>
    </row>
    <row r="5196" spans="9:16">
      <c r="I5196" s="419"/>
      <c r="J5196" s="420"/>
      <c r="K5196" s="421"/>
      <c r="L5196" s="421"/>
      <c r="M5196" s="421"/>
      <c r="N5196" s="421"/>
      <c r="O5196" s="421"/>
      <c r="P5196" s="421"/>
    </row>
    <row r="5197" spans="9:16">
      <c r="I5197" s="419"/>
      <c r="J5197" s="420"/>
      <c r="K5197" s="421"/>
      <c r="L5197" s="421"/>
      <c r="M5197" s="421"/>
      <c r="N5197" s="421"/>
      <c r="O5197" s="421"/>
      <c r="P5197" s="421"/>
    </row>
    <row r="5198" spans="9:16">
      <c r="I5198" s="419"/>
      <c r="J5198" s="420"/>
      <c r="K5198" s="421"/>
      <c r="L5198" s="421"/>
      <c r="M5198" s="421"/>
      <c r="N5198" s="421"/>
      <c r="O5198" s="421"/>
      <c r="P5198" s="421"/>
    </row>
    <row r="5199" spans="9:16">
      <c r="I5199" s="419"/>
      <c r="J5199" s="420"/>
      <c r="K5199" s="421"/>
      <c r="L5199" s="421"/>
      <c r="M5199" s="421"/>
      <c r="N5199" s="421"/>
      <c r="O5199" s="421"/>
      <c r="P5199" s="421"/>
    </row>
    <row r="5200" spans="9:16">
      <c r="I5200" s="419"/>
      <c r="J5200" s="420"/>
      <c r="K5200" s="421"/>
      <c r="L5200" s="421"/>
      <c r="M5200" s="421"/>
      <c r="N5200" s="421"/>
      <c r="O5200" s="421"/>
      <c r="P5200" s="421"/>
    </row>
    <row r="5201" spans="9:16">
      <c r="I5201" s="419"/>
      <c r="J5201" s="420"/>
      <c r="K5201" s="421"/>
      <c r="L5201" s="421"/>
      <c r="M5201" s="421"/>
      <c r="N5201" s="421"/>
      <c r="O5201" s="421"/>
      <c r="P5201" s="421"/>
    </row>
    <row r="5202" spans="9:16">
      <c r="I5202" s="419"/>
      <c r="J5202" s="420"/>
      <c r="K5202" s="421"/>
      <c r="L5202" s="421"/>
      <c r="M5202" s="421"/>
      <c r="N5202" s="421"/>
      <c r="O5202" s="421"/>
      <c r="P5202" s="421"/>
    </row>
    <row r="5203" spans="9:16">
      <c r="I5203" s="419"/>
      <c r="J5203" s="420"/>
      <c r="K5203" s="421"/>
      <c r="L5203" s="421"/>
      <c r="M5203" s="421"/>
      <c r="N5203" s="421"/>
      <c r="O5203" s="421"/>
      <c r="P5203" s="421"/>
    </row>
    <row r="5204" spans="9:16">
      <c r="I5204" s="419"/>
      <c r="J5204" s="420"/>
      <c r="K5204" s="421"/>
      <c r="L5204" s="421"/>
      <c r="M5204" s="421"/>
      <c r="N5204" s="421"/>
      <c r="O5204" s="421"/>
      <c r="P5204" s="421"/>
    </row>
    <row r="5205" spans="9:16">
      <c r="I5205" s="419"/>
      <c r="J5205" s="420"/>
      <c r="K5205" s="421"/>
      <c r="L5205" s="421"/>
      <c r="M5205" s="421"/>
      <c r="N5205" s="421"/>
      <c r="O5205" s="421"/>
      <c r="P5205" s="421"/>
    </row>
    <row r="5206" spans="9:16">
      <c r="I5206" s="419"/>
      <c r="J5206" s="420"/>
      <c r="K5206" s="421"/>
      <c r="L5206" s="421"/>
      <c r="M5206" s="421"/>
      <c r="N5206" s="421"/>
      <c r="O5206" s="421"/>
      <c r="P5206" s="421"/>
    </row>
    <row r="5207" spans="9:16">
      <c r="I5207" s="419"/>
      <c r="J5207" s="420"/>
      <c r="K5207" s="421"/>
      <c r="L5207" s="421"/>
      <c r="M5207" s="421"/>
      <c r="N5207" s="421"/>
      <c r="O5207" s="421"/>
      <c r="P5207" s="421"/>
    </row>
    <row r="5208" spans="9:16">
      <c r="I5208" s="419"/>
      <c r="J5208" s="420"/>
      <c r="K5208" s="421"/>
      <c r="L5208" s="421"/>
      <c r="M5208" s="421"/>
      <c r="N5208" s="421"/>
      <c r="O5208" s="421"/>
      <c r="P5208" s="421"/>
    </row>
    <row r="5209" spans="9:16">
      <c r="I5209" s="419"/>
      <c r="J5209" s="420"/>
      <c r="K5209" s="421"/>
      <c r="L5209" s="421"/>
      <c r="M5209" s="421"/>
      <c r="N5209" s="421"/>
      <c r="O5209" s="421"/>
      <c r="P5209" s="421"/>
    </row>
    <row r="5210" spans="9:16">
      <c r="I5210" s="419"/>
      <c r="J5210" s="420"/>
      <c r="K5210" s="421"/>
      <c r="L5210" s="421"/>
      <c r="M5210" s="421"/>
      <c r="N5210" s="421"/>
      <c r="O5210" s="421"/>
      <c r="P5210" s="421"/>
    </row>
    <row r="5211" spans="9:16">
      <c r="I5211" s="419"/>
      <c r="J5211" s="420"/>
      <c r="K5211" s="421"/>
      <c r="L5211" s="421"/>
      <c r="M5211" s="421"/>
      <c r="N5211" s="421"/>
      <c r="O5211" s="421"/>
      <c r="P5211" s="421"/>
    </row>
    <row r="5212" spans="9:16">
      <c r="I5212" s="419"/>
      <c r="J5212" s="420"/>
      <c r="K5212" s="421"/>
      <c r="L5212" s="421"/>
      <c r="M5212" s="421"/>
      <c r="N5212" s="421"/>
      <c r="O5212" s="421"/>
      <c r="P5212" s="421"/>
    </row>
    <row r="5213" spans="9:16">
      <c r="I5213" s="419"/>
      <c r="J5213" s="420"/>
      <c r="K5213" s="421"/>
      <c r="L5213" s="421"/>
      <c r="M5213" s="421"/>
      <c r="N5213" s="421"/>
      <c r="O5213" s="421"/>
      <c r="P5213" s="421"/>
    </row>
    <row r="5214" spans="9:16">
      <c r="I5214" s="419"/>
      <c r="J5214" s="420"/>
      <c r="K5214" s="421"/>
      <c r="L5214" s="421"/>
      <c r="M5214" s="421"/>
      <c r="N5214" s="421"/>
      <c r="O5214" s="421"/>
      <c r="P5214" s="421"/>
    </row>
    <row r="5215" spans="9:16">
      <c r="I5215" s="419"/>
      <c r="J5215" s="420"/>
      <c r="K5215" s="421"/>
      <c r="L5215" s="421"/>
      <c r="M5215" s="421"/>
      <c r="N5215" s="421"/>
      <c r="O5215" s="421"/>
      <c r="P5215" s="421"/>
    </row>
    <row r="5216" spans="9:16">
      <c r="I5216" s="419"/>
      <c r="J5216" s="420"/>
      <c r="K5216" s="421"/>
      <c r="L5216" s="421"/>
      <c r="M5216" s="421"/>
      <c r="N5216" s="421"/>
      <c r="O5216" s="421"/>
      <c r="P5216" s="421"/>
    </row>
    <row r="5217" spans="9:16">
      <c r="I5217" s="419"/>
      <c r="J5217" s="420"/>
      <c r="K5217" s="421"/>
      <c r="L5217" s="421"/>
      <c r="M5217" s="421"/>
      <c r="N5217" s="421"/>
      <c r="O5217" s="421"/>
      <c r="P5217" s="421"/>
    </row>
    <row r="5218" spans="9:16">
      <c r="I5218" s="419"/>
      <c r="J5218" s="420"/>
      <c r="K5218" s="421"/>
      <c r="L5218" s="421"/>
      <c r="M5218" s="421"/>
      <c r="N5218" s="421"/>
      <c r="O5218" s="421"/>
      <c r="P5218" s="421"/>
    </row>
    <row r="5219" spans="9:16">
      <c r="I5219" s="419"/>
      <c r="J5219" s="420"/>
      <c r="K5219" s="421"/>
      <c r="L5219" s="421"/>
      <c r="M5219" s="421"/>
      <c r="N5219" s="421"/>
      <c r="O5219" s="421"/>
      <c r="P5219" s="421"/>
    </row>
    <row r="5220" spans="9:16">
      <c r="I5220" s="419"/>
      <c r="J5220" s="420"/>
      <c r="K5220" s="421"/>
      <c r="L5220" s="421"/>
      <c r="M5220" s="421"/>
      <c r="N5220" s="421"/>
      <c r="O5220" s="421"/>
      <c r="P5220" s="421"/>
    </row>
    <row r="5221" spans="9:16">
      <c r="I5221" s="419"/>
      <c r="J5221" s="420"/>
      <c r="K5221" s="421"/>
      <c r="L5221" s="421"/>
      <c r="M5221" s="421"/>
      <c r="N5221" s="421"/>
      <c r="O5221" s="421"/>
      <c r="P5221" s="421"/>
    </row>
    <row r="5222" spans="9:16">
      <c r="I5222" s="419"/>
      <c r="J5222" s="420"/>
      <c r="K5222" s="421"/>
      <c r="L5222" s="421"/>
      <c r="M5222" s="421"/>
      <c r="N5222" s="421"/>
      <c r="O5222" s="421"/>
      <c r="P5222" s="421"/>
    </row>
    <row r="5223" spans="9:16">
      <c r="I5223" s="419"/>
      <c r="J5223" s="420"/>
      <c r="K5223" s="421"/>
      <c r="L5223" s="421"/>
      <c r="M5223" s="421"/>
      <c r="N5223" s="421"/>
      <c r="O5223" s="421"/>
      <c r="P5223" s="421"/>
    </row>
    <row r="5224" spans="9:16">
      <c r="I5224" s="419"/>
      <c r="J5224" s="420"/>
      <c r="K5224" s="421"/>
      <c r="L5224" s="421"/>
      <c r="M5224" s="421"/>
      <c r="N5224" s="421"/>
      <c r="O5224" s="421"/>
      <c r="P5224" s="421"/>
    </row>
    <row r="5225" spans="9:16">
      <c r="I5225" s="419"/>
      <c r="J5225" s="420"/>
      <c r="K5225" s="421"/>
      <c r="L5225" s="421"/>
      <c r="M5225" s="421"/>
      <c r="N5225" s="421"/>
      <c r="O5225" s="421"/>
      <c r="P5225" s="421"/>
    </row>
    <row r="5226" spans="9:16">
      <c r="I5226" s="419"/>
      <c r="J5226" s="420"/>
      <c r="K5226" s="421"/>
      <c r="L5226" s="421"/>
      <c r="M5226" s="421"/>
      <c r="N5226" s="421"/>
      <c r="O5226" s="421"/>
      <c r="P5226" s="421"/>
    </row>
    <row r="5227" spans="9:16">
      <c r="I5227" s="419"/>
      <c r="J5227" s="420"/>
      <c r="K5227" s="421"/>
      <c r="L5227" s="421"/>
      <c r="M5227" s="421"/>
      <c r="N5227" s="421"/>
      <c r="O5227" s="421"/>
      <c r="P5227" s="421"/>
    </row>
    <row r="5228" spans="9:16">
      <c r="I5228" s="419"/>
      <c r="J5228" s="420"/>
      <c r="K5228" s="421"/>
      <c r="L5228" s="421"/>
      <c r="M5228" s="421"/>
      <c r="N5228" s="421"/>
      <c r="O5228" s="421"/>
      <c r="P5228" s="421"/>
    </row>
    <row r="5229" spans="9:16">
      <c r="I5229" s="419"/>
      <c r="J5229" s="420"/>
      <c r="K5229" s="421"/>
      <c r="L5229" s="421"/>
      <c r="M5229" s="421"/>
      <c r="N5229" s="421"/>
      <c r="O5229" s="421"/>
      <c r="P5229" s="421"/>
    </row>
    <row r="5230" spans="9:16">
      <c r="I5230" s="419"/>
      <c r="J5230" s="420"/>
      <c r="K5230" s="421"/>
      <c r="L5230" s="421"/>
      <c r="M5230" s="421"/>
      <c r="N5230" s="421"/>
      <c r="O5230" s="421"/>
      <c r="P5230" s="421"/>
    </row>
    <row r="5231" spans="9:16">
      <c r="I5231" s="419"/>
      <c r="J5231" s="420"/>
      <c r="K5231" s="421"/>
      <c r="L5231" s="421"/>
      <c r="M5231" s="421"/>
      <c r="N5231" s="421"/>
      <c r="O5231" s="421"/>
      <c r="P5231" s="421"/>
    </row>
    <row r="5232" spans="9:16">
      <c r="I5232" s="419"/>
      <c r="J5232" s="420"/>
      <c r="K5232" s="421"/>
      <c r="L5232" s="421"/>
      <c r="M5232" s="421"/>
      <c r="N5232" s="421"/>
      <c r="O5232" s="421"/>
      <c r="P5232" s="421"/>
    </row>
    <row r="5233" spans="9:16">
      <c r="I5233" s="419"/>
      <c r="J5233" s="420"/>
      <c r="K5233" s="421"/>
      <c r="L5233" s="421"/>
      <c r="M5233" s="421"/>
      <c r="N5233" s="421"/>
      <c r="O5233" s="421"/>
      <c r="P5233" s="421"/>
    </row>
    <row r="5234" spans="9:16">
      <c r="I5234" s="419"/>
      <c r="J5234" s="420"/>
      <c r="K5234" s="421"/>
      <c r="L5234" s="421"/>
      <c r="M5234" s="421"/>
      <c r="N5234" s="421"/>
      <c r="O5234" s="421"/>
      <c r="P5234" s="421"/>
    </row>
    <row r="5235" spans="9:16">
      <c r="I5235" s="419"/>
      <c r="J5235" s="420"/>
      <c r="K5235" s="421"/>
      <c r="L5235" s="421"/>
      <c r="M5235" s="421"/>
      <c r="N5235" s="421"/>
      <c r="O5235" s="421"/>
      <c r="P5235" s="421"/>
    </row>
    <row r="5236" spans="9:16">
      <c r="I5236" s="419"/>
      <c r="J5236" s="420"/>
      <c r="K5236" s="421"/>
      <c r="L5236" s="421"/>
      <c r="M5236" s="421"/>
      <c r="N5236" s="421"/>
      <c r="O5236" s="421"/>
      <c r="P5236" s="421"/>
    </row>
    <row r="5237" spans="9:16">
      <c r="I5237" s="419"/>
      <c r="J5237" s="420"/>
      <c r="K5237" s="421"/>
      <c r="L5237" s="421"/>
      <c r="M5237" s="421"/>
      <c r="N5237" s="421"/>
      <c r="O5237" s="421"/>
      <c r="P5237" s="421"/>
    </row>
    <row r="5238" spans="9:16">
      <c r="I5238" s="419"/>
      <c r="J5238" s="420"/>
      <c r="K5238" s="421"/>
      <c r="L5238" s="421"/>
      <c r="M5238" s="421"/>
      <c r="N5238" s="421"/>
      <c r="O5238" s="421"/>
      <c r="P5238" s="421"/>
    </row>
    <row r="5239" spans="9:16">
      <c r="I5239" s="419"/>
      <c r="J5239" s="420"/>
      <c r="K5239" s="421"/>
      <c r="L5239" s="421"/>
      <c r="M5239" s="421"/>
      <c r="N5239" s="421"/>
      <c r="O5239" s="421"/>
      <c r="P5239" s="421"/>
    </row>
    <row r="5240" spans="9:16">
      <c r="I5240" s="419"/>
      <c r="J5240" s="420"/>
      <c r="K5240" s="421"/>
      <c r="L5240" s="421"/>
      <c r="M5240" s="421"/>
      <c r="N5240" s="421"/>
      <c r="O5240" s="421"/>
      <c r="P5240" s="421"/>
    </row>
    <row r="5241" spans="9:16">
      <c r="I5241" s="419"/>
      <c r="J5241" s="420"/>
      <c r="K5241" s="421"/>
      <c r="L5241" s="421"/>
      <c r="M5241" s="421"/>
      <c r="N5241" s="421"/>
      <c r="O5241" s="421"/>
      <c r="P5241" s="421"/>
    </row>
    <row r="5242" spans="9:16">
      <c r="I5242" s="419"/>
      <c r="J5242" s="420"/>
      <c r="K5242" s="421"/>
      <c r="L5242" s="421"/>
      <c r="M5242" s="421"/>
      <c r="N5242" s="421"/>
      <c r="O5242" s="421"/>
      <c r="P5242" s="421"/>
    </row>
    <row r="5243" spans="9:16">
      <c r="I5243" s="419"/>
      <c r="J5243" s="420"/>
      <c r="K5243" s="421"/>
      <c r="L5243" s="421"/>
      <c r="M5243" s="421"/>
      <c r="N5243" s="421"/>
      <c r="O5243" s="421"/>
      <c r="P5243" s="421"/>
    </row>
    <row r="5244" spans="9:16">
      <c r="I5244" s="419"/>
      <c r="J5244" s="420"/>
      <c r="K5244" s="421"/>
      <c r="L5244" s="421"/>
      <c r="M5244" s="421"/>
      <c r="N5244" s="421"/>
      <c r="O5244" s="421"/>
      <c r="P5244" s="421"/>
    </row>
    <row r="5245" spans="9:16">
      <c r="I5245" s="419"/>
      <c r="J5245" s="420"/>
      <c r="K5245" s="421"/>
      <c r="L5245" s="421"/>
      <c r="M5245" s="421"/>
      <c r="N5245" s="421"/>
      <c r="O5245" s="421"/>
      <c r="P5245" s="421"/>
    </row>
    <row r="5246" spans="9:16">
      <c r="I5246" s="419"/>
      <c r="J5246" s="420"/>
      <c r="K5246" s="421"/>
      <c r="L5246" s="421"/>
      <c r="M5246" s="421"/>
      <c r="N5246" s="421"/>
      <c r="O5246" s="421"/>
      <c r="P5246" s="421"/>
    </row>
    <row r="5247" spans="9:16">
      <c r="I5247" s="419"/>
      <c r="J5247" s="420"/>
      <c r="K5247" s="421"/>
      <c r="L5247" s="421"/>
      <c r="M5247" s="421"/>
      <c r="N5247" s="421"/>
      <c r="O5247" s="421"/>
      <c r="P5247" s="421"/>
    </row>
    <row r="5248" spans="9:16">
      <c r="I5248" s="419"/>
      <c r="J5248" s="420"/>
      <c r="K5248" s="421"/>
      <c r="L5248" s="421"/>
      <c r="M5248" s="421"/>
      <c r="N5248" s="421"/>
      <c r="O5248" s="421"/>
      <c r="P5248" s="421"/>
    </row>
    <row r="5249" spans="9:16">
      <c r="I5249" s="419"/>
      <c r="J5249" s="420"/>
      <c r="K5249" s="421"/>
      <c r="L5249" s="421"/>
      <c r="M5249" s="421"/>
      <c r="N5249" s="421"/>
      <c r="O5249" s="421"/>
      <c r="P5249" s="421"/>
    </row>
    <row r="5250" spans="9:16">
      <c r="I5250" s="419"/>
      <c r="J5250" s="420"/>
      <c r="K5250" s="421"/>
      <c r="L5250" s="421"/>
      <c r="M5250" s="421"/>
      <c r="N5250" s="421"/>
      <c r="O5250" s="421"/>
      <c r="P5250" s="421"/>
    </row>
    <row r="5251" spans="9:16">
      <c r="I5251" s="419"/>
      <c r="J5251" s="420"/>
      <c r="K5251" s="421"/>
      <c r="L5251" s="421"/>
      <c r="M5251" s="421"/>
      <c r="N5251" s="421"/>
      <c r="O5251" s="421"/>
      <c r="P5251" s="421"/>
    </row>
    <row r="5252" spans="9:16">
      <c r="I5252" s="419"/>
      <c r="J5252" s="420"/>
      <c r="K5252" s="421"/>
      <c r="L5252" s="421"/>
      <c r="M5252" s="421"/>
      <c r="N5252" s="421"/>
      <c r="O5252" s="421"/>
      <c r="P5252" s="421"/>
    </row>
    <row r="5253" spans="9:16">
      <c r="I5253" s="419"/>
      <c r="J5253" s="420"/>
      <c r="K5253" s="421"/>
      <c r="L5253" s="421"/>
      <c r="M5253" s="421"/>
      <c r="N5253" s="421"/>
      <c r="O5253" s="421"/>
      <c r="P5253" s="421"/>
    </row>
    <row r="5254" spans="9:16">
      <c r="I5254" s="419"/>
      <c r="J5254" s="420"/>
      <c r="K5254" s="421"/>
      <c r="L5254" s="421"/>
      <c r="M5254" s="421"/>
      <c r="N5254" s="421"/>
      <c r="O5254" s="421"/>
      <c r="P5254" s="421"/>
    </row>
    <row r="5255" spans="9:16">
      <c r="I5255" s="419"/>
      <c r="J5255" s="420"/>
      <c r="K5255" s="421"/>
      <c r="L5255" s="421"/>
      <c r="M5255" s="421"/>
      <c r="N5255" s="421"/>
      <c r="O5255" s="421"/>
      <c r="P5255" s="421"/>
    </row>
    <row r="5256" spans="9:16">
      <c r="I5256" s="419"/>
      <c r="J5256" s="420"/>
      <c r="K5256" s="421"/>
      <c r="L5256" s="421"/>
      <c r="M5256" s="421"/>
      <c r="N5256" s="421"/>
      <c r="O5256" s="421"/>
      <c r="P5256" s="421"/>
    </row>
    <row r="5257" spans="9:16">
      <c r="I5257" s="419"/>
      <c r="J5257" s="420"/>
      <c r="K5257" s="421"/>
      <c r="L5257" s="421"/>
      <c r="M5257" s="421"/>
      <c r="N5257" s="421"/>
      <c r="O5257" s="421"/>
      <c r="P5257" s="421"/>
    </row>
    <row r="5258" spans="9:16">
      <c r="I5258" s="419"/>
      <c r="J5258" s="420"/>
      <c r="K5258" s="421"/>
      <c r="L5258" s="421"/>
      <c r="M5258" s="421"/>
      <c r="N5258" s="421"/>
      <c r="O5258" s="421"/>
      <c r="P5258" s="421"/>
    </row>
    <row r="5259" spans="9:16">
      <c r="I5259" s="419"/>
      <c r="J5259" s="420"/>
      <c r="K5259" s="421"/>
      <c r="L5259" s="421"/>
      <c r="M5259" s="421"/>
      <c r="N5259" s="421"/>
      <c r="O5259" s="421"/>
      <c r="P5259" s="421"/>
    </row>
    <row r="5260" spans="9:16">
      <c r="I5260" s="419"/>
      <c r="J5260" s="420"/>
      <c r="K5260" s="421"/>
      <c r="L5260" s="421"/>
      <c r="M5260" s="421"/>
      <c r="N5260" s="421"/>
      <c r="O5260" s="421"/>
      <c r="P5260" s="421"/>
    </row>
    <row r="5261" spans="9:16">
      <c r="I5261" s="419"/>
      <c r="J5261" s="420"/>
      <c r="K5261" s="421"/>
      <c r="L5261" s="421"/>
      <c r="M5261" s="421"/>
      <c r="N5261" s="421"/>
      <c r="O5261" s="421"/>
      <c r="P5261" s="421"/>
    </row>
    <row r="5262" spans="9:16">
      <c r="I5262" s="419"/>
      <c r="J5262" s="420"/>
      <c r="K5262" s="421"/>
      <c r="L5262" s="421"/>
      <c r="M5262" s="421"/>
      <c r="N5262" s="421"/>
      <c r="O5262" s="421"/>
      <c r="P5262" s="421"/>
    </row>
    <row r="5263" spans="9:16">
      <c r="I5263" s="419"/>
      <c r="J5263" s="420"/>
      <c r="K5263" s="421"/>
      <c r="L5263" s="421"/>
      <c r="M5263" s="421"/>
      <c r="N5263" s="421"/>
      <c r="O5263" s="421"/>
      <c r="P5263" s="421"/>
    </row>
    <row r="5264" spans="9:16">
      <c r="I5264" s="419"/>
      <c r="J5264" s="420"/>
      <c r="K5264" s="421"/>
      <c r="L5264" s="421"/>
      <c r="M5264" s="421"/>
      <c r="N5264" s="421"/>
      <c r="O5264" s="421"/>
      <c r="P5264" s="421"/>
    </row>
    <row r="5265" spans="9:16">
      <c r="I5265" s="419"/>
      <c r="J5265" s="420"/>
      <c r="K5265" s="421"/>
      <c r="L5265" s="421"/>
      <c r="M5265" s="421"/>
      <c r="N5265" s="421"/>
      <c r="O5265" s="421"/>
      <c r="P5265" s="421"/>
    </row>
    <row r="5266" spans="9:16">
      <c r="I5266" s="419"/>
      <c r="J5266" s="420"/>
      <c r="K5266" s="421"/>
      <c r="L5266" s="421"/>
      <c r="M5266" s="421"/>
      <c r="N5266" s="421"/>
      <c r="O5266" s="421"/>
      <c r="P5266" s="421"/>
    </row>
    <row r="5267" spans="9:16">
      <c r="I5267" s="419"/>
      <c r="J5267" s="420"/>
      <c r="K5267" s="421"/>
      <c r="L5267" s="421"/>
      <c r="M5267" s="421"/>
      <c r="N5267" s="421"/>
      <c r="O5267" s="421"/>
      <c r="P5267" s="421"/>
    </row>
    <row r="5268" spans="9:16">
      <c r="I5268" s="419"/>
      <c r="J5268" s="420"/>
      <c r="K5268" s="421"/>
      <c r="L5268" s="421"/>
      <c r="M5268" s="421"/>
      <c r="N5268" s="421"/>
      <c r="O5268" s="421"/>
      <c r="P5268" s="421"/>
    </row>
    <row r="5269" spans="9:16">
      <c r="I5269" s="419"/>
      <c r="J5269" s="420"/>
      <c r="K5269" s="421"/>
      <c r="L5269" s="421"/>
      <c r="M5269" s="421"/>
      <c r="N5269" s="421"/>
      <c r="O5269" s="421"/>
      <c r="P5269" s="421"/>
    </row>
    <row r="5270" spans="9:16">
      <c r="I5270" s="419"/>
      <c r="J5270" s="420"/>
      <c r="K5270" s="421"/>
      <c r="L5270" s="421"/>
      <c r="M5270" s="421"/>
      <c r="N5270" s="421"/>
      <c r="O5270" s="421"/>
      <c r="P5270" s="421"/>
    </row>
    <row r="5271" spans="9:16">
      <c r="I5271" s="419"/>
      <c r="J5271" s="420"/>
      <c r="K5271" s="421"/>
      <c r="L5271" s="421"/>
      <c r="M5271" s="421"/>
      <c r="N5271" s="421"/>
      <c r="O5271" s="421"/>
      <c r="P5271" s="421"/>
    </row>
    <row r="5272" spans="9:16">
      <c r="I5272" s="419"/>
      <c r="J5272" s="420"/>
      <c r="K5272" s="421"/>
      <c r="L5272" s="421"/>
      <c r="M5272" s="421"/>
      <c r="N5272" s="421"/>
      <c r="O5272" s="421"/>
      <c r="P5272" s="421"/>
    </row>
    <row r="5273" spans="9:16">
      <c r="I5273" s="419"/>
      <c r="J5273" s="420"/>
      <c r="K5273" s="421"/>
      <c r="L5273" s="421"/>
      <c r="M5273" s="421"/>
      <c r="N5273" s="421"/>
      <c r="O5273" s="421"/>
      <c r="P5273" s="421"/>
    </row>
    <row r="5274" spans="9:16">
      <c r="I5274" s="419"/>
      <c r="J5274" s="420"/>
      <c r="K5274" s="421"/>
      <c r="L5274" s="421"/>
      <c r="M5274" s="421"/>
      <c r="N5274" s="421"/>
      <c r="O5274" s="421"/>
      <c r="P5274" s="421"/>
    </row>
    <row r="5275" spans="9:16">
      <c r="I5275" s="419"/>
      <c r="J5275" s="420"/>
      <c r="K5275" s="421"/>
      <c r="L5275" s="421"/>
      <c r="M5275" s="421"/>
      <c r="N5275" s="421"/>
      <c r="O5275" s="421"/>
      <c r="P5275" s="421"/>
    </row>
    <row r="5276" spans="9:16">
      <c r="I5276" s="419"/>
      <c r="J5276" s="420"/>
      <c r="K5276" s="421"/>
      <c r="L5276" s="421"/>
      <c r="M5276" s="421"/>
      <c r="N5276" s="421"/>
      <c r="O5276" s="421"/>
      <c r="P5276" s="421"/>
    </row>
    <row r="5277" spans="9:16">
      <c r="I5277" s="419"/>
      <c r="J5277" s="420"/>
      <c r="K5277" s="421"/>
      <c r="L5277" s="421"/>
      <c r="M5277" s="421"/>
      <c r="N5277" s="421"/>
      <c r="O5277" s="421"/>
      <c r="P5277" s="421"/>
    </row>
    <row r="5278" spans="9:16">
      <c r="I5278" s="419"/>
      <c r="J5278" s="420"/>
      <c r="K5278" s="421"/>
      <c r="L5278" s="421"/>
      <c r="M5278" s="421"/>
      <c r="N5278" s="421"/>
      <c r="O5278" s="421"/>
      <c r="P5278" s="421"/>
    </row>
    <row r="5279" spans="9:16">
      <c r="I5279" s="419"/>
      <c r="J5279" s="420"/>
      <c r="K5279" s="421"/>
      <c r="L5279" s="421"/>
      <c r="M5279" s="421"/>
      <c r="N5279" s="421"/>
      <c r="O5279" s="421"/>
      <c r="P5279" s="421"/>
    </row>
    <row r="5280" spans="9:16">
      <c r="I5280" s="419"/>
      <c r="J5280" s="420"/>
      <c r="K5280" s="421"/>
      <c r="L5280" s="421"/>
      <c r="M5280" s="421"/>
      <c r="N5280" s="421"/>
      <c r="O5280" s="421"/>
      <c r="P5280" s="421"/>
    </row>
    <row r="5281" spans="9:16">
      <c r="I5281" s="419"/>
      <c r="J5281" s="420"/>
      <c r="K5281" s="421"/>
      <c r="L5281" s="421"/>
      <c r="M5281" s="421"/>
      <c r="N5281" s="421"/>
      <c r="O5281" s="421"/>
      <c r="P5281" s="421"/>
    </row>
    <row r="5282" spans="9:16">
      <c r="I5282" s="419"/>
      <c r="J5282" s="420"/>
      <c r="K5282" s="421"/>
      <c r="L5282" s="421"/>
      <c r="M5282" s="421"/>
      <c r="N5282" s="421"/>
      <c r="O5282" s="421"/>
      <c r="P5282" s="421"/>
    </row>
    <row r="5283" spans="9:16">
      <c r="I5283" s="419"/>
      <c r="J5283" s="420"/>
      <c r="K5283" s="421"/>
      <c r="L5283" s="421"/>
      <c r="M5283" s="421"/>
      <c r="N5283" s="421"/>
      <c r="O5283" s="421"/>
      <c r="P5283" s="421"/>
    </row>
    <row r="5284" spans="9:16">
      <c r="I5284" s="419"/>
      <c r="J5284" s="420"/>
      <c r="K5284" s="421"/>
      <c r="L5284" s="421"/>
      <c r="M5284" s="421"/>
      <c r="N5284" s="421"/>
      <c r="O5284" s="421"/>
      <c r="P5284" s="421"/>
    </row>
    <row r="5285" spans="9:16">
      <c r="I5285" s="419"/>
      <c r="J5285" s="420"/>
      <c r="K5285" s="421"/>
      <c r="L5285" s="421"/>
      <c r="M5285" s="421"/>
      <c r="N5285" s="421"/>
      <c r="O5285" s="421"/>
      <c r="P5285" s="421"/>
    </row>
    <row r="5286" spans="9:16">
      <c r="I5286" s="419"/>
      <c r="J5286" s="420"/>
      <c r="K5286" s="421"/>
      <c r="L5286" s="421"/>
      <c r="M5286" s="421"/>
      <c r="N5286" s="421"/>
      <c r="O5286" s="421"/>
      <c r="P5286" s="421"/>
    </row>
    <row r="5287" spans="9:16">
      <c r="I5287" s="419"/>
      <c r="J5287" s="420"/>
      <c r="K5287" s="421"/>
      <c r="L5287" s="421"/>
      <c r="M5287" s="421"/>
      <c r="N5287" s="421"/>
      <c r="O5287" s="421"/>
      <c r="P5287" s="421"/>
    </row>
    <row r="5288" spans="9:16">
      <c r="I5288" s="419"/>
      <c r="J5288" s="420"/>
      <c r="K5288" s="421"/>
      <c r="L5288" s="421"/>
      <c r="M5288" s="421"/>
      <c r="N5288" s="421"/>
      <c r="O5288" s="421"/>
      <c r="P5288" s="421"/>
    </row>
    <row r="5289" spans="9:16">
      <c r="I5289" s="419"/>
      <c r="J5289" s="420"/>
      <c r="K5289" s="421"/>
      <c r="L5289" s="421"/>
      <c r="M5289" s="421"/>
      <c r="N5289" s="421"/>
      <c r="O5289" s="421"/>
      <c r="P5289" s="421"/>
    </row>
    <row r="5290" spans="9:16">
      <c r="I5290" s="419"/>
      <c r="J5290" s="420"/>
      <c r="K5290" s="421"/>
      <c r="L5290" s="421"/>
      <c r="M5290" s="421"/>
      <c r="N5290" s="421"/>
      <c r="O5290" s="421"/>
      <c r="P5290" s="421"/>
    </row>
    <row r="5291" spans="9:16">
      <c r="I5291" s="419"/>
      <c r="J5291" s="420"/>
      <c r="K5291" s="421"/>
      <c r="L5291" s="421"/>
      <c r="M5291" s="421"/>
      <c r="N5291" s="421"/>
      <c r="O5291" s="421"/>
      <c r="P5291" s="421"/>
    </row>
    <row r="5292" spans="9:16">
      <c r="I5292" s="419"/>
      <c r="J5292" s="420"/>
      <c r="K5292" s="421"/>
      <c r="L5292" s="421"/>
      <c r="M5292" s="421"/>
      <c r="N5292" s="421"/>
      <c r="O5292" s="421"/>
      <c r="P5292" s="421"/>
    </row>
    <row r="5293" spans="9:16">
      <c r="I5293" s="419"/>
      <c r="J5293" s="420"/>
      <c r="K5293" s="421"/>
      <c r="L5293" s="421"/>
      <c r="M5293" s="421"/>
      <c r="N5293" s="421"/>
      <c r="O5293" s="421"/>
      <c r="P5293" s="421"/>
    </row>
    <row r="5294" spans="9:16">
      <c r="I5294" s="419"/>
      <c r="J5294" s="420"/>
      <c r="K5294" s="421"/>
      <c r="L5294" s="421"/>
      <c r="M5294" s="421"/>
      <c r="N5294" s="421"/>
      <c r="O5294" s="421"/>
      <c r="P5294" s="421"/>
    </row>
    <row r="5295" spans="9:16">
      <c r="I5295" s="419"/>
      <c r="J5295" s="420"/>
      <c r="K5295" s="421"/>
      <c r="L5295" s="421"/>
      <c r="M5295" s="421"/>
      <c r="N5295" s="421"/>
      <c r="O5295" s="421"/>
      <c r="P5295" s="421"/>
    </row>
    <row r="5296" spans="9:16">
      <c r="I5296" s="419"/>
      <c r="J5296" s="420"/>
      <c r="K5296" s="421"/>
      <c r="L5296" s="421"/>
      <c r="M5296" s="421"/>
      <c r="N5296" s="421"/>
      <c r="O5296" s="421"/>
      <c r="P5296" s="421"/>
    </row>
    <row r="5297" spans="9:16">
      <c r="I5297" s="419"/>
      <c r="J5297" s="420"/>
      <c r="K5297" s="421"/>
      <c r="L5297" s="421"/>
      <c r="M5297" s="421"/>
      <c r="N5297" s="421"/>
      <c r="O5297" s="421"/>
      <c r="P5297" s="421"/>
    </row>
    <row r="5298" spans="9:16">
      <c r="I5298" s="419"/>
      <c r="J5298" s="420"/>
      <c r="K5298" s="421"/>
      <c r="L5298" s="421"/>
      <c r="M5298" s="421"/>
      <c r="N5298" s="421"/>
      <c r="O5298" s="421"/>
      <c r="P5298" s="421"/>
    </row>
    <row r="5299" spans="9:16">
      <c r="I5299" s="419"/>
      <c r="J5299" s="420"/>
      <c r="K5299" s="421"/>
      <c r="L5299" s="421"/>
      <c r="M5299" s="421"/>
      <c r="N5299" s="421"/>
      <c r="O5299" s="421"/>
      <c r="P5299" s="421"/>
    </row>
    <row r="5300" spans="9:16">
      <c r="I5300" s="419"/>
      <c r="J5300" s="420"/>
      <c r="K5300" s="421"/>
      <c r="L5300" s="421"/>
      <c r="M5300" s="421"/>
      <c r="N5300" s="421"/>
      <c r="O5300" s="421"/>
      <c r="P5300" s="421"/>
    </row>
    <row r="5301" spans="9:16">
      <c r="I5301" s="419"/>
      <c r="J5301" s="420"/>
      <c r="K5301" s="421"/>
      <c r="L5301" s="421"/>
      <c r="M5301" s="421"/>
      <c r="N5301" s="421"/>
      <c r="O5301" s="421"/>
      <c r="P5301" s="421"/>
    </row>
    <row r="5302" spans="9:16">
      <c r="I5302" s="419"/>
      <c r="J5302" s="420"/>
      <c r="K5302" s="421"/>
      <c r="L5302" s="421"/>
      <c r="M5302" s="421"/>
      <c r="N5302" s="421"/>
      <c r="O5302" s="421"/>
      <c r="P5302" s="421"/>
    </row>
    <row r="5303" spans="9:16">
      <c r="I5303" s="419"/>
      <c r="J5303" s="420"/>
      <c r="K5303" s="421"/>
      <c r="L5303" s="421"/>
      <c r="M5303" s="421"/>
      <c r="N5303" s="421"/>
      <c r="O5303" s="421"/>
      <c r="P5303" s="421"/>
    </row>
    <row r="5304" spans="9:16">
      <c r="I5304" s="419"/>
      <c r="J5304" s="420"/>
      <c r="K5304" s="421"/>
      <c r="L5304" s="421"/>
      <c r="M5304" s="421"/>
      <c r="N5304" s="421"/>
      <c r="O5304" s="421"/>
      <c r="P5304" s="421"/>
    </row>
    <row r="5305" spans="9:16">
      <c r="I5305" s="419"/>
      <c r="J5305" s="420"/>
      <c r="K5305" s="421"/>
      <c r="L5305" s="421"/>
      <c r="M5305" s="421"/>
      <c r="N5305" s="421"/>
      <c r="O5305" s="421"/>
      <c r="P5305" s="421"/>
    </row>
    <row r="5306" spans="9:16">
      <c r="I5306" s="419"/>
      <c r="J5306" s="420"/>
      <c r="K5306" s="421"/>
      <c r="L5306" s="421"/>
      <c r="M5306" s="421"/>
      <c r="N5306" s="421"/>
      <c r="O5306" s="421"/>
      <c r="P5306" s="421"/>
    </row>
    <row r="5307" spans="9:16">
      <c r="I5307" s="419"/>
      <c r="J5307" s="420"/>
      <c r="K5307" s="421"/>
      <c r="L5307" s="421"/>
      <c r="M5307" s="421"/>
      <c r="N5307" s="421"/>
      <c r="O5307" s="421"/>
      <c r="P5307" s="421"/>
    </row>
    <row r="5308" spans="9:16">
      <c r="I5308" s="419"/>
      <c r="J5308" s="420"/>
      <c r="K5308" s="421"/>
      <c r="L5308" s="421"/>
      <c r="M5308" s="421"/>
      <c r="N5308" s="421"/>
      <c r="O5308" s="421"/>
      <c r="P5308" s="421"/>
    </row>
    <row r="5309" spans="9:16">
      <c r="I5309" s="419"/>
      <c r="J5309" s="420"/>
      <c r="K5309" s="421"/>
      <c r="L5309" s="421"/>
      <c r="M5309" s="421"/>
      <c r="N5309" s="421"/>
      <c r="O5309" s="421"/>
      <c r="P5309" s="421"/>
    </row>
    <row r="5310" spans="9:16">
      <c r="I5310" s="419"/>
      <c r="J5310" s="420"/>
      <c r="K5310" s="421"/>
      <c r="L5310" s="421"/>
      <c r="M5310" s="421"/>
      <c r="N5310" s="421"/>
      <c r="O5310" s="421"/>
      <c r="P5310" s="421"/>
    </row>
    <row r="5311" spans="9:16">
      <c r="I5311" s="419"/>
      <c r="J5311" s="420"/>
      <c r="K5311" s="421"/>
      <c r="L5311" s="421"/>
      <c r="M5311" s="421"/>
      <c r="N5311" s="421"/>
      <c r="O5311" s="421"/>
      <c r="P5311" s="421"/>
    </row>
    <row r="5312" spans="9:16">
      <c r="I5312" s="419"/>
      <c r="J5312" s="420"/>
      <c r="K5312" s="421"/>
      <c r="L5312" s="421"/>
      <c r="M5312" s="421"/>
      <c r="N5312" s="421"/>
      <c r="O5312" s="421"/>
      <c r="P5312" s="421"/>
    </row>
    <row r="5313" spans="9:16">
      <c r="I5313" s="419"/>
      <c r="J5313" s="420"/>
      <c r="K5313" s="421"/>
      <c r="L5313" s="421"/>
      <c r="M5313" s="421"/>
      <c r="N5313" s="421"/>
      <c r="O5313" s="421"/>
      <c r="P5313" s="421"/>
    </row>
    <row r="5314" spans="9:16">
      <c r="I5314" s="419"/>
      <c r="J5314" s="420"/>
      <c r="K5314" s="421"/>
      <c r="L5314" s="421"/>
      <c r="M5314" s="421"/>
      <c r="N5314" s="421"/>
      <c r="O5314" s="421"/>
      <c r="P5314" s="421"/>
    </row>
    <row r="5315" spans="9:16">
      <c r="I5315" s="419"/>
      <c r="J5315" s="420"/>
      <c r="K5315" s="421"/>
      <c r="L5315" s="421"/>
      <c r="M5315" s="421"/>
      <c r="N5315" s="421"/>
      <c r="O5315" s="421"/>
      <c r="P5315" s="421"/>
    </row>
    <row r="5316" spans="9:16">
      <c r="I5316" s="419"/>
      <c r="J5316" s="420"/>
      <c r="K5316" s="421"/>
      <c r="L5316" s="421"/>
      <c r="M5316" s="421"/>
      <c r="N5316" s="421"/>
      <c r="O5316" s="421"/>
      <c r="P5316" s="421"/>
    </row>
    <row r="5317" spans="9:16">
      <c r="I5317" s="419"/>
      <c r="J5317" s="420"/>
      <c r="K5317" s="421"/>
      <c r="L5317" s="421"/>
      <c r="M5317" s="421"/>
      <c r="N5317" s="421"/>
      <c r="O5317" s="421"/>
      <c r="P5317" s="421"/>
    </row>
    <row r="5318" spans="9:16">
      <c r="I5318" s="419"/>
      <c r="J5318" s="420"/>
      <c r="K5318" s="421"/>
      <c r="L5318" s="421"/>
      <c r="M5318" s="421"/>
      <c r="N5318" s="421"/>
      <c r="O5318" s="421"/>
      <c r="P5318" s="421"/>
    </row>
    <row r="5319" spans="9:16">
      <c r="I5319" s="419"/>
      <c r="J5319" s="420"/>
      <c r="K5319" s="421"/>
      <c r="L5319" s="421"/>
      <c r="M5319" s="421"/>
      <c r="N5319" s="421"/>
      <c r="O5319" s="421"/>
      <c r="P5319" s="421"/>
    </row>
    <row r="5320" spans="9:16">
      <c r="I5320" s="419"/>
      <c r="J5320" s="420"/>
      <c r="K5320" s="421"/>
      <c r="L5320" s="421"/>
      <c r="M5320" s="421"/>
      <c r="N5320" s="421"/>
      <c r="O5320" s="421"/>
      <c r="P5320" s="421"/>
    </row>
    <row r="5321" spans="9:16">
      <c r="I5321" s="419"/>
      <c r="J5321" s="420"/>
      <c r="K5321" s="421"/>
      <c r="L5321" s="421"/>
      <c r="M5321" s="421"/>
      <c r="N5321" s="421"/>
      <c r="O5321" s="421"/>
      <c r="P5321" s="421"/>
    </row>
    <row r="5322" spans="9:16">
      <c r="I5322" s="419"/>
      <c r="J5322" s="420"/>
      <c r="K5322" s="421"/>
      <c r="L5322" s="421"/>
      <c r="M5322" s="421"/>
      <c r="N5322" s="421"/>
      <c r="O5322" s="421"/>
      <c r="P5322" s="421"/>
    </row>
    <row r="5323" spans="9:16">
      <c r="I5323" s="419"/>
      <c r="J5323" s="420"/>
      <c r="K5323" s="421"/>
      <c r="L5323" s="421"/>
      <c r="M5323" s="421"/>
      <c r="N5323" s="421"/>
      <c r="O5323" s="421"/>
      <c r="P5323" s="421"/>
    </row>
    <row r="5324" spans="9:16">
      <c r="I5324" s="419"/>
      <c r="J5324" s="420"/>
      <c r="K5324" s="421"/>
      <c r="L5324" s="421"/>
      <c r="M5324" s="421"/>
      <c r="N5324" s="421"/>
      <c r="O5324" s="421"/>
      <c r="P5324" s="421"/>
    </row>
    <row r="5325" spans="9:16">
      <c r="I5325" s="419"/>
      <c r="J5325" s="420"/>
      <c r="K5325" s="421"/>
      <c r="L5325" s="421"/>
      <c r="M5325" s="421"/>
      <c r="N5325" s="421"/>
      <c r="O5325" s="421"/>
      <c r="P5325" s="421"/>
    </row>
    <row r="5326" spans="9:16">
      <c r="I5326" s="419"/>
      <c r="J5326" s="420"/>
      <c r="K5326" s="421"/>
      <c r="L5326" s="421"/>
      <c r="M5326" s="421"/>
      <c r="N5326" s="421"/>
      <c r="O5326" s="421"/>
      <c r="P5326" s="421"/>
    </row>
    <row r="5327" spans="9:16">
      <c r="I5327" s="419"/>
      <c r="J5327" s="420"/>
      <c r="K5327" s="421"/>
      <c r="L5327" s="421"/>
      <c r="M5327" s="421"/>
      <c r="N5327" s="421"/>
      <c r="O5327" s="421"/>
      <c r="P5327" s="421"/>
    </row>
    <row r="5328" spans="9:16">
      <c r="I5328" s="419"/>
      <c r="J5328" s="420"/>
      <c r="K5328" s="421"/>
      <c r="L5328" s="421"/>
      <c r="M5328" s="421"/>
      <c r="N5328" s="421"/>
      <c r="O5328" s="421"/>
      <c r="P5328" s="421"/>
    </row>
    <row r="5329" spans="9:16">
      <c r="I5329" s="419"/>
      <c r="J5329" s="420"/>
      <c r="K5329" s="421"/>
      <c r="L5329" s="421"/>
      <c r="M5329" s="421"/>
      <c r="N5329" s="421"/>
      <c r="O5329" s="421"/>
      <c r="P5329" s="421"/>
    </row>
    <row r="5330" spans="9:16">
      <c r="I5330" s="419"/>
      <c r="J5330" s="420"/>
      <c r="K5330" s="421"/>
      <c r="L5330" s="421"/>
      <c r="M5330" s="421"/>
      <c r="N5330" s="421"/>
      <c r="O5330" s="421"/>
      <c r="P5330" s="421"/>
    </row>
    <row r="5331" spans="9:16">
      <c r="I5331" s="419"/>
      <c r="J5331" s="420"/>
      <c r="K5331" s="421"/>
      <c r="L5331" s="421"/>
      <c r="M5331" s="421"/>
      <c r="N5331" s="421"/>
      <c r="O5331" s="421"/>
      <c r="P5331" s="421"/>
    </row>
    <row r="5332" spans="9:16">
      <c r="I5332" s="419"/>
      <c r="J5332" s="420"/>
      <c r="K5332" s="421"/>
      <c r="L5332" s="421"/>
      <c r="M5332" s="421"/>
      <c r="N5332" s="421"/>
      <c r="O5332" s="421"/>
      <c r="P5332" s="421"/>
    </row>
    <row r="5333" spans="9:16">
      <c r="I5333" s="419"/>
      <c r="J5333" s="420"/>
      <c r="K5333" s="421"/>
      <c r="L5333" s="421"/>
      <c r="M5333" s="421"/>
      <c r="N5333" s="421"/>
      <c r="O5333" s="421"/>
      <c r="P5333" s="421"/>
    </row>
    <row r="5334" spans="9:16">
      <c r="I5334" s="419"/>
      <c r="J5334" s="420"/>
      <c r="K5334" s="421"/>
      <c r="L5334" s="421"/>
      <c r="M5334" s="421"/>
      <c r="N5334" s="421"/>
      <c r="O5334" s="421"/>
      <c r="P5334" s="421"/>
    </row>
    <row r="5335" spans="9:16">
      <c r="I5335" s="419"/>
      <c r="J5335" s="420"/>
      <c r="K5335" s="421"/>
      <c r="L5335" s="421"/>
      <c r="M5335" s="421"/>
      <c r="N5335" s="421"/>
      <c r="O5335" s="421"/>
      <c r="P5335" s="421"/>
    </row>
    <row r="5336" spans="9:16">
      <c r="I5336" s="419"/>
      <c r="J5336" s="420"/>
      <c r="K5336" s="421"/>
      <c r="L5336" s="421"/>
      <c r="M5336" s="421"/>
      <c r="N5336" s="421"/>
      <c r="O5336" s="421"/>
      <c r="P5336" s="421"/>
    </row>
    <row r="5337" spans="9:16">
      <c r="I5337" s="419"/>
      <c r="J5337" s="420"/>
      <c r="K5337" s="421"/>
      <c r="L5337" s="421"/>
      <c r="M5337" s="421"/>
      <c r="N5337" s="421"/>
      <c r="O5337" s="421"/>
      <c r="P5337" s="421"/>
    </row>
    <row r="5338" spans="9:16">
      <c r="I5338" s="419"/>
      <c r="J5338" s="420"/>
      <c r="K5338" s="421"/>
      <c r="L5338" s="421"/>
      <c r="M5338" s="421"/>
      <c r="N5338" s="421"/>
      <c r="O5338" s="421"/>
      <c r="P5338" s="421"/>
    </row>
    <row r="5339" spans="9:16">
      <c r="I5339" s="419"/>
      <c r="J5339" s="420"/>
      <c r="K5339" s="421"/>
      <c r="L5339" s="421"/>
      <c r="M5339" s="421"/>
      <c r="N5339" s="421"/>
      <c r="O5339" s="421"/>
      <c r="P5339" s="421"/>
    </row>
    <row r="5340" spans="9:16">
      <c r="I5340" s="419"/>
      <c r="J5340" s="420"/>
      <c r="K5340" s="421"/>
      <c r="L5340" s="421"/>
      <c r="M5340" s="421"/>
      <c r="N5340" s="421"/>
      <c r="O5340" s="421"/>
      <c r="P5340" s="421"/>
    </row>
    <row r="5341" spans="9:16">
      <c r="I5341" s="419"/>
      <c r="J5341" s="420"/>
      <c r="K5341" s="421"/>
      <c r="L5341" s="421"/>
      <c r="M5341" s="421"/>
      <c r="N5341" s="421"/>
      <c r="O5341" s="421"/>
      <c r="P5341" s="421"/>
    </row>
    <row r="5342" spans="9:16">
      <c r="I5342" s="419"/>
      <c r="J5342" s="420"/>
      <c r="K5342" s="421"/>
      <c r="L5342" s="421"/>
      <c r="M5342" s="421"/>
      <c r="N5342" s="421"/>
      <c r="O5342" s="421"/>
      <c r="P5342" s="421"/>
    </row>
    <row r="5343" spans="9:16">
      <c r="I5343" s="419"/>
      <c r="J5343" s="420"/>
      <c r="K5343" s="421"/>
      <c r="L5343" s="421"/>
      <c r="M5343" s="421"/>
      <c r="N5343" s="421"/>
      <c r="O5343" s="421"/>
      <c r="P5343" s="421"/>
    </row>
    <row r="5344" spans="9:16">
      <c r="I5344" s="419"/>
      <c r="J5344" s="420"/>
      <c r="K5344" s="421"/>
      <c r="L5344" s="421"/>
      <c r="M5344" s="421"/>
      <c r="N5344" s="421"/>
      <c r="O5344" s="421"/>
      <c r="P5344" s="421"/>
    </row>
    <row r="5345" spans="9:16">
      <c r="I5345" s="419"/>
      <c r="J5345" s="420"/>
      <c r="K5345" s="421"/>
      <c r="L5345" s="421"/>
      <c r="M5345" s="421"/>
      <c r="N5345" s="421"/>
      <c r="O5345" s="421"/>
      <c r="P5345" s="421"/>
    </row>
    <row r="5346" spans="9:16">
      <c r="I5346" s="419"/>
      <c r="J5346" s="420"/>
      <c r="K5346" s="421"/>
      <c r="L5346" s="421"/>
      <c r="M5346" s="421"/>
      <c r="N5346" s="421"/>
      <c r="O5346" s="421"/>
      <c r="P5346" s="421"/>
    </row>
    <row r="5347" spans="9:16">
      <c r="I5347" s="419"/>
      <c r="J5347" s="420"/>
      <c r="K5347" s="421"/>
      <c r="L5347" s="421"/>
      <c r="M5347" s="421"/>
      <c r="N5347" s="421"/>
      <c r="O5347" s="421"/>
      <c r="P5347" s="421"/>
    </row>
    <row r="5348" spans="9:16">
      <c r="I5348" s="419"/>
      <c r="J5348" s="420"/>
      <c r="K5348" s="421"/>
      <c r="L5348" s="421"/>
      <c r="M5348" s="421"/>
      <c r="N5348" s="421"/>
      <c r="O5348" s="421"/>
      <c r="P5348" s="421"/>
    </row>
    <row r="5349" spans="9:16">
      <c r="I5349" s="419"/>
      <c r="J5349" s="420"/>
      <c r="K5349" s="421"/>
      <c r="L5349" s="421"/>
      <c r="M5349" s="421"/>
      <c r="N5349" s="421"/>
      <c r="O5349" s="421"/>
      <c r="P5349" s="421"/>
    </row>
    <row r="5350" spans="9:16">
      <c r="I5350" s="419"/>
      <c r="J5350" s="420"/>
      <c r="K5350" s="421"/>
      <c r="L5350" s="421"/>
      <c r="M5350" s="421"/>
      <c r="N5350" s="421"/>
      <c r="O5350" s="421"/>
      <c r="P5350" s="421"/>
    </row>
    <row r="5351" spans="9:16">
      <c r="I5351" s="419"/>
      <c r="J5351" s="420"/>
      <c r="K5351" s="421"/>
      <c r="L5351" s="421"/>
      <c r="M5351" s="421"/>
      <c r="N5351" s="421"/>
      <c r="O5351" s="421"/>
      <c r="P5351" s="421"/>
    </row>
    <row r="5352" spans="9:16">
      <c r="I5352" s="419"/>
      <c r="J5352" s="420"/>
      <c r="K5352" s="421"/>
      <c r="L5352" s="421"/>
      <c r="M5352" s="421"/>
      <c r="N5352" s="421"/>
      <c r="O5352" s="421"/>
      <c r="P5352" s="421"/>
    </row>
    <row r="5353" spans="9:16">
      <c r="I5353" s="419"/>
      <c r="J5353" s="420"/>
      <c r="K5353" s="421"/>
      <c r="L5353" s="421"/>
      <c r="M5353" s="421"/>
      <c r="N5353" s="421"/>
      <c r="O5353" s="421"/>
      <c r="P5353" s="421"/>
    </row>
    <row r="5354" spans="9:16">
      <c r="I5354" s="419"/>
      <c r="J5354" s="420"/>
      <c r="K5354" s="421"/>
      <c r="L5354" s="421"/>
      <c r="M5354" s="421"/>
      <c r="N5354" s="421"/>
      <c r="O5354" s="421"/>
      <c r="P5354" s="421"/>
    </row>
    <row r="5355" spans="9:16">
      <c r="I5355" s="419"/>
      <c r="J5355" s="420"/>
      <c r="K5355" s="421"/>
      <c r="L5355" s="421"/>
      <c r="M5355" s="421"/>
      <c r="N5355" s="421"/>
      <c r="O5355" s="421"/>
      <c r="P5355" s="421"/>
    </row>
    <row r="5356" spans="9:16">
      <c r="I5356" s="419"/>
      <c r="J5356" s="420"/>
      <c r="K5356" s="421"/>
      <c r="L5356" s="421"/>
      <c r="M5356" s="421"/>
      <c r="N5356" s="421"/>
      <c r="O5356" s="421"/>
      <c r="P5356" s="421"/>
    </row>
    <row r="5357" spans="9:16">
      <c r="I5357" s="419"/>
      <c r="J5357" s="420"/>
      <c r="K5357" s="421"/>
      <c r="L5357" s="421"/>
      <c r="M5357" s="421"/>
      <c r="N5357" s="421"/>
      <c r="O5357" s="421"/>
      <c r="P5357" s="421"/>
    </row>
    <row r="5358" spans="9:16">
      <c r="I5358" s="419"/>
      <c r="J5358" s="420"/>
      <c r="K5358" s="421"/>
      <c r="L5358" s="421"/>
      <c r="M5358" s="421"/>
      <c r="N5358" s="421"/>
      <c r="O5358" s="421"/>
      <c r="P5358" s="421"/>
    </row>
    <row r="5359" spans="9:16">
      <c r="I5359" s="419"/>
      <c r="J5359" s="420"/>
      <c r="K5359" s="421"/>
      <c r="L5359" s="421"/>
      <c r="M5359" s="421"/>
      <c r="N5359" s="421"/>
      <c r="O5359" s="421"/>
      <c r="P5359" s="421"/>
    </row>
    <row r="5360" spans="9:16">
      <c r="I5360" s="419"/>
      <c r="J5360" s="420"/>
      <c r="K5360" s="421"/>
      <c r="L5360" s="421"/>
      <c r="M5360" s="421"/>
      <c r="N5360" s="421"/>
      <c r="O5360" s="421"/>
      <c r="P5360" s="421"/>
    </row>
    <row r="5361" spans="9:16">
      <c r="I5361" s="419"/>
      <c r="J5361" s="420"/>
      <c r="K5361" s="421"/>
      <c r="L5361" s="421"/>
      <c r="M5361" s="421"/>
      <c r="N5361" s="421"/>
      <c r="O5361" s="421"/>
      <c r="P5361" s="421"/>
    </row>
    <row r="5362" spans="9:16">
      <c r="I5362" s="419"/>
      <c r="J5362" s="420"/>
      <c r="K5362" s="421"/>
      <c r="L5362" s="421"/>
      <c r="M5362" s="421"/>
      <c r="N5362" s="421"/>
      <c r="O5362" s="421"/>
      <c r="P5362" s="421"/>
    </row>
    <row r="5363" spans="9:16">
      <c r="I5363" s="419"/>
      <c r="J5363" s="420"/>
      <c r="K5363" s="421"/>
      <c r="L5363" s="421"/>
      <c r="M5363" s="421"/>
      <c r="N5363" s="421"/>
      <c r="O5363" s="421"/>
      <c r="P5363" s="421"/>
    </row>
    <row r="5364" spans="9:16">
      <c r="I5364" s="419"/>
      <c r="J5364" s="420"/>
      <c r="K5364" s="421"/>
      <c r="L5364" s="421"/>
      <c r="M5364" s="421"/>
      <c r="N5364" s="421"/>
      <c r="O5364" s="421"/>
      <c r="P5364" s="421"/>
    </row>
    <row r="5365" spans="9:16">
      <c r="I5365" s="419"/>
      <c r="J5365" s="420"/>
      <c r="K5365" s="421"/>
      <c r="L5365" s="421"/>
      <c r="M5365" s="421"/>
      <c r="N5365" s="421"/>
      <c r="O5365" s="421"/>
      <c r="P5365" s="421"/>
    </row>
    <row r="5366" spans="9:16">
      <c r="I5366" s="419"/>
      <c r="J5366" s="420"/>
      <c r="K5366" s="421"/>
      <c r="L5366" s="421"/>
      <c r="M5366" s="421"/>
      <c r="N5366" s="421"/>
      <c r="O5366" s="421"/>
      <c r="P5366" s="421"/>
    </row>
    <row r="5367" spans="9:16">
      <c r="I5367" s="419"/>
      <c r="J5367" s="420"/>
      <c r="K5367" s="421"/>
      <c r="L5367" s="421"/>
      <c r="M5367" s="421"/>
      <c r="N5367" s="421"/>
      <c r="O5367" s="421"/>
      <c r="P5367" s="421"/>
    </row>
    <row r="5368" spans="9:16">
      <c r="I5368" s="419"/>
      <c r="J5368" s="420"/>
      <c r="K5368" s="421"/>
      <c r="L5368" s="421"/>
      <c r="M5368" s="421"/>
      <c r="N5368" s="421"/>
      <c r="O5368" s="421"/>
      <c r="P5368" s="421"/>
    </row>
    <row r="5369" spans="9:16">
      <c r="I5369" s="419"/>
      <c r="J5369" s="420"/>
      <c r="K5369" s="421"/>
      <c r="L5369" s="421"/>
      <c r="M5369" s="421"/>
      <c r="N5369" s="421"/>
      <c r="O5369" s="421"/>
      <c r="P5369" s="421"/>
    </row>
    <row r="5370" spans="9:16">
      <c r="I5370" s="419"/>
      <c r="J5370" s="420"/>
      <c r="K5370" s="421"/>
      <c r="L5370" s="421"/>
      <c r="M5370" s="421"/>
      <c r="N5370" s="421"/>
      <c r="O5370" s="421"/>
      <c r="P5370" s="421"/>
    </row>
    <row r="5371" spans="9:16">
      <c r="I5371" s="419"/>
      <c r="J5371" s="420"/>
      <c r="K5371" s="421"/>
      <c r="L5371" s="421"/>
      <c r="M5371" s="421"/>
      <c r="N5371" s="421"/>
      <c r="O5371" s="421"/>
      <c r="P5371" s="421"/>
    </row>
    <row r="5372" spans="9:16">
      <c r="I5372" s="419"/>
      <c r="J5372" s="420"/>
      <c r="K5372" s="421"/>
      <c r="L5372" s="421"/>
      <c r="M5372" s="421"/>
      <c r="N5372" s="421"/>
      <c r="O5372" s="421"/>
      <c r="P5372" s="421"/>
    </row>
    <row r="5373" spans="9:16">
      <c r="I5373" s="419"/>
      <c r="J5373" s="420"/>
      <c r="K5373" s="421"/>
      <c r="L5373" s="421"/>
      <c r="M5373" s="421"/>
      <c r="N5373" s="421"/>
      <c r="O5373" s="421"/>
      <c r="P5373" s="421"/>
    </row>
    <row r="5374" spans="9:16">
      <c r="I5374" s="419"/>
      <c r="J5374" s="420"/>
      <c r="K5374" s="421"/>
      <c r="L5374" s="421"/>
      <c r="M5374" s="421"/>
      <c r="N5374" s="421"/>
      <c r="O5374" s="421"/>
      <c r="P5374" s="421"/>
    </row>
    <row r="5375" spans="9:16">
      <c r="I5375" s="419"/>
      <c r="J5375" s="420"/>
      <c r="K5375" s="421"/>
      <c r="L5375" s="421"/>
      <c r="M5375" s="421"/>
      <c r="N5375" s="421"/>
      <c r="O5375" s="421"/>
      <c r="P5375" s="421"/>
    </row>
    <row r="5376" spans="9:16">
      <c r="I5376" s="419"/>
      <c r="J5376" s="420"/>
      <c r="K5376" s="421"/>
      <c r="L5376" s="421"/>
      <c r="M5376" s="421"/>
      <c r="N5376" s="421"/>
      <c r="O5376" s="421"/>
      <c r="P5376" s="421"/>
    </row>
    <row r="5377" spans="9:16">
      <c r="I5377" s="419"/>
      <c r="J5377" s="420"/>
      <c r="K5377" s="421"/>
      <c r="L5377" s="421"/>
      <c r="M5377" s="421"/>
      <c r="N5377" s="421"/>
      <c r="O5377" s="421"/>
      <c r="P5377" s="421"/>
    </row>
    <row r="5378" spans="9:16">
      <c r="I5378" s="419"/>
      <c r="J5378" s="420"/>
      <c r="K5378" s="421"/>
      <c r="L5378" s="421"/>
      <c r="M5378" s="421"/>
      <c r="N5378" s="421"/>
      <c r="O5378" s="421"/>
      <c r="P5378" s="421"/>
    </row>
    <row r="5379" spans="9:16">
      <c r="I5379" s="419"/>
      <c r="J5379" s="420"/>
      <c r="K5379" s="421"/>
      <c r="L5379" s="421"/>
      <c r="M5379" s="421"/>
      <c r="N5379" s="421"/>
      <c r="O5379" s="421"/>
      <c r="P5379" s="421"/>
    </row>
    <row r="5380" spans="9:16">
      <c r="I5380" s="419"/>
      <c r="J5380" s="420"/>
      <c r="K5380" s="421"/>
      <c r="L5380" s="421"/>
      <c r="M5380" s="421"/>
      <c r="N5380" s="421"/>
      <c r="O5380" s="421"/>
      <c r="P5380" s="421"/>
    </row>
    <row r="5381" spans="9:16">
      <c r="I5381" s="419"/>
      <c r="J5381" s="420"/>
      <c r="K5381" s="421"/>
      <c r="L5381" s="421"/>
      <c r="M5381" s="421"/>
      <c r="N5381" s="421"/>
      <c r="O5381" s="421"/>
      <c r="P5381" s="421"/>
    </row>
    <row r="5382" spans="9:16">
      <c r="I5382" s="419"/>
      <c r="J5382" s="420"/>
      <c r="K5382" s="421"/>
      <c r="L5382" s="421"/>
      <c r="M5382" s="421"/>
      <c r="N5382" s="421"/>
      <c r="O5382" s="421"/>
      <c r="P5382" s="421"/>
    </row>
    <row r="5383" spans="9:16">
      <c r="I5383" s="419"/>
      <c r="J5383" s="420"/>
      <c r="K5383" s="421"/>
      <c r="L5383" s="421"/>
      <c r="M5383" s="421"/>
      <c r="N5383" s="421"/>
      <c r="O5383" s="421"/>
      <c r="P5383" s="421"/>
    </row>
    <row r="5384" spans="9:16">
      <c r="I5384" s="419"/>
      <c r="J5384" s="420"/>
      <c r="K5384" s="421"/>
      <c r="L5384" s="421"/>
      <c r="M5384" s="421"/>
      <c r="N5384" s="421"/>
      <c r="O5384" s="421"/>
      <c r="P5384" s="421"/>
    </row>
    <row r="5385" spans="9:16">
      <c r="I5385" s="419"/>
      <c r="J5385" s="420"/>
      <c r="K5385" s="421"/>
      <c r="L5385" s="421"/>
      <c r="M5385" s="421"/>
      <c r="N5385" s="421"/>
      <c r="O5385" s="421"/>
      <c r="P5385" s="421"/>
    </row>
    <row r="5386" spans="9:16">
      <c r="I5386" s="419"/>
      <c r="J5386" s="420"/>
      <c r="K5386" s="421"/>
      <c r="L5386" s="421"/>
      <c r="M5386" s="421"/>
      <c r="N5386" s="421"/>
      <c r="O5386" s="421"/>
      <c r="P5386" s="421"/>
    </row>
    <row r="5387" spans="9:16">
      <c r="I5387" s="419"/>
      <c r="J5387" s="420"/>
      <c r="K5387" s="421"/>
      <c r="L5387" s="421"/>
      <c r="M5387" s="421"/>
      <c r="N5387" s="421"/>
      <c r="O5387" s="421"/>
      <c r="P5387" s="421"/>
    </row>
    <row r="5388" spans="9:16">
      <c r="I5388" s="419"/>
      <c r="J5388" s="420"/>
      <c r="K5388" s="421"/>
      <c r="L5388" s="421"/>
      <c r="M5388" s="421"/>
      <c r="N5388" s="421"/>
      <c r="O5388" s="421"/>
      <c r="P5388" s="421"/>
    </row>
    <row r="5389" spans="9:16">
      <c r="I5389" s="419"/>
      <c r="J5389" s="420"/>
      <c r="K5389" s="421"/>
      <c r="L5389" s="421"/>
      <c r="M5389" s="421"/>
      <c r="N5389" s="421"/>
      <c r="O5389" s="421"/>
      <c r="P5389" s="421"/>
    </row>
    <row r="5390" spans="9:16">
      <c r="I5390" s="419"/>
      <c r="J5390" s="420"/>
      <c r="K5390" s="421"/>
      <c r="L5390" s="421"/>
      <c r="M5390" s="421"/>
      <c r="N5390" s="421"/>
      <c r="O5390" s="421"/>
      <c r="P5390" s="421"/>
    </row>
    <row r="5391" spans="9:16">
      <c r="I5391" s="419"/>
      <c r="J5391" s="420"/>
      <c r="K5391" s="421"/>
      <c r="L5391" s="421"/>
      <c r="M5391" s="421"/>
      <c r="N5391" s="421"/>
      <c r="O5391" s="421"/>
      <c r="P5391" s="421"/>
    </row>
    <row r="5392" spans="9:16">
      <c r="I5392" s="419"/>
      <c r="J5392" s="420"/>
      <c r="K5392" s="421"/>
      <c r="L5392" s="421"/>
      <c r="M5392" s="421"/>
      <c r="N5392" s="421"/>
      <c r="O5392" s="421"/>
      <c r="P5392" s="421"/>
    </row>
    <row r="5393" spans="9:16">
      <c r="I5393" s="419"/>
      <c r="J5393" s="420"/>
      <c r="K5393" s="421"/>
      <c r="L5393" s="421"/>
      <c r="M5393" s="421"/>
      <c r="N5393" s="421"/>
      <c r="O5393" s="421"/>
      <c r="P5393" s="421"/>
    </row>
    <row r="5394" spans="9:16">
      <c r="I5394" s="419"/>
      <c r="J5394" s="420"/>
      <c r="K5394" s="421"/>
      <c r="L5394" s="421"/>
      <c r="M5394" s="421"/>
      <c r="N5394" s="421"/>
      <c r="O5394" s="421"/>
      <c r="P5394" s="421"/>
    </row>
    <row r="5395" spans="9:16">
      <c r="I5395" s="419"/>
      <c r="J5395" s="420"/>
      <c r="K5395" s="421"/>
      <c r="L5395" s="421"/>
      <c r="M5395" s="421"/>
      <c r="N5395" s="421"/>
      <c r="O5395" s="421"/>
      <c r="P5395" s="421"/>
    </row>
    <row r="5396" spans="9:16">
      <c r="I5396" s="419"/>
      <c r="J5396" s="420"/>
      <c r="K5396" s="421"/>
      <c r="L5396" s="421"/>
      <c r="M5396" s="421"/>
      <c r="N5396" s="421"/>
      <c r="O5396" s="421"/>
      <c r="P5396" s="421"/>
    </row>
    <row r="5397" spans="9:16">
      <c r="I5397" s="419"/>
      <c r="J5397" s="420"/>
      <c r="K5397" s="421"/>
      <c r="L5397" s="421"/>
      <c r="M5397" s="421"/>
      <c r="N5397" s="421"/>
      <c r="O5397" s="421"/>
      <c r="P5397" s="421"/>
    </row>
    <row r="5398" spans="9:16">
      <c r="I5398" s="419"/>
      <c r="J5398" s="420"/>
      <c r="K5398" s="421"/>
      <c r="L5398" s="421"/>
      <c r="M5398" s="421"/>
      <c r="N5398" s="421"/>
      <c r="O5398" s="421"/>
      <c r="P5398" s="421"/>
    </row>
    <row r="5399" spans="9:16">
      <c r="I5399" s="419"/>
      <c r="J5399" s="420"/>
      <c r="K5399" s="421"/>
      <c r="L5399" s="421"/>
      <c r="M5399" s="421"/>
      <c r="N5399" s="421"/>
      <c r="O5399" s="421"/>
      <c r="P5399" s="421"/>
    </row>
    <row r="5400" spans="9:16">
      <c r="I5400" s="419"/>
      <c r="J5400" s="420"/>
      <c r="K5400" s="421"/>
      <c r="L5400" s="421"/>
      <c r="M5400" s="421"/>
      <c r="N5400" s="421"/>
      <c r="O5400" s="421"/>
      <c r="P5400" s="421"/>
    </row>
    <row r="5401" spans="9:16">
      <c r="I5401" s="419"/>
      <c r="J5401" s="420"/>
      <c r="K5401" s="421"/>
      <c r="L5401" s="421"/>
      <c r="M5401" s="421"/>
      <c r="N5401" s="421"/>
      <c r="O5401" s="421"/>
      <c r="P5401" s="421"/>
    </row>
    <row r="5402" spans="9:16">
      <c r="I5402" s="419"/>
      <c r="J5402" s="420"/>
      <c r="K5402" s="421"/>
      <c r="L5402" s="421"/>
      <c r="M5402" s="421"/>
      <c r="N5402" s="421"/>
      <c r="O5402" s="421"/>
      <c r="P5402" s="421"/>
    </row>
    <row r="5403" spans="9:16">
      <c r="I5403" s="419"/>
      <c r="J5403" s="420"/>
      <c r="K5403" s="421"/>
      <c r="L5403" s="421"/>
      <c r="M5403" s="421"/>
      <c r="N5403" s="421"/>
      <c r="O5403" s="421"/>
      <c r="P5403" s="421"/>
    </row>
    <row r="5404" spans="9:16">
      <c r="I5404" s="419"/>
      <c r="J5404" s="420"/>
      <c r="K5404" s="421"/>
      <c r="L5404" s="421"/>
      <c r="M5404" s="421"/>
      <c r="N5404" s="421"/>
      <c r="O5404" s="421"/>
      <c r="P5404" s="421"/>
    </row>
    <row r="5405" spans="9:16">
      <c r="I5405" s="419"/>
      <c r="J5405" s="420"/>
      <c r="K5405" s="421"/>
      <c r="L5405" s="421"/>
      <c r="M5405" s="421"/>
      <c r="N5405" s="421"/>
      <c r="O5405" s="421"/>
      <c r="P5405" s="421"/>
    </row>
    <row r="5406" spans="9:16">
      <c r="I5406" s="419"/>
      <c r="J5406" s="420"/>
      <c r="K5406" s="421"/>
      <c r="L5406" s="421"/>
      <c r="M5406" s="421"/>
      <c r="N5406" s="421"/>
      <c r="O5406" s="421"/>
      <c r="P5406" s="421"/>
    </row>
    <row r="5407" spans="9:16">
      <c r="I5407" s="419"/>
      <c r="J5407" s="420"/>
      <c r="K5407" s="421"/>
      <c r="L5407" s="421"/>
      <c r="M5407" s="421"/>
      <c r="N5407" s="421"/>
      <c r="O5407" s="421"/>
      <c r="P5407" s="421"/>
    </row>
    <row r="5408" spans="9:16">
      <c r="I5408" s="419"/>
      <c r="J5408" s="420"/>
      <c r="K5408" s="421"/>
      <c r="L5408" s="421"/>
      <c r="M5408" s="421"/>
      <c r="N5408" s="421"/>
      <c r="O5408" s="421"/>
      <c r="P5408" s="421"/>
    </row>
    <row r="5409" spans="9:16">
      <c r="I5409" s="419"/>
      <c r="J5409" s="420"/>
      <c r="K5409" s="421"/>
      <c r="L5409" s="421"/>
      <c r="M5409" s="421"/>
      <c r="N5409" s="421"/>
      <c r="O5409" s="421"/>
      <c r="P5409" s="421"/>
    </row>
    <row r="5410" spans="9:16">
      <c r="I5410" s="419"/>
      <c r="J5410" s="420"/>
      <c r="K5410" s="421"/>
      <c r="L5410" s="421"/>
      <c r="M5410" s="421"/>
      <c r="N5410" s="421"/>
      <c r="O5410" s="421"/>
      <c r="P5410" s="421"/>
    </row>
    <row r="5411" spans="9:16">
      <c r="I5411" s="419"/>
      <c r="J5411" s="420"/>
      <c r="K5411" s="421"/>
      <c r="L5411" s="421"/>
      <c r="M5411" s="421"/>
      <c r="N5411" s="421"/>
      <c r="O5411" s="421"/>
      <c r="P5411" s="421"/>
    </row>
    <row r="5412" spans="9:16">
      <c r="I5412" s="419"/>
      <c r="J5412" s="420"/>
      <c r="K5412" s="421"/>
      <c r="L5412" s="421"/>
      <c r="M5412" s="421"/>
      <c r="N5412" s="421"/>
      <c r="O5412" s="421"/>
      <c r="P5412" s="421"/>
    </row>
    <row r="5413" spans="9:16">
      <c r="I5413" s="419"/>
      <c r="J5413" s="420"/>
      <c r="K5413" s="421"/>
      <c r="L5413" s="421"/>
      <c r="M5413" s="421"/>
      <c r="N5413" s="421"/>
      <c r="O5413" s="421"/>
      <c r="P5413" s="421"/>
    </row>
    <row r="5414" spans="9:16">
      <c r="I5414" s="419"/>
      <c r="J5414" s="420"/>
      <c r="K5414" s="421"/>
      <c r="L5414" s="421"/>
      <c r="M5414" s="421"/>
      <c r="N5414" s="421"/>
      <c r="O5414" s="421"/>
      <c r="P5414" s="421"/>
    </row>
    <row r="5415" spans="9:16">
      <c r="I5415" s="419"/>
      <c r="J5415" s="420"/>
      <c r="K5415" s="421"/>
      <c r="L5415" s="421"/>
      <c r="M5415" s="421"/>
      <c r="N5415" s="421"/>
      <c r="O5415" s="421"/>
      <c r="P5415" s="421"/>
    </row>
    <row r="5416" spans="9:16">
      <c r="I5416" s="419"/>
      <c r="J5416" s="420"/>
      <c r="K5416" s="421"/>
      <c r="L5416" s="421"/>
      <c r="M5416" s="421"/>
      <c r="N5416" s="421"/>
      <c r="O5416" s="421"/>
      <c r="P5416" s="421"/>
    </row>
    <row r="5417" spans="9:16">
      <c r="I5417" s="419"/>
      <c r="J5417" s="420"/>
      <c r="K5417" s="421"/>
      <c r="L5417" s="421"/>
      <c r="M5417" s="421"/>
      <c r="N5417" s="421"/>
      <c r="O5417" s="421"/>
      <c r="P5417" s="421"/>
    </row>
    <row r="5418" spans="9:16">
      <c r="I5418" s="419"/>
      <c r="J5418" s="420"/>
      <c r="K5418" s="421"/>
      <c r="L5418" s="421"/>
      <c r="M5418" s="421"/>
      <c r="N5418" s="421"/>
      <c r="O5418" s="421"/>
      <c r="P5418" s="421"/>
    </row>
    <row r="5419" spans="9:16">
      <c r="I5419" s="419"/>
      <c r="J5419" s="420"/>
      <c r="K5419" s="421"/>
      <c r="L5419" s="421"/>
      <c r="M5419" s="421"/>
      <c r="N5419" s="421"/>
      <c r="O5419" s="421"/>
      <c r="P5419" s="421"/>
    </row>
    <row r="5420" spans="9:16">
      <c r="I5420" s="419"/>
      <c r="J5420" s="420"/>
      <c r="K5420" s="421"/>
      <c r="L5420" s="421"/>
      <c r="M5420" s="421"/>
      <c r="N5420" s="421"/>
      <c r="O5420" s="421"/>
      <c r="P5420" s="421"/>
    </row>
    <row r="5421" spans="9:16">
      <c r="I5421" s="419"/>
      <c r="J5421" s="420"/>
      <c r="K5421" s="421"/>
      <c r="L5421" s="421"/>
      <c r="M5421" s="421"/>
      <c r="N5421" s="421"/>
      <c r="O5421" s="421"/>
      <c r="P5421" s="421"/>
    </row>
    <row r="5422" spans="9:16">
      <c r="I5422" s="419"/>
      <c r="J5422" s="420"/>
      <c r="K5422" s="421"/>
      <c r="L5422" s="421"/>
      <c r="M5422" s="421"/>
      <c r="N5422" s="421"/>
      <c r="O5422" s="421"/>
      <c r="P5422" s="421"/>
    </row>
    <row r="5423" spans="9:16">
      <c r="I5423" s="419"/>
      <c r="J5423" s="420"/>
      <c r="K5423" s="421"/>
      <c r="L5423" s="421"/>
      <c r="M5423" s="421"/>
      <c r="N5423" s="421"/>
      <c r="O5423" s="421"/>
      <c r="P5423" s="421"/>
    </row>
    <row r="5424" spans="9:16">
      <c r="I5424" s="419"/>
      <c r="J5424" s="420"/>
      <c r="K5424" s="421"/>
      <c r="L5424" s="421"/>
      <c r="M5424" s="421"/>
      <c r="N5424" s="421"/>
      <c r="O5424" s="421"/>
      <c r="P5424" s="421"/>
    </row>
    <row r="5425" spans="9:16">
      <c r="I5425" s="419"/>
      <c r="J5425" s="420"/>
      <c r="K5425" s="421"/>
      <c r="L5425" s="421"/>
      <c r="M5425" s="421"/>
      <c r="N5425" s="421"/>
      <c r="O5425" s="421"/>
      <c r="P5425" s="421"/>
    </row>
    <row r="5426" spans="9:16">
      <c r="I5426" s="419"/>
      <c r="J5426" s="420"/>
      <c r="K5426" s="421"/>
      <c r="L5426" s="421"/>
      <c r="M5426" s="421"/>
      <c r="N5426" s="421"/>
      <c r="O5426" s="421"/>
      <c r="P5426" s="421"/>
    </row>
    <row r="5427" spans="9:16">
      <c r="I5427" s="419"/>
      <c r="J5427" s="420"/>
      <c r="K5427" s="421"/>
      <c r="L5427" s="421"/>
      <c r="M5427" s="421"/>
      <c r="N5427" s="421"/>
      <c r="O5427" s="421"/>
      <c r="P5427" s="421"/>
    </row>
    <row r="5428" spans="9:16">
      <c r="I5428" s="419"/>
      <c r="J5428" s="420"/>
      <c r="K5428" s="421"/>
      <c r="L5428" s="421"/>
      <c r="M5428" s="421"/>
      <c r="N5428" s="421"/>
      <c r="O5428" s="421"/>
      <c r="P5428" s="421"/>
    </row>
    <row r="5429" spans="9:16">
      <c r="I5429" s="419"/>
      <c r="J5429" s="420"/>
      <c r="K5429" s="421"/>
      <c r="L5429" s="421"/>
      <c r="M5429" s="421"/>
      <c r="N5429" s="421"/>
      <c r="O5429" s="421"/>
      <c r="P5429" s="421"/>
    </row>
    <row r="5430" spans="9:16">
      <c r="I5430" s="419"/>
      <c r="J5430" s="420"/>
      <c r="K5430" s="421"/>
      <c r="L5430" s="421"/>
      <c r="M5430" s="421"/>
      <c r="N5430" s="421"/>
      <c r="O5430" s="421"/>
      <c r="P5430" s="421"/>
    </row>
    <row r="5431" spans="9:16">
      <c r="I5431" s="419"/>
      <c r="J5431" s="420"/>
      <c r="K5431" s="421"/>
      <c r="L5431" s="421"/>
      <c r="M5431" s="421"/>
      <c r="N5431" s="421"/>
      <c r="O5431" s="421"/>
      <c r="P5431" s="421"/>
    </row>
    <row r="5432" spans="9:16">
      <c r="I5432" s="419"/>
      <c r="J5432" s="420"/>
      <c r="K5432" s="421"/>
      <c r="L5432" s="421"/>
      <c r="M5432" s="421"/>
      <c r="N5432" s="421"/>
      <c r="O5432" s="421"/>
      <c r="P5432" s="421"/>
    </row>
    <row r="5433" spans="9:16">
      <c r="I5433" s="419"/>
      <c r="J5433" s="420"/>
      <c r="K5433" s="421"/>
      <c r="L5433" s="421"/>
      <c r="M5433" s="421"/>
      <c r="N5433" s="421"/>
      <c r="O5433" s="421"/>
      <c r="P5433" s="421"/>
    </row>
    <row r="5434" spans="9:16">
      <c r="I5434" s="419"/>
      <c r="J5434" s="420"/>
      <c r="K5434" s="421"/>
      <c r="L5434" s="421"/>
      <c r="M5434" s="421"/>
      <c r="N5434" s="421"/>
      <c r="O5434" s="421"/>
      <c r="P5434" s="421"/>
    </row>
    <row r="5435" spans="9:16">
      <c r="I5435" s="419"/>
      <c r="J5435" s="420"/>
      <c r="K5435" s="421"/>
      <c r="L5435" s="421"/>
      <c r="M5435" s="421"/>
      <c r="N5435" s="421"/>
      <c r="O5435" s="421"/>
      <c r="P5435" s="421"/>
    </row>
    <row r="5436" spans="9:16">
      <c r="I5436" s="419"/>
      <c r="J5436" s="420"/>
      <c r="K5436" s="421"/>
      <c r="L5436" s="421"/>
      <c r="M5436" s="421"/>
      <c r="N5436" s="421"/>
      <c r="O5436" s="421"/>
      <c r="P5436" s="421"/>
    </row>
    <row r="5437" spans="9:16">
      <c r="I5437" s="419"/>
      <c r="J5437" s="420"/>
      <c r="K5437" s="421"/>
      <c r="L5437" s="421"/>
      <c r="M5437" s="421"/>
      <c r="N5437" s="421"/>
      <c r="O5437" s="421"/>
      <c r="P5437" s="421"/>
    </row>
    <row r="5438" spans="9:16">
      <c r="I5438" s="419"/>
      <c r="J5438" s="420"/>
      <c r="K5438" s="421"/>
      <c r="L5438" s="421"/>
      <c r="M5438" s="421"/>
      <c r="N5438" s="421"/>
      <c r="O5438" s="421"/>
      <c r="P5438" s="421"/>
    </row>
    <row r="5439" spans="9:16">
      <c r="I5439" s="419"/>
      <c r="J5439" s="420"/>
      <c r="K5439" s="421"/>
      <c r="L5439" s="421"/>
      <c r="M5439" s="421"/>
      <c r="N5439" s="421"/>
      <c r="O5439" s="421"/>
      <c r="P5439" s="421"/>
    </row>
    <row r="5440" spans="9:16">
      <c r="I5440" s="419"/>
      <c r="J5440" s="420"/>
      <c r="K5440" s="421"/>
      <c r="L5440" s="421"/>
      <c r="M5440" s="421"/>
      <c r="N5440" s="421"/>
      <c r="O5440" s="421"/>
      <c r="P5440" s="421"/>
    </row>
    <row r="5441" spans="9:16">
      <c r="I5441" s="419"/>
      <c r="J5441" s="420"/>
      <c r="K5441" s="421"/>
      <c r="L5441" s="421"/>
      <c r="M5441" s="421"/>
      <c r="N5441" s="421"/>
      <c r="O5441" s="421"/>
      <c r="P5441" s="421"/>
    </row>
    <row r="5442" spans="9:16">
      <c r="I5442" s="419"/>
      <c r="J5442" s="420"/>
      <c r="K5442" s="421"/>
      <c r="L5442" s="421"/>
      <c r="M5442" s="421"/>
      <c r="N5442" s="421"/>
      <c r="O5442" s="421"/>
      <c r="P5442" s="421"/>
    </row>
    <row r="5443" spans="9:16">
      <c r="I5443" s="419"/>
      <c r="J5443" s="420"/>
      <c r="K5443" s="421"/>
      <c r="L5443" s="421"/>
      <c r="M5443" s="421"/>
      <c r="N5443" s="421"/>
      <c r="O5443" s="421"/>
      <c r="P5443" s="421"/>
    </row>
    <row r="5444" spans="9:16">
      <c r="I5444" s="419"/>
      <c r="J5444" s="420"/>
      <c r="K5444" s="421"/>
      <c r="L5444" s="421"/>
      <c r="M5444" s="421"/>
      <c r="N5444" s="421"/>
      <c r="O5444" s="421"/>
      <c r="P5444" s="421"/>
    </row>
    <row r="5445" spans="9:16">
      <c r="I5445" s="419"/>
      <c r="J5445" s="420"/>
      <c r="K5445" s="421"/>
      <c r="L5445" s="421"/>
      <c r="M5445" s="421"/>
      <c r="N5445" s="421"/>
      <c r="O5445" s="421"/>
      <c r="P5445" s="421"/>
    </row>
    <row r="5446" spans="9:16">
      <c r="I5446" s="419"/>
      <c r="J5446" s="420"/>
      <c r="K5446" s="421"/>
      <c r="L5446" s="421"/>
      <c r="M5446" s="421"/>
      <c r="N5446" s="421"/>
      <c r="O5446" s="421"/>
      <c r="P5446" s="421"/>
    </row>
    <row r="5447" spans="9:16">
      <c r="I5447" s="419"/>
      <c r="J5447" s="420"/>
      <c r="K5447" s="421"/>
      <c r="L5447" s="421"/>
      <c r="M5447" s="421"/>
      <c r="N5447" s="421"/>
      <c r="O5447" s="421"/>
      <c r="P5447" s="421"/>
    </row>
    <row r="5448" spans="9:16">
      <c r="I5448" s="419"/>
      <c r="J5448" s="420"/>
      <c r="K5448" s="421"/>
      <c r="L5448" s="421"/>
      <c r="M5448" s="421"/>
      <c r="N5448" s="421"/>
      <c r="O5448" s="421"/>
      <c r="P5448" s="421"/>
    </row>
    <row r="5449" spans="9:16">
      <c r="I5449" s="419"/>
      <c r="J5449" s="420"/>
      <c r="K5449" s="421"/>
      <c r="L5449" s="421"/>
      <c r="M5449" s="421"/>
      <c r="N5449" s="421"/>
      <c r="O5449" s="421"/>
      <c r="P5449" s="421"/>
    </row>
    <row r="5450" spans="9:16">
      <c r="I5450" s="419"/>
      <c r="J5450" s="420"/>
      <c r="K5450" s="421"/>
      <c r="L5450" s="421"/>
      <c r="M5450" s="421"/>
      <c r="N5450" s="421"/>
      <c r="O5450" s="421"/>
      <c r="P5450" s="421"/>
    </row>
    <row r="5451" spans="9:16">
      <c r="I5451" s="419"/>
      <c r="J5451" s="420"/>
      <c r="K5451" s="421"/>
      <c r="L5451" s="421"/>
      <c r="M5451" s="421"/>
      <c r="N5451" s="421"/>
      <c r="O5451" s="421"/>
      <c r="P5451" s="421"/>
    </row>
    <row r="5452" spans="9:16">
      <c r="I5452" s="419"/>
      <c r="J5452" s="420"/>
      <c r="K5452" s="421"/>
      <c r="L5452" s="421"/>
      <c r="M5452" s="421"/>
      <c r="N5452" s="421"/>
      <c r="O5452" s="421"/>
      <c r="P5452" s="421"/>
    </row>
    <row r="5453" spans="9:16">
      <c r="I5453" s="419"/>
      <c r="J5453" s="420"/>
      <c r="K5453" s="421"/>
      <c r="L5453" s="421"/>
      <c r="M5453" s="421"/>
      <c r="N5453" s="421"/>
      <c r="O5453" s="421"/>
      <c r="P5453" s="421"/>
    </row>
    <row r="5454" spans="9:16">
      <c r="I5454" s="419"/>
      <c r="J5454" s="420"/>
      <c r="K5454" s="421"/>
      <c r="L5454" s="421"/>
      <c r="M5454" s="421"/>
      <c r="N5454" s="421"/>
      <c r="O5454" s="421"/>
      <c r="P5454" s="421"/>
    </row>
    <row r="5455" spans="9:16">
      <c r="I5455" s="419"/>
      <c r="J5455" s="420"/>
      <c r="K5455" s="421"/>
      <c r="L5455" s="421"/>
      <c r="M5455" s="421"/>
      <c r="N5455" s="421"/>
      <c r="O5455" s="421"/>
      <c r="P5455" s="421"/>
    </row>
    <row r="5456" spans="9:16">
      <c r="I5456" s="419"/>
      <c r="J5456" s="420"/>
      <c r="K5456" s="421"/>
      <c r="L5456" s="421"/>
      <c r="M5456" s="421"/>
      <c r="N5456" s="421"/>
      <c r="O5456" s="421"/>
      <c r="P5456" s="421"/>
    </row>
    <row r="5457" spans="9:16">
      <c r="I5457" s="419"/>
      <c r="J5457" s="420"/>
      <c r="K5457" s="421"/>
      <c r="L5457" s="421"/>
      <c r="M5457" s="421"/>
      <c r="N5457" s="421"/>
      <c r="O5457" s="421"/>
      <c r="P5457" s="421"/>
    </row>
    <row r="5458" spans="9:16">
      <c r="I5458" s="419"/>
      <c r="J5458" s="420"/>
      <c r="K5458" s="421"/>
      <c r="L5458" s="421"/>
      <c r="M5458" s="421"/>
      <c r="N5458" s="421"/>
      <c r="O5458" s="421"/>
      <c r="P5458" s="421"/>
    </row>
    <row r="5459" spans="9:16">
      <c r="I5459" s="419"/>
      <c r="J5459" s="420"/>
      <c r="K5459" s="421"/>
      <c r="L5459" s="421"/>
      <c r="M5459" s="421"/>
      <c r="N5459" s="421"/>
      <c r="O5459" s="421"/>
      <c r="P5459" s="421"/>
    </row>
    <row r="5460" spans="9:16">
      <c r="I5460" s="419"/>
      <c r="J5460" s="420"/>
      <c r="K5460" s="421"/>
      <c r="L5460" s="421"/>
      <c r="M5460" s="421"/>
      <c r="N5460" s="421"/>
      <c r="O5460" s="421"/>
      <c r="P5460" s="421"/>
    </row>
    <row r="5461" spans="9:16">
      <c r="I5461" s="419"/>
      <c r="J5461" s="420"/>
      <c r="K5461" s="421"/>
      <c r="L5461" s="421"/>
      <c r="M5461" s="421"/>
      <c r="N5461" s="421"/>
      <c r="O5461" s="421"/>
      <c r="P5461" s="421"/>
    </row>
    <row r="5462" spans="9:16">
      <c r="I5462" s="419"/>
      <c r="J5462" s="420"/>
      <c r="K5462" s="421"/>
      <c r="L5462" s="421"/>
      <c r="M5462" s="421"/>
      <c r="N5462" s="421"/>
      <c r="O5462" s="421"/>
      <c r="P5462" s="421"/>
    </row>
    <row r="5463" spans="9:16">
      <c r="I5463" s="419"/>
      <c r="J5463" s="420"/>
      <c r="K5463" s="421"/>
      <c r="L5463" s="421"/>
      <c r="M5463" s="421"/>
      <c r="N5463" s="421"/>
      <c r="O5463" s="421"/>
      <c r="P5463" s="421"/>
    </row>
    <row r="5464" spans="9:16">
      <c r="I5464" s="419"/>
      <c r="J5464" s="420"/>
      <c r="K5464" s="421"/>
      <c r="L5464" s="421"/>
      <c r="M5464" s="421"/>
      <c r="N5464" s="421"/>
      <c r="O5464" s="421"/>
      <c r="P5464" s="421"/>
    </row>
    <row r="5465" spans="9:16">
      <c r="I5465" s="419"/>
      <c r="J5465" s="420"/>
      <c r="K5465" s="421"/>
      <c r="L5465" s="421"/>
      <c r="M5465" s="421"/>
      <c r="N5465" s="421"/>
      <c r="O5465" s="421"/>
      <c r="P5465" s="421"/>
    </row>
    <row r="5466" spans="9:16">
      <c r="I5466" s="419"/>
      <c r="J5466" s="420"/>
      <c r="K5466" s="421"/>
      <c r="L5466" s="421"/>
      <c r="M5466" s="421"/>
      <c r="N5466" s="421"/>
      <c r="O5466" s="421"/>
      <c r="P5466" s="421"/>
    </row>
    <row r="5467" spans="9:16">
      <c r="I5467" s="419"/>
      <c r="J5467" s="420"/>
      <c r="K5467" s="421"/>
      <c r="L5467" s="421"/>
      <c r="M5467" s="421"/>
      <c r="N5467" s="421"/>
      <c r="O5467" s="421"/>
      <c r="P5467" s="421"/>
    </row>
    <row r="5468" spans="9:16">
      <c r="I5468" s="419"/>
      <c r="J5468" s="420"/>
      <c r="K5468" s="421"/>
      <c r="L5468" s="421"/>
      <c r="M5468" s="421"/>
      <c r="N5468" s="421"/>
      <c r="O5468" s="421"/>
      <c r="P5468" s="421"/>
    </row>
    <row r="5469" spans="9:16">
      <c r="I5469" s="419"/>
      <c r="J5469" s="420"/>
      <c r="K5469" s="421"/>
      <c r="L5469" s="421"/>
      <c r="M5469" s="421"/>
      <c r="N5469" s="421"/>
      <c r="O5469" s="421"/>
      <c r="P5469" s="421"/>
    </row>
    <row r="5470" spans="9:16">
      <c r="I5470" s="419"/>
      <c r="J5470" s="420"/>
      <c r="K5470" s="421"/>
      <c r="L5470" s="421"/>
      <c r="M5470" s="421"/>
      <c r="N5470" s="421"/>
      <c r="O5470" s="421"/>
      <c r="P5470" s="421"/>
    </row>
    <row r="5471" spans="9:16">
      <c r="I5471" s="419"/>
      <c r="J5471" s="420"/>
      <c r="K5471" s="421"/>
      <c r="L5471" s="421"/>
      <c r="M5471" s="421"/>
      <c r="N5471" s="421"/>
      <c r="O5471" s="421"/>
      <c r="P5471" s="421"/>
    </row>
    <row r="5472" spans="9:16">
      <c r="I5472" s="419"/>
      <c r="J5472" s="420"/>
      <c r="K5472" s="421"/>
      <c r="L5472" s="421"/>
      <c r="M5472" s="421"/>
      <c r="N5472" s="421"/>
      <c r="O5472" s="421"/>
      <c r="P5472" s="421"/>
    </row>
    <row r="5473" spans="9:16">
      <c r="I5473" s="419"/>
      <c r="J5473" s="420"/>
      <c r="K5473" s="421"/>
      <c r="L5473" s="421"/>
      <c r="M5473" s="421"/>
      <c r="N5473" s="421"/>
      <c r="O5473" s="421"/>
      <c r="P5473" s="421"/>
    </row>
    <row r="5474" spans="9:16">
      <c r="I5474" s="419"/>
      <c r="J5474" s="420"/>
      <c r="K5474" s="421"/>
      <c r="L5474" s="421"/>
      <c r="M5474" s="421"/>
      <c r="N5474" s="421"/>
      <c r="O5474" s="421"/>
      <c r="P5474" s="421"/>
    </row>
    <row r="5475" spans="9:16">
      <c r="I5475" s="419"/>
      <c r="J5475" s="420"/>
      <c r="K5475" s="421"/>
      <c r="L5475" s="421"/>
      <c r="M5475" s="421"/>
      <c r="N5475" s="421"/>
      <c r="O5475" s="421"/>
      <c r="P5475" s="421"/>
    </row>
    <row r="5476" spans="9:16">
      <c r="I5476" s="419"/>
      <c r="J5476" s="420"/>
      <c r="K5476" s="421"/>
      <c r="L5476" s="421"/>
      <c r="M5476" s="421"/>
      <c r="N5476" s="421"/>
      <c r="O5476" s="421"/>
      <c r="P5476" s="421"/>
    </row>
    <row r="5477" spans="9:16">
      <c r="I5477" s="419"/>
      <c r="J5477" s="420"/>
      <c r="K5477" s="421"/>
      <c r="L5477" s="421"/>
      <c r="M5477" s="421"/>
      <c r="N5477" s="421"/>
      <c r="O5477" s="421"/>
      <c r="P5477" s="421"/>
    </row>
    <row r="5478" spans="9:16">
      <c r="I5478" s="419"/>
      <c r="J5478" s="420"/>
      <c r="K5478" s="421"/>
      <c r="L5478" s="421"/>
      <c r="M5478" s="421"/>
      <c r="N5478" s="421"/>
      <c r="O5478" s="421"/>
      <c r="P5478" s="421"/>
    </row>
    <row r="5479" spans="9:16">
      <c r="I5479" s="419"/>
      <c r="J5479" s="420"/>
      <c r="K5479" s="421"/>
      <c r="L5479" s="421"/>
      <c r="M5479" s="421"/>
      <c r="N5479" s="421"/>
      <c r="O5479" s="421"/>
      <c r="P5479" s="421"/>
    </row>
    <row r="5480" spans="9:16">
      <c r="I5480" s="419"/>
      <c r="J5480" s="420"/>
      <c r="K5480" s="421"/>
      <c r="L5480" s="421"/>
      <c r="M5480" s="421"/>
      <c r="N5480" s="421"/>
      <c r="O5480" s="421"/>
      <c r="P5480" s="421"/>
    </row>
    <row r="5481" spans="9:16">
      <c r="I5481" s="419"/>
      <c r="J5481" s="420"/>
      <c r="K5481" s="421"/>
      <c r="L5481" s="421"/>
      <c r="M5481" s="421"/>
      <c r="N5481" s="421"/>
      <c r="O5481" s="421"/>
      <c r="P5481" s="421"/>
    </row>
    <row r="5482" spans="9:16">
      <c r="I5482" s="419"/>
      <c r="J5482" s="420"/>
      <c r="K5482" s="421"/>
      <c r="L5482" s="421"/>
      <c r="M5482" s="421"/>
      <c r="N5482" s="421"/>
      <c r="O5482" s="421"/>
      <c r="P5482" s="421"/>
    </row>
    <row r="5483" spans="9:16">
      <c r="I5483" s="419"/>
      <c r="J5483" s="420"/>
      <c r="K5483" s="421"/>
      <c r="L5483" s="421"/>
      <c r="M5483" s="421"/>
      <c r="N5483" s="421"/>
      <c r="O5483" s="421"/>
      <c r="P5483" s="421"/>
    </row>
    <row r="5484" spans="9:16">
      <c r="I5484" s="419"/>
      <c r="J5484" s="420"/>
      <c r="K5484" s="421"/>
      <c r="L5484" s="421"/>
      <c r="M5484" s="421"/>
      <c r="N5484" s="421"/>
      <c r="O5484" s="421"/>
      <c r="P5484" s="421"/>
    </row>
    <row r="5485" spans="9:16">
      <c r="I5485" s="419"/>
      <c r="J5485" s="420"/>
      <c r="K5485" s="421"/>
      <c r="L5485" s="421"/>
      <c r="M5485" s="421"/>
      <c r="N5485" s="421"/>
      <c r="O5485" s="421"/>
      <c r="P5485" s="421"/>
    </row>
    <row r="5486" spans="9:16">
      <c r="I5486" s="419"/>
      <c r="J5486" s="420"/>
      <c r="K5486" s="421"/>
      <c r="L5486" s="421"/>
      <c r="M5486" s="421"/>
      <c r="N5486" s="421"/>
      <c r="O5486" s="421"/>
      <c r="P5486" s="421"/>
    </row>
    <row r="5487" spans="9:16">
      <c r="I5487" s="419"/>
      <c r="J5487" s="420"/>
      <c r="K5487" s="421"/>
      <c r="L5487" s="421"/>
      <c r="M5487" s="421"/>
      <c r="N5487" s="421"/>
      <c r="O5487" s="421"/>
      <c r="P5487" s="421"/>
    </row>
    <row r="5488" spans="9:16">
      <c r="I5488" s="419"/>
      <c r="J5488" s="420"/>
      <c r="K5488" s="421"/>
      <c r="L5488" s="421"/>
      <c r="M5488" s="421"/>
      <c r="N5488" s="421"/>
      <c r="O5488" s="421"/>
      <c r="P5488" s="421"/>
    </row>
    <row r="5489" spans="9:16">
      <c r="I5489" s="419"/>
      <c r="J5489" s="420"/>
      <c r="K5489" s="421"/>
      <c r="L5489" s="421"/>
      <c r="M5489" s="421"/>
      <c r="N5489" s="421"/>
      <c r="O5489" s="421"/>
      <c r="P5489" s="421"/>
    </row>
    <row r="5490" spans="9:16">
      <c r="I5490" s="419"/>
      <c r="J5490" s="420"/>
      <c r="K5490" s="421"/>
      <c r="L5490" s="421"/>
      <c r="M5490" s="421"/>
      <c r="N5490" s="421"/>
      <c r="O5490" s="421"/>
      <c r="P5490" s="421"/>
    </row>
    <row r="5491" spans="9:16">
      <c r="I5491" s="419"/>
      <c r="J5491" s="420"/>
      <c r="K5491" s="421"/>
      <c r="L5491" s="421"/>
      <c r="M5491" s="421"/>
      <c r="N5491" s="421"/>
      <c r="O5491" s="421"/>
      <c r="P5491" s="421"/>
    </row>
    <row r="5492" spans="9:16">
      <c r="I5492" s="419"/>
      <c r="J5492" s="420"/>
      <c r="K5492" s="421"/>
      <c r="L5492" s="421"/>
      <c r="M5492" s="421"/>
      <c r="N5492" s="421"/>
      <c r="O5492" s="421"/>
      <c r="P5492" s="421"/>
    </row>
    <row r="5493" spans="9:16">
      <c r="I5493" s="419"/>
      <c r="J5493" s="420"/>
      <c r="K5493" s="421"/>
      <c r="L5493" s="421"/>
      <c r="M5493" s="421"/>
      <c r="N5493" s="421"/>
      <c r="O5493" s="421"/>
      <c r="P5493" s="421"/>
    </row>
    <row r="5494" spans="9:16">
      <c r="I5494" s="419"/>
      <c r="J5494" s="420"/>
      <c r="K5494" s="421"/>
      <c r="L5494" s="421"/>
      <c r="M5494" s="421"/>
      <c r="N5494" s="421"/>
      <c r="O5494" s="421"/>
      <c r="P5494" s="421"/>
    </row>
    <row r="5495" spans="9:16">
      <c r="I5495" s="419"/>
      <c r="J5495" s="420"/>
      <c r="K5495" s="421"/>
      <c r="L5495" s="421"/>
      <c r="M5495" s="421"/>
      <c r="N5495" s="421"/>
      <c r="O5495" s="421"/>
      <c r="P5495" s="421"/>
    </row>
    <row r="5496" spans="9:16">
      <c r="I5496" s="419"/>
      <c r="J5496" s="420"/>
      <c r="K5496" s="421"/>
      <c r="L5496" s="421"/>
      <c r="M5496" s="421"/>
      <c r="N5496" s="421"/>
      <c r="O5496" s="421"/>
      <c r="P5496" s="421"/>
    </row>
    <row r="5497" spans="9:16">
      <c r="I5497" s="419"/>
      <c r="J5497" s="420"/>
      <c r="K5497" s="421"/>
      <c r="L5497" s="421"/>
      <c r="M5497" s="421"/>
      <c r="N5497" s="421"/>
      <c r="O5497" s="421"/>
      <c r="P5497" s="421"/>
    </row>
    <row r="5498" spans="9:16">
      <c r="I5498" s="419"/>
      <c r="J5498" s="420"/>
      <c r="K5498" s="421"/>
      <c r="L5498" s="421"/>
      <c r="M5498" s="421"/>
      <c r="N5498" s="421"/>
      <c r="O5498" s="421"/>
      <c r="P5498" s="421"/>
    </row>
    <row r="5499" spans="9:16">
      <c r="I5499" s="419"/>
      <c r="J5499" s="420"/>
      <c r="K5499" s="421"/>
      <c r="L5499" s="421"/>
      <c r="M5499" s="421"/>
      <c r="N5499" s="421"/>
      <c r="O5499" s="421"/>
      <c r="P5499" s="421"/>
    </row>
    <row r="5500" spans="9:16">
      <c r="I5500" s="419"/>
      <c r="J5500" s="420"/>
      <c r="K5500" s="421"/>
      <c r="L5500" s="421"/>
      <c r="M5500" s="421"/>
      <c r="N5500" s="421"/>
      <c r="O5500" s="421"/>
      <c r="P5500" s="421"/>
    </row>
    <row r="5501" spans="9:16">
      <c r="I5501" s="419"/>
      <c r="J5501" s="420"/>
      <c r="K5501" s="421"/>
      <c r="L5501" s="421"/>
      <c r="M5501" s="421"/>
      <c r="N5501" s="421"/>
      <c r="O5501" s="421"/>
      <c r="P5501" s="421"/>
    </row>
    <row r="5502" spans="9:16">
      <c r="I5502" s="419"/>
      <c r="J5502" s="420"/>
      <c r="K5502" s="421"/>
      <c r="L5502" s="421"/>
      <c r="M5502" s="421"/>
      <c r="N5502" s="421"/>
      <c r="O5502" s="421"/>
      <c r="P5502" s="421"/>
    </row>
    <row r="5503" spans="9:16">
      <c r="I5503" s="419"/>
      <c r="J5503" s="420"/>
      <c r="K5503" s="421"/>
      <c r="L5503" s="421"/>
      <c r="M5503" s="421"/>
      <c r="N5503" s="421"/>
      <c r="O5503" s="421"/>
      <c r="P5503" s="421"/>
    </row>
    <row r="5504" spans="9:16">
      <c r="I5504" s="419"/>
      <c r="J5504" s="420"/>
      <c r="K5504" s="421"/>
      <c r="L5504" s="421"/>
      <c r="M5504" s="421"/>
      <c r="N5504" s="421"/>
      <c r="O5504" s="421"/>
      <c r="P5504" s="421"/>
    </row>
    <row r="5505" spans="9:16">
      <c r="I5505" s="419"/>
      <c r="J5505" s="420"/>
      <c r="K5505" s="421"/>
      <c r="L5505" s="421"/>
      <c r="M5505" s="421"/>
      <c r="N5505" s="421"/>
      <c r="O5505" s="421"/>
      <c r="P5505" s="421"/>
    </row>
    <row r="5506" spans="9:16">
      <c r="I5506" s="419"/>
      <c r="J5506" s="420"/>
      <c r="K5506" s="421"/>
      <c r="L5506" s="421"/>
      <c r="M5506" s="421"/>
      <c r="N5506" s="421"/>
      <c r="O5506" s="421"/>
      <c r="P5506" s="421"/>
    </row>
    <row r="5507" spans="9:16">
      <c r="I5507" s="419"/>
      <c r="J5507" s="420"/>
      <c r="K5507" s="421"/>
      <c r="L5507" s="421"/>
      <c r="M5507" s="421"/>
      <c r="N5507" s="421"/>
      <c r="O5507" s="421"/>
      <c r="P5507" s="421"/>
    </row>
    <row r="5508" spans="9:16">
      <c r="I5508" s="419"/>
      <c r="J5508" s="420"/>
      <c r="K5508" s="421"/>
      <c r="L5508" s="421"/>
      <c r="M5508" s="421"/>
      <c r="N5508" s="421"/>
      <c r="O5508" s="421"/>
      <c r="P5508" s="421"/>
    </row>
    <row r="5509" spans="9:16">
      <c r="I5509" s="419"/>
      <c r="J5509" s="420"/>
      <c r="K5509" s="421"/>
      <c r="L5509" s="421"/>
      <c r="M5509" s="421"/>
      <c r="N5509" s="421"/>
      <c r="O5509" s="421"/>
      <c r="P5509" s="421"/>
    </row>
    <row r="5510" spans="9:16">
      <c r="I5510" s="419"/>
      <c r="J5510" s="420"/>
      <c r="K5510" s="421"/>
      <c r="L5510" s="421"/>
      <c r="M5510" s="421"/>
      <c r="N5510" s="421"/>
      <c r="O5510" s="421"/>
      <c r="P5510" s="421"/>
    </row>
    <row r="5511" spans="9:16">
      <c r="I5511" s="419"/>
      <c r="J5511" s="420"/>
      <c r="K5511" s="421"/>
      <c r="L5511" s="421"/>
      <c r="M5511" s="421"/>
      <c r="N5511" s="421"/>
      <c r="O5511" s="421"/>
      <c r="P5511" s="421"/>
    </row>
    <row r="5512" spans="9:16">
      <c r="I5512" s="419"/>
      <c r="J5512" s="420"/>
      <c r="K5512" s="421"/>
      <c r="L5512" s="421"/>
      <c r="M5512" s="421"/>
      <c r="N5512" s="421"/>
      <c r="O5512" s="421"/>
      <c r="P5512" s="421"/>
    </row>
    <row r="5513" spans="9:16">
      <c r="I5513" s="419"/>
      <c r="J5513" s="420"/>
      <c r="K5513" s="421"/>
      <c r="L5513" s="421"/>
      <c r="M5513" s="421"/>
      <c r="N5513" s="421"/>
      <c r="O5513" s="421"/>
      <c r="P5513" s="421"/>
    </row>
    <row r="5514" spans="9:16">
      <c r="I5514" s="419"/>
      <c r="J5514" s="420"/>
      <c r="K5514" s="421"/>
      <c r="L5514" s="421"/>
      <c r="M5514" s="421"/>
      <c r="N5514" s="421"/>
      <c r="O5514" s="421"/>
      <c r="P5514" s="421"/>
    </row>
    <row r="5515" spans="9:16">
      <c r="I5515" s="419"/>
      <c r="J5515" s="420"/>
      <c r="K5515" s="421"/>
      <c r="L5515" s="421"/>
      <c r="M5515" s="421"/>
      <c r="N5515" s="421"/>
      <c r="O5515" s="421"/>
      <c r="P5515" s="421"/>
    </row>
    <row r="5516" spans="9:16">
      <c r="I5516" s="419"/>
      <c r="J5516" s="420"/>
      <c r="K5516" s="421"/>
      <c r="L5516" s="421"/>
      <c r="M5516" s="421"/>
      <c r="N5516" s="421"/>
      <c r="O5516" s="421"/>
      <c r="P5516" s="421"/>
    </row>
    <row r="5517" spans="9:16">
      <c r="I5517" s="419"/>
      <c r="J5517" s="420"/>
      <c r="K5517" s="421"/>
      <c r="L5517" s="421"/>
      <c r="M5517" s="421"/>
      <c r="N5517" s="421"/>
      <c r="O5517" s="421"/>
      <c r="P5517" s="421"/>
    </row>
    <row r="5518" spans="9:16">
      <c r="I5518" s="419"/>
      <c r="J5518" s="420"/>
      <c r="K5518" s="421"/>
      <c r="L5518" s="421"/>
      <c r="M5518" s="421"/>
      <c r="N5518" s="421"/>
      <c r="O5518" s="421"/>
      <c r="P5518" s="421"/>
    </row>
    <row r="5519" spans="9:16">
      <c r="I5519" s="419"/>
      <c r="J5519" s="420"/>
      <c r="K5519" s="421"/>
      <c r="L5519" s="421"/>
      <c r="M5519" s="421"/>
      <c r="N5519" s="421"/>
      <c r="O5519" s="421"/>
      <c r="P5519" s="421"/>
    </row>
    <row r="5520" spans="9:16">
      <c r="I5520" s="419"/>
      <c r="J5520" s="420"/>
      <c r="K5520" s="421"/>
      <c r="L5520" s="421"/>
      <c r="M5520" s="421"/>
      <c r="N5520" s="421"/>
      <c r="O5520" s="421"/>
      <c r="P5520" s="421"/>
    </row>
    <row r="5521" spans="9:16">
      <c r="I5521" s="419"/>
      <c r="J5521" s="420"/>
      <c r="K5521" s="421"/>
      <c r="L5521" s="421"/>
      <c r="M5521" s="421"/>
      <c r="N5521" s="421"/>
      <c r="O5521" s="421"/>
      <c r="P5521" s="421"/>
    </row>
    <row r="5522" spans="9:16">
      <c r="I5522" s="419"/>
      <c r="J5522" s="420"/>
      <c r="K5522" s="421"/>
      <c r="L5522" s="421"/>
      <c r="M5522" s="421"/>
      <c r="N5522" s="421"/>
      <c r="O5522" s="421"/>
      <c r="P5522" s="421"/>
    </row>
    <row r="5523" spans="9:16">
      <c r="I5523" s="419"/>
      <c r="J5523" s="420"/>
      <c r="K5523" s="421"/>
      <c r="L5523" s="421"/>
      <c r="M5523" s="421"/>
      <c r="N5523" s="421"/>
      <c r="O5523" s="421"/>
      <c r="P5523" s="421"/>
    </row>
    <row r="5524" spans="9:16">
      <c r="I5524" s="419"/>
      <c r="J5524" s="420"/>
      <c r="K5524" s="421"/>
      <c r="L5524" s="421"/>
      <c r="M5524" s="421"/>
      <c r="N5524" s="421"/>
      <c r="O5524" s="421"/>
      <c r="P5524" s="421"/>
    </row>
    <row r="5525" spans="9:16">
      <c r="I5525" s="419"/>
      <c r="J5525" s="420"/>
      <c r="K5525" s="421"/>
      <c r="L5525" s="421"/>
      <c r="M5525" s="421"/>
      <c r="N5525" s="421"/>
      <c r="O5525" s="421"/>
      <c r="P5525" s="421"/>
    </row>
    <row r="5526" spans="9:16">
      <c r="I5526" s="419"/>
      <c r="J5526" s="420"/>
      <c r="K5526" s="421"/>
      <c r="L5526" s="421"/>
      <c r="M5526" s="421"/>
      <c r="N5526" s="421"/>
      <c r="O5526" s="421"/>
      <c r="P5526" s="421"/>
    </row>
    <row r="5527" spans="9:16">
      <c r="I5527" s="419"/>
      <c r="J5527" s="420"/>
      <c r="K5527" s="421"/>
      <c r="L5527" s="421"/>
      <c r="M5527" s="421"/>
      <c r="N5527" s="421"/>
      <c r="O5527" s="421"/>
      <c r="P5527" s="421"/>
    </row>
    <row r="5528" spans="9:16">
      <c r="I5528" s="419"/>
      <c r="J5528" s="420"/>
      <c r="K5528" s="421"/>
      <c r="L5528" s="421"/>
      <c r="M5528" s="421"/>
      <c r="N5528" s="421"/>
      <c r="O5528" s="421"/>
      <c r="P5528" s="421"/>
    </row>
    <row r="5529" spans="9:16">
      <c r="I5529" s="419"/>
      <c r="J5529" s="420"/>
      <c r="K5529" s="421"/>
      <c r="L5529" s="421"/>
      <c r="M5529" s="421"/>
      <c r="N5529" s="421"/>
      <c r="O5529" s="421"/>
      <c r="P5529" s="421"/>
    </row>
    <row r="5530" spans="9:16">
      <c r="I5530" s="419"/>
      <c r="J5530" s="420"/>
      <c r="K5530" s="421"/>
      <c r="L5530" s="421"/>
      <c r="M5530" s="421"/>
      <c r="N5530" s="421"/>
      <c r="O5530" s="421"/>
      <c r="P5530" s="421"/>
    </row>
    <row r="5531" spans="9:16">
      <c r="I5531" s="419"/>
      <c r="J5531" s="420"/>
      <c r="K5531" s="421"/>
      <c r="L5531" s="421"/>
      <c r="M5531" s="421"/>
      <c r="N5531" s="421"/>
      <c r="O5531" s="421"/>
      <c r="P5531" s="421"/>
    </row>
    <row r="5532" spans="9:16">
      <c r="I5532" s="419"/>
      <c r="J5532" s="420"/>
      <c r="K5532" s="421"/>
      <c r="L5532" s="421"/>
      <c r="M5532" s="421"/>
      <c r="N5532" s="421"/>
      <c r="O5532" s="421"/>
      <c r="P5532" s="421"/>
    </row>
    <row r="5533" spans="9:16">
      <c r="I5533" s="419"/>
      <c r="J5533" s="420"/>
      <c r="K5533" s="421"/>
      <c r="L5533" s="421"/>
      <c r="M5533" s="421"/>
      <c r="N5533" s="421"/>
      <c r="O5533" s="421"/>
      <c r="P5533" s="421"/>
    </row>
    <row r="5534" spans="9:16">
      <c r="I5534" s="419"/>
      <c r="J5534" s="420"/>
      <c r="K5534" s="421"/>
      <c r="L5534" s="421"/>
      <c r="M5534" s="421"/>
      <c r="N5534" s="421"/>
      <c r="O5534" s="421"/>
      <c r="P5534" s="421"/>
    </row>
    <row r="5535" spans="9:16">
      <c r="I5535" s="419"/>
      <c r="J5535" s="420"/>
      <c r="K5535" s="421"/>
      <c r="L5535" s="421"/>
      <c r="M5535" s="421"/>
      <c r="N5535" s="421"/>
      <c r="O5535" s="421"/>
      <c r="P5535" s="421"/>
    </row>
    <row r="5536" spans="9:16">
      <c r="I5536" s="419"/>
      <c r="J5536" s="420"/>
      <c r="K5536" s="421"/>
      <c r="L5536" s="421"/>
      <c r="M5536" s="421"/>
      <c r="N5536" s="421"/>
      <c r="O5536" s="421"/>
      <c r="P5536" s="421"/>
    </row>
    <row r="5537" spans="9:16">
      <c r="I5537" s="419"/>
      <c r="J5537" s="420"/>
      <c r="K5537" s="421"/>
      <c r="L5537" s="421"/>
      <c r="M5537" s="421"/>
      <c r="N5537" s="421"/>
      <c r="O5537" s="421"/>
      <c r="P5537" s="421"/>
    </row>
    <row r="5538" spans="9:16">
      <c r="I5538" s="419"/>
      <c r="J5538" s="420"/>
      <c r="K5538" s="421"/>
      <c r="L5538" s="421"/>
      <c r="M5538" s="421"/>
      <c r="N5538" s="421"/>
      <c r="O5538" s="421"/>
      <c r="P5538" s="421"/>
    </row>
    <row r="5539" spans="9:16">
      <c r="I5539" s="419"/>
      <c r="J5539" s="420"/>
      <c r="K5539" s="421"/>
      <c r="L5539" s="421"/>
      <c r="M5539" s="421"/>
      <c r="N5539" s="421"/>
      <c r="O5539" s="421"/>
      <c r="P5539" s="421"/>
    </row>
    <row r="5540" spans="9:16">
      <c r="I5540" s="419"/>
      <c r="J5540" s="420"/>
      <c r="K5540" s="421"/>
      <c r="L5540" s="421"/>
      <c r="M5540" s="421"/>
      <c r="N5540" s="421"/>
      <c r="O5540" s="421"/>
      <c r="P5540" s="421"/>
    </row>
    <row r="5541" spans="9:16">
      <c r="I5541" s="419"/>
      <c r="J5541" s="420"/>
      <c r="K5541" s="421"/>
      <c r="L5541" s="421"/>
      <c r="M5541" s="421"/>
      <c r="N5541" s="421"/>
      <c r="O5541" s="421"/>
      <c r="P5541" s="421"/>
    </row>
    <row r="5542" spans="9:16">
      <c r="I5542" s="419"/>
      <c r="J5542" s="420"/>
      <c r="K5542" s="421"/>
      <c r="L5542" s="421"/>
      <c r="M5542" s="421"/>
      <c r="N5542" s="421"/>
      <c r="O5542" s="421"/>
      <c r="P5542" s="421"/>
    </row>
    <row r="5543" spans="9:16">
      <c r="I5543" s="419"/>
      <c r="J5543" s="420"/>
      <c r="K5543" s="421"/>
      <c r="L5543" s="421"/>
      <c r="M5543" s="421"/>
      <c r="N5543" s="421"/>
      <c r="O5543" s="421"/>
      <c r="P5543" s="421"/>
    </row>
    <row r="5544" spans="9:16">
      <c r="I5544" s="419"/>
      <c r="J5544" s="420"/>
      <c r="K5544" s="421"/>
      <c r="L5544" s="421"/>
      <c r="M5544" s="421"/>
      <c r="N5544" s="421"/>
      <c r="O5544" s="421"/>
      <c r="P5544" s="421"/>
    </row>
    <row r="5545" spans="9:16">
      <c r="I5545" s="419"/>
      <c r="J5545" s="420"/>
      <c r="K5545" s="421"/>
      <c r="L5545" s="421"/>
      <c r="M5545" s="421"/>
      <c r="N5545" s="421"/>
      <c r="O5545" s="421"/>
      <c r="P5545" s="421"/>
    </row>
    <row r="5546" spans="9:16">
      <c r="I5546" s="419"/>
      <c r="J5546" s="420"/>
      <c r="K5546" s="421"/>
      <c r="L5546" s="421"/>
      <c r="M5546" s="421"/>
      <c r="N5546" s="421"/>
      <c r="O5546" s="421"/>
      <c r="P5546" s="421"/>
    </row>
    <row r="5547" spans="9:16">
      <c r="I5547" s="419"/>
      <c r="J5547" s="420"/>
      <c r="K5547" s="421"/>
      <c r="L5547" s="421"/>
      <c r="M5547" s="421"/>
      <c r="N5547" s="421"/>
      <c r="O5547" s="421"/>
      <c r="P5547" s="421"/>
    </row>
    <row r="5548" spans="9:16">
      <c r="I5548" s="419"/>
      <c r="J5548" s="420"/>
      <c r="K5548" s="421"/>
      <c r="L5548" s="421"/>
      <c r="M5548" s="421"/>
      <c r="N5548" s="421"/>
      <c r="O5548" s="421"/>
      <c r="P5548" s="421"/>
    </row>
    <row r="5549" spans="9:16">
      <c r="I5549" s="419"/>
      <c r="J5549" s="420"/>
      <c r="K5549" s="421"/>
      <c r="L5549" s="421"/>
      <c r="M5549" s="421"/>
      <c r="N5549" s="421"/>
      <c r="O5549" s="421"/>
      <c r="P5549" s="421"/>
    </row>
    <row r="5550" spans="9:16">
      <c r="I5550" s="419"/>
      <c r="J5550" s="420"/>
      <c r="K5550" s="421"/>
      <c r="L5550" s="421"/>
      <c r="M5550" s="421"/>
      <c r="N5550" s="421"/>
      <c r="O5550" s="421"/>
      <c r="P5550" s="421"/>
    </row>
    <row r="5551" spans="9:16">
      <c r="I5551" s="419"/>
      <c r="J5551" s="420"/>
      <c r="K5551" s="421"/>
      <c r="L5551" s="421"/>
      <c r="M5551" s="421"/>
      <c r="N5551" s="421"/>
      <c r="O5551" s="421"/>
      <c r="P5551" s="421"/>
    </row>
    <row r="5552" spans="9:16">
      <c r="I5552" s="419"/>
      <c r="J5552" s="420"/>
      <c r="K5552" s="421"/>
      <c r="L5552" s="421"/>
      <c r="M5552" s="421"/>
      <c r="N5552" s="421"/>
      <c r="O5552" s="421"/>
      <c r="P5552" s="421"/>
    </row>
    <row r="5553" spans="9:16">
      <c r="I5553" s="419"/>
      <c r="J5553" s="420"/>
      <c r="K5553" s="421"/>
      <c r="L5553" s="421"/>
      <c r="M5553" s="421"/>
      <c r="N5553" s="421"/>
      <c r="O5553" s="421"/>
      <c r="P5553" s="421"/>
    </row>
    <row r="5554" spans="9:16">
      <c r="I5554" s="419"/>
      <c r="J5554" s="420"/>
      <c r="K5554" s="421"/>
      <c r="L5554" s="421"/>
      <c r="M5554" s="421"/>
      <c r="N5554" s="421"/>
      <c r="O5554" s="421"/>
      <c r="P5554" s="421"/>
    </row>
    <row r="5555" spans="9:16">
      <c r="I5555" s="419"/>
      <c r="J5555" s="420"/>
      <c r="K5555" s="421"/>
      <c r="L5555" s="421"/>
      <c r="M5555" s="421"/>
      <c r="N5555" s="421"/>
      <c r="O5555" s="421"/>
      <c r="P5555" s="421"/>
    </row>
    <row r="5556" spans="9:16">
      <c r="I5556" s="419"/>
      <c r="J5556" s="420"/>
      <c r="K5556" s="421"/>
      <c r="L5556" s="421"/>
      <c r="M5556" s="421"/>
      <c r="N5556" s="421"/>
      <c r="O5556" s="421"/>
      <c r="P5556" s="421"/>
    </row>
    <row r="5557" spans="9:16">
      <c r="I5557" s="419"/>
      <c r="J5557" s="420"/>
      <c r="K5557" s="421"/>
      <c r="L5557" s="421"/>
      <c r="M5557" s="421"/>
      <c r="N5557" s="421"/>
      <c r="O5557" s="421"/>
      <c r="P5557" s="421"/>
    </row>
    <row r="5558" spans="9:16">
      <c r="I5558" s="419"/>
      <c r="J5558" s="420"/>
      <c r="K5558" s="421"/>
      <c r="L5558" s="421"/>
      <c r="M5558" s="421"/>
      <c r="N5558" s="421"/>
      <c r="O5558" s="421"/>
      <c r="P5558" s="421"/>
    </row>
    <row r="5559" spans="9:16">
      <c r="I5559" s="419"/>
      <c r="J5559" s="420"/>
      <c r="K5559" s="421"/>
      <c r="L5559" s="421"/>
      <c r="M5559" s="421"/>
      <c r="N5559" s="421"/>
      <c r="O5559" s="421"/>
      <c r="P5559" s="421"/>
    </row>
    <row r="5560" spans="9:16">
      <c r="I5560" s="419"/>
      <c r="J5560" s="420"/>
      <c r="K5560" s="421"/>
      <c r="L5560" s="421"/>
      <c r="M5560" s="421"/>
      <c r="N5560" s="421"/>
      <c r="O5560" s="421"/>
      <c r="P5560" s="421"/>
    </row>
    <row r="5561" spans="9:16">
      <c r="I5561" s="419"/>
      <c r="J5561" s="420"/>
      <c r="K5561" s="421"/>
      <c r="L5561" s="421"/>
      <c r="M5561" s="421"/>
      <c r="N5561" s="421"/>
      <c r="O5561" s="421"/>
      <c r="P5561" s="421"/>
    </row>
    <row r="5562" spans="9:16">
      <c r="I5562" s="419"/>
      <c r="J5562" s="420"/>
      <c r="K5562" s="421"/>
      <c r="L5562" s="421"/>
      <c r="M5562" s="421"/>
      <c r="N5562" s="421"/>
      <c r="O5562" s="421"/>
      <c r="P5562" s="421"/>
    </row>
    <row r="5563" spans="9:16">
      <c r="I5563" s="419"/>
      <c r="J5563" s="420"/>
      <c r="K5563" s="421"/>
      <c r="L5563" s="421"/>
      <c r="M5563" s="421"/>
      <c r="N5563" s="421"/>
      <c r="O5563" s="421"/>
      <c r="P5563" s="421"/>
    </row>
    <row r="5564" spans="9:16">
      <c r="I5564" s="419"/>
      <c r="J5564" s="420"/>
      <c r="K5564" s="421"/>
      <c r="L5564" s="421"/>
      <c r="M5564" s="421"/>
      <c r="N5564" s="421"/>
      <c r="O5564" s="421"/>
      <c r="P5564" s="421"/>
    </row>
    <row r="5565" spans="9:16">
      <c r="I5565" s="419"/>
      <c r="J5565" s="420"/>
      <c r="K5565" s="421"/>
      <c r="L5565" s="421"/>
      <c r="M5565" s="421"/>
      <c r="N5565" s="421"/>
      <c r="O5565" s="421"/>
      <c r="P5565" s="421"/>
    </row>
    <row r="5566" spans="9:16">
      <c r="I5566" s="419"/>
      <c r="J5566" s="420"/>
      <c r="K5566" s="421"/>
      <c r="L5566" s="421"/>
      <c r="M5566" s="421"/>
      <c r="N5566" s="421"/>
      <c r="O5566" s="421"/>
      <c r="P5566" s="421"/>
    </row>
    <row r="5567" spans="9:16">
      <c r="I5567" s="419"/>
      <c r="J5567" s="420"/>
      <c r="K5567" s="421"/>
      <c r="L5567" s="421"/>
      <c r="M5567" s="421"/>
      <c r="N5567" s="421"/>
      <c r="O5567" s="421"/>
      <c r="P5567" s="421"/>
    </row>
    <row r="5568" spans="9:16">
      <c r="I5568" s="419"/>
      <c r="J5568" s="420"/>
      <c r="K5568" s="421"/>
      <c r="L5568" s="421"/>
      <c r="M5568" s="421"/>
      <c r="N5568" s="421"/>
      <c r="O5568" s="421"/>
      <c r="P5568" s="421"/>
    </row>
    <row r="5569" spans="9:16">
      <c r="I5569" s="419"/>
      <c r="J5569" s="420"/>
      <c r="K5569" s="421"/>
      <c r="L5569" s="421"/>
      <c r="M5569" s="421"/>
      <c r="N5569" s="421"/>
      <c r="O5569" s="421"/>
      <c r="P5569" s="421"/>
    </row>
    <row r="5570" spans="9:16">
      <c r="I5570" s="419"/>
      <c r="J5570" s="420"/>
      <c r="K5570" s="421"/>
      <c r="L5570" s="421"/>
      <c r="M5570" s="421"/>
      <c r="N5570" s="421"/>
      <c r="O5570" s="421"/>
      <c r="P5570" s="421"/>
    </row>
    <row r="5571" spans="9:16">
      <c r="I5571" s="419"/>
      <c r="J5571" s="420"/>
      <c r="K5571" s="421"/>
      <c r="L5571" s="421"/>
      <c r="M5571" s="421"/>
      <c r="N5571" s="421"/>
      <c r="O5571" s="421"/>
      <c r="P5571" s="421"/>
    </row>
    <row r="5572" spans="9:16">
      <c r="I5572" s="419"/>
      <c r="J5572" s="420"/>
      <c r="K5572" s="421"/>
      <c r="L5572" s="421"/>
      <c r="M5572" s="421"/>
      <c r="N5572" s="421"/>
      <c r="O5572" s="421"/>
      <c r="P5572" s="421"/>
    </row>
    <row r="5573" spans="9:16">
      <c r="I5573" s="419"/>
      <c r="J5573" s="420"/>
      <c r="K5573" s="421"/>
      <c r="L5573" s="421"/>
      <c r="M5573" s="421"/>
      <c r="N5573" s="421"/>
      <c r="O5573" s="421"/>
      <c r="P5573" s="421"/>
    </row>
    <row r="5574" spans="9:16">
      <c r="I5574" s="419"/>
      <c r="J5574" s="420"/>
      <c r="K5574" s="421"/>
      <c r="L5574" s="421"/>
      <c r="M5574" s="421"/>
      <c r="N5574" s="421"/>
      <c r="O5574" s="421"/>
      <c r="P5574" s="421"/>
    </row>
    <row r="5575" spans="9:16">
      <c r="I5575" s="419"/>
      <c r="J5575" s="420"/>
      <c r="K5575" s="421"/>
      <c r="L5575" s="421"/>
      <c r="M5575" s="421"/>
      <c r="N5575" s="421"/>
      <c r="O5575" s="421"/>
      <c r="P5575" s="421"/>
    </row>
    <row r="5576" spans="9:16">
      <c r="I5576" s="419"/>
      <c r="J5576" s="420"/>
      <c r="K5576" s="421"/>
      <c r="L5576" s="421"/>
      <c r="M5576" s="421"/>
      <c r="N5576" s="421"/>
      <c r="O5576" s="421"/>
      <c r="P5576" s="421"/>
    </row>
    <row r="5577" spans="9:16">
      <c r="I5577" s="419"/>
      <c r="J5577" s="420"/>
      <c r="K5577" s="421"/>
      <c r="L5577" s="421"/>
      <c r="M5577" s="421"/>
      <c r="N5577" s="421"/>
      <c r="O5577" s="421"/>
      <c r="P5577" s="421"/>
    </row>
    <row r="5578" spans="9:16">
      <c r="I5578" s="419"/>
      <c r="J5578" s="420"/>
      <c r="K5578" s="421"/>
      <c r="L5578" s="421"/>
      <c r="M5578" s="421"/>
      <c r="N5578" s="421"/>
      <c r="O5578" s="421"/>
      <c r="P5578" s="421"/>
    </row>
    <row r="5579" spans="9:16">
      <c r="I5579" s="419"/>
      <c r="J5579" s="420"/>
      <c r="K5579" s="421"/>
      <c r="L5579" s="421"/>
      <c r="M5579" s="421"/>
      <c r="N5579" s="421"/>
      <c r="O5579" s="421"/>
      <c r="P5579" s="421"/>
    </row>
    <row r="5580" spans="9:16">
      <c r="I5580" s="419"/>
      <c r="J5580" s="420"/>
      <c r="K5580" s="421"/>
      <c r="L5580" s="421"/>
      <c r="M5580" s="421"/>
      <c r="N5580" s="421"/>
      <c r="O5580" s="421"/>
      <c r="P5580" s="421"/>
    </row>
    <row r="5581" spans="9:16">
      <c r="I5581" s="419"/>
      <c r="J5581" s="420"/>
      <c r="K5581" s="421"/>
      <c r="L5581" s="421"/>
      <c r="M5581" s="421"/>
      <c r="N5581" s="421"/>
      <c r="O5581" s="421"/>
      <c r="P5581" s="421"/>
    </row>
    <row r="5582" spans="9:16">
      <c r="I5582" s="419"/>
      <c r="J5582" s="420"/>
      <c r="K5582" s="421"/>
      <c r="L5582" s="421"/>
      <c r="M5582" s="421"/>
      <c r="N5582" s="421"/>
      <c r="O5582" s="421"/>
      <c r="P5582" s="421"/>
    </row>
    <row r="5583" spans="9:16">
      <c r="I5583" s="419"/>
      <c r="J5583" s="420"/>
      <c r="K5583" s="421"/>
      <c r="L5583" s="421"/>
      <c r="M5583" s="421"/>
      <c r="N5583" s="421"/>
      <c r="O5583" s="421"/>
      <c r="P5583" s="421"/>
    </row>
    <row r="5584" spans="9:16">
      <c r="I5584" s="419"/>
      <c r="J5584" s="420"/>
      <c r="K5584" s="421"/>
      <c r="L5584" s="421"/>
      <c r="M5584" s="421"/>
      <c r="N5584" s="421"/>
      <c r="O5584" s="421"/>
      <c r="P5584" s="421"/>
    </row>
    <row r="5585" spans="9:16">
      <c r="I5585" s="419"/>
      <c r="J5585" s="420"/>
      <c r="K5585" s="421"/>
      <c r="L5585" s="421"/>
      <c r="M5585" s="421"/>
      <c r="N5585" s="421"/>
      <c r="O5585" s="421"/>
      <c r="P5585" s="421"/>
    </row>
    <row r="5586" spans="9:16">
      <c r="I5586" s="419"/>
      <c r="J5586" s="420"/>
      <c r="K5586" s="421"/>
      <c r="L5586" s="421"/>
      <c r="M5586" s="421"/>
      <c r="N5586" s="421"/>
      <c r="O5586" s="421"/>
      <c r="P5586" s="421"/>
    </row>
    <row r="5587" spans="9:16">
      <c r="I5587" s="419"/>
      <c r="J5587" s="420"/>
      <c r="K5587" s="421"/>
      <c r="L5587" s="421"/>
      <c r="M5587" s="421"/>
      <c r="N5587" s="421"/>
      <c r="O5587" s="421"/>
      <c r="P5587" s="421"/>
    </row>
    <row r="5588" spans="9:16">
      <c r="I5588" s="419"/>
      <c r="J5588" s="420"/>
      <c r="K5588" s="421"/>
      <c r="L5588" s="421"/>
      <c r="M5588" s="421"/>
      <c r="N5588" s="421"/>
      <c r="O5588" s="421"/>
      <c r="P5588" s="421"/>
    </row>
    <row r="5589" spans="9:16">
      <c r="I5589" s="419"/>
      <c r="J5589" s="420"/>
      <c r="K5589" s="421"/>
      <c r="L5589" s="421"/>
      <c r="M5589" s="421"/>
      <c r="N5589" s="421"/>
      <c r="O5589" s="421"/>
      <c r="P5589" s="421"/>
    </row>
    <row r="5590" spans="9:16">
      <c r="I5590" s="419"/>
      <c r="J5590" s="420"/>
      <c r="K5590" s="421"/>
      <c r="L5590" s="421"/>
      <c r="M5590" s="421"/>
      <c r="N5590" s="421"/>
      <c r="O5590" s="421"/>
      <c r="P5590" s="421"/>
    </row>
    <row r="5591" spans="9:16">
      <c r="I5591" s="419"/>
      <c r="J5591" s="420"/>
      <c r="K5591" s="421"/>
      <c r="L5591" s="421"/>
      <c r="M5591" s="421"/>
      <c r="N5591" s="421"/>
      <c r="O5591" s="421"/>
      <c r="P5591" s="421"/>
    </row>
    <row r="5592" spans="9:16">
      <c r="I5592" s="419"/>
      <c r="J5592" s="420"/>
      <c r="K5592" s="421"/>
      <c r="L5592" s="421"/>
      <c r="M5592" s="421"/>
      <c r="N5592" s="421"/>
      <c r="O5592" s="421"/>
      <c r="P5592" s="421"/>
    </row>
    <row r="5593" spans="9:16">
      <c r="I5593" s="419"/>
      <c r="J5593" s="420"/>
      <c r="K5593" s="421"/>
      <c r="L5593" s="421"/>
      <c r="M5593" s="421"/>
      <c r="N5593" s="421"/>
      <c r="O5593" s="421"/>
      <c r="P5593" s="421"/>
    </row>
    <row r="5594" spans="9:16">
      <c r="I5594" s="419"/>
      <c r="J5594" s="420"/>
      <c r="K5594" s="421"/>
      <c r="L5594" s="421"/>
      <c r="M5594" s="421"/>
      <c r="N5594" s="421"/>
      <c r="O5594" s="421"/>
      <c r="P5594" s="421"/>
    </row>
    <row r="5595" spans="9:16">
      <c r="I5595" s="419"/>
      <c r="J5595" s="420"/>
      <c r="K5595" s="421"/>
      <c r="L5595" s="421"/>
      <c r="M5595" s="421"/>
      <c r="N5595" s="421"/>
      <c r="O5595" s="421"/>
      <c r="P5595" s="421"/>
    </row>
    <row r="5596" spans="9:16">
      <c r="I5596" s="419"/>
      <c r="J5596" s="420"/>
      <c r="K5596" s="421"/>
      <c r="L5596" s="421"/>
      <c r="M5596" s="421"/>
      <c r="N5596" s="421"/>
      <c r="O5596" s="421"/>
      <c r="P5596" s="421"/>
    </row>
    <row r="5597" spans="9:16">
      <c r="I5597" s="419"/>
      <c r="J5597" s="420"/>
      <c r="K5597" s="421"/>
      <c r="L5597" s="421"/>
      <c r="M5597" s="421"/>
      <c r="N5597" s="421"/>
      <c r="O5597" s="421"/>
      <c r="P5597" s="421"/>
    </row>
    <row r="5598" spans="9:16">
      <c r="I5598" s="419"/>
      <c r="J5598" s="420"/>
      <c r="K5598" s="421"/>
      <c r="L5598" s="421"/>
      <c r="M5598" s="421"/>
      <c r="N5598" s="421"/>
      <c r="O5598" s="421"/>
      <c r="P5598" s="421"/>
    </row>
    <row r="5599" spans="9:16">
      <c r="I5599" s="419"/>
      <c r="J5599" s="420"/>
      <c r="K5599" s="421"/>
      <c r="L5599" s="421"/>
      <c r="M5599" s="421"/>
      <c r="N5599" s="421"/>
      <c r="O5599" s="421"/>
      <c r="P5599" s="421"/>
    </row>
    <row r="5600" spans="9:16">
      <c r="I5600" s="419"/>
      <c r="J5600" s="420"/>
      <c r="K5600" s="421"/>
      <c r="L5600" s="421"/>
      <c r="M5600" s="421"/>
      <c r="N5600" s="421"/>
      <c r="O5600" s="421"/>
      <c r="P5600" s="421"/>
    </row>
    <row r="5601" spans="9:16">
      <c r="I5601" s="419"/>
      <c r="J5601" s="420"/>
      <c r="K5601" s="421"/>
      <c r="L5601" s="421"/>
      <c r="M5601" s="421"/>
      <c r="N5601" s="421"/>
      <c r="O5601" s="421"/>
      <c r="P5601" s="421"/>
    </row>
    <row r="5602" spans="9:16">
      <c r="I5602" s="419"/>
      <c r="J5602" s="420"/>
      <c r="K5602" s="421"/>
      <c r="L5602" s="421"/>
      <c r="M5602" s="421"/>
      <c r="N5602" s="421"/>
      <c r="O5602" s="421"/>
      <c r="P5602" s="421"/>
    </row>
    <row r="5603" spans="9:16">
      <c r="I5603" s="419"/>
      <c r="J5603" s="420"/>
      <c r="K5603" s="421"/>
      <c r="L5603" s="421"/>
      <c r="M5603" s="421"/>
      <c r="N5603" s="421"/>
      <c r="O5603" s="421"/>
      <c r="P5603" s="421"/>
    </row>
    <row r="5604" spans="9:16">
      <c r="I5604" s="419"/>
      <c r="J5604" s="420"/>
      <c r="K5604" s="421"/>
      <c r="L5604" s="421"/>
      <c r="M5604" s="421"/>
      <c r="N5604" s="421"/>
      <c r="O5604" s="421"/>
      <c r="P5604" s="421"/>
    </row>
    <row r="5605" spans="9:16">
      <c r="I5605" s="419"/>
      <c r="J5605" s="420"/>
      <c r="K5605" s="421"/>
      <c r="L5605" s="421"/>
      <c r="M5605" s="421"/>
      <c r="N5605" s="421"/>
      <c r="O5605" s="421"/>
      <c r="P5605" s="421"/>
    </row>
    <row r="5606" spans="9:16">
      <c r="I5606" s="419"/>
      <c r="J5606" s="420"/>
      <c r="K5606" s="421"/>
      <c r="L5606" s="421"/>
      <c r="M5606" s="421"/>
      <c r="N5606" s="421"/>
      <c r="O5606" s="421"/>
      <c r="P5606" s="421"/>
    </row>
    <row r="5607" spans="9:16">
      <c r="I5607" s="419"/>
      <c r="J5607" s="420"/>
      <c r="K5607" s="421"/>
      <c r="L5607" s="421"/>
      <c r="M5607" s="421"/>
      <c r="N5607" s="421"/>
      <c r="O5607" s="421"/>
      <c r="P5607" s="421"/>
    </row>
    <row r="5608" spans="9:16">
      <c r="I5608" s="419"/>
      <c r="J5608" s="420"/>
      <c r="K5608" s="421"/>
      <c r="L5608" s="421"/>
      <c r="M5608" s="421"/>
      <c r="N5608" s="421"/>
      <c r="O5608" s="421"/>
      <c r="P5608" s="421"/>
    </row>
    <row r="5609" spans="9:16">
      <c r="I5609" s="419"/>
      <c r="J5609" s="420"/>
      <c r="K5609" s="421"/>
      <c r="L5609" s="421"/>
      <c r="M5609" s="421"/>
      <c r="N5609" s="421"/>
      <c r="O5609" s="421"/>
      <c r="P5609" s="421"/>
    </row>
    <row r="5610" spans="9:16">
      <c r="I5610" s="419"/>
      <c r="J5610" s="420"/>
      <c r="K5610" s="421"/>
      <c r="L5610" s="421"/>
      <c r="M5610" s="421"/>
      <c r="N5610" s="421"/>
      <c r="O5610" s="421"/>
      <c r="P5610" s="421"/>
    </row>
    <row r="5611" spans="9:16">
      <c r="I5611" s="419"/>
      <c r="J5611" s="420"/>
      <c r="K5611" s="421"/>
      <c r="L5611" s="421"/>
      <c r="M5611" s="421"/>
      <c r="N5611" s="421"/>
      <c r="O5611" s="421"/>
      <c r="P5611" s="421"/>
    </row>
    <row r="5612" spans="9:16">
      <c r="I5612" s="419"/>
      <c r="J5612" s="420"/>
      <c r="K5612" s="421"/>
      <c r="L5612" s="421"/>
      <c r="M5612" s="421"/>
      <c r="N5612" s="421"/>
      <c r="O5612" s="421"/>
      <c r="P5612" s="421"/>
    </row>
    <row r="5613" spans="9:16">
      <c r="I5613" s="419"/>
      <c r="J5613" s="420"/>
      <c r="K5613" s="421"/>
      <c r="L5613" s="421"/>
      <c r="M5613" s="421"/>
      <c r="N5613" s="421"/>
      <c r="O5613" s="421"/>
      <c r="P5613" s="421"/>
    </row>
    <row r="5614" spans="9:16">
      <c r="I5614" s="419"/>
      <c r="J5614" s="420"/>
      <c r="K5614" s="421"/>
      <c r="L5614" s="421"/>
      <c r="M5614" s="421"/>
      <c r="N5614" s="421"/>
      <c r="O5614" s="421"/>
      <c r="P5614" s="421"/>
    </row>
    <row r="5615" spans="9:16">
      <c r="I5615" s="419"/>
      <c r="J5615" s="420"/>
      <c r="K5615" s="421"/>
      <c r="L5615" s="421"/>
      <c r="M5615" s="421"/>
      <c r="N5615" s="421"/>
      <c r="O5615" s="421"/>
      <c r="P5615" s="421"/>
    </row>
    <row r="5616" spans="9:16">
      <c r="I5616" s="419"/>
      <c r="J5616" s="420"/>
      <c r="K5616" s="421"/>
      <c r="L5616" s="421"/>
      <c r="M5616" s="421"/>
      <c r="N5616" s="421"/>
      <c r="O5616" s="421"/>
      <c r="P5616" s="421"/>
    </row>
    <row r="5617" spans="9:16">
      <c r="I5617" s="419"/>
      <c r="J5617" s="420"/>
      <c r="K5617" s="421"/>
      <c r="L5617" s="421"/>
      <c r="M5617" s="421"/>
      <c r="N5617" s="421"/>
      <c r="O5617" s="421"/>
      <c r="P5617" s="421"/>
    </row>
    <row r="5618" spans="9:16">
      <c r="I5618" s="419"/>
      <c r="J5618" s="420"/>
      <c r="K5618" s="421"/>
      <c r="L5618" s="421"/>
      <c r="M5618" s="421"/>
      <c r="N5618" s="421"/>
      <c r="O5618" s="421"/>
      <c r="P5618" s="421"/>
    </row>
    <row r="5619" spans="9:16">
      <c r="I5619" s="419"/>
      <c r="J5619" s="420"/>
      <c r="K5619" s="421"/>
      <c r="L5619" s="421"/>
      <c r="M5619" s="421"/>
      <c r="N5619" s="421"/>
      <c r="O5619" s="421"/>
      <c r="P5619" s="421"/>
    </row>
    <row r="5620" spans="9:16">
      <c r="I5620" s="419"/>
      <c r="J5620" s="420"/>
      <c r="K5620" s="421"/>
      <c r="L5620" s="421"/>
      <c r="M5620" s="421"/>
      <c r="N5620" s="421"/>
      <c r="O5620" s="421"/>
      <c r="P5620" s="421"/>
    </row>
    <row r="5621" spans="9:16">
      <c r="I5621" s="419"/>
      <c r="J5621" s="420"/>
      <c r="K5621" s="421"/>
      <c r="L5621" s="421"/>
      <c r="M5621" s="421"/>
      <c r="N5621" s="421"/>
      <c r="O5621" s="421"/>
      <c r="P5621" s="421"/>
    </row>
    <row r="5622" spans="9:16">
      <c r="I5622" s="419"/>
      <c r="J5622" s="420"/>
      <c r="K5622" s="421"/>
      <c r="L5622" s="421"/>
      <c r="M5622" s="421"/>
      <c r="N5622" s="421"/>
      <c r="O5622" s="421"/>
      <c r="P5622" s="421"/>
    </row>
    <row r="5623" spans="9:16">
      <c r="I5623" s="419"/>
      <c r="J5623" s="420"/>
      <c r="K5623" s="421"/>
      <c r="L5623" s="421"/>
      <c r="M5623" s="421"/>
      <c r="N5623" s="421"/>
      <c r="O5623" s="421"/>
      <c r="P5623" s="421"/>
    </row>
    <row r="5624" spans="9:16">
      <c r="I5624" s="419"/>
      <c r="J5624" s="420"/>
      <c r="K5624" s="421"/>
      <c r="L5624" s="421"/>
      <c r="M5624" s="421"/>
      <c r="N5624" s="421"/>
      <c r="O5624" s="421"/>
      <c r="P5624" s="421"/>
    </row>
    <row r="5625" spans="9:16">
      <c r="I5625" s="419"/>
      <c r="J5625" s="420"/>
      <c r="K5625" s="421"/>
      <c r="L5625" s="421"/>
      <c r="M5625" s="421"/>
      <c r="N5625" s="421"/>
      <c r="O5625" s="421"/>
      <c r="P5625" s="421"/>
    </row>
    <row r="5626" spans="9:16">
      <c r="I5626" s="419"/>
      <c r="J5626" s="420"/>
      <c r="K5626" s="421"/>
      <c r="L5626" s="421"/>
      <c r="M5626" s="421"/>
      <c r="N5626" s="421"/>
      <c r="O5626" s="421"/>
      <c r="P5626" s="421"/>
    </row>
    <row r="5627" spans="9:16">
      <c r="I5627" s="419"/>
      <c r="J5627" s="420"/>
      <c r="K5627" s="421"/>
      <c r="L5627" s="421"/>
      <c r="M5627" s="421"/>
      <c r="N5627" s="421"/>
      <c r="O5627" s="421"/>
      <c r="P5627" s="421"/>
    </row>
    <row r="5628" spans="9:16">
      <c r="I5628" s="419"/>
      <c r="J5628" s="420"/>
      <c r="K5628" s="421"/>
      <c r="L5628" s="421"/>
      <c r="M5628" s="421"/>
      <c r="N5628" s="421"/>
      <c r="O5628" s="421"/>
      <c r="P5628" s="421"/>
    </row>
    <row r="5629" spans="9:16">
      <c r="I5629" s="419"/>
      <c r="J5629" s="420"/>
      <c r="K5629" s="421"/>
      <c r="L5629" s="421"/>
      <c r="M5629" s="421"/>
      <c r="N5629" s="421"/>
      <c r="O5629" s="421"/>
      <c r="P5629" s="421"/>
    </row>
    <row r="5630" spans="9:16">
      <c r="I5630" s="419"/>
      <c r="J5630" s="420"/>
      <c r="K5630" s="421"/>
      <c r="L5630" s="421"/>
      <c r="M5630" s="421"/>
      <c r="N5630" s="421"/>
      <c r="O5630" s="421"/>
      <c r="P5630" s="421"/>
    </row>
    <row r="5631" spans="9:16">
      <c r="I5631" s="419"/>
      <c r="J5631" s="420"/>
      <c r="K5631" s="421"/>
      <c r="L5631" s="421"/>
      <c r="M5631" s="421"/>
      <c r="N5631" s="421"/>
      <c r="O5631" s="421"/>
      <c r="P5631" s="421"/>
    </row>
    <row r="5632" spans="9:16">
      <c r="I5632" s="419"/>
      <c r="J5632" s="420"/>
      <c r="K5632" s="421"/>
      <c r="L5632" s="421"/>
      <c r="M5632" s="421"/>
      <c r="N5632" s="421"/>
      <c r="O5632" s="421"/>
      <c r="P5632" s="421"/>
    </row>
    <row r="5633" spans="9:16">
      <c r="I5633" s="419"/>
      <c r="J5633" s="420"/>
      <c r="K5633" s="421"/>
      <c r="L5633" s="421"/>
      <c r="M5633" s="421"/>
      <c r="N5633" s="421"/>
      <c r="O5633" s="421"/>
      <c r="P5633" s="421"/>
    </row>
    <row r="5634" spans="9:16">
      <c r="I5634" s="419"/>
      <c r="J5634" s="420"/>
      <c r="K5634" s="421"/>
      <c r="L5634" s="421"/>
      <c r="M5634" s="421"/>
      <c r="N5634" s="421"/>
      <c r="O5634" s="421"/>
      <c r="P5634" s="421"/>
    </row>
    <row r="5635" spans="9:16">
      <c r="I5635" s="419"/>
      <c r="J5635" s="420"/>
      <c r="K5635" s="421"/>
      <c r="L5635" s="421"/>
      <c r="M5635" s="421"/>
      <c r="N5635" s="421"/>
      <c r="O5635" s="421"/>
      <c r="P5635" s="421"/>
    </row>
    <row r="5636" spans="9:16">
      <c r="I5636" s="419"/>
      <c r="J5636" s="420"/>
      <c r="K5636" s="421"/>
      <c r="L5636" s="421"/>
      <c r="M5636" s="421"/>
      <c r="N5636" s="421"/>
      <c r="O5636" s="421"/>
      <c r="P5636" s="421"/>
    </row>
    <row r="5637" spans="9:16">
      <c r="I5637" s="419"/>
      <c r="J5637" s="420"/>
      <c r="K5637" s="421"/>
      <c r="L5637" s="421"/>
      <c r="M5637" s="421"/>
      <c r="N5637" s="421"/>
      <c r="O5637" s="421"/>
      <c r="P5637" s="421"/>
    </row>
    <row r="5638" spans="9:16">
      <c r="I5638" s="419"/>
      <c r="J5638" s="420"/>
      <c r="K5638" s="421"/>
      <c r="L5638" s="421"/>
      <c r="M5638" s="421"/>
      <c r="N5638" s="421"/>
      <c r="O5638" s="421"/>
      <c r="P5638" s="421"/>
    </row>
    <row r="5639" spans="9:16">
      <c r="I5639" s="419"/>
      <c r="J5639" s="420"/>
      <c r="K5639" s="421"/>
      <c r="L5639" s="421"/>
      <c r="M5639" s="421"/>
      <c r="N5639" s="421"/>
      <c r="O5639" s="421"/>
      <c r="P5639" s="421"/>
    </row>
    <row r="5640" spans="9:16">
      <c r="I5640" s="419"/>
      <c r="J5640" s="420"/>
      <c r="K5640" s="421"/>
      <c r="L5640" s="421"/>
      <c r="M5640" s="421"/>
      <c r="N5640" s="421"/>
      <c r="O5640" s="421"/>
      <c r="P5640" s="421"/>
    </row>
    <row r="5641" spans="9:16">
      <c r="I5641" s="419"/>
      <c r="J5641" s="420"/>
      <c r="K5641" s="421"/>
      <c r="L5641" s="421"/>
      <c r="M5641" s="421"/>
      <c r="N5641" s="421"/>
      <c r="O5641" s="421"/>
      <c r="P5641" s="421"/>
    </row>
    <row r="5642" spans="9:16">
      <c r="I5642" s="419"/>
      <c r="J5642" s="420"/>
      <c r="K5642" s="421"/>
      <c r="L5642" s="421"/>
      <c r="M5642" s="421"/>
      <c r="N5642" s="421"/>
      <c r="O5642" s="421"/>
      <c r="P5642" s="421"/>
    </row>
    <row r="5643" spans="9:16">
      <c r="I5643" s="419"/>
      <c r="J5643" s="420"/>
      <c r="K5643" s="421"/>
      <c r="L5643" s="421"/>
      <c r="M5643" s="421"/>
      <c r="N5643" s="421"/>
      <c r="O5643" s="421"/>
      <c r="P5643" s="421"/>
    </row>
    <row r="5644" spans="9:16">
      <c r="I5644" s="419"/>
      <c r="J5644" s="420"/>
      <c r="K5644" s="421"/>
      <c r="L5644" s="421"/>
      <c r="M5644" s="421"/>
      <c r="N5644" s="421"/>
      <c r="O5644" s="421"/>
      <c r="P5644" s="421"/>
    </row>
    <row r="5645" spans="9:16">
      <c r="I5645" s="419"/>
      <c r="J5645" s="420"/>
      <c r="K5645" s="421"/>
      <c r="L5645" s="421"/>
      <c r="M5645" s="421"/>
      <c r="N5645" s="421"/>
      <c r="O5645" s="421"/>
      <c r="P5645" s="421"/>
    </row>
    <row r="5646" spans="9:16">
      <c r="I5646" s="419"/>
      <c r="J5646" s="420"/>
      <c r="K5646" s="421"/>
      <c r="L5646" s="421"/>
      <c r="M5646" s="421"/>
      <c r="N5646" s="421"/>
      <c r="O5646" s="421"/>
      <c r="P5646" s="421"/>
    </row>
    <row r="5647" spans="9:16">
      <c r="I5647" s="419"/>
      <c r="J5647" s="420"/>
      <c r="K5647" s="421"/>
      <c r="L5647" s="421"/>
      <c r="M5647" s="421"/>
      <c r="N5647" s="421"/>
      <c r="O5647" s="421"/>
      <c r="P5647" s="421"/>
    </row>
    <row r="5648" spans="9:16">
      <c r="I5648" s="419"/>
      <c r="J5648" s="420"/>
      <c r="K5648" s="421"/>
      <c r="L5648" s="421"/>
      <c r="M5648" s="421"/>
      <c r="N5648" s="421"/>
      <c r="O5648" s="421"/>
      <c r="P5648" s="421"/>
    </row>
    <row r="5649" spans="9:16">
      <c r="I5649" s="419"/>
      <c r="J5649" s="420"/>
      <c r="K5649" s="421"/>
      <c r="L5649" s="421"/>
      <c r="M5649" s="421"/>
      <c r="N5649" s="421"/>
      <c r="O5649" s="421"/>
      <c r="P5649" s="421"/>
    </row>
    <row r="5650" spans="9:16">
      <c r="I5650" s="419"/>
      <c r="J5650" s="420"/>
      <c r="K5650" s="421"/>
      <c r="L5650" s="421"/>
      <c r="M5650" s="421"/>
      <c r="N5650" s="421"/>
      <c r="O5650" s="421"/>
      <c r="P5650" s="421"/>
    </row>
    <row r="5651" spans="9:16">
      <c r="I5651" s="419"/>
      <c r="J5651" s="420"/>
      <c r="K5651" s="421"/>
      <c r="L5651" s="421"/>
      <c r="M5651" s="421"/>
      <c r="N5651" s="421"/>
      <c r="O5651" s="421"/>
      <c r="P5651" s="421"/>
    </row>
    <row r="5652" spans="9:16">
      <c r="I5652" s="419"/>
      <c r="J5652" s="420"/>
      <c r="K5652" s="421"/>
      <c r="L5652" s="421"/>
      <c r="M5652" s="421"/>
      <c r="N5652" s="421"/>
      <c r="O5652" s="421"/>
      <c r="P5652" s="421"/>
    </row>
    <row r="5653" spans="9:16">
      <c r="I5653" s="419"/>
      <c r="J5653" s="420"/>
      <c r="K5653" s="421"/>
      <c r="L5653" s="421"/>
      <c r="M5653" s="421"/>
      <c r="N5653" s="421"/>
      <c r="O5653" s="421"/>
      <c r="P5653" s="421"/>
    </row>
    <row r="5654" spans="9:16">
      <c r="I5654" s="419"/>
      <c r="J5654" s="420"/>
      <c r="K5654" s="421"/>
      <c r="L5654" s="421"/>
      <c r="M5654" s="421"/>
      <c r="N5654" s="421"/>
      <c r="O5654" s="421"/>
      <c r="P5654" s="421"/>
    </row>
    <row r="5655" spans="9:16">
      <c r="I5655" s="419"/>
      <c r="J5655" s="420"/>
      <c r="K5655" s="421"/>
      <c r="L5655" s="421"/>
      <c r="M5655" s="421"/>
      <c r="N5655" s="421"/>
      <c r="O5655" s="421"/>
      <c r="P5655" s="421"/>
    </row>
    <row r="5656" spans="9:16">
      <c r="I5656" s="419"/>
      <c r="J5656" s="420"/>
      <c r="K5656" s="421"/>
      <c r="L5656" s="421"/>
      <c r="M5656" s="421"/>
      <c r="N5656" s="421"/>
      <c r="O5656" s="421"/>
      <c r="P5656" s="421"/>
    </row>
    <row r="5657" spans="9:16">
      <c r="I5657" s="419"/>
      <c r="J5657" s="420"/>
      <c r="K5657" s="421"/>
      <c r="L5657" s="421"/>
      <c r="M5657" s="421"/>
      <c r="N5657" s="421"/>
      <c r="O5657" s="421"/>
      <c r="P5657" s="421"/>
    </row>
    <row r="5658" spans="9:16">
      <c r="I5658" s="419"/>
      <c r="J5658" s="420"/>
      <c r="K5658" s="421"/>
      <c r="L5658" s="421"/>
      <c r="M5658" s="421"/>
      <c r="N5658" s="421"/>
      <c r="O5658" s="421"/>
      <c r="P5658" s="421"/>
    </row>
    <row r="5659" spans="9:16">
      <c r="I5659" s="419"/>
      <c r="J5659" s="420"/>
      <c r="K5659" s="421"/>
      <c r="L5659" s="421"/>
      <c r="M5659" s="421"/>
      <c r="N5659" s="421"/>
      <c r="O5659" s="421"/>
      <c r="P5659" s="421"/>
    </row>
    <row r="5660" spans="9:16">
      <c r="I5660" s="419"/>
      <c r="J5660" s="420"/>
      <c r="K5660" s="421"/>
      <c r="L5660" s="421"/>
      <c r="M5660" s="421"/>
      <c r="N5660" s="421"/>
      <c r="O5660" s="421"/>
      <c r="P5660" s="421"/>
    </row>
    <row r="5661" spans="9:16">
      <c r="I5661" s="419"/>
      <c r="J5661" s="420"/>
      <c r="K5661" s="421"/>
      <c r="L5661" s="421"/>
      <c r="M5661" s="421"/>
      <c r="N5661" s="421"/>
      <c r="O5661" s="421"/>
      <c r="P5661" s="421"/>
    </row>
    <row r="5662" spans="9:16">
      <c r="I5662" s="419"/>
      <c r="J5662" s="420"/>
      <c r="K5662" s="421"/>
      <c r="L5662" s="421"/>
      <c r="M5662" s="421"/>
      <c r="N5662" s="421"/>
      <c r="O5662" s="421"/>
      <c r="P5662" s="421"/>
    </row>
    <row r="5663" spans="9:16">
      <c r="I5663" s="419"/>
      <c r="J5663" s="420"/>
      <c r="K5663" s="421"/>
      <c r="L5663" s="421"/>
      <c r="M5663" s="421"/>
      <c r="N5663" s="421"/>
      <c r="O5663" s="421"/>
      <c r="P5663" s="421"/>
    </row>
    <row r="5664" spans="9:16">
      <c r="I5664" s="419"/>
      <c r="J5664" s="420"/>
      <c r="K5664" s="421"/>
      <c r="L5664" s="421"/>
      <c r="M5664" s="421"/>
      <c r="N5664" s="421"/>
      <c r="O5664" s="421"/>
      <c r="P5664" s="421"/>
    </row>
    <row r="5665" spans="9:16">
      <c r="I5665" s="419"/>
      <c r="J5665" s="420"/>
      <c r="K5665" s="421"/>
      <c r="L5665" s="421"/>
      <c r="M5665" s="421"/>
      <c r="N5665" s="421"/>
      <c r="O5665" s="421"/>
      <c r="P5665" s="421"/>
    </row>
    <row r="5666" spans="9:16">
      <c r="I5666" s="419"/>
      <c r="J5666" s="420"/>
      <c r="K5666" s="421"/>
      <c r="L5666" s="421"/>
      <c r="M5666" s="421"/>
      <c r="N5666" s="421"/>
      <c r="O5666" s="421"/>
      <c r="P5666" s="421"/>
    </row>
    <row r="5667" spans="9:16">
      <c r="I5667" s="419"/>
      <c r="J5667" s="420"/>
      <c r="K5667" s="421"/>
      <c r="L5667" s="421"/>
      <c r="M5667" s="421"/>
      <c r="N5667" s="421"/>
      <c r="O5667" s="421"/>
      <c r="P5667" s="421"/>
    </row>
    <row r="5668" spans="9:16">
      <c r="I5668" s="419"/>
      <c r="J5668" s="420"/>
      <c r="K5668" s="421"/>
      <c r="L5668" s="421"/>
      <c r="M5668" s="421"/>
      <c r="N5668" s="421"/>
      <c r="O5668" s="421"/>
      <c r="P5668" s="421"/>
    </row>
    <row r="5669" spans="9:16">
      <c r="I5669" s="419"/>
      <c r="J5669" s="420"/>
      <c r="K5669" s="421"/>
      <c r="L5669" s="421"/>
      <c r="M5669" s="421"/>
      <c r="N5669" s="421"/>
      <c r="O5669" s="421"/>
      <c r="P5669" s="421"/>
    </row>
    <row r="5670" spans="9:16">
      <c r="I5670" s="419"/>
      <c r="J5670" s="420"/>
      <c r="K5670" s="421"/>
      <c r="L5670" s="421"/>
      <c r="M5670" s="421"/>
      <c r="N5670" s="421"/>
      <c r="O5670" s="421"/>
      <c r="P5670" s="421"/>
    </row>
    <row r="5671" spans="9:16">
      <c r="I5671" s="419"/>
      <c r="J5671" s="420"/>
      <c r="K5671" s="421"/>
      <c r="L5671" s="421"/>
      <c r="M5671" s="421"/>
      <c r="N5671" s="421"/>
      <c r="O5671" s="421"/>
      <c r="P5671" s="421"/>
    </row>
    <row r="5672" spans="9:16">
      <c r="I5672" s="419"/>
      <c r="J5672" s="420"/>
      <c r="K5672" s="421"/>
      <c r="L5672" s="421"/>
      <c r="M5672" s="421"/>
      <c r="N5672" s="421"/>
      <c r="O5672" s="421"/>
      <c r="P5672" s="421"/>
    </row>
    <row r="5673" spans="9:16">
      <c r="I5673" s="419"/>
      <c r="J5673" s="420"/>
      <c r="K5673" s="421"/>
      <c r="L5673" s="421"/>
      <c r="M5673" s="421"/>
      <c r="N5673" s="421"/>
      <c r="O5673" s="421"/>
      <c r="P5673" s="421"/>
    </row>
    <row r="5674" spans="9:16">
      <c r="I5674" s="419"/>
      <c r="J5674" s="420"/>
      <c r="K5674" s="421"/>
      <c r="L5674" s="421"/>
      <c r="M5674" s="421"/>
      <c r="N5674" s="421"/>
      <c r="O5674" s="421"/>
      <c r="P5674" s="421"/>
    </row>
    <row r="5675" spans="9:16">
      <c r="I5675" s="419"/>
      <c r="J5675" s="420"/>
      <c r="K5675" s="421"/>
      <c r="L5675" s="421"/>
      <c r="M5675" s="421"/>
      <c r="N5675" s="421"/>
      <c r="O5675" s="421"/>
      <c r="P5675" s="421"/>
    </row>
    <row r="5676" spans="9:16">
      <c r="I5676" s="419"/>
      <c r="J5676" s="420"/>
      <c r="K5676" s="421"/>
      <c r="L5676" s="421"/>
      <c r="M5676" s="421"/>
      <c r="N5676" s="421"/>
      <c r="O5676" s="421"/>
      <c r="P5676" s="421"/>
    </row>
    <row r="5677" spans="9:16">
      <c r="I5677" s="419"/>
      <c r="J5677" s="420"/>
      <c r="K5677" s="421"/>
      <c r="L5677" s="421"/>
      <c r="M5677" s="421"/>
      <c r="N5677" s="421"/>
      <c r="O5677" s="421"/>
      <c r="P5677" s="421"/>
    </row>
    <row r="5678" spans="9:16">
      <c r="I5678" s="419"/>
      <c r="J5678" s="420"/>
      <c r="K5678" s="421"/>
      <c r="L5678" s="421"/>
      <c r="M5678" s="421"/>
      <c r="N5678" s="421"/>
      <c r="O5678" s="421"/>
      <c r="P5678" s="421"/>
    </row>
    <row r="5679" spans="9:16">
      <c r="I5679" s="419"/>
      <c r="J5679" s="420"/>
      <c r="K5679" s="421"/>
      <c r="L5679" s="421"/>
      <c r="M5679" s="421"/>
      <c r="N5679" s="421"/>
      <c r="O5679" s="421"/>
      <c r="P5679" s="421"/>
    </row>
    <row r="5680" spans="9:16">
      <c r="I5680" s="419"/>
      <c r="J5680" s="420"/>
      <c r="K5680" s="421"/>
      <c r="L5680" s="421"/>
      <c r="M5680" s="421"/>
      <c r="N5680" s="421"/>
      <c r="O5680" s="421"/>
      <c r="P5680" s="421"/>
    </row>
    <row r="5681" spans="9:16">
      <c r="I5681" s="419"/>
      <c r="J5681" s="420"/>
      <c r="K5681" s="421"/>
      <c r="L5681" s="421"/>
      <c r="M5681" s="421"/>
      <c r="N5681" s="421"/>
      <c r="O5681" s="421"/>
      <c r="P5681" s="421"/>
    </row>
    <row r="5682" spans="9:16">
      <c r="I5682" s="419"/>
      <c r="J5682" s="420"/>
      <c r="K5682" s="421"/>
      <c r="L5682" s="421"/>
      <c r="M5682" s="421"/>
      <c r="N5682" s="421"/>
      <c r="O5682" s="421"/>
      <c r="P5682" s="421"/>
    </row>
    <row r="5683" spans="9:16">
      <c r="I5683" s="419"/>
      <c r="J5683" s="420"/>
      <c r="K5683" s="421"/>
      <c r="L5683" s="421"/>
      <c r="M5683" s="421"/>
      <c r="N5683" s="421"/>
      <c r="O5683" s="421"/>
      <c r="P5683" s="421"/>
    </row>
    <row r="5684" spans="9:16">
      <c r="I5684" s="419"/>
      <c r="J5684" s="420"/>
      <c r="K5684" s="421"/>
      <c r="L5684" s="421"/>
      <c r="M5684" s="421"/>
      <c r="N5684" s="421"/>
      <c r="O5684" s="421"/>
      <c r="P5684" s="421"/>
    </row>
    <row r="5685" spans="9:16">
      <c r="I5685" s="419"/>
      <c r="J5685" s="420"/>
      <c r="K5685" s="421"/>
      <c r="L5685" s="421"/>
      <c r="M5685" s="421"/>
      <c r="N5685" s="421"/>
      <c r="O5685" s="421"/>
      <c r="P5685" s="421"/>
    </row>
    <row r="5686" spans="9:16">
      <c r="I5686" s="419"/>
      <c r="J5686" s="420"/>
      <c r="K5686" s="421"/>
      <c r="L5686" s="421"/>
      <c r="M5686" s="421"/>
      <c r="N5686" s="421"/>
      <c r="O5686" s="421"/>
      <c r="P5686" s="421"/>
    </row>
    <row r="5687" spans="9:16">
      <c r="I5687" s="419"/>
      <c r="J5687" s="420"/>
      <c r="K5687" s="421"/>
      <c r="L5687" s="421"/>
      <c r="M5687" s="421"/>
      <c r="N5687" s="421"/>
      <c r="O5687" s="421"/>
      <c r="P5687" s="421"/>
    </row>
    <row r="5688" spans="9:16">
      <c r="I5688" s="419"/>
      <c r="J5688" s="420"/>
      <c r="K5688" s="421"/>
      <c r="L5688" s="421"/>
      <c r="M5688" s="421"/>
      <c r="N5688" s="421"/>
      <c r="O5688" s="421"/>
      <c r="P5688" s="421"/>
    </row>
    <row r="5689" spans="9:16">
      <c r="I5689" s="419"/>
      <c r="J5689" s="420"/>
      <c r="K5689" s="421"/>
      <c r="L5689" s="421"/>
      <c r="M5689" s="421"/>
      <c r="N5689" s="421"/>
      <c r="O5689" s="421"/>
      <c r="P5689" s="421"/>
    </row>
    <row r="5690" spans="9:16">
      <c r="I5690" s="419"/>
      <c r="J5690" s="420"/>
      <c r="K5690" s="421"/>
      <c r="L5690" s="421"/>
      <c r="M5690" s="421"/>
      <c r="N5690" s="421"/>
      <c r="O5690" s="421"/>
      <c r="P5690" s="421"/>
    </row>
    <row r="5691" spans="9:16">
      <c r="I5691" s="419"/>
      <c r="J5691" s="420"/>
      <c r="K5691" s="421"/>
      <c r="L5691" s="421"/>
      <c r="M5691" s="421"/>
      <c r="N5691" s="421"/>
      <c r="O5691" s="421"/>
      <c r="P5691" s="421"/>
    </row>
    <row r="5692" spans="9:16">
      <c r="I5692" s="419"/>
      <c r="J5692" s="420"/>
      <c r="K5692" s="421"/>
      <c r="L5692" s="421"/>
      <c r="M5692" s="421"/>
      <c r="N5692" s="421"/>
      <c r="O5692" s="421"/>
      <c r="P5692" s="421"/>
    </row>
    <row r="5693" spans="9:16">
      <c r="I5693" s="419"/>
      <c r="J5693" s="420"/>
      <c r="K5693" s="421"/>
      <c r="L5693" s="421"/>
      <c r="M5693" s="421"/>
      <c r="N5693" s="421"/>
      <c r="O5693" s="421"/>
      <c r="P5693" s="421"/>
    </row>
    <row r="5694" spans="9:16">
      <c r="I5694" s="419"/>
      <c r="J5694" s="420"/>
      <c r="K5694" s="421"/>
      <c r="L5694" s="421"/>
      <c r="M5694" s="421"/>
      <c r="N5694" s="421"/>
      <c r="O5694" s="421"/>
      <c r="P5694" s="421"/>
    </row>
    <row r="5695" spans="9:16">
      <c r="I5695" s="419"/>
      <c r="J5695" s="420"/>
      <c r="K5695" s="421"/>
      <c r="L5695" s="421"/>
      <c r="M5695" s="421"/>
      <c r="N5695" s="421"/>
      <c r="O5695" s="421"/>
      <c r="P5695" s="421"/>
    </row>
    <row r="5696" spans="9:16">
      <c r="I5696" s="419"/>
      <c r="J5696" s="420"/>
      <c r="K5696" s="421"/>
      <c r="L5696" s="421"/>
      <c r="M5696" s="421"/>
      <c r="N5696" s="421"/>
      <c r="O5696" s="421"/>
      <c r="P5696" s="421"/>
    </row>
    <row r="5697" spans="9:16">
      <c r="I5697" s="419"/>
      <c r="J5697" s="420"/>
      <c r="K5697" s="421"/>
      <c r="L5697" s="421"/>
      <c r="M5697" s="421"/>
      <c r="N5697" s="421"/>
      <c r="O5697" s="421"/>
      <c r="P5697" s="421"/>
    </row>
    <row r="5698" spans="9:16">
      <c r="I5698" s="419"/>
      <c r="J5698" s="420"/>
      <c r="K5698" s="421"/>
      <c r="L5698" s="421"/>
      <c r="M5698" s="421"/>
      <c r="N5698" s="421"/>
      <c r="O5698" s="421"/>
      <c r="P5698" s="421"/>
    </row>
    <row r="5699" spans="9:16">
      <c r="I5699" s="419"/>
      <c r="J5699" s="420"/>
      <c r="K5699" s="421"/>
      <c r="L5699" s="421"/>
      <c r="M5699" s="421"/>
      <c r="N5699" s="421"/>
      <c r="O5699" s="421"/>
      <c r="P5699" s="421"/>
    </row>
    <row r="5700" spans="9:16">
      <c r="I5700" s="419"/>
      <c r="J5700" s="420"/>
      <c r="K5700" s="421"/>
      <c r="L5700" s="421"/>
      <c r="M5700" s="421"/>
      <c r="N5700" s="421"/>
      <c r="O5700" s="421"/>
      <c r="P5700" s="421"/>
    </row>
    <row r="5701" spans="9:16">
      <c r="I5701" s="419"/>
      <c r="J5701" s="420"/>
      <c r="K5701" s="421"/>
      <c r="L5701" s="421"/>
      <c r="M5701" s="421"/>
      <c r="N5701" s="421"/>
      <c r="O5701" s="421"/>
      <c r="P5701" s="421"/>
    </row>
    <row r="5702" spans="9:16">
      <c r="I5702" s="419"/>
      <c r="J5702" s="420"/>
      <c r="K5702" s="421"/>
      <c r="L5702" s="421"/>
      <c r="M5702" s="421"/>
      <c r="N5702" s="421"/>
      <c r="O5702" s="421"/>
      <c r="P5702" s="421"/>
    </row>
    <row r="5703" spans="9:16">
      <c r="I5703" s="419"/>
      <c r="J5703" s="420"/>
      <c r="K5703" s="421"/>
      <c r="L5703" s="421"/>
      <c r="M5703" s="421"/>
      <c r="N5703" s="421"/>
      <c r="O5703" s="421"/>
      <c r="P5703" s="421"/>
    </row>
    <row r="5704" spans="9:16">
      <c r="I5704" s="419"/>
      <c r="J5704" s="420"/>
      <c r="K5704" s="421"/>
      <c r="L5704" s="421"/>
      <c r="M5704" s="421"/>
      <c r="N5704" s="421"/>
      <c r="O5704" s="421"/>
      <c r="P5704" s="421"/>
    </row>
    <row r="5705" spans="9:16">
      <c r="I5705" s="419"/>
      <c r="J5705" s="420"/>
      <c r="K5705" s="421"/>
      <c r="L5705" s="421"/>
      <c r="M5705" s="421"/>
      <c r="N5705" s="421"/>
      <c r="O5705" s="421"/>
      <c r="P5705" s="421"/>
    </row>
    <row r="5706" spans="9:16">
      <c r="I5706" s="419"/>
      <c r="J5706" s="420"/>
      <c r="K5706" s="421"/>
      <c r="L5706" s="421"/>
      <c r="M5706" s="421"/>
      <c r="N5706" s="421"/>
      <c r="O5706" s="421"/>
      <c r="P5706" s="421"/>
    </row>
    <row r="5707" spans="9:16">
      <c r="I5707" s="419"/>
      <c r="J5707" s="420"/>
      <c r="K5707" s="421"/>
      <c r="L5707" s="421"/>
      <c r="M5707" s="421"/>
      <c r="N5707" s="421"/>
      <c r="O5707" s="421"/>
      <c r="P5707" s="421"/>
    </row>
    <row r="5708" spans="9:16">
      <c r="I5708" s="419"/>
      <c r="J5708" s="420"/>
      <c r="K5708" s="421"/>
      <c r="L5708" s="421"/>
      <c r="M5708" s="421"/>
      <c r="N5708" s="421"/>
      <c r="O5708" s="421"/>
      <c r="P5708" s="421"/>
    </row>
    <row r="5709" spans="9:16">
      <c r="I5709" s="419"/>
      <c r="J5709" s="420"/>
      <c r="K5709" s="421"/>
      <c r="L5709" s="421"/>
      <c r="M5709" s="421"/>
      <c r="N5709" s="421"/>
      <c r="O5709" s="421"/>
      <c r="P5709" s="421"/>
    </row>
    <row r="5710" spans="9:16">
      <c r="I5710" s="419"/>
      <c r="J5710" s="420"/>
      <c r="K5710" s="421"/>
      <c r="L5710" s="421"/>
      <c r="M5710" s="421"/>
      <c r="N5710" s="421"/>
      <c r="O5710" s="421"/>
      <c r="P5710" s="421"/>
    </row>
    <row r="5711" spans="9:16">
      <c r="I5711" s="419"/>
      <c r="J5711" s="420"/>
      <c r="K5711" s="421"/>
      <c r="L5711" s="421"/>
      <c r="M5711" s="421"/>
      <c r="N5711" s="421"/>
      <c r="O5711" s="421"/>
      <c r="P5711" s="421"/>
    </row>
    <row r="5712" spans="9:16">
      <c r="I5712" s="419"/>
      <c r="J5712" s="420"/>
      <c r="K5712" s="421"/>
      <c r="L5712" s="421"/>
      <c r="M5712" s="421"/>
      <c r="N5712" s="421"/>
      <c r="O5712" s="421"/>
      <c r="P5712" s="421"/>
    </row>
    <row r="5713" spans="9:16">
      <c r="I5713" s="419"/>
      <c r="J5713" s="420"/>
      <c r="K5713" s="421"/>
      <c r="L5713" s="421"/>
      <c r="M5713" s="421"/>
      <c r="N5713" s="421"/>
      <c r="O5713" s="421"/>
      <c r="P5713" s="421"/>
    </row>
    <row r="5714" spans="9:16">
      <c r="I5714" s="419"/>
      <c r="J5714" s="420"/>
      <c r="K5714" s="421"/>
      <c r="L5714" s="421"/>
      <c r="M5714" s="421"/>
      <c r="N5714" s="421"/>
      <c r="O5714" s="421"/>
      <c r="P5714" s="421"/>
    </row>
    <row r="5715" spans="9:16">
      <c r="I5715" s="419"/>
      <c r="J5715" s="420"/>
      <c r="K5715" s="421"/>
      <c r="L5715" s="421"/>
      <c r="M5715" s="421"/>
      <c r="N5715" s="421"/>
      <c r="O5715" s="421"/>
      <c r="P5715" s="421"/>
    </row>
    <row r="5716" spans="9:16">
      <c r="I5716" s="419"/>
      <c r="J5716" s="420"/>
      <c r="K5716" s="421"/>
      <c r="L5716" s="421"/>
      <c r="M5716" s="421"/>
      <c r="N5716" s="421"/>
      <c r="O5716" s="421"/>
      <c r="P5716" s="421"/>
    </row>
    <row r="5717" spans="9:16">
      <c r="I5717" s="419"/>
      <c r="J5717" s="420"/>
      <c r="K5717" s="421"/>
      <c r="L5717" s="421"/>
      <c r="M5717" s="421"/>
      <c r="N5717" s="421"/>
      <c r="O5717" s="421"/>
      <c r="P5717" s="421"/>
    </row>
    <row r="5718" spans="9:16">
      <c r="I5718" s="419"/>
      <c r="J5718" s="420"/>
      <c r="K5718" s="421"/>
      <c r="L5718" s="421"/>
      <c r="M5718" s="421"/>
      <c r="N5718" s="421"/>
      <c r="O5718" s="421"/>
      <c r="P5718" s="421"/>
    </row>
    <row r="5719" spans="9:16">
      <c r="I5719" s="419"/>
      <c r="J5719" s="420"/>
      <c r="K5719" s="421"/>
      <c r="L5719" s="421"/>
      <c r="M5719" s="421"/>
      <c r="N5719" s="421"/>
      <c r="O5719" s="421"/>
      <c r="P5719" s="421"/>
    </row>
    <row r="5720" spans="9:16">
      <c r="I5720" s="419"/>
      <c r="J5720" s="420"/>
      <c r="K5720" s="421"/>
      <c r="L5720" s="421"/>
      <c r="M5720" s="421"/>
      <c r="N5720" s="421"/>
      <c r="O5720" s="421"/>
      <c r="P5720" s="421"/>
    </row>
    <row r="5721" spans="9:16">
      <c r="I5721" s="419"/>
      <c r="J5721" s="420"/>
      <c r="K5721" s="421"/>
      <c r="L5721" s="421"/>
      <c r="M5721" s="421"/>
      <c r="N5721" s="421"/>
      <c r="O5721" s="421"/>
      <c r="P5721" s="421"/>
    </row>
    <row r="5722" spans="9:16">
      <c r="I5722" s="419"/>
      <c r="J5722" s="420"/>
      <c r="K5722" s="421"/>
      <c r="L5722" s="421"/>
      <c r="M5722" s="421"/>
      <c r="N5722" s="421"/>
      <c r="O5722" s="421"/>
      <c r="P5722" s="421"/>
    </row>
    <row r="5723" spans="9:16">
      <c r="I5723" s="419"/>
      <c r="J5723" s="420"/>
      <c r="K5723" s="421"/>
      <c r="L5723" s="421"/>
      <c r="M5723" s="421"/>
      <c r="N5723" s="421"/>
      <c r="O5723" s="421"/>
      <c r="P5723" s="421"/>
    </row>
    <row r="5724" spans="9:16">
      <c r="I5724" s="419"/>
      <c r="J5724" s="420"/>
      <c r="K5724" s="421"/>
      <c r="L5724" s="421"/>
      <c r="M5724" s="421"/>
      <c r="N5724" s="421"/>
      <c r="O5724" s="421"/>
      <c r="P5724" s="421"/>
    </row>
    <row r="5725" spans="9:16">
      <c r="I5725" s="419"/>
      <c r="J5725" s="420"/>
      <c r="K5725" s="421"/>
      <c r="L5725" s="421"/>
      <c r="M5725" s="421"/>
      <c r="N5725" s="421"/>
      <c r="O5725" s="421"/>
      <c r="P5725" s="421"/>
    </row>
    <row r="5726" spans="9:16">
      <c r="I5726" s="419"/>
      <c r="J5726" s="420"/>
      <c r="K5726" s="421"/>
      <c r="L5726" s="421"/>
      <c r="M5726" s="421"/>
      <c r="N5726" s="421"/>
      <c r="O5726" s="421"/>
      <c r="P5726" s="421"/>
    </row>
    <row r="5727" spans="9:16">
      <c r="I5727" s="419"/>
      <c r="J5727" s="420"/>
      <c r="K5727" s="421"/>
      <c r="L5727" s="421"/>
      <c r="M5727" s="421"/>
      <c r="N5727" s="421"/>
      <c r="O5727" s="421"/>
      <c r="P5727" s="421"/>
    </row>
    <row r="5728" spans="9:16">
      <c r="I5728" s="419"/>
      <c r="J5728" s="420"/>
      <c r="K5728" s="421"/>
      <c r="L5728" s="421"/>
      <c r="M5728" s="421"/>
      <c r="N5728" s="421"/>
      <c r="O5728" s="421"/>
      <c r="P5728" s="421"/>
    </row>
    <row r="5729" spans="9:16">
      <c r="I5729" s="419"/>
      <c r="J5729" s="420"/>
      <c r="K5729" s="421"/>
      <c r="L5729" s="421"/>
      <c r="M5729" s="421"/>
      <c r="N5729" s="421"/>
      <c r="O5729" s="421"/>
      <c r="P5729" s="421"/>
    </row>
    <row r="5730" spans="9:16">
      <c r="I5730" s="419"/>
      <c r="J5730" s="420"/>
      <c r="K5730" s="421"/>
      <c r="L5730" s="421"/>
      <c r="M5730" s="421"/>
      <c r="N5730" s="421"/>
      <c r="O5730" s="421"/>
      <c r="P5730" s="421"/>
    </row>
    <row r="5731" spans="9:16">
      <c r="I5731" s="419"/>
      <c r="J5731" s="420"/>
      <c r="K5731" s="421"/>
      <c r="L5731" s="421"/>
      <c r="M5731" s="421"/>
      <c r="N5731" s="421"/>
      <c r="O5731" s="421"/>
      <c r="P5731" s="421"/>
    </row>
    <row r="5732" spans="9:16">
      <c r="I5732" s="419"/>
      <c r="J5732" s="420"/>
      <c r="K5732" s="421"/>
      <c r="L5732" s="421"/>
      <c r="M5732" s="421"/>
      <c r="N5732" s="421"/>
      <c r="O5732" s="421"/>
      <c r="P5732" s="421"/>
    </row>
    <row r="5733" spans="9:16">
      <c r="I5733" s="419"/>
      <c r="J5733" s="420"/>
      <c r="K5733" s="421"/>
      <c r="L5733" s="421"/>
      <c r="M5733" s="421"/>
      <c r="N5733" s="421"/>
      <c r="O5733" s="421"/>
      <c r="P5733" s="421"/>
    </row>
    <row r="5734" spans="9:16">
      <c r="I5734" s="419"/>
      <c r="J5734" s="420"/>
      <c r="K5734" s="421"/>
      <c r="L5734" s="421"/>
      <c r="M5734" s="421"/>
      <c r="N5734" s="421"/>
      <c r="O5734" s="421"/>
      <c r="P5734" s="421"/>
    </row>
    <row r="5735" spans="9:16">
      <c r="I5735" s="419"/>
      <c r="J5735" s="420"/>
      <c r="K5735" s="421"/>
      <c r="L5735" s="421"/>
      <c r="M5735" s="421"/>
      <c r="N5735" s="421"/>
      <c r="O5735" s="421"/>
      <c r="P5735" s="421"/>
    </row>
    <row r="5736" spans="9:16">
      <c r="I5736" s="419"/>
      <c r="J5736" s="420"/>
      <c r="K5736" s="421"/>
      <c r="L5736" s="421"/>
      <c r="M5736" s="421"/>
      <c r="N5736" s="421"/>
      <c r="O5736" s="421"/>
      <c r="P5736" s="421"/>
    </row>
    <row r="5737" spans="9:16">
      <c r="I5737" s="419"/>
      <c r="J5737" s="420"/>
      <c r="K5737" s="421"/>
      <c r="L5737" s="421"/>
      <c r="M5737" s="421"/>
      <c r="N5737" s="421"/>
      <c r="O5737" s="421"/>
      <c r="P5737" s="421"/>
    </row>
    <row r="5738" spans="9:16">
      <c r="I5738" s="419"/>
      <c r="J5738" s="420"/>
      <c r="K5738" s="421"/>
      <c r="L5738" s="421"/>
      <c r="M5738" s="421"/>
      <c r="N5738" s="421"/>
      <c r="O5738" s="421"/>
      <c r="P5738" s="421"/>
    </row>
    <row r="5739" spans="9:16">
      <c r="I5739" s="419"/>
      <c r="J5739" s="420"/>
      <c r="K5739" s="421"/>
      <c r="L5739" s="421"/>
      <c r="M5739" s="421"/>
      <c r="N5739" s="421"/>
      <c r="O5739" s="421"/>
      <c r="P5739" s="421"/>
    </row>
    <row r="5740" spans="9:16">
      <c r="I5740" s="419"/>
      <c r="J5740" s="420"/>
      <c r="K5740" s="421"/>
      <c r="L5740" s="421"/>
      <c r="M5740" s="421"/>
      <c r="N5740" s="421"/>
      <c r="O5740" s="421"/>
      <c r="P5740" s="421"/>
    </row>
    <row r="5741" spans="9:16">
      <c r="I5741" s="419"/>
      <c r="J5741" s="420"/>
      <c r="K5741" s="421"/>
      <c r="L5741" s="421"/>
      <c r="M5741" s="421"/>
      <c r="N5741" s="421"/>
      <c r="O5741" s="421"/>
      <c r="P5741" s="421"/>
    </row>
    <row r="5742" spans="9:16">
      <c r="I5742" s="419"/>
      <c r="J5742" s="420"/>
      <c r="K5742" s="421"/>
      <c r="L5742" s="421"/>
      <c r="M5742" s="421"/>
      <c r="N5742" s="421"/>
      <c r="O5742" s="421"/>
      <c r="P5742" s="421"/>
    </row>
    <row r="5743" spans="9:16">
      <c r="I5743" s="419"/>
      <c r="J5743" s="420"/>
      <c r="K5743" s="421"/>
      <c r="L5743" s="421"/>
      <c r="M5743" s="421"/>
      <c r="N5743" s="421"/>
      <c r="O5743" s="421"/>
      <c r="P5743" s="421"/>
    </row>
    <row r="5744" spans="9:16">
      <c r="I5744" s="419"/>
      <c r="J5744" s="420"/>
      <c r="K5744" s="421"/>
      <c r="L5744" s="421"/>
      <c r="M5744" s="421"/>
      <c r="N5744" s="421"/>
      <c r="O5744" s="421"/>
      <c r="P5744" s="421"/>
    </row>
    <row r="5745" spans="9:16">
      <c r="I5745" s="419"/>
      <c r="J5745" s="420"/>
      <c r="K5745" s="421"/>
      <c r="L5745" s="421"/>
      <c r="M5745" s="421"/>
      <c r="N5745" s="421"/>
      <c r="O5745" s="421"/>
      <c r="P5745" s="421"/>
    </row>
    <row r="5746" spans="9:16">
      <c r="I5746" s="419"/>
      <c r="J5746" s="420"/>
      <c r="K5746" s="421"/>
      <c r="L5746" s="421"/>
      <c r="M5746" s="421"/>
      <c r="N5746" s="421"/>
      <c r="O5746" s="421"/>
      <c r="P5746" s="421"/>
    </row>
    <row r="5747" spans="9:16">
      <c r="I5747" s="419"/>
      <c r="J5747" s="420"/>
      <c r="K5747" s="421"/>
      <c r="L5747" s="421"/>
      <c r="M5747" s="421"/>
      <c r="N5747" s="421"/>
      <c r="O5747" s="421"/>
      <c r="P5747" s="421"/>
    </row>
    <row r="5748" spans="9:16">
      <c r="I5748" s="419"/>
      <c r="J5748" s="420"/>
      <c r="K5748" s="421"/>
      <c r="L5748" s="421"/>
      <c r="M5748" s="421"/>
      <c r="N5748" s="421"/>
      <c r="O5748" s="421"/>
      <c r="P5748" s="421"/>
    </row>
    <row r="5749" spans="9:16">
      <c r="I5749" s="419"/>
      <c r="J5749" s="420"/>
      <c r="K5749" s="421"/>
      <c r="L5749" s="421"/>
      <c r="M5749" s="421"/>
      <c r="N5749" s="421"/>
      <c r="O5749" s="421"/>
      <c r="P5749" s="421"/>
    </row>
    <row r="5750" spans="9:16">
      <c r="I5750" s="419"/>
      <c r="J5750" s="420"/>
      <c r="K5750" s="421"/>
      <c r="L5750" s="421"/>
      <c r="M5750" s="421"/>
      <c r="N5750" s="421"/>
      <c r="O5750" s="421"/>
      <c r="P5750" s="421"/>
    </row>
    <row r="5751" spans="9:16">
      <c r="I5751" s="419"/>
      <c r="J5751" s="420"/>
      <c r="K5751" s="421"/>
      <c r="L5751" s="421"/>
      <c r="M5751" s="421"/>
      <c r="N5751" s="421"/>
      <c r="O5751" s="421"/>
      <c r="P5751" s="421"/>
    </row>
    <row r="5752" spans="9:16">
      <c r="I5752" s="419"/>
      <c r="J5752" s="420"/>
      <c r="K5752" s="421"/>
      <c r="L5752" s="421"/>
      <c r="M5752" s="421"/>
      <c r="N5752" s="421"/>
      <c r="O5752" s="421"/>
      <c r="P5752" s="421"/>
    </row>
    <row r="5753" spans="9:16">
      <c r="I5753" s="419"/>
      <c r="J5753" s="420"/>
      <c r="K5753" s="421"/>
      <c r="L5753" s="421"/>
      <c r="M5753" s="421"/>
      <c r="N5753" s="421"/>
      <c r="O5753" s="421"/>
      <c r="P5753" s="421"/>
    </row>
    <row r="5754" spans="9:16">
      <c r="I5754" s="419"/>
      <c r="J5754" s="420"/>
      <c r="K5754" s="421"/>
      <c r="L5754" s="421"/>
      <c r="M5754" s="421"/>
      <c r="N5754" s="421"/>
      <c r="O5754" s="421"/>
      <c r="P5754" s="421"/>
    </row>
    <row r="5755" spans="9:16">
      <c r="I5755" s="419"/>
      <c r="J5755" s="420"/>
      <c r="K5755" s="421"/>
      <c r="L5755" s="421"/>
      <c r="M5755" s="421"/>
      <c r="N5755" s="421"/>
      <c r="O5755" s="421"/>
      <c r="P5755" s="421"/>
    </row>
    <row r="5756" spans="9:16">
      <c r="I5756" s="419"/>
      <c r="J5756" s="420"/>
      <c r="K5756" s="421"/>
      <c r="L5756" s="421"/>
      <c r="M5756" s="421"/>
      <c r="N5756" s="421"/>
      <c r="O5756" s="421"/>
      <c r="P5756" s="421"/>
    </row>
    <row r="5757" spans="9:16">
      <c r="I5757" s="419"/>
      <c r="J5757" s="420"/>
      <c r="K5757" s="421"/>
      <c r="L5757" s="421"/>
      <c r="M5757" s="421"/>
      <c r="N5757" s="421"/>
      <c r="O5757" s="421"/>
      <c r="P5757" s="421"/>
    </row>
    <row r="5758" spans="9:16">
      <c r="I5758" s="419"/>
      <c r="J5758" s="420"/>
      <c r="K5758" s="421"/>
      <c r="L5758" s="421"/>
      <c r="M5758" s="421"/>
      <c r="N5758" s="421"/>
      <c r="O5758" s="421"/>
      <c r="P5758" s="421"/>
    </row>
    <row r="5759" spans="9:16">
      <c r="I5759" s="419"/>
      <c r="J5759" s="420"/>
      <c r="K5759" s="421"/>
      <c r="L5759" s="421"/>
      <c r="M5759" s="421"/>
      <c r="N5759" s="421"/>
      <c r="O5759" s="421"/>
      <c r="P5759" s="421"/>
    </row>
    <row r="5760" spans="9:16">
      <c r="I5760" s="419"/>
      <c r="J5760" s="420"/>
      <c r="K5760" s="421"/>
      <c r="L5760" s="421"/>
      <c r="M5760" s="421"/>
      <c r="N5760" s="421"/>
      <c r="O5760" s="421"/>
      <c r="P5760" s="421"/>
    </row>
    <row r="5761" spans="9:16">
      <c r="I5761" s="419"/>
      <c r="J5761" s="420"/>
      <c r="K5761" s="421"/>
      <c r="L5761" s="421"/>
      <c r="M5761" s="421"/>
      <c r="N5761" s="421"/>
      <c r="O5761" s="421"/>
      <c r="P5761" s="421"/>
    </row>
    <row r="5762" spans="9:16">
      <c r="I5762" s="419"/>
      <c r="J5762" s="420"/>
      <c r="K5762" s="421"/>
      <c r="L5762" s="421"/>
      <c r="M5762" s="421"/>
      <c r="N5762" s="421"/>
      <c r="O5762" s="421"/>
      <c r="P5762" s="421"/>
    </row>
    <row r="5763" spans="9:16">
      <c r="I5763" s="419"/>
      <c r="J5763" s="420"/>
      <c r="K5763" s="421"/>
      <c r="L5763" s="421"/>
      <c r="M5763" s="421"/>
      <c r="N5763" s="421"/>
      <c r="O5763" s="421"/>
      <c r="P5763" s="421"/>
    </row>
    <row r="5764" spans="9:16">
      <c r="I5764" s="419"/>
      <c r="J5764" s="420"/>
      <c r="K5764" s="421"/>
      <c r="L5764" s="421"/>
      <c r="M5764" s="421"/>
      <c r="N5764" s="421"/>
      <c r="O5764" s="421"/>
      <c r="P5764" s="421"/>
    </row>
    <row r="5765" spans="9:16">
      <c r="I5765" s="419"/>
      <c r="J5765" s="420"/>
      <c r="K5765" s="421"/>
      <c r="L5765" s="421"/>
      <c r="M5765" s="421"/>
      <c r="N5765" s="421"/>
      <c r="O5765" s="421"/>
      <c r="P5765" s="421"/>
    </row>
    <row r="5766" spans="9:16">
      <c r="I5766" s="419"/>
      <c r="J5766" s="420"/>
      <c r="K5766" s="421"/>
      <c r="L5766" s="421"/>
      <c r="M5766" s="421"/>
      <c r="N5766" s="421"/>
      <c r="O5766" s="421"/>
      <c r="P5766" s="421"/>
    </row>
    <row r="5767" spans="9:16">
      <c r="I5767" s="419"/>
      <c r="J5767" s="420"/>
      <c r="K5767" s="421"/>
      <c r="L5767" s="421"/>
      <c r="M5767" s="421"/>
      <c r="N5767" s="421"/>
      <c r="O5767" s="421"/>
      <c r="P5767" s="421"/>
    </row>
    <row r="5768" spans="9:16">
      <c r="I5768" s="419"/>
      <c r="J5768" s="420"/>
      <c r="K5768" s="421"/>
      <c r="L5768" s="421"/>
      <c r="M5768" s="421"/>
      <c r="N5768" s="421"/>
      <c r="O5768" s="421"/>
      <c r="P5768" s="421"/>
    </row>
    <row r="5769" spans="9:16">
      <c r="I5769" s="419"/>
      <c r="J5769" s="420"/>
      <c r="K5769" s="421"/>
      <c r="L5769" s="421"/>
      <c r="M5769" s="421"/>
      <c r="N5769" s="421"/>
      <c r="O5769" s="421"/>
      <c r="P5769" s="421"/>
    </row>
    <row r="5770" spans="9:16">
      <c r="I5770" s="419"/>
      <c r="J5770" s="420"/>
      <c r="K5770" s="421"/>
      <c r="L5770" s="421"/>
      <c r="M5770" s="421"/>
      <c r="N5770" s="421"/>
      <c r="O5770" s="421"/>
      <c r="P5770" s="421"/>
    </row>
    <row r="5771" spans="9:16">
      <c r="I5771" s="419"/>
      <c r="J5771" s="420"/>
      <c r="K5771" s="421"/>
      <c r="L5771" s="421"/>
      <c r="M5771" s="421"/>
      <c r="N5771" s="421"/>
      <c r="O5771" s="421"/>
      <c r="P5771" s="421"/>
    </row>
    <row r="5772" spans="9:16">
      <c r="I5772" s="419"/>
      <c r="J5772" s="420"/>
      <c r="K5772" s="421"/>
      <c r="L5772" s="421"/>
      <c r="M5772" s="421"/>
      <c r="N5772" s="421"/>
      <c r="O5772" s="421"/>
      <c r="P5772" s="421"/>
    </row>
    <row r="5773" spans="9:16">
      <c r="I5773" s="419"/>
      <c r="J5773" s="420"/>
      <c r="K5773" s="421"/>
      <c r="L5773" s="421"/>
      <c r="M5773" s="421"/>
      <c r="N5773" s="421"/>
      <c r="O5773" s="421"/>
      <c r="P5773" s="421"/>
    </row>
    <row r="5774" spans="9:16">
      <c r="I5774" s="419"/>
      <c r="J5774" s="420"/>
      <c r="K5774" s="421"/>
      <c r="L5774" s="421"/>
      <c r="M5774" s="421"/>
      <c r="N5774" s="421"/>
      <c r="O5774" s="421"/>
      <c r="P5774" s="421"/>
    </row>
    <row r="5775" spans="9:16">
      <c r="I5775" s="419"/>
      <c r="J5775" s="420"/>
      <c r="K5775" s="421"/>
      <c r="L5775" s="421"/>
      <c r="M5775" s="421"/>
      <c r="N5775" s="421"/>
      <c r="O5775" s="421"/>
      <c r="P5775" s="421"/>
    </row>
    <row r="5776" spans="9:16">
      <c r="I5776" s="419"/>
      <c r="J5776" s="420"/>
      <c r="K5776" s="421"/>
      <c r="L5776" s="421"/>
      <c r="M5776" s="421"/>
      <c r="N5776" s="421"/>
      <c r="O5776" s="421"/>
      <c r="P5776" s="421"/>
    </row>
    <row r="5777" spans="9:16">
      <c r="I5777" s="419"/>
      <c r="J5777" s="420"/>
      <c r="K5777" s="421"/>
      <c r="L5777" s="421"/>
      <c r="M5777" s="421"/>
      <c r="N5777" s="421"/>
      <c r="O5777" s="421"/>
      <c r="P5777" s="421"/>
    </row>
    <row r="5778" spans="9:16">
      <c r="I5778" s="419"/>
      <c r="J5778" s="420"/>
      <c r="K5778" s="421"/>
      <c r="L5778" s="421"/>
      <c r="M5778" s="421"/>
      <c r="N5778" s="421"/>
      <c r="O5778" s="421"/>
      <c r="P5778" s="421"/>
    </row>
    <row r="5779" spans="9:16">
      <c r="I5779" s="419"/>
      <c r="J5779" s="420"/>
      <c r="K5779" s="421"/>
      <c r="L5779" s="421"/>
      <c r="M5779" s="421"/>
      <c r="N5779" s="421"/>
      <c r="O5779" s="421"/>
      <c r="P5779" s="421"/>
    </row>
    <row r="5780" spans="9:16">
      <c r="I5780" s="419"/>
      <c r="J5780" s="420"/>
      <c r="K5780" s="421"/>
      <c r="L5780" s="421"/>
      <c r="M5780" s="421"/>
      <c r="N5780" s="421"/>
      <c r="O5780" s="421"/>
      <c r="P5780" s="421"/>
    </row>
    <row r="5781" spans="9:16">
      <c r="I5781" s="419"/>
      <c r="J5781" s="420"/>
      <c r="K5781" s="421"/>
      <c r="L5781" s="421"/>
      <c r="M5781" s="421"/>
      <c r="N5781" s="421"/>
      <c r="O5781" s="421"/>
      <c r="P5781" s="421"/>
    </row>
    <row r="5782" spans="9:16">
      <c r="I5782" s="419"/>
      <c r="J5782" s="420"/>
      <c r="K5782" s="421"/>
      <c r="L5782" s="421"/>
      <c r="M5782" s="421"/>
      <c r="N5782" s="421"/>
      <c r="O5782" s="421"/>
      <c r="P5782" s="421"/>
    </row>
    <row r="5783" spans="9:16">
      <c r="I5783" s="419"/>
      <c r="J5783" s="420"/>
      <c r="K5783" s="421"/>
      <c r="L5783" s="421"/>
      <c r="M5783" s="421"/>
      <c r="N5783" s="421"/>
      <c r="O5783" s="421"/>
      <c r="P5783" s="421"/>
    </row>
    <row r="5784" spans="9:16">
      <c r="I5784" s="419"/>
      <c r="J5784" s="420"/>
      <c r="K5784" s="421"/>
      <c r="L5784" s="421"/>
      <c r="M5784" s="421"/>
      <c r="N5784" s="421"/>
      <c r="O5784" s="421"/>
      <c r="P5784" s="421"/>
    </row>
    <row r="5785" spans="9:16">
      <c r="I5785" s="419"/>
      <c r="J5785" s="420"/>
      <c r="K5785" s="421"/>
      <c r="L5785" s="421"/>
      <c r="M5785" s="421"/>
      <c r="N5785" s="421"/>
      <c r="O5785" s="421"/>
      <c r="P5785" s="421"/>
    </row>
    <row r="5786" spans="9:16">
      <c r="I5786" s="419"/>
      <c r="J5786" s="420"/>
      <c r="K5786" s="421"/>
      <c r="L5786" s="421"/>
      <c r="M5786" s="421"/>
      <c r="N5786" s="421"/>
      <c r="O5786" s="421"/>
      <c r="P5786" s="421"/>
    </row>
    <row r="5787" spans="9:16">
      <c r="I5787" s="419"/>
      <c r="J5787" s="420"/>
      <c r="K5787" s="421"/>
      <c r="L5787" s="421"/>
      <c r="M5787" s="421"/>
      <c r="N5787" s="421"/>
      <c r="O5787" s="421"/>
      <c r="P5787" s="421"/>
    </row>
    <row r="5788" spans="9:16">
      <c r="I5788" s="419"/>
      <c r="J5788" s="420"/>
      <c r="K5788" s="421"/>
      <c r="L5788" s="421"/>
      <c r="M5788" s="421"/>
      <c r="N5788" s="421"/>
      <c r="O5788" s="421"/>
      <c r="P5788" s="421"/>
    </row>
    <row r="5789" spans="9:16">
      <c r="I5789" s="419"/>
      <c r="J5789" s="420"/>
      <c r="K5789" s="421"/>
      <c r="L5789" s="421"/>
      <c r="M5789" s="421"/>
      <c r="N5789" s="421"/>
      <c r="O5789" s="421"/>
      <c r="P5789" s="421"/>
    </row>
    <row r="5790" spans="9:16">
      <c r="I5790" s="419"/>
      <c r="J5790" s="420"/>
      <c r="K5790" s="421"/>
      <c r="L5790" s="421"/>
      <c r="M5790" s="421"/>
      <c r="N5790" s="421"/>
      <c r="O5790" s="421"/>
      <c r="P5790" s="421"/>
    </row>
    <row r="5791" spans="9:16">
      <c r="I5791" s="419"/>
      <c r="J5791" s="420"/>
      <c r="K5791" s="421"/>
      <c r="L5791" s="421"/>
      <c r="M5791" s="421"/>
      <c r="N5791" s="421"/>
      <c r="O5791" s="421"/>
      <c r="P5791" s="421"/>
    </row>
    <row r="5792" spans="9:16">
      <c r="I5792" s="419"/>
      <c r="J5792" s="420"/>
      <c r="K5792" s="421"/>
      <c r="L5792" s="421"/>
      <c r="M5792" s="421"/>
      <c r="N5792" s="421"/>
      <c r="O5792" s="421"/>
      <c r="P5792" s="421"/>
    </row>
    <row r="5793" spans="9:16">
      <c r="I5793" s="419"/>
      <c r="J5793" s="420"/>
      <c r="K5793" s="421"/>
      <c r="L5793" s="421"/>
      <c r="M5793" s="421"/>
      <c r="N5793" s="421"/>
      <c r="O5793" s="421"/>
      <c r="P5793" s="421"/>
    </row>
    <row r="5794" spans="9:16">
      <c r="I5794" s="419"/>
      <c r="J5794" s="420"/>
      <c r="K5794" s="421"/>
      <c r="L5794" s="421"/>
      <c r="M5794" s="421"/>
      <c r="N5794" s="421"/>
      <c r="O5794" s="421"/>
      <c r="P5794" s="421"/>
    </row>
    <row r="5795" spans="9:16">
      <c r="I5795" s="419"/>
      <c r="J5795" s="420"/>
      <c r="K5795" s="421"/>
      <c r="L5795" s="421"/>
      <c r="M5795" s="421"/>
      <c r="N5795" s="421"/>
      <c r="O5795" s="421"/>
      <c r="P5795" s="421"/>
    </row>
    <row r="5796" spans="9:16">
      <c r="I5796" s="419"/>
      <c r="J5796" s="420"/>
      <c r="K5796" s="421"/>
      <c r="L5796" s="421"/>
      <c r="M5796" s="421"/>
      <c r="N5796" s="421"/>
      <c r="O5796" s="421"/>
      <c r="P5796" s="421"/>
    </row>
    <row r="5797" spans="9:16">
      <c r="I5797" s="419"/>
      <c r="J5797" s="420"/>
      <c r="K5797" s="421"/>
      <c r="L5797" s="421"/>
      <c r="M5797" s="421"/>
      <c r="N5797" s="421"/>
      <c r="O5797" s="421"/>
      <c r="P5797" s="421"/>
    </row>
    <row r="5798" spans="9:16">
      <c r="I5798" s="419"/>
      <c r="J5798" s="420"/>
      <c r="K5798" s="421"/>
      <c r="L5798" s="421"/>
      <c r="M5798" s="421"/>
      <c r="N5798" s="421"/>
      <c r="O5798" s="421"/>
      <c r="P5798" s="421"/>
    </row>
    <row r="5799" spans="9:16">
      <c r="I5799" s="419"/>
      <c r="J5799" s="420"/>
      <c r="K5799" s="421"/>
      <c r="L5799" s="421"/>
      <c r="M5799" s="421"/>
      <c r="N5799" s="421"/>
      <c r="O5799" s="421"/>
      <c r="P5799" s="421"/>
    </row>
    <row r="5800" spans="9:16">
      <c r="I5800" s="419"/>
      <c r="J5800" s="420"/>
      <c r="K5800" s="421"/>
      <c r="L5800" s="421"/>
      <c r="M5800" s="421"/>
      <c r="N5800" s="421"/>
      <c r="O5800" s="421"/>
      <c r="P5800" s="421"/>
    </row>
    <row r="5801" spans="9:16">
      <c r="I5801" s="419"/>
      <c r="J5801" s="420"/>
      <c r="K5801" s="421"/>
      <c r="L5801" s="421"/>
      <c r="M5801" s="421"/>
      <c r="N5801" s="421"/>
      <c r="O5801" s="421"/>
      <c r="P5801" s="421"/>
    </row>
    <row r="5802" spans="9:16">
      <c r="I5802" s="419"/>
      <c r="J5802" s="420"/>
      <c r="K5802" s="421"/>
      <c r="L5802" s="421"/>
      <c r="M5802" s="421"/>
      <c r="N5802" s="421"/>
      <c r="O5802" s="421"/>
      <c r="P5802" s="421"/>
    </row>
    <row r="5803" spans="9:16">
      <c r="I5803" s="419"/>
      <c r="J5803" s="420"/>
      <c r="K5803" s="421"/>
      <c r="L5803" s="421"/>
      <c r="M5803" s="421"/>
      <c r="N5803" s="421"/>
      <c r="O5803" s="421"/>
      <c r="P5803" s="421"/>
    </row>
    <row r="5804" spans="9:16">
      <c r="I5804" s="419"/>
      <c r="J5804" s="420"/>
      <c r="K5804" s="421"/>
      <c r="L5804" s="421"/>
      <c r="M5804" s="421"/>
      <c r="N5804" s="421"/>
      <c r="O5804" s="421"/>
      <c r="P5804" s="421"/>
    </row>
    <row r="5805" spans="9:16">
      <c r="I5805" s="419"/>
      <c r="J5805" s="420"/>
      <c r="K5805" s="421"/>
      <c r="L5805" s="421"/>
      <c r="M5805" s="421"/>
      <c r="N5805" s="421"/>
      <c r="O5805" s="421"/>
      <c r="P5805" s="421"/>
    </row>
    <row r="5806" spans="9:16">
      <c r="I5806" s="419"/>
      <c r="J5806" s="420"/>
      <c r="K5806" s="421"/>
      <c r="L5806" s="421"/>
      <c r="M5806" s="421"/>
      <c r="N5806" s="421"/>
      <c r="O5806" s="421"/>
      <c r="P5806" s="421"/>
    </row>
    <row r="5807" spans="9:16">
      <c r="I5807" s="419"/>
      <c r="J5807" s="420"/>
      <c r="K5807" s="421"/>
      <c r="L5807" s="421"/>
      <c r="M5807" s="421"/>
      <c r="N5807" s="421"/>
      <c r="O5807" s="421"/>
      <c r="P5807" s="421"/>
    </row>
    <row r="5808" spans="9:16">
      <c r="I5808" s="419"/>
      <c r="J5808" s="420"/>
      <c r="K5808" s="421"/>
      <c r="L5808" s="421"/>
      <c r="M5808" s="421"/>
      <c r="N5808" s="421"/>
      <c r="O5808" s="421"/>
      <c r="P5808" s="421"/>
    </row>
    <row r="5809" spans="9:16">
      <c r="I5809" s="419"/>
      <c r="J5809" s="420"/>
      <c r="K5809" s="421"/>
      <c r="L5809" s="421"/>
      <c r="M5809" s="421"/>
      <c r="N5809" s="421"/>
      <c r="O5809" s="421"/>
      <c r="P5809" s="421"/>
    </row>
    <row r="5810" spans="9:16">
      <c r="I5810" s="419"/>
      <c r="J5810" s="420"/>
      <c r="K5810" s="421"/>
      <c r="L5810" s="421"/>
      <c r="M5810" s="421"/>
      <c r="N5810" s="421"/>
      <c r="O5810" s="421"/>
      <c r="P5810" s="421"/>
    </row>
    <row r="5811" spans="9:16">
      <c r="I5811" s="419"/>
      <c r="J5811" s="420"/>
      <c r="K5811" s="421"/>
      <c r="L5811" s="421"/>
      <c r="M5811" s="421"/>
      <c r="N5811" s="421"/>
      <c r="O5811" s="421"/>
      <c r="P5811" s="421"/>
    </row>
    <row r="5812" spans="9:16">
      <c r="I5812" s="419"/>
      <c r="J5812" s="420"/>
      <c r="K5812" s="421"/>
      <c r="L5812" s="421"/>
      <c r="M5812" s="421"/>
      <c r="N5812" s="421"/>
      <c r="O5812" s="421"/>
      <c r="P5812" s="421"/>
    </row>
    <row r="5813" spans="9:16">
      <c r="I5813" s="419"/>
      <c r="J5813" s="420"/>
      <c r="K5813" s="421"/>
      <c r="L5813" s="421"/>
      <c r="M5813" s="421"/>
      <c r="N5813" s="421"/>
      <c r="O5813" s="421"/>
      <c r="P5813" s="421"/>
    </row>
    <row r="5814" spans="9:16">
      <c r="I5814" s="419"/>
      <c r="J5814" s="420"/>
      <c r="K5814" s="421"/>
      <c r="L5814" s="421"/>
      <c r="M5814" s="421"/>
      <c r="N5814" s="421"/>
      <c r="O5814" s="421"/>
      <c r="P5814" s="421"/>
    </row>
    <row r="5815" spans="9:16">
      <c r="I5815" s="419"/>
      <c r="J5815" s="420"/>
      <c r="K5815" s="421"/>
      <c r="L5815" s="421"/>
      <c r="M5815" s="421"/>
      <c r="N5815" s="421"/>
      <c r="O5815" s="421"/>
      <c r="P5815" s="421"/>
    </row>
    <row r="5816" spans="9:16">
      <c r="I5816" s="419"/>
      <c r="J5816" s="420"/>
      <c r="K5816" s="421"/>
      <c r="L5816" s="421"/>
      <c r="M5816" s="421"/>
      <c r="N5816" s="421"/>
      <c r="O5816" s="421"/>
      <c r="P5816" s="421"/>
    </row>
    <row r="5817" spans="9:16">
      <c r="I5817" s="419"/>
      <c r="J5817" s="420"/>
      <c r="K5817" s="421"/>
      <c r="L5817" s="421"/>
      <c r="M5817" s="421"/>
      <c r="N5817" s="421"/>
      <c r="O5817" s="421"/>
      <c r="P5817" s="421"/>
    </row>
    <row r="5818" spans="9:16">
      <c r="I5818" s="419"/>
      <c r="J5818" s="420"/>
      <c r="K5818" s="421"/>
      <c r="L5818" s="421"/>
      <c r="M5818" s="421"/>
      <c r="N5818" s="421"/>
      <c r="O5818" s="421"/>
      <c r="P5818" s="421"/>
    </row>
    <row r="5819" spans="9:16">
      <c r="I5819" s="419"/>
      <c r="J5819" s="420"/>
      <c r="K5819" s="421"/>
      <c r="L5819" s="421"/>
      <c r="M5819" s="421"/>
      <c r="N5819" s="421"/>
      <c r="O5819" s="421"/>
      <c r="P5819" s="421"/>
    </row>
    <row r="5820" spans="9:16">
      <c r="I5820" s="419"/>
      <c r="J5820" s="420"/>
      <c r="K5820" s="421"/>
      <c r="L5820" s="421"/>
      <c r="M5820" s="421"/>
      <c r="N5820" s="421"/>
      <c r="O5820" s="421"/>
      <c r="P5820" s="421"/>
    </row>
    <row r="5821" spans="9:16">
      <c r="I5821" s="419"/>
      <c r="J5821" s="420"/>
      <c r="K5821" s="421"/>
      <c r="L5821" s="421"/>
      <c r="M5821" s="421"/>
      <c r="N5821" s="421"/>
      <c r="O5821" s="421"/>
      <c r="P5821" s="421"/>
    </row>
    <row r="5822" spans="9:16">
      <c r="I5822" s="419"/>
      <c r="J5822" s="420"/>
      <c r="K5822" s="421"/>
      <c r="L5822" s="421"/>
      <c r="M5822" s="421"/>
      <c r="N5822" s="421"/>
      <c r="O5822" s="421"/>
      <c r="P5822" s="421"/>
    </row>
    <row r="5823" spans="9:16">
      <c r="I5823" s="419"/>
      <c r="J5823" s="420"/>
      <c r="K5823" s="421"/>
      <c r="L5823" s="421"/>
      <c r="M5823" s="421"/>
      <c r="N5823" s="421"/>
      <c r="O5823" s="421"/>
      <c r="P5823" s="421"/>
    </row>
    <row r="5824" spans="9:16">
      <c r="I5824" s="419"/>
      <c r="J5824" s="420"/>
      <c r="K5824" s="421"/>
      <c r="L5824" s="421"/>
      <c r="M5824" s="421"/>
      <c r="N5824" s="421"/>
      <c r="O5824" s="421"/>
      <c r="P5824" s="421"/>
    </row>
    <row r="5825" spans="9:16">
      <c r="I5825" s="419"/>
      <c r="J5825" s="420"/>
      <c r="K5825" s="421"/>
      <c r="L5825" s="421"/>
      <c r="M5825" s="421"/>
      <c r="N5825" s="421"/>
      <c r="O5825" s="421"/>
      <c r="P5825" s="421"/>
    </row>
    <row r="5826" spans="9:16">
      <c r="I5826" s="419"/>
      <c r="J5826" s="420"/>
      <c r="K5826" s="421"/>
      <c r="L5826" s="421"/>
      <c r="M5826" s="421"/>
      <c r="N5826" s="421"/>
      <c r="O5826" s="421"/>
      <c r="P5826" s="421"/>
    </row>
    <row r="5827" spans="9:16">
      <c r="I5827" s="419"/>
      <c r="J5827" s="420"/>
      <c r="K5827" s="421"/>
      <c r="L5827" s="421"/>
      <c r="M5827" s="421"/>
      <c r="N5827" s="421"/>
      <c r="O5827" s="421"/>
      <c r="P5827" s="421"/>
    </row>
    <row r="5828" spans="9:16">
      <c r="I5828" s="419"/>
      <c r="J5828" s="420"/>
      <c r="K5828" s="421"/>
      <c r="L5828" s="421"/>
      <c r="M5828" s="421"/>
      <c r="N5828" s="421"/>
      <c r="O5828" s="421"/>
      <c r="P5828" s="421"/>
    </row>
    <row r="5829" spans="9:16">
      <c r="I5829" s="419"/>
      <c r="J5829" s="420"/>
      <c r="K5829" s="421"/>
      <c r="L5829" s="421"/>
      <c r="M5829" s="421"/>
      <c r="N5829" s="421"/>
      <c r="O5829" s="421"/>
      <c r="P5829" s="421"/>
    </row>
    <row r="5830" spans="9:16">
      <c r="I5830" s="419"/>
      <c r="J5830" s="420"/>
      <c r="K5830" s="421"/>
      <c r="L5830" s="421"/>
      <c r="M5830" s="421"/>
      <c r="N5830" s="421"/>
      <c r="O5830" s="421"/>
      <c r="P5830" s="421"/>
    </row>
    <row r="5831" spans="9:16">
      <c r="I5831" s="419"/>
      <c r="J5831" s="420"/>
      <c r="K5831" s="421"/>
      <c r="L5831" s="421"/>
      <c r="M5831" s="421"/>
      <c r="N5831" s="421"/>
      <c r="O5831" s="421"/>
      <c r="P5831" s="421"/>
    </row>
    <row r="5832" spans="9:16">
      <c r="I5832" s="419"/>
      <c r="J5832" s="420"/>
      <c r="K5832" s="421"/>
      <c r="L5832" s="421"/>
      <c r="M5832" s="421"/>
      <c r="N5832" s="421"/>
      <c r="O5832" s="421"/>
      <c r="P5832" s="421"/>
    </row>
    <row r="5833" spans="9:16">
      <c r="I5833" s="419"/>
      <c r="J5833" s="420"/>
      <c r="K5833" s="421"/>
      <c r="L5833" s="421"/>
      <c r="M5833" s="421"/>
      <c r="N5833" s="421"/>
      <c r="O5833" s="421"/>
      <c r="P5833" s="421"/>
    </row>
    <row r="5834" spans="9:16">
      <c r="I5834" s="419"/>
      <c r="J5834" s="420"/>
      <c r="K5834" s="421"/>
      <c r="L5834" s="421"/>
      <c r="M5834" s="421"/>
      <c r="N5834" s="421"/>
      <c r="O5834" s="421"/>
      <c r="P5834" s="421"/>
    </row>
    <row r="5835" spans="9:16">
      <c r="I5835" s="419"/>
      <c r="J5835" s="420"/>
      <c r="K5835" s="421"/>
      <c r="L5835" s="421"/>
      <c r="M5835" s="421"/>
      <c r="N5835" s="421"/>
      <c r="O5835" s="421"/>
      <c r="P5835" s="421"/>
    </row>
    <row r="5836" spans="9:16">
      <c r="I5836" s="419"/>
      <c r="J5836" s="420"/>
      <c r="K5836" s="421"/>
      <c r="L5836" s="421"/>
      <c r="M5836" s="421"/>
      <c r="N5836" s="421"/>
      <c r="O5836" s="421"/>
      <c r="P5836" s="421"/>
    </row>
    <row r="5837" spans="9:16">
      <c r="I5837" s="419"/>
      <c r="J5837" s="420"/>
      <c r="K5837" s="421"/>
      <c r="L5837" s="421"/>
      <c r="M5837" s="421"/>
      <c r="N5837" s="421"/>
      <c r="O5837" s="421"/>
      <c r="P5837" s="421"/>
    </row>
    <row r="5838" spans="9:16">
      <c r="I5838" s="419"/>
      <c r="J5838" s="420"/>
      <c r="K5838" s="421"/>
      <c r="L5838" s="421"/>
      <c r="M5838" s="421"/>
      <c r="N5838" s="421"/>
      <c r="O5838" s="421"/>
      <c r="P5838" s="421"/>
    </row>
    <row r="5839" spans="9:16">
      <c r="I5839" s="419"/>
      <c r="J5839" s="420"/>
      <c r="K5839" s="421"/>
      <c r="L5839" s="421"/>
      <c r="M5839" s="421"/>
      <c r="N5839" s="421"/>
      <c r="O5839" s="421"/>
      <c r="P5839" s="421"/>
    </row>
    <row r="5840" spans="9:16">
      <c r="I5840" s="419"/>
      <c r="J5840" s="420"/>
      <c r="K5840" s="421"/>
      <c r="L5840" s="421"/>
      <c r="M5840" s="421"/>
      <c r="N5840" s="421"/>
      <c r="O5840" s="421"/>
      <c r="P5840" s="421"/>
    </row>
    <row r="5841" spans="9:16">
      <c r="I5841" s="419"/>
      <c r="J5841" s="420"/>
      <c r="K5841" s="421"/>
      <c r="L5841" s="421"/>
      <c r="M5841" s="421"/>
      <c r="N5841" s="421"/>
      <c r="O5841" s="421"/>
      <c r="P5841" s="421"/>
    </row>
    <row r="5842" spans="9:16">
      <c r="I5842" s="419"/>
      <c r="J5842" s="420"/>
      <c r="K5842" s="421"/>
      <c r="L5842" s="421"/>
      <c r="M5842" s="421"/>
      <c r="N5842" s="421"/>
      <c r="O5842" s="421"/>
      <c r="P5842" s="421"/>
    </row>
    <row r="5843" spans="9:16">
      <c r="I5843" s="419"/>
      <c r="J5843" s="420"/>
      <c r="K5843" s="421"/>
      <c r="L5843" s="421"/>
      <c r="M5843" s="421"/>
      <c r="N5843" s="421"/>
      <c r="O5843" s="421"/>
      <c r="P5843" s="421"/>
    </row>
    <row r="5844" spans="9:16">
      <c r="I5844" s="419"/>
      <c r="J5844" s="420"/>
      <c r="K5844" s="421"/>
      <c r="L5844" s="421"/>
      <c r="M5844" s="421"/>
      <c r="N5844" s="421"/>
      <c r="O5844" s="421"/>
      <c r="P5844" s="421"/>
    </row>
    <row r="5845" spans="9:16">
      <c r="I5845" s="419"/>
      <c r="J5845" s="420"/>
      <c r="K5845" s="421"/>
      <c r="L5845" s="421"/>
      <c r="M5845" s="421"/>
      <c r="N5845" s="421"/>
      <c r="O5845" s="421"/>
      <c r="P5845" s="421"/>
    </row>
    <row r="5846" spans="9:16">
      <c r="I5846" s="419"/>
      <c r="J5846" s="420"/>
      <c r="K5846" s="421"/>
      <c r="L5846" s="421"/>
      <c r="M5846" s="421"/>
      <c r="N5846" s="421"/>
      <c r="O5846" s="421"/>
      <c r="P5846" s="421"/>
    </row>
    <row r="5847" spans="9:16">
      <c r="I5847" s="419"/>
      <c r="J5847" s="420"/>
      <c r="K5847" s="421"/>
      <c r="L5847" s="421"/>
      <c r="M5847" s="421"/>
      <c r="N5847" s="421"/>
      <c r="O5847" s="421"/>
      <c r="P5847" s="421"/>
    </row>
    <row r="5848" spans="9:16">
      <c r="I5848" s="419"/>
      <c r="J5848" s="420"/>
      <c r="K5848" s="421"/>
      <c r="L5848" s="421"/>
      <c r="M5848" s="421"/>
      <c r="N5848" s="421"/>
      <c r="O5848" s="421"/>
      <c r="P5848" s="421"/>
    </row>
    <row r="5849" spans="9:16">
      <c r="I5849" s="419"/>
      <c r="J5849" s="420"/>
      <c r="K5849" s="421"/>
      <c r="L5849" s="421"/>
      <c r="M5849" s="421"/>
      <c r="N5849" s="421"/>
      <c r="O5849" s="421"/>
      <c r="P5849" s="421"/>
    </row>
    <row r="5850" spans="9:16">
      <c r="I5850" s="419"/>
      <c r="J5850" s="420"/>
      <c r="K5850" s="421"/>
      <c r="L5850" s="421"/>
      <c r="M5850" s="421"/>
      <c r="N5850" s="421"/>
      <c r="O5850" s="421"/>
      <c r="P5850" s="421"/>
    </row>
    <row r="5851" spans="9:16">
      <c r="I5851" s="419"/>
      <c r="J5851" s="420"/>
      <c r="K5851" s="421"/>
      <c r="L5851" s="421"/>
      <c r="M5851" s="421"/>
      <c r="N5851" s="421"/>
      <c r="O5851" s="421"/>
      <c r="P5851" s="421"/>
    </row>
    <row r="5852" spans="9:16">
      <c r="I5852" s="419"/>
      <c r="J5852" s="420"/>
      <c r="K5852" s="421"/>
      <c r="L5852" s="421"/>
      <c r="M5852" s="421"/>
      <c r="N5852" s="421"/>
      <c r="O5852" s="421"/>
      <c r="P5852" s="421"/>
    </row>
    <row r="5853" spans="9:16">
      <c r="I5853" s="419"/>
      <c r="J5853" s="420"/>
      <c r="K5853" s="421"/>
      <c r="L5853" s="421"/>
      <c r="M5853" s="421"/>
      <c r="N5853" s="421"/>
      <c r="O5853" s="421"/>
      <c r="P5853" s="421"/>
    </row>
    <row r="5854" spans="9:16">
      <c r="I5854" s="419"/>
      <c r="J5854" s="420"/>
      <c r="K5854" s="421"/>
      <c r="L5854" s="421"/>
      <c r="M5854" s="421"/>
      <c r="N5854" s="421"/>
      <c r="O5854" s="421"/>
      <c r="P5854" s="421"/>
    </row>
    <row r="5855" spans="9:16">
      <c r="I5855" s="419"/>
      <c r="J5855" s="420"/>
      <c r="K5855" s="421"/>
      <c r="L5855" s="421"/>
      <c r="M5855" s="421"/>
      <c r="N5855" s="421"/>
      <c r="O5855" s="421"/>
      <c r="P5855" s="421"/>
    </row>
    <row r="5856" spans="9:16">
      <c r="I5856" s="419"/>
      <c r="J5856" s="420"/>
      <c r="K5856" s="421"/>
      <c r="L5856" s="421"/>
      <c r="M5856" s="421"/>
      <c r="N5856" s="421"/>
      <c r="O5856" s="421"/>
      <c r="P5856" s="421"/>
    </row>
    <row r="5857" spans="9:16">
      <c r="I5857" s="419"/>
      <c r="J5857" s="420"/>
      <c r="K5857" s="421"/>
      <c r="L5857" s="421"/>
      <c r="M5857" s="421"/>
      <c r="N5857" s="421"/>
      <c r="O5857" s="421"/>
      <c r="P5857" s="421"/>
    </row>
    <row r="5858" spans="9:16">
      <c r="I5858" s="419"/>
      <c r="J5858" s="420"/>
      <c r="K5858" s="421"/>
      <c r="L5858" s="421"/>
      <c r="M5858" s="421"/>
      <c r="N5858" s="421"/>
      <c r="O5858" s="421"/>
      <c r="P5858" s="421"/>
    </row>
    <row r="5859" spans="9:16">
      <c r="I5859" s="419"/>
      <c r="J5859" s="420"/>
      <c r="K5859" s="421"/>
      <c r="L5859" s="421"/>
      <c r="M5859" s="421"/>
      <c r="N5859" s="421"/>
      <c r="O5859" s="421"/>
      <c r="P5859" s="421"/>
    </row>
    <row r="5860" spans="9:16">
      <c r="I5860" s="419"/>
      <c r="J5860" s="420"/>
      <c r="K5860" s="421"/>
      <c r="L5860" s="421"/>
      <c r="M5860" s="421"/>
      <c r="N5860" s="421"/>
      <c r="O5860" s="421"/>
      <c r="P5860" s="421"/>
    </row>
    <row r="5861" spans="9:16">
      <c r="I5861" s="419"/>
      <c r="J5861" s="420"/>
      <c r="K5861" s="421"/>
      <c r="L5861" s="421"/>
      <c r="M5861" s="421"/>
      <c r="N5861" s="421"/>
      <c r="O5861" s="421"/>
      <c r="P5861" s="421"/>
    </row>
    <row r="5862" spans="9:16">
      <c r="I5862" s="419"/>
      <c r="J5862" s="420"/>
      <c r="K5862" s="421"/>
      <c r="L5862" s="421"/>
      <c r="M5862" s="421"/>
      <c r="N5862" s="421"/>
      <c r="O5862" s="421"/>
      <c r="P5862" s="421"/>
    </row>
    <row r="5863" spans="9:16">
      <c r="I5863" s="419"/>
      <c r="J5863" s="420"/>
      <c r="K5863" s="421"/>
      <c r="L5863" s="421"/>
      <c r="M5863" s="421"/>
      <c r="N5863" s="421"/>
      <c r="O5863" s="421"/>
      <c r="P5863" s="421"/>
    </row>
    <row r="5864" spans="9:16">
      <c r="I5864" s="419"/>
      <c r="J5864" s="420"/>
      <c r="K5864" s="421"/>
      <c r="L5864" s="421"/>
      <c r="M5864" s="421"/>
      <c r="N5864" s="421"/>
      <c r="O5864" s="421"/>
      <c r="P5864" s="421"/>
    </row>
    <row r="5865" spans="9:16">
      <c r="I5865" s="419"/>
      <c r="J5865" s="420"/>
      <c r="K5865" s="421"/>
      <c r="L5865" s="421"/>
      <c r="M5865" s="421"/>
      <c r="N5865" s="421"/>
      <c r="O5865" s="421"/>
      <c r="P5865" s="421"/>
    </row>
    <row r="5866" spans="9:16">
      <c r="I5866" s="419"/>
      <c r="J5866" s="420"/>
      <c r="K5866" s="421"/>
      <c r="L5866" s="421"/>
      <c r="M5866" s="421"/>
      <c r="N5866" s="421"/>
      <c r="O5866" s="421"/>
      <c r="P5866" s="421"/>
    </row>
    <row r="5867" spans="9:16">
      <c r="I5867" s="419"/>
      <c r="J5867" s="420"/>
      <c r="K5867" s="421"/>
      <c r="L5867" s="421"/>
      <c r="M5867" s="421"/>
      <c r="N5867" s="421"/>
      <c r="O5867" s="421"/>
      <c r="P5867" s="421"/>
    </row>
    <row r="5868" spans="9:16">
      <c r="I5868" s="419"/>
      <c r="J5868" s="420"/>
      <c r="K5868" s="421"/>
      <c r="L5868" s="421"/>
      <c r="M5868" s="421"/>
      <c r="N5868" s="421"/>
      <c r="O5868" s="421"/>
      <c r="P5868" s="421"/>
    </row>
    <row r="5869" spans="9:16">
      <c r="I5869" s="419"/>
      <c r="J5869" s="420"/>
      <c r="K5869" s="421"/>
      <c r="L5869" s="421"/>
      <c r="M5869" s="421"/>
      <c r="N5869" s="421"/>
      <c r="O5869" s="421"/>
      <c r="P5869" s="421"/>
    </row>
    <row r="5870" spans="9:16">
      <c r="I5870" s="419"/>
      <c r="J5870" s="420"/>
      <c r="K5870" s="421"/>
      <c r="L5870" s="421"/>
      <c r="M5870" s="421"/>
      <c r="N5870" s="421"/>
      <c r="O5870" s="421"/>
      <c r="P5870" s="421"/>
    </row>
    <row r="5871" spans="9:16">
      <c r="I5871" s="419"/>
      <c r="J5871" s="420"/>
      <c r="K5871" s="421"/>
      <c r="L5871" s="421"/>
      <c r="M5871" s="421"/>
      <c r="N5871" s="421"/>
      <c r="O5871" s="421"/>
      <c r="P5871" s="421"/>
    </row>
    <row r="5872" spans="9:16">
      <c r="I5872" s="419"/>
      <c r="J5872" s="420"/>
      <c r="K5872" s="421"/>
      <c r="L5872" s="421"/>
      <c r="M5872" s="421"/>
      <c r="N5872" s="421"/>
      <c r="O5872" s="421"/>
      <c r="P5872" s="421"/>
    </row>
    <row r="5873" spans="9:16">
      <c r="I5873" s="419"/>
      <c r="J5873" s="420"/>
      <c r="K5873" s="421"/>
      <c r="L5873" s="421"/>
      <c r="M5873" s="421"/>
      <c r="N5873" s="421"/>
      <c r="O5873" s="421"/>
      <c r="P5873" s="421"/>
    </row>
    <row r="5874" spans="9:16">
      <c r="I5874" s="419"/>
      <c r="J5874" s="420"/>
      <c r="K5874" s="421"/>
      <c r="L5874" s="421"/>
      <c r="M5874" s="421"/>
      <c r="N5874" s="421"/>
      <c r="O5874" s="421"/>
      <c r="P5874" s="421"/>
    </row>
    <row r="5875" spans="9:16">
      <c r="I5875" s="419"/>
      <c r="J5875" s="420"/>
      <c r="K5875" s="421"/>
      <c r="L5875" s="421"/>
      <c r="M5875" s="421"/>
      <c r="N5875" s="421"/>
      <c r="O5875" s="421"/>
      <c r="P5875" s="421"/>
    </row>
    <row r="5876" spans="9:16">
      <c r="I5876" s="419"/>
      <c r="J5876" s="420"/>
      <c r="K5876" s="421"/>
      <c r="L5876" s="421"/>
      <c r="M5876" s="421"/>
      <c r="N5876" s="421"/>
      <c r="O5876" s="421"/>
      <c r="P5876" s="421"/>
    </row>
    <row r="5877" spans="9:16">
      <c r="I5877" s="419"/>
      <c r="J5877" s="420"/>
      <c r="K5877" s="421"/>
      <c r="L5877" s="421"/>
      <c r="M5877" s="421"/>
      <c r="N5877" s="421"/>
      <c r="O5877" s="421"/>
      <c r="P5877" s="421"/>
    </row>
    <row r="5878" spans="9:16">
      <c r="I5878" s="419"/>
      <c r="J5878" s="420"/>
      <c r="K5878" s="421"/>
      <c r="L5878" s="421"/>
      <c r="M5878" s="421"/>
      <c r="N5878" s="421"/>
      <c r="O5878" s="421"/>
      <c r="P5878" s="421"/>
    </row>
    <row r="5879" spans="9:16">
      <c r="I5879" s="419"/>
      <c r="J5879" s="420"/>
      <c r="K5879" s="421"/>
      <c r="L5879" s="421"/>
      <c r="M5879" s="421"/>
      <c r="N5879" s="421"/>
      <c r="O5879" s="421"/>
      <c r="P5879" s="421"/>
    </row>
    <row r="5880" spans="9:16">
      <c r="I5880" s="419"/>
      <c r="J5880" s="420"/>
      <c r="K5880" s="421"/>
      <c r="L5880" s="421"/>
      <c r="M5880" s="421"/>
      <c r="N5880" s="421"/>
      <c r="O5880" s="421"/>
      <c r="P5880" s="421"/>
    </row>
    <row r="5881" spans="9:16">
      <c r="I5881" s="419"/>
      <c r="J5881" s="420"/>
      <c r="K5881" s="421"/>
      <c r="L5881" s="421"/>
      <c r="M5881" s="421"/>
      <c r="N5881" s="421"/>
      <c r="O5881" s="421"/>
      <c r="P5881" s="421"/>
    </row>
    <row r="5882" spans="9:16">
      <c r="I5882" s="419"/>
      <c r="J5882" s="420"/>
      <c r="K5882" s="421"/>
      <c r="L5882" s="421"/>
      <c r="M5882" s="421"/>
      <c r="N5882" s="421"/>
      <c r="O5882" s="421"/>
      <c r="P5882" s="421"/>
    </row>
    <row r="5883" spans="9:16">
      <c r="I5883" s="419"/>
      <c r="J5883" s="420"/>
      <c r="K5883" s="421"/>
      <c r="L5883" s="421"/>
      <c r="M5883" s="421"/>
      <c r="N5883" s="421"/>
      <c r="O5883" s="421"/>
      <c r="P5883" s="421"/>
    </row>
    <row r="5884" spans="9:16">
      <c r="I5884" s="419"/>
      <c r="J5884" s="420"/>
      <c r="K5884" s="421"/>
      <c r="L5884" s="421"/>
      <c r="M5884" s="421"/>
      <c r="N5884" s="421"/>
      <c r="O5884" s="421"/>
      <c r="P5884" s="421"/>
    </row>
    <row r="5885" spans="9:16">
      <c r="I5885" s="419"/>
      <c r="J5885" s="420"/>
      <c r="K5885" s="421"/>
      <c r="L5885" s="421"/>
      <c r="M5885" s="421"/>
      <c r="N5885" s="421"/>
      <c r="O5885" s="421"/>
      <c r="P5885" s="421"/>
    </row>
    <row r="5886" spans="9:16">
      <c r="I5886" s="419"/>
      <c r="J5886" s="420"/>
      <c r="K5886" s="421"/>
      <c r="L5886" s="421"/>
      <c r="M5886" s="421"/>
      <c r="N5886" s="421"/>
      <c r="O5886" s="421"/>
      <c r="P5886" s="421"/>
    </row>
    <row r="5887" spans="9:16">
      <c r="I5887" s="419"/>
      <c r="J5887" s="420"/>
      <c r="K5887" s="421"/>
      <c r="L5887" s="421"/>
      <c r="M5887" s="421"/>
      <c r="N5887" s="421"/>
      <c r="O5887" s="421"/>
      <c r="P5887" s="421"/>
    </row>
    <row r="5888" spans="9:16">
      <c r="I5888" s="419"/>
      <c r="J5888" s="420"/>
      <c r="K5888" s="421"/>
      <c r="L5888" s="421"/>
      <c r="M5888" s="421"/>
      <c r="N5888" s="421"/>
      <c r="O5888" s="421"/>
      <c r="P5888" s="421"/>
    </row>
    <row r="5889" spans="9:16">
      <c r="I5889" s="419"/>
      <c r="J5889" s="420"/>
      <c r="K5889" s="421"/>
      <c r="L5889" s="421"/>
      <c r="M5889" s="421"/>
      <c r="N5889" s="421"/>
      <c r="O5889" s="421"/>
      <c r="P5889" s="421"/>
    </row>
    <row r="5890" spans="9:16">
      <c r="I5890" s="419"/>
      <c r="J5890" s="420"/>
      <c r="K5890" s="421"/>
      <c r="L5890" s="421"/>
      <c r="M5890" s="421"/>
      <c r="N5890" s="421"/>
      <c r="O5890" s="421"/>
      <c r="P5890" s="421"/>
    </row>
    <row r="5891" spans="9:16">
      <c r="I5891" s="419"/>
      <c r="J5891" s="420"/>
      <c r="K5891" s="421"/>
      <c r="L5891" s="421"/>
      <c r="M5891" s="421"/>
      <c r="N5891" s="421"/>
      <c r="O5891" s="421"/>
      <c r="P5891" s="421"/>
    </row>
    <row r="5892" spans="9:16">
      <c r="I5892" s="419"/>
      <c r="J5892" s="420"/>
      <c r="K5892" s="421"/>
      <c r="L5892" s="421"/>
      <c r="M5892" s="421"/>
      <c r="N5892" s="421"/>
      <c r="O5892" s="421"/>
      <c r="P5892" s="421"/>
    </row>
    <row r="5893" spans="9:16">
      <c r="I5893" s="419"/>
      <c r="J5893" s="420"/>
      <c r="K5893" s="421"/>
      <c r="L5893" s="421"/>
      <c r="M5893" s="421"/>
      <c r="N5893" s="421"/>
      <c r="O5893" s="421"/>
      <c r="P5893" s="421"/>
    </row>
    <row r="5894" spans="9:16">
      <c r="I5894" s="419"/>
      <c r="J5894" s="420"/>
      <c r="K5894" s="421"/>
      <c r="L5894" s="421"/>
      <c r="M5894" s="421"/>
      <c r="N5894" s="421"/>
      <c r="O5894" s="421"/>
      <c r="P5894" s="421"/>
    </row>
    <row r="5895" spans="9:16">
      <c r="I5895" s="419"/>
      <c r="J5895" s="420"/>
      <c r="K5895" s="421"/>
      <c r="L5895" s="421"/>
      <c r="M5895" s="421"/>
      <c r="N5895" s="421"/>
      <c r="O5895" s="421"/>
      <c r="P5895" s="421"/>
    </row>
    <row r="5896" spans="9:16">
      <c r="I5896" s="419"/>
      <c r="J5896" s="420"/>
      <c r="K5896" s="421"/>
      <c r="L5896" s="421"/>
      <c r="M5896" s="421"/>
      <c r="N5896" s="421"/>
      <c r="O5896" s="421"/>
      <c r="P5896" s="421"/>
    </row>
    <row r="5897" spans="9:16">
      <c r="I5897" s="419"/>
      <c r="J5897" s="420"/>
      <c r="K5897" s="421"/>
      <c r="L5897" s="421"/>
      <c r="M5897" s="421"/>
      <c r="N5897" s="421"/>
      <c r="O5897" s="421"/>
      <c r="P5897" s="421"/>
    </row>
    <row r="5898" spans="9:16">
      <c r="I5898" s="419"/>
      <c r="J5898" s="420"/>
      <c r="K5898" s="421"/>
      <c r="L5898" s="421"/>
      <c r="M5898" s="421"/>
      <c r="N5898" s="421"/>
      <c r="O5898" s="421"/>
      <c r="P5898" s="421"/>
    </row>
    <row r="5899" spans="9:16">
      <c r="I5899" s="419"/>
      <c r="J5899" s="420"/>
      <c r="K5899" s="421"/>
      <c r="L5899" s="421"/>
      <c r="M5899" s="421"/>
      <c r="N5899" s="421"/>
      <c r="O5899" s="421"/>
      <c r="P5899" s="421"/>
    </row>
    <row r="5900" spans="9:16">
      <c r="I5900" s="419"/>
      <c r="J5900" s="420"/>
      <c r="K5900" s="421"/>
      <c r="L5900" s="421"/>
      <c r="M5900" s="421"/>
      <c r="N5900" s="421"/>
      <c r="O5900" s="421"/>
      <c r="P5900" s="421"/>
    </row>
    <row r="5901" spans="9:16">
      <c r="I5901" s="419"/>
      <c r="J5901" s="420"/>
      <c r="K5901" s="421"/>
      <c r="L5901" s="421"/>
      <c r="M5901" s="421"/>
      <c r="N5901" s="421"/>
      <c r="O5901" s="421"/>
      <c r="P5901" s="421"/>
    </row>
    <row r="5902" spans="9:16">
      <c r="I5902" s="419"/>
      <c r="J5902" s="420"/>
      <c r="K5902" s="421"/>
      <c r="L5902" s="421"/>
      <c r="M5902" s="421"/>
      <c r="N5902" s="421"/>
      <c r="O5902" s="421"/>
      <c r="P5902" s="421"/>
    </row>
    <row r="5903" spans="9:16">
      <c r="I5903" s="419"/>
      <c r="J5903" s="420"/>
      <c r="K5903" s="421"/>
      <c r="L5903" s="421"/>
      <c r="M5903" s="421"/>
      <c r="N5903" s="421"/>
      <c r="O5903" s="421"/>
      <c r="P5903" s="421"/>
    </row>
    <row r="5904" spans="9:16">
      <c r="I5904" s="419"/>
      <c r="J5904" s="420"/>
      <c r="K5904" s="421"/>
      <c r="L5904" s="421"/>
      <c r="M5904" s="421"/>
      <c r="N5904" s="421"/>
      <c r="O5904" s="421"/>
      <c r="P5904" s="421"/>
    </row>
    <row r="5905" spans="9:16">
      <c r="I5905" s="419"/>
      <c r="J5905" s="420"/>
      <c r="K5905" s="421"/>
      <c r="L5905" s="421"/>
      <c r="M5905" s="421"/>
      <c r="N5905" s="421"/>
      <c r="O5905" s="421"/>
      <c r="P5905" s="421"/>
    </row>
    <row r="5906" spans="9:16">
      <c r="I5906" s="419"/>
      <c r="J5906" s="420"/>
      <c r="K5906" s="421"/>
      <c r="L5906" s="421"/>
      <c r="M5906" s="421"/>
      <c r="N5906" s="421"/>
      <c r="O5906" s="421"/>
      <c r="P5906" s="421"/>
    </row>
    <row r="5907" spans="9:16">
      <c r="I5907" s="419"/>
      <c r="J5907" s="420"/>
      <c r="K5907" s="421"/>
      <c r="L5907" s="421"/>
      <c r="M5907" s="421"/>
      <c r="N5907" s="421"/>
      <c r="O5907" s="421"/>
      <c r="P5907" s="421"/>
    </row>
    <row r="5908" spans="9:16">
      <c r="I5908" s="419"/>
      <c r="J5908" s="420"/>
      <c r="K5908" s="421"/>
      <c r="L5908" s="421"/>
      <c r="M5908" s="421"/>
      <c r="N5908" s="421"/>
      <c r="O5908" s="421"/>
      <c r="P5908" s="421"/>
    </row>
    <row r="5909" spans="9:16">
      <c r="I5909" s="419"/>
      <c r="J5909" s="420"/>
      <c r="K5909" s="421"/>
      <c r="L5909" s="421"/>
      <c r="M5909" s="421"/>
      <c r="N5909" s="421"/>
      <c r="O5909" s="421"/>
      <c r="P5909" s="421"/>
    </row>
    <row r="5910" spans="9:16">
      <c r="I5910" s="419"/>
      <c r="J5910" s="420"/>
      <c r="K5910" s="421"/>
      <c r="L5910" s="421"/>
      <c r="M5910" s="421"/>
      <c r="N5910" s="421"/>
      <c r="O5910" s="421"/>
      <c r="P5910" s="421"/>
    </row>
    <row r="5911" spans="9:16">
      <c r="I5911" s="419"/>
      <c r="J5911" s="420"/>
      <c r="K5911" s="421"/>
      <c r="L5911" s="421"/>
      <c r="M5911" s="421"/>
      <c r="N5911" s="421"/>
      <c r="O5911" s="421"/>
      <c r="P5911" s="421"/>
    </row>
    <row r="5912" spans="9:16">
      <c r="I5912" s="419"/>
      <c r="J5912" s="420"/>
      <c r="K5912" s="421"/>
      <c r="L5912" s="421"/>
      <c r="M5912" s="421"/>
      <c r="N5912" s="421"/>
      <c r="O5912" s="421"/>
      <c r="P5912" s="421"/>
    </row>
    <row r="5913" spans="9:16">
      <c r="I5913" s="419"/>
      <c r="J5913" s="420"/>
      <c r="K5913" s="421"/>
      <c r="L5913" s="421"/>
      <c r="M5913" s="421"/>
      <c r="N5913" s="421"/>
      <c r="O5913" s="421"/>
      <c r="P5913" s="421"/>
    </row>
    <row r="5914" spans="9:16">
      <c r="I5914" s="419"/>
      <c r="J5914" s="420"/>
      <c r="K5914" s="421"/>
      <c r="L5914" s="421"/>
      <c r="M5914" s="421"/>
      <c r="N5914" s="421"/>
      <c r="O5914" s="421"/>
      <c r="P5914" s="421"/>
    </row>
    <row r="5915" spans="9:16">
      <c r="I5915" s="419"/>
      <c r="J5915" s="420"/>
      <c r="K5915" s="421"/>
      <c r="L5915" s="421"/>
      <c r="M5915" s="421"/>
      <c r="N5915" s="421"/>
      <c r="O5915" s="421"/>
      <c r="P5915" s="421"/>
    </row>
    <row r="5916" spans="9:16">
      <c r="I5916" s="419"/>
      <c r="J5916" s="420"/>
      <c r="K5916" s="421"/>
      <c r="L5916" s="421"/>
      <c r="M5916" s="421"/>
      <c r="N5916" s="421"/>
      <c r="O5916" s="421"/>
      <c r="P5916" s="421"/>
    </row>
    <row r="5917" spans="9:16">
      <c r="I5917" s="419"/>
      <c r="J5917" s="420"/>
      <c r="K5917" s="421"/>
      <c r="L5917" s="421"/>
      <c r="M5917" s="421"/>
      <c r="N5917" s="421"/>
      <c r="O5917" s="421"/>
      <c r="P5917" s="421"/>
    </row>
    <row r="5918" spans="9:16">
      <c r="I5918" s="419"/>
      <c r="J5918" s="420"/>
      <c r="K5918" s="421"/>
      <c r="L5918" s="421"/>
      <c r="M5918" s="421"/>
      <c r="N5918" s="421"/>
      <c r="O5918" s="421"/>
      <c r="P5918" s="421"/>
    </row>
    <row r="5919" spans="9:16">
      <c r="I5919" s="419"/>
      <c r="J5919" s="420"/>
      <c r="K5919" s="421"/>
      <c r="L5919" s="421"/>
      <c r="M5919" s="421"/>
      <c r="N5919" s="421"/>
      <c r="O5919" s="421"/>
      <c r="P5919" s="421"/>
    </row>
    <row r="5920" spans="9:16">
      <c r="I5920" s="419"/>
      <c r="J5920" s="420"/>
      <c r="K5920" s="421"/>
      <c r="L5920" s="421"/>
      <c r="M5920" s="421"/>
      <c r="N5920" s="421"/>
      <c r="O5920" s="421"/>
      <c r="P5920" s="421"/>
    </row>
    <row r="5921" spans="9:16">
      <c r="I5921" s="419"/>
      <c r="J5921" s="420"/>
      <c r="K5921" s="421"/>
      <c r="L5921" s="421"/>
      <c r="M5921" s="421"/>
      <c r="N5921" s="421"/>
      <c r="O5921" s="421"/>
      <c r="P5921" s="421"/>
    </row>
    <row r="5922" spans="9:16">
      <c r="I5922" s="419"/>
      <c r="J5922" s="420"/>
      <c r="K5922" s="421"/>
      <c r="L5922" s="421"/>
      <c r="M5922" s="421"/>
      <c r="N5922" s="421"/>
      <c r="O5922" s="421"/>
      <c r="P5922" s="421"/>
    </row>
    <row r="5923" spans="9:16">
      <c r="I5923" s="419"/>
      <c r="J5923" s="420"/>
      <c r="K5923" s="421"/>
      <c r="L5923" s="421"/>
      <c r="M5923" s="421"/>
      <c r="N5923" s="421"/>
      <c r="O5923" s="421"/>
      <c r="P5923" s="421"/>
    </row>
    <row r="5924" spans="9:16">
      <c r="I5924" s="419"/>
      <c r="J5924" s="420"/>
      <c r="K5924" s="421"/>
      <c r="L5924" s="421"/>
      <c r="M5924" s="421"/>
      <c r="N5924" s="421"/>
      <c r="O5924" s="421"/>
      <c r="P5924" s="421"/>
    </row>
    <row r="5925" spans="9:16">
      <c r="I5925" s="419"/>
      <c r="J5925" s="420"/>
      <c r="K5925" s="421"/>
      <c r="L5925" s="421"/>
      <c r="M5925" s="421"/>
      <c r="N5925" s="421"/>
      <c r="O5925" s="421"/>
      <c r="P5925" s="421"/>
    </row>
    <row r="5926" spans="9:16">
      <c r="I5926" s="419"/>
      <c r="J5926" s="420"/>
      <c r="K5926" s="421"/>
      <c r="L5926" s="421"/>
      <c r="M5926" s="421"/>
      <c r="N5926" s="421"/>
      <c r="O5926" s="421"/>
      <c r="P5926" s="421"/>
    </row>
    <row r="5927" spans="9:16">
      <c r="I5927" s="419"/>
      <c r="J5927" s="420"/>
      <c r="K5927" s="421"/>
      <c r="L5927" s="421"/>
      <c r="M5927" s="421"/>
      <c r="N5927" s="421"/>
      <c r="O5927" s="421"/>
      <c r="P5927" s="421"/>
    </row>
    <row r="5928" spans="9:16">
      <c r="I5928" s="419"/>
      <c r="J5928" s="420"/>
      <c r="K5928" s="421"/>
      <c r="L5928" s="421"/>
      <c r="M5928" s="421"/>
      <c r="N5928" s="421"/>
      <c r="O5928" s="421"/>
      <c r="P5928" s="421"/>
    </row>
    <row r="5929" spans="9:16">
      <c r="I5929" s="419"/>
      <c r="J5929" s="420"/>
      <c r="K5929" s="421"/>
      <c r="L5929" s="421"/>
      <c r="M5929" s="421"/>
      <c r="N5929" s="421"/>
      <c r="O5929" s="421"/>
      <c r="P5929" s="421"/>
    </row>
    <row r="5930" spans="9:16">
      <c r="I5930" s="419"/>
      <c r="J5930" s="420"/>
      <c r="K5930" s="421"/>
      <c r="L5930" s="421"/>
      <c r="M5930" s="421"/>
      <c r="N5930" s="421"/>
      <c r="O5930" s="421"/>
      <c r="P5930" s="421"/>
    </row>
    <row r="5931" spans="9:16">
      <c r="I5931" s="419"/>
      <c r="J5931" s="420"/>
      <c r="K5931" s="421"/>
      <c r="L5931" s="421"/>
      <c r="M5931" s="421"/>
      <c r="N5931" s="421"/>
      <c r="O5931" s="421"/>
      <c r="P5931" s="421"/>
    </row>
    <row r="5932" spans="9:16">
      <c r="I5932" s="419"/>
      <c r="J5932" s="420"/>
      <c r="K5932" s="421"/>
      <c r="L5932" s="421"/>
      <c r="M5932" s="421"/>
      <c r="N5932" s="421"/>
      <c r="O5932" s="421"/>
      <c r="P5932" s="421"/>
    </row>
    <row r="5933" spans="9:16">
      <c r="I5933" s="419"/>
      <c r="J5933" s="420"/>
      <c r="K5933" s="421"/>
      <c r="L5933" s="421"/>
      <c r="M5933" s="421"/>
      <c r="N5933" s="421"/>
      <c r="O5933" s="421"/>
      <c r="P5933" s="421"/>
    </row>
    <row r="5934" spans="9:16">
      <c r="I5934" s="419"/>
      <c r="J5934" s="420"/>
      <c r="K5934" s="421"/>
      <c r="L5934" s="421"/>
      <c r="M5934" s="421"/>
      <c r="N5934" s="421"/>
      <c r="O5934" s="421"/>
      <c r="P5934" s="421"/>
    </row>
    <row r="5935" spans="9:16">
      <c r="I5935" s="419"/>
      <c r="J5935" s="420"/>
      <c r="K5935" s="421"/>
      <c r="L5935" s="421"/>
      <c r="M5935" s="421"/>
      <c r="N5935" s="421"/>
      <c r="O5935" s="421"/>
      <c r="P5935" s="421"/>
    </row>
    <row r="5936" spans="9:16">
      <c r="I5936" s="419"/>
      <c r="J5936" s="420"/>
      <c r="K5936" s="421"/>
      <c r="L5936" s="421"/>
      <c r="M5936" s="421"/>
      <c r="N5936" s="421"/>
      <c r="O5936" s="421"/>
      <c r="P5936" s="421"/>
    </row>
    <row r="5937" spans="9:16">
      <c r="I5937" s="419"/>
      <c r="J5937" s="420"/>
      <c r="K5937" s="421"/>
      <c r="L5937" s="421"/>
      <c r="M5937" s="421"/>
      <c r="N5937" s="421"/>
      <c r="O5937" s="421"/>
      <c r="P5937" s="421"/>
    </row>
    <row r="5938" spans="9:16">
      <c r="I5938" s="419"/>
      <c r="J5938" s="420"/>
      <c r="K5938" s="421"/>
      <c r="L5938" s="421"/>
      <c r="M5938" s="421"/>
      <c r="N5938" s="421"/>
      <c r="O5938" s="421"/>
      <c r="P5938" s="421"/>
    </row>
    <row r="5939" spans="9:16">
      <c r="I5939" s="419"/>
      <c r="J5939" s="420"/>
      <c r="K5939" s="421"/>
      <c r="L5939" s="421"/>
      <c r="M5939" s="421"/>
      <c r="N5939" s="421"/>
      <c r="O5939" s="421"/>
      <c r="P5939" s="421"/>
    </row>
    <row r="5940" spans="9:16">
      <c r="I5940" s="419"/>
      <c r="J5940" s="420"/>
      <c r="K5940" s="421"/>
      <c r="L5940" s="421"/>
      <c r="M5940" s="421"/>
      <c r="N5940" s="421"/>
      <c r="O5940" s="421"/>
      <c r="P5940" s="421"/>
    </row>
    <row r="5941" spans="9:16">
      <c r="I5941" s="419"/>
      <c r="J5941" s="420"/>
      <c r="K5941" s="421"/>
      <c r="L5941" s="421"/>
      <c r="M5941" s="421"/>
      <c r="N5941" s="421"/>
      <c r="O5941" s="421"/>
      <c r="P5941" s="421"/>
    </row>
    <row r="5942" spans="9:16">
      <c r="I5942" s="419"/>
      <c r="J5942" s="420"/>
      <c r="K5942" s="421"/>
      <c r="L5942" s="421"/>
      <c r="M5942" s="421"/>
      <c r="N5942" s="421"/>
      <c r="O5942" s="421"/>
      <c r="P5942" s="421"/>
    </row>
    <row r="5943" spans="9:16">
      <c r="I5943" s="419"/>
      <c r="J5943" s="420"/>
      <c r="K5943" s="421"/>
      <c r="L5943" s="421"/>
      <c r="M5943" s="421"/>
      <c r="N5943" s="421"/>
      <c r="O5943" s="421"/>
      <c r="P5943" s="421"/>
    </row>
    <row r="5944" spans="9:16">
      <c r="I5944" s="419"/>
      <c r="J5944" s="420"/>
      <c r="K5944" s="421"/>
      <c r="L5944" s="421"/>
      <c r="M5944" s="421"/>
      <c r="N5944" s="421"/>
      <c r="O5944" s="421"/>
      <c r="P5944" s="421"/>
    </row>
    <row r="5945" spans="9:16">
      <c r="I5945" s="419"/>
      <c r="J5945" s="420"/>
      <c r="K5945" s="421"/>
      <c r="L5945" s="421"/>
      <c r="M5945" s="421"/>
      <c r="N5945" s="421"/>
      <c r="O5945" s="421"/>
      <c r="P5945" s="421"/>
    </row>
    <row r="5946" spans="9:16">
      <c r="I5946" s="419"/>
      <c r="J5946" s="420"/>
      <c r="K5946" s="421"/>
      <c r="L5946" s="421"/>
      <c r="M5946" s="421"/>
      <c r="N5946" s="421"/>
      <c r="O5946" s="421"/>
      <c r="P5946" s="421"/>
    </row>
    <row r="5947" spans="9:16">
      <c r="I5947" s="419"/>
      <c r="J5947" s="420"/>
      <c r="K5947" s="421"/>
      <c r="L5947" s="421"/>
      <c r="M5947" s="421"/>
      <c r="N5947" s="421"/>
      <c r="O5947" s="421"/>
      <c r="P5947" s="421"/>
    </row>
    <row r="5948" spans="9:16">
      <c r="I5948" s="419"/>
      <c r="J5948" s="420"/>
      <c r="K5948" s="421"/>
      <c r="L5948" s="421"/>
      <c r="M5948" s="421"/>
      <c r="N5948" s="421"/>
      <c r="O5948" s="421"/>
      <c r="P5948" s="421"/>
    </row>
    <row r="5949" spans="9:16">
      <c r="I5949" s="419"/>
      <c r="J5949" s="420"/>
      <c r="K5949" s="421"/>
      <c r="L5949" s="421"/>
      <c r="M5949" s="421"/>
      <c r="N5949" s="421"/>
      <c r="O5949" s="421"/>
      <c r="P5949" s="421"/>
    </row>
    <row r="5950" spans="9:16">
      <c r="I5950" s="419"/>
      <c r="J5950" s="420"/>
      <c r="K5950" s="421"/>
      <c r="L5950" s="421"/>
      <c r="M5950" s="421"/>
      <c r="N5950" s="421"/>
      <c r="O5950" s="421"/>
      <c r="P5950" s="421"/>
    </row>
    <row r="5951" spans="9:16">
      <c r="I5951" s="419"/>
      <c r="J5951" s="420"/>
      <c r="K5951" s="421"/>
      <c r="L5951" s="421"/>
      <c r="M5951" s="421"/>
      <c r="N5951" s="421"/>
      <c r="O5951" s="421"/>
      <c r="P5951" s="421"/>
    </row>
    <row r="5952" spans="9:16">
      <c r="I5952" s="419"/>
      <c r="J5952" s="420"/>
      <c r="K5952" s="421"/>
      <c r="L5952" s="421"/>
      <c r="M5952" s="421"/>
      <c r="N5952" s="421"/>
      <c r="O5952" s="421"/>
      <c r="P5952" s="421"/>
    </row>
    <row r="5953" spans="9:16">
      <c r="I5953" s="419"/>
      <c r="J5953" s="420"/>
      <c r="K5953" s="421"/>
      <c r="L5953" s="421"/>
      <c r="M5953" s="421"/>
      <c r="N5953" s="421"/>
      <c r="O5953" s="421"/>
      <c r="P5953" s="421"/>
    </row>
    <row r="5954" spans="9:16">
      <c r="I5954" s="419"/>
      <c r="J5954" s="420"/>
      <c r="K5954" s="421"/>
      <c r="L5954" s="421"/>
      <c r="M5954" s="421"/>
      <c r="N5954" s="421"/>
      <c r="O5954" s="421"/>
      <c r="P5954" s="421"/>
    </row>
    <row r="5955" spans="9:16">
      <c r="I5955" s="419"/>
      <c r="J5955" s="420"/>
      <c r="K5955" s="421"/>
      <c r="L5955" s="421"/>
      <c r="M5955" s="421"/>
      <c r="N5955" s="421"/>
      <c r="O5955" s="421"/>
      <c r="P5955" s="421"/>
    </row>
    <row r="5956" spans="9:16">
      <c r="I5956" s="419"/>
      <c r="J5956" s="420"/>
      <c r="K5956" s="421"/>
      <c r="L5956" s="421"/>
      <c r="M5956" s="421"/>
      <c r="N5956" s="421"/>
      <c r="O5956" s="421"/>
      <c r="P5956" s="421"/>
    </row>
    <row r="5957" spans="9:16">
      <c r="I5957" s="419"/>
      <c r="J5957" s="420"/>
      <c r="K5957" s="421"/>
      <c r="L5957" s="421"/>
      <c r="M5957" s="421"/>
      <c r="N5957" s="421"/>
      <c r="O5957" s="421"/>
      <c r="P5957" s="421"/>
    </row>
    <row r="5958" spans="9:16">
      <c r="I5958" s="419"/>
      <c r="J5958" s="420"/>
      <c r="K5958" s="421"/>
      <c r="L5958" s="421"/>
      <c r="M5958" s="421"/>
      <c r="N5958" s="421"/>
      <c r="O5958" s="421"/>
      <c r="P5958" s="421"/>
    </row>
    <row r="5959" spans="9:16">
      <c r="I5959" s="419"/>
      <c r="J5959" s="420"/>
      <c r="K5959" s="421"/>
      <c r="L5959" s="421"/>
      <c r="M5959" s="421"/>
      <c r="N5959" s="421"/>
      <c r="O5959" s="421"/>
      <c r="P5959" s="421"/>
    </row>
    <row r="5960" spans="9:16">
      <c r="I5960" s="419"/>
      <c r="J5960" s="420"/>
      <c r="K5960" s="421"/>
      <c r="L5960" s="421"/>
      <c r="M5960" s="421"/>
      <c r="N5960" s="421"/>
      <c r="O5960" s="421"/>
      <c r="P5960" s="421"/>
    </row>
    <row r="5961" spans="9:16">
      <c r="I5961" s="419"/>
      <c r="J5961" s="420"/>
      <c r="K5961" s="421"/>
      <c r="L5961" s="421"/>
      <c r="M5961" s="421"/>
      <c r="N5961" s="421"/>
      <c r="O5961" s="421"/>
      <c r="P5961" s="421"/>
    </row>
    <row r="5962" spans="9:16">
      <c r="I5962" s="419"/>
      <c r="J5962" s="420"/>
      <c r="K5962" s="421"/>
      <c r="L5962" s="421"/>
      <c r="M5962" s="421"/>
      <c r="N5962" s="421"/>
      <c r="O5962" s="421"/>
      <c r="P5962" s="421"/>
    </row>
    <row r="5963" spans="9:16">
      <c r="I5963" s="419"/>
      <c r="J5963" s="420"/>
      <c r="K5963" s="421"/>
      <c r="L5963" s="421"/>
      <c r="M5963" s="421"/>
      <c r="N5963" s="421"/>
      <c r="O5963" s="421"/>
      <c r="P5963" s="421"/>
    </row>
    <row r="5964" spans="9:16">
      <c r="I5964" s="419"/>
      <c r="J5964" s="420"/>
      <c r="K5964" s="421"/>
      <c r="L5964" s="421"/>
      <c r="M5964" s="421"/>
      <c r="N5964" s="421"/>
      <c r="O5964" s="421"/>
      <c r="P5964" s="421"/>
    </row>
    <row r="5965" spans="9:16">
      <c r="I5965" s="419"/>
      <c r="J5965" s="420"/>
      <c r="K5965" s="421"/>
      <c r="L5965" s="421"/>
      <c r="M5965" s="421"/>
      <c r="N5965" s="421"/>
      <c r="O5965" s="421"/>
      <c r="P5965" s="421"/>
    </row>
    <row r="5966" spans="9:16">
      <c r="I5966" s="419"/>
      <c r="J5966" s="420"/>
      <c r="K5966" s="421"/>
      <c r="L5966" s="421"/>
      <c r="M5966" s="421"/>
      <c r="N5966" s="421"/>
      <c r="O5966" s="421"/>
      <c r="P5966" s="421"/>
    </row>
    <row r="5967" spans="9:16">
      <c r="I5967" s="419"/>
      <c r="J5967" s="420"/>
      <c r="K5967" s="421"/>
      <c r="L5967" s="421"/>
      <c r="M5967" s="421"/>
      <c r="N5967" s="421"/>
      <c r="O5967" s="421"/>
      <c r="P5967" s="421"/>
    </row>
    <row r="5968" spans="9:16">
      <c r="I5968" s="419"/>
      <c r="J5968" s="420"/>
      <c r="K5968" s="421"/>
      <c r="L5968" s="421"/>
      <c r="M5968" s="421"/>
      <c r="N5968" s="421"/>
      <c r="O5968" s="421"/>
      <c r="P5968" s="421"/>
    </row>
    <row r="5969" spans="9:16">
      <c r="I5969" s="419"/>
      <c r="J5969" s="420"/>
      <c r="K5969" s="421"/>
      <c r="L5969" s="421"/>
      <c r="M5969" s="421"/>
      <c r="N5969" s="421"/>
      <c r="O5969" s="421"/>
      <c r="P5969" s="421"/>
    </row>
    <row r="5970" spans="9:16">
      <c r="I5970" s="419"/>
      <c r="J5970" s="420"/>
      <c r="K5970" s="421"/>
      <c r="L5970" s="421"/>
      <c r="M5970" s="421"/>
      <c r="N5970" s="421"/>
      <c r="O5970" s="421"/>
      <c r="P5970" s="421"/>
    </row>
    <row r="5971" spans="9:16">
      <c r="I5971" s="419"/>
      <c r="J5971" s="420"/>
      <c r="K5971" s="421"/>
      <c r="L5971" s="421"/>
      <c r="M5971" s="421"/>
      <c r="N5971" s="421"/>
      <c r="O5971" s="421"/>
      <c r="P5971" s="421"/>
    </row>
    <row r="5972" spans="9:16">
      <c r="I5972" s="419"/>
      <c r="J5972" s="420"/>
      <c r="K5972" s="421"/>
      <c r="L5972" s="421"/>
      <c r="M5972" s="421"/>
      <c r="N5972" s="421"/>
      <c r="O5972" s="421"/>
      <c r="P5972" s="421"/>
    </row>
    <row r="5973" spans="9:16">
      <c r="I5973" s="419"/>
      <c r="J5973" s="420"/>
      <c r="K5973" s="421"/>
      <c r="L5973" s="421"/>
      <c r="M5973" s="421"/>
      <c r="N5973" s="421"/>
      <c r="O5973" s="421"/>
      <c r="P5973" s="421"/>
    </row>
    <row r="5974" spans="9:16">
      <c r="I5974" s="419"/>
      <c r="J5974" s="420"/>
      <c r="K5974" s="421"/>
      <c r="L5974" s="421"/>
      <c r="M5974" s="421"/>
      <c r="N5974" s="421"/>
      <c r="O5974" s="421"/>
      <c r="P5974" s="421"/>
    </row>
    <row r="5975" spans="9:16">
      <c r="I5975" s="419"/>
      <c r="J5975" s="420"/>
      <c r="K5975" s="421"/>
      <c r="L5975" s="421"/>
      <c r="M5975" s="421"/>
      <c r="N5975" s="421"/>
      <c r="O5975" s="421"/>
      <c r="P5975" s="421"/>
    </row>
    <row r="5976" spans="9:16">
      <c r="I5976" s="419"/>
      <c r="J5976" s="420"/>
      <c r="K5976" s="421"/>
      <c r="L5976" s="421"/>
      <c r="M5976" s="421"/>
      <c r="N5976" s="421"/>
      <c r="O5976" s="421"/>
      <c r="P5976" s="421"/>
    </row>
    <row r="5977" spans="9:16">
      <c r="I5977" s="419"/>
      <c r="J5977" s="420"/>
      <c r="K5977" s="421"/>
      <c r="L5977" s="421"/>
      <c r="M5977" s="421"/>
      <c r="N5977" s="421"/>
      <c r="O5977" s="421"/>
      <c r="P5977" s="421"/>
    </row>
    <row r="5978" spans="9:16">
      <c r="I5978" s="419"/>
      <c r="J5978" s="420"/>
      <c r="K5978" s="421"/>
      <c r="L5978" s="421"/>
      <c r="M5978" s="421"/>
      <c r="N5978" s="421"/>
      <c r="O5978" s="421"/>
      <c r="P5978" s="421"/>
    </row>
    <row r="5979" spans="9:16">
      <c r="I5979" s="419"/>
      <c r="J5979" s="420"/>
      <c r="K5979" s="421"/>
      <c r="L5979" s="421"/>
      <c r="M5979" s="421"/>
      <c r="N5979" s="421"/>
      <c r="O5979" s="421"/>
      <c r="P5979" s="421"/>
    </row>
    <row r="5980" spans="9:16">
      <c r="I5980" s="419"/>
      <c r="J5980" s="420"/>
      <c r="K5980" s="421"/>
      <c r="L5980" s="421"/>
      <c r="M5980" s="421"/>
      <c r="N5980" s="421"/>
      <c r="O5980" s="421"/>
      <c r="P5980" s="421"/>
    </row>
    <row r="5981" spans="9:16">
      <c r="I5981" s="419"/>
      <c r="J5981" s="420"/>
      <c r="K5981" s="421"/>
      <c r="L5981" s="421"/>
      <c r="M5981" s="421"/>
      <c r="N5981" s="421"/>
      <c r="O5981" s="421"/>
      <c r="P5981" s="421"/>
    </row>
    <row r="5982" spans="9:16">
      <c r="I5982" s="419"/>
      <c r="J5982" s="420"/>
      <c r="K5982" s="421"/>
      <c r="L5982" s="421"/>
      <c r="M5982" s="421"/>
      <c r="N5982" s="421"/>
      <c r="O5982" s="421"/>
      <c r="P5982" s="421"/>
    </row>
    <row r="5983" spans="9:16">
      <c r="I5983" s="419"/>
      <c r="J5983" s="420"/>
      <c r="K5983" s="421"/>
      <c r="L5983" s="421"/>
      <c r="M5983" s="421"/>
      <c r="N5983" s="421"/>
      <c r="O5983" s="421"/>
      <c r="P5983" s="421"/>
    </row>
    <row r="5984" spans="9:16">
      <c r="I5984" s="419"/>
      <c r="J5984" s="420"/>
      <c r="K5984" s="421"/>
      <c r="L5984" s="421"/>
      <c r="M5984" s="421"/>
      <c r="N5984" s="421"/>
      <c r="O5984" s="421"/>
      <c r="P5984" s="421"/>
    </row>
    <row r="5985" spans="9:16">
      <c r="I5985" s="419"/>
      <c r="J5985" s="420"/>
      <c r="K5985" s="421"/>
      <c r="L5985" s="421"/>
      <c r="M5985" s="421"/>
      <c r="N5985" s="421"/>
      <c r="O5985" s="421"/>
      <c r="P5985" s="421"/>
    </row>
    <row r="5986" spans="9:16">
      <c r="I5986" s="419"/>
      <c r="J5986" s="420"/>
      <c r="K5986" s="421"/>
      <c r="L5986" s="421"/>
      <c r="M5986" s="421"/>
      <c r="N5986" s="421"/>
      <c r="O5986" s="421"/>
      <c r="P5986" s="421"/>
    </row>
    <row r="5987" spans="9:16">
      <c r="I5987" s="419"/>
      <c r="J5987" s="420"/>
      <c r="K5987" s="421"/>
      <c r="L5987" s="421"/>
      <c r="M5987" s="421"/>
      <c r="N5987" s="421"/>
      <c r="O5987" s="421"/>
      <c r="P5987" s="421"/>
    </row>
    <row r="5988" spans="9:16">
      <c r="I5988" s="419"/>
      <c r="J5988" s="420"/>
      <c r="K5988" s="421"/>
      <c r="L5988" s="421"/>
      <c r="M5988" s="421"/>
      <c r="N5988" s="421"/>
      <c r="O5988" s="421"/>
      <c r="P5988" s="421"/>
    </row>
    <row r="5989" spans="9:16">
      <c r="I5989" s="419"/>
      <c r="J5989" s="420"/>
      <c r="K5989" s="421"/>
      <c r="L5989" s="421"/>
      <c r="M5989" s="421"/>
      <c r="N5989" s="421"/>
      <c r="O5989" s="421"/>
      <c r="P5989" s="421"/>
    </row>
    <row r="5990" spans="9:16">
      <c r="I5990" s="419"/>
      <c r="J5990" s="420"/>
      <c r="K5990" s="421"/>
      <c r="L5990" s="421"/>
      <c r="M5990" s="421"/>
      <c r="N5990" s="421"/>
      <c r="O5990" s="421"/>
      <c r="P5990" s="421"/>
    </row>
    <row r="5991" spans="9:16">
      <c r="I5991" s="419"/>
      <c r="J5991" s="420"/>
      <c r="K5991" s="421"/>
      <c r="L5991" s="421"/>
      <c r="M5991" s="421"/>
      <c r="N5991" s="421"/>
      <c r="O5991" s="421"/>
      <c r="P5991" s="421"/>
    </row>
    <row r="5992" spans="9:16">
      <c r="I5992" s="419"/>
      <c r="J5992" s="420"/>
      <c r="K5992" s="421"/>
      <c r="L5992" s="421"/>
      <c r="M5992" s="421"/>
      <c r="N5992" s="421"/>
      <c r="O5992" s="421"/>
      <c r="P5992" s="421"/>
    </row>
    <row r="5993" spans="9:16">
      <c r="I5993" s="419"/>
      <c r="J5993" s="420"/>
      <c r="K5993" s="421"/>
      <c r="L5993" s="421"/>
      <c r="M5993" s="421"/>
      <c r="N5993" s="421"/>
      <c r="O5993" s="421"/>
      <c r="P5993" s="421"/>
    </row>
    <row r="5994" spans="9:16">
      <c r="I5994" s="419"/>
      <c r="J5994" s="420"/>
      <c r="K5994" s="421"/>
      <c r="L5994" s="421"/>
      <c r="M5994" s="421"/>
      <c r="N5994" s="421"/>
      <c r="O5994" s="421"/>
      <c r="P5994" s="421"/>
    </row>
    <row r="5995" spans="9:16">
      <c r="I5995" s="419"/>
      <c r="J5995" s="420"/>
      <c r="K5995" s="421"/>
      <c r="L5995" s="421"/>
      <c r="M5995" s="421"/>
      <c r="N5995" s="421"/>
      <c r="O5995" s="421"/>
      <c r="P5995" s="421"/>
    </row>
    <row r="5996" spans="9:16">
      <c r="I5996" s="419"/>
      <c r="J5996" s="420"/>
      <c r="K5996" s="421"/>
      <c r="L5996" s="421"/>
      <c r="M5996" s="421"/>
      <c r="N5996" s="421"/>
      <c r="O5996" s="421"/>
      <c r="P5996" s="421"/>
    </row>
    <row r="5997" spans="9:16">
      <c r="I5997" s="419"/>
      <c r="J5997" s="420"/>
      <c r="K5997" s="421"/>
      <c r="L5997" s="421"/>
      <c r="M5997" s="421"/>
      <c r="N5997" s="421"/>
      <c r="O5997" s="421"/>
      <c r="P5997" s="421"/>
    </row>
    <row r="5998" spans="9:16">
      <c r="I5998" s="419"/>
      <c r="J5998" s="420"/>
      <c r="K5998" s="421"/>
      <c r="L5998" s="421"/>
      <c r="M5998" s="421"/>
      <c r="N5998" s="421"/>
      <c r="O5998" s="421"/>
      <c r="P5998" s="421"/>
    </row>
    <row r="5999" spans="9:16">
      <c r="I5999" s="419"/>
      <c r="J5999" s="420"/>
      <c r="K5999" s="421"/>
      <c r="L5999" s="421"/>
      <c r="M5999" s="421"/>
      <c r="N5999" s="421"/>
      <c r="O5999" s="421"/>
      <c r="P5999" s="421"/>
    </row>
    <row r="6000" spans="9:16">
      <c r="I6000" s="419"/>
      <c r="J6000" s="420"/>
      <c r="K6000" s="421"/>
      <c r="L6000" s="421"/>
      <c r="M6000" s="421"/>
      <c r="N6000" s="421"/>
      <c r="O6000" s="421"/>
      <c r="P6000" s="421"/>
    </row>
    <row r="6001" spans="9:16">
      <c r="I6001" s="419"/>
      <c r="J6001" s="420"/>
      <c r="K6001" s="421"/>
      <c r="L6001" s="421"/>
      <c r="M6001" s="421"/>
      <c r="N6001" s="421"/>
      <c r="O6001" s="421"/>
      <c r="P6001" s="421"/>
    </row>
    <row r="6002" spans="9:16">
      <c r="I6002" s="419"/>
      <c r="J6002" s="420"/>
      <c r="K6002" s="421"/>
      <c r="L6002" s="421"/>
      <c r="M6002" s="421"/>
      <c r="N6002" s="421"/>
      <c r="O6002" s="421"/>
      <c r="P6002" s="421"/>
    </row>
    <row r="6003" spans="9:16">
      <c r="I6003" s="419"/>
      <c r="J6003" s="420"/>
      <c r="K6003" s="421"/>
      <c r="L6003" s="421"/>
      <c r="M6003" s="421"/>
      <c r="N6003" s="421"/>
      <c r="O6003" s="421"/>
      <c r="P6003" s="421"/>
    </row>
    <row r="6004" spans="9:16">
      <c r="I6004" s="419"/>
      <c r="J6004" s="420"/>
      <c r="K6004" s="421"/>
      <c r="L6004" s="421"/>
      <c r="M6004" s="421"/>
      <c r="N6004" s="421"/>
      <c r="O6004" s="421"/>
      <c r="P6004" s="421"/>
    </row>
    <row r="6005" spans="9:16">
      <c r="I6005" s="419"/>
      <c r="J6005" s="420"/>
      <c r="K6005" s="421"/>
      <c r="L6005" s="421"/>
      <c r="M6005" s="421"/>
      <c r="N6005" s="421"/>
      <c r="O6005" s="421"/>
      <c r="P6005" s="421"/>
    </row>
    <row r="6006" spans="9:16">
      <c r="I6006" s="419"/>
      <c r="J6006" s="420"/>
      <c r="K6006" s="421"/>
      <c r="L6006" s="421"/>
      <c r="M6006" s="421"/>
      <c r="N6006" s="421"/>
      <c r="O6006" s="421"/>
      <c r="P6006" s="421"/>
    </row>
    <row r="6007" spans="9:16">
      <c r="I6007" s="419"/>
      <c r="J6007" s="420"/>
      <c r="K6007" s="421"/>
      <c r="L6007" s="421"/>
      <c r="M6007" s="421"/>
      <c r="N6007" s="421"/>
      <c r="O6007" s="421"/>
      <c r="P6007" s="421"/>
    </row>
    <row r="6008" spans="9:16">
      <c r="I6008" s="419"/>
      <c r="J6008" s="420"/>
      <c r="K6008" s="421"/>
      <c r="L6008" s="421"/>
      <c r="M6008" s="421"/>
      <c r="N6008" s="421"/>
      <c r="O6008" s="421"/>
      <c r="P6008" s="421"/>
    </row>
    <row r="6009" spans="9:16">
      <c r="I6009" s="419"/>
      <c r="J6009" s="420"/>
      <c r="K6009" s="421"/>
      <c r="L6009" s="421"/>
      <c r="M6009" s="421"/>
      <c r="N6009" s="421"/>
      <c r="O6009" s="421"/>
      <c r="P6009" s="421"/>
    </row>
    <row r="6010" spans="9:16">
      <c r="I6010" s="419"/>
      <c r="J6010" s="420"/>
      <c r="K6010" s="421"/>
      <c r="L6010" s="421"/>
      <c r="M6010" s="421"/>
      <c r="N6010" s="421"/>
      <c r="O6010" s="421"/>
      <c r="P6010" s="421"/>
    </row>
    <row r="6011" spans="9:16">
      <c r="I6011" s="419"/>
      <c r="J6011" s="420"/>
      <c r="K6011" s="421"/>
      <c r="L6011" s="421"/>
      <c r="M6011" s="421"/>
      <c r="N6011" s="421"/>
      <c r="O6011" s="421"/>
      <c r="P6011" s="421"/>
    </row>
    <row r="6012" spans="9:16">
      <c r="I6012" s="419"/>
      <c r="J6012" s="420"/>
      <c r="K6012" s="421"/>
      <c r="L6012" s="421"/>
      <c r="M6012" s="421"/>
      <c r="N6012" s="421"/>
      <c r="O6012" s="421"/>
      <c r="P6012" s="421"/>
    </row>
    <row r="6013" spans="9:16">
      <c r="I6013" s="419"/>
      <c r="J6013" s="420"/>
      <c r="K6013" s="421"/>
      <c r="L6013" s="421"/>
      <c r="M6013" s="421"/>
      <c r="N6013" s="421"/>
      <c r="O6013" s="421"/>
      <c r="P6013" s="421"/>
    </row>
    <row r="6014" spans="9:16">
      <c r="I6014" s="419"/>
      <c r="J6014" s="420"/>
      <c r="K6014" s="421"/>
      <c r="L6014" s="421"/>
      <c r="M6014" s="421"/>
      <c r="N6014" s="421"/>
      <c r="O6014" s="421"/>
      <c r="P6014" s="421"/>
    </row>
    <row r="6015" spans="9:16">
      <c r="I6015" s="419"/>
      <c r="J6015" s="420"/>
      <c r="K6015" s="421"/>
      <c r="L6015" s="421"/>
      <c r="M6015" s="421"/>
      <c r="N6015" s="421"/>
      <c r="O6015" s="421"/>
      <c r="P6015" s="421"/>
    </row>
    <row r="6016" spans="9:16">
      <c r="I6016" s="419"/>
      <c r="J6016" s="420"/>
      <c r="K6016" s="421"/>
      <c r="L6016" s="421"/>
      <c r="M6016" s="421"/>
      <c r="N6016" s="421"/>
      <c r="O6016" s="421"/>
      <c r="P6016" s="421"/>
    </row>
    <row r="6017" spans="9:16">
      <c r="I6017" s="419"/>
      <c r="J6017" s="420"/>
      <c r="K6017" s="421"/>
      <c r="L6017" s="421"/>
      <c r="M6017" s="421"/>
      <c r="N6017" s="421"/>
      <c r="O6017" s="421"/>
      <c r="P6017" s="421"/>
    </row>
    <row r="6018" spans="9:16">
      <c r="I6018" s="419"/>
      <c r="J6018" s="420"/>
      <c r="K6018" s="421"/>
      <c r="L6018" s="421"/>
      <c r="M6018" s="421"/>
      <c r="N6018" s="421"/>
      <c r="O6018" s="421"/>
      <c r="P6018" s="421"/>
    </row>
    <row r="6019" spans="9:16">
      <c r="I6019" s="419"/>
      <c r="J6019" s="420"/>
      <c r="K6019" s="421"/>
      <c r="L6019" s="421"/>
      <c r="M6019" s="421"/>
      <c r="N6019" s="421"/>
      <c r="O6019" s="421"/>
      <c r="P6019" s="421"/>
    </row>
    <row r="6020" spans="9:16">
      <c r="I6020" s="419"/>
      <c r="J6020" s="420"/>
      <c r="K6020" s="421"/>
      <c r="L6020" s="421"/>
      <c r="M6020" s="421"/>
      <c r="N6020" s="421"/>
      <c r="O6020" s="421"/>
      <c r="P6020" s="421"/>
    </row>
    <row r="6021" spans="9:16">
      <c r="I6021" s="419"/>
      <c r="J6021" s="420"/>
      <c r="K6021" s="421"/>
      <c r="L6021" s="421"/>
      <c r="M6021" s="421"/>
      <c r="N6021" s="421"/>
      <c r="O6021" s="421"/>
      <c r="P6021" s="421"/>
    </row>
    <row r="6022" spans="9:16">
      <c r="I6022" s="419"/>
      <c r="J6022" s="420"/>
      <c r="K6022" s="421"/>
      <c r="L6022" s="421"/>
      <c r="M6022" s="421"/>
      <c r="N6022" s="421"/>
      <c r="O6022" s="421"/>
      <c r="P6022" s="421"/>
    </row>
    <row r="6023" spans="9:16">
      <c r="I6023" s="419"/>
      <c r="J6023" s="420"/>
      <c r="K6023" s="421"/>
      <c r="L6023" s="421"/>
      <c r="M6023" s="421"/>
      <c r="N6023" s="421"/>
      <c r="O6023" s="421"/>
      <c r="P6023" s="421"/>
    </row>
    <row r="6024" spans="9:16">
      <c r="I6024" s="419"/>
      <c r="J6024" s="420"/>
      <c r="K6024" s="421"/>
      <c r="L6024" s="421"/>
      <c r="M6024" s="421"/>
      <c r="N6024" s="421"/>
      <c r="O6024" s="421"/>
      <c r="P6024" s="421"/>
    </row>
    <row r="6025" spans="9:16">
      <c r="I6025" s="419"/>
      <c r="J6025" s="420"/>
      <c r="K6025" s="421"/>
      <c r="L6025" s="421"/>
      <c r="M6025" s="421"/>
      <c r="N6025" s="421"/>
      <c r="O6025" s="421"/>
      <c r="P6025" s="421"/>
    </row>
    <row r="6026" spans="9:16">
      <c r="I6026" s="419"/>
      <c r="J6026" s="420"/>
      <c r="K6026" s="421"/>
      <c r="L6026" s="421"/>
      <c r="M6026" s="421"/>
      <c r="N6026" s="421"/>
      <c r="O6026" s="421"/>
      <c r="P6026" s="421"/>
    </row>
    <row r="6027" spans="9:16">
      <c r="I6027" s="419"/>
      <c r="J6027" s="420"/>
      <c r="K6027" s="421"/>
      <c r="L6027" s="421"/>
      <c r="M6027" s="421"/>
      <c r="N6027" s="421"/>
      <c r="O6027" s="421"/>
      <c r="P6027" s="421"/>
    </row>
    <row r="6028" spans="9:16">
      <c r="I6028" s="419"/>
      <c r="J6028" s="420"/>
      <c r="K6028" s="421"/>
      <c r="L6028" s="421"/>
      <c r="M6028" s="421"/>
      <c r="N6028" s="421"/>
      <c r="O6028" s="421"/>
      <c r="P6028" s="421"/>
    </row>
    <row r="6029" spans="9:16">
      <c r="I6029" s="419"/>
      <c r="J6029" s="420"/>
      <c r="K6029" s="421"/>
      <c r="L6029" s="421"/>
      <c r="M6029" s="421"/>
      <c r="N6029" s="421"/>
      <c r="O6029" s="421"/>
      <c r="P6029" s="421"/>
    </row>
    <row r="6030" spans="9:16">
      <c r="I6030" s="419"/>
      <c r="J6030" s="420"/>
      <c r="K6030" s="421"/>
      <c r="L6030" s="421"/>
      <c r="M6030" s="421"/>
      <c r="N6030" s="421"/>
      <c r="O6030" s="421"/>
      <c r="P6030" s="421"/>
    </row>
    <row r="6031" spans="9:16">
      <c r="I6031" s="419"/>
      <c r="J6031" s="420"/>
      <c r="K6031" s="421"/>
      <c r="L6031" s="421"/>
      <c r="M6031" s="421"/>
      <c r="N6031" s="421"/>
      <c r="O6031" s="421"/>
      <c r="P6031" s="421"/>
    </row>
    <row r="6032" spans="9:16">
      <c r="I6032" s="419"/>
      <c r="J6032" s="420"/>
      <c r="K6032" s="421"/>
      <c r="L6032" s="421"/>
      <c r="M6032" s="421"/>
      <c r="N6032" s="421"/>
      <c r="O6032" s="421"/>
      <c r="P6032" s="421"/>
    </row>
    <row r="6033" spans="9:16">
      <c r="I6033" s="419"/>
      <c r="J6033" s="420"/>
      <c r="K6033" s="421"/>
      <c r="L6033" s="421"/>
      <c r="M6033" s="421"/>
      <c r="N6033" s="421"/>
      <c r="O6033" s="421"/>
      <c r="P6033" s="421"/>
    </row>
    <row r="6034" spans="9:16">
      <c r="I6034" s="419"/>
      <c r="J6034" s="420"/>
      <c r="K6034" s="421"/>
      <c r="L6034" s="421"/>
      <c r="M6034" s="421"/>
      <c r="N6034" s="421"/>
      <c r="O6034" s="421"/>
      <c r="P6034" s="421"/>
    </row>
    <row r="6035" spans="9:16">
      <c r="I6035" s="419"/>
      <c r="J6035" s="420"/>
      <c r="K6035" s="421"/>
      <c r="L6035" s="421"/>
      <c r="M6035" s="421"/>
      <c r="N6035" s="421"/>
      <c r="O6035" s="421"/>
      <c r="P6035" s="421"/>
    </row>
    <row r="6036" spans="9:16">
      <c r="I6036" s="419"/>
      <c r="J6036" s="420"/>
      <c r="K6036" s="421"/>
      <c r="L6036" s="421"/>
      <c r="M6036" s="421"/>
      <c r="N6036" s="421"/>
      <c r="O6036" s="421"/>
      <c r="P6036" s="421"/>
    </row>
    <row r="6037" spans="9:16">
      <c r="I6037" s="419"/>
      <c r="J6037" s="420"/>
      <c r="K6037" s="421"/>
      <c r="L6037" s="421"/>
      <c r="M6037" s="421"/>
      <c r="N6037" s="421"/>
      <c r="O6037" s="421"/>
      <c r="P6037" s="421"/>
    </row>
    <row r="6038" spans="9:16">
      <c r="I6038" s="419"/>
      <c r="J6038" s="420"/>
      <c r="K6038" s="421"/>
      <c r="L6038" s="421"/>
      <c r="M6038" s="421"/>
      <c r="N6038" s="421"/>
      <c r="O6038" s="421"/>
      <c r="P6038" s="421"/>
    </row>
    <row r="6039" spans="9:16">
      <c r="I6039" s="419"/>
      <c r="J6039" s="420"/>
      <c r="K6039" s="421"/>
      <c r="L6039" s="421"/>
      <c r="M6039" s="421"/>
      <c r="N6039" s="421"/>
      <c r="O6039" s="421"/>
      <c r="P6039" s="421"/>
    </row>
    <row r="6040" spans="9:16">
      <c r="I6040" s="419"/>
      <c r="J6040" s="420"/>
      <c r="K6040" s="421"/>
      <c r="L6040" s="421"/>
      <c r="M6040" s="421"/>
      <c r="N6040" s="421"/>
      <c r="O6040" s="421"/>
      <c r="P6040" s="421"/>
    </row>
    <row r="6041" spans="9:16">
      <c r="I6041" s="419"/>
      <c r="J6041" s="420"/>
      <c r="K6041" s="421"/>
      <c r="L6041" s="421"/>
      <c r="M6041" s="421"/>
      <c r="N6041" s="421"/>
      <c r="O6041" s="421"/>
      <c r="P6041" s="421"/>
    </row>
    <row r="6042" spans="9:16">
      <c r="I6042" s="419"/>
      <c r="J6042" s="420"/>
      <c r="K6042" s="421"/>
      <c r="L6042" s="421"/>
      <c r="M6042" s="421"/>
      <c r="N6042" s="421"/>
      <c r="O6042" s="421"/>
      <c r="P6042" s="421"/>
    </row>
    <row r="6043" spans="9:16">
      <c r="I6043" s="419"/>
      <c r="J6043" s="420"/>
      <c r="K6043" s="421"/>
      <c r="L6043" s="421"/>
      <c r="M6043" s="421"/>
      <c r="N6043" s="421"/>
      <c r="O6043" s="421"/>
      <c r="P6043" s="421"/>
    </row>
    <row r="6044" spans="9:16">
      <c r="I6044" s="419"/>
      <c r="J6044" s="420"/>
      <c r="K6044" s="421"/>
      <c r="L6044" s="421"/>
      <c r="M6044" s="421"/>
      <c r="N6044" s="421"/>
      <c r="O6044" s="421"/>
      <c r="P6044" s="421"/>
    </row>
    <row r="6045" spans="9:16">
      <c r="I6045" s="419"/>
      <c r="J6045" s="420"/>
      <c r="K6045" s="421"/>
      <c r="L6045" s="421"/>
      <c r="M6045" s="421"/>
      <c r="N6045" s="421"/>
      <c r="O6045" s="421"/>
      <c r="P6045" s="421"/>
    </row>
    <row r="6046" spans="9:16">
      <c r="I6046" s="419"/>
      <c r="J6046" s="420"/>
      <c r="K6046" s="421"/>
      <c r="L6046" s="421"/>
      <c r="M6046" s="421"/>
      <c r="N6046" s="421"/>
      <c r="O6046" s="421"/>
      <c r="P6046" s="421"/>
    </row>
    <row r="6047" spans="9:16">
      <c r="I6047" s="419"/>
      <c r="J6047" s="420"/>
      <c r="K6047" s="421"/>
      <c r="L6047" s="421"/>
      <c r="M6047" s="421"/>
      <c r="N6047" s="421"/>
      <c r="O6047" s="421"/>
      <c r="P6047" s="421"/>
    </row>
    <row r="6048" spans="9:16">
      <c r="I6048" s="419"/>
      <c r="J6048" s="420"/>
      <c r="K6048" s="421"/>
      <c r="L6048" s="421"/>
      <c r="M6048" s="421"/>
      <c r="N6048" s="421"/>
      <c r="O6048" s="421"/>
      <c r="P6048" s="421"/>
    </row>
    <row r="6049" spans="9:16">
      <c r="I6049" s="419"/>
      <c r="J6049" s="420"/>
      <c r="K6049" s="421"/>
      <c r="L6049" s="421"/>
      <c r="M6049" s="421"/>
      <c r="N6049" s="421"/>
      <c r="O6049" s="421"/>
      <c r="P6049" s="421"/>
    </row>
    <row r="6050" spans="9:16">
      <c r="I6050" s="419"/>
      <c r="J6050" s="420"/>
      <c r="K6050" s="421"/>
      <c r="L6050" s="421"/>
      <c r="M6050" s="421"/>
      <c r="N6050" s="421"/>
      <c r="O6050" s="421"/>
      <c r="P6050" s="421"/>
    </row>
    <row r="6051" spans="9:16">
      <c r="I6051" s="419"/>
      <c r="J6051" s="420"/>
      <c r="K6051" s="421"/>
      <c r="L6051" s="421"/>
      <c r="M6051" s="421"/>
      <c r="N6051" s="421"/>
      <c r="O6051" s="421"/>
      <c r="P6051" s="421"/>
    </row>
    <row r="6052" spans="9:16">
      <c r="I6052" s="419"/>
      <c r="J6052" s="420"/>
      <c r="K6052" s="421"/>
      <c r="L6052" s="421"/>
      <c r="M6052" s="421"/>
      <c r="N6052" s="421"/>
      <c r="O6052" s="421"/>
      <c r="P6052" s="421"/>
    </row>
    <row r="6053" spans="9:16">
      <c r="I6053" s="419"/>
      <c r="J6053" s="420"/>
      <c r="K6053" s="421"/>
      <c r="L6053" s="421"/>
      <c r="M6053" s="421"/>
      <c r="N6053" s="421"/>
      <c r="O6053" s="421"/>
      <c r="P6053" s="421"/>
    </row>
    <row r="6054" spans="9:16">
      <c r="I6054" s="419"/>
      <c r="J6054" s="420"/>
      <c r="K6054" s="421"/>
      <c r="L6054" s="421"/>
      <c r="M6054" s="421"/>
      <c r="N6054" s="421"/>
      <c r="O6054" s="421"/>
      <c r="P6054" s="421"/>
    </row>
    <row r="6055" spans="9:16">
      <c r="I6055" s="419"/>
      <c r="J6055" s="420"/>
      <c r="K6055" s="421"/>
      <c r="L6055" s="421"/>
      <c r="M6055" s="421"/>
      <c r="N6055" s="421"/>
      <c r="O6055" s="421"/>
      <c r="P6055" s="421"/>
    </row>
    <row r="6056" spans="9:16">
      <c r="I6056" s="419"/>
      <c r="J6056" s="420"/>
      <c r="K6056" s="421"/>
      <c r="L6056" s="421"/>
      <c r="M6056" s="421"/>
      <c r="N6056" s="421"/>
      <c r="O6056" s="421"/>
      <c r="P6056" s="421"/>
    </row>
    <row r="6057" spans="9:16">
      <c r="I6057" s="419"/>
      <c r="J6057" s="420"/>
      <c r="K6057" s="421"/>
      <c r="L6057" s="421"/>
      <c r="M6057" s="421"/>
      <c r="N6057" s="421"/>
      <c r="O6057" s="421"/>
      <c r="P6057" s="421"/>
    </row>
    <row r="6058" spans="9:16">
      <c r="I6058" s="419"/>
      <c r="J6058" s="420"/>
      <c r="K6058" s="421"/>
      <c r="L6058" s="421"/>
      <c r="M6058" s="421"/>
      <c r="N6058" s="421"/>
      <c r="O6058" s="421"/>
      <c r="P6058" s="421"/>
    </row>
    <row r="6059" spans="9:16">
      <c r="I6059" s="419"/>
      <c r="J6059" s="420"/>
      <c r="K6059" s="421"/>
      <c r="L6059" s="421"/>
      <c r="M6059" s="421"/>
      <c r="N6059" s="421"/>
      <c r="O6059" s="421"/>
      <c r="P6059" s="421"/>
    </row>
    <row r="6060" spans="9:16">
      <c r="I6060" s="419"/>
      <c r="J6060" s="420"/>
      <c r="K6060" s="421"/>
      <c r="L6060" s="421"/>
      <c r="M6060" s="421"/>
      <c r="N6060" s="421"/>
      <c r="O6060" s="421"/>
      <c r="P6060" s="421"/>
    </row>
    <row r="6061" spans="9:16">
      <c r="I6061" s="419"/>
      <c r="J6061" s="420"/>
      <c r="K6061" s="421"/>
      <c r="L6061" s="421"/>
      <c r="M6061" s="421"/>
      <c r="N6061" s="421"/>
      <c r="O6061" s="421"/>
      <c r="P6061" s="421"/>
    </row>
    <row r="6062" spans="9:16">
      <c r="I6062" s="419"/>
      <c r="J6062" s="420"/>
      <c r="K6062" s="421"/>
      <c r="L6062" s="421"/>
      <c r="M6062" s="421"/>
      <c r="N6062" s="421"/>
      <c r="O6062" s="421"/>
      <c r="P6062" s="421"/>
    </row>
    <row r="6063" spans="9:16">
      <c r="I6063" s="419"/>
      <c r="J6063" s="420"/>
      <c r="K6063" s="421"/>
      <c r="L6063" s="421"/>
      <c r="M6063" s="421"/>
      <c r="N6063" s="421"/>
      <c r="O6063" s="421"/>
      <c r="P6063" s="421"/>
    </row>
    <row r="6064" spans="9:16">
      <c r="I6064" s="419"/>
      <c r="J6064" s="420"/>
      <c r="K6064" s="421"/>
      <c r="L6064" s="421"/>
      <c r="M6064" s="421"/>
      <c r="N6064" s="421"/>
      <c r="O6064" s="421"/>
      <c r="P6064" s="421"/>
    </row>
    <row r="6065" spans="9:16">
      <c r="I6065" s="419"/>
      <c r="J6065" s="420"/>
      <c r="K6065" s="421"/>
      <c r="L6065" s="421"/>
      <c r="M6065" s="421"/>
      <c r="N6065" s="421"/>
      <c r="O6065" s="421"/>
      <c r="P6065" s="421"/>
    </row>
    <row r="6066" spans="9:16">
      <c r="I6066" s="419"/>
      <c r="J6066" s="420"/>
      <c r="K6066" s="421"/>
      <c r="L6066" s="421"/>
      <c r="M6066" s="421"/>
      <c r="N6066" s="421"/>
      <c r="O6066" s="421"/>
      <c r="P6066" s="421"/>
    </row>
    <row r="6067" spans="9:16">
      <c r="I6067" s="419"/>
      <c r="J6067" s="420"/>
      <c r="K6067" s="421"/>
      <c r="L6067" s="421"/>
      <c r="M6067" s="421"/>
      <c r="N6067" s="421"/>
      <c r="O6067" s="421"/>
      <c r="P6067" s="421"/>
    </row>
    <row r="6068" spans="9:16">
      <c r="I6068" s="419"/>
      <c r="J6068" s="420"/>
      <c r="K6068" s="421"/>
      <c r="L6068" s="421"/>
      <c r="M6068" s="421"/>
      <c r="N6068" s="421"/>
      <c r="O6068" s="421"/>
      <c r="P6068" s="421"/>
    </row>
    <row r="6069" spans="9:16">
      <c r="I6069" s="419"/>
      <c r="J6069" s="420"/>
      <c r="K6069" s="421"/>
      <c r="L6069" s="421"/>
      <c r="M6069" s="421"/>
      <c r="N6069" s="421"/>
      <c r="O6069" s="421"/>
      <c r="P6069" s="421"/>
    </row>
    <row r="6070" spans="9:16">
      <c r="I6070" s="419"/>
      <c r="J6070" s="420"/>
      <c r="K6070" s="421"/>
      <c r="L6070" s="421"/>
      <c r="M6070" s="421"/>
      <c r="N6070" s="421"/>
      <c r="O6070" s="421"/>
      <c r="P6070" s="421"/>
    </row>
    <row r="6071" spans="9:16">
      <c r="I6071" s="419"/>
      <c r="J6071" s="420"/>
      <c r="K6071" s="421"/>
      <c r="L6071" s="421"/>
      <c r="M6071" s="421"/>
      <c r="N6071" s="421"/>
      <c r="O6071" s="421"/>
      <c r="P6071" s="421"/>
    </row>
    <row r="6072" spans="9:16">
      <c r="I6072" s="419"/>
      <c r="J6072" s="420"/>
      <c r="K6072" s="421"/>
      <c r="L6072" s="421"/>
      <c r="M6072" s="421"/>
      <c r="N6072" s="421"/>
      <c r="O6072" s="421"/>
      <c r="P6072" s="421"/>
    </row>
    <row r="6073" spans="9:16">
      <c r="I6073" s="419"/>
      <c r="J6073" s="420"/>
      <c r="K6073" s="421"/>
      <c r="L6073" s="421"/>
      <c r="M6073" s="421"/>
      <c r="N6073" s="421"/>
      <c r="O6073" s="421"/>
      <c r="P6073" s="421"/>
    </row>
    <row r="6074" spans="9:16">
      <c r="I6074" s="419"/>
      <c r="J6074" s="420"/>
      <c r="K6074" s="421"/>
      <c r="L6074" s="421"/>
      <c r="M6074" s="421"/>
      <c r="N6074" s="421"/>
      <c r="O6074" s="421"/>
      <c r="P6074" s="421"/>
    </row>
    <row r="6075" spans="9:16">
      <c r="I6075" s="419"/>
      <c r="J6075" s="420"/>
      <c r="K6075" s="421"/>
      <c r="L6075" s="421"/>
      <c r="M6075" s="421"/>
      <c r="N6075" s="421"/>
      <c r="O6075" s="421"/>
      <c r="P6075" s="421"/>
    </row>
    <row r="6076" spans="9:16">
      <c r="I6076" s="419"/>
      <c r="J6076" s="420"/>
      <c r="K6076" s="421"/>
      <c r="L6076" s="421"/>
      <c r="M6076" s="421"/>
      <c r="N6076" s="421"/>
      <c r="O6076" s="421"/>
      <c r="P6076" s="421"/>
    </row>
    <row r="6077" spans="9:16">
      <c r="I6077" s="419"/>
      <c r="J6077" s="420"/>
      <c r="K6077" s="421"/>
      <c r="L6077" s="421"/>
      <c r="M6077" s="421"/>
      <c r="N6077" s="421"/>
      <c r="O6077" s="421"/>
      <c r="P6077" s="421"/>
    </row>
    <row r="6078" spans="9:16">
      <c r="I6078" s="419"/>
      <c r="J6078" s="420"/>
      <c r="K6078" s="421"/>
      <c r="L6078" s="421"/>
      <c r="M6078" s="421"/>
      <c r="N6078" s="421"/>
      <c r="O6078" s="421"/>
      <c r="P6078" s="421"/>
    </row>
    <row r="6079" spans="9:16">
      <c r="I6079" s="419"/>
      <c r="J6079" s="420"/>
      <c r="K6079" s="421"/>
      <c r="L6079" s="421"/>
      <c r="M6079" s="421"/>
      <c r="N6079" s="421"/>
      <c r="O6079" s="421"/>
      <c r="P6079" s="421"/>
    </row>
    <row r="6080" spans="9:16">
      <c r="I6080" s="419"/>
      <c r="J6080" s="420"/>
      <c r="K6080" s="421"/>
      <c r="L6080" s="421"/>
      <c r="M6080" s="421"/>
      <c r="N6080" s="421"/>
      <c r="O6080" s="421"/>
      <c r="P6080" s="421"/>
    </row>
    <row r="6081" spans="9:16">
      <c r="I6081" s="419"/>
      <c r="J6081" s="420"/>
      <c r="K6081" s="421"/>
      <c r="L6081" s="421"/>
      <c r="M6081" s="421"/>
      <c r="N6081" s="421"/>
      <c r="O6081" s="421"/>
      <c r="P6081" s="421"/>
    </row>
    <row r="6082" spans="9:16">
      <c r="I6082" s="419"/>
      <c r="J6082" s="420"/>
      <c r="K6082" s="421"/>
      <c r="L6082" s="421"/>
      <c r="M6082" s="421"/>
      <c r="N6082" s="421"/>
      <c r="O6082" s="421"/>
      <c r="P6082" s="421"/>
    </row>
    <row r="6083" spans="9:16">
      <c r="I6083" s="419"/>
      <c r="J6083" s="420"/>
      <c r="K6083" s="421"/>
      <c r="L6083" s="421"/>
      <c r="M6083" s="421"/>
      <c r="N6083" s="421"/>
      <c r="O6083" s="421"/>
      <c r="P6083" s="421"/>
    </row>
    <row r="6084" spans="9:16">
      <c r="I6084" s="419"/>
      <c r="J6084" s="420"/>
      <c r="K6084" s="421"/>
      <c r="L6084" s="421"/>
      <c r="M6084" s="421"/>
      <c r="N6084" s="421"/>
      <c r="O6084" s="421"/>
      <c r="P6084" s="421"/>
    </row>
    <row r="6085" spans="9:16">
      <c r="I6085" s="419"/>
      <c r="J6085" s="420"/>
      <c r="K6085" s="421"/>
      <c r="L6085" s="421"/>
      <c r="M6085" s="421"/>
      <c r="N6085" s="421"/>
      <c r="O6085" s="421"/>
      <c r="P6085" s="421"/>
    </row>
    <row r="6086" spans="9:16">
      <c r="I6086" s="419"/>
      <c r="J6086" s="420"/>
      <c r="K6086" s="421"/>
      <c r="L6086" s="421"/>
      <c r="M6086" s="421"/>
      <c r="N6086" s="421"/>
      <c r="O6086" s="421"/>
      <c r="P6086" s="421"/>
    </row>
    <row r="6087" spans="9:16">
      <c r="I6087" s="419"/>
      <c r="J6087" s="420"/>
      <c r="K6087" s="421"/>
      <c r="L6087" s="421"/>
      <c r="M6087" s="421"/>
      <c r="N6087" s="421"/>
      <c r="O6087" s="421"/>
      <c r="P6087" s="421"/>
    </row>
    <row r="6088" spans="9:16">
      <c r="I6088" s="419"/>
      <c r="J6088" s="420"/>
      <c r="K6088" s="421"/>
      <c r="L6088" s="421"/>
      <c r="M6088" s="421"/>
      <c r="N6088" s="421"/>
      <c r="O6088" s="421"/>
      <c r="P6088" s="421"/>
    </row>
    <row r="6089" spans="9:16">
      <c r="I6089" s="419"/>
      <c r="J6089" s="420"/>
      <c r="K6089" s="421"/>
      <c r="L6089" s="421"/>
      <c r="M6089" s="421"/>
      <c r="N6089" s="421"/>
      <c r="O6089" s="421"/>
      <c r="P6089" s="421"/>
    </row>
    <row r="6090" spans="9:16">
      <c r="I6090" s="419"/>
      <c r="J6090" s="420"/>
      <c r="K6090" s="421"/>
      <c r="L6090" s="421"/>
      <c r="M6090" s="421"/>
      <c r="N6090" s="421"/>
      <c r="O6090" s="421"/>
      <c r="P6090" s="421"/>
    </row>
    <row r="6091" spans="9:16">
      <c r="I6091" s="419"/>
      <c r="J6091" s="420"/>
      <c r="K6091" s="421"/>
      <c r="L6091" s="421"/>
      <c r="M6091" s="421"/>
      <c r="N6091" s="421"/>
      <c r="O6091" s="421"/>
      <c r="P6091" s="421"/>
    </row>
    <row r="6092" spans="9:16">
      <c r="I6092" s="419"/>
      <c r="J6092" s="420"/>
      <c r="K6092" s="421"/>
      <c r="L6092" s="421"/>
      <c r="M6092" s="421"/>
      <c r="N6092" s="421"/>
      <c r="O6092" s="421"/>
      <c r="P6092" s="421"/>
    </row>
    <row r="6093" spans="9:16">
      <c r="I6093" s="419"/>
      <c r="J6093" s="420"/>
      <c r="K6093" s="421"/>
      <c r="L6093" s="421"/>
      <c r="M6093" s="421"/>
      <c r="N6093" s="421"/>
      <c r="O6093" s="421"/>
      <c r="P6093" s="421"/>
    </row>
    <row r="6094" spans="9:16">
      <c r="I6094" s="419"/>
      <c r="J6094" s="420"/>
      <c r="K6094" s="421"/>
      <c r="L6094" s="421"/>
      <c r="M6094" s="421"/>
      <c r="N6094" s="421"/>
      <c r="O6094" s="421"/>
      <c r="P6094" s="421"/>
    </row>
    <row r="6095" spans="9:16">
      <c r="I6095" s="419"/>
      <c r="J6095" s="420"/>
      <c r="K6095" s="421"/>
      <c r="L6095" s="421"/>
      <c r="M6095" s="421"/>
      <c r="N6095" s="421"/>
      <c r="O6095" s="421"/>
      <c r="P6095" s="421"/>
    </row>
    <row r="6096" spans="9:16">
      <c r="I6096" s="419"/>
      <c r="J6096" s="420"/>
      <c r="K6096" s="421"/>
      <c r="L6096" s="421"/>
      <c r="M6096" s="421"/>
      <c r="N6096" s="421"/>
      <c r="O6096" s="421"/>
      <c r="P6096" s="421"/>
    </row>
    <row r="6097" spans="9:16">
      <c r="I6097" s="419"/>
      <c r="J6097" s="420"/>
      <c r="K6097" s="421"/>
      <c r="L6097" s="421"/>
      <c r="M6097" s="421"/>
      <c r="N6097" s="421"/>
      <c r="O6097" s="421"/>
      <c r="P6097" s="421"/>
    </row>
    <row r="6098" spans="9:16">
      <c r="I6098" s="419"/>
      <c r="J6098" s="420"/>
      <c r="K6098" s="421"/>
      <c r="L6098" s="421"/>
      <c r="M6098" s="421"/>
      <c r="N6098" s="421"/>
      <c r="O6098" s="421"/>
      <c r="P6098" s="421"/>
    </row>
    <row r="6099" spans="9:16">
      <c r="I6099" s="419"/>
      <c r="J6099" s="420"/>
      <c r="K6099" s="421"/>
      <c r="L6099" s="421"/>
      <c r="M6099" s="421"/>
      <c r="N6099" s="421"/>
      <c r="O6099" s="421"/>
      <c r="P6099" s="421"/>
    </row>
    <row r="6100" spans="9:16">
      <c r="I6100" s="419"/>
      <c r="J6100" s="420"/>
      <c r="K6100" s="421"/>
      <c r="L6100" s="421"/>
      <c r="M6100" s="421"/>
      <c r="N6100" s="421"/>
      <c r="O6100" s="421"/>
      <c r="P6100" s="421"/>
    </row>
    <row r="6101" spans="9:16">
      <c r="I6101" s="419"/>
      <c r="J6101" s="420"/>
      <c r="K6101" s="421"/>
      <c r="L6101" s="421"/>
      <c r="M6101" s="421"/>
      <c r="N6101" s="421"/>
      <c r="O6101" s="421"/>
      <c r="P6101" s="421"/>
    </row>
    <row r="6102" spans="9:16">
      <c r="I6102" s="419"/>
      <c r="J6102" s="420"/>
      <c r="K6102" s="421"/>
      <c r="L6102" s="421"/>
      <c r="M6102" s="421"/>
      <c r="N6102" s="421"/>
      <c r="O6102" s="421"/>
      <c r="P6102" s="421"/>
    </row>
    <row r="6103" spans="9:16">
      <c r="I6103" s="419"/>
      <c r="J6103" s="420"/>
      <c r="K6103" s="421"/>
      <c r="L6103" s="421"/>
      <c r="M6103" s="421"/>
      <c r="N6103" s="421"/>
      <c r="O6103" s="421"/>
      <c r="P6103" s="421"/>
    </row>
    <row r="6104" spans="9:16">
      <c r="I6104" s="419"/>
      <c r="J6104" s="420"/>
      <c r="K6104" s="421"/>
      <c r="L6104" s="421"/>
      <c r="M6104" s="421"/>
      <c r="N6104" s="421"/>
      <c r="O6104" s="421"/>
      <c r="P6104" s="421"/>
    </row>
    <row r="6105" spans="9:16">
      <c r="I6105" s="419"/>
      <c r="J6105" s="420"/>
      <c r="K6105" s="421"/>
      <c r="L6105" s="421"/>
      <c r="M6105" s="421"/>
      <c r="N6105" s="421"/>
      <c r="O6105" s="421"/>
      <c r="P6105" s="421"/>
    </row>
    <row r="6106" spans="9:16">
      <c r="I6106" s="419"/>
      <c r="J6106" s="420"/>
      <c r="K6106" s="421"/>
      <c r="L6106" s="421"/>
      <c r="M6106" s="421"/>
      <c r="N6106" s="421"/>
      <c r="O6106" s="421"/>
      <c r="P6106" s="421"/>
    </row>
    <row r="6107" spans="9:16">
      <c r="I6107" s="419"/>
      <c r="J6107" s="420"/>
      <c r="K6107" s="421"/>
      <c r="L6107" s="421"/>
      <c r="M6107" s="421"/>
      <c r="N6107" s="421"/>
      <c r="O6107" s="421"/>
      <c r="P6107" s="421"/>
    </row>
    <row r="6108" spans="9:16">
      <c r="I6108" s="419"/>
      <c r="J6108" s="420"/>
      <c r="K6108" s="421"/>
      <c r="L6108" s="421"/>
      <c r="M6108" s="421"/>
      <c r="N6108" s="421"/>
      <c r="O6108" s="421"/>
      <c r="P6108" s="421"/>
    </row>
    <row r="6109" spans="9:16">
      <c r="I6109" s="419"/>
      <c r="J6109" s="420"/>
      <c r="K6109" s="421"/>
      <c r="L6109" s="421"/>
      <c r="M6109" s="421"/>
      <c r="N6109" s="421"/>
      <c r="O6109" s="421"/>
      <c r="P6109" s="421"/>
    </row>
    <row r="6110" spans="9:16">
      <c r="I6110" s="419"/>
      <c r="J6110" s="420"/>
      <c r="K6110" s="421"/>
      <c r="L6110" s="421"/>
      <c r="M6110" s="421"/>
      <c r="N6110" s="421"/>
      <c r="O6110" s="421"/>
      <c r="P6110" s="421"/>
    </row>
    <row r="6111" spans="9:16">
      <c r="I6111" s="419"/>
      <c r="J6111" s="420"/>
      <c r="K6111" s="421"/>
      <c r="L6111" s="421"/>
      <c r="M6111" s="421"/>
      <c r="N6111" s="421"/>
      <c r="O6111" s="421"/>
      <c r="P6111" s="421"/>
    </row>
    <row r="6112" spans="9:16">
      <c r="I6112" s="419"/>
      <c r="J6112" s="420"/>
      <c r="K6112" s="421"/>
      <c r="L6112" s="421"/>
      <c r="M6112" s="421"/>
      <c r="N6112" s="421"/>
      <c r="O6112" s="421"/>
      <c r="P6112" s="421"/>
    </row>
    <row r="6113" spans="9:16">
      <c r="I6113" s="419"/>
      <c r="J6113" s="420"/>
      <c r="K6113" s="421"/>
      <c r="L6113" s="421"/>
      <c r="M6113" s="421"/>
      <c r="N6113" s="421"/>
      <c r="O6113" s="421"/>
      <c r="P6113" s="421"/>
    </row>
    <row r="6114" spans="9:16">
      <c r="I6114" s="419"/>
      <c r="J6114" s="420"/>
      <c r="K6114" s="421"/>
      <c r="L6114" s="421"/>
      <c r="M6114" s="421"/>
      <c r="N6114" s="421"/>
      <c r="O6114" s="421"/>
      <c r="P6114" s="421"/>
    </row>
    <row r="6115" spans="9:16">
      <c r="I6115" s="419"/>
      <c r="J6115" s="420"/>
      <c r="K6115" s="421"/>
      <c r="L6115" s="421"/>
      <c r="M6115" s="421"/>
      <c r="N6115" s="421"/>
      <c r="O6115" s="421"/>
      <c r="P6115" s="421"/>
    </row>
    <row r="6116" spans="9:16">
      <c r="I6116" s="419"/>
      <c r="J6116" s="420"/>
      <c r="K6116" s="421"/>
      <c r="L6116" s="421"/>
      <c r="M6116" s="421"/>
      <c r="N6116" s="421"/>
      <c r="O6116" s="421"/>
      <c r="P6116" s="421"/>
    </row>
    <row r="6117" spans="9:16">
      <c r="I6117" s="419"/>
      <c r="J6117" s="420"/>
      <c r="K6117" s="421"/>
      <c r="L6117" s="421"/>
      <c r="M6117" s="421"/>
      <c r="N6117" s="421"/>
      <c r="O6117" s="421"/>
      <c r="P6117" s="421"/>
    </row>
    <row r="6118" spans="9:16">
      <c r="I6118" s="419"/>
      <c r="J6118" s="420"/>
      <c r="K6118" s="421"/>
      <c r="L6118" s="421"/>
      <c r="M6118" s="421"/>
      <c r="N6118" s="421"/>
      <c r="O6118" s="421"/>
      <c r="P6118" s="421"/>
    </row>
    <row r="6119" spans="9:16">
      <c r="I6119" s="419"/>
      <c r="J6119" s="420"/>
      <c r="K6119" s="421"/>
      <c r="L6119" s="421"/>
      <c r="M6119" s="421"/>
      <c r="N6119" s="421"/>
      <c r="O6119" s="421"/>
      <c r="P6119" s="421"/>
    </row>
    <row r="6120" spans="9:16">
      <c r="I6120" s="419"/>
      <c r="J6120" s="420"/>
      <c r="K6120" s="421"/>
      <c r="L6120" s="421"/>
      <c r="M6120" s="421"/>
      <c r="N6120" s="421"/>
      <c r="O6120" s="421"/>
      <c r="P6120" s="421"/>
    </row>
    <row r="6121" spans="9:16">
      <c r="I6121" s="419"/>
      <c r="J6121" s="420"/>
      <c r="K6121" s="421"/>
      <c r="L6121" s="421"/>
      <c r="M6121" s="421"/>
      <c r="N6121" s="421"/>
      <c r="O6121" s="421"/>
      <c r="P6121" s="421"/>
    </row>
    <row r="6122" spans="9:16">
      <c r="I6122" s="419"/>
      <c r="J6122" s="420"/>
      <c r="K6122" s="421"/>
      <c r="L6122" s="421"/>
      <c r="M6122" s="421"/>
      <c r="N6122" s="421"/>
      <c r="O6122" s="421"/>
      <c r="P6122" s="421"/>
    </row>
    <row r="6123" spans="9:16">
      <c r="I6123" s="419"/>
      <c r="J6123" s="420"/>
      <c r="K6123" s="421"/>
      <c r="L6123" s="421"/>
      <c r="M6123" s="421"/>
      <c r="N6123" s="421"/>
      <c r="O6123" s="421"/>
      <c r="P6123" s="421"/>
    </row>
    <row r="6124" spans="9:16">
      <c r="I6124" s="419"/>
      <c r="J6124" s="420"/>
      <c r="K6124" s="421"/>
      <c r="L6124" s="421"/>
      <c r="M6124" s="421"/>
      <c r="N6124" s="421"/>
      <c r="O6124" s="421"/>
      <c r="P6124" s="421"/>
    </row>
    <row r="6125" spans="9:16">
      <c r="I6125" s="419"/>
      <c r="J6125" s="420"/>
      <c r="K6125" s="421"/>
      <c r="L6125" s="421"/>
      <c r="M6125" s="421"/>
      <c r="N6125" s="421"/>
      <c r="O6125" s="421"/>
      <c r="P6125" s="421"/>
    </row>
    <row r="6126" spans="9:16">
      <c r="I6126" s="419"/>
      <c r="J6126" s="420"/>
      <c r="K6126" s="421"/>
      <c r="L6126" s="421"/>
      <c r="M6126" s="421"/>
      <c r="N6126" s="421"/>
      <c r="O6126" s="421"/>
      <c r="P6126" s="421"/>
    </row>
    <row r="6127" spans="9:16">
      <c r="I6127" s="419"/>
      <c r="J6127" s="420"/>
      <c r="K6127" s="421"/>
      <c r="L6127" s="421"/>
      <c r="M6127" s="421"/>
      <c r="N6127" s="421"/>
      <c r="O6127" s="421"/>
      <c r="P6127" s="421"/>
    </row>
    <row r="6128" spans="9:16">
      <c r="I6128" s="419"/>
      <c r="J6128" s="420"/>
      <c r="K6128" s="421"/>
      <c r="L6128" s="421"/>
      <c r="M6128" s="421"/>
      <c r="N6128" s="421"/>
      <c r="O6128" s="421"/>
      <c r="P6128" s="421"/>
    </row>
    <row r="6129" spans="9:16">
      <c r="I6129" s="419"/>
      <c r="J6129" s="420"/>
      <c r="K6129" s="421"/>
      <c r="L6129" s="421"/>
      <c r="M6129" s="421"/>
      <c r="N6129" s="421"/>
      <c r="O6129" s="421"/>
      <c r="P6129" s="421"/>
    </row>
    <row r="6130" spans="9:16">
      <c r="I6130" s="419"/>
      <c r="J6130" s="420"/>
      <c r="K6130" s="421"/>
      <c r="L6130" s="421"/>
      <c r="M6130" s="421"/>
      <c r="N6130" s="421"/>
      <c r="O6130" s="421"/>
      <c r="P6130" s="421"/>
    </row>
    <row r="6131" spans="9:16">
      <c r="I6131" s="419"/>
      <c r="J6131" s="420"/>
      <c r="K6131" s="421"/>
      <c r="L6131" s="421"/>
      <c r="M6131" s="421"/>
      <c r="N6131" s="421"/>
      <c r="O6131" s="421"/>
      <c r="P6131" s="421"/>
    </row>
    <row r="6132" spans="9:16">
      <c r="I6132" s="419"/>
      <c r="J6132" s="420"/>
      <c r="K6132" s="421"/>
      <c r="L6132" s="421"/>
      <c r="M6132" s="421"/>
      <c r="N6132" s="421"/>
      <c r="O6132" s="421"/>
      <c r="P6132" s="421"/>
    </row>
    <row r="6133" spans="9:16">
      <c r="I6133" s="419"/>
      <c r="J6133" s="420"/>
      <c r="K6133" s="421"/>
      <c r="L6133" s="421"/>
      <c r="M6133" s="421"/>
      <c r="N6133" s="421"/>
      <c r="O6133" s="421"/>
      <c r="P6133" s="421"/>
    </row>
    <row r="6134" spans="9:16">
      <c r="I6134" s="419"/>
      <c r="J6134" s="420"/>
      <c r="K6134" s="421"/>
      <c r="L6134" s="421"/>
      <c r="M6134" s="421"/>
      <c r="N6134" s="421"/>
      <c r="O6134" s="421"/>
      <c r="P6134" s="421"/>
    </row>
    <row r="6135" spans="9:16">
      <c r="I6135" s="419"/>
      <c r="J6135" s="420"/>
      <c r="K6135" s="421"/>
      <c r="L6135" s="421"/>
      <c r="M6135" s="421"/>
      <c r="N6135" s="421"/>
      <c r="O6135" s="421"/>
      <c r="P6135" s="421"/>
    </row>
    <row r="6136" spans="9:16">
      <c r="I6136" s="419"/>
      <c r="J6136" s="420"/>
      <c r="K6136" s="421"/>
      <c r="L6136" s="421"/>
      <c r="M6136" s="421"/>
      <c r="N6136" s="421"/>
      <c r="O6136" s="421"/>
      <c r="P6136" s="421"/>
    </row>
    <row r="6137" spans="9:16">
      <c r="I6137" s="419"/>
      <c r="J6137" s="420"/>
      <c r="K6137" s="421"/>
      <c r="L6137" s="421"/>
      <c r="M6137" s="421"/>
      <c r="N6137" s="421"/>
      <c r="O6137" s="421"/>
      <c r="P6137" s="421"/>
    </row>
    <row r="6138" spans="9:16">
      <c r="I6138" s="419"/>
      <c r="J6138" s="420"/>
      <c r="K6138" s="421"/>
      <c r="L6138" s="421"/>
      <c r="M6138" s="421"/>
      <c r="N6138" s="421"/>
      <c r="O6138" s="421"/>
      <c r="P6138" s="421"/>
    </row>
    <row r="6139" spans="9:16">
      <c r="I6139" s="419"/>
      <c r="J6139" s="420"/>
      <c r="K6139" s="421"/>
      <c r="L6139" s="421"/>
      <c r="M6139" s="421"/>
      <c r="N6139" s="421"/>
      <c r="O6139" s="421"/>
      <c r="P6139" s="421"/>
    </row>
    <row r="6140" spans="9:16">
      <c r="I6140" s="419"/>
      <c r="J6140" s="420"/>
      <c r="K6140" s="421"/>
      <c r="L6140" s="421"/>
      <c r="M6140" s="421"/>
      <c r="N6140" s="421"/>
      <c r="O6140" s="421"/>
      <c r="P6140" s="421"/>
    </row>
    <row r="6141" spans="9:16">
      <c r="I6141" s="419"/>
      <c r="J6141" s="420"/>
      <c r="K6141" s="421"/>
      <c r="L6141" s="421"/>
      <c r="M6141" s="421"/>
      <c r="N6141" s="421"/>
      <c r="O6141" s="421"/>
      <c r="P6141" s="421"/>
    </row>
    <row r="6142" spans="9:16">
      <c r="I6142" s="419"/>
      <c r="J6142" s="420"/>
      <c r="K6142" s="421"/>
      <c r="L6142" s="421"/>
      <c r="M6142" s="421"/>
      <c r="N6142" s="421"/>
      <c r="O6142" s="421"/>
      <c r="P6142" s="421"/>
    </row>
    <row r="6143" spans="9:16">
      <c r="I6143" s="419"/>
      <c r="J6143" s="420"/>
      <c r="K6143" s="421"/>
      <c r="L6143" s="421"/>
      <c r="M6143" s="421"/>
      <c r="N6143" s="421"/>
      <c r="O6143" s="421"/>
      <c r="P6143" s="421"/>
    </row>
    <row r="6144" spans="9:16">
      <c r="I6144" s="419"/>
      <c r="J6144" s="420"/>
      <c r="K6144" s="421"/>
      <c r="L6144" s="421"/>
      <c r="M6144" s="421"/>
      <c r="N6144" s="421"/>
      <c r="O6144" s="421"/>
      <c r="P6144" s="421"/>
    </row>
    <row r="6145" spans="9:16">
      <c r="I6145" s="419"/>
      <c r="J6145" s="420"/>
      <c r="K6145" s="421"/>
      <c r="L6145" s="421"/>
      <c r="M6145" s="421"/>
      <c r="N6145" s="421"/>
      <c r="O6145" s="421"/>
      <c r="P6145" s="421"/>
    </row>
    <row r="6146" spans="9:16">
      <c r="I6146" s="419"/>
      <c r="J6146" s="420"/>
      <c r="K6146" s="421"/>
      <c r="L6146" s="421"/>
      <c r="M6146" s="421"/>
      <c r="N6146" s="421"/>
      <c r="O6146" s="421"/>
      <c r="P6146" s="421"/>
    </row>
    <row r="6147" spans="9:16">
      <c r="I6147" s="419"/>
      <c r="J6147" s="420"/>
      <c r="K6147" s="421"/>
      <c r="L6147" s="421"/>
      <c r="M6147" s="421"/>
      <c r="N6147" s="421"/>
      <c r="O6147" s="421"/>
      <c r="P6147" s="421"/>
    </row>
    <row r="6148" spans="9:16">
      <c r="I6148" s="419"/>
      <c r="J6148" s="420"/>
      <c r="K6148" s="421"/>
      <c r="L6148" s="421"/>
      <c r="M6148" s="421"/>
      <c r="N6148" s="421"/>
      <c r="O6148" s="421"/>
      <c r="P6148" s="421"/>
    </row>
    <row r="6149" spans="9:16">
      <c r="I6149" s="419"/>
      <c r="J6149" s="420"/>
      <c r="K6149" s="421"/>
      <c r="L6149" s="421"/>
      <c r="M6149" s="421"/>
      <c r="N6149" s="421"/>
      <c r="O6149" s="421"/>
      <c r="P6149" s="421"/>
    </row>
    <row r="6150" spans="9:16">
      <c r="I6150" s="419"/>
      <c r="J6150" s="420"/>
      <c r="K6150" s="421"/>
      <c r="L6150" s="421"/>
      <c r="M6150" s="421"/>
      <c r="N6150" s="421"/>
      <c r="O6150" s="421"/>
      <c r="P6150" s="421"/>
    </row>
    <row r="6151" spans="9:16">
      <c r="I6151" s="419"/>
      <c r="J6151" s="420"/>
      <c r="K6151" s="421"/>
      <c r="L6151" s="421"/>
      <c r="M6151" s="421"/>
      <c r="N6151" s="421"/>
      <c r="O6151" s="421"/>
      <c r="P6151" s="421"/>
    </row>
    <row r="6152" spans="9:16">
      <c r="I6152" s="419"/>
      <c r="J6152" s="420"/>
      <c r="K6152" s="421"/>
      <c r="L6152" s="421"/>
      <c r="M6152" s="421"/>
      <c r="N6152" s="421"/>
      <c r="O6152" s="421"/>
      <c r="P6152" s="421"/>
    </row>
    <row r="6153" spans="9:16">
      <c r="I6153" s="419"/>
      <c r="J6153" s="420"/>
      <c r="K6153" s="421"/>
      <c r="L6153" s="421"/>
      <c r="M6153" s="421"/>
      <c r="N6153" s="421"/>
      <c r="O6153" s="421"/>
      <c r="P6153" s="421"/>
    </row>
    <row r="6154" spans="9:16">
      <c r="I6154" s="419"/>
      <c r="J6154" s="420"/>
      <c r="K6154" s="421"/>
      <c r="L6154" s="421"/>
      <c r="M6154" s="421"/>
      <c r="N6154" s="421"/>
      <c r="O6154" s="421"/>
      <c r="P6154" s="421"/>
    </row>
    <row r="6155" spans="9:16">
      <c r="I6155" s="419"/>
      <c r="J6155" s="420"/>
      <c r="K6155" s="421"/>
      <c r="L6155" s="421"/>
      <c r="M6155" s="421"/>
      <c r="N6155" s="421"/>
      <c r="O6155" s="421"/>
      <c r="P6155" s="421"/>
    </row>
    <row r="6156" spans="9:16">
      <c r="I6156" s="419"/>
      <c r="J6156" s="420"/>
      <c r="K6156" s="421"/>
      <c r="L6156" s="421"/>
      <c r="M6156" s="421"/>
      <c r="N6156" s="421"/>
      <c r="O6156" s="421"/>
      <c r="P6156" s="421"/>
    </row>
    <row r="6157" spans="9:16">
      <c r="I6157" s="419"/>
      <c r="J6157" s="420"/>
      <c r="K6157" s="421"/>
      <c r="L6157" s="421"/>
      <c r="M6157" s="421"/>
      <c r="N6157" s="421"/>
      <c r="O6157" s="421"/>
      <c r="P6157" s="421"/>
    </row>
    <row r="6158" spans="9:16">
      <c r="I6158" s="419"/>
      <c r="J6158" s="420"/>
      <c r="K6158" s="421"/>
      <c r="L6158" s="421"/>
      <c r="M6158" s="421"/>
      <c r="N6158" s="421"/>
      <c r="O6158" s="421"/>
      <c r="P6158" s="421"/>
    </row>
    <row r="6159" spans="9:16">
      <c r="I6159" s="419"/>
      <c r="J6159" s="420"/>
      <c r="K6159" s="421"/>
      <c r="L6159" s="421"/>
      <c r="M6159" s="421"/>
      <c r="N6159" s="421"/>
      <c r="O6159" s="421"/>
      <c r="P6159" s="421"/>
    </row>
    <row r="6160" spans="9:16">
      <c r="I6160" s="419"/>
      <c r="J6160" s="420"/>
      <c r="K6160" s="421"/>
      <c r="L6160" s="421"/>
      <c r="M6160" s="421"/>
      <c r="N6160" s="421"/>
      <c r="O6160" s="421"/>
      <c r="P6160" s="421"/>
    </row>
    <row r="6161" spans="9:16">
      <c r="I6161" s="419"/>
      <c r="J6161" s="420"/>
      <c r="K6161" s="421"/>
      <c r="L6161" s="421"/>
      <c r="M6161" s="421"/>
      <c r="N6161" s="421"/>
      <c r="O6161" s="421"/>
      <c r="P6161" s="421"/>
    </row>
    <row r="6162" spans="9:16">
      <c r="I6162" s="419"/>
      <c r="J6162" s="420"/>
      <c r="K6162" s="421"/>
      <c r="L6162" s="421"/>
      <c r="M6162" s="421"/>
      <c r="N6162" s="421"/>
      <c r="O6162" s="421"/>
      <c r="P6162" s="421"/>
    </row>
    <row r="6163" spans="9:16">
      <c r="I6163" s="419"/>
      <c r="J6163" s="420"/>
      <c r="K6163" s="421"/>
      <c r="L6163" s="421"/>
      <c r="M6163" s="421"/>
      <c r="N6163" s="421"/>
      <c r="O6163" s="421"/>
      <c r="P6163" s="421"/>
    </row>
    <row r="6164" spans="9:16">
      <c r="I6164" s="419"/>
      <c r="J6164" s="420"/>
      <c r="K6164" s="421"/>
      <c r="L6164" s="421"/>
      <c r="M6164" s="421"/>
      <c r="N6164" s="421"/>
      <c r="O6164" s="421"/>
      <c r="P6164" s="421"/>
    </row>
    <row r="6165" spans="9:16">
      <c r="I6165" s="419"/>
      <c r="J6165" s="420"/>
      <c r="K6165" s="421"/>
      <c r="L6165" s="421"/>
      <c r="M6165" s="421"/>
      <c r="N6165" s="421"/>
      <c r="O6165" s="421"/>
      <c r="P6165" s="421"/>
    </row>
    <row r="6166" spans="9:16">
      <c r="I6166" s="419"/>
      <c r="J6166" s="420"/>
      <c r="K6166" s="421"/>
      <c r="L6166" s="421"/>
      <c r="M6166" s="421"/>
      <c r="N6166" s="421"/>
      <c r="O6166" s="421"/>
      <c r="P6166" s="421"/>
    </row>
    <row r="6167" spans="9:16">
      <c r="I6167" s="419"/>
      <c r="J6167" s="420"/>
      <c r="K6167" s="421"/>
      <c r="L6167" s="421"/>
      <c r="M6167" s="421"/>
      <c r="N6167" s="421"/>
      <c r="O6167" s="421"/>
      <c r="P6167" s="421"/>
    </row>
    <row r="6168" spans="9:16">
      <c r="I6168" s="419"/>
      <c r="J6168" s="420"/>
      <c r="K6168" s="421"/>
      <c r="L6168" s="421"/>
      <c r="M6168" s="421"/>
      <c r="N6168" s="421"/>
      <c r="O6168" s="421"/>
      <c r="P6168" s="421"/>
    </row>
    <row r="6169" spans="9:16">
      <c r="I6169" s="419"/>
      <c r="J6169" s="420"/>
      <c r="K6169" s="421"/>
      <c r="L6169" s="421"/>
      <c r="M6169" s="421"/>
      <c r="N6169" s="421"/>
      <c r="O6169" s="421"/>
      <c r="P6169" s="421"/>
    </row>
    <row r="6170" spans="9:16">
      <c r="I6170" s="419"/>
      <c r="J6170" s="420"/>
      <c r="K6170" s="421"/>
      <c r="L6170" s="421"/>
      <c r="M6170" s="421"/>
      <c r="N6170" s="421"/>
      <c r="O6170" s="421"/>
      <c r="P6170" s="421"/>
    </row>
    <row r="6171" spans="9:16">
      <c r="I6171" s="419"/>
      <c r="J6171" s="420"/>
      <c r="K6171" s="421"/>
      <c r="L6171" s="421"/>
      <c r="M6171" s="421"/>
      <c r="N6171" s="421"/>
      <c r="O6171" s="421"/>
      <c r="P6171" s="421"/>
    </row>
    <row r="6172" spans="9:16">
      <c r="I6172" s="419"/>
      <c r="J6172" s="420"/>
      <c r="K6172" s="421"/>
      <c r="L6172" s="421"/>
      <c r="M6172" s="421"/>
      <c r="N6172" s="421"/>
      <c r="O6172" s="421"/>
      <c r="P6172" s="421"/>
    </row>
    <row r="6173" spans="9:16">
      <c r="I6173" s="419"/>
      <c r="J6173" s="420"/>
      <c r="K6173" s="421"/>
      <c r="L6173" s="421"/>
      <c r="M6173" s="421"/>
      <c r="N6173" s="421"/>
      <c r="O6173" s="421"/>
      <c r="P6173" s="421"/>
    </row>
    <row r="6174" spans="9:16">
      <c r="I6174" s="419"/>
      <c r="J6174" s="420"/>
      <c r="K6174" s="421"/>
      <c r="L6174" s="421"/>
      <c r="M6174" s="421"/>
      <c r="N6174" s="421"/>
      <c r="O6174" s="421"/>
      <c r="P6174" s="421"/>
    </row>
    <row r="6175" spans="9:16">
      <c r="I6175" s="419"/>
      <c r="J6175" s="420"/>
      <c r="K6175" s="421"/>
      <c r="L6175" s="421"/>
      <c r="M6175" s="421"/>
      <c r="N6175" s="421"/>
      <c r="O6175" s="421"/>
      <c r="P6175" s="421"/>
    </row>
    <row r="6176" spans="9:16">
      <c r="I6176" s="419"/>
      <c r="J6176" s="420"/>
      <c r="K6176" s="421"/>
      <c r="L6176" s="421"/>
      <c r="M6176" s="421"/>
      <c r="N6176" s="421"/>
      <c r="O6176" s="421"/>
      <c r="P6176" s="421"/>
    </row>
    <row r="6177" spans="9:16">
      <c r="I6177" s="419"/>
      <c r="J6177" s="420"/>
      <c r="K6177" s="421"/>
      <c r="L6177" s="421"/>
      <c r="M6177" s="421"/>
      <c r="N6177" s="421"/>
      <c r="O6177" s="421"/>
      <c r="P6177" s="421"/>
    </row>
    <row r="6178" spans="9:16">
      <c r="I6178" s="419"/>
      <c r="J6178" s="420"/>
      <c r="K6178" s="421"/>
      <c r="L6178" s="421"/>
      <c r="M6178" s="421"/>
      <c r="N6178" s="421"/>
      <c r="O6178" s="421"/>
      <c r="P6178" s="421"/>
    </row>
    <row r="6179" spans="9:16">
      <c r="I6179" s="419"/>
      <c r="J6179" s="420"/>
      <c r="K6179" s="421"/>
      <c r="L6179" s="421"/>
      <c r="M6179" s="421"/>
      <c r="N6179" s="421"/>
      <c r="O6179" s="421"/>
      <c r="P6179" s="421"/>
    </row>
    <row r="6180" spans="9:16">
      <c r="I6180" s="419"/>
      <c r="J6180" s="420"/>
      <c r="K6180" s="421"/>
      <c r="L6180" s="421"/>
      <c r="M6180" s="421"/>
      <c r="N6180" s="421"/>
      <c r="O6180" s="421"/>
      <c r="P6180" s="421"/>
    </row>
    <row r="6181" spans="9:16">
      <c r="I6181" s="419"/>
      <c r="J6181" s="420"/>
      <c r="K6181" s="421"/>
      <c r="L6181" s="421"/>
      <c r="M6181" s="421"/>
      <c r="N6181" s="421"/>
      <c r="O6181" s="421"/>
      <c r="P6181" s="421"/>
    </row>
    <row r="6182" spans="9:16">
      <c r="I6182" s="419"/>
      <c r="J6182" s="420"/>
      <c r="K6182" s="421"/>
      <c r="L6182" s="421"/>
      <c r="M6182" s="421"/>
      <c r="N6182" s="421"/>
      <c r="O6182" s="421"/>
      <c r="P6182" s="421"/>
    </row>
    <row r="6183" spans="9:16">
      <c r="I6183" s="419"/>
      <c r="J6183" s="420"/>
      <c r="K6183" s="421"/>
      <c r="L6183" s="421"/>
      <c r="M6183" s="421"/>
      <c r="N6183" s="421"/>
      <c r="O6183" s="421"/>
      <c r="P6183" s="421"/>
    </row>
    <row r="6184" spans="9:16">
      <c r="I6184" s="419"/>
      <c r="J6184" s="420"/>
      <c r="K6184" s="421"/>
      <c r="L6184" s="421"/>
      <c r="M6184" s="421"/>
      <c r="N6184" s="421"/>
      <c r="O6184" s="421"/>
      <c r="P6184" s="421"/>
    </row>
    <row r="6185" spans="9:16">
      <c r="I6185" s="419"/>
      <c r="J6185" s="420"/>
      <c r="K6185" s="421"/>
      <c r="L6185" s="421"/>
      <c r="M6185" s="421"/>
      <c r="N6185" s="421"/>
      <c r="O6185" s="421"/>
      <c r="P6185" s="421"/>
    </row>
    <row r="6186" spans="9:16">
      <c r="I6186" s="419"/>
      <c r="J6186" s="420"/>
      <c r="K6186" s="421"/>
      <c r="L6186" s="421"/>
      <c r="M6186" s="421"/>
      <c r="N6186" s="421"/>
      <c r="O6186" s="421"/>
      <c r="P6186" s="421"/>
    </row>
    <row r="6187" spans="9:16">
      <c r="I6187" s="419"/>
      <c r="J6187" s="420"/>
      <c r="K6187" s="421"/>
      <c r="L6187" s="421"/>
      <c r="M6187" s="421"/>
      <c r="N6187" s="421"/>
      <c r="O6187" s="421"/>
      <c r="P6187" s="421"/>
    </row>
    <row r="6188" spans="9:16">
      <c r="I6188" s="419"/>
      <c r="J6188" s="420"/>
      <c r="K6188" s="421"/>
      <c r="L6188" s="421"/>
      <c r="M6188" s="421"/>
      <c r="N6188" s="421"/>
      <c r="O6188" s="421"/>
      <c r="P6188" s="421"/>
    </row>
    <row r="6189" spans="9:16">
      <c r="I6189" s="419"/>
      <c r="J6189" s="420"/>
      <c r="K6189" s="421"/>
      <c r="L6189" s="421"/>
      <c r="M6189" s="421"/>
      <c r="N6189" s="421"/>
      <c r="O6189" s="421"/>
      <c r="P6189" s="421"/>
    </row>
    <row r="6190" spans="9:16">
      <c r="I6190" s="419"/>
      <c r="J6190" s="420"/>
      <c r="K6190" s="421"/>
      <c r="L6190" s="421"/>
      <c r="M6190" s="421"/>
      <c r="N6190" s="421"/>
      <c r="O6190" s="421"/>
      <c r="P6190" s="421"/>
    </row>
    <row r="6191" spans="9:16">
      <c r="I6191" s="419"/>
      <c r="J6191" s="420"/>
      <c r="K6191" s="421"/>
      <c r="L6191" s="421"/>
      <c r="M6191" s="421"/>
      <c r="N6191" s="421"/>
      <c r="O6191" s="421"/>
      <c r="P6191" s="421"/>
    </row>
    <row r="6192" spans="9:16">
      <c r="I6192" s="419"/>
      <c r="J6192" s="420"/>
      <c r="K6192" s="421"/>
      <c r="L6192" s="421"/>
      <c r="M6192" s="421"/>
      <c r="N6192" s="421"/>
      <c r="O6192" s="421"/>
      <c r="P6192" s="421"/>
    </row>
    <row r="6193" spans="9:16">
      <c r="I6193" s="419"/>
      <c r="J6193" s="420"/>
      <c r="K6193" s="421"/>
      <c r="L6193" s="421"/>
      <c r="M6193" s="421"/>
      <c r="N6193" s="421"/>
      <c r="O6193" s="421"/>
      <c r="P6193" s="421"/>
    </row>
    <row r="6194" spans="9:16">
      <c r="I6194" s="419"/>
      <c r="J6194" s="420"/>
      <c r="K6194" s="421"/>
      <c r="L6194" s="421"/>
      <c r="M6194" s="421"/>
      <c r="N6194" s="421"/>
      <c r="O6194" s="421"/>
      <c r="P6194" s="421"/>
    </row>
    <row r="6195" spans="9:16">
      <c r="I6195" s="419"/>
      <c r="J6195" s="420"/>
      <c r="K6195" s="421"/>
      <c r="L6195" s="421"/>
      <c r="M6195" s="421"/>
      <c r="N6195" s="421"/>
      <c r="O6195" s="421"/>
      <c r="P6195" s="421"/>
    </row>
    <row r="6196" spans="9:16">
      <c r="I6196" s="419"/>
      <c r="J6196" s="420"/>
      <c r="K6196" s="421"/>
      <c r="L6196" s="421"/>
      <c r="M6196" s="421"/>
      <c r="N6196" s="421"/>
      <c r="O6196" s="421"/>
      <c r="P6196" s="421"/>
    </row>
    <row r="6197" spans="9:16">
      <c r="I6197" s="419"/>
      <c r="J6197" s="420"/>
      <c r="K6197" s="421"/>
      <c r="L6197" s="421"/>
      <c r="M6197" s="421"/>
      <c r="N6197" s="421"/>
      <c r="O6197" s="421"/>
      <c r="P6197" s="421"/>
    </row>
    <row r="6198" spans="9:16">
      <c r="I6198" s="419"/>
      <c r="J6198" s="420"/>
      <c r="K6198" s="421"/>
      <c r="L6198" s="421"/>
      <c r="M6198" s="421"/>
      <c r="N6198" s="421"/>
      <c r="O6198" s="421"/>
      <c r="P6198" s="421"/>
    </row>
    <row r="6199" spans="9:16">
      <c r="I6199" s="419"/>
      <c r="J6199" s="420"/>
      <c r="K6199" s="421"/>
      <c r="L6199" s="421"/>
      <c r="M6199" s="421"/>
      <c r="N6199" s="421"/>
      <c r="O6199" s="421"/>
      <c r="P6199" s="421"/>
    </row>
    <row r="6200" spans="9:16">
      <c r="I6200" s="419"/>
      <c r="J6200" s="420"/>
      <c r="K6200" s="421"/>
      <c r="L6200" s="421"/>
      <c r="M6200" s="421"/>
      <c r="N6200" s="421"/>
      <c r="O6200" s="421"/>
      <c r="P6200" s="421"/>
    </row>
    <row r="6201" spans="9:16">
      <c r="I6201" s="419"/>
      <c r="J6201" s="420"/>
      <c r="K6201" s="421"/>
      <c r="L6201" s="421"/>
      <c r="M6201" s="421"/>
      <c r="N6201" s="421"/>
      <c r="O6201" s="421"/>
      <c r="P6201" s="421"/>
    </row>
    <row r="6202" spans="9:16">
      <c r="I6202" s="419"/>
      <c r="J6202" s="420"/>
      <c r="K6202" s="421"/>
      <c r="L6202" s="421"/>
      <c r="M6202" s="421"/>
      <c r="N6202" s="421"/>
      <c r="O6202" s="421"/>
      <c r="P6202" s="421"/>
    </row>
    <row r="6203" spans="9:16">
      <c r="I6203" s="419"/>
      <c r="J6203" s="420"/>
      <c r="K6203" s="421"/>
      <c r="L6203" s="421"/>
      <c r="M6203" s="421"/>
      <c r="N6203" s="421"/>
      <c r="O6203" s="421"/>
      <c r="P6203" s="421"/>
    </row>
    <row r="6204" spans="9:16">
      <c r="I6204" s="419"/>
      <c r="J6204" s="420"/>
      <c r="K6204" s="421"/>
      <c r="L6204" s="421"/>
      <c r="M6204" s="421"/>
      <c r="N6204" s="421"/>
      <c r="O6204" s="421"/>
      <c r="P6204" s="421"/>
    </row>
    <row r="6205" spans="9:16">
      <c r="I6205" s="419"/>
      <c r="J6205" s="420"/>
      <c r="K6205" s="421"/>
      <c r="L6205" s="421"/>
      <c r="M6205" s="421"/>
      <c r="N6205" s="421"/>
      <c r="O6205" s="421"/>
      <c r="P6205" s="421"/>
    </row>
    <row r="6206" spans="9:16">
      <c r="I6206" s="419"/>
      <c r="J6206" s="420"/>
      <c r="K6206" s="421"/>
      <c r="L6206" s="421"/>
      <c r="M6206" s="421"/>
      <c r="N6206" s="421"/>
      <c r="O6206" s="421"/>
      <c r="P6206" s="421"/>
    </row>
    <row r="6207" spans="9:16">
      <c r="I6207" s="419"/>
      <c r="J6207" s="420"/>
      <c r="K6207" s="421"/>
      <c r="L6207" s="421"/>
      <c r="M6207" s="421"/>
      <c r="N6207" s="421"/>
      <c r="O6207" s="421"/>
      <c r="P6207" s="421"/>
    </row>
    <row r="6208" spans="9:16">
      <c r="I6208" s="419"/>
      <c r="J6208" s="420"/>
      <c r="K6208" s="421"/>
      <c r="L6208" s="421"/>
      <c r="M6208" s="421"/>
      <c r="N6208" s="421"/>
      <c r="O6208" s="421"/>
      <c r="P6208" s="421"/>
    </row>
    <row r="6209" spans="9:16">
      <c r="I6209" s="419"/>
      <c r="J6209" s="420"/>
      <c r="K6209" s="421"/>
      <c r="L6209" s="421"/>
      <c r="M6209" s="421"/>
      <c r="N6209" s="421"/>
      <c r="O6209" s="421"/>
      <c r="P6209" s="421"/>
    </row>
    <row r="6210" spans="9:16">
      <c r="I6210" s="419"/>
      <c r="J6210" s="420"/>
      <c r="K6210" s="421"/>
      <c r="L6210" s="421"/>
      <c r="M6210" s="421"/>
      <c r="N6210" s="421"/>
      <c r="O6210" s="421"/>
      <c r="P6210" s="421"/>
    </row>
    <row r="6211" spans="9:16">
      <c r="I6211" s="419"/>
      <c r="J6211" s="420"/>
      <c r="K6211" s="421"/>
      <c r="L6211" s="421"/>
      <c r="M6211" s="421"/>
      <c r="N6211" s="421"/>
      <c r="O6211" s="421"/>
      <c r="P6211" s="421"/>
    </row>
    <row r="6212" spans="9:16">
      <c r="I6212" s="419"/>
      <c r="J6212" s="420"/>
      <c r="K6212" s="421"/>
      <c r="L6212" s="421"/>
      <c r="M6212" s="421"/>
      <c r="N6212" s="421"/>
      <c r="O6212" s="421"/>
      <c r="P6212" s="421"/>
    </row>
    <row r="6213" spans="9:16">
      <c r="I6213" s="419"/>
      <c r="J6213" s="420"/>
      <c r="K6213" s="421"/>
      <c r="L6213" s="421"/>
      <c r="M6213" s="421"/>
      <c r="N6213" s="421"/>
      <c r="O6213" s="421"/>
      <c r="P6213" s="421"/>
    </row>
    <row r="6214" spans="9:16">
      <c r="I6214" s="419"/>
      <c r="J6214" s="420"/>
      <c r="K6214" s="421"/>
      <c r="L6214" s="421"/>
      <c r="M6214" s="421"/>
      <c r="N6214" s="421"/>
      <c r="O6214" s="421"/>
      <c r="P6214" s="421"/>
    </row>
    <row r="6215" spans="9:16">
      <c r="I6215" s="419"/>
      <c r="J6215" s="420"/>
      <c r="K6215" s="421"/>
      <c r="L6215" s="421"/>
      <c r="M6215" s="421"/>
      <c r="N6215" s="421"/>
      <c r="O6215" s="421"/>
      <c r="P6215" s="421"/>
    </row>
    <row r="6216" spans="9:16">
      <c r="I6216" s="419"/>
      <c r="J6216" s="420"/>
      <c r="K6216" s="421"/>
      <c r="L6216" s="421"/>
      <c r="M6216" s="421"/>
      <c r="N6216" s="421"/>
      <c r="O6216" s="421"/>
      <c r="P6216" s="421"/>
    </row>
    <row r="6217" spans="9:16">
      <c r="I6217" s="419"/>
      <c r="J6217" s="420"/>
      <c r="K6217" s="421"/>
      <c r="L6217" s="421"/>
      <c r="M6217" s="421"/>
      <c r="N6217" s="421"/>
      <c r="O6217" s="421"/>
      <c r="P6217" s="421"/>
    </row>
    <row r="6218" spans="9:16">
      <c r="I6218" s="419"/>
      <c r="J6218" s="420"/>
      <c r="K6218" s="421"/>
      <c r="L6218" s="421"/>
      <c r="M6218" s="421"/>
      <c r="N6218" s="421"/>
      <c r="O6218" s="421"/>
      <c r="P6218" s="421"/>
    </row>
    <row r="6219" spans="9:16">
      <c r="I6219" s="419"/>
      <c r="J6219" s="420"/>
      <c r="K6219" s="421"/>
      <c r="L6219" s="421"/>
      <c r="M6219" s="421"/>
      <c r="N6219" s="421"/>
      <c r="O6219" s="421"/>
      <c r="P6219" s="421"/>
    </row>
    <row r="6220" spans="9:16">
      <c r="I6220" s="419"/>
      <c r="J6220" s="420"/>
      <c r="K6220" s="421"/>
      <c r="L6220" s="421"/>
      <c r="M6220" s="421"/>
      <c r="N6220" s="421"/>
      <c r="O6220" s="421"/>
      <c r="P6220" s="421"/>
    </row>
    <row r="6221" spans="9:16">
      <c r="I6221" s="419"/>
      <c r="J6221" s="420"/>
      <c r="K6221" s="421"/>
      <c r="L6221" s="421"/>
      <c r="M6221" s="421"/>
      <c r="N6221" s="421"/>
      <c r="O6221" s="421"/>
      <c r="P6221" s="421"/>
    </row>
    <row r="6222" spans="9:16">
      <c r="I6222" s="419"/>
      <c r="J6222" s="420"/>
      <c r="K6222" s="421"/>
      <c r="L6222" s="421"/>
      <c r="M6222" s="421"/>
      <c r="N6222" s="421"/>
      <c r="O6222" s="421"/>
      <c r="P6222" s="421"/>
    </row>
    <row r="6223" spans="9:16">
      <c r="I6223" s="419"/>
      <c r="J6223" s="420"/>
      <c r="K6223" s="421"/>
      <c r="L6223" s="421"/>
      <c r="M6223" s="421"/>
      <c r="N6223" s="421"/>
      <c r="O6223" s="421"/>
      <c r="P6223" s="421"/>
    </row>
    <row r="6224" spans="9:16">
      <c r="I6224" s="419"/>
      <c r="J6224" s="420"/>
      <c r="K6224" s="421"/>
      <c r="L6224" s="421"/>
      <c r="M6224" s="421"/>
      <c r="N6224" s="421"/>
      <c r="O6224" s="421"/>
      <c r="P6224" s="421"/>
    </row>
    <row r="6225" spans="9:16">
      <c r="I6225" s="419"/>
      <c r="J6225" s="420"/>
      <c r="K6225" s="421"/>
      <c r="L6225" s="421"/>
      <c r="M6225" s="421"/>
      <c r="N6225" s="421"/>
      <c r="O6225" s="421"/>
      <c r="P6225" s="421"/>
    </row>
    <row r="6226" spans="9:16">
      <c r="I6226" s="419"/>
      <c r="J6226" s="420"/>
      <c r="K6226" s="421"/>
      <c r="L6226" s="421"/>
      <c r="M6226" s="421"/>
      <c r="N6226" s="421"/>
      <c r="O6226" s="421"/>
      <c r="P6226" s="421"/>
    </row>
    <row r="6227" spans="9:16">
      <c r="I6227" s="419"/>
      <c r="J6227" s="420"/>
      <c r="K6227" s="421"/>
      <c r="L6227" s="421"/>
      <c r="M6227" s="421"/>
      <c r="N6227" s="421"/>
      <c r="O6227" s="421"/>
      <c r="P6227" s="421"/>
    </row>
    <row r="6228" spans="9:16">
      <c r="I6228" s="419"/>
      <c r="J6228" s="420"/>
      <c r="K6228" s="421"/>
      <c r="L6228" s="421"/>
      <c r="M6228" s="421"/>
      <c r="N6228" s="421"/>
      <c r="O6228" s="421"/>
      <c r="P6228" s="421"/>
    </row>
    <row r="6229" spans="9:16">
      <c r="I6229" s="419"/>
      <c r="J6229" s="420"/>
      <c r="K6229" s="421"/>
      <c r="L6229" s="421"/>
      <c r="M6229" s="421"/>
      <c r="N6229" s="421"/>
      <c r="O6229" s="421"/>
      <c r="P6229" s="421"/>
    </row>
    <row r="6230" spans="9:16">
      <c r="I6230" s="419"/>
      <c r="J6230" s="420"/>
      <c r="K6230" s="421"/>
      <c r="L6230" s="421"/>
      <c r="M6230" s="421"/>
      <c r="N6230" s="421"/>
      <c r="O6230" s="421"/>
      <c r="P6230" s="421"/>
    </row>
    <row r="6231" spans="9:16">
      <c r="I6231" s="419"/>
      <c r="J6231" s="420"/>
      <c r="K6231" s="421"/>
      <c r="L6231" s="421"/>
      <c r="M6231" s="421"/>
      <c r="N6231" s="421"/>
      <c r="O6231" s="421"/>
      <c r="P6231" s="421"/>
    </row>
    <row r="6232" spans="9:16">
      <c r="I6232" s="419"/>
      <c r="J6232" s="420"/>
      <c r="K6232" s="421"/>
      <c r="L6232" s="421"/>
      <c r="M6232" s="421"/>
      <c r="N6232" s="421"/>
      <c r="O6232" s="421"/>
      <c r="P6232" s="421"/>
    </row>
    <row r="6233" spans="9:16">
      <c r="I6233" s="419"/>
      <c r="J6233" s="420"/>
      <c r="K6233" s="421"/>
      <c r="L6233" s="421"/>
      <c r="M6233" s="421"/>
      <c r="N6233" s="421"/>
      <c r="O6233" s="421"/>
      <c r="P6233" s="421"/>
    </row>
    <row r="6234" spans="9:16">
      <c r="I6234" s="419"/>
      <c r="J6234" s="420"/>
      <c r="K6234" s="421"/>
      <c r="L6234" s="421"/>
      <c r="M6234" s="421"/>
      <c r="N6234" s="421"/>
      <c r="O6234" s="421"/>
      <c r="P6234" s="421"/>
    </row>
    <row r="6235" spans="9:16">
      <c r="I6235" s="419"/>
      <c r="J6235" s="420"/>
      <c r="K6235" s="421"/>
      <c r="L6235" s="421"/>
      <c r="M6235" s="421"/>
      <c r="N6235" s="421"/>
      <c r="O6235" s="421"/>
      <c r="P6235" s="421"/>
    </row>
    <row r="6236" spans="9:16">
      <c r="I6236" s="419"/>
      <c r="J6236" s="420"/>
      <c r="K6236" s="421"/>
      <c r="L6236" s="421"/>
      <c r="M6236" s="421"/>
      <c r="N6236" s="421"/>
      <c r="O6236" s="421"/>
      <c r="P6236" s="421"/>
    </row>
    <row r="6237" spans="9:16">
      <c r="I6237" s="419"/>
      <c r="J6237" s="420"/>
      <c r="K6237" s="421"/>
      <c r="L6237" s="421"/>
      <c r="M6237" s="421"/>
      <c r="N6237" s="421"/>
      <c r="O6237" s="421"/>
      <c r="P6237" s="421"/>
    </row>
    <row r="6238" spans="9:16">
      <c r="I6238" s="419"/>
      <c r="J6238" s="420"/>
      <c r="K6238" s="421"/>
      <c r="L6238" s="421"/>
      <c r="M6238" s="421"/>
      <c r="N6238" s="421"/>
      <c r="O6238" s="421"/>
      <c r="P6238" s="421"/>
    </row>
    <row r="6239" spans="9:16">
      <c r="I6239" s="419"/>
      <c r="J6239" s="420"/>
      <c r="K6239" s="421"/>
      <c r="L6239" s="421"/>
      <c r="M6239" s="421"/>
      <c r="N6239" s="421"/>
      <c r="O6239" s="421"/>
      <c r="P6239" s="421"/>
    </row>
    <row r="6240" spans="9:16">
      <c r="I6240" s="419"/>
      <c r="J6240" s="420"/>
      <c r="K6240" s="421"/>
      <c r="L6240" s="421"/>
      <c r="M6240" s="421"/>
      <c r="N6240" s="421"/>
      <c r="O6240" s="421"/>
      <c r="P6240" s="421"/>
    </row>
    <row r="6241" spans="9:16">
      <c r="I6241" s="419"/>
      <c r="J6241" s="420"/>
      <c r="K6241" s="421"/>
      <c r="L6241" s="421"/>
      <c r="M6241" s="421"/>
      <c r="N6241" s="421"/>
      <c r="O6241" s="421"/>
      <c r="P6241" s="421"/>
    </row>
    <row r="6242" spans="9:16">
      <c r="I6242" s="419"/>
      <c r="J6242" s="420"/>
      <c r="K6242" s="421"/>
      <c r="L6242" s="421"/>
      <c r="M6242" s="421"/>
      <c r="N6242" s="421"/>
      <c r="O6242" s="421"/>
      <c r="P6242" s="421"/>
    </row>
    <row r="6243" spans="9:16">
      <c r="I6243" s="419"/>
      <c r="J6243" s="420"/>
      <c r="K6243" s="421"/>
      <c r="L6243" s="421"/>
      <c r="M6243" s="421"/>
      <c r="N6243" s="421"/>
      <c r="O6243" s="421"/>
      <c r="P6243" s="421"/>
    </row>
    <row r="6244" spans="9:16">
      <c r="I6244" s="419"/>
      <c r="J6244" s="420"/>
      <c r="K6244" s="421"/>
      <c r="L6244" s="421"/>
      <c r="M6244" s="421"/>
      <c r="N6244" s="421"/>
      <c r="O6244" s="421"/>
      <c r="P6244" s="421"/>
    </row>
    <row r="6245" spans="9:16">
      <c r="I6245" s="419"/>
      <c r="J6245" s="420"/>
      <c r="K6245" s="421"/>
      <c r="L6245" s="421"/>
      <c r="M6245" s="421"/>
      <c r="N6245" s="421"/>
      <c r="O6245" s="421"/>
      <c r="P6245" s="421"/>
    </row>
    <row r="6246" spans="9:16">
      <c r="I6246" s="419"/>
      <c r="J6246" s="420"/>
      <c r="K6246" s="421"/>
      <c r="L6246" s="421"/>
      <c r="M6246" s="421"/>
      <c r="N6246" s="421"/>
      <c r="O6246" s="421"/>
      <c r="P6246" s="421"/>
    </row>
    <row r="6247" spans="9:16">
      <c r="I6247" s="419"/>
      <c r="J6247" s="420"/>
      <c r="K6247" s="421"/>
      <c r="L6247" s="421"/>
      <c r="M6247" s="421"/>
      <c r="N6247" s="421"/>
      <c r="O6247" s="421"/>
      <c r="P6247" s="421"/>
    </row>
    <row r="6248" spans="9:16">
      <c r="I6248" s="419"/>
      <c r="J6248" s="420"/>
      <c r="K6248" s="421"/>
      <c r="L6248" s="421"/>
      <c r="M6248" s="421"/>
      <c r="N6248" s="421"/>
      <c r="O6248" s="421"/>
      <c r="P6248" s="421"/>
    </row>
    <row r="6249" spans="9:16">
      <c r="I6249" s="419"/>
      <c r="J6249" s="420"/>
      <c r="K6249" s="421"/>
      <c r="L6249" s="421"/>
      <c r="M6249" s="421"/>
      <c r="N6249" s="421"/>
      <c r="O6249" s="421"/>
      <c r="P6249" s="421"/>
    </row>
    <row r="6250" spans="9:16">
      <c r="I6250" s="419"/>
      <c r="J6250" s="420"/>
      <c r="K6250" s="421"/>
      <c r="L6250" s="421"/>
      <c r="M6250" s="421"/>
      <c r="N6250" s="421"/>
      <c r="O6250" s="421"/>
      <c r="P6250" s="421"/>
    </row>
    <row r="6251" spans="9:16">
      <c r="I6251" s="419"/>
      <c r="J6251" s="420"/>
      <c r="K6251" s="421"/>
      <c r="L6251" s="421"/>
      <c r="M6251" s="421"/>
      <c r="N6251" s="421"/>
      <c r="O6251" s="421"/>
      <c r="P6251" s="421"/>
    </row>
    <row r="6252" spans="9:16">
      <c r="I6252" s="419"/>
      <c r="J6252" s="420"/>
      <c r="K6252" s="421"/>
      <c r="L6252" s="421"/>
      <c r="M6252" s="421"/>
      <c r="N6252" s="421"/>
      <c r="O6252" s="421"/>
      <c r="P6252" s="421"/>
    </row>
    <row r="6253" spans="9:16">
      <c r="I6253" s="419"/>
      <c r="J6253" s="420"/>
      <c r="K6253" s="421"/>
      <c r="L6253" s="421"/>
      <c r="M6253" s="421"/>
      <c r="N6253" s="421"/>
      <c r="O6253" s="421"/>
      <c r="P6253" s="421"/>
    </row>
    <row r="6254" spans="9:16">
      <c r="I6254" s="419"/>
      <c r="J6254" s="420"/>
      <c r="K6254" s="421"/>
      <c r="L6254" s="421"/>
      <c r="M6254" s="421"/>
      <c r="N6254" s="421"/>
      <c r="O6254" s="421"/>
      <c r="P6254" s="421"/>
    </row>
    <row r="6255" spans="9:16">
      <c r="I6255" s="419"/>
      <c r="J6255" s="420"/>
      <c r="K6255" s="421"/>
      <c r="L6255" s="421"/>
      <c r="M6255" s="421"/>
      <c r="N6255" s="421"/>
      <c r="O6255" s="421"/>
      <c r="P6255" s="421"/>
    </row>
    <row r="6256" spans="9:16">
      <c r="I6256" s="419"/>
      <c r="J6256" s="420"/>
      <c r="K6256" s="421"/>
      <c r="L6256" s="421"/>
      <c r="M6256" s="421"/>
      <c r="N6256" s="421"/>
      <c r="O6256" s="421"/>
      <c r="P6256" s="421"/>
    </row>
    <row r="6257" spans="9:16">
      <c r="I6257" s="419"/>
      <c r="J6257" s="420"/>
      <c r="K6257" s="421"/>
      <c r="L6257" s="421"/>
      <c r="M6257" s="421"/>
      <c r="N6257" s="421"/>
      <c r="O6257" s="421"/>
      <c r="P6257" s="421"/>
    </row>
    <row r="6258" spans="9:16">
      <c r="I6258" s="419"/>
      <c r="J6258" s="420"/>
      <c r="K6258" s="421"/>
      <c r="L6258" s="421"/>
      <c r="M6258" s="421"/>
      <c r="N6258" s="421"/>
      <c r="O6258" s="421"/>
      <c r="P6258" s="421"/>
    </row>
    <row r="6259" spans="9:16">
      <c r="I6259" s="419"/>
      <c r="J6259" s="420"/>
      <c r="K6259" s="421"/>
      <c r="L6259" s="421"/>
      <c r="M6259" s="421"/>
      <c r="N6259" s="421"/>
      <c r="O6259" s="421"/>
      <c r="P6259" s="421"/>
    </row>
    <row r="6260" spans="9:16">
      <c r="I6260" s="419"/>
      <c r="J6260" s="420"/>
      <c r="K6260" s="421"/>
      <c r="L6260" s="421"/>
      <c r="M6260" s="421"/>
      <c r="N6260" s="421"/>
      <c r="O6260" s="421"/>
      <c r="P6260" s="421"/>
    </row>
    <row r="6261" spans="9:16">
      <c r="I6261" s="419"/>
      <c r="J6261" s="420"/>
      <c r="K6261" s="421"/>
      <c r="L6261" s="421"/>
      <c r="M6261" s="421"/>
      <c r="N6261" s="421"/>
      <c r="O6261" s="421"/>
      <c r="P6261" s="421"/>
    </row>
    <row r="6262" spans="9:16">
      <c r="I6262" s="419"/>
      <c r="J6262" s="420"/>
      <c r="K6262" s="421"/>
      <c r="L6262" s="421"/>
      <c r="M6262" s="421"/>
      <c r="N6262" s="421"/>
      <c r="O6262" s="421"/>
      <c r="P6262" s="421"/>
    </row>
    <row r="6263" spans="9:16">
      <c r="I6263" s="419"/>
      <c r="J6263" s="420"/>
      <c r="K6263" s="421"/>
      <c r="L6263" s="421"/>
      <c r="M6263" s="421"/>
      <c r="N6263" s="421"/>
      <c r="O6263" s="421"/>
      <c r="P6263" s="421"/>
    </row>
    <row r="6264" spans="9:16">
      <c r="I6264" s="419"/>
      <c r="J6264" s="420"/>
      <c r="K6264" s="421"/>
      <c r="L6264" s="421"/>
      <c r="M6264" s="421"/>
      <c r="N6264" s="421"/>
      <c r="O6264" s="421"/>
      <c r="P6264" s="421"/>
    </row>
    <row r="6265" spans="9:16">
      <c r="I6265" s="419"/>
      <c r="J6265" s="420"/>
      <c r="K6265" s="421"/>
      <c r="L6265" s="421"/>
      <c r="M6265" s="421"/>
      <c r="N6265" s="421"/>
      <c r="O6265" s="421"/>
      <c r="P6265" s="421"/>
    </row>
    <row r="6266" spans="9:16">
      <c r="I6266" s="419"/>
      <c r="J6266" s="420"/>
      <c r="K6266" s="421"/>
      <c r="L6266" s="421"/>
      <c r="M6266" s="421"/>
      <c r="N6266" s="421"/>
      <c r="O6266" s="421"/>
      <c r="P6266" s="421"/>
    </row>
    <row r="6267" spans="9:16">
      <c r="I6267" s="419"/>
      <c r="J6267" s="420"/>
      <c r="K6267" s="421"/>
      <c r="L6267" s="421"/>
      <c r="M6267" s="421"/>
      <c r="N6267" s="421"/>
      <c r="O6267" s="421"/>
      <c r="P6267" s="421"/>
    </row>
    <row r="6268" spans="9:16">
      <c r="I6268" s="419"/>
      <c r="J6268" s="420"/>
      <c r="K6268" s="421"/>
      <c r="L6268" s="421"/>
      <c r="M6268" s="421"/>
      <c r="N6268" s="421"/>
      <c r="O6268" s="421"/>
      <c r="P6268" s="421"/>
    </row>
    <row r="6269" spans="9:16">
      <c r="I6269" s="419"/>
      <c r="J6269" s="420"/>
      <c r="K6269" s="421"/>
      <c r="L6269" s="421"/>
      <c r="M6269" s="421"/>
      <c r="N6269" s="421"/>
      <c r="O6269" s="421"/>
      <c r="P6269" s="421"/>
    </row>
    <row r="6270" spans="9:16">
      <c r="I6270" s="419"/>
      <c r="J6270" s="420"/>
      <c r="K6270" s="421"/>
      <c r="L6270" s="421"/>
      <c r="M6270" s="421"/>
      <c r="N6270" s="421"/>
      <c r="O6270" s="421"/>
      <c r="P6270" s="421"/>
    </row>
    <row r="6271" spans="9:16">
      <c r="I6271" s="419"/>
      <c r="J6271" s="420"/>
      <c r="K6271" s="421"/>
      <c r="L6271" s="421"/>
      <c r="M6271" s="421"/>
      <c r="N6271" s="421"/>
      <c r="O6271" s="421"/>
      <c r="P6271" s="421"/>
    </row>
    <row r="6272" spans="9:16">
      <c r="I6272" s="419"/>
      <c r="J6272" s="420"/>
      <c r="K6272" s="421"/>
      <c r="L6272" s="421"/>
      <c r="M6272" s="421"/>
      <c r="N6272" s="421"/>
      <c r="O6272" s="421"/>
      <c r="P6272" s="421"/>
    </row>
    <row r="6273" spans="9:16">
      <c r="I6273" s="419"/>
      <c r="J6273" s="420"/>
      <c r="K6273" s="421"/>
      <c r="L6273" s="421"/>
      <c r="M6273" s="421"/>
      <c r="N6273" s="421"/>
      <c r="O6273" s="421"/>
      <c r="P6273" s="421"/>
    </row>
    <row r="6274" spans="9:16">
      <c r="I6274" s="419"/>
      <c r="J6274" s="420"/>
      <c r="K6274" s="421"/>
      <c r="L6274" s="421"/>
      <c r="M6274" s="421"/>
      <c r="N6274" s="421"/>
      <c r="O6274" s="421"/>
      <c r="P6274" s="421"/>
    </row>
    <row r="6275" spans="9:16">
      <c r="I6275" s="419"/>
      <c r="J6275" s="420"/>
      <c r="K6275" s="421"/>
      <c r="L6275" s="421"/>
      <c r="M6275" s="421"/>
      <c r="N6275" s="421"/>
      <c r="O6275" s="421"/>
      <c r="P6275" s="421"/>
    </row>
    <row r="6276" spans="9:16">
      <c r="I6276" s="419"/>
      <c r="J6276" s="420"/>
      <c r="K6276" s="421"/>
      <c r="L6276" s="421"/>
      <c r="M6276" s="421"/>
      <c r="N6276" s="421"/>
      <c r="O6276" s="421"/>
      <c r="P6276" s="421"/>
    </row>
    <row r="6277" spans="9:16">
      <c r="I6277" s="419"/>
      <c r="J6277" s="420"/>
      <c r="K6277" s="421"/>
      <c r="L6277" s="421"/>
      <c r="M6277" s="421"/>
      <c r="N6277" s="421"/>
      <c r="O6277" s="421"/>
      <c r="P6277" s="421"/>
    </row>
    <row r="6278" spans="9:16">
      <c r="I6278" s="419"/>
      <c r="J6278" s="420"/>
      <c r="K6278" s="421"/>
      <c r="L6278" s="421"/>
      <c r="M6278" s="421"/>
      <c r="N6278" s="421"/>
      <c r="O6278" s="421"/>
      <c r="P6278" s="421"/>
    </row>
    <row r="6279" spans="9:16">
      <c r="I6279" s="419"/>
      <c r="J6279" s="420"/>
      <c r="K6279" s="421"/>
      <c r="L6279" s="421"/>
      <c r="M6279" s="421"/>
      <c r="N6279" s="421"/>
      <c r="O6279" s="421"/>
      <c r="P6279" s="421"/>
    </row>
    <row r="6280" spans="9:16">
      <c r="I6280" s="419"/>
      <c r="J6280" s="420"/>
      <c r="K6280" s="421"/>
      <c r="L6280" s="421"/>
      <c r="M6280" s="421"/>
      <c r="N6280" s="421"/>
      <c r="O6280" s="421"/>
      <c r="P6280" s="421"/>
    </row>
    <row r="6281" spans="9:16">
      <c r="I6281" s="419"/>
      <c r="J6281" s="420"/>
      <c r="K6281" s="421"/>
      <c r="L6281" s="421"/>
      <c r="M6281" s="421"/>
      <c r="N6281" s="421"/>
      <c r="O6281" s="421"/>
      <c r="P6281" s="421"/>
    </row>
    <row r="6282" spans="9:16">
      <c r="I6282" s="419"/>
      <c r="J6282" s="420"/>
      <c r="K6282" s="421"/>
      <c r="L6282" s="421"/>
      <c r="M6282" s="421"/>
      <c r="N6282" s="421"/>
      <c r="O6282" s="421"/>
      <c r="P6282" s="421"/>
    </row>
    <row r="6283" spans="9:16">
      <c r="I6283" s="419"/>
      <c r="J6283" s="420"/>
      <c r="K6283" s="421"/>
      <c r="L6283" s="421"/>
      <c r="M6283" s="421"/>
      <c r="N6283" s="421"/>
      <c r="O6283" s="421"/>
      <c r="P6283" s="421"/>
    </row>
    <row r="6284" spans="9:16">
      <c r="I6284" s="419"/>
      <c r="J6284" s="420"/>
      <c r="K6284" s="421"/>
      <c r="L6284" s="421"/>
      <c r="M6284" s="421"/>
      <c r="N6284" s="421"/>
      <c r="O6284" s="421"/>
      <c r="P6284" s="421"/>
    </row>
    <row r="6285" spans="9:16">
      <c r="I6285" s="419"/>
      <c r="J6285" s="420"/>
      <c r="K6285" s="421"/>
      <c r="L6285" s="421"/>
      <c r="M6285" s="421"/>
      <c r="N6285" s="421"/>
      <c r="O6285" s="421"/>
      <c r="P6285" s="421"/>
    </row>
    <row r="6286" spans="9:16">
      <c r="I6286" s="419"/>
      <c r="J6286" s="420"/>
      <c r="K6286" s="421"/>
      <c r="L6286" s="421"/>
      <c r="M6286" s="421"/>
      <c r="N6286" s="421"/>
      <c r="O6286" s="421"/>
      <c r="P6286" s="421"/>
    </row>
    <row r="6287" spans="9:16">
      <c r="I6287" s="419"/>
      <c r="J6287" s="420"/>
      <c r="K6287" s="421"/>
      <c r="L6287" s="421"/>
      <c r="M6287" s="421"/>
      <c r="N6287" s="421"/>
      <c r="O6287" s="421"/>
      <c r="P6287" s="421"/>
    </row>
    <row r="6288" spans="9:16">
      <c r="I6288" s="419"/>
      <c r="J6288" s="420"/>
      <c r="K6288" s="421"/>
      <c r="L6288" s="421"/>
      <c r="M6288" s="421"/>
      <c r="N6288" s="421"/>
      <c r="O6288" s="421"/>
      <c r="P6288" s="421"/>
    </row>
    <row r="6289" spans="9:16">
      <c r="I6289" s="419"/>
      <c r="J6289" s="420"/>
      <c r="K6289" s="421"/>
      <c r="L6289" s="421"/>
      <c r="M6289" s="421"/>
      <c r="N6289" s="421"/>
      <c r="O6289" s="421"/>
      <c r="P6289" s="421"/>
    </row>
    <row r="6290" spans="9:16">
      <c r="I6290" s="419"/>
      <c r="J6290" s="420"/>
      <c r="K6290" s="421"/>
      <c r="L6290" s="421"/>
      <c r="M6290" s="421"/>
      <c r="N6290" s="421"/>
      <c r="O6290" s="421"/>
      <c r="P6290" s="421"/>
    </row>
    <row r="6291" spans="9:16">
      <c r="I6291" s="419"/>
      <c r="J6291" s="420"/>
      <c r="K6291" s="421"/>
      <c r="L6291" s="421"/>
      <c r="M6291" s="421"/>
      <c r="N6291" s="421"/>
      <c r="O6291" s="421"/>
      <c r="P6291" s="421"/>
    </row>
    <row r="6292" spans="9:16">
      <c r="I6292" s="419"/>
      <c r="J6292" s="420"/>
      <c r="K6292" s="421"/>
      <c r="L6292" s="421"/>
      <c r="M6292" s="421"/>
      <c r="N6292" s="421"/>
      <c r="O6292" s="421"/>
      <c r="P6292" s="421"/>
    </row>
    <row r="6293" spans="9:16">
      <c r="I6293" s="419"/>
      <c r="J6293" s="420"/>
      <c r="K6293" s="421"/>
      <c r="L6293" s="421"/>
      <c r="M6293" s="421"/>
      <c r="N6293" s="421"/>
      <c r="O6293" s="421"/>
      <c r="P6293" s="421"/>
    </row>
    <row r="6294" spans="9:16">
      <c r="I6294" s="419"/>
      <c r="J6294" s="420"/>
      <c r="K6294" s="421"/>
      <c r="L6294" s="421"/>
      <c r="M6294" s="421"/>
      <c r="N6294" s="421"/>
      <c r="O6294" s="421"/>
      <c r="P6294" s="421"/>
    </row>
    <row r="6295" spans="9:16">
      <c r="I6295" s="419"/>
      <c r="J6295" s="420"/>
      <c r="K6295" s="421"/>
      <c r="L6295" s="421"/>
      <c r="M6295" s="421"/>
      <c r="N6295" s="421"/>
      <c r="O6295" s="421"/>
      <c r="P6295" s="421"/>
    </row>
    <row r="6296" spans="9:16">
      <c r="I6296" s="419"/>
      <c r="J6296" s="420"/>
      <c r="K6296" s="421"/>
      <c r="L6296" s="421"/>
      <c r="M6296" s="421"/>
      <c r="N6296" s="421"/>
      <c r="O6296" s="421"/>
      <c r="P6296" s="421"/>
    </row>
    <row r="6297" spans="9:16">
      <c r="I6297" s="419"/>
      <c r="J6297" s="420"/>
      <c r="K6297" s="421"/>
      <c r="L6297" s="421"/>
      <c r="M6297" s="421"/>
      <c r="N6297" s="421"/>
      <c r="O6297" s="421"/>
      <c r="P6297" s="421"/>
    </row>
    <row r="6298" spans="9:16">
      <c r="I6298" s="419"/>
      <c r="J6298" s="420"/>
      <c r="K6298" s="421"/>
      <c r="L6298" s="421"/>
      <c r="M6298" s="421"/>
      <c r="N6298" s="421"/>
      <c r="O6298" s="421"/>
      <c r="P6298" s="421"/>
    </row>
    <row r="6299" spans="9:16">
      <c r="I6299" s="419"/>
      <c r="J6299" s="420"/>
      <c r="K6299" s="421"/>
      <c r="L6299" s="421"/>
      <c r="M6299" s="421"/>
      <c r="N6299" s="421"/>
      <c r="O6299" s="421"/>
      <c r="P6299" s="421"/>
    </row>
    <row r="6300" spans="9:16">
      <c r="I6300" s="419"/>
      <c r="J6300" s="420"/>
      <c r="K6300" s="421"/>
      <c r="L6300" s="421"/>
      <c r="M6300" s="421"/>
      <c r="N6300" s="421"/>
      <c r="O6300" s="421"/>
      <c r="P6300" s="421"/>
    </row>
    <row r="6301" spans="9:16">
      <c r="I6301" s="419"/>
      <c r="J6301" s="420"/>
      <c r="K6301" s="421"/>
      <c r="L6301" s="421"/>
      <c r="M6301" s="421"/>
      <c r="N6301" s="421"/>
      <c r="O6301" s="421"/>
      <c r="P6301" s="421"/>
    </row>
    <row r="6302" spans="9:16">
      <c r="I6302" s="419"/>
      <c r="J6302" s="420"/>
      <c r="K6302" s="421"/>
      <c r="L6302" s="421"/>
      <c r="M6302" s="421"/>
      <c r="N6302" s="421"/>
      <c r="O6302" s="421"/>
      <c r="P6302" s="421"/>
    </row>
    <row r="6303" spans="9:16">
      <c r="I6303" s="419"/>
      <c r="J6303" s="420"/>
      <c r="K6303" s="421"/>
      <c r="L6303" s="421"/>
      <c r="M6303" s="421"/>
      <c r="N6303" s="421"/>
      <c r="O6303" s="421"/>
      <c r="P6303" s="421"/>
    </row>
    <row r="6304" spans="9:16">
      <c r="I6304" s="419"/>
      <c r="J6304" s="420"/>
      <c r="K6304" s="421"/>
      <c r="L6304" s="421"/>
      <c r="M6304" s="421"/>
      <c r="N6304" s="421"/>
      <c r="O6304" s="421"/>
      <c r="P6304" s="421"/>
    </row>
    <row r="6305" spans="9:16">
      <c r="I6305" s="419"/>
      <c r="J6305" s="420"/>
      <c r="K6305" s="421"/>
      <c r="L6305" s="421"/>
      <c r="M6305" s="421"/>
      <c r="N6305" s="421"/>
      <c r="O6305" s="421"/>
      <c r="P6305" s="421"/>
    </row>
    <row r="6306" spans="9:16">
      <c r="I6306" s="419"/>
      <c r="J6306" s="420"/>
      <c r="K6306" s="421"/>
      <c r="L6306" s="421"/>
      <c r="M6306" s="421"/>
      <c r="N6306" s="421"/>
      <c r="O6306" s="421"/>
      <c r="P6306" s="421"/>
    </row>
    <row r="6307" spans="9:16">
      <c r="I6307" s="419"/>
      <c r="J6307" s="420"/>
      <c r="K6307" s="421"/>
      <c r="L6307" s="421"/>
      <c r="M6307" s="421"/>
      <c r="N6307" s="421"/>
      <c r="O6307" s="421"/>
      <c r="P6307" s="421"/>
    </row>
    <row r="6308" spans="9:16">
      <c r="I6308" s="419"/>
      <c r="J6308" s="420"/>
      <c r="K6308" s="421"/>
      <c r="L6308" s="421"/>
      <c r="M6308" s="421"/>
      <c r="N6308" s="421"/>
      <c r="O6308" s="421"/>
      <c r="P6308" s="421"/>
    </row>
    <row r="6309" spans="9:16">
      <c r="I6309" s="419"/>
      <c r="J6309" s="420"/>
      <c r="K6309" s="421"/>
      <c r="L6309" s="421"/>
      <c r="M6309" s="421"/>
      <c r="N6309" s="421"/>
      <c r="O6309" s="421"/>
      <c r="P6309" s="421"/>
    </row>
    <row r="6310" spans="9:16">
      <c r="I6310" s="419"/>
      <c r="J6310" s="420"/>
      <c r="K6310" s="421"/>
      <c r="L6310" s="421"/>
      <c r="M6310" s="421"/>
      <c r="N6310" s="421"/>
      <c r="O6310" s="421"/>
      <c r="P6310" s="421"/>
    </row>
    <row r="6311" spans="9:16">
      <c r="I6311" s="419"/>
      <c r="J6311" s="420"/>
      <c r="K6311" s="421"/>
      <c r="L6311" s="421"/>
      <c r="M6311" s="421"/>
      <c r="N6311" s="421"/>
      <c r="O6311" s="421"/>
      <c r="P6311" s="421"/>
    </row>
    <row r="6312" spans="9:16">
      <c r="I6312" s="419"/>
      <c r="J6312" s="420"/>
      <c r="K6312" s="421"/>
      <c r="L6312" s="421"/>
      <c r="M6312" s="421"/>
      <c r="N6312" s="421"/>
      <c r="O6312" s="421"/>
      <c r="P6312" s="421"/>
    </row>
    <row r="6313" spans="9:16">
      <c r="I6313" s="419"/>
      <c r="J6313" s="420"/>
      <c r="K6313" s="421"/>
      <c r="L6313" s="421"/>
      <c r="M6313" s="421"/>
      <c r="N6313" s="421"/>
      <c r="O6313" s="421"/>
      <c r="P6313" s="421"/>
    </row>
    <row r="6314" spans="9:16">
      <c r="I6314" s="419"/>
      <c r="J6314" s="420"/>
      <c r="K6314" s="421"/>
      <c r="L6314" s="421"/>
      <c r="M6314" s="421"/>
      <c r="N6314" s="421"/>
      <c r="O6314" s="421"/>
      <c r="P6314" s="421"/>
    </row>
    <row r="6315" spans="9:16">
      <c r="I6315" s="419"/>
      <c r="J6315" s="420"/>
      <c r="K6315" s="421"/>
      <c r="L6315" s="421"/>
      <c r="M6315" s="421"/>
      <c r="N6315" s="421"/>
      <c r="O6315" s="421"/>
      <c r="P6315" s="421"/>
    </row>
    <row r="6316" spans="9:16">
      <c r="I6316" s="419"/>
      <c r="J6316" s="420"/>
      <c r="K6316" s="421"/>
      <c r="L6316" s="421"/>
      <c r="M6316" s="421"/>
      <c r="N6316" s="421"/>
      <c r="O6316" s="421"/>
      <c r="P6316" s="421"/>
    </row>
    <row r="6317" spans="9:16">
      <c r="I6317" s="419"/>
      <c r="J6317" s="420"/>
      <c r="K6317" s="421"/>
      <c r="L6317" s="421"/>
      <c r="M6317" s="421"/>
      <c r="N6317" s="421"/>
      <c r="O6317" s="421"/>
      <c r="P6317" s="421"/>
    </row>
    <row r="6318" spans="9:16">
      <c r="I6318" s="419"/>
      <c r="J6318" s="420"/>
      <c r="K6318" s="421"/>
      <c r="L6318" s="421"/>
      <c r="M6318" s="421"/>
      <c r="N6318" s="421"/>
      <c r="O6318" s="421"/>
      <c r="P6318" s="421"/>
    </row>
    <row r="6319" spans="9:16">
      <c r="I6319" s="419"/>
      <c r="J6319" s="420"/>
      <c r="K6319" s="421"/>
      <c r="L6319" s="421"/>
      <c r="M6319" s="421"/>
      <c r="N6319" s="421"/>
      <c r="O6319" s="421"/>
      <c r="P6319" s="421"/>
    </row>
    <row r="6320" spans="9:16">
      <c r="I6320" s="419"/>
      <c r="J6320" s="420"/>
      <c r="K6320" s="421"/>
      <c r="L6320" s="421"/>
      <c r="M6320" s="421"/>
      <c r="N6320" s="421"/>
      <c r="O6320" s="421"/>
      <c r="P6320" s="421"/>
    </row>
    <row r="6321" spans="9:16">
      <c r="I6321" s="419"/>
      <c r="J6321" s="420"/>
      <c r="K6321" s="421"/>
      <c r="L6321" s="421"/>
      <c r="M6321" s="421"/>
      <c r="N6321" s="421"/>
      <c r="O6321" s="421"/>
      <c r="P6321" s="421"/>
    </row>
    <row r="6322" spans="9:16">
      <c r="I6322" s="419"/>
      <c r="J6322" s="420"/>
      <c r="K6322" s="421"/>
      <c r="L6322" s="421"/>
      <c r="M6322" s="421"/>
      <c r="N6322" s="421"/>
      <c r="O6322" s="421"/>
      <c r="P6322" s="421"/>
    </row>
    <row r="6323" spans="9:16">
      <c r="I6323" s="419"/>
      <c r="J6323" s="420"/>
      <c r="K6323" s="421"/>
      <c r="L6323" s="421"/>
      <c r="M6323" s="421"/>
      <c r="N6323" s="421"/>
      <c r="O6323" s="421"/>
      <c r="P6323" s="421"/>
    </row>
    <row r="6324" spans="9:16">
      <c r="I6324" s="419"/>
      <c r="J6324" s="420"/>
      <c r="K6324" s="421"/>
      <c r="L6324" s="421"/>
      <c r="M6324" s="421"/>
      <c r="N6324" s="421"/>
      <c r="O6324" s="421"/>
      <c r="P6324" s="421"/>
    </row>
    <row r="6325" spans="9:16">
      <c r="I6325" s="419"/>
      <c r="J6325" s="420"/>
      <c r="K6325" s="421"/>
      <c r="L6325" s="421"/>
      <c r="M6325" s="421"/>
      <c r="N6325" s="421"/>
      <c r="O6325" s="421"/>
      <c r="P6325" s="421"/>
    </row>
    <row r="6326" spans="9:16">
      <c r="I6326" s="419"/>
      <c r="J6326" s="420"/>
      <c r="K6326" s="421"/>
      <c r="L6326" s="421"/>
      <c r="M6326" s="421"/>
      <c r="N6326" s="421"/>
      <c r="O6326" s="421"/>
      <c r="P6326" s="421"/>
    </row>
    <row r="6327" spans="9:16">
      <c r="I6327" s="419"/>
      <c r="J6327" s="420"/>
      <c r="K6327" s="421"/>
      <c r="L6327" s="421"/>
      <c r="M6327" s="421"/>
      <c r="N6327" s="421"/>
      <c r="O6327" s="421"/>
      <c r="P6327" s="421"/>
    </row>
    <row r="6328" spans="9:16">
      <c r="I6328" s="419"/>
      <c r="J6328" s="420"/>
      <c r="K6328" s="421"/>
      <c r="L6328" s="421"/>
      <c r="M6328" s="421"/>
      <c r="N6328" s="421"/>
      <c r="O6328" s="421"/>
      <c r="P6328" s="421"/>
    </row>
    <row r="6329" spans="9:16">
      <c r="I6329" s="419"/>
      <c r="J6329" s="420"/>
      <c r="K6329" s="421"/>
      <c r="L6329" s="421"/>
      <c r="M6329" s="421"/>
      <c r="N6329" s="421"/>
      <c r="O6329" s="421"/>
      <c r="P6329" s="421"/>
    </row>
    <row r="6330" spans="9:16">
      <c r="I6330" s="419"/>
      <c r="J6330" s="420"/>
      <c r="K6330" s="421"/>
      <c r="L6330" s="421"/>
      <c r="M6330" s="421"/>
      <c r="N6330" s="421"/>
      <c r="O6330" s="421"/>
      <c r="P6330" s="421"/>
    </row>
    <row r="6331" spans="9:16">
      <c r="I6331" s="419"/>
      <c r="J6331" s="420"/>
      <c r="K6331" s="421"/>
      <c r="L6331" s="421"/>
      <c r="M6331" s="421"/>
      <c r="N6331" s="421"/>
      <c r="O6331" s="421"/>
      <c r="P6331" s="421"/>
    </row>
    <row r="6332" spans="9:16">
      <c r="I6332" s="419"/>
      <c r="J6332" s="420"/>
      <c r="K6332" s="421"/>
      <c r="L6332" s="421"/>
      <c r="M6332" s="421"/>
      <c r="N6332" s="421"/>
      <c r="O6332" s="421"/>
      <c r="P6332" s="421"/>
    </row>
    <row r="6333" spans="9:16">
      <c r="I6333" s="419"/>
      <c r="J6333" s="420"/>
      <c r="K6333" s="421"/>
      <c r="L6333" s="421"/>
      <c r="M6333" s="421"/>
      <c r="N6333" s="421"/>
      <c r="O6333" s="421"/>
      <c r="P6333" s="421"/>
    </row>
    <row r="6334" spans="9:16">
      <c r="I6334" s="419"/>
      <c r="J6334" s="420"/>
      <c r="K6334" s="421"/>
      <c r="L6334" s="421"/>
      <c r="M6334" s="421"/>
      <c r="N6334" s="421"/>
      <c r="O6334" s="421"/>
      <c r="P6334" s="421"/>
    </row>
    <row r="6335" spans="9:16">
      <c r="I6335" s="419"/>
      <c r="J6335" s="420"/>
      <c r="K6335" s="421"/>
      <c r="L6335" s="421"/>
      <c r="M6335" s="421"/>
      <c r="N6335" s="421"/>
      <c r="O6335" s="421"/>
      <c r="P6335" s="421"/>
    </row>
    <row r="6336" spans="9:16">
      <c r="I6336" s="419"/>
      <c r="J6336" s="420"/>
      <c r="K6336" s="421"/>
      <c r="L6336" s="421"/>
      <c r="M6336" s="421"/>
      <c r="N6336" s="421"/>
      <c r="O6336" s="421"/>
      <c r="P6336" s="421"/>
    </row>
    <row r="6337" spans="9:16">
      <c r="I6337" s="419"/>
      <c r="J6337" s="420"/>
      <c r="K6337" s="421"/>
      <c r="L6337" s="421"/>
      <c r="M6337" s="421"/>
      <c r="N6337" s="421"/>
      <c r="O6337" s="421"/>
      <c r="P6337" s="421"/>
    </row>
    <row r="6338" spans="9:16">
      <c r="I6338" s="419"/>
      <c r="J6338" s="420"/>
      <c r="K6338" s="421"/>
      <c r="L6338" s="421"/>
      <c r="M6338" s="421"/>
      <c r="N6338" s="421"/>
      <c r="O6338" s="421"/>
      <c r="P6338" s="421"/>
    </row>
    <row r="6339" spans="9:16">
      <c r="I6339" s="419"/>
      <c r="J6339" s="420"/>
      <c r="K6339" s="421"/>
      <c r="L6339" s="421"/>
      <c r="M6339" s="421"/>
      <c r="N6339" s="421"/>
      <c r="O6339" s="421"/>
      <c r="P6339" s="421"/>
    </row>
    <row r="6340" spans="9:16">
      <c r="I6340" s="419"/>
      <c r="J6340" s="420"/>
      <c r="K6340" s="421"/>
      <c r="L6340" s="421"/>
      <c r="M6340" s="421"/>
      <c r="N6340" s="421"/>
      <c r="O6340" s="421"/>
      <c r="P6340" s="421"/>
    </row>
    <row r="6341" spans="9:16">
      <c r="I6341" s="419"/>
      <c r="J6341" s="420"/>
      <c r="K6341" s="421"/>
      <c r="L6341" s="421"/>
      <c r="M6341" s="421"/>
      <c r="N6341" s="421"/>
      <c r="O6341" s="421"/>
      <c r="P6341" s="421"/>
    </row>
    <row r="6342" spans="9:16">
      <c r="I6342" s="419"/>
      <c r="J6342" s="420"/>
      <c r="K6342" s="421"/>
      <c r="L6342" s="421"/>
      <c r="M6342" s="421"/>
      <c r="N6342" s="421"/>
      <c r="O6342" s="421"/>
      <c r="P6342" s="421"/>
    </row>
    <row r="6343" spans="9:16">
      <c r="I6343" s="419"/>
      <c r="J6343" s="420"/>
      <c r="K6343" s="421"/>
      <c r="L6343" s="421"/>
      <c r="M6343" s="421"/>
      <c r="N6343" s="421"/>
      <c r="O6343" s="421"/>
      <c r="P6343" s="421"/>
    </row>
    <row r="6344" spans="9:16">
      <c r="I6344" s="419"/>
      <c r="J6344" s="420"/>
      <c r="K6344" s="421"/>
      <c r="L6344" s="421"/>
      <c r="M6344" s="421"/>
      <c r="N6344" s="421"/>
      <c r="O6344" s="421"/>
      <c r="P6344" s="421"/>
    </row>
    <row r="6345" spans="9:16">
      <c r="I6345" s="419"/>
      <c r="J6345" s="420"/>
      <c r="K6345" s="421"/>
      <c r="L6345" s="421"/>
      <c r="M6345" s="421"/>
      <c r="N6345" s="421"/>
      <c r="O6345" s="421"/>
      <c r="P6345" s="421"/>
    </row>
    <row r="6346" spans="9:16">
      <c r="I6346" s="419"/>
      <c r="J6346" s="420"/>
      <c r="K6346" s="421"/>
      <c r="L6346" s="421"/>
      <c r="M6346" s="421"/>
      <c r="N6346" s="421"/>
      <c r="O6346" s="421"/>
      <c r="P6346" s="421"/>
    </row>
    <row r="6347" spans="9:16">
      <c r="I6347" s="419"/>
      <c r="J6347" s="420"/>
      <c r="K6347" s="421"/>
      <c r="L6347" s="421"/>
      <c r="M6347" s="421"/>
      <c r="N6347" s="421"/>
      <c r="O6347" s="421"/>
      <c r="P6347" s="421"/>
    </row>
    <row r="6348" spans="9:16">
      <c r="I6348" s="419"/>
      <c r="J6348" s="420"/>
      <c r="K6348" s="421"/>
      <c r="L6348" s="421"/>
      <c r="M6348" s="421"/>
      <c r="N6348" s="421"/>
      <c r="O6348" s="421"/>
      <c r="P6348" s="421"/>
    </row>
    <row r="6349" spans="9:16">
      <c r="I6349" s="419"/>
      <c r="J6349" s="420"/>
      <c r="K6349" s="421"/>
      <c r="L6349" s="421"/>
      <c r="M6349" s="421"/>
      <c r="N6349" s="421"/>
      <c r="O6349" s="421"/>
      <c r="P6349" s="421"/>
    </row>
    <row r="6350" spans="9:16">
      <c r="I6350" s="419"/>
      <c r="J6350" s="420"/>
      <c r="K6350" s="421"/>
      <c r="L6350" s="421"/>
      <c r="M6350" s="421"/>
      <c r="N6350" s="421"/>
      <c r="O6350" s="421"/>
      <c r="P6350" s="421"/>
    </row>
    <row r="6351" spans="9:16">
      <c r="I6351" s="419"/>
      <c r="J6351" s="420"/>
      <c r="K6351" s="421"/>
      <c r="L6351" s="421"/>
      <c r="M6351" s="421"/>
      <c r="N6351" s="421"/>
      <c r="O6351" s="421"/>
      <c r="P6351" s="421"/>
    </row>
    <row r="6352" spans="9:16">
      <c r="I6352" s="419"/>
      <c r="J6352" s="420"/>
      <c r="K6352" s="421"/>
      <c r="L6352" s="421"/>
      <c r="M6352" s="421"/>
      <c r="N6352" s="421"/>
      <c r="O6352" s="421"/>
      <c r="P6352" s="421"/>
    </row>
    <row r="6353" spans="9:16">
      <c r="I6353" s="419"/>
      <c r="J6353" s="420"/>
      <c r="K6353" s="421"/>
      <c r="L6353" s="421"/>
      <c r="M6353" s="421"/>
      <c r="N6353" s="421"/>
      <c r="O6353" s="421"/>
      <c r="P6353" s="421"/>
    </row>
    <row r="6354" spans="9:16">
      <c r="I6354" s="419"/>
      <c r="J6354" s="420"/>
      <c r="K6354" s="421"/>
      <c r="L6354" s="421"/>
      <c r="M6354" s="421"/>
      <c r="N6354" s="421"/>
      <c r="O6354" s="421"/>
      <c r="P6354" s="421"/>
    </row>
    <row r="6355" spans="9:16">
      <c r="I6355" s="419"/>
      <c r="J6355" s="420"/>
      <c r="K6355" s="421"/>
      <c r="L6355" s="421"/>
      <c r="M6355" s="421"/>
      <c r="N6355" s="421"/>
      <c r="O6355" s="421"/>
      <c r="P6355" s="421"/>
    </row>
    <row r="6356" spans="9:16">
      <c r="I6356" s="419"/>
      <c r="J6356" s="420"/>
      <c r="K6356" s="421"/>
      <c r="L6356" s="421"/>
      <c r="M6356" s="421"/>
      <c r="N6356" s="421"/>
      <c r="O6356" s="421"/>
      <c r="P6356" s="421"/>
    </row>
    <row r="6357" spans="9:16">
      <c r="I6357" s="419"/>
      <c r="J6357" s="420"/>
      <c r="K6357" s="421"/>
      <c r="L6357" s="421"/>
      <c r="M6357" s="421"/>
      <c r="N6357" s="421"/>
      <c r="O6357" s="421"/>
      <c r="P6357" s="421"/>
    </row>
    <row r="6358" spans="9:16">
      <c r="I6358" s="419"/>
      <c r="J6358" s="420"/>
      <c r="K6358" s="421"/>
      <c r="L6358" s="421"/>
      <c r="M6358" s="421"/>
      <c r="N6358" s="421"/>
      <c r="O6358" s="421"/>
      <c r="P6358" s="421"/>
    </row>
    <row r="6359" spans="9:16">
      <c r="I6359" s="419"/>
      <c r="J6359" s="420"/>
      <c r="K6359" s="421"/>
      <c r="L6359" s="421"/>
      <c r="M6359" s="421"/>
      <c r="N6359" s="421"/>
      <c r="O6359" s="421"/>
      <c r="P6359" s="421"/>
    </row>
    <row r="6360" spans="9:16">
      <c r="I6360" s="419"/>
      <c r="J6360" s="420"/>
      <c r="K6360" s="421"/>
      <c r="L6360" s="421"/>
      <c r="M6360" s="421"/>
      <c r="N6360" s="421"/>
      <c r="O6360" s="421"/>
      <c r="P6360" s="421"/>
    </row>
    <row r="6361" spans="9:16">
      <c r="I6361" s="419"/>
      <c r="J6361" s="420"/>
      <c r="K6361" s="421"/>
      <c r="L6361" s="421"/>
      <c r="M6361" s="421"/>
      <c r="N6361" s="421"/>
      <c r="O6361" s="421"/>
      <c r="P6361" s="421"/>
    </row>
    <row r="6362" spans="9:16">
      <c r="I6362" s="419"/>
      <c r="J6362" s="420"/>
      <c r="K6362" s="421"/>
      <c r="L6362" s="421"/>
      <c r="M6362" s="421"/>
      <c r="N6362" s="421"/>
      <c r="O6362" s="421"/>
      <c r="P6362" s="421"/>
    </row>
    <row r="6363" spans="9:16">
      <c r="I6363" s="419"/>
      <c r="J6363" s="420"/>
      <c r="K6363" s="421"/>
      <c r="L6363" s="421"/>
      <c r="M6363" s="421"/>
      <c r="N6363" s="421"/>
      <c r="O6363" s="421"/>
      <c r="P6363" s="421"/>
    </row>
    <row r="6364" spans="9:16">
      <c r="I6364" s="419"/>
      <c r="J6364" s="420"/>
      <c r="K6364" s="421"/>
      <c r="L6364" s="421"/>
      <c r="M6364" s="421"/>
      <c r="N6364" s="421"/>
      <c r="O6364" s="421"/>
      <c r="P6364" s="421"/>
    </row>
    <row r="6365" spans="9:16">
      <c r="I6365" s="419"/>
      <c r="J6365" s="420"/>
      <c r="K6365" s="421"/>
      <c r="L6365" s="421"/>
      <c r="M6365" s="421"/>
      <c r="N6365" s="421"/>
      <c r="O6365" s="421"/>
      <c r="P6365" s="421"/>
    </row>
    <row r="6366" spans="9:16">
      <c r="I6366" s="419"/>
      <c r="J6366" s="420"/>
      <c r="K6366" s="421"/>
      <c r="L6366" s="421"/>
      <c r="M6366" s="421"/>
      <c r="N6366" s="421"/>
      <c r="O6366" s="421"/>
      <c r="P6366" s="421"/>
    </row>
    <row r="6367" spans="9:16">
      <c r="I6367" s="419"/>
      <c r="J6367" s="420"/>
      <c r="K6367" s="421"/>
      <c r="L6367" s="421"/>
      <c r="M6367" s="421"/>
      <c r="N6367" s="421"/>
      <c r="O6367" s="421"/>
      <c r="P6367" s="421"/>
    </row>
    <row r="6368" spans="9:16">
      <c r="I6368" s="419"/>
      <c r="J6368" s="420"/>
      <c r="K6368" s="421"/>
      <c r="L6368" s="421"/>
      <c r="M6368" s="421"/>
      <c r="N6368" s="421"/>
      <c r="O6368" s="421"/>
      <c r="P6368" s="421"/>
    </row>
    <row r="6369" spans="9:16">
      <c r="I6369" s="419"/>
      <c r="J6369" s="420"/>
      <c r="K6369" s="421"/>
      <c r="L6369" s="421"/>
      <c r="M6369" s="421"/>
      <c r="N6369" s="421"/>
      <c r="O6369" s="421"/>
      <c r="P6369" s="421"/>
    </row>
    <row r="6370" spans="9:16">
      <c r="I6370" s="419"/>
      <c r="J6370" s="420"/>
      <c r="K6370" s="421"/>
      <c r="L6370" s="421"/>
      <c r="M6370" s="421"/>
      <c r="N6370" s="421"/>
      <c r="O6370" s="421"/>
      <c r="P6370" s="421"/>
    </row>
    <row r="6371" spans="9:16">
      <c r="I6371" s="419"/>
      <c r="J6371" s="420"/>
      <c r="K6371" s="421"/>
      <c r="L6371" s="421"/>
      <c r="M6371" s="421"/>
      <c r="N6371" s="421"/>
      <c r="O6371" s="421"/>
      <c r="P6371" s="421"/>
    </row>
    <row r="6372" spans="9:16">
      <c r="I6372" s="419"/>
      <c r="J6372" s="420"/>
      <c r="K6372" s="421"/>
      <c r="L6372" s="421"/>
      <c r="M6372" s="421"/>
      <c r="N6372" s="421"/>
      <c r="O6372" s="421"/>
      <c r="P6372" s="421"/>
    </row>
    <row r="6373" spans="9:16">
      <c r="I6373" s="419"/>
      <c r="J6373" s="420"/>
      <c r="K6373" s="421"/>
      <c r="L6373" s="421"/>
      <c r="M6373" s="421"/>
      <c r="N6373" s="421"/>
      <c r="O6373" s="421"/>
      <c r="P6373" s="421"/>
    </row>
    <row r="6374" spans="9:16">
      <c r="I6374" s="419"/>
      <c r="J6374" s="420"/>
      <c r="K6374" s="421"/>
      <c r="L6374" s="421"/>
      <c r="M6374" s="421"/>
      <c r="N6374" s="421"/>
      <c r="O6374" s="421"/>
      <c r="P6374" s="421"/>
    </row>
    <row r="6375" spans="9:16">
      <c r="I6375" s="419"/>
      <c r="J6375" s="420"/>
      <c r="K6375" s="421"/>
      <c r="L6375" s="421"/>
      <c r="M6375" s="421"/>
      <c r="N6375" s="421"/>
      <c r="O6375" s="421"/>
      <c r="P6375" s="421"/>
    </row>
    <row r="6376" spans="9:16">
      <c r="I6376" s="419"/>
      <c r="J6376" s="420"/>
      <c r="K6376" s="421"/>
      <c r="L6376" s="421"/>
      <c r="M6376" s="421"/>
      <c r="N6376" s="421"/>
      <c r="O6376" s="421"/>
      <c r="P6376" s="421"/>
    </row>
    <row r="6377" spans="9:16">
      <c r="I6377" s="419"/>
      <c r="J6377" s="420"/>
      <c r="K6377" s="421"/>
      <c r="L6377" s="421"/>
      <c r="M6377" s="421"/>
      <c r="N6377" s="421"/>
      <c r="O6377" s="421"/>
      <c r="P6377" s="421"/>
    </row>
    <row r="6378" spans="9:16">
      <c r="I6378" s="419"/>
      <c r="J6378" s="420"/>
      <c r="K6378" s="421"/>
      <c r="L6378" s="421"/>
      <c r="M6378" s="421"/>
      <c r="N6378" s="421"/>
      <c r="O6378" s="421"/>
      <c r="P6378" s="421"/>
    </row>
    <row r="6379" spans="9:16">
      <c r="I6379" s="419"/>
      <c r="J6379" s="420"/>
      <c r="K6379" s="421"/>
      <c r="L6379" s="421"/>
      <c r="M6379" s="421"/>
      <c r="N6379" s="421"/>
      <c r="O6379" s="421"/>
      <c r="P6379" s="421"/>
    </row>
    <row r="6380" spans="9:16">
      <c r="I6380" s="419"/>
      <c r="J6380" s="420"/>
      <c r="K6380" s="421"/>
      <c r="L6380" s="421"/>
      <c r="M6380" s="421"/>
      <c r="N6380" s="421"/>
      <c r="O6380" s="421"/>
      <c r="P6380" s="421"/>
    </row>
    <row r="6381" spans="9:16">
      <c r="I6381" s="419"/>
      <c r="J6381" s="420"/>
      <c r="K6381" s="421"/>
      <c r="L6381" s="421"/>
      <c r="M6381" s="421"/>
      <c r="N6381" s="421"/>
      <c r="O6381" s="421"/>
      <c r="P6381" s="421"/>
    </row>
    <row r="6382" spans="9:16">
      <c r="I6382" s="419"/>
      <c r="J6382" s="420"/>
      <c r="K6382" s="421"/>
      <c r="L6382" s="421"/>
      <c r="M6382" s="421"/>
      <c r="N6382" s="421"/>
      <c r="O6382" s="421"/>
      <c r="P6382" s="421"/>
    </row>
    <row r="6383" spans="9:16">
      <c r="I6383" s="419"/>
      <c r="J6383" s="420"/>
      <c r="K6383" s="421"/>
      <c r="L6383" s="421"/>
      <c r="M6383" s="421"/>
      <c r="N6383" s="421"/>
      <c r="O6383" s="421"/>
      <c r="P6383" s="421"/>
    </row>
    <row r="6384" spans="9:16">
      <c r="I6384" s="419"/>
      <c r="J6384" s="420"/>
      <c r="K6384" s="421"/>
      <c r="L6384" s="421"/>
      <c r="M6384" s="421"/>
      <c r="N6384" s="421"/>
      <c r="O6384" s="421"/>
      <c r="P6384" s="421"/>
    </row>
    <row r="6385" spans="9:16">
      <c r="I6385" s="419"/>
      <c r="J6385" s="420"/>
      <c r="K6385" s="421"/>
      <c r="L6385" s="421"/>
      <c r="M6385" s="421"/>
      <c r="N6385" s="421"/>
      <c r="O6385" s="421"/>
      <c r="P6385" s="421"/>
    </row>
    <row r="6386" spans="9:16">
      <c r="I6386" s="419"/>
      <c r="J6386" s="420"/>
      <c r="K6386" s="421"/>
      <c r="L6386" s="421"/>
      <c r="M6386" s="421"/>
      <c r="N6386" s="421"/>
      <c r="O6386" s="421"/>
      <c r="P6386" s="421"/>
    </row>
    <row r="6387" spans="9:16">
      <c r="I6387" s="419"/>
      <c r="J6387" s="420"/>
      <c r="K6387" s="421"/>
      <c r="L6387" s="421"/>
      <c r="M6387" s="421"/>
      <c r="N6387" s="421"/>
      <c r="O6387" s="421"/>
      <c r="P6387" s="421"/>
    </row>
    <row r="6388" spans="9:16">
      <c r="I6388" s="419"/>
      <c r="J6388" s="420"/>
      <c r="K6388" s="421"/>
      <c r="L6388" s="421"/>
      <c r="M6388" s="421"/>
      <c r="N6388" s="421"/>
      <c r="O6388" s="421"/>
      <c r="P6388" s="421"/>
    </row>
    <row r="6389" spans="9:16">
      <c r="I6389" s="419"/>
      <c r="J6389" s="420"/>
      <c r="K6389" s="421"/>
      <c r="L6389" s="421"/>
      <c r="M6389" s="421"/>
      <c r="N6389" s="421"/>
      <c r="O6389" s="421"/>
      <c r="P6389" s="421"/>
    </row>
    <row r="6390" spans="9:16">
      <c r="I6390" s="419"/>
      <c r="J6390" s="420"/>
      <c r="K6390" s="421"/>
      <c r="L6390" s="421"/>
      <c r="M6390" s="421"/>
      <c r="N6390" s="421"/>
      <c r="O6390" s="421"/>
      <c r="P6390" s="421"/>
    </row>
    <row r="6391" spans="9:16">
      <c r="I6391" s="419"/>
      <c r="J6391" s="420"/>
      <c r="K6391" s="421"/>
      <c r="L6391" s="421"/>
      <c r="M6391" s="421"/>
      <c r="N6391" s="421"/>
      <c r="O6391" s="421"/>
      <c r="P6391" s="421"/>
    </row>
    <row r="6392" spans="9:16">
      <c r="I6392" s="419"/>
      <c r="J6392" s="420"/>
      <c r="K6392" s="421"/>
      <c r="L6392" s="421"/>
      <c r="M6392" s="421"/>
      <c r="N6392" s="421"/>
      <c r="O6392" s="421"/>
      <c r="P6392" s="421"/>
    </row>
    <row r="6393" spans="9:16">
      <c r="I6393" s="419"/>
      <c r="J6393" s="420"/>
      <c r="K6393" s="421"/>
      <c r="L6393" s="421"/>
      <c r="M6393" s="421"/>
      <c r="N6393" s="421"/>
      <c r="O6393" s="421"/>
      <c r="P6393" s="421"/>
    </row>
    <row r="6394" spans="9:16">
      <c r="I6394" s="419"/>
      <c r="J6394" s="420"/>
      <c r="K6394" s="421"/>
      <c r="L6394" s="421"/>
      <c r="M6394" s="421"/>
      <c r="N6394" s="421"/>
      <c r="O6394" s="421"/>
      <c r="P6394" s="421"/>
    </row>
    <row r="6395" spans="9:16">
      <c r="I6395" s="419"/>
      <c r="J6395" s="420"/>
      <c r="K6395" s="421"/>
      <c r="L6395" s="421"/>
      <c r="M6395" s="421"/>
      <c r="N6395" s="421"/>
      <c r="O6395" s="421"/>
      <c r="P6395" s="421"/>
    </row>
    <row r="6396" spans="9:16">
      <c r="I6396" s="419"/>
      <c r="J6396" s="420"/>
      <c r="K6396" s="421"/>
      <c r="L6396" s="421"/>
      <c r="M6396" s="421"/>
      <c r="N6396" s="421"/>
      <c r="O6396" s="421"/>
      <c r="P6396" s="421"/>
    </row>
    <row r="6397" spans="9:16">
      <c r="I6397" s="419"/>
      <c r="J6397" s="420"/>
      <c r="K6397" s="421"/>
      <c r="L6397" s="421"/>
      <c r="M6397" s="421"/>
      <c r="N6397" s="421"/>
      <c r="O6397" s="421"/>
      <c r="P6397" s="421"/>
    </row>
    <row r="6398" spans="9:16">
      <c r="I6398" s="419"/>
      <c r="J6398" s="420"/>
      <c r="K6398" s="421"/>
      <c r="L6398" s="421"/>
      <c r="M6398" s="421"/>
      <c r="N6398" s="421"/>
      <c r="O6398" s="421"/>
      <c r="P6398" s="421"/>
    </row>
    <row r="6399" spans="9:16">
      <c r="I6399" s="419"/>
      <c r="J6399" s="420"/>
      <c r="K6399" s="421"/>
      <c r="L6399" s="421"/>
      <c r="M6399" s="421"/>
      <c r="N6399" s="421"/>
      <c r="O6399" s="421"/>
      <c r="P6399" s="421"/>
    </row>
    <row r="6400" spans="9:16">
      <c r="I6400" s="419"/>
      <c r="J6400" s="420"/>
      <c r="K6400" s="421"/>
      <c r="L6400" s="421"/>
      <c r="M6400" s="421"/>
      <c r="N6400" s="421"/>
      <c r="O6400" s="421"/>
      <c r="P6400" s="421"/>
    </row>
    <row r="6401" spans="9:16">
      <c r="I6401" s="419"/>
      <c r="J6401" s="420"/>
      <c r="K6401" s="421"/>
      <c r="L6401" s="421"/>
      <c r="M6401" s="421"/>
      <c r="N6401" s="421"/>
      <c r="O6401" s="421"/>
      <c r="P6401" s="421"/>
    </row>
    <row r="6402" spans="9:16">
      <c r="I6402" s="419"/>
      <c r="J6402" s="420"/>
      <c r="K6402" s="421"/>
      <c r="L6402" s="421"/>
      <c r="M6402" s="421"/>
      <c r="N6402" s="421"/>
      <c r="O6402" s="421"/>
      <c r="P6402" s="421"/>
    </row>
    <row r="6403" spans="9:16">
      <c r="I6403" s="419"/>
      <c r="J6403" s="420"/>
      <c r="K6403" s="421"/>
      <c r="L6403" s="421"/>
      <c r="M6403" s="421"/>
      <c r="N6403" s="421"/>
      <c r="O6403" s="421"/>
      <c r="P6403" s="421"/>
    </row>
    <row r="6404" spans="9:16">
      <c r="I6404" s="419"/>
      <c r="J6404" s="420"/>
      <c r="K6404" s="421"/>
      <c r="L6404" s="421"/>
      <c r="M6404" s="421"/>
      <c r="N6404" s="421"/>
      <c r="O6404" s="421"/>
      <c r="P6404" s="421"/>
    </row>
    <row r="6405" spans="9:16">
      <c r="I6405" s="419"/>
      <c r="J6405" s="420"/>
      <c r="K6405" s="421"/>
      <c r="L6405" s="421"/>
      <c r="M6405" s="421"/>
      <c r="N6405" s="421"/>
      <c r="O6405" s="421"/>
      <c r="P6405" s="421"/>
    </row>
    <row r="6406" spans="9:16">
      <c r="I6406" s="419"/>
      <c r="J6406" s="420"/>
      <c r="K6406" s="421"/>
      <c r="L6406" s="421"/>
      <c r="M6406" s="421"/>
      <c r="N6406" s="421"/>
      <c r="O6406" s="421"/>
      <c r="P6406" s="421"/>
    </row>
    <row r="6407" spans="9:16">
      <c r="I6407" s="419"/>
      <c r="J6407" s="420"/>
      <c r="K6407" s="421"/>
      <c r="L6407" s="421"/>
      <c r="M6407" s="421"/>
      <c r="N6407" s="421"/>
      <c r="O6407" s="421"/>
      <c r="P6407" s="421"/>
    </row>
    <row r="6408" spans="9:16">
      <c r="I6408" s="419"/>
      <c r="J6408" s="420"/>
      <c r="K6408" s="421"/>
      <c r="L6408" s="421"/>
      <c r="M6408" s="421"/>
      <c r="N6408" s="421"/>
      <c r="O6408" s="421"/>
      <c r="P6408" s="421"/>
    </row>
    <row r="6409" spans="9:16">
      <c r="I6409" s="419"/>
      <c r="J6409" s="420"/>
      <c r="K6409" s="421"/>
      <c r="L6409" s="421"/>
      <c r="M6409" s="421"/>
      <c r="N6409" s="421"/>
      <c r="O6409" s="421"/>
      <c r="P6409" s="421"/>
    </row>
    <row r="6410" spans="9:16">
      <c r="I6410" s="419"/>
      <c r="J6410" s="420"/>
      <c r="K6410" s="421"/>
      <c r="L6410" s="421"/>
      <c r="M6410" s="421"/>
      <c r="N6410" s="421"/>
      <c r="O6410" s="421"/>
      <c r="P6410" s="421"/>
    </row>
    <row r="6411" spans="9:16">
      <c r="I6411" s="419"/>
      <c r="J6411" s="420"/>
      <c r="K6411" s="421"/>
      <c r="L6411" s="421"/>
      <c r="M6411" s="421"/>
      <c r="N6411" s="421"/>
      <c r="O6411" s="421"/>
      <c r="P6411" s="421"/>
    </row>
    <row r="6412" spans="9:16">
      <c r="I6412" s="419"/>
      <c r="J6412" s="420"/>
      <c r="K6412" s="421"/>
      <c r="L6412" s="421"/>
      <c r="M6412" s="421"/>
      <c r="N6412" s="421"/>
      <c r="O6412" s="421"/>
      <c r="P6412" s="421"/>
    </row>
    <row r="6413" spans="9:16">
      <c r="I6413" s="419"/>
      <c r="J6413" s="420"/>
      <c r="K6413" s="421"/>
      <c r="L6413" s="421"/>
      <c r="M6413" s="421"/>
      <c r="N6413" s="421"/>
      <c r="O6413" s="421"/>
      <c r="P6413" s="421"/>
    </row>
    <row r="6414" spans="9:16">
      <c r="I6414" s="419"/>
      <c r="J6414" s="420"/>
      <c r="K6414" s="421"/>
      <c r="L6414" s="421"/>
      <c r="M6414" s="421"/>
      <c r="N6414" s="421"/>
      <c r="O6414" s="421"/>
      <c r="P6414" s="421"/>
    </row>
    <row r="6415" spans="9:16">
      <c r="I6415" s="419"/>
      <c r="J6415" s="420"/>
      <c r="K6415" s="421"/>
      <c r="L6415" s="421"/>
      <c r="M6415" s="421"/>
      <c r="N6415" s="421"/>
      <c r="O6415" s="421"/>
      <c r="P6415" s="421"/>
    </row>
    <row r="6416" spans="9:16">
      <c r="I6416" s="419"/>
      <c r="J6416" s="420"/>
      <c r="K6416" s="421"/>
      <c r="L6416" s="421"/>
      <c r="M6416" s="421"/>
      <c r="N6416" s="421"/>
      <c r="O6416" s="421"/>
      <c r="P6416" s="421"/>
    </row>
    <row r="6417" spans="9:16">
      <c r="I6417" s="419"/>
      <c r="J6417" s="420"/>
      <c r="K6417" s="421"/>
      <c r="L6417" s="421"/>
      <c r="M6417" s="421"/>
      <c r="N6417" s="421"/>
      <c r="O6417" s="421"/>
      <c r="P6417" s="421"/>
    </row>
    <row r="6418" spans="9:16">
      <c r="I6418" s="419"/>
      <c r="J6418" s="420"/>
      <c r="K6418" s="421"/>
      <c r="L6418" s="421"/>
      <c r="M6418" s="421"/>
      <c r="N6418" s="421"/>
      <c r="O6418" s="421"/>
      <c r="P6418" s="421"/>
    </row>
    <row r="6419" spans="9:16">
      <c r="I6419" s="419"/>
      <c r="J6419" s="420"/>
      <c r="K6419" s="421"/>
      <c r="L6419" s="421"/>
      <c r="M6419" s="421"/>
      <c r="N6419" s="421"/>
      <c r="O6419" s="421"/>
      <c r="P6419" s="421"/>
    </row>
    <row r="6420" spans="9:16">
      <c r="I6420" s="419"/>
      <c r="J6420" s="420"/>
      <c r="K6420" s="421"/>
      <c r="L6420" s="421"/>
      <c r="M6420" s="421"/>
      <c r="N6420" s="421"/>
      <c r="O6420" s="421"/>
      <c r="P6420" s="421"/>
    </row>
    <row r="6421" spans="9:16">
      <c r="I6421" s="419"/>
      <c r="J6421" s="420"/>
      <c r="K6421" s="421"/>
      <c r="L6421" s="421"/>
      <c r="M6421" s="421"/>
      <c r="N6421" s="421"/>
      <c r="O6421" s="421"/>
      <c r="P6421" s="421"/>
    </row>
    <row r="6422" spans="9:16">
      <c r="I6422" s="419"/>
      <c r="J6422" s="420"/>
      <c r="K6422" s="421"/>
      <c r="L6422" s="421"/>
      <c r="M6422" s="421"/>
      <c r="N6422" s="421"/>
      <c r="O6422" s="421"/>
      <c r="P6422" s="421"/>
    </row>
    <row r="6423" spans="9:16">
      <c r="I6423" s="419"/>
      <c r="J6423" s="420"/>
      <c r="K6423" s="421"/>
      <c r="L6423" s="421"/>
      <c r="M6423" s="421"/>
      <c r="N6423" s="421"/>
      <c r="O6423" s="421"/>
      <c r="P6423" s="421"/>
    </row>
    <row r="6424" spans="9:16">
      <c r="I6424" s="419"/>
      <c r="J6424" s="420"/>
      <c r="K6424" s="421"/>
      <c r="L6424" s="421"/>
      <c r="M6424" s="421"/>
      <c r="N6424" s="421"/>
      <c r="O6424" s="421"/>
      <c r="P6424" s="421"/>
    </row>
    <row r="6425" spans="9:16">
      <c r="I6425" s="419"/>
      <c r="J6425" s="420"/>
      <c r="K6425" s="421"/>
      <c r="L6425" s="421"/>
      <c r="M6425" s="421"/>
      <c r="N6425" s="421"/>
      <c r="O6425" s="421"/>
      <c r="P6425" s="421"/>
    </row>
    <row r="6426" spans="9:16">
      <c r="I6426" s="419"/>
      <c r="J6426" s="420"/>
      <c r="K6426" s="421"/>
      <c r="L6426" s="421"/>
      <c r="M6426" s="421"/>
      <c r="N6426" s="421"/>
      <c r="O6426" s="421"/>
      <c r="P6426" s="421"/>
    </row>
    <row r="6427" spans="9:16">
      <c r="I6427" s="419"/>
      <c r="J6427" s="420"/>
      <c r="K6427" s="421"/>
      <c r="L6427" s="421"/>
      <c r="M6427" s="421"/>
      <c r="N6427" s="421"/>
      <c r="O6427" s="421"/>
      <c r="P6427" s="421"/>
    </row>
    <row r="6428" spans="9:16">
      <c r="I6428" s="419"/>
      <c r="J6428" s="420"/>
      <c r="K6428" s="421"/>
      <c r="L6428" s="421"/>
      <c r="M6428" s="421"/>
      <c r="N6428" s="421"/>
      <c r="O6428" s="421"/>
      <c r="P6428" s="421"/>
    </row>
    <row r="6429" spans="9:16">
      <c r="I6429" s="419"/>
      <c r="J6429" s="420"/>
      <c r="K6429" s="421"/>
      <c r="L6429" s="421"/>
      <c r="M6429" s="421"/>
      <c r="N6429" s="421"/>
      <c r="O6429" s="421"/>
      <c r="P6429" s="421"/>
    </row>
    <row r="6430" spans="9:16">
      <c r="I6430" s="419"/>
      <c r="J6430" s="420"/>
      <c r="K6430" s="421"/>
      <c r="L6430" s="421"/>
      <c r="M6430" s="421"/>
      <c r="N6430" s="421"/>
      <c r="O6430" s="421"/>
      <c r="P6430" s="421"/>
    </row>
    <row r="6431" spans="9:16">
      <c r="I6431" s="419"/>
      <c r="J6431" s="420"/>
      <c r="K6431" s="421"/>
      <c r="L6431" s="421"/>
      <c r="M6431" s="421"/>
      <c r="N6431" s="421"/>
      <c r="O6431" s="421"/>
      <c r="P6431" s="421"/>
    </row>
    <row r="6432" spans="9:16">
      <c r="I6432" s="419"/>
      <c r="J6432" s="420"/>
      <c r="K6432" s="421"/>
      <c r="L6432" s="421"/>
      <c r="M6432" s="421"/>
      <c r="N6432" s="421"/>
      <c r="O6432" s="421"/>
      <c r="P6432" s="421"/>
    </row>
    <row r="6433" spans="9:16">
      <c r="I6433" s="419"/>
      <c r="J6433" s="420"/>
      <c r="K6433" s="421"/>
      <c r="L6433" s="421"/>
      <c r="M6433" s="421"/>
      <c r="N6433" s="421"/>
      <c r="O6433" s="421"/>
      <c r="P6433" s="421"/>
    </row>
    <row r="6434" spans="9:16">
      <c r="I6434" s="419"/>
      <c r="J6434" s="420"/>
      <c r="K6434" s="421"/>
      <c r="L6434" s="421"/>
      <c r="M6434" s="421"/>
      <c r="N6434" s="421"/>
      <c r="O6434" s="421"/>
      <c r="P6434" s="421"/>
    </row>
    <row r="6435" spans="9:16">
      <c r="I6435" s="419"/>
      <c r="J6435" s="420"/>
      <c r="K6435" s="421"/>
      <c r="L6435" s="421"/>
      <c r="M6435" s="421"/>
      <c r="N6435" s="421"/>
      <c r="O6435" s="421"/>
      <c r="P6435" s="421"/>
    </row>
    <row r="6436" spans="9:16">
      <c r="I6436" s="419"/>
      <c r="J6436" s="420"/>
      <c r="K6436" s="421"/>
      <c r="L6436" s="421"/>
      <c r="M6436" s="421"/>
      <c r="N6436" s="421"/>
      <c r="O6436" s="421"/>
      <c r="P6436" s="421"/>
    </row>
    <row r="6437" spans="9:16">
      <c r="I6437" s="419"/>
      <c r="J6437" s="420"/>
      <c r="K6437" s="421"/>
      <c r="L6437" s="421"/>
      <c r="M6437" s="421"/>
      <c r="N6437" s="421"/>
      <c r="O6437" s="421"/>
      <c r="P6437" s="421"/>
    </row>
    <row r="6438" spans="9:16">
      <c r="I6438" s="419"/>
      <c r="J6438" s="420"/>
      <c r="K6438" s="421"/>
      <c r="L6438" s="421"/>
      <c r="M6438" s="421"/>
      <c r="N6438" s="421"/>
      <c r="O6438" s="421"/>
      <c r="P6438" s="421"/>
    </row>
    <row r="6439" spans="9:16">
      <c r="I6439" s="419"/>
      <c r="J6439" s="420"/>
      <c r="K6439" s="421"/>
      <c r="L6439" s="421"/>
      <c r="M6439" s="421"/>
      <c r="N6439" s="421"/>
      <c r="O6439" s="421"/>
      <c r="P6439" s="421"/>
    </row>
    <row r="6440" spans="9:16">
      <c r="I6440" s="419"/>
      <c r="J6440" s="420"/>
      <c r="K6440" s="421"/>
      <c r="L6440" s="421"/>
      <c r="M6440" s="421"/>
      <c r="N6440" s="421"/>
      <c r="O6440" s="421"/>
      <c r="P6440" s="421"/>
    </row>
    <row r="6441" spans="9:16">
      <c r="I6441" s="419"/>
      <c r="J6441" s="420"/>
      <c r="K6441" s="421"/>
      <c r="L6441" s="421"/>
      <c r="M6441" s="421"/>
      <c r="N6441" s="421"/>
      <c r="O6441" s="421"/>
      <c r="P6441" s="421"/>
    </row>
    <row r="6442" spans="9:16">
      <c r="I6442" s="419"/>
      <c r="J6442" s="420"/>
      <c r="K6442" s="421"/>
      <c r="L6442" s="421"/>
      <c r="M6442" s="421"/>
      <c r="N6442" s="421"/>
      <c r="O6442" s="421"/>
      <c r="P6442" s="421"/>
    </row>
    <row r="6443" spans="9:16">
      <c r="I6443" s="419"/>
      <c r="J6443" s="420"/>
      <c r="K6443" s="421"/>
      <c r="L6443" s="421"/>
      <c r="M6443" s="421"/>
      <c r="N6443" s="421"/>
      <c r="O6443" s="421"/>
      <c r="P6443" s="421"/>
    </row>
    <row r="6444" spans="9:16">
      <c r="I6444" s="419"/>
      <c r="J6444" s="420"/>
      <c r="K6444" s="421"/>
      <c r="L6444" s="421"/>
      <c r="M6444" s="421"/>
      <c r="N6444" s="421"/>
      <c r="O6444" s="421"/>
      <c r="P6444" s="421"/>
    </row>
    <row r="6445" spans="9:16">
      <c r="I6445" s="419"/>
      <c r="J6445" s="420"/>
      <c r="K6445" s="421"/>
      <c r="L6445" s="421"/>
      <c r="M6445" s="421"/>
      <c r="N6445" s="421"/>
      <c r="O6445" s="421"/>
      <c r="P6445" s="421"/>
    </row>
    <row r="6446" spans="9:16">
      <c r="I6446" s="419"/>
      <c r="J6446" s="420"/>
      <c r="K6446" s="421"/>
      <c r="L6446" s="421"/>
      <c r="M6446" s="421"/>
      <c r="N6446" s="421"/>
      <c r="O6446" s="421"/>
      <c r="P6446" s="421"/>
    </row>
    <row r="6447" spans="9:16">
      <c r="I6447" s="419"/>
      <c r="J6447" s="420"/>
      <c r="K6447" s="421"/>
      <c r="L6447" s="421"/>
      <c r="M6447" s="421"/>
      <c r="N6447" s="421"/>
      <c r="O6447" s="421"/>
      <c r="P6447" s="421"/>
    </row>
    <row r="6448" spans="9:16">
      <c r="I6448" s="419"/>
      <c r="J6448" s="420"/>
      <c r="K6448" s="421"/>
      <c r="L6448" s="421"/>
      <c r="M6448" s="421"/>
      <c r="N6448" s="421"/>
      <c r="O6448" s="421"/>
      <c r="P6448" s="421"/>
    </row>
    <row r="6449" spans="9:16">
      <c r="I6449" s="419"/>
      <c r="J6449" s="420"/>
      <c r="K6449" s="421"/>
      <c r="L6449" s="421"/>
      <c r="M6449" s="421"/>
      <c r="N6449" s="421"/>
      <c r="O6449" s="421"/>
      <c r="P6449" s="421"/>
    </row>
    <row r="6450" spans="9:16">
      <c r="I6450" s="419"/>
      <c r="J6450" s="420"/>
      <c r="K6450" s="421"/>
      <c r="L6450" s="421"/>
      <c r="M6450" s="421"/>
      <c r="N6450" s="421"/>
      <c r="O6450" s="421"/>
      <c r="P6450" s="421"/>
    </row>
    <row r="6451" spans="9:16">
      <c r="I6451" s="419"/>
      <c r="J6451" s="420"/>
      <c r="K6451" s="421"/>
      <c r="L6451" s="421"/>
      <c r="M6451" s="421"/>
      <c r="N6451" s="421"/>
      <c r="O6451" s="421"/>
      <c r="P6451" s="421"/>
    </row>
    <row r="6452" spans="9:16">
      <c r="I6452" s="419"/>
      <c r="J6452" s="420"/>
      <c r="K6452" s="421"/>
      <c r="L6452" s="421"/>
      <c r="M6452" s="421"/>
      <c r="N6452" s="421"/>
      <c r="O6452" s="421"/>
      <c r="P6452" s="421"/>
    </row>
    <row r="6453" spans="9:16">
      <c r="I6453" s="419"/>
      <c r="J6453" s="420"/>
      <c r="K6453" s="421"/>
      <c r="L6453" s="421"/>
      <c r="M6453" s="421"/>
      <c r="N6453" s="421"/>
      <c r="O6453" s="421"/>
      <c r="P6453" s="421"/>
    </row>
    <row r="6454" spans="9:16">
      <c r="I6454" s="419"/>
      <c r="J6454" s="420"/>
      <c r="K6454" s="421"/>
      <c r="L6454" s="421"/>
      <c r="M6454" s="421"/>
      <c r="N6454" s="421"/>
      <c r="O6454" s="421"/>
      <c r="P6454" s="421"/>
    </row>
    <row r="6455" spans="9:16">
      <c r="I6455" s="419"/>
      <c r="J6455" s="420"/>
      <c r="K6455" s="421"/>
      <c r="L6455" s="421"/>
      <c r="M6455" s="421"/>
      <c r="N6455" s="421"/>
      <c r="O6455" s="421"/>
      <c r="P6455" s="421"/>
    </row>
    <row r="6456" spans="9:16">
      <c r="I6456" s="419"/>
      <c r="J6456" s="420"/>
      <c r="K6456" s="421"/>
      <c r="L6456" s="421"/>
      <c r="M6456" s="421"/>
      <c r="N6456" s="421"/>
      <c r="O6456" s="421"/>
      <c r="P6456" s="421"/>
    </row>
    <row r="6457" spans="9:16">
      <c r="I6457" s="419"/>
      <c r="J6457" s="420"/>
      <c r="K6457" s="421"/>
      <c r="L6457" s="421"/>
      <c r="M6457" s="421"/>
      <c r="N6457" s="421"/>
      <c r="O6457" s="421"/>
      <c r="P6457" s="421"/>
    </row>
    <row r="6458" spans="9:16">
      <c r="I6458" s="419"/>
      <c r="J6458" s="420"/>
      <c r="K6458" s="421"/>
      <c r="L6458" s="421"/>
      <c r="M6458" s="421"/>
      <c r="N6458" s="421"/>
      <c r="O6458" s="421"/>
      <c r="P6458" s="421"/>
    </row>
    <row r="6459" spans="9:16">
      <c r="I6459" s="419"/>
      <c r="J6459" s="420"/>
      <c r="K6459" s="421"/>
      <c r="L6459" s="421"/>
      <c r="M6459" s="421"/>
      <c r="N6459" s="421"/>
      <c r="O6459" s="421"/>
      <c r="P6459" s="421"/>
    </row>
    <row r="6460" spans="9:16">
      <c r="I6460" s="419"/>
      <c r="J6460" s="420"/>
      <c r="K6460" s="421"/>
      <c r="L6460" s="421"/>
      <c r="M6460" s="421"/>
      <c r="N6460" s="421"/>
      <c r="O6460" s="421"/>
      <c r="P6460" s="421"/>
    </row>
  </sheetData>
  <mergeCells count="2">
    <mergeCell ref="I1:I2"/>
    <mergeCell ref="J1:J2"/>
  </mergeCells>
  <conditionalFormatting sqref="K1:L2">
    <cfRule type="expression" dxfId="5" priority="1">
      <formula>$D$2&lt;&gt;$E$2</formula>
    </cfRule>
  </conditionalFormatting>
  <conditionalFormatting sqref="M1:N2">
    <cfRule type="expression" dxfId="4" priority="2">
      <formula>$F$2&lt;&gt;$G$2</formula>
    </cfRule>
  </conditionalFormatting>
  <conditionalFormatting sqref="O1:P2">
    <cfRule type="expression" dxfId="3" priority="3">
      <formula>$H$2&lt;&gt;$I$2</formula>
    </cfRule>
  </conditionalFormatting>
  <pageMargins left="0.7" right="0.7" top="0.75" bottom="0.75" header="0.3" footer="0.3"/>
  <pageSetup paperSize="9" scale="38"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tabColor theme="4" tint="-0.249977111117893"/>
  </sheetPr>
  <dimension ref="A1:P6460"/>
  <sheetViews>
    <sheetView showGridLines="0" view="pageBreakPreview" topLeftCell="I1" zoomScale="90" zoomScaleNormal="100" zoomScaleSheetLayoutView="90" workbookViewId="0">
      <selection activeCell="K2" sqref="K2:P2"/>
    </sheetView>
  </sheetViews>
  <sheetFormatPr baseColWidth="10" defaultColWidth="10.6640625" defaultRowHeight="14.4"/>
  <cols>
    <col min="1" max="1" width="3.88671875" hidden="1" customWidth="1"/>
    <col min="2" max="2" width="4.44140625" hidden="1" customWidth="1"/>
    <col min="3" max="3" width="5.109375" hidden="1" customWidth="1"/>
    <col min="4" max="4" width="5.88671875" hidden="1" customWidth="1"/>
    <col min="5" max="5" width="7.44140625" hidden="1" customWidth="1"/>
    <col min="6" max="6" width="7.109375" hidden="1" customWidth="1"/>
    <col min="7" max="7" width="7.33203125" hidden="1" customWidth="1"/>
    <col min="8" max="8" width="7" hidden="1" customWidth="1"/>
    <col min="9" max="9" width="12.33203125" style="423" customWidth="1"/>
    <col min="10" max="10" width="58" style="424" customWidth="1"/>
    <col min="11" max="15" width="19.109375" style="425" customWidth="1"/>
    <col min="16" max="16" width="19" style="425" customWidth="1"/>
  </cols>
  <sheetData>
    <row r="1" spans="1:16" ht="15" thickBot="1">
      <c r="I1" s="1139" t="s">
        <v>504</v>
      </c>
      <c r="J1" s="1141" t="s">
        <v>505</v>
      </c>
      <c r="K1" s="408" t="s">
        <v>1830</v>
      </c>
      <c r="L1" s="409" t="s">
        <v>1831</v>
      </c>
      <c r="M1" s="408" t="s">
        <v>1832</v>
      </c>
      <c r="N1" s="409" t="s">
        <v>1833</v>
      </c>
      <c r="O1" s="408" t="s">
        <v>1834</v>
      </c>
      <c r="P1" s="409" t="s">
        <v>1835</v>
      </c>
    </row>
    <row r="2" spans="1:16" ht="15" thickBot="1">
      <c r="I2" s="1140"/>
      <c r="J2" s="1142"/>
      <c r="K2" s="967">
        <f>SUM(_sid1)</f>
        <v>0</v>
      </c>
      <c r="L2" s="968">
        <f>SUM(_sic1)</f>
        <v>0</v>
      </c>
      <c r="M2" s="967">
        <f>SUM(_md1)</f>
        <v>0</v>
      </c>
      <c r="N2" s="968">
        <f>SUM(_mc1)</f>
        <v>0</v>
      </c>
      <c r="O2" s="967">
        <f>SUM(_sfd1)</f>
        <v>0</v>
      </c>
      <c r="P2" s="968">
        <f>SUM(_sfc1)</f>
        <v>0</v>
      </c>
    </row>
    <row r="3" spans="1:16">
      <c r="A3" s="80" t="str">
        <f t="shared" ref="A3:A68" si="0">IF(Cptes1="","",LEFT(Cptes1,2))</f>
        <v/>
      </c>
      <c r="B3" s="80" t="str">
        <f t="shared" ref="B3:B68" si="1">IF(Cptes1="","",LEFT(Cptes1,3))</f>
        <v/>
      </c>
      <c r="C3" s="80" t="str">
        <f t="shared" ref="C3:C68" si="2">IF(Cptes1="","",LEFT(Cptes1,4))</f>
        <v/>
      </c>
      <c r="D3" s="80" t="str">
        <f t="shared" ref="D3:D68" si="3">IF(Cptes1="","",LEFT(Cptes1,5))</f>
        <v/>
      </c>
      <c r="E3" s="80" t="str">
        <f t="shared" ref="E3:E68" si="4">IF(Cptes1="","",LEFT(Cptes1,6))</f>
        <v/>
      </c>
      <c r="F3" s="80" t="str">
        <f t="shared" ref="F3:H24" si="5">IF(Cptes1="","",LEFT(Cptes1,7))</f>
        <v/>
      </c>
      <c r="G3" s="80" t="str">
        <f t="shared" si="5"/>
        <v/>
      </c>
      <c r="H3" s="80" t="str">
        <f t="shared" si="5"/>
        <v/>
      </c>
      <c r="I3" s="410"/>
      <c r="J3" s="411"/>
      <c r="K3" s="412"/>
      <c r="L3" s="412"/>
      <c r="M3" s="412"/>
      <c r="N3" s="412"/>
      <c r="O3" s="412"/>
      <c r="P3" s="412"/>
    </row>
    <row r="4" spans="1:16">
      <c r="A4" s="80" t="str">
        <f t="shared" si="0"/>
        <v/>
      </c>
      <c r="B4" s="80" t="str">
        <f t="shared" si="1"/>
        <v/>
      </c>
      <c r="C4" s="80" t="str">
        <f t="shared" si="2"/>
        <v/>
      </c>
      <c r="D4" s="80" t="str">
        <f t="shared" si="3"/>
        <v/>
      </c>
      <c r="E4" s="80" t="str">
        <f t="shared" si="4"/>
        <v/>
      </c>
      <c r="F4" s="80" t="str">
        <f t="shared" si="5"/>
        <v/>
      </c>
      <c r="G4" s="80" t="str">
        <f t="shared" si="5"/>
        <v/>
      </c>
      <c r="H4" s="80" t="str">
        <f t="shared" si="5"/>
        <v/>
      </c>
      <c r="I4" s="413"/>
      <c r="J4" s="414"/>
      <c r="K4" s="415"/>
      <c r="L4" s="415"/>
      <c r="M4" s="415"/>
      <c r="N4" s="415"/>
      <c r="O4" s="415"/>
      <c r="P4" s="415"/>
    </row>
    <row r="5" spans="1:16">
      <c r="A5" s="80" t="str">
        <f t="shared" si="0"/>
        <v/>
      </c>
      <c r="B5" s="80" t="str">
        <f t="shared" si="1"/>
        <v/>
      </c>
      <c r="C5" s="80" t="str">
        <f t="shared" si="2"/>
        <v/>
      </c>
      <c r="D5" s="80" t="str">
        <f t="shared" si="3"/>
        <v/>
      </c>
      <c r="E5" s="80" t="str">
        <f t="shared" si="4"/>
        <v/>
      </c>
      <c r="F5" s="80" t="str">
        <f t="shared" si="5"/>
        <v/>
      </c>
      <c r="G5" s="80" t="str">
        <f t="shared" si="5"/>
        <v/>
      </c>
      <c r="H5" s="80" t="str">
        <f t="shared" si="5"/>
        <v/>
      </c>
      <c r="I5" s="413"/>
      <c r="J5" s="414"/>
      <c r="K5" s="415"/>
      <c r="L5" s="415"/>
      <c r="M5" s="415"/>
      <c r="N5" s="415"/>
      <c r="O5" s="415"/>
      <c r="P5" s="415"/>
    </row>
    <row r="6" spans="1:16">
      <c r="A6" s="80" t="str">
        <f t="shared" si="0"/>
        <v/>
      </c>
      <c r="B6" s="80" t="str">
        <f t="shared" si="1"/>
        <v/>
      </c>
      <c r="C6" s="80" t="str">
        <f t="shared" si="2"/>
        <v/>
      </c>
      <c r="D6" s="80" t="str">
        <f t="shared" si="3"/>
        <v/>
      </c>
      <c r="E6" s="80" t="str">
        <f t="shared" si="4"/>
        <v/>
      </c>
      <c r="F6" s="80" t="str">
        <f t="shared" si="5"/>
        <v/>
      </c>
      <c r="G6" s="80" t="str">
        <f t="shared" si="5"/>
        <v/>
      </c>
      <c r="H6" s="80" t="str">
        <f t="shared" si="5"/>
        <v/>
      </c>
      <c r="I6" s="413"/>
      <c r="J6" s="414"/>
      <c r="K6" s="415"/>
      <c r="L6" s="415"/>
      <c r="M6" s="415"/>
      <c r="N6" s="415"/>
      <c r="O6" s="415"/>
      <c r="P6" s="415"/>
    </row>
    <row r="7" spans="1:16">
      <c r="A7" s="80" t="str">
        <f t="shared" si="0"/>
        <v/>
      </c>
      <c r="B7" s="80" t="str">
        <f t="shared" si="1"/>
        <v/>
      </c>
      <c r="C7" s="80" t="str">
        <f t="shared" si="2"/>
        <v/>
      </c>
      <c r="D7" s="80" t="str">
        <f t="shared" si="3"/>
        <v/>
      </c>
      <c r="E7" s="80" t="str">
        <f t="shared" si="4"/>
        <v/>
      </c>
      <c r="F7" s="80" t="str">
        <f t="shared" si="5"/>
        <v/>
      </c>
      <c r="G7" s="80" t="str">
        <f t="shared" si="5"/>
        <v/>
      </c>
      <c r="H7" s="80" t="str">
        <f t="shared" si="5"/>
        <v/>
      </c>
      <c r="I7" s="413"/>
      <c r="J7" s="414"/>
      <c r="K7" s="415"/>
      <c r="L7" s="415"/>
      <c r="M7" s="415"/>
      <c r="N7" s="415"/>
      <c r="O7" s="415"/>
      <c r="P7" s="415"/>
    </row>
    <row r="8" spans="1:16">
      <c r="A8" s="80" t="str">
        <f t="shared" si="0"/>
        <v/>
      </c>
      <c r="B8" s="80" t="str">
        <f t="shared" si="1"/>
        <v/>
      </c>
      <c r="C8" s="80" t="str">
        <f t="shared" si="2"/>
        <v/>
      </c>
      <c r="D8" s="80" t="str">
        <f t="shared" si="3"/>
        <v/>
      </c>
      <c r="E8" s="80" t="str">
        <f t="shared" si="4"/>
        <v/>
      </c>
      <c r="F8" s="80" t="str">
        <f t="shared" si="5"/>
        <v/>
      </c>
      <c r="G8" s="80" t="str">
        <f t="shared" si="5"/>
        <v/>
      </c>
      <c r="H8" s="80" t="str">
        <f t="shared" si="5"/>
        <v/>
      </c>
      <c r="I8" s="413"/>
      <c r="J8" s="414"/>
      <c r="K8" s="415"/>
      <c r="L8" s="415"/>
      <c r="M8" s="415"/>
      <c r="N8" s="415"/>
      <c r="O8" s="415"/>
      <c r="P8" s="415"/>
    </row>
    <row r="9" spans="1:16">
      <c r="A9" s="80" t="str">
        <f t="shared" si="0"/>
        <v/>
      </c>
      <c r="B9" s="80" t="str">
        <f t="shared" si="1"/>
        <v/>
      </c>
      <c r="C9" s="80" t="str">
        <f t="shared" si="2"/>
        <v/>
      </c>
      <c r="D9" s="80" t="str">
        <f t="shared" si="3"/>
        <v/>
      </c>
      <c r="E9" s="80" t="str">
        <f t="shared" si="4"/>
        <v/>
      </c>
      <c r="F9" s="80" t="str">
        <f t="shared" si="5"/>
        <v/>
      </c>
      <c r="G9" s="80" t="str">
        <f t="shared" si="5"/>
        <v/>
      </c>
      <c r="H9" s="80" t="str">
        <f t="shared" si="5"/>
        <v/>
      </c>
      <c r="I9" s="413"/>
      <c r="J9" s="414"/>
      <c r="K9" s="415"/>
      <c r="L9" s="415"/>
      <c r="M9" s="415"/>
      <c r="N9" s="415"/>
      <c r="O9" s="415"/>
      <c r="P9" s="415"/>
    </row>
    <row r="10" spans="1:16">
      <c r="A10" s="80" t="str">
        <f t="shared" si="0"/>
        <v/>
      </c>
      <c r="B10" s="80" t="str">
        <f t="shared" si="1"/>
        <v/>
      </c>
      <c r="C10" s="80" t="str">
        <f t="shared" si="2"/>
        <v/>
      </c>
      <c r="D10" s="80" t="str">
        <f t="shared" si="3"/>
        <v/>
      </c>
      <c r="E10" s="80" t="str">
        <f t="shared" si="4"/>
        <v/>
      </c>
      <c r="F10" s="80" t="str">
        <f t="shared" si="5"/>
        <v/>
      </c>
      <c r="G10" s="80" t="str">
        <f t="shared" si="5"/>
        <v/>
      </c>
      <c r="H10" s="80" t="str">
        <f t="shared" si="5"/>
        <v/>
      </c>
      <c r="I10" s="413"/>
      <c r="J10" s="414"/>
      <c r="K10" s="415"/>
      <c r="L10" s="415"/>
      <c r="M10" s="415"/>
      <c r="N10" s="415"/>
      <c r="O10" s="415"/>
      <c r="P10" s="415"/>
    </row>
    <row r="11" spans="1:16">
      <c r="A11" s="80" t="str">
        <f t="shared" si="0"/>
        <v/>
      </c>
      <c r="B11" s="80" t="str">
        <f t="shared" si="1"/>
        <v/>
      </c>
      <c r="C11" s="80" t="str">
        <f t="shared" si="2"/>
        <v/>
      </c>
      <c r="D11" s="80" t="str">
        <f t="shared" si="3"/>
        <v/>
      </c>
      <c r="E11" s="80" t="str">
        <f t="shared" si="4"/>
        <v/>
      </c>
      <c r="F11" s="80" t="str">
        <f t="shared" si="5"/>
        <v/>
      </c>
      <c r="G11" s="80" t="str">
        <f t="shared" si="5"/>
        <v/>
      </c>
      <c r="H11" s="80" t="str">
        <f t="shared" si="5"/>
        <v/>
      </c>
      <c r="I11" s="413"/>
      <c r="J11" s="414"/>
      <c r="K11" s="415"/>
      <c r="L11" s="415"/>
      <c r="M11" s="415"/>
      <c r="N11" s="415"/>
      <c r="O11" s="415"/>
      <c r="P11" s="415"/>
    </row>
    <row r="12" spans="1:16">
      <c r="A12" s="80" t="str">
        <f t="shared" si="0"/>
        <v/>
      </c>
      <c r="B12" s="80" t="str">
        <f t="shared" si="1"/>
        <v/>
      </c>
      <c r="C12" s="80" t="str">
        <f t="shared" si="2"/>
        <v/>
      </c>
      <c r="D12" s="80" t="str">
        <f t="shared" si="3"/>
        <v/>
      </c>
      <c r="E12" s="80" t="str">
        <f t="shared" si="4"/>
        <v/>
      </c>
      <c r="F12" s="80" t="str">
        <f t="shared" si="5"/>
        <v/>
      </c>
      <c r="G12" s="80" t="str">
        <f t="shared" si="5"/>
        <v/>
      </c>
      <c r="H12" s="80" t="str">
        <f t="shared" si="5"/>
        <v/>
      </c>
      <c r="I12" s="413"/>
      <c r="J12" s="414"/>
      <c r="K12" s="415"/>
      <c r="L12" s="415"/>
      <c r="M12" s="415"/>
      <c r="N12" s="415"/>
      <c r="O12" s="415"/>
      <c r="P12" s="415"/>
    </row>
    <row r="13" spans="1:16">
      <c r="A13" s="80" t="str">
        <f t="shared" si="0"/>
        <v/>
      </c>
      <c r="B13" s="80" t="str">
        <f t="shared" si="1"/>
        <v/>
      </c>
      <c r="C13" s="80" t="str">
        <f t="shared" si="2"/>
        <v/>
      </c>
      <c r="D13" s="80" t="str">
        <f t="shared" si="3"/>
        <v/>
      </c>
      <c r="E13" s="80" t="str">
        <f t="shared" si="4"/>
        <v/>
      </c>
      <c r="F13" s="80" t="str">
        <f t="shared" si="5"/>
        <v/>
      </c>
      <c r="G13" s="80" t="str">
        <f t="shared" si="5"/>
        <v/>
      </c>
      <c r="H13" s="80" t="str">
        <f t="shared" si="5"/>
        <v/>
      </c>
      <c r="I13" s="413"/>
      <c r="J13" s="414"/>
      <c r="K13" s="415"/>
      <c r="L13" s="415"/>
      <c r="M13" s="415"/>
      <c r="N13" s="415"/>
      <c r="O13" s="415"/>
      <c r="P13" s="415"/>
    </row>
    <row r="14" spans="1:16">
      <c r="A14" s="80" t="str">
        <f t="shared" si="0"/>
        <v/>
      </c>
      <c r="B14" s="80" t="str">
        <f t="shared" si="1"/>
        <v/>
      </c>
      <c r="C14" s="80" t="str">
        <f t="shared" si="2"/>
        <v/>
      </c>
      <c r="D14" s="80" t="str">
        <f t="shared" si="3"/>
        <v/>
      </c>
      <c r="E14" s="80" t="str">
        <f t="shared" si="4"/>
        <v/>
      </c>
      <c r="F14" s="80" t="str">
        <f t="shared" si="5"/>
        <v/>
      </c>
      <c r="G14" s="80" t="str">
        <f t="shared" si="5"/>
        <v/>
      </c>
      <c r="H14" s="80" t="str">
        <f t="shared" si="5"/>
        <v/>
      </c>
      <c r="I14" s="413"/>
      <c r="J14" s="414"/>
      <c r="K14" s="415"/>
      <c r="L14" s="415"/>
      <c r="M14" s="415"/>
      <c r="N14" s="415"/>
      <c r="O14" s="415"/>
      <c r="P14" s="415"/>
    </row>
    <row r="15" spans="1:16">
      <c r="A15" s="80" t="str">
        <f t="shared" si="0"/>
        <v/>
      </c>
      <c r="B15" s="80" t="str">
        <f t="shared" si="1"/>
        <v/>
      </c>
      <c r="C15" s="80" t="str">
        <f t="shared" si="2"/>
        <v/>
      </c>
      <c r="D15" s="80" t="str">
        <f t="shared" si="3"/>
        <v/>
      </c>
      <c r="E15" s="80" t="str">
        <f t="shared" si="4"/>
        <v/>
      </c>
      <c r="F15" s="80" t="str">
        <f t="shared" si="5"/>
        <v/>
      </c>
      <c r="G15" s="80" t="str">
        <f t="shared" si="5"/>
        <v/>
      </c>
      <c r="H15" s="80" t="str">
        <f t="shared" si="5"/>
        <v/>
      </c>
      <c r="I15" s="413"/>
      <c r="J15" s="414"/>
      <c r="K15" s="415"/>
      <c r="L15" s="415"/>
      <c r="M15" s="415"/>
      <c r="N15" s="415"/>
      <c r="O15" s="415"/>
      <c r="P15" s="415"/>
    </row>
    <row r="16" spans="1:16">
      <c r="A16" s="80" t="str">
        <f t="shared" si="0"/>
        <v/>
      </c>
      <c r="B16" s="80" t="str">
        <f t="shared" si="1"/>
        <v/>
      </c>
      <c r="C16" s="80" t="str">
        <f t="shared" si="2"/>
        <v/>
      </c>
      <c r="D16" s="80" t="str">
        <f t="shared" si="3"/>
        <v/>
      </c>
      <c r="E16" s="80" t="str">
        <f t="shared" si="4"/>
        <v/>
      </c>
      <c r="F16" s="80" t="str">
        <f t="shared" si="5"/>
        <v/>
      </c>
      <c r="G16" s="80" t="str">
        <f t="shared" si="5"/>
        <v/>
      </c>
      <c r="H16" s="80" t="str">
        <f t="shared" si="5"/>
        <v/>
      </c>
      <c r="I16" s="413"/>
      <c r="J16" s="414"/>
      <c r="K16" s="415"/>
      <c r="L16" s="415"/>
      <c r="M16" s="415"/>
      <c r="N16" s="415"/>
      <c r="O16" s="415"/>
      <c r="P16" s="415"/>
    </row>
    <row r="17" spans="1:16">
      <c r="A17" s="80" t="str">
        <f t="shared" si="0"/>
        <v/>
      </c>
      <c r="B17" s="80" t="str">
        <f t="shared" si="1"/>
        <v/>
      </c>
      <c r="C17" s="80" t="str">
        <f t="shared" si="2"/>
        <v/>
      </c>
      <c r="D17" s="80" t="str">
        <f t="shared" si="3"/>
        <v/>
      </c>
      <c r="E17" s="80" t="str">
        <f t="shared" si="4"/>
        <v/>
      </c>
      <c r="F17" s="80" t="str">
        <f t="shared" si="5"/>
        <v/>
      </c>
      <c r="G17" s="80" t="str">
        <f t="shared" si="5"/>
        <v/>
      </c>
      <c r="H17" s="80" t="str">
        <f t="shared" si="5"/>
        <v/>
      </c>
      <c r="I17" s="413"/>
      <c r="J17" s="414"/>
      <c r="K17" s="415"/>
      <c r="L17" s="415"/>
      <c r="M17" s="415"/>
      <c r="N17" s="415"/>
      <c r="O17" s="415"/>
      <c r="P17" s="415"/>
    </row>
    <row r="18" spans="1:16">
      <c r="A18" s="80" t="str">
        <f t="shared" si="0"/>
        <v/>
      </c>
      <c r="B18" s="80" t="str">
        <f t="shared" si="1"/>
        <v/>
      </c>
      <c r="C18" s="80" t="str">
        <f t="shared" si="2"/>
        <v/>
      </c>
      <c r="D18" s="80" t="str">
        <f t="shared" si="3"/>
        <v/>
      </c>
      <c r="E18" s="80" t="str">
        <f t="shared" si="4"/>
        <v/>
      </c>
      <c r="F18" s="80" t="str">
        <f t="shared" si="5"/>
        <v/>
      </c>
      <c r="G18" s="80" t="str">
        <f t="shared" si="5"/>
        <v/>
      </c>
      <c r="H18" s="80" t="str">
        <f t="shared" si="5"/>
        <v/>
      </c>
      <c r="I18" s="413"/>
      <c r="J18" s="414"/>
      <c r="K18" s="415"/>
      <c r="L18" s="415"/>
      <c r="M18" s="415"/>
      <c r="N18" s="415"/>
      <c r="O18" s="415"/>
      <c r="P18" s="415"/>
    </row>
    <row r="19" spans="1:16">
      <c r="A19" s="80" t="str">
        <f t="shared" si="0"/>
        <v/>
      </c>
      <c r="B19" s="80" t="str">
        <f t="shared" si="1"/>
        <v/>
      </c>
      <c r="C19" s="80" t="str">
        <f t="shared" si="2"/>
        <v/>
      </c>
      <c r="D19" s="80" t="str">
        <f t="shared" si="3"/>
        <v/>
      </c>
      <c r="E19" s="80" t="str">
        <f t="shared" si="4"/>
        <v/>
      </c>
      <c r="F19" s="80" t="str">
        <f t="shared" si="5"/>
        <v/>
      </c>
      <c r="G19" s="80" t="str">
        <f t="shared" si="5"/>
        <v/>
      </c>
      <c r="H19" s="80" t="str">
        <f t="shared" si="5"/>
        <v/>
      </c>
      <c r="I19" s="413"/>
      <c r="J19" s="414"/>
      <c r="K19" s="415"/>
      <c r="L19" s="415"/>
      <c r="M19" s="415"/>
      <c r="N19" s="415"/>
      <c r="O19" s="415"/>
      <c r="P19" s="415"/>
    </row>
    <row r="20" spans="1:16">
      <c r="A20" s="80" t="str">
        <f t="shared" si="0"/>
        <v/>
      </c>
      <c r="B20" s="80" t="str">
        <f t="shared" si="1"/>
        <v/>
      </c>
      <c r="C20" s="80" t="str">
        <f t="shared" si="2"/>
        <v/>
      </c>
      <c r="D20" s="80" t="str">
        <f t="shared" si="3"/>
        <v/>
      </c>
      <c r="E20" s="80" t="str">
        <f t="shared" si="4"/>
        <v/>
      </c>
      <c r="F20" s="80" t="str">
        <f t="shared" si="5"/>
        <v/>
      </c>
      <c r="G20" s="80" t="str">
        <f t="shared" si="5"/>
        <v/>
      </c>
      <c r="H20" s="80" t="str">
        <f t="shared" si="5"/>
        <v/>
      </c>
      <c r="I20" s="413"/>
      <c r="J20" s="414"/>
      <c r="K20" s="415"/>
      <c r="L20" s="415"/>
      <c r="M20" s="415"/>
      <c r="N20" s="415"/>
      <c r="O20" s="415"/>
      <c r="P20" s="415"/>
    </row>
    <row r="21" spans="1:16">
      <c r="A21" s="80" t="str">
        <f t="shared" si="0"/>
        <v/>
      </c>
      <c r="B21" s="80" t="str">
        <f t="shared" si="1"/>
        <v/>
      </c>
      <c r="C21" s="80" t="str">
        <f t="shared" si="2"/>
        <v/>
      </c>
      <c r="D21" s="80" t="str">
        <f t="shared" si="3"/>
        <v/>
      </c>
      <c r="E21" s="80" t="str">
        <f t="shared" si="4"/>
        <v/>
      </c>
      <c r="F21" s="80" t="str">
        <f t="shared" si="5"/>
        <v/>
      </c>
      <c r="G21" s="80" t="str">
        <f t="shared" si="5"/>
        <v/>
      </c>
      <c r="H21" s="80" t="str">
        <f t="shared" si="5"/>
        <v/>
      </c>
      <c r="I21" s="413"/>
      <c r="J21" s="414"/>
      <c r="K21" s="415"/>
      <c r="L21" s="415"/>
      <c r="M21" s="415"/>
      <c r="N21" s="415"/>
      <c r="O21" s="415"/>
      <c r="P21" s="415"/>
    </row>
    <row r="22" spans="1:16">
      <c r="A22" s="80" t="str">
        <f t="shared" si="0"/>
        <v/>
      </c>
      <c r="B22" s="80" t="str">
        <f t="shared" si="1"/>
        <v/>
      </c>
      <c r="C22" s="80" t="str">
        <f t="shared" si="2"/>
        <v/>
      </c>
      <c r="D22" s="80" t="str">
        <f t="shared" si="3"/>
        <v/>
      </c>
      <c r="E22" s="80" t="str">
        <f t="shared" si="4"/>
        <v/>
      </c>
      <c r="F22" s="80" t="str">
        <f t="shared" si="5"/>
        <v/>
      </c>
      <c r="G22" s="80" t="str">
        <f t="shared" si="5"/>
        <v/>
      </c>
      <c r="H22" s="80" t="str">
        <f t="shared" si="5"/>
        <v/>
      </c>
      <c r="I22" s="413"/>
      <c r="J22" s="414"/>
      <c r="K22" s="415"/>
      <c r="L22" s="415"/>
      <c r="M22" s="415"/>
      <c r="N22" s="415"/>
      <c r="O22" s="415"/>
      <c r="P22" s="415"/>
    </row>
    <row r="23" spans="1:16">
      <c r="A23" s="80" t="str">
        <f t="shared" si="0"/>
        <v/>
      </c>
      <c r="B23" s="80" t="str">
        <f t="shared" si="1"/>
        <v/>
      </c>
      <c r="C23" s="80" t="str">
        <f t="shared" si="2"/>
        <v/>
      </c>
      <c r="D23" s="80" t="str">
        <f t="shared" si="3"/>
        <v/>
      </c>
      <c r="E23" s="80" t="str">
        <f t="shared" si="4"/>
        <v/>
      </c>
      <c r="F23" s="80" t="str">
        <f t="shared" si="5"/>
        <v/>
      </c>
      <c r="G23" s="80" t="str">
        <f t="shared" si="5"/>
        <v/>
      </c>
      <c r="H23" s="80" t="str">
        <f t="shared" si="5"/>
        <v/>
      </c>
      <c r="I23" s="413"/>
      <c r="J23" s="414"/>
      <c r="K23" s="415"/>
      <c r="L23" s="415"/>
      <c r="M23" s="415"/>
      <c r="N23" s="415"/>
      <c r="O23" s="415"/>
      <c r="P23" s="415"/>
    </row>
    <row r="24" spans="1:16">
      <c r="A24" s="80" t="str">
        <f t="shared" si="0"/>
        <v/>
      </c>
      <c r="B24" s="80" t="str">
        <f t="shared" si="1"/>
        <v/>
      </c>
      <c r="C24" s="80" t="str">
        <f t="shared" si="2"/>
        <v/>
      </c>
      <c r="D24" s="80" t="str">
        <f t="shared" si="3"/>
        <v/>
      </c>
      <c r="E24" s="80" t="str">
        <f t="shared" si="4"/>
        <v/>
      </c>
      <c r="F24" s="80" t="str">
        <f t="shared" si="5"/>
        <v/>
      </c>
      <c r="G24" s="80" t="str">
        <f t="shared" si="5"/>
        <v/>
      </c>
      <c r="H24" s="80" t="str">
        <f t="shared" si="5"/>
        <v/>
      </c>
      <c r="I24" s="413"/>
      <c r="J24" s="414"/>
      <c r="K24" s="415"/>
      <c r="L24" s="415"/>
      <c r="M24" s="415"/>
      <c r="N24" s="415"/>
      <c r="O24" s="415"/>
      <c r="P24" s="415"/>
    </row>
    <row r="25" spans="1:16">
      <c r="A25" s="80" t="str">
        <f t="shared" si="0"/>
        <v/>
      </c>
      <c r="B25" s="80" t="str">
        <f t="shared" si="1"/>
        <v/>
      </c>
      <c r="C25" s="80" t="str">
        <f t="shared" si="2"/>
        <v/>
      </c>
      <c r="D25" s="80" t="str">
        <f t="shared" si="3"/>
        <v/>
      </c>
      <c r="E25" s="80" t="str">
        <f t="shared" si="4"/>
        <v/>
      </c>
      <c r="F25" s="80" t="str">
        <f t="shared" ref="F25:H44" si="6">IF(Cptes1="","",LEFT(Cptes1,7))</f>
        <v/>
      </c>
      <c r="G25" s="80" t="str">
        <f t="shared" si="6"/>
        <v/>
      </c>
      <c r="H25" s="80" t="str">
        <f t="shared" si="6"/>
        <v/>
      </c>
      <c r="I25" s="413"/>
      <c r="J25" s="414"/>
      <c r="K25" s="415"/>
      <c r="L25" s="415"/>
      <c r="M25" s="415"/>
      <c r="N25" s="415"/>
      <c r="O25" s="415"/>
      <c r="P25" s="415"/>
    </row>
    <row r="26" spans="1:16">
      <c r="A26" s="80" t="str">
        <f t="shared" si="0"/>
        <v/>
      </c>
      <c r="B26" s="80" t="str">
        <f t="shared" si="1"/>
        <v/>
      </c>
      <c r="C26" s="80" t="str">
        <f t="shared" si="2"/>
        <v/>
      </c>
      <c r="D26" s="80" t="str">
        <f t="shared" si="3"/>
        <v/>
      </c>
      <c r="E26" s="80" t="str">
        <f t="shared" si="4"/>
        <v/>
      </c>
      <c r="F26" s="80" t="str">
        <f t="shared" si="6"/>
        <v/>
      </c>
      <c r="G26" s="80" t="str">
        <f t="shared" si="6"/>
        <v/>
      </c>
      <c r="H26" s="80" t="str">
        <f t="shared" si="6"/>
        <v/>
      </c>
      <c r="I26" s="413"/>
      <c r="J26" s="414"/>
      <c r="K26" s="415"/>
      <c r="L26" s="415"/>
      <c r="M26" s="415"/>
      <c r="N26" s="415"/>
      <c r="O26" s="415"/>
      <c r="P26" s="415"/>
    </row>
    <row r="27" spans="1:16">
      <c r="A27" s="80" t="str">
        <f t="shared" si="0"/>
        <v/>
      </c>
      <c r="B27" s="80" t="str">
        <f t="shared" si="1"/>
        <v/>
      </c>
      <c r="C27" s="80" t="str">
        <f t="shared" si="2"/>
        <v/>
      </c>
      <c r="D27" s="80" t="str">
        <f t="shared" si="3"/>
        <v/>
      </c>
      <c r="E27" s="80" t="str">
        <f t="shared" si="4"/>
        <v/>
      </c>
      <c r="F27" s="80" t="str">
        <f t="shared" si="6"/>
        <v/>
      </c>
      <c r="G27" s="80" t="str">
        <f t="shared" si="6"/>
        <v/>
      </c>
      <c r="H27" s="80" t="str">
        <f t="shared" si="6"/>
        <v/>
      </c>
      <c r="I27" s="413"/>
      <c r="J27" s="414"/>
      <c r="K27" s="415"/>
      <c r="L27" s="415"/>
      <c r="M27" s="415"/>
      <c r="N27" s="415"/>
      <c r="O27" s="415"/>
      <c r="P27" s="415"/>
    </row>
    <row r="28" spans="1:16">
      <c r="A28" s="80" t="str">
        <f t="shared" si="0"/>
        <v/>
      </c>
      <c r="B28" s="80" t="str">
        <f t="shared" si="1"/>
        <v/>
      </c>
      <c r="C28" s="80" t="str">
        <f t="shared" si="2"/>
        <v/>
      </c>
      <c r="D28" s="80" t="str">
        <f t="shared" si="3"/>
        <v/>
      </c>
      <c r="E28" s="80" t="str">
        <f t="shared" si="4"/>
        <v/>
      </c>
      <c r="F28" s="80" t="str">
        <f t="shared" si="6"/>
        <v/>
      </c>
      <c r="G28" s="80" t="str">
        <f t="shared" si="6"/>
        <v/>
      </c>
      <c r="H28" s="80" t="str">
        <f t="shared" si="6"/>
        <v/>
      </c>
      <c r="I28" s="413"/>
      <c r="J28" s="414"/>
      <c r="K28" s="415"/>
      <c r="L28" s="415"/>
      <c r="M28" s="415"/>
      <c r="N28" s="415"/>
      <c r="O28" s="415"/>
      <c r="P28" s="415"/>
    </row>
    <row r="29" spans="1:16">
      <c r="A29" s="80" t="str">
        <f t="shared" si="0"/>
        <v/>
      </c>
      <c r="B29" s="80" t="str">
        <f t="shared" si="1"/>
        <v/>
      </c>
      <c r="C29" s="80" t="str">
        <f t="shared" si="2"/>
        <v/>
      </c>
      <c r="D29" s="80" t="str">
        <f t="shared" si="3"/>
        <v/>
      </c>
      <c r="E29" s="80" t="str">
        <f t="shared" si="4"/>
        <v/>
      </c>
      <c r="F29" s="80" t="str">
        <f t="shared" si="6"/>
        <v/>
      </c>
      <c r="G29" s="80" t="str">
        <f t="shared" si="6"/>
        <v/>
      </c>
      <c r="H29" s="80" t="str">
        <f t="shared" si="6"/>
        <v/>
      </c>
      <c r="I29" s="413"/>
      <c r="J29" s="414"/>
      <c r="K29" s="415"/>
      <c r="L29" s="415"/>
      <c r="M29" s="415"/>
      <c r="N29" s="415"/>
      <c r="O29" s="415"/>
      <c r="P29" s="415"/>
    </row>
    <row r="30" spans="1:16">
      <c r="A30" s="80" t="str">
        <f t="shared" si="0"/>
        <v/>
      </c>
      <c r="B30" s="80" t="str">
        <f t="shared" si="1"/>
        <v/>
      </c>
      <c r="C30" s="80" t="str">
        <f t="shared" si="2"/>
        <v/>
      </c>
      <c r="D30" s="80" t="str">
        <f t="shared" si="3"/>
        <v/>
      </c>
      <c r="E30" s="80" t="str">
        <f t="shared" si="4"/>
        <v/>
      </c>
      <c r="F30" s="80" t="str">
        <f t="shared" si="6"/>
        <v/>
      </c>
      <c r="G30" s="80" t="str">
        <f t="shared" si="6"/>
        <v/>
      </c>
      <c r="H30" s="80" t="str">
        <f t="shared" si="6"/>
        <v/>
      </c>
      <c r="I30" s="413"/>
      <c r="J30" s="414"/>
      <c r="K30" s="415"/>
      <c r="L30" s="415"/>
      <c r="M30" s="415"/>
      <c r="N30" s="415"/>
      <c r="O30" s="415"/>
      <c r="P30" s="415"/>
    </row>
    <row r="31" spans="1:16">
      <c r="A31" s="80" t="str">
        <f t="shared" si="0"/>
        <v/>
      </c>
      <c r="B31" s="80" t="str">
        <f t="shared" si="1"/>
        <v/>
      </c>
      <c r="C31" s="80" t="str">
        <f t="shared" si="2"/>
        <v/>
      </c>
      <c r="D31" s="80" t="str">
        <f t="shared" si="3"/>
        <v/>
      </c>
      <c r="E31" s="80" t="str">
        <f t="shared" si="4"/>
        <v/>
      </c>
      <c r="F31" s="80" t="str">
        <f t="shared" si="6"/>
        <v/>
      </c>
      <c r="G31" s="80" t="str">
        <f t="shared" si="6"/>
        <v/>
      </c>
      <c r="H31" s="80" t="str">
        <f t="shared" si="6"/>
        <v/>
      </c>
      <c r="I31" s="413"/>
      <c r="J31" s="414"/>
      <c r="K31" s="415"/>
      <c r="L31" s="415"/>
      <c r="M31" s="415"/>
      <c r="N31" s="415"/>
      <c r="O31" s="415"/>
      <c r="P31" s="415"/>
    </row>
    <row r="32" spans="1:16">
      <c r="A32" s="80" t="str">
        <f t="shared" si="0"/>
        <v/>
      </c>
      <c r="B32" s="80" t="str">
        <f t="shared" si="1"/>
        <v/>
      </c>
      <c r="C32" s="80" t="str">
        <f t="shared" si="2"/>
        <v/>
      </c>
      <c r="D32" s="80" t="str">
        <f t="shared" si="3"/>
        <v/>
      </c>
      <c r="E32" s="80" t="str">
        <f t="shared" si="4"/>
        <v/>
      </c>
      <c r="F32" s="80" t="str">
        <f t="shared" si="6"/>
        <v/>
      </c>
      <c r="G32" s="80" t="str">
        <f t="shared" si="6"/>
        <v/>
      </c>
      <c r="H32" s="80" t="str">
        <f t="shared" si="6"/>
        <v/>
      </c>
      <c r="I32" s="413"/>
      <c r="J32" s="414"/>
      <c r="K32" s="415"/>
      <c r="L32" s="415"/>
      <c r="M32" s="415"/>
      <c r="N32" s="415"/>
      <c r="O32" s="415"/>
      <c r="P32" s="415"/>
    </row>
    <row r="33" spans="1:16">
      <c r="A33" s="80" t="str">
        <f t="shared" si="0"/>
        <v/>
      </c>
      <c r="B33" s="80" t="str">
        <f t="shared" si="1"/>
        <v/>
      </c>
      <c r="C33" s="80" t="str">
        <f t="shared" si="2"/>
        <v/>
      </c>
      <c r="D33" s="80" t="str">
        <f t="shared" si="3"/>
        <v/>
      </c>
      <c r="E33" s="80" t="str">
        <f t="shared" si="4"/>
        <v/>
      </c>
      <c r="F33" s="80" t="str">
        <f t="shared" si="6"/>
        <v/>
      </c>
      <c r="G33" s="80" t="str">
        <f t="shared" si="6"/>
        <v/>
      </c>
      <c r="H33" s="80" t="str">
        <f t="shared" si="6"/>
        <v/>
      </c>
      <c r="I33" s="413"/>
      <c r="J33" s="414"/>
      <c r="K33" s="415"/>
      <c r="L33" s="415"/>
      <c r="M33" s="415"/>
      <c r="N33" s="415"/>
      <c r="O33" s="415"/>
      <c r="P33" s="415"/>
    </row>
    <row r="34" spans="1:16">
      <c r="A34" s="80" t="str">
        <f t="shared" si="0"/>
        <v/>
      </c>
      <c r="B34" s="80" t="str">
        <f t="shared" si="1"/>
        <v/>
      </c>
      <c r="C34" s="80" t="str">
        <f t="shared" si="2"/>
        <v/>
      </c>
      <c r="D34" s="80" t="str">
        <f t="shared" si="3"/>
        <v/>
      </c>
      <c r="E34" s="80" t="str">
        <f t="shared" si="4"/>
        <v/>
      </c>
      <c r="F34" s="80" t="str">
        <f t="shared" si="6"/>
        <v/>
      </c>
      <c r="G34" s="80" t="str">
        <f t="shared" si="6"/>
        <v/>
      </c>
      <c r="H34" s="80" t="str">
        <f t="shared" si="6"/>
        <v/>
      </c>
      <c r="I34" s="413"/>
      <c r="J34" s="414"/>
      <c r="K34" s="415"/>
      <c r="L34" s="415"/>
      <c r="M34" s="415"/>
      <c r="N34" s="415"/>
      <c r="O34" s="415"/>
      <c r="P34" s="415"/>
    </row>
    <row r="35" spans="1:16">
      <c r="A35" s="80" t="str">
        <f t="shared" si="0"/>
        <v/>
      </c>
      <c r="B35" s="80" t="str">
        <f t="shared" si="1"/>
        <v/>
      </c>
      <c r="C35" s="80" t="str">
        <f t="shared" si="2"/>
        <v/>
      </c>
      <c r="D35" s="80" t="str">
        <f t="shared" si="3"/>
        <v/>
      </c>
      <c r="E35" s="80" t="str">
        <f t="shared" si="4"/>
        <v/>
      </c>
      <c r="F35" s="80" t="str">
        <f t="shared" si="6"/>
        <v/>
      </c>
      <c r="G35" s="80" t="str">
        <f t="shared" si="6"/>
        <v/>
      </c>
      <c r="H35" s="80" t="str">
        <f t="shared" si="6"/>
        <v/>
      </c>
      <c r="I35" s="413"/>
      <c r="J35" s="414"/>
      <c r="K35" s="415"/>
      <c r="L35" s="415"/>
      <c r="M35" s="415"/>
      <c r="N35" s="415"/>
      <c r="O35" s="415"/>
      <c r="P35" s="415"/>
    </row>
    <row r="36" spans="1:16">
      <c r="A36" s="80" t="str">
        <f t="shared" si="0"/>
        <v/>
      </c>
      <c r="B36" s="80" t="str">
        <f t="shared" si="1"/>
        <v/>
      </c>
      <c r="C36" s="80" t="str">
        <f t="shared" si="2"/>
        <v/>
      </c>
      <c r="D36" s="80" t="str">
        <f t="shared" si="3"/>
        <v/>
      </c>
      <c r="E36" s="80" t="str">
        <f t="shared" si="4"/>
        <v/>
      </c>
      <c r="F36" s="80" t="str">
        <f t="shared" si="6"/>
        <v/>
      </c>
      <c r="G36" s="80" t="str">
        <f t="shared" si="6"/>
        <v/>
      </c>
      <c r="H36" s="80" t="str">
        <f t="shared" si="6"/>
        <v/>
      </c>
      <c r="I36" s="413"/>
      <c r="J36" s="414"/>
      <c r="K36" s="415"/>
      <c r="L36" s="415"/>
      <c r="M36" s="415"/>
      <c r="N36" s="415"/>
      <c r="O36" s="415"/>
      <c r="P36" s="415"/>
    </row>
    <row r="37" spans="1:16">
      <c r="A37" s="80" t="str">
        <f t="shared" si="0"/>
        <v/>
      </c>
      <c r="B37" s="80" t="str">
        <f t="shared" si="1"/>
        <v/>
      </c>
      <c r="C37" s="80" t="str">
        <f t="shared" si="2"/>
        <v/>
      </c>
      <c r="D37" s="80" t="str">
        <f t="shared" si="3"/>
        <v/>
      </c>
      <c r="E37" s="80" t="str">
        <f t="shared" si="4"/>
        <v/>
      </c>
      <c r="F37" s="80" t="str">
        <f t="shared" si="6"/>
        <v/>
      </c>
      <c r="G37" s="80" t="str">
        <f t="shared" si="6"/>
        <v/>
      </c>
      <c r="H37" s="80" t="str">
        <f t="shared" si="6"/>
        <v/>
      </c>
      <c r="I37" s="413"/>
      <c r="J37" s="414"/>
      <c r="K37" s="415"/>
      <c r="L37" s="415"/>
      <c r="M37" s="415"/>
      <c r="N37" s="415"/>
      <c r="O37" s="415"/>
      <c r="P37" s="415"/>
    </row>
    <row r="38" spans="1:16">
      <c r="A38" s="80" t="str">
        <f t="shared" si="0"/>
        <v/>
      </c>
      <c r="B38" s="80" t="str">
        <f t="shared" si="1"/>
        <v/>
      </c>
      <c r="C38" s="80" t="str">
        <f t="shared" si="2"/>
        <v/>
      </c>
      <c r="D38" s="80" t="str">
        <f t="shared" si="3"/>
        <v/>
      </c>
      <c r="E38" s="80" t="str">
        <f t="shared" si="4"/>
        <v/>
      </c>
      <c r="F38" s="80" t="str">
        <f t="shared" si="6"/>
        <v/>
      </c>
      <c r="G38" s="80" t="str">
        <f t="shared" si="6"/>
        <v/>
      </c>
      <c r="H38" s="80" t="str">
        <f t="shared" si="6"/>
        <v/>
      </c>
      <c r="I38" s="413"/>
      <c r="J38" s="414"/>
      <c r="K38" s="415"/>
      <c r="L38" s="415"/>
      <c r="M38" s="415"/>
      <c r="N38" s="415"/>
      <c r="O38" s="415"/>
      <c r="P38" s="415"/>
    </row>
    <row r="39" spans="1:16">
      <c r="A39" s="80" t="str">
        <f t="shared" si="0"/>
        <v/>
      </c>
      <c r="B39" s="80" t="str">
        <f t="shared" si="1"/>
        <v/>
      </c>
      <c r="C39" s="80" t="str">
        <f t="shared" si="2"/>
        <v/>
      </c>
      <c r="D39" s="80" t="str">
        <f t="shared" si="3"/>
        <v/>
      </c>
      <c r="E39" s="80" t="str">
        <f t="shared" si="4"/>
        <v/>
      </c>
      <c r="F39" s="80" t="str">
        <f t="shared" si="6"/>
        <v/>
      </c>
      <c r="G39" s="80" t="str">
        <f t="shared" si="6"/>
        <v/>
      </c>
      <c r="H39" s="80" t="str">
        <f t="shared" si="6"/>
        <v/>
      </c>
      <c r="I39" s="413"/>
      <c r="J39" s="414"/>
      <c r="K39" s="415"/>
      <c r="L39" s="415"/>
      <c r="M39" s="415"/>
      <c r="N39" s="415"/>
      <c r="O39" s="415"/>
      <c r="P39" s="415"/>
    </row>
    <row r="40" spans="1:16">
      <c r="A40" s="80" t="str">
        <f t="shared" si="0"/>
        <v/>
      </c>
      <c r="B40" s="80" t="str">
        <f t="shared" si="1"/>
        <v/>
      </c>
      <c r="C40" s="80" t="str">
        <f t="shared" si="2"/>
        <v/>
      </c>
      <c r="D40" s="80" t="str">
        <f t="shared" si="3"/>
        <v/>
      </c>
      <c r="E40" s="80" t="str">
        <f t="shared" si="4"/>
        <v/>
      </c>
      <c r="F40" s="80" t="str">
        <f t="shared" si="6"/>
        <v/>
      </c>
      <c r="G40" s="80" t="str">
        <f t="shared" si="6"/>
        <v/>
      </c>
      <c r="H40" s="80" t="str">
        <f t="shared" si="6"/>
        <v/>
      </c>
      <c r="I40" s="413"/>
      <c r="J40" s="414"/>
      <c r="K40" s="415"/>
      <c r="L40" s="415"/>
      <c r="M40" s="415"/>
      <c r="N40" s="415"/>
      <c r="O40" s="415"/>
      <c r="P40" s="415"/>
    </row>
    <row r="41" spans="1:16">
      <c r="A41" s="80" t="str">
        <f t="shared" si="0"/>
        <v/>
      </c>
      <c r="B41" s="80" t="str">
        <f t="shared" si="1"/>
        <v/>
      </c>
      <c r="C41" s="80" t="str">
        <f t="shared" si="2"/>
        <v/>
      </c>
      <c r="D41" s="80" t="str">
        <f t="shared" si="3"/>
        <v/>
      </c>
      <c r="E41" s="80" t="str">
        <f t="shared" si="4"/>
        <v/>
      </c>
      <c r="F41" s="80" t="str">
        <f t="shared" si="6"/>
        <v/>
      </c>
      <c r="G41" s="80" t="str">
        <f t="shared" si="6"/>
        <v/>
      </c>
      <c r="H41" s="80" t="str">
        <f t="shared" si="6"/>
        <v/>
      </c>
      <c r="I41" s="413"/>
      <c r="J41" s="414"/>
      <c r="K41" s="415"/>
      <c r="L41" s="415"/>
      <c r="M41" s="415"/>
      <c r="N41" s="415"/>
      <c r="O41" s="415"/>
      <c r="P41" s="415"/>
    </row>
    <row r="42" spans="1:16">
      <c r="A42" s="80" t="str">
        <f t="shared" si="0"/>
        <v/>
      </c>
      <c r="B42" s="80" t="str">
        <f t="shared" si="1"/>
        <v/>
      </c>
      <c r="C42" s="80" t="str">
        <f t="shared" si="2"/>
        <v/>
      </c>
      <c r="D42" s="80" t="str">
        <f t="shared" si="3"/>
        <v/>
      </c>
      <c r="E42" s="80" t="str">
        <f t="shared" si="4"/>
        <v/>
      </c>
      <c r="F42" s="80" t="str">
        <f t="shared" si="6"/>
        <v/>
      </c>
      <c r="G42" s="80" t="str">
        <f t="shared" si="6"/>
        <v/>
      </c>
      <c r="H42" s="80" t="str">
        <f t="shared" si="6"/>
        <v/>
      </c>
      <c r="I42" s="413"/>
      <c r="J42" s="414"/>
      <c r="K42" s="415"/>
      <c r="L42" s="415"/>
      <c r="M42" s="415"/>
      <c r="N42" s="415"/>
      <c r="O42" s="415"/>
      <c r="P42" s="415"/>
    </row>
    <row r="43" spans="1:16">
      <c r="A43" s="80" t="str">
        <f t="shared" si="0"/>
        <v/>
      </c>
      <c r="B43" s="80" t="str">
        <f t="shared" si="1"/>
        <v/>
      </c>
      <c r="C43" s="80" t="str">
        <f t="shared" si="2"/>
        <v/>
      </c>
      <c r="D43" s="80" t="str">
        <f t="shared" si="3"/>
        <v/>
      </c>
      <c r="E43" s="80" t="str">
        <f t="shared" si="4"/>
        <v/>
      </c>
      <c r="F43" s="80" t="str">
        <f t="shared" si="6"/>
        <v/>
      </c>
      <c r="G43" s="80" t="str">
        <f t="shared" si="6"/>
        <v/>
      </c>
      <c r="H43" s="80" t="str">
        <f t="shared" si="6"/>
        <v/>
      </c>
      <c r="I43" s="413"/>
      <c r="J43" s="414"/>
      <c r="K43" s="415"/>
      <c r="L43" s="415"/>
      <c r="M43" s="415"/>
      <c r="N43" s="415"/>
      <c r="O43" s="415"/>
      <c r="P43" s="415"/>
    </row>
    <row r="44" spans="1:16">
      <c r="A44" s="80" t="str">
        <f t="shared" si="0"/>
        <v/>
      </c>
      <c r="B44" s="80" t="str">
        <f t="shared" si="1"/>
        <v/>
      </c>
      <c r="C44" s="80" t="str">
        <f t="shared" si="2"/>
        <v/>
      </c>
      <c r="D44" s="80" t="str">
        <f t="shared" si="3"/>
        <v/>
      </c>
      <c r="E44" s="80" t="str">
        <f t="shared" si="4"/>
        <v/>
      </c>
      <c r="F44" s="80" t="str">
        <f t="shared" si="6"/>
        <v/>
      </c>
      <c r="G44" s="80" t="str">
        <f t="shared" si="6"/>
        <v/>
      </c>
      <c r="H44" s="80" t="str">
        <f t="shared" si="6"/>
        <v/>
      </c>
      <c r="I44" s="413"/>
      <c r="J44" s="414"/>
      <c r="K44" s="415"/>
      <c r="L44" s="415"/>
      <c r="M44" s="415"/>
      <c r="N44" s="415"/>
      <c r="O44" s="415"/>
      <c r="P44" s="415"/>
    </row>
    <row r="45" spans="1:16">
      <c r="A45" s="80" t="str">
        <f t="shared" si="0"/>
        <v/>
      </c>
      <c r="B45" s="80" t="str">
        <f t="shared" si="1"/>
        <v/>
      </c>
      <c r="C45" s="80" t="str">
        <f t="shared" si="2"/>
        <v/>
      </c>
      <c r="D45" s="80" t="str">
        <f t="shared" si="3"/>
        <v/>
      </c>
      <c r="E45" s="80" t="str">
        <f t="shared" si="4"/>
        <v/>
      </c>
      <c r="F45" s="80" t="str">
        <f t="shared" ref="F45:H64" si="7">IF(Cptes1="","",LEFT(Cptes1,7))</f>
        <v/>
      </c>
      <c r="G45" s="80" t="str">
        <f t="shared" si="7"/>
        <v/>
      </c>
      <c r="H45" s="80" t="str">
        <f t="shared" si="7"/>
        <v/>
      </c>
      <c r="I45" s="413"/>
      <c r="J45" s="414"/>
      <c r="K45" s="415"/>
      <c r="L45" s="415"/>
      <c r="M45" s="415"/>
      <c r="N45" s="415"/>
      <c r="O45" s="415"/>
      <c r="P45" s="415"/>
    </row>
    <row r="46" spans="1:16">
      <c r="A46" s="80" t="str">
        <f t="shared" si="0"/>
        <v/>
      </c>
      <c r="B46" s="80" t="str">
        <f t="shared" si="1"/>
        <v/>
      </c>
      <c r="C46" s="80" t="str">
        <f t="shared" si="2"/>
        <v/>
      </c>
      <c r="D46" s="80" t="str">
        <f t="shared" si="3"/>
        <v/>
      </c>
      <c r="E46" s="80" t="str">
        <f t="shared" si="4"/>
        <v/>
      </c>
      <c r="F46" s="80" t="str">
        <f t="shared" si="7"/>
        <v/>
      </c>
      <c r="G46" s="80" t="str">
        <f t="shared" si="7"/>
        <v/>
      </c>
      <c r="H46" s="80" t="str">
        <f t="shared" si="7"/>
        <v/>
      </c>
      <c r="I46" s="413"/>
      <c r="J46" s="414"/>
      <c r="K46" s="415"/>
      <c r="L46" s="415"/>
      <c r="M46" s="415"/>
      <c r="N46" s="415"/>
      <c r="O46" s="415"/>
      <c r="P46" s="415"/>
    </row>
    <row r="47" spans="1:16">
      <c r="A47" s="80" t="str">
        <f t="shared" si="0"/>
        <v/>
      </c>
      <c r="B47" s="80" t="str">
        <f t="shared" si="1"/>
        <v/>
      </c>
      <c r="C47" s="80" t="str">
        <f t="shared" si="2"/>
        <v/>
      </c>
      <c r="D47" s="80" t="str">
        <f t="shared" si="3"/>
        <v/>
      </c>
      <c r="E47" s="80" t="str">
        <f t="shared" si="4"/>
        <v/>
      </c>
      <c r="F47" s="80" t="str">
        <f t="shared" si="7"/>
        <v/>
      </c>
      <c r="G47" s="80" t="str">
        <f t="shared" si="7"/>
        <v/>
      </c>
      <c r="H47" s="80" t="str">
        <f t="shared" si="7"/>
        <v/>
      </c>
      <c r="I47" s="413"/>
      <c r="J47" s="414"/>
      <c r="K47" s="415"/>
      <c r="L47" s="415"/>
      <c r="M47" s="415"/>
      <c r="N47" s="415"/>
      <c r="O47" s="415"/>
      <c r="P47" s="415"/>
    </row>
    <row r="48" spans="1:16">
      <c r="A48" s="80" t="str">
        <f t="shared" si="0"/>
        <v/>
      </c>
      <c r="B48" s="80" t="str">
        <f t="shared" si="1"/>
        <v/>
      </c>
      <c r="C48" s="80" t="str">
        <f t="shared" si="2"/>
        <v/>
      </c>
      <c r="D48" s="80" t="str">
        <f t="shared" si="3"/>
        <v/>
      </c>
      <c r="E48" s="80" t="str">
        <f t="shared" si="4"/>
        <v/>
      </c>
      <c r="F48" s="80" t="str">
        <f t="shared" si="7"/>
        <v/>
      </c>
      <c r="G48" s="80" t="str">
        <f t="shared" si="7"/>
        <v/>
      </c>
      <c r="H48" s="80" t="str">
        <f t="shared" si="7"/>
        <v/>
      </c>
      <c r="I48" s="413"/>
      <c r="J48" s="414"/>
      <c r="K48" s="415"/>
      <c r="L48" s="415"/>
      <c r="M48" s="415"/>
      <c r="N48" s="415"/>
      <c r="O48" s="415"/>
      <c r="P48" s="415"/>
    </row>
    <row r="49" spans="1:16">
      <c r="A49" s="80" t="str">
        <f t="shared" si="0"/>
        <v/>
      </c>
      <c r="B49" s="80" t="str">
        <f t="shared" si="1"/>
        <v/>
      </c>
      <c r="C49" s="80" t="str">
        <f t="shared" si="2"/>
        <v/>
      </c>
      <c r="D49" s="80" t="str">
        <f t="shared" si="3"/>
        <v/>
      </c>
      <c r="E49" s="80" t="str">
        <f t="shared" si="4"/>
        <v/>
      </c>
      <c r="F49" s="80" t="str">
        <f t="shared" si="7"/>
        <v/>
      </c>
      <c r="G49" s="80" t="str">
        <f t="shared" si="7"/>
        <v/>
      </c>
      <c r="H49" s="80" t="str">
        <f t="shared" si="7"/>
        <v/>
      </c>
      <c r="I49" s="413"/>
      <c r="J49" s="414"/>
      <c r="K49" s="415"/>
      <c r="L49" s="415"/>
      <c r="M49" s="415"/>
      <c r="N49" s="415"/>
      <c r="O49" s="415"/>
      <c r="P49" s="415"/>
    </row>
    <row r="50" spans="1:16">
      <c r="A50" s="80" t="str">
        <f t="shared" si="0"/>
        <v/>
      </c>
      <c r="B50" s="80" t="str">
        <f t="shared" si="1"/>
        <v/>
      </c>
      <c r="C50" s="80" t="str">
        <f t="shared" si="2"/>
        <v/>
      </c>
      <c r="D50" s="80" t="str">
        <f t="shared" si="3"/>
        <v/>
      </c>
      <c r="E50" s="80" t="str">
        <f t="shared" si="4"/>
        <v/>
      </c>
      <c r="F50" s="80" t="str">
        <f t="shared" si="7"/>
        <v/>
      </c>
      <c r="G50" s="80" t="str">
        <f t="shared" si="7"/>
        <v/>
      </c>
      <c r="H50" s="80" t="str">
        <f t="shared" si="7"/>
        <v/>
      </c>
      <c r="I50" s="413"/>
      <c r="J50" s="414"/>
      <c r="K50" s="415"/>
      <c r="L50" s="415"/>
      <c r="M50" s="415"/>
      <c r="N50" s="415"/>
      <c r="O50" s="415"/>
      <c r="P50" s="415"/>
    </row>
    <row r="51" spans="1:16">
      <c r="A51" s="80" t="str">
        <f t="shared" si="0"/>
        <v/>
      </c>
      <c r="B51" s="80" t="str">
        <f t="shared" si="1"/>
        <v/>
      </c>
      <c r="C51" s="80" t="str">
        <f t="shared" si="2"/>
        <v/>
      </c>
      <c r="D51" s="80" t="str">
        <f t="shared" si="3"/>
        <v/>
      </c>
      <c r="E51" s="80" t="str">
        <f t="shared" si="4"/>
        <v/>
      </c>
      <c r="F51" s="80" t="str">
        <f t="shared" si="7"/>
        <v/>
      </c>
      <c r="G51" s="80" t="str">
        <f t="shared" si="7"/>
        <v/>
      </c>
      <c r="H51" s="80" t="str">
        <f t="shared" si="7"/>
        <v/>
      </c>
      <c r="I51" s="413"/>
      <c r="J51" s="414"/>
      <c r="K51" s="415"/>
      <c r="L51" s="415"/>
      <c r="M51" s="415"/>
      <c r="N51" s="415"/>
      <c r="O51" s="415"/>
      <c r="P51" s="415"/>
    </row>
    <row r="52" spans="1:16">
      <c r="A52" s="80" t="str">
        <f t="shared" si="0"/>
        <v/>
      </c>
      <c r="B52" s="80" t="str">
        <f t="shared" si="1"/>
        <v/>
      </c>
      <c r="C52" s="80" t="str">
        <f t="shared" si="2"/>
        <v/>
      </c>
      <c r="D52" s="80" t="str">
        <f t="shared" si="3"/>
        <v/>
      </c>
      <c r="E52" s="80" t="str">
        <f t="shared" si="4"/>
        <v/>
      </c>
      <c r="F52" s="80" t="str">
        <f t="shared" si="7"/>
        <v/>
      </c>
      <c r="G52" s="80" t="str">
        <f t="shared" si="7"/>
        <v/>
      </c>
      <c r="H52" s="80" t="str">
        <f t="shared" si="7"/>
        <v/>
      </c>
      <c r="I52" s="413"/>
      <c r="J52" s="414"/>
      <c r="K52" s="415"/>
      <c r="L52" s="415"/>
      <c r="M52" s="415"/>
      <c r="N52" s="415"/>
      <c r="O52" s="415"/>
      <c r="P52" s="415"/>
    </row>
    <row r="53" spans="1:16">
      <c r="A53" s="80" t="str">
        <f t="shared" si="0"/>
        <v/>
      </c>
      <c r="B53" s="80" t="str">
        <f t="shared" si="1"/>
        <v/>
      </c>
      <c r="C53" s="80" t="str">
        <f t="shared" si="2"/>
        <v/>
      </c>
      <c r="D53" s="80" t="str">
        <f t="shared" si="3"/>
        <v/>
      </c>
      <c r="E53" s="80" t="str">
        <f t="shared" si="4"/>
        <v/>
      </c>
      <c r="F53" s="80" t="str">
        <f t="shared" si="7"/>
        <v/>
      </c>
      <c r="G53" s="80" t="str">
        <f t="shared" si="7"/>
        <v/>
      </c>
      <c r="H53" s="80" t="str">
        <f t="shared" si="7"/>
        <v/>
      </c>
      <c r="I53" s="413"/>
      <c r="J53" s="414"/>
      <c r="K53" s="415"/>
      <c r="L53" s="415"/>
      <c r="M53" s="415"/>
      <c r="N53" s="415"/>
      <c r="O53" s="415"/>
      <c r="P53" s="415"/>
    </row>
    <row r="54" spans="1:16">
      <c r="A54" s="80" t="str">
        <f t="shared" si="0"/>
        <v/>
      </c>
      <c r="B54" s="80" t="str">
        <f t="shared" si="1"/>
        <v/>
      </c>
      <c r="C54" s="80" t="str">
        <f t="shared" si="2"/>
        <v/>
      </c>
      <c r="D54" s="80" t="str">
        <f t="shared" si="3"/>
        <v/>
      </c>
      <c r="E54" s="80" t="str">
        <f t="shared" si="4"/>
        <v/>
      </c>
      <c r="F54" s="80" t="str">
        <f t="shared" si="7"/>
        <v/>
      </c>
      <c r="G54" s="80" t="str">
        <f t="shared" si="7"/>
        <v/>
      </c>
      <c r="H54" s="80" t="str">
        <f t="shared" si="7"/>
        <v/>
      </c>
      <c r="I54" s="413"/>
      <c r="J54" s="414"/>
      <c r="K54" s="415"/>
      <c r="L54" s="415"/>
      <c r="M54" s="415"/>
      <c r="N54" s="415"/>
      <c r="O54" s="415"/>
      <c r="P54" s="415"/>
    </row>
    <row r="55" spans="1:16">
      <c r="A55" s="80" t="str">
        <f t="shared" si="0"/>
        <v/>
      </c>
      <c r="B55" s="80" t="str">
        <f t="shared" si="1"/>
        <v/>
      </c>
      <c r="C55" s="80" t="str">
        <f t="shared" si="2"/>
        <v/>
      </c>
      <c r="D55" s="80" t="str">
        <f t="shared" si="3"/>
        <v/>
      </c>
      <c r="E55" s="80" t="str">
        <f t="shared" si="4"/>
        <v/>
      </c>
      <c r="F55" s="80" t="str">
        <f t="shared" si="7"/>
        <v/>
      </c>
      <c r="G55" s="80" t="str">
        <f t="shared" si="7"/>
        <v/>
      </c>
      <c r="H55" s="80" t="str">
        <f t="shared" si="7"/>
        <v/>
      </c>
      <c r="I55" s="413"/>
      <c r="J55" s="414"/>
      <c r="K55" s="415"/>
      <c r="L55" s="415"/>
      <c r="M55" s="415"/>
      <c r="N55" s="415"/>
      <c r="O55" s="415"/>
      <c r="P55" s="415"/>
    </row>
    <row r="56" spans="1:16">
      <c r="A56" s="80" t="str">
        <f t="shared" si="0"/>
        <v/>
      </c>
      <c r="B56" s="80" t="str">
        <f t="shared" si="1"/>
        <v/>
      </c>
      <c r="C56" s="80" t="str">
        <f t="shared" si="2"/>
        <v/>
      </c>
      <c r="D56" s="80" t="str">
        <f t="shared" si="3"/>
        <v/>
      </c>
      <c r="E56" s="80" t="str">
        <f t="shared" si="4"/>
        <v/>
      </c>
      <c r="F56" s="80" t="str">
        <f t="shared" si="7"/>
        <v/>
      </c>
      <c r="G56" s="80" t="str">
        <f t="shared" si="7"/>
        <v/>
      </c>
      <c r="H56" s="80" t="str">
        <f t="shared" si="7"/>
        <v/>
      </c>
      <c r="I56" s="413"/>
      <c r="J56" s="414"/>
      <c r="K56" s="415"/>
      <c r="L56" s="415"/>
      <c r="M56" s="415"/>
      <c r="N56" s="415"/>
      <c r="O56" s="415"/>
      <c r="P56" s="415"/>
    </row>
    <row r="57" spans="1:16">
      <c r="A57" s="80" t="str">
        <f t="shared" si="0"/>
        <v/>
      </c>
      <c r="B57" s="80" t="str">
        <f t="shared" si="1"/>
        <v/>
      </c>
      <c r="C57" s="80" t="str">
        <f t="shared" si="2"/>
        <v/>
      </c>
      <c r="D57" s="80" t="str">
        <f t="shared" si="3"/>
        <v/>
      </c>
      <c r="E57" s="80" t="str">
        <f t="shared" si="4"/>
        <v/>
      </c>
      <c r="F57" s="80" t="str">
        <f t="shared" si="7"/>
        <v/>
      </c>
      <c r="G57" s="80" t="str">
        <f t="shared" si="7"/>
        <v/>
      </c>
      <c r="H57" s="80" t="str">
        <f t="shared" si="7"/>
        <v/>
      </c>
      <c r="I57" s="413"/>
      <c r="J57" s="414"/>
      <c r="K57" s="415"/>
      <c r="L57" s="415"/>
      <c r="M57" s="415"/>
      <c r="N57" s="415"/>
      <c r="O57" s="415"/>
      <c r="P57" s="415"/>
    </row>
    <row r="58" spans="1:16">
      <c r="A58" s="80" t="str">
        <f t="shared" si="0"/>
        <v/>
      </c>
      <c r="B58" s="80" t="str">
        <f t="shared" si="1"/>
        <v/>
      </c>
      <c r="C58" s="80" t="str">
        <f t="shared" si="2"/>
        <v/>
      </c>
      <c r="D58" s="80" t="str">
        <f t="shared" si="3"/>
        <v/>
      </c>
      <c r="E58" s="80" t="str">
        <f t="shared" si="4"/>
        <v/>
      </c>
      <c r="F58" s="80" t="str">
        <f t="shared" si="7"/>
        <v/>
      </c>
      <c r="G58" s="80" t="str">
        <f t="shared" si="7"/>
        <v/>
      </c>
      <c r="H58" s="80" t="str">
        <f t="shared" si="7"/>
        <v/>
      </c>
      <c r="I58" s="413"/>
      <c r="J58" s="414"/>
      <c r="K58" s="415"/>
      <c r="L58" s="415"/>
      <c r="M58" s="415"/>
      <c r="N58" s="415"/>
      <c r="O58" s="415"/>
      <c r="P58" s="415"/>
    </row>
    <row r="59" spans="1:16">
      <c r="A59" s="80" t="str">
        <f t="shared" si="0"/>
        <v/>
      </c>
      <c r="B59" s="80" t="str">
        <f t="shared" si="1"/>
        <v/>
      </c>
      <c r="C59" s="80" t="str">
        <f t="shared" si="2"/>
        <v/>
      </c>
      <c r="D59" s="80" t="str">
        <f t="shared" si="3"/>
        <v/>
      </c>
      <c r="E59" s="80" t="str">
        <f t="shared" si="4"/>
        <v/>
      </c>
      <c r="F59" s="80" t="str">
        <f t="shared" si="7"/>
        <v/>
      </c>
      <c r="G59" s="80" t="str">
        <f t="shared" si="7"/>
        <v/>
      </c>
      <c r="H59" s="80" t="str">
        <f t="shared" si="7"/>
        <v/>
      </c>
      <c r="I59" s="413"/>
      <c r="J59" s="414"/>
      <c r="K59" s="415"/>
      <c r="L59" s="415"/>
      <c r="M59" s="415"/>
      <c r="N59" s="415"/>
      <c r="O59" s="415"/>
      <c r="P59" s="415"/>
    </row>
    <row r="60" spans="1:16">
      <c r="A60" s="80" t="str">
        <f t="shared" si="0"/>
        <v/>
      </c>
      <c r="B60" s="80" t="str">
        <f t="shared" si="1"/>
        <v/>
      </c>
      <c r="C60" s="80" t="str">
        <f t="shared" si="2"/>
        <v/>
      </c>
      <c r="D60" s="80" t="str">
        <f t="shared" si="3"/>
        <v/>
      </c>
      <c r="E60" s="80" t="str">
        <f t="shared" si="4"/>
        <v/>
      </c>
      <c r="F60" s="80" t="str">
        <f t="shared" si="7"/>
        <v/>
      </c>
      <c r="G60" s="80" t="str">
        <f t="shared" si="7"/>
        <v/>
      </c>
      <c r="H60" s="80" t="str">
        <f t="shared" si="7"/>
        <v/>
      </c>
      <c r="I60" s="413"/>
      <c r="J60" s="414"/>
      <c r="K60" s="415"/>
      <c r="L60" s="415"/>
      <c r="M60" s="415"/>
      <c r="N60" s="415"/>
      <c r="O60" s="415"/>
      <c r="P60" s="415"/>
    </row>
    <row r="61" spans="1:16">
      <c r="A61" s="80" t="str">
        <f t="shared" si="0"/>
        <v/>
      </c>
      <c r="B61" s="80" t="str">
        <f t="shared" si="1"/>
        <v/>
      </c>
      <c r="C61" s="80" t="str">
        <f t="shared" si="2"/>
        <v/>
      </c>
      <c r="D61" s="80" t="str">
        <f t="shared" si="3"/>
        <v/>
      </c>
      <c r="E61" s="80" t="str">
        <f t="shared" si="4"/>
        <v/>
      </c>
      <c r="F61" s="80" t="str">
        <f t="shared" si="7"/>
        <v/>
      </c>
      <c r="G61" s="80" t="str">
        <f t="shared" si="7"/>
        <v/>
      </c>
      <c r="H61" s="80" t="str">
        <f t="shared" si="7"/>
        <v/>
      </c>
      <c r="I61" s="413"/>
      <c r="J61" s="414"/>
      <c r="K61" s="415"/>
      <c r="L61" s="415"/>
      <c r="M61" s="415"/>
      <c r="N61" s="415"/>
      <c r="O61" s="415"/>
      <c r="P61" s="415"/>
    </row>
    <row r="62" spans="1:16">
      <c r="A62" s="80" t="str">
        <f t="shared" si="0"/>
        <v/>
      </c>
      <c r="B62" s="80" t="str">
        <f t="shared" si="1"/>
        <v/>
      </c>
      <c r="C62" s="80" t="str">
        <f t="shared" si="2"/>
        <v/>
      </c>
      <c r="D62" s="80" t="str">
        <f t="shared" si="3"/>
        <v/>
      </c>
      <c r="E62" s="80" t="str">
        <f t="shared" si="4"/>
        <v/>
      </c>
      <c r="F62" s="80" t="str">
        <f t="shared" si="7"/>
        <v/>
      </c>
      <c r="G62" s="80" t="str">
        <f t="shared" si="7"/>
        <v/>
      </c>
      <c r="H62" s="80" t="str">
        <f t="shared" si="7"/>
        <v/>
      </c>
      <c r="I62" s="413"/>
      <c r="J62" s="414"/>
      <c r="K62" s="415"/>
      <c r="L62" s="415"/>
      <c r="M62" s="415"/>
      <c r="N62" s="415"/>
      <c r="O62" s="415"/>
      <c r="P62" s="415"/>
    </row>
    <row r="63" spans="1:16">
      <c r="A63" s="80" t="str">
        <f t="shared" si="0"/>
        <v/>
      </c>
      <c r="B63" s="80" t="str">
        <f t="shared" si="1"/>
        <v/>
      </c>
      <c r="C63" s="80" t="str">
        <f t="shared" si="2"/>
        <v/>
      </c>
      <c r="D63" s="80" t="str">
        <f t="shared" si="3"/>
        <v/>
      </c>
      <c r="E63" s="80" t="str">
        <f t="shared" si="4"/>
        <v/>
      </c>
      <c r="F63" s="80" t="str">
        <f t="shared" si="7"/>
        <v/>
      </c>
      <c r="G63" s="80" t="str">
        <f t="shared" si="7"/>
        <v/>
      </c>
      <c r="H63" s="80" t="str">
        <f t="shared" si="7"/>
        <v/>
      </c>
      <c r="I63" s="413"/>
      <c r="J63" s="414"/>
      <c r="K63" s="415"/>
      <c r="L63" s="415"/>
      <c r="M63" s="415"/>
      <c r="N63" s="415"/>
      <c r="O63" s="415"/>
      <c r="P63" s="415"/>
    </row>
    <row r="64" spans="1:16">
      <c r="A64" s="80" t="str">
        <f t="shared" si="0"/>
        <v/>
      </c>
      <c r="B64" s="80" t="str">
        <f t="shared" si="1"/>
        <v/>
      </c>
      <c r="C64" s="80" t="str">
        <f t="shared" si="2"/>
        <v/>
      </c>
      <c r="D64" s="80" t="str">
        <f t="shared" si="3"/>
        <v/>
      </c>
      <c r="E64" s="80" t="str">
        <f t="shared" si="4"/>
        <v/>
      </c>
      <c r="F64" s="80" t="str">
        <f t="shared" si="7"/>
        <v/>
      </c>
      <c r="G64" s="80" t="str">
        <f t="shared" si="7"/>
        <v/>
      </c>
      <c r="H64" s="80" t="str">
        <f t="shared" si="7"/>
        <v/>
      </c>
      <c r="I64" s="413"/>
      <c r="J64" s="414"/>
      <c r="K64" s="415"/>
      <c r="L64" s="415"/>
      <c r="M64" s="415"/>
      <c r="N64" s="415"/>
      <c r="O64" s="415"/>
      <c r="P64" s="415"/>
    </row>
    <row r="65" spans="1:16">
      <c r="A65" s="80" t="str">
        <f t="shared" si="0"/>
        <v/>
      </c>
      <c r="B65" s="80" t="str">
        <f t="shared" si="1"/>
        <v/>
      </c>
      <c r="C65" s="80" t="str">
        <f t="shared" si="2"/>
        <v/>
      </c>
      <c r="D65" s="80" t="str">
        <f t="shared" si="3"/>
        <v/>
      </c>
      <c r="E65" s="80" t="str">
        <f t="shared" si="4"/>
        <v/>
      </c>
      <c r="F65" s="80" t="str">
        <f t="shared" ref="F65:H84" si="8">IF(Cptes1="","",LEFT(Cptes1,7))</f>
        <v/>
      </c>
      <c r="G65" s="80" t="str">
        <f t="shared" si="8"/>
        <v/>
      </c>
      <c r="H65" s="80" t="str">
        <f t="shared" si="8"/>
        <v/>
      </c>
      <c r="I65" s="413"/>
      <c r="J65" s="414"/>
      <c r="K65" s="415"/>
      <c r="L65" s="415"/>
      <c r="M65" s="415"/>
      <c r="N65" s="415"/>
      <c r="O65" s="415"/>
      <c r="P65" s="415"/>
    </row>
    <row r="66" spans="1:16">
      <c r="A66" s="80" t="str">
        <f t="shared" si="0"/>
        <v/>
      </c>
      <c r="B66" s="80" t="str">
        <f t="shared" si="1"/>
        <v/>
      </c>
      <c r="C66" s="80" t="str">
        <f t="shared" si="2"/>
        <v/>
      </c>
      <c r="D66" s="80" t="str">
        <f t="shared" si="3"/>
        <v/>
      </c>
      <c r="E66" s="80" t="str">
        <f t="shared" si="4"/>
        <v/>
      </c>
      <c r="F66" s="80" t="str">
        <f t="shared" si="8"/>
        <v/>
      </c>
      <c r="G66" s="80" t="str">
        <f t="shared" si="8"/>
        <v/>
      </c>
      <c r="H66" s="80" t="str">
        <f t="shared" si="8"/>
        <v/>
      </c>
      <c r="I66" s="413"/>
      <c r="J66" s="414"/>
      <c r="K66" s="415"/>
      <c r="L66" s="415"/>
      <c r="M66" s="415"/>
      <c r="N66" s="415"/>
      <c r="O66" s="415"/>
      <c r="P66" s="415"/>
    </row>
    <row r="67" spans="1:16">
      <c r="A67" s="80" t="str">
        <f t="shared" si="0"/>
        <v/>
      </c>
      <c r="B67" s="80" t="str">
        <f t="shared" si="1"/>
        <v/>
      </c>
      <c r="C67" s="80" t="str">
        <f t="shared" si="2"/>
        <v/>
      </c>
      <c r="D67" s="80" t="str">
        <f t="shared" si="3"/>
        <v/>
      </c>
      <c r="E67" s="80" t="str">
        <f t="shared" si="4"/>
        <v/>
      </c>
      <c r="F67" s="80" t="str">
        <f t="shared" si="8"/>
        <v/>
      </c>
      <c r="G67" s="80" t="str">
        <f t="shared" si="8"/>
        <v/>
      </c>
      <c r="H67" s="80" t="str">
        <f t="shared" si="8"/>
        <v/>
      </c>
      <c r="I67" s="413"/>
      <c r="J67" s="414"/>
      <c r="K67" s="415"/>
      <c r="L67" s="415"/>
      <c r="M67" s="415"/>
      <c r="N67" s="415"/>
      <c r="O67" s="415"/>
      <c r="P67" s="415"/>
    </row>
    <row r="68" spans="1:16">
      <c r="A68" s="80" t="str">
        <f t="shared" si="0"/>
        <v/>
      </c>
      <c r="B68" s="80" t="str">
        <f t="shared" si="1"/>
        <v/>
      </c>
      <c r="C68" s="80" t="str">
        <f t="shared" si="2"/>
        <v/>
      </c>
      <c r="D68" s="80" t="str">
        <f t="shared" si="3"/>
        <v/>
      </c>
      <c r="E68" s="80" t="str">
        <f t="shared" si="4"/>
        <v/>
      </c>
      <c r="F68" s="80" t="str">
        <f t="shared" si="8"/>
        <v/>
      </c>
      <c r="G68" s="80" t="str">
        <f t="shared" si="8"/>
        <v/>
      </c>
      <c r="H68" s="80" t="str">
        <f t="shared" si="8"/>
        <v/>
      </c>
      <c r="I68" s="413"/>
      <c r="J68" s="414"/>
      <c r="K68" s="415"/>
      <c r="L68" s="415"/>
      <c r="M68" s="415"/>
      <c r="N68" s="415"/>
      <c r="O68" s="415"/>
      <c r="P68" s="415"/>
    </row>
    <row r="69" spans="1:16">
      <c r="A69" s="80" t="str">
        <f t="shared" ref="A69:A132" si="9">IF(Cptes1="","",LEFT(Cptes1,2))</f>
        <v/>
      </c>
      <c r="B69" s="80" t="str">
        <f t="shared" ref="B69:B132" si="10">IF(Cptes1="","",LEFT(Cptes1,3))</f>
        <v/>
      </c>
      <c r="C69" s="80" t="str">
        <f t="shared" ref="C69:C132" si="11">IF(Cptes1="","",LEFT(Cptes1,4))</f>
        <v/>
      </c>
      <c r="D69" s="80" t="str">
        <f t="shared" ref="D69:D132" si="12">IF(Cptes1="","",LEFT(Cptes1,5))</f>
        <v/>
      </c>
      <c r="E69" s="80" t="str">
        <f t="shared" ref="E69:E132" si="13">IF(Cptes1="","",LEFT(Cptes1,6))</f>
        <v/>
      </c>
      <c r="F69" s="80" t="str">
        <f t="shared" si="8"/>
        <v/>
      </c>
      <c r="G69" s="80" t="str">
        <f t="shared" si="8"/>
        <v/>
      </c>
      <c r="H69" s="80" t="str">
        <f t="shared" si="8"/>
        <v/>
      </c>
      <c r="I69" s="413"/>
      <c r="J69" s="414"/>
      <c r="K69" s="415"/>
      <c r="L69" s="415"/>
      <c r="M69" s="415"/>
      <c r="N69" s="415"/>
      <c r="O69" s="415"/>
      <c r="P69" s="415"/>
    </row>
    <row r="70" spans="1:16">
      <c r="A70" s="80" t="str">
        <f t="shared" si="9"/>
        <v/>
      </c>
      <c r="B70" s="80" t="str">
        <f t="shared" si="10"/>
        <v/>
      </c>
      <c r="C70" s="80" t="str">
        <f t="shared" si="11"/>
        <v/>
      </c>
      <c r="D70" s="80" t="str">
        <f t="shared" si="12"/>
        <v/>
      </c>
      <c r="E70" s="80" t="str">
        <f t="shared" si="13"/>
        <v/>
      </c>
      <c r="F70" s="80" t="str">
        <f t="shared" si="8"/>
        <v/>
      </c>
      <c r="G70" s="80" t="str">
        <f t="shared" si="8"/>
        <v/>
      </c>
      <c r="H70" s="80" t="str">
        <f t="shared" si="8"/>
        <v/>
      </c>
      <c r="I70" s="413"/>
      <c r="J70" s="414"/>
      <c r="K70" s="415"/>
      <c r="L70" s="415"/>
      <c r="M70" s="415"/>
      <c r="N70" s="415"/>
      <c r="O70" s="415"/>
      <c r="P70" s="415"/>
    </row>
    <row r="71" spans="1:16">
      <c r="A71" s="80" t="str">
        <f t="shared" si="9"/>
        <v/>
      </c>
      <c r="B71" s="80" t="str">
        <f t="shared" si="10"/>
        <v/>
      </c>
      <c r="C71" s="80" t="str">
        <f t="shared" si="11"/>
        <v/>
      </c>
      <c r="D71" s="80" t="str">
        <f t="shared" si="12"/>
        <v/>
      </c>
      <c r="E71" s="80" t="str">
        <f t="shared" si="13"/>
        <v/>
      </c>
      <c r="F71" s="80" t="str">
        <f t="shared" si="8"/>
        <v/>
      </c>
      <c r="G71" s="80" t="str">
        <f t="shared" si="8"/>
        <v/>
      </c>
      <c r="H71" s="80" t="str">
        <f t="shared" si="8"/>
        <v/>
      </c>
      <c r="I71" s="413"/>
      <c r="J71" s="414"/>
      <c r="K71" s="415"/>
      <c r="L71" s="415"/>
      <c r="M71" s="415"/>
      <c r="N71" s="415"/>
      <c r="O71" s="415"/>
      <c r="P71" s="415"/>
    </row>
    <row r="72" spans="1:16">
      <c r="A72" s="80" t="str">
        <f t="shared" si="9"/>
        <v/>
      </c>
      <c r="B72" s="80" t="str">
        <f t="shared" si="10"/>
        <v/>
      </c>
      <c r="C72" s="80" t="str">
        <f t="shared" si="11"/>
        <v/>
      </c>
      <c r="D72" s="80" t="str">
        <f t="shared" si="12"/>
        <v/>
      </c>
      <c r="E72" s="80" t="str">
        <f t="shared" si="13"/>
        <v/>
      </c>
      <c r="F72" s="80" t="str">
        <f t="shared" si="8"/>
        <v/>
      </c>
      <c r="G72" s="80" t="str">
        <f t="shared" si="8"/>
        <v/>
      </c>
      <c r="H72" s="80" t="str">
        <f t="shared" si="8"/>
        <v/>
      </c>
      <c r="I72" s="413"/>
      <c r="J72" s="414"/>
      <c r="K72" s="415"/>
      <c r="L72" s="415"/>
      <c r="M72" s="415"/>
      <c r="N72" s="415"/>
      <c r="O72" s="415"/>
      <c r="P72" s="415"/>
    </row>
    <row r="73" spans="1:16">
      <c r="A73" s="80" t="str">
        <f t="shared" si="9"/>
        <v/>
      </c>
      <c r="B73" s="80" t="str">
        <f t="shared" si="10"/>
        <v/>
      </c>
      <c r="C73" s="80" t="str">
        <f t="shared" si="11"/>
        <v/>
      </c>
      <c r="D73" s="80" t="str">
        <f t="shared" si="12"/>
        <v/>
      </c>
      <c r="E73" s="80" t="str">
        <f t="shared" si="13"/>
        <v/>
      </c>
      <c r="F73" s="80" t="str">
        <f t="shared" si="8"/>
        <v/>
      </c>
      <c r="G73" s="80" t="str">
        <f t="shared" si="8"/>
        <v/>
      </c>
      <c r="H73" s="80" t="str">
        <f t="shared" si="8"/>
        <v/>
      </c>
      <c r="I73" s="413"/>
      <c r="J73" s="414"/>
      <c r="K73" s="415"/>
      <c r="L73" s="415"/>
      <c r="M73" s="415"/>
      <c r="N73" s="415"/>
      <c r="O73" s="415"/>
      <c r="P73" s="415"/>
    </row>
    <row r="74" spans="1:16">
      <c r="A74" s="80" t="str">
        <f t="shared" si="9"/>
        <v/>
      </c>
      <c r="B74" s="80" t="str">
        <f t="shared" si="10"/>
        <v/>
      </c>
      <c r="C74" s="80" t="str">
        <f t="shared" si="11"/>
        <v/>
      </c>
      <c r="D74" s="80" t="str">
        <f t="shared" si="12"/>
        <v/>
      </c>
      <c r="E74" s="80" t="str">
        <f t="shared" si="13"/>
        <v/>
      </c>
      <c r="F74" s="80" t="str">
        <f t="shared" si="8"/>
        <v/>
      </c>
      <c r="G74" s="80" t="str">
        <f t="shared" si="8"/>
        <v/>
      </c>
      <c r="H74" s="80" t="str">
        <f t="shared" si="8"/>
        <v/>
      </c>
      <c r="I74" s="413"/>
      <c r="J74" s="414"/>
      <c r="K74" s="415"/>
      <c r="L74" s="415"/>
      <c r="M74" s="415"/>
      <c r="N74" s="415"/>
      <c r="O74" s="415"/>
      <c r="P74" s="415"/>
    </row>
    <row r="75" spans="1:16">
      <c r="A75" s="80" t="str">
        <f t="shared" si="9"/>
        <v/>
      </c>
      <c r="B75" s="80" t="str">
        <f t="shared" si="10"/>
        <v/>
      </c>
      <c r="C75" s="80" t="str">
        <f t="shared" si="11"/>
        <v/>
      </c>
      <c r="D75" s="80" t="str">
        <f t="shared" si="12"/>
        <v/>
      </c>
      <c r="E75" s="80" t="str">
        <f t="shared" si="13"/>
        <v/>
      </c>
      <c r="F75" s="80" t="str">
        <f t="shared" si="8"/>
        <v/>
      </c>
      <c r="G75" s="80" t="str">
        <f t="shared" si="8"/>
        <v/>
      </c>
      <c r="H75" s="80" t="str">
        <f t="shared" si="8"/>
        <v/>
      </c>
      <c r="I75" s="413"/>
      <c r="J75" s="414"/>
      <c r="K75" s="415"/>
      <c r="L75" s="415"/>
      <c r="M75" s="415"/>
      <c r="N75" s="415"/>
      <c r="O75" s="415"/>
      <c r="P75" s="415"/>
    </row>
    <row r="76" spans="1:16">
      <c r="A76" s="80" t="str">
        <f t="shared" si="9"/>
        <v/>
      </c>
      <c r="B76" s="80" t="str">
        <f t="shared" si="10"/>
        <v/>
      </c>
      <c r="C76" s="80" t="str">
        <f t="shared" si="11"/>
        <v/>
      </c>
      <c r="D76" s="80" t="str">
        <f t="shared" si="12"/>
        <v/>
      </c>
      <c r="E76" s="80" t="str">
        <f t="shared" si="13"/>
        <v/>
      </c>
      <c r="F76" s="80" t="str">
        <f t="shared" si="8"/>
        <v/>
      </c>
      <c r="G76" s="80" t="str">
        <f t="shared" si="8"/>
        <v/>
      </c>
      <c r="H76" s="80" t="str">
        <f t="shared" si="8"/>
        <v/>
      </c>
      <c r="I76" s="413"/>
      <c r="J76" s="414"/>
      <c r="K76" s="415"/>
      <c r="L76" s="415"/>
      <c r="M76" s="415"/>
      <c r="N76" s="415"/>
      <c r="O76" s="415"/>
      <c r="P76" s="415"/>
    </row>
    <row r="77" spans="1:16">
      <c r="A77" s="80" t="str">
        <f t="shared" si="9"/>
        <v/>
      </c>
      <c r="B77" s="80" t="str">
        <f t="shared" si="10"/>
        <v/>
      </c>
      <c r="C77" s="80" t="str">
        <f t="shared" si="11"/>
        <v/>
      </c>
      <c r="D77" s="80" t="str">
        <f t="shared" si="12"/>
        <v/>
      </c>
      <c r="E77" s="80" t="str">
        <f t="shared" si="13"/>
        <v/>
      </c>
      <c r="F77" s="80" t="str">
        <f t="shared" si="8"/>
        <v/>
      </c>
      <c r="G77" s="80" t="str">
        <f t="shared" si="8"/>
        <v/>
      </c>
      <c r="H77" s="80" t="str">
        <f t="shared" si="8"/>
        <v/>
      </c>
      <c r="I77" s="413"/>
      <c r="J77" s="414"/>
      <c r="K77" s="415"/>
      <c r="L77" s="415"/>
      <c r="M77" s="415"/>
      <c r="N77" s="415"/>
      <c r="O77" s="415"/>
      <c r="P77" s="415"/>
    </row>
    <row r="78" spans="1:16">
      <c r="A78" s="80" t="str">
        <f t="shared" si="9"/>
        <v/>
      </c>
      <c r="B78" s="80" t="str">
        <f t="shared" si="10"/>
        <v/>
      </c>
      <c r="C78" s="80" t="str">
        <f t="shared" si="11"/>
        <v/>
      </c>
      <c r="D78" s="80" t="str">
        <f t="shared" si="12"/>
        <v/>
      </c>
      <c r="E78" s="80" t="str">
        <f t="shared" si="13"/>
        <v/>
      </c>
      <c r="F78" s="80" t="str">
        <f t="shared" si="8"/>
        <v/>
      </c>
      <c r="G78" s="80" t="str">
        <f t="shared" si="8"/>
        <v/>
      </c>
      <c r="H78" s="80" t="str">
        <f t="shared" si="8"/>
        <v/>
      </c>
      <c r="I78" s="413"/>
      <c r="J78" s="414"/>
      <c r="K78" s="415"/>
      <c r="L78" s="415"/>
      <c r="M78" s="415"/>
      <c r="N78" s="415"/>
      <c r="O78" s="415"/>
      <c r="P78" s="415"/>
    </row>
    <row r="79" spans="1:16">
      <c r="A79" s="80" t="str">
        <f t="shared" si="9"/>
        <v/>
      </c>
      <c r="B79" s="80" t="str">
        <f t="shared" si="10"/>
        <v/>
      </c>
      <c r="C79" s="80" t="str">
        <f t="shared" si="11"/>
        <v/>
      </c>
      <c r="D79" s="80" t="str">
        <f t="shared" si="12"/>
        <v/>
      </c>
      <c r="E79" s="80" t="str">
        <f t="shared" si="13"/>
        <v/>
      </c>
      <c r="F79" s="80" t="str">
        <f t="shared" si="8"/>
        <v/>
      </c>
      <c r="G79" s="80" t="str">
        <f t="shared" si="8"/>
        <v/>
      </c>
      <c r="H79" s="80" t="str">
        <f t="shared" si="8"/>
        <v/>
      </c>
      <c r="I79" s="413"/>
      <c r="J79" s="414"/>
      <c r="K79" s="415"/>
      <c r="L79" s="415"/>
      <c r="M79" s="415"/>
      <c r="N79" s="415"/>
      <c r="O79" s="415"/>
      <c r="P79" s="415"/>
    </row>
    <row r="80" spans="1:16">
      <c r="A80" s="80" t="str">
        <f t="shared" si="9"/>
        <v/>
      </c>
      <c r="B80" s="80" t="str">
        <f t="shared" si="10"/>
        <v/>
      </c>
      <c r="C80" s="80" t="str">
        <f t="shared" si="11"/>
        <v/>
      </c>
      <c r="D80" s="80" t="str">
        <f t="shared" si="12"/>
        <v/>
      </c>
      <c r="E80" s="80" t="str">
        <f t="shared" si="13"/>
        <v/>
      </c>
      <c r="F80" s="80" t="str">
        <f t="shared" si="8"/>
        <v/>
      </c>
      <c r="G80" s="80" t="str">
        <f t="shared" si="8"/>
        <v/>
      </c>
      <c r="H80" s="80" t="str">
        <f t="shared" si="8"/>
        <v/>
      </c>
      <c r="I80" s="413"/>
      <c r="J80" s="414"/>
      <c r="K80" s="415"/>
      <c r="L80" s="415"/>
      <c r="M80" s="415"/>
      <c r="N80" s="415"/>
      <c r="O80" s="415"/>
      <c r="P80" s="415"/>
    </row>
    <row r="81" spans="1:16">
      <c r="A81" s="80" t="str">
        <f t="shared" si="9"/>
        <v/>
      </c>
      <c r="B81" s="80" t="str">
        <f t="shared" si="10"/>
        <v/>
      </c>
      <c r="C81" s="80" t="str">
        <f t="shared" si="11"/>
        <v/>
      </c>
      <c r="D81" s="80" t="str">
        <f t="shared" si="12"/>
        <v/>
      </c>
      <c r="E81" s="80" t="str">
        <f t="shared" si="13"/>
        <v/>
      </c>
      <c r="F81" s="80" t="str">
        <f t="shared" si="8"/>
        <v/>
      </c>
      <c r="G81" s="80" t="str">
        <f t="shared" si="8"/>
        <v/>
      </c>
      <c r="H81" s="80" t="str">
        <f t="shared" si="8"/>
        <v/>
      </c>
      <c r="I81" s="413"/>
      <c r="J81" s="414"/>
      <c r="K81" s="415"/>
      <c r="L81" s="415"/>
      <c r="M81" s="415"/>
      <c r="N81" s="415"/>
      <c r="O81" s="415"/>
      <c r="P81" s="415"/>
    </row>
    <row r="82" spans="1:16">
      <c r="A82" s="80" t="str">
        <f t="shared" si="9"/>
        <v/>
      </c>
      <c r="B82" s="80" t="str">
        <f t="shared" si="10"/>
        <v/>
      </c>
      <c r="C82" s="80" t="str">
        <f t="shared" si="11"/>
        <v/>
      </c>
      <c r="D82" s="80" t="str">
        <f t="shared" si="12"/>
        <v/>
      </c>
      <c r="E82" s="80" t="str">
        <f t="shared" si="13"/>
        <v/>
      </c>
      <c r="F82" s="80" t="str">
        <f t="shared" si="8"/>
        <v/>
      </c>
      <c r="G82" s="80" t="str">
        <f t="shared" si="8"/>
        <v/>
      </c>
      <c r="H82" s="80" t="str">
        <f t="shared" si="8"/>
        <v/>
      </c>
      <c r="I82" s="413"/>
      <c r="J82" s="414"/>
      <c r="K82" s="415"/>
      <c r="L82" s="415"/>
      <c r="M82" s="415"/>
      <c r="N82" s="415"/>
      <c r="O82" s="415"/>
      <c r="P82" s="415"/>
    </row>
    <row r="83" spans="1:16">
      <c r="A83" s="80" t="str">
        <f t="shared" si="9"/>
        <v/>
      </c>
      <c r="B83" s="80" t="str">
        <f t="shared" si="10"/>
        <v/>
      </c>
      <c r="C83" s="80" t="str">
        <f t="shared" si="11"/>
        <v/>
      </c>
      <c r="D83" s="80" t="str">
        <f t="shared" si="12"/>
        <v/>
      </c>
      <c r="E83" s="80" t="str">
        <f t="shared" si="13"/>
        <v/>
      </c>
      <c r="F83" s="80" t="str">
        <f t="shared" si="8"/>
        <v/>
      </c>
      <c r="G83" s="80" t="str">
        <f t="shared" si="8"/>
        <v/>
      </c>
      <c r="H83" s="80" t="str">
        <f t="shared" si="8"/>
        <v/>
      </c>
      <c r="I83" s="413"/>
      <c r="J83" s="414"/>
      <c r="K83" s="415"/>
      <c r="L83" s="415"/>
      <c r="M83" s="415"/>
      <c r="N83" s="415"/>
      <c r="O83" s="415"/>
      <c r="P83" s="415"/>
    </row>
    <row r="84" spans="1:16">
      <c r="A84" s="80" t="str">
        <f t="shared" si="9"/>
        <v/>
      </c>
      <c r="B84" s="80" t="str">
        <f t="shared" si="10"/>
        <v/>
      </c>
      <c r="C84" s="80" t="str">
        <f t="shared" si="11"/>
        <v/>
      </c>
      <c r="D84" s="80" t="str">
        <f t="shared" si="12"/>
        <v/>
      </c>
      <c r="E84" s="80" t="str">
        <f t="shared" si="13"/>
        <v/>
      </c>
      <c r="F84" s="80" t="str">
        <f t="shared" si="8"/>
        <v/>
      </c>
      <c r="G84" s="80" t="str">
        <f t="shared" si="8"/>
        <v/>
      </c>
      <c r="H84" s="80" t="str">
        <f t="shared" si="8"/>
        <v/>
      </c>
      <c r="I84" s="413"/>
      <c r="J84" s="414"/>
      <c r="K84" s="415"/>
      <c r="L84" s="415"/>
      <c r="M84" s="415"/>
      <c r="N84" s="415"/>
      <c r="O84" s="415"/>
      <c r="P84" s="415"/>
    </row>
    <row r="85" spans="1:16">
      <c r="A85" s="80" t="str">
        <f t="shared" si="9"/>
        <v/>
      </c>
      <c r="B85" s="80" t="str">
        <f t="shared" si="10"/>
        <v/>
      </c>
      <c r="C85" s="80" t="str">
        <f t="shared" si="11"/>
        <v/>
      </c>
      <c r="D85" s="80" t="str">
        <f t="shared" si="12"/>
        <v/>
      </c>
      <c r="E85" s="80" t="str">
        <f t="shared" si="13"/>
        <v/>
      </c>
      <c r="F85" s="80" t="str">
        <f t="shared" ref="F85:H104" si="14">IF(Cptes1="","",LEFT(Cptes1,7))</f>
        <v/>
      </c>
      <c r="G85" s="80" t="str">
        <f t="shared" si="14"/>
        <v/>
      </c>
      <c r="H85" s="80" t="str">
        <f t="shared" si="14"/>
        <v/>
      </c>
      <c r="I85" s="413"/>
      <c r="J85" s="414"/>
      <c r="K85" s="415"/>
      <c r="L85" s="415"/>
      <c r="M85" s="415"/>
      <c r="N85" s="415"/>
      <c r="O85" s="415"/>
      <c r="P85" s="415"/>
    </row>
    <row r="86" spans="1:16">
      <c r="A86" s="80" t="str">
        <f t="shared" si="9"/>
        <v/>
      </c>
      <c r="B86" s="80" t="str">
        <f t="shared" si="10"/>
        <v/>
      </c>
      <c r="C86" s="80" t="str">
        <f t="shared" si="11"/>
        <v/>
      </c>
      <c r="D86" s="80" t="str">
        <f t="shared" si="12"/>
        <v/>
      </c>
      <c r="E86" s="80" t="str">
        <f t="shared" si="13"/>
        <v/>
      </c>
      <c r="F86" s="80" t="str">
        <f t="shared" si="14"/>
        <v/>
      </c>
      <c r="G86" s="80" t="str">
        <f t="shared" si="14"/>
        <v/>
      </c>
      <c r="H86" s="80" t="str">
        <f t="shared" si="14"/>
        <v/>
      </c>
      <c r="I86" s="413"/>
      <c r="J86" s="414"/>
      <c r="K86" s="415"/>
      <c r="L86" s="415"/>
      <c r="M86" s="415"/>
      <c r="N86" s="415"/>
      <c r="O86" s="415"/>
      <c r="P86" s="415"/>
    </row>
    <row r="87" spans="1:16">
      <c r="A87" s="80" t="str">
        <f t="shared" si="9"/>
        <v/>
      </c>
      <c r="B87" s="80" t="str">
        <f t="shared" si="10"/>
        <v/>
      </c>
      <c r="C87" s="80" t="str">
        <f t="shared" si="11"/>
        <v/>
      </c>
      <c r="D87" s="80" t="str">
        <f t="shared" si="12"/>
        <v/>
      </c>
      <c r="E87" s="80" t="str">
        <f t="shared" si="13"/>
        <v/>
      </c>
      <c r="F87" s="80" t="str">
        <f t="shared" si="14"/>
        <v/>
      </c>
      <c r="G87" s="80" t="str">
        <f t="shared" si="14"/>
        <v/>
      </c>
      <c r="H87" s="80" t="str">
        <f t="shared" si="14"/>
        <v/>
      </c>
      <c r="I87" s="413"/>
      <c r="J87" s="414"/>
      <c r="K87" s="415"/>
      <c r="L87" s="415"/>
      <c r="M87" s="415"/>
      <c r="N87" s="415"/>
      <c r="O87" s="415"/>
      <c r="P87" s="415"/>
    </row>
    <row r="88" spans="1:16">
      <c r="A88" s="80" t="str">
        <f t="shared" si="9"/>
        <v/>
      </c>
      <c r="B88" s="80" t="str">
        <f t="shared" si="10"/>
        <v/>
      </c>
      <c r="C88" s="80" t="str">
        <f t="shared" si="11"/>
        <v/>
      </c>
      <c r="D88" s="80" t="str">
        <f t="shared" si="12"/>
        <v/>
      </c>
      <c r="E88" s="80" t="str">
        <f t="shared" si="13"/>
        <v/>
      </c>
      <c r="F88" s="80" t="str">
        <f t="shared" si="14"/>
        <v/>
      </c>
      <c r="G88" s="80" t="str">
        <f t="shared" si="14"/>
        <v/>
      </c>
      <c r="H88" s="80" t="str">
        <f t="shared" si="14"/>
        <v/>
      </c>
      <c r="I88" s="413"/>
      <c r="J88" s="414"/>
      <c r="K88" s="415"/>
      <c r="L88" s="415"/>
      <c r="M88" s="415"/>
      <c r="N88" s="415"/>
      <c r="O88" s="415"/>
      <c r="P88" s="415"/>
    </row>
    <row r="89" spans="1:16">
      <c r="A89" s="80" t="str">
        <f t="shared" si="9"/>
        <v/>
      </c>
      <c r="B89" s="80" t="str">
        <f t="shared" si="10"/>
        <v/>
      </c>
      <c r="C89" s="80" t="str">
        <f t="shared" si="11"/>
        <v/>
      </c>
      <c r="D89" s="80" t="str">
        <f t="shared" si="12"/>
        <v/>
      </c>
      <c r="E89" s="80" t="str">
        <f t="shared" si="13"/>
        <v/>
      </c>
      <c r="F89" s="80" t="str">
        <f t="shared" si="14"/>
        <v/>
      </c>
      <c r="G89" s="80" t="str">
        <f t="shared" si="14"/>
        <v/>
      </c>
      <c r="H89" s="80" t="str">
        <f t="shared" si="14"/>
        <v/>
      </c>
      <c r="I89" s="413"/>
      <c r="J89" s="414"/>
      <c r="K89" s="415"/>
      <c r="L89" s="415"/>
      <c r="M89" s="415"/>
      <c r="N89" s="415"/>
      <c r="O89" s="415"/>
      <c r="P89" s="415"/>
    </row>
    <row r="90" spans="1:16">
      <c r="A90" s="80" t="str">
        <f t="shared" si="9"/>
        <v/>
      </c>
      <c r="B90" s="80" t="str">
        <f t="shared" si="10"/>
        <v/>
      </c>
      <c r="C90" s="80" t="str">
        <f t="shared" si="11"/>
        <v/>
      </c>
      <c r="D90" s="80" t="str">
        <f t="shared" si="12"/>
        <v/>
      </c>
      <c r="E90" s="80" t="str">
        <f t="shared" si="13"/>
        <v/>
      </c>
      <c r="F90" s="80" t="str">
        <f t="shared" si="14"/>
        <v/>
      </c>
      <c r="G90" s="80" t="str">
        <f t="shared" si="14"/>
        <v/>
      </c>
      <c r="H90" s="80" t="str">
        <f t="shared" si="14"/>
        <v/>
      </c>
      <c r="I90" s="413"/>
      <c r="J90" s="414"/>
      <c r="K90" s="415"/>
      <c r="L90" s="415"/>
      <c r="M90" s="415"/>
      <c r="N90" s="415"/>
      <c r="O90" s="415"/>
      <c r="P90" s="415"/>
    </row>
    <row r="91" spans="1:16">
      <c r="A91" s="80" t="str">
        <f t="shared" si="9"/>
        <v/>
      </c>
      <c r="B91" s="80" t="str">
        <f t="shared" si="10"/>
        <v/>
      </c>
      <c r="C91" s="80" t="str">
        <f t="shared" si="11"/>
        <v/>
      </c>
      <c r="D91" s="80" t="str">
        <f t="shared" si="12"/>
        <v/>
      </c>
      <c r="E91" s="80" t="str">
        <f t="shared" si="13"/>
        <v/>
      </c>
      <c r="F91" s="80" t="str">
        <f t="shared" si="14"/>
        <v/>
      </c>
      <c r="G91" s="80" t="str">
        <f t="shared" si="14"/>
        <v/>
      </c>
      <c r="H91" s="80" t="str">
        <f t="shared" si="14"/>
        <v/>
      </c>
      <c r="I91" s="413"/>
      <c r="J91" s="414"/>
      <c r="K91" s="415"/>
      <c r="L91" s="415"/>
      <c r="M91" s="415"/>
      <c r="N91" s="415"/>
      <c r="O91" s="415"/>
      <c r="P91" s="415"/>
    </row>
    <row r="92" spans="1:16">
      <c r="A92" s="80" t="str">
        <f t="shared" si="9"/>
        <v/>
      </c>
      <c r="B92" s="80" t="str">
        <f t="shared" si="10"/>
        <v/>
      </c>
      <c r="C92" s="80" t="str">
        <f t="shared" si="11"/>
        <v/>
      </c>
      <c r="D92" s="80" t="str">
        <f t="shared" si="12"/>
        <v/>
      </c>
      <c r="E92" s="80" t="str">
        <f t="shared" si="13"/>
        <v/>
      </c>
      <c r="F92" s="80" t="str">
        <f t="shared" si="14"/>
        <v/>
      </c>
      <c r="G92" s="80" t="str">
        <f t="shared" si="14"/>
        <v/>
      </c>
      <c r="H92" s="80" t="str">
        <f t="shared" si="14"/>
        <v/>
      </c>
      <c r="I92" s="413"/>
      <c r="J92" s="414"/>
      <c r="K92" s="415"/>
      <c r="L92" s="415"/>
      <c r="M92" s="415"/>
      <c r="N92" s="415"/>
      <c r="O92" s="415"/>
      <c r="P92" s="415"/>
    </row>
    <row r="93" spans="1:16">
      <c r="A93" s="80" t="str">
        <f t="shared" si="9"/>
        <v/>
      </c>
      <c r="B93" s="80" t="str">
        <f t="shared" si="10"/>
        <v/>
      </c>
      <c r="C93" s="80" t="str">
        <f t="shared" si="11"/>
        <v/>
      </c>
      <c r="D93" s="80" t="str">
        <f t="shared" si="12"/>
        <v/>
      </c>
      <c r="E93" s="80" t="str">
        <f t="shared" si="13"/>
        <v/>
      </c>
      <c r="F93" s="80" t="str">
        <f t="shared" si="14"/>
        <v/>
      </c>
      <c r="G93" s="80" t="str">
        <f t="shared" si="14"/>
        <v/>
      </c>
      <c r="H93" s="80" t="str">
        <f t="shared" si="14"/>
        <v/>
      </c>
      <c r="I93" s="413"/>
      <c r="J93" s="414"/>
      <c r="K93" s="415"/>
      <c r="L93" s="415"/>
      <c r="M93" s="415"/>
      <c r="N93" s="415"/>
      <c r="O93" s="415"/>
      <c r="P93" s="415"/>
    </row>
    <row r="94" spans="1:16">
      <c r="A94" s="80" t="str">
        <f t="shared" si="9"/>
        <v/>
      </c>
      <c r="B94" s="80" t="str">
        <f t="shared" si="10"/>
        <v/>
      </c>
      <c r="C94" s="80" t="str">
        <f t="shared" si="11"/>
        <v/>
      </c>
      <c r="D94" s="80" t="str">
        <f t="shared" si="12"/>
        <v/>
      </c>
      <c r="E94" s="80" t="str">
        <f t="shared" si="13"/>
        <v/>
      </c>
      <c r="F94" s="80" t="str">
        <f t="shared" si="14"/>
        <v/>
      </c>
      <c r="G94" s="80" t="str">
        <f t="shared" si="14"/>
        <v/>
      </c>
      <c r="H94" s="80" t="str">
        <f t="shared" si="14"/>
        <v/>
      </c>
      <c r="I94" s="413"/>
      <c r="J94" s="414"/>
      <c r="K94" s="415"/>
      <c r="L94" s="415"/>
      <c r="M94" s="415"/>
      <c r="N94" s="415"/>
      <c r="O94" s="415"/>
      <c r="P94" s="415"/>
    </row>
    <row r="95" spans="1:16">
      <c r="A95" s="80" t="str">
        <f t="shared" si="9"/>
        <v/>
      </c>
      <c r="B95" s="80" t="str">
        <f t="shared" si="10"/>
        <v/>
      </c>
      <c r="C95" s="80" t="str">
        <f t="shared" si="11"/>
        <v/>
      </c>
      <c r="D95" s="80" t="str">
        <f t="shared" si="12"/>
        <v/>
      </c>
      <c r="E95" s="80" t="str">
        <f t="shared" si="13"/>
        <v/>
      </c>
      <c r="F95" s="80" t="str">
        <f t="shared" si="14"/>
        <v/>
      </c>
      <c r="G95" s="80" t="str">
        <f t="shared" si="14"/>
        <v/>
      </c>
      <c r="H95" s="80" t="str">
        <f t="shared" si="14"/>
        <v/>
      </c>
      <c r="I95" s="413"/>
      <c r="J95" s="414"/>
      <c r="K95" s="415"/>
      <c r="L95" s="415"/>
      <c r="M95" s="415"/>
      <c r="N95" s="415"/>
      <c r="O95" s="415"/>
      <c r="P95" s="415"/>
    </row>
    <row r="96" spans="1:16">
      <c r="A96" s="80" t="str">
        <f t="shared" si="9"/>
        <v/>
      </c>
      <c r="B96" s="80" t="str">
        <f t="shared" si="10"/>
        <v/>
      </c>
      <c r="C96" s="80" t="str">
        <f t="shared" si="11"/>
        <v/>
      </c>
      <c r="D96" s="80" t="str">
        <f t="shared" si="12"/>
        <v/>
      </c>
      <c r="E96" s="80" t="str">
        <f t="shared" si="13"/>
        <v/>
      </c>
      <c r="F96" s="80" t="str">
        <f t="shared" si="14"/>
        <v/>
      </c>
      <c r="G96" s="80" t="str">
        <f t="shared" si="14"/>
        <v/>
      </c>
      <c r="H96" s="80" t="str">
        <f t="shared" si="14"/>
        <v/>
      </c>
      <c r="I96" s="413"/>
      <c r="J96" s="414"/>
      <c r="K96" s="415"/>
      <c r="L96" s="415"/>
      <c r="M96" s="415"/>
      <c r="N96" s="415"/>
      <c r="O96" s="415"/>
      <c r="P96" s="415"/>
    </row>
    <row r="97" spans="1:16">
      <c r="A97" s="80" t="str">
        <f t="shared" si="9"/>
        <v/>
      </c>
      <c r="B97" s="80" t="str">
        <f t="shared" si="10"/>
        <v/>
      </c>
      <c r="C97" s="80" t="str">
        <f t="shared" si="11"/>
        <v/>
      </c>
      <c r="D97" s="80" t="str">
        <f t="shared" si="12"/>
        <v/>
      </c>
      <c r="E97" s="80" t="str">
        <f t="shared" si="13"/>
        <v/>
      </c>
      <c r="F97" s="80" t="str">
        <f t="shared" si="14"/>
        <v/>
      </c>
      <c r="G97" s="80" t="str">
        <f t="shared" si="14"/>
        <v/>
      </c>
      <c r="H97" s="80" t="str">
        <f t="shared" si="14"/>
        <v/>
      </c>
      <c r="I97" s="413"/>
      <c r="J97" s="414"/>
      <c r="K97" s="415"/>
      <c r="L97" s="415"/>
      <c r="M97" s="415"/>
      <c r="N97" s="415"/>
      <c r="O97" s="415"/>
      <c r="P97" s="415"/>
    </row>
    <row r="98" spans="1:16">
      <c r="A98" s="80" t="str">
        <f t="shared" si="9"/>
        <v/>
      </c>
      <c r="B98" s="80" t="str">
        <f t="shared" si="10"/>
        <v/>
      </c>
      <c r="C98" s="80" t="str">
        <f t="shared" si="11"/>
        <v/>
      </c>
      <c r="D98" s="80" t="str">
        <f t="shared" si="12"/>
        <v/>
      </c>
      <c r="E98" s="80" t="str">
        <f t="shared" si="13"/>
        <v/>
      </c>
      <c r="F98" s="80" t="str">
        <f t="shared" si="14"/>
        <v/>
      </c>
      <c r="G98" s="80" t="str">
        <f t="shared" si="14"/>
        <v/>
      </c>
      <c r="H98" s="80" t="str">
        <f t="shared" si="14"/>
        <v/>
      </c>
      <c r="I98" s="413"/>
      <c r="J98" s="414"/>
      <c r="K98" s="415"/>
      <c r="L98" s="415"/>
      <c r="M98" s="415"/>
      <c r="N98" s="415"/>
      <c r="O98" s="415"/>
      <c r="P98" s="415"/>
    </row>
    <row r="99" spans="1:16">
      <c r="A99" s="80" t="str">
        <f t="shared" si="9"/>
        <v/>
      </c>
      <c r="B99" s="80" t="str">
        <f t="shared" si="10"/>
        <v/>
      </c>
      <c r="C99" s="80" t="str">
        <f t="shared" si="11"/>
        <v/>
      </c>
      <c r="D99" s="80" t="str">
        <f t="shared" si="12"/>
        <v/>
      </c>
      <c r="E99" s="80" t="str">
        <f t="shared" si="13"/>
        <v/>
      </c>
      <c r="F99" s="80" t="str">
        <f t="shared" si="14"/>
        <v/>
      </c>
      <c r="G99" s="80" t="str">
        <f t="shared" si="14"/>
        <v/>
      </c>
      <c r="H99" s="80" t="str">
        <f t="shared" si="14"/>
        <v/>
      </c>
      <c r="I99" s="413"/>
      <c r="J99" s="414"/>
      <c r="K99" s="415"/>
      <c r="L99" s="415"/>
      <c r="M99" s="415"/>
      <c r="N99" s="415"/>
      <c r="O99" s="415"/>
      <c r="P99" s="415"/>
    </row>
    <row r="100" spans="1:16">
      <c r="A100" s="80" t="str">
        <f t="shared" si="9"/>
        <v/>
      </c>
      <c r="B100" s="80" t="str">
        <f t="shared" si="10"/>
        <v/>
      </c>
      <c r="C100" s="80" t="str">
        <f t="shared" si="11"/>
        <v/>
      </c>
      <c r="D100" s="80" t="str">
        <f t="shared" si="12"/>
        <v/>
      </c>
      <c r="E100" s="80" t="str">
        <f t="shared" si="13"/>
        <v/>
      </c>
      <c r="F100" s="80" t="str">
        <f t="shared" si="14"/>
        <v/>
      </c>
      <c r="G100" s="80" t="str">
        <f t="shared" si="14"/>
        <v/>
      </c>
      <c r="H100" s="80" t="str">
        <f t="shared" si="14"/>
        <v/>
      </c>
      <c r="I100" s="413"/>
      <c r="J100" s="414"/>
      <c r="K100" s="415"/>
      <c r="L100" s="415"/>
      <c r="M100" s="415"/>
      <c r="N100" s="415"/>
      <c r="O100" s="415"/>
      <c r="P100" s="415"/>
    </row>
    <row r="101" spans="1:16">
      <c r="A101" s="80" t="str">
        <f t="shared" si="9"/>
        <v/>
      </c>
      <c r="B101" s="80" t="str">
        <f t="shared" si="10"/>
        <v/>
      </c>
      <c r="C101" s="80" t="str">
        <f t="shared" si="11"/>
        <v/>
      </c>
      <c r="D101" s="80" t="str">
        <f t="shared" si="12"/>
        <v/>
      </c>
      <c r="E101" s="80" t="str">
        <f t="shared" si="13"/>
        <v/>
      </c>
      <c r="F101" s="80" t="str">
        <f t="shared" si="14"/>
        <v/>
      </c>
      <c r="G101" s="80" t="str">
        <f t="shared" si="14"/>
        <v/>
      </c>
      <c r="H101" s="80" t="str">
        <f t="shared" si="14"/>
        <v/>
      </c>
      <c r="I101" s="413"/>
      <c r="J101" s="414"/>
      <c r="K101" s="415"/>
      <c r="L101" s="415"/>
      <c r="M101" s="415"/>
      <c r="N101" s="415"/>
      <c r="O101" s="415"/>
      <c r="P101" s="415"/>
    </row>
    <row r="102" spans="1:16">
      <c r="A102" s="80" t="str">
        <f t="shared" si="9"/>
        <v/>
      </c>
      <c r="B102" s="80" t="str">
        <f t="shared" si="10"/>
        <v/>
      </c>
      <c r="C102" s="80" t="str">
        <f t="shared" si="11"/>
        <v/>
      </c>
      <c r="D102" s="80" t="str">
        <f t="shared" si="12"/>
        <v/>
      </c>
      <c r="E102" s="80" t="str">
        <f t="shared" si="13"/>
        <v/>
      </c>
      <c r="F102" s="80" t="str">
        <f t="shared" si="14"/>
        <v/>
      </c>
      <c r="G102" s="80" t="str">
        <f t="shared" si="14"/>
        <v/>
      </c>
      <c r="H102" s="80" t="str">
        <f t="shared" si="14"/>
        <v/>
      </c>
      <c r="I102" s="413"/>
      <c r="J102" s="414"/>
      <c r="K102" s="415"/>
      <c r="L102" s="415"/>
      <c r="M102" s="415"/>
      <c r="N102" s="415"/>
      <c r="O102" s="415"/>
      <c r="P102" s="415"/>
    </row>
    <row r="103" spans="1:16">
      <c r="A103" s="80" t="str">
        <f t="shared" si="9"/>
        <v/>
      </c>
      <c r="B103" s="80" t="str">
        <f t="shared" si="10"/>
        <v/>
      </c>
      <c r="C103" s="80" t="str">
        <f t="shared" si="11"/>
        <v/>
      </c>
      <c r="D103" s="80" t="str">
        <f t="shared" si="12"/>
        <v/>
      </c>
      <c r="E103" s="80" t="str">
        <f t="shared" si="13"/>
        <v/>
      </c>
      <c r="F103" s="80" t="str">
        <f t="shared" si="14"/>
        <v/>
      </c>
      <c r="G103" s="80" t="str">
        <f t="shared" si="14"/>
        <v/>
      </c>
      <c r="H103" s="80" t="str">
        <f t="shared" si="14"/>
        <v/>
      </c>
      <c r="I103" s="413"/>
      <c r="J103" s="414"/>
      <c r="K103" s="415"/>
      <c r="L103" s="415"/>
      <c r="M103" s="415"/>
      <c r="N103" s="415"/>
      <c r="O103" s="415"/>
      <c r="P103" s="415"/>
    </row>
    <row r="104" spans="1:16">
      <c r="A104" s="80" t="str">
        <f t="shared" si="9"/>
        <v/>
      </c>
      <c r="B104" s="80" t="str">
        <f t="shared" si="10"/>
        <v/>
      </c>
      <c r="C104" s="80" t="str">
        <f t="shared" si="11"/>
        <v/>
      </c>
      <c r="D104" s="80" t="str">
        <f t="shared" si="12"/>
        <v/>
      </c>
      <c r="E104" s="80" t="str">
        <f t="shared" si="13"/>
        <v/>
      </c>
      <c r="F104" s="80" t="str">
        <f t="shared" si="14"/>
        <v/>
      </c>
      <c r="G104" s="80" t="str">
        <f t="shared" si="14"/>
        <v/>
      </c>
      <c r="H104" s="80" t="str">
        <f t="shared" si="14"/>
        <v/>
      </c>
      <c r="I104" s="413"/>
      <c r="J104" s="414"/>
      <c r="K104" s="415"/>
      <c r="L104" s="415"/>
      <c r="M104" s="415"/>
      <c r="N104" s="415"/>
      <c r="O104" s="415"/>
      <c r="P104" s="415"/>
    </row>
    <row r="105" spans="1:16">
      <c r="A105" s="80" t="str">
        <f t="shared" si="9"/>
        <v/>
      </c>
      <c r="B105" s="80" t="str">
        <f t="shared" si="10"/>
        <v/>
      </c>
      <c r="C105" s="80" t="str">
        <f t="shared" si="11"/>
        <v/>
      </c>
      <c r="D105" s="80" t="str">
        <f t="shared" si="12"/>
        <v/>
      </c>
      <c r="E105" s="80" t="str">
        <f t="shared" si="13"/>
        <v/>
      </c>
      <c r="F105" s="80" t="str">
        <f t="shared" ref="F105:H124" si="15">IF(Cptes1="","",LEFT(Cptes1,7))</f>
        <v/>
      </c>
      <c r="G105" s="80" t="str">
        <f t="shared" si="15"/>
        <v/>
      </c>
      <c r="H105" s="80" t="str">
        <f t="shared" si="15"/>
        <v/>
      </c>
      <c r="I105" s="413"/>
      <c r="J105" s="414"/>
      <c r="K105" s="415"/>
      <c r="L105" s="415"/>
      <c r="M105" s="415"/>
      <c r="N105" s="415"/>
      <c r="O105" s="415"/>
      <c r="P105" s="415"/>
    </row>
    <row r="106" spans="1:16">
      <c r="A106" s="80" t="str">
        <f t="shared" si="9"/>
        <v/>
      </c>
      <c r="B106" s="80" t="str">
        <f t="shared" si="10"/>
        <v/>
      </c>
      <c r="C106" s="80" t="str">
        <f t="shared" si="11"/>
        <v/>
      </c>
      <c r="D106" s="80" t="str">
        <f t="shared" si="12"/>
        <v/>
      </c>
      <c r="E106" s="80" t="str">
        <f t="shared" si="13"/>
        <v/>
      </c>
      <c r="F106" s="80" t="str">
        <f t="shared" si="15"/>
        <v/>
      </c>
      <c r="G106" s="80" t="str">
        <f t="shared" si="15"/>
        <v/>
      </c>
      <c r="H106" s="80" t="str">
        <f t="shared" si="15"/>
        <v/>
      </c>
      <c r="I106" s="413"/>
      <c r="J106" s="414"/>
      <c r="K106" s="415"/>
      <c r="L106" s="415"/>
      <c r="M106" s="415"/>
      <c r="N106" s="415"/>
      <c r="O106" s="415"/>
      <c r="P106" s="415"/>
    </row>
    <row r="107" spans="1:16">
      <c r="A107" s="80" t="str">
        <f t="shared" si="9"/>
        <v/>
      </c>
      <c r="B107" s="80" t="str">
        <f t="shared" si="10"/>
        <v/>
      </c>
      <c r="C107" s="80" t="str">
        <f t="shared" si="11"/>
        <v/>
      </c>
      <c r="D107" s="80" t="str">
        <f t="shared" si="12"/>
        <v/>
      </c>
      <c r="E107" s="80" t="str">
        <f t="shared" si="13"/>
        <v/>
      </c>
      <c r="F107" s="80" t="str">
        <f t="shared" si="15"/>
        <v/>
      </c>
      <c r="G107" s="80" t="str">
        <f t="shared" si="15"/>
        <v/>
      </c>
      <c r="H107" s="80" t="str">
        <f t="shared" si="15"/>
        <v/>
      </c>
      <c r="I107" s="413"/>
      <c r="J107" s="414"/>
      <c r="K107" s="415"/>
      <c r="L107" s="415"/>
      <c r="M107" s="415"/>
      <c r="N107" s="415"/>
      <c r="O107" s="415"/>
      <c r="P107" s="415"/>
    </row>
    <row r="108" spans="1:16">
      <c r="A108" s="80" t="str">
        <f t="shared" si="9"/>
        <v/>
      </c>
      <c r="B108" s="80" t="str">
        <f t="shared" si="10"/>
        <v/>
      </c>
      <c r="C108" s="80" t="str">
        <f t="shared" si="11"/>
        <v/>
      </c>
      <c r="D108" s="80" t="str">
        <f t="shared" si="12"/>
        <v/>
      </c>
      <c r="E108" s="80" t="str">
        <f t="shared" si="13"/>
        <v/>
      </c>
      <c r="F108" s="80" t="str">
        <f t="shared" si="15"/>
        <v/>
      </c>
      <c r="G108" s="80" t="str">
        <f t="shared" si="15"/>
        <v/>
      </c>
      <c r="H108" s="80" t="str">
        <f t="shared" si="15"/>
        <v/>
      </c>
      <c r="I108" s="413"/>
      <c r="J108" s="414"/>
      <c r="K108" s="415"/>
      <c r="L108" s="415"/>
      <c r="M108" s="415"/>
      <c r="N108" s="415"/>
      <c r="O108" s="415"/>
      <c r="P108" s="415"/>
    </row>
    <row r="109" spans="1:16">
      <c r="A109" s="80" t="str">
        <f t="shared" si="9"/>
        <v/>
      </c>
      <c r="B109" s="80" t="str">
        <f t="shared" si="10"/>
        <v/>
      </c>
      <c r="C109" s="80" t="str">
        <f t="shared" si="11"/>
        <v/>
      </c>
      <c r="D109" s="80" t="str">
        <f t="shared" si="12"/>
        <v/>
      </c>
      <c r="E109" s="80" t="str">
        <f t="shared" si="13"/>
        <v/>
      </c>
      <c r="F109" s="80" t="str">
        <f t="shared" si="15"/>
        <v/>
      </c>
      <c r="G109" s="80" t="str">
        <f t="shared" si="15"/>
        <v/>
      </c>
      <c r="H109" s="80" t="str">
        <f t="shared" si="15"/>
        <v/>
      </c>
      <c r="I109" s="413"/>
      <c r="J109" s="414"/>
      <c r="K109" s="415"/>
      <c r="L109" s="415"/>
      <c r="M109" s="415"/>
      <c r="N109" s="415"/>
      <c r="O109" s="415"/>
      <c r="P109" s="415"/>
    </row>
    <row r="110" spans="1:16">
      <c r="A110" s="80" t="str">
        <f t="shared" si="9"/>
        <v/>
      </c>
      <c r="B110" s="80" t="str">
        <f t="shared" si="10"/>
        <v/>
      </c>
      <c r="C110" s="80" t="str">
        <f t="shared" si="11"/>
        <v/>
      </c>
      <c r="D110" s="80" t="str">
        <f t="shared" si="12"/>
        <v/>
      </c>
      <c r="E110" s="80" t="str">
        <f t="shared" si="13"/>
        <v/>
      </c>
      <c r="F110" s="80" t="str">
        <f t="shared" si="15"/>
        <v/>
      </c>
      <c r="G110" s="80" t="str">
        <f t="shared" si="15"/>
        <v/>
      </c>
      <c r="H110" s="80" t="str">
        <f t="shared" si="15"/>
        <v/>
      </c>
      <c r="I110" s="413"/>
      <c r="J110" s="414"/>
      <c r="K110" s="415"/>
      <c r="L110" s="415"/>
      <c r="M110" s="415"/>
      <c r="N110" s="415"/>
      <c r="O110" s="415"/>
      <c r="P110" s="415"/>
    </row>
    <row r="111" spans="1:16">
      <c r="A111" s="80" t="str">
        <f t="shared" si="9"/>
        <v/>
      </c>
      <c r="B111" s="80" t="str">
        <f t="shared" si="10"/>
        <v/>
      </c>
      <c r="C111" s="80" t="str">
        <f t="shared" si="11"/>
        <v/>
      </c>
      <c r="D111" s="80" t="str">
        <f t="shared" si="12"/>
        <v/>
      </c>
      <c r="E111" s="80" t="str">
        <f t="shared" si="13"/>
        <v/>
      </c>
      <c r="F111" s="80" t="str">
        <f t="shared" si="15"/>
        <v/>
      </c>
      <c r="G111" s="80" t="str">
        <f t="shared" si="15"/>
        <v/>
      </c>
      <c r="H111" s="80" t="str">
        <f t="shared" si="15"/>
        <v/>
      </c>
      <c r="I111" s="413"/>
      <c r="J111" s="414"/>
      <c r="K111" s="415"/>
      <c r="L111" s="415"/>
      <c r="M111" s="415"/>
      <c r="N111" s="415"/>
      <c r="O111" s="415"/>
      <c r="P111" s="415"/>
    </row>
    <row r="112" spans="1:16">
      <c r="A112" s="80" t="str">
        <f t="shared" si="9"/>
        <v/>
      </c>
      <c r="B112" s="80" t="str">
        <f t="shared" si="10"/>
        <v/>
      </c>
      <c r="C112" s="80" t="str">
        <f t="shared" si="11"/>
        <v/>
      </c>
      <c r="D112" s="80" t="str">
        <f t="shared" si="12"/>
        <v/>
      </c>
      <c r="E112" s="80" t="str">
        <f t="shared" si="13"/>
        <v/>
      </c>
      <c r="F112" s="80" t="str">
        <f t="shared" si="15"/>
        <v/>
      </c>
      <c r="G112" s="80" t="str">
        <f t="shared" si="15"/>
        <v/>
      </c>
      <c r="H112" s="80" t="str">
        <f t="shared" si="15"/>
        <v/>
      </c>
      <c r="I112" s="413"/>
      <c r="J112" s="414"/>
      <c r="K112" s="415"/>
      <c r="L112" s="415"/>
      <c r="M112" s="415"/>
      <c r="N112" s="415"/>
      <c r="O112" s="415"/>
      <c r="P112" s="415"/>
    </row>
    <row r="113" spans="1:16">
      <c r="A113" s="80" t="str">
        <f t="shared" si="9"/>
        <v/>
      </c>
      <c r="B113" s="80" t="str">
        <f t="shared" si="10"/>
        <v/>
      </c>
      <c r="C113" s="80" t="str">
        <f t="shared" si="11"/>
        <v/>
      </c>
      <c r="D113" s="80" t="str">
        <f t="shared" si="12"/>
        <v/>
      </c>
      <c r="E113" s="80" t="str">
        <f t="shared" si="13"/>
        <v/>
      </c>
      <c r="F113" s="80" t="str">
        <f t="shared" si="15"/>
        <v/>
      </c>
      <c r="G113" s="80" t="str">
        <f t="shared" si="15"/>
        <v/>
      </c>
      <c r="H113" s="80" t="str">
        <f t="shared" si="15"/>
        <v/>
      </c>
      <c r="I113" s="413"/>
      <c r="J113" s="414"/>
      <c r="K113" s="415"/>
      <c r="L113" s="415"/>
      <c r="M113" s="415"/>
      <c r="N113" s="415"/>
      <c r="O113" s="415"/>
      <c r="P113" s="415"/>
    </row>
    <row r="114" spans="1:16">
      <c r="A114" s="80" t="str">
        <f t="shared" si="9"/>
        <v/>
      </c>
      <c r="B114" s="80" t="str">
        <f t="shared" si="10"/>
        <v/>
      </c>
      <c r="C114" s="80" t="str">
        <f t="shared" si="11"/>
        <v/>
      </c>
      <c r="D114" s="80" t="str">
        <f t="shared" si="12"/>
        <v/>
      </c>
      <c r="E114" s="80" t="str">
        <f t="shared" si="13"/>
        <v/>
      </c>
      <c r="F114" s="80" t="str">
        <f t="shared" si="15"/>
        <v/>
      </c>
      <c r="G114" s="80" t="str">
        <f t="shared" si="15"/>
        <v/>
      </c>
      <c r="H114" s="80" t="str">
        <f t="shared" si="15"/>
        <v/>
      </c>
      <c r="I114" s="413"/>
      <c r="J114" s="414"/>
      <c r="K114" s="415"/>
      <c r="L114" s="415"/>
      <c r="M114" s="415"/>
      <c r="N114" s="415"/>
      <c r="O114" s="415"/>
      <c r="P114" s="415"/>
    </row>
    <row r="115" spans="1:16">
      <c r="A115" s="80" t="str">
        <f t="shared" si="9"/>
        <v/>
      </c>
      <c r="B115" s="80" t="str">
        <f t="shared" si="10"/>
        <v/>
      </c>
      <c r="C115" s="80" t="str">
        <f t="shared" si="11"/>
        <v/>
      </c>
      <c r="D115" s="80" t="str">
        <f t="shared" si="12"/>
        <v/>
      </c>
      <c r="E115" s="80" t="str">
        <f t="shared" si="13"/>
        <v/>
      </c>
      <c r="F115" s="80" t="str">
        <f t="shared" si="15"/>
        <v/>
      </c>
      <c r="G115" s="80" t="str">
        <f t="shared" si="15"/>
        <v/>
      </c>
      <c r="H115" s="80" t="str">
        <f t="shared" si="15"/>
        <v/>
      </c>
      <c r="I115" s="413"/>
      <c r="J115" s="414"/>
      <c r="K115" s="415"/>
      <c r="L115" s="415"/>
      <c r="M115" s="415"/>
      <c r="N115" s="415"/>
      <c r="O115" s="415"/>
      <c r="P115" s="415"/>
    </row>
    <row r="116" spans="1:16">
      <c r="A116" s="80" t="str">
        <f t="shared" si="9"/>
        <v/>
      </c>
      <c r="B116" s="80" t="str">
        <f t="shared" si="10"/>
        <v/>
      </c>
      <c r="C116" s="80" t="str">
        <f t="shared" si="11"/>
        <v/>
      </c>
      <c r="D116" s="80" t="str">
        <f t="shared" si="12"/>
        <v/>
      </c>
      <c r="E116" s="80" t="str">
        <f t="shared" si="13"/>
        <v/>
      </c>
      <c r="F116" s="80" t="str">
        <f t="shared" si="15"/>
        <v/>
      </c>
      <c r="G116" s="80" t="str">
        <f t="shared" si="15"/>
        <v/>
      </c>
      <c r="H116" s="80" t="str">
        <f t="shared" si="15"/>
        <v/>
      </c>
      <c r="I116" s="413"/>
      <c r="J116" s="414"/>
      <c r="K116" s="415"/>
      <c r="L116" s="415"/>
      <c r="M116" s="415"/>
      <c r="N116" s="415"/>
      <c r="O116" s="415"/>
      <c r="P116" s="415"/>
    </row>
    <row r="117" spans="1:16">
      <c r="A117" s="80" t="str">
        <f t="shared" si="9"/>
        <v/>
      </c>
      <c r="B117" s="80" t="str">
        <f t="shared" si="10"/>
        <v/>
      </c>
      <c r="C117" s="80" t="str">
        <f t="shared" si="11"/>
        <v/>
      </c>
      <c r="D117" s="80" t="str">
        <f t="shared" si="12"/>
        <v/>
      </c>
      <c r="E117" s="80" t="str">
        <f t="shared" si="13"/>
        <v/>
      </c>
      <c r="F117" s="80" t="str">
        <f t="shared" si="15"/>
        <v/>
      </c>
      <c r="G117" s="80" t="str">
        <f t="shared" si="15"/>
        <v/>
      </c>
      <c r="H117" s="80" t="str">
        <f t="shared" si="15"/>
        <v/>
      </c>
      <c r="I117" s="413"/>
      <c r="J117" s="414"/>
      <c r="K117" s="415"/>
      <c r="L117" s="415"/>
      <c r="M117" s="415"/>
      <c r="N117" s="415"/>
      <c r="O117" s="415"/>
      <c r="P117" s="415"/>
    </row>
    <row r="118" spans="1:16">
      <c r="A118" s="80" t="str">
        <f t="shared" si="9"/>
        <v/>
      </c>
      <c r="B118" s="80" t="str">
        <f t="shared" si="10"/>
        <v/>
      </c>
      <c r="C118" s="80" t="str">
        <f t="shared" si="11"/>
        <v/>
      </c>
      <c r="D118" s="80" t="str">
        <f t="shared" si="12"/>
        <v/>
      </c>
      <c r="E118" s="80" t="str">
        <f t="shared" si="13"/>
        <v/>
      </c>
      <c r="F118" s="80" t="str">
        <f t="shared" si="15"/>
        <v/>
      </c>
      <c r="G118" s="80" t="str">
        <f t="shared" si="15"/>
        <v/>
      </c>
      <c r="H118" s="80" t="str">
        <f t="shared" si="15"/>
        <v/>
      </c>
      <c r="I118" s="413"/>
      <c r="J118" s="414"/>
      <c r="K118" s="415"/>
      <c r="L118" s="415"/>
      <c r="M118" s="415"/>
      <c r="N118" s="415"/>
      <c r="O118" s="415"/>
      <c r="P118" s="415"/>
    </row>
    <row r="119" spans="1:16">
      <c r="A119" s="80" t="str">
        <f t="shared" si="9"/>
        <v/>
      </c>
      <c r="B119" s="80" t="str">
        <f t="shared" si="10"/>
        <v/>
      </c>
      <c r="C119" s="80" t="str">
        <f t="shared" si="11"/>
        <v/>
      </c>
      <c r="D119" s="80" t="str">
        <f t="shared" si="12"/>
        <v/>
      </c>
      <c r="E119" s="80" t="str">
        <f t="shared" si="13"/>
        <v/>
      </c>
      <c r="F119" s="80" t="str">
        <f t="shared" si="15"/>
        <v/>
      </c>
      <c r="G119" s="80" t="str">
        <f t="shared" si="15"/>
        <v/>
      </c>
      <c r="H119" s="80" t="str">
        <f t="shared" si="15"/>
        <v/>
      </c>
      <c r="I119" s="413"/>
      <c r="J119" s="414"/>
      <c r="K119" s="415"/>
      <c r="L119" s="415"/>
      <c r="M119" s="415"/>
      <c r="N119" s="415"/>
      <c r="O119" s="415"/>
      <c r="P119" s="415"/>
    </row>
    <row r="120" spans="1:16">
      <c r="A120" s="80" t="str">
        <f t="shared" si="9"/>
        <v/>
      </c>
      <c r="B120" s="80" t="str">
        <f t="shared" si="10"/>
        <v/>
      </c>
      <c r="C120" s="80" t="str">
        <f t="shared" si="11"/>
        <v/>
      </c>
      <c r="D120" s="80" t="str">
        <f t="shared" si="12"/>
        <v/>
      </c>
      <c r="E120" s="80" t="str">
        <f t="shared" si="13"/>
        <v/>
      </c>
      <c r="F120" s="80" t="str">
        <f t="shared" si="15"/>
        <v/>
      </c>
      <c r="G120" s="80" t="str">
        <f t="shared" si="15"/>
        <v/>
      </c>
      <c r="H120" s="80" t="str">
        <f t="shared" si="15"/>
        <v/>
      </c>
      <c r="I120" s="413"/>
      <c r="J120" s="414"/>
      <c r="K120" s="415"/>
      <c r="L120" s="415"/>
      <c r="M120" s="415"/>
      <c r="N120" s="415"/>
      <c r="O120" s="415"/>
      <c r="P120" s="415"/>
    </row>
    <row r="121" spans="1:16">
      <c r="A121" s="80" t="str">
        <f t="shared" si="9"/>
        <v/>
      </c>
      <c r="B121" s="80" t="str">
        <f t="shared" si="10"/>
        <v/>
      </c>
      <c r="C121" s="80" t="str">
        <f t="shared" si="11"/>
        <v/>
      </c>
      <c r="D121" s="80" t="str">
        <f t="shared" si="12"/>
        <v/>
      </c>
      <c r="E121" s="80" t="str">
        <f t="shared" si="13"/>
        <v/>
      </c>
      <c r="F121" s="80" t="str">
        <f t="shared" si="15"/>
        <v/>
      </c>
      <c r="G121" s="80" t="str">
        <f t="shared" si="15"/>
        <v/>
      </c>
      <c r="H121" s="80" t="str">
        <f t="shared" si="15"/>
        <v/>
      </c>
      <c r="I121" s="413"/>
      <c r="J121" s="414"/>
      <c r="K121" s="415"/>
      <c r="L121" s="415"/>
      <c r="M121" s="415"/>
      <c r="N121" s="415"/>
      <c r="O121" s="415"/>
      <c r="P121" s="415"/>
    </row>
    <row r="122" spans="1:16">
      <c r="A122" s="80" t="str">
        <f t="shared" si="9"/>
        <v/>
      </c>
      <c r="B122" s="80" t="str">
        <f t="shared" si="10"/>
        <v/>
      </c>
      <c r="C122" s="80" t="str">
        <f t="shared" si="11"/>
        <v/>
      </c>
      <c r="D122" s="80" t="str">
        <f t="shared" si="12"/>
        <v/>
      </c>
      <c r="E122" s="80" t="str">
        <f t="shared" si="13"/>
        <v/>
      </c>
      <c r="F122" s="80" t="str">
        <f t="shared" si="15"/>
        <v/>
      </c>
      <c r="G122" s="80" t="str">
        <f t="shared" si="15"/>
        <v/>
      </c>
      <c r="H122" s="80" t="str">
        <f t="shared" si="15"/>
        <v/>
      </c>
      <c r="I122" s="413"/>
      <c r="J122" s="414"/>
      <c r="K122" s="415"/>
      <c r="L122" s="415"/>
      <c r="M122" s="415"/>
      <c r="N122" s="415"/>
      <c r="O122" s="415"/>
      <c r="P122" s="415"/>
    </row>
    <row r="123" spans="1:16">
      <c r="A123" s="80" t="str">
        <f t="shared" si="9"/>
        <v/>
      </c>
      <c r="B123" s="80" t="str">
        <f t="shared" si="10"/>
        <v/>
      </c>
      <c r="C123" s="80" t="str">
        <f t="shared" si="11"/>
        <v/>
      </c>
      <c r="D123" s="80" t="str">
        <f t="shared" si="12"/>
        <v/>
      </c>
      <c r="E123" s="80" t="str">
        <f t="shared" si="13"/>
        <v/>
      </c>
      <c r="F123" s="80" t="str">
        <f t="shared" si="15"/>
        <v/>
      </c>
      <c r="G123" s="80" t="str">
        <f t="shared" si="15"/>
        <v/>
      </c>
      <c r="H123" s="80" t="str">
        <f t="shared" si="15"/>
        <v/>
      </c>
      <c r="I123" s="413"/>
      <c r="J123" s="414"/>
      <c r="K123" s="415"/>
      <c r="L123" s="415"/>
      <c r="M123" s="415"/>
      <c r="N123" s="415"/>
      <c r="O123" s="415"/>
      <c r="P123" s="415"/>
    </row>
    <row r="124" spans="1:16">
      <c r="A124" s="80" t="str">
        <f t="shared" si="9"/>
        <v/>
      </c>
      <c r="B124" s="80" t="str">
        <f t="shared" si="10"/>
        <v/>
      </c>
      <c r="C124" s="80" t="str">
        <f t="shared" si="11"/>
        <v/>
      </c>
      <c r="D124" s="80" t="str">
        <f t="shared" si="12"/>
        <v/>
      </c>
      <c r="E124" s="80" t="str">
        <f t="shared" si="13"/>
        <v/>
      </c>
      <c r="F124" s="80" t="str">
        <f t="shared" si="15"/>
        <v/>
      </c>
      <c r="G124" s="80" t="str">
        <f t="shared" si="15"/>
        <v/>
      </c>
      <c r="H124" s="80" t="str">
        <f t="shared" si="15"/>
        <v/>
      </c>
      <c r="I124" s="413"/>
      <c r="J124" s="414"/>
      <c r="K124" s="415"/>
      <c r="L124" s="415"/>
      <c r="M124" s="415"/>
      <c r="N124" s="415"/>
      <c r="O124" s="415"/>
      <c r="P124" s="415"/>
    </row>
    <row r="125" spans="1:16">
      <c r="A125" s="80" t="str">
        <f t="shared" si="9"/>
        <v/>
      </c>
      <c r="B125" s="80" t="str">
        <f t="shared" si="10"/>
        <v/>
      </c>
      <c r="C125" s="80" t="str">
        <f t="shared" si="11"/>
        <v/>
      </c>
      <c r="D125" s="80" t="str">
        <f t="shared" si="12"/>
        <v/>
      </c>
      <c r="E125" s="80" t="str">
        <f t="shared" si="13"/>
        <v/>
      </c>
      <c r="F125" s="80" t="str">
        <f t="shared" ref="F125:H144" si="16">IF(Cptes1="","",LEFT(Cptes1,7))</f>
        <v/>
      </c>
      <c r="G125" s="80" t="str">
        <f t="shared" si="16"/>
        <v/>
      </c>
      <c r="H125" s="80" t="str">
        <f t="shared" si="16"/>
        <v/>
      </c>
      <c r="I125" s="413"/>
      <c r="J125" s="414"/>
      <c r="K125" s="415"/>
      <c r="L125" s="415"/>
      <c r="M125" s="415"/>
      <c r="N125" s="415"/>
      <c r="O125" s="415"/>
      <c r="P125" s="415"/>
    </row>
    <row r="126" spans="1:16">
      <c r="A126" s="80" t="str">
        <f t="shared" si="9"/>
        <v/>
      </c>
      <c r="B126" s="80" t="str">
        <f t="shared" si="10"/>
        <v/>
      </c>
      <c r="C126" s="80" t="str">
        <f t="shared" si="11"/>
        <v/>
      </c>
      <c r="D126" s="80" t="str">
        <f t="shared" si="12"/>
        <v/>
      </c>
      <c r="E126" s="80" t="str">
        <f t="shared" si="13"/>
        <v/>
      </c>
      <c r="F126" s="80" t="str">
        <f t="shared" si="16"/>
        <v/>
      </c>
      <c r="G126" s="80" t="str">
        <f t="shared" si="16"/>
        <v/>
      </c>
      <c r="H126" s="80" t="str">
        <f t="shared" si="16"/>
        <v/>
      </c>
      <c r="I126" s="413"/>
      <c r="J126" s="414"/>
      <c r="K126" s="415"/>
      <c r="L126" s="415"/>
      <c r="M126" s="415"/>
      <c r="N126" s="415"/>
      <c r="O126" s="415"/>
      <c r="P126" s="415"/>
    </row>
    <row r="127" spans="1:16">
      <c r="A127" s="80" t="str">
        <f t="shared" si="9"/>
        <v/>
      </c>
      <c r="B127" s="80" t="str">
        <f t="shared" si="10"/>
        <v/>
      </c>
      <c r="C127" s="80" t="str">
        <f t="shared" si="11"/>
        <v/>
      </c>
      <c r="D127" s="80" t="str">
        <f t="shared" si="12"/>
        <v/>
      </c>
      <c r="E127" s="80" t="str">
        <f t="shared" si="13"/>
        <v/>
      </c>
      <c r="F127" s="80" t="str">
        <f t="shared" si="16"/>
        <v/>
      </c>
      <c r="G127" s="80" t="str">
        <f t="shared" si="16"/>
        <v/>
      </c>
      <c r="H127" s="80" t="str">
        <f t="shared" si="16"/>
        <v/>
      </c>
      <c r="I127" s="413"/>
      <c r="J127" s="414"/>
      <c r="K127" s="415"/>
      <c r="L127" s="415"/>
      <c r="M127" s="415"/>
      <c r="N127" s="415"/>
      <c r="O127" s="415"/>
      <c r="P127" s="415"/>
    </row>
    <row r="128" spans="1:16">
      <c r="A128" s="80" t="str">
        <f t="shared" si="9"/>
        <v/>
      </c>
      <c r="B128" s="80" t="str">
        <f t="shared" si="10"/>
        <v/>
      </c>
      <c r="C128" s="80" t="str">
        <f t="shared" si="11"/>
        <v/>
      </c>
      <c r="D128" s="80" t="str">
        <f t="shared" si="12"/>
        <v/>
      </c>
      <c r="E128" s="80" t="str">
        <f t="shared" si="13"/>
        <v/>
      </c>
      <c r="F128" s="80" t="str">
        <f t="shared" si="16"/>
        <v/>
      </c>
      <c r="G128" s="80" t="str">
        <f t="shared" si="16"/>
        <v/>
      </c>
      <c r="H128" s="80" t="str">
        <f t="shared" si="16"/>
        <v/>
      </c>
      <c r="I128" s="413"/>
      <c r="J128" s="414"/>
      <c r="K128" s="415"/>
      <c r="L128" s="415"/>
      <c r="M128" s="415"/>
      <c r="N128" s="415"/>
      <c r="O128" s="415"/>
      <c r="P128" s="415"/>
    </row>
    <row r="129" spans="1:16">
      <c r="A129" s="80" t="str">
        <f t="shared" si="9"/>
        <v/>
      </c>
      <c r="B129" s="80" t="str">
        <f t="shared" si="10"/>
        <v/>
      </c>
      <c r="C129" s="80" t="str">
        <f t="shared" si="11"/>
        <v/>
      </c>
      <c r="D129" s="80" t="str">
        <f t="shared" si="12"/>
        <v/>
      </c>
      <c r="E129" s="80" t="str">
        <f t="shared" si="13"/>
        <v/>
      </c>
      <c r="F129" s="80" t="str">
        <f t="shared" si="16"/>
        <v/>
      </c>
      <c r="G129" s="80" t="str">
        <f t="shared" si="16"/>
        <v/>
      </c>
      <c r="H129" s="80" t="str">
        <f t="shared" si="16"/>
        <v/>
      </c>
      <c r="I129" s="413"/>
      <c r="J129" s="414"/>
      <c r="K129" s="415"/>
      <c r="L129" s="415"/>
      <c r="M129" s="415"/>
      <c r="N129" s="415"/>
      <c r="O129" s="415"/>
      <c r="P129" s="415"/>
    </row>
    <row r="130" spans="1:16">
      <c r="A130" s="80" t="str">
        <f t="shared" si="9"/>
        <v/>
      </c>
      <c r="B130" s="80" t="str">
        <f t="shared" si="10"/>
        <v/>
      </c>
      <c r="C130" s="80" t="str">
        <f t="shared" si="11"/>
        <v/>
      </c>
      <c r="D130" s="80" t="str">
        <f t="shared" si="12"/>
        <v/>
      </c>
      <c r="E130" s="80" t="str">
        <f t="shared" si="13"/>
        <v/>
      </c>
      <c r="F130" s="80" t="str">
        <f t="shared" si="16"/>
        <v/>
      </c>
      <c r="G130" s="80" t="str">
        <f t="shared" si="16"/>
        <v/>
      </c>
      <c r="H130" s="80" t="str">
        <f t="shared" si="16"/>
        <v/>
      </c>
      <c r="I130" s="413"/>
      <c r="J130" s="414"/>
      <c r="K130" s="415"/>
      <c r="L130" s="415"/>
      <c r="M130" s="415"/>
      <c r="N130" s="415"/>
      <c r="O130" s="415"/>
      <c r="P130" s="415"/>
    </row>
    <row r="131" spans="1:16">
      <c r="A131" s="80" t="str">
        <f t="shared" si="9"/>
        <v/>
      </c>
      <c r="B131" s="80" t="str">
        <f t="shared" si="10"/>
        <v/>
      </c>
      <c r="C131" s="80" t="str">
        <f t="shared" si="11"/>
        <v/>
      </c>
      <c r="D131" s="80" t="str">
        <f t="shared" si="12"/>
        <v/>
      </c>
      <c r="E131" s="80" t="str">
        <f t="shared" si="13"/>
        <v/>
      </c>
      <c r="F131" s="80" t="str">
        <f t="shared" si="16"/>
        <v/>
      </c>
      <c r="G131" s="80" t="str">
        <f t="shared" si="16"/>
        <v/>
      </c>
      <c r="H131" s="80" t="str">
        <f t="shared" si="16"/>
        <v/>
      </c>
      <c r="I131" s="413"/>
      <c r="J131" s="414"/>
      <c r="K131" s="415"/>
      <c r="L131" s="415"/>
      <c r="M131" s="415"/>
      <c r="N131" s="415"/>
      <c r="O131" s="415"/>
      <c r="P131" s="415"/>
    </row>
    <row r="132" spans="1:16">
      <c r="A132" s="80" t="str">
        <f t="shared" si="9"/>
        <v/>
      </c>
      <c r="B132" s="80" t="str">
        <f t="shared" si="10"/>
        <v/>
      </c>
      <c r="C132" s="80" t="str">
        <f t="shared" si="11"/>
        <v/>
      </c>
      <c r="D132" s="80" t="str">
        <f t="shared" si="12"/>
        <v/>
      </c>
      <c r="E132" s="80" t="str">
        <f t="shared" si="13"/>
        <v/>
      </c>
      <c r="F132" s="80" t="str">
        <f t="shared" si="16"/>
        <v/>
      </c>
      <c r="G132" s="80" t="str">
        <f t="shared" si="16"/>
        <v/>
      </c>
      <c r="H132" s="80" t="str">
        <f t="shared" si="16"/>
        <v/>
      </c>
      <c r="I132" s="413"/>
      <c r="J132" s="414"/>
      <c r="K132" s="415"/>
      <c r="L132" s="415"/>
      <c r="M132" s="415"/>
      <c r="N132" s="415"/>
      <c r="O132" s="415"/>
      <c r="P132" s="415"/>
    </row>
    <row r="133" spans="1:16">
      <c r="A133" s="80" t="str">
        <f t="shared" ref="A133:A196" si="17">IF(Cptes1="","",LEFT(Cptes1,2))</f>
        <v/>
      </c>
      <c r="B133" s="80" t="str">
        <f t="shared" ref="B133:B196" si="18">IF(Cptes1="","",LEFT(Cptes1,3))</f>
        <v/>
      </c>
      <c r="C133" s="80" t="str">
        <f t="shared" ref="C133:C196" si="19">IF(Cptes1="","",LEFT(Cptes1,4))</f>
        <v/>
      </c>
      <c r="D133" s="80" t="str">
        <f t="shared" ref="D133:D196" si="20">IF(Cptes1="","",LEFT(Cptes1,5))</f>
        <v/>
      </c>
      <c r="E133" s="80" t="str">
        <f t="shared" ref="E133:E196" si="21">IF(Cptes1="","",LEFT(Cptes1,6))</f>
        <v/>
      </c>
      <c r="F133" s="80" t="str">
        <f t="shared" si="16"/>
        <v/>
      </c>
      <c r="G133" s="80" t="str">
        <f t="shared" si="16"/>
        <v/>
      </c>
      <c r="H133" s="80" t="str">
        <f t="shared" si="16"/>
        <v/>
      </c>
      <c r="I133" s="413"/>
      <c r="J133" s="414"/>
      <c r="K133" s="415"/>
      <c r="L133" s="415"/>
      <c r="M133" s="415"/>
      <c r="N133" s="415"/>
      <c r="O133" s="415"/>
      <c r="P133" s="415"/>
    </row>
    <row r="134" spans="1:16">
      <c r="A134" s="80" t="str">
        <f t="shared" si="17"/>
        <v/>
      </c>
      <c r="B134" s="80" t="str">
        <f t="shared" si="18"/>
        <v/>
      </c>
      <c r="C134" s="80" t="str">
        <f t="shared" si="19"/>
        <v/>
      </c>
      <c r="D134" s="80" t="str">
        <f t="shared" si="20"/>
        <v/>
      </c>
      <c r="E134" s="80" t="str">
        <f t="shared" si="21"/>
        <v/>
      </c>
      <c r="F134" s="80" t="str">
        <f t="shared" si="16"/>
        <v/>
      </c>
      <c r="G134" s="80" t="str">
        <f t="shared" si="16"/>
        <v/>
      </c>
      <c r="H134" s="80" t="str">
        <f t="shared" si="16"/>
        <v/>
      </c>
      <c r="I134" s="413"/>
      <c r="J134" s="414"/>
      <c r="K134" s="415"/>
      <c r="L134" s="415"/>
      <c r="M134" s="415"/>
      <c r="N134" s="415"/>
      <c r="O134" s="415"/>
      <c r="P134" s="415"/>
    </row>
    <row r="135" spans="1:16">
      <c r="A135" s="80" t="str">
        <f t="shared" si="17"/>
        <v/>
      </c>
      <c r="B135" s="80" t="str">
        <f t="shared" si="18"/>
        <v/>
      </c>
      <c r="C135" s="80" t="str">
        <f t="shared" si="19"/>
        <v/>
      </c>
      <c r="D135" s="80" t="str">
        <f t="shared" si="20"/>
        <v/>
      </c>
      <c r="E135" s="80" t="str">
        <f t="shared" si="21"/>
        <v/>
      </c>
      <c r="F135" s="80" t="str">
        <f t="shared" si="16"/>
        <v/>
      </c>
      <c r="G135" s="80" t="str">
        <f t="shared" si="16"/>
        <v/>
      </c>
      <c r="H135" s="80" t="str">
        <f t="shared" si="16"/>
        <v/>
      </c>
      <c r="I135" s="413"/>
      <c r="J135" s="414"/>
      <c r="K135" s="415"/>
      <c r="L135" s="415"/>
      <c r="M135" s="415"/>
      <c r="N135" s="415"/>
      <c r="O135" s="415"/>
      <c r="P135" s="415"/>
    </row>
    <row r="136" spans="1:16">
      <c r="A136" s="80" t="str">
        <f t="shared" si="17"/>
        <v/>
      </c>
      <c r="B136" s="80" t="str">
        <f t="shared" si="18"/>
        <v/>
      </c>
      <c r="C136" s="80" t="str">
        <f t="shared" si="19"/>
        <v/>
      </c>
      <c r="D136" s="80" t="str">
        <f t="shared" si="20"/>
        <v/>
      </c>
      <c r="E136" s="80" t="str">
        <f t="shared" si="21"/>
        <v/>
      </c>
      <c r="F136" s="80" t="str">
        <f t="shared" si="16"/>
        <v/>
      </c>
      <c r="G136" s="80" t="str">
        <f t="shared" si="16"/>
        <v/>
      </c>
      <c r="H136" s="80" t="str">
        <f t="shared" si="16"/>
        <v/>
      </c>
      <c r="I136" s="413"/>
      <c r="J136" s="414"/>
      <c r="K136" s="415"/>
      <c r="L136" s="415"/>
      <c r="M136" s="415"/>
      <c r="N136" s="415"/>
      <c r="O136" s="415"/>
      <c r="P136" s="415"/>
    </row>
    <row r="137" spans="1:16">
      <c r="A137" s="80" t="str">
        <f t="shared" si="17"/>
        <v/>
      </c>
      <c r="B137" s="80" t="str">
        <f t="shared" si="18"/>
        <v/>
      </c>
      <c r="C137" s="80" t="str">
        <f t="shared" si="19"/>
        <v/>
      </c>
      <c r="D137" s="80" t="str">
        <f t="shared" si="20"/>
        <v/>
      </c>
      <c r="E137" s="80" t="str">
        <f t="shared" si="21"/>
        <v/>
      </c>
      <c r="F137" s="80" t="str">
        <f t="shared" si="16"/>
        <v/>
      </c>
      <c r="G137" s="80" t="str">
        <f t="shared" si="16"/>
        <v/>
      </c>
      <c r="H137" s="80" t="str">
        <f t="shared" si="16"/>
        <v/>
      </c>
      <c r="I137" s="413"/>
      <c r="J137" s="414"/>
      <c r="K137" s="415"/>
      <c r="L137" s="415"/>
      <c r="M137" s="415"/>
      <c r="N137" s="415"/>
      <c r="O137" s="415"/>
      <c r="P137" s="415"/>
    </row>
    <row r="138" spans="1:16">
      <c r="A138" s="80" t="str">
        <f t="shared" si="17"/>
        <v/>
      </c>
      <c r="B138" s="80" t="str">
        <f t="shared" si="18"/>
        <v/>
      </c>
      <c r="C138" s="80" t="str">
        <f t="shared" si="19"/>
        <v/>
      </c>
      <c r="D138" s="80" t="str">
        <f t="shared" si="20"/>
        <v/>
      </c>
      <c r="E138" s="80" t="str">
        <f t="shared" si="21"/>
        <v/>
      </c>
      <c r="F138" s="80" t="str">
        <f t="shared" si="16"/>
        <v/>
      </c>
      <c r="G138" s="80" t="str">
        <f t="shared" si="16"/>
        <v/>
      </c>
      <c r="H138" s="80" t="str">
        <f t="shared" si="16"/>
        <v/>
      </c>
      <c r="I138" s="413"/>
      <c r="J138" s="414"/>
      <c r="K138" s="415"/>
      <c r="L138" s="415"/>
      <c r="M138" s="415"/>
      <c r="N138" s="415"/>
      <c r="O138" s="415"/>
      <c r="P138" s="415"/>
    </row>
    <row r="139" spans="1:16">
      <c r="A139" s="80" t="str">
        <f t="shared" si="17"/>
        <v/>
      </c>
      <c r="B139" s="80" t="str">
        <f t="shared" si="18"/>
        <v/>
      </c>
      <c r="C139" s="80" t="str">
        <f t="shared" si="19"/>
        <v/>
      </c>
      <c r="D139" s="80" t="str">
        <f t="shared" si="20"/>
        <v/>
      </c>
      <c r="E139" s="80" t="str">
        <f t="shared" si="21"/>
        <v/>
      </c>
      <c r="F139" s="80" t="str">
        <f t="shared" si="16"/>
        <v/>
      </c>
      <c r="G139" s="80" t="str">
        <f t="shared" si="16"/>
        <v/>
      </c>
      <c r="H139" s="80" t="str">
        <f t="shared" si="16"/>
        <v/>
      </c>
      <c r="I139" s="413"/>
      <c r="J139" s="414"/>
      <c r="K139" s="415"/>
      <c r="L139" s="415"/>
      <c r="M139" s="415"/>
      <c r="N139" s="415"/>
      <c r="O139" s="415"/>
      <c r="P139" s="415"/>
    </row>
    <row r="140" spans="1:16">
      <c r="A140" s="80" t="str">
        <f t="shared" si="17"/>
        <v/>
      </c>
      <c r="B140" s="80" t="str">
        <f t="shared" si="18"/>
        <v/>
      </c>
      <c r="C140" s="80" t="str">
        <f t="shared" si="19"/>
        <v/>
      </c>
      <c r="D140" s="80" t="str">
        <f t="shared" si="20"/>
        <v/>
      </c>
      <c r="E140" s="80" t="str">
        <f t="shared" si="21"/>
        <v/>
      </c>
      <c r="F140" s="80" t="str">
        <f t="shared" si="16"/>
        <v/>
      </c>
      <c r="G140" s="80" t="str">
        <f t="shared" si="16"/>
        <v/>
      </c>
      <c r="H140" s="80" t="str">
        <f t="shared" si="16"/>
        <v/>
      </c>
      <c r="I140" s="413"/>
      <c r="J140" s="414"/>
      <c r="K140" s="415"/>
      <c r="L140" s="415"/>
      <c r="M140" s="415"/>
      <c r="N140" s="415"/>
      <c r="O140" s="415"/>
      <c r="P140" s="415"/>
    </row>
    <row r="141" spans="1:16">
      <c r="A141" s="80" t="str">
        <f t="shared" si="17"/>
        <v/>
      </c>
      <c r="B141" s="80" t="str">
        <f t="shared" si="18"/>
        <v/>
      </c>
      <c r="C141" s="80" t="str">
        <f t="shared" si="19"/>
        <v/>
      </c>
      <c r="D141" s="80" t="str">
        <f t="shared" si="20"/>
        <v/>
      </c>
      <c r="E141" s="80" t="str">
        <f t="shared" si="21"/>
        <v/>
      </c>
      <c r="F141" s="80" t="str">
        <f t="shared" si="16"/>
        <v/>
      </c>
      <c r="G141" s="80" t="str">
        <f t="shared" si="16"/>
        <v/>
      </c>
      <c r="H141" s="80" t="str">
        <f t="shared" si="16"/>
        <v/>
      </c>
      <c r="I141" s="413"/>
      <c r="J141" s="414"/>
      <c r="K141" s="415"/>
      <c r="L141" s="415"/>
      <c r="M141" s="415"/>
      <c r="N141" s="415"/>
      <c r="O141" s="415"/>
      <c r="P141" s="415"/>
    </row>
    <row r="142" spans="1:16">
      <c r="A142" s="80" t="str">
        <f t="shared" si="17"/>
        <v/>
      </c>
      <c r="B142" s="80" t="str">
        <f t="shared" si="18"/>
        <v/>
      </c>
      <c r="C142" s="80" t="str">
        <f t="shared" si="19"/>
        <v/>
      </c>
      <c r="D142" s="80" t="str">
        <f t="shared" si="20"/>
        <v/>
      </c>
      <c r="E142" s="80" t="str">
        <f t="shared" si="21"/>
        <v/>
      </c>
      <c r="F142" s="80" t="str">
        <f t="shared" si="16"/>
        <v/>
      </c>
      <c r="G142" s="80" t="str">
        <f t="shared" si="16"/>
        <v/>
      </c>
      <c r="H142" s="80" t="str">
        <f t="shared" si="16"/>
        <v/>
      </c>
      <c r="I142" s="413"/>
      <c r="J142" s="414"/>
      <c r="K142" s="415"/>
      <c r="L142" s="415"/>
      <c r="M142" s="415"/>
      <c r="N142" s="415"/>
      <c r="O142" s="415"/>
      <c r="P142" s="415"/>
    </row>
    <row r="143" spans="1:16">
      <c r="A143" s="80" t="str">
        <f t="shared" si="17"/>
        <v/>
      </c>
      <c r="B143" s="80" t="str">
        <f t="shared" si="18"/>
        <v/>
      </c>
      <c r="C143" s="80" t="str">
        <f t="shared" si="19"/>
        <v/>
      </c>
      <c r="D143" s="80" t="str">
        <f t="shared" si="20"/>
        <v/>
      </c>
      <c r="E143" s="80" t="str">
        <f t="shared" si="21"/>
        <v/>
      </c>
      <c r="F143" s="80" t="str">
        <f t="shared" si="16"/>
        <v/>
      </c>
      <c r="G143" s="80" t="str">
        <f t="shared" si="16"/>
        <v/>
      </c>
      <c r="H143" s="80" t="str">
        <f t="shared" si="16"/>
        <v/>
      </c>
      <c r="I143" s="413"/>
      <c r="J143" s="414"/>
      <c r="K143" s="415"/>
      <c r="L143" s="415"/>
      <c r="M143" s="415"/>
      <c r="N143" s="415"/>
      <c r="O143" s="415"/>
      <c r="P143" s="415"/>
    </row>
    <row r="144" spans="1:16">
      <c r="A144" s="80" t="str">
        <f t="shared" si="17"/>
        <v/>
      </c>
      <c r="B144" s="80" t="str">
        <f t="shared" si="18"/>
        <v/>
      </c>
      <c r="C144" s="80" t="str">
        <f t="shared" si="19"/>
        <v/>
      </c>
      <c r="D144" s="80" t="str">
        <f t="shared" si="20"/>
        <v/>
      </c>
      <c r="E144" s="80" t="str">
        <f t="shared" si="21"/>
        <v/>
      </c>
      <c r="F144" s="80" t="str">
        <f t="shared" si="16"/>
        <v/>
      </c>
      <c r="G144" s="80" t="str">
        <f t="shared" si="16"/>
        <v/>
      </c>
      <c r="H144" s="80" t="str">
        <f t="shared" si="16"/>
        <v/>
      </c>
      <c r="I144" s="413"/>
      <c r="J144" s="414"/>
      <c r="K144" s="415"/>
      <c r="L144" s="415"/>
      <c r="M144" s="415"/>
      <c r="N144" s="415"/>
      <c r="O144" s="415"/>
      <c r="P144" s="415"/>
    </row>
    <row r="145" spans="1:16">
      <c r="A145" s="80" t="str">
        <f t="shared" si="17"/>
        <v/>
      </c>
      <c r="B145" s="80" t="str">
        <f t="shared" si="18"/>
        <v/>
      </c>
      <c r="C145" s="80" t="str">
        <f t="shared" si="19"/>
        <v/>
      </c>
      <c r="D145" s="80" t="str">
        <f t="shared" si="20"/>
        <v/>
      </c>
      <c r="E145" s="80" t="str">
        <f t="shared" si="21"/>
        <v/>
      </c>
      <c r="F145" s="80" t="str">
        <f t="shared" ref="F145:H164" si="22">IF(Cptes1="","",LEFT(Cptes1,7))</f>
        <v/>
      </c>
      <c r="G145" s="80" t="str">
        <f t="shared" si="22"/>
        <v/>
      </c>
      <c r="H145" s="80" t="str">
        <f t="shared" si="22"/>
        <v/>
      </c>
      <c r="I145" s="413"/>
      <c r="J145" s="414"/>
      <c r="K145" s="415"/>
      <c r="L145" s="415"/>
      <c r="M145" s="415"/>
      <c r="N145" s="415"/>
      <c r="O145" s="415"/>
      <c r="P145" s="415"/>
    </row>
    <row r="146" spans="1:16">
      <c r="A146" s="80" t="str">
        <f t="shared" si="17"/>
        <v/>
      </c>
      <c r="B146" s="80" t="str">
        <f t="shared" si="18"/>
        <v/>
      </c>
      <c r="C146" s="80" t="str">
        <f t="shared" si="19"/>
        <v/>
      </c>
      <c r="D146" s="80" t="str">
        <f t="shared" si="20"/>
        <v/>
      </c>
      <c r="E146" s="80" t="str">
        <f t="shared" si="21"/>
        <v/>
      </c>
      <c r="F146" s="80" t="str">
        <f t="shared" si="22"/>
        <v/>
      </c>
      <c r="G146" s="80" t="str">
        <f t="shared" si="22"/>
        <v/>
      </c>
      <c r="H146" s="80" t="str">
        <f t="shared" si="22"/>
        <v/>
      </c>
      <c r="I146" s="413"/>
      <c r="J146" s="414"/>
      <c r="K146" s="415"/>
      <c r="L146" s="415"/>
      <c r="M146" s="415"/>
      <c r="N146" s="415"/>
      <c r="O146" s="415"/>
      <c r="P146" s="415"/>
    </row>
    <row r="147" spans="1:16">
      <c r="A147" s="80" t="str">
        <f t="shared" si="17"/>
        <v/>
      </c>
      <c r="B147" s="80" t="str">
        <f t="shared" si="18"/>
        <v/>
      </c>
      <c r="C147" s="80" t="str">
        <f t="shared" si="19"/>
        <v/>
      </c>
      <c r="D147" s="80" t="str">
        <f t="shared" si="20"/>
        <v/>
      </c>
      <c r="E147" s="80" t="str">
        <f t="shared" si="21"/>
        <v/>
      </c>
      <c r="F147" s="80" t="str">
        <f t="shared" si="22"/>
        <v/>
      </c>
      <c r="G147" s="80" t="str">
        <f t="shared" si="22"/>
        <v/>
      </c>
      <c r="H147" s="80" t="str">
        <f t="shared" si="22"/>
        <v/>
      </c>
      <c r="I147" s="413"/>
      <c r="J147" s="414"/>
      <c r="K147" s="415"/>
      <c r="L147" s="415"/>
      <c r="M147" s="415"/>
      <c r="N147" s="415"/>
      <c r="O147" s="415"/>
      <c r="P147" s="415"/>
    </row>
    <row r="148" spans="1:16">
      <c r="A148" s="80" t="str">
        <f t="shared" si="17"/>
        <v/>
      </c>
      <c r="B148" s="80" t="str">
        <f t="shared" si="18"/>
        <v/>
      </c>
      <c r="C148" s="80" t="str">
        <f t="shared" si="19"/>
        <v/>
      </c>
      <c r="D148" s="80" t="str">
        <f t="shared" si="20"/>
        <v/>
      </c>
      <c r="E148" s="80" t="str">
        <f t="shared" si="21"/>
        <v/>
      </c>
      <c r="F148" s="80" t="str">
        <f t="shared" si="22"/>
        <v/>
      </c>
      <c r="G148" s="80" t="str">
        <f t="shared" si="22"/>
        <v/>
      </c>
      <c r="H148" s="80" t="str">
        <f t="shared" si="22"/>
        <v/>
      </c>
      <c r="I148" s="413"/>
      <c r="J148" s="414"/>
      <c r="K148" s="415"/>
      <c r="L148" s="415"/>
      <c r="M148" s="415"/>
      <c r="N148" s="415"/>
      <c r="O148" s="415"/>
      <c r="P148" s="415"/>
    </row>
    <row r="149" spans="1:16">
      <c r="A149" s="80" t="str">
        <f t="shared" si="17"/>
        <v/>
      </c>
      <c r="B149" s="80" t="str">
        <f t="shared" si="18"/>
        <v/>
      </c>
      <c r="C149" s="80" t="str">
        <f t="shared" si="19"/>
        <v/>
      </c>
      <c r="D149" s="80" t="str">
        <f t="shared" si="20"/>
        <v/>
      </c>
      <c r="E149" s="80" t="str">
        <f t="shared" si="21"/>
        <v/>
      </c>
      <c r="F149" s="80" t="str">
        <f t="shared" si="22"/>
        <v/>
      </c>
      <c r="G149" s="80" t="str">
        <f t="shared" si="22"/>
        <v/>
      </c>
      <c r="H149" s="80" t="str">
        <f t="shared" si="22"/>
        <v/>
      </c>
      <c r="I149" s="413"/>
      <c r="J149" s="414"/>
      <c r="K149" s="415"/>
      <c r="L149" s="415"/>
      <c r="M149" s="415"/>
      <c r="N149" s="415"/>
      <c r="O149" s="415"/>
      <c r="P149" s="415"/>
    </row>
    <row r="150" spans="1:16">
      <c r="A150" s="80" t="str">
        <f t="shared" si="17"/>
        <v/>
      </c>
      <c r="B150" s="80" t="str">
        <f t="shared" si="18"/>
        <v/>
      </c>
      <c r="C150" s="80" t="str">
        <f t="shared" si="19"/>
        <v/>
      </c>
      <c r="D150" s="80" t="str">
        <f t="shared" si="20"/>
        <v/>
      </c>
      <c r="E150" s="80" t="str">
        <f t="shared" si="21"/>
        <v/>
      </c>
      <c r="F150" s="80" t="str">
        <f t="shared" si="22"/>
        <v/>
      </c>
      <c r="G150" s="80" t="str">
        <f t="shared" si="22"/>
        <v/>
      </c>
      <c r="H150" s="80" t="str">
        <f t="shared" si="22"/>
        <v/>
      </c>
      <c r="I150" s="413"/>
      <c r="J150" s="414"/>
      <c r="K150" s="415"/>
      <c r="L150" s="415"/>
      <c r="M150" s="415"/>
      <c r="N150" s="415"/>
      <c r="O150" s="415"/>
      <c r="P150" s="415"/>
    </row>
    <row r="151" spans="1:16">
      <c r="A151" s="80" t="str">
        <f t="shared" si="17"/>
        <v/>
      </c>
      <c r="B151" s="80" t="str">
        <f t="shared" si="18"/>
        <v/>
      </c>
      <c r="C151" s="80" t="str">
        <f t="shared" si="19"/>
        <v/>
      </c>
      <c r="D151" s="80" t="str">
        <f t="shared" si="20"/>
        <v/>
      </c>
      <c r="E151" s="80" t="str">
        <f t="shared" si="21"/>
        <v/>
      </c>
      <c r="F151" s="80" t="str">
        <f t="shared" si="22"/>
        <v/>
      </c>
      <c r="G151" s="80" t="str">
        <f t="shared" si="22"/>
        <v/>
      </c>
      <c r="H151" s="80" t="str">
        <f t="shared" si="22"/>
        <v/>
      </c>
      <c r="I151" s="413"/>
      <c r="J151" s="414"/>
      <c r="K151" s="415"/>
      <c r="L151" s="415"/>
      <c r="M151" s="415"/>
      <c r="N151" s="415"/>
      <c r="O151" s="415"/>
      <c r="P151" s="415"/>
    </row>
    <row r="152" spans="1:16">
      <c r="A152" s="80" t="str">
        <f t="shared" si="17"/>
        <v/>
      </c>
      <c r="B152" s="80" t="str">
        <f t="shared" si="18"/>
        <v/>
      </c>
      <c r="C152" s="80" t="str">
        <f t="shared" si="19"/>
        <v/>
      </c>
      <c r="D152" s="80" t="str">
        <f t="shared" si="20"/>
        <v/>
      </c>
      <c r="E152" s="80" t="str">
        <f t="shared" si="21"/>
        <v/>
      </c>
      <c r="F152" s="80" t="str">
        <f t="shared" si="22"/>
        <v/>
      </c>
      <c r="G152" s="80" t="str">
        <f t="shared" si="22"/>
        <v/>
      </c>
      <c r="H152" s="80" t="str">
        <f t="shared" si="22"/>
        <v/>
      </c>
      <c r="I152" s="413"/>
      <c r="J152" s="414"/>
      <c r="K152" s="415"/>
      <c r="L152" s="415"/>
      <c r="M152" s="415"/>
      <c r="N152" s="415"/>
      <c r="O152" s="415"/>
      <c r="P152" s="415"/>
    </row>
    <row r="153" spans="1:16">
      <c r="A153" s="80" t="str">
        <f t="shared" si="17"/>
        <v/>
      </c>
      <c r="B153" s="80" t="str">
        <f t="shared" si="18"/>
        <v/>
      </c>
      <c r="C153" s="80" t="str">
        <f t="shared" si="19"/>
        <v/>
      </c>
      <c r="D153" s="80" t="str">
        <f t="shared" si="20"/>
        <v/>
      </c>
      <c r="E153" s="80" t="str">
        <f t="shared" si="21"/>
        <v/>
      </c>
      <c r="F153" s="80" t="str">
        <f t="shared" si="22"/>
        <v/>
      </c>
      <c r="G153" s="80" t="str">
        <f t="shared" si="22"/>
        <v/>
      </c>
      <c r="H153" s="80" t="str">
        <f t="shared" si="22"/>
        <v/>
      </c>
      <c r="I153" s="413"/>
      <c r="J153" s="414"/>
      <c r="K153" s="415"/>
      <c r="L153" s="415"/>
      <c r="M153" s="415"/>
      <c r="N153" s="415"/>
      <c r="O153" s="415"/>
      <c r="P153" s="415"/>
    </row>
    <row r="154" spans="1:16">
      <c r="A154" s="80" t="str">
        <f t="shared" si="17"/>
        <v/>
      </c>
      <c r="B154" s="80" t="str">
        <f t="shared" si="18"/>
        <v/>
      </c>
      <c r="C154" s="80" t="str">
        <f t="shared" si="19"/>
        <v/>
      </c>
      <c r="D154" s="80" t="str">
        <f t="shared" si="20"/>
        <v/>
      </c>
      <c r="E154" s="80" t="str">
        <f t="shared" si="21"/>
        <v/>
      </c>
      <c r="F154" s="80" t="str">
        <f t="shared" si="22"/>
        <v/>
      </c>
      <c r="G154" s="80" t="str">
        <f t="shared" si="22"/>
        <v/>
      </c>
      <c r="H154" s="80" t="str">
        <f t="shared" si="22"/>
        <v/>
      </c>
      <c r="I154" s="413"/>
      <c r="J154" s="414"/>
      <c r="K154" s="415"/>
      <c r="L154" s="415"/>
      <c r="M154" s="415"/>
      <c r="N154" s="415"/>
      <c r="O154" s="415"/>
      <c r="P154" s="415"/>
    </row>
    <row r="155" spans="1:16">
      <c r="A155" s="80" t="str">
        <f t="shared" si="17"/>
        <v/>
      </c>
      <c r="B155" s="80" t="str">
        <f t="shared" si="18"/>
        <v/>
      </c>
      <c r="C155" s="80" t="str">
        <f t="shared" si="19"/>
        <v/>
      </c>
      <c r="D155" s="80" t="str">
        <f t="shared" si="20"/>
        <v/>
      </c>
      <c r="E155" s="80" t="str">
        <f t="shared" si="21"/>
        <v/>
      </c>
      <c r="F155" s="80" t="str">
        <f t="shared" si="22"/>
        <v/>
      </c>
      <c r="G155" s="80" t="str">
        <f t="shared" si="22"/>
        <v/>
      </c>
      <c r="H155" s="80" t="str">
        <f t="shared" si="22"/>
        <v/>
      </c>
      <c r="I155" s="413"/>
      <c r="J155" s="414"/>
      <c r="K155" s="415"/>
      <c r="L155" s="415"/>
      <c r="M155" s="415"/>
      <c r="N155" s="415"/>
      <c r="O155" s="415"/>
      <c r="P155" s="415"/>
    </row>
    <row r="156" spans="1:16">
      <c r="A156" s="80" t="str">
        <f t="shared" si="17"/>
        <v/>
      </c>
      <c r="B156" s="80" t="str">
        <f t="shared" si="18"/>
        <v/>
      </c>
      <c r="C156" s="80" t="str">
        <f t="shared" si="19"/>
        <v/>
      </c>
      <c r="D156" s="80" t="str">
        <f t="shared" si="20"/>
        <v/>
      </c>
      <c r="E156" s="80" t="str">
        <f t="shared" si="21"/>
        <v/>
      </c>
      <c r="F156" s="80" t="str">
        <f t="shared" si="22"/>
        <v/>
      </c>
      <c r="G156" s="80" t="str">
        <f t="shared" si="22"/>
        <v/>
      </c>
      <c r="H156" s="80" t="str">
        <f t="shared" si="22"/>
        <v/>
      </c>
      <c r="I156" s="413"/>
      <c r="J156" s="414"/>
      <c r="K156" s="415"/>
      <c r="L156" s="415"/>
      <c r="M156" s="415"/>
      <c r="N156" s="415"/>
      <c r="O156" s="415"/>
      <c r="P156" s="415"/>
    </row>
    <row r="157" spans="1:16">
      <c r="A157" s="80" t="str">
        <f t="shared" si="17"/>
        <v/>
      </c>
      <c r="B157" s="80" t="str">
        <f t="shared" si="18"/>
        <v/>
      </c>
      <c r="C157" s="80" t="str">
        <f t="shared" si="19"/>
        <v/>
      </c>
      <c r="D157" s="80" t="str">
        <f t="shared" si="20"/>
        <v/>
      </c>
      <c r="E157" s="80" t="str">
        <f t="shared" si="21"/>
        <v/>
      </c>
      <c r="F157" s="80" t="str">
        <f t="shared" si="22"/>
        <v/>
      </c>
      <c r="G157" s="80" t="str">
        <f t="shared" si="22"/>
        <v/>
      </c>
      <c r="H157" s="80" t="str">
        <f t="shared" si="22"/>
        <v/>
      </c>
      <c r="I157" s="413"/>
      <c r="J157" s="414"/>
      <c r="K157" s="415"/>
      <c r="L157" s="415"/>
      <c r="M157" s="415"/>
      <c r="N157" s="415"/>
      <c r="O157" s="415"/>
      <c r="P157" s="415"/>
    </row>
    <row r="158" spans="1:16">
      <c r="A158" s="80" t="str">
        <f t="shared" si="17"/>
        <v/>
      </c>
      <c r="B158" s="80" t="str">
        <f t="shared" si="18"/>
        <v/>
      </c>
      <c r="C158" s="80" t="str">
        <f t="shared" si="19"/>
        <v/>
      </c>
      <c r="D158" s="80" t="str">
        <f t="shared" si="20"/>
        <v/>
      </c>
      <c r="E158" s="80" t="str">
        <f t="shared" si="21"/>
        <v/>
      </c>
      <c r="F158" s="80" t="str">
        <f t="shared" si="22"/>
        <v/>
      </c>
      <c r="G158" s="80" t="str">
        <f t="shared" si="22"/>
        <v/>
      </c>
      <c r="H158" s="80" t="str">
        <f t="shared" si="22"/>
        <v/>
      </c>
      <c r="I158" s="413"/>
      <c r="J158" s="414"/>
      <c r="K158" s="415"/>
      <c r="L158" s="415"/>
      <c r="M158" s="415"/>
      <c r="N158" s="415"/>
      <c r="O158" s="415"/>
      <c r="P158" s="415"/>
    </row>
    <row r="159" spans="1:16">
      <c r="A159" s="80" t="str">
        <f t="shared" si="17"/>
        <v/>
      </c>
      <c r="B159" s="80" t="str">
        <f t="shared" si="18"/>
        <v/>
      </c>
      <c r="C159" s="80" t="str">
        <f t="shared" si="19"/>
        <v/>
      </c>
      <c r="D159" s="80" t="str">
        <f t="shared" si="20"/>
        <v/>
      </c>
      <c r="E159" s="80" t="str">
        <f t="shared" si="21"/>
        <v/>
      </c>
      <c r="F159" s="80" t="str">
        <f t="shared" si="22"/>
        <v/>
      </c>
      <c r="G159" s="80" t="str">
        <f t="shared" si="22"/>
        <v/>
      </c>
      <c r="H159" s="80" t="str">
        <f t="shared" si="22"/>
        <v/>
      </c>
      <c r="I159" s="413"/>
      <c r="J159" s="414"/>
      <c r="K159" s="415"/>
      <c r="L159" s="415"/>
      <c r="M159" s="415"/>
      <c r="N159" s="415"/>
      <c r="O159" s="415"/>
      <c r="P159" s="415"/>
    </row>
    <row r="160" spans="1:16">
      <c r="A160" s="80" t="str">
        <f t="shared" si="17"/>
        <v/>
      </c>
      <c r="B160" s="80" t="str">
        <f t="shared" si="18"/>
        <v/>
      </c>
      <c r="C160" s="80" t="str">
        <f t="shared" si="19"/>
        <v/>
      </c>
      <c r="D160" s="80" t="str">
        <f t="shared" si="20"/>
        <v/>
      </c>
      <c r="E160" s="80" t="str">
        <f t="shared" si="21"/>
        <v/>
      </c>
      <c r="F160" s="80" t="str">
        <f t="shared" si="22"/>
        <v/>
      </c>
      <c r="G160" s="80" t="str">
        <f t="shared" si="22"/>
        <v/>
      </c>
      <c r="H160" s="80" t="str">
        <f t="shared" si="22"/>
        <v/>
      </c>
      <c r="I160" s="413"/>
      <c r="J160" s="414"/>
      <c r="K160" s="415"/>
      <c r="L160" s="415"/>
      <c r="M160" s="415"/>
      <c r="N160" s="415"/>
      <c r="O160" s="415"/>
      <c r="P160" s="415"/>
    </row>
    <row r="161" spans="1:16">
      <c r="A161" s="80" t="str">
        <f t="shared" si="17"/>
        <v/>
      </c>
      <c r="B161" s="80" t="str">
        <f t="shared" si="18"/>
        <v/>
      </c>
      <c r="C161" s="80" t="str">
        <f t="shared" si="19"/>
        <v/>
      </c>
      <c r="D161" s="80" t="str">
        <f t="shared" si="20"/>
        <v/>
      </c>
      <c r="E161" s="80" t="str">
        <f t="shared" si="21"/>
        <v/>
      </c>
      <c r="F161" s="80" t="str">
        <f t="shared" si="22"/>
        <v/>
      </c>
      <c r="G161" s="80" t="str">
        <f t="shared" si="22"/>
        <v/>
      </c>
      <c r="H161" s="80" t="str">
        <f t="shared" si="22"/>
        <v/>
      </c>
      <c r="I161" s="413"/>
      <c r="J161" s="414"/>
      <c r="K161" s="415"/>
      <c r="L161" s="415"/>
      <c r="M161" s="415"/>
      <c r="N161" s="415"/>
      <c r="O161" s="415"/>
      <c r="P161" s="415"/>
    </row>
    <row r="162" spans="1:16">
      <c r="A162" s="80" t="str">
        <f t="shared" si="17"/>
        <v/>
      </c>
      <c r="B162" s="80" t="str">
        <f t="shared" si="18"/>
        <v/>
      </c>
      <c r="C162" s="80" t="str">
        <f t="shared" si="19"/>
        <v/>
      </c>
      <c r="D162" s="80" t="str">
        <f t="shared" si="20"/>
        <v/>
      </c>
      <c r="E162" s="80" t="str">
        <f t="shared" si="21"/>
        <v/>
      </c>
      <c r="F162" s="80" t="str">
        <f t="shared" si="22"/>
        <v/>
      </c>
      <c r="G162" s="80" t="str">
        <f t="shared" si="22"/>
        <v/>
      </c>
      <c r="H162" s="80" t="str">
        <f t="shared" si="22"/>
        <v/>
      </c>
      <c r="I162" s="413"/>
      <c r="J162" s="414"/>
      <c r="K162" s="415"/>
      <c r="L162" s="415"/>
      <c r="M162" s="415"/>
      <c r="N162" s="415"/>
      <c r="O162" s="415"/>
      <c r="P162" s="415"/>
    </row>
    <row r="163" spans="1:16">
      <c r="A163" s="80" t="str">
        <f t="shared" si="17"/>
        <v/>
      </c>
      <c r="B163" s="80" t="str">
        <f t="shared" si="18"/>
        <v/>
      </c>
      <c r="C163" s="80" t="str">
        <f t="shared" si="19"/>
        <v/>
      </c>
      <c r="D163" s="80" t="str">
        <f t="shared" si="20"/>
        <v/>
      </c>
      <c r="E163" s="80" t="str">
        <f t="shared" si="21"/>
        <v/>
      </c>
      <c r="F163" s="80" t="str">
        <f t="shared" si="22"/>
        <v/>
      </c>
      <c r="G163" s="80" t="str">
        <f t="shared" si="22"/>
        <v/>
      </c>
      <c r="H163" s="80" t="str">
        <f t="shared" si="22"/>
        <v/>
      </c>
      <c r="I163" s="413"/>
      <c r="J163" s="414"/>
      <c r="K163" s="415"/>
      <c r="L163" s="415"/>
      <c r="M163" s="415"/>
      <c r="N163" s="415"/>
      <c r="O163" s="415"/>
      <c r="P163" s="415"/>
    </row>
    <row r="164" spans="1:16">
      <c r="A164" s="80" t="str">
        <f t="shared" si="17"/>
        <v/>
      </c>
      <c r="B164" s="80" t="str">
        <f t="shared" si="18"/>
        <v/>
      </c>
      <c r="C164" s="80" t="str">
        <f t="shared" si="19"/>
        <v/>
      </c>
      <c r="D164" s="80" t="str">
        <f t="shared" si="20"/>
        <v/>
      </c>
      <c r="E164" s="80" t="str">
        <f t="shared" si="21"/>
        <v/>
      </c>
      <c r="F164" s="80" t="str">
        <f t="shared" si="22"/>
        <v/>
      </c>
      <c r="G164" s="80" t="str">
        <f t="shared" si="22"/>
        <v/>
      </c>
      <c r="H164" s="80" t="str">
        <f t="shared" si="22"/>
        <v/>
      </c>
      <c r="I164" s="413"/>
      <c r="J164" s="414"/>
      <c r="K164" s="415"/>
      <c r="L164" s="415"/>
      <c r="M164" s="415"/>
      <c r="N164" s="415"/>
      <c r="O164" s="415"/>
      <c r="P164" s="415"/>
    </row>
    <row r="165" spans="1:16">
      <c r="A165" s="80" t="str">
        <f t="shared" si="17"/>
        <v/>
      </c>
      <c r="B165" s="80" t="str">
        <f t="shared" si="18"/>
        <v/>
      </c>
      <c r="C165" s="80" t="str">
        <f t="shared" si="19"/>
        <v/>
      </c>
      <c r="D165" s="80" t="str">
        <f t="shared" si="20"/>
        <v/>
      </c>
      <c r="E165" s="80" t="str">
        <f t="shared" si="21"/>
        <v/>
      </c>
      <c r="F165" s="80" t="str">
        <f t="shared" ref="F165:H184" si="23">IF(Cptes1="","",LEFT(Cptes1,7))</f>
        <v/>
      </c>
      <c r="G165" s="80" t="str">
        <f t="shared" si="23"/>
        <v/>
      </c>
      <c r="H165" s="80" t="str">
        <f t="shared" si="23"/>
        <v/>
      </c>
      <c r="I165" s="413"/>
      <c r="J165" s="414"/>
      <c r="K165" s="415"/>
      <c r="L165" s="415"/>
      <c r="M165" s="415"/>
      <c r="N165" s="415"/>
      <c r="O165" s="415"/>
      <c r="P165" s="415"/>
    </row>
    <row r="166" spans="1:16">
      <c r="A166" s="80" t="str">
        <f t="shared" si="17"/>
        <v/>
      </c>
      <c r="B166" s="80" t="str">
        <f t="shared" si="18"/>
        <v/>
      </c>
      <c r="C166" s="80" t="str">
        <f t="shared" si="19"/>
        <v/>
      </c>
      <c r="D166" s="80" t="str">
        <f t="shared" si="20"/>
        <v/>
      </c>
      <c r="E166" s="80" t="str">
        <f t="shared" si="21"/>
        <v/>
      </c>
      <c r="F166" s="80" t="str">
        <f t="shared" si="23"/>
        <v/>
      </c>
      <c r="G166" s="80" t="str">
        <f t="shared" si="23"/>
        <v/>
      </c>
      <c r="H166" s="80" t="str">
        <f t="shared" si="23"/>
        <v/>
      </c>
      <c r="I166" s="413"/>
      <c r="J166" s="414"/>
      <c r="K166" s="415"/>
      <c r="L166" s="415"/>
      <c r="M166" s="415"/>
      <c r="N166" s="415"/>
      <c r="O166" s="415"/>
      <c r="P166" s="415"/>
    </row>
    <row r="167" spans="1:16">
      <c r="A167" s="80" t="str">
        <f t="shared" si="17"/>
        <v/>
      </c>
      <c r="B167" s="80" t="str">
        <f t="shared" si="18"/>
        <v/>
      </c>
      <c r="C167" s="80" t="str">
        <f t="shared" si="19"/>
        <v/>
      </c>
      <c r="D167" s="80" t="str">
        <f t="shared" si="20"/>
        <v/>
      </c>
      <c r="E167" s="80" t="str">
        <f t="shared" si="21"/>
        <v/>
      </c>
      <c r="F167" s="80" t="str">
        <f t="shared" si="23"/>
        <v/>
      </c>
      <c r="G167" s="80" t="str">
        <f t="shared" si="23"/>
        <v/>
      </c>
      <c r="H167" s="80" t="str">
        <f t="shared" si="23"/>
        <v/>
      </c>
      <c r="I167" s="413"/>
      <c r="J167" s="414"/>
      <c r="K167" s="415"/>
      <c r="L167" s="415"/>
      <c r="M167" s="415"/>
      <c r="N167" s="415"/>
      <c r="O167" s="415"/>
      <c r="P167" s="415"/>
    </row>
    <row r="168" spans="1:16">
      <c r="A168" s="80" t="str">
        <f t="shared" si="17"/>
        <v/>
      </c>
      <c r="B168" s="80" t="str">
        <f t="shared" si="18"/>
        <v/>
      </c>
      <c r="C168" s="80" t="str">
        <f t="shared" si="19"/>
        <v/>
      </c>
      <c r="D168" s="80" t="str">
        <f t="shared" si="20"/>
        <v/>
      </c>
      <c r="E168" s="80" t="str">
        <f t="shared" si="21"/>
        <v/>
      </c>
      <c r="F168" s="80" t="str">
        <f t="shared" si="23"/>
        <v/>
      </c>
      <c r="G168" s="80" t="str">
        <f t="shared" si="23"/>
        <v/>
      </c>
      <c r="H168" s="80" t="str">
        <f t="shared" si="23"/>
        <v/>
      </c>
      <c r="I168" s="413"/>
      <c r="J168" s="414"/>
      <c r="K168" s="415"/>
      <c r="L168" s="415"/>
      <c r="M168" s="415"/>
      <c r="N168" s="415"/>
      <c r="O168" s="415"/>
      <c r="P168" s="415"/>
    </row>
    <row r="169" spans="1:16">
      <c r="A169" s="80" t="str">
        <f t="shared" si="17"/>
        <v/>
      </c>
      <c r="B169" s="80" t="str">
        <f t="shared" si="18"/>
        <v/>
      </c>
      <c r="C169" s="80" t="str">
        <f t="shared" si="19"/>
        <v/>
      </c>
      <c r="D169" s="80" t="str">
        <f t="shared" si="20"/>
        <v/>
      </c>
      <c r="E169" s="80" t="str">
        <f t="shared" si="21"/>
        <v/>
      </c>
      <c r="F169" s="80" t="str">
        <f t="shared" si="23"/>
        <v/>
      </c>
      <c r="G169" s="80" t="str">
        <f t="shared" si="23"/>
        <v/>
      </c>
      <c r="H169" s="80" t="str">
        <f t="shared" si="23"/>
        <v/>
      </c>
      <c r="I169" s="413"/>
      <c r="J169" s="414"/>
      <c r="K169" s="415"/>
      <c r="L169" s="415"/>
      <c r="M169" s="415"/>
      <c r="N169" s="415"/>
      <c r="O169" s="415"/>
      <c r="P169" s="415"/>
    </row>
    <row r="170" spans="1:16">
      <c r="A170" s="80" t="str">
        <f t="shared" si="17"/>
        <v/>
      </c>
      <c r="B170" s="80" t="str">
        <f t="shared" si="18"/>
        <v/>
      </c>
      <c r="C170" s="80" t="str">
        <f t="shared" si="19"/>
        <v/>
      </c>
      <c r="D170" s="80" t="str">
        <f t="shared" si="20"/>
        <v/>
      </c>
      <c r="E170" s="80" t="str">
        <f t="shared" si="21"/>
        <v/>
      </c>
      <c r="F170" s="80" t="str">
        <f t="shared" si="23"/>
        <v/>
      </c>
      <c r="G170" s="80" t="str">
        <f t="shared" si="23"/>
        <v/>
      </c>
      <c r="H170" s="80" t="str">
        <f t="shared" si="23"/>
        <v/>
      </c>
      <c r="I170" s="413"/>
      <c r="J170" s="414"/>
      <c r="K170" s="415"/>
      <c r="L170" s="415"/>
      <c r="M170" s="415"/>
      <c r="N170" s="415"/>
      <c r="O170" s="415"/>
      <c r="P170" s="415"/>
    </row>
    <row r="171" spans="1:16">
      <c r="A171" s="80" t="str">
        <f t="shared" si="17"/>
        <v/>
      </c>
      <c r="B171" s="80" t="str">
        <f t="shared" si="18"/>
        <v/>
      </c>
      <c r="C171" s="80" t="str">
        <f t="shared" si="19"/>
        <v/>
      </c>
      <c r="D171" s="80" t="str">
        <f t="shared" si="20"/>
        <v/>
      </c>
      <c r="E171" s="80" t="str">
        <f t="shared" si="21"/>
        <v/>
      </c>
      <c r="F171" s="80" t="str">
        <f t="shared" si="23"/>
        <v/>
      </c>
      <c r="G171" s="80" t="str">
        <f t="shared" si="23"/>
        <v/>
      </c>
      <c r="H171" s="80" t="str">
        <f t="shared" si="23"/>
        <v/>
      </c>
      <c r="I171" s="413"/>
      <c r="J171" s="414"/>
      <c r="K171" s="415"/>
      <c r="L171" s="415"/>
      <c r="M171" s="415"/>
      <c r="N171" s="415"/>
      <c r="O171" s="415"/>
      <c r="P171" s="415"/>
    </row>
    <row r="172" spans="1:16">
      <c r="A172" s="80" t="str">
        <f t="shared" si="17"/>
        <v/>
      </c>
      <c r="B172" s="80" t="str">
        <f t="shared" si="18"/>
        <v/>
      </c>
      <c r="C172" s="80" t="str">
        <f t="shared" si="19"/>
        <v/>
      </c>
      <c r="D172" s="80" t="str">
        <f t="shared" si="20"/>
        <v/>
      </c>
      <c r="E172" s="80" t="str">
        <f t="shared" si="21"/>
        <v/>
      </c>
      <c r="F172" s="80" t="str">
        <f t="shared" si="23"/>
        <v/>
      </c>
      <c r="G172" s="80" t="str">
        <f t="shared" si="23"/>
        <v/>
      </c>
      <c r="H172" s="80" t="str">
        <f t="shared" si="23"/>
        <v/>
      </c>
      <c r="I172" s="413"/>
      <c r="J172" s="414"/>
      <c r="K172" s="415"/>
      <c r="L172" s="415"/>
      <c r="M172" s="415"/>
      <c r="N172" s="415"/>
      <c r="O172" s="415"/>
      <c r="P172" s="415"/>
    </row>
    <row r="173" spans="1:16">
      <c r="A173" s="80" t="str">
        <f t="shared" si="17"/>
        <v/>
      </c>
      <c r="B173" s="80" t="str">
        <f t="shared" si="18"/>
        <v/>
      </c>
      <c r="C173" s="80" t="str">
        <f t="shared" si="19"/>
        <v/>
      </c>
      <c r="D173" s="80" t="str">
        <f t="shared" si="20"/>
        <v/>
      </c>
      <c r="E173" s="80" t="str">
        <f t="shared" si="21"/>
        <v/>
      </c>
      <c r="F173" s="80" t="str">
        <f t="shared" si="23"/>
        <v/>
      </c>
      <c r="G173" s="80" t="str">
        <f t="shared" si="23"/>
        <v/>
      </c>
      <c r="H173" s="80" t="str">
        <f t="shared" si="23"/>
        <v/>
      </c>
      <c r="I173" s="413"/>
      <c r="J173" s="414"/>
      <c r="K173" s="415"/>
      <c r="L173" s="415"/>
      <c r="M173" s="415"/>
      <c r="N173" s="415"/>
      <c r="O173" s="415"/>
      <c r="P173" s="415"/>
    </row>
    <row r="174" spans="1:16">
      <c r="A174" s="80" t="str">
        <f t="shared" si="17"/>
        <v/>
      </c>
      <c r="B174" s="80" t="str">
        <f t="shared" si="18"/>
        <v/>
      </c>
      <c r="C174" s="80" t="str">
        <f t="shared" si="19"/>
        <v/>
      </c>
      <c r="D174" s="80" t="str">
        <f t="shared" si="20"/>
        <v/>
      </c>
      <c r="E174" s="80" t="str">
        <f t="shared" si="21"/>
        <v/>
      </c>
      <c r="F174" s="80" t="str">
        <f t="shared" si="23"/>
        <v/>
      </c>
      <c r="G174" s="80" t="str">
        <f t="shared" si="23"/>
        <v/>
      </c>
      <c r="H174" s="80" t="str">
        <f t="shared" si="23"/>
        <v/>
      </c>
      <c r="I174" s="413"/>
      <c r="J174" s="414"/>
      <c r="K174" s="415"/>
      <c r="L174" s="415"/>
      <c r="M174" s="415"/>
      <c r="N174" s="415"/>
      <c r="O174" s="415"/>
      <c r="P174" s="415"/>
    </row>
    <row r="175" spans="1:16">
      <c r="A175" s="80" t="str">
        <f t="shared" si="17"/>
        <v/>
      </c>
      <c r="B175" s="80" t="str">
        <f t="shared" si="18"/>
        <v/>
      </c>
      <c r="C175" s="80" t="str">
        <f t="shared" si="19"/>
        <v/>
      </c>
      <c r="D175" s="80" t="str">
        <f t="shared" si="20"/>
        <v/>
      </c>
      <c r="E175" s="80" t="str">
        <f t="shared" si="21"/>
        <v/>
      </c>
      <c r="F175" s="80" t="str">
        <f t="shared" si="23"/>
        <v/>
      </c>
      <c r="G175" s="80" t="str">
        <f t="shared" si="23"/>
        <v/>
      </c>
      <c r="H175" s="80" t="str">
        <f t="shared" si="23"/>
        <v/>
      </c>
      <c r="I175" s="413"/>
      <c r="J175" s="414"/>
      <c r="K175" s="415"/>
      <c r="L175" s="415"/>
      <c r="M175" s="415"/>
      <c r="N175" s="415"/>
      <c r="O175" s="415"/>
      <c r="P175" s="415"/>
    </row>
    <row r="176" spans="1:16">
      <c r="A176" s="80" t="str">
        <f t="shared" si="17"/>
        <v/>
      </c>
      <c r="B176" s="80" t="str">
        <f t="shared" si="18"/>
        <v/>
      </c>
      <c r="C176" s="80" t="str">
        <f t="shared" si="19"/>
        <v/>
      </c>
      <c r="D176" s="80" t="str">
        <f t="shared" si="20"/>
        <v/>
      </c>
      <c r="E176" s="80" t="str">
        <f t="shared" si="21"/>
        <v/>
      </c>
      <c r="F176" s="80" t="str">
        <f t="shared" si="23"/>
        <v/>
      </c>
      <c r="G176" s="80" t="str">
        <f t="shared" si="23"/>
        <v/>
      </c>
      <c r="H176" s="80" t="str">
        <f t="shared" si="23"/>
        <v/>
      </c>
      <c r="I176" s="413"/>
      <c r="J176" s="414"/>
      <c r="K176" s="415"/>
      <c r="L176" s="415"/>
      <c r="M176" s="415"/>
      <c r="N176" s="415"/>
      <c r="O176" s="415"/>
      <c r="P176" s="415"/>
    </row>
    <row r="177" spans="1:16">
      <c r="A177" s="80" t="str">
        <f t="shared" si="17"/>
        <v/>
      </c>
      <c r="B177" s="80" t="str">
        <f t="shared" si="18"/>
        <v/>
      </c>
      <c r="C177" s="80" t="str">
        <f t="shared" si="19"/>
        <v/>
      </c>
      <c r="D177" s="80" t="str">
        <f t="shared" si="20"/>
        <v/>
      </c>
      <c r="E177" s="80" t="str">
        <f t="shared" si="21"/>
        <v/>
      </c>
      <c r="F177" s="80" t="str">
        <f t="shared" si="23"/>
        <v/>
      </c>
      <c r="G177" s="80" t="str">
        <f t="shared" si="23"/>
        <v/>
      </c>
      <c r="H177" s="80" t="str">
        <f t="shared" si="23"/>
        <v/>
      </c>
      <c r="I177" s="413"/>
      <c r="J177" s="414"/>
      <c r="K177" s="415"/>
      <c r="L177" s="415"/>
      <c r="M177" s="415"/>
      <c r="N177" s="415"/>
      <c r="O177" s="415"/>
      <c r="P177" s="415"/>
    </row>
    <row r="178" spans="1:16">
      <c r="A178" s="80" t="str">
        <f t="shared" si="17"/>
        <v/>
      </c>
      <c r="B178" s="80" t="str">
        <f t="shared" si="18"/>
        <v/>
      </c>
      <c r="C178" s="80" t="str">
        <f t="shared" si="19"/>
        <v/>
      </c>
      <c r="D178" s="80" t="str">
        <f t="shared" si="20"/>
        <v/>
      </c>
      <c r="E178" s="80" t="str">
        <f t="shared" si="21"/>
        <v/>
      </c>
      <c r="F178" s="80" t="str">
        <f t="shared" si="23"/>
        <v/>
      </c>
      <c r="G178" s="80" t="str">
        <f t="shared" si="23"/>
        <v/>
      </c>
      <c r="H178" s="80" t="str">
        <f t="shared" si="23"/>
        <v/>
      </c>
      <c r="I178" s="413"/>
      <c r="J178" s="414"/>
      <c r="K178" s="415"/>
      <c r="L178" s="415"/>
      <c r="M178" s="415"/>
      <c r="N178" s="415"/>
      <c r="O178" s="415"/>
      <c r="P178" s="415"/>
    </row>
    <row r="179" spans="1:16">
      <c r="A179" s="80" t="str">
        <f t="shared" si="17"/>
        <v/>
      </c>
      <c r="B179" s="80" t="str">
        <f t="shared" si="18"/>
        <v/>
      </c>
      <c r="C179" s="80" t="str">
        <f t="shared" si="19"/>
        <v/>
      </c>
      <c r="D179" s="80" t="str">
        <f t="shared" si="20"/>
        <v/>
      </c>
      <c r="E179" s="80" t="str">
        <f t="shared" si="21"/>
        <v/>
      </c>
      <c r="F179" s="80" t="str">
        <f t="shared" si="23"/>
        <v/>
      </c>
      <c r="G179" s="80" t="str">
        <f t="shared" si="23"/>
        <v/>
      </c>
      <c r="H179" s="80" t="str">
        <f t="shared" si="23"/>
        <v/>
      </c>
      <c r="I179" s="413"/>
      <c r="J179" s="414"/>
      <c r="K179" s="415"/>
      <c r="L179" s="415"/>
      <c r="M179" s="415"/>
      <c r="N179" s="415"/>
      <c r="O179" s="415"/>
      <c r="P179" s="415"/>
    </row>
    <row r="180" spans="1:16">
      <c r="A180" s="80" t="str">
        <f t="shared" si="17"/>
        <v/>
      </c>
      <c r="B180" s="80" t="str">
        <f t="shared" si="18"/>
        <v/>
      </c>
      <c r="C180" s="80" t="str">
        <f t="shared" si="19"/>
        <v/>
      </c>
      <c r="D180" s="80" t="str">
        <f t="shared" si="20"/>
        <v/>
      </c>
      <c r="E180" s="80" t="str">
        <f t="shared" si="21"/>
        <v/>
      </c>
      <c r="F180" s="80" t="str">
        <f t="shared" si="23"/>
        <v/>
      </c>
      <c r="G180" s="80" t="str">
        <f t="shared" si="23"/>
        <v/>
      </c>
      <c r="H180" s="80" t="str">
        <f t="shared" si="23"/>
        <v/>
      </c>
      <c r="I180" s="413"/>
      <c r="J180" s="414"/>
      <c r="K180" s="415"/>
      <c r="L180" s="415"/>
      <c r="M180" s="415"/>
      <c r="N180" s="415"/>
      <c r="O180" s="415"/>
      <c r="P180" s="415"/>
    </row>
    <row r="181" spans="1:16">
      <c r="A181" s="80" t="str">
        <f t="shared" si="17"/>
        <v/>
      </c>
      <c r="B181" s="80" t="str">
        <f t="shared" si="18"/>
        <v/>
      </c>
      <c r="C181" s="80" t="str">
        <f t="shared" si="19"/>
        <v/>
      </c>
      <c r="D181" s="80" t="str">
        <f t="shared" si="20"/>
        <v/>
      </c>
      <c r="E181" s="80" t="str">
        <f t="shared" si="21"/>
        <v/>
      </c>
      <c r="F181" s="80" t="str">
        <f t="shared" si="23"/>
        <v/>
      </c>
      <c r="G181" s="80" t="str">
        <f t="shared" si="23"/>
        <v/>
      </c>
      <c r="H181" s="80" t="str">
        <f t="shared" si="23"/>
        <v/>
      </c>
      <c r="I181" s="413"/>
      <c r="J181" s="414"/>
      <c r="K181" s="415"/>
      <c r="L181" s="415"/>
      <c r="M181" s="415"/>
      <c r="N181" s="415"/>
      <c r="O181" s="415"/>
      <c r="P181" s="415"/>
    </row>
    <row r="182" spans="1:16">
      <c r="A182" s="80" t="str">
        <f t="shared" si="17"/>
        <v/>
      </c>
      <c r="B182" s="80" t="str">
        <f t="shared" si="18"/>
        <v/>
      </c>
      <c r="C182" s="80" t="str">
        <f t="shared" si="19"/>
        <v/>
      </c>
      <c r="D182" s="80" t="str">
        <f t="shared" si="20"/>
        <v/>
      </c>
      <c r="E182" s="80" t="str">
        <f t="shared" si="21"/>
        <v/>
      </c>
      <c r="F182" s="80" t="str">
        <f t="shared" si="23"/>
        <v/>
      </c>
      <c r="G182" s="80" t="str">
        <f t="shared" si="23"/>
        <v/>
      </c>
      <c r="H182" s="80" t="str">
        <f t="shared" si="23"/>
        <v/>
      </c>
      <c r="I182" s="413"/>
      <c r="J182" s="414"/>
      <c r="K182" s="415"/>
      <c r="L182" s="415"/>
      <c r="M182" s="415"/>
      <c r="N182" s="415"/>
      <c r="O182" s="415"/>
      <c r="P182" s="415"/>
    </row>
    <row r="183" spans="1:16">
      <c r="A183" s="80" t="str">
        <f t="shared" si="17"/>
        <v/>
      </c>
      <c r="B183" s="80" t="str">
        <f t="shared" si="18"/>
        <v/>
      </c>
      <c r="C183" s="80" t="str">
        <f t="shared" si="19"/>
        <v/>
      </c>
      <c r="D183" s="80" t="str">
        <f t="shared" si="20"/>
        <v/>
      </c>
      <c r="E183" s="80" t="str">
        <f t="shared" si="21"/>
        <v/>
      </c>
      <c r="F183" s="80" t="str">
        <f t="shared" si="23"/>
        <v/>
      </c>
      <c r="G183" s="80" t="str">
        <f t="shared" si="23"/>
        <v/>
      </c>
      <c r="H183" s="80" t="str">
        <f t="shared" si="23"/>
        <v/>
      </c>
      <c r="I183" s="413"/>
      <c r="J183" s="414"/>
      <c r="K183" s="415"/>
      <c r="L183" s="415"/>
      <c r="M183" s="415"/>
      <c r="N183" s="415"/>
      <c r="O183" s="415"/>
      <c r="P183" s="415"/>
    </row>
    <row r="184" spans="1:16">
      <c r="A184" s="80" t="str">
        <f t="shared" si="17"/>
        <v/>
      </c>
      <c r="B184" s="80" t="str">
        <f t="shared" si="18"/>
        <v/>
      </c>
      <c r="C184" s="80" t="str">
        <f t="shared" si="19"/>
        <v/>
      </c>
      <c r="D184" s="80" t="str">
        <f t="shared" si="20"/>
        <v/>
      </c>
      <c r="E184" s="80" t="str">
        <f t="shared" si="21"/>
        <v/>
      </c>
      <c r="F184" s="80" t="str">
        <f t="shared" si="23"/>
        <v/>
      </c>
      <c r="G184" s="80" t="str">
        <f t="shared" si="23"/>
        <v/>
      </c>
      <c r="H184" s="80" t="str">
        <f t="shared" si="23"/>
        <v/>
      </c>
      <c r="I184" s="413"/>
      <c r="J184" s="414"/>
      <c r="K184" s="415"/>
      <c r="L184" s="415"/>
      <c r="M184" s="415"/>
      <c r="N184" s="415"/>
      <c r="O184" s="415"/>
      <c r="P184" s="415"/>
    </row>
    <row r="185" spans="1:16">
      <c r="A185" s="80" t="str">
        <f t="shared" si="17"/>
        <v/>
      </c>
      <c r="B185" s="80" t="str">
        <f t="shared" si="18"/>
        <v/>
      </c>
      <c r="C185" s="80" t="str">
        <f t="shared" si="19"/>
        <v/>
      </c>
      <c r="D185" s="80" t="str">
        <f t="shared" si="20"/>
        <v/>
      </c>
      <c r="E185" s="80" t="str">
        <f t="shared" si="21"/>
        <v/>
      </c>
      <c r="F185" s="80" t="str">
        <f t="shared" ref="F185:H204" si="24">IF(Cptes1="","",LEFT(Cptes1,7))</f>
        <v/>
      </c>
      <c r="G185" s="80" t="str">
        <f t="shared" si="24"/>
        <v/>
      </c>
      <c r="H185" s="80" t="str">
        <f t="shared" si="24"/>
        <v/>
      </c>
      <c r="I185" s="413"/>
      <c r="J185" s="414"/>
      <c r="K185" s="415"/>
      <c r="L185" s="415"/>
      <c r="M185" s="415"/>
      <c r="N185" s="415"/>
      <c r="O185" s="415"/>
      <c r="P185" s="415"/>
    </row>
    <row r="186" spans="1:16">
      <c r="A186" s="80" t="str">
        <f t="shared" si="17"/>
        <v/>
      </c>
      <c r="B186" s="80" t="str">
        <f t="shared" si="18"/>
        <v/>
      </c>
      <c r="C186" s="80" t="str">
        <f t="shared" si="19"/>
        <v/>
      </c>
      <c r="D186" s="80" t="str">
        <f t="shared" si="20"/>
        <v/>
      </c>
      <c r="E186" s="80" t="str">
        <f t="shared" si="21"/>
        <v/>
      </c>
      <c r="F186" s="80" t="str">
        <f t="shared" si="24"/>
        <v/>
      </c>
      <c r="G186" s="80" t="str">
        <f t="shared" si="24"/>
        <v/>
      </c>
      <c r="H186" s="80" t="str">
        <f t="shared" si="24"/>
        <v/>
      </c>
      <c r="I186" s="413"/>
      <c r="J186" s="414"/>
      <c r="K186" s="415"/>
      <c r="L186" s="415"/>
      <c r="M186" s="415"/>
      <c r="N186" s="415"/>
      <c r="O186" s="415"/>
      <c r="P186" s="415"/>
    </row>
    <row r="187" spans="1:16">
      <c r="A187" s="80" t="str">
        <f t="shared" si="17"/>
        <v/>
      </c>
      <c r="B187" s="80" t="str">
        <f t="shared" si="18"/>
        <v/>
      </c>
      <c r="C187" s="80" t="str">
        <f t="shared" si="19"/>
        <v/>
      </c>
      <c r="D187" s="80" t="str">
        <f t="shared" si="20"/>
        <v/>
      </c>
      <c r="E187" s="80" t="str">
        <f t="shared" si="21"/>
        <v/>
      </c>
      <c r="F187" s="80" t="str">
        <f t="shared" si="24"/>
        <v/>
      </c>
      <c r="G187" s="80" t="str">
        <f t="shared" si="24"/>
        <v/>
      </c>
      <c r="H187" s="80" t="str">
        <f t="shared" si="24"/>
        <v/>
      </c>
      <c r="I187" s="413"/>
      <c r="J187" s="414"/>
      <c r="K187" s="415"/>
      <c r="L187" s="415"/>
      <c r="M187" s="415"/>
      <c r="N187" s="415"/>
      <c r="O187" s="415"/>
      <c r="P187" s="415"/>
    </row>
    <row r="188" spans="1:16">
      <c r="A188" s="80" t="str">
        <f t="shared" si="17"/>
        <v/>
      </c>
      <c r="B188" s="80" t="str">
        <f t="shared" si="18"/>
        <v/>
      </c>
      <c r="C188" s="80" t="str">
        <f t="shared" si="19"/>
        <v/>
      </c>
      <c r="D188" s="80" t="str">
        <f t="shared" si="20"/>
        <v/>
      </c>
      <c r="E188" s="80" t="str">
        <f t="shared" si="21"/>
        <v/>
      </c>
      <c r="F188" s="80" t="str">
        <f t="shared" si="24"/>
        <v/>
      </c>
      <c r="G188" s="80" t="str">
        <f t="shared" si="24"/>
        <v/>
      </c>
      <c r="H188" s="80" t="str">
        <f t="shared" si="24"/>
        <v/>
      </c>
      <c r="I188" s="413"/>
      <c r="J188" s="414"/>
      <c r="K188" s="415"/>
      <c r="L188" s="415"/>
      <c r="M188" s="415"/>
      <c r="N188" s="415"/>
      <c r="O188" s="415"/>
      <c r="P188" s="415"/>
    </row>
    <row r="189" spans="1:16">
      <c r="A189" s="80" t="str">
        <f t="shared" si="17"/>
        <v/>
      </c>
      <c r="B189" s="80" t="str">
        <f t="shared" si="18"/>
        <v/>
      </c>
      <c r="C189" s="80" t="str">
        <f t="shared" si="19"/>
        <v/>
      </c>
      <c r="D189" s="80" t="str">
        <f t="shared" si="20"/>
        <v/>
      </c>
      <c r="E189" s="80" t="str">
        <f t="shared" si="21"/>
        <v/>
      </c>
      <c r="F189" s="80" t="str">
        <f t="shared" si="24"/>
        <v/>
      </c>
      <c r="G189" s="80" t="str">
        <f t="shared" si="24"/>
        <v/>
      </c>
      <c r="H189" s="80" t="str">
        <f t="shared" si="24"/>
        <v/>
      </c>
      <c r="I189" s="413"/>
      <c r="J189" s="414"/>
      <c r="K189" s="415"/>
      <c r="L189" s="415"/>
      <c r="M189" s="415"/>
      <c r="N189" s="415"/>
      <c r="O189" s="415"/>
      <c r="P189" s="415"/>
    </row>
    <row r="190" spans="1:16">
      <c r="A190" s="80" t="str">
        <f t="shared" si="17"/>
        <v/>
      </c>
      <c r="B190" s="80" t="str">
        <f t="shared" si="18"/>
        <v/>
      </c>
      <c r="C190" s="80" t="str">
        <f t="shared" si="19"/>
        <v/>
      </c>
      <c r="D190" s="80" t="str">
        <f t="shared" si="20"/>
        <v/>
      </c>
      <c r="E190" s="80" t="str">
        <f t="shared" si="21"/>
        <v/>
      </c>
      <c r="F190" s="80" t="str">
        <f t="shared" si="24"/>
        <v/>
      </c>
      <c r="G190" s="80" t="str">
        <f t="shared" si="24"/>
        <v/>
      </c>
      <c r="H190" s="80" t="str">
        <f t="shared" si="24"/>
        <v/>
      </c>
      <c r="I190" s="413"/>
      <c r="J190" s="414"/>
      <c r="K190" s="415"/>
      <c r="L190" s="415"/>
      <c r="M190" s="415"/>
      <c r="N190" s="415"/>
      <c r="O190" s="415"/>
      <c r="P190" s="415"/>
    </row>
    <row r="191" spans="1:16">
      <c r="A191" s="80" t="str">
        <f t="shared" si="17"/>
        <v/>
      </c>
      <c r="B191" s="80" t="str">
        <f t="shared" si="18"/>
        <v/>
      </c>
      <c r="C191" s="80" t="str">
        <f t="shared" si="19"/>
        <v/>
      </c>
      <c r="D191" s="80" t="str">
        <f t="shared" si="20"/>
        <v/>
      </c>
      <c r="E191" s="80" t="str">
        <f t="shared" si="21"/>
        <v/>
      </c>
      <c r="F191" s="80" t="str">
        <f t="shared" si="24"/>
        <v/>
      </c>
      <c r="G191" s="80" t="str">
        <f t="shared" si="24"/>
        <v/>
      </c>
      <c r="H191" s="80" t="str">
        <f t="shared" si="24"/>
        <v/>
      </c>
      <c r="I191" s="413"/>
      <c r="J191" s="414"/>
      <c r="K191" s="415"/>
      <c r="L191" s="415"/>
      <c r="M191" s="415"/>
      <c r="N191" s="415"/>
      <c r="O191" s="415"/>
      <c r="P191" s="415"/>
    </row>
    <row r="192" spans="1:16">
      <c r="A192" s="80" t="str">
        <f t="shared" si="17"/>
        <v/>
      </c>
      <c r="B192" s="80" t="str">
        <f t="shared" si="18"/>
        <v/>
      </c>
      <c r="C192" s="80" t="str">
        <f t="shared" si="19"/>
        <v/>
      </c>
      <c r="D192" s="80" t="str">
        <f t="shared" si="20"/>
        <v/>
      </c>
      <c r="E192" s="80" t="str">
        <f t="shared" si="21"/>
        <v/>
      </c>
      <c r="F192" s="80" t="str">
        <f t="shared" si="24"/>
        <v/>
      </c>
      <c r="G192" s="80" t="str">
        <f t="shared" si="24"/>
        <v/>
      </c>
      <c r="H192" s="80" t="str">
        <f t="shared" si="24"/>
        <v/>
      </c>
      <c r="I192" s="413"/>
      <c r="J192" s="414"/>
      <c r="K192" s="415"/>
      <c r="L192" s="415"/>
      <c r="M192" s="415"/>
      <c r="N192" s="415"/>
      <c r="O192" s="415"/>
      <c r="P192" s="415"/>
    </row>
    <row r="193" spans="1:16">
      <c r="A193" s="80" t="str">
        <f t="shared" si="17"/>
        <v/>
      </c>
      <c r="B193" s="80" t="str">
        <f t="shared" si="18"/>
        <v/>
      </c>
      <c r="C193" s="80" t="str">
        <f t="shared" si="19"/>
        <v/>
      </c>
      <c r="D193" s="80" t="str">
        <f t="shared" si="20"/>
        <v/>
      </c>
      <c r="E193" s="80" t="str">
        <f t="shared" si="21"/>
        <v/>
      </c>
      <c r="F193" s="80" t="str">
        <f t="shared" si="24"/>
        <v/>
      </c>
      <c r="G193" s="80" t="str">
        <f t="shared" si="24"/>
        <v/>
      </c>
      <c r="H193" s="80" t="str">
        <f t="shared" si="24"/>
        <v/>
      </c>
      <c r="I193" s="413"/>
      <c r="J193" s="414"/>
      <c r="K193" s="415"/>
      <c r="L193" s="415"/>
      <c r="M193" s="415"/>
      <c r="N193" s="415"/>
      <c r="O193" s="415"/>
      <c r="P193" s="415"/>
    </row>
    <row r="194" spans="1:16">
      <c r="A194" s="80" t="str">
        <f t="shared" si="17"/>
        <v/>
      </c>
      <c r="B194" s="80" t="str">
        <f t="shared" si="18"/>
        <v/>
      </c>
      <c r="C194" s="80" t="str">
        <f t="shared" si="19"/>
        <v/>
      </c>
      <c r="D194" s="80" t="str">
        <f t="shared" si="20"/>
        <v/>
      </c>
      <c r="E194" s="80" t="str">
        <f t="shared" si="21"/>
        <v/>
      </c>
      <c r="F194" s="80" t="str">
        <f t="shared" si="24"/>
        <v/>
      </c>
      <c r="G194" s="80" t="str">
        <f t="shared" si="24"/>
        <v/>
      </c>
      <c r="H194" s="80" t="str">
        <f t="shared" si="24"/>
        <v/>
      </c>
      <c r="I194" s="413"/>
      <c r="J194" s="414"/>
      <c r="K194" s="415"/>
      <c r="L194" s="415"/>
      <c r="M194" s="415"/>
      <c r="N194" s="415"/>
      <c r="O194" s="415"/>
      <c r="P194" s="415"/>
    </row>
    <row r="195" spans="1:16">
      <c r="A195" s="80" t="str">
        <f t="shared" si="17"/>
        <v/>
      </c>
      <c r="B195" s="80" t="str">
        <f t="shared" si="18"/>
        <v/>
      </c>
      <c r="C195" s="80" t="str">
        <f t="shared" si="19"/>
        <v/>
      </c>
      <c r="D195" s="80" t="str">
        <f t="shared" si="20"/>
        <v/>
      </c>
      <c r="E195" s="80" t="str">
        <f t="shared" si="21"/>
        <v/>
      </c>
      <c r="F195" s="80" t="str">
        <f t="shared" si="24"/>
        <v/>
      </c>
      <c r="G195" s="80" t="str">
        <f t="shared" si="24"/>
        <v/>
      </c>
      <c r="H195" s="80" t="str">
        <f t="shared" si="24"/>
        <v/>
      </c>
      <c r="I195" s="413"/>
      <c r="J195" s="414"/>
      <c r="K195" s="415"/>
      <c r="L195" s="415"/>
      <c r="M195" s="415"/>
      <c r="N195" s="415"/>
      <c r="O195" s="415"/>
      <c r="P195" s="415"/>
    </row>
    <row r="196" spans="1:16">
      <c r="A196" s="80" t="str">
        <f t="shared" si="17"/>
        <v/>
      </c>
      <c r="B196" s="80" t="str">
        <f t="shared" si="18"/>
        <v/>
      </c>
      <c r="C196" s="80" t="str">
        <f t="shared" si="19"/>
        <v/>
      </c>
      <c r="D196" s="80" t="str">
        <f t="shared" si="20"/>
        <v/>
      </c>
      <c r="E196" s="80" t="str">
        <f t="shared" si="21"/>
        <v/>
      </c>
      <c r="F196" s="80" t="str">
        <f t="shared" si="24"/>
        <v/>
      </c>
      <c r="G196" s="80" t="str">
        <f t="shared" si="24"/>
        <v/>
      </c>
      <c r="H196" s="80" t="str">
        <f t="shared" si="24"/>
        <v/>
      </c>
      <c r="I196" s="413"/>
      <c r="J196" s="414"/>
      <c r="K196" s="415"/>
      <c r="L196" s="415"/>
      <c r="M196" s="415"/>
      <c r="N196" s="415"/>
      <c r="O196" s="415"/>
      <c r="P196" s="415"/>
    </row>
    <row r="197" spans="1:16">
      <c r="A197" s="80" t="str">
        <f t="shared" ref="A197:A260" si="25">IF(Cptes1="","",LEFT(Cptes1,2))</f>
        <v/>
      </c>
      <c r="B197" s="80" t="str">
        <f t="shared" ref="B197:B260" si="26">IF(Cptes1="","",LEFT(Cptes1,3))</f>
        <v/>
      </c>
      <c r="C197" s="80" t="str">
        <f t="shared" ref="C197:C260" si="27">IF(Cptes1="","",LEFT(Cptes1,4))</f>
        <v/>
      </c>
      <c r="D197" s="80" t="str">
        <f t="shared" ref="D197:D260" si="28">IF(Cptes1="","",LEFT(Cptes1,5))</f>
        <v/>
      </c>
      <c r="E197" s="80" t="str">
        <f t="shared" ref="E197:E260" si="29">IF(Cptes1="","",LEFT(Cptes1,6))</f>
        <v/>
      </c>
      <c r="F197" s="80" t="str">
        <f t="shared" si="24"/>
        <v/>
      </c>
      <c r="G197" s="80" t="str">
        <f t="shared" si="24"/>
        <v/>
      </c>
      <c r="H197" s="80" t="str">
        <f t="shared" si="24"/>
        <v/>
      </c>
      <c r="I197" s="413"/>
      <c r="J197" s="414"/>
      <c r="K197" s="415"/>
      <c r="L197" s="415"/>
      <c r="M197" s="415"/>
      <c r="N197" s="415"/>
      <c r="O197" s="415"/>
      <c r="P197" s="415"/>
    </row>
    <row r="198" spans="1:16">
      <c r="A198" s="80" t="str">
        <f t="shared" si="25"/>
        <v/>
      </c>
      <c r="B198" s="80" t="str">
        <f t="shared" si="26"/>
        <v/>
      </c>
      <c r="C198" s="80" t="str">
        <f t="shared" si="27"/>
        <v/>
      </c>
      <c r="D198" s="80" t="str">
        <f t="shared" si="28"/>
        <v/>
      </c>
      <c r="E198" s="80" t="str">
        <f t="shared" si="29"/>
        <v/>
      </c>
      <c r="F198" s="80" t="str">
        <f t="shared" si="24"/>
        <v/>
      </c>
      <c r="G198" s="80" t="str">
        <f t="shared" si="24"/>
        <v/>
      </c>
      <c r="H198" s="80" t="str">
        <f t="shared" si="24"/>
        <v/>
      </c>
      <c r="I198" s="413"/>
      <c r="J198" s="414"/>
      <c r="K198" s="415"/>
      <c r="L198" s="415"/>
      <c r="M198" s="415"/>
      <c r="N198" s="415"/>
      <c r="O198" s="415"/>
      <c r="P198" s="415"/>
    </row>
    <row r="199" spans="1:16">
      <c r="A199" s="80" t="str">
        <f t="shared" si="25"/>
        <v/>
      </c>
      <c r="B199" s="80" t="str">
        <f t="shared" si="26"/>
        <v/>
      </c>
      <c r="C199" s="80" t="str">
        <f t="shared" si="27"/>
        <v/>
      </c>
      <c r="D199" s="80" t="str">
        <f t="shared" si="28"/>
        <v/>
      </c>
      <c r="E199" s="80" t="str">
        <f t="shared" si="29"/>
        <v/>
      </c>
      <c r="F199" s="80" t="str">
        <f t="shared" si="24"/>
        <v/>
      </c>
      <c r="G199" s="80" t="str">
        <f t="shared" si="24"/>
        <v/>
      </c>
      <c r="H199" s="80" t="str">
        <f t="shared" si="24"/>
        <v/>
      </c>
      <c r="I199" s="413"/>
      <c r="J199" s="414"/>
      <c r="K199" s="415"/>
      <c r="L199" s="415"/>
      <c r="M199" s="415"/>
      <c r="N199" s="415"/>
      <c r="O199" s="415"/>
      <c r="P199" s="415"/>
    </row>
    <row r="200" spans="1:16">
      <c r="A200" s="80" t="str">
        <f t="shared" si="25"/>
        <v/>
      </c>
      <c r="B200" s="80" t="str">
        <f t="shared" si="26"/>
        <v/>
      </c>
      <c r="C200" s="80" t="str">
        <f t="shared" si="27"/>
        <v/>
      </c>
      <c r="D200" s="80" t="str">
        <f t="shared" si="28"/>
        <v/>
      </c>
      <c r="E200" s="80" t="str">
        <f t="shared" si="29"/>
        <v/>
      </c>
      <c r="F200" s="80" t="str">
        <f t="shared" si="24"/>
        <v/>
      </c>
      <c r="G200" s="80" t="str">
        <f t="shared" si="24"/>
        <v/>
      </c>
      <c r="H200" s="80" t="str">
        <f t="shared" si="24"/>
        <v/>
      </c>
      <c r="I200" s="413"/>
      <c r="J200" s="414"/>
      <c r="K200" s="415"/>
      <c r="L200" s="415"/>
      <c r="M200" s="415"/>
      <c r="N200" s="415"/>
      <c r="O200" s="415"/>
      <c r="P200" s="415"/>
    </row>
    <row r="201" spans="1:16">
      <c r="A201" s="80" t="str">
        <f t="shared" si="25"/>
        <v/>
      </c>
      <c r="B201" s="80" t="str">
        <f t="shared" si="26"/>
        <v/>
      </c>
      <c r="C201" s="80" t="str">
        <f t="shared" si="27"/>
        <v/>
      </c>
      <c r="D201" s="80" t="str">
        <f t="shared" si="28"/>
        <v/>
      </c>
      <c r="E201" s="80" t="str">
        <f t="shared" si="29"/>
        <v/>
      </c>
      <c r="F201" s="80" t="str">
        <f t="shared" si="24"/>
        <v/>
      </c>
      <c r="G201" s="80" t="str">
        <f t="shared" si="24"/>
        <v/>
      </c>
      <c r="H201" s="80" t="str">
        <f t="shared" si="24"/>
        <v/>
      </c>
      <c r="I201" s="413"/>
      <c r="J201" s="414"/>
      <c r="K201" s="415"/>
      <c r="L201" s="415"/>
      <c r="M201" s="415"/>
      <c r="N201" s="415"/>
      <c r="O201" s="415"/>
      <c r="P201" s="415"/>
    </row>
    <row r="202" spans="1:16">
      <c r="A202" s="80" t="str">
        <f t="shared" si="25"/>
        <v/>
      </c>
      <c r="B202" s="80" t="str">
        <f t="shared" si="26"/>
        <v/>
      </c>
      <c r="C202" s="80" t="str">
        <f t="shared" si="27"/>
        <v/>
      </c>
      <c r="D202" s="80" t="str">
        <f t="shared" si="28"/>
        <v/>
      </c>
      <c r="E202" s="80" t="str">
        <f t="shared" si="29"/>
        <v/>
      </c>
      <c r="F202" s="80" t="str">
        <f t="shared" si="24"/>
        <v/>
      </c>
      <c r="G202" s="80" t="str">
        <f t="shared" si="24"/>
        <v/>
      </c>
      <c r="H202" s="80" t="str">
        <f t="shared" si="24"/>
        <v/>
      </c>
      <c r="I202" s="413"/>
      <c r="J202" s="414"/>
      <c r="K202" s="415"/>
      <c r="L202" s="415"/>
      <c r="M202" s="415"/>
      <c r="N202" s="415"/>
      <c r="O202" s="415"/>
      <c r="P202" s="415"/>
    </row>
    <row r="203" spans="1:16">
      <c r="A203" s="80" t="str">
        <f t="shared" si="25"/>
        <v/>
      </c>
      <c r="B203" s="80" t="str">
        <f t="shared" si="26"/>
        <v/>
      </c>
      <c r="C203" s="80" t="str">
        <f t="shared" si="27"/>
        <v/>
      </c>
      <c r="D203" s="80" t="str">
        <f t="shared" si="28"/>
        <v/>
      </c>
      <c r="E203" s="80" t="str">
        <f t="shared" si="29"/>
        <v/>
      </c>
      <c r="F203" s="80" t="str">
        <f t="shared" si="24"/>
        <v/>
      </c>
      <c r="G203" s="80" t="str">
        <f t="shared" si="24"/>
        <v/>
      </c>
      <c r="H203" s="80" t="str">
        <f t="shared" si="24"/>
        <v/>
      </c>
      <c r="I203" s="413"/>
      <c r="J203" s="414"/>
      <c r="K203" s="415"/>
      <c r="L203" s="415"/>
      <c r="M203" s="415"/>
      <c r="N203" s="415"/>
      <c r="O203" s="415"/>
      <c r="P203" s="415"/>
    </row>
    <row r="204" spans="1:16">
      <c r="A204" s="80" t="str">
        <f t="shared" si="25"/>
        <v/>
      </c>
      <c r="B204" s="80" t="str">
        <f t="shared" si="26"/>
        <v/>
      </c>
      <c r="C204" s="80" t="str">
        <f t="shared" si="27"/>
        <v/>
      </c>
      <c r="D204" s="80" t="str">
        <f t="shared" si="28"/>
        <v/>
      </c>
      <c r="E204" s="80" t="str">
        <f t="shared" si="29"/>
        <v/>
      </c>
      <c r="F204" s="80" t="str">
        <f t="shared" si="24"/>
        <v/>
      </c>
      <c r="G204" s="80" t="str">
        <f t="shared" si="24"/>
        <v/>
      </c>
      <c r="H204" s="80" t="str">
        <f t="shared" si="24"/>
        <v/>
      </c>
      <c r="I204" s="413"/>
      <c r="J204" s="414"/>
      <c r="K204" s="415"/>
      <c r="L204" s="415"/>
      <c r="M204" s="415"/>
      <c r="N204" s="415"/>
      <c r="O204" s="415"/>
      <c r="P204" s="415"/>
    </row>
    <row r="205" spans="1:16">
      <c r="A205" s="80" t="str">
        <f t="shared" si="25"/>
        <v/>
      </c>
      <c r="B205" s="80" t="str">
        <f t="shared" si="26"/>
        <v/>
      </c>
      <c r="C205" s="80" t="str">
        <f t="shared" si="27"/>
        <v/>
      </c>
      <c r="D205" s="80" t="str">
        <f t="shared" si="28"/>
        <v/>
      </c>
      <c r="E205" s="80" t="str">
        <f t="shared" si="29"/>
        <v/>
      </c>
      <c r="F205" s="80" t="str">
        <f t="shared" ref="F205:H224" si="30">IF(Cptes1="","",LEFT(Cptes1,7))</f>
        <v/>
      </c>
      <c r="G205" s="80" t="str">
        <f t="shared" si="30"/>
        <v/>
      </c>
      <c r="H205" s="80" t="str">
        <f t="shared" si="30"/>
        <v/>
      </c>
      <c r="I205" s="413"/>
      <c r="J205" s="414"/>
      <c r="K205" s="415"/>
      <c r="L205" s="415"/>
      <c r="M205" s="415"/>
      <c r="N205" s="415"/>
      <c r="O205" s="415"/>
      <c r="P205" s="415"/>
    </row>
    <row r="206" spans="1:16">
      <c r="A206" s="80" t="str">
        <f t="shared" si="25"/>
        <v/>
      </c>
      <c r="B206" s="80" t="str">
        <f t="shared" si="26"/>
        <v/>
      </c>
      <c r="C206" s="80" t="str">
        <f t="shared" si="27"/>
        <v/>
      </c>
      <c r="D206" s="80" t="str">
        <f t="shared" si="28"/>
        <v/>
      </c>
      <c r="E206" s="80" t="str">
        <f t="shared" si="29"/>
        <v/>
      </c>
      <c r="F206" s="80" t="str">
        <f t="shared" si="30"/>
        <v/>
      </c>
      <c r="G206" s="80" t="str">
        <f t="shared" si="30"/>
        <v/>
      </c>
      <c r="H206" s="80" t="str">
        <f t="shared" si="30"/>
        <v/>
      </c>
      <c r="I206" s="413"/>
      <c r="J206" s="414"/>
      <c r="K206" s="415"/>
      <c r="L206" s="415"/>
      <c r="M206" s="415"/>
      <c r="N206" s="415"/>
      <c r="O206" s="415"/>
      <c r="P206" s="415"/>
    </row>
    <row r="207" spans="1:16">
      <c r="A207" s="80" t="str">
        <f t="shared" si="25"/>
        <v/>
      </c>
      <c r="B207" s="80" t="str">
        <f t="shared" si="26"/>
        <v/>
      </c>
      <c r="C207" s="80" t="str">
        <f t="shared" si="27"/>
        <v/>
      </c>
      <c r="D207" s="80" t="str">
        <f t="shared" si="28"/>
        <v/>
      </c>
      <c r="E207" s="80" t="str">
        <f t="shared" si="29"/>
        <v/>
      </c>
      <c r="F207" s="80" t="str">
        <f t="shared" si="30"/>
        <v/>
      </c>
      <c r="G207" s="80" t="str">
        <f t="shared" si="30"/>
        <v/>
      </c>
      <c r="H207" s="80" t="str">
        <f t="shared" si="30"/>
        <v/>
      </c>
      <c r="I207" s="413"/>
      <c r="J207" s="414"/>
      <c r="K207" s="415"/>
      <c r="L207" s="415"/>
      <c r="M207" s="415"/>
      <c r="N207" s="415"/>
      <c r="O207" s="415"/>
      <c r="P207" s="415"/>
    </row>
    <row r="208" spans="1:16">
      <c r="A208" s="80" t="str">
        <f t="shared" si="25"/>
        <v/>
      </c>
      <c r="B208" s="80" t="str">
        <f t="shared" si="26"/>
        <v/>
      </c>
      <c r="C208" s="80" t="str">
        <f t="shared" si="27"/>
        <v/>
      </c>
      <c r="D208" s="80" t="str">
        <f t="shared" si="28"/>
        <v/>
      </c>
      <c r="E208" s="80" t="str">
        <f t="shared" si="29"/>
        <v/>
      </c>
      <c r="F208" s="80" t="str">
        <f t="shared" si="30"/>
        <v/>
      </c>
      <c r="G208" s="80" t="str">
        <f t="shared" si="30"/>
        <v/>
      </c>
      <c r="H208" s="80" t="str">
        <f t="shared" si="30"/>
        <v/>
      </c>
      <c r="I208" s="413"/>
      <c r="J208" s="414"/>
      <c r="K208" s="415"/>
      <c r="L208" s="415"/>
      <c r="M208" s="415"/>
      <c r="N208" s="415"/>
      <c r="O208" s="415"/>
      <c r="P208" s="415"/>
    </row>
    <row r="209" spans="1:16">
      <c r="A209" s="80" t="str">
        <f t="shared" si="25"/>
        <v/>
      </c>
      <c r="B209" s="80" t="str">
        <f t="shared" si="26"/>
        <v/>
      </c>
      <c r="C209" s="80" t="str">
        <f t="shared" si="27"/>
        <v/>
      </c>
      <c r="D209" s="80" t="str">
        <f t="shared" si="28"/>
        <v/>
      </c>
      <c r="E209" s="80" t="str">
        <f t="shared" si="29"/>
        <v/>
      </c>
      <c r="F209" s="80" t="str">
        <f t="shared" si="30"/>
        <v/>
      </c>
      <c r="G209" s="80" t="str">
        <f t="shared" si="30"/>
        <v/>
      </c>
      <c r="H209" s="80" t="str">
        <f t="shared" si="30"/>
        <v/>
      </c>
      <c r="I209" s="413"/>
      <c r="J209" s="414"/>
      <c r="K209" s="415"/>
      <c r="L209" s="415"/>
      <c r="M209" s="415"/>
      <c r="N209" s="415"/>
      <c r="O209" s="415"/>
      <c r="P209" s="415"/>
    </row>
    <row r="210" spans="1:16">
      <c r="A210" s="80" t="str">
        <f t="shared" si="25"/>
        <v/>
      </c>
      <c r="B210" s="80" t="str">
        <f t="shared" si="26"/>
        <v/>
      </c>
      <c r="C210" s="80" t="str">
        <f t="shared" si="27"/>
        <v/>
      </c>
      <c r="D210" s="80" t="str">
        <f t="shared" si="28"/>
        <v/>
      </c>
      <c r="E210" s="80" t="str">
        <f t="shared" si="29"/>
        <v/>
      </c>
      <c r="F210" s="80" t="str">
        <f t="shared" si="30"/>
        <v/>
      </c>
      <c r="G210" s="80" t="str">
        <f t="shared" si="30"/>
        <v/>
      </c>
      <c r="H210" s="80" t="str">
        <f t="shared" si="30"/>
        <v/>
      </c>
      <c r="I210" s="413"/>
      <c r="J210" s="414"/>
      <c r="K210" s="415"/>
      <c r="L210" s="415"/>
      <c r="M210" s="415"/>
      <c r="N210" s="415"/>
      <c r="O210" s="415"/>
      <c r="P210" s="415"/>
    </row>
    <row r="211" spans="1:16">
      <c r="A211" s="80" t="str">
        <f t="shared" si="25"/>
        <v/>
      </c>
      <c r="B211" s="80" t="str">
        <f t="shared" si="26"/>
        <v/>
      </c>
      <c r="C211" s="80" t="str">
        <f t="shared" si="27"/>
        <v/>
      </c>
      <c r="D211" s="80" t="str">
        <f t="shared" si="28"/>
        <v/>
      </c>
      <c r="E211" s="80" t="str">
        <f t="shared" si="29"/>
        <v/>
      </c>
      <c r="F211" s="80" t="str">
        <f t="shared" si="30"/>
        <v/>
      </c>
      <c r="G211" s="80" t="str">
        <f t="shared" si="30"/>
        <v/>
      </c>
      <c r="H211" s="80" t="str">
        <f t="shared" si="30"/>
        <v/>
      </c>
      <c r="I211" s="413"/>
      <c r="J211" s="414"/>
      <c r="K211" s="415"/>
      <c r="L211" s="415"/>
      <c r="M211" s="415"/>
      <c r="N211" s="415"/>
      <c r="O211" s="415"/>
      <c r="P211" s="415"/>
    </row>
    <row r="212" spans="1:16">
      <c r="A212" s="80" t="str">
        <f t="shared" si="25"/>
        <v/>
      </c>
      <c r="B212" s="80" t="str">
        <f t="shared" si="26"/>
        <v/>
      </c>
      <c r="C212" s="80" t="str">
        <f t="shared" si="27"/>
        <v/>
      </c>
      <c r="D212" s="80" t="str">
        <f t="shared" si="28"/>
        <v/>
      </c>
      <c r="E212" s="80" t="str">
        <f t="shared" si="29"/>
        <v/>
      </c>
      <c r="F212" s="80" t="str">
        <f t="shared" si="30"/>
        <v/>
      </c>
      <c r="G212" s="80" t="str">
        <f t="shared" si="30"/>
        <v/>
      </c>
      <c r="H212" s="80" t="str">
        <f t="shared" si="30"/>
        <v/>
      </c>
      <c r="I212" s="413"/>
      <c r="J212" s="414"/>
      <c r="K212" s="415"/>
      <c r="L212" s="415"/>
      <c r="M212" s="415"/>
      <c r="N212" s="415"/>
      <c r="O212" s="415"/>
      <c r="P212" s="415"/>
    </row>
    <row r="213" spans="1:16">
      <c r="A213" s="80" t="str">
        <f t="shared" si="25"/>
        <v/>
      </c>
      <c r="B213" s="80" t="str">
        <f t="shared" si="26"/>
        <v/>
      </c>
      <c r="C213" s="80" t="str">
        <f t="shared" si="27"/>
        <v/>
      </c>
      <c r="D213" s="80" t="str">
        <f t="shared" si="28"/>
        <v/>
      </c>
      <c r="E213" s="80" t="str">
        <f t="shared" si="29"/>
        <v/>
      </c>
      <c r="F213" s="80" t="str">
        <f t="shared" si="30"/>
        <v/>
      </c>
      <c r="G213" s="80" t="str">
        <f t="shared" si="30"/>
        <v/>
      </c>
      <c r="H213" s="80" t="str">
        <f t="shared" si="30"/>
        <v/>
      </c>
      <c r="I213" s="413"/>
      <c r="J213" s="414"/>
      <c r="K213" s="415"/>
      <c r="L213" s="415"/>
      <c r="M213" s="415"/>
      <c r="N213" s="415"/>
      <c r="O213" s="415"/>
      <c r="P213" s="415"/>
    </row>
    <row r="214" spans="1:16">
      <c r="A214" s="80" t="str">
        <f t="shared" si="25"/>
        <v/>
      </c>
      <c r="B214" s="80" t="str">
        <f t="shared" si="26"/>
        <v/>
      </c>
      <c r="C214" s="80" t="str">
        <f t="shared" si="27"/>
        <v/>
      </c>
      <c r="D214" s="80" t="str">
        <f t="shared" si="28"/>
        <v/>
      </c>
      <c r="E214" s="80" t="str">
        <f t="shared" si="29"/>
        <v/>
      </c>
      <c r="F214" s="80" t="str">
        <f t="shared" si="30"/>
        <v/>
      </c>
      <c r="G214" s="80" t="str">
        <f t="shared" si="30"/>
        <v/>
      </c>
      <c r="H214" s="80" t="str">
        <f t="shared" si="30"/>
        <v/>
      </c>
      <c r="I214" s="413"/>
      <c r="J214" s="414"/>
      <c r="K214" s="415"/>
      <c r="L214" s="415"/>
      <c r="M214" s="415"/>
      <c r="N214" s="415"/>
      <c r="O214" s="415"/>
      <c r="P214" s="415"/>
    </row>
    <row r="215" spans="1:16">
      <c r="A215" s="80" t="str">
        <f t="shared" si="25"/>
        <v/>
      </c>
      <c r="B215" s="80" t="str">
        <f t="shared" si="26"/>
        <v/>
      </c>
      <c r="C215" s="80" t="str">
        <f t="shared" si="27"/>
        <v/>
      </c>
      <c r="D215" s="80" t="str">
        <f t="shared" si="28"/>
        <v/>
      </c>
      <c r="E215" s="80" t="str">
        <f t="shared" si="29"/>
        <v/>
      </c>
      <c r="F215" s="80" t="str">
        <f t="shared" si="30"/>
        <v/>
      </c>
      <c r="G215" s="80" t="str">
        <f t="shared" si="30"/>
        <v/>
      </c>
      <c r="H215" s="80" t="str">
        <f t="shared" si="30"/>
        <v/>
      </c>
      <c r="I215" s="413"/>
      <c r="J215" s="414"/>
      <c r="K215" s="415"/>
      <c r="L215" s="415"/>
      <c r="M215" s="415"/>
      <c r="N215" s="415"/>
      <c r="O215" s="415"/>
      <c r="P215" s="415"/>
    </row>
    <row r="216" spans="1:16">
      <c r="A216" s="80" t="str">
        <f t="shared" si="25"/>
        <v/>
      </c>
      <c r="B216" s="80" t="str">
        <f t="shared" si="26"/>
        <v/>
      </c>
      <c r="C216" s="80" t="str">
        <f t="shared" si="27"/>
        <v/>
      </c>
      <c r="D216" s="80" t="str">
        <f t="shared" si="28"/>
        <v/>
      </c>
      <c r="E216" s="80" t="str">
        <f t="shared" si="29"/>
        <v/>
      </c>
      <c r="F216" s="80" t="str">
        <f t="shared" si="30"/>
        <v/>
      </c>
      <c r="G216" s="80" t="str">
        <f t="shared" si="30"/>
        <v/>
      </c>
      <c r="H216" s="80" t="str">
        <f t="shared" si="30"/>
        <v/>
      </c>
      <c r="I216" s="413"/>
      <c r="J216" s="414"/>
      <c r="K216" s="415"/>
      <c r="L216" s="415"/>
      <c r="M216" s="415"/>
      <c r="N216" s="415"/>
      <c r="O216" s="415"/>
      <c r="P216" s="415"/>
    </row>
    <row r="217" spans="1:16">
      <c r="A217" s="80" t="str">
        <f t="shared" si="25"/>
        <v/>
      </c>
      <c r="B217" s="80" t="str">
        <f t="shared" si="26"/>
        <v/>
      </c>
      <c r="C217" s="80" t="str">
        <f t="shared" si="27"/>
        <v/>
      </c>
      <c r="D217" s="80" t="str">
        <f t="shared" si="28"/>
        <v/>
      </c>
      <c r="E217" s="80" t="str">
        <f t="shared" si="29"/>
        <v/>
      </c>
      <c r="F217" s="80" t="str">
        <f t="shared" si="30"/>
        <v/>
      </c>
      <c r="G217" s="80" t="str">
        <f t="shared" si="30"/>
        <v/>
      </c>
      <c r="H217" s="80" t="str">
        <f t="shared" si="30"/>
        <v/>
      </c>
      <c r="I217" s="413"/>
      <c r="J217" s="414"/>
      <c r="K217" s="415"/>
      <c r="L217" s="415"/>
      <c r="M217" s="415"/>
      <c r="N217" s="415"/>
      <c r="O217" s="415"/>
      <c r="P217" s="415"/>
    </row>
    <row r="218" spans="1:16">
      <c r="A218" s="80" t="str">
        <f t="shared" si="25"/>
        <v/>
      </c>
      <c r="B218" s="80" t="str">
        <f t="shared" si="26"/>
        <v/>
      </c>
      <c r="C218" s="80" t="str">
        <f t="shared" si="27"/>
        <v/>
      </c>
      <c r="D218" s="80" t="str">
        <f t="shared" si="28"/>
        <v/>
      </c>
      <c r="E218" s="80" t="str">
        <f t="shared" si="29"/>
        <v/>
      </c>
      <c r="F218" s="80" t="str">
        <f t="shared" si="30"/>
        <v/>
      </c>
      <c r="G218" s="80" t="str">
        <f t="shared" si="30"/>
        <v/>
      </c>
      <c r="H218" s="80" t="str">
        <f t="shared" si="30"/>
        <v/>
      </c>
      <c r="I218" s="413"/>
      <c r="J218" s="414"/>
      <c r="K218" s="415"/>
      <c r="L218" s="415"/>
      <c r="M218" s="415"/>
      <c r="N218" s="415"/>
      <c r="O218" s="415"/>
      <c r="P218" s="415"/>
    </row>
    <row r="219" spans="1:16">
      <c r="A219" s="80" t="str">
        <f t="shared" si="25"/>
        <v/>
      </c>
      <c r="B219" s="80" t="str">
        <f t="shared" si="26"/>
        <v/>
      </c>
      <c r="C219" s="80" t="str">
        <f t="shared" si="27"/>
        <v/>
      </c>
      <c r="D219" s="80" t="str">
        <f t="shared" si="28"/>
        <v/>
      </c>
      <c r="E219" s="80" t="str">
        <f t="shared" si="29"/>
        <v/>
      </c>
      <c r="F219" s="80" t="str">
        <f t="shared" si="30"/>
        <v/>
      </c>
      <c r="G219" s="80" t="str">
        <f t="shared" si="30"/>
        <v/>
      </c>
      <c r="H219" s="80" t="str">
        <f t="shared" si="30"/>
        <v/>
      </c>
      <c r="I219" s="413"/>
      <c r="J219" s="414"/>
      <c r="K219" s="415"/>
      <c r="L219" s="415"/>
      <c r="M219" s="415"/>
      <c r="N219" s="415"/>
      <c r="O219" s="415"/>
      <c r="P219" s="415"/>
    </row>
    <row r="220" spans="1:16">
      <c r="A220" s="80" t="str">
        <f t="shared" si="25"/>
        <v/>
      </c>
      <c r="B220" s="80" t="str">
        <f t="shared" si="26"/>
        <v/>
      </c>
      <c r="C220" s="80" t="str">
        <f t="shared" si="27"/>
        <v/>
      </c>
      <c r="D220" s="80" t="str">
        <f t="shared" si="28"/>
        <v/>
      </c>
      <c r="E220" s="80" t="str">
        <f t="shared" si="29"/>
        <v/>
      </c>
      <c r="F220" s="80" t="str">
        <f t="shared" si="30"/>
        <v/>
      </c>
      <c r="G220" s="80" t="str">
        <f t="shared" si="30"/>
        <v/>
      </c>
      <c r="H220" s="80" t="str">
        <f t="shared" si="30"/>
        <v/>
      </c>
      <c r="I220" s="413"/>
      <c r="J220" s="414"/>
      <c r="K220" s="415"/>
      <c r="L220" s="415"/>
      <c r="M220" s="415"/>
      <c r="N220" s="415"/>
      <c r="O220" s="415"/>
      <c r="P220" s="415"/>
    </row>
    <row r="221" spans="1:16">
      <c r="A221" s="80" t="str">
        <f t="shared" si="25"/>
        <v/>
      </c>
      <c r="B221" s="80" t="str">
        <f t="shared" si="26"/>
        <v/>
      </c>
      <c r="C221" s="80" t="str">
        <f t="shared" si="27"/>
        <v/>
      </c>
      <c r="D221" s="80" t="str">
        <f t="shared" si="28"/>
        <v/>
      </c>
      <c r="E221" s="80" t="str">
        <f t="shared" si="29"/>
        <v/>
      </c>
      <c r="F221" s="80" t="str">
        <f t="shared" si="30"/>
        <v/>
      </c>
      <c r="G221" s="80" t="str">
        <f t="shared" si="30"/>
        <v/>
      </c>
      <c r="H221" s="80" t="str">
        <f t="shared" si="30"/>
        <v/>
      </c>
      <c r="I221" s="413"/>
      <c r="J221" s="414"/>
      <c r="K221" s="415"/>
      <c r="L221" s="415"/>
      <c r="M221" s="415"/>
      <c r="N221" s="415"/>
      <c r="O221" s="415"/>
      <c r="P221" s="415"/>
    </row>
    <row r="222" spans="1:16">
      <c r="A222" s="80" t="str">
        <f t="shared" si="25"/>
        <v/>
      </c>
      <c r="B222" s="80" t="str">
        <f t="shared" si="26"/>
        <v/>
      </c>
      <c r="C222" s="80" t="str">
        <f t="shared" si="27"/>
        <v/>
      </c>
      <c r="D222" s="80" t="str">
        <f t="shared" si="28"/>
        <v/>
      </c>
      <c r="E222" s="80" t="str">
        <f t="shared" si="29"/>
        <v/>
      </c>
      <c r="F222" s="80" t="str">
        <f t="shared" si="30"/>
        <v/>
      </c>
      <c r="G222" s="80" t="str">
        <f t="shared" si="30"/>
        <v/>
      </c>
      <c r="H222" s="80" t="str">
        <f t="shared" si="30"/>
        <v/>
      </c>
      <c r="I222" s="413"/>
      <c r="J222" s="414"/>
      <c r="K222" s="415"/>
      <c r="L222" s="415"/>
      <c r="M222" s="415"/>
      <c r="N222" s="415"/>
      <c r="O222" s="415"/>
      <c r="P222" s="415"/>
    </row>
    <row r="223" spans="1:16">
      <c r="A223" s="80" t="str">
        <f t="shared" si="25"/>
        <v/>
      </c>
      <c r="B223" s="80" t="str">
        <f t="shared" si="26"/>
        <v/>
      </c>
      <c r="C223" s="80" t="str">
        <f t="shared" si="27"/>
        <v/>
      </c>
      <c r="D223" s="80" t="str">
        <f t="shared" si="28"/>
        <v/>
      </c>
      <c r="E223" s="80" t="str">
        <f t="shared" si="29"/>
        <v/>
      </c>
      <c r="F223" s="80" t="str">
        <f t="shared" si="30"/>
        <v/>
      </c>
      <c r="G223" s="80" t="str">
        <f t="shared" si="30"/>
        <v/>
      </c>
      <c r="H223" s="80" t="str">
        <f t="shared" si="30"/>
        <v/>
      </c>
      <c r="I223" s="413"/>
      <c r="J223" s="414"/>
      <c r="K223" s="415"/>
      <c r="L223" s="415"/>
      <c r="M223" s="415"/>
      <c r="N223" s="415"/>
      <c r="O223" s="415"/>
      <c r="P223" s="415"/>
    </row>
    <row r="224" spans="1:16">
      <c r="A224" s="80" t="str">
        <f t="shared" si="25"/>
        <v/>
      </c>
      <c r="B224" s="80" t="str">
        <f t="shared" si="26"/>
        <v/>
      </c>
      <c r="C224" s="80" t="str">
        <f t="shared" si="27"/>
        <v/>
      </c>
      <c r="D224" s="80" t="str">
        <f t="shared" si="28"/>
        <v/>
      </c>
      <c r="E224" s="80" t="str">
        <f t="shared" si="29"/>
        <v/>
      </c>
      <c r="F224" s="80" t="str">
        <f t="shared" si="30"/>
        <v/>
      </c>
      <c r="G224" s="80" t="str">
        <f t="shared" si="30"/>
        <v/>
      </c>
      <c r="H224" s="80" t="str">
        <f t="shared" si="30"/>
        <v/>
      </c>
      <c r="I224" s="413"/>
      <c r="J224" s="414"/>
      <c r="K224" s="415"/>
      <c r="L224" s="415"/>
      <c r="M224" s="415"/>
      <c r="N224" s="415"/>
      <c r="O224" s="415"/>
      <c r="P224" s="415"/>
    </row>
    <row r="225" spans="1:16">
      <c r="A225" s="80" t="str">
        <f t="shared" si="25"/>
        <v/>
      </c>
      <c r="B225" s="80" t="str">
        <f t="shared" si="26"/>
        <v/>
      </c>
      <c r="C225" s="80" t="str">
        <f t="shared" si="27"/>
        <v/>
      </c>
      <c r="D225" s="80" t="str">
        <f t="shared" si="28"/>
        <v/>
      </c>
      <c r="E225" s="80" t="str">
        <f t="shared" si="29"/>
        <v/>
      </c>
      <c r="F225" s="80" t="str">
        <f t="shared" ref="F225:H244" si="31">IF(Cptes1="","",LEFT(Cptes1,7))</f>
        <v/>
      </c>
      <c r="G225" s="80" t="str">
        <f t="shared" si="31"/>
        <v/>
      </c>
      <c r="H225" s="80" t="str">
        <f t="shared" si="31"/>
        <v/>
      </c>
      <c r="I225" s="413"/>
      <c r="J225" s="414"/>
      <c r="K225" s="415"/>
      <c r="L225" s="415"/>
      <c r="M225" s="415"/>
      <c r="N225" s="415"/>
      <c r="O225" s="415"/>
      <c r="P225" s="415"/>
    </row>
    <row r="226" spans="1:16">
      <c r="A226" s="80" t="str">
        <f t="shared" si="25"/>
        <v/>
      </c>
      <c r="B226" s="80" t="str">
        <f t="shared" si="26"/>
        <v/>
      </c>
      <c r="C226" s="80" t="str">
        <f t="shared" si="27"/>
        <v/>
      </c>
      <c r="D226" s="80" t="str">
        <f t="shared" si="28"/>
        <v/>
      </c>
      <c r="E226" s="80" t="str">
        <f t="shared" si="29"/>
        <v/>
      </c>
      <c r="F226" s="80" t="str">
        <f t="shared" si="31"/>
        <v/>
      </c>
      <c r="G226" s="80" t="str">
        <f t="shared" si="31"/>
        <v/>
      </c>
      <c r="H226" s="80" t="str">
        <f t="shared" si="31"/>
        <v/>
      </c>
      <c r="I226" s="413"/>
      <c r="J226" s="414"/>
      <c r="K226" s="415"/>
      <c r="L226" s="415"/>
      <c r="M226" s="415"/>
      <c r="N226" s="415"/>
      <c r="O226" s="415"/>
      <c r="P226" s="415"/>
    </row>
    <row r="227" spans="1:16">
      <c r="A227" s="80" t="str">
        <f t="shared" si="25"/>
        <v/>
      </c>
      <c r="B227" s="80" t="str">
        <f t="shared" si="26"/>
        <v/>
      </c>
      <c r="C227" s="80" t="str">
        <f t="shared" si="27"/>
        <v/>
      </c>
      <c r="D227" s="80" t="str">
        <f t="shared" si="28"/>
        <v/>
      </c>
      <c r="E227" s="80" t="str">
        <f t="shared" si="29"/>
        <v/>
      </c>
      <c r="F227" s="80" t="str">
        <f t="shared" si="31"/>
        <v/>
      </c>
      <c r="G227" s="80" t="str">
        <f t="shared" si="31"/>
        <v/>
      </c>
      <c r="H227" s="80" t="str">
        <f t="shared" si="31"/>
        <v/>
      </c>
      <c r="I227" s="413"/>
      <c r="J227" s="414"/>
      <c r="K227" s="415"/>
      <c r="L227" s="415"/>
      <c r="M227" s="415"/>
      <c r="N227" s="415"/>
      <c r="O227" s="415"/>
      <c r="P227" s="415"/>
    </row>
    <row r="228" spans="1:16">
      <c r="A228" s="80" t="str">
        <f t="shared" si="25"/>
        <v/>
      </c>
      <c r="B228" s="80" t="str">
        <f t="shared" si="26"/>
        <v/>
      </c>
      <c r="C228" s="80" t="str">
        <f t="shared" si="27"/>
        <v/>
      </c>
      <c r="D228" s="80" t="str">
        <f t="shared" si="28"/>
        <v/>
      </c>
      <c r="E228" s="80" t="str">
        <f t="shared" si="29"/>
        <v/>
      </c>
      <c r="F228" s="80" t="str">
        <f t="shared" si="31"/>
        <v/>
      </c>
      <c r="G228" s="80" t="str">
        <f t="shared" si="31"/>
        <v/>
      </c>
      <c r="H228" s="80" t="str">
        <f t="shared" si="31"/>
        <v/>
      </c>
      <c r="I228" s="413"/>
      <c r="J228" s="414"/>
      <c r="K228" s="415"/>
      <c r="L228" s="415"/>
      <c r="M228" s="415"/>
      <c r="N228" s="415"/>
      <c r="O228" s="415"/>
      <c r="P228" s="415"/>
    </row>
    <row r="229" spans="1:16">
      <c r="A229" s="80" t="str">
        <f t="shared" si="25"/>
        <v/>
      </c>
      <c r="B229" s="80" t="str">
        <f t="shared" si="26"/>
        <v/>
      </c>
      <c r="C229" s="80" t="str">
        <f t="shared" si="27"/>
        <v/>
      </c>
      <c r="D229" s="80" t="str">
        <f t="shared" si="28"/>
        <v/>
      </c>
      <c r="E229" s="80" t="str">
        <f t="shared" si="29"/>
        <v/>
      </c>
      <c r="F229" s="80" t="str">
        <f t="shared" si="31"/>
        <v/>
      </c>
      <c r="G229" s="80" t="str">
        <f t="shared" si="31"/>
        <v/>
      </c>
      <c r="H229" s="80" t="str">
        <f t="shared" si="31"/>
        <v/>
      </c>
      <c r="I229" s="413"/>
      <c r="J229" s="414"/>
      <c r="K229" s="415"/>
      <c r="L229" s="415"/>
      <c r="M229" s="415"/>
      <c r="N229" s="415"/>
      <c r="O229" s="415"/>
      <c r="P229" s="415"/>
    </row>
    <row r="230" spans="1:16">
      <c r="A230" s="80" t="str">
        <f t="shared" si="25"/>
        <v/>
      </c>
      <c r="B230" s="80" t="str">
        <f t="shared" si="26"/>
        <v/>
      </c>
      <c r="C230" s="80" t="str">
        <f t="shared" si="27"/>
        <v/>
      </c>
      <c r="D230" s="80" t="str">
        <f t="shared" si="28"/>
        <v/>
      </c>
      <c r="E230" s="80" t="str">
        <f t="shared" si="29"/>
        <v/>
      </c>
      <c r="F230" s="80" t="str">
        <f t="shared" si="31"/>
        <v/>
      </c>
      <c r="G230" s="80" t="str">
        <f t="shared" si="31"/>
        <v/>
      </c>
      <c r="H230" s="80" t="str">
        <f t="shared" si="31"/>
        <v/>
      </c>
      <c r="I230" s="413"/>
      <c r="J230" s="414"/>
      <c r="K230" s="415"/>
      <c r="L230" s="415"/>
      <c r="M230" s="415"/>
      <c r="N230" s="415"/>
      <c r="O230" s="415"/>
      <c r="P230" s="415"/>
    </row>
    <row r="231" spans="1:16">
      <c r="A231" s="80" t="str">
        <f t="shared" si="25"/>
        <v/>
      </c>
      <c r="B231" s="80" t="str">
        <f t="shared" si="26"/>
        <v/>
      </c>
      <c r="C231" s="80" t="str">
        <f t="shared" si="27"/>
        <v/>
      </c>
      <c r="D231" s="80" t="str">
        <f t="shared" si="28"/>
        <v/>
      </c>
      <c r="E231" s="80" t="str">
        <f t="shared" si="29"/>
        <v/>
      </c>
      <c r="F231" s="80" t="str">
        <f t="shared" si="31"/>
        <v/>
      </c>
      <c r="G231" s="80" t="str">
        <f t="shared" si="31"/>
        <v/>
      </c>
      <c r="H231" s="80" t="str">
        <f t="shared" si="31"/>
        <v/>
      </c>
      <c r="I231" s="413"/>
      <c r="J231" s="414"/>
      <c r="K231" s="415"/>
      <c r="L231" s="415"/>
      <c r="M231" s="415"/>
      <c r="N231" s="415"/>
      <c r="O231" s="415"/>
      <c r="P231" s="415"/>
    </row>
    <row r="232" spans="1:16">
      <c r="A232" s="80" t="str">
        <f t="shared" si="25"/>
        <v/>
      </c>
      <c r="B232" s="80" t="str">
        <f t="shared" si="26"/>
        <v/>
      </c>
      <c r="C232" s="80" t="str">
        <f t="shared" si="27"/>
        <v/>
      </c>
      <c r="D232" s="80" t="str">
        <f t="shared" si="28"/>
        <v/>
      </c>
      <c r="E232" s="80" t="str">
        <f t="shared" si="29"/>
        <v/>
      </c>
      <c r="F232" s="80" t="str">
        <f t="shared" si="31"/>
        <v/>
      </c>
      <c r="G232" s="80" t="str">
        <f t="shared" si="31"/>
        <v/>
      </c>
      <c r="H232" s="80" t="str">
        <f t="shared" si="31"/>
        <v/>
      </c>
      <c r="I232" s="413"/>
      <c r="J232" s="414"/>
      <c r="K232" s="415"/>
      <c r="L232" s="415"/>
      <c r="M232" s="415"/>
      <c r="N232" s="415"/>
      <c r="O232" s="415"/>
      <c r="P232" s="415"/>
    </row>
    <row r="233" spans="1:16">
      <c r="A233" s="80" t="str">
        <f t="shared" si="25"/>
        <v/>
      </c>
      <c r="B233" s="80" t="str">
        <f t="shared" si="26"/>
        <v/>
      </c>
      <c r="C233" s="80" t="str">
        <f t="shared" si="27"/>
        <v/>
      </c>
      <c r="D233" s="80" t="str">
        <f t="shared" si="28"/>
        <v/>
      </c>
      <c r="E233" s="80" t="str">
        <f t="shared" si="29"/>
        <v/>
      </c>
      <c r="F233" s="80" t="str">
        <f t="shared" si="31"/>
        <v/>
      </c>
      <c r="G233" s="80" t="str">
        <f t="shared" si="31"/>
        <v/>
      </c>
      <c r="H233" s="80" t="str">
        <f t="shared" si="31"/>
        <v/>
      </c>
      <c r="I233" s="413"/>
      <c r="J233" s="414"/>
      <c r="K233" s="415"/>
      <c r="L233" s="415"/>
      <c r="M233" s="415"/>
      <c r="N233" s="415"/>
      <c r="O233" s="415"/>
      <c r="P233" s="415"/>
    </row>
    <row r="234" spans="1:16">
      <c r="A234" s="80" t="str">
        <f t="shared" si="25"/>
        <v/>
      </c>
      <c r="B234" s="80" t="str">
        <f t="shared" si="26"/>
        <v/>
      </c>
      <c r="C234" s="80" t="str">
        <f t="shared" si="27"/>
        <v/>
      </c>
      <c r="D234" s="80" t="str">
        <f t="shared" si="28"/>
        <v/>
      </c>
      <c r="E234" s="80" t="str">
        <f t="shared" si="29"/>
        <v/>
      </c>
      <c r="F234" s="80" t="str">
        <f t="shared" si="31"/>
        <v/>
      </c>
      <c r="G234" s="80" t="str">
        <f t="shared" si="31"/>
        <v/>
      </c>
      <c r="H234" s="80" t="str">
        <f t="shared" si="31"/>
        <v/>
      </c>
      <c r="I234" s="413"/>
      <c r="J234" s="414"/>
      <c r="K234" s="415"/>
      <c r="L234" s="415"/>
      <c r="M234" s="415"/>
      <c r="N234" s="415"/>
      <c r="O234" s="415"/>
      <c r="P234" s="415"/>
    </row>
    <row r="235" spans="1:16">
      <c r="A235" s="80" t="str">
        <f t="shared" si="25"/>
        <v/>
      </c>
      <c r="B235" s="80" t="str">
        <f t="shared" si="26"/>
        <v/>
      </c>
      <c r="C235" s="80" t="str">
        <f t="shared" si="27"/>
        <v/>
      </c>
      <c r="D235" s="80" t="str">
        <f t="shared" si="28"/>
        <v/>
      </c>
      <c r="E235" s="80" t="str">
        <f t="shared" si="29"/>
        <v/>
      </c>
      <c r="F235" s="80" t="str">
        <f t="shared" si="31"/>
        <v/>
      </c>
      <c r="G235" s="80" t="str">
        <f t="shared" si="31"/>
        <v/>
      </c>
      <c r="H235" s="80" t="str">
        <f t="shared" si="31"/>
        <v/>
      </c>
      <c r="I235" s="413"/>
      <c r="J235" s="414"/>
      <c r="K235" s="415"/>
      <c r="L235" s="415"/>
      <c r="M235" s="415"/>
      <c r="N235" s="415"/>
      <c r="O235" s="415"/>
      <c r="P235" s="415"/>
    </row>
    <row r="236" spans="1:16">
      <c r="A236" s="80" t="str">
        <f t="shared" si="25"/>
        <v/>
      </c>
      <c r="B236" s="80" t="str">
        <f t="shared" si="26"/>
        <v/>
      </c>
      <c r="C236" s="80" t="str">
        <f t="shared" si="27"/>
        <v/>
      </c>
      <c r="D236" s="80" t="str">
        <f t="shared" si="28"/>
        <v/>
      </c>
      <c r="E236" s="80" t="str">
        <f t="shared" si="29"/>
        <v/>
      </c>
      <c r="F236" s="80" t="str">
        <f t="shared" si="31"/>
        <v/>
      </c>
      <c r="G236" s="80" t="str">
        <f t="shared" si="31"/>
        <v/>
      </c>
      <c r="H236" s="80" t="str">
        <f t="shared" si="31"/>
        <v/>
      </c>
      <c r="I236" s="413"/>
      <c r="J236" s="414"/>
      <c r="K236" s="415"/>
      <c r="L236" s="415"/>
      <c r="M236" s="415"/>
      <c r="N236" s="415"/>
      <c r="O236" s="415"/>
      <c r="P236" s="415"/>
    </row>
    <row r="237" spans="1:16">
      <c r="A237" s="80" t="str">
        <f t="shared" si="25"/>
        <v/>
      </c>
      <c r="B237" s="80" t="str">
        <f t="shared" si="26"/>
        <v/>
      </c>
      <c r="C237" s="80" t="str">
        <f t="shared" si="27"/>
        <v/>
      </c>
      <c r="D237" s="80" t="str">
        <f t="shared" si="28"/>
        <v/>
      </c>
      <c r="E237" s="80" t="str">
        <f t="shared" si="29"/>
        <v/>
      </c>
      <c r="F237" s="80" t="str">
        <f t="shared" si="31"/>
        <v/>
      </c>
      <c r="G237" s="80" t="str">
        <f t="shared" si="31"/>
        <v/>
      </c>
      <c r="H237" s="80" t="str">
        <f t="shared" si="31"/>
        <v/>
      </c>
      <c r="I237" s="413"/>
      <c r="J237" s="414"/>
      <c r="K237" s="415"/>
      <c r="L237" s="415"/>
      <c r="M237" s="415"/>
      <c r="N237" s="415"/>
      <c r="O237" s="415"/>
      <c r="P237" s="415"/>
    </row>
    <row r="238" spans="1:16">
      <c r="A238" s="80" t="str">
        <f t="shared" si="25"/>
        <v/>
      </c>
      <c r="B238" s="80" t="str">
        <f t="shared" si="26"/>
        <v/>
      </c>
      <c r="C238" s="80" t="str">
        <f t="shared" si="27"/>
        <v/>
      </c>
      <c r="D238" s="80" t="str">
        <f t="shared" si="28"/>
        <v/>
      </c>
      <c r="E238" s="80" t="str">
        <f t="shared" si="29"/>
        <v/>
      </c>
      <c r="F238" s="80" t="str">
        <f t="shared" si="31"/>
        <v/>
      </c>
      <c r="G238" s="80" t="str">
        <f t="shared" si="31"/>
        <v/>
      </c>
      <c r="H238" s="80" t="str">
        <f t="shared" si="31"/>
        <v/>
      </c>
      <c r="I238" s="413"/>
      <c r="J238" s="414"/>
      <c r="K238" s="415"/>
      <c r="L238" s="415"/>
      <c r="M238" s="415"/>
      <c r="N238" s="415"/>
      <c r="O238" s="415"/>
      <c r="P238" s="415"/>
    </row>
    <row r="239" spans="1:16">
      <c r="A239" s="80" t="str">
        <f t="shared" si="25"/>
        <v/>
      </c>
      <c r="B239" s="80" t="str">
        <f t="shared" si="26"/>
        <v/>
      </c>
      <c r="C239" s="80" t="str">
        <f t="shared" si="27"/>
        <v/>
      </c>
      <c r="D239" s="80" t="str">
        <f t="shared" si="28"/>
        <v/>
      </c>
      <c r="E239" s="80" t="str">
        <f t="shared" si="29"/>
        <v/>
      </c>
      <c r="F239" s="80" t="str">
        <f t="shared" si="31"/>
        <v/>
      </c>
      <c r="G239" s="80" t="str">
        <f t="shared" si="31"/>
        <v/>
      </c>
      <c r="H239" s="80" t="str">
        <f t="shared" si="31"/>
        <v/>
      </c>
      <c r="I239" s="413"/>
      <c r="J239" s="414"/>
      <c r="K239" s="415"/>
      <c r="L239" s="415"/>
      <c r="M239" s="415"/>
      <c r="N239" s="415"/>
      <c r="O239" s="415"/>
      <c r="P239" s="415"/>
    </row>
    <row r="240" spans="1:16">
      <c r="A240" s="80" t="str">
        <f t="shared" si="25"/>
        <v/>
      </c>
      <c r="B240" s="80" t="str">
        <f t="shared" si="26"/>
        <v/>
      </c>
      <c r="C240" s="80" t="str">
        <f t="shared" si="27"/>
        <v/>
      </c>
      <c r="D240" s="80" t="str">
        <f t="shared" si="28"/>
        <v/>
      </c>
      <c r="E240" s="80" t="str">
        <f t="shared" si="29"/>
        <v/>
      </c>
      <c r="F240" s="80" t="str">
        <f t="shared" si="31"/>
        <v/>
      </c>
      <c r="G240" s="80" t="str">
        <f t="shared" si="31"/>
        <v/>
      </c>
      <c r="H240" s="80" t="str">
        <f t="shared" si="31"/>
        <v/>
      </c>
      <c r="I240" s="413"/>
      <c r="J240" s="414"/>
      <c r="K240" s="415"/>
      <c r="L240" s="415"/>
      <c r="M240" s="415"/>
      <c r="N240" s="415"/>
      <c r="O240" s="415"/>
      <c r="P240" s="415"/>
    </row>
    <row r="241" spans="1:16">
      <c r="A241" s="80" t="str">
        <f t="shared" si="25"/>
        <v/>
      </c>
      <c r="B241" s="80" t="str">
        <f t="shared" si="26"/>
        <v/>
      </c>
      <c r="C241" s="80" t="str">
        <f t="shared" si="27"/>
        <v/>
      </c>
      <c r="D241" s="80" t="str">
        <f t="shared" si="28"/>
        <v/>
      </c>
      <c r="E241" s="80" t="str">
        <f t="shared" si="29"/>
        <v/>
      </c>
      <c r="F241" s="80" t="str">
        <f t="shared" si="31"/>
        <v/>
      </c>
      <c r="G241" s="80" t="str">
        <f t="shared" si="31"/>
        <v/>
      </c>
      <c r="H241" s="80" t="str">
        <f t="shared" si="31"/>
        <v/>
      </c>
      <c r="I241" s="413"/>
      <c r="J241" s="414"/>
      <c r="K241" s="415"/>
      <c r="L241" s="415"/>
      <c r="M241" s="415"/>
      <c r="N241" s="415"/>
      <c r="O241" s="415"/>
      <c r="P241" s="415"/>
    </row>
    <row r="242" spans="1:16">
      <c r="A242" s="80" t="str">
        <f t="shared" si="25"/>
        <v/>
      </c>
      <c r="B242" s="80" t="str">
        <f t="shared" si="26"/>
        <v/>
      </c>
      <c r="C242" s="80" t="str">
        <f t="shared" si="27"/>
        <v/>
      </c>
      <c r="D242" s="80" t="str">
        <f t="shared" si="28"/>
        <v/>
      </c>
      <c r="E242" s="80" t="str">
        <f t="shared" si="29"/>
        <v/>
      </c>
      <c r="F242" s="80" t="str">
        <f t="shared" si="31"/>
        <v/>
      </c>
      <c r="G242" s="80" t="str">
        <f t="shared" si="31"/>
        <v/>
      </c>
      <c r="H242" s="80" t="str">
        <f t="shared" si="31"/>
        <v/>
      </c>
      <c r="I242" s="413"/>
      <c r="J242" s="414"/>
      <c r="K242" s="415"/>
      <c r="L242" s="415"/>
      <c r="M242" s="415"/>
      <c r="N242" s="415"/>
      <c r="O242" s="415"/>
      <c r="P242" s="415"/>
    </row>
    <row r="243" spans="1:16">
      <c r="A243" s="80" t="str">
        <f t="shared" si="25"/>
        <v/>
      </c>
      <c r="B243" s="80" t="str">
        <f t="shared" si="26"/>
        <v/>
      </c>
      <c r="C243" s="80" t="str">
        <f t="shared" si="27"/>
        <v/>
      </c>
      <c r="D243" s="80" t="str">
        <f t="shared" si="28"/>
        <v/>
      </c>
      <c r="E243" s="80" t="str">
        <f t="shared" si="29"/>
        <v/>
      </c>
      <c r="F243" s="80" t="str">
        <f t="shared" si="31"/>
        <v/>
      </c>
      <c r="G243" s="80" t="str">
        <f t="shared" si="31"/>
        <v/>
      </c>
      <c r="H243" s="80" t="str">
        <f t="shared" si="31"/>
        <v/>
      </c>
      <c r="I243" s="413"/>
      <c r="J243" s="414"/>
      <c r="K243" s="415"/>
      <c r="L243" s="415"/>
      <c r="M243" s="415"/>
      <c r="N243" s="415"/>
      <c r="O243" s="415"/>
      <c r="P243" s="415"/>
    </row>
    <row r="244" spans="1:16">
      <c r="A244" s="80" t="str">
        <f t="shared" si="25"/>
        <v/>
      </c>
      <c r="B244" s="80" t="str">
        <f t="shared" si="26"/>
        <v/>
      </c>
      <c r="C244" s="80" t="str">
        <f t="shared" si="27"/>
        <v/>
      </c>
      <c r="D244" s="80" t="str">
        <f t="shared" si="28"/>
        <v/>
      </c>
      <c r="E244" s="80" t="str">
        <f t="shared" si="29"/>
        <v/>
      </c>
      <c r="F244" s="80" t="str">
        <f t="shared" si="31"/>
        <v/>
      </c>
      <c r="G244" s="80" t="str">
        <f t="shared" si="31"/>
        <v/>
      </c>
      <c r="H244" s="80" t="str">
        <f t="shared" si="31"/>
        <v/>
      </c>
      <c r="I244" s="413"/>
      <c r="J244" s="414"/>
      <c r="K244" s="415"/>
      <c r="L244" s="415"/>
      <c r="M244" s="415"/>
      <c r="N244" s="415"/>
      <c r="O244" s="415"/>
      <c r="P244" s="415"/>
    </row>
    <row r="245" spans="1:16">
      <c r="A245" s="80" t="str">
        <f t="shared" si="25"/>
        <v/>
      </c>
      <c r="B245" s="80" t="str">
        <f t="shared" si="26"/>
        <v/>
      </c>
      <c r="C245" s="80" t="str">
        <f t="shared" si="27"/>
        <v/>
      </c>
      <c r="D245" s="80" t="str">
        <f t="shared" si="28"/>
        <v/>
      </c>
      <c r="E245" s="80" t="str">
        <f t="shared" si="29"/>
        <v/>
      </c>
      <c r="F245" s="80" t="str">
        <f t="shared" ref="F245:H264" si="32">IF(Cptes1="","",LEFT(Cptes1,7))</f>
        <v/>
      </c>
      <c r="G245" s="80" t="str">
        <f t="shared" si="32"/>
        <v/>
      </c>
      <c r="H245" s="80" t="str">
        <f t="shared" si="32"/>
        <v/>
      </c>
      <c r="I245" s="413"/>
      <c r="J245" s="414"/>
      <c r="K245" s="415"/>
      <c r="L245" s="415"/>
      <c r="M245" s="415"/>
      <c r="N245" s="415"/>
      <c r="O245" s="415"/>
      <c r="P245" s="415"/>
    </row>
    <row r="246" spans="1:16">
      <c r="A246" s="80" t="str">
        <f t="shared" si="25"/>
        <v/>
      </c>
      <c r="B246" s="80" t="str">
        <f t="shared" si="26"/>
        <v/>
      </c>
      <c r="C246" s="80" t="str">
        <f t="shared" si="27"/>
        <v/>
      </c>
      <c r="D246" s="80" t="str">
        <f t="shared" si="28"/>
        <v/>
      </c>
      <c r="E246" s="80" t="str">
        <f t="shared" si="29"/>
        <v/>
      </c>
      <c r="F246" s="80" t="str">
        <f t="shared" si="32"/>
        <v/>
      </c>
      <c r="G246" s="80" t="str">
        <f t="shared" si="32"/>
        <v/>
      </c>
      <c r="H246" s="80" t="str">
        <f t="shared" si="32"/>
        <v/>
      </c>
      <c r="I246" s="413"/>
      <c r="J246" s="414"/>
      <c r="K246" s="415"/>
      <c r="L246" s="415"/>
      <c r="M246" s="415"/>
      <c r="N246" s="415"/>
      <c r="O246" s="415"/>
      <c r="P246" s="415"/>
    </row>
    <row r="247" spans="1:16">
      <c r="A247" s="80" t="str">
        <f t="shared" si="25"/>
        <v/>
      </c>
      <c r="B247" s="80" t="str">
        <f t="shared" si="26"/>
        <v/>
      </c>
      <c r="C247" s="80" t="str">
        <f t="shared" si="27"/>
        <v/>
      </c>
      <c r="D247" s="80" t="str">
        <f t="shared" si="28"/>
        <v/>
      </c>
      <c r="E247" s="80" t="str">
        <f t="shared" si="29"/>
        <v/>
      </c>
      <c r="F247" s="80" t="str">
        <f t="shared" si="32"/>
        <v/>
      </c>
      <c r="G247" s="80" t="str">
        <f t="shared" si="32"/>
        <v/>
      </c>
      <c r="H247" s="80" t="str">
        <f t="shared" si="32"/>
        <v/>
      </c>
      <c r="I247" s="413"/>
      <c r="J247" s="414"/>
      <c r="K247" s="415"/>
      <c r="L247" s="415"/>
      <c r="M247" s="415"/>
      <c r="N247" s="415"/>
      <c r="O247" s="415"/>
      <c r="P247" s="415"/>
    </row>
    <row r="248" spans="1:16">
      <c r="A248" s="80" t="str">
        <f t="shared" si="25"/>
        <v/>
      </c>
      <c r="B248" s="80" t="str">
        <f t="shared" si="26"/>
        <v/>
      </c>
      <c r="C248" s="80" t="str">
        <f t="shared" si="27"/>
        <v/>
      </c>
      <c r="D248" s="80" t="str">
        <f t="shared" si="28"/>
        <v/>
      </c>
      <c r="E248" s="80" t="str">
        <f t="shared" si="29"/>
        <v/>
      </c>
      <c r="F248" s="80" t="str">
        <f t="shared" si="32"/>
        <v/>
      </c>
      <c r="G248" s="80" t="str">
        <f t="shared" si="32"/>
        <v/>
      </c>
      <c r="H248" s="80" t="str">
        <f t="shared" si="32"/>
        <v/>
      </c>
      <c r="I248" s="413"/>
      <c r="J248" s="414"/>
      <c r="K248" s="415"/>
      <c r="L248" s="415"/>
      <c r="M248" s="415"/>
      <c r="N248" s="415"/>
      <c r="O248" s="415"/>
      <c r="P248" s="415"/>
    </row>
    <row r="249" spans="1:16">
      <c r="A249" s="80" t="str">
        <f t="shared" si="25"/>
        <v/>
      </c>
      <c r="B249" s="80" t="str">
        <f t="shared" si="26"/>
        <v/>
      </c>
      <c r="C249" s="80" t="str">
        <f t="shared" si="27"/>
        <v/>
      </c>
      <c r="D249" s="80" t="str">
        <f t="shared" si="28"/>
        <v/>
      </c>
      <c r="E249" s="80" t="str">
        <f t="shared" si="29"/>
        <v/>
      </c>
      <c r="F249" s="80" t="str">
        <f t="shared" si="32"/>
        <v/>
      </c>
      <c r="G249" s="80" t="str">
        <f t="shared" si="32"/>
        <v/>
      </c>
      <c r="H249" s="80" t="str">
        <f t="shared" si="32"/>
        <v/>
      </c>
      <c r="I249" s="413"/>
      <c r="J249" s="414"/>
      <c r="K249" s="415"/>
      <c r="L249" s="415"/>
      <c r="M249" s="415"/>
      <c r="N249" s="415"/>
      <c r="O249" s="415"/>
      <c r="P249" s="415"/>
    </row>
    <row r="250" spans="1:16">
      <c r="A250" s="80" t="str">
        <f t="shared" si="25"/>
        <v/>
      </c>
      <c r="B250" s="80" t="str">
        <f t="shared" si="26"/>
        <v/>
      </c>
      <c r="C250" s="80" t="str">
        <f t="shared" si="27"/>
        <v/>
      </c>
      <c r="D250" s="80" t="str">
        <f t="shared" si="28"/>
        <v/>
      </c>
      <c r="E250" s="80" t="str">
        <f t="shared" si="29"/>
        <v/>
      </c>
      <c r="F250" s="80" t="str">
        <f t="shared" si="32"/>
        <v/>
      </c>
      <c r="G250" s="80" t="str">
        <f t="shared" si="32"/>
        <v/>
      </c>
      <c r="H250" s="80" t="str">
        <f t="shared" si="32"/>
        <v/>
      </c>
      <c r="I250" s="413"/>
      <c r="J250" s="414"/>
      <c r="K250" s="415"/>
      <c r="L250" s="415"/>
      <c r="M250" s="415"/>
      <c r="N250" s="415"/>
      <c r="O250" s="415"/>
      <c r="P250" s="415"/>
    </row>
    <row r="251" spans="1:16">
      <c r="A251" s="80" t="str">
        <f t="shared" si="25"/>
        <v/>
      </c>
      <c r="B251" s="80" t="str">
        <f t="shared" si="26"/>
        <v/>
      </c>
      <c r="C251" s="80" t="str">
        <f t="shared" si="27"/>
        <v/>
      </c>
      <c r="D251" s="80" t="str">
        <f t="shared" si="28"/>
        <v/>
      </c>
      <c r="E251" s="80" t="str">
        <f t="shared" si="29"/>
        <v/>
      </c>
      <c r="F251" s="80" t="str">
        <f t="shared" si="32"/>
        <v/>
      </c>
      <c r="G251" s="80" t="str">
        <f t="shared" si="32"/>
        <v/>
      </c>
      <c r="H251" s="80" t="str">
        <f t="shared" si="32"/>
        <v/>
      </c>
      <c r="I251" s="413"/>
      <c r="J251" s="414"/>
      <c r="K251" s="415"/>
      <c r="L251" s="415"/>
      <c r="M251" s="415"/>
      <c r="N251" s="415"/>
      <c r="O251" s="415"/>
      <c r="P251" s="415"/>
    </row>
    <row r="252" spans="1:16">
      <c r="A252" s="80" t="str">
        <f t="shared" si="25"/>
        <v/>
      </c>
      <c r="B252" s="80" t="str">
        <f t="shared" si="26"/>
        <v/>
      </c>
      <c r="C252" s="80" t="str">
        <f t="shared" si="27"/>
        <v/>
      </c>
      <c r="D252" s="80" t="str">
        <f t="shared" si="28"/>
        <v/>
      </c>
      <c r="E252" s="80" t="str">
        <f t="shared" si="29"/>
        <v/>
      </c>
      <c r="F252" s="80" t="str">
        <f t="shared" si="32"/>
        <v/>
      </c>
      <c r="G252" s="80" t="str">
        <f t="shared" si="32"/>
        <v/>
      </c>
      <c r="H252" s="80" t="str">
        <f t="shared" si="32"/>
        <v/>
      </c>
      <c r="I252" s="413"/>
      <c r="J252" s="414"/>
      <c r="K252" s="415"/>
      <c r="L252" s="415"/>
      <c r="M252" s="415"/>
      <c r="N252" s="415"/>
      <c r="O252" s="415"/>
      <c r="P252" s="415"/>
    </row>
    <row r="253" spans="1:16">
      <c r="A253" s="80" t="str">
        <f t="shared" si="25"/>
        <v/>
      </c>
      <c r="B253" s="80" t="str">
        <f t="shared" si="26"/>
        <v/>
      </c>
      <c r="C253" s="80" t="str">
        <f t="shared" si="27"/>
        <v/>
      </c>
      <c r="D253" s="80" t="str">
        <f t="shared" si="28"/>
        <v/>
      </c>
      <c r="E253" s="80" t="str">
        <f t="shared" si="29"/>
        <v/>
      </c>
      <c r="F253" s="80" t="str">
        <f t="shared" si="32"/>
        <v/>
      </c>
      <c r="G253" s="80" t="str">
        <f t="shared" si="32"/>
        <v/>
      </c>
      <c r="H253" s="80" t="str">
        <f t="shared" si="32"/>
        <v/>
      </c>
      <c r="I253" s="413"/>
      <c r="J253" s="414"/>
      <c r="K253" s="415"/>
      <c r="L253" s="415"/>
      <c r="M253" s="415"/>
      <c r="N253" s="415"/>
      <c r="O253" s="415"/>
      <c r="P253" s="415"/>
    </row>
    <row r="254" spans="1:16">
      <c r="A254" s="80" t="str">
        <f t="shared" si="25"/>
        <v/>
      </c>
      <c r="B254" s="80" t="str">
        <f t="shared" si="26"/>
        <v/>
      </c>
      <c r="C254" s="80" t="str">
        <f t="shared" si="27"/>
        <v/>
      </c>
      <c r="D254" s="80" t="str">
        <f t="shared" si="28"/>
        <v/>
      </c>
      <c r="E254" s="80" t="str">
        <f t="shared" si="29"/>
        <v/>
      </c>
      <c r="F254" s="80" t="str">
        <f t="shared" si="32"/>
        <v/>
      </c>
      <c r="G254" s="80" t="str">
        <f t="shared" si="32"/>
        <v/>
      </c>
      <c r="H254" s="80" t="str">
        <f t="shared" si="32"/>
        <v/>
      </c>
      <c r="I254" s="413"/>
      <c r="J254" s="414"/>
      <c r="K254" s="415"/>
      <c r="L254" s="415"/>
      <c r="M254" s="415"/>
      <c r="N254" s="415"/>
      <c r="O254" s="415"/>
      <c r="P254" s="415"/>
    </row>
    <row r="255" spans="1:16">
      <c r="A255" s="80" t="str">
        <f t="shared" si="25"/>
        <v/>
      </c>
      <c r="B255" s="80" t="str">
        <f t="shared" si="26"/>
        <v/>
      </c>
      <c r="C255" s="80" t="str">
        <f t="shared" si="27"/>
        <v/>
      </c>
      <c r="D255" s="80" t="str">
        <f t="shared" si="28"/>
        <v/>
      </c>
      <c r="E255" s="80" t="str">
        <f t="shared" si="29"/>
        <v/>
      </c>
      <c r="F255" s="80" t="str">
        <f t="shared" si="32"/>
        <v/>
      </c>
      <c r="G255" s="80" t="str">
        <f t="shared" si="32"/>
        <v/>
      </c>
      <c r="H255" s="80" t="str">
        <f t="shared" si="32"/>
        <v/>
      </c>
      <c r="I255" s="413"/>
      <c r="J255" s="414"/>
      <c r="K255" s="415"/>
      <c r="L255" s="415"/>
      <c r="M255" s="415"/>
      <c r="N255" s="415"/>
      <c r="O255" s="415"/>
      <c r="P255" s="415"/>
    </row>
    <row r="256" spans="1:16">
      <c r="A256" s="80" t="str">
        <f t="shared" si="25"/>
        <v/>
      </c>
      <c r="B256" s="80" t="str">
        <f t="shared" si="26"/>
        <v/>
      </c>
      <c r="C256" s="80" t="str">
        <f t="shared" si="27"/>
        <v/>
      </c>
      <c r="D256" s="80" t="str">
        <f t="shared" si="28"/>
        <v/>
      </c>
      <c r="E256" s="80" t="str">
        <f t="shared" si="29"/>
        <v/>
      </c>
      <c r="F256" s="80" t="str">
        <f t="shared" si="32"/>
        <v/>
      </c>
      <c r="G256" s="80" t="str">
        <f t="shared" si="32"/>
        <v/>
      </c>
      <c r="H256" s="80" t="str">
        <f t="shared" si="32"/>
        <v/>
      </c>
      <c r="I256" s="413"/>
      <c r="J256" s="414"/>
      <c r="K256" s="415"/>
      <c r="L256" s="415"/>
      <c r="M256" s="415"/>
      <c r="N256" s="415"/>
      <c r="O256" s="415"/>
      <c r="P256" s="415"/>
    </row>
    <row r="257" spans="1:16">
      <c r="A257" s="80" t="str">
        <f t="shared" si="25"/>
        <v/>
      </c>
      <c r="B257" s="80" t="str">
        <f t="shared" si="26"/>
        <v/>
      </c>
      <c r="C257" s="80" t="str">
        <f t="shared" si="27"/>
        <v/>
      </c>
      <c r="D257" s="80" t="str">
        <f t="shared" si="28"/>
        <v/>
      </c>
      <c r="E257" s="80" t="str">
        <f t="shared" si="29"/>
        <v/>
      </c>
      <c r="F257" s="80" t="str">
        <f t="shared" si="32"/>
        <v/>
      </c>
      <c r="G257" s="80" t="str">
        <f t="shared" si="32"/>
        <v/>
      </c>
      <c r="H257" s="80" t="str">
        <f t="shared" si="32"/>
        <v/>
      </c>
      <c r="I257" s="413"/>
      <c r="J257" s="414"/>
      <c r="K257" s="415"/>
      <c r="L257" s="415"/>
      <c r="M257" s="415"/>
      <c r="N257" s="415"/>
      <c r="O257" s="415"/>
      <c r="P257" s="415"/>
    </row>
    <row r="258" spans="1:16">
      <c r="A258" s="80" t="str">
        <f t="shared" si="25"/>
        <v/>
      </c>
      <c r="B258" s="80" t="str">
        <f t="shared" si="26"/>
        <v/>
      </c>
      <c r="C258" s="80" t="str">
        <f t="shared" si="27"/>
        <v/>
      </c>
      <c r="D258" s="80" t="str">
        <f t="shared" si="28"/>
        <v/>
      </c>
      <c r="E258" s="80" t="str">
        <f t="shared" si="29"/>
        <v/>
      </c>
      <c r="F258" s="80" t="str">
        <f t="shared" si="32"/>
        <v/>
      </c>
      <c r="G258" s="80" t="str">
        <f t="shared" si="32"/>
        <v/>
      </c>
      <c r="H258" s="80" t="str">
        <f t="shared" si="32"/>
        <v/>
      </c>
      <c r="I258" s="413"/>
      <c r="J258" s="414"/>
      <c r="K258" s="415"/>
      <c r="L258" s="415"/>
      <c r="M258" s="415"/>
      <c r="N258" s="415"/>
      <c r="O258" s="415"/>
      <c r="P258" s="415"/>
    </row>
    <row r="259" spans="1:16">
      <c r="A259" s="80" t="str">
        <f t="shared" si="25"/>
        <v/>
      </c>
      <c r="B259" s="80" t="str">
        <f t="shared" si="26"/>
        <v/>
      </c>
      <c r="C259" s="80" t="str">
        <f t="shared" si="27"/>
        <v/>
      </c>
      <c r="D259" s="80" t="str">
        <f t="shared" si="28"/>
        <v/>
      </c>
      <c r="E259" s="80" t="str">
        <f t="shared" si="29"/>
        <v/>
      </c>
      <c r="F259" s="80" t="str">
        <f t="shared" si="32"/>
        <v/>
      </c>
      <c r="G259" s="80" t="str">
        <f t="shared" si="32"/>
        <v/>
      </c>
      <c r="H259" s="80" t="str">
        <f t="shared" si="32"/>
        <v/>
      </c>
      <c r="I259" s="413"/>
      <c r="J259" s="414"/>
      <c r="K259" s="415"/>
      <c r="L259" s="415"/>
      <c r="M259" s="415"/>
      <c r="N259" s="415"/>
      <c r="O259" s="415"/>
      <c r="P259" s="415"/>
    </row>
    <row r="260" spans="1:16">
      <c r="A260" s="80" t="str">
        <f t="shared" si="25"/>
        <v/>
      </c>
      <c r="B260" s="80" t="str">
        <f t="shared" si="26"/>
        <v/>
      </c>
      <c r="C260" s="80" t="str">
        <f t="shared" si="27"/>
        <v/>
      </c>
      <c r="D260" s="80" t="str">
        <f t="shared" si="28"/>
        <v/>
      </c>
      <c r="E260" s="80" t="str">
        <f t="shared" si="29"/>
        <v/>
      </c>
      <c r="F260" s="80" t="str">
        <f t="shared" si="32"/>
        <v/>
      </c>
      <c r="G260" s="80" t="str">
        <f t="shared" si="32"/>
        <v/>
      </c>
      <c r="H260" s="80" t="str">
        <f t="shared" si="32"/>
        <v/>
      </c>
      <c r="I260" s="413"/>
      <c r="J260" s="414"/>
      <c r="K260" s="415"/>
      <c r="L260" s="415"/>
      <c r="M260" s="415"/>
      <c r="N260" s="415"/>
      <c r="O260" s="415"/>
      <c r="P260" s="415"/>
    </row>
    <row r="261" spans="1:16">
      <c r="A261" s="80" t="str">
        <f t="shared" ref="A261:A324" si="33">IF(Cptes1="","",LEFT(Cptes1,2))</f>
        <v/>
      </c>
      <c r="B261" s="80" t="str">
        <f t="shared" ref="B261:B324" si="34">IF(Cptes1="","",LEFT(Cptes1,3))</f>
        <v/>
      </c>
      <c r="C261" s="80" t="str">
        <f t="shared" ref="C261:C324" si="35">IF(Cptes1="","",LEFT(Cptes1,4))</f>
        <v/>
      </c>
      <c r="D261" s="80" t="str">
        <f t="shared" ref="D261:D324" si="36">IF(Cptes1="","",LEFT(Cptes1,5))</f>
        <v/>
      </c>
      <c r="E261" s="80" t="str">
        <f t="shared" ref="E261:E324" si="37">IF(Cptes1="","",LEFT(Cptes1,6))</f>
        <v/>
      </c>
      <c r="F261" s="80" t="str">
        <f t="shared" si="32"/>
        <v/>
      </c>
      <c r="G261" s="80" t="str">
        <f t="shared" si="32"/>
        <v/>
      </c>
      <c r="H261" s="80" t="str">
        <f t="shared" si="32"/>
        <v/>
      </c>
      <c r="I261" s="413"/>
      <c r="J261" s="414"/>
      <c r="K261" s="415"/>
      <c r="L261" s="415"/>
      <c r="M261" s="415"/>
      <c r="N261" s="415"/>
      <c r="O261" s="415"/>
      <c r="P261" s="415"/>
    </row>
    <row r="262" spans="1:16">
      <c r="A262" s="80" t="str">
        <f t="shared" si="33"/>
        <v/>
      </c>
      <c r="B262" s="80" t="str">
        <f t="shared" si="34"/>
        <v/>
      </c>
      <c r="C262" s="80" t="str">
        <f t="shared" si="35"/>
        <v/>
      </c>
      <c r="D262" s="80" t="str">
        <f t="shared" si="36"/>
        <v/>
      </c>
      <c r="E262" s="80" t="str">
        <f t="shared" si="37"/>
        <v/>
      </c>
      <c r="F262" s="80" t="str">
        <f t="shared" si="32"/>
        <v/>
      </c>
      <c r="G262" s="80" t="str">
        <f t="shared" si="32"/>
        <v/>
      </c>
      <c r="H262" s="80" t="str">
        <f t="shared" si="32"/>
        <v/>
      </c>
      <c r="I262" s="413"/>
      <c r="J262" s="414"/>
      <c r="K262" s="415"/>
      <c r="L262" s="415"/>
      <c r="M262" s="415"/>
      <c r="N262" s="415"/>
      <c r="O262" s="415"/>
      <c r="P262" s="415"/>
    </row>
    <row r="263" spans="1:16">
      <c r="A263" s="80" t="str">
        <f t="shared" si="33"/>
        <v/>
      </c>
      <c r="B263" s="80" t="str">
        <f t="shared" si="34"/>
        <v/>
      </c>
      <c r="C263" s="80" t="str">
        <f t="shared" si="35"/>
        <v/>
      </c>
      <c r="D263" s="80" t="str">
        <f t="shared" si="36"/>
        <v/>
      </c>
      <c r="E263" s="80" t="str">
        <f t="shared" si="37"/>
        <v/>
      </c>
      <c r="F263" s="80" t="str">
        <f t="shared" si="32"/>
        <v/>
      </c>
      <c r="G263" s="80" t="str">
        <f t="shared" si="32"/>
        <v/>
      </c>
      <c r="H263" s="80" t="str">
        <f t="shared" si="32"/>
        <v/>
      </c>
      <c r="I263" s="413"/>
      <c r="J263" s="414"/>
      <c r="K263" s="415"/>
      <c r="L263" s="415"/>
      <c r="M263" s="415"/>
      <c r="N263" s="415"/>
      <c r="O263" s="415"/>
      <c r="P263" s="415"/>
    </row>
    <row r="264" spans="1:16">
      <c r="A264" s="80" t="str">
        <f t="shared" si="33"/>
        <v/>
      </c>
      <c r="B264" s="80" t="str">
        <f t="shared" si="34"/>
        <v/>
      </c>
      <c r="C264" s="80" t="str">
        <f t="shared" si="35"/>
        <v/>
      </c>
      <c r="D264" s="80" t="str">
        <f t="shared" si="36"/>
        <v/>
      </c>
      <c r="E264" s="80" t="str">
        <f t="shared" si="37"/>
        <v/>
      </c>
      <c r="F264" s="80" t="str">
        <f t="shared" si="32"/>
        <v/>
      </c>
      <c r="G264" s="80" t="str">
        <f t="shared" si="32"/>
        <v/>
      </c>
      <c r="H264" s="80" t="str">
        <f t="shared" si="32"/>
        <v/>
      </c>
      <c r="I264" s="413"/>
      <c r="J264" s="414"/>
      <c r="K264" s="415"/>
      <c r="L264" s="415"/>
      <c r="M264" s="415"/>
      <c r="N264" s="415"/>
      <c r="O264" s="415"/>
      <c r="P264" s="415"/>
    </row>
    <row r="265" spans="1:16">
      <c r="A265" s="80" t="str">
        <f t="shared" si="33"/>
        <v/>
      </c>
      <c r="B265" s="80" t="str">
        <f t="shared" si="34"/>
        <v/>
      </c>
      <c r="C265" s="80" t="str">
        <f t="shared" si="35"/>
        <v/>
      </c>
      <c r="D265" s="80" t="str">
        <f t="shared" si="36"/>
        <v/>
      </c>
      <c r="E265" s="80" t="str">
        <f t="shared" si="37"/>
        <v/>
      </c>
      <c r="F265" s="80" t="str">
        <f t="shared" ref="F265:H284" si="38">IF(Cptes1="","",LEFT(Cptes1,7))</f>
        <v/>
      </c>
      <c r="G265" s="80" t="str">
        <f t="shared" si="38"/>
        <v/>
      </c>
      <c r="H265" s="80" t="str">
        <f t="shared" si="38"/>
        <v/>
      </c>
      <c r="I265" s="413"/>
      <c r="J265" s="414"/>
      <c r="K265" s="415"/>
      <c r="L265" s="415"/>
      <c r="M265" s="415"/>
      <c r="N265" s="415"/>
      <c r="O265" s="415"/>
      <c r="P265" s="415"/>
    </row>
    <row r="266" spans="1:16">
      <c r="A266" s="80" t="str">
        <f t="shared" si="33"/>
        <v/>
      </c>
      <c r="B266" s="80" t="str">
        <f t="shared" si="34"/>
        <v/>
      </c>
      <c r="C266" s="80" t="str">
        <f t="shared" si="35"/>
        <v/>
      </c>
      <c r="D266" s="80" t="str">
        <f t="shared" si="36"/>
        <v/>
      </c>
      <c r="E266" s="80" t="str">
        <f t="shared" si="37"/>
        <v/>
      </c>
      <c r="F266" s="80" t="str">
        <f t="shared" si="38"/>
        <v/>
      </c>
      <c r="G266" s="80" t="str">
        <f t="shared" si="38"/>
        <v/>
      </c>
      <c r="H266" s="80" t="str">
        <f t="shared" si="38"/>
        <v/>
      </c>
      <c r="I266" s="413"/>
      <c r="J266" s="414"/>
      <c r="K266" s="415"/>
      <c r="L266" s="415"/>
      <c r="M266" s="415"/>
      <c r="N266" s="415"/>
      <c r="O266" s="415"/>
      <c r="P266" s="415"/>
    </row>
    <row r="267" spans="1:16">
      <c r="A267" s="80" t="str">
        <f t="shared" si="33"/>
        <v/>
      </c>
      <c r="B267" s="80" t="str">
        <f t="shared" si="34"/>
        <v/>
      </c>
      <c r="C267" s="80" t="str">
        <f t="shared" si="35"/>
        <v/>
      </c>
      <c r="D267" s="80" t="str">
        <f t="shared" si="36"/>
        <v/>
      </c>
      <c r="E267" s="80" t="str">
        <f t="shared" si="37"/>
        <v/>
      </c>
      <c r="F267" s="80" t="str">
        <f t="shared" si="38"/>
        <v/>
      </c>
      <c r="G267" s="80" t="str">
        <f t="shared" si="38"/>
        <v/>
      </c>
      <c r="H267" s="80" t="str">
        <f t="shared" si="38"/>
        <v/>
      </c>
      <c r="I267" s="413"/>
      <c r="J267" s="414"/>
      <c r="K267" s="415"/>
      <c r="L267" s="415"/>
      <c r="M267" s="415"/>
      <c r="N267" s="415"/>
      <c r="O267" s="415"/>
      <c r="P267" s="415"/>
    </row>
    <row r="268" spans="1:16">
      <c r="A268" s="80" t="str">
        <f t="shared" si="33"/>
        <v/>
      </c>
      <c r="B268" s="80" t="str">
        <f t="shared" si="34"/>
        <v/>
      </c>
      <c r="C268" s="80" t="str">
        <f t="shared" si="35"/>
        <v/>
      </c>
      <c r="D268" s="80" t="str">
        <f t="shared" si="36"/>
        <v/>
      </c>
      <c r="E268" s="80" t="str">
        <f t="shared" si="37"/>
        <v/>
      </c>
      <c r="F268" s="80" t="str">
        <f t="shared" si="38"/>
        <v/>
      </c>
      <c r="G268" s="80" t="str">
        <f t="shared" si="38"/>
        <v/>
      </c>
      <c r="H268" s="80" t="str">
        <f t="shared" si="38"/>
        <v/>
      </c>
      <c r="I268" s="413"/>
      <c r="J268" s="414"/>
      <c r="K268" s="415"/>
      <c r="L268" s="415"/>
      <c r="M268" s="415"/>
      <c r="N268" s="415"/>
      <c r="O268" s="415"/>
      <c r="P268" s="415"/>
    </row>
    <row r="269" spans="1:16">
      <c r="A269" s="80" t="str">
        <f t="shared" si="33"/>
        <v/>
      </c>
      <c r="B269" s="80" t="str">
        <f t="shared" si="34"/>
        <v/>
      </c>
      <c r="C269" s="80" t="str">
        <f t="shared" si="35"/>
        <v/>
      </c>
      <c r="D269" s="80" t="str">
        <f t="shared" si="36"/>
        <v/>
      </c>
      <c r="E269" s="80" t="str">
        <f t="shared" si="37"/>
        <v/>
      </c>
      <c r="F269" s="80" t="str">
        <f t="shared" si="38"/>
        <v/>
      </c>
      <c r="G269" s="80" t="str">
        <f t="shared" si="38"/>
        <v/>
      </c>
      <c r="H269" s="80" t="str">
        <f t="shared" si="38"/>
        <v/>
      </c>
      <c r="I269" s="413"/>
      <c r="J269" s="414"/>
      <c r="K269" s="415"/>
      <c r="L269" s="415"/>
      <c r="M269" s="415"/>
      <c r="N269" s="415"/>
      <c r="O269" s="415"/>
      <c r="P269" s="415"/>
    </row>
    <row r="270" spans="1:16">
      <c r="A270" s="80" t="str">
        <f t="shared" si="33"/>
        <v/>
      </c>
      <c r="B270" s="80" t="str">
        <f t="shared" si="34"/>
        <v/>
      </c>
      <c r="C270" s="80" t="str">
        <f t="shared" si="35"/>
        <v/>
      </c>
      <c r="D270" s="80" t="str">
        <f t="shared" si="36"/>
        <v/>
      </c>
      <c r="E270" s="80" t="str">
        <f t="shared" si="37"/>
        <v/>
      </c>
      <c r="F270" s="80" t="str">
        <f t="shared" si="38"/>
        <v/>
      </c>
      <c r="G270" s="80" t="str">
        <f t="shared" si="38"/>
        <v/>
      </c>
      <c r="H270" s="80" t="str">
        <f t="shared" si="38"/>
        <v/>
      </c>
      <c r="I270" s="413"/>
      <c r="J270" s="414"/>
      <c r="K270" s="415"/>
      <c r="L270" s="415"/>
      <c r="M270" s="415"/>
      <c r="N270" s="415"/>
      <c r="O270" s="415"/>
      <c r="P270" s="415"/>
    </row>
    <row r="271" spans="1:16">
      <c r="A271" s="80" t="str">
        <f t="shared" si="33"/>
        <v/>
      </c>
      <c r="B271" s="80" t="str">
        <f t="shared" si="34"/>
        <v/>
      </c>
      <c r="C271" s="80" t="str">
        <f t="shared" si="35"/>
        <v/>
      </c>
      <c r="D271" s="80" t="str">
        <f t="shared" si="36"/>
        <v/>
      </c>
      <c r="E271" s="80" t="str">
        <f t="shared" si="37"/>
        <v/>
      </c>
      <c r="F271" s="80" t="str">
        <f t="shared" si="38"/>
        <v/>
      </c>
      <c r="G271" s="80" t="str">
        <f t="shared" si="38"/>
        <v/>
      </c>
      <c r="H271" s="80" t="str">
        <f t="shared" si="38"/>
        <v/>
      </c>
      <c r="I271" s="413"/>
      <c r="J271" s="414"/>
      <c r="K271" s="415"/>
      <c r="L271" s="415"/>
      <c r="M271" s="415"/>
      <c r="N271" s="415"/>
      <c r="O271" s="415"/>
      <c r="P271" s="415"/>
    </row>
    <row r="272" spans="1:16">
      <c r="A272" s="80" t="str">
        <f t="shared" si="33"/>
        <v/>
      </c>
      <c r="B272" s="80" t="str">
        <f t="shared" si="34"/>
        <v/>
      </c>
      <c r="C272" s="80" t="str">
        <f t="shared" si="35"/>
        <v/>
      </c>
      <c r="D272" s="80" t="str">
        <f t="shared" si="36"/>
        <v/>
      </c>
      <c r="E272" s="80" t="str">
        <f t="shared" si="37"/>
        <v/>
      </c>
      <c r="F272" s="80" t="str">
        <f t="shared" si="38"/>
        <v/>
      </c>
      <c r="G272" s="80" t="str">
        <f t="shared" si="38"/>
        <v/>
      </c>
      <c r="H272" s="80" t="str">
        <f t="shared" si="38"/>
        <v/>
      </c>
      <c r="I272" s="413"/>
      <c r="J272" s="414"/>
      <c r="K272" s="415"/>
      <c r="L272" s="415"/>
      <c r="M272" s="415"/>
      <c r="N272" s="415"/>
      <c r="O272" s="415"/>
      <c r="P272" s="415"/>
    </row>
    <row r="273" spans="1:16">
      <c r="A273" s="80" t="str">
        <f t="shared" si="33"/>
        <v/>
      </c>
      <c r="B273" s="80" t="str">
        <f t="shared" si="34"/>
        <v/>
      </c>
      <c r="C273" s="80" t="str">
        <f t="shared" si="35"/>
        <v/>
      </c>
      <c r="D273" s="80" t="str">
        <f t="shared" si="36"/>
        <v/>
      </c>
      <c r="E273" s="80" t="str">
        <f t="shared" si="37"/>
        <v/>
      </c>
      <c r="F273" s="80" t="str">
        <f t="shared" si="38"/>
        <v/>
      </c>
      <c r="G273" s="80" t="str">
        <f t="shared" si="38"/>
        <v/>
      </c>
      <c r="H273" s="80" t="str">
        <f t="shared" si="38"/>
        <v/>
      </c>
      <c r="I273" s="413"/>
      <c r="J273" s="414"/>
      <c r="K273" s="415"/>
      <c r="L273" s="415"/>
      <c r="M273" s="415"/>
      <c r="N273" s="415"/>
      <c r="O273" s="415"/>
      <c r="P273" s="415"/>
    </row>
    <row r="274" spans="1:16">
      <c r="A274" s="80" t="str">
        <f t="shared" si="33"/>
        <v/>
      </c>
      <c r="B274" s="80" t="str">
        <f t="shared" si="34"/>
        <v/>
      </c>
      <c r="C274" s="80" t="str">
        <f t="shared" si="35"/>
        <v/>
      </c>
      <c r="D274" s="80" t="str">
        <f t="shared" si="36"/>
        <v/>
      </c>
      <c r="E274" s="80" t="str">
        <f t="shared" si="37"/>
        <v/>
      </c>
      <c r="F274" s="80" t="str">
        <f t="shared" si="38"/>
        <v/>
      </c>
      <c r="G274" s="80" t="str">
        <f t="shared" si="38"/>
        <v/>
      </c>
      <c r="H274" s="80" t="str">
        <f t="shared" si="38"/>
        <v/>
      </c>
      <c r="I274" s="413"/>
      <c r="J274" s="414"/>
      <c r="K274" s="415"/>
      <c r="L274" s="415"/>
      <c r="M274" s="415"/>
      <c r="N274" s="415"/>
      <c r="O274" s="415"/>
      <c r="P274" s="415"/>
    </row>
    <row r="275" spans="1:16">
      <c r="A275" s="80" t="str">
        <f t="shared" si="33"/>
        <v/>
      </c>
      <c r="B275" s="80" t="str">
        <f t="shared" si="34"/>
        <v/>
      </c>
      <c r="C275" s="80" t="str">
        <f t="shared" si="35"/>
        <v/>
      </c>
      <c r="D275" s="80" t="str">
        <f t="shared" si="36"/>
        <v/>
      </c>
      <c r="E275" s="80" t="str">
        <f t="shared" si="37"/>
        <v/>
      </c>
      <c r="F275" s="80" t="str">
        <f t="shared" si="38"/>
        <v/>
      </c>
      <c r="G275" s="80" t="str">
        <f t="shared" si="38"/>
        <v/>
      </c>
      <c r="H275" s="80" t="str">
        <f t="shared" si="38"/>
        <v/>
      </c>
      <c r="I275" s="413"/>
      <c r="J275" s="414"/>
      <c r="K275" s="415"/>
      <c r="L275" s="415"/>
      <c r="M275" s="415"/>
      <c r="N275" s="415"/>
      <c r="O275" s="415"/>
      <c r="P275" s="415"/>
    </row>
    <row r="276" spans="1:16">
      <c r="A276" s="80" t="str">
        <f t="shared" si="33"/>
        <v/>
      </c>
      <c r="B276" s="80" t="str">
        <f t="shared" si="34"/>
        <v/>
      </c>
      <c r="C276" s="80" t="str">
        <f t="shared" si="35"/>
        <v/>
      </c>
      <c r="D276" s="80" t="str">
        <f t="shared" si="36"/>
        <v/>
      </c>
      <c r="E276" s="80" t="str">
        <f t="shared" si="37"/>
        <v/>
      </c>
      <c r="F276" s="80" t="str">
        <f t="shared" si="38"/>
        <v/>
      </c>
      <c r="G276" s="80" t="str">
        <f t="shared" si="38"/>
        <v/>
      </c>
      <c r="H276" s="80" t="str">
        <f t="shared" si="38"/>
        <v/>
      </c>
      <c r="I276" s="413"/>
      <c r="J276" s="414"/>
      <c r="K276" s="415"/>
      <c r="L276" s="415"/>
      <c r="M276" s="415"/>
      <c r="N276" s="415"/>
      <c r="O276" s="415"/>
      <c r="P276" s="415"/>
    </row>
    <row r="277" spans="1:16">
      <c r="A277" s="80" t="str">
        <f t="shared" si="33"/>
        <v/>
      </c>
      <c r="B277" s="80" t="str">
        <f t="shared" si="34"/>
        <v/>
      </c>
      <c r="C277" s="80" t="str">
        <f t="shared" si="35"/>
        <v/>
      </c>
      <c r="D277" s="80" t="str">
        <f t="shared" si="36"/>
        <v/>
      </c>
      <c r="E277" s="80" t="str">
        <f t="shared" si="37"/>
        <v/>
      </c>
      <c r="F277" s="80" t="str">
        <f t="shared" si="38"/>
        <v/>
      </c>
      <c r="G277" s="80" t="str">
        <f t="shared" si="38"/>
        <v/>
      </c>
      <c r="H277" s="80" t="str">
        <f t="shared" si="38"/>
        <v/>
      </c>
      <c r="I277" s="413"/>
      <c r="J277" s="414"/>
      <c r="K277" s="415"/>
      <c r="L277" s="415"/>
      <c r="M277" s="415"/>
      <c r="N277" s="415"/>
      <c r="O277" s="415"/>
      <c r="P277" s="415"/>
    </row>
    <row r="278" spans="1:16">
      <c r="A278" s="80" t="str">
        <f t="shared" si="33"/>
        <v/>
      </c>
      <c r="B278" s="80" t="str">
        <f t="shared" si="34"/>
        <v/>
      </c>
      <c r="C278" s="80" t="str">
        <f t="shared" si="35"/>
        <v/>
      </c>
      <c r="D278" s="80" t="str">
        <f t="shared" si="36"/>
        <v/>
      </c>
      <c r="E278" s="80" t="str">
        <f t="shared" si="37"/>
        <v/>
      </c>
      <c r="F278" s="80" t="str">
        <f t="shared" si="38"/>
        <v/>
      </c>
      <c r="G278" s="80" t="str">
        <f t="shared" si="38"/>
        <v/>
      </c>
      <c r="H278" s="80" t="str">
        <f t="shared" si="38"/>
        <v/>
      </c>
      <c r="I278" s="413"/>
      <c r="J278" s="414"/>
      <c r="K278" s="415"/>
      <c r="L278" s="415"/>
      <c r="M278" s="415"/>
      <c r="N278" s="415"/>
      <c r="O278" s="415"/>
      <c r="P278" s="415"/>
    </row>
    <row r="279" spans="1:16">
      <c r="A279" s="80" t="str">
        <f t="shared" si="33"/>
        <v/>
      </c>
      <c r="B279" s="80" t="str">
        <f t="shared" si="34"/>
        <v/>
      </c>
      <c r="C279" s="80" t="str">
        <f t="shared" si="35"/>
        <v/>
      </c>
      <c r="D279" s="80" t="str">
        <f t="shared" si="36"/>
        <v/>
      </c>
      <c r="E279" s="80" t="str">
        <f t="shared" si="37"/>
        <v/>
      </c>
      <c r="F279" s="80" t="str">
        <f t="shared" si="38"/>
        <v/>
      </c>
      <c r="G279" s="80" t="str">
        <f t="shared" si="38"/>
        <v/>
      </c>
      <c r="H279" s="80" t="str">
        <f t="shared" si="38"/>
        <v/>
      </c>
      <c r="I279" s="413"/>
      <c r="J279" s="414"/>
      <c r="K279" s="415"/>
      <c r="L279" s="415"/>
      <c r="M279" s="415"/>
      <c r="N279" s="415"/>
      <c r="O279" s="415"/>
      <c r="P279" s="415"/>
    </row>
    <row r="280" spans="1:16">
      <c r="A280" s="80" t="str">
        <f t="shared" si="33"/>
        <v/>
      </c>
      <c r="B280" s="80" t="str">
        <f t="shared" si="34"/>
        <v/>
      </c>
      <c r="C280" s="80" t="str">
        <f t="shared" si="35"/>
        <v/>
      </c>
      <c r="D280" s="80" t="str">
        <f t="shared" si="36"/>
        <v/>
      </c>
      <c r="E280" s="80" t="str">
        <f t="shared" si="37"/>
        <v/>
      </c>
      <c r="F280" s="80" t="str">
        <f t="shared" si="38"/>
        <v/>
      </c>
      <c r="G280" s="80" t="str">
        <f t="shared" si="38"/>
        <v/>
      </c>
      <c r="H280" s="80" t="str">
        <f t="shared" si="38"/>
        <v/>
      </c>
      <c r="I280" s="413"/>
      <c r="J280" s="414"/>
      <c r="K280" s="415"/>
      <c r="L280" s="415"/>
      <c r="M280" s="415"/>
      <c r="N280" s="415"/>
      <c r="O280" s="415"/>
      <c r="P280" s="415"/>
    </row>
    <row r="281" spans="1:16">
      <c r="A281" s="80" t="str">
        <f t="shared" si="33"/>
        <v/>
      </c>
      <c r="B281" s="80" t="str">
        <f t="shared" si="34"/>
        <v/>
      </c>
      <c r="C281" s="80" t="str">
        <f t="shared" si="35"/>
        <v/>
      </c>
      <c r="D281" s="80" t="str">
        <f t="shared" si="36"/>
        <v/>
      </c>
      <c r="E281" s="80" t="str">
        <f t="shared" si="37"/>
        <v/>
      </c>
      <c r="F281" s="80" t="str">
        <f t="shared" si="38"/>
        <v/>
      </c>
      <c r="G281" s="80" t="str">
        <f t="shared" si="38"/>
        <v/>
      </c>
      <c r="H281" s="80" t="str">
        <f t="shared" si="38"/>
        <v/>
      </c>
      <c r="I281" s="413"/>
      <c r="J281" s="414"/>
      <c r="K281" s="415"/>
      <c r="L281" s="415"/>
      <c r="M281" s="415"/>
      <c r="N281" s="415"/>
      <c r="O281" s="415"/>
      <c r="P281" s="415"/>
    </row>
    <row r="282" spans="1:16">
      <c r="A282" s="80" t="str">
        <f t="shared" si="33"/>
        <v/>
      </c>
      <c r="B282" s="80" t="str">
        <f t="shared" si="34"/>
        <v/>
      </c>
      <c r="C282" s="80" t="str">
        <f t="shared" si="35"/>
        <v/>
      </c>
      <c r="D282" s="80" t="str">
        <f t="shared" si="36"/>
        <v/>
      </c>
      <c r="E282" s="80" t="str">
        <f t="shared" si="37"/>
        <v/>
      </c>
      <c r="F282" s="80" t="str">
        <f t="shared" si="38"/>
        <v/>
      </c>
      <c r="G282" s="80" t="str">
        <f t="shared" si="38"/>
        <v/>
      </c>
      <c r="H282" s="80" t="str">
        <f t="shared" si="38"/>
        <v/>
      </c>
      <c r="I282" s="413"/>
      <c r="J282" s="414"/>
      <c r="K282" s="415"/>
      <c r="L282" s="415"/>
      <c r="M282" s="415"/>
      <c r="N282" s="415"/>
      <c r="O282" s="415"/>
      <c r="P282" s="415"/>
    </row>
    <row r="283" spans="1:16">
      <c r="A283" s="80" t="str">
        <f t="shared" si="33"/>
        <v/>
      </c>
      <c r="B283" s="80" t="str">
        <f t="shared" si="34"/>
        <v/>
      </c>
      <c r="C283" s="80" t="str">
        <f t="shared" si="35"/>
        <v/>
      </c>
      <c r="D283" s="80" t="str">
        <f t="shared" si="36"/>
        <v/>
      </c>
      <c r="E283" s="80" t="str">
        <f t="shared" si="37"/>
        <v/>
      </c>
      <c r="F283" s="80" t="str">
        <f t="shared" si="38"/>
        <v/>
      </c>
      <c r="G283" s="80" t="str">
        <f t="shared" si="38"/>
        <v/>
      </c>
      <c r="H283" s="80" t="str">
        <f t="shared" si="38"/>
        <v/>
      </c>
      <c r="I283" s="413"/>
      <c r="J283" s="414"/>
      <c r="K283" s="415"/>
      <c r="L283" s="415"/>
      <c r="M283" s="415"/>
      <c r="N283" s="415"/>
      <c r="O283" s="415"/>
      <c r="P283" s="415"/>
    </row>
    <row r="284" spans="1:16">
      <c r="A284" s="80" t="str">
        <f t="shared" si="33"/>
        <v/>
      </c>
      <c r="B284" s="80" t="str">
        <f t="shared" si="34"/>
        <v/>
      </c>
      <c r="C284" s="80" t="str">
        <f t="shared" si="35"/>
        <v/>
      </c>
      <c r="D284" s="80" t="str">
        <f t="shared" si="36"/>
        <v/>
      </c>
      <c r="E284" s="80" t="str">
        <f t="shared" si="37"/>
        <v/>
      </c>
      <c r="F284" s="80" t="str">
        <f t="shared" si="38"/>
        <v/>
      </c>
      <c r="G284" s="80" t="str">
        <f t="shared" si="38"/>
        <v/>
      </c>
      <c r="H284" s="80" t="str">
        <f t="shared" si="38"/>
        <v/>
      </c>
      <c r="I284" s="413"/>
      <c r="J284" s="414"/>
      <c r="K284" s="415"/>
      <c r="L284" s="415"/>
      <c r="M284" s="415"/>
      <c r="N284" s="415"/>
      <c r="O284" s="415"/>
      <c r="P284" s="415"/>
    </row>
    <row r="285" spans="1:16">
      <c r="A285" s="80" t="str">
        <f t="shared" si="33"/>
        <v/>
      </c>
      <c r="B285" s="80" t="str">
        <f t="shared" si="34"/>
        <v/>
      </c>
      <c r="C285" s="80" t="str">
        <f t="shared" si="35"/>
        <v/>
      </c>
      <c r="D285" s="80" t="str">
        <f t="shared" si="36"/>
        <v/>
      </c>
      <c r="E285" s="80" t="str">
        <f t="shared" si="37"/>
        <v/>
      </c>
      <c r="F285" s="80" t="str">
        <f t="shared" ref="F285:H304" si="39">IF(Cptes1="","",LEFT(Cptes1,7))</f>
        <v/>
      </c>
      <c r="G285" s="80" t="str">
        <f t="shared" si="39"/>
        <v/>
      </c>
      <c r="H285" s="80" t="str">
        <f t="shared" si="39"/>
        <v/>
      </c>
      <c r="I285" s="413"/>
      <c r="J285" s="414"/>
      <c r="K285" s="415"/>
      <c r="L285" s="415"/>
      <c r="M285" s="415"/>
      <c r="N285" s="415"/>
      <c r="O285" s="415"/>
      <c r="P285" s="415"/>
    </row>
    <row r="286" spans="1:16">
      <c r="A286" s="80" t="str">
        <f t="shared" si="33"/>
        <v/>
      </c>
      <c r="B286" s="80" t="str">
        <f t="shared" si="34"/>
        <v/>
      </c>
      <c r="C286" s="80" t="str">
        <f t="shared" si="35"/>
        <v/>
      </c>
      <c r="D286" s="80" t="str">
        <f t="shared" si="36"/>
        <v/>
      </c>
      <c r="E286" s="80" t="str">
        <f t="shared" si="37"/>
        <v/>
      </c>
      <c r="F286" s="80" t="str">
        <f t="shared" si="39"/>
        <v/>
      </c>
      <c r="G286" s="80" t="str">
        <f t="shared" si="39"/>
        <v/>
      </c>
      <c r="H286" s="80" t="str">
        <f t="shared" si="39"/>
        <v/>
      </c>
      <c r="I286" s="413"/>
      <c r="J286" s="414"/>
      <c r="K286" s="415"/>
      <c r="L286" s="415"/>
      <c r="M286" s="415"/>
      <c r="N286" s="415"/>
      <c r="O286" s="415"/>
      <c r="P286" s="415"/>
    </row>
    <row r="287" spans="1:16">
      <c r="A287" s="80" t="str">
        <f t="shared" si="33"/>
        <v/>
      </c>
      <c r="B287" s="80" t="str">
        <f t="shared" si="34"/>
        <v/>
      </c>
      <c r="C287" s="80" t="str">
        <f t="shared" si="35"/>
        <v/>
      </c>
      <c r="D287" s="80" t="str">
        <f t="shared" si="36"/>
        <v/>
      </c>
      <c r="E287" s="80" t="str">
        <f t="shared" si="37"/>
        <v/>
      </c>
      <c r="F287" s="80" t="str">
        <f t="shared" si="39"/>
        <v/>
      </c>
      <c r="G287" s="80" t="str">
        <f t="shared" si="39"/>
        <v/>
      </c>
      <c r="H287" s="80" t="str">
        <f t="shared" si="39"/>
        <v/>
      </c>
      <c r="I287" s="413"/>
      <c r="J287" s="414"/>
      <c r="K287" s="415"/>
      <c r="L287" s="415"/>
      <c r="M287" s="415"/>
      <c r="N287" s="415"/>
      <c r="O287" s="415"/>
      <c r="P287" s="415"/>
    </row>
    <row r="288" spans="1:16">
      <c r="A288" s="80" t="str">
        <f t="shared" si="33"/>
        <v/>
      </c>
      <c r="B288" s="80" t="str">
        <f t="shared" si="34"/>
        <v/>
      </c>
      <c r="C288" s="80" t="str">
        <f t="shared" si="35"/>
        <v/>
      </c>
      <c r="D288" s="80" t="str">
        <f t="shared" si="36"/>
        <v/>
      </c>
      <c r="E288" s="80" t="str">
        <f t="shared" si="37"/>
        <v/>
      </c>
      <c r="F288" s="80" t="str">
        <f t="shared" si="39"/>
        <v/>
      </c>
      <c r="G288" s="80" t="str">
        <f t="shared" si="39"/>
        <v/>
      </c>
      <c r="H288" s="80" t="str">
        <f t="shared" si="39"/>
        <v/>
      </c>
      <c r="I288" s="413"/>
      <c r="J288" s="414"/>
      <c r="K288" s="415"/>
      <c r="L288" s="415"/>
      <c r="M288" s="415"/>
      <c r="N288" s="415"/>
      <c r="O288" s="415"/>
      <c r="P288" s="415"/>
    </row>
    <row r="289" spans="1:16">
      <c r="A289" s="80" t="str">
        <f t="shared" si="33"/>
        <v/>
      </c>
      <c r="B289" s="80" t="str">
        <f t="shared" si="34"/>
        <v/>
      </c>
      <c r="C289" s="80" t="str">
        <f t="shared" si="35"/>
        <v/>
      </c>
      <c r="D289" s="80" t="str">
        <f t="shared" si="36"/>
        <v/>
      </c>
      <c r="E289" s="80" t="str">
        <f t="shared" si="37"/>
        <v/>
      </c>
      <c r="F289" s="80" t="str">
        <f t="shared" si="39"/>
        <v/>
      </c>
      <c r="G289" s="80" t="str">
        <f t="shared" si="39"/>
        <v/>
      </c>
      <c r="H289" s="80" t="str">
        <f t="shared" si="39"/>
        <v/>
      </c>
      <c r="I289" s="413"/>
      <c r="J289" s="414"/>
      <c r="K289" s="415"/>
      <c r="L289" s="415"/>
      <c r="M289" s="415"/>
      <c r="N289" s="415"/>
      <c r="O289" s="415"/>
      <c r="P289" s="415"/>
    </row>
    <row r="290" spans="1:16">
      <c r="A290" s="80" t="str">
        <f t="shared" si="33"/>
        <v/>
      </c>
      <c r="B290" s="80" t="str">
        <f t="shared" si="34"/>
        <v/>
      </c>
      <c r="C290" s="80" t="str">
        <f t="shared" si="35"/>
        <v/>
      </c>
      <c r="D290" s="80" t="str">
        <f t="shared" si="36"/>
        <v/>
      </c>
      <c r="E290" s="80" t="str">
        <f t="shared" si="37"/>
        <v/>
      </c>
      <c r="F290" s="80" t="str">
        <f t="shared" si="39"/>
        <v/>
      </c>
      <c r="G290" s="80" t="str">
        <f t="shared" si="39"/>
        <v/>
      </c>
      <c r="H290" s="80" t="str">
        <f t="shared" si="39"/>
        <v/>
      </c>
      <c r="I290" s="413"/>
      <c r="J290" s="414"/>
      <c r="K290" s="415"/>
      <c r="L290" s="415"/>
      <c r="M290" s="415"/>
      <c r="N290" s="415"/>
      <c r="O290" s="415"/>
      <c r="P290" s="415"/>
    </row>
    <row r="291" spans="1:16">
      <c r="A291" s="80" t="str">
        <f t="shared" si="33"/>
        <v/>
      </c>
      <c r="B291" s="80" t="str">
        <f t="shared" si="34"/>
        <v/>
      </c>
      <c r="C291" s="80" t="str">
        <f t="shared" si="35"/>
        <v/>
      </c>
      <c r="D291" s="80" t="str">
        <f t="shared" si="36"/>
        <v/>
      </c>
      <c r="E291" s="80" t="str">
        <f t="shared" si="37"/>
        <v/>
      </c>
      <c r="F291" s="80" t="str">
        <f t="shared" si="39"/>
        <v/>
      </c>
      <c r="G291" s="80" t="str">
        <f t="shared" si="39"/>
        <v/>
      </c>
      <c r="H291" s="80" t="str">
        <f t="shared" si="39"/>
        <v/>
      </c>
      <c r="I291" s="413"/>
      <c r="J291" s="414"/>
      <c r="K291" s="415"/>
      <c r="L291" s="415"/>
      <c r="M291" s="415"/>
      <c r="N291" s="415"/>
      <c r="O291" s="415"/>
      <c r="P291" s="415"/>
    </row>
    <row r="292" spans="1:16">
      <c r="A292" s="80" t="str">
        <f t="shared" si="33"/>
        <v/>
      </c>
      <c r="B292" s="80" t="str">
        <f t="shared" si="34"/>
        <v/>
      </c>
      <c r="C292" s="80" t="str">
        <f t="shared" si="35"/>
        <v/>
      </c>
      <c r="D292" s="80" t="str">
        <f t="shared" si="36"/>
        <v/>
      </c>
      <c r="E292" s="80" t="str">
        <f t="shared" si="37"/>
        <v/>
      </c>
      <c r="F292" s="80" t="str">
        <f t="shared" si="39"/>
        <v/>
      </c>
      <c r="G292" s="80" t="str">
        <f t="shared" si="39"/>
        <v/>
      </c>
      <c r="H292" s="80" t="str">
        <f t="shared" si="39"/>
        <v/>
      </c>
      <c r="I292" s="413"/>
      <c r="J292" s="414"/>
      <c r="K292" s="415"/>
      <c r="L292" s="415"/>
      <c r="M292" s="415"/>
      <c r="N292" s="415"/>
      <c r="O292" s="415"/>
      <c r="P292" s="415"/>
    </row>
    <row r="293" spans="1:16">
      <c r="A293" s="80" t="str">
        <f t="shared" si="33"/>
        <v/>
      </c>
      <c r="B293" s="80" t="str">
        <f t="shared" si="34"/>
        <v/>
      </c>
      <c r="C293" s="80" t="str">
        <f t="shared" si="35"/>
        <v/>
      </c>
      <c r="D293" s="80" t="str">
        <f t="shared" si="36"/>
        <v/>
      </c>
      <c r="E293" s="80" t="str">
        <f t="shared" si="37"/>
        <v/>
      </c>
      <c r="F293" s="80" t="str">
        <f t="shared" si="39"/>
        <v/>
      </c>
      <c r="G293" s="80" t="str">
        <f t="shared" si="39"/>
        <v/>
      </c>
      <c r="H293" s="80" t="str">
        <f t="shared" si="39"/>
        <v/>
      </c>
      <c r="I293" s="413"/>
      <c r="J293" s="414"/>
      <c r="K293" s="415"/>
      <c r="L293" s="415"/>
      <c r="M293" s="415"/>
      <c r="N293" s="415"/>
      <c r="O293" s="415"/>
      <c r="P293" s="415"/>
    </row>
    <row r="294" spans="1:16">
      <c r="A294" s="80" t="str">
        <f t="shared" si="33"/>
        <v/>
      </c>
      <c r="B294" s="80" t="str">
        <f t="shared" si="34"/>
        <v/>
      </c>
      <c r="C294" s="80" t="str">
        <f t="shared" si="35"/>
        <v/>
      </c>
      <c r="D294" s="80" t="str">
        <f t="shared" si="36"/>
        <v/>
      </c>
      <c r="E294" s="80" t="str">
        <f t="shared" si="37"/>
        <v/>
      </c>
      <c r="F294" s="80" t="str">
        <f t="shared" si="39"/>
        <v/>
      </c>
      <c r="G294" s="80" t="str">
        <f t="shared" si="39"/>
        <v/>
      </c>
      <c r="H294" s="80" t="str">
        <f t="shared" si="39"/>
        <v/>
      </c>
      <c r="I294" s="413"/>
      <c r="J294" s="414"/>
      <c r="K294" s="415"/>
      <c r="L294" s="415"/>
      <c r="M294" s="415"/>
      <c r="N294" s="415"/>
      <c r="O294" s="415"/>
      <c r="P294" s="415"/>
    </row>
    <row r="295" spans="1:16">
      <c r="A295" s="80" t="str">
        <f t="shared" si="33"/>
        <v/>
      </c>
      <c r="B295" s="80" t="str">
        <f t="shared" si="34"/>
        <v/>
      </c>
      <c r="C295" s="80" t="str">
        <f t="shared" si="35"/>
        <v/>
      </c>
      <c r="D295" s="80" t="str">
        <f t="shared" si="36"/>
        <v/>
      </c>
      <c r="E295" s="80" t="str">
        <f t="shared" si="37"/>
        <v/>
      </c>
      <c r="F295" s="80" t="str">
        <f t="shared" si="39"/>
        <v/>
      </c>
      <c r="G295" s="80" t="str">
        <f t="shared" si="39"/>
        <v/>
      </c>
      <c r="H295" s="80" t="str">
        <f t="shared" si="39"/>
        <v/>
      </c>
      <c r="I295" s="413"/>
      <c r="J295" s="414"/>
      <c r="K295" s="415"/>
      <c r="L295" s="415"/>
      <c r="M295" s="415"/>
      <c r="N295" s="415"/>
      <c r="O295" s="415"/>
      <c r="P295" s="415"/>
    </row>
    <row r="296" spans="1:16">
      <c r="A296" s="80" t="str">
        <f t="shared" si="33"/>
        <v/>
      </c>
      <c r="B296" s="80" t="str">
        <f t="shared" si="34"/>
        <v/>
      </c>
      <c r="C296" s="80" t="str">
        <f t="shared" si="35"/>
        <v/>
      </c>
      <c r="D296" s="80" t="str">
        <f t="shared" si="36"/>
        <v/>
      </c>
      <c r="E296" s="80" t="str">
        <f t="shared" si="37"/>
        <v/>
      </c>
      <c r="F296" s="80" t="str">
        <f t="shared" si="39"/>
        <v/>
      </c>
      <c r="G296" s="80" t="str">
        <f t="shared" si="39"/>
        <v/>
      </c>
      <c r="H296" s="80" t="str">
        <f t="shared" si="39"/>
        <v/>
      </c>
      <c r="I296" s="413"/>
      <c r="J296" s="414"/>
      <c r="K296" s="415"/>
      <c r="L296" s="415"/>
      <c r="M296" s="415"/>
      <c r="N296" s="415"/>
      <c r="O296" s="415"/>
      <c r="P296" s="415"/>
    </row>
    <row r="297" spans="1:16">
      <c r="A297" s="80" t="str">
        <f t="shared" si="33"/>
        <v/>
      </c>
      <c r="B297" s="80" t="str">
        <f t="shared" si="34"/>
        <v/>
      </c>
      <c r="C297" s="80" t="str">
        <f t="shared" si="35"/>
        <v/>
      </c>
      <c r="D297" s="80" t="str">
        <f t="shared" si="36"/>
        <v/>
      </c>
      <c r="E297" s="80" t="str">
        <f t="shared" si="37"/>
        <v/>
      </c>
      <c r="F297" s="80" t="str">
        <f t="shared" si="39"/>
        <v/>
      </c>
      <c r="G297" s="80" t="str">
        <f t="shared" si="39"/>
        <v/>
      </c>
      <c r="H297" s="80" t="str">
        <f t="shared" si="39"/>
        <v/>
      </c>
      <c r="I297" s="413"/>
      <c r="J297" s="414"/>
      <c r="K297" s="415"/>
      <c r="L297" s="415"/>
      <c r="M297" s="415"/>
      <c r="N297" s="415"/>
      <c r="O297" s="415"/>
      <c r="P297" s="415"/>
    </row>
    <row r="298" spans="1:16">
      <c r="A298" s="80" t="str">
        <f t="shared" si="33"/>
        <v/>
      </c>
      <c r="B298" s="80" t="str">
        <f t="shared" si="34"/>
        <v/>
      </c>
      <c r="C298" s="80" t="str">
        <f t="shared" si="35"/>
        <v/>
      </c>
      <c r="D298" s="80" t="str">
        <f t="shared" si="36"/>
        <v/>
      </c>
      <c r="E298" s="80" t="str">
        <f t="shared" si="37"/>
        <v/>
      </c>
      <c r="F298" s="80" t="str">
        <f t="shared" si="39"/>
        <v/>
      </c>
      <c r="G298" s="80" t="str">
        <f t="shared" si="39"/>
        <v/>
      </c>
      <c r="H298" s="80" t="str">
        <f t="shared" si="39"/>
        <v/>
      </c>
      <c r="I298" s="413"/>
      <c r="J298" s="414"/>
      <c r="K298" s="415"/>
      <c r="L298" s="415"/>
      <c r="M298" s="415"/>
      <c r="N298" s="415"/>
      <c r="O298" s="415"/>
      <c r="P298" s="415"/>
    </row>
    <row r="299" spans="1:16">
      <c r="A299" s="80" t="str">
        <f t="shared" si="33"/>
        <v/>
      </c>
      <c r="B299" s="80" t="str">
        <f t="shared" si="34"/>
        <v/>
      </c>
      <c r="C299" s="80" t="str">
        <f t="shared" si="35"/>
        <v/>
      </c>
      <c r="D299" s="80" t="str">
        <f t="shared" si="36"/>
        <v/>
      </c>
      <c r="E299" s="80" t="str">
        <f t="shared" si="37"/>
        <v/>
      </c>
      <c r="F299" s="80" t="str">
        <f t="shared" si="39"/>
        <v/>
      </c>
      <c r="G299" s="80" t="str">
        <f t="shared" si="39"/>
        <v/>
      </c>
      <c r="H299" s="80" t="str">
        <f t="shared" si="39"/>
        <v/>
      </c>
      <c r="I299" s="413"/>
      <c r="J299" s="414"/>
      <c r="K299" s="415"/>
      <c r="L299" s="415"/>
      <c r="M299" s="415"/>
      <c r="N299" s="415"/>
      <c r="O299" s="415"/>
      <c r="P299" s="415"/>
    </row>
    <row r="300" spans="1:16">
      <c r="A300" s="80" t="str">
        <f t="shared" si="33"/>
        <v/>
      </c>
      <c r="B300" s="80" t="str">
        <f t="shared" si="34"/>
        <v/>
      </c>
      <c r="C300" s="80" t="str">
        <f t="shared" si="35"/>
        <v/>
      </c>
      <c r="D300" s="80" t="str">
        <f t="shared" si="36"/>
        <v/>
      </c>
      <c r="E300" s="80" t="str">
        <f t="shared" si="37"/>
        <v/>
      </c>
      <c r="F300" s="80" t="str">
        <f t="shared" si="39"/>
        <v/>
      </c>
      <c r="G300" s="80" t="str">
        <f t="shared" si="39"/>
        <v/>
      </c>
      <c r="H300" s="80" t="str">
        <f t="shared" si="39"/>
        <v/>
      </c>
      <c r="I300" s="413"/>
      <c r="J300" s="414"/>
      <c r="K300" s="415"/>
      <c r="L300" s="415"/>
      <c r="M300" s="415"/>
      <c r="N300" s="415"/>
      <c r="O300" s="415"/>
      <c r="P300" s="415"/>
    </row>
    <row r="301" spans="1:16">
      <c r="A301" s="80" t="str">
        <f t="shared" si="33"/>
        <v/>
      </c>
      <c r="B301" s="80" t="str">
        <f t="shared" si="34"/>
        <v/>
      </c>
      <c r="C301" s="80" t="str">
        <f t="shared" si="35"/>
        <v/>
      </c>
      <c r="D301" s="80" t="str">
        <f t="shared" si="36"/>
        <v/>
      </c>
      <c r="E301" s="80" t="str">
        <f t="shared" si="37"/>
        <v/>
      </c>
      <c r="F301" s="80" t="str">
        <f t="shared" si="39"/>
        <v/>
      </c>
      <c r="G301" s="80" t="str">
        <f t="shared" si="39"/>
        <v/>
      </c>
      <c r="H301" s="80" t="str">
        <f t="shared" si="39"/>
        <v/>
      </c>
      <c r="I301" s="413"/>
      <c r="J301" s="414"/>
      <c r="K301" s="415"/>
      <c r="L301" s="415"/>
      <c r="M301" s="415"/>
      <c r="N301" s="415"/>
      <c r="O301" s="415"/>
      <c r="P301" s="415"/>
    </row>
    <row r="302" spans="1:16">
      <c r="A302" s="80" t="str">
        <f t="shared" si="33"/>
        <v/>
      </c>
      <c r="B302" s="80" t="str">
        <f t="shared" si="34"/>
        <v/>
      </c>
      <c r="C302" s="80" t="str">
        <f t="shared" si="35"/>
        <v/>
      </c>
      <c r="D302" s="80" t="str">
        <f t="shared" si="36"/>
        <v/>
      </c>
      <c r="E302" s="80" t="str">
        <f t="shared" si="37"/>
        <v/>
      </c>
      <c r="F302" s="80" t="str">
        <f t="shared" si="39"/>
        <v/>
      </c>
      <c r="G302" s="80" t="str">
        <f t="shared" si="39"/>
        <v/>
      </c>
      <c r="H302" s="80" t="str">
        <f t="shared" si="39"/>
        <v/>
      </c>
      <c r="I302" s="413"/>
      <c r="J302" s="414"/>
      <c r="K302" s="415"/>
      <c r="L302" s="415"/>
      <c r="M302" s="415"/>
      <c r="N302" s="415"/>
      <c r="O302" s="415"/>
      <c r="P302" s="415"/>
    </row>
    <row r="303" spans="1:16">
      <c r="A303" s="80" t="str">
        <f t="shared" si="33"/>
        <v/>
      </c>
      <c r="B303" s="80" t="str">
        <f t="shared" si="34"/>
        <v/>
      </c>
      <c r="C303" s="80" t="str">
        <f t="shared" si="35"/>
        <v/>
      </c>
      <c r="D303" s="80" t="str">
        <f t="shared" si="36"/>
        <v/>
      </c>
      <c r="E303" s="80" t="str">
        <f t="shared" si="37"/>
        <v/>
      </c>
      <c r="F303" s="80" t="str">
        <f t="shared" si="39"/>
        <v/>
      </c>
      <c r="G303" s="80" t="str">
        <f t="shared" si="39"/>
        <v/>
      </c>
      <c r="H303" s="80" t="str">
        <f t="shared" si="39"/>
        <v/>
      </c>
      <c r="I303" s="413"/>
      <c r="J303" s="414"/>
      <c r="K303" s="415"/>
      <c r="L303" s="415"/>
      <c r="M303" s="415"/>
      <c r="N303" s="415"/>
      <c r="O303" s="415"/>
      <c r="P303" s="415"/>
    </row>
    <row r="304" spans="1:16">
      <c r="A304" s="80" t="str">
        <f t="shared" si="33"/>
        <v/>
      </c>
      <c r="B304" s="80" t="str">
        <f t="shared" si="34"/>
        <v/>
      </c>
      <c r="C304" s="80" t="str">
        <f t="shared" si="35"/>
        <v/>
      </c>
      <c r="D304" s="80" t="str">
        <f t="shared" si="36"/>
        <v/>
      </c>
      <c r="E304" s="80" t="str">
        <f t="shared" si="37"/>
        <v/>
      </c>
      <c r="F304" s="80" t="str">
        <f t="shared" si="39"/>
        <v/>
      </c>
      <c r="G304" s="80" t="str">
        <f t="shared" si="39"/>
        <v/>
      </c>
      <c r="H304" s="80" t="str">
        <f t="shared" si="39"/>
        <v/>
      </c>
      <c r="I304" s="413"/>
      <c r="J304" s="414"/>
      <c r="K304" s="415"/>
      <c r="L304" s="415"/>
      <c r="M304" s="415"/>
      <c r="N304" s="415"/>
      <c r="O304" s="415"/>
      <c r="P304" s="415"/>
    </row>
    <row r="305" spans="1:16">
      <c r="A305" s="80" t="str">
        <f t="shared" si="33"/>
        <v/>
      </c>
      <c r="B305" s="80" t="str">
        <f t="shared" si="34"/>
        <v/>
      </c>
      <c r="C305" s="80" t="str">
        <f t="shared" si="35"/>
        <v/>
      </c>
      <c r="D305" s="80" t="str">
        <f t="shared" si="36"/>
        <v/>
      </c>
      <c r="E305" s="80" t="str">
        <f t="shared" si="37"/>
        <v/>
      </c>
      <c r="F305" s="80" t="str">
        <f t="shared" ref="F305:H324" si="40">IF(Cptes1="","",LEFT(Cptes1,7))</f>
        <v/>
      </c>
      <c r="G305" s="80" t="str">
        <f t="shared" si="40"/>
        <v/>
      </c>
      <c r="H305" s="80" t="str">
        <f t="shared" si="40"/>
        <v/>
      </c>
      <c r="I305" s="413"/>
      <c r="J305" s="414"/>
      <c r="K305" s="415"/>
      <c r="L305" s="415"/>
      <c r="M305" s="415"/>
      <c r="N305" s="415"/>
      <c r="O305" s="415"/>
      <c r="P305" s="415"/>
    </row>
    <row r="306" spans="1:16">
      <c r="A306" s="80" t="str">
        <f t="shared" si="33"/>
        <v/>
      </c>
      <c r="B306" s="80" t="str">
        <f t="shared" si="34"/>
        <v/>
      </c>
      <c r="C306" s="80" t="str">
        <f t="shared" si="35"/>
        <v/>
      </c>
      <c r="D306" s="80" t="str">
        <f t="shared" si="36"/>
        <v/>
      </c>
      <c r="E306" s="80" t="str">
        <f t="shared" si="37"/>
        <v/>
      </c>
      <c r="F306" s="80" t="str">
        <f t="shared" si="40"/>
        <v/>
      </c>
      <c r="G306" s="80" t="str">
        <f t="shared" si="40"/>
        <v/>
      </c>
      <c r="H306" s="80" t="str">
        <f t="shared" si="40"/>
        <v/>
      </c>
      <c r="I306" s="413"/>
      <c r="J306" s="414"/>
      <c r="K306" s="415"/>
      <c r="L306" s="415"/>
      <c r="M306" s="415"/>
      <c r="N306" s="415"/>
      <c r="O306" s="415"/>
      <c r="P306" s="415"/>
    </row>
    <row r="307" spans="1:16">
      <c r="A307" s="80" t="str">
        <f t="shared" si="33"/>
        <v/>
      </c>
      <c r="B307" s="80" t="str">
        <f t="shared" si="34"/>
        <v/>
      </c>
      <c r="C307" s="80" t="str">
        <f t="shared" si="35"/>
        <v/>
      </c>
      <c r="D307" s="80" t="str">
        <f t="shared" si="36"/>
        <v/>
      </c>
      <c r="E307" s="80" t="str">
        <f t="shared" si="37"/>
        <v/>
      </c>
      <c r="F307" s="80" t="str">
        <f t="shared" si="40"/>
        <v/>
      </c>
      <c r="G307" s="80" t="str">
        <f t="shared" si="40"/>
        <v/>
      </c>
      <c r="H307" s="80" t="str">
        <f t="shared" si="40"/>
        <v/>
      </c>
      <c r="I307" s="413"/>
      <c r="J307" s="414"/>
      <c r="K307" s="415"/>
      <c r="L307" s="415"/>
      <c r="M307" s="415"/>
      <c r="N307" s="415"/>
      <c r="O307" s="415"/>
      <c r="P307" s="415"/>
    </row>
    <row r="308" spans="1:16">
      <c r="A308" s="80" t="str">
        <f t="shared" si="33"/>
        <v/>
      </c>
      <c r="B308" s="80" t="str">
        <f t="shared" si="34"/>
        <v/>
      </c>
      <c r="C308" s="80" t="str">
        <f t="shared" si="35"/>
        <v/>
      </c>
      <c r="D308" s="80" t="str">
        <f t="shared" si="36"/>
        <v/>
      </c>
      <c r="E308" s="80" t="str">
        <f t="shared" si="37"/>
        <v/>
      </c>
      <c r="F308" s="80" t="str">
        <f t="shared" si="40"/>
        <v/>
      </c>
      <c r="G308" s="80" t="str">
        <f t="shared" si="40"/>
        <v/>
      </c>
      <c r="H308" s="80" t="str">
        <f t="shared" si="40"/>
        <v/>
      </c>
      <c r="I308" s="413"/>
      <c r="J308" s="414"/>
      <c r="K308" s="415"/>
      <c r="L308" s="415"/>
      <c r="M308" s="415"/>
      <c r="N308" s="415"/>
      <c r="O308" s="415"/>
      <c r="P308" s="415"/>
    </row>
    <row r="309" spans="1:16">
      <c r="A309" s="80" t="str">
        <f t="shared" si="33"/>
        <v/>
      </c>
      <c r="B309" s="80" t="str">
        <f t="shared" si="34"/>
        <v/>
      </c>
      <c r="C309" s="80" t="str">
        <f t="shared" si="35"/>
        <v/>
      </c>
      <c r="D309" s="80" t="str">
        <f t="shared" si="36"/>
        <v/>
      </c>
      <c r="E309" s="80" t="str">
        <f t="shared" si="37"/>
        <v/>
      </c>
      <c r="F309" s="80" t="str">
        <f t="shared" si="40"/>
        <v/>
      </c>
      <c r="G309" s="80" t="str">
        <f t="shared" si="40"/>
        <v/>
      </c>
      <c r="H309" s="80" t="str">
        <f t="shared" si="40"/>
        <v/>
      </c>
      <c r="I309" s="413"/>
      <c r="J309" s="414"/>
      <c r="K309" s="415"/>
      <c r="L309" s="415"/>
      <c r="M309" s="415"/>
      <c r="N309" s="415"/>
      <c r="O309" s="415"/>
      <c r="P309" s="415"/>
    </row>
    <row r="310" spans="1:16">
      <c r="A310" s="80" t="str">
        <f t="shared" si="33"/>
        <v/>
      </c>
      <c r="B310" s="80" t="str">
        <f t="shared" si="34"/>
        <v/>
      </c>
      <c r="C310" s="80" t="str">
        <f t="shared" si="35"/>
        <v/>
      </c>
      <c r="D310" s="80" t="str">
        <f t="shared" si="36"/>
        <v/>
      </c>
      <c r="E310" s="80" t="str">
        <f t="shared" si="37"/>
        <v/>
      </c>
      <c r="F310" s="80" t="str">
        <f t="shared" si="40"/>
        <v/>
      </c>
      <c r="G310" s="80" t="str">
        <f t="shared" si="40"/>
        <v/>
      </c>
      <c r="H310" s="80" t="str">
        <f t="shared" si="40"/>
        <v/>
      </c>
      <c r="I310" s="413"/>
      <c r="J310" s="414"/>
      <c r="K310" s="415"/>
      <c r="L310" s="415"/>
      <c r="M310" s="415"/>
      <c r="N310" s="415"/>
      <c r="O310" s="415"/>
      <c r="P310" s="415"/>
    </row>
    <row r="311" spans="1:16">
      <c r="A311" s="80" t="str">
        <f t="shared" si="33"/>
        <v/>
      </c>
      <c r="B311" s="80" t="str">
        <f t="shared" si="34"/>
        <v/>
      </c>
      <c r="C311" s="80" t="str">
        <f t="shared" si="35"/>
        <v/>
      </c>
      <c r="D311" s="80" t="str">
        <f t="shared" si="36"/>
        <v/>
      </c>
      <c r="E311" s="80" t="str">
        <f t="shared" si="37"/>
        <v/>
      </c>
      <c r="F311" s="80" t="str">
        <f t="shared" si="40"/>
        <v/>
      </c>
      <c r="G311" s="80" t="str">
        <f t="shared" si="40"/>
        <v/>
      </c>
      <c r="H311" s="80" t="str">
        <f t="shared" si="40"/>
        <v/>
      </c>
      <c r="I311" s="413"/>
      <c r="J311" s="414"/>
      <c r="K311" s="415"/>
      <c r="L311" s="415"/>
      <c r="M311" s="415"/>
      <c r="N311" s="415"/>
      <c r="O311" s="415"/>
      <c r="P311" s="415"/>
    </row>
    <row r="312" spans="1:16">
      <c r="A312" s="80" t="str">
        <f t="shared" si="33"/>
        <v/>
      </c>
      <c r="B312" s="80" t="str">
        <f t="shared" si="34"/>
        <v/>
      </c>
      <c r="C312" s="80" t="str">
        <f t="shared" si="35"/>
        <v/>
      </c>
      <c r="D312" s="80" t="str">
        <f t="shared" si="36"/>
        <v/>
      </c>
      <c r="E312" s="80" t="str">
        <f t="shared" si="37"/>
        <v/>
      </c>
      <c r="F312" s="80" t="str">
        <f t="shared" si="40"/>
        <v/>
      </c>
      <c r="G312" s="80" t="str">
        <f t="shared" si="40"/>
        <v/>
      </c>
      <c r="H312" s="80" t="str">
        <f t="shared" si="40"/>
        <v/>
      </c>
      <c r="I312" s="413"/>
      <c r="J312" s="414"/>
      <c r="K312" s="415"/>
      <c r="L312" s="415"/>
      <c r="M312" s="415"/>
      <c r="N312" s="415"/>
      <c r="O312" s="415"/>
      <c r="P312" s="415"/>
    </row>
    <row r="313" spans="1:16">
      <c r="A313" s="80" t="str">
        <f t="shared" si="33"/>
        <v/>
      </c>
      <c r="B313" s="80" t="str">
        <f t="shared" si="34"/>
        <v/>
      </c>
      <c r="C313" s="80" t="str">
        <f t="shared" si="35"/>
        <v/>
      </c>
      <c r="D313" s="80" t="str">
        <f t="shared" si="36"/>
        <v/>
      </c>
      <c r="E313" s="80" t="str">
        <f t="shared" si="37"/>
        <v/>
      </c>
      <c r="F313" s="80" t="str">
        <f t="shared" si="40"/>
        <v/>
      </c>
      <c r="G313" s="80" t="str">
        <f t="shared" si="40"/>
        <v/>
      </c>
      <c r="H313" s="80" t="str">
        <f t="shared" si="40"/>
        <v/>
      </c>
      <c r="I313" s="413"/>
      <c r="J313" s="414"/>
      <c r="K313" s="415"/>
      <c r="L313" s="415"/>
      <c r="M313" s="415"/>
      <c r="N313" s="415"/>
      <c r="O313" s="415"/>
      <c r="P313" s="415"/>
    </row>
    <row r="314" spans="1:16">
      <c r="A314" s="80" t="str">
        <f t="shared" si="33"/>
        <v/>
      </c>
      <c r="B314" s="80" t="str">
        <f t="shared" si="34"/>
        <v/>
      </c>
      <c r="C314" s="80" t="str">
        <f t="shared" si="35"/>
        <v/>
      </c>
      <c r="D314" s="80" t="str">
        <f t="shared" si="36"/>
        <v/>
      </c>
      <c r="E314" s="80" t="str">
        <f t="shared" si="37"/>
        <v/>
      </c>
      <c r="F314" s="80" t="str">
        <f t="shared" si="40"/>
        <v/>
      </c>
      <c r="G314" s="80" t="str">
        <f t="shared" si="40"/>
        <v/>
      </c>
      <c r="H314" s="80" t="str">
        <f t="shared" si="40"/>
        <v/>
      </c>
      <c r="I314" s="413"/>
      <c r="J314" s="414"/>
      <c r="K314" s="415"/>
      <c r="L314" s="415"/>
      <c r="M314" s="415"/>
      <c r="N314" s="415"/>
      <c r="O314" s="415"/>
      <c r="P314" s="415"/>
    </row>
    <row r="315" spans="1:16">
      <c r="A315" s="80" t="str">
        <f t="shared" si="33"/>
        <v/>
      </c>
      <c r="B315" s="80" t="str">
        <f t="shared" si="34"/>
        <v/>
      </c>
      <c r="C315" s="80" t="str">
        <f t="shared" si="35"/>
        <v/>
      </c>
      <c r="D315" s="80" t="str">
        <f t="shared" si="36"/>
        <v/>
      </c>
      <c r="E315" s="80" t="str">
        <f t="shared" si="37"/>
        <v/>
      </c>
      <c r="F315" s="80" t="str">
        <f t="shared" si="40"/>
        <v/>
      </c>
      <c r="G315" s="80" t="str">
        <f t="shared" si="40"/>
        <v/>
      </c>
      <c r="H315" s="80" t="str">
        <f t="shared" si="40"/>
        <v/>
      </c>
      <c r="I315" s="413"/>
      <c r="J315" s="414"/>
      <c r="K315" s="415"/>
      <c r="L315" s="415"/>
      <c r="M315" s="415"/>
      <c r="N315" s="415"/>
      <c r="O315" s="415"/>
      <c r="P315" s="415"/>
    </row>
    <row r="316" spans="1:16">
      <c r="A316" s="80" t="str">
        <f t="shared" si="33"/>
        <v/>
      </c>
      <c r="B316" s="80" t="str">
        <f t="shared" si="34"/>
        <v/>
      </c>
      <c r="C316" s="80" t="str">
        <f t="shared" si="35"/>
        <v/>
      </c>
      <c r="D316" s="80" t="str">
        <f t="shared" si="36"/>
        <v/>
      </c>
      <c r="E316" s="80" t="str">
        <f t="shared" si="37"/>
        <v/>
      </c>
      <c r="F316" s="80" t="str">
        <f t="shared" si="40"/>
        <v/>
      </c>
      <c r="G316" s="80" t="str">
        <f t="shared" si="40"/>
        <v/>
      </c>
      <c r="H316" s="80" t="str">
        <f t="shared" si="40"/>
        <v/>
      </c>
      <c r="I316" s="413"/>
      <c r="J316" s="414"/>
      <c r="K316" s="415"/>
      <c r="L316" s="415"/>
      <c r="M316" s="415"/>
      <c r="N316" s="415"/>
      <c r="O316" s="415"/>
      <c r="P316" s="415"/>
    </row>
    <row r="317" spans="1:16">
      <c r="A317" s="80" t="str">
        <f t="shared" si="33"/>
        <v/>
      </c>
      <c r="B317" s="80" t="str">
        <f t="shared" si="34"/>
        <v/>
      </c>
      <c r="C317" s="80" t="str">
        <f t="shared" si="35"/>
        <v/>
      </c>
      <c r="D317" s="80" t="str">
        <f t="shared" si="36"/>
        <v/>
      </c>
      <c r="E317" s="80" t="str">
        <f t="shared" si="37"/>
        <v/>
      </c>
      <c r="F317" s="80" t="str">
        <f t="shared" si="40"/>
        <v/>
      </c>
      <c r="G317" s="80" t="str">
        <f t="shared" si="40"/>
        <v/>
      </c>
      <c r="H317" s="80" t="str">
        <f t="shared" si="40"/>
        <v/>
      </c>
      <c r="I317" s="413"/>
      <c r="J317" s="414"/>
      <c r="K317" s="415"/>
      <c r="L317" s="415"/>
      <c r="M317" s="415"/>
      <c r="N317" s="415"/>
      <c r="O317" s="415"/>
      <c r="P317" s="415"/>
    </row>
    <row r="318" spans="1:16">
      <c r="A318" s="80" t="str">
        <f t="shared" si="33"/>
        <v/>
      </c>
      <c r="B318" s="80" t="str">
        <f t="shared" si="34"/>
        <v/>
      </c>
      <c r="C318" s="80" t="str">
        <f t="shared" si="35"/>
        <v/>
      </c>
      <c r="D318" s="80" t="str">
        <f t="shared" si="36"/>
        <v/>
      </c>
      <c r="E318" s="80" t="str">
        <f t="shared" si="37"/>
        <v/>
      </c>
      <c r="F318" s="80" t="str">
        <f t="shared" si="40"/>
        <v/>
      </c>
      <c r="G318" s="80" t="str">
        <f t="shared" si="40"/>
        <v/>
      </c>
      <c r="H318" s="80" t="str">
        <f t="shared" si="40"/>
        <v/>
      </c>
      <c r="I318" s="413"/>
      <c r="J318" s="414"/>
      <c r="K318" s="415"/>
      <c r="L318" s="415"/>
      <c r="M318" s="415"/>
      <c r="N318" s="415"/>
      <c r="O318" s="415"/>
      <c r="P318" s="415"/>
    </row>
    <row r="319" spans="1:16">
      <c r="A319" s="80" t="str">
        <f t="shared" si="33"/>
        <v/>
      </c>
      <c r="B319" s="80" t="str">
        <f t="shared" si="34"/>
        <v/>
      </c>
      <c r="C319" s="80" t="str">
        <f t="shared" si="35"/>
        <v/>
      </c>
      <c r="D319" s="80" t="str">
        <f t="shared" si="36"/>
        <v/>
      </c>
      <c r="E319" s="80" t="str">
        <f t="shared" si="37"/>
        <v/>
      </c>
      <c r="F319" s="80" t="str">
        <f t="shared" si="40"/>
        <v/>
      </c>
      <c r="G319" s="80" t="str">
        <f t="shared" si="40"/>
        <v/>
      </c>
      <c r="H319" s="80" t="str">
        <f t="shared" si="40"/>
        <v/>
      </c>
      <c r="I319" s="413"/>
      <c r="J319" s="414"/>
      <c r="K319" s="415"/>
      <c r="L319" s="415"/>
      <c r="M319" s="415"/>
      <c r="N319" s="415"/>
      <c r="O319" s="415"/>
      <c r="P319" s="415"/>
    </row>
    <row r="320" spans="1:16">
      <c r="A320" s="80" t="str">
        <f t="shared" si="33"/>
        <v/>
      </c>
      <c r="B320" s="80" t="str">
        <f t="shared" si="34"/>
        <v/>
      </c>
      <c r="C320" s="80" t="str">
        <f t="shared" si="35"/>
        <v/>
      </c>
      <c r="D320" s="80" t="str">
        <f t="shared" si="36"/>
        <v/>
      </c>
      <c r="E320" s="80" t="str">
        <f t="shared" si="37"/>
        <v/>
      </c>
      <c r="F320" s="80" t="str">
        <f t="shared" si="40"/>
        <v/>
      </c>
      <c r="G320" s="80" t="str">
        <f t="shared" si="40"/>
        <v/>
      </c>
      <c r="H320" s="80" t="str">
        <f t="shared" si="40"/>
        <v/>
      </c>
      <c r="I320" s="413"/>
      <c r="J320" s="414"/>
      <c r="K320" s="415"/>
      <c r="L320" s="415"/>
      <c r="M320" s="415"/>
      <c r="N320" s="415"/>
      <c r="O320" s="415"/>
      <c r="P320" s="415"/>
    </row>
    <row r="321" spans="1:16">
      <c r="A321" s="80" t="str">
        <f t="shared" si="33"/>
        <v/>
      </c>
      <c r="B321" s="80" t="str">
        <f t="shared" si="34"/>
        <v/>
      </c>
      <c r="C321" s="80" t="str">
        <f t="shared" si="35"/>
        <v/>
      </c>
      <c r="D321" s="80" t="str">
        <f t="shared" si="36"/>
        <v/>
      </c>
      <c r="E321" s="80" t="str">
        <f t="shared" si="37"/>
        <v/>
      </c>
      <c r="F321" s="80" t="str">
        <f t="shared" si="40"/>
        <v/>
      </c>
      <c r="G321" s="80" t="str">
        <f t="shared" si="40"/>
        <v/>
      </c>
      <c r="H321" s="80" t="str">
        <f t="shared" si="40"/>
        <v/>
      </c>
      <c r="I321" s="413"/>
      <c r="J321" s="414"/>
      <c r="K321" s="415"/>
      <c r="L321" s="415"/>
      <c r="M321" s="415"/>
      <c r="N321" s="415"/>
      <c r="O321" s="415"/>
      <c r="P321" s="415"/>
    </row>
    <row r="322" spans="1:16">
      <c r="A322" s="80" t="str">
        <f t="shared" si="33"/>
        <v/>
      </c>
      <c r="B322" s="80" t="str">
        <f t="shared" si="34"/>
        <v/>
      </c>
      <c r="C322" s="80" t="str">
        <f t="shared" si="35"/>
        <v/>
      </c>
      <c r="D322" s="80" t="str">
        <f t="shared" si="36"/>
        <v/>
      </c>
      <c r="E322" s="80" t="str">
        <f t="shared" si="37"/>
        <v/>
      </c>
      <c r="F322" s="80" t="str">
        <f t="shared" si="40"/>
        <v/>
      </c>
      <c r="G322" s="80" t="str">
        <f t="shared" si="40"/>
        <v/>
      </c>
      <c r="H322" s="80" t="str">
        <f t="shared" si="40"/>
        <v/>
      </c>
      <c r="I322" s="413"/>
      <c r="J322" s="414"/>
      <c r="K322" s="415"/>
      <c r="L322" s="415"/>
      <c r="M322" s="415"/>
      <c r="N322" s="415"/>
      <c r="O322" s="415"/>
      <c r="P322" s="415"/>
    </row>
    <row r="323" spans="1:16">
      <c r="A323" s="80" t="str">
        <f t="shared" si="33"/>
        <v/>
      </c>
      <c r="B323" s="80" t="str">
        <f t="shared" si="34"/>
        <v/>
      </c>
      <c r="C323" s="80" t="str">
        <f t="shared" si="35"/>
        <v/>
      </c>
      <c r="D323" s="80" t="str">
        <f t="shared" si="36"/>
        <v/>
      </c>
      <c r="E323" s="80" t="str">
        <f t="shared" si="37"/>
        <v/>
      </c>
      <c r="F323" s="80" t="str">
        <f t="shared" si="40"/>
        <v/>
      </c>
      <c r="G323" s="80" t="str">
        <f t="shared" si="40"/>
        <v/>
      </c>
      <c r="H323" s="80" t="str">
        <f t="shared" si="40"/>
        <v/>
      </c>
      <c r="I323" s="413"/>
      <c r="J323" s="414"/>
      <c r="K323" s="415"/>
      <c r="L323" s="415"/>
      <c r="M323" s="415"/>
      <c r="N323" s="415"/>
      <c r="O323" s="415"/>
      <c r="P323" s="415"/>
    </row>
    <row r="324" spans="1:16">
      <c r="A324" s="80" t="str">
        <f t="shared" si="33"/>
        <v/>
      </c>
      <c r="B324" s="80" t="str">
        <f t="shared" si="34"/>
        <v/>
      </c>
      <c r="C324" s="80" t="str">
        <f t="shared" si="35"/>
        <v/>
      </c>
      <c r="D324" s="80" t="str">
        <f t="shared" si="36"/>
        <v/>
      </c>
      <c r="E324" s="80" t="str">
        <f t="shared" si="37"/>
        <v/>
      </c>
      <c r="F324" s="80" t="str">
        <f t="shared" si="40"/>
        <v/>
      </c>
      <c r="G324" s="80" t="str">
        <f t="shared" si="40"/>
        <v/>
      </c>
      <c r="H324" s="80" t="str">
        <f t="shared" si="40"/>
        <v/>
      </c>
      <c r="I324" s="413"/>
      <c r="J324" s="414"/>
      <c r="K324" s="415"/>
      <c r="L324" s="415"/>
      <c r="M324" s="415"/>
      <c r="N324" s="415"/>
      <c r="O324" s="415"/>
      <c r="P324" s="415"/>
    </row>
    <row r="325" spans="1:16">
      <c r="A325" s="80" t="str">
        <f t="shared" ref="A325:A388" si="41">IF(Cptes1="","",LEFT(Cptes1,2))</f>
        <v/>
      </c>
      <c r="B325" s="80" t="str">
        <f t="shared" ref="B325:B388" si="42">IF(Cptes1="","",LEFT(Cptes1,3))</f>
        <v/>
      </c>
      <c r="C325" s="80" t="str">
        <f t="shared" ref="C325:C388" si="43">IF(Cptes1="","",LEFT(Cptes1,4))</f>
        <v/>
      </c>
      <c r="D325" s="80" t="str">
        <f t="shared" ref="D325:D388" si="44">IF(Cptes1="","",LEFT(Cptes1,5))</f>
        <v/>
      </c>
      <c r="E325" s="80" t="str">
        <f t="shared" ref="E325:E388" si="45">IF(Cptes1="","",LEFT(Cptes1,6))</f>
        <v/>
      </c>
      <c r="F325" s="80" t="str">
        <f t="shared" ref="F325:H344" si="46">IF(Cptes1="","",LEFT(Cptes1,7))</f>
        <v/>
      </c>
      <c r="G325" s="80" t="str">
        <f t="shared" si="46"/>
        <v/>
      </c>
      <c r="H325" s="80" t="str">
        <f t="shared" si="46"/>
        <v/>
      </c>
      <c r="I325" s="413"/>
      <c r="J325" s="414"/>
      <c r="K325" s="415"/>
      <c r="L325" s="415"/>
      <c r="M325" s="415"/>
      <c r="N325" s="415"/>
      <c r="O325" s="415"/>
      <c r="P325" s="415"/>
    </row>
    <row r="326" spans="1:16">
      <c r="A326" s="80" t="str">
        <f t="shared" si="41"/>
        <v/>
      </c>
      <c r="B326" s="80" t="str">
        <f t="shared" si="42"/>
        <v/>
      </c>
      <c r="C326" s="80" t="str">
        <f t="shared" si="43"/>
        <v/>
      </c>
      <c r="D326" s="80" t="str">
        <f t="shared" si="44"/>
        <v/>
      </c>
      <c r="E326" s="80" t="str">
        <f t="shared" si="45"/>
        <v/>
      </c>
      <c r="F326" s="80" t="str">
        <f t="shared" si="46"/>
        <v/>
      </c>
      <c r="G326" s="80" t="str">
        <f t="shared" si="46"/>
        <v/>
      </c>
      <c r="H326" s="80" t="str">
        <f t="shared" si="46"/>
        <v/>
      </c>
      <c r="I326" s="413"/>
      <c r="J326" s="414"/>
      <c r="K326" s="415"/>
      <c r="L326" s="415"/>
      <c r="M326" s="415"/>
      <c r="N326" s="415"/>
      <c r="O326" s="415"/>
      <c r="P326" s="415"/>
    </row>
    <row r="327" spans="1:16">
      <c r="A327" s="80" t="str">
        <f t="shared" si="41"/>
        <v/>
      </c>
      <c r="B327" s="80" t="str">
        <f t="shared" si="42"/>
        <v/>
      </c>
      <c r="C327" s="80" t="str">
        <f t="shared" si="43"/>
        <v/>
      </c>
      <c r="D327" s="80" t="str">
        <f t="shared" si="44"/>
        <v/>
      </c>
      <c r="E327" s="80" t="str">
        <f t="shared" si="45"/>
        <v/>
      </c>
      <c r="F327" s="80" t="str">
        <f t="shared" si="46"/>
        <v/>
      </c>
      <c r="G327" s="80" t="str">
        <f t="shared" si="46"/>
        <v/>
      </c>
      <c r="H327" s="80" t="str">
        <f t="shared" si="46"/>
        <v/>
      </c>
      <c r="I327" s="413"/>
      <c r="J327" s="414"/>
      <c r="K327" s="415"/>
      <c r="L327" s="415"/>
      <c r="M327" s="415"/>
      <c r="N327" s="415"/>
      <c r="O327" s="415"/>
      <c r="P327" s="415"/>
    </row>
    <row r="328" spans="1:16">
      <c r="A328" s="80" t="str">
        <f t="shared" si="41"/>
        <v/>
      </c>
      <c r="B328" s="80" t="str">
        <f t="shared" si="42"/>
        <v/>
      </c>
      <c r="C328" s="80" t="str">
        <f t="shared" si="43"/>
        <v/>
      </c>
      <c r="D328" s="80" t="str">
        <f t="shared" si="44"/>
        <v/>
      </c>
      <c r="E328" s="80" t="str">
        <f t="shared" si="45"/>
        <v/>
      </c>
      <c r="F328" s="80" t="str">
        <f t="shared" si="46"/>
        <v/>
      </c>
      <c r="G328" s="80" t="str">
        <f t="shared" si="46"/>
        <v/>
      </c>
      <c r="H328" s="80" t="str">
        <f t="shared" si="46"/>
        <v/>
      </c>
      <c r="I328" s="413"/>
      <c r="J328" s="414"/>
      <c r="K328" s="415"/>
      <c r="L328" s="415"/>
      <c r="M328" s="415"/>
      <c r="N328" s="415"/>
      <c r="O328" s="415"/>
      <c r="P328" s="415"/>
    </row>
    <row r="329" spans="1:16">
      <c r="A329" s="80" t="str">
        <f t="shared" si="41"/>
        <v/>
      </c>
      <c r="B329" s="80" t="str">
        <f t="shared" si="42"/>
        <v/>
      </c>
      <c r="C329" s="80" t="str">
        <f t="shared" si="43"/>
        <v/>
      </c>
      <c r="D329" s="80" t="str">
        <f t="shared" si="44"/>
        <v/>
      </c>
      <c r="E329" s="80" t="str">
        <f t="shared" si="45"/>
        <v/>
      </c>
      <c r="F329" s="80" t="str">
        <f t="shared" si="46"/>
        <v/>
      </c>
      <c r="G329" s="80" t="str">
        <f t="shared" si="46"/>
        <v/>
      </c>
      <c r="H329" s="80" t="str">
        <f t="shared" si="46"/>
        <v/>
      </c>
      <c r="I329" s="413"/>
      <c r="J329" s="414"/>
      <c r="K329" s="415"/>
      <c r="L329" s="415"/>
      <c r="M329" s="415"/>
      <c r="N329" s="415"/>
      <c r="O329" s="415"/>
      <c r="P329" s="415"/>
    </row>
    <row r="330" spans="1:16">
      <c r="A330" s="80" t="str">
        <f t="shared" si="41"/>
        <v/>
      </c>
      <c r="B330" s="80" t="str">
        <f t="shared" si="42"/>
        <v/>
      </c>
      <c r="C330" s="80" t="str">
        <f t="shared" si="43"/>
        <v/>
      </c>
      <c r="D330" s="80" t="str">
        <f t="shared" si="44"/>
        <v/>
      </c>
      <c r="E330" s="80" t="str">
        <f t="shared" si="45"/>
        <v/>
      </c>
      <c r="F330" s="80" t="str">
        <f t="shared" si="46"/>
        <v/>
      </c>
      <c r="G330" s="80" t="str">
        <f t="shared" si="46"/>
        <v/>
      </c>
      <c r="H330" s="80" t="str">
        <f t="shared" si="46"/>
        <v/>
      </c>
      <c r="I330" s="413"/>
      <c r="J330" s="414"/>
      <c r="K330" s="415"/>
      <c r="L330" s="415"/>
      <c r="M330" s="415"/>
      <c r="N330" s="415"/>
      <c r="O330" s="415"/>
      <c r="P330" s="415"/>
    </row>
    <row r="331" spans="1:16">
      <c r="A331" s="80" t="str">
        <f t="shared" si="41"/>
        <v/>
      </c>
      <c r="B331" s="80" t="str">
        <f t="shared" si="42"/>
        <v/>
      </c>
      <c r="C331" s="80" t="str">
        <f t="shared" si="43"/>
        <v/>
      </c>
      <c r="D331" s="80" t="str">
        <f t="shared" si="44"/>
        <v/>
      </c>
      <c r="E331" s="80" t="str">
        <f t="shared" si="45"/>
        <v/>
      </c>
      <c r="F331" s="80" t="str">
        <f t="shared" si="46"/>
        <v/>
      </c>
      <c r="G331" s="80" t="str">
        <f t="shared" si="46"/>
        <v/>
      </c>
      <c r="H331" s="80" t="str">
        <f t="shared" si="46"/>
        <v/>
      </c>
      <c r="I331" s="413"/>
      <c r="J331" s="414"/>
      <c r="K331" s="415"/>
      <c r="L331" s="415"/>
      <c r="M331" s="415"/>
      <c r="N331" s="415"/>
      <c r="O331" s="415"/>
      <c r="P331" s="415"/>
    </row>
    <row r="332" spans="1:16">
      <c r="A332" s="80" t="str">
        <f t="shared" si="41"/>
        <v/>
      </c>
      <c r="B332" s="80" t="str">
        <f t="shared" si="42"/>
        <v/>
      </c>
      <c r="C332" s="80" t="str">
        <f t="shared" si="43"/>
        <v/>
      </c>
      <c r="D332" s="80" t="str">
        <f t="shared" si="44"/>
        <v/>
      </c>
      <c r="E332" s="80" t="str">
        <f t="shared" si="45"/>
        <v/>
      </c>
      <c r="F332" s="80" t="str">
        <f t="shared" si="46"/>
        <v/>
      </c>
      <c r="G332" s="80" t="str">
        <f t="shared" si="46"/>
        <v/>
      </c>
      <c r="H332" s="80" t="str">
        <f t="shared" si="46"/>
        <v/>
      </c>
      <c r="I332" s="413"/>
      <c r="J332" s="414"/>
      <c r="K332" s="415"/>
      <c r="L332" s="415"/>
      <c r="M332" s="415"/>
      <c r="N332" s="415"/>
      <c r="O332" s="415"/>
      <c r="P332" s="415"/>
    </row>
    <row r="333" spans="1:16">
      <c r="A333" s="80" t="str">
        <f t="shared" si="41"/>
        <v/>
      </c>
      <c r="B333" s="80" t="str">
        <f t="shared" si="42"/>
        <v/>
      </c>
      <c r="C333" s="80" t="str">
        <f t="shared" si="43"/>
        <v/>
      </c>
      <c r="D333" s="80" t="str">
        <f t="shared" si="44"/>
        <v/>
      </c>
      <c r="E333" s="80" t="str">
        <f t="shared" si="45"/>
        <v/>
      </c>
      <c r="F333" s="80" t="str">
        <f t="shared" si="46"/>
        <v/>
      </c>
      <c r="G333" s="80" t="str">
        <f t="shared" si="46"/>
        <v/>
      </c>
      <c r="H333" s="80" t="str">
        <f t="shared" si="46"/>
        <v/>
      </c>
      <c r="I333" s="413"/>
      <c r="J333" s="414"/>
      <c r="K333" s="415"/>
      <c r="L333" s="415"/>
      <c r="M333" s="415"/>
      <c r="N333" s="415"/>
      <c r="O333" s="415"/>
      <c r="P333" s="415"/>
    </row>
    <row r="334" spans="1:16">
      <c r="A334" s="80" t="str">
        <f t="shared" si="41"/>
        <v/>
      </c>
      <c r="B334" s="80" t="str">
        <f t="shared" si="42"/>
        <v/>
      </c>
      <c r="C334" s="80" t="str">
        <f t="shared" si="43"/>
        <v/>
      </c>
      <c r="D334" s="80" t="str">
        <f t="shared" si="44"/>
        <v/>
      </c>
      <c r="E334" s="80" t="str">
        <f t="shared" si="45"/>
        <v/>
      </c>
      <c r="F334" s="80" t="str">
        <f t="shared" si="46"/>
        <v/>
      </c>
      <c r="G334" s="80" t="str">
        <f t="shared" si="46"/>
        <v/>
      </c>
      <c r="H334" s="80" t="str">
        <f t="shared" si="46"/>
        <v/>
      </c>
      <c r="I334" s="413"/>
      <c r="J334" s="414"/>
      <c r="K334" s="415"/>
      <c r="L334" s="415"/>
      <c r="M334" s="415"/>
      <c r="N334" s="415"/>
      <c r="O334" s="415"/>
      <c r="P334" s="415"/>
    </row>
    <row r="335" spans="1:16">
      <c r="A335" s="80" t="str">
        <f t="shared" si="41"/>
        <v/>
      </c>
      <c r="B335" s="80" t="str">
        <f t="shared" si="42"/>
        <v/>
      </c>
      <c r="C335" s="80" t="str">
        <f t="shared" si="43"/>
        <v/>
      </c>
      <c r="D335" s="80" t="str">
        <f t="shared" si="44"/>
        <v/>
      </c>
      <c r="E335" s="80" t="str">
        <f t="shared" si="45"/>
        <v/>
      </c>
      <c r="F335" s="80" t="str">
        <f t="shared" si="46"/>
        <v/>
      </c>
      <c r="G335" s="80" t="str">
        <f t="shared" si="46"/>
        <v/>
      </c>
      <c r="H335" s="80" t="str">
        <f t="shared" si="46"/>
        <v/>
      </c>
      <c r="I335" s="413"/>
      <c r="J335" s="414"/>
      <c r="K335" s="415"/>
      <c r="L335" s="415"/>
      <c r="M335" s="415"/>
      <c r="N335" s="415"/>
      <c r="O335" s="415"/>
      <c r="P335" s="415"/>
    </row>
    <row r="336" spans="1:16">
      <c r="A336" s="80" t="str">
        <f t="shared" si="41"/>
        <v/>
      </c>
      <c r="B336" s="80" t="str">
        <f t="shared" si="42"/>
        <v/>
      </c>
      <c r="C336" s="80" t="str">
        <f t="shared" si="43"/>
        <v/>
      </c>
      <c r="D336" s="80" t="str">
        <f t="shared" si="44"/>
        <v/>
      </c>
      <c r="E336" s="80" t="str">
        <f t="shared" si="45"/>
        <v/>
      </c>
      <c r="F336" s="80" t="str">
        <f t="shared" si="46"/>
        <v/>
      </c>
      <c r="G336" s="80" t="str">
        <f t="shared" si="46"/>
        <v/>
      </c>
      <c r="H336" s="80" t="str">
        <f t="shared" si="46"/>
        <v/>
      </c>
      <c r="I336" s="413"/>
      <c r="J336" s="414"/>
      <c r="K336" s="415"/>
      <c r="L336" s="415"/>
      <c r="M336" s="415"/>
      <c r="N336" s="415"/>
      <c r="O336" s="415"/>
      <c r="P336" s="415"/>
    </row>
    <row r="337" spans="1:16">
      <c r="A337" s="80" t="str">
        <f t="shared" si="41"/>
        <v/>
      </c>
      <c r="B337" s="80" t="str">
        <f t="shared" si="42"/>
        <v/>
      </c>
      <c r="C337" s="80" t="str">
        <f t="shared" si="43"/>
        <v/>
      </c>
      <c r="D337" s="80" t="str">
        <f t="shared" si="44"/>
        <v/>
      </c>
      <c r="E337" s="80" t="str">
        <f t="shared" si="45"/>
        <v/>
      </c>
      <c r="F337" s="80" t="str">
        <f t="shared" si="46"/>
        <v/>
      </c>
      <c r="G337" s="80" t="str">
        <f t="shared" si="46"/>
        <v/>
      </c>
      <c r="H337" s="80" t="str">
        <f t="shared" si="46"/>
        <v/>
      </c>
      <c r="I337" s="413"/>
      <c r="J337" s="414"/>
      <c r="K337" s="415"/>
      <c r="L337" s="415"/>
      <c r="M337" s="415"/>
      <c r="N337" s="415"/>
      <c r="O337" s="415"/>
      <c r="P337" s="415"/>
    </row>
    <row r="338" spans="1:16">
      <c r="A338" s="80" t="str">
        <f t="shared" si="41"/>
        <v/>
      </c>
      <c r="B338" s="80" t="str">
        <f t="shared" si="42"/>
        <v/>
      </c>
      <c r="C338" s="80" t="str">
        <f t="shared" si="43"/>
        <v/>
      </c>
      <c r="D338" s="80" t="str">
        <f t="shared" si="44"/>
        <v/>
      </c>
      <c r="E338" s="80" t="str">
        <f t="shared" si="45"/>
        <v/>
      </c>
      <c r="F338" s="80" t="str">
        <f t="shared" si="46"/>
        <v/>
      </c>
      <c r="G338" s="80" t="str">
        <f t="shared" si="46"/>
        <v/>
      </c>
      <c r="H338" s="80" t="str">
        <f t="shared" si="46"/>
        <v/>
      </c>
      <c r="I338" s="413"/>
      <c r="J338" s="414"/>
      <c r="K338" s="415"/>
      <c r="L338" s="415"/>
      <c r="M338" s="415"/>
      <c r="N338" s="415"/>
      <c r="O338" s="415"/>
      <c r="P338" s="415"/>
    </row>
    <row r="339" spans="1:16">
      <c r="A339" s="80" t="str">
        <f t="shared" si="41"/>
        <v/>
      </c>
      <c r="B339" s="80" t="str">
        <f t="shared" si="42"/>
        <v/>
      </c>
      <c r="C339" s="80" t="str">
        <f t="shared" si="43"/>
        <v/>
      </c>
      <c r="D339" s="80" t="str">
        <f t="shared" si="44"/>
        <v/>
      </c>
      <c r="E339" s="80" t="str">
        <f t="shared" si="45"/>
        <v/>
      </c>
      <c r="F339" s="80" t="str">
        <f t="shared" si="46"/>
        <v/>
      </c>
      <c r="G339" s="80" t="str">
        <f t="shared" si="46"/>
        <v/>
      </c>
      <c r="H339" s="80" t="str">
        <f t="shared" si="46"/>
        <v/>
      </c>
      <c r="I339" s="413"/>
      <c r="J339" s="414"/>
      <c r="K339" s="415"/>
      <c r="L339" s="415"/>
      <c r="M339" s="415"/>
      <c r="N339" s="415"/>
      <c r="O339" s="415"/>
      <c r="P339" s="415"/>
    </row>
    <row r="340" spans="1:16">
      <c r="A340" s="80" t="str">
        <f t="shared" si="41"/>
        <v/>
      </c>
      <c r="B340" s="80" t="str">
        <f t="shared" si="42"/>
        <v/>
      </c>
      <c r="C340" s="80" t="str">
        <f t="shared" si="43"/>
        <v/>
      </c>
      <c r="D340" s="80" t="str">
        <f t="shared" si="44"/>
        <v/>
      </c>
      <c r="E340" s="80" t="str">
        <f t="shared" si="45"/>
        <v/>
      </c>
      <c r="F340" s="80" t="str">
        <f t="shared" si="46"/>
        <v/>
      </c>
      <c r="G340" s="80" t="str">
        <f t="shared" si="46"/>
        <v/>
      </c>
      <c r="H340" s="80" t="str">
        <f t="shared" si="46"/>
        <v/>
      </c>
      <c r="I340" s="413"/>
      <c r="J340" s="414"/>
      <c r="K340" s="415"/>
      <c r="L340" s="415"/>
      <c r="M340" s="415"/>
      <c r="N340" s="415"/>
      <c r="O340" s="415"/>
      <c r="P340" s="415"/>
    </row>
    <row r="341" spans="1:16">
      <c r="A341" s="80" t="str">
        <f t="shared" si="41"/>
        <v/>
      </c>
      <c r="B341" s="80" t="str">
        <f t="shared" si="42"/>
        <v/>
      </c>
      <c r="C341" s="80" t="str">
        <f t="shared" si="43"/>
        <v/>
      </c>
      <c r="D341" s="80" t="str">
        <f t="shared" si="44"/>
        <v/>
      </c>
      <c r="E341" s="80" t="str">
        <f t="shared" si="45"/>
        <v/>
      </c>
      <c r="F341" s="80" t="str">
        <f t="shared" si="46"/>
        <v/>
      </c>
      <c r="G341" s="80" t="str">
        <f t="shared" si="46"/>
        <v/>
      </c>
      <c r="H341" s="80" t="str">
        <f t="shared" si="46"/>
        <v/>
      </c>
      <c r="I341" s="413"/>
      <c r="J341" s="414"/>
      <c r="K341" s="415"/>
      <c r="L341" s="415"/>
      <c r="M341" s="415"/>
      <c r="N341" s="415"/>
      <c r="O341" s="415"/>
      <c r="P341" s="415"/>
    </row>
    <row r="342" spans="1:16">
      <c r="A342" s="80" t="str">
        <f t="shared" si="41"/>
        <v/>
      </c>
      <c r="B342" s="80" t="str">
        <f t="shared" si="42"/>
        <v/>
      </c>
      <c r="C342" s="80" t="str">
        <f t="shared" si="43"/>
        <v/>
      </c>
      <c r="D342" s="80" t="str">
        <f t="shared" si="44"/>
        <v/>
      </c>
      <c r="E342" s="80" t="str">
        <f t="shared" si="45"/>
        <v/>
      </c>
      <c r="F342" s="80" t="str">
        <f t="shared" si="46"/>
        <v/>
      </c>
      <c r="G342" s="80" t="str">
        <f t="shared" si="46"/>
        <v/>
      </c>
      <c r="H342" s="80" t="str">
        <f t="shared" si="46"/>
        <v/>
      </c>
      <c r="I342" s="413"/>
      <c r="J342" s="414"/>
      <c r="K342" s="415"/>
      <c r="L342" s="415"/>
      <c r="M342" s="415"/>
      <c r="N342" s="415"/>
      <c r="O342" s="415"/>
      <c r="P342" s="415"/>
    </row>
    <row r="343" spans="1:16">
      <c r="A343" s="80" t="str">
        <f t="shared" si="41"/>
        <v/>
      </c>
      <c r="B343" s="80" t="str">
        <f t="shared" si="42"/>
        <v/>
      </c>
      <c r="C343" s="80" t="str">
        <f t="shared" si="43"/>
        <v/>
      </c>
      <c r="D343" s="80" t="str">
        <f t="shared" si="44"/>
        <v/>
      </c>
      <c r="E343" s="80" t="str">
        <f t="shared" si="45"/>
        <v/>
      </c>
      <c r="F343" s="80" t="str">
        <f t="shared" si="46"/>
        <v/>
      </c>
      <c r="G343" s="80" t="str">
        <f t="shared" si="46"/>
        <v/>
      </c>
      <c r="H343" s="80" t="str">
        <f t="shared" si="46"/>
        <v/>
      </c>
      <c r="I343" s="413"/>
      <c r="J343" s="414"/>
      <c r="K343" s="415"/>
      <c r="L343" s="415"/>
      <c r="M343" s="415"/>
      <c r="N343" s="415"/>
      <c r="O343" s="415"/>
      <c r="P343" s="415"/>
    </row>
    <row r="344" spans="1:16">
      <c r="A344" s="80" t="str">
        <f t="shared" si="41"/>
        <v/>
      </c>
      <c r="B344" s="80" t="str">
        <f t="shared" si="42"/>
        <v/>
      </c>
      <c r="C344" s="80" t="str">
        <f t="shared" si="43"/>
        <v/>
      </c>
      <c r="D344" s="80" t="str">
        <f t="shared" si="44"/>
        <v/>
      </c>
      <c r="E344" s="80" t="str">
        <f t="shared" si="45"/>
        <v/>
      </c>
      <c r="F344" s="80" t="str">
        <f t="shared" si="46"/>
        <v/>
      </c>
      <c r="G344" s="80" t="str">
        <f t="shared" si="46"/>
        <v/>
      </c>
      <c r="H344" s="80" t="str">
        <f t="shared" si="46"/>
        <v/>
      </c>
      <c r="I344" s="413"/>
      <c r="J344" s="414"/>
      <c r="K344" s="415"/>
      <c r="L344" s="415"/>
      <c r="M344" s="415"/>
      <c r="N344" s="415"/>
      <c r="O344" s="415"/>
      <c r="P344" s="415"/>
    </row>
    <row r="345" spans="1:16">
      <c r="A345" s="80" t="str">
        <f t="shared" si="41"/>
        <v/>
      </c>
      <c r="B345" s="80" t="str">
        <f t="shared" si="42"/>
        <v/>
      </c>
      <c r="C345" s="80" t="str">
        <f t="shared" si="43"/>
        <v/>
      </c>
      <c r="D345" s="80" t="str">
        <f t="shared" si="44"/>
        <v/>
      </c>
      <c r="E345" s="80" t="str">
        <f t="shared" si="45"/>
        <v/>
      </c>
      <c r="F345" s="80" t="str">
        <f t="shared" ref="F345:H364" si="47">IF(Cptes1="","",LEFT(Cptes1,7))</f>
        <v/>
      </c>
      <c r="G345" s="80" t="str">
        <f t="shared" si="47"/>
        <v/>
      </c>
      <c r="H345" s="80" t="str">
        <f t="shared" si="47"/>
        <v/>
      </c>
      <c r="I345" s="413"/>
      <c r="J345" s="414"/>
      <c r="K345" s="415"/>
      <c r="L345" s="415"/>
      <c r="M345" s="415"/>
      <c r="N345" s="415"/>
      <c r="O345" s="415"/>
      <c r="P345" s="415"/>
    </row>
    <row r="346" spans="1:16">
      <c r="A346" s="80" t="str">
        <f t="shared" si="41"/>
        <v/>
      </c>
      <c r="B346" s="80" t="str">
        <f t="shared" si="42"/>
        <v/>
      </c>
      <c r="C346" s="80" t="str">
        <f t="shared" si="43"/>
        <v/>
      </c>
      <c r="D346" s="80" t="str">
        <f t="shared" si="44"/>
        <v/>
      </c>
      <c r="E346" s="80" t="str">
        <f t="shared" si="45"/>
        <v/>
      </c>
      <c r="F346" s="80" t="str">
        <f t="shared" si="47"/>
        <v/>
      </c>
      <c r="G346" s="80" t="str">
        <f t="shared" si="47"/>
        <v/>
      </c>
      <c r="H346" s="80" t="str">
        <f t="shared" si="47"/>
        <v/>
      </c>
      <c r="I346" s="413"/>
      <c r="J346" s="414"/>
      <c r="K346" s="415"/>
      <c r="L346" s="415"/>
      <c r="M346" s="415"/>
      <c r="N346" s="415"/>
      <c r="O346" s="415"/>
      <c r="P346" s="415"/>
    </row>
    <row r="347" spans="1:16">
      <c r="A347" s="80" t="str">
        <f t="shared" si="41"/>
        <v/>
      </c>
      <c r="B347" s="80" t="str">
        <f t="shared" si="42"/>
        <v/>
      </c>
      <c r="C347" s="80" t="str">
        <f t="shared" si="43"/>
        <v/>
      </c>
      <c r="D347" s="80" t="str">
        <f t="shared" si="44"/>
        <v/>
      </c>
      <c r="E347" s="80" t="str">
        <f t="shared" si="45"/>
        <v/>
      </c>
      <c r="F347" s="80" t="str">
        <f t="shared" si="47"/>
        <v/>
      </c>
      <c r="G347" s="80" t="str">
        <f t="shared" si="47"/>
        <v/>
      </c>
      <c r="H347" s="80" t="str">
        <f t="shared" si="47"/>
        <v/>
      </c>
      <c r="I347" s="413"/>
      <c r="J347" s="414"/>
      <c r="K347" s="415"/>
      <c r="L347" s="415"/>
      <c r="M347" s="415"/>
      <c r="N347" s="415"/>
      <c r="O347" s="415"/>
      <c r="P347" s="415"/>
    </row>
    <row r="348" spans="1:16">
      <c r="A348" s="80" t="str">
        <f t="shared" si="41"/>
        <v/>
      </c>
      <c r="B348" s="80" t="str">
        <f t="shared" si="42"/>
        <v/>
      </c>
      <c r="C348" s="80" t="str">
        <f t="shared" si="43"/>
        <v/>
      </c>
      <c r="D348" s="80" t="str">
        <f t="shared" si="44"/>
        <v/>
      </c>
      <c r="E348" s="80" t="str">
        <f t="shared" si="45"/>
        <v/>
      </c>
      <c r="F348" s="80" t="str">
        <f t="shared" si="47"/>
        <v/>
      </c>
      <c r="G348" s="80" t="str">
        <f t="shared" si="47"/>
        <v/>
      </c>
      <c r="H348" s="80" t="str">
        <f t="shared" si="47"/>
        <v/>
      </c>
      <c r="I348" s="413"/>
      <c r="J348" s="414"/>
      <c r="K348" s="415"/>
      <c r="L348" s="415"/>
      <c r="M348" s="415"/>
      <c r="N348" s="415"/>
      <c r="O348" s="415"/>
      <c r="P348" s="415"/>
    </row>
    <row r="349" spans="1:16">
      <c r="A349" s="80" t="str">
        <f t="shared" si="41"/>
        <v/>
      </c>
      <c r="B349" s="80" t="str">
        <f t="shared" si="42"/>
        <v/>
      </c>
      <c r="C349" s="80" t="str">
        <f t="shared" si="43"/>
        <v/>
      </c>
      <c r="D349" s="80" t="str">
        <f t="shared" si="44"/>
        <v/>
      </c>
      <c r="E349" s="80" t="str">
        <f t="shared" si="45"/>
        <v/>
      </c>
      <c r="F349" s="80" t="str">
        <f t="shared" si="47"/>
        <v/>
      </c>
      <c r="G349" s="80" t="str">
        <f t="shared" si="47"/>
        <v/>
      </c>
      <c r="H349" s="80" t="str">
        <f t="shared" si="47"/>
        <v/>
      </c>
      <c r="I349" s="413"/>
      <c r="J349" s="414"/>
      <c r="K349" s="415"/>
      <c r="L349" s="415"/>
      <c r="M349" s="415"/>
      <c r="N349" s="415"/>
      <c r="O349" s="415"/>
      <c r="P349" s="415"/>
    </row>
    <row r="350" spans="1:16">
      <c r="A350" s="80" t="str">
        <f t="shared" si="41"/>
        <v/>
      </c>
      <c r="B350" s="80" t="str">
        <f t="shared" si="42"/>
        <v/>
      </c>
      <c r="C350" s="80" t="str">
        <f t="shared" si="43"/>
        <v/>
      </c>
      <c r="D350" s="80" t="str">
        <f t="shared" si="44"/>
        <v/>
      </c>
      <c r="E350" s="80" t="str">
        <f t="shared" si="45"/>
        <v/>
      </c>
      <c r="F350" s="80" t="str">
        <f t="shared" si="47"/>
        <v/>
      </c>
      <c r="G350" s="80" t="str">
        <f t="shared" si="47"/>
        <v/>
      </c>
      <c r="H350" s="80" t="str">
        <f t="shared" si="47"/>
        <v/>
      </c>
      <c r="I350" s="413"/>
      <c r="J350" s="414"/>
      <c r="K350" s="415"/>
      <c r="L350" s="415"/>
      <c r="M350" s="415"/>
      <c r="N350" s="415"/>
      <c r="O350" s="415"/>
      <c r="P350" s="415"/>
    </row>
    <row r="351" spans="1:16">
      <c r="A351" s="80" t="str">
        <f t="shared" si="41"/>
        <v/>
      </c>
      <c r="B351" s="80" t="str">
        <f t="shared" si="42"/>
        <v/>
      </c>
      <c r="C351" s="80" t="str">
        <f t="shared" si="43"/>
        <v/>
      </c>
      <c r="D351" s="80" t="str">
        <f t="shared" si="44"/>
        <v/>
      </c>
      <c r="E351" s="80" t="str">
        <f t="shared" si="45"/>
        <v/>
      </c>
      <c r="F351" s="80" t="str">
        <f t="shared" si="47"/>
        <v/>
      </c>
      <c r="G351" s="80" t="str">
        <f t="shared" si="47"/>
        <v/>
      </c>
      <c r="H351" s="80" t="str">
        <f t="shared" si="47"/>
        <v/>
      </c>
      <c r="I351" s="413"/>
      <c r="J351" s="414"/>
      <c r="K351" s="415"/>
      <c r="L351" s="415"/>
      <c r="M351" s="415"/>
      <c r="N351" s="415"/>
      <c r="O351" s="415"/>
      <c r="P351" s="415"/>
    </row>
    <row r="352" spans="1:16">
      <c r="A352" s="80" t="str">
        <f t="shared" si="41"/>
        <v/>
      </c>
      <c r="B352" s="80" t="str">
        <f t="shared" si="42"/>
        <v/>
      </c>
      <c r="C352" s="80" t="str">
        <f t="shared" si="43"/>
        <v/>
      </c>
      <c r="D352" s="80" t="str">
        <f t="shared" si="44"/>
        <v/>
      </c>
      <c r="E352" s="80" t="str">
        <f t="shared" si="45"/>
        <v/>
      </c>
      <c r="F352" s="80" t="str">
        <f t="shared" si="47"/>
        <v/>
      </c>
      <c r="G352" s="80" t="str">
        <f t="shared" si="47"/>
        <v/>
      </c>
      <c r="H352" s="80" t="str">
        <f t="shared" si="47"/>
        <v/>
      </c>
      <c r="I352" s="413"/>
      <c r="J352" s="414"/>
      <c r="K352" s="415"/>
      <c r="L352" s="415"/>
      <c r="M352" s="415"/>
      <c r="N352" s="415"/>
      <c r="O352" s="415"/>
      <c r="P352" s="415"/>
    </row>
    <row r="353" spans="1:16">
      <c r="A353" s="80" t="str">
        <f t="shared" si="41"/>
        <v/>
      </c>
      <c r="B353" s="80" t="str">
        <f t="shared" si="42"/>
        <v/>
      </c>
      <c r="C353" s="80" t="str">
        <f t="shared" si="43"/>
        <v/>
      </c>
      <c r="D353" s="80" t="str">
        <f t="shared" si="44"/>
        <v/>
      </c>
      <c r="E353" s="80" t="str">
        <f t="shared" si="45"/>
        <v/>
      </c>
      <c r="F353" s="80" t="str">
        <f t="shared" si="47"/>
        <v/>
      </c>
      <c r="G353" s="80" t="str">
        <f t="shared" si="47"/>
        <v/>
      </c>
      <c r="H353" s="80" t="str">
        <f t="shared" si="47"/>
        <v/>
      </c>
      <c r="I353" s="413"/>
      <c r="J353" s="414"/>
      <c r="K353" s="415"/>
      <c r="L353" s="415"/>
      <c r="M353" s="415"/>
      <c r="N353" s="415"/>
      <c r="O353" s="415"/>
      <c r="P353" s="415"/>
    </row>
    <row r="354" spans="1:16">
      <c r="A354" s="80" t="str">
        <f t="shared" si="41"/>
        <v/>
      </c>
      <c r="B354" s="80" t="str">
        <f t="shared" si="42"/>
        <v/>
      </c>
      <c r="C354" s="80" t="str">
        <f t="shared" si="43"/>
        <v/>
      </c>
      <c r="D354" s="80" t="str">
        <f t="shared" si="44"/>
        <v/>
      </c>
      <c r="E354" s="80" t="str">
        <f t="shared" si="45"/>
        <v/>
      </c>
      <c r="F354" s="80" t="str">
        <f t="shared" si="47"/>
        <v/>
      </c>
      <c r="G354" s="80" t="str">
        <f t="shared" si="47"/>
        <v/>
      </c>
      <c r="H354" s="80" t="str">
        <f t="shared" si="47"/>
        <v/>
      </c>
      <c r="I354" s="413"/>
      <c r="J354" s="414"/>
      <c r="K354" s="415"/>
      <c r="L354" s="415"/>
      <c r="M354" s="415"/>
      <c r="N354" s="415"/>
      <c r="O354" s="415"/>
      <c r="P354" s="415"/>
    </row>
    <row r="355" spans="1:16">
      <c r="A355" s="80" t="str">
        <f t="shared" si="41"/>
        <v/>
      </c>
      <c r="B355" s="80" t="str">
        <f t="shared" si="42"/>
        <v/>
      </c>
      <c r="C355" s="80" t="str">
        <f t="shared" si="43"/>
        <v/>
      </c>
      <c r="D355" s="80" t="str">
        <f t="shared" si="44"/>
        <v/>
      </c>
      <c r="E355" s="80" t="str">
        <f t="shared" si="45"/>
        <v/>
      </c>
      <c r="F355" s="80" t="str">
        <f t="shared" si="47"/>
        <v/>
      </c>
      <c r="G355" s="80" t="str">
        <f t="shared" si="47"/>
        <v/>
      </c>
      <c r="H355" s="80" t="str">
        <f t="shared" si="47"/>
        <v/>
      </c>
      <c r="I355" s="413"/>
      <c r="J355" s="414"/>
      <c r="K355" s="415"/>
      <c r="L355" s="415"/>
      <c r="M355" s="415"/>
      <c r="N355" s="415"/>
      <c r="O355" s="415"/>
      <c r="P355" s="415"/>
    </row>
    <row r="356" spans="1:16">
      <c r="A356" s="80" t="str">
        <f t="shared" si="41"/>
        <v/>
      </c>
      <c r="B356" s="80" t="str">
        <f t="shared" si="42"/>
        <v/>
      </c>
      <c r="C356" s="80" t="str">
        <f t="shared" si="43"/>
        <v/>
      </c>
      <c r="D356" s="80" t="str">
        <f t="shared" si="44"/>
        <v/>
      </c>
      <c r="E356" s="80" t="str">
        <f t="shared" si="45"/>
        <v/>
      </c>
      <c r="F356" s="80" t="str">
        <f t="shared" si="47"/>
        <v/>
      </c>
      <c r="G356" s="80" t="str">
        <f t="shared" si="47"/>
        <v/>
      </c>
      <c r="H356" s="80" t="str">
        <f t="shared" si="47"/>
        <v/>
      </c>
      <c r="I356" s="413"/>
      <c r="J356" s="414"/>
      <c r="K356" s="415"/>
      <c r="L356" s="415"/>
      <c r="M356" s="415"/>
      <c r="N356" s="415"/>
      <c r="O356" s="415"/>
      <c r="P356" s="415"/>
    </row>
    <row r="357" spans="1:16">
      <c r="A357" s="80" t="str">
        <f t="shared" si="41"/>
        <v/>
      </c>
      <c r="B357" s="80" t="str">
        <f t="shared" si="42"/>
        <v/>
      </c>
      <c r="C357" s="80" t="str">
        <f t="shared" si="43"/>
        <v/>
      </c>
      <c r="D357" s="80" t="str">
        <f t="shared" si="44"/>
        <v/>
      </c>
      <c r="E357" s="80" t="str">
        <f t="shared" si="45"/>
        <v/>
      </c>
      <c r="F357" s="80" t="str">
        <f t="shared" si="47"/>
        <v/>
      </c>
      <c r="G357" s="80" t="str">
        <f t="shared" si="47"/>
        <v/>
      </c>
      <c r="H357" s="80" t="str">
        <f t="shared" si="47"/>
        <v/>
      </c>
      <c r="I357" s="413"/>
      <c r="J357" s="414"/>
      <c r="K357" s="415"/>
      <c r="L357" s="415"/>
      <c r="M357" s="415"/>
      <c r="N357" s="415"/>
      <c r="O357" s="415"/>
      <c r="P357" s="415"/>
    </row>
    <row r="358" spans="1:16">
      <c r="A358" s="80" t="str">
        <f t="shared" si="41"/>
        <v/>
      </c>
      <c r="B358" s="80" t="str">
        <f t="shared" si="42"/>
        <v/>
      </c>
      <c r="C358" s="80" t="str">
        <f t="shared" si="43"/>
        <v/>
      </c>
      <c r="D358" s="80" t="str">
        <f t="shared" si="44"/>
        <v/>
      </c>
      <c r="E358" s="80" t="str">
        <f t="shared" si="45"/>
        <v/>
      </c>
      <c r="F358" s="80" t="str">
        <f t="shared" si="47"/>
        <v/>
      </c>
      <c r="G358" s="80" t="str">
        <f t="shared" si="47"/>
        <v/>
      </c>
      <c r="H358" s="80" t="str">
        <f t="shared" si="47"/>
        <v/>
      </c>
      <c r="I358" s="413"/>
      <c r="J358" s="414"/>
      <c r="K358" s="415"/>
      <c r="L358" s="415"/>
      <c r="M358" s="415"/>
      <c r="N358" s="415"/>
      <c r="O358" s="415"/>
      <c r="P358" s="415"/>
    </row>
    <row r="359" spans="1:16">
      <c r="A359" s="80" t="str">
        <f t="shared" si="41"/>
        <v/>
      </c>
      <c r="B359" s="80" t="str">
        <f t="shared" si="42"/>
        <v/>
      </c>
      <c r="C359" s="80" t="str">
        <f t="shared" si="43"/>
        <v/>
      </c>
      <c r="D359" s="80" t="str">
        <f t="shared" si="44"/>
        <v/>
      </c>
      <c r="E359" s="80" t="str">
        <f t="shared" si="45"/>
        <v/>
      </c>
      <c r="F359" s="80" t="str">
        <f t="shared" si="47"/>
        <v/>
      </c>
      <c r="G359" s="80" t="str">
        <f t="shared" si="47"/>
        <v/>
      </c>
      <c r="H359" s="80" t="str">
        <f t="shared" si="47"/>
        <v/>
      </c>
      <c r="I359" s="413"/>
      <c r="J359" s="414"/>
      <c r="K359" s="415"/>
      <c r="L359" s="415"/>
      <c r="M359" s="415"/>
      <c r="N359" s="415"/>
      <c r="O359" s="415"/>
      <c r="P359" s="415"/>
    </row>
    <row r="360" spans="1:16">
      <c r="A360" s="80" t="str">
        <f t="shared" si="41"/>
        <v/>
      </c>
      <c r="B360" s="80" t="str">
        <f t="shared" si="42"/>
        <v/>
      </c>
      <c r="C360" s="80" t="str">
        <f t="shared" si="43"/>
        <v/>
      </c>
      <c r="D360" s="80" t="str">
        <f t="shared" si="44"/>
        <v/>
      </c>
      <c r="E360" s="80" t="str">
        <f t="shared" si="45"/>
        <v/>
      </c>
      <c r="F360" s="80" t="str">
        <f t="shared" si="47"/>
        <v/>
      </c>
      <c r="G360" s="80" t="str">
        <f t="shared" si="47"/>
        <v/>
      </c>
      <c r="H360" s="80" t="str">
        <f t="shared" si="47"/>
        <v/>
      </c>
      <c r="I360" s="413"/>
      <c r="J360" s="414"/>
      <c r="K360" s="415"/>
      <c r="L360" s="415"/>
      <c r="M360" s="415"/>
      <c r="N360" s="415"/>
      <c r="O360" s="415"/>
      <c r="P360" s="415"/>
    </row>
    <row r="361" spans="1:16">
      <c r="A361" s="80" t="str">
        <f t="shared" si="41"/>
        <v/>
      </c>
      <c r="B361" s="80" t="str">
        <f t="shared" si="42"/>
        <v/>
      </c>
      <c r="C361" s="80" t="str">
        <f t="shared" si="43"/>
        <v/>
      </c>
      <c r="D361" s="80" t="str">
        <f t="shared" si="44"/>
        <v/>
      </c>
      <c r="E361" s="80" t="str">
        <f t="shared" si="45"/>
        <v/>
      </c>
      <c r="F361" s="80" t="str">
        <f t="shared" si="47"/>
        <v/>
      </c>
      <c r="G361" s="80" t="str">
        <f t="shared" si="47"/>
        <v/>
      </c>
      <c r="H361" s="80" t="str">
        <f t="shared" si="47"/>
        <v/>
      </c>
      <c r="I361" s="413"/>
      <c r="J361" s="414"/>
      <c r="K361" s="415"/>
      <c r="L361" s="415"/>
      <c r="M361" s="415"/>
      <c r="N361" s="415"/>
      <c r="O361" s="415"/>
      <c r="P361" s="415"/>
    </row>
    <row r="362" spans="1:16">
      <c r="A362" s="80" t="str">
        <f t="shared" si="41"/>
        <v/>
      </c>
      <c r="B362" s="80" t="str">
        <f t="shared" si="42"/>
        <v/>
      </c>
      <c r="C362" s="80" t="str">
        <f t="shared" si="43"/>
        <v/>
      </c>
      <c r="D362" s="80" t="str">
        <f t="shared" si="44"/>
        <v/>
      </c>
      <c r="E362" s="80" t="str">
        <f t="shared" si="45"/>
        <v/>
      </c>
      <c r="F362" s="80" t="str">
        <f t="shared" si="47"/>
        <v/>
      </c>
      <c r="G362" s="80" t="str">
        <f t="shared" si="47"/>
        <v/>
      </c>
      <c r="H362" s="80" t="str">
        <f t="shared" si="47"/>
        <v/>
      </c>
      <c r="I362" s="413"/>
      <c r="J362" s="414"/>
      <c r="K362" s="415"/>
      <c r="L362" s="415"/>
      <c r="M362" s="415"/>
      <c r="N362" s="415"/>
      <c r="O362" s="415"/>
      <c r="P362" s="415"/>
    </row>
    <row r="363" spans="1:16">
      <c r="A363" s="80" t="str">
        <f t="shared" si="41"/>
        <v/>
      </c>
      <c r="B363" s="80" t="str">
        <f t="shared" si="42"/>
        <v/>
      </c>
      <c r="C363" s="80" t="str">
        <f t="shared" si="43"/>
        <v/>
      </c>
      <c r="D363" s="80" t="str">
        <f t="shared" si="44"/>
        <v/>
      </c>
      <c r="E363" s="80" t="str">
        <f t="shared" si="45"/>
        <v/>
      </c>
      <c r="F363" s="80" t="str">
        <f t="shared" si="47"/>
        <v/>
      </c>
      <c r="G363" s="80" t="str">
        <f t="shared" si="47"/>
        <v/>
      </c>
      <c r="H363" s="80" t="str">
        <f t="shared" si="47"/>
        <v/>
      </c>
      <c r="I363" s="413"/>
      <c r="J363" s="414"/>
      <c r="K363" s="415"/>
      <c r="L363" s="415"/>
      <c r="M363" s="415"/>
      <c r="N363" s="415"/>
      <c r="O363" s="415"/>
      <c r="P363" s="415"/>
    </row>
    <row r="364" spans="1:16">
      <c r="A364" s="80" t="str">
        <f t="shared" si="41"/>
        <v/>
      </c>
      <c r="B364" s="80" t="str">
        <f t="shared" si="42"/>
        <v/>
      </c>
      <c r="C364" s="80" t="str">
        <f t="shared" si="43"/>
        <v/>
      </c>
      <c r="D364" s="80" t="str">
        <f t="shared" si="44"/>
        <v/>
      </c>
      <c r="E364" s="80" t="str">
        <f t="shared" si="45"/>
        <v/>
      </c>
      <c r="F364" s="80" t="str">
        <f t="shared" si="47"/>
        <v/>
      </c>
      <c r="G364" s="80" t="str">
        <f t="shared" si="47"/>
        <v/>
      </c>
      <c r="H364" s="80" t="str">
        <f t="shared" si="47"/>
        <v/>
      </c>
      <c r="I364" s="413"/>
      <c r="J364" s="414"/>
      <c r="K364" s="415"/>
      <c r="L364" s="415"/>
      <c r="M364" s="415"/>
      <c r="N364" s="415"/>
      <c r="O364" s="415"/>
      <c r="P364" s="415"/>
    </row>
    <row r="365" spans="1:16">
      <c r="A365" s="80" t="str">
        <f t="shared" si="41"/>
        <v/>
      </c>
      <c r="B365" s="80" t="str">
        <f t="shared" si="42"/>
        <v/>
      </c>
      <c r="C365" s="80" t="str">
        <f t="shared" si="43"/>
        <v/>
      </c>
      <c r="D365" s="80" t="str">
        <f t="shared" si="44"/>
        <v/>
      </c>
      <c r="E365" s="80" t="str">
        <f t="shared" si="45"/>
        <v/>
      </c>
      <c r="F365" s="80" t="str">
        <f t="shared" ref="F365:H384" si="48">IF(Cptes1="","",LEFT(Cptes1,7))</f>
        <v/>
      </c>
      <c r="G365" s="80" t="str">
        <f t="shared" si="48"/>
        <v/>
      </c>
      <c r="H365" s="80" t="str">
        <f t="shared" si="48"/>
        <v/>
      </c>
      <c r="I365" s="413"/>
      <c r="J365" s="414"/>
      <c r="K365" s="415"/>
      <c r="L365" s="415"/>
      <c r="M365" s="415"/>
      <c r="N365" s="415"/>
      <c r="O365" s="415"/>
      <c r="P365" s="415"/>
    </row>
    <row r="366" spans="1:16">
      <c r="A366" s="80" t="str">
        <f t="shared" si="41"/>
        <v/>
      </c>
      <c r="B366" s="80" t="str">
        <f t="shared" si="42"/>
        <v/>
      </c>
      <c r="C366" s="80" t="str">
        <f t="shared" si="43"/>
        <v/>
      </c>
      <c r="D366" s="80" t="str">
        <f t="shared" si="44"/>
        <v/>
      </c>
      <c r="E366" s="80" t="str">
        <f t="shared" si="45"/>
        <v/>
      </c>
      <c r="F366" s="80" t="str">
        <f t="shared" si="48"/>
        <v/>
      </c>
      <c r="G366" s="80" t="str">
        <f t="shared" si="48"/>
        <v/>
      </c>
      <c r="H366" s="80" t="str">
        <f t="shared" si="48"/>
        <v/>
      </c>
      <c r="I366" s="413"/>
      <c r="J366" s="414"/>
      <c r="K366" s="415"/>
      <c r="L366" s="415"/>
      <c r="M366" s="415"/>
      <c r="N366" s="415"/>
      <c r="O366" s="415"/>
      <c r="P366" s="415"/>
    </row>
    <row r="367" spans="1:16">
      <c r="A367" s="80" t="str">
        <f t="shared" si="41"/>
        <v/>
      </c>
      <c r="B367" s="80" t="str">
        <f t="shared" si="42"/>
        <v/>
      </c>
      <c r="C367" s="80" t="str">
        <f t="shared" si="43"/>
        <v/>
      </c>
      <c r="D367" s="80" t="str">
        <f t="shared" si="44"/>
        <v/>
      </c>
      <c r="E367" s="80" t="str">
        <f t="shared" si="45"/>
        <v/>
      </c>
      <c r="F367" s="80" t="str">
        <f t="shared" si="48"/>
        <v/>
      </c>
      <c r="G367" s="80" t="str">
        <f t="shared" si="48"/>
        <v/>
      </c>
      <c r="H367" s="80" t="str">
        <f t="shared" si="48"/>
        <v/>
      </c>
      <c r="I367" s="413"/>
      <c r="J367" s="414"/>
      <c r="K367" s="415"/>
      <c r="L367" s="415"/>
      <c r="M367" s="415"/>
      <c r="N367" s="415"/>
      <c r="O367" s="415"/>
      <c r="P367" s="415"/>
    </row>
    <row r="368" spans="1:16">
      <c r="A368" s="80" t="str">
        <f t="shared" si="41"/>
        <v/>
      </c>
      <c r="B368" s="80" t="str">
        <f t="shared" si="42"/>
        <v/>
      </c>
      <c r="C368" s="80" t="str">
        <f t="shared" si="43"/>
        <v/>
      </c>
      <c r="D368" s="80" t="str">
        <f t="shared" si="44"/>
        <v/>
      </c>
      <c r="E368" s="80" t="str">
        <f t="shared" si="45"/>
        <v/>
      </c>
      <c r="F368" s="80" t="str">
        <f t="shared" si="48"/>
        <v/>
      </c>
      <c r="G368" s="80" t="str">
        <f t="shared" si="48"/>
        <v/>
      </c>
      <c r="H368" s="80" t="str">
        <f t="shared" si="48"/>
        <v/>
      </c>
      <c r="I368" s="413"/>
      <c r="J368" s="414"/>
      <c r="K368" s="415"/>
      <c r="L368" s="415"/>
      <c r="M368" s="415"/>
      <c r="N368" s="415"/>
      <c r="O368" s="415"/>
      <c r="P368" s="415"/>
    </row>
    <row r="369" spans="1:16">
      <c r="A369" s="80" t="str">
        <f t="shared" si="41"/>
        <v/>
      </c>
      <c r="B369" s="80" t="str">
        <f t="shared" si="42"/>
        <v/>
      </c>
      <c r="C369" s="80" t="str">
        <f t="shared" si="43"/>
        <v/>
      </c>
      <c r="D369" s="80" t="str">
        <f t="shared" si="44"/>
        <v/>
      </c>
      <c r="E369" s="80" t="str">
        <f t="shared" si="45"/>
        <v/>
      </c>
      <c r="F369" s="80" t="str">
        <f t="shared" si="48"/>
        <v/>
      </c>
      <c r="G369" s="80" t="str">
        <f t="shared" si="48"/>
        <v/>
      </c>
      <c r="H369" s="80" t="str">
        <f t="shared" si="48"/>
        <v/>
      </c>
      <c r="I369" s="413"/>
      <c r="J369" s="414"/>
      <c r="K369" s="415"/>
      <c r="L369" s="415"/>
      <c r="M369" s="415"/>
      <c r="N369" s="415"/>
      <c r="O369" s="415"/>
      <c r="P369" s="415"/>
    </row>
    <row r="370" spans="1:16">
      <c r="A370" s="80" t="str">
        <f t="shared" si="41"/>
        <v/>
      </c>
      <c r="B370" s="80" t="str">
        <f t="shared" si="42"/>
        <v/>
      </c>
      <c r="C370" s="80" t="str">
        <f t="shared" si="43"/>
        <v/>
      </c>
      <c r="D370" s="80" t="str">
        <f t="shared" si="44"/>
        <v/>
      </c>
      <c r="E370" s="80" t="str">
        <f t="shared" si="45"/>
        <v/>
      </c>
      <c r="F370" s="80" t="str">
        <f t="shared" si="48"/>
        <v/>
      </c>
      <c r="G370" s="80" t="str">
        <f t="shared" si="48"/>
        <v/>
      </c>
      <c r="H370" s="80" t="str">
        <f t="shared" si="48"/>
        <v/>
      </c>
      <c r="I370" s="413"/>
      <c r="J370" s="414"/>
      <c r="K370" s="415"/>
      <c r="L370" s="415"/>
      <c r="M370" s="415"/>
      <c r="N370" s="415"/>
      <c r="O370" s="415"/>
      <c r="P370" s="415"/>
    </row>
    <row r="371" spans="1:16">
      <c r="A371" s="80" t="str">
        <f t="shared" si="41"/>
        <v/>
      </c>
      <c r="B371" s="80" t="str">
        <f t="shared" si="42"/>
        <v/>
      </c>
      <c r="C371" s="80" t="str">
        <f t="shared" si="43"/>
        <v/>
      </c>
      <c r="D371" s="80" t="str">
        <f t="shared" si="44"/>
        <v/>
      </c>
      <c r="E371" s="80" t="str">
        <f t="shared" si="45"/>
        <v/>
      </c>
      <c r="F371" s="80" t="str">
        <f t="shared" si="48"/>
        <v/>
      </c>
      <c r="G371" s="80" t="str">
        <f t="shared" si="48"/>
        <v/>
      </c>
      <c r="H371" s="80" t="str">
        <f t="shared" si="48"/>
        <v/>
      </c>
      <c r="I371" s="413"/>
      <c r="J371" s="414"/>
      <c r="K371" s="415"/>
      <c r="L371" s="415"/>
      <c r="M371" s="415"/>
      <c r="N371" s="415"/>
      <c r="O371" s="415"/>
      <c r="P371" s="415"/>
    </row>
    <row r="372" spans="1:16">
      <c r="A372" s="80" t="str">
        <f t="shared" si="41"/>
        <v/>
      </c>
      <c r="B372" s="80" t="str">
        <f t="shared" si="42"/>
        <v/>
      </c>
      <c r="C372" s="80" t="str">
        <f t="shared" si="43"/>
        <v/>
      </c>
      <c r="D372" s="80" t="str">
        <f t="shared" si="44"/>
        <v/>
      </c>
      <c r="E372" s="80" t="str">
        <f t="shared" si="45"/>
        <v/>
      </c>
      <c r="F372" s="80" t="str">
        <f t="shared" si="48"/>
        <v/>
      </c>
      <c r="G372" s="80" t="str">
        <f t="shared" si="48"/>
        <v/>
      </c>
      <c r="H372" s="80" t="str">
        <f t="shared" si="48"/>
        <v/>
      </c>
      <c r="I372" s="413"/>
      <c r="J372" s="414"/>
      <c r="K372" s="415"/>
      <c r="L372" s="415"/>
      <c r="M372" s="415"/>
      <c r="N372" s="415"/>
      <c r="O372" s="415"/>
      <c r="P372" s="415"/>
    </row>
    <row r="373" spans="1:16">
      <c r="A373" s="80" t="str">
        <f t="shared" si="41"/>
        <v/>
      </c>
      <c r="B373" s="80" t="str">
        <f t="shared" si="42"/>
        <v/>
      </c>
      <c r="C373" s="80" t="str">
        <f t="shared" si="43"/>
        <v/>
      </c>
      <c r="D373" s="80" t="str">
        <f t="shared" si="44"/>
        <v/>
      </c>
      <c r="E373" s="80" t="str">
        <f t="shared" si="45"/>
        <v/>
      </c>
      <c r="F373" s="80" t="str">
        <f t="shared" si="48"/>
        <v/>
      </c>
      <c r="G373" s="80" t="str">
        <f t="shared" si="48"/>
        <v/>
      </c>
      <c r="H373" s="80" t="str">
        <f t="shared" si="48"/>
        <v/>
      </c>
      <c r="I373" s="413"/>
      <c r="J373" s="414"/>
      <c r="K373" s="415"/>
      <c r="L373" s="415"/>
      <c r="M373" s="415"/>
      <c r="N373" s="415"/>
      <c r="O373" s="415"/>
      <c r="P373" s="415"/>
    </row>
    <row r="374" spans="1:16">
      <c r="A374" s="80" t="str">
        <f t="shared" si="41"/>
        <v/>
      </c>
      <c r="B374" s="80" t="str">
        <f t="shared" si="42"/>
        <v/>
      </c>
      <c r="C374" s="80" t="str">
        <f t="shared" si="43"/>
        <v/>
      </c>
      <c r="D374" s="80" t="str">
        <f t="shared" si="44"/>
        <v/>
      </c>
      <c r="E374" s="80" t="str">
        <f t="shared" si="45"/>
        <v/>
      </c>
      <c r="F374" s="80" t="str">
        <f t="shared" si="48"/>
        <v/>
      </c>
      <c r="G374" s="80" t="str">
        <f t="shared" si="48"/>
        <v/>
      </c>
      <c r="H374" s="80" t="str">
        <f t="shared" si="48"/>
        <v/>
      </c>
      <c r="I374" s="413"/>
      <c r="J374" s="414"/>
      <c r="K374" s="415"/>
      <c r="L374" s="415"/>
      <c r="M374" s="415"/>
      <c r="N374" s="415"/>
      <c r="O374" s="415"/>
      <c r="P374" s="415"/>
    </row>
    <row r="375" spans="1:16">
      <c r="A375" s="80" t="str">
        <f t="shared" si="41"/>
        <v/>
      </c>
      <c r="B375" s="80" t="str">
        <f t="shared" si="42"/>
        <v/>
      </c>
      <c r="C375" s="80" t="str">
        <f t="shared" si="43"/>
        <v/>
      </c>
      <c r="D375" s="80" t="str">
        <f t="shared" si="44"/>
        <v/>
      </c>
      <c r="E375" s="80" t="str">
        <f t="shared" si="45"/>
        <v/>
      </c>
      <c r="F375" s="80" t="str">
        <f t="shared" si="48"/>
        <v/>
      </c>
      <c r="G375" s="80" t="str">
        <f t="shared" si="48"/>
        <v/>
      </c>
      <c r="H375" s="80" t="str">
        <f t="shared" si="48"/>
        <v/>
      </c>
      <c r="I375" s="413"/>
      <c r="J375" s="414"/>
      <c r="K375" s="415"/>
      <c r="L375" s="415"/>
      <c r="M375" s="415"/>
      <c r="N375" s="415"/>
      <c r="O375" s="415"/>
      <c r="P375" s="415"/>
    </row>
    <row r="376" spans="1:16">
      <c r="A376" s="80" t="str">
        <f t="shared" si="41"/>
        <v/>
      </c>
      <c r="B376" s="80" t="str">
        <f t="shared" si="42"/>
        <v/>
      </c>
      <c r="C376" s="80" t="str">
        <f t="shared" si="43"/>
        <v/>
      </c>
      <c r="D376" s="80" t="str">
        <f t="shared" si="44"/>
        <v/>
      </c>
      <c r="E376" s="80" t="str">
        <f t="shared" si="45"/>
        <v/>
      </c>
      <c r="F376" s="80" t="str">
        <f t="shared" si="48"/>
        <v/>
      </c>
      <c r="G376" s="80" t="str">
        <f t="shared" si="48"/>
        <v/>
      </c>
      <c r="H376" s="80" t="str">
        <f t="shared" si="48"/>
        <v/>
      </c>
      <c r="I376" s="413"/>
      <c r="J376" s="414"/>
      <c r="K376" s="415"/>
      <c r="L376" s="415"/>
      <c r="M376" s="415"/>
      <c r="N376" s="415"/>
      <c r="O376" s="415"/>
      <c r="P376" s="415"/>
    </row>
    <row r="377" spans="1:16">
      <c r="A377" s="80" t="str">
        <f t="shared" si="41"/>
        <v/>
      </c>
      <c r="B377" s="80" t="str">
        <f t="shared" si="42"/>
        <v/>
      </c>
      <c r="C377" s="80" t="str">
        <f t="shared" si="43"/>
        <v/>
      </c>
      <c r="D377" s="80" t="str">
        <f t="shared" si="44"/>
        <v/>
      </c>
      <c r="E377" s="80" t="str">
        <f t="shared" si="45"/>
        <v/>
      </c>
      <c r="F377" s="80" t="str">
        <f t="shared" si="48"/>
        <v/>
      </c>
      <c r="G377" s="80" t="str">
        <f t="shared" si="48"/>
        <v/>
      </c>
      <c r="H377" s="80" t="str">
        <f t="shared" si="48"/>
        <v/>
      </c>
      <c r="I377" s="413"/>
      <c r="J377" s="414"/>
      <c r="K377" s="415"/>
      <c r="L377" s="415"/>
      <c r="M377" s="415"/>
      <c r="N377" s="415"/>
      <c r="O377" s="415"/>
      <c r="P377" s="415"/>
    </row>
    <row r="378" spans="1:16">
      <c r="A378" s="80" t="str">
        <f t="shared" si="41"/>
        <v/>
      </c>
      <c r="B378" s="80" t="str">
        <f t="shared" si="42"/>
        <v/>
      </c>
      <c r="C378" s="80" t="str">
        <f t="shared" si="43"/>
        <v/>
      </c>
      <c r="D378" s="80" t="str">
        <f t="shared" si="44"/>
        <v/>
      </c>
      <c r="E378" s="80" t="str">
        <f t="shared" si="45"/>
        <v/>
      </c>
      <c r="F378" s="80" t="str">
        <f t="shared" si="48"/>
        <v/>
      </c>
      <c r="G378" s="80" t="str">
        <f t="shared" si="48"/>
        <v/>
      </c>
      <c r="H378" s="80" t="str">
        <f t="shared" si="48"/>
        <v/>
      </c>
      <c r="I378" s="413"/>
      <c r="J378" s="414"/>
      <c r="K378" s="415"/>
      <c r="L378" s="415"/>
      <c r="M378" s="415"/>
      <c r="N378" s="415"/>
      <c r="O378" s="415"/>
      <c r="P378" s="415"/>
    </row>
    <row r="379" spans="1:16">
      <c r="A379" s="80" t="str">
        <f t="shared" si="41"/>
        <v/>
      </c>
      <c r="B379" s="80" t="str">
        <f t="shared" si="42"/>
        <v/>
      </c>
      <c r="C379" s="80" t="str">
        <f t="shared" si="43"/>
        <v/>
      </c>
      <c r="D379" s="80" t="str">
        <f t="shared" si="44"/>
        <v/>
      </c>
      <c r="E379" s="80" t="str">
        <f t="shared" si="45"/>
        <v/>
      </c>
      <c r="F379" s="80" t="str">
        <f t="shared" si="48"/>
        <v/>
      </c>
      <c r="G379" s="80" t="str">
        <f t="shared" si="48"/>
        <v/>
      </c>
      <c r="H379" s="80" t="str">
        <f t="shared" si="48"/>
        <v/>
      </c>
      <c r="I379" s="413"/>
      <c r="J379" s="414"/>
      <c r="K379" s="415"/>
      <c r="L379" s="415"/>
      <c r="M379" s="415"/>
      <c r="N379" s="415"/>
      <c r="O379" s="415"/>
      <c r="P379" s="415"/>
    </row>
    <row r="380" spans="1:16">
      <c r="A380" s="80" t="str">
        <f t="shared" si="41"/>
        <v/>
      </c>
      <c r="B380" s="80" t="str">
        <f t="shared" si="42"/>
        <v/>
      </c>
      <c r="C380" s="80" t="str">
        <f t="shared" si="43"/>
        <v/>
      </c>
      <c r="D380" s="80" t="str">
        <f t="shared" si="44"/>
        <v/>
      </c>
      <c r="E380" s="80" t="str">
        <f t="shared" si="45"/>
        <v/>
      </c>
      <c r="F380" s="80" t="str">
        <f t="shared" si="48"/>
        <v/>
      </c>
      <c r="G380" s="80" t="str">
        <f t="shared" si="48"/>
        <v/>
      </c>
      <c r="H380" s="80" t="str">
        <f t="shared" si="48"/>
        <v/>
      </c>
      <c r="I380" s="413"/>
      <c r="J380" s="414"/>
      <c r="K380" s="415"/>
      <c r="L380" s="415"/>
      <c r="M380" s="415"/>
      <c r="N380" s="415"/>
      <c r="O380" s="415"/>
      <c r="P380" s="415"/>
    </row>
    <row r="381" spans="1:16">
      <c r="A381" s="80" t="str">
        <f t="shared" si="41"/>
        <v/>
      </c>
      <c r="B381" s="80" t="str">
        <f t="shared" si="42"/>
        <v/>
      </c>
      <c r="C381" s="80" t="str">
        <f t="shared" si="43"/>
        <v/>
      </c>
      <c r="D381" s="80" t="str">
        <f t="shared" si="44"/>
        <v/>
      </c>
      <c r="E381" s="80" t="str">
        <f t="shared" si="45"/>
        <v/>
      </c>
      <c r="F381" s="80" t="str">
        <f t="shared" si="48"/>
        <v/>
      </c>
      <c r="G381" s="80" t="str">
        <f t="shared" si="48"/>
        <v/>
      </c>
      <c r="H381" s="80" t="str">
        <f t="shared" si="48"/>
        <v/>
      </c>
      <c r="I381" s="413"/>
      <c r="J381" s="414"/>
      <c r="K381" s="415"/>
      <c r="L381" s="415"/>
      <c r="M381" s="415"/>
      <c r="N381" s="415"/>
      <c r="O381" s="415"/>
      <c r="P381" s="415"/>
    </row>
    <row r="382" spans="1:16">
      <c r="A382" s="80" t="str">
        <f t="shared" si="41"/>
        <v/>
      </c>
      <c r="B382" s="80" t="str">
        <f t="shared" si="42"/>
        <v/>
      </c>
      <c r="C382" s="80" t="str">
        <f t="shared" si="43"/>
        <v/>
      </c>
      <c r="D382" s="80" t="str">
        <f t="shared" si="44"/>
        <v/>
      </c>
      <c r="E382" s="80" t="str">
        <f t="shared" si="45"/>
        <v/>
      </c>
      <c r="F382" s="80" t="str">
        <f t="shared" si="48"/>
        <v/>
      </c>
      <c r="G382" s="80" t="str">
        <f t="shared" si="48"/>
        <v/>
      </c>
      <c r="H382" s="80" t="str">
        <f t="shared" si="48"/>
        <v/>
      </c>
      <c r="I382" s="413"/>
      <c r="J382" s="414"/>
      <c r="K382" s="415"/>
      <c r="L382" s="415"/>
      <c r="M382" s="415"/>
      <c r="N382" s="415"/>
      <c r="O382" s="415"/>
      <c r="P382" s="415"/>
    </row>
    <row r="383" spans="1:16">
      <c r="A383" s="80" t="str">
        <f t="shared" si="41"/>
        <v/>
      </c>
      <c r="B383" s="80" t="str">
        <f t="shared" si="42"/>
        <v/>
      </c>
      <c r="C383" s="80" t="str">
        <f t="shared" si="43"/>
        <v/>
      </c>
      <c r="D383" s="80" t="str">
        <f t="shared" si="44"/>
        <v/>
      </c>
      <c r="E383" s="80" t="str">
        <f t="shared" si="45"/>
        <v/>
      </c>
      <c r="F383" s="80" t="str">
        <f t="shared" si="48"/>
        <v/>
      </c>
      <c r="G383" s="80" t="str">
        <f t="shared" si="48"/>
        <v/>
      </c>
      <c r="H383" s="80" t="str">
        <f t="shared" si="48"/>
        <v/>
      </c>
      <c r="I383" s="413"/>
      <c r="J383" s="414"/>
      <c r="K383" s="415"/>
      <c r="L383" s="415"/>
      <c r="M383" s="415"/>
      <c r="N383" s="415"/>
      <c r="O383" s="415"/>
      <c r="P383" s="415"/>
    </row>
    <row r="384" spans="1:16">
      <c r="A384" s="80" t="str">
        <f t="shared" si="41"/>
        <v/>
      </c>
      <c r="B384" s="80" t="str">
        <f t="shared" si="42"/>
        <v/>
      </c>
      <c r="C384" s="80" t="str">
        <f t="shared" si="43"/>
        <v/>
      </c>
      <c r="D384" s="80" t="str">
        <f t="shared" si="44"/>
        <v/>
      </c>
      <c r="E384" s="80" t="str">
        <f t="shared" si="45"/>
        <v/>
      </c>
      <c r="F384" s="80" t="str">
        <f t="shared" si="48"/>
        <v/>
      </c>
      <c r="G384" s="80" t="str">
        <f t="shared" si="48"/>
        <v/>
      </c>
      <c r="H384" s="80" t="str">
        <f t="shared" si="48"/>
        <v/>
      </c>
      <c r="I384" s="413"/>
      <c r="J384" s="414"/>
      <c r="K384" s="415"/>
      <c r="L384" s="415"/>
      <c r="M384" s="415"/>
      <c r="N384" s="415"/>
      <c r="O384" s="415"/>
      <c r="P384" s="415"/>
    </row>
    <row r="385" spans="1:16">
      <c r="A385" s="80" t="str">
        <f t="shared" si="41"/>
        <v/>
      </c>
      <c r="B385" s="80" t="str">
        <f t="shared" si="42"/>
        <v/>
      </c>
      <c r="C385" s="80" t="str">
        <f t="shared" si="43"/>
        <v/>
      </c>
      <c r="D385" s="80" t="str">
        <f t="shared" si="44"/>
        <v/>
      </c>
      <c r="E385" s="80" t="str">
        <f t="shared" si="45"/>
        <v/>
      </c>
      <c r="F385" s="80" t="str">
        <f t="shared" ref="F385:H404" si="49">IF(Cptes1="","",LEFT(Cptes1,7))</f>
        <v/>
      </c>
      <c r="G385" s="80" t="str">
        <f t="shared" si="49"/>
        <v/>
      </c>
      <c r="H385" s="80" t="str">
        <f t="shared" si="49"/>
        <v/>
      </c>
      <c r="I385" s="413"/>
      <c r="J385" s="414"/>
      <c r="K385" s="415"/>
      <c r="L385" s="415"/>
      <c r="M385" s="415"/>
      <c r="N385" s="415"/>
      <c r="O385" s="415"/>
      <c r="P385" s="415"/>
    </row>
    <row r="386" spans="1:16">
      <c r="A386" s="80" t="str">
        <f t="shared" si="41"/>
        <v/>
      </c>
      <c r="B386" s="80" t="str">
        <f t="shared" si="42"/>
        <v/>
      </c>
      <c r="C386" s="80" t="str">
        <f t="shared" si="43"/>
        <v/>
      </c>
      <c r="D386" s="80" t="str">
        <f t="shared" si="44"/>
        <v/>
      </c>
      <c r="E386" s="80" t="str">
        <f t="shared" si="45"/>
        <v/>
      </c>
      <c r="F386" s="80" t="str">
        <f t="shared" si="49"/>
        <v/>
      </c>
      <c r="G386" s="80" t="str">
        <f t="shared" si="49"/>
        <v/>
      </c>
      <c r="H386" s="80" t="str">
        <f t="shared" si="49"/>
        <v/>
      </c>
      <c r="I386" s="413"/>
      <c r="J386" s="414"/>
      <c r="K386" s="415"/>
      <c r="L386" s="415"/>
      <c r="M386" s="415"/>
      <c r="N386" s="415"/>
      <c r="O386" s="415"/>
      <c r="P386" s="415"/>
    </row>
    <row r="387" spans="1:16">
      <c r="A387" s="80" t="str">
        <f t="shared" si="41"/>
        <v/>
      </c>
      <c r="B387" s="80" t="str">
        <f t="shared" si="42"/>
        <v/>
      </c>
      <c r="C387" s="80" t="str">
        <f t="shared" si="43"/>
        <v/>
      </c>
      <c r="D387" s="80" t="str">
        <f t="shared" si="44"/>
        <v/>
      </c>
      <c r="E387" s="80" t="str">
        <f t="shared" si="45"/>
        <v/>
      </c>
      <c r="F387" s="80" t="str">
        <f t="shared" si="49"/>
        <v/>
      </c>
      <c r="G387" s="80" t="str">
        <f t="shared" si="49"/>
        <v/>
      </c>
      <c r="H387" s="80" t="str">
        <f t="shared" si="49"/>
        <v/>
      </c>
      <c r="I387" s="413"/>
      <c r="J387" s="414"/>
      <c r="K387" s="415"/>
      <c r="L387" s="415"/>
      <c r="M387" s="415"/>
      <c r="N387" s="415"/>
      <c r="O387" s="415"/>
      <c r="P387" s="415"/>
    </row>
    <row r="388" spans="1:16">
      <c r="A388" s="80" t="str">
        <f t="shared" si="41"/>
        <v/>
      </c>
      <c r="B388" s="80" t="str">
        <f t="shared" si="42"/>
        <v/>
      </c>
      <c r="C388" s="80" t="str">
        <f t="shared" si="43"/>
        <v/>
      </c>
      <c r="D388" s="80" t="str">
        <f t="shared" si="44"/>
        <v/>
      </c>
      <c r="E388" s="80" t="str">
        <f t="shared" si="45"/>
        <v/>
      </c>
      <c r="F388" s="80" t="str">
        <f t="shared" si="49"/>
        <v/>
      </c>
      <c r="G388" s="80" t="str">
        <f t="shared" si="49"/>
        <v/>
      </c>
      <c r="H388" s="80" t="str">
        <f t="shared" si="49"/>
        <v/>
      </c>
      <c r="I388" s="413"/>
      <c r="J388" s="414"/>
      <c r="K388" s="415"/>
      <c r="L388" s="415"/>
      <c r="M388" s="415"/>
      <c r="N388" s="415"/>
      <c r="O388" s="415"/>
      <c r="P388" s="415"/>
    </row>
    <row r="389" spans="1:16">
      <c r="A389" s="80" t="str">
        <f t="shared" ref="A389:A452" si="50">IF(Cptes1="","",LEFT(Cptes1,2))</f>
        <v/>
      </c>
      <c r="B389" s="80" t="str">
        <f t="shared" ref="B389:B452" si="51">IF(Cptes1="","",LEFT(Cptes1,3))</f>
        <v/>
      </c>
      <c r="C389" s="80" t="str">
        <f t="shared" ref="C389:C452" si="52">IF(Cptes1="","",LEFT(Cptes1,4))</f>
        <v/>
      </c>
      <c r="D389" s="80" t="str">
        <f t="shared" ref="D389:D452" si="53">IF(Cptes1="","",LEFT(Cptes1,5))</f>
        <v/>
      </c>
      <c r="E389" s="80" t="str">
        <f t="shared" ref="E389:E452" si="54">IF(Cptes1="","",LEFT(Cptes1,6))</f>
        <v/>
      </c>
      <c r="F389" s="80" t="str">
        <f t="shared" si="49"/>
        <v/>
      </c>
      <c r="G389" s="80" t="str">
        <f t="shared" si="49"/>
        <v/>
      </c>
      <c r="H389" s="80" t="str">
        <f t="shared" si="49"/>
        <v/>
      </c>
      <c r="I389" s="413"/>
      <c r="J389" s="414"/>
      <c r="K389" s="415"/>
      <c r="L389" s="415"/>
      <c r="M389" s="415"/>
      <c r="N389" s="415"/>
      <c r="O389" s="415"/>
      <c r="P389" s="415"/>
    </row>
    <row r="390" spans="1:16">
      <c r="A390" s="80" t="str">
        <f t="shared" si="50"/>
        <v/>
      </c>
      <c r="B390" s="80" t="str">
        <f t="shared" si="51"/>
        <v/>
      </c>
      <c r="C390" s="80" t="str">
        <f t="shared" si="52"/>
        <v/>
      </c>
      <c r="D390" s="80" t="str">
        <f t="shared" si="53"/>
        <v/>
      </c>
      <c r="E390" s="80" t="str">
        <f t="shared" si="54"/>
        <v/>
      </c>
      <c r="F390" s="80" t="str">
        <f t="shared" si="49"/>
        <v/>
      </c>
      <c r="G390" s="80" t="str">
        <f t="shared" si="49"/>
        <v/>
      </c>
      <c r="H390" s="80" t="str">
        <f t="shared" si="49"/>
        <v/>
      </c>
      <c r="I390" s="413"/>
      <c r="J390" s="414"/>
      <c r="K390" s="415"/>
      <c r="L390" s="415"/>
      <c r="M390" s="415"/>
      <c r="N390" s="415"/>
      <c r="O390" s="415"/>
      <c r="P390" s="415"/>
    </row>
    <row r="391" spans="1:16">
      <c r="A391" s="80" t="str">
        <f t="shared" si="50"/>
        <v/>
      </c>
      <c r="B391" s="80" t="str">
        <f t="shared" si="51"/>
        <v/>
      </c>
      <c r="C391" s="80" t="str">
        <f t="shared" si="52"/>
        <v/>
      </c>
      <c r="D391" s="80" t="str">
        <f t="shared" si="53"/>
        <v/>
      </c>
      <c r="E391" s="80" t="str">
        <f t="shared" si="54"/>
        <v/>
      </c>
      <c r="F391" s="80" t="str">
        <f t="shared" si="49"/>
        <v/>
      </c>
      <c r="G391" s="80" t="str">
        <f t="shared" si="49"/>
        <v/>
      </c>
      <c r="H391" s="80" t="str">
        <f t="shared" si="49"/>
        <v/>
      </c>
      <c r="I391" s="413"/>
      <c r="J391" s="414"/>
      <c r="K391" s="415"/>
      <c r="L391" s="415"/>
      <c r="M391" s="415"/>
      <c r="N391" s="415"/>
      <c r="O391" s="415"/>
      <c r="P391" s="415"/>
    </row>
    <row r="392" spans="1:16">
      <c r="A392" s="80" t="str">
        <f t="shared" si="50"/>
        <v/>
      </c>
      <c r="B392" s="80" t="str">
        <f t="shared" si="51"/>
        <v/>
      </c>
      <c r="C392" s="80" t="str">
        <f t="shared" si="52"/>
        <v/>
      </c>
      <c r="D392" s="80" t="str">
        <f t="shared" si="53"/>
        <v/>
      </c>
      <c r="E392" s="80" t="str">
        <f t="shared" si="54"/>
        <v/>
      </c>
      <c r="F392" s="80" t="str">
        <f t="shared" si="49"/>
        <v/>
      </c>
      <c r="G392" s="80" t="str">
        <f t="shared" si="49"/>
        <v/>
      </c>
      <c r="H392" s="80" t="str">
        <f t="shared" si="49"/>
        <v/>
      </c>
      <c r="I392" s="413"/>
      <c r="J392" s="414"/>
      <c r="K392" s="415"/>
      <c r="L392" s="415"/>
      <c r="M392" s="415"/>
      <c r="N392" s="415"/>
      <c r="O392" s="415"/>
      <c r="P392" s="415"/>
    </row>
    <row r="393" spans="1:16">
      <c r="A393" s="80" t="str">
        <f t="shared" si="50"/>
        <v/>
      </c>
      <c r="B393" s="80" t="str">
        <f t="shared" si="51"/>
        <v/>
      </c>
      <c r="C393" s="80" t="str">
        <f t="shared" si="52"/>
        <v/>
      </c>
      <c r="D393" s="80" t="str">
        <f t="shared" si="53"/>
        <v/>
      </c>
      <c r="E393" s="80" t="str">
        <f t="shared" si="54"/>
        <v/>
      </c>
      <c r="F393" s="80" t="str">
        <f t="shared" si="49"/>
        <v/>
      </c>
      <c r="G393" s="80" t="str">
        <f t="shared" si="49"/>
        <v/>
      </c>
      <c r="H393" s="80" t="str">
        <f t="shared" si="49"/>
        <v/>
      </c>
      <c r="I393" s="413"/>
      <c r="J393" s="414"/>
      <c r="K393" s="415"/>
      <c r="L393" s="415"/>
      <c r="M393" s="415"/>
      <c r="N393" s="415"/>
      <c r="O393" s="415"/>
      <c r="P393" s="415"/>
    </row>
    <row r="394" spans="1:16">
      <c r="A394" s="80" t="str">
        <f t="shared" si="50"/>
        <v/>
      </c>
      <c r="B394" s="80" t="str">
        <f t="shared" si="51"/>
        <v/>
      </c>
      <c r="C394" s="80" t="str">
        <f t="shared" si="52"/>
        <v/>
      </c>
      <c r="D394" s="80" t="str">
        <f t="shared" si="53"/>
        <v/>
      </c>
      <c r="E394" s="80" t="str">
        <f t="shared" si="54"/>
        <v/>
      </c>
      <c r="F394" s="80" t="str">
        <f t="shared" si="49"/>
        <v/>
      </c>
      <c r="G394" s="80" t="str">
        <f t="shared" si="49"/>
        <v/>
      </c>
      <c r="H394" s="80" t="str">
        <f t="shared" si="49"/>
        <v/>
      </c>
      <c r="I394" s="413"/>
      <c r="J394" s="414"/>
      <c r="K394" s="415"/>
      <c r="L394" s="415"/>
      <c r="M394" s="415"/>
      <c r="N394" s="415"/>
      <c r="O394" s="415"/>
      <c r="P394" s="415"/>
    </row>
    <row r="395" spans="1:16">
      <c r="A395" s="80" t="str">
        <f t="shared" si="50"/>
        <v/>
      </c>
      <c r="B395" s="80" t="str">
        <f t="shared" si="51"/>
        <v/>
      </c>
      <c r="C395" s="80" t="str">
        <f t="shared" si="52"/>
        <v/>
      </c>
      <c r="D395" s="80" t="str">
        <f t="shared" si="53"/>
        <v/>
      </c>
      <c r="E395" s="80" t="str">
        <f t="shared" si="54"/>
        <v/>
      </c>
      <c r="F395" s="80" t="str">
        <f t="shared" si="49"/>
        <v/>
      </c>
      <c r="G395" s="80" t="str">
        <f t="shared" si="49"/>
        <v/>
      </c>
      <c r="H395" s="80" t="str">
        <f t="shared" si="49"/>
        <v/>
      </c>
      <c r="I395" s="413"/>
      <c r="J395" s="414"/>
      <c r="K395" s="415"/>
      <c r="L395" s="415"/>
      <c r="M395" s="415"/>
      <c r="N395" s="415"/>
      <c r="O395" s="415"/>
      <c r="P395" s="415"/>
    </row>
    <row r="396" spans="1:16">
      <c r="A396" s="80" t="str">
        <f t="shared" si="50"/>
        <v/>
      </c>
      <c r="B396" s="80" t="str">
        <f t="shared" si="51"/>
        <v/>
      </c>
      <c r="C396" s="80" t="str">
        <f t="shared" si="52"/>
        <v/>
      </c>
      <c r="D396" s="80" t="str">
        <f t="shared" si="53"/>
        <v/>
      </c>
      <c r="E396" s="80" t="str">
        <f t="shared" si="54"/>
        <v/>
      </c>
      <c r="F396" s="80" t="str">
        <f t="shared" si="49"/>
        <v/>
      </c>
      <c r="G396" s="80" t="str">
        <f t="shared" si="49"/>
        <v/>
      </c>
      <c r="H396" s="80" t="str">
        <f t="shared" si="49"/>
        <v/>
      </c>
      <c r="I396" s="413"/>
      <c r="J396" s="414"/>
      <c r="K396" s="415"/>
      <c r="L396" s="415"/>
      <c r="M396" s="415"/>
      <c r="N396" s="415"/>
      <c r="O396" s="415"/>
      <c r="P396" s="415"/>
    </row>
    <row r="397" spans="1:16">
      <c r="A397" s="80" t="str">
        <f t="shared" si="50"/>
        <v/>
      </c>
      <c r="B397" s="80" t="str">
        <f t="shared" si="51"/>
        <v/>
      </c>
      <c r="C397" s="80" t="str">
        <f t="shared" si="52"/>
        <v/>
      </c>
      <c r="D397" s="80" t="str">
        <f t="shared" si="53"/>
        <v/>
      </c>
      <c r="E397" s="80" t="str">
        <f t="shared" si="54"/>
        <v/>
      </c>
      <c r="F397" s="80" t="str">
        <f t="shared" si="49"/>
        <v/>
      </c>
      <c r="G397" s="80" t="str">
        <f t="shared" si="49"/>
        <v/>
      </c>
      <c r="H397" s="80" t="str">
        <f t="shared" si="49"/>
        <v/>
      </c>
      <c r="I397" s="413"/>
      <c r="J397" s="414"/>
      <c r="K397" s="415"/>
      <c r="L397" s="415"/>
      <c r="M397" s="415"/>
      <c r="N397" s="415"/>
      <c r="O397" s="415"/>
      <c r="P397" s="415"/>
    </row>
    <row r="398" spans="1:16">
      <c r="A398" s="80" t="str">
        <f t="shared" si="50"/>
        <v/>
      </c>
      <c r="B398" s="80" t="str">
        <f t="shared" si="51"/>
        <v/>
      </c>
      <c r="C398" s="80" t="str">
        <f t="shared" si="52"/>
        <v/>
      </c>
      <c r="D398" s="80" t="str">
        <f t="shared" si="53"/>
        <v/>
      </c>
      <c r="E398" s="80" t="str">
        <f t="shared" si="54"/>
        <v/>
      </c>
      <c r="F398" s="80" t="str">
        <f t="shared" si="49"/>
        <v/>
      </c>
      <c r="G398" s="80" t="str">
        <f t="shared" si="49"/>
        <v/>
      </c>
      <c r="H398" s="80" t="str">
        <f t="shared" si="49"/>
        <v/>
      </c>
      <c r="I398" s="413"/>
      <c r="J398" s="414"/>
      <c r="K398" s="415"/>
      <c r="L398" s="415"/>
      <c r="M398" s="415"/>
      <c r="N398" s="415"/>
      <c r="O398" s="415"/>
      <c r="P398" s="415"/>
    </row>
    <row r="399" spans="1:16">
      <c r="A399" s="80" t="str">
        <f t="shared" si="50"/>
        <v/>
      </c>
      <c r="B399" s="80" t="str">
        <f t="shared" si="51"/>
        <v/>
      </c>
      <c r="C399" s="80" t="str">
        <f t="shared" si="52"/>
        <v/>
      </c>
      <c r="D399" s="80" t="str">
        <f t="shared" si="53"/>
        <v/>
      </c>
      <c r="E399" s="80" t="str">
        <f t="shared" si="54"/>
        <v/>
      </c>
      <c r="F399" s="80" t="str">
        <f t="shared" si="49"/>
        <v/>
      </c>
      <c r="G399" s="80" t="str">
        <f t="shared" si="49"/>
        <v/>
      </c>
      <c r="H399" s="80" t="str">
        <f t="shared" si="49"/>
        <v/>
      </c>
      <c r="I399" s="413"/>
      <c r="J399" s="414"/>
      <c r="K399" s="415"/>
      <c r="L399" s="415"/>
      <c r="M399" s="415"/>
      <c r="N399" s="415"/>
      <c r="O399" s="415"/>
      <c r="P399" s="415"/>
    </row>
    <row r="400" spans="1:16">
      <c r="A400" s="80" t="str">
        <f t="shared" si="50"/>
        <v/>
      </c>
      <c r="B400" s="80" t="str">
        <f t="shared" si="51"/>
        <v/>
      </c>
      <c r="C400" s="80" t="str">
        <f t="shared" si="52"/>
        <v/>
      </c>
      <c r="D400" s="80" t="str">
        <f t="shared" si="53"/>
        <v/>
      </c>
      <c r="E400" s="80" t="str">
        <f t="shared" si="54"/>
        <v/>
      </c>
      <c r="F400" s="80" t="str">
        <f t="shared" si="49"/>
        <v/>
      </c>
      <c r="G400" s="80" t="str">
        <f t="shared" si="49"/>
        <v/>
      </c>
      <c r="H400" s="80" t="str">
        <f t="shared" si="49"/>
        <v/>
      </c>
      <c r="I400" s="413"/>
      <c r="J400" s="414"/>
      <c r="K400" s="415"/>
      <c r="L400" s="415"/>
      <c r="M400" s="415"/>
      <c r="N400" s="415"/>
      <c r="O400" s="415"/>
      <c r="P400" s="415"/>
    </row>
    <row r="401" spans="1:16">
      <c r="A401" s="80" t="str">
        <f t="shared" si="50"/>
        <v/>
      </c>
      <c r="B401" s="80" t="str">
        <f t="shared" si="51"/>
        <v/>
      </c>
      <c r="C401" s="80" t="str">
        <f t="shared" si="52"/>
        <v/>
      </c>
      <c r="D401" s="80" t="str">
        <f t="shared" si="53"/>
        <v/>
      </c>
      <c r="E401" s="80" t="str">
        <f t="shared" si="54"/>
        <v/>
      </c>
      <c r="F401" s="80" t="str">
        <f t="shared" si="49"/>
        <v/>
      </c>
      <c r="G401" s="80" t="str">
        <f t="shared" si="49"/>
        <v/>
      </c>
      <c r="H401" s="80" t="str">
        <f t="shared" si="49"/>
        <v/>
      </c>
      <c r="I401" s="413"/>
      <c r="J401" s="414"/>
      <c r="K401" s="415"/>
      <c r="L401" s="415"/>
      <c r="M401" s="415"/>
      <c r="N401" s="415"/>
      <c r="O401" s="415"/>
      <c r="P401" s="415"/>
    </row>
    <row r="402" spans="1:16">
      <c r="A402" s="80" t="str">
        <f t="shared" si="50"/>
        <v/>
      </c>
      <c r="B402" s="80" t="str">
        <f t="shared" si="51"/>
        <v/>
      </c>
      <c r="C402" s="80" t="str">
        <f t="shared" si="52"/>
        <v/>
      </c>
      <c r="D402" s="80" t="str">
        <f t="shared" si="53"/>
        <v/>
      </c>
      <c r="E402" s="80" t="str">
        <f t="shared" si="54"/>
        <v/>
      </c>
      <c r="F402" s="80" t="str">
        <f t="shared" si="49"/>
        <v/>
      </c>
      <c r="G402" s="80" t="str">
        <f t="shared" si="49"/>
        <v/>
      </c>
      <c r="H402" s="80" t="str">
        <f t="shared" si="49"/>
        <v/>
      </c>
      <c r="I402" s="413"/>
      <c r="J402" s="414"/>
      <c r="K402" s="415"/>
      <c r="L402" s="415"/>
      <c r="M402" s="415"/>
      <c r="N402" s="415"/>
      <c r="O402" s="415"/>
      <c r="P402" s="415"/>
    </row>
    <row r="403" spans="1:16">
      <c r="A403" s="80" t="str">
        <f t="shared" si="50"/>
        <v/>
      </c>
      <c r="B403" s="80" t="str">
        <f t="shared" si="51"/>
        <v/>
      </c>
      <c r="C403" s="80" t="str">
        <f t="shared" si="52"/>
        <v/>
      </c>
      <c r="D403" s="80" t="str">
        <f t="shared" si="53"/>
        <v/>
      </c>
      <c r="E403" s="80" t="str">
        <f t="shared" si="54"/>
        <v/>
      </c>
      <c r="F403" s="80" t="str">
        <f t="shared" si="49"/>
        <v/>
      </c>
      <c r="G403" s="80" t="str">
        <f t="shared" si="49"/>
        <v/>
      </c>
      <c r="H403" s="80" t="str">
        <f t="shared" si="49"/>
        <v/>
      </c>
      <c r="I403" s="413"/>
      <c r="J403" s="414"/>
      <c r="K403" s="415"/>
      <c r="L403" s="415"/>
      <c r="M403" s="415"/>
      <c r="N403" s="415"/>
      <c r="O403" s="415"/>
      <c r="P403" s="415"/>
    </row>
    <row r="404" spans="1:16">
      <c r="A404" s="80" t="str">
        <f t="shared" si="50"/>
        <v/>
      </c>
      <c r="B404" s="80" t="str">
        <f t="shared" si="51"/>
        <v/>
      </c>
      <c r="C404" s="80" t="str">
        <f t="shared" si="52"/>
        <v/>
      </c>
      <c r="D404" s="80" t="str">
        <f t="shared" si="53"/>
        <v/>
      </c>
      <c r="E404" s="80" t="str">
        <f t="shared" si="54"/>
        <v/>
      </c>
      <c r="F404" s="80" t="str">
        <f t="shared" si="49"/>
        <v/>
      </c>
      <c r="G404" s="80" t="str">
        <f t="shared" si="49"/>
        <v/>
      </c>
      <c r="H404" s="80" t="str">
        <f t="shared" si="49"/>
        <v/>
      </c>
      <c r="I404" s="413"/>
      <c r="J404" s="414"/>
      <c r="K404" s="415"/>
      <c r="L404" s="415"/>
      <c r="M404" s="415"/>
      <c r="N404" s="415"/>
      <c r="O404" s="415"/>
      <c r="P404" s="415"/>
    </row>
    <row r="405" spans="1:16">
      <c r="A405" s="80" t="str">
        <f t="shared" si="50"/>
        <v/>
      </c>
      <c r="B405" s="80" t="str">
        <f t="shared" si="51"/>
        <v/>
      </c>
      <c r="C405" s="80" t="str">
        <f t="shared" si="52"/>
        <v/>
      </c>
      <c r="D405" s="80" t="str">
        <f t="shared" si="53"/>
        <v/>
      </c>
      <c r="E405" s="80" t="str">
        <f t="shared" si="54"/>
        <v/>
      </c>
      <c r="F405" s="80" t="str">
        <f t="shared" ref="F405:H424" si="55">IF(Cptes1="","",LEFT(Cptes1,7))</f>
        <v/>
      </c>
      <c r="G405" s="80" t="str">
        <f t="shared" si="55"/>
        <v/>
      </c>
      <c r="H405" s="80" t="str">
        <f t="shared" si="55"/>
        <v/>
      </c>
      <c r="I405" s="413"/>
      <c r="J405" s="414"/>
      <c r="K405" s="415"/>
      <c r="L405" s="415"/>
      <c r="M405" s="415"/>
      <c r="N405" s="415"/>
      <c r="O405" s="415"/>
      <c r="P405" s="415"/>
    </row>
    <row r="406" spans="1:16">
      <c r="A406" s="80" t="str">
        <f t="shared" si="50"/>
        <v/>
      </c>
      <c r="B406" s="80" t="str">
        <f t="shared" si="51"/>
        <v/>
      </c>
      <c r="C406" s="80" t="str">
        <f t="shared" si="52"/>
        <v/>
      </c>
      <c r="D406" s="80" t="str">
        <f t="shared" si="53"/>
        <v/>
      </c>
      <c r="E406" s="80" t="str">
        <f t="shared" si="54"/>
        <v/>
      </c>
      <c r="F406" s="80" t="str">
        <f t="shared" si="55"/>
        <v/>
      </c>
      <c r="G406" s="80" t="str">
        <f t="shared" si="55"/>
        <v/>
      </c>
      <c r="H406" s="80" t="str">
        <f t="shared" si="55"/>
        <v/>
      </c>
      <c r="I406" s="413"/>
      <c r="J406" s="414"/>
      <c r="K406" s="415"/>
      <c r="L406" s="415"/>
      <c r="M406" s="415"/>
      <c r="N406" s="415"/>
      <c r="O406" s="415"/>
      <c r="P406" s="415"/>
    </row>
    <row r="407" spans="1:16">
      <c r="A407" s="80" t="str">
        <f t="shared" si="50"/>
        <v/>
      </c>
      <c r="B407" s="80" t="str">
        <f t="shared" si="51"/>
        <v/>
      </c>
      <c r="C407" s="80" t="str">
        <f t="shared" si="52"/>
        <v/>
      </c>
      <c r="D407" s="80" t="str">
        <f t="shared" si="53"/>
        <v/>
      </c>
      <c r="E407" s="80" t="str">
        <f t="shared" si="54"/>
        <v/>
      </c>
      <c r="F407" s="80" t="str">
        <f t="shared" si="55"/>
        <v/>
      </c>
      <c r="G407" s="80" t="str">
        <f t="shared" si="55"/>
        <v/>
      </c>
      <c r="H407" s="80" t="str">
        <f t="shared" si="55"/>
        <v/>
      </c>
      <c r="I407" s="413"/>
      <c r="J407" s="414"/>
      <c r="K407" s="415"/>
      <c r="L407" s="415"/>
      <c r="M407" s="415"/>
      <c r="N407" s="415"/>
      <c r="O407" s="415"/>
      <c r="P407" s="415"/>
    </row>
    <row r="408" spans="1:16">
      <c r="A408" s="80" t="str">
        <f t="shared" si="50"/>
        <v/>
      </c>
      <c r="B408" s="80" t="str">
        <f t="shared" si="51"/>
        <v/>
      </c>
      <c r="C408" s="80" t="str">
        <f t="shared" si="52"/>
        <v/>
      </c>
      <c r="D408" s="80" t="str">
        <f t="shared" si="53"/>
        <v/>
      </c>
      <c r="E408" s="80" t="str">
        <f t="shared" si="54"/>
        <v/>
      </c>
      <c r="F408" s="80" t="str">
        <f t="shared" si="55"/>
        <v/>
      </c>
      <c r="G408" s="80" t="str">
        <f t="shared" si="55"/>
        <v/>
      </c>
      <c r="H408" s="80" t="str">
        <f t="shared" si="55"/>
        <v/>
      </c>
      <c r="I408" s="413"/>
      <c r="J408" s="414"/>
      <c r="K408" s="415"/>
      <c r="L408" s="415"/>
      <c r="M408" s="415"/>
      <c r="N408" s="415"/>
      <c r="O408" s="415"/>
      <c r="P408" s="415"/>
    </row>
    <row r="409" spans="1:16">
      <c r="A409" s="80" t="str">
        <f t="shared" si="50"/>
        <v/>
      </c>
      <c r="B409" s="80" t="str">
        <f t="shared" si="51"/>
        <v/>
      </c>
      <c r="C409" s="80" t="str">
        <f t="shared" si="52"/>
        <v/>
      </c>
      <c r="D409" s="80" t="str">
        <f t="shared" si="53"/>
        <v/>
      </c>
      <c r="E409" s="80" t="str">
        <f t="shared" si="54"/>
        <v/>
      </c>
      <c r="F409" s="80" t="str">
        <f t="shared" si="55"/>
        <v/>
      </c>
      <c r="G409" s="80" t="str">
        <f t="shared" si="55"/>
        <v/>
      </c>
      <c r="H409" s="80" t="str">
        <f t="shared" si="55"/>
        <v/>
      </c>
      <c r="I409" s="413"/>
      <c r="J409" s="414"/>
      <c r="K409" s="415"/>
      <c r="L409" s="415"/>
      <c r="M409" s="415"/>
      <c r="N409" s="415"/>
      <c r="O409" s="415"/>
      <c r="P409" s="415"/>
    </row>
    <row r="410" spans="1:16">
      <c r="A410" s="80" t="str">
        <f t="shared" si="50"/>
        <v/>
      </c>
      <c r="B410" s="80" t="str">
        <f t="shared" si="51"/>
        <v/>
      </c>
      <c r="C410" s="80" t="str">
        <f t="shared" si="52"/>
        <v/>
      </c>
      <c r="D410" s="80" t="str">
        <f t="shared" si="53"/>
        <v/>
      </c>
      <c r="E410" s="80" t="str">
        <f t="shared" si="54"/>
        <v/>
      </c>
      <c r="F410" s="80" t="str">
        <f t="shared" si="55"/>
        <v/>
      </c>
      <c r="G410" s="80" t="str">
        <f t="shared" si="55"/>
        <v/>
      </c>
      <c r="H410" s="80" t="str">
        <f t="shared" si="55"/>
        <v/>
      </c>
      <c r="I410" s="413"/>
      <c r="J410" s="414"/>
      <c r="K410" s="415"/>
      <c r="L410" s="415"/>
      <c r="M410" s="415"/>
      <c r="N410" s="415"/>
      <c r="O410" s="415"/>
      <c r="P410" s="415"/>
    </row>
    <row r="411" spans="1:16">
      <c r="A411" s="80" t="str">
        <f t="shared" si="50"/>
        <v/>
      </c>
      <c r="B411" s="80" t="str">
        <f t="shared" si="51"/>
        <v/>
      </c>
      <c r="C411" s="80" t="str">
        <f t="shared" si="52"/>
        <v/>
      </c>
      <c r="D411" s="80" t="str">
        <f t="shared" si="53"/>
        <v/>
      </c>
      <c r="E411" s="80" t="str">
        <f t="shared" si="54"/>
        <v/>
      </c>
      <c r="F411" s="80" t="str">
        <f t="shared" si="55"/>
        <v/>
      </c>
      <c r="G411" s="80" t="str">
        <f t="shared" si="55"/>
        <v/>
      </c>
      <c r="H411" s="80" t="str">
        <f t="shared" si="55"/>
        <v/>
      </c>
      <c r="I411" s="413"/>
      <c r="J411" s="414"/>
      <c r="K411" s="415"/>
      <c r="L411" s="415"/>
      <c r="M411" s="415"/>
      <c r="N411" s="415"/>
      <c r="O411" s="415"/>
      <c r="P411" s="415"/>
    </row>
    <row r="412" spans="1:16">
      <c r="A412" s="80" t="str">
        <f t="shared" si="50"/>
        <v/>
      </c>
      <c r="B412" s="80" t="str">
        <f t="shared" si="51"/>
        <v/>
      </c>
      <c r="C412" s="80" t="str">
        <f t="shared" si="52"/>
        <v/>
      </c>
      <c r="D412" s="80" t="str">
        <f t="shared" si="53"/>
        <v/>
      </c>
      <c r="E412" s="80" t="str">
        <f t="shared" si="54"/>
        <v/>
      </c>
      <c r="F412" s="80" t="str">
        <f t="shared" si="55"/>
        <v/>
      </c>
      <c r="G412" s="80" t="str">
        <f t="shared" si="55"/>
        <v/>
      </c>
      <c r="H412" s="80" t="str">
        <f t="shared" si="55"/>
        <v/>
      </c>
      <c r="I412" s="413"/>
      <c r="J412" s="414"/>
      <c r="K412" s="415"/>
      <c r="L412" s="415"/>
      <c r="M412" s="415"/>
      <c r="N412" s="415"/>
      <c r="O412" s="415"/>
      <c r="P412" s="415"/>
    </row>
    <row r="413" spans="1:16">
      <c r="A413" s="80" t="str">
        <f t="shared" si="50"/>
        <v/>
      </c>
      <c r="B413" s="80" t="str">
        <f t="shared" si="51"/>
        <v/>
      </c>
      <c r="C413" s="80" t="str">
        <f t="shared" si="52"/>
        <v/>
      </c>
      <c r="D413" s="80" t="str">
        <f t="shared" si="53"/>
        <v/>
      </c>
      <c r="E413" s="80" t="str">
        <f t="shared" si="54"/>
        <v/>
      </c>
      <c r="F413" s="80" t="str">
        <f t="shared" si="55"/>
        <v/>
      </c>
      <c r="G413" s="80" t="str">
        <f t="shared" si="55"/>
        <v/>
      </c>
      <c r="H413" s="80" t="str">
        <f t="shared" si="55"/>
        <v/>
      </c>
      <c r="I413" s="413"/>
      <c r="J413" s="414"/>
      <c r="K413" s="415"/>
      <c r="L413" s="415"/>
      <c r="M413" s="415"/>
      <c r="N413" s="415"/>
      <c r="O413" s="415"/>
      <c r="P413" s="415"/>
    </row>
    <row r="414" spans="1:16">
      <c r="A414" s="80" t="str">
        <f t="shared" si="50"/>
        <v/>
      </c>
      <c r="B414" s="80" t="str">
        <f t="shared" si="51"/>
        <v/>
      </c>
      <c r="C414" s="80" t="str">
        <f t="shared" si="52"/>
        <v/>
      </c>
      <c r="D414" s="80" t="str">
        <f t="shared" si="53"/>
        <v/>
      </c>
      <c r="E414" s="80" t="str">
        <f t="shared" si="54"/>
        <v/>
      </c>
      <c r="F414" s="80" t="str">
        <f t="shared" si="55"/>
        <v/>
      </c>
      <c r="G414" s="80" t="str">
        <f t="shared" si="55"/>
        <v/>
      </c>
      <c r="H414" s="80" t="str">
        <f t="shared" si="55"/>
        <v/>
      </c>
      <c r="I414" s="413"/>
      <c r="J414" s="414"/>
      <c r="K414" s="415"/>
      <c r="L414" s="415"/>
      <c r="M414" s="415"/>
      <c r="N414" s="415"/>
      <c r="O414" s="415"/>
      <c r="P414" s="415"/>
    </row>
    <row r="415" spans="1:16">
      <c r="A415" s="80" t="str">
        <f t="shared" si="50"/>
        <v/>
      </c>
      <c r="B415" s="80" t="str">
        <f t="shared" si="51"/>
        <v/>
      </c>
      <c r="C415" s="80" t="str">
        <f t="shared" si="52"/>
        <v/>
      </c>
      <c r="D415" s="80" t="str">
        <f t="shared" si="53"/>
        <v/>
      </c>
      <c r="E415" s="80" t="str">
        <f t="shared" si="54"/>
        <v/>
      </c>
      <c r="F415" s="80" t="str">
        <f t="shared" si="55"/>
        <v/>
      </c>
      <c r="G415" s="80" t="str">
        <f t="shared" si="55"/>
        <v/>
      </c>
      <c r="H415" s="80" t="str">
        <f t="shared" si="55"/>
        <v/>
      </c>
      <c r="I415" s="413"/>
      <c r="J415" s="414"/>
      <c r="K415" s="415"/>
      <c r="L415" s="415"/>
      <c r="M415" s="415"/>
      <c r="N415" s="415"/>
      <c r="O415" s="415"/>
      <c r="P415" s="415"/>
    </row>
    <row r="416" spans="1:16">
      <c r="A416" s="80" t="str">
        <f t="shared" si="50"/>
        <v/>
      </c>
      <c r="B416" s="80" t="str">
        <f t="shared" si="51"/>
        <v/>
      </c>
      <c r="C416" s="80" t="str">
        <f t="shared" si="52"/>
        <v/>
      </c>
      <c r="D416" s="80" t="str">
        <f t="shared" si="53"/>
        <v/>
      </c>
      <c r="E416" s="80" t="str">
        <f t="shared" si="54"/>
        <v/>
      </c>
      <c r="F416" s="80" t="str">
        <f t="shared" si="55"/>
        <v/>
      </c>
      <c r="G416" s="80" t="str">
        <f t="shared" si="55"/>
        <v/>
      </c>
      <c r="H416" s="80" t="str">
        <f t="shared" si="55"/>
        <v/>
      </c>
      <c r="I416" s="413"/>
      <c r="J416" s="414"/>
      <c r="K416" s="415"/>
      <c r="L416" s="415"/>
      <c r="M416" s="415"/>
      <c r="N416" s="415"/>
      <c r="O416" s="415"/>
      <c r="P416" s="415"/>
    </row>
    <row r="417" spans="1:16">
      <c r="A417" s="80" t="str">
        <f t="shared" si="50"/>
        <v/>
      </c>
      <c r="B417" s="80" t="str">
        <f t="shared" si="51"/>
        <v/>
      </c>
      <c r="C417" s="80" t="str">
        <f t="shared" si="52"/>
        <v/>
      </c>
      <c r="D417" s="80" t="str">
        <f t="shared" si="53"/>
        <v/>
      </c>
      <c r="E417" s="80" t="str">
        <f t="shared" si="54"/>
        <v/>
      </c>
      <c r="F417" s="80" t="str">
        <f t="shared" si="55"/>
        <v/>
      </c>
      <c r="G417" s="80" t="str">
        <f t="shared" si="55"/>
        <v/>
      </c>
      <c r="H417" s="80" t="str">
        <f t="shared" si="55"/>
        <v/>
      </c>
      <c r="I417" s="413"/>
      <c r="J417" s="414"/>
      <c r="K417" s="415"/>
      <c r="L417" s="415"/>
      <c r="M417" s="415"/>
      <c r="N417" s="415"/>
      <c r="O417" s="415"/>
      <c r="P417" s="415"/>
    </row>
    <row r="418" spans="1:16">
      <c r="A418" s="80" t="str">
        <f t="shared" si="50"/>
        <v/>
      </c>
      <c r="B418" s="80" t="str">
        <f t="shared" si="51"/>
        <v/>
      </c>
      <c r="C418" s="80" t="str">
        <f t="shared" si="52"/>
        <v/>
      </c>
      <c r="D418" s="80" t="str">
        <f t="shared" si="53"/>
        <v/>
      </c>
      <c r="E418" s="80" t="str">
        <f t="shared" si="54"/>
        <v/>
      </c>
      <c r="F418" s="80" t="str">
        <f t="shared" si="55"/>
        <v/>
      </c>
      <c r="G418" s="80" t="str">
        <f t="shared" si="55"/>
        <v/>
      </c>
      <c r="H418" s="80" t="str">
        <f t="shared" si="55"/>
        <v/>
      </c>
      <c r="I418" s="413"/>
      <c r="J418" s="414"/>
      <c r="K418" s="415"/>
      <c r="L418" s="415"/>
      <c r="M418" s="415"/>
      <c r="N418" s="415"/>
      <c r="O418" s="415"/>
      <c r="P418" s="415"/>
    </row>
    <row r="419" spans="1:16">
      <c r="A419" s="80" t="str">
        <f t="shared" si="50"/>
        <v/>
      </c>
      <c r="B419" s="80" t="str">
        <f t="shared" si="51"/>
        <v/>
      </c>
      <c r="C419" s="80" t="str">
        <f t="shared" si="52"/>
        <v/>
      </c>
      <c r="D419" s="80" t="str">
        <f t="shared" si="53"/>
        <v/>
      </c>
      <c r="E419" s="80" t="str">
        <f t="shared" si="54"/>
        <v/>
      </c>
      <c r="F419" s="80" t="str">
        <f t="shared" si="55"/>
        <v/>
      </c>
      <c r="G419" s="80" t="str">
        <f t="shared" si="55"/>
        <v/>
      </c>
      <c r="H419" s="80" t="str">
        <f t="shared" si="55"/>
        <v/>
      </c>
      <c r="I419" s="413"/>
      <c r="J419" s="414"/>
      <c r="K419" s="415"/>
      <c r="L419" s="415"/>
      <c r="M419" s="415"/>
      <c r="N419" s="415"/>
      <c r="O419" s="415"/>
      <c r="P419" s="415"/>
    </row>
    <row r="420" spans="1:16">
      <c r="A420" s="80" t="str">
        <f t="shared" si="50"/>
        <v/>
      </c>
      <c r="B420" s="80" t="str">
        <f t="shared" si="51"/>
        <v/>
      </c>
      <c r="C420" s="80" t="str">
        <f t="shared" si="52"/>
        <v/>
      </c>
      <c r="D420" s="80" t="str">
        <f t="shared" si="53"/>
        <v/>
      </c>
      <c r="E420" s="80" t="str">
        <f t="shared" si="54"/>
        <v/>
      </c>
      <c r="F420" s="80" t="str">
        <f t="shared" si="55"/>
        <v/>
      </c>
      <c r="G420" s="80" t="str">
        <f t="shared" si="55"/>
        <v/>
      </c>
      <c r="H420" s="80" t="str">
        <f t="shared" si="55"/>
        <v/>
      </c>
      <c r="I420" s="413"/>
      <c r="J420" s="414"/>
      <c r="K420" s="415"/>
      <c r="L420" s="415"/>
      <c r="M420" s="415"/>
      <c r="N420" s="415"/>
      <c r="O420" s="415"/>
      <c r="P420" s="415"/>
    </row>
    <row r="421" spans="1:16">
      <c r="A421" s="80" t="str">
        <f t="shared" si="50"/>
        <v/>
      </c>
      <c r="B421" s="80" t="str">
        <f t="shared" si="51"/>
        <v/>
      </c>
      <c r="C421" s="80" t="str">
        <f t="shared" si="52"/>
        <v/>
      </c>
      <c r="D421" s="80" t="str">
        <f t="shared" si="53"/>
        <v/>
      </c>
      <c r="E421" s="80" t="str">
        <f t="shared" si="54"/>
        <v/>
      </c>
      <c r="F421" s="80" t="str">
        <f t="shared" si="55"/>
        <v/>
      </c>
      <c r="G421" s="80" t="str">
        <f t="shared" si="55"/>
        <v/>
      </c>
      <c r="H421" s="80" t="str">
        <f t="shared" si="55"/>
        <v/>
      </c>
      <c r="I421" s="413"/>
      <c r="J421" s="414"/>
      <c r="K421" s="415"/>
      <c r="L421" s="415"/>
      <c r="M421" s="415"/>
      <c r="N421" s="415"/>
      <c r="O421" s="415"/>
      <c r="P421" s="415"/>
    </row>
    <row r="422" spans="1:16">
      <c r="A422" s="80" t="str">
        <f t="shared" si="50"/>
        <v/>
      </c>
      <c r="B422" s="80" t="str">
        <f t="shared" si="51"/>
        <v/>
      </c>
      <c r="C422" s="80" t="str">
        <f t="shared" si="52"/>
        <v/>
      </c>
      <c r="D422" s="80" t="str">
        <f t="shared" si="53"/>
        <v/>
      </c>
      <c r="E422" s="80" t="str">
        <f t="shared" si="54"/>
        <v/>
      </c>
      <c r="F422" s="80" t="str">
        <f t="shared" si="55"/>
        <v/>
      </c>
      <c r="G422" s="80" t="str">
        <f t="shared" si="55"/>
        <v/>
      </c>
      <c r="H422" s="80" t="str">
        <f t="shared" si="55"/>
        <v/>
      </c>
      <c r="I422" s="413"/>
      <c r="J422" s="414"/>
      <c r="K422" s="415"/>
      <c r="L422" s="415"/>
      <c r="M422" s="415"/>
      <c r="N422" s="415"/>
      <c r="O422" s="415"/>
      <c r="P422" s="415"/>
    </row>
    <row r="423" spans="1:16">
      <c r="A423" s="80" t="str">
        <f t="shared" si="50"/>
        <v/>
      </c>
      <c r="B423" s="80" t="str">
        <f t="shared" si="51"/>
        <v/>
      </c>
      <c r="C423" s="80" t="str">
        <f t="shared" si="52"/>
        <v/>
      </c>
      <c r="D423" s="80" t="str">
        <f t="shared" si="53"/>
        <v/>
      </c>
      <c r="E423" s="80" t="str">
        <f t="shared" si="54"/>
        <v/>
      </c>
      <c r="F423" s="80" t="str">
        <f t="shared" si="55"/>
        <v/>
      </c>
      <c r="G423" s="80" t="str">
        <f t="shared" si="55"/>
        <v/>
      </c>
      <c r="H423" s="80" t="str">
        <f t="shared" si="55"/>
        <v/>
      </c>
      <c r="I423" s="413"/>
      <c r="J423" s="414"/>
      <c r="K423" s="415"/>
      <c r="L423" s="415"/>
      <c r="M423" s="415"/>
      <c r="N423" s="415"/>
      <c r="O423" s="415"/>
      <c r="P423" s="415"/>
    </row>
    <row r="424" spans="1:16">
      <c r="A424" s="80" t="str">
        <f t="shared" si="50"/>
        <v/>
      </c>
      <c r="B424" s="80" t="str">
        <f t="shared" si="51"/>
        <v/>
      </c>
      <c r="C424" s="80" t="str">
        <f t="shared" si="52"/>
        <v/>
      </c>
      <c r="D424" s="80" t="str">
        <f t="shared" si="53"/>
        <v/>
      </c>
      <c r="E424" s="80" t="str">
        <f t="shared" si="54"/>
        <v/>
      </c>
      <c r="F424" s="80" t="str">
        <f t="shared" si="55"/>
        <v/>
      </c>
      <c r="G424" s="80" t="str">
        <f t="shared" si="55"/>
        <v/>
      </c>
      <c r="H424" s="80" t="str">
        <f t="shared" si="55"/>
        <v/>
      </c>
      <c r="I424" s="413"/>
      <c r="J424" s="414"/>
      <c r="K424" s="415"/>
      <c r="L424" s="415"/>
      <c r="M424" s="415"/>
      <c r="N424" s="415"/>
      <c r="O424" s="415"/>
      <c r="P424" s="415"/>
    </row>
    <row r="425" spans="1:16">
      <c r="A425" s="80" t="str">
        <f t="shared" si="50"/>
        <v/>
      </c>
      <c r="B425" s="80" t="str">
        <f t="shared" si="51"/>
        <v/>
      </c>
      <c r="C425" s="80" t="str">
        <f t="shared" si="52"/>
        <v/>
      </c>
      <c r="D425" s="80" t="str">
        <f t="shared" si="53"/>
        <v/>
      </c>
      <c r="E425" s="80" t="str">
        <f t="shared" si="54"/>
        <v/>
      </c>
      <c r="F425" s="80" t="str">
        <f t="shared" ref="F425:H444" si="56">IF(Cptes1="","",LEFT(Cptes1,7))</f>
        <v/>
      </c>
      <c r="G425" s="80" t="str">
        <f t="shared" si="56"/>
        <v/>
      </c>
      <c r="H425" s="80" t="str">
        <f t="shared" si="56"/>
        <v/>
      </c>
      <c r="I425" s="413"/>
      <c r="J425" s="414"/>
      <c r="K425" s="415"/>
      <c r="L425" s="415"/>
      <c r="M425" s="415"/>
      <c r="N425" s="415"/>
      <c r="O425" s="415"/>
      <c r="P425" s="415"/>
    </row>
    <row r="426" spans="1:16">
      <c r="A426" s="80" t="str">
        <f t="shared" si="50"/>
        <v/>
      </c>
      <c r="B426" s="80" t="str">
        <f t="shared" si="51"/>
        <v/>
      </c>
      <c r="C426" s="80" t="str">
        <f t="shared" si="52"/>
        <v/>
      </c>
      <c r="D426" s="80" t="str">
        <f t="shared" si="53"/>
        <v/>
      </c>
      <c r="E426" s="80" t="str">
        <f t="shared" si="54"/>
        <v/>
      </c>
      <c r="F426" s="80" t="str">
        <f t="shared" si="56"/>
        <v/>
      </c>
      <c r="G426" s="80" t="str">
        <f t="shared" si="56"/>
        <v/>
      </c>
      <c r="H426" s="80" t="str">
        <f t="shared" si="56"/>
        <v/>
      </c>
      <c r="I426" s="413"/>
      <c r="J426" s="414"/>
      <c r="K426" s="415"/>
      <c r="L426" s="415"/>
      <c r="M426" s="415"/>
      <c r="N426" s="415"/>
      <c r="O426" s="415"/>
      <c r="P426" s="415"/>
    </row>
    <row r="427" spans="1:16">
      <c r="A427" s="80" t="str">
        <f t="shared" si="50"/>
        <v/>
      </c>
      <c r="B427" s="80" t="str">
        <f t="shared" si="51"/>
        <v/>
      </c>
      <c r="C427" s="80" t="str">
        <f t="shared" si="52"/>
        <v/>
      </c>
      <c r="D427" s="80" t="str">
        <f t="shared" si="53"/>
        <v/>
      </c>
      <c r="E427" s="80" t="str">
        <f t="shared" si="54"/>
        <v/>
      </c>
      <c r="F427" s="80" t="str">
        <f t="shared" si="56"/>
        <v/>
      </c>
      <c r="G427" s="80" t="str">
        <f t="shared" si="56"/>
        <v/>
      </c>
      <c r="H427" s="80" t="str">
        <f t="shared" si="56"/>
        <v/>
      </c>
      <c r="I427" s="413"/>
      <c r="J427" s="414"/>
      <c r="K427" s="415"/>
      <c r="L427" s="415"/>
      <c r="M427" s="415"/>
      <c r="N427" s="415"/>
      <c r="O427" s="415"/>
      <c r="P427" s="415"/>
    </row>
    <row r="428" spans="1:16">
      <c r="A428" s="80" t="str">
        <f t="shared" si="50"/>
        <v/>
      </c>
      <c r="B428" s="80" t="str">
        <f t="shared" si="51"/>
        <v/>
      </c>
      <c r="C428" s="80" t="str">
        <f t="shared" si="52"/>
        <v/>
      </c>
      <c r="D428" s="80" t="str">
        <f t="shared" si="53"/>
        <v/>
      </c>
      <c r="E428" s="80" t="str">
        <f t="shared" si="54"/>
        <v/>
      </c>
      <c r="F428" s="80" t="str">
        <f t="shared" si="56"/>
        <v/>
      </c>
      <c r="G428" s="80" t="str">
        <f t="shared" si="56"/>
        <v/>
      </c>
      <c r="H428" s="80" t="str">
        <f t="shared" si="56"/>
        <v/>
      </c>
      <c r="I428" s="413"/>
      <c r="J428" s="414"/>
      <c r="K428" s="415"/>
      <c r="L428" s="415"/>
      <c r="M428" s="415"/>
      <c r="N428" s="415"/>
      <c r="O428" s="415"/>
      <c r="P428" s="415"/>
    </row>
    <row r="429" spans="1:16">
      <c r="A429" s="80" t="str">
        <f t="shared" si="50"/>
        <v/>
      </c>
      <c r="B429" s="80" t="str">
        <f t="shared" si="51"/>
        <v/>
      </c>
      <c r="C429" s="80" t="str">
        <f t="shared" si="52"/>
        <v/>
      </c>
      <c r="D429" s="80" t="str">
        <f t="shared" si="53"/>
        <v/>
      </c>
      <c r="E429" s="80" t="str">
        <f t="shared" si="54"/>
        <v/>
      </c>
      <c r="F429" s="80" t="str">
        <f t="shared" si="56"/>
        <v/>
      </c>
      <c r="G429" s="80" t="str">
        <f t="shared" si="56"/>
        <v/>
      </c>
      <c r="H429" s="80" t="str">
        <f t="shared" si="56"/>
        <v/>
      </c>
      <c r="I429" s="413"/>
      <c r="J429" s="414"/>
      <c r="K429" s="415"/>
      <c r="L429" s="415"/>
      <c r="M429" s="415"/>
      <c r="N429" s="415"/>
      <c r="O429" s="415"/>
      <c r="P429" s="415"/>
    </row>
    <row r="430" spans="1:16">
      <c r="A430" s="80" t="str">
        <f t="shared" si="50"/>
        <v/>
      </c>
      <c r="B430" s="80" t="str">
        <f t="shared" si="51"/>
        <v/>
      </c>
      <c r="C430" s="80" t="str">
        <f t="shared" si="52"/>
        <v/>
      </c>
      <c r="D430" s="80" t="str">
        <f t="shared" si="53"/>
        <v/>
      </c>
      <c r="E430" s="80" t="str">
        <f t="shared" si="54"/>
        <v/>
      </c>
      <c r="F430" s="80" t="str">
        <f t="shared" si="56"/>
        <v/>
      </c>
      <c r="G430" s="80" t="str">
        <f t="shared" si="56"/>
        <v/>
      </c>
      <c r="H430" s="80" t="str">
        <f t="shared" si="56"/>
        <v/>
      </c>
      <c r="I430" s="413"/>
      <c r="J430" s="414"/>
      <c r="K430" s="415"/>
      <c r="L430" s="415"/>
      <c r="M430" s="415"/>
      <c r="N430" s="415"/>
      <c r="O430" s="415"/>
      <c r="P430" s="415"/>
    </row>
    <row r="431" spans="1:16">
      <c r="A431" s="80" t="str">
        <f t="shared" si="50"/>
        <v/>
      </c>
      <c r="B431" s="80" t="str">
        <f t="shared" si="51"/>
        <v/>
      </c>
      <c r="C431" s="80" t="str">
        <f t="shared" si="52"/>
        <v/>
      </c>
      <c r="D431" s="80" t="str">
        <f t="shared" si="53"/>
        <v/>
      </c>
      <c r="E431" s="80" t="str">
        <f t="shared" si="54"/>
        <v/>
      </c>
      <c r="F431" s="80" t="str">
        <f t="shared" si="56"/>
        <v/>
      </c>
      <c r="G431" s="80" t="str">
        <f t="shared" si="56"/>
        <v/>
      </c>
      <c r="H431" s="80" t="str">
        <f t="shared" si="56"/>
        <v/>
      </c>
      <c r="I431" s="413"/>
      <c r="J431" s="414"/>
      <c r="K431" s="415"/>
      <c r="L431" s="415"/>
      <c r="M431" s="415"/>
      <c r="N431" s="415"/>
      <c r="O431" s="415"/>
      <c r="P431" s="415"/>
    </row>
    <row r="432" spans="1:16">
      <c r="A432" s="80" t="str">
        <f t="shared" si="50"/>
        <v/>
      </c>
      <c r="B432" s="80" t="str">
        <f t="shared" si="51"/>
        <v/>
      </c>
      <c r="C432" s="80" t="str">
        <f t="shared" si="52"/>
        <v/>
      </c>
      <c r="D432" s="80" t="str">
        <f t="shared" si="53"/>
        <v/>
      </c>
      <c r="E432" s="80" t="str">
        <f t="shared" si="54"/>
        <v/>
      </c>
      <c r="F432" s="80" t="str">
        <f t="shared" si="56"/>
        <v/>
      </c>
      <c r="G432" s="80" t="str">
        <f t="shared" si="56"/>
        <v/>
      </c>
      <c r="H432" s="80" t="str">
        <f t="shared" si="56"/>
        <v/>
      </c>
      <c r="I432" s="413"/>
      <c r="J432" s="414"/>
      <c r="K432" s="415"/>
      <c r="L432" s="415"/>
      <c r="M432" s="415"/>
      <c r="N432" s="415"/>
      <c r="O432" s="415"/>
      <c r="P432" s="415"/>
    </row>
    <row r="433" spans="1:16">
      <c r="A433" s="80" t="str">
        <f t="shared" si="50"/>
        <v/>
      </c>
      <c r="B433" s="80" t="str">
        <f t="shared" si="51"/>
        <v/>
      </c>
      <c r="C433" s="80" t="str">
        <f t="shared" si="52"/>
        <v/>
      </c>
      <c r="D433" s="80" t="str">
        <f t="shared" si="53"/>
        <v/>
      </c>
      <c r="E433" s="80" t="str">
        <f t="shared" si="54"/>
        <v/>
      </c>
      <c r="F433" s="80" t="str">
        <f t="shared" si="56"/>
        <v/>
      </c>
      <c r="G433" s="80" t="str">
        <f t="shared" si="56"/>
        <v/>
      </c>
      <c r="H433" s="80" t="str">
        <f t="shared" si="56"/>
        <v/>
      </c>
      <c r="I433" s="413"/>
      <c r="J433" s="414"/>
      <c r="K433" s="415"/>
      <c r="L433" s="415"/>
      <c r="M433" s="415"/>
      <c r="N433" s="415"/>
      <c r="O433" s="415"/>
      <c r="P433" s="415"/>
    </row>
    <row r="434" spans="1:16">
      <c r="A434" s="80" t="str">
        <f t="shared" si="50"/>
        <v/>
      </c>
      <c r="B434" s="80" t="str">
        <f t="shared" si="51"/>
        <v/>
      </c>
      <c r="C434" s="80" t="str">
        <f t="shared" si="52"/>
        <v/>
      </c>
      <c r="D434" s="80" t="str">
        <f t="shared" si="53"/>
        <v/>
      </c>
      <c r="E434" s="80" t="str">
        <f t="shared" si="54"/>
        <v/>
      </c>
      <c r="F434" s="80" t="str">
        <f t="shared" si="56"/>
        <v/>
      </c>
      <c r="G434" s="80" t="str">
        <f t="shared" si="56"/>
        <v/>
      </c>
      <c r="H434" s="80" t="str">
        <f t="shared" si="56"/>
        <v/>
      </c>
      <c r="I434" s="413"/>
      <c r="J434" s="414"/>
      <c r="K434" s="415"/>
      <c r="L434" s="415"/>
      <c r="M434" s="415"/>
      <c r="N434" s="415"/>
      <c r="O434" s="415"/>
      <c r="P434" s="415"/>
    </row>
    <row r="435" spans="1:16">
      <c r="A435" s="80" t="str">
        <f t="shared" si="50"/>
        <v/>
      </c>
      <c r="B435" s="80" t="str">
        <f t="shared" si="51"/>
        <v/>
      </c>
      <c r="C435" s="80" t="str">
        <f t="shared" si="52"/>
        <v/>
      </c>
      <c r="D435" s="80" t="str">
        <f t="shared" si="53"/>
        <v/>
      </c>
      <c r="E435" s="80" t="str">
        <f t="shared" si="54"/>
        <v/>
      </c>
      <c r="F435" s="80" t="str">
        <f t="shared" si="56"/>
        <v/>
      </c>
      <c r="G435" s="80" t="str">
        <f t="shared" si="56"/>
        <v/>
      </c>
      <c r="H435" s="80" t="str">
        <f t="shared" si="56"/>
        <v/>
      </c>
      <c r="I435" s="413"/>
      <c r="J435" s="414"/>
      <c r="K435" s="415"/>
      <c r="L435" s="415"/>
      <c r="M435" s="415"/>
      <c r="N435" s="415"/>
      <c r="O435" s="415"/>
      <c r="P435" s="415"/>
    </row>
    <row r="436" spans="1:16">
      <c r="A436" s="80" t="str">
        <f t="shared" si="50"/>
        <v/>
      </c>
      <c r="B436" s="80" t="str">
        <f t="shared" si="51"/>
        <v/>
      </c>
      <c r="C436" s="80" t="str">
        <f t="shared" si="52"/>
        <v/>
      </c>
      <c r="D436" s="80" t="str">
        <f t="shared" si="53"/>
        <v/>
      </c>
      <c r="E436" s="80" t="str">
        <f t="shared" si="54"/>
        <v/>
      </c>
      <c r="F436" s="80" t="str">
        <f t="shared" si="56"/>
        <v/>
      </c>
      <c r="G436" s="80" t="str">
        <f t="shared" si="56"/>
        <v/>
      </c>
      <c r="H436" s="80" t="str">
        <f t="shared" si="56"/>
        <v/>
      </c>
      <c r="I436" s="413"/>
      <c r="J436" s="414"/>
      <c r="K436" s="415"/>
      <c r="L436" s="415"/>
      <c r="M436" s="415"/>
      <c r="N436" s="415"/>
      <c r="O436" s="415"/>
      <c r="P436" s="415"/>
    </row>
    <row r="437" spans="1:16">
      <c r="A437" s="80" t="str">
        <f t="shared" si="50"/>
        <v/>
      </c>
      <c r="B437" s="80" t="str">
        <f t="shared" si="51"/>
        <v/>
      </c>
      <c r="C437" s="80" t="str">
        <f t="shared" si="52"/>
        <v/>
      </c>
      <c r="D437" s="80" t="str">
        <f t="shared" si="53"/>
        <v/>
      </c>
      <c r="E437" s="80" t="str">
        <f t="shared" si="54"/>
        <v/>
      </c>
      <c r="F437" s="80" t="str">
        <f t="shared" si="56"/>
        <v/>
      </c>
      <c r="G437" s="80" t="str">
        <f t="shared" si="56"/>
        <v/>
      </c>
      <c r="H437" s="80" t="str">
        <f t="shared" si="56"/>
        <v/>
      </c>
      <c r="I437" s="413"/>
      <c r="J437" s="414"/>
      <c r="K437" s="415"/>
      <c r="L437" s="415"/>
      <c r="M437" s="415"/>
      <c r="N437" s="415"/>
      <c r="O437" s="415"/>
      <c r="P437" s="415"/>
    </row>
    <row r="438" spans="1:16">
      <c r="A438" s="80" t="str">
        <f t="shared" si="50"/>
        <v/>
      </c>
      <c r="B438" s="80" t="str">
        <f t="shared" si="51"/>
        <v/>
      </c>
      <c r="C438" s="80" t="str">
        <f t="shared" si="52"/>
        <v/>
      </c>
      <c r="D438" s="80" t="str">
        <f t="shared" si="53"/>
        <v/>
      </c>
      <c r="E438" s="80" t="str">
        <f t="shared" si="54"/>
        <v/>
      </c>
      <c r="F438" s="80" t="str">
        <f t="shared" si="56"/>
        <v/>
      </c>
      <c r="G438" s="80" t="str">
        <f t="shared" si="56"/>
        <v/>
      </c>
      <c r="H438" s="80" t="str">
        <f t="shared" si="56"/>
        <v/>
      </c>
      <c r="I438" s="413"/>
      <c r="J438" s="414"/>
      <c r="K438" s="415"/>
      <c r="L438" s="415"/>
      <c r="M438" s="415"/>
      <c r="N438" s="415"/>
      <c r="O438" s="415"/>
      <c r="P438" s="415"/>
    </row>
    <row r="439" spans="1:16">
      <c r="A439" s="80" t="str">
        <f t="shared" si="50"/>
        <v/>
      </c>
      <c r="B439" s="80" t="str">
        <f t="shared" si="51"/>
        <v/>
      </c>
      <c r="C439" s="80" t="str">
        <f t="shared" si="52"/>
        <v/>
      </c>
      <c r="D439" s="80" t="str">
        <f t="shared" si="53"/>
        <v/>
      </c>
      <c r="E439" s="80" t="str">
        <f t="shared" si="54"/>
        <v/>
      </c>
      <c r="F439" s="80" t="str">
        <f t="shared" si="56"/>
        <v/>
      </c>
      <c r="G439" s="80" t="str">
        <f t="shared" si="56"/>
        <v/>
      </c>
      <c r="H439" s="80" t="str">
        <f t="shared" si="56"/>
        <v/>
      </c>
      <c r="I439" s="413"/>
      <c r="J439" s="414"/>
      <c r="K439" s="415"/>
      <c r="L439" s="415"/>
      <c r="M439" s="415"/>
      <c r="N439" s="415"/>
      <c r="O439" s="415"/>
      <c r="P439" s="415"/>
    </row>
    <row r="440" spans="1:16">
      <c r="A440" s="80" t="str">
        <f t="shared" si="50"/>
        <v/>
      </c>
      <c r="B440" s="80" t="str">
        <f t="shared" si="51"/>
        <v/>
      </c>
      <c r="C440" s="80" t="str">
        <f t="shared" si="52"/>
        <v/>
      </c>
      <c r="D440" s="80" t="str">
        <f t="shared" si="53"/>
        <v/>
      </c>
      <c r="E440" s="80" t="str">
        <f t="shared" si="54"/>
        <v/>
      </c>
      <c r="F440" s="80" t="str">
        <f t="shared" si="56"/>
        <v/>
      </c>
      <c r="G440" s="80" t="str">
        <f t="shared" si="56"/>
        <v/>
      </c>
      <c r="H440" s="80" t="str">
        <f t="shared" si="56"/>
        <v/>
      </c>
      <c r="I440" s="413"/>
      <c r="J440" s="414"/>
      <c r="K440" s="415"/>
      <c r="L440" s="415"/>
      <c r="M440" s="415"/>
      <c r="N440" s="415"/>
      <c r="O440" s="415"/>
      <c r="P440" s="415"/>
    </row>
    <row r="441" spans="1:16">
      <c r="A441" s="80" t="str">
        <f t="shared" si="50"/>
        <v/>
      </c>
      <c r="B441" s="80" t="str">
        <f t="shared" si="51"/>
        <v/>
      </c>
      <c r="C441" s="80" t="str">
        <f t="shared" si="52"/>
        <v/>
      </c>
      <c r="D441" s="80" t="str">
        <f t="shared" si="53"/>
        <v/>
      </c>
      <c r="E441" s="80" t="str">
        <f t="shared" si="54"/>
        <v/>
      </c>
      <c r="F441" s="80" t="str">
        <f t="shared" si="56"/>
        <v/>
      </c>
      <c r="G441" s="80" t="str">
        <f t="shared" si="56"/>
        <v/>
      </c>
      <c r="H441" s="80" t="str">
        <f t="shared" si="56"/>
        <v/>
      </c>
      <c r="I441" s="413"/>
      <c r="J441" s="414"/>
      <c r="K441" s="415"/>
      <c r="L441" s="415"/>
      <c r="M441" s="415"/>
      <c r="N441" s="415"/>
      <c r="O441" s="415"/>
      <c r="P441" s="415"/>
    </row>
    <row r="442" spans="1:16">
      <c r="A442" s="80" t="str">
        <f t="shared" si="50"/>
        <v/>
      </c>
      <c r="B442" s="80" t="str">
        <f t="shared" si="51"/>
        <v/>
      </c>
      <c r="C442" s="80" t="str">
        <f t="shared" si="52"/>
        <v/>
      </c>
      <c r="D442" s="80" t="str">
        <f t="shared" si="53"/>
        <v/>
      </c>
      <c r="E442" s="80" t="str">
        <f t="shared" si="54"/>
        <v/>
      </c>
      <c r="F442" s="80" t="str">
        <f t="shared" si="56"/>
        <v/>
      </c>
      <c r="G442" s="80" t="str">
        <f t="shared" si="56"/>
        <v/>
      </c>
      <c r="H442" s="80" t="str">
        <f t="shared" si="56"/>
        <v/>
      </c>
      <c r="I442" s="413"/>
      <c r="J442" s="414"/>
      <c r="K442" s="415"/>
      <c r="L442" s="415"/>
      <c r="M442" s="415"/>
      <c r="N442" s="415"/>
      <c r="O442" s="415"/>
      <c r="P442" s="415"/>
    </row>
    <row r="443" spans="1:16">
      <c r="A443" s="80" t="str">
        <f t="shared" si="50"/>
        <v/>
      </c>
      <c r="B443" s="80" t="str">
        <f t="shared" si="51"/>
        <v/>
      </c>
      <c r="C443" s="80" t="str">
        <f t="shared" si="52"/>
        <v/>
      </c>
      <c r="D443" s="80" t="str">
        <f t="shared" si="53"/>
        <v/>
      </c>
      <c r="E443" s="80" t="str">
        <f t="shared" si="54"/>
        <v/>
      </c>
      <c r="F443" s="80" t="str">
        <f t="shared" si="56"/>
        <v/>
      </c>
      <c r="G443" s="80" t="str">
        <f t="shared" si="56"/>
        <v/>
      </c>
      <c r="H443" s="80" t="str">
        <f t="shared" si="56"/>
        <v/>
      </c>
      <c r="I443" s="413"/>
      <c r="J443" s="414"/>
      <c r="K443" s="415"/>
      <c r="L443" s="415"/>
      <c r="M443" s="415"/>
      <c r="N443" s="415"/>
      <c r="O443" s="415"/>
      <c r="P443" s="415"/>
    </row>
    <row r="444" spans="1:16">
      <c r="A444" s="80" t="str">
        <f t="shared" si="50"/>
        <v/>
      </c>
      <c r="B444" s="80" t="str">
        <f t="shared" si="51"/>
        <v/>
      </c>
      <c r="C444" s="80" t="str">
        <f t="shared" si="52"/>
        <v/>
      </c>
      <c r="D444" s="80" t="str">
        <f t="shared" si="53"/>
        <v/>
      </c>
      <c r="E444" s="80" t="str">
        <f t="shared" si="54"/>
        <v/>
      </c>
      <c r="F444" s="80" t="str">
        <f t="shared" si="56"/>
        <v/>
      </c>
      <c r="G444" s="80" t="str">
        <f t="shared" si="56"/>
        <v/>
      </c>
      <c r="H444" s="80" t="str">
        <f t="shared" si="56"/>
        <v/>
      </c>
      <c r="I444" s="413"/>
      <c r="J444" s="414"/>
      <c r="K444" s="415"/>
      <c r="L444" s="415"/>
      <c r="M444" s="415"/>
      <c r="N444" s="415"/>
      <c r="O444" s="415"/>
      <c r="P444" s="415"/>
    </row>
    <row r="445" spans="1:16">
      <c r="A445" s="80" t="str">
        <f t="shared" si="50"/>
        <v/>
      </c>
      <c r="B445" s="80" t="str">
        <f t="shared" si="51"/>
        <v/>
      </c>
      <c r="C445" s="80" t="str">
        <f t="shared" si="52"/>
        <v/>
      </c>
      <c r="D445" s="80" t="str">
        <f t="shared" si="53"/>
        <v/>
      </c>
      <c r="E445" s="80" t="str">
        <f t="shared" si="54"/>
        <v/>
      </c>
      <c r="F445" s="80" t="str">
        <f t="shared" ref="F445:H464" si="57">IF(Cptes1="","",LEFT(Cptes1,7))</f>
        <v/>
      </c>
      <c r="G445" s="80" t="str">
        <f t="shared" si="57"/>
        <v/>
      </c>
      <c r="H445" s="80" t="str">
        <f t="shared" si="57"/>
        <v/>
      </c>
      <c r="I445" s="413"/>
      <c r="J445" s="414"/>
      <c r="K445" s="415"/>
      <c r="L445" s="415"/>
      <c r="M445" s="415"/>
      <c r="N445" s="415"/>
      <c r="O445" s="415"/>
      <c r="P445" s="415"/>
    </row>
    <row r="446" spans="1:16">
      <c r="A446" s="80" t="str">
        <f t="shared" si="50"/>
        <v/>
      </c>
      <c r="B446" s="80" t="str">
        <f t="shared" si="51"/>
        <v/>
      </c>
      <c r="C446" s="80" t="str">
        <f t="shared" si="52"/>
        <v/>
      </c>
      <c r="D446" s="80" t="str">
        <f t="shared" si="53"/>
        <v/>
      </c>
      <c r="E446" s="80" t="str">
        <f t="shared" si="54"/>
        <v/>
      </c>
      <c r="F446" s="80" t="str">
        <f t="shared" si="57"/>
        <v/>
      </c>
      <c r="G446" s="80" t="str">
        <f t="shared" si="57"/>
        <v/>
      </c>
      <c r="H446" s="80" t="str">
        <f t="shared" si="57"/>
        <v/>
      </c>
      <c r="I446" s="413"/>
      <c r="J446" s="414"/>
      <c r="K446" s="415"/>
      <c r="L446" s="415"/>
      <c r="M446" s="415"/>
      <c r="N446" s="415"/>
      <c r="O446" s="415"/>
      <c r="P446" s="415"/>
    </row>
    <row r="447" spans="1:16">
      <c r="A447" s="80" t="str">
        <f t="shared" si="50"/>
        <v/>
      </c>
      <c r="B447" s="80" t="str">
        <f t="shared" si="51"/>
        <v/>
      </c>
      <c r="C447" s="80" t="str">
        <f t="shared" si="52"/>
        <v/>
      </c>
      <c r="D447" s="80" t="str">
        <f t="shared" si="53"/>
        <v/>
      </c>
      <c r="E447" s="80" t="str">
        <f t="shared" si="54"/>
        <v/>
      </c>
      <c r="F447" s="80" t="str">
        <f t="shared" si="57"/>
        <v/>
      </c>
      <c r="G447" s="80" t="str">
        <f t="shared" si="57"/>
        <v/>
      </c>
      <c r="H447" s="80" t="str">
        <f t="shared" si="57"/>
        <v/>
      </c>
      <c r="I447" s="413"/>
      <c r="J447" s="414"/>
      <c r="K447" s="415"/>
      <c r="L447" s="415"/>
      <c r="M447" s="415"/>
      <c r="N447" s="415"/>
      <c r="O447" s="415"/>
      <c r="P447" s="415"/>
    </row>
    <row r="448" spans="1:16">
      <c r="A448" s="80" t="str">
        <f t="shared" si="50"/>
        <v/>
      </c>
      <c r="B448" s="80" t="str">
        <f t="shared" si="51"/>
        <v/>
      </c>
      <c r="C448" s="80" t="str">
        <f t="shared" si="52"/>
        <v/>
      </c>
      <c r="D448" s="80" t="str">
        <f t="shared" si="53"/>
        <v/>
      </c>
      <c r="E448" s="80" t="str">
        <f t="shared" si="54"/>
        <v/>
      </c>
      <c r="F448" s="80" t="str">
        <f t="shared" si="57"/>
        <v/>
      </c>
      <c r="G448" s="80" t="str">
        <f t="shared" si="57"/>
        <v/>
      </c>
      <c r="H448" s="80" t="str">
        <f t="shared" si="57"/>
        <v/>
      </c>
      <c r="I448" s="413"/>
      <c r="J448" s="414"/>
      <c r="K448" s="415"/>
      <c r="L448" s="415"/>
      <c r="M448" s="415"/>
      <c r="N448" s="415"/>
      <c r="O448" s="415"/>
      <c r="P448" s="415"/>
    </row>
    <row r="449" spans="1:16">
      <c r="A449" s="80" t="str">
        <f t="shared" si="50"/>
        <v/>
      </c>
      <c r="B449" s="80" t="str">
        <f t="shared" si="51"/>
        <v/>
      </c>
      <c r="C449" s="80" t="str">
        <f t="shared" si="52"/>
        <v/>
      </c>
      <c r="D449" s="80" t="str">
        <f t="shared" si="53"/>
        <v/>
      </c>
      <c r="E449" s="80" t="str">
        <f t="shared" si="54"/>
        <v/>
      </c>
      <c r="F449" s="80" t="str">
        <f t="shared" si="57"/>
        <v/>
      </c>
      <c r="G449" s="80" t="str">
        <f t="shared" si="57"/>
        <v/>
      </c>
      <c r="H449" s="80" t="str">
        <f t="shared" si="57"/>
        <v/>
      </c>
      <c r="I449" s="413"/>
      <c r="J449" s="414"/>
      <c r="K449" s="415"/>
      <c r="L449" s="415"/>
      <c r="M449" s="415"/>
      <c r="N449" s="415"/>
      <c r="O449" s="415"/>
      <c r="P449" s="415"/>
    </row>
    <row r="450" spans="1:16">
      <c r="A450" s="80" t="str">
        <f t="shared" si="50"/>
        <v/>
      </c>
      <c r="B450" s="80" t="str">
        <f t="shared" si="51"/>
        <v/>
      </c>
      <c r="C450" s="80" t="str">
        <f t="shared" si="52"/>
        <v/>
      </c>
      <c r="D450" s="80" t="str">
        <f t="shared" si="53"/>
        <v/>
      </c>
      <c r="E450" s="80" t="str">
        <f t="shared" si="54"/>
        <v/>
      </c>
      <c r="F450" s="80" t="str">
        <f t="shared" si="57"/>
        <v/>
      </c>
      <c r="G450" s="80" t="str">
        <f t="shared" si="57"/>
        <v/>
      </c>
      <c r="H450" s="80" t="str">
        <f t="shared" si="57"/>
        <v/>
      </c>
      <c r="I450" s="413"/>
      <c r="J450" s="414"/>
      <c r="K450" s="415"/>
      <c r="L450" s="415"/>
      <c r="M450" s="415"/>
      <c r="N450" s="415"/>
      <c r="O450" s="415"/>
      <c r="P450" s="415"/>
    </row>
    <row r="451" spans="1:16">
      <c r="A451" s="80" t="str">
        <f t="shared" si="50"/>
        <v/>
      </c>
      <c r="B451" s="80" t="str">
        <f t="shared" si="51"/>
        <v/>
      </c>
      <c r="C451" s="80" t="str">
        <f t="shared" si="52"/>
        <v/>
      </c>
      <c r="D451" s="80" t="str">
        <f t="shared" si="53"/>
        <v/>
      </c>
      <c r="E451" s="80" t="str">
        <f t="shared" si="54"/>
        <v/>
      </c>
      <c r="F451" s="80" t="str">
        <f t="shared" si="57"/>
        <v/>
      </c>
      <c r="G451" s="80" t="str">
        <f t="shared" si="57"/>
        <v/>
      </c>
      <c r="H451" s="80" t="str">
        <f t="shared" si="57"/>
        <v/>
      </c>
      <c r="I451" s="413"/>
      <c r="J451" s="414"/>
      <c r="K451" s="415"/>
      <c r="L451" s="415"/>
      <c r="M451" s="415"/>
      <c r="N451" s="415"/>
      <c r="O451" s="415"/>
      <c r="P451" s="415"/>
    </row>
    <row r="452" spans="1:16">
      <c r="A452" s="80" t="str">
        <f t="shared" si="50"/>
        <v/>
      </c>
      <c r="B452" s="80" t="str">
        <f t="shared" si="51"/>
        <v/>
      </c>
      <c r="C452" s="80" t="str">
        <f t="shared" si="52"/>
        <v/>
      </c>
      <c r="D452" s="80" t="str">
        <f t="shared" si="53"/>
        <v/>
      </c>
      <c r="E452" s="80" t="str">
        <f t="shared" si="54"/>
        <v/>
      </c>
      <c r="F452" s="80" t="str">
        <f t="shared" si="57"/>
        <v/>
      </c>
      <c r="G452" s="80" t="str">
        <f t="shared" si="57"/>
        <v/>
      </c>
      <c r="H452" s="80" t="str">
        <f t="shared" si="57"/>
        <v/>
      </c>
      <c r="I452" s="413"/>
      <c r="J452" s="414"/>
      <c r="K452" s="415"/>
      <c r="L452" s="415"/>
      <c r="M452" s="415"/>
      <c r="N452" s="415"/>
      <c r="O452" s="415"/>
      <c r="P452" s="415"/>
    </row>
    <row r="453" spans="1:16">
      <c r="A453" s="80" t="str">
        <f t="shared" ref="A453:A516" si="58">IF(Cptes1="","",LEFT(Cptes1,2))</f>
        <v/>
      </c>
      <c r="B453" s="80" t="str">
        <f t="shared" ref="B453:B516" si="59">IF(Cptes1="","",LEFT(Cptes1,3))</f>
        <v/>
      </c>
      <c r="C453" s="80" t="str">
        <f t="shared" ref="C453:C516" si="60">IF(Cptes1="","",LEFT(Cptes1,4))</f>
        <v/>
      </c>
      <c r="D453" s="80" t="str">
        <f t="shared" ref="D453:D516" si="61">IF(Cptes1="","",LEFT(Cptes1,5))</f>
        <v/>
      </c>
      <c r="E453" s="80" t="str">
        <f t="shared" ref="E453:E516" si="62">IF(Cptes1="","",LEFT(Cptes1,6))</f>
        <v/>
      </c>
      <c r="F453" s="80" t="str">
        <f t="shared" si="57"/>
        <v/>
      </c>
      <c r="G453" s="80" t="str">
        <f t="shared" si="57"/>
        <v/>
      </c>
      <c r="H453" s="80" t="str">
        <f t="shared" si="57"/>
        <v/>
      </c>
      <c r="I453" s="413"/>
      <c r="J453" s="414"/>
      <c r="K453" s="415"/>
      <c r="L453" s="415"/>
      <c r="M453" s="415"/>
      <c r="N453" s="415"/>
      <c r="O453" s="415"/>
      <c r="P453" s="415"/>
    </row>
    <row r="454" spans="1:16">
      <c r="A454" s="80" t="str">
        <f t="shared" si="58"/>
        <v/>
      </c>
      <c r="B454" s="80" t="str">
        <f t="shared" si="59"/>
        <v/>
      </c>
      <c r="C454" s="80" t="str">
        <f t="shared" si="60"/>
        <v/>
      </c>
      <c r="D454" s="80" t="str">
        <f t="shared" si="61"/>
        <v/>
      </c>
      <c r="E454" s="80" t="str">
        <f t="shared" si="62"/>
        <v/>
      </c>
      <c r="F454" s="80" t="str">
        <f t="shared" si="57"/>
        <v/>
      </c>
      <c r="G454" s="80" t="str">
        <f t="shared" si="57"/>
        <v/>
      </c>
      <c r="H454" s="80" t="str">
        <f t="shared" si="57"/>
        <v/>
      </c>
      <c r="I454" s="413"/>
      <c r="J454" s="414"/>
      <c r="K454" s="415"/>
      <c r="L454" s="415"/>
      <c r="M454" s="415"/>
      <c r="N454" s="415"/>
      <c r="O454" s="415"/>
      <c r="P454" s="415"/>
    </row>
    <row r="455" spans="1:16">
      <c r="A455" s="80" t="str">
        <f t="shared" si="58"/>
        <v/>
      </c>
      <c r="B455" s="80" t="str">
        <f t="shared" si="59"/>
        <v/>
      </c>
      <c r="C455" s="80" t="str">
        <f t="shared" si="60"/>
        <v/>
      </c>
      <c r="D455" s="80" t="str">
        <f t="shared" si="61"/>
        <v/>
      </c>
      <c r="E455" s="80" t="str">
        <f t="shared" si="62"/>
        <v/>
      </c>
      <c r="F455" s="80" t="str">
        <f t="shared" si="57"/>
        <v/>
      </c>
      <c r="G455" s="80" t="str">
        <f t="shared" si="57"/>
        <v/>
      </c>
      <c r="H455" s="80" t="str">
        <f t="shared" si="57"/>
        <v/>
      </c>
      <c r="I455" s="413"/>
      <c r="J455" s="414"/>
      <c r="K455" s="415"/>
      <c r="L455" s="415"/>
      <c r="M455" s="415"/>
      <c r="N455" s="415"/>
      <c r="O455" s="415"/>
      <c r="P455" s="415"/>
    </row>
    <row r="456" spans="1:16">
      <c r="A456" s="80" t="str">
        <f t="shared" si="58"/>
        <v/>
      </c>
      <c r="B456" s="80" t="str">
        <f t="shared" si="59"/>
        <v/>
      </c>
      <c r="C456" s="80" t="str">
        <f t="shared" si="60"/>
        <v/>
      </c>
      <c r="D456" s="80" t="str">
        <f t="shared" si="61"/>
        <v/>
      </c>
      <c r="E456" s="80" t="str">
        <f t="shared" si="62"/>
        <v/>
      </c>
      <c r="F456" s="80" t="str">
        <f t="shared" si="57"/>
        <v/>
      </c>
      <c r="G456" s="80" t="str">
        <f t="shared" si="57"/>
        <v/>
      </c>
      <c r="H456" s="80" t="str">
        <f t="shared" si="57"/>
        <v/>
      </c>
      <c r="I456" s="413"/>
      <c r="J456" s="414"/>
      <c r="K456" s="415"/>
      <c r="L456" s="415"/>
      <c r="M456" s="415"/>
      <c r="N456" s="415"/>
      <c r="O456" s="415"/>
      <c r="P456" s="415"/>
    </row>
    <row r="457" spans="1:16">
      <c r="A457" s="80" t="str">
        <f t="shared" si="58"/>
        <v/>
      </c>
      <c r="B457" s="80" t="str">
        <f t="shared" si="59"/>
        <v/>
      </c>
      <c r="C457" s="80" t="str">
        <f t="shared" si="60"/>
        <v/>
      </c>
      <c r="D457" s="80" t="str">
        <f t="shared" si="61"/>
        <v/>
      </c>
      <c r="E457" s="80" t="str">
        <f t="shared" si="62"/>
        <v/>
      </c>
      <c r="F457" s="80" t="str">
        <f t="shared" si="57"/>
        <v/>
      </c>
      <c r="G457" s="80" t="str">
        <f t="shared" si="57"/>
        <v/>
      </c>
      <c r="H457" s="80" t="str">
        <f t="shared" si="57"/>
        <v/>
      </c>
      <c r="I457" s="413"/>
      <c r="J457" s="414"/>
      <c r="K457" s="415"/>
      <c r="L457" s="415"/>
      <c r="M457" s="415"/>
      <c r="N457" s="415"/>
      <c r="O457" s="415"/>
      <c r="P457" s="415"/>
    </row>
    <row r="458" spans="1:16">
      <c r="A458" s="80" t="str">
        <f t="shared" si="58"/>
        <v/>
      </c>
      <c r="B458" s="80" t="str">
        <f t="shared" si="59"/>
        <v/>
      </c>
      <c r="C458" s="80" t="str">
        <f t="shared" si="60"/>
        <v/>
      </c>
      <c r="D458" s="80" t="str">
        <f t="shared" si="61"/>
        <v/>
      </c>
      <c r="E458" s="80" t="str">
        <f t="shared" si="62"/>
        <v/>
      </c>
      <c r="F458" s="80" t="str">
        <f t="shared" si="57"/>
        <v/>
      </c>
      <c r="G458" s="80" t="str">
        <f t="shared" si="57"/>
        <v/>
      </c>
      <c r="H458" s="80" t="str">
        <f t="shared" si="57"/>
        <v/>
      </c>
      <c r="I458" s="413"/>
      <c r="J458" s="414"/>
      <c r="K458" s="415"/>
      <c r="L458" s="415"/>
      <c r="M458" s="415"/>
      <c r="N458" s="415"/>
      <c r="O458" s="415"/>
      <c r="P458" s="415"/>
    </row>
    <row r="459" spans="1:16">
      <c r="A459" s="80" t="str">
        <f t="shared" si="58"/>
        <v/>
      </c>
      <c r="B459" s="80" t="str">
        <f t="shared" si="59"/>
        <v/>
      </c>
      <c r="C459" s="80" t="str">
        <f t="shared" si="60"/>
        <v/>
      </c>
      <c r="D459" s="80" t="str">
        <f t="shared" si="61"/>
        <v/>
      </c>
      <c r="E459" s="80" t="str">
        <f t="shared" si="62"/>
        <v/>
      </c>
      <c r="F459" s="80" t="str">
        <f t="shared" si="57"/>
        <v/>
      </c>
      <c r="G459" s="80" t="str">
        <f t="shared" si="57"/>
        <v/>
      </c>
      <c r="H459" s="80" t="str">
        <f t="shared" si="57"/>
        <v/>
      </c>
      <c r="I459" s="413"/>
      <c r="J459" s="414"/>
      <c r="K459" s="415"/>
      <c r="L459" s="415"/>
      <c r="M459" s="415"/>
      <c r="N459" s="415"/>
      <c r="O459" s="415"/>
      <c r="P459" s="415"/>
    </row>
    <row r="460" spans="1:16">
      <c r="A460" s="80" t="str">
        <f t="shared" si="58"/>
        <v/>
      </c>
      <c r="B460" s="80" t="str">
        <f t="shared" si="59"/>
        <v/>
      </c>
      <c r="C460" s="80" t="str">
        <f t="shared" si="60"/>
        <v/>
      </c>
      <c r="D460" s="80" t="str">
        <f t="shared" si="61"/>
        <v/>
      </c>
      <c r="E460" s="80" t="str">
        <f t="shared" si="62"/>
        <v/>
      </c>
      <c r="F460" s="80" t="str">
        <f t="shared" si="57"/>
        <v/>
      </c>
      <c r="G460" s="80" t="str">
        <f t="shared" si="57"/>
        <v/>
      </c>
      <c r="H460" s="80" t="str">
        <f t="shared" si="57"/>
        <v/>
      </c>
      <c r="I460" s="413"/>
      <c r="J460" s="414"/>
      <c r="K460" s="415"/>
      <c r="L460" s="415"/>
      <c r="M460" s="415"/>
      <c r="N460" s="415"/>
      <c r="O460" s="415"/>
      <c r="P460" s="415"/>
    </row>
    <row r="461" spans="1:16">
      <c r="A461" s="80" t="str">
        <f t="shared" si="58"/>
        <v/>
      </c>
      <c r="B461" s="80" t="str">
        <f t="shared" si="59"/>
        <v/>
      </c>
      <c r="C461" s="80" t="str">
        <f t="shared" si="60"/>
        <v/>
      </c>
      <c r="D461" s="80" t="str">
        <f t="shared" si="61"/>
        <v/>
      </c>
      <c r="E461" s="80" t="str">
        <f t="shared" si="62"/>
        <v/>
      </c>
      <c r="F461" s="80" t="str">
        <f t="shared" si="57"/>
        <v/>
      </c>
      <c r="G461" s="80" t="str">
        <f t="shared" si="57"/>
        <v/>
      </c>
      <c r="H461" s="80" t="str">
        <f t="shared" si="57"/>
        <v/>
      </c>
      <c r="I461" s="413"/>
      <c r="J461" s="414"/>
      <c r="K461" s="415"/>
      <c r="L461" s="415"/>
      <c r="M461" s="415"/>
      <c r="N461" s="415"/>
      <c r="O461" s="415"/>
      <c r="P461" s="415"/>
    </row>
    <row r="462" spans="1:16">
      <c r="A462" s="80" t="str">
        <f t="shared" si="58"/>
        <v/>
      </c>
      <c r="B462" s="80" t="str">
        <f t="shared" si="59"/>
        <v/>
      </c>
      <c r="C462" s="80" t="str">
        <f t="shared" si="60"/>
        <v/>
      </c>
      <c r="D462" s="80" t="str">
        <f t="shared" si="61"/>
        <v/>
      </c>
      <c r="E462" s="80" t="str">
        <f t="shared" si="62"/>
        <v/>
      </c>
      <c r="F462" s="80" t="str">
        <f t="shared" si="57"/>
        <v/>
      </c>
      <c r="G462" s="80" t="str">
        <f t="shared" si="57"/>
        <v/>
      </c>
      <c r="H462" s="80" t="str">
        <f t="shared" si="57"/>
        <v/>
      </c>
      <c r="I462" s="413"/>
      <c r="J462" s="414"/>
      <c r="K462" s="415"/>
      <c r="L462" s="415"/>
      <c r="M462" s="415"/>
      <c r="N462" s="415"/>
      <c r="O462" s="415"/>
      <c r="P462" s="415"/>
    </row>
    <row r="463" spans="1:16">
      <c r="A463" s="80" t="str">
        <f t="shared" si="58"/>
        <v/>
      </c>
      <c r="B463" s="80" t="str">
        <f t="shared" si="59"/>
        <v/>
      </c>
      <c r="C463" s="80" t="str">
        <f t="shared" si="60"/>
        <v/>
      </c>
      <c r="D463" s="80" t="str">
        <f t="shared" si="61"/>
        <v/>
      </c>
      <c r="E463" s="80" t="str">
        <f t="shared" si="62"/>
        <v/>
      </c>
      <c r="F463" s="80" t="str">
        <f t="shared" si="57"/>
        <v/>
      </c>
      <c r="G463" s="80" t="str">
        <f t="shared" si="57"/>
        <v/>
      </c>
      <c r="H463" s="80" t="str">
        <f t="shared" si="57"/>
        <v/>
      </c>
      <c r="I463" s="413"/>
      <c r="J463" s="414"/>
      <c r="K463" s="415"/>
      <c r="L463" s="415"/>
      <c r="M463" s="415"/>
      <c r="N463" s="415"/>
      <c r="O463" s="415"/>
      <c r="P463" s="415"/>
    </row>
    <row r="464" spans="1:16">
      <c r="A464" s="80" t="str">
        <f t="shared" si="58"/>
        <v/>
      </c>
      <c r="B464" s="80" t="str">
        <f t="shared" si="59"/>
        <v/>
      </c>
      <c r="C464" s="80" t="str">
        <f t="shared" si="60"/>
        <v/>
      </c>
      <c r="D464" s="80" t="str">
        <f t="shared" si="61"/>
        <v/>
      </c>
      <c r="E464" s="80" t="str">
        <f t="shared" si="62"/>
        <v/>
      </c>
      <c r="F464" s="80" t="str">
        <f t="shared" si="57"/>
        <v/>
      </c>
      <c r="G464" s="80" t="str">
        <f t="shared" si="57"/>
        <v/>
      </c>
      <c r="H464" s="80" t="str">
        <f t="shared" si="57"/>
        <v/>
      </c>
      <c r="I464" s="413"/>
      <c r="J464" s="414"/>
      <c r="K464" s="415"/>
      <c r="L464" s="415"/>
      <c r="M464" s="415"/>
      <c r="N464" s="415"/>
      <c r="O464" s="415"/>
      <c r="P464" s="415"/>
    </row>
    <row r="465" spans="1:16">
      <c r="A465" s="80" t="str">
        <f t="shared" si="58"/>
        <v/>
      </c>
      <c r="B465" s="80" t="str">
        <f t="shared" si="59"/>
        <v/>
      </c>
      <c r="C465" s="80" t="str">
        <f t="shared" si="60"/>
        <v/>
      </c>
      <c r="D465" s="80" t="str">
        <f t="shared" si="61"/>
        <v/>
      </c>
      <c r="E465" s="80" t="str">
        <f t="shared" si="62"/>
        <v/>
      </c>
      <c r="F465" s="80" t="str">
        <f t="shared" ref="F465:H484" si="63">IF(Cptes1="","",LEFT(Cptes1,7))</f>
        <v/>
      </c>
      <c r="G465" s="80" t="str">
        <f t="shared" si="63"/>
        <v/>
      </c>
      <c r="H465" s="80" t="str">
        <f t="shared" si="63"/>
        <v/>
      </c>
      <c r="I465" s="413"/>
      <c r="J465" s="414"/>
      <c r="K465" s="415"/>
      <c r="L465" s="415"/>
      <c r="M465" s="415"/>
      <c r="N465" s="415"/>
      <c r="O465" s="415"/>
      <c r="P465" s="415"/>
    </row>
    <row r="466" spans="1:16">
      <c r="A466" s="80" t="str">
        <f t="shared" si="58"/>
        <v/>
      </c>
      <c r="B466" s="80" t="str">
        <f t="shared" si="59"/>
        <v/>
      </c>
      <c r="C466" s="80" t="str">
        <f t="shared" si="60"/>
        <v/>
      </c>
      <c r="D466" s="80" t="str">
        <f t="shared" si="61"/>
        <v/>
      </c>
      <c r="E466" s="80" t="str">
        <f t="shared" si="62"/>
        <v/>
      </c>
      <c r="F466" s="80" t="str">
        <f t="shared" si="63"/>
        <v/>
      </c>
      <c r="G466" s="80" t="str">
        <f t="shared" si="63"/>
        <v/>
      </c>
      <c r="H466" s="80" t="str">
        <f t="shared" si="63"/>
        <v/>
      </c>
      <c r="I466" s="413"/>
      <c r="J466" s="414"/>
      <c r="K466" s="415"/>
      <c r="L466" s="415"/>
      <c r="M466" s="415"/>
      <c r="N466" s="415"/>
      <c r="O466" s="415"/>
      <c r="P466" s="415"/>
    </row>
    <row r="467" spans="1:16">
      <c r="A467" s="80" t="str">
        <f t="shared" si="58"/>
        <v/>
      </c>
      <c r="B467" s="80" t="str">
        <f t="shared" si="59"/>
        <v/>
      </c>
      <c r="C467" s="80" t="str">
        <f t="shared" si="60"/>
        <v/>
      </c>
      <c r="D467" s="80" t="str">
        <f t="shared" si="61"/>
        <v/>
      </c>
      <c r="E467" s="80" t="str">
        <f t="shared" si="62"/>
        <v/>
      </c>
      <c r="F467" s="80" t="str">
        <f t="shared" si="63"/>
        <v/>
      </c>
      <c r="G467" s="80" t="str">
        <f t="shared" si="63"/>
        <v/>
      </c>
      <c r="H467" s="80" t="str">
        <f t="shared" si="63"/>
        <v/>
      </c>
      <c r="I467" s="413"/>
      <c r="J467" s="414"/>
      <c r="K467" s="415"/>
      <c r="L467" s="415"/>
      <c r="M467" s="415"/>
      <c r="N467" s="415"/>
      <c r="O467" s="415"/>
      <c r="P467" s="415"/>
    </row>
    <row r="468" spans="1:16">
      <c r="A468" s="80" t="str">
        <f t="shared" si="58"/>
        <v/>
      </c>
      <c r="B468" s="80" t="str">
        <f t="shared" si="59"/>
        <v/>
      </c>
      <c r="C468" s="80" t="str">
        <f t="shared" si="60"/>
        <v/>
      </c>
      <c r="D468" s="80" t="str">
        <f t="shared" si="61"/>
        <v/>
      </c>
      <c r="E468" s="80" t="str">
        <f t="shared" si="62"/>
        <v/>
      </c>
      <c r="F468" s="80" t="str">
        <f t="shared" si="63"/>
        <v/>
      </c>
      <c r="G468" s="80" t="str">
        <f t="shared" si="63"/>
        <v/>
      </c>
      <c r="H468" s="80" t="str">
        <f t="shared" si="63"/>
        <v/>
      </c>
      <c r="I468" s="413"/>
      <c r="J468" s="414"/>
      <c r="K468" s="415"/>
      <c r="L468" s="415"/>
      <c r="M468" s="415"/>
      <c r="N468" s="415"/>
      <c r="O468" s="415"/>
      <c r="P468" s="415"/>
    </row>
    <row r="469" spans="1:16">
      <c r="A469" s="80" t="str">
        <f t="shared" si="58"/>
        <v/>
      </c>
      <c r="B469" s="80" t="str">
        <f t="shared" si="59"/>
        <v/>
      </c>
      <c r="C469" s="80" t="str">
        <f t="shared" si="60"/>
        <v/>
      </c>
      <c r="D469" s="80" t="str">
        <f t="shared" si="61"/>
        <v/>
      </c>
      <c r="E469" s="80" t="str">
        <f t="shared" si="62"/>
        <v/>
      </c>
      <c r="F469" s="80" t="str">
        <f t="shared" si="63"/>
        <v/>
      </c>
      <c r="G469" s="80" t="str">
        <f t="shared" si="63"/>
        <v/>
      </c>
      <c r="H469" s="80" t="str">
        <f t="shared" si="63"/>
        <v/>
      </c>
      <c r="I469" s="413"/>
      <c r="J469" s="414"/>
      <c r="K469" s="415"/>
      <c r="L469" s="415"/>
      <c r="M469" s="415"/>
      <c r="N469" s="415"/>
      <c r="O469" s="415"/>
      <c r="P469" s="415"/>
    </row>
    <row r="470" spans="1:16">
      <c r="A470" s="80" t="str">
        <f t="shared" si="58"/>
        <v/>
      </c>
      <c r="B470" s="80" t="str">
        <f t="shared" si="59"/>
        <v/>
      </c>
      <c r="C470" s="80" t="str">
        <f t="shared" si="60"/>
        <v/>
      </c>
      <c r="D470" s="80" t="str">
        <f t="shared" si="61"/>
        <v/>
      </c>
      <c r="E470" s="80" t="str">
        <f t="shared" si="62"/>
        <v/>
      </c>
      <c r="F470" s="80" t="str">
        <f t="shared" si="63"/>
        <v/>
      </c>
      <c r="G470" s="80" t="str">
        <f t="shared" si="63"/>
        <v/>
      </c>
      <c r="H470" s="80" t="str">
        <f t="shared" si="63"/>
        <v/>
      </c>
      <c r="I470" s="413"/>
      <c r="J470" s="414"/>
      <c r="K470" s="415"/>
      <c r="L470" s="415"/>
      <c r="M470" s="415"/>
      <c r="N470" s="415"/>
      <c r="O470" s="415"/>
      <c r="P470" s="415"/>
    </row>
    <row r="471" spans="1:16">
      <c r="A471" s="80" t="str">
        <f t="shared" si="58"/>
        <v/>
      </c>
      <c r="B471" s="80" t="str">
        <f t="shared" si="59"/>
        <v/>
      </c>
      <c r="C471" s="80" t="str">
        <f t="shared" si="60"/>
        <v/>
      </c>
      <c r="D471" s="80" t="str">
        <f t="shared" si="61"/>
        <v/>
      </c>
      <c r="E471" s="80" t="str">
        <f t="shared" si="62"/>
        <v/>
      </c>
      <c r="F471" s="80" t="str">
        <f t="shared" si="63"/>
        <v/>
      </c>
      <c r="G471" s="80" t="str">
        <f t="shared" si="63"/>
        <v/>
      </c>
      <c r="H471" s="80" t="str">
        <f t="shared" si="63"/>
        <v/>
      </c>
      <c r="I471" s="413"/>
      <c r="J471" s="414"/>
      <c r="K471" s="415"/>
      <c r="L471" s="415"/>
      <c r="M471" s="415"/>
      <c r="N471" s="415"/>
      <c r="O471" s="415"/>
      <c r="P471" s="415"/>
    </row>
    <row r="472" spans="1:16">
      <c r="A472" s="80" t="str">
        <f t="shared" si="58"/>
        <v/>
      </c>
      <c r="B472" s="80" t="str">
        <f t="shared" si="59"/>
        <v/>
      </c>
      <c r="C472" s="80" t="str">
        <f t="shared" si="60"/>
        <v/>
      </c>
      <c r="D472" s="80" t="str">
        <f t="shared" si="61"/>
        <v/>
      </c>
      <c r="E472" s="80" t="str">
        <f t="shared" si="62"/>
        <v/>
      </c>
      <c r="F472" s="80" t="str">
        <f t="shared" si="63"/>
        <v/>
      </c>
      <c r="G472" s="80" t="str">
        <f t="shared" si="63"/>
        <v/>
      </c>
      <c r="H472" s="80" t="str">
        <f t="shared" si="63"/>
        <v/>
      </c>
      <c r="I472" s="413"/>
      <c r="J472" s="414"/>
      <c r="K472" s="415"/>
      <c r="L472" s="415"/>
      <c r="M472" s="415"/>
      <c r="N472" s="415"/>
      <c r="O472" s="415"/>
      <c r="P472" s="415"/>
    </row>
    <row r="473" spans="1:16">
      <c r="A473" s="80" t="str">
        <f t="shared" si="58"/>
        <v/>
      </c>
      <c r="B473" s="80" t="str">
        <f t="shared" si="59"/>
        <v/>
      </c>
      <c r="C473" s="80" t="str">
        <f t="shared" si="60"/>
        <v/>
      </c>
      <c r="D473" s="80" t="str">
        <f t="shared" si="61"/>
        <v/>
      </c>
      <c r="E473" s="80" t="str">
        <f t="shared" si="62"/>
        <v/>
      </c>
      <c r="F473" s="80" t="str">
        <f t="shared" si="63"/>
        <v/>
      </c>
      <c r="G473" s="80" t="str">
        <f t="shared" si="63"/>
        <v/>
      </c>
      <c r="H473" s="80" t="str">
        <f t="shared" si="63"/>
        <v/>
      </c>
      <c r="I473" s="413"/>
      <c r="J473" s="414"/>
      <c r="K473" s="415"/>
      <c r="L473" s="415"/>
      <c r="M473" s="415"/>
      <c r="N473" s="415"/>
      <c r="O473" s="415"/>
      <c r="P473" s="415"/>
    </row>
    <row r="474" spans="1:16">
      <c r="A474" s="80" t="str">
        <f t="shared" si="58"/>
        <v/>
      </c>
      <c r="B474" s="80" t="str">
        <f t="shared" si="59"/>
        <v/>
      </c>
      <c r="C474" s="80" t="str">
        <f t="shared" si="60"/>
        <v/>
      </c>
      <c r="D474" s="80" t="str">
        <f t="shared" si="61"/>
        <v/>
      </c>
      <c r="E474" s="80" t="str">
        <f t="shared" si="62"/>
        <v/>
      </c>
      <c r="F474" s="80" t="str">
        <f t="shared" si="63"/>
        <v/>
      </c>
      <c r="G474" s="80" t="str">
        <f t="shared" si="63"/>
        <v/>
      </c>
      <c r="H474" s="80" t="str">
        <f t="shared" si="63"/>
        <v/>
      </c>
      <c r="I474" s="413"/>
      <c r="J474" s="414"/>
      <c r="K474" s="415"/>
      <c r="L474" s="415"/>
      <c r="M474" s="415"/>
      <c r="N474" s="415"/>
      <c r="O474" s="415"/>
      <c r="P474" s="415"/>
    </row>
    <row r="475" spans="1:16">
      <c r="A475" s="80" t="str">
        <f t="shared" si="58"/>
        <v/>
      </c>
      <c r="B475" s="80" t="str">
        <f t="shared" si="59"/>
        <v/>
      </c>
      <c r="C475" s="80" t="str">
        <f t="shared" si="60"/>
        <v/>
      </c>
      <c r="D475" s="80" t="str">
        <f t="shared" si="61"/>
        <v/>
      </c>
      <c r="E475" s="80" t="str">
        <f t="shared" si="62"/>
        <v/>
      </c>
      <c r="F475" s="80" t="str">
        <f t="shared" si="63"/>
        <v/>
      </c>
      <c r="G475" s="80" t="str">
        <f t="shared" si="63"/>
        <v/>
      </c>
      <c r="H475" s="80" t="str">
        <f t="shared" si="63"/>
        <v/>
      </c>
      <c r="I475" s="413"/>
      <c r="J475" s="414"/>
      <c r="K475" s="415"/>
      <c r="L475" s="415"/>
      <c r="M475" s="415"/>
      <c r="N475" s="415"/>
      <c r="O475" s="415"/>
      <c r="P475" s="415"/>
    </row>
    <row r="476" spans="1:16">
      <c r="A476" s="80" t="str">
        <f t="shared" si="58"/>
        <v/>
      </c>
      <c r="B476" s="80" t="str">
        <f t="shared" si="59"/>
        <v/>
      </c>
      <c r="C476" s="80" t="str">
        <f t="shared" si="60"/>
        <v/>
      </c>
      <c r="D476" s="80" t="str">
        <f t="shared" si="61"/>
        <v/>
      </c>
      <c r="E476" s="80" t="str">
        <f t="shared" si="62"/>
        <v/>
      </c>
      <c r="F476" s="80" t="str">
        <f t="shared" si="63"/>
        <v/>
      </c>
      <c r="G476" s="80" t="str">
        <f t="shared" si="63"/>
        <v/>
      </c>
      <c r="H476" s="80" t="str">
        <f t="shared" si="63"/>
        <v/>
      </c>
      <c r="I476" s="413"/>
      <c r="J476" s="414"/>
      <c r="K476" s="415"/>
      <c r="L476" s="415"/>
      <c r="M476" s="415"/>
      <c r="N476" s="415"/>
      <c r="O476" s="415"/>
      <c r="P476" s="415"/>
    </row>
    <row r="477" spans="1:16">
      <c r="A477" s="80" t="str">
        <f t="shared" si="58"/>
        <v/>
      </c>
      <c r="B477" s="80" t="str">
        <f t="shared" si="59"/>
        <v/>
      </c>
      <c r="C477" s="80" t="str">
        <f t="shared" si="60"/>
        <v/>
      </c>
      <c r="D477" s="80" t="str">
        <f t="shared" si="61"/>
        <v/>
      </c>
      <c r="E477" s="80" t="str">
        <f t="shared" si="62"/>
        <v/>
      </c>
      <c r="F477" s="80" t="str">
        <f t="shared" si="63"/>
        <v/>
      </c>
      <c r="G477" s="80" t="str">
        <f t="shared" si="63"/>
        <v/>
      </c>
      <c r="H477" s="80" t="str">
        <f t="shared" si="63"/>
        <v/>
      </c>
      <c r="I477" s="413"/>
      <c r="J477" s="414"/>
      <c r="K477" s="415"/>
      <c r="L477" s="415"/>
      <c r="M477" s="415"/>
      <c r="N477" s="415"/>
      <c r="O477" s="415"/>
      <c r="P477" s="415"/>
    </row>
    <row r="478" spans="1:16">
      <c r="A478" s="80" t="str">
        <f t="shared" si="58"/>
        <v/>
      </c>
      <c r="B478" s="80" t="str">
        <f t="shared" si="59"/>
        <v/>
      </c>
      <c r="C478" s="80" t="str">
        <f t="shared" si="60"/>
        <v/>
      </c>
      <c r="D478" s="80" t="str">
        <f t="shared" si="61"/>
        <v/>
      </c>
      <c r="E478" s="80" t="str">
        <f t="shared" si="62"/>
        <v/>
      </c>
      <c r="F478" s="80" t="str">
        <f t="shared" si="63"/>
        <v/>
      </c>
      <c r="G478" s="80" t="str">
        <f t="shared" si="63"/>
        <v/>
      </c>
      <c r="H478" s="80" t="str">
        <f t="shared" si="63"/>
        <v/>
      </c>
      <c r="I478" s="413"/>
      <c r="J478" s="414"/>
      <c r="K478" s="415"/>
      <c r="L478" s="415"/>
      <c r="M478" s="415"/>
      <c r="N478" s="415"/>
      <c r="O478" s="415"/>
      <c r="P478" s="415"/>
    </row>
    <row r="479" spans="1:16">
      <c r="A479" s="80" t="str">
        <f t="shared" si="58"/>
        <v/>
      </c>
      <c r="B479" s="80" t="str">
        <f t="shared" si="59"/>
        <v/>
      </c>
      <c r="C479" s="80" t="str">
        <f t="shared" si="60"/>
        <v/>
      </c>
      <c r="D479" s="80" t="str">
        <f t="shared" si="61"/>
        <v/>
      </c>
      <c r="E479" s="80" t="str">
        <f t="shared" si="62"/>
        <v/>
      </c>
      <c r="F479" s="80" t="str">
        <f t="shared" si="63"/>
        <v/>
      </c>
      <c r="G479" s="80" t="str">
        <f t="shared" si="63"/>
        <v/>
      </c>
      <c r="H479" s="80" t="str">
        <f t="shared" si="63"/>
        <v/>
      </c>
      <c r="I479" s="413"/>
      <c r="J479" s="414"/>
      <c r="K479" s="415"/>
      <c r="L479" s="415"/>
      <c r="M479" s="415"/>
      <c r="N479" s="415"/>
      <c r="O479" s="415"/>
      <c r="P479" s="415"/>
    </row>
    <row r="480" spans="1:16">
      <c r="A480" s="80" t="str">
        <f t="shared" si="58"/>
        <v/>
      </c>
      <c r="B480" s="80" t="str">
        <f t="shared" si="59"/>
        <v/>
      </c>
      <c r="C480" s="80" t="str">
        <f t="shared" si="60"/>
        <v/>
      </c>
      <c r="D480" s="80" t="str">
        <f t="shared" si="61"/>
        <v/>
      </c>
      <c r="E480" s="80" t="str">
        <f t="shared" si="62"/>
        <v/>
      </c>
      <c r="F480" s="80" t="str">
        <f t="shared" si="63"/>
        <v/>
      </c>
      <c r="G480" s="80" t="str">
        <f t="shared" si="63"/>
        <v/>
      </c>
      <c r="H480" s="80" t="str">
        <f t="shared" si="63"/>
        <v/>
      </c>
      <c r="I480" s="413"/>
      <c r="J480" s="414"/>
      <c r="K480" s="415"/>
      <c r="L480" s="415"/>
      <c r="M480" s="415"/>
      <c r="N480" s="415"/>
      <c r="O480" s="415"/>
      <c r="P480" s="415"/>
    </row>
    <row r="481" spans="1:16">
      <c r="A481" s="80" t="str">
        <f t="shared" si="58"/>
        <v/>
      </c>
      <c r="B481" s="80" t="str">
        <f t="shared" si="59"/>
        <v/>
      </c>
      <c r="C481" s="80" t="str">
        <f t="shared" si="60"/>
        <v/>
      </c>
      <c r="D481" s="80" t="str">
        <f t="shared" si="61"/>
        <v/>
      </c>
      <c r="E481" s="80" t="str">
        <f t="shared" si="62"/>
        <v/>
      </c>
      <c r="F481" s="80" t="str">
        <f t="shared" si="63"/>
        <v/>
      </c>
      <c r="G481" s="80" t="str">
        <f t="shared" si="63"/>
        <v/>
      </c>
      <c r="H481" s="80" t="str">
        <f t="shared" si="63"/>
        <v/>
      </c>
      <c r="I481" s="413"/>
      <c r="J481" s="414"/>
      <c r="K481" s="415"/>
      <c r="L481" s="415"/>
      <c r="M481" s="415"/>
      <c r="N481" s="415"/>
      <c r="O481" s="415"/>
      <c r="P481" s="415"/>
    </row>
    <row r="482" spans="1:16">
      <c r="A482" s="80" t="str">
        <f t="shared" si="58"/>
        <v/>
      </c>
      <c r="B482" s="80" t="str">
        <f t="shared" si="59"/>
        <v/>
      </c>
      <c r="C482" s="80" t="str">
        <f t="shared" si="60"/>
        <v/>
      </c>
      <c r="D482" s="80" t="str">
        <f t="shared" si="61"/>
        <v/>
      </c>
      <c r="E482" s="80" t="str">
        <f t="shared" si="62"/>
        <v/>
      </c>
      <c r="F482" s="80" t="str">
        <f t="shared" si="63"/>
        <v/>
      </c>
      <c r="G482" s="80" t="str">
        <f t="shared" si="63"/>
        <v/>
      </c>
      <c r="H482" s="80" t="str">
        <f t="shared" si="63"/>
        <v/>
      </c>
      <c r="I482" s="413"/>
      <c r="J482" s="414"/>
      <c r="K482" s="415"/>
      <c r="L482" s="415"/>
      <c r="M482" s="415"/>
      <c r="N482" s="415"/>
      <c r="O482" s="415"/>
      <c r="P482" s="415"/>
    </row>
    <row r="483" spans="1:16">
      <c r="A483" s="80" t="str">
        <f t="shared" si="58"/>
        <v/>
      </c>
      <c r="B483" s="80" t="str">
        <f t="shared" si="59"/>
        <v/>
      </c>
      <c r="C483" s="80" t="str">
        <f t="shared" si="60"/>
        <v/>
      </c>
      <c r="D483" s="80" t="str">
        <f t="shared" si="61"/>
        <v/>
      </c>
      <c r="E483" s="80" t="str">
        <f t="shared" si="62"/>
        <v/>
      </c>
      <c r="F483" s="80" t="str">
        <f t="shared" si="63"/>
        <v/>
      </c>
      <c r="G483" s="80" t="str">
        <f t="shared" si="63"/>
        <v/>
      </c>
      <c r="H483" s="80" t="str">
        <f t="shared" si="63"/>
        <v/>
      </c>
      <c r="I483" s="413"/>
      <c r="J483" s="414"/>
      <c r="K483" s="415"/>
      <c r="L483" s="415"/>
      <c r="M483" s="415"/>
      <c r="N483" s="415"/>
      <c r="O483" s="415"/>
      <c r="P483" s="415"/>
    </row>
    <row r="484" spans="1:16">
      <c r="A484" s="80" t="str">
        <f t="shared" si="58"/>
        <v/>
      </c>
      <c r="B484" s="80" t="str">
        <f t="shared" si="59"/>
        <v/>
      </c>
      <c r="C484" s="80" t="str">
        <f t="shared" si="60"/>
        <v/>
      </c>
      <c r="D484" s="80" t="str">
        <f t="shared" si="61"/>
        <v/>
      </c>
      <c r="E484" s="80" t="str">
        <f t="shared" si="62"/>
        <v/>
      </c>
      <c r="F484" s="80" t="str">
        <f t="shared" si="63"/>
        <v/>
      </c>
      <c r="G484" s="80" t="str">
        <f t="shared" si="63"/>
        <v/>
      </c>
      <c r="H484" s="80" t="str">
        <f t="shared" si="63"/>
        <v/>
      </c>
      <c r="I484" s="413"/>
      <c r="J484" s="414"/>
      <c r="K484" s="415"/>
      <c r="L484" s="415"/>
      <c r="M484" s="415"/>
      <c r="N484" s="415"/>
      <c r="O484" s="415"/>
      <c r="P484" s="415"/>
    </row>
    <row r="485" spans="1:16">
      <c r="A485" s="80" t="str">
        <f t="shared" si="58"/>
        <v/>
      </c>
      <c r="B485" s="80" t="str">
        <f t="shared" si="59"/>
        <v/>
      </c>
      <c r="C485" s="80" t="str">
        <f t="shared" si="60"/>
        <v/>
      </c>
      <c r="D485" s="80" t="str">
        <f t="shared" si="61"/>
        <v/>
      </c>
      <c r="E485" s="80" t="str">
        <f t="shared" si="62"/>
        <v/>
      </c>
      <c r="F485" s="80" t="str">
        <f t="shared" ref="F485:H504" si="64">IF(Cptes1="","",LEFT(Cptes1,7))</f>
        <v/>
      </c>
      <c r="G485" s="80" t="str">
        <f t="shared" si="64"/>
        <v/>
      </c>
      <c r="H485" s="80" t="str">
        <f t="shared" si="64"/>
        <v/>
      </c>
      <c r="I485" s="413"/>
      <c r="J485" s="414"/>
      <c r="K485" s="415"/>
      <c r="L485" s="415"/>
      <c r="M485" s="415"/>
      <c r="N485" s="415"/>
      <c r="O485" s="415"/>
      <c r="P485" s="415"/>
    </row>
    <row r="486" spans="1:16">
      <c r="A486" s="80" t="str">
        <f t="shared" si="58"/>
        <v/>
      </c>
      <c r="B486" s="80" t="str">
        <f t="shared" si="59"/>
        <v/>
      </c>
      <c r="C486" s="80" t="str">
        <f t="shared" si="60"/>
        <v/>
      </c>
      <c r="D486" s="80" t="str">
        <f t="shared" si="61"/>
        <v/>
      </c>
      <c r="E486" s="80" t="str">
        <f t="shared" si="62"/>
        <v/>
      </c>
      <c r="F486" s="80" t="str">
        <f t="shared" si="64"/>
        <v/>
      </c>
      <c r="G486" s="80" t="str">
        <f t="shared" si="64"/>
        <v/>
      </c>
      <c r="H486" s="80" t="str">
        <f t="shared" si="64"/>
        <v/>
      </c>
      <c r="I486" s="413"/>
      <c r="J486" s="414"/>
      <c r="K486" s="415"/>
      <c r="L486" s="415"/>
      <c r="M486" s="415"/>
      <c r="N486" s="415"/>
      <c r="O486" s="415"/>
      <c r="P486" s="415"/>
    </row>
    <row r="487" spans="1:16">
      <c r="A487" s="80" t="str">
        <f t="shared" si="58"/>
        <v/>
      </c>
      <c r="B487" s="80" t="str">
        <f t="shared" si="59"/>
        <v/>
      </c>
      <c r="C487" s="80" t="str">
        <f t="shared" si="60"/>
        <v/>
      </c>
      <c r="D487" s="80" t="str">
        <f t="shared" si="61"/>
        <v/>
      </c>
      <c r="E487" s="80" t="str">
        <f t="shared" si="62"/>
        <v/>
      </c>
      <c r="F487" s="80" t="str">
        <f t="shared" si="64"/>
        <v/>
      </c>
      <c r="G487" s="80" t="str">
        <f t="shared" si="64"/>
        <v/>
      </c>
      <c r="H487" s="80" t="str">
        <f t="shared" si="64"/>
        <v/>
      </c>
      <c r="I487" s="413"/>
      <c r="J487" s="414"/>
      <c r="K487" s="415"/>
      <c r="L487" s="415"/>
      <c r="M487" s="415"/>
      <c r="N487" s="415"/>
      <c r="O487" s="415"/>
      <c r="P487" s="415"/>
    </row>
    <row r="488" spans="1:16">
      <c r="A488" s="80" t="str">
        <f t="shared" si="58"/>
        <v/>
      </c>
      <c r="B488" s="80" t="str">
        <f t="shared" si="59"/>
        <v/>
      </c>
      <c r="C488" s="80" t="str">
        <f t="shared" si="60"/>
        <v/>
      </c>
      <c r="D488" s="80" t="str">
        <f t="shared" si="61"/>
        <v/>
      </c>
      <c r="E488" s="80" t="str">
        <f t="shared" si="62"/>
        <v/>
      </c>
      <c r="F488" s="80" t="str">
        <f t="shared" si="64"/>
        <v/>
      </c>
      <c r="G488" s="80" t="str">
        <f t="shared" si="64"/>
        <v/>
      </c>
      <c r="H488" s="80" t="str">
        <f t="shared" si="64"/>
        <v/>
      </c>
      <c r="I488" s="413"/>
      <c r="J488" s="414"/>
      <c r="K488" s="415"/>
      <c r="L488" s="415"/>
      <c r="M488" s="415"/>
      <c r="N488" s="415"/>
      <c r="O488" s="415"/>
      <c r="P488" s="415"/>
    </row>
    <row r="489" spans="1:16">
      <c r="A489" s="80" t="str">
        <f t="shared" si="58"/>
        <v/>
      </c>
      <c r="B489" s="80" t="str">
        <f t="shared" si="59"/>
        <v/>
      </c>
      <c r="C489" s="80" t="str">
        <f t="shared" si="60"/>
        <v/>
      </c>
      <c r="D489" s="80" t="str">
        <f t="shared" si="61"/>
        <v/>
      </c>
      <c r="E489" s="80" t="str">
        <f t="shared" si="62"/>
        <v/>
      </c>
      <c r="F489" s="80" t="str">
        <f t="shared" si="64"/>
        <v/>
      </c>
      <c r="G489" s="80" t="str">
        <f t="shared" si="64"/>
        <v/>
      </c>
      <c r="H489" s="80" t="str">
        <f t="shared" si="64"/>
        <v/>
      </c>
      <c r="I489" s="413"/>
      <c r="J489" s="414"/>
      <c r="K489" s="415"/>
      <c r="L489" s="415"/>
      <c r="M489" s="415"/>
      <c r="N489" s="415"/>
      <c r="O489" s="415"/>
      <c r="P489" s="415"/>
    </row>
    <row r="490" spans="1:16">
      <c r="A490" s="80" t="str">
        <f t="shared" si="58"/>
        <v/>
      </c>
      <c r="B490" s="80" t="str">
        <f t="shared" si="59"/>
        <v/>
      </c>
      <c r="C490" s="80" t="str">
        <f t="shared" si="60"/>
        <v/>
      </c>
      <c r="D490" s="80" t="str">
        <f t="shared" si="61"/>
        <v/>
      </c>
      <c r="E490" s="80" t="str">
        <f t="shared" si="62"/>
        <v/>
      </c>
      <c r="F490" s="80" t="str">
        <f t="shared" si="64"/>
        <v/>
      </c>
      <c r="G490" s="80" t="str">
        <f t="shared" si="64"/>
        <v/>
      </c>
      <c r="H490" s="80" t="str">
        <f t="shared" si="64"/>
        <v/>
      </c>
      <c r="I490" s="413"/>
      <c r="J490" s="414"/>
      <c r="K490" s="415"/>
      <c r="L490" s="415"/>
      <c r="M490" s="415"/>
      <c r="N490" s="415"/>
      <c r="O490" s="415"/>
      <c r="P490" s="415"/>
    </row>
    <row r="491" spans="1:16">
      <c r="A491" s="80" t="str">
        <f t="shared" si="58"/>
        <v/>
      </c>
      <c r="B491" s="80" t="str">
        <f t="shared" si="59"/>
        <v/>
      </c>
      <c r="C491" s="80" t="str">
        <f t="shared" si="60"/>
        <v/>
      </c>
      <c r="D491" s="80" t="str">
        <f t="shared" si="61"/>
        <v/>
      </c>
      <c r="E491" s="80" t="str">
        <f t="shared" si="62"/>
        <v/>
      </c>
      <c r="F491" s="80" t="str">
        <f t="shared" si="64"/>
        <v/>
      </c>
      <c r="G491" s="80" t="str">
        <f t="shared" si="64"/>
        <v/>
      </c>
      <c r="H491" s="80" t="str">
        <f t="shared" si="64"/>
        <v/>
      </c>
      <c r="I491" s="413"/>
      <c r="J491" s="414"/>
      <c r="K491" s="415"/>
      <c r="L491" s="415"/>
      <c r="M491" s="415"/>
      <c r="N491" s="415"/>
      <c r="O491" s="415"/>
      <c r="P491" s="415"/>
    </row>
    <row r="492" spans="1:16">
      <c r="A492" s="80" t="str">
        <f t="shared" si="58"/>
        <v/>
      </c>
      <c r="B492" s="80" t="str">
        <f t="shared" si="59"/>
        <v/>
      </c>
      <c r="C492" s="80" t="str">
        <f t="shared" si="60"/>
        <v/>
      </c>
      <c r="D492" s="80" t="str">
        <f t="shared" si="61"/>
        <v/>
      </c>
      <c r="E492" s="80" t="str">
        <f t="shared" si="62"/>
        <v/>
      </c>
      <c r="F492" s="80" t="str">
        <f t="shared" si="64"/>
        <v/>
      </c>
      <c r="G492" s="80" t="str">
        <f t="shared" si="64"/>
        <v/>
      </c>
      <c r="H492" s="80" t="str">
        <f t="shared" si="64"/>
        <v/>
      </c>
      <c r="I492" s="413"/>
      <c r="J492" s="414"/>
      <c r="K492" s="415"/>
      <c r="L492" s="415"/>
      <c r="M492" s="415"/>
      <c r="N492" s="415"/>
      <c r="O492" s="415"/>
      <c r="P492" s="415"/>
    </row>
    <row r="493" spans="1:16">
      <c r="A493" s="80" t="str">
        <f t="shared" si="58"/>
        <v/>
      </c>
      <c r="B493" s="80" t="str">
        <f t="shared" si="59"/>
        <v/>
      </c>
      <c r="C493" s="80" t="str">
        <f t="shared" si="60"/>
        <v/>
      </c>
      <c r="D493" s="80" t="str">
        <f t="shared" si="61"/>
        <v/>
      </c>
      <c r="E493" s="80" t="str">
        <f t="shared" si="62"/>
        <v/>
      </c>
      <c r="F493" s="80" t="str">
        <f t="shared" si="64"/>
        <v/>
      </c>
      <c r="G493" s="80" t="str">
        <f t="shared" si="64"/>
        <v/>
      </c>
      <c r="H493" s="80" t="str">
        <f t="shared" si="64"/>
        <v/>
      </c>
      <c r="I493" s="413"/>
      <c r="J493" s="414"/>
      <c r="K493" s="415"/>
      <c r="L493" s="415"/>
      <c r="M493" s="415"/>
      <c r="N493" s="415"/>
      <c r="O493" s="415"/>
      <c r="P493" s="415"/>
    </row>
    <row r="494" spans="1:16">
      <c r="A494" s="80" t="str">
        <f t="shared" si="58"/>
        <v/>
      </c>
      <c r="B494" s="80" t="str">
        <f t="shared" si="59"/>
        <v/>
      </c>
      <c r="C494" s="80" t="str">
        <f t="shared" si="60"/>
        <v/>
      </c>
      <c r="D494" s="80" t="str">
        <f t="shared" si="61"/>
        <v/>
      </c>
      <c r="E494" s="80" t="str">
        <f t="shared" si="62"/>
        <v/>
      </c>
      <c r="F494" s="80" t="str">
        <f t="shared" si="64"/>
        <v/>
      </c>
      <c r="G494" s="80" t="str">
        <f t="shared" si="64"/>
        <v/>
      </c>
      <c r="H494" s="80" t="str">
        <f t="shared" si="64"/>
        <v/>
      </c>
      <c r="I494" s="413"/>
      <c r="J494" s="414"/>
      <c r="K494" s="415"/>
      <c r="L494" s="415"/>
      <c r="M494" s="415"/>
      <c r="N494" s="415"/>
      <c r="O494" s="415"/>
      <c r="P494" s="415"/>
    </row>
    <row r="495" spans="1:16">
      <c r="A495" s="80" t="str">
        <f t="shared" si="58"/>
        <v/>
      </c>
      <c r="B495" s="80" t="str">
        <f t="shared" si="59"/>
        <v/>
      </c>
      <c r="C495" s="80" t="str">
        <f t="shared" si="60"/>
        <v/>
      </c>
      <c r="D495" s="80" t="str">
        <f t="shared" si="61"/>
        <v/>
      </c>
      <c r="E495" s="80" t="str">
        <f t="shared" si="62"/>
        <v/>
      </c>
      <c r="F495" s="80" t="str">
        <f t="shared" si="64"/>
        <v/>
      </c>
      <c r="G495" s="80" t="str">
        <f t="shared" si="64"/>
        <v/>
      </c>
      <c r="H495" s="80" t="str">
        <f t="shared" si="64"/>
        <v/>
      </c>
      <c r="I495" s="413"/>
      <c r="J495" s="414"/>
      <c r="K495" s="415"/>
      <c r="L495" s="415"/>
      <c r="M495" s="415"/>
      <c r="N495" s="415"/>
      <c r="O495" s="415"/>
      <c r="P495" s="415"/>
    </row>
    <row r="496" spans="1:16">
      <c r="A496" s="80" t="str">
        <f t="shared" si="58"/>
        <v/>
      </c>
      <c r="B496" s="80" t="str">
        <f t="shared" si="59"/>
        <v/>
      </c>
      <c r="C496" s="80" t="str">
        <f t="shared" si="60"/>
        <v/>
      </c>
      <c r="D496" s="80" t="str">
        <f t="shared" si="61"/>
        <v/>
      </c>
      <c r="E496" s="80" t="str">
        <f t="shared" si="62"/>
        <v/>
      </c>
      <c r="F496" s="80" t="str">
        <f t="shared" si="64"/>
        <v/>
      </c>
      <c r="G496" s="80" t="str">
        <f t="shared" si="64"/>
        <v/>
      </c>
      <c r="H496" s="80" t="str">
        <f t="shared" si="64"/>
        <v/>
      </c>
      <c r="I496" s="413"/>
      <c r="J496" s="414"/>
      <c r="K496" s="415"/>
      <c r="L496" s="415"/>
      <c r="M496" s="415"/>
      <c r="N496" s="415"/>
      <c r="O496" s="415"/>
      <c r="P496" s="415"/>
    </row>
    <row r="497" spans="1:16">
      <c r="A497" s="80" t="str">
        <f t="shared" si="58"/>
        <v/>
      </c>
      <c r="B497" s="80" t="str">
        <f t="shared" si="59"/>
        <v/>
      </c>
      <c r="C497" s="80" t="str">
        <f t="shared" si="60"/>
        <v/>
      </c>
      <c r="D497" s="80" t="str">
        <f t="shared" si="61"/>
        <v/>
      </c>
      <c r="E497" s="80" t="str">
        <f t="shared" si="62"/>
        <v/>
      </c>
      <c r="F497" s="80" t="str">
        <f t="shared" si="64"/>
        <v/>
      </c>
      <c r="G497" s="80" t="str">
        <f t="shared" si="64"/>
        <v/>
      </c>
      <c r="H497" s="80" t="str">
        <f t="shared" si="64"/>
        <v/>
      </c>
      <c r="I497" s="413"/>
      <c r="J497" s="414"/>
      <c r="K497" s="415"/>
      <c r="L497" s="415"/>
      <c r="M497" s="415"/>
      <c r="N497" s="415"/>
      <c r="O497" s="415"/>
      <c r="P497" s="415"/>
    </row>
    <row r="498" spans="1:16">
      <c r="A498" s="80" t="str">
        <f t="shared" si="58"/>
        <v/>
      </c>
      <c r="B498" s="80" t="str">
        <f t="shared" si="59"/>
        <v/>
      </c>
      <c r="C498" s="80" t="str">
        <f t="shared" si="60"/>
        <v/>
      </c>
      <c r="D498" s="80" t="str">
        <f t="shared" si="61"/>
        <v/>
      </c>
      <c r="E498" s="80" t="str">
        <f t="shared" si="62"/>
        <v/>
      </c>
      <c r="F498" s="80" t="str">
        <f t="shared" si="64"/>
        <v/>
      </c>
      <c r="G498" s="80" t="str">
        <f t="shared" si="64"/>
        <v/>
      </c>
      <c r="H498" s="80" t="str">
        <f t="shared" si="64"/>
        <v/>
      </c>
      <c r="I498" s="413"/>
      <c r="J498" s="414"/>
      <c r="K498" s="415"/>
      <c r="L498" s="415"/>
      <c r="M498" s="415"/>
      <c r="N498" s="415"/>
      <c r="O498" s="415"/>
      <c r="P498" s="415"/>
    </row>
    <row r="499" spans="1:16">
      <c r="A499" s="80" t="str">
        <f t="shared" si="58"/>
        <v/>
      </c>
      <c r="B499" s="80" t="str">
        <f t="shared" si="59"/>
        <v/>
      </c>
      <c r="C499" s="80" t="str">
        <f t="shared" si="60"/>
        <v/>
      </c>
      <c r="D499" s="80" t="str">
        <f t="shared" si="61"/>
        <v/>
      </c>
      <c r="E499" s="80" t="str">
        <f t="shared" si="62"/>
        <v/>
      </c>
      <c r="F499" s="80" t="str">
        <f t="shared" si="64"/>
        <v/>
      </c>
      <c r="G499" s="80" t="str">
        <f t="shared" si="64"/>
        <v/>
      </c>
      <c r="H499" s="80" t="str">
        <f t="shared" si="64"/>
        <v/>
      </c>
      <c r="I499" s="413"/>
      <c r="J499" s="414"/>
      <c r="K499" s="415"/>
      <c r="L499" s="415"/>
      <c r="M499" s="415"/>
      <c r="N499" s="415"/>
      <c r="O499" s="415"/>
      <c r="P499" s="415"/>
    </row>
    <row r="500" spans="1:16">
      <c r="A500" s="80" t="str">
        <f t="shared" si="58"/>
        <v/>
      </c>
      <c r="B500" s="80" t="str">
        <f t="shared" si="59"/>
        <v/>
      </c>
      <c r="C500" s="80" t="str">
        <f t="shared" si="60"/>
        <v/>
      </c>
      <c r="D500" s="80" t="str">
        <f t="shared" si="61"/>
        <v/>
      </c>
      <c r="E500" s="80" t="str">
        <f t="shared" si="62"/>
        <v/>
      </c>
      <c r="F500" s="80" t="str">
        <f t="shared" si="64"/>
        <v/>
      </c>
      <c r="G500" s="80" t="str">
        <f t="shared" si="64"/>
        <v/>
      </c>
      <c r="H500" s="80" t="str">
        <f t="shared" si="64"/>
        <v/>
      </c>
      <c r="I500" s="413"/>
      <c r="J500" s="414"/>
      <c r="K500" s="415"/>
      <c r="L500" s="415"/>
      <c r="M500" s="415"/>
      <c r="N500" s="415"/>
      <c r="O500" s="415"/>
      <c r="P500" s="415"/>
    </row>
    <row r="501" spans="1:16">
      <c r="A501" s="80" t="str">
        <f t="shared" si="58"/>
        <v/>
      </c>
      <c r="B501" s="80" t="str">
        <f t="shared" si="59"/>
        <v/>
      </c>
      <c r="C501" s="80" t="str">
        <f t="shared" si="60"/>
        <v/>
      </c>
      <c r="D501" s="80" t="str">
        <f t="shared" si="61"/>
        <v/>
      </c>
      <c r="E501" s="80" t="str">
        <f t="shared" si="62"/>
        <v/>
      </c>
      <c r="F501" s="80" t="str">
        <f t="shared" si="64"/>
        <v/>
      </c>
      <c r="G501" s="80" t="str">
        <f t="shared" si="64"/>
        <v/>
      </c>
      <c r="H501" s="80" t="str">
        <f t="shared" si="64"/>
        <v/>
      </c>
      <c r="I501" s="413"/>
      <c r="J501" s="414"/>
      <c r="K501" s="415"/>
      <c r="L501" s="415"/>
      <c r="M501" s="415"/>
      <c r="N501" s="415"/>
      <c r="O501" s="415"/>
      <c r="P501" s="415"/>
    </row>
    <row r="502" spans="1:16">
      <c r="A502" s="80" t="str">
        <f t="shared" si="58"/>
        <v/>
      </c>
      <c r="B502" s="80" t="str">
        <f t="shared" si="59"/>
        <v/>
      </c>
      <c r="C502" s="80" t="str">
        <f t="shared" si="60"/>
        <v/>
      </c>
      <c r="D502" s="80" t="str">
        <f t="shared" si="61"/>
        <v/>
      </c>
      <c r="E502" s="80" t="str">
        <f t="shared" si="62"/>
        <v/>
      </c>
      <c r="F502" s="80" t="str">
        <f t="shared" si="64"/>
        <v/>
      </c>
      <c r="G502" s="80" t="str">
        <f t="shared" si="64"/>
        <v/>
      </c>
      <c r="H502" s="80" t="str">
        <f t="shared" si="64"/>
        <v/>
      </c>
      <c r="I502" s="413"/>
      <c r="J502" s="414"/>
      <c r="K502" s="415"/>
      <c r="L502" s="415"/>
      <c r="M502" s="415"/>
      <c r="N502" s="415"/>
      <c r="O502" s="415"/>
      <c r="P502" s="415"/>
    </row>
    <row r="503" spans="1:16">
      <c r="A503" s="80" t="str">
        <f t="shared" si="58"/>
        <v/>
      </c>
      <c r="B503" s="80" t="str">
        <f t="shared" si="59"/>
        <v/>
      </c>
      <c r="C503" s="80" t="str">
        <f t="shared" si="60"/>
        <v/>
      </c>
      <c r="D503" s="80" t="str">
        <f t="shared" si="61"/>
        <v/>
      </c>
      <c r="E503" s="80" t="str">
        <f t="shared" si="62"/>
        <v/>
      </c>
      <c r="F503" s="80" t="str">
        <f t="shared" si="64"/>
        <v/>
      </c>
      <c r="G503" s="80" t="str">
        <f t="shared" si="64"/>
        <v/>
      </c>
      <c r="H503" s="80" t="str">
        <f t="shared" si="64"/>
        <v/>
      </c>
      <c r="I503" s="413"/>
      <c r="J503" s="414"/>
      <c r="K503" s="415"/>
      <c r="L503" s="415"/>
      <c r="M503" s="415"/>
      <c r="N503" s="415"/>
      <c r="O503" s="415"/>
      <c r="P503" s="415"/>
    </row>
    <row r="504" spans="1:16">
      <c r="A504" s="80" t="str">
        <f t="shared" si="58"/>
        <v/>
      </c>
      <c r="B504" s="80" t="str">
        <f t="shared" si="59"/>
        <v/>
      </c>
      <c r="C504" s="80" t="str">
        <f t="shared" si="60"/>
        <v/>
      </c>
      <c r="D504" s="80" t="str">
        <f t="shared" si="61"/>
        <v/>
      </c>
      <c r="E504" s="80" t="str">
        <f t="shared" si="62"/>
        <v/>
      </c>
      <c r="F504" s="80" t="str">
        <f t="shared" si="64"/>
        <v/>
      </c>
      <c r="G504" s="80" t="str">
        <f t="shared" si="64"/>
        <v/>
      </c>
      <c r="H504" s="80" t="str">
        <f t="shared" si="64"/>
        <v/>
      </c>
      <c r="I504" s="413"/>
      <c r="J504" s="414"/>
      <c r="K504" s="415"/>
      <c r="L504" s="415"/>
      <c r="M504" s="415"/>
      <c r="N504" s="415"/>
      <c r="O504" s="415"/>
      <c r="P504" s="415"/>
    </row>
    <row r="505" spans="1:16">
      <c r="A505" s="80" t="str">
        <f t="shared" si="58"/>
        <v/>
      </c>
      <c r="B505" s="80" t="str">
        <f t="shared" si="59"/>
        <v/>
      </c>
      <c r="C505" s="80" t="str">
        <f t="shared" si="60"/>
        <v/>
      </c>
      <c r="D505" s="80" t="str">
        <f t="shared" si="61"/>
        <v/>
      </c>
      <c r="E505" s="80" t="str">
        <f t="shared" si="62"/>
        <v/>
      </c>
      <c r="F505" s="80" t="str">
        <f t="shared" ref="F505:H524" si="65">IF(Cptes1="","",LEFT(Cptes1,7))</f>
        <v/>
      </c>
      <c r="G505" s="80" t="str">
        <f t="shared" si="65"/>
        <v/>
      </c>
      <c r="H505" s="80" t="str">
        <f t="shared" si="65"/>
        <v/>
      </c>
      <c r="I505" s="413"/>
      <c r="J505" s="414"/>
      <c r="K505" s="415"/>
      <c r="L505" s="415"/>
      <c r="M505" s="415"/>
      <c r="N505" s="415"/>
      <c r="O505" s="415"/>
      <c r="P505" s="415"/>
    </row>
    <row r="506" spans="1:16">
      <c r="A506" s="80" t="str">
        <f t="shared" si="58"/>
        <v/>
      </c>
      <c r="B506" s="80" t="str">
        <f t="shared" si="59"/>
        <v/>
      </c>
      <c r="C506" s="80" t="str">
        <f t="shared" si="60"/>
        <v/>
      </c>
      <c r="D506" s="80" t="str">
        <f t="shared" si="61"/>
        <v/>
      </c>
      <c r="E506" s="80" t="str">
        <f t="shared" si="62"/>
        <v/>
      </c>
      <c r="F506" s="80" t="str">
        <f t="shared" si="65"/>
        <v/>
      </c>
      <c r="G506" s="80" t="str">
        <f t="shared" si="65"/>
        <v/>
      </c>
      <c r="H506" s="80" t="str">
        <f t="shared" si="65"/>
        <v/>
      </c>
      <c r="I506" s="413"/>
      <c r="J506" s="414"/>
      <c r="K506" s="415"/>
      <c r="L506" s="415"/>
      <c r="M506" s="415"/>
      <c r="N506" s="415"/>
      <c r="O506" s="415"/>
      <c r="P506" s="415"/>
    </row>
    <row r="507" spans="1:16">
      <c r="A507" s="80" t="str">
        <f t="shared" si="58"/>
        <v/>
      </c>
      <c r="B507" s="80" t="str">
        <f t="shared" si="59"/>
        <v/>
      </c>
      <c r="C507" s="80" t="str">
        <f t="shared" si="60"/>
        <v/>
      </c>
      <c r="D507" s="80" t="str">
        <f t="shared" si="61"/>
        <v/>
      </c>
      <c r="E507" s="80" t="str">
        <f t="shared" si="62"/>
        <v/>
      </c>
      <c r="F507" s="80" t="str">
        <f t="shared" si="65"/>
        <v/>
      </c>
      <c r="G507" s="80" t="str">
        <f t="shared" si="65"/>
        <v/>
      </c>
      <c r="H507" s="80" t="str">
        <f t="shared" si="65"/>
        <v/>
      </c>
      <c r="I507" s="413"/>
      <c r="J507" s="414"/>
      <c r="K507" s="415"/>
      <c r="L507" s="415"/>
      <c r="M507" s="415"/>
      <c r="N507" s="415"/>
      <c r="O507" s="415"/>
      <c r="P507" s="415"/>
    </row>
    <row r="508" spans="1:16">
      <c r="A508" s="80" t="str">
        <f t="shared" si="58"/>
        <v/>
      </c>
      <c r="B508" s="80" t="str">
        <f t="shared" si="59"/>
        <v/>
      </c>
      <c r="C508" s="80" t="str">
        <f t="shared" si="60"/>
        <v/>
      </c>
      <c r="D508" s="80" t="str">
        <f t="shared" si="61"/>
        <v/>
      </c>
      <c r="E508" s="80" t="str">
        <f t="shared" si="62"/>
        <v/>
      </c>
      <c r="F508" s="80" t="str">
        <f t="shared" si="65"/>
        <v/>
      </c>
      <c r="G508" s="80" t="str">
        <f t="shared" si="65"/>
        <v/>
      </c>
      <c r="H508" s="80" t="str">
        <f t="shared" si="65"/>
        <v/>
      </c>
      <c r="I508" s="413"/>
      <c r="J508" s="414"/>
      <c r="K508" s="415"/>
      <c r="L508" s="415"/>
      <c r="M508" s="415"/>
      <c r="N508" s="415"/>
      <c r="O508" s="415"/>
      <c r="P508" s="415"/>
    </row>
    <row r="509" spans="1:16">
      <c r="A509" s="80" t="str">
        <f t="shared" si="58"/>
        <v/>
      </c>
      <c r="B509" s="80" t="str">
        <f t="shared" si="59"/>
        <v/>
      </c>
      <c r="C509" s="80" t="str">
        <f t="shared" si="60"/>
        <v/>
      </c>
      <c r="D509" s="80" t="str">
        <f t="shared" si="61"/>
        <v/>
      </c>
      <c r="E509" s="80" t="str">
        <f t="shared" si="62"/>
        <v/>
      </c>
      <c r="F509" s="80" t="str">
        <f t="shared" si="65"/>
        <v/>
      </c>
      <c r="G509" s="80" t="str">
        <f t="shared" si="65"/>
        <v/>
      </c>
      <c r="H509" s="80" t="str">
        <f t="shared" si="65"/>
        <v/>
      </c>
      <c r="I509" s="413"/>
      <c r="J509" s="414"/>
      <c r="K509" s="415"/>
      <c r="L509" s="415"/>
      <c r="M509" s="415"/>
      <c r="N509" s="415"/>
      <c r="O509" s="415"/>
      <c r="P509" s="415"/>
    </row>
    <row r="510" spans="1:16">
      <c r="A510" s="80" t="str">
        <f t="shared" si="58"/>
        <v/>
      </c>
      <c r="B510" s="80" t="str">
        <f t="shared" si="59"/>
        <v/>
      </c>
      <c r="C510" s="80" t="str">
        <f t="shared" si="60"/>
        <v/>
      </c>
      <c r="D510" s="80" t="str">
        <f t="shared" si="61"/>
        <v/>
      </c>
      <c r="E510" s="80" t="str">
        <f t="shared" si="62"/>
        <v/>
      </c>
      <c r="F510" s="80" t="str">
        <f t="shared" si="65"/>
        <v/>
      </c>
      <c r="G510" s="80" t="str">
        <f t="shared" si="65"/>
        <v/>
      </c>
      <c r="H510" s="80" t="str">
        <f t="shared" si="65"/>
        <v/>
      </c>
      <c r="I510" s="413"/>
      <c r="J510" s="414"/>
      <c r="K510" s="415"/>
      <c r="L510" s="415"/>
      <c r="M510" s="415"/>
      <c r="N510" s="415"/>
      <c r="O510" s="415"/>
      <c r="P510" s="415"/>
    </row>
    <row r="511" spans="1:16">
      <c r="A511" s="80" t="str">
        <f t="shared" si="58"/>
        <v/>
      </c>
      <c r="B511" s="80" t="str">
        <f t="shared" si="59"/>
        <v/>
      </c>
      <c r="C511" s="80" t="str">
        <f t="shared" si="60"/>
        <v/>
      </c>
      <c r="D511" s="80" t="str">
        <f t="shared" si="61"/>
        <v/>
      </c>
      <c r="E511" s="80" t="str">
        <f t="shared" si="62"/>
        <v/>
      </c>
      <c r="F511" s="80" t="str">
        <f t="shared" si="65"/>
        <v/>
      </c>
      <c r="G511" s="80" t="str">
        <f t="shared" si="65"/>
        <v/>
      </c>
      <c r="H511" s="80" t="str">
        <f t="shared" si="65"/>
        <v/>
      </c>
      <c r="I511" s="413"/>
      <c r="J511" s="414"/>
      <c r="K511" s="415"/>
      <c r="L511" s="415"/>
      <c r="M511" s="415"/>
      <c r="N511" s="415"/>
      <c r="O511" s="415"/>
      <c r="P511" s="415"/>
    </row>
    <row r="512" spans="1:16">
      <c r="A512" s="80" t="str">
        <f t="shared" si="58"/>
        <v/>
      </c>
      <c r="B512" s="80" t="str">
        <f t="shared" si="59"/>
        <v/>
      </c>
      <c r="C512" s="80" t="str">
        <f t="shared" si="60"/>
        <v/>
      </c>
      <c r="D512" s="80" t="str">
        <f t="shared" si="61"/>
        <v/>
      </c>
      <c r="E512" s="80" t="str">
        <f t="shared" si="62"/>
        <v/>
      </c>
      <c r="F512" s="80" t="str">
        <f t="shared" si="65"/>
        <v/>
      </c>
      <c r="G512" s="80" t="str">
        <f t="shared" si="65"/>
        <v/>
      </c>
      <c r="H512" s="80" t="str">
        <f t="shared" si="65"/>
        <v/>
      </c>
      <c r="I512" s="413"/>
      <c r="J512" s="414"/>
      <c r="K512" s="415"/>
      <c r="L512" s="415"/>
      <c r="M512" s="415"/>
      <c r="N512" s="415"/>
      <c r="O512" s="415"/>
      <c r="P512" s="415"/>
    </row>
    <row r="513" spans="1:16">
      <c r="A513" s="80" t="str">
        <f t="shared" si="58"/>
        <v/>
      </c>
      <c r="B513" s="80" t="str">
        <f t="shared" si="59"/>
        <v/>
      </c>
      <c r="C513" s="80" t="str">
        <f t="shared" si="60"/>
        <v/>
      </c>
      <c r="D513" s="80" t="str">
        <f t="shared" si="61"/>
        <v/>
      </c>
      <c r="E513" s="80" t="str">
        <f t="shared" si="62"/>
        <v/>
      </c>
      <c r="F513" s="80" t="str">
        <f t="shared" si="65"/>
        <v/>
      </c>
      <c r="G513" s="80" t="str">
        <f t="shared" si="65"/>
        <v/>
      </c>
      <c r="H513" s="80" t="str">
        <f t="shared" si="65"/>
        <v/>
      </c>
      <c r="I513" s="413"/>
      <c r="J513" s="414"/>
      <c r="K513" s="415"/>
      <c r="L513" s="415"/>
      <c r="M513" s="415"/>
      <c r="N513" s="415"/>
      <c r="O513" s="415"/>
      <c r="P513" s="415"/>
    </row>
    <row r="514" spans="1:16">
      <c r="A514" s="80" t="str">
        <f t="shared" si="58"/>
        <v/>
      </c>
      <c r="B514" s="80" t="str">
        <f t="shared" si="59"/>
        <v/>
      </c>
      <c r="C514" s="80" t="str">
        <f t="shared" si="60"/>
        <v/>
      </c>
      <c r="D514" s="80" t="str">
        <f t="shared" si="61"/>
        <v/>
      </c>
      <c r="E514" s="80" t="str">
        <f t="shared" si="62"/>
        <v/>
      </c>
      <c r="F514" s="80" t="str">
        <f t="shared" si="65"/>
        <v/>
      </c>
      <c r="G514" s="80" t="str">
        <f t="shared" si="65"/>
        <v/>
      </c>
      <c r="H514" s="80" t="str">
        <f t="shared" si="65"/>
        <v/>
      </c>
      <c r="I514" s="413"/>
      <c r="J514" s="414"/>
      <c r="K514" s="415"/>
      <c r="L514" s="415"/>
      <c r="M514" s="415"/>
      <c r="N514" s="415"/>
      <c r="O514" s="415"/>
      <c r="P514" s="415"/>
    </row>
    <row r="515" spans="1:16">
      <c r="A515" s="80" t="str">
        <f t="shared" si="58"/>
        <v/>
      </c>
      <c r="B515" s="80" t="str">
        <f t="shared" si="59"/>
        <v/>
      </c>
      <c r="C515" s="80" t="str">
        <f t="shared" si="60"/>
        <v/>
      </c>
      <c r="D515" s="80" t="str">
        <f t="shared" si="61"/>
        <v/>
      </c>
      <c r="E515" s="80" t="str">
        <f t="shared" si="62"/>
        <v/>
      </c>
      <c r="F515" s="80" t="str">
        <f t="shared" si="65"/>
        <v/>
      </c>
      <c r="G515" s="80" t="str">
        <f t="shared" si="65"/>
        <v/>
      </c>
      <c r="H515" s="80" t="str">
        <f t="shared" si="65"/>
        <v/>
      </c>
      <c r="I515" s="413"/>
      <c r="J515" s="414"/>
      <c r="K515" s="415"/>
      <c r="L515" s="415"/>
      <c r="M515" s="415"/>
      <c r="N515" s="415"/>
      <c r="O515" s="415"/>
      <c r="P515" s="415"/>
    </row>
    <row r="516" spans="1:16">
      <c r="A516" s="80" t="str">
        <f t="shared" si="58"/>
        <v/>
      </c>
      <c r="B516" s="80" t="str">
        <f t="shared" si="59"/>
        <v/>
      </c>
      <c r="C516" s="80" t="str">
        <f t="shared" si="60"/>
        <v/>
      </c>
      <c r="D516" s="80" t="str">
        <f t="shared" si="61"/>
        <v/>
      </c>
      <c r="E516" s="80" t="str">
        <f t="shared" si="62"/>
        <v/>
      </c>
      <c r="F516" s="80" t="str">
        <f t="shared" si="65"/>
        <v/>
      </c>
      <c r="G516" s="80" t="str">
        <f t="shared" si="65"/>
        <v/>
      </c>
      <c r="H516" s="80" t="str">
        <f t="shared" si="65"/>
        <v/>
      </c>
      <c r="I516" s="413"/>
      <c r="J516" s="414"/>
      <c r="K516" s="415"/>
      <c r="L516" s="415"/>
      <c r="M516" s="415"/>
      <c r="N516" s="415"/>
      <c r="O516" s="415"/>
      <c r="P516" s="415"/>
    </row>
    <row r="517" spans="1:16">
      <c r="A517" s="80" t="str">
        <f t="shared" ref="A517:A580" si="66">IF(Cptes1="","",LEFT(Cptes1,2))</f>
        <v/>
      </c>
      <c r="B517" s="80" t="str">
        <f t="shared" ref="B517:B580" si="67">IF(Cptes1="","",LEFT(Cptes1,3))</f>
        <v/>
      </c>
      <c r="C517" s="80" t="str">
        <f t="shared" ref="C517:C580" si="68">IF(Cptes1="","",LEFT(Cptes1,4))</f>
        <v/>
      </c>
      <c r="D517" s="80" t="str">
        <f t="shared" ref="D517:D580" si="69">IF(Cptes1="","",LEFT(Cptes1,5))</f>
        <v/>
      </c>
      <c r="E517" s="80" t="str">
        <f t="shared" ref="E517:E580" si="70">IF(Cptes1="","",LEFT(Cptes1,6))</f>
        <v/>
      </c>
      <c r="F517" s="80" t="str">
        <f t="shared" si="65"/>
        <v/>
      </c>
      <c r="G517" s="80" t="str">
        <f t="shared" si="65"/>
        <v/>
      </c>
      <c r="H517" s="80" t="str">
        <f t="shared" si="65"/>
        <v/>
      </c>
      <c r="I517" s="413"/>
      <c r="J517" s="414"/>
      <c r="K517" s="415"/>
      <c r="L517" s="415"/>
      <c r="M517" s="415"/>
      <c r="N517" s="415"/>
      <c r="O517" s="415"/>
      <c r="P517" s="415"/>
    </row>
    <row r="518" spans="1:16">
      <c r="A518" s="80" t="str">
        <f t="shared" si="66"/>
        <v/>
      </c>
      <c r="B518" s="80" t="str">
        <f t="shared" si="67"/>
        <v/>
      </c>
      <c r="C518" s="80" t="str">
        <f t="shared" si="68"/>
        <v/>
      </c>
      <c r="D518" s="80" t="str">
        <f t="shared" si="69"/>
        <v/>
      </c>
      <c r="E518" s="80" t="str">
        <f t="shared" si="70"/>
        <v/>
      </c>
      <c r="F518" s="80" t="str">
        <f t="shared" si="65"/>
        <v/>
      </c>
      <c r="G518" s="80" t="str">
        <f t="shared" si="65"/>
        <v/>
      </c>
      <c r="H518" s="80" t="str">
        <f t="shared" si="65"/>
        <v/>
      </c>
      <c r="I518" s="413"/>
      <c r="J518" s="414"/>
      <c r="K518" s="415"/>
      <c r="L518" s="415"/>
      <c r="M518" s="415"/>
      <c r="N518" s="415"/>
      <c r="O518" s="415"/>
      <c r="P518" s="415"/>
    </row>
    <row r="519" spans="1:16">
      <c r="A519" s="80" t="str">
        <f t="shared" si="66"/>
        <v/>
      </c>
      <c r="B519" s="80" t="str">
        <f t="shared" si="67"/>
        <v/>
      </c>
      <c r="C519" s="80" t="str">
        <f t="shared" si="68"/>
        <v/>
      </c>
      <c r="D519" s="80" t="str">
        <f t="shared" si="69"/>
        <v/>
      </c>
      <c r="E519" s="80" t="str">
        <f t="shared" si="70"/>
        <v/>
      </c>
      <c r="F519" s="80" t="str">
        <f t="shared" si="65"/>
        <v/>
      </c>
      <c r="G519" s="80" t="str">
        <f t="shared" si="65"/>
        <v/>
      </c>
      <c r="H519" s="80" t="str">
        <f t="shared" si="65"/>
        <v/>
      </c>
      <c r="I519" s="413"/>
      <c r="J519" s="414"/>
      <c r="K519" s="415"/>
      <c r="L519" s="415"/>
      <c r="M519" s="415"/>
      <c r="N519" s="415"/>
      <c r="O519" s="415"/>
      <c r="P519" s="415"/>
    </row>
    <row r="520" spans="1:16">
      <c r="A520" s="80" t="str">
        <f t="shared" si="66"/>
        <v/>
      </c>
      <c r="B520" s="80" t="str">
        <f t="shared" si="67"/>
        <v/>
      </c>
      <c r="C520" s="80" t="str">
        <f t="shared" si="68"/>
        <v/>
      </c>
      <c r="D520" s="80" t="str">
        <f t="shared" si="69"/>
        <v/>
      </c>
      <c r="E520" s="80" t="str">
        <f t="shared" si="70"/>
        <v/>
      </c>
      <c r="F520" s="80" t="str">
        <f t="shared" si="65"/>
        <v/>
      </c>
      <c r="G520" s="80" t="str">
        <f t="shared" si="65"/>
        <v/>
      </c>
      <c r="H520" s="80" t="str">
        <f t="shared" si="65"/>
        <v/>
      </c>
      <c r="I520" s="413"/>
      <c r="J520" s="414"/>
      <c r="K520" s="415"/>
      <c r="L520" s="415"/>
      <c r="M520" s="415"/>
      <c r="N520" s="415"/>
      <c r="O520" s="415"/>
      <c r="P520" s="415"/>
    </row>
    <row r="521" spans="1:16">
      <c r="A521" s="80" t="str">
        <f t="shared" si="66"/>
        <v/>
      </c>
      <c r="B521" s="80" t="str">
        <f t="shared" si="67"/>
        <v/>
      </c>
      <c r="C521" s="80" t="str">
        <f t="shared" si="68"/>
        <v/>
      </c>
      <c r="D521" s="80" t="str">
        <f t="shared" si="69"/>
        <v/>
      </c>
      <c r="E521" s="80" t="str">
        <f t="shared" si="70"/>
        <v/>
      </c>
      <c r="F521" s="80" t="str">
        <f t="shared" si="65"/>
        <v/>
      </c>
      <c r="G521" s="80" t="str">
        <f t="shared" si="65"/>
        <v/>
      </c>
      <c r="H521" s="80" t="str">
        <f t="shared" si="65"/>
        <v/>
      </c>
      <c r="I521" s="413"/>
      <c r="J521" s="414"/>
      <c r="K521" s="415"/>
      <c r="L521" s="415"/>
      <c r="M521" s="415"/>
      <c r="N521" s="415"/>
      <c r="O521" s="415"/>
      <c r="P521" s="415"/>
    </row>
    <row r="522" spans="1:16">
      <c r="A522" s="80" t="str">
        <f t="shared" si="66"/>
        <v/>
      </c>
      <c r="B522" s="80" t="str">
        <f t="shared" si="67"/>
        <v/>
      </c>
      <c r="C522" s="80" t="str">
        <f t="shared" si="68"/>
        <v/>
      </c>
      <c r="D522" s="80" t="str">
        <f t="shared" si="69"/>
        <v/>
      </c>
      <c r="E522" s="80" t="str">
        <f t="shared" si="70"/>
        <v/>
      </c>
      <c r="F522" s="80" t="str">
        <f t="shared" si="65"/>
        <v/>
      </c>
      <c r="G522" s="80" t="str">
        <f t="shared" si="65"/>
        <v/>
      </c>
      <c r="H522" s="80" t="str">
        <f t="shared" si="65"/>
        <v/>
      </c>
      <c r="I522" s="413"/>
      <c r="J522" s="414"/>
      <c r="K522" s="415"/>
      <c r="L522" s="415"/>
      <c r="M522" s="415"/>
      <c r="N522" s="415"/>
      <c r="O522" s="415"/>
      <c r="P522" s="415"/>
    </row>
    <row r="523" spans="1:16">
      <c r="A523" s="80" t="str">
        <f t="shared" si="66"/>
        <v/>
      </c>
      <c r="B523" s="80" t="str">
        <f t="shared" si="67"/>
        <v/>
      </c>
      <c r="C523" s="80" t="str">
        <f t="shared" si="68"/>
        <v/>
      </c>
      <c r="D523" s="80" t="str">
        <f t="shared" si="69"/>
        <v/>
      </c>
      <c r="E523" s="80" t="str">
        <f t="shared" si="70"/>
        <v/>
      </c>
      <c r="F523" s="80" t="str">
        <f t="shared" si="65"/>
        <v/>
      </c>
      <c r="G523" s="80" t="str">
        <f t="shared" si="65"/>
        <v/>
      </c>
      <c r="H523" s="80" t="str">
        <f t="shared" si="65"/>
        <v/>
      </c>
      <c r="I523" s="413"/>
      <c r="J523" s="414"/>
      <c r="K523" s="415"/>
      <c r="L523" s="415"/>
      <c r="M523" s="415"/>
      <c r="N523" s="415"/>
      <c r="O523" s="415"/>
      <c r="P523" s="415"/>
    </row>
    <row r="524" spans="1:16">
      <c r="A524" s="80" t="str">
        <f t="shared" si="66"/>
        <v/>
      </c>
      <c r="B524" s="80" t="str">
        <f t="shared" si="67"/>
        <v/>
      </c>
      <c r="C524" s="80" t="str">
        <f t="shared" si="68"/>
        <v/>
      </c>
      <c r="D524" s="80" t="str">
        <f t="shared" si="69"/>
        <v/>
      </c>
      <c r="E524" s="80" t="str">
        <f t="shared" si="70"/>
        <v/>
      </c>
      <c r="F524" s="80" t="str">
        <f t="shared" si="65"/>
        <v/>
      </c>
      <c r="G524" s="80" t="str">
        <f t="shared" si="65"/>
        <v/>
      </c>
      <c r="H524" s="80" t="str">
        <f t="shared" si="65"/>
        <v/>
      </c>
      <c r="I524" s="413"/>
      <c r="J524" s="414"/>
      <c r="K524" s="415"/>
      <c r="L524" s="415"/>
      <c r="M524" s="415"/>
      <c r="N524" s="415"/>
      <c r="O524" s="415"/>
      <c r="P524" s="415"/>
    </row>
    <row r="525" spans="1:16">
      <c r="A525" s="80" t="str">
        <f t="shared" si="66"/>
        <v/>
      </c>
      <c r="B525" s="80" t="str">
        <f t="shared" si="67"/>
        <v/>
      </c>
      <c r="C525" s="80" t="str">
        <f t="shared" si="68"/>
        <v/>
      </c>
      <c r="D525" s="80" t="str">
        <f t="shared" si="69"/>
        <v/>
      </c>
      <c r="E525" s="80" t="str">
        <f t="shared" si="70"/>
        <v/>
      </c>
      <c r="F525" s="80" t="str">
        <f t="shared" ref="F525:H544" si="71">IF(Cptes1="","",LEFT(Cptes1,7))</f>
        <v/>
      </c>
      <c r="G525" s="80" t="str">
        <f t="shared" si="71"/>
        <v/>
      </c>
      <c r="H525" s="80" t="str">
        <f t="shared" si="71"/>
        <v/>
      </c>
      <c r="I525" s="413"/>
      <c r="J525" s="414"/>
      <c r="K525" s="415"/>
      <c r="L525" s="415"/>
      <c r="M525" s="415"/>
      <c r="N525" s="415"/>
      <c r="O525" s="415"/>
      <c r="P525" s="415"/>
    </row>
    <row r="526" spans="1:16">
      <c r="A526" s="80" t="str">
        <f t="shared" si="66"/>
        <v/>
      </c>
      <c r="B526" s="80" t="str">
        <f t="shared" si="67"/>
        <v/>
      </c>
      <c r="C526" s="80" t="str">
        <f t="shared" si="68"/>
        <v/>
      </c>
      <c r="D526" s="80" t="str">
        <f t="shared" si="69"/>
        <v/>
      </c>
      <c r="E526" s="80" t="str">
        <f t="shared" si="70"/>
        <v/>
      </c>
      <c r="F526" s="80" t="str">
        <f t="shared" si="71"/>
        <v/>
      </c>
      <c r="G526" s="80" t="str">
        <f t="shared" si="71"/>
        <v/>
      </c>
      <c r="H526" s="80" t="str">
        <f t="shared" si="71"/>
        <v/>
      </c>
      <c r="I526" s="413"/>
      <c r="J526" s="414"/>
      <c r="K526" s="415"/>
      <c r="L526" s="415"/>
      <c r="M526" s="415"/>
      <c r="N526" s="415"/>
      <c r="O526" s="415"/>
      <c r="P526" s="415"/>
    </row>
    <row r="527" spans="1:16">
      <c r="A527" s="80" t="str">
        <f t="shared" si="66"/>
        <v/>
      </c>
      <c r="B527" s="80" t="str">
        <f t="shared" si="67"/>
        <v/>
      </c>
      <c r="C527" s="80" t="str">
        <f t="shared" si="68"/>
        <v/>
      </c>
      <c r="D527" s="80" t="str">
        <f t="shared" si="69"/>
        <v/>
      </c>
      <c r="E527" s="80" t="str">
        <f t="shared" si="70"/>
        <v/>
      </c>
      <c r="F527" s="80" t="str">
        <f t="shared" si="71"/>
        <v/>
      </c>
      <c r="G527" s="80" t="str">
        <f t="shared" si="71"/>
        <v/>
      </c>
      <c r="H527" s="80" t="str">
        <f t="shared" si="71"/>
        <v/>
      </c>
      <c r="I527" s="413"/>
      <c r="J527" s="414"/>
      <c r="K527" s="415"/>
      <c r="L527" s="415"/>
      <c r="M527" s="415"/>
      <c r="N527" s="415"/>
      <c r="O527" s="415"/>
      <c r="P527" s="415"/>
    </row>
    <row r="528" spans="1:16">
      <c r="A528" s="80" t="str">
        <f t="shared" si="66"/>
        <v/>
      </c>
      <c r="B528" s="80" t="str">
        <f t="shared" si="67"/>
        <v/>
      </c>
      <c r="C528" s="80" t="str">
        <f t="shared" si="68"/>
        <v/>
      </c>
      <c r="D528" s="80" t="str">
        <f t="shared" si="69"/>
        <v/>
      </c>
      <c r="E528" s="80" t="str">
        <f t="shared" si="70"/>
        <v/>
      </c>
      <c r="F528" s="80" t="str">
        <f t="shared" si="71"/>
        <v/>
      </c>
      <c r="G528" s="80" t="str">
        <f t="shared" si="71"/>
        <v/>
      </c>
      <c r="H528" s="80" t="str">
        <f t="shared" si="71"/>
        <v/>
      </c>
      <c r="I528" s="413"/>
      <c r="J528" s="414"/>
      <c r="K528" s="415"/>
      <c r="L528" s="415"/>
      <c r="M528" s="415"/>
      <c r="N528" s="415"/>
      <c r="O528" s="415"/>
      <c r="P528" s="415"/>
    </row>
    <row r="529" spans="1:16">
      <c r="A529" s="80" t="str">
        <f t="shared" si="66"/>
        <v/>
      </c>
      <c r="B529" s="80" t="str">
        <f t="shared" si="67"/>
        <v/>
      </c>
      <c r="C529" s="80" t="str">
        <f t="shared" si="68"/>
        <v/>
      </c>
      <c r="D529" s="80" t="str">
        <f t="shared" si="69"/>
        <v/>
      </c>
      <c r="E529" s="80" t="str">
        <f t="shared" si="70"/>
        <v/>
      </c>
      <c r="F529" s="80" t="str">
        <f t="shared" si="71"/>
        <v/>
      </c>
      <c r="G529" s="80" t="str">
        <f t="shared" si="71"/>
        <v/>
      </c>
      <c r="H529" s="80" t="str">
        <f t="shared" si="71"/>
        <v/>
      </c>
      <c r="I529" s="413"/>
      <c r="J529" s="414"/>
      <c r="K529" s="415"/>
      <c r="L529" s="415"/>
      <c r="M529" s="415"/>
      <c r="N529" s="415"/>
      <c r="O529" s="415"/>
      <c r="P529" s="415"/>
    </row>
    <row r="530" spans="1:16">
      <c r="A530" s="80" t="str">
        <f t="shared" si="66"/>
        <v/>
      </c>
      <c r="B530" s="80" t="str">
        <f t="shared" si="67"/>
        <v/>
      </c>
      <c r="C530" s="80" t="str">
        <f t="shared" si="68"/>
        <v/>
      </c>
      <c r="D530" s="80" t="str">
        <f t="shared" si="69"/>
        <v/>
      </c>
      <c r="E530" s="80" t="str">
        <f t="shared" si="70"/>
        <v/>
      </c>
      <c r="F530" s="80" t="str">
        <f t="shared" si="71"/>
        <v/>
      </c>
      <c r="G530" s="80" t="str">
        <f t="shared" si="71"/>
        <v/>
      </c>
      <c r="H530" s="80" t="str">
        <f t="shared" si="71"/>
        <v/>
      </c>
      <c r="I530" s="413"/>
      <c r="J530" s="414"/>
      <c r="K530" s="415"/>
      <c r="L530" s="415"/>
      <c r="M530" s="415"/>
      <c r="N530" s="415"/>
      <c r="O530" s="415"/>
      <c r="P530" s="415"/>
    </row>
    <row r="531" spans="1:16">
      <c r="A531" s="80" t="str">
        <f t="shared" si="66"/>
        <v/>
      </c>
      <c r="B531" s="80" t="str">
        <f t="shared" si="67"/>
        <v/>
      </c>
      <c r="C531" s="80" t="str">
        <f t="shared" si="68"/>
        <v/>
      </c>
      <c r="D531" s="80" t="str">
        <f t="shared" si="69"/>
        <v/>
      </c>
      <c r="E531" s="80" t="str">
        <f t="shared" si="70"/>
        <v/>
      </c>
      <c r="F531" s="80" t="str">
        <f t="shared" si="71"/>
        <v/>
      </c>
      <c r="G531" s="80" t="str">
        <f t="shared" si="71"/>
        <v/>
      </c>
      <c r="H531" s="80" t="str">
        <f t="shared" si="71"/>
        <v/>
      </c>
      <c r="I531" s="413"/>
      <c r="J531" s="414"/>
      <c r="K531" s="415"/>
      <c r="L531" s="415"/>
      <c r="M531" s="415"/>
      <c r="N531" s="415"/>
      <c r="O531" s="415"/>
      <c r="P531" s="415"/>
    </row>
    <row r="532" spans="1:16">
      <c r="A532" s="80" t="str">
        <f t="shared" si="66"/>
        <v/>
      </c>
      <c r="B532" s="80" t="str">
        <f t="shared" si="67"/>
        <v/>
      </c>
      <c r="C532" s="80" t="str">
        <f t="shared" si="68"/>
        <v/>
      </c>
      <c r="D532" s="80" t="str">
        <f t="shared" si="69"/>
        <v/>
      </c>
      <c r="E532" s="80" t="str">
        <f t="shared" si="70"/>
        <v/>
      </c>
      <c r="F532" s="80" t="str">
        <f t="shared" si="71"/>
        <v/>
      </c>
      <c r="G532" s="80" t="str">
        <f t="shared" si="71"/>
        <v/>
      </c>
      <c r="H532" s="80" t="str">
        <f t="shared" si="71"/>
        <v/>
      </c>
      <c r="I532" s="413"/>
      <c r="J532" s="414"/>
      <c r="K532" s="415"/>
      <c r="L532" s="415"/>
      <c r="M532" s="415"/>
      <c r="N532" s="415"/>
      <c r="O532" s="415"/>
      <c r="P532" s="415"/>
    </row>
    <row r="533" spans="1:16">
      <c r="A533" s="80" t="str">
        <f t="shared" si="66"/>
        <v/>
      </c>
      <c r="B533" s="80" t="str">
        <f t="shared" si="67"/>
        <v/>
      </c>
      <c r="C533" s="80" t="str">
        <f t="shared" si="68"/>
        <v/>
      </c>
      <c r="D533" s="80" t="str">
        <f t="shared" si="69"/>
        <v/>
      </c>
      <c r="E533" s="80" t="str">
        <f t="shared" si="70"/>
        <v/>
      </c>
      <c r="F533" s="80" t="str">
        <f t="shared" si="71"/>
        <v/>
      </c>
      <c r="G533" s="80" t="str">
        <f t="shared" si="71"/>
        <v/>
      </c>
      <c r="H533" s="80" t="str">
        <f t="shared" si="71"/>
        <v/>
      </c>
      <c r="I533" s="413"/>
      <c r="J533" s="414"/>
      <c r="K533" s="415"/>
      <c r="L533" s="415"/>
      <c r="M533" s="415"/>
      <c r="N533" s="415"/>
      <c r="O533" s="415"/>
      <c r="P533" s="415"/>
    </row>
    <row r="534" spans="1:16">
      <c r="A534" s="80" t="str">
        <f t="shared" si="66"/>
        <v/>
      </c>
      <c r="B534" s="80" t="str">
        <f t="shared" si="67"/>
        <v/>
      </c>
      <c r="C534" s="80" t="str">
        <f t="shared" si="68"/>
        <v/>
      </c>
      <c r="D534" s="80" t="str">
        <f t="shared" si="69"/>
        <v/>
      </c>
      <c r="E534" s="80" t="str">
        <f t="shared" si="70"/>
        <v/>
      </c>
      <c r="F534" s="80" t="str">
        <f t="shared" si="71"/>
        <v/>
      </c>
      <c r="G534" s="80" t="str">
        <f t="shared" si="71"/>
        <v/>
      </c>
      <c r="H534" s="80" t="str">
        <f t="shared" si="71"/>
        <v/>
      </c>
      <c r="I534" s="413"/>
      <c r="J534" s="414"/>
      <c r="K534" s="415"/>
      <c r="L534" s="415"/>
      <c r="M534" s="415"/>
      <c r="N534" s="415"/>
      <c r="O534" s="415"/>
      <c r="P534" s="415"/>
    </row>
    <row r="535" spans="1:16">
      <c r="A535" s="80" t="str">
        <f t="shared" si="66"/>
        <v/>
      </c>
      <c r="B535" s="80" t="str">
        <f t="shared" si="67"/>
        <v/>
      </c>
      <c r="C535" s="80" t="str">
        <f t="shared" si="68"/>
        <v/>
      </c>
      <c r="D535" s="80" t="str">
        <f t="shared" si="69"/>
        <v/>
      </c>
      <c r="E535" s="80" t="str">
        <f t="shared" si="70"/>
        <v/>
      </c>
      <c r="F535" s="80" t="str">
        <f t="shared" si="71"/>
        <v/>
      </c>
      <c r="G535" s="80" t="str">
        <f t="shared" si="71"/>
        <v/>
      </c>
      <c r="H535" s="80" t="str">
        <f t="shared" si="71"/>
        <v/>
      </c>
      <c r="I535" s="413"/>
      <c r="J535" s="414"/>
      <c r="K535" s="415"/>
      <c r="L535" s="415"/>
      <c r="M535" s="415"/>
      <c r="N535" s="415"/>
      <c r="O535" s="415"/>
      <c r="P535" s="415"/>
    </row>
    <row r="536" spans="1:16">
      <c r="A536" s="80" t="str">
        <f t="shared" si="66"/>
        <v/>
      </c>
      <c r="B536" s="80" t="str">
        <f t="shared" si="67"/>
        <v/>
      </c>
      <c r="C536" s="80" t="str">
        <f t="shared" si="68"/>
        <v/>
      </c>
      <c r="D536" s="80" t="str">
        <f t="shared" si="69"/>
        <v/>
      </c>
      <c r="E536" s="80" t="str">
        <f t="shared" si="70"/>
        <v/>
      </c>
      <c r="F536" s="80" t="str">
        <f t="shared" si="71"/>
        <v/>
      </c>
      <c r="G536" s="80" t="str">
        <f t="shared" si="71"/>
        <v/>
      </c>
      <c r="H536" s="80" t="str">
        <f t="shared" si="71"/>
        <v/>
      </c>
      <c r="I536" s="413"/>
      <c r="J536" s="414"/>
      <c r="K536" s="415"/>
      <c r="L536" s="415"/>
      <c r="M536" s="415"/>
      <c r="N536" s="415"/>
      <c r="O536" s="415"/>
      <c r="P536" s="415"/>
    </row>
    <row r="537" spans="1:16">
      <c r="A537" s="80" t="str">
        <f t="shared" si="66"/>
        <v/>
      </c>
      <c r="B537" s="80" t="str">
        <f t="shared" si="67"/>
        <v/>
      </c>
      <c r="C537" s="80" t="str">
        <f t="shared" si="68"/>
        <v/>
      </c>
      <c r="D537" s="80" t="str">
        <f t="shared" si="69"/>
        <v/>
      </c>
      <c r="E537" s="80" t="str">
        <f t="shared" si="70"/>
        <v/>
      </c>
      <c r="F537" s="80" t="str">
        <f t="shared" si="71"/>
        <v/>
      </c>
      <c r="G537" s="80" t="str">
        <f t="shared" si="71"/>
        <v/>
      </c>
      <c r="H537" s="80" t="str">
        <f t="shared" si="71"/>
        <v/>
      </c>
      <c r="I537" s="413"/>
      <c r="J537" s="414"/>
      <c r="K537" s="415"/>
      <c r="L537" s="415"/>
      <c r="M537" s="415"/>
      <c r="N537" s="415"/>
      <c r="O537" s="415"/>
      <c r="P537" s="415"/>
    </row>
    <row r="538" spans="1:16">
      <c r="A538" s="80" t="str">
        <f t="shared" si="66"/>
        <v/>
      </c>
      <c r="B538" s="80" t="str">
        <f t="shared" si="67"/>
        <v/>
      </c>
      <c r="C538" s="80" t="str">
        <f t="shared" si="68"/>
        <v/>
      </c>
      <c r="D538" s="80" t="str">
        <f t="shared" si="69"/>
        <v/>
      </c>
      <c r="E538" s="80" t="str">
        <f t="shared" si="70"/>
        <v/>
      </c>
      <c r="F538" s="80" t="str">
        <f t="shared" si="71"/>
        <v/>
      </c>
      <c r="G538" s="80" t="str">
        <f t="shared" si="71"/>
        <v/>
      </c>
      <c r="H538" s="80" t="str">
        <f t="shared" si="71"/>
        <v/>
      </c>
      <c r="I538" s="413"/>
      <c r="J538" s="414"/>
      <c r="K538" s="415"/>
      <c r="L538" s="415"/>
      <c r="M538" s="415"/>
      <c r="N538" s="415"/>
      <c r="O538" s="415"/>
      <c r="P538" s="415"/>
    </row>
    <row r="539" spans="1:16">
      <c r="A539" s="80" t="str">
        <f t="shared" si="66"/>
        <v/>
      </c>
      <c r="B539" s="80" t="str">
        <f t="shared" si="67"/>
        <v/>
      </c>
      <c r="C539" s="80" t="str">
        <f t="shared" si="68"/>
        <v/>
      </c>
      <c r="D539" s="80" t="str">
        <f t="shared" si="69"/>
        <v/>
      </c>
      <c r="E539" s="80" t="str">
        <f t="shared" si="70"/>
        <v/>
      </c>
      <c r="F539" s="80" t="str">
        <f t="shared" si="71"/>
        <v/>
      </c>
      <c r="G539" s="80" t="str">
        <f t="shared" si="71"/>
        <v/>
      </c>
      <c r="H539" s="80" t="str">
        <f t="shared" si="71"/>
        <v/>
      </c>
      <c r="I539" s="413"/>
      <c r="J539" s="414"/>
      <c r="K539" s="415"/>
      <c r="L539" s="415"/>
      <c r="M539" s="415"/>
      <c r="N539" s="415"/>
      <c r="O539" s="415"/>
      <c r="P539" s="415"/>
    </row>
    <row r="540" spans="1:16">
      <c r="A540" s="80" t="str">
        <f t="shared" si="66"/>
        <v/>
      </c>
      <c r="B540" s="80" t="str">
        <f t="shared" si="67"/>
        <v/>
      </c>
      <c r="C540" s="80" t="str">
        <f t="shared" si="68"/>
        <v/>
      </c>
      <c r="D540" s="80" t="str">
        <f t="shared" si="69"/>
        <v/>
      </c>
      <c r="E540" s="80" t="str">
        <f t="shared" si="70"/>
        <v/>
      </c>
      <c r="F540" s="80" t="str">
        <f t="shared" si="71"/>
        <v/>
      </c>
      <c r="G540" s="80" t="str">
        <f t="shared" si="71"/>
        <v/>
      </c>
      <c r="H540" s="80" t="str">
        <f t="shared" si="71"/>
        <v/>
      </c>
      <c r="I540" s="413"/>
      <c r="J540" s="414"/>
      <c r="K540" s="415"/>
      <c r="L540" s="415"/>
      <c r="M540" s="415"/>
      <c r="N540" s="415"/>
      <c r="O540" s="415"/>
      <c r="P540" s="415"/>
    </row>
    <row r="541" spans="1:16">
      <c r="A541" s="80" t="str">
        <f t="shared" si="66"/>
        <v/>
      </c>
      <c r="B541" s="80" t="str">
        <f t="shared" si="67"/>
        <v/>
      </c>
      <c r="C541" s="80" t="str">
        <f t="shared" si="68"/>
        <v/>
      </c>
      <c r="D541" s="80" t="str">
        <f t="shared" si="69"/>
        <v/>
      </c>
      <c r="E541" s="80" t="str">
        <f t="shared" si="70"/>
        <v/>
      </c>
      <c r="F541" s="80" t="str">
        <f t="shared" si="71"/>
        <v/>
      </c>
      <c r="G541" s="80" t="str">
        <f t="shared" si="71"/>
        <v/>
      </c>
      <c r="H541" s="80" t="str">
        <f t="shared" si="71"/>
        <v/>
      </c>
      <c r="I541" s="413"/>
      <c r="J541" s="414"/>
      <c r="K541" s="415"/>
      <c r="L541" s="415"/>
      <c r="M541" s="415"/>
      <c r="N541" s="415"/>
      <c r="O541" s="415"/>
      <c r="P541" s="415"/>
    </row>
    <row r="542" spans="1:16">
      <c r="A542" s="80" t="str">
        <f t="shared" si="66"/>
        <v/>
      </c>
      <c r="B542" s="80" t="str">
        <f t="shared" si="67"/>
        <v/>
      </c>
      <c r="C542" s="80" t="str">
        <f t="shared" si="68"/>
        <v/>
      </c>
      <c r="D542" s="80" t="str">
        <f t="shared" si="69"/>
        <v/>
      </c>
      <c r="E542" s="80" t="str">
        <f t="shared" si="70"/>
        <v/>
      </c>
      <c r="F542" s="80" t="str">
        <f t="shared" si="71"/>
        <v/>
      </c>
      <c r="G542" s="80" t="str">
        <f t="shared" si="71"/>
        <v/>
      </c>
      <c r="H542" s="80" t="str">
        <f t="shared" si="71"/>
        <v/>
      </c>
      <c r="I542" s="413"/>
      <c r="J542" s="414"/>
      <c r="K542" s="415"/>
      <c r="L542" s="415"/>
      <c r="M542" s="415"/>
      <c r="N542" s="415"/>
      <c r="O542" s="415"/>
      <c r="P542" s="415"/>
    </row>
    <row r="543" spans="1:16">
      <c r="A543" s="80" t="str">
        <f t="shared" si="66"/>
        <v/>
      </c>
      <c r="B543" s="80" t="str">
        <f t="shared" si="67"/>
        <v/>
      </c>
      <c r="C543" s="80" t="str">
        <f t="shared" si="68"/>
        <v/>
      </c>
      <c r="D543" s="80" t="str">
        <f t="shared" si="69"/>
        <v/>
      </c>
      <c r="E543" s="80" t="str">
        <f t="shared" si="70"/>
        <v/>
      </c>
      <c r="F543" s="80" t="str">
        <f t="shared" si="71"/>
        <v/>
      </c>
      <c r="G543" s="80" t="str">
        <f t="shared" si="71"/>
        <v/>
      </c>
      <c r="H543" s="80" t="str">
        <f t="shared" si="71"/>
        <v/>
      </c>
      <c r="I543" s="413"/>
      <c r="J543" s="414"/>
      <c r="K543" s="415"/>
      <c r="L543" s="415"/>
      <c r="M543" s="415"/>
      <c r="N543" s="415"/>
      <c r="O543" s="415"/>
      <c r="P543" s="415"/>
    </row>
    <row r="544" spans="1:16">
      <c r="A544" s="80" t="str">
        <f t="shared" si="66"/>
        <v/>
      </c>
      <c r="B544" s="80" t="str">
        <f t="shared" si="67"/>
        <v/>
      </c>
      <c r="C544" s="80" t="str">
        <f t="shared" si="68"/>
        <v/>
      </c>
      <c r="D544" s="80" t="str">
        <f t="shared" si="69"/>
        <v/>
      </c>
      <c r="E544" s="80" t="str">
        <f t="shared" si="70"/>
        <v/>
      </c>
      <c r="F544" s="80" t="str">
        <f t="shared" si="71"/>
        <v/>
      </c>
      <c r="G544" s="80" t="str">
        <f t="shared" si="71"/>
        <v/>
      </c>
      <c r="H544" s="80" t="str">
        <f t="shared" si="71"/>
        <v/>
      </c>
      <c r="I544" s="413"/>
      <c r="J544" s="414"/>
      <c r="K544" s="415"/>
      <c r="L544" s="415"/>
      <c r="M544" s="415"/>
      <c r="N544" s="415"/>
      <c r="O544" s="415"/>
      <c r="P544" s="415"/>
    </row>
    <row r="545" spans="1:16">
      <c r="A545" s="80" t="str">
        <f t="shared" si="66"/>
        <v/>
      </c>
      <c r="B545" s="80" t="str">
        <f t="shared" si="67"/>
        <v/>
      </c>
      <c r="C545" s="80" t="str">
        <f t="shared" si="68"/>
        <v/>
      </c>
      <c r="D545" s="80" t="str">
        <f t="shared" si="69"/>
        <v/>
      </c>
      <c r="E545" s="80" t="str">
        <f t="shared" si="70"/>
        <v/>
      </c>
      <c r="F545" s="80" t="str">
        <f t="shared" ref="F545:H564" si="72">IF(Cptes1="","",LEFT(Cptes1,7))</f>
        <v/>
      </c>
      <c r="G545" s="80" t="str">
        <f t="shared" si="72"/>
        <v/>
      </c>
      <c r="H545" s="80" t="str">
        <f t="shared" si="72"/>
        <v/>
      </c>
      <c r="I545" s="413"/>
      <c r="J545" s="414"/>
      <c r="K545" s="415"/>
      <c r="L545" s="415"/>
      <c r="M545" s="415"/>
      <c r="N545" s="415"/>
      <c r="O545" s="415"/>
      <c r="P545" s="415"/>
    </row>
    <row r="546" spans="1:16">
      <c r="A546" s="80" t="str">
        <f t="shared" si="66"/>
        <v/>
      </c>
      <c r="B546" s="80" t="str">
        <f t="shared" si="67"/>
        <v/>
      </c>
      <c r="C546" s="80" t="str">
        <f t="shared" si="68"/>
        <v/>
      </c>
      <c r="D546" s="80" t="str">
        <f t="shared" si="69"/>
        <v/>
      </c>
      <c r="E546" s="80" t="str">
        <f t="shared" si="70"/>
        <v/>
      </c>
      <c r="F546" s="80" t="str">
        <f t="shared" si="72"/>
        <v/>
      </c>
      <c r="G546" s="80" t="str">
        <f t="shared" si="72"/>
        <v/>
      </c>
      <c r="H546" s="80" t="str">
        <f t="shared" si="72"/>
        <v/>
      </c>
      <c r="I546" s="413"/>
      <c r="J546" s="414"/>
      <c r="K546" s="415"/>
      <c r="L546" s="415"/>
      <c r="M546" s="415"/>
      <c r="N546" s="415"/>
      <c r="O546" s="415"/>
      <c r="P546" s="415"/>
    </row>
    <row r="547" spans="1:16">
      <c r="A547" s="80" t="str">
        <f t="shared" si="66"/>
        <v/>
      </c>
      <c r="B547" s="80" t="str">
        <f t="shared" si="67"/>
        <v/>
      </c>
      <c r="C547" s="80" t="str">
        <f t="shared" si="68"/>
        <v/>
      </c>
      <c r="D547" s="80" t="str">
        <f t="shared" si="69"/>
        <v/>
      </c>
      <c r="E547" s="80" t="str">
        <f t="shared" si="70"/>
        <v/>
      </c>
      <c r="F547" s="80" t="str">
        <f t="shared" si="72"/>
        <v/>
      </c>
      <c r="G547" s="80" t="str">
        <f t="shared" si="72"/>
        <v/>
      </c>
      <c r="H547" s="80" t="str">
        <f t="shared" si="72"/>
        <v/>
      </c>
      <c r="I547" s="413"/>
      <c r="J547" s="414"/>
      <c r="K547" s="415"/>
      <c r="L547" s="415"/>
      <c r="M547" s="415"/>
      <c r="N547" s="415"/>
      <c r="O547" s="415"/>
      <c r="P547" s="415"/>
    </row>
    <row r="548" spans="1:16">
      <c r="A548" s="80" t="str">
        <f t="shared" si="66"/>
        <v/>
      </c>
      <c r="B548" s="80" t="str">
        <f t="shared" si="67"/>
        <v/>
      </c>
      <c r="C548" s="80" t="str">
        <f t="shared" si="68"/>
        <v/>
      </c>
      <c r="D548" s="80" t="str">
        <f t="shared" si="69"/>
        <v/>
      </c>
      <c r="E548" s="80" t="str">
        <f t="shared" si="70"/>
        <v/>
      </c>
      <c r="F548" s="80" t="str">
        <f t="shared" si="72"/>
        <v/>
      </c>
      <c r="G548" s="80" t="str">
        <f t="shared" si="72"/>
        <v/>
      </c>
      <c r="H548" s="80" t="str">
        <f t="shared" si="72"/>
        <v/>
      </c>
      <c r="I548" s="413"/>
      <c r="J548" s="414"/>
      <c r="K548" s="415"/>
      <c r="L548" s="415"/>
      <c r="M548" s="415"/>
      <c r="N548" s="415"/>
      <c r="O548" s="415"/>
      <c r="P548" s="415"/>
    </row>
    <row r="549" spans="1:16">
      <c r="A549" s="80" t="str">
        <f t="shared" si="66"/>
        <v/>
      </c>
      <c r="B549" s="80" t="str">
        <f t="shared" si="67"/>
        <v/>
      </c>
      <c r="C549" s="80" t="str">
        <f t="shared" si="68"/>
        <v/>
      </c>
      <c r="D549" s="80" t="str">
        <f t="shared" si="69"/>
        <v/>
      </c>
      <c r="E549" s="80" t="str">
        <f t="shared" si="70"/>
        <v/>
      </c>
      <c r="F549" s="80" t="str">
        <f t="shared" si="72"/>
        <v/>
      </c>
      <c r="G549" s="80" t="str">
        <f t="shared" si="72"/>
        <v/>
      </c>
      <c r="H549" s="80" t="str">
        <f t="shared" si="72"/>
        <v/>
      </c>
      <c r="I549" s="413"/>
      <c r="J549" s="414"/>
      <c r="K549" s="415"/>
      <c r="L549" s="415"/>
      <c r="M549" s="415"/>
      <c r="N549" s="415"/>
      <c r="O549" s="415"/>
      <c r="P549" s="415"/>
    </row>
    <row r="550" spans="1:16">
      <c r="A550" s="80" t="str">
        <f t="shared" si="66"/>
        <v/>
      </c>
      <c r="B550" s="80" t="str">
        <f t="shared" si="67"/>
        <v/>
      </c>
      <c r="C550" s="80" t="str">
        <f t="shared" si="68"/>
        <v/>
      </c>
      <c r="D550" s="80" t="str">
        <f t="shared" si="69"/>
        <v/>
      </c>
      <c r="E550" s="80" t="str">
        <f t="shared" si="70"/>
        <v/>
      </c>
      <c r="F550" s="80" t="str">
        <f t="shared" si="72"/>
        <v/>
      </c>
      <c r="G550" s="80" t="str">
        <f t="shared" si="72"/>
        <v/>
      </c>
      <c r="H550" s="80" t="str">
        <f t="shared" si="72"/>
        <v/>
      </c>
      <c r="I550" s="413"/>
      <c r="J550" s="414"/>
      <c r="K550" s="415"/>
      <c r="L550" s="415"/>
      <c r="M550" s="415"/>
      <c r="N550" s="415"/>
      <c r="O550" s="415"/>
      <c r="P550" s="415"/>
    </row>
    <row r="551" spans="1:16">
      <c r="A551" s="80" t="str">
        <f t="shared" si="66"/>
        <v/>
      </c>
      <c r="B551" s="80" t="str">
        <f t="shared" si="67"/>
        <v/>
      </c>
      <c r="C551" s="80" t="str">
        <f t="shared" si="68"/>
        <v/>
      </c>
      <c r="D551" s="80" t="str">
        <f t="shared" si="69"/>
        <v/>
      </c>
      <c r="E551" s="80" t="str">
        <f t="shared" si="70"/>
        <v/>
      </c>
      <c r="F551" s="80" t="str">
        <f t="shared" si="72"/>
        <v/>
      </c>
      <c r="G551" s="80" t="str">
        <f t="shared" si="72"/>
        <v/>
      </c>
      <c r="H551" s="80" t="str">
        <f t="shared" si="72"/>
        <v/>
      </c>
      <c r="I551" s="413"/>
      <c r="J551" s="414"/>
      <c r="K551" s="415"/>
      <c r="L551" s="415"/>
      <c r="M551" s="415"/>
      <c r="N551" s="415"/>
      <c r="O551" s="415"/>
      <c r="P551" s="415"/>
    </row>
    <row r="552" spans="1:16">
      <c r="A552" s="80" t="str">
        <f t="shared" si="66"/>
        <v/>
      </c>
      <c r="B552" s="80" t="str">
        <f t="shared" si="67"/>
        <v/>
      </c>
      <c r="C552" s="80" t="str">
        <f t="shared" si="68"/>
        <v/>
      </c>
      <c r="D552" s="80" t="str">
        <f t="shared" si="69"/>
        <v/>
      </c>
      <c r="E552" s="80" t="str">
        <f t="shared" si="70"/>
        <v/>
      </c>
      <c r="F552" s="80" t="str">
        <f t="shared" si="72"/>
        <v/>
      </c>
      <c r="G552" s="80" t="str">
        <f t="shared" si="72"/>
        <v/>
      </c>
      <c r="H552" s="80" t="str">
        <f t="shared" si="72"/>
        <v/>
      </c>
      <c r="I552" s="413"/>
      <c r="J552" s="414"/>
      <c r="K552" s="415"/>
      <c r="L552" s="415"/>
      <c r="M552" s="415"/>
      <c r="N552" s="415"/>
      <c r="O552" s="415"/>
      <c r="P552" s="415"/>
    </row>
    <row r="553" spans="1:16">
      <c r="A553" s="80" t="str">
        <f t="shared" si="66"/>
        <v/>
      </c>
      <c r="B553" s="80" t="str">
        <f t="shared" si="67"/>
        <v/>
      </c>
      <c r="C553" s="80" t="str">
        <f t="shared" si="68"/>
        <v/>
      </c>
      <c r="D553" s="80" t="str">
        <f t="shared" si="69"/>
        <v/>
      </c>
      <c r="E553" s="80" t="str">
        <f t="shared" si="70"/>
        <v/>
      </c>
      <c r="F553" s="80" t="str">
        <f t="shared" si="72"/>
        <v/>
      </c>
      <c r="G553" s="80" t="str">
        <f t="shared" si="72"/>
        <v/>
      </c>
      <c r="H553" s="80" t="str">
        <f t="shared" si="72"/>
        <v/>
      </c>
      <c r="I553" s="413"/>
      <c r="J553" s="414"/>
      <c r="K553" s="415"/>
      <c r="L553" s="415"/>
      <c r="M553" s="415"/>
      <c r="N553" s="415"/>
      <c r="O553" s="415"/>
      <c r="P553" s="415"/>
    </row>
    <row r="554" spans="1:16">
      <c r="A554" s="80" t="str">
        <f t="shared" si="66"/>
        <v/>
      </c>
      <c r="B554" s="80" t="str">
        <f t="shared" si="67"/>
        <v/>
      </c>
      <c r="C554" s="80" t="str">
        <f t="shared" si="68"/>
        <v/>
      </c>
      <c r="D554" s="80" t="str">
        <f t="shared" si="69"/>
        <v/>
      </c>
      <c r="E554" s="80" t="str">
        <f t="shared" si="70"/>
        <v/>
      </c>
      <c r="F554" s="80" t="str">
        <f t="shared" si="72"/>
        <v/>
      </c>
      <c r="G554" s="80" t="str">
        <f t="shared" si="72"/>
        <v/>
      </c>
      <c r="H554" s="80" t="str">
        <f t="shared" si="72"/>
        <v/>
      </c>
      <c r="I554" s="413"/>
      <c r="J554" s="414"/>
      <c r="K554" s="415"/>
      <c r="L554" s="415"/>
      <c r="M554" s="415"/>
      <c r="N554" s="415"/>
      <c r="O554" s="415"/>
      <c r="P554" s="415"/>
    </row>
    <row r="555" spans="1:16">
      <c r="A555" s="80" t="str">
        <f t="shared" si="66"/>
        <v/>
      </c>
      <c r="B555" s="80" t="str">
        <f t="shared" si="67"/>
        <v/>
      </c>
      <c r="C555" s="80" t="str">
        <f t="shared" si="68"/>
        <v/>
      </c>
      <c r="D555" s="80" t="str">
        <f t="shared" si="69"/>
        <v/>
      </c>
      <c r="E555" s="80" t="str">
        <f t="shared" si="70"/>
        <v/>
      </c>
      <c r="F555" s="80" t="str">
        <f t="shared" si="72"/>
        <v/>
      </c>
      <c r="G555" s="80" t="str">
        <f t="shared" si="72"/>
        <v/>
      </c>
      <c r="H555" s="80" t="str">
        <f t="shared" si="72"/>
        <v/>
      </c>
      <c r="I555" s="413"/>
      <c r="J555" s="414"/>
      <c r="K555" s="415"/>
      <c r="L555" s="415"/>
      <c r="M555" s="415"/>
      <c r="N555" s="415"/>
      <c r="O555" s="415"/>
      <c r="P555" s="415"/>
    </row>
    <row r="556" spans="1:16">
      <c r="A556" s="80" t="str">
        <f t="shared" si="66"/>
        <v/>
      </c>
      <c r="B556" s="80" t="str">
        <f t="shared" si="67"/>
        <v/>
      </c>
      <c r="C556" s="80" t="str">
        <f t="shared" si="68"/>
        <v/>
      </c>
      <c r="D556" s="80" t="str">
        <f t="shared" si="69"/>
        <v/>
      </c>
      <c r="E556" s="80" t="str">
        <f t="shared" si="70"/>
        <v/>
      </c>
      <c r="F556" s="80" t="str">
        <f t="shared" si="72"/>
        <v/>
      </c>
      <c r="G556" s="80" t="str">
        <f t="shared" si="72"/>
        <v/>
      </c>
      <c r="H556" s="80" t="str">
        <f t="shared" si="72"/>
        <v/>
      </c>
      <c r="I556" s="413"/>
      <c r="J556" s="414"/>
      <c r="K556" s="415"/>
      <c r="L556" s="415"/>
      <c r="M556" s="415"/>
      <c r="N556" s="415"/>
      <c r="O556" s="415"/>
      <c r="P556" s="415"/>
    </row>
    <row r="557" spans="1:16">
      <c r="A557" s="80" t="str">
        <f t="shared" si="66"/>
        <v/>
      </c>
      <c r="B557" s="80" t="str">
        <f t="shared" si="67"/>
        <v/>
      </c>
      <c r="C557" s="80" t="str">
        <f t="shared" si="68"/>
        <v/>
      </c>
      <c r="D557" s="80" t="str">
        <f t="shared" si="69"/>
        <v/>
      </c>
      <c r="E557" s="80" t="str">
        <f t="shared" si="70"/>
        <v/>
      </c>
      <c r="F557" s="80" t="str">
        <f t="shared" si="72"/>
        <v/>
      </c>
      <c r="G557" s="80" t="str">
        <f t="shared" si="72"/>
        <v/>
      </c>
      <c r="H557" s="80" t="str">
        <f t="shared" si="72"/>
        <v/>
      </c>
      <c r="I557" s="413"/>
      <c r="J557" s="414"/>
      <c r="K557" s="415"/>
      <c r="L557" s="415"/>
      <c r="M557" s="415"/>
      <c r="N557" s="415"/>
      <c r="O557" s="415"/>
      <c r="P557" s="415"/>
    </row>
    <row r="558" spans="1:16">
      <c r="A558" s="80" t="str">
        <f t="shared" si="66"/>
        <v/>
      </c>
      <c r="B558" s="80" t="str">
        <f t="shared" si="67"/>
        <v/>
      </c>
      <c r="C558" s="80" t="str">
        <f t="shared" si="68"/>
        <v/>
      </c>
      <c r="D558" s="80" t="str">
        <f t="shared" si="69"/>
        <v/>
      </c>
      <c r="E558" s="80" t="str">
        <f t="shared" si="70"/>
        <v/>
      </c>
      <c r="F558" s="80" t="str">
        <f t="shared" si="72"/>
        <v/>
      </c>
      <c r="G558" s="80" t="str">
        <f t="shared" si="72"/>
        <v/>
      </c>
      <c r="H558" s="80" t="str">
        <f t="shared" si="72"/>
        <v/>
      </c>
      <c r="I558" s="413"/>
      <c r="J558" s="414"/>
      <c r="K558" s="415"/>
      <c r="L558" s="415"/>
      <c r="M558" s="415"/>
      <c r="N558" s="415"/>
      <c r="O558" s="415"/>
      <c r="P558" s="415"/>
    </row>
    <row r="559" spans="1:16">
      <c r="A559" s="80" t="str">
        <f t="shared" si="66"/>
        <v/>
      </c>
      <c r="B559" s="80" t="str">
        <f t="shared" si="67"/>
        <v/>
      </c>
      <c r="C559" s="80" t="str">
        <f t="shared" si="68"/>
        <v/>
      </c>
      <c r="D559" s="80" t="str">
        <f t="shared" si="69"/>
        <v/>
      </c>
      <c r="E559" s="80" t="str">
        <f t="shared" si="70"/>
        <v/>
      </c>
      <c r="F559" s="80" t="str">
        <f t="shared" si="72"/>
        <v/>
      </c>
      <c r="G559" s="80" t="str">
        <f t="shared" si="72"/>
        <v/>
      </c>
      <c r="H559" s="80" t="str">
        <f t="shared" si="72"/>
        <v/>
      </c>
      <c r="I559" s="413"/>
      <c r="J559" s="414"/>
      <c r="K559" s="415"/>
      <c r="L559" s="415"/>
      <c r="M559" s="415"/>
      <c r="N559" s="415"/>
      <c r="O559" s="415"/>
      <c r="P559" s="415"/>
    </row>
    <row r="560" spans="1:16">
      <c r="A560" s="80" t="str">
        <f t="shared" si="66"/>
        <v/>
      </c>
      <c r="B560" s="80" t="str">
        <f t="shared" si="67"/>
        <v/>
      </c>
      <c r="C560" s="80" t="str">
        <f t="shared" si="68"/>
        <v/>
      </c>
      <c r="D560" s="80" t="str">
        <f t="shared" si="69"/>
        <v/>
      </c>
      <c r="E560" s="80" t="str">
        <f t="shared" si="70"/>
        <v/>
      </c>
      <c r="F560" s="80" t="str">
        <f t="shared" si="72"/>
        <v/>
      </c>
      <c r="G560" s="80" t="str">
        <f t="shared" si="72"/>
        <v/>
      </c>
      <c r="H560" s="80" t="str">
        <f t="shared" si="72"/>
        <v/>
      </c>
      <c r="I560" s="413"/>
      <c r="J560" s="414"/>
      <c r="K560" s="415"/>
      <c r="L560" s="415"/>
      <c r="M560" s="415"/>
      <c r="N560" s="415"/>
      <c r="O560" s="415"/>
      <c r="P560" s="415"/>
    </row>
    <row r="561" spans="1:16">
      <c r="A561" s="80" t="str">
        <f t="shared" si="66"/>
        <v/>
      </c>
      <c r="B561" s="80" t="str">
        <f t="shared" si="67"/>
        <v/>
      </c>
      <c r="C561" s="80" t="str">
        <f t="shared" si="68"/>
        <v/>
      </c>
      <c r="D561" s="80" t="str">
        <f t="shared" si="69"/>
        <v/>
      </c>
      <c r="E561" s="80" t="str">
        <f t="shared" si="70"/>
        <v/>
      </c>
      <c r="F561" s="80" t="str">
        <f t="shared" si="72"/>
        <v/>
      </c>
      <c r="G561" s="80" t="str">
        <f t="shared" si="72"/>
        <v/>
      </c>
      <c r="H561" s="80" t="str">
        <f t="shared" si="72"/>
        <v/>
      </c>
      <c r="I561" s="413"/>
      <c r="J561" s="414"/>
      <c r="K561" s="415"/>
      <c r="L561" s="415"/>
      <c r="M561" s="415"/>
      <c r="N561" s="415"/>
      <c r="O561" s="415"/>
      <c r="P561" s="415"/>
    </row>
    <row r="562" spans="1:16">
      <c r="A562" s="80" t="str">
        <f t="shared" si="66"/>
        <v/>
      </c>
      <c r="B562" s="80" t="str">
        <f t="shared" si="67"/>
        <v/>
      </c>
      <c r="C562" s="80" t="str">
        <f t="shared" si="68"/>
        <v/>
      </c>
      <c r="D562" s="80" t="str">
        <f t="shared" si="69"/>
        <v/>
      </c>
      <c r="E562" s="80" t="str">
        <f t="shared" si="70"/>
        <v/>
      </c>
      <c r="F562" s="80" t="str">
        <f t="shared" si="72"/>
        <v/>
      </c>
      <c r="G562" s="80" t="str">
        <f t="shared" si="72"/>
        <v/>
      </c>
      <c r="H562" s="80" t="str">
        <f t="shared" si="72"/>
        <v/>
      </c>
      <c r="I562" s="413"/>
      <c r="J562" s="414"/>
      <c r="K562" s="415"/>
      <c r="L562" s="415"/>
      <c r="M562" s="415"/>
      <c r="N562" s="415"/>
      <c r="O562" s="415"/>
      <c r="P562" s="415"/>
    </row>
    <row r="563" spans="1:16">
      <c r="A563" s="80" t="str">
        <f t="shared" si="66"/>
        <v/>
      </c>
      <c r="B563" s="80" t="str">
        <f t="shared" si="67"/>
        <v/>
      </c>
      <c r="C563" s="80" t="str">
        <f t="shared" si="68"/>
        <v/>
      </c>
      <c r="D563" s="80" t="str">
        <f t="shared" si="69"/>
        <v/>
      </c>
      <c r="E563" s="80" t="str">
        <f t="shared" si="70"/>
        <v/>
      </c>
      <c r="F563" s="80" t="str">
        <f t="shared" si="72"/>
        <v/>
      </c>
      <c r="G563" s="80" t="str">
        <f t="shared" si="72"/>
        <v/>
      </c>
      <c r="H563" s="80" t="str">
        <f t="shared" si="72"/>
        <v/>
      </c>
      <c r="I563" s="413"/>
      <c r="J563" s="414"/>
      <c r="K563" s="415"/>
      <c r="L563" s="415"/>
      <c r="M563" s="415"/>
      <c r="N563" s="415"/>
      <c r="O563" s="415"/>
      <c r="P563" s="415"/>
    </row>
    <row r="564" spans="1:16">
      <c r="A564" s="80" t="str">
        <f t="shared" si="66"/>
        <v/>
      </c>
      <c r="B564" s="80" t="str">
        <f t="shared" si="67"/>
        <v/>
      </c>
      <c r="C564" s="80" t="str">
        <f t="shared" si="68"/>
        <v/>
      </c>
      <c r="D564" s="80" t="str">
        <f t="shared" si="69"/>
        <v/>
      </c>
      <c r="E564" s="80" t="str">
        <f t="shared" si="70"/>
        <v/>
      </c>
      <c r="F564" s="80" t="str">
        <f t="shared" si="72"/>
        <v/>
      </c>
      <c r="G564" s="80" t="str">
        <f t="shared" si="72"/>
        <v/>
      </c>
      <c r="H564" s="80" t="str">
        <f t="shared" si="72"/>
        <v/>
      </c>
      <c r="I564" s="413"/>
      <c r="J564" s="414"/>
      <c r="K564" s="415"/>
      <c r="L564" s="415"/>
      <c r="M564" s="415"/>
      <c r="N564" s="415"/>
      <c r="O564" s="415"/>
      <c r="P564" s="415"/>
    </row>
    <row r="565" spans="1:16">
      <c r="A565" s="80" t="str">
        <f t="shared" si="66"/>
        <v/>
      </c>
      <c r="B565" s="80" t="str">
        <f t="shared" si="67"/>
        <v/>
      </c>
      <c r="C565" s="80" t="str">
        <f t="shared" si="68"/>
        <v/>
      </c>
      <c r="D565" s="80" t="str">
        <f t="shared" si="69"/>
        <v/>
      </c>
      <c r="E565" s="80" t="str">
        <f t="shared" si="70"/>
        <v/>
      </c>
      <c r="F565" s="80" t="str">
        <f t="shared" ref="F565:H584" si="73">IF(Cptes1="","",LEFT(Cptes1,7))</f>
        <v/>
      </c>
      <c r="G565" s="80" t="str">
        <f t="shared" si="73"/>
        <v/>
      </c>
      <c r="H565" s="80" t="str">
        <f t="shared" si="73"/>
        <v/>
      </c>
      <c r="I565" s="413"/>
      <c r="J565" s="414"/>
      <c r="K565" s="415"/>
      <c r="L565" s="415"/>
      <c r="M565" s="415"/>
      <c r="N565" s="415"/>
      <c r="O565" s="415"/>
      <c r="P565" s="415"/>
    </row>
    <row r="566" spans="1:16">
      <c r="A566" s="80" t="str">
        <f t="shared" si="66"/>
        <v/>
      </c>
      <c r="B566" s="80" t="str">
        <f t="shared" si="67"/>
        <v/>
      </c>
      <c r="C566" s="80" t="str">
        <f t="shared" si="68"/>
        <v/>
      </c>
      <c r="D566" s="80" t="str">
        <f t="shared" si="69"/>
        <v/>
      </c>
      <c r="E566" s="80" t="str">
        <f t="shared" si="70"/>
        <v/>
      </c>
      <c r="F566" s="80" t="str">
        <f t="shared" si="73"/>
        <v/>
      </c>
      <c r="G566" s="80" t="str">
        <f t="shared" si="73"/>
        <v/>
      </c>
      <c r="H566" s="80" t="str">
        <f t="shared" si="73"/>
        <v/>
      </c>
      <c r="I566" s="413"/>
      <c r="J566" s="414"/>
      <c r="K566" s="415"/>
      <c r="L566" s="415"/>
      <c r="M566" s="415"/>
      <c r="N566" s="415"/>
      <c r="O566" s="415"/>
      <c r="P566" s="415"/>
    </row>
    <row r="567" spans="1:16">
      <c r="A567" s="80" t="str">
        <f t="shared" si="66"/>
        <v/>
      </c>
      <c r="B567" s="80" t="str">
        <f t="shared" si="67"/>
        <v/>
      </c>
      <c r="C567" s="80" t="str">
        <f t="shared" si="68"/>
        <v/>
      </c>
      <c r="D567" s="80" t="str">
        <f t="shared" si="69"/>
        <v/>
      </c>
      <c r="E567" s="80" t="str">
        <f t="shared" si="70"/>
        <v/>
      </c>
      <c r="F567" s="80" t="str">
        <f t="shared" si="73"/>
        <v/>
      </c>
      <c r="G567" s="80" t="str">
        <f t="shared" si="73"/>
        <v/>
      </c>
      <c r="H567" s="80" t="str">
        <f t="shared" si="73"/>
        <v/>
      </c>
      <c r="I567" s="413"/>
      <c r="J567" s="414"/>
      <c r="K567" s="415"/>
      <c r="L567" s="415"/>
      <c r="M567" s="415"/>
      <c r="N567" s="415"/>
      <c r="O567" s="415"/>
      <c r="P567" s="415"/>
    </row>
    <row r="568" spans="1:16">
      <c r="A568" s="80" t="str">
        <f t="shared" si="66"/>
        <v/>
      </c>
      <c r="B568" s="80" t="str">
        <f t="shared" si="67"/>
        <v/>
      </c>
      <c r="C568" s="80" t="str">
        <f t="shared" si="68"/>
        <v/>
      </c>
      <c r="D568" s="80" t="str">
        <f t="shared" si="69"/>
        <v/>
      </c>
      <c r="E568" s="80" t="str">
        <f t="shared" si="70"/>
        <v/>
      </c>
      <c r="F568" s="80" t="str">
        <f t="shared" si="73"/>
        <v/>
      </c>
      <c r="G568" s="80" t="str">
        <f t="shared" si="73"/>
        <v/>
      </c>
      <c r="H568" s="80" t="str">
        <f t="shared" si="73"/>
        <v/>
      </c>
      <c r="I568" s="413"/>
      <c r="J568" s="414"/>
      <c r="K568" s="415"/>
      <c r="L568" s="415"/>
      <c r="M568" s="415"/>
      <c r="N568" s="415"/>
      <c r="O568" s="415"/>
      <c r="P568" s="415"/>
    </row>
    <row r="569" spans="1:16">
      <c r="A569" s="80" t="str">
        <f t="shared" si="66"/>
        <v/>
      </c>
      <c r="B569" s="80" t="str">
        <f t="shared" si="67"/>
        <v/>
      </c>
      <c r="C569" s="80" t="str">
        <f t="shared" si="68"/>
        <v/>
      </c>
      <c r="D569" s="80" t="str">
        <f t="shared" si="69"/>
        <v/>
      </c>
      <c r="E569" s="80" t="str">
        <f t="shared" si="70"/>
        <v/>
      </c>
      <c r="F569" s="80" t="str">
        <f t="shared" si="73"/>
        <v/>
      </c>
      <c r="G569" s="80" t="str">
        <f t="shared" si="73"/>
        <v/>
      </c>
      <c r="H569" s="80" t="str">
        <f t="shared" si="73"/>
        <v/>
      </c>
      <c r="I569" s="413"/>
      <c r="J569" s="414"/>
      <c r="K569" s="415"/>
      <c r="L569" s="415"/>
      <c r="M569" s="415"/>
      <c r="N569" s="415"/>
      <c r="O569" s="415"/>
      <c r="P569" s="415"/>
    </row>
    <row r="570" spans="1:16">
      <c r="A570" s="80" t="str">
        <f t="shared" si="66"/>
        <v/>
      </c>
      <c r="B570" s="80" t="str">
        <f t="shared" si="67"/>
        <v/>
      </c>
      <c r="C570" s="80" t="str">
        <f t="shared" si="68"/>
        <v/>
      </c>
      <c r="D570" s="80" t="str">
        <f t="shared" si="69"/>
        <v/>
      </c>
      <c r="E570" s="80" t="str">
        <f t="shared" si="70"/>
        <v/>
      </c>
      <c r="F570" s="80" t="str">
        <f t="shared" si="73"/>
        <v/>
      </c>
      <c r="G570" s="80" t="str">
        <f t="shared" si="73"/>
        <v/>
      </c>
      <c r="H570" s="80" t="str">
        <f t="shared" si="73"/>
        <v/>
      </c>
      <c r="I570" s="413"/>
      <c r="J570" s="414"/>
      <c r="K570" s="415"/>
      <c r="L570" s="415"/>
      <c r="M570" s="415"/>
      <c r="N570" s="415"/>
      <c r="O570" s="415"/>
      <c r="P570" s="415"/>
    </row>
    <row r="571" spans="1:16">
      <c r="A571" s="80" t="str">
        <f t="shared" si="66"/>
        <v/>
      </c>
      <c r="B571" s="80" t="str">
        <f t="shared" si="67"/>
        <v/>
      </c>
      <c r="C571" s="80" t="str">
        <f t="shared" si="68"/>
        <v/>
      </c>
      <c r="D571" s="80" t="str">
        <f t="shared" si="69"/>
        <v/>
      </c>
      <c r="E571" s="80" t="str">
        <f t="shared" si="70"/>
        <v/>
      </c>
      <c r="F571" s="80" t="str">
        <f t="shared" si="73"/>
        <v/>
      </c>
      <c r="G571" s="80" t="str">
        <f t="shared" si="73"/>
        <v/>
      </c>
      <c r="H571" s="80" t="str">
        <f t="shared" si="73"/>
        <v/>
      </c>
      <c r="I571" s="413"/>
      <c r="J571" s="414"/>
      <c r="K571" s="415"/>
      <c r="L571" s="415"/>
      <c r="M571" s="415"/>
      <c r="N571" s="415"/>
      <c r="O571" s="415"/>
      <c r="P571" s="415"/>
    </row>
    <row r="572" spans="1:16">
      <c r="A572" s="80" t="str">
        <f t="shared" si="66"/>
        <v/>
      </c>
      <c r="B572" s="80" t="str">
        <f t="shared" si="67"/>
        <v/>
      </c>
      <c r="C572" s="80" t="str">
        <f t="shared" si="68"/>
        <v/>
      </c>
      <c r="D572" s="80" t="str">
        <f t="shared" si="69"/>
        <v/>
      </c>
      <c r="E572" s="80" t="str">
        <f t="shared" si="70"/>
        <v/>
      </c>
      <c r="F572" s="80" t="str">
        <f t="shared" si="73"/>
        <v/>
      </c>
      <c r="G572" s="80" t="str">
        <f t="shared" si="73"/>
        <v/>
      </c>
      <c r="H572" s="80" t="str">
        <f t="shared" si="73"/>
        <v/>
      </c>
      <c r="I572" s="413"/>
      <c r="J572" s="414"/>
      <c r="K572" s="415"/>
      <c r="L572" s="415"/>
      <c r="M572" s="415"/>
      <c r="N572" s="415"/>
      <c r="O572" s="415"/>
      <c r="P572" s="415"/>
    </row>
    <row r="573" spans="1:16">
      <c r="A573" s="80" t="str">
        <f t="shared" si="66"/>
        <v/>
      </c>
      <c r="B573" s="80" t="str">
        <f t="shared" si="67"/>
        <v/>
      </c>
      <c r="C573" s="80" t="str">
        <f t="shared" si="68"/>
        <v/>
      </c>
      <c r="D573" s="80" t="str">
        <f t="shared" si="69"/>
        <v/>
      </c>
      <c r="E573" s="80" t="str">
        <f t="shared" si="70"/>
        <v/>
      </c>
      <c r="F573" s="80" t="str">
        <f t="shared" si="73"/>
        <v/>
      </c>
      <c r="G573" s="80" t="str">
        <f t="shared" si="73"/>
        <v/>
      </c>
      <c r="H573" s="80" t="str">
        <f t="shared" si="73"/>
        <v/>
      </c>
      <c r="I573" s="413"/>
      <c r="J573" s="414"/>
      <c r="K573" s="415"/>
      <c r="L573" s="415"/>
      <c r="M573" s="415"/>
      <c r="N573" s="415"/>
      <c r="O573" s="415"/>
      <c r="P573" s="415"/>
    </row>
    <row r="574" spans="1:16">
      <c r="A574" s="80" t="str">
        <f t="shared" si="66"/>
        <v/>
      </c>
      <c r="B574" s="80" t="str">
        <f t="shared" si="67"/>
        <v/>
      </c>
      <c r="C574" s="80" t="str">
        <f t="shared" si="68"/>
        <v/>
      </c>
      <c r="D574" s="80" t="str">
        <f t="shared" si="69"/>
        <v/>
      </c>
      <c r="E574" s="80" t="str">
        <f t="shared" si="70"/>
        <v/>
      </c>
      <c r="F574" s="80" t="str">
        <f t="shared" si="73"/>
        <v/>
      </c>
      <c r="G574" s="80" t="str">
        <f t="shared" si="73"/>
        <v/>
      </c>
      <c r="H574" s="80" t="str">
        <f t="shared" si="73"/>
        <v/>
      </c>
      <c r="I574" s="413"/>
      <c r="J574" s="414"/>
      <c r="K574" s="415"/>
      <c r="L574" s="415"/>
      <c r="M574" s="415"/>
      <c r="N574" s="415"/>
      <c r="O574" s="415"/>
      <c r="P574" s="415"/>
    </row>
    <row r="575" spans="1:16">
      <c r="A575" s="80" t="str">
        <f t="shared" si="66"/>
        <v/>
      </c>
      <c r="B575" s="80" t="str">
        <f t="shared" si="67"/>
        <v/>
      </c>
      <c r="C575" s="80" t="str">
        <f t="shared" si="68"/>
        <v/>
      </c>
      <c r="D575" s="80" t="str">
        <f t="shared" si="69"/>
        <v/>
      </c>
      <c r="E575" s="80" t="str">
        <f t="shared" si="70"/>
        <v/>
      </c>
      <c r="F575" s="80" t="str">
        <f t="shared" si="73"/>
        <v/>
      </c>
      <c r="G575" s="80" t="str">
        <f t="shared" si="73"/>
        <v/>
      </c>
      <c r="H575" s="80" t="str">
        <f t="shared" si="73"/>
        <v/>
      </c>
      <c r="I575" s="413"/>
      <c r="J575" s="414"/>
      <c r="K575" s="415"/>
      <c r="L575" s="415"/>
      <c r="M575" s="415"/>
      <c r="N575" s="415"/>
      <c r="O575" s="415"/>
      <c r="P575" s="415"/>
    </row>
    <row r="576" spans="1:16">
      <c r="A576" s="80" t="str">
        <f t="shared" si="66"/>
        <v/>
      </c>
      <c r="B576" s="80" t="str">
        <f t="shared" si="67"/>
        <v/>
      </c>
      <c r="C576" s="80" t="str">
        <f t="shared" si="68"/>
        <v/>
      </c>
      <c r="D576" s="80" t="str">
        <f t="shared" si="69"/>
        <v/>
      </c>
      <c r="E576" s="80" t="str">
        <f t="shared" si="70"/>
        <v/>
      </c>
      <c r="F576" s="80" t="str">
        <f t="shared" si="73"/>
        <v/>
      </c>
      <c r="G576" s="80" t="str">
        <f t="shared" si="73"/>
        <v/>
      </c>
      <c r="H576" s="80" t="str">
        <f t="shared" si="73"/>
        <v/>
      </c>
      <c r="I576" s="413"/>
      <c r="J576" s="414"/>
      <c r="K576" s="415"/>
      <c r="L576" s="415"/>
      <c r="M576" s="415"/>
      <c r="N576" s="415"/>
      <c r="O576" s="415"/>
      <c r="P576" s="415"/>
    </row>
    <row r="577" spans="1:16">
      <c r="A577" s="80" t="str">
        <f t="shared" si="66"/>
        <v/>
      </c>
      <c r="B577" s="80" t="str">
        <f t="shared" si="67"/>
        <v/>
      </c>
      <c r="C577" s="80" t="str">
        <f t="shared" si="68"/>
        <v/>
      </c>
      <c r="D577" s="80" t="str">
        <f t="shared" si="69"/>
        <v/>
      </c>
      <c r="E577" s="80" t="str">
        <f t="shared" si="70"/>
        <v/>
      </c>
      <c r="F577" s="80" t="str">
        <f t="shared" si="73"/>
        <v/>
      </c>
      <c r="G577" s="80" t="str">
        <f t="shared" si="73"/>
        <v/>
      </c>
      <c r="H577" s="80" t="str">
        <f t="shared" si="73"/>
        <v/>
      </c>
      <c r="I577" s="413"/>
      <c r="J577" s="414"/>
      <c r="K577" s="415"/>
      <c r="L577" s="415"/>
      <c r="M577" s="415"/>
      <c r="N577" s="415"/>
      <c r="O577" s="415"/>
      <c r="P577" s="415"/>
    </row>
    <row r="578" spans="1:16">
      <c r="A578" s="80" t="str">
        <f t="shared" si="66"/>
        <v/>
      </c>
      <c r="B578" s="80" t="str">
        <f t="shared" si="67"/>
        <v/>
      </c>
      <c r="C578" s="80" t="str">
        <f t="shared" si="68"/>
        <v/>
      </c>
      <c r="D578" s="80" t="str">
        <f t="shared" si="69"/>
        <v/>
      </c>
      <c r="E578" s="80" t="str">
        <f t="shared" si="70"/>
        <v/>
      </c>
      <c r="F578" s="80" t="str">
        <f t="shared" si="73"/>
        <v/>
      </c>
      <c r="G578" s="80" t="str">
        <f t="shared" si="73"/>
        <v/>
      </c>
      <c r="H578" s="80" t="str">
        <f t="shared" si="73"/>
        <v/>
      </c>
      <c r="I578" s="413"/>
      <c r="J578" s="414"/>
      <c r="K578" s="415"/>
      <c r="L578" s="415"/>
      <c r="M578" s="415"/>
      <c r="N578" s="415"/>
      <c r="O578" s="415"/>
      <c r="P578" s="415"/>
    </row>
    <row r="579" spans="1:16">
      <c r="A579" s="80" t="str">
        <f t="shared" si="66"/>
        <v/>
      </c>
      <c r="B579" s="80" t="str">
        <f t="shared" si="67"/>
        <v/>
      </c>
      <c r="C579" s="80" t="str">
        <f t="shared" si="68"/>
        <v/>
      </c>
      <c r="D579" s="80" t="str">
        <f t="shared" si="69"/>
        <v/>
      </c>
      <c r="E579" s="80" t="str">
        <f t="shared" si="70"/>
        <v/>
      </c>
      <c r="F579" s="80" t="str">
        <f t="shared" si="73"/>
        <v/>
      </c>
      <c r="G579" s="80" t="str">
        <f t="shared" si="73"/>
        <v/>
      </c>
      <c r="H579" s="80" t="str">
        <f t="shared" si="73"/>
        <v/>
      </c>
      <c r="I579" s="413"/>
      <c r="J579" s="414"/>
      <c r="K579" s="415"/>
      <c r="L579" s="415"/>
      <c r="M579" s="415"/>
      <c r="N579" s="415"/>
      <c r="O579" s="415"/>
      <c r="P579" s="415"/>
    </row>
    <row r="580" spans="1:16">
      <c r="A580" s="80" t="str">
        <f t="shared" si="66"/>
        <v/>
      </c>
      <c r="B580" s="80" t="str">
        <f t="shared" si="67"/>
        <v/>
      </c>
      <c r="C580" s="80" t="str">
        <f t="shared" si="68"/>
        <v/>
      </c>
      <c r="D580" s="80" t="str">
        <f t="shared" si="69"/>
        <v/>
      </c>
      <c r="E580" s="80" t="str">
        <f t="shared" si="70"/>
        <v/>
      </c>
      <c r="F580" s="80" t="str">
        <f t="shared" si="73"/>
        <v/>
      </c>
      <c r="G580" s="80" t="str">
        <f t="shared" si="73"/>
        <v/>
      </c>
      <c r="H580" s="80" t="str">
        <f t="shared" si="73"/>
        <v/>
      </c>
      <c r="I580" s="413"/>
      <c r="J580" s="414"/>
      <c r="K580" s="415"/>
      <c r="L580" s="415"/>
      <c r="M580" s="415"/>
      <c r="N580" s="415"/>
      <c r="O580" s="415"/>
      <c r="P580" s="415"/>
    </row>
    <row r="581" spans="1:16">
      <c r="A581" s="80" t="str">
        <f t="shared" ref="A581:A644" si="74">IF(Cptes1="","",LEFT(Cptes1,2))</f>
        <v/>
      </c>
      <c r="B581" s="80" t="str">
        <f t="shared" ref="B581:B644" si="75">IF(Cptes1="","",LEFT(Cptes1,3))</f>
        <v/>
      </c>
      <c r="C581" s="80" t="str">
        <f t="shared" ref="C581:C644" si="76">IF(Cptes1="","",LEFT(Cptes1,4))</f>
        <v/>
      </c>
      <c r="D581" s="80" t="str">
        <f t="shared" ref="D581:D644" si="77">IF(Cptes1="","",LEFT(Cptes1,5))</f>
        <v/>
      </c>
      <c r="E581" s="80" t="str">
        <f t="shared" ref="E581:E644" si="78">IF(Cptes1="","",LEFT(Cptes1,6))</f>
        <v/>
      </c>
      <c r="F581" s="80" t="str">
        <f t="shared" si="73"/>
        <v/>
      </c>
      <c r="G581" s="80" t="str">
        <f t="shared" si="73"/>
        <v/>
      </c>
      <c r="H581" s="80" t="str">
        <f t="shared" si="73"/>
        <v/>
      </c>
      <c r="I581" s="413"/>
      <c r="J581" s="414"/>
      <c r="K581" s="415"/>
      <c r="L581" s="415"/>
      <c r="M581" s="415"/>
      <c r="N581" s="415"/>
      <c r="O581" s="415"/>
      <c r="P581" s="415"/>
    </row>
    <row r="582" spans="1:16">
      <c r="A582" s="80" t="str">
        <f t="shared" si="74"/>
        <v/>
      </c>
      <c r="B582" s="80" t="str">
        <f t="shared" si="75"/>
        <v/>
      </c>
      <c r="C582" s="80" t="str">
        <f t="shared" si="76"/>
        <v/>
      </c>
      <c r="D582" s="80" t="str">
        <f t="shared" si="77"/>
        <v/>
      </c>
      <c r="E582" s="80" t="str">
        <f t="shared" si="78"/>
        <v/>
      </c>
      <c r="F582" s="80" t="str">
        <f t="shared" si="73"/>
        <v/>
      </c>
      <c r="G582" s="80" t="str">
        <f t="shared" si="73"/>
        <v/>
      </c>
      <c r="H582" s="80" t="str">
        <f t="shared" si="73"/>
        <v/>
      </c>
      <c r="I582" s="413"/>
      <c r="J582" s="414"/>
      <c r="K582" s="415"/>
      <c r="L582" s="415"/>
      <c r="M582" s="415"/>
      <c r="N582" s="415"/>
      <c r="O582" s="415"/>
      <c r="P582" s="415"/>
    </row>
    <row r="583" spans="1:16">
      <c r="A583" s="80" t="str">
        <f t="shared" si="74"/>
        <v/>
      </c>
      <c r="B583" s="80" t="str">
        <f t="shared" si="75"/>
        <v/>
      </c>
      <c r="C583" s="80" t="str">
        <f t="shared" si="76"/>
        <v/>
      </c>
      <c r="D583" s="80" t="str">
        <f t="shared" si="77"/>
        <v/>
      </c>
      <c r="E583" s="80" t="str">
        <f t="shared" si="78"/>
        <v/>
      </c>
      <c r="F583" s="80" t="str">
        <f t="shared" si="73"/>
        <v/>
      </c>
      <c r="G583" s="80" t="str">
        <f t="shared" si="73"/>
        <v/>
      </c>
      <c r="H583" s="80" t="str">
        <f t="shared" si="73"/>
        <v/>
      </c>
      <c r="I583" s="413"/>
      <c r="J583" s="414"/>
      <c r="K583" s="415"/>
      <c r="L583" s="415"/>
      <c r="M583" s="415"/>
      <c r="N583" s="415"/>
      <c r="O583" s="415"/>
      <c r="P583" s="415"/>
    </row>
    <row r="584" spans="1:16">
      <c r="A584" s="80" t="str">
        <f t="shared" si="74"/>
        <v/>
      </c>
      <c r="B584" s="80" t="str">
        <f t="shared" si="75"/>
        <v/>
      </c>
      <c r="C584" s="80" t="str">
        <f t="shared" si="76"/>
        <v/>
      </c>
      <c r="D584" s="80" t="str">
        <f t="shared" si="77"/>
        <v/>
      </c>
      <c r="E584" s="80" t="str">
        <f t="shared" si="78"/>
        <v/>
      </c>
      <c r="F584" s="80" t="str">
        <f t="shared" si="73"/>
        <v/>
      </c>
      <c r="G584" s="80" t="str">
        <f t="shared" si="73"/>
        <v/>
      </c>
      <c r="H584" s="80" t="str">
        <f t="shared" si="73"/>
        <v/>
      </c>
      <c r="I584" s="413"/>
      <c r="J584" s="414"/>
      <c r="K584" s="415"/>
      <c r="L584" s="415"/>
      <c r="M584" s="415"/>
      <c r="N584" s="415"/>
      <c r="O584" s="415"/>
      <c r="P584" s="415"/>
    </row>
    <row r="585" spans="1:16">
      <c r="A585" s="80" t="str">
        <f t="shared" si="74"/>
        <v/>
      </c>
      <c r="B585" s="80" t="str">
        <f t="shared" si="75"/>
        <v/>
      </c>
      <c r="C585" s="80" t="str">
        <f t="shared" si="76"/>
        <v/>
      </c>
      <c r="D585" s="80" t="str">
        <f t="shared" si="77"/>
        <v/>
      </c>
      <c r="E585" s="80" t="str">
        <f t="shared" si="78"/>
        <v/>
      </c>
      <c r="F585" s="80" t="str">
        <f t="shared" ref="F585:H604" si="79">IF(Cptes1="","",LEFT(Cptes1,7))</f>
        <v/>
      </c>
      <c r="G585" s="80" t="str">
        <f t="shared" si="79"/>
        <v/>
      </c>
      <c r="H585" s="80" t="str">
        <f t="shared" si="79"/>
        <v/>
      </c>
      <c r="I585" s="413"/>
      <c r="J585" s="414"/>
      <c r="K585" s="415"/>
      <c r="L585" s="415"/>
      <c r="M585" s="415"/>
      <c r="N585" s="415"/>
      <c r="O585" s="415"/>
      <c r="P585" s="415"/>
    </row>
    <row r="586" spans="1:16">
      <c r="A586" s="80" t="str">
        <f t="shared" si="74"/>
        <v/>
      </c>
      <c r="B586" s="80" t="str">
        <f t="shared" si="75"/>
        <v/>
      </c>
      <c r="C586" s="80" t="str">
        <f t="shared" si="76"/>
        <v/>
      </c>
      <c r="D586" s="80" t="str">
        <f t="shared" si="77"/>
        <v/>
      </c>
      <c r="E586" s="80" t="str">
        <f t="shared" si="78"/>
        <v/>
      </c>
      <c r="F586" s="80" t="str">
        <f t="shared" si="79"/>
        <v/>
      </c>
      <c r="G586" s="80" t="str">
        <f t="shared" si="79"/>
        <v/>
      </c>
      <c r="H586" s="80" t="str">
        <f t="shared" si="79"/>
        <v/>
      </c>
      <c r="I586" s="413"/>
      <c r="J586" s="414"/>
      <c r="K586" s="415"/>
      <c r="L586" s="415"/>
      <c r="M586" s="415"/>
      <c r="N586" s="415"/>
      <c r="O586" s="415"/>
      <c r="P586" s="415"/>
    </row>
    <row r="587" spans="1:16">
      <c r="A587" s="80" t="str">
        <f t="shared" si="74"/>
        <v/>
      </c>
      <c r="B587" s="80" t="str">
        <f t="shared" si="75"/>
        <v/>
      </c>
      <c r="C587" s="80" t="str">
        <f t="shared" si="76"/>
        <v/>
      </c>
      <c r="D587" s="80" t="str">
        <f t="shared" si="77"/>
        <v/>
      </c>
      <c r="E587" s="80" t="str">
        <f t="shared" si="78"/>
        <v/>
      </c>
      <c r="F587" s="80" t="str">
        <f t="shared" si="79"/>
        <v/>
      </c>
      <c r="G587" s="80" t="str">
        <f t="shared" si="79"/>
        <v/>
      </c>
      <c r="H587" s="80" t="str">
        <f t="shared" si="79"/>
        <v/>
      </c>
      <c r="I587" s="413"/>
      <c r="J587" s="414"/>
      <c r="K587" s="415"/>
      <c r="L587" s="415"/>
      <c r="M587" s="415"/>
      <c r="N587" s="415"/>
      <c r="O587" s="415"/>
      <c r="P587" s="415"/>
    </row>
    <row r="588" spans="1:16">
      <c r="A588" s="80" t="str">
        <f t="shared" si="74"/>
        <v/>
      </c>
      <c r="B588" s="80" t="str">
        <f t="shared" si="75"/>
        <v/>
      </c>
      <c r="C588" s="80" t="str">
        <f t="shared" si="76"/>
        <v/>
      </c>
      <c r="D588" s="80" t="str">
        <f t="shared" si="77"/>
        <v/>
      </c>
      <c r="E588" s="80" t="str">
        <f t="shared" si="78"/>
        <v/>
      </c>
      <c r="F588" s="80" t="str">
        <f t="shared" si="79"/>
        <v/>
      </c>
      <c r="G588" s="80" t="str">
        <f t="shared" si="79"/>
        <v/>
      </c>
      <c r="H588" s="80" t="str">
        <f t="shared" si="79"/>
        <v/>
      </c>
      <c r="I588" s="413"/>
      <c r="J588" s="414"/>
      <c r="K588" s="415"/>
      <c r="L588" s="415"/>
      <c r="M588" s="415"/>
      <c r="N588" s="415"/>
      <c r="O588" s="415"/>
      <c r="P588" s="415"/>
    </row>
    <row r="589" spans="1:16">
      <c r="A589" s="80" t="str">
        <f t="shared" si="74"/>
        <v/>
      </c>
      <c r="B589" s="80" t="str">
        <f t="shared" si="75"/>
        <v/>
      </c>
      <c r="C589" s="80" t="str">
        <f t="shared" si="76"/>
        <v/>
      </c>
      <c r="D589" s="80" t="str">
        <f t="shared" si="77"/>
        <v/>
      </c>
      <c r="E589" s="80" t="str">
        <f t="shared" si="78"/>
        <v/>
      </c>
      <c r="F589" s="80" t="str">
        <f t="shared" si="79"/>
        <v/>
      </c>
      <c r="G589" s="80" t="str">
        <f t="shared" si="79"/>
        <v/>
      </c>
      <c r="H589" s="80" t="str">
        <f t="shared" si="79"/>
        <v/>
      </c>
      <c r="I589" s="413"/>
      <c r="J589" s="414"/>
      <c r="K589" s="415"/>
      <c r="L589" s="415"/>
      <c r="M589" s="415"/>
      <c r="N589" s="415"/>
      <c r="O589" s="415"/>
      <c r="P589" s="415"/>
    </row>
    <row r="590" spans="1:16">
      <c r="A590" s="80" t="str">
        <f t="shared" si="74"/>
        <v/>
      </c>
      <c r="B590" s="80" t="str">
        <f t="shared" si="75"/>
        <v/>
      </c>
      <c r="C590" s="80" t="str">
        <f t="shared" si="76"/>
        <v/>
      </c>
      <c r="D590" s="80" t="str">
        <f t="shared" si="77"/>
        <v/>
      </c>
      <c r="E590" s="80" t="str">
        <f t="shared" si="78"/>
        <v/>
      </c>
      <c r="F590" s="80" t="str">
        <f t="shared" si="79"/>
        <v/>
      </c>
      <c r="G590" s="80" t="str">
        <f t="shared" si="79"/>
        <v/>
      </c>
      <c r="H590" s="80" t="str">
        <f t="shared" si="79"/>
        <v/>
      </c>
      <c r="I590" s="413"/>
      <c r="J590" s="414"/>
      <c r="K590" s="415"/>
      <c r="L590" s="415"/>
      <c r="M590" s="415"/>
      <c r="N590" s="415"/>
      <c r="O590" s="415"/>
      <c r="P590" s="415"/>
    </row>
    <row r="591" spans="1:16">
      <c r="A591" s="80" t="str">
        <f t="shared" si="74"/>
        <v/>
      </c>
      <c r="B591" s="80" t="str">
        <f t="shared" si="75"/>
        <v/>
      </c>
      <c r="C591" s="80" t="str">
        <f t="shared" si="76"/>
        <v/>
      </c>
      <c r="D591" s="80" t="str">
        <f t="shared" si="77"/>
        <v/>
      </c>
      <c r="E591" s="80" t="str">
        <f t="shared" si="78"/>
        <v/>
      </c>
      <c r="F591" s="80" t="str">
        <f t="shared" si="79"/>
        <v/>
      </c>
      <c r="G591" s="80" t="str">
        <f t="shared" si="79"/>
        <v/>
      </c>
      <c r="H591" s="80" t="str">
        <f t="shared" si="79"/>
        <v/>
      </c>
      <c r="I591" s="413"/>
      <c r="J591" s="414"/>
      <c r="K591" s="415"/>
      <c r="L591" s="415"/>
      <c r="M591" s="415"/>
      <c r="N591" s="415"/>
      <c r="O591" s="415"/>
      <c r="P591" s="415"/>
    </row>
    <row r="592" spans="1:16">
      <c r="A592" s="80" t="str">
        <f t="shared" si="74"/>
        <v/>
      </c>
      <c r="B592" s="80" t="str">
        <f t="shared" si="75"/>
        <v/>
      </c>
      <c r="C592" s="80" t="str">
        <f t="shared" si="76"/>
        <v/>
      </c>
      <c r="D592" s="80" t="str">
        <f t="shared" si="77"/>
        <v/>
      </c>
      <c r="E592" s="80" t="str">
        <f t="shared" si="78"/>
        <v/>
      </c>
      <c r="F592" s="80" t="str">
        <f t="shared" si="79"/>
        <v/>
      </c>
      <c r="G592" s="80" t="str">
        <f t="shared" si="79"/>
        <v/>
      </c>
      <c r="H592" s="80" t="str">
        <f t="shared" si="79"/>
        <v/>
      </c>
      <c r="I592" s="413"/>
      <c r="J592" s="414"/>
      <c r="K592" s="415"/>
      <c r="L592" s="415"/>
      <c r="M592" s="415"/>
      <c r="N592" s="415"/>
      <c r="O592" s="415"/>
      <c r="P592" s="415"/>
    </row>
    <row r="593" spans="1:16">
      <c r="A593" s="80" t="str">
        <f t="shared" si="74"/>
        <v/>
      </c>
      <c r="B593" s="80" t="str">
        <f t="shared" si="75"/>
        <v/>
      </c>
      <c r="C593" s="80" t="str">
        <f t="shared" si="76"/>
        <v/>
      </c>
      <c r="D593" s="80" t="str">
        <f t="shared" si="77"/>
        <v/>
      </c>
      <c r="E593" s="80" t="str">
        <f t="shared" si="78"/>
        <v/>
      </c>
      <c r="F593" s="80" t="str">
        <f t="shared" si="79"/>
        <v/>
      </c>
      <c r="G593" s="80" t="str">
        <f t="shared" si="79"/>
        <v/>
      </c>
      <c r="H593" s="80" t="str">
        <f t="shared" si="79"/>
        <v/>
      </c>
      <c r="I593" s="413"/>
      <c r="J593" s="414"/>
      <c r="K593" s="415"/>
      <c r="L593" s="415"/>
      <c r="M593" s="415"/>
      <c r="N593" s="415"/>
      <c r="O593" s="415"/>
      <c r="P593" s="415"/>
    </row>
    <row r="594" spans="1:16">
      <c r="A594" s="80" t="str">
        <f t="shared" si="74"/>
        <v/>
      </c>
      <c r="B594" s="80" t="str">
        <f t="shared" si="75"/>
        <v/>
      </c>
      <c r="C594" s="80" t="str">
        <f t="shared" si="76"/>
        <v/>
      </c>
      <c r="D594" s="80" t="str">
        <f t="shared" si="77"/>
        <v/>
      </c>
      <c r="E594" s="80" t="str">
        <f t="shared" si="78"/>
        <v/>
      </c>
      <c r="F594" s="80" t="str">
        <f t="shared" si="79"/>
        <v/>
      </c>
      <c r="G594" s="80" t="str">
        <f t="shared" si="79"/>
        <v/>
      </c>
      <c r="H594" s="80" t="str">
        <f t="shared" si="79"/>
        <v/>
      </c>
      <c r="I594" s="413"/>
      <c r="J594" s="414"/>
      <c r="K594" s="415"/>
      <c r="L594" s="415"/>
      <c r="M594" s="415"/>
      <c r="N594" s="415"/>
      <c r="O594" s="415"/>
      <c r="P594" s="415"/>
    </row>
    <row r="595" spans="1:16">
      <c r="A595" s="80" t="str">
        <f t="shared" si="74"/>
        <v/>
      </c>
      <c r="B595" s="80" t="str">
        <f t="shared" si="75"/>
        <v/>
      </c>
      <c r="C595" s="80" t="str">
        <f t="shared" si="76"/>
        <v/>
      </c>
      <c r="D595" s="80" t="str">
        <f t="shared" si="77"/>
        <v/>
      </c>
      <c r="E595" s="80" t="str">
        <f t="shared" si="78"/>
        <v/>
      </c>
      <c r="F595" s="80" t="str">
        <f t="shared" si="79"/>
        <v/>
      </c>
      <c r="G595" s="80" t="str">
        <f t="shared" si="79"/>
        <v/>
      </c>
      <c r="H595" s="80" t="str">
        <f t="shared" si="79"/>
        <v/>
      </c>
      <c r="I595" s="413"/>
      <c r="J595" s="414"/>
      <c r="K595" s="415"/>
      <c r="L595" s="415"/>
      <c r="M595" s="415"/>
      <c r="N595" s="415"/>
      <c r="O595" s="415"/>
      <c r="P595" s="415"/>
    </row>
    <row r="596" spans="1:16">
      <c r="A596" s="80" t="str">
        <f t="shared" si="74"/>
        <v/>
      </c>
      <c r="B596" s="80" t="str">
        <f t="shared" si="75"/>
        <v/>
      </c>
      <c r="C596" s="80" t="str">
        <f t="shared" si="76"/>
        <v/>
      </c>
      <c r="D596" s="80" t="str">
        <f t="shared" si="77"/>
        <v/>
      </c>
      <c r="E596" s="80" t="str">
        <f t="shared" si="78"/>
        <v/>
      </c>
      <c r="F596" s="80" t="str">
        <f t="shared" si="79"/>
        <v/>
      </c>
      <c r="G596" s="80" t="str">
        <f t="shared" si="79"/>
        <v/>
      </c>
      <c r="H596" s="80" t="str">
        <f t="shared" si="79"/>
        <v/>
      </c>
      <c r="I596" s="413"/>
      <c r="J596" s="414"/>
      <c r="K596" s="415"/>
      <c r="L596" s="415"/>
      <c r="M596" s="415"/>
      <c r="N596" s="415"/>
      <c r="O596" s="415"/>
      <c r="P596" s="415"/>
    </row>
    <row r="597" spans="1:16">
      <c r="A597" s="80" t="str">
        <f t="shared" si="74"/>
        <v/>
      </c>
      <c r="B597" s="80" t="str">
        <f t="shared" si="75"/>
        <v/>
      </c>
      <c r="C597" s="80" t="str">
        <f t="shared" si="76"/>
        <v/>
      </c>
      <c r="D597" s="80" t="str">
        <f t="shared" si="77"/>
        <v/>
      </c>
      <c r="E597" s="80" t="str">
        <f t="shared" si="78"/>
        <v/>
      </c>
      <c r="F597" s="80" t="str">
        <f t="shared" si="79"/>
        <v/>
      </c>
      <c r="G597" s="80" t="str">
        <f t="shared" si="79"/>
        <v/>
      </c>
      <c r="H597" s="80" t="str">
        <f t="shared" si="79"/>
        <v/>
      </c>
      <c r="I597" s="413"/>
      <c r="J597" s="414"/>
      <c r="K597" s="415"/>
      <c r="L597" s="415"/>
      <c r="M597" s="415"/>
      <c r="N597" s="415"/>
      <c r="O597" s="415"/>
      <c r="P597" s="415"/>
    </row>
    <row r="598" spans="1:16">
      <c r="A598" s="80" t="str">
        <f t="shared" si="74"/>
        <v/>
      </c>
      <c r="B598" s="80" t="str">
        <f t="shared" si="75"/>
        <v/>
      </c>
      <c r="C598" s="80" t="str">
        <f t="shared" si="76"/>
        <v/>
      </c>
      <c r="D598" s="80" t="str">
        <f t="shared" si="77"/>
        <v/>
      </c>
      <c r="E598" s="80" t="str">
        <f t="shared" si="78"/>
        <v/>
      </c>
      <c r="F598" s="80" t="str">
        <f t="shared" si="79"/>
        <v/>
      </c>
      <c r="G598" s="80" t="str">
        <f t="shared" si="79"/>
        <v/>
      </c>
      <c r="H598" s="80" t="str">
        <f t="shared" si="79"/>
        <v/>
      </c>
      <c r="I598" s="413"/>
      <c r="J598" s="414"/>
      <c r="K598" s="415"/>
      <c r="L598" s="415"/>
      <c r="M598" s="415"/>
      <c r="N598" s="415"/>
      <c r="O598" s="415"/>
      <c r="P598" s="415"/>
    </row>
    <row r="599" spans="1:16">
      <c r="A599" s="80" t="str">
        <f t="shared" si="74"/>
        <v/>
      </c>
      <c r="B599" s="80" t="str">
        <f t="shared" si="75"/>
        <v/>
      </c>
      <c r="C599" s="80" t="str">
        <f t="shared" si="76"/>
        <v/>
      </c>
      <c r="D599" s="80" t="str">
        <f t="shared" si="77"/>
        <v/>
      </c>
      <c r="E599" s="80" t="str">
        <f t="shared" si="78"/>
        <v/>
      </c>
      <c r="F599" s="80" t="str">
        <f t="shared" si="79"/>
        <v/>
      </c>
      <c r="G599" s="80" t="str">
        <f t="shared" si="79"/>
        <v/>
      </c>
      <c r="H599" s="80" t="str">
        <f t="shared" si="79"/>
        <v/>
      </c>
      <c r="I599" s="413"/>
      <c r="J599" s="414"/>
      <c r="K599" s="415"/>
      <c r="L599" s="415"/>
      <c r="M599" s="415"/>
      <c r="N599" s="415"/>
      <c r="O599" s="415"/>
      <c r="P599" s="415"/>
    </row>
    <row r="600" spans="1:16">
      <c r="A600" s="80" t="str">
        <f t="shared" si="74"/>
        <v/>
      </c>
      <c r="B600" s="80" t="str">
        <f t="shared" si="75"/>
        <v/>
      </c>
      <c r="C600" s="80" t="str">
        <f t="shared" si="76"/>
        <v/>
      </c>
      <c r="D600" s="80" t="str">
        <f t="shared" si="77"/>
        <v/>
      </c>
      <c r="E600" s="80" t="str">
        <f t="shared" si="78"/>
        <v/>
      </c>
      <c r="F600" s="80" t="str">
        <f t="shared" si="79"/>
        <v/>
      </c>
      <c r="G600" s="80" t="str">
        <f t="shared" si="79"/>
        <v/>
      </c>
      <c r="H600" s="80" t="str">
        <f t="shared" si="79"/>
        <v/>
      </c>
      <c r="I600" s="413"/>
      <c r="J600" s="414"/>
      <c r="K600" s="415"/>
      <c r="L600" s="415"/>
      <c r="M600" s="415"/>
      <c r="N600" s="415"/>
      <c r="O600" s="415"/>
      <c r="P600" s="415"/>
    </row>
    <row r="601" spans="1:16">
      <c r="A601" s="80" t="str">
        <f t="shared" si="74"/>
        <v/>
      </c>
      <c r="B601" s="80" t="str">
        <f t="shared" si="75"/>
        <v/>
      </c>
      <c r="C601" s="80" t="str">
        <f t="shared" si="76"/>
        <v/>
      </c>
      <c r="D601" s="80" t="str">
        <f t="shared" si="77"/>
        <v/>
      </c>
      <c r="E601" s="80" t="str">
        <f t="shared" si="78"/>
        <v/>
      </c>
      <c r="F601" s="80" t="str">
        <f t="shared" si="79"/>
        <v/>
      </c>
      <c r="G601" s="80" t="str">
        <f t="shared" si="79"/>
        <v/>
      </c>
      <c r="H601" s="80" t="str">
        <f t="shared" si="79"/>
        <v/>
      </c>
      <c r="I601" s="413"/>
      <c r="J601" s="414"/>
      <c r="K601" s="415"/>
      <c r="L601" s="415"/>
      <c r="M601" s="415"/>
      <c r="N601" s="415"/>
      <c r="O601" s="415"/>
      <c r="P601" s="415"/>
    </row>
    <row r="602" spans="1:16">
      <c r="A602" s="80" t="str">
        <f t="shared" si="74"/>
        <v/>
      </c>
      <c r="B602" s="80" t="str">
        <f t="shared" si="75"/>
        <v/>
      </c>
      <c r="C602" s="80" t="str">
        <f t="shared" si="76"/>
        <v/>
      </c>
      <c r="D602" s="80" t="str">
        <f t="shared" si="77"/>
        <v/>
      </c>
      <c r="E602" s="80" t="str">
        <f t="shared" si="78"/>
        <v/>
      </c>
      <c r="F602" s="80" t="str">
        <f t="shared" si="79"/>
        <v/>
      </c>
      <c r="G602" s="80" t="str">
        <f t="shared" si="79"/>
        <v/>
      </c>
      <c r="H602" s="80" t="str">
        <f t="shared" si="79"/>
        <v/>
      </c>
      <c r="I602" s="413"/>
      <c r="J602" s="414"/>
      <c r="K602" s="415"/>
      <c r="L602" s="415"/>
      <c r="M602" s="415"/>
      <c r="N602" s="415"/>
      <c r="O602" s="415"/>
      <c r="P602" s="415"/>
    </row>
    <row r="603" spans="1:16">
      <c r="A603" s="80" t="str">
        <f t="shared" si="74"/>
        <v/>
      </c>
      <c r="B603" s="80" t="str">
        <f t="shared" si="75"/>
        <v/>
      </c>
      <c r="C603" s="80" t="str">
        <f t="shared" si="76"/>
        <v/>
      </c>
      <c r="D603" s="80" t="str">
        <f t="shared" si="77"/>
        <v/>
      </c>
      <c r="E603" s="80" t="str">
        <f t="shared" si="78"/>
        <v/>
      </c>
      <c r="F603" s="80" t="str">
        <f t="shared" si="79"/>
        <v/>
      </c>
      <c r="G603" s="80" t="str">
        <f t="shared" si="79"/>
        <v/>
      </c>
      <c r="H603" s="80" t="str">
        <f t="shared" si="79"/>
        <v/>
      </c>
      <c r="I603" s="413"/>
      <c r="J603" s="414"/>
      <c r="K603" s="415"/>
      <c r="L603" s="415"/>
      <c r="M603" s="415"/>
      <c r="N603" s="415"/>
      <c r="O603" s="415"/>
      <c r="P603" s="415"/>
    </row>
    <row r="604" spans="1:16">
      <c r="A604" s="80" t="str">
        <f t="shared" si="74"/>
        <v/>
      </c>
      <c r="B604" s="80" t="str">
        <f t="shared" si="75"/>
        <v/>
      </c>
      <c r="C604" s="80" t="str">
        <f t="shared" si="76"/>
        <v/>
      </c>
      <c r="D604" s="80" t="str">
        <f t="shared" si="77"/>
        <v/>
      </c>
      <c r="E604" s="80" t="str">
        <f t="shared" si="78"/>
        <v/>
      </c>
      <c r="F604" s="80" t="str">
        <f t="shared" si="79"/>
        <v/>
      </c>
      <c r="G604" s="80" t="str">
        <f t="shared" si="79"/>
        <v/>
      </c>
      <c r="H604" s="80" t="str">
        <f t="shared" si="79"/>
        <v/>
      </c>
      <c r="I604" s="413"/>
      <c r="J604" s="414"/>
      <c r="K604" s="415"/>
      <c r="L604" s="415"/>
      <c r="M604" s="415"/>
      <c r="N604" s="415"/>
      <c r="O604" s="415"/>
      <c r="P604" s="415"/>
    </row>
    <row r="605" spans="1:16">
      <c r="A605" s="80"/>
      <c r="B605" s="80"/>
      <c r="C605" s="80"/>
      <c r="D605" s="80"/>
      <c r="E605" s="80"/>
      <c r="F605" s="80"/>
      <c r="G605" s="80"/>
      <c r="H605" s="80"/>
      <c r="I605" s="413"/>
      <c r="J605" s="414"/>
      <c r="K605" s="415"/>
      <c r="L605" s="415"/>
      <c r="M605" s="415"/>
      <c r="N605" s="415"/>
      <c r="O605" s="415"/>
      <c r="P605" s="415"/>
    </row>
    <row r="606" spans="1:16">
      <c r="A606" s="80"/>
      <c r="B606" s="80"/>
      <c r="C606" s="80"/>
      <c r="D606" s="80"/>
      <c r="E606" s="80"/>
      <c r="F606" s="80"/>
      <c r="G606" s="80"/>
      <c r="H606" s="80"/>
      <c r="I606" s="413"/>
      <c r="J606" s="414"/>
      <c r="K606" s="415"/>
      <c r="L606" s="415"/>
      <c r="M606" s="415"/>
      <c r="N606" s="415"/>
      <c r="O606" s="415"/>
      <c r="P606" s="415"/>
    </row>
    <row r="607" spans="1:16">
      <c r="A607" s="80"/>
      <c r="B607" s="80"/>
      <c r="C607" s="80"/>
      <c r="D607" s="80"/>
      <c r="E607" s="80"/>
      <c r="F607" s="80"/>
      <c r="G607" s="80"/>
      <c r="H607" s="80"/>
      <c r="I607" s="413"/>
      <c r="J607" s="414"/>
      <c r="K607" s="415"/>
      <c r="L607" s="415"/>
      <c r="M607" s="415"/>
      <c r="N607" s="415"/>
      <c r="O607" s="415"/>
      <c r="P607" s="415"/>
    </row>
    <row r="608" spans="1:16">
      <c r="A608" s="80"/>
      <c r="B608" s="80"/>
      <c r="C608" s="80"/>
      <c r="D608" s="80"/>
      <c r="E608" s="80"/>
      <c r="F608" s="80"/>
      <c r="G608" s="80"/>
      <c r="H608" s="80"/>
      <c r="I608" s="413"/>
      <c r="J608" s="414"/>
      <c r="K608" s="415"/>
      <c r="L608" s="415"/>
      <c r="M608" s="415"/>
      <c r="N608" s="415"/>
      <c r="O608" s="415"/>
      <c r="P608" s="415"/>
    </row>
    <row r="609" spans="1:16">
      <c r="A609" s="80"/>
      <c r="B609" s="80"/>
      <c r="C609" s="80"/>
      <c r="D609" s="80"/>
      <c r="E609" s="80"/>
      <c r="F609" s="80"/>
      <c r="G609" s="80"/>
      <c r="H609" s="80"/>
      <c r="I609" s="413"/>
      <c r="J609" s="414"/>
      <c r="K609" s="415"/>
      <c r="L609" s="415"/>
      <c r="M609" s="415"/>
      <c r="N609" s="415"/>
      <c r="O609" s="415"/>
      <c r="P609" s="415"/>
    </row>
    <row r="610" spans="1:16">
      <c r="A610" s="80"/>
      <c r="B610" s="80"/>
      <c r="C610" s="80"/>
      <c r="D610" s="80"/>
      <c r="E610" s="80"/>
      <c r="F610" s="80"/>
      <c r="G610" s="80"/>
      <c r="H610" s="80"/>
      <c r="I610" s="413"/>
      <c r="J610" s="414"/>
      <c r="K610" s="415"/>
      <c r="L610" s="415"/>
      <c r="M610" s="415"/>
      <c r="N610" s="415"/>
      <c r="O610" s="415"/>
      <c r="P610" s="415"/>
    </row>
    <row r="611" spans="1:16">
      <c r="A611" s="80"/>
      <c r="B611" s="80"/>
      <c r="C611" s="80"/>
      <c r="D611" s="80"/>
      <c r="E611" s="80"/>
      <c r="F611" s="80"/>
      <c r="G611" s="80"/>
      <c r="H611" s="80"/>
      <c r="I611" s="413"/>
      <c r="J611" s="414"/>
      <c r="K611" s="415"/>
      <c r="L611" s="415"/>
      <c r="M611" s="415"/>
      <c r="N611" s="415"/>
      <c r="O611" s="415"/>
      <c r="P611" s="415"/>
    </row>
    <row r="612" spans="1:16">
      <c r="A612" s="80"/>
      <c r="B612" s="80"/>
      <c r="C612" s="80"/>
      <c r="D612" s="80"/>
      <c r="E612" s="80"/>
      <c r="F612" s="80"/>
      <c r="G612" s="80"/>
      <c r="H612" s="80"/>
      <c r="I612" s="413"/>
      <c r="J612" s="414"/>
      <c r="K612" s="415"/>
      <c r="L612" s="415"/>
      <c r="M612" s="415"/>
      <c r="N612" s="415"/>
      <c r="O612" s="415"/>
      <c r="P612" s="415"/>
    </row>
    <row r="613" spans="1:16">
      <c r="A613" s="80"/>
      <c r="B613" s="80"/>
      <c r="C613" s="80"/>
      <c r="D613" s="80"/>
      <c r="E613" s="80"/>
      <c r="F613" s="80"/>
      <c r="G613" s="80"/>
      <c r="H613" s="80"/>
      <c r="I613" s="413"/>
      <c r="J613" s="414"/>
      <c r="K613" s="415"/>
      <c r="L613" s="415"/>
      <c r="M613" s="415"/>
      <c r="N613" s="415"/>
      <c r="O613" s="415"/>
      <c r="P613" s="415"/>
    </row>
    <row r="614" spans="1:16">
      <c r="A614" s="80" t="str">
        <f t="shared" si="74"/>
        <v/>
      </c>
      <c r="B614" s="80" t="str">
        <f t="shared" si="75"/>
        <v/>
      </c>
      <c r="C614" s="80" t="str">
        <f t="shared" si="76"/>
        <v/>
      </c>
      <c r="D614" s="80" t="str">
        <f t="shared" si="77"/>
        <v/>
      </c>
      <c r="E614" s="80" t="str">
        <f t="shared" si="78"/>
        <v/>
      </c>
      <c r="F614" s="80" t="str">
        <f t="shared" ref="F614:H624" si="80">IF(Cptes1="","",LEFT(Cptes1,7))</f>
        <v/>
      </c>
      <c r="G614" s="80" t="str">
        <f t="shared" si="80"/>
        <v/>
      </c>
      <c r="H614" s="80" t="str">
        <f t="shared" si="80"/>
        <v/>
      </c>
      <c r="I614" s="413"/>
      <c r="J614" s="414"/>
      <c r="K614" s="415"/>
      <c r="L614" s="415"/>
      <c r="M614" s="415"/>
      <c r="N614" s="415"/>
      <c r="O614" s="415"/>
      <c r="P614" s="415"/>
    </row>
    <row r="615" spans="1:16">
      <c r="A615" s="80" t="str">
        <f t="shared" si="74"/>
        <v/>
      </c>
      <c r="B615" s="80" t="str">
        <f t="shared" si="75"/>
        <v/>
      </c>
      <c r="C615" s="80" t="str">
        <f t="shared" si="76"/>
        <v/>
      </c>
      <c r="D615" s="80" t="str">
        <f t="shared" si="77"/>
        <v/>
      </c>
      <c r="E615" s="80" t="str">
        <f t="shared" si="78"/>
        <v/>
      </c>
      <c r="F615" s="80" t="str">
        <f t="shared" si="80"/>
        <v/>
      </c>
      <c r="G615" s="80" t="str">
        <f t="shared" si="80"/>
        <v/>
      </c>
      <c r="H615" s="80" t="str">
        <f t="shared" si="80"/>
        <v/>
      </c>
      <c r="I615" s="413"/>
      <c r="J615" s="414"/>
      <c r="K615" s="415"/>
      <c r="L615" s="415"/>
      <c r="M615" s="415"/>
      <c r="N615" s="415"/>
      <c r="O615" s="415"/>
      <c r="P615" s="415"/>
    </row>
    <row r="616" spans="1:16">
      <c r="A616" s="80" t="str">
        <f t="shared" si="74"/>
        <v/>
      </c>
      <c r="B616" s="80" t="str">
        <f t="shared" si="75"/>
        <v/>
      </c>
      <c r="C616" s="80" t="str">
        <f t="shared" si="76"/>
        <v/>
      </c>
      <c r="D616" s="80" t="str">
        <f t="shared" si="77"/>
        <v/>
      </c>
      <c r="E616" s="80" t="str">
        <f t="shared" si="78"/>
        <v/>
      </c>
      <c r="F616" s="80" t="str">
        <f t="shared" si="80"/>
        <v/>
      </c>
      <c r="G616" s="80" t="str">
        <f t="shared" si="80"/>
        <v/>
      </c>
      <c r="H616" s="80" t="str">
        <f t="shared" si="80"/>
        <v/>
      </c>
      <c r="I616" s="413"/>
      <c r="J616" s="414"/>
      <c r="K616" s="415"/>
      <c r="L616" s="415"/>
      <c r="M616" s="415"/>
      <c r="N616" s="415"/>
      <c r="O616" s="415"/>
      <c r="P616" s="415"/>
    </row>
    <row r="617" spans="1:16">
      <c r="A617" s="80" t="str">
        <f t="shared" si="74"/>
        <v/>
      </c>
      <c r="B617" s="80" t="str">
        <f t="shared" si="75"/>
        <v/>
      </c>
      <c r="C617" s="80" t="str">
        <f t="shared" si="76"/>
        <v/>
      </c>
      <c r="D617" s="80" t="str">
        <f t="shared" si="77"/>
        <v/>
      </c>
      <c r="E617" s="80" t="str">
        <f t="shared" si="78"/>
        <v/>
      </c>
      <c r="F617" s="80" t="str">
        <f t="shared" si="80"/>
        <v/>
      </c>
      <c r="G617" s="80" t="str">
        <f t="shared" si="80"/>
        <v/>
      </c>
      <c r="H617" s="80" t="str">
        <f t="shared" si="80"/>
        <v/>
      </c>
      <c r="I617" s="413"/>
      <c r="J617" s="414"/>
      <c r="K617" s="415"/>
      <c r="L617" s="415"/>
      <c r="M617" s="415"/>
      <c r="N617" s="415"/>
      <c r="O617" s="415"/>
      <c r="P617" s="415"/>
    </row>
    <row r="618" spans="1:16">
      <c r="A618" s="80" t="str">
        <f t="shared" si="74"/>
        <v/>
      </c>
      <c r="B618" s="80" t="str">
        <f t="shared" si="75"/>
        <v/>
      </c>
      <c r="C618" s="80" t="str">
        <f t="shared" si="76"/>
        <v/>
      </c>
      <c r="D618" s="80" t="str">
        <f t="shared" si="77"/>
        <v/>
      </c>
      <c r="E618" s="80" t="str">
        <f t="shared" si="78"/>
        <v/>
      </c>
      <c r="F618" s="80" t="str">
        <f t="shared" si="80"/>
        <v/>
      </c>
      <c r="G618" s="80" t="str">
        <f t="shared" si="80"/>
        <v/>
      </c>
      <c r="H618" s="80" t="str">
        <f t="shared" si="80"/>
        <v/>
      </c>
      <c r="I618" s="413"/>
      <c r="J618" s="414"/>
      <c r="K618" s="415"/>
      <c r="L618" s="415"/>
      <c r="M618" s="415"/>
      <c r="N618" s="415"/>
      <c r="O618" s="415"/>
      <c r="P618" s="415"/>
    </row>
    <row r="619" spans="1:16">
      <c r="A619" s="80" t="str">
        <f t="shared" si="74"/>
        <v/>
      </c>
      <c r="B619" s="80" t="str">
        <f t="shared" si="75"/>
        <v/>
      </c>
      <c r="C619" s="80" t="str">
        <f t="shared" si="76"/>
        <v/>
      </c>
      <c r="D619" s="80" t="str">
        <f t="shared" si="77"/>
        <v/>
      </c>
      <c r="E619" s="80" t="str">
        <f t="shared" si="78"/>
        <v/>
      </c>
      <c r="F619" s="80" t="str">
        <f t="shared" si="80"/>
        <v/>
      </c>
      <c r="G619" s="80" t="str">
        <f t="shared" si="80"/>
        <v/>
      </c>
      <c r="H619" s="80" t="str">
        <f t="shared" si="80"/>
        <v/>
      </c>
      <c r="I619" s="413"/>
      <c r="J619" s="414"/>
      <c r="K619" s="415"/>
      <c r="L619" s="415"/>
      <c r="M619" s="415"/>
      <c r="N619" s="415"/>
      <c r="O619" s="415"/>
      <c r="P619" s="415"/>
    </row>
    <row r="620" spans="1:16">
      <c r="A620" s="80" t="str">
        <f t="shared" si="74"/>
        <v/>
      </c>
      <c r="B620" s="80" t="str">
        <f t="shared" si="75"/>
        <v/>
      </c>
      <c r="C620" s="80" t="str">
        <f t="shared" si="76"/>
        <v/>
      </c>
      <c r="D620" s="80" t="str">
        <f t="shared" si="77"/>
        <v/>
      </c>
      <c r="E620" s="80" t="str">
        <f t="shared" si="78"/>
        <v/>
      </c>
      <c r="F620" s="80" t="str">
        <f t="shared" si="80"/>
        <v/>
      </c>
      <c r="G620" s="80" t="str">
        <f t="shared" si="80"/>
        <v/>
      </c>
      <c r="H620" s="80" t="str">
        <f t="shared" si="80"/>
        <v/>
      </c>
      <c r="I620" s="413"/>
      <c r="J620" s="414"/>
      <c r="K620" s="415"/>
      <c r="L620" s="415"/>
      <c r="M620" s="415"/>
      <c r="N620" s="415"/>
      <c r="O620" s="415"/>
      <c r="P620" s="415"/>
    </row>
    <row r="621" spans="1:16">
      <c r="A621" s="80" t="str">
        <f t="shared" si="74"/>
        <v/>
      </c>
      <c r="B621" s="80" t="str">
        <f t="shared" si="75"/>
        <v/>
      </c>
      <c r="C621" s="80" t="str">
        <f t="shared" si="76"/>
        <v/>
      </c>
      <c r="D621" s="80" t="str">
        <f t="shared" si="77"/>
        <v/>
      </c>
      <c r="E621" s="80" t="str">
        <f t="shared" si="78"/>
        <v/>
      </c>
      <c r="F621" s="80" t="str">
        <f t="shared" si="80"/>
        <v/>
      </c>
      <c r="G621" s="80" t="str">
        <f t="shared" si="80"/>
        <v/>
      </c>
      <c r="H621" s="80" t="str">
        <f t="shared" si="80"/>
        <v/>
      </c>
      <c r="I621" s="413"/>
      <c r="J621" s="414"/>
      <c r="K621" s="415"/>
      <c r="L621" s="415"/>
      <c r="M621" s="415"/>
      <c r="N621" s="415"/>
      <c r="O621" s="415"/>
      <c r="P621" s="415"/>
    </row>
    <row r="622" spans="1:16">
      <c r="A622" s="80" t="str">
        <f t="shared" si="74"/>
        <v/>
      </c>
      <c r="B622" s="80" t="str">
        <f t="shared" si="75"/>
        <v/>
      </c>
      <c r="C622" s="80" t="str">
        <f t="shared" si="76"/>
        <v/>
      </c>
      <c r="D622" s="80" t="str">
        <f t="shared" si="77"/>
        <v/>
      </c>
      <c r="E622" s="80" t="str">
        <f t="shared" si="78"/>
        <v/>
      </c>
      <c r="F622" s="80" t="str">
        <f t="shared" si="80"/>
        <v/>
      </c>
      <c r="G622" s="80" t="str">
        <f t="shared" si="80"/>
        <v/>
      </c>
      <c r="H622" s="80" t="str">
        <f t="shared" si="80"/>
        <v/>
      </c>
      <c r="I622" s="413"/>
      <c r="J622" s="414"/>
      <c r="K622" s="415"/>
      <c r="L622" s="415"/>
      <c r="M622" s="415"/>
      <c r="N622" s="415"/>
      <c r="O622" s="415"/>
      <c r="P622" s="415"/>
    </row>
    <row r="623" spans="1:16">
      <c r="A623" s="80" t="str">
        <f t="shared" si="74"/>
        <v/>
      </c>
      <c r="B623" s="80" t="str">
        <f t="shared" si="75"/>
        <v/>
      </c>
      <c r="C623" s="80" t="str">
        <f t="shared" si="76"/>
        <v/>
      </c>
      <c r="D623" s="80" t="str">
        <f t="shared" si="77"/>
        <v/>
      </c>
      <c r="E623" s="80" t="str">
        <f t="shared" si="78"/>
        <v/>
      </c>
      <c r="F623" s="80" t="str">
        <f t="shared" si="80"/>
        <v/>
      </c>
      <c r="G623" s="80" t="str">
        <f t="shared" si="80"/>
        <v/>
      </c>
      <c r="H623" s="80" t="str">
        <f t="shared" si="80"/>
        <v/>
      </c>
      <c r="I623" s="413"/>
      <c r="J623" s="414"/>
      <c r="K623" s="415"/>
      <c r="L623" s="415"/>
      <c r="M623" s="415"/>
      <c r="N623" s="415"/>
      <c r="O623" s="415"/>
      <c r="P623" s="415"/>
    </row>
    <row r="624" spans="1:16">
      <c r="A624" s="80" t="str">
        <f t="shared" si="74"/>
        <v/>
      </c>
      <c r="B624" s="80" t="str">
        <f t="shared" si="75"/>
        <v/>
      </c>
      <c r="C624" s="80" t="str">
        <f t="shared" si="76"/>
        <v/>
      </c>
      <c r="D624" s="80" t="str">
        <f t="shared" si="77"/>
        <v/>
      </c>
      <c r="E624" s="80" t="str">
        <f t="shared" si="78"/>
        <v/>
      </c>
      <c r="F624" s="80" t="str">
        <f t="shared" si="80"/>
        <v/>
      </c>
      <c r="G624" s="80" t="str">
        <f t="shared" si="80"/>
        <v/>
      </c>
      <c r="H624" s="80" t="str">
        <f t="shared" si="80"/>
        <v/>
      </c>
      <c r="I624" s="413"/>
      <c r="J624" s="414"/>
      <c r="K624" s="415"/>
      <c r="L624" s="415"/>
      <c r="M624" s="415"/>
      <c r="N624" s="415"/>
      <c r="O624" s="415"/>
      <c r="P624" s="415"/>
    </row>
    <row r="625" spans="1:16">
      <c r="A625" s="80" t="str">
        <f t="shared" si="74"/>
        <v/>
      </c>
      <c r="B625" s="80" t="str">
        <f t="shared" si="75"/>
        <v/>
      </c>
      <c r="C625" s="80" t="str">
        <f t="shared" si="76"/>
        <v/>
      </c>
      <c r="D625" s="80" t="str">
        <f t="shared" si="77"/>
        <v/>
      </c>
      <c r="E625" s="80" t="str">
        <f t="shared" si="78"/>
        <v/>
      </c>
      <c r="F625" s="80" t="str">
        <f t="shared" ref="F625:H644" si="81">IF(Cptes1="","",LEFT(Cptes1,7))</f>
        <v/>
      </c>
      <c r="G625" s="80" t="str">
        <f t="shared" si="81"/>
        <v/>
      </c>
      <c r="H625" s="80" t="str">
        <f t="shared" si="81"/>
        <v/>
      </c>
      <c r="I625" s="413"/>
      <c r="J625" s="414"/>
      <c r="K625" s="415"/>
      <c r="L625" s="415"/>
      <c r="M625" s="415"/>
      <c r="N625" s="415"/>
      <c r="O625" s="415"/>
      <c r="P625" s="415"/>
    </row>
    <row r="626" spans="1:16">
      <c r="A626" s="80" t="str">
        <f t="shared" si="74"/>
        <v/>
      </c>
      <c r="B626" s="80" t="str">
        <f t="shared" si="75"/>
        <v/>
      </c>
      <c r="C626" s="80" t="str">
        <f t="shared" si="76"/>
        <v/>
      </c>
      <c r="D626" s="80" t="str">
        <f t="shared" si="77"/>
        <v/>
      </c>
      <c r="E626" s="80" t="str">
        <f t="shared" si="78"/>
        <v/>
      </c>
      <c r="F626" s="80" t="str">
        <f t="shared" si="81"/>
        <v/>
      </c>
      <c r="G626" s="80" t="str">
        <f t="shared" si="81"/>
        <v/>
      </c>
      <c r="H626" s="80" t="str">
        <f t="shared" si="81"/>
        <v/>
      </c>
      <c r="I626" s="413"/>
      <c r="J626" s="414"/>
      <c r="K626" s="415"/>
      <c r="L626" s="415"/>
      <c r="M626" s="415"/>
      <c r="N626" s="415"/>
      <c r="O626" s="415"/>
      <c r="P626" s="415"/>
    </row>
    <row r="627" spans="1:16">
      <c r="A627" s="80" t="str">
        <f t="shared" si="74"/>
        <v/>
      </c>
      <c r="B627" s="80" t="str">
        <f t="shared" si="75"/>
        <v/>
      </c>
      <c r="C627" s="80" t="str">
        <f t="shared" si="76"/>
        <v/>
      </c>
      <c r="D627" s="80" t="str">
        <f t="shared" si="77"/>
        <v/>
      </c>
      <c r="E627" s="80" t="str">
        <f t="shared" si="78"/>
        <v/>
      </c>
      <c r="F627" s="80" t="str">
        <f t="shared" si="81"/>
        <v/>
      </c>
      <c r="G627" s="80" t="str">
        <f t="shared" si="81"/>
        <v/>
      </c>
      <c r="H627" s="80" t="str">
        <f t="shared" si="81"/>
        <v/>
      </c>
      <c r="I627" s="413"/>
      <c r="J627" s="414"/>
      <c r="K627" s="415"/>
      <c r="L627" s="415"/>
      <c r="M627" s="415"/>
      <c r="N627" s="415"/>
      <c r="O627" s="415"/>
      <c r="P627" s="415"/>
    </row>
    <row r="628" spans="1:16">
      <c r="A628" s="80" t="str">
        <f t="shared" si="74"/>
        <v/>
      </c>
      <c r="B628" s="80" t="str">
        <f t="shared" si="75"/>
        <v/>
      </c>
      <c r="C628" s="80" t="str">
        <f t="shared" si="76"/>
        <v/>
      </c>
      <c r="D628" s="80" t="str">
        <f t="shared" si="77"/>
        <v/>
      </c>
      <c r="E628" s="80" t="str">
        <f t="shared" si="78"/>
        <v/>
      </c>
      <c r="F628" s="80" t="str">
        <f t="shared" si="81"/>
        <v/>
      </c>
      <c r="G628" s="80" t="str">
        <f t="shared" si="81"/>
        <v/>
      </c>
      <c r="H628" s="80" t="str">
        <f t="shared" si="81"/>
        <v/>
      </c>
      <c r="I628" s="413"/>
      <c r="J628" s="414"/>
      <c r="K628" s="415"/>
      <c r="L628" s="415"/>
      <c r="M628" s="415"/>
      <c r="N628" s="415"/>
      <c r="O628" s="415"/>
      <c r="P628" s="415"/>
    </row>
    <row r="629" spans="1:16">
      <c r="A629" s="80" t="str">
        <f t="shared" si="74"/>
        <v/>
      </c>
      <c r="B629" s="80" t="str">
        <f t="shared" si="75"/>
        <v/>
      </c>
      <c r="C629" s="80" t="str">
        <f t="shared" si="76"/>
        <v/>
      </c>
      <c r="D629" s="80" t="str">
        <f t="shared" si="77"/>
        <v/>
      </c>
      <c r="E629" s="80" t="str">
        <f t="shared" si="78"/>
        <v/>
      </c>
      <c r="F629" s="80" t="str">
        <f t="shared" si="81"/>
        <v/>
      </c>
      <c r="G629" s="80" t="str">
        <f t="shared" si="81"/>
        <v/>
      </c>
      <c r="H629" s="80" t="str">
        <f t="shared" si="81"/>
        <v/>
      </c>
      <c r="I629" s="413"/>
      <c r="J629" s="414"/>
      <c r="K629" s="415"/>
      <c r="L629" s="415"/>
      <c r="M629" s="415"/>
      <c r="N629" s="415"/>
      <c r="O629" s="415"/>
      <c r="P629" s="415"/>
    </row>
    <row r="630" spans="1:16">
      <c r="A630" s="80" t="str">
        <f t="shared" si="74"/>
        <v/>
      </c>
      <c r="B630" s="80" t="str">
        <f t="shared" si="75"/>
        <v/>
      </c>
      <c r="C630" s="80" t="str">
        <f t="shared" si="76"/>
        <v/>
      </c>
      <c r="D630" s="80" t="str">
        <f t="shared" si="77"/>
        <v/>
      </c>
      <c r="E630" s="80" t="str">
        <f t="shared" si="78"/>
        <v/>
      </c>
      <c r="F630" s="80" t="str">
        <f t="shared" si="81"/>
        <v/>
      </c>
      <c r="G630" s="80" t="str">
        <f t="shared" si="81"/>
        <v/>
      </c>
      <c r="H630" s="80" t="str">
        <f t="shared" si="81"/>
        <v/>
      </c>
      <c r="I630" s="413"/>
      <c r="J630" s="414"/>
      <c r="K630" s="415"/>
      <c r="L630" s="415"/>
      <c r="M630" s="415"/>
      <c r="N630" s="415"/>
      <c r="O630" s="415"/>
      <c r="P630" s="415"/>
    </row>
    <row r="631" spans="1:16">
      <c r="A631" s="80" t="str">
        <f t="shared" si="74"/>
        <v/>
      </c>
      <c r="B631" s="80" t="str">
        <f t="shared" si="75"/>
        <v/>
      </c>
      <c r="C631" s="80" t="str">
        <f t="shared" si="76"/>
        <v/>
      </c>
      <c r="D631" s="80" t="str">
        <f t="shared" si="77"/>
        <v/>
      </c>
      <c r="E631" s="80" t="str">
        <f t="shared" si="78"/>
        <v/>
      </c>
      <c r="F631" s="80" t="str">
        <f t="shared" si="81"/>
        <v/>
      </c>
      <c r="G631" s="80" t="str">
        <f t="shared" si="81"/>
        <v/>
      </c>
      <c r="H631" s="80" t="str">
        <f t="shared" si="81"/>
        <v/>
      </c>
      <c r="I631" s="413"/>
      <c r="J631" s="414"/>
      <c r="K631" s="415"/>
      <c r="L631" s="415"/>
      <c r="M631" s="415"/>
      <c r="N631" s="415"/>
      <c r="O631" s="415"/>
      <c r="P631" s="415"/>
    </row>
    <row r="632" spans="1:16">
      <c r="A632" s="80" t="str">
        <f t="shared" si="74"/>
        <v/>
      </c>
      <c r="B632" s="80" t="str">
        <f t="shared" si="75"/>
        <v/>
      </c>
      <c r="C632" s="80" t="str">
        <f t="shared" si="76"/>
        <v/>
      </c>
      <c r="D632" s="80" t="str">
        <f t="shared" si="77"/>
        <v/>
      </c>
      <c r="E632" s="80" t="str">
        <f t="shared" si="78"/>
        <v/>
      </c>
      <c r="F632" s="80" t="str">
        <f t="shared" si="81"/>
        <v/>
      </c>
      <c r="G632" s="80" t="str">
        <f t="shared" si="81"/>
        <v/>
      </c>
      <c r="H632" s="80" t="str">
        <f t="shared" si="81"/>
        <v/>
      </c>
      <c r="I632" s="413"/>
      <c r="J632" s="414"/>
      <c r="K632" s="415"/>
      <c r="L632" s="415"/>
      <c r="M632" s="415"/>
      <c r="N632" s="415"/>
      <c r="O632" s="415"/>
      <c r="P632" s="415"/>
    </row>
    <row r="633" spans="1:16">
      <c r="A633" s="80" t="str">
        <f t="shared" si="74"/>
        <v/>
      </c>
      <c r="B633" s="80" t="str">
        <f t="shared" si="75"/>
        <v/>
      </c>
      <c r="C633" s="80" t="str">
        <f t="shared" si="76"/>
        <v/>
      </c>
      <c r="D633" s="80" t="str">
        <f t="shared" si="77"/>
        <v/>
      </c>
      <c r="E633" s="80" t="str">
        <f t="shared" si="78"/>
        <v/>
      </c>
      <c r="F633" s="80" t="str">
        <f t="shared" si="81"/>
        <v/>
      </c>
      <c r="G633" s="80" t="str">
        <f t="shared" si="81"/>
        <v/>
      </c>
      <c r="H633" s="80" t="str">
        <f t="shared" si="81"/>
        <v/>
      </c>
      <c r="I633" s="413"/>
      <c r="J633" s="414"/>
      <c r="K633" s="415"/>
      <c r="L633" s="415"/>
      <c r="M633" s="415"/>
      <c r="N633" s="415"/>
      <c r="O633" s="415"/>
      <c r="P633" s="415"/>
    </row>
    <row r="634" spans="1:16">
      <c r="A634" s="80" t="str">
        <f t="shared" si="74"/>
        <v/>
      </c>
      <c r="B634" s="80" t="str">
        <f t="shared" si="75"/>
        <v/>
      </c>
      <c r="C634" s="80" t="str">
        <f t="shared" si="76"/>
        <v/>
      </c>
      <c r="D634" s="80" t="str">
        <f t="shared" si="77"/>
        <v/>
      </c>
      <c r="E634" s="80" t="str">
        <f t="shared" si="78"/>
        <v/>
      </c>
      <c r="F634" s="80" t="str">
        <f t="shared" si="81"/>
        <v/>
      </c>
      <c r="G634" s="80" t="str">
        <f t="shared" si="81"/>
        <v/>
      </c>
      <c r="H634" s="80" t="str">
        <f t="shared" si="81"/>
        <v/>
      </c>
      <c r="I634" s="413"/>
      <c r="J634" s="414"/>
      <c r="K634" s="415"/>
      <c r="L634" s="415"/>
      <c r="M634" s="415"/>
      <c r="N634" s="415"/>
      <c r="O634" s="415"/>
      <c r="P634" s="415"/>
    </row>
    <row r="635" spans="1:16">
      <c r="A635" s="80" t="str">
        <f t="shared" si="74"/>
        <v/>
      </c>
      <c r="B635" s="80" t="str">
        <f t="shared" si="75"/>
        <v/>
      </c>
      <c r="C635" s="80" t="str">
        <f t="shared" si="76"/>
        <v/>
      </c>
      <c r="D635" s="80" t="str">
        <f t="shared" si="77"/>
        <v/>
      </c>
      <c r="E635" s="80" t="str">
        <f t="shared" si="78"/>
        <v/>
      </c>
      <c r="F635" s="80" t="str">
        <f t="shared" si="81"/>
        <v/>
      </c>
      <c r="G635" s="80" t="str">
        <f t="shared" si="81"/>
        <v/>
      </c>
      <c r="H635" s="80" t="str">
        <f t="shared" si="81"/>
        <v/>
      </c>
      <c r="I635" s="413"/>
      <c r="J635" s="414"/>
      <c r="K635" s="415"/>
      <c r="L635" s="415"/>
      <c r="M635" s="415"/>
      <c r="N635" s="415"/>
      <c r="O635" s="415"/>
      <c r="P635" s="415"/>
    </row>
    <row r="636" spans="1:16">
      <c r="A636" s="80" t="str">
        <f t="shared" si="74"/>
        <v/>
      </c>
      <c r="B636" s="80" t="str">
        <f t="shared" si="75"/>
        <v/>
      </c>
      <c r="C636" s="80" t="str">
        <f t="shared" si="76"/>
        <v/>
      </c>
      <c r="D636" s="80" t="str">
        <f t="shared" si="77"/>
        <v/>
      </c>
      <c r="E636" s="80" t="str">
        <f t="shared" si="78"/>
        <v/>
      </c>
      <c r="F636" s="80" t="str">
        <f t="shared" si="81"/>
        <v/>
      </c>
      <c r="G636" s="80" t="str">
        <f t="shared" si="81"/>
        <v/>
      </c>
      <c r="H636" s="80" t="str">
        <f t="shared" si="81"/>
        <v/>
      </c>
      <c r="I636" s="413"/>
      <c r="J636" s="414"/>
      <c r="K636" s="415"/>
      <c r="L636" s="415"/>
      <c r="M636" s="415"/>
      <c r="N636" s="415"/>
      <c r="O636" s="415"/>
      <c r="P636" s="415"/>
    </row>
    <row r="637" spans="1:16">
      <c r="A637" s="80" t="str">
        <f t="shared" si="74"/>
        <v/>
      </c>
      <c r="B637" s="80" t="str">
        <f t="shared" si="75"/>
        <v/>
      </c>
      <c r="C637" s="80" t="str">
        <f t="shared" si="76"/>
        <v/>
      </c>
      <c r="D637" s="80" t="str">
        <f t="shared" si="77"/>
        <v/>
      </c>
      <c r="E637" s="80" t="str">
        <f t="shared" si="78"/>
        <v/>
      </c>
      <c r="F637" s="80" t="str">
        <f t="shared" si="81"/>
        <v/>
      </c>
      <c r="G637" s="80" t="str">
        <f t="shared" si="81"/>
        <v/>
      </c>
      <c r="H637" s="80" t="str">
        <f t="shared" si="81"/>
        <v/>
      </c>
      <c r="I637" s="413"/>
      <c r="J637" s="414"/>
      <c r="K637" s="415"/>
      <c r="L637" s="415"/>
      <c r="M637" s="415"/>
      <c r="N637" s="415"/>
      <c r="O637" s="415"/>
      <c r="P637" s="415"/>
    </row>
    <row r="638" spans="1:16">
      <c r="A638" s="80" t="str">
        <f t="shared" si="74"/>
        <v/>
      </c>
      <c r="B638" s="80" t="str">
        <f t="shared" si="75"/>
        <v/>
      </c>
      <c r="C638" s="80" t="str">
        <f t="shared" si="76"/>
        <v/>
      </c>
      <c r="D638" s="80" t="str">
        <f t="shared" si="77"/>
        <v/>
      </c>
      <c r="E638" s="80" t="str">
        <f t="shared" si="78"/>
        <v/>
      </c>
      <c r="F638" s="80" t="str">
        <f t="shared" si="81"/>
        <v/>
      </c>
      <c r="G638" s="80" t="str">
        <f t="shared" si="81"/>
        <v/>
      </c>
      <c r="H638" s="80" t="str">
        <f t="shared" si="81"/>
        <v/>
      </c>
      <c r="I638" s="413"/>
      <c r="J638" s="414"/>
      <c r="K638" s="415"/>
      <c r="L638" s="415"/>
      <c r="M638" s="415"/>
      <c r="N638" s="415"/>
      <c r="O638" s="415"/>
      <c r="P638" s="415"/>
    </row>
    <row r="639" spans="1:16">
      <c r="A639" s="80" t="str">
        <f t="shared" si="74"/>
        <v/>
      </c>
      <c r="B639" s="80" t="str">
        <f t="shared" si="75"/>
        <v/>
      </c>
      <c r="C639" s="80" t="str">
        <f t="shared" si="76"/>
        <v/>
      </c>
      <c r="D639" s="80" t="str">
        <f t="shared" si="77"/>
        <v/>
      </c>
      <c r="E639" s="80" t="str">
        <f t="shared" si="78"/>
        <v/>
      </c>
      <c r="F639" s="80" t="str">
        <f t="shared" si="81"/>
        <v/>
      </c>
      <c r="G639" s="80" t="str">
        <f t="shared" si="81"/>
        <v/>
      </c>
      <c r="H639" s="80" t="str">
        <f t="shared" si="81"/>
        <v/>
      </c>
      <c r="I639" s="413"/>
      <c r="J639" s="414"/>
      <c r="K639" s="415"/>
      <c r="L639" s="415"/>
      <c r="M639" s="415"/>
      <c r="N639" s="415"/>
      <c r="O639" s="415"/>
      <c r="P639" s="415"/>
    </row>
    <row r="640" spans="1:16">
      <c r="A640" s="80" t="str">
        <f t="shared" si="74"/>
        <v/>
      </c>
      <c r="B640" s="80" t="str">
        <f t="shared" si="75"/>
        <v/>
      </c>
      <c r="C640" s="80" t="str">
        <f t="shared" si="76"/>
        <v/>
      </c>
      <c r="D640" s="80" t="str">
        <f t="shared" si="77"/>
        <v/>
      </c>
      <c r="E640" s="80" t="str">
        <f t="shared" si="78"/>
        <v/>
      </c>
      <c r="F640" s="80" t="str">
        <f t="shared" si="81"/>
        <v/>
      </c>
      <c r="G640" s="80" t="str">
        <f t="shared" si="81"/>
        <v/>
      </c>
      <c r="H640" s="80" t="str">
        <f t="shared" si="81"/>
        <v/>
      </c>
      <c r="I640" s="413"/>
      <c r="J640" s="414"/>
      <c r="K640" s="415"/>
      <c r="L640" s="415"/>
      <c r="M640" s="415"/>
      <c r="N640" s="415"/>
      <c r="O640" s="415"/>
      <c r="P640" s="415"/>
    </row>
    <row r="641" spans="1:16">
      <c r="A641" s="80" t="str">
        <f t="shared" si="74"/>
        <v/>
      </c>
      <c r="B641" s="80" t="str">
        <f t="shared" si="75"/>
        <v/>
      </c>
      <c r="C641" s="80" t="str">
        <f t="shared" si="76"/>
        <v/>
      </c>
      <c r="D641" s="80" t="str">
        <f t="shared" si="77"/>
        <v/>
      </c>
      <c r="E641" s="80" t="str">
        <f t="shared" si="78"/>
        <v/>
      </c>
      <c r="F641" s="80" t="str">
        <f t="shared" si="81"/>
        <v/>
      </c>
      <c r="G641" s="80" t="str">
        <f t="shared" si="81"/>
        <v/>
      </c>
      <c r="H641" s="80" t="str">
        <f t="shared" si="81"/>
        <v/>
      </c>
      <c r="I641" s="413"/>
      <c r="J641" s="414"/>
      <c r="K641" s="415"/>
      <c r="L641" s="415"/>
      <c r="M641" s="415"/>
      <c r="N641" s="415"/>
      <c r="O641" s="415"/>
      <c r="P641" s="415"/>
    </row>
    <row r="642" spans="1:16">
      <c r="A642" s="80" t="str">
        <f t="shared" si="74"/>
        <v/>
      </c>
      <c r="B642" s="80" t="str">
        <f t="shared" si="75"/>
        <v/>
      </c>
      <c r="C642" s="80" t="str">
        <f t="shared" si="76"/>
        <v/>
      </c>
      <c r="D642" s="80" t="str">
        <f t="shared" si="77"/>
        <v/>
      </c>
      <c r="E642" s="80" t="str">
        <f t="shared" si="78"/>
        <v/>
      </c>
      <c r="F642" s="80" t="str">
        <f t="shared" si="81"/>
        <v/>
      </c>
      <c r="G642" s="80" t="str">
        <f t="shared" si="81"/>
        <v/>
      </c>
      <c r="H642" s="80" t="str">
        <f t="shared" si="81"/>
        <v/>
      </c>
      <c r="I642" s="413"/>
      <c r="J642" s="414"/>
      <c r="K642" s="415"/>
      <c r="L642" s="415"/>
      <c r="M642" s="415"/>
      <c r="N642" s="415"/>
      <c r="O642" s="415"/>
      <c r="P642" s="415"/>
    </row>
    <row r="643" spans="1:16">
      <c r="A643" s="80" t="str">
        <f t="shared" si="74"/>
        <v/>
      </c>
      <c r="B643" s="80" t="str">
        <f t="shared" si="75"/>
        <v/>
      </c>
      <c r="C643" s="80" t="str">
        <f t="shared" si="76"/>
        <v/>
      </c>
      <c r="D643" s="80" t="str">
        <f t="shared" si="77"/>
        <v/>
      </c>
      <c r="E643" s="80" t="str">
        <f t="shared" si="78"/>
        <v/>
      </c>
      <c r="F643" s="80" t="str">
        <f t="shared" si="81"/>
        <v/>
      </c>
      <c r="G643" s="80" t="str">
        <f t="shared" si="81"/>
        <v/>
      </c>
      <c r="H643" s="80" t="str">
        <f t="shared" si="81"/>
        <v/>
      </c>
      <c r="I643" s="413"/>
      <c r="J643" s="414"/>
      <c r="K643" s="415"/>
      <c r="L643" s="415"/>
      <c r="M643" s="415"/>
      <c r="N643" s="415"/>
      <c r="O643" s="415"/>
      <c r="P643" s="415"/>
    </row>
    <row r="644" spans="1:16">
      <c r="A644" s="80" t="str">
        <f t="shared" si="74"/>
        <v/>
      </c>
      <c r="B644" s="80" t="str">
        <f t="shared" si="75"/>
        <v/>
      </c>
      <c r="C644" s="80" t="str">
        <f t="shared" si="76"/>
        <v/>
      </c>
      <c r="D644" s="80" t="str">
        <f t="shared" si="77"/>
        <v/>
      </c>
      <c r="E644" s="80" t="str">
        <f t="shared" si="78"/>
        <v/>
      </c>
      <c r="F644" s="80" t="str">
        <f t="shared" si="81"/>
        <v/>
      </c>
      <c r="G644" s="80" t="str">
        <f t="shared" si="81"/>
        <v/>
      </c>
      <c r="H644" s="80" t="str">
        <f t="shared" si="81"/>
        <v/>
      </c>
      <c r="I644" s="413"/>
      <c r="J644" s="414"/>
      <c r="K644" s="415"/>
      <c r="L644" s="415"/>
      <c r="M644" s="415"/>
      <c r="N644" s="415"/>
      <c r="O644" s="415"/>
      <c r="P644" s="415"/>
    </row>
    <row r="645" spans="1:16">
      <c r="A645" s="80" t="str">
        <f t="shared" ref="A645:A708" si="82">IF(Cptes1="","",LEFT(Cptes1,2))</f>
        <v/>
      </c>
      <c r="B645" s="80" t="str">
        <f t="shared" ref="B645:B708" si="83">IF(Cptes1="","",LEFT(Cptes1,3))</f>
        <v/>
      </c>
      <c r="C645" s="80" t="str">
        <f t="shared" ref="C645:C708" si="84">IF(Cptes1="","",LEFT(Cptes1,4))</f>
        <v/>
      </c>
      <c r="D645" s="80" t="str">
        <f t="shared" ref="D645:D708" si="85">IF(Cptes1="","",LEFT(Cptes1,5))</f>
        <v/>
      </c>
      <c r="E645" s="80" t="str">
        <f t="shared" ref="E645:E708" si="86">IF(Cptes1="","",LEFT(Cptes1,6))</f>
        <v/>
      </c>
      <c r="F645" s="80" t="str">
        <f t="shared" ref="F645:H664" si="87">IF(Cptes1="","",LEFT(Cptes1,7))</f>
        <v/>
      </c>
      <c r="G645" s="80" t="str">
        <f t="shared" si="87"/>
        <v/>
      </c>
      <c r="H645" s="80" t="str">
        <f t="shared" si="87"/>
        <v/>
      </c>
      <c r="I645" s="413"/>
      <c r="J645" s="414"/>
      <c r="K645" s="415"/>
      <c r="L645" s="415"/>
      <c r="M645" s="415"/>
      <c r="N645" s="415"/>
      <c r="O645" s="415"/>
      <c r="P645" s="415"/>
    </row>
    <row r="646" spans="1:16">
      <c r="A646" s="80" t="str">
        <f t="shared" si="82"/>
        <v/>
      </c>
      <c r="B646" s="80" t="str">
        <f t="shared" si="83"/>
        <v/>
      </c>
      <c r="C646" s="80" t="str">
        <f t="shared" si="84"/>
        <v/>
      </c>
      <c r="D646" s="80" t="str">
        <f t="shared" si="85"/>
        <v/>
      </c>
      <c r="E646" s="80" t="str">
        <f t="shared" si="86"/>
        <v/>
      </c>
      <c r="F646" s="80" t="str">
        <f t="shared" si="87"/>
        <v/>
      </c>
      <c r="G646" s="80" t="str">
        <f t="shared" si="87"/>
        <v/>
      </c>
      <c r="H646" s="80" t="str">
        <f t="shared" si="87"/>
        <v/>
      </c>
      <c r="I646" s="413"/>
      <c r="J646" s="414"/>
      <c r="K646" s="415"/>
      <c r="L646" s="415"/>
      <c r="M646" s="415"/>
      <c r="N646" s="415"/>
      <c r="O646" s="415"/>
      <c r="P646" s="415"/>
    </row>
    <row r="647" spans="1:16">
      <c r="A647" s="80" t="str">
        <f t="shared" si="82"/>
        <v/>
      </c>
      <c r="B647" s="80" t="str">
        <f t="shared" si="83"/>
        <v/>
      </c>
      <c r="C647" s="80" t="str">
        <f t="shared" si="84"/>
        <v/>
      </c>
      <c r="D647" s="80" t="str">
        <f t="shared" si="85"/>
        <v/>
      </c>
      <c r="E647" s="80" t="str">
        <f t="shared" si="86"/>
        <v/>
      </c>
      <c r="F647" s="80" t="str">
        <f t="shared" si="87"/>
        <v/>
      </c>
      <c r="G647" s="80" t="str">
        <f t="shared" si="87"/>
        <v/>
      </c>
      <c r="H647" s="80" t="str">
        <f t="shared" si="87"/>
        <v/>
      </c>
      <c r="I647" s="413"/>
      <c r="J647" s="414"/>
      <c r="K647" s="415"/>
      <c r="L647" s="415"/>
      <c r="M647" s="415"/>
      <c r="N647" s="415"/>
      <c r="O647" s="415"/>
      <c r="P647" s="415"/>
    </row>
    <row r="648" spans="1:16">
      <c r="A648" s="80" t="str">
        <f t="shared" si="82"/>
        <v/>
      </c>
      <c r="B648" s="80" t="str">
        <f t="shared" si="83"/>
        <v/>
      </c>
      <c r="C648" s="80" t="str">
        <f t="shared" si="84"/>
        <v/>
      </c>
      <c r="D648" s="80" t="str">
        <f t="shared" si="85"/>
        <v/>
      </c>
      <c r="E648" s="80" t="str">
        <f t="shared" si="86"/>
        <v/>
      </c>
      <c r="F648" s="80" t="str">
        <f t="shared" si="87"/>
        <v/>
      </c>
      <c r="G648" s="80" t="str">
        <f t="shared" si="87"/>
        <v/>
      </c>
      <c r="H648" s="80" t="str">
        <f t="shared" si="87"/>
        <v/>
      </c>
      <c r="I648" s="413"/>
      <c r="J648" s="414"/>
      <c r="K648" s="415"/>
      <c r="L648" s="415"/>
      <c r="M648" s="415"/>
      <c r="N648" s="415"/>
      <c r="O648" s="415"/>
      <c r="P648" s="415"/>
    </row>
    <row r="649" spans="1:16">
      <c r="A649" s="80" t="str">
        <f t="shared" si="82"/>
        <v/>
      </c>
      <c r="B649" s="80" t="str">
        <f t="shared" si="83"/>
        <v/>
      </c>
      <c r="C649" s="80" t="str">
        <f t="shared" si="84"/>
        <v/>
      </c>
      <c r="D649" s="80" t="str">
        <f t="shared" si="85"/>
        <v/>
      </c>
      <c r="E649" s="80" t="str">
        <f t="shared" si="86"/>
        <v/>
      </c>
      <c r="F649" s="80" t="str">
        <f t="shared" si="87"/>
        <v/>
      </c>
      <c r="G649" s="80" t="str">
        <f t="shared" si="87"/>
        <v/>
      </c>
      <c r="H649" s="80" t="str">
        <f t="shared" si="87"/>
        <v/>
      </c>
      <c r="I649" s="413"/>
      <c r="J649" s="414"/>
      <c r="K649" s="415"/>
      <c r="L649" s="415"/>
      <c r="M649" s="415"/>
      <c r="N649" s="415"/>
      <c r="O649" s="415"/>
      <c r="P649" s="415"/>
    </row>
    <row r="650" spans="1:16">
      <c r="A650" s="80" t="str">
        <f t="shared" si="82"/>
        <v/>
      </c>
      <c r="B650" s="80" t="str">
        <f t="shared" si="83"/>
        <v/>
      </c>
      <c r="C650" s="80" t="str">
        <f t="shared" si="84"/>
        <v/>
      </c>
      <c r="D650" s="80" t="str">
        <f t="shared" si="85"/>
        <v/>
      </c>
      <c r="E650" s="80" t="str">
        <f t="shared" si="86"/>
        <v/>
      </c>
      <c r="F650" s="80" t="str">
        <f t="shared" si="87"/>
        <v/>
      </c>
      <c r="G650" s="80" t="str">
        <f t="shared" si="87"/>
        <v/>
      </c>
      <c r="H650" s="80" t="str">
        <f t="shared" si="87"/>
        <v/>
      </c>
      <c r="I650" s="413"/>
      <c r="J650" s="414"/>
      <c r="K650" s="415"/>
      <c r="L650" s="415"/>
      <c r="M650" s="415"/>
      <c r="N650" s="415"/>
      <c r="O650" s="415"/>
      <c r="P650" s="415"/>
    </row>
    <row r="651" spans="1:16">
      <c r="A651" s="80" t="str">
        <f t="shared" si="82"/>
        <v/>
      </c>
      <c r="B651" s="80" t="str">
        <f t="shared" si="83"/>
        <v/>
      </c>
      <c r="C651" s="80" t="str">
        <f t="shared" si="84"/>
        <v/>
      </c>
      <c r="D651" s="80" t="str">
        <f t="shared" si="85"/>
        <v/>
      </c>
      <c r="E651" s="80" t="str">
        <f t="shared" si="86"/>
        <v/>
      </c>
      <c r="F651" s="80" t="str">
        <f t="shared" si="87"/>
        <v/>
      </c>
      <c r="G651" s="80" t="str">
        <f t="shared" si="87"/>
        <v/>
      </c>
      <c r="H651" s="80" t="str">
        <f t="shared" si="87"/>
        <v/>
      </c>
      <c r="I651" s="413"/>
      <c r="J651" s="414"/>
      <c r="K651" s="415"/>
      <c r="L651" s="415"/>
      <c r="M651" s="415"/>
      <c r="N651" s="415"/>
      <c r="O651" s="415"/>
      <c r="P651" s="415"/>
    </row>
    <row r="652" spans="1:16">
      <c r="A652" s="80" t="str">
        <f t="shared" si="82"/>
        <v/>
      </c>
      <c r="B652" s="80" t="str">
        <f t="shared" si="83"/>
        <v/>
      </c>
      <c r="C652" s="80" t="str">
        <f t="shared" si="84"/>
        <v/>
      </c>
      <c r="D652" s="80" t="str">
        <f t="shared" si="85"/>
        <v/>
      </c>
      <c r="E652" s="80" t="str">
        <f t="shared" si="86"/>
        <v/>
      </c>
      <c r="F652" s="80" t="str">
        <f t="shared" si="87"/>
        <v/>
      </c>
      <c r="G652" s="80" t="str">
        <f t="shared" si="87"/>
        <v/>
      </c>
      <c r="H652" s="80" t="str">
        <f t="shared" si="87"/>
        <v/>
      </c>
      <c r="I652" s="413"/>
      <c r="J652" s="414"/>
      <c r="K652" s="415"/>
      <c r="L652" s="415"/>
      <c r="M652" s="415"/>
      <c r="N652" s="415"/>
      <c r="O652" s="415"/>
      <c r="P652" s="415"/>
    </row>
    <row r="653" spans="1:16">
      <c r="A653" s="80" t="str">
        <f t="shared" si="82"/>
        <v/>
      </c>
      <c r="B653" s="80" t="str">
        <f t="shared" si="83"/>
        <v/>
      </c>
      <c r="C653" s="80" t="str">
        <f t="shared" si="84"/>
        <v/>
      </c>
      <c r="D653" s="80" t="str">
        <f t="shared" si="85"/>
        <v/>
      </c>
      <c r="E653" s="80" t="str">
        <f t="shared" si="86"/>
        <v/>
      </c>
      <c r="F653" s="80" t="str">
        <f t="shared" si="87"/>
        <v/>
      </c>
      <c r="G653" s="80" t="str">
        <f t="shared" si="87"/>
        <v/>
      </c>
      <c r="H653" s="80" t="str">
        <f t="shared" si="87"/>
        <v/>
      </c>
      <c r="I653" s="413"/>
      <c r="J653" s="414"/>
      <c r="K653" s="415"/>
      <c r="L653" s="415"/>
      <c r="M653" s="415"/>
      <c r="N653" s="415"/>
      <c r="O653" s="415"/>
      <c r="P653" s="415"/>
    </row>
    <row r="654" spans="1:16">
      <c r="A654" s="80" t="str">
        <f t="shared" si="82"/>
        <v/>
      </c>
      <c r="B654" s="80" t="str">
        <f t="shared" si="83"/>
        <v/>
      </c>
      <c r="C654" s="80" t="str">
        <f t="shared" si="84"/>
        <v/>
      </c>
      <c r="D654" s="80" t="str">
        <f t="shared" si="85"/>
        <v/>
      </c>
      <c r="E654" s="80" t="str">
        <f t="shared" si="86"/>
        <v/>
      </c>
      <c r="F654" s="80" t="str">
        <f t="shared" si="87"/>
        <v/>
      </c>
      <c r="G654" s="80" t="str">
        <f t="shared" si="87"/>
        <v/>
      </c>
      <c r="H654" s="80" t="str">
        <f t="shared" si="87"/>
        <v/>
      </c>
      <c r="I654" s="413"/>
      <c r="J654" s="414"/>
      <c r="K654" s="415"/>
      <c r="L654" s="415"/>
      <c r="M654" s="415"/>
      <c r="N654" s="415"/>
      <c r="O654" s="415"/>
      <c r="P654" s="415"/>
    </row>
    <row r="655" spans="1:16">
      <c r="A655" s="80" t="str">
        <f t="shared" si="82"/>
        <v/>
      </c>
      <c r="B655" s="80" t="str">
        <f t="shared" si="83"/>
        <v/>
      </c>
      <c r="C655" s="80" t="str">
        <f t="shared" si="84"/>
        <v/>
      </c>
      <c r="D655" s="80" t="str">
        <f t="shared" si="85"/>
        <v/>
      </c>
      <c r="E655" s="80" t="str">
        <f t="shared" si="86"/>
        <v/>
      </c>
      <c r="F655" s="80" t="str">
        <f t="shared" si="87"/>
        <v/>
      </c>
      <c r="G655" s="80" t="str">
        <f t="shared" si="87"/>
        <v/>
      </c>
      <c r="H655" s="80" t="str">
        <f t="shared" si="87"/>
        <v/>
      </c>
      <c r="I655" s="413"/>
      <c r="J655" s="414"/>
      <c r="K655" s="415"/>
      <c r="L655" s="415"/>
      <c r="M655" s="415"/>
      <c r="N655" s="415"/>
      <c r="O655" s="415"/>
      <c r="P655" s="415"/>
    </row>
    <row r="656" spans="1:16">
      <c r="A656" s="80" t="str">
        <f t="shared" si="82"/>
        <v/>
      </c>
      <c r="B656" s="80" t="str">
        <f t="shared" si="83"/>
        <v/>
      </c>
      <c r="C656" s="80" t="str">
        <f t="shared" si="84"/>
        <v/>
      </c>
      <c r="D656" s="80" t="str">
        <f t="shared" si="85"/>
        <v/>
      </c>
      <c r="E656" s="80" t="str">
        <f t="shared" si="86"/>
        <v/>
      </c>
      <c r="F656" s="80" t="str">
        <f t="shared" si="87"/>
        <v/>
      </c>
      <c r="G656" s="80" t="str">
        <f t="shared" si="87"/>
        <v/>
      </c>
      <c r="H656" s="80" t="str">
        <f t="shared" si="87"/>
        <v/>
      </c>
      <c r="I656" s="413"/>
      <c r="J656" s="414"/>
      <c r="K656" s="415"/>
      <c r="L656" s="415"/>
      <c r="M656" s="415"/>
      <c r="N656" s="415"/>
      <c r="O656" s="415"/>
      <c r="P656" s="415"/>
    </row>
    <row r="657" spans="1:16">
      <c r="A657" s="80" t="str">
        <f t="shared" si="82"/>
        <v/>
      </c>
      <c r="B657" s="80" t="str">
        <f t="shared" si="83"/>
        <v/>
      </c>
      <c r="C657" s="80" t="str">
        <f t="shared" si="84"/>
        <v/>
      </c>
      <c r="D657" s="80" t="str">
        <f t="shared" si="85"/>
        <v/>
      </c>
      <c r="E657" s="80" t="str">
        <f t="shared" si="86"/>
        <v/>
      </c>
      <c r="F657" s="80" t="str">
        <f t="shared" si="87"/>
        <v/>
      </c>
      <c r="G657" s="80" t="str">
        <f t="shared" si="87"/>
        <v/>
      </c>
      <c r="H657" s="80" t="str">
        <f t="shared" si="87"/>
        <v/>
      </c>
      <c r="I657" s="413"/>
      <c r="J657" s="414"/>
      <c r="K657" s="415"/>
      <c r="L657" s="415"/>
      <c r="M657" s="415"/>
      <c r="N657" s="415"/>
      <c r="O657" s="415"/>
      <c r="P657" s="415"/>
    </row>
    <row r="658" spans="1:16">
      <c r="A658" s="80" t="str">
        <f t="shared" si="82"/>
        <v/>
      </c>
      <c r="B658" s="80" t="str">
        <f t="shared" si="83"/>
        <v/>
      </c>
      <c r="C658" s="80" t="str">
        <f t="shared" si="84"/>
        <v/>
      </c>
      <c r="D658" s="80" t="str">
        <f t="shared" si="85"/>
        <v/>
      </c>
      <c r="E658" s="80" t="str">
        <f t="shared" si="86"/>
        <v/>
      </c>
      <c r="F658" s="80" t="str">
        <f t="shared" si="87"/>
        <v/>
      </c>
      <c r="G658" s="80" t="str">
        <f t="shared" si="87"/>
        <v/>
      </c>
      <c r="H658" s="80" t="str">
        <f t="shared" si="87"/>
        <v/>
      </c>
      <c r="I658" s="413"/>
      <c r="J658" s="414"/>
      <c r="K658" s="415"/>
      <c r="L658" s="415"/>
      <c r="M658" s="415"/>
      <c r="N658" s="415"/>
      <c r="O658" s="415"/>
      <c r="P658" s="415"/>
    </row>
    <row r="659" spans="1:16">
      <c r="A659" s="80" t="str">
        <f t="shared" si="82"/>
        <v/>
      </c>
      <c r="B659" s="80" t="str">
        <f t="shared" si="83"/>
        <v/>
      </c>
      <c r="C659" s="80" t="str">
        <f t="shared" si="84"/>
        <v/>
      </c>
      <c r="D659" s="80" t="str">
        <f t="shared" si="85"/>
        <v/>
      </c>
      <c r="E659" s="80" t="str">
        <f t="shared" si="86"/>
        <v/>
      </c>
      <c r="F659" s="80" t="str">
        <f t="shared" si="87"/>
        <v/>
      </c>
      <c r="G659" s="80" t="str">
        <f t="shared" si="87"/>
        <v/>
      </c>
      <c r="H659" s="80" t="str">
        <f t="shared" si="87"/>
        <v/>
      </c>
      <c r="I659" s="413"/>
      <c r="J659" s="414"/>
      <c r="K659" s="415"/>
      <c r="L659" s="415"/>
      <c r="M659" s="415"/>
      <c r="N659" s="415"/>
      <c r="O659" s="415"/>
      <c r="P659" s="415"/>
    </row>
    <row r="660" spans="1:16">
      <c r="A660" s="80" t="str">
        <f t="shared" si="82"/>
        <v/>
      </c>
      <c r="B660" s="80" t="str">
        <f t="shared" si="83"/>
        <v/>
      </c>
      <c r="C660" s="80" t="str">
        <f t="shared" si="84"/>
        <v/>
      </c>
      <c r="D660" s="80" t="str">
        <f t="shared" si="85"/>
        <v/>
      </c>
      <c r="E660" s="80" t="str">
        <f t="shared" si="86"/>
        <v/>
      </c>
      <c r="F660" s="80" t="str">
        <f t="shared" si="87"/>
        <v/>
      </c>
      <c r="G660" s="80" t="str">
        <f t="shared" si="87"/>
        <v/>
      </c>
      <c r="H660" s="80" t="str">
        <f t="shared" si="87"/>
        <v/>
      </c>
      <c r="I660" s="413"/>
      <c r="J660" s="414"/>
      <c r="K660" s="415"/>
      <c r="L660" s="415"/>
      <c r="M660" s="415"/>
      <c r="N660" s="415"/>
      <c r="O660" s="415"/>
      <c r="P660" s="415"/>
    </row>
    <row r="661" spans="1:16">
      <c r="A661" s="80" t="str">
        <f t="shared" si="82"/>
        <v/>
      </c>
      <c r="B661" s="80" t="str">
        <f t="shared" si="83"/>
        <v/>
      </c>
      <c r="C661" s="80" t="str">
        <f t="shared" si="84"/>
        <v/>
      </c>
      <c r="D661" s="80" t="str">
        <f t="shared" si="85"/>
        <v/>
      </c>
      <c r="E661" s="80" t="str">
        <f t="shared" si="86"/>
        <v/>
      </c>
      <c r="F661" s="80" t="str">
        <f t="shared" si="87"/>
        <v/>
      </c>
      <c r="G661" s="80" t="str">
        <f t="shared" si="87"/>
        <v/>
      </c>
      <c r="H661" s="80" t="str">
        <f t="shared" si="87"/>
        <v/>
      </c>
      <c r="I661" s="413"/>
      <c r="J661" s="414"/>
      <c r="K661" s="415"/>
      <c r="L661" s="415"/>
      <c r="M661" s="415"/>
      <c r="N661" s="415"/>
      <c r="O661" s="415"/>
      <c r="P661" s="415"/>
    </row>
    <row r="662" spans="1:16">
      <c r="A662" s="80" t="str">
        <f t="shared" si="82"/>
        <v/>
      </c>
      <c r="B662" s="80" t="str">
        <f t="shared" si="83"/>
        <v/>
      </c>
      <c r="C662" s="80" t="str">
        <f t="shared" si="84"/>
        <v/>
      </c>
      <c r="D662" s="80" t="str">
        <f t="shared" si="85"/>
        <v/>
      </c>
      <c r="E662" s="80" t="str">
        <f t="shared" si="86"/>
        <v/>
      </c>
      <c r="F662" s="80" t="str">
        <f t="shared" si="87"/>
        <v/>
      </c>
      <c r="G662" s="80" t="str">
        <f t="shared" si="87"/>
        <v/>
      </c>
      <c r="H662" s="80" t="str">
        <f t="shared" si="87"/>
        <v/>
      </c>
      <c r="I662" s="413"/>
      <c r="J662" s="414"/>
      <c r="K662" s="415"/>
      <c r="L662" s="415"/>
      <c r="M662" s="415"/>
      <c r="N662" s="415"/>
      <c r="O662" s="415"/>
      <c r="P662" s="415"/>
    </row>
    <row r="663" spans="1:16">
      <c r="A663" s="80" t="str">
        <f t="shared" si="82"/>
        <v/>
      </c>
      <c r="B663" s="80" t="str">
        <f t="shared" si="83"/>
        <v/>
      </c>
      <c r="C663" s="80" t="str">
        <f t="shared" si="84"/>
        <v/>
      </c>
      <c r="D663" s="80" t="str">
        <f t="shared" si="85"/>
        <v/>
      </c>
      <c r="E663" s="80" t="str">
        <f t="shared" si="86"/>
        <v/>
      </c>
      <c r="F663" s="80" t="str">
        <f t="shared" si="87"/>
        <v/>
      </c>
      <c r="G663" s="80" t="str">
        <f t="shared" si="87"/>
        <v/>
      </c>
      <c r="H663" s="80" t="str">
        <f t="shared" si="87"/>
        <v/>
      </c>
      <c r="I663" s="413"/>
      <c r="J663" s="414"/>
      <c r="K663" s="415"/>
      <c r="L663" s="415"/>
      <c r="M663" s="415"/>
      <c r="N663" s="415"/>
      <c r="O663" s="415"/>
      <c r="P663" s="415"/>
    </row>
    <row r="664" spans="1:16">
      <c r="A664" s="80" t="str">
        <f t="shared" si="82"/>
        <v/>
      </c>
      <c r="B664" s="80" t="str">
        <f t="shared" si="83"/>
        <v/>
      </c>
      <c r="C664" s="80" t="str">
        <f t="shared" si="84"/>
        <v/>
      </c>
      <c r="D664" s="80" t="str">
        <f t="shared" si="85"/>
        <v/>
      </c>
      <c r="E664" s="80" t="str">
        <f t="shared" si="86"/>
        <v/>
      </c>
      <c r="F664" s="80" t="str">
        <f t="shared" si="87"/>
        <v/>
      </c>
      <c r="G664" s="80" t="str">
        <f t="shared" si="87"/>
        <v/>
      </c>
      <c r="H664" s="80" t="str">
        <f t="shared" si="87"/>
        <v/>
      </c>
      <c r="I664" s="413"/>
      <c r="J664" s="414"/>
      <c r="K664" s="415"/>
      <c r="L664" s="415"/>
      <c r="M664" s="415"/>
      <c r="N664" s="415"/>
      <c r="O664" s="415"/>
      <c r="P664" s="415"/>
    </row>
    <row r="665" spans="1:16">
      <c r="A665" s="80" t="str">
        <f t="shared" si="82"/>
        <v/>
      </c>
      <c r="B665" s="80" t="str">
        <f t="shared" si="83"/>
        <v/>
      </c>
      <c r="C665" s="80" t="str">
        <f t="shared" si="84"/>
        <v/>
      </c>
      <c r="D665" s="80" t="str">
        <f t="shared" si="85"/>
        <v/>
      </c>
      <c r="E665" s="80" t="str">
        <f t="shared" si="86"/>
        <v/>
      </c>
      <c r="F665" s="80" t="str">
        <f t="shared" ref="F665:H684" si="88">IF(Cptes1="","",LEFT(Cptes1,7))</f>
        <v/>
      </c>
      <c r="G665" s="80" t="str">
        <f t="shared" si="88"/>
        <v/>
      </c>
      <c r="H665" s="80" t="str">
        <f t="shared" si="88"/>
        <v/>
      </c>
      <c r="I665" s="413"/>
      <c r="J665" s="414"/>
      <c r="K665" s="415"/>
      <c r="L665" s="415"/>
      <c r="M665" s="415"/>
      <c r="N665" s="415"/>
      <c r="O665" s="415"/>
      <c r="P665" s="415"/>
    </row>
    <row r="666" spans="1:16">
      <c r="A666" s="80" t="str">
        <f t="shared" si="82"/>
        <v/>
      </c>
      <c r="B666" s="80" t="str">
        <f t="shared" si="83"/>
        <v/>
      </c>
      <c r="C666" s="80" t="str">
        <f t="shared" si="84"/>
        <v/>
      </c>
      <c r="D666" s="80" t="str">
        <f t="shared" si="85"/>
        <v/>
      </c>
      <c r="E666" s="80" t="str">
        <f t="shared" si="86"/>
        <v/>
      </c>
      <c r="F666" s="80" t="str">
        <f t="shared" si="88"/>
        <v/>
      </c>
      <c r="G666" s="80" t="str">
        <f t="shared" si="88"/>
        <v/>
      </c>
      <c r="H666" s="80" t="str">
        <f t="shared" si="88"/>
        <v/>
      </c>
      <c r="I666" s="413"/>
      <c r="J666" s="414"/>
      <c r="K666" s="415"/>
      <c r="L666" s="415"/>
      <c r="M666" s="415"/>
      <c r="N666" s="415"/>
      <c r="O666" s="415"/>
      <c r="P666" s="415"/>
    </row>
    <row r="667" spans="1:16">
      <c r="A667" s="80" t="str">
        <f t="shared" si="82"/>
        <v/>
      </c>
      <c r="B667" s="80" t="str">
        <f t="shared" si="83"/>
        <v/>
      </c>
      <c r="C667" s="80" t="str">
        <f t="shared" si="84"/>
        <v/>
      </c>
      <c r="D667" s="80" t="str">
        <f t="shared" si="85"/>
        <v/>
      </c>
      <c r="E667" s="80" t="str">
        <f t="shared" si="86"/>
        <v/>
      </c>
      <c r="F667" s="80" t="str">
        <f t="shared" si="88"/>
        <v/>
      </c>
      <c r="G667" s="80" t="str">
        <f t="shared" si="88"/>
        <v/>
      </c>
      <c r="H667" s="80" t="str">
        <f t="shared" si="88"/>
        <v/>
      </c>
      <c r="I667" s="413"/>
      <c r="J667" s="414"/>
      <c r="K667" s="415"/>
      <c r="L667" s="415"/>
      <c r="M667" s="415"/>
      <c r="N667" s="415"/>
      <c r="O667" s="415"/>
      <c r="P667" s="415"/>
    </row>
    <row r="668" spans="1:16">
      <c r="A668" s="80" t="str">
        <f t="shared" si="82"/>
        <v/>
      </c>
      <c r="B668" s="80" t="str">
        <f t="shared" si="83"/>
        <v/>
      </c>
      <c r="C668" s="80" t="str">
        <f t="shared" si="84"/>
        <v/>
      </c>
      <c r="D668" s="80" t="str">
        <f t="shared" si="85"/>
        <v/>
      </c>
      <c r="E668" s="80" t="str">
        <f t="shared" si="86"/>
        <v/>
      </c>
      <c r="F668" s="80" t="str">
        <f t="shared" si="88"/>
        <v/>
      </c>
      <c r="G668" s="80" t="str">
        <f t="shared" si="88"/>
        <v/>
      </c>
      <c r="H668" s="80" t="str">
        <f t="shared" si="88"/>
        <v/>
      </c>
      <c r="I668" s="413"/>
      <c r="J668" s="414"/>
      <c r="K668" s="415"/>
      <c r="L668" s="415"/>
      <c r="M668" s="415"/>
      <c r="N668" s="415"/>
      <c r="O668" s="415"/>
      <c r="P668" s="415"/>
    </row>
    <row r="669" spans="1:16">
      <c r="A669" s="80" t="str">
        <f t="shared" si="82"/>
        <v/>
      </c>
      <c r="B669" s="80" t="str">
        <f t="shared" si="83"/>
        <v/>
      </c>
      <c r="C669" s="80" t="str">
        <f t="shared" si="84"/>
        <v/>
      </c>
      <c r="D669" s="80" t="str">
        <f t="shared" si="85"/>
        <v/>
      </c>
      <c r="E669" s="80" t="str">
        <f t="shared" si="86"/>
        <v/>
      </c>
      <c r="F669" s="80" t="str">
        <f t="shared" si="88"/>
        <v/>
      </c>
      <c r="G669" s="80" t="str">
        <f t="shared" si="88"/>
        <v/>
      </c>
      <c r="H669" s="80" t="str">
        <f t="shared" si="88"/>
        <v/>
      </c>
      <c r="I669" s="413"/>
      <c r="J669" s="414"/>
      <c r="K669" s="415"/>
      <c r="L669" s="415"/>
      <c r="M669" s="415"/>
      <c r="N669" s="415"/>
      <c r="O669" s="415"/>
      <c r="P669" s="415"/>
    </row>
    <row r="670" spans="1:16">
      <c r="A670" s="80" t="str">
        <f t="shared" si="82"/>
        <v/>
      </c>
      <c r="B670" s="80" t="str">
        <f t="shared" si="83"/>
        <v/>
      </c>
      <c r="C670" s="80" t="str">
        <f t="shared" si="84"/>
        <v/>
      </c>
      <c r="D670" s="80" t="str">
        <f t="shared" si="85"/>
        <v/>
      </c>
      <c r="E670" s="80" t="str">
        <f t="shared" si="86"/>
        <v/>
      </c>
      <c r="F670" s="80" t="str">
        <f t="shared" si="88"/>
        <v/>
      </c>
      <c r="G670" s="80" t="str">
        <f t="shared" si="88"/>
        <v/>
      </c>
      <c r="H670" s="80" t="str">
        <f t="shared" si="88"/>
        <v/>
      </c>
      <c r="I670" s="413"/>
      <c r="J670" s="414"/>
      <c r="K670" s="415"/>
      <c r="L670" s="415"/>
      <c r="M670" s="415"/>
      <c r="N670" s="415"/>
      <c r="O670" s="415"/>
      <c r="P670" s="415"/>
    </row>
    <row r="671" spans="1:16">
      <c r="A671" s="80" t="str">
        <f t="shared" si="82"/>
        <v/>
      </c>
      <c r="B671" s="80" t="str">
        <f t="shared" si="83"/>
        <v/>
      </c>
      <c r="C671" s="80" t="str">
        <f t="shared" si="84"/>
        <v/>
      </c>
      <c r="D671" s="80" t="str">
        <f t="shared" si="85"/>
        <v/>
      </c>
      <c r="E671" s="80" t="str">
        <f t="shared" si="86"/>
        <v/>
      </c>
      <c r="F671" s="80" t="str">
        <f t="shared" si="88"/>
        <v/>
      </c>
      <c r="G671" s="80" t="str">
        <f t="shared" si="88"/>
        <v/>
      </c>
      <c r="H671" s="80" t="str">
        <f t="shared" si="88"/>
        <v/>
      </c>
      <c r="I671" s="413"/>
      <c r="J671" s="414"/>
      <c r="K671" s="415"/>
      <c r="L671" s="415"/>
      <c r="M671" s="415"/>
      <c r="N671" s="415"/>
      <c r="O671" s="415"/>
      <c r="P671" s="415"/>
    </row>
    <row r="672" spans="1:16">
      <c r="A672" s="80" t="str">
        <f t="shared" si="82"/>
        <v/>
      </c>
      <c r="B672" s="80" t="str">
        <f t="shared" si="83"/>
        <v/>
      </c>
      <c r="C672" s="80" t="str">
        <f t="shared" si="84"/>
        <v/>
      </c>
      <c r="D672" s="80" t="str">
        <f t="shared" si="85"/>
        <v/>
      </c>
      <c r="E672" s="80" t="str">
        <f t="shared" si="86"/>
        <v/>
      </c>
      <c r="F672" s="80" t="str">
        <f t="shared" si="88"/>
        <v/>
      </c>
      <c r="G672" s="80" t="str">
        <f t="shared" si="88"/>
        <v/>
      </c>
      <c r="H672" s="80" t="str">
        <f t="shared" si="88"/>
        <v/>
      </c>
      <c r="I672" s="413"/>
      <c r="J672" s="414"/>
      <c r="K672" s="415"/>
      <c r="L672" s="415"/>
      <c r="M672" s="415"/>
      <c r="N672" s="415"/>
      <c r="O672" s="415"/>
      <c r="P672" s="415"/>
    </row>
    <row r="673" spans="1:16">
      <c r="A673" s="80" t="str">
        <f t="shared" si="82"/>
        <v/>
      </c>
      <c r="B673" s="80" t="str">
        <f t="shared" si="83"/>
        <v/>
      </c>
      <c r="C673" s="80" t="str">
        <f t="shared" si="84"/>
        <v/>
      </c>
      <c r="D673" s="80" t="str">
        <f t="shared" si="85"/>
        <v/>
      </c>
      <c r="E673" s="80" t="str">
        <f t="shared" si="86"/>
        <v/>
      </c>
      <c r="F673" s="80" t="str">
        <f t="shared" si="88"/>
        <v/>
      </c>
      <c r="G673" s="80" t="str">
        <f t="shared" si="88"/>
        <v/>
      </c>
      <c r="H673" s="80" t="str">
        <f t="shared" si="88"/>
        <v/>
      </c>
      <c r="I673" s="413"/>
      <c r="J673" s="414"/>
      <c r="K673" s="415"/>
      <c r="L673" s="415"/>
      <c r="M673" s="415"/>
      <c r="N673" s="415"/>
      <c r="O673" s="415"/>
      <c r="P673" s="415"/>
    </row>
    <row r="674" spans="1:16">
      <c r="A674" s="80" t="str">
        <f t="shared" si="82"/>
        <v/>
      </c>
      <c r="B674" s="80" t="str">
        <f t="shared" si="83"/>
        <v/>
      </c>
      <c r="C674" s="80" t="str">
        <f t="shared" si="84"/>
        <v/>
      </c>
      <c r="D674" s="80" t="str">
        <f t="shared" si="85"/>
        <v/>
      </c>
      <c r="E674" s="80" t="str">
        <f t="shared" si="86"/>
        <v/>
      </c>
      <c r="F674" s="80" t="str">
        <f t="shared" si="88"/>
        <v/>
      </c>
      <c r="G674" s="80" t="str">
        <f t="shared" si="88"/>
        <v/>
      </c>
      <c r="H674" s="80" t="str">
        <f t="shared" si="88"/>
        <v/>
      </c>
      <c r="I674" s="413"/>
      <c r="J674" s="414"/>
      <c r="K674" s="415"/>
      <c r="L674" s="415"/>
      <c r="M674" s="415"/>
      <c r="N674" s="415"/>
      <c r="O674" s="415"/>
      <c r="P674" s="415"/>
    </row>
    <row r="675" spans="1:16">
      <c r="A675" s="80" t="str">
        <f t="shared" si="82"/>
        <v/>
      </c>
      <c r="B675" s="80" t="str">
        <f t="shared" si="83"/>
        <v/>
      </c>
      <c r="C675" s="80" t="str">
        <f t="shared" si="84"/>
        <v/>
      </c>
      <c r="D675" s="80" t="str">
        <f t="shared" si="85"/>
        <v/>
      </c>
      <c r="E675" s="80" t="str">
        <f t="shared" si="86"/>
        <v/>
      </c>
      <c r="F675" s="80" t="str">
        <f t="shared" si="88"/>
        <v/>
      </c>
      <c r="G675" s="80" t="str">
        <f t="shared" si="88"/>
        <v/>
      </c>
      <c r="H675" s="80" t="str">
        <f t="shared" si="88"/>
        <v/>
      </c>
      <c r="I675" s="413"/>
      <c r="J675" s="414"/>
      <c r="K675" s="415"/>
      <c r="L675" s="415"/>
      <c r="M675" s="415"/>
      <c r="N675" s="415"/>
      <c r="O675" s="415"/>
      <c r="P675" s="415"/>
    </row>
    <row r="676" spans="1:16">
      <c r="A676" s="80" t="str">
        <f t="shared" si="82"/>
        <v/>
      </c>
      <c r="B676" s="80" t="str">
        <f t="shared" si="83"/>
        <v/>
      </c>
      <c r="C676" s="80" t="str">
        <f t="shared" si="84"/>
        <v/>
      </c>
      <c r="D676" s="80" t="str">
        <f t="shared" si="85"/>
        <v/>
      </c>
      <c r="E676" s="80" t="str">
        <f t="shared" si="86"/>
        <v/>
      </c>
      <c r="F676" s="80" t="str">
        <f t="shared" si="88"/>
        <v/>
      </c>
      <c r="G676" s="80" t="str">
        <f t="shared" si="88"/>
        <v/>
      </c>
      <c r="H676" s="80" t="str">
        <f t="shared" si="88"/>
        <v/>
      </c>
      <c r="I676" s="413"/>
      <c r="J676" s="414"/>
      <c r="K676" s="415"/>
      <c r="L676" s="415"/>
      <c r="M676" s="415"/>
      <c r="N676" s="415"/>
      <c r="O676" s="415"/>
      <c r="P676" s="415"/>
    </row>
    <row r="677" spans="1:16">
      <c r="A677" s="80" t="str">
        <f t="shared" si="82"/>
        <v/>
      </c>
      <c r="B677" s="80" t="str">
        <f t="shared" si="83"/>
        <v/>
      </c>
      <c r="C677" s="80" t="str">
        <f t="shared" si="84"/>
        <v/>
      </c>
      <c r="D677" s="80" t="str">
        <f t="shared" si="85"/>
        <v/>
      </c>
      <c r="E677" s="80" t="str">
        <f t="shared" si="86"/>
        <v/>
      </c>
      <c r="F677" s="80" t="str">
        <f t="shared" si="88"/>
        <v/>
      </c>
      <c r="G677" s="80" t="str">
        <f t="shared" si="88"/>
        <v/>
      </c>
      <c r="H677" s="80" t="str">
        <f t="shared" si="88"/>
        <v/>
      </c>
      <c r="I677" s="413"/>
      <c r="J677" s="414"/>
      <c r="K677" s="415"/>
      <c r="L677" s="415"/>
      <c r="M677" s="415"/>
      <c r="N677" s="415"/>
      <c r="O677" s="415"/>
      <c r="P677" s="415"/>
    </row>
    <row r="678" spans="1:16">
      <c r="A678" s="80" t="str">
        <f t="shared" si="82"/>
        <v/>
      </c>
      <c r="B678" s="80" t="str">
        <f t="shared" si="83"/>
        <v/>
      </c>
      <c r="C678" s="80" t="str">
        <f t="shared" si="84"/>
        <v/>
      </c>
      <c r="D678" s="80" t="str">
        <f t="shared" si="85"/>
        <v/>
      </c>
      <c r="E678" s="80" t="str">
        <f t="shared" si="86"/>
        <v/>
      </c>
      <c r="F678" s="80" t="str">
        <f t="shared" si="88"/>
        <v/>
      </c>
      <c r="G678" s="80" t="str">
        <f t="shared" si="88"/>
        <v/>
      </c>
      <c r="H678" s="80" t="str">
        <f t="shared" si="88"/>
        <v/>
      </c>
      <c r="I678" s="413"/>
      <c r="J678" s="414"/>
      <c r="K678" s="415"/>
      <c r="L678" s="415"/>
      <c r="M678" s="415"/>
      <c r="N678" s="415"/>
      <c r="O678" s="415"/>
      <c r="P678" s="415"/>
    </row>
    <row r="679" spans="1:16">
      <c r="A679" s="80" t="str">
        <f t="shared" si="82"/>
        <v/>
      </c>
      <c r="B679" s="80" t="str">
        <f t="shared" si="83"/>
        <v/>
      </c>
      <c r="C679" s="80" t="str">
        <f t="shared" si="84"/>
        <v/>
      </c>
      <c r="D679" s="80" t="str">
        <f t="shared" si="85"/>
        <v/>
      </c>
      <c r="E679" s="80" t="str">
        <f t="shared" si="86"/>
        <v/>
      </c>
      <c r="F679" s="80" t="str">
        <f t="shared" si="88"/>
        <v/>
      </c>
      <c r="G679" s="80" t="str">
        <f t="shared" si="88"/>
        <v/>
      </c>
      <c r="H679" s="80" t="str">
        <f t="shared" si="88"/>
        <v/>
      </c>
      <c r="I679" s="413"/>
      <c r="J679" s="414"/>
      <c r="K679" s="415"/>
      <c r="L679" s="415"/>
      <c r="M679" s="415"/>
      <c r="N679" s="415"/>
      <c r="O679" s="415"/>
      <c r="P679" s="415"/>
    </row>
    <row r="680" spans="1:16">
      <c r="A680" s="80" t="str">
        <f t="shared" si="82"/>
        <v/>
      </c>
      <c r="B680" s="80" t="str">
        <f t="shared" si="83"/>
        <v/>
      </c>
      <c r="C680" s="80" t="str">
        <f t="shared" si="84"/>
        <v/>
      </c>
      <c r="D680" s="80" t="str">
        <f t="shared" si="85"/>
        <v/>
      </c>
      <c r="E680" s="80" t="str">
        <f t="shared" si="86"/>
        <v/>
      </c>
      <c r="F680" s="80" t="str">
        <f t="shared" si="88"/>
        <v/>
      </c>
      <c r="G680" s="80" t="str">
        <f t="shared" si="88"/>
        <v/>
      </c>
      <c r="H680" s="80" t="str">
        <f t="shared" si="88"/>
        <v/>
      </c>
      <c r="I680" s="413"/>
      <c r="J680" s="414"/>
      <c r="K680" s="415"/>
      <c r="L680" s="415"/>
      <c r="M680" s="415"/>
      <c r="N680" s="415"/>
      <c r="O680" s="415"/>
      <c r="P680" s="415"/>
    </row>
    <row r="681" spans="1:16">
      <c r="A681" s="80" t="str">
        <f t="shared" si="82"/>
        <v/>
      </c>
      <c r="B681" s="80" t="str">
        <f t="shared" si="83"/>
        <v/>
      </c>
      <c r="C681" s="80" t="str">
        <f t="shared" si="84"/>
        <v/>
      </c>
      <c r="D681" s="80" t="str">
        <f t="shared" si="85"/>
        <v/>
      </c>
      <c r="E681" s="80" t="str">
        <f t="shared" si="86"/>
        <v/>
      </c>
      <c r="F681" s="80" t="str">
        <f t="shared" si="88"/>
        <v/>
      </c>
      <c r="G681" s="80" t="str">
        <f t="shared" si="88"/>
        <v/>
      </c>
      <c r="H681" s="80" t="str">
        <f t="shared" si="88"/>
        <v/>
      </c>
      <c r="I681" s="413"/>
      <c r="J681" s="414"/>
      <c r="K681" s="415"/>
      <c r="L681" s="415"/>
      <c r="M681" s="415"/>
      <c r="N681" s="415"/>
      <c r="O681" s="415"/>
      <c r="P681" s="415"/>
    </row>
    <row r="682" spans="1:16">
      <c r="A682" s="80" t="str">
        <f t="shared" si="82"/>
        <v/>
      </c>
      <c r="B682" s="80" t="str">
        <f t="shared" si="83"/>
        <v/>
      </c>
      <c r="C682" s="80" t="str">
        <f t="shared" si="84"/>
        <v/>
      </c>
      <c r="D682" s="80" t="str">
        <f t="shared" si="85"/>
        <v/>
      </c>
      <c r="E682" s="80" t="str">
        <f t="shared" si="86"/>
        <v/>
      </c>
      <c r="F682" s="80" t="str">
        <f t="shared" si="88"/>
        <v/>
      </c>
      <c r="G682" s="80" t="str">
        <f t="shared" si="88"/>
        <v/>
      </c>
      <c r="H682" s="80" t="str">
        <f t="shared" si="88"/>
        <v/>
      </c>
      <c r="I682" s="413"/>
      <c r="J682" s="414"/>
      <c r="K682" s="415"/>
      <c r="L682" s="415"/>
      <c r="M682" s="415"/>
      <c r="N682" s="415"/>
      <c r="O682" s="415"/>
      <c r="P682" s="415"/>
    </row>
    <row r="683" spans="1:16">
      <c r="A683" s="80" t="str">
        <f t="shared" si="82"/>
        <v/>
      </c>
      <c r="B683" s="80" t="str">
        <f t="shared" si="83"/>
        <v/>
      </c>
      <c r="C683" s="80" t="str">
        <f t="shared" si="84"/>
        <v/>
      </c>
      <c r="D683" s="80" t="str">
        <f t="shared" si="85"/>
        <v/>
      </c>
      <c r="E683" s="80" t="str">
        <f t="shared" si="86"/>
        <v/>
      </c>
      <c r="F683" s="80" t="str">
        <f t="shared" si="88"/>
        <v/>
      </c>
      <c r="G683" s="80" t="str">
        <f t="shared" si="88"/>
        <v/>
      </c>
      <c r="H683" s="80" t="str">
        <f t="shared" si="88"/>
        <v/>
      </c>
      <c r="I683" s="413"/>
      <c r="J683" s="414"/>
      <c r="K683" s="415"/>
      <c r="L683" s="415"/>
      <c r="M683" s="415"/>
      <c r="N683" s="415"/>
      <c r="O683" s="415"/>
      <c r="P683" s="415"/>
    </row>
    <row r="684" spans="1:16">
      <c r="A684" s="80" t="str">
        <f t="shared" si="82"/>
        <v/>
      </c>
      <c r="B684" s="80" t="str">
        <f t="shared" si="83"/>
        <v/>
      </c>
      <c r="C684" s="80" t="str">
        <f t="shared" si="84"/>
        <v/>
      </c>
      <c r="D684" s="80" t="str">
        <f t="shared" si="85"/>
        <v/>
      </c>
      <c r="E684" s="80" t="str">
        <f t="shared" si="86"/>
        <v/>
      </c>
      <c r="F684" s="80" t="str">
        <f t="shared" si="88"/>
        <v/>
      </c>
      <c r="G684" s="80" t="str">
        <f t="shared" si="88"/>
        <v/>
      </c>
      <c r="H684" s="80" t="str">
        <f t="shared" si="88"/>
        <v/>
      </c>
      <c r="I684" s="413"/>
      <c r="J684" s="414"/>
      <c r="K684" s="415"/>
      <c r="L684" s="415"/>
      <c r="M684" s="415"/>
      <c r="N684" s="415"/>
      <c r="O684" s="415"/>
      <c r="P684" s="415"/>
    </row>
    <row r="685" spans="1:16">
      <c r="A685" s="80" t="str">
        <f t="shared" si="82"/>
        <v/>
      </c>
      <c r="B685" s="80" t="str">
        <f t="shared" si="83"/>
        <v/>
      </c>
      <c r="C685" s="80" t="str">
        <f t="shared" si="84"/>
        <v/>
      </c>
      <c r="D685" s="80" t="str">
        <f t="shared" si="85"/>
        <v/>
      </c>
      <c r="E685" s="80" t="str">
        <f t="shared" si="86"/>
        <v/>
      </c>
      <c r="F685" s="80" t="str">
        <f t="shared" ref="F685:H704" si="89">IF(Cptes1="","",LEFT(Cptes1,7))</f>
        <v/>
      </c>
      <c r="G685" s="80" t="str">
        <f t="shared" si="89"/>
        <v/>
      </c>
      <c r="H685" s="80" t="str">
        <f t="shared" si="89"/>
        <v/>
      </c>
      <c r="I685" s="413"/>
      <c r="J685" s="414"/>
      <c r="K685" s="415"/>
      <c r="L685" s="415"/>
      <c r="M685" s="415"/>
      <c r="N685" s="415"/>
      <c r="O685" s="415"/>
      <c r="P685" s="415"/>
    </row>
    <row r="686" spans="1:16">
      <c r="A686" s="80" t="str">
        <f t="shared" si="82"/>
        <v/>
      </c>
      <c r="B686" s="80" t="str">
        <f t="shared" si="83"/>
        <v/>
      </c>
      <c r="C686" s="80" t="str">
        <f t="shared" si="84"/>
        <v/>
      </c>
      <c r="D686" s="80" t="str">
        <f t="shared" si="85"/>
        <v/>
      </c>
      <c r="E686" s="80" t="str">
        <f t="shared" si="86"/>
        <v/>
      </c>
      <c r="F686" s="80" t="str">
        <f t="shared" si="89"/>
        <v/>
      </c>
      <c r="G686" s="80" t="str">
        <f t="shared" si="89"/>
        <v/>
      </c>
      <c r="H686" s="80" t="str">
        <f t="shared" si="89"/>
        <v/>
      </c>
      <c r="I686" s="413"/>
      <c r="J686" s="414"/>
      <c r="K686" s="415"/>
      <c r="L686" s="415"/>
      <c r="M686" s="415"/>
      <c r="N686" s="415"/>
      <c r="O686" s="415"/>
      <c r="P686" s="415"/>
    </row>
    <row r="687" spans="1:16">
      <c r="A687" s="80" t="str">
        <f t="shared" si="82"/>
        <v/>
      </c>
      <c r="B687" s="80" t="str">
        <f t="shared" si="83"/>
        <v/>
      </c>
      <c r="C687" s="80" t="str">
        <f t="shared" si="84"/>
        <v/>
      </c>
      <c r="D687" s="80" t="str">
        <f t="shared" si="85"/>
        <v/>
      </c>
      <c r="E687" s="80" t="str">
        <f t="shared" si="86"/>
        <v/>
      </c>
      <c r="F687" s="80" t="str">
        <f t="shared" si="89"/>
        <v/>
      </c>
      <c r="G687" s="80" t="str">
        <f t="shared" si="89"/>
        <v/>
      </c>
      <c r="H687" s="80" t="str">
        <f t="shared" si="89"/>
        <v/>
      </c>
      <c r="I687" s="413"/>
      <c r="J687" s="414"/>
      <c r="K687" s="415"/>
      <c r="L687" s="415"/>
      <c r="M687" s="415"/>
      <c r="N687" s="415"/>
      <c r="O687" s="415"/>
      <c r="P687" s="415"/>
    </row>
    <row r="688" spans="1:16">
      <c r="A688" s="80" t="str">
        <f t="shared" si="82"/>
        <v/>
      </c>
      <c r="B688" s="80" t="str">
        <f t="shared" si="83"/>
        <v/>
      </c>
      <c r="C688" s="80" t="str">
        <f t="shared" si="84"/>
        <v/>
      </c>
      <c r="D688" s="80" t="str">
        <f t="shared" si="85"/>
        <v/>
      </c>
      <c r="E688" s="80" t="str">
        <f t="shared" si="86"/>
        <v/>
      </c>
      <c r="F688" s="80" t="str">
        <f t="shared" si="89"/>
        <v/>
      </c>
      <c r="G688" s="80" t="str">
        <f t="shared" si="89"/>
        <v/>
      </c>
      <c r="H688" s="80" t="str">
        <f t="shared" si="89"/>
        <v/>
      </c>
      <c r="I688" s="413"/>
      <c r="J688" s="414"/>
      <c r="K688" s="415"/>
      <c r="L688" s="415"/>
      <c r="M688" s="415"/>
      <c r="N688" s="415"/>
      <c r="O688" s="415"/>
      <c r="P688" s="415"/>
    </row>
    <row r="689" spans="1:16">
      <c r="A689" s="80" t="str">
        <f t="shared" si="82"/>
        <v/>
      </c>
      <c r="B689" s="80" t="str">
        <f t="shared" si="83"/>
        <v/>
      </c>
      <c r="C689" s="80" t="str">
        <f t="shared" si="84"/>
        <v/>
      </c>
      <c r="D689" s="80" t="str">
        <f t="shared" si="85"/>
        <v/>
      </c>
      <c r="E689" s="80" t="str">
        <f t="shared" si="86"/>
        <v/>
      </c>
      <c r="F689" s="80" t="str">
        <f t="shared" si="89"/>
        <v/>
      </c>
      <c r="G689" s="80" t="str">
        <f t="shared" si="89"/>
        <v/>
      </c>
      <c r="H689" s="80" t="str">
        <f t="shared" si="89"/>
        <v/>
      </c>
      <c r="I689" s="413"/>
      <c r="J689" s="414"/>
      <c r="K689" s="415"/>
      <c r="L689" s="415"/>
      <c r="M689" s="415"/>
      <c r="N689" s="415"/>
      <c r="O689" s="415"/>
      <c r="P689" s="415"/>
    </row>
    <row r="690" spans="1:16">
      <c r="A690" s="80" t="str">
        <f t="shared" si="82"/>
        <v/>
      </c>
      <c r="B690" s="80" t="str">
        <f t="shared" si="83"/>
        <v/>
      </c>
      <c r="C690" s="80" t="str">
        <f t="shared" si="84"/>
        <v/>
      </c>
      <c r="D690" s="80" t="str">
        <f t="shared" si="85"/>
        <v/>
      </c>
      <c r="E690" s="80" t="str">
        <f t="shared" si="86"/>
        <v/>
      </c>
      <c r="F690" s="80" t="str">
        <f t="shared" si="89"/>
        <v/>
      </c>
      <c r="G690" s="80" t="str">
        <f t="shared" si="89"/>
        <v/>
      </c>
      <c r="H690" s="80" t="str">
        <f t="shared" si="89"/>
        <v/>
      </c>
      <c r="I690" s="413"/>
      <c r="J690" s="414"/>
      <c r="K690" s="415"/>
      <c r="L690" s="415"/>
      <c r="M690" s="415"/>
      <c r="N690" s="415"/>
      <c r="O690" s="415"/>
      <c r="P690" s="415"/>
    </row>
    <row r="691" spans="1:16">
      <c r="A691" s="80" t="str">
        <f t="shared" si="82"/>
        <v/>
      </c>
      <c r="B691" s="80" t="str">
        <f t="shared" si="83"/>
        <v/>
      </c>
      <c r="C691" s="80" t="str">
        <f t="shared" si="84"/>
        <v/>
      </c>
      <c r="D691" s="80" t="str">
        <f t="shared" si="85"/>
        <v/>
      </c>
      <c r="E691" s="80" t="str">
        <f t="shared" si="86"/>
        <v/>
      </c>
      <c r="F691" s="80" t="str">
        <f t="shared" si="89"/>
        <v/>
      </c>
      <c r="G691" s="80" t="str">
        <f t="shared" si="89"/>
        <v/>
      </c>
      <c r="H691" s="80" t="str">
        <f t="shared" si="89"/>
        <v/>
      </c>
      <c r="I691" s="413"/>
      <c r="J691" s="414"/>
      <c r="K691" s="415"/>
      <c r="L691" s="415"/>
      <c r="M691" s="415"/>
      <c r="N691" s="415"/>
      <c r="O691" s="415"/>
      <c r="P691" s="415"/>
    </row>
    <row r="692" spans="1:16">
      <c r="A692" s="80" t="str">
        <f t="shared" si="82"/>
        <v/>
      </c>
      <c r="B692" s="80" t="str">
        <f t="shared" si="83"/>
        <v/>
      </c>
      <c r="C692" s="80" t="str">
        <f t="shared" si="84"/>
        <v/>
      </c>
      <c r="D692" s="80" t="str">
        <f t="shared" si="85"/>
        <v/>
      </c>
      <c r="E692" s="80" t="str">
        <f t="shared" si="86"/>
        <v/>
      </c>
      <c r="F692" s="80" t="str">
        <f t="shared" si="89"/>
        <v/>
      </c>
      <c r="G692" s="80" t="str">
        <f t="shared" si="89"/>
        <v/>
      </c>
      <c r="H692" s="80" t="str">
        <f t="shared" si="89"/>
        <v/>
      </c>
      <c r="I692" s="413"/>
      <c r="J692" s="414"/>
      <c r="K692" s="415"/>
      <c r="L692" s="415"/>
      <c r="M692" s="415"/>
      <c r="N692" s="415"/>
      <c r="O692" s="415"/>
      <c r="P692" s="415"/>
    </row>
    <row r="693" spans="1:16">
      <c r="A693" s="80" t="str">
        <f t="shared" si="82"/>
        <v/>
      </c>
      <c r="B693" s="80" t="str">
        <f t="shared" si="83"/>
        <v/>
      </c>
      <c r="C693" s="80" t="str">
        <f t="shared" si="84"/>
        <v/>
      </c>
      <c r="D693" s="80" t="str">
        <f t="shared" si="85"/>
        <v/>
      </c>
      <c r="E693" s="80" t="str">
        <f t="shared" si="86"/>
        <v/>
      </c>
      <c r="F693" s="80" t="str">
        <f t="shared" si="89"/>
        <v/>
      </c>
      <c r="G693" s="80" t="str">
        <f t="shared" si="89"/>
        <v/>
      </c>
      <c r="H693" s="80" t="str">
        <f t="shared" si="89"/>
        <v/>
      </c>
      <c r="I693" s="413"/>
      <c r="J693" s="414"/>
      <c r="K693" s="415"/>
      <c r="L693" s="415"/>
      <c r="M693" s="415"/>
      <c r="N693" s="415"/>
      <c r="O693" s="415"/>
      <c r="P693" s="415"/>
    </row>
    <row r="694" spans="1:16">
      <c r="A694" s="80" t="str">
        <f t="shared" si="82"/>
        <v/>
      </c>
      <c r="B694" s="80" t="str">
        <f t="shared" si="83"/>
        <v/>
      </c>
      <c r="C694" s="80" t="str">
        <f t="shared" si="84"/>
        <v/>
      </c>
      <c r="D694" s="80" t="str">
        <f t="shared" si="85"/>
        <v/>
      </c>
      <c r="E694" s="80" t="str">
        <f t="shared" si="86"/>
        <v/>
      </c>
      <c r="F694" s="80" t="str">
        <f t="shared" si="89"/>
        <v/>
      </c>
      <c r="G694" s="80" t="str">
        <f t="shared" si="89"/>
        <v/>
      </c>
      <c r="H694" s="80" t="str">
        <f t="shared" si="89"/>
        <v/>
      </c>
      <c r="I694" s="413"/>
      <c r="J694" s="414"/>
      <c r="K694" s="415"/>
      <c r="L694" s="415"/>
      <c r="M694" s="415"/>
      <c r="N694" s="415"/>
      <c r="O694" s="415"/>
      <c r="P694" s="415"/>
    </row>
    <row r="695" spans="1:16">
      <c r="A695" s="80" t="str">
        <f t="shared" si="82"/>
        <v/>
      </c>
      <c r="B695" s="80" t="str">
        <f t="shared" si="83"/>
        <v/>
      </c>
      <c r="C695" s="80" t="str">
        <f t="shared" si="84"/>
        <v/>
      </c>
      <c r="D695" s="80" t="str">
        <f t="shared" si="85"/>
        <v/>
      </c>
      <c r="E695" s="80" t="str">
        <f t="shared" si="86"/>
        <v/>
      </c>
      <c r="F695" s="80" t="str">
        <f t="shared" si="89"/>
        <v/>
      </c>
      <c r="G695" s="80" t="str">
        <f t="shared" si="89"/>
        <v/>
      </c>
      <c r="H695" s="80" t="str">
        <f t="shared" si="89"/>
        <v/>
      </c>
      <c r="I695" s="413"/>
      <c r="J695" s="414"/>
      <c r="K695" s="415"/>
      <c r="L695" s="415"/>
      <c r="M695" s="415"/>
      <c r="N695" s="415"/>
      <c r="O695" s="415"/>
      <c r="P695" s="415"/>
    </row>
    <row r="696" spans="1:16">
      <c r="A696" s="80" t="str">
        <f t="shared" si="82"/>
        <v/>
      </c>
      <c r="B696" s="80" t="str">
        <f t="shared" si="83"/>
        <v/>
      </c>
      <c r="C696" s="80" t="str">
        <f t="shared" si="84"/>
        <v/>
      </c>
      <c r="D696" s="80" t="str">
        <f t="shared" si="85"/>
        <v/>
      </c>
      <c r="E696" s="80" t="str">
        <f t="shared" si="86"/>
        <v/>
      </c>
      <c r="F696" s="80" t="str">
        <f t="shared" si="89"/>
        <v/>
      </c>
      <c r="G696" s="80" t="str">
        <f t="shared" si="89"/>
        <v/>
      </c>
      <c r="H696" s="80" t="str">
        <f t="shared" si="89"/>
        <v/>
      </c>
      <c r="I696" s="413"/>
      <c r="J696" s="414"/>
      <c r="K696" s="415"/>
      <c r="L696" s="415"/>
      <c r="M696" s="415"/>
      <c r="N696" s="415"/>
      <c r="O696" s="415"/>
      <c r="P696" s="415"/>
    </row>
    <row r="697" spans="1:16">
      <c r="A697" s="80" t="str">
        <f t="shared" si="82"/>
        <v/>
      </c>
      <c r="B697" s="80" t="str">
        <f t="shared" si="83"/>
        <v/>
      </c>
      <c r="C697" s="80" t="str">
        <f t="shared" si="84"/>
        <v/>
      </c>
      <c r="D697" s="80" t="str">
        <f t="shared" si="85"/>
        <v/>
      </c>
      <c r="E697" s="80" t="str">
        <f t="shared" si="86"/>
        <v/>
      </c>
      <c r="F697" s="80" t="str">
        <f t="shared" si="89"/>
        <v/>
      </c>
      <c r="G697" s="80" t="str">
        <f t="shared" si="89"/>
        <v/>
      </c>
      <c r="H697" s="80" t="str">
        <f t="shared" si="89"/>
        <v/>
      </c>
      <c r="I697" s="413"/>
      <c r="J697" s="414"/>
      <c r="K697" s="415"/>
      <c r="L697" s="415"/>
      <c r="M697" s="415"/>
      <c r="N697" s="415"/>
      <c r="O697" s="415"/>
      <c r="P697" s="415"/>
    </row>
    <row r="698" spans="1:16">
      <c r="A698" s="80" t="str">
        <f t="shared" si="82"/>
        <v/>
      </c>
      <c r="B698" s="80" t="str">
        <f t="shared" si="83"/>
        <v/>
      </c>
      <c r="C698" s="80" t="str">
        <f t="shared" si="84"/>
        <v/>
      </c>
      <c r="D698" s="80" t="str">
        <f t="shared" si="85"/>
        <v/>
      </c>
      <c r="E698" s="80" t="str">
        <f t="shared" si="86"/>
        <v/>
      </c>
      <c r="F698" s="80" t="str">
        <f t="shared" si="89"/>
        <v/>
      </c>
      <c r="G698" s="80" t="str">
        <f t="shared" si="89"/>
        <v/>
      </c>
      <c r="H698" s="80" t="str">
        <f t="shared" si="89"/>
        <v/>
      </c>
      <c r="I698" s="413"/>
      <c r="J698" s="414"/>
      <c r="K698" s="415"/>
      <c r="L698" s="415"/>
      <c r="M698" s="415"/>
      <c r="N698" s="415"/>
      <c r="O698" s="415"/>
      <c r="P698" s="415"/>
    </row>
    <row r="699" spans="1:16">
      <c r="A699" s="80" t="str">
        <f t="shared" si="82"/>
        <v/>
      </c>
      <c r="B699" s="80" t="str">
        <f t="shared" si="83"/>
        <v/>
      </c>
      <c r="C699" s="80" t="str">
        <f t="shared" si="84"/>
        <v/>
      </c>
      <c r="D699" s="80" t="str">
        <f t="shared" si="85"/>
        <v/>
      </c>
      <c r="E699" s="80" t="str">
        <f t="shared" si="86"/>
        <v/>
      </c>
      <c r="F699" s="80" t="str">
        <f t="shared" si="89"/>
        <v/>
      </c>
      <c r="G699" s="80" t="str">
        <f t="shared" si="89"/>
        <v/>
      </c>
      <c r="H699" s="80" t="str">
        <f t="shared" si="89"/>
        <v/>
      </c>
      <c r="I699" s="413"/>
      <c r="J699" s="414"/>
      <c r="K699" s="415"/>
      <c r="L699" s="415"/>
      <c r="M699" s="415"/>
      <c r="N699" s="415"/>
      <c r="O699" s="415"/>
      <c r="P699" s="415"/>
    </row>
    <row r="700" spans="1:16">
      <c r="A700" s="80" t="str">
        <f t="shared" si="82"/>
        <v/>
      </c>
      <c r="B700" s="80" t="str">
        <f t="shared" si="83"/>
        <v/>
      </c>
      <c r="C700" s="80" t="str">
        <f t="shared" si="84"/>
        <v/>
      </c>
      <c r="D700" s="80" t="str">
        <f t="shared" si="85"/>
        <v/>
      </c>
      <c r="E700" s="80" t="str">
        <f t="shared" si="86"/>
        <v/>
      </c>
      <c r="F700" s="80" t="str">
        <f t="shared" si="89"/>
        <v/>
      </c>
      <c r="G700" s="80" t="str">
        <f t="shared" si="89"/>
        <v/>
      </c>
      <c r="H700" s="80" t="str">
        <f t="shared" si="89"/>
        <v/>
      </c>
      <c r="I700" s="413"/>
      <c r="J700" s="414"/>
      <c r="K700" s="415"/>
      <c r="L700" s="415"/>
      <c r="M700" s="415"/>
      <c r="N700" s="415"/>
      <c r="O700" s="415"/>
      <c r="P700" s="415"/>
    </row>
    <row r="701" spans="1:16">
      <c r="A701" s="80" t="str">
        <f t="shared" si="82"/>
        <v/>
      </c>
      <c r="B701" s="80" t="str">
        <f t="shared" si="83"/>
        <v/>
      </c>
      <c r="C701" s="80" t="str">
        <f t="shared" si="84"/>
        <v/>
      </c>
      <c r="D701" s="80" t="str">
        <f t="shared" si="85"/>
        <v/>
      </c>
      <c r="E701" s="80" t="str">
        <f t="shared" si="86"/>
        <v/>
      </c>
      <c r="F701" s="80" t="str">
        <f t="shared" si="89"/>
        <v/>
      </c>
      <c r="G701" s="80" t="str">
        <f t="shared" si="89"/>
        <v/>
      </c>
      <c r="H701" s="80" t="str">
        <f t="shared" si="89"/>
        <v/>
      </c>
      <c r="I701" s="413"/>
      <c r="J701" s="414"/>
      <c r="K701" s="415"/>
      <c r="L701" s="415"/>
      <c r="M701" s="415"/>
      <c r="N701" s="415"/>
      <c r="O701" s="415"/>
      <c r="P701" s="415"/>
    </row>
    <row r="702" spans="1:16">
      <c r="A702" s="80" t="str">
        <f t="shared" si="82"/>
        <v/>
      </c>
      <c r="B702" s="80" t="str">
        <f t="shared" si="83"/>
        <v/>
      </c>
      <c r="C702" s="80" t="str">
        <f t="shared" si="84"/>
        <v/>
      </c>
      <c r="D702" s="80" t="str">
        <f t="shared" si="85"/>
        <v/>
      </c>
      <c r="E702" s="80" t="str">
        <f t="shared" si="86"/>
        <v/>
      </c>
      <c r="F702" s="80" t="str">
        <f t="shared" si="89"/>
        <v/>
      </c>
      <c r="G702" s="80" t="str">
        <f t="shared" si="89"/>
        <v/>
      </c>
      <c r="H702" s="80" t="str">
        <f t="shared" si="89"/>
        <v/>
      </c>
      <c r="I702" s="413"/>
      <c r="J702" s="414"/>
      <c r="K702" s="415"/>
      <c r="L702" s="415"/>
      <c r="M702" s="415"/>
      <c r="N702" s="415"/>
      <c r="O702" s="415"/>
      <c r="P702" s="415"/>
    </row>
    <row r="703" spans="1:16">
      <c r="A703" s="80" t="str">
        <f t="shared" si="82"/>
        <v/>
      </c>
      <c r="B703" s="80" t="str">
        <f t="shared" si="83"/>
        <v/>
      </c>
      <c r="C703" s="80" t="str">
        <f t="shared" si="84"/>
        <v/>
      </c>
      <c r="D703" s="80" t="str">
        <f t="shared" si="85"/>
        <v/>
      </c>
      <c r="E703" s="80" t="str">
        <f t="shared" si="86"/>
        <v/>
      </c>
      <c r="F703" s="80" t="str">
        <f t="shared" si="89"/>
        <v/>
      </c>
      <c r="G703" s="80" t="str">
        <f t="shared" si="89"/>
        <v/>
      </c>
      <c r="H703" s="80" t="str">
        <f t="shared" si="89"/>
        <v/>
      </c>
      <c r="I703" s="413"/>
      <c r="J703" s="414"/>
      <c r="K703" s="415"/>
      <c r="L703" s="415"/>
      <c r="M703" s="415"/>
      <c r="N703" s="415"/>
      <c r="O703" s="415"/>
      <c r="P703" s="415"/>
    </row>
    <row r="704" spans="1:16">
      <c r="A704" s="80" t="str">
        <f t="shared" si="82"/>
        <v/>
      </c>
      <c r="B704" s="80" t="str">
        <f t="shared" si="83"/>
        <v/>
      </c>
      <c r="C704" s="80" t="str">
        <f t="shared" si="84"/>
        <v/>
      </c>
      <c r="D704" s="80" t="str">
        <f t="shared" si="85"/>
        <v/>
      </c>
      <c r="E704" s="80" t="str">
        <f t="shared" si="86"/>
        <v/>
      </c>
      <c r="F704" s="80" t="str">
        <f t="shared" si="89"/>
        <v/>
      </c>
      <c r="G704" s="80" t="str">
        <f t="shared" si="89"/>
        <v/>
      </c>
      <c r="H704" s="80" t="str">
        <f t="shared" si="89"/>
        <v/>
      </c>
      <c r="I704" s="413"/>
      <c r="J704" s="414"/>
      <c r="K704" s="415"/>
      <c r="L704" s="415"/>
      <c r="M704" s="415"/>
      <c r="N704" s="415"/>
      <c r="O704" s="415"/>
      <c r="P704" s="415"/>
    </row>
    <row r="705" spans="1:16">
      <c r="A705" s="80" t="str">
        <f t="shared" si="82"/>
        <v/>
      </c>
      <c r="B705" s="80" t="str">
        <f t="shared" si="83"/>
        <v/>
      </c>
      <c r="C705" s="80" t="str">
        <f t="shared" si="84"/>
        <v/>
      </c>
      <c r="D705" s="80" t="str">
        <f t="shared" si="85"/>
        <v/>
      </c>
      <c r="E705" s="80" t="str">
        <f t="shared" si="86"/>
        <v/>
      </c>
      <c r="F705" s="80" t="str">
        <f t="shared" ref="F705:H724" si="90">IF(Cptes1="","",LEFT(Cptes1,7))</f>
        <v/>
      </c>
      <c r="G705" s="80" t="str">
        <f t="shared" si="90"/>
        <v/>
      </c>
      <c r="H705" s="80" t="str">
        <f t="shared" si="90"/>
        <v/>
      </c>
      <c r="I705" s="413"/>
      <c r="J705" s="414"/>
      <c r="K705" s="415"/>
      <c r="L705" s="415"/>
      <c r="M705" s="415"/>
      <c r="N705" s="415"/>
      <c r="O705" s="415"/>
      <c r="P705" s="415"/>
    </row>
    <row r="706" spans="1:16">
      <c r="A706" s="80" t="str">
        <f t="shared" si="82"/>
        <v/>
      </c>
      <c r="B706" s="80" t="str">
        <f t="shared" si="83"/>
        <v/>
      </c>
      <c r="C706" s="80" t="str">
        <f t="shared" si="84"/>
        <v/>
      </c>
      <c r="D706" s="80" t="str">
        <f t="shared" si="85"/>
        <v/>
      </c>
      <c r="E706" s="80" t="str">
        <f t="shared" si="86"/>
        <v/>
      </c>
      <c r="F706" s="80" t="str">
        <f t="shared" si="90"/>
        <v/>
      </c>
      <c r="G706" s="80" t="str">
        <f t="shared" si="90"/>
        <v/>
      </c>
      <c r="H706" s="80" t="str">
        <f t="shared" si="90"/>
        <v/>
      </c>
      <c r="I706" s="413"/>
      <c r="J706" s="414"/>
      <c r="K706" s="415"/>
      <c r="L706" s="415"/>
      <c r="M706" s="415"/>
      <c r="N706" s="415"/>
      <c r="O706" s="415"/>
      <c r="P706" s="415"/>
    </row>
    <row r="707" spans="1:16">
      <c r="A707" s="80" t="str">
        <f t="shared" si="82"/>
        <v/>
      </c>
      <c r="B707" s="80" t="str">
        <f t="shared" si="83"/>
        <v/>
      </c>
      <c r="C707" s="80" t="str">
        <f t="shared" si="84"/>
        <v/>
      </c>
      <c r="D707" s="80" t="str">
        <f t="shared" si="85"/>
        <v/>
      </c>
      <c r="E707" s="80" t="str">
        <f t="shared" si="86"/>
        <v/>
      </c>
      <c r="F707" s="80" t="str">
        <f t="shared" si="90"/>
        <v/>
      </c>
      <c r="G707" s="80" t="str">
        <f t="shared" si="90"/>
        <v/>
      </c>
      <c r="H707" s="80" t="str">
        <f t="shared" si="90"/>
        <v/>
      </c>
      <c r="I707" s="413"/>
      <c r="J707" s="414"/>
      <c r="K707" s="415"/>
      <c r="L707" s="415"/>
      <c r="M707" s="415"/>
      <c r="N707" s="415"/>
      <c r="O707" s="415"/>
      <c r="P707" s="415"/>
    </row>
    <row r="708" spans="1:16">
      <c r="A708" s="80" t="str">
        <f t="shared" si="82"/>
        <v/>
      </c>
      <c r="B708" s="80" t="str">
        <f t="shared" si="83"/>
        <v/>
      </c>
      <c r="C708" s="80" t="str">
        <f t="shared" si="84"/>
        <v/>
      </c>
      <c r="D708" s="80" t="str">
        <f t="shared" si="85"/>
        <v/>
      </c>
      <c r="E708" s="80" t="str">
        <f t="shared" si="86"/>
        <v/>
      </c>
      <c r="F708" s="80" t="str">
        <f t="shared" si="90"/>
        <v/>
      </c>
      <c r="G708" s="80" t="str">
        <f t="shared" si="90"/>
        <v/>
      </c>
      <c r="H708" s="80" t="str">
        <f t="shared" si="90"/>
        <v/>
      </c>
      <c r="I708" s="413"/>
      <c r="J708" s="414"/>
      <c r="K708" s="415"/>
      <c r="L708" s="415"/>
      <c r="M708" s="415"/>
      <c r="N708" s="415"/>
      <c r="O708" s="415"/>
      <c r="P708" s="415"/>
    </row>
    <row r="709" spans="1:16">
      <c r="A709" s="80" t="str">
        <f t="shared" ref="A709:A772" si="91">IF(Cptes1="","",LEFT(Cptes1,2))</f>
        <v/>
      </c>
      <c r="B709" s="80" t="str">
        <f t="shared" ref="B709:B772" si="92">IF(Cptes1="","",LEFT(Cptes1,3))</f>
        <v/>
      </c>
      <c r="C709" s="80" t="str">
        <f t="shared" ref="C709:C772" si="93">IF(Cptes1="","",LEFT(Cptes1,4))</f>
        <v/>
      </c>
      <c r="D709" s="80" t="str">
        <f t="shared" ref="D709:D772" si="94">IF(Cptes1="","",LEFT(Cptes1,5))</f>
        <v/>
      </c>
      <c r="E709" s="80" t="str">
        <f t="shared" ref="E709:E772" si="95">IF(Cptes1="","",LEFT(Cptes1,6))</f>
        <v/>
      </c>
      <c r="F709" s="80" t="str">
        <f t="shared" si="90"/>
        <v/>
      </c>
      <c r="G709" s="80" t="str">
        <f t="shared" si="90"/>
        <v/>
      </c>
      <c r="H709" s="80" t="str">
        <f t="shared" si="90"/>
        <v/>
      </c>
      <c r="I709" s="413"/>
      <c r="J709" s="414"/>
      <c r="K709" s="415"/>
      <c r="L709" s="415"/>
      <c r="M709" s="415"/>
      <c r="N709" s="415"/>
      <c r="O709" s="415"/>
      <c r="P709" s="415"/>
    </row>
    <row r="710" spans="1:16">
      <c r="A710" s="80" t="str">
        <f t="shared" si="91"/>
        <v/>
      </c>
      <c r="B710" s="80" t="str">
        <f t="shared" si="92"/>
        <v/>
      </c>
      <c r="C710" s="80" t="str">
        <f t="shared" si="93"/>
        <v/>
      </c>
      <c r="D710" s="80" t="str">
        <f t="shared" si="94"/>
        <v/>
      </c>
      <c r="E710" s="80" t="str">
        <f t="shared" si="95"/>
        <v/>
      </c>
      <c r="F710" s="80" t="str">
        <f t="shared" si="90"/>
        <v/>
      </c>
      <c r="G710" s="80" t="str">
        <f t="shared" si="90"/>
        <v/>
      </c>
      <c r="H710" s="80" t="str">
        <f t="shared" si="90"/>
        <v/>
      </c>
      <c r="I710" s="413"/>
      <c r="J710" s="414"/>
      <c r="K710" s="415"/>
      <c r="L710" s="415"/>
      <c r="M710" s="415"/>
      <c r="N710" s="415"/>
      <c r="O710" s="415"/>
      <c r="P710" s="415"/>
    </row>
    <row r="711" spans="1:16">
      <c r="A711" s="80" t="str">
        <f t="shared" si="91"/>
        <v/>
      </c>
      <c r="B711" s="80" t="str">
        <f t="shared" si="92"/>
        <v/>
      </c>
      <c r="C711" s="80" t="str">
        <f t="shared" si="93"/>
        <v/>
      </c>
      <c r="D711" s="80" t="str">
        <f t="shared" si="94"/>
        <v/>
      </c>
      <c r="E711" s="80" t="str">
        <f t="shared" si="95"/>
        <v/>
      </c>
      <c r="F711" s="80" t="str">
        <f t="shared" si="90"/>
        <v/>
      </c>
      <c r="G711" s="80" t="str">
        <f t="shared" si="90"/>
        <v/>
      </c>
      <c r="H711" s="80" t="str">
        <f t="shared" si="90"/>
        <v/>
      </c>
      <c r="I711" s="413"/>
      <c r="J711" s="414"/>
      <c r="K711" s="415"/>
      <c r="L711" s="415"/>
      <c r="M711" s="415"/>
      <c r="N711" s="415"/>
      <c r="O711" s="415"/>
      <c r="P711" s="415"/>
    </row>
    <row r="712" spans="1:16">
      <c r="A712" s="80" t="str">
        <f t="shared" si="91"/>
        <v/>
      </c>
      <c r="B712" s="80" t="str">
        <f t="shared" si="92"/>
        <v/>
      </c>
      <c r="C712" s="80" t="str">
        <f t="shared" si="93"/>
        <v/>
      </c>
      <c r="D712" s="80" t="str">
        <f t="shared" si="94"/>
        <v/>
      </c>
      <c r="E712" s="80" t="str">
        <f t="shared" si="95"/>
        <v/>
      </c>
      <c r="F712" s="80" t="str">
        <f t="shared" si="90"/>
        <v/>
      </c>
      <c r="G712" s="80" t="str">
        <f t="shared" si="90"/>
        <v/>
      </c>
      <c r="H712" s="80" t="str">
        <f t="shared" si="90"/>
        <v/>
      </c>
      <c r="I712" s="413"/>
      <c r="J712" s="414"/>
      <c r="K712" s="415"/>
      <c r="L712" s="415"/>
      <c r="M712" s="415"/>
      <c r="N712" s="415"/>
      <c r="O712" s="415"/>
      <c r="P712" s="415"/>
    </row>
    <row r="713" spans="1:16">
      <c r="A713" s="80" t="str">
        <f t="shared" si="91"/>
        <v/>
      </c>
      <c r="B713" s="80" t="str">
        <f t="shared" si="92"/>
        <v/>
      </c>
      <c r="C713" s="80" t="str">
        <f t="shared" si="93"/>
        <v/>
      </c>
      <c r="D713" s="80" t="str">
        <f t="shared" si="94"/>
        <v/>
      </c>
      <c r="E713" s="80" t="str">
        <f t="shared" si="95"/>
        <v/>
      </c>
      <c r="F713" s="80" t="str">
        <f t="shared" si="90"/>
        <v/>
      </c>
      <c r="G713" s="80" t="str">
        <f t="shared" si="90"/>
        <v/>
      </c>
      <c r="H713" s="80" t="str">
        <f t="shared" si="90"/>
        <v/>
      </c>
      <c r="I713" s="413"/>
      <c r="J713" s="414"/>
      <c r="K713" s="415"/>
      <c r="L713" s="415"/>
      <c r="M713" s="415"/>
      <c r="N713" s="415"/>
      <c r="O713" s="415"/>
      <c r="P713" s="415"/>
    </row>
    <row r="714" spans="1:16">
      <c r="A714" s="80" t="str">
        <f t="shared" si="91"/>
        <v/>
      </c>
      <c r="B714" s="80" t="str">
        <f t="shared" si="92"/>
        <v/>
      </c>
      <c r="C714" s="80" t="str">
        <f t="shared" si="93"/>
        <v/>
      </c>
      <c r="D714" s="80" t="str">
        <f t="shared" si="94"/>
        <v/>
      </c>
      <c r="E714" s="80" t="str">
        <f t="shared" si="95"/>
        <v/>
      </c>
      <c r="F714" s="80" t="str">
        <f t="shared" si="90"/>
        <v/>
      </c>
      <c r="G714" s="80" t="str">
        <f t="shared" si="90"/>
        <v/>
      </c>
      <c r="H714" s="80" t="str">
        <f t="shared" si="90"/>
        <v/>
      </c>
      <c r="I714" s="413"/>
      <c r="J714" s="414"/>
      <c r="K714" s="415"/>
      <c r="L714" s="415"/>
      <c r="M714" s="415"/>
      <c r="N714" s="415"/>
      <c r="O714" s="415"/>
      <c r="P714" s="415"/>
    </row>
    <row r="715" spans="1:16">
      <c r="A715" s="80" t="str">
        <f t="shared" si="91"/>
        <v/>
      </c>
      <c r="B715" s="80" t="str">
        <f t="shared" si="92"/>
        <v/>
      </c>
      <c r="C715" s="80" t="str">
        <f t="shared" si="93"/>
        <v/>
      </c>
      <c r="D715" s="80" t="str">
        <f t="shared" si="94"/>
        <v/>
      </c>
      <c r="E715" s="80" t="str">
        <f t="shared" si="95"/>
        <v/>
      </c>
      <c r="F715" s="80" t="str">
        <f t="shared" si="90"/>
        <v/>
      </c>
      <c r="G715" s="80" t="str">
        <f t="shared" si="90"/>
        <v/>
      </c>
      <c r="H715" s="80" t="str">
        <f t="shared" si="90"/>
        <v/>
      </c>
      <c r="I715" s="413"/>
      <c r="J715" s="414"/>
      <c r="K715" s="415"/>
      <c r="L715" s="415"/>
      <c r="M715" s="415"/>
      <c r="N715" s="415"/>
      <c r="O715" s="415"/>
      <c r="P715" s="415"/>
    </row>
    <row r="716" spans="1:16">
      <c r="A716" s="80" t="str">
        <f t="shared" si="91"/>
        <v/>
      </c>
      <c r="B716" s="80" t="str">
        <f t="shared" si="92"/>
        <v/>
      </c>
      <c r="C716" s="80" t="str">
        <f t="shared" si="93"/>
        <v/>
      </c>
      <c r="D716" s="80" t="str">
        <f t="shared" si="94"/>
        <v/>
      </c>
      <c r="E716" s="80" t="str">
        <f t="shared" si="95"/>
        <v/>
      </c>
      <c r="F716" s="80" t="str">
        <f t="shared" si="90"/>
        <v/>
      </c>
      <c r="G716" s="80" t="str">
        <f t="shared" si="90"/>
        <v/>
      </c>
      <c r="H716" s="80" t="str">
        <f t="shared" si="90"/>
        <v/>
      </c>
      <c r="I716" s="413"/>
      <c r="J716" s="414"/>
      <c r="K716" s="415"/>
      <c r="L716" s="415"/>
      <c r="M716" s="415"/>
      <c r="N716" s="415"/>
      <c r="O716" s="415"/>
      <c r="P716" s="415"/>
    </row>
    <row r="717" spans="1:16">
      <c r="A717" s="80" t="str">
        <f t="shared" si="91"/>
        <v/>
      </c>
      <c r="B717" s="80" t="str">
        <f t="shared" si="92"/>
        <v/>
      </c>
      <c r="C717" s="80" t="str">
        <f t="shared" si="93"/>
        <v/>
      </c>
      <c r="D717" s="80" t="str">
        <f t="shared" si="94"/>
        <v/>
      </c>
      <c r="E717" s="80" t="str">
        <f t="shared" si="95"/>
        <v/>
      </c>
      <c r="F717" s="80" t="str">
        <f t="shared" si="90"/>
        <v/>
      </c>
      <c r="G717" s="80" t="str">
        <f t="shared" si="90"/>
        <v/>
      </c>
      <c r="H717" s="80" t="str">
        <f t="shared" si="90"/>
        <v/>
      </c>
      <c r="I717" s="413"/>
      <c r="J717" s="414"/>
      <c r="K717" s="415"/>
      <c r="L717" s="415"/>
      <c r="M717" s="415"/>
      <c r="N717" s="415"/>
      <c r="O717" s="415"/>
      <c r="P717" s="415"/>
    </row>
    <row r="718" spans="1:16">
      <c r="A718" s="80" t="str">
        <f t="shared" si="91"/>
        <v/>
      </c>
      <c r="B718" s="80" t="str">
        <f t="shared" si="92"/>
        <v/>
      </c>
      <c r="C718" s="80" t="str">
        <f t="shared" si="93"/>
        <v/>
      </c>
      <c r="D718" s="80" t="str">
        <f t="shared" si="94"/>
        <v/>
      </c>
      <c r="E718" s="80" t="str">
        <f t="shared" si="95"/>
        <v/>
      </c>
      <c r="F718" s="80" t="str">
        <f t="shared" si="90"/>
        <v/>
      </c>
      <c r="G718" s="80" t="str">
        <f t="shared" si="90"/>
        <v/>
      </c>
      <c r="H718" s="80" t="str">
        <f t="shared" si="90"/>
        <v/>
      </c>
      <c r="I718" s="413"/>
      <c r="J718" s="414"/>
      <c r="K718" s="415"/>
      <c r="L718" s="415"/>
      <c r="M718" s="415"/>
      <c r="N718" s="415"/>
      <c r="O718" s="415"/>
      <c r="P718" s="415"/>
    </row>
    <row r="719" spans="1:16">
      <c r="A719" s="80" t="str">
        <f t="shared" si="91"/>
        <v/>
      </c>
      <c r="B719" s="80" t="str">
        <f t="shared" si="92"/>
        <v/>
      </c>
      <c r="C719" s="80" t="str">
        <f t="shared" si="93"/>
        <v/>
      </c>
      <c r="D719" s="80" t="str">
        <f t="shared" si="94"/>
        <v/>
      </c>
      <c r="E719" s="80" t="str">
        <f t="shared" si="95"/>
        <v/>
      </c>
      <c r="F719" s="80" t="str">
        <f t="shared" si="90"/>
        <v/>
      </c>
      <c r="G719" s="80" t="str">
        <f t="shared" si="90"/>
        <v/>
      </c>
      <c r="H719" s="80" t="str">
        <f t="shared" si="90"/>
        <v/>
      </c>
      <c r="I719" s="413"/>
      <c r="J719" s="414"/>
      <c r="K719" s="415"/>
      <c r="L719" s="415"/>
      <c r="M719" s="415"/>
      <c r="N719" s="415"/>
      <c r="O719" s="415"/>
      <c r="P719" s="415"/>
    </row>
    <row r="720" spans="1:16">
      <c r="A720" s="80" t="str">
        <f t="shared" si="91"/>
        <v/>
      </c>
      <c r="B720" s="80" t="str">
        <f t="shared" si="92"/>
        <v/>
      </c>
      <c r="C720" s="80" t="str">
        <f t="shared" si="93"/>
        <v/>
      </c>
      <c r="D720" s="80" t="str">
        <f t="shared" si="94"/>
        <v/>
      </c>
      <c r="E720" s="80" t="str">
        <f t="shared" si="95"/>
        <v/>
      </c>
      <c r="F720" s="80" t="str">
        <f t="shared" si="90"/>
        <v/>
      </c>
      <c r="G720" s="80" t="str">
        <f t="shared" si="90"/>
        <v/>
      </c>
      <c r="H720" s="80" t="str">
        <f t="shared" si="90"/>
        <v/>
      </c>
      <c r="I720" s="413"/>
      <c r="J720" s="414"/>
      <c r="K720" s="415"/>
      <c r="L720" s="415"/>
      <c r="M720" s="415"/>
      <c r="N720" s="415"/>
      <c r="O720" s="415"/>
      <c r="P720" s="415"/>
    </row>
    <row r="721" spans="1:16">
      <c r="A721" s="80" t="str">
        <f t="shared" si="91"/>
        <v/>
      </c>
      <c r="B721" s="80" t="str">
        <f t="shared" si="92"/>
        <v/>
      </c>
      <c r="C721" s="80" t="str">
        <f t="shared" si="93"/>
        <v/>
      </c>
      <c r="D721" s="80" t="str">
        <f t="shared" si="94"/>
        <v/>
      </c>
      <c r="E721" s="80" t="str">
        <f t="shared" si="95"/>
        <v/>
      </c>
      <c r="F721" s="80" t="str">
        <f t="shared" si="90"/>
        <v/>
      </c>
      <c r="G721" s="80" t="str">
        <f t="shared" si="90"/>
        <v/>
      </c>
      <c r="H721" s="80" t="str">
        <f t="shared" si="90"/>
        <v/>
      </c>
      <c r="I721" s="413"/>
      <c r="J721" s="414"/>
      <c r="K721" s="415"/>
      <c r="L721" s="415"/>
      <c r="M721" s="415"/>
      <c r="N721" s="415"/>
      <c r="O721" s="415"/>
      <c r="P721" s="415"/>
    </row>
    <row r="722" spans="1:16">
      <c r="A722" s="80" t="str">
        <f t="shared" si="91"/>
        <v/>
      </c>
      <c r="B722" s="80" t="str">
        <f t="shared" si="92"/>
        <v/>
      </c>
      <c r="C722" s="80" t="str">
        <f t="shared" si="93"/>
        <v/>
      </c>
      <c r="D722" s="80" t="str">
        <f t="shared" si="94"/>
        <v/>
      </c>
      <c r="E722" s="80" t="str">
        <f t="shared" si="95"/>
        <v/>
      </c>
      <c r="F722" s="80" t="str">
        <f t="shared" si="90"/>
        <v/>
      </c>
      <c r="G722" s="80" t="str">
        <f t="shared" si="90"/>
        <v/>
      </c>
      <c r="H722" s="80" t="str">
        <f t="shared" si="90"/>
        <v/>
      </c>
      <c r="I722" s="413"/>
      <c r="J722" s="414"/>
      <c r="K722" s="415"/>
      <c r="L722" s="415"/>
      <c r="M722" s="415"/>
      <c r="N722" s="415"/>
      <c r="O722" s="415"/>
      <c r="P722" s="415"/>
    </row>
    <row r="723" spans="1:16">
      <c r="A723" s="80" t="str">
        <f t="shared" si="91"/>
        <v/>
      </c>
      <c r="B723" s="80" t="str">
        <f t="shared" si="92"/>
        <v/>
      </c>
      <c r="C723" s="80" t="str">
        <f t="shared" si="93"/>
        <v/>
      </c>
      <c r="D723" s="80" t="str">
        <f t="shared" si="94"/>
        <v/>
      </c>
      <c r="E723" s="80" t="str">
        <f t="shared" si="95"/>
        <v/>
      </c>
      <c r="F723" s="80" t="str">
        <f t="shared" si="90"/>
        <v/>
      </c>
      <c r="G723" s="80" t="str">
        <f t="shared" si="90"/>
        <v/>
      </c>
      <c r="H723" s="80" t="str">
        <f t="shared" si="90"/>
        <v/>
      </c>
      <c r="I723" s="413"/>
      <c r="J723" s="414"/>
      <c r="K723" s="415"/>
      <c r="L723" s="415"/>
      <c r="M723" s="415"/>
      <c r="N723" s="415"/>
      <c r="O723" s="415"/>
      <c r="P723" s="415"/>
    </row>
    <row r="724" spans="1:16">
      <c r="A724" s="80" t="str">
        <f t="shared" si="91"/>
        <v/>
      </c>
      <c r="B724" s="80" t="str">
        <f t="shared" si="92"/>
        <v/>
      </c>
      <c r="C724" s="80" t="str">
        <f t="shared" si="93"/>
        <v/>
      </c>
      <c r="D724" s="80" t="str">
        <f t="shared" si="94"/>
        <v/>
      </c>
      <c r="E724" s="80" t="str">
        <f t="shared" si="95"/>
        <v/>
      </c>
      <c r="F724" s="80" t="str">
        <f t="shared" si="90"/>
        <v/>
      </c>
      <c r="G724" s="80" t="str">
        <f t="shared" si="90"/>
        <v/>
      </c>
      <c r="H724" s="80" t="str">
        <f t="shared" si="90"/>
        <v/>
      </c>
      <c r="I724" s="413"/>
      <c r="J724" s="414"/>
      <c r="K724" s="415"/>
      <c r="L724" s="415"/>
      <c r="M724" s="415"/>
      <c r="N724" s="415"/>
      <c r="O724" s="415"/>
      <c r="P724" s="415"/>
    </row>
    <row r="725" spans="1:16">
      <c r="A725" s="80" t="str">
        <f t="shared" si="91"/>
        <v/>
      </c>
      <c r="B725" s="80" t="str">
        <f t="shared" si="92"/>
        <v/>
      </c>
      <c r="C725" s="80" t="str">
        <f t="shared" si="93"/>
        <v/>
      </c>
      <c r="D725" s="80" t="str">
        <f t="shared" si="94"/>
        <v/>
      </c>
      <c r="E725" s="80" t="str">
        <f t="shared" si="95"/>
        <v/>
      </c>
      <c r="F725" s="80" t="str">
        <f t="shared" ref="F725:H744" si="96">IF(Cptes1="","",LEFT(Cptes1,7))</f>
        <v/>
      </c>
      <c r="G725" s="80" t="str">
        <f t="shared" si="96"/>
        <v/>
      </c>
      <c r="H725" s="80" t="str">
        <f t="shared" si="96"/>
        <v/>
      </c>
      <c r="I725" s="413"/>
      <c r="J725" s="414"/>
      <c r="K725" s="415"/>
      <c r="L725" s="415"/>
      <c r="M725" s="415"/>
      <c r="N725" s="415"/>
      <c r="O725" s="415"/>
      <c r="P725" s="415"/>
    </row>
    <row r="726" spans="1:16">
      <c r="A726" s="80" t="str">
        <f t="shared" si="91"/>
        <v/>
      </c>
      <c r="B726" s="80" t="str">
        <f t="shared" si="92"/>
        <v/>
      </c>
      <c r="C726" s="80" t="str">
        <f t="shared" si="93"/>
        <v/>
      </c>
      <c r="D726" s="80" t="str">
        <f t="shared" si="94"/>
        <v/>
      </c>
      <c r="E726" s="80" t="str">
        <f t="shared" si="95"/>
        <v/>
      </c>
      <c r="F726" s="80" t="str">
        <f t="shared" si="96"/>
        <v/>
      </c>
      <c r="G726" s="80" t="str">
        <f t="shared" si="96"/>
        <v/>
      </c>
      <c r="H726" s="80" t="str">
        <f t="shared" si="96"/>
        <v/>
      </c>
      <c r="I726" s="413"/>
      <c r="J726" s="414"/>
      <c r="K726" s="415"/>
      <c r="L726" s="415"/>
      <c r="M726" s="415"/>
      <c r="N726" s="415"/>
      <c r="O726" s="415"/>
      <c r="P726" s="415"/>
    </row>
    <row r="727" spans="1:16">
      <c r="A727" s="80" t="str">
        <f t="shared" si="91"/>
        <v/>
      </c>
      <c r="B727" s="80" t="str">
        <f t="shared" si="92"/>
        <v/>
      </c>
      <c r="C727" s="80" t="str">
        <f t="shared" si="93"/>
        <v/>
      </c>
      <c r="D727" s="80" t="str">
        <f t="shared" si="94"/>
        <v/>
      </c>
      <c r="E727" s="80" t="str">
        <f t="shared" si="95"/>
        <v/>
      </c>
      <c r="F727" s="80" t="str">
        <f t="shared" si="96"/>
        <v/>
      </c>
      <c r="G727" s="80" t="str">
        <f t="shared" si="96"/>
        <v/>
      </c>
      <c r="H727" s="80" t="str">
        <f t="shared" si="96"/>
        <v/>
      </c>
      <c r="I727" s="413"/>
      <c r="J727" s="414"/>
      <c r="K727" s="415"/>
      <c r="L727" s="415"/>
      <c r="M727" s="415"/>
      <c r="N727" s="415"/>
      <c r="O727" s="415"/>
      <c r="P727" s="415"/>
    </row>
    <row r="728" spans="1:16">
      <c r="A728" s="80" t="str">
        <f t="shared" si="91"/>
        <v/>
      </c>
      <c r="B728" s="80" t="str">
        <f t="shared" si="92"/>
        <v/>
      </c>
      <c r="C728" s="80" t="str">
        <f t="shared" si="93"/>
        <v/>
      </c>
      <c r="D728" s="80" t="str">
        <f t="shared" si="94"/>
        <v/>
      </c>
      <c r="E728" s="80" t="str">
        <f t="shared" si="95"/>
        <v/>
      </c>
      <c r="F728" s="80" t="str">
        <f t="shared" si="96"/>
        <v/>
      </c>
      <c r="G728" s="80" t="str">
        <f t="shared" si="96"/>
        <v/>
      </c>
      <c r="H728" s="80" t="str">
        <f t="shared" si="96"/>
        <v/>
      </c>
      <c r="I728" s="413"/>
      <c r="J728" s="414"/>
      <c r="K728" s="415"/>
      <c r="L728" s="415"/>
      <c r="M728" s="415"/>
      <c r="N728" s="415"/>
      <c r="O728" s="415"/>
      <c r="P728" s="415"/>
    </row>
    <row r="729" spans="1:16">
      <c r="A729" s="80" t="str">
        <f t="shared" si="91"/>
        <v/>
      </c>
      <c r="B729" s="80" t="str">
        <f t="shared" si="92"/>
        <v/>
      </c>
      <c r="C729" s="80" t="str">
        <f t="shared" si="93"/>
        <v/>
      </c>
      <c r="D729" s="80" t="str">
        <f t="shared" si="94"/>
        <v/>
      </c>
      <c r="E729" s="80" t="str">
        <f t="shared" si="95"/>
        <v/>
      </c>
      <c r="F729" s="80" t="str">
        <f t="shared" si="96"/>
        <v/>
      </c>
      <c r="G729" s="80" t="str">
        <f t="shared" si="96"/>
        <v/>
      </c>
      <c r="H729" s="80" t="str">
        <f t="shared" si="96"/>
        <v/>
      </c>
      <c r="I729" s="413"/>
      <c r="J729" s="414"/>
      <c r="K729" s="415"/>
      <c r="L729" s="415"/>
      <c r="M729" s="415"/>
      <c r="N729" s="415"/>
      <c r="O729" s="415"/>
      <c r="P729" s="415"/>
    </row>
    <row r="730" spans="1:16">
      <c r="A730" s="80" t="str">
        <f t="shared" si="91"/>
        <v/>
      </c>
      <c r="B730" s="80" t="str">
        <f t="shared" si="92"/>
        <v/>
      </c>
      <c r="C730" s="80" t="str">
        <f t="shared" si="93"/>
        <v/>
      </c>
      <c r="D730" s="80" t="str">
        <f t="shared" si="94"/>
        <v/>
      </c>
      <c r="E730" s="80" t="str">
        <f t="shared" si="95"/>
        <v/>
      </c>
      <c r="F730" s="80" t="str">
        <f t="shared" si="96"/>
        <v/>
      </c>
      <c r="G730" s="80" t="str">
        <f t="shared" si="96"/>
        <v/>
      </c>
      <c r="H730" s="80" t="str">
        <f t="shared" si="96"/>
        <v/>
      </c>
      <c r="I730" s="413"/>
      <c r="J730" s="414"/>
      <c r="K730" s="415"/>
      <c r="L730" s="415"/>
      <c r="M730" s="415"/>
      <c r="N730" s="415"/>
      <c r="O730" s="415"/>
      <c r="P730" s="415"/>
    </row>
    <row r="731" spans="1:16">
      <c r="A731" s="80" t="str">
        <f t="shared" si="91"/>
        <v/>
      </c>
      <c r="B731" s="80" t="str">
        <f t="shared" si="92"/>
        <v/>
      </c>
      <c r="C731" s="80" t="str">
        <f t="shared" si="93"/>
        <v/>
      </c>
      <c r="D731" s="80" t="str">
        <f t="shared" si="94"/>
        <v/>
      </c>
      <c r="E731" s="80" t="str">
        <f t="shared" si="95"/>
        <v/>
      </c>
      <c r="F731" s="80" t="str">
        <f t="shared" si="96"/>
        <v/>
      </c>
      <c r="G731" s="80" t="str">
        <f t="shared" si="96"/>
        <v/>
      </c>
      <c r="H731" s="80" t="str">
        <f t="shared" si="96"/>
        <v/>
      </c>
      <c r="I731" s="413"/>
      <c r="J731" s="414"/>
      <c r="K731" s="415"/>
      <c r="L731" s="415"/>
      <c r="M731" s="415"/>
      <c r="N731" s="415"/>
      <c r="O731" s="415"/>
      <c r="P731" s="415"/>
    </row>
    <row r="732" spans="1:16">
      <c r="A732" s="80" t="str">
        <f t="shared" si="91"/>
        <v/>
      </c>
      <c r="B732" s="80" t="str">
        <f t="shared" si="92"/>
        <v/>
      </c>
      <c r="C732" s="80" t="str">
        <f t="shared" si="93"/>
        <v/>
      </c>
      <c r="D732" s="80" t="str">
        <f t="shared" si="94"/>
        <v/>
      </c>
      <c r="E732" s="80" t="str">
        <f t="shared" si="95"/>
        <v/>
      </c>
      <c r="F732" s="80" t="str">
        <f t="shared" si="96"/>
        <v/>
      </c>
      <c r="G732" s="80" t="str">
        <f t="shared" si="96"/>
        <v/>
      </c>
      <c r="H732" s="80" t="str">
        <f t="shared" si="96"/>
        <v/>
      </c>
      <c r="I732" s="413"/>
      <c r="J732" s="414"/>
      <c r="K732" s="415"/>
      <c r="L732" s="415"/>
      <c r="M732" s="415"/>
      <c r="N732" s="415"/>
      <c r="O732" s="415"/>
      <c r="P732" s="415"/>
    </row>
    <row r="733" spans="1:16">
      <c r="A733" s="80" t="str">
        <f t="shared" si="91"/>
        <v/>
      </c>
      <c r="B733" s="80" t="str">
        <f t="shared" si="92"/>
        <v/>
      </c>
      <c r="C733" s="80" t="str">
        <f t="shared" si="93"/>
        <v/>
      </c>
      <c r="D733" s="80" t="str">
        <f t="shared" si="94"/>
        <v/>
      </c>
      <c r="E733" s="80" t="str">
        <f t="shared" si="95"/>
        <v/>
      </c>
      <c r="F733" s="80" t="str">
        <f t="shared" si="96"/>
        <v/>
      </c>
      <c r="G733" s="80" t="str">
        <f t="shared" si="96"/>
        <v/>
      </c>
      <c r="H733" s="80" t="str">
        <f t="shared" si="96"/>
        <v/>
      </c>
      <c r="I733" s="413"/>
      <c r="J733" s="414"/>
      <c r="K733" s="415"/>
      <c r="L733" s="415"/>
      <c r="M733" s="415"/>
      <c r="N733" s="415"/>
      <c r="O733" s="415"/>
      <c r="P733" s="415"/>
    </row>
    <row r="734" spans="1:16">
      <c r="A734" s="80" t="str">
        <f t="shared" si="91"/>
        <v/>
      </c>
      <c r="B734" s="80" t="str">
        <f t="shared" si="92"/>
        <v/>
      </c>
      <c r="C734" s="80" t="str">
        <f t="shared" si="93"/>
        <v/>
      </c>
      <c r="D734" s="80" t="str">
        <f t="shared" si="94"/>
        <v/>
      </c>
      <c r="E734" s="80" t="str">
        <f t="shared" si="95"/>
        <v/>
      </c>
      <c r="F734" s="80" t="str">
        <f t="shared" si="96"/>
        <v/>
      </c>
      <c r="G734" s="80" t="str">
        <f t="shared" si="96"/>
        <v/>
      </c>
      <c r="H734" s="80" t="str">
        <f t="shared" si="96"/>
        <v/>
      </c>
      <c r="I734" s="413"/>
      <c r="J734" s="414"/>
      <c r="K734" s="415"/>
      <c r="L734" s="415"/>
      <c r="M734" s="415"/>
      <c r="N734" s="415"/>
      <c r="O734" s="415"/>
      <c r="P734" s="415"/>
    </row>
    <row r="735" spans="1:16">
      <c r="A735" s="80" t="str">
        <f t="shared" si="91"/>
        <v/>
      </c>
      <c r="B735" s="80" t="str">
        <f t="shared" si="92"/>
        <v/>
      </c>
      <c r="C735" s="80" t="str">
        <f t="shared" si="93"/>
        <v/>
      </c>
      <c r="D735" s="80" t="str">
        <f t="shared" si="94"/>
        <v/>
      </c>
      <c r="E735" s="80" t="str">
        <f t="shared" si="95"/>
        <v/>
      </c>
      <c r="F735" s="80" t="str">
        <f t="shared" si="96"/>
        <v/>
      </c>
      <c r="G735" s="80" t="str">
        <f t="shared" si="96"/>
        <v/>
      </c>
      <c r="H735" s="80" t="str">
        <f t="shared" si="96"/>
        <v/>
      </c>
      <c r="I735" s="413"/>
      <c r="J735" s="414"/>
      <c r="K735" s="415"/>
      <c r="L735" s="415"/>
      <c r="M735" s="415"/>
      <c r="N735" s="415"/>
      <c r="O735" s="415"/>
      <c r="P735" s="415"/>
    </row>
    <row r="736" spans="1:16">
      <c r="A736" s="80" t="str">
        <f t="shared" si="91"/>
        <v/>
      </c>
      <c r="B736" s="80" t="str">
        <f t="shared" si="92"/>
        <v/>
      </c>
      <c r="C736" s="80" t="str">
        <f t="shared" si="93"/>
        <v/>
      </c>
      <c r="D736" s="80" t="str">
        <f t="shared" si="94"/>
        <v/>
      </c>
      <c r="E736" s="80" t="str">
        <f t="shared" si="95"/>
        <v/>
      </c>
      <c r="F736" s="80" t="str">
        <f t="shared" si="96"/>
        <v/>
      </c>
      <c r="G736" s="80" t="str">
        <f t="shared" si="96"/>
        <v/>
      </c>
      <c r="H736" s="80" t="str">
        <f t="shared" si="96"/>
        <v/>
      </c>
      <c r="I736" s="413"/>
      <c r="J736" s="414"/>
      <c r="K736" s="415"/>
      <c r="L736" s="415"/>
      <c r="M736" s="415"/>
      <c r="N736" s="415"/>
      <c r="O736" s="415"/>
      <c r="P736" s="415"/>
    </row>
    <row r="737" spans="1:16">
      <c r="A737" s="80" t="str">
        <f t="shared" si="91"/>
        <v/>
      </c>
      <c r="B737" s="80" t="str">
        <f t="shared" si="92"/>
        <v/>
      </c>
      <c r="C737" s="80" t="str">
        <f t="shared" si="93"/>
        <v/>
      </c>
      <c r="D737" s="80" t="str">
        <f t="shared" si="94"/>
        <v/>
      </c>
      <c r="E737" s="80" t="str">
        <f t="shared" si="95"/>
        <v/>
      </c>
      <c r="F737" s="80" t="str">
        <f t="shared" si="96"/>
        <v/>
      </c>
      <c r="G737" s="80" t="str">
        <f t="shared" si="96"/>
        <v/>
      </c>
      <c r="H737" s="80" t="str">
        <f t="shared" si="96"/>
        <v/>
      </c>
      <c r="I737" s="413"/>
      <c r="J737" s="414"/>
      <c r="K737" s="415"/>
      <c r="L737" s="415"/>
      <c r="M737" s="415"/>
      <c r="N737" s="415"/>
      <c r="O737" s="415"/>
      <c r="P737" s="415"/>
    </row>
    <row r="738" spans="1:16">
      <c r="A738" s="80" t="str">
        <f t="shared" si="91"/>
        <v/>
      </c>
      <c r="B738" s="80" t="str">
        <f t="shared" si="92"/>
        <v/>
      </c>
      <c r="C738" s="80" t="str">
        <f t="shared" si="93"/>
        <v/>
      </c>
      <c r="D738" s="80" t="str">
        <f t="shared" si="94"/>
        <v/>
      </c>
      <c r="E738" s="80" t="str">
        <f t="shared" si="95"/>
        <v/>
      </c>
      <c r="F738" s="80" t="str">
        <f t="shared" si="96"/>
        <v/>
      </c>
      <c r="G738" s="80" t="str">
        <f t="shared" si="96"/>
        <v/>
      </c>
      <c r="H738" s="80" t="str">
        <f t="shared" si="96"/>
        <v/>
      </c>
      <c r="I738" s="413"/>
      <c r="J738" s="414"/>
      <c r="K738" s="415"/>
      <c r="L738" s="415"/>
      <c r="M738" s="415"/>
      <c r="N738" s="415"/>
      <c r="O738" s="415"/>
      <c r="P738" s="415"/>
    </row>
    <row r="739" spans="1:16">
      <c r="A739" s="80" t="str">
        <f t="shared" si="91"/>
        <v/>
      </c>
      <c r="B739" s="80" t="str">
        <f t="shared" si="92"/>
        <v/>
      </c>
      <c r="C739" s="80" t="str">
        <f t="shared" si="93"/>
        <v/>
      </c>
      <c r="D739" s="80" t="str">
        <f t="shared" si="94"/>
        <v/>
      </c>
      <c r="E739" s="80" t="str">
        <f t="shared" si="95"/>
        <v/>
      </c>
      <c r="F739" s="80" t="str">
        <f t="shared" si="96"/>
        <v/>
      </c>
      <c r="G739" s="80" t="str">
        <f t="shared" si="96"/>
        <v/>
      </c>
      <c r="H739" s="80" t="str">
        <f t="shared" si="96"/>
        <v/>
      </c>
      <c r="I739" s="413"/>
      <c r="J739" s="414"/>
      <c r="K739" s="415"/>
      <c r="L739" s="415"/>
      <c r="M739" s="415"/>
      <c r="N739" s="415"/>
      <c r="O739" s="415"/>
      <c r="P739" s="415"/>
    </row>
    <row r="740" spans="1:16">
      <c r="A740" s="80" t="str">
        <f t="shared" si="91"/>
        <v/>
      </c>
      <c r="B740" s="80" t="str">
        <f t="shared" si="92"/>
        <v/>
      </c>
      <c r="C740" s="80" t="str">
        <f t="shared" si="93"/>
        <v/>
      </c>
      <c r="D740" s="80" t="str">
        <f t="shared" si="94"/>
        <v/>
      </c>
      <c r="E740" s="80" t="str">
        <f t="shared" si="95"/>
        <v/>
      </c>
      <c r="F740" s="80" t="str">
        <f t="shared" si="96"/>
        <v/>
      </c>
      <c r="G740" s="80" t="str">
        <f t="shared" si="96"/>
        <v/>
      </c>
      <c r="H740" s="80" t="str">
        <f t="shared" si="96"/>
        <v/>
      </c>
      <c r="I740" s="413"/>
      <c r="J740" s="414"/>
      <c r="K740" s="415"/>
      <c r="L740" s="415"/>
      <c r="M740" s="415"/>
      <c r="N740" s="415"/>
      <c r="O740" s="415"/>
      <c r="P740" s="415"/>
    </row>
    <row r="741" spans="1:16">
      <c r="A741" s="80" t="str">
        <f t="shared" si="91"/>
        <v/>
      </c>
      <c r="B741" s="80" t="str">
        <f t="shared" si="92"/>
        <v/>
      </c>
      <c r="C741" s="80" t="str">
        <f t="shared" si="93"/>
        <v/>
      </c>
      <c r="D741" s="80" t="str">
        <f t="shared" si="94"/>
        <v/>
      </c>
      <c r="E741" s="80" t="str">
        <f t="shared" si="95"/>
        <v/>
      </c>
      <c r="F741" s="80" t="str">
        <f t="shared" si="96"/>
        <v/>
      </c>
      <c r="G741" s="80" t="str">
        <f t="shared" si="96"/>
        <v/>
      </c>
      <c r="H741" s="80" t="str">
        <f t="shared" si="96"/>
        <v/>
      </c>
      <c r="I741" s="413"/>
      <c r="J741" s="414"/>
      <c r="K741" s="415"/>
      <c r="L741" s="415"/>
      <c r="M741" s="415"/>
      <c r="N741" s="415"/>
      <c r="O741" s="415"/>
      <c r="P741" s="415"/>
    </row>
    <row r="742" spans="1:16">
      <c r="A742" s="80" t="str">
        <f t="shared" si="91"/>
        <v/>
      </c>
      <c r="B742" s="80" t="str">
        <f t="shared" si="92"/>
        <v/>
      </c>
      <c r="C742" s="80" t="str">
        <f t="shared" si="93"/>
        <v/>
      </c>
      <c r="D742" s="80" t="str">
        <f t="shared" si="94"/>
        <v/>
      </c>
      <c r="E742" s="80" t="str">
        <f t="shared" si="95"/>
        <v/>
      </c>
      <c r="F742" s="80" t="str">
        <f t="shared" si="96"/>
        <v/>
      </c>
      <c r="G742" s="80" t="str">
        <f t="shared" si="96"/>
        <v/>
      </c>
      <c r="H742" s="80" t="str">
        <f t="shared" si="96"/>
        <v/>
      </c>
      <c r="I742" s="413"/>
      <c r="J742" s="414"/>
      <c r="K742" s="415"/>
      <c r="L742" s="415"/>
      <c r="M742" s="415"/>
      <c r="N742" s="415"/>
      <c r="O742" s="415"/>
      <c r="P742" s="415"/>
    </row>
    <row r="743" spans="1:16">
      <c r="A743" s="80" t="str">
        <f t="shared" si="91"/>
        <v/>
      </c>
      <c r="B743" s="80" t="str">
        <f t="shared" si="92"/>
        <v/>
      </c>
      <c r="C743" s="80" t="str">
        <f t="shared" si="93"/>
        <v/>
      </c>
      <c r="D743" s="80" t="str">
        <f t="shared" si="94"/>
        <v/>
      </c>
      <c r="E743" s="80" t="str">
        <f t="shared" si="95"/>
        <v/>
      </c>
      <c r="F743" s="80" t="str">
        <f t="shared" si="96"/>
        <v/>
      </c>
      <c r="G743" s="80" t="str">
        <f t="shared" si="96"/>
        <v/>
      </c>
      <c r="H743" s="80" t="str">
        <f t="shared" si="96"/>
        <v/>
      </c>
      <c r="I743" s="413"/>
      <c r="J743" s="414"/>
      <c r="K743" s="415"/>
      <c r="L743" s="415"/>
      <c r="M743" s="415"/>
      <c r="N743" s="415"/>
      <c r="O743" s="415"/>
      <c r="P743" s="415"/>
    </row>
    <row r="744" spans="1:16">
      <c r="A744" s="80" t="str">
        <f t="shared" si="91"/>
        <v/>
      </c>
      <c r="B744" s="80" t="str">
        <f t="shared" si="92"/>
        <v/>
      </c>
      <c r="C744" s="80" t="str">
        <f t="shared" si="93"/>
        <v/>
      </c>
      <c r="D744" s="80" t="str">
        <f t="shared" si="94"/>
        <v/>
      </c>
      <c r="E744" s="80" t="str">
        <f t="shared" si="95"/>
        <v/>
      </c>
      <c r="F744" s="80" t="str">
        <f t="shared" si="96"/>
        <v/>
      </c>
      <c r="G744" s="80" t="str">
        <f t="shared" si="96"/>
        <v/>
      </c>
      <c r="H744" s="80" t="str">
        <f t="shared" si="96"/>
        <v/>
      </c>
      <c r="I744" s="413"/>
      <c r="J744" s="414"/>
      <c r="K744" s="415"/>
      <c r="L744" s="415"/>
      <c r="M744" s="415"/>
      <c r="N744" s="415"/>
      <c r="O744" s="415"/>
      <c r="P744" s="415"/>
    </row>
    <row r="745" spans="1:16">
      <c r="A745" s="80" t="str">
        <f t="shared" si="91"/>
        <v/>
      </c>
      <c r="B745" s="80" t="str">
        <f t="shared" si="92"/>
        <v/>
      </c>
      <c r="C745" s="80" t="str">
        <f t="shared" si="93"/>
        <v/>
      </c>
      <c r="D745" s="80" t="str">
        <f t="shared" si="94"/>
        <v/>
      </c>
      <c r="E745" s="80" t="str">
        <f t="shared" si="95"/>
        <v/>
      </c>
      <c r="F745" s="80" t="str">
        <f t="shared" ref="F745:H764" si="97">IF(Cptes1="","",LEFT(Cptes1,7))</f>
        <v/>
      </c>
      <c r="G745" s="80" t="str">
        <f t="shared" si="97"/>
        <v/>
      </c>
      <c r="H745" s="80" t="str">
        <f t="shared" si="97"/>
        <v/>
      </c>
      <c r="I745" s="413"/>
      <c r="J745" s="414"/>
      <c r="K745" s="415"/>
      <c r="L745" s="415"/>
      <c r="M745" s="415"/>
      <c r="N745" s="415"/>
      <c r="O745" s="415"/>
      <c r="P745" s="415"/>
    </row>
    <row r="746" spans="1:16">
      <c r="A746" s="80" t="str">
        <f t="shared" si="91"/>
        <v/>
      </c>
      <c r="B746" s="80" t="str">
        <f t="shared" si="92"/>
        <v/>
      </c>
      <c r="C746" s="80" t="str">
        <f t="shared" si="93"/>
        <v/>
      </c>
      <c r="D746" s="80" t="str">
        <f t="shared" si="94"/>
        <v/>
      </c>
      <c r="E746" s="80" t="str">
        <f t="shared" si="95"/>
        <v/>
      </c>
      <c r="F746" s="80" t="str">
        <f t="shared" si="97"/>
        <v/>
      </c>
      <c r="G746" s="80" t="str">
        <f t="shared" si="97"/>
        <v/>
      </c>
      <c r="H746" s="80" t="str">
        <f t="shared" si="97"/>
        <v/>
      </c>
      <c r="I746" s="413"/>
      <c r="J746" s="414"/>
      <c r="K746" s="415"/>
      <c r="L746" s="415"/>
      <c r="M746" s="415"/>
      <c r="N746" s="415"/>
      <c r="O746" s="415"/>
      <c r="P746" s="415"/>
    </row>
    <row r="747" spans="1:16">
      <c r="A747" s="80" t="str">
        <f t="shared" si="91"/>
        <v/>
      </c>
      <c r="B747" s="80" t="str">
        <f t="shared" si="92"/>
        <v/>
      </c>
      <c r="C747" s="80" t="str">
        <f t="shared" si="93"/>
        <v/>
      </c>
      <c r="D747" s="80" t="str">
        <f t="shared" si="94"/>
        <v/>
      </c>
      <c r="E747" s="80" t="str">
        <f t="shared" si="95"/>
        <v/>
      </c>
      <c r="F747" s="80" t="str">
        <f t="shared" si="97"/>
        <v/>
      </c>
      <c r="G747" s="80" t="str">
        <f t="shared" si="97"/>
        <v/>
      </c>
      <c r="H747" s="80" t="str">
        <f t="shared" si="97"/>
        <v/>
      </c>
      <c r="I747" s="413"/>
      <c r="J747" s="414"/>
      <c r="K747" s="415"/>
      <c r="L747" s="415"/>
      <c r="M747" s="415"/>
      <c r="N747" s="415"/>
      <c r="O747" s="415"/>
      <c r="P747" s="415"/>
    </row>
    <row r="748" spans="1:16">
      <c r="A748" s="80" t="str">
        <f t="shared" si="91"/>
        <v/>
      </c>
      <c r="B748" s="80" t="str">
        <f t="shared" si="92"/>
        <v/>
      </c>
      <c r="C748" s="80" t="str">
        <f t="shared" si="93"/>
        <v/>
      </c>
      <c r="D748" s="80" t="str">
        <f t="shared" si="94"/>
        <v/>
      </c>
      <c r="E748" s="80" t="str">
        <f t="shared" si="95"/>
        <v/>
      </c>
      <c r="F748" s="80" t="str">
        <f t="shared" si="97"/>
        <v/>
      </c>
      <c r="G748" s="80" t="str">
        <f t="shared" si="97"/>
        <v/>
      </c>
      <c r="H748" s="80" t="str">
        <f t="shared" si="97"/>
        <v/>
      </c>
      <c r="I748" s="413"/>
      <c r="J748" s="414"/>
      <c r="K748" s="415"/>
      <c r="L748" s="415"/>
      <c r="M748" s="415"/>
      <c r="N748" s="415"/>
      <c r="O748" s="415"/>
      <c r="P748" s="415"/>
    </row>
    <row r="749" spans="1:16">
      <c r="A749" s="80" t="str">
        <f t="shared" si="91"/>
        <v/>
      </c>
      <c r="B749" s="80" t="str">
        <f t="shared" si="92"/>
        <v/>
      </c>
      <c r="C749" s="80" t="str">
        <f t="shared" si="93"/>
        <v/>
      </c>
      <c r="D749" s="80" t="str">
        <f t="shared" si="94"/>
        <v/>
      </c>
      <c r="E749" s="80" t="str">
        <f t="shared" si="95"/>
        <v/>
      </c>
      <c r="F749" s="80" t="str">
        <f t="shared" si="97"/>
        <v/>
      </c>
      <c r="G749" s="80" t="str">
        <f t="shared" si="97"/>
        <v/>
      </c>
      <c r="H749" s="80" t="str">
        <f t="shared" si="97"/>
        <v/>
      </c>
      <c r="I749" s="413"/>
      <c r="J749" s="414"/>
      <c r="K749" s="415"/>
      <c r="L749" s="415"/>
      <c r="M749" s="415"/>
      <c r="N749" s="415"/>
      <c r="O749" s="415"/>
      <c r="P749" s="415"/>
    </row>
    <row r="750" spans="1:16">
      <c r="A750" s="80" t="str">
        <f t="shared" si="91"/>
        <v/>
      </c>
      <c r="B750" s="80" t="str">
        <f t="shared" si="92"/>
        <v/>
      </c>
      <c r="C750" s="80" t="str">
        <f t="shared" si="93"/>
        <v/>
      </c>
      <c r="D750" s="80" t="str">
        <f t="shared" si="94"/>
        <v/>
      </c>
      <c r="E750" s="80" t="str">
        <f t="shared" si="95"/>
        <v/>
      </c>
      <c r="F750" s="80" t="str">
        <f t="shared" si="97"/>
        <v/>
      </c>
      <c r="G750" s="80" t="str">
        <f t="shared" si="97"/>
        <v/>
      </c>
      <c r="H750" s="80" t="str">
        <f t="shared" si="97"/>
        <v/>
      </c>
      <c r="I750" s="413"/>
      <c r="J750" s="414"/>
      <c r="K750" s="415"/>
      <c r="L750" s="415"/>
      <c r="M750" s="415"/>
      <c r="N750" s="415"/>
      <c r="O750" s="415"/>
      <c r="P750" s="415"/>
    </row>
    <row r="751" spans="1:16">
      <c r="A751" s="80" t="str">
        <f t="shared" si="91"/>
        <v/>
      </c>
      <c r="B751" s="80" t="str">
        <f t="shared" si="92"/>
        <v/>
      </c>
      <c r="C751" s="80" t="str">
        <f t="shared" si="93"/>
        <v/>
      </c>
      <c r="D751" s="80" t="str">
        <f t="shared" si="94"/>
        <v/>
      </c>
      <c r="E751" s="80" t="str">
        <f t="shared" si="95"/>
        <v/>
      </c>
      <c r="F751" s="80" t="str">
        <f t="shared" si="97"/>
        <v/>
      </c>
      <c r="G751" s="80" t="str">
        <f t="shared" si="97"/>
        <v/>
      </c>
      <c r="H751" s="80" t="str">
        <f t="shared" si="97"/>
        <v/>
      </c>
      <c r="I751" s="413"/>
      <c r="J751" s="414"/>
      <c r="K751" s="415"/>
      <c r="L751" s="415"/>
      <c r="M751" s="415"/>
      <c r="N751" s="415"/>
      <c r="O751" s="415"/>
      <c r="P751" s="415"/>
    </row>
    <row r="752" spans="1:16">
      <c r="A752" s="80" t="str">
        <f t="shared" si="91"/>
        <v/>
      </c>
      <c r="B752" s="80" t="str">
        <f t="shared" si="92"/>
        <v/>
      </c>
      <c r="C752" s="80" t="str">
        <f t="shared" si="93"/>
        <v/>
      </c>
      <c r="D752" s="80" t="str">
        <f t="shared" si="94"/>
        <v/>
      </c>
      <c r="E752" s="80" t="str">
        <f t="shared" si="95"/>
        <v/>
      </c>
      <c r="F752" s="80" t="str">
        <f t="shared" si="97"/>
        <v/>
      </c>
      <c r="G752" s="80" t="str">
        <f t="shared" si="97"/>
        <v/>
      </c>
      <c r="H752" s="80" t="str">
        <f t="shared" si="97"/>
        <v/>
      </c>
      <c r="I752" s="413"/>
      <c r="J752" s="414"/>
      <c r="K752" s="415"/>
      <c r="L752" s="415"/>
      <c r="M752" s="415"/>
      <c r="N752" s="415"/>
      <c r="O752" s="415"/>
      <c r="P752" s="415"/>
    </row>
    <row r="753" spans="1:16">
      <c r="A753" s="80" t="str">
        <f t="shared" si="91"/>
        <v/>
      </c>
      <c r="B753" s="80" t="str">
        <f t="shared" si="92"/>
        <v/>
      </c>
      <c r="C753" s="80" t="str">
        <f t="shared" si="93"/>
        <v/>
      </c>
      <c r="D753" s="80" t="str">
        <f t="shared" si="94"/>
        <v/>
      </c>
      <c r="E753" s="80" t="str">
        <f t="shared" si="95"/>
        <v/>
      </c>
      <c r="F753" s="80" t="str">
        <f t="shared" si="97"/>
        <v/>
      </c>
      <c r="G753" s="80" t="str">
        <f t="shared" si="97"/>
        <v/>
      </c>
      <c r="H753" s="80" t="str">
        <f t="shared" si="97"/>
        <v/>
      </c>
      <c r="I753" s="413"/>
      <c r="J753" s="414"/>
      <c r="K753" s="415"/>
      <c r="L753" s="415"/>
      <c r="M753" s="415"/>
      <c r="N753" s="415"/>
      <c r="O753" s="415"/>
      <c r="P753" s="415"/>
    </row>
    <row r="754" spans="1:16">
      <c r="A754" s="80" t="str">
        <f t="shared" si="91"/>
        <v/>
      </c>
      <c r="B754" s="80" t="str">
        <f t="shared" si="92"/>
        <v/>
      </c>
      <c r="C754" s="80" t="str">
        <f t="shared" si="93"/>
        <v/>
      </c>
      <c r="D754" s="80" t="str">
        <f t="shared" si="94"/>
        <v/>
      </c>
      <c r="E754" s="80" t="str">
        <f t="shared" si="95"/>
        <v/>
      </c>
      <c r="F754" s="80" t="str">
        <f t="shared" si="97"/>
        <v/>
      </c>
      <c r="G754" s="80" t="str">
        <f t="shared" si="97"/>
        <v/>
      </c>
      <c r="H754" s="80" t="str">
        <f t="shared" si="97"/>
        <v/>
      </c>
      <c r="I754" s="413"/>
      <c r="J754" s="414"/>
      <c r="K754" s="415"/>
      <c r="L754" s="415"/>
      <c r="M754" s="415"/>
      <c r="N754" s="415"/>
      <c r="O754" s="415"/>
      <c r="P754" s="415"/>
    </row>
    <row r="755" spans="1:16">
      <c r="A755" s="80" t="str">
        <f t="shared" si="91"/>
        <v/>
      </c>
      <c r="B755" s="80" t="str">
        <f t="shared" si="92"/>
        <v/>
      </c>
      <c r="C755" s="80" t="str">
        <f t="shared" si="93"/>
        <v/>
      </c>
      <c r="D755" s="80" t="str">
        <f t="shared" si="94"/>
        <v/>
      </c>
      <c r="E755" s="80" t="str">
        <f t="shared" si="95"/>
        <v/>
      </c>
      <c r="F755" s="80" t="str">
        <f t="shared" si="97"/>
        <v/>
      </c>
      <c r="G755" s="80" t="str">
        <f t="shared" si="97"/>
        <v/>
      </c>
      <c r="H755" s="80" t="str">
        <f t="shared" si="97"/>
        <v/>
      </c>
      <c r="I755" s="413"/>
      <c r="J755" s="414"/>
      <c r="K755" s="415"/>
      <c r="L755" s="415"/>
      <c r="M755" s="415"/>
      <c r="N755" s="415"/>
      <c r="O755" s="415"/>
      <c r="P755" s="415"/>
    </row>
    <row r="756" spans="1:16">
      <c r="A756" s="80" t="str">
        <f t="shared" si="91"/>
        <v/>
      </c>
      <c r="B756" s="80" t="str">
        <f t="shared" si="92"/>
        <v/>
      </c>
      <c r="C756" s="80" t="str">
        <f t="shared" si="93"/>
        <v/>
      </c>
      <c r="D756" s="80" t="str">
        <f t="shared" si="94"/>
        <v/>
      </c>
      <c r="E756" s="80" t="str">
        <f t="shared" si="95"/>
        <v/>
      </c>
      <c r="F756" s="80" t="str">
        <f t="shared" si="97"/>
        <v/>
      </c>
      <c r="G756" s="80" t="str">
        <f t="shared" si="97"/>
        <v/>
      </c>
      <c r="H756" s="80" t="str">
        <f t="shared" si="97"/>
        <v/>
      </c>
      <c r="I756" s="413"/>
      <c r="J756" s="414"/>
      <c r="K756" s="415"/>
      <c r="L756" s="415"/>
      <c r="M756" s="415"/>
      <c r="N756" s="415"/>
      <c r="O756" s="415"/>
      <c r="P756" s="415"/>
    </row>
    <row r="757" spans="1:16">
      <c r="A757" s="80" t="str">
        <f t="shared" si="91"/>
        <v/>
      </c>
      <c r="B757" s="80" t="str">
        <f t="shared" si="92"/>
        <v/>
      </c>
      <c r="C757" s="80" t="str">
        <f t="shared" si="93"/>
        <v/>
      </c>
      <c r="D757" s="80" t="str">
        <f t="shared" si="94"/>
        <v/>
      </c>
      <c r="E757" s="80" t="str">
        <f t="shared" si="95"/>
        <v/>
      </c>
      <c r="F757" s="80" t="str">
        <f t="shared" si="97"/>
        <v/>
      </c>
      <c r="G757" s="80" t="str">
        <f t="shared" si="97"/>
        <v/>
      </c>
      <c r="H757" s="80" t="str">
        <f t="shared" si="97"/>
        <v/>
      </c>
      <c r="I757" s="413"/>
      <c r="J757" s="414"/>
      <c r="K757" s="415"/>
      <c r="L757" s="415"/>
      <c r="M757" s="415"/>
      <c r="N757" s="415"/>
      <c r="O757" s="415"/>
      <c r="P757" s="415"/>
    </row>
    <row r="758" spans="1:16">
      <c r="A758" s="80" t="str">
        <f t="shared" si="91"/>
        <v/>
      </c>
      <c r="B758" s="80" t="str">
        <f t="shared" si="92"/>
        <v/>
      </c>
      <c r="C758" s="80" t="str">
        <f t="shared" si="93"/>
        <v/>
      </c>
      <c r="D758" s="80" t="str">
        <f t="shared" si="94"/>
        <v/>
      </c>
      <c r="E758" s="80" t="str">
        <f t="shared" si="95"/>
        <v/>
      </c>
      <c r="F758" s="80" t="str">
        <f t="shared" si="97"/>
        <v/>
      </c>
      <c r="G758" s="80" t="str">
        <f t="shared" si="97"/>
        <v/>
      </c>
      <c r="H758" s="80" t="str">
        <f t="shared" si="97"/>
        <v/>
      </c>
      <c r="I758" s="413"/>
      <c r="J758" s="414"/>
      <c r="K758" s="415"/>
      <c r="L758" s="415"/>
      <c r="M758" s="415"/>
      <c r="N758" s="415"/>
      <c r="O758" s="415"/>
      <c r="P758" s="415"/>
    </row>
    <row r="759" spans="1:16">
      <c r="A759" s="80" t="str">
        <f t="shared" si="91"/>
        <v/>
      </c>
      <c r="B759" s="80" t="str">
        <f t="shared" si="92"/>
        <v/>
      </c>
      <c r="C759" s="80" t="str">
        <f t="shared" si="93"/>
        <v/>
      </c>
      <c r="D759" s="80" t="str">
        <f t="shared" si="94"/>
        <v/>
      </c>
      <c r="E759" s="80" t="str">
        <f t="shared" si="95"/>
        <v/>
      </c>
      <c r="F759" s="80" t="str">
        <f t="shared" si="97"/>
        <v/>
      </c>
      <c r="G759" s="80" t="str">
        <f t="shared" si="97"/>
        <v/>
      </c>
      <c r="H759" s="80" t="str">
        <f t="shared" si="97"/>
        <v/>
      </c>
      <c r="I759" s="413"/>
      <c r="J759" s="414"/>
      <c r="K759" s="415"/>
      <c r="L759" s="415"/>
      <c r="M759" s="415"/>
      <c r="N759" s="415"/>
      <c r="O759" s="415"/>
      <c r="P759" s="415"/>
    </row>
    <row r="760" spans="1:16">
      <c r="A760" s="80" t="str">
        <f t="shared" si="91"/>
        <v/>
      </c>
      <c r="B760" s="80" t="str">
        <f t="shared" si="92"/>
        <v/>
      </c>
      <c r="C760" s="80" t="str">
        <f t="shared" si="93"/>
        <v/>
      </c>
      <c r="D760" s="80" t="str">
        <f t="shared" si="94"/>
        <v/>
      </c>
      <c r="E760" s="80" t="str">
        <f t="shared" si="95"/>
        <v/>
      </c>
      <c r="F760" s="80" t="str">
        <f t="shared" si="97"/>
        <v/>
      </c>
      <c r="G760" s="80" t="str">
        <f t="shared" si="97"/>
        <v/>
      </c>
      <c r="H760" s="80" t="str">
        <f t="shared" si="97"/>
        <v/>
      </c>
      <c r="I760" s="413"/>
      <c r="J760" s="414"/>
      <c r="K760" s="415"/>
      <c r="L760" s="415"/>
      <c r="M760" s="415"/>
      <c r="N760" s="415"/>
      <c r="O760" s="415"/>
      <c r="P760" s="415"/>
    </row>
    <row r="761" spans="1:16">
      <c r="A761" s="80" t="str">
        <f t="shared" si="91"/>
        <v/>
      </c>
      <c r="B761" s="80" t="str">
        <f t="shared" si="92"/>
        <v/>
      </c>
      <c r="C761" s="80" t="str">
        <f t="shared" si="93"/>
        <v/>
      </c>
      <c r="D761" s="80" t="str">
        <f t="shared" si="94"/>
        <v/>
      </c>
      <c r="E761" s="80" t="str">
        <f t="shared" si="95"/>
        <v/>
      </c>
      <c r="F761" s="80" t="str">
        <f t="shared" si="97"/>
        <v/>
      </c>
      <c r="G761" s="80" t="str">
        <f t="shared" si="97"/>
        <v/>
      </c>
      <c r="H761" s="80" t="str">
        <f t="shared" si="97"/>
        <v/>
      </c>
      <c r="I761" s="413"/>
      <c r="J761" s="414"/>
      <c r="K761" s="415"/>
      <c r="L761" s="415"/>
      <c r="M761" s="415"/>
      <c r="N761" s="415"/>
      <c r="O761" s="415"/>
      <c r="P761" s="415"/>
    </row>
    <row r="762" spans="1:16">
      <c r="A762" s="80" t="str">
        <f t="shared" si="91"/>
        <v/>
      </c>
      <c r="B762" s="80" t="str">
        <f t="shared" si="92"/>
        <v/>
      </c>
      <c r="C762" s="80" t="str">
        <f t="shared" si="93"/>
        <v/>
      </c>
      <c r="D762" s="80" t="str">
        <f t="shared" si="94"/>
        <v/>
      </c>
      <c r="E762" s="80" t="str">
        <f t="shared" si="95"/>
        <v/>
      </c>
      <c r="F762" s="80" t="str">
        <f t="shared" si="97"/>
        <v/>
      </c>
      <c r="G762" s="80" t="str">
        <f t="shared" si="97"/>
        <v/>
      </c>
      <c r="H762" s="80" t="str">
        <f t="shared" si="97"/>
        <v/>
      </c>
      <c r="I762" s="413"/>
      <c r="J762" s="414"/>
      <c r="K762" s="415"/>
      <c r="L762" s="415"/>
      <c r="M762" s="415"/>
      <c r="N762" s="415"/>
      <c r="O762" s="415"/>
      <c r="P762" s="415"/>
    </row>
    <row r="763" spans="1:16">
      <c r="A763" s="80" t="str">
        <f t="shared" si="91"/>
        <v/>
      </c>
      <c r="B763" s="80" t="str">
        <f t="shared" si="92"/>
        <v/>
      </c>
      <c r="C763" s="80" t="str">
        <f t="shared" si="93"/>
        <v/>
      </c>
      <c r="D763" s="80" t="str">
        <f t="shared" si="94"/>
        <v/>
      </c>
      <c r="E763" s="80" t="str">
        <f t="shared" si="95"/>
        <v/>
      </c>
      <c r="F763" s="80" t="str">
        <f t="shared" si="97"/>
        <v/>
      </c>
      <c r="G763" s="80" t="str">
        <f t="shared" si="97"/>
        <v/>
      </c>
      <c r="H763" s="80" t="str">
        <f t="shared" si="97"/>
        <v/>
      </c>
      <c r="I763" s="413"/>
      <c r="J763" s="414"/>
      <c r="K763" s="415"/>
      <c r="L763" s="415"/>
      <c r="M763" s="415"/>
      <c r="N763" s="415"/>
      <c r="O763" s="415"/>
      <c r="P763" s="415"/>
    </row>
    <row r="764" spans="1:16">
      <c r="A764" s="80" t="str">
        <f t="shared" si="91"/>
        <v/>
      </c>
      <c r="B764" s="80" t="str">
        <f t="shared" si="92"/>
        <v/>
      </c>
      <c r="C764" s="80" t="str">
        <f t="shared" si="93"/>
        <v/>
      </c>
      <c r="D764" s="80" t="str">
        <f t="shared" si="94"/>
        <v/>
      </c>
      <c r="E764" s="80" t="str">
        <f t="shared" si="95"/>
        <v/>
      </c>
      <c r="F764" s="80" t="str">
        <f t="shared" si="97"/>
        <v/>
      </c>
      <c r="G764" s="80" t="str">
        <f t="shared" si="97"/>
        <v/>
      </c>
      <c r="H764" s="80" t="str">
        <f t="shared" si="97"/>
        <v/>
      </c>
      <c r="I764" s="413"/>
      <c r="J764" s="414"/>
      <c r="K764" s="415"/>
      <c r="L764" s="415"/>
      <c r="M764" s="415"/>
      <c r="N764" s="415"/>
      <c r="O764" s="415"/>
      <c r="P764" s="415"/>
    </row>
    <row r="765" spans="1:16">
      <c r="A765" s="80" t="str">
        <f t="shared" si="91"/>
        <v/>
      </c>
      <c r="B765" s="80" t="str">
        <f t="shared" si="92"/>
        <v/>
      </c>
      <c r="C765" s="80" t="str">
        <f t="shared" si="93"/>
        <v/>
      </c>
      <c r="D765" s="80" t="str">
        <f t="shared" si="94"/>
        <v/>
      </c>
      <c r="E765" s="80" t="str">
        <f t="shared" si="95"/>
        <v/>
      </c>
      <c r="F765" s="80" t="str">
        <f t="shared" ref="F765:H784" si="98">IF(Cptes1="","",LEFT(Cptes1,7))</f>
        <v/>
      </c>
      <c r="G765" s="80" t="str">
        <f t="shared" si="98"/>
        <v/>
      </c>
      <c r="H765" s="80" t="str">
        <f t="shared" si="98"/>
        <v/>
      </c>
      <c r="I765" s="413"/>
      <c r="J765" s="414"/>
      <c r="K765" s="415"/>
      <c r="L765" s="415"/>
      <c r="M765" s="415"/>
      <c r="N765" s="415"/>
      <c r="O765" s="415"/>
      <c r="P765" s="415"/>
    </row>
    <row r="766" spans="1:16">
      <c r="A766" s="80" t="str">
        <f t="shared" si="91"/>
        <v/>
      </c>
      <c r="B766" s="80" t="str">
        <f t="shared" si="92"/>
        <v/>
      </c>
      <c r="C766" s="80" t="str">
        <f t="shared" si="93"/>
        <v/>
      </c>
      <c r="D766" s="80" t="str">
        <f t="shared" si="94"/>
        <v/>
      </c>
      <c r="E766" s="80" t="str">
        <f t="shared" si="95"/>
        <v/>
      </c>
      <c r="F766" s="80" t="str">
        <f t="shared" si="98"/>
        <v/>
      </c>
      <c r="G766" s="80" t="str">
        <f t="shared" si="98"/>
        <v/>
      </c>
      <c r="H766" s="80" t="str">
        <f t="shared" si="98"/>
        <v/>
      </c>
      <c r="I766" s="413"/>
      <c r="J766" s="414"/>
      <c r="K766" s="415"/>
      <c r="L766" s="415"/>
      <c r="M766" s="415"/>
      <c r="N766" s="415"/>
      <c r="O766" s="415"/>
      <c r="P766" s="415"/>
    </row>
    <row r="767" spans="1:16">
      <c r="A767" s="80" t="str">
        <f t="shared" si="91"/>
        <v/>
      </c>
      <c r="B767" s="80" t="str">
        <f t="shared" si="92"/>
        <v/>
      </c>
      <c r="C767" s="80" t="str">
        <f t="shared" si="93"/>
        <v/>
      </c>
      <c r="D767" s="80" t="str">
        <f t="shared" si="94"/>
        <v/>
      </c>
      <c r="E767" s="80" t="str">
        <f t="shared" si="95"/>
        <v/>
      </c>
      <c r="F767" s="80" t="str">
        <f t="shared" si="98"/>
        <v/>
      </c>
      <c r="G767" s="80" t="str">
        <f t="shared" si="98"/>
        <v/>
      </c>
      <c r="H767" s="80" t="str">
        <f t="shared" si="98"/>
        <v/>
      </c>
      <c r="I767" s="413"/>
      <c r="J767" s="414"/>
      <c r="K767" s="415"/>
      <c r="L767" s="415"/>
      <c r="M767" s="415"/>
      <c r="N767" s="415"/>
      <c r="O767" s="415"/>
      <c r="P767" s="415"/>
    </row>
    <row r="768" spans="1:16">
      <c r="A768" s="80" t="str">
        <f t="shared" si="91"/>
        <v/>
      </c>
      <c r="B768" s="80" t="str">
        <f t="shared" si="92"/>
        <v/>
      </c>
      <c r="C768" s="80" t="str">
        <f t="shared" si="93"/>
        <v/>
      </c>
      <c r="D768" s="80" t="str">
        <f t="shared" si="94"/>
        <v/>
      </c>
      <c r="E768" s="80" t="str">
        <f t="shared" si="95"/>
        <v/>
      </c>
      <c r="F768" s="80" t="str">
        <f t="shared" si="98"/>
        <v/>
      </c>
      <c r="G768" s="80" t="str">
        <f t="shared" si="98"/>
        <v/>
      </c>
      <c r="H768" s="80" t="str">
        <f t="shared" si="98"/>
        <v/>
      </c>
      <c r="I768" s="413"/>
      <c r="J768" s="414"/>
      <c r="K768" s="415"/>
      <c r="L768" s="415"/>
      <c r="M768" s="415"/>
      <c r="N768" s="415"/>
      <c r="O768" s="415"/>
      <c r="P768" s="415"/>
    </row>
    <row r="769" spans="1:16">
      <c r="A769" s="80" t="str">
        <f t="shared" si="91"/>
        <v/>
      </c>
      <c r="B769" s="80" t="str">
        <f t="shared" si="92"/>
        <v/>
      </c>
      <c r="C769" s="80" t="str">
        <f t="shared" si="93"/>
        <v/>
      </c>
      <c r="D769" s="80" t="str">
        <f t="shared" si="94"/>
        <v/>
      </c>
      <c r="E769" s="80" t="str">
        <f t="shared" si="95"/>
        <v/>
      </c>
      <c r="F769" s="80" t="str">
        <f t="shared" si="98"/>
        <v/>
      </c>
      <c r="G769" s="80" t="str">
        <f t="shared" si="98"/>
        <v/>
      </c>
      <c r="H769" s="80" t="str">
        <f t="shared" si="98"/>
        <v/>
      </c>
      <c r="I769" s="413"/>
      <c r="J769" s="414"/>
      <c r="K769" s="415"/>
      <c r="L769" s="415"/>
      <c r="M769" s="415"/>
      <c r="N769" s="415"/>
      <c r="O769" s="415"/>
      <c r="P769" s="415"/>
    </row>
    <row r="770" spans="1:16">
      <c r="A770" s="80" t="str">
        <f t="shared" si="91"/>
        <v/>
      </c>
      <c r="B770" s="80" t="str">
        <f t="shared" si="92"/>
        <v/>
      </c>
      <c r="C770" s="80" t="str">
        <f t="shared" si="93"/>
        <v/>
      </c>
      <c r="D770" s="80" t="str">
        <f t="shared" si="94"/>
        <v/>
      </c>
      <c r="E770" s="80" t="str">
        <f t="shared" si="95"/>
        <v/>
      </c>
      <c r="F770" s="80" t="str">
        <f t="shared" si="98"/>
        <v/>
      </c>
      <c r="G770" s="80" t="str">
        <f t="shared" si="98"/>
        <v/>
      </c>
      <c r="H770" s="80" t="str">
        <f t="shared" si="98"/>
        <v/>
      </c>
      <c r="I770" s="413"/>
      <c r="J770" s="414"/>
      <c r="K770" s="415"/>
      <c r="L770" s="415"/>
      <c r="M770" s="415"/>
      <c r="N770" s="415"/>
      <c r="O770" s="415"/>
      <c r="P770" s="415"/>
    </row>
    <row r="771" spans="1:16">
      <c r="A771" s="80" t="str">
        <f t="shared" si="91"/>
        <v/>
      </c>
      <c r="B771" s="80" t="str">
        <f t="shared" si="92"/>
        <v/>
      </c>
      <c r="C771" s="80" t="str">
        <f t="shared" si="93"/>
        <v/>
      </c>
      <c r="D771" s="80" t="str">
        <f t="shared" si="94"/>
        <v/>
      </c>
      <c r="E771" s="80" t="str">
        <f t="shared" si="95"/>
        <v/>
      </c>
      <c r="F771" s="80" t="str">
        <f t="shared" si="98"/>
        <v/>
      </c>
      <c r="G771" s="80" t="str">
        <f t="shared" si="98"/>
        <v/>
      </c>
      <c r="H771" s="80" t="str">
        <f t="shared" si="98"/>
        <v/>
      </c>
      <c r="I771" s="413"/>
      <c r="J771" s="414"/>
      <c r="K771" s="415"/>
      <c r="L771" s="415"/>
      <c r="M771" s="415"/>
      <c r="N771" s="415"/>
      <c r="O771" s="415"/>
      <c r="P771" s="415"/>
    </row>
    <row r="772" spans="1:16">
      <c r="A772" s="80" t="str">
        <f t="shared" si="91"/>
        <v/>
      </c>
      <c r="B772" s="80" t="str">
        <f t="shared" si="92"/>
        <v/>
      </c>
      <c r="C772" s="80" t="str">
        <f t="shared" si="93"/>
        <v/>
      </c>
      <c r="D772" s="80" t="str">
        <f t="shared" si="94"/>
        <v/>
      </c>
      <c r="E772" s="80" t="str">
        <f t="shared" si="95"/>
        <v/>
      </c>
      <c r="F772" s="80" t="str">
        <f t="shared" si="98"/>
        <v/>
      </c>
      <c r="G772" s="80" t="str">
        <f t="shared" si="98"/>
        <v/>
      </c>
      <c r="H772" s="80" t="str">
        <f t="shared" si="98"/>
        <v/>
      </c>
      <c r="I772" s="413"/>
      <c r="J772" s="414"/>
      <c r="K772" s="415"/>
      <c r="L772" s="415"/>
      <c r="M772" s="415"/>
      <c r="N772" s="415"/>
      <c r="O772" s="415"/>
      <c r="P772" s="415"/>
    </row>
    <row r="773" spans="1:16">
      <c r="A773" s="80" t="str">
        <f t="shared" ref="A773:A836" si="99">IF(Cptes1="","",LEFT(Cptes1,2))</f>
        <v/>
      </c>
      <c r="B773" s="80" t="str">
        <f t="shared" ref="B773:B836" si="100">IF(Cptes1="","",LEFT(Cptes1,3))</f>
        <v/>
      </c>
      <c r="C773" s="80" t="str">
        <f t="shared" ref="C773:C836" si="101">IF(Cptes1="","",LEFT(Cptes1,4))</f>
        <v/>
      </c>
      <c r="D773" s="80" t="str">
        <f t="shared" ref="D773:D836" si="102">IF(Cptes1="","",LEFT(Cptes1,5))</f>
        <v/>
      </c>
      <c r="E773" s="80" t="str">
        <f t="shared" ref="E773:E836" si="103">IF(Cptes1="","",LEFT(Cptes1,6))</f>
        <v/>
      </c>
      <c r="F773" s="80" t="str">
        <f t="shared" si="98"/>
        <v/>
      </c>
      <c r="G773" s="80" t="str">
        <f t="shared" si="98"/>
        <v/>
      </c>
      <c r="H773" s="80" t="str">
        <f t="shared" si="98"/>
        <v/>
      </c>
      <c r="I773" s="413"/>
      <c r="J773" s="414"/>
      <c r="K773" s="415"/>
      <c r="L773" s="415"/>
      <c r="M773" s="415"/>
      <c r="N773" s="415"/>
      <c r="O773" s="415"/>
      <c r="P773" s="415"/>
    </row>
    <row r="774" spans="1:16">
      <c r="A774" s="80" t="str">
        <f t="shared" si="99"/>
        <v/>
      </c>
      <c r="B774" s="80" t="str">
        <f t="shared" si="100"/>
        <v/>
      </c>
      <c r="C774" s="80" t="str">
        <f t="shared" si="101"/>
        <v/>
      </c>
      <c r="D774" s="80" t="str">
        <f t="shared" si="102"/>
        <v/>
      </c>
      <c r="E774" s="80" t="str">
        <f t="shared" si="103"/>
        <v/>
      </c>
      <c r="F774" s="80" t="str">
        <f t="shared" si="98"/>
        <v/>
      </c>
      <c r="G774" s="80" t="str">
        <f t="shared" si="98"/>
        <v/>
      </c>
      <c r="H774" s="80" t="str">
        <f t="shared" si="98"/>
        <v/>
      </c>
      <c r="I774" s="413"/>
      <c r="J774" s="414"/>
      <c r="K774" s="415"/>
      <c r="L774" s="415"/>
      <c r="M774" s="415"/>
      <c r="N774" s="415"/>
      <c r="O774" s="415"/>
      <c r="P774" s="415"/>
    </row>
    <row r="775" spans="1:16">
      <c r="A775" s="80" t="str">
        <f t="shared" si="99"/>
        <v/>
      </c>
      <c r="B775" s="80" t="str">
        <f t="shared" si="100"/>
        <v/>
      </c>
      <c r="C775" s="80" t="str">
        <f t="shared" si="101"/>
        <v/>
      </c>
      <c r="D775" s="80" t="str">
        <f t="shared" si="102"/>
        <v/>
      </c>
      <c r="E775" s="80" t="str">
        <f t="shared" si="103"/>
        <v/>
      </c>
      <c r="F775" s="80" t="str">
        <f t="shared" si="98"/>
        <v/>
      </c>
      <c r="G775" s="80" t="str">
        <f t="shared" si="98"/>
        <v/>
      </c>
      <c r="H775" s="80" t="str">
        <f t="shared" si="98"/>
        <v/>
      </c>
      <c r="I775" s="413"/>
      <c r="J775" s="414"/>
      <c r="K775" s="415"/>
      <c r="L775" s="415"/>
      <c r="M775" s="415"/>
      <c r="N775" s="415"/>
      <c r="O775" s="415"/>
      <c r="P775" s="415"/>
    </row>
    <row r="776" spans="1:16">
      <c r="A776" s="80" t="str">
        <f t="shared" si="99"/>
        <v/>
      </c>
      <c r="B776" s="80" t="str">
        <f t="shared" si="100"/>
        <v/>
      </c>
      <c r="C776" s="80" t="str">
        <f t="shared" si="101"/>
        <v/>
      </c>
      <c r="D776" s="80" t="str">
        <f t="shared" si="102"/>
        <v/>
      </c>
      <c r="E776" s="80" t="str">
        <f t="shared" si="103"/>
        <v/>
      </c>
      <c r="F776" s="80" t="str">
        <f t="shared" si="98"/>
        <v/>
      </c>
      <c r="G776" s="80" t="str">
        <f t="shared" si="98"/>
        <v/>
      </c>
      <c r="H776" s="80" t="str">
        <f t="shared" si="98"/>
        <v/>
      </c>
      <c r="I776" s="413"/>
      <c r="J776" s="414"/>
      <c r="K776" s="415"/>
      <c r="L776" s="415"/>
      <c r="M776" s="415"/>
      <c r="N776" s="415"/>
      <c r="O776" s="415"/>
      <c r="P776" s="415"/>
    </row>
    <row r="777" spans="1:16">
      <c r="A777" s="80" t="str">
        <f t="shared" si="99"/>
        <v/>
      </c>
      <c r="B777" s="80" t="str">
        <f t="shared" si="100"/>
        <v/>
      </c>
      <c r="C777" s="80" t="str">
        <f t="shared" si="101"/>
        <v/>
      </c>
      <c r="D777" s="80" t="str">
        <f t="shared" si="102"/>
        <v/>
      </c>
      <c r="E777" s="80" t="str">
        <f t="shared" si="103"/>
        <v/>
      </c>
      <c r="F777" s="80" t="str">
        <f t="shared" si="98"/>
        <v/>
      </c>
      <c r="G777" s="80" t="str">
        <f t="shared" si="98"/>
        <v/>
      </c>
      <c r="H777" s="80" t="str">
        <f t="shared" si="98"/>
        <v/>
      </c>
      <c r="I777" s="413"/>
      <c r="J777" s="414"/>
      <c r="K777" s="415"/>
      <c r="L777" s="415"/>
      <c r="M777" s="415"/>
      <c r="N777" s="415"/>
      <c r="O777" s="415"/>
      <c r="P777" s="415"/>
    </row>
    <row r="778" spans="1:16">
      <c r="A778" s="80" t="str">
        <f t="shared" si="99"/>
        <v/>
      </c>
      <c r="B778" s="80" t="str">
        <f t="shared" si="100"/>
        <v/>
      </c>
      <c r="C778" s="80" t="str">
        <f t="shared" si="101"/>
        <v/>
      </c>
      <c r="D778" s="80" t="str">
        <f t="shared" si="102"/>
        <v/>
      </c>
      <c r="E778" s="80" t="str">
        <f t="shared" si="103"/>
        <v/>
      </c>
      <c r="F778" s="80" t="str">
        <f t="shared" si="98"/>
        <v/>
      </c>
      <c r="G778" s="80" t="str">
        <f t="shared" si="98"/>
        <v/>
      </c>
      <c r="H778" s="80" t="str">
        <f t="shared" si="98"/>
        <v/>
      </c>
      <c r="I778" s="413"/>
      <c r="J778" s="414"/>
      <c r="K778" s="415"/>
      <c r="L778" s="415"/>
      <c r="M778" s="415"/>
      <c r="N778" s="415"/>
      <c r="O778" s="415"/>
      <c r="P778" s="415"/>
    </row>
    <row r="779" spans="1:16">
      <c r="A779" s="80" t="str">
        <f t="shared" si="99"/>
        <v/>
      </c>
      <c r="B779" s="80" t="str">
        <f t="shared" si="100"/>
        <v/>
      </c>
      <c r="C779" s="80" t="str">
        <f t="shared" si="101"/>
        <v/>
      </c>
      <c r="D779" s="80" t="str">
        <f t="shared" si="102"/>
        <v/>
      </c>
      <c r="E779" s="80" t="str">
        <f t="shared" si="103"/>
        <v/>
      </c>
      <c r="F779" s="80" t="str">
        <f t="shared" si="98"/>
        <v/>
      </c>
      <c r="G779" s="80" t="str">
        <f t="shared" si="98"/>
        <v/>
      </c>
      <c r="H779" s="80" t="str">
        <f t="shared" si="98"/>
        <v/>
      </c>
      <c r="I779" s="413"/>
      <c r="J779" s="414"/>
      <c r="K779" s="415"/>
      <c r="L779" s="415"/>
      <c r="M779" s="415"/>
      <c r="N779" s="415"/>
      <c r="O779" s="415"/>
      <c r="P779" s="415"/>
    </row>
    <row r="780" spans="1:16">
      <c r="A780" s="80" t="str">
        <f t="shared" si="99"/>
        <v/>
      </c>
      <c r="B780" s="80" t="str">
        <f t="shared" si="100"/>
        <v/>
      </c>
      <c r="C780" s="80" t="str">
        <f t="shared" si="101"/>
        <v/>
      </c>
      <c r="D780" s="80" t="str">
        <f t="shared" si="102"/>
        <v/>
      </c>
      <c r="E780" s="80" t="str">
        <f t="shared" si="103"/>
        <v/>
      </c>
      <c r="F780" s="80" t="str">
        <f t="shared" si="98"/>
        <v/>
      </c>
      <c r="G780" s="80" t="str">
        <f t="shared" si="98"/>
        <v/>
      </c>
      <c r="H780" s="80" t="str">
        <f t="shared" si="98"/>
        <v/>
      </c>
      <c r="I780" s="413"/>
      <c r="J780" s="414"/>
      <c r="K780" s="415"/>
      <c r="L780" s="415"/>
      <c r="M780" s="415"/>
      <c r="N780" s="415"/>
      <c r="O780" s="415"/>
      <c r="P780" s="415"/>
    </row>
    <row r="781" spans="1:16">
      <c r="A781" s="80" t="str">
        <f t="shared" si="99"/>
        <v/>
      </c>
      <c r="B781" s="80" t="str">
        <f t="shared" si="100"/>
        <v/>
      </c>
      <c r="C781" s="80" t="str">
        <f t="shared" si="101"/>
        <v/>
      </c>
      <c r="D781" s="80" t="str">
        <f t="shared" si="102"/>
        <v/>
      </c>
      <c r="E781" s="80" t="str">
        <f t="shared" si="103"/>
        <v/>
      </c>
      <c r="F781" s="80" t="str">
        <f t="shared" si="98"/>
        <v/>
      </c>
      <c r="G781" s="80" t="str">
        <f t="shared" si="98"/>
        <v/>
      </c>
      <c r="H781" s="80" t="str">
        <f t="shared" si="98"/>
        <v/>
      </c>
      <c r="I781" s="413"/>
      <c r="J781" s="414"/>
      <c r="K781" s="415"/>
      <c r="L781" s="415"/>
      <c r="M781" s="415"/>
      <c r="N781" s="415"/>
      <c r="O781" s="415"/>
      <c r="P781" s="415"/>
    </row>
    <row r="782" spans="1:16">
      <c r="A782" s="80" t="str">
        <f t="shared" si="99"/>
        <v/>
      </c>
      <c r="B782" s="80" t="str">
        <f t="shared" si="100"/>
        <v/>
      </c>
      <c r="C782" s="80" t="str">
        <f t="shared" si="101"/>
        <v/>
      </c>
      <c r="D782" s="80" t="str">
        <f t="shared" si="102"/>
        <v/>
      </c>
      <c r="E782" s="80" t="str">
        <f t="shared" si="103"/>
        <v/>
      </c>
      <c r="F782" s="80" t="str">
        <f t="shared" si="98"/>
        <v/>
      </c>
      <c r="G782" s="80" t="str">
        <f t="shared" si="98"/>
        <v/>
      </c>
      <c r="H782" s="80" t="str">
        <f t="shared" si="98"/>
        <v/>
      </c>
      <c r="I782" s="413"/>
      <c r="J782" s="414"/>
      <c r="K782" s="415"/>
      <c r="L782" s="415"/>
      <c r="M782" s="415"/>
      <c r="N782" s="415"/>
      <c r="O782" s="415"/>
      <c r="P782" s="415"/>
    </row>
    <row r="783" spans="1:16">
      <c r="A783" s="80" t="str">
        <f t="shared" si="99"/>
        <v/>
      </c>
      <c r="B783" s="80" t="str">
        <f t="shared" si="100"/>
        <v/>
      </c>
      <c r="C783" s="80" t="str">
        <f t="shared" si="101"/>
        <v/>
      </c>
      <c r="D783" s="80" t="str">
        <f t="shared" si="102"/>
        <v/>
      </c>
      <c r="E783" s="80" t="str">
        <f t="shared" si="103"/>
        <v/>
      </c>
      <c r="F783" s="80" t="str">
        <f t="shared" si="98"/>
        <v/>
      </c>
      <c r="G783" s="80" t="str">
        <f t="shared" si="98"/>
        <v/>
      </c>
      <c r="H783" s="80" t="str">
        <f t="shared" si="98"/>
        <v/>
      </c>
      <c r="I783" s="413"/>
      <c r="J783" s="414"/>
      <c r="K783" s="415"/>
      <c r="L783" s="415"/>
      <c r="M783" s="415"/>
      <c r="N783" s="415"/>
      <c r="O783" s="415"/>
      <c r="P783" s="415"/>
    </row>
    <row r="784" spans="1:16">
      <c r="A784" s="80" t="str">
        <f t="shared" si="99"/>
        <v/>
      </c>
      <c r="B784" s="80" t="str">
        <f t="shared" si="100"/>
        <v/>
      </c>
      <c r="C784" s="80" t="str">
        <f t="shared" si="101"/>
        <v/>
      </c>
      <c r="D784" s="80" t="str">
        <f t="shared" si="102"/>
        <v/>
      </c>
      <c r="E784" s="80" t="str">
        <f t="shared" si="103"/>
        <v/>
      </c>
      <c r="F784" s="80" t="str">
        <f t="shared" si="98"/>
        <v/>
      </c>
      <c r="G784" s="80" t="str">
        <f t="shared" si="98"/>
        <v/>
      </c>
      <c r="H784" s="80" t="str">
        <f t="shared" si="98"/>
        <v/>
      </c>
      <c r="I784" s="413"/>
      <c r="J784" s="414"/>
      <c r="K784" s="415"/>
      <c r="L784" s="415"/>
      <c r="M784" s="415"/>
      <c r="N784" s="415"/>
      <c r="O784" s="415"/>
      <c r="P784" s="415"/>
    </row>
    <row r="785" spans="1:16">
      <c r="A785" s="80" t="str">
        <f t="shared" si="99"/>
        <v/>
      </c>
      <c r="B785" s="80" t="str">
        <f t="shared" si="100"/>
        <v/>
      </c>
      <c r="C785" s="80" t="str">
        <f t="shared" si="101"/>
        <v/>
      </c>
      <c r="D785" s="80" t="str">
        <f t="shared" si="102"/>
        <v/>
      </c>
      <c r="E785" s="80" t="str">
        <f t="shared" si="103"/>
        <v/>
      </c>
      <c r="F785" s="80" t="str">
        <f t="shared" ref="F785:H804" si="104">IF(Cptes1="","",LEFT(Cptes1,7))</f>
        <v/>
      </c>
      <c r="G785" s="80" t="str">
        <f t="shared" si="104"/>
        <v/>
      </c>
      <c r="H785" s="80" t="str">
        <f t="shared" si="104"/>
        <v/>
      </c>
      <c r="I785" s="413"/>
      <c r="J785" s="414"/>
      <c r="K785" s="415"/>
      <c r="L785" s="415"/>
      <c r="M785" s="415"/>
      <c r="N785" s="415"/>
      <c r="O785" s="415"/>
      <c r="P785" s="415"/>
    </row>
    <row r="786" spans="1:16">
      <c r="A786" s="80" t="str">
        <f t="shared" si="99"/>
        <v/>
      </c>
      <c r="B786" s="80" t="str">
        <f t="shared" si="100"/>
        <v/>
      </c>
      <c r="C786" s="80" t="str">
        <f t="shared" si="101"/>
        <v/>
      </c>
      <c r="D786" s="80" t="str">
        <f t="shared" si="102"/>
        <v/>
      </c>
      <c r="E786" s="80" t="str">
        <f t="shared" si="103"/>
        <v/>
      </c>
      <c r="F786" s="80" t="str">
        <f t="shared" si="104"/>
        <v/>
      </c>
      <c r="G786" s="80" t="str">
        <f t="shared" si="104"/>
        <v/>
      </c>
      <c r="H786" s="80" t="str">
        <f t="shared" si="104"/>
        <v/>
      </c>
      <c r="I786" s="413"/>
      <c r="J786" s="414"/>
      <c r="K786" s="415"/>
      <c r="L786" s="415"/>
      <c r="M786" s="415"/>
      <c r="N786" s="415"/>
      <c r="O786" s="415"/>
      <c r="P786" s="415"/>
    </row>
    <row r="787" spans="1:16">
      <c r="A787" s="80" t="str">
        <f t="shared" si="99"/>
        <v/>
      </c>
      <c r="B787" s="80" t="str">
        <f t="shared" si="100"/>
        <v/>
      </c>
      <c r="C787" s="80" t="str">
        <f t="shared" si="101"/>
        <v/>
      </c>
      <c r="D787" s="80" t="str">
        <f t="shared" si="102"/>
        <v/>
      </c>
      <c r="E787" s="80" t="str">
        <f t="shared" si="103"/>
        <v/>
      </c>
      <c r="F787" s="80" t="str">
        <f t="shared" si="104"/>
        <v/>
      </c>
      <c r="G787" s="80" t="str">
        <f t="shared" si="104"/>
        <v/>
      </c>
      <c r="H787" s="80" t="str">
        <f t="shared" si="104"/>
        <v/>
      </c>
      <c r="I787" s="413"/>
      <c r="J787" s="414"/>
      <c r="K787" s="415"/>
      <c r="L787" s="415"/>
      <c r="M787" s="415"/>
      <c r="N787" s="415"/>
      <c r="O787" s="415"/>
      <c r="P787" s="415"/>
    </row>
    <row r="788" spans="1:16">
      <c r="A788" s="80" t="str">
        <f t="shared" si="99"/>
        <v/>
      </c>
      <c r="B788" s="80" t="str">
        <f t="shared" si="100"/>
        <v/>
      </c>
      <c r="C788" s="80" t="str">
        <f t="shared" si="101"/>
        <v/>
      </c>
      <c r="D788" s="80" t="str">
        <f t="shared" si="102"/>
        <v/>
      </c>
      <c r="E788" s="80" t="str">
        <f t="shared" si="103"/>
        <v/>
      </c>
      <c r="F788" s="80" t="str">
        <f t="shared" si="104"/>
        <v/>
      </c>
      <c r="G788" s="80" t="str">
        <f t="shared" si="104"/>
        <v/>
      </c>
      <c r="H788" s="80" t="str">
        <f t="shared" si="104"/>
        <v/>
      </c>
      <c r="I788" s="413"/>
      <c r="J788" s="414"/>
      <c r="K788" s="415"/>
      <c r="L788" s="415"/>
      <c r="M788" s="415"/>
      <c r="N788" s="415"/>
      <c r="O788" s="415"/>
      <c r="P788" s="415"/>
    </row>
    <row r="789" spans="1:16">
      <c r="A789" s="80" t="str">
        <f t="shared" si="99"/>
        <v/>
      </c>
      <c r="B789" s="80" t="str">
        <f t="shared" si="100"/>
        <v/>
      </c>
      <c r="C789" s="80" t="str">
        <f t="shared" si="101"/>
        <v/>
      </c>
      <c r="D789" s="80" t="str">
        <f t="shared" si="102"/>
        <v/>
      </c>
      <c r="E789" s="80" t="str">
        <f t="shared" si="103"/>
        <v/>
      </c>
      <c r="F789" s="80" t="str">
        <f t="shared" si="104"/>
        <v/>
      </c>
      <c r="G789" s="80" t="str">
        <f t="shared" si="104"/>
        <v/>
      </c>
      <c r="H789" s="80" t="str">
        <f t="shared" si="104"/>
        <v/>
      </c>
      <c r="I789" s="413"/>
      <c r="J789" s="414"/>
      <c r="K789" s="415"/>
      <c r="L789" s="415"/>
      <c r="M789" s="415"/>
      <c r="N789" s="415"/>
      <c r="O789" s="415"/>
      <c r="P789" s="415"/>
    </row>
    <row r="790" spans="1:16">
      <c r="A790" s="80" t="str">
        <f t="shared" si="99"/>
        <v/>
      </c>
      <c r="B790" s="80" t="str">
        <f t="shared" si="100"/>
        <v/>
      </c>
      <c r="C790" s="80" t="str">
        <f t="shared" si="101"/>
        <v/>
      </c>
      <c r="D790" s="80" t="str">
        <f t="shared" si="102"/>
        <v/>
      </c>
      <c r="E790" s="80" t="str">
        <f t="shared" si="103"/>
        <v/>
      </c>
      <c r="F790" s="80" t="str">
        <f t="shared" si="104"/>
        <v/>
      </c>
      <c r="G790" s="80" t="str">
        <f t="shared" si="104"/>
        <v/>
      </c>
      <c r="H790" s="80" t="str">
        <f t="shared" si="104"/>
        <v/>
      </c>
      <c r="I790" s="413"/>
      <c r="J790" s="414"/>
      <c r="K790" s="415"/>
      <c r="L790" s="415"/>
      <c r="M790" s="415"/>
      <c r="N790" s="415"/>
      <c r="O790" s="415"/>
      <c r="P790" s="415"/>
    </row>
    <row r="791" spans="1:16">
      <c r="A791" s="80" t="str">
        <f t="shared" si="99"/>
        <v/>
      </c>
      <c r="B791" s="80" t="str">
        <f t="shared" si="100"/>
        <v/>
      </c>
      <c r="C791" s="80" t="str">
        <f t="shared" si="101"/>
        <v/>
      </c>
      <c r="D791" s="80" t="str">
        <f t="shared" si="102"/>
        <v/>
      </c>
      <c r="E791" s="80" t="str">
        <f t="shared" si="103"/>
        <v/>
      </c>
      <c r="F791" s="80" t="str">
        <f t="shared" si="104"/>
        <v/>
      </c>
      <c r="G791" s="80" t="str">
        <f t="shared" si="104"/>
        <v/>
      </c>
      <c r="H791" s="80" t="str">
        <f t="shared" si="104"/>
        <v/>
      </c>
      <c r="I791" s="413"/>
      <c r="J791" s="414"/>
      <c r="K791" s="415"/>
      <c r="L791" s="415"/>
      <c r="M791" s="415"/>
      <c r="N791" s="415"/>
      <c r="O791" s="415"/>
      <c r="P791" s="415"/>
    </row>
    <row r="792" spans="1:16">
      <c r="A792" s="80" t="str">
        <f t="shared" si="99"/>
        <v/>
      </c>
      <c r="B792" s="80" t="str">
        <f t="shared" si="100"/>
        <v/>
      </c>
      <c r="C792" s="80" t="str">
        <f t="shared" si="101"/>
        <v/>
      </c>
      <c r="D792" s="80" t="str">
        <f t="shared" si="102"/>
        <v/>
      </c>
      <c r="E792" s="80" t="str">
        <f t="shared" si="103"/>
        <v/>
      </c>
      <c r="F792" s="80" t="str">
        <f t="shared" si="104"/>
        <v/>
      </c>
      <c r="G792" s="80" t="str">
        <f t="shared" si="104"/>
        <v/>
      </c>
      <c r="H792" s="80" t="str">
        <f t="shared" si="104"/>
        <v/>
      </c>
      <c r="I792" s="413"/>
      <c r="J792" s="414"/>
      <c r="K792" s="415"/>
      <c r="L792" s="415"/>
      <c r="M792" s="415"/>
      <c r="N792" s="415"/>
      <c r="O792" s="415"/>
      <c r="P792" s="415"/>
    </row>
    <row r="793" spans="1:16">
      <c r="A793" s="80" t="str">
        <f t="shared" si="99"/>
        <v/>
      </c>
      <c r="B793" s="80" t="str">
        <f t="shared" si="100"/>
        <v/>
      </c>
      <c r="C793" s="80" t="str">
        <f t="shared" si="101"/>
        <v/>
      </c>
      <c r="D793" s="80" t="str">
        <f t="shared" si="102"/>
        <v/>
      </c>
      <c r="E793" s="80" t="str">
        <f t="shared" si="103"/>
        <v/>
      </c>
      <c r="F793" s="80" t="str">
        <f t="shared" si="104"/>
        <v/>
      </c>
      <c r="G793" s="80" t="str">
        <f t="shared" si="104"/>
        <v/>
      </c>
      <c r="H793" s="80" t="str">
        <f t="shared" si="104"/>
        <v/>
      </c>
      <c r="I793" s="413"/>
      <c r="J793" s="414"/>
      <c r="K793" s="415"/>
      <c r="L793" s="415"/>
      <c r="M793" s="415"/>
      <c r="N793" s="415"/>
      <c r="O793" s="415"/>
      <c r="P793" s="415"/>
    </row>
    <row r="794" spans="1:16">
      <c r="A794" s="80" t="str">
        <f t="shared" si="99"/>
        <v/>
      </c>
      <c r="B794" s="80" t="str">
        <f t="shared" si="100"/>
        <v/>
      </c>
      <c r="C794" s="80" t="str">
        <f t="shared" si="101"/>
        <v/>
      </c>
      <c r="D794" s="80" t="str">
        <f t="shared" si="102"/>
        <v/>
      </c>
      <c r="E794" s="80" t="str">
        <f t="shared" si="103"/>
        <v/>
      </c>
      <c r="F794" s="80" t="str">
        <f t="shared" si="104"/>
        <v/>
      </c>
      <c r="G794" s="80" t="str">
        <f t="shared" si="104"/>
        <v/>
      </c>
      <c r="H794" s="80" t="str">
        <f t="shared" si="104"/>
        <v/>
      </c>
      <c r="I794" s="413"/>
      <c r="J794" s="414"/>
      <c r="K794" s="415"/>
      <c r="L794" s="415"/>
      <c r="M794" s="415"/>
      <c r="N794" s="415"/>
      <c r="O794" s="415"/>
      <c r="P794" s="415"/>
    </row>
    <row r="795" spans="1:16">
      <c r="A795" s="80" t="str">
        <f t="shared" si="99"/>
        <v/>
      </c>
      <c r="B795" s="80" t="str">
        <f t="shared" si="100"/>
        <v/>
      </c>
      <c r="C795" s="80" t="str">
        <f t="shared" si="101"/>
        <v/>
      </c>
      <c r="D795" s="80" t="str">
        <f t="shared" si="102"/>
        <v/>
      </c>
      <c r="E795" s="80" t="str">
        <f t="shared" si="103"/>
        <v/>
      </c>
      <c r="F795" s="80" t="str">
        <f t="shared" si="104"/>
        <v/>
      </c>
      <c r="G795" s="80" t="str">
        <f t="shared" si="104"/>
        <v/>
      </c>
      <c r="H795" s="80" t="str">
        <f t="shared" si="104"/>
        <v/>
      </c>
      <c r="I795" s="413"/>
      <c r="J795" s="414"/>
      <c r="K795" s="415"/>
      <c r="L795" s="415"/>
      <c r="M795" s="415"/>
      <c r="N795" s="415"/>
      <c r="O795" s="415"/>
      <c r="P795" s="415"/>
    </row>
    <row r="796" spans="1:16">
      <c r="A796" s="80" t="str">
        <f t="shared" si="99"/>
        <v/>
      </c>
      <c r="B796" s="80" t="str">
        <f t="shared" si="100"/>
        <v/>
      </c>
      <c r="C796" s="80" t="str">
        <f t="shared" si="101"/>
        <v/>
      </c>
      <c r="D796" s="80" t="str">
        <f t="shared" si="102"/>
        <v/>
      </c>
      <c r="E796" s="80" t="str">
        <f t="shared" si="103"/>
        <v/>
      </c>
      <c r="F796" s="80" t="str">
        <f t="shared" si="104"/>
        <v/>
      </c>
      <c r="G796" s="80" t="str">
        <f t="shared" si="104"/>
        <v/>
      </c>
      <c r="H796" s="80" t="str">
        <f t="shared" si="104"/>
        <v/>
      </c>
      <c r="I796" s="413"/>
      <c r="J796" s="414"/>
      <c r="K796" s="415"/>
      <c r="L796" s="415"/>
      <c r="M796" s="415"/>
      <c r="N796" s="415"/>
      <c r="O796" s="415"/>
      <c r="P796" s="415"/>
    </row>
    <row r="797" spans="1:16">
      <c r="A797" s="80" t="str">
        <f t="shared" si="99"/>
        <v/>
      </c>
      <c r="B797" s="80" t="str">
        <f t="shared" si="100"/>
        <v/>
      </c>
      <c r="C797" s="80" t="str">
        <f t="shared" si="101"/>
        <v/>
      </c>
      <c r="D797" s="80" t="str">
        <f t="shared" si="102"/>
        <v/>
      </c>
      <c r="E797" s="80" t="str">
        <f t="shared" si="103"/>
        <v/>
      </c>
      <c r="F797" s="80" t="str">
        <f t="shared" si="104"/>
        <v/>
      </c>
      <c r="G797" s="80" t="str">
        <f t="shared" si="104"/>
        <v/>
      </c>
      <c r="H797" s="80" t="str">
        <f t="shared" si="104"/>
        <v/>
      </c>
      <c r="I797" s="413"/>
      <c r="J797" s="414"/>
      <c r="K797" s="415"/>
      <c r="L797" s="415"/>
      <c r="M797" s="415"/>
      <c r="N797" s="415"/>
      <c r="O797" s="415"/>
      <c r="P797" s="415"/>
    </row>
    <row r="798" spans="1:16">
      <c r="A798" s="80" t="str">
        <f t="shared" si="99"/>
        <v/>
      </c>
      <c r="B798" s="80" t="str">
        <f t="shared" si="100"/>
        <v/>
      </c>
      <c r="C798" s="80" t="str">
        <f t="shared" si="101"/>
        <v/>
      </c>
      <c r="D798" s="80" t="str">
        <f t="shared" si="102"/>
        <v/>
      </c>
      <c r="E798" s="80" t="str">
        <f t="shared" si="103"/>
        <v/>
      </c>
      <c r="F798" s="80" t="str">
        <f t="shared" si="104"/>
        <v/>
      </c>
      <c r="G798" s="80" t="str">
        <f t="shared" si="104"/>
        <v/>
      </c>
      <c r="H798" s="80" t="str">
        <f t="shared" si="104"/>
        <v/>
      </c>
      <c r="I798" s="413"/>
      <c r="J798" s="414"/>
      <c r="K798" s="415"/>
      <c r="L798" s="415"/>
      <c r="M798" s="415"/>
      <c r="N798" s="415"/>
      <c r="O798" s="415"/>
      <c r="P798" s="415"/>
    </row>
    <row r="799" spans="1:16">
      <c r="A799" s="80" t="str">
        <f t="shared" si="99"/>
        <v/>
      </c>
      <c r="B799" s="80" t="str">
        <f t="shared" si="100"/>
        <v/>
      </c>
      <c r="C799" s="80" t="str">
        <f t="shared" si="101"/>
        <v/>
      </c>
      <c r="D799" s="80" t="str">
        <f t="shared" si="102"/>
        <v/>
      </c>
      <c r="E799" s="80" t="str">
        <f t="shared" si="103"/>
        <v/>
      </c>
      <c r="F799" s="80" t="str">
        <f t="shared" si="104"/>
        <v/>
      </c>
      <c r="G799" s="80" t="str">
        <f t="shared" si="104"/>
        <v/>
      </c>
      <c r="H799" s="80" t="str">
        <f t="shared" si="104"/>
        <v/>
      </c>
      <c r="I799" s="413"/>
      <c r="J799" s="414"/>
      <c r="K799" s="415"/>
      <c r="L799" s="415"/>
      <c r="M799" s="415"/>
      <c r="N799" s="415"/>
      <c r="O799" s="415"/>
      <c r="P799" s="415"/>
    </row>
    <row r="800" spans="1:16">
      <c r="A800" s="80" t="str">
        <f t="shared" si="99"/>
        <v/>
      </c>
      <c r="B800" s="80" t="str">
        <f t="shared" si="100"/>
        <v/>
      </c>
      <c r="C800" s="80" t="str">
        <f t="shared" si="101"/>
        <v/>
      </c>
      <c r="D800" s="80" t="str">
        <f t="shared" si="102"/>
        <v/>
      </c>
      <c r="E800" s="80" t="str">
        <f t="shared" si="103"/>
        <v/>
      </c>
      <c r="F800" s="80" t="str">
        <f t="shared" si="104"/>
        <v/>
      </c>
      <c r="G800" s="80" t="str">
        <f t="shared" si="104"/>
        <v/>
      </c>
      <c r="H800" s="80" t="str">
        <f t="shared" si="104"/>
        <v/>
      </c>
      <c r="I800" s="413"/>
      <c r="J800" s="414"/>
      <c r="K800" s="415"/>
      <c r="L800" s="415"/>
      <c r="M800" s="415"/>
      <c r="N800" s="415"/>
      <c r="O800" s="415"/>
      <c r="P800" s="415"/>
    </row>
    <row r="801" spans="1:16">
      <c r="A801" s="80" t="str">
        <f t="shared" si="99"/>
        <v/>
      </c>
      <c r="B801" s="80" t="str">
        <f t="shared" si="100"/>
        <v/>
      </c>
      <c r="C801" s="80" t="str">
        <f t="shared" si="101"/>
        <v/>
      </c>
      <c r="D801" s="80" t="str">
        <f t="shared" si="102"/>
        <v/>
      </c>
      <c r="E801" s="80" t="str">
        <f t="shared" si="103"/>
        <v/>
      </c>
      <c r="F801" s="80" t="str">
        <f t="shared" si="104"/>
        <v/>
      </c>
      <c r="G801" s="80" t="str">
        <f t="shared" si="104"/>
        <v/>
      </c>
      <c r="H801" s="80" t="str">
        <f t="shared" si="104"/>
        <v/>
      </c>
      <c r="I801" s="413"/>
      <c r="J801" s="414"/>
      <c r="K801" s="415"/>
      <c r="L801" s="415"/>
      <c r="M801" s="415"/>
      <c r="N801" s="415"/>
      <c r="O801" s="415"/>
      <c r="P801" s="415"/>
    </row>
    <row r="802" spans="1:16">
      <c r="A802" s="80" t="str">
        <f t="shared" si="99"/>
        <v/>
      </c>
      <c r="B802" s="80" t="str">
        <f t="shared" si="100"/>
        <v/>
      </c>
      <c r="C802" s="80" t="str">
        <f t="shared" si="101"/>
        <v/>
      </c>
      <c r="D802" s="80" t="str">
        <f t="shared" si="102"/>
        <v/>
      </c>
      <c r="E802" s="80" t="str">
        <f t="shared" si="103"/>
        <v/>
      </c>
      <c r="F802" s="80" t="str">
        <f t="shared" si="104"/>
        <v/>
      </c>
      <c r="G802" s="80" t="str">
        <f t="shared" si="104"/>
        <v/>
      </c>
      <c r="H802" s="80" t="str">
        <f t="shared" si="104"/>
        <v/>
      </c>
      <c r="I802" s="413"/>
      <c r="J802" s="414"/>
      <c r="K802" s="415"/>
      <c r="L802" s="415"/>
      <c r="M802" s="415"/>
      <c r="N802" s="415"/>
      <c r="O802" s="415"/>
      <c r="P802" s="415"/>
    </row>
    <row r="803" spans="1:16">
      <c r="A803" s="80" t="str">
        <f t="shared" si="99"/>
        <v/>
      </c>
      <c r="B803" s="80" t="str">
        <f t="shared" si="100"/>
        <v/>
      </c>
      <c r="C803" s="80" t="str">
        <f t="shared" si="101"/>
        <v/>
      </c>
      <c r="D803" s="80" t="str">
        <f t="shared" si="102"/>
        <v/>
      </c>
      <c r="E803" s="80" t="str">
        <f t="shared" si="103"/>
        <v/>
      </c>
      <c r="F803" s="80" t="str">
        <f t="shared" si="104"/>
        <v/>
      </c>
      <c r="G803" s="80" t="str">
        <f t="shared" si="104"/>
        <v/>
      </c>
      <c r="H803" s="80" t="str">
        <f t="shared" si="104"/>
        <v/>
      </c>
      <c r="I803" s="413"/>
      <c r="J803" s="414"/>
      <c r="K803" s="415"/>
      <c r="L803" s="415"/>
      <c r="M803" s="415"/>
      <c r="N803" s="415"/>
      <c r="O803" s="415"/>
      <c r="P803" s="415"/>
    </row>
    <row r="804" spans="1:16">
      <c r="A804" s="80" t="str">
        <f t="shared" si="99"/>
        <v/>
      </c>
      <c r="B804" s="80" t="str">
        <f t="shared" si="100"/>
        <v/>
      </c>
      <c r="C804" s="80" t="str">
        <f t="shared" si="101"/>
        <v/>
      </c>
      <c r="D804" s="80" t="str">
        <f t="shared" si="102"/>
        <v/>
      </c>
      <c r="E804" s="80" t="str">
        <f t="shared" si="103"/>
        <v/>
      </c>
      <c r="F804" s="80" t="str">
        <f t="shared" si="104"/>
        <v/>
      </c>
      <c r="G804" s="80" t="str">
        <f t="shared" si="104"/>
        <v/>
      </c>
      <c r="H804" s="80" t="str">
        <f t="shared" si="104"/>
        <v/>
      </c>
      <c r="I804" s="413"/>
      <c r="J804" s="414"/>
      <c r="K804" s="415"/>
      <c r="L804" s="415"/>
      <c r="M804" s="415"/>
      <c r="N804" s="415"/>
      <c r="O804" s="415"/>
      <c r="P804" s="415"/>
    </row>
    <row r="805" spans="1:16">
      <c r="A805" s="80" t="str">
        <f t="shared" si="99"/>
        <v/>
      </c>
      <c r="B805" s="80" t="str">
        <f t="shared" si="100"/>
        <v/>
      </c>
      <c r="C805" s="80" t="str">
        <f t="shared" si="101"/>
        <v/>
      </c>
      <c r="D805" s="80" t="str">
        <f t="shared" si="102"/>
        <v/>
      </c>
      <c r="E805" s="80" t="str">
        <f t="shared" si="103"/>
        <v/>
      </c>
      <c r="F805" s="80" t="str">
        <f t="shared" ref="F805:H824" si="105">IF(Cptes1="","",LEFT(Cptes1,7))</f>
        <v/>
      </c>
      <c r="G805" s="80" t="str">
        <f t="shared" si="105"/>
        <v/>
      </c>
      <c r="H805" s="80" t="str">
        <f t="shared" si="105"/>
        <v/>
      </c>
      <c r="I805" s="413"/>
      <c r="J805" s="414"/>
      <c r="K805" s="415"/>
      <c r="L805" s="415"/>
      <c r="M805" s="415"/>
      <c r="N805" s="415"/>
      <c r="O805" s="415"/>
      <c r="P805" s="415"/>
    </row>
    <row r="806" spans="1:16">
      <c r="A806" s="80" t="str">
        <f t="shared" si="99"/>
        <v/>
      </c>
      <c r="B806" s="80" t="str">
        <f t="shared" si="100"/>
        <v/>
      </c>
      <c r="C806" s="80" t="str">
        <f t="shared" si="101"/>
        <v/>
      </c>
      <c r="D806" s="80" t="str">
        <f t="shared" si="102"/>
        <v/>
      </c>
      <c r="E806" s="80" t="str">
        <f t="shared" si="103"/>
        <v/>
      </c>
      <c r="F806" s="80" t="str">
        <f t="shared" si="105"/>
        <v/>
      </c>
      <c r="G806" s="80" t="str">
        <f t="shared" si="105"/>
        <v/>
      </c>
      <c r="H806" s="80" t="str">
        <f t="shared" si="105"/>
        <v/>
      </c>
      <c r="I806" s="413"/>
      <c r="J806" s="414"/>
      <c r="K806" s="415"/>
      <c r="L806" s="415"/>
      <c r="M806" s="415"/>
      <c r="N806" s="415"/>
      <c r="O806" s="415"/>
      <c r="P806" s="415"/>
    </row>
    <row r="807" spans="1:16">
      <c r="A807" s="80" t="str">
        <f t="shared" si="99"/>
        <v/>
      </c>
      <c r="B807" s="80" t="str">
        <f t="shared" si="100"/>
        <v/>
      </c>
      <c r="C807" s="80" t="str">
        <f t="shared" si="101"/>
        <v/>
      </c>
      <c r="D807" s="80" t="str">
        <f t="shared" si="102"/>
        <v/>
      </c>
      <c r="E807" s="80" t="str">
        <f t="shared" si="103"/>
        <v/>
      </c>
      <c r="F807" s="80" t="str">
        <f t="shared" si="105"/>
        <v/>
      </c>
      <c r="G807" s="80" t="str">
        <f t="shared" si="105"/>
        <v/>
      </c>
      <c r="H807" s="80" t="str">
        <f t="shared" si="105"/>
        <v/>
      </c>
      <c r="I807" s="413"/>
      <c r="J807" s="414"/>
      <c r="K807" s="415"/>
      <c r="L807" s="415"/>
      <c r="M807" s="415"/>
      <c r="N807" s="415"/>
      <c r="O807" s="415"/>
      <c r="P807" s="415"/>
    </row>
    <row r="808" spans="1:16">
      <c r="A808" s="80" t="str">
        <f t="shared" si="99"/>
        <v/>
      </c>
      <c r="B808" s="80" t="str">
        <f t="shared" si="100"/>
        <v/>
      </c>
      <c r="C808" s="80" t="str">
        <f t="shared" si="101"/>
        <v/>
      </c>
      <c r="D808" s="80" t="str">
        <f t="shared" si="102"/>
        <v/>
      </c>
      <c r="E808" s="80" t="str">
        <f t="shared" si="103"/>
        <v/>
      </c>
      <c r="F808" s="80" t="str">
        <f t="shared" si="105"/>
        <v/>
      </c>
      <c r="G808" s="80" t="str">
        <f t="shared" si="105"/>
        <v/>
      </c>
      <c r="H808" s="80" t="str">
        <f t="shared" si="105"/>
        <v/>
      </c>
      <c r="I808" s="413"/>
      <c r="J808" s="414"/>
      <c r="K808" s="415"/>
      <c r="L808" s="415"/>
      <c r="M808" s="415"/>
      <c r="N808" s="415"/>
      <c r="O808" s="415"/>
      <c r="P808" s="415"/>
    </row>
    <row r="809" spans="1:16">
      <c r="A809" s="80" t="str">
        <f t="shared" si="99"/>
        <v/>
      </c>
      <c r="B809" s="80" t="str">
        <f t="shared" si="100"/>
        <v/>
      </c>
      <c r="C809" s="80" t="str">
        <f t="shared" si="101"/>
        <v/>
      </c>
      <c r="D809" s="80" t="str">
        <f t="shared" si="102"/>
        <v/>
      </c>
      <c r="E809" s="80" t="str">
        <f t="shared" si="103"/>
        <v/>
      </c>
      <c r="F809" s="80" t="str">
        <f t="shared" si="105"/>
        <v/>
      </c>
      <c r="G809" s="80" t="str">
        <f t="shared" si="105"/>
        <v/>
      </c>
      <c r="H809" s="80" t="str">
        <f t="shared" si="105"/>
        <v/>
      </c>
      <c r="I809" s="413"/>
      <c r="J809" s="414"/>
      <c r="K809" s="415"/>
      <c r="L809" s="415"/>
      <c r="M809" s="415"/>
      <c r="N809" s="415"/>
      <c r="O809" s="415"/>
      <c r="P809" s="415"/>
    </row>
    <row r="810" spans="1:16">
      <c r="A810" s="80" t="str">
        <f t="shared" si="99"/>
        <v/>
      </c>
      <c r="B810" s="80" t="str">
        <f t="shared" si="100"/>
        <v/>
      </c>
      <c r="C810" s="80" t="str">
        <f t="shared" si="101"/>
        <v/>
      </c>
      <c r="D810" s="80" t="str">
        <f t="shared" si="102"/>
        <v/>
      </c>
      <c r="E810" s="80" t="str">
        <f t="shared" si="103"/>
        <v/>
      </c>
      <c r="F810" s="80" t="str">
        <f t="shared" si="105"/>
        <v/>
      </c>
      <c r="G810" s="80" t="str">
        <f t="shared" si="105"/>
        <v/>
      </c>
      <c r="H810" s="80" t="str">
        <f t="shared" si="105"/>
        <v/>
      </c>
      <c r="I810" s="413"/>
      <c r="J810" s="414"/>
      <c r="K810" s="415"/>
      <c r="L810" s="415"/>
      <c r="M810" s="415"/>
      <c r="N810" s="415"/>
      <c r="O810" s="415"/>
      <c r="P810" s="415"/>
    </row>
    <row r="811" spans="1:16">
      <c r="A811" s="80" t="str">
        <f t="shared" si="99"/>
        <v/>
      </c>
      <c r="B811" s="80" t="str">
        <f t="shared" si="100"/>
        <v/>
      </c>
      <c r="C811" s="80" t="str">
        <f t="shared" si="101"/>
        <v/>
      </c>
      <c r="D811" s="80" t="str">
        <f t="shared" si="102"/>
        <v/>
      </c>
      <c r="E811" s="80" t="str">
        <f t="shared" si="103"/>
        <v/>
      </c>
      <c r="F811" s="80" t="str">
        <f t="shared" si="105"/>
        <v/>
      </c>
      <c r="G811" s="80" t="str">
        <f t="shared" si="105"/>
        <v/>
      </c>
      <c r="H811" s="80" t="str">
        <f t="shared" si="105"/>
        <v/>
      </c>
      <c r="I811" s="413"/>
      <c r="J811" s="414"/>
      <c r="K811" s="415"/>
      <c r="L811" s="415"/>
      <c r="M811" s="415"/>
      <c r="N811" s="415"/>
      <c r="O811" s="415"/>
      <c r="P811" s="415"/>
    </row>
    <row r="812" spans="1:16">
      <c r="A812" s="80" t="str">
        <f t="shared" si="99"/>
        <v/>
      </c>
      <c r="B812" s="80" t="str">
        <f t="shared" si="100"/>
        <v/>
      </c>
      <c r="C812" s="80" t="str">
        <f t="shared" si="101"/>
        <v/>
      </c>
      <c r="D812" s="80" t="str">
        <f t="shared" si="102"/>
        <v/>
      </c>
      <c r="E812" s="80" t="str">
        <f t="shared" si="103"/>
        <v/>
      </c>
      <c r="F812" s="80" t="str">
        <f t="shared" si="105"/>
        <v/>
      </c>
      <c r="G812" s="80" t="str">
        <f t="shared" si="105"/>
        <v/>
      </c>
      <c r="H812" s="80" t="str">
        <f t="shared" si="105"/>
        <v/>
      </c>
      <c r="I812" s="413"/>
      <c r="J812" s="414"/>
      <c r="K812" s="415"/>
      <c r="L812" s="415"/>
      <c r="M812" s="415"/>
      <c r="N812" s="415"/>
      <c r="O812" s="415"/>
      <c r="P812" s="415"/>
    </row>
    <row r="813" spans="1:16">
      <c r="A813" s="80" t="str">
        <f t="shared" si="99"/>
        <v/>
      </c>
      <c r="B813" s="80" t="str">
        <f t="shared" si="100"/>
        <v/>
      </c>
      <c r="C813" s="80" t="str">
        <f t="shared" si="101"/>
        <v/>
      </c>
      <c r="D813" s="80" t="str">
        <f t="shared" si="102"/>
        <v/>
      </c>
      <c r="E813" s="80" t="str">
        <f t="shared" si="103"/>
        <v/>
      </c>
      <c r="F813" s="80" t="str">
        <f t="shared" si="105"/>
        <v/>
      </c>
      <c r="G813" s="80" t="str">
        <f t="shared" si="105"/>
        <v/>
      </c>
      <c r="H813" s="80" t="str">
        <f t="shared" si="105"/>
        <v/>
      </c>
      <c r="I813" s="413"/>
      <c r="J813" s="414"/>
      <c r="K813" s="415"/>
      <c r="L813" s="415"/>
      <c r="M813" s="415"/>
      <c r="N813" s="415"/>
      <c r="O813" s="415"/>
      <c r="P813" s="415"/>
    </row>
    <row r="814" spans="1:16">
      <c r="A814" s="80" t="str">
        <f t="shared" si="99"/>
        <v/>
      </c>
      <c r="B814" s="80" t="str">
        <f t="shared" si="100"/>
        <v/>
      </c>
      <c r="C814" s="80" t="str">
        <f t="shared" si="101"/>
        <v/>
      </c>
      <c r="D814" s="80" t="str">
        <f t="shared" si="102"/>
        <v/>
      </c>
      <c r="E814" s="80" t="str">
        <f t="shared" si="103"/>
        <v/>
      </c>
      <c r="F814" s="80" t="str">
        <f t="shared" si="105"/>
        <v/>
      </c>
      <c r="G814" s="80" t="str">
        <f t="shared" si="105"/>
        <v/>
      </c>
      <c r="H814" s="80" t="str">
        <f t="shared" si="105"/>
        <v/>
      </c>
      <c r="I814" s="413"/>
      <c r="J814" s="414"/>
      <c r="K814" s="415"/>
      <c r="L814" s="415"/>
      <c r="M814" s="415"/>
      <c r="N814" s="415"/>
      <c r="O814" s="415"/>
      <c r="P814" s="415"/>
    </row>
    <row r="815" spans="1:16">
      <c r="A815" s="80" t="str">
        <f t="shared" si="99"/>
        <v/>
      </c>
      <c r="B815" s="80" t="str">
        <f t="shared" si="100"/>
        <v/>
      </c>
      <c r="C815" s="80" t="str">
        <f t="shared" si="101"/>
        <v/>
      </c>
      <c r="D815" s="80" t="str">
        <f t="shared" si="102"/>
        <v/>
      </c>
      <c r="E815" s="80" t="str">
        <f t="shared" si="103"/>
        <v/>
      </c>
      <c r="F815" s="80" t="str">
        <f t="shared" si="105"/>
        <v/>
      </c>
      <c r="G815" s="80" t="str">
        <f t="shared" si="105"/>
        <v/>
      </c>
      <c r="H815" s="80" t="str">
        <f t="shared" si="105"/>
        <v/>
      </c>
      <c r="I815" s="413"/>
      <c r="J815" s="414"/>
      <c r="K815" s="415"/>
      <c r="L815" s="415"/>
      <c r="M815" s="415"/>
      <c r="N815" s="415"/>
      <c r="O815" s="415"/>
      <c r="P815" s="415"/>
    </row>
    <row r="816" spans="1:16">
      <c r="A816" s="80" t="str">
        <f t="shared" si="99"/>
        <v/>
      </c>
      <c r="B816" s="80" t="str">
        <f t="shared" si="100"/>
        <v/>
      </c>
      <c r="C816" s="80" t="str">
        <f t="shared" si="101"/>
        <v/>
      </c>
      <c r="D816" s="80" t="str">
        <f t="shared" si="102"/>
        <v/>
      </c>
      <c r="E816" s="80" t="str">
        <f t="shared" si="103"/>
        <v/>
      </c>
      <c r="F816" s="80" t="str">
        <f t="shared" si="105"/>
        <v/>
      </c>
      <c r="G816" s="80" t="str">
        <f t="shared" si="105"/>
        <v/>
      </c>
      <c r="H816" s="80" t="str">
        <f t="shared" si="105"/>
        <v/>
      </c>
      <c r="I816" s="413"/>
      <c r="J816" s="414"/>
      <c r="K816" s="415"/>
      <c r="L816" s="415"/>
      <c r="M816" s="415"/>
      <c r="N816" s="415"/>
      <c r="O816" s="415"/>
      <c r="P816" s="415"/>
    </row>
    <row r="817" spans="1:16">
      <c r="A817" s="80" t="str">
        <f t="shared" si="99"/>
        <v/>
      </c>
      <c r="B817" s="80" t="str">
        <f t="shared" si="100"/>
        <v/>
      </c>
      <c r="C817" s="80" t="str">
        <f t="shared" si="101"/>
        <v/>
      </c>
      <c r="D817" s="80" t="str">
        <f t="shared" si="102"/>
        <v/>
      </c>
      <c r="E817" s="80" t="str">
        <f t="shared" si="103"/>
        <v/>
      </c>
      <c r="F817" s="80" t="str">
        <f t="shared" si="105"/>
        <v/>
      </c>
      <c r="G817" s="80" t="str">
        <f t="shared" si="105"/>
        <v/>
      </c>
      <c r="H817" s="80" t="str">
        <f t="shared" si="105"/>
        <v/>
      </c>
      <c r="I817" s="413"/>
      <c r="J817" s="414"/>
      <c r="K817" s="415"/>
      <c r="L817" s="415"/>
      <c r="M817" s="415"/>
      <c r="N817" s="415"/>
      <c r="O817" s="415"/>
      <c r="P817" s="415"/>
    </row>
    <row r="818" spans="1:16">
      <c r="A818" s="80" t="str">
        <f t="shared" si="99"/>
        <v/>
      </c>
      <c r="B818" s="80" t="str">
        <f t="shared" si="100"/>
        <v/>
      </c>
      <c r="C818" s="80" t="str">
        <f t="shared" si="101"/>
        <v/>
      </c>
      <c r="D818" s="80" t="str">
        <f t="shared" si="102"/>
        <v/>
      </c>
      <c r="E818" s="80" t="str">
        <f t="shared" si="103"/>
        <v/>
      </c>
      <c r="F818" s="80" t="str">
        <f t="shared" si="105"/>
        <v/>
      </c>
      <c r="G818" s="80" t="str">
        <f t="shared" si="105"/>
        <v/>
      </c>
      <c r="H818" s="80" t="str">
        <f t="shared" si="105"/>
        <v/>
      </c>
      <c r="I818" s="413"/>
      <c r="J818" s="414"/>
      <c r="K818" s="415"/>
      <c r="L818" s="415"/>
      <c r="M818" s="415"/>
      <c r="N818" s="415"/>
      <c r="O818" s="415"/>
      <c r="P818" s="415"/>
    </row>
    <row r="819" spans="1:16">
      <c r="A819" s="80" t="str">
        <f t="shared" si="99"/>
        <v/>
      </c>
      <c r="B819" s="80" t="str">
        <f t="shared" si="100"/>
        <v/>
      </c>
      <c r="C819" s="80" t="str">
        <f t="shared" si="101"/>
        <v/>
      </c>
      <c r="D819" s="80" t="str">
        <f t="shared" si="102"/>
        <v/>
      </c>
      <c r="E819" s="80" t="str">
        <f t="shared" si="103"/>
        <v/>
      </c>
      <c r="F819" s="80" t="str">
        <f t="shared" si="105"/>
        <v/>
      </c>
      <c r="G819" s="80" t="str">
        <f t="shared" si="105"/>
        <v/>
      </c>
      <c r="H819" s="80" t="str">
        <f t="shared" si="105"/>
        <v/>
      </c>
      <c r="I819" s="413"/>
      <c r="J819" s="414"/>
      <c r="K819" s="415"/>
      <c r="L819" s="415"/>
      <c r="M819" s="415"/>
      <c r="N819" s="415"/>
      <c r="O819" s="415"/>
      <c r="P819" s="415"/>
    </row>
    <row r="820" spans="1:16">
      <c r="A820" s="80" t="str">
        <f t="shared" si="99"/>
        <v/>
      </c>
      <c r="B820" s="80" t="str">
        <f t="shared" si="100"/>
        <v/>
      </c>
      <c r="C820" s="80" t="str">
        <f t="shared" si="101"/>
        <v/>
      </c>
      <c r="D820" s="80" t="str">
        <f t="shared" si="102"/>
        <v/>
      </c>
      <c r="E820" s="80" t="str">
        <f t="shared" si="103"/>
        <v/>
      </c>
      <c r="F820" s="80" t="str">
        <f t="shared" si="105"/>
        <v/>
      </c>
      <c r="G820" s="80" t="str">
        <f t="shared" si="105"/>
        <v/>
      </c>
      <c r="H820" s="80" t="str">
        <f t="shared" si="105"/>
        <v/>
      </c>
      <c r="I820" s="413"/>
      <c r="J820" s="414"/>
      <c r="K820" s="415"/>
      <c r="L820" s="415"/>
      <c r="M820" s="415"/>
      <c r="N820" s="415"/>
      <c r="O820" s="415"/>
      <c r="P820" s="415"/>
    </row>
    <row r="821" spans="1:16">
      <c r="A821" s="80" t="str">
        <f t="shared" si="99"/>
        <v/>
      </c>
      <c r="B821" s="80" t="str">
        <f t="shared" si="100"/>
        <v/>
      </c>
      <c r="C821" s="80" t="str">
        <f t="shared" si="101"/>
        <v/>
      </c>
      <c r="D821" s="80" t="str">
        <f t="shared" si="102"/>
        <v/>
      </c>
      <c r="E821" s="80" t="str">
        <f t="shared" si="103"/>
        <v/>
      </c>
      <c r="F821" s="80" t="str">
        <f t="shared" si="105"/>
        <v/>
      </c>
      <c r="G821" s="80" t="str">
        <f t="shared" si="105"/>
        <v/>
      </c>
      <c r="H821" s="80" t="str">
        <f t="shared" si="105"/>
        <v/>
      </c>
      <c r="I821" s="413"/>
      <c r="J821" s="414"/>
      <c r="K821" s="415"/>
      <c r="L821" s="415"/>
      <c r="M821" s="415"/>
      <c r="N821" s="415"/>
      <c r="O821" s="415"/>
      <c r="P821" s="415"/>
    </row>
    <row r="822" spans="1:16">
      <c r="A822" s="80" t="str">
        <f t="shared" si="99"/>
        <v/>
      </c>
      <c r="B822" s="80" t="str">
        <f t="shared" si="100"/>
        <v/>
      </c>
      <c r="C822" s="80" t="str">
        <f t="shared" si="101"/>
        <v/>
      </c>
      <c r="D822" s="80" t="str">
        <f t="shared" si="102"/>
        <v/>
      </c>
      <c r="E822" s="80" t="str">
        <f t="shared" si="103"/>
        <v/>
      </c>
      <c r="F822" s="80" t="str">
        <f t="shared" si="105"/>
        <v/>
      </c>
      <c r="G822" s="80" t="str">
        <f t="shared" si="105"/>
        <v/>
      </c>
      <c r="H822" s="80" t="str">
        <f t="shared" si="105"/>
        <v/>
      </c>
      <c r="I822" s="413"/>
      <c r="J822" s="414"/>
      <c r="K822" s="415"/>
      <c r="L822" s="415"/>
      <c r="M822" s="415"/>
      <c r="N822" s="415"/>
      <c r="O822" s="415"/>
      <c r="P822" s="415"/>
    </row>
    <row r="823" spans="1:16">
      <c r="A823" s="80" t="str">
        <f t="shared" si="99"/>
        <v/>
      </c>
      <c r="B823" s="80" t="str">
        <f t="shared" si="100"/>
        <v/>
      </c>
      <c r="C823" s="80" t="str">
        <f t="shared" si="101"/>
        <v/>
      </c>
      <c r="D823" s="80" t="str">
        <f t="shared" si="102"/>
        <v/>
      </c>
      <c r="E823" s="80" t="str">
        <f t="shared" si="103"/>
        <v/>
      </c>
      <c r="F823" s="80" t="str">
        <f t="shared" si="105"/>
        <v/>
      </c>
      <c r="G823" s="80" t="str">
        <f t="shared" si="105"/>
        <v/>
      </c>
      <c r="H823" s="80" t="str">
        <f t="shared" si="105"/>
        <v/>
      </c>
      <c r="I823" s="413"/>
      <c r="J823" s="414"/>
      <c r="K823" s="415"/>
      <c r="L823" s="415"/>
      <c r="M823" s="415"/>
      <c r="N823" s="415"/>
      <c r="O823" s="415"/>
      <c r="P823" s="415"/>
    </row>
    <row r="824" spans="1:16">
      <c r="A824" s="80" t="str">
        <f t="shared" si="99"/>
        <v/>
      </c>
      <c r="B824" s="80" t="str">
        <f t="shared" si="100"/>
        <v/>
      </c>
      <c r="C824" s="80" t="str">
        <f t="shared" si="101"/>
        <v/>
      </c>
      <c r="D824" s="80" t="str">
        <f t="shared" si="102"/>
        <v/>
      </c>
      <c r="E824" s="80" t="str">
        <f t="shared" si="103"/>
        <v/>
      </c>
      <c r="F824" s="80" t="str">
        <f t="shared" si="105"/>
        <v/>
      </c>
      <c r="G824" s="80" t="str">
        <f t="shared" si="105"/>
        <v/>
      </c>
      <c r="H824" s="80" t="str">
        <f t="shared" si="105"/>
        <v/>
      </c>
      <c r="I824" s="413"/>
      <c r="J824" s="414"/>
      <c r="K824" s="415"/>
      <c r="L824" s="415"/>
      <c r="M824" s="415"/>
      <c r="N824" s="415"/>
      <c r="O824" s="415"/>
      <c r="P824" s="415"/>
    </row>
    <row r="825" spans="1:16">
      <c r="A825" s="80" t="str">
        <f t="shared" si="99"/>
        <v/>
      </c>
      <c r="B825" s="80" t="str">
        <f t="shared" si="100"/>
        <v/>
      </c>
      <c r="C825" s="80" t="str">
        <f t="shared" si="101"/>
        <v/>
      </c>
      <c r="D825" s="80" t="str">
        <f t="shared" si="102"/>
        <v/>
      </c>
      <c r="E825" s="80" t="str">
        <f t="shared" si="103"/>
        <v/>
      </c>
      <c r="F825" s="80" t="str">
        <f t="shared" ref="F825:H844" si="106">IF(Cptes1="","",LEFT(Cptes1,7))</f>
        <v/>
      </c>
      <c r="G825" s="80" t="str">
        <f t="shared" si="106"/>
        <v/>
      </c>
      <c r="H825" s="80" t="str">
        <f t="shared" si="106"/>
        <v/>
      </c>
      <c r="I825" s="413"/>
      <c r="J825" s="414"/>
      <c r="K825" s="415"/>
      <c r="L825" s="415"/>
      <c r="M825" s="415"/>
      <c r="N825" s="415"/>
      <c r="O825" s="415"/>
      <c r="P825" s="415"/>
    </row>
    <row r="826" spans="1:16">
      <c r="A826" s="80" t="str">
        <f t="shared" si="99"/>
        <v/>
      </c>
      <c r="B826" s="80" t="str">
        <f t="shared" si="100"/>
        <v/>
      </c>
      <c r="C826" s="80" t="str">
        <f t="shared" si="101"/>
        <v/>
      </c>
      <c r="D826" s="80" t="str">
        <f t="shared" si="102"/>
        <v/>
      </c>
      <c r="E826" s="80" t="str">
        <f t="shared" si="103"/>
        <v/>
      </c>
      <c r="F826" s="80" t="str">
        <f t="shared" si="106"/>
        <v/>
      </c>
      <c r="G826" s="80" t="str">
        <f t="shared" si="106"/>
        <v/>
      </c>
      <c r="H826" s="80" t="str">
        <f t="shared" si="106"/>
        <v/>
      </c>
      <c r="I826" s="413"/>
      <c r="J826" s="414"/>
      <c r="K826" s="415"/>
      <c r="L826" s="415"/>
      <c r="M826" s="415"/>
      <c r="N826" s="415"/>
      <c r="O826" s="415"/>
      <c r="P826" s="415"/>
    </row>
    <row r="827" spans="1:16">
      <c r="A827" s="80" t="str">
        <f t="shared" si="99"/>
        <v/>
      </c>
      <c r="B827" s="80" t="str">
        <f t="shared" si="100"/>
        <v/>
      </c>
      <c r="C827" s="80" t="str">
        <f t="shared" si="101"/>
        <v/>
      </c>
      <c r="D827" s="80" t="str">
        <f t="shared" si="102"/>
        <v/>
      </c>
      <c r="E827" s="80" t="str">
        <f t="shared" si="103"/>
        <v/>
      </c>
      <c r="F827" s="80" t="str">
        <f t="shared" si="106"/>
        <v/>
      </c>
      <c r="G827" s="80" t="str">
        <f t="shared" si="106"/>
        <v/>
      </c>
      <c r="H827" s="80" t="str">
        <f t="shared" si="106"/>
        <v/>
      </c>
      <c r="I827" s="413"/>
      <c r="J827" s="414"/>
      <c r="K827" s="415"/>
      <c r="L827" s="415"/>
      <c r="M827" s="415"/>
      <c r="N827" s="415"/>
      <c r="O827" s="415"/>
      <c r="P827" s="415"/>
    </row>
    <row r="828" spans="1:16">
      <c r="A828" s="80" t="str">
        <f t="shared" si="99"/>
        <v/>
      </c>
      <c r="B828" s="80" t="str">
        <f t="shared" si="100"/>
        <v/>
      </c>
      <c r="C828" s="80" t="str">
        <f t="shared" si="101"/>
        <v/>
      </c>
      <c r="D828" s="80" t="str">
        <f t="shared" si="102"/>
        <v/>
      </c>
      <c r="E828" s="80" t="str">
        <f t="shared" si="103"/>
        <v/>
      </c>
      <c r="F828" s="80" t="str">
        <f t="shared" si="106"/>
        <v/>
      </c>
      <c r="G828" s="80" t="str">
        <f t="shared" si="106"/>
        <v/>
      </c>
      <c r="H828" s="80" t="str">
        <f t="shared" si="106"/>
        <v/>
      </c>
      <c r="I828" s="413"/>
      <c r="J828" s="414"/>
      <c r="K828" s="415"/>
      <c r="L828" s="415"/>
      <c r="M828" s="415"/>
      <c r="N828" s="415"/>
      <c r="O828" s="415"/>
      <c r="P828" s="415"/>
    </row>
    <row r="829" spans="1:16">
      <c r="A829" s="80" t="str">
        <f t="shared" si="99"/>
        <v/>
      </c>
      <c r="B829" s="80" t="str">
        <f t="shared" si="100"/>
        <v/>
      </c>
      <c r="C829" s="80" t="str">
        <f t="shared" si="101"/>
        <v/>
      </c>
      <c r="D829" s="80" t="str">
        <f t="shared" si="102"/>
        <v/>
      </c>
      <c r="E829" s="80" t="str">
        <f t="shared" si="103"/>
        <v/>
      </c>
      <c r="F829" s="80" t="str">
        <f t="shared" si="106"/>
        <v/>
      </c>
      <c r="G829" s="80" t="str">
        <f t="shared" si="106"/>
        <v/>
      </c>
      <c r="H829" s="80" t="str">
        <f t="shared" si="106"/>
        <v/>
      </c>
      <c r="I829" s="413"/>
      <c r="J829" s="414"/>
      <c r="K829" s="415"/>
      <c r="L829" s="415"/>
      <c r="M829" s="415"/>
      <c r="N829" s="415"/>
      <c r="O829" s="415"/>
      <c r="P829" s="415"/>
    </row>
    <row r="830" spans="1:16">
      <c r="A830" s="80" t="str">
        <f t="shared" si="99"/>
        <v/>
      </c>
      <c r="B830" s="80" t="str">
        <f t="shared" si="100"/>
        <v/>
      </c>
      <c r="C830" s="80" t="str">
        <f t="shared" si="101"/>
        <v/>
      </c>
      <c r="D830" s="80" t="str">
        <f t="shared" si="102"/>
        <v/>
      </c>
      <c r="E830" s="80" t="str">
        <f t="shared" si="103"/>
        <v/>
      </c>
      <c r="F830" s="80" t="str">
        <f t="shared" si="106"/>
        <v/>
      </c>
      <c r="G830" s="80" t="str">
        <f t="shared" si="106"/>
        <v/>
      </c>
      <c r="H830" s="80" t="str">
        <f t="shared" si="106"/>
        <v/>
      </c>
      <c r="I830" s="413"/>
      <c r="J830" s="414"/>
      <c r="K830" s="415"/>
      <c r="L830" s="415"/>
      <c r="M830" s="415"/>
      <c r="N830" s="415"/>
      <c r="O830" s="415"/>
      <c r="P830" s="415"/>
    </row>
    <row r="831" spans="1:16">
      <c r="A831" s="80" t="str">
        <f t="shared" si="99"/>
        <v/>
      </c>
      <c r="B831" s="80" t="str">
        <f t="shared" si="100"/>
        <v/>
      </c>
      <c r="C831" s="80" t="str">
        <f t="shared" si="101"/>
        <v/>
      </c>
      <c r="D831" s="80" t="str">
        <f t="shared" si="102"/>
        <v/>
      </c>
      <c r="E831" s="80" t="str">
        <f t="shared" si="103"/>
        <v/>
      </c>
      <c r="F831" s="80" t="str">
        <f t="shared" si="106"/>
        <v/>
      </c>
      <c r="G831" s="80" t="str">
        <f t="shared" si="106"/>
        <v/>
      </c>
      <c r="H831" s="80" t="str">
        <f t="shared" si="106"/>
        <v/>
      </c>
      <c r="I831" s="413"/>
      <c r="J831" s="414"/>
      <c r="K831" s="415"/>
      <c r="L831" s="415"/>
      <c r="M831" s="415"/>
      <c r="N831" s="415"/>
      <c r="O831" s="415"/>
      <c r="P831" s="415"/>
    </row>
    <row r="832" spans="1:16">
      <c r="A832" s="80" t="str">
        <f t="shared" si="99"/>
        <v/>
      </c>
      <c r="B832" s="80" t="str">
        <f t="shared" si="100"/>
        <v/>
      </c>
      <c r="C832" s="80" t="str">
        <f t="shared" si="101"/>
        <v/>
      </c>
      <c r="D832" s="80" t="str">
        <f t="shared" si="102"/>
        <v/>
      </c>
      <c r="E832" s="80" t="str">
        <f t="shared" si="103"/>
        <v/>
      </c>
      <c r="F832" s="80" t="str">
        <f t="shared" si="106"/>
        <v/>
      </c>
      <c r="G832" s="80" t="str">
        <f t="shared" si="106"/>
        <v/>
      </c>
      <c r="H832" s="80" t="str">
        <f t="shared" si="106"/>
        <v/>
      </c>
      <c r="I832" s="413"/>
      <c r="J832" s="414"/>
      <c r="K832" s="415"/>
      <c r="L832" s="415"/>
      <c r="M832" s="415"/>
      <c r="N832" s="415"/>
      <c r="O832" s="415"/>
      <c r="P832" s="415"/>
    </row>
    <row r="833" spans="1:16">
      <c r="A833" s="80" t="str">
        <f t="shared" si="99"/>
        <v/>
      </c>
      <c r="B833" s="80" t="str">
        <f t="shared" si="100"/>
        <v/>
      </c>
      <c r="C833" s="80" t="str">
        <f t="shared" si="101"/>
        <v/>
      </c>
      <c r="D833" s="80" t="str">
        <f t="shared" si="102"/>
        <v/>
      </c>
      <c r="E833" s="80" t="str">
        <f t="shared" si="103"/>
        <v/>
      </c>
      <c r="F833" s="80" t="str">
        <f t="shared" si="106"/>
        <v/>
      </c>
      <c r="G833" s="80" t="str">
        <f t="shared" si="106"/>
        <v/>
      </c>
      <c r="H833" s="80" t="str">
        <f t="shared" si="106"/>
        <v/>
      </c>
      <c r="I833" s="413"/>
      <c r="J833" s="414"/>
      <c r="K833" s="415"/>
      <c r="L833" s="415"/>
      <c r="M833" s="415"/>
      <c r="N833" s="415"/>
      <c r="O833" s="415"/>
      <c r="P833" s="415"/>
    </row>
    <row r="834" spans="1:16">
      <c r="A834" s="80" t="str">
        <f t="shared" si="99"/>
        <v/>
      </c>
      <c r="B834" s="80" t="str">
        <f t="shared" si="100"/>
        <v/>
      </c>
      <c r="C834" s="80" t="str">
        <f t="shared" si="101"/>
        <v/>
      </c>
      <c r="D834" s="80" t="str">
        <f t="shared" si="102"/>
        <v/>
      </c>
      <c r="E834" s="80" t="str">
        <f t="shared" si="103"/>
        <v/>
      </c>
      <c r="F834" s="80" t="str">
        <f t="shared" si="106"/>
        <v/>
      </c>
      <c r="G834" s="80" t="str">
        <f t="shared" si="106"/>
        <v/>
      </c>
      <c r="H834" s="80" t="str">
        <f t="shared" si="106"/>
        <v/>
      </c>
      <c r="I834" s="413"/>
      <c r="J834" s="414"/>
      <c r="K834" s="415"/>
      <c r="L834" s="415"/>
      <c r="M834" s="415"/>
      <c r="N834" s="415"/>
      <c r="O834" s="415"/>
      <c r="P834" s="415"/>
    </row>
    <row r="835" spans="1:16">
      <c r="A835" s="80" t="str">
        <f t="shared" si="99"/>
        <v/>
      </c>
      <c r="B835" s="80" t="str">
        <f t="shared" si="100"/>
        <v/>
      </c>
      <c r="C835" s="80" t="str">
        <f t="shared" si="101"/>
        <v/>
      </c>
      <c r="D835" s="80" t="str">
        <f t="shared" si="102"/>
        <v/>
      </c>
      <c r="E835" s="80" t="str">
        <f t="shared" si="103"/>
        <v/>
      </c>
      <c r="F835" s="80" t="str">
        <f t="shared" si="106"/>
        <v/>
      </c>
      <c r="G835" s="80" t="str">
        <f t="shared" si="106"/>
        <v/>
      </c>
      <c r="H835" s="80" t="str">
        <f t="shared" si="106"/>
        <v/>
      </c>
      <c r="I835" s="413"/>
      <c r="J835" s="414"/>
      <c r="K835" s="415"/>
      <c r="L835" s="415"/>
      <c r="M835" s="415"/>
      <c r="N835" s="415"/>
      <c r="O835" s="415"/>
      <c r="P835" s="415"/>
    </row>
    <row r="836" spans="1:16">
      <c r="A836" s="80" t="str">
        <f t="shared" si="99"/>
        <v/>
      </c>
      <c r="B836" s="80" t="str">
        <f t="shared" si="100"/>
        <v/>
      </c>
      <c r="C836" s="80" t="str">
        <f t="shared" si="101"/>
        <v/>
      </c>
      <c r="D836" s="80" t="str">
        <f t="shared" si="102"/>
        <v/>
      </c>
      <c r="E836" s="80" t="str">
        <f t="shared" si="103"/>
        <v/>
      </c>
      <c r="F836" s="80" t="str">
        <f t="shared" si="106"/>
        <v/>
      </c>
      <c r="G836" s="80" t="str">
        <f t="shared" si="106"/>
        <v/>
      </c>
      <c r="H836" s="80" t="str">
        <f t="shared" si="106"/>
        <v/>
      </c>
      <c r="I836" s="413"/>
      <c r="J836" s="414"/>
      <c r="K836" s="415"/>
      <c r="L836" s="415"/>
      <c r="M836" s="415"/>
      <c r="N836" s="415"/>
      <c r="O836" s="415"/>
      <c r="P836" s="415"/>
    </row>
    <row r="837" spans="1:16">
      <c r="A837" s="80" t="str">
        <f t="shared" ref="A837:A900" si="107">IF(Cptes1="","",LEFT(Cptes1,2))</f>
        <v/>
      </c>
      <c r="B837" s="80" t="str">
        <f t="shared" ref="B837:B900" si="108">IF(Cptes1="","",LEFT(Cptes1,3))</f>
        <v/>
      </c>
      <c r="C837" s="80" t="str">
        <f t="shared" ref="C837:C900" si="109">IF(Cptes1="","",LEFT(Cptes1,4))</f>
        <v/>
      </c>
      <c r="D837" s="80" t="str">
        <f t="shared" ref="D837:D900" si="110">IF(Cptes1="","",LEFT(Cptes1,5))</f>
        <v/>
      </c>
      <c r="E837" s="80" t="str">
        <f t="shared" ref="E837:E900" si="111">IF(Cptes1="","",LEFT(Cptes1,6))</f>
        <v/>
      </c>
      <c r="F837" s="80" t="str">
        <f t="shared" si="106"/>
        <v/>
      </c>
      <c r="G837" s="80" t="str">
        <f t="shared" si="106"/>
        <v/>
      </c>
      <c r="H837" s="80" t="str">
        <f t="shared" si="106"/>
        <v/>
      </c>
      <c r="I837" s="413"/>
      <c r="J837" s="414"/>
      <c r="K837" s="415"/>
      <c r="L837" s="415"/>
      <c r="M837" s="415"/>
      <c r="N837" s="415"/>
      <c r="O837" s="415"/>
      <c r="P837" s="415"/>
    </row>
    <row r="838" spans="1:16">
      <c r="A838" s="80" t="str">
        <f t="shared" si="107"/>
        <v/>
      </c>
      <c r="B838" s="80" t="str">
        <f t="shared" si="108"/>
        <v/>
      </c>
      <c r="C838" s="80" t="str">
        <f t="shared" si="109"/>
        <v/>
      </c>
      <c r="D838" s="80" t="str">
        <f t="shared" si="110"/>
        <v/>
      </c>
      <c r="E838" s="80" t="str">
        <f t="shared" si="111"/>
        <v/>
      </c>
      <c r="F838" s="80" t="str">
        <f t="shared" si="106"/>
        <v/>
      </c>
      <c r="G838" s="80" t="str">
        <f t="shared" si="106"/>
        <v/>
      </c>
      <c r="H838" s="80" t="str">
        <f t="shared" si="106"/>
        <v/>
      </c>
      <c r="I838" s="413"/>
      <c r="J838" s="414"/>
      <c r="K838" s="415"/>
      <c r="L838" s="415"/>
      <c r="M838" s="415"/>
      <c r="N838" s="415"/>
      <c r="O838" s="415"/>
      <c r="P838" s="415"/>
    </row>
    <row r="839" spans="1:16">
      <c r="A839" s="80" t="str">
        <f t="shared" si="107"/>
        <v/>
      </c>
      <c r="B839" s="80" t="str">
        <f t="shared" si="108"/>
        <v/>
      </c>
      <c r="C839" s="80" t="str">
        <f t="shared" si="109"/>
        <v/>
      </c>
      <c r="D839" s="80" t="str">
        <f t="shared" si="110"/>
        <v/>
      </c>
      <c r="E839" s="80" t="str">
        <f t="shared" si="111"/>
        <v/>
      </c>
      <c r="F839" s="80" t="str">
        <f t="shared" si="106"/>
        <v/>
      </c>
      <c r="G839" s="80" t="str">
        <f t="shared" si="106"/>
        <v/>
      </c>
      <c r="H839" s="80" t="str">
        <f t="shared" si="106"/>
        <v/>
      </c>
      <c r="I839" s="413"/>
      <c r="J839" s="414"/>
      <c r="K839" s="415"/>
      <c r="L839" s="415"/>
      <c r="M839" s="415"/>
      <c r="N839" s="415"/>
      <c r="O839" s="415"/>
      <c r="P839" s="415"/>
    </row>
    <row r="840" spans="1:16">
      <c r="A840" s="80" t="str">
        <f t="shared" si="107"/>
        <v/>
      </c>
      <c r="B840" s="80" t="str">
        <f t="shared" si="108"/>
        <v/>
      </c>
      <c r="C840" s="80" t="str">
        <f t="shared" si="109"/>
        <v/>
      </c>
      <c r="D840" s="80" t="str">
        <f t="shared" si="110"/>
        <v/>
      </c>
      <c r="E840" s="80" t="str">
        <f t="shared" si="111"/>
        <v/>
      </c>
      <c r="F840" s="80" t="str">
        <f t="shared" si="106"/>
        <v/>
      </c>
      <c r="G840" s="80" t="str">
        <f t="shared" si="106"/>
        <v/>
      </c>
      <c r="H840" s="80" t="str">
        <f t="shared" si="106"/>
        <v/>
      </c>
      <c r="I840" s="413"/>
      <c r="J840" s="414"/>
      <c r="K840" s="415"/>
      <c r="L840" s="415"/>
      <c r="M840" s="415"/>
      <c r="N840" s="415"/>
      <c r="O840" s="415"/>
      <c r="P840" s="415"/>
    </row>
    <row r="841" spans="1:16">
      <c r="A841" s="80" t="str">
        <f t="shared" si="107"/>
        <v/>
      </c>
      <c r="B841" s="80" t="str">
        <f t="shared" si="108"/>
        <v/>
      </c>
      <c r="C841" s="80" t="str">
        <f t="shared" si="109"/>
        <v/>
      </c>
      <c r="D841" s="80" t="str">
        <f t="shared" si="110"/>
        <v/>
      </c>
      <c r="E841" s="80" t="str">
        <f t="shared" si="111"/>
        <v/>
      </c>
      <c r="F841" s="80" t="str">
        <f t="shared" si="106"/>
        <v/>
      </c>
      <c r="G841" s="80" t="str">
        <f t="shared" si="106"/>
        <v/>
      </c>
      <c r="H841" s="80" t="str">
        <f t="shared" si="106"/>
        <v/>
      </c>
      <c r="I841" s="413"/>
      <c r="J841" s="414"/>
      <c r="K841" s="415"/>
      <c r="L841" s="415"/>
      <c r="M841" s="415"/>
      <c r="N841" s="415"/>
      <c r="O841" s="415"/>
      <c r="P841" s="415"/>
    </row>
    <row r="842" spans="1:16">
      <c r="A842" s="80" t="str">
        <f t="shared" si="107"/>
        <v/>
      </c>
      <c r="B842" s="80" t="str">
        <f t="shared" si="108"/>
        <v/>
      </c>
      <c r="C842" s="80" t="str">
        <f t="shared" si="109"/>
        <v/>
      </c>
      <c r="D842" s="80" t="str">
        <f t="shared" si="110"/>
        <v/>
      </c>
      <c r="E842" s="80" t="str">
        <f t="shared" si="111"/>
        <v/>
      </c>
      <c r="F842" s="80" t="str">
        <f t="shared" si="106"/>
        <v/>
      </c>
      <c r="G842" s="80" t="str">
        <f t="shared" si="106"/>
        <v/>
      </c>
      <c r="H842" s="80" t="str">
        <f t="shared" si="106"/>
        <v/>
      </c>
      <c r="I842" s="413"/>
      <c r="J842" s="414"/>
      <c r="K842" s="415"/>
      <c r="L842" s="415"/>
      <c r="M842" s="415"/>
      <c r="N842" s="415"/>
      <c r="O842" s="415"/>
      <c r="P842" s="415"/>
    </row>
    <row r="843" spans="1:16">
      <c r="A843" s="80" t="str">
        <f t="shared" si="107"/>
        <v/>
      </c>
      <c r="B843" s="80" t="str">
        <f t="shared" si="108"/>
        <v/>
      </c>
      <c r="C843" s="80" t="str">
        <f t="shared" si="109"/>
        <v/>
      </c>
      <c r="D843" s="80" t="str">
        <f t="shared" si="110"/>
        <v/>
      </c>
      <c r="E843" s="80" t="str">
        <f t="shared" si="111"/>
        <v/>
      </c>
      <c r="F843" s="80" t="str">
        <f t="shared" si="106"/>
        <v/>
      </c>
      <c r="G843" s="80" t="str">
        <f t="shared" si="106"/>
        <v/>
      </c>
      <c r="H843" s="80" t="str">
        <f t="shared" si="106"/>
        <v/>
      </c>
      <c r="I843" s="413"/>
      <c r="J843" s="414"/>
      <c r="K843" s="415"/>
      <c r="L843" s="415"/>
      <c r="M843" s="415"/>
      <c r="N843" s="415"/>
      <c r="O843" s="415"/>
      <c r="P843" s="415"/>
    </row>
    <row r="844" spans="1:16">
      <c r="A844" s="80" t="str">
        <f t="shared" si="107"/>
        <v/>
      </c>
      <c r="B844" s="80" t="str">
        <f t="shared" si="108"/>
        <v/>
      </c>
      <c r="C844" s="80" t="str">
        <f t="shared" si="109"/>
        <v/>
      </c>
      <c r="D844" s="80" t="str">
        <f t="shared" si="110"/>
        <v/>
      </c>
      <c r="E844" s="80" t="str">
        <f t="shared" si="111"/>
        <v/>
      </c>
      <c r="F844" s="80" t="str">
        <f t="shared" si="106"/>
        <v/>
      </c>
      <c r="G844" s="80" t="str">
        <f t="shared" si="106"/>
        <v/>
      </c>
      <c r="H844" s="80" t="str">
        <f t="shared" si="106"/>
        <v/>
      </c>
      <c r="I844" s="413"/>
      <c r="J844" s="414"/>
      <c r="K844" s="415"/>
      <c r="L844" s="415"/>
      <c r="M844" s="415"/>
      <c r="N844" s="415"/>
      <c r="O844" s="415"/>
      <c r="P844" s="415"/>
    </row>
    <row r="845" spans="1:16">
      <c r="A845" s="80" t="str">
        <f t="shared" si="107"/>
        <v/>
      </c>
      <c r="B845" s="80" t="str">
        <f t="shared" si="108"/>
        <v/>
      </c>
      <c r="C845" s="80" t="str">
        <f t="shared" si="109"/>
        <v/>
      </c>
      <c r="D845" s="80" t="str">
        <f t="shared" si="110"/>
        <v/>
      </c>
      <c r="E845" s="80" t="str">
        <f t="shared" si="111"/>
        <v/>
      </c>
      <c r="F845" s="80" t="str">
        <f t="shared" ref="F845:H864" si="112">IF(Cptes1="","",LEFT(Cptes1,7))</f>
        <v/>
      </c>
      <c r="G845" s="80" t="str">
        <f t="shared" si="112"/>
        <v/>
      </c>
      <c r="H845" s="80" t="str">
        <f t="shared" si="112"/>
        <v/>
      </c>
      <c r="I845" s="413"/>
      <c r="J845" s="414"/>
      <c r="K845" s="415"/>
      <c r="L845" s="415"/>
      <c r="M845" s="415"/>
      <c r="N845" s="415"/>
      <c r="O845" s="415"/>
      <c r="P845" s="415"/>
    </row>
    <row r="846" spans="1:16">
      <c r="A846" s="80" t="str">
        <f t="shared" si="107"/>
        <v/>
      </c>
      <c r="B846" s="80" t="str">
        <f t="shared" si="108"/>
        <v/>
      </c>
      <c r="C846" s="80" t="str">
        <f t="shared" si="109"/>
        <v/>
      </c>
      <c r="D846" s="80" t="str">
        <f t="shared" si="110"/>
        <v/>
      </c>
      <c r="E846" s="80" t="str">
        <f t="shared" si="111"/>
        <v/>
      </c>
      <c r="F846" s="80" t="str">
        <f t="shared" si="112"/>
        <v/>
      </c>
      <c r="G846" s="80" t="str">
        <f t="shared" si="112"/>
        <v/>
      </c>
      <c r="H846" s="80" t="str">
        <f t="shared" si="112"/>
        <v/>
      </c>
      <c r="I846" s="413"/>
      <c r="J846" s="414"/>
      <c r="K846" s="415"/>
      <c r="L846" s="415"/>
      <c r="M846" s="415"/>
      <c r="N846" s="415"/>
      <c r="O846" s="415"/>
      <c r="P846" s="415"/>
    </row>
    <row r="847" spans="1:16">
      <c r="A847" s="80" t="str">
        <f t="shared" si="107"/>
        <v/>
      </c>
      <c r="B847" s="80" t="str">
        <f t="shared" si="108"/>
        <v/>
      </c>
      <c r="C847" s="80" t="str">
        <f t="shared" si="109"/>
        <v/>
      </c>
      <c r="D847" s="80" t="str">
        <f t="shared" si="110"/>
        <v/>
      </c>
      <c r="E847" s="80" t="str">
        <f t="shared" si="111"/>
        <v/>
      </c>
      <c r="F847" s="80" t="str">
        <f t="shared" si="112"/>
        <v/>
      </c>
      <c r="G847" s="80" t="str">
        <f t="shared" si="112"/>
        <v/>
      </c>
      <c r="H847" s="80" t="str">
        <f t="shared" si="112"/>
        <v/>
      </c>
      <c r="I847" s="413"/>
      <c r="J847" s="414"/>
      <c r="K847" s="415"/>
      <c r="L847" s="415"/>
      <c r="M847" s="415"/>
      <c r="N847" s="415"/>
      <c r="O847" s="415"/>
      <c r="P847" s="415"/>
    </row>
    <row r="848" spans="1:16">
      <c r="A848" s="80" t="str">
        <f t="shared" si="107"/>
        <v/>
      </c>
      <c r="B848" s="80" t="str">
        <f t="shared" si="108"/>
        <v/>
      </c>
      <c r="C848" s="80" t="str">
        <f t="shared" si="109"/>
        <v/>
      </c>
      <c r="D848" s="80" t="str">
        <f t="shared" si="110"/>
        <v/>
      </c>
      <c r="E848" s="80" t="str">
        <f t="shared" si="111"/>
        <v/>
      </c>
      <c r="F848" s="80" t="str">
        <f t="shared" si="112"/>
        <v/>
      </c>
      <c r="G848" s="80" t="str">
        <f t="shared" si="112"/>
        <v/>
      </c>
      <c r="H848" s="80" t="str">
        <f t="shared" si="112"/>
        <v/>
      </c>
      <c r="I848" s="413"/>
      <c r="J848" s="414"/>
      <c r="K848" s="415"/>
      <c r="L848" s="415"/>
      <c r="M848" s="415"/>
      <c r="N848" s="415"/>
      <c r="O848" s="415"/>
      <c r="P848" s="415"/>
    </row>
    <row r="849" spans="1:16">
      <c r="A849" s="80" t="str">
        <f t="shared" si="107"/>
        <v/>
      </c>
      <c r="B849" s="80" t="str">
        <f t="shared" si="108"/>
        <v/>
      </c>
      <c r="C849" s="80" t="str">
        <f t="shared" si="109"/>
        <v/>
      </c>
      <c r="D849" s="80" t="str">
        <f t="shared" si="110"/>
        <v/>
      </c>
      <c r="E849" s="80" t="str">
        <f t="shared" si="111"/>
        <v/>
      </c>
      <c r="F849" s="80" t="str">
        <f t="shared" si="112"/>
        <v/>
      </c>
      <c r="G849" s="80" t="str">
        <f t="shared" si="112"/>
        <v/>
      </c>
      <c r="H849" s="80" t="str">
        <f t="shared" si="112"/>
        <v/>
      </c>
      <c r="I849" s="413"/>
      <c r="J849" s="414"/>
      <c r="K849" s="415"/>
      <c r="L849" s="415"/>
      <c r="M849" s="415"/>
      <c r="N849" s="415"/>
      <c r="O849" s="415"/>
      <c r="P849" s="415"/>
    </row>
    <row r="850" spans="1:16">
      <c r="A850" s="80" t="str">
        <f t="shared" si="107"/>
        <v/>
      </c>
      <c r="B850" s="80" t="str">
        <f t="shared" si="108"/>
        <v/>
      </c>
      <c r="C850" s="80" t="str">
        <f t="shared" si="109"/>
        <v/>
      </c>
      <c r="D850" s="80" t="str">
        <f t="shared" si="110"/>
        <v/>
      </c>
      <c r="E850" s="80" t="str">
        <f t="shared" si="111"/>
        <v/>
      </c>
      <c r="F850" s="80" t="str">
        <f t="shared" si="112"/>
        <v/>
      </c>
      <c r="G850" s="80" t="str">
        <f t="shared" si="112"/>
        <v/>
      </c>
      <c r="H850" s="80" t="str">
        <f t="shared" si="112"/>
        <v/>
      </c>
      <c r="I850" s="413"/>
      <c r="J850" s="414"/>
      <c r="K850" s="415"/>
      <c r="L850" s="415"/>
      <c r="M850" s="415"/>
      <c r="N850" s="415"/>
      <c r="O850" s="415"/>
      <c r="P850" s="415"/>
    </row>
    <row r="851" spans="1:16">
      <c r="A851" s="80" t="str">
        <f t="shared" si="107"/>
        <v/>
      </c>
      <c r="B851" s="80" t="str">
        <f t="shared" si="108"/>
        <v/>
      </c>
      <c r="C851" s="80" t="str">
        <f t="shared" si="109"/>
        <v/>
      </c>
      <c r="D851" s="80" t="str">
        <f t="shared" si="110"/>
        <v/>
      </c>
      <c r="E851" s="80" t="str">
        <f t="shared" si="111"/>
        <v/>
      </c>
      <c r="F851" s="80" t="str">
        <f t="shared" si="112"/>
        <v/>
      </c>
      <c r="G851" s="80" t="str">
        <f t="shared" si="112"/>
        <v/>
      </c>
      <c r="H851" s="80" t="str">
        <f t="shared" si="112"/>
        <v/>
      </c>
      <c r="I851" s="413"/>
      <c r="J851" s="414"/>
      <c r="K851" s="415"/>
      <c r="L851" s="415"/>
      <c r="M851" s="415"/>
      <c r="N851" s="415"/>
      <c r="O851" s="415"/>
      <c r="P851" s="415"/>
    </row>
    <row r="852" spans="1:16">
      <c r="A852" s="80" t="str">
        <f t="shared" si="107"/>
        <v/>
      </c>
      <c r="B852" s="80" t="str">
        <f t="shared" si="108"/>
        <v/>
      </c>
      <c r="C852" s="80" t="str">
        <f t="shared" si="109"/>
        <v/>
      </c>
      <c r="D852" s="80" t="str">
        <f t="shared" si="110"/>
        <v/>
      </c>
      <c r="E852" s="80" t="str">
        <f t="shared" si="111"/>
        <v/>
      </c>
      <c r="F852" s="80" t="str">
        <f t="shared" si="112"/>
        <v/>
      </c>
      <c r="G852" s="80" t="str">
        <f t="shared" si="112"/>
        <v/>
      </c>
      <c r="H852" s="80" t="str">
        <f t="shared" si="112"/>
        <v/>
      </c>
      <c r="I852" s="413"/>
      <c r="J852" s="414"/>
      <c r="K852" s="415"/>
      <c r="L852" s="415"/>
      <c r="M852" s="415"/>
      <c r="N852" s="415"/>
      <c r="O852" s="415"/>
      <c r="P852" s="415"/>
    </row>
    <row r="853" spans="1:16">
      <c r="A853" s="80" t="str">
        <f t="shared" si="107"/>
        <v/>
      </c>
      <c r="B853" s="80" t="str">
        <f t="shared" si="108"/>
        <v/>
      </c>
      <c r="C853" s="80" t="str">
        <f t="shared" si="109"/>
        <v/>
      </c>
      <c r="D853" s="80" t="str">
        <f t="shared" si="110"/>
        <v/>
      </c>
      <c r="E853" s="80" t="str">
        <f t="shared" si="111"/>
        <v/>
      </c>
      <c r="F853" s="80" t="str">
        <f t="shared" si="112"/>
        <v/>
      </c>
      <c r="G853" s="80" t="str">
        <f t="shared" si="112"/>
        <v/>
      </c>
      <c r="H853" s="80" t="str">
        <f t="shared" si="112"/>
        <v/>
      </c>
      <c r="I853" s="413"/>
      <c r="J853" s="414"/>
      <c r="K853" s="415"/>
      <c r="L853" s="415"/>
      <c r="M853" s="415"/>
      <c r="N853" s="415"/>
      <c r="O853" s="415"/>
      <c r="P853" s="415"/>
    </row>
    <row r="854" spans="1:16">
      <c r="A854" s="80" t="str">
        <f t="shared" si="107"/>
        <v/>
      </c>
      <c r="B854" s="80" t="str">
        <f t="shared" si="108"/>
        <v/>
      </c>
      <c r="C854" s="80" t="str">
        <f t="shared" si="109"/>
        <v/>
      </c>
      <c r="D854" s="80" t="str">
        <f t="shared" si="110"/>
        <v/>
      </c>
      <c r="E854" s="80" t="str">
        <f t="shared" si="111"/>
        <v/>
      </c>
      <c r="F854" s="80" t="str">
        <f t="shared" si="112"/>
        <v/>
      </c>
      <c r="G854" s="80" t="str">
        <f t="shared" si="112"/>
        <v/>
      </c>
      <c r="H854" s="80" t="str">
        <f t="shared" si="112"/>
        <v/>
      </c>
      <c r="I854" s="413"/>
      <c r="J854" s="414"/>
      <c r="K854" s="415"/>
      <c r="L854" s="415"/>
      <c r="M854" s="415"/>
      <c r="N854" s="415"/>
      <c r="O854" s="415"/>
      <c r="P854" s="415"/>
    </row>
    <row r="855" spans="1:16">
      <c r="A855" s="80" t="str">
        <f t="shared" si="107"/>
        <v/>
      </c>
      <c r="B855" s="80" t="str">
        <f t="shared" si="108"/>
        <v/>
      </c>
      <c r="C855" s="80" t="str">
        <f t="shared" si="109"/>
        <v/>
      </c>
      <c r="D855" s="80" t="str">
        <f t="shared" si="110"/>
        <v/>
      </c>
      <c r="E855" s="80" t="str">
        <f t="shared" si="111"/>
        <v/>
      </c>
      <c r="F855" s="80" t="str">
        <f t="shared" si="112"/>
        <v/>
      </c>
      <c r="G855" s="80" t="str">
        <f t="shared" si="112"/>
        <v/>
      </c>
      <c r="H855" s="80" t="str">
        <f t="shared" si="112"/>
        <v/>
      </c>
      <c r="I855" s="413"/>
      <c r="J855" s="414"/>
      <c r="K855" s="415"/>
      <c r="L855" s="415"/>
      <c r="M855" s="415"/>
      <c r="N855" s="415"/>
      <c r="O855" s="415"/>
      <c r="P855" s="415"/>
    </row>
    <row r="856" spans="1:16">
      <c r="A856" s="80" t="str">
        <f t="shared" si="107"/>
        <v/>
      </c>
      <c r="B856" s="80" t="str">
        <f t="shared" si="108"/>
        <v/>
      </c>
      <c r="C856" s="80" t="str">
        <f t="shared" si="109"/>
        <v/>
      </c>
      <c r="D856" s="80" t="str">
        <f t="shared" si="110"/>
        <v/>
      </c>
      <c r="E856" s="80" t="str">
        <f t="shared" si="111"/>
        <v/>
      </c>
      <c r="F856" s="80" t="str">
        <f t="shared" si="112"/>
        <v/>
      </c>
      <c r="G856" s="80" t="str">
        <f t="shared" si="112"/>
        <v/>
      </c>
      <c r="H856" s="80" t="str">
        <f t="shared" si="112"/>
        <v/>
      </c>
      <c r="I856" s="413"/>
      <c r="J856" s="414"/>
      <c r="K856" s="415"/>
      <c r="L856" s="415"/>
      <c r="M856" s="415"/>
      <c r="N856" s="415"/>
      <c r="O856" s="415"/>
      <c r="P856" s="415"/>
    </row>
    <row r="857" spans="1:16">
      <c r="A857" s="80" t="str">
        <f t="shared" si="107"/>
        <v/>
      </c>
      <c r="B857" s="80" t="str">
        <f t="shared" si="108"/>
        <v/>
      </c>
      <c r="C857" s="80" t="str">
        <f t="shared" si="109"/>
        <v/>
      </c>
      <c r="D857" s="80" t="str">
        <f t="shared" si="110"/>
        <v/>
      </c>
      <c r="E857" s="80" t="str">
        <f t="shared" si="111"/>
        <v/>
      </c>
      <c r="F857" s="80" t="str">
        <f t="shared" si="112"/>
        <v/>
      </c>
      <c r="G857" s="80" t="str">
        <f t="shared" si="112"/>
        <v/>
      </c>
      <c r="H857" s="80" t="str">
        <f t="shared" si="112"/>
        <v/>
      </c>
      <c r="I857" s="413"/>
      <c r="J857" s="414"/>
      <c r="K857" s="415"/>
      <c r="L857" s="415"/>
      <c r="M857" s="415"/>
      <c r="N857" s="415"/>
      <c r="O857" s="415"/>
      <c r="P857" s="415"/>
    </row>
    <row r="858" spans="1:16">
      <c r="A858" s="80" t="str">
        <f t="shared" si="107"/>
        <v/>
      </c>
      <c r="B858" s="80" t="str">
        <f t="shared" si="108"/>
        <v/>
      </c>
      <c r="C858" s="80" t="str">
        <f t="shared" si="109"/>
        <v/>
      </c>
      <c r="D858" s="80" t="str">
        <f t="shared" si="110"/>
        <v/>
      </c>
      <c r="E858" s="80" t="str">
        <f t="shared" si="111"/>
        <v/>
      </c>
      <c r="F858" s="80" t="str">
        <f t="shared" si="112"/>
        <v/>
      </c>
      <c r="G858" s="80" t="str">
        <f t="shared" si="112"/>
        <v/>
      </c>
      <c r="H858" s="80" t="str">
        <f t="shared" si="112"/>
        <v/>
      </c>
      <c r="I858" s="413"/>
      <c r="J858" s="414"/>
      <c r="K858" s="415"/>
      <c r="L858" s="415"/>
      <c r="M858" s="415"/>
      <c r="N858" s="415"/>
      <c r="O858" s="415"/>
      <c r="P858" s="415"/>
    </row>
    <row r="859" spans="1:16">
      <c r="A859" s="80" t="str">
        <f t="shared" si="107"/>
        <v/>
      </c>
      <c r="B859" s="80" t="str">
        <f t="shared" si="108"/>
        <v/>
      </c>
      <c r="C859" s="80" t="str">
        <f t="shared" si="109"/>
        <v/>
      </c>
      <c r="D859" s="80" t="str">
        <f t="shared" si="110"/>
        <v/>
      </c>
      <c r="E859" s="80" t="str">
        <f t="shared" si="111"/>
        <v/>
      </c>
      <c r="F859" s="80" t="str">
        <f t="shared" si="112"/>
        <v/>
      </c>
      <c r="G859" s="80" t="str">
        <f t="shared" si="112"/>
        <v/>
      </c>
      <c r="H859" s="80" t="str">
        <f t="shared" si="112"/>
        <v/>
      </c>
      <c r="I859" s="413"/>
      <c r="J859" s="414"/>
      <c r="K859" s="415"/>
      <c r="L859" s="415"/>
      <c r="M859" s="415"/>
      <c r="N859" s="415"/>
      <c r="O859" s="415"/>
      <c r="P859" s="415"/>
    </row>
    <row r="860" spans="1:16">
      <c r="A860" s="80" t="str">
        <f t="shared" si="107"/>
        <v/>
      </c>
      <c r="B860" s="80" t="str">
        <f t="shared" si="108"/>
        <v/>
      </c>
      <c r="C860" s="80" t="str">
        <f t="shared" si="109"/>
        <v/>
      </c>
      <c r="D860" s="80" t="str">
        <f t="shared" si="110"/>
        <v/>
      </c>
      <c r="E860" s="80" t="str">
        <f t="shared" si="111"/>
        <v/>
      </c>
      <c r="F860" s="80" t="str">
        <f t="shared" si="112"/>
        <v/>
      </c>
      <c r="G860" s="80" t="str">
        <f t="shared" si="112"/>
        <v/>
      </c>
      <c r="H860" s="80" t="str">
        <f t="shared" si="112"/>
        <v/>
      </c>
      <c r="I860" s="413"/>
      <c r="J860" s="414"/>
      <c r="K860" s="415"/>
      <c r="L860" s="415"/>
      <c r="M860" s="415"/>
      <c r="N860" s="415"/>
      <c r="O860" s="415"/>
      <c r="P860" s="415"/>
    </row>
    <row r="861" spans="1:16">
      <c r="A861" s="80" t="str">
        <f t="shared" si="107"/>
        <v/>
      </c>
      <c r="B861" s="80" t="str">
        <f t="shared" si="108"/>
        <v/>
      </c>
      <c r="C861" s="80" t="str">
        <f t="shared" si="109"/>
        <v/>
      </c>
      <c r="D861" s="80" t="str">
        <f t="shared" si="110"/>
        <v/>
      </c>
      <c r="E861" s="80" t="str">
        <f t="shared" si="111"/>
        <v/>
      </c>
      <c r="F861" s="80" t="str">
        <f t="shared" si="112"/>
        <v/>
      </c>
      <c r="G861" s="80" t="str">
        <f t="shared" si="112"/>
        <v/>
      </c>
      <c r="H861" s="80" t="str">
        <f t="shared" si="112"/>
        <v/>
      </c>
      <c r="I861" s="413"/>
      <c r="J861" s="414"/>
      <c r="K861" s="415"/>
      <c r="L861" s="415"/>
      <c r="M861" s="415"/>
      <c r="N861" s="415"/>
      <c r="O861" s="415"/>
      <c r="P861" s="415"/>
    </row>
    <row r="862" spans="1:16">
      <c r="A862" s="80" t="str">
        <f t="shared" si="107"/>
        <v/>
      </c>
      <c r="B862" s="80" t="str">
        <f t="shared" si="108"/>
        <v/>
      </c>
      <c r="C862" s="80" t="str">
        <f t="shared" si="109"/>
        <v/>
      </c>
      <c r="D862" s="80" t="str">
        <f t="shared" si="110"/>
        <v/>
      </c>
      <c r="E862" s="80" t="str">
        <f t="shared" si="111"/>
        <v/>
      </c>
      <c r="F862" s="80" t="str">
        <f t="shared" si="112"/>
        <v/>
      </c>
      <c r="G862" s="80" t="str">
        <f t="shared" si="112"/>
        <v/>
      </c>
      <c r="H862" s="80" t="str">
        <f t="shared" si="112"/>
        <v/>
      </c>
      <c r="I862" s="413"/>
      <c r="J862" s="414"/>
      <c r="K862" s="415"/>
      <c r="L862" s="415"/>
      <c r="M862" s="415"/>
      <c r="N862" s="415"/>
      <c r="O862" s="415"/>
      <c r="P862" s="415"/>
    </row>
    <row r="863" spans="1:16">
      <c r="A863" s="80" t="str">
        <f t="shared" si="107"/>
        <v/>
      </c>
      <c r="B863" s="80" t="str">
        <f t="shared" si="108"/>
        <v/>
      </c>
      <c r="C863" s="80" t="str">
        <f t="shared" si="109"/>
        <v/>
      </c>
      <c r="D863" s="80" t="str">
        <f t="shared" si="110"/>
        <v/>
      </c>
      <c r="E863" s="80" t="str">
        <f t="shared" si="111"/>
        <v/>
      </c>
      <c r="F863" s="80" t="str">
        <f t="shared" si="112"/>
        <v/>
      </c>
      <c r="G863" s="80" t="str">
        <f t="shared" si="112"/>
        <v/>
      </c>
      <c r="H863" s="80" t="str">
        <f t="shared" si="112"/>
        <v/>
      </c>
      <c r="I863" s="413"/>
      <c r="J863" s="414"/>
      <c r="K863" s="415"/>
      <c r="L863" s="415"/>
      <c r="M863" s="415"/>
      <c r="N863" s="415"/>
      <c r="O863" s="415"/>
      <c r="P863" s="415"/>
    </row>
    <row r="864" spans="1:16">
      <c r="A864" s="80" t="str">
        <f t="shared" si="107"/>
        <v/>
      </c>
      <c r="B864" s="80" t="str">
        <f t="shared" si="108"/>
        <v/>
      </c>
      <c r="C864" s="80" t="str">
        <f t="shared" si="109"/>
        <v/>
      </c>
      <c r="D864" s="80" t="str">
        <f t="shared" si="110"/>
        <v/>
      </c>
      <c r="E864" s="80" t="str">
        <f t="shared" si="111"/>
        <v/>
      </c>
      <c r="F864" s="80" t="str">
        <f t="shared" si="112"/>
        <v/>
      </c>
      <c r="G864" s="80" t="str">
        <f t="shared" si="112"/>
        <v/>
      </c>
      <c r="H864" s="80" t="str">
        <f t="shared" si="112"/>
        <v/>
      </c>
      <c r="I864" s="413"/>
      <c r="J864" s="414"/>
      <c r="K864" s="415"/>
      <c r="L864" s="415"/>
      <c r="M864" s="415"/>
      <c r="N864" s="415"/>
      <c r="O864" s="415"/>
      <c r="P864" s="415"/>
    </row>
    <row r="865" spans="1:16">
      <c r="A865" s="80" t="str">
        <f t="shared" si="107"/>
        <v/>
      </c>
      <c r="B865" s="80" t="str">
        <f t="shared" si="108"/>
        <v/>
      </c>
      <c r="C865" s="80" t="str">
        <f t="shared" si="109"/>
        <v/>
      </c>
      <c r="D865" s="80" t="str">
        <f t="shared" si="110"/>
        <v/>
      </c>
      <c r="E865" s="80" t="str">
        <f t="shared" si="111"/>
        <v/>
      </c>
      <c r="F865" s="80" t="str">
        <f t="shared" ref="F865:H884" si="113">IF(Cptes1="","",LEFT(Cptes1,7))</f>
        <v/>
      </c>
      <c r="G865" s="80" t="str">
        <f t="shared" si="113"/>
        <v/>
      </c>
      <c r="H865" s="80" t="str">
        <f t="shared" si="113"/>
        <v/>
      </c>
      <c r="I865" s="413"/>
      <c r="J865" s="414"/>
      <c r="K865" s="415"/>
      <c r="L865" s="415"/>
      <c r="M865" s="415"/>
      <c r="N865" s="415"/>
      <c r="O865" s="415"/>
      <c r="P865" s="415"/>
    </row>
    <row r="866" spans="1:16">
      <c r="A866" s="80" t="str">
        <f t="shared" si="107"/>
        <v/>
      </c>
      <c r="B866" s="80" t="str">
        <f t="shared" si="108"/>
        <v/>
      </c>
      <c r="C866" s="80" t="str">
        <f t="shared" si="109"/>
        <v/>
      </c>
      <c r="D866" s="80" t="str">
        <f t="shared" si="110"/>
        <v/>
      </c>
      <c r="E866" s="80" t="str">
        <f t="shared" si="111"/>
        <v/>
      </c>
      <c r="F866" s="80" t="str">
        <f t="shared" si="113"/>
        <v/>
      </c>
      <c r="G866" s="80" t="str">
        <f t="shared" si="113"/>
        <v/>
      </c>
      <c r="H866" s="80" t="str">
        <f t="shared" si="113"/>
        <v/>
      </c>
      <c r="I866" s="413"/>
      <c r="J866" s="414"/>
      <c r="K866" s="415"/>
      <c r="L866" s="415"/>
      <c r="M866" s="415"/>
      <c r="N866" s="415"/>
      <c r="O866" s="415"/>
      <c r="P866" s="415"/>
    </row>
    <row r="867" spans="1:16">
      <c r="A867" s="80" t="str">
        <f t="shared" si="107"/>
        <v/>
      </c>
      <c r="B867" s="80" t="str">
        <f t="shared" si="108"/>
        <v/>
      </c>
      <c r="C867" s="80" t="str">
        <f t="shared" si="109"/>
        <v/>
      </c>
      <c r="D867" s="80" t="str">
        <f t="shared" si="110"/>
        <v/>
      </c>
      <c r="E867" s="80" t="str">
        <f t="shared" si="111"/>
        <v/>
      </c>
      <c r="F867" s="80" t="str">
        <f t="shared" si="113"/>
        <v/>
      </c>
      <c r="G867" s="80" t="str">
        <f t="shared" si="113"/>
        <v/>
      </c>
      <c r="H867" s="80" t="str">
        <f t="shared" si="113"/>
        <v/>
      </c>
      <c r="I867" s="413"/>
      <c r="J867" s="414"/>
      <c r="K867" s="415"/>
      <c r="L867" s="415"/>
      <c r="M867" s="415"/>
      <c r="N867" s="415"/>
      <c r="O867" s="415"/>
      <c r="P867" s="415"/>
    </row>
    <row r="868" spans="1:16">
      <c r="A868" s="80" t="str">
        <f t="shared" si="107"/>
        <v/>
      </c>
      <c r="B868" s="80" t="str">
        <f t="shared" si="108"/>
        <v/>
      </c>
      <c r="C868" s="80" t="str">
        <f t="shared" si="109"/>
        <v/>
      </c>
      <c r="D868" s="80" t="str">
        <f t="shared" si="110"/>
        <v/>
      </c>
      <c r="E868" s="80" t="str">
        <f t="shared" si="111"/>
        <v/>
      </c>
      <c r="F868" s="80" t="str">
        <f t="shared" si="113"/>
        <v/>
      </c>
      <c r="G868" s="80" t="str">
        <f t="shared" si="113"/>
        <v/>
      </c>
      <c r="H868" s="80" t="str">
        <f t="shared" si="113"/>
        <v/>
      </c>
      <c r="I868" s="413"/>
      <c r="J868" s="414"/>
      <c r="K868" s="415"/>
      <c r="L868" s="415"/>
      <c r="M868" s="415"/>
      <c r="N868" s="415"/>
      <c r="O868" s="415"/>
      <c r="P868" s="415"/>
    </row>
    <row r="869" spans="1:16">
      <c r="A869" s="80" t="str">
        <f t="shared" si="107"/>
        <v/>
      </c>
      <c r="B869" s="80" t="str">
        <f t="shared" si="108"/>
        <v/>
      </c>
      <c r="C869" s="80" t="str">
        <f t="shared" si="109"/>
        <v/>
      </c>
      <c r="D869" s="80" t="str">
        <f t="shared" si="110"/>
        <v/>
      </c>
      <c r="E869" s="80" t="str">
        <f t="shared" si="111"/>
        <v/>
      </c>
      <c r="F869" s="80" t="str">
        <f t="shared" si="113"/>
        <v/>
      </c>
      <c r="G869" s="80" t="str">
        <f t="shared" si="113"/>
        <v/>
      </c>
      <c r="H869" s="80" t="str">
        <f t="shared" si="113"/>
        <v/>
      </c>
      <c r="I869" s="413"/>
      <c r="J869" s="414"/>
      <c r="K869" s="415"/>
      <c r="L869" s="415"/>
      <c r="M869" s="415"/>
      <c r="N869" s="415"/>
      <c r="O869" s="415"/>
      <c r="P869" s="415"/>
    </row>
    <row r="870" spans="1:16">
      <c r="A870" s="80" t="str">
        <f t="shared" si="107"/>
        <v/>
      </c>
      <c r="B870" s="80" t="str">
        <f t="shared" si="108"/>
        <v/>
      </c>
      <c r="C870" s="80" t="str">
        <f t="shared" si="109"/>
        <v/>
      </c>
      <c r="D870" s="80" t="str">
        <f t="shared" si="110"/>
        <v/>
      </c>
      <c r="E870" s="80" t="str">
        <f t="shared" si="111"/>
        <v/>
      </c>
      <c r="F870" s="80" t="str">
        <f t="shared" si="113"/>
        <v/>
      </c>
      <c r="G870" s="80" t="str">
        <f t="shared" si="113"/>
        <v/>
      </c>
      <c r="H870" s="80" t="str">
        <f t="shared" si="113"/>
        <v/>
      </c>
      <c r="I870" s="413"/>
      <c r="J870" s="414"/>
      <c r="K870" s="415"/>
      <c r="L870" s="415"/>
      <c r="M870" s="415"/>
      <c r="N870" s="415"/>
      <c r="O870" s="415"/>
      <c r="P870" s="415"/>
    </row>
    <row r="871" spans="1:16">
      <c r="A871" s="80" t="str">
        <f t="shared" si="107"/>
        <v/>
      </c>
      <c r="B871" s="80" t="str">
        <f t="shared" si="108"/>
        <v/>
      </c>
      <c r="C871" s="80" t="str">
        <f t="shared" si="109"/>
        <v/>
      </c>
      <c r="D871" s="80" t="str">
        <f t="shared" si="110"/>
        <v/>
      </c>
      <c r="E871" s="80" t="str">
        <f t="shared" si="111"/>
        <v/>
      </c>
      <c r="F871" s="80" t="str">
        <f t="shared" si="113"/>
        <v/>
      </c>
      <c r="G871" s="80" t="str">
        <f t="shared" si="113"/>
        <v/>
      </c>
      <c r="H871" s="80" t="str">
        <f t="shared" si="113"/>
        <v/>
      </c>
      <c r="I871" s="413"/>
      <c r="J871" s="414"/>
      <c r="K871" s="415"/>
      <c r="L871" s="415"/>
      <c r="M871" s="415"/>
      <c r="N871" s="415"/>
      <c r="O871" s="415"/>
      <c r="P871" s="415"/>
    </row>
    <row r="872" spans="1:16">
      <c r="A872" s="80" t="str">
        <f t="shared" si="107"/>
        <v/>
      </c>
      <c r="B872" s="80" t="str">
        <f t="shared" si="108"/>
        <v/>
      </c>
      <c r="C872" s="80" t="str">
        <f t="shared" si="109"/>
        <v/>
      </c>
      <c r="D872" s="80" t="str">
        <f t="shared" si="110"/>
        <v/>
      </c>
      <c r="E872" s="80" t="str">
        <f t="shared" si="111"/>
        <v/>
      </c>
      <c r="F872" s="80" t="str">
        <f t="shared" si="113"/>
        <v/>
      </c>
      <c r="G872" s="80" t="str">
        <f t="shared" si="113"/>
        <v/>
      </c>
      <c r="H872" s="80" t="str">
        <f t="shared" si="113"/>
        <v/>
      </c>
      <c r="I872" s="413"/>
      <c r="J872" s="414"/>
      <c r="K872" s="415"/>
      <c r="L872" s="415"/>
      <c r="M872" s="415"/>
      <c r="N872" s="415"/>
      <c r="O872" s="415"/>
      <c r="P872" s="415"/>
    </row>
    <row r="873" spans="1:16">
      <c r="A873" s="80" t="str">
        <f t="shared" si="107"/>
        <v/>
      </c>
      <c r="B873" s="80" t="str">
        <f t="shared" si="108"/>
        <v/>
      </c>
      <c r="C873" s="80" t="str">
        <f t="shared" si="109"/>
        <v/>
      </c>
      <c r="D873" s="80" t="str">
        <f t="shared" si="110"/>
        <v/>
      </c>
      <c r="E873" s="80" t="str">
        <f t="shared" si="111"/>
        <v/>
      </c>
      <c r="F873" s="80" t="str">
        <f t="shared" si="113"/>
        <v/>
      </c>
      <c r="G873" s="80" t="str">
        <f t="shared" si="113"/>
        <v/>
      </c>
      <c r="H873" s="80" t="str">
        <f t="shared" si="113"/>
        <v/>
      </c>
      <c r="I873" s="413"/>
      <c r="J873" s="414"/>
      <c r="K873" s="415"/>
      <c r="L873" s="415"/>
      <c r="M873" s="415"/>
      <c r="N873" s="415"/>
      <c r="O873" s="415"/>
      <c r="P873" s="415"/>
    </row>
    <row r="874" spans="1:16">
      <c r="A874" s="80" t="str">
        <f t="shared" si="107"/>
        <v/>
      </c>
      <c r="B874" s="80" t="str">
        <f t="shared" si="108"/>
        <v/>
      </c>
      <c r="C874" s="80" t="str">
        <f t="shared" si="109"/>
        <v/>
      </c>
      <c r="D874" s="80" t="str">
        <f t="shared" si="110"/>
        <v/>
      </c>
      <c r="E874" s="80" t="str">
        <f t="shared" si="111"/>
        <v/>
      </c>
      <c r="F874" s="80" t="str">
        <f t="shared" si="113"/>
        <v/>
      </c>
      <c r="G874" s="80" t="str">
        <f t="shared" si="113"/>
        <v/>
      </c>
      <c r="H874" s="80" t="str">
        <f t="shared" si="113"/>
        <v/>
      </c>
      <c r="I874" s="413"/>
      <c r="J874" s="414"/>
      <c r="K874" s="415"/>
      <c r="L874" s="415"/>
      <c r="M874" s="415"/>
      <c r="N874" s="415"/>
      <c r="O874" s="415"/>
      <c r="P874" s="415"/>
    </row>
    <row r="875" spans="1:16">
      <c r="A875" s="80" t="str">
        <f t="shared" si="107"/>
        <v/>
      </c>
      <c r="B875" s="80" t="str">
        <f t="shared" si="108"/>
        <v/>
      </c>
      <c r="C875" s="80" t="str">
        <f t="shared" si="109"/>
        <v/>
      </c>
      <c r="D875" s="80" t="str">
        <f t="shared" si="110"/>
        <v/>
      </c>
      <c r="E875" s="80" t="str">
        <f t="shared" si="111"/>
        <v/>
      </c>
      <c r="F875" s="80" t="str">
        <f t="shared" si="113"/>
        <v/>
      </c>
      <c r="G875" s="80" t="str">
        <f t="shared" si="113"/>
        <v/>
      </c>
      <c r="H875" s="80" t="str">
        <f t="shared" si="113"/>
        <v/>
      </c>
      <c r="I875" s="413"/>
      <c r="J875" s="414"/>
      <c r="K875" s="415"/>
      <c r="L875" s="415"/>
      <c r="M875" s="415"/>
      <c r="N875" s="415"/>
      <c r="O875" s="415"/>
      <c r="P875" s="415"/>
    </row>
    <row r="876" spans="1:16">
      <c r="A876" s="80" t="str">
        <f t="shared" si="107"/>
        <v/>
      </c>
      <c r="B876" s="80" t="str">
        <f t="shared" si="108"/>
        <v/>
      </c>
      <c r="C876" s="80" t="str">
        <f t="shared" si="109"/>
        <v/>
      </c>
      <c r="D876" s="80" t="str">
        <f t="shared" si="110"/>
        <v/>
      </c>
      <c r="E876" s="80" t="str">
        <f t="shared" si="111"/>
        <v/>
      </c>
      <c r="F876" s="80" t="str">
        <f t="shared" si="113"/>
        <v/>
      </c>
      <c r="G876" s="80" t="str">
        <f t="shared" si="113"/>
        <v/>
      </c>
      <c r="H876" s="80" t="str">
        <f t="shared" si="113"/>
        <v/>
      </c>
      <c r="I876" s="413"/>
      <c r="J876" s="414"/>
      <c r="K876" s="415"/>
      <c r="L876" s="415"/>
      <c r="M876" s="415"/>
      <c r="N876" s="415"/>
      <c r="O876" s="415"/>
      <c r="P876" s="415"/>
    </row>
    <row r="877" spans="1:16">
      <c r="A877" s="80" t="str">
        <f t="shared" si="107"/>
        <v/>
      </c>
      <c r="B877" s="80" t="str">
        <f t="shared" si="108"/>
        <v/>
      </c>
      <c r="C877" s="80" t="str">
        <f t="shared" si="109"/>
        <v/>
      </c>
      <c r="D877" s="80" t="str">
        <f t="shared" si="110"/>
        <v/>
      </c>
      <c r="E877" s="80" t="str">
        <f t="shared" si="111"/>
        <v/>
      </c>
      <c r="F877" s="80" t="str">
        <f t="shared" si="113"/>
        <v/>
      </c>
      <c r="G877" s="80" t="str">
        <f t="shared" si="113"/>
        <v/>
      </c>
      <c r="H877" s="80" t="str">
        <f t="shared" si="113"/>
        <v/>
      </c>
      <c r="I877" s="413"/>
      <c r="J877" s="414"/>
      <c r="K877" s="415"/>
      <c r="L877" s="415"/>
      <c r="M877" s="415"/>
      <c r="N877" s="415"/>
      <c r="O877" s="415"/>
      <c r="P877" s="415"/>
    </row>
    <row r="878" spans="1:16">
      <c r="A878" s="80" t="str">
        <f t="shared" si="107"/>
        <v/>
      </c>
      <c r="B878" s="80" t="str">
        <f t="shared" si="108"/>
        <v/>
      </c>
      <c r="C878" s="80" t="str">
        <f t="shared" si="109"/>
        <v/>
      </c>
      <c r="D878" s="80" t="str">
        <f t="shared" si="110"/>
        <v/>
      </c>
      <c r="E878" s="80" t="str">
        <f t="shared" si="111"/>
        <v/>
      </c>
      <c r="F878" s="80" t="str">
        <f t="shared" si="113"/>
        <v/>
      </c>
      <c r="G878" s="80" t="str">
        <f t="shared" si="113"/>
        <v/>
      </c>
      <c r="H878" s="80" t="str">
        <f t="shared" si="113"/>
        <v/>
      </c>
      <c r="I878" s="413"/>
      <c r="J878" s="414"/>
      <c r="K878" s="415"/>
      <c r="L878" s="415"/>
      <c r="M878" s="415"/>
      <c r="N878" s="415"/>
      <c r="O878" s="415"/>
      <c r="P878" s="415"/>
    </row>
    <row r="879" spans="1:16">
      <c r="A879" s="80" t="str">
        <f t="shared" si="107"/>
        <v/>
      </c>
      <c r="B879" s="80" t="str">
        <f t="shared" si="108"/>
        <v/>
      </c>
      <c r="C879" s="80" t="str">
        <f t="shared" si="109"/>
        <v/>
      </c>
      <c r="D879" s="80" t="str">
        <f t="shared" si="110"/>
        <v/>
      </c>
      <c r="E879" s="80" t="str">
        <f t="shared" si="111"/>
        <v/>
      </c>
      <c r="F879" s="80" t="str">
        <f t="shared" si="113"/>
        <v/>
      </c>
      <c r="G879" s="80" t="str">
        <f t="shared" si="113"/>
        <v/>
      </c>
      <c r="H879" s="80" t="str">
        <f t="shared" si="113"/>
        <v/>
      </c>
      <c r="I879" s="413"/>
      <c r="J879" s="414"/>
      <c r="K879" s="415"/>
      <c r="L879" s="415"/>
      <c r="M879" s="415"/>
      <c r="N879" s="415"/>
      <c r="O879" s="415"/>
      <c r="P879" s="415"/>
    </row>
    <row r="880" spans="1:16">
      <c r="A880" s="80" t="str">
        <f t="shared" si="107"/>
        <v/>
      </c>
      <c r="B880" s="80" t="str">
        <f t="shared" si="108"/>
        <v/>
      </c>
      <c r="C880" s="80" t="str">
        <f t="shared" si="109"/>
        <v/>
      </c>
      <c r="D880" s="80" t="str">
        <f t="shared" si="110"/>
        <v/>
      </c>
      <c r="E880" s="80" t="str">
        <f t="shared" si="111"/>
        <v/>
      </c>
      <c r="F880" s="80" t="str">
        <f t="shared" si="113"/>
        <v/>
      </c>
      <c r="G880" s="80" t="str">
        <f t="shared" si="113"/>
        <v/>
      </c>
      <c r="H880" s="80" t="str">
        <f t="shared" si="113"/>
        <v/>
      </c>
      <c r="I880" s="413"/>
      <c r="J880" s="414"/>
      <c r="K880" s="415"/>
      <c r="L880" s="415"/>
      <c r="M880" s="415"/>
      <c r="N880" s="415"/>
      <c r="O880" s="415"/>
      <c r="P880" s="415"/>
    </row>
    <row r="881" spans="1:16">
      <c r="A881" s="80" t="str">
        <f t="shared" si="107"/>
        <v/>
      </c>
      <c r="B881" s="80" t="str">
        <f t="shared" si="108"/>
        <v/>
      </c>
      <c r="C881" s="80" t="str">
        <f t="shared" si="109"/>
        <v/>
      </c>
      <c r="D881" s="80" t="str">
        <f t="shared" si="110"/>
        <v/>
      </c>
      <c r="E881" s="80" t="str">
        <f t="shared" si="111"/>
        <v/>
      </c>
      <c r="F881" s="80" t="str">
        <f t="shared" si="113"/>
        <v/>
      </c>
      <c r="G881" s="80" t="str">
        <f t="shared" si="113"/>
        <v/>
      </c>
      <c r="H881" s="80" t="str">
        <f t="shared" si="113"/>
        <v/>
      </c>
      <c r="I881" s="413"/>
      <c r="J881" s="414"/>
      <c r="K881" s="415"/>
      <c r="L881" s="415"/>
      <c r="M881" s="415"/>
      <c r="N881" s="415"/>
      <c r="O881" s="415"/>
      <c r="P881" s="415"/>
    </row>
    <row r="882" spans="1:16">
      <c r="A882" s="80" t="str">
        <f t="shared" si="107"/>
        <v/>
      </c>
      <c r="B882" s="80" t="str">
        <f t="shared" si="108"/>
        <v/>
      </c>
      <c r="C882" s="80" t="str">
        <f t="shared" si="109"/>
        <v/>
      </c>
      <c r="D882" s="80" t="str">
        <f t="shared" si="110"/>
        <v/>
      </c>
      <c r="E882" s="80" t="str">
        <f t="shared" si="111"/>
        <v/>
      </c>
      <c r="F882" s="80" t="str">
        <f t="shared" si="113"/>
        <v/>
      </c>
      <c r="G882" s="80" t="str">
        <f t="shared" si="113"/>
        <v/>
      </c>
      <c r="H882" s="80" t="str">
        <f t="shared" si="113"/>
        <v/>
      </c>
      <c r="I882" s="413"/>
      <c r="J882" s="414"/>
      <c r="K882" s="415"/>
      <c r="L882" s="415"/>
      <c r="M882" s="415"/>
      <c r="N882" s="415"/>
      <c r="O882" s="415"/>
      <c r="P882" s="415"/>
    </row>
    <row r="883" spans="1:16">
      <c r="A883" s="80" t="str">
        <f t="shared" si="107"/>
        <v/>
      </c>
      <c r="B883" s="80" t="str">
        <f t="shared" si="108"/>
        <v/>
      </c>
      <c r="C883" s="80" t="str">
        <f t="shared" si="109"/>
        <v/>
      </c>
      <c r="D883" s="80" t="str">
        <f t="shared" si="110"/>
        <v/>
      </c>
      <c r="E883" s="80" t="str">
        <f t="shared" si="111"/>
        <v/>
      </c>
      <c r="F883" s="80" t="str">
        <f t="shared" si="113"/>
        <v/>
      </c>
      <c r="G883" s="80" t="str">
        <f t="shared" si="113"/>
        <v/>
      </c>
      <c r="H883" s="80" t="str">
        <f t="shared" si="113"/>
        <v/>
      </c>
      <c r="I883" s="413"/>
      <c r="J883" s="414"/>
      <c r="K883" s="415"/>
      <c r="L883" s="415"/>
      <c r="M883" s="415"/>
      <c r="N883" s="415"/>
      <c r="O883" s="415"/>
      <c r="P883" s="415"/>
    </row>
    <row r="884" spans="1:16">
      <c r="A884" s="80" t="str">
        <f t="shared" si="107"/>
        <v/>
      </c>
      <c r="B884" s="80" t="str">
        <f t="shared" si="108"/>
        <v/>
      </c>
      <c r="C884" s="80" t="str">
        <f t="shared" si="109"/>
        <v/>
      </c>
      <c r="D884" s="80" t="str">
        <f t="shared" si="110"/>
        <v/>
      </c>
      <c r="E884" s="80" t="str">
        <f t="shared" si="111"/>
        <v/>
      </c>
      <c r="F884" s="80" t="str">
        <f t="shared" si="113"/>
        <v/>
      </c>
      <c r="G884" s="80" t="str">
        <f t="shared" si="113"/>
        <v/>
      </c>
      <c r="H884" s="80" t="str">
        <f t="shared" si="113"/>
        <v/>
      </c>
      <c r="I884" s="413"/>
      <c r="J884" s="414"/>
      <c r="K884" s="415"/>
      <c r="L884" s="415"/>
      <c r="M884" s="415"/>
      <c r="N884" s="415"/>
      <c r="O884" s="415"/>
      <c r="P884" s="415"/>
    </row>
    <row r="885" spans="1:16">
      <c r="A885" s="80" t="str">
        <f t="shared" si="107"/>
        <v/>
      </c>
      <c r="B885" s="80" t="str">
        <f t="shared" si="108"/>
        <v/>
      </c>
      <c r="C885" s="80" t="str">
        <f t="shared" si="109"/>
        <v/>
      </c>
      <c r="D885" s="80" t="str">
        <f t="shared" si="110"/>
        <v/>
      </c>
      <c r="E885" s="80" t="str">
        <f t="shared" si="111"/>
        <v/>
      </c>
      <c r="F885" s="80" t="str">
        <f t="shared" ref="F885:H904" si="114">IF(Cptes1="","",LEFT(Cptes1,7))</f>
        <v/>
      </c>
      <c r="G885" s="80" t="str">
        <f t="shared" si="114"/>
        <v/>
      </c>
      <c r="H885" s="80" t="str">
        <f t="shared" si="114"/>
        <v/>
      </c>
      <c r="I885" s="413"/>
      <c r="J885" s="414"/>
      <c r="K885" s="415"/>
      <c r="L885" s="415"/>
      <c r="M885" s="415"/>
      <c r="N885" s="415"/>
      <c r="O885" s="415"/>
      <c r="P885" s="415"/>
    </row>
    <row r="886" spans="1:16">
      <c r="A886" s="80" t="str">
        <f t="shared" si="107"/>
        <v/>
      </c>
      <c r="B886" s="80" t="str">
        <f t="shared" si="108"/>
        <v/>
      </c>
      <c r="C886" s="80" t="str">
        <f t="shared" si="109"/>
        <v/>
      </c>
      <c r="D886" s="80" t="str">
        <f t="shared" si="110"/>
        <v/>
      </c>
      <c r="E886" s="80" t="str">
        <f t="shared" si="111"/>
        <v/>
      </c>
      <c r="F886" s="80" t="str">
        <f t="shared" si="114"/>
        <v/>
      </c>
      <c r="G886" s="80" t="str">
        <f t="shared" si="114"/>
        <v/>
      </c>
      <c r="H886" s="80" t="str">
        <f t="shared" si="114"/>
        <v/>
      </c>
      <c r="I886" s="413"/>
      <c r="J886" s="414"/>
      <c r="K886" s="415"/>
      <c r="L886" s="415"/>
      <c r="M886" s="415"/>
      <c r="N886" s="415"/>
      <c r="O886" s="415"/>
      <c r="P886" s="415"/>
    </row>
    <row r="887" spans="1:16">
      <c r="A887" s="80" t="str">
        <f t="shared" si="107"/>
        <v/>
      </c>
      <c r="B887" s="80" t="str">
        <f t="shared" si="108"/>
        <v/>
      </c>
      <c r="C887" s="80" t="str">
        <f t="shared" si="109"/>
        <v/>
      </c>
      <c r="D887" s="80" t="str">
        <f t="shared" si="110"/>
        <v/>
      </c>
      <c r="E887" s="80" t="str">
        <f t="shared" si="111"/>
        <v/>
      </c>
      <c r="F887" s="80" t="str">
        <f t="shared" si="114"/>
        <v/>
      </c>
      <c r="G887" s="80" t="str">
        <f t="shared" si="114"/>
        <v/>
      </c>
      <c r="H887" s="80" t="str">
        <f t="shared" si="114"/>
        <v/>
      </c>
      <c r="I887" s="413"/>
      <c r="J887" s="414"/>
      <c r="K887" s="415"/>
      <c r="L887" s="415"/>
      <c r="M887" s="415"/>
      <c r="N887" s="415"/>
      <c r="O887" s="415"/>
      <c r="P887" s="415"/>
    </row>
    <row r="888" spans="1:16">
      <c r="A888" s="80" t="str">
        <f t="shared" si="107"/>
        <v/>
      </c>
      <c r="B888" s="80" t="str">
        <f t="shared" si="108"/>
        <v/>
      </c>
      <c r="C888" s="80" t="str">
        <f t="shared" si="109"/>
        <v/>
      </c>
      <c r="D888" s="80" t="str">
        <f t="shared" si="110"/>
        <v/>
      </c>
      <c r="E888" s="80" t="str">
        <f t="shared" si="111"/>
        <v/>
      </c>
      <c r="F888" s="80" t="str">
        <f t="shared" si="114"/>
        <v/>
      </c>
      <c r="G888" s="80" t="str">
        <f t="shared" si="114"/>
        <v/>
      </c>
      <c r="H888" s="80" t="str">
        <f t="shared" si="114"/>
        <v/>
      </c>
      <c r="I888" s="413"/>
      <c r="J888" s="414"/>
      <c r="K888" s="415"/>
      <c r="L888" s="415"/>
      <c r="M888" s="415"/>
      <c r="N888" s="415"/>
      <c r="O888" s="415"/>
      <c r="P888" s="415"/>
    </row>
    <row r="889" spans="1:16">
      <c r="A889" s="80" t="str">
        <f t="shared" si="107"/>
        <v/>
      </c>
      <c r="B889" s="80" t="str">
        <f t="shared" si="108"/>
        <v/>
      </c>
      <c r="C889" s="80" t="str">
        <f t="shared" si="109"/>
        <v/>
      </c>
      <c r="D889" s="80" t="str">
        <f t="shared" si="110"/>
        <v/>
      </c>
      <c r="E889" s="80" t="str">
        <f t="shared" si="111"/>
        <v/>
      </c>
      <c r="F889" s="80" t="str">
        <f t="shared" si="114"/>
        <v/>
      </c>
      <c r="G889" s="80" t="str">
        <f t="shared" si="114"/>
        <v/>
      </c>
      <c r="H889" s="80" t="str">
        <f t="shared" si="114"/>
        <v/>
      </c>
      <c r="I889" s="413"/>
      <c r="J889" s="414"/>
      <c r="K889" s="415"/>
      <c r="L889" s="415"/>
      <c r="M889" s="415"/>
      <c r="N889" s="415"/>
      <c r="O889" s="415"/>
      <c r="P889" s="415"/>
    </row>
    <row r="890" spans="1:16">
      <c r="A890" s="80" t="str">
        <f t="shared" si="107"/>
        <v/>
      </c>
      <c r="B890" s="80" t="str">
        <f t="shared" si="108"/>
        <v/>
      </c>
      <c r="C890" s="80" t="str">
        <f t="shared" si="109"/>
        <v/>
      </c>
      <c r="D890" s="80" t="str">
        <f t="shared" si="110"/>
        <v/>
      </c>
      <c r="E890" s="80" t="str">
        <f t="shared" si="111"/>
        <v/>
      </c>
      <c r="F890" s="80" t="str">
        <f t="shared" si="114"/>
        <v/>
      </c>
      <c r="G890" s="80" t="str">
        <f t="shared" si="114"/>
        <v/>
      </c>
      <c r="H890" s="80" t="str">
        <f t="shared" si="114"/>
        <v/>
      </c>
      <c r="I890" s="413"/>
      <c r="J890" s="414"/>
      <c r="K890" s="415"/>
      <c r="L890" s="415"/>
      <c r="M890" s="415"/>
      <c r="N890" s="415"/>
      <c r="O890" s="415"/>
      <c r="P890" s="415"/>
    </row>
    <row r="891" spans="1:16">
      <c r="A891" s="80" t="str">
        <f t="shared" si="107"/>
        <v/>
      </c>
      <c r="B891" s="80" t="str">
        <f t="shared" si="108"/>
        <v/>
      </c>
      <c r="C891" s="80" t="str">
        <f t="shared" si="109"/>
        <v/>
      </c>
      <c r="D891" s="80" t="str">
        <f t="shared" si="110"/>
        <v/>
      </c>
      <c r="E891" s="80" t="str">
        <f t="shared" si="111"/>
        <v/>
      </c>
      <c r="F891" s="80" t="str">
        <f t="shared" si="114"/>
        <v/>
      </c>
      <c r="G891" s="80" t="str">
        <f t="shared" si="114"/>
        <v/>
      </c>
      <c r="H891" s="80" t="str">
        <f t="shared" si="114"/>
        <v/>
      </c>
      <c r="I891" s="413"/>
      <c r="J891" s="414"/>
      <c r="K891" s="415"/>
      <c r="L891" s="415"/>
      <c r="M891" s="415"/>
      <c r="N891" s="415"/>
      <c r="O891" s="415"/>
      <c r="P891" s="415"/>
    </row>
    <row r="892" spans="1:16">
      <c r="A892" s="80" t="str">
        <f t="shared" si="107"/>
        <v/>
      </c>
      <c r="B892" s="80" t="str">
        <f t="shared" si="108"/>
        <v/>
      </c>
      <c r="C892" s="80" t="str">
        <f t="shared" si="109"/>
        <v/>
      </c>
      <c r="D892" s="80" t="str">
        <f t="shared" si="110"/>
        <v/>
      </c>
      <c r="E892" s="80" t="str">
        <f t="shared" si="111"/>
        <v/>
      </c>
      <c r="F892" s="80" t="str">
        <f t="shared" si="114"/>
        <v/>
      </c>
      <c r="G892" s="80" t="str">
        <f t="shared" si="114"/>
        <v/>
      </c>
      <c r="H892" s="80" t="str">
        <f t="shared" si="114"/>
        <v/>
      </c>
      <c r="I892" s="413"/>
      <c r="J892" s="414"/>
      <c r="K892" s="415"/>
      <c r="L892" s="415"/>
      <c r="M892" s="415"/>
      <c r="N892" s="415"/>
      <c r="O892" s="415"/>
      <c r="P892" s="415"/>
    </row>
    <row r="893" spans="1:16">
      <c r="A893" s="80" t="str">
        <f t="shared" si="107"/>
        <v/>
      </c>
      <c r="B893" s="80" t="str">
        <f t="shared" si="108"/>
        <v/>
      </c>
      <c r="C893" s="80" t="str">
        <f t="shared" si="109"/>
        <v/>
      </c>
      <c r="D893" s="80" t="str">
        <f t="shared" si="110"/>
        <v/>
      </c>
      <c r="E893" s="80" t="str">
        <f t="shared" si="111"/>
        <v/>
      </c>
      <c r="F893" s="80" t="str">
        <f t="shared" si="114"/>
        <v/>
      </c>
      <c r="G893" s="80" t="str">
        <f t="shared" si="114"/>
        <v/>
      </c>
      <c r="H893" s="80" t="str">
        <f t="shared" si="114"/>
        <v/>
      </c>
      <c r="I893" s="413"/>
      <c r="J893" s="414"/>
      <c r="K893" s="415"/>
      <c r="L893" s="415"/>
      <c r="M893" s="415"/>
      <c r="N893" s="415"/>
      <c r="O893" s="415"/>
      <c r="P893" s="415"/>
    </row>
    <row r="894" spans="1:16">
      <c r="A894" s="80" t="str">
        <f t="shared" si="107"/>
        <v/>
      </c>
      <c r="B894" s="80" t="str">
        <f t="shared" si="108"/>
        <v/>
      </c>
      <c r="C894" s="80" t="str">
        <f t="shared" si="109"/>
        <v/>
      </c>
      <c r="D894" s="80" t="str">
        <f t="shared" si="110"/>
        <v/>
      </c>
      <c r="E894" s="80" t="str">
        <f t="shared" si="111"/>
        <v/>
      </c>
      <c r="F894" s="80" t="str">
        <f t="shared" si="114"/>
        <v/>
      </c>
      <c r="G894" s="80" t="str">
        <f t="shared" si="114"/>
        <v/>
      </c>
      <c r="H894" s="80" t="str">
        <f t="shared" si="114"/>
        <v/>
      </c>
      <c r="I894" s="413"/>
      <c r="J894" s="414"/>
      <c r="K894" s="415"/>
      <c r="L894" s="415"/>
      <c r="M894" s="415"/>
      <c r="N894" s="415"/>
      <c r="O894" s="415"/>
      <c r="P894" s="415"/>
    </row>
    <row r="895" spans="1:16">
      <c r="A895" s="80" t="str">
        <f t="shared" si="107"/>
        <v/>
      </c>
      <c r="B895" s="80" t="str">
        <f t="shared" si="108"/>
        <v/>
      </c>
      <c r="C895" s="80" t="str">
        <f t="shared" si="109"/>
        <v/>
      </c>
      <c r="D895" s="80" t="str">
        <f t="shared" si="110"/>
        <v/>
      </c>
      <c r="E895" s="80" t="str">
        <f t="shared" si="111"/>
        <v/>
      </c>
      <c r="F895" s="80" t="str">
        <f t="shared" si="114"/>
        <v/>
      </c>
      <c r="G895" s="80" t="str">
        <f t="shared" si="114"/>
        <v/>
      </c>
      <c r="H895" s="80" t="str">
        <f t="shared" si="114"/>
        <v/>
      </c>
      <c r="I895" s="413"/>
      <c r="J895" s="414"/>
      <c r="K895" s="415"/>
      <c r="L895" s="415"/>
      <c r="M895" s="415"/>
      <c r="N895" s="415"/>
      <c r="O895" s="415"/>
      <c r="P895" s="415"/>
    </row>
    <row r="896" spans="1:16">
      <c r="A896" s="80" t="str">
        <f t="shared" si="107"/>
        <v/>
      </c>
      <c r="B896" s="80" t="str">
        <f t="shared" si="108"/>
        <v/>
      </c>
      <c r="C896" s="80" t="str">
        <f t="shared" si="109"/>
        <v/>
      </c>
      <c r="D896" s="80" t="str">
        <f t="shared" si="110"/>
        <v/>
      </c>
      <c r="E896" s="80" t="str">
        <f t="shared" si="111"/>
        <v/>
      </c>
      <c r="F896" s="80" t="str">
        <f t="shared" si="114"/>
        <v/>
      </c>
      <c r="G896" s="80" t="str">
        <f t="shared" si="114"/>
        <v/>
      </c>
      <c r="H896" s="80" t="str">
        <f t="shared" si="114"/>
        <v/>
      </c>
      <c r="I896" s="413"/>
      <c r="J896" s="414"/>
      <c r="K896" s="415"/>
      <c r="L896" s="415"/>
      <c r="M896" s="415"/>
      <c r="N896" s="415"/>
      <c r="O896" s="415"/>
      <c r="P896" s="415"/>
    </row>
    <row r="897" spans="1:16">
      <c r="A897" s="80" t="str">
        <f t="shared" si="107"/>
        <v/>
      </c>
      <c r="B897" s="80" t="str">
        <f t="shared" si="108"/>
        <v/>
      </c>
      <c r="C897" s="80" t="str">
        <f t="shared" si="109"/>
        <v/>
      </c>
      <c r="D897" s="80" t="str">
        <f t="shared" si="110"/>
        <v/>
      </c>
      <c r="E897" s="80" t="str">
        <f t="shared" si="111"/>
        <v/>
      </c>
      <c r="F897" s="80" t="str">
        <f t="shared" si="114"/>
        <v/>
      </c>
      <c r="G897" s="80" t="str">
        <f t="shared" si="114"/>
        <v/>
      </c>
      <c r="H897" s="80" t="str">
        <f t="shared" si="114"/>
        <v/>
      </c>
      <c r="I897" s="413"/>
      <c r="J897" s="414"/>
      <c r="K897" s="415"/>
      <c r="L897" s="415"/>
      <c r="M897" s="415"/>
      <c r="N897" s="415"/>
      <c r="O897" s="415"/>
      <c r="P897" s="415"/>
    </row>
    <row r="898" spans="1:16">
      <c r="A898" s="80" t="str">
        <f t="shared" si="107"/>
        <v/>
      </c>
      <c r="B898" s="80" t="str">
        <f t="shared" si="108"/>
        <v/>
      </c>
      <c r="C898" s="80" t="str">
        <f t="shared" si="109"/>
        <v/>
      </c>
      <c r="D898" s="80" t="str">
        <f t="shared" si="110"/>
        <v/>
      </c>
      <c r="E898" s="80" t="str">
        <f t="shared" si="111"/>
        <v/>
      </c>
      <c r="F898" s="80" t="str">
        <f t="shared" si="114"/>
        <v/>
      </c>
      <c r="G898" s="80" t="str">
        <f t="shared" si="114"/>
        <v/>
      </c>
      <c r="H898" s="80" t="str">
        <f t="shared" si="114"/>
        <v/>
      </c>
      <c r="I898" s="413"/>
      <c r="J898" s="414"/>
      <c r="K898" s="415"/>
      <c r="L898" s="415"/>
      <c r="M898" s="415"/>
      <c r="N898" s="415"/>
      <c r="O898" s="415"/>
      <c r="P898" s="415"/>
    </row>
    <row r="899" spans="1:16">
      <c r="A899" s="80" t="str">
        <f t="shared" si="107"/>
        <v/>
      </c>
      <c r="B899" s="80" t="str">
        <f t="shared" si="108"/>
        <v/>
      </c>
      <c r="C899" s="80" t="str">
        <f t="shared" si="109"/>
        <v/>
      </c>
      <c r="D899" s="80" t="str">
        <f t="shared" si="110"/>
        <v/>
      </c>
      <c r="E899" s="80" t="str">
        <f t="shared" si="111"/>
        <v/>
      </c>
      <c r="F899" s="80" t="str">
        <f t="shared" si="114"/>
        <v/>
      </c>
      <c r="G899" s="80" t="str">
        <f t="shared" si="114"/>
        <v/>
      </c>
      <c r="H899" s="80" t="str">
        <f t="shared" si="114"/>
        <v/>
      </c>
      <c r="I899" s="413"/>
      <c r="J899" s="414"/>
      <c r="K899" s="415"/>
      <c r="L899" s="415"/>
      <c r="M899" s="415"/>
      <c r="N899" s="415"/>
      <c r="O899" s="415"/>
      <c r="P899" s="415"/>
    </row>
    <row r="900" spans="1:16">
      <c r="A900" s="80" t="str">
        <f t="shared" si="107"/>
        <v/>
      </c>
      <c r="B900" s="80" t="str">
        <f t="shared" si="108"/>
        <v/>
      </c>
      <c r="C900" s="80" t="str">
        <f t="shared" si="109"/>
        <v/>
      </c>
      <c r="D900" s="80" t="str">
        <f t="shared" si="110"/>
        <v/>
      </c>
      <c r="E900" s="80" t="str">
        <f t="shared" si="111"/>
        <v/>
      </c>
      <c r="F900" s="80" t="str">
        <f t="shared" si="114"/>
        <v/>
      </c>
      <c r="G900" s="80" t="str">
        <f t="shared" si="114"/>
        <v/>
      </c>
      <c r="H900" s="80" t="str">
        <f t="shared" si="114"/>
        <v/>
      </c>
      <c r="I900" s="413"/>
      <c r="J900" s="414"/>
      <c r="K900" s="415"/>
      <c r="L900" s="415"/>
      <c r="M900" s="415"/>
      <c r="N900" s="415"/>
      <c r="O900" s="415"/>
      <c r="P900" s="415"/>
    </row>
    <row r="901" spans="1:16">
      <c r="A901" s="80" t="str">
        <f t="shared" ref="A901:A964" si="115">IF(Cptes1="","",LEFT(Cptes1,2))</f>
        <v/>
      </c>
      <c r="B901" s="80" t="str">
        <f t="shared" ref="B901:B964" si="116">IF(Cptes1="","",LEFT(Cptes1,3))</f>
        <v/>
      </c>
      <c r="C901" s="80" t="str">
        <f t="shared" ref="C901:C964" si="117">IF(Cptes1="","",LEFT(Cptes1,4))</f>
        <v/>
      </c>
      <c r="D901" s="80" t="str">
        <f t="shared" ref="D901:D964" si="118">IF(Cptes1="","",LEFT(Cptes1,5))</f>
        <v/>
      </c>
      <c r="E901" s="80" t="str">
        <f t="shared" ref="E901:E964" si="119">IF(Cptes1="","",LEFT(Cptes1,6))</f>
        <v/>
      </c>
      <c r="F901" s="80" t="str">
        <f t="shared" si="114"/>
        <v/>
      </c>
      <c r="G901" s="80" t="str">
        <f t="shared" si="114"/>
        <v/>
      </c>
      <c r="H901" s="80" t="str">
        <f t="shared" si="114"/>
        <v/>
      </c>
      <c r="I901" s="413"/>
      <c r="J901" s="414"/>
      <c r="K901" s="415"/>
      <c r="L901" s="415"/>
      <c r="M901" s="415"/>
      <c r="N901" s="415"/>
      <c r="O901" s="415"/>
      <c r="P901" s="415"/>
    </row>
    <row r="902" spans="1:16">
      <c r="A902" s="80" t="str">
        <f t="shared" si="115"/>
        <v/>
      </c>
      <c r="B902" s="80" t="str">
        <f t="shared" si="116"/>
        <v/>
      </c>
      <c r="C902" s="80" t="str">
        <f t="shared" si="117"/>
        <v/>
      </c>
      <c r="D902" s="80" t="str">
        <f t="shared" si="118"/>
        <v/>
      </c>
      <c r="E902" s="80" t="str">
        <f t="shared" si="119"/>
        <v/>
      </c>
      <c r="F902" s="80" t="str">
        <f t="shared" si="114"/>
        <v/>
      </c>
      <c r="G902" s="80" t="str">
        <f t="shared" si="114"/>
        <v/>
      </c>
      <c r="H902" s="80" t="str">
        <f t="shared" si="114"/>
        <v/>
      </c>
      <c r="I902" s="413"/>
      <c r="J902" s="414"/>
      <c r="K902" s="415"/>
      <c r="L902" s="415"/>
      <c r="M902" s="415"/>
      <c r="N902" s="415"/>
      <c r="O902" s="415"/>
      <c r="P902" s="415"/>
    </row>
    <row r="903" spans="1:16">
      <c r="A903" s="80" t="str">
        <f t="shared" si="115"/>
        <v/>
      </c>
      <c r="B903" s="80" t="str">
        <f t="shared" si="116"/>
        <v/>
      </c>
      <c r="C903" s="80" t="str">
        <f t="shared" si="117"/>
        <v/>
      </c>
      <c r="D903" s="80" t="str">
        <f t="shared" si="118"/>
        <v/>
      </c>
      <c r="E903" s="80" t="str">
        <f t="shared" si="119"/>
        <v/>
      </c>
      <c r="F903" s="80" t="str">
        <f t="shared" si="114"/>
        <v/>
      </c>
      <c r="G903" s="80" t="str">
        <f t="shared" si="114"/>
        <v/>
      </c>
      <c r="H903" s="80" t="str">
        <f t="shared" si="114"/>
        <v/>
      </c>
      <c r="I903" s="413"/>
      <c r="J903" s="414"/>
      <c r="K903" s="415"/>
      <c r="L903" s="415"/>
      <c r="M903" s="415"/>
      <c r="N903" s="415"/>
      <c r="O903" s="415"/>
      <c r="P903" s="415"/>
    </row>
    <row r="904" spans="1:16">
      <c r="A904" s="80" t="str">
        <f t="shared" si="115"/>
        <v/>
      </c>
      <c r="B904" s="80" t="str">
        <f t="shared" si="116"/>
        <v/>
      </c>
      <c r="C904" s="80" t="str">
        <f t="shared" si="117"/>
        <v/>
      </c>
      <c r="D904" s="80" t="str">
        <f t="shared" si="118"/>
        <v/>
      </c>
      <c r="E904" s="80" t="str">
        <f t="shared" si="119"/>
        <v/>
      </c>
      <c r="F904" s="80" t="str">
        <f t="shared" si="114"/>
        <v/>
      </c>
      <c r="G904" s="80" t="str">
        <f t="shared" si="114"/>
        <v/>
      </c>
      <c r="H904" s="80" t="str">
        <f t="shared" si="114"/>
        <v/>
      </c>
      <c r="I904" s="413"/>
      <c r="J904" s="414"/>
      <c r="K904" s="415"/>
      <c r="L904" s="415"/>
      <c r="M904" s="415"/>
      <c r="N904" s="415"/>
      <c r="O904" s="415"/>
      <c r="P904" s="415"/>
    </row>
    <row r="905" spans="1:16">
      <c r="A905" s="80" t="str">
        <f t="shared" si="115"/>
        <v/>
      </c>
      <c r="B905" s="80" t="str">
        <f t="shared" si="116"/>
        <v/>
      </c>
      <c r="C905" s="80" t="str">
        <f t="shared" si="117"/>
        <v/>
      </c>
      <c r="D905" s="80" t="str">
        <f t="shared" si="118"/>
        <v/>
      </c>
      <c r="E905" s="80" t="str">
        <f t="shared" si="119"/>
        <v/>
      </c>
      <c r="F905" s="80" t="str">
        <f t="shared" ref="F905:H924" si="120">IF(Cptes1="","",LEFT(Cptes1,7))</f>
        <v/>
      </c>
      <c r="G905" s="80" t="str">
        <f t="shared" si="120"/>
        <v/>
      </c>
      <c r="H905" s="80" t="str">
        <f t="shared" si="120"/>
        <v/>
      </c>
      <c r="I905" s="413"/>
      <c r="J905" s="414"/>
      <c r="K905" s="415"/>
      <c r="L905" s="415"/>
      <c r="M905" s="415"/>
      <c r="N905" s="415"/>
      <c r="O905" s="415"/>
      <c r="P905" s="415"/>
    </row>
    <row r="906" spans="1:16">
      <c r="A906" s="80" t="str">
        <f t="shared" si="115"/>
        <v/>
      </c>
      <c r="B906" s="80" t="str">
        <f t="shared" si="116"/>
        <v/>
      </c>
      <c r="C906" s="80" t="str">
        <f t="shared" si="117"/>
        <v/>
      </c>
      <c r="D906" s="80" t="str">
        <f t="shared" si="118"/>
        <v/>
      </c>
      <c r="E906" s="80" t="str">
        <f t="shared" si="119"/>
        <v/>
      </c>
      <c r="F906" s="80" t="str">
        <f t="shared" si="120"/>
        <v/>
      </c>
      <c r="G906" s="80" t="str">
        <f t="shared" si="120"/>
        <v/>
      </c>
      <c r="H906" s="80" t="str">
        <f t="shared" si="120"/>
        <v/>
      </c>
      <c r="I906" s="413"/>
      <c r="J906" s="414"/>
      <c r="K906" s="415"/>
      <c r="L906" s="415"/>
      <c r="M906" s="415"/>
      <c r="N906" s="415"/>
      <c r="O906" s="415"/>
      <c r="P906" s="415"/>
    </row>
    <row r="907" spans="1:16">
      <c r="A907" s="80" t="str">
        <f t="shared" si="115"/>
        <v/>
      </c>
      <c r="B907" s="80" t="str">
        <f t="shared" si="116"/>
        <v/>
      </c>
      <c r="C907" s="80" t="str">
        <f t="shared" si="117"/>
        <v/>
      </c>
      <c r="D907" s="80" t="str">
        <f t="shared" si="118"/>
        <v/>
      </c>
      <c r="E907" s="80" t="str">
        <f t="shared" si="119"/>
        <v/>
      </c>
      <c r="F907" s="80" t="str">
        <f t="shared" si="120"/>
        <v/>
      </c>
      <c r="G907" s="80" t="str">
        <f t="shared" si="120"/>
        <v/>
      </c>
      <c r="H907" s="80" t="str">
        <f t="shared" si="120"/>
        <v/>
      </c>
      <c r="I907" s="413"/>
      <c r="J907" s="414"/>
      <c r="K907" s="415"/>
      <c r="L907" s="415"/>
      <c r="M907" s="415"/>
      <c r="N907" s="415"/>
      <c r="O907" s="415"/>
      <c r="P907" s="415"/>
    </row>
    <row r="908" spans="1:16">
      <c r="A908" s="80" t="str">
        <f t="shared" si="115"/>
        <v/>
      </c>
      <c r="B908" s="80" t="str">
        <f t="shared" si="116"/>
        <v/>
      </c>
      <c r="C908" s="80" t="str">
        <f t="shared" si="117"/>
        <v/>
      </c>
      <c r="D908" s="80" t="str">
        <f t="shared" si="118"/>
        <v/>
      </c>
      <c r="E908" s="80" t="str">
        <f t="shared" si="119"/>
        <v/>
      </c>
      <c r="F908" s="80" t="str">
        <f t="shared" si="120"/>
        <v/>
      </c>
      <c r="G908" s="80" t="str">
        <f t="shared" si="120"/>
        <v/>
      </c>
      <c r="H908" s="80" t="str">
        <f t="shared" si="120"/>
        <v/>
      </c>
      <c r="I908" s="413"/>
      <c r="J908" s="414"/>
      <c r="K908" s="415"/>
      <c r="L908" s="415"/>
      <c r="M908" s="415"/>
      <c r="N908" s="415"/>
      <c r="O908" s="415"/>
      <c r="P908" s="415"/>
    </row>
    <row r="909" spans="1:16">
      <c r="A909" s="80" t="str">
        <f t="shared" si="115"/>
        <v/>
      </c>
      <c r="B909" s="80" t="str">
        <f t="shared" si="116"/>
        <v/>
      </c>
      <c r="C909" s="80" t="str">
        <f t="shared" si="117"/>
        <v/>
      </c>
      <c r="D909" s="80" t="str">
        <f t="shared" si="118"/>
        <v/>
      </c>
      <c r="E909" s="80" t="str">
        <f t="shared" si="119"/>
        <v/>
      </c>
      <c r="F909" s="80" t="str">
        <f t="shared" si="120"/>
        <v/>
      </c>
      <c r="G909" s="80" t="str">
        <f t="shared" si="120"/>
        <v/>
      </c>
      <c r="H909" s="80" t="str">
        <f t="shared" si="120"/>
        <v/>
      </c>
      <c r="I909" s="413"/>
      <c r="J909" s="414"/>
      <c r="K909" s="415"/>
      <c r="L909" s="415"/>
      <c r="M909" s="415"/>
      <c r="N909" s="415"/>
      <c r="O909" s="415"/>
      <c r="P909" s="415"/>
    </row>
    <row r="910" spans="1:16">
      <c r="A910" s="80" t="str">
        <f t="shared" si="115"/>
        <v/>
      </c>
      <c r="B910" s="80" t="str">
        <f t="shared" si="116"/>
        <v/>
      </c>
      <c r="C910" s="80" t="str">
        <f t="shared" si="117"/>
        <v/>
      </c>
      <c r="D910" s="80" t="str">
        <f t="shared" si="118"/>
        <v/>
      </c>
      <c r="E910" s="80" t="str">
        <f t="shared" si="119"/>
        <v/>
      </c>
      <c r="F910" s="80" t="str">
        <f t="shared" si="120"/>
        <v/>
      </c>
      <c r="G910" s="80" t="str">
        <f t="shared" si="120"/>
        <v/>
      </c>
      <c r="H910" s="80" t="str">
        <f t="shared" si="120"/>
        <v/>
      </c>
      <c r="I910" s="413"/>
      <c r="J910" s="414"/>
      <c r="K910" s="415"/>
      <c r="L910" s="415"/>
      <c r="M910" s="415"/>
      <c r="N910" s="415"/>
      <c r="O910" s="415"/>
      <c r="P910" s="415"/>
    </row>
    <row r="911" spans="1:16">
      <c r="A911" s="80" t="str">
        <f t="shared" si="115"/>
        <v/>
      </c>
      <c r="B911" s="80" t="str">
        <f t="shared" si="116"/>
        <v/>
      </c>
      <c r="C911" s="80" t="str">
        <f t="shared" si="117"/>
        <v/>
      </c>
      <c r="D911" s="80" t="str">
        <f t="shared" si="118"/>
        <v/>
      </c>
      <c r="E911" s="80" t="str">
        <f t="shared" si="119"/>
        <v/>
      </c>
      <c r="F911" s="80" t="str">
        <f t="shared" si="120"/>
        <v/>
      </c>
      <c r="G911" s="80" t="str">
        <f t="shared" si="120"/>
        <v/>
      </c>
      <c r="H911" s="80" t="str">
        <f t="shared" si="120"/>
        <v/>
      </c>
      <c r="I911" s="413"/>
      <c r="J911" s="414"/>
      <c r="K911" s="415"/>
      <c r="L911" s="415"/>
      <c r="M911" s="415"/>
      <c r="N911" s="415"/>
      <c r="O911" s="415"/>
      <c r="P911" s="415"/>
    </row>
    <row r="912" spans="1:16">
      <c r="A912" s="80" t="str">
        <f t="shared" si="115"/>
        <v/>
      </c>
      <c r="B912" s="80" t="str">
        <f t="shared" si="116"/>
        <v/>
      </c>
      <c r="C912" s="80" t="str">
        <f t="shared" si="117"/>
        <v/>
      </c>
      <c r="D912" s="80" t="str">
        <f t="shared" si="118"/>
        <v/>
      </c>
      <c r="E912" s="80" t="str">
        <f t="shared" si="119"/>
        <v/>
      </c>
      <c r="F912" s="80" t="str">
        <f t="shared" si="120"/>
        <v/>
      </c>
      <c r="G912" s="80" t="str">
        <f t="shared" si="120"/>
        <v/>
      </c>
      <c r="H912" s="80" t="str">
        <f t="shared" si="120"/>
        <v/>
      </c>
      <c r="I912" s="413"/>
      <c r="J912" s="414"/>
      <c r="K912" s="415"/>
      <c r="L912" s="415"/>
      <c r="M912" s="415"/>
      <c r="N912" s="415"/>
      <c r="O912" s="415"/>
      <c r="P912" s="415"/>
    </row>
    <row r="913" spans="1:16">
      <c r="A913" s="80" t="str">
        <f t="shared" si="115"/>
        <v/>
      </c>
      <c r="B913" s="80" t="str">
        <f t="shared" si="116"/>
        <v/>
      </c>
      <c r="C913" s="80" t="str">
        <f t="shared" si="117"/>
        <v/>
      </c>
      <c r="D913" s="80" t="str">
        <f t="shared" si="118"/>
        <v/>
      </c>
      <c r="E913" s="80" t="str">
        <f t="shared" si="119"/>
        <v/>
      </c>
      <c r="F913" s="80" t="str">
        <f t="shared" si="120"/>
        <v/>
      </c>
      <c r="G913" s="80" t="str">
        <f t="shared" si="120"/>
        <v/>
      </c>
      <c r="H913" s="80" t="str">
        <f t="shared" si="120"/>
        <v/>
      </c>
      <c r="I913" s="413"/>
      <c r="J913" s="414"/>
      <c r="K913" s="415"/>
      <c r="L913" s="415"/>
      <c r="M913" s="415"/>
      <c r="N913" s="415"/>
      <c r="O913" s="415"/>
      <c r="P913" s="415"/>
    </row>
    <row r="914" spans="1:16">
      <c r="A914" s="80" t="str">
        <f t="shared" si="115"/>
        <v/>
      </c>
      <c r="B914" s="80" t="str">
        <f t="shared" si="116"/>
        <v/>
      </c>
      <c r="C914" s="80" t="str">
        <f t="shared" si="117"/>
        <v/>
      </c>
      <c r="D914" s="80" t="str">
        <f t="shared" si="118"/>
        <v/>
      </c>
      <c r="E914" s="80" t="str">
        <f t="shared" si="119"/>
        <v/>
      </c>
      <c r="F914" s="80" t="str">
        <f t="shared" si="120"/>
        <v/>
      </c>
      <c r="G914" s="80" t="str">
        <f t="shared" si="120"/>
        <v/>
      </c>
      <c r="H914" s="80" t="str">
        <f t="shared" si="120"/>
        <v/>
      </c>
      <c r="I914" s="413"/>
      <c r="J914" s="414"/>
      <c r="K914" s="415"/>
      <c r="L914" s="415"/>
      <c r="M914" s="415"/>
      <c r="N914" s="415"/>
      <c r="O914" s="415"/>
      <c r="P914" s="415"/>
    </row>
    <row r="915" spans="1:16">
      <c r="A915" s="80" t="str">
        <f t="shared" si="115"/>
        <v/>
      </c>
      <c r="B915" s="80" t="str">
        <f t="shared" si="116"/>
        <v/>
      </c>
      <c r="C915" s="80" t="str">
        <f t="shared" si="117"/>
        <v/>
      </c>
      <c r="D915" s="80" t="str">
        <f t="shared" si="118"/>
        <v/>
      </c>
      <c r="E915" s="80" t="str">
        <f t="shared" si="119"/>
        <v/>
      </c>
      <c r="F915" s="80" t="str">
        <f t="shared" si="120"/>
        <v/>
      </c>
      <c r="G915" s="80" t="str">
        <f t="shared" si="120"/>
        <v/>
      </c>
      <c r="H915" s="80" t="str">
        <f t="shared" si="120"/>
        <v/>
      </c>
      <c r="I915" s="413"/>
      <c r="J915" s="414"/>
      <c r="K915" s="415"/>
      <c r="L915" s="415"/>
      <c r="M915" s="415"/>
      <c r="N915" s="415"/>
      <c r="O915" s="415"/>
      <c r="P915" s="415"/>
    </row>
    <row r="916" spans="1:16">
      <c r="A916" s="80" t="str">
        <f t="shared" si="115"/>
        <v/>
      </c>
      <c r="B916" s="80" t="str">
        <f t="shared" si="116"/>
        <v/>
      </c>
      <c r="C916" s="80" t="str">
        <f t="shared" si="117"/>
        <v/>
      </c>
      <c r="D916" s="80" t="str">
        <f t="shared" si="118"/>
        <v/>
      </c>
      <c r="E916" s="80" t="str">
        <f t="shared" si="119"/>
        <v/>
      </c>
      <c r="F916" s="80" t="str">
        <f t="shared" si="120"/>
        <v/>
      </c>
      <c r="G916" s="80" t="str">
        <f t="shared" si="120"/>
        <v/>
      </c>
      <c r="H916" s="80" t="str">
        <f t="shared" si="120"/>
        <v/>
      </c>
      <c r="I916" s="413"/>
      <c r="J916" s="414"/>
      <c r="K916" s="415"/>
      <c r="L916" s="415"/>
      <c r="M916" s="415"/>
      <c r="N916" s="415"/>
      <c r="O916" s="415"/>
      <c r="P916" s="415"/>
    </row>
    <row r="917" spans="1:16">
      <c r="A917" s="80" t="str">
        <f t="shared" si="115"/>
        <v/>
      </c>
      <c r="B917" s="80" t="str">
        <f t="shared" si="116"/>
        <v/>
      </c>
      <c r="C917" s="80" t="str">
        <f t="shared" si="117"/>
        <v/>
      </c>
      <c r="D917" s="80" t="str">
        <f t="shared" si="118"/>
        <v/>
      </c>
      <c r="E917" s="80" t="str">
        <f t="shared" si="119"/>
        <v/>
      </c>
      <c r="F917" s="80" t="str">
        <f t="shared" si="120"/>
        <v/>
      </c>
      <c r="G917" s="80" t="str">
        <f t="shared" si="120"/>
        <v/>
      </c>
      <c r="H917" s="80" t="str">
        <f t="shared" si="120"/>
        <v/>
      </c>
      <c r="I917" s="413"/>
      <c r="J917" s="414"/>
      <c r="K917" s="415"/>
      <c r="L917" s="415"/>
      <c r="M917" s="415"/>
      <c r="N917" s="415"/>
      <c r="O917" s="415"/>
      <c r="P917" s="415"/>
    </row>
    <row r="918" spans="1:16">
      <c r="A918" s="80" t="str">
        <f t="shared" si="115"/>
        <v/>
      </c>
      <c r="B918" s="80" t="str">
        <f t="shared" si="116"/>
        <v/>
      </c>
      <c r="C918" s="80" t="str">
        <f t="shared" si="117"/>
        <v/>
      </c>
      <c r="D918" s="80" t="str">
        <f t="shared" si="118"/>
        <v/>
      </c>
      <c r="E918" s="80" t="str">
        <f t="shared" si="119"/>
        <v/>
      </c>
      <c r="F918" s="80" t="str">
        <f t="shared" si="120"/>
        <v/>
      </c>
      <c r="G918" s="80" t="str">
        <f t="shared" si="120"/>
        <v/>
      </c>
      <c r="H918" s="80" t="str">
        <f t="shared" si="120"/>
        <v/>
      </c>
      <c r="I918" s="413"/>
      <c r="J918" s="414"/>
      <c r="K918" s="415"/>
      <c r="L918" s="415"/>
      <c r="M918" s="415"/>
      <c r="N918" s="415"/>
      <c r="O918" s="415"/>
      <c r="P918" s="415"/>
    </row>
    <row r="919" spans="1:16">
      <c r="A919" s="80" t="str">
        <f t="shared" si="115"/>
        <v/>
      </c>
      <c r="B919" s="80" t="str">
        <f t="shared" si="116"/>
        <v/>
      </c>
      <c r="C919" s="80" t="str">
        <f t="shared" si="117"/>
        <v/>
      </c>
      <c r="D919" s="80" t="str">
        <f t="shared" si="118"/>
        <v/>
      </c>
      <c r="E919" s="80" t="str">
        <f t="shared" si="119"/>
        <v/>
      </c>
      <c r="F919" s="80" t="str">
        <f t="shared" si="120"/>
        <v/>
      </c>
      <c r="G919" s="80" t="str">
        <f t="shared" si="120"/>
        <v/>
      </c>
      <c r="H919" s="80" t="str">
        <f t="shared" si="120"/>
        <v/>
      </c>
      <c r="I919" s="413"/>
      <c r="J919" s="414"/>
      <c r="K919" s="415"/>
      <c r="L919" s="415"/>
      <c r="M919" s="415"/>
      <c r="N919" s="415"/>
      <c r="O919" s="415"/>
      <c r="P919" s="415"/>
    </row>
    <row r="920" spans="1:16">
      <c r="A920" s="80" t="str">
        <f t="shared" si="115"/>
        <v/>
      </c>
      <c r="B920" s="80" t="str">
        <f t="shared" si="116"/>
        <v/>
      </c>
      <c r="C920" s="80" t="str">
        <f t="shared" si="117"/>
        <v/>
      </c>
      <c r="D920" s="80" t="str">
        <f t="shared" si="118"/>
        <v/>
      </c>
      <c r="E920" s="80" t="str">
        <f t="shared" si="119"/>
        <v/>
      </c>
      <c r="F920" s="80" t="str">
        <f t="shared" si="120"/>
        <v/>
      </c>
      <c r="G920" s="80" t="str">
        <f t="shared" si="120"/>
        <v/>
      </c>
      <c r="H920" s="80" t="str">
        <f t="shared" si="120"/>
        <v/>
      </c>
      <c r="I920" s="413"/>
      <c r="J920" s="414"/>
      <c r="K920" s="415"/>
      <c r="L920" s="415"/>
      <c r="M920" s="415"/>
      <c r="N920" s="415"/>
      <c r="O920" s="415"/>
      <c r="P920" s="415"/>
    </row>
    <row r="921" spans="1:16">
      <c r="A921" s="80" t="str">
        <f t="shared" si="115"/>
        <v/>
      </c>
      <c r="B921" s="80" t="str">
        <f t="shared" si="116"/>
        <v/>
      </c>
      <c r="C921" s="80" t="str">
        <f t="shared" si="117"/>
        <v/>
      </c>
      <c r="D921" s="80" t="str">
        <f t="shared" si="118"/>
        <v/>
      </c>
      <c r="E921" s="80" t="str">
        <f t="shared" si="119"/>
        <v/>
      </c>
      <c r="F921" s="80" t="str">
        <f t="shared" si="120"/>
        <v/>
      </c>
      <c r="G921" s="80" t="str">
        <f t="shared" si="120"/>
        <v/>
      </c>
      <c r="H921" s="80" t="str">
        <f t="shared" si="120"/>
        <v/>
      </c>
      <c r="I921" s="413"/>
      <c r="J921" s="414"/>
      <c r="K921" s="415"/>
      <c r="L921" s="415"/>
      <c r="M921" s="415"/>
      <c r="N921" s="415"/>
      <c r="O921" s="415"/>
      <c r="P921" s="415"/>
    </row>
    <row r="922" spans="1:16">
      <c r="A922" s="80" t="str">
        <f t="shared" si="115"/>
        <v/>
      </c>
      <c r="B922" s="80" t="str">
        <f t="shared" si="116"/>
        <v/>
      </c>
      <c r="C922" s="80" t="str">
        <f t="shared" si="117"/>
        <v/>
      </c>
      <c r="D922" s="80" t="str">
        <f t="shared" si="118"/>
        <v/>
      </c>
      <c r="E922" s="80" t="str">
        <f t="shared" si="119"/>
        <v/>
      </c>
      <c r="F922" s="80" t="str">
        <f t="shared" si="120"/>
        <v/>
      </c>
      <c r="G922" s="80" t="str">
        <f t="shared" si="120"/>
        <v/>
      </c>
      <c r="H922" s="80" t="str">
        <f t="shared" si="120"/>
        <v/>
      </c>
      <c r="I922" s="413"/>
      <c r="J922" s="414"/>
      <c r="K922" s="415"/>
      <c r="L922" s="415"/>
      <c r="M922" s="415"/>
      <c r="N922" s="415"/>
      <c r="O922" s="415"/>
      <c r="P922" s="415"/>
    </row>
    <row r="923" spans="1:16">
      <c r="A923" s="80" t="str">
        <f t="shared" si="115"/>
        <v/>
      </c>
      <c r="B923" s="80" t="str">
        <f t="shared" si="116"/>
        <v/>
      </c>
      <c r="C923" s="80" t="str">
        <f t="shared" si="117"/>
        <v/>
      </c>
      <c r="D923" s="80" t="str">
        <f t="shared" si="118"/>
        <v/>
      </c>
      <c r="E923" s="80" t="str">
        <f t="shared" si="119"/>
        <v/>
      </c>
      <c r="F923" s="80" t="str">
        <f t="shared" si="120"/>
        <v/>
      </c>
      <c r="G923" s="80" t="str">
        <f t="shared" si="120"/>
        <v/>
      </c>
      <c r="H923" s="80" t="str">
        <f t="shared" si="120"/>
        <v/>
      </c>
      <c r="I923" s="413"/>
      <c r="J923" s="414"/>
      <c r="K923" s="415"/>
      <c r="L923" s="415"/>
      <c r="M923" s="415"/>
      <c r="N923" s="415"/>
      <c r="O923" s="415"/>
      <c r="P923" s="415"/>
    </row>
    <row r="924" spans="1:16">
      <c r="A924" s="80" t="str">
        <f t="shared" si="115"/>
        <v/>
      </c>
      <c r="B924" s="80" t="str">
        <f t="shared" si="116"/>
        <v/>
      </c>
      <c r="C924" s="80" t="str">
        <f t="shared" si="117"/>
        <v/>
      </c>
      <c r="D924" s="80" t="str">
        <f t="shared" si="118"/>
        <v/>
      </c>
      <c r="E924" s="80" t="str">
        <f t="shared" si="119"/>
        <v/>
      </c>
      <c r="F924" s="80" t="str">
        <f t="shared" si="120"/>
        <v/>
      </c>
      <c r="G924" s="80" t="str">
        <f t="shared" si="120"/>
        <v/>
      </c>
      <c r="H924" s="80" t="str">
        <f t="shared" si="120"/>
        <v/>
      </c>
      <c r="I924" s="413"/>
      <c r="J924" s="414"/>
      <c r="K924" s="415"/>
      <c r="L924" s="415"/>
      <c r="M924" s="415"/>
      <c r="N924" s="415"/>
      <c r="O924" s="415"/>
      <c r="P924" s="415"/>
    </row>
    <row r="925" spans="1:16">
      <c r="A925" s="80" t="str">
        <f t="shared" si="115"/>
        <v/>
      </c>
      <c r="B925" s="80" t="str">
        <f t="shared" si="116"/>
        <v/>
      </c>
      <c r="C925" s="80" t="str">
        <f t="shared" si="117"/>
        <v/>
      </c>
      <c r="D925" s="80" t="str">
        <f t="shared" si="118"/>
        <v/>
      </c>
      <c r="E925" s="80" t="str">
        <f t="shared" si="119"/>
        <v/>
      </c>
      <c r="F925" s="80" t="str">
        <f t="shared" ref="F925:H944" si="121">IF(Cptes1="","",LEFT(Cptes1,7))</f>
        <v/>
      </c>
      <c r="G925" s="80" t="str">
        <f t="shared" si="121"/>
        <v/>
      </c>
      <c r="H925" s="80" t="str">
        <f t="shared" si="121"/>
        <v/>
      </c>
      <c r="I925" s="413"/>
      <c r="J925" s="414"/>
      <c r="K925" s="415"/>
      <c r="L925" s="415"/>
      <c r="M925" s="415"/>
      <c r="N925" s="415"/>
      <c r="O925" s="415"/>
      <c r="P925" s="415"/>
    </row>
    <row r="926" spans="1:16">
      <c r="A926" s="80" t="str">
        <f t="shared" si="115"/>
        <v/>
      </c>
      <c r="B926" s="80" t="str">
        <f t="shared" si="116"/>
        <v/>
      </c>
      <c r="C926" s="80" t="str">
        <f t="shared" si="117"/>
        <v/>
      </c>
      <c r="D926" s="80" t="str">
        <f t="shared" si="118"/>
        <v/>
      </c>
      <c r="E926" s="80" t="str">
        <f t="shared" si="119"/>
        <v/>
      </c>
      <c r="F926" s="80" t="str">
        <f t="shared" si="121"/>
        <v/>
      </c>
      <c r="G926" s="80" t="str">
        <f t="shared" si="121"/>
        <v/>
      </c>
      <c r="H926" s="80" t="str">
        <f t="shared" si="121"/>
        <v/>
      </c>
      <c r="I926" s="413"/>
      <c r="J926" s="414"/>
      <c r="K926" s="415"/>
      <c r="L926" s="415"/>
      <c r="M926" s="415"/>
      <c r="N926" s="415"/>
      <c r="O926" s="415"/>
      <c r="P926" s="415"/>
    </row>
    <row r="927" spans="1:16">
      <c r="A927" s="80" t="str">
        <f t="shared" si="115"/>
        <v/>
      </c>
      <c r="B927" s="80" t="str">
        <f t="shared" si="116"/>
        <v/>
      </c>
      <c r="C927" s="80" t="str">
        <f t="shared" si="117"/>
        <v/>
      </c>
      <c r="D927" s="80" t="str">
        <f t="shared" si="118"/>
        <v/>
      </c>
      <c r="E927" s="80" t="str">
        <f t="shared" si="119"/>
        <v/>
      </c>
      <c r="F927" s="80" t="str">
        <f t="shared" si="121"/>
        <v/>
      </c>
      <c r="G927" s="80" t="str">
        <f t="shared" si="121"/>
        <v/>
      </c>
      <c r="H927" s="80" t="str">
        <f t="shared" si="121"/>
        <v/>
      </c>
      <c r="I927" s="413"/>
      <c r="J927" s="414"/>
      <c r="K927" s="415"/>
      <c r="L927" s="415"/>
      <c r="M927" s="415"/>
      <c r="N927" s="415"/>
      <c r="O927" s="415"/>
      <c r="P927" s="415"/>
    </row>
    <row r="928" spans="1:16">
      <c r="A928" s="80" t="str">
        <f t="shared" si="115"/>
        <v/>
      </c>
      <c r="B928" s="80" t="str">
        <f t="shared" si="116"/>
        <v/>
      </c>
      <c r="C928" s="80" t="str">
        <f t="shared" si="117"/>
        <v/>
      </c>
      <c r="D928" s="80" t="str">
        <f t="shared" si="118"/>
        <v/>
      </c>
      <c r="E928" s="80" t="str">
        <f t="shared" si="119"/>
        <v/>
      </c>
      <c r="F928" s="80" t="str">
        <f t="shared" si="121"/>
        <v/>
      </c>
      <c r="G928" s="80" t="str">
        <f t="shared" si="121"/>
        <v/>
      </c>
      <c r="H928" s="80" t="str">
        <f t="shared" si="121"/>
        <v/>
      </c>
      <c r="I928" s="413"/>
      <c r="J928" s="414"/>
      <c r="K928" s="415"/>
      <c r="L928" s="415"/>
      <c r="M928" s="415"/>
      <c r="N928" s="415"/>
      <c r="O928" s="415"/>
      <c r="P928" s="415"/>
    </row>
    <row r="929" spans="1:16">
      <c r="A929" s="80" t="str">
        <f t="shared" si="115"/>
        <v/>
      </c>
      <c r="B929" s="80" t="str">
        <f t="shared" si="116"/>
        <v/>
      </c>
      <c r="C929" s="80" t="str">
        <f t="shared" si="117"/>
        <v/>
      </c>
      <c r="D929" s="80" t="str">
        <f t="shared" si="118"/>
        <v/>
      </c>
      <c r="E929" s="80" t="str">
        <f t="shared" si="119"/>
        <v/>
      </c>
      <c r="F929" s="80" t="str">
        <f t="shared" si="121"/>
        <v/>
      </c>
      <c r="G929" s="80" t="str">
        <f t="shared" si="121"/>
        <v/>
      </c>
      <c r="H929" s="80" t="str">
        <f t="shared" si="121"/>
        <v/>
      </c>
      <c r="I929" s="413"/>
      <c r="J929" s="414"/>
      <c r="K929" s="415"/>
      <c r="L929" s="415"/>
      <c r="M929" s="415"/>
      <c r="N929" s="415"/>
      <c r="O929" s="415"/>
      <c r="P929" s="415"/>
    </row>
    <row r="930" spans="1:16">
      <c r="A930" s="80" t="str">
        <f t="shared" si="115"/>
        <v/>
      </c>
      <c r="B930" s="80" t="str">
        <f t="shared" si="116"/>
        <v/>
      </c>
      <c r="C930" s="80" t="str">
        <f t="shared" si="117"/>
        <v/>
      </c>
      <c r="D930" s="80" t="str">
        <f t="shared" si="118"/>
        <v/>
      </c>
      <c r="E930" s="80" t="str">
        <f t="shared" si="119"/>
        <v/>
      </c>
      <c r="F930" s="80" t="str">
        <f t="shared" si="121"/>
        <v/>
      </c>
      <c r="G930" s="80" t="str">
        <f t="shared" si="121"/>
        <v/>
      </c>
      <c r="H930" s="80" t="str">
        <f t="shared" si="121"/>
        <v/>
      </c>
      <c r="I930" s="413"/>
      <c r="J930" s="414"/>
      <c r="K930" s="415"/>
      <c r="L930" s="415"/>
      <c r="M930" s="415"/>
      <c r="N930" s="415"/>
      <c r="O930" s="415"/>
      <c r="P930" s="415"/>
    </row>
    <row r="931" spans="1:16">
      <c r="A931" s="80" t="str">
        <f t="shared" si="115"/>
        <v/>
      </c>
      <c r="B931" s="80" t="str">
        <f t="shared" si="116"/>
        <v/>
      </c>
      <c r="C931" s="80" t="str">
        <f t="shared" si="117"/>
        <v/>
      </c>
      <c r="D931" s="80" t="str">
        <f t="shared" si="118"/>
        <v/>
      </c>
      <c r="E931" s="80" t="str">
        <f t="shared" si="119"/>
        <v/>
      </c>
      <c r="F931" s="80" t="str">
        <f t="shared" si="121"/>
        <v/>
      </c>
      <c r="G931" s="80" t="str">
        <f t="shared" si="121"/>
        <v/>
      </c>
      <c r="H931" s="80" t="str">
        <f t="shared" si="121"/>
        <v/>
      </c>
      <c r="I931" s="413"/>
      <c r="J931" s="414"/>
      <c r="K931" s="415"/>
      <c r="L931" s="415"/>
      <c r="M931" s="415"/>
      <c r="N931" s="415"/>
      <c r="O931" s="415"/>
      <c r="P931" s="415"/>
    </row>
    <row r="932" spans="1:16">
      <c r="A932" s="80" t="str">
        <f t="shared" si="115"/>
        <v/>
      </c>
      <c r="B932" s="80" t="str">
        <f t="shared" si="116"/>
        <v/>
      </c>
      <c r="C932" s="80" t="str">
        <f t="shared" si="117"/>
        <v/>
      </c>
      <c r="D932" s="80" t="str">
        <f t="shared" si="118"/>
        <v/>
      </c>
      <c r="E932" s="80" t="str">
        <f t="shared" si="119"/>
        <v/>
      </c>
      <c r="F932" s="80" t="str">
        <f t="shared" si="121"/>
        <v/>
      </c>
      <c r="G932" s="80" t="str">
        <f t="shared" si="121"/>
        <v/>
      </c>
      <c r="H932" s="80" t="str">
        <f t="shared" si="121"/>
        <v/>
      </c>
      <c r="I932" s="413"/>
      <c r="J932" s="414"/>
      <c r="K932" s="415"/>
      <c r="L932" s="415"/>
      <c r="M932" s="415"/>
      <c r="N932" s="415"/>
      <c r="O932" s="415"/>
      <c r="P932" s="415"/>
    </row>
    <row r="933" spans="1:16">
      <c r="A933" s="80" t="str">
        <f t="shared" si="115"/>
        <v/>
      </c>
      <c r="B933" s="80" t="str">
        <f t="shared" si="116"/>
        <v/>
      </c>
      <c r="C933" s="80" t="str">
        <f t="shared" si="117"/>
        <v/>
      </c>
      <c r="D933" s="80" t="str">
        <f t="shared" si="118"/>
        <v/>
      </c>
      <c r="E933" s="80" t="str">
        <f t="shared" si="119"/>
        <v/>
      </c>
      <c r="F933" s="80" t="str">
        <f t="shared" si="121"/>
        <v/>
      </c>
      <c r="G933" s="80" t="str">
        <f t="shared" si="121"/>
        <v/>
      </c>
      <c r="H933" s="80" t="str">
        <f t="shared" si="121"/>
        <v/>
      </c>
      <c r="I933" s="413"/>
      <c r="J933" s="414"/>
      <c r="K933" s="415"/>
      <c r="L933" s="415"/>
      <c r="M933" s="415"/>
      <c r="N933" s="415"/>
      <c r="O933" s="415"/>
      <c r="P933" s="415"/>
    </row>
    <row r="934" spans="1:16">
      <c r="A934" s="80" t="str">
        <f t="shared" si="115"/>
        <v/>
      </c>
      <c r="B934" s="80" t="str">
        <f t="shared" si="116"/>
        <v/>
      </c>
      <c r="C934" s="80" t="str">
        <f t="shared" si="117"/>
        <v/>
      </c>
      <c r="D934" s="80" t="str">
        <f t="shared" si="118"/>
        <v/>
      </c>
      <c r="E934" s="80" t="str">
        <f t="shared" si="119"/>
        <v/>
      </c>
      <c r="F934" s="80" t="str">
        <f t="shared" si="121"/>
        <v/>
      </c>
      <c r="G934" s="80" t="str">
        <f t="shared" si="121"/>
        <v/>
      </c>
      <c r="H934" s="80" t="str">
        <f t="shared" si="121"/>
        <v/>
      </c>
      <c r="I934" s="413"/>
      <c r="J934" s="414"/>
      <c r="K934" s="415"/>
      <c r="L934" s="415"/>
      <c r="M934" s="415"/>
      <c r="N934" s="415"/>
      <c r="O934" s="415"/>
      <c r="P934" s="415"/>
    </row>
    <row r="935" spans="1:16">
      <c r="A935" s="80" t="str">
        <f t="shared" si="115"/>
        <v/>
      </c>
      <c r="B935" s="80" t="str">
        <f t="shared" si="116"/>
        <v/>
      </c>
      <c r="C935" s="80" t="str">
        <f t="shared" si="117"/>
        <v/>
      </c>
      <c r="D935" s="80" t="str">
        <f t="shared" si="118"/>
        <v/>
      </c>
      <c r="E935" s="80" t="str">
        <f t="shared" si="119"/>
        <v/>
      </c>
      <c r="F935" s="80" t="str">
        <f t="shared" si="121"/>
        <v/>
      </c>
      <c r="G935" s="80" t="str">
        <f t="shared" si="121"/>
        <v/>
      </c>
      <c r="H935" s="80" t="str">
        <f t="shared" si="121"/>
        <v/>
      </c>
      <c r="I935" s="413"/>
      <c r="J935" s="414"/>
      <c r="K935" s="415"/>
      <c r="L935" s="415"/>
      <c r="M935" s="415"/>
      <c r="N935" s="415"/>
      <c r="O935" s="415"/>
      <c r="P935" s="415"/>
    </row>
    <row r="936" spans="1:16">
      <c r="A936" s="80" t="str">
        <f t="shared" si="115"/>
        <v/>
      </c>
      <c r="B936" s="80" t="str">
        <f t="shared" si="116"/>
        <v/>
      </c>
      <c r="C936" s="80" t="str">
        <f t="shared" si="117"/>
        <v/>
      </c>
      <c r="D936" s="80" t="str">
        <f t="shared" si="118"/>
        <v/>
      </c>
      <c r="E936" s="80" t="str">
        <f t="shared" si="119"/>
        <v/>
      </c>
      <c r="F936" s="80" t="str">
        <f t="shared" si="121"/>
        <v/>
      </c>
      <c r="G936" s="80" t="str">
        <f t="shared" si="121"/>
        <v/>
      </c>
      <c r="H936" s="80" t="str">
        <f t="shared" si="121"/>
        <v/>
      </c>
      <c r="I936" s="413"/>
      <c r="J936" s="414"/>
      <c r="K936" s="415"/>
      <c r="L936" s="415"/>
      <c r="M936" s="415"/>
      <c r="N936" s="415"/>
      <c r="O936" s="415"/>
      <c r="P936" s="415"/>
    </row>
    <row r="937" spans="1:16">
      <c r="A937" s="80" t="str">
        <f t="shared" si="115"/>
        <v/>
      </c>
      <c r="B937" s="80" t="str">
        <f t="shared" si="116"/>
        <v/>
      </c>
      <c r="C937" s="80" t="str">
        <f t="shared" si="117"/>
        <v/>
      </c>
      <c r="D937" s="80" t="str">
        <f t="shared" si="118"/>
        <v/>
      </c>
      <c r="E937" s="80" t="str">
        <f t="shared" si="119"/>
        <v/>
      </c>
      <c r="F937" s="80" t="str">
        <f t="shared" si="121"/>
        <v/>
      </c>
      <c r="G937" s="80" t="str">
        <f t="shared" si="121"/>
        <v/>
      </c>
      <c r="H937" s="80" t="str">
        <f t="shared" si="121"/>
        <v/>
      </c>
      <c r="I937" s="413"/>
      <c r="J937" s="414"/>
      <c r="K937" s="415"/>
      <c r="L937" s="415"/>
      <c r="M937" s="415"/>
      <c r="N937" s="415"/>
      <c r="O937" s="415"/>
      <c r="P937" s="415"/>
    </row>
    <row r="938" spans="1:16">
      <c r="A938" s="80" t="str">
        <f t="shared" si="115"/>
        <v/>
      </c>
      <c r="B938" s="80" t="str">
        <f t="shared" si="116"/>
        <v/>
      </c>
      <c r="C938" s="80" t="str">
        <f t="shared" si="117"/>
        <v/>
      </c>
      <c r="D938" s="80" t="str">
        <f t="shared" si="118"/>
        <v/>
      </c>
      <c r="E938" s="80" t="str">
        <f t="shared" si="119"/>
        <v/>
      </c>
      <c r="F938" s="80" t="str">
        <f t="shared" si="121"/>
        <v/>
      </c>
      <c r="G938" s="80" t="str">
        <f t="shared" si="121"/>
        <v/>
      </c>
      <c r="H938" s="80" t="str">
        <f t="shared" si="121"/>
        <v/>
      </c>
      <c r="I938" s="413"/>
      <c r="J938" s="414"/>
      <c r="K938" s="415"/>
      <c r="L938" s="415"/>
      <c r="M938" s="415"/>
      <c r="N938" s="415"/>
      <c r="O938" s="415"/>
      <c r="P938" s="415"/>
    </row>
    <row r="939" spans="1:16">
      <c r="A939" s="80" t="str">
        <f t="shared" si="115"/>
        <v/>
      </c>
      <c r="B939" s="80" t="str">
        <f t="shared" si="116"/>
        <v/>
      </c>
      <c r="C939" s="80" t="str">
        <f t="shared" si="117"/>
        <v/>
      </c>
      <c r="D939" s="80" t="str">
        <f t="shared" si="118"/>
        <v/>
      </c>
      <c r="E939" s="80" t="str">
        <f t="shared" si="119"/>
        <v/>
      </c>
      <c r="F939" s="80" t="str">
        <f t="shared" si="121"/>
        <v/>
      </c>
      <c r="G939" s="80" t="str">
        <f t="shared" si="121"/>
        <v/>
      </c>
      <c r="H939" s="80" t="str">
        <f t="shared" si="121"/>
        <v/>
      </c>
      <c r="I939" s="413"/>
      <c r="J939" s="414"/>
      <c r="K939" s="415"/>
      <c r="L939" s="415"/>
      <c r="M939" s="415"/>
      <c r="N939" s="415"/>
      <c r="O939" s="415"/>
      <c r="P939" s="415"/>
    </row>
    <row r="940" spans="1:16">
      <c r="A940" s="80" t="str">
        <f t="shared" si="115"/>
        <v/>
      </c>
      <c r="B940" s="80" t="str">
        <f t="shared" si="116"/>
        <v/>
      </c>
      <c r="C940" s="80" t="str">
        <f t="shared" si="117"/>
        <v/>
      </c>
      <c r="D940" s="80" t="str">
        <f t="shared" si="118"/>
        <v/>
      </c>
      <c r="E940" s="80" t="str">
        <f t="shared" si="119"/>
        <v/>
      </c>
      <c r="F940" s="80" t="str">
        <f t="shared" si="121"/>
        <v/>
      </c>
      <c r="G940" s="80" t="str">
        <f t="shared" si="121"/>
        <v/>
      </c>
      <c r="H940" s="80" t="str">
        <f t="shared" si="121"/>
        <v/>
      </c>
      <c r="I940" s="413"/>
      <c r="J940" s="414"/>
      <c r="K940" s="415"/>
      <c r="L940" s="415"/>
      <c r="M940" s="415"/>
      <c r="N940" s="415"/>
      <c r="O940" s="415"/>
      <c r="P940" s="415"/>
    </row>
    <row r="941" spans="1:16">
      <c r="A941" s="80" t="str">
        <f t="shared" si="115"/>
        <v/>
      </c>
      <c r="B941" s="80" t="str">
        <f t="shared" si="116"/>
        <v/>
      </c>
      <c r="C941" s="80" t="str">
        <f t="shared" si="117"/>
        <v/>
      </c>
      <c r="D941" s="80" t="str">
        <f t="shared" si="118"/>
        <v/>
      </c>
      <c r="E941" s="80" t="str">
        <f t="shared" si="119"/>
        <v/>
      </c>
      <c r="F941" s="80" t="str">
        <f t="shared" si="121"/>
        <v/>
      </c>
      <c r="G941" s="80" t="str">
        <f t="shared" si="121"/>
        <v/>
      </c>
      <c r="H941" s="80" t="str">
        <f t="shared" si="121"/>
        <v/>
      </c>
      <c r="I941" s="413"/>
      <c r="J941" s="414"/>
      <c r="K941" s="415"/>
      <c r="L941" s="415"/>
      <c r="M941" s="415"/>
      <c r="N941" s="415"/>
      <c r="O941" s="415"/>
      <c r="P941" s="415"/>
    </row>
    <row r="942" spans="1:16">
      <c r="A942" s="80" t="str">
        <f t="shared" si="115"/>
        <v/>
      </c>
      <c r="B942" s="80" t="str">
        <f t="shared" si="116"/>
        <v/>
      </c>
      <c r="C942" s="80" t="str">
        <f t="shared" si="117"/>
        <v/>
      </c>
      <c r="D942" s="80" t="str">
        <f t="shared" si="118"/>
        <v/>
      </c>
      <c r="E942" s="80" t="str">
        <f t="shared" si="119"/>
        <v/>
      </c>
      <c r="F942" s="80" t="str">
        <f t="shared" si="121"/>
        <v/>
      </c>
      <c r="G942" s="80" t="str">
        <f t="shared" si="121"/>
        <v/>
      </c>
      <c r="H942" s="80" t="str">
        <f t="shared" si="121"/>
        <v/>
      </c>
      <c r="I942" s="413"/>
      <c r="J942" s="414"/>
      <c r="K942" s="415"/>
      <c r="L942" s="415"/>
      <c r="M942" s="415"/>
      <c r="N942" s="415"/>
      <c r="O942" s="415"/>
      <c r="P942" s="415"/>
    </row>
    <row r="943" spans="1:16">
      <c r="A943" s="80" t="str">
        <f t="shared" si="115"/>
        <v/>
      </c>
      <c r="B943" s="80" t="str">
        <f t="shared" si="116"/>
        <v/>
      </c>
      <c r="C943" s="80" t="str">
        <f t="shared" si="117"/>
        <v/>
      </c>
      <c r="D943" s="80" t="str">
        <f t="shared" si="118"/>
        <v/>
      </c>
      <c r="E943" s="80" t="str">
        <f t="shared" si="119"/>
        <v/>
      </c>
      <c r="F943" s="80" t="str">
        <f t="shared" si="121"/>
        <v/>
      </c>
      <c r="G943" s="80" t="str">
        <f t="shared" si="121"/>
        <v/>
      </c>
      <c r="H943" s="80" t="str">
        <f t="shared" si="121"/>
        <v/>
      </c>
      <c r="I943" s="413"/>
      <c r="J943" s="414"/>
      <c r="K943" s="415"/>
      <c r="L943" s="415"/>
      <c r="M943" s="415"/>
      <c r="N943" s="415"/>
      <c r="O943" s="415"/>
      <c r="P943" s="415"/>
    </row>
    <row r="944" spans="1:16">
      <c r="A944" s="80" t="str">
        <f t="shared" si="115"/>
        <v/>
      </c>
      <c r="B944" s="80" t="str">
        <f t="shared" si="116"/>
        <v/>
      </c>
      <c r="C944" s="80" t="str">
        <f t="shared" si="117"/>
        <v/>
      </c>
      <c r="D944" s="80" t="str">
        <f t="shared" si="118"/>
        <v/>
      </c>
      <c r="E944" s="80" t="str">
        <f t="shared" si="119"/>
        <v/>
      </c>
      <c r="F944" s="80" t="str">
        <f t="shared" si="121"/>
        <v/>
      </c>
      <c r="G944" s="80" t="str">
        <f t="shared" si="121"/>
        <v/>
      </c>
      <c r="H944" s="80" t="str">
        <f t="shared" si="121"/>
        <v/>
      </c>
      <c r="I944" s="413"/>
      <c r="J944" s="414"/>
      <c r="K944" s="415"/>
      <c r="L944" s="415"/>
      <c r="M944" s="415"/>
      <c r="N944" s="415"/>
      <c r="O944" s="415"/>
      <c r="P944" s="415"/>
    </row>
    <row r="945" spans="1:16">
      <c r="A945" s="80" t="str">
        <f t="shared" si="115"/>
        <v/>
      </c>
      <c r="B945" s="80" t="str">
        <f t="shared" si="116"/>
        <v/>
      </c>
      <c r="C945" s="80" t="str">
        <f t="shared" si="117"/>
        <v/>
      </c>
      <c r="D945" s="80" t="str">
        <f t="shared" si="118"/>
        <v/>
      </c>
      <c r="E945" s="80" t="str">
        <f t="shared" si="119"/>
        <v/>
      </c>
      <c r="F945" s="80" t="str">
        <f t="shared" ref="F945:H964" si="122">IF(Cptes1="","",LEFT(Cptes1,7))</f>
        <v/>
      </c>
      <c r="G945" s="80" t="str">
        <f t="shared" si="122"/>
        <v/>
      </c>
      <c r="H945" s="80" t="str">
        <f t="shared" si="122"/>
        <v/>
      </c>
      <c r="I945" s="413"/>
      <c r="J945" s="414"/>
      <c r="K945" s="415"/>
      <c r="L945" s="415"/>
      <c r="M945" s="415"/>
      <c r="N945" s="415"/>
      <c r="O945" s="415"/>
      <c r="P945" s="415"/>
    </row>
    <row r="946" spans="1:16">
      <c r="A946" s="80" t="str">
        <f t="shared" si="115"/>
        <v/>
      </c>
      <c r="B946" s="80" t="str">
        <f t="shared" si="116"/>
        <v/>
      </c>
      <c r="C946" s="80" t="str">
        <f t="shared" si="117"/>
        <v/>
      </c>
      <c r="D946" s="80" t="str">
        <f t="shared" si="118"/>
        <v/>
      </c>
      <c r="E946" s="80" t="str">
        <f t="shared" si="119"/>
        <v/>
      </c>
      <c r="F946" s="80" t="str">
        <f t="shared" si="122"/>
        <v/>
      </c>
      <c r="G946" s="80" t="str">
        <f t="shared" si="122"/>
        <v/>
      </c>
      <c r="H946" s="80" t="str">
        <f t="shared" si="122"/>
        <v/>
      </c>
      <c r="I946" s="413"/>
      <c r="J946" s="414"/>
      <c r="K946" s="415"/>
      <c r="L946" s="415"/>
      <c r="M946" s="415"/>
      <c r="N946" s="415"/>
      <c r="O946" s="415"/>
      <c r="P946" s="415"/>
    </row>
    <row r="947" spans="1:16">
      <c r="A947" s="80" t="str">
        <f t="shared" si="115"/>
        <v/>
      </c>
      <c r="B947" s="80" t="str">
        <f t="shared" si="116"/>
        <v/>
      </c>
      <c r="C947" s="80" t="str">
        <f t="shared" si="117"/>
        <v/>
      </c>
      <c r="D947" s="80" t="str">
        <f t="shared" si="118"/>
        <v/>
      </c>
      <c r="E947" s="80" t="str">
        <f t="shared" si="119"/>
        <v/>
      </c>
      <c r="F947" s="80" t="str">
        <f t="shared" si="122"/>
        <v/>
      </c>
      <c r="G947" s="80" t="str">
        <f t="shared" si="122"/>
        <v/>
      </c>
      <c r="H947" s="80" t="str">
        <f t="shared" si="122"/>
        <v/>
      </c>
      <c r="I947" s="413"/>
      <c r="J947" s="414"/>
      <c r="K947" s="415"/>
      <c r="L947" s="415"/>
      <c r="M947" s="415"/>
      <c r="N947" s="415"/>
      <c r="O947" s="415"/>
      <c r="P947" s="415"/>
    </row>
    <row r="948" spans="1:16">
      <c r="A948" s="80" t="str">
        <f t="shared" si="115"/>
        <v/>
      </c>
      <c r="B948" s="80" t="str">
        <f t="shared" si="116"/>
        <v/>
      </c>
      <c r="C948" s="80" t="str">
        <f t="shared" si="117"/>
        <v/>
      </c>
      <c r="D948" s="80" t="str">
        <f t="shared" si="118"/>
        <v/>
      </c>
      <c r="E948" s="80" t="str">
        <f t="shared" si="119"/>
        <v/>
      </c>
      <c r="F948" s="80" t="str">
        <f t="shared" si="122"/>
        <v/>
      </c>
      <c r="G948" s="80" t="str">
        <f t="shared" si="122"/>
        <v/>
      </c>
      <c r="H948" s="80" t="str">
        <f t="shared" si="122"/>
        <v/>
      </c>
      <c r="I948" s="413"/>
      <c r="J948" s="414"/>
      <c r="K948" s="415"/>
      <c r="L948" s="415"/>
      <c r="M948" s="415"/>
      <c r="N948" s="415"/>
      <c r="O948" s="415"/>
      <c r="P948" s="415"/>
    </row>
    <row r="949" spans="1:16">
      <c r="A949" s="80" t="str">
        <f t="shared" si="115"/>
        <v/>
      </c>
      <c r="B949" s="80" t="str">
        <f t="shared" si="116"/>
        <v/>
      </c>
      <c r="C949" s="80" t="str">
        <f t="shared" si="117"/>
        <v/>
      </c>
      <c r="D949" s="80" t="str">
        <f t="shared" si="118"/>
        <v/>
      </c>
      <c r="E949" s="80" t="str">
        <f t="shared" si="119"/>
        <v/>
      </c>
      <c r="F949" s="80" t="str">
        <f t="shared" si="122"/>
        <v/>
      </c>
      <c r="G949" s="80" t="str">
        <f t="shared" si="122"/>
        <v/>
      </c>
      <c r="H949" s="80" t="str">
        <f t="shared" si="122"/>
        <v/>
      </c>
      <c r="I949" s="413"/>
      <c r="J949" s="414"/>
      <c r="K949" s="415"/>
      <c r="L949" s="415"/>
      <c r="M949" s="415"/>
      <c r="N949" s="415"/>
      <c r="O949" s="415"/>
      <c r="P949" s="415"/>
    </row>
    <row r="950" spans="1:16">
      <c r="A950" s="80" t="str">
        <f t="shared" si="115"/>
        <v/>
      </c>
      <c r="B950" s="80" t="str">
        <f t="shared" si="116"/>
        <v/>
      </c>
      <c r="C950" s="80" t="str">
        <f t="shared" si="117"/>
        <v/>
      </c>
      <c r="D950" s="80" t="str">
        <f t="shared" si="118"/>
        <v/>
      </c>
      <c r="E950" s="80" t="str">
        <f t="shared" si="119"/>
        <v/>
      </c>
      <c r="F950" s="80" t="str">
        <f t="shared" si="122"/>
        <v/>
      </c>
      <c r="G950" s="80" t="str">
        <f t="shared" si="122"/>
        <v/>
      </c>
      <c r="H950" s="80" t="str">
        <f t="shared" si="122"/>
        <v/>
      </c>
      <c r="I950" s="413"/>
      <c r="J950" s="414"/>
      <c r="K950" s="415"/>
      <c r="L950" s="415"/>
      <c r="M950" s="415"/>
      <c r="N950" s="415"/>
      <c r="O950" s="415"/>
      <c r="P950" s="415"/>
    </row>
    <row r="951" spans="1:16">
      <c r="A951" s="80" t="str">
        <f t="shared" si="115"/>
        <v/>
      </c>
      <c r="B951" s="80" t="str">
        <f t="shared" si="116"/>
        <v/>
      </c>
      <c r="C951" s="80" t="str">
        <f t="shared" si="117"/>
        <v/>
      </c>
      <c r="D951" s="80" t="str">
        <f t="shared" si="118"/>
        <v/>
      </c>
      <c r="E951" s="80" t="str">
        <f t="shared" si="119"/>
        <v/>
      </c>
      <c r="F951" s="80" t="str">
        <f t="shared" si="122"/>
        <v/>
      </c>
      <c r="G951" s="80" t="str">
        <f t="shared" si="122"/>
        <v/>
      </c>
      <c r="H951" s="80" t="str">
        <f t="shared" si="122"/>
        <v/>
      </c>
      <c r="I951" s="413"/>
      <c r="J951" s="414"/>
      <c r="K951" s="415"/>
      <c r="L951" s="415"/>
      <c r="M951" s="415"/>
      <c r="N951" s="415"/>
      <c r="O951" s="415"/>
      <c r="P951" s="415"/>
    </row>
    <row r="952" spans="1:16">
      <c r="A952" s="80" t="str">
        <f t="shared" si="115"/>
        <v/>
      </c>
      <c r="B952" s="80" t="str">
        <f t="shared" si="116"/>
        <v/>
      </c>
      <c r="C952" s="80" t="str">
        <f t="shared" si="117"/>
        <v/>
      </c>
      <c r="D952" s="80" t="str">
        <f t="shared" si="118"/>
        <v/>
      </c>
      <c r="E952" s="80" t="str">
        <f t="shared" si="119"/>
        <v/>
      </c>
      <c r="F952" s="80" t="str">
        <f t="shared" si="122"/>
        <v/>
      </c>
      <c r="G952" s="80" t="str">
        <f t="shared" si="122"/>
        <v/>
      </c>
      <c r="H952" s="80" t="str">
        <f t="shared" si="122"/>
        <v/>
      </c>
      <c r="I952" s="413"/>
      <c r="J952" s="414"/>
      <c r="K952" s="415"/>
      <c r="L952" s="415"/>
      <c r="M952" s="415"/>
      <c r="N952" s="415"/>
      <c r="O952" s="415"/>
      <c r="P952" s="415"/>
    </row>
    <row r="953" spans="1:16">
      <c r="A953" s="80" t="str">
        <f t="shared" si="115"/>
        <v/>
      </c>
      <c r="B953" s="80" t="str">
        <f t="shared" si="116"/>
        <v/>
      </c>
      <c r="C953" s="80" t="str">
        <f t="shared" si="117"/>
        <v/>
      </c>
      <c r="D953" s="80" t="str">
        <f t="shared" si="118"/>
        <v/>
      </c>
      <c r="E953" s="80" t="str">
        <f t="shared" si="119"/>
        <v/>
      </c>
      <c r="F953" s="80" t="str">
        <f t="shared" si="122"/>
        <v/>
      </c>
      <c r="G953" s="80" t="str">
        <f t="shared" si="122"/>
        <v/>
      </c>
      <c r="H953" s="80" t="str">
        <f t="shared" si="122"/>
        <v/>
      </c>
      <c r="I953" s="413"/>
      <c r="J953" s="414"/>
      <c r="K953" s="415"/>
      <c r="L953" s="415"/>
      <c r="M953" s="415"/>
      <c r="N953" s="415"/>
      <c r="O953" s="415"/>
      <c r="P953" s="415"/>
    </row>
    <row r="954" spans="1:16">
      <c r="A954" s="80" t="str">
        <f t="shared" si="115"/>
        <v/>
      </c>
      <c r="B954" s="80" t="str">
        <f t="shared" si="116"/>
        <v/>
      </c>
      <c r="C954" s="80" t="str">
        <f t="shared" si="117"/>
        <v/>
      </c>
      <c r="D954" s="80" t="str">
        <f t="shared" si="118"/>
        <v/>
      </c>
      <c r="E954" s="80" t="str">
        <f t="shared" si="119"/>
        <v/>
      </c>
      <c r="F954" s="80" t="str">
        <f t="shared" si="122"/>
        <v/>
      </c>
      <c r="G954" s="80" t="str">
        <f t="shared" si="122"/>
        <v/>
      </c>
      <c r="H954" s="80" t="str">
        <f t="shared" si="122"/>
        <v/>
      </c>
      <c r="I954" s="413"/>
      <c r="J954" s="414"/>
      <c r="K954" s="415"/>
      <c r="L954" s="415"/>
      <c r="M954" s="415"/>
      <c r="N954" s="415"/>
      <c r="O954" s="415"/>
      <c r="P954" s="415"/>
    </row>
    <row r="955" spans="1:16">
      <c r="A955" s="80" t="str">
        <f t="shared" si="115"/>
        <v/>
      </c>
      <c r="B955" s="80" t="str">
        <f t="shared" si="116"/>
        <v/>
      </c>
      <c r="C955" s="80" t="str">
        <f t="shared" si="117"/>
        <v/>
      </c>
      <c r="D955" s="80" t="str">
        <f t="shared" si="118"/>
        <v/>
      </c>
      <c r="E955" s="80" t="str">
        <f t="shared" si="119"/>
        <v/>
      </c>
      <c r="F955" s="80" t="str">
        <f t="shared" si="122"/>
        <v/>
      </c>
      <c r="G955" s="80" t="str">
        <f t="shared" si="122"/>
        <v/>
      </c>
      <c r="H955" s="80" t="str">
        <f t="shared" si="122"/>
        <v/>
      </c>
      <c r="I955" s="413"/>
      <c r="J955" s="414"/>
      <c r="K955" s="415"/>
      <c r="L955" s="415"/>
      <c r="M955" s="415"/>
      <c r="N955" s="415"/>
      <c r="O955" s="415"/>
      <c r="P955" s="415"/>
    </row>
    <row r="956" spans="1:16">
      <c r="A956" s="80" t="str">
        <f t="shared" si="115"/>
        <v/>
      </c>
      <c r="B956" s="80" t="str">
        <f t="shared" si="116"/>
        <v/>
      </c>
      <c r="C956" s="80" t="str">
        <f t="shared" si="117"/>
        <v/>
      </c>
      <c r="D956" s="80" t="str">
        <f t="shared" si="118"/>
        <v/>
      </c>
      <c r="E956" s="80" t="str">
        <f t="shared" si="119"/>
        <v/>
      </c>
      <c r="F956" s="80" t="str">
        <f t="shared" si="122"/>
        <v/>
      </c>
      <c r="G956" s="80" t="str">
        <f t="shared" si="122"/>
        <v/>
      </c>
      <c r="H956" s="80" t="str">
        <f t="shared" si="122"/>
        <v/>
      </c>
      <c r="I956" s="413"/>
      <c r="J956" s="414"/>
      <c r="K956" s="415"/>
      <c r="L956" s="415"/>
      <c r="M956" s="415"/>
      <c r="N956" s="415"/>
      <c r="O956" s="415"/>
      <c r="P956" s="415"/>
    </row>
    <row r="957" spans="1:16">
      <c r="A957" s="80" t="str">
        <f t="shared" si="115"/>
        <v/>
      </c>
      <c r="B957" s="80" t="str">
        <f t="shared" si="116"/>
        <v/>
      </c>
      <c r="C957" s="80" t="str">
        <f t="shared" si="117"/>
        <v/>
      </c>
      <c r="D957" s="80" t="str">
        <f t="shared" si="118"/>
        <v/>
      </c>
      <c r="E957" s="80" t="str">
        <f t="shared" si="119"/>
        <v/>
      </c>
      <c r="F957" s="80" t="str">
        <f t="shared" si="122"/>
        <v/>
      </c>
      <c r="G957" s="80" t="str">
        <f t="shared" si="122"/>
        <v/>
      </c>
      <c r="H957" s="80" t="str">
        <f t="shared" si="122"/>
        <v/>
      </c>
      <c r="I957" s="413"/>
      <c r="J957" s="414"/>
      <c r="K957" s="415"/>
      <c r="L957" s="415"/>
      <c r="M957" s="415"/>
      <c r="N957" s="415"/>
      <c r="O957" s="415"/>
      <c r="P957" s="415"/>
    </row>
    <row r="958" spans="1:16">
      <c r="A958" s="80" t="str">
        <f t="shared" si="115"/>
        <v/>
      </c>
      <c r="B958" s="80" t="str">
        <f t="shared" si="116"/>
        <v/>
      </c>
      <c r="C958" s="80" t="str">
        <f t="shared" si="117"/>
        <v/>
      </c>
      <c r="D958" s="80" t="str">
        <f t="shared" si="118"/>
        <v/>
      </c>
      <c r="E958" s="80" t="str">
        <f t="shared" si="119"/>
        <v/>
      </c>
      <c r="F958" s="80" t="str">
        <f t="shared" si="122"/>
        <v/>
      </c>
      <c r="G958" s="80" t="str">
        <f t="shared" si="122"/>
        <v/>
      </c>
      <c r="H958" s="80" t="str">
        <f t="shared" si="122"/>
        <v/>
      </c>
      <c r="I958" s="413"/>
      <c r="J958" s="414"/>
      <c r="K958" s="415"/>
      <c r="L958" s="415"/>
      <c r="M958" s="415"/>
      <c r="N958" s="415"/>
      <c r="O958" s="415"/>
      <c r="P958" s="415"/>
    </row>
    <row r="959" spans="1:16">
      <c r="A959" s="80" t="str">
        <f t="shared" si="115"/>
        <v/>
      </c>
      <c r="B959" s="80" t="str">
        <f t="shared" si="116"/>
        <v/>
      </c>
      <c r="C959" s="80" t="str">
        <f t="shared" si="117"/>
        <v/>
      </c>
      <c r="D959" s="80" t="str">
        <f t="shared" si="118"/>
        <v/>
      </c>
      <c r="E959" s="80" t="str">
        <f t="shared" si="119"/>
        <v/>
      </c>
      <c r="F959" s="80" t="str">
        <f t="shared" si="122"/>
        <v/>
      </c>
      <c r="G959" s="80" t="str">
        <f t="shared" si="122"/>
        <v/>
      </c>
      <c r="H959" s="80" t="str">
        <f t="shared" si="122"/>
        <v/>
      </c>
      <c r="I959" s="413"/>
      <c r="J959" s="414"/>
      <c r="K959" s="415"/>
      <c r="L959" s="415"/>
      <c r="M959" s="415"/>
      <c r="N959" s="415"/>
      <c r="O959" s="415"/>
      <c r="P959" s="415"/>
    </row>
    <row r="960" spans="1:16">
      <c r="A960" s="80" t="str">
        <f t="shared" si="115"/>
        <v/>
      </c>
      <c r="B960" s="80" t="str">
        <f t="shared" si="116"/>
        <v/>
      </c>
      <c r="C960" s="80" t="str">
        <f t="shared" si="117"/>
        <v/>
      </c>
      <c r="D960" s="80" t="str">
        <f t="shared" si="118"/>
        <v/>
      </c>
      <c r="E960" s="80" t="str">
        <f t="shared" si="119"/>
        <v/>
      </c>
      <c r="F960" s="80" t="str">
        <f t="shared" si="122"/>
        <v/>
      </c>
      <c r="G960" s="80" t="str">
        <f t="shared" si="122"/>
        <v/>
      </c>
      <c r="H960" s="80" t="str">
        <f t="shared" si="122"/>
        <v/>
      </c>
      <c r="I960" s="413"/>
      <c r="J960" s="414"/>
      <c r="K960" s="415"/>
      <c r="L960" s="415"/>
      <c r="M960" s="415"/>
      <c r="N960" s="415"/>
      <c r="O960" s="415"/>
      <c r="P960" s="415"/>
    </row>
    <row r="961" spans="1:16">
      <c r="A961" s="80" t="str">
        <f t="shared" si="115"/>
        <v/>
      </c>
      <c r="B961" s="80" t="str">
        <f t="shared" si="116"/>
        <v/>
      </c>
      <c r="C961" s="80" t="str">
        <f t="shared" si="117"/>
        <v/>
      </c>
      <c r="D961" s="80" t="str">
        <f t="shared" si="118"/>
        <v/>
      </c>
      <c r="E961" s="80" t="str">
        <f t="shared" si="119"/>
        <v/>
      </c>
      <c r="F961" s="80" t="str">
        <f t="shared" si="122"/>
        <v/>
      </c>
      <c r="G961" s="80" t="str">
        <f t="shared" si="122"/>
        <v/>
      </c>
      <c r="H961" s="80" t="str">
        <f t="shared" si="122"/>
        <v/>
      </c>
      <c r="I961" s="413"/>
      <c r="J961" s="414"/>
      <c r="K961" s="415"/>
      <c r="L961" s="415"/>
      <c r="M961" s="415"/>
      <c r="N961" s="415"/>
      <c r="O961" s="415"/>
      <c r="P961" s="415"/>
    </row>
    <row r="962" spans="1:16">
      <c r="A962" s="80" t="str">
        <f t="shared" si="115"/>
        <v/>
      </c>
      <c r="B962" s="80" t="str">
        <f t="shared" si="116"/>
        <v/>
      </c>
      <c r="C962" s="80" t="str">
        <f t="shared" si="117"/>
        <v/>
      </c>
      <c r="D962" s="80" t="str">
        <f t="shared" si="118"/>
        <v/>
      </c>
      <c r="E962" s="80" t="str">
        <f t="shared" si="119"/>
        <v/>
      </c>
      <c r="F962" s="80" t="str">
        <f t="shared" si="122"/>
        <v/>
      </c>
      <c r="G962" s="80" t="str">
        <f t="shared" si="122"/>
        <v/>
      </c>
      <c r="H962" s="80" t="str">
        <f t="shared" si="122"/>
        <v/>
      </c>
      <c r="I962" s="413"/>
      <c r="J962" s="414"/>
      <c r="K962" s="415"/>
      <c r="L962" s="415"/>
      <c r="M962" s="415"/>
      <c r="N962" s="415"/>
      <c r="O962" s="415"/>
      <c r="P962" s="415"/>
    </row>
    <row r="963" spans="1:16">
      <c r="A963" s="80" t="str">
        <f t="shared" si="115"/>
        <v/>
      </c>
      <c r="B963" s="80" t="str">
        <f t="shared" si="116"/>
        <v/>
      </c>
      <c r="C963" s="80" t="str">
        <f t="shared" si="117"/>
        <v/>
      </c>
      <c r="D963" s="80" t="str">
        <f t="shared" si="118"/>
        <v/>
      </c>
      <c r="E963" s="80" t="str">
        <f t="shared" si="119"/>
        <v/>
      </c>
      <c r="F963" s="80" t="str">
        <f t="shared" si="122"/>
        <v/>
      </c>
      <c r="G963" s="80" t="str">
        <f t="shared" si="122"/>
        <v/>
      </c>
      <c r="H963" s="80" t="str">
        <f t="shared" si="122"/>
        <v/>
      </c>
      <c r="I963" s="413"/>
      <c r="J963" s="414"/>
      <c r="K963" s="415"/>
      <c r="L963" s="415"/>
      <c r="M963" s="415"/>
      <c r="N963" s="415"/>
      <c r="O963" s="415"/>
      <c r="P963" s="415"/>
    </row>
    <row r="964" spans="1:16">
      <c r="A964" s="80" t="str">
        <f t="shared" si="115"/>
        <v/>
      </c>
      <c r="B964" s="80" t="str">
        <f t="shared" si="116"/>
        <v/>
      </c>
      <c r="C964" s="80" t="str">
        <f t="shared" si="117"/>
        <v/>
      </c>
      <c r="D964" s="80" t="str">
        <f t="shared" si="118"/>
        <v/>
      </c>
      <c r="E964" s="80" t="str">
        <f t="shared" si="119"/>
        <v/>
      </c>
      <c r="F964" s="80" t="str">
        <f t="shared" si="122"/>
        <v/>
      </c>
      <c r="G964" s="80" t="str">
        <f t="shared" si="122"/>
        <v/>
      </c>
      <c r="H964" s="80" t="str">
        <f t="shared" si="122"/>
        <v/>
      </c>
      <c r="I964" s="413"/>
      <c r="J964" s="414"/>
      <c r="K964" s="415"/>
      <c r="L964" s="415"/>
      <c r="M964" s="415"/>
      <c r="N964" s="415"/>
      <c r="O964" s="415"/>
      <c r="P964" s="415"/>
    </row>
    <row r="965" spans="1:16">
      <c r="A965" s="80" t="str">
        <f t="shared" ref="A965:A1028" si="123">IF(Cptes1="","",LEFT(Cptes1,2))</f>
        <v/>
      </c>
      <c r="B965" s="80" t="str">
        <f t="shared" ref="B965:B1028" si="124">IF(Cptes1="","",LEFT(Cptes1,3))</f>
        <v/>
      </c>
      <c r="C965" s="80" t="str">
        <f t="shared" ref="C965:C1028" si="125">IF(Cptes1="","",LEFT(Cptes1,4))</f>
        <v/>
      </c>
      <c r="D965" s="80" t="str">
        <f t="shared" ref="D965:D1028" si="126">IF(Cptes1="","",LEFT(Cptes1,5))</f>
        <v/>
      </c>
      <c r="E965" s="80" t="str">
        <f t="shared" ref="E965:E1028" si="127">IF(Cptes1="","",LEFT(Cptes1,6))</f>
        <v/>
      </c>
      <c r="F965" s="80" t="str">
        <f t="shared" ref="F965:H984" si="128">IF(Cptes1="","",LEFT(Cptes1,7))</f>
        <v/>
      </c>
      <c r="G965" s="80" t="str">
        <f t="shared" si="128"/>
        <v/>
      </c>
      <c r="H965" s="80" t="str">
        <f t="shared" si="128"/>
        <v/>
      </c>
      <c r="I965" s="413"/>
      <c r="J965" s="414"/>
      <c r="K965" s="415"/>
      <c r="L965" s="415"/>
      <c r="M965" s="415"/>
      <c r="N965" s="415"/>
      <c r="O965" s="415"/>
      <c r="P965" s="415"/>
    </row>
    <row r="966" spans="1:16">
      <c r="A966" s="80" t="str">
        <f t="shared" si="123"/>
        <v/>
      </c>
      <c r="B966" s="80" t="str">
        <f t="shared" si="124"/>
        <v/>
      </c>
      <c r="C966" s="80" t="str">
        <f t="shared" si="125"/>
        <v/>
      </c>
      <c r="D966" s="80" t="str">
        <f t="shared" si="126"/>
        <v/>
      </c>
      <c r="E966" s="80" t="str">
        <f t="shared" si="127"/>
        <v/>
      </c>
      <c r="F966" s="80" t="str">
        <f t="shared" si="128"/>
        <v/>
      </c>
      <c r="G966" s="80" t="str">
        <f t="shared" si="128"/>
        <v/>
      </c>
      <c r="H966" s="80" t="str">
        <f t="shared" si="128"/>
        <v/>
      </c>
      <c r="I966" s="413"/>
      <c r="J966" s="414"/>
      <c r="K966" s="415"/>
      <c r="L966" s="415"/>
      <c r="M966" s="415"/>
      <c r="N966" s="415"/>
      <c r="O966" s="415"/>
      <c r="P966" s="415"/>
    </row>
    <row r="967" spans="1:16">
      <c r="A967" s="80" t="str">
        <f t="shared" si="123"/>
        <v/>
      </c>
      <c r="B967" s="80" t="str">
        <f t="shared" si="124"/>
        <v/>
      </c>
      <c r="C967" s="80" t="str">
        <f t="shared" si="125"/>
        <v/>
      </c>
      <c r="D967" s="80" t="str">
        <f t="shared" si="126"/>
        <v/>
      </c>
      <c r="E967" s="80" t="str">
        <f t="shared" si="127"/>
        <v/>
      </c>
      <c r="F967" s="80" t="str">
        <f t="shared" si="128"/>
        <v/>
      </c>
      <c r="G967" s="80" t="str">
        <f t="shared" si="128"/>
        <v/>
      </c>
      <c r="H967" s="80" t="str">
        <f t="shared" si="128"/>
        <v/>
      </c>
      <c r="I967" s="413"/>
      <c r="J967" s="414"/>
      <c r="K967" s="415"/>
      <c r="L967" s="415"/>
      <c r="M967" s="415"/>
      <c r="N967" s="415"/>
      <c r="O967" s="415"/>
      <c r="P967" s="415"/>
    </row>
    <row r="968" spans="1:16">
      <c r="A968" s="80" t="str">
        <f t="shared" si="123"/>
        <v/>
      </c>
      <c r="B968" s="80" t="str">
        <f t="shared" si="124"/>
        <v/>
      </c>
      <c r="C968" s="80" t="str">
        <f t="shared" si="125"/>
        <v/>
      </c>
      <c r="D968" s="80" t="str">
        <f t="shared" si="126"/>
        <v/>
      </c>
      <c r="E968" s="80" t="str">
        <f t="shared" si="127"/>
        <v/>
      </c>
      <c r="F968" s="80" t="str">
        <f t="shared" si="128"/>
        <v/>
      </c>
      <c r="G968" s="80" t="str">
        <f t="shared" si="128"/>
        <v/>
      </c>
      <c r="H968" s="80" t="str">
        <f t="shared" si="128"/>
        <v/>
      </c>
      <c r="I968" s="413"/>
      <c r="J968" s="414"/>
      <c r="K968" s="415"/>
      <c r="L968" s="415"/>
      <c r="M968" s="415"/>
      <c r="N968" s="415"/>
      <c r="O968" s="415"/>
      <c r="P968" s="415"/>
    </row>
    <row r="969" spans="1:16">
      <c r="A969" s="80" t="str">
        <f t="shared" si="123"/>
        <v/>
      </c>
      <c r="B969" s="80" t="str">
        <f t="shared" si="124"/>
        <v/>
      </c>
      <c r="C969" s="80" t="str">
        <f t="shared" si="125"/>
        <v/>
      </c>
      <c r="D969" s="80" t="str">
        <f t="shared" si="126"/>
        <v/>
      </c>
      <c r="E969" s="80" t="str">
        <f t="shared" si="127"/>
        <v/>
      </c>
      <c r="F969" s="80" t="str">
        <f t="shared" si="128"/>
        <v/>
      </c>
      <c r="G969" s="80" t="str">
        <f t="shared" si="128"/>
        <v/>
      </c>
      <c r="H969" s="80" t="str">
        <f t="shared" si="128"/>
        <v/>
      </c>
      <c r="I969" s="413"/>
      <c r="J969" s="414"/>
      <c r="K969" s="415"/>
      <c r="L969" s="415"/>
      <c r="M969" s="415"/>
      <c r="N969" s="415"/>
      <c r="O969" s="415"/>
      <c r="P969" s="415"/>
    </row>
    <row r="970" spans="1:16">
      <c r="A970" s="80" t="str">
        <f t="shared" si="123"/>
        <v/>
      </c>
      <c r="B970" s="80" t="str">
        <f t="shared" si="124"/>
        <v/>
      </c>
      <c r="C970" s="80" t="str">
        <f t="shared" si="125"/>
        <v/>
      </c>
      <c r="D970" s="80" t="str">
        <f t="shared" si="126"/>
        <v/>
      </c>
      <c r="E970" s="80" t="str">
        <f t="shared" si="127"/>
        <v/>
      </c>
      <c r="F970" s="80" t="str">
        <f t="shared" si="128"/>
        <v/>
      </c>
      <c r="G970" s="80" t="str">
        <f t="shared" si="128"/>
        <v/>
      </c>
      <c r="H970" s="80" t="str">
        <f t="shared" si="128"/>
        <v/>
      </c>
      <c r="I970" s="413"/>
      <c r="J970" s="414"/>
      <c r="K970" s="415"/>
      <c r="L970" s="415"/>
      <c r="M970" s="415"/>
      <c r="N970" s="415"/>
      <c r="O970" s="415"/>
      <c r="P970" s="415"/>
    </row>
    <row r="971" spans="1:16">
      <c r="A971" s="80" t="str">
        <f t="shared" si="123"/>
        <v/>
      </c>
      <c r="B971" s="80" t="str">
        <f t="shared" si="124"/>
        <v/>
      </c>
      <c r="C971" s="80" t="str">
        <f t="shared" si="125"/>
        <v/>
      </c>
      <c r="D971" s="80" t="str">
        <f t="shared" si="126"/>
        <v/>
      </c>
      <c r="E971" s="80" t="str">
        <f t="shared" si="127"/>
        <v/>
      </c>
      <c r="F971" s="80" t="str">
        <f t="shared" si="128"/>
        <v/>
      </c>
      <c r="G971" s="80" t="str">
        <f t="shared" si="128"/>
        <v/>
      </c>
      <c r="H971" s="80" t="str">
        <f t="shared" si="128"/>
        <v/>
      </c>
      <c r="I971" s="413"/>
      <c r="J971" s="414"/>
      <c r="K971" s="415"/>
      <c r="L971" s="415"/>
      <c r="M971" s="415"/>
      <c r="N971" s="415"/>
      <c r="O971" s="415"/>
      <c r="P971" s="415"/>
    </row>
    <row r="972" spans="1:16">
      <c r="A972" s="80" t="str">
        <f t="shared" si="123"/>
        <v/>
      </c>
      <c r="B972" s="80" t="str">
        <f t="shared" si="124"/>
        <v/>
      </c>
      <c r="C972" s="80" t="str">
        <f t="shared" si="125"/>
        <v/>
      </c>
      <c r="D972" s="80" t="str">
        <f t="shared" si="126"/>
        <v/>
      </c>
      <c r="E972" s="80" t="str">
        <f t="shared" si="127"/>
        <v/>
      </c>
      <c r="F972" s="80" t="str">
        <f t="shared" si="128"/>
        <v/>
      </c>
      <c r="G972" s="80" t="str">
        <f t="shared" si="128"/>
        <v/>
      </c>
      <c r="H972" s="80" t="str">
        <f t="shared" si="128"/>
        <v/>
      </c>
      <c r="I972" s="413"/>
      <c r="J972" s="414"/>
      <c r="K972" s="415"/>
      <c r="L972" s="415"/>
      <c r="M972" s="415"/>
      <c r="N972" s="415"/>
      <c r="O972" s="415"/>
      <c r="P972" s="415"/>
    </row>
    <row r="973" spans="1:16">
      <c r="A973" s="80" t="str">
        <f t="shared" si="123"/>
        <v/>
      </c>
      <c r="B973" s="80" t="str">
        <f t="shared" si="124"/>
        <v/>
      </c>
      <c r="C973" s="80" t="str">
        <f t="shared" si="125"/>
        <v/>
      </c>
      <c r="D973" s="80" t="str">
        <f t="shared" si="126"/>
        <v/>
      </c>
      <c r="E973" s="80" t="str">
        <f t="shared" si="127"/>
        <v/>
      </c>
      <c r="F973" s="80" t="str">
        <f t="shared" si="128"/>
        <v/>
      </c>
      <c r="G973" s="80" t="str">
        <f t="shared" si="128"/>
        <v/>
      </c>
      <c r="H973" s="80" t="str">
        <f t="shared" si="128"/>
        <v/>
      </c>
      <c r="I973" s="413"/>
      <c r="J973" s="414"/>
      <c r="K973" s="415"/>
      <c r="L973" s="415"/>
      <c r="M973" s="415"/>
      <c r="N973" s="415"/>
      <c r="O973" s="415"/>
      <c r="P973" s="415"/>
    </row>
    <row r="974" spans="1:16">
      <c r="A974" s="80" t="str">
        <f t="shared" si="123"/>
        <v/>
      </c>
      <c r="B974" s="80" t="str">
        <f t="shared" si="124"/>
        <v/>
      </c>
      <c r="C974" s="80" t="str">
        <f t="shared" si="125"/>
        <v/>
      </c>
      <c r="D974" s="80" t="str">
        <f t="shared" si="126"/>
        <v/>
      </c>
      <c r="E974" s="80" t="str">
        <f t="shared" si="127"/>
        <v/>
      </c>
      <c r="F974" s="80" t="str">
        <f t="shared" si="128"/>
        <v/>
      </c>
      <c r="G974" s="80" t="str">
        <f t="shared" si="128"/>
        <v/>
      </c>
      <c r="H974" s="80" t="str">
        <f t="shared" si="128"/>
        <v/>
      </c>
      <c r="I974" s="413"/>
      <c r="J974" s="414"/>
      <c r="K974" s="415"/>
      <c r="L974" s="415"/>
      <c r="M974" s="415"/>
      <c r="N974" s="415"/>
      <c r="O974" s="415"/>
      <c r="P974" s="415"/>
    </row>
    <row r="975" spans="1:16">
      <c r="A975" s="80" t="str">
        <f t="shared" si="123"/>
        <v/>
      </c>
      <c r="B975" s="80" t="str">
        <f t="shared" si="124"/>
        <v/>
      </c>
      <c r="C975" s="80" t="str">
        <f t="shared" si="125"/>
        <v/>
      </c>
      <c r="D975" s="80" t="str">
        <f t="shared" si="126"/>
        <v/>
      </c>
      <c r="E975" s="80" t="str">
        <f t="shared" si="127"/>
        <v/>
      </c>
      <c r="F975" s="80" t="str">
        <f t="shared" si="128"/>
        <v/>
      </c>
      <c r="G975" s="80" t="str">
        <f t="shared" si="128"/>
        <v/>
      </c>
      <c r="H975" s="80" t="str">
        <f t="shared" si="128"/>
        <v/>
      </c>
      <c r="I975" s="413"/>
      <c r="J975" s="414"/>
      <c r="K975" s="415"/>
      <c r="L975" s="415"/>
      <c r="M975" s="415"/>
      <c r="N975" s="415"/>
      <c r="O975" s="415"/>
      <c r="P975" s="415"/>
    </row>
    <row r="976" spans="1:16">
      <c r="A976" s="80" t="str">
        <f t="shared" si="123"/>
        <v/>
      </c>
      <c r="B976" s="80" t="str">
        <f t="shared" si="124"/>
        <v/>
      </c>
      <c r="C976" s="80" t="str">
        <f t="shared" si="125"/>
        <v/>
      </c>
      <c r="D976" s="80" t="str">
        <f t="shared" si="126"/>
        <v/>
      </c>
      <c r="E976" s="80" t="str">
        <f t="shared" si="127"/>
        <v/>
      </c>
      <c r="F976" s="80" t="str">
        <f t="shared" si="128"/>
        <v/>
      </c>
      <c r="G976" s="80" t="str">
        <f t="shared" si="128"/>
        <v/>
      </c>
      <c r="H976" s="80" t="str">
        <f t="shared" si="128"/>
        <v/>
      </c>
      <c r="I976" s="413"/>
      <c r="J976" s="414"/>
      <c r="K976" s="415"/>
      <c r="L976" s="415"/>
      <c r="M976" s="415"/>
      <c r="N976" s="415"/>
      <c r="O976" s="415"/>
      <c r="P976" s="415"/>
    </row>
    <row r="977" spans="1:16">
      <c r="A977" s="80" t="str">
        <f t="shared" si="123"/>
        <v/>
      </c>
      <c r="B977" s="80" t="str">
        <f t="shared" si="124"/>
        <v/>
      </c>
      <c r="C977" s="80" t="str">
        <f t="shared" si="125"/>
        <v/>
      </c>
      <c r="D977" s="80" t="str">
        <f t="shared" si="126"/>
        <v/>
      </c>
      <c r="E977" s="80" t="str">
        <f t="shared" si="127"/>
        <v/>
      </c>
      <c r="F977" s="80" t="str">
        <f t="shared" si="128"/>
        <v/>
      </c>
      <c r="G977" s="80" t="str">
        <f t="shared" si="128"/>
        <v/>
      </c>
      <c r="H977" s="80" t="str">
        <f t="shared" si="128"/>
        <v/>
      </c>
      <c r="I977" s="413"/>
      <c r="J977" s="414"/>
      <c r="K977" s="415"/>
      <c r="L977" s="415"/>
      <c r="M977" s="415"/>
      <c r="N977" s="415"/>
      <c r="O977" s="415"/>
      <c r="P977" s="415"/>
    </row>
    <row r="978" spans="1:16">
      <c r="A978" s="80" t="str">
        <f t="shared" si="123"/>
        <v/>
      </c>
      <c r="B978" s="80" t="str">
        <f t="shared" si="124"/>
        <v/>
      </c>
      <c r="C978" s="80" t="str">
        <f t="shared" si="125"/>
        <v/>
      </c>
      <c r="D978" s="80" t="str">
        <f t="shared" si="126"/>
        <v/>
      </c>
      <c r="E978" s="80" t="str">
        <f t="shared" si="127"/>
        <v/>
      </c>
      <c r="F978" s="80" t="str">
        <f t="shared" si="128"/>
        <v/>
      </c>
      <c r="G978" s="80" t="str">
        <f t="shared" si="128"/>
        <v/>
      </c>
      <c r="H978" s="80" t="str">
        <f t="shared" si="128"/>
        <v/>
      </c>
      <c r="I978" s="413"/>
      <c r="J978" s="414"/>
      <c r="K978" s="415"/>
      <c r="L978" s="415"/>
      <c r="M978" s="415"/>
      <c r="N978" s="415"/>
      <c r="O978" s="415"/>
      <c r="P978" s="415"/>
    </row>
    <row r="979" spans="1:16">
      <c r="A979" s="80" t="str">
        <f t="shared" si="123"/>
        <v/>
      </c>
      <c r="B979" s="80" t="str">
        <f t="shared" si="124"/>
        <v/>
      </c>
      <c r="C979" s="80" t="str">
        <f t="shared" si="125"/>
        <v/>
      </c>
      <c r="D979" s="80" t="str">
        <f t="shared" si="126"/>
        <v/>
      </c>
      <c r="E979" s="80" t="str">
        <f t="shared" si="127"/>
        <v/>
      </c>
      <c r="F979" s="80" t="str">
        <f t="shared" si="128"/>
        <v/>
      </c>
      <c r="G979" s="80" t="str">
        <f t="shared" si="128"/>
        <v/>
      </c>
      <c r="H979" s="80" t="str">
        <f t="shared" si="128"/>
        <v/>
      </c>
      <c r="I979" s="413"/>
      <c r="J979" s="414"/>
      <c r="K979" s="415"/>
      <c r="L979" s="415"/>
      <c r="M979" s="415"/>
      <c r="N979" s="415"/>
      <c r="O979" s="415"/>
      <c r="P979" s="415"/>
    </row>
    <row r="980" spans="1:16">
      <c r="A980" s="80" t="str">
        <f t="shared" si="123"/>
        <v/>
      </c>
      <c r="B980" s="80" t="str">
        <f t="shared" si="124"/>
        <v/>
      </c>
      <c r="C980" s="80" t="str">
        <f t="shared" si="125"/>
        <v/>
      </c>
      <c r="D980" s="80" t="str">
        <f t="shared" si="126"/>
        <v/>
      </c>
      <c r="E980" s="80" t="str">
        <f t="shared" si="127"/>
        <v/>
      </c>
      <c r="F980" s="80" t="str">
        <f t="shared" si="128"/>
        <v/>
      </c>
      <c r="G980" s="80" t="str">
        <f t="shared" si="128"/>
        <v/>
      </c>
      <c r="H980" s="80" t="str">
        <f t="shared" si="128"/>
        <v/>
      </c>
      <c r="I980" s="413"/>
      <c r="J980" s="414"/>
      <c r="K980" s="415"/>
      <c r="L980" s="415"/>
      <c r="M980" s="415"/>
      <c r="N980" s="415"/>
      <c r="O980" s="415"/>
      <c r="P980" s="415"/>
    </row>
    <row r="981" spans="1:16">
      <c r="A981" s="80" t="str">
        <f t="shared" si="123"/>
        <v/>
      </c>
      <c r="B981" s="80" t="str">
        <f t="shared" si="124"/>
        <v/>
      </c>
      <c r="C981" s="80" t="str">
        <f t="shared" si="125"/>
        <v/>
      </c>
      <c r="D981" s="80" t="str">
        <f t="shared" si="126"/>
        <v/>
      </c>
      <c r="E981" s="80" t="str">
        <f t="shared" si="127"/>
        <v/>
      </c>
      <c r="F981" s="80" t="str">
        <f t="shared" si="128"/>
        <v/>
      </c>
      <c r="G981" s="80" t="str">
        <f t="shared" si="128"/>
        <v/>
      </c>
      <c r="H981" s="80" t="str">
        <f t="shared" si="128"/>
        <v/>
      </c>
      <c r="I981" s="413"/>
      <c r="J981" s="414"/>
      <c r="K981" s="415"/>
      <c r="L981" s="415"/>
      <c r="M981" s="415"/>
      <c r="N981" s="415"/>
      <c r="O981" s="415"/>
      <c r="P981" s="415"/>
    </row>
    <row r="982" spans="1:16">
      <c r="A982" s="80" t="str">
        <f t="shared" si="123"/>
        <v/>
      </c>
      <c r="B982" s="80" t="str">
        <f t="shared" si="124"/>
        <v/>
      </c>
      <c r="C982" s="80" t="str">
        <f t="shared" si="125"/>
        <v/>
      </c>
      <c r="D982" s="80" t="str">
        <f t="shared" si="126"/>
        <v/>
      </c>
      <c r="E982" s="80" t="str">
        <f t="shared" si="127"/>
        <v/>
      </c>
      <c r="F982" s="80" t="str">
        <f t="shared" si="128"/>
        <v/>
      </c>
      <c r="G982" s="80" t="str">
        <f t="shared" si="128"/>
        <v/>
      </c>
      <c r="H982" s="80" t="str">
        <f t="shared" si="128"/>
        <v/>
      </c>
      <c r="I982" s="413"/>
      <c r="J982" s="414"/>
      <c r="K982" s="415"/>
      <c r="L982" s="415"/>
      <c r="M982" s="415"/>
      <c r="N982" s="415"/>
      <c r="O982" s="415"/>
      <c r="P982" s="415"/>
    </row>
    <row r="983" spans="1:16">
      <c r="A983" s="80" t="str">
        <f t="shared" si="123"/>
        <v/>
      </c>
      <c r="B983" s="80" t="str">
        <f t="shared" si="124"/>
        <v/>
      </c>
      <c r="C983" s="80" t="str">
        <f t="shared" si="125"/>
        <v/>
      </c>
      <c r="D983" s="80" t="str">
        <f t="shared" si="126"/>
        <v/>
      </c>
      <c r="E983" s="80" t="str">
        <f t="shared" si="127"/>
        <v/>
      </c>
      <c r="F983" s="80" t="str">
        <f t="shared" si="128"/>
        <v/>
      </c>
      <c r="G983" s="80" t="str">
        <f t="shared" si="128"/>
        <v/>
      </c>
      <c r="H983" s="80" t="str">
        <f t="shared" si="128"/>
        <v/>
      </c>
      <c r="I983" s="413"/>
      <c r="J983" s="414"/>
      <c r="K983" s="415"/>
      <c r="L983" s="415"/>
      <c r="M983" s="415"/>
      <c r="N983" s="415"/>
      <c r="O983" s="415"/>
      <c r="P983" s="415"/>
    </row>
    <row r="984" spans="1:16">
      <c r="A984" s="80" t="str">
        <f t="shared" si="123"/>
        <v/>
      </c>
      <c r="B984" s="80" t="str">
        <f t="shared" si="124"/>
        <v/>
      </c>
      <c r="C984" s="80" t="str">
        <f t="shared" si="125"/>
        <v/>
      </c>
      <c r="D984" s="80" t="str">
        <f t="shared" si="126"/>
        <v/>
      </c>
      <c r="E984" s="80" t="str">
        <f t="shared" si="127"/>
        <v/>
      </c>
      <c r="F984" s="80" t="str">
        <f t="shared" si="128"/>
        <v/>
      </c>
      <c r="G984" s="80" t="str">
        <f t="shared" si="128"/>
        <v/>
      </c>
      <c r="H984" s="80" t="str">
        <f t="shared" si="128"/>
        <v/>
      </c>
      <c r="I984" s="413"/>
      <c r="J984" s="414"/>
      <c r="K984" s="415"/>
      <c r="L984" s="415"/>
      <c r="M984" s="415"/>
      <c r="N984" s="415"/>
      <c r="O984" s="415"/>
      <c r="P984" s="415"/>
    </row>
    <row r="985" spans="1:16">
      <c r="A985" s="80" t="str">
        <f t="shared" si="123"/>
        <v/>
      </c>
      <c r="B985" s="80" t="str">
        <f t="shared" si="124"/>
        <v/>
      </c>
      <c r="C985" s="80" t="str">
        <f t="shared" si="125"/>
        <v/>
      </c>
      <c r="D985" s="80" t="str">
        <f t="shared" si="126"/>
        <v/>
      </c>
      <c r="E985" s="80" t="str">
        <f t="shared" si="127"/>
        <v/>
      </c>
      <c r="F985" s="80" t="str">
        <f t="shared" ref="F985:H1004" si="129">IF(Cptes1="","",LEFT(Cptes1,7))</f>
        <v/>
      </c>
      <c r="G985" s="80" t="str">
        <f t="shared" si="129"/>
        <v/>
      </c>
      <c r="H985" s="80" t="str">
        <f t="shared" si="129"/>
        <v/>
      </c>
      <c r="I985" s="413"/>
      <c r="J985" s="414"/>
      <c r="K985" s="415"/>
      <c r="L985" s="415"/>
      <c r="M985" s="415"/>
      <c r="N985" s="415"/>
      <c r="O985" s="415"/>
      <c r="P985" s="415"/>
    </row>
    <row r="986" spans="1:16">
      <c r="A986" s="80" t="str">
        <f t="shared" si="123"/>
        <v/>
      </c>
      <c r="B986" s="80" t="str">
        <f t="shared" si="124"/>
        <v/>
      </c>
      <c r="C986" s="80" t="str">
        <f t="shared" si="125"/>
        <v/>
      </c>
      <c r="D986" s="80" t="str">
        <f t="shared" si="126"/>
        <v/>
      </c>
      <c r="E986" s="80" t="str">
        <f t="shared" si="127"/>
        <v/>
      </c>
      <c r="F986" s="80" t="str">
        <f t="shared" si="129"/>
        <v/>
      </c>
      <c r="G986" s="80" t="str">
        <f t="shared" si="129"/>
        <v/>
      </c>
      <c r="H986" s="80" t="str">
        <f t="shared" si="129"/>
        <v/>
      </c>
      <c r="I986" s="413"/>
      <c r="J986" s="414"/>
      <c r="K986" s="415"/>
      <c r="L986" s="415"/>
      <c r="M986" s="415"/>
      <c r="N986" s="415"/>
      <c r="O986" s="415"/>
      <c r="P986" s="415"/>
    </row>
    <row r="987" spans="1:16">
      <c r="A987" s="80" t="str">
        <f t="shared" si="123"/>
        <v/>
      </c>
      <c r="B987" s="80" t="str">
        <f t="shared" si="124"/>
        <v/>
      </c>
      <c r="C987" s="80" t="str">
        <f t="shared" si="125"/>
        <v/>
      </c>
      <c r="D987" s="80" t="str">
        <f t="shared" si="126"/>
        <v/>
      </c>
      <c r="E987" s="80" t="str">
        <f t="shared" si="127"/>
        <v/>
      </c>
      <c r="F987" s="80" t="str">
        <f t="shared" si="129"/>
        <v/>
      </c>
      <c r="G987" s="80" t="str">
        <f t="shared" si="129"/>
        <v/>
      </c>
      <c r="H987" s="80" t="str">
        <f t="shared" si="129"/>
        <v/>
      </c>
      <c r="I987" s="413"/>
      <c r="J987" s="414"/>
      <c r="K987" s="415"/>
      <c r="L987" s="415"/>
      <c r="M987" s="415"/>
      <c r="N987" s="415"/>
      <c r="O987" s="415"/>
      <c r="P987" s="415"/>
    </row>
    <row r="988" spans="1:16">
      <c r="A988" s="80" t="str">
        <f t="shared" si="123"/>
        <v/>
      </c>
      <c r="B988" s="80" t="str">
        <f t="shared" si="124"/>
        <v/>
      </c>
      <c r="C988" s="80" t="str">
        <f t="shared" si="125"/>
        <v/>
      </c>
      <c r="D988" s="80" t="str">
        <f t="shared" si="126"/>
        <v/>
      </c>
      <c r="E988" s="80" t="str">
        <f t="shared" si="127"/>
        <v/>
      </c>
      <c r="F988" s="80" t="str">
        <f t="shared" si="129"/>
        <v/>
      </c>
      <c r="G988" s="80" t="str">
        <f t="shared" si="129"/>
        <v/>
      </c>
      <c r="H988" s="80" t="str">
        <f t="shared" si="129"/>
        <v/>
      </c>
      <c r="I988" s="413"/>
      <c r="J988" s="414"/>
      <c r="K988" s="415"/>
      <c r="L988" s="415"/>
      <c r="M988" s="415"/>
      <c r="N988" s="415"/>
      <c r="O988" s="415"/>
      <c r="P988" s="415"/>
    </row>
    <row r="989" spans="1:16">
      <c r="A989" s="80" t="str">
        <f t="shared" si="123"/>
        <v/>
      </c>
      <c r="B989" s="80" t="str">
        <f t="shared" si="124"/>
        <v/>
      </c>
      <c r="C989" s="80" t="str">
        <f t="shared" si="125"/>
        <v/>
      </c>
      <c r="D989" s="80" t="str">
        <f t="shared" si="126"/>
        <v/>
      </c>
      <c r="E989" s="80" t="str">
        <f t="shared" si="127"/>
        <v/>
      </c>
      <c r="F989" s="80" t="str">
        <f t="shared" si="129"/>
        <v/>
      </c>
      <c r="G989" s="80" t="str">
        <f t="shared" si="129"/>
        <v/>
      </c>
      <c r="H989" s="80" t="str">
        <f t="shared" si="129"/>
        <v/>
      </c>
      <c r="I989" s="413"/>
      <c r="J989" s="414"/>
      <c r="K989" s="415"/>
      <c r="L989" s="415"/>
      <c r="M989" s="415"/>
      <c r="N989" s="415"/>
      <c r="O989" s="415"/>
      <c r="P989" s="415"/>
    </row>
    <row r="990" spans="1:16">
      <c r="A990" s="80" t="str">
        <f t="shared" si="123"/>
        <v/>
      </c>
      <c r="B990" s="80" t="str">
        <f t="shared" si="124"/>
        <v/>
      </c>
      <c r="C990" s="80" t="str">
        <f t="shared" si="125"/>
        <v/>
      </c>
      <c r="D990" s="80" t="str">
        <f t="shared" si="126"/>
        <v/>
      </c>
      <c r="E990" s="80" t="str">
        <f t="shared" si="127"/>
        <v/>
      </c>
      <c r="F990" s="80" t="str">
        <f t="shared" si="129"/>
        <v/>
      </c>
      <c r="G990" s="80" t="str">
        <f t="shared" si="129"/>
        <v/>
      </c>
      <c r="H990" s="80" t="str">
        <f t="shared" si="129"/>
        <v/>
      </c>
      <c r="I990" s="413"/>
      <c r="J990" s="414"/>
      <c r="K990" s="415"/>
      <c r="L990" s="415"/>
      <c r="M990" s="415"/>
      <c r="N990" s="415"/>
      <c r="O990" s="415"/>
      <c r="P990" s="415"/>
    </row>
    <row r="991" spans="1:16">
      <c r="A991" s="80" t="str">
        <f t="shared" si="123"/>
        <v/>
      </c>
      <c r="B991" s="80" t="str">
        <f t="shared" si="124"/>
        <v/>
      </c>
      <c r="C991" s="80" t="str">
        <f t="shared" si="125"/>
        <v/>
      </c>
      <c r="D991" s="80" t="str">
        <f t="shared" si="126"/>
        <v/>
      </c>
      <c r="E991" s="80" t="str">
        <f t="shared" si="127"/>
        <v/>
      </c>
      <c r="F991" s="80" t="str">
        <f t="shared" si="129"/>
        <v/>
      </c>
      <c r="G991" s="80" t="str">
        <f t="shared" si="129"/>
        <v/>
      </c>
      <c r="H991" s="80" t="str">
        <f t="shared" si="129"/>
        <v/>
      </c>
      <c r="I991" s="413"/>
      <c r="J991" s="414"/>
      <c r="K991" s="415"/>
      <c r="L991" s="415"/>
      <c r="M991" s="415"/>
      <c r="N991" s="415"/>
      <c r="O991" s="415"/>
      <c r="P991" s="415"/>
    </row>
    <row r="992" spans="1:16">
      <c r="A992" s="80" t="str">
        <f t="shared" si="123"/>
        <v/>
      </c>
      <c r="B992" s="80" t="str">
        <f t="shared" si="124"/>
        <v/>
      </c>
      <c r="C992" s="80" t="str">
        <f t="shared" si="125"/>
        <v/>
      </c>
      <c r="D992" s="80" t="str">
        <f t="shared" si="126"/>
        <v/>
      </c>
      <c r="E992" s="80" t="str">
        <f t="shared" si="127"/>
        <v/>
      </c>
      <c r="F992" s="80" t="str">
        <f t="shared" si="129"/>
        <v/>
      </c>
      <c r="G992" s="80" t="str">
        <f t="shared" si="129"/>
        <v/>
      </c>
      <c r="H992" s="80" t="str">
        <f t="shared" si="129"/>
        <v/>
      </c>
      <c r="I992" s="413"/>
      <c r="J992" s="414"/>
      <c r="K992" s="415"/>
      <c r="L992" s="415"/>
      <c r="M992" s="415"/>
      <c r="N992" s="415"/>
      <c r="O992" s="415"/>
      <c r="P992" s="415"/>
    </row>
    <row r="993" spans="1:16">
      <c r="A993" s="80" t="str">
        <f t="shared" si="123"/>
        <v/>
      </c>
      <c r="B993" s="80" t="str">
        <f t="shared" si="124"/>
        <v/>
      </c>
      <c r="C993" s="80" t="str">
        <f t="shared" si="125"/>
        <v/>
      </c>
      <c r="D993" s="80" t="str">
        <f t="shared" si="126"/>
        <v/>
      </c>
      <c r="E993" s="80" t="str">
        <f t="shared" si="127"/>
        <v/>
      </c>
      <c r="F993" s="80" t="str">
        <f t="shared" si="129"/>
        <v/>
      </c>
      <c r="G993" s="80" t="str">
        <f t="shared" si="129"/>
        <v/>
      </c>
      <c r="H993" s="80" t="str">
        <f t="shared" si="129"/>
        <v/>
      </c>
      <c r="I993" s="413"/>
      <c r="J993" s="414"/>
      <c r="K993" s="415"/>
      <c r="L993" s="415"/>
      <c r="M993" s="415"/>
      <c r="N993" s="415"/>
      <c r="O993" s="415"/>
      <c r="P993" s="415"/>
    </row>
    <row r="994" spans="1:16">
      <c r="A994" s="80" t="str">
        <f t="shared" si="123"/>
        <v/>
      </c>
      <c r="B994" s="80" t="str">
        <f t="shared" si="124"/>
        <v/>
      </c>
      <c r="C994" s="80" t="str">
        <f t="shared" si="125"/>
        <v/>
      </c>
      <c r="D994" s="80" t="str">
        <f t="shared" si="126"/>
        <v/>
      </c>
      <c r="E994" s="80" t="str">
        <f t="shared" si="127"/>
        <v/>
      </c>
      <c r="F994" s="80" t="str">
        <f t="shared" si="129"/>
        <v/>
      </c>
      <c r="G994" s="80" t="str">
        <f t="shared" si="129"/>
        <v/>
      </c>
      <c r="H994" s="80" t="str">
        <f t="shared" si="129"/>
        <v/>
      </c>
      <c r="I994" s="413"/>
      <c r="J994" s="414"/>
      <c r="K994" s="415"/>
      <c r="L994" s="415"/>
      <c r="M994" s="415"/>
      <c r="N994" s="415"/>
      <c r="O994" s="415"/>
      <c r="P994" s="415"/>
    </row>
    <row r="995" spans="1:16">
      <c r="A995" s="80" t="str">
        <f t="shared" si="123"/>
        <v/>
      </c>
      <c r="B995" s="80" t="str">
        <f t="shared" si="124"/>
        <v/>
      </c>
      <c r="C995" s="80" t="str">
        <f t="shared" si="125"/>
        <v/>
      </c>
      <c r="D995" s="80" t="str">
        <f t="shared" si="126"/>
        <v/>
      </c>
      <c r="E995" s="80" t="str">
        <f t="shared" si="127"/>
        <v/>
      </c>
      <c r="F995" s="80" t="str">
        <f t="shared" si="129"/>
        <v/>
      </c>
      <c r="G995" s="80" t="str">
        <f t="shared" si="129"/>
        <v/>
      </c>
      <c r="H995" s="80" t="str">
        <f t="shared" si="129"/>
        <v/>
      </c>
      <c r="I995" s="413"/>
      <c r="J995" s="414"/>
      <c r="K995" s="415"/>
      <c r="L995" s="415"/>
      <c r="M995" s="415"/>
      <c r="N995" s="415"/>
      <c r="O995" s="415"/>
      <c r="P995" s="415"/>
    </row>
    <row r="996" spans="1:16">
      <c r="A996" s="80" t="str">
        <f t="shared" si="123"/>
        <v/>
      </c>
      <c r="B996" s="80" t="str">
        <f t="shared" si="124"/>
        <v/>
      </c>
      <c r="C996" s="80" t="str">
        <f t="shared" si="125"/>
        <v/>
      </c>
      <c r="D996" s="80" t="str">
        <f t="shared" si="126"/>
        <v/>
      </c>
      <c r="E996" s="80" t="str">
        <f t="shared" si="127"/>
        <v/>
      </c>
      <c r="F996" s="80" t="str">
        <f t="shared" si="129"/>
        <v/>
      </c>
      <c r="G996" s="80" t="str">
        <f t="shared" si="129"/>
        <v/>
      </c>
      <c r="H996" s="80" t="str">
        <f t="shared" si="129"/>
        <v/>
      </c>
      <c r="I996" s="413"/>
      <c r="J996" s="414"/>
      <c r="K996" s="415"/>
      <c r="L996" s="415"/>
      <c r="M996" s="415"/>
      <c r="N996" s="415"/>
      <c r="O996" s="415"/>
      <c r="P996" s="415"/>
    </row>
    <row r="997" spans="1:16">
      <c r="A997" s="80" t="str">
        <f t="shared" si="123"/>
        <v/>
      </c>
      <c r="B997" s="80" t="str">
        <f t="shared" si="124"/>
        <v/>
      </c>
      <c r="C997" s="80" t="str">
        <f t="shared" si="125"/>
        <v/>
      </c>
      <c r="D997" s="80" t="str">
        <f t="shared" si="126"/>
        <v/>
      </c>
      <c r="E997" s="80" t="str">
        <f t="shared" si="127"/>
        <v/>
      </c>
      <c r="F997" s="80" t="str">
        <f t="shared" si="129"/>
        <v/>
      </c>
      <c r="G997" s="80" t="str">
        <f t="shared" si="129"/>
        <v/>
      </c>
      <c r="H997" s="80" t="str">
        <f t="shared" si="129"/>
        <v/>
      </c>
      <c r="I997" s="413"/>
      <c r="J997" s="414"/>
      <c r="K997" s="415"/>
      <c r="L997" s="415"/>
      <c r="M997" s="415"/>
      <c r="N997" s="415"/>
      <c r="O997" s="415"/>
      <c r="P997" s="415"/>
    </row>
    <row r="998" spans="1:16">
      <c r="A998" s="80" t="str">
        <f t="shared" si="123"/>
        <v/>
      </c>
      <c r="B998" s="80" t="str">
        <f t="shared" si="124"/>
        <v/>
      </c>
      <c r="C998" s="80" t="str">
        <f t="shared" si="125"/>
        <v/>
      </c>
      <c r="D998" s="80" t="str">
        <f t="shared" si="126"/>
        <v/>
      </c>
      <c r="E998" s="80" t="str">
        <f t="shared" si="127"/>
        <v/>
      </c>
      <c r="F998" s="80" t="str">
        <f t="shared" si="129"/>
        <v/>
      </c>
      <c r="G998" s="80" t="str">
        <f t="shared" si="129"/>
        <v/>
      </c>
      <c r="H998" s="80" t="str">
        <f t="shared" si="129"/>
        <v/>
      </c>
      <c r="I998" s="413"/>
      <c r="J998" s="414"/>
      <c r="K998" s="415"/>
      <c r="L998" s="415"/>
      <c r="M998" s="415"/>
      <c r="N998" s="415"/>
      <c r="O998" s="415"/>
      <c r="P998" s="415"/>
    </row>
    <row r="999" spans="1:16">
      <c r="A999" s="80" t="str">
        <f t="shared" si="123"/>
        <v/>
      </c>
      <c r="B999" s="80" t="str">
        <f t="shared" si="124"/>
        <v/>
      </c>
      <c r="C999" s="80" t="str">
        <f t="shared" si="125"/>
        <v/>
      </c>
      <c r="D999" s="80" t="str">
        <f t="shared" si="126"/>
        <v/>
      </c>
      <c r="E999" s="80" t="str">
        <f t="shared" si="127"/>
        <v/>
      </c>
      <c r="F999" s="80" t="str">
        <f t="shared" si="129"/>
        <v/>
      </c>
      <c r="G999" s="80" t="str">
        <f t="shared" si="129"/>
        <v/>
      </c>
      <c r="H999" s="80" t="str">
        <f t="shared" si="129"/>
        <v/>
      </c>
      <c r="I999" s="413"/>
      <c r="J999" s="414"/>
      <c r="K999" s="415"/>
      <c r="L999" s="415"/>
      <c r="M999" s="415"/>
      <c r="N999" s="415"/>
      <c r="O999" s="415"/>
      <c r="P999" s="415"/>
    </row>
    <row r="1000" spans="1:16">
      <c r="A1000" s="80" t="str">
        <f t="shared" si="123"/>
        <v/>
      </c>
      <c r="B1000" s="80" t="str">
        <f t="shared" si="124"/>
        <v/>
      </c>
      <c r="C1000" s="80" t="str">
        <f t="shared" si="125"/>
        <v/>
      </c>
      <c r="D1000" s="80" t="str">
        <f t="shared" si="126"/>
        <v/>
      </c>
      <c r="E1000" s="80" t="str">
        <f t="shared" si="127"/>
        <v/>
      </c>
      <c r="F1000" s="80" t="str">
        <f t="shared" si="129"/>
        <v/>
      </c>
      <c r="G1000" s="80" t="str">
        <f t="shared" si="129"/>
        <v/>
      </c>
      <c r="H1000" s="80" t="str">
        <f t="shared" si="129"/>
        <v/>
      </c>
      <c r="I1000" s="413"/>
      <c r="J1000" s="414"/>
      <c r="K1000" s="415"/>
      <c r="L1000" s="415"/>
      <c r="M1000" s="415"/>
      <c r="N1000" s="415"/>
      <c r="O1000" s="415"/>
      <c r="P1000" s="415"/>
    </row>
    <row r="1001" spans="1:16">
      <c r="A1001" s="80" t="str">
        <f t="shared" si="123"/>
        <v/>
      </c>
      <c r="B1001" s="80" t="str">
        <f t="shared" si="124"/>
        <v/>
      </c>
      <c r="C1001" s="80" t="str">
        <f t="shared" si="125"/>
        <v/>
      </c>
      <c r="D1001" s="80" t="str">
        <f t="shared" si="126"/>
        <v/>
      </c>
      <c r="E1001" s="80" t="str">
        <f t="shared" si="127"/>
        <v/>
      </c>
      <c r="F1001" s="80" t="str">
        <f t="shared" si="129"/>
        <v/>
      </c>
      <c r="G1001" s="80" t="str">
        <f t="shared" si="129"/>
        <v/>
      </c>
      <c r="H1001" s="80" t="str">
        <f t="shared" si="129"/>
        <v/>
      </c>
      <c r="I1001" s="413"/>
      <c r="J1001" s="414"/>
      <c r="K1001" s="415"/>
      <c r="L1001" s="415"/>
      <c r="M1001" s="415"/>
      <c r="N1001" s="415"/>
      <c r="O1001" s="415"/>
      <c r="P1001" s="415"/>
    </row>
    <row r="1002" spans="1:16">
      <c r="A1002" s="80" t="str">
        <f t="shared" si="123"/>
        <v/>
      </c>
      <c r="B1002" s="80" t="str">
        <f t="shared" si="124"/>
        <v/>
      </c>
      <c r="C1002" s="80" t="str">
        <f t="shared" si="125"/>
        <v/>
      </c>
      <c r="D1002" s="80" t="str">
        <f t="shared" si="126"/>
        <v/>
      </c>
      <c r="E1002" s="80" t="str">
        <f t="shared" si="127"/>
        <v/>
      </c>
      <c r="F1002" s="80" t="str">
        <f t="shared" si="129"/>
        <v/>
      </c>
      <c r="G1002" s="80" t="str">
        <f t="shared" si="129"/>
        <v/>
      </c>
      <c r="H1002" s="80" t="str">
        <f t="shared" si="129"/>
        <v/>
      </c>
      <c r="I1002" s="413"/>
      <c r="J1002" s="414"/>
      <c r="K1002" s="415"/>
      <c r="L1002" s="415"/>
      <c r="M1002" s="415"/>
      <c r="N1002" s="415"/>
      <c r="O1002" s="415"/>
      <c r="P1002" s="415"/>
    </row>
    <row r="1003" spans="1:16">
      <c r="A1003" s="80" t="str">
        <f t="shared" si="123"/>
        <v/>
      </c>
      <c r="B1003" s="80" t="str">
        <f t="shared" si="124"/>
        <v/>
      </c>
      <c r="C1003" s="80" t="str">
        <f t="shared" si="125"/>
        <v/>
      </c>
      <c r="D1003" s="80" t="str">
        <f t="shared" si="126"/>
        <v/>
      </c>
      <c r="E1003" s="80" t="str">
        <f t="shared" si="127"/>
        <v/>
      </c>
      <c r="F1003" s="80" t="str">
        <f t="shared" si="129"/>
        <v/>
      </c>
      <c r="G1003" s="80" t="str">
        <f t="shared" si="129"/>
        <v/>
      </c>
      <c r="H1003" s="80" t="str">
        <f t="shared" si="129"/>
        <v/>
      </c>
      <c r="I1003" s="413"/>
      <c r="J1003" s="414"/>
      <c r="K1003" s="415"/>
      <c r="L1003" s="415"/>
      <c r="M1003" s="415"/>
      <c r="N1003" s="415"/>
      <c r="O1003" s="415"/>
      <c r="P1003" s="415"/>
    </row>
    <row r="1004" spans="1:16">
      <c r="A1004" s="80" t="str">
        <f t="shared" si="123"/>
        <v/>
      </c>
      <c r="B1004" s="80" t="str">
        <f t="shared" si="124"/>
        <v/>
      </c>
      <c r="C1004" s="80" t="str">
        <f t="shared" si="125"/>
        <v/>
      </c>
      <c r="D1004" s="80" t="str">
        <f t="shared" si="126"/>
        <v/>
      </c>
      <c r="E1004" s="80" t="str">
        <f t="shared" si="127"/>
        <v/>
      </c>
      <c r="F1004" s="80" t="str">
        <f t="shared" si="129"/>
        <v/>
      </c>
      <c r="G1004" s="80" t="str">
        <f t="shared" si="129"/>
        <v/>
      </c>
      <c r="H1004" s="80" t="str">
        <f t="shared" si="129"/>
        <v/>
      </c>
      <c r="I1004" s="413"/>
      <c r="J1004" s="414"/>
      <c r="K1004" s="415"/>
      <c r="L1004" s="415"/>
      <c r="M1004" s="415"/>
      <c r="N1004" s="415"/>
      <c r="O1004" s="415"/>
      <c r="P1004" s="415"/>
    </row>
    <row r="1005" spans="1:16">
      <c r="A1005" s="80" t="str">
        <f t="shared" si="123"/>
        <v/>
      </c>
      <c r="B1005" s="80" t="str">
        <f t="shared" si="124"/>
        <v/>
      </c>
      <c r="C1005" s="80" t="str">
        <f t="shared" si="125"/>
        <v/>
      </c>
      <c r="D1005" s="80" t="str">
        <f t="shared" si="126"/>
        <v/>
      </c>
      <c r="E1005" s="80" t="str">
        <f t="shared" si="127"/>
        <v/>
      </c>
      <c r="F1005" s="80" t="str">
        <f t="shared" ref="F1005:H1024" si="130">IF(Cptes1="","",LEFT(Cptes1,7))</f>
        <v/>
      </c>
      <c r="G1005" s="80" t="str">
        <f t="shared" si="130"/>
        <v/>
      </c>
      <c r="H1005" s="80" t="str">
        <f t="shared" si="130"/>
        <v/>
      </c>
      <c r="I1005" s="413"/>
      <c r="J1005" s="414"/>
      <c r="K1005" s="415"/>
      <c r="L1005" s="415"/>
      <c r="M1005" s="415"/>
      <c r="N1005" s="415"/>
      <c r="O1005" s="415"/>
      <c r="P1005" s="415"/>
    </row>
    <row r="1006" spans="1:16">
      <c r="A1006" s="80" t="str">
        <f t="shared" si="123"/>
        <v/>
      </c>
      <c r="B1006" s="80" t="str">
        <f t="shared" si="124"/>
        <v/>
      </c>
      <c r="C1006" s="80" t="str">
        <f t="shared" si="125"/>
        <v/>
      </c>
      <c r="D1006" s="80" t="str">
        <f t="shared" si="126"/>
        <v/>
      </c>
      <c r="E1006" s="80" t="str">
        <f t="shared" si="127"/>
        <v/>
      </c>
      <c r="F1006" s="80" t="str">
        <f t="shared" si="130"/>
        <v/>
      </c>
      <c r="G1006" s="80" t="str">
        <f t="shared" si="130"/>
        <v/>
      </c>
      <c r="H1006" s="80" t="str">
        <f t="shared" si="130"/>
        <v/>
      </c>
      <c r="I1006" s="413"/>
      <c r="J1006" s="414"/>
      <c r="K1006" s="415"/>
      <c r="L1006" s="415"/>
      <c r="M1006" s="415"/>
      <c r="N1006" s="415"/>
      <c r="O1006" s="415"/>
      <c r="P1006" s="415"/>
    </row>
    <row r="1007" spans="1:16">
      <c r="A1007" s="80" t="str">
        <f t="shared" si="123"/>
        <v/>
      </c>
      <c r="B1007" s="80" t="str">
        <f t="shared" si="124"/>
        <v/>
      </c>
      <c r="C1007" s="80" t="str">
        <f t="shared" si="125"/>
        <v/>
      </c>
      <c r="D1007" s="80" t="str">
        <f t="shared" si="126"/>
        <v/>
      </c>
      <c r="E1007" s="80" t="str">
        <f t="shared" si="127"/>
        <v/>
      </c>
      <c r="F1007" s="80" t="str">
        <f t="shared" si="130"/>
        <v/>
      </c>
      <c r="G1007" s="80" t="str">
        <f t="shared" si="130"/>
        <v/>
      </c>
      <c r="H1007" s="80" t="str">
        <f t="shared" si="130"/>
        <v/>
      </c>
      <c r="I1007" s="413"/>
      <c r="J1007" s="414"/>
      <c r="K1007" s="415"/>
      <c r="L1007" s="415"/>
      <c r="M1007" s="415"/>
      <c r="N1007" s="415"/>
      <c r="O1007" s="415"/>
      <c r="P1007" s="415"/>
    </row>
    <row r="1008" spans="1:16">
      <c r="A1008" s="80" t="str">
        <f t="shared" si="123"/>
        <v/>
      </c>
      <c r="B1008" s="80" t="str">
        <f t="shared" si="124"/>
        <v/>
      </c>
      <c r="C1008" s="80" t="str">
        <f t="shared" si="125"/>
        <v/>
      </c>
      <c r="D1008" s="80" t="str">
        <f t="shared" si="126"/>
        <v/>
      </c>
      <c r="E1008" s="80" t="str">
        <f t="shared" si="127"/>
        <v/>
      </c>
      <c r="F1008" s="80" t="str">
        <f t="shared" si="130"/>
        <v/>
      </c>
      <c r="G1008" s="80" t="str">
        <f t="shared" si="130"/>
        <v/>
      </c>
      <c r="H1008" s="80" t="str">
        <f t="shared" si="130"/>
        <v/>
      </c>
      <c r="I1008" s="413"/>
      <c r="J1008" s="414"/>
      <c r="K1008" s="415"/>
      <c r="L1008" s="415"/>
      <c r="M1008" s="415"/>
      <c r="N1008" s="415"/>
      <c r="O1008" s="415"/>
      <c r="P1008" s="415"/>
    </row>
    <row r="1009" spans="1:16">
      <c r="A1009" s="80" t="str">
        <f t="shared" si="123"/>
        <v/>
      </c>
      <c r="B1009" s="80" t="str">
        <f t="shared" si="124"/>
        <v/>
      </c>
      <c r="C1009" s="80" t="str">
        <f t="shared" si="125"/>
        <v/>
      </c>
      <c r="D1009" s="80" t="str">
        <f t="shared" si="126"/>
        <v/>
      </c>
      <c r="E1009" s="80" t="str">
        <f t="shared" si="127"/>
        <v/>
      </c>
      <c r="F1009" s="80" t="str">
        <f t="shared" si="130"/>
        <v/>
      </c>
      <c r="G1009" s="80" t="str">
        <f t="shared" si="130"/>
        <v/>
      </c>
      <c r="H1009" s="80" t="str">
        <f t="shared" si="130"/>
        <v/>
      </c>
      <c r="I1009" s="413"/>
      <c r="J1009" s="414"/>
      <c r="K1009" s="415"/>
      <c r="L1009" s="415"/>
      <c r="M1009" s="415"/>
      <c r="N1009" s="415"/>
      <c r="O1009" s="415"/>
      <c r="P1009" s="415"/>
    </row>
    <row r="1010" spans="1:16">
      <c r="A1010" s="80" t="str">
        <f t="shared" si="123"/>
        <v/>
      </c>
      <c r="B1010" s="80" t="str">
        <f t="shared" si="124"/>
        <v/>
      </c>
      <c r="C1010" s="80" t="str">
        <f t="shared" si="125"/>
        <v/>
      </c>
      <c r="D1010" s="80" t="str">
        <f t="shared" si="126"/>
        <v/>
      </c>
      <c r="E1010" s="80" t="str">
        <f t="shared" si="127"/>
        <v/>
      </c>
      <c r="F1010" s="80" t="str">
        <f t="shared" si="130"/>
        <v/>
      </c>
      <c r="G1010" s="80" t="str">
        <f t="shared" si="130"/>
        <v/>
      </c>
      <c r="H1010" s="80" t="str">
        <f t="shared" si="130"/>
        <v/>
      </c>
      <c r="I1010" s="413"/>
      <c r="J1010" s="414"/>
      <c r="K1010" s="415"/>
      <c r="L1010" s="415"/>
      <c r="M1010" s="415"/>
      <c r="N1010" s="415"/>
      <c r="O1010" s="415"/>
      <c r="P1010" s="415"/>
    </row>
    <row r="1011" spans="1:16">
      <c r="A1011" s="80" t="str">
        <f t="shared" si="123"/>
        <v/>
      </c>
      <c r="B1011" s="80" t="str">
        <f t="shared" si="124"/>
        <v/>
      </c>
      <c r="C1011" s="80" t="str">
        <f t="shared" si="125"/>
        <v/>
      </c>
      <c r="D1011" s="80" t="str">
        <f t="shared" si="126"/>
        <v/>
      </c>
      <c r="E1011" s="80" t="str">
        <f t="shared" si="127"/>
        <v/>
      </c>
      <c r="F1011" s="80" t="str">
        <f t="shared" si="130"/>
        <v/>
      </c>
      <c r="G1011" s="80" t="str">
        <f t="shared" si="130"/>
        <v/>
      </c>
      <c r="H1011" s="80" t="str">
        <f t="shared" si="130"/>
        <v/>
      </c>
      <c r="I1011" s="413"/>
      <c r="J1011" s="414"/>
      <c r="K1011" s="415"/>
      <c r="L1011" s="415"/>
      <c r="M1011" s="415"/>
      <c r="N1011" s="415"/>
      <c r="O1011" s="415"/>
      <c r="P1011" s="415"/>
    </row>
    <row r="1012" spans="1:16">
      <c r="A1012" s="80" t="str">
        <f t="shared" si="123"/>
        <v/>
      </c>
      <c r="B1012" s="80" t="str">
        <f t="shared" si="124"/>
        <v/>
      </c>
      <c r="C1012" s="80" t="str">
        <f t="shared" si="125"/>
        <v/>
      </c>
      <c r="D1012" s="80" t="str">
        <f t="shared" si="126"/>
        <v/>
      </c>
      <c r="E1012" s="80" t="str">
        <f t="shared" si="127"/>
        <v/>
      </c>
      <c r="F1012" s="80" t="str">
        <f t="shared" si="130"/>
        <v/>
      </c>
      <c r="G1012" s="80" t="str">
        <f t="shared" si="130"/>
        <v/>
      </c>
      <c r="H1012" s="80" t="str">
        <f t="shared" si="130"/>
        <v/>
      </c>
      <c r="I1012" s="413"/>
      <c r="J1012" s="414"/>
      <c r="K1012" s="415"/>
      <c r="L1012" s="415"/>
      <c r="M1012" s="415"/>
      <c r="N1012" s="415"/>
      <c r="O1012" s="415"/>
      <c r="P1012" s="415"/>
    </row>
    <row r="1013" spans="1:16">
      <c r="A1013" s="80" t="str">
        <f t="shared" si="123"/>
        <v/>
      </c>
      <c r="B1013" s="80" t="str">
        <f t="shared" si="124"/>
        <v/>
      </c>
      <c r="C1013" s="80" t="str">
        <f t="shared" si="125"/>
        <v/>
      </c>
      <c r="D1013" s="80" t="str">
        <f t="shared" si="126"/>
        <v/>
      </c>
      <c r="E1013" s="80" t="str">
        <f t="shared" si="127"/>
        <v/>
      </c>
      <c r="F1013" s="80" t="str">
        <f t="shared" si="130"/>
        <v/>
      </c>
      <c r="G1013" s="80" t="str">
        <f t="shared" si="130"/>
        <v/>
      </c>
      <c r="H1013" s="80" t="str">
        <f t="shared" si="130"/>
        <v/>
      </c>
      <c r="I1013" s="413"/>
      <c r="J1013" s="414"/>
      <c r="K1013" s="415"/>
      <c r="L1013" s="415"/>
      <c r="M1013" s="415"/>
      <c r="N1013" s="415"/>
      <c r="O1013" s="415"/>
      <c r="P1013" s="415"/>
    </row>
    <row r="1014" spans="1:16">
      <c r="A1014" s="80" t="str">
        <f t="shared" si="123"/>
        <v/>
      </c>
      <c r="B1014" s="80" t="str">
        <f t="shared" si="124"/>
        <v/>
      </c>
      <c r="C1014" s="80" t="str">
        <f t="shared" si="125"/>
        <v/>
      </c>
      <c r="D1014" s="80" t="str">
        <f t="shared" si="126"/>
        <v/>
      </c>
      <c r="E1014" s="80" t="str">
        <f t="shared" si="127"/>
        <v/>
      </c>
      <c r="F1014" s="80" t="str">
        <f t="shared" si="130"/>
        <v/>
      </c>
      <c r="G1014" s="80" t="str">
        <f t="shared" si="130"/>
        <v/>
      </c>
      <c r="H1014" s="80" t="str">
        <f t="shared" si="130"/>
        <v/>
      </c>
      <c r="I1014" s="413"/>
      <c r="J1014" s="414"/>
      <c r="K1014" s="415"/>
      <c r="L1014" s="415"/>
      <c r="M1014" s="415"/>
      <c r="N1014" s="415"/>
      <c r="O1014" s="415"/>
      <c r="P1014" s="415"/>
    </row>
    <row r="1015" spans="1:16">
      <c r="A1015" s="80" t="str">
        <f t="shared" si="123"/>
        <v/>
      </c>
      <c r="B1015" s="80" t="str">
        <f t="shared" si="124"/>
        <v/>
      </c>
      <c r="C1015" s="80" t="str">
        <f t="shared" si="125"/>
        <v/>
      </c>
      <c r="D1015" s="80" t="str">
        <f t="shared" si="126"/>
        <v/>
      </c>
      <c r="E1015" s="80" t="str">
        <f t="shared" si="127"/>
        <v/>
      </c>
      <c r="F1015" s="80" t="str">
        <f t="shared" si="130"/>
        <v/>
      </c>
      <c r="G1015" s="80" t="str">
        <f t="shared" si="130"/>
        <v/>
      </c>
      <c r="H1015" s="80" t="str">
        <f t="shared" si="130"/>
        <v/>
      </c>
      <c r="I1015" s="413"/>
      <c r="J1015" s="414"/>
      <c r="K1015" s="415"/>
      <c r="L1015" s="415"/>
      <c r="M1015" s="415"/>
      <c r="N1015" s="415"/>
      <c r="O1015" s="415"/>
      <c r="P1015" s="415"/>
    </row>
    <row r="1016" spans="1:16">
      <c r="A1016" s="80" t="str">
        <f t="shared" si="123"/>
        <v/>
      </c>
      <c r="B1016" s="80" t="str">
        <f t="shared" si="124"/>
        <v/>
      </c>
      <c r="C1016" s="80" t="str">
        <f t="shared" si="125"/>
        <v/>
      </c>
      <c r="D1016" s="80" t="str">
        <f t="shared" si="126"/>
        <v/>
      </c>
      <c r="E1016" s="80" t="str">
        <f t="shared" si="127"/>
        <v/>
      </c>
      <c r="F1016" s="80" t="str">
        <f t="shared" si="130"/>
        <v/>
      </c>
      <c r="G1016" s="80" t="str">
        <f t="shared" si="130"/>
        <v/>
      </c>
      <c r="H1016" s="80" t="str">
        <f t="shared" si="130"/>
        <v/>
      </c>
      <c r="I1016" s="413"/>
      <c r="J1016" s="414"/>
      <c r="K1016" s="415"/>
      <c r="L1016" s="415"/>
      <c r="M1016" s="415"/>
      <c r="N1016" s="415"/>
      <c r="O1016" s="415"/>
      <c r="P1016" s="415"/>
    </row>
    <row r="1017" spans="1:16">
      <c r="A1017" s="80" t="str">
        <f t="shared" si="123"/>
        <v/>
      </c>
      <c r="B1017" s="80" t="str">
        <f t="shared" si="124"/>
        <v/>
      </c>
      <c r="C1017" s="80" t="str">
        <f t="shared" si="125"/>
        <v/>
      </c>
      <c r="D1017" s="80" t="str">
        <f t="shared" si="126"/>
        <v/>
      </c>
      <c r="E1017" s="80" t="str">
        <f t="shared" si="127"/>
        <v/>
      </c>
      <c r="F1017" s="80" t="str">
        <f t="shared" si="130"/>
        <v/>
      </c>
      <c r="G1017" s="80" t="str">
        <f t="shared" si="130"/>
        <v/>
      </c>
      <c r="H1017" s="80" t="str">
        <f t="shared" si="130"/>
        <v/>
      </c>
      <c r="I1017" s="413"/>
      <c r="J1017" s="414"/>
      <c r="K1017" s="415"/>
      <c r="L1017" s="415"/>
      <c r="M1017" s="415"/>
      <c r="N1017" s="415"/>
      <c r="O1017" s="415"/>
      <c r="P1017" s="415"/>
    </row>
    <row r="1018" spans="1:16">
      <c r="A1018" s="80" t="str">
        <f t="shared" si="123"/>
        <v/>
      </c>
      <c r="B1018" s="80" t="str">
        <f t="shared" si="124"/>
        <v/>
      </c>
      <c r="C1018" s="80" t="str">
        <f t="shared" si="125"/>
        <v/>
      </c>
      <c r="D1018" s="80" t="str">
        <f t="shared" si="126"/>
        <v/>
      </c>
      <c r="E1018" s="80" t="str">
        <f t="shared" si="127"/>
        <v/>
      </c>
      <c r="F1018" s="80" t="str">
        <f t="shared" si="130"/>
        <v/>
      </c>
      <c r="G1018" s="80" t="str">
        <f t="shared" si="130"/>
        <v/>
      </c>
      <c r="H1018" s="80" t="str">
        <f t="shared" si="130"/>
        <v/>
      </c>
      <c r="I1018" s="413"/>
      <c r="J1018" s="414"/>
      <c r="K1018" s="415"/>
      <c r="L1018" s="415"/>
      <c r="M1018" s="415"/>
      <c r="N1018" s="415"/>
      <c r="O1018" s="415"/>
      <c r="P1018" s="415"/>
    </row>
    <row r="1019" spans="1:16">
      <c r="A1019" s="80" t="str">
        <f t="shared" si="123"/>
        <v/>
      </c>
      <c r="B1019" s="80" t="str">
        <f t="shared" si="124"/>
        <v/>
      </c>
      <c r="C1019" s="80" t="str">
        <f t="shared" si="125"/>
        <v/>
      </c>
      <c r="D1019" s="80" t="str">
        <f t="shared" si="126"/>
        <v/>
      </c>
      <c r="E1019" s="80" t="str">
        <f t="shared" si="127"/>
        <v/>
      </c>
      <c r="F1019" s="80" t="str">
        <f t="shared" si="130"/>
        <v/>
      </c>
      <c r="G1019" s="80" t="str">
        <f t="shared" si="130"/>
        <v/>
      </c>
      <c r="H1019" s="80" t="str">
        <f t="shared" si="130"/>
        <v/>
      </c>
      <c r="I1019" s="413"/>
      <c r="J1019" s="414"/>
      <c r="K1019" s="415"/>
      <c r="L1019" s="415"/>
      <c r="M1019" s="415"/>
      <c r="N1019" s="415"/>
      <c r="O1019" s="415"/>
      <c r="P1019" s="415"/>
    </row>
    <row r="1020" spans="1:16">
      <c r="A1020" s="80" t="str">
        <f t="shared" si="123"/>
        <v/>
      </c>
      <c r="B1020" s="80" t="str">
        <f t="shared" si="124"/>
        <v/>
      </c>
      <c r="C1020" s="80" t="str">
        <f t="shared" si="125"/>
        <v/>
      </c>
      <c r="D1020" s="80" t="str">
        <f t="shared" si="126"/>
        <v/>
      </c>
      <c r="E1020" s="80" t="str">
        <f t="shared" si="127"/>
        <v/>
      </c>
      <c r="F1020" s="80" t="str">
        <f t="shared" si="130"/>
        <v/>
      </c>
      <c r="G1020" s="80" t="str">
        <f t="shared" si="130"/>
        <v/>
      </c>
      <c r="H1020" s="80" t="str">
        <f t="shared" si="130"/>
        <v/>
      </c>
      <c r="I1020" s="413"/>
      <c r="J1020" s="414"/>
      <c r="K1020" s="415"/>
      <c r="L1020" s="415"/>
      <c r="M1020" s="415"/>
      <c r="N1020" s="415"/>
      <c r="O1020" s="415"/>
      <c r="P1020" s="415"/>
    </row>
    <row r="1021" spans="1:16">
      <c r="A1021" s="80" t="str">
        <f t="shared" si="123"/>
        <v/>
      </c>
      <c r="B1021" s="80" t="str">
        <f t="shared" si="124"/>
        <v/>
      </c>
      <c r="C1021" s="80" t="str">
        <f t="shared" si="125"/>
        <v/>
      </c>
      <c r="D1021" s="80" t="str">
        <f t="shared" si="126"/>
        <v/>
      </c>
      <c r="E1021" s="80" t="str">
        <f t="shared" si="127"/>
        <v/>
      </c>
      <c r="F1021" s="80" t="str">
        <f t="shared" si="130"/>
        <v/>
      </c>
      <c r="G1021" s="80" t="str">
        <f t="shared" si="130"/>
        <v/>
      </c>
      <c r="H1021" s="80" t="str">
        <f t="shared" si="130"/>
        <v/>
      </c>
      <c r="I1021" s="413"/>
      <c r="J1021" s="414"/>
      <c r="K1021" s="415"/>
      <c r="L1021" s="415"/>
      <c r="M1021" s="415"/>
      <c r="N1021" s="415"/>
      <c r="O1021" s="415"/>
      <c r="P1021" s="415"/>
    </row>
    <row r="1022" spans="1:16">
      <c r="A1022" s="80" t="str">
        <f t="shared" si="123"/>
        <v/>
      </c>
      <c r="B1022" s="80" t="str">
        <f t="shared" si="124"/>
        <v/>
      </c>
      <c r="C1022" s="80" t="str">
        <f t="shared" si="125"/>
        <v/>
      </c>
      <c r="D1022" s="80" t="str">
        <f t="shared" si="126"/>
        <v/>
      </c>
      <c r="E1022" s="80" t="str">
        <f t="shared" si="127"/>
        <v/>
      </c>
      <c r="F1022" s="80" t="str">
        <f t="shared" si="130"/>
        <v/>
      </c>
      <c r="G1022" s="80" t="str">
        <f t="shared" si="130"/>
        <v/>
      </c>
      <c r="H1022" s="80" t="str">
        <f t="shared" si="130"/>
        <v/>
      </c>
      <c r="I1022" s="413"/>
      <c r="J1022" s="414"/>
      <c r="K1022" s="415"/>
      <c r="L1022" s="415"/>
      <c r="M1022" s="415"/>
      <c r="N1022" s="415"/>
      <c r="O1022" s="415"/>
      <c r="P1022" s="415"/>
    </row>
    <row r="1023" spans="1:16">
      <c r="A1023" s="80" t="str">
        <f t="shared" si="123"/>
        <v/>
      </c>
      <c r="B1023" s="80" t="str">
        <f t="shared" si="124"/>
        <v/>
      </c>
      <c r="C1023" s="80" t="str">
        <f t="shared" si="125"/>
        <v/>
      </c>
      <c r="D1023" s="80" t="str">
        <f t="shared" si="126"/>
        <v/>
      </c>
      <c r="E1023" s="80" t="str">
        <f t="shared" si="127"/>
        <v/>
      </c>
      <c r="F1023" s="80" t="str">
        <f t="shared" si="130"/>
        <v/>
      </c>
      <c r="G1023" s="80" t="str">
        <f t="shared" si="130"/>
        <v/>
      </c>
      <c r="H1023" s="80" t="str">
        <f t="shared" si="130"/>
        <v/>
      </c>
      <c r="I1023" s="413"/>
      <c r="J1023" s="414"/>
      <c r="K1023" s="415"/>
      <c r="L1023" s="415"/>
      <c r="M1023" s="415"/>
      <c r="N1023" s="415"/>
      <c r="O1023" s="415"/>
      <c r="P1023" s="415"/>
    </row>
    <row r="1024" spans="1:16">
      <c r="A1024" s="80" t="str">
        <f t="shared" si="123"/>
        <v/>
      </c>
      <c r="B1024" s="80" t="str">
        <f t="shared" si="124"/>
        <v/>
      </c>
      <c r="C1024" s="80" t="str">
        <f t="shared" si="125"/>
        <v/>
      </c>
      <c r="D1024" s="80" t="str">
        <f t="shared" si="126"/>
        <v/>
      </c>
      <c r="E1024" s="80" t="str">
        <f t="shared" si="127"/>
        <v/>
      </c>
      <c r="F1024" s="80" t="str">
        <f t="shared" si="130"/>
        <v/>
      </c>
      <c r="G1024" s="80" t="str">
        <f t="shared" si="130"/>
        <v/>
      </c>
      <c r="H1024" s="80" t="str">
        <f t="shared" si="130"/>
        <v/>
      </c>
      <c r="I1024" s="413"/>
      <c r="J1024" s="414"/>
      <c r="K1024" s="415"/>
      <c r="L1024" s="415"/>
      <c r="M1024" s="415"/>
      <c r="N1024" s="415"/>
      <c r="O1024" s="415"/>
      <c r="P1024" s="415"/>
    </row>
    <row r="1025" spans="1:16">
      <c r="A1025" s="80" t="str">
        <f t="shared" si="123"/>
        <v/>
      </c>
      <c r="B1025" s="80" t="str">
        <f t="shared" si="124"/>
        <v/>
      </c>
      <c r="C1025" s="80" t="str">
        <f t="shared" si="125"/>
        <v/>
      </c>
      <c r="D1025" s="80" t="str">
        <f t="shared" si="126"/>
        <v/>
      </c>
      <c r="E1025" s="80" t="str">
        <f t="shared" si="127"/>
        <v/>
      </c>
      <c r="F1025" s="80" t="str">
        <f t="shared" ref="F1025:H1044" si="131">IF(Cptes1="","",LEFT(Cptes1,7))</f>
        <v/>
      </c>
      <c r="G1025" s="80" t="str">
        <f t="shared" si="131"/>
        <v/>
      </c>
      <c r="H1025" s="80" t="str">
        <f t="shared" si="131"/>
        <v/>
      </c>
      <c r="I1025" s="413"/>
      <c r="J1025" s="414"/>
      <c r="K1025" s="415"/>
      <c r="L1025" s="415"/>
      <c r="M1025" s="415"/>
      <c r="N1025" s="415"/>
      <c r="O1025" s="415"/>
      <c r="P1025" s="415"/>
    </row>
    <row r="1026" spans="1:16">
      <c r="A1026" s="80" t="str">
        <f t="shared" si="123"/>
        <v/>
      </c>
      <c r="B1026" s="80" t="str">
        <f t="shared" si="124"/>
        <v/>
      </c>
      <c r="C1026" s="80" t="str">
        <f t="shared" si="125"/>
        <v/>
      </c>
      <c r="D1026" s="80" t="str">
        <f t="shared" si="126"/>
        <v/>
      </c>
      <c r="E1026" s="80" t="str">
        <f t="shared" si="127"/>
        <v/>
      </c>
      <c r="F1026" s="80" t="str">
        <f t="shared" si="131"/>
        <v/>
      </c>
      <c r="G1026" s="80" t="str">
        <f t="shared" si="131"/>
        <v/>
      </c>
      <c r="H1026" s="80" t="str">
        <f t="shared" si="131"/>
        <v/>
      </c>
      <c r="I1026" s="413"/>
      <c r="J1026" s="414"/>
      <c r="K1026" s="415"/>
      <c r="L1026" s="415"/>
      <c r="M1026" s="415"/>
      <c r="N1026" s="415"/>
      <c r="O1026" s="415"/>
      <c r="P1026" s="415"/>
    </row>
    <row r="1027" spans="1:16">
      <c r="A1027" s="80" t="str">
        <f t="shared" si="123"/>
        <v/>
      </c>
      <c r="B1027" s="80" t="str">
        <f t="shared" si="124"/>
        <v/>
      </c>
      <c r="C1027" s="80" t="str">
        <f t="shared" si="125"/>
        <v/>
      </c>
      <c r="D1027" s="80" t="str">
        <f t="shared" si="126"/>
        <v/>
      </c>
      <c r="E1027" s="80" t="str">
        <f t="shared" si="127"/>
        <v/>
      </c>
      <c r="F1027" s="80" t="str">
        <f t="shared" si="131"/>
        <v/>
      </c>
      <c r="G1027" s="80" t="str">
        <f t="shared" si="131"/>
        <v/>
      </c>
      <c r="H1027" s="80" t="str">
        <f t="shared" si="131"/>
        <v/>
      </c>
      <c r="I1027" s="413"/>
      <c r="J1027" s="414"/>
      <c r="K1027" s="415"/>
      <c r="L1027" s="415"/>
      <c r="M1027" s="415"/>
      <c r="N1027" s="415"/>
      <c r="O1027" s="415"/>
      <c r="P1027" s="415"/>
    </row>
    <row r="1028" spans="1:16">
      <c r="A1028" s="80" t="str">
        <f t="shared" si="123"/>
        <v/>
      </c>
      <c r="B1028" s="80" t="str">
        <f t="shared" si="124"/>
        <v/>
      </c>
      <c r="C1028" s="80" t="str">
        <f t="shared" si="125"/>
        <v/>
      </c>
      <c r="D1028" s="80" t="str">
        <f t="shared" si="126"/>
        <v/>
      </c>
      <c r="E1028" s="80" t="str">
        <f t="shared" si="127"/>
        <v/>
      </c>
      <c r="F1028" s="80" t="str">
        <f t="shared" si="131"/>
        <v/>
      </c>
      <c r="G1028" s="80" t="str">
        <f t="shared" si="131"/>
        <v/>
      </c>
      <c r="H1028" s="80" t="str">
        <f t="shared" si="131"/>
        <v/>
      </c>
      <c r="I1028" s="413"/>
      <c r="J1028" s="414"/>
      <c r="K1028" s="415"/>
      <c r="L1028" s="415"/>
      <c r="M1028" s="415"/>
      <c r="N1028" s="415"/>
      <c r="O1028" s="415"/>
      <c r="P1028" s="415"/>
    </row>
    <row r="1029" spans="1:16">
      <c r="A1029" s="80" t="str">
        <f t="shared" ref="A1029:A1092" si="132">IF(Cptes1="","",LEFT(Cptes1,2))</f>
        <v/>
      </c>
      <c r="B1029" s="80" t="str">
        <f t="shared" ref="B1029:B1092" si="133">IF(Cptes1="","",LEFT(Cptes1,3))</f>
        <v/>
      </c>
      <c r="C1029" s="80" t="str">
        <f t="shared" ref="C1029:C1092" si="134">IF(Cptes1="","",LEFT(Cptes1,4))</f>
        <v/>
      </c>
      <c r="D1029" s="80" t="str">
        <f t="shared" ref="D1029:D1092" si="135">IF(Cptes1="","",LEFT(Cptes1,5))</f>
        <v/>
      </c>
      <c r="E1029" s="80" t="str">
        <f t="shared" ref="E1029:E1092" si="136">IF(Cptes1="","",LEFT(Cptes1,6))</f>
        <v/>
      </c>
      <c r="F1029" s="80" t="str">
        <f t="shared" si="131"/>
        <v/>
      </c>
      <c r="G1029" s="80" t="str">
        <f t="shared" si="131"/>
        <v/>
      </c>
      <c r="H1029" s="80" t="str">
        <f t="shared" si="131"/>
        <v/>
      </c>
      <c r="I1029" s="413"/>
      <c r="J1029" s="414"/>
      <c r="K1029" s="415"/>
      <c r="L1029" s="415"/>
      <c r="M1029" s="415"/>
      <c r="N1029" s="415"/>
      <c r="O1029" s="415"/>
      <c r="P1029" s="415"/>
    </row>
    <row r="1030" spans="1:16">
      <c r="A1030" s="80" t="str">
        <f t="shared" si="132"/>
        <v/>
      </c>
      <c r="B1030" s="80" t="str">
        <f t="shared" si="133"/>
        <v/>
      </c>
      <c r="C1030" s="80" t="str">
        <f t="shared" si="134"/>
        <v/>
      </c>
      <c r="D1030" s="80" t="str">
        <f t="shared" si="135"/>
        <v/>
      </c>
      <c r="E1030" s="80" t="str">
        <f t="shared" si="136"/>
        <v/>
      </c>
      <c r="F1030" s="80" t="str">
        <f t="shared" si="131"/>
        <v/>
      </c>
      <c r="G1030" s="80" t="str">
        <f t="shared" si="131"/>
        <v/>
      </c>
      <c r="H1030" s="80" t="str">
        <f t="shared" si="131"/>
        <v/>
      </c>
      <c r="I1030" s="413"/>
      <c r="J1030" s="414"/>
      <c r="K1030" s="415"/>
      <c r="L1030" s="415"/>
      <c r="M1030" s="415"/>
      <c r="N1030" s="415"/>
      <c r="O1030" s="415"/>
      <c r="P1030" s="415"/>
    </row>
    <row r="1031" spans="1:16">
      <c r="A1031" s="80" t="str">
        <f t="shared" si="132"/>
        <v/>
      </c>
      <c r="B1031" s="80" t="str">
        <f t="shared" si="133"/>
        <v/>
      </c>
      <c r="C1031" s="80" t="str">
        <f t="shared" si="134"/>
        <v/>
      </c>
      <c r="D1031" s="80" t="str">
        <f t="shared" si="135"/>
        <v/>
      </c>
      <c r="E1031" s="80" t="str">
        <f t="shared" si="136"/>
        <v/>
      </c>
      <c r="F1031" s="80" t="str">
        <f t="shared" si="131"/>
        <v/>
      </c>
      <c r="G1031" s="80" t="str">
        <f t="shared" si="131"/>
        <v/>
      </c>
      <c r="H1031" s="80" t="str">
        <f t="shared" si="131"/>
        <v/>
      </c>
      <c r="I1031" s="413"/>
      <c r="J1031" s="414"/>
      <c r="K1031" s="415"/>
      <c r="L1031" s="415"/>
      <c r="M1031" s="415"/>
      <c r="N1031" s="415"/>
      <c r="O1031" s="415"/>
      <c r="P1031" s="415"/>
    </row>
    <row r="1032" spans="1:16">
      <c r="A1032" s="80" t="str">
        <f t="shared" si="132"/>
        <v/>
      </c>
      <c r="B1032" s="80" t="str">
        <f t="shared" si="133"/>
        <v/>
      </c>
      <c r="C1032" s="80" t="str">
        <f t="shared" si="134"/>
        <v/>
      </c>
      <c r="D1032" s="80" t="str">
        <f t="shared" si="135"/>
        <v/>
      </c>
      <c r="E1032" s="80" t="str">
        <f t="shared" si="136"/>
        <v/>
      </c>
      <c r="F1032" s="80" t="str">
        <f t="shared" si="131"/>
        <v/>
      </c>
      <c r="G1032" s="80" t="str">
        <f t="shared" si="131"/>
        <v/>
      </c>
      <c r="H1032" s="80" t="str">
        <f t="shared" si="131"/>
        <v/>
      </c>
      <c r="I1032" s="413"/>
      <c r="J1032" s="414"/>
      <c r="K1032" s="415"/>
      <c r="L1032" s="415"/>
      <c r="M1032" s="415"/>
      <c r="N1032" s="415"/>
      <c r="O1032" s="415"/>
      <c r="P1032" s="415"/>
    </row>
    <row r="1033" spans="1:16">
      <c r="A1033" s="80" t="str">
        <f t="shared" si="132"/>
        <v/>
      </c>
      <c r="B1033" s="80" t="str">
        <f t="shared" si="133"/>
        <v/>
      </c>
      <c r="C1033" s="80" t="str">
        <f t="shared" si="134"/>
        <v/>
      </c>
      <c r="D1033" s="80" t="str">
        <f t="shared" si="135"/>
        <v/>
      </c>
      <c r="E1033" s="80" t="str">
        <f t="shared" si="136"/>
        <v/>
      </c>
      <c r="F1033" s="80" t="str">
        <f t="shared" si="131"/>
        <v/>
      </c>
      <c r="G1033" s="80" t="str">
        <f t="shared" si="131"/>
        <v/>
      </c>
      <c r="H1033" s="80" t="str">
        <f t="shared" si="131"/>
        <v/>
      </c>
      <c r="I1033" s="413"/>
      <c r="J1033" s="414"/>
      <c r="K1033" s="415"/>
      <c r="L1033" s="415"/>
      <c r="M1033" s="415"/>
      <c r="N1033" s="415"/>
      <c r="O1033" s="415"/>
      <c r="P1033" s="415"/>
    </row>
    <row r="1034" spans="1:16">
      <c r="A1034" s="80" t="str">
        <f t="shared" si="132"/>
        <v/>
      </c>
      <c r="B1034" s="80" t="str">
        <f t="shared" si="133"/>
        <v/>
      </c>
      <c r="C1034" s="80" t="str">
        <f t="shared" si="134"/>
        <v/>
      </c>
      <c r="D1034" s="80" t="str">
        <f t="shared" si="135"/>
        <v/>
      </c>
      <c r="E1034" s="80" t="str">
        <f t="shared" si="136"/>
        <v/>
      </c>
      <c r="F1034" s="80" t="str">
        <f t="shared" si="131"/>
        <v/>
      </c>
      <c r="G1034" s="80" t="str">
        <f t="shared" si="131"/>
        <v/>
      </c>
      <c r="H1034" s="80" t="str">
        <f t="shared" si="131"/>
        <v/>
      </c>
      <c r="I1034" s="413"/>
      <c r="J1034" s="414"/>
      <c r="K1034" s="415"/>
      <c r="L1034" s="415"/>
      <c r="M1034" s="415"/>
      <c r="N1034" s="415"/>
      <c r="O1034" s="415"/>
      <c r="P1034" s="415"/>
    </row>
    <row r="1035" spans="1:16">
      <c r="A1035" s="80" t="str">
        <f t="shared" si="132"/>
        <v/>
      </c>
      <c r="B1035" s="80" t="str">
        <f t="shared" si="133"/>
        <v/>
      </c>
      <c r="C1035" s="80" t="str">
        <f t="shared" si="134"/>
        <v/>
      </c>
      <c r="D1035" s="80" t="str">
        <f t="shared" si="135"/>
        <v/>
      </c>
      <c r="E1035" s="80" t="str">
        <f t="shared" si="136"/>
        <v/>
      </c>
      <c r="F1035" s="80" t="str">
        <f t="shared" si="131"/>
        <v/>
      </c>
      <c r="G1035" s="80" t="str">
        <f t="shared" si="131"/>
        <v/>
      </c>
      <c r="H1035" s="80" t="str">
        <f t="shared" si="131"/>
        <v/>
      </c>
      <c r="I1035" s="413"/>
      <c r="J1035" s="414"/>
      <c r="K1035" s="415"/>
      <c r="L1035" s="415"/>
      <c r="M1035" s="415"/>
      <c r="N1035" s="415"/>
      <c r="O1035" s="415"/>
      <c r="P1035" s="415"/>
    </row>
    <row r="1036" spans="1:16">
      <c r="A1036" s="80" t="str">
        <f t="shared" si="132"/>
        <v/>
      </c>
      <c r="B1036" s="80" t="str">
        <f t="shared" si="133"/>
        <v/>
      </c>
      <c r="C1036" s="80" t="str">
        <f t="shared" si="134"/>
        <v/>
      </c>
      <c r="D1036" s="80" t="str">
        <f t="shared" si="135"/>
        <v/>
      </c>
      <c r="E1036" s="80" t="str">
        <f t="shared" si="136"/>
        <v/>
      </c>
      <c r="F1036" s="80" t="str">
        <f t="shared" si="131"/>
        <v/>
      </c>
      <c r="G1036" s="80" t="str">
        <f t="shared" si="131"/>
        <v/>
      </c>
      <c r="H1036" s="80" t="str">
        <f t="shared" si="131"/>
        <v/>
      </c>
      <c r="I1036" s="413"/>
      <c r="J1036" s="414"/>
      <c r="K1036" s="415"/>
      <c r="L1036" s="415"/>
      <c r="M1036" s="415"/>
      <c r="N1036" s="415"/>
      <c r="O1036" s="415"/>
      <c r="P1036" s="415"/>
    </row>
    <row r="1037" spans="1:16">
      <c r="A1037" s="80" t="str">
        <f t="shared" si="132"/>
        <v/>
      </c>
      <c r="B1037" s="80" t="str">
        <f t="shared" si="133"/>
        <v/>
      </c>
      <c r="C1037" s="80" t="str">
        <f t="shared" si="134"/>
        <v/>
      </c>
      <c r="D1037" s="80" t="str">
        <f t="shared" si="135"/>
        <v/>
      </c>
      <c r="E1037" s="80" t="str">
        <f t="shared" si="136"/>
        <v/>
      </c>
      <c r="F1037" s="80" t="str">
        <f t="shared" si="131"/>
        <v/>
      </c>
      <c r="G1037" s="80" t="str">
        <f t="shared" si="131"/>
        <v/>
      </c>
      <c r="H1037" s="80" t="str">
        <f t="shared" si="131"/>
        <v/>
      </c>
      <c r="I1037" s="413"/>
      <c r="J1037" s="414"/>
      <c r="K1037" s="415"/>
      <c r="L1037" s="415"/>
      <c r="M1037" s="415"/>
      <c r="N1037" s="415"/>
      <c r="O1037" s="415"/>
      <c r="P1037" s="415"/>
    </row>
    <row r="1038" spans="1:16">
      <c r="A1038" s="80" t="str">
        <f t="shared" si="132"/>
        <v/>
      </c>
      <c r="B1038" s="80" t="str">
        <f t="shared" si="133"/>
        <v/>
      </c>
      <c r="C1038" s="80" t="str">
        <f t="shared" si="134"/>
        <v/>
      </c>
      <c r="D1038" s="80" t="str">
        <f t="shared" si="135"/>
        <v/>
      </c>
      <c r="E1038" s="80" t="str">
        <f t="shared" si="136"/>
        <v/>
      </c>
      <c r="F1038" s="80" t="str">
        <f t="shared" si="131"/>
        <v/>
      </c>
      <c r="G1038" s="80" t="str">
        <f t="shared" si="131"/>
        <v/>
      </c>
      <c r="H1038" s="80" t="str">
        <f t="shared" si="131"/>
        <v/>
      </c>
      <c r="I1038" s="413"/>
      <c r="J1038" s="414"/>
      <c r="K1038" s="415"/>
      <c r="L1038" s="415"/>
      <c r="M1038" s="415"/>
      <c r="N1038" s="415"/>
      <c r="O1038" s="415"/>
      <c r="P1038" s="415"/>
    </row>
    <row r="1039" spans="1:16">
      <c r="A1039" s="80" t="str">
        <f t="shared" si="132"/>
        <v/>
      </c>
      <c r="B1039" s="80" t="str">
        <f t="shared" si="133"/>
        <v/>
      </c>
      <c r="C1039" s="80" t="str">
        <f t="shared" si="134"/>
        <v/>
      </c>
      <c r="D1039" s="80" t="str">
        <f t="shared" si="135"/>
        <v/>
      </c>
      <c r="E1039" s="80" t="str">
        <f t="shared" si="136"/>
        <v/>
      </c>
      <c r="F1039" s="80" t="str">
        <f t="shared" si="131"/>
        <v/>
      </c>
      <c r="G1039" s="80" t="str">
        <f t="shared" si="131"/>
        <v/>
      </c>
      <c r="H1039" s="80" t="str">
        <f t="shared" si="131"/>
        <v/>
      </c>
      <c r="I1039" s="413"/>
      <c r="J1039" s="414"/>
      <c r="K1039" s="415"/>
      <c r="L1039" s="415"/>
      <c r="M1039" s="415"/>
      <c r="N1039" s="415"/>
      <c r="O1039" s="415"/>
      <c r="P1039" s="415"/>
    </row>
    <row r="1040" spans="1:16">
      <c r="A1040" s="80" t="str">
        <f t="shared" si="132"/>
        <v/>
      </c>
      <c r="B1040" s="80" t="str">
        <f t="shared" si="133"/>
        <v/>
      </c>
      <c r="C1040" s="80" t="str">
        <f t="shared" si="134"/>
        <v/>
      </c>
      <c r="D1040" s="80" t="str">
        <f t="shared" si="135"/>
        <v/>
      </c>
      <c r="E1040" s="80" t="str">
        <f t="shared" si="136"/>
        <v/>
      </c>
      <c r="F1040" s="80" t="str">
        <f t="shared" si="131"/>
        <v/>
      </c>
      <c r="G1040" s="80" t="str">
        <f t="shared" si="131"/>
        <v/>
      </c>
      <c r="H1040" s="80" t="str">
        <f t="shared" si="131"/>
        <v/>
      </c>
      <c r="I1040" s="413"/>
      <c r="J1040" s="414"/>
      <c r="K1040" s="415"/>
      <c r="L1040" s="415"/>
      <c r="M1040" s="415"/>
      <c r="N1040" s="415"/>
      <c r="O1040" s="415"/>
      <c r="P1040" s="415"/>
    </row>
    <row r="1041" spans="1:16">
      <c r="A1041" s="80" t="str">
        <f t="shared" si="132"/>
        <v/>
      </c>
      <c r="B1041" s="80" t="str">
        <f t="shared" si="133"/>
        <v/>
      </c>
      <c r="C1041" s="80" t="str">
        <f t="shared" si="134"/>
        <v/>
      </c>
      <c r="D1041" s="80" t="str">
        <f t="shared" si="135"/>
        <v/>
      </c>
      <c r="E1041" s="80" t="str">
        <f t="shared" si="136"/>
        <v/>
      </c>
      <c r="F1041" s="80" t="str">
        <f t="shared" si="131"/>
        <v/>
      </c>
      <c r="G1041" s="80" t="str">
        <f t="shared" si="131"/>
        <v/>
      </c>
      <c r="H1041" s="80" t="str">
        <f t="shared" si="131"/>
        <v/>
      </c>
      <c r="I1041" s="413"/>
      <c r="J1041" s="414"/>
      <c r="K1041" s="415"/>
      <c r="L1041" s="415"/>
      <c r="M1041" s="415"/>
      <c r="N1041" s="415"/>
      <c r="O1041" s="415"/>
      <c r="P1041" s="415"/>
    </row>
    <row r="1042" spans="1:16">
      <c r="A1042" s="80" t="str">
        <f t="shared" si="132"/>
        <v/>
      </c>
      <c r="B1042" s="80" t="str">
        <f t="shared" si="133"/>
        <v/>
      </c>
      <c r="C1042" s="80" t="str">
        <f t="shared" si="134"/>
        <v/>
      </c>
      <c r="D1042" s="80" t="str">
        <f t="shared" si="135"/>
        <v/>
      </c>
      <c r="E1042" s="80" t="str">
        <f t="shared" si="136"/>
        <v/>
      </c>
      <c r="F1042" s="80" t="str">
        <f t="shared" si="131"/>
        <v/>
      </c>
      <c r="G1042" s="80" t="str">
        <f t="shared" si="131"/>
        <v/>
      </c>
      <c r="H1042" s="80" t="str">
        <f t="shared" si="131"/>
        <v/>
      </c>
      <c r="I1042" s="413"/>
      <c r="J1042" s="414"/>
      <c r="K1042" s="415"/>
      <c r="L1042" s="415"/>
      <c r="M1042" s="415"/>
      <c r="N1042" s="415"/>
      <c r="O1042" s="415"/>
      <c r="P1042" s="415"/>
    </row>
    <row r="1043" spans="1:16">
      <c r="A1043" s="80" t="str">
        <f t="shared" si="132"/>
        <v/>
      </c>
      <c r="B1043" s="80" t="str">
        <f t="shared" si="133"/>
        <v/>
      </c>
      <c r="C1043" s="80" t="str">
        <f t="shared" si="134"/>
        <v/>
      </c>
      <c r="D1043" s="80" t="str">
        <f t="shared" si="135"/>
        <v/>
      </c>
      <c r="E1043" s="80" t="str">
        <f t="shared" si="136"/>
        <v/>
      </c>
      <c r="F1043" s="80" t="str">
        <f t="shared" si="131"/>
        <v/>
      </c>
      <c r="G1043" s="80" t="str">
        <f t="shared" si="131"/>
        <v/>
      </c>
      <c r="H1043" s="80" t="str">
        <f t="shared" si="131"/>
        <v/>
      </c>
      <c r="I1043" s="413"/>
      <c r="J1043" s="414"/>
      <c r="K1043" s="415"/>
      <c r="L1043" s="415"/>
      <c r="M1043" s="415"/>
      <c r="N1043" s="415"/>
      <c r="O1043" s="415"/>
      <c r="P1043" s="415"/>
    </row>
    <row r="1044" spans="1:16">
      <c r="A1044" s="80" t="str">
        <f t="shared" si="132"/>
        <v/>
      </c>
      <c r="B1044" s="80" t="str">
        <f t="shared" si="133"/>
        <v/>
      </c>
      <c r="C1044" s="80" t="str">
        <f t="shared" si="134"/>
        <v/>
      </c>
      <c r="D1044" s="80" t="str">
        <f t="shared" si="135"/>
        <v/>
      </c>
      <c r="E1044" s="80" t="str">
        <f t="shared" si="136"/>
        <v/>
      </c>
      <c r="F1044" s="80" t="str">
        <f t="shared" si="131"/>
        <v/>
      </c>
      <c r="G1044" s="80" t="str">
        <f t="shared" si="131"/>
        <v/>
      </c>
      <c r="H1044" s="80" t="str">
        <f t="shared" si="131"/>
        <v/>
      </c>
      <c r="I1044" s="413"/>
      <c r="J1044" s="414"/>
      <c r="K1044" s="415"/>
      <c r="L1044" s="415"/>
      <c r="M1044" s="415"/>
      <c r="N1044" s="415"/>
      <c r="O1044" s="415"/>
      <c r="P1044" s="415"/>
    </row>
    <row r="1045" spans="1:16">
      <c r="A1045" s="80" t="str">
        <f t="shared" si="132"/>
        <v/>
      </c>
      <c r="B1045" s="80" t="str">
        <f t="shared" si="133"/>
        <v/>
      </c>
      <c r="C1045" s="80" t="str">
        <f t="shared" si="134"/>
        <v/>
      </c>
      <c r="D1045" s="80" t="str">
        <f t="shared" si="135"/>
        <v/>
      </c>
      <c r="E1045" s="80" t="str">
        <f t="shared" si="136"/>
        <v/>
      </c>
      <c r="F1045" s="80" t="str">
        <f t="shared" ref="F1045:H1064" si="137">IF(Cptes1="","",LEFT(Cptes1,7))</f>
        <v/>
      </c>
      <c r="G1045" s="80" t="str">
        <f t="shared" si="137"/>
        <v/>
      </c>
      <c r="H1045" s="80" t="str">
        <f t="shared" si="137"/>
        <v/>
      </c>
      <c r="I1045" s="413"/>
      <c r="J1045" s="414"/>
      <c r="K1045" s="415"/>
      <c r="L1045" s="415"/>
      <c r="M1045" s="415"/>
      <c r="N1045" s="415"/>
      <c r="O1045" s="415"/>
      <c r="P1045" s="415"/>
    </row>
    <row r="1046" spans="1:16">
      <c r="A1046" s="80" t="str">
        <f t="shared" si="132"/>
        <v/>
      </c>
      <c r="B1046" s="80" t="str">
        <f t="shared" si="133"/>
        <v/>
      </c>
      <c r="C1046" s="80" t="str">
        <f t="shared" si="134"/>
        <v/>
      </c>
      <c r="D1046" s="80" t="str">
        <f t="shared" si="135"/>
        <v/>
      </c>
      <c r="E1046" s="80" t="str">
        <f t="shared" si="136"/>
        <v/>
      </c>
      <c r="F1046" s="80" t="str">
        <f t="shared" si="137"/>
        <v/>
      </c>
      <c r="G1046" s="80" t="str">
        <f t="shared" si="137"/>
        <v/>
      </c>
      <c r="H1046" s="80" t="str">
        <f t="shared" si="137"/>
        <v/>
      </c>
      <c r="I1046" s="413"/>
      <c r="J1046" s="414"/>
      <c r="K1046" s="415"/>
      <c r="L1046" s="415"/>
      <c r="M1046" s="415"/>
      <c r="N1046" s="415"/>
      <c r="O1046" s="415"/>
      <c r="P1046" s="415"/>
    </row>
    <row r="1047" spans="1:16">
      <c r="A1047" s="80" t="str">
        <f t="shared" si="132"/>
        <v/>
      </c>
      <c r="B1047" s="80" t="str">
        <f t="shared" si="133"/>
        <v/>
      </c>
      <c r="C1047" s="80" t="str">
        <f t="shared" si="134"/>
        <v/>
      </c>
      <c r="D1047" s="80" t="str">
        <f t="shared" si="135"/>
        <v/>
      </c>
      <c r="E1047" s="80" t="str">
        <f t="shared" si="136"/>
        <v/>
      </c>
      <c r="F1047" s="80" t="str">
        <f t="shared" si="137"/>
        <v/>
      </c>
      <c r="G1047" s="80" t="str">
        <f t="shared" si="137"/>
        <v/>
      </c>
      <c r="H1047" s="80" t="str">
        <f t="shared" si="137"/>
        <v/>
      </c>
      <c r="I1047" s="413"/>
      <c r="J1047" s="414"/>
      <c r="K1047" s="415"/>
      <c r="L1047" s="415"/>
      <c r="M1047" s="415"/>
      <c r="N1047" s="415"/>
      <c r="O1047" s="415"/>
      <c r="P1047" s="415"/>
    </row>
    <row r="1048" spans="1:16">
      <c r="A1048" s="80" t="str">
        <f t="shared" si="132"/>
        <v/>
      </c>
      <c r="B1048" s="80" t="str">
        <f t="shared" si="133"/>
        <v/>
      </c>
      <c r="C1048" s="80" t="str">
        <f t="shared" si="134"/>
        <v/>
      </c>
      <c r="D1048" s="80" t="str">
        <f t="shared" si="135"/>
        <v/>
      </c>
      <c r="E1048" s="80" t="str">
        <f t="shared" si="136"/>
        <v/>
      </c>
      <c r="F1048" s="80" t="str">
        <f t="shared" si="137"/>
        <v/>
      </c>
      <c r="G1048" s="80" t="str">
        <f t="shared" si="137"/>
        <v/>
      </c>
      <c r="H1048" s="80" t="str">
        <f t="shared" si="137"/>
        <v/>
      </c>
      <c r="I1048" s="413"/>
      <c r="J1048" s="414"/>
      <c r="K1048" s="415"/>
      <c r="L1048" s="415"/>
      <c r="M1048" s="415"/>
      <c r="N1048" s="415"/>
      <c r="O1048" s="415"/>
      <c r="P1048" s="415"/>
    </row>
    <row r="1049" spans="1:16">
      <c r="A1049" s="80" t="str">
        <f t="shared" si="132"/>
        <v/>
      </c>
      <c r="B1049" s="80" t="str">
        <f t="shared" si="133"/>
        <v/>
      </c>
      <c r="C1049" s="80" t="str">
        <f t="shared" si="134"/>
        <v/>
      </c>
      <c r="D1049" s="80" t="str">
        <f t="shared" si="135"/>
        <v/>
      </c>
      <c r="E1049" s="80" t="str">
        <f t="shared" si="136"/>
        <v/>
      </c>
      <c r="F1049" s="80" t="str">
        <f t="shared" si="137"/>
        <v/>
      </c>
      <c r="G1049" s="80" t="str">
        <f t="shared" si="137"/>
        <v/>
      </c>
      <c r="H1049" s="80" t="str">
        <f t="shared" si="137"/>
        <v/>
      </c>
      <c r="I1049" s="413"/>
      <c r="J1049" s="414"/>
      <c r="K1049" s="415"/>
      <c r="L1049" s="415"/>
      <c r="M1049" s="415"/>
      <c r="N1049" s="415"/>
      <c r="O1049" s="415"/>
      <c r="P1049" s="415"/>
    </row>
    <row r="1050" spans="1:16">
      <c r="A1050" s="80" t="str">
        <f t="shared" si="132"/>
        <v/>
      </c>
      <c r="B1050" s="80" t="str">
        <f t="shared" si="133"/>
        <v/>
      </c>
      <c r="C1050" s="80" t="str">
        <f t="shared" si="134"/>
        <v/>
      </c>
      <c r="D1050" s="80" t="str">
        <f t="shared" si="135"/>
        <v/>
      </c>
      <c r="E1050" s="80" t="str">
        <f t="shared" si="136"/>
        <v/>
      </c>
      <c r="F1050" s="80" t="str">
        <f t="shared" si="137"/>
        <v/>
      </c>
      <c r="G1050" s="80" t="str">
        <f t="shared" si="137"/>
        <v/>
      </c>
      <c r="H1050" s="80" t="str">
        <f t="shared" si="137"/>
        <v/>
      </c>
      <c r="I1050" s="413"/>
      <c r="J1050" s="414"/>
      <c r="K1050" s="415"/>
      <c r="L1050" s="415"/>
      <c r="M1050" s="415"/>
      <c r="N1050" s="415"/>
      <c r="O1050" s="415"/>
      <c r="P1050" s="415"/>
    </row>
    <row r="1051" spans="1:16">
      <c r="A1051" s="80" t="str">
        <f t="shared" si="132"/>
        <v/>
      </c>
      <c r="B1051" s="80" t="str">
        <f t="shared" si="133"/>
        <v/>
      </c>
      <c r="C1051" s="80" t="str">
        <f t="shared" si="134"/>
        <v/>
      </c>
      <c r="D1051" s="80" t="str">
        <f t="shared" si="135"/>
        <v/>
      </c>
      <c r="E1051" s="80" t="str">
        <f t="shared" si="136"/>
        <v/>
      </c>
      <c r="F1051" s="80" t="str">
        <f t="shared" si="137"/>
        <v/>
      </c>
      <c r="G1051" s="80" t="str">
        <f t="shared" si="137"/>
        <v/>
      </c>
      <c r="H1051" s="80" t="str">
        <f t="shared" si="137"/>
        <v/>
      </c>
      <c r="I1051" s="413"/>
      <c r="J1051" s="414"/>
      <c r="K1051" s="415"/>
      <c r="L1051" s="415"/>
      <c r="M1051" s="415"/>
      <c r="N1051" s="415"/>
      <c r="O1051" s="415"/>
      <c r="P1051" s="415"/>
    </row>
    <row r="1052" spans="1:16">
      <c r="A1052" s="80" t="str">
        <f t="shared" si="132"/>
        <v/>
      </c>
      <c r="B1052" s="80" t="str">
        <f t="shared" si="133"/>
        <v/>
      </c>
      <c r="C1052" s="80" t="str">
        <f t="shared" si="134"/>
        <v/>
      </c>
      <c r="D1052" s="80" t="str">
        <f t="shared" si="135"/>
        <v/>
      </c>
      <c r="E1052" s="80" t="str">
        <f t="shared" si="136"/>
        <v/>
      </c>
      <c r="F1052" s="80" t="str">
        <f t="shared" si="137"/>
        <v/>
      </c>
      <c r="G1052" s="80" t="str">
        <f t="shared" si="137"/>
        <v/>
      </c>
      <c r="H1052" s="80" t="str">
        <f t="shared" si="137"/>
        <v/>
      </c>
      <c r="I1052" s="413"/>
      <c r="J1052" s="414"/>
      <c r="K1052" s="415"/>
      <c r="L1052" s="415"/>
      <c r="M1052" s="415"/>
      <c r="N1052" s="415"/>
      <c r="O1052" s="415"/>
      <c r="P1052" s="415"/>
    </row>
    <row r="1053" spans="1:16">
      <c r="A1053" s="80" t="str">
        <f t="shared" si="132"/>
        <v/>
      </c>
      <c r="B1053" s="80" t="str">
        <f t="shared" si="133"/>
        <v/>
      </c>
      <c r="C1053" s="80" t="str">
        <f t="shared" si="134"/>
        <v/>
      </c>
      <c r="D1053" s="80" t="str">
        <f t="shared" si="135"/>
        <v/>
      </c>
      <c r="E1053" s="80" t="str">
        <f t="shared" si="136"/>
        <v/>
      </c>
      <c r="F1053" s="80" t="str">
        <f t="shared" si="137"/>
        <v/>
      </c>
      <c r="G1053" s="80" t="str">
        <f t="shared" si="137"/>
        <v/>
      </c>
      <c r="H1053" s="80" t="str">
        <f t="shared" si="137"/>
        <v/>
      </c>
      <c r="I1053" s="413"/>
      <c r="J1053" s="414"/>
      <c r="K1053" s="415"/>
      <c r="L1053" s="415"/>
      <c r="M1053" s="415"/>
      <c r="N1053" s="415"/>
      <c r="O1053" s="415"/>
      <c r="P1053" s="415"/>
    </row>
    <row r="1054" spans="1:16">
      <c r="A1054" s="80" t="str">
        <f t="shared" si="132"/>
        <v/>
      </c>
      <c r="B1054" s="80" t="str">
        <f t="shared" si="133"/>
        <v/>
      </c>
      <c r="C1054" s="80" t="str">
        <f t="shared" si="134"/>
        <v/>
      </c>
      <c r="D1054" s="80" t="str">
        <f t="shared" si="135"/>
        <v/>
      </c>
      <c r="E1054" s="80" t="str">
        <f t="shared" si="136"/>
        <v/>
      </c>
      <c r="F1054" s="80" t="str">
        <f t="shared" si="137"/>
        <v/>
      </c>
      <c r="G1054" s="80" t="str">
        <f t="shared" si="137"/>
        <v/>
      </c>
      <c r="H1054" s="80" t="str">
        <f t="shared" si="137"/>
        <v/>
      </c>
      <c r="I1054" s="413"/>
      <c r="J1054" s="414"/>
      <c r="K1054" s="415"/>
      <c r="L1054" s="415"/>
      <c r="M1054" s="415"/>
      <c r="N1054" s="415"/>
      <c r="O1054" s="415"/>
      <c r="P1054" s="415"/>
    </row>
    <row r="1055" spans="1:16">
      <c r="A1055" s="80" t="str">
        <f t="shared" si="132"/>
        <v/>
      </c>
      <c r="B1055" s="80" t="str">
        <f t="shared" si="133"/>
        <v/>
      </c>
      <c r="C1055" s="80" t="str">
        <f t="shared" si="134"/>
        <v/>
      </c>
      <c r="D1055" s="80" t="str">
        <f t="shared" si="135"/>
        <v/>
      </c>
      <c r="E1055" s="80" t="str">
        <f t="shared" si="136"/>
        <v/>
      </c>
      <c r="F1055" s="80" t="str">
        <f t="shared" si="137"/>
        <v/>
      </c>
      <c r="G1055" s="80" t="str">
        <f t="shared" si="137"/>
        <v/>
      </c>
      <c r="H1055" s="80" t="str">
        <f t="shared" si="137"/>
        <v/>
      </c>
      <c r="I1055" s="413"/>
      <c r="J1055" s="414"/>
      <c r="K1055" s="415"/>
      <c r="L1055" s="415"/>
      <c r="M1055" s="415"/>
      <c r="N1055" s="415"/>
      <c r="O1055" s="415"/>
      <c r="P1055" s="415"/>
    </row>
    <row r="1056" spans="1:16">
      <c r="A1056" s="80" t="str">
        <f t="shared" si="132"/>
        <v/>
      </c>
      <c r="B1056" s="80" t="str">
        <f t="shared" si="133"/>
        <v/>
      </c>
      <c r="C1056" s="80" t="str">
        <f t="shared" si="134"/>
        <v/>
      </c>
      <c r="D1056" s="80" t="str">
        <f t="shared" si="135"/>
        <v/>
      </c>
      <c r="E1056" s="80" t="str">
        <f t="shared" si="136"/>
        <v/>
      </c>
      <c r="F1056" s="80" t="str">
        <f t="shared" si="137"/>
        <v/>
      </c>
      <c r="G1056" s="80" t="str">
        <f t="shared" si="137"/>
        <v/>
      </c>
      <c r="H1056" s="80" t="str">
        <f t="shared" si="137"/>
        <v/>
      </c>
      <c r="I1056" s="413"/>
      <c r="J1056" s="414"/>
      <c r="K1056" s="415"/>
      <c r="L1056" s="415"/>
      <c r="M1056" s="415"/>
      <c r="N1056" s="415"/>
      <c r="O1056" s="415"/>
      <c r="P1056" s="415"/>
    </row>
    <row r="1057" spans="1:16">
      <c r="A1057" s="80" t="str">
        <f t="shared" si="132"/>
        <v/>
      </c>
      <c r="B1057" s="80" t="str">
        <f t="shared" si="133"/>
        <v/>
      </c>
      <c r="C1057" s="80" t="str">
        <f t="shared" si="134"/>
        <v/>
      </c>
      <c r="D1057" s="80" t="str">
        <f t="shared" si="135"/>
        <v/>
      </c>
      <c r="E1057" s="80" t="str">
        <f t="shared" si="136"/>
        <v/>
      </c>
      <c r="F1057" s="80" t="str">
        <f t="shared" si="137"/>
        <v/>
      </c>
      <c r="G1057" s="80" t="str">
        <f t="shared" si="137"/>
        <v/>
      </c>
      <c r="H1057" s="80" t="str">
        <f t="shared" si="137"/>
        <v/>
      </c>
      <c r="I1057" s="413"/>
      <c r="J1057" s="414"/>
      <c r="K1057" s="415"/>
      <c r="L1057" s="415"/>
      <c r="M1057" s="415"/>
      <c r="N1057" s="415"/>
      <c r="O1057" s="415"/>
      <c r="P1057" s="415"/>
    </row>
    <row r="1058" spans="1:16">
      <c r="A1058" s="80" t="str">
        <f t="shared" si="132"/>
        <v/>
      </c>
      <c r="B1058" s="80" t="str">
        <f t="shared" si="133"/>
        <v/>
      </c>
      <c r="C1058" s="80" t="str">
        <f t="shared" si="134"/>
        <v/>
      </c>
      <c r="D1058" s="80" t="str">
        <f t="shared" si="135"/>
        <v/>
      </c>
      <c r="E1058" s="80" t="str">
        <f t="shared" si="136"/>
        <v/>
      </c>
      <c r="F1058" s="80" t="str">
        <f t="shared" si="137"/>
        <v/>
      </c>
      <c r="G1058" s="80" t="str">
        <f t="shared" si="137"/>
        <v/>
      </c>
      <c r="H1058" s="80" t="str">
        <f t="shared" si="137"/>
        <v/>
      </c>
      <c r="I1058" s="413"/>
      <c r="J1058" s="414"/>
      <c r="K1058" s="415"/>
      <c r="L1058" s="415"/>
      <c r="M1058" s="415"/>
      <c r="N1058" s="415"/>
      <c r="O1058" s="415"/>
      <c r="P1058" s="415"/>
    </row>
    <row r="1059" spans="1:16">
      <c r="A1059" s="80" t="str">
        <f t="shared" si="132"/>
        <v/>
      </c>
      <c r="B1059" s="80" t="str">
        <f t="shared" si="133"/>
        <v/>
      </c>
      <c r="C1059" s="80" t="str">
        <f t="shared" si="134"/>
        <v/>
      </c>
      <c r="D1059" s="80" t="str">
        <f t="shared" si="135"/>
        <v/>
      </c>
      <c r="E1059" s="80" t="str">
        <f t="shared" si="136"/>
        <v/>
      </c>
      <c r="F1059" s="80" t="str">
        <f t="shared" si="137"/>
        <v/>
      </c>
      <c r="G1059" s="80" t="str">
        <f t="shared" si="137"/>
        <v/>
      </c>
      <c r="H1059" s="80" t="str">
        <f t="shared" si="137"/>
        <v/>
      </c>
      <c r="I1059" s="413"/>
      <c r="J1059" s="414"/>
      <c r="K1059" s="415"/>
      <c r="L1059" s="415"/>
      <c r="M1059" s="415"/>
      <c r="N1059" s="415"/>
      <c r="O1059" s="415"/>
      <c r="P1059" s="415"/>
    </row>
    <row r="1060" spans="1:16">
      <c r="A1060" s="80" t="str">
        <f t="shared" si="132"/>
        <v/>
      </c>
      <c r="B1060" s="80" t="str">
        <f t="shared" si="133"/>
        <v/>
      </c>
      <c r="C1060" s="80" t="str">
        <f t="shared" si="134"/>
        <v/>
      </c>
      <c r="D1060" s="80" t="str">
        <f t="shared" si="135"/>
        <v/>
      </c>
      <c r="E1060" s="80" t="str">
        <f t="shared" si="136"/>
        <v/>
      </c>
      <c r="F1060" s="80" t="str">
        <f t="shared" si="137"/>
        <v/>
      </c>
      <c r="G1060" s="80" t="str">
        <f t="shared" si="137"/>
        <v/>
      </c>
      <c r="H1060" s="80" t="str">
        <f t="shared" si="137"/>
        <v/>
      </c>
      <c r="I1060" s="413"/>
      <c r="J1060" s="414"/>
      <c r="K1060" s="415"/>
      <c r="L1060" s="415"/>
      <c r="M1060" s="415"/>
      <c r="N1060" s="415"/>
      <c r="O1060" s="415"/>
      <c r="P1060" s="415"/>
    </row>
    <row r="1061" spans="1:16">
      <c r="A1061" s="80" t="str">
        <f t="shared" si="132"/>
        <v/>
      </c>
      <c r="B1061" s="80" t="str">
        <f t="shared" si="133"/>
        <v/>
      </c>
      <c r="C1061" s="80" t="str">
        <f t="shared" si="134"/>
        <v/>
      </c>
      <c r="D1061" s="80" t="str">
        <f t="shared" si="135"/>
        <v/>
      </c>
      <c r="E1061" s="80" t="str">
        <f t="shared" si="136"/>
        <v/>
      </c>
      <c r="F1061" s="80" t="str">
        <f t="shared" si="137"/>
        <v/>
      </c>
      <c r="G1061" s="80" t="str">
        <f t="shared" si="137"/>
        <v/>
      </c>
      <c r="H1061" s="80" t="str">
        <f t="shared" si="137"/>
        <v/>
      </c>
      <c r="I1061" s="413"/>
      <c r="J1061" s="414"/>
      <c r="K1061" s="415"/>
      <c r="L1061" s="415"/>
      <c r="M1061" s="415"/>
      <c r="N1061" s="415"/>
      <c r="O1061" s="415"/>
      <c r="P1061" s="415"/>
    </row>
    <row r="1062" spans="1:16">
      <c r="A1062" s="80" t="str">
        <f t="shared" si="132"/>
        <v/>
      </c>
      <c r="B1062" s="80" t="str">
        <f t="shared" si="133"/>
        <v/>
      </c>
      <c r="C1062" s="80" t="str">
        <f t="shared" si="134"/>
        <v/>
      </c>
      <c r="D1062" s="80" t="str">
        <f t="shared" si="135"/>
        <v/>
      </c>
      <c r="E1062" s="80" t="str">
        <f t="shared" si="136"/>
        <v/>
      </c>
      <c r="F1062" s="80" t="str">
        <f t="shared" si="137"/>
        <v/>
      </c>
      <c r="G1062" s="80" t="str">
        <f t="shared" si="137"/>
        <v/>
      </c>
      <c r="H1062" s="80" t="str">
        <f t="shared" si="137"/>
        <v/>
      </c>
      <c r="I1062" s="413"/>
      <c r="J1062" s="414"/>
      <c r="K1062" s="415"/>
      <c r="L1062" s="415"/>
      <c r="M1062" s="415"/>
      <c r="N1062" s="415"/>
      <c r="O1062" s="415"/>
      <c r="P1062" s="415"/>
    </row>
    <row r="1063" spans="1:16">
      <c r="A1063" s="80" t="str">
        <f t="shared" si="132"/>
        <v/>
      </c>
      <c r="B1063" s="80" t="str">
        <f t="shared" si="133"/>
        <v/>
      </c>
      <c r="C1063" s="80" t="str">
        <f t="shared" si="134"/>
        <v/>
      </c>
      <c r="D1063" s="80" t="str">
        <f t="shared" si="135"/>
        <v/>
      </c>
      <c r="E1063" s="80" t="str">
        <f t="shared" si="136"/>
        <v/>
      </c>
      <c r="F1063" s="80" t="str">
        <f t="shared" si="137"/>
        <v/>
      </c>
      <c r="G1063" s="80" t="str">
        <f t="shared" si="137"/>
        <v/>
      </c>
      <c r="H1063" s="80" t="str">
        <f t="shared" si="137"/>
        <v/>
      </c>
      <c r="I1063" s="413"/>
      <c r="J1063" s="414"/>
      <c r="K1063" s="415"/>
      <c r="L1063" s="415"/>
      <c r="M1063" s="415"/>
      <c r="N1063" s="415"/>
      <c r="O1063" s="415"/>
      <c r="P1063" s="415"/>
    </row>
    <row r="1064" spans="1:16">
      <c r="A1064" s="80" t="str">
        <f t="shared" si="132"/>
        <v/>
      </c>
      <c r="B1064" s="80" t="str">
        <f t="shared" si="133"/>
        <v/>
      </c>
      <c r="C1064" s="80" t="str">
        <f t="shared" si="134"/>
        <v/>
      </c>
      <c r="D1064" s="80" t="str">
        <f t="shared" si="135"/>
        <v/>
      </c>
      <c r="E1064" s="80" t="str">
        <f t="shared" si="136"/>
        <v/>
      </c>
      <c r="F1064" s="80" t="str">
        <f t="shared" si="137"/>
        <v/>
      </c>
      <c r="G1064" s="80" t="str">
        <f t="shared" si="137"/>
        <v/>
      </c>
      <c r="H1064" s="80" t="str">
        <f t="shared" si="137"/>
        <v/>
      </c>
      <c r="I1064" s="413"/>
      <c r="J1064" s="414"/>
      <c r="K1064" s="415"/>
      <c r="L1064" s="415"/>
      <c r="M1064" s="415"/>
      <c r="N1064" s="415"/>
      <c r="O1064" s="415"/>
      <c r="P1064" s="415"/>
    </row>
    <row r="1065" spans="1:16">
      <c r="A1065" s="80" t="str">
        <f t="shared" si="132"/>
        <v/>
      </c>
      <c r="B1065" s="80" t="str">
        <f t="shared" si="133"/>
        <v/>
      </c>
      <c r="C1065" s="80" t="str">
        <f t="shared" si="134"/>
        <v/>
      </c>
      <c r="D1065" s="80" t="str">
        <f t="shared" si="135"/>
        <v/>
      </c>
      <c r="E1065" s="80" t="str">
        <f t="shared" si="136"/>
        <v/>
      </c>
      <c r="F1065" s="80" t="str">
        <f t="shared" ref="F1065:H1084" si="138">IF(Cptes1="","",LEFT(Cptes1,7))</f>
        <v/>
      </c>
      <c r="G1065" s="80" t="str">
        <f t="shared" si="138"/>
        <v/>
      </c>
      <c r="H1065" s="80" t="str">
        <f t="shared" si="138"/>
        <v/>
      </c>
      <c r="I1065" s="413"/>
      <c r="J1065" s="414"/>
      <c r="K1065" s="415"/>
      <c r="L1065" s="415"/>
      <c r="M1065" s="415"/>
      <c r="N1065" s="415"/>
      <c r="O1065" s="415"/>
      <c r="P1065" s="415"/>
    </row>
    <row r="1066" spans="1:16">
      <c r="A1066" s="80" t="str">
        <f t="shared" si="132"/>
        <v/>
      </c>
      <c r="B1066" s="80" t="str">
        <f t="shared" si="133"/>
        <v/>
      </c>
      <c r="C1066" s="80" t="str">
        <f t="shared" si="134"/>
        <v/>
      </c>
      <c r="D1066" s="80" t="str">
        <f t="shared" si="135"/>
        <v/>
      </c>
      <c r="E1066" s="80" t="str">
        <f t="shared" si="136"/>
        <v/>
      </c>
      <c r="F1066" s="80" t="str">
        <f t="shared" si="138"/>
        <v/>
      </c>
      <c r="G1066" s="80" t="str">
        <f t="shared" si="138"/>
        <v/>
      </c>
      <c r="H1066" s="80" t="str">
        <f t="shared" si="138"/>
        <v/>
      </c>
      <c r="I1066" s="413"/>
      <c r="J1066" s="414"/>
      <c r="K1066" s="415"/>
      <c r="L1066" s="415"/>
      <c r="M1066" s="415"/>
      <c r="N1066" s="415"/>
      <c r="O1066" s="415"/>
      <c r="P1066" s="415"/>
    </row>
    <row r="1067" spans="1:16">
      <c r="A1067" s="80" t="str">
        <f t="shared" si="132"/>
        <v/>
      </c>
      <c r="B1067" s="80" t="str">
        <f t="shared" si="133"/>
        <v/>
      </c>
      <c r="C1067" s="80" t="str">
        <f t="shared" si="134"/>
        <v/>
      </c>
      <c r="D1067" s="80" t="str">
        <f t="shared" si="135"/>
        <v/>
      </c>
      <c r="E1067" s="80" t="str">
        <f t="shared" si="136"/>
        <v/>
      </c>
      <c r="F1067" s="80" t="str">
        <f t="shared" si="138"/>
        <v/>
      </c>
      <c r="G1067" s="80" t="str">
        <f t="shared" si="138"/>
        <v/>
      </c>
      <c r="H1067" s="80" t="str">
        <f t="shared" si="138"/>
        <v/>
      </c>
      <c r="I1067" s="413"/>
      <c r="J1067" s="414"/>
      <c r="K1067" s="415"/>
      <c r="L1067" s="415"/>
      <c r="M1067" s="415"/>
      <c r="N1067" s="415"/>
      <c r="O1067" s="415"/>
      <c r="P1067" s="415"/>
    </row>
    <row r="1068" spans="1:16">
      <c r="A1068" s="80" t="str">
        <f t="shared" si="132"/>
        <v/>
      </c>
      <c r="B1068" s="80" t="str">
        <f t="shared" si="133"/>
        <v/>
      </c>
      <c r="C1068" s="80" t="str">
        <f t="shared" si="134"/>
        <v/>
      </c>
      <c r="D1068" s="80" t="str">
        <f t="shared" si="135"/>
        <v/>
      </c>
      <c r="E1068" s="80" t="str">
        <f t="shared" si="136"/>
        <v/>
      </c>
      <c r="F1068" s="80" t="str">
        <f t="shared" si="138"/>
        <v/>
      </c>
      <c r="G1068" s="80" t="str">
        <f t="shared" si="138"/>
        <v/>
      </c>
      <c r="H1068" s="80" t="str">
        <f t="shared" si="138"/>
        <v/>
      </c>
      <c r="I1068" s="413"/>
      <c r="J1068" s="414"/>
      <c r="K1068" s="415"/>
      <c r="L1068" s="415"/>
      <c r="M1068" s="415"/>
      <c r="N1068" s="415"/>
      <c r="O1068" s="415"/>
      <c r="P1068" s="415"/>
    </row>
    <row r="1069" spans="1:16">
      <c r="A1069" s="80" t="str">
        <f t="shared" si="132"/>
        <v/>
      </c>
      <c r="B1069" s="80" t="str">
        <f t="shared" si="133"/>
        <v/>
      </c>
      <c r="C1069" s="80" t="str">
        <f t="shared" si="134"/>
        <v/>
      </c>
      <c r="D1069" s="80" t="str">
        <f t="shared" si="135"/>
        <v/>
      </c>
      <c r="E1069" s="80" t="str">
        <f t="shared" si="136"/>
        <v/>
      </c>
      <c r="F1069" s="80" t="str">
        <f t="shared" si="138"/>
        <v/>
      </c>
      <c r="G1069" s="80" t="str">
        <f t="shared" si="138"/>
        <v/>
      </c>
      <c r="H1069" s="80" t="str">
        <f t="shared" si="138"/>
        <v/>
      </c>
      <c r="I1069" s="413"/>
      <c r="J1069" s="414"/>
      <c r="K1069" s="415"/>
      <c r="L1069" s="415"/>
      <c r="M1069" s="415"/>
      <c r="N1069" s="415"/>
      <c r="O1069" s="415"/>
      <c r="P1069" s="415"/>
    </row>
    <row r="1070" spans="1:16">
      <c r="A1070" s="80" t="str">
        <f t="shared" si="132"/>
        <v/>
      </c>
      <c r="B1070" s="80" t="str">
        <f t="shared" si="133"/>
        <v/>
      </c>
      <c r="C1070" s="80" t="str">
        <f t="shared" si="134"/>
        <v/>
      </c>
      <c r="D1070" s="80" t="str">
        <f t="shared" si="135"/>
        <v/>
      </c>
      <c r="E1070" s="80" t="str">
        <f t="shared" si="136"/>
        <v/>
      </c>
      <c r="F1070" s="80" t="str">
        <f t="shared" si="138"/>
        <v/>
      </c>
      <c r="G1070" s="80" t="str">
        <f t="shared" si="138"/>
        <v/>
      </c>
      <c r="H1070" s="80" t="str">
        <f t="shared" si="138"/>
        <v/>
      </c>
      <c r="I1070" s="413"/>
      <c r="J1070" s="414"/>
      <c r="K1070" s="415"/>
      <c r="L1070" s="415"/>
      <c r="M1070" s="415"/>
      <c r="N1070" s="415"/>
      <c r="O1070" s="415"/>
      <c r="P1070" s="415"/>
    </row>
    <row r="1071" spans="1:16">
      <c r="A1071" s="80" t="str">
        <f t="shared" si="132"/>
        <v/>
      </c>
      <c r="B1071" s="80" t="str">
        <f t="shared" si="133"/>
        <v/>
      </c>
      <c r="C1071" s="80" t="str">
        <f t="shared" si="134"/>
        <v/>
      </c>
      <c r="D1071" s="80" t="str">
        <f t="shared" si="135"/>
        <v/>
      </c>
      <c r="E1071" s="80" t="str">
        <f t="shared" si="136"/>
        <v/>
      </c>
      <c r="F1071" s="80" t="str">
        <f t="shared" si="138"/>
        <v/>
      </c>
      <c r="G1071" s="80" t="str">
        <f t="shared" si="138"/>
        <v/>
      </c>
      <c r="H1071" s="80" t="str">
        <f t="shared" si="138"/>
        <v/>
      </c>
      <c r="I1071" s="413"/>
      <c r="J1071" s="414"/>
      <c r="K1071" s="415"/>
      <c r="L1071" s="415"/>
      <c r="M1071" s="415"/>
      <c r="N1071" s="415"/>
      <c r="O1071" s="415"/>
      <c r="P1071" s="415"/>
    </row>
    <row r="1072" spans="1:16">
      <c r="A1072" s="80" t="str">
        <f t="shared" si="132"/>
        <v/>
      </c>
      <c r="B1072" s="80" t="str">
        <f t="shared" si="133"/>
        <v/>
      </c>
      <c r="C1072" s="80" t="str">
        <f t="shared" si="134"/>
        <v/>
      </c>
      <c r="D1072" s="80" t="str">
        <f t="shared" si="135"/>
        <v/>
      </c>
      <c r="E1072" s="80" t="str">
        <f t="shared" si="136"/>
        <v/>
      </c>
      <c r="F1072" s="80" t="str">
        <f t="shared" si="138"/>
        <v/>
      </c>
      <c r="G1072" s="80" t="str">
        <f t="shared" si="138"/>
        <v/>
      </c>
      <c r="H1072" s="80" t="str">
        <f t="shared" si="138"/>
        <v/>
      </c>
      <c r="I1072" s="413"/>
      <c r="J1072" s="414"/>
      <c r="K1072" s="415"/>
      <c r="L1072" s="415"/>
      <c r="M1072" s="415"/>
      <c r="N1072" s="415"/>
      <c r="O1072" s="415"/>
      <c r="P1072" s="415"/>
    </row>
    <row r="1073" spans="1:16">
      <c r="A1073" s="80" t="str">
        <f t="shared" si="132"/>
        <v/>
      </c>
      <c r="B1073" s="80" t="str">
        <f t="shared" si="133"/>
        <v/>
      </c>
      <c r="C1073" s="80" t="str">
        <f t="shared" si="134"/>
        <v/>
      </c>
      <c r="D1073" s="80" t="str">
        <f t="shared" si="135"/>
        <v/>
      </c>
      <c r="E1073" s="80" t="str">
        <f t="shared" si="136"/>
        <v/>
      </c>
      <c r="F1073" s="80" t="str">
        <f t="shared" si="138"/>
        <v/>
      </c>
      <c r="G1073" s="80" t="str">
        <f t="shared" si="138"/>
        <v/>
      </c>
      <c r="H1073" s="80" t="str">
        <f t="shared" si="138"/>
        <v/>
      </c>
      <c r="I1073" s="413"/>
      <c r="J1073" s="414"/>
      <c r="K1073" s="415"/>
      <c r="L1073" s="415"/>
      <c r="M1073" s="415"/>
      <c r="N1073" s="415"/>
      <c r="O1073" s="415"/>
      <c r="P1073" s="415"/>
    </row>
    <row r="1074" spans="1:16">
      <c r="A1074" s="80" t="str">
        <f t="shared" si="132"/>
        <v/>
      </c>
      <c r="B1074" s="80" t="str">
        <f t="shared" si="133"/>
        <v/>
      </c>
      <c r="C1074" s="80" t="str">
        <f t="shared" si="134"/>
        <v/>
      </c>
      <c r="D1074" s="80" t="str">
        <f t="shared" si="135"/>
        <v/>
      </c>
      <c r="E1074" s="80" t="str">
        <f t="shared" si="136"/>
        <v/>
      </c>
      <c r="F1074" s="80" t="str">
        <f t="shared" si="138"/>
        <v/>
      </c>
      <c r="G1074" s="80" t="str">
        <f t="shared" si="138"/>
        <v/>
      </c>
      <c r="H1074" s="80" t="str">
        <f t="shared" si="138"/>
        <v/>
      </c>
      <c r="I1074" s="413"/>
      <c r="J1074" s="414"/>
      <c r="K1074" s="415"/>
      <c r="L1074" s="415"/>
      <c r="M1074" s="415"/>
      <c r="N1074" s="415"/>
      <c r="O1074" s="415"/>
      <c r="P1074" s="415"/>
    </row>
    <row r="1075" spans="1:16">
      <c r="A1075" s="80" t="str">
        <f t="shared" si="132"/>
        <v/>
      </c>
      <c r="B1075" s="80" t="str">
        <f t="shared" si="133"/>
        <v/>
      </c>
      <c r="C1075" s="80" t="str">
        <f t="shared" si="134"/>
        <v/>
      </c>
      <c r="D1075" s="80" t="str">
        <f t="shared" si="135"/>
        <v/>
      </c>
      <c r="E1075" s="80" t="str">
        <f t="shared" si="136"/>
        <v/>
      </c>
      <c r="F1075" s="80" t="str">
        <f t="shared" si="138"/>
        <v/>
      </c>
      <c r="G1075" s="80" t="str">
        <f t="shared" si="138"/>
        <v/>
      </c>
      <c r="H1075" s="80" t="str">
        <f t="shared" si="138"/>
        <v/>
      </c>
      <c r="I1075" s="413"/>
      <c r="J1075" s="414"/>
      <c r="K1075" s="415"/>
      <c r="L1075" s="415"/>
      <c r="M1075" s="415"/>
      <c r="N1075" s="415"/>
      <c r="O1075" s="415"/>
      <c r="P1075" s="415"/>
    </row>
    <row r="1076" spans="1:16">
      <c r="A1076" s="80" t="str">
        <f t="shared" si="132"/>
        <v/>
      </c>
      <c r="B1076" s="80" t="str">
        <f t="shared" si="133"/>
        <v/>
      </c>
      <c r="C1076" s="80" t="str">
        <f t="shared" si="134"/>
        <v/>
      </c>
      <c r="D1076" s="80" t="str">
        <f t="shared" si="135"/>
        <v/>
      </c>
      <c r="E1076" s="80" t="str">
        <f t="shared" si="136"/>
        <v/>
      </c>
      <c r="F1076" s="80" t="str">
        <f t="shared" si="138"/>
        <v/>
      </c>
      <c r="G1076" s="80" t="str">
        <f t="shared" si="138"/>
        <v/>
      </c>
      <c r="H1076" s="80" t="str">
        <f t="shared" si="138"/>
        <v/>
      </c>
      <c r="I1076" s="413"/>
      <c r="J1076" s="414"/>
      <c r="K1076" s="415"/>
      <c r="L1076" s="415"/>
      <c r="M1076" s="415"/>
      <c r="N1076" s="415"/>
      <c r="O1076" s="415"/>
      <c r="P1076" s="415"/>
    </row>
    <row r="1077" spans="1:16">
      <c r="A1077" s="80" t="str">
        <f t="shared" si="132"/>
        <v/>
      </c>
      <c r="B1077" s="80" t="str">
        <f t="shared" si="133"/>
        <v/>
      </c>
      <c r="C1077" s="80" t="str">
        <f t="shared" si="134"/>
        <v/>
      </c>
      <c r="D1077" s="80" t="str">
        <f t="shared" si="135"/>
        <v/>
      </c>
      <c r="E1077" s="80" t="str">
        <f t="shared" si="136"/>
        <v/>
      </c>
      <c r="F1077" s="80" t="str">
        <f t="shared" si="138"/>
        <v/>
      </c>
      <c r="G1077" s="80" t="str">
        <f t="shared" si="138"/>
        <v/>
      </c>
      <c r="H1077" s="80" t="str">
        <f t="shared" si="138"/>
        <v/>
      </c>
      <c r="I1077" s="413"/>
      <c r="J1077" s="414"/>
      <c r="K1077" s="415"/>
      <c r="L1077" s="415"/>
      <c r="M1077" s="415"/>
      <c r="N1077" s="415"/>
      <c r="O1077" s="415"/>
      <c r="P1077" s="415"/>
    </row>
    <row r="1078" spans="1:16">
      <c r="A1078" s="80" t="str">
        <f t="shared" si="132"/>
        <v/>
      </c>
      <c r="B1078" s="80" t="str">
        <f t="shared" si="133"/>
        <v/>
      </c>
      <c r="C1078" s="80" t="str">
        <f t="shared" si="134"/>
        <v/>
      </c>
      <c r="D1078" s="80" t="str">
        <f t="shared" si="135"/>
        <v/>
      </c>
      <c r="E1078" s="80" t="str">
        <f t="shared" si="136"/>
        <v/>
      </c>
      <c r="F1078" s="80" t="str">
        <f t="shared" si="138"/>
        <v/>
      </c>
      <c r="G1078" s="80" t="str">
        <f t="shared" si="138"/>
        <v/>
      </c>
      <c r="H1078" s="80" t="str">
        <f t="shared" si="138"/>
        <v/>
      </c>
      <c r="I1078" s="413"/>
      <c r="J1078" s="414"/>
      <c r="K1078" s="415"/>
      <c r="L1078" s="415"/>
      <c r="M1078" s="415"/>
      <c r="N1078" s="415"/>
      <c r="O1078" s="415"/>
      <c r="P1078" s="415"/>
    </row>
    <row r="1079" spans="1:16">
      <c r="A1079" s="80" t="str">
        <f t="shared" si="132"/>
        <v/>
      </c>
      <c r="B1079" s="80" t="str">
        <f t="shared" si="133"/>
        <v/>
      </c>
      <c r="C1079" s="80" t="str">
        <f t="shared" si="134"/>
        <v/>
      </c>
      <c r="D1079" s="80" t="str">
        <f t="shared" si="135"/>
        <v/>
      </c>
      <c r="E1079" s="80" t="str">
        <f t="shared" si="136"/>
        <v/>
      </c>
      <c r="F1079" s="80" t="str">
        <f t="shared" si="138"/>
        <v/>
      </c>
      <c r="G1079" s="80" t="str">
        <f t="shared" si="138"/>
        <v/>
      </c>
      <c r="H1079" s="80" t="str">
        <f t="shared" si="138"/>
        <v/>
      </c>
      <c r="I1079" s="413"/>
      <c r="J1079" s="414"/>
      <c r="K1079" s="415"/>
      <c r="L1079" s="415"/>
      <c r="M1079" s="415"/>
      <c r="N1079" s="415"/>
      <c r="O1079" s="415"/>
      <c r="P1079" s="415"/>
    </row>
    <row r="1080" spans="1:16">
      <c r="A1080" s="80" t="str">
        <f t="shared" si="132"/>
        <v/>
      </c>
      <c r="B1080" s="80" t="str">
        <f t="shared" si="133"/>
        <v/>
      </c>
      <c r="C1080" s="80" t="str">
        <f t="shared" si="134"/>
        <v/>
      </c>
      <c r="D1080" s="80" t="str">
        <f t="shared" si="135"/>
        <v/>
      </c>
      <c r="E1080" s="80" t="str">
        <f t="shared" si="136"/>
        <v/>
      </c>
      <c r="F1080" s="80" t="str">
        <f t="shared" si="138"/>
        <v/>
      </c>
      <c r="G1080" s="80" t="str">
        <f t="shared" si="138"/>
        <v/>
      </c>
      <c r="H1080" s="80" t="str">
        <f t="shared" si="138"/>
        <v/>
      </c>
      <c r="I1080" s="413"/>
      <c r="J1080" s="414"/>
      <c r="K1080" s="415"/>
      <c r="L1080" s="415"/>
      <c r="M1080" s="415"/>
      <c r="N1080" s="415"/>
      <c r="O1080" s="415"/>
      <c r="P1080" s="415"/>
    </row>
    <row r="1081" spans="1:16">
      <c r="A1081" s="80" t="str">
        <f t="shared" si="132"/>
        <v/>
      </c>
      <c r="B1081" s="80" t="str">
        <f t="shared" si="133"/>
        <v/>
      </c>
      <c r="C1081" s="80" t="str">
        <f t="shared" si="134"/>
        <v/>
      </c>
      <c r="D1081" s="80" t="str">
        <f t="shared" si="135"/>
        <v/>
      </c>
      <c r="E1081" s="80" t="str">
        <f t="shared" si="136"/>
        <v/>
      </c>
      <c r="F1081" s="80" t="str">
        <f t="shared" si="138"/>
        <v/>
      </c>
      <c r="G1081" s="80" t="str">
        <f t="shared" si="138"/>
        <v/>
      </c>
      <c r="H1081" s="80" t="str">
        <f t="shared" si="138"/>
        <v/>
      </c>
      <c r="I1081" s="413"/>
      <c r="J1081" s="414"/>
      <c r="K1081" s="415"/>
      <c r="L1081" s="415"/>
      <c r="M1081" s="415"/>
      <c r="N1081" s="415"/>
      <c r="O1081" s="415"/>
      <c r="P1081" s="415"/>
    </row>
    <row r="1082" spans="1:16">
      <c r="A1082" s="80" t="str">
        <f t="shared" si="132"/>
        <v/>
      </c>
      <c r="B1082" s="80" t="str">
        <f t="shared" si="133"/>
        <v/>
      </c>
      <c r="C1082" s="80" t="str">
        <f t="shared" si="134"/>
        <v/>
      </c>
      <c r="D1082" s="80" t="str">
        <f t="shared" si="135"/>
        <v/>
      </c>
      <c r="E1082" s="80" t="str">
        <f t="shared" si="136"/>
        <v/>
      </c>
      <c r="F1082" s="80" t="str">
        <f t="shared" si="138"/>
        <v/>
      </c>
      <c r="G1082" s="80" t="str">
        <f t="shared" si="138"/>
        <v/>
      </c>
      <c r="H1082" s="80" t="str">
        <f t="shared" si="138"/>
        <v/>
      </c>
      <c r="I1082" s="413"/>
      <c r="J1082" s="414"/>
      <c r="K1082" s="415"/>
      <c r="L1082" s="415"/>
      <c r="M1082" s="415"/>
      <c r="N1082" s="415"/>
      <c r="O1082" s="415"/>
      <c r="P1082" s="415"/>
    </row>
    <row r="1083" spans="1:16">
      <c r="A1083" s="80" t="str">
        <f t="shared" si="132"/>
        <v/>
      </c>
      <c r="B1083" s="80" t="str">
        <f t="shared" si="133"/>
        <v/>
      </c>
      <c r="C1083" s="80" t="str">
        <f t="shared" si="134"/>
        <v/>
      </c>
      <c r="D1083" s="80" t="str">
        <f t="shared" si="135"/>
        <v/>
      </c>
      <c r="E1083" s="80" t="str">
        <f t="shared" si="136"/>
        <v/>
      </c>
      <c r="F1083" s="80" t="str">
        <f t="shared" si="138"/>
        <v/>
      </c>
      <c r="G1083" s="80" t="str">
        <f t="shared" si="138"/>
        <v/>
      </c>
      <c r="H1083" s="80" t="str">
        <f t="shared" si="138"/>
        <v/>
      </c>
      <c r="I1083" s="413"/>
      <c r="J1083" s="414"/>
      <c r="K1083" s="415"/>
      <c r="L1083" s="415"/>
      <c r="M1083" s="415"/>
      <c r="N1083" s="415"/>
      <c r="O1083" s="415"/>
      <c r="P1083" s="415"/>
    </row>
    <row r="1084" spans="1:16">
      <c r="A1084" s="80" t="str">
        <f t="shared" si="132"/>
        <v/>
      </c>
      <c r="B1084" s="80" t="str">
        <f t="shared" si="133"/>
        <v/>
      </c>
      <c r="C1084" s="80" t="str">
        <f t="shared" si="134"/>
        <v/>
      </c>
      <c r="D1084" s="80" t="str">
        <f t="shared" si="135"/>
        <v/>
      </c>
      <c r="E1084" s="80" t="str">
        <f t="shared" si="136"/>
        <v/>
      </c>
      <c r="F1084" s="80" t="str">
        <f t="shared" si="138"/>
        <v/>
      </c>
      <c r="G1084" s="80" t="str">
        <f t="shared" si="138"/>
        <v/>
      </c>
      <c r="H1084" s="80" t="str">
        <f t="shared" si="138"/>
        <v/>
      </c>
      <c r="I1084" s="413"/>
      <c r="J1084" s="414"/>
      <c r="K1084" s="415"/>
      <c r="L1084" s="415"/>
      <c r="M1084" s="415"/>
      <c r="N1084" s="415"/>
      <c r="O1084" s="415"/>
      <c r="P1084" s="415"/>
    </row>
    <row r="1085" spans="1:16">
      <c r="A1085" s="80" t="str">
        <f t="shared" si="132"/>
        <v/>
      </c>
      <c r="B1085" s="80" t="str">
        <f t="shared" si="133"/>
        <v/>
      </c>
      <c r="C1085" s="80" t="str">
        <f t="shared" si="134"/>
        <v/>
      </c>
      <c r="D1085" s="80" t="str">
        <f t="shared" si="135"/>
        <v/>
      </c>
      <c r="E1085" s="80" t="str">
        <f t="shared" si="136"/>
        <v/>
      </c>
      <c r="F1085" s="80" t="str">
        <f t="shared" ref="F1085:H1104" si="139">IF(Cptes1="","",LEFT(Cptes1,7))</f>
        <v/>
      </c>
      <c r="G1085" s="80" t="str">
        <f t="shared" si="139"/>
        <v/>
      </c>
      <c r="H1085" s="80" t="str">
        <f t="shared" si="139"/>
        <v/>
      </c>
      <c r="I1085" s="413"/>
      <c r="J1085" s="414"/>
      <c r="K1085" s="415"/>
      <c r="L1085" s="415"/>
      <c r="M1085" s="415"/>
      <c r="N1085" s="415"/>
      <c r="O1085" s="415"/>
      <c r="P1085" s="415"/>
    </row>
    <row r="1086" spans="1:16">
      <c r="A1086" s="80" t="str">
        <f t="shared" si="132"/>
        <v/>
      </c>
      <c r="B1086" s="80" t="str">
        <f t="shared" si="133"/>
        <v/>
      </c>
      <c r="C1086" s="80" t="str">
        <f t="shared" si="134"/>
        <v/>
      </c>
      <c r="D1086" s="80" t="str">
        <f t="shared" si="135"/>
        <v/>
      </c>
      <c r="E1086" s="80" t="str">
        <f t="shared" si="136"/>
        <v/>
      </c>
      <c r="F1086" s="80" t="str">
        <f t="shared" si="139"/>
        <v/>
      </c>
      <c r="G1086" s="80" t="str">
        <f t="shared" si="139"/>
        <v/>
      </c>
      <c r="H1086" s="80" t="str">
        <f t="shared" si="139"/>
        <v/>
      </c>
      <c r="I1086" s="413"/>
      <c r="J1086" s="414"/>
      <c r="K1086" s="415"/>
      <c r="L1086" s="415"/>
      <c r="M1086" s="415"/>
      <c r="N1086" s="415"/>
      <c r="O1086" s="415"/>
      <c r="P1086" s="415"/>
    </row>
    <row r="1087" spans="1:16">
      <c r="A1087" s="80" t="str">
        <f t="shared" si="132"/>
        <v/>
      </c>
      <c r="B1087" s="80" t="str">
        <f t="shared" si="133"/>
        <v/>
      </c>
      <c r="C1087" s="80" t="str">
        <f t="shared" si="134"/>
        <v/>
      </c>
      <c r="D1087" s="80" t="str">
        <f t="shared" si="135"/>
        <v/>
      </c>
      <c r="E1087" s="80" t="str">
        <f t="shared" si="136"/>
        <v/>
      </c>
      <c r="F1087" s="80" t="str">
        <f t="shared" si="139"/>
        <v/>
      </c>
      <c r="G1087" s="80" t="str">
        <f t="shared" si="139"/>
        <v/>
      </c>
      <c r="H1087" s="80" t="str">
        <f t="shared" si="139"/>
        <v/>
      </c>
      <c r="I1087" s="413"/>
      <c r="J1087" s="414"/>
      <c r="K1087" s="415"/>
      <c r="L1087" s="415"/>
      <c r="M1087" s="415"/>
      <c r="N1087" s="415"/>
      <c r="O1087" s="415"/>
      <c r="P1087" s="415"/>
    </row>
    <row r="1088" spans="1:16">
      <c r="A1088" s="80" t="str">
        <f t="shared" si="132"/>
        <v/>
      </c>
      <c r="B1088" s="80" t="str">
        <f t="shared" si="133"/>
        <v/>
      </c>
      <c r="C1088" s="80" t="str">
        <f t="shared" si="134"/>
        <v/>
      </c>
      <c r="D1088" s="80" t="str">
        <f t="shared" si="135"/>
        <v/>
      </c>
      <c r="E1088" s="80" t="str">
        <f t="shared" si="136"/>
        <v/>
      </c>
      <c r="F1088" s="80" t="str">
        <f t="shared" si="139"/>
        <v/>
      </c>
      <c r="G1088" s="80" t="str">
        <f t="shared" si="139"/>
        <v/>
      </c>
      <c r="H1088" s="80" t="str">
        <f t="shared" si="139"/>
        <v/>
      </c>
      <c r="I1088" s="413"/>
      <c r="J1088" s="414"/>
      <c r="K1088" s="415"/>
      <c r="L1088" s="415"/>
      <c r="M1088" s="415"/>
      <c r="N1088" s="415"/>
      <c r="O1088" s="415"/>
      <c r="P1088" s="415"/>
    </row>
    <row r="1089" spans="1:16">
      <c r="A1089" s="80" t="str">
        <f t="shared" si="132"/>
        <v/>
      </c>
      <c r="B1089" s="80" t="str">
        <f t="shared" si="133"/>
        <v/>
      </c>
      <c r="C1089" s="80" t="str">
        <f t="shared" si="134"/>
        <v/>
      </c>
      <c r="D1089" s="80" t="str">
        <f t="shared" si="135"/>
        <v/>
      </c>
      <c r="E1089" s="80" t="str">
        <f t="shared" si="136"/>
        <v/>
      </c>
      <c r="F1089" s="80" t="str">
        <f t="shared" si="139"/>
        <v/>
      </c>
      <c r="G1089" s="80" t="str">
        <f t="shared" si="139"/>
        <v/>
      </c>
      <c r="H1089" s="80" t="str">
        <f t="shared" si="139"/>
        <v/>
      </c>
      <c r="I1089" s="413"/>
      <c r="J1089" s="414"/>
      <c r="K1089" s="415"/>
      <c r="L1089" s="415"/>
      <c r="M1089" s="415"/>
      <c r="N1089" s="415"/>
      <c r="O1089" s="415"/>
      <c r="P1089" s="415"/>
    </row>
    <row r="1090" spans="1:16">
      <c r="A1090" s="80" t="str">
        <f t="shared" si="132"/>
        <v/>
      </c>
      <c r="B1090" s="80" t="str">
        <f t="shared" si="133"/>
        <v/>
      </c>
      <c r="C1090" s="80" t="str">
        <f t="shared" si="134"/>
        <v/>
      </c>
      <c r="D1090" s="80" t="str">
        <f t="shared" si="135"/>
        <v/>
      </c>
      <c r="E1090" s="80" t="str">
        <f t="shared" si="136"/>
        <v/>
      </c>
      <c r="F1090" s="80" t="str">
        <f t="shared" si="139"/>
        <v/>
      </c>
      <c r="G1090" s="80" t="str">
        <f t="shared" si="139"/>
        <v/>
      </c>
      <c r="H1090" s="80" t="str">
        <f t="shared" si="139"/>
        <v/>
      </c>
      <c r="I1090" s="413"/>
      <c r="J1090" s="414"/>
      <c r="K1090" s="415"/>
      <c r="L1090" s="415"/>
      <c r="M1090" s="415"/>
      <c r="N1090" s="415"/>
      <c r="O1090" s="415"/>
      <c r="P1090" s="415"/>
    </row>
    <row r="1091" spans="1:16">
      <c r="A1091" s="80" t="str">
        <f t="shared" si="132"/>
        <v/>
      </c>
      <c r="B1091" s="80" t="str">
        <f t="shared" si="133"/>
        <v/>
      </c>
      <c r="C1091" s="80" t="str">
        <f t="shared" si="134"/>
        <v/>
      </c>
      <c r="D1091" s="80" t="str">
        <f t="shared" si="135"/>
        <v/>
      </c>
      <c r="E1091" s="80" t="str">
        <f t="shared" si="136"/>
        <v/>
      </c>
      <c r="F1091" s="80" t="str">
        <f t="shared" si="139"/>
        <v/>
      </c>
      <c r="G1091" s="80" t="str">
        <f t="shared" si="139"/>
        <v/>
      </c>
      <c r="H1091" s="80" t="str">
        <f t="shared" si="139"/>
        <v/>
      </c>
      <c r="I1091" s="413"/>
      <c r="J1091" s="414"/>
      <c r="K1091" s="415"/>
      <c r="L1091" s="415"/>
      <c r="M1091" s="415"/>
      <c r="N1091" s="415"/>
      <c r="O1091" s="415"/>
      <c r="P1091" s="415"/>
    </row>
    <row r="1092" spans="1:16">
      <c r="A1092" s="80" t="str">
        <f t="shared" si="132"/>
        <v/>
      </c>
      <c r="B1092" s="80" t="str">
        <f t="shared" si="133"/>
        <v/>
      </c>
      <c r="C1092" s="80" t="str">
        <f t="shared" si="134"/>
        <v/>
      </c>
      <c r="D1092" s="80" t="str">
        <f t="shared" si="135"/>
        <v/>
      </c>
      <c r="E1092" s="80" t="str">
        <f t="shared" si="136"/>
        <v/>
      </c>
      <c r="F1092" s="80" t="str">
        <f t="shared" si="139"/>
        <v/>
      </c>
      <c r="G1092" s="80" t="str">
        <f t="shared" si="139"/>
        <v/>
      </c>
      <c r="H1092" s="80" t="str">
        <f t="shared" si="139"/>
        <v/>
      </c>
      <c r="I1092" s="413"/>
      <c r="J1092" s="414"/>
      <c r="K1092" s="415"/>
      <c r="L1092" s="415"/>
      <c r="M1092" s="415"/>
      <c r="N1092" s="415"/>
      <c r="O1092" s="415"/>
      <c r="P1092" s="415"/>
    </row>
    <row r="1093" spans="1:16">
      <c r="A1093" s="80" t="str">
        <f t="shared" ref="A1093:A1156" si="140">IF(Cptes1="","",LEFT(Cptes1,2))</f>
        <v/>
      </c>
      <c r="B1093" s="80" t="str">
        <f t="shared" ref="B1093:B1156" si="141">IF(Cptes1="","",LEFT(Cptes1,3))</f>
        <v/>
      </c>
      <c r="C1093" s="80" t="str">
        <f t="shared" ref="C1093:C1156" si="142">IF(Cptes1="","",LEFT(Cptes1,4))</f>
        <v/>
      </c>
      <c r="D1093" s="80" t="str">
        <f t="shared" ref="D1093:D1156" si="143">IF(Cptes1="","",LEFT(Cptes1,5))</f>
        <v/>
      </c>
      <c r="E1093" s="80" t="str">
        <f t="shared" ref="E1093:E1156" si="144">IF(Cptes1="","",LEFT(Cptes1,6))</f>
        <v/>
      </c>
      <c r="F1093" s="80" t="str">
        <f t="shared" si="139"/>
        <v/>
      </c>
      <c r="G1093" s="80" t="str">
        <f t="shared" si="139"/>
        <v/>
      </c>
      <c r="H1093" s="80" t="str">
        <f t="shared" si="139"/>
        <v/>
      </c>
      <c r="I1093" s="413"/>
      <c r="J1093" s="414"/>
      <c r="K1093" s="415"/>
      <c r="L1093" s="415"/>
      <c r="M1093" s="415"/>
      <c r="N1093" s="415"/>
      <c r="O1093" s="415"/>
      <c r="P1093" s="415"/>
    </row>
    <row r="1094" spans="1:16">
      <c r="A1094" s="80" t="str">
        <f t="shared" si="140"/>
        <v/>
      </c>
      <c r="B1094" s="80" t="str">
        <f t="shared" si="141"/>
        <v/>
      </c>
      <c r="C1094" s="80" t="str">
        <f t="shared" si="142"/>
        <v/>
      </c>
      <c r="D1094" s="80" t="str">
        <f t="shared" si="143"/>
        <v/>
      </c>
      <c r="E1094" s="80" t="str">
        <f t="shared" si="144"/>
        <v/>
      </c>
      <c r="F1094" s="80" t="str">
        <f t="shared" si="139"/>
        <v/>
      </c>
      <c r="G1094" s="80" t="str">
        <f t="shared" si="139"/>
        <v/>
      </c>
      <c r="H1094" s="80" t="str">
        <f t="shared" si="139"/>
        <v/>
      </c>
      <c r="I1094" s="413"/>
      <c r="J1094" s="414"/>
      <c r="K1094" s="415"/>
      <c r="L1094" s="415"/>
      <c r="M1094" s="415"/>
      <c r="N1094" s="415"/>
      <c r="O1094" s="415"/>
      <c r="P1094" s="415"/>
    </row>
    <row r="1095" spans="1:16">
      <c r="A1095" s="80" t="str">
        <f t="shared" si="140"/>
        <v/>
      </c>
      <c r="B1095" s="80" t="str">
        <f t="shared" si="141"/>
        <v/>
      </c>
      <c r="C1095" s="80" t="str">
        <f t="shared" si="142"/>
        <v/>
      </c>
      <c r="D1095" s="80" t="str">
        <f t="shared" si="143"/>
        <v/>
      </c>
      <c r="E1095" s="80" t="str">
        <f t="shared" si="144"/>
        <v/>
      </c>
      <c r="F1095" s="80" t="str">
        <f t="shared" si="139"/>
        <v/>
      </c>
      <c r="G1095" s="80" t="str">
        <f t="shared" si="139"/>
        <v/>
      </c>
      <c r="H1095" s="80" t="str">
        <f t="shared" si="139"/>
        <v/>
      </c>
      <c r="I1095" s="413"/>
      <c r="J1095" s="414"/>
      <c r="K1095" s="415"/>
      <c r="L1095" s="415"/>
      <c r="M1095" s="415"/>
      <c r="N1095" s="415"/>
      <c r="O1095" s="415"/>
      <c r="P1095" s="415"/>
    </row>
    <row r="1096" spans="1:16">
      <c r="A1096" s="80" t="str">
        <f t="shared" si="140"/>
        <v/>
      </c>
      <c r="B1096" s="80" t="str">
        <f t="shared" si="141"/>
        <v/>
      </c>
      <c r="C1096" s="80" t="str">
        <f t="shared" si="142"/>
        <v/>
      </c>
      <c r="D1096" s="80" t="str">
        <f t="shared" si="143"/>
        <v/>
      </c>
      <c r="E1096" s="80" t="str">
        <f t="shared" si="144"/>
        <v/>
      </c>
      <c r="F1096" s="80" t="str">
        <f t="shared" si="139"/>
        <v/>
      </c>
      <c r="G1096" s="80" t="str">
        <f t="shared" si="139"/>
        <v/>
      </c>
      <c r="H1096" s="80" t="str">
        <f t="shared" si="139"/>
        <v/>
      </c>
      <c r="I1096" s="413"/>
      <c r="J1096" s="414"/>
      <c r="K1096" s="415"/>
      <c r="L1096" s="415"/>
      <c r="M1096" s="415"/>
      <c r="N1096" s="415"/>
      <c r="O1096" s="415"/>
      <c r="P1096" s="415"/>
    </row>
    <row r="1097" spans="1:16">
      <c r="A1097" s="80" t="str">
        <f t="shared" si="140"/>
        <v/>
      </c>
      <c r="B1097" s="80" t="str">
        <f t="shared" si="141"/>
        <v/>
      </c>
      <c r="C1097" s="80" t="str">
        <f t="shared" si="142"/>
        <v/>
      </c>
      <c r="D1097" s="80" t="str">
        <f t="shared" si="143"/>
        <v/>
      </c>
      <c r="E1097" s="80" t="str">
        <f t="shared" si="144"/>
        <v/>
      </c>
      <c r="F1097" s="80" t="str">
        <f t="shared" si="139"/>
        <v/>
      </c>
      <c r="G1097" s="80" t="str">
        <f t="shared" si="139"/>
        <v/>
      </c>
      <c r="H1097" s="80" t="str">
        <f t="shared" si="139"/>
        <v/>
      </c>
      <c r="I1097" s="413"/>
      <c r="J1097" s="414"/>
      <c r="K1097" s="415"/>
      <c r="L1097" s="415"/>
      <c r="M1097" s="415"/>
      <c r="N1097" s="415"/>
      <c r="O1097" s="415"/>
      <c r="P1097" s="415"/>
    </row>
    <row r="1098" spans="1:16">
      <c r="A1098" s="80" t="str">
        <f t="shared" si="140"/>
        <v/>
      </c>
      <c r="B1098" s="80" t="str">
        <f t="shared" si="141"/>
        <v/>
      </c>
      <c r="C1098" s="80" t="str">
        <f t="shared" si="142"/>
        <v/>
      </c>
      <c r="D1098" s="80" t="str">
        <f t="shared" si="143"/>
        <v/>
      </c>
      <c r="E1098" s="80" t="str">
        <f t="shared" si="144"/>
        <v/>
      </c>
      <c r="F1098" s="80" t="str">
        <f t="shared" si="139"/>
        <v/>
      </c>
      <c r="G1098" s="80" t="str">
        <f t="shared" si="139"/>
        <v/>
      </c>
      <c r="H1098" s="80" t="str">
        <f t="shared" si="139"/>
        <v/>
      </c>
      <c r="I1098" s="413"/>
      <c r="J1098" s="414"/>
      <c r="K1098" s="415"/>
      <c r="L1098" s="415"/>
      <c r="M1098" s="415"/>
      <c r="N1098" s="415"/>
      <c r="O1098" s="415"/>
      <c r="P1098" s="415"/>
    </row>
    <row r="1099" spans="1:16">
      <c r="A1099" s="80" t="str">
        <f t="shared" si="140"/>
        <v/>
      </c>
      <c r="B1099" s="80" t="str">
        <f t="shared" si="141"/>
        <v/>
      </c>
      <c r="C1099" s="80" t="str">
        <f t="shared" si="142"/>
        <v/>
      </c>
      <c r="D1099" s="80" t="str">
        <f t="shared" si="143"/>
        <v/>
      </c>
      <c r="E1099" s="80" t="str">
        <f t="shared" si="144"/>
        <v/>
      </c>
      <c r="F1099" s="80" t="str">
        <f t="shared" si="139"/>
        <v/>
      </c>
      <c r="G1099" s="80" t="str">
        <f t="shared" si="139"/>
        <v/>
      </c>
      <c r="H1099" s="80" t="str">
        <f t="shared" si="139"/>
        <v/>
      </c>
      <c r="I1099" s="413"/>
      <c r="J1099" s="414"/>
      <c r="K1099" s="415"/>
      <c r="L1099" s="415"/>
      <c r="M1099" s="415"/>
      <c r="N1099" s="415"/>
      <c r="O1099" s="415"/>
      <c r="P1099" s="415"/>
    </row>
    <row r="1100" spans="1:16">
      <c r="A1100" s="80" t="str">
        <f t="shared" si="140"/>
        <v/>
      </c>
      <c r="B1100" s="80" t="str">
        <f t="shared" si="141"/>
        <v/>
      </c>
      <c r="C1100" s="80" t="str">
        <f t="shared" si="142"/>
        <v/>
      </c>
      <c r="D1100" s="80" t="str">
        <f t="shared" si="143"/>
        <v/>
      </c>
      <c r="E1100" s="80" t="str">
        <f t="shared" si="144"/>
        <v/>
      </c>
      <c r="F1100" s="80" t="str">
        <f t="shared" si="139"/>
        <v/>
      </c>
      <c r="G1100" s="80" t="str">
        <f t="shared" si="139"/>
        <v/>
      </c>
      <c r="H1100" s="80" t="str">
        <f t="shared" si="139"/>
        <v/>
      </c>
      <c r="I1100" s="413"/>
      <c r="J1100" s="414"/>
      <c r="K1100" s="415"/>
      <c r="L1100" s="415"/>
      <c r="M1100" s="415"/>
      <c r="N1100" s="415"/>
      <c r="O1100" s="415"/>
      <c r="P1100" s="415"/>
    </row>
    <row r="1101" spans="1:16">
      <c r="A1101" s="80" t="str">
        <f t="shared" si="140"/>
        <v/>
      </c>
      <c r="B1101" s="80" t="str">
        <f t="shared" si="141"/>
        <v/>
      </c>
      <c r="C1101" s="80" t="str">
        <f t="shared" si="142"/>
        <v/>
      </c>
      <c r="D1101" s="80" t="str">
        <f t="shared" si="143"/>
        <v/>
      </c>
      <c r="E1101" s="80" t="str">
        <f t="shared" si="144"/>
        <v/>
      </c>
      <c r="F1101" s="80" t="str">
        <f t="shared" si="139"/>
        <v/>
      </c>
      <c r="G1101" s="80" t="str">
        <f t="shared" si="139"/>
        <v/>
      </c>
      <c r="H1101" s="80" t="str">
        <f t="shared" si="139"/>
        <v/>
      </c>
      <c r="I1101" s="413"/>
      <c r="J1101" s="414"/>
      <c r="K1101" s="415"/>
      <c r="L1101" s="415"/>
      <c r="M1101" s="415"/>
      <c r="N1101" s="415"/>
      <c r="O1101" s="415"/>
      <c r="P1101" s="415"/>
    </row>
    <row r="1102" spans="1:16">
      <c r="A1102" s="80" t="str">
        <f t="shared" si="140"/>
        <v/>
      </c>
      <c r="B1102" s="80" t="str">
        <f t="shared" si="141"/>
        <v/>
      </c>
      <c r="C1102" s="80" t="str">
        <f t="shared" si="142"/>
        <v/>
      </c>
      <c r="D1102" s="80" t="str">
        <f t="shared" si="143"/>
        <v/>
      </c>
      <c r="E1102" s="80" t="str">
        <f t="shared" si="144"/>
        <v/>
      </c>
      <c r="F1102" s="80" t="str">
        <f t="shared" si="139"/>
        <v/>
      </c>
      <c r="G1102" s="80" t="str">
        <f t="shared" si="139"/>
        <v/>
      </c>
      <c r="H1102" s="80" t="str">
        <f t="shared" si="139"/>
        <v/>
      </c>
      <c r="I1102" s="413"/>
      <c r="J1102" s="414"/>
      <c r="K1102" s="415"/>
      <c r="L1102" s="415"/>
      <c r="M1102" s="415"/>
      <c r="N1102" s="415"/>
      <c r="O1102" s="415"/>
      <c r="P1102" s="415"/>
    </row>
    <row r="1103" spans="1:16">
      <c r="A1103" s="80" t="str">
        <f t="shared" si="140"/>
        <v/>
      </c>
      <c r="B1103" s="80" t="str">
        <f t="shared" si="141"/>
        <v/>
      </c>
      <c r="C1103" s="80" t="str">
        <f t="shared" si="142"/>
        <v/>
      </c>
      <c r="D1103" s="80" t="str">
        <f t="shared" si="143"/>
        <v/>
      </c>
      <c r="E1103" s="80" t="str">
        <f t="shared" si="144"/>
        <v/>
      </c>
      <c r="F1103" s="80" t="str">
        <f t="shared" si="139"/>
        <v/>
      </c>
      <c r="G1103" s="80" t="str">
        <f t="shared" si="139"/>
        <v/>
      </c>
      <c r="H1103" s="80" t="str">
        <f t="shared" si="139"/>
        <v/>
      </c>
      <c r="I1103" s="413"/>
      <c r="J1103" s="414"/>
      <c r="K1103" s="415"/>
      <c r="L1103" s="415"/>
      <c r="M1103" s="415"/>
      <c r="N1103" s="415"/>
      <c r="O1103" s="415"/>
      <c r="P1103" s="415"/>
    </row>
    <row r="1104" spans="1:16">
      <c r="A1104" s="80" t="str">
        <f t="shared" si="140"/>
        <v/>
      </c>
      <c r="B1104" s="80" t="str">
        <f t="shared" si="141"/>
        <v/>
      </c>
      <c r="C1104" s="80" t="str">
        <f t="shared" si="142"/>
        <v/>
      </c>
      <c r="D1104" s="80" t="str">
        <f t="shared" si="143"/>
        <v/>
      </c>
      <c r="E1104" s="80" t="str">
        <f t="shared" si="144"/>
        <v/>
      </c>
      <c r="F1104" s="80" t="str">
        <f t="shared" si="139"/>
        <v/>
      </c>
      <c r="G1104" s="80" t="str">
        <f t="shared" si="139"/>
        <v/>
      </c>
      <c r="H1104" s="80" t="str">
        <f t="shared" si="139"/>
        <v/>
      </c>
      <c r="I1104" s="413"/>
      <c r="J1104" s="414"/>
      <c r="K1104" s="415"/>
      <c r="L1104" s="415"/>
      <c r="M1104" s="415"/>
      <c r="N1104" s="415"/>
      <c r="O1104" s="415"/>
      <c r="P1104" s="415"/>
    </row>
    <row r="1105" spans="1:16">
      <c r="A1105" s="80" t="str">
        <f t="shared" si="140"/>
        <v/>
      </c>
      <c r="B1105" s="80" t="str">
        <f t="shared" si="141"/>
        <v/>
      </c>
      <c r="C1105" s="80" t="str">
        <f t="shared" si="142"/>
        <v/>
      </c>
      <c r="D1105" s="80" t="str">
        <f t="shared" si="143"/>
        <v/>
      </c>
      <c r="E1105" s="80" t="str">
        <f t="shared" si="144"/>
        <v/>
      </c>
      <c r="F1105" s="80" t="str">
        <f t="shared" ref="F1105:H1124" si="145">IF(Cptes1="","",LEFT(Cptes1,7))</f>
        <v/>
      </c>
      <c r="G1105" s="80" t="str">
        <f t="shared" si="145"/>
        <v/>
      </c>
      <c r="H1105" s="80" t="str">
        <f t="shared" si="145"/>
        <v/>
      </c>
      <c r="I1105" s="413"/>
      <c r="J1105" s="414"/>
      <c r="K1105" s="415"/>
      <c r="L1105" s="415"/>
      <c r="M1105" s="415"/>
      <c r="N1105" s="415"/>
      <c r="O1105" s="415"/>
      <c r="P1105" s="415"/>
    </row>
    <row r="1106" spans="1:16">
      <c r="A1106" s="80" t="str">
        <f t="shared" si="140"/>
        <v/>
      </c>
      <c r="B1106" s="80" t="str">
        <f t="shared" si="141"/>
        <v/>
      </c>
      <c r="C1106" s="80" t="str">
        <f t="shared" si="142"/>
        <v/>
      </c>
      <c r="D1106" s="80" t="str">
        <f t="shared" si="143"/>
        <v/>
      </c>
      <c r="E1106" s="80" t="str">
        <f t="shared" si="144"/>
        <v/>
      </c>
      <c r="F1106" s="80" t="str">
        <f t="shared" si="145"/>
        <v/>
      </c>
      <c r="G1106" s="80" t="str">
        <f t="shared" si="145"/>
        <v/>
      </c>
      <c r="H1106" s="80" t="str">
        <f t="shared" si="145"/>
        <v/>
      </c>
      <c r="I1106" s="413"/>
      <c r="J1106" s="414"/>
      <c r="K1106" s="415"/>
      <c r="L1106" s="415"/>
      <c r="M1106" s="415"/>
      <c r="N1106" s="415"/>
      <c r="O1106" s="415"/>
      <c r="P1106" s="415"/>
    </row>
    <row r="1107" spans="1:16">
      <c r="A1107" s="80" t="str">
        <f t="shared" si="140"/>
        <v/>
      </c>
      <c r="B1107" s="80" t="str">
        <f t="shared" si="141"/>
        <v/>
      </c>
      <c r="C1107" s="80" t="str">
        <f t="shared" si="142"/>
        <v/>
      </c>
      <c r="D1107" s="80" t="str">
        <f t="shared" si="143"/>
        <v/>
      </c>
      <c r="E1107" s="80" t="str">
        <f t="shared" si="144"/>
        <v/>
      </c>
      <c r="F1107" s="80" t="str">
        <f t="shared" si="145"/>
        <v/>
      </c>
      <c r="G1107" s="80" t="str">
        <f t="shared" si="145"/>
        <v/>
      </c>
      <c r="H1107" s="80" t="str">
        <f t="shared" si="145"/>
        <v/>
      </c>
      <c r="I1107" s="413"/>
      <c r="J1107" s="414"/>
      <c r="K1107" s="415"/>
      <c r="L1107" s="415"/>
      <c r="M1107" s="415"/>
      <c r="N1107" s="415"/>
      <c r="O1107" s="415"/>
      <c r="P1107" s="415"/>
    </row>
    <row r="1108" spans="1:16">
      <c r="A1108" s="80" t="str">
        <f t="shared" si="140"/>
        <v/>
      </c>
      <c r="B1108" s="80" t="str">
        <f t="shared" si="141"/>
        <v/>
      </c>
      <c r="C1108" s="80" t="str">
        <f t="shared" si="142"/>
        <v/>
      </c>
      <c r="D1108" s="80" t="str">
        <f t="shared" si="143"/>
        <v/>
      </c>
      <c r="E1108" s="80" t="str">
        <f t="shared" si="144"/>
        <v/>
      </c>
      <c r="F1108" s="80" t="str">
        <f t="shared" si="145"/>
        <v/>
      </c>
      <c r="G1108" s="80" t="str">
        <f t="shared" si="145"/>
        <v/>
      </c>
      <c r="H1108" s="80" t="str">
        <f t="shared" si="145"/>
        <v/>
      </c>
      <c r="I1108" s="413"/>
      <c r="J1108" s="414"/>
      <c r="K1108" s="415"/>
      <c r="L1108" s="415"/>
      <c r="M1108" s="415"/>
      <c r="N1108" s="415"/>
      <c r="O1108" s="415"/>
      <c r="P1108" s="415"/>
    </row>
    <row r="1109" spans="1:16">
      <c r="A1109" s="80" t="str">
        <f t="shared" si="140"/>
        <v/>
      </c>
      <c r="B1109" s="80" t="str">
        <f t="shared" si="141"/>
        <v/>
      </c>
      <c r="C1109" s="80" t="str">
        <f t="shared" si="142"/>
        <v/>
      </c>
      <c r="D1109" s="80" t="str">
        <f t="shared" si="143"/>
        <v/>
      </c>
      <c r="E1109" s="80" t="str">
        <f t="shared" si="144"/>
        <v/>
      </c>
      <c r="F1109" s="80" t="str">
        <f t="shared" si="145"/>
        <v/>
      </c>
      <c r="G1109" s="80" t="str">
        <f t="shared" si="145"/>
        <v/>
      </c>
      <c r="H1109" s="80" t="str">
        <f t="shared" si="145"/>
        <v/>
      </c>
      <c r="I1109" s="413"/>
      <c r="J1109" s="414"/>
      <c r="K1109" s="415"/>
      <c r="L1109" s="415"/>
      <c r="M1109" s="415"/>
      <c r="N1109" s="415"/>
      <c r="O1109" s="415"/>
      <c r="P1109" s="415"/>
    </row>
    <row r="1110" spans="1:16">
      <c r="A1110" s="80" t="str">
        <f t="shared" si="140"/>
        <v/>
      </c>
      <c r="B1110" s="80" t="str">
        <f t="shared" si="141"/>
        <v/>
      </c>
      <c r="C1110" s="80" t="str">
        <f t="shared" si="142"/>
        <v/>
      </c>
      <c r="D1110" s="80" t="str">
        <f t="shared" si="143"/>
        <v/>
      </c>
      <c r="E1110" s="80" t="str">
        <f t="shared" si="144"/>
        <v/>
      </c>
      <c r="F1110" s="80" t="str">
        <f t="shared" si="145"/>
        <v/>
      </c>
      <c r="G1110" s="80" t="str">
        <f t="shared" si="145"/>
        <v/>
      </c>
      <c r="H1110" s="80" t="str">
        <f t="shared" si="145"/>
        <v/>
      </c>
      <c r="I1110" s="413"/>
      <c r="J1110" s="414"/>
      <c r="K1110" s="415"/>
      <c r="L1110" s="415"/>
      <c r="M1110" s="415"/>
      <c r="N1110" s="415"/>
      <c r="O1110" s="415"/>
      <c r="P1110" s="415"/>
    </row>
    <row r="1111" spans="1:16">
      <c r="A1111" s="80" t="str">
        <f t="shared" si="140"/>
        <v/>
      </c>
      <c r="B1111" s="80" t="str">
        <f t="shared" si="141"/>
        <v/>
      </c>
      <c r="C1111" s="80" t="str">
        <f t="shared" si="142"/>
        <v/>
      </c>
      <c r="D1111" s="80" t="str">
        <f t="shared" si="143"/>
        <v/>
      </c>
      <c r="E1111" s="80" t="str">
        <f t="shared" si="144"/>
        <v/>
      </c>
      <c r="F1111" s="80" t="str">
        <f t="shared" si="145"/>
        <v/>
      </c>
      <c r="G1111" s="80" t="str">
        <f t="shared" si="145"/>
        <v/>
      </c>
      <c r="H1111" s="80" t="str">
        <f t="shared" si="145"/>
        <v/>
      </c>
      <c r="I1111" s="413"/>
      <c r="J1111" s="414"/>
      <c r="K1111" s="415"/>
      <c r="L1111" s="415"/>
      <c r="M1111" s="415"/>
      <c r="N1111" s="415"/>
      <c r="O1111" s="415"/>
      <c r="P1111" s="415"/>
    </row>
    <row r="1112" spans="1:16">
      <c r="A1112" s="80" t="str">
        <f t="shared" si="140"/>
        <v/>
      </c>
      <c r="B1112" s="80" t="str">
        <f t="shared" si="141"/>
        <v/>
      </c>
      <c r="C1112" s="80" t="str">
        <f t="shared" si="142"/>
        <v/>
      </c>
      <c r="D1112" s="80" t="str">
        <f t="shared" si="143"/>
        <v/>
      </c>
      <c r="E1112" s="80" t="str">
        <f t="shared" si="144"/>
        <v/>
      </c>
      <c r="F1112" s="80" t="str">
        <f t="shared" si="145"/>
        <v/>
      </c>
      <c r="G1112" s="80" t="str">
        <f t="shared" si="145"/>
        <v/>
      </c>
      <c r="H1112" s="80" t="str">
        <f t="shared" si="145"/>
        <v/>
      </c>
      <c r="I1112" s="413"/>
      <c r="J1112" s="414"/>
      <c r="K1112" s="415"/>
      <c r="L1112" s="415"/>
      <c r="M1112" s="415"/>
      <c r="N1112" s="415"/>
      <c r="O1112" s="415"/>
      <c r="P1112" s="415"/>
    </row>
    <row r="1113" spans="1:16">
      <c r="A1113" s="80" t="str">
        <f t="shared" si="140"/>
        <v/>
      </c>
      <c r="B1113" s="80" t="str">
        <f t="shared" si="141"/>
        <v/>
      </c>
      <c r="C1113" s="80" t="str">
        <f t="shared" si="142"/>
        <v/>
      </c>
      <c r="D1113" s="80" t="str">
        <f t="shared" si="143"/>
        <v/>
      </c>
      <c r="E1113" s="80" t="str">
        <f t="shared" si="144"/>
        <v/>
      </c>
      <c r="F1113" s="80" t="str">
        <f t="shared" si="145"/>
        <v/>
      </c>
      <c r="G1113" s="80" t="str">
        <f t="shared" si="145"/>
        <v/>
      </c>
      <c r="H1113" s="80" t="str">
        <f t="shared" si="145"/>
        <v/>
      </c>
      <c r="I1113" s="413"/>
      <c r="J1113" s="414"/>
      <c r="K1113" s="415"/>
      <c r="L1113" s="415"/>
      <c r="M1113" s="415"/>
      <c r="N1113" s="415"/>
      <c r="O1113" s="415"/>
      <c r="P1113" s="415"/>
    </row>
    <row r="1114" spans="1:16">
      <c r="A1114" s="80" t="str">
        <f t="shared" si="140"/>
        <v/>
      </c>
      <c r="B1114" s="80" t="str">
        <f t="shared" si="141"/>
        <v/>
      </c>
      <c r="C1114" s="80" t="str">
        <f t="shared" si="142"/>
        <v/>
      </c>
      <c r="D1114" s="80" t="str">
        <f t="shared" si="143"/>
        <v/>
      </c>
      <c r="E1114" s="80" t="str">
        <f t="shared" si="144"/>
        <v/>
      </c>
      <c r="F1114" s="80" t="str">
        <f t="shared" si="145"/>
        <v/>
      </c>
      <c r="G1114" s="80" t="str">
        <f t="shared" si="145"/>
        <v/>
      </c>
      <c r="H1114" s="80" t="str">
        <f t="shared" si="145"/>
        <v/>
      </c>
      <c r="I1114" s="413"/>
      <c r="J1114" s="414"/>
      <c r="K1114" s="415"/>
      <c r="L1114" s="415"/>
      <c r="M1114" s="415"/>
      <c r="N1114" s="415"/>
      <c r="O1114" s="415"/>
      <c r="P1114" s="415"/>
    </row>
    <row r="1115" spans="1:16">
      <c r="A1115" s="80" t="str">
        <f t="shared" si="140"/>
        <v/>
      </c>
      <c r="B1115" s="80" t="str">
        <f t="shared" si="141"/>
        <v/>
      </c>
      <c r="C1115" s="80" t="str">
        <f t="shared" si="142"/>
        <v/>
      </c>
      <c r="D1115" s="80" t="str">
        <f t="shared" si="143"/>
        <v/>
      </c>
      <c r="E1115" s="80" t="str">
        <f t="shared" si="144"/>
        <v/>
      </c>
      <c r="F1115" s="80" t="str">
        <f t="shared" si="145"/>
        <v/>
      </c>
      <c r="G1115" s="80" t="str">
        <f t="shared" si="145"/>
        <v/>
      </c>
      <c r="H1115" s="80" t="str">
        <f t="shared" si="145"/>
        <v/>
      </c>
      <c r="I1115" s="413"/>
      <c r="J1115" s="414"/>
      <c r="K1115" s="415"/>
      <c r="L1115" s="415"/>
      <c r="M1115" s="415"/>
      <c r="N1115" s="415"/>
      <c r="O1115" s="415"/>
      <c r="P1115" s="415"/>
    </row>
    <row r="1116" spans="1:16">
      <c r="A1116" s="80" t="str">
        <f t="shared" si="140"/>
        <v/>
      </c>
      <c r="B1116" s="80" t="str">
        <f t="shared" si="141"/>
        <v/>
      </c>
      <c r="C1116" s="80" t="str">
        <f t="shared" si="142"/>
        <v/>
      </c>
      <c r="D1116" s="80" t="str">
        <f t="shared" si="143"/>
        <v/>
      </c>
      <c r="E1116" s="80" t="str">
        <f t="shared" si="144"/>
        <v/>
      </c>
      <c r="F1116" s="80" t="str">
        <f t="shared" si="145"/>
        <v/>
      </c>
      <c r="G1116" s="80" t="str">
        <f t="shared" si="145"/>
        <v/>
      </c>
      <c r="H1116" s="80" t="str">
        <f t="shared" si="145"/>
        <v/>
      </c>
      <c r="I1116" s="413"/>
      <c r="J1116" s="414"/>
      <c r="K1116" s="415"/>
      <c r="L1116" s="415"/>
      <c r="M1116" s="415"/>
      <c r="N1116" s="415"/>
      <c r="O1116" s="415"/>
      <c r="P1116" s="415"/>
    </row>
    <row r="1117" spans="1:16">
      <c r="A1117" s="80" t="str">
        <f t="shared" si="140"/>
        <v/>
      </c>
      <c r="B1117" s="80" t="str">
        <f t="shared" si="141"/>
        <v/>
      </c>
      <c r="C1117" s="80" t="str">
        <f t="shared" si="142"/>
        <v/>
      </c>
      <c r="D1117" s="80" t="str">
        <f t="shared" si="143"/>
        <v/>
      </c>
      <c r="E1117" s="80" t="str">
        <f t="shared" si="144"/>
        <v/>
      </c>
      <c r="F1117" s="80" t="str">
        <f t="shared" si="145"/>
        <v/>
      </c>
      <c r="G1117" s="80" t="str">
        <f t="shared" si="145"/>
        <v/>
      </c>
      <c r="H1117" s="80" t="str">
        <f t="shared" si="145"/>
        <v/>
      </c>
      <c r="I1117" s="413"/>
      <c r="J1117" s="414"/>
      <c r="K1117" s="415"/>
      <c r="L1117" s="415"/>
      <c r="M1117" s="415"/>
      <c r="N1117" s="415"/>
      <c r="O1117" s="415"/>
      <c r="P1117" s="415"/>
    </row>
    <row r="1118" spans="1:16">
      <c r="A1118" s="80" t="str">
        <f t="shared" si="140"/>
        <v/>
      </c>
      <c r="B1118" s="80" t="str">
        <f t="shared" si="141"/>
        <v/>
      </c>
      <c r="C1118" s="80" t="str">
        <f t="shared" si="142"/>
        <v/>
      </c>
      <c r="D1118" s="80" t="str">
        <f t="shared" si="143"/>
        <v/>
      </c>
      <c r="E1118" s="80" t="str">
        <f t="shared" si="144"/>
        <v/>
      </c>
      <c r="F1118" s="80" t="str">
        <f t="shared" si="145"/>
        <v/>
      </c>
      <c r="G1118" s="80" t="str">
        <f t="shared" si="145"/>
        <v/>
      </c>
      <c r="H1118" s="80" t="str">
        <f t="shared" si="145"/>
        <v/>
      </c>
      <c r="I1118" s="413"/>
      <c r="J1118" s="414"/>
      <c r="K1118" s="415"/>
      <c r="L1118" s="415"/>
      <c r="M1118" s="415"/>
      <c r="N1118" s="415"/>
      <c r="O1118" s="415"/>
      <c r="P1118" s="415"/>
    </row>
    <row r="1119" spans="1:16">
      <c r="A1119" s="80" t="str">
        <f t="shared" si="140"/>
        <v/>
      </c>
      <c r="B1119" s="80" t="str">
        <f t="shared" si="141"/>
        <v/>
      </c>
      <c r="C1119" s="80" t="str">
        <f t="shared" si="142"/>
        <v/>
      </c>
      <c r="D1119" s="80" t="str">
        <f t="shared" si="143"/>
        <v/>
      </c>
      <c r="E1119" s="80" t="str">
        <f t="shared" si="144"/>
        <v/>
      </c>
      <c r="F1119" s="80" t="str">
        <f t="shared" si="145"/>
        <v/>
      </c>
      <c r="G1119" s="80" t="str">
        <f t="shared" si="145"/>
        <v/>
      </c>
      <c r="H1119" s="80" t="str">
        <f t="shared" si="145"/>
        <v/>
      </c>
      <c r="I1119" s="413"/>
      <c r="J1119" s="414"/>
      <c r="K1119" s="415"/>
      <c r="L1119" s="415"/>
      <c r="M1119" s="415"/>
      <c r="N1119" s="415"/>
      <c r="O1119" s="415"/>
      <c r="P1119" s="415"/>
    </row>
    <row r="1120" spans="1:16">
      <c r="A1120" s="80" t="str">
        <f t="shared" si="140"/>
        <v/>
      </c>
      <c r="B1120" s="80" t="str">
        <f t="shared" si="141"/>
        <v/>
      </c>
      <c r="C1120" s="80" t="str">
        <f t="shared" si="142"/>
        <v/>
      </c>
      <c r="D1120" s="80" t="str">
        <f t="shared" si="143"/>
        <v/>
      </c>
      <c r="E1120" s="80" t="str">
        <f t="shared" si="144"/>
        <v/>
      </c>
      <c r="F1120" s="80" t="str">
        <f t="shared" si="145"/>
        <v/>
      </c>
      <c r="G1120" s="80" t="str">
        <f t="shared" si="145"/>
        <v/>
      </c>
      <c r="H1120" s="80" t="str">
        <f t="shared" si="145"/>
        <v/>
      </c>
      <c r="I1120" s="413"/>
      <c r="J1120" s="414"/>
      <c r="K1120" s="415"/>
      <c r="L1120" s="415"/>
      <c r="M1120" s="415"/>
      <c r="N1120" s="415"/>
      <c r="O1120" s="415"/>
      <c r="P1120" s="415"/>
    </row>
    <row r="1121" spans="1:16">
      <c r="A1121" s="80" t="str">
        <f t="shared" si="140"/>
        <v/>
      </c>
      <c r="B1121" s="80" t="str">
        <f t="shared" si="141"/>
        <v/>
      </c>
      <c r="C1121" s="80" t="str">
        <f t="shared" si="142"/>
        <v/>
      </c>
      <c r="D1121" s="80" t="str">
        <f t="shared" si="143"/>
        <v/>
      </c>
      <c r="E1121" s="80" t="str">
        <f t="shared" si="144"/>
        <v/>
      </c>
      <c r="F1121" s="80" t="str">
        <f t="shared" si="145"/>
        <v/>
      </c>
      <c r="G1121" s="80" t="str">
        <f t="shared" si="145"/>
        <v/>
      </c>
      <c r="H1121" s="80" t="str">
        <f t="shared" si="145"/>
        <v/>
      </c>
      <c r="I1121" s="413"/>
      <c r="J1121" s="414"/>
      <c r="K1121" s="415"/>
      <c r="L1121" s="415"/>
      <c r="M1121" s="415"/>
      <c r="N1121" s="415"/>
      <c r="O1121" s="415"/>
      <c r="P1121" s="415"/>
    </row>
    <row r="1122" spans="1:16">
      <c r="A1122" s="80" t="str">
        <f t="shared" si="140"/>
        <v/>
      </c>
      <c r="B1122" s="80" t="str">
        <f t="shared" si="141"/>
        <v/>
      </c>
      <c r="C1122" s="80" t="str">
        <f t="shared" si="142"/>
        <v/>
      </c>
      <c r="D1122" s="80" t="str">
        <f t="shared" si="143"/>
        <v/>
      </c>
      <c r="E1122" s="80" t="str">
        <f t="shared" si="144"/>
        <v/>
      </c>
      <c r="F1122" s="80" t="str">
        <f t="shared" si="145"/>
        <v/>
      </c>
      <c r="G1122" s="80" t="str">
        <f t="shared" si="145"/>
        <v/>
      </c>
      <c r="H1122" s="80" t="str">
        <f t="shared" si="145"/>
        <v/>
      </c>
      <c r="I1122" s="413"/>
      <c r="J1122" s="414"/>
      <c r="K1122" s="415"/>
      <c r="L1122" s="415"/>
      <c r="M1122" s="415"/>
      <c r="N1122" s="415"/>
      <c r="O1122" s="415"/>
      <c r="P1122" s="415"/>
    </row>
    <row r="1123" spans="1:16">
      <c r="A1123" s="80" t="str">
        <f t="shared" si="140"/>
        <v/>
      </c>
      <c r="B1123" s="80" t="str">
        <f t="shared" si="141"/>
        <v/>
      </c>
      <c r="C1123" s="80" t="str">
        <f t="shared" si="142"/>
        <v/>
      </c>
      <c r="D1123" s="80" t="str">
        <f t="shared" si="143"/>
        <v/>
      </c>
      <c r="E1123" s="80" t="str">
        <f t="shared" si="144"/>
        <v/>
      </c>
      <c r="F1123" s="80" t="str">
        <f t="shared" si="145"/>
        <v/>
      </c>
      <c r="G1123" s="80" t="str">
        <f t="shared" si="145"/>
        <v/>
      </c>
      <c r="H1123" s="80" t="str">
        <f t="shared" si="145"/>
        <v/>
      </c>
      <c r="I1123" s="413"/>
      <c r="J1123" s="414"/>
      <c r="K1123" s="415"/>
      <c r="L1123" s="415"/>
      <c r="M1123" s="415"/>
      <c r="N1123" s="415"/>
      <c r="O1123" s="415"/>
      <c r="P1123" s="415"/>
    </row>
    <row r="1124" spans="1:16">
      <c r="A1124" s="80" t="str">
        <f t="shared" si="140"/>
        <v/>
      </c>
      <c r="B1124" s="80" t="str">
        <f t="shared" si="141"/>
        <v/>
      </c>
      <c r="C1124" s="80" t="str">
        <f t="shared" si="142"/>
        <v/>
      </c>
      <c r="D1124" s="80" t="str">
        <f t="shared" si="143"/>
        <v/>
      </c>
      <c r="E1124" s="80" t="str">
        <f t="shared" si="144"/>
        <v/>
      </c>
      <c r="F1124" s="80" t="str">
        <f t="shared" si="145"/>
        <v/>
      </c>
      <c r="G1124" s="80" t="str">
        <f t="shared" si="145"/>
        <v/>
      </c>
      <c r="H1124" s="80" t="str">
        <f t="shared" si="145"/>
        <v/>
      </c>
      <c r="I1124" s="413"/>
      <c r="J1124" s="414"/>
      <c r="K1124" s="415"/>
      <c r="L1124" s="415"/>
      <c r="M1124" s="415"/>
      <c r="N1124" s="415"/>
      <c r="O1124" s="415"/>
      <c r="P1124" s="415"/>
    </row>
    <row r="1125" spans="1:16">
      <c r="A1125" s="80" t="str">
        <f t="shared" si="140"/>
        <v/>
      </c>
      <c r="B1125" s="80" t="str">
        <f t="shared" si="141"/>
        <v/>
      </c>
      <c r="C1125" s="80" t="str">
        <f t="shared" si="142"/>
        <v/>
      </c>
      <c r="D1125" s="80" t="str">
        <f t="shared" si="143"/>
        <v/>
      </c>
      <c r="E1125" s="80" t="str">
        <f t="shared" si="144"/>
        <v/>
      </c>
      <c r="F1125" s="80" t="str">
        <f t="shared" ref="F1125:H1144" si="146">IF(Cptes1="","",LEFT(Cptes1,7))</f>
        <v/>
      </c>
      <c r="G1125" s="80" t="str">
        <f t="shared" si="146"/>
        <v/>
      </c>
      <c r="H1125" s="80" t="str">
        <f t="shared" si="146"/>
        <v/>
      </c>
      <c r="I1125" s="413"/>
      <c r="J1125" s="414"/>
      <c r="K1125" s="415"/>
      <c r="L1125" s="415"/>
      <c r="M1125" s="415"/>
      <c r="N1125" s="415"/>
      <c r="O1125" s="415"/>
      <c r="P1125" s="415"/>
    </row>
    <row r="1126" spans="1:16">
      <c r="A1126" s="80" t="str">
        <f t="shared" si="140"/>
        <v/>
      </c>
      <c r="B1126" s="80" t="str">
        <f t="shared" si="141"/>
        <v/>
      </c>
      <c r="C1126" s="80" t="str">
        <f t="shared" si="142"/>
        <v/>
      </c>
      <c r="D1126" s="80" t="str">
        <f t="shared" si="143"/>
        <v/>
      </c>
      <c r="E1126" s="80" t="str">
        <f t="shared" si="144"/>
        <v/>
      </c>
      <c r="F1126" s="80" t="str">
        <f t="shared" si="146"/>
        <v/>
      </c>
      <c r="G1126" s="80" t="str">
        <f t="shared" si="146"/>
        <v/>
      </c>
      <c r="H1126" s="80" t="str">
        <f t="shared" si="146"/>
        <v/>
      </c>
      <c r="I1126" s="413"/>
      <c r="J1126" s="414"/>
      <c r="K1126" s="415"/>
      <c r="L1126" s="415"/>
      <c r="M1126" s="415"/>
      <c r="N1126" s="415"/>
      <c r="O1126" s="415"/>
      <c r="P1126" s="415"/>
    </row>
    <row r="1127" spans="1:16">
      <c r="A1127" s="80" t="str">
        <f t="shared" si="140"/>
        <v/>
      </c>
      <c r="B1127" s="80" t="str">
        <f t="shared" si="141"/>
        <v/>
      </c>
      <c r="C1127" s="80" t="str">
        <f t="shared" si="142"/>
        <v/>
      </c>
      <c r="D1127" s="80" t="str">
        <f t="shared" si="143"/>
        <v/>
      </c>
      <c r="E1127" s="80" t="str">
        <f t="shared" si="144"/>
        <v/>
      </c>
      <c r="F1127" s="80" t="str">
        <f t="shared" si="146"/>
        <v/>
      </c>
      <c r="G1127" s="80" t="str">
        <f t="shared" si="146"/>
        <v/>
      </c>
      <c r="H1127" s="80" t="str">
        <f t="shared" si="146"/>
        <v/>
      </c>
      <c r="I1127" s="413"/>
      <c r="J1127" s="414"/>
      <c r="K1127" s="415"/>
      <c r="L1127" s="415"/>
      <c r="M1127" s="415"/>
      <c r="N1127" s="415"/>
      <c r="O1127" s="415"/>
      <c r="P1127" s="415"/>
    </row>
    <row r="1128" spans="1:16">
      <c r="A1128" s="80" t="str">
        <f t="shared" si="140"/>
        <v/>
      </c>
      <c r="B1128" s="80" t="str">
        <f t="shared" si="141"/>
        <v/>
      </c>
      <c r="C1128" s="80" t="str">
        <f t="shared" si="142"/>
        <v/>
      </c>
      <c r="D1128" s="80" t="str">
        <f t="shared" si="143"/>
        <v/>
      </c>
      <c r="E1128" s="80" t="str">
        <f t="shared" si="144"/>
        <v/>
      </c>
      <c r="F1128" s="80" t="str">
        <f t="shared" si="146"/>
        <v/>
      </c>
      <c r="G1128" s="80" t="str">
        <f t="shared" si="146"/>
        <v/>
      </c>
      <c r="H1128" s="80" t="str">
        <f t="shared" si="146"/>
        <v/>
      </c>
      <c r="I1128" s="413"/>
      <c r="J1128" s="414"/>
      <c r="K1128" s="415"/>
      <c r="L1128" s="415"/>
      <c r="M1128" s="415"/>
      <c r="N1128" s="415"/>
      <c r="O1128" s="415"/>
      <c r="P1128" s="415"/>
    </row>
    <row r="1129" spans="1:16">
      <c r="A1129" s="80" t="str">
        <f t="shared" si="140"/>
        <v/>
      </c>
      <c r="B1129" s="80" t="str">
        <f t="shared" si="141"/>
        <v/>
      </c>
      <c r="C1129" s="80" t="str">
        <f t="shared" si="142"/>
        <v/>
      </c>
      <c r="D1129" s="80" t="str">
        <f t="shared" si="143"/>
        <v/>
      </c>
      <c r="E1129" s="80" t="str">
        <f t="shared" si="144"/>
        <v/>
      </c>
      <c r="F1129" s="80" t="str">
        <f t="shared" si="146"/>
        <v/>
      </c>
      <c r="G1129" s="80" t="str">
        <f t="shared" si="146"/>
        <v/>
      </c>
      <c r="H1129" s="80" t="str">
        <f t="shared" si="146"/>
        <v/>
      </c>
      <c r="I1129" s="413"/>
      <c r="J1129" s="414"/>
      <c r="K1129" s="415"/>
      <c r="L1129" s="415"/>
      <c r="M1129" s="415"/>
      <c r="N1129" s="415"/>
      <c r="O1129" s="415"/>
      <c r="P1129" s="415"/>
    </row>
    <row r="1130" spans="1:16">
      <c r="A1130" s="80" t="str">
        <f t="shared" si="140"/>
        <v/>
      </c>
      <c r="B1130" s="80" t="str">
        <f t="shared" si="141"/>
        <v/>
      </c>
      <c r="C1130" s="80" t="str">
        <f t="shared" si="142"/>
        <v/>
      </c>
      <c r="D1130" s="80" t="str">
        <f t="shared" si="143"/>
        <v/>
      </c>
      <c r="E1130" s="80" t="str">
        <f t="shared" si="144"/>
        <v/>
      </c>
      <c r="F1130" s="80" t="str">
        <f t="shared" si="146"/>
        <v/>
      </c>
      <c r="G1130" s="80" t="str">
        <f t="shared" si="146"/>
        <v/>
      </c>
      <c r="H1130" s="80" t="str">
        <f t="shared" si="146"/>
        <v/>
      </c>
      <c r="I1130" s="413"/>
      <c r="J1130" s="414"/>
      <c r="K1130" s="415"/>
      <c r="L1130" s="415"/>
      <c r="M1130" s="415"/>
      <c r="N1130" s="415"/>
      <c r="O1130" s="415"/>
      <c r="P1130" s="415"/>
    </row>
    <row r="1131" spans="1:16">
      <c r="A1131" s="80" t="str">
        <f t="shared" si="140"/>
        <v/>
      </c>
      <c r="B1131" s="80" t="str">
        <f t="shared" si="141"/>
        <v/>
      </c>
      <c r="C1131" s="80" t="str">
        <f t="shared" si="142"/>
        <v/>
      </c>
      <c r="D1131" s="80" t="str">
        <f t="shared" si="143"/>
        <v/>
      </c>
      <c r="E1131" s="80" t="str">
        <f t="shared" si="144"/>
        <v/>
      </c>
      <c r="F1131" s="80" t="str">
        <f t="shared" si="146"/>
        <v/>
      </c>
      <c r="G1131" s="80" t="str">
        <f t="shared" si="146"/>
        <v/>
      </c>
      <c r="H1131" s="80" t="str">
        <f t="shared" si="146"/>
        <v/>
      </c>
      <c r="I1131" s="413"/>
      <c r="J1131" s="414"/>
      <c r="K1131" s="415"/>
      <c r="L1131" s="415"/>
      <c r="M1131" s="415"/>
      <c r="N1131" s="415"/>
      <c r="O1131" s="415"/>
      <c r="P1131" s="415"/>
    </row>
    <row r="1132" spans="1:16">
      <c r="A1132" s="80" t="str">
        <f t="shared" si="140"/>
        <v/>
      </c>
      <c r="B1132" s="80" t="str">
        <f t="shared" si="141"/>
        <v/>
      </c>
      <c r="C1132" s="80" t="str">
        <f t="shared" si="142"/>
        <v/>
      </c>
      <c r="D1132" s="80" t="str">
        <f t="shared" si="143"/>
        <v/>
      </c>
      <c r="E1132" s="80" t="str">
        <f t="shared" si="144"/>
        <v/>
      </c>
      <c r="F1132" s="80" t="str">
        <f t="shared" si="146"/>
        <v/>
      </c>
      <c r="G1132" s="80" t="str">
        <f t="shared" si="146"/>
        <v/>
      </c>
      <c r="H1132" s="80" t="str">
        <f t="shared" si="146"/>
        <v/>
      </c>
      <c r="I1132" s="413"/>
      <c r="J1132" s="414"/>
      <c r="K1132" s="415"/>
      <c r="L1132" s="415"/>
      <c r="M1132" s="415"/>
      <c r="N1132" s="415"/>
      <c r="O1132" s="415"/>
      <c r="P1132" s="415"/>
    </row>
    <row r="1133" spans="1:16">
      <c r="A1133" s="80" t="str">
        <f t="shared" si="140"/>
        <v/>
      </c>
      <c r="B1133" s="80" t="str">
        <f t="shared" si="141"/>
        <v/>
      </c>
      <c r="C1133" s="80" t="str">
        <f t="shared" si="142"/>
        <v/>
      </c>
      <c r="D1133" s="80" t="str">
        <f t="shared" si="143"/>
        <v/>
      </c>
      <c r="E1133" s="80" t="str">
        <f t="shared" si="144"/>
        <v/>
      </c>
      <c r="F1133" s="80" t="str">
        <f t="shared" si="146"/>
        <v/>
      </c>
      <c r="G1133" s="80" t="str">
        <f t="shared" si="146"/>
        <v/>
      </c>
      <c r="H1133" s="80" t="str">
        <f t="shared" si="146"/>
        <v/>
      </c>
      <c r="I1133" s="413"/>
      <c r="J1133" s="414"/>
      <c r="K1133" s="415"/>
      <c r="L1133" s="415"/>
      <c r="M1133" s="415"/>
      <c r="N1133" s="415"/>
      <c r="O1133" s="415"/>
      <c r="P1133" s="415"/>
    </row>
    <row r="1134" spans="1:16">
      <c r="A1134" s="80" t="str">
        <f t="shared" si="140"/>
        <v/>
      </c>
      <c r="B1134" s="80" t="str">
        <f t="shared" si="141"/>
        <v/>
      </c>
      <c r="C1134" s="80" t="str">
        <f t="shared" si="142"/>
        <v/>
      </c>
      <c r="D1134" s="80" t="str">
        <f t="shared" si="143"/>
        <v/>
      </c>
      <c r="E1134" s="80" t="str">
        <f t="shared" si="144"/>
        <v/>
      </c>
      <c r="F1134" s="80" t="str">
        <f t="shared" si="146"/>
        <v/>
      </c>
      <c r="G1134" s="80" t="str">
        <f t="shared" si="146"/>
        <v/>
      </c>
      <c r="H1134" s="80" t="str">
        <f t="shared" si="146"/>
        <v/>
      </c>
      <c r="I1134" s="413"/>
      <c r="J1134" s="414"/>
      <c r="K1134" s="415"/>
      <c r="L1134" s="415"/>
      <c r="M1134" s="415"/>
      <c r="N1134" s="415"/>
      <c r="O1134" s="415"/>
      <c r="P1134" s="415"/>
    </row>
    <row r="1135" spans="1:16">
      <c r="A1135" s="80" t="str">
        <f t="shared" si="140"/>
        <v/>
      </c>
      <c r="B1135" s="80" t="str">
        <f t="shared" si="141"/>
        <v/>
      </c>
      <c r="C1135" s="80" t="str">
        <f t="shared" si="142"/>
        <v/>
      </c>
      <c r="D1135" s="80" t="str">
        <f t="shared" si="143"/>
        <v/>
      </c>
      <c r="E1135" s="80" t="str">
        <f t="shared" si="144"/>
        <v/>
      </c>
      <c r="F1135" s="80" t="str">
        <f t="shared" si="146"/>
        <v/>
      </c>
      <c r="G1135" s="80" t="str">
        <f t="shared" si="146"/>
        <v/>
      </c>
      <c r="H1135" s="80" t="str">
        <f t="shared" si="146"/>
        <v/>
      </c>
      <c r="I1135" s="413"/>
      <c r="J1135" s="414"/>
      <c r="K1135" s="415"/>
      <c r="L1135" s="415"/>
      <c r="M1135" s="415"/>
      <c r="N1135" s="415"/>
      <c r="O1135" s="415"/>
      <c r="P1135" s="415"/>
    </row>
    <row r="1136" spans="1:16">
      <c r="A1136" s="80" t="str">
        <f t="shared" si="140"/>
        <v/>
      </c>
      <c r="B1136" s="80" t="str">
        <f t="shared" si="141"/>
        <v/>
      </c>
      <c r="C1136" s="80" t="str">
        <f t="shared" si="142"/>
        <v/>
      </c>
      <c r="D1136" s="80" t="str">
        <f t="shared" si="143"/>
        <v/>
      </c>
      <c r="E1136" s="80" t="str">
        <f t="shared" si="144"/>
        <v/>
      </c>
      <c r="F1136" s="80" t="str">
        <f t="shared" si="146"/>
        <v/>
      </c>
      <c r="G1136" s="80" t="str">
        <f t="shared" si="146"/>
        <v/>
      </c>
      <c r="H1136" s="80" t="str">
        <f t="shared" si="146"/>
        <v/>
      </c>
      <c r="I1136" s="413"/>
      <c r="J1136" s="414"/>
      <c r="K1136" s="415"/>
      <c r="L1136" s="415"/>
      <c r="M1136" s="415"/>
      <c r="N1136" s="415"/>
      <c r="O1136" s="415"/>
      <c r="P1136" s="415"/>
    </row>
    <row r="1137" spans="1:16">
      <c r="A1137" s="80" t="str">
        <f t="shared" si="140"/>
        <v/>
      </c>
      <c r="B1137" s="80" t="str">
        <f t="shared" si="141"/>
        <v/>
      </c>
      <c r="C1137" s="80" t="str">
        <f t="shared" si="142"/>
        <v/>
      </c>
      <c r="D1137" s="80" t="str">
        <f t="shared" si="143"/>
        <v/>
      </c>
      <c r="E1137" s="80" t="str">
        <f t="shared" si="144"/>
        <v/>
      </c>
      <c r="F1137" s="80" t="str">
        <f t="shared" si="146"/>
        <v/>
      </c>
      <c r="G1137" s="80" t="str">
        <f t="shared" si="146"/>
        <v/>
      </c>
      <c r="H1137" s="80" t="str">
        <f t="shared" si="146"/>
        <v/>
      </c>
      <c r="I1137" s="413"/>
      <c r="J1137" s="414"/>
      <c r="K1137" s="415"/>
      <c r="L1137" s="415"/>
      <c r="M1137" s="415"/>
      <c r="N1137" s="415"/>
      <c r="O1137" s="415"/>
      <c r="P1137" s="415"/>
    </row>
    <row r="1138" spans="1:16">
      <c r="A1138" s="80" t="str">
        <f t="shared" si="140"/>
        <v/>
      </c>
      <c r="B1138" s="80" t="str">
        <f t="shared" si="141"/>
        <v/>
      </c>
      <c r="C1138" s="80" t="str">
        <f t="shared" si="142"/>
        <v/>
      </c>
      <c r="D1138" s="80" t="str">
        <f t="shared" si="143"/>
        <v/>
      </c>
      <c r="E1138" s="80" t="str">
        <f t="shared" si="144"/>
        <v/>
      </c>
      <c r="F1138" s="80" t="str">
        <f t="shared" si="146"/>
        <v/>
      </c>
      <c r="G1138" s="80" t="str">
        <f t="shared" si="146"/>
        <v/>
      </c>
      <c r="H1138" s="80" t="str">
        <f t="shared" si="146"/>
        <v/>
      </c>
      <c r="I1138" s="413"/>
      <c r="J1138" s="414"/>
      <c r="K1138" s="415"/>
      <c r="L1138" s="415"/>
      <c r="M1138" s="415"/>
      <c r="N1138" s="415"/>
      <c r="O1138" s="415"/>
      <c r="P1138" s="415"/>
    </row>
    <row r="1139" spans="1:16">
      <c r="A1139" s="80" t="str">
        <f t="shared" si="140"/>
        <v/>
      </c>
      <c r="B1139" s="80" t="str">
        <f t="shared" si="141"/>
        <v/>
      </c>
      <c r="C1139" s="80" t="str">
        <f t="shared" si="142"/>
        <v/>
      </c>
      <c r="D1139" s="80" t="str">
        <f t="shared" si="143"/>
        <v/>
      </c>
      <c r="E1139" s="80" t="str">
        <f t="shared" si="144"/>
        <v/>
      </c>
      <c r="F1139" s="80" t="str">
        <f t="shared" si="146"/>
        <v/>
      </c>
      <c r="G1139" s="80" t="str">
        <f t="shared" si="146"/>
        <v/>
      </c>
      <c r="H1139" s="80" t="str">
        <f t="shared" si="146"/>
        <v/>
      </c>
      <c r="I1139" s="413"/>
      <c r="J1139" s="414"/>
      <c r="K1139" s="415"/>
      <c r="L1139" s="415"/>
      <c r="M1139" s="415"/>
      <c r="N1139" s="415"/>
      <c r="O1139" s="415"/>
      <c r="P1139" s="415"/>
    </row>
    <row r="1140" spans="1:16">
      <c r="A1140" s="80" t="str">
        <f t="shared" si="140"/>
        <v/>
      </c>
      <c r="B1140" s="80" t="str">
        <f t="shared" si="141"/>
        <v/>
      </c>
      <c r="C1140" s="80" t="str">
        <f t="shared" si="142"/>
        <v/>
      </c>
      <c r="D1140" s="80" t="str">
        <f t="shared" si="143"/>
        <v/>
      </c>
      <c r="E1140" s="80" t="str">
        <f t="shared" si="144"/>
        <v/>
      </c>
      <c r="F1140" s="80" t="str">
        <f t="shared" si="146"/>
        <v/>
      </c>
      <c r="G1140" s="80" t="str">
        <f t="shared" si="146"/>
        <v/>
      </c>
      <c r="H1140" s="80" t="str">
        <f t="shared" si="146"/>
        <v/>
      </c>
      <c r="I1140" s="413"/>
      <c r="J1140" s="414"/>
      <c r="K1140" s="415"/>
      <c r="L1140" s="415"/>
      <c r="M1140" s="415"/>
      <c r="N1140" s="415"/>
      <c r="O1140" s="415"/>
      <c r="P1140" s="415"/>
    </row>
    <row r="1141" spans="1:16">
      <c r="A1141" s="80" t="str">
        <f t="shared" si="140"/>
        <v/>
      </c>
      <c r="B1141" s="80" t="str">
        <f t="shared" si="141"/>
        <v/>
      </c>
      <c r="C1141" s="80" t="str">
        <f t="shared" si="142"/>
        <v/>
      </c>
      <c r="D1141" s="80" t="str">
        <f t="shared" si="143"/>
        <v/>
      </c>
      <c r="E1141" s="80" t="str">
        <f t="shared" si="144"/>
        <v/>
      </c>
      <c r="F1141" s="80" t="str">
        <f t="shared" si="146"/>
        <v/>
      </c>
      <c r="G1141" s="80" t="str">
        <f t="shared" si="146"/>
        <v/>
      </c>
      <c r="H1141" s="80" t="str">
        <f t="shared" si="146"/>
        <v/>
      </c>
      <c r="I1141" s="413"/>
      <c r="J1141" s="414"/>
      <c r="K1141" s="415"/>
      <c r="L1141" s="415"/>
      <c r="M1141" s="415"/>
      <c r="N1141" s="415"/>
      <c r="O1141" s="415"/>
      <c r="P1141" s="415"/>
    </row>
    <row r="1142" spans="1:16">
      <c r="A1142" s="80" t="str">
        <f t="shared" si="140"/>
        <v/>
      </c>
      <c r="B1142" s="80" t="str">
        <f t="shared" si="141"/>
        <v/>
      </c>
      <c r="C1142" s="80" t="str">
        <f t="shared" si="142"/>
        <v/>
      </c>
      <c r="D1142" s="80" t="str">
        <f t="shared" si="143"/>
        <v/>
      </c>
      <c r="E1142" s="80" t="str">
        <f t="shared" si="144"/>
        <v/>
      </c>
      <c r="F1142" s="80" t="str">
        <f t="shared" si="146"/>
        <v/>
      </c>
      <c r="G1142" s="80" t="str">
        <f t="shared" si="146"/>
        <v/>
      </c>
      <c r="H1142" s="80" t="str">
        <f t="shared" si="146"/>
        <v/>
      </c>
      <c r="I1142" s="413"/>
      <c r="J1142" s="414"/>
      <c r="K1142" s="415"/>
      <c r="L1142" s="415"/>
      <c r="M1142" s="415"/>
      <c r="N1142" s="415"/>
      <c r="O1142" s="415"/>
      <c r="P1142" s="415"/>
    </row>
    <row r="1143" spans="1:16">
      <c r="A1143" s="80" t="str">
        <f t="shared" si="140"/>
        <v/>
      </c>
      <c r="B1143" s="80" t="str">
        <f t="shared" si="141"/>
        <v/>
      </c>
      <c r="C1143" s="80" t="str">
        <f t="shared" si="142"/>
        <v/>
      </c>
      <c r="D1143" s="80" t="str">
        <f t="shared" si="143"/>
        <v/>
      </c>
      <c r="E1143" s="80" t="str">
        <f t="shared" si="144"/>
        <v/>
      </c>
      <c r="F1143" s="80" t="str">
        <f t="shared" si="146"/>
        <v/>
      </c>
      <c r="G1143" s="80" t="str">
        <f t="shared" si="146"/>
        <v/>
      </c>
      <c r="H1143" s="80" t="str">
        <f t="shared" si="146"/>
        <v/>
      </c>
      <c r="I1143" s="413"/>
      <c r="J1143" s="414"/>
      <c r="K1143" s="415"/>
      <c r="L1143" s="415"/>
      <c r="M1143" s="415"/>
      <c r="N1143" s="415"/>
      <c r="O1143" s="415"/>
      <c r="P1143" s="415"/>
    </row>
    <row r="1144" spans="1:16">
      <c r="A1144" s="80" t="str">
        <f t="shared" si="140"/>
        <v/>
      </c>
      <c r="B1144" s="80" t="str">
        <f t="shared" si="141"/>
        <v/>
      </c>
      <c r="C1144" s="80" t="str">
        <f t="shared" si="142"/>
        <v/>
      </c>
      <c r="D1144" s="80" t="str">
        <f t="shared" si="143"/>
        <v/>
      </c>
      <c r="E1144" s="80" t="str">
        <f t="shared" si="144"/>
        <v/>
      </c>
      <c r="F1144" s="80" t="str">
        <f t="shared" si="146"/>
        <v/>
      </c>
      <c r="G1144" s="80" t="str">
        <f t="shared" si="146"/>
        <v/>
      </c>
      <c r="H1144" s="80" t="str">
        <f t="shared" si="146"/>
        <v/>
      </c>
      <c r="I1144" s="413"/>
      <c r="J1144" s="414"/>
      <c r="K1144" s="415"/>
      <c r="L1144" s="415"/>
      <c r="M1144" s="415"/>
      <c r="N1144" s="415"/>
      <c r="O1144" s="415"/>
      <c r="P1144" s="415"/>
    </row>
    <row r="1145" spans="1:16">
      <c r="A1145" s="80" t="str">
        <f t="shared" si="140"/>
        <v/>
      </c>
      <c r="B1145" s="80" t="str">
        <f t="shared" si="141"/>
        <v/>
      </c>
      <c r="C1145" s="80" t="str">
        <f t="shared" si="142"/>
        <v/>
      </c>
      <c r="D1145" s="80" t="str">
        <f t="shared" si="143"/>
        <v/>
      </c>
      <c r="E1145" s="80" t="str">
        <f t="shared" si="144"/>
        <v/>
      </c>
      <c r="F1145" s="80" t="str">
        <f t="shared" ref="F1145:H1164" si="147">IF(Cptes1="","",LEFT(Cptes1,7))</f>
        <v/>
      </c>
      <c r="G1145" s="80" t="str">
        <f t="shared" si="147"/>
        <v/>
      </c>
      <c r="H1145" s="80" t="str">
        <f t="shared" si="147"/>
        <v/>
      </c>
      <c r="I1145" s="413"/>
      <c r="J1145" s="414"/>
      <c r="K1145" s="415"/>
      <c r="L1145" s="415"/>
      <c r="M1145" s="415"/>
      <c r="N1145" s="415"/>
      <c r="O1145" s="415"/>
      <c r="P1145" s="415"/>
    </row>
    <row r="1146" spans="1:16">
      <c r="A1146" s="80" t="str">
        <f t="shared" si="140"/>
        <v/>
      </c>
      <c r="B1146" s="80" t="str">
        <f t="shared" si="141"/>
        <v/>
      </c>
      <c r="C1146" s="80" t="str">
        <f t="shared" si="142"/>
        <v/>
      </c>
      <c r="D1146" s="80" t="str">
        <f t="shared" si="143"/>
        <v/>
      </c>
      <c r="E1146" s="80" t="str">
        <f t="shared" si="144"/>
        <v/>
      </c>
      <c r="F1146" s="80" t="str">
        <f t="shared" si="147"/>
        <v/>
      </c>
      <c r="G1146" s="80" t="str">
        <f t="shared" si="147"/>
        <v/>
      </c>
      <c r="H1146" s="80" t="str">
        <f t="shared" si="147"/>
        <v/>
      </c>
      <c r="I1146" s="413"/>
      <c r="J1146" s="414"/>
      <c r="K1146" s="415"/>
      <c r="L1146" s="415"/>
      <c r="M1146" s="415"/>
      <c r="N1146" s="415"/>
      <c r="O1146" s="415"/>
      <c r="P1146" s="415"/>
    </row>
    <row r="1147" spans="1:16">
      <c r="A1147" s="80" t="str">
        <f t="shared" si="140"/>
        <v/>
      </c>
      <c r="B1147" s="80" t="str">
        <f t="shared" si="141"/>
        <v/>
      </c>
      <c r="C1147" s="80" t="str">
        <f t="shared" si="142"/>
        <v/>
      </c>
      <c r="D1147" s="80" t="str">
        <f t="shared" si="143"/>
        <v/>
      </c>
      <c r="E1147" s="80" t="str">
        <f t="shared" si="144"/>
        <v/>
      </c>
      <c r="F1147" s="80" t="str">
        <f t="shared" si="147"/>
        <v/>
      </c>
      <c r="G1147" s="80" t="str">
        <f t="shared" si="147"/>
        <v/>
      </c>
      <c r="H1147" s="80" t="str">
        <f t="shared" si="147"/>
        <v/>
      </c>
      <c r="I1147" s="413"/>
      <c r="J1147" s="414"/>
      <c r="K1147" s="415"/>
      <c r="L1147" s="415"/>
      <c r="M1147" s="415"/>
      <c r="N1147" s="415"/>
      <c r="O1147" s="415"/>
      <c r="P1147" s="415"/>
    </row>
    <row r="1148" spans="1:16">
      <c r="A1148" s="80" t="str">
        <f t="shared" si="140"/>
        <v/>
      </c>
      <c r="B1148" s="80" t="str">
        <f t="shared" si="141"/>
        <v/>
      </c>
      <c r="C1148" s="80" t="str">
        <f t="shared" si="142"/>
        <v/>
      </c>
      <c r="D1148" s="80" t="str">
        <f t="shared" si="143"/>
        <v/>
      </c>
      <c r="E1148" s="80" t="str">
        <f t="shared" si="144"/>
        <v/>
      </c>
      <c r="F1148" s="80" t="str">
        <f t="shared" si="147"/>
        <v/>
      </c>
      <c r="G1148" s="80" t="str">
        <f t="shared" si="147"/>
        <v/>
      </c>
      <c r="H1148" s="80" t="str">
        <f t="shared" si="147"/>
        <v/>
      </c>
      <c r="I1148" s="413"/>
      <c r="J1148" s="414"/>
      <c r="K1148" s="415"/>
      <c r="L1148" s="415"/>
      <c r="M1148" s="415"/>
      <c r="N1148" s="415"/>
      <c r="O1148" s="415"/>
      <c r="P1148" s="415"/>
    </row>
    <row r="1149" spans="1:16">
      <c r="A1149" s="80" t="str">
        <f t="shared" si="140"/>
        <v/>
      </c>
      <c r="B1149" s="80" t="str">
        <f t="shared" si="141"/>
        <v/>
      </c>
      <c r="C1149" s="80" t="str">
        <f t="shared" si="142"/>
        <v/>
      </c>
      <c r="D1149" s="80" t="str">
        <f t="shared" si="143"/>
        <v/>
      </c>
      <c r="E1149" s="80" t="str">
        <f t="shared" si="144"/>
        <v/>
      </c>
      <c r="F1149" s="80" t="str">
        <f t="shared" si="147"/>
        <v/>
      </c>
      <c r="G1149" s="80" t="str">
        <f t="shared" si="147"/>
        <v/>
      </c>
      <c r="H1149" s="80" t="str">
        <f t="shared" si="147"/>
        <v/>
      </c>
      <c r="I1149" s="413"/>
      <c r="J1149" s="414"/>
      <c r="K1149" s="415"/>
      <c r="L1149" s="415"/>
      <c r="M1149" s="415"/>
      <c r="N1149" s="415"/>
      <c r="O1149" s="415"/>
      <c r="P1149" s="415"/>
    </row>
    <row r="1150" spans="1:16">
      <c r="A1150" s="80" t="str">
        <f t="shared" si="140"/>
        <v/>
      </c>
      <c r="B1150" s="80" t="str">
        <f t="shared" si="141"/>
        <v/>
      </c>
      <c r="C1150" s="80" t="str">
        <f t="shared" si="142"/>
        <v/>
      </c>
      <c r="D1150" s="80" t="str">
        <f t="shared" si="143"/>
        <v/>
      </c>
      <c r="E1150" s="80" t="str">
        <f t="shared" si="144"/>
        <v/>
      </c>
      <c r="F1150" s="80" t="str">
        <f t="shared" si="147"/>
        <v/>
      </c>
      <c r="G1150" s="80" t="str">
        <f t="shared" si="147"/>
        <v/>
      </c>
      <c r="H1150" s="80" t="str">
        <f t="shared" si="147"/>
        <v/>
      </c>
      <c r="I1150" s="413"/>
      <c r="J1150" s="414"/>
      <c r="K1150" s="415"/>
      <c r="L1150" s="415"/>
      <c r="M1150" s="415"/>
      <c r="N1150" s="415"/>
      <c r="O1150" s="415"/>
      <c r="P1150" s="415"/>
    </row>
    <row r="1151" spans="1:16">
      <c r="A1151" s="80" t="str">
        <f t="shared" si="140"/>
        <v/>
      </c>
      <c r="B1151" s="80" t="str">
        <f t="shared" si="141"/>
        <v/>
      </c>
      <c r="C1151" s="80" t="str">
        <f t="shared" si="142"/>
        <v/>
      </c>
      <c r="D1151" s="80" t="str">
        <f t="shared" si="143"/>
        <v/>
      </c>
      <c r="E1151" s="80" t="str">
        <f t="shared" si="144"/>
        <v/>
      </c>
      <c r="F1151" s="80" t="str">
        <f t="shared" si="147"/>
        <v/>
      </c>
      <c r="G1151" s="80" t="str">
        <f t="shared" si="147"/>
        <v/>
      </c>
      <c r="H1151" s="80" t="str">
        <f t="shared" si="147"/>
        <v/>
      </c>
      <c r="I1151" s="413"/>
      <c r="J1151" s="414"/>
      <c r="K1151" s="415"/>
      <c r="L1151" s="415"/>
      <c r="M1151" s="415"/>
      <c r="N1151" s="415"/>
      <c r="O1151" s="415"/>
      <c r="P1151" s="415"/>
    </row>
    <row r="1152" spans="1:16">
      <c r="A1152" s="80" t="str">
        <f t="shared" si="140"/>
        <v/>
      </c>
      <c r="B1152" s="80" t="str">
        <f t="shared" si="141"/>
        <v/>
      </c>
      <c r="C1152" s="80" t="str">
        <f t="shared" si="142"/>
        <v/>
      </c>
      <c r="D1152" s="80" t="str">
        <f t="shared" si="143"/>
        <v/>
      </c>
      <c r="E1152" s="80" t="str">
        <f t="shared" si="144"/>
        <v/>
      </c>
      <c r="F1152" s="80" t="str">
        <f t="shared" si="147"/>
        <v/>
      </c>
      <c r="G1152" s="80" t="str">
        <f t="shared" si="147"/>
        <v/>
      </c>
      <c r="H1152" s="80" t="str">
        <f t="shared" si="147"/>
        <v/>
      </c>
      <c r="I1152" s="413"/>
      <c r="J1152" s="414"/>
      <c r="K1152" s="415"/>
      <c r="L1152" s="415"/>
      <c r="M1152" s="415"/>
      <c r="N1152" s="415"/>
      <c r="O1152" s="415"/>
      <c r="P1152" s="415"/>
    </row>
    <row r="1153" spans="1:16">
      <c r="A1153" s="80" t="str">
        <f t="shared" si="140"/>
        <v/>
      </c>
      <c r="B1153" s="80" t="str">
        <f t="shared" si="141"/>
        <v/>
      </c>
      <c r="C1153" s="80" t="str">
        <f t="shared" si="142"/>
        <v/>
      </c>
      <c r="D1153" s="80" t="str">
        <f t="shared" si="143"/>
        <v/>
      </c>
      <c r="E1153" s="80" t="str">
        <f t="shared" si="144"/>
        <v/>
      </c>
      <c r="F1153" s="80" t="str">
        <f t="shared" si="147"/>
        <v/>
      </c>
      <c r="G1153" s="80" t="str">
        <f t="shared" si="147"/>
        <v/>
      </c>
      <c r="H1153" s="80" t="str">
        <f t="shared" si="147"/>
        <v/>
      </c>
      <c r="I1153" s="413"/>
      <c r="J1153" s="414"/>
      <c r="K1153" s="415"/>
      <c r="L1153" s="415"/>
      <c r="M1153" s="415"/>
      <c r="N1153" s="415"/>
      <c r="O1153" s="415"/>
      <c r="P1153" s="415"/>
    </row>
    <row r="1154" spans="1:16">
      <c r="A1154" s="80" t="str">
        <f t="shared" si="140"/>
        <v/>
      </c>
      <c r="B1154" s="80" t="str">
        <f t="shared" si="141"/>
        <v/>
      </c>
      <c r="C1154" s="80" t="str">
        <f t="shared" si="142"/>
        <v/>
      </c>
      <c r="D1154" s="80" t="str">
        <f t="shared" si="143"/>
        <v/>
      </c>
      <c r="E1154" s="80" t="str">
        <f t="shared" si="144"/>
        <v/>
      </c>
      <c r="F1154" s="80" t="str">
        <f t="shared" si="147"/>
        <v/>
      </c>
      <c r="G1154" s="80" t="str">
        <f t="shared" si="147"/>
        <v/>
      </c>
      <c r="H1154" s="80" t="str">
        <f t="shared" si="147"/>
        <v/>
      </c>
      <c r="I1154" s="413"/>
      <c r="J1154" s="414"/>
      <c r="K1154" s="415"/>
      <c r="L1154" s="415"/>
      <c r="M1154" s="415"/>
      <c r="N1154" s="415"/>
      <c r="O1154" s="415"/>
      <c r="P1154" s="415"/>
    </row>
    <row r="1155" spans="1:16">
      <c r="A1155" s="80" t="str">
        <f t="shared" si="140"/>
        <v/>
      </c>
      <c r="B1155" s="80" t="str">
        <f t="shared" si="141"/>
        <v/>
      </c>
      <c r="C1155" s="80" t="str">
        <f t="shared" si="142"/>
        <v/>
      </c>
      <c r="D1155" s="80" t="str">
        <f t="shared" si="143"/>
        <v/>
      </c>
      <c r="E1155" s="80" t="str">
        <f t="shared" si="144"/>
        <v/>
      </c>
      <c r="F1155" s="80" t="str">
        <f t="shared" si="147"/>
        <v/>
      </c>
      <c r="G1155" s="80" t="str">
        <f t="shared" si="147"/>
        <v/>
      </c>
      <c r="H1155" s="80" t="str">
        <f t="shared" si="147"/>
        <v/>
      </c>
      <c r="I1155" s="413"/>
      <c r="J1155" s="414"/>
      <c r="K1155" s="415"/>
      <c r="L1155" s="415"/>
      <c r="M1155" s="415"/>
      <c r="N1155" s="415"/>
      <c r="O1155" s="415"/>
      <c r="P1155" s="415"/>
    </row>
    <row r="1156" spans="1:16">
      <c r="A1156" s="80" t="str">
        <f t="shared" si="140"/>
        <v/>
      </c>
      <c r="B1156" s="80" t="str">
        <f t="shared" si="141"/>
        <v/>
      </c>
      <c r="C1156" s="80" t="str">
        <f t="shared" si="142"/>
        <v/>
      </c>
      <c r="D1156" s="80" t="str">
        <f t="shared" si="143"/>
        <v/>
      </c>
      <c r="E1156" s="80" t="str">
        <f t="shared" si="144"/>
        <v/>
      </c>
      <c r="F1156" s="80" t="str">
        <f t="shared" si="147"/>
        <v/>
      </c>
      <c r="G1156" s="80" t="str">
        <f t="shared" si="147"/>
        <v/>
      </c>
      <c r="H1156" s="80" t="str">
        <f t="shared" si="147"/>
        <v/>
      </c>
      <c r="I1156" s="413"/>
      <c r="J1156" s="414"/>
      <c r="K1156" s="415"/>
      <c r="L1156" s="415"/>
      <c r="M1156" s="415"/>
      <c r="N1156" s="415"/>
      <c r="O1156" s="415"/>
      <c r="P1156" s="415"/>
    </row>
    <row r="1157" spans="1:16">
      <c r="A1157" s="80" t="str">
        <f t="shared" ref="A1157:A1220" si="148">IF(Cptes1="","",LEFT(Cptes1,2))</f>
        <v/>
      </c>
      <c r="B1157" s="80" t="str">
        <f t="shared" ref="B1157:B1220" si="149">IF(Cptes1="","",LEFT(Cptes1,3))</f>
        <v/>
      </c>
      <c r="C1157" s="80" t="str">
        <f t="shared" ref="C1157:C1220" si="150">IF(Cptes1="","",LEFT(Cptes1,4))</f>
        <v/>
      </c>
      <c r="D1157" s="80" t="str">
        <f t="shared" ref="D1157:D1220" si="151">IF(Cptes1="","",LEFT(Cptes1,5))</f>
        <v/>
      </c>
      <c r="E1157" s="80" t="str">
        <f t="shared" ref="E1157:E1220" si="152">IF(Cptes1="","",LEFT(Cptes1,6))</f>
        <v/>
      </c>
      <c r="F1157" s="80" t="str">
        <f t="shared" si="147"/>
        <v/>
      </c>
      <c r="G1157" s="80" t="str">
        <f t="shared" si="147"/>
        <v/>
      </c>
      <c r="H1157" s="80" t="str">
        <f t="shared" si="147"/>
        <v/>
      </c>
      <c r="I1157" s="413"/>
      <c r="J1157" s="414"/>
      <c r="K1157" s="415"/>
      <c r="L1157" s="415"/>
      <c r="M1157" s="415"/>
      <c r="N1157" s="415"/>
      <c r="O1157" s="415"/>
      <c r="P1157" s="415"/>
    </row>
    <row r="1158" spans="1:16">
      <c r="A1158" s="80" t="str">
        <f t="shared" si="148"/>
        <v/>
      </c>
      <c r="B1158" s="80" t="str">
        <f t="shared" si="149"/>
        <v/>
      </c>
      <c r="C1158" s="80" t="str">
        <f t="shared" si="150"/>
        <v/>
      </c>
      <c r="D1158" s="80" t="str">
        <f t="shared" si="151"/>
        <v/>
      </c>
      <c r="E1158" s="80" t="str">
        <f t="shared" si="152"/>
        <v/>
      </c>
      <c r="F1158" s="80" t="str">
        <f t="shared" si="147"/>
        <v/>
      </c>
      <c r="G1158" s="80" t="str">
        <f t="shared" si="147"/>
        <v/>
      </c>
      <c r="H1158" s="80" t="str">
        <f t="shared" si="147"/>
        <v/>
      </c>
      <c r="I1158" s="413"/>
      <c r="J1158" s="414"/>
      <c r="K1158" s="415"/>
      <c r="L1158" s="415"/>
      <c r="M1158" s="415"/>
      <c r="N1158" s="415"/>
      <c r="O1158" s="415"/>
      <c r="P1158" s="415"/>
    </row>
    <row r="1159" spans="1:16">
      <c r="A1159" s="80" t="str">
        <f t="shared" si="148"/>
        <v/>
      </c>
      <c r="B1159" s="80" t="str">
        <f t="shared" si="149"/>
        <v/>
      </c>
      <c r="C1159" s="80" t="str">
        <f t="shared" si="150"/>
        <v/>
      </c>
      <c r="D1159" s="80" t="str">
        <f t="shared" si="151"/>
        <v/>
      </c>
      <c r="E1159" s="80" t="str">
        <f t="shared" si="152"/>
        <v/>
      </c>
      <c r="F1159" s="80" t="str">
        <f t="shared" si="147"/>
        <v/>
      </c>
      <c r="G1159" s="80" t="str">
        <f t="shared" si="147"/>
        <v/>
      </c>
      <c r="H1159" s="80" t="str">
        <f t="shared" si="147"/>
        <v/>
      </c>
      <c r="I1159" s="413"/>
      <c r="J1159" s="414"/>
      <c r="K1159" s="415"/>
      <c r="L1159" s="415"/>
      <c r="M1159" s="415"/>
      <c r="N1159" s="415"/>
      <c r="O1159" s="415"/>
      <c r="P1159" s="415"/>
    </row>
    <row r="1160" spans="1:16">
      <c r="A1160" s="80" t="str">
        <f t="shared" si="148"/>
        <v/>
      </c>
      <c r="B1160" s="80" t="str">
        <f t="shared" si="149"/>
        <v/>
      </c>
      <c r="C1160" s="80" t="str">
        <f t="shared" si="150"/>
        <v/>
      </c>
      <c r="D1160" s="80" t="str">
        <f t="shared" si="151"/>
        <v/>
      </c>
      <c r="E1160" s="80" t="str">
        <f t="shared" si="152"/>
        <v/>
      </c>
      <c r="F1160" s="80" t="str">
        <f t="shared" si="147"/>
        <v/>
      </c>
      <c r="G1160" s="80" t="str">
        <f t="shared" si="147"/>
        <v/>
      </c>
      <c r="H1160" s="80" t="str">
        <f t="shared" si="147"/>
        <v/>
      </c>
      <c r="I1160" s="413"/>
      <c r="J1160" s="414"/>
      <c r="K1160" s="415"/>
      <c r="L1160" s="415"/>
      <c r="M1160" s="415"/>
      <c r="N1160" s="415"/>
      <c r="O1160" s="415"/>
      <c r="P1160" s="415"/>
    </row>
    <row r="1161" spans="1:16">
      <c r="A1161" s="80" t="str">
        <f t="shared" si="148"/>
        <v/>
      </c>
      <c r="B1161" s="80" t="str">
        <f t="shared" si="149"/>
        <v/>
      </c>
      <c r="C1161" s="80" t="str">
        <f t="shared" si="150"/>
        <v/>
      </c>
      <c r="D1161" s="80" t="str">
        <f t="shared" si="151"/>
        <v/>
      </c>
      <c r="E1161" s="80" t="str">
        <f t="shared" si="152"/>
        <v/>
      </c>
      <c r="F1161" s="80" t="str">
        <f t="shared" si="147"/>
        <v/>
      </c>
      <c r="G1161" s="80" t="str">
        <f t="shared" si="147"/>
        <v/>
      </c>
      <c r="H1161" s="80" t="str">
        <f t="shared" si="147"/>
        <v/>
      </c>
      <c r="I1161" s="413"/>
      <c r="J1161" s="414"/>
      <c r="K1161" s="415"/>
      <c r="L1161" s="415"/>
      <c r="M1161" s="415"/>
      <c r="N1161" s="415"/>
      <c r="O1161" s="415"/>
      <c r="P1161" s="415"/>
    </row>
    <row r="1162" spans="1:16">
      <c r="A1162" s="80" t="str">
        <f t="shared" si="148"/>
        <v/>
      </c>
      <c r="B1162" s="80" t="str">
        <f t="shared" si="149"/>
        <v/>
      </c>
      <c r="C1162" s="80" t="str">
        <f t="shared" si="150"/>
        <v/>
      </c>
      <c r="D1162" s="80" t="str">
        <f t="shared" si="151"/>
        <v/>
      </c>
      <c r="E1162" s="80" t="str">
        <f t="shared" si="152"/>
        <v/>
      </c>
      <c r="F1162" s="80" t="str">
        <f t="shared" si="147"/>
        <v/>
      </c>
      <c r="G1162" s="80" t="str">
        <f t="shared" si="147"/>
        <v/>
      </c>
      <c r="H1162" s="80" t="str">
        <f t="shared" si="147"/>
        <v/>
      </c>
      <c r="I1162" s="413"/>
      <c r="J1162" s="414"/>
      <c r="K1162" s="415"/>
      <c r="L1162" s="415"/>
      <c r="M1162" s="415"/>
      <c r="N1162" s="415"/>
      <c r="O1162" s="415"/>
      <c r="P1162" s="415"/>
    </row>
    <row r="1163" spans="1:16">
      <c r="A1163" s="80" t="str">
        <f t="shared" si="148"/>
        <v/>
      </c>
      <c r="B1163" s="80" t="str">
        <f t="shared" si="149"/>
        <v/>
      </c>
      <c r="C1163" s="80" t="str">
        <f t="shared" si="150"/>
        <v/>
      </c>
      <c r="D1163" s="80" t="str">
        <f t="shared" si="151"/>
        <v/>
      </c>
      <c r="E1163" s="80" t="str">
        <f t="shared" si="152"/>
        <v/>
      </c>
      <c r="F1163" s="80" t="str">
        <f t="shared" si="147"/>
        <v/>
      </c>
      <c r="G1163" s="80" t="str">
        <f t="shared" si="147"/>
        <v/>
      </c>
      <c r="H1163" s="80" t="str">
        <f t="shared" si="147"/>
        <v/>
      </c>
      <c r="I1163" s="413"/>
      <c r="J1163" s="414"/>
      <c r="K1163" s="415"/>
      <c r="L1163" s="415"/>
      <c r="M1163" s="415"/>
      <c r="N1163" s="415"/>
      <c r="O1163" s="415"/>
      <c r="P1163" s="415"/>
    </row>
    <row r="1164" spans="1:16">
      <c r="A1164" s="80" t="str">
        <f t="shared" si="148"/>
        <v/>
      </c>
      <c r="B1164" s="80" t="str">
        <f t="shared" si="149"/>
        <v/>
      </c>
      <c r="C1164" s="80" t="str">
        <f t="shared" si="150"/>
        <v/>
      </c>
      <c r="D1164" s="80" t="str">
        <f t="shared" si="151"/>
        <v/>
      </c>
      <c r="E1164" s="80" t="str">
        <f t="shared" si="152"/>
        <v/>
      </c>
      <c r="F1164" s="80" t="str">
        <f t="shared" si="147"/>
        <v/>
      </c>
      <c r="G1164" s="80" t="str">
        <f t="shared" si="147"/>
        <v/>
      </c>
      <c r="H1164" s="80" t="str">
        <f t="shared" si="147"/>
        <v/>
      </c>
      <c r="I1164" s="413"/>
      <c r="J1164" s="414"/>
      <c r="K1164" s="415"/>
      <c r="L1164" s="415"/>
      <c r="M1164" s="415"/>
      <c r="N1164" s="415"/>
      <c r="O1164" s="415"/>
      <c r="P1164" s="415"/>
    </row>
    <row r="1165" spans="1:16">
      <c r="A1165" s="80" t="str">
        <f t="shared" si="148"/>
        <v/>
      </c>
      <c r="B1165" s="80" t="str">
        <f t="shared" si="149"/>
        <v/>
      </c>
      <c r="C1165" s="80" t="str">
        <f t="shared" si="150"/>
        <v/>
      </c>
      <c r="D1165" s="80" t="str">
        <f t="shared" si="151"/>
        <v/>
      </c>
      <c r="E1165" s="80" t="str">
        <f t="shared" si="152"/>
        <v/>
      </c>
      <c r="F1165" s="80" t="str">
        <f t="shared" ref="F1165:H1184" si="153">IF(Cptes1="","",LEFT(Cptes1,7))</f>
        <v/>
      </c>
      <c r="G1165" s="80" t="str">
        <f t="shared" si="153"/>
        <v/>
      </c>
      <c r="H1165" s="80" t="str">
        <f t="shared" si="153"/>
        <v/>
      </c>
      <c r="I1165" s="413"/>
      <c r="J1165" s="414"/>
      <c r="K1165" s="415"/>
      <c r="L1165" s="415"/>
      <c r="M1165" s="415"/>
      <c r="N1165" s="415"/>
      <c r="O1165" s="415"/>
      <c r="P1165" s="415"/>
    </row>
    <row r="1166" spans="1:16">
      <c r="A1166" s="80" t="str">
        <f t="shared" si="148"/>
        <v/>
      </c>
      <c r="B1166" s="80" t="str">
        <f t="shared" si="149"/>
        <v/>
      </c>
      <c r="C1166" s="80" t="str">
        <f t="shared" si="150"/>
        <v/>
      </c>
      <c r="D1166" s="80" t="str">
        <f t="shared" si="151"/>
        <v/>
      </c>
      <c r="E1166" s="80" t="str">
        <f t="shared" si="152"/>
        <v/>
      </c>
      <c r="F1166" s="80" t="str">
        <f t="shared" si="153"/>
        <v/>
      </c>
      <c r="G1166" s="80" t="str">
        <f t="shared" si="153"/>
        <v/>
      </c>
      <c r="H1166" s="80" t="str">
        <f t="shared" si="153"/>
        <v/>
      </c>
      <c r="I1166" s="413"/>
      <c r="J1166" s="414"/>
      <c r="K1166" s="415"/>
      <c r="L1166" s="415"/>
      <c r="M1166" s="415"/>
      <c r="N1166" s="415"/>
      <c r="O1166" s="415"/>
      <c r="P1166" s="415"/>
    </row>
    <row r="1167" spans="1:16">
      <c r="A1167" s="80" t="str">
        <f t="shared" si="148"/>
        <v/>
      </c>
      <c r="B1167" s="80" t="str">
        <f t="shared" si="149"/>
        <v/>
      </c>
      <c r="C1167" s="80" t="str">
        <f t="shared" si="150"/>
        <v/>
      </c>
      <c r="D1167" s="80" t="str">
        <f t="shared" si="151"/>
        <v/>
      </c>
      <c r="E1167" s="80" t="str">
        <f t="shared" si="152"/>
        <v/>
      </c>
      <c r="F1167" s="80" t="str">
        <f t="shared" si="153"/>
        <v/>
      </c>
      <c r="G1167" s="80" t="str">
        <f t="shared" si="153"/>
        <v/>
      </c>
      <c r="H1167" s="80" t="str">
        <f t="shared" si="153"/>
        <v/>
      </c>
      <c r="I1167" s="413"/>
      <c r="J1167" s="414"/>
      <c r="K1167" s="415"/>
      <c r="L1167" s="415"/>
      <c r="M1167" s="415"/>
      <c r="N1167" s="415"/>
      <c r="O1167" s="415"/>
      <c r="P1167" s="415"/>
    </row>
    <row r="1168" spans="1:16">
      <c r="A1168" s="80" t="str">
        <f t="shared" si="148"/>
        <v/>
      </c>
      <c r="B1168" s="80" t="str">
        <f t="shared" si="149"/>
        <v/>
      </c>
      <c r="C1168" s="80" t="str">
        <f t="shared" si="150"/>
        <v/>
      </c>
      <c r="D1168" s="80" t="str">
        <f t="shared" si="151"/>
        <v/>
      </c>
      <c r="E1168" s="80" t="str">
        <f t="shared" si="152"/>
        <v/>
      </c>
      <c r="F1168" s="80" t="str">
        <f t="shared" si="153"/>
        <v/>
      </c>
      <c r="G1168" s="80" t="str">
        <f t="shared" si="153"/>
        <v/>
      </c>
      <c r="H1168" s="80" t="str">
        <f t="shared" si="153"/>
        <v/>
      </c>
      <c r="I1168" s="413"/>
      <c r="J1168" s="414"/>
      <c r="K1168" s="415"/>
      <c r="L1168" s="415"/>
      <c r="M1168" s="415"/>
      <c r="N1168" s="415"/>
      <c r="O1168" s="415"/>
      <c r="P1168" s="415"/>
    </row>
    <row r="1169" spans="1:16">
      <c r="A1169" s="80" t="str">
        <f t="shared" si="148"/>
        <v/>
      </c>
      <c r="B1169" s="80" t="str">
        <f t="shared" si="149"/>
        <v/>
      </c>
      <c r="C1169" s="80" t="str">
        <f t="shared" si="150"/>
        <v/>
      </c>
      <c r="D1169" s="80" t="str">
        <f t="shared" si="151"/>
        <v/>
      </c>
      <c r="E1169" s="80" t="str">
        <f t="shared" si="152"/>
        <v/>
      </c>
      <c r="F1169" s="80" t="str">
        <f t="shared" si="153"/>
        <v/>
      </c>
      <c r="G1169" s="80" t="str">
        <f t="shared" si="153"/>
        <v/>
      </c>
      <c r="H1169" s="80" t="str">
        <f t="shared" si="153"/>
        <v/>
      </c>
      <c r="I1169" s="413"/>
      <c r="J1169" s="414"/>
      <c r="K1169" s="415"/>
      <c r="L1169" s="415"/>
      <c r="M1169" s="415"/>
      <c r="N1169" s="415"/>
      <c r="O1169" s="415"/>
      <c r="P1169" s="415"/>
    </row>
    <row r="1170" spans="1:16">
      <c r="A1170" s="80" t="str">
        <f t="shared" si="148"/>
        <v/>
      </c>
      <c r="B1170" s="80" t="str">
        <f t="shared" si="149"/>
        <v/>
      </c>
      <c r="C1170" s="80" t="str">
        <f t="shared" si="150"/>
        <v/>
      </c>
      <c r="D1170" s="80" t="str">
        <f t="shared" si="151"/>
        <v/>
      </c>
      <c r="E1170" s="80" t="str">
        <f t="shared" si="152"/>
        <v/>
      </c>
      <c r="F1170" s="80" t="str">
        <f t="shared" si="153"/>
        <v/>
      </c>
      <c r="G1170" s="80" t="str">
        <f t="shared" si="153"/>
        <v/>
      </c>
      <c r="H1170" s="80" t="str">
        <f t="shared" si="153"/>
        <v/>
      </c>
      <c r="I1170" s="413"/>
      <c r="J1170" s="414"/>
      <c r="K1170" s="415"/>
      <c r="L1170" s="415"/>
      <c r="M1170" s="415"/>
      <c r="N1170" s="415"/>
      <c r="O1170" s="415"/>
      <c r="P1170" s="415"/>
    </row>
    <row r="1171" spans="1:16">
      <c r="A1171" s="80" t="str">
        <f t="shared" si="148"/>
        <v/>
      </c>
      <c r="B1171" s="80" t="str">
        <f t="shared" si="149"/>
        <v/>
      </c>
      <c r="C1171" s="80" t="str">
        <f t="shared" si="150"/>
        <v/>
      </c>
      <c r="D1171" s="80" t="str">
        <f t="shared" si="151"/>
        <v/>
      </c>
      <c r="E1171" s="80" t="str">
        <f t="shared" si="152"/>
        <v/>
      </c>
      <c r="F1171" s="80" t="str">
        <f t="shared" si="153"/>
        <v/>
      </c>
      <c r="G1171" s="80" t="str">
        <f t="shared" si="153"/>
        <v/>
      </c>
      <c r="H1171" s="80" t="str">
        <f t="shared" si="153"/>
        <v/>
      </c>
      <c r="I1171" s="413"/>
      <c r="J1171" s="414"/>
      <c r="K1171" s="415"/>
      <c r="L1171" s="415"/>
      <c r="M1171" s="415"/>
      <c r="N1171" s="415"/>
      <c r="O1171" s="415"/>
      <c r="P1171" s="415"/>
    </row>
    <row r="1172" spans="1:16">
      <c r="A1172" s="80" t="str">
        <f t="shared" si="148"/>
        <v/>
      </c>
      <c r="B1172" s="80" t="str">
        <f t="shared" si="149"/>
        <v/>
      </c>
      <c r="C1172" s="80" t="str">
        <f t="shared" si="150"/>
        <v/>
      </c>
      <c r="D1172" s="80" t="str">
        <f t="shared" si="151"/>
        <v/>
      </c>
      <c r="E1172" s="80" t="str">
        <f t="shared" si="152"/>
        <v/>
      </c>
      <c r="F1172" s="80" t="str">
        <f t="shared" si="153"/>
        <v/>
      </c>
      <c r="G1172" s="80" t="str">
        <f t="shared" si="153"/>
        <v/>
      </c>
      <c r="H1172" s="80" t="str">
        <f t="shared" si="153"/>
        <v/>
      </c>
      <c r="I1172" s="413"/>
      <c r="J1172" s="414"/>
      <c r="K1172" s="415"/>
      <c r="L1172" s="415"/>
      <c r="M1172" s="415"/>
      <c r="N1172" s="415"/>
      <c r="O1172" s="415"/>
      <c r="P1172" s="415"/>
    </row>
    <row r="1173" spans="1:16">
      <c r="A1173" s="80" t="str">
        <f t="shared" si="148"/>
        <v/>
      </c>
      <c r="B1173" s="80" t="str">
        <f t="shared" si="149"/>
        <v/>
      </c>
      <c r="C1173" s="80" t="str">
        <f t="shared" si="150"/>
        <v/>
      </c>
      <c r="D1173" s="80" t="str">
        <f t="shared" si="151"/>
        <v/>
      </c>
      <c r="E1173" s="80" t="str">
        <f t="shared" si="152"/>
        <v/>
      </c>
      <c r="F1173" s="80" t="str">
        <f t="shared" si="153"/>
        <v/>
      </c>
      <c r="G1173" s="80" t="str">
        <f t="shared" si="153"/>
        <v/>
      </c>
      <c r="H1173" s="80" t="str">
        <f t="shared" si="153"/>
        <v/>
      </c>
      <c r="I1173" s="413"/>
      <c r="J1173" s="414"/>
      <c r="K1173" s="415"/>
      <c r="L1173" s="415"/>
      <c r="M1173" s="415"/>
      <c r="N1173" s="415"/>
      <c r="O1173" s="415"/>
      <c r="P1173" s="415"/>
    </row>
    <row r="1174" spans="1:16">
      <c r="A1174" s="80" t="str">
        <f t="shared" si="148"/>
        <v/>
      </c>
      <c r="B1174" s="80" t="str">
        <f t="shared" si="149"/>
        <v/>
      </c>
      <c r="C1174" s="80" t="str">
        <f t="shared" si="150"/>
        <v/>
      </c>
      <c r="D1174" s="80" t="str">
        <f t="shared" si="151"/>
        <v/>
      </c>
      <c r="E1174" s="80" t="str">
        <f t="shared" si="152"/>
        <v/>
      </c>
      <c r="F1174" s="80" t="str">
        <f t="shared" si="153"/>
        <v/>
      </c>
      <c r="G1174" s="80" t="str">
        <f t="shared" si="153"/>
        <v/>
      </c>
      <c r="H1174" s="80" t="str">
        <f t="shared" si="153"/>
        <v/>
      </c>
      <c r="I1174" s="413"/>
      <c r="J1174" s="414"/>
      <c r="K1174" s="415"/>
      <c r="L1174" s="415"/>
      <c r="M1174" s="415"/>
      <c r="N1174" s="415"/>
      <c r="O1174" s="415"/>
      <c r="P1174" s="415"/>
    </row>
    <row r="1175" spans="1:16">
      <c r="A1175" s="80" t="str">
        <f t="shared" si="148"/>
        <v/>
      </c>
      <c r="B1175" s="80" t="str">
        <f t="shared" si="149"/>
        <v/>
      </c>
      <c r="C1175" s="80" t="str">
        <f t="shared" si="150"/>
        <v/>
      </c>
      <c r="D1175" s="80" t="str">
        <f t="shared" si="151"/>
        <v/>
      </c>
      <c r="E1175" s="80" t="str">
        <f t="shared" si="152"/>
        <v/>
      </c>
      <c r="F1175" s="80" t="str">
        <f t="shared" si="153"/>
        <v/>
      </c>
      <c r="G1175" s="80" t="str">
        <f t="shared" si="153"/>
        <v/>
      </c>
      <c r="H1175" s="80" t="str">
        <f t="shared" si="153"/>
        <v/>
      </c>
      <c r="I1175" s="413"/>
      <c r="J1175" s="414"/>
      <c r="K1175" s="415"/>
      <c r="L1175" s="415"/>
      <c r="M1175" s="415"/>
      <c r="N1175" s="415"/>
      <c r="O1175" s="415"/>
      <c r="P1175" s="415"/>
    </row>
    <row r="1176" spans="1:16">
      <c r="A1176" s="80" t="str">
        <f t="shared" si="148"/>
        <v/>
      </c>
      <c r="B1176" s="80" t="str">
        <f t="shared" si="149"/>
        <v/>
      </c>
      <c r="C1176" s="80" t="str">
        <f t="shared" si="150"/>
        <v/>
      </c>
      <c r="D1176" s="80" t="str">
        <f t="shared" si="151"/>
        <v/>
      </c>
      <c r="E1176" s="80" t="str">
        <f t="shared" si="152"/>
        <v/>
      </c>
      <c r="F1176" s="80" t="str">
        <f t="shared" si="153"/>
        <v/>
      </c>
      <c r="G1176" s="80" t="str">
        <f t="shared" si="153"/>
        <v/>
      </c>
      <c r="H1176" s="80" t="str">
        <f t="shared" si="153"/>
        <v/>
      </c>
      <c r="I1176" s="413"/>
      <c r="J1176" s="414"/>
      <c r="K1176" s="415"/>
      <c r="L1176" s="415"/>
      <c r="M1176" s="415"/>
      <c r="N1176" s="415"/>
      <c r="O1176" s="415"/>
      <c r="P1176" s="415"/>
    </row>
    <row r="1177" spans="1:16">
      <c r="A1177" s="80" t="str">
        <f t="shared" si="148"/>
        <v/>
      </c>
      <c r="B1177" s="80" t="str">
        <f t="shared" si="149"/>
        <v/>
      </c>
      <c r="C1177" s="80" t="str">
        <f t="shared" si="150"/>
        <v/>
      </c>
      <c r="D1177" s="80" t="str">
        <f t="shared" si="151"/>
        <v/>
      </c>
      <c r="E1177" s="80" t="str">
        <f t="shared" si="152"/>
        <v/>
      </c>
      <c r="F1177" s="80" t="str">
        <f t="shared" si="153"/>
        <v/>
      </c>
      <c r="G1177" s="80" t="str">
        <f t="shared" si="153"/>
        <v/>
      </c>
      <c r="H1177" s="80" t="str">
        <f t="shared" si="153"/>
        <v/>
      </c>
      <c r="I1177" s="413"/>
      <c r="J1177" s="414"/>
      <c r="K1177" s="415"/>
      <c r="L1177" s="415"/>
      <c r="M1177" s="415"/>
      <c r="N1177" s="415"/>
      <c r="O1177" s="415"/>
      <c r="P1177" s="415"/>
    </row>
    <row r="1178" spans="1:16">
      <c r="A1178" s="80" t="str">
        <f t="shared" si="148"/>
        <v/>
      </c>
      <c r="B1178" s="80" t="str">
        <f t="shared" si="149"/>
        <v/>
      </c>
      <c r="C1178" s="80" t="str">
        <f t="shared" si="150"/>
        <v/>
      </c>
      <c r="D1178" s="80" t="str">
        <f t="shared" si="151"/>
        <v/>
      </c>
      <c r="E1178" s="80" t="str">
        <f t="shared" si="152"/>
        <v/>
      </c>
      <c r="F1178" s="80" t="str">
        <f t="shared" si="153"/>
        <v/>
      </c>
      <c r="G1178" s="80" t="str">
        <f t="shared" si="153"/>
        <v/>
      </c>
      <c r="H1178" s="80" t="str">
        <f t="shared" si="153"/>
        <v/>
      </c>
      <c r="I1178" s="413"/>
      <c r="J1178" s="414"/>
      <c r="K1178" s="415"/>
      <c r="L1178" s="415"/>
      <c r="M1178" s="415"/>
      <c r="N1178" s="415"/>
      <c r="O1178" s="415"/>
      <c r="P1178" s="415"/>
    </row>
    <row r="1179" spans="1:16">
      <c r="A1179" s="80" t="str">
        <f t="shared" si="148"/>
        <v/>
      </c>
      <c r="B1179" s="80" t="str">
        <f t="shared" si="149"/>
        <v/>
      </c>
      <c r="C1179" s="80" t="str">
        <f t="shared" si="150"/>
        <v/>
      </c>
      <c r="D1179" s="80" t="str">
        <f t="shared" si="151"/>
        <v/>
      </c>
      <c r="E1179" s="80" t="str">
        <f t="shared" si="152"/>
        <v/>
      </c>
      <c r="F1179" s="80" t="str">
        <f t="shared" si="153"/>
        <v/>
      </c>
      <c r="G1179" s="80" t="str">
        <f t="shared" si="153"/>
        <v/>
      </c>
      <c r="H1179" s="80" t="str">
        <f t="shared" si="153"/>
        <v/>
      </c>
      <c r="I1179" s="413"/>
      <c r="J1179" s="414"/>
      <c r="K1179" s="415"/>
      <c r="L1179" s="415"/>
      <c r="M1179" s="415"/>
      <c r="N1179" s="415"/>
      <c r="O1179" s="415"/>
      <c r="P1179" s="415"/>
    </row>
    <row r="1180" spans="1:16">
      <c r="A1180" s="80" t="str">
        <f t="shared" si="148"/>
        <v/>
      </c>
      <c r="B1180" s="80" t="str">
        <f t="shared" si="149"/>
        <v/>
      </c>
      <c r="C1180" s="80" t="str">
        <f t="shared" si="150"/>
        <v/>
      </c>
      <c r="D1180" s="80" t="str">
        <f t="shared" si="151"/>
        <v/>
      </c>
      <c r="E1180" s="80" t="str">
        <f t="shared" si="152"/>
        <v/>
      </c>
      <c r="F1180" s="80" t="str">
        <f t="shared" si="153"/>
        <v/>
      </c>
      <c r="G1180" s="80" t="str">
        <f t="shared" si="153"/>
        <v/>
      </c>
      <c r="H1180" s="80" t="str">
        <f t="shared" si="153"/>
        <v/>
      </c>
      <c r="I1180" s="413"/>
      <c r="J1180" s="414"/>
      <c r="K1180" s="415"/>
      <c r="L1180" s="415"/>
      <c r="M1180" s="415"/>
      <c r="N1180" s="415"/>
      <c r="O1180" s="415"/>
      <c r="P1180" s="415"/>
    </row>
    <row r="1181" spans="1:16">
      <c r="A1181" s="80" t="str">
        <f t="shared" si="148"/>
        <v/>
      </c>
      <c r="B1181" s="80" t="str">
        <f t="shared" si="149"/>
        <v/>
      </c>
      <c r="C1181" s="80" t="str">
        <f t="shared" si="150"/>
        <v/>
      </c>
      <c r="D1181" s="80" t="str">
        <f t="shared" si="151"/>
        <v/>
      </c>
      <c r="E1181" s="80" t="str">
        <f t="shared" si="152"/>
        <v/>
      </c>
      <c r="F1181" s="80" t="str">
        <f t="shared" si="153"/>
        <v/>
      </c>
      <c r="G1181" s="80" t="str">
        <f t="shared" si="153"/>
        <v/>
      </c>
      <c r="H1181" s="80" t="str">
        <f t="shared" si="153"/>
        <v/>
      </c>
      <c r="I1181" s="413"/>
      <c r="J1181" s="414"/>
      <c r="K1181" s="415"/>
      <c r="L1181" s="415"/>
      <c r="M1181" s="415"/>
      <c r="N1181" s="415"/>
      <c r="O1181" s="415"/>
      <c r="P1181" s="415"/>
    </row>
    <row r="1182" spans="1:16">
      <c r="A1182" s="80" t="str">
        <f t="shared" si="148"/>
        <v/>
      </c>
      <c r="B1182" s="80" t="str">
        <f t="shared" si="149"/>
        <v/>
      </c>
      <c r="C1182" s="80" t="str">
        <f t="shared" si="150"/>
        <v/>
      </c>
      <c r="D1182" s="80" t="str">
        <f t="shared" si="151"/>
        <v/>
      </c>
      <c r="E1182" s="80" t="str">
        <f t="shared" si="152"/>
        <v/>
      </c>
      <c r="F1182" s="80" t="str">
        <f t="shared" si="153"/>
        <v/>
      </c>
      <c r="G1182" s="80" t="str">
        <f t="shared" si="153"/>
        <v/>
      </c>
      <c r="H1182" s="80" t="str">
        <f t="shared" si="153"/>
        <v/>
      </c>
      <c r="I1182" s="413"/>
      <c r="J1182" s="414"/>
      <c r="K1182" s="415"/>
      <c r="L1182" s="415"/>
      <c r="M1182" s="415"/>
      <c r="N1182" s="415"/>
      <c r="O1182" s="415"/>
      <c r="P1182" s="415"/>
    </row>
    <row r="1183" spans="1:16">
      <c r="A1183" s="80" t="str">
        <f t="shared" si="148"/>
        <v/>
      </c>
      <c r="B1183" s="80" t="str">
        <f t="shared" si="149"/>
        <v/>
      </c>
      <c r="C1183" s="80" t="str">
        <f t="shared" si="150"/>
        <v/>
      </c>
      <c r="D1183" s="80" t="str">
        <f t="shared" si="151"/>
        <v/>
      </c>
      <c r="E1183" s="80" t="str">
        <f t="shared" si="152"/>
        <v/>
      </c>
      <c r="F1183" s="80" t="str">
        <f t="shared" si="153"/>
        <v/>
      </c>
      <c r="G1183" s="80" t="str">
        <f t="shared" si="153"/>
        <v/>
      </c>
      <c r="H1183" s="80" t="str">
        <f t="shared" si="153"/>
        <v/>
      </c>
      <c r="I1183" s="413"/>
      <c r="J1183" s="414"/>
      <c r="K1183" s="415"/>
      <c r="L1183" s="415"/>
      <c r="M1183" s="415"/>
      <c r="N1183" s="415"/>
      <c r="O1183" s="415"/>
      <c r="P1183" s="415"/>
    </row>
    <row r="1184" spans="1:16">
      <c r="A1184" s="80" t="str">
        <f t="shared" si="148"/>
        <v/>
      </c>
      <c r="B1184" s="80" t="str">
        <f t="shared" si="149"/>
        <v/>
      </c>
      <c r="C1184" s="80" t="str">
        <f t="shared" si="150"/>
        <v/>
      </c>
      <c r="D1184" s="80" t="str">
        <f t="shared" si="151"/>
        <v/>
      </c>
      <c r="E1184" s="80" t="str">
        <f t="shared" si="152"/>
        <v/>
      </c>
      <c r="F1184" s="80" t="str">
        <f t="shared" si="153"/>
        <v/>
      </c>
      <c r="G1184" s="80" t="str">
        <f t="shared" si="153"/>
        <v/>
      </c>
      <c r="H1184" s="80" t="str">
        <f t="shared" si="153"/>
        <v/>
      </c>
      <c r="I1184" s="413"/>
      <c r="J1184" s="414"/>
      <c r="K1184" s="415"/>
      <c r="L1184" s="415"/>
      <c r="M1184" s="415"/>
      <c r="N1184" s="415"/>
      <c r="O1184" s="415"/>
      <c r="P1184" s="415"/>
    </row>
    <row r="1185" spans="1:16">
      <c r="A1185" s="80" t="str">
        <f t="shared" si="148"/>
        <v/>
      </c>
      <c r="B1185" s="80" t="str">
        <f t="shared" si="149"/>
        <v/>
      </c>
      <c r="C1185" s="80" t="str">
        <f t="shared" si="150"/>
        <v/>
      </c>
      <c r="D1185" s="80" t="str">
        <f t="shared" si="151"/>
        <v/>
      </c>
      <c r="E1185" s="80" t="str">
        <f t="shared" si="152"/>
        <v/>
      </c>
      <c r="F1185" s="80" t="str">
        <f t="shared" ref="F1185:H1204" si="154">IF(Cptes1="","",LEFT(Cptes1,7))</f>
        <v/>
      </c>
      <c r="G1185" s="80" t="str">
        <f t="shared" si="154"/>
        <v/>
      </c>
      <c r="H1185" s="80" t="str">
        <f t="shared" si="154"/>
        <v/>
      </c>
      <c r="I1185" s="413"/>
      <c r="J1185" s="414"/>
      <c r="K1185" s="415"/>
      <c r="L1185" s="415"/>
      <c r="M1185" s="415"/>
      <c r="N1185" s="415"/>
      <c r="O1185" s="415"/>
      <c r="P1185" s="415"/>
    </row>
    <row r="1186" spans="1:16">
      <c r="A1186" s="80" t="str">
        <f t="shared" si="148"/>
        <v/>
      </c>
      <c r="B1186" s="80" t="str">
        <f t="shared" si="149"/>
        <v/>
      </c>
      <c r="C1186" s="80" t="str">
        <f t="shared" si="150"/>
        <v/>
      </c>
      <c r="D1186" s="80" t="str">
        <f t="shared" si="151"/>
        <v/>
      </c>
      <c r="E1186" s="80" t="str">
        <f t="shared" si="152"/>
        <v/>
      </c>
      <c r="F1186" s="80" t="str">
        <f t="shared" si="154"/>
        <v/>
      </c>
      <c r="G1186" s="80" t="str">
        <f t="shared" si="154"/>
        <v/>
      </c>
      <c r="H1186" s="80" t="str">
        <f t="shared" si="154"/>
        <v/>
      </c>
      <c r="I1186" s="413"/>
      <c r="J1186" s="414"/>
      <c r="K1186" s="415"/>
      <c r="L1186" s="415"/>
      <c r="M1186" s="415"/>
      <c r="N1186" s="415"/>
      <c r="O1186" s="415"/>
      <c r="P1186" s="415"/>
    </row>
    <row r="1187" spans="1:16">
      <c r="A1187" s="80" t="str">
        <f t="shared" si="148"/>
        <v/>
      </c>
      <c r="B1187" s="80" t="str">
        <f t="shared" si="149"/>
        <v/>
      </c>
      <c r="C1187" s="80" t="str">
        <f t="shared" si="150"/>
        <v/>
      </c>
      <c r="D1187" s="80" t="str">
        <f t="shared" si="151"/>
        <v/>
      </c>
      <c r="E1187" s="80" t="str">
        <f t="shared" si="152"/>
        <v/>
      </c>
      <c r="F1187" s="80" t="str">
        <f t="shared" si="154"/>
        <v/>
      </c>
      <c r="G1187" s="80" t="str">
        <f t="shared" si="154"/>
        <v/>
      </c>
      <c r="H1187" s="80" t="str">
        <f t="shared" si="154"/>
        <v/>
      </c>
      <c r="I1187" s="413"/>
      <c r="J1187" s="414"/>
      <c r="K1187" s="415"/>
      <c r="L1187" s="415"/>
      <c r="M1187" s="415"/>
      <c r="N1187" s="415"/>
      <c r="O1187" s="415"/>
      <c r="P1187" s="415"/>
    </row>
    <row r="1188" spans="1:16">
      <c r="A1188" s="80" t="str">
        <f t="shared" si="148"/>
        <v/>
      </c>
      <c r="B1188" s="80" t="str">
        <f t="shared" si="149"/>
        <v/>
      </c>
      <c r="C1188" s="80" t="str">
        <f t="shared" si="150"/>
        <v/>
      </c>
      <c r="D1188" s="80" t="str">
        <f t="shared" si="151"/>
        <v/>
      </c>
      <c r="E1188" s="80" t="str">
        <f t="shared" si="152"/>
        <v/>
      </c>
      <c r="F1188" s="80" t="str">
        <f t="shared" si="154"/>
        <v/>
      </c>
      <c r="G1188" s="80" t="str">
        <f t="shared" si="154"/>
        <v/>
      </c>
      <c r="H1188" s="80" t="str">
        <f t="shared" si="154"/>
        <v/>
      </c>
      <c r="I1188" s="413"/>
      <c r="J1188" s="414"/>
      <c r="K1188" s="415"/>
      <c r="L1188" s="415"/>
      <c r="M1188" s="415"/>
      <c r="N1188" s="415"/>
      <c r="O1188" s="415"/>
      <c r="P1188" s="415"/>
    </row>
    <row r="1189" spans="1:16">
      <c r="A1189" s="80" t="str">
        <f t="shared" si="148"/>
        <v/>
      </c>
      <c r="B1189" s="80" t="str">
        <f t="shared" si="149"/>
        <v/>
      </c>
      <c r="C1189" s="80" t="str">
        <f t="shared" si="150"/>
        <v/>
      </c>
      <c r="D1189" s="80" t="str">
        <f t="shared" si="151"/>
        <v/>
      </c>
      <c r="E1189" s="80" t="str">
        <f t="shared" si="152"/>
        <v/>
      </c>
      <c r="F1189" s="80" t="str">
        <f t="shared" si="154"/>
        <v/>
      </c>
      <c r="G1189" s="80" t="str">
        <f t="shared" si="154"/>
        <v/>
      </c>
      <c r="H1189" s="80" t="str">
        <f t="shared" si="154"/>
        <v/>
      </c>
      <c r="I1189" s="413"/>
      <c r="J1189" s="414"/>
      <c r="K1189" s="415"/>
      <c r="L1189" s="415"/>
      <c r="M1189" s="415"/>
      <c r="N1189" s="415"/>
      <c r="O1189" s="415"/>
      <c r="P1189" s="415"/>
    </row>
    <row r="1190" spans="1:16">
      <c r="A1190" s="80" t="str">
        <f t="shared" si="148"/>
        <v/>
      </c>
      <c r="B1190" s="80" t="str">
        <f t="shared" si="149"/>
        <v/>
      </c>
      <c r="C1190" s="80" t="str">
        <f t="shared" si="150"/>
        <v/>
      </c>
      <c r="D1190" s="80" t="str">
        <f t="shared" si="151"/>
        <v/>
      </c>
      <c r="E1190" s="80" t="str">
        <f t="shared" si="152"/>
        <v/>
      </c>
      <c r="F1190" s="80" t="str">
        <f t="shared" si="154"/>
        <v/>
      </c>
      <c r="G1190" s="80" t="str">
        <f t="shared" si="154"/>
        <v/>
      </c>
      <c r="H1190" s="80" t="str">
        <f t="shared" si="154"/>
        <v/>
      </c>
      <c r="I1190" s="413"/>
      <c r="J1190" s="414"/>
      <c r="K1190" s="415"/>
      <c r="L1190" s="415"/>
      <c r="M1190" s="415"/>
      <c r="N1190" s="415"/>
      <c r="O1190" s="415"/>
      <c r="P1190" s="415"/>
    </row>
    <row r="1191" spans="1:16">
      <c r="A1191" s="80" t="str">
        <f t="shared" si="148"/>
        <v/>
      </c>
      <c r="B1191" s="80" t="str">
        <f t="shared" si="149"/>
        <v/>
      </c>
      <c r="C1191" s="80" t="str">
        <f t="shared" si="150"/>
        <v/>
      </c>
      <c r="D1191" s="80" t="str">
        <f t="shared" si="151"/>
        <v/>
      </c>
      <c r="E1191" s="80" t="str">
        <f t="shared" si="152"/>
        <v/>
      </c>
      <c r="F1191" s="80" t="str">
        <f t="shared" si="154"/>
        <v/>
      </c>
      <c r="G1191" s="80" t="str">
        <f t="shared" si="154"/>
        <v/>
      </c>
      <c r="H1191" s="80" t="str">
        <f t="shared" si="154"/>
        <v/>
      </c>
      <c r="I1191" s="413"/>
      <c r="J1191" s="414"/>
      <c r="K1191" s="415"/>
      <c r="L1191" s="415"/>
      <c r="M1191" s="415"/>
      <c r="N1191" s="415"/>
      <c r="O1191" s="415"/>
      <c r="P1191" s="415"/>
    </row>
    <row r="1192" spans="1:16">
      <c r="A1192" s="80" t="str">
        <f t="shared" si="148"/>
        <v/>
      </c>
      <c r="B1192" s="80" t="str">
        <f t="shared" si="149"/>
        <v/>
      </c>
      <c r="C1192" s="80" t="str">
        <f t="shared" si="150"/>
        <v/>
      </c>
      <c r="D1192" s="80" t="str">
        <f t="shared" si="151"/>
        <v/>
      </c>
      <c r="E1192" s="80" t="str">
        <f t="shared" si="152"/>
        <v/>
      </c>
      <c r="F1192" s="80" t="str">
        <f t="shared" si="154"/>
        <v/>
      </c>
      <c r="G1192" s="80" t="str">
        <f t="shared" si="154"/>
        <v/>
      </c>
      <c r="H1192" s="80" t="str">
        <f t="shared" si="154"/>
        <v/>
      </c>
      <c r="I1192" s="413"/>
      <c r="J1192" s="414"/>
      <c r="K1192" s="415"/>
      <c r="L1192" s="415"/>
      <c r="M1192" s="415"/>
      <c r="N1192" s="415"/>
      <c r="O1192" s="415"/>
      <c r="P1192" s="415"/>
    </row>
    <row r="1193" spans="1:16">
      <c r="A1193" s="80" t="str">
        <f t="shared" si="148"/>
        <v/>
      </c>
      <c r="B1193" s="80" t="str">
        <f t="shared" si="149"/>
        <v/>
      </c>
      <c r="C1193" s="80" t="str">
        <f t="shared" si="150"/>
        <v/>
      </c>
      <c r="D1193" s="80" t="str">
        <f t="shared" si="151"/>
        <v/>
      </c>
      <c r="E1193" s="80" t="str">
        <f t="shared" si="152"/>
        <v/>
      </c>
      <c r="F1193" s="80" t="str">
        <f t="shared" si="154"/>
        <v/>
      </c>
      <c r="G1193" s="80" t="str">
        <f t="shared" si="154"/>
        <v/>
      </c>
      <c r="H1193" s="80" t="str">
        <f t="shared" si="154"/>
        <v/>
      </c>
      <c r="I1193" s="413"/>
      <c r="J1193" s="414"/>
      <c r="K1193" s="415"/>
      <c r="L1193" s="415"/>
      <c r="M1193" s="415"/>
      <c r="N1193" s="415"/>
      <c r="O1193" s="415"/>
      <c r="P1193" s="415"/>
    </row>
    <row r="1194" spans="1:16">
      <c r="A1194" s="80" t="str">
        <f t="shared" si="148"/>
        <v/>
      </c>
      <c r="B1194" s="80" t="str">
        <f t="shared" si="149"/>
        <v/>
      </c>
      <c r="C1194" s="80" t="str">
        <f t="shared" si="150"/>
        <v/>
      </c>
      <c r="D1194" s="80" t="str">
        <f t="shared" si="151"/>
        <v/>
      </c>
      <c r="E1194" s="80" t="str">
        <f t="shared" si="152"/>
        <v/>
      </c>
      <c r="F1194" s="80" t="str">
        <f t="shared" si="154"/>
        <v/>
      </c>
      <c r="G1194" s="80" t="str">
        <f t="shared" si="154"/>
        <v/>
      </c>
      <c r="H1194" s="80" t="str">
        <f t="shared" si="154"/>
        <v/>
      </c>
      <c r="I1194" s="413"/>
      <c r="J1194" s="414"/>
      <c r="K1194" s="415"/>
      <c r="L1194" s="415"/>
      <c r="M1194" s="415"/>
      <c r="N1194" s="415"/>
      <c r="O1194" s="415"/>
      <c r="P1194" s="415"/>
    </row>
    <row r="1195" spans="1:16">
      <c r="A1195" s="80" t="str">
        <f t="shared" si="148"/>
        <v/>
      </c>
      <c r="B1195" s="80" t="str">
        <f t="shared" si="149"/>
        <v/>
      </c>
      <c r="C1195" s="80" t="str">
        <f t="shared" si="150"/>
        <v/>
      </c>
      <c r="D1195" s="80" t="str">
        <f t="shared" si="151"/>
        <v/>
      </c>
      <c r="E1195" s="80" t="str">
        <f t="shared" si="152"/>
        <v/>
      </c>
      <c r="F1195" s="80" t="str">
        <f t="shared" si="154"/>
        <v/>
      </c>
      <c r="G1195" s="80" t="str">
        <f t="shared" si="154"/>
        <v/>
      </c>
      <c r="H1195" s="80" t="str">
        <f t="shared" si="154"/>
        <v/>
      </c>
      <c r="I1195" s="413"/>
      <c r="J1195" s="414"/>
      <c r="K1195" s="415"/>
      <c r="L1195" s="415"/>
      <c r="M1195" s="415"/>
      <c r="N1195" s="415"/>
      <c r="O1195" s="415"/>
      <c r="P1195" s="415"/>
    </row>
    <row r="1196" spans="1:16">
      <c r="A1196" s="80" t="str">
        <f t="shared" si="148"/>
        <v/>
      </c>
      <c r="B1196" s="80" t="str">
        <f t="shared" si="149"/>
        <v/>
      </c>
      <c r="C1196" s="80" t="str">
        <f t="shared" si="150"/>
        <v/>
      </c>
      <c r="D1196" s="80" t="str">
        <f t="shared" si="151"/>
        <v/>
      </c>
      <c r="E1196" s="80" t="str">
        <f t="shared" si="152"/>
        <v/>
      </c>
      <c r="F1196" s="80" t="str">
        <f t="shared" si="154"/>
        <v/>
      </c>
      <c r="G1196" s="80" t="str">
        <f t="shared" si="154"/>
        <v/>
      </c>
      <c r="H1196" s="80" t="str">
        <f t="shared" si="154"/>
        <v/>
      </c>
      <c r="I1196" s="413"/>
      <c r="J1196" s="414"/>
      <c r="K1196" s="415"/>
      <c r="L1196" s="415"/>
      <c r="M1196" s="415"/>
      <c r="N1196" s="415"/>
      <c r="O1196" s="415"/>
      <c r="P1196" s="415"/>
    </row>
    <row r="1197" spans="1:16">
      <c r="A1197" s="80" t="str">
        <f t="shared" si="148"/>
        <v/>
      </c>
      <c r="B1197" s="80" t="str">
        <f t="shared" si="149"/>
        <v/>
      </c>
      <c r="C1197" s="80" t="str">
        <f t="shared" si="150"/>
        <v/>
      </c>
      <c r="D1197" s="80" t="str">
        <f t="shared" si="151"/>
        <v/>
      </c>
      <c r="E1197" s="80" t="str">
        <f t="shared" si="152"/>
        <v/>
      </c>
      <c r="F1197" s="80" t="str">
        <f t="shared" si="154"/>
        <v/>
      </c>
      <c r="G1197" s="80" t="str">
        <f t="shared" si="154"/>
        <v/>
      </c>
      <c r="H1197" s="80" t="str">
        <f t="shared" si="154"/>
        <v/>
      </c>
      <c r="I1197" s="413"/>
      <c r="J1197" s="414"/>
      <c r="K1197" s="415"/>
      <c r="L1197" s="415"/>
      <c r="M1197" s="415"/>
      <c r="N1197" s="415"/>
      <c r="O1197" s="415"/>
      <c r="P1197" s="415"/>
    </row>
    <row r="1198" spans="1:16">
      <c r="A1198" s="80" t="str">
        <f t="shared" si="148"/>
        <v/>
      </c>
      <c r="B1198" s="80" t="str">
        <f t="shared" si="149"/>
        <v/>
      </c>
      <c r="C1198" s="80" t="str">
        <f t="shared" si="150"/>
        <v/>
      </c>
      <c r="D1198" s="80" t="str">
        <f t="shared" si="151"/>
        <v/>
      </c>
      <c r="E1198" s="80" t="str">
        <f t="shared" si="152"/>
        <v/>
      </c>
      <c r="F1198" s="80" t="str">
        <f t="shared" si="154"/>
        <v/>
      </c>
      <c r="G1198" s="80" t="str">
        <f t="shared" si="154"/>
        <v/>
      </c>
      <c r="H1198" s="80" t="str">
        <f t="shared" si="154"/>
        <v/>
      </c>
      <c r="I1198" s="413"/>
      <c r="J1198" s="414"/>
      <c r="K1198" s="415"/>
      <c r="L1198" s="415"/>
      <c r="M1198" s="415"/>
      <c r="N1198" s="415"/>
      <c r="O1198" s="415"/>
      <c r="P1198" s="415"/>
    </row>
    <row r="1199" spans="1:16">
      <c r="A1199" s="80" t="str">
        <f t="shared" si="148"/>
        <v/>
      </c>
      <c r="B1199" s="80" t="str">
        <f t="shared" si="149"/>
        <v/>
      </c>
      <c r="C1199" s="80" t="str">
        <f t="shared" si="150"/>
        <v/>
      </c>
      <c r="D1199" s="80" t="str">
        <f t="shared" si="151"/>
        <v/>
      </c>
      <c r="E1199" s="80" t="str">
        <f t="shared" si="152"/>
        <v/>
      </c>
      <c r="F1199" s="80" t="str">
        <f t="shared" si="154"/>
        <v/>
      </c>
      <c r="G1199" s="80" t="str">
        <f t="shared" si="154"/>
        <v/>
      </c>
      <c r="H1199" s="80" t="str">
        <f t="shared" si="154"/>
        <v/>
      </c>
      <c r="I1199" s="413"/>
      <c r="J1199" s="414"/>
      <c r="K1199" s="415"/>
      <c r="L1199" s="415"/>
      <c r="M1199" s="415"/>
      <c r="N1199" s="415"/>
      <c r="O1199" s="415"/>
      <c r="P1199" s="415"/>
    </row>
    <row r="1200" spans="1:16">
      <c r="A1200" s="80" t="str">
        <f t="shared" si="148"/>
        <v/>
      </c>
      <c r="B1200" s="80" t="str">
        <f t="shared" si="149"/>
        <v/>
      </c>
      <c r="C1200" s="80" t="str">
        <f t="shared" si="150"/>
        <v/>
      </c>
      <c r="D1200" s="80" t="str">
        <f t="shared" si="151"/>
        <v/>
      </c>
      <c r="E1200" s="80" t="str">
        <f t="shared" si="152"/>
        <v/>
      </c>
      <c r="F1200" s="80" t="str">
        <f t="shared" si="154"/>
        <v/>
      </c>
      <c r="G1200" s="80" t="str">
        <f t="shared" si="154"/>
        <v/>
      </c>
      <c r="H1200" s="80" t="str">
        <f t="shared" si="154"/>
        <v/>
      </c>
      <c r="I1200" s="413"/>
      <c r="J1200" s="414"/>
      <c r="K1200" s="415"/>
      <c r="L1200" s="415"/>
      <c r="M1200" s="415"/>
      <c r="N1200" s="415"/>
      <c r="O1200" s="415"/>
      <c r="P1200" s="415"/>
    </row>
    <row r="1201" spans="1:16">
      <c r="A1201" s="80" t="str">
        <f t="shared" si="148"/>
        <v/>
      </c>
      <c r="B1201" s="80" t="str">
        <f t="shared" si="149"/>
        <v/>
      </c>
      <c r="C1201" s="80" t="str">
        <f t="shared" si="150"/>
        <v/>
      </c>
      <c r="D1201" s="80" t="str">
        <f t="shared" si="151"/>
        <v/>
      </c>
      <c r="E1201" s="80" t="str">
        <f t="shared" si="152"/>
        <v/>
      </c>
      <c r="F1201" s="80" t="str">
        <f t="shared" si="154"/>
        <v/>
      </c>
      <c r="G1201" s="80" t="str">
        <f t="shared" si="154"/>
        <v/>
      </c>
      <c r="H1201" s="80" t="str">
        <f t="shared" si="154"/>
        <v/>
      </c>
      <c r="I1201" s="413"/>
      <c r="J1201" s="414"/>
      <c r="K1201" s="415"/>
      <c r="L1201" s="415"/>
      <c r="M1201" s="415"/>
      <c r="N1201" s="415"/>
      <c r="O1201" s="415"/>
      <c r="P1201" s="415"/>
    </row>
    <row r="1202" spans="1:16">
      <c r="A1202" s="80" t="str">
        <f t="shared" si="148"/>
        <v/>
      </c>
      <c r="B1202" s="80" t="str">
        <f t="shared" si="149"/>
        <v/>
      </c>
      <c r="C1202" s="80" t="str">
        <f t="shared" si="150"/>
        <v/>
      </c>
      <c r="D1202" s="80" t="str">
        <f t="shared" si="151"/>
        <v/>
      </c>
      <c r="E1202" s="80" t="str">
        <f t="shared" si="152"/>
        <v/>
      </c>
      <c r="F1202" s="80" t="str">
        <f t="shared" si="154"/>
        <v/>
      </c>
      <c r="G1202" s="80" t="str">
        <f t="shared" si="154"/>
        <v/>
      </c>
      <c r="H1202" s="80" t="str">
        <f t="shared" si="154"/>
        <v/>
      </c>
      <c r="I1202" s="413"/>
      <c r="J1202" s="414"/>
      <c r="K1202" s="415"/>
      <c r="L1202" s="415"/>
      <c r="M1202" s="415"/>
      <c r="N1202" s="415"/>
      <c r="O1202" s="415"/>
      <c r="P1202" s="415"/>
    </row>
    <row r="1203" spans="1:16">
      <c r="A1203" s="80" t="str">
        <f t="shared" si="148"/>
        <v/>
      </c>
      <c r="B1203" s="80" t="str">
        <f t="shared" si="149"/>
        <v/>
      </c>
      <c r="C1203" s="80" t="str">
        <f t="shared" si="150"/>
        <v/>
      </c>
      <c r="D1203" s="80" t="str">
        <f t="shared" si="151"/>
        <v/>
      </c>
      <c r="E1203" s="80" t="str">
        <f t="shared" si="152"/>
        <v/>
      </c>
      <c r="F1203" s="80" t="str">
        <f t="shared" si="154"/>
        <v/>
      </c>
      <c r="G1203" s="80" t="str">
        <f t="shared" si="154"/>
        <v/>
      </c>
      <c r="H1203" s="80" t="str">
        <f t="shared" si="154"/>
        <v/>
      </c>
      <c r="I1203" s="413"/>
      <c r="J1203" s="414"/>
      <c r="K1203" s="415"/>
      <c r="L1203" s="415"/>
      <c r="M1203" s="415"/>
      <c r="N1203" s="415"/>
      <c r="O1203" s="415"/>
      <c r="P1203" s="415"/>
    </row>
    <row r="1204" spans="1:16">
      <c r="A1204" s="80" t="str">
        <f t="shared" si="148"/>
        <v/>
      </c>
      <c r="B1204" s="80" t="str">
        <f t="shared" si="149"/>
        <v/>
      </c>
      <c r="C1204" s="80" t="str">
        <f t="shared" si="150"/>
        <v/>
      </c>
      <c r="D1204" s="80" t="str">
        <f t="shared" si="151"/>
        <v/>
      </c>
      <c r="E1204" s="80" t="str">
        <f t="shared" si="152"/>
        <v/>
      </c>
      <c r="F1204" s="80" t="str">
        <f t="shared" si="154"/>
        <v/>
      </c>
      <c r="G1204" s="80" t="str">
        <f t="shared" si="154"/>
        <v/>
      </c>
      <c r="H1204" s="80" t="str">
        <f t="shared" si="154"/>
        <v/>
      </c>
      <c r="I1204" s="413"/>
      <c r="J1204" s="414"/>
      <c r="K1204" s="415"/>
      <c r="L1204" s="415"/>
      <c r="M1204" s="415"/>
      <c r="N1204" s="415"/>
      <c r="O1204" s="415"/>
      <c r="P1204" s="415"/>
    </row>
    <row r="1205" spans="1:16">
      <c r="A1205" s="80" t="str">
        <f t="shared" si="148"/>
        <v/>
      </c>
      <c r="B1205" s="80" t="str">
        <f t="shared" si="149"/>
        <v/>
      </c>
      <c r="C1205" s="80" t="str">
        <f t="shared" si="150"/>
        <v/>
      </c>
      <c r="D1205" s="80" t="str">
        <f t="shared" si="151"/>
        <v/>
      </c>
      <c r="E1205" s="80" t="str">
        <f t="shared" si="152"/>
        <v/>
      </c>
      <c r="F1205" s="80" t="str">
        <f t="shared" ref="F1205:H1224" si="155">IF(Cptes1="","",LEFT(Cptes1,7))</f>
        <v/>
      </c>
      <c r="G1205" s="80" t="str">
        <f t="shared" si="155"/>
        <v/>
      </c>
      <c r="H1205" s="80" t="str">
        <f t="shared" si="155"/>
        <v/>
      </c>
      <c r="I1205" s="413"/>
      <c r="J1205" s="414"/>
      <c r="K1205" s="415"/>
      <c r="L1205" s="415"/>
      <c r="M1205" s="415"/>
      <c r="N1205" s="415"/>
      <c r="O1205" s="415"/>
      <c r="P1205" s="415"/>
    </row>
    <row r="1206" spans="1:16">
      <c r="A1206" s="80" t="str">
        <f t="shared" si="148"/>
        <v/>
      </c>
      <c r="B1206" s="80" t="str">
        <f t="shared" si="149"/>
        <v/>
      </c>
      <c r="C1206" s="80" t="str">
        <f t="shared" si="150"/>
        <v/>
      </c>
      <c r="D1206" s="80" t="str">
        <f t="shared" si="151"/>
        <v/>
      </c>
      <c r="E1206" s="80" t="str">
        <f t="shared" si="152"/>
        <v/>
      </c>
      <c r="F1206" s="80" t="str">
        <f t="shared" si="155"/>
        <v/>
      </c>
      <c r="G1206" s="80" t="str">
        <f t="shared" si="155"/>
        <v/>
      </c>
      <c r="H1206" s="80" t="str">
        <f t="shared" si="155"/>
        <v/>
      </c>
      <c r="I1206" s="413"/>
      <c r="J1206" s="414"/>
      <c r="K1206" s="415"/>
      <c r="L1206" s="415"/>
      <c r="M1206" s="415"/>
      <c r="N1206" s="415"/>
      <c r="O1206" s="415"/>
      <c r="P1206" s="415"/>
    </row>
    <row r="1207" spans="1:16">
      <c r="A1207" s="80" t="str">
        <f t="shared" si="148"/>
        <v/>
      </c>
      <c r="B1207" s="80" t="str">
        <f t="shared" si="149"/>
        <v/>
      </c>
      <c r="C1207" s="80" t="str">
        <f t="shared" si="150"/>
        <v/>
      </c>
      <c r="D1207" s="80" t="str">
        <f t="shared" si="151"/>
        <v/>
      </c>
      <c r="E1207" s="80" t="str">
        <f t="shared" si="152"/>
        <v/>
      </c>
      <c r="F1207" s="80" t="str">
        <f t="shared" si="155"/>
        <v/>
      </c>
      <c r="G1207" s="80" t="str">
        <f t="shared" si="155"/>
        <v/>
      </c>
      <c r="H1207" s="80" t="str">
        <f t="shared" si="155"/>
        <v/>
      </c>
      <c r="I1207" s="413"/>
      <c r="J1207" s="414"/>
      <c r="K1207" s="415"/>
      <c r="L1207" s="415"/>
      <c r="M1207" s="415"/>
      <c r="N1207" s="415"/>
      <c r="O1207" s="415"/>
      <c r="P1207" s="415"/>
    </row>
    <row r="1208" spans="1:16">
      <c r="A1208" s="80" t="str">
        <f t="shared" si="148"/>
        <v/>
      </c>
      <c r="B1208" s="80" t="str">
        <f t="shared" si="149"/>
        <v/>
      </c>
      <c r="C1208" s="80" t="str">
        <f t="shared" si="150"/>
        <v/>
      </c>
      <c r="D1208" s="80" t="str">
        <f t="shared" si="151"/>
        <v/>
      </c>
      <c r="E1208" s="80" t="str">
        <f t="shared" si="152"/>
        <v/>
      </c>
      <c r="F1208" s="80" t="str">
        <f t="shared" si="155"/>
        <v/>
      </c>
      <c r="G1208" s="80" t="str">
        <f t="shared" si="155"/>
        <v/>
      </c>
      <c r="H1208" s="80" t="str">
        <f t="shared" si="155"/>
        <v/>
      </c>
      <c r="I1208" s="413"/>
      <c r="J1208" s="414"/>
      <c r="K1208" s="415"/>
      <c r="L1208" s="415"/>
      <c r="M1208" s="415"/>
      <c r="N1208" s="415"/>
      <c r="O1208" s="415"/>
      <c r="P1208" s="415"/>
    </row>
    <row r="1209" spans="1:16">
      <c r="A1209" s="80" t="str">
        <f t="shared" si="148"/>
        <v/>
      </c>
      <c r="B1209" s="80" t="str">
        <f t="shared" si="149"/>
        <v/>
      </c>
      <c r="C1209" s="80" t="str">
        <f t="shared" si="150"/>
        <v/>
      </c>
      <c r="D1209" s="80" t="str">
        <f t="shared" si="151"/>
        <v/>
      </c>
      <c r="E1209" s="80" t="str">
        <f t="shared" si="152"/>
        <v/>
      </c>
      <c r="F1209" s="80" t="str">
        <f t="shared" si="155"/>
        <v/>
      </c>
      <c r="G1209" s="80" t="str">
        <f t="shared" si="155"/>
        <v/>
      </c>
      <c r="H1209" s="80" t="str">
        <f t="shared" si="155"/>
        <v/>
      </c>
      <c r="I1209" s="413"/>
      <c r="J1209" s="414"/>
      <c r="K1209" s="415"/>
      <c r="L1209" s="415"/>
      <c r="M1209" s="415"/>
      <c r="N1209" s="415"/>
      <c r="O1209" s="415"/>
      <c r="P1209" s="415"/>
    </row>
    <row r="1210" spans="1:16">
      <c r="A1210" s="80" t="str">
        <f t="shared" si="148"/>
        <v/>
      </c>
      <c r="B1210" s="80" t="str">
        <f t="shared" si="149"/>
        <v/>
      </c>
      <c r="C1210" s="80" t="str">
        <f t="shared" si="150"/>
        <v/>
      </c>
      <c r="D1210" s="80" t="str">
        <f t="shared" si="151"/>
        <v/>
      </c>
      <c r="E1210" s="80" t="str">
        <f t="shared" si="152"/>
        <v/>
      </c>
      <c r="F1210" s="80" t="str">
        <f t="shared" si="155"/>
        <v/>
      </c>
      <c r="G1210" s="80" t="str">
        <f t="shared" si="155"/>
        <v/>
      </c>
      <c r="H1210" s="80" t="str">
        <f t="shared" si="155"/>
        <v/>
      </c>
      <c r="I1210" s="413"/>
      <c r="J1210" s="414"/>
      <c r="K1210" s="415"/>
      <c r="L1210" s="415"/>
      <c r="M1210" s="415"/>
      <c r="N1210" s="415"/>
      <c r="O1210" s="415"/>
      <c r="P1210" s="415"/>
    </row>
    <row r="1211" spans="1:16">
      <c r="A1211" s="80" t="str">
        <f t="shared" si="148"/>
        <v/>
      </c>
      <c r="B1211" s="80" t="str">
        <f t="shared" si="149"/>
        <v/>
      </c>
      <c r="C1211" s="80" t="str">
        <f t="shared" si="150"/>
        <v/>
      </c>
      <c r="D1211" s="80" t="str">
        <f t="shared" si="151"/>
        <v/>
      </c>
      <c r="E1211" s="80" t="str">
        <f t="shared" si="152"/>
        <v/>
      </c>
      <c r="F1211" s="80" t="str">
        <f t="shared" si="155"/>
        <v/>
      </c>
      <c r="G1211" s="80" t="str">
        <f t="shared" si="155"/>
        <v/>
      </c>
      <c r="H1211" s="80" t="str">
        <f t="shared" si="155"/>
        <v/>
      </c>
      <c r="I1211" s="413"/>
      <c r="J1211" s="414"/>
      <c r="K1211" s="415"/>
      <c r="L1211" s="415"/>
      <c r="M1211" s="415"/>
      <c r="N1211" s="415"/>
      <c r="O1211" s="415"/>
      <c r="P1211" s="415"/>
    </row>
    <row r="1212" spans="1:16">
      <c r="A1212" s="80" t="str">
        <f t="shared" si="148"/>
        <v/>
      </c>
      <c r="B1212" s="80" t="str">
        <f t="shared" si="149"/>
        <v/>
      </c>
      <c r="C1212" s="80" t="str">
        <f t="shared" si="150"/>
        <v/>
      </c>
      <c r="D1212" s="80" t="str">
        <f t="shared" si="151"/>
        <v/>
      </c>
      <c r="E1212" s="80" t="str">
        <f t="shared" si="152"/>
        <v/>
      </c>
      <c r="F1212" s="80" t="str">
        <f t="shared" si="155"/>
        <v/>
      </c>
      <c r="G1212" s="80" t="str">
        <f t="shared" si="155"/>
        <v/>
      </c>
      <c r="H1212" s="80" t="str">
        <f t="shared" si="155"/>
        <v/>
      </c>
      <c r="I1212" s="413"/>
      <c r="J1212" s="414"/>
      <c r="K1212" s="415"/>
      <c r="L1212" s="415"/>
      <c r="M1212" s="415"/>
      <c r="N1212" s="415"/>
      <c r="O1212" s="415"/>
      <c r="P1212" s="415"/>
    </row>
    <row r="1213" spans="1:16">
      <c r="A1213" s="80" t="str">
        <f t="shared" si="148"/>
        <v/>
      </c>
      <c r="B1213" s="80" t="str">
        <f t="shared" si="149"/>
        <v/>
      </c>
      <c r="C1213" s="80" t="str">
        <f t="shared" si="150"/>
        <v/>
      </c>
      <c r="D1213" s="80" t="str">
        <f t="shared" si="151"/>
        <v/>
      </c>
      <c r="E1213" s="80" t="str">
        <f t="shared" si="152"/>
        <v/>
      </c>
      <c r="F1213" s="80" t="str">
        <f t="shared" si="155"/>
        <v/>
      </c>
      <c r="G1213" s="80" t="str">
        <f t="shared" si="155"/>
        <v/>
      </c>
      <c r="H1213" s="80" t="str">
        <f t="shared" si="155"/>
        <v/>
      </c>
      <c r="I1213" s="413"/>
      <c r="J1213" s="414"/>
      <c r="K1213" s="415"/>
      <c r="L1213" s="415"/>
      <c r="M1213" s="415"/>
      <c r="N1213" s="415"/>
      <c r="O1213" s="415"/>
      <c r="P1213" s="415"/>
    </row>
    <row r="1214" spans="1:16">
      <c r="A1214" s="80" t="str">
        <f t="shared" si="148"/>
        <v/>
      </c>
      <c r="B1214" s="80" t="str">
        <f t="shared" si="149"/>
        <v/>
      </c>
      <c r="C1214" s="80" t="str">
        <f t="shared" si="150"/>
        <v/>
      </c>
      <c r="D1214" s="80" t="str">
        <f t="shared" si="151"/>
        <v/>
      </c>
      <c r="E1214" s="80" t="str">
        <f t="shared" si="152"/>
        <v/>
      </c>
      <c r="F1214" s="80" t="str">
        <f t="shared" si="155"/>
        <v/>
      </c>
      <c r="G1214" s="80" t="str">
        <f t="shared" si="155"/>
        <v/>
      </c>
      <c r="H1214" s="80" t="str">
        <f t="shared" si="155"/>
        <v/>
      </c>
      <c r="I1214" s="413"/>
      <c r="J1214" s="414"/>
      <c r="K1214" s="415"/>
      <c r="L1214" s="415"/>
      <c r="M1214" s="415"/>
      <c r="N1214" s="415"/>
      <c r="O1214" s="415"/>
      <c r="P1214" s="415"/>
    </row>
    <row r="1215" spans="1:16">
      <c r="A1215" s="80" t="str">
        <f t="shared" si="148"/>
        <v/>
      </c>
      <c r="B1215" s="80" t="str">
        <f t="shared" si="149"/>
        <v/>
      </c>
      <c r="C1215" s="80" t="str">
        <f t="shared" si="150"/>
        <v/>
      </c>
      <c r="D1215" s="80" t="str">
        <f t="shared" si="151"/>
        <v/>
      </c>
      <c r="E1215" s="80" t="str">
        <f t="shared" si="152"/>
        <v/>
      </c>
      <c r="F1215" s="80" t="str">
        <f t="shared" si="155"/>
        <v/>
      </c>
      <c r="G1215" s="80" t="str">
        <f t="shared" si="155"/>
        <v/>
      </c>
      <c r="H1215" s="80" t="str">
        <f t="shared" si="155"/>
        <v/>
      </c>
      <c r="I1215" s="413"/>
      <c r="J1215" s="414"/>
      <c r="K1215" s="415"/>
      <c r="L1215" s="415"/>
      <c r="M1215" s="415"/>
      <c r="N1215" s="415"/>
      <c r="O1215" s="415"/>
      <c r="P1215" s="415"/>
    </row>
    <row r="1216" spans="1:16">
      <c r="A1216" s="80" t="str">
        <f t="shared" si="148"/>
        <v/>
      </c>
      <c r="B1216" s="80" t="str">
        <f t="shared" si="149"/>
        <v/>
      </c>
      <c r="C1216" s="80" t="str">
        <f t="shared" si="150"/>
        <v/>
      </c>
      <c r="D1216" s="80" t="str">
        <f t="shared" si="151"/>
        <v/>
      </c>
      <c r="E1216" s="80" t="str">
        <f t="shared" si="152"/>
        <v/>
      </c>
      <c r="F1216" s="80" t="str">
        <f t="shared" si="155"/>
        <v/>
      </c>
      <c r="G1216" s="80" t="str">
        <f t="shared" si="155"/>
        <v/>
      </c>
      <c r="H1216" s="80" t="str">
        <f t="shared" si="155"/>
        <v/>
      </c>
      <c r="I1216" s="413"/>
      <c r="J1216" s="414"/>
      <c r="K1216" s="415"/>
      <c r="L1216" s="415"/>
      <c r="M1216" s="415"/>
      <c r="N1216" s="415"/>
      <c r="O1216" s="415"/>
      <c r="P1216" s="415"/>
    </row>
    <row r="1217" spans="1:16">
      <c r="A1217" s="80" t="str">
        <f t="shared" si="148"/>
        <v/>
      </c>
      <c r="B1217" s="80" t="str">
        <f t="shared" si="149"/>
        <v/>
      </c>
      <c r="C1217" s="80" t="str">
        <f t="shared" si="150"/>
        <v/>
      </c>
      <c r="D1217" s="80" t="str">
        <f t="shared" si="151"/>
        <v/>
      </c>
      <c r="E1217" s="80" t="str">
        <f t="shared" si="152"/>
        <v/>
      </c>
      <c r="F1217" s="80" t="str">
        <f t="shared" si="155"/>
        <v/>
      </c>
      <c r="G1217" s="80" t="str">
        <f t="shared" si="155"/>
        <v/>
      </c>
      <c r="H1217" s="80" t="str">
        <f t="shared" si="155"/>
        <v/>
      </c>
      <c r="I1217" s="413"/>
      <c r="J1217" s="414"/>
      <c r="K1217" s="415"/>
      <c r="L1217" s="415"/>
      <c r="M1217" s="415"/>
      <c r="N1217" s="415"/>
      <c r="O1217" s="415"/>
      <c r="P1217" s="415"/>
    </row>
    <row r="1218" spans="1:16">
      <c r="A1218" s="80" t="str">
        <f t="shared" si="148"/>
        <v/>
      </c>
      <c r="B1218" s="80" t="str">
        <f t="shared" si="149"/>
        <v/>
      </c>
      <c r="C1218" s="80" t="str">
        <f t="shared" si="150"/>
        <v/>
      </c>
      <c r="D1218" s="80" t="str">
        <f t="shared" si="151"/>
        <v/>
      </c>
      <c r="E1218" s="80" t="str">
        <f t="shared" si="152"/>
        <v/>
      </c>
      <c r="F1218" s="80" t="str">
        <f t="shared" si="155"/>
        <v/>
      </c>
      <c r="G1218" s="80" t="str">
        <f t="shared" si="155"/>
        <v/>
      </c>
      <c r="H1218" s="80" t="str">
        <f t="shared" si="155"/>
        <v/>
      </c>
      <c r="I1218" s="413"/>
      <c r="J1218" s="414"/>
      <c r="K1218" s="415"/>
      <c r="L1218" s="415"/>
      <c r="M1218" s="415"/>
      <c r="N1218" s="415"/>
      <c r="O1218" s="415"/>
      <c r="P1218" s="415"/>
    </row>
    <row r="1219" spans="1:16">
      <c r="A1219" s="80" t="str">
        <f t="shared" si="148"/>
        <v/>
      </c>
      <c r="B1219" s="80" t="str">
        <f t="shared" si="149"/>
        <v/>
      </c>
      <c r="C1219" s="80" t="str">
        <f t="shared" si="150"/>
        <v/>
      </c>
      <c r="D1219" s="80" t="str">
        <f t="shared" si="151"/>
        <v/>
      </c>
      <c r="E1219" s="80" t="str">
        <f t="shared" si="152"/>
        <v/>
      </c>
      <c r="F1219" s="80" t="str">
        <f t="shared" si="155"/>
        <v/>
      </c>
      <c r="G1219" s="80" t="str">
        <f t="shared" si="155"/>
        <v/>
      </c>
      <c r="H1219" s="80" t="str">
        <f t="shared" si="155"/>
        <v/>
      </c>
      <c r="I1219" s="413"/>
      <c r="J1219" s="414"/>
      <c r="K1219" s="415"/>
      <c r="L1219" s="415"/>
      <c r="M1219" s="415"/>
      <c r="N1219" s="415"/>
      <c r="O1219" s="415"/>
      <c r="P1219" s="415"/>
    </row>
    <row r="1220" spans="1:16">
      <c r="A1220" s="80" t="str">
        <f t="shared" si="148"/>
        <v/>
      </c>
      <c r="B1220" s="80" t="str">
        <f t="shared" si="149"/>
        <v/>
      </c>
      <c r="C1220" s="80" t="str">
        <f t="shared" si="150"/>
        <v/>
      </c>
      <c r="D1220" s="80" t="str">
        <f t="shared" si="151"/>
        <v/>
      </c>
      <c r="E1220" s="80" t="str">
        <f t="shared" si="152"/>
        <v/>
      </c>
      <c r="F1220" s="80" t="str">
        <f t="shared" si="155"/>
        <v/>
      </c>
      <c r="G1220" s="80" t="str">
        <f t="shared" si="155"/>
        <v/>
      </c>
      <c r="H1220" s="80" t="str">
        <f t="shared" si="155"/>
        <v/>
      </c>
      <c r="I1220" s="413"/>
      <c r="J1220" s="414"/>
      <c r="K1220" s="415"/>
      <c r="L1220" s="415"/>
      <c r="M1220" s="415"/>
      <c r="N1220" s="415"/>
      <c r="O1220" s="415"/>
      <c r="P1220" s="415"/>
    </row>
    <row r="1221" spans="1:16">
      <c r="A1221" s="80" t="str">
        <f t="shared" ref="A1221:A1284" si="156">IF(Cptes1="","",LEFT(Cptes1,2))</f>
        <v/>
      </c>
      <c r="B1221" s="80" t="str">
        <f t="shared" ref="B1221:B1284" si="157">IF(Cptes1="","",LEFT(Cptes1,3))</f>
        <v/>
      </c>
      <c r="C1221" s="80" t="str">
        <f t="shared" ref="C1221:C1284" si="158">IF(Cptes1="","",LEFT(Cptes1,4))</f>
        <v/>
      </c>
      <c r="D1221" s="80" t="str">
        <f t="shared" ref="D1221:D1284" si="159">IF(Cptes1="","",LEFT(Cptes1,5))</f>
        <v/>
      </c>
      <c r="E1221" s="80" t="str">
        <f t="shared" ref="E1221:E1284" si="160">IF(Cptes1="","",LEFT(Cptes1,6))</f>
        <v/>
      </c>
      <c r="F1221" s="80" t="str">
        <f t="shared" si="155"/>
        <v/>
      </c>
      <c r="G1221" s="80" t="str">
        <f t="shared" si="155"/>
        <v/>
      </c>
      <c r="H1221" s="80" t="str">
        <f t="shared" si="155"/>
        <v/>
      </c>
      <c r="I1221" s="413"/>
      <c r="J1221" s="414"/>
      <c r="K1221" s="415"/>
      <c r="L1221" s="415"/>
      <c r="M1221" s="415"/>
      <c r="N1221" s="415"/>
      <c r="O1221" s="415"/>
      <c r="P1221" s="415"/>
    </row>
    <row r="1222" spans="1:16">
      <c r="A1222" s="80" t="str">
        <f t="shared" si="156"/>
        <v/>
      </c>
      <c r="B1222" s="80" t="str">
        <f t="shared" si="157"/>
        <v/>
      </c>
      <c r="C1222" s="80" t="str">
        <f t="shared" si="158"/>
        <v/>
      </c>
      <c r="D1222" s="80" t="str">
        <f t="shared" si="159"/>
        <v/>
      </c>
      <c r="E1222" s="80" t="str">
        <f t="shared" si="160"/>
        <v/>
      </c>
      <c r="F1222" s="80" t="str">
        <f t="shared" si="155"/>
        <v/>
      </c>
      <c r="G1222" s="80" t="str">
        <f t="shared" si="155"/>
        <v/>
      </c>
      <c r="H1222" s="80" t="str">
        <f t="shared" si="155"/>
        <v/>
      </c>
      <c r="I1222" s="413"/>
      <c r="J1222" s="414"/>
      <c r="K1222" s="415"/>
      <c r="L1222" s="415"/>
      <c r="M1222" s="415"/>
      <c r="N1222" s="415"/>
      <c r="O1222" s="415"/>
      <c r="P1222" s="415"/>
    </row>
    <row r="1223" spans="1:16">
      <c r="A1223" s="80" t="str">
        <f t="shared" si="156"/>
        <v/>
      </c>
      <c r="B1223" s="80" t="str">
        <f t="shared" si="157"/>
        <v/>
      </c>
      <c r="C1223" s="80" t="str">
        <f t="shared" si="158"/>
        <v/>
      </c>
      <c r="D1223" s="80" t="str">
        <f t="shared" si="159"/>
        <v/>
      </c>
      <c r="E1223" s="80" t="str">
        <f t="shared" si="160"/>
        <v/>
      </c>
      <c r="F1223" s="80" t="str">
        <f t="shared" si="155"/>
        <v/>
      </c>
      <c r="G1223" s="80" t="str">
        <f t="shared" si="155"/>
        <v/>
      </c>
      <c r="H1223" s="80" t="str">
        <f t="shared" si="155"/>
        <v/>
      </c>
      <c r="I1223" s="413"/>
      <c r="J1223" s="414"/>
      <c r="K1223" s="415"/>
      <c r="L1223" s="415"/>
      <c r="M1223" s="415"/>
      <c r="N1223" s="415"/>
      <c r="O1223" s="415"/>
      <c r="P1223" s="415"/>
    </row>
    <row r="1224" spans="1:16">
      <c r="A1224" s="80" t="str">
        <f t="shared" si="156"/>
        <v/>
      </c>
      <c r="B1224" s="80" t="str">
        <f t="shared" si="157"/>
        <v/>
      </c>
      <c r="C1224" s="80" t="str">
        <f t="shared" si="158"/>
        <v/>
      </c>
      <c r="D1224" s="80" t="str">
        <f t="shared" si="159"/>
        <v/>
      </c>
      <c r="E1224" s="80" t="str">
        <f t="shared" si="160"/>
        <v/>
      </c>
      <c r="F1224" s="80" t="str">
        <f t="shared" si="155"/>
        <v/>
      </c>
      <c r="G1224" s="80" t="str">
        <f t="shared" si="155"/>
        <v/>
      </c>
      <c r="H1224" s="80" t="str">
        <f t="shared" si="155"/>
        <v/>
      </c>
      <c r="I1224" s="413"/>
      <c r="J1224" s="414"/>
      <c r="K1224" s="415"/>
      <c r="L1224" s="415"/>
      <c r="M1224" s="415"/>
      <c r="N1224" s="415"/>
      <c r="O1224" s="415"/>
      <c r="P1224" s="415"/>
    </row>
    <row r="1225" spans="1:16">
      <c r="A1225" s="80" t="str">
        <f t="shared" si="156"/>
        <v/>
      </c>
      <c r="B1225" s="80" t="str">
        <f t="shared" si="157"/>
        <v/>
      </c>
      <c r="C1225" s="80" t="str">
        <f t="shared" si="158"/>
        <v/>
      </c>
      <c r="D1225" s="80" t="str">
        <f t="shared" si="159"/>
        <v/>
      </c>
      <c r="E1225" s="80" t="str">
        <f t="shared" si="160"/>
        <v/>
      </c>
      <c r="F1225" s="80" t="str">
        <f t="shared" ref="F1225:H1244" si="161">IF(Cptes1="","",LEFT(Cptes1,7))</f>
        <v/>
      </c>
      <c r="G1225" s="80" t="str">
        <f t="shared" si="161"/>
        <v/>
      </c>
      <c r="H1225" s="80" t="str">
        <f t="shared" si="161"/>
        <v/>
      </c>
      <c r="I1225" s="413"/>
      <c r="J1225" s="414"/>
      <c r="K1225" s="415"/>
      <c r="L1225" s="415"/>
      <c r="M1225" s="415"/>
      <c r="N1225" s="415"/>
      <c r="O1225" s="415"/>
      <c r="P1225" s="415"/>
    </row>
    <row r="1226" spans="1:16">
      <c r="A1226" s="80" t="str">
        <f t="shared" si="156"/>
        <v/>
      </c>
      <c r="B1226" s="80" t="str">
        <f t="shared" si="157"/>
        <v/>
      </c>
      <c r="C1226" s="80" t="str">
        <f t="shared" si="158"/>
        <v/>
      </c>
      <c r="D1226" s="80" t="str">
        <f t="shared" si="159"/>
        <v/>
      </c>
      <c r="E1226" s="80" t="str">
        <f t="shared" si="160"/>
        <v/>
      </c>
      <c r="F1226" s="80" t="str">
        <f t="shared" si="161"/>
        <v/>
      </c>
      <c r="G1226" s="80" t="str">
        <f t="shared" si="161"/>
        <v/>
      </c>
      <c r="H1226" s="80" t="str">
        <f t="shared" si="161"/>
        <v/>
      </c>
      <c r="I1226" s="413"/>
      <c r="J1226" s="414"/>
      <c r="K1226" s="415"/>
      <c r="L1226" s="415"/>
      <c r="M1226" s="415"/>
      <c r="N1226" s="415"/>
      <c r="O1226" s="415"/>
      <c r="P1226" s="415"/>
    </row>
    <row r="1227" spans="1:16">
      <c r="A1227" s="80" t="str">
        <f t="shared" si="156"/>
        <v/>
      </c>
      <c r="B1227" s="80" t="str">
        <f t="shared" si="157"/>
        <v/>
      </c>
      <c r="C1227" s="80" t="str">
        <f t="shared" si="158"/>
        <v/>
      </c>
      <c r="D1227" s="80" t="str">
        <f t="shared" si="159"/>
        <v/>
      </c>
      <c r="E1227" s="80" t="str">
        <f t="shared" si="160"/>
        <v/>
      </c>
      <c r="F1227" s="80" t="str">
        <f t="shared" si="161"/>
        <v/>
      </c>
      <c r="G1227" s="80" t="str">
        <f t="shared" si="161"/>
        <v/>
      </c>
      <c r="H1227" s="80" t="str">
        <f t="shared" si="161"/>
        <v/>
      </c>
      <c r="I1227" s="413"/>
      <c r="J1227" s="414"/>
      <c r="K1227" s="415"/>
      <c r="L1227" s="415"/>
      <c r="M1227" s="415"/>
      <c r="N1227" s="415"/>
      <c r="O1227" s="415"/>
      <c r="P1227" s="415"/>
    </row>
    <row r="1228" spans="1:16">
      <c r="A1228" s="80" t="str">
        <f t="shared" si="156"/>
        <v/>
      </c>
      <c r="B1228" s="80" t="str">
        <f t="shared" si="157"/>
        <v/>
      </c>
      <c r="C1228" s="80" t="str">
        <f t="shared" si="158"/>
        <v/>
      </c>
      <c r="D1228" s="80" t="str">
        <f t="shared" si="159"/>
        <v/>
      </c>
      <c r="E1228" s="80" t="str">
        <f t="shared" si="160"/>
        <v/>
      </c>
      <c r="F1228" s="80" t="str">
        <f t="shared" si="161"/>
        <v/>
      </c>
      <c r="G1228" s="80" t="str">
        <f t="shared" si="161"/>
        <v/>
      </c>
      <c r="H1228" s="80" t="str">
        <f t="shared" si="161"/>
        <v/>
      </c>
      <c r="I1228" s="413"/>
      <c r="J1228" s="414"/>
      <c r="K1228" s="415"/>
      <c r="L1228" s="415"/>
      <c r="M1228" s="415"/>
      <c r="N1228" s="415"/>
      <c r="O1228" s="415"/>
      <c r="P1228" s="415"/>
    </row>
    <row r="1229" spans="1:16">
      <c r="A1229" s="80" t="str">
        <f t="shared" si="156"/>
        <v/>
      </c>
      <c r="B1229" s="80" t="str">
        <f t="shared" si="157"/>
        <v/>
      </c>
      <c r="C1229" s="80" t="str">
        <f t="shared" si="158"/>
        <v/>
      </c>
      <c r="D1229" s="80" t="str">
        <f t="shared" si="159"/>
        <v/>
      </c>
      <c r="E1229" s="80" t="str">
        <f t="shared" si="160"/>
        <v/>
      </c>
      <c r="F1229" s="80" t="str">
        <f t="shared" si="161"/>
        <v/>
      </c>
      <c r="G1229" s="80" t="str">
        <f t="shared" si="161"/>
        <v/>
      </c>
      <c r="H1229" s="80" t="str">
        <f t="shared" si="161"/>
        <v/>
      </c>
      <c r="I1229" s="413"/>
      <c r="J1229" s="414"/>
      <c r="K1229" s="415"/>
      <c r="L1229" s="415"/>
      <c r="M1229" s="415"/>
      <c r="N1229" s="415"/>
      <c r="O1229" s="415"/>
      <c r="P1229" s="415"/>
    </row>
    <row r="1230" spans="1:16">
      <c r="A1230" s="80" t="str">
        <f t="shared" si="156"/>
        <v/>
      </c>
      <c r="B1230" s="80" t="str">
        <f t="shared" si="157"/>
        <v/>
      </c>
      <c r="C1230" s="80" t="str">
        <f t="shared" si="158"/>
        <v/>
      </c>
      <c r="D1230" s="80" t="str">
        <f t="shared" si="159"/>
        <v/>
      </c>
      <c r="E1230" s="80" t="str">
        <f t="shared" si="160"/>
        <v/>
      </c>
      <c r="F1230" s="80" t="str">
        <f t="shared" si="161"/>
        <v/>
      </c>
      <c r="G1230" s="80" t="str">
        <f t="shared" si="161"/>
        <v/>
      </c>
      <c r="H1230" s="80" t="str">
        <f t="shared" si="161"/>
        <v/>
      </c>
      <c r="I1230" s="413"/>
      <c r="J1230" s="414"/>
      <c r="K1230" s="415"/>
      <c r="L1230" s="415"/>
      <c r="M1230" s="415"/>
      <c r="N1230" s="415"/>
      <c r="O1230" s="415"/>
      <c r="P1230" s="415"/>
    </row>
    <row r="1231" spans="1:16">
      <c r="A1231" s="80" t="str">
        <f t="shared" si="156"/>
        <v/>
      </c>
      <c r="B1231" s="80" t="str">
        <f t="shared" si="157"/>
        <v/>
      </c>
      <c r="C1231" s="80" t="str">
        <f t="shared" si="158"/>
        <v/>
      </c>
      <c r="D1231" s="80" t="str">
        <f t="shared" si="159"/>
        <v/>
      </c>
      <c r="E1231" s="80" t="str">
        <f t="shared" si="160"/>
        <v/>
      </c>
      <c r="F1231" s="80" t="str">
        <f t="shared" si="161"/>
        <v/>
      </c>
      <c r="G1231" s="80" t="str">
        <f t="shared" si="161"/>
        <v/>
      </c>
      <c r="H1231" s="80" t="str">
        <f t="shared" si="161"/>
        <v/>
      </c>
      <c r="I1231" s="413"/>
      <c r="J1231" s="414"/>
      <c r="K1231" s="415"/>
      <c r="L1231" s="415"/>
      <c r="M1231" s="415"/>
      <c r="N1231" s="415"/>
      <c r="O1231" s="415"/>
      <c r="P1231" s="415"/>
    </row>
    <row r="1232" spans="1:16">
      <c r="A1232" s="80" t="str">
        <f t="shared" si="156"/>
        <v/>
      </c>
      <c r="B1232" s="80" t="str">
        <f t="shared" si="157"/>
        <v/>
      </c>
      <c r="C1232" s="80" t="str">
        <f t="shared" si="158"/>
        <v/>
      </c>
      <c r="D1232" s="80" t="str">
        <f t="shared" si="159"/>
        <v/>
      </c>
      <c r="E1232" s="80" t="str">
        <f t="shared" si="160"/>
        <v/>
      </c>
      <c r="F1232" s="80" t="str">
        <f t="shared" si="161"/>
        <v/>
      </c>
      <c r="G1232" s="80" t="str">
        <f t="shared" si="161"/>
        <v/>
      </c>
      <c r="H1232" s="80" t="str">
        <f t="shared" si="161"/>
        <v/>
      </c>
      <c r="I1232" s="413"/>
      <c r="J1232" s="414"/>
      <c r="K1232" s="415"/>
      <c r="L1232" s="415"/>
      <c r="M1232" s="415"/>
      <c r="N1232" s="415"/>
      <c r="O1232" s="415"/>
      <c r="P1232" s="415"/>
    </row>
    <row r="1233" spans="1:16">
      <c r="A1233" s="80" t="str">
        <f t="shared" si="156"/>
        <v/>
      </c>
      <c r="B1233" s="80" t="str">
        <f t="shared" si="157"/>
        <v/>
      </c>
      <c r="C1233" s="80" t="str">
        <f t="shared" si="158"/>
        <v/>
      </c>
      <c r="D1233" s="80" t="str">
        <f t="shared" si="159"/>
        <v/>
      </c>
      <c r="E1233" s="80" t="str">
        <f t="shared" si="160"/>
        <v/>
      </c>
      <c r="F1233" s="80" t="str">
        <f t="shared" si="161"/>
        <v/>
      </c>
      <c r="G1233" s="80" t="str">
        <f t="shared" si="161"/>
        <v/>
      </c>
      <c r="H1233" s="80" t="str">
        <f t="shared" si="161"/>
        <v/>
      </c>
      <c r="I1233" s="413"/>
      <c r="J1233" s="414"/>
      <c r="K1233" s="415"/>
      <c r="L1233" s="415"/>
      <c r="M1233" s="415"/>
      <c r="N1233" s="415"/>
      <c r="O1233" s="415"/>
      <c r="P1233" s="415"/>
    </row>
    <row r="1234" spans="1:16">
      <c r="A1234" s="80" t="str">
        <f t="shared" si="156"/>
        <v/>
      </c>
      <c r="B1234" s="80" t="str">
        <f t="shared" si="157"/>
        <v/>
      </c>
      <c r="C1234" s="80" t="str">
        <f t="shared" si="158"/>
        <v/>
      </c>
      <c r="D1234" s="80" t="str">
        <f t="shared" si="159"/>
        <v/>
      </c>
      <c r="E1234" s="80" t="str">
        <f t="shared" si="160"/>
        <v/>
      </c>
      <c r="F1234" s="80" t="str">
        <f t="shared" si="161"/>
        <v/>
      </c>
      <c r="G1234" s="80" t="str">
        <f t="shared" si="161"/>
        <v/>
      </c>
      <c r="H1234" s="80" t="str">
        <f t="shared" si="161"/>
        <v/>
      </c>
      <c r="I1234" s="413"/>
      <c r="J1234" s="414"/>
      <c r="K1234" s="415"/>
      <c r="L1234" s="415"/>
      <c r="M1234" s="415"/>
      <c r="N1234" s="415"/>
      <c r="O1234" s="415"/>
      <c r="P1234" s="415"/>
    </row>
    <row r="1235" spans="1:16">
      <c r="A1235" s="80" t="str">
        <f t="shared" si="156"/>
        <v/>
      </c>
      <c r="B1235" s="80" t="str">
        <f t="shared" si="157"/>
        <v/>
      </c>
      <c r="C1235" s="80" t="str">
        <f t="shared" si="158"/>
        <v/>
      </c>
      <c r="D1235" s="80" t="str">
        <f t="shared" si="159"/>
        <v/>
      </c>
      <c r="E1235" s="80" t="str">
        <f t="shared" si="160"/>
        <v/>
      </c>
      <c r="F1235" s="80" t="str">
        <f t="shared" si="161"/>
        <v/>
      </c>
      <c r="G1235" s="80" t="str">
        <f t="shared" si="161"/>
        <v/>
      </c>
      <c r="H1235" s="80" t="str">
        <f t="shared" si="161"/>
        <v/>
      </c>
      <c r="I1235" s="413"/>
      <c r="J1235" s="414"/>
      <c r="K1235" s="415"/>
      <c r="L1235" s="415"/>
      <c r="M1235" s="415"/>
      <c r="N1235" s="415"/>
      <c r="O1235" s="415"/>
      <c r="P1235" s="415"/>
    </row>
    <row r="1236" spans="1:16">
      <c r="A1236" s="80" t="str">
        <f t="shared" si="156"/>
        <v/>
      </c>
      <c r="B1236" s="80" t="str">
        <f t="shared" si="157"/>
        <v/>
      </c>
      <c r="C1236" s="80" t="str">
        <f t="shared" si="158"/>
        <v/>
      </c>
      <c r="D1236" s="80" t="str">
        <f t="shared" si="159"/>
        <v/>
      </c>
      <c r="E1236" s="80" t="str">
        <f t="shared" si="160"/>
        <v/>
      </c>
      <c r="F1236" s="80" t="str">
        <f t="shared" si="161"/>
        <v/>
      </c>
      <c r="G1236" s="80" t="str">
        <f t="shared" si="161"/>
        <v/>
      </c>
      <c r="H1236" s="80" t="str">
        <f t="shared" si="161"/>
        <v/>
      </c>
      <c r="I1236" s="413"/>
      <c r="J1236" s="414"/>
      <c r="K1236" s="415"/>
      <c r="L1236" s="415"/>
      <c r="M1236" s="415"/>
      <c r="N1236" s="415"/>
      <c r="O1236" s="415"/>
      <c r="P1236" s="415"/>
    </row>
    <row r="1237" spans="1:16">
      <c r="A1237" s="80" t="str">
        <f t="shared" si="156"/>
        <v/>
      </c>
      <c r="B1237" s="80" t="str">
        <f t="shared" si="157"/>
        <v/>
      </c>
      <c r="C1237" s="80" t="str">
        <f t="shared" si="158"/>
        <v/>
      </c>
      <c r="D1237" s="80" t="str">
        <f t="shared" si="159"/>
        <v/>
      </c>
      <c r="E1237" s="80" t="str">
        <f t="shared" si="160"/>
        <v/>
      </c>
      <c r="F1237" s="80" t="str">
        <f t="shared" si="161"/>
        <v/>
      </c>
      <c r="G1237" s="80" t="str">
        <f t="shared" si="161"/>
        <v/>
      </c>
      <c r="H1237" s="80" t="str">
        <f t="shared" si="161"/>
        <v/>
      </c>
      <c r="I1237" s="413"/>
      <c r="J1237" s="414"/>
      <c r="K1237" s="415"/>
      <c r="L1237" s="415"/>
      <c r="M1237" s="415"/>
      <c r="N1237" s="415"/>
      <c r="O1237" s="415"/>
      <c r="P1237" s="415"/>
    </row>
    <row r="1238" spans="1:16">
      <c r="A1238" s="80" t="str">
        <f t="shared" si="156"/>
        <v/>
      </c>
      <c r="B1238" s="80" t="str">
        <f t="shared" si="157"/>
        <v/>
      </c>
      <c r="C1238" s="80" t="str">
        <f t="shared" si="158"/>
        <v/>
      </c>
      <c r="D1238" s="80" t="str">
        <f t="shared" si="159"/>
        <v/>
      </c>
      <c r="E1238" s="80" t="str">
        <f t="shared" si="160"/>
        <v/>
      </c>
      <c r="F1238" s="80" t="str">
        <f t="shared" si="161"/>
        <v/>
      </c>
      <c r="G1238" s="80" t="str">
        <f t="shared" si="161"/>
        <v/>
      </c>
      <c r="H1238" s="80" t="str">
        <f t="shared" si="161"/>
        <v/>
      </c>
      <c r="I1238" s="413"/>
      <c r="J1238" s="414"/>
      <c r="K1238" s="415"/>
      <c r="L1238" s="415"/>
      <c r="M1238" s="415"/>
      <c r="N1238" s="415"/>
      <c r="O1238" s="415"/>
      <c r="P1238" s="415"/>
    </row>
    <row r="1239" spans="1:16">
      <c r="A1239" s="80" t="str">
        <f t="shared" si="156"/>
        <v/>
      </c>
      <c r="B1239" s="80" t="str">
        <f t="shared" si="157"/>
        <v/>
      </c>
      <c r="C1239" s="80" t="str">
        <f t="shared" si="158"/>
        <v/>
      </c>
      <c r="D1239" s="80" t="str">
        <f t="shared" si="159"/>
        <v/>
      </c>
      <c r="E1239" s="80" t="str">
        <f t="shared" si="160"/>
        <v/>
      </c>
      <c r="F1239" s="80" t="str">
        <f t="shared" si="161"/>
        <v/>
      </c>
      <c r="G1239" s="80" t="str">
        <f t="shared" si="161"/>
        <v/>
      </c>
      <c r="H1239" s="80" t="str">
        <f t="shared" si="161"/>
        <v/>
      </c>
      <c r="I1239" s="413"/>
      <c r="J1239" s="414"/>
      <c r="K1239" s="415"/>
      <c r="L1239" s="415"/>
      <c r="M1239" s="415"/>
      <c r="N1239" s="415"/>
      <c r="O1239" s="415"/>
      <c r="P1239" s="415"/>
    </row>
    <row r="1240" spans="1:16">
      <c r="A1240" s="80" t="str">
        <f t="shared" si="156"/>
        <v/>
      </c>
      <c r="B1240" s="80" t="str">
        <f t="shared" si="157"/>
        <v/>
      </c>
      <c r="C1240" s="80" t="str">
        <f t="shared" si="158"/>
        <v/>
      </c>
      <c r="D1240" s="80" t="str">
        <f t="shared" si="159"/>
        <v/>
      </c>
      <c r="E1240" s="80" t="str">
        <f t="shared" si="160"/>
        <v/>
      </c>
      <c r="F1240" s="80" t="str">
        <f t="shared" si="161"/>
        <v/>
      </c>
      <c r="G1240" s="80" t="str">
        <f t="shared" si="161"/>
        <v/>
      </c>
      <c r="H1240" s="80" t="str">
        <f t="shared" si="161"/>
        <v/>
      </c>
      <c r="I1240" s="413"/>
      <c r="J1240" s="414"/>
      <c r="K1240" s="415"/>
      <c r="L1240" s="415"/>
      <c r="M1240" s="415"/>
      <c r="N1240" s="415"/>
      <c r="O1240" s="415"/>
      <c r="P1240" s="415"/>
    </row>
    <row r="1241" spans="1:16">
      <c r="A1241" s="80" t="str">
        <f t="shared" si="156"/>
        <v/>
      </c>
      <c r="B1241" s="80" t="str">
        <f t="shared" si="157"/>
        <v/>
      </c>
      <c r="C1241" s="80" t="str">
        <f t="shared" si="158"/>
        <v/>
      </c>
      <c r="D1241" s="80" t="str">
        <f t="shared" si="159"/>
        <v/>
      </c>
      <c r="E1241" s="80" t="str">
        <f t="shared" si="160"/>
        <v/>
      </c>
      <c r="F1241" s="80" t="str">
        <f t="shared" si="161"/>
        <v/>
      </c>
      <c r="G1241" s="80" t="str">
        <f t="shared" si="161"/>
        <v/>
      </c>
      <c r="H1241" s="80" t="str">
        <f t="shared" si="161"/>
        <v/>
      </c>
      <c r="I1241" s="413"/>
      <c r="J1241" s="414"/>
      <c r="K1241" s="415"/>
      <c r="L1241" s="415"/>
      <c r="M1241" s="415"/>
      <c r="N1241" s="415"/>
      <c r="O1241" s="415"/>
      <c r="P1241" s="415"/>
    </row>
    <row r="1242" spans="1:16">
      <c r="A1242" s="80" t="str">
        <f t="shared" si="156"/>
        <v/>
      </c>
      <c r="B1242" s="80" t="str">
        <f t="shared" si="157"/>
        <v/>
      </c>
      <c r="C1242" s="80" t="str">
        <f t="shared" si="158"/>
        <v/>
      </c>
      <c r="D1242" s="80" t="str">
        <f t="shared" si="159"/>
        <v/>
      </c>
      <c r="E1242" s="80" t="str">
        <f t="shared" si="160"/>
        <v/>
      </c>
      <c r="F1242" s="80" t="str">
        <f t="shared" si="161"/>
        <v/>
      </c>
      <c r="G1242" s="80" t="str">
        <f t="shared" si="161"/>
        <v/>
      </c>
      <c r="H1242" s="80" t="str">
        <f t="shared" si="161"/>
        <v/>
      </c>
      <c r="I1242" s="413"/>
      <c r="J1242" s="414"/>
      <c r="K1242" s="415"/>
      <c r="L1242" s="415"/>
      <c r="M1242" s="415"/>
      <c r="N1242" s="415"/>
      <c r="O1242" s="415"/>
      <c r="P1242" s="415"/>
    </row>
    <row r="1243" spans="1:16">
      <c r="A1243" s="80" t="str">
        <f t="shared" si="156"/>
        <v/>
      </c>
      <c r="B1243" s="80" t="str">
        <f t="shared" si="157"/>
        <v/>
      </c>
      <c r="C1243" s="80" t="str">
        <f t="shared" si="158"/>
        <v/>
      </c>
      <c r="D1243" s="80" t="str">
        <f t="shared" si="159"/>
        <v/>
      </c>
      <c r="E1243" s="80" t="str">
        <f t="shared" si="160"/>
        <v/>
      </c>
      <c r="F1243" s="80" t="str">
        <f t="shared" si="161"/>
        <v/>
      </c>
      <c r="G1243" s="80" t="str">
        <f t="shared" si="161"/>
        <v/>
      </c>
      <c r="H1243" s="80" t="str">
        <f t="shared" si="161"/>
        <v/>
      </c>
      <c r="I1243" s="413"/>
      <c r="J1243" s="414"/>
      <c r="K1243" s="415"/>
      <c r="L1243" s="415"/>
      <c r="M1243" s="415"/>
      <c r="N1243" s="415"/>
      <c r="O1243" s="415"/>
      <c r="P1243" s="415"/>
    </row>
    <row r="1244" spans="1:16">
      <c r="A1244" s="80" t="str">
        <f t="shared" si="156"/>
        <v/>
      </c>
      <c r="B1244" s="80" t="str">
        <f t="shared" si="157"/>
        <v/>
      </c>
      <c r="C1244" s="80" t="str">
        <f t="shared" si="158"/>
        <v/>
      </c>
      <c r="D1244" s="80" t="str">
        <f t="shared" si="159"/>
        <v/>
      </c>
      <c r="E1244" s="80" t="str">
        <f t="shared" si="160"/>
        <v/>
      </c>
      <c r="F1244" s="80" t="str">
        <f t="shared" si="161"/>
        <v/>
      </c>
      <c r="G1244" s="80" t="str">
        <f t="shared" si="161"/>
        <v/>
      </c>
      <c r="H1244" s="80" t="str">
        <f t="shared" si="161"/>
        <v/>
      </c>
      <c r="I1244" s="413"/>
      <c r="J1244" s="414"/>
      <c r="K1244" s="415"/>
      <c r="L1244" s="415"/>
      <c r="M1244" s="415"/>
      <c r="N1244" s="415"/>
      <c r="O1244" s="415"/>
      <c r="P1244" s="415"/>
    </row>
    <row r="1245" spans="1:16">
      <c r="A1245" s="80" t="str">
        <f t="shared" si="156"/>
        <v/>
      </c>
      <c r="B1245" s="80" t="str">
        <f t="shared" si="157"/>
        <v/>
      </c>
      <c r="C1245" s="80" t="str">
        <f t="shared" si="158"/>
        <v/>
      </c>
      <c r="D1245" s="80" t="str">
        <f t="shared" si="159"/>
        <v/>
      </c>
      <c r="E1245" s="80" t="str">
        <f t="shared" si="160"/>
        <v/>
      </c>
      <c r="F1245" s="80" t="str">
        <f t="shared" ref="F1245:H1264" si="162">IF(Cptes1="","",LEFT(Cptes1,7))</f>
        <v/>
      </c>
      <c r="G1245" s="80" t="str">
        <f t="shared" si="162"/>
        <v/>
      </c>
      <c r="H1245" s="80" t="str">
        <f t="shared" si="162"/>
        <v/>
      </c>
      <c r="I1245" s="413"/>
      <c r="J1245" s="414"/>
      <c r="K1245" s="415"/>
      <c r="L1245" s="415"/>
      <c r="M1245" s="415"/>
      <c r="N1245" s="415"/>
      <c r="O1245" s="415"/>
      <c r="P1245" s="415"/>
    </row>
    <row r="1246" spans="1:16">
      <c r="A1246" s="80" t="str">
        <f t="shared" si="156"/>
        <v/>
      </c>
      <c r="B1246" s="80" t="str">
        <f t="shared" si="157"/>
        <v/>
      </c>
      <c r="C1246" s="80" t="str">
        <f t="shared" si="158"/>
        <v/>
      </c>
      <c r="D1246" s="80" t="str">
        <f t="shared" si="159"/>
        <v/>
      </c>
      <c r="E1246" s="80" t="str">
        <f t="shared" si="160"/>
        <v/>
      </c>
      <c r="F1246" s="80" t="str">
        <f t="shared" si="162"/>
        <v/>
      </c>
      <c r="G1246" s="80" t="str">
        <f t="shared" si="162"/>
        <v/>
      </c>
      <c r="H1246" s="80" t="str">
        <f t="shared" si="162"/>
        <v/>
      </c>
      <c r="I1246" s="413"/>
      <c r="J1246" s="414"/>
      <c r="K1246" s="415"/>
      <c r="L1246" s="415"/>
      <c r="M1246" s="415"/>
      <c r="N1246" s="415"/>
      <c r="O1246" s="415"/>
      <c r="P1246" s="415"/>
    </row>
    <row r="1247" spans="1:16">
      <c r="A1247" s="80" t="str">
        <f t="shared" si="156"/>
        <v/>
      </c>
      <c r="B1247" s="80" t="str">
        <f t="shared" si="157"/>
        <v/>
      </c>
      <c r="C1247" s="80" t="str">
        <f t="shared" si="158"/>
        <v/>
      </c>
      <c r="D1247" s="80" t="str">
        <f t="shared" si="159"/>
        <v/>
      </c>
      <c r="E1247" s="80" t="str">
        <f t="shared" si="160"/>
        <v/>
      </c>
      <c r="F1247" s="80" t="str">
        <f t="shared" si="162"/>
        <v/>
      </c>
      <c r="G1247" s="80" t="str">
        <f t="shared" si="162"/>
        <v/>
      </c>
      <c r="H1247" s="80" t="str">
        <f t="shared" si="162"/>
        <v/>
      </c>
      <c r="I1247" s="413"/>
      <c r="J1247" s="414"/>
      <c r="K1247" s="415"/>
      <c r="L1247" s="415"/>
      <c r="M1247" s="415"/>
      <c r="N1247" s="415"/>
      <c r="O1247" s="415"/>
      <c r="P1247" s="415"/>
    </row>
    <row r="1248" spans="1:16">
      <c r="A1248" s="80" t="str">
        <f t="shared" si="156"/>
        <v/>
      </c>
      <c r="B1248" s="80" t="str">
        <f t="shared" si="157"/>
        <v/>
      </c>
      <c r="C1248" s="80" t="str">
        <f t="shared" si="158"/>
        <v/>
      </c>
      <c r="D1248" s="80" t="str">
        <f t="shared" si="159"/>
        <v/>
      </c>
      <c r="E1248" s="80" t="str">
        <f t="shared" si="160"/>
        <v/>
      </c>
      <c r="F1248" s="80" t="str">
        <f t="shared" si="162"/>
        <v/>
      </c>
      <c r="G1248" s="80" t="str">
        <f t="shared" si="162"/>
        <v/>
      </c>
      <c r="H1248" s="80" t="str">
        <f t="shared" si="162"/>
        <v/>
      </c>
      <c r="I1248" s="413"/>
      <c r="J1248" s="414"/>
      <c r="K1248" s="415"/>
      <c r="L1248" s="415"/>
      <c r="M1248" s="415"/>
      <c r="N1248" s="415"/>
      <c r="O1248" s="415"/>
      <c r="P1248" s="415"/>
    </row>
    <row r="1249" spans="1:16">
      <c r="A1249" s="80" t="str">
        <f t="shared" si="156"/>
        <v/>
      </c>
      <c r="B1249" s="80" t="str">
        <f t="shared" si="157"/>
        <v/>
      </c>
      <c r="C1249" s="80" t="str">
        <f t="shared" si="158"/>
        <v/>
      </c>
      <c r="D1249" s="80" t="str">
        <f t="shared" si="159"/>
        <v/>
      </c>
      <c r="E1249" s="80" t="str">
        <f t="shared" si="160"/>
        <v/>
      </c>
      <c r="F1249" s="80" t="str">
        <f t="shared" si="162"/>
        <v/>
      </c>
      <c r="G1249" s="80" t="str">
        <f t="shared" si="162"/>
        <v/>
      </c>
      <c r="H1249" s="80" t="str">
        <f t="shared" si="162"/>
        <v/>
      </c>
      <c r="I1249" s="413"/>
      <c r="J1249" s="414"/>
      <c r="K1249" s="415"/>
      <c r="L1249" s="415"/>
      <c r="M1249" s="415"/>
      <c r="N1249" s="415"/>
      <c r="O1249" s="415"/>
      <c r="P1249" s="415"/>
    </row>
    <row r="1250" spans="1:16">
      <c r="A1250" s="80" t="str">
        <f t="shared" si="156"/>
        <v/>
      </c>
      <c r="B1250" s="80" t="str">
        <f t="shared" si="157"/>
        <v/>
      </c>
      <c r="C1250" s="80" t="str">
        <f t="shared" si="158"/>
        <v/>
      </c>
      <c r="D1250" s="80" t="str">
        <f t="shared" si="159"/>
        <v/>
      </c>
      <c r="E1250" s="80" t="str">
        <f t="shared" si="160"/>
        <v/>
      </c>
      <c r="F1250" s="80" t="str">
        <f t="shared" si="162"/>
        <v/>
      </c>
      <c r="G1250" s="80" t="str">
        <f t="shared" si="162"/>
        <v/>
      </c>
      <c r="H1250" s="80" t="str">
        <f t="shared" si="162"/>
        <v/>
      </c>
      <c r="I1250" s="413"/>
      <c r="J1250" s="414"/>
      <c r="K1250" s="415"/>
      <c r="L1250" s="415"/>
      <c r="M1250" s="415"/>
      <c r="N1250" s="415"/>
      <c r="O1250" s="415"/>
      <c r="P1250" s="415"/>
    </row>
    <row r="1251" spans="1:16">
      <c r="A1251" s="80" t="str">
        <f t="shared" si="156"/>
        <v/>
      </c>
      <c r="B1251" s="80" t="str">
        <f t="shared" si="157"/>
        <v/>
      </c>
      <c r="C1251" s="80" t="str">
        <f t="shared" si="158"/>
        <v/>
      </c>
      <c r="D1251" s="80" t="str">
        <f t="shared" si="159"/>
        <v/>
      </c>
      <c r="E1251" s="80" t="str">
        <f t="shared" si="160"/>
        <v/>
      </c>
      <c r="F1251" s="80" t="str">
        <f t="shared" si="162"/>
        <v/>
      </c>
      <c r="G1251" s="80" t="str">
        <f t="shared" si="162"/>
        <v/>
      </c>
      <c r="H1251" s="80" t="str">
        <f t="shared" si="162"/>
        <v/>
      </c>
      <c r="I1251" s="413"/>
      <c r="J1251" s="414"/>
      <c r="K1251" s="415"/>
      <c r="L1251" s="415"/>
      <c r="M1251" s="415"/>
      <c r="N1251" s="415"/>
      <c r="O1251" s="415"/>
      <c r="P1251" s="415"/>
    </row>
    <row r="1252" spans="1:16">
      <c r="A1252" s="80" t="str">
        <f t="shared" si="156"/>
        <v/>
      </c>
      <c r="B1252" s="80" t="str">
        <f t="shared" si="157"/>
        <v/>
      </c>
      <c r="C1252" s="80" t="str">
        <f t="shared" si="158"/>
        <v/>
      </c>
      <c r="D1252" s="80" t="str">
        <f t="shared" si="159"/>
        <v/>
      </c>
      <c r="E1252" s="80" t="str">
        <f t="shared" si="160"/>
        <v/>
      </c>
      <c r="F1252" s="80" t="str">
        <f t="shared" si="162"/>
        <v/>
      </c>
      <c r="G1252" s="80" t="str">
        <f t="shared" si="162"/>
        <v/>
      </c>
      <c r="H1252" s="80" t="str">
        <f t="shared" si="162"/>
        <v/>
      </c>
      <c r="I1252" s="413"/>
      <c r="J1252" s="414"/>
      <c r="K1252" s="415"/>
      <c r="L1252" s="415"/>
      <c r="M1252" s="415"/>
      <c r="N1252" s="415"/>
      <c r="O1252" s="415"/>
      <c r="P1252" s="415"/>
    </row>
    <row r="1253" spans="1:16">
      <c r="A1253" s="80" t="str">
        <f t="shared" si="156"/>
        <v/>
      </c>
      <c r="B1253" s="80" t="str">
        <f t="shared" si="157"/>
        <v/>
      </c>
      <c r="C1253" s="80" t="str">
        <f t="shared" si="158"/>
        <v/>
      </c>
      <c r="D1253" s="80" t="str">
        <f t="shared" si="159"/>
        <v/>
      </c>
      <c r="E1253" s="80" t="str">
        <f t="shared" si="160"/>
        <v/>
      </c>
      <c r="F1253" s="80" t="str">
        <f t="shared" si="162"/>
        <v/>
      </c>
      <c r="G1253" s="80" t="str">
        <f t="shared" si="162"/>
        <v/>
      </c>
      <c r="H1253" s="80" t="str">
        <f t="shared" si="162"/>
        <v/>
      </c>
      <c r="I1253" s="413"/>
      <c r="J1253" s="414"/>
      <c r="K1253" s="415"/>
      <c r="L1253" s="415"/>
      <c r="M1253" s="415"/>
      <c r="N1253" s="415"/>
      <c r="O1253" s="415"/>
      <c r="P1253" s="415"/>
    </row>
    <row r="1254" spans="1:16">
      <c r="A1254" s="80" t="str">
        <f t="shared" si="156"/>
        <v/>
      </c>
      <c r="B1254" s="80" t="str">
        <f t="shared" si="157"/>
        <v/>
      </c>
      <c r="C1254" s="80" t="str">
        <f t="shared" si="158"/>
        <v/>
      </c>
      <c r="D1254" s="80" t="str">
        <f t="shared" si="159"/>
        <v/>
      </c>
      <c r="E1254" s="80" t="str">
        <f t="shared" si="160"/>
        <v/>
      </c>
      <c r="F1254" s="80" t="str">
        <f t="shared" si="162"/>
        <v/>
      </c>
      <c r="G1254" s="80" t="str">
        <f t="shared" si="162"/>
        <v/>
      </c>
      <c r="H1254" s="80" t="str">
        <f t="shared" si="162"/>
        <v/>
      </c>
      <c r="I1254" s="413"/>
      <c r="J1254" s="414"/>
      <c r="K1254" s="415"/>
      <c r="L1254" s="415"/>
      <c r="M1254" s="415"/>
      <c r="N1254" s="415"/>
      <c r="O1254" s="415"/>
      <c r="P1254" s="415"/>
    </row>
    <row r="1255" spans="1:16">
      <c r="A1255" s="80" t="str">
        <f t="shared" si="156"/>
        <v/>
      </c>
      <c r="B1255" s="80" t="str">
        <f t="shared" si="157"/>
        <v/>
      </c>
      <c r="C1255" s="80" t="str">
        <f t="shared" si="158"/>
        <v/>
      </c>
      <c r="D1255" s="80" t="str">
        <f t="shared" si="159"/>
        <v/>
      </c>
      <c r="E1255" s="80" t="str">
        <f t="shared" si="160"/>
        <v/>
      </c>
      <c r="F1255" s="80" t="str">
        <f t="shared" si="162"/>
        <v/>
      </c>
      <c r="G1255" s="80" t="str">
        <f t="shared" si="162"/>
        <v/>
      </c>
      <c r="H1255" s="80" t="str">
        <f t="shared" si="162"/>
        <v/>
      </c>
      <c r="I1255" s="413"/>
      <c r="J1255" s="414"/>
      <c r="K1255" s="415"/>
      <c r="L1255" s="415"/>
      <c r="M1255" s="415"/>
      <c r="N1255" s="415"/>
      <c r="O1255" s="415"/>
      <c r="P1255" s="415"/>
    </row>
    <row r="1256" spans="1:16">
      <c r="A1256" s="80" t="str">
        <f t="shared" si="156"/>
        <v/>
      </c>
      <c r="B1256" s="80" t="str">
        <f t="shared" si="157"/>
        <v/>
      </c>
      <c r="C1256" s="80" t="str">
        <f t="shared" si="158"/>
        <v/>
      </c>
      <c r="D1256" s="80" t="str">
        <f t="shared" si="159"/>
        <v/>
      </c>
      <c r="E1256" s="80" t="str">
        <f t="shared" si="160"/>
        <v/>
      </c>
      <c r="F1256" s="80" t="str">
        <f t="shared" si="162"/>
        <v/>
      </c>
      <c r="G1256" s="80" t="str">
        <f t="shared" si="162"/>
        <v/>
      </c>
      <c r="H1256" s="80" t="str">
        <f t="shared" si="162"/>
        <v/>
      </c>
      <c r="I1256" s="413"/>
      <c r="J1256" s="414"/>
      <c r="K1256" s="415"/>
      <c r="L1256" s="415"/>
      <c r="M1256" s="415"/>
      <c r="N1256" s="415"/>
      <c r="O1256" s="415"/>
      <c r="P1256" s="415"/>
    </row>
    <row r="1257" spans="1:16">
      <c r="A1257" s="80" t="str">
        <f t="shared" si="156"/>
        <v/>
      </c>
      <c r="B1257" s="80" t="str">
        <f t="shared" si="157"/>
        <v/>
      </c>
      <c r="C1257" s="80" t="str">
        <f t="shared" si="158"/>
        <v/>
      </c>
      <c r="D1257" s="80" t="str">
        <f t="shared" si="159"/>
        <v/>
      </c>
      <c r="E1257" s="80" t="str">
        <f t="shared" si="160"/>
        <v/>
      </c>
      <c r="F1257" s="80" t="str">
        <f t="shared" si="162"/>
        <v/>
      </c>
      <c r="G1257" s="80" t="str">
        <f t="shared" si="162"/>
        <v/>
      </c>
      <c r="H1257" s="80" t="str">
        <f t="shared" si="162"/>
        <v/>
      </c>
      <c r="I1257" s="413"/>
      <c r="J1257" s="414"/>
      <c r="K1257" s="415"/>
      <c r="L1257" s="415"/>
      <c r="M1257" s="415"/>
      <c r="N1257" s="415"/>
      <c r="O1257" s="415"/>
      <c r="P1257" s="415"/>
    </row>
    <row r="1258" spans="1:16">
      <c r="A1258" s="80" t="str">
        <f t="shared" si="156"/>
        <v/>
      </c>
      <c r="B1258" s="80" t="str">
        <f t="shared" si="157"/>
        <v/>
      </c>
      <c r="C1258" s="80" t="str">
        <f t="shared" si="158"/>
        <v/>
      </c>
      <c r="D1258" s="80" t="str">
        <f t="shared" si="159"/>
        <v/>
      </c>
      <c r="E1258" s="80" t="str">
        <f t="shared" si="160"/>
        <v/>
      </c>
      <c r="F1258" s="80" t="str">
        <f t="shared" si="162"/>
        <v/>
      </c>
      <c r="G1258" s="80" t="str">
        <f t="shared" si="162"/>
        <v/>
      </c>
      <c r="H1258" s="80" t="str">
        <f t="shared" si="162"/>
        <v/>
      </c>
      <c r="I1258" s="413"/>
      <c r="J1258" s="414"/>
      <c r="K1258" s="415"/>
      <c r="L1258" s="415"/>
      <c r="M1258" s="415"/>
      <c r="N1258" s="415"/>
      <c r="O1258" s="415"/>
      <c r="P1258" s="415"/>
    </row>
    <row r="1259" spans="1:16">
      <c r="A1259" s="80" t="str">
        <f t="shared" si="156"/>
        <v/>
      </c>
      <c r="B1259" s="80" t="str">
        <f t="shared" si="157"/>
        <v/>
      </c>
      <c r="C1259" s="80" t="str">
        <f t="shared" si="158"/>
        <v/>
      </c>
      <c r="D1259" s="80" t="str">
        <f t="shared" si="159"/>
        <v/>
      </c>
      <c r="E1259" s="80" t="str">
        <f t="shared" si="160"/>
        <v/>
      </c>
      <c r="F1259" s="80" t="str">
        <f t="shared" si="162"/>
        <v/>
      </c>
      <c r="G1259" s="80" t="str">
        <f t="shared" si="162"/>
        <v/>
      </c>
      <c r="H1259" s="80" t="str">
        <f t="shared" si="162"/>
        <v/>
      </c>
      <c r="I1259" s="413"/>
      <c r="J1259" s="414"/>
      <c r="K1259" s="415"/>
      <c r="L1259" s="415"/>
      <c r="M1259" s="415"/>
      <c r="N1259" s="415"/>
      <c r="O1259" s="415"/>
      <c r="P1259" s="415"/>
    </row>
    <row r="1260" spans="1:16">
      <c r="A1260" s="80" t="str">
        <f t="shared" si="156"/>
        <v/>
      </c>
      <c r="B1260" s="80" t="str">
        <f t="shared" si="157"/>
        <v/>
      </c>
      <c r="C1260" s="80" t="str">
        <f t="shared" si="158"/>
        <v/>
      </c>
      <c r="D1260" s="80" t="str">
        <f t="shared" si="159"/>
        <v/>
      </c>
      <c r="E1260" s="80" t="str">
        <f t="shared" si="160"/>
        <v/>
      </c>
      <c r="F1260" s="80" t="str">
        <f t="shared" si="162"/>
        <v/>
      </c>
      <c r="G1260" s="80" t="str">
        <f t="shared" si="162"/>
        <v/>
      </c>
      <c r="H1260" s="80" t="str">
        <f t="shared" si="162"/>
        <v/>
      </c>
      <c r="I1260" s="413"/>
      <c r="J1260" s="414"/>
      <c r="K1260" s="415"/>
      <c r="L1260" s="415"/>
      <c r="M1260" s="415"/>
      <c r="N1260" s="415"/>
      <c r="O1260" s="415"/>
      <c r="P1260" s="415"/>
    </row>
    <row r="1261" spans="1:16">
      <c r="A1261" s="80" t="str">
        <f t="shared" si="156"/>
        <v/>
      </c>
      <c r="B1261" s="80" t="str">
        <f t="shared" si="157"/>
        <v/>
      </c>
      <c r="C1261" s="80" t="str">
        <f t="shared" si="158"/>
        <v/>
      </c>
      <c r="D1261" s="80" t="str">
        <f t="shared" si="159"/>
        <v/>
      </c>
      <c r="E1261" s="80" t="str">
        <f t="shared" si="160"/>
        <v/>
      </c>
      <c r="F1261" s="80" t="str">
        <f t="shared" si="162"/>
        <v/>
      </c>
      <c r="G1261" s="80" t="str">
        <f t="shared" si="162"/>
        <v/>
      </c>
      <c r="H1261" s="80" t="str">
        <f t="shared" si="162"/>
        <v/>
      </c>
      <c r="I1261" s="413"/>
      <c r="J1261" s="414"/>
      <c r="K1261" s="415"/>
      <c r="L1261" s="415"/>
      <c r="M1261" s="415"/>
      <c r="N1261" s="415"/>
      <c r="O1261" s="415"/>
      <c r="P1261" s="415"/>
    </row>
    <row r="1262" spans="1:16">
      <c r="A1262" s="80" t="str">
        <f t="shared" si="156"/>
        <v/>
      </c>
      <c r="B1262" s="80" t="str">
        <f t="shared" si="157"/>
        <v/>
      </c>
      <c r="C1262" s="80" t="str">
        <f t="shared" si="158"/>
        <v/>
      </c>
      <c r="D1262" s="80" t="str">
        <f t="shared" si="159"/>
        <v/>
      </c>
      <c r="E1262" s="80" t="str">
        <f t="shared" si="160"/>
        <v/>
      </c>
      <c r="F1262" s="80" t="str">
        <f t="shared" si="162"/>
        <v/>
      </c>
      <c r="G1262" s="80" t="str">
        <f t="shared" si="162"/>
        <v/>
      </c>
      <c r="H1262" s="80" t="str">
        <f t="shared" si="162"/>
        <v/>
      </c>
      <c r="I1262" s="413"/>
      <c r="J1262" s="414"/>
      <c r="K1262" s="415"/>
      <c r="L1262" s="415"/>
      <c r="M1262" s="415"/>
      <c r="N1262" s="415"/>
      <c r="O1262" s="415"/>
      <c r="P1262" s="415"/>
    </row>
    <row r="1263" spans="1:16">
      <c r="A1263" s="80" t="str">
        <f t="shared" si="156"/>
        <v/>
      </c>
      <c r="B1263" s="80" t="str">
        <f t="shared" si="157"/>
        <v/>
      </c>
      <c r="C1263" s="80" t="str">
        <f t="shared" si="158"/>
        <v/>
      </c>
      <c r="D1263" s="80" t="str">
        <f t="shared" si="159"/>
        <v/>
      </c>
      <c r="E1263" s="80" t="str">
        <f t="shared" si="160"/>
        <v/>
      </c>
      <c r="F1263" s="80" t="str">
        <f t="shared" si="162"/>
        <v/>
      </c>
      <c r="G1263" s="80" t="str">
        <f t="shared" si="162"/>
        <v/>
      </c>
      <c r="H1263" s="80" t="str">
        <f t="shared" si="162"/>
        <v/>
      </c>
      <c r="I1263" s="413"/>
      <c r="J1263" s="414"/>
      <c r="K1263" s="415"/>
      <c r="L1263" s="415"/>
      <c r="M1263" s="415"/>
      <c r="N1263" s="415"/>
      <c r="O1263" s="415"/>
      <c r="P1263" s="415"/>
    </row>
    <row r="1264" spans="1:16">
      <c r="A1264" s="80" t="str">
        <f t="shared" si="156"/>
        <v/>
      </c>
      <c r="B1264" s="80" t="str">
        <f t="shared" si="157"/>
        <v/>
      </c>
      <c r="C1264" s="80" t="str">
        <f t="shared" si="158"/>
        <v/>
      </c>
      <c r="D1264" s="80" t="str">
        <f t="shared" si="159"/>
        <v/>
      </c>
      <c r="E1264" s="80" t="str">
        <f t="shared" si="160"/>
        <v/>
      </c>
      <c r="F1264" s="80" t="str">
        <f t="shared" si="162"/>
        <v/>
      </c>
      <c r="G1264" s="80" t="str">
        <f t="shared" si="162"/>
        <v/>
      </c>
      <c r="H1264" s="80" t="str">
        <f t="shared" si="162"/>
        <v/>
      </c>
      <c r="I1264" s="413"/>
      <c r="J1264" s="414"/>
      <c r="K1264" s="415"/>
      <c r="L1264" s="415"/>
      <c r="M1264" s="415"/>
      <c r="N1264" s="415"/>
      <c r="O1264" s="415"/>
      <c r="P1264" s="415"/>
    </row>
    <row r="1265" spans="1:16">
      <c r="A1265" s="80" t="str">
        <f t="shared" si="156"/>
        <v/>
      </c>
      <c r="B1265" s="80" t="str">
        <f t="shared" si="157"/>
        <v/>
      </c>
      <c r="C1265" s="80" t="str">
        <f t="shared" si="158"/>
        <v/>
      </c>
      <c r="D1265" s="80" t="str">
        <f t="shared" si="159"/>
        <v/>
      </c>
      <c r="E1265" s="80" t="str">
        <f t="shared" si="160"/>
        <v/>
      </c>
      <c r="F1265" s="80" t="str">
        <f t="shared" ref="F1265:H1284" si="163">IF(Cptes1="","",LEFT(Cptes1,7))</f>
        <v/>
      </c>
      <c r="G1265" s="80" t="str">
        <f t="shared" si="163"/>
        <v/>
      </c>
      <c r="H1265" s="80" t="str">
        <f t="shared" si="163"/>
        <v/>
      </c>
      <c r="I1265" s="413"/>
      <c r="J1265" s="414"/>
      <c r="K1265" s="415"/>
      <c r="L1265" s="415"/>
      <c r="M1265" s="415"/>
      <c r="N1265" s="415"/>
      <c r="O1265" s="415"/>
      <c r="P1265" s="415"/>
    </row>
    <row r="1266" spans="1:16">
      <c r="A1266" s="80" t="str">
        <f t="shared" si="156"/>
        <v/>
      </c>
      <c r="B1266" s="80" t="str">
        <f t="shared" si="157"/>
        <v/>
      </c>
      <c r="C1266" s="80" t="str">
        <f t="shared" si="158"/>
        <v/>
      </c>
      <c r="D1266" s="80" t="str">
        <f t="shared" si="159"/>
        <v/>
      </c>
      <c r="E1266" s="80" t="str">
        <f t="shared" si="160"/>
        <v/>
      </c>
      <c r="F1266" s="80" t="str">
        <f t="shared" si="163"/>
        <v/>
      </c>
      <c r="G1266" s="80" t="str">
        <f t="shared" si="163"/>
        <v/>
      </c>
      <c r="H1266" s="80" t="str">
        <f t="shared" si="163"/>
        <v/>
      </c>
      <c r="I1266" s="413"/>
      <c r="J1266" s="414"/>
      <c r="K1266" s="415"/>
      <c r="L1266" s="415"/>
      <c r="M1266" s="415"/>
      <c r="N1266" s="415"/>
      <c r="O1266" s="415"/>
      <c r="P1266" s="415"/>
    </row>
    <row r="1267" spans="1:16">
      <c r="A1267" s="80" t="str">
        <f t="shared" si="156"/>
        <v/>
      </c>
      <c r="B1267" s="80" t="str">
        <f t="shared" si="157"/>
        <v/>
      </c>
      <c r="C1267" s="80" t="str">
        <f t="shared" si="158"/>
        <v/>
      </c>
      <c r="D1267" s="80" t="str">
        <f t="shared" si="159"/>
        <v/>
      </c>
      <c r="E1267" s="80" t="str">
        <f t="shared" si="160"/>
        <v/>
      </c>
      <c r="F1267" s="80" t="str">
        <f t="shared" si="163"/>
        <v/>
      </c>
      <c r="G1267" s="80" t="str">
        <f t="shared" si="163"/>
        <v/>
      </c>
      <c r="H1267" s="80" t="str">
        <f t="shared" si="163"/>
        <v/>
      </c>
      <c r="I1267" s="413"/>
      <c r="J1267" s="414"/>
      <c r="K1267" s="415"/>
      <c r="L1267" s="415"/>
      <c r="M1267" s="415"/>
      <c r="N1267" s="415"/>
      <c r="O1267" s="415"/>
      <c r="P1267" s="415"/>
    </row>
    <row r="1268" spans="1:16">
      <c r="A1268" s="80" t="str">
        <f t="shared" si="156"/>
        <v/>
      </c>
      <c r="B1268" s="80" t="str">
        <f t="shared" si="157"/>
        <v/>
      </c>
      <c r="C1268" s="80" t="str">
        <f t="shared" si="158"/>
        <v/>
      </c>
      <c r="D1268" s="80" t="str">
        <f t="shared" si="159"/>
        <v/>
      </c>
      <c r="E1268" s="80" t="str">
        <f t="shared" si="160"/>
        <v/>
      </c>
      <c r="F1268" s="80" t="str">
        <f t="shared" si="163"/>
        <v/>
      </c>
      <c r="G1268" s="80" t="str">
        <f t="shared" si="163"/>
        <v/>
      </c>
      <c r="H1268" s="80" t="str">
        <f t="shared" si="163"/>
        <v/>
      </c>
      <c r="I1268" s="413"/>
      <c r="J1268" s="414"/>
      <c r="K1268" s="415"/>
      <c r="L1268" s="415"/>
      <c r="M1268" s="415"/>
      <c r="N1268" s="415"/>
      <c r="O1268" s="415"/>
      <c r="P1268" s="415"/>
    </row>
    <row r="1269" spans="1:16">
      <c r="A1269" s="80" t="str">
        <f t="shared" si="156"/>
        <v/>
      </c>
      <c r="B1269" s="80" t="str">
        <f t="shared" si="157"/>
        <v/>
      </c>
      <c r="C1269" s="80" t="str">
        <f t="shared" si="158"/>
        <v/>
      </c>
      <c r="D1269" s="80" t="str">
        <f t="shared" si="159"/>
        <v/>
      </c>
      <c r="E1269" s="80" t="str">
        <f t="shared" si="160"/>
        <v/>
      </c>
      <c r="F1269" s="80" t="str">
        <f t="shared" si="163"/>
        <v/>
      </c>
      <c r="G1269" s="80" t="str">
        <f t="shared" si="163"/>
        <v/>
      </c>
      <c r="H1269" s="80" t="str">
        <f t="shared" si="163"/>
        <v/>
      </c>
      <c r="I1269" s="413"/>
      <c r="J1269" s="414"/>
      <c r="K1269" s="415"/>
      <c r="L1269" s="415"/>
      <c r="M1269" s="415"/>
      <c r="N1269" s="415"/>
      <c r="O1269" s="415"/>
      <c r="P1269" s="415"/>
    </row>
    <row r="1270" spans="1:16">
      <c r="A1270" s="80" t="str">
        <f t="shared" si="156"/>
        <v/>
      </c>
      <c r="B1270" s="80" t="str">
        <f t="shared" si="157"/>
        <v/>
      </c>
      <c r="C1270" s="80" t="str">
        <f t="shared" si="158"/>
        <v/>
      </c>
      <c r="D1270" s="80" t="str">
        <f t="shared" si="159"/>
        <v/>
      </c>
      <c r="E1270" s="80" t="str">
        <f t="shared" si="160"/>
        <v/>
      </c>
      <c r="F1270" s="80" t="str">
        <f t="shared" si="163"/>
        <v/>
      </c>
      <c r="G1270" s="80" t="str">
        <f t="shared" si="163"/>
        <v/>
      </c>
      <c r="H1270" s="80" t="str">
        <f t="shared" si="163"/>
        <v/>
      </c>
      <c r="I1270" s="413"/>
      <c r="J1270" s="414"/>
      <c r="K1270" s="415"/>
      <c r="L1270" s="415"/>
      <c r="M1270" s="415"/>
      <c r="N1270" s="415"/>
      <c r="O1270" s="415"/>
      <c r="P1270" s="415"/>
    </row>
    <row r="1271" spans="1:16">
      <c r="A1271" s="80" t="str">
        <f t="shared" si="156"/>
        <v/>
      </c>
      <c r="B1271" s="80" t="str">
        <f t="shared" si="157"/>
        <v/>
      </c>
      <c r="C1271" s="80" t="str">
        <f t="shared" si="158"/>
        <v/>
      </c>
      <c r="D1271" s="80" t="str">
        <f t="shared" si="159"/>
        <v/>
      </c>
      <c r="E1271" s="80" t="str">
        <f t="shared" si="160"/>
        <v/>
      </c>
      <c r="F1271" s="80" t="str">
        <f t="shared" si="163"/>
        <v/>
      </c>
      <c r="G1271" s="80" t="str">
        <f t="shared" si="163"/>
        <v/>
      </c>
      <c r="H1271" s="80" t="str">
        <f t="shared" si="163"/>
        <v/>
      </c>
      <c r="I1271" s="413"/>
      <c r="J1271" s="414"/>
      <c r="K1271" s="415"/>
      <c r="L1271" s="415"/>
      <c r="M1271" s="415"/>
      <c r="N1271" s="415"/>
      <c r="O1271" s="415"/>
      <c r="P1271" s="415"/>
    </row>
    <row r="1272" spans="1:16">
      <c r="A1272" s="80" t="str">
        <f t="shared" si="156"/>
        <v/>
      </c>
      <c r="B1272" s="80" t="str">
        <f t="shared" si="157"/>
        <v/>
      </c>
      <c r="C1272" s="80" t="str">
        <f t="shared" si="158"/>
        <v/>
      </c>
      <c r="D1272" s="80" t="str">
        <f t="shared" si="159"/>
        <v/>
      </c>
      <c r="E1272" s="80" t="str">
        <f t="shared" si="160"/>
        <v/>
      </c>
      <c r="F1272" s="80" t="str">
        <f t="shared" si="163"/>
        <v/>
      </c>
      <c r="G1272" s="80" t="str">
        <f t="shared" si="163"/>
        <v/>
      </c>
      <c r="H1272" s="80" t="str">
        <f t="shared" si="163"/>
        <v/>
      </c>
      <c r="I1272" s="413"/>
      <c r="J1272" s="414"/>
      <c r="K1272" s="415"/>
      <c r="L1272" s="415"/>
      <c r="M1272" s="415"/>
      <c r="N1272" s="415"/>
      <c r="O1272" s="415"/>
      <c r="P1272" s="415"/>
    </row>
    <row r="1273" spans="1:16">
      <c r="A1273" s="80" t="str">
        <f t="shared" si="156"/>
        <v/>
      </c>
      <c r="B1273" s="80" t="str">
        <f t="shared" si="157"/>
        <v/>
      </c>
      <c r="C1273" s="80" t="str">
        <f t="shared" si="158"/>
        <v/>
      </c>
      <c r="D1273" s="80" t="str">
        <f t="shared" si="159"/>
        <v/>
      </c>
      <c r="E1273" s="80" t="str">
        <f t="shared" si="160"/>
        <v/>
      </c>
      <c r="F1273" s="80" t="str">
        <f t="shared" si="163"/>
        <v/>
      </c>
      <c r="G1273" s="80" t="str">
        <f t="shared" si="163"/>
        <v/>
      </c>
      <c r="H1273" s="80" t="str">
        <f t="shared" si="163"/>
        <v/>
      </c>
      <c r="I1273" s="413"/>
      <c r="J1273" s="414"/>
      <c r="K1273" s="415"/>
      <c r="L1273" s="415"/>
      <c r="M1273" s="415"/>
      <c r="N1273" s="415"/>
      <c r="O1273" s="415"/>
      <c r="P1273" s="415"/>
    </row>
    <row r="1274" spans="1:16">
      <c r="A1274" s="80" t="str">
        <f t="shared" si="156"/>
        <v/>
      </c>
      <c r="B1274" s="80" t="str">
        <f t="shared" si="157"/>
        <v/>
      </c>
      <c r="C1274" s="80" t="str">
        <f t="shared" si="158"/>
        <v/>
      </c>
      <c r="D1274" s="80" t="str">
        <f t="shared" si="159"/>
        <v/>
      </c>
      <c r="E1274" s="80" t="str">
        <f t="shared" si="160"/>
        <v/>
      </c>
      <c r="F1274" s="80" t="str">
        <f t="shared" si="163"/>
        <v/>
      </c>
      <c r="G1274" s="80" t="str">
        <f t="shared" si="163"/>
        <v/>
      </c>
      <c r="H1274" s="80" t="str">
        <f t="shared" si="163"/>
        <v/>
      </c>
      <c r="I1274" s="413"/>
      <c r="J1274" s="414"/>
      <c r="K1274" s="415"/>
      <c r="L1274" s="415"/>
      <c r="M1274" s="415"/>
      <c r="N1274" s="415"/>
      <c r="O1274" s="415"/>
      <c r="P1274" s="415"/>
    </row>
    <row r="1275" spans="1:16">
      <c r="A1275" s="80" t="str">
        <f t="shared" si="156"/>
        <v/>
      </c>
      <c r="B1275" s="80" t="str">
        <f t="shared" si="157"/>
        <v/>
      </c>
      <c r="C1275" s="80" t="str">
        <f t="shared" si="158"/>
        <v/>
      </c>
      <c r="D1275" s="80" t="str">
        <f t="shared" si="159"/>
        <v/>
      </c>
      <c r="E1275" s="80" t="str">
        <f t="shared" si="160"/>
        <v/>
      </c>
      <c r="F1275" s="80" t="str">
        <f t="shared" si="163"/>
        <v/>
      </c>
      <c r="G1275" s="80" t="str">
        <f t="shared" si="163"/>
        <v/>
      </c>
      <c r="H1275" s="80" t="str">
        <f t="shared" si="163"/>
        <v/>
      </c>
      <c r="I1275" s="413"/>
      <c r="J1275" s="414"/>
      <c r="K1275" s="415"/>
      <c r="L1275" s="415"/>
      <c r="M1275" s="415"/>
      <c r="N1275" s="415"/>
      <c r="O1275" s="415"/>
      <c r="P1275" s="415"/>
    </row>
    <row r="1276" spans="1:16">
      <c r="A1276" s="80" t="str">
        <f t="shared" si="156"/>
        <v/>
      </c>
      <c r="B1276" s="80" t="str">
        <f t="shared" si="157"/>
        <v/>
      </c>
      <c r="C1276" s="80" t="str">
        <f t="shared" si="158"/>
        <v/>
      </c>
      <c r="D1276" s="80" t="str">
        <f t="shared" si="159"/>
        <v/>
      </c>
      <c r="E1276" s="80" t="str">
        <f t="shared" si="160"/>
        <v/>
      </c>
      <c r="F1276" s="80" t="str">
        <f t="shared" si="163"/>
        <v/>
      </c>
      <c r="G1276" s="80" t="str">
        <f t="shared" si="163"/>
        <v/>
      </c>
      <c r="H1276" s="80" t="str">
        <f t="shared" si="163"/>
        <v/>
      </c>
      <c r="I1276" s="413"/>
      <c r="J1276" s="414"/>
      <c r="K1276" s="415"/>
      <c r="L1276" s="415"/>
      <c r="M1276" s="415"/>
      <c r="N1276" s="415"/>
      <c r="O1276" s="415"/>
      <c r="P1276" s="415"/>
    </row>
    <row r="1277" spans="1:16">
      <c r="A1277" s="80" t="str">
        <f t="shared" si="156"/>
        <v/>
      </c>
      <c r="B1277" s="80" t="str">
        <f t="shared" si="157"/>
        <v/>
      </c>
      <c r="C1277" s="80" t="str">
        <f t="shared" si="158"/>
        <v/>
      </c>
      <c r="D1277" s="80" t="str">
        <f t="shared" si="159"/>
        <v/>
      </c>
      <c r="E1277" s="80" t="str">
        <f t="shared" si="160"/>
        <v/>
      </c>
      <c r="F1277" s="80" t="str">
        <f t="shared" si="163"/>
        <v/>
      </c>
      <c r="G1277" s="80" t="str">
        <f t="shared" si="163"/>
        <v/>
      </c>
      <c r="H1277" s="80" t="str">
        <f t="shared" si="163"/>
        <v/>
      </c>
      <c r="I1277" s="413"/>
      <c r="J1277" s="414"/>
      <c r="K1277" s="415"/>
      <c r="L1277" s="415"/>
      <c r="M1277" s="415"/>
      <c r="N1277" s="415"/>
      <c r="O1277" s="415"/>
      <c r="P1277" s="415"/>
    </row>
    <row r="1278" spans="1:16">
      <c r="A1278" s="80" t="str">
        <f t="shared" si="156"/>
        <v/>
      </c>
      <c r="B1278" s="80" t="str">
        <f t="shared" si="157"/>
        <v/>
      </c>
      <c r="C1278" s="80" t="str">
        <f t="shared" si="158"/>
        <v/>
      </c>
      <c r="D1278" s="80" t="str">
        <f t="shared" si="159"/>
        <v/>
      </c>
      <c r="E1278" s="80" t="str">
        <f t="shared" si="160"/>
        <v/>
      </c>
      <c r="F1278" s="80" t="str">
        <f t="shared" si="163"/>
        <v/>
      </c>
      <c r="G1278" s="80" t="str">
        <f t="shared" si="163"/>
        <v/>
      </c>
      <c r="H1278" s="80" t="str">
        <f t="shared" si="163"/>
        <v/>
      </c>
      <c r="I1278" s="413"/>
      <c r="J1278" s="414"/>
      <c r="K1278" s="415"/>
      <c r="L1278" s="415"/>
      <c r="M1278" s="415"/>
      <c r="N1278" s="415"/>
      <c r="O1278" s="415"/>
      <c r="P1278" s="415"/>
    </row>
    <row r="1279" spans="1:16">
      <c r="A1279" s="80" t="str">
        <f t="shared" si="156"/>
        <v/>
      </c>
      <c r="B1279" s="80" t="str">
        <f t="shared" si="157"/>
        <v/>
      </c>
      <c r="C1279" s="80" t="str">
        <f t="shared" si="158"/>
        <v/>
      </c>
      <c r="D1279" s="80" t="str">
        <f t="shared" si="159"/>
        <v/>
      </c>
      <c r="E1279" s="80" t="str">
        <f t="shared" si="160"/>
        <v/>
      </c>
      <c r="F1279" s="80" t="str">
        <f t="shared" si="163"/>
        <v/>
      </c>
      <c r="G1279" s="80" t="str">
        <f t="shared" si="163"/>
        <v/>
      </c>
      <c r="H1279" s="80" t="str">
        <f t="shared" si="163"/>
        <v/>
      </c>
      <c r="I1279" s="413"/>
      <c r="J1279" s="414"/>
      <c r="K1279" s="415"/>
      <c r="L1279" s="415"/>
      <c r="M1279" s="415"/>
      <c r="N1279" s="415"/>
      <c r="O1279" s="415"/>
      <c r="P1279" s="415"/>
    </row>
    <row r="1280" spans="1:16">
      <c r="A1280" s="80" t="str">
        <f t="shared" si="156"/>
        <v/>
      </c>
      <c r="B1280" s="80" t="str">
        <f t="shared" si="157"/>
        <v/>
      </c>
      <c r="C1280" s="80" t="str">
        <f t="shared" si="158"/>
        <v/>
      </c>
      <c r="D1280" s="80" t="str">
        <f t="shared" si="159"/>
        <v/>
      </c>
      <c r="E1280" s="80" t="str">
        <f t="shared" si="160"/>
        <v/>
      </c>
      <c r="F1280" s="80" t="str">
        <f t="shared" si="163"/>
        <v/>
      </c>
      <c r="G1280" s="80" t="str">
        <f t="shared" si="163"/>
        <v/>
      </c>
      <c r="H1280" s="80" t="str">
        <f t="shared" si="163"/>
        <v/>
      </c>
      <c r="I1280" s="413"/>
      <c r="J1280" s="414"/>
      <c r="K1280" s="415"/>
      <c r="L1280" s="415"/>
      <c r="M1280" s="415"/>
      <c r="N1280" s="415"/>
      <c r="O1280" s="415"/>
      <c r="P1280" s="415"/>
    </row>
    <row r="1281" spans="1:16">
      <c r="A1281" s="80" t="str">
        <f t="shared" si="156"/>
        <v/>
      </c>
      <c r="B1281" s="80" t="str">
        <f t="shared" si="157"/>
        <v/>
      </c>
      <c r="C1281" s="80" t="str">
        <f t="shared" si="158"/>
        <v/>
      </c>
      <c r="D1281" s="80" t="str">
        <f t="shared" si="159"/>
        <v/>
      </c>
      <c r="E1281" s="80" t="str">
        <f t="shared" si="160"/>
        <v/>
      </c>
      <c r="F1281" s="80" t="str">
        <f t="shared" si="163"/>
        <v/>
      </c>
      <c r="G1281" s="80" t="str">
        <f t="shared" si="163"/>
        <v/>
      </c>
      <c r="H1281" s="80" t="str">
        <f t="shared" si="163"/>
        <v/>
      </c>
      <c r="I1281" s="413"/>
      <c r="J1281" s="414"/>
      <c r="K1281" s="415"/>
      <c r="L1281" s="415"/>
      <c r="M1281" s="415"/>
      <c r="N1281" s="415"/>
      <c r="O1281" s="415"/>
      <c r="P1281" s="415"/>
    </row>
    <row r="1282" spans="1:16">
      <c r="A1282" s="80" t="str">
        <f t="shared" si="156"/>
        <v/>
      </c>
      <c r="B1282" s="80" t="str">
        <f t="shared" si="157"/>
        <v/>
      </c>
      <c r="C1282" s="80" t="str">
        <f t="shared" si="158"/>
        <v/>
      </c>
      <c r="D1282" s="80" t="str">
        <f t="shared" si="159"/>
        <v/>
      </c>
      <c r="E1282" s="80" t="str">
        <f t="shared" si="160"/>
        <v/>
      </c>
      <c r="F1282" s="80" t="str">
        <f t="shared" si="163"/>
        <v/>
      </c>
      <c r="G1282" s="80" t="str">
        <f t="shared" si="163"/>
        <v/>
      </c>
      <c r="H1282" s="80" t="str">
        <f t="shared" si="163"/>
        <v/>
      </c>
      <c r="I1282" s="413"/>
      <c r="J1282" s="414"/>
      <c r="K1282" s="415"/>
      <c r="L1282" s="415"/>
      <c r="M1282" s="415"/>
      <c r="N1282" s="415"/>
      <c r="O1282" s="415"/>
      <c r="P1282" s="415"/>
    </row>
    <row r="1283" spans="1:16">
      <c r="A1283" s="80" t="str">
        <f t="shared" si="156"/>
        <v/>
      </c>
      <c r="B1283" s="80" t="str">
        <f t="shared" si="157"/>
        <v/>
      </c>
      <c r="C1283" s="80" t="str">
        <f t="shared" si="158"/>
        <v/>
      </c>
      <c r="D1283" s="80" t="str">
        <f t="shared" si="159"/>
        <v/>
      </c>
      <c r="E1283" s="80" t="str">
        <f t="shared" si="160"/>
        <v/>
      </c>
      <c r="F1283" s="80" t="str">
        <f t="shared" si="163"/>
        <v/>
      </c>
      <c r="G1283" s="80" t="str">
        <f t="shared" si="163"/>
        <v/>
      </c>
      <c r="H1283" s="80" t="str">
        <f t="shared" si="163"/>
        <v/>
      </c>
      <c r="I1283" s="413"/>
      <c r="J1283" s="414"/>
      <c r="K1283" s="415"/>
      <c r="L1283" s="415"/>
      <c r="M1283" s="415"/>
      <c r="N1283" s="415"/>
      <c r="O1283" s="415"/>
      <c r="P1283" s="415"/>
    </row>
    <row r="1284" spans="1:16">
      <c r="A1284" s="80" t="str">
        <f t="shared" si="156"/>
        <v/>
      </c>
      <c r="B1284" s="80" t="str">
        <f t="shared" si="157"/>
        <v/>
      </c>
      <c r="C1284" s="80" t="str">
        <f t="shared" si="158"/>
        <v/>
      </c>
      <c r="D1284" s="80" t="str">
        <f t="shared" si="159"/>
        <v/>
      </c>
      <c r="E1284" s="80" t="str">
        <f t="shared" si="160"/>
        <v/>
      </c>
      <c r="F1284" s="80" t="str">
        <f t="shared" si="163"/>
        <v/>
      </c>
      <c r="G1284" s="80" t="str">
        <f t="shared" si="163"/>
        <v/>
      </c>
      <c r="H1284" s="80" t="str">
        <f t="shared" si="163"/>
        <v/>
      </c>
      <c r="I1284" s="413"/>
      <c r="J1284" s="414"/>
      <c r="K1284" s="415"/>
      <c r="L1284" s="415"/>
      <c r="M1284" s="415"/>
      <c r="N1284" s="415"/>
      <c r="O1284" s="415"/>
      <c r="P1284" s="415"/>
    </row>
    <row r="1285" spans="1:16">
      <c r="A1285" s="80" t="str">
        <f t="shared" ref="A1285:A1348" si="164">IF(Cptes1="","",LEFT(Cptes1,2))</f>
        <v/>
      </c>
      <c r="B1285" s="80" t="str">
        <f t="shared" ref="B1285:B1348" si="165">IF(Cptes1="","",LEFT(Cptes1,3))</f>
        <v/>
      </c>
      <c r="C1285" s="80" t="str">
        <f t="shared" ref="C1285:C1348" si="166">IF(Cptes1="","",LEFT(Cptes1,4))</f>
        <v/>
      </c>
      <c r="D1285" s="80" t="str">
        <f t="shared" ref="D1285:D1348" si="167">IF(Cptes1="","",LEFT(Cptes1,5))</f>
        <v/>
      </c>
      <c r="E1285" s="80" t="str">
        <f t="shared" ref="E1285:E1348" si="168">IF(Cptes1="","",LEFT(Cptes1,6))</f>
        <v/>
      </c>
      <c r="F1285" s="80" t="str">
        <f t="shared" ref="F1285:H1304" si="169">IF(Cptes1="","",LEFT(Cptes1,7))</f>
        <v/>
      </c>
      <c r="G1285" s="80" t="str">
        <f t="shared" si="169"/>
        <v/>
      </c>
      <c r="H1285" s="80" t="str">
        <f t="shared" si="169"/>
        <v/>
      </c>
      <c r="I1285" s="413"/>
      <c r="J1285" s="414"/>
      <c r="K1285" s="415"/>
      <c r="L1285" s="415"/>
      <c r="M1285" s="415"/>
      <c r="N1285" s="415"/>
      <c r="O1285" s="415"/>
      <c r="P1285" s="415"/>
    </row>
    <row r="1286" spans="1:16">
      <c r="A1286" s="80" t="str">
        <f t="shared" si="164"/>
        <v/>
      </c>
      <c r="B1286" s="80" t="str">
        <f t="shared" si="165"/>
        <v/>
      </c>
      <c r="C1286" s="80" t="str">
        <f t="shared" si="166"/>
        <v/>
      </c>
      <c r="D1286" s="80" t="str">
        <f t="shared" si="167"/>
        <v/>
      </c>
      <c r="E1286" s="80" t="str">
        <f t="shared" si="168"/>
        <v/>
      </c>
      <c r="F1286" s="80" t="str">
        <f t="shared" si="169"/>
        <v/>
      </c>
      <c r="G1286" s="80" t="str">
        <f t="shared" si="169"/>
        <v/>
      </c>
      <c r="H1286" s="80" t="str">
        <f t="shared" si="169"/>
        <v/>
      </c>
      <c r="I1286" s="413"/>
      <c r="J1286" s="414"/>
      <c r="K1286" s="415"/>
      <c r="L1286" s="415"/>
      <c r="M1286" s="415"/>
      <c r="N1286" s="415"/>
      <c r="O1286" s="415"/>
      <c r="P1286" s="415"/>
    </row>
    <row r="1287" spans="1:16">
      <c r="A1287" s="80" t="str">
        <f t="shared" si="164"/>
        <v/>
      </c>
      <c r="B1287" s="80" t="str">
        <f t="shared" si="165"/>
        <v/>
      </c>
      <c r="C1287" s="80" t="str">
        <f t="shared" si="166"/>
        <v/>
      </c>
      <c r="D1287" s="80" t="str">
        <f t="shared" si="167"/>
        <v/>
      </c>
      <c r="E1287" s="80" t="str">
        <f t="shared" si="168"/>
        <v/>
      </c>
      <c r="F1287" s="80" t="str">
        <f t="shared" si="169"/>
        <v/>
      </c>
      <c r="G1287" s="80" t="str">
        <f t="shared" si="169"/>
        <v/>
      </c>
      <c r="H1287" s="80" t="str">
        <f t="shared" si="169"/>
        <v/>
      </c>
      <c r="I1287" s="413"/>
      <c r="J1287" s="414"/>
      <c r="K1287" s="415"/>
      <c r="L1287" s="415"/>
      <c r="M1287" s="415"/>
      <c r="N1287" s="415"/>
      <c r="O1287" s="415"/>
      <c r="P1287" s="415"/>
    </row>
    <row r="1288" spans="1:16">
      <c r="A1288" s="80" t="str">
        <f t="shared" si="164"/>
        <v/>
      </c>
      <c r="B1288" s="80" t="str">
        <f t="shared" si="165"/>
        <v/>
      </c>
      <c r="C1288" s="80" t="str">
        <f t="shared" si="166"/>
        <v/>
      </c>
      <c r="D1288" s="80" t="str">
        <f t="shared" si="167"/>
        <v/>
      </c>
      <c r="E1288" s="80" t="str">
        <f t="shared" si="168"/>
        <v/>
      </c>
      <c r="F1288" s="80" t="str">
        <f t="shared" si="169"/>
        <v/>
      </c>
      <c r="G1288" s="80" t="str">
        <f t="shared" si="169"/>
        <v/>
      </c>
      <c r="H1288" s="80" t="str">
        <f t="shared" si="169"/>
        <v/>
      </c>
      <c r="I1288" s="413"/>
      <c r="J1288" s="414"/>
      <c r="K1288" s="415"/>
      <c r="L1288" s="415"/>
      <c r="M1288" s="415"/>
      <c r="N1288" s="415"/>
      <c r="O1288" s="415"/>
      <c r="P1288" s="415"/>
    </row>
    <row r="1289" spans="1:16">
      <c r="A1289" s="80" t="str">
        <f t="shared" si="164"/>
        <v/>
      </c>
      <c r="B1289" s="80" t="str">
        <f t="shared" si="165"/>
        <v/>
      </c>
      <c r="C1289" s="80" t="str">
        <f t="shared" si="166"/>
        <v/>
      </c>
      <c r="D1289" s="80" t="str">
        <f t="shared" si="167"/>
        <v/>
      </c>
      <c r="E1289" s="80" t="str">
        <f t="shared" si="168"/>
        <v/>
      </c>
      <c r="F1289" s="80" t="str">
        <f t="shared" si="169"/>
        <v/>
      </c>
      <c r="G1289" s="80" t="str">
        <f t="shared" si="169"/>
        <v/>
      </c>
      <c r="H1289" s="80" t="str">
        <f t="shared" si="169"/>
        <v/>
      </c>
      <c r="I1289" s="413"/>
      <c r="J1289" s="414"/>
      <c r="K1289" s="415"/>
      <c r="L1289" s="415"/>
      <c r="M1289" s="415"/>
      <c r="N1289" s="415"/>
      <c r="O1289" s="415"/>
      <c r="P1289" s="415"/>
    </row>
    <row r="1290" spans="1:16">
      <c r="A1290" s="80" t="str">
        <f t="shared" si="164"/>
        <v/>
      </c>
      <c r="B1290" s="80" t="str">
        <f t="shared" si="165"/>
        <v/>
      </c>
      <c r="C1290" s="80" t="str">
        <f t="shared" si="166"/>
        <v/>
      </c>
      <c r="D1290" s="80" t="str">
        <f t="shared" si="167"/>
        <v/>
      </c>
      <c r="E1290" s="80" t="str">
        <f t="shared" si="168"/>
        <v/>
      </c>
      <c r="F1290" s="80" t="str">
        <f t="shared" si="169"/>
        <v/>
      </c>
      <c r="G1290" s="80" t="str">
        <f t="shared" si="169"/>
        <v/>
      </c>
      <c r="H1290" s="80" t="str">
        <f t="shared" si="169"/>
        <v/>
      </c>
      <c r="I1290" s="413"/>
      <c r="J1290" s="414"/>
      <c r="K1290" s="415"/>
      <c r="L1290" s="415"/>
      <c r="M1290" s="415"/>
      <c r="N1290" s="415"/>
      <c r="O1290" s="415"/>
      <c r="P1290" s="415"/>
    </row>
    <row r="1291" spans="1:16">
      <c r="A1291" s="80" t="str">
        <f t="shared" si="164"/>
        <v/>
      </c>
      <c r="B1291" s="80" t="str">
        <f t="shared" si="165"/>
        <v/>
      </c>
      <c r="C1291" s="80" t="str">
        <f t="shared" si="166"/>
        <v/>
      </c>
      <c r="D1291" s="80" t="str">
        <f t="shared" si="167"/>
        <v/>
      </c>
      <c r="E1291" s="80" t="str">
        <f t="shared" si="168"/>
        <v/>
      </c>
      <c r="F1291" s="80" t="str">
        <f t="shared" si="169"/>
        <v/>
      </c>
      <c r="G1291" s="80" t="str">
        <f t="shared" si="169"/>
        <v/>
      </c>
      <c r="H1291" s="80" t="str">
        <f t="shared" si="169"/>
        <v/>
      </c>
      <c r="I1291" s="413"/>
      <c r="J1291" s="414"/>
      <c r="K1291" s="415"/>
      <c r="L1291" s="415"/>
      <c r="M1291" s="415"/>
      <c r="N1291" s="415"/>
      <c r="O1291" s="415"/>
      <c r="P1291" s="415"/>
    </row>
    <row r="1292" spans="1:16">
      <c r="A1292" s="80" t="str">
        <f t="shared" si="164"/>
        <v/>
      </c>
      <c r="B1292" s="80" t="str">
        <f t="shared" si="165"/>
        <v/>
      </c>
      <c r="C1292" s="80" t="str">
        <f t="shared" si="166"/>
        <v/>
      </c>
      <c r="D1292" s="80" t="str">
        <f t="shared" si="167"/>
        <v/>
      </c>
      <c r="E1292" s="80" t="str">
        <f t="shared" si="168"/>
        <v/>
      </c>
      <c r="F1292" s="80" t="str">
        <f t="shared" si="169"/>
        <v/>
      </c>
      <c r="G1292" s="80" t="str">
        <f t="shared" si="169"/>
        <v/>
      </c>
      <c r="H1292" s="80" t="str">
        <f t="shared" si="169"/>
        <v/>
      </c>
      <c r="I1292" s="413"/>
      <c r="J1292" s="414"/>
      <c r="K1292" s="415"/>
      <c r="L1292" s="415"/>
      <c r="M1292" s="415"/>
      <c r="N1292" s="415"/>
      <c r="O1292" s="415"/>
      <c r="P1292" s="415"/>
    </row>
    <row r="1293" spans="1:16">
      <c r="A1293" s="80" t="str">
        <f t="shared" si="164"/>
        <v/>
      </c>
      <c r="B1293" s="80" t="str">
        <f t="shared" si="165"/>
        <v/>
      </c>
      <c r="C1293" s="80" t="str">
        <f t="shared" si="166"/>
        <v/>
      </c>
      <c r="D1293" s="80" t="str">
        <f t="shared" si="167"/>
        <v/>
      </c>
      <c r="E1293" s="80" t="str">
        <f t="shared" si="168"/>
        <v/>
      </c>
      <c r="F1293" s="80" t="str">
        <f t="shared" si="169"/>
        <v/>
      </c>
      <c r="G1293" s="80" t="str">
        <f t="shared" si="169"/>
        <v/>
      </c>
      <c r="H1293" s="80" t="str">
        <f t="shared" si="169"/>
        <v/>
      </c>
      <c r="I1293" s="413"/>
      <c r="J1293" s="414"/>
      <c r="K1293" s="415"/>
      <c r="L1293" s="415"/>
      <c r="M1293" s="415"/>
      <c r="N1293" s="415"/>
      <c r="O1293" s="415"/>
      <c r="P1293" s="415"/>
    </row>
    <row r="1294" spans="1:16">
      <c r="A1294" s="80" t="str">
        <f t="shared" si="164"/>
        <v/>
      </c>
      <c r="B1294" s="80" t="str">
        <f t="shared" si="165"/>
        <v/>
      </c>
      <c r="C1294" s="80" t="str">
        <f t="shared" si="166"/>
        <v/>
      </c>
      <c r="D1294" s="80" t="str">
        <f t="shared" si="167"/>
        <v/>
      </c>
      <c r="E1294" s="80" t="str">
        <f t="shared" si="168"/>
        <v/>
      </c>
      <c r="F1294" s="80" t="str">
        <f t="shared" si="169"/>
        <v/>
      </c>
      <c r="G1294" s="80" t="str">
        <f t="shared" si="169"/>
        <v/>
      </c>
      <c r="H1294" s="80" t="str">
        <f t="shared" si="169"/>
        <v/>
      </c>
      <c r="I1294" s="413"/>
      <c r="J1294" s="414"/>
      <c r="K1294" s="415"/>
      <c r="L1294" s="415"/>
      <c r="M1294" s="415"/>
      <c r="N1294" s="415"/>
      <c r="O1294" s="415"/>
      <c r="P1294" s="415"/>
    </row>
    <row r="1295" spans="1:16">
      <c r="A1295" s="80" t="str">
        <f t="shared" si="164"/>
        <v/>
      </c>
      <c r="B1295" s="80" t="str">
        <f t="shared" si="165"/>
        <v/>
      </c>
      <c r="C1295" s="80" t="str">
        <f t="shared" si="166"/>
        <v/>
      </c>
      <c r="D1295" s="80" t="str">
        <f t="shared" si="167"/>
        <v/>
      </c>
      <c r="E1295" s="80" t="str">
        <f t="shared" si="168"/>
        <v/>
      </c>
      <c r="F1295" s="80" t="str">
        <f t="shared" si="169"/>
        <v/>
      </c>
      <c r="G1295" s="80" t="str">
        <f t="shared" si="169"/>
        <v/>
      </c>
      <c r="H1295" s="80" t="str">
        <f t="shared" si="169"/>
        <v/>
      </c>
      <c r="I1295" s="413"/>
      <c r="J1295" s="414"/>
      <c r="K1295" s="415"/>
      <c r="L1295" s="415"/>
      <c r="M1295" s="415"/>
      <c r="N1295" s="415"/>
      <c r="O1295" s="415"/>
      <c r="P1295" s="415"/>
    </row>
    <row r="1296" spans="1:16">
      <c r="A1296" s="80" t="str">
        <f t="shared" si="164"/>
        <v/>
      </c>
      <c r="B1296" s="80" t="str">
        <f t="shared" si="165"/>
        <v/>
      </c>
      <c r="C1296" s="80" t="str">
        <f t="shared" si="166"/>
        <v/>
      </c>
      <c r="D1296" s="80" t="str">
        <f t="shared" si="167"/>
        <v/>
      </c>
      <c r="E1296" s="80" t="str">
        <f t="shared" si="168"/>
        <v/>
      </c>
      <c r="F1296" s="80" t="str">
        <f t="shared" si="169"/>
        <v/>
      </c>
      <c r="G1296" s="80" t="str">
        <f t="shared" si="169"/>
        <v/>
      </c>
      <c r="H1296" s="80" t="str">
        <f t="shared" si="169"/>
        <v/>
      </c>
      <c r="I1296" s="413"/>
      <c r="J1296" s="414"/>
      <c r="K1296" s="415"/>
      <c r="L1296" s="415"/>
      <c r="M1296" s="415"/>
      <c r="N1296" s="415"/>
      <c r="O1296" s="415"/>
      <c r="P1296" s="415"/>
    </row>
    <row r="1297" spans="1:16">
      <c r="A1297" s="80" t="str">
        <f t="shared" si="164"/>
        <v/>
      </c>
      <c r="B1297" s="80" t="str">
        <f t="shared" si="165"/>
        <v/>
      </c>
      <c r="C1297" s="80" t="str">
        <f t="shared" si="166"/>
        <v/>
      </c>
      <c r="D1297" s="80" t="str">
        <f t="shared" si="167"/>
        <v/>
      </c>
      <c r="E1297" s="80" t="str">
        <f t="shared" si="168"/>
        <v/>
      </c>
      <c r="F1297" s="80" t="str">
        <f t="shared" si="169"/>
        <v/>
      </c>
      <c r="G1297" s="80" t="str">
        <f t="shared" si="169"/>
        <v/>
      </c>
      <c r="H1297" s="80" t="str">
        <f t="shared" si="169"/>
        <v/>
      </c>
      <c r="I1297" s="413"/>
      <c r="J1297" s="414"/>
      <c r="K1297" s="415"/>
      <c r="L1297" s="415"/>
      <c r="M1297" s="415"/>
      <c r="N1297" s="415"/>
      <c r="O1297" s="415"/>
      <c r="P1297" s="415"/>
    </row>
    <row r="1298" spans="1:16">
      <c r="A1298" s="80" t="str">
        <f t="shared" si="164"/>
        <v/>
      </c>
      <c r="B1298" s="80" t="str">
        <f t="shared" si="165"/>
        <v/>
      </c>
      <c r="C1298" s="80" t="str">
        <f t="shared" si="166"/>
        <v/>
      </c>
      <c r="D1298" s="80" t="str">
        <f t="shared" si="167"/>
        <v/>
      </c>
      <c r="E1298" s="80" t="str">
        <f t="shared" si="168"/>
        <v/>
      </c>
      <c r="F1298" s="80" t="str">
        <f t="shared" si="169"/>
        <v/>
      </c>
      <c r="G1298" s="80" t="str">
        <f t="shared" si="169"/>
        <v/>
      </c>
      <c r="H1298" s="80" t="str">
        <f t="shared" si="169"/>
        <v/>
      </c>
      <c r="I1298" s="413"/>
      <c r="J1298" s="414"/>
      <c r="K1298" s="415"/>
      <c r="L1298" s="415"/>
      <c r="M1298" s="415"/>
      <c r="N1298" s="415"/>
      <c r="O1298" s="415"/>
      <c r="P1298" s="415"/>
    </row>
    <row r="1299" spans="1:16">
      <c r="A1299" s="80" t="str">
        <f t="shared" si="164"/>
        <v/>
      </c>
      <c r="B1299" s="80" t="str">
        <f t="shared" si="165"/>
        <v/>
      </c>
      <c r="C1299" s="80" t="str">
        <f t="shared" si="166"/>
        <v/>
      </c>
      <c r="D1299" s="80" t="str">
        <f t="shared" si="167"/>
        <v/>
      </c>
      <c r="E1299" s="80" t="str">
        <f t="shared" si="168"/>
        <v/>
      </c>
      <c r="F1299" s="80" t="str">
        <f t="shared" si="169"/>
        <v/>
      </c>
      <c r="G1299" s="80" t="str">
        <f t="shared" si="169"/>
        <v/>
      </c>
      <c r="H1299" s="80" t="str">
        <f t="shared" si="169"/>
        <v/>
      </c>
      <c r="I1299" s="413"/>
      <c r="J1299" s="414"/>
      <c r="K1299" s="415"/>
      <c r="L1299" s="415"/>
      <c r="M1299" s="415"/>
      <c r="N1299" s="415"/>
      <c r="O1299" s="415"/>
      <c r="P1299" s="415"/>
    </row>
    <row r="1300" spans="1:16">
      <c r="A1300" s="80" t="str">
        <f t="shared" si="164"/>
        <v/>
      </c>
      <c r="B1300" s="80" t="str">
        <f t="shared" si="165"/>
        <v/>
      </c>
      <c r="C1300" s="80" t="str">
        <f t="shared" si="166"/>
        <v/>
      </c>
      <c r="D1300" s="80" t="str">
        <f t="shared" si="167"/>
        <v/>
      </c>
      <c r="E1300" s="80" t="str">
        <f t="shared" si="168"/>
        <v/>
      </c>
      <c r="F1300" s="80" t="str">
        <f t="shared" si="169"/>
        <v/>
      </c>
      <c r="G1300" s="80" t="str">
        <f t="shared" si="169"/>
        <v/>
      </c>
      <c r="H1300" s="80" t="str">
        <f t="shared" si="169"/>
        <v/>
      </c>
      <c r="I1300" s="413"/>
      <c r="J1300" s="414"/>
      <c r="K1300" s="415"/>
      <c r="L1300" s="415"/>
      <c r="M1300" s="415"/>
      <c r="N1300" s="415"/>
      <c r="O1300" s="415"/>
      <c r="P1300" s="415"/>
    </row>
    <row r="1301" spans="1:16">
      <c r="A1301" s="80" t="str">
        <f t="shared" si="164"/>
        <v/>
      </c>
      <c r="B1301" s="80" t="str">
        <f t="shared" si="165"/>
        <v/>
      </c>
      <c r="C1301" s="80" t="str">
        <f t="shared" si="166"/>
        <v/>
      </c>
      <c r="D1301" s="80" t="str">
        <f t="shared" si="167"/>
        <v/>
      </c>
      <c r="E1301" s="80" t="str">
        <f t="shared" si="168"/>
        <v/>
      </c>
      <c r="F1301" s="80" t="str">
        <f t="shared" si="169"/>
        <v/>
      </c>
      <c r="G1301" s="80" t="str">
        <f t="shared" si="169"/>
        <v/>
      </c>
      <c r="H1301" s="80" t="str">
        <f t="shared" si="169"/>
        <v/>
      </c>
      <c r="I1301" s="413"/>
      <c r="J1301" s="414"/>
      <c r="K1301" s="415"/>
      <c r="L1301" s="415"/>
      <c r="M1301" s="415"/>
      <c r="N1301" s="415"/>
      <c r="O1301" s="415"/>
      <c r="P1301" s="415"/>
    </row>
    <row r="1302" spans="1:16">
      <c r="A1302" s="80" t="str">
        <f t="shared" si="164"/>
        <v/>
      </c>
      <c r="B1302" s="80" t="str">
        <f t="shared" si="165"/>
        <v/>
      </c>
      <c r="C1302" s="80" t="str">
        <f t="shared" si="166"/>
        <v/>
      </c>
      <c r="D1302" s="80" t="str">
        <f t="shared" si="167"/>
        <v/>
      </c>
      <c r="E1302" s="80" t="str">
        <f t="shared" si="168"/>
        <v/>
      </c>
      <c r="F1302" s="80" t="str">
        <f t="shared" si="169"/>
        <v/>
      </c>
      <c r="G1302" s="80" t="str">
        <f t="shared" si="169"/>
        <v/>
      </c>
      <c r="H1302" s="80" t="str">
        <f t="shared" si="169"/>
        <v/>
      </c>
      <c r="I1302" s="413"/>
      <c r="J1302" s="414"/>
      <c r="K1302" s="415"/>
      <c r="L1302" s="415"/>
      <c r="M1302" s="415"/>
      <c r="N1302" s="415"/>
      <c r="O1302" s="415"/>
      <c r="P1302" s="415"/>
    </row>
    <row r="1303" spans="1:16">
      <c r="A1303" s="80" t="str">
        <f t="shared" si="164"/>
        <v/>
      </c>
      <c r="B1303" s="80" t="str">
        <f t="shared" si="165"/>
        <v/>
      </c>
      <c r="C1303" s="80" t="str">
        <f t="shared" si="166"/>
        <v/>
      </c>
      <c r="D1303" s="80" t="str">
        <f t="shared" si="167"/>
        <v/>
      </c>
      <c r="E1303" s="80" t="str">
        <f t="shared" si="168"/>
        <v/>
      </c>
      <c r="F1303" s="80" t="str">
        <f t="shared" si="169"/>
        <v/>
      </c>
      <c r="G1303" s="80" t="str">
        <f t="shared" si="169"/>
        <v/>
      </c>
      <c r="H1303" s="80" t="str">
        <f t="shared" si="169"/>
        <v/>
      </c>
      <c r="I1303" s="413"/>
      <c r="J1303" s="414"/>
      <c r="K1303" s="415"/>
      <c r="L1303" s="415"/>
      <c r="M1303" s="415"/>
      <c r="N1303" s="415"/>
      <c r="O1303" s="415"/>
      <c r="P1303" s="415"/>
    </row>
    <row r="1304" spans="1:16">
      <c r="A1304" s="80" t="str">
        <f t="shared" si="164"/>
        <v/>
      </c>
      <c r="B1304" s="80" t="str">
        <f t="shared" si="165"/>
        <v/>
      </c>
      <c r="C1304" s="80" t="str">
        <f t="shared" si="166"/>
        <v/>
      </c>
      <c r="D1304" s="80" t="str">
        <f t="shared" si="167"/>
        <v/>
      </c>
      <c r="E1304" s="80" t="str">
        <f t="shared" si="168"/>
        <v/>
      </c>
      <c r="F1304" s="80" t="str">
        <f t="shared" si="169"/>
        <v/>
      </c>
      <c r="G1304" s="80" t="str">
        <f t="shared" si="169"/>
        <v/>
      </c>
      <c r="H1304" s="80" t="str">
        <f t="shared" si="169"/>
        <v/>
      </c>
      <c r="I1304" s="413"/>
      <c r="J1304" s="414"/>
      <c r="K1304" s="415"/>
      <c r="L1304" s="415"/>
      <c r="M1304" s="415"/>
      <c r="N1304" s="415"/>
      <c r="O1304" s="415"/>
      <c r="P1304" s="415"/>
    </row>
    <row r="1305" spans="1:16">
      <c r="A1305" s="80" t="str">
        <f t="shared" si="164"/>
        <v/>
      </c>
      <c r="B1305" s="80" t="str">
        <f t="shared" si="165"/>
        <v/>
      </c>
      <c r="C1305" s="80" t="str">
        <f t="shared" si="166"/>
        <v/>
      </c>
      <c r="D1305" s="80" t="str">
        <f t="shared" si="167"/>
        <v/>
      </c>
      <c r="E1305" s="80" t="str">
        <f t="shared" si="168"/>
        <v/>
      </c>
      <c r="F1305" s="80" t="str">
        <f t="shared" ref="F1305:H1324" si="170">IF(Cptes1="","",LEFT(Cptes1,7))</f>
        <v/>
      </c>
      <c r="G1305" s="80" t="str">
        <f t="shared" si="170"/>
        <v/>
      </c>
      <c r="H1305" s="80" t="str">
        <f t="shared" si="170"/>
        <v/>
      </c>
      <c r="I1305" s="413"/>
      <c r="J1305" s="414"/>
      <c r="K1305" s="415"/>
      <c r="L1305" s="415"/>
      <c r="M1305" s="415"/>
      <c r="N1305" s="415"/>
      <c r="O1305" s="415"/>
      <c r="P1305" s="415"/>
    </row>
    <row r="1306" spans="1:16">
      <c r="A1306" s="80" t="str">
        <f t="shared" si="164"/>
        <v/>
      </c>
      <c r="B1306" s="80" t="str">
        <f t="shared" si="165"/>
        <v/>
      </c>
      <c r="C1306" s="80" t="str">
        <f t="shared" si="166"/>
        <v/>
      </c>
      <c r="D1306" s="80" t="str">
        <f t="shared" si="167"/>
        <v/>
      </c>
      <c r="E1306" s="80" t="str">
        <f t="shared" si="168"/>
        <v/>
      </c>
      <c r="F1306" s="80" t="str">
        <f t="shared" si="170"/>
        <v/>
      </c>
      <c r="G1306" s="80" t="str">
        <f t="shared" si="170"/>
        <v/>
      </c>
      <c r="H1306" s="80" t="str">
        <f t="shared" si="170"/>
        <v/>
      </c>
      <c r="I1306" s="413"/>
      <c r="J1306" s="414"/>
      <c r="K1306" s="415"/>
      <c r="L1306" s="415"/>
      <c r="M1306" s="415"/>
      <c r="N1306" s="415"/>
      <c r="O1306" s="415"/>
      <c r="P1306" s="415"/>
    </row>
    <row r="1307" spans="1:16">
      <c r="A1307" s="80" t="str">
        <f t="shared" si="164"/>
        <v/>
      </c>
      <c r="B1307" s="80" t="str">
        <f t="shared" si="165"/>
        <v/>
      </c>
      <c r="C1307" s="80" t="str">
        <f t="shared" si="166"/>
        <v/>
      </c>
      <c r="D1307" s="80" t="str">
        <f t="shared" si="167"/>
        <v/>
      </c>
      <c r="E1307" s="80" t="str">
        <f t="shared" si="168"/>
        <v/>
      </c>
      <c r="F1307" s="80" t="str">
        <f t="shared" si="170"/>
        <v/>
      </c>
      <c r="G1307" s="80" t="str">
        <f t="shared" si="170"/>
        <v/>
      </c>
      <c r="H1307" s="80" t="str">
        <f t="shared" si="170"/>
        <v/>
      </c>
      <c r="I1307" s="413"/>
      <c r="J1307" s="414"/>
      <c r="K1307" s="415"/>
      <c r="L1307" s="415"/>
      <c r="M1307" s="415"/>
      <c r="N1307" s="415"/>
      <c r="O1307" s="415"/>
      <c r="P1307" s="415"/>
    </row>
    <row r="1308" spans="1:16">
      <c r="A1308" s="80" t="str">
        <f t="shared" si="164"/>
        <v/>
      </c>
      <c r="B1308" s="80" t="str">
        <f t="shared" si="165"/>
        <v/>
      </c>
      <c r="C1308" s="80" t="str">
        <f t="shared" si="166"/>
        <v/>
      </c>
      <c r="D1308" s="80" t="str">
        <f t="shared" si="167"/>
        <v/>
      </c>
      <c r="E1308" s="80" t="str">
        <f t="shared" si="168"/>
        <v/>
      </c>
      <c r="F1308" s="80" t="str">
        <f t="shared" si="170"/>
        <v/>
      </c>
      <c r="G1308" s="80" t="str">
        <f t="shared" si="170"/>
        <v/>
      </c>
      <c r="H1308" s="80" t="str">
        <f t="shared" si="170"/>
        <v/>
      </c>
      <c r="I1308" s="413"/>
      <c r="J1308" s="414"/>
      <c r="K1308" s="415"/>
      <c r="L1308" s="415"/>
      <c r="M1308" s="415"/>
      <c r="N1308" s="415"/>
      <c r="O1308" s="415"/>
      <c r="P1308" s="415"/>
    </row>
    <row r="1309" spans="1:16">
      <c r="A1309" s="80" t="str">
        <f t="shared" si="164"/>
        <v/>
      </c>
      <c r="B1309" s="80" t="str">
        <f t="shared" si="165"/>
        <v/>
      </c>
      <c r="C1309" s="80" t="str">
        <f t="shared" si="166"/>
        <v/>
      </c>
      <c r="D1309" s="80" t="str">
        <f t="shared" si="167"/>
        <v/>
      </c>
      <c r="E1309" s="80" t="str">
        <f t="shared" si="168"/>
        <v/>
      </c>
      <c r="F1309" s="80" t="str">
        <f t="shared" si="170"/>
        <v/>
      </c>
      <c r="G1309" s="80" t="str">
        <f t="shared" si="170"/>
        <v/>
      </c>
      <c r="H1309" s="80" t="str">
        <f t="shared" si="170"/>
        <v/>
      </c>
      <c r="I1309" s="413"/>
      <c r="J1309" s="414"/>
      <c r="K1309" s="415"/>
      <c r="L1309" s="415"/>
      <c r="M1309" s="415"/>
      <c r="N1309" s="415"/>
      <c r="O1309" s="415"/>
      <c r="P1309" s="415"/>
    </row>
    <row r="1310" spans="1:16">
      <c r="A1310" s="80" t="str">
        <f t="shared" si="164"/>
        <v/>
      </c>
      <c r="B1310" s="80" t="str">
        <f t="shared" si="165"/>
        <v/>
      </c>
      <c r="C1310" s="80" t="str">
        <f t="shared" si="166"/>
        <v/>
      </c>
      <c r="D1310" s="80" t="str">
        <f t="shared" si="167"/>
        <v/>
      </c>
      <c r="E1310" s="80" t="str">
        <f t="shared" si="168"/>
        <v/>
      </c>
      <c r="F1310" s="80" t="str">
        <f t="shared" si="170"/>
        <v/>
      </c>
      <c r="G1310" s="80" t="str">
        <f t="shared" si="170"/>
        <v/>
      </c>
      <c r="H1310" s="80" t="str">
        <f t="shared" si="170"/>
        <v/>
      </c>
      <c r="I1310" s="413"/>
      <c r="J1310" s="414"/>
      <c r="K1310" s="415"/>
      <c r="L1310" s="415"/>
      <c r="M1310" s="415"/>
      <c r="N1310" s="415"/>
      <c r="O1310" s="415"/>
      <c r="P1310" s="415"/>
    </row>
    <row r="1311" spans="1:16">
      <c r="A1311" s="80" t="str">
        <f t="shared" si="164"/>
        <v/>
      </c>
      <c r="B1311" s="80" t="str">
        <f t="shared" si="165"/>
        <v/>
      </c>
      <c r="C1311" s="80" t="str">
        <f t="shared" si="166"/>
        <v/>
      </c>
      <c r="D1311" s="80" t="str">
        <f t="shared" si="167"/>
        <v/>
      </c>
      <c r="E1311" s="80" t="str">
        <f t="shared" si="168"/>
        <v/>
      </c>
      <c r="F1311" s="80" t="str">
        <f t="shared" si="170"/>
        <v/>
      </c>
      <c r="G1311" s="80" t="str">
        <f t="shared" si="170"/>
        <v/>
      </c>
      <c r="H1311" s="80" t="str">
        <f t="shared" si="170"/>
        <v/>
      </c>
      <c r="I1311" s="413"/>
      <c r="J1311" s="414"/>
      <c r="K1311" s="415"/>
      <c r="L1311" s="415"/>
      <c r="M1311" s="415"/>
      <c r="N1311" s="415"/>
      <c r="O1311" s="415"/>
      <c r="P1311" s="415"/>
    </row>
    <row r="1312" spans="1:16">
      <c r="A1312" s="80" t="str">
        <f t="shared" si="164"/>
        <v/>
      </c>
      <c r="B1312" s="80" t="str">
        <f t="shared" si="165"/>
        <v/>
      </c>
      <c r="C1312" s="80" t="str">
        <f t="shared" si="166"/>
        <v/>
      </c>
      <c r="D1312" s="80" t="str">
        <f t="shared" si="167"/>
        <v/>
      </c>
      <c r="E1312" s="80" t="str">
        <f t="shared" si="168"/>
        <v/>
      </c>
      <c r="F1312" s="80" t="str">
        <f t="shared" si="170"/>
        <v/>
      </c>
      <c r="G1312" s="80" t="str">
        <f t="shared" si="170"/>
        <v/>
      </c>
      <c r="H1312" s="80" t="str">
        <f t="shared" si="170"/>
        <v/>
      </c>
      <c r="I1312" s="413"/>
      <c r="J1312" s="414"/>
      <c r="K1312" s="415"/>
      <c r="L1312" s="415"/>
      <c r="M1312" s="415"/>
      <c r="N1312" s="415"/>
      <c r="O1312" s="415"/>
      <c r="P1312" s="415"/>
    </row>
    <row r="1313" spans="1:16">
      <c r="A1313" s="80" t="str">
        <f t="shared" si="164"/>
        <v/>
      </c>
      <c r="B1313" s="80" t="str">
        <f t="shared" si="165"/>
        <v/>
      </c>
      <c r="C1313" s="80" t="str">
        <f t="shared" si="166"/>
        <v/>
      </c>
      <c r="D1313" s="80" t="str">
        <f t="shared" si="167"/>
        <v/>
      </c>
      <c r="E1313" s="80" t="str">
        <f t="shared" si="168"/>
        <v/>
      </c>
      <c r="F1313" s="80" t="str">
        <f t="shared" si="170"/>
        <v/>
      </c>
      <c r="G1313" s="80" t="str">
        <f t="shared" si="170"/>
        <v/>
      </c>
      <c r="H1313" s="80" t="str">
        <f t="shared" si="170"/>
        <v/>
      </c>
      <c r="I1313" s="413"/>
      <c r="J1313" s="414"/>
      <c r="K1313" s="415"/>
      <c r="L1313" s="415"/>
      <c r="M1313" s="415"/>
      <c r="N1313" s="415"/>
      <c r="O1313" s="415"/>
      <c r="P1313" s="415"/>
    </row>
    <row r="1314" spans="1:16">
      <c r="A1314" s="80" t="str">
        <f t="shared" si="164"/>
        <v/>
      </c>
      <c r="B1314" s="80" t="str">
        <f t="shared" si="165"/>
        <v/>
      </c>
      <c r="C1314" s="80" t="str">
        <f t="shared" si="166"/>
        <v/>
      </c>
      <c r="D1314" s="80" t="str">
        <f t="shared" si="167"/>
        <v/>
      </c>
      <c r="E1314" s="80" t="str">
        <f t="shared" si="168"/>
        <v/>
      </c>
      <c r="F1314" s="80" t="str">
        <f t="shared" si="170"/>
        <v/>
      </c>
      <c r="G1314" s="80" t="str">
        <f t="shared" si="170"/>
        <v/>
      </c>
      <c r="H1314" s="80" t="str">
        <f t="shared" si="170"/>
        <v/>
      </c>
      <c r="I1314" s="413"/>
      <c r="J1314" s="414"/>
      <c r="K1314" s="415"/>
      <c r="L1314" s="415"/>
      <c r="M1314" s="415"/>
      <c r="N1314" s="415"/>
      <c r="O1314" s="415"/>
      <c r="P1314" s="415"/>
    </row>
    <row r="1315" spans="1:16">
      <c r="A1315" s="80" t="str">
        <f t="shared" si="164"/>
        <v/>
      </c>
      <c r="B1315" s="80" t="str">
        <f t="shared" si="165"/>
        <v/>
      </c>
      <c r="C1315" s="80" t="str">
        <f t="shared" si="166"/>
        <v/>
      </c>
      <c r="D1315" s="80" t="str">
        <f t="shared" si="167"/>
        <v/>
      </c>
      <c r="E1315" s="80" t="str">
        <f t="shared" si="168"/>
        <v/>
      </c>
      <c r="F1315" s="80" t="str">
        <f t="shared" si="170"/>
        <v/>
      </c>
      <c r="G1315" s="80" t="str">
        <f t="shared" si="170"/>
        <v/>
      </c>
      <c r="H1315" s="80" t="str">
        <f t="shared" si="170"/>
        <v/>
      </c>
      <c r="I1315" s="413"/>
      <c r="J1315" s="414"/>
      <c r="K1315" s="415"/>
      <c r="L1315" s="415"/>
      <c r="M1315" s="415"/>
      <c r="N1315" s="415"/>
      <c r="O1315" s="415"/>
      <c r="P1315" s="415"/>
    </row>
    <row r="1316" spans="1:16">
      <c r="A1316" s="80" t="str">
        <f t="shared" si="164"/>
        <v/>
      </c>
      <c r="B1316" s="80" t="str">
        <f t="shared" si="165"/>
        <v/>
      </c>
      <c r="C1316" s="80" t="str">
        <f t="shared" si="166"/>
        <v/>
      </c>
      <c r="D1316" s="80" t="str">
        <f t="shared" si="167"/>
        <v/>
      </c>
      <c r="E1316" s="80" t="str">
        <f t="shared" si="168"/>
        <v/>
      </c>
      <c r="F1316" s="80" t="str">
        <f t="shared" si="170"/>
        <v/>
      </c>
      <c r="G1316" s="80" t="str">
        <f t="shared" si="170"/>
        <v/>
      </c>
      <c r="H1316" s="80" t="str">
        <f t="shared" si="170"/>
        <v/>
      </c>
      <c r="I1316" s="413"/>
      <c r="J1316" s="414"/>
      <c r="K1316" s="415"/>
      <c r="L1316" s="415"/>
      <c r="M1316" s="415"/>
      <c r="N1316" s="415"/>
      <c r="O1316" s="415"/>
      <c r="P1316" s="415"/>
    </row>
    <row r="1317" spans="1:16">
      <c r="A1317" s="80" t="str">
        <f t="shared" si="164"/>
        <v/>
      </c>
      <c r="B1317" s="80" t="str">
        <f t="shared" si="165"/>
        <v/>
      </c>
      <c r="C1317" s="80" t="str">
        <f t="shared" si="166"/>
        <v/>
      </c>
      <c r="D1317" s="80" t="str">
        <f t="shared" si="167"/>
        <v/>
      </c>
      <c r="E1317" s="80" t="str">
        <f t="shared" si="168"/>
        <v/>
      </c>
      <c r="F1317" s="80" t="str">
        <f t="shared" si="170"/>
        <v/>
      </c>
      <c r="G1317" s="80" t="str">
        <f t="shared" si="170"/>
        <v/>
      </c>
      <c r="H1317" s="80" t="str">
        <f t="shared" si="170"/>
        <v/>
      </c>
      <c r="I1317" s="413"/>
      <c r="J1317" s="414"/>
      <c r="K1317" s="415"/>
      <c r="L1317" s="415"/>
      <c r="M1317" s="415"/>
      <c r="N1317" s="415"/>
      <c r="O1317" s="415"/>
      <c r="P1317" s="415"/>
    </row>
    <row r="1318" spans="1:16">
      <c r="A1318" s="80" t="str">
        <f t="shared" si="164"/>
        <v/>
      </c>
      <c r="B1318" s="80" t="str">
        <f t="shared" si="165"/>
        <v/>
      </c>
      <c r="C1318" s="80" t="str">
        <f t="shared" si="166"/>
        <v/>
      </c>
      <c r="D1318" s="80" t="str">
        <f t="shared" si="167"/>
        <v/>
      </c>
      <c r="E1318" s="80" t="str">
        <f t="shared" si="168"/>
        <v/>
      </c>
      <c r="F1318" s="80" t="str">
        <f t="shared" si="170"/>
        <v/>
      </c>
      <c r="G1318" s="80" t="str">
        <f t="shared" si="170"/>
        <v/>
      </c>
      <c r="H1318" s="80" t="str">
        <f t="shared" si="170"/>
        <v/>
      </c>
      <c r="I1318" s="413"/>
      <c r="J1318" s="414"/>
      <c r="K1318" s="415"/>
      <c r="L1318" s="415"/>
      <c r="M1318" s="415"/>
      <c r="N1318" s="415"/>
      <c r="O1318" s="415"/>
      <c r="P1318" s="415"/>
    </row>
    <row r="1319" spans="1:16">
      <c r="A1319" s="80" t="str">
        <f t="shared" si="164"/>
        <v/>
      </c>
      <c r="B1319" s="80" t="str">
        <f t="shared" si="165"/>
        <v/>
      </c>
      <c r="C1319" s="80" t="str">
        <f t="shared" si="166"/>
        <v/>
      </c>
      <c r="D1319" s="80" t="str">
        <f t="shared" si="167"/>
        <v/>
      </c>
      <c r="E1319" s="80" t="str">
        <f t="shared" si="168"/>
        <v/>
      </c>
      <c r="F1319" s="80" t="str">
        <f t="shared" si="170"/>
        <v/>
      </c>
      <c r="G1319" s="80" t="str">
        <f t="shared" si="170"/>
        <v/>
      </c>
      <c r="H1319" s="80" t="str">
        <f t="shared" si="170"/>
        <v/>
      </c>
      <c r="I1319" s="413"/>
      <c r="J1319" s="414"/>
      <c r="K1319" s="415"/>
      <c r="L1319" s="415"/>
      <c r="M1319" s="415"/>
      <c r="N1319" s="415"/>
      <c r="O1319" s="415"/>
      <c r="P1319" s="415"/>
    </row>
    <row r="1320" spans="1:16">
      <c r="A1320" s="80" t="str">
        <f t="shared" si="164"/>
        <v/>
      </c>
      <c r="B1320" s="80" t="str">
        <f t="shared" si="165"/>
        <v/>
      </c>
      <c r="C1320" s="80" t="str">
        <f t="shared" si="166"/>
        <v/>
      </c>
      <c r="D1320" s="80" t="str">
        <f t="shared" si="167"/>
        <v/>
      </c>
      <c r="E1320" s="80" t="str">
        <f t="shared" si="168"/>
        <v/>
      </c>
      <c r="F1320" s="80" t="str">
        <f t="shared" si="170"/>
        <v/>
      </c>
      <c r="G1320" s="80" t="str">
        <f t="shared" si="170"/>
        <v/>
      </c>
      <c r="H1320" s="80" t="str">
        <f t="shared" si="170"/>
        <v/>
      </c>
      <c r="I1320" s="413"/>
      <c r="J1320" s="414"/>
      <c r="K1320" s="415"/>
      <c r="L1320" s="415"/>
      <c r="M1320" s="415"/>
      <c r="N1320" s="415"/>
      <c r="O1320" s="415"/>
      <c r="P1320" s="415"/>
    </row>
    <row r="1321" spans="1:16">
      <c r="A1321" s="80" t="str">
        <f t="shared" si="164"/>
        <v/>
      </c>
      <c r="B1321" s="80" t="str">
        <f t="shared" si="165"/>
        <v/>
      </c>
      <c r="C1321" s="80" t="str">
        <f t="shared" si="166"/>
        <v/>
      </c>
      <c r="D1321" s="80" t="str">
        <f t="shared" si="167"/>
        <v/>
      </c>
      <c r="E1321" s="80" t="str">
        <f t="shared" si="168"/>
        <v/>
      </c>
      <c r="F1321" s="80" t="str">
        <f t="shared" si="170"/>
        <v/>
      </c>
      <c r="G1321" s="80" t="str">
        <f t="shared" si="170"/>
        <v/>
      </c>
      <c r="H1321" s="80" t="str">
        <f t="shared" si="170"/>
        <v/>
      </c>
      <c r="I1321" s="413"/>
      <c r="J1321" s="414"/>
      <c r="K1321" s="415"/>
      <c r="L1321" s="415"/>
      <c r="M1321" s="415"/>
      <c r="N1321" s="415"/>
      <c r="O1321" s="415"/>
      <c r="P1321" s="415"/>
    </row>
    <row r="1322" spans="1:16">
      <c r="A1322" s="80" t="str">
        <f t="shared" si="164"/>
        <v/>
      </c>
      <c r="B1322" s="80" t="str">
        <f t="shared" si="165"/>
        <v/>
      </c>
      <c r="C1322" s="80" t="str">
        <f t="shared" si="166"/>
        <v/>
      </c>
      <c r="D1322" s="80" t="str">
        <f t="shared" si="167"/>
        <v/>
      </c>
      <c r="E1322" s="80" t="str">
        <f t="shared" si="168"/>
        <v/>
      </c>
      <c r="F1322" s="80" t="str">
        <f t="shared" si="170"/>
        <v/>
      </c>
      <c r="G1322" s="80" t="str">
        <f t="shared" si="170"/>
        <v/>
      </c>
      <c r="H1322" s="80" t="str">
        <f t="shared" si="170"/>
        <v/>
      </c>
      <c r="I1322" s="413"/>
      <c r="J1322" s="414"/>
      <c r="K1322" s="415"/>
      <c r="L1322" s="415"/>
      <c r="M1322" s="415"/>
      <c r="N1322" s="415"/>
      <c r="O1322" s="415"/>
      <c r="P1322" s="415"/>
    </row>
    <row r="1323" spans="1:16">
      <c r="A1323" s="80" t="str">
        <f t="shared" si="164"/>
        <v/>
      </c>
      <c r="B1323" s="80" t="str">
        <f t="shared" si="165"/>
        <v/>
      </c>
      <c r="C1323" s="80" t="str">
        <f t="shared" si="166"/>
        <v/>
      </c>
      <c r="D1323" s="80" t="str">
        <f t="shared" si="167"/>
        <v/>
      </c>
      <c r="E1323" s="80" t="str">
        <f t="shared" si="168"/>
        <v/>
      </c>
      <c r="F1323" s="80" t="str">
        <f t="shared" si="170"/>
        <v/>
      </c>
      <c r="G1323" s="80" t="str">
        <f t="shared" si="170"/>
        <v/>
      </c>
      <c r="H1323" s="80" t="str">
        <f t="shared" si="170"/>
        <v/>
      </c>
      <c r="I1323" s="413"/>
      <c r="J1323" s="414"/>
      <c r="K1323" s="415"/>
      <c r="L1323" s="415"/>
      <c r="M1323" s="415"/>
      <c r="N1323" s="415"/>
      <c r="O1323" s="415"/>
      <c r="P1323" s="415"/>
    </row>
    <row r="1324" spans="1:16">
      <c r="A1324" s="80" t="str">
        <f t="shared" si="164"/>
        <v/>
      </c>
      <c r="B1324" s="80" t="str">
        <f t="shared" si="165"/>
        <v/>
      </c>
      <c r="C1324" s="80" t="str">
        <f t="shared" si="166"/>
        <v/>
      </c>
      <c r="D1324" s="80" t="str">
        <f t="shared" si="167"/>
        <v/>
      </c>
      <c r="E1324" s="80" t="str">
        <f t="shared" si="168"/>
        <v/>
      </c>
      <c r="F1324" s="80" t="str">
        <f t="shared" si="170"/>
        <v/>
      </c>
      <c r="G1324" s="80" t="str">
        <f t="shared" si="170"/>
        <v/>
      </c>
      <c r="H1324" s="80" t="str">
        <f t="shared" si="170"/>
        <v/>
      </c>
      <c r="I1324" s="413"/>
      <c r="J1324" s="414"/>
      <c r="K1324" s="415"/>
      <c r="L1324" s="415"/>
      <c r="M1324" s="415"/>
      <c r="N1324" s="415"/>
      <c r="O1324" s="415"/>
      <c r="P1324" s="415"/>
    </row>
    <row r="1325" spans="1:16">
      <c r="A1325" s="80" t="str">
        <f t="shared" si="164"/>
        <v/>
      </c>
      <c r="B1325" s="80" t="str">
        <f t="shared" si="165"/>
        <v/>
      </c>
      <c r="C1325" s="80" t="str">
        <f t="shared" si="166"/>
        <v/>
      </c>
      <c r="D1325" s="80" t="str">
        <f t="shared" si="167"/>
        <v/>
      </c>
      <c r="E1325" s="80" t="str">
        <f t="shared" si="168"/>
        <v/>
      </c>
      <c r="F1325" s="80" t="str">
        <f t="shared" ref="F1325:H1344" si="171">IF(Cptes1="","",LEFT(Cptes1,7))</f>
        <v/>
      </c>
      <c r="G1325" s="80" t="str">
        <f t="shared" si="171"/>
        <v/>
      </c>
      <c r="H1325" s="80" t="str">
        <f t="shared" si="171"/>
        <v/>
      </c>
      <c r="I1325" s="413"/>
      <c r="J1325" s="414"/>
      <c r="K1325" s="415"/>
      <c r="L1325" s="415"/>
      <c r="M1325" s="415"/>
      <c r="N1325" s="415"/>
      <c r="O1325" s="415"/>
      <c r="P1325" s="415"/>
    </row>
    <row r="1326" spans="1:16">
      <c r="A1326" s="80" t="str">
        <f t="shared" si="164"/>
        <v/>
      </c>
      <c r="B1326" s="80" t="str">
        <f t="shared" si="165"/>
        <v/>
      </c>
      <c r="C1326" s="80" t="str">
        <f t="shared" si="166"/>
        <v/>
      </c>
      <c r="D1326" s="80" t="str">
        <f t="shared" si="167"/>
        <v/>
      </c>
      <c r="E1326" s="80" t="str">
        <f t="shared" si="168"/>
        <v/>
      </c>
      <c r="F1326" s="80" t="str">
        <f t="shared" si="171"/>
        <v/>
      </c>
      <c r="G1326" s="80" t="str">
        <f t="shared" si="171"/>
        <v/>
      </c>
      <c r="H1326" s="80" t="str">
        <f t="shared" si="171"/>
        <v/>
      </c>
      <c r="I1326" s="413"/>
      <c r="J1326" s="414"/>
      <c r="K1326" s="415"/>
      <c r="L1326" s="415"/>
      <c r="M1326" s="415"/>
      <c r="N1326" s="415"/>
      <c r="O1326" s="415"/>
      <c r="P1326" s="415"/>
    </row>
    <row r="1327" spans="1:16">
      <c r="A1327" s="80" t="str">
        <f t="shared" si="164"/>
        <v/>
      </c>
      <c r="B1327" s="80" t="str">
        <f t="shared" si="165"/>
        <v/>
      </c>
      <c r="C1327" s="80" t="str">
        <f t="shared" si="166"/>
        <v/>
      </c>
      <c r="D1327" s="80" t="str">
        <f t="shared" si="167"/>
        <v/>
      </c>
      <c r="E1327" s="80" t="str">
        <f t="shared" si="168"/>
        <v/>
      </c>
      <c r="F1327" s="80" t="str">
        <f t="shared" si="171"/>
        <v/>
      </c>
      <c r="G1327" s="80" t="str">
        <f t="shared" si="171"/>
        <v/>
      </c>
      <c r="H1327" s="80" t="str">
        <f t="shared" si="171"/>
        <v/>
      </c>
      <c r="I1327" s="413"/>
      <c r="J1327" s="414"/>
      <c r="K1327" s="415"/>
      <c r="L1327" s="415"/>
      <c r="M1327" s="415"/>
      <c r="N1327" s="415"/>
      <c r="O1327" s="415"/>
      <c r="P1327" s="415"/>
    </row>
    <row r="1328" spans="1:16">
      <c r="A1328" s="80" t="str">
        <f t="shared" si="164"/>
        <v/>
      </c>
      <c r="B1328" s="80" t="str">
        <f t="shared" si="165"/>
        <v/>
      </c>
      <c r="C1328" s="80" t="str">
        <f t="shared" si="166"/>
        <v/>
      </c>
      <c r="D1328" s="80" t="str">
        <f t="shared" si="167"/>
        <v/>
      </c>
      <c r="E1328" s="80" t="str">
        <f t="shared" si="168"/>
        <v/>
      </c>
      <c r="F1328" s="80" t="str">
        <f t="shared" si="171"/>
        <v/>
      </c>
      <c r="G1328" s="80" t="str">
        <f t="shared" si="171"/>
        <v/>
      </c>
      <c r="H1328" s="80" t="str">
        <f t="shared" si="171"/>
        <v/>
      </c>
      <c r="I1328" s="413"/>
      <c r="J1328" s="414"/>
      <c r="K1328" s="415"/>
      <c r="L1328" s="415"/>
      <c r="M1328" s="415"/>
      <c r="N1328" s="415"/>
      <c r="O1328" s="415"/>
      <c r="P1328" s="415"/>
    </row>
    <row r="1329" spans="1:16">
      <c r="A1329" s="80" t="str">
        <f t="shared" si="164"/>
        <v/>
      </c>
      <c r="B1329" s="80" t="str">
        <f t="shared" si="165"/>
        <v/>
      </c>
      <c r="C1329" s="80" t="str">
        <f t="shared" si="166"/>
        <v/>
      </c>
      <c r="D1329" s="80" t="str">
        <f t="shared" si="167"/>
        <v/>
      </c>
      <c r="E1329" s="80" t="str">
        <f t="shared" si="168"/>
        <v/>
      </c>
      <c r="F1329" s="80" t="str">
        <f t="shared" si="171"/>
        <v/>
      </c>
      <c r="G1329" s="80" t="str">
        <f t="shared" si="171"/>
        <v/>
      </c>
      <c r="H1329" s="80" t="str">
        <f t="shared" si="171"/>
        <v/>
      </c>
      <c r="I1329" s="413"/>
      <c r="J1329" s="414"/>
      <c r="K1329" s="415"/>
      <c r="L1329" s="415"/>
      <c r="M1329" s="415"/>
      <c r="N1329" s="415"/>
      <c r="O1329" s="415"/>
      <c r="P1329" s="415"/>
    </row>
    <row r="1330" spans="1:16">
      <c r="A1330" s="80" t="str">
        <f t="shared" si="164"/>
        <v/>
      </c>
      <c r="B1330" s="80" t="str">
        <f t="shared" si="165"/>
        <v/>
      </c>
      <c r="C1330" s="80" t="str">
        <f t="shared" si="166"/>
        <v/>
      </c>
      <c r="D1330" s="80" t="str">
        <f t="shared" si="167"/>
        <v/>
      </c>
      <c r="E1330" s="80" t="str">
        <f t="shared" si="168"/>
        <v/>
      </c>
      <c r="F1330" s="80" t="str">
        <f t="shared" si="171"/>
        <v/>
      </c>
      <c r="G1330" s="80" t="str">
        <f t="shared" si="171"/>
        <v/>
      </c>
      <c r="H1330" s="80" t="str">
        <f t="shared" si="171"/>
        <v/>
      </c>
      <c r="I1330" s="413"/>
      <c r="J1330" s="414"/>
      <c r="K1330" s="415"/>
      <c r="L1330" s="415"/>
      <c r="M1330" s="415"/>
      <c r="N1330" s="415"/>
      <c r="O1330" s="415"/>
      <c r="P1330" s="415"/>
    </row>
    <row r="1331" spans="1:16">
      <c r="A1331" s="80" t="str">
        <f t="shared" si="164"/>
        <v/>
      </c>
      <c r="B1331" s="80" t="str">
        <f t="shared" si="165"/>
        <v/>
      </c>
      <c r="C1331" s="80" t="str">
        <f t="shared" si="166"/>
        <v/>
      </c>
      <c r="D1331" s="80" t="str">
        <f t="shared" si="167"/>
        <v/>
      </c>
      <c r="E1331" s="80" t="str">
        <f t="shared" si="168"/>
        <v/>
      </c>
      <c r="F1331" s="80" t="str">
        <f t="shared" si="171"/>
        <v/>
      </c>
      <c r="G1331" s="80" t="str">
        <f t="shared" si="171"/>
        <v/>
      </c>
      <c r="H1331" s="80" t="str">
        <f t="shared" si="171"/>
        <v/>
      </c>
      <c r="I1331" s="413"/>
      <c r="J1331" s="414"/>
      <c r="K1331" s="415"/>
      <c r="L1331" s="415"/>
      <c r="M1331" s="415"/>
      <c r="N1331" s="415"/>
      <c r="O1331" s="415"/>
      <c r="P1331" s="415"/>
    </row>
    <row r="1332" spans="1:16">
      <c r="A1332" s="80" t="str">
        <f t="shared" si="164"/>
        <v/>
      </c>
      <c r="B1332" s="80" t="str">
        <f t="shared" si="165"/>
        <v/>
      </c>
      <c r="C1332" s="80" t="str">
        <f t="shared" si="166"/>
        <v/>
      </c>
      <c r="D1332" s="80" t="str">
        <f t="shared" si="167"/>
        <v/>
      </c>
      <c r="E1332" s="80" t="str">
        <f t="shared" si="168"/>
        <v/>
      </c>
      <c r="F1332" s="80" t="str">
        <f t="shared" si="171"/>
        <v/>
      </c>
      <c r="G1332" s="80" t="str">
        <f t="shared" si="171"/>
        <v/>
      </c>
      <c r="H1332" s="80" t="str">
        <f t="shared" si="171"/>
        <v/>
      </c>
      <c r="I1332" s="413"/>
      <c r="J1332" s="414"/>
      <c r="K1332" s="415"/>
      <c r="L1332" s="415"/>
      <c r="M1332" s="415"/>
      <c r="N1332" s="415"/>
      <c r="O1332" s="415"/>
      <c r="P1332" s="415"/>
    </row>
    <row r="1333" spans="1:16">
      <c r="A1333" s="80" t="str">
        <f t="shared" si="164"/>
        <v/>
      </c>
      <c r="B1333" s="80" t="str">
        <f t="shared" si="165"/>
        <v/>
      </c>
      <c r="C1333" s="80" t="str">
        <f t="shared" si="166"/>
        <v/>
      </c>
      <c r="D1333" s="80" t="str">
        <f t="shared" si="167"/>
        <v/>
      </c>
      <c r="E1333" s="80" t="str">
        <f t="shared" si="168"/>
        <v/>
      </c>
      <c r="F1333" s="80" t="str">
        <f t="shared" si="171"/>
        <v/>
      </c>
      <c r="G1333" s="80" t="str">
        <f t="shared" si="171"/>
        <v/>
      </c>
      <c r="H1333" s="80" t="str">
        <f t="shared" si="171"/>
        <v/>
      </c>
      <c r="I1333" s="413"/>
      <c r="J1333" s="414"/>
      <c r="K1333" s="415"/>
      <c r="L1333" s="415"/>
      <c r="M1333" s="415"/>
      <c r="N1333" s="415"/>
      <c r="O1333" s="415"/>
      <c r="P1333" s="415"/>
    </row>
    <row r="1334" spans="1:16">
      <c r="A1334" s="80" t="str">
        <f t="shared" si="164"/>
        <v/>
      </c>
      <c r="B1334" s="80" t="str">
        <f t="shared" si="165"/>
        <v/>
      </c>
      <c r="C1334" s="80" t="str">
        <f t="shared" si="166"/>
        <v/>
      </c>
      <c r="D1334" s="80" t="str">
        <f t="shared" si="167"/>
        <v/>
      </c>
      <c r="E1334" s="80" t="str">
        <f t="shared" si="168"/>
        <v/>
      </c>
      <c r="F1334" s="80" t="str">
        <f t="shared" si="171"/>
        <v/>
      </c>
      <c r="G1334" s="80" t="str">
        <f t="shared" si="171"/>
        <v/>
      </c>
      <c r="H1334" s="80" t="str">
        <f t="shared" si="171"/>
        <v/>
      </c>
      <c r="I1334" s="413"/>
      <c r="J1334" s="414"/>
      <c r="K1334" s="415"/>
      <c r="L1334" s="415"/>
      <c r="M1334" s="415"/>
      <c r="N1334" s="415"/>
      <c r="O1334" s="415"/>
      <c r="P1334" s="415"/>
    </row>
    <row r="1335" spans="1:16">
      <c r="A1335" s="80" t="str">
        <f t="shared" si="164"/>
        <v/>
      </c>
      <c r="B1335" s="80" t="str">
        <f t="shared" si="165"/>
        <v/>
      </c>
      <c r="C1335" s="80" t="str">
        <f t="shared" si="166"/>
        <v/>
      </c>
      <c r="D1335" s="80" t="str">
        <f t="shared" si="167"/>
        <v/>
      </c>
      <c r="E1335" s="80" t="str">
        <f t="shared" si="168"/>
        <v/>
      </c>
      <c r="F1335" s="80" t="str">
        <f t="shared" si="171"/>
        <v/>
      </c>
      <c r="G1335" s="80" t="str">
        <f t="shared" si="171"/>
        <v/>
      </c>
      <c r="H1335" s="80" t="str">
        <f t="shared" si="171"/>
        <v/>
      </c>
      <c r="I1335" s="413"/>
      <c r="J1335" s="414"/>
      <c r="K1335" s="415"/>
      <c r="L1335" s="415"/>
      <c r="M1335" s="415"/>
      <c r="N1335" s="415"/>
      <c r="O1335" s="415"/>
      <c r="P1335" s="415"/>
    </row>
    <row r="1336" spans="1:16">
      <c r="A1336" s="80" t="str">
        <f t="shared" si="164"/>
        <v/>
      </c>
      <c r="B1336" s="80" t="str">
        <f t="shared" si="165"/>
        <v/>
      </c>
      <c r="C1336" s="80" t="str">
        <f t="shared" si="166"/>
        <v/>
      </c>
      <c r="D1336" s="80" t="str">
        <f t="shared" si="167"/>
        <v/>
      </c>
      <c r="E1336" s="80" t="str">
        <f t="shared" si="168"/>
        <v/>
      </c>
      <c r="F1336" s="80" t="str">
        <f t="shared" si="171"/>
        <v/>
      </c>
      <c r="G1336" s="80" t="str">
        <f t="shared" si="171"/>
        <v/>
      </c>
      <c r="H1336" s="80" t="str">
        <f t="shared" si="171"/>
        <v/>
      </c>
      <c r="I1336" s="413"/>
      <c r="J1336" s="414"/>
      <c r="K1336" s="415"/>
      <c r="L1336" s="415"/>
      <c r="M1336" s="415"/>
      <c r="N1336" s="415"/>
      <c r="O1336" s="415"/>
      <c r="P1336" s="415"/>
    </row>
    <row r="1337" spans="1:16">
      <c r="A1337" s="80" t="str">
        <f t="shared" si="164"/>
        <v/>
      </c>
      <c r="B1337" s="80" t="str">
        <f t="shared" si="165"/>
        <v/>
      </c>
      <c r="C1337" s="80" t="str">
        <f t="shared" si="166"/>
        <v/>
      </c>
      <c r="D1337" s="80" t="str">
        <f t="shared" si="167"/>
        <v/>
      </c>
      <c r="E1337" s="80" t="str">
        <f t="shared" si="168"/>
        <v/>
      </c>
      <c r="F1337" s="80" t="str">
        <f t="shared" si="171"/>
        <v/>
      </c>
      <c r="G1337" s="80" t="str">
        <f t="shared" si="171"/>
        <v/>
      </c>
      <c r="H1337" s="80" t="str">
        <f t="shared" si="171"/>
        <v/>
      </c>
      <c r="I1337" s="413"/>
      <c r="J1337" s="414"/>
      <c r="K1337" s="415"/>
      <c r="L1337" s="415"/>
      <c r="M1337" s="415"/>
      <c r="N1337" s="415"/>
      <c r="O1337" s="415"/>
      <c r="P1337" s="415"/>
    </row>
    <row r="1338" spans="1:16">
      <c r="A1338" s="80" t="str">
        <f t="shared" si="164"/>
        <v/>
      </c>
      <c r="B1338" s="80" t="str">
        <f t="shared" si="165"/>
        <v/>
      </c>
      <c r="C1338" s="80" t="str">
        <f t="shared" si="166"/>
        <v/>
      </c>
      <c r="D1338" s="80" t="str">
        <f t="shared" si="167"/>
        <v/>
      </c>
      <c r="E1338" s="80" t="str">
        <f t="shared" si="168"/>
        <v/>
      </c>
      <c r="F1338" s="80" t="str">
        <f t="shared" si="171"/>
        <v/>
      </c>
      <c r="G1338" s="80" t="str">
        <f t="shared" si="171"/>
        <v/>
      </c>
      <c r="H1338" s="80" t="str">
        <f t="shared" si="171"/>
        <v/>
      </c>
      <c r="I1338" s="413"/>
      <c r="J1338" s="414"/>
      <c r="K1338" s="415"/>
      <c r="L1338" s="415"/>
      <c r="M1338" s="415"/>
      <c r="N1338" s="415"/>
      <c r="O1338" s="415"/>
      <c r="P1338" s="415"/>
    </row>
    <row r="1339" spans="1:16">
      <c r="A1339" s="80" t="str">
        <f t="shared" si="164"/>
        <v/>
      </c>
      <c r="B1339" s="80" t="str">
        <f t="shared" si="165"/>
        <v/>
      </c>
      <c r="C1339" s="80" t="str">
        <f t="shared" si="166"/>
        <v/>
      </c>
      <c r="D1339" s="80" t="str">
        <f t="shared" si="167"/>
        <v/>
      </c>
      <c r="E1339" s="80" t="str">
        <f t="shared" si="168"/>
        <v/>
      </c>
      <c r="F1339" s="80" t="str">
        <f t="shared" si="171"/>
        <v/>
      </c>
      <c r="G1339" s="80" t="str">
        <f t="shared" si="171"/>
        <v/>
      </c>
      <c r="H1339" s="80" t="str">
        <f t="shared" si="171"/>
        <v/>
      </c>
      <c r="I1339" s="413"/>
      <c r="J1339" s="414"/>
      <c r="K1339" s="415"/>
      <c r="L1339" s="415"/>
      <c r="M1339" s="415"/>
      <c r="N1339" s="415"/>
      <c r="O1339" s="415"/>
      <c r="P1339" s="415"/>
    </row>
    <row r="1340" spans="1:16">
      <c r="A1340" s="80" t="str">
        <f t="shared" si="164"/>
        <v/>
      </c>
      <c r="B1340" s="80" t="str">
        <f t="shared" si="165"/>
        <v/>
      </c>
      <c r="C1340" s="80" t="str">
        <f t="shared" si="166"/>
        <v/>
      </c>
      <c r="D1340" s="80" t="str">
        <f t="shared" si="167"/>
        <v/>
      </c>
      <c r="E1340" s="80" t="str">
        <f t="shared" si="168"/>
        <v/>
      </c>
      <c r="F1340" s="80" t="str">
        <f t="shared" si="171"/>
        <v/>
      </c>
      <c r="G1340" s="80" t="str">
        <f t="shared" si="171"/>
        <v/>
      </c>
      <c r="H1340" s="80" t="str">
        <f t="shared" si="171"/>
        <v/>
      </c>
      <c r="I1340" s="413"/>
      <c r="J1340" s="414"/>
      <c r="K1340" s="415"/>
      <c r="L1340" s="415"/>
      <c r="M1340" s="415"/>
      <c r="N1340" s="415"/>
      <c r="O1340" s="415"/>
      <c r="P1340" s="415"/>
    </row>
    <row r="1341" spans="1:16">
      <c r="A1341" s="80" t="str">
        <f t="shared" si="164"/>
        <v/>
      </c>
      <c r="B1341" s="80" t="str">
        <f t="shared" si="165"/>
        <v/>
      </c>
      <c r="C1341" s="80" t="str">
        <f t="shared" si="166"/>
        <v/>
      </c>
      <c r="D1341" s="80" t="str">
        <f t="shared" si="167"/>
        <v/>
      </c>
      <c r="E1341" s="80" t="str">
        <f t="shared" si="168"/>
        <v/>
      </c>
      <c r="F1341" s="80" t="str">
        <f t="shared" si="171"/>
        <v/>
      </c>
      <c r="G1341" s="80" t="str">
        <f t="shared" si="171"/>
        <v/>
      </c>
      <c r="H1341" s="80" t="str">
        <f t="shared" si="171"/>
        <v/>
      </c>
      <c r="I1341" s="413"/>
      <c r="J1341" s="414"/>
      <c r="K1341" s="415"/>
      <c r="L1341" s="415"/>
      <c r="M1341" s="415"/>
      <c r="N1341" s="415"/>
      <c r="O1341" s="415"/>
      <c r="P1341" s="415"/>
    </row>
    <row r="1342" spans="1:16">
      <c r="A1342" s="80" t="str">
        <f t="shared" si="164"/>
        <v/>
      </c>
      <c r="B1342" s="80" t="str">
        <f t="shared" si="165"/>
        <v/>
      </c>
      <c r="C1342" s="80" t="str">
        <f t="shared" si="166"/>
        <v/>
      </c>
      <c r="D1342" s="80" t="str">
        <f t="shared" si="167"/>
        <v/>
      </c>
      <c r="E1342" s="80" t="str">
        <f t="shared" si="168"/>
        <v/>
      </c>
      <c r="F1342" s="80" t="str">
        <f t="shared" si="171"/>
        <v/>
      </c>
      <c r="G1342" s="80" t="str">
        <f t="shared" si="171"/>
        <v/>
      </c>
      <c r="H1342" s="80" t="str">
        <f t="shared" si="171"/>
        <v/>
      </c>
      <c r="I1342" s="413"/>
      <c r="J1342" s="414"/>
      <c r="K1342" s="415"/>
      <c r="L1342" s="415"/>
      <c r="M1342" s="415"/>
      <c r="N1342" s="415"/>
      <c r="O1342" s="415"/>
      <c r="P1342" s="415"/>
    </row>
    <row r="1343" spans="1:16">
      <c r="A1343" s="80" t="str">
        <f t="shared" si="164"/>
        <v/>
      </c>
      <c r="B1343" s="80" t="str">
        <f t="shared" si="165"/>
        <v/>
      </c>
      <c r="C1343" s="80" t="str">
        <f t="shared" si="166"/>
        <v/>
      </c>
      <c r="D1343" s="80" t="str">
        <f t="shared" si="167"/>
        <v/>
      </c>
      <c r="E1343" s="80" t="str">
        <f t="shared" si="168"/>
        <v/>
      </c>
      <c r="F1343" s="80" t="str">
        <f t="shared" si="171"/>
        <v/>
      </c>
      <c r="G1343" s="80" t="str">
        <f t="shared" si="171"/>
        <v/>
      </c>
      <c r="H1343" s="80" t="str">
        <f t="shared" si="171"/>
        <v/>
      </c>
      <c r="I1343" s="413"/>
      <c r="J1343" s="414"/>
      <c r="K1343" s="415"/>
      <c r="L1343" s="415"/>
      <c r="M1343" s="415"/>
      <c r="N1343" s="415"/>
      <c r="O1343" s="415"/>
      <c r="P1343" s="415"/>
    </row>
    <row r="1344" spans="1:16">
      <c r="A1344" s="80" t="str">
        <f t="shared" si="164"/>
        <v/>
      </c>
      <c r="B1344" s="80" t="str">
        <f t="shared" si="165"/>
        <v/>
      </c>
      <c r="C1344" s="80" t="str">
        <f t="shared" si="166"/>
        <v/>
      </c>
      <c r="D1344" s="80" t="str">
        <f t="shared" si="167"/>
        <v/>
      </c>
      <c r="E1344" s="80" t="str">
        <f t="shared" si="168"/>
        <v/>
      </c>
      <c r="F1344" s="80" t="str">
        <f t="shared" si="171"/>
        <v/>
      </c>
      <c r="G1344" s="80" t="str">
        <f t="shared" si="171"/>
        <v/>
      </c>
      <c r="H1344" s="80" t="str">
        <f t="shared" si="171"/>
        <v/>
      </c>
      <c r="I1344" s="413"/>
      <c r="J1344" s="414"/>
      <c r="K1344" s="415"/>
      <c r="L1344" s="415"/>
      <c r="M1344" s="415"/>
      <c r="N1344" s="415"/>
      <c r="O1344" s="415"/>
      <c r="P1344" s="415"/>
    </row>
    <row r="1345" spans="1:16">
      <c r="A1345" s="80" t="str">
        <f t="shared" si="164"/>
        <v/>
      </c>
      <c r="B1345" s="80" t="str">
        <f t="shared" si="165"/>
        <v/>
      </c>
      <c r="C1345" s="80" t="str">
        <f t="shared" si="166"/>
        <v/>
      </c>
      <c r="D1345" s="80" t="str">
        <f t="shared" si="167"/>
        <v/>
      </c>
      <c r="E1345" s="80" t="str">
        <f t="shared" si="168"/>
        <v/>
      </c>
      <c r="F1345" s="80" t="str">
        <f t="shared" ref="F1345:H1364" si="172">IF(Cptes1="","",LEFT(Cptes1,7))</f>
        <v/>
      </c>
      <c r="G1345" s="80" t="str">
        <f t="shared" si="172"/>
        <v/>
      </c>
      <c r="H1345" s="80" t="str">
        <f t="shared" si="172"/>
        <v/>
      </c>
      <c r="I1345" s="413"/>
      <c r="J1345" s="414"/>
      <c r="K1345" s="415"/>
      <c r="L1345" s="415"/>
      <c r="M1345" s="415"/>
      <c r="N1345" s="415"/>
      <c r="O1345" s="415"/>
      <c r="P1345" s="415"/>
    </row>
    <row r="1346" spans="1:16">
      <c r="A1346" s="80" t="str">
        <f t="shared" si="164"/>
        <v/>
      </c>
      <c r="B1346" s="80" t="str">
        <f t="shared" si="165"/>
        <v/>
      </c>
      <c r="C1346" s="80" t="str">
        <f t="shared" si="166"/>
        <v/>
      </c>
      <c r="D1346" s="80" t="str">
        <f t="shared" si="167"/>
        <v/>
      </c>
      <c r="E1346" s="80" t="str">
        <f t="shared" si="168"/>
        <v/>
      </c>
      <c r="F1346" s="80" t="str">
        <f t="shared" si="172"/>
        <v/>
      </c>
      <c r="G1346" s="80" t="str">
        <f t="shared" si="172"/>
        <v/>
      </c>
      <c r="H1346" s="80" t="str">
        <f t="shared" si="172"/>
        <v/>
      </c>
      <c r="I1346" s="413"/>
      <c r="J1346" s="414"/>
      <c r="K1346" s="415"/>
      <c r="L1346" s="415"/>
      <c r="M1346" s="415"/>
      <c r="N1346" s="415"/>
      <c r="O1346" s="415"/>
      <c r="P1346" s="415"/>
    </row>
    <row r="1347" spans="1:16">
      <c r="A1347" s="80" t="str">
        <f t="shared" si="164"/>
        <v/>
      </c>
      <c r="B1347" s="80" t="str">
        <f t="shared" si="165"/>
        <v/>
      </c>
      <c r="C1347" s="80" t="str">
        <f t="shared" si="166"/>
        <v/>
      </c>
      <c r="D1347" s="80" t="str">
        <f t="shared" si="167"/>
        <v/>
      </c>
      <c r="E1347" s="80" t="str">
        <f t="shared" si="168"/>
        <v/>
      </c>
      <c r="F1347" s="80" t="str">
        <f t="shared" si="172"/>
        <v/>
      </c>
      <c r="G1347" s="80" t="str">
        <f t="shared" si="172"/>
        <v/>
      </c>
      <c r="H1347" s="80" t="str">
        <f t="shared" si="172"/>
        <v/>
      </c>
      <c r="I1347" s="413"/>
      <c r="J1347" s="414"/>
      <c r="K1347" s="415"/>
      <c r="L1347" s="415"/>
      <c r="M1347" s="415"/>
      <c r="N1347" s="415"/>
      <c r="O1347" s="415"/>
      <c r="P1347" s="415"/>
    </row>
    <row r="1348" spans="1:16">
      <c r="A1348" s="80" t="str">
        <f t="shared" si="164"/>
        <v/>
      </c>
      <c r="B1348" s="80" t="str">
        <f t="shared" si="165"/>
        <v/>
      </c>
      <c r="C1348" s="80" t="str">
        <f t="shared" si="166"/>
        <v/>
      </c>
      <c r="D1348" s="80" t="str">
        <f t="shared" si="167"/>
        <v/>
      </c>
      <c r="E1348" s="80" t="str">
        <f t="shared" si="168"/>
        <v/>
      </c>
      <c r="F1348" s="80" t="str">
        <f t="shared" si="172"/>
        <v/>
      </c>
      <c r="G1348" s="80" t="str">
        <f t="shared" si="172"/>
        <v/>
      </c>
      <c r="H1348" s="80" t="str">
        <f t="shared" si="172"/>
        <v/>
      </c>
      <c r="I1348" s="413"/>
      <c r="J1348" s="414"/>
      <c r="K1348" s="415"/>
      <c r="L1348" s="415"/>
      <c r="M1348" s="415"/>
      <c r="N1348" s="415"/>
      <c r="O1348" s="415"/>
      <c r="P1348" s="415"/>
    </row>
    <row r="1349" spans="1:16">
      <c r="A1349" s="80" t="str">
        <f t="shared" ref="A1349:A1412" si="173">IF(Cptes1="","",LEFT(Cptes1,2))</f>
        <v/>
      </c>
      <c r="B1349" s="80" t="str">
        <f t="shared" ref="B1349:B1412" si="174">IF(Cptes1="","",LEFT(Cptes1,3))</f>
        <v/>
      </c>
      <c r="C1349" s="80" t="str">
        <f t="shared" ref="C1349:C1412" si="175">IF(Cptes1="","",LEFT(Cptes1,4))</f>
        <v/>
      </c>
      <c r="D1349" s="80" t="str">
        <f t="shared" ref="D1349:D1412" si="176">IF(Cptes1="","",LEFT(Cptes1,5))</f>
        <v/>
      </c>
      <c r="E1349" s="80" t="str">
        <f t="shared" ref="E1349:E1412" si="177">IF(Cptes1="","",LEFT(Cptes1,6))</f>
        <v/>
      </c>
      <c r="F1349" s="80" t="str">
        <f t="shared" si="172"/>
        <v/>
      </c>
      <c r="G1349" s="80" t="str">
        <f t="shared" si="172"/>
        <v/>
      </c>
      <c r="H1349" s="80" t="str">
        <f t="shared" si="172"/>
        <v/>
      </c>
      <c r="I1349" s="413"/>
      <c r="J1349" s="414"/>
      <c r="K1349" s="415"/>
      <c r="L1349" s="415"/>
      <c r="M1349" s="415"/>
      <c r="N1349" s="415"/>
      <c r="O1349" s="415"/>
      <c r="P1349" s="415"/>
    </row>
    <row r="1350" spans="1:16">
      <c r="A1350" s="80" t="str">
        <f t="shared" si="173"/>
        <v/>
      </c>
      <c r="B1350" s="80" t="str">
        <f t="shared" si="174"/>
        <v/>
      </c>
      <c r="C1350" s="80" t="str">
        <f t="shared" si="175"/>
        <v/>
      </c>
      <c r="D1350" s="80" t="str">
        <f t="shared" si="176"/>
        <v/>
      </c>
      <c r="E1350" s="80" t="str">
        <f t="shared" si="177"/>
        <v/>
      </c>
      <c r="F1350" s="80" t="str">
        <f t="shared" si="172"/>
        <v/>
      </c>
      <c r="G1350" s="80" t="str">
        <f t="shared" si="172"/>
        <v/>
      </c>
      <c r="H1350" s="80" t="str">
        <f t="shared" si="172"/>
        <v/>
      </c>
      <c r="I1350" s="413"/>
      <c r="J1350" s="414"/>
      <c r="K1350" s="415"/>
      <c r="L1350" s="415"/>
      <c r="M1350" s="415"/>
      <c r="N1350" s="415"/>
      <c r="O1350" s="415"/>
      <c r="P1350" s="415"/>
    </row>
    <row r="1351" spans="1:16">
      <c r="A1351" s="80" t="str">
        <f t="shared" si="173"/>
        <v/>
      </c>
      <c r="B1351" s="80" t="str">
        <f t="shared" si="174"/>
        <v/>
      </c>
      <c r="C1351" s="80" t="str">
        <f t="shared" si="175"/>
        <v/>
      </c>
      <c r="D1351" s="80" t="str">
        <f t="shared" si="176"/>
        <v/>
      </c>
      <c r="E1351" s="80" t="str">
        <f t="shared" si="177"/>
        <v/>
      </c>
      <c r="F1351" s="80" t="str">
        <f t="shared" si="172"/>
        <v/>
      </c>
      <c r="G1351" s="80" t="str">
        <f t="shared" si="172"/>
        <v/>
      </c>
      <c r="H1351" s="80" t="str">
        <f t="shared" si="172"/>
        <v/>
      </c>
      <c r="I1351" s="413"/>
      <c r="J1351" s="414"/>
      <c r="K1351" s="415"/>
      <c r="L1351" s="415"/>
      <c r="M1351" s="415"/>
      <c r="N1351" s="415"/>
      <c r="O1351" s="415"/>
      <c r="P1351" s="415"/>
    </row>
    <row r="1352" spans="1:16">
      <c r="A1352" s="80" t="str">
        <f t="shared" si="173"/>
        <v/>
      </c>
      <c r="B1352" s="80" t="str">
        <f t="shared" si="174"/>
        <v/>
      </c>
      <c r="C1352" s="80" t="str">
        <f t="shared" si="175"/>
        <v/>
      </c>
      <c r="D1352" s="80" t="str">
        <f t="shared" si="176"/>
        <v/>
      </c>
      <c r="E1352" s="80" t="str">
        <f t="shared" si="177"/>
        <v/>
      </c>
      <c r="F1352" s="80" t="str">
        <f t="shared" si="172"/>
        <v/>
      </c>
      <c r="G1352" s="80" t="str">
        <f t="shared" si="172"/>
        <v/>
      </c>
      <c r="H1352" s="80" t="str">
        <f t="shared" si="172"/>
        <v/>
      </c>
      <c r="I1352" s="413"/>
      <c r="J1352" s="414"/>
      <c r="K1352" s="415"/>
      <c r="L1352" s="415"/>
      <c r="M1352" s="415"/>
      <c r="N1352" s="415"/>
      <c r="O1352" s="415"/>
      <c r="P1352" s="415"/>
    </row>
    <row r="1353" spans="1:16">
      <c r="A1353" s="80" t="str">
        <f t="shared" si="173"/>
        <v/>
      </c>
      <c r="B1353" s="80" t="str">
        <f t="shared" si="174"/>
        <v/>
      </c>
      <c r="C1353" s="80" t="str">
        <f t="shared" si="175"/>
        <v/>
      </c>
      <c r="D1353" s="80" t="str">
        <f t="shared" si="176"/>
        <v/>
      </c>
      <c r="E1353" s="80" t="str">
        <f t="shared" si="177"/>
        <v/>
      </c>
      <c r="F1353" s="80" t="str">
        <f t="shared" si="172"/>
        <v/>
      </c>
      <c r="G1353" s="80" t="str">
        <f t="shared" si="172"/>
        <v/>
      </c>
      <c r="H1353" s="80" t="str">
        <f t="shared" si="172"/>
        <v/>
      </c>
      <c r="I1353" s="413"/>
      <c r="J1353" s="414"/>
      <c r="K1353" s="415"/>
      <c r="L1353" s="415"/>
      <c r="M1353" s="415"/>
      <c r="N1353" s="415"/>
      <c r="O1353" s="415"/>
      <c r="P1353" s="415"/>
    </row>
    <row r="1354" spans="1:16">
      <c r="A1354" s="80" t="str">
        <f t="shared" si="173"/>
        <v/>
      </c>
      <c r="B1354" s="80" t="str">
        <f t="shared" si="174"/>
        <v/>
      </c>
      <c r="C1354" s="80" t="str">
        <f t="shared" si="175"/>
        <v/>
      </c>
      <c r="D1354" s="80" t="str">
        <f t="shared" si="176"/>
        <v/>
      </c>
      <c r="E1354" s="80" t="str">
        <f t="shared" si="177"/>
        <v/>
      </c>
      <c r="F1354" s="80" t="str">
        <f t="shared" si="172"/>
        <v/>
      </c>
      <c r="G1354" s="80" t="str">
        <f t="shared" si="172"/>
        <v/>
      </c>
      <c r="H1354" s="80" t="str">
        <f t="shared" si="172"/>
        <v/>
      </c>
      <c r="I1354" s="413"/>
      <c r="J1354" s="414"/>
      <c r="K1354" s="415"/>
      <c r="L1354" s="415"/>
      <c r="M1354" s="415"/>
      <c r="N1354" s="415"/>
      <c r="O1354" s="415"/>
      <c r="P1354" s="415"/>
    </row>
    <row r="1355" spans="1:16">
      <c r="A1355" s="80" t="str">
        <f t="shared" si="173"/>
        <v/>
      </c>
      <c r="B1355" s="80" t="str">
        <f t="shared" si="174"/>
        <v/>
      </c>
      <c r="C1355" s="80" t="str">
        <f t="shared" si="175"/>
        <v/>
      </c>
      <c r="D1355" s="80" t="str">
        <f t="shared" si="176"/>
        <v/>
      </c>
      <c r="E1355" s="80" t="str">
        <f t="shared" si="177"/>
        <v/>
      </c>
      <c r="F1355" s="80" t="str">
        <f t="shared" si="172"/>
        <v/>
      </c>
      <c r="G1355" s="80" t="str">
        <f t="shared" si="172"/>
        <v/>
      </c>
      <c r="H1355" s="80" t="str">
        <f t="shared" si="172"/>
        <v/>
      </c>
      <c r="I1355" s="413"/>
      <c r="J1355" s="414"/>
      <c r="K1355" s="415"/>
      <c r="L1355" s="415"/>
      <c r="M1355" s="415"/>
      <c r="N1355" s="415"/>
      <c r="O1355" s="415"/>
      <c r="P1355" s="415"/>
    </row>
    <row r="1356" spans="1:16">
      <c r="A1356" s="80" t="str">
        <f t="shared" si="173"/>
        <v/>
      </c>
      <c r="B1356" s="80" t="str">
        <f t="shared" si="174"/>
        <v/>
      </c>
      <c r="C1356" s="80" t="str">
        <f t="shared" si="175"/>
        <v/>
      </c>
      <c r="D1356" s="80" t="str">
        <f t="shared" si="176"/>
        <v/>
      </c>
      <c r="E1356" s="80" t="str">
        <f t="shared" si="177"/>
        <v/>
      </c>
      <c r="F1356" s="80" t="str">
        <f t="shared" si="172"/>
        <v/>
      </c>
      <c r="G1356" s="80" t="str">
        <f t="shared" si="172"/>
        <v/>
      </c>
      <c r="H1356" s="80" t="str">
        <f t="shared" si="172"/>
        <v/>
      </c>
      <c r="I1356" s="413"/>
      <c r="J1356" s="414"/>
      <c r="K1356" s="415"/>
      <c r="L1356" s="415"/>
      <c r="M1356" s="415"/>
      <c r="N1356" s="415"/>
      <c r="O1356" s="415"/>
      <c r="P1356" s="415"/>
    </row>
    <row r="1357" spans="1:16">
      <c r="A1357" s="80" t="str">
        <f t="shared" si="173"/>
        <v/>
      </c>
      <c r="B1357" s="80" t="str">
        <f t="shared" si="174"/>
        <v/>
      </c>
      <c r="C1357" s="80" t="str">
        <f t="shared" si="175"/>
        <v/>
      </c>
      <c r="D1357" s="80" t="str">
        <f t="shared" si="176"/>
        <v/>
      </c>
      <c r="E1357" s="80" t="str">
        <f t="shared" si="177"/>
        <v/>
      </c>
      <c r="F1357" s="80" t="str">
        <f t="shared" si="172"/>
        <v/>
      </c>
      <c r="G1357" s="80" t="str">
        <f t="shared" si="172"/>
        <v/>
      </c>
      <c r="H1357" s="80" t="str">
        <f t="shared" si="172"/>
        <v/>
      </c>
      <c r="I1357" s="413"/>
      <c r="J1357" s="414"/>
      <c r="K1357" s="415"/>
      <c r="L1357" s="415"/>
      <c r="M1357" s="415"/>
      <c r="N1357" s="415"/>
      <c r="O1357" s="415"/>
      <c r="P1357" s="415"/>
    </row>
    <row r="1358" spans="1:16">
      <c r="A1358" s="80" t="str">
        <f t="shared" si="173"/>
        <v/>
      </c>
      <c r="B1358" s="80" t="str">
        <f t="shared" si="174"/>
        <v/>
      </c>
      <c r="C1358" s="80" t="str">
        <f t="shared" si="175"/>
        <v/>
      </c>
      <c r="D1358" s="80" t="str">
        <f t="shared" si="176"/>
        <v/>
      </c>
      <c r="E1358" s="80" t="str">
        <f t="shared" si="177"/>
        <v/>
      </c>
      <c r="F1358" s="80" t="str">
        <f t="shared" si="172"/>
        <v/>
      </c>
      <c r="G1358" s="80" t="str">
        <f t="shared" si="172"/>
        <v/>
      </c>
      <c r="H1358" s="80" t="str">
        <f t="shared" si="172"/>
        <v/>
      </c>
      <c r="I1358" s="413"/>
      <c r="J1358" s="414"/>
      <c r="K1358" s="415"/>
      <c r="L1358" s="415"/>
      <c r="M1358" s="415"/>
      <c r="N1358" s="415"/>
      <c r="O1358" s="415"/>
      <c r="P1358" s="415"/>
    </row>
    <row r="1359" spans="1:16">
      <c r="A1359" s="80" t="str">
        <f t="shared" si="173"/>
        <v/>
      </c>
      <c r="B1359" s="80" t="str">
        <f t="shared" si="174"/>
        <v/>
      </c>
      <c r="C1359" s="80" t="str">
        <f t="shared" si="175"/>
        <v/>
      </c>
      <c r="D1359" s="80" t="str">
        <f t="shared" si="176"/>
        <v/>
      </c>
      <c r="E1359" s="80" t="str">
        <f t="shared" si="177"/>
        <v/>
      </c>
      <c r="F1359" s="80" t="str">
        <f t="shared" si="172"/>
        <v/>
      </c>
      <c r="G1359" s="80" t="str">
        <f t="shared" si="172"/>
        <v/>
      </c>
      <c r="H1359" s="80" t="str">
        <f t="shared" si="172"/>
        <v/>
      </c>
      <c r="I1359" s="413"/>
      <c r="J1359" s="414"/>
      <c r="K1359" s="415"/>
      <c r="L1359" s="415"/>
      <c r="M1359" s="415"/>
      <c r="N1359" s="415"/>
      <c r="O1359" s="415"/>
      <c r="P1359" s="415"/>
    </row>
    <row r="1360" spans="1:16">
      <c r="A1360" s="80" t="str">
        <f t="shared" si="173"/>
        <v/>
      </c>
      <c r="B1360" s="80" t="str">
        <f t="shared" si="174"/>
        <v/>
      </c>
      <c r="C1360" s="80" t="str">
        <f t="shared" si="175"/>
        <v/>
      </c>
      <c r="D1360" s="80" t="str">
        <f t="shared" si="176"/>
        <v/>
      </c>
      <c r="E1360" s="80" t="str">
        <f t="shared" si="177"/>
        <v/>
      </c>
      <c r="F1360" s="80" t="str">
        <f t="shared" si="172"/>
        <v/>
      </c>
      <c r="G1360" s="80" t="str">
        <f t="shared" si="172"/>
        <v/>
      </c>
      <c r="H1360" s="80" t="str">
        <f t="shared" si="172"/>
        <v/>
      </c>
      <c r="I1360" s="413"/>
      <c r="J1360" s="414"/>
      <c r="K1360" s="415"/>
      <c r="L1360" s="415"/>
      <c r="M1360" s="415"/>
      <c r="N1360" s="415"/>
      <c r="O1360" s="415"/>
      <c r="P1360" s="415"/>
    </row>
    <row r="1361" spans="1:16">
      <c r="A1361" s="80" t="str">
        <f t="shared" si="173"/>
        <v/>
      </c>
      <c r="B1361" s="80" t="str">
        <f t="shared" si="174"/>
        <v/>
      </c>
      <c r="C1361" s="80" t="str">
        <f t="shared" si="175"/>
        <v/>
      </c>
      <c r="D1361" s="80" t="str">
        <f t="shared" si="176"/>
        <v/>
      </c>
      <c r="E1361" s="80" t="str">
        <f t="shared" si="177"/>
        <v/>
      </c>
      <c r="F1361" s="80" t="str">
        <f t="shared" si="172"/>
        <v/>
      </c>
      <c r="G1361" s="80" t="str">
        <f t="shared" si="172"/>
        <v/>
      </c>
      <c r="H1361" s="80" t="str">
        <f t="shared" si="172"/>
        <v/>
      </c>
      <c r="I1361" s="413"/>
      <c r="J1361" s="414"/>
      <c r="K1361" s="415"/>
      <c r="L1361" s="415"/>
      <c r="M1361" s="415"/>
      <c r="N1361" s="415"/>
      <c r="O1361" s="415"/>
      <c r="P1361" s="415"/>
    </row>
    <row r="1362" spans="1:16">
      <c r="A1362" s="80" t="str">
        <f t="shared" si="173"/>
        <v/>
      </c>
      <c r="B1362" s="80" t="str">
        <f t="shared" si="174"/>
        <v/>
      </c>
      <c r="C1362" s="80" t="str">
        <f t="shared" si="175"/>
        <v/>
      </c>
      <c r="D1362" s="80" t="str">
        <f t="shared" si="176"/>
        <v/>
      </c>
      <c r="E1362" s="80" t="str">
        <f t="shared" si="177"/>
        <v/>
      </c>
      <c r="F1362" s="80" t="str">
        <f t="shared" si="172"/>
        <v/>
      </c>
      <c r="G1362" s="80" t="str">
        <f t="shared" si="172"/>
        <v/>
      </c>
      <c r="H1362" s="80" t="str">
        <f t="shared" si="172"/>
        <v/>
      </c>
      <c r="I1362" s="413"/>
      <c r="J1362" s="414"/>
      <c r="K1362" s="415"/>
      <c r="L1362" s="415"/>
      <c r="M1362" s="415"/>
      <c r="N1362" s="415"/>
      <c r="O1362" s="415"/>
      <c r="P1362" s="415"/>
    </row>
    <row r="1363" spans="1:16">
      <c r="A1363" s="80" t="str">
        <f t="shared" si="173"/>
        <v/>
      </c>
      <c r="B1363" s="80" t="str">
        <f t="shared" si="174"/>
        <v/>
      </c>
      <c r="C1363" s="80" t="str">
        <f t="shared" si="175"/>
        <v/>
      </c>
      <c r="D1363" s="80" t="str">
        <f t="shared" si="176"/>
        <v/>
      </c>
      <c r="E1363" s="80" t="str">
        <f t="shared" si="177"/>
        <v/>
      </c>
      <c r="F1363" s="80" t="str">
        <f t="shared" si="172"/>
        <v/>
      </c>
      <c r="G1363" s="80" t="str">
        <f t="shared" si="172"/>
        <v/>
      </c>
      <c r="H1363" s="80" t="str">
        <f t="shared" si="172"/>
        <v/>
      </c>
      <c r="I1363" s="413"/>
      <c r="J1363" s="414"/>
      <c r="K1363" s="415"/>
      <c r="L1363" s="415"/>
      <c r="M1363" s="415"/>
      <c r="N1363" s="415"/>
      <c r="O1363" s="415"/>
      <c r="P1363" s="415"/>
    </row>
    <row r="1364" spans="1:16">
      <c r="A1364" s="80" t="str">
        <f t="shared" si="173"/>
        <v/>
      </c>
      <c r="B1364" s="80" t="str">
        <f t="shared" si="174"/>
        <v/>
      </c>
      <c r="C1364" s="80" t="str">
        <f t="shared" si="175"/>
        <v/>
      </c>
      <c r="D1364" s="80" t="str">
        <f t="shared" si="176"/>
        <v/>
      </c>
      <c r="E1364" s="80" t="str">
        <f t="shared" si="177"/>
        <v/>
      </c>
      <c r="F1364" s="80" t="str">
        <f t="shared" si="172"/>
        <v/>
      </c>
      <c r="G1364" s="80" t="str">
        <f t="shared" si="172"/>
        <v/>
      </c>
      <c r="H1364" s="80" t="str">
        <f t="shared" si="172"/>
        <v/>
      </c>
      <c r="I1364" s="413"/>
      <c r="J1364" s="414"/>
      <c r="K1364" s="415"/>
      <c r="L1364" s="415"/>
      <c r="M1364" s="415"/>
      <c r="N1364" s="415"/>
      <c r="O1364" s="415"/>
      <c r="P1364" s="415"/>
    </row>
    <row r="1365" spans="1:16">
      <c r="A1365" s="80" t="str">
        <f t="shared" si="173"/>
        <v/>
      </c>
      <c r="B1365" s="80" t="str">
        <f t="shared" si="174"/>
        <v/>
      </c>
      <c r="C1365" s="80" t="str">
        <f t="shared" si="175"/>
        <v/>
      </c>
      <c r="D1365" s="80" t="str">
        <f t="shared" si="176"/>
        <v/>
      </c>
      <c r="E1365" s="80" t="str">
        <f t="shared" si="177"/>
        <v/>
      </c>
      <c r="F1365" s="80" t="str">
        <f t="shared" ref="F1365:H1384" si="178">IF(Cptes1="","",LEFT(Cptes1,7))</f>
        <v/>
      </c>
      <c r="G1365" s="80" t="str">
        <f t="shared" si="178"/>
        <v/>
      </c>
      <c r="H1365" s="80" t="str">
        <f t="shared" si="178"/>
        <v/>
      </c>
      <c r="I1365" s="413"/>
      <c r="J1365" s="414"/>
      <c r="K1365" s="415"/>
      <c r="L1365" s="415"/>
      <c r="M1365" s="415"/>
      <c r="N1365" s="415"/>
      <c r="O1365" s="415"/>
      <c r="P1365" s="415"/>
    </row>
    <row r="1366" spans="1:16">
      <c r="A1366" s="80" t="str">
        <f t="shared" si="173"/>
        <v/>
      </c>
      <c r="B1366" s="80" t="str">
        <f t="shared" si="174"/>
        <v/>
      </c>
      <c r="C1366" s="80" t="str">
        <f t="shared" si="175"/>
        <v/>
      </c>
      <c r="D1366" s="80" t="str">
        <f t="shared" si="176"/>
        <v/>
      </c>
      <c r="E1366" s="80" t="str">
        <f t="shared" si="177"/>
        <v/>
      </c>
      <c r="F1366" s="80" t="str">
        <f t="shared" si="178"/>
        <v/>
      </c>
      <c r="G1366" s="80" t="str">
        <f t="shared" si="178"/>
        <v/>
      </c>
      <c r="H1366" s="80" t="str">
        <f t="shared" si="178"/>
        <v/>
      </c>
      <c r="I1366" s="413"/>
      <c r="J1366" s="414"/>
      <c r="K1366" s="415"/>
      <c r="L1366" s="415"/>
      <c r="M1366" s="415"/>
      <c r="N1366" s="415"/>
      <c r="O1366" s="415"/>
      <c r="P1366" s="415"/>
    </row>
    <row r="1367" spans="1:16">
      <c r="A1367" s="80" t="str">
        <f t="shared" si="173"/>
        <v/>
      </c>
      <c r="B1367" s="80" t="str">
        <f t="shared" si="174"/>
        <v/>
      </c>
      <c r="C1367" s="80" t="str">
        <f t="shared" si="175"/>
        <v/>
      </c>
      <c r="D1367" s="80" t="str">
        <f t="shared" si="176"/>
        <v/>
      </c>
      <c r="E1367" s="80" t="str">
        <f t="shared" si="177"/>
        <v/>
      </c>
      <c r="F1367" s="80" t="str">
        <f t="shared" si="178"/>
        <v/>
      </c>
      <c r="G1367" s="80" t="str">
        <f t="shared" si="178"/>
        <v/>
      </c>
      <c r="H1367" s="80" t="str">
        <f t="shared" si="178"/>
        <v/>
      </c>
      <c r="I1367" s="413"/>
      <c r="J1367" s="414"/>
      <c r="K1367" s="415"/>
      <c r="L1367" s="415"/>
      <c r="M1367" s="415"/>
      <c r="N1367" s="415"/>
      <c r="O1367" s="415"/>
      <c r="P1367" s="415"/>
    </row>
    <row r="1368" spans="1:16">
      <c r="A1368" s="80" t="str">
        <f t="shared" si="173"/>
        <v/>
      </c>
      <c r="B1368" s="80" t="str">
        <f t="shared" si="174"/>
        <v/>
      </c>
      <c r="C1368" s="80" t="str">
        <f t="shared" si="175"/>
        <v/>
      </c>
      <c r="D1368" s="80" t="str">
        <f t="shared" si="176"/>
        <v/>
      </c>
      <c r="E1368" s="80" t="str">
        <f t="shared" si="177"/>
        <v/>
      </c>
      <c r="F1368" s="80" t="str">
        <f t="shared" si="178"/>
        <v/>
      </c>
      <c r="G1368" s="80" t="str">
        <f t="shared" si="178"/>
        <v/>
      </c>
      <c r="H1368" s="80" t="str">
        <f t="shared" si="178"/>
        <v/>
      </c>
      <c r="I1368" s="413"/>
      <c r="J1368" s="414"/>
      <c r="K1368" s="415"/>
      <c r="L1368" s="415"/>
      <c r="M1368" s="415"/>
      <c r="N1368" s="415"/>
      <c r="O1368" s="415"/>
      <c r="P1368" s="415"/>
    </row>
    <row r="1369" spans="1:16">
      <c r="A1369" s="80" t="str">
        <f t="shared" si="173"/>
        <v/>
      </c>
      <c r="B1369" s="80" t="str">
        <f t="shared" si="174"/>
        <v/>
      </c>
      <c r="C1369" s="80" t="str">
        <f t="shared" si="175"/>
        <v/>
      </c>
      <c r="D1369" s="80" t="str">
        <f t="shared" si="176"/>
        <v/>
      </c>
      <c r="E1369" s="80" t="str">
        <f t="shared" si="177"/>
        <v/>
      </c>
      <c r="F1369" s="80" t="str">
        <f t="shared" si="178"/>
        <v/>
      </c>
      <c r="G1369" s="80" t="str">
        <f t="shared" si="178"/>
        <v/>
      </c>
      <c r="H1369" s="80" t="str">
        <f t="shared" si="178"/>
        <v/>
      </c>
      <c r="I1369" s="413"/>
      <c r="J1369" s="414"/>
      <c r="K1369" s="415"/>
      <c r="L1369" s="415"/>
      <c r="M1369" s="415"/>
      <c r="N1369" s="415"/>
      <c r="O1369" s="415"/>
      <c r="P1369" s="415"/>
    </row>
    <row r="1370" spans="1:16">
      <c r="A1370" s="80" t="str">
        <f t="shared" si="173"/>
        <v/>
      </c>
      <c r="B1370" s="80" t="str">
        <f t="shared" si="174"/>
        <v/>
      </c>
      <c r="C1370" s="80" t="str">
        <f t="shared" si="175"/>
        <v/>
      </c>
      <c r="D1370" s="80" t="str">
        <f t="shared" si="176"/>
        <v/>
      </c>
      <c r="E1370" s="80" t="str">
        <f t="shared" si="177"/>
        <v/>
      </c>
      <c r="F1370" s="80" t="str">
        <f t="shared" si="178"/>
        <v/>
      </c>
      <c r="G1370" s="80" t="str">
        <f t="shared" si="178"/>
        <v/>
      </c>
      <c r="H1370" s="80" t="str">
        <f t="shared" si="178"/>
        <v/>
      </c>
      <c r="I1370" s="413"/>
      <c r="J1370" s="414"/>
      <c r="K1370" s="415"/>
      <c r="L1370" s="415"/>
      <c r="M1370" s="415"/>
      <c r="N1370" s="415"/>
      <c r="O1370" s="415"/>
      <c r="P1370" s="415"/>
    </row>
    <row r="1371" spans="1:16">
      <c r="A1371" s="80" t="str">
        <f t="shared" si="173"/>
        <v/>
      </c>
      <c r="B1371" s="80" t="str">
        <f t="shared" si="174"/>
        <v/>
      </c>
      <c r="C1371" s="80" t="str">
        <f t="shared" si="175"/>
        <v/>
      </c>
      <c r="D1371" s="80" t="str">
        <f t="shared" si="176"/>
        <v/>
      </c>
      <c r="E1371" s="80" t="str">
        <f t="shared" si="177"/>
        <v/>
      </c>
      <c r="F1371" s="80" t="str">
        <f t="shared" si="178"/>
        <v/>
      </c>
      <c r="G1371" s="80" t="str">
        <f t="shared" si="178"/>
        <v/>
      </c>
      <c r="H1371" s="80" t="str">
        <f t="shared" si="178"/>
        <v/>
      </c>
      <c r="I1371" s="413"/>
      <c r="J1371" s="414"/>
      <c r="K1371" s="415"/>
      <c r="L1371" s="415"/>
      <c r="M1371" s="415"/>
      <c r="N1371" s="415"/>
      <c r="O1371" s="415"/>
      <c r="P1371" s="415"/>
    </row>
    <row r="1372" spans="1:16">
      <c r="A1372" s="80" t="str">
        <f t="shared" si="173"/>
        <v/>
      </c>
      <c r="B1372" s="80" t="str">
        <f t="shared" si="174"/>
        <v/>
      </c>
      <c r="C1372" s="80" t="str">
        <f t="shared" si="175"/>
        <v/>
      </c>
      <c r="D1372" s="80" t="str">
        <f t="shared" si="176"/>
        <v/>
      </c>
      <c r="E1372" s="80" t="str">
        <f t="shared" si="177"/>
        <v/>
      </c>
      <c r="F1372" s="80" t="str">
        <f t="shared" si="178"/>
        <v/>
      </c>
      <c r="G1372" s="80" t="str">
        <f t="shared" si="178"/>
        <v/>
      </c>
      <c r="H1372" s="80" t="str">
        <f t="shared" si="178"/>
        <v/>
      </c>
      <c r="I1372" s="413"/>
      <c r="J1372" s="414"/>
      <c r="K1372" s="415"/>
      <c r="L1372" s="415"/>
      <c r="M1372" s="415"/>
      <c r="N1372" s="415"/>
      <c r="O1372" s="415"/>
      <c r="P1372" s="415"/>
    </row>
    <row r="1373" spans="1:16">
      <c r="A1373" s="80" t="str">
        <f t="shared" si="173"/>
        <v/>
      </c>
      <c r="B1373" s="80" t="str">
        <f t="shared" si="174"/>
        <v/>
      </c>
      <c r="C1373" s="80" t="str">
        <f t="shared" si="175"/>
        <v/>
      </c>
      <c r="D1373" s="80" t="str">
        <f t="shared" si="176"/>
        <v/>
      </c>
      <c r="E1373" s="80" t="str">
        <f t="shared" si="177"/>
        <v/>
      </c>
      <c r="F1373" s="80" t="str">
        <f t="shared" si="178"/>
        <v/>
      </c>
      <c r="G1373" s="80" t="str">
        <f t="shared" si="178"/>
        <v/>
      </c>
      <c r="H1373" s="80" t="str">
        <f t="shared" si="178"/>
        <v/>
      </c>
      <c r="I1373" s="413"/>
      <c r="J1373" s="414"/>
      <c r="K1373" s="415"/>
      <c r="L1373" s="415"/>
      <c r="M1373" s="415"/>
      <c r="N1373" s="415"/>
      <c r="O1373" s="415"/>
      <c r="P1373" s="415"/>
    </row>
    <row r="1374" spans="1:16">
      <c r="A1374" s="80" t="str">
        <f t="shared" si="173"/>
        <v/>
      </c>
      <c r="B1374" s="80" t="str">
        <f t="shared" si="174"/>
        <v/>
      </c>
      <c r="C1374" s="80" t="str">
        <f t="shared" si="175"/>
        <v/>
      </c>
      <c r="D1374" s="80" t="str">
        <f t="shared" si="176"/>
        <v/>
      </c>
      <c r="E1374" s="80" t="str">
        <f t="shared" si="177"/>
        <v/>
      </c>
      <c r="F1374" s="80" t="str">
        <f t="shared" si="178"/>
        <v/>
      </c>
      <c r="G1374" s="80" t="str">
        <f t="shared" si="178"/>
        <v/>
      </c>
      <c r="H1374" s="80" t="str">
        <f t="shared" si="178"/>
        <v/>
      </c>
      <c r="I1374" s="413"/>
      <c r="J1374" s="414"/>
      <c r="K1374" s="415"/>
      <c r="L1374" s="415"/>
      <c r="M1374" s="415"/>
      <c r="N1374" s="415"/>
      <c r="O1374" s="415"/>
      <c r="P1374" s="415"/>
    </row>
    <row r="1375" spans="1:16">
      <c r="A1375" s="80" t="str">
        <f t="shared" si="173"/>
        <v/>
      </c>
      <c r="B1375" s="80" t="str">
        <f t="shared" si="174"/>
        <v/>
      </c>
      <c r="C1375" s="80" t="str">
        <f t="shared" si="175"/>
        <v/>
      </c>
      <c r="D1375" s="80" t="str">
        <f t="shared" si="176"/>
        <v/>
      </c>
      <c r="E1375" s="80" t="str">
        <f t="shared" si="177"/>
        <v/>
      </c>
      <c r="F1375" s="80" t="str">
        <f t="shared" si="178"/>
        <v/>
      </c>
      <c r="G1375" s="80" t="str">
        <f t="shared" si="178"/>
        <v/>
      </c>
      <c r="H1375" s="80" t="str">
        <f t="shared" si="178"/>
        <v/>
      </c>
      <c r="I1375" s="413"/>
      <c r="J1375" s="414"/>
      <c r="K1375" s="415"/>
      <c r="L1375" s="415"/>
      <c r="M1375" s="415"/>
      <c r="N1375" s="415"/>
      <c r="O1375" s="415"/>
      <c r="P1375" s="415"/>
    </row>
    <row r="1376" spans="1:16">
      <c r="A1376" s="80" t="str">
        <f t="shared" si="173"/>
        <v/>
      </c>
      <c r="B1376" s="80" t="str">
        <f t="shared" si="174"/>
        <v/>
      </c>
      <c r="C1376" s="80" t="str">
        <f t="shared" si="175"/>
        <v/>
      </c>
      <c r="D1376" s="80" t="str">
        <f t="shared" si="176"/>
        <v/>
      </c>
      <c r="E1376" s="80" t="str">
        <f t="shared" si="177"/>
        <v/>
      </c>
      <c r="F1376" s="80" t="str">
        <f t="shared" si="178"/>
        <v/>
      </c>
      <c r="G1376" s="80" t="str">
        <f t="shared" si="178"/>
        <v/>
      </c>
      <c r="H1376" s="80" t="str">
        <f t="shared" si="178"/>
        <v/>
      </c>
      <c r="I1376" s="413"/>
      <c r="J1376" s="414"/>
      <c r="K1376" s="415"/>
      <c r="L1376" s="415"/>
      <c r="M1376" s="415"/>
      <c r="N1376" s="415"/>
      <c r="O1376" s="415"/>
      <c r="P1376" s="415"/>
    </row>
    <row r="1377" spans="1:16">
      <c r="A1377" s="80" t="str">
        <f t="shared" si="173"/>
        <v/>
      </c>
      <c r="B1377" s="80" t="str">
        <f t="shared" si="174"/>
        <v/>
      </c>
      <c r="C1377" s="80" t="str">
        <f t="shared" si="175"/>
        <v/>
      </c>
      <c r="D1377" s="80" t="str">
        <f t="shared" si="176"/>
        <v/>
      </c>
      <c r="E1377" s="80" t="str">
        <f t="shared" si="177"/>
        <v/>
      </c>
      <c r="F1377" s="80" t="str">
        <f t="shared" si="178"/>
        <v/>
      </c>
      <c r="G1377" s="80" t="str">
        <f t="shared" si="178"/>
        <v/>
      </c>
      <c r="H1377" s="80" t="str">
        <f t="shared" si="178"/>
        <v/>
      </c>
      <c r="I1377" s="413"/>
      <c r="J1377" s="414"/>
      <c r="K1377" s="415"/>
      <c r="L1377" s="415"/>
      <c r="M1377" s="415"/>
      <c r="N1377" s="415"/>
      <c r="O1377" s="415"/>
      <c r="P1377" s="415"/>
    </row>
    <row r="1378" spans="1:16">
      <c r="A1378" s="80" t="str">
        <f t="shared" si="173"/>
        <v/>
      </c>
      <c r="B1378" s="80" t="str">
        <f t="shared" si="174"/>
        <v/>
      </c>
      <c r="C1378" s="80" t="str">
        <f t="shared" si="175"/>
        <v/>
      </c>
      <c r="D1378" s="80" t="str">
        <f t="shared" si="176"/>
        <v/>
      </c>
      <c r="E1378" s="80" t="str">
        <f t="shared" si="177"/>
        <v/>
      </c>
      <c r="F1378" s="80" t="str">
        <f t="shared" si="178"/>
        <v/>
      </c>
      <c r="G1378" s="80" t="str">
        <f t="shared" si="178"/>
        <v/>
      </c>
      <c r="H1378" s="80" t="str">
        <f t="shared" si="178"/>
        <v/>
      </c>
      <c r="I1378" s="413"/>
      <c r="J1378" s="414"/>
      <c r="K1378" s="415"/>
      <c r="L1378" s="415"/>
      <c r="M1378" s="415"/>
      <c r="N1378" s="415"/>
      <c r="O1378" s="415"/>
      <c r="P1378" s="415"/>
    </row>
    <row r="1379" spans="1:16">
      <c r="A1379" s="80" t="str">
        <f t="shared" si="173"/>
        <v/>
      </c>
      <c r="B1379" s="80" t="str">
        <f t="shared" si="174"/>
        <v/>
      </c>
      <c r="C1379" s="80" t="str">
        <f t="shared" si="175"/>
        <v/>
      </c>
      <c r="D1379" s="80" t="str">
        <f t="shared" si="176"/>
        <v/>
      </c>
      <c r="E1379" s="80" t="str">
        <f t="shared" si="177"/>
        <v/>
      </c>
      <c r="F1379" s="80" t="str">
        <f t="shared" si="178"/>
        <v/>
      </c>
      <c r="G1379" s="80" t="str">
        <f t="shared" si="178"/>
        <v/>
      </c>
      <c r="H1379" s="80" t="str">
        <f t="shared" si="178"/>
        <v/>
      </c>
      <c r="I1379" s="413"/>
      <c r="J1379" s="414"/>
      <c r="K1379" s="415"/>
      <c r="L1379" s="415"/>
      <c r="M1379" s="415"/>
      <c r="N1379" s="415"/>
      <c r="O1379" s="415"/>
      <c r="P1379" s="415"/>
    </row>
    <row r="1380" spans="1:16">
      <c r="A1380" s="80" t="str">
        <f t="shared" si="173"/>
        <v/>
      </c>
      <c r="B1380" s="80" t="str">
        <f t="shared" si="174"/>
        <v/>
      </c>
      <c r="C1380" s="80" t="str">
        <f t="shared" si="175"/>
        <v/>
      </c>
      <c r="D1380" s="80" t="str">
        <f t="shared" si="176"/>
        <v/>
      </c>
      <c r="E1380" s="80" t="str">
        <f t="shared" si="177"/>
        <v/>
      </c>
      <c r="F1380" s="80" t="str">
        <f t="shared" si="178"/>
        <v/>
      </c>
      <c r="G1380" s="80" t="str">
        <f t="shared" si="178"/>
        <v/>
      </c>
      <c r="H1380" s="80" t="str">
        <f t="shared" si="178"/>
        <v/>
      </c>
      <c r="I1380" s="413"/>
      <c r="J1380" s="414"/>
      <c r="K1380" s="415"/>
      <c r="L1380" s="415"/>
      <c r="M1380" s="415"/>
      <c r="N1380" s="415"/>
      <c r="O1380" s="415"/>
      <c r="P1380" s="415"/>
    </row>
    <row r="1381" spans="1:16">
      <c r="A1381" s="80" t="str">
        <f t="shared" si="173"/>
        <v/>
      </c>
      <c r="B1381" s="80" t="str">
        <f t="shared" si="174"/>
        <v/>
      </c>
      <c r="C1381" s="80" t="str">
        <f t="shared" si="175"/>
        <v/>
      </c>
      <c r="D1381" s="80" t="str">
        <f t="shared" si="176"/>
        <v/>
      </c>
      <c r="E1381" s="80" t="str">
        <f t="shared" si="177"/>
        <v/>
      </c>
      <c r="F1381" s="80" t="str">
        <f t="shared" si="178"/>
        <v/>
      </c>
      <c r="G1381" s="80" t="str">
        <f t="shared" si="178"/>
        <v/>
      </c>
      <c r="H1381" s="80" t="str">
        <f t="shared" si="178"/>
        <v/>
      </c>
      <c r="I1381" s="413"/>
      <c r="J1381" s="414"/>
      <c r="K1381" s="415"/>
      <c r="L1381" s="415"/>
      <c r="M1381" s="415"/>
      <c r="N1381" s="415"/>
      <c r="O1381" s="415"/>
      <c r="P1381" s="415"/>
    </row>
    <row r="1382" spans="1:16">
      <c r="A1382" s="80" t="str">
        <f t="shared" si="173"/>
        <v/>
      </c>
      <c r="B1382" s="80" t="str">
        <f t="shared" si="174"/>
        <v/>
      </c>
      <c r="C1382" s="80" t="str">
        <f t="shared" si="175"/>
        <v/>
      </c>
      <c r="D1382" s="80" t="str">
        <f t="shared" si="176"/>
        <v/>
      </c>
      <c r="E1382" s="80" t="str">
        <f t="shared" si="177"/>
        <v/>
      </c>
      <c r="F1382" s="80" t="str">
        <f t="shared" si="178"/>
        <v/>
      </c>
      <c r="G1382" s="80" t="str">
        <f t="shared" si="178"/>
        <v/>
      </c>
      <c r="H1382" s="80" t="str">
        <f t="shared" si="178"/>
        <v/>
      </c>
      <c r="I1382" s="413"/>
      <c r="J1382" s="414"/>
      <c r="K1382" s="415"/>
      <c r="L1382" s="415"/>
      <c r="M1382" s="415"/>
      <c r="N1382" s="415"/>
      <c r="O1382" s="415"/>
      <c r="P1382" s="415"/>
    </row>
    <row r="1383" spans="1:16">
      <c r="A1383" s="80" t="str">
        <f t="shared" si="173"/>
        <v/>
      </c>
      <c r="B1383" s="80" t="str">
        <f t="shared" si="174"/>
        <v/>
      </c>
      <c r="C1383" s="80" t="str">
        <f t="shared" si="175"/>
        <v/>
      </c>
      <c r="D1383" s="80" t="str">
        <f t="shared" si="176"/>
        <v/>
      </c>
      <c r="E1383" s="80" t="str">
        <f t="shared" si="177"/>
        <v/>
      </c>
      <c r="F1383" s="80" t="str">
        <f t="shared" si="178"/>
        <v/>
      </c>
      <c r="G1383" s="80" t="str">
        <f t="shared" si="178"/>
        <v/>
      </c>
      <c r="H1383" s="80" t="str">
        <f t="shared" si="178"/>
        <v/>
      </c>
      <c r="I1383" s="413"/>
      <c r="J1383" s="414"/>
      <c r="K1383" s="415"/>
      <c r="L1383" s="415"/>
      <c r="M1383" s="415"/>
      <c r="N1383" s="415"/>
      <c r="O1383" s="415"/>
      <c r="P1383" s="415"/>
    </row>
    <row r="1384" spans="1:16">
      <c r="A1384" s="80" t="str">
        <f t="shared" si="173"/>
        <v/>
      </c>
      <c r="B1384" s="80" t="str">
        <f t="shared" si="174"/>
        <v/>
      </c>
      <c r="C1384" s="80" t="str">
        <f t="shared" si="175"/>
        <v/>
      </c>
      <c r="D1384" s="80" t="str">
        <f t="shared" si="176"/>
        <v/>
      </c>
      <c r="E1384" s="80" t="str">
        <f t="shared" si="177"/>
        <v/>
      </c>
      <c r="F1384" s="80" t="str">
        <f t="shared" si="178"/>
        <v/>
      </c>
      <c r="G1384" s="80" t="str">
        <f t="shared" si="178"/>
        <v/>
      </c>
      <c r="H1384" s="80" t="str">
        <f t="shared" si="178"/>
        <v/>
      </c>
      <c r="I1384" s="413"/>
      <c r="J1384" s="414"/>
      <c r="K1384" s="415"/>
      <c r="L1384" s="415"/>
      <c r="M1384" s="415"/>
      <c r="N1384" s="415"/>
      <c r="O1384" s="415"/>
      <c r="P1384" s="415"/>
    </row>
    <row r="1385" spans="1:16">
      <c r="A1385" s="80" t="str">
        <f t="shared" si="173"/>
        <v/>
      </c>
      <c r="B1385" s="80" t="str">
        <f t="shared" si="174"/>
        <v/>
      </c>
      <c r="C1385" s="80" t="str">
        <f t="shared" si="175"/>
        <v/>
      </c>
      <c r="D1385" s="80" t="str">
        <f t="shared" si="176"/>
        <v/>
      </c>
      <c r="E1385" s="80" t="str">
        <f t="shared" si="177"/>
        <v/>
      </c>
      <c r="F1385" s="80" t="str">
        <f t="shared" ref="F1385:H1404" si="179">IF(Cptes1="","",LEFT(Cptes1,7))</f>
        <v/>
      </c>
      <c r="G1385" s="80" t="str">
        <f t="shared" si="179"/>
        <v/>
      </c>
      <c r="H1385" s="80" t="str">
        <f t="shared" si="179"/>
        <v/>
      </c>
      <c r="I1385" s="413"/>
      <c r="J1385" s="414"/>
      <c r="K1385" s="415"/>
      <c r="L1385" s="415"/>
      <c r="M1385" s="415"/>
      <c r="N1385" s="415"/>
      <c r="O1385" s="415"/>
      <c r="P1385" s="415"/>
    </row>
    <row r="1386" spans="1:16">
      <c r="A1386" s="80" t="str">
        <f t="shared" si="173"/>
        <v/>
      </c>
      <c r="B1386" s="80" t="str">
        <f t="shared" si="174"/>
        <v/>
      </c>
      <c r="C1386" s="80" t="str">
        <f t="shared" si="175"/>
        <v/>
      </c>
      <c r="D1386" s="80" t="str">
        <f t="shared" si="176"/>
        <v/>
      </c>
      <c r="E1386" s="80" t="str">
        <f t="shared" si="177"/>
        <v/>
      </c>
      <c r="F1386" s="80" t="str">
        <f t="shared" si="179"/>
        <v/>
      </c>
      <c r="G1386" s="80" t="str">
        <f t="shared" si="179"/>
        <v/>
      </c>
      <c r="H1386" s="80" t="str">
        <f t="shared" si="179"/>
        <v/>
      </c>
      <c r="I1386" s="413"/>
      <c r="J1386" s="414"/>
      <c r="K1386" s="415"/>
      <c r="L1386" s="415"/>
      <c r="M1386" s="415"/>
      <c r="N1386" s="415"/>
      <c r="O1386" s="415"/>
      <c r="P1386" s="415"/>
    </row>
    <row r="1387" spans="1:16">
      <c r="A1387" s="80" t="str">
        <f t="shared" si="173"/>
        <v/>
      </c>
      <c r="B1387" s="80" t="str">
        <f t="shared" si="174"/>
        <v/>
      </c>
      <c r="C1387" s="80" t="str">
        <f t="shared" si="175"/>
        <v/>
      </c>
      <c r="D1387" s="80" t="str">
        <f t="shared" si="176"/>
        <v/>
      </c>
      <c r="E1387" s="80" t="str">
        <f t="shared" si="177"/>
        <v/>
      </c>
      <c r="F1387" s="80" t="str">
        <f t="shared" si="179"/>
        <v/>
      </c>
      <c r="G1387" s="80" t="str">
        <f t="shared" si="179"/>
        <v/>
      </c>
      <c r="H1387" s="80" t="str">
        <f t="shared" si="179"/>
        <v/>
      </c>
      <c r="I1387" s="413"/>
      <c r="J1387" s="414"/>
      <c r="K1387" s="415"/>
      <c r="L1387" s="415"/>
      <c r="M1387" s="415"/>
      <c r="N1387" s="415"/>
      <c r="O1387" s="415"/>
      <c r="P1387" s="415"/>
    </row>
    <row r="1388" spans="1:16">
      <c r="A1388" s="80" t="str">
        <f t="shared" si="173"/>
        <v/>
      </c>
      <c r="B1388" s="80" t="str">
        <f t="shared" si="174"/>
        <v/>
      </c>
      <c r="C1388" s="80" t="str">
        <f t="shared" si="175"/>
        <v/>
      </c>
      <c r="D1388" s="80" t="str">
        <f t="shared" si="176"/>
        <v/>
      </c>
      <c r="E1388" s="80" t="str">
        <f t="shared" si="177"/>
        <v/>
      </c>
      <c r="F1388" s="80" t="str">
        <f t="shared" si="179"/>
        <v/>
      </c>
      <c r="G1388" s="80" t="str">
        <f t="shared" si="179"/>
        <v/>
      </c>
      <c r="H1388" s="80" t="str">
        <f t="shared" si="179"/>
        <v/>
      </c>
      <c r="I1388" s="413"/>
      <c r="J1388" s="414"/>
      <c r="K1388" s="415"/>
      <c r="L1388" s="415"/>
      <c r="M1388" s="415"/>
      <c r="N1388" s="415"/>
      <c r="O1388" s="415"/>
      <c r="P1388" s="415"/>
    </row>
    <row r="1389" spans="1:16">
      <c r="A1389" s="80" t="str">
        <f t="shared" si="173"/>
        <v/>
      </c>
      <c r="B1389" s="80" t="str">
        <f t="shared" si="174"/>
        <v/>
      </c>
      <c r="C1389" s="80" t="str">
        <f t="shared" si="175"/>
        <v/>
      </c>
      <c r="D1389" s="80" t="str">
        <f t="shared" si="176"/>
        <v/>
      </c>
      <c r="E1389" s="80" t="str">
        <f t="shared" si="177"/>
        <v/>
      </c>
      <c r="F1389" s="80" t="str">
        <f t="shared" si="179"/>
        <v/>
      </c>
      <c r="G1389" s="80" t="str">
        <f t="shared" si="179"/>
        <v/>
      </c>
      <c r="H1389" s="80" t="str">
        <f t="shared" si="179"/>
        <v/>
      </c>
      <c r="I1389" s="413"/>
      <c r="J1389" s="414"/>
      <c r="K1389" s="415"/>
      <c r="L1389" s="415"/>
      <c r="M1389" s="415"/>
      <c r="N1389" s="415"/>
      <c r="O1389" s="415"/>
      <c r="P1389" s="415"/>
    </row>
    <row r="1390" spans="1:16">
      <c r="A1390" s="80" t="str">
        <f t="shared" si="173"/>
        <v/>
      </c>
      <c r="B1390" s="80" t="str">
        <f t="shared" si="174"/>
        <v/>
      </c>
      <c r="C1390" s="80" t="str">
        <f t="shared" si="175"/>
        <v/>
      </c>
      <c r="D1390" s="80" t="str">
        <f t="shared" si="176"/>
        <v/>
      </c>
      <c r="E1390" s="80" t="str">
        <f t="shared" si="177"/>
        <v/>
      </c>
      <c r="F1390" s="80" t="str">
        <f t="shared" si="179"/>
        <v/>
      </c>
      <c r="G1390" s="80" t="str">
        <f t="shared" si="179"/>
        <v/>
      </c>
      <c r="H1390" s="80" t="str">
        <f t="shared" si="179"/>
        <v/>
      </c>
      <c r="I1390" s="413"/>
      <c r="J1390" s="414"/>
      <c r="K1390" s="415"/>
      <c r="L1390" s="415"/>
      <c r="M1390" s="415"/>
      <c r="N1390" s="415"/>
      <c r="O1390" s="415"/>
      <c r="P1390" s="415"/>
    </row>
    <row r="1391" spans="1:16">
      <c r="A1391" s="80" t="str">
        <f t="shared" si="173"/>
        <v/>
      </c>
      <c r="B1391" s="80" t="str">
        <f t="shared" si="174"/>
        <v/>
      </c>
      <c r="C1391" s="80" t="str">
        <f t="shared" si="175"/>
        <v/>
      </c>
      <c r="D1391" s="80" t="str">
        <f t="shared" si="176"/>
        <v/>
      </c>
      <c r="E1391" s="80" t="str">
        <f t="shared" si="177"/>
        <v/>
      </c>
      <c r="F1391" s="80" t="str">
        <f t="shared" si="179"/>
        <v/>
      </c>
      <c r="G1391" s="80" t="str">
        <f t="shared" si="179"/>
        <v/>
      </c>
      <c r="H1391" s="80" t="str">
        <f t="shared" si="179"/>
        <v/>
      </c>
      <c r="I1391" s="413"/>
      <c r="J1391" s="414"/>
      <c r="K1391" s="415"/>
      <c r="L1391" s="415"/>
      <c r="M1391" s="415"/>
      <c r="N1391" s="415"/>
      <c r="O1391" s="415"/>
      <c r="P1391" s="415"/>
    </row>
    <row r="1392" spans="1:16">
      <c r="A1392" s="80" t="str">
        <f t="shared" si="173"/>
        <v/>
      </c>
      <c r="B1392" s="80" t="str">
        <f t="shared" si="174"/>
        <v/>
      </c>
      <c r="C1392" s="80" t="str">
        <f t="shared" si="175"/>
        <v/>
      </c>
      <c r="D1392" s="80" t="str">
        <f t="shared" si="176"/>
        <v/>
      </c>
      <c r="E1392" s="80" t="str">
        <f t="shared" si="177"/>
        <v/>
      </c>
      <c r="F1392" s="80" t="str">
        <f t="shared" si="179"/>
        <v/>
      </c>
      <c r="G1392" s="80" t="str">
        <f t="shared" si="179"/>
        <v/>
      </c>
      <c r="H1392" s="80" t="str">
        <f t="shared" si="179"/>
        <v/>
      </c>
      <c r="I1392" s="413"/>
      <c r="J1392" s="414"/>
      <c r="K1392" s="415"/>
      <c r="L1392" s="415"/>
      <c r="M1392" s="415"/>
      <c r="N1392" s="415"/>
      <c r="O1392" s="415"/>
      <c r="P1392" s="415"/>
    </row>
    <row r="1393" spans="1:16">
      <c r="A1393" s="80" t="str">
        <f t="shared" si="173"/>
        <v/>
      </c>
      <c r="B1393" s="80" t="str">
        <f t="shared" si="174"/>
        <v/>
      </c>
      <c r="C1393" s="80" t="str">
        <f t="shared" si="175"/>
        <v/>
      </c>
      <c r="D1393" s="80" t="str">
        <f t="shared" si="176"/>
        <v/>
      </c>
      <c r="E1393" s="80" t="str">
        <f t="shared" si="177"/>
        <v/>
      </c>
      <c r="F1393" s="80" t="str">
        <f t="shared" si="179"/>
        <v/>
      </c>
      <c r="G1393" s="80" t="str">
        <f t="shared" si="179"/>
        <v/>
      </c>
      <c r="H1393" s="80" t="str">
        <f t="shared" si="179"/>
        <v/>
      </c>
      <c r="I1393" s="413"/>
      <c r="J1393" s="414"/>
      <c r="K1393" s="415"/>
      <c r="L1393" s="415"/>
      <c r="M1393" s="415"/>
      <c r="N1393" s="415"/>
      <c r="O1393" s="415"/>
      <c r="P1393" s="415"/>
    </row>
    <row r="1394" spans="1:16">
      <c r="A1394" s="80" t="str">
        <f t="shared" si="173"/>
        <v/>
      </c>
      <c r="B1394" s="80" t="str">
        <f t="shared" si="174"/>
        <v/>
      </c>
      <c r="C1394" s="80" t="str">
        <f t="shared" si="175"/>
        <v/>
      </c>
      <c r="D1394" s="80" t="str">
        <f t="shared" si="176"/>
        <v/>
      </c>
      <c r="E1394" s="80" t="str">
        <f t="shared" si="177"/>
        <v/>
      </c>
      <c r="F1394" s="80" t="str">
        <f t="shared" si="179"/>
        <v/>
      </c>
      <c r="G1394" s="80" t="str">
        <f t="shared" si="179"/>
        <v/>
      </c>
      <c r="H1394" s="80" t="str">
        <f t="shared" si="179"/>
        <v/>
      </c>
      <c r="I1394" s="413"/>
      <c r="J1394" s="414"/>
      <c r="K1394" s="415"/>
      <c r="L1394" s="415"/>
      <c r="M1394" s="415"/>
      <c r="N1394" s="415"/>
      <c r="O1394" s="415"/>
      <c r="P1394" s="415"/>
    </row>
    <row r="1395" spans="1:16">
      <c r="A1395" s="80" t="str">
        <f t="shared" si="173"/>
        <v/>
      </c>
      <c r="B1395" s="80" t="str">
        <f t="shared" si="174"/>
        <v/>
      </c>
      <c r="C1395" s="80" t="str">
        <f t="shared" si="175"/>
        <v/>
      </c>
      <c r="D1395" s="80" t="str">
        <f t="shared" si="176"/>
        <v/>
      </c>
      <c r="E1395" s="80" t="str">
        <f t="shared" si="177"/>
        <v/>
      </c>
      <c r="F1395" s="80" t="str">
        <f t="shared" si="179"/>
        <v/>
      </c>
      <c r="G1395" s="80" t="str">
        <f t="shared" si="179"/>
        <v/>
      </c>
      <c r="H1395" s="80" t="str">
        <f t="shared" si="179"/>
        <v/>
      </c>
      <c r="I1395" s="413"/>
      <c r="J1395" s="414"/>
      <c r="K1395" s="415"/>
      <c r="L1395" s="415"/>
      <c r="M1395" s="415"/>
      <c r="N1395" s="415"/>
      <c r="O1395" s="415"/>
      <c r="P1395" s="415"/>
    </row>
    <row r="1396" spans="1:16">
      <c r="A1396" s="80" t="str">
        <f t="shared" si="173"/>
        <v/>
      </c>
      <c r="B1396" s="80" t="str">
        <f t="shared" si="174"/>
        <v/>
      </c>
      <c r="C1396" s="80" t="str">
        <f t="shared" si="175"/>
        <v/>
      </c>
      <c r="D1396" s="80" t="str">
        <f t="shared" si="176"/>
        <v/>
      </c>
      <c r="E1396" s="80" t="str">
        <f t="shared" si="177"/>
        <v/>
      </c>
      <c r="F1396" s="80" t="str">
        <f t="shared" si="179"/>
        <v/>
      </c>
      <c r="G1396" s="80" t="str">
        <f t="shared" si="179"/>
        <v/>
      </c>
      <c r="H1396" s="80" t="str">
        <f t="shared" si="179"/>
        <v/>
      </c>
      <c r="I1396" s="413"/>
      <c r="J1396" s="414"/>
      <c r="K1396" s="415"/>
      <c r="L1396" s="415"/>
      <c r="M1396" s="415"/>
      <c r="N1396" s="415"/>
      <c r="O1396" s="415"/>
      <c r="P1396" s="415"/>
    </row>
    <row r="1397" spans="1:16">
      <c r="A1397" s="80" t="str">
        <f t="shared" si="173"/>
        <v/>
      </c>
      <c r="B1397" s="80" t="str">
        <f t="shared" si="174"/>
        <v/>
      </c>
      <c r="C1397" s="80" t="str">
        <f t="shared" si="175"/>
        <v/>
      </c>
      <c r="D1397" s="80" t="str">
        <f t="shared" si="176"/>
        <v/>
      </c>
      <c r="E1397" s="80" t="str">
        <f t="shared" si="177"/>
        <v/>
      </c>
      <c r="F1397" s="80" t="str">
        <f t="shared" si="179"/>
        <v/>
      </c>
      <c r="G1397" s="80" t="str">
        <f t="shared" si="179"/>
        <v/>
      </c>
      <c r="H1397" s="80" t="str">
        <f t="shared" si="179"/>
        <v/>
      </c>
      <c r="I1397" s="413"/>
      <c r="J1397" s="414"/>
      <c r="K1397" s="415"/>
      <c r="L1397" s="415"/>
      <c r="M1397" s="415"/>
      <c r="N1397" s="415"/>
      <c r="O1397" s="415"/>
      <c r="P1397" s="415"/>
    </row>
    <row r="1398" spans="1:16">
      <c r="A1398" s="80" t="str">
        <f t="shared" si="173"/>
        <v/>
      </c>
      <c r="B1398" s="80" t="str">
        <f t="shared" si="174"/>
        <v/>
      </c>
      <c r="C1398" s="80" t="str">
        <f t="shared" si="175"/>
        <v/>
      </c>
      <c r="D1398" s="80" t="str">
        <f t="shared" si="176"/>
        <v/>
      </c>
      <c r="E1398" s="80" t="str">
        <f t="shared" si="177"/>
        <v/>
      </c>
      <c r="F1398" s="80" t="str">
        <f t="shared" si="179"/>
        <v/>
      </c>
      <c r="G1398" s="80" t="str">
        <f t="shared" si="179"/>
        <v/>
      </c>
      <c r="H1398" s="80" t="str">
        <f t="shared" si="179"/>
        <v/>
      </c>
      <c r="I1398" s="413"/>
      <c r="J1398" s="414"/>
      <c r="K1398" s="415"/>
      <c r="L1398" s="415"/>
      <c r="M1398" s="415"/>
      <c r="N1398" s="415"/>
      <c r="O1398" s="415"/>
      <c r="P1398" s="415"/>
    </row>
    <row r="1399" spans="1:16">
      <c r="A1399" s="80" t="str">
        <f t="shared" si="173"/>
        <v/>
      </c>
      <c r="B1399" s="80" t="str">
        <f t="shared" si="174"/>
        <v/>
      </c>
      <c r="C1399" s="80" t="str">
        <f t="shared" si="175"/>
        <v/>
      </c>
      <c r="D1399" s="80" t="str">
        <f t="shared" si="176"/>
        <v/>
      </c>
      <c r="E1399" s="80" t="str">
        <f t="shared" si="177"/>
        <v/>
      </c>
      <c r="F1399" s="80" t="str">
        <f t="shared" si="179"/>
        <v/>
      </c>
      <c r="G1399" s="80" t="str">
        <f t="shared" si="179"/>
        <v/>
      </c>
      <c r="H1399" s="80" t="str">
        <f t="shared" si="179"/>
        <v/>
      </c>
      <c r="I1399" s="413"/>
      <c r="J1399" s="414"/>
      <c r="K1399" s="415"/>
      <c r="L1399" s="415"/>
      <c r="M1399" s="415"/>
      <c r="N1399" s="415"/>
      <c r="O1399" s="415"/>
      <c r="P1399" s="415"/>
    </row>
    <row r="1400" spans="1:16">
      <c r="A1400" s="80" t="str">
        <f t="shared" si="173"/>
        <v/>
      </c>
      <c r="B1400" s="80" t="str">
        <f t="shared" si="174"/>
        <v/>
      </c>
      <c r="C1400" s="80" t="str">
        <f t="shared" si="175"/>
        <v/>
      </c>
      <c r="D1400" s="80" t="str">
        <f t="shared" si="176"/>
        <v/>
      </c>
      <c r="E1400" s="80" t="str">
        <f t="shared" si="177"/>
        <v/>
      </c>
      <c r="F1400" s="80" t="str">
        <f t="shared" si="179"/>
        <v/>
      </c>
      <c r="G1400" s="80" t="str">
        <f t="shared" si="179"/>
        <v/>
      </c>
      <c r="H1400" s="80" t="str">
        <f t="shared" si="179"/>
        <v/>
      </c>
      <c r="I1400" s="413"/>
      <c r="J1400" s="414"/>
      <c r="K1400" s="415"/>
      <c r="L1400" s="415"/>
      <c r="M1400" s="415"/>
      <c r="N1400" s="415"/>
      <c r="O1400" s="415"/>
      <c r="P1400" s="415"/>
    </row>
    <row r="1401" spans="1:16">
      <c r="A1401" s="80" t="str">
        <f t="shared" si="173"/>
        <v/>
      </c>
      <c r="B1401" s="80" t="str">
        <f t="shared" si="174"/>
        <v/>
      </c>
      <c r="C1401" s="80" t="str">
        <f t="shared" si="175"/>
        <v/>
      </c>
      <c r="D1401" s="80" t="str">
        <f t="shared" si="176"/>
        <v/>
      </c>
      <c r="E1401" s="80" t="str">
        <f t="shared" si="177"/>
        <v/>
      </c>
      <c r="F1401" s="80" t="str">
        <f t="shared" si="179"/>
        <v/>
      </c>
      <c r="G1401" s="80" t="str">
        <f t="shared" si="179"/>
        <v/>
      </c>
      <c r="H1401" s="80" t="str">
        <f t="shared" si="179"/>
        <v/>
      </c>
      <c r="I1401" s="413"/>
      <c r="J1401" s="414"/>
      <c r="K1401" s="415"/>
      <c r="L1401" s="415"/>
      <c r="M1401" s="415"/>
      <c r="N1401" s="415"/>
      <c r="O1401" s="415"/>
      <c r="P1401" s="415"/>
    </row>
    <row r="1402" spans="1:16">
      <c r="A1402" s="80" t="str">
        <f t="shared" si="173"/>
        <v/>
      </c>
      <c r="B1402" s="80" t="str">
        <f t="shared" si="174"/>
        <v/>
      </c>
      <c r="C1402" s="80" t="str">
        <f t="shared" si="175"/>
        <v/>
      </c>
      <c r="D1402" s="80" t="str">
        <f t="shared" si="176"/>
        <v/>
      </c>
      <c r="E1402" s="80" t="str">
        <f t="shared" si="177"/>
        <v/>
      </c>
      <c r="F1402" s="80" t="str">
        <f t="shared" si="179"/>
        <v/>
      </c>
      <c r="G1402" s="80" t="str">
        <f t="shared" si="179"/>
        <v/>
      </c>
      <c r="H1402" s="80" t="str">
        <f t="shared" si="179"/>
        <v/>
      </c>
      <c r="I1402" s="413"/>
      <c r="J1402" s="414"/>
      <c r="K1402" s="415"/>
      <c r="L1402" s="415"/>
      <c r="M1402" s="415"/>
      <c r="N1402" s="415"/>
      <c r="O1402" s="415"/>
      <c r="P1402" s="415"/>
    </row>
    <row r="1403" spans="1:16">
      <c r="A1403" s="80" t="str">
        <f t="shared" si="173"/>
        <v/>
      </c>
      <c r="B1403" s="80" t="str">
        <f t="shared" si="174"/>
        <v/>
      </c>
      <c r="C1403" s="80" t="str">
        <f t="shared" si="175"/>
        <v/>
      </c>
      <c r="D1403" s="80" t="str">
        <f t="shared" si="176"/>
        <v/>
      </c>
      <c r="E1403" s="80" t="str">
        <f t="shared" si="177"/>
        <v/>
      </c>
      <c r="F1403" s="80" t="str">
        <f t="shared" si="179"/>
        <v/>
      </c>
      <c r="G1403" s="80" t="str">
        <f t="shared" si="179"/>
        <v/>
      </c>
      <c r="H1403" s="80" t="str">
        <f t="shared" si="179"/>
        <v/>
      </c>
      <c r="I1403" s="413"/>
      <c r="J1403" s="414"/>
      <c r="K1403" s="415"/>
      <c r="L1403" s="415"/>
      <c r="M1403" s="415"/>
      <c r="N1403" s="415"/>
      <c r="O1403" s="415"/>
      <c r="P1403" s="415"/>
    </row>
    <row r="1404" spans="1:16">
      <c r="A1404" s="80" t="str">
        <f t="shared" si="173"/>
        <v/>
      </c>
      <c r="B1404" s="80" t="str">
        <f t="shared" si="174"/>
        <v/>
      </c>
      <c r="C1404" s="80" t="str">
        <f t="shared" si="175"/>
        <v/>
      </c>
      <c r="D1404" s="80" t="str">
        <f t="shared" si="176"/>
        <v/>
      </c>
      <c r="E1404" s="80" t="str">
        <f t="shared" si="177"/>
        <v/>
      </c>
      <c r="F1404" s="80" t="str">
        <f t="shared" si="179"/>
        <v/>
      </c>
      <c r="G1404" s="80" t="str">
        <f t="shared" si="179"/>
        <v/>
      </c>
      <c r="H1404" s="80" t="str">
        <f t="shared" si="179"/>
        <v/>
      </c>
      <c r="I1404" s="413"/>
      <c r="J1404" s="414"/>
      <c r="K1404" s="415"/>
      <c r="L1404" s="415"/>
      <c r="M1404" s="415"/>
      <c r="N1404" s="415"/>
      <c r="O1404" s="415"/>
      <c r="P1404" s="415"/>
    </row>
    <row r="1405" spans="1:16">
      <c r="A1405" s="80" t="str">
        <f t="shared" si="173"/>
        <v/>
      </c>
      <c r="B1405" s="80" t="str">
        <f t="shared" si="174"/>
        <v/>
      </c>
      <c r="C1405" s="80" t="str">
        <f t="shared" si="175"/>
        <v/>
      </c>
      <c r="D1405" s="80" t="str">
        <f t="shared" si="176"/>
        <v/>
      </c>
      <c r="E1405" s="80" t="str">
        <f t="shared" si="177"/>
        <v/>
      </c>
      <c r="F1405" s="80" t="str">
        <f t="shared" ref="F1405:H1424" si="180">IF(Cptes1="","",LEFT(Cptes1,7))</f>
        <v/>
      </c>
      <c r="G1405" s="80" t="str">
        <f t="shared" si="180"/>
        <v/>
      </c>
      <c r="H1405" s="80" t="str">
        <f t="shared" si="180"/>
        <v/>
      </c>
      <c r="I1405" s="413"/>
      <c r="J1405" s="414"/>
      <c r="K1405" s="415"/>
      <c r="L1405" s="415"/>
      <c r="M1405" s="415"/>
      <c r="N1405" s="415"/>
      <c r="O1405" s="415"/>
      <c r="P1405" s="415"/>
    </row>
    <row r="1406" spans="1:16">
      <c r="A1406" s="80" t="str">
        <f t="shared" si="173"/>
        <v/>
      </c>
      <c r="B1406" s="80" t="str">
        <f t="shared" si="174"/>
        <v/>
      </c>
      <c r="C1406" s="80" t="str">
        <f t="shared" si="175"/>
        <v/>
      </c>
      <c r="D1406" s="80" t="str">
        <f t="shared" si="176"/>
        <v/>
      </c>
      <c r="E1406" s="80" t="str">
        <f t="shared" si="177"/>
        <v/>
      </c>
      <c r="F1406" s="80" t="str">
        <f t="shared" si="180"/>
        <v/>
      </c>
      <c r="G1406" s="80" t="str">
        <f t="shared" si="180"/>
        <v/>
      </c>
      <c r="H1406" s="80" t="str">
        <f t="shared" si="180"/>
        <v/>
      </c>
      <c r="I1406" s="413"/>
      <c r="J1406" s="414"/>
      <c r="K1406" s="415"/>
      <c r="L1406" s="415"/>
      <c r="M1406" s="415"/>
      <c r="N1406" s="415"/>
      <c r="O1406" s="415"/>
      <c r="P1406" s="415"/>
    </row>
    <row r="1407" spans="1:16">
      <c r="A1407" s="80" t="str">
        <f t="shared" si="173"/>
        <v/>
      </c>
      <c r="B1407" s="80" t="str">
        <f t="shared" si="174"/>
        <v/>
      </c>
      <c r="C1407" s="80" t="str">
        <f t="shared" si="175"/>
        <v/>
      </c>
      <c r="D1407" s="80" t="str">
        <f t="shared" si="176"/>
        <v/>
      </c>
      <c r="E1407" s="80" t="str">
        <f t="shared" si="177"/>
        <v/>
      </c>
      <c r="F1407" s="80" t="str">
        <f t="shared" si="180"/>
        <v/>
      </c>
      <c r="G1407" s="80" t="str">
        <f t="shared" si="180"/>
        <v/>
      </c>
      <c r="H1407" s="80" t="str">
        <f t="shared" si="180"/>
        <v/>
      </c>
      <c r="I1407" s="413"/>
      <c r="J1407" s="414"/>
      <c r="K1407" s="415"/>
      <c r="L1407" s="415"/>
      <c r="M1407" s="415"/>
      <c r="N1407" s="415"/>
      <c r="O1407" s="415"/>
      <c r="P1407" s="415"/>
    </row>
    <row r="1408" spans="1:16">
      <c r="A1408" s="80" t="str">
        <f t="shared" si="173"/>
        <v/>
      </c>
      <c r="B1408" s="80" t="str">
        <f t="shared" si="174"/>
        <v/>
      </c>
      <c r="C1408" s="80" t="str">
        <f t="shared" si="175"/>
        <v/>
      </c>
      <c r="D1408" s="80" t="str">
        <f t="shared" si="176"/>
        <v/>
      </c>
      <c r="E1408" s="80" t="str">
        <f t="shared" si="177"/>
        <v/>
      </c>
      <c r="F1408" s="80" t="str">
        <f t="shared" si="180"/>
        <v/>
      </c>
      <c r="G1408" s="80" t="str">
        <f t="shared" si="180"/>
        <v/>
      </c>
      <c r="H1408" s="80" t="str">
        <f t="shared" si="180"/>
        <v/>
      </c>
      <c r="I1408" s="413"/>
      <c r="J1408" s="414"/>
      <c r="K1408" s="415"/>
      <c r="L1408" s="415"/>
      <c r="M1408" s="415"/>
      <c r="N1408" s="415"/>
      <c r="O1408" s="415"/>
      <c r="P1408" s="415"/>
    </row>
    <row r="1409" spans="1:16">
      <c r="A1409" s="80" t="str">
        <f t="shared" si="173"/>
        <v/>
      </c>
      <c r="B1409" s="80" t="str">
        <f t="shared" si="174"/>
        <v/>
      </c>
      <c r="C1409" s="80" t="str">
        <f t="shared" si="175"/>
        <v/>
      </c>
      <c r="D1409" s="80" t="str">
        <f t="shared" si="176"/>
        <v/>
      </c>
      <c r="E1409" s="80" t="str">
        <f t="shared" si="177"/>
        <v/>
      </c>
      <c r="F1409" s="80" t="str">
        <f t="shared" si="180"/>
        <v/>
      </c>
      <c r="G1409" s="80" t="str">
        <f t="shared" si="180"/>
        <v/>
      </c>
      <c r="H1409" s="80" t="str">
        <f t="shared" si="180"/>
        <v/>
      </c>
      <c r="I1409" s="413"/>
      <c r="J1409" s="414"/>
      <c r="K1409" s="415"/>
      <c r="L1409" s="415"/>
      <c r="M1409" s="415"/>
      <c r="N1409" s="415"/>
      <c r="O1409" s="415"/>
      <c r="P1409" s="415"/>
    </row>
    <row r="1410" spans="1:16">
      <c r="A1410" s="80" t="str">
        <f t="shared" si="173"/>
        <v/>
      </c>
      <c r="B1410" s="80" t="str">
        <f t="shared" si="174"/>
        <v/>
      </c>
      <c r="C1410" s="80" t="str">
        <f t="shared" si="175"/>
        <v/>
      </c>
      <c r="D1410" s="80" t="str">
        <f t="shared" si="176"/>
        <v/>
      </c>
      <c r="E1410" s="80" t="str">
        <f t="shared" si="177"/>
        <v/>
      </c>
      <c r="F1410" s="80" t="str">
        <f t="shared" si="180"/>
        <v/>
      </c>
      <c r="G1410" s="80" t="str">
        <f t="shared" si="180"/>
        <v/>
      </c>
      <c r="H1410" s="80" t="str">
        <f t="shared" si="180"/>
        <v/>
      </c>
      <c r="I1410" s="413"/>
      <c r="J1410" s="414"/>
      <c r="K1410" s="415"/>
      <c r="L1410" s="415"/>
      <c r="M1410" s="415"/>
      <c r="N1410" s="415"/>
      <c r="O1410" s="415"/>
      <c r="P1410" s="415"/>
    </row>
    <row r="1411" spans="1:16">
      <c r="A1411" s="80" t="str">
        <f t="shared" si="173"/>
        <v/>
      </c>
      <c r="B1411" s="80" t="str">
        <f t="shared" si="174"/>
        <v/>
      </c>
      <c r="C1411" s="80" t="str">
        <f t="shared" si="175"/>
        <v/>
      </c>
      <c r="D1411" s="80" t="str">
        <f t="shared" si="176"/>
        <v/>
      </c>
      <c r="E1411" s="80" t="str">
        <f t="shared" si="177"/>
        <v/>
      </c>
      <c r="F1411" s="80" t="str">
        <f t="shared" si="180"/>
        <v/>
      </c>
      <c r="G1411" s="80" t="str">
        <f t="shared" si="180"/>
        <v/>
      </c>
      <c r="H1411" s="80" t="str">
        <f t="shared" si="180"/>
        <v/>
      </c>
      <c r="I1411" s="413"/>
      <c r="J1411" s="414"/>
      <c r="K1411" s="415"/>
      <c r="L1411" s="415"/>
      <c r="M1411" s="415"/>
      <c r="N1411" s="415"/>
      <c r="O1411" s="415"/>
      <c r="P1411" s="415"/>
    </row>
    <row r="1412" spans="1:16">
      <c r="A1412" s="80" t="str">
        <f t="shared" si="173"/>
        <v/>
      </c>
      <c r="B1412" s="80" t="str">
        <f t="shared" si="174"/>
        <v/>
      </c>
      <c r="C1412" s="80" t="str">
        <f t="shared" si="175"/>
        <v/>
      </c>
      <c r="D1412" s="80" t="str">
        <f t="shared" si="176"/>
        <v/>
      </c>
      <c r="E1412" s="80" t="str">
        <f t="shared" si="177"/>
        <v/>
      </c>
      <c r="F1412" s="80" t="str">
        <f t="shared" si="180"/>
        <v/>
      </c>
      <c r="G1412" s="80" t="str">
        <f t="shared" si="180"/>
        <v/>
      </c>
      <c r="H1412" s="80" t="str">
        <f t="shared" si="180"/>
        <v/>
      </c>
      <c r="I1412" s="413"/>
      <c r="J1412" s="414"/>
      <c r="K1412" s="415"/>
      <c r="L1412" s="415"/>
      <c r="M1412" s="415"/>
      <c r="N1412" s="415"/>
      <c r="O1412" s="415"/>
      <c r="P1412" s="415"/>
    </row>
    <row r="1413" spans="1:16">
      <c r="A1413" s="80" t="str">
        <f t="shared" ref="A1413:A1476" si="181">IF(Cptes1="","",LEFT(Cptes1,2))</f>
        <v/>
      </c>
      <c r="B1413" s="80" t="str">
        <f t="shared" ref="B1413:B1476" si="182">IF(Cptes1="","",LEFT(Cptes1,3))</f>
        <v/>
      </c>
      <c r="C1413" s="80" t="str">
        <f t="shared" ref="C1413:C1476" si="183">IF(Cptes1="","",LEFT(Cptes1,4))</f>
        <v/>
      </c>
      <c r="D1413" s="80" t="str">
        <f t="shared" ref="D1413:D1476" si="184">IF(Cptes1="","",LEFT(Cptes1,5))</f>
        <v/>
      </c>
      <c r="E1413" s="80" t="str">
        <f t="shared" ref="E1413:E1476" si="185">IF(Cptes1="","",LEFT(Cptes1,6))</f>
        <v/>
      </c>
      <c r="F1413" s="80" t="str">
        <f t="shared" si="180"/>
        <v/>
      </c>
      <c r="G1413" s="80" t="str">
        <f t="shared" si="180"/>
        <v/>
      </c>
      <c r="H1413" s="80" t="str">
        <f t="shared" si="180"/>
        <v/>
      </c>
      <c r="I1413" s="413"/>
      <c r="J1413" s="414"/>
      <c r="K1413" s="415"/>
      <c r="L1413" s="415"/>
      <c r="M1413" s="415"/>
      <c r="N1413" s="415"/>
      <c r="O1413" s="415"/>
      <c r="P1413" s="415"/>
    </row>
    <row r="1414" spans="1:16">
      <c r="A1414" s="80" t="str">
        <f t="shared" si="181"/>
        <v/>
      </c>
      <c r="B1414" s="80" t="str">
        <f t="shared" si="182"/>
        <v/>
      </c>
      <c r="C1414" s="80" t="str">
        <f t="shared" si="183"/>
        <v/>
      </c>
      <c r="D1414" s="80" t="str">
        <f t="shared" si="184"/>
        <v/>
      </c>
      <c r="E1414" s="80" t="str">
        <f t="shared" si="185"/>
        <v/>
      </c>
      <c r="F1414" s="80" t="str">
        <f t="shared" si="180"/>
        <v/>
      </c>
      <c r="G1414" s="80" t="str">
        <f t="shared" si="180"/>
        <v/>
      </c>
      <c r="H1414" s="80" t="str">
        <f t="shared" si="180"/>
        <v/>
      </c>
      <c r="I1414" s="413"/>
      <c r="J1414" s="414"/>
      <c r="K1414" s="415"/>
      <c r="L1414" s="415"/>
      <c r="M1414" s="415"/>
      <c r="N1414" s="415"/>
      <c r="O1414" s="415"/>
      <c r="P1414" s="415"/>
    </row>
    <row r="1415" spans="1:16">
      <c r="A1415" s="80" t="str">
        <f t="shared" si="181"/>
        <v/>
      </c>
      <c r="B1415" s="80" t="str">
        <f t="shared" si="182"/>
        <v/>
      </c>
      <c r="C1415" s="80" t="str">
        <f t="shared" si="183"/>
        <v/>
      </c>
      <c r="D1415" s="80" t="str">
        <f t="shared" si="184"/>
        <v/>
      </c>
      <c r="E1415" s="80" t="str">
        <f t="shared" si="185"/>
        <v/>
      </c>
      <c r="F1415" s="80" t="str">
        <f t="shared" si="180"/>
        <v/>
      </c>
      <c r="G1415" s="80" t="str">
        <f t="shared" si="180"/>
        <v/>
      </c>
      <c r="H1415" s="80" t="str">
        <f t="shared" si="180"/>
        <v/>
      </c>
      <c r="I1415" s="413"/>
      <c r="J1415" s="414"/>
      <c r="K1415" s="415"/>
      <c r="L1415" s="415"/>
      <c r="M1415" s="415"/>
      <c r="N1415" s="415"/>
      <c r="O1415" s="415"/>
      <c r="P1415" s="415"/>
    </row>
    <row r="1416" spans="1:16">
      <c r="A1416" s="80" t="str">
        <f t="shared" si="181"/>
        <v/>
      </c>
      <c r="B1416" s="80" t="str">
        <f t="shared" si="182"/>
        <v/>
      </c>
      <c r="C1416" s="80" t="str">
        <f t="shared" si="183"/>
        <v/>
      </c>
      <c r="D1416" s="80" t="str">
        <f t="shared" si="184"/>
        <v/>
      </c>
      <c r="E1416" s="80" t="str">
        <f t="shared" si="185"/>
        <v/>
      </c>
      <c r="F1416" s="80" t="str">
        <f t="shared" si="180"/>
        <v/>
      </c>
      <c r="G1416" s="80" t="str">
        <f t="shared" si="180"/>
        <v/>
      </c>
      <c r="H1416" s="80" t="str">
        <f t="shared" si="180"/>
        <v/>
      </c>
      <c r="I1416" s="413"/>
      <c r="J1416" s="414"/>
      <c r="K1416" s="415"/>
      <c r="L1416" s="415"/>
      <c r="M1416" s="415"/>
      <c r="N1416" s="415"/>
      <c r="O1416" s="415"/>
      <c r="P1416" s="415"/>
    </row>
    <row r="1417" spans="1:16">
      <c r="A1417" s="80" t="str">
        <f t="shared" si="181"/>
        <v/>
      </c>
      <c r="B1417" s="80" t="str">
        <f t="shared" si="182"/>
        <v/>
      </c>
      <c r="C1417" s="80" t="str">
        <f t="shared" si="183"/>
        <v/>
      </c>
      <c r="D1417" s="80" t="str">
        <f t="shared" si="184"/>
        <v/>
      </c>
      <c r="E1417" s="80" t="str">
        <f t="shared" si="185"/>
        <v/>
      </c>
      <c r="F1417" s="80" t="str">
        <f t="shared" si="180"/>
        <v/>
      </c>
      <c r="G1417" s="80" t="str">
        <f t="shared" si="180"/>
        <v/>
      </c>
      <c r="H1417" s="80" t="str">
        <f t="shared" si="180"/>
        <v/>
      </c>
      <c r="I1417" s="413"/>
      <c r="J1417" s="414"/>
      <c r="K1417" s="415"/>
      <c r="L1417" s="415"/>
      <c r="M1417" s="415"/>
      <c r="N1417" s="415"/>
      <c r="O1417" s="415"/>
      <c r="P1417" s="415"/>
    </row>
    <row r="1418" spans="1:16">
      <c r="A1418" s="80" t="str">
        <f t="shared" si="181"/>
        <v/>
      </c>
      <c r="B1418" s="80" t="str">
        <f t="shared" si="182"/>
        <v/>
      </c>
      <c r="C1418" s="80" t="str">
        <f t="shared" si="183"/>
        <v/>
      </c>
      <c r="D1418" s="80" t="str">
        <f t="shared" si="184"/>
        <v/>
      </c>
      <c r="E1418" s="80" t="str">
        <f t="shared" si="185"/>
        <v/>
      </c>
      <c r="F1418" s="80" t="str">
        <f t="shared" si="180"/>
        <v/>
      </c>
      <c r="G1418" s="80" t="str">
        <f t="shared" si="180"/>
        <v/>
      </c>
      <c r="H1418" s="80" t="str">
        <f t="shared" si="180"/>
        <v/>
      </c>
      <c r="I1418" s="413"/>
      <c r="J1418" s="414"/>
      <c r="K1418" s="415"/>
      <c r="L1418" s="415"/>
      <c r="M1418" s="415"/>
      <c r="N1418" s="415"/>
      <c r="O1418" s="415"/>
      <c r="P1418" s="415"/>
    </row>
    <row r="1419" spans="1:16">
      <c r="A1419" s="80" t="str">
        <f t="shared" si="181"/>
        <v/>
      </c>
      <c r="B1419" s="80" t="str">
        <f t="shared" si="182"/>
        <v/>
      </c>
      <c r="C1419" s="80" t="str">
        <f t="shared" si="183"/>
        <v/>
      </c>
      <c r="D1419" s="80" t="str">
        <f t="shared" si="184"/>
        <v/>
      </c>
      <c r="E1419" s="80" t="str">
        <f t="shared" si="185"/>
        <v/>
      </c>
      <c r="F1419" s="80" t="str">
        <f t="shared" si="180"/>
        <v/>
      </c>
      <c r="G1419" s="80" t="str">
        <f t="shared" si="180"/>
        <v/>
      </c>
      <c r="H1419" s="80" t="str">
        <f t="shared" si="180"/>
        <v/>
      </c>
      <c r="I1419" s="413"/>
      <c r="J1419" s="414"/>
      <c r="K1419" s="415"/>
      <c r="L1419" s="415"/>
      <c r="M1419" s="415"/>
      <c r="N1419" s="415"/>
      <c r="O1419" s="415"/>
      <c r="P1419" s="415"/>
    </row>
    <row r="1420" spans="1:16">
      <c r="A1420" s="80" t="str">
        <f t="shared" si="181"/>
        <v/>
      </c>
      <c r="B1420" s="80" t="str">
        <f t="shared" si="182"/>
        <v/>
      </c>
      <c r="C1420" s="80" t="str">
        <f t="shared" si="183"/>
        <v/>
      </c>
      <c r="D1420" s="80" t="str">
        <f t="shared" si="184"/>
        <v/>
      </c>
      <c r="E1420" s="80" t="str">
        <f t="shared" si="185"/>
        <v/>
      </c>
      <c r="F1420" s="80" t="str">
        <f t="shared" si="180"/>
        <v/>
      </c>
      <c r="G1420" s="80" t="str">
        <f t="shared" si="180"/>
        <v/>
      </c>
      <c r="H1420" s="80" t="str">
        <f t="shared" si="180"/>
        <v/>
      </c>
      <c r="I1420" s="413"/>
      <c r="J1420" s="414"/>
      <c r="K1420" s="415"/>
      <c r="L1420" s="415"/>
      <c r="M1420" s="415"/>
      <c r="N1420" s="415"/>
      <c r="O1420" s="415"/>
      <c r="P1420" s="415"/>
    </row>
    <row r="1421" spans="1:16">
      <c r="A1421" s="80" t="str">
        <f t="shared" si="181"/>
        <v/>
      </c>
      <c r="B1421" s="80" t="str">
        <f t="shared" si="182"/>
        <v/>
      </c>
      <c r="C1421" s="80" t="str">
        <f t="shared" si="183"/>
        <v/>
      </c>
      <c r="D1421" s="80" t="str">
        <f t="shared" si="184"/>
        <v/>
      </c>
      <c r="E1421" s="80" t="str">
        <f t="shared" si="185"/>
        <v/>
      </c>
      <c r="F1421" s="80" t="str">
        <f t="shared" si="180"/>
        <v/>
      </c>
      <c r="G1421" s="80" t="str">
        <f t="shared" si="180"/>
        <v/>
      </c>
      <c r="H1421" s="80" t="str">
        <f t="shared" si="180"/>
        <v/>
      </c>
      <c r="I1421" s="413"/>
      <c r="J1421" s="414"/>
      <c r="K1421" s="415"/>
      <c r="L1421" s="415"/>
      <c r="M1421" s="415"/>
      <c r="N1421" s="415"/>
      <c r="O1421" s="415"/>
      <c r="P1421" s="415"/>
    </row>
    <row r="1422" spans="1:16">
      <c r="A1422" s="80" t="str">
        <f t="shared" si="181"/>
        <v/>
      </c>
      <c r="B1422" s="80" t="str">
        <f t="shared" si="182"/>
        <v/>
      </c>
      <c r="C1422" s="80" t="str">
        <f t="shared" si="183"/>
        <v/>
      </c>
      <c r="D1422" s="80" t="str">
        <f t="shared" si="184"/>
        <v/>
      </c>
      <c r="E1422" s="80" t="str">
        <f t="shared" si="185"/>
        <v/>
      </c>
      <c r="F1422" s="80" t="str">
        <f t="shared" si="180"/>
        <v/>
      </c>
      <c r="G1422" s="80" t="str">
        <f t="shared" si="180"/>
        <v/>
      </c>
      <c r="H1422" s="80" t="str">
        <f t="shared" si="180"/>
        <v/>
      </c>
      <c r="I1422" s="413"/>
      <c r="J1422" s="414"/>
      <c r="K1422" s="415"/>
      <c r="L1422" s="415"/>
      <c r="M1422" s="415"/>
      <c r="N1422" s="415"/>
      <c r="O1422" s="415"/>
      <c r="P1422" s="415"/>
    </row>
    <row r="1423" spans="1:16">
      <c r="A1423" s="80" t="str">
        <f t="shared" si="181"/>
        <v/>
      </c>
      <c r="B1423" s="80" t="str">
        <f t="shared" si="182"/>
        <v/>
      </c>
      <c r="C1423" s="80" t="str">
        <f t="shared" si="183"/>
        <v/>
      </c>
      <c r="D1423" s="80" t="str">
        <f t="shared" si="184"/>
        <v/>
      </c>
      <c r="E1423" s="80" t="str">
        <f t="shared" si="185"/>
        <v/>
      </c>
      <c r="F1423" s="80" t="str">
        <f t="shared" si="180"/>
        <v/>
      </c>
      <c r="G1423" s="80" t="str">
        <f t="shared" si="180"/>
        <v/>
      </c>
      <c r="H1423" s="80" t="str">
        <f t="shared" si="180"/>
        <v/>
      </c>
      <c r="I1423" s="413"/>
      <c r="J1423" s="414"/>
      <c r="K1423" s="415"/>
      <c r="L1423" s="415"/>
      <c r="M1423" s="415"/>
      <c r="N1423" s="415"/>
      <c r="O1423" s="415"/>
      <c r="P1423" s="415"/>
    </row>
    <row r="1424" spans="1:16">
      <c r="A1424" s="80" t="str">
        <f t="shared" si="181"/>
        <v/>
      </c>
      <c r="B1424" s="80" t="str">
        <f t="shared" si="182"/>
        <v/>
      </c>
      <c r="C1424" s="80" t="str">
        <f t="shared" si="183"/>
        <v/>
      </c>
      <c r="D1424" s="80" t="str">
        <f t="shared" si="184"/>
        <v/>
      </c>
      <c r="E1424" s="80" t="str">
        <f t="shared" si="185"/>
        <v/>
      </c>
      <c r="F1424" s="80" t="str">
        <f t="shared" si="180"/>
        <v/>
      </c>
      <c r="G1424" s="80" t="str">
        <f t="shared" si="180"/>
        <v/>
      </c>
      <c r="H1424" s="80" t="str">
        <f t="shared" si="180"/>
        <v/>
      </c>
      <c r="I1424" s="413"/>
      <c r="J1424" s="414"/>
      <c r="K1424" s="415"/>
      <c r="L1424" s="415"/>
      <c r="M1424" s="415"/>
      <c r="N1424" s="415"/>
      <c r="O1424" s="415"/>
      <c r="P1424" s="415"/>
    </row>
    <row r="1425" spans="1:16">
      <c r="A1425" s="80" t="str">
        <f t="shared" si="181"/>
        <v/>
      </c>
      <c r="B1425" s="80" t="str">
        <f t="shared" si="182"/>
        <v/>
      </c>
      <c r="C1425" s="80" t="str">
        <f t="shared" si="183"/>
        <v/>
      </c>
      <c r="D1425" s="80" t="str">
        <f t="shared" si="184"/>
        <v/>
      </c>
      <c r="E1425" s="80" t="str">
        <f t="shared" si="185"/>
        <v/>
      </c>
      <c r="F1425" s="80" t="str">
        <f t="shared" ref="F1425:H1444" si="186">IF(Cptes1="","",LEFT(Cptes1,7))</f>
        <v/>
      </c>
      <c r="G1425" s="80" t="str">
        <f t="shared" si="186"/>
        <v/>
      </c>
      <c r="H1425" s="80" t="str">
        <f t="shared" si="186"/>
        <v/>
      </c>
      <c r="I1425" s="413"/>
      <c r="J1425" s="414"/>
      <c r="K1425" s="415"/>
      <c r="L1425" s="415"/>
      <c r="M1425" s="415"/>
      <c r="N1425" s="415"/>
      <c r="O1425" s="415"/>
      <c r="P1425" s="415"/>
    </row>
    <row r="1426" spans="1:16">
      <c r="A1426" s="80" t="str">
        <f t="shared" si="181"/>
        <v/>
      </c>
      <c r="B1426" s="80" t="str">
        <f t="shared" si="182"/>
        <v/>
      </c>
      <c r="C1426" s="80" t="str">
        <f t="shared" si="183"/>
        <v/>
      </c>
      <c r="D1426" s="80" t="str">
        <f t="shared" si="184"/>
        <v/>
      </c>
      <c r="E1426" s="80" t="str">
        <f t="shared" si="185"/>
        <v/>
      </c>
      <c r="F1426" s="80" t="str">
        <f t="shared" si="186"/>
        <v/>
      </c>
      <c r="G1426" s="80" t="str">
        <f t="shared" si="186"/>
        <v/>
      </c>
      <c r="H1426" s="80" t="str">
        <f t="shared" si="186"/>
        <v/>
      </c>
      <c r="I1426" s="413"/>
      <c r="J1426" s="414"/>
      <c r="K1426" s="415"/>
      <c r="L1426" s="415"/>
      <c r="M1426" s="415"/>
      <c r="N1426" s="415"/>
      <c r="O1426" s="415"/>
      <c r="P1426" s="415"/>
    </row>
    <row r="1427" spans="1:16">
      <c r="A1427" s="80" t="str">
        <f t="shared" si="181"/>
        <v/>
      </c>
      <c r="B1427" s="80" t="str">
        <f t="shared" si="182"/>
        <v/>
      </c>
      <c r="C1427" s="80" t="str">
        <f t="shared" si="183"/>
        <v/>
      </c>
      <c r="D1427" s="80" t="str">
        <f t="shared" si="184"/>
        <v/>
      </c>
      <c r="E1427" s="80" t="str">
        <f t="shared" si="185"/>
        <v/>
      </c>
      <c r="F1427" s="80" t="str">
        <f t="shared" si="186"/>
        <v/>
      </c>
      <c r="G1427" s="80" t="str">
        <f t="shared" si="186"/>
        <v/>
      </c>
      <c r="H1427" s="80" t="str">
        <f t="shared" si="186"/>
        <v/>
      </c>
      <c r="I1427" s="413"/>
      <c r="J1427" s="414"/>
      <c r="K1427" s="415"/>
      <c r="L1427" s="415"/>
      <c r="M1427" s="415"/>
      <c r="N1427" s="415"/>
      <c r="O1427" s="415"/>
      <c r="P1427" s="415"/>
    </row>
    <row r="1428" spans="1:16">
      <c r="A1428" s="80" t="str">
        <f t="shared" si="181"/>
        <v/>
      </c>
      <c r="B1428" s="80" t="str">
        <f t="shared" si="182"/>
        <v/>
      </c>
      <c r="C1428" s="80" t="str">
        <f t="shared" si="183"/>
        <v/>
      </c>
      <c r="D1428" s="80" t="str">
        <f t="shared" si="184"/>
        <v/>
      </c>
      <c r="E1428" s="80" t="str">
        <f t="shared" si="185"/>
        <v/>
      </c>
      <c r="F1428" s="80" t="str">
        <f t="shared" si="186"/>
        <v/>
      </c>
      <c r="G1428" s="80" t="str">
        <f t="shared" si="186"/>
        <v/>
      </c>
      <c r="H1428" s="80" t="str">
        <f t="shared" si="186"/>
        <v/>
      </c>
      <c r="I1428" s="413"/>
      <c r="J1428" s="414"/>
      <c r="K1428" s="415"/>
      <c r="L1428" s="415"/>
      <c r="M1428" s="415"/>
      <c r="N1428" s="415"/>
      <c r="O1428" s="415"/>
      <c r="P1428" s="415"/>
    </row>
    <row r="1429" spans="1:16">
      <c r="A1429" s="80" t="str">
        <f t="shared" si="181"/>
        <v/>
      </c>
      <c r="B1429" s="80" t="str">
        <f t="shared" si="182"/>
        <v/>
      </c>
      <c r="C1429" s="80" t="str">
        <f t="shared" si="183"/>
        <v/>
      </c>
      <c r="D1429" s="80" t="str">
        <f t="shared" si="184"/>
        <v/>
      </c>
      <c r="E1429" s="80" t="str">
        <f t="shared" si="185"/>
        <v/>
      </c>
      <c r="F1429" s="80" t="str">
        <f t="shared" si="186"/>
        <v/>
      </c>
      <c r="G1429" s="80" t="str">
        <f t="shared" si="186"/>
        <v/>
      </c>
      <c r="H1429" s="80" t="str">
        <f t="shared" si="186"/>
        <v/>
      </c>
      <c r="I1429" s="413"/>
      <c r="J1429" s="414"/>
      <c r="K1429" s="415"/>
      <c r="L1429" s="415"/>
      <c r="M1429" s="415"/>
      <c r="N1429" s="415"/>
      <c r="O1429" s="415"/>
      <c r="P1429" s="415"/>
    </row>
    <row r="1430" spans="1:16">
      <c r="A1430" s="80" t="str">
        <f t="shared" si="181"/>
        <v/>
      </c>
      <c r="B1430" s="80" t="str">
        <f t="shared" si="182"/>
        <v/>
      </c>
      <c r="C1430" s="80" t="str">
        <f t="shared" si="183"/>
        <v/>
      </c>
      <c r="D1430" s="80" t="str">
        <f t="shared" si="184"/>
        <v/>
      </c>
      <c r="E1430" s="80" t="str">
        <f t="shared" si="185"/>
        <v/>
      </c>
      <c r="F1430" s="80" t="str">
        <f t="shared" si="186"/>
        <v/>
      </c>
      <c r="G1430" s="80" t="str">
        <f t="shared" si="186"/>
        <v/>
      </c>
      <c r="H1430" s="80" t="str">
        <f t="shared" si="186"/>
        <v/>
      </c>
      <c r="I1430" s="413"/>
      <c r="J1430" s="414"/>
      <c r="K1430" s="415"/>
      <c r="L1430" s="415"/>
      <c r="M1430" s="415"/>
      <c r="N1430" s="415"/>
      <c r="O1430" s="415"/>
      <c r="P1430" s="415"/>
    </row>
    <row r="1431" spans="1:16">
      <c r="A1431" s="80" t="str">
        <f t="shared" si="181"/>
        <v/>
      </c>
      <c r="B1431" s="80" t="str">
        <f t="shared" si="182"/>
        <v/>
      </c>
      <c r="C1431" s="80" t="str">
        <f t="shared" si="183"/>
        <v/>
      </c>
      <c r="D1431" s="80" t="str">
        <f t="shared" si="184"/>
        <v/>
      </c>
      <c r="E1431" s="80" t="str">
        <f t="shared" si="185"/>
        <v/>
      </c>
      <c r="F1431" s="80" t="str">
        <f t="shared" si="186"/>
        <v/>
      </c>
      <c r="G1431" s="80" t="str">
        <f t="shared" si="186"/>
        <v/>
      </c>
      <c r="H1431" s="80" t="str">
        <f t="shared" si="186"/>
        <v/>
      </c>
      <c r="I1431" s="413"/>
      <c r="J1431" s="414"/>
      <c r="K1431" s="415"/>
      <c r="L1431" s="415"/>
      <c r="M1431" s="415"/>
      <c r="N1431" s="415"/>
      <c r="O1431" s="415"/>
      <c r="P1431" s="415"/>
    </row>
    <row r="1432" spans="1:16">
      <c r="A1432" s="80" t="str">
        <f t="shared" si="181"/>
        <v/>
      </c>
      <c r="B1432" s="80" t="str">
        <f t="shared" si="182"/>
        <v/>
      </c>
      <c r="C1432" s="80" t="str">
        <f t="shared" si="183"/>
        <v/>
      </c>
      <c r="D1432" s="80" t="str">
        <f t="shared" si="184"/>
        <v/>
      </c>
      <c r="E1432" s="80" t="str">
        <f t="shared" si="185"/>
        <v/>
      </c>
      <c r="F1432" s="80" t="str">
        <f t="shared" si="186"/>
        <v/>
      </c>
      <c r="G1432" s="80" t="str">
        <f t="shared" si="186"/>
        <v/>
      </c>
      <c r="H1432" s="80" t="str">
        <f t="shared" si="186"/>
        <v/>
      </c>
      <c r="I1432" s="413"/>
      <c r="J1432" s="414"/>
      <c r="K1432" s="415"/>
      <c r="L1432" s="415"/>
      <c r="M1432" s="415"/>
      <c r="N1432" s="415"/>
      <c r="O1432" s="415"/>
      <c r="P1432" s="415"/>
    </row>
    <row r="1433" spans="1:16">
      <c r="A1433" s="80" t="str">
        <f t="shared" si="181"/>
        <v/>
      </c>
      <c r="B1433" s="80" t="str">
        <f t="shared" si="182"/>
        <v/>
      </c>
      <c r="C1433" s="80" t="str">
        <f t="shared" si="183"/>
        <v/>
      </c>
      <c r="D1433" s="80" t="str">
        <f t="shared" si="184"/>
        <v/>
      </c>
      <c r="E1433" s="80" t="str">
        <f t="shared" si="185"/>
        <v/>
      </c>
      <c r="F1433" s="80" t="str">
        <f t="shared" si="186"/>
        <v/>
      </c>
      <c r="G1433" s="80" t="str">
        <f t="shared" si="186"/>
        <v/>
      </c>
      <c r="H1433" s="80" t="str">
        <f t="shared" si="186"/>
        <v/>
      </c>
      <c r="I1433" s="413"/>
      <c r="J1433" s="414"/>
      <c r="K1433" s="415"/>
      <c r="L1433" s="415"/>
      <c r="M1433" s="415"/>
      <c r="N1433" s="415"/>
      <c r="O1433" s="415"/>
      <c r="P1433" s="415"/>
    </row>
    <row r="1434" spans="1:16">
      <c r="A1434" s="80" t="str">
        <f t="shared" si="181"/>
        <v/>
      </c>
      <c r="B1434" s="80" t="str">
        <f t="shared" si="182"/>
        <v/>
      </c>
      <c r="C1434" s="80" t="str">
        <f t="shared" si="183"/>
        <v/>
      </c>
      <c r="D1434" s="80" t="str">
        <f t="shared" si="184"/>
        <v/>
      </c>
      <c r="E1434" s="80" t="str">
        <f t="shared" si="185"/>
        <v/>
      </c>
      <c r="F1434" s="80" t="str">
        <f t="shared" si="186"/>
        <v/>
      </c>
      <c r="G1434" s="80" t="str">
        <f t="shared" si="186"/>
        <v/>
      </c>
      <c r="H1434" s="80" t="str">
        <f t="shared" si="186"/>
        <v/>
      </c>
      <c r="I1434" s="413"/>
      <c r="J1434" s="414"/>
      <c r="K1434" s="415"/>
      <c r="L1434" s="415"/>
      <c r="M1434" s="415"/>
      <c r="N1434" s="415"/>
      <c r="O1434" s="415"/>
      <c r="P1434" s="415"/>
    </row>
    <row r="1435" spans="1:16">
      <c r="A1435" s="80" t="str">
        <f t="shared" si="181"/>
        <v/>
      </c>
      <c r="B1435" s="80" t="str">
        <f t="shared" si="182"/>
        <v/>
      </c>
      <c r="C1435" s="80" t="str">
        <f t="shared" si="183"/>
        <v/>
      </c>
      <c r="D1435" s="80" t="str">
        <f t="shared" si="184"/>
        <v/>
      </c>
      <c r="E1435" s="80" t="str">
        <f t="shared" si="185"/>
        <v/>
      </c>
      <c r="F1435" s="80" t="str">
        <f t="shared" si="186"/>
        <v/>
      </c>
      <c r="G1435" s="80" t="str">
        <f t="shared" si="186"/>
        <v/>
      </c>
      <c r="H1435" s="80" t="str">
        <f t="shared" si="186"/>
        <v/>
      </c>
      <c r="I1435" s="413"/>
      <c r="J1435" s="414"/>
      <c r="K1435" s="415"/>
      <c r="L1435" s="415"/>
      <c r="M1435" s="415"/>
      <c r="N1435" s="415"/>
      <c r="O1435" s="415"/>
      <c r="P1435" s="415"/>
    </row>
    <row r="1436" spans="1:16">
      <c r="A1436" s="80" t="str">
        <f t="shared" si="181"/>
        <v/>
      </c>
      <c r="B1436" s="80" t="str">
        <f t="shared" si="182"/>
        <v/>
      </c>
      <c r="C1436" s="80" t="str">
        <f t="shared" si="183"/>
        <v/>
      </c>
      <c r="D1436" s="80" t="str">
        <f t="shared" si="184"/>
        <v/>
      </c>
      <c r="E1436" s="80" t="str">
        <f t="shared" si="185"/>
        <v/>
      </c>
      <c r="F1436" s="80" t="str">
        <f t="shared" si="186"/>
        <v/>
      </c>
      <c r="G1436" s="80" t="str">
        <f t="shared" si="186"/>
        <v/>
      </c>
      <c r="H1436" s="80" t="str">
        <f t="shared" si="186"/>
        <v/>
      </c>
      <c r="I1436" s="413"/>
      <c r="J1436" s="414"/>
      <c r="K1436" s="415"/>
      <c r="L1436" s="415"/>
      <c r="M1436" s="415"/>
      <c r="N1436" s="415"/>
      <c r="O1436" s="415"/>
      <c r="P1436" s="415"/>
    </row>
    <row r="1437" spans="1:16">
      <c r="A1437" s="80" t="str">
        <f t="shared" si="181"/>
        <v/>
      </c>
      <c r="B1437" s="80" t="str">
        <f t="shared" si="182"/>
        <v/>
      </c>
      <c r="C1437" s="80" t="str">
        <f t="shared" si="183"/>
        <v/>
      </c>
      <c r="D1437" s="80" t="str">
        <f t="shared" si="184"/>
        <v/>
      </c>
      <c r="E1437" s="80" t="str">
        <f t="shared" si="185"/>
        <v/>
      </c>
      <c r="F1437" s="80" t="str">
        <f t="shared" si="186"/>
        <v/>
      </c>
      <c r="G1437" s="80" t="str">
        <f t="shared" si="186"/>
        <v/>
      </c>
      <c r="H1437" s="80" t="str">
        <f t="shared" si="186"/>
        <v/>
      </c>
      <c r="I1437" s="413"/>
      <c r="J1437" s="414"/>
      <c r="K1437" s="415"/>
      <c r="L1437" s="415"/>
      <c r="M1437" s="415"/>
      <c r="N1437" s="415"/>
      <c r="O1437" s="415"/>
      <c r="P1437" s="415"/>
    </row>
    <row r="1438" spans="1:16">
      <c r="A1438" s="80" t="str">
        <f t="shared" si="181"/>
        <v/>
      </c>
      <c r="B1438" s="80" t="str">
        <f t="shared" si="182"/>
        <v/>
      </c>
      <c r="C1438" s="80" t="str">
        <f t="shared" si="183"/>
        <v/>
      </c>
      <c r="D1438" s="80" t="str">
        <f t="shared" si="184"/>
        <v/>
      </c>
      <c r="E1438" s="80" t="str">
        <f t="shared" si="185"/>
        <v/>
      </c>
      <c r="F1438" s="80" t="str">
        <f t="shared" si="186"/>
        <v/>
      </c>
      <c r="G1438" s="80" t="str">
        <f t="shared" si="186"/>
        <v/>
      </c>
      <c r="H1438" s="80" t="str">
        <f t="shared" si="186"/>
        <v/>
      </c>
      <c r="I1438" s="413"/>
      <c r="J1438" s="414"/>
      <c r="K1438" s="415"/>
      <c r="L1438" s="415"/>
      <c r="M1438" s="415"/>
      <c r="N1438" s="415"/>
      <c r="O1438" s="415"/>
      <c r="P1438" s="415"/>
    </row>
    <row r="1439" spans="1:16">
      <c r="A1439" s="80" t="str">
        <f t="shared" si="181"/>
        <v/>
      </c>
      <c r="B1439" s="80" t="str">
        <f t="shared" si="182"/>
        <v/>
      </c>
      <c r="C1439" s="80" t="str">
        <f t="shared" si="183"/>
        <v/>
      </c>
      <c r="D1439" s="80" t="str">
        <f t="shared" si="184"/>
        <v/>
      </c>
      <c r="E1439" s="80" t="str">
        <f t="shared" si="185"/>
        <v/>
      </c>
      <c r="F1439" s="80" t="str">
        <f t="shared" si="186"/>
        <v/>
      </c>
      <c r="G1439" s="80" t="str">
        <f t="shared" si="186"/>
        <v/>
      </c>
      <c r="H1439" s="80" t="str">
        <f t="shared" si="186"/>
        <v/>
      </c>
      <c r="I1439" s="413"/>
      <c r="J1439" s="414"/>
      <c r="K1439" s="415"/>
      <c r="L1439" s="415"/>
      <c r="M1439" s="415"/>
      <c r="N1439" s="415"/>
      <c r="O1439" s="415"/>
      <c r="P1439" s="415"/>
    </row>
    <row r="1440" spans="1:16">
      <c r="A1440" s="80" t="str">
        <f t="shared" si="181"/>
        <v/>
      </c>
      <c r="B1440" s="80" t="str">
        <f t="shared" si="182"/>
        <v/>
      </c>
      <c r="C1440" s="80" t="str">
        <f t="shared" si="183"/>
        <v/>
      </c>
      <c r="D1440" s="80" t="str">
        <f t="shared" si="184"/>
        <v/>
      </c>
      <c r="E1440" s="80" t="str">
        <f t="shared" si="185"/>
        <v/>
      </c>
      <c r="F1440" s="80" t="str">
        <f t="shared" si="186"/>
        <v/>
      </c>
      <c r="G1440" s="80" t="str">
        <f t="shared" si="186"/>
        <v/>
      </c>
      <c r="H1440" s="80" t="str">
        <f t="shared" si="186"/>
        <v/>
      </c>
      <c r="I1440" s="413"/>
      <c r="J1440" s="414"/>
      <c r="K1440" s="415"/>
      <c r="L1440" s="415"/>
      <c r="M1440" s="415"/>
      <c r="N1440" s="415"/>
      <c r="O1440" s="415"/>
      <c r="P1440" s="415"/>
    </row>
    <row r="1441" spans="1:16">
      <c r="A1441" s="80" t="str">
        <f t="shared" si="181"/>
        <v/>
      </c>
      <c r="B1441" s="80" t="str">
        <f t="shared" si="182"/>
        <v/>
      </c>
      <c r="C1441" s="80" t="str">
        <f t="shared" si="183"/>
        <v/>
      </c>
      <c r="D1441" s="80" t="str">
        <f t="shared" si="184"/>
        <v/>
      </c>
      <c r="E1441" s="80" t="str">
        <f t="shared" si="185"/>
        <v/>
      </c>
      <c r="F1441" s="80" t="str">
        <f t="shared" si="186"/>
        <v/>
      </c>
      <c r="G1441" s="80" t="str">
        <f t="shared" si="186"/>
        <v/>
      </c>
      <c r="H1441" s="80" t="str">
        <f t="shared" si="186"/>
        <v/>
      </c>
      <c r="I1441" s="413"/>
      <c r="J1441" s="414"/>
      <c r="K1441" s="415"/>
      <c r="L1441" s="415"/>
      <c r="M1441" s="415"/>
      <c r="N1441" s="415"/>
      <c r="O1441" s="415"/>
      <c r="P1441" s="415"/>
    </row>
    <row r="1442" spans="1:16">
      <c r="A1442" s="80" t="str">
        <f t="shared" si="181"/>
        <v/>
      </c>
      <c r="B1442" s="80" t="str">
        <f t="shared" si="182"/>
        <v/>
      </c>
      <c r="C1442" s="80" t="str">
        <f t="shared" si="183"/>
        <v/>
      </c>
      <c r="D1442" s="80" t="str">
        <f t="shared" si="184"/>
        <v/>
      </c>
      <c r="E1442" s="80" t="str">
        <f t="shared" si="185"/>
        <v/>
      </c>
      <c r="F1442" s="80" t="str">
        <f t="shared" si="186"/>
        <v/>
      </c>
      <c r="G1442" s="80" t="str">
        <f t="shared" si="186"/>
        <v/>
      </c>
      <c r="H1442" s="80" t="str">
        <f t="shared" si="186"/>
        <v/>
      </c>
      <c r="I1442" s="413"/>
      <c r="J1442" s="414"/>
      <c r="K1442" s="415"/>
      <c r="L1442" s="415"/>
      <c r="M1442" s="415"/>
      <c r="N1442" s="415"/>
      <c r="O1442" s="415"/>
      <c r="P1442" s="415"/>
    </row>
    <row r="1443" spans="1:16">
      <c r="A1443" s="80" t="str">
        <f t="shared" si="181"/>
        <v/>
      </c>
      <c r="B1443" s="80" t="str">
        <f t="shared" si="182"/>
        <v/>
      </c>
      <c r="C1443" s="80" t="str">
        <f t="shared" si="183"/>
        <v/>
      </c>
      <c r="D1443" s="80" t="str">
        <f t="shared" si="184"/>
        <v/>
      </c>
      <c r="E1443" s="80" t="str">
        <f t="shared" si="185"/>
        <v/>
      </c>
      <c r="F1443" s="80" t="str">
        <f t="shared" si="186"/>
        <v/>
      </c>
      <c r="G1443" s="80" t="str">
        <f t="shared" si="186"/>
        <v/>
      </c>
      <c r="H1443" s="80" t="str">
        <f t="shared" si="186"/>
        <v/>
      </c>
      <c r="I1443" s="413"/>
      <c r="J1443" s="414"/>
      <c r="K1443" s="415"/>
      <c r="L1443" s="415"/>
      <c r="M1443" s="415"/>
      <c r="N1443" s="415"/>
      <c r="O1443" s="415"/>
      <c r="P1443" s="415"/>
    </row>
    <row r="1444" spans="1:16">
      <c r="A1444" s="80" t="str">
        <f t="shared" si="181"/>
        <v/>
      </c>
      <c r="B1444" s="80" t="str">
        <f t="shared" si="182"/>
        <v/>
      </c>
      <c r="C1444" s="80" t="str">
        <f t="shared" si="183"/>
        <v/>
      </c>
      <c r="D1444" s="80" t="str">
        <f t="shared" si="184"/>
        <v/>
      </c>
      <c r="E1444" s="80" t="str">
        <f t="shared" si="185"/>
        <v/>
      </c>
      <c r="F1444" s="80" t="str">
        <f t="shared" si="186"/>
        <v/>
      </c>
      <c r="G1444" s="80" t="str">
        <f t="shared" si="186"/>
        <v/>
      </c>
      <c r="H1444" s="80" t="str">
        <f t="shared" si="186"/>
        <v/>
      </c>
      <c r="I1444" s="413"/>
      <c r="J1444" s="414"/>
      <c r="K1444" s="415"/>
      <c r="L1444" s="415"/>
      <c r="M1444" s="415"/>
      <c r="N1444" s="415"/>
      <c r="O1444" s="415"/>
      <c r="P1444" s="415"/>
    </row>
    <row r="1445" spans="1:16">
      <c r="A1445" s="80" t="str">
        <f t="shared" si="181"/>
        <v/>
      </c>
      <c r="B1445" s="80" t="str">
        <f t="shared" si="182"/>
        <v/>
      </c>
      <c r="C1445" s="80" t="str">
        <f t="shared" si="183"/>
        <v/>
      </c>
      <c r="D1445" s="80" t="str">
        <f t="shared" si="184"/>
        <v/>
      </c>
      <c r="E1445" s="80" t="str">
        <f t="shared" si="185"/>
        <v/>
      </c>
      <c r="F1445" s="80" t="str">
        <f t="shared" ref="F1445:H1464" si="187">IF(Cptes1="","",LEFT(Cptes1,7))</f>
        <v/>
      </c>
      <c r="G1445" s="80" t="str">
        <f t="shared" si="187"/>
        <v/>
      </c>
      <c r="H1445" s="80" t="str">
        <f t="shared" si="187"/>
        <v/>
      </c>
      <c r="I1445" s="413"/>
      <c r="J1445" s="414"/>
      <c r="K1445" s="415"/>
      <c r="L1445" s="415"/>
      <c r="M1445" s="415"/>
      <c r="N1445" s="415"/>
      <c r="O1445" s="415"/>
      <c r="P1445" s="415"/>
    </row>
    <row r="1446" spans="1:16">
      <c r="A1446" s="80" t="str">
        <f t="shared" si="181"/>
        <v/>
      </c>
      <c r="B1446" s="80" t="str">
        <f t="shared" si="182"/>
        <v/>
      </c>
      <c r="C1446" s="80" t="str">
        <f t="shared" si="183"/>
        <v/>
      </c>
      <c r="D1446" s="80" t="str">
        <f t="shared" si="184"/>
        <v/>
      </c>
      <c r="E1446" s="80" t="str">
        <f t="shared" si="185"/>
        <v/>
      </c>
      <c r="F1446" s="80" t="str">
        <f t="shared" si="187"/>
        <v/>
      </c>
      <c r="G1446" s="80" t="str">
        <f t="shared" si="187"/>
        <v/>
      </c>
      <c r="H1446" s="80" t="str">
        <f t="shared" si="187"/>
        <v/>
      </c>
      <c r="I1446" s="413"/>
      <c r="J1446" s="414"/>
      <c r="K1446" s="415"/>
      <c r="L1446" s="415"/>
      <c r="M1446" s="415"/>
      <c r="N1446" s="415"/>
      <c r="O1446" s="415"/>
      <c r="P1446" s="415"/>
    </row>
    <row r="1447" spans="1:16">
      <c r="A1447" s="80" t="str">
        <f t="shared" si="181"/>
        <v/>
      </c>
      <c r="B1447" s="80" t="str">
        <f t="shared" si="182"/>
        <v/>
      </c>
      <c r="C1447" s="80" t="str">
        <f t="shared" si="183"/>
        <v/>
      </c>
      <c r="D1447" s="80" t="str">
        <f t="shared" si="184"/>
        <v/>
      </c>
      <c r="E1447" s="80" t="str">
        <f t="shared" si="185"/>
        <v/>
      </c>
      <c r="F1447" s="80" t="str">
        <f t="shared" si="187"/>
        <v/>
      </c>
      <c r="G1447" s="80" t="str">
        <f t="shared" si="187"/>
        <v/>
      </c>
      <c r="H1447" s="80" t="str">
        <f t="shared" si="187"/>
        <v/>
      </c>
      <c r="I1447" s="413"/>
      <c r="J1447" s="414"/>
      <c r="K1447" s="415"/>
      <c r="L1447" s="415"/>
      <c r="M1447" s="415"/>
      <c r="N1447" s="415"/>
      <c r="O1447" s="415"/>
      <c r="P1447" s="415"/>
    </row>
    <row r="1448" spans="1:16">
      <c r="A1448" s="80" t="str">
        <f t="shared" si="181"/>
        <v/>
      </c>
      <c r="B1448" s="80" t="str">
        <f t="shared" si="182"/>
        <v/>
      </c>
      <c r="C1448" s="80" t="str">
        <f t="shared" si="183"/>
        <v/>
      </c>
      <c r="D1448" s="80" t="str">
        <f t="shared" si="184"/>
        <v/>
      </c>
      <c r="E1448" s="80" t="str">
        <f t="shared" si="185"/>
        <v/>
      </c>
      <c r="F1448" s="80" t="str">
        <f t="shared" si="187"/>
        <v/>
      </c>
      <c r="G1448" s="80" t="str">
        <f t="shared" si="187"/>
        <v/>
      </c>
      <c r="H1448" s="80" t="str">
        <f t="shared" si="187"/>
        <v/>
      </c>
      <c r="I1448" s="413"/>
      <c r="J1448" s="414"/>
      <c r="K1448" s="415"/>
      <c r="L1448" s="415"/>
      <c r="M1448" s="415"/>
      <c r="N1448" s="415"/>
      <c r="O1448" s="415"/>
      <c r="P1448" s="415"/>
    </row>
    <row r="1449" spans="1:16">
      <c r="A1449" s="80" t="str">
        <f t="shared" si="181"/>
        <v/>
      </c>
      <c r="B1449" s="80" t="str">
        <f t="shared" si="182"/>
        <v/>
      </c>
      <c r="C1449" s="80" t="str">
        <f t="shared" si="183"/>
        <v/>
      </c>
      <c r="D1449" s="80" t="str">
        <f t="shared" si="184"/>
        <v/>
      </c>
      <c r="E1449" s="80" t="str">
        <f t="shared" si="185"/>
        <v/>
      </c>
      <c r="F1449" s="80" t="str">
        <f t="shared" si="187"/>
        <v/>
      </c>
      <c r="G1449" s="80" t="str">
        <f t="shared" si="187"/>
        <v/>
      </c>
      <c r="H1449" s="80" t="str">
        <f t="shared" si="187"/>
        <v/>
      </c>
      <c r="I1449" s="413"/>
      <c r="J1449" s="414"/>
      <c r="K1449" s="415"/>
      <c r="L1449" s="415"/>
      <c r="M1449" s="415"/>
      <c r="N1449" s="415"/>
      <c r="O1449" s="415"/>
      <c r="P1449" s="415"/>
    </row>
    <row r="1450" spans="1:16">
      <c r="A1450" s="80" t="str">
        <f t="shared" si="181"/>
        <v/>
      </c>
      <c r="B1450" s="80" t="str">
        <f t="shared" si="182"/>
        <v/>
      </c>
      <c r="C1450" s="80" t="str">
        <f t="shared" si="183"/>
        <v/>
      </c>
      <c r="D1450" s="80" t="str">
        <f t="shared" si="184"/>
        <v/>
      </c>
      <c r="E1450" s="80" t="str">
        <f t="shared" si="185"/>
        <v/>
      </c>
      <c r="F1450" s="80" t="str">
        <f t="shared" si="187"/>
        <v/>
      </c>
      <c r="G1450" s="80" t="str">
        <f t="shared" si="187"/>
        <v/>
      </c>
      <c r="H1450" s="80" t="str">
        <f t="shared" si="187"/>
        <v/>
      </c>
      <c r="I1450" s="413"/>
      <c r="J1450" s="414"/>
      <c r="K1450" s="415"/>
      <c r="L1450" s="415"/>
      <c r="M1450" s="415"/>
      <c r="N1450" s="415"/>
      <c r="O1450" s="415"/>
      <c r="P1450" s="415"/>
    </row>
    <row r="1451" spans="1:16">
      <c r="A1451" s="80" t="str">
        <f t="shared" si="181"/>
        <v/>
      </c>
      <c r="B1451" s="80" t="str">
        <f t="shared" si="182"/>
        <v/>
      </c>
      <c r="C1451" s="80" t="str">
        <f t="shared" si="183"/>
        <v/>
      </c>
      <c r="D1451" s="80" t="str">
        <f t="shared" si="184"/>
        <v/>
      </c>
      <c r="E1451" s="80" t="str">
        <f t="shared" si="185"/>
        <v/>
      </c>
      <c r="F1451" s="80" t="str">
        <f t="shared" si="187"/>
        <v/>
      </c>
      <c r="G1451" s="80" t="str">
        <f t="shared" si="187"/>
        <v/>
      </c>
      <c r="H1451" s="80" t="str">
        <f t="shared" si="187"/>
        <v/>
      </c>
      <c r="I1451" s="413"/>
      <c r="J1451" s="414"/>
      <c r="K1451" s="415"/>
      <c r="L1451" s="415"/>
      <c r="M1451" s="415"/>
      <c r="N1451" s="415"/>
      <c r="O1451" s="415"/>
      <c r="P1451" s="415"/>
    </row>
    <row r="1452" spans="1:16">
      <c r="A1452" s="80" t="str">
        <f t="shared" si="181"/>
        <v/>
      </c>
      <c r="B1452" s="80" t="str">
        <f t="shared" si="182"/>
        <v/>
      </c>
      <c r="C1452" s="80" t="str">
        <f t="shared" si="183"/>
        <v/>
      </c>
      <c r="D1452" s="80" t="str">
        <f t="shared" si="184"/>
        <v/>
      </c>
      <c r="E1452" s="80" t="str">
        <f t="shared" si="185"/>
        <v/>
      </c>
      <c r="F1452" s="80" t="str">
        <f t="shared" si="187"/>
        <v/>
      </c>
      <c r="G1452" s="80" t="str">
        <f t="shared" si="187"/>
        <v/>
      </c>
      <c r="H1452" s="80" t="str">
        <f t="shared" si="187"/>
        <v/>
      </c>
      <c r="I1452" s="413"/>
      <c r="J1452" s="414"/>
      <c r="K1452" s="415"/>
      <c r="L1452" s="415"/>
      <c r="M1452" s="415"/>
      <c r="N1452" s="415"/>
      <c r="O1452" s="415"/>
      <c r="P1452" s="415"/>
    </row>
    <row r="1453" spans="1:16">
      <c r="A1453" s="80" t="str">
        <f t="shared" si="181"/>
        <v/>
      </c>
      <c r="B1453" s="80" t="str">
        <f t="shared" si="182"/>
        <v/>
      </c>
      <c r="C1453" s="80" t="str">
        <f t="shared" si="183"/>
        <v/>
      </c>
      <c r="D1453" s="80" t="str">
        <f t="shared" si="184"/>
        <v/>
      </c>
      <c r="E1453" s="80" t="str">
        <f t="shared" si="185"/>
        <v/>
      </c>
      <c r="F1453" s="80" t="str">
        <f t="shared" si="187"/>
        <v/>
      </c>
      <c r="G1453" s="80" t="str">
        <f t="shared" si="187"/>
        <v/>
      </c>
      <c r="H1453" s="80" t="str">
        <f t="shared" si="187"/>
        <v/>
      </c>
      <c r="I1453" s="413"/>
      <c r="J1453" s="414"/>
      <c r="K1453" s="415"/>
      <c r="L1453" s="415"/>
      <c r="M1453" s="415"/>
      <c r="N1453" s="415"/>
      <c r="O1453" s="415"/>
      <c r="P1453" s="415"/>
    </row>
    <row r="1454" spans="1:16">
      <c r="A1454" s="80" t="str">
        <f t="shared" si="181"/>
        <v/>
      </c>
      <c r="B1454" s="80" t="str">
        <f t="shared" si="182"/>
        <v/>
      </c>
      <c r="C1454" s="80" t="str">
        <f t="shared" si="183"/>
        <v/>
      </c>
      <c r="D1454" s="80" t="str">
        <f t="shared" si="184"/>
        <v/>
      </c>
      <c r="E1454" s="80" t="str">
        <f t="shared" si="185"/>
        <v/>
      </c>
      <c r="F1454" s="80" t="str">
        <f t="shared" si="187"/>
        <v/>
      </c>
      <c r="G1454" s="80" t="str">
        <f t="shared" si="187"/>
        <v/>
      </c>
      <c r="H1454" s="80" t="str">
        <f t="shared" si="187"/>
        <v/>
      </c>
      <c r="I1454" s="413"/>
      <c r="J1454" s="414"/>
      <c r="K1454" s="415"/>
      <c r="L1454" s="415"/>
      <c r="M1454" s="415"/>
      <c r="N1454" s="415"/>
      <c r="O1454" s="415"/>
      <c r="P1454" s="415"/>
    </row>
    <row r="1455" spans="1:16">
      <c r="A1455" s="80" t="str">
        <f t="shared" si="181"/>
        <v/>
      </c>
      <c r="B1455" s="80" t="str">
        <f t="shared" si="182"/>
        <v/>
      </c>
      <c r="C1455" s="80" t="str">
        <f t="shared" si="183"/>
        <v/>
      </c>
      <c r="D1455" s="80" t="str">
        <f t="shared" si="184"/>
        <v/>
      </c>
      <c r="E1455" s="80" t="str">
        <f t="shared" si="185"/>
        <v/>
      </c>
      <c r="F1455" s="80" t="str">
        <f t="shared" si="187"/>
        <v/>
      </c>
      <c r="G1455" s="80" t="str">
        <f t="shared" si="187"/>
        <v/>
      </c>
      <c r="H1455" s="80" t="str">
        <f t="shared" si="187"/>
        <v/>
      </c>
      <c r="I1455" s="413"/>
      <c r="J1455" s="414"/>
      <c r="K1455" s="415"/>
      <c r="L1455" s="415"/>
      <c r="M1455" s="415"/>
      <c r="N1455" s="415"/>
      <c r="O1455" s="415"/>
      <c r="P1455" s="415"/>
    </row>
    <row r="1456" spans="1:16">
      <c r="A1456" s="80" t="str">
        <f t="shared" si="181"/>
        <v/>
      </c>
      <c r="B1456" s="80" t="str">
        <f t="shared" si="182"/>
        <v/>
      </c>
      <c r="C1456" s="80" t="str">
        <f t="shared" si="183"/>
        <v/>
      </c>
      <c r="D1456" s="80" t="str">
        <f t="shared" si="184"/>
        <v/>
      </c>
      <c r="E1456" s="80" t="str">
        <f t="shared" si="185"/>
        <v/>
      </c>
      <c r="F1456" s="80" t="str">
        <f t="shared" si="187"/>
        <v/>
      </c>
      <c r="G1456" s="80" t="str">
        <f t="shared" si="187"/>
        <v/>
      </c>
      <c r="H1456" s="80" t="str">
        <f t="shared" si="187"/>
        <v/>
      </c>
      <c r="I1456" s="413"/>
      <c r="J1456" s="414"/>
      <c r="K1456" s="415"/>
      <c r="L1456" s="415"/>
      <c r="M1456" s="415"/>
      <c r="N1456" s="415"/>
      <c r="O1456" s="415"/>
      <c r="P1456" s="415"/>
    </row>
    <row r="1457" spans="1:16">
      <c r="A1457" s="80" t="str">
        <f t="shared" si="181"/>
        <v/>
      </c>
      <c r="B1457" s="80" t="str">
        <f t="shared" si="182"/>
        <v/>
      </c>
      <c r="C1457" s="80" t="str">
        <f t="shared" si="183"/>
        <v/>
      </c>
      <c r="D1457" s="80" t="str">
        <f t="shared" si="184"/>
        <v/>
      </c>
      <c r="E1457" s="80" t="str">
        <f t="shared" si="185"/>
        <v/>
      </c>
      <c r="F1457" s="80" t="str">
        <f t="shared" si="187"/>
        <v/>
      </c>
      <c r="G1457" s="80" t="str">
        <f t="shared" si="187"/>
        <v/>
      </c>
      <c r="H1457" s="80" t="str">
        <f t="shared" si="187"/>
        <v/>
      </c>
      <c r="I1457" s="413"/>
      <c r="J1457" s="414"/>
      <c r="K1457" s="415"/>
      <c r="L1457" s="415"/>
      <c r="M1457" s="415"/>
      <c r="N1457" s="415"/>
      <c r="O1457" s="415"/>
      <c r="P1457" s="415"/>
    </row>
    <row r="1458" spans="1:16">
      <c r="A1458" s="80" t="str">
        <f t="shared" si="181"/>
        <v/>
      </c>
      <c r="B1458" s="80" t="str">
        <f t="shared" si="182"/>
        <v/>
      </c>
      <c r="C1458" s="80" t="str">
        <f t="shared" si="183"/>
        <v/>
      </c>
      <c r="D1458" s="80" t="str">
        <f t="shared" si="184"/>
        <v/>
      </c>
      <c r="E1458" s="80" t="str">
        <f t="shared" si="185"/>
        <v/>
      </c>
      <c r="F1458" s="80" t="str">
        <f t="shared" si="187"/>
        <v/>
      </c>
      <c r="G1458" s="80" t="str">
        <f t="shared" si="187"/>
        <v/>
      </c>
      <c r="H1458" s="80" t="str">
        <f t="shared" si="187"/>
        <v/>
      </c>
      <c r="I1458" s="413"/>
      <c r="J1458" s="414"/>
      <c r="K1458" s="415"/>
      <c r="L1458" s="415"/>
      <c r="M1458" s="415"/>
      <c r="N1458" s="415"/>
      <c r="O1458" s="415"/>
      <c r="P1458" s="415"/>
    </row>
    <row r="1459" spans="1:16">
      <c r="A1459" s="80" t="str">
        <f t="shared" si="181"/>
        <v/>
      </c>
      <c r="B1459" s="80" t="str">
        <f t="shared" si="182"/>
        <v/>
      </c>
      <c r="C1459" s="80" t="str">
        <f t="shared" si="183"/>
        <v/>
      </c>
      <c r="D1459" s="80" t="str">
        <f t="shared" si="184"/>
        <v/>
      </c>
      <c r="E1459" s="80" t="str">
        <f t="shared" si="185"/>
        <v/>
      </c>
      <c r="F1459" s="80" t="str">
        <f t="shared" si="187"/>
        <v/>
      </c>
      <c r="G1459" s="80" t="str">
        <f t="shared" si="187"/>
        <v/>
      </c>
      <c r="H1459" s="80" t="str">
        <f t="shared" si="187"/>
        <v/>
      </c>
      <c r="I1459" s="413"/>
      <c r="J1459" s="414"/>
      <c r="K1459" s="415"/>
      <c r="L1459" s="415"/>
      <c r="M1459" s="415"/>
      <c r="N1459" s="415"/>
      <c r="O1459" s="415"/>
      <c r="P1459" s="415"/>
    </row>
    <row r="1460" spans="1:16">
      <c r="A1460" s="80" t="str">
        <f t="shared" si="181"/>
        <v/>
      </c>
      <c r="B1460" s="80" t="str">
        <f t="shared" si="182"/>
        <v/>
      </c>
      <c r="C1460" s="80" t="str">
        <f t="shared" si="183"/>
        <v/>
      </c>
      <c r="D1460" s="80" t="str">
        <f t="shared" si="184"/>
        <v/>
      </c>
      <c r="E1460" s="80" t="str">
        <f t="shared" si="185"/>
        <v/>
      </c>
      <c r="F1460" s="80" t="str">
        <f t="shared" si="187"/>
        <v/>
      </c>
      <c r="G1460" s="80" t="str">
        <f t="shared" si="187"/>
        <v/>
      </c>
      <c r="H1460" s="80" t="str">
        <f t="shared" si="187"/>
        <v/>
      </c>
      <c r="I1460" s="413"/>
      <c r="J1460" s="414"/>
      <c r="K1460" s="415"/>
      <c r="L1460" s="415"/>
      <c r="M1460" s="415"/>
      <c r="N1460" s="415"/>
      <c r="O1460" s="415"/>
      <c r="P1460" s="415"/>
    </row>
    <row r="1461" spans="1:16">
      <c r="A1461" s="80" t="str">
        <f t="shared" si="181"/>
        <v/>
      </c>
      <c r="B1461" s="80" t="str">
        <f t="shared" si="182"/>
        <v/>
      </c>
      <c r="C1461" s="80" t="str">
        <f t="shared" si="183"/>
        <v/>
      </c>
      <c r="D1461" s="80" t="str">
        <f t="shared" si="184"/>
        <v/>
      </c>
      <c r="E1461" s="80" t="str">
        <f t="shared" si="185"/>
        <v/>
      </c>
      <c r="F1461" s="80" t="str">
        <f t="shared" si="187"/>
        <v/>
      </c>
      <c r="G1461" s="80" t="str">
        <f t="shared" si="187"/>
        <v/>
      </c>
      <c r="H1461" s="80" t="str">
        <f t="shared" si="187"/>
        <v/>
      </c>
      <c r="I1461" s="413"/>
      <c r="J1461" s="414"/>
      <c r="K1461" s="415"/>
      <c r="L1461" s="415"/>
      <c r="M1461" s="415"/>
      <c r="N1461" s="415"/>
      <c r="O1461" s="415"/>
      <c r="P1461" s="415"/>
    </row>
    <row r="1462" spans="1:16">
      <c r="A1462" s="80" t="str">
        <f t="shared" si="181"/>
        <v/>
      </c>
      <c r="B1462" s="80" t="str">
        <f t="shared" si="182"/>
        <v/>
      </c>
      <c r="C1462" s="80" t="str">
        <f t="shared" si="183"/>
        <v/>
      </c>
      <c r="D1462" s="80" t="str">
        <f t="shared" si="184"/>
        <v/>
      </c>
      <c r="E1462" s="80" t="str">
        <f t="shared" si="185"/>
        <v/>
      </c>
      <c r="F1462" s="80" t="str">
        <f t="shared" si="187"/>
        <v/>
      </c>
      <c r="G1462" s="80" t="str">
        <f t="shared" si="187"/>
        <v/>
      </c>
      <c r="H1462" s="80" t="str">
        <f t="shared" si="187"/>
        <v/>
      </c>
      <c r="I1462" s="413"/>
      <c r="J1462" s="414"/>
      <c r="K1462" s="415"/>
      <c r="L1462" s="415"/>
      <c r="M1462" s="415"/>
      <c r="N1462" s="415"/>
      <c r="O1462" s="415"/>
      <c r="P1462" s="415"/>
    </row>
    <row r="1463" spans="1:16">
      <c r="A1463" s="80" t="str">
        <f t="shared" si="181"/>
        <v/>
      </c>
      <c r="B1463" s="80" t="str">
        <f t="shared" si="182"/>
        <v/>
      </c>
      <c r="C1463" s="80" t="str">
        <f t="shared" si="183"/>
        <v/>
      </c>
      <c r="D1463" s="80" t="str">
        <f t="shared" si="184"/>
        <v/>
      </c>
      <c r="E1463" s="80" t="str">
        <f t="shared" si="185"/>
        <v/>
      </c>
      <c r="F1463" s="80" t="str">
        <f t="shared" si="187"/>
        <v/>
      </c>
      <c r="G1463" s="80" t="str">
        <f t="shared" si="187"/>
        <v/>
      </c>
      <c r="H1463" s="80" t="str">
        <f t="shared" si="187"/>
        <v/>
      </c>
      <c r="I1463" s="413"/>
      <c r="J1463" s="414"/>
      <c r="K1463" s="415"/>
      <c r="L1463" s="415"/>
      <c r="M1463" s="415"/>
      <c r="N1463" s="415"/>
      <c r="O1463" s="415"/>
      <c r="P1463" s="415"/>
    </row>
    <row r="1464" spans="1:16">
      <c r="A1464" s="80" t="str">
        <f t="shared" si="181"/>
        <v/>
      </c>
      <c r="B1464" s="80" t="str">
        <f t="shared" si="182"/>
        <v/>
      </c>
      <c r="C1464" s="80" t="str">
        <f t="shared" si="183"/>
        <v/>
      </c>
      <c r="D1464" s="80" t="str">
        <f t="shared" si="184"/>
        <v/>
      </c>
      <c r="E1464" s="80" t="str">
        <f t="shared" si="185"/>
        <v/>
      </c>
      <c r="F1464" s="80" t="str">
        <f t="shared" si="187"/>
        <v/>
      </c>
      <c r="G1464" s="80" t="str">
        <f t="shared" si="187"/>
        <v/>
      </c>
      <c r="H1464" s="80" t="str">
        <f t="shared" si="187"/>
        <v/>
      </c>
      <c r="I1464" s="413"/>
      <c r="J1464" s="414"/>
      <c r="K1464" s="415"/>
      <c r="L1464" s="415"/>
      <c r="M1464" s="415"/>
      <c r="N1464" s="415"/>
      <c r="O1464" s="415"/>
      <c r="P1464" s="415"/>
    </row>
    <row r="1465" spans="1:16">
      <c r="A1465" s="80" t="str">
        <f t="shared" si="181"/>
        <v/>
      </c>
      <c r="B1465" s="80" t="str">
        <f t="shared" si="182"/>
        <v/>
      </c>
      <c r="C1465" s="80" t="str">
        <f t="shared" si="183"/>
        <v/>
      </c>
      <c r="D1465" s="80" t="str">
        <f t="shared" si="184"/>
        <v/>
      </c>
      <c r="E1465" s="80" t="str">
        <f t="shared" si="185"/>
        <v/>
      </c>
      <c r="F1465" s="80" t="str">
        <f t="shared" ref="F1465:H1484" si="188">IF(Cptes1="","",LEFT(Cptes1,7))</f>
        <v/>
      </c>
      <c r="G1465" s="80" t="str">
        <f t="shared" si="188"/>
        <v/>
      </c>
      <c r="H1465" s="80" t="str">
        <f t="shared" si="188"/>
        <v/>
      </c>
      <c r="I1465" s="413"/>
      <c r="J1465" s="414"/>
      <c r="K1465" s="415"/>
      <c r="L1465" s="415"/>
      <c r="M1465" s="415"/>
      <c r="N1465" s="415"/>
      <c r="O1465" s="415"/>
      <c r="P1465" s="415"/>
    </row>
    <row r="1466" spans="1:16">
      <c r="A1466" s="80" t="str">
        <f t="shared" si="181"/>
        <v/>
      </c>
      <c r="B1466" s="80" t="str">
        <f t="shared" si="182"/>
        <v/>
      </c>
      <c r="C1466" s="80" t="str">
        <f t="shared" si="183"/>
        <v/>
      </c>
      <c r="D1466" s="80" t="str">
        <f t="shared" si="184"/>
        <v/>
      </c>
      <c r="E1466" s="80" t="str">
        <f t="shared" si="185"/>
        <v/>
      </c>
      <c r="F1466" s="80" t="str">
        <f t="shared" si="188"/>
        <v/>
      </c>
      <c r="G1466" s="80" t="str">
        <f t="shared" si="188"/>
        <v/>
      </c>
      <c r="H1466" s="80" t="str">
        <f t="shared" si="188"/>
        <v/>
      </c>
      <c r="I1466" s="413"/>
      <c r="J1466" s="414"/>
      <c r="K1466" s="415"/>
      <c r="L1466" s="415"/>
      <c r="M1466" s="415"/>
      <c r="N1466" s="415"/>
      <c r="O1466" s="415"/>
      <c r="P1466" s="415"/>
    </row>
    <row r="1467" spans="1:16">
      <c r="A1467" s="80" t="str">
        <f t="shared" si="181"/>
        <v/>
      </c>
      <c r="B1467" s="80" t="str">
        <f t="shared" si="182"/>
        <v/>
      </c>
      <c r="C1467" s="80" t="str">
        <f t="shared" si="183"/>
        <v/>
      </c>
      <c r="D1467" s="80" t="str">
        <f t="shared" si="184"/>
        <v/>
      </c>
      <c r="E1467" s="80" t="str">
        <f t="shared" si="185"/>
        <v/>
      </c>
      <c r="F1467" s="80" t="str">
        <f t="shared" si="188"/>
        <v/>
      </c>
      <c r="G1467" s="80" t="str">
        <f t="shared" si="188"/>
        <v/>
      </c>
      <c r="H1467" s="80" t="str">
        <f t="shared" si="188"/>
        <v/>
      </c>
      <c r="I1467" s="413"/>
      <c r="J1467" s="414"/>
      <c r="K1467" s="415"/>
      <c r="L1467" s="415"/>
      <c r="M1467" s="415"/>
      <c r="N1467" s="415"/>
      <c r="O1467" s="415"/>
      <c r="P1467" s="415"/>
    </row>
    <row r="1468" spans="1:16">
      <c r="A1468" s="80" t="str">
        <f t="shared" si="181"/>
        <v/>
      </c>
      <c r="B1468" s="80" t="str">
        <f t="shared" si="182"/>
        <v/>
      </c>
      <c r="C1468" s="80" t="str">
        <f t="shared" si="183"/>
        <v/>
      </c>
      <c r="D1468" s="80" t="str">
        <f t="shared" si="184"/>
        <v/>
      </c>
      <c r="E1468" s="80" t="str">
        <f t="shared" si="185"/>
        <v/>
      </c>
      <c r="F1468" s="80" t="str">
        <f t="shared" si="188"/>
        <v/>
      </c>
      <c r="G1468" s="80" t="str">
        <f t="shared" si="188"/>
        <v/>
      </c>
      <c r="H1468" s="80" t="str">
        <f t="shared" si="188"/>
        <v/>
      </c>
      <c r="I1468" s="413"/>
      <c r="J1468" s="414"/>
      <c r="K1468" s="415"/>
      <c r="L1468" s="415"/>
      <c r="M1468" s="415"/>
      <c r="N1468" s="415"/>
      <c r="O1468" s="415"/>
      <c r="P1468" s="415"/>
    </row>
    <row r="1469" spans="1:16">
      <c r="A1469" s="80" t="str">
        <f t="shared" si="181"/>
        <v/>
      </c>
      <c r="B1469" s="80" t="str">
        <f t="shared" si="182"/>
        <v/>
      </c>
      <c r="C1469" s="80" t="str">
        <f t="shared" si="183"/>
        <v/>
      </c>
      <c r="D1469" s="80" t="str">
        <f t="shared" si="184"/>
        <v/>
      </c>
      <c r="E1469" s="80" t="str">
        <f t="shared" si="185"/>
        <v/>
      </c>
      <c r="F1469" s="80" t="str">
        <f t="shared" si="188"/>
        <v/>
      </c>
      <c r="G1469" s="80" t="str">
        <f t="shared" si="188"/>
        <v/>
      </c>
      <c r="H1469" s="80" t="str">
        <f t="shared" si="188"/>
        <v/>
      </c>
      <c r="I1469" s="413"/>
      <c r="J1469" s="414"/>
      <c r="K1469" s="415"/>
      <c r="L1469" s="415"/>
      <c r="M1469" s="415"/>
      <c r="N1469" s="415"/>
      <c r="O1469" s="415"/>
      <c r="P1469" s="415"/>
    </row>
    <row r="1470" spans="1:16">
      <c r="A1470" s="80" t="str">
        <f t="shared" si="181"/>
        <v/>
      </c>
      <c r="B1470" s="80" t="str">
        <f t="shared" si="182"/>
        <v/>
      </c>
      <c r="C1470" s="80" t="str">
        <f t="shared" si="183"/>
        <v/>
      </c>
      <c r="D1470" s="80" t="str">
        <f t="shared" si="184"/>
        <v/>
      </c>
      <c r="E1470" s="80" t="str">
        <f t="shared" si="185"/>
        <v/>
      </c>
      <c r="F1470" s="80" t="str">
        <f t="shared" si="188"/>
        <v/>
      </c>
      <c r="G1470" s="80" t="str">
        <f t="shared" si="188"/>
        <v/>
      </c>
      <c r="H1470" s="80" t="str">
        <f t="shared" si="188"/>
        <v/>
      </c>
      <c r="I1470" s="413"/>
      <c r="J1470" s="414"/>
      <c r="K1470" s="415"/>
      <c r="L1470" s="415"/>
      <c r="M1470" s="415"/>
      <c r="N1470" s="415"/>
      <c r="O1470" s="415"/>
      <c r="P1470" s="415"/>
    </row>
    <row r="1471" spans="1:16">
      <c r="A1471" s="80" t="str">
        <f t="shared" si="181"/>
        <v/>
      </c>
      <c r="B1471" s="80" t="str">
        <f t="shared" si="182"/>
        <v/>
      </c>
      <c r="C1471" s="80" t="str">
        <f t="shared" si="183"/>
        <v/>
      </c>
      <c r="D1471" s="80" t="str">
        <f t="shared" si="184"/>
        <v/>
      </c>
      <c r="E1471" s="80" t="str">
        <f t="shared" si="185"/>
        <v/>
      </c>
      <c r="F1471" s="80" t="str">
        <f t="shared" si="188"/>
        <v/>
      </c>
      <c r="G1471" s="80" t="str">
        <f t="shared" si="188"/>
        <v/>
      </c>
      <c r="H1471" s="80" t="str">
        <f t="shared" si="188"/>
        <v/>
      </c>
      <c r="I1471" s="413"/>
      <c r="J1471" s="414"/>
      <c r="K1471" s="415"/>
      <c r="L1471" s="415"/>
      <c r="M1471" s="415"/>
      <c r="N1471" s="415"/>
      <c r="O1471" s="415"/>
      <c r="P1471" s="415"/>
    </row>
    <row r="1472" spans="1:16">
      <c r="A1472" s="80" t="str">
        <f t="shared" si="181"/>
        <v/>
      </c>
      <c r="B1472" s="80" t="str">
        <f t="shared" si="182"/>
        <v/>
      </c>
      <c r="C1472" s="80" t="str">
        <f t="shared" si="183"/>
        <v/>
      </c>
      <c r="D1472" s="80" t="str">
        <f t="shared" si="184"/>
        <v/>
      </c>
      <c r="E1472" s="80" t="str">
        <f t="shared" si="185"/>
        <v/>
      </c>
      <c r="F1472" s="80" t="str">
        <f t="shared" si="188"/>
        <v/>
      </c>
      <c r="G1472" s="80" t="str">
        <f t="shared" si="188"/>
        <v/>
      </c>
      <c r="H1472" s="80" t="str">
        <f t="shared" si="188"/>
        <v/>
      </c>
      <c r="I1472" s="413"/>
      <c r="J1472" s="414"/>
      <c r="K1472" s="415"/>
      <c r="L1472" s="415"/>
      <c r="M1472" s="415"/>
      <c r="N1472" s="415"/>
      <c r="O1472" s="415"/>
      <c r="P1472" s="415"/>
    </row>
    <row r="1473" spans="1:16">
      <c r="A1473" s="80" t="str">
        <f t="shared" si="181"/>
        <v/>
      </c>
      <c r="B1473" s="80" t="str">
        <f t="shared" si="182"/>
        <v/>
      </c>
      <c r="C1473" s="80" t="str">
        <f t="shared" si="183"/>
        <v/>
      </c>
      <c r="D1473" s="80" t="str">
        <f t="shared" si="184"/>
        <v/>
      </c>
      <c r="E1473" s="80" t="str">
        <f t="shared" si="185"/>
        <v/>
      </c>
      <c r="F1473" s="80" t="str">
        <f t="shared" si="188"/>
        <v/>
      </c>
      <c r="G1473" s="80" t="str">
        <f t="shared" si="188"/>
        <v/>
      </c>
      <c r="H1473" s="80" t="str">
        <f t="shared" si="188"/>
        <v/>
      </c>
      <c r="I1473" s="413"/>
      <c r="J1473" s="414"/>
      <c r="K1473" s="415"/>
      <c r="L1473" s="415"/>
      <c r="M1473" s="415"/>
      <c r="N1473" s="415"/>
      <c r="O1473" s="415"/>
      <c r="P1473" s="415"/>
    </row>
    <row r="1474" spans="1:16">
      <c r="A1474" s="80" t="str">
        <f t="shared" si="181"/>
        <v/>
      </c>
      <c r="B1474" s="80" t="str">
        <f t="shared" si="182"/>
        <v/>
      </c>
      <c r="C1474" s="80" t="str">
        <f t="shared" si="183"/>
        <v/>
      </c>
      <c r="D1474" s="80" t="str">
        <f t="shared" si="184"/>
        <v/>
      </c>
      <c r="E1474" s="80" t="str">
        <f t="shared" si="185"/>
        <v/>
      </c>
      <c r="F1474" s="80" t="str">
        <f t="shared" si="188"/>
        <v/>
      </c>
      <c r="G1474" s="80" t="str">
        <f t="shared" si="188"/>
        <v/>
      </c>
      <c r="H1474" s="80" t="str">
        <f t="shared" si="188"/>
        <v/>
      </c>
      <c r="I1474" s="413"/>
      <c r="J1474" s="414"/>
      <c r="K1474" s="415"/>
      <c r="L1474" s="415"/>
      <c r="M1474" s="415"/>
      <c r="N1474" s="415"/>
      <c r="O1474" s="415"/>
      <c r="P1474" s="415"/>
    </row>
    <row r="1475" spans="1:16">
      <c r="A1475" s="80" t="str">
        <f t="shared" si="181"/>
        <v/>
      </c>
      <c r="B1475" s="80" t="str">
        <f t="shared" si="182"/>
        <v/>
      </c>
      <c r="C1475" s="80" t="str">
        <f t="shared" si="183"/>
        <v/>
      </c>
      <c r="D1475" s="80" t="str">
        <f t="shared" si="184"/>
        <v/>
      </c>
      <c r="E1475" s="80" t="str">
        <f t="shared" si="185"/>
        <v/>
      </c>
      <c r="F1475" s="80" t="str">
        <f t="shared" si="188"/>
        <v/>
      </c>
      <c r="G1475" s="80" t="str">
        <f t="shared" si="188"/>
        <v/>
      </c>
      <c r="H1475" s="80" t="str">
        <f t="shared" si="188"/>
        <v/>
      </c>
      <c r="I1475" s="413"/>
      <c r="J1475" s="414"/>
      <c r="K1475" s="415"/>
      <c r="L1475" s="415"/>
      <c r="M1475" s="415"/>
      <c r="N1475" s="415"/>
      <c r="O1475" s="415"/>
      <c r="P1475" s="415"/>
    </row>
    <row r="1476" spans="1:16">
      <c r="A1476" s="80" t="str">
        <f t="shared" si="181"/>
        <v/>
      </c>
      <c r="B1476" s="80" t="str">
        <f t="shared" si="182"/>
        <v/>
      </c>
      <c r="C1476" s="80" t="str">
        <f t="shared" si="183"/>
        <v/>
      </c>
      <c r="D1476" s="80" t="str">
        <f t="shared" si="184"/>
        <v/>
      </c>
      <c r="E1476" s="80" t="str">
        <f t="shared" si="185"/>
        <v/>
      </c>
      <c r="F1476" s="80" t="str">
        <f t="shared" si="188"/>
        <v/>
      </c>
      <c r="G1476" s="80" t="str">
        <f t="shared" si="188"/>
        <v/>
      </c>
      <c r="H1476" s="80" t="str">
        <f t="shared" si="188"/>
        <v/>
      </c>
      <c r="I1476" s="413"/>
      <c r="J1476" s="414"/>
      <c r="K1476" s="415"/>
      <c r="L1476" s="415"/>
      <c r="M1476" s="415"/>
      <c r="N1476" s="415"/>
      <c r="O1476" s="415"/>
      <c r="P1476" s="415"/>
    </row>
    <row r="1477" spans="1:16">
      <c r="A1477" s="80" t="str">
        <f t="shared" ref="A1477:A1540" si="189">IF(Cptes1="","",LEFT(Cptes1,2))</f>
        <v/>
      </c>
      <c r="B1477" s="80" t="str">
        <f t="shared" ref="B1477:B1540" si="190">IF(Cptes1="","",LEFT(Cptes1,3))</f>
        <v/>
      </c>
      <c r="C1477" s="80" t="str">
        <f t="shared" ref="C1477:C1540" si="191">IF(Cptes1="","",LEFT(Cptes1,4))</f>
        <v/>
      </c>
      <c r="D1477" s="80" t="str">
        <f t="shared" ref="D1477:D1540" si="192">IF(Cptes1="","",LEFT(Cptes1,5))</f>
        <v/>
      </c>
      <c r="E1477" s="80" t="str">
        <f t="shared" ref="E1477:E1540" si="193">IF(Cptes1="","",LEFT(Cptes1,6))</f>
        <v/>
      </c>
      <c r="F1477" s="80" t="str">
        <f t="shared" si="188"/>
        <v/>
      </c>
      <c r="G1477" s="80" t="str">
        <f t="shared" si="188"/>
        <v/>
      </c>
      <c r="H1477" s="80" t="str">
        <f t="shared" si="188"/>
        <v/>
      </c>
      <c r="I1477" s="413"/>
      <c r="J1477" s="414"/>
      <c r="K1477" s="415"/>
      <c r="L1477" s="415"/>
      <c r="M1477" s="415"/>
      <c r="N1477" s="415"/>
      <c r="O1477" s="415"/>
      <c r="P1477" s="415"/>
    </row>
    <row r="1478" spans="1:16">
      <c r="A1478" s="80" t="str">
        <f t="shared" si="189"/>
        <v/>
      </c>
      <c r="B1478" s="80" t="str">
        <f t="shared" si="190"/>
        <v/>
      </c>
      <c r="C1478" s="80" t="str">
        <f t="shared" si="191"/>
        <v/>
      </c>
      <c r="D1478" s="80" t="str">
        <f t="shared" si="192"/>
        <v/>
      </c>
      <c r="E1478" s="80" t="str">
        <f t="shared" si="193"/>
        <v/>
      </c>
      <c r="F1478" s="80" t="str">
        <f t="shared" si="188"/>
        <v/>
      </c>
      <c r="G1478" s="80" t="str">
        <f t="shared" si="188"/>
        <v/>
      </c>
      <c r="H1478" s="80" t="str">
        <f t="shared" si="188"/>
        <v/>
      </c>
      <c r="I1478" s="413"/>
      <c r="J1478" s="414"/>
      <c r="K1478" s="415"/>
      <c r="L1478" s="415"/>
      <c r="M1478" s="415"/>
      <c r="N1478" s="415"/>
      <c r="O1478" s="415"/>
      <c r="P1478" s="415"/>
    </row>
    <row r="1479" spans="1:16">
      <c r="A1479" s="80" t="str">
        <f t="shared" si="189"/>
        <v/>
      </c>
      <c r="B1479" s="80" t="str">
        <f t="shared" si="190"/>
        <v/>
      </c>
      <c r="C1479" s="80" t="str">
        <f t="shared" si="191"/>
        <v/>
      </c>
      <c r="D1479" s="80" t="str">
        <f t="shared" si="192"/>
        <v/>
      </c>
      <c r="E1479" s="80" t="str">
        <f t="shared" si="193"/>
        <v/>
      </c>
      <c r="F1479" s="80" t="str">
        <f t="shared" si="188"/>
        <v/>
      </c>
      <c r="G1479" s="80" t="str">
        <f t="shared" si="188"/>
        <v/>
      </c>
      <c r="H1479" s="80" t="str">
        <f t="shared" si="188"/>
        <v/>
      </c>
      <c r="I1479" s="413"/>
      <c r="J1479" s="414"/>
      <c r="K1479" s="415"/>
      <c r="L1479" s="415"/>
      <c r="M1479" s="415"/>
      <c r="N1479" s="415"/>
      <c r="O1479" s="415"/>
      <c r="P1479" s="415"/>
    </row>
    <row r="1480" spans="1:16">
      <c r="A1480" s="80" t="str">
        <f t="shared" si="189"/>
        <v/>
      </c>
      <c r="B1480" s="80" t="str">
        <f t="shared" si="190"/>
        <v/>
      </c>
      <c r="C1480" s="80" t="str">
        <f t="shared" si="191"/>
        <v/>
      </c>
      <c r="D1480" s="80" t="str">
        <f t="shared" si="192"/>
        <v/>
      </c>
      <c r="E1480" s="80" t="str">
        <f t="shared" si="193"/>
        <v/>
      </c>
      <c r="F1480" s="80" t="str">
        <f t="shared" si="188"/>
        <v/>
      </c>
      <c r="G1480" s="80" t="str">
        <f t="shared" si="188"/>
        <v/>
      </c>
      <c r="H1480" s="80" t="str">
        <f t="shared" si="188"/>
        <v/>
      </c>
      <c r="I1480" s="413"/>
      <c r="J1480" s="414"/>
      <c r="K1480" s="415"/>
      <c r="L1480" s="415"/>
      <c r="M1480" s="415"/>
      <c r="N1480" s="415"/>
      <c r="O1480" s="415"/>
      <c r="P1480" s="415"/>
    </row>
    <row r="1481" spans="1:16">
      <c r="A1481" s="80" t="str">
        <f t="shared" si="189"/>
        <v/>
      </c>
      <c r="B1481" s="80" t="str">
        <f t="shared" si="190"/>
        <v/>
      </c>
      <c r="C1481" s="80" t="str">
        <f t="shared" si="191"/>
        <v/>
      </c>
      <c r="D1481" s="80" t="str">
        <f t="shared" si="192"/>
        <v/>
      </c>
      <c r="E1481" s="80" t="str">
        <f t="shared" si="193"/>
        <v/>
      </c>
      <c r="F1481" s="80" t="str">
        <f t="shared" si="188"/>
        <v/>
      </c>
      <c r="G1481" s="80" t="str">
        <f t="shared" si="188"/>
        <v/>
      </c>
      <c r="H1481" s="80" t="str">
        <f t="shared" si="188"/>
        <v/>
      </c>
      <c r="I1481" s="413"/>
      <c r="J1481" s="414"/>
      <c r="K1481" s="415"/>
      <c r="L1481" s="415"/>
      <c r="M1481" s="415"/>
      <c r="N1481" s="415"/>
      <c r="O1481" s="415"/>
      <c r="P1481" s="415"/>
    </row>
    <row r="1482" spans="1:16">
      <c r="A1482" s="80" t="str">
        <f t="shared" si="189"/>
        <v/>
      </c>
      <c r="B1482" s="80" t="str">
        <f t="shared" si="190"/>
        <v/>
      </c>
      <c r="C1482" s="80" t="str">
        <f t="shared" si="191"/>
        <v/>
      </c>
      <c r="D1482" s="80" t="str">
        <f t="shared" si="192"/>
        <v/>
      </c>
      <c r="E1482" s="80" t="str">
        <f t="shared" si="193"/>
        <v/>
      </c>
      <c r="F1482" s="80" t="str">
        <f t="shared" si="188"/>
        <v/>
      </c>
      <c r="G1482" s="80" t="str">
        <f t="shared" si="188"/>
        <v/>
      </c>
      <c r="H1482" s="80" t="str">
        <f t="shared" si="188"/>
        <v/>
      </c>
      <c r="I1482" s="413"/>
      <c r="J1482" s="414"/>
      <c r="K1482" s="415"/>
      <c r="L1482" s="415"/>
      <c r="M1482" s="415"/>
      <c r="N1482" s="415"/>
      <c r="O1482" s="415"/>
      <c r="P1482" s="415"/>
    </row>
    <row r="1483" spans="1:16">
      <c r="A1483" s="80" t="str">
        <f t="shared" si="189"/>
        <v/>
      </c>
      <c r="B1483" s="80" t="str">
        <f t="shared" si="190"/>
        <v/>
      </c>
      <c r="C1483" s="80" t="str">
        <f t="shared" si="191"/>
        <v/>
      </c>
      <c r="D1483" s="80" t="str">
        <f t="shared" si="192"/>
        <v/>
      </c>
      <c r="E1483" s="80" t="str">
        <f t="shared" si="193"/>
        <v/>
      </c>
      <c r="F1483" s="80" t="str">
        <f t="shared" si="188"/>
        <v/>
      </c>
      <c r="G1483" s="80" t="str">
        <f t="shared" si="188"/>
        <v/>
      </c>
      <c r="H1483" s="80" t="str">
        <f t="shared" si="188"/>
        <v/>
      </c>
      <c r="I1483" s="413"/>
      <c r="J1483" s="414"/>
      <c r="K1483" s="415"/>
      <c r="L1483" s="415"/>
      <c r="M1483" s="415"/>
      <c r="N1483" s="415"/>
      <c r="O1483" s="415"/>
      <c r="P1483" s="415"/>
    </row>
    <row r="1484" spans="1:16">
      <c r="A1484" s="80" t="str">
        <f t="shared" si="189"/>
        <v/>
      </c>
      <c r="B1484" s="80" t="str">
        <f t="shared" si="190"/>
        <v/>
      </c>
      <c r="C1484" s="80" t="str">
        <f t="shared" si="191"/>
        <v/>
      </c>
      <c r="D1484" s="80" t="str">
        <f t="shared" si="192"/>
        <v/>
      </c>
      <c r="E1484" s="80" t="str">
        <f t="shared" si="193"/>
        <v/>
      </c>
      <c r="F1484" s="80" t="str">
        <f t="shared" si="188"/>
        <v/>
      </c>
      <c r="G1484" s="80" t="str">
        <f t="shared" si="188"/>
        <v/>
      </c>
      <c r="H1484" s="80" t="str">
        <f t="shared" si="188"/>
        <v/>
      </c>
      <c r="I1484" s="413"/>
      <c r="J1484" s="414"/>
      <c r="K1484" s="415"/>
      <c r="L1484" s="415"/>
      <c r="M1484" s="415"/>
      <c r="N1484" s="415"/>
      <c r="O1484" s="415"/>
      <c r="P1484" s="415"/>
    </row>
    <row r="1485" spans="1:16">
      <c r="A1485" s="80" t="str">
        <f t="shared" si="189"/>
        <v/>
      </c>
      <c r="B1485" s="80" t="str">
        <f t="shared" si="190"/>
        <v/>
      </c>
      <c r="C1485" s="80" t="str">
        <f t="shared" si="191"/>
        <v/>
      </c>
      <c r="D1485" s="80" t="str">
        <f t="shared" si="192"/>
        <v/>
      </c>
      <c r="E1485" s="80" t="str">
        <f t="shared" si="193"/>
        <v/>
      </c>
      <c r="F1485" s="80" t="str">
        <f t="shared" ref="F1485:H1504" si="194">IF(Cptes1="","",LEFT(Cptes1,7))</f>
        <v/>
      </c>
      <c r="G1485" s="80" t="str">
        <f t="shared" si="194"/>
        <v/>
      </c>
      <c r="H1485" s="80" t="str">
        <f t="shared" si="194"/>
        <v/>
      </c>
      <c r="I1485" s="413"/>
      <c r="J1485" s="414"/>
      <c r="K1485" s="415"/>
      <c r="L1485" s="415"/>
      <c r="M1485" s="415"/>
      <c r="N1485" s="415"/>
      <c r="O1485" s="415"/>
      <c r="P1485" s="415"/>
    </row>
    <row r="1486" spans="1:16">
      <c r="A1486" s="80" t="str">
        <f t="shared" si="189"/>
        <v/>
      </c>
      <c r="B1486" s="80" t="str">
        <f t="shared" si="190"/>
        <v/>
      </c>
      <c r="C1486" s="80" t="str">
        <f t="shared" si="191"/>
        <v/>
      </c>
      <c r="D1486" s="80" t="str">
        <f t="shared" si="192"/>
        <v/>
      </c>
      <c r="E1486" s="80" t="str">
        <f t="shared" si="193"/>
        <v/>
      </c>
      <c r="F1486" s="80" t="str">
        <f t="shared" si="194"/>
        <v/>
      </c>
      <c r="G1486" s="80" t="str">
        <f t="shared" si="194"/>
        <v/>
      </c>
      <c r="H1486" s="80" t="str">
        <f t="shared" si="194"/>
        <v/>
      </c>
      <c r="I1486" s="413"/>
      <c r="J1486" s="414"/>
      <c r="K1486" s="415"/>
      <c r="L1486" s="415"/>
      <c r="M1486" s="415"/>
      <c r="N1486" s="415"/>
      <c r="O1486" s="415"/>
      <c r="P1486" s="415"/>
    </row>
    <row r="1487" spans="1:16">
      <c r="A1487" s="80" t="str">
        <f t="shared" si="189"/>
        <v/>
      </c>
      <c r="B1487" s="80" t="str">
        <f t="shared" si="190"/>
        <v/>
      </c>
      <c r="C1487" s="80" t="str">
        <f t="shared" si="191"/>
        <v/>
      </c>
      <c r="D1487" s="80" t="str">
        <f t="shared" si="192"/>
        <v/>
      </c>
      <c r="E1487" s="80" t="str">
        <f t="shared" si="193"/>
        <v/>
      </c>
      <c r="F1487" s="80" t="str">
        <f t="shared" si="194"/>
        <v/>
      </c>
      <c r="G1487" s="80" t="str">
        <f t="shared" si="194"/>
        <v/>
      </c>
      <c r="H1487" s="80" t="str">
        <f t="shared" si="194"/>
        <v/>
      </c>
      <c r="I1487" s="413"/>
      <c r="J1487" s="414"/>
      <c r="K1487" s="415"/>
      <c r="L1487" s="415"/>
      <c r="M1487" s="415"/>
      <c r="N1487" s="415"/>
      <c r="O1487" s="415"/>
      <c r="P1487" s="415"/>
    </row>
    <row r="1488" spans="1:16">
      <c r="A1488" s="80" t="str">
        <f t="shared" si="189"/>
        <v/>
      </c>
      <c r="B1488" s="80" t="str">
        <f t="shared" si="190"/>
        <v/>
      </c>
      <c r="C1488" s="80" t="str">
        <f t="shared" si="191"/>
        <v/>
      </c>
      <c r="D1488" s="80" t="str">
        <f t="shared" si="192"/>
        <v/>
      </c>
      <c r="E1488" s="80" t="str">
        <f t="shared" si="193"/>
        <v/>
      </c>
      <c r="F1488" s="80" t="str">
        <f t="shared" si="194"/>
        <v/>
      </c>
      <c r="G1488" s="80" t="str">
        <f t="shared" si="194"/>
        <v/>
      </c>
      <c r="H1488" s="80" t="str">
        <f t="shared" si="194"/>
        <v/>
      </c>
      <c r="I1488" s="413"/>
      <c r="J1488" s="414"/>
      <c r="K1488" s="415"/>
      <c r="L1488" s="415"/>
      <c r="M1488" s="415"/>
      <c r="N1488" s="415"/>
      <c r="O1488" s="415"/>
      <c r="P1488" s="415"/>
    </row>
    <row r="1489" spans="1:16">
      <c r="A1489" s="80" t="str">
        <f t="shared" si="189"/>
        <v/>
      </c>
      <c r="B1489" s="80" t="str">
        <f t="shared" si="190"/>
        <v/>
      </c>
      <c r="C1489" s="80" t="str">
        <f t="shared" si="191"/>
        <v/>
      </c>
      <c r="D1489" s="80" t="str">
        <f t="shared" si="192"/>
        <v/>
      </c>
      <c r="E1489" s="80" t="str">
        <f t="shared" si="193"/>
        <v/>
      </c>
      <c r="F1489" s="80" t="str">
        <f t="shared" si="194"/>
        <v/>
      </c>
      <c r="G1489" s="80" t="str">
        <f t="shared" si="194"/>
        <v/>
      </c>
      <c r="H1489" s="80" t="str">
        <f t="shared" si="194"/>
        <v/>
      </c>
      <c r="I1489" s="413"/>
      <c r="J1489" s="414"/>
      <c r="K1489" s="415"/>
      <c r="L1489" s="415"/>
      <c r="M1489" s="415"/>
      <c r="N1489" s="415"/>
      <c r="O1489" s="415"/>
      <c r="P1489" s="415"/>
    </row>
    <row r="1490" spans="1:16">
      <c r="A1490" s="80" t="str">
        <f t="shared" si="189"/>
        <v/>
      </c>
      <c r="B1490" s="80" t="str">
        <f t="shared" si="190"/>
        <v/>
      </c>
      <c r="C1490" s="80" t="str">
        <f t="shared" si="191"/>
        <v/>
      </c>
      <c r="D1490" s="80" t="str">
        <f t="shared" si="192"/>
        <v/>
      </c>
      <c r="E1490" s="80" t="str">
        <f t="shared" si="193"/>
        <v/>
      </c>
      <c r="F1490" s="80" t="str">
        <f t="shared" si="194"/>
        <v/>
      </c>
      <c r="G1490" s="80" t="str">
        <f t="shared" si="194"/>
        <v/>
      </c>
      <c r="H1490" s="80" t="str">
        <f t="shared" si="194"/>
        <v/>
      </c>
      <c r="I1490" s="413"/>
      <c r="J1490" s="414"/>
      <c r="K1490" s="415"/>
      <c r="L1490" s="415"/>
      <c r="M1490" s="415"/>
      <c r="N1490" s="415"/>
      <c r="O1490" s="415"/>
      <c r="P1490" s="415"/>
    </row>
    <row r="1491" spans="1:16">
      <c r="A1491" s="80" t="str">
        <f t="shared" si="189"/>
        <v/>
      </c>
      <c r="B1491" s="80" t="str">
        <f t="shared" si="190"/>
        <v/>
      </c>
      <c r="C1491" s="80" t="str">
        <f t="shared" si="191"/>
        <v/>
      </c>
      <c r="D1491" s="80" t="str">
        <f t="shared" si="192"/>
        <v/>
      </c>
      <c r="E1491" s="80" t="str">
        <f t="shared" si="193"/>
        <v/>
      </c>
      <c r="F1491" s="80" t="str">
        <f t="shared" si="194"/>
        <v/>
      </c>
      <c r="G1491" s="80" t="str">
        <f t="shared" si="194"/>
        <v/>
      </c>
      <c r="H1491" s="80" t="str">
        <f t="shared" si="194"/>
        <v/>
      </c>
      <c r="I1491" s="413"/>
      <c r="J1491" s="414"/>
      <c r="K1491" s="415"/>
      <c r="L1491" s="415"/>
      <c r="M1491" s="415"/>
      <c r="N1491" s="415"/>
      <c r="O1491" s="415"/>
      <c r="P1491" s="415"/>
    </row>
    <row r="1492" spans="1:16">
      <c r="A1492" s="80" t="str">
        <f t="shared" si="189"/>
        <v/>
      </c>
      <c r="B1492" s="80" t="str">
        <f t="shared" si="190"/>
        <v/>
      </c>
      <c r="C1492" s="80" t="str">
        <f t="shared" si="191"/>
        <v/>
      </c>
      <c r="D1492" s="80" t="str">
        <f t="shared" si="192"/>
        <v/>
      </c>
      <c r="E1492" s="80" t="str">
        <f t="shared" si="193"/>
        <v/>
      </c>
      <c r="F1492" s="80" t="str">
        <f t="shared" si="194"/>
        <v/>
      </c>
      <c r="G1492" s="80" t="str">
        <f t="shared" si="194"/>
        <v/>
      </c>
      <c r="H1492" s="80" t="str">
        <f t="shared" si="194"/>
        <v/>
      </c>
      <c r="I1492" s="413"/>
      <c r="J1492" s="414"/>
      <c r="K1492" s="415"/>
      <c r="L1492" s="415"/>
      <c r="M1492" s="415"/>
      <c r="N1492" s="415"/>
      <c r="O1492" s="415"/>
      <c r="P1492" s="415"/>
    </row>
    <row r="1493" spans="1:16">
      <c r="A1493" s="80" t="str">
        <f t="shared" si="189"/>
        <v/>
      </c>
      <c r="B1493" s="80" t="str">
        <f t="shared" si="190"/>
        <v/>
      </c>
      <c r="C1493" s="80" t="str">
        <f t="shared" si="191"/>
        <v/>
      </c>
      <c r="D1493" s="80" t="str">
        <f t="shared" si="192"/>
        <v/>
      </c>
      <c r="E1493" s="80" t="str">
        <f t="shared" si="193"/>
        <v/>
      </c>
      <c r="F1493" s="80" t="str">
        <f t="shared" si="194"/>
        <v/>
      </c>
      <c r="G1493" s="80" t="str">
        <f t="shared" si="194"/>
        <v/>
      </c>
      <c r="H1493" s="80" t="str">
        <f t="shared" si="194"/>
        <v/>
      </c>
      <c r="I1493" s="413"/>
      <c r="J1493" s="414"/>
      <c r="K1493" s="415"/>
      <c r="L1493" s="415"/>
      <c r="M1493" s="415"/>
      <c r="N1493" s="415"/>
      <c r="O1493" s="415"/>
      <c r="P1493" s="415"/>
    </row>
    <row r="1494" spans="1:16">
      <c r="A1494" s="80" t="str">
        <f t="shared" si="189"/>
        <v/>
      </c>
      <c r="B1494" s="80" t="str">
        <f t="shared" si="190"/>
        <v/>
      </c>
      <c r="C1494" s="80" t="str">
        <f t="shared" si="191"/>
        <v/>
      </c>
      <c r="D1494" s="80" t="str">
        <f t="shared" si="192"/>
        <v/>
      </c>
      <c r="E1494" s="80" t="str">
        <f t="shared" si="193"/>
        <v/>
      </c>
      <c r="F1494" s="80" t="str">
        <f t="shared" si="194"/>
        <v/>
      </c>
      <c r="G1494" s="80" t="str">
        <f t="shared" si="194"/>
        <v/>
      </c>
      <c r="H1494" s="80" t="str">
        <f t="shared" si="194"/>
        <v/>
      </c>
      <c r="I1494" s="413"/>
      <c r="J1494" s="414"/>
      <c r="K1494" s="415"/>
      <c r="L1494" s="415"/>
      <c r="M1494" s="415"/>
      <c r="N1494" s="415"/>
      <c r="O1494" s="415"/>
      <c r="P1494" s="415"/>
    </row>
    <row r="1495" spans="1:16">
      <c r="A1495" s="80" t="str">
        <f t="shared" si="189"/>
        <v/>
      </c>
      <c r="B1495" s="80" t="str">
        <f t="shared" si="190"/>
        <v/>
      </c>
      <c r="C1495" s="80" t="str">
        <f t="shared" si="191"/>
        <v/>
      </c>
      <c r="D1495" s="80" t="str">
        <f t="shared" si="192"/>
        <v/>
      </c>
      <c r="E1495" s="80" t="str">
        <f t="shared" si="193"/>
        <v/>
      </c>
      <c r="F1495" s="80" t="str">
        <f t="shared" si="194"/>
        <v/>
      </c>
      <c r="G1495" s="80" t="str">
        <f t="shared" si="194"/>
        <v/>
      </c>
      <c r="H1495" s="80" t="str">
        <f t="shared" si="194"/>
        <v/>
      </c>
      <c r="I1495" s="413"/>
      <c r="J1495" s="414"/>
      <c r="K1495" s="415"/>
      <c r="L1495" s="415"/>
      <c r="M1495" s="415"/>
      <c r="N1495" s="415"/>
      <c r="O1495" s="415"/>
      <c r="P1495" s="415"/>
    </row>
    <row r="1496" spans="1:16">
      <c r="A1496" s="80" t="str">
        <f t="shared" si="189"/>
        <v/>
      </c>
      <c r="B1496" s="80" t="str">
        <f t="shared" si="190"/>
        <v/>
      </c>
      <c r="C1496" s="80" t="str">
        <f t="shared" si="191"/>
        <v/>
      </c>
      <c r="D1496" s="80" t="str">
        <f t="shared" si="192"/>
        <v/>
      </c>
      <c r="E1496" s="80" t="str">
        <f t="shared" si="193"/>
        <v/>
      </c>
      <c r="F1496" s="80" t="str">
        <f t="shared" si="194"/>
        <v/>
      </c>
      <c r="G1496" s="80" t="str">
        <f t="shared" si="194"/>
        <v/>
      </c>
      <c r="H1496" s="80" t="str">
        <f t="shared" si="194"/>
        <v/>
      </c>
      <c r="I1496" s="413"/>
      <c r="J1496" s="414"/>
      <c r="K1496" s="415"/>
      <c r="L1496" s="415"/>
      <c r="M1496" s="415"/>
      <c r="N1496" s="415"/>
      <c r="O1496" s="415"/>
      <c r="P1496" s="415"/>
    </row>
    <row r="1497" spans="1:16">
      <c r="A1497" s="80" t="str">
        <f t="shared" si="189"/>
        <v/>
      </c>
      <c r="B1497" s="80" t="str">
        <f t="shared" si="190"/>
        <v/>
      </c>
      <c r="C1497" s="80" t="str">
        <f t="shared" si="191"/>
        <v/>
      </c>
      <c r="D1497" s="80" t="str">
        <f t="shared" si="192"/>
        <v/>
      </c>
      <c r="E1497" s="80" t="str">
        <f t="shared" si="193"/>
        <v/>
      </c>
      <c r="F1497" s="80" t="str">
        <f t="shared" si="194"/>
        <v/>
      </c>
      <c r="G1497" s="80" t="str">
        <f t="shared" si="194"/>
        <v/>
      </c>
      <c r="H1497" s="80" t="str">
        <f t="shared" si="194"/>
        <v/>
      </c>
      <c r="I1497" s="413"/>
      <c r="J1497" s="414"/>
      <c r="K1497" s="415"/>
      <c r="L1497" s="415"/>
      <c r="M1497" s="415"/>
      <c r="N1497" s="415"/>
      <c r="O1497" s="415"/>
      <c r="P1497" s="415"/>
    </row>
    <row r="1498" spans="1:16">
      <c r="A1498" s="80" t="str">
        <f t="shared" si="189"/>
        <v/>
      </c>
      <c r="B1498" s="80" t="str">
        <f t="shared" si="190"/>
        <v/>
      </c>
      <c r="C1498" s="80" t="str">
        <f t="shared" si="191"/>
        <v/>
      </c>
      <c r="D1498" s="80" t="str">
        <f t="shared" si="192"/>
        <v/>
      </c>
      <c r="E1498" s="80" t="str">
        <f t="shared" si="193"/>
        <v/>
      </c>
      <c r="F1498" s="80" t="str">
        <f t="shared" si="194"/>
        <v/>
      </c>
      <c r="G1498" s="80" t="str">
        <f t="shared" si="194"/>
        <v/>
      </c>
      <c r="H1498" s="80" t="str">
        <f t="shared" si="194"/>
        <v/>
      </c>
      <c r="I1498" s="413"/>
      <c r="J1498" s="414"/>
      <c r="K1498" s="415"/>
      <c r="L1498" s="415"/>
      <c r="M1498" s="415"/>
      <c r="N1498" s="415"/>
      <c r="O1498" s="415"/>
      <c r="P1498" s="415"/>
    </row>
    <row r="1499" spans="1:16">
      <c r="A1499" s="80" t="str">
        <f t="shared" si="189"/>
        <v/>
      </c>
      <c r="B1499" s="80" t="str">
        <f t="shared" si="190"/>
        <v/>
      </c>
      <c r="C1499" s="80" t="str">
        <f t="shared" si="191"/>
        <v/>
      </c>
      <c r="D1499" s="80" t="str">
        <f t="shared" si="192"/>
        <v/>
      </c>
      <c r="E1499" s="80" t="str">
        <f t="shared" si="193"/>
        <v/>
      </c>
      <c r="F1499" s="80" t="str">
        <f t="shared" si="194"/>
        <v/>
      </c>
      <c r="G1499" s="80" t="str">
        <f t="shared" si="194"/>
        <v/>
      </c>
      <c r="H1499" s="80" t="str">
        <f t="shared" si="194"/>
        <v/>
      </c>
      <c r="I1499" s="413"/>
      <c r="J1499" s="414"/>
      <c r="K1499" s="415"/>
      <c r="L1499" s="415"/>
      <c r="M1499" s="415"/>
      <c r="N1499" s="415"/>
      <c r="O1499" s="415"/>
      <c r="P1499" s="415"/>
    </row>
    <row r="1500" spans="1:16">
      <c r="A1500" s="80" t="str">
        <f t="shared" si="189"/>
        <v/>
      </c>
      <c r="B1500" s="80" t="str">
        <f t="shared" si="190"/>
        <v/>
      </c>
      <c r="C1500" s="80" t="str">
        <f t="shared" si="191"/>
        <v/>
      </c>
      <c r="D1500" s="80" t="str">
        <f t="shared" si="192"/>
        <v/>
      </c>
      <c r="E1500" s="80" t="str">
        <f t="shared" si="193"/>
        <v/>
      </c>
      <c r="F1500" s="80" t="str">
        <f t="shared" si="194"/>
        <v/>
      </c>
      <c r="G1500" s="80" t="str">
        <f t="shared" si="194"/>
        <v/>
      </c>
      <c r="H1500" s="80" t="str">
        <f t="shared" si="194"/>
        <v/>
      </c>
      <c r="I1500" s="413"/>
      <c r="J1500" s="414"/>
      <c r="K1500" s="415"/>
      <c r="L1500" s="415"/>
      <c r="M1500" s="415"/>
      <c r="N1500" s="415"/>
      <c r="O1500" s="415"/>
      <c r="P1500" s="415"/>
    </row>
    <row r="1501" spans="1:16">
      <c r="A1501" s="80" t="str">
        <f t="shared" si="189"/>
        <v/>
      </c>
      <c r="B1501" s="80" t="str">
        <f t="shared" si="190"/>
        <v/>
      </c>
      <c r="C1501" s="80" t="str">
        <f t="shared" si="191"/>
        <v/>
      </c>
      <c r="D1501" s="80" t="str">
        <f t="shared" si="192"/>
        <v/>
      </c>
      <c r="E1501" s="80" t="str">
        <f t="shared" si="193"/>
        <v/>
      </c>
      <c r="F1501" s="80" t="str">
        <f t="shared" si="194"/>
        <v/>
      </c>
      <c r="G1501" s="80" t="str">
        <f t="shared" si="194"/>
        <v/>
      </c>
      <c r="H1501" s="80" t="str">
        <f t="shared" si="194"/>
        <v/>
      </c>
      <c r="I1501" s="413"/>
      <c r="J1501" s="414"/>
      <c r="K1501" s="415"/>
      <c r="L1501" s="415"/>
      <c r="M1501" s="415"/>
      <c r="N1501" s="415"/>
      <c r="O1501" s="415"/>
      <c r="P1501" s="415"/>
    </row>
    <row r="1502" spans="1:16">
      <c r="A1502" s="80" t="str">
        <f t="shared" si="189"/>
        <v/>
      </c>
      <c r="B1502" s="80" t="str">
        <f t="shared" si="190"/>
        <v/>
      </c>
      <c r="C1502" s="80" t="str">
        <f t="shared" si="191"/>
        <v/>
      </c>
      <c r="D1502" s="80" t="str">
        <f t="shared" si="192"/>
        <v/>
      </c>
      <c r="E1502" s="80" t="str">
        <f t="shared" si="193"/>
        <v/>
      </c>
      <c r="F1502" s="80" t="str">
        <f t="shared" si="194"/>
        <v/>
      </c>
      <c r="G1502" s="80" t="str">
        <f t="shared" si="194"/>
        <v/>
      </c>
      <c r="H1502" s="80" t="str">
        <f t="shared" si="194"/>
        <v/>
      </c>
      <c r="I1502" s="413"/>
      <c r="J1502" s="414"/>
      <c r="K1502" s="415"/>
      <c r="L1502" s="415"/>
      <c r="M1502" s="415"/>
      <c r="N1502" s="415"/>
      <c r="O1502" s="415"/>
      <c r="P1502" s="415"/>
    </row>
    <row r="1503" spans="1:16">
      <c r="A1503" s="80" t="str">
        <f t="shared" si="189"/>
        <v/>
      </c>
      <c r="B1503" s="80" t="str">
        <f t="shared" si="190"/>
        <v/>
      </c>
      <c r="C1503" s="80" t="str">
        <f t="shared" si="191"/>
        <v/>
      </c>
      <c r="D1503" s="80" t="str">
        <f t="shared" si="192"/>
        <v/>
      </c>
      <c r="E1503" s="80" t="str">
        <f t="shared" si="193"/>
        <v/>
      </c>
      <c r="F1503" s="80" t="str">
        <f t="shared" si="194"/>
        <v/>
      </c>
      <c r="G1503" s="80" t="str">
        <f t="shared" si="194"/>
        <v/>
      </c>
      <c r="H1503" s="80" t="str">
        <f t="shared" si="194"/>
        <v/>
      </c>
      <c r="I1503" s="413"/>
      <c r="J1503" s="414"/>
      <c r="K1503" s="415"/>
      <c r="L1503" s="415"/>
      <c r="M1503" s="415"/>
      <c r="N1503" s="415"/>
      <c r="O1503" s="415"/>
      <c r="P1503" s="415"/>
    </row>
    <row r="1504" spans="1:16">
      <c r="A1504" s="80" t="str">
        <f t="shared" si="189"/>
        <v/>
      </c>
      <c r="B1504" s="80" t="str">
        <f t="shared" si="190"/>
        <v/>
      </c>
      <c r="C1504" s="80" t="str">
        <f t="shared" si="191"/>
        <v/>
      </c>
      <c r="D1504" s="80" t="str">
        <f t="shared" si="192"/>
        <v/>
      </c>
      <c r="E1504" s="80" t="str">
        <f t="shared" si="193"/>
        <v/>
      </c>
      <c r="F1504" s="80" t="str">
        <f t="shared" si="194"/>
        <v/>
      </c>
      <c r="G1504" s="80" t="str">
        <f t="shared" si="194"/>
        <v/>
      </c>
      <c r="H1504" s="80" t="str">
        <f t="shared" si="194"/>
        <v/>
      </c>
      <c r="I1504" s="413"/>
      <c r="J1504" s="414"/>
      <c r="K1504" s="415"/>
      <c r="L1504" s="415"/>
      <c r="M1504" s="415"/>
      <c r="N1504" s="415"/>
      <c r="O1504" s="415"/>
      <c r="P1504" s="415"/>
    </row>
    <row r="1505" spans="1:16">
      <c r="A1505" s="80" t="str">
        <f t="shared" si="189"/>
        <v/>
      </c>
      <c r="B1505" s="80" t="str">
        <f t="shared" si="190"/>
        <v/>
      </c>
      <c r="C1505" s="80" t="str">
        <f t="shared" si="191"/>
        <v/>
      </c>
      <c r="D1505" s="80" t="str">
        <f t="shared" si="192"/>
        <v/>
      </c>
      <c r="E1505" s="80" t="str">
        <f t="shared" si="193"/>
        <v/>
      </c>
      <c r="F1505" s="80" t="str">
        <f t="shared" ref="F1505:H1524" si="195">IF(Cptes1="","",LEFT(Cptes1,7))</f>
        <v/>
      </c>
      <c r="G1505" s="80" t="str">
        <f t="shared" si="195"/>
        <v/>
      </c>
      <c r="H1505" s="80" t="str">
        <f t="shared" si="195"/>
        <v/>
      </c>
      <c r="I1505" s="413"/>
      <c r="J1505" s="414"/>
      <c r="K1505" s="415"/>
      <c r="L1505" s="415"/>
      <c r="M1505" s="415"/>
      <c r="N1505" s="415"/>
      <c r="O1505" s="415"/>
      <c r="P1505" s="415"/>
    </row>
    <row r="1506" spans="1:16">
      <c r="A1506" s="80" t="str">
        <f t="shared" si="189"/>
        <v/>
      </c>
      <c r="B1506" s="80" t="str">
        <f t="shared" si="190"/>
        <v/>
      </c>
      <c r="C1506" s="80" t="str">
        <f t="shared" si="191"/>
        <v/>
      </c>
      <c r="D1506" s="80" t="str">
        <f t="shared" si="192"/>
        <v/>
      </c>
      <c r="E1506" s="80" t="str">
        <f t="shared" si="193"/>
        <v/>
      </c>
      <c r="F1506" s="80" t="str">
        <f t="shared" si="195"/>
        <v/>
      </c>
      <c r="G1506" s="80" t="str">
        <f t="shared" si="195"/>
        <v/>
      </c>
      <c r="H1506" s="80" t="str">
        <f t="shared" si="195"/>
        <v/>
      </c>
      <c r="I1506" s="413"/>
      <c r="J1506" s="414"/>
      <c r="K1506" s="415"/>
      <c r="L1506" s="415"/>
      <c r="M1506" s="415"/>
      <c r="N1506" s="415"/>
      <c r="O1506" s="415"/>
      <c r="P1506" s="415"/>
    </row>
    <row r="1507" spans="1:16">
      <c r="A1507" s="80" t="str">
        <f t="shared" si="189"/>
        <v/>
      </c>
      <c r="B1507" s="80" t="str">
        <f t="shared" si="190"/>
        <v/>
      </c>
      <c r="C1507" s="80" t="str">
        <f t="shared" si="191"/>
        <v/>
      </c>
      <c r="D1507" s="80" t="str">
        <f t="shared" si="192"/>
        <v/>
      </c>
      <c r="E1507" s="80" t="str">
        <f t="shared" si="193"/>
        <v/>
      </c>
      <c r="F1507" s="80" t="str">
        <f t="shared" si="195"/>
        <v/>
      </c>
      <c r="G1507" s="80" t="str">
        <f t="shared" si="195"/>
        <v/>
      </c>
      <c r="H1507" s="80" t="str">
        <f t="shared" si="195"/>
        <v/>
      </c>
      <c r="I1507" s="413"/>
      <c r="J1507" s="414"/>
      <c r="K1507" s="415"/>
      <c r="L1507" s="415"/>
      <c r="M1507" s="415"/>
      <c r="N1507" s="415"/>
      <c r="O1507" s="415"/>
      <c r="P1507" s="415"/>
    </row>
    <row r="1508" spans="1:16">
      <c r="A1508" s="80" t="str">
        <f t="shared" si="189"/>
        <v/>
      </c>
      <c r="B1508" s="80" t="str">
        <f t="shared" si="190"/>
        <v/>
      </c>
      <c r="C1508" s="80" t="str">
        <f t="shared" si="191"/>
        <v/>
      </c>
      <c r="D1508" s="80" t="str">
        <f t="shared" si="192"/>
        <v/>
      </c>
      <c r="E1508" s="80" t="str">
        <f t="shared" si="193"/>
        <v/>
      </c>
      <c r="F1508" s="80" t="str">
        <f t="shared" si="195"/>
        <v/>
      </c>
      <c r="G1508" s="80" t="str">
        <f t="shared" si="195"/>
        <v/>
      </c>
      <c r="H1508" s="80" t="str">
        <f t="shared" si="195"/>
        <v/>
      </c>
      <c r="I1508" s="413"/>
      <c r="J1508" s="414"/>
      <c r="K1508" s="415"/>
      <c r="L1508" s="415"/>
      <c r="M1508" s="415"/>
      <c r="N1508" s="415"/>
      <c r="O1508" s="415"/>
      <c r="P1508" s="415"/>
    </row>
    <row r="1509" spans="1:16">
      <c r="A1509" s="80" t="str">
        <f t="shared" si="189"/>
        <v/>
      </c>
      <c r="B1509" s="80" t="str">
        <f t="shared" si="190"/>
        <v/>
      </c>
      <c r="C1509" s="80" t="str">
        <f t="shared" si="191"/>
        <v/>
      </c>
      <c r="D1509" s="80" t="str">
        <f t="shared" si="192"/>
        <v/>
      </c>
      <c r="E1509" s="80" t="str">
        <f t="shared" si="193"/>
        <v/>
      </c>
      <c r="F1509" s="80" t="str">
        <f t="shared" si="195"/>
        <v/>
      </c>
      <c r="G1509" s="80" t="str">
        <f t="shared" si="195"/>
        <v/>
      </c>
      <c r="H1509" s="80" t="str">
        <f t="shared" si="195"/>
        <v/>
      </c>
      <c r="I1509" s="413"/>
      <c r="J1509" s="414"/>
      <c r="K1509" s="415"/>
      <c r="L1509" s="415"/>
      <c r="M1509" s="415"/>
      <c r="N1509" s="415"/>
      <c r="O1509" s="415"/>
      <c r="P1509" s="415"/>
    </row>
    <row r="1510" spans="1:16">
      <c r="A1510" s="80" t="str">
        <f t="shared" si="189"/>
        <v/>
      </c>
      <c r="B1510" s="80" t="str">
        <f t="shared" si="190"/>
        <v/>
      </c>
      <c r="C1510" s="80" t="str">
        <f t="shared" si="191"/>
        <v/>
      </c>
      <c r="D1510" s="80" t="str">
        <f t="shared" si="192"/>
        <v/>
      </c>
      <c r="E1510" s="80" t="str">
        <f t="shared" si="193"/>
        <v/>
      </c>
      <c r="F1510" s="80" t="str">
        <f t="shared" si="195"/>
        <v/>
      </c>
      <c r="G1510" s="80" t="str">
        <f t="shared" si="195"/>
        <v/>
      </c>
      <c r="H1510" s="80" t="str">
        <f t="shared" si="195"/>
        <v/>
      </c>
      <c r="I1510" s="413"/>
      <c r="J1510" s="414"/>
      <c r="K1510" s="415"/>
      <c r="L1510" s="415"/>
      <c r="M1510" s="415"/>
      <c r="N1510" s="415"/>
      <c r="O1510" s="415"/>
      <c r="P1510" s="415"/>
    </row>
    <row r="1511" spans="1:16">
      <c r="A1511" s="80" t="str">
        <f t="shared" si="189"/>
        <v/>
      </c>
      <c r="B1511" s="80" t="str">
        <f t="shared" si="190"/>
        <v/>
      </c>
      <c r="C1511" s="80" t="str">
        <f t="shared" si="191"/>
        <v/>
      </c>
      <c r="D1511" s="80" t="str">
        <f t="shared" si="192"/>
        <v/>
      </c>
      <c r="E1511" s="80" t="str">
        <f t="shared" si="193"/>
        <v/>
      </c>
      <c r="F1511" s="80" t="str">
        <f t="shared" si="195"/>
        <v/>
      </c>
      <c r="G1511" s="80" t="str">
        <f t="shared" si="195"/>
        <v/>
      </c>
      <c r="H1511" s="80" t="str">
        <f t="shared" si="195"/>
        <v/>
      </c>
      <c r="I1511" s="413"/>
      <c r="J1511" s="414"/>
      <c r="K1511" s="415"/>
      <c r="L1511" s="415"/>
      <c r="M1511" s="415"/>
      <c r="N1511" s="415"/>
      <c r="O1511" s="415"/>
      <c r="P1511" s="415"/>
    </row>
    <row r="1512" spans="1:16">
      <c r="A1512" s="80" t="str">
        <f t="shared" si="189"/>
        <v/>
      </c>
      <c r="B1512" s="80" t="str">
        <f t="shared" si="190"/>
        <v/>
      </c>
      <c r="C1512" s="80" t="str">
        <f t="shared" si="191"/>
        <v/>
      </c>
      <c r="D1512" s="80" t="str">
        <f t="shared" si="192"/>
        <v/>
      </c>
      <c r="E1512" s="80" t="str">
        <f t="shared" si="193"/>
        <v/>
      </c>
      <c r="F1512" s="80" t="str">
        <f t="shared" si="195"/>
        <v/>
      </c>
      <c r="G1512" s="80" t="str">
        <f t="shared" si="195"/>
        <v/>
      </c>
      <c r="H1512" s="80" t="str">
        <f t="shared" si="195"/>
        <v/>
      </c>
      <c r="I1512" s="413"/>
      <c r="J1512" s="414"/>
      <c r="K1512" s="415"/>
      <c r="L1512" s="415"/>
      <c r="M1512" s="415"/>
      <c r="N1512" s="415"/>
      <c r="O1512" s="415"/>
      <c r="P1512" s="415"/>
    </row>
    <row r="1513" spans="1:16">
      <c r="A1513" s="80" t="str">
        <f t="shared" si="189"/>
        <v/>
      </c>
      <c r="B1513" s="80" t="str">
        <f t="shared" si="190"/>
        <v/>
      </c>
      <c r="C1513" s="80" t="str">
        <f t="shared" si="191"/>
        <v/>
      </c>
      <c r="D1513" s="80" t="str">
        <f t="shared" si="192"/>
        <v/>
      </c>
      <c r="E1513" s="80" t="str">
        <f t="shared" si="193"/>
        <v/>
      </c>
      <c r="F1513" s="80" t="str">
        <f t="shared" si="195"/>
        <v/>
      </c>
      <c r="G1513" s="80" t="str">
        <f t="shared" si="195"/>
        <v/>
      </c>
      <c r="H1513" s="80" t="str">
        <f t="shared" si="195"/>
        <v/>
      </c>
      <c r="I1513" s="413"/>
      <c r="J1513" s="414"/>
      <c r="K1513" s="415"/>
      <c r="L1513" s="415"/>
      <c r="M1513" s="415"/>
      <c r="N1513" s="415"/>
      <c r="O1513" s="415"/>
      <c r="P1513" s="415"/>
    </row>
    <row r="1514" spans="1:16">
      <c r="A1514" s="80" t="str">
        <f t="shared" si="189"/>
        <v/>
      </c>
      <c r="B1514" s="80" t="str">
        <f t="shared" si="190"/>
        <v/>
      </c>
      <c r="C1514" s="80" t="str">
        <f t="shared" si="191"/>
        <v/>
      </c>
      <c r="D1514" s="80" t="str">
        <f t="shared" si="192"/>
        <v/>
      </c>
      <c r="E1514" s="80" t="str">
        <f t="shared" si="193"/>
        <v/>
      </c>
      <c r="F1514" s="80" t="str">
        <f t="shared" si="195"/>
        <v/>
      </c>
      <c r="G1514" s="80" t="str">
        <f t="shared" si="195"/>
        <v/>
      </c>
      <c r="H1514" s="80" t="str">
        <f t="shared" si="195"/>
        <v/>
      </c>
      <c r="I1514" s="413"/>
      <c r="J1514" s="414"/>
      <c r="K1514" s="415"/>
      <c r="L1514" s="415"/>
      <c r="M1514" s="415"/>
      <c r="N1514" s="415"/>
      <c r="O1514" s="415"/>
      <c r="P1514" s="415"/>
    </row>
    <row r="1515" spans="1:16">
      <c r="A1515" s="80" t="str">
        <f t="shared" si="189"/>
        <v/>
      </c>
      <c r="B1515" s="80" t="str">
        <f t="shared" si="190"/>
        <v/>
      </c>
      <c r="C1515" s="80" t="str">
        <f t="shared" si="191"/>
        <v/>
      </c>
      <c r="D1515" s="80" t="str">
        <f t="shared" si="192"/>
        <v/>
      </c>
      <c r="E1515" s="80" t="str">
        <f t="shared" si="193"/>
        <v/>
      </c>
      <c r="F1515" s="80" t="str">
        <f t="shared" si="195"/>
        <v/>
      </c>
      <c r="G1515" s="80" t="str">
        <f t="shared" si="195"/>
        <v/>
      </c>
      <c r="H1515" s="80" t="str">
        <f t="shared" si="195"/>
        <v/>
      </c>
      <c r="I1515" s="413"/>
      <c r="J1515" s="414"/>
      <c r="K1515" s="415"/>
      <c r="L1515" s="415"/>
      <c r="M1515" s="415"/>
      <c r="N1515" s="415"/>
      <c r="O1515" s="415"/>
      <c r="P1515" s="415"/>
    </row>
    <row r="1516" spans="1:16">
      <c r="A1516" s="80" t="str">
        <f t="shared" si="189"/>
        <v/>
      </c>
      <c r="B1516" s="80" t="str">
        <f t="shared" si="190"/>
        <v/>
      </c>
      <c r="C1516" s="80" t="str">
        <f t="shared" si="191"/>
        <v/>
      </c>
      <c r="D1516" s="80" t="str">
        <f t="shared" si="192"/>
        <v/>
      </c>
      <c r="E1516" s="80" t="str">
        <f t="shared" si="193"/>
        <v/>
      </c>
      <c r="F1516" s="80" t="str">
        <f t="shared" si="195"/>
        <v/>
      </c>
      <c r="G1516" s="80" t="str">
        <f t="shared" si="195"/>
        <v/>
      </c>
      <c r="H1516" s="80" t="str">
        <f t="shared" si="195"/>
        <v/>
      </c>
      <c r="I1516" s="413"/>
      <c r="J1516" s="414"/>
      <c r="K1516" s="415"/>
      <c r="L1516" s="415"/>
      <c r="M1516" s="415"/>
      <c r="N1516" s="415"/>
      <c r="O1516" s="415"/>
      <c r="P1516" s="415"/>
    </row>
    <row r="1517" spans="1:16">
      <c r="A1517" s="80" t="str">
        <f t="shared" si="189"/>
        <v/>
      </c>
      <c r="B1517" s="80" t="str">
        <f t="shared" si="190"/>
        <v/>
      </c>
      <c r="C1517" s="80" t="str">
        <f t="shared" si="191"/>
        <v/>
      </c>
      <c r="D1517" s="80" t="str">
        <f t="shared" si="192"/>
        <v/>
      </c>
      <c r="E1517" s="80" t="str">
        <f t="shared" si="193"/>
        <v/>
      </c>
      <c r="F1517" s="80" t="str">
        <f t="shared" si="195"/>
        <v/>
      </c>
      <c r="G1517" s="80" t="str">
        <f t="shared" si="195"/>
        <v/>
      </c>
      <c r="H1517" s="80" t="str">
        <f t="shared" si="195"/>
        <v/>
      </c>
      <c r="I1517" s="413"/>
      <c r="J1517" s="414"/>
      <c r="K1517" s="415"/>
      <c r="L1517" s="415"/>
      <c r="M1517" s="415"/>
      <c r="N1517" s="415"/>
      <c r="O1517" s="415"/>
      <c r="P1517" s="415"/>
    </row>
    <row r="1518" spans="1:16">
      <c r="A1518" s="80" t="str">
        <f t="shared" si="189"/>
        <v/>
      </c>
      <c r="B1518" s="80" t="str">
        <f t="shared" si="190"/>
        <v/>
      </c>
      <c r="C1518" s="80" t="str">
        <f t="shared" si="191"/>
        <v/>
      </c>
      <c r="D1518" s="80" t="str">
        <f t="shared" si="192"/>
        <v/>
      </c>
      <c r="E1518" s="80" t="str">
        <f t="shared" si="193"/>
        <v/>
      </c>
      <c r="F1518" s="80" t="str">
        <f t="shared" si="195"/>
        <v/>
      </c>
      <c r="G1518" s="80" t="str">
        <f t="shared" si="195"/>
        <v/>
      </c>
      <c r="H1518" s="80" t="str">
        <f t="shared" si="195"/>
        <v/>
      </c>
      <c r="I1518" s="413"/>
      <c r="J1518" s="414"/>
      <c r="K1518" s="415"/>
      <c r="L1518" s="415"/>
      <c r="M1518" s="415"/>
      <c r="N1518" s="415"/>
      <c r="O1518" s="415"/>
      <c r="P1518" s="415"/>
    </row>
    <row r="1519" spans="1:16">
      <c r="A1519" s="80" t="str">
        <f t="shared" si="189"/>
        <v/>
      </c>
      <c r="B1519" s="80" t="str">
        <f t="shared" si="190"/>
        <v/>
      </c>
      <c r="C1519" s="80" t="str">
        <f t="shared" si="191"/>
        <v/>
      </c>
      <c r="D1519" s="80" t="str">
        <f t="shared" si="192"/>
        <v/>
      </c>
      <c r="E1519" s="80" t="str">
        <f t="shared" si="193"/>
        <v/>
      </c>
      <c r="F1519" s="80" t="str">
        <f t="shared" si="195"/>
        <v/>
      </c>
      <c r="G1519" s="80" t="str">
        <f t="shared" si="195"/>
        <v/>
      </c>
      <c r="H1519" s="80" t="str">
        <f t="shared" si="195"/>
        <v/>
      </c>
      <c r="I1519" s="413"/>
      <c r="J1519" s="414"/>
      <c r="K1519" s="415"/>
      <c r="L1519" s="415"/>
      <c r="M1519" s="415"/>
      <c r="N1519" s="415"/>
      <c r="O1519" s="415"/>
      <c r="P1519" s="415"/>
    </row>
    <row r="1520" spans="1:16">
      <c r="A1520" s="80" t="str">
        <f t="shared" si="189"/>
        <v/>
      </c>
      <c r="B1520" s="80" t="str">
        <f t="shared" si="190"/>
        <v/>
      </c>
      <c r="C1520" s="80" t="str">
        <f t="shared" si="191"/>
        <v/>
      </c>
      <c r="D1520" s="80" t="str">
        <f t="shared" si="192"/>
        <v/>
      </c>
      <c r="E1520" s="80" t="str">
        <f t="shared" si="193"/>
        <v/>
      </c>
      <c r="F1520" s="80" t="str">
        <f t="shared" si="195"/>
        <v/>
      </c>
      <c r="G1520" s="80" t="str">
        <f t="shared" si="195"/>
        <v/>
      </c>
      <c r="H1520" s="80" t="str">
        <f t="shared" si="195"/>
        <v/>
      </c>
      <c r="I1520" s="413"/>
      <c r="J1520" s="414"/>
      <c r="K1520" s="415"/>
      <c r="L1520" s="415"/>
      <c r="M1520" s="415"/>
      <c r="N1520" s="415"/>
      <c r="O1520" s="415"/>
      <c r="P1520" s="415"/>
    </row>
    <row r="1521" spans="1:16">
      <c r="A1521" s="80" t="str">
        <f t="shared" si="189"/>
        <v/>
      </c>
      <c r="B1521" s="80" t="str">
        <f t="shared" si="190"/>
        <v/>
      </c>
      <c r="C1521" s="80" t="str">
        <f t="shared" si="191"/>
        <v/>
      </c>
      <c r="D1521" s="80" t="str">
        <f t="shared" si="192"/>
        <v/>
      </c>
      <c r="E1521" s="80" t="str">
        <f t="shared" si="193"/>
        <v/>
      </c>
      <c r="F1521" s="80" t="str">
        <f t="shared" si="195"/>
        <v/>
      </c>
      <c r="G1521" s="80" t="str">
        <f t="shared" si="195"/>
        <v/>
      </c>
      <c r="H1521" s="80" t="str">
        <f t="shared" si="195"/>
        <v/>
      </c>
      <c r="I1521" s="413"/>
      <c r="J1521" s="414"/>
      <c r="K1521" s="415"/>
      <c r="L1521" s="415"/>
      <c r="M1521" s="415"/>
      <c r="N1521" s="415"/>
      <c r="O1521" s="415"/>
      <c r="P1521" s="415"/>
    </row>
    <row r="1522" spans="1:16">
      <c r="A1522" s="80" t="str">
        <f t="shared" si="189"/>
        <v/>
      </c>
      <c r="B1522" s="80" t="str">
        <f t="shared" si="190"/>
        <v/>
      </c>
      <c r="C1522" s="80" t="str">
        <f t="shared" si="191"/>
        <v/>
      </c>
      <c r="D1522" s="80" t="str">
        <f t="shared" si="192"/>
        <v/>
      </c>
      <c r="E1522" s="80" t="str">
        <f t="shared" si="193"/>
        <v/>
      </c>
      <c r="F1522" s="80" t="str">
        <f t="shared" si="195"/>
        <v/>
      </c>
      <c r="G1522" s="80" t="str">
        <f t="shared" si="195"/>
        <v/>
      </c>
      <c r="H1522" s="80" t="str">
        <f t="shared" si="195"/>
        <v/>
      </c>
      <c r="I1522" s="413"/>
      <c r="J1522" s="414"/>
      <c r="K1522" s="415"/>
      <c r="L1522" s="415"/>
      <c r="M1522" s="415"/>
      <c r="N1522" s="415"/>
      <c r="O1522" s="415"/>
      <c r="P1522" s="415"/>
    </row>
    <row r="1523" spans="1:16">
      <c r="A1523" s="80" t="str">
        <f t="shared" si="189"/>
        <v/>
      </c>
      <c r="B1523" s="80" t="str">
        <f t="shared" si="190"/>
        <v/>
      </c>
      <c r="C1523" s="80" t="str">
        <f t="shared" si="191"/>
        <v/>
      </c>
      <c r="D1523" s="80" t="str">
        <f t="shared" si="192"/>
        <v/>
      </c>
      <c r="E1523" s="80" t="str">
        <f t="shared" si="193"/>
        <v/>
      </c>
      <c r="F1523" s="80" t="str">
        <f t="shared" si="195"/>
        <v/>
      </c>
      <c r="G1523" s="80" t="str">
        <f t="shared" si="195"/>
        <v/>
      </c>
      <c r="H1523" s="80" t="str">
        <f t="shared" si="195"/>
        <v/>
      </c>
      <c r="I1523" s="413"/>
      <c r="J1523" s="414"/>
      <c r="K1523" s="415"/>
      <c r="L1523" s="415"/>
      <c r="M1523" s="415"/>
      <c r="N1523" s="415"/>
      <c r="O1523" s="415"/>
      <c r="P1523" s="415"/>
    </row>
    <row r="1524" spans="1:16">
      <c r="A1524" s="80" t="str">
        <f t="shared" si="189"/>
        <v/>
      </c>
      <c r="B1524" s="80" t="str">
        <f t="shared" si="190"/>
        <v/>
      </c>
      <c r="C1524" s="80" t="str">
        <f t="shared" si="191"/>
        <v/>
      </c>
      <c r="D1524" s="80" t="str">
        <f t="shared" si="192"/>
        <v/>
      </c>
      <c r="E1524" s="80" t="str">
        <f t="shared" si="193"/>
        <v/>
      </c>
      <c r="F1524" s="80" t="str">
        <f t="shared" si="195"/>
        <v/>
      </c>
      <c r="G1524" s="80" t="str">
        <f t="shared" si="195"/>
        <v/>
      </c>
      <c r="H1524" s="80" t="str">
        <f t="shared" si="195"/>
        <v/>
      </c>
      <c r="I1524" s="413"/>
      <c r="J1524" s="414"/>
      <c r="K1524" s="415"/>
      <c r="L1524" s="415"/>
      <c r="M1524" s="415"/>
      <c r="N1524" s="415"/>
      <c r="O1524" s="415"/>
      <c r="P1524" s="415"/>
    </row>
    <row r="1525" spans="1:16">
      <c r="A1525" s="80" t="str">
        <f t="shared" si="189"/>
        <v/>
      </c>
      <c r="B1525" s="80" t="str">
        <f t="shared" si="190"/>
        <v/>
      </c>
      <c r="C1525" s="80" t="str">
        <f t="shared" si="191"/>
        <v/>
      </c>
      <c r="D1525" s="80" t="str">
        <f t="shared" si="192"/>
        <v/>
      </c>
      <c r="E1525" s="80" t="str">
        <f t="shared" si="193"/>
        <v/>
      </c>
      <c r="F1525" s="80" t="str">
        <f t="shared" ref="F1525:H1544" si="196">IF(Cptes1="","",LEFT(Cptes1,7))</f>
        <v/>
      </c>
      <c r="G1525" s="80" t="str">
        <f t="shared" si="196"/>
        <v/>
      </c>
      <c r="H1525" s="80" t="str">
        <f t="shared" si="196"/>
        <v/>
      </c>
      <c r="I1525" s="413"/>
      <c r="J1525" s="414"/>
      <c r="K1525" s="415"/>
      <c r="L1525" s="415"/>
      <c r="M1525" s="415"/>
      <c r="N1525" s="415"/>
      <c r="O1525" s="415"/>
      <c r="P1525" s="415"/>
    </row>
    <row r="1526" spans="1:16">
      <c r="A1526" s="80" t="str">
        <f t="shared" si="189"/>
        <v/>
      </c>
      <c r="B1526" s="80" t="str">
        <f t="shared" si="190"/>
        <v/>
      </c>
      <c r="C1526" s="80" t="str">
        <f t="shared" si="191"/>
        <v/>
      </c>
      <c r="D1526" s="80" t="str">
        <f t="shared" si="192"/>
        <v/>
      </c>
      <c r="E1526" s="80" t="str">
        <f t="shared" si="193"/>
        <v/>
      </c>
      <c r="F1526" s="80" t="str">
        <f t="shared" si="196"/>
        <v/>
      </c>
      <c r="G1526" s="80" t="str">
        <f t="shared" si="196"/>
        <v/>
      </c>
      <c r="H1526" s="80" t="str">
        <f t="shared" si="196"/>
        <v/>
      </c>
      <c r="I1526" s="413"/>
      <c r="J1526" s="414"/>
      <c r="K1526" s="415"/>
      <c r="L1526" s="415"/>
      <c r="M1526" s="415"/>
      <c r="N1526" s="415"/>
      <c r="O1526" s="415"/>
      <c r="P1526" s="415"/>
    </row>
    <row r="1527" spans="1:16">
      <c r="A1527" s="80" t="str">
        <f t="shared" si="189"/>
        <v/>
      </c>
      <c r="B1527" s="80" t="str">
        <f t="shared" si="190"/>
        <v/>
      </c>
      <c r="C1527" s="80" t="str">
        <f t="shared" si="191"/>
        <v/>
      </c>
      <c r="D1527" s="80" t="str">
        <f t="shared" si="192"/>
        <v/>
      </c>
      <c r="E1527" s="80" t="str">
        <f t="shared" si="193"/>
        <v/>
      </c>
      <c r="F1527" s="80" t="str">
        <f t="shared" si="196"/>
        <v/>
      </c>
      <c r="G1527" s="80" t="str">
        <f t="shared" si="196"/>
        <v/>
      </c>
      <c r="H1527" s="80" t="str">
        <f t="shared" si="196"/>
        <v/>
      </c>
      <c r="I1527" s="413"/>
      <c r="J1527" s="414"/>
      <c r="K1527" s="415"/>
      <c r="L1527" s="415"/>
      <c r="M1527" s="415"/>
      <c r="N1527" s="415"/>
      <c r="O1527" s="415"/>
      <c r="P1527" s="415"/>
    </row>
    <row r="1528" spans="1:16">
      <c r="A1528" s="80" t="str">
        <f t="shared" si="189"/>
        <v/>
      </c>
      <c r="B1528" s="80" t="str">
        <f t="shared" si="190"/>
        <v/>
      </c>
      <c r="C1528" s="80" t="str">
        <f t="shared" si="191"/>
        <v/>
      </c>
      <c r="D1528" s="80" t="str">
        <f t="shared" si="192"/>
        <v/>
      </c>
      <c r="E1528" s="80" t="str">
        <f t="shared" si="193"/>
        <v/>
      </c>
      <c r="F1528" s="80" t="str">
        <f t="shared" si="196"/>
        <v/>
      </c>
      <c r="G1528" s="80" t="str">
        <f t="shared" si="196"/>
        <v/>
      </c>
      <c r="H1528" s="80" t="str">
        <f t="shared" si="196"/>
        <v/>
      </c>
      <c r="I1528" s="413"/>
      <c r="J1528" s="414"/>
      <c r="K1528" s="415"/>
      <c r="L1528" s="415"/>
      <c r="M1528" s="415"/>
      <c r="N1528" s="415"/>
      <c r="O1528" s="415"/>
      <c r="P1528" s="415"/>
    </row>
    <row r="1529" spans="1:16">
      <c r="A1529" s="80" t="str">
        <f t="shared" si="189"/>
        <v/>
      </c>
      <c r="B1529" s="80" t="str">
        <f t="shared" si="190"/>
        <v/>
      </c>
      <c r="C1529" s="80" t="str">
        <f t="shared" si="191"/>
        <v/>
      </c>
      <c r="D1529" s="80" t="str">
        <f t="shared" si="192"/>
        <v/>
      </c>
      <c r="E1529" s="80" t="str">
        <f t="shared" si="193"/>
        <v/>
      </c>
      <c r="F1529" s="80" t="str">
        <f t="shared" si="196"/>
        <v/>
      </c>
      <c r="G1529" s="80" t="str">
        <f t="shared" si="196"/>
        <v/>
      </c>
      <c r="H1529" s="80" t="str">
        <f t="shared" si="196"/>
        <v/>
      </c>
      <c r="I1529" s="413"/>
      <c r="J1529" s="414"/>
      <c r="K1529" s="415"/>
      <c r="L1529" s="415"/>
      <c r="M1529" s="415"/>
      <c r="N1529" s="415"/>
      <c r="O1529" s="415"/>
      <c r="P1529" s="415"/>
    </row>
    <row r="1530" spans="1:16">
      <c r="A1530" s="80" t="str">
        <f t="shared" si="189"/>
        <v/>
      </c>
      <c r="B1530" s="80" t="str">
        <f t="shared" si="190"/>
        <v/>
      </c>
      <c r="C1530" s="80" t="str">
        <f t="shared" si="191"/>
        <v/>
      </c>
      <c r="D1530" s="80" t="str">
        <f t="shared" si="192"/>
        <v/>
      </c>
      <c r="E1530" s="80" t="str">
        <f t="shared" si="193"/>
        <v/>
      </c>
      <c r="F1530" s="80" t="str">
        <f t="shared" si="196"/>
        <v/>
      </c>
      <c r="G1530" s="80" t="str">
        <f t="shared" si="196"/>
        <v/>
      </c>
      <c r="H1530" s="80" t="str">
        <f t="shared" si="196"/>
        <v/>
      </c>
      <c r="I1530" s="413"/>
      <c r="J1530" s="414"/>
      <c r="K1530" s="415"/>
      <c r="L1530" s="415"/>
      <c r="M1530" s="415"/>
      <c r="N1530" s="415"/>
      <c r="O1530" s="415"/>
      <c r="P1530" s="415"/>
    </row>
    <row r="1531" spans="1:16">
      <c r="A1531" s="80" t="str">
        <f t="shared" si="189"/>
        <v/>
      </c>
      <c r="B1531" s="80" t="str">
        <f t="shared" si="190"/>
        <v/>
      </c>
      <c r="C1531" s="80" t="str">
        <f t="shared" si="191"/>
        <v/>
      </c>
      <c r="D1531" s="80" t="str">
        <f t="shared" si="192"/>
        <v/>
      </c>
      <c r="E1531" s="80" t="str">
        <f t="shared" si="193"/>
        <v/>
      </c>
      <c r="F1531" s="80" t="str">
        <f t="shared" si="196"/>
        <v/>
      </c>
      <c r="G1531" s="80" t="str">
        <f t="shared" si="196"/>
        <v/>
      </c>
      <c r="H1531" s="80" t="str">
        <f t="shared" si="196"/>
        <v/>
      </c>
      <c r="I1531" s="413"/>
      <c r="J1531" s="414"/>
      <c r="K1531" s="415"/>
      <c r="L1531" s="415"/>
      <c r="M1531" s="415"/>
      <c r="N1531" s="415"/>
      <c r="O1531" s="415"/>
      <c r="P1531" s="415"/>
    </row>
    <row r="1532" spans="1:16">
      <c r="A1532" s="80" t="str">
        <f t="shared" si="189"/>
        <v/>
      </c>
      <c r="B1532" s="80" t="str">
        <f t="shared" si="190"/>
        <v/>
      </c>
      <c r="C1532" s="80" t="str">
        <f t="shared" si="191"/>
        <v/>
      </c>
      <c r="D1532" s="80" t="str">
        <f t="shared" si="192"/>
        <v/>
      </c>
      <c r="E1532" s="80" t="str">
        <f t="shared" si="193"/>
        <v/>
      </c>
      <c r="F1532" s="80" t="str">
        <f t="shared" si="196"/>
        <v/>
      </c>
      <c r="G1532" s="80" t="str">
        <f t="shared" si="196"/>
        <v/>
      </c>
      <c r="H1532" s="80" t="str">
        <f t="shared" si="196"/>
        <v/>
      </c>
      <c r="I1532" s="413"/>
      <c r="J1532" s="414"/>
      <c r="K1532" s="415"/>
      <c r="L1532" s="415"/>
      <c r="M1532" s="415"/>
      <c r="N1532" s="415"/>
      <c r="O1532" s="415"/>
      <c r="P1532" s="415"/>
    </row>
    <row r="1533" spans="1:16">
      <c r="A1533" s="80" t="str">
        <f t="shared" si="189"/>
        <v/>
      </c>
      <c r="B1533" s="80" t="str">
        <f t="shared" si="190"/>
        <v/>
      </c>
      <c r="C1533" s="80" t="str">
        <f t="shared" si="191"/>
        <v/>
      </c>
      <c r="D1533" s="80" t="str">
        <f t="shared" si="192"/>
        <v/>
      </c>
      <c r="E1533" s="80" t="str">
        <f t="shared" si="193"/>
        <v/>
      </c>
      <c r="F1533" s="80" t="str">
        <f t="shared" si="196"/>
        <v/>
      </c>
      <c r="G1533" s="80" t="str">
        <f t="shared" si="196"/>
        <v/>
      </c>
      <c r="H1533" s="80" t="str">
        <f t="shared" si="196"/>
        <v/>
      </c>
      <c r="I1533" s="413"/>
      <c r="J1533" s="414"/>
      <c r="K1533" s="415"/>
      <c r="L1533" s="415"/>
      <c r="M1533" s="415"/>
      <c r="N1533" s="415"/>
      <c r="O1533" s="415"/>
      <c r="P1533" s="415"/>
    </row>
    <row r="1534" spans="1:16">
      <c r="A1534" s="80" t="str">
        <f t="shared" si="189"/>
        <v/>
      </c>
      <c r="B1534" s="80" t="str">
        <f t="shared" si="190"/>
        <v/>
      </c>
      <c r="C1534" s="80" t="str">
        <f t="shared" si="191"/>
        <v/>
      </c>
      <c r="D1534" s="80" t="str">
        <f t="shared" si="192"/>
        <v/>
      </c>
      <c r="E1534" s="80" t="str">
        <f t="shared" si="193"/>
        <v/>
      </c>
      <c r="F1534" s="80" t="str">
        <f t="shared" si="196"/>
        <v/>
      </c>
      <c r="G1534" s="80" t="str">
        <f t="shared" si="196"/>
        <v/>
      </c>
      <c r="H1534" s="80" t="str">
        <f t="shared" si="196"/>
        <v/>
      </c>
      <c r="I1534" s="413"/>
      <c r="J1534" s="414"/>
      <c r="K1534" s="415"/>
      <c r="L1534" s="415"/>
      <c r="M1534" s="415"/>
      <c r="N1534" s="415"/>
      <c r="O1534" s="415"/>
      <c r="P1534" s="415"/>
    </row>
    <row r="1535" spans="1:16">
      <c r="A1535" s="80" t="str">
        <f t="shared" si="189"/>
        <v/>
      </c>
      <c r="B1535" s="80" t="str">
        <f t="shared" si="190"/>
        <v/>
      </c>
      <c r="C1535" s="80" t="str">
        <f t="shared" si="191"/>
        <v/>
      </c>
      <c r="D1535" s="80" t="str">
        <f t="shared" si="192"/>
        <v/>
      </c>
      <c r="E1535" s="80" t="str">
        <f t="shared" si="193"/>
        <v/>
      </c>
      <c r="F1535" s="80" t="str">
        <f t="shared" si="196"/>
        <v/>
      </c>
      <c r="G1535" s="80" t="str">
        <f t="shared" si="196"/>
        <v/>
      </c>
      <c r="H1535" s="80" t="str">
        <f t="shared" si="196"/>
        <v/>
      </c>
      <c r="I1535" s="413"/>
      <c r="J1535" s="414"/>
      <c r="K1535" s="415"/>
      <c r="L1535" s="415"/>
      <c r="M1535" s="415"/>
      <c r="N1535" s="415"/>
      <c r="O1535" s="415"/>
      <c r="P1535" s="415"/>
    </row>
    <row r="1536" spans="1:16">
      <c r="A1536" s="80" t="str">
        <f t="shared" si="189"/>
        <v/>
      </c>
      <c r="B1536" s="80" t="str">
        <f t="shared" si="190"/>
        <v/>
      </c>
      <c r="C1536" s="80" t="str">
        <f t="shared" si="191"/>
        <v/>
      </c>
      <c r="D1536" s="80" t="str">
        <f t="shared" si="192"/>
        <v/>
      </c>
      <c r="E1536" s="80" t="str">
        <f t="shared" si="193"/>
        <v/>
      </c>
      <c r="F1536" s="80" t="str">
        <f t="shared" si="196"/>
        <v/>
      </c>
      <c r="G1536" s="80" t="str">
        <f t="shared" si="196"/>
        <v/>
      </c>
      <c r="H1536" s="80" t="str">
        <f t="shared" si="196"/>
        <v/>
      </c>
      <c r="I1536" s="413"/>
      <c r="J1536" s="414"/>
      <c r="K1536" s="415"/>
      <c r="L1536" s="415"/>
      <c r="M1536" s="415"/>
      <c r="N1536" s="415"/>
      <c r="O1536" s="415"/>
      <c r="P1536" s="415"/>
    </row>
    <row r="1537" spans="1:16">
      <c r="A1537" s="80" t="str">
        <f t="shared" si="189"/>
        <v/>
      </c>
      <c r="B1537" s="80" t="str">
        <f t="shared" si="190"/>
        <v/>
      </c>
      <c r="C1537" s="80" t="str">
        <f t="shared" si="191"/>
        <v/>
      </c>
      <c r="D1537" s="80" t="str">
        <f t="shared" si="192"/>
        <v/>
      </c>
      <c r="E1537" s="80" t="str">
        <f t="shared" si="193"/>
        <v/>
      </c>
      <c r="F1537" s="80" t="str">
        <f t="shared" si="196"/>
        <v/>
      </c>
      <c r="G1537" s="80" t="str">
        <f t="shared" si="196"/>
        <v/>
      </c>
      <c r="H1537" s="80" t="str">
        <f t="shared" si="196"/>
        <v/>
      </c>
      <c r="I1537" s="413"/>
      <c r="J1537" s="414"/>
      <c r="K1537" s="415"/>
      <c r="L1537" s="415"/>
      <c r="M1537" s="415"/>
      <c r="N1537" s="415"/>
      <c r="O1537" s="415"/>
      <c r="P1537" s="415"/>
    </row>
    <row r="1538" spans="1:16">
      <c r="A1538" s="80" t="str">
        <f t="shared" si="189"/>
        <v/>
      </c>
      <c r="B1538" s="80" t="str">
        <f t="shared" si="190"/>
        <v/>
      </c>
      <c r="C1538" s="80" t="str">
        <f t="shared" si="191"/>
        <v/>
      </c>
      <c r="D1538" s="80" t="str">
        <f t="shared" si="192"/>
        <v/>
      </c>
      <c r="E1538" s="80" t="str">
        <f t="shared" si="193"/>
        <v/>
      </c>
      <c r="F1538" s="80" t="str">
        <f t="shared" si="196"/>
        <v/>
      </c>
      <c r="G1538" s="80" t="str">
        <f t="shared" si="196"/>
        <v/>
      </c>
      <c r="H1538" s="80" t="str">
        <f t="shared" si="196"/>
        <v/>
      </c>
      <c r="I1538" s="413"/>
      <c r="J1538" s="414"/>
      <c r="K1538" s="415"/>
      <c r="L1538" s="415"/>
      <c r="M1538" s="415"/>
      <c r="N1538" s="415"/>
      <c r="O1538" s="415"/>
      <c r="P1538" s="415"/>
    </row>
    <row r="1539" spans="1:16">
      <c r="A1539" s="80" t="str">
        <f t="shared" si="189"/>
        <v/>
      </c>
      <c r="B1539" s="80" t="str">
        <f t="shared" si="190"/>
        <v/>
      </c>
      <c r="C1539" s="80" t="str">
        <f t="shared" si="191"/>
        <v/>
      </c>
      <c r="D1539" s="80" t="str">
        <f t="shared" si="192"/>
        <v/>
      </c>
      <c r="E1539" s="80" t="str">
        <f t="shared" si="193"/>
        <v/>
      </c>
      <c r="F1539" s="80" t="str">
        <f t="shared" si="196"/>
        <v/>
      </c>
      <c r="G1539" s="80" t="str">
        <f t="shared" si="196"/>
        <v/>
      </c>
      <c r="H1539" s="80" t="str">
        <f t="shared" si="196"/>
        <v/>
      </c>
      <c r="I1539" s="413"/>
      <c r="J1539" s="414"/>
      <c r="K1539" s="415"/>
      <c r="L1539" s="415"/>
      <c r="M1539" s="415"/>
      <c r="N1539" s="415"/>
      <c r="O1539" s="415"/>
      <c r="P1539" s="415"/>
    </row>
    <row r="1540" spans="1:16">
      <c r="A1540" s="80" t="str">
        <f t="shared" si="189"/>
        <v/>
      </c>
      <c r="B1540" s="80" t="str">
        <f t="shared" si="190"/>
        <v/>
      </c>
      <c r="C1540" s="80" t="str">
        <f t="shared" si="191"/>
        <v/>
      </c>
      <c r="D1540" s="80" t="str">
        <f t="shared" si="192"/>
        <v/>
      </c>
      <c r="E1540" s="80" t="str">
        <f t="shared" si="193"/>
        <v/>
      </c>
      <c r="F1540" s="80" t="str">
        <f t="shared" si="196"/>
        <v/>
      </c>
      <c r="G1540" s="80" t="str">
        <f t="shared" si="196"/>
        <v/>
      </c>
      <c r="H1540" s="80" t="str">
        <f t="shared" si="196"/>
        <v/>
      </c>
      <c r="I1540" s="413"/>
      <c r="J1540" s="414"/>
      <c r="K1540" s="415"/>
      <c r="L1540" s="415"/>
      <c r="M1540" s="415"/>
      <c r="N1540" s="415"/>
      <c r="O1540" s="415"/>
      <c r="P1540" s="415"/>
    </row>
    <row r="1541" spans="1:16">
      <c r="A1541" s="80" t="str">
        <f t="shared" ref="A1541:A1604" si="197">IF(Cptes1="","",LEFT(Cptes1,2))</f>
        <v/>
      </c>
      <c r="B1541" s="80" t="str">
        <f t="shared" ref="B1541:B1604" si="198">IF(Cptes1="","",LEFT(Cptes1,3))</f>
        <v/>
      </c>
      <c r="C1541" s="80" t="str">
        <f t="shared" ref="C1541:C1604" si="199">IF(Cptes1="","",LEFT(Cptes1,4))</f>
        <v/>
      </c>
      <c r="D1541" s="80" t="str">
        <f t="shared" ref="D1541:D1604" si="200">IF(Cptes1="","",LEFT(Cptes1,5))</f>
        <v/>
      </c>
      <c r="E1541" s="80" t="str">
        <f t="shared" ref="E1541:E1604" si="201">IF(Cptes1="","",LEFT(Cptes1,6))</f>
        <v/>
      </c>
      <c r="F1541" s="80" t="str">
        <f t="shared" si="196"/>
        <v/>
      </c>
      <c r="G1541" s="80" t="str">
        <f t="shared" si="196"/>
        <v/>
      </c>
      <c r="H1541" s="80" t="str">
        <f t="shared" si="196"/>
        <v/>
      </c>
      <c r="I1541" s="413"/>
      <c r="J1541" s="414"/>
      <c r="K1541" s="415"/>
      <c r="L1541" s="415"/>
      <c r="M1541" s="415"/>
      <c r="N1541" s="415"/>
      <c r="O1541" s="415"/>
      <c r="P1541" s="415"/>
    </row>
    <row r="1542" spans="1:16">
      <c r="A1542" s="80" t="str">
        <f t="shared" si="197"/>
        <v/>
      </c>
      <c r="B1542" s="80" t="str">
        <f t="shared" si="198"/>
        <v/>
      </c>
      <c r="C1542" s="80" t="str">
        <f t="shared" si="199"/>
        <v/>
      </c>
      <c r="D1542" s="80" t="str">
        <f t="shared" si="200"/>
        <v/>
      </c>
      <c r="E1542" s="80" t="str">
        <f t="shared" si="201"/>
        <v/>
      </c>
      <c r="F1542" s="80" t="str">
        <f t="shared" si="196"/>
        <v/>
      </c>
      <c r="G1542" s="80" t="str">
        <f t="shared" si="196"/>
        <v/>
      </c>
      <c r="H1542" s="80" t="str">
        <f t="shared" si="196"/>
        <v/>
      </c>
      <c r="I1542" s="413"/>
      <c r="J1542" s="414"/>
      <c r="K1542" s="415"/>
      <c r="L1542" s="415"/>
      <c r="M1542" s="415"/>
      <c r="N1542" s="415"/>
      <c r="O1542" s="415"/>
      <c r="P1542" s="415"/>
    </row>
    <row r="1543" spans="1:16">
      <c r="A1543" s="80" t="str">
        <f t="shared" si="197"/>
        <v/>
      </c>
      <c r="B1543" s="80" t="str">
        <f t="shared" si="198"/>
        <v/>
      </c>
      <c r="C1543" s="80" t="str">
        <f t="shared" si="199"/>
        <v/>
      </c>
      <c r="D1543" s="80" t="str">
        <f t="shared" si="200"/>
        <v/>
      </c>
      <c r="E1543" s="80" t="str">
        <f t="shared" si="201"/>
        <v/>
      </c>
      <c r="F1543" s="80" t="str">
        <f t="shared" si="196"/>
        <v/>
      </c>
      <c r="G1543" s="80" t="str">
        <f t="shared" si="196"/>
        <v/>
      </c>
      <c r="H1543" s="80" t="str">
        <f t="shared" si="196"/>
        <v/>
      </c>
      <c r="I1543" s="413"/>
      <c r="J1543" s="414"/>
      <c r="K1543" s="415"/>
      <c r="L1543" s="415"/>
      <c r="M1543" s="415"/>
      <c r="N1543" s="415"/>
      <c r="O1543" s="415"/>
      <c r="P1543" s="415"/>
    </row>
    <row r="1544" spans="1:16">
      <c r="A1544" s="80" t="str">
        <f t="shared" si="197"/>
        <v/>
      </c>
      <c r="B1544" s="80" t="str">
        <f t="shared" si="198"/>
        <v/>
      </c>
      <c r="C1544" s="80" t="str">
        <f t="shared" si="199"/>
        <v/>
      </c>
      <c r="D1544" s="80" t="str">
        <f t="shared" si="200"/>
        <v/>
      </c>
      <c r="E1544" s="80" t="str">
        <f t="shared" si="201"/>
        <v/>
      </c>
      <c r="F1544" s="80" t="str">
        <f t="shared" si="196"/>
        <v/>
      </c>
      <c r="G1544" s="80" t="str">
        <f t="shared" si="196"/>
        <v/>
      </c>
      <c r="H1544" s="80" t="str">
        <f t="shared" si="196"/>
        <v/>
      </c>
      <c r="I1544" s="413"/>
      <c r="J1544" s="414"/>
      <c r="K1544" s="415"/>
      <c r="L1544" s="415"/>
      <c r="M1544" s="415"/>
      <c r="N1544" s="415"/>
      <c r="O1544" s="415"/>
      <c r="P1544" s="415"/>
    </row>
    <row r="1545" spans="1:16">
      <c r="A1545" s="80" t="str">
        <f t="shared" si="197"/>
        <v/>
      </c>
      <c r="B1545" s="80" t="str">
        <f t="shared" si="198"/>
        <v/>
      </c>
      <c r="C1545" s="80" t="str">
        <f t="shared" si="199"/>
        <v/>
      </c>
      <c r="D1545" s="80" t="str">
        <f t="shared" si="200"/>
        <v/>
      </c>
      <c r="E1545" s="80" t="str">
        <f t="shared" si="201"/>
        <v/>
      </c>
      <c r="F1545" s="80" t="str">
        <f t="shared" ref="F1545:H1564" si="202">IF(Cptes1="","",LEFT(Cptes1,7))</f>
        <v/>
      </c>
      <c r="G1545" s="80" t="str">
        <f t="shared" si="202"/>
        <v/>
      </c>
      <c r="H1545" s="80" t="str">
        <f t="shared" si="202"/>
        <v/>
      </c>
      <c r="I1545" s="413"/>
      <c r="J1545" s="414"/>
      <c r="K1545" s="415"/>
      <c r="L1545" s="415"/>
      <c r="M1545" s="415"/>
      <c r="N1545" s="415"/>
      <c r="O1545" s="415"/>
      <c r="P1545" s="415"/>
    </row>
    <row r="1546" spans="1:16">
      <c r="A1546" s="80" t="str">
        <f t="shared" si="197"/>
        <v/>
      </c>
      <c r="B1546" s="80" t="str">
        <f t="shared" si="198"/>
        <v/>
      </c>
      <c r="C1546" s="80" t="str">
        <f t="shared" si="199"/>
        <v/>
      </c>
      <c r="D1546" s="80" t="str">
        <f t="shared" si="200"/>
        <v/>
      </c>
      <c r="E1546" s="80" t="str">
        <f t="shared" si="201"/>
        <v/>
      </c>
      <c r="F1546" s="80" t="str">
        <f t="shared" si="202"/>
        <v/>
      </c>
      <c r="G1546" s="80" t="str">
        <f t="shared" si="202"/>
        <v/>
      </c>
      <c r="H1546" s="80" t="str">
        <f t="shared" si="202"/>
        <v/>
      </c>
      <c r="I1546" s="413"/>
      <c r="J1546" s="414"/>
      <c r="K1546" s="415"/>
      <c r="L1546" s="415"/>
      <c r="M1546" s="415"/>
      <c r="N1546" s="415"/>
      <c r="O1546" s="415"/>
      <c r="P1546" s="415"/>
    </row>
    <row r="1547" spans="1:16">
      <c r="A1547" s="80" t="str">
        <f t="shared" si="197"/>
        <v/>
      </c>
      <c r="B1547" s="80" t="str">
        <f t="shared" si="198"/>
        <v/>
      </c>
      <c r="C1547" s="80" t="str">
        <f t="shared" si="199"/>
        <v/>
      </c>
      <c r="D1547" s="80" t="str">
        <f t="shared" si="200"/>
        <v/>
      </c>
      <c r="E1547" s="80" t="str">
        <f t="shared" si="201"/>
        <v/>
      </c>
      <c r="F1547" s="80" t="str">
        <f t="shared" si="202"/>
        <v/>
      </c>
      <c r="G1547" s="80" t="str">
        <f t="shared" si="202"/>
        <v/>
      </c>
      <c r="H1547" s="80" t="str">
        <f t="shared" si="202"/>
        <v/>
      </c>
      <c r="I1547" s="413"/>
      <c r="J1547" s="414"/>
      <c r="K1547" s="415"/>
      <c r="L1547" s="415"/>
      <c r="M1547" s="415"/>
      <c r="N1547" s="415"/>
      <c r="O1547" s="415"/>
      <c r="P1547" s="415"/>
    </row>
    <row r="1548" spans="1:16">
      <c r="A1548" s="80" t="str">
        <f t="shared" si="197"/>
        <v/>
      </c>
      <c r="B1548" s="80" t="str">
        <f t="shared" si="198"/>
        <v/>
      </c>
      <c r="C1548" s="80" t="str">
        <f t="shared" si="199"/>
        <v/>
      </c>
      <c r="D1548" s="80" t="str">
        <f t="shared" si="200"/>
        <v/>
      </c>
      <c r="E1548" s="80" t="str">
        <f t="shared" si="201"/>
        <v/>
      </c>
      <c r="F1548" s="80" t="str">
        <f t="shared" si="202"/>
        <v/>
      </c>
      <c r="G1548" s="80" t="str">
        <f t="shared" si="202"/>
        <v/>
      </c>
      <c r="H1548" s="80" t="str">
        <f t="shared" si="202"/>
        <v/>
      </c>
      <c r="I1548" s="413"/>
      <c r="J1548" s="414"/>
      <c r="K1548" s="415"/>
      <c r="L1548" s="415"/>
      <c r="M1548" s="415"/>
      <c r="N1548" s="415"/>
      <c r="O1548" s="415"/>
      <c r="P1548" s="415"/>
    </row>
    <row r="1549" spans="1:16">
      <c r="A1549" s="80" t="str">
        <f t="shared" si="197"/>
        <v/>
      </c>
      <c r="B1549" s="80" t="str">
        <f t="shared" si="198"/>
        <v/>
      </c>
      <c r="C1549" s="80" t="str">
        <f t="shared" si="199"/>
        <v/>
      </c>
      <c r="D1549" s="80" t="str">
        <f t="shared" si="200"/>
        <v/>
      </c>
      <c r="E1549" s="80" t="str">
        <f t="shared" si="201"/>
        <v/>
      </c>
      <c r="F1549" s="80" t="str">
        <f t="shared" si="202"/>
        <v/>
      </c>
      <c r="G1549" s="80" t="str">
        <f t="shared" si="202"/>
        <v/>
      </c>
      <c r="H1549" s="80" t="str">
        <f t="shared" si="202"/>
        <v/>
      </c>
      <c r="I1549" s="413"/>
      <c r="J1549" s="414"/>
      <c r="K1549" s="415"/>
      <c r="L1549" s="415"/>
      <c r="M1549" s="415"/>
      <c r="N1549" s="415"/>
      <c r="O1549" s="415"/>
      <c r="P1549" s="415"/>
    </row>
    <row r="1550" spans="1:16">
      <c r="A1550" s="80" t="str">
        <f t="shared" si="197"/>
        <v/>
      </c>
      <c r="B1550" s="80" t="str">
        <f t="shared" si="198"/>
        <v/>
      </c>
      <c r="C1550" s="80" t="str">
        <f t="shared" si="199"/>
        <v/>
      </c>
      <c r="D1550" s="80" t="str">
        <f t="shared" si="200"/>
        <v/>
      </c>
      <c r="E1550" s="80" t="str">
        <f t="shared" si="201"/>
        <v/>
      </c>
      <c r="F1550" s="80" t="str">
        <f t="shared" si="202"/>
        <v/>
      </c>
      <c r="G1550" s="80" t="str">
        <f t="shared" si="202"/>
        <v/>
      </c>
      <c r="H1550" s="80" t="str">
        <f t="shared" si="202"/>
        <v/>
      </c>
      <c r="I1550" s="413"/>
      <c r="J1550" s="414"/>
      <c r="K1550" s="415"/>
      <c r="L1550" s="415"/>
      <c r="M1550" s="415"/>
      <c r="N1550" s="415"/>
      <c r="O1550" s="415"/>
      <c r="P1550" s="415"/>
    </row>
    <row r="1551" spans="1:16">
      <c r="A1551" s="80" t="str">
        <f t="shared" si="197"/>
        <v/>
      </c>
      <c r="B1551" s="80" t="str">
        <f t="shared" si="198"/>
        <v/>
      </c>
      <c r="C1551" s="80" t="str">
        <f t="shared" si="199"/>
        <v/>
      </c>
      <c r="D1551" s="80" t="str">
        <f t="shared" si="200"/>
        <v/>
      </c>
      <c r="E1551" s="80" t="str">
        <f t="shared" si="201"/>
        <v/>
      </c>
      <c r="F1551" s="80" t="str">
        <f t="shared" si="202"/>
        <v/>
      </c>
      <c r="G1551" s="80" t="str">
        <f t="shared" si="202"/>
        <v/>
      </c>
      <c r="H1551" s="80" t="str">
        <f t="shared" si="202"/>
        <v/>
      </c>
      <c r="I1551" s="413"/>
      <c r="J1551" s="414"/>
      <c r="K1551" s="415"/>
      <c r="L1551" s="415"/>
      <c r="M1551" s="415"/>
      <c r="N1551" s="415"/>
      <c r="O1551" s="415"/>
      <c r="P1551" s="415"/>
    </row>
    <row r="1552" spans="1:16">
      <c r="A1552" s="80" t="str">
        <f t="shared" si="197"/>
        <v/>
      </c>
      <c r="B1552" s="80" t="str">
        <f t="shared" si="198"/>
        <v/>
      </c>
      <c r="C1552" s="80" t="str">
        <f t="shared" si="199"/>
        <v/>
      </c>
      <c r="D1552" s="80" t="str">
        <f t="shared" si="200"/>
        <v/>
      </c>
      <c r="E1552" s="80" t="str">
        <f t="shared" si="201"/>
        <v/>
      </c>
      <c r="F1552" s="80" t="str">
        <f t="shared" si="202"/>
        <v/>
      </c>
      <c r="G1552" s="80" t="str">
        <f t="shared" si="202"/>
        <v/>
      </c>
      <c r="H1552" s="80" t="str">
        <f t="shared" si="202"/>
        <v/>
      </c>
      <c r="I1552" s="413"/>
      <c r="J1552" s="414"/>
      <c r="K1552" s="415"/>
      <c r="L1552" s="415"/>
      <c r="M1552" s="415"/>
      <c r="N1552" s="415"/>
      <c r="O1552" s="415"/>
      <c r="P1552" s="415"/>
    </row>
    <row r="1553" spans="1:16">
      <c r="A1553" s="80" t="str">
        <f t="shared" si="197"/>
        <v/>
      </c>
      <c r="B1553" s="80" t="str">
        <f t="shared" si="198"/>
        <v/>
      </c>
      <c r="C1553" s="80" t="str">
        <f t="shared" si="199"/>
        <v/>
      </c>
      <c r="D1553" s="80" t="str">
        <f t="shared" si="200"/>
        <v/>
      </c>
      <c r="E1553" s="80" t="str">
        <f t="shared" si="201"/>
        <v/>
      </c>
      <c r="F1553" s="80" t="str">
        <f t="shared" si="202"/>
        <v/>
      </c>
      <c r="G1553" s="80" t="str">
        <f t="shared" si="202"/>
        <v/>
      </c>
      <c r="H1553" s="80" t="str">
        <f t="shared" si="202"/>
        <v/>
      </c>
      <c r="I1553" s="413"/>
      <c r="J1553" s="414"/>
      <c r="K1553" s="415"/>
      <c r="L1553" s="415"/>
      <c r="M1553" s="415"/>
      <c r="N1553" s="415"/>
      <c r="O1553" s="415"/>
      <c r="P1553" s="415"/>
    </row>
    <row r="1554" spans="1:16">
      <c r="A1554" s="80" t="str">
        <f t="shared" si="197"/>
        <v/>
      </c>
      <c r="B1554" s="80" t="str">
        <f t="shared" si="198"/>
        <v/>
      </c>
      <c r="C1554" s="80" t="str">
        <f t="shared" si="199"/>
        <v/>
      </c>
      <c r="D1554" s="80" t="str">
        <f t="shared" si="200"/>
        <v/>
      </c>
      <c r="E1554" s="80" t="str">
        <f t="shared" si="201"/>
        <v/>
      </c>
      <c r="F1554" s="80" t="str">
        <f t="shared" si="202"/>
        <v/>
      </c>
      <c r="G1554" s="80" t="str">
        <f t="shared" si="202"/>
        <v/>
      </c>
      <c r="H1554" s="80" t="str">
        <f t="shared" si="202"/>
        <v/>
      </c>
      <c r="I1554" s="413"/>
      <c r="J1554" s="414"/>
      <c r="K1554" s="415"/>
      <c r="L1554" s="415"/>
      <c r="M1554" s="415"/>
      <c r="N1554" s="415"/>
      <c r="O1554" s="415"/>
      <c r="P1554" s="415"/>
    </row>
    <row r="1555" spans="1:16">
      <c r="A1555" s="80" t="str">
        <f t="shared" si="197"/>
        <v/>
      </c>
      <c r="B1555" s="80" t="str">
        <f t="shared" si="198"/>
        <v/>
      </c>
      <c r="C1555" s="80" t="str">
        <f t="shared" si="199"/>
        <v/>
      </c>
      <c r="D1555" s="80" t="str">
        <f t="shared" si="200"/>
        <v/>
      </c>
      <c r="E1555" s="80" t="str">
        <f t="shared" si="201"/>
        <v/>
      </c>
      <c r="F1555" s="80" t="str">
        <f t="shared" si="202"/>
        <v/>
      </c>
      <c r="G1555" s="80" t="str">
        <f t="shared" si="202"/>
        <v/>
      </c>
      <c r="H1555" s="80" t="str">
        <f t="shared" si="202"/>
        <v/>
      </c>
      <c r="I1555" s="413"/>
      <c r="J1555" s="414"/>
      <c r="K1555" s="415"/>
      <c r="L1555" s="415"/>
      <c r="M1555" s="415"/>
      <c r="N1555" s="415"/>
      <c r="O1555" s="415"/>
      <c r="P1555" s="415"/>
    </row>
    <row r="1556" spans="1:16">
      <c r="A1556" s="80" t="str">
        <f t="shared" si="197"/>
        <v/>
      </c>
      <c r="B1556" s="80" t="str">
        <f t="shared" si="198"/>
        <v/>
      </c>
      <c r="C1556" s="80" t="str">
        <f t="shared" si="199"/>
        <v/>
      </c>
      <c r="D1556" s="80" t="str">
        <f t="shared" si="200"/>
        <v/>
      </c>
      <c r="E1556" s="80" t="str">
        <f t="shared" si="201"/>
        <v/>
      </c>
      <c r="F1556" s="80" t="str">
        <f t="shared" si="202"/>
        <v/>
      </c>
      <c r="G1556" s="80" t="str">
        <f t="shared" si="202"/>
        <v/>
      </c>
      <c r="H1556" s="80" t="str">
        <f t="shared" si="202"/>
        <v/>
      </c>
      <c r="I1556" s="413"/>
      <c r="J1556" s="414"/>
      <c r="K1556" s="415"/>
      <c r="L1556" s="415"/>
      <c r="M1556" s="415"/>
      <c r="N1556" s="415"/>
      <c r="O1556" s="415"/>
      <c r="P1556" s="415"/>
    </row>
    <row r="1557" spans="1:16">
      <c r="A1557" s="80" t="str">
        <f t="shared" si="197"/>
        <v/>
      </c>
      <c r="B1557" s="80" t="str">
        <f t="shared" si="198"/>
        <v/>
      </c>
      <c r="C1557" s="80" t="str">
        <f t="shared" si="199"/>
        <v/>
      </c>
      <c r="D1557" s="80" t="str">
        <f t="shared" si="200"/>
        <v/>
      </c>
      <c r="E1557" s="80" t="str">
        <f t="shared" si="201"/>
        <v/>
      </c>
      <c r="F1557" s="80" t="str">
        <f t="shared" si="202"/>
        <v/>
      </c>
      <c r="G1557" s="80" t="str">
        <f t="shared" si="202"/>
        <v/>
      </c>
      <c r="H1557" s="80" t="str">
        <f t="shared" si="202"/>
        <v/>
      </c>
      <c r="I1557" s="413"/>
      <c r="J1557" s="414"/>
      <c r="K1557" s="415"/>
      <c r="L1557" s="415"/>
      <c r="M1557" s="415"/>
      <c r="N1557" s="415"/>
      <c r="O1557" s="415"/>
      <c r="P1557" s="415"/>
    </row>
    <row r="1558" spans="1:16">
      <c r="A1558" s="80" t="str">
        <f t="shared" si="197"/>
        <v/>
      </c>
      <c r="B1558" s="80" t="str">
        <f t="shared" si="198"/>
        <v/>
      </c>
      <c r="C1558" s="80" t="str">
        <f t="shared" si="199"/>
        <v/>
      </c>
      <c r="D1558" s="80" t="str">
        <f t="shared" si="200"/>
        <v/>
      </c>
      <c r="E1558" s="80" t="str">
        <f t="shared" si="201"/>
        <v/>
      </c>
      <c r="F1558" s="80" t="str">
        <f t="shared" si="202"/>
        <v/>
      </c>
      <c r="G1558" s="80" t="str">
        <f t="shared" si="202"/>
        <v/>
      </c>
      <c r="H1558" s="80" t="str">
        <f t="shared" si="202"/>
        <v/>
      </c>
      <c r="I1558" s="413"/>
      <c r="J1558" s="414"/>
      <c r="K1558" s="415"/>
      <c r="L1558" s="415"/>
      <c r="M1558" s="415"/>
      <c r="N1558" s="415"/>
      <c r="O1558" s="415"/>
      <c r="P1558" s="415"/>
    </row>
    <row r="1559" spans="1:16">
      <c r="A1559" s="80" t="str">
        <f t="shared" si="197"/>
        <v/>
      </c>
      <c r="B1559" s="80" t="str">
        <f t="shared" si="198"/>
        <v/>
      </c>
      <c r="C1559" s="80" t="str">
        <f t="shared" si="199"/>
        <v/>
      </c>
      <c r="D1559" s="80" t="str">
        <f t="shared" si="200"/>
        <v/>
      </c>
      <c r="E1559" s="80" t="str">
        <f t="shared" si="201"/>
        <v/>
      </c>
      <c r="F1559" s="80" t="str">
        <f t="shared" si="202"/>
        <v/>
      </c>
      <c r="G1559" s="80" t="str">
        <f t="shared" si="202"/>
        <v/>
      </c>
      <c r="H1559" s="80" t="str">
        <f t="shared" si="202"/>
        <v/>
      </c>
      <c r="I1559" s="413"/>
      <c r="J1559" s="414"/>
      <c r="K1559" s="415"/>
      <c r="L1559" s="415"/>
      <c r="M1559" s="415"/>
      <c r="N1559" s="415"/>
      <c r="O1559" s="415"/>
      <c r="P1559" s="415"/>
    </row>
    <row r="1560" spans="1:16">
      <c r="A1560" s="80" t="str">
        <f t="shared" si="197"/>
        <v/>
      </c>
      <c r="B1560" s="80" t="str">
        <f t="shared" si="198"/>
        <v/>
      </c>
      <c r="C1560" s="80" t="str">
        <f t="shared" si="199"/>
        <v/>
      </c>
      <c r="D1560" s="80" t="str">
        <f t="shared" si="200"/>
        <v/>
      </c>
      <c r="E1560" s="80" t="str">
        <f t="shared" si="201"/>
        <v/>
      </c>
      <c r="F1560" s="80" t="str">
        <f t="shared" si="202"/>
        <v/>
      </c>
      <c r="G1560" s="80" t="str">
        <f t="shared" si="202"/>
        <v/>
      </c>
      <c r="H1560" s="80" t="str">
        <f t="shared" si="202"/>
        <v/>
      </c>
      <c r="I1560" s="413"/>
      <c r="J1560" s="414"/>
      <c r="K1560" s="415"/>
      <c r="L1560" s="415"/>
      <c r="M1560" s="415"/>
      <c r="N1560" s="415"/>
      <c r="O1560" s="415"/>
      <c r="P1560" s="415"/>
    </row>
    <row r="1561" spans="1:16">
      <c r="A1561" s="80" t="str">
        <f t="shared" si="197"/>
        <v/>
      </c>
      <c r="B1561" s="80" t="str">
        <f t="shared" si="198"/>
        <v/>
      </c>
      <c r="C1561" s="80" t="str">
        <f t="shared" si="199"/>
        <v/>
      </c>
      <c r="D1561" s="80" t="str">
        <f t="shared" si="200"/>
        <v/>
      </c>
      <c r="E1561" s="80" t="str">
        <f t="shared" si="201"/>
        <v/>
      </c>
      <c r="F1561" s="80" t="str">
        <f t="shared" si="202"/>
        <v/>
      </c>
      <c r="G1561" s="80" t="str">
        <f t="shared" si="202"/>
        <v/>
      </c>
      <c r="H1561" s="80" t="str">
        <f t="shared" si="202"/>
        <v/>
      </c>
      <c r="I1561" s="413"/>
      <c r="J1561" s="414"/>
      <c r="K1561" s="415"/>
      <c r="L1561" s="415"/>
      <c r="M1561" s="415"/>
      <c r="N1561" s="415"/>
      <c r="O1561" s="415"/>
      <c r="P1561" s="415"/>
    </row>
    <row r="1562" spans="1:16">
      <c r="A1562" s="80" t="str">
        <f t="shared" si="197"/>
        <v/>
      </c>
      <c r="B1562" s="80" t="str">
        <f t="shared" si="198"/>
        <v/>
      </c>
      <c r="C1562" s="80" t="str">
        <f t="shared" si="199"/>
        <v/>
      </c>
      <c r="D1562" s="80" t="str">
        <f t="shared" si="200"/>
        <v/>
      </c>
      <c r="E1562" s="80" t="str">
        <f t="shared" si="201"/>
        <v/>
      </c>
      <c r="F1562" s="80" t="str">
        <f t="shared" si="202"/>
        <v/>
      </c>
      <c r="G1562" s="80" t="str">
        <f t="shared" si="202"/>
        <v/>
      </c>
      <c r="H1562" s="80" t="str">
        <f t="shared" si="202"/>
        <v/>
      </c>
      <c r="I1562" s="413"/>
      <c r="J1562" s="414"/>
      <c r="K1562" s="415"/>
      <c r="L1562" s="415"/>
      <c r="M1562" s="415"/>
      <c r="N1562" s="415"/>
      <c r="O1562" s="415"/>
      <c r="P1562" s="415"/>
    </row>
    <row r="1563" spans="1:16">
      <c r="A1563" s="80" t="str">
        <f t="shared" si="197"/>
        <v/>
      </c>
      <c r="B1563" s="80" t="str">
        <f t="shared" si="198"/>
        <v/>
      </c>
      <c r="C1563" s="80" t="str">
        <f t="shared" si="199"/>
        <v/>
      </c>
      <c r="D1563" s="80" t="str">
        <f t="shared" si="200"/>
        <v/>
      </c>
      <c r="E1563" s="80" t="str">
        <f t="shared" si="201"/>
        <v/>
      </c>
      <c r="F1563" s="80" t="str">
        <f t="shared" si="202"/>
        <v/>
      </c>
      <c r="G1563" s="80" t="str">
        <f t="shared" si="202"/>
        <v/>
      </c>
      <c r="H1563" s="80" t="str">
        <f t="shared" si="202"/>
        <v/>
      </c>
      <c r="I1563" s="413"/>
      <c r="J1563" s="414"/>
      <c r="K1563" s="415"/>
      <c r="L1563" s="415"/>
      <c r="M1563" s="415"/>
      <c r="N1563" s="415"/>
      <c r="O1563" s="415"/>
      <c r="P1563" s="415"/>
    </row>
    <row r="1564" spans="1:16">
      <c r="A1564" s="80" t="str">
        <f t="shared" si="197"/>
        <v/>
      </c>
      <c r="B1564" s="80" t="str">
        <f t="shared" si="198"/>
        <v/>
      </c>
      <c r="C1564" s="80" t="str">
        <f t="shared" si="199"/>
        <v/>
      </c>
      <c r="D1564" s="80" t="str">
        <f t="shared" si="200"/>
        <v/>
      </c>
      <c r="E1564" s="80" t="str">
        <f t="shared" si="201"/>
        <v/>
      </c>
      <c r="F1564" s="80" t="str">
        <f t="shared" si="202"/>
        <v/>
      </c>
      <c r="G1564" s="80" t="str">
        <f t="shared" si="202"/>
        <v/>
      </c>
      <c r="H1564" s="80" t="str">
        <f t="shared" si="202"/>
        <v/>
      </c>
      <c r="I1564" s="413"/>
      <c r="J1564" s="414"/>
      <c r="K1564" s="415"/>
      <c r="L1564" s="415"/>
      <c r="M1564" s="415"/>
      <c r="N1564" s="415"/>
      <c r="O1564" s="415"/>
      <c r="P1564" s="415"/>
    </row>
    <row r="1565" spans="1:16">
      <c r="A1565" s="80" t="str">
        <f t="shared" si="197"/>
        <v/>
      </c>
      <c r="B1565" s="80" t="str">
        <f t="shared" si="198"/>
        <v/>
      </c>
      <c r="C1565" s="80" t="str">
        <f t="shared" si="199"/>
        <v/>
      </c>
      <c r="D1565" s="80" t="str">
        <f t="shared" si="200"/>
        <v/>
      </c>
      <c r="E1565" s="80" t="str">
        <f t="shared" si="201"/>
        <v/>
      </c>
      <c r="F1565" s="80" t="str">
        <f t="shared" ref="F1565:H1584" si="203">IF(Cptes1="","",LEFT(Cptes1,7))</f>
        <v/>
      </c>
      <c r="G1565" s="80" t="str">
        <f t="shared" si="203"/>
        <v/>
      </c>
      <c r="H1565" s="80" t="str">
        <f t="shared" si="203"/>
        <v/>
      </c>
      <c r="I1565" s="413"/>
      <c r="J1565" s="414"/>
      <c r="K1565" s="415"/>
      <c r="L1565" s="415"/>
      <c r="M1565" s="415"/>
      <c r="N1565" s="415"/>
      <c r="O1565" s="415"/>
      <c r="P1565" s="415"/>
    </row>
    <row r="1566" spans="1:16">
      <c r="A1566" s="80" t="str">
        <f t="shared" si="197"/>
        <v/>
      </c>
      <c r="B1566" s="80" t="str">
        <f t="shared" si="198"/>
        <v/>
      </c>
      <c r="C1566" s="80" t="str">
        <f t="shared" si="199"/>
        <v/>
      </c>
      <c r="D1566" s="80" t="str">
        <f t="shared" si="200"/>
        <v/>
      </c>
      <c r="E1566" s="80" t="str">
        <f t="shared" si="201"/>
        <v/>
      </c>
      <c r="F1566" s="80" t="str">
        <f t="shared" si="203"/>
        <v/>
      </c>
      <c r="G1566" s="80" t="str">
        <f t="shared" si="203"/>
        <v/>
      </c>
      <c r="H1566" s="80" t="str">
        <f t="shared" si="203"/>
        <v/>
      </c>
      <c r="I1566" s="413"/>
      <c r="J1566" s="414"/>
      <c r="K1566" s="415"/>
      <c r="L1566" s="415"/>
      <c r="M1566" s="415"/>
      <c r="N1566" s="415"/>
      <c r="O1566" s="415"/>
      <c r="P1566" s="415"/>
    </row>
    <row r="1567" spans="1:16">
      <c r="A1567" s="80" t="str">
        <f t="shared" si="197"/>
        <v/>
      </c>
      <c r="B1567" s="80" t="str">
        <f t="shared" si="198"/>
        <v/>
      </c>
      <c r="C1567" s="80" t="str">
        <f t="shared" si="199"/>
        <v/>
      </c>
      <c r="D1567" s="80" t="str">
        <f t="shared" si="200"/>
        <v/>
      </c>
      <c r="E1567" s="80" t="str">
        <f t="shared" si="201"/>
        <v/>
      </c>
      <c r="F1567" s="80" t="str">
        <f t="shared" si="203"/>
        <v/>
      </c>
      <c r="G1567" s="80" t="str">
        <f t="shared" si="203"/>
        <v/>
      </c>
      <c r="H1567" s="80" t="str">
        <f t="shared" si="203"/>
        <v/>
      </c>
      <c r="I1567" s="413"/>
      <c r="J1567" s="414"/>
      <c r="K1567" s="415"/>
      <c r="L1567" s="415"/>
      <c r="M1567" s="415"/>
      <c r="N1567" s="415"/>
      <c r="O1567" s="415"/>
      <c r="P1567" s="415"/>
    </row>
    <row r="1568" spans="1:16">
      <c r="A1568" s="80" t="str">
        <f t="shared" si="197"/>
        <v/>
      </c>
      <c r="B1568" s="80" t="str">
        <f t="shared" si="198"/>
        <v/>
      </c>
      <c r="C1568" s="80" t="str">
        <f t="shared" si="199"/>
        <v/>
      </c>
      <c r="D1568" s="80" t="str">
        <f t="shared" si="200"/>
        <v/>
      </c>
      <c r="E1568" s="80" t="str">
        <f t="shared" si="201"/>
        <v/>
      </c>
      <c r="F1568" s="80" t="str">
        <f t="shared" si="203"/>
        <v/>
      </c>
      <c r="G1568" s="80" t="str">
        <f t="shared" si="203"/>
        <v/>
      </c>
      <c r="H1568" s="80" t="str">
        <f t="shared" si="203"/>
        <v/>
      </c>
      <c r="I1568" s="413"/>
      <c r="J1568" s="414"/>
      <c r="K1568" s="415"/>
      <c r="L1568" s="415"/>
      <c r="M1568" s="415"/>
      <c r="N1568" s="415"/>
      <c r="O1568" s="415"/>
      <c r="P1568" s="415"/>
    </row>
    <row r="1569" spans="1:16">
      <c r="A1569" s="80" t="str">
        <f t="shared" si="197"/>
        <v/>
      </c>
      <c r="B1569" s="80" t="str">
        <f t="shared" si="198"/>
        <v/>
      </c>
      <c r="C1569" s="80" t="str">
        <f t="shared" si="199"/>
        <v/>
      </c>
      <c r="D1569" s="80" t="str">
        <f t="shared" si="200"/>
        <v/>
      </c>
      <c r="E1569" s="80" t="str">
        <f t="shared" si="201"/>
        <v/>
      </c>
      <c r="F1569" s="80" t="str">
        <f t="shared" si="203"/>
        <v/>
      </c>
      <c r="G1569" s="80" t="str">
        <f t="shared" si="203"/>
        <v/>
      </c>
      <c r="H1569" s="80" t="str">
        <f t="shared" si="203"/>
        <v/>
      </c>
      <c r="I1569" s="413"/>
      <c r="J1569" s="414"/>
      <c r="K1569" s="415"/>
      <c r="L1569" s="415"/>
      <c r="M1569" s="415"/>
      <c r="N1569" s="415"/>
      <c r="O1569" s="415"/>
      <c r="P1569" s="415"/>
    </row>
    <row r="1570" spans="1:16">
      <c r="A1570" s="80" t="str">
        <f t="shared" si="197"/>
        <v/>
      </c>
      <c r="B1570" s="80" t="str">
        <f t="shared" si="198"/>
        <v/>
      </c>
      <c r="C1570" s="80" t="str">
        <f t="shared" si="199"/>
        <v/>
      </c>
      <c r="D1570" s="80" t="str">
        <f t="shared" si="200"/>
        <v/>
      </c>
      <c r="E1570" s="80" t="str">
        <f t="shared" si="201"/>
        <v/>
      </c>
      <c r="F1570" s="80" t="str">
        <f t="shared" si="203"/>
        <v/>
      </c>
      <c r="G1570" s="80" t="str">
        <f t="shared" si="203"/>
        <v/>
      </c>
      <c r="H1570" s="80" t="str">
        <f t="shared" si="203"/>
        <v/>
      </c>
      <c r="I1570" s="413"/>
      <c r="J1570" s="414"/>
      <c r="K1570" s="415"/>
      <c r="L1570" s="415"/>
      <c r="M1570" s="415"/>
      <c r="N1570" s="415"/>
      <c r="O1570" s="415"/>
      <c r="P1570" s="415"/>
    </row>
    <row r="1571" spans="1:16">
      <c r="A1571" s="80" t="str">
        <f t="shared" si="197"/>
        <v/>
      </c>
      <c r="B1571" s="80" t="str">
        <f t="shared" si="198"/>
        <v/>
      </c>
      <c r="C1571" s="80" t="str">
        <f t="shared" si="199"/>
        <v/>
      </c>
      <c r="D1571" s="80" t="str">
        <f t="shared" si="200"/>
        <v/>
      </c>
      <c r="E1571" s="80" t="str">
        <f t="shared" si="201"/>
        <v/>
      </c>
      <c r="F1571" s="80" t="str">
        <f t="shared" si="203"/>
        <v/>
      </c>
      <c r="G1571" s="80" t="str">
        <f t="shared" si="203"/>
        <v/>
      </c>
      <c r="H1571" s="80" t="str">
        <f t="shared" si="203"/>
        <v/>
      </c>
      <c r="I1571" s="413"/>
      <c r="J1571" s="414"/>
      <c r="K1571" s="415"/>
      <c r="L1571" s="415"/>
      <c r="M1571" s="415"/>
      <c r="N1571" s="415"/>
      <c r="O1571" s="415"/>
      <c r="P1571" s="415"/>
    </row>
    <row r="1572" spans="1:16">
      <c r="A1572" s="80" t="str">
        <f t="shared" si="197"/>
        <v/>
      </c>
      <c r="B1572" s="80" t="str">
        <f t="shared" si="198"/>
        <v/>
      </c>
      <c r="C1572" s="80" t="str">
        <f t="shared" si="199"/>
        <v/>
      </c>
      <c r="D1572" s="80" t="str">
        <f t="shared" si="200"/>
        <v/>
      </c>
      <c r="E1572" s="80" t="str">
        <f t="shared" si="201"/>
        <v/>
      </c>
      <c r="F1572" s="80" t="str">
        <f t="shared" si="203"/>
        <v/>
      </c>
      <c r="G1572" s="80" t="str">
        <f t="shared" si="203"/>
        <v/>
      </c>
      <c r="H1572" s="80" t="str">
        <f t="shared" si="203"/>
        <v/>
      </c>
      <c r="I1572" s="413"/>
      <c r="J1572" s="414"/>
      <c r="K1572" s="415"/>
      <c r="L1572" s="415"/>
      <c r="M1572" s="415"/>
      <c r="N1572" s="415"/>
      <c r="O1572" s="415"/>
      <c r="P1572" s="415"/>
    </row>
    <row r="1573" spans="1:16">
      <c r="A1573" s="80" t="str">
        <f t="shared" si="197"/>
        <v/>
      </c>
      <c r="B1573" s="80" t="str">
        <f t="shared" si="198"/>
        <v/>
      </c>
      <c r="C1573" s="80" t="str">
        <f t="shared" si="199"/>
        <v/>
      </c>
      <c r="D1573" s="80" t="str">
        <f t="shared" si="200"/>
        <v/>
      </c>
      <c r="E1573" s="80" t="str">
        <f t="shared" si="201"/>
        <v/>
      </c>
      <c r="F1573" s="80" t="str">
        <f t="shared" si="203"/>
        <v/>
      </c>
      <c r="G1573" s="80" t="str">
        <f t="shared" si="203"/>
        <v/>
      </c>
      <c r="H1573" s="80" t="str">
        <f t="shared" si="203"/>
        <v/>
      </c>
      <c r="I1573" s="413"/>
      <c r="J1573" s="414"/>
      <c r="K1573" s="415"/>
      <c r="L1573" s="415"/>
      <c r="M1573" s="415"/>
      <c r="N1573" s="415"/>
      <c r="O1573" s="415"/>
      <c r="P1573" s="415"/>
    </row>
    <row r="1574" spans="1:16">
      <c r="A1574" s="80" t="str">
        <f t="shared" si="197"/>
        <v/>
      </c>
      <c r="B1574" s="80" t="str">
        <f t="shared" si="198"/>
        <v/>
      </c>
      <c r="C1574" s="80" t="str">
        <f t="shared" si="199"/>
        <v/>
      </c>
      <c r="D1574" s="80" t="str">
        <f t="shared" si="200"/>
        <v/>
      </c>
      <c r="E1574" s="80" t="str">
        <f t="shared" si="201"/>
        <v/>
      </c>
      <c r="F1574" s="80" t="str">
        <f t="shared" si="203"/>
        <v/>
      </c>
      <c r="G1574" s="80" t="str">
        <f t="shared" si="203"/>
        <v/>
      </c>
      <c r="H1574" s="80" t="str">
        <f t="shared" si="203"/>
        <v/>
      </c>
      <c r="I1574" s="413"/>
      <c r="J1574" s="414"/>
      <c r="K1574" s="415"/>
      <c r="L1574" s="415"/>
      <c r="M1574" s="415"/>
      <c r="N1574" s="415"/>
      <c r="O1574" s="415"/>
      <c r="P1574" s="415"/>
    </row>
    <row r="1575" spans="1:16">
      <c r="A1575" s="80" t="str">
        <f t="shared" si="197"/>
        <v/>
      </c>
      <c r="B1575" s="80" t="str">
        <f t="shared" si="198"/>
        <v/>
      </c>
      <c r="C1575" s="80" t="str">
        <f t="shared" si="199"/>
        <v/>
      </c>
      <c r="D1575" s="80" t="str">
        <f t="shared" si="200"/>
        <v/>
      </c>
      <c r="E1575" s="80" t="str">
        <f t="shared" si="201"/>
        <v/>
      </c>
      <c r="F1575" s="80" t="str">
        <f t="shared" si="203"/>
        <v/>
      </c>
      <c r="G1575" s="80" t="str">
        <f t="shared" si="203"/>
        <v/>
      </c>
      <c r="H1575" s="80" t="str">
        <f t="shared" si="203"/>
        <v/>
      </c>
      <c r="I1575" s="413"/>
      <c r="J1575" s="414"/>
      <c r="K1575" s="415"/>
      <c r="L1575" s="415"/>
      <c r="M1575" s="415"/>
      <c r="N1575" s="415"/>
      <c r="O1575" s="415"/>
      <c r="P1575" s="415"/>
    </row>
    <row r="1576" spans="1:16">
      <c r="A1576" s="80" t="str">
        <f t="shared" si="197"/>
        <v/>
      </c>
      <c r="B1576" s="80" t="str">
        <f t="shared" si="198"/>
        <v/>
      </c>
      <c r="C1576" s="80" t="str">
        <f t="shared" si="199"/>
        <v/>
      </c>
      <c r="D1576" s="80" t="str">
        <f t="shared" si="200"/>
        <v/>
      </c>
      <c r="E1576" s="80" t="str">
        <f t="shared" si="201"/>
        <v/>
      </c>
      <c r="F1576" s="80" t="str">
        <f t="shared" si="203"/>
        <v/>
      </c>
      <c r="G1576" s="80" t="str">
        <f t="shared" si="203"/>
        <v/>
      </c>
      <c r="H1576" s="80" t="str">
        <f t="shared" si="203"/>
        <v/>
      </c>
      <c r="I1576" s="413"/>
      <c r="J1576" s="414"/>
      <c r="K1576" s="415"/>
      <c r="L1576" s="415"/>
      <c r="M1576" s="415"/>
      <c r="N1576" s="415"/>
      <c r="O1576" s="415"/>
      <c r="P1576" s="415"/>
    </row>
    <row r="1577" spans="1:16">
      <c r="A1577" s="80" t="str">
        <f t="shared" si="197"/>
        <v/>
      </c>
      <c r="B1577" s="80" t="str">
        <f t="shared" si="198"/>
        <v/>
      </c>
      <c r="C1577" s="80" t="str">
        <f t="shared" si="199"/>
        <v/>
      </c>
      <c r="D1577" s="80" t="str">
        <f t="shared" si="200"/>
        <v/>
      </c>
      <c r="E1577" s="80" t="str">
        <f t="shared" si="201"/>
        <v/>
      </c>
      <c r="F1577" s="80" t="str">
        <f t="shared" si="203"/>
        <v/>
      </c>
      <c r="G1577" s="80" t="str">
        <f t="shared" si="203"/>
        <v/>
      </c>
      <c r="H1577" s="80" t="str">
        <f t="shared" si="203"/>
        <v/>
      </c>
      <c r="I1577" s="413"/>
      <c r="J1577" s="414"/>
      <c r="K1577" s="415"/>
      <c r="L1577" s="415"/>
      <c r="M1577" s="415"/>
      <c r="N1577" s="415"/>
      <c r="O1577" s="415"/>
      <c r="P1577" s="415"/>
    </row>
    <row r="1578" spans="1:16">
      <c r="A1578" s="80" t="str">
        <f t="shared" si="197"/>
        <v/>
      </c>
      <c r="B1578" s="80" t="str">
        <f t="shared" si="198"/>
        <v/>
      </c>
      <c r="C1578" s="80" t="str">
        <f t="shared" si="199"/>
        <v/>
      </c>
      <c r="D1578" s="80" t="str">
        <f t="shared" si="200"/>
        <v/>
      </c>
      <c r="E1578" s="80" t="str">
        <f t="shared" si="201"/>
        <v/>
      </c>
      <c r="F1578" s="80" t="str">
        <f t="shared" si="203"/>
        <v/>
      </c>
      <c r="G1578" s="80" t="str">
        <f t="shared" si="203"/>
        <v/>
      </c>
      <c r="H1578" s="80" t="str">
        <f t="shared" si="203"/>
        <v/>
      </c>
      <c r="I1578" s="413"/>
      <c r="J1578" s="414"/>
      <c r="K1578" s="415"/>
      <c r="L1578" s="415"/>
      <c r="M1578" s="415"/>
      <c r="N1578" s="415"/>
      <c r="O1578" s="415"/>
      <c r="P1578" s="415"/>
    </row>
    <row r="1579" spans="1:16">
      <c r="A1579" s="80" t="str">
        <f t="shared" si="197"/>
        <v/>
      </c>
      <c r="B1579" s="80" t="str">
        <f t="shared" si="198"/>
        <v/>
      </c>
      <c r="C1579" s="80" t="str">
        <f t="shared" si="199"/>
        <v/>
      </c>
      <c r="D1579" s="80" t="str">
        <f t="shared" si="200"/>
        <v/>
      </c>
      <c r="E1579" s="80" t="str">
        <f t="shared" si="201"/>
        <v/>
      </c>
      <c r="F1579" s="80" t="str">
        <f t="shared" si="203"/>
        <v/>
      </c>
      <c r="G1579" s="80" t="str">
        <f t="shared" si="203"/>
        <v/>
      </c>
      <c r="H1579" s="80" t="str">
        <f t="shared" si="203"/>
        <v/>
      </c>
      <c r="I1579" s="413"/>
      <c r="J1579" s="414"/>
      <c r="K1579" s="415"/>
      <c r="L1579" s="415"/>
      <c r="M1579" s="415"/>
      <c r="N1579" s="415"/>
      <c r="O1579" s="415"/>
      <c r="P1579" s="415"/>
    </row>
    <row r="1580" spans="1:16">
      <c r="A1580" s="80" t="str">
        <f t="shared" si="197"/>
        <v/>
      </c>
      <c r="B1580" s="80" t="str">
        <f t="shared" si="198"/>
        <v/>
      </c>
      <c r="C1580" s="80" t="str">
        <f t="shared" si="199"/>
        <v/>
      </c>
      <c r="D1580" s="80" t="str">
        <f t="shared" si="200"/>
        <v/>
      </c>
      <c r="E1580" s="80" t="str">
        <f t="shared" si="201"/>
        <v/>
      </c>
      <c r="F1580" s="80" t="str">
        <f t="shared" si="203"/>
        <v/>
      </c>
      <c r="G1580" s="80" t="str">
        <f t="shared" si="203"/>
        <v/>
      </c>
      <c r="H1580" s="80" t="str">
        <f t="shared" si="203"/>
        <v/>
      </c>
      <c r="I1580" s="413"/>
      <c r="J1580" s="414"/>
      <c r="K1580" s="415"/>
      <c r="L1580" s="415"/>
      <c r="M1580" s="415"/>
      <c r="N1580" s="415"/>
      <c r="O1580" s="415"/>
      <c r="P1580" s="415"/>
    </row>
    <row r="1581" spans="1:16">
      <c r="A1581" s="80" t="str">
        <f t="shared" si="197"/>
        <v/>
      </c>
      <c r="B1581" s="80" t="str">
        <f t="shared" si="198"/>
        <v/>
      </c>
      <c r="C1581" s="80" t="str">
        <f t="shared" si="199"/>
        <v/>
      </c>
      <c r="D1581" s="80" t="str">
        <f t="shared" si="200"/>
        <v/>
      </c>
      <c r="E1581" s="80" t="str">
        <f t="shared" si="201"/>
        <v/>
      </c>
      <c r="F1581" s="80" t="str">
        <f t="shared" si="203"/>
        <v/>
      </c>
      <c r="G1581" s="80" t="str">
        <f t="shared" si="203"/>
        <v/>
      </c>
      <c r="H1581" s="80" t="str">
        <f t="shared" si="203"/>
        <v/>
      </c>
      <c r="I1581" s="413"/>
      <c r="J1581" s="414"/>
      <c r="K1581" s="415"/>
      <c r="L1581" s="415"/>
      <c r="M1581" s="415"/>
      <c r="N1581" s="415"/>
      <c r="O1581" s="415"/>
      <c r="P1581" s="415"/>
    </row>
    <row r="1582" spans="1:16">
      <c r="A1582" s="80" t="str">
        <f t="shared" si="197"/>
        <v/>
      </c>
      <c r="B1582" s="80" t="str">
        <f t="shared" si="198"/>
        <v/>
      </c>
      <c r="C1582" s="80" t="str">
        <f t="shared" si="199"/>
        <v/>
      </c>
      <c r="D1582" s="80" t="str">
        <f t="shared" si="200"/>
        <v/>
      </c>
      <c r="E1582" s="80" t="str">
        <f t="shared" si="201"/>
        <v/>
      </c>
      <c r="F1582" s="80" t="str">
        <f t="shared" si="203"/>
        <v/>
      </c>
      <c r="G1582" s="80" t="str">
        <f t="shared" si="203"/>
        <v/>
      </c>
      <c r="H1582" s="80" t="str">
        <f t="shared" si="203"/>
        <v/>
      </c>
      <c r="I1582" s="413"/>
      <c r="J1582" s="414"/>
      <c r="K1582" s="415"/>
      <c r="L1582" s="415"/>
      <c r="M1582" s="415"/>
      <c r="N1582" s="415"/>
      <c r="O1582" s="415"/>
      <c r="P1582" s="415"/>
    </row>
    <row r="1583" spans="1:16">
      <c r="A1583" s="80" t="str">
        <f t="shared" si="197"/>
        <v/>
      </c>
      <c r="B1583" s="80" t="str">
        <f t="shared" si="198"/>
        <v/>
      </c>
      <c r="C1583" s="80" t="str">
        <f t="shared" si="199"/>
        <v/>
      </c>
      <c r="D1583" s="80" t="str">
        <f t="shared" si="200"/>
        <v/>
      </c>
      <c r="E1583" s="80" t="str">
        <f t="shared" si="201"/>
        <v/>
      </c>
      <c r="F1583" s="80" t="str">
        <f t="shared" si="203"/>
        <v/>
      </c>
      <c r="G1583" s="80" t="str">
        <f t="shared" si="203"/>
        <v/>
      </c>
      <c r="H1583" s="80" t="str">
        <f t="shared" si="203"/>
        <v/>
      </c>
      <c r="I1583" s="413"/>
      <c r="J1583" s="414"/>
      <c r="K1583" s="415"/>
      <c r="L1583" s="415"/>
      <c r="M1583" s="415"/>
      <c r="N1583" s="415"/>
      <c r="O1583" s="415"/>
      <c r="P1583" s="415"/>
    </row>
    <row r="1584" spans="1:16">
      <c r="A1584" s="80" t="str">
        <f t="shared" si="197"/>
        <v/>
      </c>
      <c r="B1584" s="80" t="str">
        <f t="shared" si="198"/>
        <v/>
      </c>
      <c r="C1584" s="80" t="str">
        <f t="shared" si="199"/>
        <v/>
      </c>
      <c r="D1584" s="80" t="str">
        <f t="shared" si="200"/>
        <v/>
      </c>
      <c r="E1584" s="80" t="str">
        <f t="shared" si="201"/>
        <v/>
      </c>
      <c r="F1584" s="80" t="str">
        <f t="shared" si="203"/>
        <v/>
      </c>
      <c r="G1584" s="80" t="str">
        <f t="shared" si="203"/>
        <v/>
      </c>
      <c r="H1584" s="80" t="str">
        <f t="shared" si="203"/>
        <v/>
      </c>
      <c r="I1584" s="413"/>
      <c r="J1584" s="414"/>
      <c r="K1584" s="415"/>
      <c r="L1584" s="415"/>
      <c r="M1584" s="415"/>
      <c r="N1584" s="415"/>
      <c r="O1584" s="415"/>
      <c r="P1584" s="415"/>
    </row>
    <row r="1585" spans="1:16">
      <c r="A1585" s="80" t="str">
        <f t="shared" si="197"/>
        <v/>
      </c>
      <c r="B1585" s="80" t="str">
        <f t="shared" si="198"/>
        <v/>
      </c>
      <c r="C1585" s="80" t="str">
        <f t="shared" si="199"/>
        <v/>
      </c>
      <c r="D1585" s="80" t="str">
        <f t="shared" si="200"/>
        <v/>
      </c>
      <c r="E1585" s="80" t="str">
        <f t="shared" si="201"/>
        <v/>
      </c>
      <c r="F1585" s="80" t="str">
        <f t="shared" ref="F1585:H1604" si="204">IF(Cptes1="","",LEFT(Cptes1,7))</f>
        <v/>
      </c>
      <c r="G1585" s="80" t="str">
        <f t="shared" si="204"/>
        <v/>
      </c>
      <c r="H1585" s="80" t="str">
        <f t="shared" si="204"/>
        <v/>
      </c>
      <c r="I1585" s="413"/>
      <c r="J1585" s="414"/>
      <c r="K1585" s="415"/>
      <c r="L1585" s="415"/>
      <c r="M1585" s="415"/>
      <c r="N1585" s="415"/>
      <c r="O1585" s="415"/>
      <c r="P1585" s="415"/>
    </row>
    <row r="1586" spans="1:16">
      <c r="A1586" s="80" t="str">
        <f t="shared" si="197"/>
        <v/>
      </c>
      <c r="B1586" s="80" t="str">
        <f t="shared" si="198"/>
        <v/>
      </c>
      <c r="C1586" s="80" t="str">
        <f t="shared" si="199"/>
        <v/>
      </c>
      <c r="D1586" s="80" t="str">
        <f t="shared" si="200"/>
        <v/>
      </c>
      <c r="E1586" s="80" t="str">
        <f t="shared" si="201"/>
        <v/>
      </c>
      <c r="F1586" s="80" t="str">
        <f t="shared" si="204"/>
        <v/>
      </c>
      <c r="G1586" s="80" t="str">
        <f t="shared" si="204"/>
        <v/>
      </c>
      <c r="H1586" s="80" t="str">
        <f t="shared" si="204"/>
        <v/>
      </c>
      <c r="I1586" s="413"/>
      <c r="J1586" s="414"/>
      <c r="K1586" s="415"/>
      <c r="L1586" s="415"/>
      <c r="M1586" s="415"/>
      <c r="N1586" s="415"/>
      <c r="O1586" s="415"/>
      <c r="P1586" s="415"/>
    </row>
    <row r="1587" spans="1:16">
      <c r="A1587" s="80" t="str">
        <f t="shared" si="197"/>
        <v/>
      </c>
      <c r="B1587" s="80" t="str">
        <f t="shared" si="198"/>
        <v/>
      </c>
      <c r="C1587" s="80" t="str">
        <f t="shared" si="199"/>
        <v/>
      </c>
      <c r="D1587" s="80" t="str">
        <f t="shared" si="200"/>
        <v/>
      </c>
      <c r="E1587" s="80" t="str">
        <f t="shared" si="201"/>
        <v/>
      </c>
      <c r="F1587" s="80" t="str">
        <f t="shared" si="204"/>
        <v/>
      </c>
      <c r="G1587" s="80" t="str">
        <f t="shared" si="204"/>
        <v/>
      </c>
      <c r="H1587" s="80" t="str">
        <f t="shared" si="204"/>
        <v/>
      </c>
      <c r="I1587" s="413"/>
      <c r="J1587" s="414"/>
      <c r="K1587" s="415"/>
      <c r="L1587" s="415"/>
      <c r="M1587" s="415"/>
      <c r="N1587" s="415"/>
      <c r="O1587" s="415"/>
      <c r="P1587" s="415"/>
    </row>
    <row r="1588" spans="1:16">
      <c r="A1588" s="80" t="str">
        <f t="shared" si="197"/>
        <v/>
      </c>
      <c r="B1588" s="80" t="str">
        <f t="shared" si="198"/>
        <v/>
      </c>
      <c r="C1588" s="80" t="str">
        <f t="shared" si="199"/>
        <v/>
      </c>
      <c r="D1588" s="80" t="str">
        <f t="shared" si="200"/>
        <v/>
      </c>
      <c r="E1588" s="80" t="str">
        <f t="shared" si="201"/>
        <v/>
      </c>
      <c r="F1588" s="80" t="str">
        <f t="shared" si="204"/>
        <v/>
      </c>
      <c r="G1588" s="80" t="str">
        <f t="shared" si="204"/>
        <v/>
      </c>
      <c r="H1588" s="80" t="str">
        <f t="shared" si="204"/>
        <v/>
      </c>
      <c r="I1588" s="413"/>
      <c r="J1588" s="414"/>
      <c r="K1588" s="415"/>
      <c r="L1588" s="415"/>
      <c r="M1588" s="415"/>
      <c r="N1588" s="415"/>
      <c r="O1588" s="415"/>
      <c r="P1588" s="415"/>
    </row>
    <row r="1589" spans="1:16">
      <c r="A1589" s="80" t="str">
        <f t="shared" si="197"/>
        <v/>
      </c>
      <c r="B1589" s="80" t="str">
        <f t="shared" si="198"/>
        <v/>
      </c>
      <c r="C1589" s="80" t="str">
        <f t="shared" si="199"/>
        <v/>
      </c>
      <c r="D1589" s="80" t="str">
        <f t="shared" si="200"/>
        <v/>
      </c>
      <c r="E1589" s="80" t="str">
        <f t="shared" si="201"/>
        <v/>
      </c>
      <c r="F1589" s="80" t="str">
        <f t="shared" si="204"/>
        <v/>
      </c>
      <c r="G1589" s="80" t="str">
        <f t="shared" si="204"/>
        <v/>
      </c>
      <c r="H1589" s="80" t="str">
        <f t="shared" si="204"/>
        <v/>
      </c>
      <c r="I1589" s="413"/>
      <c r="J1589" s="414"/>
      <c r="K1589" s="415"/>
      <c r="L1589" s="415"/>
      <c r="M1589" s="415"/>
      <c r="N1589" s="415"/>
      <c r="O1589" s="415"/>
      <c r="P1589" s="415"/>
    </row>
    <row r="1590" spans="1:16">
      <c r="A1590" s="80" t="str">
        <f t="shared" si="197"/>
        <v/>
      </c>
      <c r="B1590" s="80" t="str">
        <f t="shared" si="198"/>
        <v/>
      </c>
      <c r="C1590" s="80" t="str">
        <f t="shared" si="199"/>
        <v/>
      </c>
      <c r="D1590" s="80" t="str">
        <f t="shared" si="200"/>
        <v/>
      </c>
      <c r="E1590" s="80" t="str">
        <f t="shared" si="201"/>
        <v/>
      </c>
      <c r="F1590" s="80" t="str">
        <f t="shared" si="204"/>
        <v/>
      </c>
      <c r="G1590" s="80" t="str">
        <f t="shared" si="204"/>
        <v/>
      </c>
      <c r="H1590" s="80" t="str">
        <f t="shared" si="204"/>
        <v/>
      </c>
      <c r="I1590" s="413"/>
      <c r="J1590" s="414"/>
      <c r="K1590" s="415"/>
      <c r="L1590" s="415"/>
      <c r="M1590" s="415"/>
      <c r="N1590" s="415"/>
      <c r="O1590" s="415"/>
      <c r="P1590" s="415"/>
    </row>
    <row r="1591" spans="1:16">
      <c r="A1591" s="80" t="str">
        <f t="shared" si="197"/>
        <v/>
      </c>
      <c r="B1591" s="80" t="str">
        <f t="shared" si="198"/>
        <v/>
      </c>
      <c r="C1591" s="80" t="str">
        <f t="shared" si="199"/>
        <v/>
      </c>
      <c r="D1591" s="80" t="str">
        <f t="shared" si="200"/>
        <v/>
      </c>
      <c r="E1591" s="80" t="str">
        <f t="shared" si="201"/>
        <v/>
      </c>
      <c r="F1591" s="80" t="str">
        <f t="shared" si="204"/>
        <v/>
      </c>
      <c r="G1591" s="80" t="str">
        <f t="shared" si="204"/>
        <v/>
      </c>
      <c r="H1591" s="80" t="str">
        <f t="shared" si="204"/>
        <v/>
      </c>
      <c r="I1591" s="413"/>
      <c r="J1591" s="414"/>
      <c r="K1591" s="415"/>
      <c r="L1591" s="415"/>
      <c r="M1591" s="415"/>
      <c r="N1591" s="415"/>
      <c r="O1591" s="415"/>
      <c r="P1591" s="415"/>
    </row>
    <row r="1592" spans="1:16">
      <c r="A1592" s="80" t="str">
        <f t="shared" si="197"/>
        <v/>
      </c>
      <c r="B1592" s="80" t="str">
        <f t="shared" si="198"/>
        <v/>
      </c>
      <c r="C1592" s="80" t="str">
        <f t="shared" si="199"/>
        <v/>
      </c>
      <c r="D1592" s="80" t="str">
        <f t="shared" si="200"/>
        <v/>
      </c>
      <c r="E1592" s="80" t="str">
        <f t="shared" si="201"/>
        <v/>
      </c>
      <c r="F1592" s="80" t="str">
        <f t="shared" si="204"/>
        <v/>
      </c>
      <c r="G1592" s="80" t="str">
        <f t="shared" si="204"/>
        <v/>
      </c>
      <c r="H1592" s="80" t="str">
        <f t="shared" si="204"/>
        <v/>
      </c>
      <c r="I1592" s="413"/>
      <c r="J1592" s="414"/>
      <c r="K1592" s="415"/>
      <c r="L1592" s="415"/>
      <c r="M1592" s="415"/>
      <c r="N1592" s="415"/>
      <c r="O1592" s="415"/>
      <c r="P1592" s="415"/>
    </row>
    <row r="1593" spans="1:16">
      <c r="A1593" s="80" t="str">
        <f t="shared" si="197"/>
        <v/>
      </c>
      <c r="B1593" s="80" t="str">
        <f t="shared" si="198"/>
        <v/>
      </c>
      <c r="C1593" s="80" t="str">
        <f t="shared" si="199"/>
        <v/>
      </c>
      <c r="D1593" s="80" t="str">
        <f t="shared" si="200"/>
        <v/>
      </c>
      <c r="E1593" s="80" t="str">
        <f t="shared" si="201"/>
        <v/>
      </c>
      <c r="F1593" s="80" t="str">
        <f t="shared" si="204"/>
        <v/>
      </c>
      <c r="G1593" s="80" t="str">
        <f t="shared" si="204"/>
        <v/>
      </c>
      <c r="H1593" s="80" t="str">
        <f t="shared" si="204"/>
        <v/>
      </c>
      <c r="I1593" s="413"/>
      <c r="J1593" s="414"/>
      <c r="K1593" s="415"/>
      <c r="L1593" s="415"/>
      <c r="M1593" s="415"/>
      <c r="N1593" s="415"/>
      <c r="O1593" s="415"/>
      <c r="P1593" s="415"/>
    </row>
    <row r="1594" spans="1:16">
      <c r="A1594" s="80" t="str">
        <f t="shared" si="197"/>
        <v/>
      </c>
      <c r="B1594" s="80" t="str">
        <f t="shared" si="198"/>
        <v/>
      </c>
      <c r="C1594" s="80" t="str">
        <f t="shared" si="199"/>
        <v/>
      </c>
      <c r="D1594" s="80" t="str">
        <f t="shared" si="200"/>
        <v/>
      </c>
      <c r="E1594" s="80" t="str">
        <f t="shared" si="201"/>
        <v/>
      </c>
      <c r="F1594" s="80" t="str">
        <f t="shared" si="204"/>
        <v/>
      </c>
      <c r="G1594" s="80" t="str">
        <f t="shared" si="204"/>
        <v/>
      </c>
      <c r="H1594" s="80" t="str">
        <f t="shared" si="204"/>
        <v/>
      </c>
      <c r="I1594" s="413"/>
      <c r="J1594" s="414"/>
      <c r="K1594" s="415"/>
      <c r="L1594" s="415"/>
      <c r="M1594" s="415"/>
      <c r="N1594" s="415"/>
      <c r="O1594" s="415"/>
      <c r="P1594" s="415"/>
    </row>
    <row r="1595" spans="1:16">
      <c r="A1595" s="80" t="str">
        <f t="shared" si="197"/>
        <v/>
      </c>
      <c r="B1595" s="80" t="str">
        <f t="shared" si="198"/>
        <v/>
      </c>
      <c r="C1595" s="80" t="str">
        <f t="shared" si="199"/>
        <v/>
      </c>
      <c r="D1595" s="80" t="str">
        <f t="shared" si="200"/>
        <v/>
      </c>
      <c r="E1595" s="80" t="str">
        <f t="shared" si="201"/>
        <v/>
      </c>
      <c r="F1595" s="80" t="str">
        <f t="shared" si="204"/>
        <v/>
      </c>
      <c r="G1595" s="80" t="str">
        <f t="shared" si="204"/>
        <v/>
      </c>
      <c r="H1595" s="80" t="str">
        <f t="shared" si="204"/>
        <v/>
      </c>
      <c r="I1595" s="413"/>
      <c r="J1595" s="414"/>
      <c r="K1595" s="415"/>
      <c r="L1595" s="415"/>
      <c r="M1595" s="415"/>
      <c r="N1595" s="415"/>
      <c r="O1595" s="415"/>
      <c r="P1595" s="415"/>
    </row>
    <row r="1596" spans="1:16">
      <c r="A1596" s="80" t="str">
        <f t="shared" si="197"/>
        <v/>
      </c>
      <c r="B1596" s="80" t="str">
        <f t="shared" si="198"/>
        <v/>
      </c>
      <c r="C1596" s="80" t="str">
        <f t="shared" si="199"/>
        <v/>
      </c>
      <c r="D1596" s="80" t="str">
        <f t="shared" si="200"/>
        <v/>
      </c>
      <c r="E1596" s="80" t="str">
        <f t="shared" si="201"/>
        <v/>
      </c>
      <c r="F1596" s="80" t="str">
        <f t="shared" si="204"/>
        <v/>
      </c>
      <c r="G1596" s="80" t="str">
        <f t="shared" si="204"/>
        <v/>
      </c>
      <c r="H1596" s="80" t="str">
        <f t="shared" si="204"/>
        <v/>
      </c>
      <c r="I1596" s="413"/>
      <c r="J1596" s="414"/>
      <c r="K1596" s="415"/>
      <c r="L1596" s="415"/>
      <c r="M1596" s="415"/>
      <c r="N1596" s="415"/>
      <c r="O1596" s="415"/>
      <c r="P1596" s="415"/>
    </row>
    <row r="1597" spans="1:16">
      <c r="A1597" s="80" t="str">
        <f t="shared" si="197"/>
        <v/>
      </c>
      <c r="B1597" s="80" t="str">
        <f t="shared" si="198"/>
        <v/>
      </c>
      <c r="C1597" s="80" t="str">
        <f t="shared" si="199"/>
        <v/>
      </c>
      <c r="D1597" s="80" t="str">
        <f t="shared" si="200"/>
        <v/>
      </c>
      <c r="E1597" s="80" t="str">
        <f t="shared" si="201"/>
        <v/>
      </c>
      <c r="F1597" s="80" t="str">
        <f t="shared" si="204"/>
        <v/>
      </c>
      <c r="G1597" s="80" t="str">
        <f t="shared" si="204"/>
        <v/>
      </c>
      <c r="H1597" s="80" t="str">
        <f t="shared" si="204"/>
        <v/>
      </c>
      <c r="I1597" s="413"/>
      <c r="J1597" s="414"/>
      <c r="K1597" s="415"/>
      <c r="L1597" s="415"/>
      <c r="M1597" s="415"/>
      <c r="N1597" s="415"/>
      <c r="O1597" s="415"/>
      <c r="P1597" s="415"/>
    </row>
    <row r="1598" spans="1:16">
      <c r="A1598" s="80" t="str">
        <f t="shared" si="197"/>
        <v/>
      </c>
      <c r="B1598" s="80" t="str">
        <f t="shared" si="198"/>
        <v/>
      </c>
      <c r="C1598" s="80" t="str">
        <f t="shared" si="199"/>
        <v/>
      </c>
      <c r="D1598" s="80" t="str">
        <f t="shared" si="200"/>
        <v/>
      </c>
      <c r="E1598" s="80" t="str">
        <f t="shared" si="201"/>
        <v/>
      </c>
      <c r="F1598" s="80" t="str">
        <f t="shared" si="204"/>
        <v/>
      </c>
      <c r="G1598" s="80" t="str">
        <f t="shared" si="204"/>
        <v/>
      </c>
      <c r="H1598" s="80" t="str">
        <f t="shared" si="204"/>
        <v/>
      </c>
      <c r="I1598" s="413"/>
      <c r="J1598" s="414"/>
      <c r="K1598" s="415"/>
      <c r="L1598" s="415"/>
      <c r="M1598" s="415"/>
      <c r="N1598" s="415"/>
      <c r="O1598" s="415"/>
      <c r="P1598" s="415"/>
    </row>
    <row r="1599" spans="1:16">
      <c r="A1599" s="80" t="str">
        <f t="shared" si="197"/>
        <v/>
      </c>
      <c r="B1599" s="80" t="str">
        <f t="shared" si="198"/>
        <v/>
      </c>
      <c r="C1599" s="80" t="str">
        <f t="shared" si="199"/>
        <v/>
      </c>
      <c r="D1599" s="80" t="str">
        <f t="shared" si="200"/>
        <v/>
      </c>
      <c r="E1599" s="80" t="str">
        <f t="shared" si="201"/>
        <v/>
      </c>
      <c r="F1599" s="80" t="str">
        <f t="shared" si="204"/>
        <v/>
      </c>
      <c r="G1599" s="80" t="str">
        <f t="shared" si="204"/>
        <v/>
      </c>
      <c r="H1599" s="80" t="str">
        <f t="shared" si="204"/>
        <v/>
      </c>
      <c r="I1599" s="413"/>
      <c r="J1599" s="414"/>
      <c r="K1599" s="415"/>
      <c r="L1599" s="415"/>
      <c r="M1599" s="415"/>
      <c r="N1599" s="415"/>
      <c r="O1599" s="415"/>
      <c r="P1599" s="415"/>
    </row>
    <row r="1600" spans="1:16">
      <c r="A1600" s="80" t="str">
        <f t="shared" si="197"/>
        <v/>
      </c>
      <c r="B1600" s="80" t="str">
        <f t="shared" si="198"/>
        <v/>
      </c>
      <c r="C1600" s="80" t="str">
        <f t="shared" si="199"/>
        <v/>
      </c>
      <c r="D1600" s="80" t="str">
        <f t="shared" si="200"/>
        <v/>
      </c>
      <c r="E1600" s="80" t="str">
        <f t="shared" si="201"/>
        <v/>
      </c>
      <c r="F1600" s="80" t="str">
        <f t="shared" si="204"/>
        <v/>
      </c>
      <c r="G1600" s="80" t="str">
        <f t="shared" si="204"/>
        <v/>
      </c>
      <c r="H1600" s="80" t="str">
        <f t="shared" si="204"/>
        <v/>
      </c>
      <c r="I1600" s="413"/>
      <c r="J1600" s="414"/>
      <c r="K1600" s="415"/>
      <c r="L1600" s="415"/>
      <c r="M1600" s="415"/>
      <c r="N1600" s="415"/>
      <c r="O1600" s="415"/>
      <c r="P1600" s="415"/>
    </row>
    <row r="1601" spans="1:16">
      <c r="A1601" s="80" t="str">
        <f t="shared" si="197"/>
        <v/>
      </c>
      <c r="B1601" s="80" t="str">
        <f t="shared" si="198"/>
        <v/>
      </c>
      <c r="C1601" s="80" t="str">
        <f t="shared" si="199"/>
        <v/>
      </c>
      <c r="D1601" s="80" t="str">
        <f t="shared" si="200"/>
        <v/>
      </c>
      <c r="E1601" s="80" t="str">
        <f t="shared" si="201"/>
        <v/>
      </c>
      <c r="F1601" s="80" t="str">
        <f t="shared" si="204"/>
        <v/>
      </c>
      <c r="G1601" s="80" t="str">
        <f t="shared" si="204"/>
        <v/>
      </c>
      <c r="H1601" s="80" t="str">
        <f t="shared" si="204"/>
        <v/>
      </c>
      <c r="I1601" s="413"/>
      <c r="J1601" s="414"/>
      <c r="K1601" s="415"/>
      <c r="L1601" s="415"/>
      <c r="M1601" s="415"/>
      <c r="N1601" s="415"/>
      <c r="O1601" s="415"/>
      <c r="P1601" s="415"/>
    </row>
    <row r="1602" spans="1:16">
      <c r="A1602" s="80" t="str">
        <f t="shared" si="197"/>
        <v/>
      </c>
      <c r="B1602" s="80" t="str">
        <f t="shared" si="198"/>
        <v/>
      </c>
      <c r="C1602" s="80" t="str">
        <f t="shared" si="199"/>
        <v/>
      </c>
      <c r="D1602" s="80" t="str">
        <f t="shared" si="200"/>
        <v/>
      </c>
      <c r="E1602" s="80" t="str">
        <f t="shared" si="201"/>
        <v/>
      </c>
      <c r="F1602" s="80" t="str">
        <f t="shared" si="204"/>
        <v/>
      </c>
      <c r="G1602" s="80" t="str">
        <f t="shared" si="204"/>
        <v/>
      </c>
      <c r="H1602" s="80" t="str">
        <f t="shared" si="204"/>
        <v/>
      </c>
      <c r="I1602" s="413"/>
      <c r="J1602" s="414"/>
      <c r="K1602" s="415"/>
      <c r="L1602" s="415"/>
      <c r="M1602" s="415"/>
      <c r="N1602" s="415"/>
      <c r="O1602" s="415"/>
      <c r="P1602" s="415"/>
    </row>
    <row r="1603" spans="1:16">
      <c r="A1603" s="80" t="str">
        <f t="shared" si="197"/>
        <v/>
      </c>
      <c r="B1603" s="80" t="str">
        <f t="shared" si="198"/>
        <v/>
      </c>
      <c r="C1603" s="80" t="str">
        <f t="shared" si="199"/>
        <v/>
      </c>
      <c r="D1603" s="80" t="str">
        <f t="shared" si="200"/>
        <v/>
      </c>
      <c r="E1603" s="80" t="str">
        <f t="shared" si="201"/>
        <v/>
      </c>
      <c r="F1603" s="80" t="str">
        <f t="shared" si="204"/>
        <v/>
      </c>
      <c r="G1603" s="80" t="str">
        <f t="shared" si="204"/>
        <v/>
      </c>
      <c r="H1603" s="80" t="str">
        <f t="shared" si="204"/>
        <v/>
      </c>
      <c r="I1603" s="413"/>
      <c r="J1603" s="414"/>
      <c r="K1603" s="415"/>
      <c r="L1603" s="415"/>
      <c r="M1603" s="415"/>
      <c r="N1603" s="415"/>
      <c r="O1603" s="415"/>
      <c r="P1603" s="415"/>
    </row>
    <row r="1604" spans="1:16">
      <c r="A1604" s="80" t="str">
        <f t="shared" si="197"/>
        <v/>
      </c>
      <c r="B1604" s="80" t="str">
        <f t="shared" si="198"/>
        <v/>
      </c>
      <c r="C1604" s="80" t="str">
        <f t="shared" si="199"/>
        <v/>
      </c>
      <c r="D1604" s="80" t="str">
        <f t="shared" si="200"/>
        <v/>
      </c>
      <c r="E1604" s="80" t="str">
        <f t="shared" si="201"/>
        <v/>
      </c>
      <c r="F1604" s="80" t="str">
        <f t="shared" si="204"/>
        <v/>
      </c>
      <c r="G1604" s="80" t="str">
        <f t="shared" si="204"/>
        <v/>
      </c>
      <c r="H1604" s="80" t="str">
        <f t="shared" si="204"/>
        <v/>
      </c>
      <c r="I1604" s="413"/>
      <c r="J1604" s="414"/>
      <c r="K1604" s="415"/>
      <c r="L1604" s="415"/>
      <c r="M1604" s="415"/>
      <c r="N1604" s="415"/>
      <c r="O1604" s="415"/>
      <c r="P1604" s="415"/>
    </row>
    <row r="1605" spans="1:16">
      <c r="A1605" s="80" t="str">
        <f t="shared" ref="A1605:A1668" si="205">IF(Cptes1="","",LEFT(Cptes1,2))</f>
        <v/>
      </c>
      <c r="B1605" s="80" t="str">
        <f t="shared" ref="B1605:B1668" si="206">IF(Cptes1="","",LEFT(Cptes1,3))</f>
        <v/>
      </c>
      <c r="C1605" s="80" t="str">
        <f t="shared" ref="C1605:C1668" si="207">IF(Cptes1="","",LEFT(Cptes1,4))</f>
        <v/>
      </c>
      <c r="D1605" s="80" t="str">
        <f t="shared" ref="D1605:D1668" si="208">IF(Cptes1="","",LEFT(Cptes1,5))</f>
        <v/>
      </c>
      <c r="E1605" s="80" t="str">
        <f t="shared" ref="E1605:E1668" si="209">IF(Cptes1="","",LEFT(Cptes1,6))</f>
        <v/>
      </c>
      <c r="F1605" s="80" t="str">
        <f t="shared" ref="F1605:H1624" si="210">IF(Cptes1="","",LEFT(Cptes1,7))</f>
        <v/>
      </c>
      <c r="G1605" s="80" t="str">
        <f t="shared" si="210"/>
        <v/>
      </c>
      <c r="H1605" s="80" t="str">
        <f t="shared" si="210"/>
        <v/>
      </c>
      <c r="I1605" s="413"/>
      <c r="J1605" s="414"/>
      <c r="K1605" s="415"/>
      <c r="L1605" s="415"/>
      <c r="M1605" s="415"/>
      <c r="N1605" s="415"/>
      <c r="O1605" s="415"/>
      <c r="P1605" s="415"/>
    </row>
    <row r="1606" spans="1:16">
      <c r="A1606" s="80" t="str">
        <f t="shared" si="205"/>
        <v/>
      </c>
      <c r="B1606" s="80" t="str">
        <f t="shared" si="206"/>
        <v/>
      </c>
      <c r="C1606" s="80" t="str">
        <f t="shared" si="207"/>
        <v/>
      </c>
      <c r="D1606" s="80" t="str">
        <f t="shared" si="208"/>
        <v/>
      </c>
      <c r="E1606" s="80" t="str">
        <f t="shared" si="209"/>
        <v/>
      </c>
      <c r="F1606" s="80" t="str">
        <f t="shared" si="210"/>
        <v/>
      </c>
      <c r="G1606" s="80" t="str">
        <f t="shared" si="210"/>
        <v/>
      </c>
      <c r="H1606" s="80" t="str">
        <f t="shared" si="210"/>
        <v/>
      </c>
      <c r="I1606" s="413"/>
      <c r="J1606" s="414"/>
      <c r="K1606" s="415"/>
      <c r="L1606" s="415"/>
      <c r="M1606" s="415"/>
      <c r="N1606" s="415"/>
      <c r="O1606" s="415"/>
      <c r="P1606" s="415"/>
    </row>
    <row r="1607" spans="1:16">
      <c r="A1607" s="80" t="str">
        <f t="shared" si="205"/>
        <v/>
      </c>
      <c r="B1607" s="80" t="str">
        <f t="shared" si="206"/>
        <v/>
      </c>
      <c r="C1607" s="80" t="str">
        <f t="shared" si="207"/>
        <v/>
      </c>
      <c r="D1607" s="80" t="str">
        <f t="shared" si="208"/>
        <v/>
      </c>
      <c r="E1607" s="80" t="str">
        <f t="shared" si="209"/>
        <v/>
      </c>
      <c r="F1607" s="80" t="str">
        <f t="shared" si="210"/>
        <v/>
      </c>
      <c r="G1607" s="80" t="str">
        <f t="shared" si="210"/>
        <v/>
      </c>
      <c r="H1607" s="80" t="str">
        <f t="shared" si="210"/>
        <v/>
      </c>
      <c r="I1607" s="413"/>
      <c r="J1607" s="414"/>
      <c r="K1607" s="415"/>
      <c r="L1607" s="415"/>
      <c r="M1607" s="415"/>
      <c r="N1607" s="415"/>
      <c r="O1607" s="415"/>
      <c r="P1607" s="415"/>
    </row>
    <row r="1608" spans="1:16">
      <c r="A1608" s="80" t="str">
        <f t="shared" si="205"/>
        <v/>
      </c>
      <c r="B1608" s="80" t="str">
        <f t="shared" si="206"/>
        <v/>
      </c>
      <c r="C1608" s="80" t="str">
        <f t="shared" si="207"/>
        <v/>
      </c>
      <c r="D1608" s="80" t="str">
        <f t="shared" si="208"/>
        <v/>
      </c>
      <c r="E1608" s="80" t="str">
        <f t="shared" si="209"/>
        <v/>
      </c>
      <c r="F1608" s="80" t="str">
        <f t="shared" si="210"/>
        <v/>
      </c>
      <c r="G1608" s="80" t="str">
        <f t="shared" si="210"/>
        <v/>
      </c>
      <c r="H1608" s="80" t="str">
        <f t="shared" si="210"/>
        <v/>
      </c>
      <c r="I1608" s="413"/>
      <c r="J1608" s="414"/>
      <c r="K1608" s="415"/>
      <c r="L1608" s="415"/>
      <c r="M1608" s="415"/>
      <c r="N1608" s="415"/>
      <c r="O1608" s="415"/>
      <c r="P1608" s="415"/>
    </row>
    <row r="1609" spans="1:16">
      <c r="A1609" s="80" t="str">
        <f t="shared" si="205"/>
        <v/>
      </c>
      <c r="B1609" s="80" t="str">
        <f t="shared" si="206"/>
        <v/>
      </c>
      <c r="C1609" s="80" t="str">
        <f t="shared" si="207"/>
        <v/>
      </c>
      <c r="D1609" s="80" t="str">
        <f t="shared" si="208"/>
        <v/>
      </c>
      <c r="E1609" s="80" t="str">
        <f t="shared" si="209"/>
        <v/>
      </c>
      <c r="F1609" s="80" t="str">
        <f t="shared" si="210"/>
        <v/>
      </c>
      <c r="G1609" s="80" t="str">
        <f t="shared" si="210"/>
        <v/>
      </c>
      <c r="H1609" s="80" t="str">
        <f t="shared" si="210"/>
        <v/>
      </c>
      <c r="I1609" s="413"/>
      <c r="J1609" s="414"/>
      <c r="K1609" s="415"/>
      <c r="L1609" s="415"/>
      <c r="M1609" s="415"/>
      <c r="N1609" s="415"/>
      <c r="O1609" s="415"/>
      <c r="P1609" s="415"/>
    </row>
    <row r="1610" spans="1:16">
      <c r="A1610" s="80" t="str">
        <f t="shared" si="205"/>
        <v/>
      </c>
      <c r="B1610" s="80" t="str">
        <f t="shared" si="206"/>
        <v/>
      </c>
      <c r="C1610" s="80" t="str">
        <f t="shared" si="207"/>
        <v/>
      </c>
      <c r="D1610" s="80" t="str">
        <f t="shared" si="208"/>
        <v/>
      </c>
      <c r="E1610" s="80" t="str">
        <f t="shared" si="209"/>
        <v/>
      </c>
      <c r="F1610" s="80" t="str">
        <f t="shared" si="210"/>
        <v/>
      </c>
      <c r="G1610" s="80" t="str">
        <f t="shared" si="210"/>
        <v/>
      </c>
      <c r="H1610" s="80" t="str">
        <f t="shared" si="210"/>
        <v/>
      </c>
      <c r="I1610" s="413"/>
      <c r="J1610" s="414"/>
      <c r="K1610" s="415"/>
      <c r="L1610" s="415"/>
      <c r="M1610" s="415"/>
      <c r="N1610" s="415"/>
      <c r="O1610" s="415"/>
      <c r="P1610" s="415"/>
    </row>
    <row r="1611" spans="1:16">
      <c r="A1611" s="80" t="str">
        <f t="shared" si="205"/>
        <v/>
      </c>
      <c r="B1611" s="80" t="str">
        <f t="shared" si="206"/>
        <v/>
      </c>
      <c r="C1611" s="80" t="str">
        <f t="shared" si="207"/>
        <v/>
      </c>
      <c r="D1611" s="80" t="str">
        <f t="shared" si="208"/>
        <v/>
      </c>
      <c r="E1611" s="80" t="str">
        <f t="shared" si="209"/>
        <v/>
      </c>
      <c r="F1611" s="80" t="str">
        <f t="shared" si="210"/>
        <v/>
      </c>
      <c r="G1611" s="80" t="str">
        <f t="shared" si="210"/>
        <v/>
      </c>
      <c r="H1611" s="80" t="str">
        <f t="shared" si="210"/>
        <v/>
      </c>
      <c r="I1611" s="413"/>
      <c r="J1611" s="414"/>
      <c r="K1611" s="415"/>
      <c r="L1611" s="415"/>
      <c r="M1611" s="415"/>
      <c r="N1611" s="415"/>
      <c r="O1611" s="415"/>
      <c r="P1611" s="415"/>
    </row>
    <row r="1612" spans="1:16">
      <c r="A1612" s="80" t="str">
        <f t="shared" si="205"/>
        <v/>
      </c>
      <c r="B1612" s="80" t="str">
        <f t="shared" si="206"/>
        <v/>
      </c>
      <c r="C1612" s="80" t="str">
        <f t="shared" si="207"/>
        <v/>
      </c>
      <c r="D1612" s="80" t="str">
        <f t="shared" si="208"/>
        <v/>
      </c>
      <c r="E1612" s="80" t="str">
        <f t="shared" si="209"/>
        <v/>
      </c>
      <c r="F1612" s="80" t="str">
        <f t="shared" si="210"/>
        <v/>
      </c>
      <c r="G1612" s="80" t="str">
        <f t="shared" si="210"/>
        <v/>
      </c>
      <c r="H1612" s="80" t="str">
        <f t="shared" si="210"/>
        <v/>
      </c>
      <c r="I1612" s="413"/>
      <c r="J1612" s="414"/>
      <c r="K1612" s="415"/>
      <c r="L1612" s="415"/>
      <c r="M1612" s="415"/>
      <c r="N1612" s="415"/>
      <c r="O1612" s="415"/>
      <c r="P1612" s="415"/>
    </row>
    <row r="1613" spans="1:16">
      <c r="A1613" s="80" t="str">
        <f t="shared" si="205"/>
        <v/>
      </c>
      <c r="B1613" s="80" t="str">
        <f t="shared" si="206"/>
        <v/>
      </c>
      <c r="C1613" s="80" t="str">
        <f t="shared" si="207"/>
        <v/>
      </c>
      <c r="D1613" s="80" t="str">
        <f t="shared" si="208"/>
        <v/>
      </c>
      <c r="E1613" s="80" t="str">
        <f t="shared" si="209"/>
        <v/>
      </c>
      <c r="F1613" s="80" t="str">
        <f t="shared" si="210"/>
        <v/>
      </c>
      <c r="G1613" s="80" t="str">
        <f t="shared" si="210"/>
        <v/>
      </c>
      <c r="H1613" s="80" t="str">
        <f t="shared" si="210"/>
        <v/>
      </c>
      <c r="I1613" s="413"/>
      <c r="J1613" s="414"/>
      <c r="K1613" s="415"/>
      <c r="L1613" s="415"/>
      <c r="M1613" s="415"/>
      <c r="N1613" s="415"/>
      <c r="O1613" s="415"/>
      <c r="P1613" s="415"/>
    </row>
    <row r="1614" spans="1:16">
      <c r="A1614" s="80" t="str">
        <f t="shared" si="205"/>
        <v/>
      </c>
      <c r="B1614" s="80" t="str">
        <f t="shared" si="206"/>
        <v/>
      </c>
      <c r="C1614" s="80" t="str">
        <f t="shared" si="207"/>
        <v/>
      </c>
      <c r="D1614" s="80" t="str">
        <f t="shared" si="208"/>
        <v/>
      </c>
      <c r="E1614" s="80" t="str">
        <f t="shared" si="209"/>
        <v/>
      </c>
      <c r="F1614" s="80" t="str">
        <f t="shared" si="210"/>
        <v/>
      </c>
      <c r="G1614" s="80" t="str">
        <f t="shared" si="210"/>
        <v/>
      </c>
      <c r="H1614" s="80" t="str">
        <f t="shared" si="210"/>
        <v/>
      </c>
      <c r="I1614" s="413"/>
      <c r="J1614" s="414"/>
      <c r="K1614" s="415"/>
      <c r="L1614" s="415"/>
      <c r="M1614" s="415"/>
      <c r="N1614" s="415"/>
      <c r="O1614" s="415"/>
      <c r="P1614" s="415"/>
    </row>
    <row r="1615" spans="1:16">
      <c r="A1615" s="80" t="str">
        <f t="shared" si="205"/>
        <v/>
      </c>
      <c r="B1615" s="80" t="str">
        <f t="shared" si="206"/>
        <v/>
      </c>
      <c r="C1615" s="80" t="str">
        <f t="shared" si="207"/>
        <v/>
      </c>
      <c r="D1615" s="80" t="str">
        <f t="shared" si="208"/>
        <v/>
      </c>
      <c r="E1615" s="80" t="str">
        <f t="shared" si="209"/>
        <v/>
      </c>
      <c r="F1615" s="80" t="str">
        <f t="shared" si="210"/>
        <v/>
      </c>
      <c r="G1615" s="80" t="str">
        <f t="shared" si="210"/>
        <v/>
      </c>
      <c r="H1615" s="80" t="str">
        <f t="shared" si="210"/>
        <v/>
      </c>
      <c r="I1615" s="413"/>
      <c r="J1615" s="414"/>
      <c r="K1615" s="415"/>
      <c r="L1615" s="415"/>
      <c r="M1615" s="415"/>
      <c r="N1615" s="415"/>
      <c r="O1615" s="415"/>
      <c r="P1615" s="415"/>
    </row>
    <row r="1616" spans="1:16">
      <c r="A1616" s="80" t="str">
        <f t="shared" si="205"/>
        <v/>
      </c>
      <c r="B1616" s="80" t="str">
        <f t="shared" si="206"/>
        <v/>
      </c>
      <c r="C1616" s="80" t="str">
        <f t="shared" si="207"/>
        <v/>
      </c>
      <c r="D1616" s="80" t="str">
        <f t="shared" si="208"/>
        <v/>
      </c>
      <c r="E1616" s="80" t="str">
        <f t="shared" si="209"/>
        <v/>
      </c>
      <c r="F1616" s="80" t="str">
        <f t="shared" si="210"/>
        <v/>
      </c>
      <c r="G1616" s="80" t="str">
        <f t="shared" si="210"/>
        <v/>
      </c>
      <c r="H1616" s="80" t="str">
        <f t="shared" si="210"/>
        <v/>
      </c>
      <c r="I1616" s="413"/>
      <c r="J1616" s="414"/>
      <c r="K1616" s="415"/>
      <c r="L1616" s="415"/>
      <c r="M1616" s="415"/>
      <c r="N1616" s="415"/>
      <c r="O1616" s="415"/>
      <c r="P1616" s="415"/>
    </row>
    <row r="1617" spans="1:16">
      <c r="A1617" s="80" t="str">
        <f t="shared" si="205"/>
        <v/>
      </c>
      <c r="B1617" s="80" t="str">
        <f t="shared" si="206"/>
        <v/>
      </c>
      <c r="C1617" s="80" t="str">
        <f t="shared" si="207"/>
        <v/>
      </c>
      <c r="D1617" s="80" t="str">
        <f t="shared" si="208"/>
        <v/>
      </c>
      <c r="E1617" s="80" t="str">
        <f t="shared" si="209"/>
        <v/>
      </c>
      <c r="F1617" s="80" t="str">
        <f t="shared" si="210"/>
        <v/>
      </c>
      <c r="G1617" s="80" t="str">
        <f t="shared" si="210"/>
        <v/>
      </c>
      <c r="H1617" s="80" t="str">
        <f t="shared" si="210"/>
        <v/>
      </c>
      <c r="I1617" s="413"/>
      <c r="J1617" s="414"/>
      <c r="K1617" s="415"/>
      <c r="L1617" s="415"/>
      <c r="M1617" s="415"/>
      <c r="N1617" s="415"/>
      <c r="O1617" s="415"/>
      <c r="P1617" s="415"/>
    </row>
    <row r="1618" spans="1:16">
      <c r="A1618" s="80" t="str">
        <f t="shared" si="205"/>
        <v/>
      </c>
      <c r="B1618" s="80" t="str">
        <f t="shared" si="206"/>
        <v/>
      </c>
      <c r="C1618" s="80" t="str">
        <f t="shared" si="207"/>
        <v/>
      </c>
      <c r="D1618" s="80" t="str">
        <f t="shared" si="208"/>
        <v/>
      </c>
      <c r="E1618" s="80" t="str">
        <f t="shared" si="209"/>
        <v/>
      </c>
      <c r="F1618" s="80" t="str">
        <f t="shared" si="210"/>
        <v/>
      </c>
      <c r="G1618" s="80" t="str">
        <f t="shared" si="210"/>
        <v/>
      </c>
      <c r="H1618" s="80" t="str">
        <f t="shared" si="210"/>
        <v/>
      </c>
      <c r="I1618" s="413"/>
      <c r="J1618" s="414"/>
      <c r="K1618" s="415"/>
      <c r="L1618" s="415"/>
      <c r="M1618" s="415"/>
      <c r="N1618" s="415"/>
      <c r="O1618" s="415"/>
      <c r="P1618" s="415"/>
    </row>
    <row r="1619" spans="1:16">
      <c r="A1619" s="80" t="str">
        <f t="shared" si="205"/>
        <v/>
      </c>
      <c r="B1619" s="80" t="str">
        <f t="shared" si="206"/>
        <v/>
      </c>
      <c r="C1619" s="80" t="str">
        <f t="shared" si="207"/>
        <v/>
      </c>
      <c r="D1619" s="80" t="str">
        <f t="shared" si="208"/>
        <v/>
      </c>
      <c r="E1619" s="80" t="str">
        <f t="shared" si="209"/>
        <v/>
      </c>
      <c r="F1619" s="80" t="str">
        <f t="shared" si="210"/>
        <v/>
      </c>
      <c r="G1619" s="80" t="str">
        <f t="shared" si="210"/>
        <v/>
      </c>
      <c r="H1619" s="80" t="str">
        <f t="shared" si="210"/>
        <v/>
      </c>
      <c r="I1619" s="413"/>
      <c r="J1619" s="414"/>
      <c r="K1619" s="415"/>
      <c r="L1619" s="415"/>
      <c r="M1619" s="415"/>
      <c r="N1619" s="415"/>
      <c r="O1619" s="415"/>
      <c r="P1619" s="415"/>
    </row>
    <row r="1620" spans="1:16">
      <c r="A1620" s="80" t="str">
        <f t="shared" si="205"/>
        <v/>
      </c>
      <c r="B1620" s="80" t="str">
        <f t="shared" si="206"/>
        <v/>
      </c>
      <c r="C1620" s="80" t="str">
        <f t="shared" si="207"/>
        <v/>
      </c>
      <c r="D1620" s="80" t="str">
        <f t="shared" si="208"/>
        <v/>
      </c>
      <c r="E1620" s="80" t="str">
        <f t="shared" si="209"/>
        <v/>
      </c>
      <c r="F1620" s="80" t="str">
        <f t="shared" si="210"/>
        <v/>
      </c>
      <c r="G1620" s="80" t="str">
        <f t="shared" si="210"/>
        <v/>
      </c>
      <c r="H1620" s="80" t="str">
        <f t="shared" si="210"/>
        <v/>
      </c>
      <c r="I1620" s="413"/>
      <c r="J1620" s="414"/>
      <c r="K1620" s="415"/>
      <c r="L1620" s="415"/>
      <c r="M1620" s="415"/>
      <c r="N1620" s="415"/>
      <c r="O1620" s="415"/>
      <c r="P1620" s="415"/>
    </row>
    <row r="1621" spans="1:16">
      <c r="A1621" s="80" t="str">
        <f t="shared" si="205"/>
        <v/>
      </c>
      <c r="B1621" s="80" t="str">
        <f t="shared" si="206"/>
        <v/>
      </c>
      <c r="C1621" s="80" t="str">
        <f t="shared" si="207"/>
        <v/>
      </c>
      <c r="D1621" s="80" t="str">
        <f t="shared" si="208"/>
        <v/>
      </c>
      <c r="E1621" s="80" t="str">
        <f t="shared" si="209"/>
        <v/>
      </c>
      <c r="F1621" s="80" t="str">
        <f t="shared" si="210"/>
        <v/>
      </c>
      <c r="G1621" s="80" t="str">
        <f t="shared" si="210"/>
        <v/>
      </c>
      <c r="H1621" s="80" t="str">
        <f t="shared" si="210"/>
        <v/>
      </c>
      <c r="I1621" s="413"/>
      <c r="J1621" s="414"/>
      <c r="K1621" s="415"/>
      <c r="L1621" s="415"/>
      <c r="M1621" s="415"/>
      <c r="N1621" s="415"/>
      <c r="O1621" s="415"/>
      <c r="P1621" s="415"/>
    </row>
    <row r="1622" spans="1:16">
      <c r="A1622" s="80" t="str">
        <f t="shared" si="205"/>
        <v/>
      </c>
      <c r="B1622" s="80" t="str">
        <f t="shared" si="206"/>
        <v/>
      </c>
      <c r="C1622" s="80" t="str">
        <f t="shared" si="207"/>
        <v/>
      </c>
      <c r="D1622" s="80" t="str">
        <f t="shared" si="208"/>
        <v/>
      </c>
      <c r="E1622" s="80" t="str">
        <f t="shared" si="209"/>
        <v/>
      </c>
      <c r="F1622" s="80" t="str">
        <f t="shared" si="210"/>
        <v/>
      </c>
      <c r="G1622" s="80" t="str">
        <f t="shared" si="210"/>
        <v/>
      </c>
      <c r="H1622" s="80" t="str">
        <f t="shared" si="210"/>
        <v/>
      </c>
      <c r="I1622" s="413"/>
      <c r="J1622" s="414"/>
      <c r="K1622" s="415"/>
      <c r="L1622" s="415"/>
      <c r="M1622" s="415"/>
      <c r="N1622" s="415"/>
      <c r="O1622" s="415"/>
      <c r="P1622" s="415"/>
    </row>
    <row r="1623" spans="1:16">
      <c r="A1623" s="80" t="str">
        <f t="shared" si="205"/>
        <v/>
      </c>
      <c r="B1623" s="80" t="str">
        <f t="shared" si="206"/>
        <v/>
      </c>
      <c r="C1623" s="80" t="str">
        <f t="shared" si="207"/>
        <v/>
      </c>
      <c r="D1623" s="80" t="str">
        <f t="shared" si="208"/>
        <v/>
      </c>
      <c r="E1623" s="80" t="str">
        <f t="shared" si="209"/>
        <v/>
      </c>
      <c r="F1623" s="80" t="str">
        <f t="shared" si="210"/>
        <v/>
      </c>
      <c r="G1623" s="80" t="str">
        <f t="shared" si="210"/>
        <v/>
      </c>
      <c r="H1623" s="80" t="str">
        <f t="shared" si="210"/>
        <v/>
      </c>
      <c r="I1623" s="413"/>
      <c r="J1623" s="414"/>
      <c r="K1623" s="415"/>
      <c r="L1623" s="415"/>
      <c r="M1623" s="415"/>
      <c r="N1623" s="415"/>
      <c r="O1623" s="415"/>
      <c r="P1623" s="415"/>
    </row>
    <row r="1624" spans="1:16">
      <c r="A1624" s="80" t="str">
        <f t="shared" si="205"/>
        <v/>
      </c>
      <c r="B1624" s="80" t="str">
        <f t="shared" si="206"/>
        <v/>
      </c>
      <c r="C1624" s="80" t="str">
        <f t="shared" si="207"/>
        <v/>
      </c>
      <c r="D1624" s="80" t="str">
        <f t="shared" si="208"/>
        <v/>
      </c>
      <c r="E1624" s="80" t="str">
        <f t="shared" si="209"/>
        <v/>
      </c>
      <c r="F1624" s="80" t="str">
        <f t="shared" si="210"/>
        <v/>
      </c>
      <c r="G1624" s="80" t="str">
        <f t="shared" si="210"/>
        <v/>
      </c>
      <c r="H1624" s="80" t="str">
        <f t="shared" si="210"/>
        <v/>
      </c>
      <c r="I1624" s="413"/>
      <c r="J1624" s="414"/>
      <c r="K1624" s="415"/>
      <c r="L1624" s="415"/>
      <c r="M1624" s="415"/>
      <c r="N1624" s="415"/>
      <c r="O1624" s="415"/>
      <c r="P1624" s="415"/>
    </row>
    <row r="1625" spans="1:16">
      <c r="A1625" s="80" t="str">
        <f t="shared" si="205"/>
        <v/>
      </c>
      <c r="B1625" s="80" t="str">
        <f t="shared" si="206"/>
        <v/>
      </c>
      <c r="C1625" s="80" t="str">
        <f t="shared" si="207"/>
        <v/>
      </c>
      <c r="D1625" s="80" t="str">
        <f t="shared" si="208"/>
        <v/>
      </c>
      <c r="E1625" s="80" t="str">
        <f t="shared" si="209"/>
        <v/>
      </c>
      <c r="F1625" s="80" t="str">
        <f t="shared" ref="F1625:H1644" si="211">IF(Cptes1="","",LEFT(Cptes1,7))</f>
        <v/>
      </c>
      <c r="G1625" s="80" t="str">
        <f t="shared" si="211"/>
        <v/>
      </c>
      <c r="H1625" s="80" t="str">
        <f t="shared" si="211"/>
        <v/>
      </c>
      <c r="I1625" s="413"/>
      <c r="J1625" s="414"/>
      <c r="K1625" s="415"/>
      <c r="L1625" s="415"/>
      <c r="M1625" s="415"/>
      <c r="N1625" s="415"/>
      <c r="O1625" s="415"/>
      <c r="P1625" s="415"/>
    </row>
    <row r="1626" spans="1:16">
      <c r="A1626" s="80" t="str">
        <f t="shared" si="205"/>
        <v/>
      </c>
      <c r="B1626" s="80" t="str">
        <f t="shared" si="206"/>
        <v/>
      </c>
      <c r="C1626" s="80" t="str">
        <f t="shared" si="207"/>
        <v/>
      </c>
      <c r="D1626" s="80" t="str">
        <f t="shared" si="208"/>
        <v/>
      </c>
      <c r="E1626" s="80" t="str">
        <f t="shared" si="209"/>
        <v/>
      </c>
      <c r="F1626" s="80" t="str">
        <f t="shared" si="211"/>
        <v/>
      </c>
      <c r="G1626" s="80" t="str">
        <f t="shared" si="211"/>
        <v/>
      </c>
      <c r="H1626" s="80" t="str">
        <f t="shared" si="211"/>
        <v/>
      </c>
      <c r="I1626" s="413"/>
      <c r="J1626" s="414"/>
      <c r="K1626" s="415"/>
      <c r="L1626" s="415"/>
      <c r="M1626" s="415"/>
      <c r="N1626" s="415"/>
      <c r="O1626" s="415"/>
      <c r="P1626" s="415"/>
    </row>
    <row r="1627" spans="1:16">
      <c r="A1627" s="80" t="str">
        <f t="shared" si="205"/>
        <v/>
      </c>
      <c r="B1627" s="80" t="str">
        <f t="shared" si="206"/>
        <v/>
      </c>
      <c r="C1627" s="80" t="str">
        <f t="shared" si="207"/>
        <v/>
      </c>
      <c r="D1627" s="80" t="str">
        <f t="shared" si="208"/>
        <v/>
      </c>
      <c r="E1627" s="80" t="str">
        <f t="shared" si="209"/>
        <v/>
      </c>
      <c r="F1627" s="80" t="str">
        <f t="shared" si="211"/>
        <v/>
      </c>
      <c r="G1627" s="80" t="str">
        <f t="shared" si="211"/>
        <v/>
      </c>
      <c r="H1627" s="80" t="str">
        <f t="shared" si="211"/>
        <v/>
      </c>
      <c r="I1627" s="413"/>
      <c r="J1627" s="414"/>
      <c r="K1627" s="415"/>
      <c r="L1627" s="415"/>
      <c r="M1627" s="415"/>
      <c r="N1627" s="415"/>
      <c r="O1627" s="415"/>
      <c r="P1627" s="415"/>
    </row>
    <row r="1628" spans="1:16">
      <c r="A1628" s="80" t="str">
        <f t="shared" si="205"/>
        <v/>
      </c>
      <c r="B1628" s="80" t="str">
        <f t="shared" si="206"/>
        <v/>
      </c>
      <c r="C1628" s="80" t="str">
        <f t="shared" si="207"/>
        <v/>
      </c>
      <c r="D1628" s="80" t="str">
        <f t="shared" si="208"/>
        <v/>
      </c>
      <c r="E1628" s="80" t="str">
        <f t="shared" si="209"/>
        <v/>
      </c>
      <c r="F1628" s="80" t="str">
        <f t="shared" si="211"/>
        <v/>
      </c>
      <c r="G1628" s="80" t="str">
        <f t="shared" si="211"/>
        <v/>
      </c>
      <c r="H1628" s="80" t="str">
        <f t="shared" si="211"/>
        <v/>
      </c>
      <c r="I1628" s="413"/>
      <c r="J1628" s="414"/>
      <c r="K1628" s="415"/>
      <c r="L1628" s="415"/>
      <c r="M1628" s="415"/>
      <c r="N1628" s="415"/>
      <c r="O1628" s="415"/>
      <c r="P1628" s="415"/>
    </row>
    <row r="1629" spans="1:16">
      <c r="A1629" s="80" t="str">
        <f t="shared" si="205"/>
        <v/>
      </c>
      <c r="B1629" s="80" t="str">
        <f t="shared" si="206"/>
        <v/>
      </c>
      <c r="C1629" s="80" t="str">
        <f t="shared" si="207"/>
        <v/>
      </c>
      <c r="D1629" s="80" t="str">
        <f t="shared" si="208"/>
        <v/>
      </c>
      <c r="E1629" s="80" t="str">
        <f t="shared" si="209"/>
        <v/>
      </c>
      <c r="F1629" s="80" t="str">
        <f t="shared" si="211"/>
        <v/>
      </c>
      <c r="G1629" s="80" t="str">
        <f t="shared" si="211"/>
        <v/>
      </c>
      <c r="H1629" s="80" t="str">
        <f t="shared" si="211"/>
        <v/>
      </c>
      <c r="I1629" s="413"/>
      <c r="J1629" s="414"/>
      <c r="K1629" s="415"/>
      <c r="L1629" s="415"/>
      <c r="M1629" s="415"/>
      <c r="N1629" s="415"/>
      <c r="O1629" s="415"/>
      <c r="P1629" s="415"/>
    </row>
    <row r="1630" spans="1:16">
      <c r="A1630" s="80" t="str">
        <f t="shared" si="205"/>
        <v/>
      </c>
      <c r="B1630" s="80" t="str">
        <f t="shared" si="206"/>
        <v/>
      </c>
      <c r="C1630" s="80" t="str">
        <f t="shared" si="207"/>
        <v/>
      </c>
      <c r="D1630" s="80" t="str">
        <f t="shared" si="208"/>
        <v/>
      </c>
      <c r="E1630" s="80" t="str">
        <f t="shared" si="209"/>
        <v/>
      </c>
      <c r="F1630" s="80" t="str">
        <f t="shared" si="211"/>
        <v/>
      </c>
      <c r="G1630" s="80" t="str">
        <f t="shared" si="211"/>
        <v/>
      </c>
      <c r="H1630" s="80" t="str">
        <f t="shared" si="211"/>
        <v/>
      </c>
      <c r="I1630" s="413"/>
      <c r="J1630" s="414"/>
      <c r="K1630" s="415"/>
      <c r="L1630" s="415"/>
      <c r="M1630" s="415"/>
      <c r="N1630" s="415"/>
      <c r="O1630" s="415"/>
      <c r="P1630" s="415"/>
    </row>
    <row r="1631" spans="1:16">
      <c r="A1631" s="80" t="str">
        <f t="shared" si="205"/>
        <v/>
      </c>
      <c r="B1631" s="80" t="str">
        <f t="shared" si="206"/>
        <v/>
      </c>
      <c r="C1631" s="80" t="str">
        <f t="shared" si="207"/>
        <v/>
      </c>
      <c r="D1631" s="80" t="str">
        <f t="shared" si="208"/>
        <v/>
      </c>
      <c r="E1631" s="80" t="str">
        <f t="shared" si="209"/>
        <v/>
      </c>
      <c r="F1631" s="80" t="str">
        <f t="shared" si="211"/>
        <v/>
      </c>
      <c r="G1631" s="80" t="str">
        <f t="shared" si="211"/>
        <v/>
      </c>
      <c r="H1631" s="80" t="str">
        <f t="shared" si="211"/>
        <v/>
      </c>
      <c r="I1631" s="413"/>
      <c r="J1631" s="414"/>
      <c r="K1631" s="415"/>
      <c r="L1631" s="415"/>
      <c r="M1631" s="415"/>
      <c r="N1631" s="415"/>
      <c r="O1631" s="415"/>
      <c r="P1631" s="415"/>
    </row>
    <row r="1632" spans="1:16">
      <c r="A1632" s="80" t="str">
        <f t="shared" si="205"/>
        <v/>
      </c>
      <c r="B1632" s="80" t="str">
        <f t="shared" si="206"/>
        <v/>
      </c>
      <c r="C1632" s="80" t="str">
        <f t="shared" si="207"/>
        <v/>
      </c>
      <c r="D1632" s="80" t="str">
        <f t="shared" si="208"/>
        <v/>
      </c>
      <c r="E1632" s="80" t="str">
        <f t="shared" si="209"/>
        <v/>
      </c>
      <c r="F1632" s="80" t="str">
        <f t="shared" si="211"/>
        <v/>
      </c>
      <c r="G1632" s="80" t="str">
        <f t="shared" si="211"/>
        <v/>
      </c>
      <c r="H1632" s="80" t="str">
        <f t="shared" si="211"/>
        <v/>
      </c>
      <c r="I1632" s="413"/>
      <c r="J1632" s="414"/>
      <c r="K1632" s="415"/>
      <c r="L1632" s="415"/>
      <c r="M1632" s="415"/>
      <c r="N1632" s="415"/>
      <c r="O1632" s="415"/>
      <c r="P1632" s="415"/>
    </row>
    <row r="1633" spans="1:16">
      <c r="A1633" s="80" t="str">
        <f t="shared" si="205"/>
        <v/>
      </c>
      <c r="B1633" s="80" t="str">
        <f t="shared" si="206"/>
        <v/>
      </c>
      <c r="C1633" s="80" t="str">
        <f t="shared" si="207"/>
        <v/>
      </c>
      <c r="D1633" s="80" t="str">
        <f t="shared" si="208"/>
        <v/>
      </c>
      <c r="E1633" s="80" t="str">
        <f t="shared" si="209"/>
        <v/>
      </c>
      <c r="F1633" s="80" t="str">
        <f t="shared" si="211"/>
        <v/>
      </c>
      <c r="G1633" s="80" t="str">
        <f t="shared" si="211"/>
        <v/>
      </c>
      <c r="H1633" s="80" t="str">
        <f t="shared" si="211"/>
        <v/>
      </c>
      <c r="I1633" s="413"/>
      <c r="J1633" s="414"/>
      <c r="K1633" s="415"/>
      <c r="L1633" s="415"/>
      <c r="M1633" s="415"/>
      <c r="N1633" s="415"/>
      <c r="O1633" s="415"/>
      <c r="P1633" s="415"/>
    </row>
    <row r="1634" spans="1:16">
      <c r="A1634" s="80" t="str">
        <f t="shared" si="205"/>
        <v/>
      </c>
      <c r="B1634" s="80" t="str">
        <f t="shared" si="206"/>
        <v/>
      </c>
      <c r="C1634" s="80" t="str">
        <f t="shared" si="207"/>
        <v/>
      </c>
      <c r="D1634" s="80" t="str">
        <f t="shared" si="208"/>
        <v/>
      </c>
      <c r="E1634" s="80" t="str">
        <f t="shared" si="209"/>
        <v/>
      </c>
      <c r="F1634" s="80" t="str">
        <f t="shared" si="211"/>
        <v/>
      </c>
      <c r="G1634" s="80" t="str">
        <f t="shared" si="211"/>
        <v/>
      </c>
      <c r="H1634" s="80" t="str">
        <f t="shared" si="211"/>
        <v/>
      </c>
      <c r="I1634" s="413"/>
      <c r="J1634" s="414"/>
      <c r="K1634" s="415"/>
      <c r="L1634" s="415"/>
      <c r="M1634" s="415"/>
      <c r="N1634" s="415"/>
      <c r="O1634" s="415"/>
      <c r="P1634" s="415"/>
    </row>
    <row r="1635" spans="1:16">
      <c r="A1635" s="80" t="str">
        <f t="shared" si="205"/>
        <v/>
      </c>
      <c r="B1635" s="80" t="str">
        <f t="shared" si="206"/>
        <v/>
      </c>
      <c r="C1635" s="80" t="str">
        <f t="shared" si="207"/>
        <v/>
      </c>
      <c r="D1635" s="80" t="str">
        <f t="shared" si="208"/>
        <v/>
      </c>
      <c r="E1635" s="80" t="str">
        <f t="shared" si="209"/>
        <v/>
      </c>
      <c r="F1635" s="80" t="str">
        <f t="shared" si="211"/>
        <v/>
      </c>
      <c r="G1635" s="80" t="str">
        <f t="shared" si="211"/>
        <v/>
      </c>
      <c r="H1635" s="80" t="str">
        <f t="shared" si="211"/>
        <v/>
      </c>
      <c r="I1635" s="413"/>
      <c r="J1635" s="414"/>
      <c r="K1635" s="415"/>
      <c r="L1635" s="415"/>
      <c r="M1635" s="415"/>
      <c r="N1635" s="415"/>
      <c r="O1635" s="415"/>
      <c r="P1635" s="415"/>
    </row>
    <row r="1636" spans="1:16">
      <c r="A1636" s="80" t="str">
        <f t="shared" si="205"/>
        <v/>
      </c>
      <c r="B1636" s="80" t="str">
        <f t="shared" si="206"/>
        <v/>
      </c>
      <c r="C1636" s="80" t="str">
        <f t="shared" si="207"/>
        <v/>
      </c>
      <c r="D1636" s="80" t="str">
        <f t="shared" si="208"/>
        <v/>
      </c>
      <c r="E1636" s="80" t="str">
        <f t="shared" si="209"/>
        <v/>
      </c>
      <c r="F1636" s="80" t="str">
        <f t="shared" si="211"/>
        <v/>
      </c>
      <c r="G1636" s="80" t="str">
        <f t="shared" si="211"/>
        <v/>
      </c>
      <c r="H1636" s="80" t="str">
        <f t="shared" si="211"/>
        <v/>
      </c>
      <c r="I1636" s="413"/>
      <c r="J1636" s="414"/>
      <c r="K1636" s="415"/>
      <c r="L1636" s="415"/>
      <c r="M1636" s="415"/>
      <c r="N1636" s="415"/>
      <c r="O1636" s="415"/>
      <c r="P1636" s="415"/>
    </row>
    <row r="1637" spans="1:16">
      <c r="A1637" s="80" t="str">
        <f t="shared" si="205"/>
        <v/>
      </c>
      <c r="B1637" s="80" t="str">
        <f t="shared" si="206"/>
        <v/>
      </c>
      <c r="C1637" s="80" t="str">
        <f t="shared" si="207"/>
        <v/>
      </c>
      <c r="D1637" s="80" t="str">
        <f t="shared" si="208"/>
        <v/>
      </c>
      <c r="E1637" s="80" t="str">
        <f t="shared" si="209"/>
        <v/>
      </c>
      <c r="F1637" s="80" t="str">
        <f t="shared" si="211"/>
        <v/>
      </c>
      <c r="G1637" s="80" t="str">
        <f t="shared" si="211"/>
        <v/>
      </c>
      <c r="H1637" s="80" t="str">
        <f t="shared" si="211"/>
        <v/>
      </c>
      <c r="I1637" s="413"/>
      <c r="J1637" s="414"/>
      <c r="K1637" s="415"/>
      <c r="L1637" s="415"/>
      <c r="M1637" s="415"/>
      <c r="N1637" s="415"/>
      <c r="O1637" s="415"/>
      <c r="P1637" s="415"/>
    </row>
    <row r="1638" spans="1:16">
      <c r="A1638" s="80" t="str">
        <f t="shared" si="205"/>
        <v/>
      </c>
      <c r="B1638" s="80" t="str">
        <f t="shared" si="206"/>
        <v/>
      </c>
      <c r="C1638" s="80" t="str">
        <f t="shared" si="207"/>
        <v/>
      </c>
      <c r="D1638" s="80" t="str">
        <f t="shared" si="208"/>
        <v/>
      </c>
      <c r="E1638" s="80" t="str">
        <f t="shared" si="209"/>
        <v/>
      </c>
      <c r="F1638" s="80" t="str">
        <f t="shared" si="211"/>
        <v/>
      </c>
      <c r="G1638" s="80" t="str">
        <f t="shared" si="211"/>
        <v/>
      </c>
      <c r="H1638" s="80" t="str">
        <f t="shared" si="211"/>
        <v/>
      </c>
      <c r="I1638" s="413"/>
      <c r="J1638" s="414"/>
      <c r="K1638" s="415"/>
      <c r="L1638" s="415"/>
      <c r="M1638" s="415"/>
      <c r="N1638" s="415"/>
      <c r="O1638" s="415"/>
      <c r="P1638" s="415"/>
    </row>
    <row r="1639" spans="1:16">
      <c r="A1639" s="80" t="str">
        <f t="shared" si="205"/>
        <v/>
      </c>
      <c r="B1639" s="80" t="str">
        <f t="shared" si="206"/>
        <v/>
      </c>
      <c r="C1639" s="80" t="str">
        <f t="shared" si="207"/>
        <v/>
      </c>
      <c r="D1639" s="80" t="str">
        <f t="shared" si="208"/>
        <v/>
      </c>
      <c r="E1639" s="80" t="str">
        <f t="shared" si="209"/>
        <v/>
      </c>
      <c r="F1639" s="80" t="str">
        <f t="shared" si="211"/>
        <v/>
      </c>
      <c r="G1639" s="80" t="str">
        <f t="shared" si="211"/>
        <v/>
      </c>
      <c r="H1639" s="80" t="str">
        <f t="shared" si="211"/>
        <v/>
      </c>
      <c r="I1639" s="413"/>
      <c r="J1639" s="414"/>
      <c r="K1639" s="415"/>
      <c r="L1639" s="415"/>
      <c r="M1639" s="415"/>
      <c r="N1639" s="415"/>
      <c r="O1639" s="415"/>
      <c r="P1639" s="415"/>
    </row>
    <row r="1640" spans="1:16">
      <c r="A1640" s="80" t="str">
        <f t="shared" si="205"/>
        <v/>
      </c>
      <c r="B1640" s="80" t="str">
        <f t="shared" si="206"/>
        <v/>
      </c>
      <c r="C1640" s="80" t="str">
        <f t="shared" si="207"/>
        <v/>
      </c>
      <c r="D1640" s="80" t="str">
        <f t="shared" si="208"/>
        <v/>
      </c>
      <c r="E1640" s="80" t="str">
        <f t="shared" si="209"/>
        <v/>
      </c>
      <c r="F1640" s="80" t="str">
        <f t="shared" si="211"/>
        <v/>
      </c>
      <c r="G1640" s="80" t="str">
        <f t="shared" si="211"/>
        <v/>
      </c>
      <c r="H1640" s="80" t="str">
        <f t="shared" si="211"/>
        <v/>
      </c>
      <c r="I1640" s="413"/>
      <c r="J1640" s="414"/>
      <c r="K1640" s="415"/>
      <c r="L1640" s="415"/>
      <c r="M1640" s="415"/>
      <c r="N1640" s="415"/>
      <c r="O1640" s="415"/>
      <c r="P1640" s="415"/>
    </row>
    <row r="1641" spans="1:16">
      <c r="A1641" s="80" t="str">
        <f t="shared" si="205"/>
        <v/>
      </c>
      <c r="B1641" s="80" t="str">
        <f t="shared" si="206"/>
        <v/>
      </c>
      <c r="C1641" s="80" t="str">
        <f t="shared" si="207"/>
        <v/>
      </c>
      <c r="D1641" s="80" t="str">
        <f t="shared" si="208"/>
        <v/>
      </c>
      <c r="E1641" s="80" t="str">
        <f t="shared" si="209"/>
        <v/>
      </c>
      <c r="F1641" s="80" t="str">
        <f t="shared" si="211"/>
        <v/>
      </c>
      <c r="G1641" s="80" t="str">
        <f t="shared" si="211"/>
        <v/>
      </c>
      <c r="H1641" s="80" t="str">
        <f t="shared" si="211"/>
        <v/>
      </c>
      <c r="I1641" s="413"/>
      <c r="J1641" s="414"/>
      <c r="K1641" s="415"/>
      <c r="L1641" s="415"/>
      <c r="M1641" s="415"/>
      <c r="N1641" s="415"/>
      <c r="O1641" s="415"/>
      <c r="P1641" s="415"/>
    </row>
    <row r="1642" spans="1:16">
      <c r="A1642" s="80" t="str">
        <f t="shared" si="205"/>
        <v/>
      </c>
      <c r="B1642" s="80" t="str">
        <f t="shared" si="206"/>
        <v/>
      </c>
      <c r="C1642" s="80" t="str">
        <f t="shared" si="207"/>
        <v/>
      </c>
      <c r="D1642" s="80" t="str">
        <f t="shared" si="208"/>
        <v/>
      </c>
      <c r="E1642" s="80" t="str">
        <f t="shared" si="209"/>
        <v/>
      </c>
      <c r="F1642" s="80" t="str">
        <f t="shared" si="211"/>
        <v/>
      </c>
      <c r="G1642" s="80" t="str">
        <f t="shared" si="211"/>
        <v/>
      </c>
      <c r="H1642" s="80" t="str">
        <f t="shared" si="211"/>
        <v/>
      </c>
      <c r="I1642" s="413"/>
      <c r="J1642" s="414"/>
      <c r="K1642" s="415"/>
      <c r="L1642" s="415"/>
      <c r="M1642" s="415"/>
      <c r="N1642" s="415"/>
      <c r="O1642" s="415"/>
      <c r="P1642" s="415"/>
    </row>
    <row r="1643" spans="1:16">
      <c r="A1643" s="80" t="str">
        <f t="shared" si="205"/>
        <v/>
      </c>
      <c r="B1643" s="80" t="str">
        <f t="shared" si="206"/>
        <v/>
      </c>
      <c r="C1643" s="80" t="str">
        <f t="shared" si="207"/>
        <v/>
      </c>
      <c r="D1643" s="80" t="str">
        <f t="shared" si="208"/>
        <v/>
      </c>
      <c r="E1643" s="80" t="str">
        <f t="shared" si="209"/>
        <v/>
      </c>
      <c r="F1643" s="80" t="str">
        <f t="shared" si="211"/>
        <v/>
      </c>
      <c r="G1643" s="80" t="str">
        <f t="shared" si="211"/>
        <v/>
      </c>
      <c r="H1643" s="80" t="str">
        <f t="shared" si="211"/>
        <v/>
      </c>
      <c r="I1643" s="413"/>
      <c r="J1643" s="414"/>
      <c r="K1643" s="415"/>
      <c r="L1643" s="415"/>
      <c r="M1643" s="415"/>
      <c r="N1643" s="415"/>
      <c r="O1643" s="415"/>
      <c r="P1643" s="415"/>
    </row>
    <row r="1644" spans="1:16">
      <c r="A1644" s="80" t="str">
        <f t="shared" si="205"/>
        <v/>
      </c>
      <c r="B1644" s="80" t="str">
        <f t="shared" si="206"/>
        <v/>
      </c>
      <c r="C1644" s="80" t="str">
        <f t="shared" si="207"/>
        <v/>
      </c>
      <c r="D1644" s="80" t="str">
        <f t="shared" si="208"/>
        <v/>
      </c>
      <c r="E1644" s="80" t="str">
        <f t="shared" si="209"/>
        <v/>
      </c>
      <c r="F1644" s="80" t="str">
        <f t="shared" si="211"/>
        <v/>
      </c>
      <c r="G1644" s="80" t="str">
        <f t="shared" si="211"/>
        <v/>
      </c>
      <c r="H1644" s="80" t="str">
        <f t="shared" si="211"/>
        <v/>
      </c>
      <c r="I1644" s="413"/>
      <c r="J1644" s="414"/>
      <c r="K1644" s="415"/>
      <c r="L1644" s="415"/>
      <c r="M1644" s="415"/>
      <c r="N1644" s="415"/>
      <c r="O1644" s="415"/>
      <c r="P1644" s="415"/>
    </row>
    <row r="1645" spans="1:16">
      <c r="A1645" s="80" t="str">
        <f t="shared" si="205"/>
        <v/>
      </c>
      <c r="B1645" s="80" t="str">
        <f t="shared" si="206"/>
        <v/>
      </c>
      <c r="C1645" s="80" t="str">
        <f t="shared" si="207"/>
        <v/>
      </c>
      <c r="D1645" s="80" t="str">
        <f t="shared" si="208"/>
        <v/>
      </c>
      <c r="E1645" s="80" t="str">
        <f t="shared" si="209"/>
        <v/>
      </c>
      <c r="F1645" s="80" t="str">
        <f t="shared" ref="F1645:H1664" si="212">IF(Cptes1="","",LEFT(Cptes1,7))</f>
        <v/>
      </c>
      <c r="G1645" s="80" t="str">
        <f t="shared" si="212"/>
        <v/>
      </c>
      <c r="H1645" s="80" t="str">
        <f t="shared" si="212"/>
        <v/>
      </c>
      <c r="I1645" s="413"/>
      <c r="J1645" s="414"/>
      <c r="K1645" s="415"/>
      <c r="L1645" s="415"/>
      <c r="M1645" s="415"/>
      <c r="N1645" s="415"/>
      <c r="O1645" s="415"/>
      <c r="P1645" s="415"/>
    </row>
    <row r="1646" spans="1:16">
      <c r="A1646" s="80" t="str">
        <f t="shared" si="205"/>
        <v/>
      </c>
      <c r="B1646" s="80" t="str">
        <f t="shared" si="206"/>
        <v/>
      </c>
      <c r="C1646" s="80" t="str">
        <f t="shared" si="207"/>
        <v/>
      </c>
      <c r="D1646" s="80" t="str">
        <f t="shared" si="208"/>
        <v/>
      </c>
      <c r="E1646" s="80" t="str">
        <f t="shared" si="209"/>
        <v/>
      </c>
      <c r="F1646" s="80" t="str">
        <f t="shared" si="212"/>
        <v/>
      </c>
      <c r="G1646" s="80" t="str">
        <f t="shared" si="212"/>
        <v/>
      </c>
      <c r="H1646" s="80" t="str">
        <f t="shared" si="212"/>
        <v/>
      </c>
      <c r="I1646" s="413"/>
      <c r="J1646" s="414"/>
      <c r="K1646" s="415"/>
      <c r="L1646" s="415"/>
      <c r="M1646" s="415"/>
      <c r="N1646" s="415"/>
      <c r="O1646" s="415"/>
      <c r="P1646" s="415"/>
    </row>
    <row r="1647" spans="1:16">
      <c r="A1647" s="80" t="str">
        <f t="shared" si="205"/>
        <v/>
      </c>
      <c r="B1647" s="80" t="str">
        <f t="shared" si="206"/>
        <v/>
      </c>
      <c r="C1647" s="80" t="str">
        <f t="shared" si="207"/>
        <v/>
      </c>
      <c r="D1647" s="80" t="str">
        <f t="shared" si="208"/>
        <v/>
      </c>
      <c r="E1647" s="80" t="str">
        <f t="shared" si="209"/>
        <v/>
      </c>
      <c r="F1647" s="80" t="str">
        <f t="shared" si="212"/>
        <v/>
      </c>
      <c r="G1647" s="80" t="str">
        <f t="shared" si="212"/>
        <v/>
      </c>
      <c r="H1647" s="80" t="str">
        <f t="shared" si="212"/>
        <v/>
      </c>
      <c r="I1647" s="413"/>
      <c r="J1647" s="414"/>
      <c r="K1647" s="415"/>
      <c r="L1647" s="415"/>
      <c r="M1647" s="415"/>
      <c r="N1647" s="415"/>
      <c r="O1647" s="415"/>
      <c r="P1647" s="415"/>
    </row>
    <row r="1648" spans="1:16">
      <c r="A1648" s="80" t="str">
        <f t="shared" si="205"/>
        <v/>
      </c>
      <c r="B1648" s="80" t="str">
        <f t="shared" si="206"/>
        <v/>
      </c>
      <c r="C1648" s="80" t="str">
        <f t="shared" si="207"/>
        <v/>
      </c>
      <c r="D1648" s="80" t="str">
        <f t="shared" si="208"/>
        <v/>
      </c>
      <c r="E1648" s="80" t="str">
        <f t="shared" si="209"/>
        <v/>
      </c>
      <c r="F1648" s="80" t="str">
        <f t="shared" si="212"/>
        <v/>
      </c>
      <c r="G1648" s="80" t="str">
        <f t="shared" si="212"/>
        <v/>
      </c>
      <c r="H1648" s="80" t="str">
        <f t="shared" si="212"/>
        <v/>
      </c>
      <c r="I1648" s="413"/>
      <c r="J1648" s="414"/>
      <c r="K1648" s="415"/>
      <c r="L1648" s="415"/>
      <c r="M1648" s="415"/>
      <c r="N1648" s="415"/>
      <c r="O1648" s="415"/>
      <c r="P1648" s="415"/>
    </row>
    <row r="1649" spans="1:16">
      <c r="A1649" s="80" t="str">
        <f t="shared" si="205"/>
        <v/>
      </c>
      <c r="B1649" s="80" t="str">
        <f t="shared" si="206"/>
        <v/>
      </c>
      <c r="C1649" s="80" t="str">
        <f t="shared" si="207"/>
        <v/>
      </c>
      <c r="D1649" s="80" t="str">
        <f t="shared" si="208"/>
        <v/>
      </c>
      <c r="E1649" s="80" t="str">
        <f t="shared" si="209"/>
        <v/>
      </c>
      <c r="F1649" s="80" t="str">
        <f t="shared" si="212"/>
        <v/>
      </c>
      <c r="G1649" s="80" t="str">
        <f t="shared" si="212"/>
        <v/>
      </c>
      <c r="H1649" s="80" t="str">
        <f t="shared" si="212"/>
        <v/>
      </c>
      <c r="I1649" s="413"/>
      <c r="J1649" s="414"/>
      <c r="K1649" s="415"/>
      <c r="L1649" s="415"/>
      <c r="M1649" s="415"/>
      <c r="N1649" s="415"/>
      <c r="O1649" s="415"/>
      <c r="P1649" s="415"/>
    </row>
    <row r="1650" spans="1:16">
      <c r="A1650" s="80" t="str">
        <f t="shared" si="205"/>
        <v/>
      </c>
      <c r="B1650" s="80" t="str">
        <f t="shared" si="206"/>
        <v/>
      </c>
      <c r="C1650" s="80" t="str">
        <f t="shared" si="207"/>
        <v/>
      </c>
      <c r="D1650" s="80" t="str">
        <f t="shared" si="208"/>
        <v/>
      </c>
      <c r="E1650" s="80" t="str">
        <f t="shared" si="209"/>
        <v/>
      </c>
      <c r="F1650" s="80" t="str">
        <f t="shared" si="212"/>
        <v/>
      </c>
      <c r="G1650" s="80" t="str">
        <f t="shared" si="212"/>
        <v/>
      </c>
      <c r="H1650" s="80" t="str">
        <f t="shared" si="212"/>
        <v/>
      </c>
      <c r="I1650" s="413"/>
      <c r="J1650" s="414"/>
      <c r="K1650" s="415"/>
      <c r="L1650" s="415"/>
      <c r="M1650" s="415"/>
      <c r="N1650" s="415"/>
      <c r="O1650" s="415"/>
      <c r="P1650" s="415"/>
    </row>
    <row r="1651" spans="1:16">
      <c r="A1651" s="80" t="str">
        <f t="shared" si="205"/>
        <v/>
      </c>
      <c r="B1651" s="80" t="str">
        <f t="shared" si="206"/>
        <v/>
      </c>
      <c r="C1651" s="80" t="str">
        <f t="shared" si="207"/>
        <v/>
      </c>
      <c r="D1651" s="80" t="str">
        <f t="shared" si="208"/>
        <v/>
      </c>
      <c r="E1651" s="80" t="str">
        <f t="shared" si="209"/>
        <v/>
      </c>
      <c r="F1651" s="80" t="str">
        <f t="shared" si="212"/>
        <v/>
      </c>
      <c r="G1651" s="80" t="str">
        <f t="shared" si="212"/>
        <v/>
      </c>
      <c r="H1651" s="80" t="str">
        <f t="shared" si="212"/>
        <v/>
      </c>
      <c r="I1651" s="413"/>
      <c r="J1651" s="414"/>
      <c r="K1651" s="415"/>
      <c r="L1651" s="415"/>
      <c r="M1651" s="415"/>
      <c r="N1651" s="415"/>
      <c r="O1651" s="415"/>
      <c r="P1651" s="415"/>
    </row>
    <row r="1652" spans="1:16">
      <c r="A1652" s="80" t="str">
        <f t="shared" si="205"/>
        <v/>
      </c>
      <c r="B1652" s="80" t="str">
        <f t="shared" si="206"/>
        <v/>
      </c>
      <c r="C1652" s="80" t="str">
        <f t="shared" si="207"/>
        <v/>
      </c>
      <c r="D1652" s="80" t="str">
        <f t="shared" si="208"/>
        <v/>
      </c>
      <c r="E1652" s="80" t="str">
        <f t="shared" si="209"/>
        <v/>
      </c>
      <c r="F1652" s="80" t="str">
        <f t="shared" si="212"/>
        <v/>
      </c>
      <c r="G1652" s="80" t="str">
        <f t="shared" si="212"/>
        <v/>
      </c>
      <c r="H1652" s="80" t="str">
        <f t="shared" si="212"/>
        <v/>
      </c>
      <c r="I1652" s="413"/>
      <c r="J1652" s="414"/>
      <c r="K1652" s="415"/>
      <c r="L1652" s="415"/>
      <c r="M1652" s="415"/>
      <c r="N1652" s="415"/>
      <c r="O1652" s="415"/>
      <c r="P1652" s="415"/>
    </row>
    <row r="1653" spans="1:16">
      <c r="A1653" s="80" t="str">
        <f t="shared" si="205"/>
        <v/>
      </c>
      <c r="B1653" s="80" t="str">
        <f t="shared" si="206"/>
        <v/>
      </c>
      <c r="C1653" s="80" t="str">
        <f t="shared" si="207"/>
        <v/>
      </c>
      <c r="D1653" s="80" t="str">
        <f t="shared" si="208"/>
        <v/>
      </c>
      <c r="E1653" s="80" t="str">
        <f t="shared" si="209"/>
        <v/>
      </c>
      <c r="F1653" s="80" t="str">
        <f t="shared" si="212"/>
        <v/>
      </c>
      <c r="G1653" s="80" t="str">
        <f t="shared" si="212"/>
        <v/>
      </c>
      <c r="H1653" s="80" t="str">
        <f t="shared" si="212"/>
        <v/>
      </c>
      <c r="I1653" s="413"/>
      <c r="J1653" s="414"/>
      <c r="K1653" s="415"/>
      <c r="L1653" s="415"/>
      <c r="M1653" s="415"/>
      <c r="N1653" s="415"/>
      <c r="O1653" s="415"/>
      <c r="P1653" s="415"/>
    </row>
    <row r="1654" spans="1:16">
      <c r="A1654" s="80" t="str">
        <f t="shared" si="205"/>
        <v/>
      </c>
      <c r="B1654" s="80" t="str">
        <f t="shared" si="206"/>
        <v/>
      </c>
      <c r="C1654" s="80" t="str">
        <f t="shared" si="207"/>
        <v/>
      </c>
      <c r="D1654" s="80" t="str">
        <f t="shared" si="208"/>
        <v/>
      </c>
      <c r="E1654" s="80" t="str">
        <f t="shared" si="209"/>
        <v/>
      </c>
      <c r="F1654" s="80" t="str">
        <f t="shared" si="212"/>
        <v/>
      </c>
      <c r="G1654" s="80" t="str">
        <f t="shared" si="212"/>
        <v/>
      </c>
      <c r="H1654" s="80" t="str">
        <f t="shared" si="212"/>
        <v/>
      </c>
      <c r="I1654" s="413"/>
      <c r="J1654" s="414"/>
      <c r="K1654" s="415"/>
      <c r="L1654" s="415"/>
      <c r="M1654" s="415"/>
      <c r="N1654" s="415"/>
      <c r="O1654" s="415"/>
      <c r="P1654" s="415"/>
    </row>
    <row r="1655" spans="1:16">
      <c r="A1655" s="80" t="str">
        <f t="shared" si="205"/>
        <v/>
      </c>
      <c r="B1655" s="80" t="str">
        <f t="shared" si="206"/>
        <v/>
      </c>
      <c r="C1655" s="80" t="str">
        <f t="shared" si="207"/>
        <v/>
      </c>
      <c r="D1655" s="80" t="str">
        <f t="shared" si="208"/>
        <v/>
      </c>
      <c r="E1655" s="80" t="str">
        <f t="shared" si="209"/>
        <v/>
      </c>
      <c r="F1655" s="80" t="str">
        <f t="shared" si="212"/>
        <v/>
      </c>
      <c r="G1655" s="80" t="str">
        <f t="shared" si="212"/>
        <v/>
      </c>
      <c r="H1655" s="80" t="str">
        <f t="shared" si="212"/>
        <v/>
      </c>
      <c r="I1655" s="413"/>
      <c r="J1655" s="414"/>
      <c r="K1655" s="415"/>
      <c r="L1655" s="415"/>
      <c r="M1655" s="415"/>
      <c r="N1655" s="415"/>
      <c r="O1655" s="415"/>
      <c r="P1655" s="415"/>
    </row>
    <row r="1656" spans="1:16">
      <c r="A1656" s="80" t="str">
        <f t="shared" si="205"/>
        <v/>
      </c>
      <c r="B1656" s="80" t="str">
        <f t="shared" si="206"/>
        <v/>
      </c>
      <c r="C1656" s="80" t="str">
        <f t="shared" si="207"/>
        <v/>
      </c>
      <c r="D1656" s="80" t="str">
        <f t="shared" si="208"/>
        <v/>
      </c>
      <c r="E1656" s="80" t="str">
        <f t="shared" si="209"/>
        <v/>
      </c>
      <c r="F1656" s="80" t="str">
        <f t="shared" si="212"/>
        <v/>
      </c>
      <c r="G1656" s="80" t="str">
        <f t="shared" si="212"/>
        <v/>
      </c>
      <c r="H1656" s="80" t="str">
        <f t="shared" si="212"/>
        <v/>
      </c>
      <c r="I1656" s="413"/>
      <c r="J1656" s="414"/>
      <c r="K1656" s="415"/>
      <c r="L1656" s="415"/>
      <c r="M1656" s="415"/>
      <c r="N1656" s="415"/>
      <c r="O1656" s="415"/>
      <c r="P1656" s="415"/>
    </row>
    <row r="1657" spans="1:16">
      <c r="A1657" s="80" t="str">
        <f t="shared" si="205"/>
        <v/>
      </c>
      <c r="B1657" s="80" t="str">
        <f t="shared" si="206"/>
        <v/>
      </c>
      <c r="C1657" s="80" t="str">
        <f t="shared" si="207"/>
        <v/>
      </c>
      <c r="D1657" s="80" t="str">
        <f t="shared" si="208"/>
        <v/>
      </c>
      <c r="E1657" s="80" t="str">
        <f t="shared" si="209"/>
        <v/>
      </c>
      <c r="F1657" s="80" t="str">
        <f t="shared" si="212"/>
        <v/>
      </c>
      <c r="G1657" s="80" t="str">
        <f t="shared" si="212"/>
        <v/>
      </c>
      <c r="H1657" s="80" t="str">
        <f t="shared" si="212"/>
        <v/>
      </c>
      <c r="I1657" s="413"/>
      <c r="J1657" s="414"/>
      <c r="K1657" s="415"/>
      <c r="L1657" s="415"/>
      <c r="M1657" s="415"/>
      <c r="N1657" s="415"/>
      <c r="O1657" s="415"/>
      <c r="P1657" s="415"/>
    </row>
    <row r="1658" spans="1:16">
      <c r="A1658" s="80" t="str">
        <f t="shared" si="205"/>
        <v/>
      </c>
      <c r="B1658" s="80" t="str">
        <f t="shared" si="206"/>
        <v/>
      </c>
      <c r="C1658" s="80" t="str">
        <f t="shared" si="207"/>
        <v/>
      </c>
      <c r="D1658" s="80" t="str">
        <f t="shared" si="208"/>
        <v/>
      </c>
      <c r="E1658" s="80" t="str">
        <f t="shared" si="209"/>
        <v/>
      </c>
      <c r="F1658" s="80" t="str">
        <f t="shared" si="212"/>
        <v/>
      </c>
      <c r="G1658" s="80" t="str">
        <f t="shared" si="212"/>
        <v/>
      </c>
      <c r="H1658" s="80" t="str">
        <f t="shared" si="212"/>
        <v/>
      </c>
      <c r="I1658" s="413"/>
      <c r="J1658" s="414"/>
      <c r="K1658" s="415"/>
      <c r="L1658" s="415"/>
      <c r="M1658" s="415"/>
      <c r="N1658" s="415"/>
      <c r="O1658" s="415"/>
      <c r="P1658" s="415"/>
    </row>
    <row r="1659" spans="1:16">
      <c r="A1659" s="80" t="str">
        <f t="shared" si="205"/>
        <v/>
      </c>
      <c r="B1659" s="80" t="str">
        <f t="shared" si="206"/>
        <v/>
      </c>
      <c r="C1659" s="80" t="str">
        <f t="shared" si="207"/>
        <v/>
      </c>
      <c r="D1659" s="80" t="str">
        <f t="shared" si="208"/>
        <v/>
      </c>
      <c r="E1659" s="80" t="str">
        <f t="shared" si="209"/>
        <v/>
      </c>
      <c r="F1659" s="80" t="str">
        <f t="shared" si="212"/>
        <v/>
      </c>
      <c r="G1659" s="80" t="str">
        <f t="shared" si="212"/>
        <v/>
      </c>
      <c r="H1659" s="80" t="str">
        <f t="shared" si="212"/>
        <v/>
      </c>
      <c r="I1659" s="413"/>
      <c r="J1659" s="414"/>
      <c r="K1659" s="415"/>
      <c r="L1659" s="415"/>
      <c r="M1659" s="415"/>
      <c r="N1659" s="415"/>
      <c r="O1659" s="415"/>
      <c r="P1659" s="415"/>
    </row>
    <row r="1660" spans="1:16">
      <c r="A1660" s="80" t="str">
        <f t="shared" si="205"/>
        <v/>
      </c>
      <c r="B1660" s="80" t="str">
        <f t="shared" si="206"/>
        <v/>
      </c>
      <c r="C1660" s="80" t="str">
        <f t="shared" si="207"/>
        <v/>
      </c>
      <c r="D1660" s="80" t="str">
        <f t="shared" si="208"/>
        <v/>
      </c>
      <c r="E1660" s="80" t="str">
        <f t="shared" si="209"/>
        <v/>
      </c>
      <c r="F1660" s="80" t="str">
        <f t="shared" si="212"/>
        <v/>
      </c>
      <c r="G1660" s="80" t="str">
        <f t="shared" si="212"/>
        <v/>
      </c>
      <c r="H1660" s="80" t="str">
        <f t="shared" si="212"/>
        <v/>
      </c>
      <c r="I1660" s="413"/>
      <c r="J1660" s="414"/>
      <c r="K1660" s="415"/>
      <c r="L1660" s="415"/>
      <c r="M1660" s="415"/>
      <c r="N1660" s="415"/>
      <c r="O1660" s="415"/>
      <c r="P1660" s="415"/>
    </row>
    <row r="1661" spans="1:16">
      <c r="A1661" s="80" t="str">
        <f t="shared" si="205"/>
        <v/>
      </c>
      <c r="B1661" s="80" t="str">
        <f t="shared" si="206"/>
        <v/>
      </c>
      <c r="C1661" s="80" t="str">
        <f t="shared" si="207"/>
        <v/>
      </c>
      <c r="D1661" s="80" t="str">
        <f t="shared" si="208"/>
        <v/>
      </c>
      <c r="E1661" s="80" t="str">
        <f t="shared" si="209"/>
        <v/>
      </c>
      <c r="F1661" s="80" t="str">
        <f t="shared" si="212"/>
        <v/>
      </c>
      <c r="G1661" s="80" t="str">
        <f t="shared" si="212"/>
        <v/>
      </c>
      <c r="H1661" s="80" t="str">
        <f t="shared" si="212"/>
        <v/>
      </c>
      <c r="I1661" s="413"/>
      <c r="J1661" s="414"/>
      <c r="K1661" s="415"/>
      <c r="L1661" s="415"/>
      <c r="M1661" s="415"/>
      <c r="N1661" s="415"/>
      <c r="O1661" s="415"/>
      <c r="P1661" s="415"/>
    </row>
    <row r="1662" spans="1:16">
      <c r="A1662" s="80" t="str">
        <f t="shared" si="205"/>
        <v/>
      </c>
      <c r="B1662" s="80" t="str">
        <f t="shared" si="206"/>
        <v/>
      </c>
      <c r="C1662" s="80" t="str">
        <f t="shared" si="207"/>
        <v/>
      </c>
      <c r="D1662" s="80" t="str">
        <f t="shared" si="208"/>
        <v/>
      </c>
      <c r="E1662" s="80" t="str">
        <f t="shared" si="209"/>
        <v/>
      </c>
      <c r="F1662" s="80" t="str">
        <f t="shared" si="212"/>
        <v/>
      </c>
      <c r="G1662" s="80" t="str">
        <f t="shared" si="212"/>
        <v/>
      </c>
      <c r="H1662" s="80" t="str">
        <f t="shared" si="212"/>
        <v/>
      </c>
      <c r="I1662" s="413"/>
      <c r="J1662" s="414"/>
      <c r="K1662" s="415"/>
      <c r="L1662" s="415"/>
      <c r="M1662" s="415"/>
      <c r="N1662" s="415"/>
      <c r="O1662" s="415"/>
      <c r="P1662" s="415"/>
    </row>
    <row r="1663" spans="1:16">
      <c r="A1663" s="80" t="str">
        <f t="shared" si="205"/>
        <v/>
      </c>
      <c r="B1663" s="80" t="str">
        <f t="shared" si="206"/>
        <v/>
      </c>
      <c r="C1663" s="80" t="str">
        <f t="shared" si="207"/>
        <v/>
      </c>
      <c r="D1663" s="80" t="str">
        <f t="shared" si="208"/>
        <v/>
      </c>
      <c r="E1663" s="80" t="str">
        <f t="shared" si="209"/>
        <v/>
      </c>
      <c r="F1663" s="80" t="str">
        <f t="shared" si="212"/>
        <v/>
      </c>
      <c r="G1663" s="80" t="str">
        <f t="shared" si="212"/>
        <v/>
      </c>
      <c r="H1663" s="80" t="str">
        <f t="shared" si="212"/>
        <v/>
      </c>
      <c r="I1663" s="413"/>
      <c r="J1663" s="414"/>
      <c r="K1663" s="415"/>
      <c r="L1663" s="415"/>
      <c r="M1663" s="415"/>
      <c r="N1663" s="415"/>
      <c r="O1663" s="415"/>
      <c r="P1663" s="415"/>
    </row>
    <row r="1664" spans="1:16">
      <c r="A1664" s="80" t="str">
        <f t="shared" si="205"/>
        <v/>
      </c>
      <c r="B1664" s="80" t="str">
        <f t="shared" si="206"/>
        <v/>
      </c>
      <c r="C1664" s="80" t="str">
        <f t="shared" si="207"/>
        <v/>
      </c>
      <c r="D1664" s="80" t="str">
        <f t="shared" si="208"/>
        <v/>
      </c>
      <c r="E1664" s="80" t="str">
        <f t="shared" si="209"/>
        <v/>
      </c>
      <c r="F1664" s="80" t="str">
        <f t="shared" si="212"/>
        <v/>
      </c>
      <c r="G1664" s="80" t="str">
        <f t="shared" si="212"/>
        <v/>
      </c>
      <c r="H1664" s="80" t="str">
        <f t="shared" si="212"/>
        <v/>
      </c>
      <c r="I1664" s="413"/>
      <c r="J1664" s="414"/>
      <c r="K1664" s="415"/>
      <c r="L1664" s="415"/>
      <c r="M1664" s="415"/>
      <c r="N1664" s="415"/>
      <c r="O1664" s="415"/>
      <c r="P1664" s="415"/>
    </row>
    <row r="1665" spans="1:16">
      <c r="A1665" s="80" t="str">
        <f t="shared" si="205"/>
        <v/>
      </c>
      <c r="B1665" s="80" t="str">
        <f t="shared" si="206"/>
        <v/>
      </c>
      <c r="C1665" s="80" t="str">
        <f t="shared" si="207"/>
        <v/>
      </c>
      <c r="D1665" s="80" t="str">
        <f t="shared" si="208"/>
        <v/>
      </c>
      <c r="E1665" s="80" t="str">
        <f t="shared" si="209"/>
        <v/>
      </c>
      <c r="F1665" s="80" t="str">
        <f t="shared" ref="F1665:H1684" si="213">IF(Cptes1="","",LEFT(Cptes1,7))</f>
        <v/>
      </c>
      <c r="G1665" s="80" t="str">
        <f t="shared" si="213"/>
        <v/>
      </c>
      <c r="H1665" s="80" t="str">
        <f t="shared" si="213"/>
        <v/>
      </c>
      <c r="I1665" s="413"/>
      <c r="J1665" s="414"/>
      <c r="K1665" s="415"/>
      <c r="L1665" s="415"/>
      <c r="M1665" s="415"/>
      <c r="N1665" s="415"/>
      <c r="O1665" s="415"/>
      <c r="P1665" s="415"/>
    </row>
    <row r="1666" spans="1:16">
      <c r="A1666" s="80" t="str">
        <f t="shared" si="205"/>
        <v/>
      </c>
      <c r="B1666" s="80" t="str">
        <f t="shared" si="206"/>
        <v/>
      </c>
      <c r="C1666" s="80" t="str">
        <f t="shared" si="207"/>
        <v/>
      </c>
      <c r="D1666" s="80" t="str">
        <f t="shared" si="208"/>
        <v/>
      </c>
      <c r="E1666" s="80" t="str">
        <f t="shared" si="209"/>
        <v/>
      </c>
      <c r="F1666" s="80" t="str">
        <f t="shared" si="213"/>
        <v/>
      </c>
      <c r="G1666" s="80" t="str">
        <f t="shared" si="213"/>
        <v/>
      </c>
      <c r="H1666" s="80" t="str">
        <f t="shared" si="213"/>
        <v/>
      </c>
      <c r="I1666" s="413"/>
      <c r="J1666" s="414"/>
      <c r="K1666" s="415"/>
      <c r="L1666" s="415"/>
      <c r="M1666" s="415"/>
      <c r="N1666" s="415"/>
      <c r="O1666" s="415"/>
      <c r="P1666" s="415"/>
    </row>
    <row r="1667" spans="1:16">
      <c r="A1667" s="80" t="str">
        <f t="shared" si="205"/>
        <v/>
      </c>
      <c r="B1667" s="80" t="str">
        <f t="shared" si="206"/>
        <v/>
      </c>
      <c r="C1667" s="80" t="str">
        <f t="shared" si="207"/>
        <v/>
      </c>
      <c r="D1667" s="80" t="str">
        <f t="shared" si="208"/>
        <v/>
      </c>
      <c r="E1667" s="80" t="str">
        <f t="shared" si="209"/>
        <v/>
      </c>
      <c r="F1667" s="80" t="str">
        <f t="shared" si="213"/>
        <v/>
      </c>
      <c r="G1667" s="80" t="str">
        <f t="shared" si="213"/>
        <v/>
      </c>
      <c r="H1667" s="80" t="str">
        <f t="shared" si="213"/>
        <v/>
      </c>
      <c r="I1667" s="413"/>
      <c r="J1667" s="414"/>
      <c r="K1667" s="415"/>
      <c r="L1667" s="415"/>
      <c r="M1667" s="415"/>
      <c r="N1667" s="415"/>
      <c r="O1667" s="415"/>
      <c r="P1667" s="415"/>
    </row>
    <row r="1668" spans="1:16">
      <c r="A1668" s="80" t="str">
        <f t="shared" si="205"/>
        <v/>
      </c>
      <c r="B1668" s="80" t="str">
        <f t="shared" si="206"/>
        <v/>
      </c>
      <c r="C1668" s="80" t="str">
        <f t="shared" si="207"/>
        <v/>
      </c>
      <c r="D1668" s="80" t="str">
        <f t="shared" si="208"/>
        <v/>
      </c>
      <c r="E1668" s="80" t="str">
        <f t="shared" si="209"/>
        <v/>
      </c>
      <c r="F1668" s="80" t="str">
        <f t="shared" si="213"/>
        <v/>
      </c>
      <c r="G1668" s="80" t="str">
        <f t="shared" si="213"/>
        <v/>
      </c>
      <c r="H1668" s="80" t="str">
        <f t="shared" si="213"/>
        <v/>
      </c>
      <c r="I1668" s="413"/>
      <c r="J1668" s="414"/>
      <c r="K1668" s="415"/>
      <c r="L1668" s="415"/>
      <c r="M1668" s="415"/>
      <c r="N1668" s="415"/>
      <c r="O1668" s="415"/>
      <c r="P1668" s="415"/>
    </row>
    <row r="1669" spans="1:16">
      <c r="A1669" s="80" t="str">
        <f t="shared" ref="A1669:A1732" si="214">IF(Cptes1="","",LEFT(Cptes1,2))</f>
        <v/>
      </c>
      <c r="B1669" s="80" t="str">
        <f t="shared" ref="B1669:B1732" si="215">IF(Cptes1="","",LEFT(Cptes1,3))</f>
        <v/>
      </c>
      <c r="C1669" s="80" t="str">
        <f t="shared" ref="C1669:C1732" si="216">IF(Cptes1="","",LEFT(Cptes1,4))</f>
        <v/>
      </c>
      <c r="D1669" s="80" t="str">
        <f t="shared" ref="D1669:D1732" si="217">IF(Cptes1="","",LEFT(Cptes1,5))</f>
        <v/>
      </c>
      <c r="E1669" s="80" t="str">
        <f t="shared" ref="E1669:E1732" si="218">IF(Cptes1="","",LEFT(Cptes1,6))</f>
        <v/>
      </c>
      <c r="F1669" s="80" t="str">
        <f t="shared" si="213"/>
        <v/>
      </c>
      <c r="G1669" s="80" t="str">
        <f t="shared" si="213"/>
        <v/>
      </c>
      <c r="H1669" s="80" t="str">
        <f t="shared" si="213"/>
        <v/>
      </c>
      <c r="I1669" s="413"/>
      <c r="J1669" s="414"/>
      <c r="K1669" s="415"/>
      <c r="L1669" s="415"/>
      <c r="M1669" s="415"/>
      <c r="N1669" s="415"/>
      <c r="O1669" s="415"/>
      <c r="P1669" s="415"/>
    </row>
    <row r="1670" spans="1:16">
      <c r="A1670" s="80" t="str">
        <f t="shared" si="214"/>
        <v/>
      </c>
      <c r="B1670" s="80" t="str">
        <f t="shared" si="215"/>
        <v/>
      </c>
      <c r="C1670" s="80" t="str">
        <f t="shared" si="216"/>
        <v/>
      </c>
      <c r="D1670" s="80" t="str">
        <f t="shared" si="217"/>
        <v/>
      </c>
      <c r="E1670" s="80" t="str">
        <f t="shared" si="218"/>
        <v/>
      </c>
      <c r="F1670" s="80" t="str">
        <f t="shared" si="213"/>
        <v/>
      </c>
      <c r="G1670" s="80" t="str">
        <f t="shared" si="213"/>
        <v/>
      </c>
      <c r="H1670" s="80" t="str">
        <f t="shared" si="213"/>
        <v/>
      </c>
      <c r="I1670" s="413"/>
      <c r="J1670" s="414"/>
      <c r="K1670" s="415"/>
      <c r="L1670" s="415"/>
      <c r="M1670" s="415"/>
      <c r="N1670" s="415"/>
      <c r="O1670" s="415"/>
      <c r="P1670" s="415"/>
    </row>
    <row r="1671" spans="1:16">
      <c r="A1671" s="80" t="str">
        <f t="shared" si="214"/>
        <v/>
      </c>
      <c r="B1671" s="80" t="str">
        <f t="shared" si="215"/>
        <v/>
      </c>
      <c r="C1671" s="80" t="str">
        <f t="shared" si="216"/>
        <v/>
      </c>
      <c r="D1671" s="80" t="str">
        <f t="shared" si="217"/>
        <v/>
      </c>
      <c r="E1671" s="80" t="str">
        <f t="shared" si="218"/>
        <v/>
      </c>
      <c r="F1671" s="80" t="str">
        <f t="shared" si="213"/>
        <v/>
      </c>
      <c r="G1671" s="80" t="str">
        <f t="shared" si="213"/>
        <v/>
      </c>
      <c r="H1671" s="80" t="str">
        <f t="shared" si="213"/>
        <v/>
      </c>
      <c r="I1671" s="413"/>
      <c r="J1671" s="414"/>
      <c r="K1671" s="415"/>
      <c r="L1671" s="415"/>
      <c r="M1671" s="415"/>
      <c r="N1671" s="415"/>
      <c r="O1671" s="415"/>
      <c r="P1671" s="415"/>
    </row>
    <row r="1672" spans="1:16">
      <c r="A1672" s="80" t="str">
        <f t="shared" si="214"/>
        <v/>
      </c>
      <c r="B1672" s="80" t="str">
        <f t="shared" si="215"/>
        <v/>
      </c>
      <c r="C1672" s="80" t="str">
        <f t="shared" si="216"/>
        <v/>
      </c>
      <c r="D1672" s="80" t="str">
        <f t="shared" si="217"/>
        <v/>
      </c>
      <c r="E1672" s="80" t="str">
        <f t="shared" si="218"/>
        <v/>
      </c>
      <c r="F1672" s="80" t="str">
        <f t="shared" si="213"/>
        <v/>
      </c>
      <c r="G1672" s="80" t="str">
        <f t="shared" si="213"/>
        <v/>
      </c>
      <c r="H1672" s="80" t="str">
        <f t="shared" si="213"/>
        <v/>
      </c>
      <c r="I1672" s="413"/>
      <c r="J1672" s="414"/>
      <c r="K1672" s="415"/>
      <c r="L1672" s="415"/>
      <c r="M1672" s="415"/>
      <c r="N1672" s="415"/>
      <c r="O1672" s="415"/>
      <c r="P1672" s="415"/>
    </row>
    <row r="1673" spans="1:16">
      <c r="A1673" s="80" t="str">
        <f t="shared" si="214"/>
        <v/>
      </c>
      <c r="B1673" s="80" t="str">
        <f t="shared" si="215"/>
        <v/>
      </c>
      <c r="C1673" s="80" t="str">
        <f t="shared" si="216"/>
        <v/>
      </c>
      <c r="D1673" s="80" t="str">
        <f t="shared" si="217"/>
        <v/>
      </c>
      <c r="E1673" s="80" t="str">
        <f t="shared" si="218"/>
        <v/>
      </c>
      <c r="F1673" s="80" t="str">
        <f t="shared" si="213"/>
        <v/>
      </c>
      <c r="G1673" s="80" t="str">
        <f t="shared" si="213"/>
        <v/>
      </c>
      <c r="H1673" s="80" t="str">
        <f t="shared" si="213"/>
        <v/>
      </c>
      <c r="I1673" s="413"/>
      <c r="J1673" s="414"/>
      <c r="K1673" s="415"/>
      <c r="L1673" s="415"/>
      <c r="M1673" s="415"/>
      <c r="N1673" s="415"/>
      <c r="O1673" s="415"/>
      <c r="P1673" s="415"/>
    </row>
    <row r="1674" spans="1:16">
      <c r="A1674" s="80" t="str">
        <f t="shared" si="214"/>
        <v/>
      </c>
      <c r="B1674" s="80" t="str">
        <f t="shared" si="215"/>
        <v/>
      </c>
      <c r="C1674" s="80" t="str">
        <f t="shared" si="216"/>
        <v/>
      </c>
      <c r="D1674" s="80" t="str">
        <f t="shared" si="217"/>
        <v/>
      </c>
      <c r="E1674" s="80" t="str">
        <f t="shared" si="218"/>
        <v/>
      </c>
      <c r="F1674" s="80" t="str">
        <f t="shared" si="213"/>
        <v/>
      </c>
      <c r="G1674" s="80" t="str">
        <f t="shared" si="213"/>
        <v/>
      </c>
      <c r="H1674" s="80" t="str">
        <f t="shared" si="213"/>
        <v/>
      </c>
      <c r="I1674" s="413"/>
      <c r="J1674" s="414"/>
      <c r="K1674" s="415"/>
      <c r="L1674" s="415"/>
      <c r="M1674" s="415"/>
      <c r="N1674" s="415"/>
      <c r="O1674" s="415"/>
      <c r="P1674" s="415"/>
    </row>
    <row r="1675" spans="1:16">
      <c r="A1675" s="80" t="str">
        <f t="shared" si="214"/>
        <v/>
      </c>
      <c r="B1675" s="80" t="str">
        <f t="shared" si="215"/>
        <v/>
      </c>
      <c r="C1675" s="80" t="str">
        <f t="shared" si="216"/>
        <v/>
      </c>
      <c r="D1675" s="80" t="str">
        <f t="shared" si="217"/>
        <v/>
      </c>
      <c r="E1675" s="80" t="str">
        <f t="shared" si="218"/>
        <v/>
      </c>
      <c r="F1675" s="80" t="str">
        <f t="shared" si="213"/>
        <v/>
      </c>
      <c r="G1675" s="80" t="str">
        <f t="shared" si="213"/>
        <v/>
      </c>
      <c r="H1675" s="80" t="str">
        <f t="shared" si="213"/>
        <v/>
      </c>
      <c r="I1675" s="413"/>
      <c r="J1675" s="414"/>
      <c r="K1675" s="415"/>
      <c r="L1675" s="415"/>
      <c r="M1675" s="415"/>
      <c r="N1675" s="415"/>
      <c r="O1675" s="415"/>
      <c r="P1675" s="415"/>
    </row>
    <row r="1676" spans="1:16">
      <c r="A1676" s="80" t="str">
        <f t="shared" si="214"/>
        <v/>
      </c>
      <c r="B1676" s="80" t="str">
        <f t="shared" si="215"/>
        <v/>
      </c>
      <c r="C1676" s="80" t="str">
        <f t="shared" si="216"/>
        <v/>
      </c>
      <c r="D1676" s="80" t="str">
        <f t="shared" si="217"/>
        <v/>
      </c>
      <c r="E1676" s="80" t="str">
        <f t="shared" si="218"/>
        <v/>
      </c>
      <c r="F1676" s="80" t="str">
        <f t="shared" si="213"/>
        <v/>
      </c>
      <c r="G1676" s="80" t="str">
        <f t="shared" si="213"/>
        <v/>
      </c>
      <c r="H1676" s="80" t="str">
        <f t="shared" si="213"/>
        <v/>
      </c>
      <c r="I1676" s="413"/>
      <c r="J1676" s="414"/>
      <c r="K1676" s="415"/>
      <c r="L1676" s="415"/>
      <c r="M1676" s="415"/>
      <c r="N1676" s="415"/>
      <c r="O1676" s="415"/>
      <c r="P1676" s="415"/>
    </row>
    <row r="1677" spans="1:16">
      <c r="A1677" s="80" t="str">
        <f t="shared" si="214"/>
        <v/>
      </c>
      <c r="B1677" s="80" t="str">
        <f t="shared" si="215"/>
        <v/>
      </c>
      <c r="C1677" s="80" t="str">
        <f t="shared" si="216"/>
        <v/>
      </c>
      <c r="D1677" s="80" t="str">
        <f t="shared" si="217"/>
        <v/>
      </c>
      <c r="E1677" s="80" t="str">
        <f t="shared" si="218"/>
        <v/>
      </c>
      <c r="F1677" s="80" t="str">
        <f t="shared" si="213"/>
        <v/>
      </c>
      <c r="G1677" s="80" t="str">
        <f t="shared" si="213"/>
        <v/>
      </c>
      <c r="H1677" s="80" t="str">
        <f t="shared" si="213"/>
        <v/>
      </c>
      <c r="I1677" s="413"/>
      <c r="J1677" s="414"/>
      <c r="K1677" s="415"/>
      <c r="L1677" s="415"/>
      <c r="M1677" s="415"/>
      <c r="N1677" s="415"/>
      <c r="O1677" s="415"/>
      <c r="P1677" s="415"/>
    </row>
    <row r="1678" spans="1:16">
      <c r="A1678" s="80" t="str">
        <f t="shared" si="214"/>
        <v/>
      </c>
      <c r="B1678" s="80" t="str">
        <f t="shared" si="215"/>
        <v/>
      </c>
      <c r="C1678" s="80" t="str">
        <f t="shared" si="216"/>
        <v/>
      </c>
      <c r="D1678" s="80" t="str">
        <f t="shared" si="217"/>
        <v/>
      </c>
      <c r="E1678" s="80" t="str">
        <f t="shared" si="218"/>
        <v/>
      </c>
      <c r="F1678" s="80" t="str">
        <f t="shared" si="213"/>
        <v/>
      </c>
      <c r="G1678" s="80" t="str">
        <f t="shared" si="213"/>
        <v/>
      </c>
      <c r="H1678" s="80" t="str">
        <f t="shared" si="213"/>
        <v/>
      </c>
      <c r="I1678" s="413"/>
      <c r="J1678" s="414"/>
      <c r="K1678" s="415"/>
      <c r="L1678" s="415"/>
      <c r="M1678" s="415"/>
      <c r="N1678" s="415"/>
      <c r="O1678" s="415"/>
      <c r="P1678" s="415"/>
    </row>
    <row r="1679" spans="1:16">
      <c r="A1679" s="80" t="str">
        <f t="shared" si="214"/>
        <v/>
      </c>
      <c r="B1679" s="80" t="str">
        <f t="shared" si="215"/>
        <v/>
      </c>
      <c r="C1679" s="80" t="str">
        <f t="shared" si="216"/>
        <v/>
      </c>
      <c r="D1679" s="80" t="str">
        <f t="shared" si="217"/>
        <v/>
      </c>
      <c r="E1679" s="80" t="str">
        <f t="shared" si="218"/>
        <v/>
      </c>
      <c r="F1679" s="80" t="str">
        <f t="shared" si="213"/>
        <v/>
      </c>
      <c r="G1679" s="80" t="str">
        <f t="shared" si="213"/>
        <v/>
      </c>
      <c r="H1679" s="80" t="str">
        <f t="shared" si="213"/>
        <v/>
      </c>
      <c r="I1679" s="413"/>
      <c r="J1679" s="414"/>
      <c r="K1679" s="415"/>
      <c r="L1679" s="415"/>
      <c r="M1679" s="415"/>
      <c r="N1679" s="415"/>
      <c r="O1679" s="415"/>
      <c r="P1679" s="415"/>
    </row>
    <row r="1680" spans="1:16">
      <c r="A1680" s="80" t="str">
        <f t="shared" si="214"/>
        <v/>
      </c>
      <c r="B1680" s="80" t="str">
        <f t="shared" si="215"/>
        <v/>
      </c>
      <c r="C1680" s="80" t="str">
        <f t="shared" si="216"/>
        <v/>
      </c>
      <c r="D1680" s="80" t="str">
        <f t="shared" si="217"/>
        <v/>
      </c>
      <c r="E1680" s="80" t="str">
        <f t="shared" si="218"/>
        <v/>
      </c>
      <c r="F1680" s="80" t="str">
        <f t="shared" si="213"/>
        <v/>
      </c>
      <c r="G1680" s="80" t="str">
        <f t="shared" si="213"/>
        <v/>
      </c>
      <c r="H1680" s="80" t="str">
        <f t="shared" si="213"/>
        <v/>
      </c>
      <c r="I1680" s="413"/>
      <c r="J1680" s="414"/>
      <c r="K1680" s="415"/>
      <c r="L1680" s="415"/>
      <c r="M1680" s="415"/>
      <c r="N1680" s="415"/>
      <c r="O1680" s="415"/>
      <c r="P1680" s="415"/>
    </row>
    <row r="1681" spans="1:16">
      <c r="A1681" s="80" t="str">
        <f t="shared" si="214"/>
        <v/>
      </c>
      <c r="B1681" s="80" t="str">
        <f t="shared" si="215"/>
        <v/>
      </c>
      <c r="C1681" s="80" t="str">
        <f t="shared" si="216"/>
        <v/>
      </c>
      <c r="D1681" s="80" t="str">
        <f t="shared" si="217"/>
        <v/>
      </c>
      <c r="E1681" s="80" t="str">
        <f t="shared" si="218"/>
        <v/>
      </c>
      <c r="F1681" s="80" t="str">
        <f t="shared" si="213"/>
        <v/>
      </c>
      <c r="G1681" s="80" t="str">
        <f t="shared" si="213"/>
        <v/>
      </c>
      <c r="H1681" s="80" t="str">
        <f t="shared" si="213"/>
        <v/>
      </c>
      <c r="I1681" s="413"/>
      <c r="J1681" s="414"/>
      <c r="K1681" s="415"/>
      <c r="L1681" s="415"/>
      <c r="M1681" s="415"/>
      <c r="N1681" s="415"/>
      <c r="O1681" s="415"/>
      <c r="P1681" s="415"/>
    </row>
    <row r="1682" spans="1:16">
      <c r="A1682" s="80" t="str">
        <f t="shared" si="214"/>
        <v/>
      </c>
      <c r="B1682" s="80" t="str">
        <f t="shared" si="215"/>
        <v/>
      </c>
      <c r="C1682" s="80" t="str">
        <f t="shared" si="216"/>
        <v/>
      </c>
      <c r="D1682" s="80" t="str">
        <f t="shared" si="217"/>
        <v/>
      </c>
      <c r="E1682" s="80" t="str">
        <f t="shared" si="218"/>
        <v/>
      </c>
      <c r="F1682" s="80" t="str">
        <f t="shared" si="213"/>
        <v/>
      </c>
      <c r="G1682" s="80" t="str">
        <f t="shared" si="213"/>
        <v/>
      </c>
      <c r="H1682" s="80" t="str">
        <f t="shared" si="213"/>
        <v/>
      </c>
      <c r="I1682" s="413"/>
      <c r="J1682" s="414"/>
      <c r="K1682" s="415"/>
      <c r="L1682" s="415"/>
      <c r="M1682" s="415"/>
      <c r="N1682" s="415"/>
      <c r="O1682" s="415"/>
      <c r="P1682" s="415"/>
    </row>
    <row r="1683" spans="1:16">
      <c r="A1683" s="80" t="str">
        <f t="shared" si="214"/>
        <v/>
      </c>
      <c r="B1683" s="80" t="str">
        <f t="shared" si="215"/>
        <v/>
      </c>
      <c r="C1683" s="80" t="str">
        <f t="shared" si="216"/>
        <v/>
      </c>
      <c r="D1683" s="80" t="str">
        <f t="shared" si="217"/>
        <v/>
      </c>
      <c r="E1683" s="80" t="str">
        <f t="shared" si="218"/>
        <v/>
      </c>
      <c r="F1683" s="80" t="str">
        <f t="shared" si="213"/>
        <v/>
      </c>
      <c r="G1683" s="80" t="str">
        <f t="shared" si="213"/>
        <v/>
      </c>
      <c r="H1683" s="80" t="str">
        <f t="shared" si="213"/>
        <v/>
      </c>
      <c r="I1683" s="413"/>
      <c r="J1683" s="414"/>
      <c r="K1683" s="415"/>
      <c r="L1683" s="415"/>
      <c r="M1683" s="415"/>
      <c r="N1683" s="415"/>
      <c r="O1683" s="415"/>
      <c r="P1683" s="415"/>
    </row>
    <row r="1684" spans="1:16">
      <c r="A1684" s="80" t="str">
        <f t="shared" si="214"/>
        <v/>
      </c>
      <c r="B1684" s="80" t="str">
        <f t="shared" si="215"/>
        <v/>
      </c>
      <c r="C1684" s="80" t="str">
        <f t="shared" si="216"/>
        <v/>
      </c>
      <c r="D1684" s="80" t="str">
        <f t="shared" si="217"/>
        <v/>
      </c>
      <c r="E1684" s="80" t="str">
        <f t="shared" si="218"/>
        <v/>
      </c>
      <c r="F1684" s="80" t="str">
        <f t="shared" si="213"/>
        <v/>
      </c>
      <c r="G1684" s="80" t="str">
        <f t="shared" si="213"/>
        <v/>
      </c>
      <c r="H1684" s="80" t="str">
        <f t="shared" si="213"/>
        <v/>
      </c>
      <c r="I1684" s="413"/>
      <c r="J1684" s="414"/>
      <c r="K1684" s="415"/>
      <c r="L1684" s="415"/>
      <c r="M1684" s="415"/>
      <c r="N1684" s="415"/>
      <c r="O1684" s="415"/>
      <c r="P1684" s="415"/>
    </row>
    <row r="1685" spans="1:16">
      <c r="A1685" s="80" t="str">
        <f t="shared" si="214"/>
        <v/>
      </c>
      <c r="B1685" s="80" t="str">
        <f t="shared" si="215"/>
        <v/>
      </c>
      <c r="C1685" s="80" t="str">
        <f t="shared" si="216"/>
        <v/>
      </c>
      <c r="D1685" s="80" t="str">
        <f t="shared" si="217"/>
        <v/>
      </c>
      <c r="E1685" s="80" t="str">
        <f t="shared" si="218"/>
        <v/>
      </c>
      <c r="F1685" s="80" t="str">
        <f t="shared" ref="F1685:H1704" si="219">IF(Cptes1="","",LEFT(Cptes1,7))</f>
        <v/>
      </c>
      <c r="G1685" s="80" t="str">
        <f t="shared" si="219"/>
        <v/>
      </c>
      <c r="H1685" s="80" t="str">
        <f t="shared" si="219"/>
        <v/>
      </c>
      <c r="I1685" s="413"/>
      <c r="J1685" s="414"/>
      <c r="K1685" s="415"/>
      <c r="L1685" s="415"/>
      <c r="M1685" s="415"/>
      <c r="N1685" s="415"/>
      <c r="O1685" s="415"/>
      <c r="P1685" s="415"/>
    </row>
    <row r="1686" spans="1:16">
      <c r="A1686" s="80" t="str">
        <f t="shared" si="214"/>
        <v/>
      </c>
      <c r="B1686" s="80" t="str">
        <f t="shared" si="215"/>
        <v/>
      </c>
      <c r="C1686" s="80" t="str">
        <f t="shared" si="216"/>
        <v/>
      </c>
      <c r="D1686" s="80" t="str">
        <f t="shared" si="217"/>
        <v/>
      </c>
      <c r="E1686" s="80" t="str">
        <f t="shared" si="218"/>
        <v/>
      </c>
      <c r="F1686" s="80" t="str">
        <f t="shared" si="219"/>
        <v/>
      </c>
      <c r="G1686" s="80" t="str">
        <f t="shared" si="219"/>
        <v/>
      </c>
      <c r="H1686" s="80" t="str">
        <f t="shared" si="219"/>
        <v/>
      </c>
      <c r="I1686" s="413"/>
      <c r="J1686" s="414"/>
      <c r="K1686" s="415"/>
      <c r="L1686" s="415"/>
      <c r="M1686" s="415"/>
      <c r="N1686" s="415"/>
      <c r="O1686" s="415"/>
      <c r="P1686" s="415"/>
    </row>
    <row r="1687" spans="1:16">
      <c r="A1687" s="80" t="str">
        <f t="shared" si="214"/>
        <v/>
      </c>
      <c r="B1687" s="80" t="str">
        <f t="shared" si="215"/>
        <v/>
      </c>
      <c r="C1687" s="80" t="str">
        <f t="shared" si="216"/>
        <v/>
      </c>
      <c r="D1687" s="80" t="str">
        <f t="shared" si="217"/>
        <v/>
      </c>
      <c r="E1687" s="80" t="str">
        <f t="shared" si="218"/>
        <v/>
      </c>
      <c r="F1687" s="80" t="str">
        <f t="shared" si="219"/>
        <v/>
      </c>
      <c r="G1687" s="80" t="str">
        <f t="shared" si="219"/>
        <v/>
      </c>
      <c r="H1687" s="80" t="str">
        <f t="shared" si="219"/>
        <v/>
      </c>
      <c r="I1687" s="413"/>
      <c r="J1687" s="414"/>
      <c r="K1687" s="415"/>
      <c r="L1687" s="415"/>
      <c r="M1687" s="415"/>
      <c r="N1687" s="415"/>
      <c r="O1687" s="415"/>
      <c r="P1687" s="415"/>
    </row>
    <row r="1688" spans="1:16">
      <c r="A1688" s="80" t="str">
        <f t="shared" si="214"/>
        <v/>
      </c>
      <c r="B1688" s="80" t="str">
        <f t="shared" si="215"/>
        <v/>
      </c>
      <c r="C1688" s="80" t="str">
        <f t="shared" si="216"/>
        <v/>
      </c>
      <c r="D1688" s="80" t="str">
        <f t="shared" si="217"/>
        <v/>
      </c>
      <c r="E1688" s="80" t="str">
        <f t="shared" si="218"/>
        <v/>
      </c>
      <c r="F1688" s="80" t="str">
        <f t="shared" si="219"/>
        <v/>
      </c>
      <c r="G1688" s="80" t="str">
        <f t="shared" si="219"/>
        <v/>
      </c>
      <c r="H1688" s="80" t="str">
        <f t="shared" si="219"/>
        <v/>
      </c>
      <c r="I1688" s="413"/>
      <c r="J1688" s="414"/>
      <c r="K1688" s="415"/>
      <c r="L1688" s="415"/>
      <c r="M1688" s="415"/>
      <c r="N1688" s="415"/>
      <c r="O1688" s="415"/>
      <c r="P1688" s="415"/>
    </row>
    <row r="1689" spans="1:16">
      <c r="A1689" s="80" t="str">
        <f t="shared" si="214"/>
        <v/>
      </c>
      <c r="B1689" s="80" t="str">
        <f t="shared" si="215"/>
        <v/>
      </c>
      <c r="C1689" s="80" t="str">
        <f t="shared" si="216"/>
        <v/>
      </c>
      <c r="D1689" s="80" t="str">
        <f t="shared" si="217"/>
        <v/>
      </c>
      <c r="E1689" s="80" t="str">
        <f t="shared" si="218"/>
        <v/>
      </c>
      <c r="F1689" s="80" t="str">
        <f t="shared" si="219"/>
        <v/>
      </c>
      <c r="G1689" s="80" t="str">
        <f t="shared" si="219"/>
        <v/>
      </c>
      <c r="H1689" s="80" t="str">
        <f t="shared" si="219"/>
        <v/>
      </c>
      <c r="I1689" s="413"/>
      <c r="J1689" s="414"/>
      <c r="K1689" s="415"/>
      <c r="L1689" s="415"/>
      <c r="M1689" s="415"/>
      <c r="N1689" s="415"/>
      <c r="O1689" s="415"/>
      <c r="P1689" s="415"/>
    </row>
    <row r="1690" spans="1:16">
      <c r="A1690" s="80" t="str">
        <f t="shared" si="214"/>
        <v/>
      </c>
      <c r="B1690" s="80" t="str">
        <f t="shared" si="215"/>
        <v/>
      </c>
      <c r="C1690" s="80" t="str">
        <f t="shared" si="216"/>
        <v/>
      </c>
      <c r="D1690" s="80" t="str">
        <f t="shared" si="217"/>
        <v/>
      </c>
      <c r="E1690" s="80" t="str">
        <f t="shared" si="218"/>
        <v/>
      </c>
      <c r="F1690" s="80" t="str">
        <f t="shared" si="219"/>
        <v/>
      </c>
      <c r="G1690" s="80" t="str">
        <f t="shared" si="219"/>
        <v/>
      </c>
      <c r="H1690" s="80" t="str">
        <f t="shared" si="219"/>
        <v/>
      </c>
      <c r="I1690" s="413"/>
      <c r="J1690" s="414"/>
      <c r="K1690" s="415"/>
      <c r="L1690" s="415"/>
      <c r="M1690" s="415"/>
      <c r="N1690" s="415"/>
      <c r="O1690" s="415"/>
      <c r="P1690" s="415"/>
    </row>
    <row r="1691" spans="1:16">
      <c r="A1691" s="80" t="str">
        <f t="shared" si="214"/>
        <v/>
      </c>
      <c r="B1691" s="80" t="str">
        <f t="shared" si="215"/>
        <v/>
      </c>
      <c r="C1691" s="80" t="str">
        <f t="shared" si="216"/>
        <v/>
      </c>
      <c r="D1691" s="80" t="str">
        <f t="shared" si="217"/>
        <v/>
      </c>
      <c r="E1691" s="80" t="str">
        <f t="shared" si="218"/>
        <v/>
      </c>
      <c r="F1691" s="80" t="str">
        <f t="shared" si="219"/>
        <v/>
      </c>
      <c r="G1691" s="80" t="str">
        <f t="shared" si="219"/>
        <v/>
      </c>
      <c r="H1691" s="80" t="str">
        <f t="shared" si="219"/>
        <v/>
      </c>
      <c r="I1691" s="413"/>
      <c r="J1691" s="414"/>
      <c r="K1691" s="415"/>
      <c r="L1691" s="415"/>
      <c r="M1691" s="415"/>
      <c r="N1691" s="415"/>
      <c r="O1691" s="415"/>
      <c r="P1691" s="415"/>
    </row>
    <row r="1692" spans="1:16">
      <c r="A1692" s="80" t="str">
        <f t="shared" si="214"/>
        <v/>
      </c>
      <c r="B1692" s="80" t="str">
        <f t="shared" si="215"/>
        <v/>
      </c>
      <c r="C1692" s="80" t="str">
        <f t="shared" si="216"/>
        <v/>
      </c>
      <c r="D1692" s="80" t="str">
        <f t="shared" si="217"/>
        <v/>
      </c>
      <c r="E1692" s="80" t="str">
        <f t="shared" si="218"/>
        <v/>
      </c>
      <c r="F1692" s="80" t="str">
        <f t="shared" si="219"/>
        <v/>
      </c>
      <c r="G1692" s="80" t="str">
        <f t="shared" si="219"/>
        <v/>
      </c>
      <c r="H1692" s="80" t="str">
        <f t="shared" si="219"/>
        <v/>
      </c>
      <c r="I1692" s="413"/>
      <c r="J1692" s="414"/>
      <c r="K1692" s="415"/>
      <c r="L1692" s="415"/>
      <c r="M1692" s="415"/>
      <c r="N1692" s="415"/>
      <c r="O1692" s="415"/>
      <c r="P1692" s="415"/>
    </row>
    <row r="1693" spans="1:16">
      <c r="A1693" s="80" t="str">
        <f t="shared" si="214"/>
        <v/>
      </c>
      <c r="B1693" s="80" t="str">
        <f t="shared" si="215"/>
        <v/>
      </c>
      <c r="C1693" s="80" t="str">
        <f t="shared" si="216"/>
        <v/>
      </c>
      <c r="D1693" s="80" t="str">
        <f t="shared" si="217"/>
        <v/>
      </c>
      <c r="E1693" s="80" t="str">
        <f t="shared" si="218"/>
        <v/>
      </c>
      <c r="F1693" s="80" t="str">
        <f t="shared" si="219"/>
        <v/>
      </c>
      <c r="G1693" s="80" t="str">
        <f t="shared" si="219"/>
        <v/>
      </c>
      <c r="H1693" s="80" t="str">
        <f t="shared" si="219"/>
        <v/>
      </c>
      <c r="I1693" s="413"/>
      <c r="J1693" s="414"/>
      <c r="K1693" s="415"/>
      <c r="L1693" s="415"/>
      <c r="M1693" s="415"/>
      <c r="N1693" s="415"/>
      <c r="O1693" s="415"/>
      <c r="P1693" s="415"/>
    </row>
    <row r="1694" spans="1:16">
      <c r="A1694" s="80" t="str">
        <f t="shared" si="214"/>
        <v/>
      </c>
      <c r="B1694" s="80" t="str">
        <f t="shared" si="215"/>
        <v/>
      </c>
      <c r="C1694" s="80" t="str">
        <f t="shared" si="216"/>
        <v/>
      </c>
      <c r="D1694" s="80" t="str">
        <f t="shared" si="217"/>
        <v/>
      </c>
      <c r="E1694" s="80" t="str">
        <f t="shared" si="218"/>
        <v/>
      </c>
      <c r="F1694" s="80" t="str">
        <f t="shared" si="219"/>
        <v/>
      </c>
      <c r="G1694" s="80" t="str">
        <f t="shared" si="219"/>
        <v/>
      </c>
      <c r="H1694" s="80" t="str">
        <f t="shared" si="219"/>
        <v/>
      </c>
      <c r="I1694" s="413"/>
      <c r="J1694" s="414"/>
      <c r="K1694" s="415"/>
      <c r="L1694" s="415"/>
      <c r="M1694" s="415"/>
      <c r="N1694" s="415"/>
      <c r="O1694" s="415"/>
      <c r="P1694" s="415"/>
    </row>
    <row r="1695" spans="1:16">
      <c r="A1695" s="80" t="str">
        <f t="shared" si="214"/>
        <v/>
      </c>
      <c r="B1695" s="80" t="str">
        <f t="shared" si="215"/>
        <v/>
      </c>
      <c r="C1695" s="80" t="str">
        <f t="shared" si="216"/>
        <v/>
      </c>
      <c r="D1695" s="80" t="str">
        <f t="shared" si="217"/>
        <v/>
      </c>
      <c r="E1695" s="80" t="str">
        <f t="shared" si="218"/>
        <v/>
      </c>
      <c r="F1695" s="80" t="str">
        <f t="shared" si="219"/>
        <v/>
      </c>
      <c r="G1695" s="80" t="str">
        <f t="shared" si="219"/>
        <v/>
      </c>
      <c r="H1695" s="80" t="str">
        <f t="shared" si="219"/>
        <v/>
      </c>
      <c r="I1695" s="413"/>
      <c r="J1695" s="414"/>
      <c r="K1695" s="415"/>
      <c r="L1695" s="415"/>
      <c r="M1695" s="415"/>
      <c r="N1695" s="415"/>
      <c r="O1695" s="415"/>
      <c r="P1695" s="415"/>
    </row>
    <row r="1696" spans="1:16">
      <c r="A1696" s="80" t="str">
        <f t="shared" si="214"/>
        <v/>
      </c>
      <c r="B1696" s="80" t="str">
        <f t="shared" si="215"/>
        <v/>
      </c>
      <c r="C1696" s="80" t="str">
        <f t="shared" si="216"/>
        <v/>
      </c>
      <c r="D1696" s="80" t="str">
        <f t="shared" si="217"/>
        <v/>
      </c>
      <c r="E1696" s="80" t="str">
        <f t="shared" si="218"/>
        <v/>
      </c>
      <c r="F1696" s="80" t="str">
        <f t="shared" si="219"/>
        <v/>
      </c>
      <c r="G1696" s="80" t="str">
        <f t="shared" si="219"/>
        <v/>
      </c>
      <c r="H1696" s="80" t="str">
        <f t="shared" si="219"/>
        <v/>
      </c>
      <c r="I1696" s="413"/>
      <c r="J1696" s="414"/>
      <c r="K1696" s="415"/>
      <c r="L1696" s="415"/>
      <c r="M1696" s="415"/>
      <c r="N1696" s="415"/>
      <c r="O1696" s="415"/>
      <c r="P1696" s="415"/>
    </row>
    <row r="1697" spans="1:16">
      <c r="A1697" s="80" t="str">
        <f t="shared" si="214"/>
        <v/>
      </c>
      <c r="B1697" s="80" t="str">
        <f t="shared" si="215"/>
        <v/>
      </c>
      <c r="C1697" s="80" t="str">
        <f t="shared" si="216"/>
        <v/>
      </c>
      <c r="D1697" s="80" t="str">
        <f t="shared" si="217"/>
        <v/>
      </c>
      <c r="E1697" s="80" t="str">
        <f t="shared" si="218"/>
        <v/>
      </c>
      <c r="F1697" s="80" t="str">
        <f t="shared" si="219"/>
        <v/>
      </c>
      <c r="G1697" s="80" t="str">
        <f t="shared" si="219"/>
        <v/>
      </c>
      <c r="H1697" s="80" t="str">
        <f t="shared" si="219"/>
        <v/>
      </c>
      <c r="I1697" s="413"/>
      <c r="J1697" s="414"/>
      <c r="K1697" s="415"/>
      <c r="L1697" s="415"/>
      <c r="M1697" s="415"/>
      <c r="N1697" s="415"/>
      <c r="O1697" s="415"/>
      <c r="P1697" s="415"/>
    </row>
    <row r="1698" spans="1:16">
      <c r="A1698" s="80" t="str">
        <f t="shared" si="214"/>
        <v/>
      </c>
      <c r="B1698" s="80" t="str">
        <f t="shared" si="215"/>
        <v/>
      </c>
      <c r="C1698" s="80" t="str">
        <f t="shared" si="216"/>
        <v/>
      </c>
      <c r="D1698" s="80" t="str">
        <f t="shared" si="217"/>
        <v/>
      </c>
      <c r="E1698" s="80" t="str">
        <f t="shared" si="218"/>
        <v/>
      </c>
      <c r="F1698" s="80" t="str">
        <f t="shared" si="219"/>
        <v/>
      </c>
      <c r="G1698" s="80" t="str">
        <f t="shared" si="219"/>
        <v/>
      </c>
      <c r="H1698" s="80" t="str">
        <f t="shared" si="219"/>
        <v/>
      </c>
      <c r="I1698" s="413"/>
      <c r="J1698" s="414"/>
      <c r="K1698" s="415"/>
      <c r="L1698" s="415"/>
      <c r="M1698" s="415"/>
      <c r="N1698" s="415"/>
      <c r="O1698" s="415"/>
      <c r="P1698" s="415"/>
    </row>
    <row r="1699" spans="1:16">
      <c r="A1699" s="80" t="str">
        <f t="shared" si="214"/>
        <v/>
      </c>
      <c r="B1699" s="80" t="str">
        <f t="shared" si="215"/>
        <v/>
      </c>
      <c r="C1699" s="80" t="str">
        <f t="shared" si="216"/>
        <v/>
      </c>
      <c r="D1699" s="80" t="str">
        <f t="shared" si="217"/>
        <v/>
      </c>
      <c r="E1699" s="80" t="str">
        <f t="shared" si="218"/>
        <v/>
      </c>
      <c r="F1699" s="80" t="str">
        <f t="shared" si="219"/>
        <v/>
      </c>
      <c r="G1699" s="80" t="str">
        <f t="shared" si="219"/>
        <v/>
      </c>
      <c r="H1699" s="80" t="str">
        <f t="shared" si="219"/>
        <v/>
      </c>
      <c r="I1699" s="413"/>
      <c r="J1699" s="414"/>
      <c r="K1699" s="415"/>
      <c r="L1699" s="415"/>
      <c r="M1699" s="415"/>
      <c r="N1699" s="415"/>
      <c r="O1699" s="415"/>
      <c r="P1699" s="415"/>
    </row>
    <row r="1700" spans="1:16">
      <c r="A1700" s="80" t="str">
        <f t="shared" si="214"/>
        <v/>
      </c>
      <c r="B1700" s="80" t="str">
        <f t="shared" si="215"/>
        <v/>
      </c>
      <c r="C1700" s="80" t="str">
        <f t="shared" si="216"/>
        <v/>
      </c>
      <c r="D1700" s="80" t="str">
        <f t="shared" si="217"/>
        <v/>
      </c>
      <c r="E1700" s="80" t="str">
        <f t="shared" si="218"/>
        <v/>
      </c>
      <c r="F1700" s="80" t="str">
        <f t="shared" si="219"/>
        <v/>
      </c>
      <c r="G1700" s="80" t="str">
        <f t="shared" si="219"/>
        <v/>
      </c>
      <c r="H1700" s="80" t="str">
        <f t="shared" si="219"/>
        <v/>
      </c>
      <c r="I1700" s="413"/>
      <c r="J1700" s="414"/>
      <c r="K1700" s="415"/>
      <c r="L1700" s="415"/>
      <c r="M1700" s="415"/>
      <c r="N1700" s="415"/>
      <c r="O1700" s="415"/>
      <c r="P1700" s="415"/>
    </row>
    <row r="1701" spans="1:16">
      <c r="A1701" s="80" t="str">
        <f t="shared" si="214"/>
        <v/>
      </c>
      <c r="B1701" s="80" t="str">
        <f t="shared" si="215"/>
        <v/>
      </c>
      <c r="C1701" s="80" t="str">
        <f t="shared" si="216"/>
        <v/>
      </c>
      <c r="D1701" s="80" t="str">
        <f t="shared" si="217"/>
        <v/>
      </c>
      <c r="E1701" s="80" t="str">
        <f t="shared" si="218"/>
        <v/>
      </c>
      <c r="F1701" s="80" t="str">
        <f t="shared" si="219"/>
        <v/>
      </c>
      <c r="G1701" s="80" t="str">
        <f t="shared" si="219"/>
        <v/>
      </c>
      <c r="H1701" s="80" t="str">
        <f t="shared" si="219"/>
        <v/>
      </c>
      <c r="I1701" s="413"/>
      <c r="J1701" s="414"/>
      <c r="K1701" s="415"/>
      <c r="L1701" s="415"/>
      <c r="M1701" s="415"/>
      <c r="N1701" s="415"/>
      <c r="O1701" s="415"/>
      <c r="P1701" s="415"/>
    </row>
    <row r="1702" spans="1:16">
      <c r="A1702" s="80" t="str">
        <f t="shared" si="214"/>
        <v/>
      </c>
      <c r="B1702" s="80" t="str">
        <f t="shared" si="215"/>
        <v/>
      </c>
      <c r="C1702" s="80" t="str">
        <f t="shared" si="216"/>
        <v/>
      </c>
      <c r="D1702" s="80" t="str">
        <f t="shared" si="217"/>
        <v/>
      </c>
      <c r="E1702" s="80" t="str">
        <f t="shared" si="218"/>
        <v/>
      </c>
      <c r="F1702" s="80" t="str">
        <f t="shared" si="219"/>
        <v/>
      </c>
      <c r="G1702" s="80" t="str">
        <f t="shared" si="219"/>
        <v/>
      </c>
      <c r="H1702" s="80" t="str">
        <f t="shared" si="219"/>
        <v/>
      </c>
      <c r="I1702" s="413"/>
      <c r="J1702" s="414"/>
      <c r="K1702" s="415"/>
      <c r="L1702" s="415"/>
      <c r="M1702" s="415"/>
      <c r="N1702" s="415"/>
      <c r="O1702" s="415"/>
      <c r="P1702" s="415"/>
    </row>
    <row r="1703" spans="1:16">
      <c r="A1703" s="80" t="str">
        <f t="shared" si="214"/>
        <v/>
      </c>
      <c r="B1703" s="80" t="str">
        <f t="shared" si="215"/>
        <v/>
      </c>
      <c r="C1703" s="80" t="str">
        <f t="shared" si="216"/>
        <v/>
      </c>
      <c r="D1703" s="80" t="str">
        <f t="shared" si="217"/>
        <v/>
      </c>
      <c r="E1703" s="80" t="str">
        <f t="shared" si="218"/>
        <v/>
      </c>
      <c r="F1703" s="80" t="str">
        <f t="shared" si="219"/>
        <v/>
      </c>
      <c r="G1703" s="80" t="str">
        <f t="shared" si="219"/>
        <v/>
      </c>
      <c r="H1703" s="80" t="str">
        <f t="shared" si="219"/>
        <v/>
      </c>
      <c r="I1703" s="413"/>
      <c r="J1703" s="414"/>
      <c r="K1703" s="415"/>
      <c r="L1703" s="415"/>
      <c r="M1703" s="415"/>
      <c r="N1703" s="415"/>
      <c r="O1703" s="415"/>
      <c r="P1703" s="415"/>
    </row>
    <row r="1704" spans="1:16">
      <c r="A1704" s="80" t="str">
        <f t="shared" si="214"/>
        <v/>
      </c>
      <c r="B1704" s="80" t="str">
        <f t="shared" si="215"/>
        <v/>
      </c>
      <c r="C1704" s="80" t="str">
        <f t="shared" si="216"/>
        <v/>
      </c>
      <c r="D1704" s="80" t="str">
        <f t="shared" si="217"/>
        <v/>
      </c>
      <c r="E1704" s="80" t="str">
        <f t="shared" si="218"/>
        <v/>
      </c>
      <c r="F1704" s="80" t="str">
        <f t="shared" si="219"/>
        <v/>
      </c>
      <c r="G1704" s="80" t="str">
        <f t="shared" si="219"/>
        <v/>
      </c>
      <c r="H1704" s="80" t="str">
        <f t="shared" si="219"/>
        <v/>
      </c>
      <c r="I1704" s="413"/>
      <c r="J1704" s="414"/>
      <c r="K1704" s="415"/>
      <c r="L1704" s="415"/>
      <c r="M1704" s="415"/>
      <c r="N1704" s="415"/>
      <c r="O1704" s="415"/>
      <c r="P1704" s="415"/>
    </row>
    <row r="1705" spans="1:16">
      <c r="A1705" s="80" t="str">
        <f t="shared" si="214"/>
        <v/>
      </c>
      <c r="B1705" s="80" t="str">
        <f t="shared" si="215"/>
        <v/>
      </c>
      <c r="C1705" s="80" t="str">
        <f t="shared" si="216"/>
        <v/>
      </c>
      <c r="D1705" s="80" t="str">
        <f t="shared" si="217"/>
        <v/>
      </c>
      <c r="E1705" s="80" t="str">
        <f t="shared" si="218"/>
        <v/>
      </c>
      <c r="F1705" s="80" t="str">
        <f t="shared" ref="F1705:H1724" si="220">IF(Cptes1="","",LEFT(Cptes1,7))</f>
        <v/>
      </c>
      <c r="G1705" s="80" t="str">
        <f t="shared" si="220"/>
        <v/>
      </c>
      <c r="H1705" s="80" t="str">
        <f t="shared" si="220"/>
        <v/>
      </c>
      <c r="I1705" s="413"/>
      <c r="J1705" s="414"/>
      <c r="K1705" s="415"/>
      <c r="L1705" s="415"/>
      <c r="M1705" s="415"/>
      <c r="N1705" s="415"/>
      <c r="O1705" s="415"/>
      <c r="P1705" s="415"/>
    </row>
    <row r="1706" spans="1:16">
      <c r="A1706" s="80" t="str">
        <f t="shared" si="214"/>
        <v/>
      </c>
      <c r="B1706" s="80" t="str">
        <f t="shared" si="215"/>
        <v/>
      </c>
      <c r="C1706" s="80" t="str">
        <f t="shared" si="216"/>
        <v/>
      </c>
      <c r="D1706" s="80" t="str">
        <f t="shared" si="217"/>
        <v/>
      </c>
      <c r="E1706" s="80" t="str">
        <f t="shared" si="218"/>
        <v/>
      </c>
      <c r="F1706" s="80" t="str">
        <f t="shared" si="220"/>
        <v/>
      </c>
      <c r="G1706" s="80" t="str">
        <f t="shared" si="220"/>
        <v/>
      </c>
      <c r="H1706" s="80" t="str">
        <f t="shared" si="220"/>
        <v/>
      </c>
      <c r="I1706" s="413"/>
      <c r="J1706" s="414"/>
      <c r="K1706" s="415"/>
      <c r="L1706" s="415"/>
      <c r="M1706" s="415"/>
      <c r="N1706" s="415"/>
      <c r="O1706" s="415"/>
      <c r="P1706" s="415"/>
    </row>
    <row r="1707" spans="1:16">
      <c r="A1707" s="80" t="str">
        <f t="shared" si="214"/>
        <v/>
      </c>
      <c r="B1707" s="80" t="str">
        <f t="shared" si="215"/>
        <v/>
      </c>
      <c r="C1707" s="80" t="str">
        <f t="shared" si="216"/>
        <v/>
      </c>
      <c r="D1707" s="80" t="str">
        <f t="shared" si="217"/>
        <v/>
      </c>
      <c r="E1707" s="80" t="str">
        <f t="shared" si="218"/>
        <v/>
      </c>
      <c r="F1707" s="80" t="str">
        <f t="shared" si="220"/>
        <v/>
      </c>
      <c r="G1707" s="80" t="str">
        <f t="shared" si="220"/>
        <v/>
      </c>
      <c r="H1707" s="80" t="str">
        <f t="shared" si="220"/>
        <v/>
      </c>
      <c r="I1707" s="413"/>
      <c r="J1707" s="414"/>
      <c r="K1707" s="415"/>
      <c r="L1707" s="415"/>
      <c r="M1707" s="415"/>
      <c r="N1707" s="415"/>
      <c r="O1707" s="415"/>
      <c r="P1707" s="415"/>
    </row>
    <row r="1708" spans="1:16">
      <c r="A1708" s="80" t="str">
        <f t="shared" si="214"/>
        <v/>
      </c>
      <c r="B1708" s="80" t="str">
        <f t="shared" si="215"/>
        <v/>
      </c>
      <c r="C1708" s="80" t="str">
        <f t="shared" si="216"/>
        <v/>
      </c>
      <c r="D1708" s="80" t="str">
        <f t="shared" si="217"/>
        <v/>
      </c>
      <c r="E1708" s="80" t="str">
        <f t="shared" si="218"/>
        <v/>
      </c>
      <c r="F1708" s="80" t="str">
        <f t="shared" si="220"/>
        <v/>
      </c>
      <c r="G1708" s="80" t="str">
        <f t="shared" si="220"/>
        <v/>
      </c>
      <c r="H1708" s="80" t="str">
        <f t="shared" si="220"/>
        <v/>
      </c>
      <c r="I1708" s="413"/>
      <c r="J1708" s="414"/>
      <c r="K1708" s="415"/>
      <c r="L1708" s="415"/>
      <c r="M1708" s="415"/>
      <c r="N1708" s="415"/>
      <c r="O1708" s="415"/>
      <c r="P1708" s="415"/>
    </row>
    <row r="1709" spans="1:16">
      <c r="A1709" s="80" t="str">
        <f t="shared" si="214"/>
        <v/>
      </c>
      <c r="B1709" s="80" t="str">
        <f t="shared" si="215"/>
        <v/>
      </c>
      <c r="C1709" s="80" t="str">
        <f t="shared" si="216"/>
        <v/>
      </c>
      <c r="D1709" s="80" t="str">
        <f t="shared" si="217"/>
        <v/>
      </c>
      <c r="E1709" s="80" t="str">
        <f t="shared" si="218"/>
        <v/>
      </c>
      <c r="F1709" s="80" t="str">
        <f t="shared" si="220"/>
        <v/>
      </c>
      <c r="G1709" s="80" t="str">
        <f t="shared" si="220"/>
        <v/>
      </c>
      <c r="H1709" s="80" t="str">
        <f t="shared" si="220"/>
        <v/>
      </c>
      <c r="I1709" s="413"/>
      <c r="J1709" s="414"/>
      <c r="K1709" s="415"/>
      <c r="L1709" s="415"/>
      <c r="M1709" s="415"/>
      <c r="N1709" s="415"/>
      <c r="O1709" s="415"/>
      <c r="P1709" s="415"/>
    </row>
    <row r="1710" spans="1:16">
      <c r="A1710" s="80" t="str">
        <f t="shared" si="214"/>
        <v/>
      </c>
      <c r="B1710" s="80" t="str">
        <f t="shared" si="215"/>
        <v/>
      </c>
      <c r="C1710" s="80" t="str">
        <f t="shared" si="216"/>
        <v/>
      </c>
      <c r="D1710" s="80" t="str">
        <f t="shared" si="217"/>
        <v/>
      </c>
      <c r="E1710" s="80" t="str">
        <f t="shared" si="218"/>
        <v/>
      </c>
      <c r="F1710" s="80" t="str">
        <f t="shared" si="220"/>
        <v/>
      </c>
      <c r="G1710" s="80" t="str">
        <f t="shared" si="220"/>
        <v/>
      </c>
      <c r="H1710" s="80" t="str">
        <f t="shared" si="220"/>
        <v/>
      </c>
      <c r="I1710" s="413"/>
      <c r="J1710" s="414"/>
      <c r="K1710" s="415"/>
      <c r="L1710" s="415"/>
      <c r="M1710" s="415"/>
      <c r="N1710" s="415"/>
      <c r="O1710" s="415"/>
      <c r="P1710" s="415"/>
    </row>
    <row r="1711" spans="1:16">
      <c r="A1711" s="80" t="str">
        <f t="shared" si="214"/>
        <v/>
      </c>
      <c r="B1711" s="80" t="str">
        <f t="shared" si="215"/>
        <v/>
      </c>
      <c r="C1711" s="80" t="str">
        <f t="shared" si="216"/>
        <v/>
      </c>
      <c r="D1711" s="80" t="str">
        <f t="shared" si="217"/>
        <v/>
      </c>
      <c r="E1711" s="80" t="str">
        <f t="shared" si="218"/>
        <v/>
      </c>
      <c r="F1711" s="80" t="str">
        <f t="shared" si="220"/>
        <v/>
      </c>
      <c r="G1711" s="80" t="str">
        <f t="shared" si="220"/>
        <v/>
      </c>
      <c r="H1711" s="80" t="str">
        <f t="shared" si="220"/>
        <v/>
      </c>
      <c r="I1711" s="413"/>
      <c r="J1711" s="414"/>
      <c r="K1711" s="415"/>
      <c r="L1711" s="415"/>
      <c r="M1711" s="415"/>
      <c r="N1711" s="415"/>
      <c r="O1711" s="415"/>
      <c r="P1711" s="415"/>
    </row>
    <row r="1712" spans="1:16">
      <c r="A1712" s="80" t="str">
        <f t="shared" si="214"/>
        <v/>
      </c>
      <c r="B1712" s="80" t="str">
        <f t="shared" si="215"/>
        <v/>
      </c>
      <c r="C1712" s="80" t="str">
        <f t="shared" si="216"/>
        <v/>
      </c>
      <c r="D1712" s="80" t="str">
        <f t="shared" si="217"/>
        <v/>
      </c>
      <c r="E1712" s="80" t="str">
        <f t="shared" si="218"/>
        <v/>
      </c>
      <c r="F1712" s="80" t="str">
        <f t="shared" si="220"/>
        <v/>
      </c>
      <c r="G1712" s="80" t="str">
        <f t="shared" si="220"/>
        <v/>
      </c>
      <c r="H1712" s="80" t="str">
        <f t="shared" si="220"/>
        <v/>
      </c>
      <c r="I1712" s="413"/>
      <c r="J1712" s="414"/>
      <c r="K1712" s="415"/>
      <c r="L1712" s="415"/>
      <c r="M1712" s="415"/>
      <c r="N1712" s="415"/>
      <c r="O1712" s="415"/>
      <c r="P1712" s="415"/>
    </row>
    <row r="1713" spans="1:16">
      <c r="A1713" s="80" t="str">
        <f t="shared" si="214"/>
        <v/>
      </c>
      <c r="B1713" s="80" t="str">
        <f t="shared" si="215"/>
        <v/>
      </c>
      <c r="C1713" s="80" t="str">
        <f t="shared" si="216"/>
        <v/>
      </c>
      <c r="D1713" s="80" t="str">
        <f t="shared" si="217"/>
        <v/>
      </c>
      <c r="E1713" s="80" t="str">
        <f t="shared" si="218"/>
        <v/>
      </c>
      <c r="F1713" s="80" t="str">
        <f t="shared" si="220"/>
        <v/>
      </c>
      <c r="G1713" s="80" t="str">
        <f t="shared" si="220"/>
        <v/>
      </c>
      <c r="H1713" s="80" t="str">
        <f t="shared" si="220"/>
        <v/>
      </c>
      <c r="I1713" s="413"/>
      <c r="J1713" s="414"/>
      <c r="K1713" s="415"/>
      <c r="L1713" s="415"/>
      <c r="M1713" s="415"/>
      <c r="N1713" s="415"/>
      <c r="O1713" s="415"/>
      <c r="P1713" s="415"/>
    </row>
    <row r="1714" spans="1:16">
      <c r="A1714" s="80" t="str">
        <f t="shared" si="214"/>
        <v/>
      </c>
      <c r="B1714" s="80" t="str">
        <f t="shared" si="215"/>
        <v/>
      </c>
      <c r="C1714" s="80" t="str">
        <f t="shared" si="216"/>
        <v/>
      </c>
      <c r="D1714" s="80" t="str">
        <f t="shared" si="217"/>
        <v/>
      </c>
      <c r="E1714" s="80" t="str">
        <f t="shared" si="218"/>
        <v/>
      </c>
      <c r="F1714" s="80" t="str">
        <f t="shared" si="220"/>
        <v/>
      </c>
      <c r="G1714" s="80" t="str">
        <f t="shared" si="220"/>
        <v/>
      </c>
      <c r="H1714" s="80" t="str">
        <f t="shared" si="220"/>
        <v/>
      </c>
      <c r="I1714" s="413"/>
      <c r="J1714" s="414"/>
      <c r="K1714" s="415"/>
      <c r="L1714" s="415"/>
      <c r="M1714" s="415"/>
      <c r="N1714" s="415"/>
      <c r="O1714" s="415"/>
      <c r="P1714" s="415"/>
    </row>
    <row r="1715" spans="1:16">
      <c r="A1715" s="80" t="str">
        <f t="shared" si="214"/>
        <v/>
      </c>
      <c r="B1715" s="80" t="str">
        <f t="shared" si="215"/>
        <v/>
      </c>
      <c r="C1715" s="80" t="str">
        <f t="shared" si="216"/>
        <v/>
      </c>
      <c r="D1715" s="80" t="str">
        <f t="shared" si="217"/>
        <v/>
      </c>
      <c r="E1715" s="80" t="str">
        <f t="shared" si="218"/>
        <v/>
      </c>
      <c r="F1715" s="80" t="str">
        <f t="shared" si="220"/>
        <v/>
      </c>
      <c r="G1715" s="80" t="str">
        <f t="shared" si="220"/>
        <v/>
      </c>
      <c r="H1715" s="80" t="str">
        <f t="shared" si="220"/>
        <v/>
      </c>
      <c r="I1715" s="413"/>
      <c r="J1715" s="414"/>
      <c r="K1715" s="415"/>
      <c r="L1715" s="415"/>
      <c r="M1715" s="415"/>
      <c r="N1715" s="415"/>
      <c r="O1715" s="415"/>
      <c r="P1715" s="415"/>
    </row>
    <row r="1716" spans="1:16">
      <c r="A1716" s="80" t="str">
        <f t="shared" si="214"/>
        <v/>
      </c>
      <c r="B1716" s="80" t="str">
        <f t="shared" si="215"/>
        <v/>
      </c>
      <c r="C1716" s="80" t="str">
        <f t="shared" si="216"/>
        <v/>
      </c>
      <c r="D1716" s="80" t="str">
        <f t="shared" si="217"/>
        <v/>
      </c>
      <c r="E1716" s="80" t="str">
        <f t="shared" si="218"/>
        <v/>
      </c>
      <c r="F1716" s="80" t="str">
        <f t="shared" si="220"/>
        <v/>
      </c>
      <c r="G1716" s="80" t="str">
        <f t="shared" si="220"/>
        <v/>
      </c>
      <c r="H1716" s="80" t="str">
        <f t="shared" si="220"/>
        <v/>
      </c>
      <c r="I1716" s="413"/>
      <c r="J1716" s="414"/>
      <c r="K1716" s="415"/>
      <c r="L1716" s="415"/>
      <c r="M1716" s="415"/>
      <c r="N1716" s="415"/>
      <c r="O1716" s="415"/>
      <c r="P1716" s="415"/>
    </row>
    <row r="1717" spans="1:16">
      <c r="A1717" s="80" t="str">
        <f t="shared" si="214"/>
        <v/>
      </c>
      <c r="B1717" s="80" t="str">
        <f t="shared" si="215"/>
        <v/>
      </c>
      <c r="C1717" s="80" t="str">
        <f t="shared" si="216"/>
        <v/>
      </c>
      <c r="D1717" s="80" t="str">
        <f t="shared" si="217"/>
        <v/>
      </c>
      <c r="E1717" s="80" t="str">
        <f t="shared" si="218"/>
        <v/>
      </c>
      <c r="F1717" s="80" t="str">
        <f t="shared" si="220"/>
        <v/>
      </c>
      <c r="G1717" s="80" t="str">
        <f t="shared" si="220"/>
        <v/>
      </c>
      <c r="H1717" s="80" t="str">
        <f t="shared" si="220"/>
        <v/>
      </c>
      <c r="I1717" s="413"/>
      <c r="J1717" s="414"/>
      <c r="K1717" s="415"/>
      <c r="L1717" s="415"/>
      <c r="M1717" s="415"/>
      <c r="N1717" s="415"/>
      <c r="O1717" s="415"/>
      <c r="P1717" s="415"/>
    </row>
    <row r="1718" spans="1:16">
      <c r="A1718" s="80" t="str">
        <f t="shared" si="214"/>
        <v/>
      </c>
      <c r="B1718" s="80" t="str">
        <f t="shared" si="215"/>
        <v/>
      </c>
      <c r="C1718" s="80" t="str">
        <f t="shared" si="216"/>
        <v/>
      </c>
      <c r="D1718" s="80" t="str">
        <f t="shared" si="217"/>
        <v/>
      </c>
      <c r="E1718" s="80" t="str">
        <f t="shared" si="218"/>
        <v/>
      </c>
      <c r="F1718" s="80" t="str">
        <f t="shared" si="220"/>
        <v/>
      </c>
      <c r="G1718" s="80" t="str">
        <f t="shared" si="220"/>
        <v/>
      </c>
      <c r="H1718" s="80" t="str">
        <f t="shared" si="220"/>
        <v/>
      </c>
      <c r="I1718" s="413"/>
      <c r="J1718" s="414"/>
      <c r="K1718" s="415"/>
      <c r="L1718" s="415"/>
      <c r="M1718" s="415"/>
      <c r="N1718" s="415"/>
      <c r="O1718" s="415"/>
      <c r="P1718" s="415"/>
    </row>
    <row r="1719" spans="1:16">
      <c r="A1719" s="80" t="str">
        <f t="shared" si="214"/>
        <v/>
      </c>
      <c r="B1719" s="80" t="str">
        <f t="shared" si="215"/>
        <v/>
      </c>
      <c r="C1719" s="80" t="str">
        <f t="shared" si="216"/>
        <v/>
      </c>
      <c r="D1719" s="80" t="str">
        <f t="shared" si="217"/>
        <v/>
      </c>
      <c r="E1719" s="80" t="str">
        <f t="shared" si="218"/>
        <v/>
      </c>
      <c r="F1719" s="80" t="str">
        <f t="shared" si="220"/>
        <v/>
      </c>
      <c r="G1719" s="80" t="str">
        <f t="shared" si="220"/>
        <v/>
      </c>
      <c r="H1719" s="80" t="str">
        <f t="shared" si="220"/>
        <v/>
      </c>
      <c r="I1719" s="413"/>
      <c r="J1719" s="414"/>
      <c r="K1719" s="415"/>
      <c r="L1719" s="415"/>
      <c r="M1719" s="415"/>
      <c r="N1719" s="415"/>
      <c r="O1719" s="415"/>
      <c r="P1719" s="415"/>
    </row>
    <row r="1720" spans="1:16">
      <c r="A1720" s="80" t="str">
        <f t="shared" si="214"/>
        <v/>
      </c>
      <c r="B1720" s="80" t="str">
        <f t="shared" si="215"/>
        <v/>
      </c>
      <c r="C1720" s="80" t="str">
        <f t="shared" si="216"/>
        <v/>
      </c>
      <c r="D1720" s="80" t="str">
        <f t="shared" si="217"/>
        <v/>
      </c>
      <c r="E1720" s="80" t="str">
        <f t="shared" si="218"/>
        <v/>
      </c>
      <c r="F1720" s="80" t="str">
        <f t="shared" si="220"/>
        <v/>
      </c>
      <c r="G1720" s="80" t="str">
        <f t="shared" si="220"/>
        <v/>
      </c>
      <c r="H1720" s="80" t="str">
        <f t="shared" si="220"/>
        <v/>
      </c>
      <c r="I1720" s="413"/>
      <c r="J1720" s="414"/>
      <c r="K1720" s="415"/>
      <c r="L1720" s="415"/>
      <c r="M1720" s="415"/>
      <c r="N1720" s="415"/>
      <c r="O1720" s="415"/>
      <c r="P1720" s="415"/>
    </row>
    <row r="1721" spans="1:16">
      <c r="A1721" s="80" t="str">
        <f t="shared" si="214"/>
        <v/>
      </c>
      <c r="B1721" s="80" t="str">
        <f t="shared" si="215"/>
        <v/>
      </c>
      <c r="C1721" s="80" t="str">
        <f t="shared" si="216"/>
        <v/>
      </c>
      <c r="D1721" s="80" t="str">
        <f t="shared" si="217"/>
        <v/>
      </c>
      <c r="E1721" s="80" t="str">
        <f t="shared" si="218"/>
        <v/>
      </c>
      <c r="F1721" s="80" t="str">
        <f t="shared" si="220"/>
        <v/>
      </c>
      <c r="G1721" s="80" t="str">
        <f t="shared" si="220"/>
        <v/>
      </c>
      <c r="H1721" s="80" t="str">
        <f t="shared" si="220"/>
        <v/>
      </c>
      <c r="I1721" s="413"/>
      <c r="J1721" s="414"/>
      <c r="K1721" s="415"/>
      <c r="L1721" s="415"/>
      <c r="M1721" s="415"/>
      <c r="N1721" s="415"/>
      <c r="O1721" s="415"/>
      <c r="P1721" s="415"/>
    </row>
    <row r="1722" spans="1:16">
      <c r="A1722" s="80" t="str">
        <f t="shared" si="214"/>
        <v/>
      </c>
      <c r="B1722" s="80" t="str">
        <f t="shared" si="215"/>
        <v/>
      </c>
      <c r="C1722" s="80" t="str">
        <f t="shared" si="216"/>
        <v/>
      </c>
      <c r="D1722" s="80" t="str">
        <f t="shared" si="217"/>
        <v/>
      </c>
      <c r="E1722" s="80" t="str">
        <f t="shared" si="218"/>
        <v/>
      </c>
      <c r="F1722" s="80" t="str">
        <f t="shared" si="220"/>
        <v/>
      </c>
      <c r="G1722" s="80" t="str">
        <f t="shared" si="220"/>
        <v/>
      </c>
      <c r="H1722" s="80" t="str">
        <f t="shared" si="220"/>
        <v/>
      </c>
      <c r="I1722" s="413"/>
      <c r="J1722" s="414"/>
      <c r="K1722" s="415"/>
      <c r="L1722" s="415"/>
      <c r="M1722" s="415"/>
      <c r="N1722" s="415"/>
      <c r="O1722" s="415"/>
      <c r="P1722" s="415"/>
    </row>
    <row r="1723" spans="1:16">
      <c r="A1723" s="80" t="str">
        <f t="shared" si="214"/>
        <v/>
      </c>
      <c r="B1723" s="80" t="str">
        <f t="shared" si="215"/>
        <v/>
      </c>
      <c r="C1723" s="80" t="str">
        <f t="shared" si="216"/>
        <v/>
      </c>
      <c r="D1723" s="80" t="str">
        <f t="shared" si="217"/>
        <v/>
      </c>
      <c r="E1723" s="80" t="str">
        <f t="shared" si="218"/>
        <v/>
      </c>
      <c r="F1723" s="80" t="str">
        <f t="shared" si="220"/>
        <v/>
      </c>
      <c r="G1723" s="80" t="str">
        <f t="shared" si="220"/>
        <v/>
      </c>
      <c r="H1723" s="80" t="str">
        <f t="shared" si="220"/>
        <v/>
      </c>
      <c r="I1723" s="413"/>
      <c r="J1723" s="414"/>
      <c r="K1723" s="415"/>
      <c r="L1723" s="415"/>
      <c r="M1723" s="415"/>
      <c r="N1723" s="415"/>
      <c r="O1723" s="415"/>
      <c r="P1723" s="415"/>
    </row>
    <row r="1724" spans="1:16">
      <c r="A1724" s="80" t="str">
        <f t="shared" si="214"/>
        <v/>
      </c>
      <c r="B1724" s="80" t="str">
        <f t="shared" si="215"/>
        <v/>
      </c>
      <c r="C1724" s="80" t="str">
        <f t="shared" si="216"/>
        <v/>
      </c>
      <c r="D1724" s="80" t="str">
        <f t="shared" si="217"/>
        <v/>
      </c>
      <c r="E1724" s="80" t="str">
        <f t="shared" si="218"/>
        <v/>
      </c>
      <c r="F1724" s="80" t="str">
        <f t="shared" si="220"/>
        <v/>
      </c>
      <c r="G1724" s="80" t="str">
        <f t="shared" si="220"/>
        <v/>
      </c>
      <c r="H1724" s="80" t="str">
        <f t="shared" si="220"/>
        <v/>
      </c>
      <c r="I1724" s="413"/>
      <c r="J1724" s="414"/>
      <c r="K1724" s="415"/>
      <c r="L1724" s="415"/>
      <c r="M1724" s="415"/>
      <c r="N1724" s="415"/>
      <c r="O1724" s="415"/>
      <c r="P1724" s="415"/>
    </row>
    <row r="1725" spans="1:16">
      <c r="A1725" s="80" t="str">
        <f t="shared" si="214"/>
        <v/>
      </c>
      <c r="B1725" s="80" t="str">
        <f t="shared" si="215"/>
        <v/>
      </c>
      <c r="C1725" s="80" t="str">
        <f t="shared" si="216"/>
        <v/>
      </c>
      <c r="D1725" s="80" t="str">
        <f t="shared" si="217"/>
        <v/>
      </c>
      <c r="E1725" s="80" t="str">
        <f t="shared" si="218"/>
        <v/>
      </c>
      <c r="F1725" s="80" t="str">
        <f t="shared" ref="F1725:H1744" si="221">IF(Cptes1="","",LEFT(Cptes1,7))</f>
        <v/>
      </c>
      <c r="G1725" s="80" t="str">
        <f t="shared" si="221"/>
        <v/>
      </c>
      <c r="H1725" s="80" t="str">
        <f t="shared" si="221"/>
        <v/>
      </c>
      <c r="I1725" s="413"/>
      <c r="J1725" s="414"/>
      <c r="K1725" s="415"/>
      <c r="L1725" s="415"/>
      <c r="M1725" s="415"/>
      <c r="N1725" s="415"/>
      <c r="O1725" s="415"/>
      <c r="P1725" s="415"/>
    </row>
    <row r="1726" spans="1:16">
      <c r="A1726" s="80" t="str">
        <f t="shared" si="214"/>
        <v/>
      </c>
      <c r="B1726" s="80" t="str">
        <f t="shared" si="215"/>
        <v/>
      </c>
      <c r="C1726" s="80" t="str">
        <f t="shared" si="216"/>
        <v/>
      </c>
      <c r="D1726" s="80" t="str">
        <f t="shared" si="217"/>
        <v/>
      </c>
      <c r="E1726" s="80" t="str">
        <f t="shared" si="218"/>
        <v/>
      </c>
      <c r="F1726" s="80" t="str">
        <f t="shared" si="221"/>
        <v/>
      </c>
      <c r="G1726" s="80" t="str">
        <f t="shared" si="221"/>
        <v/>
      </c>
      <c r="H1726" s="80" t="str">
        <f t="shared" si="221"/>
        <v/>
      </c>
      <c r="I1726" s="413"/>
      <c r="J1726" s="414"/>
      <c r="K1726" s="415"/>
      <c r="L1726" s="415"/>
      <c r="M1726" s="415"/>
      <c r="N1726" s="415"/>
      <c r="O1726" s="415"/>
      <c r="P1726" s="415"/>
    </row>
    <row r="1727" spans="1:16">
      <c r="A1727" s="80" t="str">
        <f t="shared" si="214"/>
        <v/>
      </c>
      <c r="B1727" s="80" t="str">
        <f t="shared" si="215"/>
        <v/>
      </c>
      <c r="C1727" s="80" t="str">
        <f t="shared" si="216"/>
        <v/>
      </c>
      <c r="D1727" s="80" t="str">
        <f t="shared" si="217"/>
        <v/>
      </c>
      <c r="E1727" s="80" t="str">
        <f t="shared" si="218"/>
        <v/>
      </c>
      <c r="F1727" s="80" t="str">
        <f t="shared" si="221"/>
        <v/>
      </c>
      <c r="G1727" s="80" t="str">
        <f t="shared" si="221"/>
        <v/>
      </c>
      <c r="H1727" s="80" t="str">
        <f t="shared" si="221"/>
        <v/>
      </c>
      <c r="I1727" s="413"/>
      <c r="J1727" s="414"/>
      <c r="K1727" s="415"/>
      <c r="L1727" s="415"/>
      <c r="M1727" s="415"/>
      <c r="N1727" s="415"/>
      <c r="O1727" s="415"/>
      <c r="P1727" s="415"/>
    </row>
    <row r="1728" spans="1:16">
      <c r="A1728" s="80" t="str">
        <f t="shared" si="214"/>
        <v/>
      </c>
      <c r="B1728" s="80" t="str">
        <f t="shared" si="215"/>
        <v/>
      </c>
      <c r="C1728" s="80" t="str">
        <f t="shared" si="216"/>
        <v/>
      </c>
      <c r="D1728" s="80" t="str">
        <f t="shared" si="217"/>
        <v/>
      </c>
      <c r="E1728" s="80" t="str">
        <f t="shared" si="218"/>
        <v/>
      </c>
      <c r="F1728" s="80" t="str">
        <f t="shared" si="221"/>
        <v/>
      </c>
      <c r="G1728" s="80" t="str">
        <f t="shared" si="221"/>
        <v/>
      </c>
      <c r="H1728" s="80" t="str">
        <f t="shared" si="221"/>
        <v/>
      </c>
      <c r="I1728" s="413"/>
      <c r="J1728" s="414"/>
      <c r="K1728" s="415"/>
      <c r="L1728" s="415"/>
      <c r="M1728" s="415"/>
      <c r="N1728" s="415"/>
      <c r="O1728" s="415"/>
      <c r="P1728" s="415"/>
    </row>
    <row r="1729" spans="1:16">
      <c r="A1729" s="80" t="str">
        <f t="shared" si="214"/>
        <v/>
      </c>
      <c r="B1729" s="80" t="str">
        <f t="shared" si="215"/>
        <v/>
      </c>
      <c r="C1729" s="80" t="str">
        <f t="shared" si="216"/>
        <v/>
      </c>
      <c r="D1729" s="80" t="str">
        <f t="shared" si="217"/>
        <v/>
      </c>
      <c r="E1729" s="80" t="str">
        <f t="shared" si="218"/>
        <v/>
      </c>
      <c r="F1729" s="80" t="str">
        <f t="shared" si="221"/>
        <v/>
      </c>
      <c r="G1729" s="80" t="str">
        <f t="shared" si="221"/>
        <v/>
      </c>
      <c r="H1729" s="80" t="str">
        <f t="shared" si="221"/>
        <v/>
      </c>
      <c r="I1729" s="413"/>
      <c r="J1729" s="414"/>
      <c r="K1729" s="415"/>
      <c r="L1729" s="415"/>
      <c r="M1729" s="415"/>
      <c r="N1729" s="415"/>
      <c r="O1729" s="415"/>
      <c r="P1729" s="415"/>
    </row>
    <row r="1730" spans="1:16">
      <c r="A1730" s="80" t="str">
        <f t="shared" si="214"/>
        <v/>
      </c>
      <c r="B1730" s="80" t="str">
        <f t="shared" si="215"/>
        <v/>
      </c>
      <c r="C1730" s="80" t="str">
        <f t="shared" si="216"/>
        <v/>
      </c>
      <c r="D1730" s="80" t="str">
        <f t="shared" si="217"/>
        <v/>
      </c>
      <c r="E1730" s="80" t="str">
        <f t="shared" si="218"/>
        <v/>
      </c>
      <c r="F1730" s="80" t="str">
        <f t="shared" si="221"/>
        <v/>
      </c>
      <c r="G1730" s="80" t="str">
        <f t="shared" si="221"/>
        <v/>
      </c>
      <c r="H1730" s="80" t="str">
        <f t="shared" si="221"/>
        <v/>
      </c>
      <c r="I1730" s="413"/>
      <c r="J1730" s="414"/>
      <c r="K1730" s="415"/>
      <c r="L1730" s="415"/>
      <c r="M1730" s="415"/>
      <c r="N1730" s="415"/>
      <c r="O1730" s="415"/>
      <c r="P1730" s="415"/>
    </row>
    <row r="1731" spans="1:16">
      <c r="A1731" s="80" t="str">
        <f t="shared" si="214"/>
        <v/>
      </c>
      <c r="B1731" s="80" t="str">
        <f t="shared" si="215"/>
        <v/>
      </c>
      <c r="C1731" s="80" t="str">
        <f t="shared" si="216"/>
        <v/>
      </c>
      <c r="D1731" s="80" t="str">
        <f t="shared" si="217"/>
        <v/>
      </c>
      <c r="E1731" s="80" t="str">
        <f t="shared" si="218"/>
        <v/>
      </c>
      <c r="F1731" s="80" t="str">
        <f t="shared" si="221"/>
        <v/>
      </c>
      <c r="G1731" s="80" t="str">
        <f t="shared" si="221"/>
        <v/>
      </c>
      <c r="H1731" s="80" t="str">
        <f t="shared" si="221"/>
        <v/>
      </c>
      <c r="I1731" s="413"/>
      <c r="J1731" s="414"/>
      <c r="K1731" s="415"/>
      <c r="L1731" s="415"/>
      <c r="M1731" s="415"/>
      <c r="N1731" s="415"/>
      <c r="O1731" s="415"/>
      <c r="P1731" s="415"/>
    </row>
    <row r="1732" spans="1:16">
      <c r="A1732" s="80" t="str">
        <f t="shared" si="214"/>
        <v/>
      </c>
      <c r="B1732" s="80" t="str">
        <f t="shared" si="215"/>
        <v/>
      </c>
      <c r="C1732" s="80" t="str">
        <f t="shared" si="216"/>
        <v/>
      </c>
      <c r="D1732" s="80" t="str">
        <f t="shared" si="217"/>
        <v/>
      </c>
      <c r="E1732" s="80" t="str">
        <f t="shared" si="218"/>
        <v/>
      </c>
      <c r="F1732" s="80" t="str">
        <f t="shared" si="221"/>
        <v/>
      </c>
      <c r="G1732" s="80" t="str">
        <f t="shared" si="221"/>
        <v/>
      </c>
      <c r="H1732" s="80" t="str">
        <f t="shared" si="221"/>
        <v/>
      </c>
      <c r="I1732" s="413"/>
      <c r="J1732" s="414"/>
      <c r="K1732" s="415"/>
      <c r="L1732" s="415"/>
      <c r="M1732" s="415"/>
      <c r="N1732" s="415"/>
      <c r="O1732" s="415"/>
      <c r="P1732" s="415"/>
    </row>
    <row r="1733" spans="1:16">
      <c r="A1733" s="80" t="str">
        <f t="shared" ref="A1733:A1796" si="222">IF(Cptes1="","",LEFT(Cptes1,2))</f>
        <v/>
      </c>
      <c r="B1733" s="80" t="str">
        <f t="shared" ref="B1733:B1796" si="223">IF(Cptes1="","",LEFT(Cptes1,3))</f>
        <v/>
      </c>
      <c r="C1733" s="80" t="str">
        <f t="shared" ref="C1733:C1796" si="224">IF(Cptes1="","",LEFT(Cptes1,4))</f>
        <v/>
      </c>
      <c r="D1733" s="80" t="str">
        <f t="shared" ref="D1733:D1796" si="225">IF(Cptes1="","",LEFT(Cptes1,5))</f>
        <v/>
      </c>
      <c r="E1733" s="80" t="str">
        <f t="shared" ref="E1733:E1796" si="226">IF(Cptes1="","",LEFT(Cptes1,6))</f>
        <v/>
      </c>
      <c r="F1733" s="80" t="str">
        <f t="shared" si="221"/>
        <v/>
      </c>
      <c r="G1733" s="80" t="str">
        <f t="shared" si="221"/>
        <v/>
      </c>
      <c r="H1733" s="80" t="str">
        <f t="shared" si="221"/>
        <v/>
      </c>
      <c r="I1733" s="413"/>
      <c r="J1733" s="414"/>
      <c r="K1733" s="415"/>
      <c r="L1733" s="415"/>
      <c r="M1733" s="415"/>
      <c r="N1733" s="415"/>
      <c r="O1733" s="415"/>
      <c r="P1733" s="415"/>
    </row>
    <row r="1734" spans="1:16">
      <c r="A1734" s="80" t="str">
        <f t="shared" si="222"/>
        <v/>
      </c>
      <c r="B1734" s="80" t="str">
        <f t="shared" si="223"/>
        <v/>
      </c>
      <c r="C1734" s="80" t="str">
        <f t="shared" si="224"/>
        <v/>
      </c>
      <c r="D1734" s="80" t="str">
        <f t="shared" si="225"/>
        <v/>
      </c>
      <c r="E1734" s="80" t="str">
        <f t="shared" si="226"/>
        <v/>
      </c>
      <c r="F1734" s="80" t="str">
        <f t="shared" si="221"/>
        <v/>
      </c>
      <c r="G1734" s="80" t="str">
        <f t="shared" si="221"/>
        <v/>
      </c>
      <c r="H1734" s="80" t="str">
        <f t="shared" si="221"/>
        <v/>
      </c>
      <c r="I1734" s="413"/>
      <c r="J1734" s="414"/>
      <c r="K1734" s="415"/>
      <c r="L1734" s="415"/>
      <c r="M1734" s="415"/>
      <c r="N1734" s="415"/>
      <c r="O1734" s="415"/>
      <c r="P1734" s="415"/>
    </row>
    <row r="1735" spans="1:16">
      <c r="A1735" s="80" t="str">
        <f t="shared" si="222"/>
        <v/>
      </c>
      <c r="B1735" s="80" t="str">
        <f t="shared" si="223"/>
        <v/>
      </c>
      <c r="C1735" s="80" t="str">
        <f t="shared" si="224"/>
        <v/>
      </c>
      <c r="D1735" s="80" t="str">
        <f t="shared" si="225"/>
        <v/>
      </c>
      <c r="E1735" s="80" t="str">
        <f t="shared" si="226"/>
        <v/>
      </c>
      <c r="F1735" s="80" t="str">
        <f t="shared" si="221"/>
        <v/>
      </c>
      <c r="G1735" s="80" t="str">
        <f t="shared" si="221"/>
        <v/>
      </c>
      <c r="H1735" s="80" t="str">
        <f t="shared" si="221"/>
        <v/>
      </c>
      <c r="I1735" s="413"/>
      <c r="J1735" s="414"/>
      <c r="K1735" s="415"/>
      <c r="L1735" s="415"/>
      <c r="M1735" s="415"/>
      <c r="N1735" s="415"/>
      <c r="O1735" s="415"/>
      <c r="P1735" s="415"/>
    </row>
    <row r="1736" spans="1:16">
      <c r="A1736" s="80" t="str">
        <f t="shared" si="222"/>
        <v/>
      </c>
      <c r="B1736" s="80" t="str">
        <f t="shared" si="223"/>
        <v/>
      </c>
      <c r="C1736" s="80" t="str">
        <f t="shared" si="224"/>
        <v/>
      </c>
      <c r="D1736" s="80" t="str">
        <f t="shared" si="225"/>
        <v/>
      </c>
      <c r="E1736" s="80" t="str">
        <f t="shared" si="226"/>
        <v/>
      </c>
      <c r="F1736" s="80" t="str">
        <f t="shared" si="221"/>
        <v/>
      </c>
      <c r="G1736" s="80" t="str">
        <f t="shared" si="221"/>
        <v/>
      </c>
      <c r="H1736" s="80" t="str">
        <f t="shared" si="221"/>
        <v/>
      </c>
      <c r="I1736" s="413"/>
      <c r="J1736" s="414"/>
      <c r="K1736" s="415"/>
      <c r="L1736" s="415"/>
      <c r="M1736" s="415"/>
      <c r="N1736" s="415"/>
      <c r="O1736" s="415"/>
      <c r="P1736" s="415"/>
    </row>
    <row r="1737" spans="1:16">
      <c r="A1737" s="80" t="str">
        <f t="shared" si="222"/>
        <v/>
      </c>
      <c r="B1737" s="80" t="str">
        <f t="shared" si="223"/>
        <v/>
      </c>
      <c r="C1737" s="80" t="str">
        <f t="shared" si="224"/>
        <v/>
      </c>
      <c r="D1737" s="80" t="str">
        <f t="shared" si="225"/>
        <v/>
      </c>
      <c r="E1737" s="80" t="str">
        <f t="shared" si="226"/>
        <v/>
      </c>
      <c r="F1737" s="80" t="str">
        <f t="shared" si="221"/>
        <v/>
      </c>
      <c r="G1737" s="80" t="str">
        <f t="shared" si="221"/>
        <v/>
      </c>
      <c r="H1737" s="80" t="str">
        <f t="shared" si="221"/>
        <v/>
      </c>
      <c r="I1737" s="413"/>
      <c r="J1737" s="414"/>
      <c r="K1737" s="415"/>
      <c r="L1737" s="415"/>
      <c r="M1737" s="415"/>
      <c r="N1737" s="415"/>
      <c r="O1737" s="415"/>
      <c r="P1737" s="415"/>
    </row>
    <row r="1738" spans="1:16">
      <c r="A1738" s="80" t="str">
        <f t="shared" si="222"/>
        <v/>
      </c>
      <c r="B1738" s="80" t="str">
        <f t="shared" si="223"/>
        <v/>
      </c>
      <c r="C1738" s="80" t="str">
        <f t="shared" si="224"/>
        <v/>
      </c>
      <c r="D1738" s="80" t="str">
        <f t="shared" si="225"/>
        <v/>
      </c>
      <c r="E1738" s="80" t="str">
        <f t="shared" si="226"/>
        <v/>
      </c>
      <c r="F1738" s="80" t="str">
        <f t="shared" si="221"/>
        <v/>
      </c>
      <c r="G1738" s="80" t="str">
        <f t="shared" si="221"/>
        <v/>
      </c>
      <c r="H1738" s="80" t="str">
        <f t="shared" si="221"/>
        <v/>
      </c>
      <c r="I1738" s="413"/>
      <c r="J1738" s="414"/>
      <c r="K1738" s="415"/>
      <c r="L1738" s="415"/>
      <c r="M1738" s="415"/>
      <c r="N1738" s="415"/>
      <c r="O1738" s="415"/>
      <c r="P1738" s="415"/>
    </row>
    <row r="1739" spans="1:16">
      <c r="A1739" s="80" t="str">
        <f t="shared" si="222"/>
        <v/>
      </c>
      <c r="B1739" s="80" t="str">
        <f t="shared" si="223"/>
        <v/>
      </c>
      <c r="C1739" s="80" t="str">
        <f t="shared" si="224"/>
        <v/>
      </c>
      <c r="D1739" s="80" t="str">
        <f t="shared" si="225"/>
        <v/>
      </c>
      <c r="E1739" s="80" t="str">
        <f t="shared" si="226"/>
        <v/>
      </c>
      <c r="F1739" s="80" t="str">
        <f t="shared" si="221"/>
        <v/>
      </c>
      <c r="G1739" s="80" t="str">
        <f t="shared" si="221"/>
        <v/>
      </c>
      <c r="H1739" s="80" t="str">
        <f t="shared" si="221"/>
        <v/>
      </c>
      <c r="I1739" s="413"/>
      <c r="J1739" s="414"/>
      <c r="K1739" s="415"/>
      <c r="L1739" s="415"/>
      <c r="M1739" s="415"/>
      <c r="N1739" s="415"/>
      <c r="O1739" s="415"/>
      <c r="P1739" s="415"/>
    </row>
    <row r="1740" spans="1:16">
      <c r="A1740" s="80" t="str">
        <f t="shared" si="222"/>
        <v/>
      </c>
      <c r="B1740" s="80" t="str">
        <f t="shared" si="223"/>
        <v/>
      </c>
      <c r="C1740" s="80" t="str">
        <f t="shared" si="224"/>
        <v/>
      </c>
      <c r="D1740" s="80" t="str">
        <f t="shared" si="225"/>
        <v/>
      </c>
      <c r="E1740" s="80" t="str">
        <f t="shared" si="226"/>
        <v/>
      </c>
      <c r="F1740" s="80" t="str">
        <f t="shared" si="221"/>
        <v/>
      </c>
      <c r="G1740" s="80" t="str">
        <f t="shared" si="221"/>
        <v/>
      </c>
      <c r="H1740" s="80" t="str">
        <f t="shared" si="221"/>
        <v/>
      </c>
      <c r="I1740" s="413"/>
      <c r="J1740" s="414"/>
      <c r="K1740" s="415"/>
      <c r="L1740" s="415"/>
      <c r="M1740" s="415"/>
      <c r="N1740" s="415"/>
      <c r="O1740" s="415"/>
      <c r="P1740" s="415"/>
    </row>
    <row r="1741" spans="1:16">
      <c r="A1741" s="80" t="str">
        <f t="shared" si="222"/>
        <v/>
      </c>
      <c r="B1741" s="80" t="str">
        <f t="shared" si="223"/>
        <v/>
      </c>
      <c r="C1741" s="80" t="str">
        <f t="shared" si="224"/>
        <v/>
      </c>
      <c r="D1741" s="80" t="str">
        <f t="shared" si="225"/>
        <v/>
      </c>
      <c r="E1741" s="80" t="str">
        <f t="shared" si="226"/>
        <v/>
      </c>
      <c r="F1741" s="80" t="str">
        <f t="shared" si="221"/>
        <v/>
      </c>
      <c r="G1741" s="80" t="str">
        <f t="shared" si="221"/>
        <v/>
      </c>
      <c r="H1741" s="80" t="str">
        <f t="shared" si="221"/>
        <v/>
      </c>
      <c r="I1741" s="413"/>
      <c r="J1741" s="414"/>
      <c r="K1741" s="415"/>
      <c r="L1741" s="415"/>
      <c r="M1741" s="415"/>
      <c r="N1741" s="415"/>
      <c r="O1741" s="415"/>
      <c r="P1741" s="415"/>
    </row>
    <row r="1742" spans="1:16">
      <c r="A1742" s="80" t="str">
        <f t="shared" si="222"/>
        <v/>
      </c>
      <c r="B1742" s="80" t="str">
        <f t="shared" si="223"/>
        <v/>
      </c>
      <c r="C1742" s="80" t="str">
        <f t="shared" si="224"/>
        <v/>
      </c>
      <c r="D1742" s="80" t="str">
        <f t="shared" si="225"/>
        <v/>
      </c>
      <c r="E1742" s="80" t="str">
        <f t="shared" si="226"/>
        <v/>
      </c>
      <c r="F1742" s="80" t="str">
        <f t="shared" si="221"/>
        <v/>
      </c>
      <c r="G1742" s="80" t="str">
        <f t="shared" si="221"/>
        <v/>
      </c>
      <c r="H1742" s="80" t="str">
        <f t="shared" si="221"/>
        <v/>
      </c>
      <c r="I1742" s="413"/>
      <c r="J1742" s="414"/>
      <c r="K1742" s="415"/>
      <c r="L1742" s="415"/>
      <c r="M1742" s="415"/>
      <c r="N1742" s="415"/>
      <c r="O1742" s="415"/>
      <c r="P1742" s="415"/>
    </row>
    <row r="1743" spans="1:16">
      <c r="A1743" s="80" t="str">
        <f t="shared" si="222"/>
        <v/>
      </c>
      <c r="B1743" s="80" t="str">
        <f t="shared" si="223"/>
        <v/>
      </c>
      <c r="C1743" s="80" t="str">
        <f t="shared" si="224"/>
        <v/>
      </c>
      <c r="D1743" s="80" t="str">
        <f t="shared" si="225"/>
        <v/>
      </c>
      <c r="E1743" s="80" t="str">
        <f t="shared" si="226"/>
        <v/>
      </c>
      <c r="F1743" s="80" t="str">
        <f t="shared" si="221"/>
        <v/>
      </c>
      <c r="G1743" s="80" t="str">
        <f t="shared" si="221"/>
        <v/>
      </c>
      <c r="H1743" s="80" t="str">
        <f t="shared" si="221"/>
        <v/>
      </c>
      <c r="I1743" s="413"/>
      <c r="J1743" s="414"/>
      <c r="K1743" s="415"/>
      <c r="L1743" s="415"/>
      <c r="M1743" s="415"/>
      <c r="N1743" s="415"/>
      <c r="O1743" s="415"/>
      <c r="P1743" s="415"/>
    </row>
    <row r="1744" spans="1:16">
      <c r="A1744" s="80" t="str">
        <f t="shared" si="222"/>
        <v/>
      </c>
      <c r="B1744" s="80" t="str">
        <f t="shared" si="223"/>
        <v/>
      </c>
      <c r="C1744" s="80" t="str">
        <f t="shared" si="224"/>
        <v/>
      </c>
      <c r="D1744" s="80" t="str">
        <f t="shared" si="225"/>
        <v/>
      </c>
      <c r="E1744" s="80" t="str">
        <f t="shared" si="226"/>
        <v/>
      </c>
      <c r="F1744" s="80" t="str">
        <f t="shared" si="221"/>
        <v/>
      </c>
      <c r="G1744" s="80" t="str">
        <f t="shared" si="221"/>
        <v/>
      </c>
      <c r="H1744" s="80" t="str">
        <f t="shared" si="221"/>
        <v/>
      </c>
      <c r="I1744" s="413"/>
      <c r="J1744" s="414"/>
      <c r="K1744" s="415"/>
      <c r="L1744" s="415"/>
      <c r="M1744" s="415"/>
      <c r="N1744" s="415"/>
      <c r="O1744" s="415"/>
      <c r="P1744" s="415"/>
    </row>
    <row r="1745" spans="1:16">
      <c r="A1745" s="80" t="str">
        <f t="shared" si="222"/>
        <v/>
      </c>
      <c r="B1745" s="80" t="str">
        <f t="shared" si="223"/>
        <v/>
      </c>
      <c r="C1745" s="80" t="str">
        <f t="shared" si="224"/>
        <v/>
      </c>
      <c r="D1745" s="80" t="str">
        <f t="shared" si="225"/>
        <v/>
      </c>
      <c r="E1745" s="80" t="str">
        <f t="shared" si="226"/>
        <v/>
      </c>
      <c r="F1745" s="80" t="str">
        <f t="shared" ref="F1745:H1764" si="227">IF(Cptes1="","",LEFT(Cptes1,7))</f>
        <v/>
      </c>
      <c r="G1745" s="80" t="str">
        <f t="shared" si="227"/>
        <v/>
      </c>
      <c r="H1745" s="80" t="str">
        <f t="shared" si="227"/>
        <v/>
      </c>
      <c r="I1745" s="413"/>
      <c r="J1745" s="414"/>
      <c r="K1745" s="415"/>
      <c r="L1745" s="415"/>
      <c r="M1745" s="415"/>
      <c r="N1745" s="415"/>
      <c r="O1745" s="415"/>
      <c r="P1745" s="415"/>
    </row>
    <row r="1746" spans="1:16">
      <c r="A1746" s="80" t="str">
        <f t="shared" si="222"/>
        <v/>
      </c>
      <c r="B1746" s="80" t="str">
        <f t="shared" si="223"/>
        <v/>
      </c>
      <c r="C1746" s="80" t="str">
        <f t="shared" si="224"/>
        <v/>
      </c>
      <c r="D1746" s="80" t="str">
        <f t="shared" si="225"/>
        <v/>
      </c>
      <c r="E1746" s="80" t="str">
        <f t="shared" si="226"/>
        <v/>
      </c>
      <c r="F1746" s="80" t="str">
        <f t="shared" si="227"/>
        <v/>
      </c>
      <c r="G1746" s="80" t="str">
        <f t="shared" si="227"/>
        <v/>
      </c>
      <c r="H1746" s="80" t="str">
        <f t="shared" si="227"/>
        <v/>
      </c>
      <c r="I1746" s="413"/>
      <c r="J1746" s="414"/>
      <c r="K1746" s="415"/>
      <c r="L1746" s="415"/>
      <c r="M1746" s="415"/>
      <c r="N1746" s="415"/>
      <c r="O1746" s="415"/>
      <c r="P1746" s="415"/>
    </row>
    <row r="1747" spans="1:16">
      <c r="A1747" s="80" t="str">
        <f t="shared" si="222"/>
        <v/>
      </c>
      <c r="B1747" s="80" t="str">
        <f t="shared" si="223"/>
        <v/>
      </c>
      <c r="C1747" s="80" t="str">
        <f t="shared" si="224"/>
        <v/>
      </c>
      <c r="D1747" s="80" t="str">
        <f t="shared" si="225"/>
        <v/>
      </c>
      <c r="E1747" s="80" t="str">
        <f t="shared" si="226"/>
        <v/>
      </c>
      <c r="F1747" s="80" t="str">
        <f t="shared" si="227"/>
        <v/>
      </c>
      <c r="G1747" s="80" t="str">
        <f t="shared" si="227"/>
        <v/>
      </c>
      <c r="H1747" s="80" t="str">
        <f t="shared" si="227"/>
        <v/>
      </c>
      <c r="I1747" s="413"/>
      <c r="J1747" s="414"/>
      <c r="K1747" s="415"/>
      <c r="L1747" s="415"/>
      <c r="M1747" s="415"/>
      <c r="N1747" s="415"/>
      <c r="O1747" s="415"/>
      <c r="P1747" s="415"/>
    </row>
    <row r="1748" spans="1:16">
      <c r="A1748" s="80" t="str">
        <f t="shared" si="222"/>
        <v/>
      </c>
      <c r="B1748" s="80" t="str">
        <f t="shared" si="223"/>
        <v/>
      </c>
      <c r="C1748" s="80" t="str">
        <f t="shared" si="224"/>
        <v/>
      </c>
      <c r="D1748" s="80" t="str">
        <f t="shared" si="225"/>
        <v/>
      </c>
      <c r="E1748" s="80" t="str">
        <f t="shared" si="226"/>
        <v/>
      </c>
      <c r="F1748" s="80" t="str">
        <f t="shared" si="227"/>
        <v/>
      </c>
      <c r="G1748" s="80" t="str">
        <f t="shared" si="227"/>
        <v/>
      </c>
      <c r="H1748" s="80" t="str">
        <f t="shared" si="227"/>
        <v/>
      </c>
      <c r="I1748" s="413"/>
      <c r="J1748" s="414"/>
      <c r="K1748" s="415"/>
      <c r="L1748" s="415"/>
      <c r="M1748" s="415"/>
      <c r="N1748" s="415"/>
      <c r="O1748" s="415"/>
      <c r="P1748" s="415"/>
    </row>
    <row r="1749" spans="1:16">
      <c r="A1749" s="80" t="str">
        <f t="shared" si="222"/>
        <v/>
      </c>
      <c r="B1749" s="80" t="str">
        <f t="shared" si="223"/>
        <v/>
      </c>
      <c r="C1749" s="80" t="str">
        <f t="shared" si="224"/>
        <v/>
      </c>
      <c r="D1749" s="80" t="str">
        <f t="shared" si="225"/>
        <v/>
      </c>
      <c r="E1749" s="80" t="str">
        <f t="shared" si="226"/>
        <v/>
      </c>
      <c r="F1749" s="80" t="str">
        <f t="shared" si="227"/>
        <v/>
      </c>
      <c r="G1749" s="80" t="str">
        <f t="shared" si="227"/>
        <v/>
      </c>
      <c r="H1749" s="80" t="str">
        <f t="shared" si="227"/>
        <v/>
      </c>
      <c r="I1749" s="413"/>
      <c r="J1749" s="414"/>
      <c r="K1749" s="415"/>
      <c r="L1749" s="415"/>
      <c r="M1749" s="415"/>
      <c r="N1749" s="415"/>
      <c r="O1749" s="415"/>
      <c r="P1749" s="415"/>
    </row>
    <row r="1750" spans="1:16">
      <c r="A1750" s="80" t="str">
        <f t="shared" si="222"/>
        <v/>
      </c>
      <c r="B1750" s="80" t="str">
        <f t="shared" si="223"/>
        <v/>
      </c>
      <c r="C1750" s="80" t="str">
        <f t="shared" si="224"/>
        <v/>
      </c>
      <c r="D1750" s="80" t="str">
        <f t="shared" si="225"/>
        <v/>
      </c>
      <c r="E1750" s="80" t="str">
        <f t="shared" si="226"/>
        <v/>
      </c>
      <c r="F1750" s="80" t="str">
        <f t="shared" si="227"/>
        <v/>
      </c>
      <c r="G1750" s="80" t="str">
        <f t="shared" si="227"/>
        <v/>
      </c>
      <c r="H1750" s="80" t="str">
        <f t="shared" si="227"/>
        <v/>
      </c>
      <c r="I1750" s="413"/>
      <c r="J1750" s="414"/>
      <c r="K1750" s="415"/>
      <c r="L1750" s="415"/>
      <c r="M1750" s="415"/>
      <c r="N1750" s="415"/>
      <c r="O1750" s="415"/>
      <c r="P1750" s="415"/>
    </row>
    <row r="1751" spans="1:16">
      <c r="A1751" s="80" t="str">
        <f t="shared" si="222"/>
        <v/>
      </c>
      <c r="B1751" s="80" t="str">
        <f t="shared" si="223"/>
        <v/>
      </c>
      <c r="C1751" s="80" t="str">
        <f t="shared" si="224"/>
        <v/>
      </c>
      <c r="D1751" s="80" t="str">
        <f t="shared" si="225"/>
        <v/>
      </c>
      <c r="E1751" s="80" t="str">
        <f t="shared" si="226"/>
        <v/>
      </c>
      <c r="F1751" s="80" t="str">
        <f t="shared" si="227"/>
        <v/>
      </c>
      <c r="G1751" s="80" t="str">
        <f t="shared" si="227"/>
        <v/>
      </c>
      <c r="H1751" s="80" t="str">
        <f t="shared" si="227"/>
        <v/>
      </c>
      <c r="I1751" s="413"/>
      <c r="J1751" s="414"/>
      <c r="K1751" s="415"/>
      <c r="L1751" s="415"/>
      <c r="M1751" s="415"/>
      <c r="N1751" s="415"/>
      <c r="O1751" s="415"/>
      <c r="P1751" s="415"/>
    </row>
    <row r="1752" spans="1:16">
      <c r="A1752" s="80" t="str">
        <f t="shared" si="222"/>
        <v/>
      </c>
      <c r="B1752" s="80" t="str">
        <f t="shared" si="223"/>
        <v/>
      </c>
      <c r="C1752" s="80" t="str">
        <f t="shared" si="224"/>
        <v/>
      </c>
      <c r="D1752" s="80" t="str">
        <f t="shared" si="225"/>
        <v/>
      </c>
      <c r="E1752" s="80" t="str">
        <f t="shared" si="226"/>
        <v/>
      </c>
      <c r="F1752" s="80" t="str">
        <f t="shared" si="227"/>
        <v/>
      </c>
      <c r="G1752" s="80" t="str">
        <f t="shared" si="227"/>
        <v/>
      </c>
      <c r="H1752" s="80" t="str">
        <f t="shared" si="227"/>
        <v/>
      </c>
      <c r="I1752" s="413"/>
      <c r="J1752" s="414"/>
      <c r="K1752" s="415"/>
      <c r="L1752" s="415"/>
      <c r="M1752" s="415"/>
      <c r="N1752" s="415"/>
      <c r="O1752" s="415"/>
      <c r="P1752" s="415"/>
    </row>
    <row r="1753" spans="1:16">
      <c r="A1753" s="80" t="str">
        <f t="shared" si="222"/>
        <v/>
      </c>
      <c r="B1753" s="80" t="str">
        <f t="shared" si="223"/>
        <v/>
      </c>
      <c r="C1753" s="80" t="str">
        <f t="shared" si="224"/>
        <v/>
      </c>
      <c r="D1753" s="80" t="str">
        <f t="shared" si="225"/>
        <v/>
      </c>
      <c r="E1753" s="80" t="str">
        <f t="shared" si="226"/>
        <v/>
      </c>
      <c r="F1753" s="80" t="str">
        <f t="shared" si="227"/>
        <v/>
      </c>
      <c r="G1753" s="80" t="str">
        <f t="shared" si="227"/>
        <v/>
      </c>
      <c r="H1753" s="80" t="str">
        <f t="shared" si="227"/>
        <v/>
      </c>
      <c r="I1753" s="413"/>
      <c r="J1753" s="414"/>
      <c r="K1753" s="415"/>
      <c r="L1753" s="415"/>
      <c r="M1753" s="415"/>
      <c r="N1753" s="415"/>
      <c r="O1753" s="415"/>
      <c r="P1753" s="415"/>
    </row>
    <row r="1754" spans="1:16">
      <c r="A1754" s="80" t="str">
        <f t="shared" si="222"/>
        <v/>
      </c>
      <c r="B1754" s="80" t="str">
        <f t="shared" si="223"/>
        <v/>
      </c>
      <c r="C1754" s="80" t="str">
        <f t="shared" si="224"/>
        <v/>
      </c>
      <c r="D1754" s="80" t="str">
        <f t="shared" si="225"/>
        <v/>
      </c>
      <c r="E1754" s="80" t="str">
        <f t="shared" si="226"/>
        <v/>
      </c>
      <c r="F1754" s="80" t="str">
        <f t="shared" si="227"/>
        <v/>
      </c>
      <c r="G1754" s="80" t="str">
        <f t="shared" si="227"/>
        <v/>
      </c>
      <c r="H1754" s="80" t="str">
        <f t="shared" si="227"/>
        <v/>
      </c>
      <c r="I1754" s="413"/>
      <c r="J1754" s="414"/>
      <c r="K1754" s="415"/>
      <c r="L1754" s="415"/>
      <c r="M1754" s="415"/>
      <c r="N1754" s="415"/>
      <c r="O1754" s="415"/>
      <c r="P1754" s="415"/>
    </row>
    <row r="1755" spans="1:16">
      <c r="A1755" s="80" t="str">
        <f t="shared" si="222"/>
        <v/>
      </c>
      <c r="B1755" s="80" t="str">
        <f t="shared" si="223"/>
        <v/>
      </c>
      <c r="C1755" s="80" t="str">
        <f t="shared" si="224"/>
        <v/>
      </c>
      <c r="D1755" s="80" t="str">
        <f t="shared" si="225"/>
        <v/>
      </c>
      <c r="E1755" s="80" t="str">
        <f t="shared" si="226"/>
        <v/>
      </c>
      <c r="F1755" s="80" t="str">
        <f t="shared" si="227"/>
        <v/>
      </c>
      <c r="G1755" s="80" t="str">
        <f t="shared" si="227"/>
        <v/>
      </c>
      <c r="H1755" s="80" t="str">
        <f t="shared" si="227"/>
        <v/>
      </c>
      <c r="I1755" s="413"/>
      <c r="J1755" s="414"/>
      <c r="K1755" s="415"/>
      <c r="L1755" s="415"/>
      <c r="M1755" s="415"/>
      <c r="N1755" s="415"/>
      <c r="O1755" s="415"/>
      <c r="P1755" s="415"/>
    </row>
    <row r="1756" spans="1:16">
      <c r="A1756" s="80" t="str">
        <f t="shared" si="222"/>
        <v/>
      </c>
      <c r="B1756" s="80" t="str">
        <f t="shared" si="223"/>
        <v/>
      </c>
      <c r="C1756" s="80" t="str">
        <f t="shared" si="224"/>
        <v/>
      </c>
      <c r="D1756" s="80" t="str">
        <f t="shared" si="225"/>
        <v/>
      </c>
      <c r="E1756" s="80" t="str">
        <f t="shared" si="226"/>
        <v/>
      </c>
      <c r="F1756" s="80" t="str">
        <f t="shared" si="227"/>
        <v/>
      </c>
      <c r="G1756" s="80" t="str">
        <f t="shared" si="227"/>
        <v/>
      </c>
      <c r="H1756" s="80" t="str">
        <f t="shared" si="227"/>
        <v/>
      </c>
      <c r="I1756" s="413"/>
      <c r="J1756" s="414"/>
      <c r="K1756" s="415"/>
      <c r="L1756" s="415"/>
      <c r="M1756" s="415"/>
      <c r="N1756" s="415"/>
      <c r="O1756" s="415"/>
      <c r="P1756" s="415"/>
    </row>
    <row r="1757" spans="1:16">
      <c r="A1757" s="80" t="str">
        <f t="shared" si="222"/>
        <v/>
      </c>
      <c r="B1757" s="80" t="str">
        <f t="shared" si="223"/>
        <v/>
      </c>
      <c r="C1757" s="80" t="str">
        <f t="shared" si="224"/>
        <v/>
      </c>
      <c r="D1757" s="80" t="str">
        <f t="shared" si="225"/>
        <v/>
      </c>
      <c r="E1757" s="80" t="str">
        <f t="shared" si="226"/>
        <v/>
      </c>
      <c r="F1757" s="80" t="str">
        <f t="shared" si="227"/>
        <v/>
      </c>
      <c r="G1757" s="80" t="str">
        <f t="shared" si="227"/>
        <v/>
      </c>
      <c r="H1757" s="80" t="str">
        <f t="shared" si="227"/>
        <v/>
      </c>
      <c r="I1757" s="413"/>
      <c r="J1757" s="414"/>
      <c r="K1757" s="415"/>
      <c r="L1757" s="415"/>
      <c r="M1757" s="415"/>
      <c r="N1757" s="415"/>
      <c r="O1757" s="415"/>
      <c r="P1757" s="415"/>
    </row>
    <row r="1758" spans="1:16">
      <c r="A1758" s="80" t="str">
        <f t="shared" si="222"/>
        <v/>
      </c>
      <c r="B1758" s="80" t="str">
        <f t="shared" si="223"/>
        <v/>
      </c>
      <c r="C1758" s="80" t="str">
        <f t="shared" si="224"/>
        <v/>
      </c>
      <c r="D1758" s="80" t="str">
        <f t="shared" si="225"/>
        <v/>
      </c>
      <c r="E1758" s="80" t="str">
        <f t="shared" si="226"/>
        <v/>
      </c>
      <c r="F1758" s="80" t="str">
        <f t="shared" si="227"/>
        <v/>
      </c>
      <c r="G1758" s="80" t="str">
        <f t="shared" si="227"/>
        <v/>
      </c>
      <c r="H1758" s="80" t="str">
        <f t="shared" si="227"/>
        <v/>
      </c>
      <c r="I1758" s="413"/>
      <c r="J1758" s="414"/>
      <c r="K1758" s="415"/>
      <c r="L1758" s="415"/>
      <c r="M1758" s="415"/>
      <c r="N1758" s="415"/>
      <c r="O1758" s="415"/>
      <c r="P1758" s="415"/>
    </row>
    <row r="1759" spans="1:16">
      <c r="A1759" s="80" t="str">
        <f t="shared" si="222"/>
        <v/>
      </c>
      <c r="B1759" s="80" t="str">
        <f t="shared" si="223"/>
        <v/>
      </c>
      <c r="C1759" s="80" t="str">
        <f t="shared" si="224"/>
        <v/>
      </c>
      <c r="D1759" s="80" t="str">
        <f t="shared" si="225"/>
        <v/>
      </c>
      <c r="E1759" s="80" t="str">
        <f t="shared" si="226"/>
        <v/>
      </c>
      <c r="F1759" s="80" t="str">
        <f t="shared" si="227"/>
        <v/>
      </c>
      <c r="G1759" s="80" t="str">
        <f t="shared" si="227"/>
        <v/>
      </c>
      <c r="H1759" s="80" t="str">
        <f t="shared" si="227"/>
        <v/>
      </c>
      <c r="I1759" s="413"/>
      <c r="J1759" s="414"/>
      <c r="K1759" s="415"/>
      <c r="L1759" s="415"/>
      <c r="M1759" s="415"/>
      <c r="N1759" s="415"/>
      <c r="O1759" s="415"/>
      <c r="P1759" s="415"/>
    </row>
    <row r="1760" spans="1:16">
      <c r="A1760" s="80" t="str">
        <f t="shared" si="222"/>
        <v/>
      </c>
      <c r="B1760" s="80" t="str">
        <f t="shared" si="223"/>
        <v/>
      </c>
      <c r="C1760" s="80" t="str">
        <f t="shared" si="224"/>
        <v/>
      </c>
      <c r="D1760" s="80" t="str">
        <f t="shared" si="225"/>
        <v/>
      </c>
      <c r="E1760" s="80" t="str">
        <f t="shared" si="226"/>
        <v/>
      </c>
      <c r="F1760" s="80" t="str">
        <f t="shared" si="227"/>
        <v/>
      </c>
      <c r="G1760" s="80" t="str">
        <f t="shared" si="227"/>
        <v/>
      </c>
      <c r="H1760" s="80" t="str">
        <f t="shared" si="227"/>
        <v/>
      </c>
      <c r="I1760" s="413"/>
      <c r="J1760" s="414"/>
      <c r="K1760" s="415"/>
      <c r="L1760" s="415"/>
      <c r="M1760" s="415"/>
      <c r="N1760" s="415"/>
      <c r="O1760" s="415"/>
      <c r="P1760" s="415"/>
    </row>
    <row r="1761" spans="1:16">
      <c r="A1761" s="80" t="str">
        <f t="shared" si="222"/>
        <v/>
      </c>
      <c r="B1761" s="80" t="str">
        <f t="shared" si="223"/>
        <v/>
      </c>
      <c r="C1761" s="80" t="str">
        <f t="shared" si="224"/>
        <v/>
      </c>
      <c r="D1761" s="80" t="str">
        <f t="shared" si="225"/>
        <v/>
      </c>
      <c r="E1761" s="80" t="str">
        <f t="shared" si="226"/>
        <v/>
      </c>
      <c r="F1761" s="80" t="str">
        <f t="shared" si="227"/>
        <v/>
      </c>
      <c r="G1761" s="80" t="str">
        <f t="shared" si="227"/>
        <v/>
      </c>
      <c r="H1761" s="80" t="str">
        <f t="shared" si="227"/>
        <v/>
      </c>
      <c r="I1761" s="413"/>
      <c r="J1761" s="414"/>
      <c r="K1761" s="415"/>
      <c r="L1761" s="415"/>
      <c r="M1761" s="415"/>
      <c r="N1761" s="415"/>
      <c r="O1761" s="415"/>
      <c r="P1761" s="415"/>
    </row>
    <row r="1762" spans="1:16">
      <c r="A1762" s="80" t="str">
        <f t="shared" si="222"/>
        <v/>
      </c>
      <c r="B1762" s="80" t="str">
        <f t="shared" si="223"/>
        <v/>
      </c>
      <c r="C1762" s="80" t="str">
        <f t="shared" si="224"/>
        <v/>
      </c>
      <c r="D1762" s="80" t="str">
        <f t="shared" si="225"/>
        <v/>
      </c>
      <c r="E1762" s="80" t="str">
        <f t="shared" si="226"/>
        <v/>
      </c>
      <c r="F1762" s="80" t="str">
        <f t="shared" si="227"/>
        <v/>
      </c>
      <c r="G1762" s="80" t="str">
        <f t="shared" si="227"/>
        <v/>
      </c>
      <c r="H1762" s="80" t="str">
        <f t="shared" si="227"/>
        <v/>
      </c>
      <c r="I1762" s="413"/>
      <c r="J1762" s="414"/>
      <c r="K1762" s="415"/>
      <c r="L1762" s="415"/>
      <c r="M1762" s="415"/>
      <c r="N1762" s="415"/>
      <c r="O1762" s="415"/>
      <c r="P1762" s="415"/>
    </row>
    <row r="1763" spans="1:16">
      <c r="A1763" s="80" t="str">
        <f t="shared" si="222"/>
        <v/>
      </c>
      <c r="B1763" s="80" t="str">
        <f t="shared" si="223"/>
        <v/>
      </c>
      <c r="C1763" s="80" t="str">
        <f t="shared" si="224"/>
        <v/>
      </c>
      <c r="D1763" s="80" t="str">
        <f t="shared" si="225"/>
        <v/>
      </c>
      <c r="E1763" s="80" t="str">
        <f t="shared" si="226"/>
        <v/>
      </c>
      <c r="F1763" s="80" t="str">
        <f t="shared" si="227"/>
        <v/>
      </c>
      <c r="G1763" s="80" t="str">
        <f t="shared" si="227"/>
        <v/>
      </c>
      <c r="H1763" s="80" t="str">
        <f t="shared" si="227"/>
        <v/>
      </c>
      <c r="I1763" s="413"/>
      <c r="J1763" s="414"/>
      <c r="K1763" s="415"/>
      <c r="L1763" s="415"/>
      <c r="M1763" s="415"/>
      <c r="N1763" s="415"/>
      <c r="O1763" s="415"/>
      <c r="P1763" s="415"/>
    </row>
    <row r="1764" spans="1:16">
      <c r="A1764" s="80" t="str">
        <f t="shared" si="222"/>
        <v/>
      </c>
      <c r="B1764" s="80" t="str">
        <f t="shared" si="223"/>
        <v/>
      </c>
      <c r="C1764" s="80" t="str">
        <f t="shared" si="224"/>
        <v/>
      </c>
      <c r="D1764" s="80" t="str">
        <f t="shared" si="225"/>
        <v/>
      </c>
      <c r="E1764" s="80" t="str">
        <f t="shared" si="226"/>
        <v/>
      </c>
      <c r="F1764" s="80" t="str">
        <f t="shared" si="227"/>
        <v/>
      </c>
      <c r="G1764" s="80" t="str">
        <f t="shared" si="227"/>
        <v/>
      </c>
      <c r="H1764" s="80" t="str">
        <f t="shared" si="227"/>
        <v/>
      </c>
      <c r="I1764" s="413"/>
      <c r="J1764" s="414"/>
      <c r="K1764" s="415"/>
      <c r="L1764" s="415"/>
      <c r="M1764" s="415"/>
      <c r="N1764" s="415"/>
      <c r="O1764" s="415"/>
      <c r="P1764" s="415"/>
    </row>
    <row r="1765" spans="1:16">
      <c r="A1765" s="80" t="str">
        <f t="shared" si="222"/>
        <v/>
      </c>
      <c r="B1765" s="80" t="str">
        <f t="shared" si="223"/>
        <v/>
      </c>
      <c r="C1765" s="80" t="str">
        <f t="shared" si="224"/>
        <v/>
      </c>
      <c r="D1765" s="80" t="str">
        <f t="shared" si="225"/>
        <v/>
      </c>
      <c r="E1765" s="80" t="str">
        <f t="shared" si="226"/>
        <v/>
      </c>
      <c r="F1765" s="80" t="str">
        <f t="shared" ref="F1765:H1784" si="228">IF(Cptes1="","",LEFT(Cptes1,7))</f>
        <v/>
      </c>
      <c r="G1765" s="80" t="str">
        <f t="shared" si="228"/>
        <v/>
      </c>
      <c r="H1765" s="80" t="str">
        <f t="shared" si="228"/>
        <v/>
      </c>
      <c r="I1765" s="413"/>
      <c r="J1765" s="414"/>
      <c r="K1765" s="415"/>
      <c r="L1765" s="415"/>
      <c r="M1765" s="415"/>
      <c r="N1765" s="415"/>
      <c r="O1765" s="415"/>
      <c r="P1765" s="415"/>
    </row>
    <row r="1766" spans="1:16">
      <c r="A1766" s="80" t="str">
        <f t="shared" si="222"/>
        <v/>
      </c>
      <c r="B1766" s="80" t="str">
        <f t="shared" si="223"/>
        <v/>
      </c>
      <c r="C1766" s="80" t="str">
        <f t="shared" si="224"/>
        <v/>
      </c>
      <c r="D1766" s="80" t="str">
        <f t="shared" si="225"/>
        <v/>
      </c>
      <c r="E1766" s="80" t="str">
        <f t="shared" si="226"/>
        <v/>
      </c>
      <c r="F1766" s="80" t="str">
        <f t="shared" si="228"/>
        <v/>
      </c>
      <c r="G1766" s="80" t="str">
        <f t="shared" si="228"/>
        <v/>
      </c>
      <c r="H1766" s="80" t="str">
        <f t="shared" si="228"/>
        <v/>
      </c>
      <c r="I1766" s="413"/>
      <c r="J1766" s="414"/>
      <c r="K1766" s="415"/>
      <c r="L1766" s="415"/>
      <c r="M1766" s="415"/>
      <c r="N1766" s="415"/>
      <c r="O1766" s="415"/>
      <c r="P1766" s="415"/>
    </row>
    <row r="1767" spans="1:16">
      <c r="A1767" s="80" t="str">
        <f t="shared" si="222"/>
        <v/>
      </c>
      <c r="B1767" s="80" t="str">
        <f t="shared" si="223"/>
        <v/>
      </c>
      <c r="C1767" s="80" t="str">
        <f t="shared" si="224"/>
        <v/>
      </c>
      <c r="D1767" s="80" t="str">
        <f t="shared" si="225"/>
        <v/>
      </c>
      <c r="E1767" s="80" t="str">
        <f t="shared" si="226"/>
        <v/>
      </c>
      <c r="F1767" s="80" t="str">
        <f t="shared" si="228"/>
        <v/>
      </c>
      <c r="G1767" s="80" t="str">
        <f t="shared" si="228"/>
        <v/>
      </c>
      <c r="H1767" s="80" t="str">
        <f t="shared" si="228"/>
        <v/>
      </c>
      <c r="I1767" s="413"/>
      <c r="J1767" s="414"/>
      <c r="K1767" s="415"/>
      <c r="L1767" s="415"/>
      <c r="M1767" s="415"/>
      <c r="N1767" s="415"/>
      <c r="O1767" s="415"/>
      <c r="P1767" s="415"/>
    </row>
    <row r="1768" spans="1:16">
      <c r="A1768" s="80" t="str">
        <f t="shared" si="222"/>
        <v/>
      </c>
      <c r="B1768" s="80" t="str">
        <f t="shared" si="223"/>
        <v/>
      </c>
      <c r="C1768" s="80" t="str">
        <f t="shared" si="224"/>
        <v/>
      </c>
      <c r="D1768" s="80" t="str">
        <f t="shared" si="225"/>
        <v/>
      </c>
      <c r="E1768" s="80" t="str">
        <f t="shared" si="226"/>
        <v/>
      </c>
      <c r="F1768" s="80" t="str">
        <f t="shared" si="228"/>
        <v/>
      </c>
      <c r="G1768" s="80" t="str">
        <f t="shared" si="228"/>
        <v/>
      </c>
      <c r="H1768" s="80" t="str">
        <f t="shared" si="228"/>
        <v/>
      </c>
      <c r="I1768" s="413"/>
      <c r="J1768" s="414"/>
      <c r="K1768" s="415"/>
      <c r="L1768" s="415"/>
      <c r="M1768" s="415"/>
      <c r="N1768" s="415"/>
      <c r="O1768" s="415"/>
      <c r="P1768" s="415"/>
    </row>
    <row r="1769" spans="1:16">
      <c r="A1769" s="80" t="str">
        <f t="shared" si="222"/>
        <v/>
      </c>
      <c r="B1769" s="80" t="str">
        <f t="shared" si="223"/>
        <v/>
      </c>
      <c r="C1769" s="80" t="str">
        <f t="shared" si="224"/>
        <v/>
      </c>
      <c r="D1769" s="80" t="str">
        <f t="shared" si="225"/>
        <v/>
      </c>
      <c r="E1769" s="80" t="str">
        <f t="shared" si="226"/>
        <v/>
      </c>
      <c r="F1769" s="80" t="str">
        <f t="shared" si="228"/>
        <v/>
      </c>
      <c r="G1769" s="80" t="str">
        <f t="shared" si="228"/>
        <v/>
      </c>
      <c r="H1769" s="80" t="str">
        <f t="shared" si="228"/>
        <v/>
      </c>
      <c r="I1769" s="413"/>
      <c r="J1769" s="414"/>
      <c r="K1769" s="415"/>
      <c r="L1769" s="415"/>
      <c r="M1769" s="415"/>
      <c r="N1769" s="415"/>
      <c r="O1769" s="415"/>
      <c r="P1769" s="415"/>
    </row>
    <row r="1770" spans="1:16">
      <c r="A1770" s="80" t="str">
        <f t="shared" si="222"/>
        <v/>
      </c>
      <c r="B1770" s="80" t="str">
        <f t="shared" si="223"/>
        <v/>
      </c>
      <c r="C1770" s="80" t="str">
        <f t="shared" si="224"/>
        <v/>
      </c>
      <c r="D1770" s="80" t="str">
        <f t="shared" si="225"/>
        <v/>
      </c>
      <c r="E1770" s="80" t="str">
        <f t="shared" si="226"/>
        <v/>
      </c>
      <c r="F1770" s="80" t="str">
        <f t="shared" si="228"/>
        <v/>
      </c>
      <c r="G1770" s="80" t="str">
        <f t="shared" si="228"/>
        <v/>
      </c>
      <c r="H1770" s="80" t="str">
        <f t="shared" si="228"/>
        <v/>
      </c>
      <c r="I1770" s="413"/>
      <c r="J1770" s="414"/>
      <c r="K1770" s="415"/>
      <c r="L1770" s="415"/>
      <c r="M1770" s="415"/>
      <c r="N1770" s="415"/>
      <c r="O1770" s="415"/>
      <c r="P1770" s="415"/>
    </row>
    <row r="1771" spans="1:16">
      <c r="A1771" s="80" t="str">
        <f t="shared" si="222"/>
        <v/>
      </c>
      <c r="B1771" s="80" t="str">
        <f t="shared" si="223"/>
        <v/>
      </c>
      <c r="C1771" s="80" t="str">
        <f t="shared" si="224"/>
        <v/>
      </c>
      <c r="D1771" s="80" t="str">
        <f t="shared" si="225"/>
        <v/>
      </c>
      <c r="E1771" s="80" t="str">
        <f t="shared" si="226"/>
        <v/>
      </c>
      <c r="F1771" s="80" t="str">
        <f t="shared" si="228"/>
        <v/>
      </c>
      <c r="G1771" s="80" t="str">
        <f t="shared" si="228"/>
        <v/>
      </c>
      <c r="H1771" s="80" t="str">
        <f t="shared" si="228"/>
        <v/>
      </c>
      <c r="I1771" s="413"/>
      <c r="J1771" s="414"/>
      <c r="K1771" s="415"/>
      <c r="L1771" s="415"/>
      <c r="M1771" s="415"/>
      <c r="N1771" s="415"/>
      <c r="O1771" s="415"/>
      <c r="P1771" s="415"/>
    </row>
    <row r="1772" spans="1:16">
      <c r="A1772" s="80" t="str">
        <f t="shared" si="222"/>
        <v/>
      </c>
      <c r="B1772" s="80" t="str">
        <f t="shared" si="223"/>
        <v/>
      </c>
      <c r="C1772" s="80" t="str">
        <f t="shared" si="224"/>
        <v/>
      </c>
      <c r="D1772" s="80" t="str">
        <f t="shared" si="225"/>
        <v/>
      </c>
      <c r="E1772" s="80" t="str">
        <f t="shared" si="226"/>
        <v/>
      </c>
      <c r="F1772" s="80" t="str">
        <f t="shared" si="228"/>
        <v/>
      </c>
      <c r="G1772" s="80" t="str">
        <f t="shared" si="228"/>
        <v/>
      </c>
      <c r="H1772" s="80" t="str">
        <f t="shared" si="228"/>
        <v/>
      </c>
      <c r="I1772" s="413"/>
      <c r="J1772" s="414"/>
      <c r="K1772" s="415"/>
      <c r="L1772" s="415"/>
      <c r="M1772" s="415"/>
      <c r="N1772" s="415"/>
      <c r="O1772" s="415"/>
      <c r="P1772" s="415"/>
    </row>
    <row r="1773" spans="1:16">
      <c r="A1773" s="80" t="str">
        <f t="shared" si="222"/>
        <v/>
      </c>
      <c r="B1773" s="80" t="str">
        <f t="shared" si="223"/>
        <v/>
      </c>
      <c r="C1773" s="80" t="str">
        <f t="shared" si="224"/>
        <v/>
      </c>
      <c r="D1773" s="80" t="str">
        <f t="shared" si="225"/>
        <v/>
      </c>
      <c r="E1773" s="80" t="str">
        <f t="shared" si="226"/>
        <v/>
      </c>
      <c r="F1773" s="80" t="str">
        <f t="shared" si="228"/>
        <v/>
      </c>
      <c r="G1773" s="80" t="str">
        <f t="shared" si="228"/>
        <v/>
      </c>
      <c r="H1773" s="80" t="str">
        <f t="shared" si="228"/>
        <v/>
      </c>
      <c r="I1773" s="413"/>
      <c r="J1773" s="414"/>
      <c r="K1773" s="415"/>
      <c r="L1773" s="415"/>
      <c r="M1773" s="415"/>
      <c r="N1773" s="415"/>
      <c r="O1773" s="415"/>
      <c r="P1773" s="415"/>
    </row>
    <row r="1774" spans="1:16">
      <c r="A1774" s="80" t="str">
        <f t="shared" si="222"/>
        <v/>
      </c>
      <c r="B1774" s="80" t="str">
        <f t="shared" si="223"/>
        <v/>
      </c>
      <c r="C1774" s="80" t="str">
        <f t="shared" si="224"/>
        <v/>
      </c>
      <c r="D1774" s="80" t="str">
        <f t="shared" si="225"/>
        <v/>
      </c>
      <c r="E1774" s="80" t="str">
        <f t="shared" si="226"/>
        <v/>
      </c>
      <c r="F1774" s="80" t="str">
        <f t="shared" si="228"/>
        <v/>
      </c>
      <c r="G1774" s="80" t="str">
        <f t="shared" si="228"/>
        <v/>
      </c>
      <c r="H1774" s="80" t="str">
        <f t="shared" si="228"/>
        <v/>
      </c>
      <c r="I1774" s="413"/>
      <c r="J1774" s="414"/>
      <c r="K1774" s="415"/>
      <c r="L1774" s="415"/>
      <c r="M1774" s="415"/>
      <c r="N1774" s="415"/>
      <c r="O1774" s="415"/>
      <c r="P1774" s="415"/>
    </row>
    <row r="1775" spans="1:16">
      <c r="A1775" s="80" t="str">
        <f t="shared" si="222"/>
        <v/>
      </c>
      <c r="B1775" s="80" t="str">
        <f t="shared" si="223"/>
        <v/>
      </c>
      <c r="C1775" s="80" t="str">
        <f t="shared" si="224"/>
        <v/>
      </c>
      <c r="D1775" s="80" t="str">
        <f t="shared" si="225"/>
        <v/>
      </c>
      <c r="E1775" s="80" t="str">
        <f t="shared" si="226"/>
        <v/>
      </c>
      <c r="F1775" s="80" t="str">
        <f t="shared" si="228"/>
        <v/>
      </c>
      <c r="G1775" s="80" t="str">
        <f t="shared" si="228"/>
        <v/>
      </c>
      <c r="H1775" s="80" t="str">
        <f t="shared" si="228"/>
        <v/>
      </c>
      <c r="I1775" s="413"/>
      <c r="J1775" s="414"/>
      <c r="K1775" s="415"/>
      <c r="L1775" s="415"/>
      <c r="M1775" s="415"/>
      <c r="N1775" s="415"/>
      <c r="O1775" s="415"/>
      <c r="P1775" s="415"/>
    </row>
    <row r="1776" spans="1:16">
      <c r="A1776" s="80" t="str">
        <f t="shared" si="222"/>
        <v/>
      </c>
      <c r="B1776" s="80" t="str">
        <f t="shared" si="223"/>
        <v/>
      </c>
      <c r="C1776" s="80" t="str">
        <f t="shared" si="224"/>
        <v/>
      </c>
      <c r="D1776" s="80" t="str">
        <f t="shared" si="225"/>
        <v/>
      </c>
      <c r="E1776" s="80" t="str">
        <f t="shared" si="226"/>
        <v/>
      </c>
      <c r="F1776" s="80" t="str">
        <f t="shared" si="228"/>
        <v/>
      </c>
      <c r="G1776" s="80" t="str">
        <f t="shared" si="228"/>
        <v/>
      </c>
      <c r="H1776" s="80" t="str">
        <f t="shared" si="228"/>
        <v/>
      </c>
      <c r="I1776" s="413"/>
      <c r="J1776" s="414"/>
      <c r="K1776" s="415"/>
      <c r="L1776" s="415"/>
      <c r="M1776" s="415"/>
      <c r="N1776" s="415"/>
      <c r="O1776" s="415"/>
      <c r="P1776" s="415"/>
    </row>
    <row r="1777" spans="1:16">
      <c r="A1777" s="80" t="str">
        <f t="shared" si="222"/>
        <v/>
      </c>
      <c r="B1777" s="80" t="str">
        <f t="shared" si="223"/>
        <v/>
      </c>
      <c r="C1777" s="80" t="str">
        <f t="shared" si="224"/>
        <v/>
      </c>
      <c r="D1777" s="80" t="str">
        <f t="shared" si="225"/>
        <v/>
      </c>
      <c r="E1777" s="80" t="str">
        <f t="shared" si="226"/>
        <v/>
      </c>
      <c r="F1777" s="80" t="str">
        <f t="shared" si="228"/>
        <v/>
      </c>
      <c r="G1777" s="80" t="str">
        <f t="shared" si="228"/>
        <v/>
      </c>
      <c r="H1777" s="80" t="str">
        <f t="shared" si="228"/>
        <v/>
      </c>
      <c r="I1777" s="413"/>
      <c r="J1777" s="414"/>
      <c r="K1777" s="415"/>
      <c r="L1777" s="415"/>
      <c r="M1777" s="415"/>
      <c r="N1777" s="415"/>
      <c r="O1777" s="415"/>
      <c r="P1777" s="415"/>
    </row>
    <row r="1778" spans="1:16">
      <c r="A1778" s="80" t="str">
        <f t="shared" si="222"/>
        <v/>
      </c>
      <c r="B1778" s="80" t="str">
        <f t="shared" si="223"/>
        <v/>
      </c>
      <c r="C1778" s="80" t="str">
        <f t="shared" si="224"/>
        <v/>
      </c>
      <c r="D1778" s="80" t="str">
        <f t="shared" si="225"/>
        <v/>
      </c>
      <c r="E1778" s="80" t="str">
        <f t="shared" si="226"/>
        <v/>
      </c>
      <c r="F1778" s="80" t="str">
        <f t="shared" si="228"/>
        <v/>
      </c>
      <c r="G1778" s="80" t="str">
        <f t="shared" si="228"/>
        <v/>
      </c>
      <c r="H1778" s="80" t="str">
        <f t="shared" si="228"/>
        <v/>
      </c>
      <c r="I1778" s="413"/>
      <c r="J1778" s="414"/>
      <c r="K1778" s="415"/>
      <c r="L1778" s="415"/>
      <c r="M1778" s="415"/>
      <c r="N1778" s="415"/>
      <c r="O1778" s="415"/>
      <c r="P1778" s="415"/>
    </row>
    <row r="1779" spans="1:16">
      <c r="A1779" s="80" t="str">
        <f t="shared" si="222"/>
        <v/>
      </c>
      <c r="B1779" s="80" t="str">
        <f t="shared" si="223"/>
        <v/>
      </c>
      <c r="C1779" s="80" t="str">
        <f t="shared" si="224"/>
        <v/>
      </c>
      <c r="D1779" s="80" t="str">
        <f t="shared" si="225"/>
        <v/>
      </c>
      <c r="E1779" s="80" t="str">
        <f t="shared" si="226"/>
        <v/>
      </c>
      <c r="F1779" s="80" t="str">
        <f t="shared" si="228"/>
        <v/>
      </c>
      <c r="G1779" s="80" t="str">
        <f t="shared" si="228"/>
        <v/>
      </c>
      <c r="H1779" s="80" t="str">
        <f t="shared" si="228"/>
        <v/>
      </c>
      <c r="I1779" s="413"/>
      <c r="J1779" s="414"/>
      <c r="K1779" s="415"/>
      <c r="L1779" s="415"/>
      <c r="M1779" s="415"/>
      <c r="N1779" s="415"/>
      <c r="O1779" s="415"/>
      <c r="P1779" s="415"/>
    </row>
    <row r="1780" spans="1:16">
      <c r="A1780" s="80" t="str">
        <f t="shared" si="222"/>
        <v/>
      </c>
      <c r="B1780" s="80" t="str">
        <f t="shared" si="223"/>
        <v/>
      </c>
      <c r="C1780" s="80" t="str">
        <f t="shared" si="224"/>
        <v/>
      </c>
      <c r="D1780" s="80" t="str">
        <f t="shared" si="225"/>
        <v/>
      </c>
      <c r="E1780" s="80" t="str">
        <f t="shared" si="226"/>
        <v/>
      </c>
      <c r="F1780" s="80" t="str">
        <f t="shared" si="228"/>
        <v/>
      </c>
      <c r="G1780" s="80" t="str">
        <f t="shared" si="228"/>
        <v/>
      </c>
      <c r="H1780" s="80" t="str">
        <f t="shared" si="228"/>
        <v/>
      </c>
      <c r="I1780" s="413"/>
      <c r="J1780" s="414"/>
      <c r="K1780" s="415"/>
      <c r="L1780" s="415"/>
      <c r="M1780" s="415"/>
      <c r="N1780" s="415"/>
      <c r="O1780" s="415"/>
      <c r="P1780" s="415"/>
    </row>
    <row r="1781" spans="1:16">
      <c r="A1781" s="80" t="str">
        <f t="shared" si="222"/>
        <v/>
      </c>
      <c r="B1781" s="80" t="str">
        <f t="shared" si="223"/>
        <v/>
      </c>
      <c r="C1781" s="80" t="str">
        <f t="shared" si="224"/>
        <v/>
      </c>
      <c r="D1781" s="80" t="str">
        <f t="shared" si="225"/>
        <v/>
      </c>
      <c r="E1781" s="80" t="str">
        <f t="shared" si="226"/>
        <v/>
      </c>
      <c r="F1781" s="80" t="str">
        <f t="shared" si="228"/>
        <v/>
      </c>
      <c r="G1781" s="80" t="str">
        <f t="shared" si="228"/>
        <v/>
      </c>
      <c r="H1781" s="80" t="str">
        <f t="shared" si="228"/>
        <v/>
      </c>
      <c r="I1781" s="413"/>
      <c r="J1781" s="414"/>
      <c r="K1781" s="415"/>
      <c r="L1781" s="415"/>
      <c r="M1781" s="415"/>
      <c r="N1781" s="415"/>
      <c r="O1781" s="415"/>
      <c r="P1781" s="415"/>
    </row>
    <row r="1782" spans="1:16">
      <c r="A1782" s="80" t="str">
        <f t="shared" si="222"/>
        <v/>
      </c>
      <c r="B1782" s="80" t="str">
        <f t="shared" si="223"/>
        <v/>
      </c>
      <c r="C1782" s="80" t="str">
        <f t="shared" si="224"/>
        <v/>
      </c>
      <c r="D1782" s="80" t="str">
        <f t="shared" si="225"/>
        <v/>
      </c>
      <c r="E1782" s="80" t="str">
        <f t="shared" si="226"/>
        <v/>
      </c>
      <c r="F1782" s="80" t="str">
        <f t="shared" si="228"/>
        <v/>
      </c>
      <c r="G1782" s="80" t="str">
        <f t="shared" si="228"/>
        <v/>
      </c>
      <c r="H1782" s="80" t="str">
        <f t="shared" si="228"/>
        <v/>
      </c>
      <c r="I1782" s="413"/>
      <c r="J1782" s="414"/>
      <c r="K1782" s="415"/>
      <c r="L1782" s="415"/>
      <c r="M1782" s="415"/>
      <c r="N1782" s="415"/>
      <c r="O1782" s="415"/>
      <c r="P1782" s="415"/>
    </row>
    <row r="1783" spans="1:16">
      <c r="A1783" s="80" t="str">
        <f t="shared" si="222"/>
        <v/>
      </c>
      <c r="B1783" s="80" t="str">
        <f t="shared" si="223"/>
        <v/>
      </c>
      <c r="C1783" s="80" t="str">
        <f t="shared" si="224"/>
        <v/>
      </c>
      <c r="D1783" s="80" t="str">
        <f t="shared" si="225"/>
        <v/>
      </c>
      <c r="E1783" s="80" t="str">
        <f t="shared" si="226"/>
        <v/>
      </c>
      <c r="F1783" s="80" t="str">
        <f t="shared" si="228"/>
        <v/>
      </c>
      <c r="G1783" s="80" t="str">
        <f t="shared" si="228"/>
        <v/>
      </c>
      <c r="H1783" s="80" t="str">
        <f t="shared" si="228"/>
        <v/>
      </c>
      <c r="I1783" s="413"/>
      <c r="J1783" s="414"/>
      <c r="K1783" s="415"/>
      <c r="L1783" s="415"/>
      <c r="M1783" s="415"/>
      <c r="N1783" s="415"/>
      <c r="O1783" s="415"/>
      <c r="P1783" s="415"/>
    </row>
    <row r="1784" spans="1:16">
      <c r="A1784" s="80" t="str">
        <f t="shared" si="222"/>
        <v/>
      </c>
      <c r="B1784" s="80" t="str">
        <f t="shared" si="223"/>
        <v/>
      </c>
      <c r="C1784" s="80" t="str">
        <f t="shared" si="224"/>
        <v/>
      </c>
      <c r="D1784" s="80" t="str">
        <f t="shared" si="225"/>
        <v/>
      </c>
      <c r="E1784" s="80" t="str">
        <f t="shared" si="226"/>
        <v/>
      </c>
      <c r="F1784" s="80" t="str">
        <f t="shared" si="228"/>
        <v/>
      </c>
      <c r="G1784" s="80" t="str">
        <f t="shared" si="228"/>
        <v/>
      </c>
      <c r="H1784" s="80" t="str">
        <f t="shared" si="228"/>
        <v/>
      </c>
      <c r="I1784" s="413"/>
      <c r="J1784" s="414"/>
      <c r="K1784" s="415"/>
      <c r="L1784" s="415"/>
      <c r="M1784" s="415"/>
      <c r="N1784" s="415"/>
      <c r="O1784" s="415"/>
      <c r="P1784" s="415"/>
    </row>
    <row r="1785" spans="1:16">
      <c r="A1785" s="80" t="str">
        <f t="shared" si="222"/>
        <v/>
      </c>
      <c r="B1785" s="80" t="str">
        <f t="shared" si="223"/>
        <v/>
      </c>
      <c r="C1785" s="80" t="str">
        <f t="shared" si="224"/>
        <v/>
      </c>
      <c r="D1785" s="80" t="str">
        <f t="shared" si="225"/>
        <v/>
      </c>
      <c r="E1785" s="80" t="str">
        <f t="shared" si="226"/>
        <v/>
      </c>
      <c r="F1785" s="80" t="str">
        <f t="shared" ref="F1785:H1804" si="229">IF(Cptes1="","",LEFT(Cptes1,7))</f>
        <v/>
      </c>
      <c r="G1785" s="80" t="str">
        <f t="shared" si="229"/>
        <v/>
      </c>
      <c r="H1785" s="80" t="str">
        <f t="shared" si="229"/>
        <v/>
      </c>
      <c r="I1785" s="413"/>
      <c r="J1785" s="414"/>
      <c r="K1785" s="415"/>
      <c r="L1785" s="415"/>
      <c r="M1785" s="415"/>
      <c r="N1785" s="415"/>
      <c r="O1785" s="415"/>
      <c r="P1785" s="415"/>
    </row>
    <row r="1786" spans="1:16">
      <c r="A1786" s="80" t="str">
        <f t="shared" si="222"/>
        <v/>
      </c>
      <c r="B1786" s="80" t="str">
        <f t="shared" si="223"/>
        <v/>
      </c>
      <c r="C1786" s="80" t="str">
        <f t="shared" si="224"/>
        <v/>
      </c>
      <c r="D1786" s="80" t="str">
        <f t="shared" si="225"/>
        <v/>
      </c>
      <c r="E1786" s="80" t="str">
        <f t="shared" si="226"/>
        <v/>
      </c>
      <c r="F1786" s="80" t="str">
        <f t="shared" si="229"/>
        <v/>
      </c>
      <c r="G1786" s="80" t="str">
        <f t="shared" si="229"/>
        <v/>
      </c>
      <c r="H1786" s="80" t="str">
        <f t="shared" si="229"/>
        <v/>
      </c>
      <c r="I1786" s="413"/>
      <c r="J1786" s="414"/>
      <c r="K1786" s="415"/>
      <c r="L1786" s="415"/>
      <c r="M1786" s="415"/>
      <c r="N1786" s="415"/>
      <c r="O1786" s="415"/>
      <c r="P1786" s="415"/>
    </row>
    <row r="1787" spans="1:16">
      <c r="A1787" s="80" t="str">
        <f t="shared" si="222"/>
        <v/>
      </c>
      <c r="B1787" s="80" t="str">
        <f t="shared" si="223"/>
        <v/>
      </c>
      <c r="C1787" s="80" t="str">
        <f t="shared" si="224"/>
        <v/>
      </c>
      <c r="D1787" s="80" t="str">
        <f t="shared" si="225"/>
        <v/>
      </c>
      <c r="E1787" s="80" t="str">
        <f t="shared" si="226"/>
        <v/>
      </c>
      <c r="F1787" s="80" t="str">
        <f t="shared" si="229"/>
        <v/>
      </c>
      <c r="G1787" s="80" t="str">
        <f t="shared" si="229"/>
        <v/>
      </c>
      <c r="H1787" s="80" t="str">
        <f t="shared" si="229"/>
        <v/>
      </c>
      <c r="I1787" s="413"/>
      <c r="J1787" s="414"/>
      <c r="K1787" s="415"/>
      <c r="L1787" s="415"/>
      <c r="M1787" s="415"/>
      <c r="N1787" s="415"/>
      <c r="O1787" s="415"/>
      <c r="P1787" s="415"/>
    </row>
    <row r="1788" spans="1:16">
      <c r="A1788" s="80" t="str">
        <f t="shared" si="222"/>
        <v/>
      </c>
      <c r="B1788" s="80" t="str">
        <f t="shared" si="223"/>
        <v/>
      </c>
      <c r="C1788" s="80" t="str">
        <f t="shared" si="224"/>
        <v/>
      </c>
      <c r="D1788" s="80" t="str">
        <f t="shared" si="225"/>
        <v/>
      </c>
      <c r="E1788" s="80" t="str">
        <f t="shared" si="226"/>
        <v/>
      </c>
      <c r="F1788" s="80" t="str">
        <f t="shared" si="229"/>
        <v/>
      </c>
      <c r="G1788" s="80" t="str">
        <f t="shared" si="229"/>
        <v/>
      </c>
      <c r="H1788" s="80" t="str">
        <f t="shared" si="229"/>
        <v/>
      </c>
      <c r="I1788" s="413"/>
      <c r="J1788" s="414"/>
      <c r="K1788" s="415"/>
      <c r="L1788" s="415"/>
      <c r="M1788" s="415"/>
      <c r="N1788" s="415"/>
      <c r="O1788" s="415"/>
      <c r="P1788" s="415"/>
    </row>
    <row r="1789" spans="1:16">
      <c r="A1789" s="80" t="str">
        <f t="shared" si="222"/>
        <v/>
      </c>
      <c r="B1789" s="80" t="str">
        <f t="shared" si="223"/>
        <v/>
      </c>
      <c r="C1789" s="80" t="str">
        <f t="shared" si="224"/>
        <v/>
      </c>
      <c r="D1789" s="80" t="str">
        <f t="shared" si="225"/>
        <v/>
      </c>
      <c r="E1789" s="80" t="str">
        <f t="shared" si="226"/>
        <v/>
      </c>
      <c r="F1789" s="80" t="str">
        <f t="shared" si="229"/>
        <v/>
      </c>
      <c r="G1789" s="80" t="str">
        <f t="shared" si="229"/>
        <v/>
      </c>
      <c r="H1789" s="80" t="str">
        <f t="shared" si="229"/>
        <v/>
      </c>
      <c r="I1789" s="413"/>
      <c r="J1789" s="414"/>
      <c r="K1789" s="415"/>
      <c r="L1789" s="415"/>
      <c r="M1789" s="415"/>
      <c r="N1789" s="415"/>
      <c r="O1789" s="415"/>
      <c r="P1789" s="415"/>
    </row>
    <row r="1790" spans="1:16">
      <c r="A1790" s="80" t="str">
        <f t="shared" si="222"/>
        <v/>
      </c>
      <c r="B1790" s="80" t="str">
        <f t="shared" si="223"/>
        <v/>
      </c>
      <c r="C1790" s="80" t="str">
        <f t="shared" si="224"/>
        <v/>
      </c>
      <c r="D1790" s="80" t="str">
        <f t="shared" si="225"/>
        <v/>
      </c>
      <c r="E1790" s="80" t="str">
        <f t="shared" si="226"/>
        <v/>
      </c>
      <c r="F1790" s="80" t="str">
        <f t="shared" si="229"/>
        <v/>
      </c>
      <c r="G1790" s="80" t="str">
        <f t="shared" si="229"/>
        <v/>
      </c>
      <c r="H1790" s="80" t="str">
        <f t="shared" si="229"/>
        <v/>
      </c>
      <c r="I1790" s="413"/>
      <c r="J1790" s="414"/>
      <c r="K1790" s="415"/>
      <c r="L1790" s="415"/>
      <c r="M1790" s="415"/>
      <c r="N1790" s="415"/>
      <c r="O1790" s="415"/>
      <c r="P1790" s="415"/>
    </row>
    <row r="1791" spans="1:16">
      <c r="A1791" s="80" t="str">
        <f t="shared" si="222"/>
        <v/>
      </c>
      <c r="B1791" s="80" t="str">
        <f t="shared" si="223"/>
        <v/>
      </c>
      <c r="C1791" s="80" t="str">
        <f t="shared" si="224"/>
        <v/>
      </c>
      <c r="D1791" s="80" t="str">
        <f t="shared" si="225"/>
        <v/>
      </c>
      <c r="E1791" s="80" t="str">
        <f t="shared" si="226"/>
        <v/>
      </c>
      <c r="F1791" s="80" t="str">
        <f t="shared" si="229"/>
        <v/>
      </c>
      <c r="G1791" s="80" t="str">
        <f t="shared" si="229"/>
        <v/>
      </c>
      <c r="H1791" s="80" t="str">
        <f t="shared" si="229"/>
        <v/>
      </c>
      <c r="I1791" s="413"/>
      <c r="J1791" s="414"/>
      <c r="K1791" s="415"/>
      <c r="L1791" s="415"/>
      <c r="M1791" s="415"/>
      <c r="N1791" s="415"/>
      <c r="O1791" s="415"/>
      <c r="P1791" s="415"/>
    </row>
    <row r="1792" spans="1:16">
      <c r="A1792" s="80" t="str">
        <f t="shared" si="222"/>
        <v/>
      </c>
      <c r="B1792" s="80" t="str">
        <f t="shared" si="223"/>
        <v/>
      </c>
      <c r="C1792" s="80" t="str">
        <f t="shared" si="224"/>
        <v/>
      </c>
      <c r="D1792" s="80" t="str">
        <f t="shared" si="225"/>
        <v/>
      </c>
      <c r="E1792" s="80" t="str">
        <f t="shared" si="226"/>
        <v/>
      </c>
      <c r="F1792" s="80" t="str">
        <f t="shared" si="229"/>
        <v/>
      </c>
      <c r="G1792" s="80" t="str">
        <f t="shared" si="229"/>
        <v/>
      </c>
      <c r="H1792" s="80" t="str">
        <f t="shared" si="229"/>
        <v/>
      </c>
      <c r="I1792" s="413"/>
      <c r="J1792" s="414"/>
      <c r="K1792" s="415"/>
      <c r="L1792" s="415"/>
      <c r="M1792" s="415"/>
      <c r="N1792" s="415"/>
      <c r="O1792" s="415"/>
      <c r="P1792" s="415"/>
    </row>
    <row r="1793" spans="1:16">
      <c r="A1793" s="80" t="str">
        <f t="shared" si="222"/>
        <v/>
      </c>
      <c r="B1793" s="80" t="str">
        <f t="shared" si="223"/>
        <v/>
      </c>
      <c r="C1793" s="80" t="str">
        <f t="shared" si="224"/>
        <v/>
      </c>
      <c r="D1793" s="80" t="str">
        <f t="shared" si="225"/>
        <v/>
      </c>
      <c r="E1793" s="80" t="str">
        <f t="shared" si="226"/>
        <v/>
      </c>
      <c r="F1793" s="80" t="str">
        <f t="shared" si="229"/>
        <v/>
      </c>
      <c r="G1793" s="80" t="str">
        <f t="shared" si="229"/>
        <v/>
      </c>
      <c r="H1793" s="80" t="str">
        <f t="shared" si="229"/>
        <v/>
      </c>
      <c r="I1793" s="413"/>
      <c r="J1793" s="414"/>
      <c r="K1793" s="415"/>
      <c r="L1793" s="415"/>
      <c r="M1793" s="415"/>
      <c r="N1793" s="415"/>
      <c r="O1793" s="415"/>
      <c r="P1793" s="415"/>
    </row>
    <row r="1794" spans="1:16">
      <c r="A1794" s="80" t="str">
        <f t="shared" si="222"/>
        <v/>
      </c>
      <c r="B1794" s="80" t="str">
        <f t="shared" si="223"/>
        <v/>
      </c>
      <c r="C1794" s="80" t="str">
        <f t="shared" si="224"/>
        <v/>
      </c>
      <c r="D1794" s="80" t="str">
        <f t="shared" si="225"/>
        <v/>
      </c>
      <c r="E1794" s="80" t="str">
        <f t="shared" si="226"/>
        <v/>
      </c>
      <c r="F1794" s="80" t="str">
        <f t="shared" si="229"/>
        <v/>
      </c>
      <c r="G1794" s="80" t="str">
        <f t="shared" si="229"/>
        <v/>
      </c>
      <c r="H1794" s="80" t="str">
        <f t="shared" si="229"/>
        <v/>
      </c>
      <c r="I1794" s="413"/>
      <c r="J1794" s="414"/>
      <c r="K1794" s="415"/>
      <c r="L1794" s="415"/>
      <c r="M1794" s="415"/>
      <c r="N1794" s="415"/>
      <c r="O1794" s="415"/>
      <c r="P1794" s="415"/>
    </row>
    <row r="1795" spans="1:16">
      <c r="A1795" s="80" t="str">
        <f t="shared" si="222"/>
        <v/>
      </c>
      <c r="B1795" s="80" t="str">
        <f t="shared" si="223"/>
        <v/>
      </c>
      <c r="C1795" s="80" t="str">
        <f t="shared" si="224"/>
        <v/>
      </c>
      <c r="D1795" s="80" t="str">
        <f t="shared" si="225"/>
        <v/>
      </c>
      <c r="E1795" s="80" t="str">
        <f t="shared" si="226"/>
        <v/>
      </c>
      <c r="F1795" s="80" t="str">
        <f t="shared" si="229"/>
        <v/>
      </c>
      <c r="G1795" s="80" t="str">
        <f t="shared" si="229"/>
        <v/>
      </c>
      <c r="H1795" s="80" t="str">
        <f t="shared" si="229"/>
        <v/>
      </c>
      <c r="I1795" s="413"/>
      <c r="J1795" s="414"/>
      <c r="K1795" s="415"/>
      <c r="L1795" s="415"/>
      <c r="M1795" s="415"/>
      <c r="N1795" s="415"/>
      <c r="O1795" s="415"/>
      <c r="P1795" s="415"/>
    </row>
    <row r="1796" spans="1:16">
      <c r="A1796" s="80" t="str">
        <f t="shared" si="222"/>
        <v/>
      </c>
      <c r="B1796" s="80" t="str">
        <f t="shared" si="223"/>
        <v/>
      </c>
      <c r="C1796" s="80" t="str">
        <f t="shared" si="224"/>
        <v/>
      </c>
      <c r="D1796" s="80" t="str">
        <f t="shared" si="225"/>
        <v/>
      </c>
      <c r="E1796" s="80" t="str">
        <f t="shared" si="226"/>
        <v/>
      </c>
      <c r="F1796" s="80" t="str">
        <f t="shared" si="229"/>
        <v/>
      </c>
      <c r="G1796" s="80" t="str">
        <f t="shared" si="229"/>
        <v/>
      </c>
      <c r="H1796" s="80" t="str">
        <f t="shared" si="229"/>
        <v/>
      </c>
      <c r="I1796" s="413"/>
      <c r="J1796" s="414"/>
      <c r="K1796" s="415"/>
      <c r="L1796" s="415"/>
      <c r="M1796" s="415"/>
      <c r="N1796" s="415"/>
      <c r="O1796" s="415"/>
      <c r="P1796" s="415"/>
    </row>
    <row r="1797" spans="1:16">
      <c r="A1797" s="80" t="str">
        <f t="shared" ref="A1797:A1860" si="230">IF(Cptes1="","",LEFT(Cptes1,2))</f>
        <v/>
      </c>
      <c r="B1797" s="80" t="str">
        <f t="shared" ref="B1797:B1860" si="231">IF(Cptes1="","",LEFT(Cptes1,3))</f>
        <v/>
      </c>
      <c r="C1797" s="80" t="str">
        <f t="shared" ref="C1797:C1860" si="232">IF(Cptes1="","",LEFT(Cptes1,4))</f>
        <v/>
      </c>
      <c r="D1797" s="80" t="str">
        <f t="shared" ref="D1797:D1860" si="233">IF(Cptes1="","",LEFT(Cptes1,5))</f>
        <v/>
      </c>
      <c r="E1797" s="80" t="str">
        <f t="shared" ref="E1797:E1860" si="234">IF(Cptes1="","",LEFT(Cptes1,6))</f>
        <v/>
      </c>
      <c r="F1797" s="80" t="str">
        <f t="shared" si="229"/>
        <v/>
      </c>
      <c r="G1797" s="80" t="str">
        <f t="shared" si="229"/>
        <v/>
      </c>
      <c r="H1797" s="80" t="str">
        <f t="shared" si="229"/>
        <v/>
      </c>
      <c r="I1797" s="413"/>
      <c r="J1797" s="414"/>
      <c r="K1797" s="415"/>
      <c r="L1797" s="415"/>
      <c r="M1797" s="415"/>
      <c r="N1797" s="415"/>
      <c r="O1797" s="415"/>
      <c r="P1797" s="415"/>
    </row>
    <row r="1798" spans="1:16">
      <c r="A1798" s="80" t="str">
        <f t="shared" si="230"/>
        <v/>
      </c>
      <c r="B1798" s="80" t="str">
        <f t="shared" si="231"/>
        <v/>
      </c>
      <c r="C1798" s="80" t="str">
        <f t="shared" si="232"/>
        <v/>
      </c>
      <c r="D1798" s="80" t="str">
        <f t="shared" si="233"/>
        <v/>
      </c>
      <c r="E1798" s="80" t="str">
        <f t="shared" si="234"/>
        <v/>
      </c>
      <c r="F1798" s="80" t="str">
        <f t="shared" si="229"/>
        <v/>
      </c>
      <c r="G1798" s="80" t="str">
        <f t="shared" si="229"/>
        <v/>
      </c>
      <c r="H1798" s="80" t="str">
        <f t="shared" si="229"/>
        <v/>
      </c>
      <c r="I1798" s="413"/>
      <c r="J1798" s="414"/>
      <c r="K1798" s="415"/>
      <c r="L1798" s="415"/>
      <c r="M1798" s="415"/>
      <c r="N1798" s="415"/>
      <c r="O1798" s="415"/>
      <c r="P1798" s="415"/>
    </row>
    <row r="1799" spans="1:16">
      <c r="A1799" s="80" t="str">
        <f t="shared" si="230"/>
        <v/>
      </c>
      <c r="B1799" s="80" t="str">
        <f t="shared" si="231"/>
        <v/>
      </c>
      <c r="C1799" s="80" t="str">
        <f t="shared" si="232"/>
        <v/>
      </c>
      <c r="D1799" s="80" t="str">
        <f t="shared" si="233"/>
        <v/>
      </c>
      <c r="E1799" s="80" t="str">
        <f t="shared" si="234"/>
        <v/>
      </c>
      <c r="F1799" s="80" t="str">
        <f t="shared" si="229"/>
        <v/>
      </c>
      <c r="G1799" s="80" t="str">
        <f t="shared" si="229"/>
        <v/>
      </c>
      <c r="H1799" s="80" t="str">
        <f t="shared" si="229"/>
        <v/>
      </c>
      <c r="I1799" s="413"/>
      <c r="J1799" s="414"/>
      <c r="K1799" s="415"/>
      <c r="L1799" s="415"/>
      <c r="M1799" s="415"/>
      <c r="N1799" s="415"/>
      <c r="O1799" s="415"/>
      <c r="P1799" s="415"/>
    </row>
    <row r="1800" spans="1:16">
      <c r="A1800" s="80" t="str">
        <f t="shared" si="230"/>
        <v/>
      </c>
      <c r="B1800" s="80" t="str">
        <f t="shared" si="231"/>
        <v/>
      </c>
      <c r="C1800" s="80" t="str">
        <f t="shared" si="232"/>
        <v/>
      </c>
      <c r="D1800" s="80" t="str">
        <f t="shared" si="233"/>
        <v/>
      </c>
      <c r="E1800" s="80" t="str">
        <f t="shared" si="234"/>
        <v/>
      </c>
      <c r="F1800" s="80" t="str">
        <f t="shared" si="229"/>
        <v/>
      </c>
      <c r="G1800" s="80" t="str">
        <f t="shared" si="229"/>
        <v/>
      </c>
      <c r="H1800" s="80" t="str">
        <f t="shared" si="229"/>
        <v/>
      </c>
      <c r="I1800" s="413"/>
      <c r="J1800" s="414"/>
      <c r="K1800" s="415"/>
      <c r="L1800" s="415"/>
      <c r="M1800" s="415"/>
      <c r="N1800" s="415"/>
      <c r="O1800" s="415"/>
      <c r="P1800" s="415"/>
    </row>
    <row r="1801" spans="1:16">
      <c r="A1801" s="80" t="str">
        <f t="shared" si="230"/>
        <v/>
      </c>
      <c r="B1801" s="80" t="str">
        <f t="shared" si="231"/>
        <v/>
      </c>
      <c r="C1801" s="80" t="str">
        <f t="shared" si="232"/>
        <v/>
      </c>
      <c r="D1801" s="80" t="str">
        <f t="shared" si="233"/>
        <v/>
      </c>
      <c r="E1801" s="80" t="str">
        <f t="shared" si="234"/>
        <v/>
      </c>
      <c r="F1801" s="80" t="str">
        <f t="shared" si="229"/>
        <v/>
      </c>
      <c r="G1801" s="80" t="str">
        <f t="shared" si="229"/>
        <v/>
      </c>
      <c r="H1801" s="80" t="str">
        <f t="shared" si="229"/>
        <v/>
      </c>
      <c r="I1801" s="413"/>
      <c r="J1801" s="414"/>
      <c r="K1801" s="415"/>
      <c r="L1801" s="415"/>
      <c r="M1801" s="415"/>
      <c r="N1801" s="415"/>
      <c r="O1801" s="415"/>
      <c r="P1801" s="415"/>
    </row>
    <row r="1802" spans="1:16">
      <c r="A1802" s="80" t="str">
        <f t="shared" si="230"/>
        <v/>
      </c>
      <c r="B1802" s="80" t="str">
        <f t="shared" si="231"/>
        <v/>
      </c>
      <c r="C1802" s="80" t="str">
        <f t="shared" si="232"/>
        <v/>
      </c>
      <c r="D1802" s="80" t="str">
        <f t="shared" si="233"/>
        <v/>
      </c>
      <c r="E1802" s="80" t="str">
        <f t="shared" si="234"/>
        <v/>
      </c>
      <c r="F1802" s="80" t="str">
        <f t="shared" si="229"/>
        <v/>
      </c>
      <c r="G1802" s="80" t="str">
        <f t="shared" si="229"/>
        <v/>
      </c>
      <c r="H1802" s="80" t="str">
        <f t="shared" si="229"/>
        <v/>
      </c>
      <c r="I1802" s="413"/>
      <c r="J1802" s="414"/>
      <c r="K1802" s="415"/>
      <c r="L1802" s="415"/>
      <c r="M1802" s="415"/>
      <c r="N1802" s="415"/>
      <c r="O1802" s="415"/>
      <c r="P1802" s="415"/>
    </row>
    <row r="1803" spans="1:16">
      <c r="A1803" s="80" t="str">
        <f t="shared" si="230"/>
        <v/>
      </c>
      <c r="B1803" s="80" t="str">
        <f t="shared" si="231"/>
        <v/>
      </c>
      <c r="C1803" s="80" t="str">
        <f t="shared" si="232"/>
        <v/>
      </c>
      <c r="D1803" s="80" t="str">
        <f t="shared" si="233"/>
        <v/>
      </c>
      <c r="E1803" s="80" t="str">
        <f t="shared" si="234"/>
        <v/>
      </c>
      <c r="F1803" s="80" t="str">
        <f t="shared" si="229"/>
        <v/>
      </c>
      <c r="G1803" s="80" t="str">
        <f t="shared" si="229"/>
        <v/>
      </c>
      <c r="H1803" s="80" t="str">
        <f t="shared" si="229"/>
        <v/>
      </c>
      <c r="I1803" s="413"/>
      <c r="J1803" s="414"/>
      <c r="K1803" s="415"/>
      <c r="L1803" s="415"/>
      <c r="M1803" s="415"/>
      <c r="N1803" s="415"/>
      <c r="O1803" s="415"/>
      <c r="P1803" s="415"/>
    </row>
    <row r="1804" spans="1:16">
      <c r="A1804" s="80" t="str">
        <f t="shared" si="230"/>
        <v/>
      </c>
      <c r="B1804" s="80" t="str">
        <f t="shared" si="231"/>
        <v/>
      </c>
      <c r="C1804" s="80" t="str">
        <f t="shared" si="232"/>
        <v/>
      </c>
      <c r="D1804" s="80" t="str">
        <f t="shared" si="233"/>
        <v/>
      </c>
      <c r="E1804" s="80" t="str">
        <f t="shared" si="234"/>
        <v/>
      </c>
      <c r="F1804" s="80" t="str">
        <f t="shared" si="229"/>
        <v/>
      </c>
      <c r="G1804" s="80" t="str">
        <f t="shared" si="229"/>
        <v/>
      </c>
      <c r="H1804" s="80" t="str">
        <f t="shared" si="229"/>
        <v/>
      </c>
      <c r="I1804" s="413"/>
      <c r="J1804" s="414"/>
      <c r="K1804" s="415"/>
      <c r="L1804" s="415"/>
      <c r="M1804" s="415"/>
      <c r="N1804" s="415"/>
      <c r="O1804" s="415"/>
      <c r="P1804" s="415"/>
    </row>
    <row r="1805" spans="1:16">
      <c r="A1805" s="80" t="str">
        <f t="shared" si="230"/>
        <v/>
      </c>
      <c r="B1805" s="80" t="str">
        <f t="shared" si="231"/>
        <v/>
      </c>
      <c r="C1805" s="80" t="str">
        <f t="shared" si="232"/>
        <v/>
      </c>
      <c r="D1805" s="80" t="str">
        <f t="shared" si="233"/>
        <v/>
      </c>
      <c r="E1805" s="80" t="str">
        <f t="shared" si="234"/>
        <v/>
      </c>
      <c r="F1805" s="80" t="str">
        <f t="shared" ref="F1805:H1824" si="235">IF(Cptes1="","",LEFT(Cptes1,7))</f>
        <v/>
      </c>
      <c r="G1805" s="80" t="str">
        <f t="shared" si="235"/>
        <v/>
      </c>
      <c r="H1805" s="80" t="str">
        <f t="shared" si="235"/>
        <v/>
      </c>
      <c r="I1805" s="413"/>
      <c r="J1805" s="414"/>
      <c r="K1805" s="415"/>
      <c r="L1805" s="415"/>
      <c r="M1805" s="415"/>
      <c r="N1805" s="415"/>
      <c r="O1805" s="415"/>
      <c r="P1805" s="415"/>
    </row>
    <row r="1806" spans="1:16">
      <c r="A1806" s="80" t="str">
        <f t="shared" si="230"/>
        <v/>
      </c>
      <c r="B1806" s="80" t="str">
        <f t="shared" si="231"/>
        <v/>
      </c>
      <c r="C1806" s="80" t="str">
        <f t="shared" si="232"/>
        <v/>
      </c>
      <c r="D1806" s="80" t="str">
        <f t="shared" si="233"/>
        <v/>
      </c>
      <c r="E1806" s="80" t="str">
        <f t="shared" si="234"/>
        <v/>
      </c>
      <c r="F1806" s="80" t="str">
        <f t="shared" si="235"/>
        <v/>
      </c>
      <c r="G1806" s="80" t="str">
        <f t="shared" si="235"/>
        <v/>
      </c>
      <c r="H1806" s="80" t="str">
        <f t="shared" si="235"/>
        <v/>
      </c>
      <c r="I1806" s="413"/>
      <c r="J1806" s="414"/>
      <c r="K1806" s="415"/>
      <c r="L1806" s="415"/>
      <c r="M1806" s="415"/>
      <c r="N1806" s="415"/>
      <c r="O1806" s="415"/>
      <c r="P1806" s="415"/>
    </row>
    <row r="1807" spans="1:16">
      <c r="A1807" s="80" t="str">
        <f t="shared" si="230"/>
        <v/>
      </c>
      <c r="B1807" s="80" t="str">
        <f t="shared" si="231"/>
        <v/>
      </c>
      <c r="C1807" s="80" t="str">
        <f t="shared" si="232"/>
        <v/>
      </c>
      <c r="D1807" s="80" t="str">
        <f t="shared" si="233"/>
        <v/>
      </c>
      <c r="E1807" s="80" t="str">
        <f t="shared" si="234"/>
        <v/>
      </c>
      <c r="F1807" s="80" t="str">
        <f t="shared" si="235"/>
        <v/>
      </c>
      <c r="G1807" s="80" t="str">
        <f t="shared" si="235"/>
        <v/>
      </c>
      <c r="H1807" s="80" t="str">
        <f t="shared" si="235"/>
        <v/>
      </c>
      <c r="I1807" s="413"/>
      <c r="J1807" s="414"/>
      <c r="K1807" s="415"/>
      <c r="L1807" s="415"/>
      <c r="M1807" s="415"/>
      <c r="N1807" s="415"/>
      <c r="O1807" s="415"/>
      <c r="P1807" s="415"/>
    </row>
    <row r="1808" spans="1:16">
      <c r="A1808" s="80" t="str">
        <f t="shared" si="230"/>
        <v/>
      </c>
      <c r="B1808" s="80" t="str">
        <f t="shared" si="231"/>
        <v/>
      </c>
      <c r="C1808" s="80" t="str">
        <f t="shared" si="232"/>
        <v/>
      </c>
      <c r="D1808" s="80" t="str">
        <f t="shared" si="233"/>
        <v/>
      </c>
      <c r="E1808" s="80" t="str">
        <f t="shared" si="234"/>
        <v/>
      </c>
      <c r="F1808" s="80" t="str">
        <f t="shared" si="235"/>
        <v/>
      </c>
      <c r="G1808" s="80" t="str">
        <f t="shared" si="235"/>
        <v/>
      </c>
      <c r="H1808" s="80" t="str">
        <f t="shared" si="235"/>
        <v/>
      </c>
      <c r="I1808" s="413"/>
      <c r="J1808" s="414"/>
      <c r="K1808" s="415"/>
      <c r="L1808" s="415"/>
      <c r="M1808" s="415"/>
      <c r="N1808" s="415"/>
      <c r="O1808" s="415"/>
      <c r="P1808" s="415"/>
    </row>
    <row r="1809" spans="1:16">
      <c r="A1809" s="80" t="str">
        <f t="shared" si="230"/>
        <v/>
      </c>
      <c r="B1809" s="80" t="str">
        <f t="shared" si="231"/>
        <v/>
      </c>
      <c r="C1809" s="80" t="str">
        <f t="shared" si="232"/>
        <v/>
      </c>
      <c r="D1809" s="80" t="str">
        <f t="shared" si="233"/>
        <v/>
      </c>
      <c r="E1809" s="80" t="str">
        <f t="shared" si="234"/>
        <v/>
      </c>
      <c r="F1809" s="80" t="str">
        <f t="shared" si="235"/>
        <v/>
      </c>
      <c r="G1809" s="80" t="str">
        <f t="shared" si="235"/>
        <v/>
      </c>
      <c r="H1809" s="80" t="str">
        <f t="shared" si="235"/>
        <v/>
      </c>
      <c r="I1809" s="413"/>
      <c r="J1809" s="414"/>
      <c r="K1809" s="415"/>
      <c r="L1809" s="415"/>
      <c r="M1809" s="415"/>
      <c r="N1809" s="415"/>
      <c r="O1809" s="415"/>
      <c r="P1809" s="415"/>
    </row>
    <row r="1810" spans="1:16">
      <c r="A1810" s="80" t="str">
        <f t="shared" si="230"/>
        <v/>
      </c>
      <c r="B1810" s="80" t="str">
        <f t="shared" si="231"/>
        <v/>
      </c>
      <c r="C1810" s="80" t="str">
        <f t="shared" si="232"/>
        <v/>
      </c>
      <c r="D1810" s="80" t="str">
        <f t="shared" si="233"/>
        <v/>
      </c>
      <c r="E1810" s="80" t="str">
        <f t="shared" si="234"/>
        <v/>
      </c>
      <c r="F1810" s="80" t="str">
        <f t="shared" si="235"/>
        <v/>
      </c>
      <c r="G1810" s="80" t="str">
        <f t="shared" si="235"/>
        <v/>
      </c>
      <c r="H1810" s="80" t="str">
        <f t="shared" si="235"/>
        <v/>
      </c>
      <c r="I1810" s="413"/>
      <c r="J1810" s="414"/>
      <c r="K1810" s="415"/>
      <c r="L1810" s="415"/>
      <c r="M1810" s="415"/>
      <c r="N1810" s="415"/>
      <c r="O1810" s="415"/>
      <c r="P1810" s="415"/>
    </row>
    <row r="1811" spans="1:16">
      <c r="A1811" s="80" t="str">
        <f t="shared" si="230"/>
        <v/>
      </c>
      <c r="B1811" s="80" t="str">
        <f t="shared" si="231"/>
        <v/>
      </c>
      <c r="C1811" s="80" t="str">
        <f t="shared" si="232"/>
        <v/>
      </c>
      <c r="D1811" s="80" t="str">
        <f t="shared" si="233"/>
        <v/>
      </c>
      <c r="E1811" s="80" t="str">
        <f t="shared" si="234"/>
        <v/>
      </c>
      <c r="F1811" s="80" t="str">
        <f t="shared" si="235"/>
        <v/>
      </c>
      <c r="G1811" s="80" t="str">
        <f t="shared" si="235"/>
        <v/>
      </c>
      <c r="H1811" s="80" t="str">
        <f t="shared" si="235"/>
        <v/>
      </c>
      <c r="I1811" s="413"/>
      <c r="J1811" s="414"/>
      <c r="K1811" s="415"/>
      <c r="L1811" s="415"/>
      <c r="M1811" s="415"/>
      <c r="N1811" s="415"/>
      <c r="O1811" s="415"/>
      <c r="P1811" s="415"/>
    </row>
    <row r="1812" spans="1:16">
      <c r="A1812" s="80" t="str">
        <f t="shared" si="230"/>
        <v/>
      </c>
      <c r="B1812" s="80" t="str">
        <f t="shared" si="231"/>
        <v/>
      </c>
      <c r="C1812" s="80" t="str">
        <f t="shared" si="232"/>
        <v/>
      </c>
      <c r="D1812" s="80" t="str">
        <f t="shared" si="233"/>
        <v/>
      </c>
      <c r="E1812" s="80" t="str">
        <f t="shared" si="234"/>
        <v/>
      </c>
      <c r="F1812" s="80" t="str">
        <f t="shared" si="235"/>
        <v/>
      </c>
      <c r="G1812" s="80" t="str">
        <f t="shared" si="235"/>
        <v/>
      </c>
      <c r="H1812" s="80" t="str">
        <f t="shared" si="235"/>
        <v/>
      </c>
      <c r="I1812" s="413"/>
      <c r="J1812" s="414"/>
      <c r="K1812" s="415"/>
      <c r="L1812" s="415"/>
      <c r="M1812" s="415"/>
      <c r="N1812" s="415"/>
      <c r="O1812" s="415"/>
      <c r="P1812" s="415"/>
    </row>
    <row r="1813" spans="1:16">
      <c r="A1813" s="80" t="str">
        <f t="shared" si="230"/>
        <v/>
      </c>
      <c r="B1813" s="80" t="str">
        <f t="shared" si="231"/>
        <v/>
      </c>
      <c r="C1813" s="80" t="str">
        <f t="shared" si="232"/>
        <v/>
      </c>
      <c r="D1813" s="80" t="str">
        <f t="shared" si="233"/>
        <v/>
      </c>
      <c r="E1813" s="80" t="str">
        <f t="shared" si="234"/>
        <v/>
      </c>
      <c r="F1813" s="80" t="str">
        <f t="shared" si="235"/>
        <v/>
      </c>
      <c r="G1813" s="80" t="str">
        <f t="shared" si="235"/>
        <v/>
      </c>
      <c r="H1813" s="80" t="str">
        <f t="shared" si="235"/>
        <v/>
      </c>
      <c r="I1813" s="413"/>
      <c r="J1813" s="414"/>
      <c r="K1813" s="415"/>
      <c r="L1813" s="415"/>
      <c r="M1813" s="415"/>
      <c r="N1813" s="415"/>
      <c r="O1813" s="415"/>
      <c r="P1813" s="415"/>
    </row>
    <row r="1814" spans="1:16">
      <c r="A1814" s="80" t="str">
        <f t="shared" si="230"/>
        <v/>
      </c>
      <c r="B1814" s="80" t="str">
        <f t="shared" si="231"/>
        <v/>
      </c>
      <c r="C1814" s="80" t="str">
        <f t="shared" si="232"/>
        <v/>
      </c>
      <c r="D1814" s="80" t="str">
        <f t="shared" si="233"/>
        <v/>
      </c>
      <c r="E1814" s="80" t="str">
        <f t="shared" si="234"/>
        <v/>
      </c>
      <c r="F1814" s="80" t="str">
        <f t="shared" si="235"/>
        <v/>
      </c>
      <c r="G1814" s="80" t="str">
        <f t="shared" si="235"/>
        <v/>
      </c>
      <c r="H1814" s="80" t="str">
        <f t="shared" si="235"/>
        <v/>
      </c>
      <c r="I1814" s="413"/>
      <c r="J1814" s="414"/>
      <c r="K1814" s="415"/>
      <c r="L1814" s="415"/>
      <c r="M1814" s="415"/>
      <c r="N1814" s="415"/>
      <c r="O1814" s="415"/>
      <c r="P1814" s="415"/>
    </row>
    <row r="1815" spans="1:16">
      <c r="A1815" s="80" t="str">
        <f t="shared" si="230"/>
        <v/>
      </c>
      <c r="B1815" s="80" t="str">
        <f t="shared" si="231"/>
        <v/>
      </c>
      <c r="C1815" s="80" t="str">
        <f t="shared" si="232"/>
        <v/>
      </c>
      <c r="D1815" s="80" t="str">
        <f t="shared" si="233"/>
        <v/>
      </c>
      <c r="E1815" s="80" t="str">
        <f t="shared" si="234"/>
        <v/>
      </c>
      <c r="F1815" s="80" t="str">
        <f t="shared" si="235"/>
        <v/>
      </c>
      <c r="G1815" s="80" t="str">
        <f t="shared" si="235"/>
        <v/>
      </c>
      <c r="H1815" s="80" t="str">
        <f t="shared" si="235"/>
        <v/>
      </c>
      <c r="I1815" s="413"/>
      <c r="J1815" s="414"/>
      <c r="K1815" s="415"/>
      <c r="L1815" s="415"/>
      <c r="M1815" s="415"/>
      <c r="N1815" s="415"/>
      <c r="O1815" s="415"/>
      <c r="P1815" s="415"/>
    </row>
    <row r="1816" spans="1:16">
      <c r="A1816" s="80" t="str">
        <f t="shared" si="230"/>
        <v/>
      </c>
      <c r="B1816" s="80" t="str">
        <f t="shared" si="231"/>
        <v/>
      </c>
      <c r="C1816" s="80" t="str">
        <f t="shared" si="232"/>
        <v/>
      </c>
      <c r="D1816" s="80" t="str">
        <f t="shared" si="233"/>
        <v/>
      </c>
      <c r="E1816" s="80" t="str">
        <f t="shared" si="234"/>
        <v/>
      </c>
      <c r="F1816" s="80" t="str">
        <f t="shared" si="235"/>
        <v/>
      </c>
      <c r="G1816" s="80" t="str">
        <f t="shared" si="235"/>
        <v/>
      </c>
      <c r="H1816" s="80" t="str">
        <f t="shared" si="235"/>
        <v/>
      </c>
      <c r="I1816" s="413"/>
      <c r="J1816" s="414"/>
      <c r="K1816" s="415"/>
      <c r="L1816" s="415"/>
      <c r="M1816" s="415"/>
      <c r="N1816" s="415"/>
      <c r="O1816" s="415"/>
      <c r="P1816" s="415"/>
    </row>
    <row r="1817" spans="1:16">
      <c r="A1817" s="80" t="str">
        <f t="shared" si="230"/>
        <v/>
      </c>
      <c r="B1817" s="80" t="str">
        <f t="shared" si="231"/>
        <v/>
      </c>
      <c r="C1817" s="80" t="str">
        <f t="shared" si="232"/>
        <v/>
      </c>
      <c r="D1817" s="80" t="str">
        <f t="shared" si="233"/>
        <v/>
      </c>
      <c r="E1817" s="80" t="str">
        <f t="shared" si="234"/>
        <v/>
      </c>
      <c r="F1817" s="80" t="str">
        <f t="shared" si="235"/>
        <v/>
      </c>
      <c r="G1817" s="80" t="str">
        <f t="shared" si="235"/>
        <v/>
      </c>
      <c r="H1817" s="80" t="str">
        <f t="shared" si="235"/>
        <v/>
      </c>
      <c r="I1817" s="413"/>
      <c r="J1817" s="414"/>
      <c r="K1817" s="415"/>
      <c r="L1817" s="415"/>
      <c r="M1817" s="415"/>
      <c r="N1817" s="415"/>
      <c r="O1817" s="415"/>
      <c r="P1817" s="415"/>
    </row>
    <row r="1818" spans="1:16">
      <c r="A1818" s="80" t="str">
        <f t="shared" si="230"/>
        <v/>
      </c>
      <c r="B1818" s="80" t="str">
        <f t="shared" si="231"/>
        <v/>
      </c>
      <c r="C1818" s="80" t="str">
        <f t="shared" si="232"/>
        <v/>
      </c>
      <c r="D1818" s="80" t="str">
        <f t="shared" si="233"/>
        <v/>
      </c>
      <c r="E1818" s="80" t="str">
        <f t="shared" si="234"/>
        <v/>
      </c>
      <c r="F1818" s="80" t="str">
        <f t="shared" si="235"/>
        <v/>
      </c>
      <c r="G1818" s="80" t="str">
        <f t="shared" si="235"/>
        <v/>
      </c>
      <c r="H1818" s="80" t="str">
        <f t="shared" si="235"/>
        <v/>
      </c>
      <c r="I1818" s="413"/>
      <c r="J1818" s="414"/>
      <c r="K1818" s="415"/>
      <c r="L1818" s="415"/>
      <c r="M1818" s="415"/>
      <c r="N1818" s="415"/>
      <c r="O1818" s="415"/>
      <c r="P1818" s="415"/>
    </row>
    <row r="1819" spans="1:16">
      <c r="A1819" s="80" t="str">
        <f t="shared" si="230"/>
        <v/>
      </c>
      <c r="B1819" s="80" t="str">
        <f t="shared" si="231"/>
        <v/>
      </c>
      <c r="C1819" s="80" t="str">
        <f t="shared" si="232"/>
        <v/>
      </c>
      <c r="D1819" s="80" t="str">
        <f t="shared" si="233"/>
        <v/>
      </c>
      <c r="E1819" s="80" t="str">
        <f t="shared" si="234"/>
        <v/>
      </c>
      <c r="F1819" s="80" t="str">
        <f t="shared" si="235"/>
        <v/>
      </c>
      <c r="G1819" s="80" t="str">
        <f t="shared" si="235"/>
        <v/>
      </c>
      <c r="H1819" s="80" t="str">
        <f t="shared" si="235"/>
        <v/>
      </c>
      <c r="I1819" s="413"/>
      <c r="J1819" s="414"/>
      <c r="K1819" s="415"/>
      <c r="L1819" s="415"/>
      <c r="M1819" s="415"/>
      <c r="N1819" s="415"/>
      <c r="O1819" s="415"/>
      <c r="P1819" s="415"/>
    </row>
    <row r="1820" spans="1:16">
      <c r="A1820" s="80" t="str">
        <f t="shared" si="230"/>
        <v/>
      </c>
      <c r="B1820" s="80" t="str">
        <f t="shared" si="231"/>
        <v/>
      </c>
      <c r="C1820" s="80" t="str">
        <f t="shared" si="232"/>
        <v/>
      </c>
      <c r="D1820" s="80" t="str">
        <f t="shared" si="233"/>
        <v/>
      </c>
      <c r="E1820" s="80" t="str">
        <f t="shared" si="234"/>
        <v/>
      </c>
      <c r="F1820" s="80" t="str">
        <f t="shared" si="235"/>
        <v/>
      </c>
      <c r="G1820" s="80" t="str">
        <f t="shared" si="235"/>
        <v/>
      </c>
      <c r="H1820" s="80" t="str">
        <f t="shared" si="235"/>
        <v/>
      </c>
      <c r="I1820" s="413"/>
      <c r="J1820" s="414"/>
      <c r="K1820" s="415"/>
      <c r="L1820" s="415"/>
      <c r="M1820" s="415"/>
      <c r="N1820" s="415"/>
      <c r="O1820" s="415"/>
      <c r="P1820" s="415"/>
    </row>
    <row r="1821" spans="1:16">
      <c r="A1821" s="80" t="str">
        <f t="shared" si="230"/>
        <v/>
      </c>
      <c r="B1821" s="80" t="str">
        <f t="shared" si="231"/>
        <v/>
      </c>
      <c r="C1821" s="80" t="str">
        <f t="shared" si="232"/>
        <v/>
      </c>
      <c r="D1821" s="80" t="str">
        <f t="shared" si="233"/>
        <v/>
      </c>
      <c r="E1821" s="80" t="str">
        <f t="shared" si="234"/>
        <v/>
      </c>
      <c r="F1821" s="80" t="str">
        <f t="shared" si="235"/>
        <v/>
      </c>
      <c r="G1821" s="80" t="str">
        <f t="shared" si="235"/>
        <v/>
      </c>
      <c r="H1821" s="80" t="str">
        <f t="shared" si="235"/>
        <v/>
      </c>
      <c r="I1821" s="413"/>
      <c r="J1821" s="414"/>
      <c r="K1821" s="415"/>
      <c r="L1821" s="415"/>
      <c r="M1821" s="415"/>
      <c r="N1821" s="415"/>
      <c r="O1821" s="415"/>
      <c r="P1821" s="415"/>
    </row>
    <row r="1822" spans="1:16">
      <c r="A1822" s="80" t="str">
        <f t="shared" si="230"/>
        <v/>
      </c>
      <c r="B1822" s="80" t="str">
        <f t="shared" si="231"/>
        <v/>
      </c>
      <c r="C1822" s="80" t="str">
        <f t="shared" si="232"/>
        <v/>
      </c>
      <c r="D1822" s="80" t="str">
        <f t="shared" si="233"/>
        <v/>
      </c>
      <c r="E1822" s="80" t="str">
        <f t="shared" si="234"/>
        <v/>
      </c>
      <c r="F1822" s="80" t="str">
        <f t="shared" si="235"/>
        <v/>
      </c>
      <c r="G1822" s="80" t="str">
        <f t="shared" si="235"/>
        <v/>
      </c>
      <c r="H1822" s="80" t="str">
        <f t="shared" si="235"/>
        <v/>
      </c>
      <c r="I1822" s="413"/>
      <c r="J1822" s="414"/>
      <c r="K1822" s="415"/>
      <c r="L1822" s="415"/>
      <c r="M1822" s="415"/>
      <c r="N1822" s="415"/>
      <c r="O1822" s="415"/>
      <c r="P1822" s="415"/>
    </row>
    <row r="1823" spans="1:16">
      <c r="A1823" s="80" t="str">
        <f t="shared" si="230"/>
        <v/>
      </c>
      <c r="B1823" s="80" t="str">
        <f t="shared" si="231"/>
        <v/>
      </c>
      <c r="C1823" s="80" t="str">
        <f t="shared" si="232"/>
        <v/>
      </c>
      <c r="D1823" s="80" t="str">
        <f t="shared" si="233"/>
        <v/>
      </c>
      <c r="E1823" s="80" t="str">
        <f t="shared" si="234"/>
        <v/>
      </c>
      <c r="F1823" s="80" t="str">
        <f t="shared" si="235"/>
        <v/>
      </c>
      <c r="G1823" s="80" t="str">
        <f t="shared" si="235"/>
        <v/>
      </c>
      <c r="H1823" s="80" t="str">
        <f t="shared" si="235"/>
        <v/>
      </c>
      <c r="I1823" s="413"/>
      <c r="J1823" s="414"/>
      <c r="K1823" s="415"/>
      <c r="L1823" s="415"/>
      <c r="M1823" s="415"/>
      <c r="N1823" s="415"/>
      <c r="O1823" s="415"/>
      <c r="P1823" s="415"/>
    </row>
    <row r="1824" spans="1:16">
      <c r="A1824" s="80" t="str">
        <f t="shared" si="230"/>
        <v/>
      </c>
      <c r="B1824" s="80" t="str">
        <f t="shared" si="231"/>
        <v/>
      </c>
      <c r="C1824" s="80" t="str">
        <f t="shared" si="232"/>
        <v/>
      </c>
      <c r="D1824" s="80" t="str">
        <f t="shared" si="233"/>
        <v/>
      </c>
      <c r="E1824" s="80" t="str">
        <f t="shared" si="234"/>
        <v/>
      </c>
      <c r="F1824" s="80" t="str">
        <f t="shared" si="235"/>
        <v/>
      </c>
      <c r="G1824" s="80" t="str">
        <f t="shared" si="235"/>
        <v/>
      </c>
      <c r="H1824" s="80" t="str">
        <f t="shared" si="235"/>
        <v/>
      </c>
      <c r="I1824" s="413"/>
      <c r="J1824" s="414"/>
      <c r="K1824" s="415"/>
      <c r="L1824" s="415"/>
      <c r="M1824" s="415"/>
      <c r="N1824" s="415"/>
      <c r="O1824" s="415"/>
      <c r="P1824" s="415"/>
    </row>
    <row r="1825" spans="1:16">
      <c r="A1825" s="80" t="str">
        <f t="shared" si="230"/>
        <v/>
      </c>
      <c r="B1825" s="80" t="str">
        <f t="shared" si="231"/>
        <v/>
      </c>
      <c r="C1825" s="80" t="str">
        <f t="shared" si="232"/>
        <v/>
      </c>
      <c r="D1825" s="80" t="str">
        <f t="shared" si="233"/>
        <v/>
      </c>
      <c r="E1825" s="80" t="str">
        <f t="shared" si="234"/>
        <v/>
      </c>
      <c r="F1825" s="80" t="str">
        <f t="shared" ref="F1825:H1844" si="236">IF(Cptes1="","",LEFT(Cptes1,7))</f>
        <v/>
      </c>
      <c r="G1825" s="80" t="str">
        <f t="shared" si="236"/>
        <v/>
      </c>
      <c r="H1825" s="80" t="str">
        <f t="shared" si="236"/>
        <v/>
      </c>
      <c r="I1825" s="413"/>
      <c r="J1825" s="414"/>
      <c r="K1825" s="415"/>
      <c r="L1825" s="415"/>
      <c r="M1825" s="415"/>
      <c r="N1825" s="415"/>
      <c r="O1825" s="415"/>
      <c r="P1825" s="415"/>
    </row>
    <row r="1826" spans="1:16">
      <c r="A1826" s="80" t="str">
        <f t="shared" si="230"/>
        <v/>
      </c>
      <c r="B1826" s="80" t="str">
        <f t="shared" si="231"/>
        <v/>
      </c>
      <c r="C1826" s="80" t="str">
        <f t="shared" si="232"/>
        <v/>
      </c>
      <c r="D1826" s="80" t="str">
        <f t="shared" si="233"/>
        <v/>
      </c>
      <c r="E1826" s="80" t="str">
        <f t="shared" si="234"/>
        <v/>
      </c>
      <c r="F1826" s="80" t="str">
        <f t="shared" si="236"/>
        <v/>
      </c>
      <c r="G1826" s="80" t="str">
        <f t="shared" si="236"/>
        <v/>
      </c>
      <c r="H1826" s="80" t="str">
        <f t="shared" si="236"/>
        <v/>
      </c>
      <c r="I1826" s="413"/>
      <c r="J1826" s="414"/>
      <c r="K1826" s="415"/>
      <c r="L1826" s="415"/>
      <c r="M1826" s="415"/>
      <c r="N1826" s="415"/>
      <c r="O1826" s="415"/>
      <c r="P1826" s="415"/>
    </row>
    <row r="1827" spans="1:16">
      <c r="A1827" s="80" t="str">
        <f t="shared" si="230"/>
        <v/>
      </c>
      <c r="B1827" s="80" t="str">
        <f t="shared" si="231"/>
        <v/>
      </c>
      <c r="C1827" s="80" t="str">
        <f t="shared" si="232"/>
        <v/>
      </c>
      <c r="D1827" s="80" t="str">
        <f t="shared" si="233"/>
        <v/>
      </c>
      <c r="E1827" s="80" t="str">
        <f t="shared" si="234"/>
        <v/>
      </c>
      <c r="F1827" s="80" t="str">
        <f t="shared" si="236"/>
        <v/>
      </c>
      <c r="G1827" s="80" t="str">
        <f t="shared" si="236"/>
        <v/>
      </c>
      <c r="H1827" s="80" t="str">
        <f t="shared" si="236"/>
        <v/>
      </c>
      <c r="I1827" s="413"/>
      <c r="J1827" s="414"/>
      <c r="K1827" s="415"/>
      <c r="L1827" s="415"/>
      <c r="M1827" s="415"/>
      <c r="N1827" s="415"/>
      <c r="O1827" s="415"/>
      <c r="P1827" s="415"/>
    </row>
    <row r="1828" spans="1:16">
      <c r="A1828" s="80" t="str">
        <f t="shared" si="230"/>
        <v/>
      </c>
      <c r="B1828" s="80" t="str">
        <f t="shared" si="231"/>
        <v/>
      </c>
      <c r="C1828" s="80" t="str">
        <f t="shared" si="232"/>
        <v/>
      </c>
      <c r="D1828" s="80" t="str">
        <f t="shared" si="233"/>
        <v/>
      </c>
      <c r="E1828" s="80" t="str">
        <f t="shared" si="234"/>
        <v/>
      </c>
      <c r="F1828" s="80" t="str">
        <f t="shared" si="236"/>
        <v/>
      </c>
      <c r="G1828" s="80" t="str">
        <f t="shared" si="236"/>
        <v/>
      </c>
      <c r="H1828" s="80" t="str">
        <f t="shared" si="236"/>
        <v/>
      </c>
      <c r="I1828" s="413"/>
      <c r="J1828" s="414"/>
      <c r="K1828" s="415"/>
      <c r="L1828" s="415"/>
      <c r="M1828" s="415"/>
      <c r="N1828" s="415"/>
      <c r="O1828" s="415"/>
      <c r="P1828" s="415"/>
    </row>
    <row r="1829" spans="1:16">
      <c r="A1829" s="80" t="str">
        <f t="shared" si="230"/>
        <v/>
      </c>
      <c r="B1829" s="80" t="str">
        <f t="shared" si="231"/>
        <v/>
      </c>
      <c r="C1829" s="80" t="str">
        <f t="shared" si="232"/>
        <v/>
      </c>
      <c r="D1829" s="80" t="str">
        <f t="shared" si="233"/>
        <v/>
      </c>
      <c r="E1829" s="80" t="str">
        <f t="shared" si="234"/>
        <v/>
      </c>
      <c r="F1829" s="80" t="str">
        <f t="shared" si="236"/>
        <v/>
      </c>
      <c r="G1829" s="80" t="str">
        <f t="shared" si="236"/>
        <v/>
      </c>
      <c r="H1829" s="80" t="str">
        <f t="shared" si="236"/>
        <v/>
      </c>
      <c r="I1829" s="413"/>
      <c r="J1829" s="414"/>
      <c r="K1829" s="415"/>
      <c r="L1829" s="415"/>
      <c r="M1829" s="415"/>
      <c r="N1829" s="415"/>
      <c r="O1829" s="415"/>
      <c r="P1829" s="415"/>
    </row>
    <row r="1830" spans="1:16">
      <c r="A1830" s="80" t="str">
        <f t="shared" si="230"/>
        <v/>
      </c>
      <c r="B1830" s="80" t="str">
        <f t="shared" si="231"/>
        <v/>
      </c>
      <c r="C1830" s="80" t="str">
        <f t="shared" si="232"/>
        <v/>
      </c>
      <c r="D1830" s="80" t="str">
        <f t="shared" si="233"/>
        <v/>
      </c>
      <c r="E1830" s="80" t="str">
        <f t="shared" si="234"/>
        <v/>
      </c>
      <c r="F1830" s="80" t="str">
        <f t="shared" si="236"/>
        <v/>
      </c>
      <c r="G1830" s="80" t="str">
        <f t="shared" si="236"/>
        <v/>
      </c>
      <c r="H1830" s="80" t="str">
        <f t="shared" si="236"/>
        <v/>
      </c>
      <c r="I1830" s="413"/>
      <c r="J1830" s="414"/>
      <c r="K1830" s="415"/>
      <c r="L1830" s="415"/>
      <c r="M1830" s="415"/>
      <c r="N1830" s="415"/>
      <c r="O1830" s="415"/>
      <c r="P1830" s="415"/>
    </row>
    <row r="1831" spans="1:16">
      <c r="A1831" s="80" t="str">
        <f t="shared" si="230"/>
        <v/>
      </c>
      <c r="B1831" s="80" t="str">
        <f t="shared" si="231"/>
        <v/>
      </c>
      <c r="C1831" s="80" t="str">
        <f t="shared" si="232"/>
        <v/>
      </c>
      <c r="D1831" s="80" t="str">
        <f t="shared" si="233"/>
        <v/>
      </c>
      <c r="E1831" s="80" t="str">
        <f t="shared" si="234"/>
        <v/>
      </c>
      <c r="F1831" s="80" t="str">
        <f t="shared" si="236"/>
        <v/>
      </c>
      <c r="G1831" s="80" t="str">
        <f t="shared" si="236"/>
        <v/>
      </c>
      <c r="H1831" s="80" t="str">
        <f t="shared" si="236"/>
        <v/>
      </c>
      <c r="I1831" s="413"/>
      <c r="J1831" s="414"/>
      <c r="K1831" s="415"/>
      <c r="L1831" s="415"/>
      <c r="M1831" s="415"/>
      <c r="N1831" s="415"/>
      <c r="O1831" s="415"/>
      <c r="P1831" s="415"/>
    </row>
    <row r="1832" spans="1:16">
      <c r="A1832" s="80" t="str">
        <f t="shared" si="230"/>
        <v/>
      </c>
      <c r="B1832" s="80" t="str">
        <f t="shared" si="231"/>
        <v/>
      </c>
      <c r="C1832" s="80" t="str">
        <f t="shared" si="232"/>
        <v/>
      </c>
      <c r="D1832" s="80" t="str">
        <f t="shared" si="233"/>
        <v/>
      </c>
      <c r="E1832" s="80" t="str">
        <f t="shared" si="234"/>
        <v/>
      </c>
      <c r="F1832" s="80" t="str">
        <f t="shared" si="236"/>
        <v/>
      </c>
      <c r="G1832" s="80" t="str">
        <f t="shared" si="236"/>
        <v/>
      </c>
      <c r="H1832" s="80" t="str">
        <f t="shared" si="236"/>
        <v/>
      </c>
      <c r="I1832" s="413"/>
      <c r="J1832" s="414"/>
      <c r="K1832" s="415"/>
      <c r="L1832" s="415"/>
      <c r="M1832" s="415"/>
      <c r="N1832" s="415"/>
      <c r="O1832" s="415"/>
      <c r="P1832" s="415"/>
    </row>
    <row r="1833" spans="1:16">
      <c r="A1833" s="80" t="str">
        <f t="shared" si="230"/>
        <v/>
      </c>
      <c r="B1833" s="80" t="str">
        <f t="shared" si="231"/>
        <v/>
      </c>
      <c r="C1833" s="80" t="str">
        <f t="shared" si="232"/>
        <v/>
      </c>
      <c r="D1833" s="80" t="str">
        <f t="shared" si="233"/>
        <v/>
      </c>
      <c r="E1833" s="80" t="str">
        <f t="shared" si="234"/>
        <v/>
      </c>
      <c r="F1833" s="80" t="str">
        <f t="shared" si="236"/>
        <v/>
      </c>
      <c r="G1833" s="80" t="str">
        <f t="shared" si="236"/>
        <v/>
      </c>
      <c r="H1833" s="80" t="str">
        <f t="shared" si="236"/>
        <v/>
      </c>
      <c r="I1833" s="413"/>
      <c r="J1833" s="414"/>
      <c r="K1833" s="415"/>
      <c r="L1833" s="415"/>
      <c r="M1833" s="415"/>
      <c r="N1833" s="415"/>
      <c r="O1833" s="415"/>
      <c r="P1833" s="415"/>
    </row>
    <row r="1834" spans="1:16">
      <c r="A1834" s="80" t="str">
        <f t="shared" si="230"/>
        <v/>
      </c>
      <c r="B1834" s="80" t="str">
        <f t="shared" si="231"/>
        <v/>
      </c>
      <c r="C1834" s="80" t="str">
        <f t="shared" si="232"/>
        <v/>
      </c>
      <c r="D1834" s="80" t="str">
        <f t="shared" si="233"/>
        <v/>
      </c>
      <c r="E1834" s="80" t="str">
        <f t="shared" si="234"/>
        <v/>
      </c>
      <c r="F1834" s="80" t="str">
        <f t="shared" si="236"/>
        <v/>
      </c>
      <c r="G1834" s="80" t="str">
        <f t="shared" si="236"/>
        <v/>
      </c>
      <c r="H1834" s="80" t="str">
        <f t="shared" si="236"/>
        <v/>
      </c>
      <c r="I1834" s="413"/>
      <c r="J1834" s="414"/>
      <c r="K1834" s="415"/>
      <c r="L1834" s="415"/>
      <c r="M1834" s="415"/>
      <c r="N1834" s="415"/>
      <c r="O1834" s="415"/>
      <c r="P1834" s="415"/>
    </row>
    <row r="1835" spans="1:16">
      <c r="A1835" s="80" t="str">
        <f t="shared" si="230"/>
        <v/>
      </c>
      <c r="B1835" s="80" t="str">
        <f t="shared" si="231"/>
        <v/>
      </c>
      <c r="C1835" s="80" t="str">
        <f t="shared" si="232"/>
        <v/>
      </c>
      <c r="D1835" s="80" t="str">
        <f t="shared" si="233"/>
        <v/>
      </c>
      <c r="E1835" s="80" t="str">
        <f t="shared" si="234"/>
        <v/>
      </c>
      <c r="F1835" s="80" t="str">
        <f t="shared" si="236"/>
        <v/>
      </c>
      <c r="G1835" s="80" t="str">
        <f t="shared" si="236"/>
        <v/>
      </c>
      <c r="H1835" s="80" t="str">
        <f t="shared" si="236"/>
        <v/>
      </c>
      <c r="I1835" s="413"/>
      <c r="J1835" s="414"/>
      <c r="K1835" s="415"/>
      <c r="L1835" s="415"/>
      <c r="M1835" s="415"/>
      <c r="N1835" s="415"/>
      <c r="O1835" s="415"/>
      <c r="P1835" s="415"/>
    </row>
    <row r="1836" spans="1:16">
      <c r="A1836" s="80" t="str">
        <f t="shared" si="230"/>
        <v/>
      </c>
      <c r="B1836" s="80" t="str">
        <f t="shared" si="231"/>
        <v/>
      </c>
      <c r="C1836" s="80" t="str">
        <f t="shared" si="232"/>
        <v/>
      </c>
      <c r="D1836" s="80" t="str">
        <f t="shared" si="233"/>
        <v/>
      </c>
      <c r="E1836" s="80" t="str">
        <f t="shared" si="234"/>
        <v/>
      </c>
      <c r="F1836" s="80" t="str">
        <f t="shared" si="236"/>
        <v/>
      </c>
      <c r="G1836" s="80" t="str">
        <f t="shared" si="236"/>
        <v/>
      </c>
      <c r="H1836" s="80" t="str">
        <f t="shared" si="236"/>
        <v/>
      </c>
      <c r="I1836" s="413"/>
      <c r="J1836" s="414"/>
      <c r="K1836" s="415"/>
      <c r="L1836" s="415"/>
      <c r="M1836" s="415"/>
      <c r="N1836" s="415"/>
      <c r="O1836" s="415"/>
      <c r="P1836" s="415"/>
    </row>
    <row r="1837" spans="1:16">
      <c r="A1837" s="80" t="str">
        <f t="shared" si="230"/>
        <v/>
      </c>
      <c r="B1837" s="80" t="str">
        <f t="shared" si="231"/>
        <v/>
      </c>
      <c r="C1837" s="80" t="str">
        <f t="shared" si="232"/>
        <v/>
      </c>
      <c r="D1837" s="80" t="str">
        <f t="shared" si="233"/>
        <v/>
      </c>
      <c r="E1837" s="80" t="str">
        <f t="shared" si="234"/>
        <v/>
      </c>
      <c r="F1837" s="80" t="str">
        <f t="shared" si="236"/>
        <v/>
      </c>
      <c r="G1837" s="80" t="str">
        <f t="shared" si="236"/>
        <v/>
      </c>
      <c r="H1837" s="80" t="str">
        <f t="shared" si="236"/>
        <v/>
      </c>
      <c r="I1837" s="413"/>
      <c r="J1837" s="414"/>
      <c r="K1837" s="415"/>
      <c r="L1837" s="415"/>
      <c r="M1837" s="415"/>
      <c r="N1837" s="415"/>
      <c r="O1837" s="415"/>
      <c r="P1837" s="415"/>
    </row>
    <row r="1838" spans="1:16">
      <c r="A1838" s="80" t="str">
        <f t="shared" si="230"/>
        <v/>
      </c>
      <c r="B1838" s="80" t="str">
        <f t="shared" si="231"/>
        <v/>
      </c>
      <c r="C1838" s="80" t="str">
        <f t="shared" si="232"/>
        <v/>
      </c>
      <c r="D1838" s="80" t="str">
        <f t="shared" si="233"/>
        <v/>
      </c>
      <c r="E1838" s="80" t="str">
        <f t="shared" si="234"/>
        <v/>
      </c>
      <c r="F1838" s="80" t="str">
        <f t="shared" si="236"/>
        <v/>
      </c>
      <c r="G1838" s="80" t="str">
        <f t="shared" si="236"/>
        <v/>
      </c>
      <c r="H1838" s="80" t="str">
        <f t="shared" si="236"/>
        <v/>
      </c>
      <c r="I1838" s="413"/>
      <c r="J1838" s="414"/>
      <c r="K1838" s="415"/>
      <c r="L1838" s="415"/>
      <c r="M1838" s="415"/>
      <c r="N1838" s="415"/>
      <c r="O1838" s="415"/>
      <c r="P1838" s="415"/>
    </row>
    <row r="1839" spans="1:16">
      <c r="A1839" s="80" t="str">
        <f t="shared" si="230"/>
        <v/>
      </c>
      <c r="B1839" s="80" t="str">
        <f t="shared" si="231"/>
        <v/>
      </c>
      <c r="C1839" s="80" t="str">
        <f t="shared" si="232"/>
        <v/>
      </c>
      <c r="D1839" s="80" t="str">
        <f t="shared" si="233"/>
        <v/>
      </c>
      <c r="E1839" s="80" t="str">
        <f t="shared" si="234"/>
        <v/>
      </c>
      <c r="F1839" s="80" t="str">
        <f t="shared" si="236"/>
        <v/>
      </c>
      <c r="G1839" s="80" t="str">
        <f t="shared" si="236"/>
        <v/>
      </c>
      <c r="H1839" s="80" t="str">
        <f t="shared" si="236"/>
        <v/>
      </c>
      <c r="I1839" s="413"/>
      <c r="J1839" s="414"/>
      <c r="K1839" s="415"/>
      <c r="L1839" s="415"/>
      <c r="M1839" s="415"/>
      <c r="N1839" s="415"/>
      <c r="O1839" s="415"/>
      <c r="P1839" s="415"/>
    </row>
    <row r="1840" spans="1:16">
      <c r="A1840" s="80" t="str">
        <f t="shared" si="230"/>
        <v/>
      </c>
      <c r="B1840" s="80" t="str">
        <f t="shared" si="231"/>
        <v/>
      </c>
      <c r="C1840" s="80" t="str">
        <f t="shared" si="232"/>
        <v/>
      </c>
      <c r="D1840" s="80" t="str">
        <f t="shared" si="233"/>
        <v/>
      </c>
      <c r="E1840" s="80" t="str">
        <f t="shared" si="234"/>
        <v/>
      </c>
      <c r="F1840" s="80" t="str">
        <f t="shared" si="236"/>
        <v/>
      </c>
      <c r="G1840" s="80" t="str">
        <f t="shared" si="236"/>
        <v/>
      </c>
      <c r="H1840" s="80" t="str">
        <f t="shared" si="236"/>
        <v/>
      </c>
      <c r="I1840" s="413"/>
      <c r="J1840" s="414"/>
      <c r="K1840" s="415"/>
      <c r="L1840" s="415"/>
      <c r="M1840" s="415"/>
      <c r="N1840" s="415"/>
      <c r="O1840" s="415"/>
      <c r="P1840" s="415"/>
    </row>
    <row r="1841" spans="1:16">
      <c r="A1841" s="80" t="str">
        <f t="shared" si="230"/>
        <v/>
      </c>
      <c r="B1841" s="80" t="str">
        <f t="shared" si="231"/>
        <v/>
      </c>
      <c r="C1841" s="80" t="str">
        <f t="shared" si="232"/>
        <v/>
      </c>
      <c r="D1841" s="80" t="str">
        <f t="shared" si="233"/>
        <v/>
      </c>
      <c r="E1841" s="80" t="str">
        <f t="shared" si="234"/>
        <v/>
      </c>
      <c r="F1841" s="80" t="str">
        <f t="shared" si="236"/>
        <v/>
      </c>
      <c r="G1841" s="80" t="str">
        <f t="shared" si="236"/>
        <v/>
      </c>
      <c r="H1841" s="80" t="str">
        <f t="shared" si="236"/>
        <v/>
      </c>
      <c r="I1841" s="413"/>
      <c r="J1841" s="414"/>
      <c r="K1841" s="415"/>
      <c r="L1841" s="415"/>
      <c r="M1841" s="415"/>
      <c r="N1841" s="415"/>
      <c r="O1841" s="415"/>
      <c r="P1841" s="415"/>
    </row>
    <row r="1842" spans="1:16">
      <c r="A1842" s="80" t="str">
        <f t="shared" si="230"/>
        <v/>
      </c>
      <c r="B1842" s="80" t="str">
        <f t="shared" si="231"/>
        <v/>
      </c>
      <c r="C1842" s="80" t="str">
        <f t="shared" si="232"/>
        <v/>
      </c>
      <c r="D1842" s="80" t="str">
        <f t="shared" si="233"/>
        <v/>
      </c>
      <c r="E1842" s="80" t="str">
        <f t="shared" si="234"/>
        <v/>
      </c>
      <c r="F1842" s="80" t="str">
        <f t="shared" si="236"/>
        <v/>
      </c>
      <c r="G1842" s="80" t="str">
        <f t="shared" si="236"/>
        <v/>
      </c>
      <c r="H1842" s="80" t="str">
        <f t="shared" si="236"/>
        <v/>
      </c>
      <c r="I1842" s="413"/>
      <c r="J1842" s="414"/>
      <c r="K1842" s="415"/>
      <c r="L1842" s="415"/>
      <c r="M1842" s="415"/>
      <c r="N1842" s="415"/>
      <c r="O1842" s="415"/>
      <c r="P1842" s="415"/>
    </row>
    <row r="1843" spans="1:16">
      <c r="A1843" s="80" t="str">
        <f t="shared" si="230"/>
        <v/>
      </c>
      <c r="B1843" s="80" t="str">
        <f t="shared" si="231"/>
        <v/>
      </c>
      <c r="C1843" s="80" t="str">
        <f t="shared" si="232"/>
        <v/>
      </c>
      <c r="D1843" s="80" t="str">
        <f t="shared" si="233"/>
        <v/>
      </c>
      <c r="E1843" s="80" t="str">
        <f t="shared" si="234"/>
        <v/>
      </c>
      <c r="F1843" s="80" t="str">
        <f t="shared" si="236"/>
        <v/>
      </c>
      <c r="G1843" s="80" t="str">
        <f t="shared" si="236"/>
        <v/>
      </c>
      <c r="H1843" s="80" t="str">
        <f t="shared" si="236"/>
        <v/>
      </c>
      <c r="I1843" s="413"/>
      <c r="J1843" s="414"/>
      <c r="K1843" s="415"/>
      <c r="L1843" s="415"/>
      <c r="M1843" s="415"/>
      <c r="N1843" s="415"/>
      <c r="O1843" s="415"/>
      <c r="P1843" s="415"/>
    </row>
    <row r="1844" spans="1:16">
      <c r="A1844" s="80" t="str">
        <f t="shared" si="230"/>
        <v/>
      </c>
      <c r="B1844" s="80" t="str">
        <f t="shared" si="231"/>
        <v/>
      </c>
      <c r="C1844" s="80" t="str">
        <f t="shared" si="232"/>
        <v/>
      </c>
      <c r="D1844" s="80" t="str">
        <f t="shared" si="233"/>
        <v/>
      </c>
      <c r="E1844" s="80" t="str">
        <f t="shared" si="234"/>
        <v/>
      </c>
      <c r="F1844" s="80" t="str">
        <f t="shared" si="236"/>
        <v/>
      </c>
      <c r="G1844" s="80" t="str">
        <f t="shared" si="236"/>
        <v/>
      </c>
      <c r="H1844" s="80" t="str">
        <f t="shared" si="236"/>
        <v/>
      </c>
      <c r="I1844" s="413"/>
      <c r="J1844" s="414"/>
      <c r="K1844" s="415"/>
      <c r="L1844" s="415"/>
      <c r="M1844" s="415"/>
      <c r="N1844" s="415"/>
      <c r="O1844" s="415"/>
      <c r="P1844" s="415"/>
    </row>
    <row r="1845" spans="1:16">
      <c r="A1845" s="80" t="str">
        <f t="shared" si="230"/>
        <v/>
      </c>
      <c r="B1845" s="80" t="str">
        <f t="shared" si="231"/>
        <v/>
      </c>
      <c r="C1845" s="80" t="str">
        <f t="shared" si="232"/>
        <v/>
      </c>
      <c r="D1845" s="80" t="str">
        <f t="shared" si="233"/>
        <v/>
      </c>
      <c r="E1845" s="80" t="str">
        <f t="shared" si="234"/>
        <v/>
      </c>
      <c r="F1845" s="80" t="str">
        <f t="shared" ref="F1845:H1864" si="237">IF(Cptes1="","",LEFT(Cptes1,7))</f>
        <v/>
      </c>
      <c r="G1845" s="80" t="str">
        <f t="shared" si="237"/>
        <v/>
      </c>
      <c r="H1845" s="80" t="str">
        <f t="shared" si="237"/>
        <v/>
      </c>
      <c r="I1845" s="413"/>
      <c r="J1845" s="414"/>
      <c r="K1845" s="415"/>
      <c r="L1845" s="415"/>
      <c r="M1845" s="415"/>
      <c r="N1845" s="415"/>
      <c r="O1845" s="415"/>
      <c r="P1845" s="415"/>
    </row>
    <row r="1846" spans="1:16">
      <c r="A1846" s="80" t="str">
        <f t="shared" si="230"/>
        <v/>
      </c>
      <c r="B1846" s="80" t="str">
        <f t="shared" si="231"/>
        <v/>
      </c>
      <c r="C1846" s="80" t="str">
        <f t="shared" si="232"/>
        <v/>
      </c>
      <c r="D1846" s="80" t="str">
        <f t="shared" si="233"/>
        <v/>
      </c>
      <c r="E1846" s="80" t="str">
        <f t="shared" si="234"/>
        <v/>
      </c>
      <c r="F1846" s="80" t="str">
        <f t="shared" si="237"/>
        <v/>
      </c>
      <c r="G1846" s="80" t="str">
        <f t="shared" si="237"/>
        <v/>
      </c>
      <c r="H1846" s="80" t="str">
        <f t="shared" si="237"/>
        <v/>
      </c>
      <c r="I1846" s="413"/>
      <c r="J1846" s="414"/>
      <c r="K1846" s="415"/>
      <c r="L1846" s="415"/>
      <c r="M1846" s="415"/>
      <c r="N1846" s="415"/>
      <c r="O1846" s="415"/>
      <c r="P1846" s="415"/>
    </row>
    <row r="1847" spans="1:16">
      <c r="A1847" s="80" t="str">
        <f t="shared" si="230"/>
        <v/>
      </c>
      <c r="B1847" s="80" t="str">
        <f t="shared" si="231"/>
        <v/>
      </c>
      <c r="C1847" s="80" t="str">
        <f t="shared" si="232"/>
        <v/>
      </c>
      <c r="D1847" s="80" t="str">
        <f t="shared" si="233"/>
        <v/>
      </c>
      <c r="E1847" s="80" t="str">
        <f t="shared" si="234"/>
        <v/>
      </c>
      <c r="F1847" s="80" t="str">
        <f t="shared" si="237"/>
        <v/>
      </c>
      <c r="G1847" s="80" t="str">
        <f t="shared" si="237"/>
        <v/>
      </c>
      <c r="H1847" s="80" t="str">
        <f t="shared" si="237"/>
        <v/>
      </c>
      <c r="I1847" s="413"/>
      <c r="J1847" s="414"/>
      <c r="K1847" s="415"/>
      <c r="L1847" s="415"/>
      <c r="M1847" s="415"/>
      <c r="N1847" s="415"/>
      <c r="O1847" s="415"/>
      <c r="P1847" s="415"/>
    </row>
    <row r="1848" spans="1:16">
      <c r="A1848" s="80" t="str">
        <f t="shared" si="230"/>
        <v/>
      </c>
      <c r="B1848" s="80" t="str">
        <f t="shared" si="231"/>
        <v/>
      </c>
      <c r="C1848" s="80" t="str">
        <f t="shared" si="232"/>
        <v/>
      </c>
      <c r="D1848" s="80" t="str">
        <f t="shared" si="233"/>
        <v/>
      </c>
      <c r="E1848" s="80" t="str">
        <f t="shared" si="234"/>
        <v/>
      </c>
      <c r="F1848" s="80" t="str">
        <f t="shared" si="237"/>
        <v/>
      </c>
      <c r="G1848" s="80" t="str">
        <f t="shared" si="237"/>
        <v/>
      </c>
      <c r="H1848" s="80" t="str">
        <f t="shared" si="237"/>
        <v/>
      </c>
      <c r="I1848" s="413"/>
      <c r="J1848" s="414"/>
      <c r="K1848" s="415"/>
      <c r="L1848" s="415"/>
      <c r="M1848" s="415"/>
      <c r="N1848" s="415"/>
      <c r="O1848" s="415"/>
      <c r="P1848" s="415"/>
    </row>
    <row r="1849" spans="1:16">
      <c r="A1849" s="80" t="str">
        <f t="shared" si="230"/>
        <v/>
      </c>
      <c r="B1849" s="80" t="str">
        <f t="shared" si="231"/>
        <v/>
      </c>
      <c r="C1849" s="80" t="str">
        <f t="shared" si="232"/>
        <v/>
      </c>
      <c r="D1849" s="80" t="str">
        <f t="shared" si="233"/>
        <v/>
      </c>
      <c r="E1849" s="80" t="str">
        <f t="shared" si="234"/>
        <v/>
      </c>
      <c r="F1849" s="80" t="str">
        <f t="shared" si="237"/>
        <v/>
      </c>
      <c r="G1849" s="80" t="str">
        <f t="shared" si="237"/>
        <v/>
      </c>
      <c r="H1849" s="80" t="str">
        <f t="shared" si="237"/>
        <v/>
      </c>
      <c r="I1849" s="413"/>
      <c r="J1849" s="414"/>
      <c r="K1849" s="415"/>
      <c r="L1849" s="415"/>
      <c r="M1849" s="415"/>
      <c r="N1849" s="415"/>
      <c r="O1849" s="415"/>
      <c r="P1849" s="415"/>
    </row>
    <row r="1850" spans="1:16">
      <c r="A1850" s="80" t="str">
        <f t="shared" si="230"/>
        <v/>
      </c>
      <c r="B1850" s="80" t="str">
        <f t="shared" si="231"/>
        <v/>
      </c>
      <c r="C1850" s="80" t="str">
        <f t="shared" si="232"/>
        <v/>
      </c>
      <c r="D1850" s="80" t="str">
        <f t="shared" si="233"/>
        <v/>
      </c>
      <c r="E1850" s="80" t="str">
        <f t="shared" si="234"/>
        <v/>
      </c>
      <c r="F1850" s="80" t="str">
        <f t="shared" si="237"/>
        <v/>
      </c>
      <c r="G1850" s="80" t="str">
        <f t="shared" si="237"/>
        <v/>
      </c>
      <c r="H1850" s="80" t="str">
        <f t="shared" si="237"/>
        <v/>
      </c>
      <c r="I1850" s="413"/>
      <c r="J1850" s="414"/>
      <c r="K1850" s="415"/>
      <c r="L1850" s="415"/>
      <c r="M1850" s="415"/>
      <c r="N1850" s="415"/>
      <c r="O1850" s="415"/>
      <c r="P1850" s="415"/>
    </row>
    <row r="1851" spans="1:16">
      <c r="A1851" s="80" t="str">
        <f t="shared" si="230"/>
        <v/>
      </c>
      <c r="B1851" s="80" t="str">
        <f t="shared" si="231"/>
        <v/>
      </c>
      <c r="C1851" s="80" t="str">
        <f t="shared" si="232"/>
        <v/>
      </c>
      <c r="D1851" s="80" t="str">
        <f t="shared" si="233"/>
        <v/>
      </c>
      <c r="E1851" s="80" t="str">
        <f t="shared" si="234"/>
        <v/>
      </c>
      <c r="F1851" s="80" t="str">
        <f t="shared" si="237"/>
        <v/>
      </c>
      <c r="G1851" s="80" t="str">
        <f t="shared" si="237"/>
        <v/>
      </c>
      <c r="H1851" s="80" t="str">
        <f t="shared" si="237"/>
        <v/>
      </c>
      <c r="I1851" s="413"/>
      <c r="J1851" s="414"/>
      <c r="K1851" s="415"/>
      <c r="L1851" s="415"/>
      <c r="M1851" s="415"/>
      <c r="N1851" s="415"/>
      <c r="O1851" s="415"/>
      <c r="P1851" s="415"/>
    </row>
    <row r="1852" spans="1:16">
      <c r="A1852" s="80" t="str">
        <f t="shared" si="230"/>
        <v/>
      </c>
      <c r="B1852" s="80" t="str">
        <f t="shared" si="231"/>
        <v/>
      </c>
      <c r="C1852" s="80" t="str">
        <f t="shared" si="232"/>
        <v/>
      </c>
      <c r="D1852" s="80" t="str">
        <f t="shared" si="233"/>
        <v/>
      </c>
      <c r="E1852" s="80" t="str">
        <f t="shared" si="234"/>
        <v/>
      </c>
      <c r="F1852" s="80" t="str">
        <f t="shared" si="237"/>
        <v/>
      </c>
      <c r="G1852" s="80" t="str">
        <f t="shared" si="237"/>
        <v/>
      </c>
      <c r="H1852" s="80" t="str">
        <f t="shared" si="237"/>
        <v/>
      </c>
      <c r="I1852" s="413"/>
      <c r="J1852" s="414"/>
      <c r="K1852" s="415"/>
      <c r="L1852" s="415"/>
      <c r="M1852" s="415"/>
      <c r="N1852" s="415"/>
      <c r="O1852" s="415"/>
      <c r="P1852" s="415"/>
    </row>
    <row r="1853" spans="1:16">
      <c r="A1853" s="80" t="str">
        <f t="shared" si="230"/>
        <v/>
      </c>
      <c r="B1853" s="80" t="str">
        <f t="shared" si="231"/>
        <v/>
      </c>
      <c r="C1853" s="80" t="str">
        <f t="shared" si="232"/>
        <v/>
      </c>
      <c r="D1853" s="80" t="str">
        <f t="shared" si="233"/>
        <v/>
      </c>
      <c r="E1853" s="80" t="str">
        <f t="shared" si="234"/>
        <v/>
      </c>
      <c r="F1853" s="80" t="str">
        <f t="shared" si="237"/>
        <v/>
      </c>
      <c r="G1853" s="80" t="str">
        <f t="shared" si="237"/>
        <v/>
      </c>
      <c r="H1853" s="80" t="str">
        <f t="shared" si="237"/>
        <v/>
      </c>
      <c r="I1853" s="413"/>
      <c r="J1853" s="414"/>
      <c r="K1853" s="415"/>
      <c r="L1853" s="415"/>
      <c r="M1853" s="415"/>
      <c r="N1853" s="415"/>
      <c r="O1853" s="415"/>
      <c r="P1853" s="415"/>
    </row>
    <row r="1854" spans="1:16">
      <c r="A1854" s="80" t="str">
        <f t="shared" si="230"/>
        <v/>
      </c>
      <c r="B1854" s="80" t="str">
        <f t="shared" si="231"/>
        <v/>
      </c>
      <c r="C1854" s="80" t="str">
        <f t="shared" si="232"/>
        <v/>
      </c>
      <c r="D1854" s="80" t="str">
        <f t="shared" si="233"/>
        <v/>
      </c>
      <c r="E1854" s="80" t="str">
        <f t="shared" si="234"/>
        <v/>
      </c>
      <c r="F1854" s="80" t="str">
        <f t="shared" si="237"/>
        <v/>
      </c>
      <c r="G1854" s="80" t="str">
        <f t="shared" si="237"/>
        <v/>
      </c>
      <c r="H1854" s="80" t="str">
        <f t="shared" si="237"/>
        <v/>
      </c>
      <c r="I1854" s="413"/>
      <c r="J1854" s="414"/>
      <c r="K1854" s="415"/>
      <c r="L1854" s="415"/>
      <c r="M1854" s="415"/>
      <c r="N1854" s="415"/>
      <c r="O1854" s="415"/>
      <c r="P1854" s="415"/>
    </row>
    <row r="1855" spans="1:16">
      <c r="A1855" s="80" t="str">
        <f t="shared" si="230"/>
        <v/>
      </c>
      <c r="B1855" s="80" t="str">
        <f t="shared" si="231"/>
        <v/>
      </c>
      <c r="C1855" s="80" t="str">
        <f t="shared" si="232"/>
        <v/>
      </c>
      <c r="D1855" s="80" t="str">
        <f t="shared" si="233"/>
        <v/>
      </c>
      <c r="E1855" s="80" t="str">
        <f t="shared" si="234"/>
        <v/>
      </c>
      <c r="F1855" s="80" t="str">
        <f t="shared" si="237"/>
        <v/>
      </c>
      <c r="G1855" s="80" t="str">
        <f t="shared" si="237"/>
        <v/>
      </c>
      <c r="H1855" s="80" t="str">
        <f t="shared" si="237"/>
        <v/>
      </c>
      <c r="I1855" s="413"/>
      <c r="J1855" s="414"/>
      <c r="K1855" s="415"/>
      <c r="L1855" s="415"/>
      <c r="M1855" s="415"/>
      <c r="N1855" s="415"/>
      <c r="O1855" s="415"/>
      <c r="P1855" s="415"/>
    </row>
    <row r="1856" spans="1:16">
      <c r="A1856" s="80" t="str">
        <f t="shared" si="230"/>
        <v/>
      </c>
      <c r="B1856" s="80" t="str">
        <f t="shared" si="231"/>
        <v/>
      </c>
      <c r="C1856" s="80" t="str">
        <f t="shared" si="232"/>
        <v/>
      </c>
      <c r="D1856" s="80" t="str">
        <f t="shared" si="233"/>
        <v/>
      </c>
      <c r="E1856" s="80" t="str">
        <f t="shared" si="234"/>
        <v/>
      </c>
      <c r="F1856" s="80" t="str">
        <f t="shared" si="237"/>
        <v/>
      </c>
      <c r="G1856" s="80" t="str">
        <f t="shared" si="237"/>
        <v/>
      </c>
      <c r="H1856" s="80" t="str">
        <f t="shared" si="237"/>
        <v/>
      </c>
      <c r="I1856" s="413"/>
      <c r="J1856" s="414"/>
      <c r="K1856" s="415"/>
      <c r="L1856" s="415"/>
      <c r="M1856" s="415"/>
      <c r="N1856" s="415"/>
      <c r="O1856" s="415"/>
      <c r="P1856" s="415"/>
    </row>
    <row r="1857" spans="1:16">
      <c r="A1857" s="80" t="str">
        <f t="shared" si="230"/>
        <v/>
      </c>
      <c r="B1857" s="80" t="str">
        <f t="shared" si="231"/>
        <v/>
      </c>
      <c r="C1857" s="80" t="str">
        <f t="shared" si="232"/>
        <v/>
      </c>
      <c r="D1857" s="80" t="str">
        <f t="shared" si="233"/>
        <v/>
      </c>
      <c r="E1857" s="80" t="str">
        <f t="shared" si="234"/>
        <v/>
      </c>
      <c r="F1857" s="80" t="str">
        <f t="shared" si="237"/>
        <v/>
      </c>
      <c r="G1857" s="80" t="str">
        <f t="shared" si="237"/>
        <v/>
      </c>
      <c r="H1857" s="80" t="str">
        <f t="shared" si="237"/>
        <v/>
      </c>
      <c r="I1857" s="413"/>
      <c r="J1857" s="414"/>
      <c r="K1857" s="415"/>
      <c r="L1857" s="415"/>
      <c r="M1857" s="415"/>
      <c r="N1857" s="415"/>
      <c r="O1857" s="415"/>
      <c r="P1857" s="415"/>
    </row>
    <row r="1858" spans="1:16">
      <c r="A1858" s="80" t="str">
        <f t="shared" si="230"/>
        <v/>
      </c>
      <c r="B1858" s="80" t="str">
        <f t="shared" si="231"/>
        <v/>
      </c>
      <c r="C1858" s="80" t="str">
        <f t="shared" si="232"/>
        <v/>
      </c>
      <c r="D1858" s="80" t="str">
        <f t="shared" si="233"/>
        <v/>
      </c>
      <c r="E1858" s="80" t="str">
        <f t="shared" si="234"/>
        <v/>
      </c>
      <c r="F1858" s="80" t="str">
        <f t="shared" si="237"/>
        <v/>
      </c>
      <c r="G1858" s="80" t="str">
        <f t="shared" si="237"/>
        <v/>
      </c>
      <c r="H1858" s="80" t="str">
        <f t="shared" si="237"/>
        <v/>
      </c>
      <c r="I1858" s="413"/>
      <c r="J1858" s="414"/>
      <c r="K1858" s="415"/>
      <c r="L1858" s="415"/>
      <c r="M1858" s="415"/>
      <c r="N1858" s="415"/>
      <c r="O1858" s="415"/>
      <c r="P1858" s="415"/>
    </row>
    <row r="1859" spans="1:16">
      <c r="A1859" s="80" t="str">
        <f t="shared" si="230"/>
        <v/>
      </c>
      <c r="B1859" s="80" t="str">
        <f t="shared" si="231"/>
        <v/>
      </c>
      <c r="C1859" s="80" t="str">
        <f t="shared" si="232"/>
        <v/>
      </c>
      <c r="D1859" s="80" t="str">
        <f t="shared" si="233"/>
        <v/>
      </c>
      <c r="E1859" s="80" t="str">
        <f t="shared" si="234"/>
        <v/>
      </c>
      <c r="F1859" s="80" t="str">
        <f t="shared" si="237"/>
        <v/>
      </c>
      <c r="G1859" s="80" t="str">
        <f t="shared" si="237"/>
        <v/>
      </c>
      <c r="H1859" s="80" t="str">
        <f t="shared" si="237"/>
        <v/>
      </c>
      <c r="I1859" s="413"/>
      <c r="J1859" s="414"/>
      <c r="K1859" s="415"/>
      <c r="L1859" s="415"/>
      <c r="M1859" s="415"/>
      <c r="N1859" s="415"/>
      <c r="O1859" s="415"/>
      <c r="P1859" s="415"/>
    </row>
    <row r="1860" spans="1:16">
      <c r="A1860" s="80" t="str">
        <f t="shared" si="230"/>
        <v/>
      </c>
      <c r="B1860" s="80" t="str">
        <f t="shared" si="231"/>
        <v/>
      </c>
      <c r="C1860" s="80" t="str">
        <f t="shared" si="232"/>
        <v/>
      </c>
      <c r="D1860" s="80" t="str">
        <f t="shared" si="233"/>
        <v/>
      </c>
      <c r="E1860" s="80" t="str">
        <f t="shared" si="234"/>
        <v/>
      </c>
      <c r="F1860" s="80" t="str">
        <f t="shared" si="237"/>
        <v/>
      </c>
      <c r="G1860" s="80" t="str">
        <f t="shared" si="237"/>
        <v/>
      </c>
      <c r="H1860" s="80" t="str">
        <f t="shared" si="237"/>
        <v/>
      </c>
      <c r="I1860" s="413"/>
      <c r="J1860" s="414"/>
      <c r="K1860" s="415"/>
      <c r="L1860" s="415"/>
      <c r="M1860" s="415"/>
      <c r="N1860" s="415"/>
      <c r="O1860" s="415"/>
      <c r="P1860" s="415"/>
    </row>
    <row r="1861" spans="1:16">
      <c r="A1861" s="80" t="str">
        <f t="shared" ref="A1861:A1924" si="238">IF(Cptes1="","",LEFT(Cptes1,2))</f>
        <v/>
      </c>
      <c r="B1861" s="80" t="str">
        <f t="shared" ref="B1861:B1924" si="239">IF(Cptes1="","",LEFT(Cptes1,3))</f>
        <v/>
      </c>
      <c r="C1861" s="80" t="str">
        <f t="shared" ref="C1861:C1924" si="240">IF(Cptes1="","",LEFT(Cptes1,4))</f>
        <v/>
      </c>
      <c r="D1861" s="80" t="str">
        <f t="shared" ref="D1861:D1924" si="241">IF(Cptes1="","",LEFT(Cptes1,5))</f>
        <v/>
      </c>
      <c r="E1861" s="80" t="str">
        <f t="shared" ref="E1861:E1924" si="242">IF(Cptes1="","",LEFT(Cptes1,6))</f>
        <v/>
      </c>
      <c r="F1861" s="80" t="str">
        <f t="shared" si="237"/>
        <v/>
      </c>
      <c r="G1861" s="80" t="str">
        <f t="shared" si="237"/>
        <v/>
      </c>
      <c r="H1861" s="80" t="str">
        <f t="shared" si="237"/>
        <v/>
      </c>
      <c r="I1861" s="413"/>
      <c r="J1861" s="414"/>
      <c r="K1861" s="415"/>
      <c r="L1861" s="415"/>
      <c r="M1861" s="415"/>
      <c r="N1861" s="415"/>
      <c r="O1861" s="415"/>
      <c r="P1861" s="415"/>
    </row>
    <row r="1862" spans="1:16">
      <c r="A1862" s="80" t="str">
        <f t="shared" si="238"/>
        <v/>
      </c>
      <c r="B1862" s="80" t="str">
        <f t="shared" si="239"/>
        <v/>
      </c>
      <c r="C1862" s="80" t="str">
        <f t="shared" si="240"/>
        <v/>
      </c>
      <c r="D1862" s="80" t="str">
        <f t="shared" si="241"/>
        <v/>
      </c>
      <c r="E1862" s="80" t="str">
        <f t="shared" si="242"/>
        <v/>
      </c>
      <c r="F1862" s="80" t="str">
        <f t="shared" si="237"/>
        <v/>
      </c>
      <c r="G1862" s="80" t="str">
        <f t="shared" si="237"/>
        <v/>
      </c>
      <c r="H1862" s="80" t="str">
        <f t="shared" si="237"/>
        <v/>
      </c>
      <c r="I1862" s="413"/>
      <c r="J1862" s="414"/>
      <c r="K1862" s="415"/>
      <c r="L1862" s="415"/>
      <c r="M1862" s="415"/>
      <c r="N1862" s="415"/>
      <c r="O1862" s="415"/>
      <c r="P1862" s="415"/>
    </row>
    <row r="1863" spans="1:16">
      <c r="A1863" s="80" t="str">
        <f t="shared" si="238"/>
        <v/>
      </c>
      <c r="B1863" s="80" t="str">
        <f t="shared" si="239"/>
        <v/>
      </c>
      <c r="C1863" s="80" t="str">
        <f t="shared" si="240"/>
        <v/>
      </c>
      <c r="D1863" s="80" t="str">
        <f t="shared" si="241"/>
        <v/>
      </c>
      <c r="E1863" s="80" t="str">
        <f t="shared" si="242"/>
        <v/>
      </c>
      <c r="F1863" s="80" t="str">
        <f t="shared" si="237"/>
        <v/>
      </c>
      <c r="G1863" s="80" t="str">
        <f t="shared" si="237"/>
        <v/>
      </c>
      <c r="H1863" s="80" t="str">
        <f t="shared" si="237"/>
        <v/>
      </c>
      <c r="I1863" s="413"/>
      <c r="J1863" s="414"/>
      <c r="K1863" s="415"/>
      <c r="L1863" s="415"/>
      <c r="M1863" s="415"/>
      <c r="N1863" s="415"/>
      <c r="O1863" s="415"/>
      <c r="P1863" s="415"/>
    </row>
    <row r="1864" spans="1:16">
      <c r="A1864" s="80" t="str">
        <f t="shared" si="238"/>
        <v/>
      </c>
      <c r="B1864" s="80" t="str">
        <f t="shared" si="239"/>
        <v/>
      </c>
      <c r="C1864" s="80" t="str">
        <f t="shared" si="240"/>
        <v/>
      </c>
      <c r="D1864" s="80" t="str">
        <f t="shared" si="241"/>
        <v/>
      </c>
      <c r="E1864" s="80" t="str">
        <f t="shared" si="242"/>
        <v/>
      </c>
      <c r="F1864" s="80" t="str">
        <f t="shared" si="237"/>
        <v/>
      </c>
      <c r="G1864" s="80" t="str">
        <f t="shared" si="237"/>
        <v/>
      </c>
      <c r="H1864" s="80" t="str">
        <f t="shared" si="237"/>
        <v/>
      </c>
      <c r="I1864" s="413"/>
      <c r="J1864" s="414"/>
      <c r="K1864" s="415"/>
      <c r="L1864" s="415"/>
      <c r="M1864" s="415"/>
      <c r="N1864" s="415"/>
      <c r="O1864" s="415"/>
      <c r="P1864" s="415"/>
    </row>
    <row r="1865" spans="1:16">
      <c r="A1865" s="80" t="str">
        <f t="shared" si="238"/>
        <v/>
      </c>
      <c r="B1865" s="80" t="str">
        <f t="shared" si="239"/>
        <v/>
      </c>
      <c r="C1865" s="80" t="str">
        <f t="shared" si="240"/>
        <v/>
      </c>
      <c r="D1865" s="80" t="str">
        <f t="shared" si="241"/>
        <v/>
      </c>
      <c r="E1865" s="80" t="str">
        <f t="shared" si="242"/>
        <v/>
      </c>
      <c r="F1865" s="80" t="str">
        <f t="shared" ref="F1865:H1884" si="243">IF(Cptes1="","",LEFT(Cptes1,7))</f>
        <v/>
      </c>
      <c r="G1865" s="80" t="str">
        <f t="shared" si="243"/>
        <v/>
      </c>
      <c r="H1865" s="80" t="str">
        <f t="shared" si="243"/>
        <v/>
      </c>
      <c r="I1865" s="413"/>
      <c r="J1865" s="414"/>
      <c r="K1865" s="415"/>
      <c r="L1865" s="415"/>
      <c r="M1865" s="415"/>
      <c r="N1865" s="415"/>
      <c r="O1865" s="415"/>
      <c r="P1865" s="415"/>
    </row>
    <row r="1866" spans="1:16">
      <c r="A1866" s="80" t="str">
        <f t="shared" si="238"/>
        <v/>
      </c>
      <c r="B1866" s="80" t="str">
        <f t="shared" si="239"/>
        <v/>
      </c>
      <c r="C1866" s="80" t="str">
        <f t="shared" si="240"/>
        <v/>
      </c>
      <c r="D1866" s="80" t="str">
        <f t="shared" si="241"/>
        <v/>
      </c>
      <c r="E1866" s="80" t="str">
        <f t="shared" si="242"/>
        <v/>
      </c>
      <c r="F1866" s="80" t="str">
        <f t="shared" si="243"/>
        <v/>
      </c>
      <c r="G1866" s="80" t="str">
        <f t="shared" si="243"/>
        <v/>
      </c>
      <c r="H1866" s="80" t="str">
        <f t="shared" si="243"/>
        <v/>
      </c>
      <c r="I1866" s="413"/>
      <c r="J1866" s="414"/>
      <c r="K1866" s="415"/>
      <c r="L1866" s="415"/>
      <c r="M1866" s="415"/>
      <c r="N1866" s="415"/>
      <c r="O1866" s="415"/>
      <c r="P1866" s="415"/>
    </row>
    <row r="1867" spans="1:16">
      <c r="A1867" s="80" t="str">
        <f t="shared" si="238"/>
        <v/>
      </c>
      <c r="B1867" s="80" t="str">
        <f t="shared" si="239"/>
        <v/>
      </c>
      <c r="C1867" s="80" t="str">
        <f t="shared" si="240"/>
        <v/>
      </c>
      <c r="D1867" s="80" t="str">
        <f t="shared" si="241"/>
        <v/>
      </c>
      <c r="E1867" s="80" t="str">
        <f t="shared" si="242"/>
        <v/>
      </c>
      <c r="F1867" s="80" t="str">
        <f t="shared" si="243"/>
        <v/>
      </c>
      <c r="G1867" s="80" t="str">
        <f t="shared" si="243"/>
        <v/>
      </c>
      <c r="H1867" s="80" t="str">
        <f t="shared" si="243"/>
        <v/>
      </c>
      <c r="I1867" s="413"/>
      <c r="J1867" s="414"/>
      <c r="K1867" s="415"/>
      <c r="L1867" s="415"/>
      <c r="M1867" s="415"/>
      <c r="N1867" s="415"/>
      <c r="O1867" s="415"/>
      <c r="P1867" s="415"/>
    </row>
    <row r="1868" spans="1:16">
      <c r="A1868" s="80" t="str">
        <f t="shared" si="238"/>
        <v/>
      </c>
      <c r="B1868" s="80" t="str">
        <f t="shared" si="239"/>
        <v/>
      </c>
      <c r="C1868" s="80" t="str">
        <f t="shared" si="240"/>
        <v/>
      </c>
      <c r="D1868" s="80" t="str">
        <f t="shared" si="241"/>
        <v/>
      </c>
      <c r="E1868" s="80" t="str">
        <f t="shared" si="242"/>
        <v/>
      </c>
      <c r="F1868" s="80" t="str">
        <f t="shared" si="243"/>
        <v/>
      </c>
      <c r="G1868" s="80" t="str">
        <f t="shared" si="243"/>
        <v/>
      </c>
      <c r="H1868" s="80" t="str">
        <f t="shared" si="243"/>
        <v/>
      </c>
      <c r="I1868" s="413"/>
      <c r="J1868" s="414"/>
      <c r="K1868" s="415"/>
      <c r="L1868" s="415"/>
      <c r="M1868" s="415"/>
      <c r="N1868" s="415"/>
      <c r="O1868" s="415"/>
      <c r="P1868" s="415"/>
    </row>
    <row r="1869" spans="1:16">
      <c r="A1869" s="80" t="str">
        <f t="shared" si="238"/>
        <v/>
      </c>
      <c r="B1869" s="80" t="str">
        <f t="shared" si="239"/>
        <v/>
      </c>
      <c r="C1869" s="80" t="str">
        <f t="shared" si="240"/>
        <v/>
      </c>
      <c r="D1869" s="80" t="str">
        <f t="shared" si="241"/>
        <v/>
      </c>
      <c r="E1869" s="80" t="str">
        <f t="shared" si="242"/>
        <v/>
      </c>
      <c r="F1869" s="80" t="str">
        <f t="shared" si="243"/>
        <v/>
      </c>
      <c r="G1869" s="80" t="str">
        <f t="shared" si="243"/>
        <v/>
      </c>
      <c r="H1869" s="80" t="str">
        <f t="shared" si="243"/>
        <v/>
      </c>
      <c r="I1869" s="413"/>
      <c r="J1869" s="414"/>
      <c r="K1869" s="415"/>
      <c r="L1869" s="415"/>
      <c r="M1869" s="415"/>
      <c r="N1869" s="415"/>
      <c r="O1869" s="415"/>
      <c r="P1869" s="415"/>
    </row>
    <row r="1870" spans="1:16">
      <c r="A1870" s="80" t="str">
        <f t="shared" si="238"/>
        <v/>
      </c>
      <c r="B1870" s="80" t="str">
        <f t="shared" si="239"/>
        <v/>
      </c>
      <c r="C1870" s="80" t="str">
        <f t="shared" si="240"/>
        <v/>
      </c>
      <c r="D1870" s="80" t="str">
        <f t="shared" si="241"/>
        <v/>
      </c>
      <c r="E1870" s="80" t="str">
        <f t="shared" si="242"/>
        <v/>
      </c>
      <c r="F1870" s="80" t="str">
        <f t="shared" si="243"/>
        <v/>
      </c>
      <c r="G1870" s="80" t="str">
        <f t="shared" si="243"/>
        <v/>
      </c>
      <c r="H1870" s="80" t="str">
        <f t="shared" si="243"/>
        <v/>
      </c>
      <c r="I1870" s="413"/>
      <c r="J1870" s="414"/>
      <c r="K1870" s="415"/>
      <c r="L1870" s="415"/>
      <c r="M1870" s="415"/>
      <c r="N1870" s="415"/>
      <c r="O1870" s="415"/>
      <c r="P1870" s="415"/>
    </row>
    <row r="1871" spans="1:16">
      <c r="A1871" s="80" t="str">
        <f t="shared" si="238"/>
        <v/>
      </c>
      <c r="B1871" s="80" t="str">
        <f t="shared" si="239"/>
        <v/>
      </c>
      <c r="C1871" s="80" t="str">
        <f t="shared" si="240"/>
        <v/>
      </c>
      <c r="D1871" s="80" t="str">
        <f t="shared" si="241"/>
        <v/>
      </c>
      <c r="E1871" s="80" t="str">
        <f t="shared" si="242"/>
        <v/>
      </c>
      <c r="F1871" s="80" t="str">
        <f t="shared" si="243"/>
        <v/>
      </c>
      <c r="G1871" s="80" t="str">
        <f t="shared" si="243"/>
        <v/>
      </c>
      <c r="H1871" s="80" t="str">
        <f t="shared" si="243"/>
        <v/>
      </c>
      <c r="I1871" s="413"/>
      <c r="J1871" s="414"/>
      <c r="K1871" s="415"/>
      <c r="L1871" s="415"/>
      <c r="M1871" s="415"/>
      <c r="N1871" s="415"/>
      <c r="O1871" s="415"/>
      <c r="P1871" s="415"/>
    </row>
    <row r="1872" spans="1:16">
      <c r="A1872" s="80" t="str">
        <f t="shared" si="238"/>
        <v/>
      </c>
      <c r="B1872" s="80" t="str">
        <f t="shared" si="239"/>
        <v/>
      </c>
      <c r="C1872" s="80" t="str">
        <f t="shared" si="240"/>
        <v/>
      </c>
      <c r="D1872" s="80" t="str">
        <f t="shared" si="241"/>
        <v/>
      </c>
      <c r="E1872" s="80" t="str">
        <f t="shared" si="242"/>
        <v/>
      </c>
      <c r="F1872" s="80" t="str">
        <f t="shared" si="243"/>
        <v/>
      </c>
      <c r="G1872" s="80" t="str">
        <f t="shared" si="243"/>
        <v/>
      </c>
      <c r="H1872" s="80" t="str">
        <f t="shared" si="243"/>
        <v/>
      </c>
      <c r="I1872" s="413"/>
      <c r="J1872" s="414"/>
      <c r="K1872" s="415"/>
      <c r="L1872" s="415"/>
      <c r="M1872" s="415"/>
      <c r="N1872" s="415"/>
      <c r="O1872" s="415"/>
      <c r="P1872" s="415"/>
    </row>
    <row r="1873" spans="1:16">
      <c r="A1873" s="80" t="str">
        <f t="shared" si="238"/>
        <v/>
      </c>
      <c r="B1873" s="80" t="str">
        <f t="shared" si="239"/>
        <v/>
      </c>
      <c r="C1873" s="80" t="str">
        <f t="shared" si="240"/>
        <v/>
      </c>
      <c r="D1873" s="80" t="str">
        <f t="shared" si="241"/>
        <v/>
      </c>
      <c r="E1873" s="80" t="str">
        <f t="shared" si="242"/>
        <v/>
      </c>
      <c r="F1873" s="80" t="str">
        <f t="shared" si="243"/>
        <v/>
      </c>
      <c r="G1873" s="80" t="str">
        <f t="shared" si="243"/>
        <v/>
      </c>
      <c r="H1873" s="80" t="str">
        <f t="shared" si="243"/>
        <v/>
      </c>
      <c r="I1873" s="413"/>
      <c r="J1873" s="414"/>
      <c r="K1873" s="415"/>
      <c r="L1873" s="415"/>
      <c r="M1873" s="415"/>
      <c r="N1873" s="415"/>
      <c r="O1873" s="415"/>
      <c r="P1873" s="415"/>
    </row>
    <row r="1874" spans="1:16">
      <c r="A1874" s="80" t="str">
        <f t="shared" si="238"/>
        <v/>
      </c>
      <c r="B1874" s="80" t="str">
        <f t="shared" si="239"/>
        <v/>
      </c>
      <c r="C1874" s="80" t="str">
        <f t="shared" si="240"/>
        <v/>
      </c>
      <c r="D1874" s="80" t="str">
        <f t="shared" si="241"/>
        <v/>
      </c>
      <c r="E1874" s="80" t="str">
        <f t="shared" si="242"/>
        <v/>
      </c>
      <c r="F1874" s="80" t="str">
        <f t="shared" si="243"/>
        <v/>
      </c>
      <c r="G1874" s="80" t="str">
        <f t="shared" si="243"/>
        <v/>
      </c>
      <c r="H1874" s="80" t="str">
        <f t="shared" si="243"/>
        <v/>
      </c>
      <c r="I1874" s="413"/>
      <c r="J1874" s="414"/>
      <c r="K1874" s="415"/>
      <c r="L1874" s="415"/>
      <c r="M1874" s="415"/>
      <c r="N1874" s="415"/>
      <c r="O1874" s="415"/>
      <c r="P1874" s="415"/>
    </row>
    <row r="1875" spans="1:16">
      <c r="A1875" s="80" t="str">
        <f t="shared" si="238"/>
        <v/>
      </c>
      <c r="B1875" s="80" t="str">
        <f t="shared" si="239"/>
        <v/>
      </c>
      <c r="C1875" s="80" t="str">
        <f t="shared" si="240"/>
        <v/>
      </c>
      <c r="D1875" s="80" t="str">
        <f t="shared" si="241"/>
        <v/>
      </c>
      <c r="E1875" s="80" t="str">
        <f t="shared" si="242"/>
        <v/>
      </c>
      <c r="F1875" s="80" t="str">
        <f t="shared" si="243"/>
        <v/>
      </c>
      <c r="G1875" s="80" t="str">
        <f t="shared" si="243"/>
        <v/>
      </c>
      <c r="H1875" s="80" t="str">
        <f t="shared" si="243"/>
        <v/>
      </c>
      <c r="I1875" s="413"/>
      <c r="J1875" s="414"/>
      <c r="K1875" s="415"/>
      <c r="L1875" s="415"/>
      <c r="M1875" s="415"/>
      <c r="N1875" s="415"/>
      <c r="O1875" s="415"/>
      <c r="P1875" s="415"/>
    </row>
    <row r="1876" spans="1:16">
      <c r="A1876" s="80" t="str">
        <f t="shared" si="238"/>
        <v/>
      </c>
      <c r="B1876" s="80" t="str">
        <f t="shared" si="239"/>
        <v/>
      </c>
      <c r="C1876" s="80" t="str">
        <f t="shared" si="240"/>
        <v/>
      </c>
      <c r="D1876" s="80" t="str">
        <f t="shared" si="241"/>
        <v/>
      </c>
      <c r="E1876" s="80" t="str">
        <f t="shared" si="242"/>
        <v/>
      </c>
      <c r="F1876" s="80" t="str">
        <f t="shared" si="243"/>
        <v/>
      </c>
      <c r="G1876" s="80" t="str">
        <f t="shared" si="243"/>
        <v/>
      </c>
      <c r="H1876" s="80" t="str">
        <f t="shared" si="243"/>
        <v/>
      </c>
      <c r="I1876" s="413"/>
      <c r="J1876" s="414"/>
      <c r="K1876" s="415"/>
      <c r="L1876" s="415"/>
      <c r="M1876" s="415"/>
      <c r="N1876" s="415"/>
      <c r="O1876" s="415"/>
      <c r="P1876" s="415"/>
    </row>
    <row r="1877" spans="1:16">
      <c r="A1877" s="80" t="str">
        <f t="shared" si="238"/>
        <v/>
      </c>
      <c r="B1877" s="80" t="str">
        <f t="shared" si="239"/>
        <v/>
      </c>
      <c r="C1877" s="80" t="str">
        <f t="shared" si="240"/>
        <v/>
      </c>
      <c r="D1877" s="80" t="str">
        <f t="shared" si="241"/>
        <v/>
      </c>
      <c r="E1877" s="80" t="str">
        <f t="shared" si="242"/>
        <v/>
      </c>
      <c r="F1877" s="80" t="str">
        <f t="shared" si="243"/>
        <v/>
      </c>
      <c r="G1877" s="80" t="str">
        <f t="shared" si="243"/>
        <v/>
      </c>
      <c r="H1877" s="80" t="str">
        <f t="shared" si="243"/>
        <v/>
      </c>
      <c r="I1877" s="413"/>
      <c r="J1877" s="414"/>
      <c r="K1877" s="415"/>
      <c r="L1877" s="415"/>
      <c r="M1877" s="415"/>
      <c r="N1877" s="415"/>
      <c r="O1877" s="415"/>
      <c r="P1877" s="415"/>
    </row>
    <row r="1878" spans="1:16">
      <c r="A1878" s="80" t="str">
        <f t="shared" si="238"/>
        <v/>
      </c>
      <c r="B1878" s="80" t="str">
        <f t="shared" si="239"/>
        <v/>
      </c>
      <c r="C1878" s="80" t="str">
        <f t="shared" si="240"/>
        <v/>
      </c>
      <c r="D1878" s="80" t="str">
        <f t="shared" si="241"/>
        <v/>
      </c>
      <c r="E1878" s="80" t="str">
        <f t="shared" si="242"/>
        <v/>
      </c>
      <c r="F1878" s="80" t="str">
        <f t="shared" si="243"/>
        <v/>
      </c>
      <c r="G1878" s="80" t="str">
        <f t="shared" si="243"/>
        <v/>
      </c>
      <c r="H1878" s="80" t="str">
        <f t="shared" si="243"/>
        <v/>
      </c>
      <c r="I1878" s="413"/>
      <c r="J1878" s="414"/>
      <c r="K1878" s="415"/>
      <c r="L1878" s="415"/>
      <c r="M1878" s="415"/>
      <c r="N1878" s="415"/>
      <c r="O1878" s="415"/>
      <c r="P1878" s="415"/>
    </row>
    <row r="1879" spans="1:16">
      <c r="A1879" s="80" t="str">
        <f t="shared" si="238"/>
        <v/>
      </c>
      <c r="B1879" s="80" t="str">
        <f t="shared" si="239"/>
        <v/>
      </c>
      <c r="C1879" s="80" t="str">
        <f t="shared" si="240"/>
        <v/>
      </c>
      <c r="D1879" s="80" t="str">
        <f t="shared" si="241"/>
        <v/>
      </c>
      <c r="E1879" s="80" t="str">
        <f t="shared" si="242"/>
        <v/>
      </c>
      <c r="F1879" s="80" t="str">
        <f t="shared" si="243"/>
        <v/>
      </c>
      <c r="G1879" s="80" t="str">
        <f t="shared" si="243"/>
        <v/>
      </c>
      <c r="H1879" s="80" t="str">
        <f t="shared" si="243"/>
        <v/>
      </c>
      <c r="I1879" s="413"/>
      <c r="J1879" s="414"/>
      <c r="K1879" s="415"/>
      <c r="L1879" s="415"/>
      <c r="M1879" s="415"/>
      <c r="N1879" s="415"/>
      <c r="O1879" s="415"/>
      <c r="P1879" s="415"/>
    </row>
    <row r="1880" spans="1:16">
      <c r="A1880" s="80" t="str">
        <f t="shared" si="238"/>
        <v/>
      </c>
      <c r="B1880" s="80" t="str">
        <f t="shared" si="239"/>
        <v/>
      </c>
      <c r="C1880" s="80" t="str">
        <f t="shared" si="240"/>
        <v/>
      </c>
      <c r="D1880" s="80" t="str">
        <f t="shared" si="241"/>
        <v/>
      </c>
      <c r="E1880" s="80" t="str">
        <f t="shared" si="242"/>
        <v/>
      </c>
      <c r="F1880" s="80" t="str">
        <f t="shared" si="243"/>
        <v/>
      </c>
      <c r="G1880" s="80" t="str">
        <f t="shared" si="243"/>
        <v/>
      </c>
      <c r="H1880" s="80" t="str">
        <f t="shared" si="243"/>
        <v/>
      </c>
      <c r="I1880" s="413"/>
      <c r="J1880" s="414"/>
      <c r="K1880" s="415"/>
      <c r="L1880" s="415"/>
      <c r="M1880" s="415"/>
      <c r="N1880" s="415"/>
      <c r="O1880" s="415"/>
      <c r="P1880" s="415"/>
    </row>
    <row r="1881" spans="1:16">
      <c r="A1881" s="80" t="str">
        <f t="shared" si="238"/>
        <v/>
      </c>
      <c r="B1881" s="80" t="str">
        <f t="shared" si="239"/>
        <v/>
      </c>
      <c r="C1881" s="80" t="str">
        <f t="shared" si="240"/>
        <v/>
      </c>
      <c r="D1881" s="80" t="str">
        <f t="shared" si="241"/>
        <v/>
      </c>
      <c r="E1881" s="80" t="str">
        <f t="shared" si="242"/>
        <v/>
      </c>
      <c r="F1881" s="80" t="str">
        <f t="shared" si="243"/>
        <v/>
      </c>
      <c r="G1881" s="80" t="str">
        <f t="shared" si="243"/>
        <v/>
      </c>
      <c r="H1881" s="80" t="str">
        <f t="shared" si="243"/>
        <v/>
      </c>
      <c r="I1881" s="413"/>
      <c r="J1881" s="414"/>
      <c r="K1881" s="415"/>
      <c r="L1881" s="415"/>
      <c r="M1881" s="415"/>
      <c r="N1881" s="415"/>
      <c r="O1881" s="415"/>
      <c r="P1881" s="415"/>
    </row>
    <row r="1882" spans="1:16">
      <c r="A1882" s="80" t="str">
        <f t="shared" si="238"/>
        <v/>
      </c>
      <c r="B1882" s="80" t="str">
        <f t="shared" si="239"/>
        <v/>
      </c>
      <c r="C1882" s="80" t="str">
        <f t="shared" si="240"/>
        <v/>
      </c>
      <c r="D1882" s="80" t="str">
        <f t="shared" si="241"/>
        <v/>
      </c>
      <c r="E1882" s="80" t="str">
        <f t="shared" si="242"/>
        <v/>
      </c>
      <c r="F1882" s="80" t="str">
        <f t="shared" si="243"/>
        <v/>
      </c>
      <c r="G1882" s="80" t="str">
        <f t="shared" si="243"/>
        <v/>
      </c>
      <c r="H1882" s="80" t="str">
        <f t="shared" si="243"/>
        <v/>
      </c>
      <c r="I1882" s="413"/>
      <c r="J1882" s="414"/>
      <c r="K1882" s="415"/>
      <c r="L1882" s="415"/>
      <c r="M1882" s="415"/>
      <c r="N1882" s="415"/>
      <c r="O1882" s="415"/>
      <c r="P1882" s="415"/>
    </row>
    <row r="1883" spans="1:16">
      <c r="A1883" s="80" t="str">
        <f t="shared" si="238"/>
        <v/>
      </c>
      <c r="B1883" s="80" t="str">
        <f t="shared" si="239"/>
        <v/>
      </c>
      <c r="C1883" s="80" t="str">
        <f t="shared" si="240"/>
        <v/>
      </c>
      <c r="D1883" s="80" t="str">
        <f t="shared" si="241"/>
        <v/>
      </c>
      <c r="E1883" s="80" t="str">
        <f t="shared" si="242"/>
        <v/>
      </c>
      <c r="F1883" s="80" t="str">
        <f t="shared" si="243"/>
        <v/>
      </c>
      <c r="G1883" s="80" t="str">
        <f t="shared" si="243"/>
        <v/>
      </c>
      <c r="H1883" s="80" t="str">
        <f t="shared" si="243"/>
        <v/>
      </c>
      <c r="I1883" s="413"/>
      <c r="J1883" s="414"/>
      <c r="K1883" s="415"/>
      <c r="L1883" s="415"/>
      <c r="M1883" s="415"/>
      <c r="N1883" s="415"/>
      <c r="O1883" s="415"/>
      <c r="P1883" s="415"/>
    </row>
    <row r="1884" spans="1:16">
      <c r="A1884" s="80" t="str">
        <f t="shared" si="238"/>
        <v/>
      </c>
      <c r="B1884" s="80" t="str">
        <f t="shared" si="239"/>
        <v/>
      </c>
      <c r="C1884" s="80" t="str">
        <f t="shared" si="240"/>
        <v/>
      </c>
      <c r="D1884" s="80" t="str">
        <f t="shared" si="241"/>
        <v/>
      </c>
      <c r="E1884" s="80" t="str">
        <f t="shared" si="242"/>
        <v/>
      </c>
      <c r="F1884" s="80" t="str">
        <f t="shared" si="243"/>
        <v/>
      </c>
      <c r="G1884" s="80" t="str">
        <f t="shared" si="243"/>
        <v/>
      </c>
      <c r="H1884" s="80" t="str">
        <f t="shared" si="243"/>
        <v/>
      </c>
      <c r="I1884" s="413"/>
      <c r="J1884" s="414"/>
      <c r="K1884" s="415"/>
      <c r="L1884" s="415"/>
      <c r="M1884" s="415"/>
      <c r="N1884" s="415"/>
      <c r="O1884" s="415"/>
      <c r="P1884" s="415"/>
    </row>
    <row r="1885" spans="1:16">
      <c r="A1885" s="80" t="str">
        <f t="shared" si="238"/>
        <v/>
      </c>
      <c r="B1885" s="80" t="str">
        <f t="shared" si="239"/>
        <v/>
      </c>
      <c r="C1885" s="80" t="str">
        <f t="shared" si="240"/>
        <v/>
      </c>
      <c r="D1885" s="80" t="str">
        <f t="shared" si="241"/>
        <v/>
      </c>
      <c r="E1885" s="80" t="str">
        <f t="shared" si="242"/>
        <v/>
      </c>
      <c r="F1885" s="80" t="str">
        <f t="shared" ref="F1885:H1904" si="244">IF(Cptes1="","",LEFT(Cptes1,7))</f>
        <v/>
      </c>
      <c r="G1885" s="80" t="str">
        <f t="shared" si="244"/>
        <v/>
      </c>
      <c r="H1885" s="80" t="str">
        <f t="shared" si="244"/>
        <v/>
      </c>
      <c r="I1885" s="413"/>
      <c r="J1885" s="414"/>
      <c r="K1885" s="415"/>
      <c r="L1885" s="415"/>
      <c r="M1885" s="415"/>
      <c r="N1885" s="415"/>
      <c r="O1885" s="415"/>
      <c r="P1885" s="415"/>
    </row>
    <row r="1886" spans="1:16">
      <c r="A1886" s="80" t="str">
        <f t="shared" si="238"/>
        <v/>
      </c>
      <c r="B1886" s="80" t="str">
        <f t="shared" si="239"/>
        <v/>
      </c>
      <c r="C1886" s="80" t="str">
        <f t="shared" si="240"/>
        <v/>
      </c>
      <c r="D1886" s="80" t="str">
        <f t="shared" si="241"/>
        <v/>
      </c>
      <c r="E1886" s="80" t="str">
        <f t="shared" si="242"/>
        <v/>
      </c>
      <c r="F1886" s="80" t="str">
        <f t="shared" si="244"/>
        <v/>
      </c>
      <c r="G1886" s="80" t="str">
        <f t="shared" si="244"/>
        <v/>
      </c>
      <c r="H1886" s="80" t="str">
        <f t="shared" si="244"/>
        <v/>
      </c>
      <c r="I1886" s="413"/>
      <c r="J1886" s="414"/>
      <c r="K1886" s="415"/>
      <c r="L1886" s="415"/>
      <c r="M1886" s="415"/>
      <c r="N1886" s="415"/>
      <c r="O1886" s="415"/>
      <c r="P1886" s="415"/>
    </row>
    <row r="1887" spans="1:16">
      <c r="A1887" s="80" t="str">
        <f t="shared" si="238"/>
        <v/>
      </c>
      <c r="B1887" s="80" t="str">
        <f t="shared" si="239"/>
        <v/>
      </c>
      <c r="C1887" s="80" t="str">
        <f t="shared" si="240"/>
        <v/>
      </c>
      <c r="D1887" s="80" t="str">
        <f t="shared" si="241"/>
        <v/>
      </c>
      <c r="E1887" s="80" t="str">
        <f t="shared" si="242"/>
        <v/>
      </c>
      <c r="F1887" s="80" t="str">
        <f t="shared" si="244"/>
        <v/>
      </c>
      <c r="G1887" s="80" t="str">
        <f t="shared" si="244"/>
        <v/>
      </c>
      <c r="H1887" s="80" t="str">
        <f t="shared" si="244"/>
        <v/>
      </c>
      <c r="I1887" s="413"/>
      <c r="J1887" s="414"/>
      <c r="K1887" s="415"/>
      <c r="L1887" s="415"/>
      <c r="M1887" s="415"/>
      <c r="N1887" s="415"/>
      <c r="O1887" s="415"/>
      <c r="P1887" s="415"/>
    </row>
    <row r="1888" spans="1:16">
      <c r="A1888" s="80" t="str">
        <f t="shared" si="238"/>
        <v/>
      </c>
      <c r="B1888" s="80" t="str">
        <f t="shared" si="239"/>
        <v/>
      </c>
      <c r="C1888" s="80" t="str">
        <f t="shared" si="240"/>
        <v/>
      </c>
      <c r="D1888" s="80" t="str">
        <f t="shared" si="241"/>
        <v/>
      </c>
      <c r="E1888" s="80" t="str">
        <f t="shared" si="242"/>
        <v/>
      </c>
      <c r="F1888" s="80" t="str">
        <f t="shared" si="244"/>
        <v/>
      </c>
      <c r="G1888" s="80" t="str">
        <f t="shared" si="244"/>
        <v/>
      </c>
      <c r="H1888" s="80" t="str">
        <f t="shared" si="244"/>
        <v/>
      </c>
      <c r="I1888" s="413"/>
      <c r="J1888" s="414"/>
      <c r="K1888" s="415"/>
      <c r="L1888" s="415"/>
      <c r="M1888" s="415"/>
      <c r="N1888" s="415"/>
      <c r="O1888" s="415"/>
      <c r="P1888" s="415"/>
    </row>
    <row r="1889" spans="1:16">
      <c r="A1889" s="80" t="str">
        <f t="shared" si="238"/>
        <v/>
      </c>
      <c r="B1889" s="80" t="str">
        <f t="shared" si="239"/>
        <v/>
      </c>
      <c r="C1889" s="80" t="str">
        <f t="shared" si="240"/>
        <v/>
      </c>
      <c r="D1889" s="80" t="str">
        <f t="shared" si="241"/>
        <v/>
      </c>
      <c r="E1889" s="80" t="str">
        <f t="shared" si="242"/>
        <v/>
      </c>
      <c r="F1889" s="80" t="str">
        <f t="shared" si="244"/>
        <v/>
      </c>
      <c r="G1889" s="80" t="str">
        <f t="shared" si="244"/>
        <v/>
      </c>
      <c r="H1889" s="80" t="str">
        <f t="shared" si="244"/>
        <v/>
      </c>
      <c r="I1889" s="413"/>
      <c r="J1889" s="414"/>
      <c r="K1889" s="415"/>
      <c r="L1889" s="415"/>
      <c r="M1889" s="415"/>
      <c r="N1889" s="415"/>
      <c r="O1889" s="415"/>
      <c r="P1889" s="415"/>
    </row>
    <row r="1890" spans="1:16">
      <c r="A1890" s="80" t="str">
        <f t="shared" si="238"/>
        <v/>
      </c>
      <c r="B1890" s="80" t="str">
        <f t="shared" si="239"/>
        <v/>
      </c>
      <c r="C1890" s="80" t="str">
        <f t="shared" si="240"/>
        <v/>
      </c>
      <c r="D1890" s="80" t="str">
        <f t="shared" si="241"/>
        <v/>
      </c>
      <c r="E1890" s="80" t="str">
        <f t="shared" si="242"/>
        <v/>
      </c>
      <c r="F1890" s="80" t="str">
        <f t="shared" si="244"/>
        <v/>
      </c>
      <c r="G1890" s="80" t="str">
        <f t="shared" si="244"/>
        <v/>
      </c>
      <c r="H1890" s="80" t="str">
        <f t="shared" si="244"/>
        <v/>
      </c>
      <c r="I1890" s="413"/>
      <c r="J1890" s="414"/>
      <c r="K1890" s="415"/>
      <c r="L1890" s="415"/>
      <c r="M1890" s="415"/>
      <c r="N1890" s="415"/>
      <c r="O1890" s="415"/>
      <c r="P1890" s="415"/>
    </row>
    <row r="1891" spans="1:16">
      <c r="A1891" s="80" t="str">
        <f t="shared" si="238"/>
        <v/>
      </c>
      <c r="B1891" s="80" t="str">
        <f t="shared" si="239"/>
        <v/>
      </c>
      <c r="C1891" s="80" t="str">
        <f t="shared" si="240"/>
        <v/>
      </c>
      <c r="D1891" s="80" t="str">
        <f t="shared" si="241"/>
        <v/>
      </c>
      <c r="E1891" s="80" t="str">
        <f t="shared" si="242"/>
        <v/>
      </c>
      <c r="F1891" s="80" t="str">
        <f t="shared" si="244"/>
        <v/>
      </c>
      <c r="G1891" s="80" t="str">
        <f t="shared" si="244"/>
        <v/>
      </c>
      <c r="H1891" s="80" t="str">
        <f t="shared" si="244"/>
        <v/>
      </c>
      <c r="I1891" s="413"/>
      <c r="J1891" s="414"/>
      <c r="K1891" s="415"/>
      <c r="L1891" s="415"/>
      <c r="M1891" s="415"/>
      <c r="N1891" s="415"/>
      <c r="O1891" s="415"/>
      <c r="P1891" s="415"/>
    </row>
    <row r="1892" spans="1:16">
      <c r="A1892" s="80" t="str">
        <f t="shared" si="238"/>
        <v/>
      </c>
      <c r="B1892" s="80" t="str">
        <f t="shared" si="239"/>
        <v/>
      </c>
      <c r="C1892" s="80" t="str">
        <f t="shared" si="240"/>
        <v/>
      </c>
      <c r="D1892" s="80" t="str">
        <f t="shared" si="241"/>
        <v/>
      </c>
      <c r="E1892" s="80" t="str">
        <f t="shared" si="242"/>
        <v/>
      </c>
      <c r="F1892" s="80" t="str">
        <f t="shared" si="244"/>
        <v/>
      </c>
      <c r="G1892" s="80" t="str">
        <f t="shared" si="244"/>
        <v/>
      </c>
      <c r="H1892" s="80" t="str">
        <f t="shared" si="244"/>
        <v/>
      </c>
      <c r="I1892" s="413"/>
      <c r="J1892" s="414"/>
      <c r="K1892" s="415"/>
      <c r="L1892" s="415"/>
      <c r="M1892" s="415"/>
      <c r="N1892" s="415"/>
      <c r="O1892" s="415"/>
      <c r="P1892" s="415"/>
    </row>
    <row r="1893" spans="1:16">
      <c r="A1893" s="80" t="str">
        <f t="shared" si="238"/>
        <v/>
      </c>
      <c r="B1893" s="80" t="str">
        <f t="shared" si="239"/>
        <v/>
      </c>
      <c r="C1893" s="80" t="str">
        <f t="shared" si="240"/>
        <v/>
      </c>
      <c r="D1893" s="80" t="str">
        <f t="shared" si="241"/>
        <v/>
      </c>
      <c r="E1893" s="80" t="str">
        <f t="shared" si="242"/>
        <v/>
      </c>
      <c r="F1893" s="80" t="str">
        <f t="shared" si="244"/>
        <v/>
      </c>
      <c r="G1893" s="80" t="str">
        <f t="shared" si="244"/>
        <v/>
      </c>
      <c r="H1893" s="80" t="str">
        <f t="shared" si="244"/>
        <v/>
      </c>
      <c r="I1893" s="413"/>
      <c r="J1893" s="414"/>
      <c r="K1893" s="415"/>
      <c r="L1893" s="415"/>
      <c r="M1893" s="415"/>
      <c r="N1893" s="415"/>
      <c r="O1893" s="415"/>
      <c r="P1893" s="415"/>
    </row>
    <row r="1894" spans="1:16">
      <c r="A1894" s="80" t="str">
        <f t="shared" si="238"/>
        <v/>
      </c>
      <c r="B1894" s="80" t="str">
        <f t="shared" si="239"/>
        <v/>
      </c>
      <c r="C1894" s="80" t="str">
        <f t="shared" si="240"/>
        <v/>
      </c>
      <c r="D1894" s="80" t="str">
        <f t="shared" si="241"/>
        <v/>
      </c>
      <c r="E1894" s="80" t="str">
        <f t="shared" si="242"/>
        <v/>
      </c>
      <c r="F1894" s="80" t="str">
        <f t="shared" si="244"/>
        <v/>
      </c>
      <c r="G1894" s="80" t="str">
        <f t="shared" si="244"/>
        <v/>
      </c>
      <c r="H1894" s="80" t="str">
        <f t="shared" si="244"/>
        <v/>
      </c>
      <c r="I1894" s="413"/>
      <c r="J1894" s="414"/>
      <c r="K1894" s="415"/>
      <c r="L1894" s="415"/>
      <c r="M1894" s="415"/>
      <c r="N1894" s="415"/>
      <c r="O1894" s="415"/>
      <c r="P1894" s="415"/>
    </row>
    <row r="1895" spans="1:16">
      <c r="A1895" s="80" t="str">
        <f t="shared" si="238"/>
        <v/>
      </c>
      <c r="B1895" s="80" t="str">
        <f t="shared" si="239"/>
        <v/>
      </c>
      <c r="C1895" s="80" t="str">
        <f t="shared" si="240"/>
        <v/>
      </c>
      <c r="D1895" s="80" t="str">
        <f t="shared" si="241"/>
        <v/>
      </c>
      <c r="E1895" s="80" t="str">
        <f t="shared" si="242"/>
        <v/>
      </c>
      <c r="F1895" s="80" t="str">
        <f t="shared" si="244"/>
        <v/>
      </c>
      <c r="G1895" s="80" t="str">
        <f t="shared" si="244"/>
        <v/>
      </c>
      <c r="H1895" s="80" t="str">
        <f t="shared" si="244"/>
        <v/>
      </c>
      <c r="I1895" s="413"/>
      <c r="J1895" s="414"/>
      <c r="K1895" s="415"/>
      <c r="L1895" s="415"/>
      <c r="M1895" s="415"/>
      <c r="N1895" s="415"/>
      <c r="O1895" s="415"/>
      <c r="P1895" s="415"/>
    </row>
    <row r="1896" spans="1:16">
      <c r="A1896" s="80" t="str">
        <f t="shared" si="238"/>
        <v/>
      </c>
      <c r="B1896" s="80" t="str">
        <f t="shared" si="239"/>
        <v/>
      </c>
      <c r="C1896" s="80" t="str">
        <f t="shared" si="240"/>
        <v/>
      </c>
      <c r="D1896" s="80" t="str">
        <f t="shared" si="241"/>
        <v/>
      </c>
      <c r="E1896" s="80" t="str">
        <f t="shared" si="242"/>
        <v/>
      </c>
      <c r="F1896" s="80" t="str">
        <f t="shared" si="244"/>
        <v/>
      </c>
      <c r="G1896" s="80" t="str">
        <f t="shared" si="244"/>
        <v/>
      </c>
      <c r="H1896" s="80" t="str">
        <f t="shared" si="244"/>
        <v/>
      </c>
      <c r="I1896" s="413"/>
      <c r="J1896" s="414"/>
      <c r="K1896" s="415"/>
      <c r="L1896" s="415"/>
      <c r="M1896" s="415"/>
      <c r="N1896" s="415"/>
      <c r="O1896" s="415"/>
      <c r="P1896" s="415"/>
    </row>
    <row r="1897" spans="1:16">
      <c r="A1897" s="80" t="str">
        <f t="shared" si="238"/>
        <v/>
      </c>
      <c r="B1897" s="80" t="str">
        <f t="shared" si="239"/>
        <v/>
      </c>
      <c r="C1897" s="80" t="str">
        <f t="shared" si="240"/>
        <v/>
      </c>
      <c r="D1897" s="80" t="str">
        <f t="shared" si="241"/>
        <v/>
      </c>
      <c r="E1897" s="80" t="str">
        <f t="shared" si="242"/>
        <v/>
      </c>
      <c r="F1897" s="80" t="str">
        <f t="shared" si="244"/>
        <v/>
      </c>
      <c r="G1897" s="80" t="str">
        <f t="shared" si="244"/>
        <v/>
      </c>
      <c r="H1897" s="80" t="str">
        <f t="shared" si="244"/>
        <v/>
      </c>
      <c r="I1897" s="413"/>
      <c r="J1897" s="414"/>
      <c r="K1897" s="415"/>
      <c r="L1897" s="415"/>
      <c r="M1897" s="415"/>
      <c r="N1897" s="415"/>
      <c r="O1897" s="415"/>
      <c r="P1897" s="415"/>
    </row>
    <row r="1898" spans="1:16">
      <c r="A1898" s="80" t="str">
        <f t="shared" si="238"/>
        <v/>
      </c>
      <c r="B1898" s="80" t="str">
        <f t="shared" si="239"/>
        <v/>
      </c>
      <c r="C1898" s="80" t="str">
        <f t="shared" si="240"/>
        <v/>
      </c>
      <c r="D1898" s="80" t="str">
        <f t="shared" si="241"/>
        <v/>
      </c>
      <c r="E1898" s="80" t="str">
        <f t="shared" si="242"/>
        <v/>
      </c>
      <c r="F1898" s="80" t="str">
        <f t="shared" si="244"/>
        <v/>
      </c>
      <c r="G1898" s="80" t="str">
        <f t="shared" si="244"/>
        <v/>
      </c>
      <c r="H1898" s="80" t="str">
        <f t="shared" si="244"/>
        <v/>
      </c>
      <c r="I1898" s="413"/>
      <c r="J1898" s="414"/>
      <c r="K1898" s="415"/>
      <c r="L1898" s="415"/>
      <c r="M1898" s="415"/>
      <c r="N1898" s="415"/>
      <c r="O1898" s="415"/>
      <c r="P1898" s="415"/>
    </row>
    <row r="1899" spans="1:16">
      <c r="A1899" s="80" t="str">
        <f t="shared" si="238"/>
        <v/>
      </c>
      <c r="B1899" s="80" t="str">
        <f t="shared" si="239"/>
        <v/>
      </c>
      <c r="C1899" s="80" t="str">
        <f t="shared" si="240"/>
        <v/>
      </c>
      <c r="D1899" s="80" t="str">
        <f t="shared" si="241"/>
        <v/>
      </c>
      <c r="E1899" s="80" t="str">
        <f t="shared" si="242"/>
        <v/>
      </c>
      <c r="F1899" s="80" t="str">
        <f t="shared" si="244"/>
        <v/>
      </c>
      <c r="G1899" s="80" t="str">
        <f t="shared" si="244"/>
        <v/>
      </c>
      <c r="H1899" s="80" t="str">
        <f t="shared" si="244"/>
        <v/>
      </c>
      <c r="I1899" s="413"/>
      <c r="J1899" s="414"/>
      <c r="K1899" s="415"/>
      <c r="L1899" s="415"/>
      <c r="M1899" s="415"/>
      <c r="N1899" s="415"/>
      <c r="O1899" s="415"/>
      <c r="P1899" s="415"/>
    </row>
    <row r="1900" spans="1:16">
      <c r="A1900" s="80" t="str">
        <f t="shared" si="238"/>
        <v/>
      </c>
      <c r="B1900" s="80" t="str">
        <f t="shared" si="239"/>
        <v/>
      </c>
      <c r="C1900" s="80" t="str">
        <f t="shared" si="240"/>
        <v/>
      </c>
      <c r="D1900" s="80" t="str">
        <f t="shared" si="241"/>
        <v/>
      </c>
      <c r="E1900" s="80" t="str">
        <f t="shared" si="242"/>
        <v/>
      </c>
      <c r="F1900" s="80" t="str">
        <f t="shared" si="244"/>
        <v/>
      </c>
      <c r="G1900" s="80" t="str">
        <f t="shared" si="244"/>
        <v/>
      </c>
      <c r="H1900" s="80" t="str">
        <f t="shared" si="244"/>
        <v/>
      </c>
      <c r="I1900" s="413"/>
      <c r="J1900" s="414"/>
      <c r="K1900" s="415"/>
      <c r="L1900" s="415"/>
      <c r="M1900" s="415"/>
      <c r="N1900" s="415"/>
      <c r="O1900" s="415"/>
      <c r="P1900" s="415"/>
    </row>
    <row r="1901" spans="1:16">
      <c r="A1901" s="80" t="str">
        <f t="shared" si="238"/>
        <v/>
      </c>
      <c r="B1901" s="80" t="str">
        <f t="shared" si="239"/>
        <v/>
      </c>
      <c r="C1901" s="80" t="str">
        <f t="shared" si="240"/>
        <v/>
      </c>
      <c r="D1901" s="80" t="str">
        <f t="shared" si="241"/>
        <v/>
      </c>
      <c r="E1901" s="80" t="str">
        <f t="shared" si="242"/>
        <v/>
      </c>
      <c r="F1901" s="80" t="str">
        <f t="shared" si="244"/>
        <v/>
      </c>
      <c r="G1901" s="80" t="str">
        <f t="shared" si="244"/>
        <v/>
      </c>
      <c r="H1901" s="80" t="str">
        <f t="shared" si="244"/>
        <v/>
      </c>
      <c r="I1901" s="413"/>
      <c r="J1901" s="414"/>
      <c r="K1901" s="415"/>
      <c r="L1901" s="415"/>
      <c r="M1901" s="415"/>
      <c r="N1901" s="415"/>
      <c r="O1901" s="415"/>
      <c r="P1901" s="415"/>
    </row>
    <row r="1902" spans="1:16">
      <c r="A1902" s="80" t="str">
        <f t="shared" si="238"/>
        <v/>
      </c>
      <c r="B1902" s="80" t="str">
        <f t="shared" si="239"/>
        <v/>
      </c>
      <c r="C1902" s="80" t="str">
        <f t="shared" si="240"/>
        <v/>
      </c>
      <c r="D1902" s="80" t="str">
        <f t="shared" si="241"/>
        <v/>
      </c>
      <c r="E1902" s="80" t="str">
        <f t="shared" si="242"/>
        <v/>
      </c>
      <c r="F1902" s="80" t="str">
        <f t="shared" si="244"/>
        <v/>
      </c>
      <c r="G1902" s="80" t="str">
        <f t="shared" si="244"/>
        <v/>
      </c>
      <c r="H1902" s="80" t="str">
        <f t="shared" si="244"/>
        <v/>
      </c>
      <c r="I1902" s="413"/>
      <c r="J1902" s="414"/>
      <c r="K1902" s="415"/>
      <c r="L1902" s="415"/>
      <c r="M1902" s="415"/>
      <c r="N1902" s="415"/>
      <c r="O1902" s="415"/>
      <c r="P1902" s="415"/>
    </row>
    <row r="1903" spans="1:16">
      <c r="A1903" s="80" t="str">
        <f t="shared" si="238"/>
        <v/>
      </c>
      <c r="B1903" s="80" t="str">
        <f t="shared" si="239"/>
        <v/>
      </c>
      <c r="C1903" s="80" t="str">
        <f t="shared" si="240"/>
        <v/>
      </c>
      <c r="D1903" s="80" t="str">
        <f t="shared" si="241"/>
        <v/>
      </c>
      <c r="E1903" s="80" t="str">
        <f t="shared" si="242"/>
        <v/>
      </c>
      <c r="F1903" s="80" t="str">
        <f t="shared" si="244"/>
        <v/>
      </c>
      <c r="G1903" s="80" t="str">
        <f t="shared" si="244"/>
        <v/>
      </c>
      <c r="H1903" s="80" t="str">
        <f t="shared" si="244"/>
        <v/>
      </c>
      <c r="I1903" s="413"/>
      <c r="J1903" s="414"/>
      <c r="K1903" s="415"/>
      <c r="L1903" s="415"/>
      <c r="M1903" s="415"/>
      <c r="N1903" s="415"/>
      <c r="O1903" s="415"/>
      <c r="P1903" s="415"/>
    </row>
    <row r="1904" spans="1:16">
      <c r="A1904" s="80" t="str">
        <f t="shared" si="238"/>
        <v/>
      </c>
      <c r="B1904" s="80" t="str">
        <f t="shared" si="239"/>
        <v/>
      </c>
      <c r="C1904" s="80" t="str">
        <f t="shared" si="240"/>
        <v/>
      </c>
      <c r="D1904" s="80" t="str">
        <f t="shared" si="241"/>
        <v/>
      </c>
      <c r="E1904" s="80" t="str">
        <f t="shared" si="242"/>
        <v/>
      </c>
      <c r="F1904" s="80" t="str">
        <f t="shared" si="244"/>
        <v/>
      </c>
      <c r="G1904" s="80" t="str">
        <f t="shared" si="244"/>
        <v/>
      </c>
      <c r="H1904" s="80" t="str">
        <f t="shared" si="244"/>
        <v/>
      </c>
      <c r="I1904" s="413"/>
      <c r="J1904" s="414"/>
      <c r="K1904" s="415"/>
      <c r="L1904" s="415"/>
      <c r="M1904" s="415"/>
      <c r="N1904" s="415"/>
      <c r="O1904" s="415"/>
      <c r="P1904" s="415"/>
    </row>
    <row r="1905" spans="1:16">
      <c r="A1905" s="80" t="str">
        <f t="shared" si="238"/>
        <v/>
      </c>
      <c r="B1905" s="80" t="str">
        <f t="shared" si="239"/>
        <v/>
      </c>
      <c r="C1905" s="80" t="str">
        <f t="shared" si="240"/>
        <v/>
      </c>
      <c r="D1905" s="80" t="str">
        <f t="shared" si="241"/>
        <v/>
      </c>
      <c r="E1905" s="80" t="str">
        <f t="shared" si="242"/>
        <v/>
      </c>
      <c r="F1905" s="80" t="str">
        <f t="shared" ref="F1905:H1924" si="245">IF(Cptes1="","",LEFT(Cptes1,7))</f>
        <v/>
      </c>
      <c r="G1905" s="80" t="str">
        <f t="shared" si="245"/>
        <v/>
      </c>
      <c r="H1905" s="80" t="str">
        <f t="shared" si="245"/>
        <v/>
      </c>
      <c r="I1905" s="413"/>
      <c r="J1905" s="414"/>
      <c r="K1905" s="415"/>
      <c r="L1905" s="415"/>
      <c r="M1905" s="415"/>
      <c r="N1905" s="415"/>
      <c r="O1905" s="415"/>
      <c r="P1905" s="415"/>
    </row>
    <row r="1906" spans="1:16">
      <c r="A1906" s="80" t="str">
        <f t="shared" si="238"/>
        <v/>
      </c>
      <c r="B1906" s="80" t="str">
        <f t="shared" si="239"/>
        <v/>
      </c>
      <c r="C1906" s="80" t="str">
        <f t="shared" si="240"/>
        <v/>
      </c>
      <c r="D1906" s="80" t="str">
        <f t="shared" si="241"/>
        <v/>
      </c>
      <c r="E1906" s="80" t="str">
        <f t="shared" si="242"/>
        <v/>
      </c>
      <c r="F1906" s="80" t="str">
        <f t="shared" si="245"/>
        <v/>
      </c>
      <c r="G1906" s="80" t="str">
        <f t="shared" si="245"/>
        <v/>
      </c>
      <c r="H1906" s="80" t="str">
        <f t="shared" si="245"/>
        <v/>
      </c>
      <c r="I1906" s="413"/>
      <c r="J1906" s="414"/>
      <c r="K1906" s="415"/>
      <c r="L1906" s="415"/>
      <c r="M1906" s="415"/>
      <c r="N1906" s="415"/>
      <c r="O1906" s="415"/>
      <c r="P1906" s="415"/>
    </row>
    <row r="1907" spans="1:16">
      <c r="A1907" s="80" t="str">
        <f t="shared" si="238"/>
        <v/>
      </c>
      <c r="B1907" s="80" t="str">
        <f t="shared" si="239"/>
        <v/>
      </c>
      <c r="C1907" s="80" t="str">
        <f t="shared" si="240"/>
        <v/>
      </c>
      <c r="D1907" s="80" t="str">
        <f t="shared" si="241"/>
        <v/>
      </c>
      <c r="E1907" s="80" t="str">
        <f t="shared" si="242"/>
        <v/>
      </c>
      <c r="F1907" s="80" t="str">
        <f t="shared" si="245"/>
        <v/>
      </c>
      <c r="G1907" s="80" t="str">
        <f t="shared" si="245"/>
        <v/>
      </c>
      <c r="H1907" s="80" t="str">
        <f t="shared" si="245"/>
        <v/>
      </c>
      <c r="I1907" s="413"/>
      <c r="J1907" s="414"/>
      <c r="K1907" s="415"/>
      <c r="L1907" s="415"/>
      <c r="M1907" s="415"/>
      <c r="N1907" s="415"/>
      <c r="O1907" s="415"/>
      <c r="P1907" s="415"/>
    </row>
    <row r="1908" spans="1:16">
      <c r="A1908" s="80" t="str">
        <f t="shared" si="238"/>
        <v/>
      </c>
      <c r="B1908" s="80" t="str">
        <f t="shared" si="239"/>
        <v/>
      </c>
      <c r="C1908" s="80" t="str">
        <f t="shared" si="240"/>
        <v/>
      </c>
      <c r="D1908" s="80" t="str">
        <f t="shared" si="241"/>
        <v/>
      </c>
      <c r="E1908" s="80" t="str">
        <f t="shared" si="242"/>
        <v/>
      </c>
      <c r="F1908" s="80" t="str">
        <f t="shared" si="245"/>
        <v/>
      </c>
      <c r="G1908" s="80" t="str">
        <f t="shared" si="245"/>
        <v/>
      </c>
      <c r="H1908" s="80" t="str">
        <f t="shared" si="245"/>
        <v/>
      </c>
      <c r="I1908" s="413"/>
      <c r="J1908" s="414"/>
      <c r="K1908" s="415"/>
      <c r="L1908" s="415"/>
      <c r="M1908" s="415"/>
      <c r="N1908" s="415"/>
      <c r="O1908" s="415"/>
      <c r="P1908" s="415"/>
    </row>
    <row r="1909" spans="1:16">
      <c r="A1909" s="80" t="str">
        <f t="shared" si="238"/>
        <v/>
      </c>
      <c r="B1909" s="80" t="str">
        <f t="shared" si="239"/>
        <v/>
      </c>
      <c r="C1909" s="80" t="str">
        <f t="shared" si="240"/>
        <v/>
      </c>
      <c r="D1909" s="80" t="str">
        <f t="shared" si="241"/>
        <v/>
      </c>
      <c r="E1909" s="80" t="str">
        <f t="shared" si="242"/>
        <v/>
      </c>
      <c r="F1909" s="80" t="str">
        <f t="shared" si="245"/>
        <v/>
      </c>
      <c r="G1909" s="80" t="str">
        <f t="shared" si="245"/>
        <v/>
      </c>
      <c r="H1909" s="80" t="str">
        <f t="shared" si="245"/>
        <v/>
      </c>
      <c r="I1909" s="413"/>
      <c r="J1909" s="414"/>
      <c r="K1909" s="415"/>
      <c r="L1909" s="415"/>
      <c r="M1909" s="415"/>
      <c r="N1909" s="415"/>
      <c r="O1909" s="415"/>
      <c r="P1909" s="415"/>
    </row>
    <row r="1910" spans="1:16">
      <c r="A1910" s="80" t="str">
        <f t="shared" si="238"/>
        <v/>
      </c>
      <c r="B1910" s="80" t="str">
        <f t="shared" si="239"/>
        <v/>
      </c>
      <c r="C1910" s="80" t="str">
        <f t="shared" si="240"/>
        <v/>
      </c>
      <c r="D1910" s="80" t="str">
        <f t="shared" si="241"/>
        <v/>
      </c>
      <c r="E1910" s="80" t="str">
        <f t="shared" si="242"/>
        <v/>
      </c>
      <c r="F1910" s="80" t="str">
        <f t="shared" si="245"/>
        <v/>
      </c>
      <c r="G1910" s="80" t="str">
        <f t="shared" si="245"/>
        <v/>
      </c>
      <c r="H1910" s="80" t="str">
        <f t="shared" si="245"/>
        <v/>
      </c>
      <c r="I1910" s="413"/>
      <c r="J1910" s="414"/>
      <c r="K1910" s="415"/>
      <c r="L1910" s="415"/>
      <c r="M1910" s="415"/>
      <c r="N1910" s="415"/>
      <c r="O1910" s="415"/>
      <c r="P1910" s="415"/>
    </row>
    <row r="1911" spans="1:16">
      <c r="A1911" s="80" t="str">
        <f t="shared" si="238"/>
        <v/>
      </c>
      <c r="B1911" s="80" t="str">
        <f t="shared" si="239"/>
        <v/>
      </c>
      <c r="C1911" s="80" t="str">
        <f t="shared" si="240"/>
        <v/>
      </c>
      <c r="D1911" s="80" t="str">
        <f t="shared" si="241"/>
        <v/>
      </c>
      <c r="E1911" s="80" t="str">
        <f t="shared" si="242"/>
        <v/>
      </c>
      <c r="F1911" s="80" t="str">
        <f t="shared" si="245"/>
        <v/>
      </c>
      <c r="G1911" s="80" t="str">
        <f t="shared" si="245"/>
        <v/>
      </c>
      <c r="H1911" s="80" t="str">
        <f t="shared" si="245"/>
        <v/>
      </c>
      <c r="I1911" s="413"/>
      <c r="J1911" s="414"/>
      <c r="K1911" s="415"/>
      <c r="L1911" s="415"/>
      <c r="M1911" s="415"/>
      <c r="N1911" s="415"/>
      <c r="O1911" s="415"/>
      <c r="P1911" s="415"/>
    </row>
    <row r="1912" spans="1:16">
      <c r="A1912" s="80" t="str">
        <f t="shared" si="238"/>
        <v/>
      </c>
      <c r="B1912" s="80" t="str">
        <f t="shared" si="239"/>
        <v/>
      </c>
      <c r="C1912" s="80" t="str">
        <f t="shared" si="240"/>
        <v/>
      </c>
      <c r="D1912" s="80" t="str">
        <f t="shared" si="241"/>
        <v/>
      </c>
      <c r="E1912" s="80" t="str">
        <f t="shared" si="242"/>
        <v/>
      </c>
      <c r="F1912" s="80" t="str">
        <f t="shared" si="245"/>
        <v/>
      </c>
      <c r="G1912" s="80" t="str">
        <f t="shared" si="245"/>
        <v/>
      </c>
      <c r="H1912" s="80" t="str">
        <f t="shared" si="245"/>
        <v/>
      </c>
      <c r="I1912" s="413"/>
      <c r="J1912" s="414"/>
      <c r="K1912" s="415"/>
      <c r="L1912" s="415"/>
      <c r="M1912" s="415"/>
      <c r="N1912" s="415"/>
      <c r="O1912" s="415"/>
      <c r="P1912" s="415"/>
    </row>
    <row r="1913" spans="1:16">
      <c r="A1913" s="80" t="str">
        <f t="shared" si="238"/>
        <v/>
      </c>
      <c r="B1913" s="80" t="str">
        <f t="shared" si="239"/>
        <v/>
      </c>
      <c r="C1913" s="80" t="str">
        <f t="shared" si="240"/>
        <v/>
      </c>
      <c r="D1913" s="80" t="str">
        <f t="shared" si="241"/>
        <v/>
      </c>
      <c r="E1913" s="80" t="str">
        <f t="shared" si="242"/>
        <v/>
      </c>
      <c r="F1913" s="80" t="str">
        <f t="shared" si="245"/>
        <v/>
      </c>
      <c r="G1913" s="80" t="str">
        <f t="shared" si="245"/>
        <v/>
      </c>
      <c r="H1913" s="80" t="str">
        <f t="shared" si="245"/>
        <v/>
      </c>
      <c r="I1913" s="413"/>
      <c r="J1913" s="414"/>
      <c r="K1913" s="415"/>
      <c r="L1913" s="415"/>
      <c r="M1913" s="415"/>
      <c r="N1913" s="415"/>
      <c r="O1913" s="415"/>
      <c r="P1913" s="415"/>
    </row>
    <row r="1914" spans="1:16">
      <c r="A1914" s="80" t="str">
        <f t="shared" si="238"/>
        <v/>
      </c>
      <c r="B1914" s="80" t="str">
        <f t="shared" si="239"/>
        <v/>
      </c>
      <c r="C1914" s="80" t="str">
        <f t="shared" si="240"/>
        <v/>
      </c>
      <c r="D1914" s="80" t="str">
        <f t="shared" si="241"/>
        <v/>
      </c>
      <c r="E1914" s="80" t="str">
        <f t="shared" si="242"/>
        <v/>
      </c>
      <c r="F1914" s="80" t="str">
        <f t="shared" si="245"/>
        <v/>
      </c>
      <c r="G1914" s="80" t="str">
        <f t="shared" si="245"/>
        <v/>
      </c>
      <c r="H1914" s="80" t="str">
        <f t="shared" si="245"/>
        <v/>
      </c>
      <c r="I1914" s="413"/>
      <c r="J1914" s="414"/>
      <c r="K1914" s="415"/>
      <c r="L1914" s="415"/>
      <c r="M1914" s="415"/>
      <c r="N1914" s="415"/>
      <c r="O1914" s="415"/>
      <c r="P1914" s="415"/>
    </row>
    <row r="1915" spans="1:16">
      <c r="A1915" s="80" t="str">
        <f t="shared" si="238"/>
        <v/>
      </c>
      <c r="B1915" s="80" t="str">
        <f t="shared" si="239"/>
        <v/>
      </c>
      <c r="C1915" s="80" t="str">
        <f t="shared" si="240"/>
        <v/>
      </c>
      <c r="D1915" s="80" t="str">
        <f t="shared" si="241"/>
        <v/>
      </c>
      <c r="E1915" s="80" t="str">
        <f t="shared" si="242"/>
        <v/>
      </c>
      <c r="F1915" s="80" t="str">
        <f t="shared" si="245"/>
        <v/>
      </c>
      <c r="G1915" s="80" t="str">
        <f t="shared" si="245"/>
        <v/>
      </c>
      <c r="H1915" s="80" t="str">
        <f t="shared" si="245"/>
        <v/>
      </c>
      <c r="I1915" s="413"/>
      <c r="J1915" s="414"/>
      <c r="K1915" s="415"/>
      <c r="L1915" s="415"/>
      <c r="M1915" s="415"/>
      <c r="N1915" s="415"/>
      <c r="O1915" s="415"/>
      <c r="P1915" s="415"/>
    </row>
    <row r="1916" spans="1:16">
      <c r="A1916" s="80" t="str">
        <f t="shared" si="238"/>
        <v/>
      </c>
      <c r="B1916" s="80" t="str">
        <f t="shared" si="239"/>
        <v/>
      </c>
      <c r="C1916" s="80" t="str">
        <f t="shared" si="240"/>
        <v/>
      </c>
      <c r="D1916" s="80" t="str">
        <f t="shared" si="241"/>
        <v/>
      </c>
      <c r="E1916" s="80" t="str">
        <f t="shared" si="242"/>
        <v/>
      </c>
      <c r="F1916" s="80" t="str">
        <f t="shared" si="245"/>
        <v/>
      </c>
      <c r="G1916" s="80" t="str">
        <f t="shared" si="245"/>
        <v/>
      </c>
      <c r="H1916" s="80" t="str">
        <f t="shared" si="245"/>
        <v/>
      </c>
      <c r="I1916" s="413"/>
      <c r="J1916" s="414"/>
      <c r="K1916" s="415"/>
      <c r="L1916" s="415"/>
      <c r="M1916" s="415"/>
      <c r="N1916" s="415"/>
      <c r="O1916" s="415"/>
      <c r="P1916" s="415"/>
    </row>
    <row r="1917" spans="1:16">
      <c r="A1917" s="80" t="str">
        <f t="shared" si="238"/>
        <v/>
      </c>
      <c r="B1917" s="80" t="str">
        <f t="shared" si="239"/>
        <v/>
      </c>
      <c r="C1917" s="80" t="str">
        <f t="shared" si="240"/>
        <v/>
      </c>
      <c r="D1917" s="80" t="str">
        <f t="shared" si="241"/>
        <v/>
      </c>
      <c r="E1917" s="80" t="str">
        <f t="shared" si="242"/>
        <v/>
      </c>
      <c r="F1917" s="80" t="str">
        <f t="shared" si="245"/>
        <v/>
      </c>
      <c r="G1917" s="80" t="str">
        <f t="shared" si="245"/>
        <v/>
      </c>
      <c r="H1917" s="80" t="str">
        <f t="shared" si="245"/>
        <v/>
      </c>
      <c r="I1917" s="413"/>
      <c r="J1917" s="414"/>
      <c r="K1917" s="415"/>
      <c r="L1917" s="415"/>
      <c r="M1917" s="415"/>
      <c r="N1917" s="415"/>
      <c r="O1917" s="415"/>
      <c r="P1917" s="415"/>
    </row>
    <row r="1918" spans="1:16">
      <c r="A1918" s="80" t="str">
        <f t="shared" si="238"/>
        <v/>
      </c>
      <c r="B1918" s="80" t="str">
        <f t="shared" si="239"/>
        <v/>
      </c>
      <c r="C1918" s="80" t="str">
        <f t="shared" si="240"/>
        <v/>
      </c>
      <c r="D1918" s="80" t="str">
        <f t="shared" si="241"/>
        <v/>
      </c>
      <c r="E1918" s="80" t="str">
        <f t="shared" si="242"/>
        <v/>
      </c>
      <c r="F1918" s="80" t="str">
        <f t="shared" si="245"/>
        <v/>
      </c>
      <c r="G1918" s="80" t="str">
        <f t="shared" si="245"/>
        <v/>
      </c>
      <c r="H1918" s="80" t="str">
        <f t="shared" si="245"/>
        <v/>
      </c>
      <c r="I1918" s="413"/>
      <c r="J1918" s="414"/>
      <c r="K1918" s="415"/>
      <c r="L1918" s="415"/>
      <c r="M1918" s="415"/>
      <c r="N1918" s="415"/>
      <c r="O1918" s="415"/>
      <c r="P1918" s="415"/>
    </row>
    <row r="1919" spans="1:16">
      <c r="A1919" s="80" t="str">
        <f t="shared" si="238"/>
        <v/>
      </c>
      <c r="B1919" s="80" t="str">
        <f t="shared" si="239"/>
        <v/>
      </c>
      <c r="C1919" s="80" t="str">
        <f t="shared" si="240"/>
        <v/>
      </c>
      <c r="D1919" s="80" t="str">
        <f t="shared" si="241"/>
        <v/>
      </c>
      <c r="E1919" s="80" t="str">
        <f t="shared" si="242"/>
        <v/>
      </c>
      <c r="F1919" s="80" t="str">
        <f t="shared" si="245"/>
        <v/>
      </c>
      <c r="G1919" s="80" t="str">
        <f t="shared" si="245"/>
        <v/>
      </c>
      <c r="H1919" s="80" t="str">
        <f t="shared" si="245"/>
        <v/>
      </c>
      <c r="I1919" s="413"/>
      <c r="J1919" s="414"/>
      <c r="K1919" s="415"/>
      <c r="L1919" s="415"/>
      <c r="M1919" s="415"/>
      <c r="N1919" s="415"/>
      <c r="O1919" s="415"/>
      <c r="P1919" s="415"/>
    </row>
    <row r="1920" spans="1:16">
      <c r="A1920" s="80" t="str">
        <f t="shared" si="238"/>
        <v/>
      </c>
      <c r="B1920" s="80" t="str">
        <f t="shared" si="239"/>
        <v/>
      </c>
      <c r="C1920" s="80" t="str">
        <f t="shared" si="240"/>
        <v/>
      </c>
      <c r="D1920" s="80" t="str">
        <f t="shared" si="241"/>
        <v/>
      </c>
      <c r="E1920" s="80" t="str">
        <f t="shared" si="242"/>
        <v/>
      </c>
      <c r="F1920" s="80" t="str">
        <f t="shared" si="245"/>
        <v/>
      </c>
      <c r="G1920" s="80" t="str">
        <f t="shared" si="245"/>
        <v/>
      </c>
      <c r="H1920" s="80" t="str">
        <f t="shared" si="245"/>
        <v/>
      </c>
      <c r="I1920" s="413"/>
      <c r="J1920" s="414"/>
      <c r="K1920" s="415"/>
      <c r="L1920" s="415"/>
      <c r="M1920" s="415"/>
      <c r="N1920" s="415"/>
      <c r="O1920" s="415"/>
      <c r="P1920" s="415"/>
    </row>
    <row r="1921" spans="1:16">
      <c r="A1921" s="80" t="str">
        <f t="shared" si="238"/>
        <v/>
      </c>
      <c r="B1921" s="80" t="str">
        <f t="shared" si="239"/>
        <v/>
      </c>
      <c r="C1921" s="80" t="str">
        <f t="shared" si="240"/>
        <v/>
      </c>
      <c r="D1921" s="80" t="str">
        <f t="shared" si="241"/>
        <v/>
      </c>
      <c r="E1921" s="80" t="str">
        <f t="shared" si="242"/>
        <v/>
      </c>
      <c r="F1921" s="80" t="str">
        <f t="shared" si="245"/>
        <v/>
      </c>
      <c r="G1921" s="80" t="str">
        <f t="shared" si="245"/>
        <v/>
      </c>
      <c r="H1921" s="80" t="str">
        <f t="shared" si="245"/>
        <v/>
      </c>
      <c r="I1921" s="413"/>
      <c r="J1921" s="414"/>
      <c r="K1921" s="415"/>
      <c r="L1921" s="415"/>
      <c r="M1921" s="415"/>
      <c r="N1921" s="415"/>
      <c r="O1921" s="415"/>
      <c r="P1921" s="415"/>
    </row>
    <row r="1922" spans="1:16">
      <c r="A1922" s="80" t="str">
        <f t="shared" si="238"/>
        <v/>
      </c>
      <c r="B1922" s="80" t="str">
        <f t="shared" si="239"/>
        <v/>
      </c>
      <c r="C1922" s="80" t="str">
        <f t="shared" si="240"/>
        <v/>
      </c>
      <c r="D1922" s="80" t="str">
        <f t="shared" si="241"/>
        <v/>
      </c>
      <c r="E1922" s="80" t="str">
        <f t="shared" si="242"/>
        <v/>
      </c>
      <c r="F1922" s="80" t="str">
        <f t="shared" si="245"/>
        <v/>
      </c>
      <c r="G1922" s="80" t="str">
        <f t="shared" si="245"/>
        <v/>
      </c>
      <c r="H1922" s="80" t="str">
        <f t="shared" si="245"/>
        <v/>
      </c>
      <c r="I1922" s="413"/>
      <c r="J1922" s="414"/>
      <c r="K1922" s="415"/>
      <c r="L1922" s="415"/>
      <c r="M1922" s="415"/>
      <c r="N1922" s="415"/>
      <c r="O1922" s="415"/>
      <c r="P1922" s="415"/>
    </row>
    <row r="1923" spans="1:16">
      <c r="A1923" s="80" t="str">
        <f t="shared" si="238"/>
        <v/>
      </c>
      <c r="B1923" s="80" t="str">
        <f t="shared" si="239"/>
        <v/>
      </c>
      <c r="C1923" s="80" t="str">
        <f t="shared" si="240"/>
        <v/>
      </c>
      <c r="D1923" s="80" t="str">
        <f t="shared" si="241"/>
        <v/>
      </c>
      <c r="E1923" s="80" t="str">
        <f t="shared" si="242"/>
        <v/>
      </c>
      <c r="F1923" s="80" t="str">
        <f t="shared" si="245"/>
        <v/>
      </c>
      <c r="G1923" s="80" t="str">
        <f t="shared" si="245"/>
        <v/>
      </c>
      <c r="H1923" s="80" t="str">
        <f t="shared" si="245"/>
        <v/>
      </c>
      <c r="I1923" s="413"/>
      <c r="J1923" s="414"/>
      <c r="K1923" s="415"/>
      <c r="L1923" s="415"/>
      <c r="M1923" s="415"/>
      <c r="N1923" s="415"/>
      <c r="O1923" s="415"/>
      <c r="P1923" s="415"/>
    </row>
    <row r="1924" spans="1:16">
      <c r="A1924" s="80" t="str">
        <f t="shared" si="238"/>
        <v/>
      </c>
      <c r="B1924" s="80" t="str">
        <f t="shared" si="239"/>
        <v/>
      </c>
      <c r="C1924" s="80" t="str">
        <f t="shared" si="240"/>
        <v/>
      </c>
      <c r="D1924" s="80" t="str">
        <f t="shared" si="241"/>
        <v/>
      </c>
      <c r="E1924" s="80" t="str">
        <f t="shared" si="242"/>
        <v/>
      </c>
      <c r="F1924" s="80" t="str">
        <f t="shared" si="245"/>
        <v/>
      </c>
      <c r="G1924" s="80" t="str">
        <f t="shared" si="245"/>
        <v/>
      </c>
      <c r="H1924" s="80" t="str">
        <f t="shared" si="245"/>
        <v/>
      </c>
      <c r="I1924" s="413"/>
      <c r="J1924" s="414"/>
      <c r="K1924" s="415"/>
      <c r="L1924" s="415"/>
      <c r="M1924" s="415"/>
      <c r="N1924" s="415"/>
      <c r="O1924" s="415"/>
      <c r="P1924" s="415"/>
    </row>
    <row r="1925" spans="1:16">
      <c r="A1925" s="80" t="str">
        <f t="shared" ref="A1925:A1988" si="246">IF(Cptes1="","",LEFT(Cptes1,2))</f>
        <v/>
      </c>
      <c r="B1925" s="80" t="str">
        <f t="shared" ref="B1925:B1988" si="247">IF(Cptes1="","",LEFT(Cptes1,3))</f>
        <v/>
      </c>
      <c r="C1925" s="80" t="str">
        <f t="shared" ref="C1925:C1988" si="248">IF(Cptes1="","",LEFT(Cptes1,4))</f>
        <v/>
      </c>
      <c r="D1925" s="80" t="str">
        <f t="shared" ref="D1925:D1988" si="249">IF(Cptes1="","",LEFT(Cptes1,5))</f>
        <v/>
      </c>
      <c r="E1925" s="80" t="str">
        <f t="shared" ref="E1925:E1988" si="250">IF(Cptes1="","",LEFT(Cptes1,6))</f>
        <v/>
      </c>
      <c r="F1925" s="80" t="str">
        <f t="shared" ref="F1925:H1944" si="251">IF(Cptes1="","",LEFT(Cptes1,7))</f>
        <v/>
      </c>
      <c r="G1925" s="80" t="str">
        <f t="shared" si="251"/>
        <v/>
      </c>
      <c r="H1925" s="80" t="str">
        <f t="shared" si="251"/>
        <v/>
      </c>
      <c r="I1925" s="413"/>
      <c r="J1925" s="414"/>
      <c r="K1925" s="415"/>
      <c r="L1925" s="415"/>
      <c r="M1925" s="415"/>
      <c r="N1925" s="415"/>
      <c r="O1925" s="415"/>
      <c r="P1925" s="415"/>
    </row>
    <row r="1926" spans="1:16">
      <c r="A1926" s="80" t="str">
        <f t="shared" si="246"/>
        <v/>
      </c>
      <c r="B1926" s="80" t="str">
        <f t="shared" si="247"/>
        <v/>
      </c>
      <c r="C1926" s="80" t="str">
        <f t="shared" si="248"/>
        <v/>
      </c>
      <c r="D1926" s="80" t="str">
        <f t="shared" si="249"/>
        <v/>
      </c>
      <c r="E1926" s="80" t="str">
        <f t="shared" si="250"/>
        <v/>
      </c>
      <c r="F1926" s="80" t="str">
        <f t="shared" si="251"/>
        <v/>
      </c>
      <c r="G1926" s="80" t="str">
        <f t="shared" si="251"/>
        <v/>
      </c>
      <c r="H1926" s="80" t="str">
        <f t="shared" si="251"/>
        <v/>
      </c>
      <c r="I1926" s="413"/>
      <c r="J1926" s="414"/>
      <c r="K1926" s="415"/>
      <c r="L1926" s="415"/>
      <c r="M1926" s="415"/>
      <c r="N1926" s="415"/>
      <c r="O1926" s="415"/>
      <c r="P1926" s="415"/>
    </row>
    <row r="1927" spans="1:16">
      <c r="A1927" s="80" t="str">
        <f t="shared" si="246"/>
        <v/>
      </c>
      <c r="B1927" s="80" t="str">
        <f t="shared" si="247"/>
        <v/>
      </c>
      <c r="C1927" s="80" t="str">
        <f t="shared" si="248"/>
        <v/>
      </c>
      <c r="D1927" s="80" t="str">
        <f t="shared" si="249"/>
        <v/>
      </c>
      <c r="E1927" s="80" t="str">
        <f t="shared" si="250"/>
        <v/>
      </c>
      <c r="F1927" s="80" t="str">
        <f t="shared" si="251"/>
        <v/>
      </c>
      <c r="G1927" s="80" t="str">
        <f t="shared" si="251"/>
        <v/>
      </c>
      <c r="H1927" s="80" t="str">
        <f t="shared" si="251"/>
        <v/>
      </c>
      <c r="I1927" s="413"/>
      <c r="J1927" s="414"/>
      <c r="K1927" s="415"/>
      <c r="L1927" s="415"/>
      <c r="M1927" s="415"/>
      <c r="N1927" s="415"/>
      <c r="O1927" s="415"/>
      <c r="P1927" s="415"/>
    </row>
    <row r="1928" spans="1:16">
      <c r="A1928" s="80" t="str">
        <f t="shared" si="246"/>
        <v/>
      </c>
      <c r="B1928" s="80" t="str">
        <f t="shared" si="247"/>
        <v/>
      </c>
      <c r="C1928" s="80" t="str">
        <f t="shared" si="248"/>
        <v/>
      </c>
      <c r="D1928" s="80" t="str">
        <f t="shared" si="249"/>
        <v/>
      </c>
      <c r="E1928" s="80" t="str">
        <f t="shared" si="250"/>
        <v/>
      </c>
      <c r="F1928" s="80" t="str">
        <f t="shared" si="251"/>
        <v/>
      </c>
      <c r="G1928" s="80" t="str">
        <f t="shared" si="251"/>
        <v/>
      </c>
      <c r="H1928" s="80" t="str">
        <f t="shared" si="251"/>
        <v/>
      </c>
      <c r="I1928" s="413"/>
      <c r="J1928" s="414"/>
      <c r="K1928" s="415"/>
      <c r="L1928" s="415"/>
      <c r="M1928" s="415"/>
      <c r="N1928" s="415"/>
      <c r="O1928" s="415"/>
      <c r="P1928" s="415"/>
    </row>
    <row r="1929" spans="1:16">
      <c r="A1929" s="80" t="str">
        <f t="shared" si="246"/>
        <v/>
      </c>
      <c r="B1929" s="80" t="str">
        <f t="shared" si="247"/>
        <v/>
      </c>
      <c r="C1929" s="80" t="str">
        <f t="shared" si="248"/>
        <v/>
      </c>
      <c r="D1929" s="80" t="str">
        <f t="shared" si="249"/>
        <v/>
      </c>
      <c r="E1929" s="80" t="str">
        <f t="shared" si="250"/>
        <v/>
      </c>
      <c r="F1929" s="80" t="str">
        <f t="shared" si="251"/>
        <v/>
      </c>
      <c r="G1929" s="80" t="str">
        <f t="shared" si="251"/>
        <v/>
      </c>
      <c r="H1929" s="80" t="str">
        <f t="shared" si="251"/>
        <v/>
      </c>
      <c r="I1929" s="413"/>
      <c r="J1929" s="414"/>
      <c r="K1929" s="415"/>
      <c r="L1929" s="415"/>
      <c r="M1929" s="415"/>
      <c r="N1929" s="415"/>
      <c r="O1929" s="415"/>
      <c r="P1929" s="415"/>
    </row>
    <row r="1930" spans="1:16">
      <c r="A1930" s="80" t="str">
        <f t="shared" si="246"/>
        <v/>
      </c>
      <c r="B1930" s="80" t="str">
        <f t="shared" si="247"/>
        <v/>
      </c>
      <c r="C1930" s="80" t="str">
        <f t="shared" si="248"/>
        <v/>
      </c>
      <c r="D1930" s="80" t="str">
        <f t="shared" si="249"/>
        <v/>
      </c>
      <c r="E1930" s="80" t="str">
        <f t="shared" si="250"/>
        <v/>
      </c>
      <c r="F1930" s="80" t="str">
        <f t="shared" si="251"/>
        <v/>
      </c>
      <c r="G1930" s="80" t="str">
        <f t="shared" si="251"/>
        <v/>
      </c>
      <c r="H1930" s="80" t="str">
        <f t="shared" si="251"/>
        <v/>
      </c>
      <c r="I1930" s="413"/>
      <c r="J1930" s="414"/>
      <c r="K1930" s="415"/>
      <c r="L1930" s="415"/>
      <c r="M1930" s="415"/>
      <c r="N1930" s="415"/>
      <c r="O1930" s="415"/>
      <c r="P1930" s="415"/>
    </row>
    <row r="1931" spans="1:16">
      <c r="A1931" s="80" t="str">
        <f t="shared" si="246"/>
        <v/>
      </c>
      <c r="B1931" s="80" t="str">
        <f t="shared" si="247"/>
        <v/>
      </c>
      <c r="C1931" s="80" t="str">
        <f t="shared" si="248"/>
        <v/>
      </c>
      <c r="D1931" s="80" t="str">
        <f t="shared" si="249"/>
        <v/>
      </c>
      <c r="E1931" s="80" t="str">
        <f t="shared" si="250"/>
        <v/>
      </c>
      <c r="F1931" s="80" t="str">
        <f t="shared" si="251"/>
        <v/>
      </c>
      <c r="G1931" s="80" t="str">
        <f t="shared" si="251"/>
        <v/>
      </c>
      <c r="H1931" s="80" t="str">
        <f t="shared" si="251"/>
        <v/>
      </c>
      <c r="I1931" s="413"/>
      <c r="J1931" s="414"/>
      <c r="K1931" s="415"/>
      <c r="L1931" s="415"/>
      <c r="M1931" s="415"/>
      <c r="N1931" s="415"/>
      <c r="O1931" s="415"/>
      <c r="P1931" s="415"/>
    </row>
    <row r="1932" spans="1:16">
      <c r="A1932" s="80" t="str">
        <f t="shared" si="246"/>
        <v/>
      </c>
      <c r="B1932" s="80" t="str">
        <f t="shared" si="247"/>
        <v/>
      </c>
      <c r="C1932" s="80" t="str">
        <f t="shared" si="248"/>
        <v/>
      </c>
      <c r="D1932" s="80" t="str">
        <f t="shared" si="249"/>
        <v/>
      </c>
      <c r="E1932" s="80" t="str">
        <f t="shared" si="250"/>
        <v/>
      </c>
      <c r="F1932" s="80" t="str">
        <f t="shared" si="251"/>
        <v/>
      </c>
      <c r="G1932" s="80" t="str">
        <f t="shared" si="251"/>
        <v/>
      </c>
      <c r="H1932" s="80" t="str">
        <f t="shared" si="251"/>
        <v/>
      </c>
      <c r="I1932" s="413"/>
      <c r="J1932" s="414"/>
      <c r="K1932" s="415"/>
      <c r="L1932" s="415"/>
      <c r="M1932" s="415"/>
      <c r="N1932" s="415"/>
      <c r="O1932" s="415"/>
      <c r="P1932" s="415"/>
    </row>
    <row r="1933" spans="1:16">
      <c r="A1933" s="80" t="str">
        <f t="shared" si="246"/>
        <v/>
      </c>
      <c r="B1933" s="80" t="str">
        <f t="shared" si="247"/>
        <v/>
      </c>
      <c r="C1933" s="80" t="str">
        <f t="shared" si="248"/>
        <v/>
      </c>
      <c r="D1933" s="80" t="str">
        <f t="shared" si="249"/>
        <v/>
      </c>
      <c r="E1933" s="80" t="str">
        <f t="shared" si="250"/>
        <v/>
      </c>
      <c r="F1933" s="80" t="str">
        <f t="shared" si="251"/>
        <v/>
      </c>
      <c r="G1933" s="80" t="str">
        <f t="shared" si="251"/>
        <v/>
      </c>
      <c r="H1933" s="80" t="str">
        <f t="shared" si="251"/>
        <v/>
      </c>
      <c r="I1933" s="413"/>
      <c r="J1933" s="414"/>
      <c r="K1933" s="415"/>
      <c r="L1933" s="415"/>
      <c r="M1933" s="415"/>
      <c r="N1933" s="415"/>
      <c r="O1933" s="415"/>
      <c r="P1933" s="415"/>
    </row>
    <row r="1934" spans="1:16">
      <c r="A1934" s="80" t="str">
        <f t="shared" si="246"/>
        <v/>
      </c>
      <c r="B1934" s="80" t="str">
        <f t="shared" si="247"/>
        <v/>
      </c>
      <c r="C1934" s="80" t="str">
        <f t="shared" si="248"/>
        <v/>
      </c>
      <c r="D1934" s="80" t="str">
        <f t="shared" si="249"/>
        <v/>
      </c>
      <c r="E1934" s="80" t="str">
        <f t="shared" si="250"/>
        <v/>
      </c>
      <c r="F1934" s="80" t="str">
        <f t="shared" si="251"/>
        <v/>
      </c>
      <c r="G1934" s="80" t="str">
        <f t="shared" si="251"/>
        <v/>
      </c>
      <c r="H1934" s="80" t="str">
        <f t="shared" si="251"/>
        <v/>
      </c>
      <c r="I1934" s="413"/>
      <c r="J1934" s="414"/>
      <c r="K1934" s="415"/>
      <c r="L1934" s="415"/>
      <c r="M1934" s="415"/>
      <c r="N1934" s="415"/>
      <c r="O1934" s="415"/>
      <c r="P1934" s="415"/>
    </row>
    <row r="1935" spans="1:16">
      <c r="A1935" s="80" t="str">
        <f t="shared" si="246"/>
        <v/>
      </c>
      <c r="B1935" s="80" t="str">
        <f t="shared" si="247"/>
        <v/>
      </c>
      <c r="C1935" s="80" t="str">
        <f t="shared" si="248"/>
        <v/>
      </c>
      <c r="D1935" s="80" t="str">
        <f t="shared" si="249"/>
        <v/>
      </c>
      <c r="E1935" s="80" t="str">
        <f t="shared" si="250"/>
        <v/>
      </c>
      <c r="F1935" s="80" t="str">
        <f t="shared" si="251"/>
        <v/>
      </c>
      <c r="G1935" s="80" t="str">
        <f t="shared" si="251"/>
        <v/>
      </c>
      <c r="H1935" s="80" t="str">
        <f t="shared" si="251"/>
        <v/>
      </c>
      <c r="I1935" s="413"/>
      <c r="J1935" s="414"/>
      <c r="K1935" s="415"/>
      <c r="L1935" s="415"/>
      <c r="M1935" s="415"/>
      <c r="N1935" s="415"/>
      <c r="O1935" s="415"/>
      <c r="P1935" s="415"/>
    </row>
    <row r="1936" spans="1:16">
      <c r="A1936" s="80" t="str">
        <f t="shared" si="246"/>
        <v/>
      </c>
      <c r="B1936" s="80" t="str">
        <f t="shared" si="247"/>
        <v/>
      </c>
      <c r="C1936" s="80" t="str">
        <f t="shared" si="248"/>
        <v/>
      </c>
      <c r="D1936" s="80" t="str">
        <f t="shared" si="249"/>
        <v/>
      </c>
      <c r="E1936" s="80" t="str">
        <f t="shared" si="250"/>
        <v/>
      </c>
      <c r="F1936" s="80" t="str">
        <f t="shared" si="251"/>
        <v/>
      </c>
      <c r="G1936" s="80" t="str">
        <f t="shared" si="251"/>
        <v/>
      </c>
      <c r="H1936" s="80" t="str">
        <f t="shared" si="251"/>
        <v/>
      </c>
      <c r="I1936" s="413"/>
      <c r="J1936" s="414"/>
      <c r="K1936" s="415"/>
      <c r="L1936" s="415"/>
      <c r="M1936" s="415"/>
      <c r="N1936" s="415"/>
      <c r="O1936" s="415"/>
      <c r="P1936" s="415"/>
    </row>
    <row r="1937" spans="1:16">
      <c r="A1937" s="80" t="str">
        <f t="shared" si="246"/>
        <v/>
      </c>
      <c r="B1937" s="80" t="str">
        <f t="shared" si="247"/>
        <v/>
      </c>
      <c r="C1937" s="80" t="str">
        <f t="shared" si="248"/>
        <v/>
      </c>
      <c r="D1937" s="80" t="str">
        <f t="shared" si="249"/>
        <v/>
      </c>
      <c r="E1937" s="80" t="str">
        <f t="shared" si="250"/>
        <v/>
      </c>
      <c r="F1937" s="80" t="str">
        <f t="shared" si="251"/>
        <v/>
      </c>
      <c r="G1937" s="80" t="str">
        <f t="shared" si="251"/>
        <v/>
      </c>
      <c r="H1937" s="80" t="str">
        <f t="shared" si="251"/>
        <v/>
      </c>
      <c r="I1937" s="413"/>
      <c r="J1937" s="414"/>
      <c r="K1937" s="415"/>
      <c r="L1937" s="415"/>
      <c r="M1937" s="415"/>
      <c r="N1937" s="415"/>
      <c r="O1937" s="415"/>
      <c r="P1937" s="415"/>
    </row>
    <row r="1938" spans="1:16">
      <c r="A1938" s="80" t="str">
        <f t="shared" si="246"/>
        <v/>
      </c>
      <c r="B1938" s="80" t="str">
        <f t="shared" si="247"/>
        <v/>
      </c>
      <c r="C1938" s="80" t="str">
        <f t="shared" si="248"/>
        <v/>
      </c>
      <c r="D1938" s="80" t="str">
        <f t="shared" si="249"/>
        <v/>
      </c>
      <c r="E1938" s="80" t="str">
        <f t="shared" si="250"/>
        <v/>
      </c>
      <c r="F1938" s="80" t="str">
        <f t="shared" si="251"/>
        <v/>
      </c>
      <c r="G1938" s="80" t="str">
        <f t="shared" si="251"/>
        <v/>
      </c>
      <c r="H1938" s="80" t="str">
        <f t="shared" si="251"/>
        <v/>
      </c>
      <c r="I1938" s="413"/>
      <c r="J1938" s="414"/>
      <c r="K1938" s="415"/>
      <c r="L1938" s="415"/>
      <c r="M1938" s="415"/>
      <c r="N1938" s="415"/>
      <c r="O1938" s="415"/>
      <c r="P1938" s="415"/>
    </row>
    <row r="1939" spans="1:16">
      <c r="A1939" s="80" t="str">
        <f t="shared" si="246"/>
        <v/>
      </c>
      <c r="B1939" s="80" t="str">
        <f t="shared" si="247"/>
        <v/>
      </c>
      <c r="C1939" s="80" t="str">
        <f t="shared" si="248"/>
        <v/>
      </c>
      <c r="D1939" s="80" t="str">
        <f t="shared" si="249"/>
        <v/>
      </c>
      <c r="E1939" s="80" t="str">
        <f t="shared" si="250"/>
        <v/>
      </c>
      <c r="F1939" s="80" t="str">
        <f t="shared" si="251"/>
        <v/>
      </c>
      <c r="G1939" s="80" t="str">
        <f t="shared" si="251"/>
        <v/>
      </c>
      <c r="H1939" s="80" t="str">
        <f t="shared" si="251"/>
        <v/>
      </c>
      <c r="I1939" s="413"/>
      <c r="J1939" s="414"/>
      <c r="K1939" s="415"/>
      <c r="L1939" s="415"/>
      <c r="M1939" s="415"/>
      <c r="N1939" s="415"/>
      <c r="O1939" s="415"/>
      <c r="P1939" s="415"/>
    </row>
    <row r="1940" spans="1:16">
      <c r="A1940" s="80" t="str">
        <f t="shared" si="246"/>
        <v/>
      </c>
      <c r="B1940" s="80" t="str">
        <f t="shared" si="247"/>
        <v/>
      </c>
      <c r="C1940" s="80" t="str">
        <f t="shared" si="248"/>
        <v/>
      </c>
      <c r="D1940" s="80" t="str">
        <f t="shared" si="249"/>
        <v/>
      </c>
      <c r="E1940" s="80" t="str">
        <f t="shared" si="250"/>
        <v/>
      </c>
      <c r="F1940" s="80" t="str">
        <f t="shared" si="251"/>
        <v/>
      </c>
      <c r="G1940" s="80" t="str">
        <f t="shared" si="251"/>
        <v/>
      </c>
      <c r="H1940" s="80" t="str">
        <f t="shared" si="251"/>
        <v/>
      </c>
      <c r="I1940" s="413"/>
      <c r="J1940" s="414"/>
      <c r="K1940" s="415"/>
      <c r="L1940" s="415"/>
      <c r="M1940" s="415"/>
      <c r="N1940" s="415"/>
      <c r="O1940" s="415"/>
      <c r="P1940" s="415"/>
    </row>
    <row r="1941" spans="1:16">
      <c r="A1941" s="80" t="str">
        <f t="shared" si="246"/>
        <v/>
      </c>
      <c r="B1941" s="80" t="str">
        <f t="shared" si="247"/>
        <v/>
      </c>
      <c r="C1941" s="80" t="str">
        <f t="shared" si="248"/>
        <v/>
      </c>
      <c r="D1941" s="80" t="str">
        <f t="shared" si="249"/>
        <v/>
      </c>
      <c r="E1941" s="80" t="str">
        <f t="shared" si="250"/>
        <v/>
      </c>
      <c r="F1941" s="80" t="str">
        <f t="shared" si="251"/>
        <v/>
      </c>
      <c r="G1941" s="80" t="str">
        <f t="shared" si="251"/>
        <v/>
      </c>
      <c r="H1941" s="80" t="str">
        <f t="shared" si="251"/>
        <v/>
      </c>
      <c r="I1941" s="413"/>
      <c r="J1941" s="414"/>
      <c r="K1941" s="415"/>
      <c r="L1941" s="415"/>
      <c r="M1941" s="415"/>
      <c r="N1941" s="415"/>
      <c r="O1941" s="415"/>
      <c r="P1941" s="415"/>
    </row>
    <row r="1942" spans="1:16">
      <c r="A1942" s="80" t="str">
        <f t="shared" si="246"/>
        <v/>
      </c>
      <c r="B1942" s="80" t="str">
        <f t="shared" si="247"/>
        <v/>
      </c>
      <c r="C1942" s="80" t="str">
        <f t="shared" si="248"/>
        <v/>
      </c>
      <c r="D1942" s="80" t="str">
        <f t="shared" si="249"/>
        <v/>
      </c>
      <c r="E1942" s="80" t="str">
        <f t="shared" si="250"/>
        <v/>
      </c>
      <c r="F1942" s="80" t="str">
        <f t="shared" si="251"/>
        <v/>
      </c>
      <c r="G1942" s="80" t="str">
        <f t="shared" si="251"/>
        <v/>
      </c>
      <c r="H1942" s="80" t="str">
        <f t="shared" si="251"/>
        <v/>
      </c>
      <c r="I1942" s="413"/>
      <c r="J1942" s="414"/>
      <c r="K1942" s="415"/>
      <c r="L1942" s="415"/>
      <c r="M1942" s="415"/>
      <c r="N1942" s="415"/>
      <c r="O1942" s="415"/>
      <c r="P1942" s="415"/>
    </row>
    <row r="1943" spans="1:16">
      <c r="A1943" s="80" t="str">
        <f t="shared" si="246"/>
        <v/>
      </c>
      <c r="B1943" s="80" t="str">
        <f t="shared" si="247"/>
        <v/>
      </c>
      <c r="C1943" s="80" t="str">
        <f t="shared" si="248"/>
        <v/>
      </c>
      <c r="D1943" s="80" t="str">
        <f t="shared" si="249"/>
        <v/>
      </c>
      <c r="E1943" s="80" t="str">
        <f t="shared" si="250"/>
        <v/>
      </c>
      <c r="F1943" s="80" t="str">
        <f t="shared" si="251"/>
        <v/>
      </c>
      <c r="G1943" s="80" t="str">
        <f t="shared" si="251"/>
        <v/>
      </c>
      <c r="H1943" s="80" t="str">
        <f t="shared" si="251"/>
        <v/>
      </c>
      <c r="I1943" s="413"/>
      <c r="J1943" s="414"/>
      <c r="K1943" s="415"/>
      <c r="L1943" s="415"/>
      <c r="M1943" s="415"/>
      <c r="N1943" s="415"/>
      <c r="O1943" s="415"/>
      <c r="P1943" s="415"/>
    </row>
    <row r="1944" spans="1:16">
      <c r="A1944" s="80" t="str">
        <f t="shared" si="246"/>
        <v/>
      </c>
      <c r="B1944" s="80" t="str">
        <f t="shared" si="247"/>
        <v/>
      </c>
      <c r="C1944" s="80" t="str">
        <f t="shared" si="248"/>
        <v/>
      </c>
      <c r="D1944" s="80" t="str">
        <f t="shared" si="249"/>
        <v/>
      </c>
      <c r="E1944" s="80" t="str">
        <f t="shared" si="250"/>
        <v/>
      </c>
      <c r="F1944" s="80" t="str">
        <f t="shared" si="251"/>
        <v/>
      </c>
      <c r="G1944" s="80" t="str">
        <f t="shared" si="251"/>
        <v/>
      </c>
      <c r="H1944" s="80" t="str">
        <f t="shared" si="251"/>
        <v/>
      </c>
      <c r="I1944" s="413"/>
      <c r="J1944" s="414"/>
      <c r="K1944" s="415"/>
      <c r="L1944" s="415"/>
      <c r="M1944" s="415"/>
      <c r="N1944" s="415"/>
      <c r="O1944" s="415"/>
      <c r="P1944" s="415"/>
    </row>
    <row r="1945" spans="1:16">
      <c r="A1945" s="80" t="str">
        <f t="shared" si="246"/>
        <v/>
      </c>
      <c r="B1945" s="80" t="str">
        <f t="shared" si="247"/>
        <v/>
      </c>
      <c r="C1945" s="80" t="str">
        <f t="shared" si="248"/>
        <v/>
      </c>
      <c r="D1945" s="80" t="str">
        <f t="shared" si="249"/>
        <v/>
      </c>
      <c r="E1945" s="80" t="str">
        <f t="shared" si="250"/>
        <v/>
      </c>
      <c r="F1945" s="80" t="str">
        <f t="shared" ref="F1945:H1964" si="252">IF(Cptes1="","",LEFT(Cptes1,7))</f>
        <v/>
      </c>
      <c r="G1945" s="80" t="str">
        <f t="shared" si="252"/>
        <v/>
      </c>
      <c r="H1945" s="80" t="str">
        <f t="shared" si="252"/>
        <v/>
      </c>
      <c r="I1945" s="413"/>
      <c r="J1945" s="414"/>
      <c r="K1945" s="415"/>
      <c r="L1945" s="415"/>
      <c r="M1945" s="415"/>
      <c r="N1945" s="415"/>
      <c r="O1945" s="415"/>
      <c r="P1945" s="415"/>
    </row>
    <row r="1946" spans="1:16">
      <c r="A1946" s="80" t="str">
        <f t="shared" si="246"/>
        <v/>
      </c>
      <c r="B1946" s="80" t="str">
        <f t="shared" si="247"/>
        <v/>
      </c>
      <c r="C1946" s="80" t="str">
        <f t="shared" si="248"/>
        <v/>
      </c>
      <c r="D1946" s="80" t="str">
        <f t="shared" si="249"/>
        <v/>
      </c>
      <c r="E1946" s="80" t="str">
        <f t="shared" si="250"/>
        <v/>
      </c>
      <c r="F1946" s="80" t="str">
        <f t="shared" si="252"/>
        <v/>
      </c>
      <c r="G1946" s="80" t="str">
        <f t="shared" si="252"/>
        <v/>
      </c>
      <c r="H1946" s="80" t="str">
        <f t="shared" si="252"/>
        <v/>
      </c>
      <c r="I1946" s="413"/>
      <c r="J1946" s="414"/>
      <c r="K1946" s="415"/>
      <c r="L1946" s="415"/>
      <c r="M1946" s="415"/>
      <c r="N1946" s="415"/>
      <c r="O1946" s="415"/>
      <c r="P1946" s="415"/>
    </row>
    <row r="1947" spans="1:16">
      <c r="A1947" s="80" t="str">
        <f t="shared" si="246"/>
        <v/>
      </c>
      <c r="B1947" s="80" t="str">
        <f t="shared" si="247"/>
        <v/>
      </c>
      <c r="C1947" s="80" t="str">
        <f t="shared" si="248"/>
        <v/>
      </c>
      <c r="D1947" s="80" t="str">
        <f t="shared" si="249"/>
        <v/>
      </c>
      <c r="E1947" s="80" t="str">
        <f t="shared" si="250"/>
        <v/>
      </c>
      <c r="F1947" s="80" t="str">
        <f t="shared" si="252"/>
        <v/>
      </c>
      <c r="G1947" s="80" t="str">
        <f t="shared" si="252"/>
        <v/>
      </c>
      <c r="H1947" s="80" t="str">
        <f t="shared" si="252"/>
        <v/>
      </c>
      <c r="I1947" s="413"/>
      <c r="J1947" s="414"/>
      <c r="K1947" s="415"/>
      <c r="L1947" s="415"/>
      <c r="M1947" s="415"/>
      <c r="N1947" s="415"/>
      <c r="O1947" s="415"/>
      <c r="P1947" s="415"/>
    </row>
    <row r="1948" spans="1:16">
      <c r="A1948" s="80" t="str">
        <f t="shared" si="246"/>
        <v/>
      </c>
      <c r="B1948" s="80" t="str">
        <f t="shared" si="247"/>
        <v/>
      </c>
      <c r="C1948" s="80" t="str">
        <f t="shared" si="248"/>
        <v/>
      </c>
      <c r="D1948" s="80" t="str">
        <f t="shared" si="249"/>
        <v/>
      </c>
      <c r="E1948" s="80" t="str">
        <f t="shared" si="250"/>
        <v/>
      </c>
      <c r="F1948" s="80" t="str">
        <f t="shared" si="252"/>
        <v/>
      </c>
      <c r="G1948" s="80" t="str">
        <f t="shared" si="252"/>
        <v/>
      </c>
      <c r="H1948" s="80" t="str">
        <f t="shared" si="252"/>
        <v/>
      </c>
      <c r="I1948" s="413"/>
      <c r="J1948" s="414"/>
      <c r="K1948" s="415"/>
      <c r="L1948" s="415"/>
      <c r="M1948" s="415"/>
      <c r="N1948" s="415"/>
      <c r="O1948" s="415"/>
      <c r="P1948" s="415"/>
    </row>
    <row r="1949" spans="1:16">
      <c r="A1949" s="80" t="str">
        <f t="shared" si="246"/>
        <v/>
      </c>
      <c r="B1949" s="80" t="str">
        <f t="shared" si="247"/>
        <v/>
      </c>
      <c r="C1949" s="80" t="str">
        <f t="shared" si="248"/>
        <v/>
      </c>
      <c r="D1949" s="80" t="str">
        <f t="shared" si="249"/>
        <v/>
      </c>
      <c r="E1949" s="80" t="str">
        <f t="shared" si="250"/>
        <v/>
      </c>
      <c r="F1949" s="80" t="str">
        <f t="shared" si="252"/>
        <v/>
      </c>
      <c r="G1949" s="80" t="str">
        <f t="shared" si="252"/>
        <v/>
      </c>
      <c r="H1949" s="80" t="str">
        <f t="shared" si="252"/>
        <v/>
      </c>
      <c r="I1949" s="413"/>
      <c r="J1949" s="414"/>
      <c r="K1949" s="415"/>
      <c r="L1949" s="415"/>
      <c r="M1949" s="415"/>
      <c r="N1949" s="415"/>
      <c r="O1949" s="415"/>
      <c r="P1949" s="415"/>
    </row>
    <row r="1950" spans="1:16">
      <c r="A1950" s="80" t="str">
        <f t="shared" si="246"/>
        <v/>
      </c>
      <c r="B1950" s="80" t="str">
        <f t="shared" si="247"/>
        <v/>
      </c>
      <c r="C1950" s="80" t="str">
        <f t="shared" si="248"/>
        <v/>
      </c>
      <c r="D1950" s="80" t="str">
        <f t="shared" si="249"/>
        <v/>
      </c>
      <c r="E1950" s="80" t="str">
        <f t="shared" si="250"/>
        <v/>
      </c>
      <c r="F1950" s="80" t="str">
        <f t="shared" si="252"/>
        <v/>
      </c>
      <c r="G1950" s="80" t="str">
        <f t="shared" si="252"/>
        <v/>
      </c>
      <c r="H1950" s="80" t="str">
        <f t="shared" si="252"/>
        <v/>
      </c>
      <c r="I1950" s="413"/>
      <c r="J1950" s="414"/>
      <c r="K1950" s="415"/>
      <c r="L1950" s="415"/>
      <c r="M1950" s="415"/>
      <c r="N1950" s="415"/>
      <c r="O1950" s="415"/>
      <c r="P1950" s="415"/>
    </row>
    <row r="1951" spans="1:16">
      <c r="A1951" s="80" t="str">
        <f t="shared" si="246"/>
        <v/>
      </c>
      <c r="B1951" s="80" t="str">
        <f t="shared" si="247"/>
        <v/>
      </c>
      <c r="C1951" s="80" t="str">
        <f t="shared" si="248"/>
        <v/>
      </c>
      <c r="D1951" s="80" t="str">
        <f t="shared" si="249"/>
        <v/>
      </c>
      <c r="E1951" s="80" t="str">
        <f t="shared" si="250"/>
        <v/>
      </c>
      <c r="F1951" s="80" t="str">
        <f t="shared" si="252"/>
        <v/>
      </c>
      <c r="G1951" s="80" t="str">
        <f t="shared" si="252"/>
        <v/>
      </c>
      <c r="H1951" s="80" t="str">
        <f t="shared" si="252"/>
        <v/>
      </c>
      <c r="I1951" s="413"/>
      <c r="J1951" s="414"/>
      <c r="K1951" s="415"/>
      <c r="L1951" s="415"/>
      <c r="M1951" s="415"/>
      <c r="N1951" s="415"/>
      <c r="O1951" s="415"/>
      <c r="P1951" s="415"/>
    </row>
    <row r="1952" spans="1:16">
      <c r="A1952" s="80" t="str">
        <f t="shared" si="246"/>
        <v/>
      </c>
      <c r="B1952" s="80" t="str">
        <f t="shared" si="247"/>
        <v/>
      </c>
      <c r="C1952" s="80" t="str">
        <f t="shared" si="248"/>
        <v/>
      </c>
      <c r="D1952" s="80" t="str">
        <f t="shared" si="249"/>
        <v/>
      </c>
      <c r="E1952" s="80" t="str">
        <f t="shared" si="250"/>
        <v/>
      </c>
      <c r="F1952" s="80" t="str">
        <f t="shared" si="252"/>
        <v/>
      </c>
      <c r="G1952" s="80" t="str">
        <f t="shared" si="252"/>
        <v/>
      </c>
      <c r="H1952" s="80" t="str">
        <f t="shared" si="252"/>
        <v/>
      </c>
      <c r="I1952" s="413"/>
      <c r="J1952" s="414"/>
      <c r="K1952" s="415"/>
      <c r="L1952" s="415"/>
      <c r="M1952" s="415"/>
      <c r="N1952" s="415"/>
      <c r="O1952" s="415"/>
      <c r="P1952" s="415"/>
    </row>
    <row r="1953" spans="1:16">
      <c r="A1953" s="80" t="str">
        <f t="shared" si="246"/>
        <v/>
      </c>
      <c r="B1953" s="80" t="str">
        <f t="shared" si="247"/>
        <v/>
      </c>
      <c r="C1953" s="80" t="str">
        <f t="shared" si="248"/>
        <v/>
      </c>
      <c r="D1953" s="80" t="str">
        <f t="shared" si="249"/>
        <v/>
      </c>
      <c r="E1953" s="80" t="str">
        <f t="shared" si="250"/>
        <v/>
      </c>
      <c r="F1953" s="80" t="str">
        <f t="shared" si="252"/>
        <v/>
      </c>
      <c r="G1953" s="80" t="str">
        <f t="shared" si="252"/>
        <v/>
      </c>
      <c r="H1953" s="80" t="str">
        <f t="shared" si="252"/>
        <v/>
      </c>
      <c r="I1953" s="413"/>
      <c r="J1953" s="414"/>
      <c r="K1953" s="415"/>
      <c r="L1953" s="415"/>
      <c r="M1953" s="415"/>
      <c r="N1953" s="415"/>
      <c r="O1953" s="415"/>
      <c r="P1953" s="415"/>
    </row>
    <row r="1954" spans="1:16">
      <c r="A1954" s="80" t="str">
        <f t="shared" si="246"/>
        <v/>
      </c>
      <c r="B1954" s="80" t="str">
        <f t="shared" si="247"/>
        <v/>
      </c>
      <c r="C1954" s="80" t="str">
        <f t="shared" si="248"/>
        <v/>
      </c>
      <c r="D1954" s="80" t="str">
        <f t="shared" si="249"/>
        <v/>
      </c>
      <c r="E1954" s="80" t="str">
        <f t="shared" si="250"/>
        <v/>
      </c>
      <c r="F1954" s="80" t="str">
        <f t="shared" si="252"/>
        <v/>
      </c>
      <c r="G1954" s="80" t="str">
        <f t="shared" si="252"/>
        <v/>
      </c>
      <c r="H1954" s="80" t="str">
        <f t="shared" si="252"/>
        <v/>
      </c>
      <c r="I1954" s="413"/>
      <c r="J1954" s="414"/>
      <c r="K1954" s="415"/>
      <c r="L1954" s="415"/>
      <c r="M1954" s="415"/>
      <c r="N1954" s="415"/>
      <c r="O1954" s="415"/>
      <c r="P1954" s="415"/>
    </row>
    <row r="1955" spans="1:16">
      <c r="A1955" s="80" t="str">
        <f t="shared" si="246"/>
        <v/>
      </c>
      <c r="B1955" s="80" t="str">
        <f t="shared" si="247"/>
        <v/>
      </c>
      <c r="C1955" s="80" t="str">
        <f t="shared" si="248"/>
        <v/>
      </c>
      <c r="D1955" s="80" t="str">
        <f t="shared" si="249"/>
        <v/>
      </c>
      <c r="E1955" s="80" t="str">
        <f t="shared" si="250"/>
        <v/>
      </c>
      <c r="F1955" s="80" t="str">
        <f t="shared" si="252"/>
        <v/>
      </c>
      <c r="G1955" s="80" t="str">
        <f t="shared" si="252"/>
        <v/>
      </c>
      <c r="H1955" s="80" t="str">
        <f t="shared" si="252"/>
        <v/>
      </c>
      <c r="I1955" s="413"/>
      <c r="J1955" s="414"/>
      <c r="K1955" s="415"/>
      <c r="L1955" s="415"/>
      <c r="M1955" s="415"/>
      <c r="N1955" s="415"/>
      <c r="O1955" s="415"/>
      <c r="P1955" s="415"/>
    </row>
    <row r="1956" spans="1:16">
      <c r="A1956" s="80" t="str">
        <f t="shared" si="246"/>
        <v/>
      </c>
      <c r="B1956" s="80" t="str">
        <f t="shared" si="247"/>
        <v/>
      </c>
      <c r="C1956" s="80" t="str">
        <f t="shared" si="248"/>
        <v/>
      </c>
      <c r="D1956" s="80" t="str">
        <f t="shared" si="249"/>
        <v/>
      </c>
      <c r="E1956" s="80" t="str">
        <f t="shared" si="250"/>
        <v/>
      </c>
      <c r="F1956" s="80" t="str">
        <f t="shared" si="252"/>
        <v/>
      </c>
      <c r="G1956" s="80" t="str">
        <f t="shared" si="252"/>
        <v/>
      </c>
      <c r="H1956" s="80" t="str">
        <f t="shared" si="252"/>
        <v/>
      </c>
      <c r="I1956" s="413"/>
      <c r="J1956" s="414"/>
      <c r="K1956" s="415"/>
      <c r="L1956" s="415"/>
      <c r="M1956" s="415"/>
      <c r="N1956" s="415"/>
      <c r="O1956" s="415"/>
      <c r="P1956" s="415"/>
    </row>
    <row r="1957" spans="1:16">
      <c r="A1957" s="80" t="str">
        <f t="shared" si="246"/>
        <v/>
      </c>
      <c r="B1957" s="80" t="str">
        <f t="shared" si="247"/>
        <v/>
      </c>
      <c r="C1957" s="80" t="str">
        <f t="shared" si="248"/>
        <v/>
      </c>
      <c r="D1957" s="80" t="str">
        <f t="shared" si="249"/>
        <v/>
      </c>
      <c r="E1957" s="80" t="str">
        <f t="shared" si="250"/>
        <v/>
      </c>
      <c r="F1957" s="80" t="str">
        <f t="shared" si="252"/>
        <v/>
      </c>
      <c r="G1957" s="80" t="str">
        <f t="shared" si="252"/>
        <v/>
      </c>
      <c r="H1957" s="80" t="str">
        <f t="shared" si="252"/>
        <v/>
      </c>
      <c r="I1957" s="413"/>
      <c r="J1957" s="414"/>
      <c r="K1957" s="415"/>
      <c r="L1957" s="415"/>
      <c r="M1957" s="415"/>
      <c r="N1957" s="415"/>
      <c r="O1957" s="415"/>
      <c r="P1957" s="415"/>
    </row>
    <row r="1958" spans="1:16">
      <c r="A1958" s="80" t="str">
        <f t="shared" si="246"/>
        <v/>
      </c>
      <c r="B1958" s="80" t="str">
        <f t="shared" si="247"/>
        <v/>
      </c>
      <c r="C1958" s="80" t="str">
        <f t="shared" si="248"/>
        <v/>
      </c>
      <c r="D1958" s="80" t="str">
        <f t="shared" si="249"/>
        <v/>
      </c>
      <c r="E1958" s="80" t="str">
        <f t="shared" si="250"/>
        <v/>
      </c>
      <c r="F1958" s="80" t="str">
        <f t="shared" si="252"/>
        <v/>
      </c>
      <c r="G1958" s="80" t="str">
        <f t="shared" si="252"/>
        <v/>
      </c>
      <c r="H1958" s="80" t="str">
        <f t="shared" si="252"/>
        <v/>
      </c>
      <c r="I1958" s="413"/>
      <c r="J1958" s="414"/>
      <c r="K1958" s="415"/>
      <c r="L1958" s="415"/>
      <c r="M1958" s="415"/>
      <c r="N1958" s="415"/>
      <c r="O1958" s="415"/>
      <c r="P1958" s="415"/>
    </row>
    <row r="1959" spans="1:16">
      <c r="A1959" s="80" t="str">
        <f t="shared" si="246"/>
        <v/>
      </c>
      <c r="B1959" s="80" t="str">
        <f t="shared" si="247"/>
        <v/>
      </c>
      <c r="C1959" s="80" t="str">
        <f t="shared" si="248"/>
        <v/>
      </c>
      <c r="D1959" s="80" t="str">
        <f t="shared" si="249"/>
        <v/>
      </c>
      <c r="E1959" s="80" t="str">
        <f t="shared" si="250"/>
        <v/>
      </c>
      <c r="F1959" s="80" t="str">
        <f t="shared" si="252"/>
        <v/>
      </c>
      <c r="G1959" s="80" t="str">
        <f t="shared" si="252"/>
        <v/>
      </c>
      <c r="H1959" s="80" t="str">
        <f t="shared" si="252"/>
        <v/>
      </c>
      <c r="I1959" s="413"/>
      <c r="J1959" s="414"/>
      <c r="K1959" s="415"/>
      <c r="L1959" s="415"/>
      <c r="M1959" s="415"/>
      <c r="N1959" s="415"/>
      <c r="O1959" s="415"/>
      <c r="P1959" s="415"/>
    </row>
    <row r="1960" spans="1:16">
      <c r="A1960" s="80" t="str">
        <f t="shared" si="246"/>
        <v/>
      </c>
      <c r="B1960" s="80" t="str">
        <f t="shared" si="247"/>
        <v/>
      </c>
      <c r="C1960" s="80" t="str">
        <f t="shared" si="248"/>
        <v/>
      </c>
      <c r="D1960" s="80" t="str">
        <f t="shared" si="249"/>
        <v/>
      </c>
      <c r="E1960" s="80" t="str">
        <f t="shared" si="250"/>
        <v/>
      </c>
      <c r="F1960" s="80" t="str">
        <f t="shared" si="252"/>
        <v/>
      </c>
      <c r="G1960" s="80" t="str">
        <f t="shared" si="252"/>
        <v/>
      </c>
      <c r="H1960" s="80" t="str">
        <f t="shared" si="252"/>
        <v/>
      </c>
      <c r="I1960" s="413"/>
      <c r="J1960" s="414"/>
      <c r="K1960" s="415"/>
      <c r="L1960" s="415"/>
      <c r="M1960" s="415"/>
      <c r="N1960" s="415"/>
      <c r="O1960" s="415"/>
      <c r="P1960" s="415"/>
    </row>
    <row r="1961" spans="1:16">
      <c r="A1961" s="80" t="str">
        <f t="shared" si="246"/>
        <v/>
      </c>
      <c r="B1961" s="80" t="str">
        <f t="shared" si="247"/>
        <v/>
      </c>
      <c r="C1961" s="80" t="str">
        <f t="shared" si="248"/>
        <v/>
      </c>
      <c r="D1961" s="80" t="str">
        <f t="shared" si="249"/>
        <v/>
      </c>
      <c r="E1961" s="80" t="str">
        <f t="shared" si="250"/>
        <v/>
      </c>
      <c r="F1961" s="80" t="str">
        <f t="shared" si="252"/>
        <v/>
      </c>
      <c r="G1961" s="80" t="str">
        <f t="shared" si="252"/>
        <v/>
      </c>
      <c r="H1961" s="80" t="str">
        <f t="shared" si="252"/>
        <v/>
      </c>
      <c r="I1961" s="413"/>
      <c r="J1961" s="414"/>
      <c r="K1961" s="415"/>
      <c r="L1961" s="415"/>
      <c r="M1961" s="415"/>
      <c r="N1961" s="415"/>
      <c r="O1961" s="415"/>
      <c r="P1961" s="415"/>
    </row>
    <row r="1962" spans="1:16">
      <c r="A1962" s="80" t="str">
        <f t="shared" si="246"/>
        <v/>
      </c>
      <c r="B1962" s="80" t="str">
        <f t="shared" si="247"/>
        <v/>
      </c>
      <c r="C1962" s="80" t="str">
        <f t="shared" si="248"/>
        <v/>
      </c>
      <c r="D1962" s="80" t="str">
        <f t="shared" si="249"/>
        <v/>
      </c>
      <c r="E1962" s="80" t="str">
        <f t="shared" si="250"/>
        <v/>
      </c>
      <c r="F1962" s="80" t="str">
        <f t="shared" si="252"/>
        <v/>
      </c>
      <c r="G1962" s="80" t="str">
        <f t="shared" si="252"/>
        <v/>
      </c>
      <c r="H1962" s="80" t="str">
        <f t="shared" si="252"/>
        <v/>
      </c>
      <c r="I1962" s="413"/>
      <c r="J1962" s="414"/>
      <c r="K1962" s="415"/>
      <c r="L1962" s="415"/>
      <c r="M1962" s="415"/>
      <c r="N1962" s="415"/>
      <c r="O1962" s="415"/>
      <c r="P1962" s="415"/>
    </row>
    <row r="1963" spans="1:16">
      <c r="A1963" s="80" t="str">
        <f t="shared" si="246"/>
        <v/>
      </c>
      <c r="B1963" s="80" t="str">
        <f t="shared" si="247"/>
        <v/>
      </c>
      <c r="C1963" s="80" t="str">
        <f t="shared" si="248"/>
        <v/>
      </c>
      <c r="D1963" s="80" t="str">
        <f t="shared" si="249"/>
        <v/>
      </c>
      <c r="E1963" s="80" t="str">
        <f t="shared" si="250"/>
        <v/>
      </c>
      <c r="F1963" s="80" t="str">
        <f t="shared" si="252"/>
        <v/>
      </c>
      <c r="G1963" s="80" t="str">
        <f t="shared" si="252"/>
        <v/>
      </c>
      <c r="H1963" s="80" t="str">
        <f t="shared" si="252"/>
        <v/>
      </c>
      <c r="I1963" s="413"/>
      <c r="J1963" s="414"/>
      <c r="K1963" s="415"/>
      <c r="L1963" s="415"/>
      <c r="M1963" s="415"/>
      <c r="N1963" s="415"/>
      <c r="O1963" s="415"/>
      <c r="P1963" s="415"/>
    </row>
    <row r="1964" spans="1:16">
      <c r="A1964" s="80" t="str">
        <f t="shared" si="246"/>
        <v/>
      </c>
      <c r="B1964" s="80" t="str">
        <f t="shared" si="247"/>
        <v/>
      </c>
      <c r="C1964" s="80" t="str">
        <f t="shared" si="248"/>
        <v/>
      </c>
      <c r="D1964" s="80" t="str">
        <f t="shared" si="249"/>
        <v/>
      </c>
      <c r="E1964" s="80" t="str">
        <f t="shared" si="250"/>
        <v/>
      </c>
      <c r="F1964" s="80" t="str">
        <f t="shared" si="252"/>
        <v/>
      </c>
      <c r="G1964" s="80" t="str">
        <f t="shared" si="252"/>
        <v/>
      </c>
      <c r="H1964" s="80" t="str">
        <f t="shared" si="252"/>
        <v/>
      </c>
      <c r="I1964" s="413"/>
      <c r="J1964" s="414"/>
      <c r="K1964" s="415"/>
      <c r="L1964" s="415"/>
      <c r="M1964" s="415"/>
      <c r="N1964" s="415"/>
      <c r="O1964" s="415"/>
      <c r="P1964" s="415"/>
    </row>
    <row r="1965" spans="1:16">
      <c r="A1965" s="80" t="str">
        <f t="shared" si="246"/>
        <v/>
      </c>
      <c r="B1965" s="80" t="str">
        <f t="shared" si="247"/>
        <v/>
      </c>
      <c r="C1965" s="80" t="str">
        <f t="shared" si="248"/>
        <v/>
      </c>
      <c r="D1965" s="80" t="str">
        <f t="shared" si="249"/>
        <v/>
      </c>
      <c r="E1965" s="80" t="str">
        <f t="shared" si="250"/>
        <v/>
      </c>
      <c r="F1965" s="80" t="str">
        <f t="shared" ref="F1965:H1984" si="253">IF(Cptes1="","",LEFT(Cptes1,7))</f>
        <v/>
      </c>
      <c r="G1965" s="80" t="str">
        <f t="shared" si="253"/>
        <v/>
      </c>
      <c r="H1965" s="80" t="str">
        <f t="shared" si="253"/>
        <v/>
      </c>
      <c r="I1965" s="413"/>
      <c r="J1965" s="414"/>
      <c r="K1965" s="415"/>
      <c r="L1965" s="415"/>
      <c r="M1965" s="415"/>
      <c r="N1965" s="415"/>
      <c r="O1965" s="415"/>
      <c r="P1965" s="415"/>
    </row>
    <row r="1966" spans="1:16">
      <c r="A1966" s="80" t="str">
        <f t="shared" si="246"/>
        <v/>
      </c>
      <c r="B1966" s="80" t="str">
        <f t="shared" si="247"/>
        <v/>
      </c>
      <c r="C1966" s="80" t="str">
        <f t="shared" si="248"/>
        <v/>
      </c>
      <c r="D1966" s="80" t="str">
        <f t="shared" si="249"/>
        <v/>
      </c>
      <c r="E1966" s="80" t="str">
        <f t="shared" si="250"/>
        <v/>
      </c>
      <c r="F1966" s="80" t="str">
        <f t="shared" si="253"/>
        <v/>
      </c>
      <c r="G1966" s="80" t="str">
        <f t="shared" si="253"/>
        <v/>
      </c>
      <c r="H1966" s="80" t="str">
        <f t="shared" si="253"/>
        <v/>
      </c>
      <c r="I1966" s="413"/>
      <c r="J1966" s="414"/>
      <c r="K1966" s="415"/>
      <c r="L1966" s="415"/>
      <c r="M1966" s="415"/>
      <c r="N1966" s="415"/>
      <c r="O1966" s="415"/>
      <c r="P1966" s="415"/>
    </row>
    <row r="1967" spans="1:16">
      <c r="A1967" s="80" t="str">
        <f t="shared" si="246"/>
        <v/>
      </c>
      <c r="B1967" s="80" t="str">
        <f t="shared" si="247"/>
        <v/>
      </c>
      <c r="C1967" s="80" t="str">
        <f t="shared" si="248"/>
        <v/>
      </c>
      <c r="D1967" s="80" t="str">
        <f t="shared" si="249"/>
        <v/>
      </c>
      <c r="E1967" s="80" t="str">
        <f t="shared" si="250"/>
        <v/>
      </c>
      <c r="F1967" s="80" t="str">
        <f t="shared" si="253"/>
        <v/>
      </c>
      <c r="G1967" s="80" t="str">
        <f t="shared" si="253"/>
        <v/>
      </c>
      <c r="H1967" s="80" t="str">
        <f t="shared" si="253"/>
        <v/>
      </c>
      <c r="I1967" s="413"/>
      <c r="J1967" s="414"/>
      <c r="K1967" s="415"/>
      <c r="L1967" s="415"/>
      <c r="M1967" s="415"/>
      <c r="N1967" s="415"/>
      <c r="O1967" s="415"/>
      <c r="P1967" s="415"/>
    </row>
    <row r="1968" spans="1:16">
      <c r="A1968" s="80" t="str">
        <f t="shared" si="246"/>
        <v/>
      </c>
      <c r="B1968" s="80" t="str">
        <f t="shared" si="247"/>
        <v/>
      </c>
      <c r="C1968" s="80" t="str">
        <f t="shared" si="248"/>
        <v/>
      </c>
      <c r="D1968" s="80" t="str">
        <f t="shared" si="249"/>
        <v/>
      </c>
      <c r="E1968" s="80" t="str">
        <f t="shared" si="250"/>
        <v/>
      </c>
      <c r="F1968" s="80" t="str">
        <f t="shared" si="253"/>
        <v/>
      </c>
      <c r="G1968" s="80" t="str">
        <f t="shared" si="253"/>
        <v/>
      </c>
      <c r="H1968" s="80" t="str">
        <f t="shared" si="253"/>
        <v/>
      </c>
      <c r="I1968" s="413"/>
      <c r="J1968" s="414"/>
      <c r="K1968" s="415"/>
      <c r="L1968" s="415"/>
      <c r="M1968" s="415"/>
      <c r="N1968" s="415"/>
      <c r="O1968" s="415"/>
      <c r="P1968" s="415"/>
    </row>
    <row r="1969" spans="1:16">
      <c r="A1969" s="80" t="str">
        <f t="shared" si="246"/>
        <v/>
      </c>
      <c r="B1969" s="80" t="str">
        <f t="shared" si="247"/>
        <v/>
      </c>
      <c r="C1969" s="80" t="str">
        <f t="shared" si="248"/>
        <v/>
      </c>
      <c r="D1969" s="80" t="str">
        <f t="shared" si="249"/>
        <v/>
      </c>
      <c r="E1969" s="80" t="str">
        <f t="shared" si="250"/>
        <v/>
      </c>
      <c r="F1969" s="80" t="str">
        <f t="shared" si="253"/>
        <v/>
      </c>
      <c r="G1969" s="80" t="str">
        <f t="shared" si="253"/>
        <v/>
      </c>
      <c r="H1969" s="80" t="str">
        <f t="shared" si="253"/>
        <v/>
      </c>
      <c r="I1969" s="413"/>
      <c r="J1969" s="414"/>
      <c r="K1969" s="415"/>
      <c r="L1969" s="415"/>
      <c r="M1969" s="415"/>
      <c r="N1969" s="415"/>
      <c r="O1969" s="415"/>
      <c r="P1969" s="415"/>
    </row>
    <row r="1970" spans="1:16">
      <c r="A1970" s="80" t="str">
        <f t="shared" si="246"/>
        <v/>
      </c>
      <c r="B1970" s="80" t="str">
        <f t="shared" si="247"/>
        <v/>
      </c>
      <c r="C1970" s="80" t="str">
        <f t="shared" si="248"/>
        <v/>
      </c>
      <c r="D1970" s="80" t="str">
        <f t="shared" si="249"/>
        <v/>
      </c>
      <c r="E1970" s="80" t="str">
        <f t="shared" si="250"/>
        <v/>
      </c>
      <c r="F1970" s="80" t="str">
        <f t="shared" si="253"/>
        <v/>
      </c>
      <c r="G1970" s="80" t="str">
        <f t="shared" si="253"/>
        <v/>
      </c>
      <c r="H1970" s="80" t="str">
        <f t="shared" si="253"/>
        <v/>
      </c>
      <c r="I1970" s="413"/>
      <c r="J1970" s="414"/>
      <c r="K1970" s="415"/>
      <c r="L1970" s="415"/>
      <c r="M1970" s="415"/>
      <c r="N1970" s="415"/>
      <c r="O1970" s="415"/>
      <c r="P1970" s="415"/>
    </row>
    <row r="1971" spans="1:16">
      <c r="A1971" s="80" t="str">
        <f t="shared" si="246"/>
        <v/>
      </c>
      <c r="B1971" s="80" t="str">
        <f t="shared" si="247"/>
        <v/>
      </c>
      <c r="C1971" s="80" t="str">
        <f t="shared" si="248"/>
        <v/>
      </c>
      <c r="D1971" s="80" t="str">
        <f t="shared" si="249"/>
        <v/>
      </c>
      <c r="E1971" s="80" t="str">
        <f t="shared" si="250"/>
        <v/>
      </c>
      <c r="F1971" s="80" t="str">
        <f t="shared" si="253"/>
        <v/>
      </c>
      <c r="G1971" s="80" t="str">
        <f t="shared" si="253"/>
        <v/>
      </c>
      <c r="H1971" s="80" t="str">
        <f t="shared" si="253"/>
        <v/>
      </c>
      <c r="I1971" s="413"/>
      <c r="J1971" s="414"/>
      <c r="K1971" s="415"/>
      <c r="L1971" s="415"/>
      <c r="M1971" s="415"/>
      <c r="N1971" s="415"/>
      <c r="O1971" s="415"/>
      <c r="P1971" s="415"/>
    </row>
    <row r="1972" spans="1:16">
      <c r="A1972" s="80" t="str">
        <f t="shared" si="246"/>
        <v/>
      </c>
      <c r="B1972" s="80" t="str">
        <f t="shared" si="247"/>
        <v/>
      </c>
      <c r="C1972" s="80" t="str">
        <f t="shared" si="248"/>
        <v/>
      </c>
      <c r="D1972" s="80" t="str">
        <f t="shared" si="249"/>
        <v/>
      </c>
      <c r="E1972" s="80" t="str">
        <f t="shared" si="250"/>
        <v/>
      </c>
      <c r="F1972" s="80" t="str">
        <f t="shared" si="253"/>
        <v/>
      </c>
      <c r="G1972" s="80" t="str">
        <f t="shared" si="253"/>
        <v/>
      </c>
      <c r="H1972" s="80" t="str">
        <f t="shared" si="253"/>
        <v/>
      </c>
      <c r="I1972" s="413"/>
      <c r="J1972" s="414"/>
      <c r="K1972" s="415"/>
      <c r="L1972" s="415"/>
      <c r="M1972" s="415"/>
      <c r="N1972" s="415"/>
      <c r="O1972" s="415"/>
      <c r="P1972" s="415"/>
    </row>
    <row r="1973" spans="1:16">
      <c r="A1973" s="80" t="str">
        <f t="shared" si="246"/>
        <v/>
      </c>
      <c r="B1973" s="80" t="str">
        <f t="shared" si="247"/>
        <v/>
      </c>
      <c r="C1973" s="80" t="str">
        <f t="shared" si="248"/>
        <v/>
      </c>
      <c r="D1973" s="80" t="str">
        <f t="shared" si="249"/>
        <v/>
      </c>
      <c r="E1973" s="80" t="str">
        <f t="shared" si="250"/>
        <v/>
      </c>
      <c r="F1973" s="80" t="str">
        <f t="shared" si="253"/>
        <v/>
      </c>
      <c r="G1973" s="80" t="str">
        <f t="shared" si="253"/>
        <v/>
      </c>
      <c r="H1973" s="80" t="str">
        <f t="shared" si="253"/>
        <v/>
      </c>
      <c r="I1973" s="413"/>
      <c r="J1973" s="414"/>
      <c r="K1973" s="415"/>
      <c r="L1973" s="415"/>
      <c r="M1973" s="415"/>
      <c r="N1973" s="415"/>
      <c r="O1973" s="415"/>
      <c r="P1973" s="415"/>
    </row>
    <row r="1974" spans="1:16">
      <c r="A1974" s="80" t="str">
        <f t="shared" si="246"/>
        <v/>
      </c>
      <c r="B1974" s="80" t="str">
        <f t="shared" si="247"/>
        <v/>
      </c>
      <c r="C1974" s="80" t="str">
        <f t="shared" si="248"/>
        <v/>
      </c>
      <c r="D1974" s="80" t="str">
        <f t="shared" si="249"/>
        <v/>
      </c>
      <c r="E1974" s="80" t="str">
        <f t="shared" si="250"/>
        <v/>
      </c>
      <c r="F1974" s="80" t="str">
        <f t="shared" si="253"/>
        <v/>
      </c>
      <c r="G1974" s="80" t="str">
        <f t="shared" si="253"/>
        <v/>
      </c>
      <c r="H1974" s="80" t="str">
        <f t="shared" si="253"/>
        <v/>
      </c>
      <c r="I1974" s="413"/>
      <c r="J1974" s="414"/>
      <c r="K1974" s="415"/>
      <c r="L1974" s="415"/>
      <c r="M1974" s="415"/>
      <c r="N1974" s="415"/>
      <c r="O1974" s="415"/>
      <c r="P1974" s="415"/>
    </row>
    <row r="1975" spans="1:16">
      <c r="A1975" s="80" t="str">
        <f t="shared" si="246"/>
        <v/>
      </c>
      <c r="B1975" s="80" t="str">
        <f t="shared" si="247"/>
        <v/>
      </c>
      <c r="C1975" s="80" t="str">
        <f t="shared" si="248"/>
        <v/>
      </c>
      <c r="D1975" s="80" t="str">
        <f t="shared" si="249"/>
        <v/>
      </c>
      <c r="E1975" s="80" t="str">
        <f t="shared" si="250"/>
        <v/>
      </c>
      <c r="F1975" s="80" t="str">
        <f t="shared" si="253"/>
        <v/>
      </c>
      <c r="G1975" s="80" t="str">
        <f t="shared" si="253"/>
        <v/>
      </c>
      <c r="H1975" s="80" t="str">
        <f t="shared" si="253"/>
        <v/>
      </c>
      <c r="I1975" s="413"/>
      <c r="J1975" s="414"/>
      <c r="K1975" s="415"/>
      <c r="L1975" s="415"/>
      <c r="M1975" s="415"/>
      <c r="N1975" s="415"/>
      <c r="O1975" s="415"/>
      <c r="P1975" s="415"/>
    </row>
    <row r="1976" spans="1:16">
      <c r="A1976" s="80" t="str">
        <f t="shared" si="246"/>
        <v/>
      </c>
      <c r="B1976" s="80" t="str">
        <f t="shared" si="247"/>
        <v/>
      </c>
      <c r="C1976" s="80" t="str">
        <f t="shared" si="248"/>
        <v/>
      </c>
      <c r="D1976" s="80" t="str">
        <f t="shared" si="249"/>
        <v/>
      </c>
      <c r="E1976" s="80" t="str">
        <f t="shared" si="250"/>
        <v/>
      </c>
      <c r="F1976" s="80" t="str">
        <f t="shared" si="253"/>
        <v/>
      </c>
      <c r="G1976" s="80" t="str">
        <f t="shared" si="253"/>
        <v/>
      </c>
      <c r="H1976" s="80" t="str">
        <f t="shared" si="253"/>
        <v/>
      </c>
      <c r="I1976" s="413"/>
      <c r="J1976" s="414"/>
      <c r="K1976" s="415"/>
      <c r="L1976" s="415"/>
      <c r="M1976" s="415"/>
      <c r="N1976" s="415"/>
      <c r="O1976" s="415"/>
      <c r="P1976" s="415"/>
    </row>
    <row r="1977" spans="1:16">
      <c r="A1977" s="80" t="str">
        <f t="shared" si="246"/>
        <v/>
      </c>
      <c r="B1977" s="80" t="str">
        <f t="shared" si="247"/>
        <v/>
      </c>
      <c r="C1977" s="80" t="str">
        <f t="shared" si="248"/>
        <v/>
      </c>
      <c r="D1977" s="80" t="str">
        <f t="shared" si="249"/>
        <v/>
      </c>
      <c r="E1977" s="80" t="str">
        <f t="shared" si="250"/>
        <v/>
      </c>
      <c r="F1977" s="80" t="str">
        <f t="shared" si="253"/>
        <v/>
      </c>
      <c r="G1977" s="80" t="str">
        <f t="shared" si="253"/>
        <v/>
      </c>
      <c r="H1977" s="80" t="str">
        <f t="shared" si="253"/>
        <v/>
      </c>
      <c r="I1977" s="413"/>
      <c r="J1977" s="414"/>
      <c r="K1977" s="415"/>
      <c r="L1977" s="415"/>
      <c r="M1977" s="415"/>
      <c r="N1977" s="415"/>
      <c r="O1977" s="415"/>
      <c r="P1977" s="415"/>
    </row>
    <row r="1978" spans="1:16">
      <c r="A1978" s="80" t="str">
        <f t="shared" si="246"/>
        <v/>
      </c>
      <c r="B1978" s="80" t="str">
        <f t="shared" si="247"/>
        <v/>
      </c>
      <c r="C1978" s="80" t="str">
        <f t="shared" si="248"/>
        <v/>
      </c>
      <c r="D1978" s="80" t="str">
        <f t="shared" si="249"/>
        <v/>
      </c>
      <c r="E1978" s="80" t="str">
        <f t="shared" si="250"/>
        <v/>
      </c>
      <c r="F1978" s="80" t="str">
        <f t="shared" si="253"/>
        <v/>
      </c>
      <c r="G1978" s="80" t="str">
        <f t="shared" si="253"/>
        <v/>
      </c>
      <c r="H1978" s="80" t="str">
        <f t="shared" si="253"/>
        <v/>
      </c>
      <c r="I1978" s="413"/>
      <c r="J1978" s="414"/>
      <c r="K1978" s="415"/>
      <c r="L1978" s="415"/>
      <c r="M1978" s="415"/>
      <c r="N1978" s="415"/>
      <c r="O1978" s="415"/>
      <c r="P1978" s="415"/>
    </row>
    <row r="1979" spans="1:16">
      <c r="A1979" s="80" t="str">
        <f t="shared" si="246"/>
        <v/>
      </c>
      <c r="B1979" s="80" t="str">
        <f t="shared" si="247"/>
        <v/>
      </c>
      <c r="C1979" s="80" t="str">
        <f t="shared" si="248"/>
        <v/>
      </c>
      <c r="D1979" s="80" t="str">
        <f t="shared" si="249"/>
        <v/>
      </c>
      <c r="E1979" s="80" t="str">
        <f t="shared" si="250"/>
        <v/>
      </c>
      <c r="F1979" s="80" t="str">
        <f t="shared" si="253"/>
        <v/>
      </c>
      <c r="G1979" s="80" t="str">
        <f t="shared" si="253"/>
        <v/>
      </c>
      <c r="H1979" s="80" t="str">
        <f t="shared" si="253"/>
        <v/>
      </c>
      <c r="I1979" s="413"/>
      <c r="J1979" s="414"/>
      <c r="K1979" s="415"/>
      <c r="L1979" s="415"/>
      <c r="M1979" s="415"/>
      <c r="N1979" s="415"/>
      <c r="O1979" s="415"/>
      <c r="P1979" s="415"/>
    </row>
    <row r="1980" spans="1:16">
      <c r="A1980" s="80" t="str">
        <f t="shared" si="246"/>
        <v/>
      </c>
      <c r="B1980" s="80" t="str">
        <f t="shared" si="247"/>
        <v/>
      </c>
      <c r="C1980" s="80" t="str">
        <f t="shared" si="248"/>
        <v/>
      </c>
      <c r="D1980" s="80" t="str">
        <f t="shared" si="249"/>
        <v/>
      </c>
      <c r="E1980" s="80" t="str">
        <f t="shared" si="250"/>
        <v/>
      </c>
      <c r="F1980" s="80" t="str">
        <f t="shared" si="253"/>
        <v/>
      </c>
      <c r="G1980" s="80" t="str">
        <f t="shared" si="253"/>
        <v/>
      </c>
      <c r="H1980" s="80" t="str">
        <f t="shared" si="253"/>
        <v/>
      </c>
      <c r="I1980" s="413"/>
      <c r="J1980" s="414"/>
      <c r="K1980" s="415"/>
      <c r="L1980" s="415"/>
      <c r="M1980" s="415"/>
      <c r="N1980" s="415"/>
      <c r="O1980" s="415"/>
      <c r="P1980" s="415"/>
    </row>
    <row r="1981" spans="1:16">
      <c r="A1981" s="80" t="str">
        <f t="shared" si="246"/>
        <v/>
      </c>
      <c r="B1981" s="80" t="str">
        <f t="shared" si="247"/>
        <v/>
      </c>
      <c r="C1981" s="80" t="str">
        <f t="shared" si="248"/>
        <v/>
      </c>
      <c r="D1981" s="80" t="str">
        <f t="shared" si="249"/>
        <v/>
      </c>
      <c r="E1981" s="80" t="str">
        <f t="shared" si="250"/>
        <v/>
      </c>
      <c r="F1981" s="80" t="str">
        <f t="shared" si="253"/>
        <v/>
      </c>
      <c r="G1981" s="80" t="str">
        <f t="shared" si="253"/>
        <v/>
      </c>
      <c r="H1981" s="80" t="str">
        <f t="shared" si="253"/>
        <v/>
      </c>
      <c r="I1981" s="413"/>
      <c r="J1981" s="414"/>
      <c r="K1981" s="415"/>
      <c r="L1981" s="415"/>
      <c r="M1981" s="415"/>
      <c r="N1981" s="415"/>
      <c r="O1981" s="415"/>
      <c r="P1981" s="415"/>
    </row>
    <row r="1982" spans="1:16">
      <c r="A1982" s="80" t="str">
        <f t="shared" si="246"/>
        <v/>
      </c>
      <c r="B1982" s="80" t="str">
        <f t="shared" si="247"/>
        <v/>
      </c>
      <c r="C1982" s="80" t="str">
        <f t="shared" si="248"/>
        <v/>
      </c>
      <c r="D1982" s="80" t="str">
        <f t="shared" si="249"/>
        <v/>
      </c>
      <c r="E1982" s="80" t="str">
        <f t="shared" si="250"/>
        <v/>
      </c>
      <c r="F1982" s="80" t="str">
        <f t="shared" si="253"/>
        <v/>
      </c>
      <c r="G1982" s="80" t="str">
        <f t="shared" si="253"/>
        <v/>
      </c>
      <c r="H1982" s="80" t="str">
        <f t="shared" si="253"/>
        <v/>
      </c>
      <c r="I1982" s="413"/>
      <c r="J1982" s="414"/>
      <c r="K1982" s="415"/>
      <c r="L1982" s="415"/>
      <c r="M1982" s="415"/>
      <c r="N1982" s="415"/>
      <c r="O1982" s="415"/>
      <c r="P1982" s="415"/>
    </row>
    <row r="1983" spans="1:16">
      <c r="A1983" s="80" t="str">
        <f t="shared" si="246"/>
        <v/>
      </c>
      <c r="B1983" s="80" t="str">
        <f t="shared" si="247"/>
        <v/>
      </c>
      <c r="C1983" s="80" t="str">
        <f t="shared" si="248"/>
        <v/>
      </c>
      <c r="D1983" s="80" t="str">
        <f t="shared" si="249"/>
        <v/>
      </c>
      <c r="E1983" s="80" t="str">
        <f t="shared" si="250"/>
        <v/>
      </c>
      <c r="F1983" s="80" t="str">
        <f t="shared" si="253"/>
        <v/>
      </c>
      <c r="G1983" s="80" t="str">
        <f t="shared" si="253"/>
        <v/>
      </c>
      <c r="H1983" s="80" t="str">
        <f t="shared" si="253"/>
        <v/>
      </c>
      <c r="I1983" s="413"/>
      <c r="J1983" s="414"/>
      <c r="K1983" s="415"/>
      <c r="L1983" s="415"/>
      <c r="M1983" s="415"/>
      <c r="N1983" s="415"/>
      <c r="O1983" s="415"/>
      <c r="P1983" s="415"/>
    </row>
    <row r="1984" spans="1:16">
      <c r="A1984" s="80" t="str">
        <f t="shared" si="246"/>
        <v/>
      </c>
      <c r="B1984" s="80" t="str">
        <f t="shared" si="247"/>
        <v/>
      </c>
      <c r="C1984" s="80" t="str">
        <f t="shared" si="248"/>
        <v/>
      </c>
      <c r="D1984" s="80" t="str">
        <f t="shared" si="249"/>
        <v/>
      </c>
      <c r="E1984" s="80" t="str">
        <f t="shared" si="250"/>
        <v/>
      </c>
      <c r="F1984" s="80" t="str">
        <f t="shared" si="253"/>
        <v/>
      </c>
      <c r="G1984" s="80" t="str">
        <f t="shared" si="253"/>
        <v/>
      </c>
      <c r="H1984" s="80" t="str">
        <f t="shared" si="253"/>
        <v/>
      </c>
      <c r="I1984" s="413"/>
      <c r="J1984" s="414"/>
      <c r="K1984" s="415"/>
      <c r="L1984" s="415"/>
      <c r="M1984" s="415"/>
      <c r="N1984" s="415"/>
      <c r="O1984" s="415"/>
      <c r="P1984" s="415"/>
    </row>
    <row r="1985" spans="1:16">
      <c r="A1985" s="80" t="str">
        <f t="shared" si="246"/>
        <v/>
      </c>
      <c r="B1985" s="80" t="str">
        <f t="shared" si="247"/>
        <v/>
      </c>
      <c r="C1985" s="80" t="str">
        <f t="shared" si="248"/>
        <v/>
      </c>
      <c r="D1985" s="80" t="str">
        <f t="shared" si="249"/>
        <v/>
      </c>
      <c r="E1985" s="80" t="str">
        <f t="shared" si="250"/>
        <v/>
      </c>
      <c r="F1985" s="80" t="str">
        <f t="shared" ref="F1985:H2004" si="254">IF(Cptes1="","",LEFT(Cptes1,7))</f>
        <v/>
      </c>
      <c r="G1985" s="80" t="str">
        <f t="shared" si="254"/>
        <v/>
      </c>
      <c r="H1985" s="80" t="str">
        <f t="shared" si="254"/>
        <v/>
      </c>
      <c r="I1985" s="413"/>
      <c r="J1985" s="414"/>
      <c r="K1985" s="415"/>
      <c r="L1985" s="415"/>
      <c r="M1985" s="415"/>
      <c r="N1985" s="415"/>
      <c r="O1985" s="415"/>
      <c r="P1985" s="415"/>
    </row>
    <row r="1986" spans="1:16">
      <c r="A1986" s="80" t="str">
        <f t="shared" si="246"/>
        <v/>
      </c>
      <c r="B1986" s="80" t="str">
        <f t="shared" si="247"/>
        <v/>
      </c>
      <c r="C1986" s="80" t="str">
        <f t="shared" si="248"/>
        <v/>
      </c>
      <c r="D1986" s="80" t="str">
        <f t="shared" si="249"/>
        <v/>
      </c>
      <c r="E1986" s="80" t="str">
        <f t="shared" si="250"/>
        <v/>
      </c>
      <c r="F1986" s="80" t="str">
        <f t="shared" si="254"/>
        <v/>
      </c>
      <c r="G1986" s="80" t="str">
        <f t="shared" si="254"/>
        <v/>
      </c>
      <c r="H1986" s="80" t="str">
        <f t="shared" si="254"/>
        <v/>
      </c>
      <c r="I1986" s="413"/>
      <c r="J1986" s="414"/>
      <c r="K1986" s="415"/>
      <c r="L1986" s="415"/>
      <c r="M1986" s="415"/>
      <c r="N1986" s="415"/>
      <c r="O1986" s="415"/>
      <c r="P1986" s="415"/>
    </row>
    <row r="1987" spans="1:16">
      <c r="A1987" s="80" t="str">
        <f t="shared" si="246"/>
        <v/>
      </c>
      <c r="B1987" s="80" t="str">
        <f t="shared" si="247"/>
        <v/>
      </c>
      <c r="C1987" s="80" t="str">
        <f t="shared" si="248"/>
        <v/>
      </c>
      <c r="D1987" s="80" t="str">
        <f t="shared" si="249"/>
        <v/>
      </c>
      <c r="E1987" s="80" t="str">
        <f t="shared" si="250"/>
        <v/>
      </c>
      <c r="F1987" s="80" t="str">
        <f t="shared" si="254"/>
        <v/>
      </c>
      <c r="G1987" s="80" t="str">
        <f t="shared" si="254"/>
        <v/>
      </c>
      <c r="H1987" s="80" t="str">
        <f t="shared" si="254"/>
        <v/>
      </c>
      <c r="I1987" s="413"/>
      <c r="J1987" s="414"/>
      <c r="K1987" s="415"/>
      <c r="L1987" s="415"/>
      <c r="M1987" s="415"/>
      <c r="N1987" s="415"/>
      <c r="O1987" s="415"/>
      <c r="P1987" s="415"/>
    </row>
    <row r="1988" spans="1:16">
      <c r="A1988" s="80" t="str">
        <f t="shared" si="246"/>
        <v/>
      </c>
      <c r="B1988" s="80" t="str">
        <f t="shared" si="247"/>
        <v/>
      </c>
      <c r="C1988" s="80" t="str">
        <f t="shared" si="248"/>
        <v/>
      </c>
      <c r="D1988" s="80" t="str">
        <f t="shared" si="249"/>
        <v/>
      </c>
      <c r="E1988" s="80" t="str">
        <f t="shared" si="250"/>
        <v/>
      </c>
      <c r="F1988" s="80" t="str">
        <f t="shared" si="254"/>
        <v/>
      </c>
      <c r="G1988" s="80" t="str">
        <f t="shared" si="254"/>
        <v/>
      </c>
      <c r="H1988" s="80" t="str">
        <f t="shared" si="254"/>
        <v/>
      </c>
      <c r="I1988" s="413"/>
      <c r="J1988" s="414"/>
      <c r="K1988" s="415"/>
      <c r="L1988" s="415"/>
      <c r="M1988" s="415"/>
      <c r="N1988" s="415"/>
      <c r="O1988" s="415"/>
      <c r="P1988" s="415"/>
    </row>
    <row r="1989" spans="1:16">
      <c r="A1989" s="80" t="str">
        <f t="shared" ref="A1989:A2052" si="255">IF(Cptes1="","",LEFT(Cptes1,2))</f>
        <v/>
      </c>
      <c r="B1989" s="80" t="str">
        <f t="shared" ref="B1989:B2052" si="256">IF(Cptes1="","",LEFT(Cptes1,3))</f>
        <v/>
      </c>
      <c r="C1989" s="80" t="str">
        <f t="shared" ref="C1989:C2052" si="257">IF(Cptes1="","",LEFT(Cptes1,4))</f>
        <v/>
      </c>
      <c r="D1989" s="80" t="str">
        <f t="shared" ref="D1989:D2052" si="258">IF(Cptes1="","",LEFT(Cptes1,5))</f>
        <v/>
      </c>
      <c r="E1989" s="80" t="str">
        <f t="shared" ref="E1989:E2052" si="259">IF(Cptes1="","",LEFT(Cptes1,6))</f>
        <v/>
      </c>
      <c r="F1989" s="80" t="str">
        <f t="shared" si="254"/>
        <v/>
      </c>
      <c r="G1989" s="80" t="str">
        <f t="shared" si="254"/>
        <v/>
      </c>
      <c r="H1989" s="80" t="str">
        <f t="shared" si="254"/>
        <v/>
      </c>
      <c r="I1989" s="413"/>
      <c r="J1989" s="414"/>
      <c r="K1989" s="415"/>
      <c r="L1989" s="415"/>
      <c r="M1989" s="415"/>
      <c r="N1989" s="415"/>
      <c r="O1989" s="415"/>
      <c r="P1989" s="415"/>
    </row>
    <row r="1990" spans="1:16">
      <c r="A1990" s="80" t="str">
        <f t="shared" si="255"/>
        <v/>
      </c>
      <c r="B1990" s="80" t="str">
        <f t="shared" si="256"/>
        <v/>
      </c>
      <c r="C1990" s="80" t="str">
        <f t="shared" si="257"/>
        <v/>
      </c>
      <c r="D1990" s="80" t="str">
        <f t="shared" si="258"/>
        <v/>
      </c>
      <c r="E1990" s="80" t="str">
        <f t="shared" si="259"/>
        <v/>
      </c>
      <c r="F1990" s="80" t="str">
        <f t="shared" si="254"/>
        <v/>
      </c>
      <c r="G1990" s="80" t="str">
        <f t="shared" si="254"/>
        <v/>
      </c>
      <c r="H1990" s="80" t="str">
        <f t="shared" si="254"/>
        <v/>
      </c>
      <c r="I1990" s="413"/>
      <c r="J1990" s="414"/>
      <c r="K1990" s="415"/>
      <c r="L1990" s="415"/>
      <c r="M1990" s="415"/>
      <c r="N1990" s="415"/>
      <c r="O1990" s="415"/>
      <c r="P1990" s="415"/>
    </row>
    <row r="1991" spans="1:16">
      <c r="A1991" s="80" t="str">
        <f t="shared" si="255"/>
        <v/>
      </c>
      <c r="B1991" s="80" t="str">
        <f t="shared" si="256"/>
        <v/>
      </c>
      <c r="C1991" s="80" t="str">
        <f t="shared" si="257"/>
        <v/>
      </c>
      <c r="D1991" s="80" t="str">
        <f t="shared" si="258"/>
        <v/>
      </c>
      <c r="E1991" s="80" t="str">
        <f t="shared" si="259"/>
        <v/>
      </c>
      <c r="F1991" s="80" t="str">
        <f t="shared" si="254"/>
        <v/>
      </c>
      <c r="G1991" s="80" t="str">
        <f t="shared" si="254"/>
        <v/>
      </c>
      <c r="H1991" s="80" t="str">
        <f t="shared" si="254"/>
        <v/>
      </c>
      <c r="I1991" s="413"/>
      <c r="J1991" s="414"/>
      <c r="K1991" s="415"/>
      <c r="L1991" s="415"/>
      <c r="M1991" s="415"/>
      <c r="N1991" s="415"/>
      <c r="O1991" s="415"/>
      <c r="P1991" s="415"/>
    </row>
    <row r="1992" spans="1:16">
      <c r="A1992" s="80" t="str">
        <f t="shared" si="255"/>
        <v/>
      </c>
      <c r="B1992" s="80" t="str">
        <f t="shared" si="256"/>
        <v/>
      </c>
      <c r="C1992" s="80" t="str">
        <f t="shared" si="257"/>
        <v/>
      </c>
      <c r="D1992" s="80" t="str">
        <f t="shared" si="258"/>
        <v/>
      </c>
      <c r="E1992" s="80" t="str">
        <f t="shared" si="259"/>
        <v/>
      </c>
      <c r="F1992" s="80" t="str">
        <f t="shared" si="254"/>
        <v/>
      </c>
      <c r="G1992" s="80" t="str">
        <f t="shared" si="254"/>
        <v/>
      </c>
      <c r="H1992" s="80" t="str">
        <f t="shared" si="254"/>
        <v/>
      </c>
      <c r="I1992" s="413"/>
      <c r="J1992" s="414"/>
      <c r="K1992" s="415"/>
      <c r="L1992" s="415"/>
      <c r="M1992" s="415"/>
      <c r="N1992" s="415"/>
      <c r="O1992" s="415"/>
      <c r="P1992" s="415"/>
    </row>
    <row r="1993" spans="1:16">
      <c r="A1993" s="80" t="str">
        <f t="shared" si="255"/>
        <v/>
      </c>
      <c r="B1993" s="80" t="str">
        <f t="shared" si="256"/>
        <v/>
      </c>
      <c r="C1993" s="80" t="str">
        <f t="shared" si="257"/>
        <v/>
      </c>
      <c r="D1993" s="80" t="str">
        <f t="shared" si="258"/>
        <v/>
      </c>
      <c r="E1993" s="80" t="str">
        <f t="shared" si="259"/>
        <v/>
      </c>
      <c r="F1993" s="80" t="str">
        <f t="shared" si="254"/>
        <v/>
      </c>
      <c r="G1993" s="80" t="str">
        <f t="shared" si="254"/>
        <v/>
      </c>
      <c r="H1993" s="80" t="str">
        <f t="shared" si="254"/>
        <v/>
      </c>
      <c r="I1993" s="413"/>
      <c r="J1993" s="414"/>
      <c r="K1993" s="415"/>
      <c r="L1993" s="415"/>
      <c r="M1993" s="415"/>
      <c r="N1993" s="415"/>
      <c r="O1993" s="415"/>
      <c r="P1993" s="415"/>
    </row>
    <row r="1994" spans="1:16">
      <c r="A1994" s="80" t="str">
        <f t="shared" si="255"/>
        <v/>
      </c>
      <c r="B1994" s="80" t="str">
        <f t="shared" si="256"/>
        <v/>
      </c>
      <c r="C1994" s="80" t="str">
        <f t="shared" si="257"/>
        <v/>
      </c>
      <c r="D1994" s="80" t="str">
        <f t="shared" si="258"/>
        <v/>
      </c>
      <c r="E1994" s="80" t="str">
        <f t="shared" si="259"/>
        <v/>
      </c>
      <c r="F1994" s="80" t="str">
        <f t="shared" si="254"/>
        <v/>
      </c>
      <c r="G1994" s="80" t="str">
        <f t="shared" si="254"/>
        <v/>
      </c>
      <c r="H1994" s="80" t="str">
        <f t="shared" si="254"/>
        <v/>
      </c>
      <c r="I1994" s="413"/>
      <c r="J1994" s="414"/>
      <c r="K1994" s="415"/>
      <c r="L1994" s="415"/>
      <c r="M1994" s="415"/>
      <c r="N1994" s="415"/>
      <c r="O1994" s="415"/>
      <c r="P1994" s="415"/>
    </row>
    <row r="1995" spans="1:16">
      <c r="A1995" s="80" t="str">
        <f t="shared" si="255"/>
        <v/>
      </c>
      <c r="B1995" s="80" t="str">
        <f t="shared" si="256"/>
        <v/>
      </c>
      <c r="C1995" s="80" t="str">
        <f t="shared" si="257"/>
        <v/>
      </c>
      <c r="D1995" s="80" t="str">
        <f t="shared" si="258"/>
        <v/>
      </c>
      <c r="E1995" s="80" t="str">
        <f t="shared" si="259"/>
        <v/>
      </c>
      <c r="F1995" s="80" t="str">
        <f t="shared" si="254"/>
        <v/>
      </c>
      <c r="G1995" s="80" t="str">
        <f t="shared" si="254"/>
        <v/>
      </c>
      <c r="H1995" s="80" t="str">
        <f t="shared" si="254"/>
        <v/>
      </c>
      <c r="I1995" s="413"/>
      <c r="J1995" s="414"/>
      <c r="K1995" s="415"/>
      <c r="L1995" s="415"/>
      <c r="M1995" s="415"/>
      <c r="N1995" s="415"/>
      <c r="O1995" s="415"/>
      <c r="P1995" s="415"/>
    </row>
    <row r="1996" spans="1:16">
      <c r="A1996" s="80" t="str">
        <f t="shared" si="255"/>
        <v/>
      </c>
      <c r="B1996" s="80" t="str">
        <f t="shared" si="256"/>
        <v/>
      </c>
      <c r="C1996" s="80" t="str">
        <f t="shared" si="257"/>
        <v/>
      </c>
      <c r="D1996" s="80" t="str">
        <f t="shared" si="258"/>
        <v/>
      </c>
      <c r="E1996" s="80" t="str">
        <f t="shared" si="259"/>
        <v/>
      </c>
      <c r="F1996" s="80" t="str">
        <f t="shared" si="254"/>
        <v/>
      </c>
      <c r="G1996" s="80" t="str">
        <f t="shared" si="254"/>
        <v/>
      </c>
      <c r="H1996" s="80" t="str">
        <f t="shared" si="254"/>
        <v/>
      </c>
      <c r="I1996" s="413"/>
      <c r="J1996" s="414"/>
      <c r="K1996" s="415"/>
      <c r="L1996" s="415"/>
      <c r="M1996" s="415"/>
      <c r="N1996" s="415"/>
      <c r="O1996" s="415"/>
      <c r="P1996" s="415"/>
    </row>
    <row r="1997" spans="1:16">
      <c r="A1997" s="80" t="str">
        <f t="shared" si="255"/>
        <v/>
      </c>
      <c r="B1997" s="80" t="str">
        <f t="shared" si="256"/>
        <v/>
      </c>
      <c r="C1997" s="80" t="str">
        <f t="shared" si="257"/>
        <v/>
      </c>
      <c r="D1997" s="80" t="str">
        <f t="shared" si="258"/>
        <v/>
      </c>
      <c r="E1997" s="80" t="str">
        <f t="shared" si="259"/>
        <v/>
      </c>
      <c r="F1997" s="80" t="str">
        <f t="shared" si="254"/>
        <v/>
      </c>
      <c r="G1997" s="80" t="str">
        <f t="shared" si="254"/>
        <v/>
      </c>
      <c r="H1997" s="80" t="str">
        <f t="shared" si="254"/>
        <v/>
      </c>
      <c r="I1997" s="413"/>
      <c r="J1997" s="414"/>
      <c r="K1997" s="415"/>
      <c r="L1997" s="415"/>
      <c r="M1997" s="415"/>
      <c r="N1997" s="415"/>
      <c r="O1997" s="415"/>
      <c r="P1997" s="415"/>
    </row>
    <row r="1998" spans="1:16">
      <c r="A1998" s="80" t="str">
        <f t="shared" si="255"/>
        <v/>
      </c>
      <c r="B1998" s="80" t="str">
        <f t="shared" si="256"/>
        <v/>
      </c>
      <c r="C1998" s="80" t="str">
        <f t="shared" si="257"/>
        <v/>
      </c>
      <c r="D1998" s="80" t="str">
        <f t="shared" si="258"/>
        <v/>
      </c>
      <c r="E1998" s="80" t="str">
        <f t="shared" si="259"/>
        <v/>
      </c>
      <c r="F1998" s="80" t="str">
        <f t="shared" si="254"/>
        <v/>
      </c>
      <c r="G1998" s="80" t="str">
        <f t="shared" si="254"/>
        <v/>
      </c>
      <c r="H1998" s="80" t="str">
        <f t="shared" si="254"/>
        <v/>
      </c>
      <c r="I1998" s="413"/>
      <c r="J1998" s="414"/>
      <c r="K1998" s="415"/>
      <c r="L1998" s="415"/>
      <c r="M1998" s="415"/>
      <c r="N1998" s="415"/>
      <c r="O1998" s="415"/>
      <c r="P1998" s="415"/>
    </row>
    <row r="1999" spans="1:16">
      <c r="A1999" s="80" t="str">
        <f t="shared" si="255"/>
        <v/>
      </c>
      <c r="B1999" s="80" t="str">
        <f t="shared" si="256"/>
        <v/>
      </c>
      <c r="C1999" s="80" t="str">
        <f t="shared" si="257"/>
        <v/>
      </c>
      <c r="D1999" s="80" t="str">
        <f t="shared" si="258"/>
        <v/>
      </c>
      <c r="E1999" s="80" t="str">
        <f t="shared" si="259"/>
        <v/>
      </c>
      <c r="F1999" s="80" t="str">
        <f t="shared" si="254"/>
        <v/>
      </c>
      <c r="G1999" s="80" t="str">
        <f t="shared" si="254"/>
        <v/>
      </c>
      <c r="H1999" s="80" t="str">
        <f t="shared" si="254"/>
        <v/>
      </c>
      <c r="I1999" s="413"/>
      <c r="J1999" s="414"/>
      <c r="K1999" s="415"/>
      <c r="L1999" s="415"/>
      <c r="M1999" s="415"/>
      <c r="N1999" s="415"/>
      <c r="O1999" s="415"/>
      <c r="P1999" s="415"/>
    </row>
    <row r="2000" spans="1:16">
      <c r="A2000" s="80" t="str">
        <f t="shared" si="255"/>
        <v/>
      </c>
      <c r="B2000" s="80" t="str">
        <f t="shared" si="256"/>
        <v/>
      </c>
      <c r="C2000" s="80" t="str">
        <f t="shared" si="257"/>
        <v/>
      </c>
      <c r="D2000" s="80" t="str">
        <f t="shared" si="258"/>
        <v/>
      </c>
      <c r="E2000" s="80" t="str">
        <f t="shared" si="259"/>
        <v/>
      </c>
      <c r="F2000" s="80" t="str">
        <f t="shared" si="254"/>
        <v/>
      </c>
      <c r="G2000" s="80" t="str">
        <f t="shared" si="254"/>
        <v/>
      </c>
      <c r="H2000" s="80" t="str">
        <f t="shared" si="254"/>
        <v/>
      </c>
      <c r="I2000" s="413"/>
      <c r="J2000" s="414"/>
      <c r="K2000" s="415"/>
      <c r="L2000" s="415"/>
      <c r="M2000" s="415"/>
      <c r="N2000" s="415"/>
      <c r="O2000" s="415"/>
      <c r="P2000" s="415"/>
    </row>
    <row r="2001" spans="1:16">
      <c r="A2001" s="80" t="str">
        <f t="shared" si="255"/>
        <v/>
      </c>
      <c r="B2001" s="80" t="str">
        <f t="shared" si="256"/>
        <v/>
      </c>
      <c r="C2001" s="80" t="str">
        <f t="shared" si="257"/>
        <v/>
      </c>
      <c r="D2001" s="80" t="str">
        <f t="shared" si="258"/>
        <v/>
      </c>
      <c r="E2001" s="80" t="str">
        <f t="shared" si="259"/>
        <v/>
      </c>
      <c r="F2001" s="80" t="str">
        <f t="shared" si="254"/>
        <v/>
      </c>
      <c r="G2001" s="80" t="str">
        <f t="shared" si="254"/>
        <v/>
      </c>
      <c r="H2001" s="80" t="str">
        <f t="shared" si="254"/>
        <v/>
      </c>
      <c r="I2001" s="413"/>
      <c r="J2001" s="414"/>
      <c r="K2001" s="415"/>
      <c r="L2001" s="415"/>
      <c r="M2001" s="415"/>
      <c r="N2001" s="415"/>
      <c r="O2001" s="415"/>
      <c r="P2001" s="415"/>
    </row>
    <row r="2002" spans="1:16">
      <c r="A2002" s="80" t="str">
        <f t="shared" si="255"/>
        <v/>
      </c>
      <c r="B2002" s="80" t="str">
        <f t="shared" si="256"/>
        <v/>
      </c>
      <c r="C2002" s="80" t="str">
        <f t="shared" si="257"/>
        <v/>
      </c>
      <c r="D2002" s="80" t="str">
        <f t="shared" si="258"/>
        <v/>
      </c>
      <c r="E2002" s="80" t="str">
        <f t="shared" si="259"/>
        <v/>
      </c>
      <c r="F2002" s="80" t="str">
        <f t="shared" si="254"/>
        <v/>
      </c>
      <c r="G2002" s="80" t="str">
        <f t="shared" si="254"/>
        <v/>
      </c>
      <c r="H2002" s="80" t="str">
        <f t="shared" si="254"/>
        <v/>
      </c>
      <c r="I2002" s="413"/>
      <c r="J2002" s="414"/>
      <c r="K2002" s="415"/>
      <c r="L2002" s="415"/>
      <c r="M2002" s="415"/>
      <c r="N2002" s="415"/>
      <c r="O2002" s="415"/>
      <c r="P2002" s="415"/>
    </row>
    <row r="2003" spans="1:16">
      <c r="A2003" s="80" t="str">
        <f t="shared" si="255"/>
        <v/>
      </c>
      <c r="B2003" s="80" t="str">
        <f t="shared" si="256"/>
        <v/>
      </c>
      <c r="C2003" s="80" t="str">
        <f t="shared" si="257"/>
        <v/>
      </c>
      <c r="D2003" s="80" t="str">
        <f t="shared" si="258"/>
        <v/>
      </c>
      <c r="E2003" s="80" t="str">
        <f t="shared" si="259"/>
        <v/>
      </c>
      <c r="F2003" s="80" t="str">
        <f t="shared" si="254"/>
        <v/>
      </c>
      <c r="G2003" s="80" t="str">
        <f t="shared" si="254"/>
        <v/>
      </c>
      <c r="H2003" s="80" t="str">
        <f t="shared" si="254"/>
        <v/>
      </c>
      <c r="I2003" s="413"/>
      <c r="J2003" s="414"/>
      <c r="K2003" s="415"/>
      <c r="L2003" s="415"/>
      <c r="M2003" s="415"/>
      <c r="N2003" s="415"/>
      <c r="O2003" s="415"/>
      <c r="P2003" s="415"/>
    </row>
    <row r="2004" spans="1:16">
      <c r="A2004" s="80" t="str">
        <f t="shared" si="255"/>
        <v/>
      </c>
      <c r="B2004" s="80" t="str">
        <f t="shared" si="256"/>
        <v/>
      </c>
      <c r="C2004" s="80" t="str">
        <f t="shared" si="257"/>
        <v/>
      </c>
      <c r="D2004" s="80" t="str">
        <f t="shared" si="258"/>
        <v/>
      </c>
      <c r="E2004" s="80" t="str">
        <f t="shared" si="259"/>
        <v/>
      </c>
      <c r="F2004" s="80" t="str">
        <f t="shared" si="254"/>
        <v/>
      </c>
      <c r="G2004" s="80" t="str">
        <f t="shared" si="254"/>
        <v/>
      </c>
      <c r="H2004" s="80" t="str">
        <f t="shared" si="254"/>
        <v/>
      </c>
      <c r="I2004" s="413"/>
      <c r="J2004" s="414"/>
      <c r="K2004" s="415"/>
      <c r="L2004" s="415"/>
      <c r="M2004" s="415"/>
      <c r="N2004" s="415"/>
      <c r="O2004" s="415"/>
      <c r="P2004" s="415"/>
    </row>
    <row r="2005" spans="1:16">
      <c r="A2005" s="80" t="str">
        <f t="shared" si="255"/>
        <v/>
      </c>
      <c r="B2005" s="80" t="str">
        <f t="shared" si="256"/>
        <v/>
      </c>
      <c r="C2005" s="80" t="str">
        <f t="shared" si="257"/>
        <v/>
      </c>
      <c r="D2005" s="80" t="str">
        <f t="shared" si="258"/>
        <v/>
      </c>
      <c r="E2005" s="80" t="str">
        <f t="shared" si="259"/>
        <v/>
      </c>
      <c r="F2005" s="80" t="str">
        <f t="shared" ref="F2005:H2024" si="260">IF(Cptes1="","",LEFT(Cptes1,7))</f>
        <v/>
      </c>
      <c r="G2005" s="80" t="str">
        <f t="shared" si="260"/>
        <v/>
      </c>
      <c r="H2005" s="80" t="str">
        <f t="shared" si="260"/>
        <v/>
      </c>
      <c r="I2005" s="413"/>
      <c r="J2005" s="414"/>
      <c r="K2005" s="415"/>
      <c r="L2005" s="415"/>
      <c r="M2005" s="415"/>
      <c r="N2005" s="415"/>
      <c r="O2005" s="415"/>
      <c r="P2005" s="415"/>
    </row>
    <row r="2006" spans="1:16">
      <c r="A2006" s="80" t="str">
        <f t="shared" si="255"/>
        <v/>
      </c>
      <c r="B2006" s="80" t="str">
        <f t="shared" si="256"/>
        <v/>
      </c>
      <c r="C2006" s="80" t="str">
        <f t="shared" si="257"/>
        <v/>
      </c>
      <c r="D2006" s="80" t="str">
        <f t="shared" si="258"/>
        <v/>
      </c>
      <c r="E2006" s="80" t="str">
        <f t="shared" si="259"/>
        <v/>
      </c>
      <c r="F2006" s="80" t="str">
        <f t="shared" si="260"/>
        <v/>
      </c>
      <c r="G2006" s="80" t="str">
        <f t="shared" si="260"/>
        <v/>
      </c>
      <c r="H2006" s="80" t="str">
        <f t="shared" si="260"/>
        <v/>
      </c>
      <c r="I2006" s="413"/>
      <c r="J2006" s="414"/>
      <c r="K2006" s="415"/>
      <c r="L2006" s="415"/>
      <c r="M2006" s="415"/>
      <c r="N2006" s="415"/>
      <c r="O2006" s="415"/>
      <c r="P2006" s="415"/>
    </row>
    <row r="2007" spans="1:16">
      <c r="A2007" s="80" t="str">
        <f t="shared" si="255"/>
        <v/>
      </c>
      <c r="B2007" s="80" t="str">
        <f t="shared" si="256"/>
        <v/>
      </c>
      <c r="C2007" s="80" t="str">
        <f t="shared" si="257"/>
        <v/>
      </c>
      <c r="D2007" s="80" t="str">
        <f t="shared" si="258"/>
        <v/>
      </c>
      <c r="E2007" s="80" t="str">
        <f t="shared" si="259"/>
        <v/>
      </c>
      <c r="F2007" s="80" t="str">
        <f t="shared" si="260"/>
        <v/>
      </c>
      <c r="G2007" s="80" t="str">
        <f t="shared" si="260"/>
        <v/>
      </c>
      <c r="H2007" s="80" t="str">
        <f t="shared" si="260"/>
        <v/>
      </c>
      <c r="I2007" s="413"/>
      <c r="J2007" s="414"/>
      <c r="K2007" s="415"/>
      <c r="L2007" s="415"/>
      <c r="M2007" s="415"/>
      <c r="N2007" s="415"/>
      <c r="O2007" s="415"/>
      <c r="P2007" s="415"/>
    </row>
    <row r="2008" spans="1:16">
      <c r="A2008" s="80" t="str">
        <f t="shared" si="255"/>
        <v/>
      </c>
      <c r="B2008" s="80" t="str">
        <f t="shared" si="256"/>
        <v/>
      </c>
      <c r="C2008" s="80" t="str">
        <f t="shared" si="257"/>
        <v/>
      </c>
      <c r="D2008" s="80" t="str">
        <f t="shared" si="258"/>
        <v/>
      </c>
      <c r="E2008" s="80" t="str">
        <f t="shared" si="259"/>
        <v/>
      </c>
      <c r="F2008" s="80" t="str">
        <f t="shared" si="260"/>
        <v/>
      </c>
      <c r="G2008" s="80" t="str">
        <f t="shared" si="260"/>
        <v/>
      </c>
      <c r="H2008" s="80" t="str">
        <f t="shared" si="260"/>
        <v/>
      </c>
      <c r="I2008" s="413"/>
      <c r="J2008" s="414"/>
      <c r="K2008" s="415"/>
      <c r="L2008" s="415"/>
      <c r="M2008" s="415"/>
      <c r="N2008" s="415"/>
      <c r="O2008" s="415"/>
      <c r="P2008" s="415"/>
    </row>
    <row r="2009" spans="1:16">
      <c r="A2009" s="80" t="str">
        <f t="shared" si="255"/>
        <v/>
      </c>
      <c r="B2009" s="80" t="str">
        <f t="shared" si="256"/>
        <v/>
      </c>
      <c r="C2009" s="80" t="str">
        <f t="shared" si="257"/>
        <v/>
      </c>
      <c r="D2009" s="80" t="str">
        <f t="shared" si="258"/>
        <v/>
      </c>
      <c r="E2009" s="80" t="str">
        <f t="shared" si="259"/>
        <v/>
      </c>
      <c r="F2009" s="80" t="str">
        <f t="shared" si="260"/>
        <v/>
      </c>
      <c r="G2009" s="80" t="str">
        <f t="shared" si="260"/>
        <v/>
      </c>
      <c r="H2009" s="80" t="str">
        <f t="shared" si="260"/>
        <v/>
      </c>
      <c r="I2009" s="413"/>
      <c r="J2009" s="414"/>
      <c r="K2009" s="415"/>
      <c r="L2009" s="415"/>
      <c r="M2009" s="415"/>
      <c r="N2009" s="415"/>
      <c r="O2009" s="415"/>
      <c r="P2009" s="415"/>
    </row>
    <row r="2010" spans="1:16">
      <c r="A2010" s="80" t="str">
        <f t="shared" si="255"/>
        <v/>
      </c>
      <c r="B2010" s="80" t="str">
        <f t="shared" si="256"/>
        <v/>
      </c>
      <c r="C2010" s="80" t="str">
        <f t="shared" si="257"/>
        <v/>
      </c>
      <c r="D2010" s="80" t="str">
        <f t="shared" si="258"/>
        <v/>
      </c>
      <c r="E2010" s="80" t="str">
        <f t="shared" si="259"/>
        <v/>
      </c>
      <c r="F2010" s="80" t="str">
        <f t="shared" si="260"/>
        <v/>
      </c>
      <c r="G2010" s="80" t="str">
        <f t="shared" si="260"/>
        <v/>
      </c>
      <c r="H2010" s="80" t="str">
        <f t="shared" si="260"/>
        <v/>
      </c>
      <c r="I2010" s="413"/>
      <c r="J2010" s="414"/>
      <c r="K2010" s="415"/>
      <c r="L2010" s="415"/>
      <c r="M2010" s="415"/>
      <c r="N2010" s="415"/>
      <c r="O2010" s="415"/>
      <c r="P2010" s="415"/>
    </row>
    <row r="2011" spans="1:16">
      <c r="A2011" s="80" t="str">
        <f t="shared" si="255"/>
        <v/>
      </c>
      <c r="B2011" s="80" t="str">
        <f t="shared" si="256"/>
        <v/>
      </c>
      <c r="C2011" s="80" t="str">
        <f t="shared" si="257"/>
        <v/>
      </c>
      <c r="D2011" s="80" t="str">
        <f t="shared" si="258"/>
        <v/>
      </c>
      <c r="E2011" s="80" t="str">
        <f t="shared" si="259"/>
        <v/>
      </c>
      <c r="F2011" s="80" t="str">
        <f t="shared" si="260"/>
        <v/>
      </c>
      <c r="G2011" s="80" t="str">
        <f t="shared" si="260"/>
        <v/>
      </c>
      <c r="H2011" s="80" t="str">
        <f t="shared" si="260"/>
        <v/>
      </c>
      <c r="I2011" s="413"/>
      <c r="J2011" s="414"/>
      <c r="K2011" s="415"/>
      <c r="L2011" s="415"/>
      <c r="M2011" s="415"/>
      <c r="N2011" s="415"/>
      <c r="O2011" s="415"/>
      <c r="P2011" s="415"/>
    </row>
    <row r="2012" spans="1:16">
      <c r="A2012" s="80" t="str">
        <f t="shared" si="255"/>
        <v/>
      </c>
      <c r="B2012" s="80" t="str">
        <f t="shared" si="256"/>
        <v/>
      </c>
      <c r="C2012" s="80" t="str">
        <f t="shared" si="257"/>
        <v/>
      </c>
      <c r="D2012" s="80" t="str">
        <f t="shared" si="258"/>
        <v/>
      </c>
      <c r="E2012" s="80" t="str">
        <f t="shared" si="259"/>
        <v/>
      </c>
      <c r="F2012" s="80" t="str">
        <f t="shared" si="260"/>
        <v/>
      </c>
      <c r="G2012" s="80" t="str">
        <f t="shared" si="260"/>
        <v/>
      </c>
      <c r="H2012" s="80" t="str">
        <f t="shared" si="260"/>
        <v/>
      </c>
      <c r="I2012" s="413"/>
      <c r="J2012" s="414"/>
      <c r="K2012" s="415"/>
      <c r="L2012" s="415"/>
      <c r="M2012" s="415"/>
      <c r="N2012" s="415"/>
      <c r="O2012" s="415"/>
      <c r="P2012" s="415"/>
    </row>
    <row r="2013" spans="1:16">
      <c r="A2013" s="80" t="str">
        <f t="shared" si="255"/>
        <v/>
      </c>
      <c r="B2013" s="80" t="str">
        <f t="shared" si="256"/>
        <v/>
      </c>
      <c r="C2013" s="80" t="str">
        <f t="shared" si="257"/>
        <v/>
      </c>
      <c r="D2013" s="80" t="str">
        <f t="shared" si="258"/>
        <v/>
      </c>
      <c r="E2013" s="80" t="str">
        <f t="shared" si="259"/>
        <v/>
      </c>
      <c r="F2013" s="80" t="str">
        <f t="shared" si="260"/>
        <v/>
      </c>
      <c r="G2013" s="80" t="str">
        <f t="shared" si="260"/>
        <v/>
      </c>
      <c r="H2013" s="80" t="str">
        <f t="shared" si="260"/>
        <v/>
      </c>
      <c r="I2013" s="413"/>
      <c r="J2013" s="414"/>
      <c r="K2013" s="415"/>
      <c r="L2013" s="415"/>
      <c r="M2013" s="415"/>
      <c r="N2013" s="415"/>
      <c r="O2013" s="415"/>
      <c r="P2013" s="415"/>
    </row>
    <row r="2014" spans="1:16">
      <c r="A2014" s="80" t="str">
        <f t="shared" si="255"/>
        <v/>
      </c>
      <c r="B2014" s="80" t="str">
        <f t="shared" si="256"/>
        <v/>
      </c>
      <c r="C2014" s="80" t="str">
        <f t="shared" si="257"/>
        <v/>
      </c>
      <c r="D2014" s="80" t="str">
        <f t="shared" si="258"/>
        <v/>
      </c>
      <c r="E2014" s="80" t="str">
        <f t="shared" si="259"/>
        <v/>
      </c>
      <c r="F2014" s="80" t="str">
        <f t="shared" si="260"/>
        <v/>
      </c>
      <c r="G2014" s="80" t="str">
        <f t="shared" si="260"/>
        <v/>
      </c>
      <c r="H2014" s="80" t="str">
        <f t="shared" si="260"/>
        <v/>
      </c>
      <c r="I2014" s="413"/>
      <c r="J2014" s="414"/>
      <c r="K2014" s="415"/>
      <c r="L2014" s="415"/>
      <c r="M2014" s="415"/>
      <c r="N2014" s="415"/>
      <c r="O2014" s="415"/>
      <c r="P2014" s="415"/>
    </row>
    <row r="2015" spans="1:16">
      <c r="A2015" s="80" t="str">
        <f t="shared" si="255"/>
        <v/>
      </c>
      <c r="B2015" s="80" t="str">
        <f t="shared" si="256"/>
        <v/>
      </c>
      <c r="C2015" s="80" t="str">
        <f t="shared" si="257"/>
        <v/>
      </c>
      <c r="D2015" s="80" t="str">
        <f t="shared" si="258"/>
        <v/>
      </c>
      <c r="E2015" s="80" t="str">
        <f t="shared" si="259"/>
        <v/>
      </c>
      <c r="F2015" s="80" t="str">
        <f t="shared" si="260"/>
        <v/>
      </c>
      <c r="G2015" s="80" t="str">
        <f t="shared" si="260"/>
        <v/>
      </c>
      <c r="H2015" s="80" t="str">
        <f t="shared" si="260"/>
        <v/>
      </c>
      <c r="I2015" s="413"/>
      <c r="J2015" s="414"/>
      <c r="K2015" s="415"/>
      <c r="L2015" s="415"/>
      <c r="M2015" s="415"/>
      <c r="N2015" s="415"/>
      <c r="O2015" s="415"/>
      <c r="P2015" s="415"/>
    </row>
    <row r="2016" spans="1:16">
      <c r="A2016" s="80" t="str">
        <f t="shared" si="255"/>
        <v/>
      </c>
      <c r="B2016" s="80" t="str">
        <f t="shared" si="256"/>
        <v/>
      </c>
      <c r="C2016" s="80" t="str">
        <f t="shared" si="257"/>
        <v/>
      </c>
      <c r="D2016" s="80" t="str">
        <f t="shared" si="258"/>
        <v/>
      </c>
      <c r="E2016" s="80" t="str">
        <f t="shared" si="259"/>
        <v/>
      </c>
      <c r="F2016" s="80" t="str">
        <f t="shared" si="260"/>
        <v/>
      </c>
      <c r="G2016" s="80" t="str">
        <f t="shared" si="260"/>
        <v/>
      </c>
      <c r="H2016" s="80" t="str">
        <f t="shared" si="260"/>
        <v/>
      </c>
      <c r="I2016" s="413"/>
      <c r="J2016" s="414"/>
      <c r="K2016" s="415"/>
      <c r="L2016" s="415"/>
      <c r="M2016" s="415"/>
      <c r="N2016" s="415"/>
      <c r="O2016" s="415"/>
      <c r="P2016" s="415"/>
    </row>
    <row r="2017" spans="1:16">
      <c r="A2017" s="80" t="str">
        <f t="shared" si="255"/>
        <v/>
      </c>
      <c r="B2017" s="80" t="str">
        <f t="shared" si="256"/>
        <v/>
      </c>
      <c r="C2017" s="80" t="str">
        <f t="shared" si="257"/>
        <v/>
      </c>
      <c r="D2017" s="80" t="str">
        <f t="shared" si="258"/>
        <v/>
      </c>
      <c r="E2017" s="80" t="str">
        <f t="shared" si="259"/>
        <v/>
      </c>
      <c r="F2017" s="80" t="str">
        <f t="shared" si="260"/>
        <v/>
      </c>
      <c r="G2017" s="80" t="str">
        <f t="shared" si="260"/>
        <v/>
      </c>
      <c r="H2017" s="80" t="str">
        <f t="shared" si="260"/>
        <v/>
      </c>
      <c r="I2017" s="413"/>
      <c r="J2017" s="414"/>
      <c r="K2017" s="415"/>
      <c r="L2017" s="415"/>
      <c r="M2017" s="415"/>
      <c r="N2017" s="415"/>
      <c r="O2017" s="415"/>
      <c r="P2017" s="415"/>
    </row>
    <row r="2018" spans="1:16">
      <c r="A2018" s="80" t="str">
        <f t="shared" si="255"/>
        <v/>
      </c>
      <c r="B2018" s="80" t="str">
        <f t="shared" si="256"/>
        <v/>
      </c>
      <c r="C2018" s="80" t="str">
        <f t="shared" si="257"/>
        <v/>
      </c>
      <c r="D2018" s="80" t="str">
        <f t="shared" si="258"/>
        <v/>
      </c>
      <c r="E2018" s="80" t="str">
        <f t="shared" si="259"/>
        <v/>
      </c>
      <c r="F2018" s="80" t="str">
        <f t="shared" si="260"/>
        <v/>
      </c>
      <c r="G2018" s="80" t="str">
        <f t="shared" si="260"/>
        <v/>
      </c>
      <c r="H2018" s="80" t="str">
        <f t="shared" si="260"/>
        <v/>
      </c>
      <c r="I2018" s="413"/>
      <c r="J2018" s="414"/>
      <c r="K2018" s="415"/>
      <c r="L2018" s="415"/>
      <c r="M2018" s="415"/>
      <c r="N2018" s="415"/>
      <c r="O2018" s="415"/>
      <c r="P2018" s="415"/>
    </row>
    <row r="2019" spans="1:16">
      <c r="A2019" s="80" t="str">
        <f t="shared" si="255"/>
        <v/>
      </c>
      <c r="B2019" s="80" t="str">
        <f t="shared" si="256"/>
        <v/>
      </c>
      <c r="C2019" s="80" t="str">
        <f t="shared" si="257"/>
        <v/>
      </c>
      <c r="D2019" s="80" t="str">
        <f t="shared" si="258"/>
        <v/>
      </c>
      <c r="E2019" s="80" t="str">
        <f t="shared" si="259"/>
        <v/>
      </c>
      <c r="F2019" s="80" t="str">
        <f t="shared" si="260"/>
        <v/>
      </c>
      <c r="G2019" s="80" t="str">
        <f t="shared" si="260"/>
        <v/>
      </c>
      <c r="H2019" s="80" t="str">
        <f t="shared" si="260"/>
        <v/>
      </c>
      <c r="I2019" s="413"/>
      <c r="J2019" s="414"/>
      <c r="K2019" s="415"/>
      <c r="L2019" s="415"/>
      <c r="M2019" s="415"/>
      <c r="N2019" s="415"/>
      <c r="O2019" s="415"/>
      <c r="P2019" s="415"/>
    </row>
    <row r="2020" spans="1:16">
      <c r="A2020" s="80" t="str">
        <f t="shared" si="255"/>
        <v/>
      </c>
      <c r="B2020" s="80" t="str">
        <f t="shared" si="256"/>
        <v/>
      </c>
      <c r="C2020" s="80" t="str">
        <f t="shared" si="257"/>
        <v/>
      </c>
      <c r="D2020" s="80" t="str">
        <f t="shared" si="258"/>
        <v/>
      </c>
      <c r="E2020" s="80" t="str">
        <f t="shared" si="259"/>
        <v/>
      </c>
      <c r="F2020" s="80" t="str">
        <f t="shared" si="260"/>
        <v/>
      </c>
      <c r="G2020" s="80" t="str">
        <f t="shared" si="260"/>
        <v/>
      </c>
      <c r="H2020" s="80" t="str">
        <f t="shared" si="260"/>
        <v/>
      </c>
      <c r="I2020" s="413"/>
      <c r="J2020" s="414"/>
      <c r="K2020" s="415"/>
      <c r="L2020" s="415"/>
      <c r="M2020" s="415"/>
      <c r="N2020" s="415"/>
      <c r="O2020" s="415"/>
      <c r="P2020" s="415"/>
    </row>
    <row r="2021" spans="1:16">
      <c r="A2021" s="80" t="str">
        <f t="shared" si="255"/>
        <v/>
      </c>
      <c r="B2021" s="80" t="str">
        <f t="shared" si="256"/>
        <v/>
      </c>
      <c r="C2021" s="80" t="str">
        <f t="shared" si="257"/>
        <v/>
      </c>
      <c r="D2021" s="80" t="str">
        <f t="shared" si="258"/>
        <v/>
      </c>
      <c r="E2021" s="80" t="str">
        <f t="shared" si="259"/>
        <v/>
      </c>
      <c r="F2021" s="80" t="str">
        <f t="shared" si="260"/>
        <v/>
      </c>
      <c r="G2021" s="80" t="str">
        <f t="shared" si="260"/>
        <v/>
      </c>
      <c r="H2021" s="80" t="str">
        <f t="shared" si="260"/>
        <v/>
      </c>
      <c r="I2021" s="413"/>
      <c r="J2021" s="414"/>
      <c r="K2021" s="415"/>
      <c r="L2021" s="415"/>
      <c r="M2021" s="415"/>
      <c r="N2021" s="415"/>
      <c r="O2021" s="415"/>
      <c r="P2021" s="415"/>
    </row>
    <row r="2022" spans="1:16">
      <c r="A2022" s="80" t="str">
        <f t="shared" si="255"/>
        <v/>
      </c>
      <c r="B2022" s="80" t="str">
        <f t="shared" si="256"/>
        <v/>
      </c>
      <c r="C2022" s="80" t="str">
        <f t="shared" si="257"/>
        <v/>
      </c>
      <c r="D2022" s="80" t="str">
        <f t="shared" si="258"/>
        <v/>
      </c>
      <c r="E2022" s="80" t="str">
        <f t="shared" si="259"/>
        <v/>
      </c>
      <c r="F2022" s="80" t="str">
        <f t="shared" si="260"/>
        <v/>
      </c>
      <c r="G2022" s="80" t="str">
        <f t="shared" si="260"/>
        <v/>
      </c>
      <c r="H2022" s="80" t="str">
        <f t="shared" si="260"/>
        <v/>
      </c>
      <c r="I2022" s="413"/>
      <c r="J2022" s="414"/>
      <c r="K2022" s="415"/>
      <c r="L2022" s="415"/>
      <c r="M2022" s="415"/>
      <c r="N2022" s="415"/>
      <c r="O2022" s="415"/>
      <c r="P2022" s="415"/>
    </row>
    <row r="2023" spans="1:16">
      <c r="A2023" s="80" t="str">
        <f t="shared" si="255"/>
        <v/>
      </c>
      <c r="B2023" s="80" t="str">
        <f t="shared" si="256"/>
        <v/>
      </c>
      <c r="C2023" s="80" t="str">
        <f t="shared" si="257"/>
        <v/>
      </c>
      <c r="D2023" s="80" t="str">
        <f t="shared" si="258"/>
        <v/>
      </c>
      <c r="E2023" s="80" t="str">
        <f t="shared" si="259"/>
        <v/>
      </c>
      <c r="F2023" s="80" t="str">
        <f t="shared" si="260"/>
        <v/>
      </c>
      <c r="G2023" s="80" t="str">
        <f t="shared" si="260"/>
        <v/>
      </c>
      <c r="H2023" s="80" t="str">
        <f t="shared" si="260"/>
        <v/>
      </c>
      <c r="I2023" s="413"/>
      <c r="J2023" s="414"/>
      <c r="K2023" s="415"/>
      <c r="L2023" s="415"/>
      <c r="M2023" s="415"/>
      <c r="N2023" s="415"/>
      <c r="O2023" s="415"/>
      <c r="P2023" s="415"/>
    </row>
    <row r="2024" spans="1:16">
      <c r="A2024" s="80" t="str">
        <f t="shared" si="255"/>
        <v/>
      </c>
      <c r="B2024" s="80" t="str">
        <f t="shared" si="256"/>
        <v/>
      </c>
      <c r="C2024" s="80" t="str">
        <f t="shared" si="257"/>
        <v/>
      </c>
      <c r="D2024" s="80" t="str">
        <f t="shared" si="258"/>
        <v/>
      </c>
      <c r="E2024" s="80" t="str">
        <f t="shared" si="259"/>
        <v/>
      </c>
      <c r="F2024" s="80" t="str">
        <f t="shared" si="260"/>
        <v/>
      </c>
      <c r="G2024" s="80" t="str">
        <f t="shared" si="260"/>
        <v/>
      </c>
      <c r="H2024" s="80" t="str">
        <f t="shared" si="260"/>
        <v/>
      </c>
      <c r="I2024" s="413"/>
      <c r="J2024" s="414"/>
      <c r="K2024" s="415"/>
      <c r="L2024" s="415"/>
      <c r="M2024" s="415"/>
      <c r="N2024" s="415"/>
      <c r="O2024" s="415"/>
      <c r="P2024" s="415"/>
    </row>
    <row r="2025" spans="1:16">
      <c r="A2025" s="80" t="str">
        <f t="shared" si="255"/>
        <v/>
      </c>
      <c r="B2025" s="80" t="str">
        <f t="shared" si="256"/>
        <v/>
      </c>
      <c r="C2025" s="80" t="str">
        <f t="shared" si="257"/>
        <v/>
      </c>
      <c r="D2025" s="80" t="str">
        <f t="shared" si="258"/>
        <v/>
      </c>
      <c r="E2025" s="80" t="str">
        <f t="shared" si="259"/>
        <v/>
      </c>
      <c r="F2025" s="80" t="str">
        <f t="shared" ref="F2025:H2044" si="261">IF(Cptes1="","",LEFT(Cptes1,7))</f>
        <v/>
      </c>
      <c r="G2025" s="80" t="str">
        <f t="shared" si="261"/>
        <v/>
      </c>
      <c r="H2025" s="80" t="str">
        <f t="shared" si="261"/>
        <v/>
      </c>
      <c r="I2025" s="413"/>
      <c r="J2025" s="414"/>
      <c r="K2025" s="415"/>
      <c r="L2025" s="415"/>
      <c r="M2025" s="415"/>
      <c r="N2025" s="415"/>
      <c r="O2025" s="415"/>
      <c r="P2025" s="415"/>
    </row>
    <row r="2026" spans="1:16">
      <c r="A2026" s="80" t="str">
        <f t="shared" si="255"/>
        <v/>
      </c>
      <c r="B2026" s="80" t="str">
        <f t="shared" si="256"/>
        <v/>
      </c>
      <c r="C2026" s="80" t="str">
        <f t="shared" si="257"/>
        <v/>
      </c>
      <c r="D2026" s="80" t="str">
        <f t="shared" si="258"/>
        <v/>
      </c>
      <c r="E2026" s="80" t="str">
        <f t="shared" si="259"/>
        <v/>
      </c>
      <c r="F2026" s="80" t="str">
        <f t="shared" si="261"/>
        <v/>
      </c>
      <c r="G2026" s="80" t="str">
        <f t="shared" si="261"/>
        <v/>
      </c>
      <c r="H2026" s="80" t="str">
        <f t="shared" si="261"/>
        <v/>
      </c>
      <c r="I2026" s="413"/>
      <c r="J2026" s="414"/>
      <c r="K2026" s="415"/>
      <c r="L2026" s="415"/>
      <c r="M2026" s="415"/>
      <c r="N2026" s="415"/>
      <c r="O2026" s="415"/>
      <c r="P2026" s="415"/>
    </row>
    <row r="2027" spans="1:16">
      <c r="A2027" s="80" t="str">
        <f t="shared" si="255"/>
        <v/>
      </c>
      <c r="B2027" s="80" t="str">
        <f t="shared" si="256"/>
        <v/>
      </c>
      <c r="C2027" s="80" t="str">
        <f t="shared" si="257"/>
        <v/>
      </c>
      <c r="D2027" s="80" t="str">
        <f t="shared" si="258"/>
        <v/>
      </c>
      <c r="E2027" s="80" t="str">
        <f t="shared" si="259"/>
        <v/>
      </c>
      <c r="F2027" s="80" t="str">
        <f t="shared" si="261"/>
        <v/>
      </c>
      <c r="G2027" s="80" t="str">
        <f t="shared" si="261"/>
        <v/>
      </c>
      <c r="H2027" s="80" t="str">
        <f t="shared" si="261"/>
        <v/>
      </c>
      <c r="I2027" s="413"/>
      <c r="J2027" s="414"/>
      <c r="K2027" s="415"/>
      <c r="L2027" s="415"/>
      <c r="M2027" s="415"/>
      <c r="N2027" s="415"/>
      <c r="O2027" s="415"/>
      <c r="P2027" s="415"/>
    </row>
    <row r="2028" spans="1:16">
      <c r="A2028" s="80" t="str">
        <f t="shared" si="255"/>
        <v/>
      </c>
      <c r="B2028" s="80" t="str">
        <f t="shared" si="256"/>
        <v/>
      </c>
      <c r="C2028" s="80" t="str">
        <f t="shared" si="257"/>
        <v/>
      </c>
      <c r="D2028" s="80" t="str">
        <f t="shared" si="258"/>
        <v/>
      </c>
      <c r="E2028" s="80" t="str">
        <f t="shared" si="259"/>
        <v/>
      </c>
      <c r="F2028" s="80" t="str">
        <f t="shared" si="261"/>
        <v/>
      </c>
      <c r="G2028" s="80" t="str">
        <f t="shared" si="261"/>
        <v/>
      </c>
      <c r="H2028" s="80" t="str">
        <f t="shared" si="261"/>
        <v/>
      </c>
      <c r="I2028" s="413"/>
      <c r="J2028" s="414"/>
      <c r="K2028" s="415"/>
      <c r="L2028" s="415"/>
      <c r="M2028" s="415"/>
      <c r="N2028" s="415"/>
      <c r="O2028" s="415"/>
      <c r="P2028" s="415"/>
    </row>
    <row r="2029" spans="1:16">
      <c r="A2029" s="80" t="str">
        <f t="shared" si="255"/>
        <v/>
      </c>
      <c r="B2029" s="80" t="str">
        <f t="shared" si="256"/>
        <v/>
      </c>
      <c r="C2029" s="80" t="str">
        <f t="shared" si="257"/>
        <v/>
      </c>
      <c r="D2029" s="80" t="str">
        <f t="shared" si="258"/>
        <v/>
      </c>
      <c r="E2029" s="80" t="str">
        <f t="shared" si="259"/>
        <v/>
      </c>
      <c r="F2029" s="80" t="str">
        <f t="shared" si="261"/>
        <v/>
      </c>
      <c r="G2029" s="80" t="str">
        <f t="shared" si="261"/>
        <v/>
      </c>
      <c r="H2029" s="80" t="str">
        <f t="shared" si="261"/>
        <v/>
      </c>
      <c r="I2029" s="413"/>
      <c r="J2029" s="414"/>
      <c r="K2029" s="415"/>
      <c r="L2029" s="415"/>
      <c r="M2029" s="415"/>
      <c r="N2029" s="415"/>
      <c r="O2029" s="415"/>
      <c r="P2029" s="415"/>
    </row>
    <row r="2030" spans="1:16">
      <c r="A2030" s="80" t="str">
        <f t="shared" si="255"/>
        <v/>
      </c>
      <c r="B2030" s="80" t="str">
        <f t="shared" si="256"/>
        <v/>
      </c>
      <c r="C2030" s="80" t="str">
        <f t="shared" si="257"/>
        <v/>
      </c>
      <c r="D2030" s="80" t="str">
        <f t="shared" si="258"/>
        <v/>
      </c>
      <c r="E2030" s="80" t="str">
        <f t="shared" si="259"/>
        <v/>
      </c>
      <c r="F2030" s="80" t="str">
        <f t="shared" si="261"/>
        <v/>
      </c>
      <c r="G2030" s="80" t="str">
        <f t="shared" si="261"/>
        <v/>
      </c>
      <c r="H2030" s="80" t="str">
        <f t="shared" si="261"/>
        <v/>
      </c>
      <c r="I2030" s="413"/>
      <c r="J2030" s="414"/>
      <c r="K2030" s="415"/>
      <c r="L2030" s="415"/>
      <c r="M2030" s="415"/>
      <c r="N2030" s="415"/>
      <c r="O2030" s="415"/>
      <c r="P2030" s="415"/>
    </row>
    <row r="2031" spans="1:16">
      <c r="A2031" s="80" t="str">
        <f t="shared" si="255"/>
        <v/>
      </c>
      <c r="B2031" s="80" t="str">
        <f t="shared" si="256"/>
        <v/>
      </c>
      <c r="C2031" s="80" t="str">
        <f t="shared" si="257"/>
        <v/>
      </c>
      <c r="D2031" s="80" t="str">
        <f t="shared" si="258"/>
        <v/>
      </c>
      <c r="E2031" s="80" t="str">
        <f t="shared" si="259"/>
        <v/>
      </c>
      <c r="F2031" s="80" t="str">
        <f t="shared" si="261"/>
        <v/>
      </c>
      <c r="G2031" s="80" t="str">
        <f t="shared" si="261"/>
        <v/>
      </c>
      <c r="H2031" s="80" t="str">
        <f t="shared" si="261"/>
        <v/>
      </c>
      <c r="I2031" s="413"/>
      <c r="J2031" s="414"/>
      <c r="K2031" s="415"/>
      <c r="L2031" s="415"/>
      <c r="M2031" s="415"/>
      <c r="N2031" s="415"/>
      <c r="O2031" s="415"/>
      <c r="P2031" s="415"/>
    </row>
    <row r="2032" spans="1:16">
      <c r="A2032" s="80" t="str">
        <f t="shared" si="255"/>
        <v/>
      </c>
      <c r="B2032" s="80" t="str">
        <f t="shared" si="256"/>
        <v/>
      </c>
      <c r="C2032" s="80" t="str">
        <f t="shared" si="257"/>
        <v/>
      </c>
      <c r="D2032" s="80" t="str">
        <f t="shared" si="258"/>
        <v/>
      </c>
      <c r="E2032" s="80" t="str">
        <f t="shared" si="259"/>
        <v/>
      </c>
      <c r="F2032" s="80" t="str">
        <f t="shared" si="261"/>
        <v/>
      </c>
      <c r="G2032" s="80" t="str">
        <f t="shared" si="261"/>
        <v/>
      </c>
      <c r="H2032" s="80" t="str">
        <f t="shared" si="261"/>
        <v/>
      </c>
      <c r="I2032" s="413"/>
      <c r="J2032" s="414"/>
      <c r="K2032" s="415"/>
      <c r="L2032" s="415"/>
      <c r="M2032" s="415"/>
      <c r="N2032" s="415"/>
      <c r="O2032" s="415"/>
      <c r="P2032" s="415"/>
    </row>
    <row r="2033" spans="1:16">
      <c r="A2033" s="80" t="str">
        <f t="shared" si="255"/>
        <v/>
      </c>
      <c r="B2033" s="80" t="str">
        <f t="shared" si="256"/>
        <v/>
      </c>
      <c r="C2033" s="80" t="str">
        <f t="shared" si="257"/>
        <v/>
      </c>
      <c r="D2033" s="80" t="str">
        <f t="shared" si="258"/>
        <v/>
      </c>
      <c r="E2033" s="80" t="str">
        <f t="shared" si="259"/>
        <v/>
      </c>
      <c r="F2033" s="80" t="str">
        <f t="shared" si="261"/>
        <v/>
      </c>
      <c r="G2033" s="80" t="str">
        <f t="shared" si="261"/>
        <v/>
      </c>
      <c r="H2033" s="80" t="str">
        <f t="shared" si="261"/>
        <v/>
      </c>
      <c r="I2033" s="413"/>
      <c r="J2033" s="414"/>
      <c r="K2033" s="415"/>
      <c r="L2033" s="415"/>
      <c r="M2033" s="415"/>
      <c r="N2033" s="415"/>
      <c r="O2033" s="415"/>
      <c r="P2033" s="415"/>
    </row>
    <row r="2034" spans="1:16">
      <c r="A2034" s="80" t="str">
        <f t="shared" si="255"/>
        <v/>
      </c>
      <c r="B2034" s="80" t="str">
        <f t="shared" si="256"/>
        <v/>
      </c>
      <c r="C2034" s="80" t="str">
        <f t="shared" si="257"/>
        <v/>
      </c>
      <c r="D2034" s="80" t="str">
        <f t="shared" si="258"/>
        <v/>
      </c>
      <c r="E2034" s="80" t="str">
        <f t="shared" si="259"/>
        <v/>
      </c>
      <c r="F2034" s="80" t="str">
        <f t="shared" si="261"/>
        <v/>
      </c>
      <c r="G2034" s="80" t="str">
        <f t="shared" si="261"/>
        <v/>
      </c>
      <c r="H2034" s="80" t="str">
        <f t="shared" si="261"/>
        <v/>
      </c>
      <c r="I2034" s="413"/>
      <c r="J2034" s="414"/>
      <c r="K2034" s="415"/>
      <c r="L2034" s="415"/>
      <c r="M2034" s="415"/>
      <c r="N2034" s="415"/>
      <c r="O2034" s="415"/>
      <c r="P2034" s="415"/>
    </row>
    <row r="2035" spans="1:16">
      <c r="A2035" s="80" t="str">
        <f t="shared" si="255"/>
        <v/>
      </c>
      <c r="B2035" s="80" t="str">
        <f t="shared" si="256"/>
        <v/>
      </c>
      <c r="C2035" s="80" t="str">
        <f t="shared" si="257"/>
        <v/>
      </c>
      <c r="D2035" s="80" t="str">
        <f t="shared" si="258"/>
        <v/>
      </c>
      <c r="E2035" s="80" t="str">
        <f t="shared" si="259"/>
        <v/>
      </c>
      <c r="F2035" s="80" t="str">
        <f t="shared" si="261"/>
        <v/>
      </c>
      <c r="G2035" s="80" t="str">
        <f t="shared" si="261"/>
        <v/>
      </c>
      <c r="H2035" s="80" t="str">
        <f t="shared" si="261"/>
        <v/>
      </c>
      <c r="I2035" s="413"/>
      <c r="J2035" s="414"/>
      <c r="K2035" s="415"/>
      <c r="L2035" s="415"/>
      <c r="M2035" s="415"/>
      <c r="N2035" s="415"/>
      <c r="O2035" s="415"/>
      <c r="P2035" s="415"/>
    </row>
    <row r="2036" spans="1:16">
      <c r="A2036" s="80" t="str">
        <f t="shared" si="255"/>
        <v/>
      </c>
      <c r="B2036" s="80" t="str">
        <f t="shared" si="256"/>
        <v/>
      </c>
      <c r="C2036" s="80" t="str">
        <f t="shared" si="257"/>
        <v/>
      </c>
      <c r="D2036" s="80" t="str">
        <f t="shared" si="258"/>
        <v/>
      </c>
      <c r="E2036" s="80" t="str">
        <f t="shared" si="259"/>
        <v/>
      </c>
      <c r="F2036" s="80" t="str">
        <f t="shared" si="261"/>
        <v/>
      </c>
      <c r="G2036" s="80" t="str">
        <f t="shared" si="261"/>
        <v/>
      </c>
      <c r="H2036" s="80" t="str">
        <f t="shared" si="261"/>
        <v/>
      </c>
      <c r="I2036" s="413"/>
      <c r="J2036" s="414"/>
      <c r="K2036" s="415"/>
      <c r="L2036" s="415"/>
      <c r="M2036" s="415"/>
      <c r="N2036" s="415"/>
      <c r="O2036" s="415"/>
      <c r="P2036" s="415"/>
    </row>
    <row r="2037" spans="1:16">
      <c r="A2037" s="80" t="str">
        <f t="shared" si="255"/>
        <v/>
      </c>
      <c r="B2037" s="80" t="str">
        <f t="shared" si="256"/>
        <v/>
      </c>
      <c r="C2037" s="80" t="str">
        <f t="shared" si="257"/>
        <v/>
      </c>
      <c r="D2037" s="80" t="str">
        <f t="shared" si="258"/>
        <v/>
      </c>
      <c r="E2037" s="80" t="str">
        <f t="shared" si="259"/>
        <v/>
      </c>
      <c r="F2037" s="80" t="str">
        <f t="shared" si="261"/>
        <v/>
      </c>
      <c r="G2037" s="80" t="str">
        <f t="shared" si="261"/>
        <v/>
      </c>
      <c r="H2037" s="80" t="str">
        <f t="shared" si="261"/>
        <v/>
      </c>
      <c r="I2037" s="413"/>
      <c r="J2037" s="414"/>
      <c r="K2037" s="415"/>
      <c r="L2037" s="415"/>
      <c r="M2037" s="415"/>
      <c r="N2037" s="415"/>
      <c r="O2037" s="415"/>
      <c r="P2037" s="415"/>
    </row>
    <row r="2038" spans="1:16">
      <c r="A2038" s="80" t="str">
        <f t="shared" si="255"/>
        <v/>
      </c>
      <c r="B2038" s="80" t="str">
        <f t="shared" si="256"/>
        <v/>
      </c>
      <c r="C2038" s="80" t="str">
        <f t="shared" si="257"/>
        <v/>
      </c>
      <c r="D2038" s="80" t="str">
        <f t="shared" si="258"/>
        <v/>
      </c>
      <c r="E2038" s="80" t="str">
        <f t="shared" si="259"/>
        <v/>
      </c>
      <c r="F2038" s="80" t="str">
        <f t="shared" si="261"/>
        <v/>
      </c>
      <c r="G2038" s="80" t="str">
        <f t="shared" si="261"/>
        <v/>
      </c>
      <c r="H2038" s="80" t="str">
        <f t="shared" si="261"/>
        <v/>
      </c>
      <c r="I2038" s="413"/>
      <c r="J2038" s="414"/>
      <c r="K2038" s="415"/>
      <c r="L2038" s="415"/>
      <c r="M2038" s="415"/>
      <c r="N2038" s="415"/>
      <c r="O2038" s="415"/>
      <c r="P2038" s="415"/>
    </row>
    <row r="2039" spans="1:16">
      <c r="A2039" s="80" t="str">
        <f t="shared" si="255"/>
        <v/>
      </c>
      <c r="B2039" s="80" t="str">
        <f t="shared" si="256"/>
        <v/>
      </c>
      <c r="C2039" s="80" t="str">
        <f t="shared" si="257"/>
        <v/>
      </c>
      <c r="D2039" s="80" t="str">
        <f t="shared" si="258"/>
        <v/>
      </c>
      <c r="E2039" s="80" t="str">
        <f t="shared" si="259"/>
        <v/>
      </c>
      <c r="F2039" s="80" t="str">
        <f t="shared" si="261"/>
        <v/>
      </c>
      <c r="G2039" s="80" t="str">
        <f t="shared" si="261"/>
        <v/>
      </c>
      <c r="H2039" s="80" t="str">
        <f t="shared" si="261"/>
        <v/>
      </c>
      <c r="I2039" s="413"/>
      <c r="J2039" s="414"/>
      <c r="K2039" s="415"/>
      <c r="L2039" s="415"/>
      <c r="M2039" s="415"/>
      <c r="N2039" s="415"/>
      <c r="O2039" s="415"/>
      <c r="P2039" s="415"/>
    </row>
    <row r="2040" spans="1:16">
      <c r="A2040" s="80" t="str">
        <f t="shared" si="255"/>
        <v/>
      </c>
      <c r="B2040" s="80" t="str">
        <f t="shared" si="256"/>
        <v/>
      </c>
      <c r="C2040" s="80" t="str">
        <f t="shared" si="257"/>
        <v/>
      </c>
      <c r="D2040" s="80" t="str">
        <f t="shared" si="258"/>
        <v/>
      </c>
      <c r="E2040" s="80" t="str">
        <f t="shared" si="259"/>
        <v/>
      </c>
      <c r="F2040" s="80" t="str">
        <f t="shared" si="261"/>
        <v/>
      </c>
      <c r="G2040" s="80" t="str">
        <f t="shared" si="261"/>
        <v/>
      </c>
      <c r="H2040" s="80" t="str">
        <f t="shared" si="261"/>
        <v/>
      </c>
      <c r="I2040" s="413"/>
      <c r="J2040" s="414"/>
      <c r="K2040" s="415"/>
      <c r="L2040" s="415"/>
      <c r="M2040" s="415"/>
      <c r="N2040" s="415"/>
      <c r="O2040" s="415"/>
      <c r="P2040" s="415"/>
    </row>
    <row r="2041" spans="1:16">
      <c r="A2041" s="80" t="str">
        <f t="shared" si="255"/>
        <v/>
      </c>
      <c r="B2041" s="80" t="str">
        <f t="shared" si="256"/>
        <v/>
      </c>
      <c r="C2041" s="80" t="str">
        <f t="shared" si="257"/>
        <v/>
      </c>
      <c r="D2041" s="80" t="str">
        <f t="shared" si="258"/>
        <v/>
      </c>
      <c r="E2041" s="80" t="str">
        <f t="shared" si="259"/>
        <v/>
      </c>
      <c r="F2041" s="80" t="str">
        <f t="shared" si="261"/>
        <v/>
      </c>
      <c r="G2041" s="80" t="str">
        <f t="shared" si="261"/>
        <v/>
      </c>
      <c r="H2041" s="80" t="str">
        <f t="shared" si="261"/>
        <v/>
      </c>
      <c r="I2041" s="413"/>
      <c r="J2041" s="414"/>
      <c r="K2041" s="415"/>
      <c r="L2041" s="415"/>
      <c r="M2041" s="415"/>
      <c r="N2041" s="415"/>
      <c r="O2041" s="415"/>
      <c r="P2041" s="415"/>
    </row>
    <row r="2042" spans="1:16">
      <c r="A2042" s="80" t="str">
        <f t="shared" si="255"/>
        <v/>
      </c>
      <c r="B2042" s="80" t="str">
        <f t="shared" si="256"/>
        <v/>
      </c>
      <c r="C2042" s="80" t="str">
        <f t="shared" si="257"/>
        <v/>
      </c>
      <c r="D2042" s="80" t="str">
        <f t="shared" si="258"/>
        <v/>
      </c>
      <c r="E2042" s="80" t="str">
        <f t="shared" si="259"/>
        <v/>
      </c>
      <c r="F2042" s="80" t="str">
        <f t="shared" si="261"/>
        <v/>
      </c>
      <c r="G2042" s="80" t="str">
        <f t="shared" si="261"/>
        <v/>
      </c>
      <c r="H2042" s="80" t="str">
        <f t="shared" si="261"/>
        <v/>
      </c>
      <c r="I2042" s="413"/>
      <c r="J2042" s="414"/>
      <c r="K2042" s="415"/>
      <c r="L2042" s="415"/>
      <c r="M2042" s="415"/>
      <c r="N2042" s="415"/>
      <c r="O2042" s="415"/>
      <c r="P2042" s="415"/>
    </row>
    <row r="2043" spans="1:16">
      <c r="A2043" s="80" t="str">
        <f t="shared" si="255"/>
        <v/>
      </c>
      <c r="B2043" s="80" t="str">
        <f t="shared" si="256"/>
        <v/>
      </c>
      <c r="C2043" s="80" t="str">
        <f t="shared" si="257"/>
        <v/>
      </c>
      <c r="D2043" s="80" t="str">
        <f t="shared" si="258"/>
        <v/>
      </c>
      <c r="E2043" s="80" t="str">
        <f t="shared" si="259"/>
        <v/>
      </c>
      <c r="F2043" s="80" t="str">
        <f t="shared" si="261"/>
        <v/>
      </c>
      <c r="G2043" s="80" t="str">
        <f t="shared" si="261"/>
        <v/>
      </c>
      <c r="H2043" s="80" t="str">
        <f t="shared" si="261"/>
        <v/>
      </c>
      <c r="I2043" s="413"/>
      <c r="J2043" s="414"/>
      <c r="K2043" s="415"/>
      <c r="L2043" s="415"/>
      <c r="M2043" s="415"/>
      <c r="N2043" s="415"/>
      <c r="O2043" s="415"/>
      <c r="P2043" s="415"/>
    </row>
    <row r="2044" spans="1:16">
      <c r="A2044" s="80" t="str">
        <f t="shared" si="255"/>
        <v/>
      </c>
      <c r="B2044" s="80" t="str">
        <f t="shared" si="256"/>
        <v/>
      </c>
      <c r="C2044" s="80" t="str">
        <f t="shared" si="257"/>
        <v/>
      </c>
      <c r="D2044" s="80" t="str">
        <f t="shared" si="258"/>
        <v/>
      </c>
      <c r="E2044" s="80" t="str">
        <f t="shared" si="259"/>
        <v/>
      </c>
      <c r="F2044" s="80" t="str">
        <f t="shared" si="261"/>
        <v/>
      </c>
      <c r="G2044" s="80" t="str">
        <f t="shared" si="261"/>
        <v/>
      </c>
      <c r="H2044" s="80" t="str">
        <f t="shared" si="261"/>
        <v/>
      </c>
      <c r="I2044" s="413"/>
      <c r="J2044" s="414"/>
      <c r="K2044" s="415"/>
      <c r="L2044" s="415"/>
      <c r="M2044" s="415"/>
      <c r="N2044" s="415"/>
      <c r="O2044" s="415"/>
      <c r="P2044" s="415"/>
    </row>
    <row r="2045" spans="1:16">
      <c r="A2045" s="80" t="str">
        <f t="shared" si="255"/>
        <v/>
      </c>
      <c r="B2045" s="80" t="str">
        <f t="shared" si="256"/>
        <v/>
      </c>
      <c r="C2045" s="80" t="str">
        <f t="shared" si="257"/>
        <v/>
      </c>
      <c r="D2045" s="80" t="str">
        <f t="shared" si="258"/>
        <v/>
      </c>
      <c r="E2045" s="80" t="str">
        <f t="shared" si="259"/>
        <v/>
      </c>
      <c r="F2045" s="80" t="str">
        <f t="shared" ref="F2045:H2064" si="262">IF(Cptes1="","",LEFT(Cptes1,7))</f>
        <v/>
      </c>
      <c r="G2045" s="80" t="str">
        <f t="shared" si="262"/>
        <v/>
      </c>
      <c r="H2045" s="80" t="str">
        <f t="shared" si="262"/>
        <v/>
      </c>
      <c r="I2045" s="413"/>
      <c r="J2045" s="414"/>
      <c r="K2045" s="415"/>
      <c r="L2045" s="415"/>
      <c r="M2045" s="415"/>
      <c r="N2045" s="415"/>
      <c r="O2045" s="415"/>
      <c r="P2045" s="415"/>
    </row>
    <row r="2046" spans="1:16">
      <c r="A2046" s="80" t="str">
        <f t="shared" si="255"/>
        <v/>
      </c>
      <c r="B2046" s="80" t="str">
        <f t="shared" si="256"/>
        <v/>
      </c>
      <c r="C2046" s="80" t="str">
        <f t="shared" si="257"/>
        <v/>
      </c>
      <c r="D2046" s="80" t="str">
        <f t="shared" si="258"/>
        <v/>
      </c>
      <c r="E2046" s="80" t="str">
        <f t="shared" si="259"/>
        <v/>
      </c>
      <c r="F2046" s="80" t="str">
        <f t="shared" si="262"/>
        <v/>
      </c>
      <c r="G2046" s="80" t="str">
        <f t="shared" si="262"/>
        <v/>
      </c>
      <c r="H2046" s="80" t="str">
        <f t="shared" si="262"/>
        <v/>
      </c>
      <c r="I2046" s="413"/>
      <c r="J2046" s="414"/>
      <c r="K2046" s="415"/>
      <c r="L2046" s="415"/>
      <c r="M2046" s="415"/>
      <c r="N2046" s="415"/>
      <c r="O2046" s="415"/>
      <c r="P2046" s="415"/>
    </row>
    <row r="2047" spans="1:16">
      <c r="A2047" s="80" t="str">
        <f t="shared" si="255"/>
        <v/>
      </c>
      <c r="B2047" s="80" t="str">
        <f t="shared" si="256"/>
        <v/>
      </c>
      <c r="C2047" s="80" t="str">
        <f t="shared" si="257"/>
        <v/>
      </c>
      <c r="D2047" s="80" t="str">
        <f t="shared" si="258"/>
        <v/>
      </c>
      <c r="E2047" s="80" t="str">
        <f t="shared" si="259"/>
        <v/>
      </c>
      <c r="F2047" s="80" t="str">
        <f t="shared" si="262"/>
        <v/>
      </c>
      <c r="G2047" s="80" t="str">
        <f t="shared" si="262"/>
        <v/>
      </c>
      <c r="H2047" s="80" t="str">
        <f t="shared" si="262"/>
        <v/>
      </c>
      <c r="I2047" s="413"/>
      <c r="J2047" s="414"/>
      <c r="K2047" s="415"/>
      <c r="L2047" s="415"/>
      <c r="M2047" s="415"/>
      <c r="N2047" s="415"/>
      <c r="O2047" s="415"/>
      <c r="P2047" s="415"/>
    </row>
    <row r="2048" spans="1:16">
      <c r="A2048" s="80" t="str">
        <f t="shared" si="255"/>
        <v/>
      </c>
      <c r="B2048" s="80" t="str">
        <f t="shared" si="256"/>
        <v/>
      </c>
      <c r="C2048" s="80" t="str">
        <f t="shared" si="257"/>
        <v/>
      </c>
      <c r="D2048" s="80" t="str">
        <f t="shared" si="258"/>
        <v/>
      </c>
      <c r="E2048" s="80" t="str">
        <f t="shared" si="259"/>
        <v/>
      </c>
      <c r="F2048" s="80" t="str">
        <f t="shared" si="262"/>
        <v/>
      </c>
      <c r="G2048" s="80" t="str">
        <f t="shared" si="262"/>
        <v/>
      </c>
      <c r="H2048" s="80" t="str">
        <f t="shared" si="262"/>
        <v/>
      </c>
      <c r="I2048" s="413"/>
      <c r="J2048" s="414"/>
      <c r="K2048" s="415"/>
      <c r="L2048" s="415"/>
      <c r="M2048" s="415"/>
      <c r="N2048" s="415"/>
      <c r="O2048" s="415"/>
      <c r="P2048" s="415"/>
    </row>
    <row r="2049" spans="1:16">
      <c r="A2049" s="80" t="str">
        <f t="shared" si="255"/>
        <v/>
      </c>
      <c r="B2049" s="80" t="str">
        <f t="shared" si="256"/>
        <v/>
      </c>
      <c r="C2049" s="80" t="str">
        <f t="shared" si="257"/>
        <v/>
      </c>
      <c r="D2049" s="80" t="str">
        <f t="shared" si="258"/>
        <v/>
      </c>
      <c r="E2049" s="80" t="str">
        <f t="shared" si="259"/>
        <v/>
      </c>
      <c r="F2049" s="80" t="str">
        <f t="shared" si="262"/>
        <v/>
      </c>
      <c r="G2049" s="80" t="str">
        <f t="shared" si="262"/>
        <v/>
      </c>
      <c r="H2049" s="80" t="str">
        <f t="shared" si="262"/>
        <v/>
      </c>
      <c r="I2049" s="413"/>
      <c r="J2049" s="414"/>
      <c r="K2049" s="415"/>
      <c r="L2049" s="415"/>
      <c r="M2049" s="415"/>
      <c r="N2049" s="415"/>
      <c r="O2049" s="415"/>
      <c r="P2049" s="415"/>
    </row>
    <row r="2050" spans="1:16">
      <c r="A2050" s="80" t="str">
        <f t="shared" si="255"/>
        <v/>
      </c>
      <c r="B2050" s="80" t="str">
        <f t="shared" si="256"/>
        <v/>
      </c>
      <c r="C2050" s="80" t="str">
        <f t="shared" si="257"/>
        <v/>
      </c>
      <c r="D2050" s="80" t="str">
        <f t="shared" si="258"/>
        <v/>
      </c>
      <c r="E2050" s="80" t="str">
        <f t="shared" si="259"/>
        <v/>
      </c>
      <c r="F2050" s="80" t="str">
        <f t="shared" si="262"/>
        <v/>
      </c>
      <c r="G2050" s="80" t="str">
        <f t="shared" si="262"/>
        <v/>
      </c>
      <c r="H2050" s="80" t="str">
        <f t="shared" si="262"/>
        <v/>
      </c>
      <c r="I2050" s="413"/>
      <c r="J2050" s="414"/>
      <c r="K2050" s="415"/>
      <c r="L2050" s="415"/>
      <c r="M2050" s="415"/>
      <c r="N2050" s="415"/>
      <c r="O2050" s="415"/>
      <c r="P2050" s="415"/>
    </row>
    <row r="2051" spans="1:16">
      <c r="A2051" s="80" t="str">
        <f t="shared" si="255"/>
        <v/>
      </c>
      <c r="B2051" s="80" t="str">
        <f t="shared" si="256"/>
        <v/>
      </c>
      <c r="C2051" s="80" t="str">
        <f t="shared" si="257"/>
        <v/>
      </c>
      <c r="D2051" s="80" t="str">
        <f t="shared" si="258"/>
        <v/>
      </c>
      <c r="E2051" s="80" t="str">
        <f t="shared" si="259"/>
        <v/>
      </c>
      <c r="F2051" s="80" t="str">
        <f t="shared" si="262"/>
        <v/>
      </c>
      <c r="G2051" s="80" t="str">
        <f t="shared" si="262"/>
        <v/>
      </c>
      <c r="H2051" s="80" t="str">
        <f t="shared" si="262"/>
        <v/>
      </c>
      <c r="I2051" s="413"/>
      <c r="J2051" s="414"/>
      <c r="K2051" s="415"/>
      <c r="L2051" s="415"/>
      <c r="M2051" s="415"/>
      <c r="N2051" s="415"/>
      <c r="O2051" s="415"/>
      <c r="P2051" s="415"/>
    </row>
    <row r="2052" spans="1:16">
      <c r="A2052" s="80" t="str">
        <f t="shared" si="255"/>
        <v/>
      </c>
      <c r="B2052" s="80" t="str">
        <f t="shared" si="256"/>
        <v/>
      </c>
      <c r="C2052" s="80" t="str">
        <f t="shared" si="257"/>
        <v/>
      </c>
      <c r="D2052" s="80" t="str">
        <f t="shared" si="258"/>
        <v/>
      </c>
      <c r="E2052" s="80" t="str">
        <f t="shared" si="259"/>
        <v/>
      </c>
      <c r="F2052" s="80" t="str">
        <f t="shared" si="262"/>
        <v/>
      </c>
      <c r="G2052" s="80" t="str">
        <f t="shared" si="262"/>
        <v/>
      </c>
      <c r="H2052" s="80" t="str">
        <f t="shared" si="262"/>
        <v/>
      </c>
      <c r="I2052" s="413"/>
      <c r="J2052" s="414"/>
      <c r="K2052" s="415"/>
      <c r="L2052" s="415"/>
      <c r="M2052" s="415"/>
      <c r="N2052" s="415"/>
      <c r="O2052" s="415"/>
      <c r="P2052" s="415"/>
    </row>
    <row r="2053" spans="1:16">
      <c r="A2053" s="80" t="str">
        <f t="shared" ref="A2053:A2116" si="263">IF(Cptes1="","",LEFT(Cptes1,2))</f>
        <v/>
      </c>
      <c r="B2053" s="80" t="str">
        <f t="shared" ref="B2053:B2116" si="264">IF(Cptes1="","",LEFT(Cptes1,3))</f>
        <v/>
      </c>
      <c r="C2053" s="80" t="str">
        <f t="shared" ref="C2053:C2116" si="265">IF(Cptes1="","",LEFT(Cptes1,4))</f>
        <v/>
      </c>
      <c r="D2053" s="80" t="str">
        <f t="shared" ref="D2053:D2116" si="266">IF(Cptes1="","",LEFT(Cptes1,5))</f>
        <v/>
      </c>
      <c r="E2053" s="80" t="str">
        <f t="shared" ref="E2053:E2116" si="267">IF(Cptes1="","",LEFT(Cptes1,6))</f>
        <v/>
      </c>
      <c r="F2053" s="80" t="str">
        <f t="shared" si="262"/>
        <v/>
      </c>
      <c r="G2053" s="80" t="str">
        <f t="shared" si="262"/>
        <v/>
      </c>
      <c r="H2053" s="80" t="str">
        <f t="shared" si="262"/>
        <v/>
      </c>
      <c r="I2053" s="413"/>
      <c r="J2053" s="414"/>
      <c r="K2053" s="415"/>
      <c r="L2053" s="415"/>
      <c r="M2053" s="415"/>
      <c r="N2053" s="415"/>
      <c r="O2053" s="415"/>
      <c r="P2053" s="415"/>
    </row>
    <row r="2054" spans="1:16">
      <c r="A2054" s="80" t="str">
        <f t="shared" si="263"/>
        <v/>
      </c>
      <c r="B2054" s="80" t="str">
        <f t="shared" si="264"/>
        <v/>
      </c>
      <c r="C2054" s="80" t="str">
        <f t="shared" si="265"/>
        <v/>
      </c>
      <c r="D2054" s="80" t="str">
        <f t="shared" si="266"/>
        <v/>
      </c>
      <c r="E2054" s="80" t="str">
        <f t="shared" si="267"/>
        <v/>
      </c>
      <c r="F2054" s="80" t="str">
        <f t="shared" si="262"/>
        <v/>
      </c>
      <c r="G2054" s="80" t="str">
        <f t="shared" si="262"/>
        <v/>
      </c>
      <c r="H2054" s="80" t="str">
        <f t="shared" si="262"/>
        <v/>
      </c>
      <c r="I2054" s="413"/>
      <c r="J2054" s="414"/>
      <c r="K2054" s="415"/>
      <c r="L2054" s="415"/>
      <c r="M2054" s="415"/>
      <c r="N2054" s="415"/>
      <c r="O2054" s="415"/>
      <c r="P2054" s="415"/>
    </row>
    <row r="2055" spans="1:16">
      <c r="A2055" s="80" t="str">
        <f t="shared" si="263"/>
        <v/>
      </c>
      <c r="B2055" s="80" t="str">
        <f t="shared" si="264"/>
        <v/>
      </c>
      <c r="C2055" s="80" t="str">
        <f t="shared" si="265"/>
        <v/>
      </c>
      <c r="D2055" s="80" t="str">
        <f t="shared" si="266"/>
        <v/>
      </c>
      <c r="E2055" s="80" t="str">
        <f t="shared" si="267"/>
        <v/>
      </c>
      <c r="F2055" s="80" t="str">
        <f t="shared" si="262"/>
        <v/>
      </c>
      <c r="G2055" s="80" t="str">
        <f t="shared" si="262"/>
        <v/>
      </c>
      <c r="H2055" s="80" t="str">
        <f t="shared" si="262"/>
        <v/>
      </c>
      <c r="I2055" s="413"/>
      <c r="J2055" s="414"/>
      <c r="K2055" s="415"/>
      <c r="L2055" s="415"/>
      <c r="M2055" s="415"/>
      <c r="N2055" s="415"/>
      <c r="O2055" s="415"/>
      <c r="P2055" s="415"/>
    </row>
    <row r="2056" spans="1:16">
      <c r="A2056" s="80" t="str">
        <f t="shared" si="263"/>
        <v/>
      </c>
      <c r="B2056" s="80" t="str">
        <f t="shared" si="264"/>
        <v/>
      </c>
      <c r="C2056" s="80" t="str">
        <f t="shared" si="265"/>
        <v/>
      </c>
      <c r="D2056" s="80" t="str">
        <f t="shared" si="266"/>
        <v/>
      </c>
      <c r="E2056" s="80" t="str">
        <f t="shared" si="267"/>
        <v/>
      </c>
      <c r="F2056" s="80" t="str">
        <f t="shared" si="262"/>
        <v/>
      </c>
      <c r="G2056" s="80" t="str">
        <f t="shared" si="262"/>
        <v/>
      </c>
      <c r="H2056" s="80" t="str">
        <f t="shared" si="262"/>
        <v/>
      </c>
      <c r="I2056" s="413"/>
      <c r="J2056" s="414"/>
      <c r="K2056" s="415"/>
      <c r="L2056" s="415"/>
      <c r="M2056" s="415"/>
      <c r="N2056" s="415"/>
      <c r="O2056" s="415"/>
      <c r="P2056" s="415"/>
    </row>
    <row r="2057" spans="1:16">
      <c r="A2057" s="80" t="str">
        <f t="shared" si="263"/>
        <v/>
      </c>
      <c r="B2057" s="80" t="str">
        <f t="shared" si="264"/>
        <v/>
      </c>
      <c r="C2057" s="80" t="str">
        <f t="shared" si="265"/>
        <v/>
      </c>
      <c r="D2057" s="80" t="str">
        <f t="shared" si="266"/>
        <v/>
      </c>
      <c r="E2057" s="80" t="str">
        <f t="shared" si="267"/>
        <v/>
      </c>
      <c r="F2057" s="80" t="str">
        <f t="shared" si="262"/>
        <v/>
      </c>
      <c r="G2057" s="80" t="str">
        <f t="shared" si="262"/>
        <v/>
      </c>
      <c r="H2057" s="80" t="str">
        <f t="shared" si="262"/>
        <v/>
      </c>
      <c r="I2057" s="413"/>
      <c r="J2057" s="414"/>
      <c r="K2057" s="415"/>
      <c r="L2057" s="415"/>
      <c r="M2057" s="415"/>
      <c r="N2057" s="415"/>
      <c r="O2057" s="415"/>
      <c r="P2057" s="415"/>
    </row>
    <row r="2058" spans="1:16">
      <c r="A2058" s="80" t="str">
        <f t="shared" si="263"/>
        <v/>
      </c>
      <c r="B2058" s="80" t="str">
        <f t="shared" si="264"/>
        <v/>
      </c>
      <c r="C2058" s="80" t="str">
        <f t="shared" si="265"/>
        <v/>
      </c>
      <c r="D2058" s="80" t="str">
        <f t="shared" si="266"/>
        <v/>
      </c>
      <c r="E2058" s="80" t="str">
        <f t="shared" si="267"/>
        <v/>
      </c>
      <c r="F2058" s="80" t="str">
        <f t="shared" si="262"/>
        <v/>
      </c>
      <c r="G2058" s="80" t="str">
        <f t="shared" si="262"/>
        <v/>
      </c>
      <c r="H2058" s="80" t="str">
        <f t="shared" si="262"/>
        <v/>
      </c>
      <c r="I2058" s="413"/>
      <c r="J2058" s="414"/>
      <c r="K2058" s="415"/>
      <c r="L2058" s="415"/>
      <c r="M2058" s="415"/>
      <c r="N2058" s="415"/>
      <c r="O2058" s="415"/>
      <c r="P2058" s="415"/>
    </row>
    <row r="2059" spans="1:16">
      <c r="A2059" s="80" t="str">
        <f t="shared" si="263"/>
        <v/>
      </c>
      <c r="B2059" s="80" t="str">
        <f t="shared" si="264"/>
        <v/>
      </c>
      <c r="C2059" s="80" t="str">
        <f t="shared" si="265"/>
        <v/>
      </c>
      <c r="D2059" s="80" t="str">
        <f t="shared" si="266"/>
        <v/>
      </c>
      <c r="E2059" s="80" t="str">
        <f t="shared" si="267"/>
        <v/>
      </c>
      <c r="F2059" s="80" t="str">
        <f t="shared" si="262"/>
        <v/>
      </c>
      <c r="G2059" s="80" t="str">
        <f t="shared" si="262"/>
        <v/>
      </c>
      <c r="H2059" s="80" t="str">
        <f t="shared" si="262"/>
        <v/>
      </c>
      <c r="I2059" s="413"/>
      <c r="J2059" s="414"/>
      <c r="K2059" s="415"/>
      <c r="L2059" s="415"/>
      <c r="M2059" s="415"/>
      <c r="N2059" s="415"/>
      <c r="O2059" s="415"/>
      <c r="P2059" s="415"/>
    </row>
    <row r="2060" spans="1:16">
      <c r="A2060" s="80" t="str">
        <f t="shared" si="263"/>
        <v/>
      </c>
      <c r="B2060" s="80" t="str">
        <f t="shared" si="264"/>
        <v/>
      </c>
      <c r="C2060" s="80" t="str">
        <f t="shared" si="265"/>
        <v/>
      </c>
      <c r="D2060" s="80" t="str">
        <f t="shared" si="266"/>
        <v/>
      </c>
      <c r="E2060" s="80" t="str">
        <f t="shared" si="267"/>
        <v/>
      </c>
      <c r="F2060" s="80" t="str">
        <f t="shared" si="262"/>
        <v/>
      </c>
      <c r="G2060" s="80" t="str">
        <f t="shared" si="262"/>
        <v/>
      </c>
      <c r="H2060" s="80" t="str">
        <f t="shared" si="262"/>
        <v/>
      </c>
      <c r="I2060" s="413"/>
      <c r="J2060" s="414"/>
      <c r="K2060" s="415"/>
      <c r="L2060" s="415"/>
      <c r="M2060" s="415"/>
      <c r="N2060" s="415"/>
      <c r="O2060" s="415"/>
      <c r="P2060" s="415"/>
    </row>
    <row r="2061" spans="1:16">
      <c r="A2061" s="80" t="str">
        <f t="shared" si="263"/>
        <v/>
      </c>
      <c r="B2061" s="80" t="str">
        <f t="shared" si="264"/>
        <v/>
      </c>
      <c r="C2061" s="80" t="str">
        <f t="shared" si="265"/>
        <v/>
      </c>
      <c r="D2061" s="80" t="str">
        <f t="shared" si="266"/>
        <v/>
      </c>
      <c r="E2061" s="80" t="str">
        <f t="shared" si="267"/>
        <v/>
      </c>
      <c r="F2061" s="80" t="str">
        <f t="shared" si="262"/>
        <v/>
      </c>
      <c r="G2061" s="80" t="str">
        <f t="shared" si="262"/>
        <v/>
      </c>
      <c r="H2061" s="80" t="str">
        <f t="shared" si="262"/>
        <v/>
      </c>
      <c r="I2061" s="413"/>
      <c r="J2061" s="414"/>
      <c r="K2061" s="415"/>
      <c r="L2061" s="415"/>
      <c r="M2061" s="415"/>
      <c r="N2061" s="415"/>
      <c r="O2061" s="415"/>
      <c r="P2061" s="415"/>
    </row>
    <row r="2062" spans="1:16">
      <c r="A2062" s="80" t="str">
        <f t="shared" si="263"/>
        <v/>
      </c>
      <c r="B2062" s="80" t="str">
        <f t="shared" si="264"/>
        <v/>
      </c>
      <c r="C2062" s="80" t="str">
        <f t="shared" si="265"/>
        <v/>
      </c>
      <c r="D2062" s="80" t="str">
        <f t="shared" si="266"/>
        <v/>
      </c>
      <c r="E2062" s="80" t="str">
        <f t="shared" si="267"/>
        <v/>
      </c>
      <c r="F2062" s="80" t="str">
        <f t="shared" si="262"/>
        <v/>
      </c>
      <c r="G2062" s="80" t="str">
        <f t="shared" si="262"/>
        <v/>
      </c>
      <c r="H2062" s="80" t="str">
        <f t="shared" si="262"/>
        <v/>
      </c>
      <c r="I2062" s="413"/>
      <c r="J2062" s="414"/>
      <c r="K2062" s="415"/>
      <c r="L2062" s="415"/>
      <c r="M2062" s="415"/>
      <c r="N2062" s="415"/>
      <c r="O2062" s="415"/>
      <c r="P2062" s="415"/>
    </row>
    <row r="2063" spans="1:16">
      <c r="A2063" s="80" t="str">
        <f t="shared" si="263"/>
        <v/>
      </c>
      <c r="B2063" s="80" t="str">
        <f t="shared" si="264"/>
        <v/>
      </c>
      <c r="C2063" s="80" t="str">
        <f t="shared" si="265"/>
        <v/>
      </c>
      <c r="D2063" s="80" t="str">
        <f t="shared" si="266"/>
        <v/>
      </c>
      <c r="E2063" s="80" t="str">
        <f t="shared" si="267"/>
        <v/>
      </c>
      <c r="F2063" s="80" t="str">
        <f t="shared" si="262"/>
        <v/>
      </c>
      <c r="G2063" s="80" t="str">
        <f t="shared" si="262"/>
        <v/>
      </c>
      <c r="H2063" s="80" t="str">
        <f t="shared" si="262"/>
        <v/>
      </c>
      <c r="I2063" s="413"/>
      <c r="J2063" s="414"/>
      <c r="K2063" s="415"/>
      <c r="L2063" s="415"/>
      <c r="M2063" s="415"/>
      <c r="N2063" s="415"/>
      <c r="O2063" s="415"/>
      <c r="P2063" s="415"/>
    </row>
    <row r="2064" spans="1:16">
      <c r="A2064" s="80" t="str">
        <f t="shared" si="263"/>
        <v/>
      </c>
      <c r="B2064" s="80" t="str">
        <f t="shared" si="264"/>
        <v/>
      </c>
      <c r="C2064" s="80" t="str">
        <f t="shared" si="265"/>
        <v/>
      </c>
      <c r="D2064" s="80" t="str">
        <f t="shared" si="266"/>
        <v/>
      </c>
      <c r="E2064" s="80" t="str">
        <f t="shared" si="267"/>
        <v/>
      </c>
      <c r="F2064" s="80" t="str">
        <f t="shared" si="262"/>
        <v/>
      </c>
      <c r="G2064" s="80" t="str">
        <f t="shared" si="262"/>
        <v/>
      </c>
      <c r="H2064" s="80" t="str">
        <f t="shared" si="262"/>
        <v/>
      </c>
      <c r="I2064" s="413"/>
      <c r="J2064" s="414"/>
      <c r="K2064" s="415"/>
      <c r="L2064" s="415"/>
      <c r="M2064" s="415"/>
      <c r="N2064" s="415"/>
      <c r="O2064" s="415"/>
      <c r="P2064" s="415"/>
    </row>
    <row r="2065" spans="1:16">
      <c r="A2065" s="80" t="str">
        <f t="shared" si="263"/>
        <v/>
      </c>
      <c r="B2065" s="80" t="str">
        <f t="shared" si="264"/>
        <v/>
      </c>
      <c r="C2065" s="80" t="str">
        <f t="shared" si="265"/>
        <v/>
      </c>
      <c r="D2065" s="80" t="str">
        <f t="shared" si="266"/>
        <v/>
      </c>
      <c r="E2065" s="80" t="str">
        <f t="shared" si="267"/>
        <v/>
      </c>
      <c r="F2065" s="80" t="str">
        <f t="shared" ref="F2065:H2084" si="268">IF(Cptes1="","",LEFT(Cptes1,7))</f>
        <v/>
      </c>
      <c r="G2065" s="80" t="str">
        <f t="shared" si="268"/>
        <v/>
      </c>
      <c r="H2065" s="80" t="str">
        <f t="shared" si="268"/>
        <v/>
      </c>
      <c r="I2065" s="413"/>
      <c r="J2065" s="414"/>
      <c r="K2065" s="415"/>
      <c r="L2065" s="415"/>
      <c r="M2065" s="415"/>
      <c r="N2065" s="415"/>
      <c r="O2065" s="415"/>
      <c r="P2065" s="415"/>
    </row>
    <row r="2066" spans="1:16">
      <c r="A2066" s="80" t="str">
        <f t="shared" si="263"/>
        <v/>
      </c>
      <c r="B2066" s="80" t="str">
        <f t="shared" si="264"/>
        <v/>
      </c>
      <c r="C2066" s="80" t="str">
        <f t="shared" si="265"/>
        <v/>
      </c>
      <c r="D2066" s="80" t="str">
        <f t="shared" si="266"/>
        <v/>
      </c>
      <c r="E2066" s="80" t="str">
        <f t="shared" si="267"/>
        <v/>
      </c>
      <c r="F2066" s="80" t="str">
        <f t="shared" si="268"/>
        <v/>
      </c>
      <c r="G2066" s="80" t="str">
        <f t="shared" si="268"/>
        <v/>
      </c>
      <c r="H2066" s="80" t="str">
        <f t="shared" si="268"/>
        <v/>
      </c>
      <c r="I2066" s="413"/>
      <c r="J2066" s="414"/>
      <c r="K2066" s="415"/>
      <c r="L2066" s="415"/>
      <c r="M2066" s="415"/>
      <c r="N2066" s="415"/>
      <c r="O2066" s="415"/>
      <c r="P2066" s="415"/>
    </row>
    <row r="2067" spans="1:16">
      <c r="A2067" s="80" t="str">
        <f t="shared" si="263"/>
        <v/>
      </c>
      <c r="B2067" s="80" t="str">
        <f t="shared" si="264"/>
        <v/>
      </c>
      <c r="C2067" s="80" t="str">
        <f t="shared" si="265"/>
        <v/>
      </c>
      <c r="D2067" s="80" t="str">
        <f t="shared" si="266"/>
        <v/>
      </c>
      <c r="E2067" s="80" t="str">
        <f t="shared" si="267"/>
        <v/>
      </c>
      <c r="F2067" s="80" t="str">
        <f t="shared" si="268"/>
        <v/>
      </c>
      <c r="G2067" s="80" t="str">
        <f t="shared" si="268"/>
        <v/>
      </c>
      <c r="H2067" s="80" t="str">
        <f t="shared" si="268"/>
        <v/>
      </c>
      <c r="I2067" s="413"/>
      <c r="J2067" s="414"/>
      <c r="K2067" s="415"/>
      <c r="L2067" s="415"/>
      <c r="M2067" s="415"/>
      <c r="N2067" s="415"/>
      <c r="O2067" s="415"/>
      <c r="P2067" s="415"/>
    </row>
    <row r="2068" spans="1:16">
      <c r="A2068" s="80" t="str">
        <f t="shared" si="263"/>
        <v/>
      </c>
      <c r="B2068" s="80" t="str">
        <f t="shared" si="264"/>
        <v/>
      </c>
      <c r="C2068" s="80" t="str">
        <f t="shared" si="265"/>
        <v/>
      </c>
      <c r="D2068" s="80" t="str">
        <f t="shared" si="266"/>
        <v/>
      </c>
      <c r="E2068" s="80" t="str">
        <f t="shared" si="267"/>
        <v/>
      </c>
      <c r="F2068" s="80" t="str">
        <f t="shared" si="268"/>
        <v/>
      </c>
      <c r="G2068" s="80" t="str">
        <f t="shared" si="268"/>
        <v/>
      </c>
      <c r="H2068" s="80" t="str">
        <f t="shared" si="268"/>
        <v/>
      </c>
      <c r="I2068" s="413"/>
      <c r="J2068" s="414"/>
      <c r="K2068" s="415"/>
      <c r="L2068" s="415"/>
      <c r="M2068" s="415"/>
      <c r="N2068" s="415"/>
      <c r="O2068" s="415"/>
      <c r="P2068" s="415"/>
    </row>
    <row r="2069" spans="1:16">
      <c r="A2069" s="80" t="str">
        <f t="shared" si="263"/>
        <v/>
      </c>
      <c r="B2069" s="80" t="str">
        <f t="shared" si="264"/>
        <v/>
      </c>
      <c r="C2069" s="80" t="str">
        <f t="shared" si="265"/>
        <v/>
      </c>
      <c r="D2069" s="80" t="str">
        <f t="shared" si="266"/>
        <v/>
      </c>
      <c r="E2069" s="80" t="str">
        <f t="shared" si="267"/>
        <v/>
      </c>
      <c r="F2069" s="80" t="str">
        <f t="shared" si="268"/>
        <v/>
      </c>
      <c r="G2069" s="80" t="str">
        <f t="shared" si="268"/>
        <v/>
      </c>
      <c r="H2069" s="80" t="str">
        <f t="shared" si="268"/>
        <v/>
      </c>
      <c r="I2069" s="413"/>
      <c r="J2069" s="414"/>
      <c r="K2069" s="415"/>
      <c r="L2069" s="415"/>
      <c r="M2069" s="415"/>
      <c r="N2069" s="415"/>
      <c r="O2069" s="415"/>
      <c r="P2069" s="415"/>
    </row>
    <row r="2070" spans="1:16">
      <c r="A2070" s="80" t="str">
        <f t="shared" si="263"/>
        <v/>
      </c>
      <c r="B2070" s="80" t="str">
        <f t="shared" si="264"/>
        <v/>
      </c>
      <c r="C2070" s="80" t="str">
        <f t="shared" si="265"/>
        <v/>
      </c>
      <c r="D2070" s="80" t="str">
        <f t="shared" si="266"/>
        <v/>
      </c>
      <c r="E2070" s="80" t="str">
        <f t="shared" si="267"/>
        <v/>
      </c>
      <c r="F2070" s="80" t="str">
        <f t="shared" si="268"/>
        <v/>
      </c>
      <c r="G2070" s="80" t="str">
        <f t="shared" si="268"/>
        <v/>
      </c>
      <c r="H2070" s="80" t="str">
        <f t="shared" si="268"/>
        <v/>
      </c>
      <c r="I2070" s="413"/>
      <c r="J2070" s="414"/>
      <c r="K2070" s="415"/>
      <c r="L2070" s="415"/>
      <c r="M2070" s="415"/>
      <c r="N2070" s="415"/>
      <c r="O2070" s="415"/>
      <c r="P2070" s="415"/>
    </row>
    <row r="2071" spans="1:16">
      <c r="A2071" s="80" t="str">
        <f t="shared" si="263"/>
        <v/>
      </c>
      <c r="B2071" s="80" t="str">
        <f t="shared" si="264"/>
        <v/>
      </c>
      <c r="C2071" s="80" t="str">
        <f t="shared" si="265"/>
        <v/>
      </c>
      <c r="D2071" s="80" t="str">
        <f t="shared" si="266"/>
        <v/>
      </c>
      <c r="E2071" s="80" t="str">
        <f t="shared" si="267"/>
        <v/>
      </c>
      <c r="F2071" s="80" t="str">
        <f t="shared" si="268"/>
        <v/>
      </c>
      <c r="G2071" s="80" t="str">
        <f t="shared" si="268"/>
        <v/>
      </c>
      <c r="H2071" s="80" t="str">
        <f t="shared" si="268"/>
        <v/>
      </c>
      <c r="I2071" s="413"/>
      <c r="J2071" s="414"/>
      <c r="K2071" s="415"/>
      <c r="L2071" s="415"/>
      <c r="M2071" s="415"/>
      <c r="N2071" s="415"/>
      <c r="O2071" s="415"/>
      <c r="P2071" s="415"/>
    </row>
    <row r="2072" spans="1:16">
      <c r="A2072" s="80" t="str">
        <f t="shared" si="263"/>
        <v/>
      </c>
      <c r="B2072" s="80" t="str">
        <f t="shared" si="264"/>
        <v/>
      </c>
      <c r="C2072" s="80" t="str">
        <f t="shared" si="265"/>
        <v/>
      </c>
      <c r="D2072" s="80" t="str">
        <f t="shared" si="266"/>
        <v/>
      </c>
      <c r="E2072" s="80" t="str">
        <f t="shared" si="267"/>
        <v/>
      </c>
      <c r="F2072" s="80" t="str">
        <f t="shared" si="268"/>
        <v/>
      </c>
      <c r="G2072" s="80" t="str">
        <f t="shared" si="268"/>
        <v/>
      </c>
      <c r="H2072" s="80" t="str">
        <f t="shared" si="268"/>
        <v/>
      </c>
      <c r="I2072" s="413"/>
      <c r="J2072" s="414"/>
      <c r="K2072" s="415"/>
      <c r="L2072" s="415"/>
      <c r="M2072" s="415"/>
      <c r="N2072" s="415"/>
      <c r="O2072" s="415"/>
      <c r="P2072" s="415"/>
    </row>
    <row r="2073" spans="1:16">
      <c r="A2073" s="80" t="str">
        <f t="shared" si="263"/>
        <v/>
      </c>
      <c r="B2073" s="80" t="str">
        <f t="shared" si="264"/>
        <v/>
      </c>
      <c r="C2073" s="80" t="str">
        <f t="shared" si="265"/>
        <v/>
      </c>
      <c r="D2073" s="80" t="str">
        <f t="shared" si="266"/>
        <v/>
      </c>
      <c r="E2073" s="80" t="str">
        <f t="shared" si="267"/>
        <v/>
      </c>
      <c r="F2073" s="80" t="str">
        <f t="shared" si="268"/>
        <v/>
      </c>
      <c r="G2073" s="80" t="str">
        <f t="shared" si="268"/>
        <v/>
      </c>
      <c r="H2073" s="80" t="str">
        <f t="shared" si="268"/>
        <v/>
      </c>
      <c r="I2073" s="413"/>
      <c r="J2073" s="414"/>
      <c r="K2073" s="415"/>
      <c r="L2073" s="415"/>
      <c r="M2073" s="415"/>
      <c r="N2073" s="415"/>
      <c r="O2073" s="415"/>
      <c r="P2073" s="415"/>
    </row>
    <row r="2074" spans="1:16">
      <c r="A2074" s="80" t="str">
        <f t="shared" si="263"/>
        <v/>
      </c>
      <c r="B2074" s="80" t="str">
        <f t="shared" si="264"/>
        <v/>
      </c>
      <c r="C2074" s="80" t="str">
        <f t="shared" si="265"/>
        <v/>
      </c>
      <c r="D2074" s="80" t="str">
        <f t="shared" si="266"/>
        <v/>
      </c>
      <c r="E2074" s="80" t="str">
        <f t="shared" si="267"/>
        <v/>
      </c>
      <c r="F2074" s="80" t="str">
        <f t="shared" si="268"/>
        <v/>
      </c>
      <c r="G2074" s="80" t="str">
        <f t="shared" si="268"/>
        <v/>
      </c>
      <c r="H2074" s="80" t="str">
        <f t="shared" si="268"/>
        <v/>
      </c>
      <c r="I2074" s="413"/>
      <c r="J2074" s="414"/>
      <c r="K2074" s="415"/>
      <c r="L2074" s="415"/>
      <c r="M2074" s="415"/>
      <c r="N2074" s="415"/>
      <c r="O2074" s="415"/>
      <c r="P2074" s="415"/>
    </row>
    <row r="2075" spans="1:16">
      <c r="A2075" s="80" t="str">
        <f t="shared" si="263"/>
        <v/>
      </c>
      <c r="B2075" s="80" t="str">
        <f t="shared" si="264"/>
        <v/>
      </c>
      <c r="C2075" s="80" t="str">
        <f t="shared" si="265"/>
        <v/>
      </c>
      <c r="D2075" s="80" t="str">
        <f t="shared" si="266"/>
        <v/>
      </c>
      <c r="E2075" s="80" t="str">
        <f t="shared" si="267"/>
        <v/>
      </c>
      <c r="F2075" s="80" t="str">
        <f t="shared" si="268"/>
        <v/>
      </c>
      <c r="G2075" s="80" t="str">
        <f t="shared" si="268"/>
        <v/>
      </c>
      <c r="H2075" s="80" t="str">
        <f t="shared" si="268"/>
        <v/>
      </c>
      <c r="I2075" s="413"/>
      <c r="J2075" s="414"/>
      <c r="K2075" s="415"/>
      <c r="L2075" s="415"/>
      <c r="M2075" s="415"/>
      <c r="N2075" s="415"/>
      <c r="O2075" s="415"/>
      <c r="P2075" s="415"/>
    </row>
    <row r="2076" spans="1:16">
      <c r="A2076" s="80" t="str">
        <f t="shared" si="263"/>
        <v/>
      </c>
      <c r="B2076" s="80" t="str">
        <f t="shared" si="264"/>
        <v/>
      </c>
      <c r="C2076" s="80" t="str">
        <f t="shared" si="265"/>
        <v/>
      </c>
      <c r="D2076" s="80" t="str">
        <f t="shared" si="266"/>
        <v/>
      </c>
      <c r="E2076" s="80" t="str">
        <f t="shared" si="267"/>
        <v/>
      </c>
      <c r="F2076" s="80" t="str">
        <f t="shared" si="268"/>
        <v/>
      </c>
      <c r="G2076" s="80" t="str">
        <f t="shared" si="268"/>
        <v/>
      </c>
      <c r="H2076" s="80" t="str">
        <f t="shared" si="268"/>
        <v/>
      </c>
      <c r="I2076" s="413"/>
      <c r="J2076" s="414"/>
      <c r="K2076" s="415"/>
      <c r="L2076" s="415"/>
      <c r="M2076" s="415"/>
      <c r="N2076" s="415"/>
      <c r="O2076" s="415"/>
      <c r="P2076" s="415"/>
    </row>
    <row r="2077" spans="1:16">
      <c r="A2077" s="80" t="str">
        <f t="shared" si="263"/>
        <v/>
      </c>
      <c r="B2077" s="80" t="str">
        <f t="shared" si="264"/>
        <v/>
      </c>
      <c r="C2077" s="80" t="str">
        <f t="shared" si="265"/>
        <v/>
      </c>
      <c r="D2077" s="80" t="str">
        <f t="shared" si="266"/>
        <v/>
      </c>
      <c r="E2077" s="80" t="str">
        <f t="shared" si="267"/>
        <v/>
      </c>
      <c r="F2077" s="80" t="str">
        <f t="shared" si="268"/>
        <v/>
      </c>
      <c r="G2077" s="80" t="str">
        <f t="shared" si="268"/>
        <v/>
      </c>
      <c r="H2077" s="80" t="str">
        <f t="shared" si="268"/>
        <v/>
      </c>
      <c r="I2077" s="413"/>
      <c r="J2077" s="414"/>
      <c r="K2077" s="415"/>
      <c r="L2077" s="415"/>
      <c r="M2077" s="415"/>
      <c r="N2077" s="415"/>
      <c r="O2077" s="415"/>
      <c r="P2077" s="415"/>
    </row>
    <row r="2078" spans="1:16">
      <c r="A2078" s="80" t="str">
        <f t="shared" si="263"/>
        <v/>
      </c>
      <c r="B2078" s="80" t="str">
        <f t="shared" si="264"/>
        <v/>
      </c>
      <c r="C2078" s="80" t="str">
        <f t="shared" si="265"/>
        <v/>
      </c>
      <c r="D2078" s="80" t="str">
        <f t="shared" si="266"/>
        <v/>
      </c>
      <c r="E2078" s="80" t="str">
        <f t="shared" si="267"/>
        <v/>
      </c>
      <c r="F2078" s="80" t="str">
        <f t="shared" si="268"/>
        <v/>
      </c>
      <c r="G2078" s="80" t="str">
        <f t="shared" si="268"/>
        <v/>
      </c>
      <c r="H2078" s="80" t="str">
        <f t="shared" si="268"/>
        <v/>
      </c>
      <c r="I2078" s="413"/>
      <c r="J2078" s="414"/>
      <c r="K2078" s="415"/>
      <c r="L2078" s="415"/>
      <c r="M2078" s="415"/>
      <c r="N2078" s="415"/>
      <c r="O2078" s="415"/>
      <c r="P2078" s="415"/>
    </row>
    <row r="2079" spans="1:16">
      <c r="A2079" s="80" t="str">
        <f t="shared" si="263"/>
        <v/>
      </c>
      <c r="B2079" s="80" t="str">
        <f t="shared" si="264"/>
        <v/>
      </c>
      <c r="C2079" s="80" t="str">
        <f t="shared" si="265"/>
        <v/>
      </c>
      <c r="D2079" s="80" t="str">
        <f t="shared" si="266"/>
        <v/>
      </c>
      <c r="E2079" s="80" t="str">
        <f t="shared" si="267"/>
        <v/>
      </c>
      <c r="F2079" s="80" t="str">
        <f t="shared" si="268"/>
        <v/>
      </c>
      <c r="G2079" s="80" t="str">
        <f t="shared" si="268"/>
        <v/>
      </c>
      <c r="H2079" s="80" t="str">
        <f t="shared" si="268"/>
        <v/>
      </c>
      <c r="I2079" s="413"/>
      <c r="J2079" s="414"/>
      <c r="K2079" s="415"/>
      <c r="L2079" s="415"/>
      <c r="M2079" s="415"/>
      <c r="N2079" s="415"/>
      <c r="O2079" s="415"/>
      <c r="P2079" s="415"/>
    </row>
    <row r="2080" spans="1:16">
      <c r="A2080" s="80" t="str">
        <f t="shared" si="263"/>
        <v/>
      </c>
      <c r="B2080" s="80" t="str">
        <f t="shared" si="264"/>
        <v/>
      </c>
      <c r="C2080" s="80" t="str">
        <f t="shared" si="265"/>
        <v/>
      </c>
      <c r="D2080" s="80" t="str">
        <f t="shared" si="266"/>
        <v/>
      </c>
      <c r="E2080" s="80" t="str">
        <f t="shared" si="267"/>
        <v/>
      </c>
      <c r="F2080" s="80" t="str">
        <f t="shared" si="268"/>
        <v/>
      </c>
      <c r="G2080" s="80" t="str">
        <f t="shared" si="268"/>
        <v/>
      </c>
      <c r="H2080" s="80" t="str">
        <f t="shared" si="268"/>
        <v/>
      </c>
      <c r="I2080" s="413"/>
      <c r="J2080" s="414"/>
      <c r="K2080" s="415"/>
      <c r="L2080" s="415"/>
      <c r="M2080" s="415"/>
      <c r="N2080" s="415"/>
      <c r="O2080" s="415"/>
      <c r="P2080" s="415"/>
    </row>
    <row r="2081" spans="1:16">
      <c r="A2081" s="80" t="str">
        <f t="shared" si="263"/>
        <v/>
      </c>
      <c r="B2081" s="80" t="str">
        <f t="shared" si="264"/>
        <v/>
      </c>
      <c r="C2081" s="80" t="str">
        <f t="shared" si="265"/>
        <v/>
      </c>
      <c r="D2081" s="80" t="str">
        <f t="shared" si="266"/>
        <v/>
      </c>
      <c r="E2081" s="80" t="str">
        <f t="shared" si="267"/>
        <v/>
      </c>
      <c r="F2081" s="80" t="str">
        <f t="shared" si="268"/>
        <v/>
      </c>
      <c r="G2081" s="80" t="str">
        <f t="shared" si="268"/>
        <v/>
      </c>
      <c r="H2081" s="80" t="str">
        <f t="shared" si="268"/>
        <v/>
      </c>
      <c r="I2081" s="413"/>
      <c r="J2081" s="414"/>
      <c r="K2081" s="415"/>
      <c r="L2081" s="415"/>
      <c r="M2081" s="415"/>
      <c r="N2081" s="415"/>
      <c r="O2081" s="415"/>
      <c r="P2081" s="415"/>
    </row>
    <row r="2082" spans="1:16">
      <c r="A2082" s="80" t="str">
        <f t="shared" si="263"/>
        <v/>
      </c>
      <c r="B2082" s="80" t="str">
        <f t="shared" si="264"/>
        <v/>
      </c>
      <c r="C2082" s="80" t="str">
        <f t="shared" si="265"/>
        <v/>
      </c>
      <c r="D2082" s="80" t="str">
        <f t="shared" si="266"/>
        <v/>
      </c>
      <c r="E2082" s="80" t="str">
        <f t="shared" si="267"/>
        <v/>
      </c>
      <c r="F2082" s="80" t="str">
        <f t="shared" si="268"/>
        <v/>
      </c>
      <c r="G2082" s="80" t="str">
        <f t="shared" si="268"/>
        <v/>
      </c>
      <c r="H2082" s="80" t="str">
        <f t="shared" si="268"/>
        <v/>
      </c>
      <c r="I2082" s="413"/>
      <c r="J2082" s="414"/>
      <c r="K2082" s="415"/>
      <c r="L2082" s="415"/>
      <c r="M2082" s="415"/>
      <c r="N2082" s="415"/>
      <c r="O2082" s="415"/>
      <c r="P2082" s="415"/>
    </row>
    <row r="2083" spans="1:16">
      <c r="A2083" s="80" t="str">
        <f t="shared" si="263"/>
        <v/>
      </c>
      <c r="B2083" s="80" t="str">
        <f t="shared" si="264"/>
        <v/>
      </c>
      <c r="C2083" s="80" t="str">
        <f t="shared" si="265"/>
        <v/>
      </c>
      <c r="D2083" s="80" t="str">
        <f t="shared" si="266"/>
        <v/>
      </c>
      <c r="E2083" s="80" t="str">
        <f t="shared" si="267"/>
        <v/>
      </c>
      <c r="F2083" s="80" t="str">
        <f t="shared" si="268"/>
        <v/>
      </c>
      <c r="G2083" s="80" t="str">
        <f t="shared" si="268"/>
        <v/>
      </c>
      <c r="H2083" s="80" t="str">
        <f t="shared" si="268"/>
        <v/>
      </c>
      <c r="I2083" s="413"/>
      <c r="J2083" s="414"/>
      <c r="K2083" s="415"/>
      <c r="L2083" s="415"/>
      <c r="M2083" s="415"/>
      <c r="N2083" s="415"/>
      <c r="O2083" s="415"/>
      <c r="P2083" s="415"/>
    </row>
    <row r="2084" spans="1:16">
      <c r="A2084" s="80" t="str">
        <f t="shared" si="263"/>
        <v/>
      </c>
      <c r="B2084" s="80" t="str">
        <f t="shared" si="264"/>
        <v/>
      </c>
      <c r="C2084" s="80" t="str">
        <f t="shared" si="265"/>
        <v/>
      </c>
      <c r="D2084" s="80" t="str">
        <f t="shared" si="266"/>
        <v/>
      </c>
      <c r="E2084" s="80" t="str">
        <f t="shared" si="267"/>
        <v/>
      </c>
      <c r="F2084" s="80" t="str">
        <f t="shared" si="268"/>
        <v/>
      </c>
      <c r="G2084" s="80" t="str">
        <f t="shared" si="268"/>
        <v/>
      </c>
      <c r="H2084" s="80" t="str">
        <f t="shared" si="268"/>
        <v/>
      </c>
      <c r="I2084" s="413"/>
      <c r="J2084" s="414"/>
      <c r="K2084" s="415"/>
      <c r="L2084" s="415"/>
      <c r="M2084" s="415"/>
      <c r="N2084" s="415"/>
      <c r="O2084" s="415"/>
      <c r="P2084" s="415"/>
    </row>
    <row r="2085" spans="1:16">
      <c r="A2085" s="80" t="str">
        <f t="shared" si="263"/>
        <v/>
      </c>
      <c r="B2085" s="80" t="str">
        <f t="shared" si="264"/>
        <v/>
      </c>
      <c r="C2085" s="80" t="str">
        <f t="shared" si="265"/>
        <v/>
      </c>
      <c r="D2085" s="80" t="str">
        <f t="shared" si="266"/>
        <v/>
      </c>
      <c r="E2085" s="80" t="str">
        <f t="shared" si="267"/>
        <v/>
      </c>
      <c r="F2085" s="80" t="str">
        <f t="shared" ref="F2085:H2104" si="269">IF(Cptes1="","",LEFT(Cptes1,7))</f>
        <v/>
      </c>
      <c r="G2085" s="80" t="str">
        <f t="shared" si="269"/>
        <v/>
      </c>
      <c r="H2085" s="80" t="str">
        <f t="shared" si="269"/>
        <v/>
      </c>
      <c r="I2085" s="413"/>
      <c r="J2085" s="414"/>
      <c r="K2085" s="415"/>
      <c r="L2085" s="415"/>
      <c r="M2085" s="415"/>
      <c r="N2085" s="415"/>
      <c r="O2085" s="415"/>
      <c r="P2085" s="415"/>
    </row>
    <row r="2086" spans="1:16">
      <c r="A2086" s="80" t="str">
        <f t="shared" si="263"/>
        <v/>
      </c>
      <c r="B2086" s="80" t="str">
        <f t="shared" si="264"/>
        <v/>
      </c>
      <c r="C2086" s="80" t="str">
        <f t="shared" si="265"/>
        <v/>
      </c>
      <c r="D2086" s="80" t="str">
        <f t="shared" si="266"/>
        <v/>
      </c>
      <c r="E2086" s="80" t="str">
        <f t="shared" si="267"/>
        <v/>
      </c>
      <c r="F2086" s="80" t="str">
        <f t="shared" si="269"/>
        <v/>
      </c>
      <c r="G2086" s="80" t="str">
        <f t="shared" si="269"/>
        <v/>
      </c>
      <c r="H2086" s="80" t="str">
        <f t="shared" si="269"/>
        <v/>
      </c>
      <c r="I2086" s="413"/>
      <c r="J2086" s="414"/>
      <c r="K2086" s="415"/>
      <c r="L2086" s="415"/>
      <c r="M2086" s="415"/>
      <c r="N2086" s="415"/>
      <c r="O2086" s="415"/>
      <c r="P2086" s="415"/>
    </row>
    <row r="2087" spans="1:16">
      <c r="A2087" s="80" t="str">
        <f t="shared" si="263"/>
        <v/>
      </c>
      <c r="B2087" s="80" t="str">
        <f t="shared" si="264"/>
        <v/>
      </c>
      <c r="C2087" s="80" t="str">
        <f t="shared" si="265"/>
        <v/>
      </c>
      <c r="D2087" s="80" t="str">
        <f t="shared" si="266"/>
        <v/>
      </c>
      <c r="E2087" s="80" t="str">
        <f t="shared" si="267"/>
        <v/>
      </c>
      <c r="F2087" s="80" t="str">
        <f t="shared" si="269"/>
        <v/>
      </c>
      <c r="G2087" s="80" t="str">
        <f t="shared" si="269"/>
        <v/>
      </c>
      <c r="H2087" s="80" t="str">
        <f t="shared" si="269"/>
        <v/>
      </c>
      <c r="I2087" s="413"/>
      <c r="J2087" s="414"/>
      <c r="K2087" s="415"/>
      <c r="L2087" s="415"/>
      <c r="M2087" s="415"/>
      <c r="N2087" s="415"/>
      <c r="O2087" s="415"/>
      <c r="P2087" s="415"/>
    </row>
    <row r="2088" spans="1:16">
      <c r="A2088" s="80" t="str">
        <f t="shared" si="263"/>
        <v/>
      </c>
      <c r="B2088" s="80" t="str">
        <f t="shared" si="264"/>
        <v/>
      </c>
      <c r="C2088" s="80" t="str">
        <f t="shared" si="265"/>
        <v/>
      </c>
      <c r="D2088" s="80" t="str">
        <f t="shared" si="266"/>
        <v/>
      </c>
      <c r="E2088" s="80" t="str">
        <f t="shared" si="267"/>
        <v/>
      </c>
      <c r="F2088" s="80" t="str">
        <f t="shared" si="269"/>
        <v/>
      </c>
      <c r="G2088" s="80" t="str">
        <f t="shared" si="269"/>
        <v/>
      </c>
      <c r="H2088" s="80" t="str">
        <f t="shared" si="269"/>
        <v/>
      </c>
      <c r="I2088" s="413"/>
      <c r="J2088" s="414"/>
      <c r="K2088" s="415"/>
      <c r="L2088" s="415"/>
      <c r="M2088" s="415"/>
      <c r="N2088" s="415"/>
      <c r="O2088" s="415"/>
      <c r="P2088" s="415"/>
    </row>
    <row r="2089" spans="1:16">
      <c r="A2089" s="80" t="str">
        <f t="shared" si="263"/>
        <v/>
      </c>
      <c r="B2089" s="80" t="str">
        <f t="shared" si="264"/>
        <v/>
      </c>
      <c r="C2089" s="80" t="str">
        <f t="shared" si="265"/>
        <v/>
      </c>
      <c r="D2089" s="80" t="str">
        <f t="shared" si="266"/>
        <v/>
      </c>
      <c r="E2089" s="80" t="str">
        <f t="shared" si="267"/>
        <v/>
      </c>
      <c r="F2089" s="80" t="str">
        <f t="shared" si="269"/>
        <v/>
      </c>
      <c r="G2089" s="80" t="str">
        <f t="shared" si="269"/>
        <v/>
      </c>
      <c r="H2089" s="80" t="str">
        <f t="shared" si="269"/>
        <v/>
      </c>
      <c r="I2089" s="413"/>
      <c r="J2089" s="414"/>
      <c r="K2089" s="415"/>
      <c r="L2089" s="415"/>
      <c r="M2089" s="415"/>
      <c r="N2089" s="415"/>
      <c r="O2089" s="415"/>
      <c r="P2089" s="415"/>
    </row>
    <row r="2090" spans="1:16">
      <c r="A2090" s="80" t="str">
        <f t="shared" si="263"/>
        <v/>
      </c>
      <c r="B2090" s="80" t="str">
        <f t="shared" si="264"/>
        <v/>
      </c>
      <c r="C2090" s="80" t="str">
        <f t="shared" si="265"/>
        <v/>
      </c>
      <c r="D2090" s="80" t="str">
        <f t="shared" si="266"/>
        <v/>
      </c>
      <c r="E2090" s="80" t="str">
        <f t="shared" si="267"/>
        <v/>
      </c>
      <c r="F2090" s="80" t="str">
        <f t="shared" si="269"/>
        <v/>
      </c>
      <c r="G2090" s="80" t="str">
        <f t="shared" si="269"/>
        <v/>
      </c>
      <c r="H2090" s="80" t="str">
        <f t="shared" si="269"/>
        <v/>
      </c>
      <c r="I2090" s="413"/>
      <c r="J2090" s="414"/>
      <c r="K2090" s="415"/>
      <c r="L2090" s="415"/>
      <c r="M2090" s="415"/>
      <c r="N2090" s="415"/>
      <c r="O2090" s="415"/>
      <c r="P2090" s="415"/>
    </row>
    <row r="2091" spans="1:16">
      <c r="A2091" s="80" t="str">
        <f t="shared" si="263"/>
        <v/>
      </c>
      <c r="B2091" s="80" t="str">
        <f t="shared" si="264"/>
        <v/>
      </c>
      <c r="C2091" s="80" t="str">
        <f t="shared" si="265"/>
        <v/>
      </c>
      <c r="D2091" s="80" t="str">
        <f t="shared" si="266"/>
        <v/>
      </c>
      <c r="E2091" s="80" t="str">
        <f t="shared" si="267"/>
        <v/>
      </c>
      <c r="F2091" s="80" t="str">
        <f t="shared" si="269"/>
        <v/>
      </c>
      <c r="G2091" s="80" t="str">
        <f t="shared" si="269"/>
        <v/>
      </c>
      <c r="H2091" s="80" t="str">
        <f t="shared" si="269"/>
        <v/>
      </c>
      <c r="I2091" s="413"/>
      <c r="J2091" s="414"/>
      <c r="K2091" s="415"/>
      <c r="L2091" s="415"/>
      <c r="M2091" s="415"/>
      <c r="N2091" s="415"/>
      <c r="O2091" s="415"/>
      <c r="P2091" s="415"/>
    </row>
    <row r="2092" spans="1:16">
      <c r="A2092" s="80" t="str">
        <f t="shared" si="263"/>
        <v/>
      </c>
      <c r="B2092" s="80" t="str">
        <f t="shared" si="264"/>
        <v/>
      </c>
      <c r="C2092" s="80" t="str">
        <f t="shared" si="265"/>
        <v/>
      </c>
      <c r="D2092" s="80" t="str">
        <f t="shared" si="266"/>
        <v/>
      </c>
      <c r="E2092" s="80" t="str">
        <f t="shared" si="267"/>
        <v/>
      </c>
      <c r="F2092" s="80" t="str">
        <f t="shared" si="269"/>
        <v/>
      </c>
      <c r="G2092" s="80" t="str">
        <f t="shared" si="269"/>
        <v/>
      </c>
      <c r="H2092" s="80" t="str">
        <f t="shared" si="269"/>
        <v/>
      </c>
      <c r="I2092" s="413"/>
      <c r="J2092" s="414"/>
      <c r="K2092" s="415"/>
      <c r="L2092" s="415"/>
      <c r="M2092" s="415"/>
      <c r="N2092" s="415"/>
      <c r="O2092" s="415"/>
      <c r="P2092" s="415"/>
    </row>
    <row r="2093" spans="1:16">
      <c r="A2093" s="80" t="str">
        <f t="shared" si="263"/>
        <v/>
      </c>
      <c r="B2093" s="80" t="str">
        <f t="shared" si="264"/>
        <v/>
      </c>
      <c r="C2093" s="80" t="str">
        <f t="shared" si="265"/>
        <v/>
      </c>
      <c r="D2093" s="80" t="str">
        <f t="shared" si="266"/>
        <v/>
      </c>
      <c r="E2093" s="80" t="str">
        <f t="shared" si="267"/>
        <v/>
      </c>
      <c r="F2093" s="80" t="str">
        <f t="shared" si="269"/>
        <v/>
      </c>
      <c r="G2093" s="80" t="str">
        <f t="shared" si="269"/>
        <v/>
      </c>
      <c r="H2093" s="80" t="str">
        <f t="shared" si="269"/>
        <v/>
      </c>
      <c r="I2093" s="413"/>
      <c r="J2093" s="414"/>
      <c r="K2093" s="415"/>
      <c r="L2093" s="415"/>
      <c r="M2093" s="415"/>
      <c r="N2093" s="415"/>
      <c r="O2093" s="415"/>
      <c r="P2093" s="415"/>
    </row>
    <row r="2094" spans="1:16">
      <c r="A2094" s="80" t="str">
        <f t="shared" si="263"/>
        <v/>
      </c>
      <c r="B2094" s="80" t="str">
        <f t="shared" si="264"/>
        <v/>
      </c>
      <c r="C2094" s="80" t="str">
        <f t="shared" si="265"/>
        <v/>
      </c>
      <c r="D2094" s="80" t="str">
        <f t="shared" si="266"/>
        <v/>
      </c>
      <c r="E2094" s="80" t="str">
        <f t="shared" si="267"/>
        <v/>
      </c>
      <c r="F2094" s="80" t="str">
        <f t="shared" si="269"/>
        <v/>
      </c>
      <c r="G2094" s="80" t="str">
        <f t="shared" si="269"/>
        <v/>
      </c>
      <c r="H2094" s="80" t="str">
        <f t="shared" si="269"/>
        <v/>
      </c>
      <c r="I2094" s="413"/>
      <c r="J2094" s="414"/>
      <c r="K2094" s="415"/>
      <c r="L2094" s="415"/>
      <c r="M2094" s="415"/>
      <c r="N2094" s="415"/>
      <c r="O2094" s="415"/>
      <c r="P2094" s="415"/>
    </row>
    <row r="2095" spans="1:16">
      <c r="A2095" s="80" t="str">
        <f t="shared" si="263"/>
        <v/>
      </c>
      <c r="B2095" s="80" t="str">
        <f t="shared" si="264"/>
        <v/>
      </c>
      <c r="C2095" s="80" t="str">
        <f t="shared" si="265"/>
        <v/>
      </c>
      <c r="D2095" s="80" t="str">
        <f t="shared" si="266"/>
        <v/>
      </c>
      <c r="E2095" s="80" t="str">
        <f t="shared" si="267"/>
        <v/>
      </c>
      <c r="F2095" s="80" t="str">
        <f t="shared" si="269"/>
        <v/>
      </c>
      <c r="G2095" s="80" t="str">
        <f t="shared" si="269"/>
        <v/>
      </c>
      <c r="H2095" s="80" t="str">
        <f t="shared" si="269"/>
        <v/>
      </c>
      <c r="I2095" s="413"/>
      <c r="J2095" s="414"/>
      <c r="K2095" s="415"/>
      <c r="L2095" s="415"/>
      <c r="M2095" s="415"/>
      <c r="N2095" s="415"/>
      <c r="O2095" s="415"/>
      <c r="P2095" s="415"/>
    </row>
    <row r="2096" spans="1:16">
      <c r="A2096" s="80" t="str">
        <f t="shared" si="263"/>
        <v/>
      </c>
      <c r="B2096" s="80" t="str">
        <f t="shared" si="264"/>
        <v/>
      </c>
      <c r="C2096" s="80" t="str">
        <f t="shared" si="265"/>
        <v/>
      </c>
      <c r="D2096" s="80" t="str">
        <f t="shared" si="266"/>
        <v/>
      </c>
      <c r="E2096" s="80" t="str">
        <f t="shared" si="267"/>
        <v/>
      </c>
      <c r="F2096" s="80" t="str">
        <f t="shared" si="269"/>
        <v/>
      </c>
      <c r="G2096" s="80" t="str">
        <f t="shared" si="269"/>
        <v/>
      </c>
      <c r="H2096" s="80" t="str">
        <f t="shared" si="269"/>
        <v/>
      </c>
      <c r="I2096" s="413"/>
      <c r="J2096" s="414"/>
      <c r="K2096" s="415"/>
      <c r="L2096" s="415"/>
      <c r="M2096" s="415"/>
      <c r="N2096" s="415"/>
      <c r="O2096" s="415"/>
      <c r="P2096" s="415"/>
    </row>
    <row r="2097" spans="1:16">
      <c r="A2097" s="80" t="str">
        <f t="shared" si="263"/>
        <v/>
      </c>
      <c r="B2097" s="80" t="str">
        <f t="shared" si="264"/>
        <v/>
      </c>
      <c r="C2097" s="80" t="str">
        <f t="shared" si="265"/>
        <v/>
      </c>
      <c r="D2097" s="80" t="str">
        <f t="shared" si="266"/>
        <v/>
      </c>
      <c r="E2097" s="80" t="str">
        <f t="shared" si="267"/>
        <v/>
      </c>
      <c r="F2097" s="80" t="str">
        <f t="shared" si="269"/>
        <v/>
      </c>
      <c r="G2097" s="80" t="str">
        <f t="shared" si="269"/>
        <v/>
      </c>
      <c r="H2097" s="80" t="str">
        <f t="shared" si="269"/>
        <v/>
      </c>
      <c r="I2097" s="413"/>
      <c r="J2097" s="414"/>
      <c r="K2097" s="415"/>
      <c r="L2097" s="415"/>
      <c r="M2097" s="415"/>
      <c r="N2097" s="415"/>
      <c r="O2097" s="415"/>
      <c r="P2097" s="415"/>
    </row>
    <row r="2098" spans="1:16">
      <c r="A2098" s="80" t="str">
        <f t="shared" si="263"/>
        <v/>
      </c>
      <c r="B2098" s="80" t="str">
        <f t="shared" si="264"/>
        <v/>
      </c>
      <c r="C2098" s="80" t="str">
        <f t="shared" si="265"/>
        <v/>
      </c>
      <c r="D2098" s="80" t="str">
        <f t="shared" si="266"/>
        <v/>
      </c>
      <c r="E2098" s="80" t="str">
        <f t="shared" si="267"/>
        <v/>
      </c>
      <c r="F2098" s="80" t="str">
        <f t="shared" si="269"/>
        <v/>
      </c>
      <c r="G2098" s="80" t="str">
        <f t="shared" si="269"/>
        <v/>
      </c>
      <c r="H2098" s="80" t="str">
        <f t="shared" si="269"/>
        <v/>
      </c>
      <c r="I2098" s="413"/>
      <c r="J2098" s="414"/>
      <c r="K2098" s="415"/>
      <c r="L2098" s="415"/>
      <c r="M2098" s="415"/>
      <c r="N2098" s="415"/>
      <c r="O2098" s="415"/>
      <c r="P2098" s="415"/>
    </row>
    <row r="2099" spans="1:16">
      <c r="A2099" s="80" t="str">
        <f t="shared" si="263"/>
        <v/>
      </c>
      <c r="B2099" s="80" t="str">
        <f t="shared" si="264"/>
        <v/>
      </c>
      <c r="C2099" s="80" t="str">
        <f t="shared" si="265"/>
        <v/>
      </c>
      <c r="D2099" s="80" t="str">
        <f t="shared" si="266"/>
        <v/>
      </c>
      <c r="E2099" s="80" t="str">
        <f t="shared" si="267"/>
        <v/>
      </c>
      <c r="F2099" s="80" t="str">
        <f t="shared" si="269"/>
        <v/>
      </c>
      <c r="G2099" s="80" t="str">
        <f t="shared" si="269"/>
        <v/>
      </c>
      <c r="H2099" s="80" t="str">
        <f t="shared" si="269"/>
        <v/>
      </c>
      <c r="I2099" s="413"/>
      <c r="J2099" s="414"/>
      <c r="K2099" s="415"/>
      <c r="L2099" s="415"/>
      <c r="M2099" s="415"/>
      <c r="N2099" s="415"/>
      <c r="O2099" s="415"/>
      <c r="P2099" s="415"/>
    </row>
    <row r="2100" spans="1:16">
      <c r="A2100" s="80" t="str">
        <f t="shared" si="263"/>
        <v/>
      </c>
      <c r="B2100" s="80" t="str">
        <f t="shared" si="264"/>
        <v/>
      </c>
      <c r="C2100" s="80" t="str">
        <f t="shared" si="265"/>
        <v/>
      </c>
      <c r="D2100" s="80" t="str">
        <f t="shared" si="266"/>
        <v/>
      </c>
      <c r="E2100" s="80" t="str">
        <f t="shared" si="267"/>
        <v/>
      </c>
      <c r="F2100" s="80" t="str">
        <f t="shared" si="269"/>
        <v/>
      </c>
      <c r="G2100" s="80" t="str">
        <f t="shared" si="269"/>
        <v/>
      </c>
      <c r="H2100" s="80" t="str">
        <f t="shared" si="269"/>
        <v/>
      </c>
      <c r="I2100" s="413"/>
      <c r="J2100" s="414"/>
      <c r="K2100" s="415"/>
      <c r="L2100" s="415"/>
      <c r="M2100" s="415"/>
      <c r="N2100" s="415"/>
      <c r="O2100" s="415"/>
      <c r="P2100" s="415"/>
    </row>
    <row r="2101" spans="1:16">
      <c r="A2101" s="80" t="str">
        <f t="shared" si="263"/>
        <v/>
      </c>
      <c r="B2101" s="80" t="str">
        <f t="shared" si="264"/>
        <v/>
      </c>
      <c r="C2101" s="80" t="str">
        <f t="shared" si="265"/>
        <v/>
      </c>
      <c r="D2101" s="80" t="str">
        <f t="shared" si="266"/>
        <v/>
      </c>
      <c r="E2101" s="80" t="str">
        <f t="shared" si="267"/>
        <v/>
      </c>
      <c r="F2101" s="80" t="str">
        <f t="shared" si="269"/>
        <v/>
      </c>
      <c r="G2101" s="80" t="str">
        <f t="shared" si="269"/>
        <v/>
      </c>
      <c r="H2101" s="80" t="str">
        <f t="shared" si="269"/>
        <v/>
      </c>
      <c r="I2101" s="413"/>
      <c r="J2101" s="414"/>
      <c r="K2101" s="415"/>
      <c r="L2101" s="415"/>
      <c r="M2101" s="415"/>
      <c r="N2101" s="415"/>
      <c r="O2101" s="415"/>
      <c r="P2101" s="415"/>
    </row>
    <row r="2102" spans="1:16">
      <c r="A2102" s="80" t="str">
        <f t="shared" si="263"/>
        <v/>
      </c>
      <c r="B2102" s="80" t="str">
        <f t="shared" si="264"/>
        <v/>
      </c>
      <c r="C2102" s="80" t="str">
        <f t="shared" si="265"/>
        <v/>
      </c>
      <c r="D2102" s="80" t="str">
        <f t="shared" si="266"/>
        <v/>
      </c>
      <c r="E2102" s="80" t="str">
        <f t="shared" si="267"/>
        <v/>
      </c>
      <c r="F2102" s="80" t="str">
        <f t="shared" si="269"/>
        <v/>
      </c>
      <c r="G2102" s="80" t="str">
        <f t="shared" si="269"/>
        <v/>
      </c>
      <c r="H2102" s="80" t="str">
        <f t="shared" si="269"/>
        <v/>
      </c>
      <c r="I2102" s="413"/>
      <c r="J2102" s="414"/>
      <c r="K2102" s="415"/>
      <c r="L2102" s="415"/>
      <c r="M2102" s="415"/>
      <c r="N2102" s="415"/>
      <c r="O2102" s="415"/>
      <c r="P2102" s="415"/>
    </row>
    <row r="2103" spans="1:16">
      <c r="A2103" s="80" t="str">
        <f t="shared" si="263"/>
        <v/>
      </c>
      <c r="B2103" s="80" t="str">
        <f t="shared" si="264"/>
        <v/>
      </c>
      <c r="C2103" s="80" t="str">
        <f t="shared" si="265"/>
        <v/>
      </c>
      <c r="D2103" s="80" t="str">
        <f t="shared" si="266"/>
        <v/>
      </c>
      <c r="E2103" s="80" t="str">
        <f t="shared" si="267"/>
        <v/>
      </c>
      <c r="F2103" s="80" t="str">
        <f t="shared" si="269"/>
        <v/>
      </c>
      <c r="G2103" s="80" t="str">
        <f t="shared" si="269"/>
        <v/>
      </c>
      <c r="H2103" s="80" t="str">
        <f t="shared" si="269"/>
        <v/>
      </c>
      <c r="I2103" s="413"/>
      <c r="J2103" s="414"/>
      <c r="K2103" s="415"/>
      <c r="L2103" s="415"/>
      <c r="M2103" s="415"/>
      <c r="N2103" s="415"/>
      <c r="O2103" s="415"/>
      <c r="P2103" s="415"/>
    </row>
    <row r="2104" spans="1:16">
      <c r="A2104" s="80" t="str">
        <f t="shared" si="263"/>
        <v/>
      </c>
      <c r="B2104" s="80" t="str">
        <f t="shared" si="264"/>
        <v/>
      </c>
      <c r="C2104" s="80" t="str">
        <f t="shared" si="265"/>
        <v/>
      </c>
      <c r="D2104" s="80" t="str">
        <f t="shared" si="266"/>
        <v/>
      </c>
      <c r="E2104" s="80" t="str">
        <f t="shared" si="267"/>
        <v/>
      </c>
      <c r="F2104" s="80" t="str">
        <f t="shared" si="269"/>
        <v/>
      </c>
      <c r="G2104" s="80" t="str">
        <f t="shared" si="269"/>
        <v/>
      </c>
      <c r="H2104" s="80" t="str">
        <f t="shared" si="269"/>
        <v/>
      </c>
      <c r="I2104" s="413"/>
      <c r="J2104" s="414"/>
      <c r="K2104" s="415"/>
      <c r="L2104" s="415"/>
      <c r="M2104" s="415"/>
      <c r="N2104" s="415"/>
      <c r="O2104" s="415"/>
      <c r="P2104" s="415"/>
    </row>
    <row r="2105" spans="1:16">
      <c r="A2105" s="80" t="str">
        <f t="shared" si="263"/>
        <v/>
      </c>
      <c r="B2105" s="80" t="str">
        <f t="shared" si="264"/>
        <v/>
      </c>
      <c r="C2105" s="80" t="str">
        <f t="shared" si="265"/>
        <v/>
      </c>
      <c r="D2105" s="80" t="str">
        <f t="shared" si="266"/>
        <v/>
      </c>
      <c r="E2105" s="80" t="str">
        <f t="shared" si="267"/>
        <v/>
      </c>
      <c r="F2105" s="80" t="str">
        <f t="shared" ref="F2105:H2124" si="270">IF(Cptes1="","",LEFT(Cptes1,7))</f>
        <v/>
      </c>
      <c r="G2105" s="80" t="str">
        <f t="shared" si="270"/>
        <v/>
      </c>
      <c r="H2105" s="80" t="str">
        <f t="shared" si="270"/>
        <v/>
      </c>
      <c r="I2105" s="413"/>
      <c r="J2105" s="414"/>
      <c r="K2105" s="415"/>
      <c r="L2105" s="415"/>
      <c r="M2105" s="415"/>
      <c r="N2105" s="415"/>
      <c r="O2105" s="415"/>
      <c r="P2105" s="415"/>
    </row>
    <row r="2106" spans="1:16">
      <c r="A2106" s="80" t="str">
        <f t="shared" si="263"/>
        <v/>
      </c>
      <c r="B2106" s="80" t="str">
        <f t="shared" si="264"/>
        <v/>
      </c>
      <c r="C2106" s="80" t="str">
        <f t="shared" si="265"/>
        <v/>
      </c>
      <c r="D2106" s="80" t="str">
        <f t="shared" si="266"/>
        <v/>
      </c>
      <c r="E2106" s="80" t="str">
        <f t="shared" si="267"/>
        <v/>
      </c>
      <c r="F2106" s="80" t="str">
        <f t="shared" si="270"/>
        <v/>
      </c>
      <c r="G2106" s="80" t="str">
        <f t="shared" si="270"/>
        <v/>
      </c>
      <c r="H2106" s="80" t="str">
        <f t="shared" si="270"/>
        <v/>
      </c>
      <c r="I2106" s="413"/>
      <c r="J2106" s="414"/>
      <c r="K2106" s="415"/>
      <c r="L2106" s="415"/>
      <c r="M2106" s="415"/>
      <c r="N2106" s="415"/>
      <c r="O2106" s="415"/>
      <c r="P2106" s="415"/>
    </row>
    <row r="2107" spans="1:16">
      <c r="A2107" s="80" t="str">
        <f t="shared" si="263"/>
        <v/>
      </c>
      <c r="B2107" s="80" t="str">
        <f t="shared" si="264"/>
        <v/>
      </c>
      <c r="C2107" s="80" t="str">
        <f t="shared" si="265"/>
        <v/>
      </c>
      <c r="D2107" s="80" t="str">
        <f t="shared" si="266"/>
        <v/>
      </c>
      <c r="E2107" s="80" t="str">
        <f t="shared" si="267"/>
        <v/>
      </c>
      <c r="F2107" s="80" t="str">
        <f t="shared" si="270"/>
        <v/>
      </c>
      <c r="G2107" s="80" t="str">
        <f t="shared" si="270"/>
        <v/>
      </c>
      <c r="H2107" s="80" t="str">
        <f t="shared" si="270"/>
        <v/>
      </c>
      <c r="I2107" s="413"/>
      <c r="J2107" s="414"/>
      <c r="K2107" s="415"/>
      <c r="L2107" s="415"/>
      <c r="M2107" s="415"/>
      <c r="N2107" s="415"/>
      <c r="O2107" s="415"/>
      <c r="P2107" s="415"/>
    </row>
    <row r="2108" spans="1:16">
      <c r="A2108" s="80" t="str">
        <f t="shared" si="263"/>
        <v/>
      </c>
      <c r="B2108" s="80" t="str">
        <f t="shared" si="264"/>
        <v/>
      </c>
      <c r="C2108" s="80" t="str">
        <f t="shared" si="265"/>
        <v/>
      </c>
      <c r="D2108" s="80" t="str">
        <f t="shared" si="266"/>
        <v/>
      </c>
      <c r="E2108" s="80" t="str">
        <f t="shared" si="267"/>
        <v/>
      </c>
      <c r="F2108" s="80" t="str">
        <f t="shared" si="270"/>
        <v/>
      </c>
      <c r="G2108" s="80" t="str">
        <f t="shared" si="270"/>
        <v/>
      </c>
      <c r="H2108" s="80" t="str">
        <f t="shared" si="270"/>
        <v/>
      </c>
      <c r="I2108" s="413"/>
      <c r="J2108" s="414"/>
      <c r="K2108" s="415"/>
      <c r="L2108" s="415"/>
      <c r="M2108" s="415"/>
      <c r="N2108" s="415"/>
      <c r="O2108" s="415"/>
      <c r="P2108" s="415"/>
    </row>
    <row r="2109" spans="1:16">
      <c r="A2109" s="80" t="str">
        <f t="shared" si="263"/>
        <v/>
      </c>
      <c r="B2109" s="80" t="str">
        <f t="shared" si="264"/>
        <v/>
      </c>
      <c r="C2109" s="80" t="str">
        <f t="shared" si="265"/>
        <v/>
      </c>
      <c r="D2109" s="80" t="str">
        <f t="shared" si="266"/>
        <v/>
      </c>
      <c r="E2109" s="80" t="str">
        <f t="shared" si="267"/>
        <v/>
      </c>
      <c r="F2109" s="80" t="str">
        <f t="shared" si="270"/>
        <v/>
      </c>
      <c r="G2109" s="80" t="str">
        <f t="shared" si="270"/>
        <v/>
      </c>
      <c r="H2109" s="80" t="str">
        <f t="shared" si="270"/>
        <v/>
      </c>
      <c r="I2109" s="413"/>
      <c r="J2109" s="414"/>
      <c r="K2109" s="415"/>
      <c r="L2109" s="415"/>
      <c r="M2109" s="415"/>
      <c r="N2109" s="415"/>
      <c r="O2109" s="415"/>
      <c r="P2109" s="415"/>
    </row>
    <row r="2110" spans="1:16">
      <c r="A2110" s="80" t="str">
        <f t="shared" si="263"/>
        <v/>
      </c>
      <c r="B2110" s="80" t="str">
        <f t="shared" si="264"/>
        <v/>
      </c>
      <c r="C2110" s="80" t="str">
        <f t="shared" si="265"/>
        <v/>
      </c>
      <c r="D2110" s="80" t="str">
        <f t="shared" si="266"/>
        <v/>
      </c>
      <c r="E2110" s="80" t="str">
        <f t="shared" si="267"/>
        <v/>
      </c>
      <c r="F2110" s="80" t="str">
        <f t="shared" si="270"/>
        <v/>
      </c>
      <c r="G2110" s="80" t="str">
        <f t="shared" si="270"/>
        <v/>
      </c>
      <c r="H2110" s="80" t="str">
        <f t="shared" si="270"/>
        <v/>
      </c>
      <c r="I2110" s="413"/>
      <c r="J2110" s="414"/>
      <c r="K2110" s="415"/>
      <c r="L2110" s="415"/>
      <c r="M2110" s="415"/>
      <c r="N2110" s="415"/>
      <c r="O2110" s="415"/>
      <c r="P2110" s="415"/>
    </row>
    <row r="2111" spans="1:16">
      <c r="A2111" s="80" t="str">
        <f t="shared" si="263"/>
        <v/>
      </c>
      <c r="B2111" s="80" t="str">
        <f t="shared" si="264"/>
        <v/>
      </c>
      <c r="C2111" s="80" t="str">
        <f t="shared" si="265"/>
        <v/>
      </c>
      <c r="D2111" s="80" t="str">
        <f t="shared" si="266"/>
        <v/>
      </c>
      <c r="E2111" s="80" t="str">
        <f t="shared" si="267"/>
        <v/>
      </c>
      <c r="F2111" s="80" t="str">
        <f t="shared" si="270"/>
        <v/>
      </c>
      <c r="G2111" s="80" t="str">
        <f t="shared" si="270"/>
        <v/>
      </c>
      <c r="H2111" s="80" t="str">
        <f t="shared" si="270"/>
        <v/>
      </c>
      <c r="I2111" s="413"/>
      <c r="J2111" s="414"/>
      <c r="K2111" s="415"/>
      <c r="L2111" s="415"/>
      <c r="M2111" s="415"/>
      <c r="N2111" s="415"/>
      <c r="O2111" s="415"/>
      <c r="P2111" s="415"/>
    </row>
    <row r="2112" spans="1:16">
      <c r="A2112" s="80" t="str">
        <f t="shared" si="263"/>
        <v/>
      </c>
      <c r="B2112" s="80" t="str">
        <f t="shared" si="264"/>
        <v/>
      </c>
      <c r="C2112" s="80" t="str">
        <f t="shared" si="265"/>
        <v/>
      </c>
      <c r="D2112" s="80" t="str">
        <f t="shared" si="266"/>
        <v/>
      </c>
      <c r="E2112" s="80" t="str">
        <f t="shared" si="267"/>
        <v/>
      </c>
      <c r="F2112" s="80" t="str">
        <f t="shared" si="270"/>
        <v/>
      </c>
      <c r="G2112" s="80" t="str">
        <f t="shared" si="270"/>
        <v/>
      </c>
      <c r="H2112" s="80" t="str">
        <f t="shared" si="270"/>
        <v/>
      </c>
      <c r="I2112" s="413"/>
      <c r="J2112" s="414"/>
      <c r="K2112" s="415"/>
      <c r="L2112" s="415"/>
      <c r="M2112" s="415"/>
      <c r="N2112" s="415"/>
      <c r="O2112" s="415"/>
      <c r="P2112" s="415"/>
    </row>
    <row r="2113" spans="1:16">
      <c r="A2113" s="80" t="str">
        <f t="shared" si="263"/>
        <v/>
      </c>
      <c r="B2113" s="80" t="str">
        <f t="shared" si="264"/>
        <v/>
      </c>
      <c r="C2113" s="80" t="str">
        <f t="shared" si="265"/>
        <v/>
      </c>
      <c r="D2113" s="80" t="str">
        <f t="shared" si="266"/>
        <v/>
      </c>
      <c r="E2113" s="80" t="str">
        <f t="shared" si="267"/>
        <v/>
      </c>
      <c r="F2113" s="80" t="str">
        <f t="shared" si="270"/>
        <v/>
      </c>
      <c r="G2113" s="80" t="str">
        <f t="shared" si="270"/>
        <v/>
      </c>
      <c r="H2113" s="80" t="str">
        <f t="shared" si="270"/>
        <v/>
      </c>
      <c r="I2113" s="413"/>
      <c r="J2113" s="414"/>
      <c r="K2113" s="415"/>
      <c r="L2113" s="415"/>
      <c r="M2113" s="415"/>
      <c r="N2113" s="415"/>
      <c r="O2113" s="415"/>
      <c r="P2113" s="415"/>
    </row>
    <row r="2114" spans="1:16">
      <c r="A2114" s="80" t="str">
        <f t="shared" si="263"/>
        <v/>
      </c>
      <c r="B2114" s="80" t="str">
        <f t="shared" si="264"/>
        <v/>
      </c>
      <c r="C2114" s="80" t="str">
        <f t="shared" si="265"/>
        <v/>
      </c>
      <c r="D2114" s="80" t="str">
        <f t="shared" si="266"/>
        <v/>
      </c>
      <c r="E2114" s="80" t="str">
        <f t="shared" si="267"/>
        <v/>
      </c>
      <c r="F2114" s="80" t="str">
        <f t="shared" si="270"/>
        <v/>
      </c>
      <c r="G2114" s="80" t="str">
        <f t="shared" si="270"/>
        <v/>
      </c>
      <c r="H2114" s="80" t="str">
        <f t="shared" si="270"/>
        <v/>
      </c>
      <c r="I2114" s="413"/>
      <c r="J2114" s="414"/>
      <c r="K2114" s="415"/>
      <c r="L2114" s="415"/>
      <c r="M2114" s="415"/>
      <c r="N2114" s="415"/>
      <c r="O2114" s="415"/>
      <c r="P2114" s="415"/>
    </row>
    <row r="2115" spans="1:16">
      <c r="A2115" s="80" t="str">
        <f t="shared" si="263"/>
        <v/>
      </c>
      <c r="B2115" s="80" t="str">
        <f t="shared" si="264"/>
        <v/>
      </c>
      <c r="C2115" s="80" t="str">
        <f t="shared" si="265"/>
        <v/>
      </c>
      <c r="D2115" s="80" t="str">
        <f t="shared" si="266"/>
        <v/>
      </c>
      <c r="E2115" s="80" t="str">
        <f t="shared" si="267"/>
        <v/>
      </c>
      <c r="F2115" s="80" t="str">
        <f t="shared" si="270"/>
        <v/>
      </c>
      <c r="G2115" s="80" t="str">
        <f t="shared" si="270"/>
        <v/>
      </c>
      <c r="H2115" s="80" t="str">
        <f t="shared" si="270"/>
        <v/>
      </c>
      <c r="I2115" s="413"/>
      <c r="J2115" s="414"/>
      <c r="K2115" s="415"/>
      <c r="L2115" s="415"/>
      <c r="M2115" s="415"/>
      <c r="N2115" s="415"/>
      <c r="O2115" s="415"/>
      <c r="P2115" s="415"/>
    </row>
    <row r="2116" spans="1:16">
      <c r="A2116" s="80" t="str">
        <f t="shared" si="263"/>
        <v/>
      </c>
      <c r="B2116" s="80" t="str">
        <f t="shared" si="264"/>
        <v/>
      </c>
      <c r="C2116" s="80" t="str">
        <f t="shared" si="265"/>
        <v/>
      </c>
      <c r="D2116" s="80" t="str">
        <f t="shared" si="266"/>
        <v/>
      </c>
      <c r="E2116" s="80" t="str">
        <f t="shared" si="267"/>
        <v/>
      </c>
      <c r="F2116" s="80" t="str">
        <f t="shared" si="270"/>
        <v/>
      </c>
      <c r="G2116" s="80" t="str">
        <f t="shared" si="270"/>
        <v/>
      </c>
      <c r="H2116" s="80" t="str">
        <f t="shared" si="270"/>
        <v/>
      </c>
      <c r="I2116" s="413"/>
      <c r="J2116" s="414"/>
      <c r="K2116" s="415"/>
      <c r="L2116" s="415"/>
      <c r="M2116" s="415"/>
      <c r="N2116" s="415"/>
      <c r="O2116" s="415"/>
      <c r="P2116" s="415"/>
    </row>
    <row r="2117" spans="1:16">
      <c r="A2117" s="80" t="str">
        <f t="shared" ref="A2117:A2180" si="271">IF(Cptes1="","",LEFT(Cptes1,2))</f>
        <v/>
      </c>
      <c r="B2117" s="80" t="str">
        <f t="shared" ref="B2117:B2180" si="272">IF(Cptes1="","",LEFT(Cptes1,3))</f>
        <v/>
      </c>
      <c r="C2117" s="80" t="str">
        <f t="shared" ref="C2117:C2180" si="273">IF(Cptes1="","",LEFT(Cptes1,4))</f>
        <v/>
      </c>
      <c r="D2117" s="80" t="str">
        <f t="shared" ref="D2117:D2180" si="274">IF(Cptes1="","",LEFT(Cptes1,5))</f>
        <v/>
      </c>
      <c r="E2117" s="80" t="str">
        <f t="shared" ref="E2117:E2180" si="275">IF(Cptes1="","",LEFT(Cptes1,6))</f>
        <v/>
      </c>
      <c r="F2117" s="80" t="str">
        <f t="shared" si="270"/>
        <v/>
      </c>
      <c r="G2117" s="80" t="str">
        <f t="shared" si="270"/>
        <v/>
      </c>
      <c r="H2117" s="80" t="str">
        <f t="shared" si="270"/>
        <v/>
      </c>
      <c r="I2117" s="413"/>
      <c r="J2117" s="414"/>
      <c r="K2117" s="415"/>
      <c r="L2117" s="415"/>
      <c r="M2117" s="415"/>
      <c r="N2117" s="415"/>
      <c r="O2117" s="415"/>
      <c r="P2117" s="415"/>
    </row>
    <row r="2118" spans="1:16">
      <c r="A2118" s="80" t="str">
        <f t="shared" si="271"/>
        <v/>
      </c>
      <c r="B2118" s="80" t="str">
        <f t="shared" si="272"/>
        <v/>
      </c>
      <c r="C2118" s="80" t="str">
        <f t="shared" si="273"/>
        <v/>
      </c>
      <c r="D2118" s="80" t="str">
        <f t="shared" si="274"/>
        <v/>
      </c>
      <c r="E2118" s="80" t="str">
        <f t="shared" si="275"/>
        <v/>
      </c>
      <c r="F2118" s="80" t="str">
        <f t="shared" si="270"/>
        <v/>
      </c>
      <c r="G2118" s="80" t="str">
        <f t="shared" si="270"/>
        <v/>
      </c>
      <c r="H2118" s="80" t="str">
        <f t="shared" si="270"/>
        <v/>
      </c>
      <c r="I2118" s="413"/>
      <c r="J2118" s="414"/>
      <c r="K2118" s="415"/>
      <c r="L2118" s="415"/>
      <c r="M2118" s="415"/>
      <c r="N2118" s="415"/>
      <c r="O2118" s="415"/>
      <c r="P2118" s="415"/>
    </row>
    <row r="2119" spans="1:16">
      <c r="A2119" s="80" t="str">
        <f t="shared" si="271"/>
        <v/>
      </c>
      <c r="B2119" s="80" t="str">
        <f t="shared" si="272"/>
        <v/>
      </c>
      <c r="C2119" s="80" t="str">
        <f t="shared" si="273"/>
        <v/>
      </c>
      <c r="D2119" s="80" t="str">
        <f t="shared" si="274"/>
        <v/>
      </c>
      <c r="E2119" s="80" t="str">
        <f t="shared" si="275"/>
        <v/>
      </c>
      <c r="F2119" s="80" t="str">
        <f t="shared" si="270"/>
        <v/>
      </c>
      <c r="G2119" s="80" t="str">
        <f t="shared" si="270"/>
        <v/>
      </c>
      <c r="H2119" s="80" t="str">
        <f t="shared" si="270"/>
        <v/>
      </c>
      <c r="I2119" s="413"/>
      <c r="J2119" s="414"/>
      <c r="K2119" s="415"/>
      <c r="L2119" s="415"/>
      <c r="M2119" s="415"/>
      <c r="N2119" s="415"/>
      <c r="O2119" s="415"/>
      <c r="P2119" s="415"/>
    </row>
    <row r="2120" spans="1:16">
      <c r="A2120" s="80" t="str">
        <f t="shared" si="271"/>
        <v/>
      </c>
      <c r="B2120" s="80" t="str">
        <f t="shared" si="272"/>
        <v/>
      </c>
      <c r="C2120" s="80" t="str">
        <f t="shared" si="273"/>
        <v/>
      </c>
      <c r="D2120" s="80" t="str">
        <f t="shared" si="274"/>
        <v/>
      </c>
      <c r="E2120" s="80" t="str">
        <f t="shared" si="275"/>
        <v/>
      </c>
      <c r="F2120" s="80" t="str">
        <f t="shared" si="270"/>
        <v/>
      </c>
      <c r="G2120" s="80" t="str">
        <f t="shared" si="270"/>
        <v/>
      </c>
      <c r="H2120" s="80" t="str">
        <f t="shared" si="270"/>
        <v/>
      </c>
      <c r="I2120" s="413"/>
      <c r="J2120" s="414"/>
      <c r="K2120" s="415"/>
      <c r="L2120" s="415"/>
      <c r="M2120" s="415"/>
      <c r="N2120" s="415"/>
      <c r="O2120" s="415"/>
      <c r="P2120" s="415"/>
    </row>
    <row r="2121" spans="1:16">
      <c r="A2121" s="80" t="str">
        <f t="shared" si="271"/>
        <v/>
      </c>
      <c r="B2121" s="80" t="str">
        <f t="shared" si="272"/>
        <v/>
      </c>
      <c r="C2121" s="80" t="str">
        <f t="shared" si="273"/>
        <v/>
      </c>
      <c r="D2121" s="80" t="str">
        <f t="shared" si="274"/>
        <v/>
      </c>
      <c r="E2121" s="80" t="str">
        <f t="shared" si="275"/>
        <v/>
      </c>
      <c r="F2121" s="80" t="str">
        <f t="shared" si="270"/>
        <v/>
      </c>
      <c r="G2121" s="80" t="str">
        <f t="shared" si="270"/>
        <v/>
      </c>
      <c r="H2121" s="80" t="str">
        <f t="shared" si="270"/>
        <v/>
      </c>
      <c r="I2121" s="413"/>
      <c r="J2121" s="414"/>
      <c r="K2121" s="415"/>
      <c r="L2121" s="415"/>
      <c r="M2121" s="415"/>
      <c r="N2121" s="415"/>
      <c r="O2121" s="415"/>
      <c r="P2121" s="415"/>
    </row>
    <row r="2122" spans="1:16">
      <c r="A2122" s="80" t="str">
        <f t="shared" si="271"/>
        <v/>
      </c>
      <c r="B2122" s="80" t="str">
        <f t="shared" si="272"/>
        <v/>
      </c>
      <c r="C2122" s="80" t="str">
        <f t="shared" si="273"/>
        <v/>
      </c>
      <c r="D2122" s="80" t="str">
        <f t="shared" si="274"/>
        <v/>
      </c>
      <c r="E2122" s="80" t="str">
        <f t="shared" si="275"/>
        <v/>
      </c>
      <c r="F2122" s="80" t="str">
        <f t="shared" si="270"/>
        <v/>
      </c>
      <c r="G2122" s="80" t="str">
        <f t="shared" si="270"/>
        <v/>
      </c>
      <c r="H2122" s="80" t="str">
        <f t="shared" si="270"/>
        <v/>
      </c>
      <c r="I2122" s="413"/>
      <c r="J2122" s="414"/>
      <c r="K2122" s="415"/>
      <c r="L2122" s="415"/>
      <c r="M2122" s="415"/>
      <c r="N2122" s="415"/>
      <c r="O2122" s="415"/>
      <c r="P2122" s="415"/>
    </row>
    <row r="2123" spans="1:16">
      <c r="A2123" s="80" t="str">
        <f t="shared" si="271"/>
        <v/>
      </c>
      <c r="B2123" s="80" t="str">
        <f t="shared" si="272"/>
        <v/>
      </c>
      <c r="C2123" s="80" t="str">
        <f t="shared" si="273"/>
        <v/>
      </c>
      <c r="D2123" s="80" t="str">
        <f t="shared" si="274"/>
        <v/>
      </c>
      <c r="E2123" s="80" t="str">
        <f t="shared" si="275"/>
        <v/>
      </c>
      <c r="F2123" s="80" t="str">
        <f t="shared" si="270"/>
        <v/>
      </c>
      <c r="G2123" s="80" t="str">
        <f t="shared" si="270"/>
        <v/>
      </c>
      <c r="H2123" s="80" t="str">
        <f t="shared" si="270"/>
        <v/>
      </c>
      <c r="I2123" s="413"/>
      <c r="J2123" s="414"/>
      <c r="K2123" s="415"/>
      <c r="L2123" s="415"/>
      <c r="M2123" s="415"/>
      <c r="N2123" s="415"/>
      <c r="O2123" s="415"/>
      <c r="P2123" s="415"/>
    </row>
    <row r="2124" spans="1:16">
      <c r="A2124" s="80" t="str">
        <f t="shared" si="271"/>
        <v/>
      </c>
      <c r="B2124" s="80" t="str">
        <f t="shared" si="272"/>
        <v/>
      </c>
      <c r="C2124" s="80" t="str">
        <f t="shared" si="273"/>
        <v/>
      </c>
      <c r="D2124" s="80" t="str">
        <f t="shared" si="274"/>
        <v/>
      </c>
      <c r="E2124" s="80" t="str">
        <f t="shared" si="275"/>
        <v/>
      </c>
      <c r="F2124" s="80" t="str">
        <f t="shared" si="270"/>
        <v/>
      </c>
      <c r="G2124" s="80" t="str">
        <f t="shared" si="270"/>
        <v/>
      </c>
      <c r="H2124" s="80" t="str">
        <f t="shared" si="270"/>
        <v/>
      </c>
      <c r="I2124" s="413"/>
      <c r="J2124" s="414"/>
      <c r="K2124" s="415"/>
      <c r="L2124" s="415"/>
      <c r="M2124" s="415"/>
      <c r="N2124" s="415"/>
      <c r="O2124" s="415"/>
      <c r="P2124" s="415"/>
    </row>
    <row r="2125" spans="1:16">
      <c r="A2125" s="80" t="str">
        <f t="shared" si="271"/>
        <v/>
      </c>
      <c r="B2125" s="80" t="str">
        <f t="shared" si="272"/>
        <v/>
      </c>
      <c r="C2125" s="80" t="str">
        <f t="shared" si="273"/>
        <v/>
      </c>
      <c r="D2125" s="80" t="str">
        <f t="shared" si="274"/>
        <v/>
      </c>
      <c r="E2125" s="80" t="str">
        <f t="shared" si="275"/>
        <v/>
      </c>
      <c r="F2125" s="80" t="str">
        <f t="shared" ref="F2125:H2144" si="276">IF(Cptes1="","",LEFT(Cptes1,7))</f>
        <v/>
      </c>
      <c r="G2125" s="80" t="str">
        <f t="shared" si="276"/>
        <v/>
      </c>
      <c r="H2125" s="80" t="str">
        <f t="shared" si="276"/>
        <v/>
      </c>
      <c r="I2125" s="413"/>
      <c r="J2125" s="414"/>
      <c r="K2125" s="415"/>
      <c r="L2125" s="415"/>
      <c r="M2125" s="415"/>
      <c r="N2125" s="415"/>
      <c r="O2125" s="415"/>
      <c r="P2125" s="415"/>
    </row>
    <row r="2126" spans="1:16">
      <c r="A2126" s="80" t="str">
        <f t="shared" si="271"/>
        <v/>
      </c>
      <c r="B2126" s="80" t="str">
        <f t="shared" si="272"/>
        <v/>
      </c>
      <c r="C2126" s="80" t="str">
        <f t="shared" si="273"/>
        <v/>
      </c>
      <c r="D2126" s="80" t="str">
        <f t="shared" si="274"/>
        <v/>
      </c>
      <c r="E2126" s="80" t="str">
        <f t="shared" si="275"/>
        <v/>
      </c>
      <c r="F2126" s="80" t="str">
        <f t="shared" si="276"/>
        <v/>
      </c>
      <c r="G2126" s="80" t="str">
        <f t="shared" si="276"/>
        <v/>
      </c>
      <c r="H2126" s="80" t="str">
        <f t="shared" si="276"/>
        <v/>
      </c>
      <c r="I2126" s="413"/>
      <c r="J2126" s="414"/>
      <c r="K2126" s="415"/>
      <c r="L2126" s="415"/>
      <c r="M2126" s="415"/>
      <c r="N2126" s="415"/>
      <c r="O2126" s="415"/>
      <c r="P2126" s="415"/>
    </row>
    <row r="2127" spans="1:16">
      <c r="A2127" s="80" t="str">
        <f t="shared" si="271"/>
        <v/>
      </c>
      <c r="B2127" s="80" t="str">
        <f t="shared" si="272"/>
        <v/>
      </c>
      <c r="C2127" s="80" t="str">
        <f t="shared" si="273"/>
        <v/>
      </c>
      <c r="D2127" s="80" t="str">
        <f t="shared" si="274"/>
        <v/>
      </c>
      <c r="E2127" s="80" t="str">
        <f t="shared" si="275"/>
        <v/>
      </c>
      <c r="F2127" s="80" t="str">
        <f t="shared" si="276"/>
        <v/>
      </c>
      <c r="G2127" s="80" t="str">
        <f t="shared" si="276"/>
        <v/>
      </c>
      <c r="H2127" s="80" t="str">
        <f t="shared" si="276"/>
        <v/>
      </c>
      <c r="I2127" s="413"/>
      <c r="J2127" s="414"/>
      <c r="K2127" s="415"/>
      <c r="L2127" s="415"/>
      <c r="M2127" s="415"/>
      <c r="N2127" s="415"/>
      <c r="O2127" s="415"/>
      <c r="P2127" s="415"/>
    </row>
    <row r="2128" spans="1:16">
      <c r="A2128" s="80" t="str">
        <f t="shared" si="271"/>
        <v/>
      </c>
      <c r="B2128" s="80" t="str">
        <f t="shared" si="272"/>
        <v/>
      </c>
      <c r="C2128" s="80" t="str">
        <f t="shared" si="273"/>
        <v/>
      </c>
      <c r="D2128" s="80" t="str">
        <f t="shared" si="274"/>
        <v/>
      </c>
      <c r="E2128" s="80" t="str">
        <f t="shared" si="275"/>
        <v/>
      </c>
      <c r="F2128" s="80" t="str">
        <f t="shared" si="276"/>
        <v/>
      </c>
      <c r="G2128" s="80" t="str">
        <f t="shared" si="276"/>
        <v/>
      </c>
      <c r="H2128" s="80" t="str">
        <f t="shared" si="276"/>
        <v/>
      </c>
      <c r="I2128" s="413"/>
      <c r="J2128" s="414"/>
      <c r="K2128" s="415"/>
      <c r="L2128" s="415"/>
      <c r="M2128" s="415"/>
      <c r="N2128" s="415"/>
      <c r="O2128" s="415"/>
      <c r="P2128" s="415"/>
    </row>
    <row r="2129" spans="1:16">
      <c r="A2129" s="80" t="str">
        <f t="shared" si="271"/>
        <v/>
      </c>
      <c r="B2129" s="80" t="str">
        <f t="shared" si="272"/>
        <v/>
      </c>
      <c r="C2129" s="80" t="str">
        <f t="shared" si="273"/>
        <v/>
      </c>
      <c r="D2129" s="80" t="str">
        <f t="shared" si="274"/>
        <v/>
      </c>
      <c r="E2129" s="80" t="str">
        <f t="shared" si="275"/>
        <v/>
      </c>
      <c r="F2129" s="80" t="str">
        <f t="shared" si="276"/>
        <v/>
      </c>
      <c r="G2129" s="80" t="str">
        <f t="shared" si="276"/>
        <v/>
      </c>
      <c r="H2129" s="80" t="str">
        <f t="shared" si="276"/>
        <v/>
      </c>
      <c r="I2129" s="413"/>
      <c r="J2129" s="414"/>
      <c r="K2129" s="415"/>
      <c r="L2129" s="415"/>
      <c r="M2129" s="415"/>
      <c r="N2129" s="415"/>
      <c r="O2129" s="415"/>
      <c r="P2129" s="415"/>
    </row>
    <row r="2130" spans="1:16">
      <c r="A2130" s="80" t="str">
        <f t="shared" si="271"/>
        <v/>
      </c>
      <c r="B2130" s="80" t="str">
        <f t="shared" si="272"/>
        <v/>
      </c>
      <c r="C2130" s="80" t="str">
        <f t="shared" si="273"/>
        <v/>
      </c>
      <c r="D2130" s="80" t="str">
        <f t="shared" si="274"/>
        <v/>
      </c>
      <c r="E2130" s="80" t="str">
        <f t="shared" si="275"/>
        <v/>
      </c>
      <c r="F2130" s="80" t="str">
        <f t="shared" si="276"/>
        <v/>
      </c>
      <c r="G2130" s="80" t="str">
        <f t="shared" si="276"/>
        <v/>
      </c>
      <c r="H2130" s="80" t="str">
        <f t="shared" si="276"/>
        <v/>
      </c>
      <c r="I2130" s="413"/>
      <c r="J2130" s="414"/>
      <c r="K2130" s="415"/>
      <c r="L2130" s="415"/>
      <c r="M2130" s="415"/>
      <c r="N2130" s="415"/>
      <c r="O2130" s="415"/>
      <c r="P2130" s="415"/>
    </row>
    <row r="2131" spans="1:16">
      <c r="A2131" s="80" t="str">
        <f t="shared" si="271"/>
        <v/>
      </c>
      <c r="B2131" s="80" t="str">
        <f t="shared" si="272"/>
        <v/>
      </c>
      <c r="C2131" s="80" t="str">
        <f t="shared" si="273"/>
        <v/>
      </c>
      <c r="D2131" s="80" t="str">
        <f t="shared" si="274"/>
        <v/>
      </c>
      <c r="E2131" s="80" t="str">
        <f t="shared" si="275"/>
        <v/>
      </c>
      <c r="F2131" s="80" t="str">
        <f t="shared" si="276"/>
        <v/>
      </c>
      <c r="G2131" s="80" t="str">
        <f t="shared" si="276"/>
        <v/>
      </c>
      <c r="H2131" s="80" t="str">
        <f t="shared" si="276"/>
        <v/>
      </c>
      <c r="I2131" s="413"/>
      <c r="J2131" s="414"/>
      <c r="K2131" s="415"/>
      <c r="L2131" s="415"/>
      <c r="M2131" s="415"/>
      <c r="N2131" s="415"/>
      <c r="O2131" s="415"/>
      <c r="P2131" s="415"/>
    </row>
    <row r="2132" spans="1:16">
      <c r="A2132" s="80" t="str">
        <f t="shared" si="271"/>
        <v/>
      </c>
      <c r="B2132" s="80" t="str">
        <f t="shared" si="272"/>
        <v/>
      </c>
      <c r="C2132" s="80" t="str">
        <f t="shared" si="273"/>
        <v/>
      </c>
      <c r="D2132" s="80" t="str">
        <f t="shared" si="274"/>
        <v/>
      </c>
      <c r="E2132" s="80" t="str">
        <f t="shared" si="275"/>
        <v/>
      </c>
      <c r="F2132" s="80" t="str">
        <f t="shared" si="276"/>
        <v/>
      </c>
      <c r="G2132" s="80" t="str">
        <f t="shared" si="276"/>
        <v/>
      </c>
      <c r="H2132" s="80" t="str">
        <f t="shared" si="276"/>
        <v/>
      </c>
      <c r="I2132" s="413"/>
      <c r="J2132" s="414"/>
      <c r="K2132" s="415"/>
      <c r="L2132" s="415"/>
      <c r="M2132" s="415"/>
      <c r="N2132" s="415"/>
      <c r="O2132" s="415"/>
      <c r="P2132" s="415"/>
    </row>
    <row r="2133" spans="1:16">
      <c r="A2133" s="80" t="str">
        <f t="shared" si="271"/>
        <v/>
      </c>
      <c r="B2133" s="80" t="str">
        <f t="shared" si="272"/>
        <v/>
      </c>
      <c r="C2133" s="80" t="str">
        <f t="shared" si="273"/>
        <v/>
      </c>
      <c r="D2133" s="80" t="str">
        <f t="shared" si="274"/>
        <v/>
      </c>
      <c r="E2133" s="80" t="str">
        <f t="shared" si="275"/>
        <v/>
      </c>
      <c r="F2133" s="80" t="str">
        <f t="shared" si="276"/>
        <v/>
      </c>
      <c r="G2133" s="80" t="str">
        <f t="shared" si="276"/>
        <v/>
      </c>
      <c r="H2133" s="80" t="str">
        <f t="shared" si="276"/>
        <v/>
      </c>
      <c r="I2133" s="413"/>
      <c r="J2133" s="414"/>
      <c r="K2133" s="415"/>
      <c r="L2133" s="415"/>
      <c r="M2133" s="415"/>
      <c r="N2133" s="415"/>
      <c r="O2133" s="415"/>
      <c r="P2133" s="415"/>
    </row>
    <row r="2134" spans="1:16">
      <c r="A2134" s="80" t="str">
        <f t="shared" si="271"/>
        <v/>
      </c>
      <c r="B2134" s="80" t="str">
        <f t="shared" si="272"/>
        <v/>
      </c>
      <c r="C2134" s="80" t="str">
        <f t="shared" si="273"/>
        <v/>
      </c>
      <c r="D2134" s="80" t="str">
        <f t="shared" si="274"/>
        <v/>
      </c>
      <c r="E2134" s="80" t="str">
        <f t="shared" si="275"/>
        <v/>
      </c>
      <c r="F2134" s="80" t="str">
        <f t="shared" si="276"/>
        <v/>
      </c>
      <c r="G2134" s="80" t="str">
        <f t="shared" si="276"/>
        <v/>
      </c>
      <c r="H2134" s="80" t="str">
        <f t="shared" si="276"/>
        <v/>
      </c>
      <c r="I2134" s="413"/>
      <c r="J2134" s="414"/>
      <c r="K2134" s="415"/>
      <c r="L2134" s="415"/>
      <c r="M2134" s="415"/>
      <c r="N2134" s="415"/>
      <c r="O2134" s="415"/>
      <c r="P2134" s="415"/>
    </row>
    <row r="2135" spans="1:16">
      <c r="A2135" s="80" t="str">
        <f t="shared" si="271"/>
        <v/>
      </c>
      <c r="B2135" s="80" t="str">
        <f t="shared" si="272"/>
        <v/>
      </c>
      <c r="C2135" s="80" t="str">
        <f t="shared" si="273"/>
        <v/>
      </c>
      <c r="D2135" s="80" t="str">
        <f t="shared" si="274"/>
        <v/>
      </c>
      <c r="E2135" s="80" t="str">
        <f t="shared" si="275"/>
        <v/>
      </c>
      <c r="F2135" s="80" t="str">
        <f t="shared" si="276"/>
        <v/>
      </c>
      <c r="G2135" s="80" t="str">
        <f t="shared" si="276"/>
        <v/>
      </c>
      <c r="H2135" s="80" t="str">
        <f t="shared" si="276"/>
        <v/>
      </c>
      <c r="I2135" s="413"/>
      <c r="J2135" s="414"/>
      <c r="K2135" s="415"/>
      <c r="L2135" s="415"/>
      <c r="M2135" s="415"/>
      <c r="N2135" s="415"/>
      <c r="O2135" s="415"/>
      <c r="P2135" s="415"/>
    </row>
    <row r="2136" spans="1:16">
      <c r="A2136" s="80" t="str">
        <f t="shared" si="271"/>
        <v/>
      </c>
      <c r="B2136" s="80" t="str">
        <f t="shared" si="272"/>
        <v/>
      </c>
      <c r="C2136" s="80" t="str">
        <f t="shared" si="273"/>
        <v/>
      </c>
      <c r="D2136" s="80" t="str">
        <f t="shared" si="274"/>
        <v/>
      </c>
      <c r="E2136" s="80" t="str">
        <f t="shared" si="275"/>
        <v/>
      </c>
      <c r="F2136" s="80" t="str">
        <f t="shared" si="276"/>
        <v/>
      </c>
      <c r="G2136" s="80" t="str">
        <f t="shared" si="276"/>
        <v/>
      </c>
      <c r="H2136" s="80" t="str">
        <f t="shared" si="276"/>
        <v/>
      </c>
      <c r="I2136" s="413"/>
      <c r="J2136" s="414"/>
      <c r="K2136" s="415"/>
      <c r="L2136" s="415"/>
      <c r="M2136" s="415"/>
      <c r="N2136" s="415"/>
      <c r="O2136" s="415"/>
      <c r="P2136" s="415"/>
    </row>
    <row r="2137" spans="1:16">
      <c r="A2137" s="80" t="str">
        <f t="shared" si="271"/>
        <v/>
      </c>
      <c r="B2137" s="80" t="str">
        <f t="shared" si="272"/>
        <v/>
      </c>
      <c r="C2137" s="80" t="str">
        <f t="shared" si="273"/>
        <v/>
      </c>
      <c r="D2137" s="80" t="str">
        <f t="shared" si="274"/>
        <v/>
      </c>
      <c r="E2137" s="80" t="str">
        <f t="shared" si="275"/>
        <v/>
      </c>
      <c r="F2137" s="80" t="str">
        <f t="shared" si="276"/>
        <v/>
      </c>
      <c r="G2137" s="80" t="str">
        <f t="shared" si="276"/>
        <v/>
      </c>
      <c r="H2137" s="80" t="str">
        <f t="shared" si="276"/>
        <v/>
      </c>
      <c r="I2137" s="413"/>
      <c r="J2137" s="414"/>
      <c r="K2137" s="415"/>
      <c r="L2137" s="415"/>
      <c r="M2137" s="415"/>
      <c r="N2137" s="415"/>
      <c r="O2137" s="415"/>
      <c r="P2137" s="415"/>
    </row>
    <row r="2138" spans="1:16">
      <c r="A2138" s="80" t="str">
        <f t="shared" si="271"/>
        <v/>
      </c>
      <c r="B2138" s="80" t="str">
        <f t="shared" si="272"/>
        <v/>
      </c>
      <c r="C2138" s="80" t="str">
        <f t="shared" si="273"/>
        <v/>
      </c>
      <c r="D2138" s="80" t="str">
        <f t="shared" si="274"/>
        <v/>
      </c>
      <c r="E2138" s="80" t="str">
        <f t="shared" si="275"/>
        <v/>
      </c>
      <c r="F2138" s="80" t="str">
        <f t="shared" si="276"/>
        <v/>
      </c>
      <c r="G2138" s="80" t="str">
        <f t="shared" si="276"/>
        <v/>
      </c>
      <c r="H2138" s="80" t="str">
        <f t="shared" si="276"/>
        <v/>
      </c>
      <c r="I2138" s="413"/>
      <c r="J2138" s="414"/>
      <c r="K2138" s="415"/>
      <c r="L2138" s="415"/>
      <c r="M2138" s="415"/>
      <c r="N2138" s="415"/>
      <c r="O2138" s="415"/>
      <c r="P2138" s="415"/>
    </row>
    <row r="2139" spans="1:16">
      <c r="A2139" s="80" t="str">
        <f t="shared" si="271"/>
        <v/>
      </c>
      <c r="B2139" s="80" t="str">
        <f t="shared" si="272"/>
        <v/>
      </c>
      <c r="C2139" s="80" t="str">
        <f t="shared" si="273"/>
        <v/>
      </c>
      <c r="D2139" s="80" t="str">
        <f t="shared" si="274"/>
        <v/>
      </c>
      <c r="E2139" s="80" t="str">
        <f t="shared" si="275"/>
        <v/>
      </c>
      <c r="F2139" s="80" t="str">
        <f t="shared" si="276"/>
        <v/>
      </c>
      <c r="G2139" s="80" t="str">
        <f t="shared" si="276"/>
        <v/>
      </c>
      <c r="H2139" s="80" t="str">
        <f t="shared" si="276"/>
        <v/>
      </c>
      <c r="I2139" s="413"/>
      <c r="J2139" s="414"/>
      <c r="K2139" s="415"/>
      <c r="L2139" s="415"/>
      <c r="M2139" s="415"/>
      <c r="N2139" s="415"/>
      <c r="O2139" s="415"/>
      <c r="P2139" s="415"/>
    </row>
    <row r="2140" spans="1:16">
      <c r="A2140" s="80" t="str">
        <f t="shared" si="271"/>
        <v/>
      </c>
      <c r="B2140" s="80" t="str">
        <f t="shared" si="272"/>
        <v/>
      </c>
      <c r="C2140" s="80" t="str">
        <f t="shared" si="273"/>
        <v/>
      </c>
      <c r="D2140" s="80" t="str">
        <f t="shared" si="274"/>
        <v/>
      </c>
      <c r="E2140" s="80" t="str">
        <f t="shared" si="275"/>
        <v/>
      </c>
      <c r="F2140" s="80" t="str">
        <f t="shared" si="276"/>
        <v/>
      </c>
      <c r="G2140" s="80" t="str">
        <f t="shared" si="276"/>
        <v/>
      </c>
      <c r="H2140" s="80" t="str">
        <f t="shared" si="276"/>
        <v/>
      </c>
      <c r="I2140" s="413"/>
      <c r="J2140" s="414"/>
      <c r="K2140" s="415"/>
      <c r="L2140" s="415"/>
      <c r="M2140" s="415"/>
      <c r="N2140" s="415"/>
      <c r="O2140" s="415"/>
      <c r="P2140" s="415"/>
    </row>
    <row r="2141" spans="1:16">
      <c r="A2141" s="80" t="str">
        <f t="shared" si="271"/>
        <v/>
      </c>
      <c r="B2141" s="80" t="str">
        <f t="shared" si="272"/>
        <v/>
      </c>
      <c r="C2141" s="80" t="str">
        <f t="shared" si="273"/>
        <v/>
      </c>
      <c r="D2141" s="80" t="str">
        <f t="shared" si="274"/>
        <v/>
      </c>
      <c r="E2141" s="80" t="str">
        <f t="shared" si="275"/>
        <v/>
      </c>
      <c r="F2141" s="80" t="str">
        <f t="shared" si="276"/>
        <v/>
      </c>
      <c r="G2141" s="80" t="str">
        <f t="shared" si="276"/>
        <v/>
      </c>
      <c r="H2141" s="80" t="str">
        <f t="shared" si="276"/>
        <v/>
      </c>
      <c r="I2141" s="413"/>
      <c r="J2141" s="414"/>
      <c r="K2141" s="415"/>
      <c r="L2141" s="415"/>
      <c r="M2141" s="415"/>
      <c r="N2141" s="415"/>
      <c r="O2141" s="415"/>
      <c r="P2141" s="415"/>
    </row>
    <row r="2142" spans="1:16">
      <c r="A2142" s="80" t="str">
        <f t="shared" si="271"/>
        <v/>
      </c>
      <c r="B2142" s="80" t="str">
        <f t="shared" si="272"/>
        <v/>
      </c>
      <c r="C2142" s="80" t="str">
        <f t="shared" si="273"/>
        <v/>
      </c>
      <c r="D2142" s="80" t="str">
        <f t="shared" si="274"/>
        <v/>
      </c>
      <c r="E2142" s="80" t="str">
        <f t="shared" si="275"/>
        <v/>
      </c>
      <c r="F2142" s="80" t="str">
        <f t="shared" si="276"/>
        <v/>
      </c>
      <c r="G2142" s="80" t="str">
        <f t="shared" si="276"/>
        <v/>
      </c>
      <c r="H2142" s="80" t="str">
        <f t="shared" si="276"/>
        <v/>
      </c>
      <c r="I2142" s="413"/>
      <c r="J2142" s="414"/>
      <c r="K2142" s="415"/>
      <c r="L2142" s="415"/>
      <c r="M2142" s="415"/>
      <c r="N2142" s="415"/>
      <c r="O2142" s="415"/>
      <c r="P2142" s="415"/>
    </row>
    <row r="2143" spans="1:16">
      <c r="A2143" s="80" t="str">
        <f t="shared" si="271"/>
        <v/>
      </c>
      <c r="B2143" s="80" t="str">
        <f t="shared" si="272"/>
        <v/>
      </c>
      <c r="C2143" s="80" t="str">
        <f t="shared" si="273"/>
        <v/>
      </c>
      <c r="D2143" s="80" t="str">
        <f t="shared" si="274"/>
        <v/>
      </c>
      <c r="E2143" s="80" t="str">
        <f t="shared" si="275"/>
        <v/>
      </c>
      <c r="F2143" s="80" t="str">
        <f t="shared" si="276"/>
        <v/>
      </c>
      <c r="G2143" s="80" t="str">
        <f t="shared" si="276"/>
        <v/>
      </c>
      <c r="H2143" s="80" t="str">
        <f t="shared" si="276"/>
        <v/>
      </c>
      <c r="I2143" s="413"/>
      <c r="J2143" s="414"/>
      <c r="K2143" s="415"/>
      <c r="L2143" s="415"/>
      <c r="M2143" s="415"/>
      <c r="N2143" s="415"/>
      <c r="O2143" s="415"/>
      <c r="P2143" s="415"/>
    </row>
    <row r="2144" spans="1:16">
      <c r="A2144" s="80" t="str">
        <f t="shared" si="271"/>
        <v/>
      </c>
      <c r="B2144" s="80" t="str">
        <f t="shared" si="272"/>
        <v/>
      </c>
      <c r="C2144" s="80" t="str">
        <f t="shared" si="273"/>
        <v/>
      </c>
      <c r="D2144" s="80" t="str">
        <f t="shared" si="274"/>
        <v/>
      </c>
      <c r="E2144" s="80" t="str">
        <f t="shared" si="275"/>
        <v/>
      </c>
      <c r="F2144" s="80" t="str">
        <f t="shared" si="276"/>
        <v/>
      </c>
      <c r="G2144" s="80" t="str">
        <f t="shared" si="276"/>
        <v/>
      </c>
      <c r="H2144" s="80" t="str">
        <f t="shared" si="276"/>
        <v/>
      </c>
      <c r="I2144" s="413"/>
      <c r="J2144" s="414"/>
      <c r="K2144" s="415"/>
      <c r="L2144" s="415"/>
      <c r="M2144" s="415"/>
      <c r="N2144" s="415"/>
      <c r="O2144" s="415"/>
      <c r="P2144" s="415"/>
    </row>
    <row r="2145" spans="1:16">
      <c r="A2145" s="80" t="str">
        <f t="shared" si="271"/>
        <v/>
      </c>
      <c r="B2145" s="80" t="str">
        <f t="shared" si="272"/>
        <v/>
      </c>
      <c r="C2145" s="80" t="str">
        <f t="shared" si="273"/>
        <v/>
      </c>
      <c r="D2145" s="80" t="str">
        <f t="shared" si="274"/>
        <v/>
      </c>
      <c r="E2145" s="80" t="str">
        <f t="shared" si="275"/>
        <v/>
      </c>
      <c r="F2145" s="80" t="str">
        <f t="shared" ref="F2145:H2164" si="277">IF(Cptes1="","",LEFT(Cptes1,7))</f>
        <v/>
      </c>
      <c r="G2145" s="80" t="str">
        <f t="shared" si="277"/>
        <v/>
      </c>
      <c r="H2145" s="80" t="str">
        <f t="shared" si="277"/>
        <v/>
      </c>
      <c r="I2145" s="413"/>
      <c r="J2145" s="414"/>
      <c r="K2145" s="415"/>
      <c r="L2145" s="415"/>
      <c r="M2145" s="415"/>
      <c r="N2145" s="415"/>
      <c r="O2145" s="415"/>
      <c r="P2145" s="415"/>
    </row>
    <row r="2146" spans="1:16">
      <c r="A2146" s="80" t="str">
        <f t="shared" si="271"/>
        <v/>
      </c>
      <c r="B2146" s="80" t="str">
        <f t="shared" si="272"/>
        <v/>
      </c>
      <c r="C2146" s="80" t="str">
        <f t="shared" si="273"/>
        <v/>
      </c>
      <c r="D2146" s="80" t="str">
        <f t="shared" si="274"/>
        <v/>
      </c>
      <c r="E2146" s="80" t="str">
        <f t="shared" si="275"/>
        <v/>
      </c>
      <c r="F2146" s="80" t="str">
        <f t="shared" si="277"/>
        <v/>
      </c>
      <c r="G2146" s="80" t="str">
        <f t="shared" si="277"/>
        <v/>
      </c>
      <c r="H2146" s="80" t="str">
        <f t="shared" si="277"/>
        <v/>
      </c>
      <c r="I2146" s="413"/>
      <c r="J2146" s="414"/>
      <c r="K2146" s="415"/>
      <c r="L2146" s="415"/>
      <c r="M2146" s="415"/>
      <c r="N2146" s="415"/>
      <c r="O2146" s="415"/>
      <c r="P2146" s="415"/>
    </row>
    <row r="2147" spans="1:16">
      <c r="A2147" s="80" t="str">
        <f t="shared" si="271"/>
        <v/>
      </c>
      <c r="B2147" s="80" t="str">
        <f t="shared" si="272"/>
        <v/>
      </c>
      <c r="C2147" s="80" t="str">
        <f t="shared" si="273"/>
        <v/>
      </c>
      <c r="D2147" s="80" t="str">
        <f t="shared" si="274"/>
        <v/>
      </c>
      <c r="E2147" s="80" t="str">
        <f t="shared" si="275"/>
        <v/>
      </c>
      <c r="F2147" s="80" t="str">
        <f t="shared" si="277"/>
        <v/>
      </c>
      <c r="G2147" s="80" t="str">
        <f t="shared" si="277"/>
        <v/>
      </c>
      <c r="H2147" s="80" t="str">
        <f t="shared" si="277"/>
        <v/>
      </c>
      <c r="I2147" s="413"/>
      <c r="J2147" s="414"/>
      <c r="K2147" s="415"/>
      <c r="L2147" s="415"/>
      <c r="M2147" s="415"/>
      <c r="N2147" s="415"/>
      <c r="O2147" s="415"/>
      <c r="P2147" s="415"/>
    </row>
    <row r="2148" spans="1:16">
      <c r="A2148" s="80" t="str">
        <f t="shared" si="271"/>
        <v/>
      </c>
      <c r="B2148" s="80" t="str">
        <f t="shared" si="272"/>
        <v/>
      </c>
      <c r="C2148" s="80" t="str">
        <f t="shared" si="273"/>
        <v/>
      </c>
      <c r="D2148" s="80" t="str">
        <f t="shared" si="274"/>
        <v/>
      </c>
      <c r="E2148" s="80" t="str">
        <f t="shared" si="275"/>
        <v/>
      </c>
      <c r="F2148" s="80" t="str">
        <f t="shared" si="277"/>
        <v/>
      </c>
      <c r="G2148" s="80" t="str">
        <f t="shared" si="277"/>
        <v/>
      </c>
      <c r="H2148" s="80" t="str">
        <f t="shared" si="277"/>
        <v/>
      </c>
      <c r="I2148" s="413"/>
      <c r="J2148" s="414"/>
      <c r="K2148" s="415"/>
      <c r="L2148" s="415"/>
      <c r="M2148" s="415"/>
      <c r="N2148" s="415"/>
      <c r="O2148" s="415"/>
      <c r="P2148" s="415"/>
    </row>
    <row r="2149" spans="1:16">
      <c r="A2149" s="80" t="str">
        <f t="shared" si="271"/>
        <v/>
      </c>
      <c r="B2149" s="80" t="str">
        <f t="shared" si="272"/>
        <v/>
      </c>
      <c r="C2149" s="80" t="str">
        <f t="shared" si="273"/>
        <v/>
      </c>
      <c r="D2149" s="80" t="str">
        <f t="shared" si="274"/>
        <v/>
      </c>
      <c r="E2149" s="80" t="str">
        <f t="shared" si="275"/>
        <v/>
      </c>
      <c r="F2149" s="80" t="str">
        <f t="shared" si="277"/>
        <v/>
      </c>
      <c r="G2149" s="80" t="str">
        <f t="shared" si="277"/>
        <v/>
      </c>
      <c r="H2149" s="80" t="str">
        <f t="shared" si="277"/>
        <v/>
      </c>
      <c r="I2149" s="413"/>
      <c r="J2149" s="414"/>
      <c r="K2149" s="415"/>
      <c r="L2149" s="415"/>
      <c r="M2149" s="415"/>
      <c r="N2149" s="415"/>
      <c r="O2149" s="415"/>
      <c r="P2149" s="415"/>
    </row>
    <row r="2150" spans="1:16">
      <c r="A2150" s="80" t="str">
        <f t="shared" si="271"/>
        <v/>
      </c>
      <c r="B2150" s="80" t="str">
        <f t="shared" si="272"/>
        <v/>
      </c>
      <c r="C2150" s="80" t="str">
        <f t="shared" si="273"/>
        <v/>
      </c>
      <c r="D2150" s="80" t="str">
        <f t="shared" si="274"/>
        <v/>
      </c>
      <c r="E2150" s="80" t="str">
        <f t="shared" si="275"/>
        <v/>
      </c>
      <c r="F2150" s="80" t="str">
        <f t="shared" si="277"/>
        <v/>
      </c>
      <c r="G2150" s="80" t="str">
        <f t="shared" si="277"/>
        <v/>
      </c>
      <c r="H2150" s="80" t="str">
        <f t="shared" si="277"/>
        <v/>
      </c>
      <c r="I2150" s="413"/>
      <c r="J2150" s="414"/>
      <c r="K2150" s="415"/>
      <c r="L2150" s="415"/>
      <c r="M2150" s="415"/>
      <c r="N2150" s="415"/>
      <c r="O2150" s="415"/>
      <c r="P2150" s="415"/>
    </row>
    <row r="2151" spans="1:16">
      <c r="A2151" s="80" t="str">
        <f t="shared" si="271"/>
        <v/>
      </c>
      <c r="B2151" s="80" t="str">
        <f t="shared" si="272"/>
        <v/>
      </c>
      <c r="C2151" s="80" t="str">
        <f t="shared" si="273"/>
        <v/>
      </c>
      <c r="D2151" s="80" t="str">
        <f t="shared" si="274"/>
        <v/>
      </c>
      <c r="E2151" s="80" t="str">
        <f t="shared" si="275"/>
        <v/>
      </c>
      <c r="F2151" s="80" t="str">
        <f t="shared" si="277"/>
        <v/>
      </c>
      <c r="G2151" s="80" t="str">
        <f t="shared" si="277"/>
        <v/>
      </c>
      <c r="H2151" s="80" t="str">
        <f t="shared" si="277"/>
        <v/>
      </c>
      <c r="I2151" s="413"/>
      <c r="J2151" s="414"/>
      <c r="K2151" s="415"/>
      <c r="L2151" s="415"/>
      <c r="M2151" s="415"/>
      <c r="N2151" s="415"/>
      <c r="O2151" s="415"/>
      <c r="P2151" s="415"/>
    </row>
    <row r="2152" spans="1:16">
      <c r="A2152" s="80" t="str">
        <f t="shared" si="271"/>
        <v/>
      </c>
      <c r="B2152" s="80" t="str">
        <f t="shared" si="272"/>
        <v/>
      </c>
      <c r="C2152" s="80" t="str">
        <f t="shared" si="273"/>
        <v/>
      </c>
      <c r="D2152" s="80" t="str">
        <f t="shared" si="274"/>
        <v/>
      </c>
      <c r="E2152" s="80" t="str">
        <f t="shared" si="275"/>
        <v/>
      </c>
      <c r="F2152" s="80" t="str">
        <f t="shared" si="277"/>
        <v/>
      </c>
      <c r="G2152" s="80" t="str">
        <f t="shared" si="277"/>
        <v/>
      </c>
      <c r="H2152" s="80" t="str">
        <f t="shared" si="277"/>
        <v/>
      </c>
      <c r="I2152" s="413"/>
      <c r="J2152" s="414"/>
      <c r="K2152" s="415"/>
      <c r="L2152" s="415"/>
      <c r="M2152" s="415"/>
      <c r="N2152" s="415"/>
      <c r="O2152" s="415"/>
      <c r="P2152" s="415"/>
    </row>
    <row r="2153" spans="1:16">
      <c r="A2153" s="80" t="str">
        <f t="shared" si="271"/>
        <v/>
      </c>
      <c r="B2153" s="80" t="str">
        <f t="shared" si="272"/>
        <v/>
      </c>
      <c r="C2153" s="80" t="str">
        <f t="shared" si="273"/>
        <v/>
      </c>
      <c r="D2153" s="80" t="str">
        <f t="shared" si="274"/>
        <v/>
      </c>
      <c r="E2153" s="80" t="str">
        <f t="shared" si="275"/>
        <v/>
      </c>
      <c r="F2153" s="80" t="str">
        <f t="shared" si="277"/>
        <v/>
      </c>
      <c r="G2153" s="80" t="str">
        <f t="shared" si="277"/>
        <v/>
      </c>
      <c r="H2153" s="80" t="str">
        <f t="shared" si="277"/>
        <v/>
      </c>
      <c r="I2153" s="413"/>
      <c r="J2153" s="414"/>
      <c r="K2153" s="415"/>
      <c r="L2153" s="415"/>
      <c r="M2153" s="415"/>
      <c r="N2153" s="415"/>
      <c r="O2153" s="415"/>
      <c r="P2153" s="415"/>
    </row>
    <row r="2154" spans="1:16">
      <c r="A2154" s="80" t="str">
        <f t="shared" si="271"/>
        <v/>
      </c>
      <c r="B2154" s="80" t="str">
        <f t="shared" si="272"/>
        <v/>
      </c>
      <c r="C2154" s="80" t="str">
        <f t="shared" si="273"/>
        <v/>
      </c>
      <c r="D2154" s="80" t="str">
        <f t="shared" si="274"/>
        <v/>
      </c>
      <c r="E2154" s="80" t="str">
        <f t="shared" si="275"/>
        <v/>
      </c>
      <c r="F2154" s="80" t="str">
        <f t="shared" si="277"/>
        <v/>
      </c>
      <c r="G2154" s="80" t="str">
        <f t="shared" si="277"/>
        <v/>
      </c>
      <c r="H2154" s="80" t="str">
        <f t="shared" si="277"/>
        <v/>
      </c>
      <c r="I2154" s="413"/>
      <c r="J2154" s="414"/>
      <c r="K2154" s="415"/>
      <c r="L2154" s="415"/>
      <c r="M2154" s="415"/>
      <c r="N2154" s="415"/>
      <c r="O2154" s="415"/>
      <c r="P2154" s="415"/>
    </row>
    <row r="2155" spans="1:16">
      <c r="A2155" s="80" t="str">
        <f t="shared" si="271"/>
        <v/>
      </c>
      <c r="B2155" s="80" t="str">
        <f t="shared" si="272"/>
        <v/>
      </c>
      <c r="C2155" s="80" t="str">
        <f t="shared" si="273"/>
        <v/>
      </c>
      <c r="D2155" s="80" t="str">
        <f t="shared" si="274"/>
        <v/>
      </c>
      <c r="E2155" s="80" t="str">
        <f t="shared" si="275"/>
        <v/>
      </c>
      <c r="F2155" s="80" t="str">
        <f t="shared" si="277"/>
        <v/>
      </c>
      <c r="G2155" s="80" t="str">
        <f t="shared" si="277"/>
        <v/>
      </c>
      <c r="H2155" s="80" t="str">
        <f t="shared" si="277"/>
        <v/>
      </c>
      <c r="I2155" s="413"/>
      <c r="J2155" s="414"/>
      <c r="K2155" s="415"/>
      <c r="L2155" s="415"/>
      <c r="M2155" s="415"/>
      <c r="N2155" s="415"/>
      <c r="O2155" s="415"/>
      <c r="P2155" s="415"/>
    </row>
    <row r="2156" spans="1:16">
      <c r="A2156" s="80" t="str">
        <f t="shared" si="271"/>
        <v/>
      </c>
      <c r="B2156" s="80" t="str">
        <f t="shared" si="272"/>
        <v/>
      </c>
      <c r="C2156" s="80" t="str">
        <f t="shared" si="273"/>
        <v/>
      </c>
      <c r="D2156" s="80" t="str">
        <f t="shared" si="274"/>
        <v/>
      </c>
      <c r="E2156" s="80" t="str">
        <f t="shared" si="275"/>
        <v/>
      </c>
      <c r="F2156" s="80" t="str">
        <f t="shared" si="277"/>
        <v/>
      </c>
      <c r="G2156" s="80" t="str">
        <f t="shared" si="277"/>
        <v/>
      </c>
      <c r="H2156" s="80" t="str">
        <f t="shared" si="277"/>
        <v/>
      </c>
      <c r="I2156" s="413"/>
      <c r="J2156" s="414"/>
      <c r="K2156" s="415"/>
      <c r="L2156" s="415"/>
      <c r="M2156" s="415"/>
      <c r="N2156" s="415"/>
      <c r="O2156" s="415"/>
      <c r="P2156" s="415"/>
    </row>
    <row r="2157" spans="1:16">
      <c r="A2157" s="80" t="str">
        <f t="shared" si="271"/>
        <v/>
      </c>
      <c r="B2157" s="80" t="str">
        <f t="shared" si="272"/>
        <v/>
      </c>
      <c r="C2157" s="80" t="str">
        <f t="shared" si="273"/>
        <v/>
      </c>
      <c r="D2157" s="80" t="str">
        <f t="shared" si="274"/>
        <v/>
      </c>
      <c r="E2157" s="80" t="str">
        <f t="shared" si="275"/>
        <v/>
      </c>
      <c r="F2157" s="80" t="str">
        <f t="shared" si="277"/>
        <v/>
      </c>
      <c r="G2157" s="80" t="str">
        <f t="shared" si="277"/>
        <v/>
      </c>
      <c r="H2157" s="80" t="str">
        <f t="shared" si="277"/>
        <v/>
      </c>
      <c r="I2157" s="413"/>
      <c r="J2157" s="414"/>
      <c r="K2157" s="415"/>
      <c r="L2157" s="415"/>
      <c r="M2157" s="415"/>
      <c r="N2157" s="415"/>
      <c r="O2157" s="415"/>
      <c r="P2157" s="415"/>
    </row>
    <row r="2158" spans="1:16">
      <c r="A2158" s="80" t="str">
        <f t="shared" si="271"/>
        <v/>
      </c>
      <c r="B2158" s="80" t="str">
        <f t="shared" si="272"/>
        <v/>
      </c>
      <c r="C2158" s="80" t="str">
        <f t="shared" si="273"/>
        <v/>
      </c>
      <c r="D2158" s="80" t="str">
        <f t="shared" si="274"/>
        <v/>
      </c>
      <c r="E2158" s="80" t="str">
        <f t="shared" si="275"/>
        <v/>
      </c>
      <c r="F2158" s="80" t="str">
        <f t="shared" si="277"/>
        <v/>
      </c>
      <c r="G2158" s="80" t="str">
        <f t="shared" si="277"/>
        <v/>
      </c>
      <c r="H2158" s="80" t="str">
        <f t="shared" si="277"/>
        <v/>
      </c>
      <c r="I2158" s="413"/>
      <c r="J2158" s="414"/>
      <c r="K2158" s="415"/>
      <c r="L2158" s="415"/>
      <c r="M2158" s="415"/>
      <c r="N2158" s="415"/>
      <c r="O2158" s="415"/>
      <c r="P2158" s="415"/>
    </row>
    <row r="2159" spans="1:16">
      <c r="A2159" s="80" t="str">
        <f t="shared" si="271"/>
        <v/>
      </c>
      <c r="B2159" s="80" t="str">
        <f t="shared" si="272"/>
        <v/>
      </c>
      <c r="C2159" s="80" t="str">
        <f t="shared" si="273"/>
        <v/>
      </c>
      <c r="D2159" s="80" t="str">
        <f t="shared" si="274"/>
        <v/>
      </c>
      <c r="E2159" s="80" t="str">
        <f t="shared" si="275"/>
        <v/>
      </c>
      <c r="F2159" s="80" t="str">
        <f t="shared" si="277"/>
        <v/>
      </c>
      <c r="G2159" s="80" t="str">
        <f t="shared" si="277"/>
        <v/>
      </c>
      <c r="H2159" s="80" t="str">
        <f t="shared" si="277"/>
        <v/>
      </c>
      <c r="I2159" s="413"/>
      <c r="J2159" s="414"/>
      <c r="K2159" s="415"/>
      <c r="L2159" s="415"/>
      <c r="M2159" s="415"/>
      <c r="N2159" s="415"/>
      <c r="O2159" s="415"/>
      <c r="P2159" s="415"/>
    </row>
    <row r="2160" spans="1:16">
      <c r="A2160" s="80" t="str">
        <f t="shared" si="271"/>
        <v/>
      </c>
      <c r="B2160" s="80" t="str">
        <f t="shared" si="272"/>
        <v/>
      </c>
      <c r="C2160" s="80" t="str">
        <f t="shared" si="273"/>
        <v/>
      </c>
      <c r="D2160" s="80" t="str">
        <f t="shared" si="274"/>
        <v/>
      </c>
      <c r="E2160" s="80" t="str">
        <f t="shared" si="275"/>
        <v/>
      </c>
      <c r="F2160" s="80" t="str">
        <f t="shared" si="277"/>
        <v/>
      </c>
      <c r="G2160" s="80" t="str">
        <f t="shared" si="277"/>
        <v/>
      </c>
      <c r="H2160" s="80" t="str">
        <f t="shared" si="277"/>
        <v/>
      </c>
      <c r="I2160" s="413"/>
      <c r="J2160" s="414"/>
      <c r="K2160" s="415"/>
      <c r="L2160" s="415"/>
      <c r="M2160" s="415"/>
      <c r="N2160" s="415"/>
      <c r="O2160" s="415"/>
      <c r="P2160" s="415"/>
    </row>
    <row r="2161" spans="1:16">
      <c r="A2161" s="80" t="str">
        <f t="shared" si="271"/>
        <v/>
      </c>
      <c r="B2161" s="80" t="str">
        <f t="shared" si="272"/>
        <v/>
      </c>
      <c r="C2161" s="80" t="str">
        <f t="shared" si="273"/>
        <v/>
      </c>
      <c r="D2161" s="80" t="str">
        <f t="shared" si="274"/>
        <v/>
      </c>
      <c r="E2161" s="80" t="str">
        <f t="shared" si="275"/>
        <v/>
      </c>
      <c r="F2161" s="80" t="str">
        <f t="shared" si="277"/>
        <v/>
      </c>
      <c r="G2161" s="80" t="str">
        <f t="shared" si="277"/>
        <v/>
      </c>
      <c r="H2161" s="80" t="str">
        <f t="shared" si="277"/>
        <v/>
      </c>
      <c r="I2161" s="413"/>
      <c r="J2161" s="414"/>
      <c r="K2161" s="415"/>
      <c r="L2161" s="415"/>
      <c r="M2161" s="415"/>
      <c r="N2161" s="415"/>
      <c r="O2161" s="415"/>
      <c r="P2161" s="415"/>
    </row>
    <row r="2162" spans="1:16">
      <c r="A2162" s="80" t="str">
        <f t="shared" si="271"/>
        <v/>
      </c>
      <c r="B2162" s="80" t="str">
        <f t="shared" si="272"/>
        <v/>
      </c>
      <c r="C2162" s="80" t="str">
        <f t="shared" si="273"/>
        <v/>
      </c>
      <c r="D2162" s="80" t="str">
        <f t="shared" si="274"/>
        <v/>
      </c>
      <c r="E2162" s="80" t="str">
        <f t="shared" si="275"/>
        <v/>
      </c>
      <c r="F2162" s="80" t="str">
        <f t="shared" si="277"/>
        <v/>
      </c>
      <c r="G2162" s="80" t="str">
        <f t="shared" si="277"/>
        <v/>
      </c>
      <c r="H2162" s="80" t="str">
        <f t="shared" si="277"/>
        <v/>
      </c>
      <c r="I2162" s="413"/>
      <c r="J2162" s="414"/>
      <c r="K2162" s="415"/>
      <c r="L2162" s="415"/>
      <c r="M2162" s="415"/>
      <c r="N2162" s="415"/>
      <c r="O2162" s="415"/>
      <c r="P2162" s="415"/>
    </row>
    <row r="2163" spans="1:16">
      <c r="A2163" s="80" t="str">
        <f t="shared" si="271"/>
        <v/>
      </c>
      <c r="B2163" s="80" t="str">
        <f t="shared" si="272"/>
        <v/>
      </c>
      <c r="C2163" s="80" t="str">
        <f t="shared" si="273"/>
        <v/>
      </c>
      <c r="D2163" s="80" t="str">
        <f t="shared" si="274"/>
        <v/>
      </c>
      <c r="E2163" s="80" t="str">
        <f t="shared" si="275"/>
        <v/>
      </c>
      <c r="F2163" s="80" t="str">
        <f t="shared" si="277"/>
        <v/>
      </c>
      <c r="G2163" s="80" t="str">
        <f t="shared" si="277"/>
        <v/>
      </c>
      <c r="H2163" s="80" t="str">
        <f t="shared" si="277"/>
        <v/>
      </c>
      <c r="I2163" s="413"/>
      <c r="J2163" s="414"/>
      <c r="K2163" s="415"/>
      <c r="L2163" s="415"/>
      <c r="M2163" s="415"/>
      <c r="N2163" s="415"/>
      <c r="O2163" s="415"/>
      <c r="P2163" s="415"/>
    </row>
    <row r="2164" spans="1:16">
      <c r="A2164" s="80" t="str">
        <f t="shared" si="271"/>
        <v/>
      </c>
      <c r="B2164" s="80" t="str">
        <f t="shared" si="272"/>
        <v/>
      </c>
      <c r="C2164" s="80" t="str">
        <f t="shared" si="273"/>
        <v/>
      </c>
      <c r="D2164" s="80" t="str">
        <f t="shared" si="274"/>
        <v/>
      </c>
      <c r="E2164" s="80" t="str">
        <f t="shared" si="275"/>
        <v/>
      </c>
      <c r="F2164" s="80" t="str">
        <f t="shared" si="277"/>
        <v/>
      </c>
      <c r="G2164" s="80" t="str">
        <f t="shared" si="277"/>
        <v/>
      </c>
      <c r="H2164" s="80" t="str">
        <f t="shared" si="277"/>
        <v/>
      </c>
      <c r="I2164" s="413"/>
      <c r="J2164" s="414"/>
      <c r="K2164" s="415"/>
      <c r="L2164" s="415"/>
      <c r="M2164" s="415"/>
      <c r="N2164" s="415"/>
      <c r="O2164" s="415"/>
      <c r="P2164" s="415"/>
    </row>
    <row r="2165" spans="1:16">
      <c r="A2165" s="80" t="str">
        <f t="shared" si="271"/>
        <v/>
      </c>
      <c r="B2165" s="80" t="str">
        <f t="shared" si="272"/>
        <v/>
      </c>
      <c r="C2165" s="80" t="str">
        <f t="shared" si="273"/>
        <v/>
      </c>
      <c r="D2165" s="80" t="str">
        <f t="shared" si="274"/>
        <v/>
      </c>
      <c r="E2165" s="80" t="str">
        <f t="shared" si="275"/>
        <v/>
      </c>
      <c r="F2165" s="80" t="str">
        <f t="shared" ref="F2165:H2184" si="278">IF(Cptes1="","",LEFT(Cptes1,7))</f>
        <v/>
      </c>
      <c r="G2165" s="80" t="str">
        <f t="shared" si="278"/>
        <v/>
      </c>
      <c r="H2165" s="80" t="str">
        <f t="shared" si="278"/>
        <v/>
      </c>
      <c r="I2165" s="413"/>
      <c r="J2165" s="414"/>
      <c r="K2165" s="415"/>
      <c r="L2165" s="415"/>
      <c r="M2165" s="415"/>
      <c r="N2165" s="415"/>
      <c r="O2165" s="415"/>
      <c r="P2165" s="415"/>
    </row>
    <row r="2166" spans="1:16">
      <c r="A2166" s="80" t="str">
        <f t="shared" si="271"/>
        <v/>
      </c>
      <c r="B2166" s="80" t="str">
        <f t="shared" si="272"/>
        <v/>
      </c>
      <c r="C2166" s="80" t="str">
        <f t="shared" si="273"/>
        <v/>
      </c>
      <c r="D2166" s="80" t="str">
        <f t="shared" si="274"/>
        <v/>
      </c>
      <c r="E2166" s="80" t="str">
        <f t="shared" si="275"/>
        <v/>
      </c>
      <c r="F2166" s="80" t="str">
        <f t="shared" si="278"/>
        <v/>
      </c>
      <c r="G2166" s="80" t="str">
        <f t="shared" si="278"/>
        <v/>
      </c>
      <c r="H2166" s="80" t="str">
        <f t="shared" si="278"/>
        <v/>
      </c>
      <c r="I2166" s="413"/>
      <c r="J2166" s="414"/>
      <c r="K2166" s="415"/>
      <c r="L2166" s="415"/>
      <c r="M2166" s="415"/>
      <c r="N2166" s="415"/>
      <c r="O2166" s="415"/>
      <c r="P2166" s="415"/>
    </row>
    <row r="2167" spans="1:16">
      <c r="A2167" s="80" t="str">
        <f t="shared" si="271"/>
        <v/>
      </c>
      <c r="B2167" s="80" t="str">
        <f t="shared" si="272"/>
        <v/>
      </c>
      <c r="C2167" s="80" t="str">
        <f t="shared" si="273"/>
        <v/>
      </c>
      <c r="D2167" s="80" t="str">
        <f t="shared" si="274"/>
        <v/>
      </c>
      <c r="E2167" s="80" t="str">
        <f t="shared" si="275"/>
        <v/>
      </c>
      <c r="F2167" s="80" t="str">
        <f t="shared" si="278"/>
        <v/>
      </c>
      <c r="G2167" s="80" t="str">
        <f t="shared" si="278"/>
        <v/>
      </c>
      <c r="H2167" s="80" t="str">
        <f t="shared" si="278"/>
        <v/>
      </c>
      <c r="I2167" s="413"/>
      <c r="J2167" s="414"/>
      <c r="K2167" s="415"/>
      <c r="L2167" s="415"/>
      <c r="M2167" s="415"/>
      <c r="N2167" s="415"/>
      <c r="O2167" s="415"/>
      <c r="P2167" s="415"/>
    </row>
    <row r="2168" spans="1:16">
      <c r="A2168" s="80" t="str">
        <f t="shared" si="271"/>
        <v/>
      </c>
      <c r="B2168" s="80" t="str">
        <f t="shared" si="272"/>
        <v/>
      </c>
      <c r="C2168" s="80" t="str">
        <f t="shared" si="273"/>
        <v/>
      </c>
      <c r="D2168" s="80" t="str">
        <f t="shared" si="274"/>
        <v/>
      </c>
      <c r="E2168" s="80" t="str">
        <f t="shared" si="275"/>
        <v/>
      </c>
      <c r="F2168" s="80" t="str">
        <f t="shared" si="278"/>
        <v/>
      </c>
      <c r="G2168" s="80" t="str">
        <f t="shared" si="278"/>
        <v/>
      </c>
      <c r="H2168" s="80" t="str">
        <f t="shared" si="278"/>
        <v/>
      </c>
      <c r="I2168" s="413"/>
      <c r="J2168" s="414"/>
      <c r="K2168" s="415"/>
      <c r="L2168" s="415"/>
      <c r="M2168" s="415"/>
      <c r="N2168" s="415"/>
      <c r="O2168" s="415"/>
      <c r="P2168" s="415"/>
    </row>
    <row r="2169" spans="1:16">
      <c r="A2169" s="80" t="str">
        <f t="shared" si="271"/>
        <v/>
      </c>
      <c r="B2169" s="80" t="str">
        <f t="shared" si="272"/>
        <v/>
      </c>
      <c r="C2169" s="80" t="str">
        <f t="shared" si="273"/>
        <v/>
      </c>
      <c r="D2169" s="80" t="str">
        <f t="shared" si="274"/>
        <v/>
      </c>
      <c r="E2169" s="80" t="str">
        <f t="shared" si="275"/>
        <v/>
      </c>
      <c r="F2169" s="80" t="str">
        <f t="shared" si="278"/>
        <v/>
      </c>
      <c r="G2169" s="80" t="str">
        <f t="shared" si="278"/>
        <v/>
      </c>
      <c r="H2169" s="80" t="str">
        <f t="shared" si="278"/>
        <v/>
      </c>
      <c r="I2169" s="413"/>
      <c r="J2169" s="414"/>
      <c r="K2169" s="415"/>
      <c r="L2169" s="415"/>
      <c r="M2169" s="415"/>
      <c r="N2169" s="415"/>
      <c r="O2169" s="415"/>
      <c r="P2169" s="415"/>
    </row>
    <row r="2170" spans="1:16">
      <c r="A2170" s="80" t="str">
        <f t="shared" si="271"/>
        <v/>
      </c>
      <c r="B2170" s="80" t="str">
        <f t="shared" si="272"/>
        <v/>
      </c>
      <c r="C2170" s="80" t="str">
        <f t="shared" si="273"/>
        <v/>
      </c>
      <c r="D2170" s="80" t="str">
        <f t="shared" si="274"/>
        <v/>
      </c>
      <c r="E2170" s="80" t="str">
        <f t="shared" si="275"/>
        <v/>
      </c>
      <c r="F2170" s="80" t="str">
        <f t="shared" si="278"/>
        <v/>
      </c>
      <c r="G2170" s="80" t="str">
        <f t="shared" si="278"/>
        <v/>
      </c>
      <c r="H2170" s="80" t="str">
        <f t="shared" si="278"/>
        <v/>
      </c>
      <c r="I2170" s="413"/>
      <c r="J2170" s="414"/>
      <c r="K2170" s="415"/>
      <c r="L2170" s="415"/>
      <c r="M2170" s="415"/>
      <c r="N2170" s="415"/>
      <c r="O2170" s="415"/>
      <c r="P2170" s="415"/>
    </row>
    <row r="2171" spans="1:16">
      <c r="A2171" s="80" t="str">
        <f t="shared" si="271"/>
        <v/>
      </c>
      <c r="B2171" s="80" t="str">
        <f t="shared" si="272"/>
        <v/>
      </c>
      <c r="C2171" s="80" t="str">
        <f t="shared" si="273"/>
        <v/>
      </c>
      <c r="D2171" s="80" t="str">
        <f t="shared" si="274"/>
        <v/>
      </c>
      <c r="E2171" s="80" t="str">
        <f t="shared" si="275"/>
        <v/>
      </c>
      <c r="F2171" s="80" t="str">
        <f t="shared" si="278"/>
        <v/>
      </c>
      <c r="G2171" s="80" t="str">
        <f t="shared" si="278"/>
        <v/>
      </c>
      <c r="H2171" s="80" t="str">
        <f t="shared" si="278"/>
        <v/>
      </c>
      <c r="I2171" s="413"/>
      <c r="J2171" s="414"/>
      <c r="K2171" s="415"/>
      <c r="L2171" s="415"/>
      <c r="M2171" s="415"/>
      <c r="N2171" s="415"/>
      <c r="O2171" s="415"/>
      <c r="P2171" s="415"/>
    </row>
    <row r="2172" spans="1:16">
      <c r="A2172" s="80" t="str">
        <f t="shared" si="271"/>
        <v/>
      </c>
      <c r="B2172" s="80" t="str">
        <f t="shared" si="272"/>
        <v/>
      </c>
      <c r="C2172" s="80" t="str">
        <f t="shared" si="273"/>
        <v/>
      </c>
      <c r="D2172" s="80" t="str">
        <f t="shared" si="274"/>
        <v/>
      </c>
      <c r="E2172" s="80" t="str">
        <f t="shared" si="275"/>
        <v/>
      </c>
      <c r="F2172" s="80" t="str">
        <f t="shared" si="278"/>
        <v/>
      </c>
      <c r="G2172" s="80" t="str">
        <f t="shared" si="278"/>
        <v/>
      </c>
      <c r="H2172" s="80" t="str">
        <f t="shared" si="278"/>
        <v/>
      </c>
      <c r="I2172" s="413"/>
      <c r="J2172" s="414"/>
      <c r="K2172" s="415"/>
      <c r="L2172" s="415"/>
      <c r="M2172" s="415"/>
      <c r="N2172" s="415"/>
      <c r="O2172" s="415"/>
      <c r="P2172" s="415"/>
    </row>
    <row r="2173" spans="1:16">
      <c r="A2173" s="80" t="str">
        <f t="shared" si="271"/>
        <v/>
      </c>
      <c r="B2173" s="80" t="str">
        <f t="shared" si="272"/>
        <v/>
      </c>
      <c r="C2173" s="80" t="str">
        <f t="shared" si="273"/>
        <v/>
      </c>
      <c r="D2173" s="80" t="str">
        <f t="shared" si="274"/>
        <v/>
      </c>
      <c r="E2173" s="80" t="str">
        <f t="shared" si="275"/>
        <v/>
      </c>
      <c r="F2173" s="80" t="str">
        <f t="shared" si="278"/>
        <v/>
      </c>
      <c r="G2173" s="80" t="str">
        <f t="shared" si="278"/>
        <v/>
      </c>
      <c r="H2173" s="80" t="str">
        <f t="shared" si="278"/>
        <v/>
      </c>
      <c r="I2173" s="413"/>
      <c r="J2173" s="414"/>
      <c r="K2173" s="415"/>
      <c r="L2173" s="415"/>
      <c r="M2173" s="415"/>
      <c r="N2173" s="415"/>
      <c r="O2173" s="415"/>
      <c r="P2173" s="415"/>
    </row>
    <row r="2174" spans="1:16">
      <c r="A2174" s="80" t="str">
        <f t="shared" si="271"/>
        <v/>
      </c>
      <c r="B2174" s="80" t="str">
        <f t="shared" si="272"/>
        <v/>
      </c>
      <c r="C2174" s="80" t="str">
        <f t="shared" si="273"/>
        <v/>
      </c>
      <c r="D2174" s="80" t="str">
        <f t="shared" si="274"/>
        <v/>
      </c>
      <c r="E2174" s="80" t="str">
        <f t="shared" si="275"/>
        <v/>
      </c>
      <c r="F2174" s="80" t="str">
        <f t="shared" si="278"/>
        <v/>
      </c>
      <c r="G2174" s="80" t="str">
        <f t="shared" si="278"/>
        <v/>
      </c>
      <c r="H2174" s="80" t="str">
        <f t="shared" si="278"/>
        <v/>
      </c>
      <c r="I2174" s="413"/>
      <c r="J2174" s="414"/>
      <c r="K2174" s="415"/>
      <c r="L2174" s="415"/>
      <c r="M2174" s="415"/>
      <c r="N2174" s="415"/>
      <c r="O2174" s="415"/>
      <c r="P2174" s="415"/>
    </row>
    <row r="2175" spans="1:16">
      <c r="A2175" s="80" t="str">
        <f t="shared" si="271"/>
        <v/>
      </c>
      <c r="B2175" s="80" t="str">
        <f t="shared" si="272"/>
        <v/>
      </c>
      <c r="C2175" s="80" t="str">
        <f t="shared" si="273"/>
        <v/>
      </c>
      <c r="D2175" s="80" t="str">
        <f t="shared" si="274"/>
        <v/>
      </c>
      <c r="E2175" s="80" t="str">
        <f t="shared" si="275"/>
        <v/>
      </c>
      <c r="F2175" s="80" t="str">
        <f t="shared" si="278"/>
        <v/>
      </c>
      <c r="G2175" s="80" t="str">
        <f t="shared" si="278"/>
        <v/>
      </c>
      <c r="H2175" s="80" t="str">
        <f t="shared" si="278"/>
        <v/>
      </c>
      <c r="I2175" s="413"/>
      <c r="J2175" s="414"/>
      <c r="K2175" s="415"/>
      <c r="L2175" s="415"/>
      <c r="M2175" s="415"/>
      <c r="N2175" s="415"/>
      <c r="O2175" s="415"/>
      <c r="P2175" s="415"/>
    </row>
    <row r="2176" spans="1:16">
      <c r="A2176" s="80" t="str">
        <f t="shared" si="271"/>
        <v/>
      </c>
      <c r="B2176" s="80" t="str">
        <f t="shared" si="272"/>
        <v/>
      </c>
      <c r="C2176" s="80" t="str">
        <f t="shared" si="273"/>
        <v/>
      </c>
      <c r="D2176" s="80" t="str">
        <f t="shared" si="274"/>
        <v/>
      </c>
      <c r="E2176" s="80" t="str">
        <f t="shared" si="275"/>
        <v/>
      </c>
      <c r="F2176" s="80" t="str">
        <f t="shared" si="278"/>
        <v/>
      </c>
      <c r="G2176" s="80" t="str">
        <f t="shared" si="278"/>
        <v/>
      </c>
      <c r="H2176" s="80" t="str">
        <f t="shared" si="278"/>
        <v/>
      </c>
      <c r="I2176" s="413"/>
      <c r="J2176" s="414"/>
      <c r="K2176" s="415"/>
      <c r="L2176" s="415"/>
      <c r="M2176" s="415"/>
      <c r="N2176" s="415"/>
      <c r="O2176" s="415"/>
      <c r="P2176" s="415"/>
    </row>
    <row r="2177" spans="1:16">
      <c r="A2177" s="80" t="str">
        <f t="shared" si="271"/>
        <v/>
      </c>
      <c r="B2177" s="80" t="str">
        <f t="shared" si="272"/>
        <v/>
      </c>
      <c r="C2177" s="80" t="str">
        <f t="shared" si="273"/>
        <v/>
      </c>
      <c r="D2177" s="80" t="str">
        <f t="shared" si="274"/>
        <v/>
      </c>
      <c r="E2177" s="80" t="str">
        <f t="shared" si="275"/>
        <v/>
      </c>
      <c r="F2177" s="80" t="str">
        <f t="shared" si="278"/>
        <v/>
      </c>
      <c r="G2177" s="80" t="str">
        <f t="shared" si="278"/>
        <v/>
      </c>
      <c r="H2177" s="80" t="str">
        <f t="shared" si="278"/>
        <v/>
      </c>
      <c r="I2177" s="413"/>
      <c r="J2177" s="414"/>
      <c r="K2177" s="415"/>
      <c r="L2177" s="415"/>
      <c r="M2177" s="415"/>
      <c r="N2177" s="415"/>
      <c r="O2177" s="415"/>
      <c r="P2177" s="415"/>
    </row>
    <row r="2178" spans="1:16">
      <c r="A2178" s="80" t="str">
        <f t="shared" si="271"/>
        <v/>
      </c>
      <c r="B2178" s="80" t="str">
        <f t="shared" si="272"/>
        <v/>
      </c>
      <c r="C2178" s="80" t="str">
        <f t="shared" si="273"/>
        <v/>
      </c>
      <c r="D2178" s="80" t="str">
        <f t="shared" si="274"/>
        <v/>
      </c>
      <c r="E2178" s="80" t="str">
        <f t="shared" si="275"/>
        <v/>
      </c>
      <c r="F2178" s="80" t="str">
        <f t="shared" si="278"/>
        <v/>
      </c>
      <c r="G2178" s="80" t="str">
        <f t="shared" si="278"/>
        <v/>
      </c>
      <c r="H2178" s="80" t="str">
        <f t="shared" si="278"/>
        <v/>
      </c>
      <c r="I2178" s="413"/>
      <c r="J2178" s="414"/>
      <c r="K2178" s="415"/>
      <c r="L2178" s="415"/>
      <c r="M2178" s="415"/>
      <c r="N2178" s="415"/>
      <c r="O2178" s="415"/>
      <c r="P2178" s="415"/>
    </row>
    <row r="2179" spans="1:16">
      <c r="A2179" s="80" t="str">
        <f t="shared" si="271"/>
        <v/>
      </c>
      <c r="B2179" s="80" t="str">
        <f t="shared" si="272"/>
        <v/>
      </c>
      <c r="C2179" s="80" t="str">
        <f t="shared" si="273"/>
        <v/>
      </c>
      <c r="D2179" s="80" t="str">
        <f t="shared" si="274"/>
        <v/>
      </c>
      <c r="E2179" s="80" t="str">
        <f t="shared" si="275"/>
        <v/>
      </c>
      <c r="F2179" s="80" t="str">
        <f t="shared" si="278"/>
        <v/>
      </c>
      <c r="G2179" s="80" t="str">
        <f t="shared" si="278"/>
        <v/>
      </c>
      <c r="H2179" s="80" t="str">
        <f t="shared" si="278"/>
        <v/>
      </c>
      <c r="I2179" s="413"/>
      <c r="J2179" s="414"/>
      <c r="K2179" s="415"/>
      <c r="L2179" s="415"/>
      <c r="M2179" s="415"/>
      <c r="N2179" s="415"/>
      <c r="O2179" s="415"/>
      <c r="P2179" s="415"/>
    </row>
    <row r="2180" spans="1:16">
      <c r="A2180" s="80" t="str">
        <f t="shared" si="271"/>
        <v/>
      </c>
      <c r="B2180" s="80" t="str">
        <f t="shared" si="272"/>
        <v/>
      </c>
      <c r="C2180" s="80" t="str">
        <f t="shared" si="273"/>
        <v/>
      </c>
      <c r="D2180" s="80" t="str">
        <f t="shared" si="274"/>
        <v/>
      </c>
      <c r="E2180" s="80" t="str">
        <f t="shared" si="275"/>
        <v/>
      </c>
      <c r="F2180" s="80" t="str">
        <f t="shared" si="278"/>
        <v/>
      </c>
      <c r="G2180" s="80" t="str">
        <f t="shared" si="278"/>
        <v/>
      </c>
      <c r="H2180" s="80" t="str">
        <f t="shared" si="278"/>
        <v/>
      </c>
      <c r="I2180" s="413"/>
      <c r="J2180" s="414"/>
      <c r="K2180" s="415"/>
      <c r="L2180" s="415"/>
      <c r="M2180" s="415"/>
      <c r="N2180" s="415"/>
      <c r="O2180" s="415"/>
      <c r="P2180" s="415"/>
    </row>
    <row r="2181" spans="1:16">
      <c r="A2181" s="80" t="str">
        <f t="shared" ref="A2181:A2201" si="279">IF(Cptes1="","",LEFT(Cptes1,2))</f>
        <v/>
      </c>
      <c r="B2181" s="80" t="str">
        <f t="shared" ref="B2181:B2201" si="280">IF(Cptes1="","",LEFT(Cptes1,3))</f>
        <v/>
      </c>
      <c r="C2181" s="80" t="str">
        <f t="shared" ref="C2181:C2201" si="281">IF(Cptes1="","",LEFT(Cptes1,4))</f>
        <v/>
      </c>
      <c r="D2181" s="80" t="str">
        <f t="shared" ref="D2181:D2201" si="282">IF(Cptes1="","",LEFT(Cptes1,5))</f>
        <v/>
      </c>
      <c r="E2181" s="80" t="str">
        <f t="shared" ref="E2181:E2201" si="283">IF(Cptes1="","",LEFT(Cptes1,6))</f>
        <v/>
      </c>
      <c r="F2181" s="80" t="str">
        <f t="shared" si="278"/>
        <v/>
      </c>
      <c r="G2181" s="80" t="str">
        <f t="shared" si="278"/>
        <v/>
      </c>
      <c r="H2181" s="80" t="str">
        <f t="shared" si="278"/>
        <v/>
      </c>
      <c r="I2181" s="413"/>
      <c r="J2181" s="414"/>
      <c r="K2181" s="415"/>
      <c r="L2181" s="415"/>
      <c r="M2181" s="415"/>
      <c r="N2181" s="415"/>
      <c r="O2181" s="415"/>
      <c r="P2181" s="415"/>
    </row>
    <row r="2182" spans="1:16">
      <c r="A2182" s="80" t="str">
        <f t="shared" si="279"/>
        <v/>
      </c>
      <c r="B2182" s="80" t="str">
        <f t="shared" si="280"/>
        <v/>
      </c>
      <c r="C2182" s="80" t="str">
        <f t="shared" si="281"/>
        <v/>
      </c>
      <c r="D2182" s="80" t="str">
        <f t="shared" si="282"/>
        <v/>
      </c>
      <c r="E2182" s="80" t="str">
        <f t="shared" si="283"/>
        <v/>
      </c>
      <c r="F2182" s="80" t="str">
        <f t="shared" si="278"/>
        <v/>
      </c>
      <c r="G2182" s="80" t="str">
        <f t="shared" si="278"/>
        <v/>
      </c>
      <c r="H2182" s="80" t="str">
        <f t="shared" si="278"/>
        <v/>
      </c>
      <c r="I2182" s="413"/>
      <c r="J2182" s="414"/>
      <c r="K2182" s="415"/>
      <c r="L2182" s="415"/>
      <c r="M2182" s="415"/>
      <c r="N2182" s="415"/>
      <c r="O2182" s="415"/>
      <c r="P2182" s="415"/>
    </row>
    <row r="2183" spans="1:16">
      <c r="A2183" s="80" t="str">
        <f t="shared" si="279"/>
        <v/>
      </c>
      <c r="B2183" s="80" t="str">
        <f t="shared" si="280"/>
        <v/>
      </c>
      <c r="C2183" s="80" t="str">
        <f t="shared" si="281"/>
        <v/>
      </c>
      <c r="D2183" s="80" t="str">
        <f t="shared" si="282"/>
        <v/>
      </c>
      <c r="E2183" s="80" t="str">
        <f t="shared" si="283"/>
        <v/>
      </c>
      <c r="F2183" s="80" t="str">
        <f t="shared" si="278"/>
        <v/>
      </c>
      <c r="G2183" s="80" t="str">
        <f t="shared" si="278"/>
        <v/>
      </c>
      <c r="H2183" s="80" t="str">
        <f t="shared" si="278"/>
        <v/>
      </c>
      <c r="I2183" s="413"/>
      <c r="J2183" s="414"/>
      <c r="K2183" s="415"/>
      <c r="L2183" s="415"/>
      <c r="M2183" s="415"/>
      <c r="N2183" s="415"/>
      <c r="O2183" s="415"/>
      <c r="P2183" s="415"/>
    </row>
    <row r="2184" spans="1:16">
      <c r="A2184" s="80" t="str">
        <f t="shared" si="279"/>
        <v/>
      </c>
      <c r="B2184" s="80" t="str">
        <f t="shared" si="280"/>
        <v/>
      </c>
      <c r="C2184" s="80" t="str">
        <f t="shared" si="281"/>
        <v/>
      </c>
      <c r="D2184" s="80" t="str">
        <f t="shared" si="282"/>
        <v/>
      </c>
      <c r="E2184" s="80" t="str">
        <f t="shared" si="283"/>
        <v/>
      </c>
      <c r="F2184" s="80" t="str">
        <f t="shared" si="278"/>
        <v/>
      </c>
      <c r="G2184" s="80" t="str">
        <f t="shared" si="278"/>
        <v/>
      </c>
      <c r="H2184" s="80" t="str">
        <f t="shared" si="278"/>
        <v/>
      </c>
      <c r="I2184" s="413"/>
      <c r="J2184" s="414"/>
      <c r="K2184" s="415"/>
      <c r="L2184" s="415"/>
      <c r="M2184" s="415"/>
      <c r="N2184" s="415"/>
      <c r="O2184" s="415"/>
      <c r="P2184" s="415"/>
    </row>
    <row r="2185" spans="1:16">
      <c r="A2185" s="80" t="str">
        <f t="shared" si="279"/>
        <v/>
      </c>
      <c r="B2185" s="80" t="str">
        <f t="shared" si="280"/>
        <v/>
      </c>
      <c r="C2185" s="80" t="str">
        <f t="shared" si="281"/>
        <v/>
      </c>
      <c r="D2185" s="80" t="str">
        <f t="shared" si="282"/>
        <v/>
      </c>
      <c r="E2185" s="80" t="str">
        <f t="shared" si="283"/>
        <v/>
      </c>
      <c r="F2185" s="80" t="str">
        <f t="shared" ref="F2185:H2201" si="284">IF(Cptes1="","",LEFT(Cptes1,7))</f>
        <v/>
      </c>
      <c r="G2185" s="80" t="str">
        <f t="shared" si="284"/>
        <v/>
      </c>
      <c r="H2185" s="80" t="str">
        <f t="shared" si="284"/>
        <v/>
      </c>
      <c r="I2185" s="413"/>
      <c r="J2185" s="414"/>
      <c r="K2185" s="415"/>
      <c r="L2185" s="415"/>
      <c r="M2185" s="415"/>
      <c r="N2185" s="415"/>
      <c r="O2185" s="415"/>
      <c r="P2185" s="415"/>
    </row>
    <row r="2186" spans="1:16">
      <c r="A2186" s="80" t="str">
        <f t="shared" si="279"/>
        <v/>
      </c>
      <c r="B2186" s="80" t="str">
        <f t="shared" si="280"/>
        <v/>
      </c>
      <c r="C2186" s="80" t="str">
        <f t="shared" si="281"/>
        <v/>
      </c>
      <c r="D2186" s="80" t="str">
        <f t="shared" si="282"/>
        <v/>
      </c>
      <c r="E2186" s="80" t="str">
        <f t="shared" si="283"/>
        <v/>
      </c>
      <c r="F2186" s="80" t="str">
        <f t="shared" si="284"/>
        <v/>
      </c>
      <c r="G2186" s="80" t="str">
        <f t="shared" si="284"/>
        <v/>
      </c>
      <c r="H2186" s="80" t="str">
        <f t="shared" si="284"/>
        <v/>
      </c>
      <c r="I2186" s="413"/>
      <c r="J2186" s="414"/>
      <c r="K2186" s="415"/>
      <c r="L2186" s="415"/>
      <c r="M2186" s="415"/>
      <c r="N2186" s="415"/>
      <c r="O2186" s="415"/>
      <c r="P2186" s="415"/>
    </row>
    <row r="2187" spans="1:16">
      <c r="A2187" s="80" t="str">
        <f t="shared" si="279"/>
        <v/>
      </c>
      <c r="B2187" s="80" t="str">
        <f t="shared" si="280"/>
        <v/>
      </c>
      <c r="C2187" s="80" t="str">
        <f t="shared" si="281"/>
        <v/>
      </c>
      <c r="D2187" s="80" t="str">
        <f t="shared" si="282"/>
        <v/>
      </c>
      <c r="E2187" s="80" t="str">
        <f t="shared" si="283"/>
        <v/>
      </c>
      <c r="F2187" s="80" t="str">
        <f t="shared" si="284"/>
        <v/>
      </c>
      <c r="G2187" s="80" t="str">
        <f t="shared" si="284"/>
        <v/>
      </c>
      <c r="H2187" s="80" t="str">
        <f t="shared" si="284"/>
        <v/>
      </c>
      <c r="I2187" s="413"/>
      <c r="J2187" s="414"/>
      <c r="K2187" s="415"/>
      <c r="L2187" s="415"/>
      <c r="M2187" s="415"/>
      <c r="N2187" s="415"/>
      <c r="O2187" s="415"/>
      <c r="P2187" s="415"/>
    </row>
    <row r="2188" spans="1:16">
      <c r="A2188" s="80" t="str">
        <f t="shared" si="279"/>
        <v/>
      </c>
      <c r="B2188" s="80" t="str">
        <f t="shared" si="280"/>
        <v/>
      </c>
      <c r="C2188" s="80" t="str">
        <f t="shared" si="281"/>
        <v/>
      </c>
      <c r="D2188" s="80" t="str">
        <f t="shared" si="282"/>
        <v/>
      </c>
      <c r="E2188" s="80" t="str">
        <f t="shared" si="283"/>
        <v/>
      </c>
      <c r="F2188" s="80" t="str">
        <f t="shared" si="284"/>
        <v/>
      </c>
      <c r="G2188" s="80" t="str">
        <f t="shared" si="284"/>
        <v/>
      </c>
      <c r="H2188" s="80" t="str">
        <f t="shared" si="284"/>
        <v/>
      </c>
      <c r="I2188" s="413"/>
      <c r="J2188" s="414"/>
      <c r="K2188" s="415"/>
      <c r="L2188" s="415"/>
      <c r="M2188" s="415"/>
      <c r="N2188" s="415"/>
      <c r="O2188" s="415"/>
      <c r="P2188" s="415"/>
    </row>
    <row r="2189" spans="1:16">
      <c r="A2189" s="80" t="str">
        <f t="shared" si="279"/>
        <v/>
      </c>
      <c r="B2189" s="80" t="str">
        <f t="shared" si="280"/>
        <v/>
      </c>
      <c r="C2189" s="80" t="str">
        <f t="shared" si="281"/>
        <v/>
      </c>
      <c r="D2189" s="80" t="str">
        <f t="shared" si="282"/>
        <v/>
      </c>
      <c r="E2189" s="80" t="str">
        <f t="shared" si="283"/>
        <v/>
      </c>
      <c r="F2189" s="80" t="str">
        <f t="shared" si="284"/>
        <v/>
      </c>
      <c r="G2189" s="80" t="str">
        <f t="shared" si="284"/>
        <v/>
      </c>
      <c r="H2189" s="80" t="str">
        <f t="shared" si="284"/>
        <v/>
      </c>
      <c r="I2189" s="413"/>
      <c r="J2189" s="414"/>
      <c r="K2189" s="415"/>
      <c r="L2189" s="415"/>
      <c r="M2189" s="415"/>
      <c r="N2189" s="415"/>
      <c r="O2189" s="415"/>
      <c r="P2189" s="415"/>
    </row>
    <row r="2190" spans="1:16">
      <c r="A2190" s="80" t="str">
        <f t="shared" si="279"/>
        <v/>
      </c>
      <c r="B2190" s="80" t="str">
        <f t="shared" si="280"/>
        <v/>
      </c>
      <c r="C2190" s="80" t="str">
        <f t="shared" si="281"/>
        <v/>
      </c>
      <c r="D2190" s="80" t="str">
        <f t="shared" si="282"/>
        <v/>
      </c>
      <c r="E2190" s="80" t="str">
        <f t="shared" si="283"/>
        <v/>
      </c>
      <c r="F2190" s="80" t="str">
        <f t="shared" si="284"/>
        <v/>
      </c>
      <c r="G2190" s="80" t="str">
        <f t="shared" si="284"/>
        <v/>
      </c>
      <c r="H2190" s="80" t="str">
        <f t="shared" si="284"/>
        <v/>
      </c>
      <c r="I2190" s="413"/>
      <c r="J2190" s="414"/>
      <c r="K2190" s="415"/>
      <c r="L2190" s="415"/>
      <c r="M2190" s="415"/>
      <c r="N2190" s="415"/>
      <c r="O2190" s="415"/>
      <c r="P2190" s="415"/>
    </row>
    <row r="2191" spans="1:16">
      <c r="A2191" s="80" t="str">
        <f t="shared" si="279"/>
        <v/>
      </c>
      <c r="B2191" s="80" t="str">
        <f t="shared" si="280"/>
        <v/>
      </c>
      <c r="C2191" s="80" t="str">
        <f t="shared" si="281"/>
        <v/>
      </c>
      <c r="D2191" s="80" t="str">
        <f t="shared" si="282"/>
        <v/>
      </c>
      <c r="E2191" s="80" t="str">
        <f t="shared" si="283"/>
        <v/>
      </c>
      <c r="F2191" s="80" t="str">
        <f t="shared" si="284"/>
        <v/>
      </c>
      <c r="G2191" s="80" t="str">
        <f t="shared" si="284"/>
        <v/>
      </c>
      <c r="H2191" s="80" t="str">
        <f t="shared" si="284"/>
        <v/>
      </c>
      <c r="I2191" s="413"/>
      <c r="J2191" s="414"/>
      <c r="K2191" s="415"/>
      <c r="L2191" s="415"/>
      <c r="M2191" s="415"/>
      <c r="N2191" s="415"/>
      <c r="O2191" s="415"/>
      <c r="P2191" s="415"/>
    </row>
    <row r="2192" spans="1:16">
      <c r="A2192" s="80" t="str">
        <f t="shared" si="279"/>
        <v/>
      </c>
      <c r="B2192" s="80" t="str">
        <f t="shared" si="280"/>
        <v/>
      </c>
      <c r="C2192" s="80" t="str">
        <f t="shared" si="281"/>
        <v/>
      </c>
      <c r="D2192" s="80" t="str">
        <f t="shared" si="282"/>
        <v/>
      </c>
      <c r="E2192" s="80" t="str">
        <f t="shared" si="283"/>
        <v/>
      </c>
      <c r="F2192" s="80" t="str">
        <f t="shared" si="284"/>
        <v/>
      </c>
      <c r="G2192" s="80" t="str">
        <f t="shared" si="284"/>
        <v/>
      </c>
      <c r="H2192" s="80" t="str">
        <f t="shared" si="284"/>
        <v/>
      </c>
      <c r="I2192" s="413"/>
      <c r="J2192" s="414"/>
      <c r="K2192" s="415"/>
      <c r="L2192" s="415"/>
      <c r="M2192" s="415"/>
      <c r="N2192" s="415"/>
      <c r="O2192" s="415"/>
      <c r="P2192" s="415"/>
    </row>
    <row r="2193" spans="1:16">
      <c r="A2193" s="80" t="str">
        <f t="shared" si="279"/>
        <v/>
      </c>
      <c r="B2193" s="80" t="str">
        <f t="shared" si="280"/>
        <v/>
      </c>
      <c r="C2193" s="80" t="str">
        <f t="shared" si="281"/>
        <v/>
      </c>
      <c r="D2193" s="80" t="str">
        <f t="shared" si="282"/>
        <v/>
      </c>
      <c r="E2193" s="80" t="str">
        <f t="shared" si="283"/>
        <v/>
      </c>
      <c r="F2193" s="80" t="str">
        <f t="shared" si="284"/>
        <v/>
      </c>
      <c r="G2193" s="80" t="str">
        <f t="shared" si="284"/>
        <v/>
      </c>
      <c r="H2193" s="80" t="str">
        <f t="shared" si="284"/>
        <v/>
      </c>
      <c r="I2193" s="413"/>
      <c r="J2193" s="414"/>
      <c r="K2193" s="415"/>
      <c r="L2193" s="415"/>
      <c r="M2193" s="415"/>
      <c r="N2193" s="415"/>
      <c r="O2193" s="415"/>
      <c r="P2193" s="415"/>
    </row>
    <row r="2194" spans="1:16">
      <c r="A2194" s="80" t="str">
        <f t="shared" si="279"/>
        <v/>
      </c>
      <c r="B2194" s="80" t="str">
        <f t="shared" si="280"/>
        <v/>
      </c>
      <c r="C2194" s="80" t="str">
        <f t="shared" si="281"/>
        <v/>
      </c>
      <c r="D2194" s="80" t="str">
        <f t="shared" si="282"/>
        <v/>
      </c>
      <c r="E2194" s="80" t="str">
        <f t="shared" si="283"/>
        <v/>
      </c>
      <c r="F2194" s="80" t="str">
        <f t="shared" si="284"/>
        <v/>
      </c>
      <c r="G2194" s="80" t="str">
        <f t="shared" si="284"/>
        <v/>
      </c>
      <c r="H2194" s="80" t="str">
        <f t="shared" si="284"/>
        <v/>
      </c>
      <c r="I2194" s="413"/>
      <c r="J2194" s="414"/>
      <c r="K2194" s="415"/>
      <c r="L2194" s="415"/>
      <c r="M2194" s="415"/>
      <c r="N2194" s="415"/>
      <c r="O2194" s="415"/>
      <c r="P2194" s="415"/>
    </row>
    <row r="2195" spans="1:16">
      <c r="A2195" s="80" t="str">
        <f t="shared" si="279"/>
        <v/>
      </c>
      <c r="B2195" s="80" t="str">
        <f t="shared" si="280"/>
        <v/>
      </c>
      <c r="C2195" s="80" t="str">
        <f t="shared" si="281"/>
        <v/>
      </c>
      <c r="D2195" s="80" t="str">
        <f t="shared" si="282"/>
        <v/>
      </c>
      <c r="E2195" s="80" t="str">
        <f t="shared" si="283"/>
        <v/>
      </c>
      <c r="F2195" s="80" t="str">
        <f t="shared" si="284"/>
        <v/>
      </c>
      <c r="G2195" s="80" t="str">
        <f t="shared" si="284"/>
        <v/>
      </c>
      <c r="H2195" s="80" t="str">
        <f t="shared" si="284"/>
        <v/>
      </c>
      <c r="I2195" s="413"/>
      <c r="J2195" s="414"/>
      <c r="K2195" s="415"/>
      <c r="L2195" s="415"/>
      <c r="M2195" s="415"/>
      <c r="N2195" s="415"/>
      <c r="O2195" s="415"/>
      <c r="P2195" s="415"/>
    </row>
    <row r="2196" spans="1:16">
      <c r="A2196" s="80" t="str">
        <f t="shared" si="279"/>
        <v/>
      </c>
      <c r="B2196" s="80" t="str">
        <f t="shared" si="280"/>
        <v/>
      </c>
      <c r="C2196" s="80" t="str">
        <f t="shared" si="281"/>
        <v/>
      </c>
      <c r="D2196" s="80" t="str">
        <f t="shared" si="282"/>
        <v/>
      </c>
      <c r="E2196" s="80" t="str">
        <f t="shared" si="283"/>
        <v/>
      </c>
      <c r="F2196" s="80" t="str">
        <f t="shared" si="284"/>
        <v/>
      </c>
      <c r="G2196" s="80" t="str">
        <f t="shared" si="284"/>
        <v/>
      </c>
      <c r="H2196" s="80" t="str">
        <f t="shared" si="284"/>
        <v/>
      </c>
      <c r="I2196" s="413"/>
      <c r="J2196" s="414"/>
      <c r="K2196" s="415"/>
      <c r="L2196" s="415"/>
      <c r="M2196" s="415"/>
      <c r="N2196" s="415"/>
      <c r="O2196" s="415"/>
      <c r="P2196" s="415"/>
    </row>
    <row r="2197" spans="1:16">
      <c r="A2197" s="80" t="str">
        <f t="shared" si="279"/>
        <v/>
      </c>
      <c r="B2197" s="80" t="str">
        <f t="shared" si="280"/>
        <v/>
      </c>
      <c r="C2197" s="80" t="str">
        <f t="shared" si="281"/>
        <v/>
      </c>
      <c r="D2197" s="80" t="str">
        <f t="shared" si="282"/>
        <v/>
      </c>
      <c r="E2197" s="80" t="str">
        <f t="shared" si="283"/>
        <v/>
      </c>
      <c r="F2197" s="80" t="str">
        <f t="shared" si="284"/>
        <v/>
      </c>
      <c r="G2197" s="80" t="str">
        <f t="shared" si="284"/>
        <v/>
      </c>
      <c r="H2197" s="80" t="str">
        <f t="shared" si="284"/>
        <v/>
      </c>
      <c r="I2197" s="413"/>
      <c r="J2197" s="414"/>
      <c r="K2197" s="415"/>
      <c r="L2197" s="415"/>
      <c r="M2197" s="415"/>
      <c r="N2197" s="415"/>
      <c r="O2197" s="415"/>
      <c r="P2197" s="415"/>
    </row>
    <row r="2198" spans="1:16">
      <c r="A2198" s="80" t="str">
        <f t="shared" si="279"/>
        <v/>
      </c>
      <c r="B2198" s="80" t="str">
        <f t="shared" si="280"/>
        <v/>
      </c>
      <c r="C2198" s="80" t="str">
        <f t="shared" si="281"/>
        <v/>
      </c>
      <c r="D2198" s="80" t="str">
        <f t="shared" si="282"/>
        <v/>
      </c>
      <c r="E2198" s="80" t="str">
        <f t="shared" si="283"/>
        <v/>
      </c>
      <c r="F2198" s="80" t="str">
        <f t="shared" si="284"/>
        <v/>
      </c>
      <c r="G2198" s="80" t="str">
        <f t="shared" si="284"/>
        <v/>
      </c>
      <c r="H2198" s="80" t="str">
        <f t="shared" si="284"/>
        <v/>
      </c>
      <c r="I2198" s="413"/>
      <c r="J2198" s="414"/>
      <c r="K2198" s="415"/>
      <c r="L2198" s="415"/>
      <c r="M2198" s="415"/>
      <c r="N2198" s="415"/>
      <c r="O2198" s="415"/>
      <c r="P2198" s="415"/>
    </row>
    <row r="2199" spans="1:16">
      <c r="A2199" s="80" t="str">
        <f t="shared" si="279"/>
        <v/>
      </c>
      <c r="B2199" s="80" t="str">
        <f t="shared" si="280"/>
        <v/>
      </c>
      <c r="C2199" s="80" t="str">
        <f t="shared" si="281"/>
        <v/>
      </c>
      <c r="D2199" s="80" t="str">
        <f t="shared" si="282"/>
        <v/>
      </c>
      <c r="E2199" s="80" t="str">
        <f t="shared" si="283"/>
        <v/>
      </c>
      <c r="F2199" s="80" t="str">
        <f t="shared" si="284"/>
        <v/>
      </c>
      <c r="G2199" s="80" t="str">
        <f t="shared" si="284"/>
        <v/>
      </c>
      <c r="H2199" s="80" t="str">
        <f t="shared" si="284"/>
        <v/>
      </c>
      <c r="I2199" s="413"/>
      <c r="J2199" s="414"/>
      <c r="K2199" s="415"/>
      <c r="L2199" s="415"/>
      <c r="M2199" s="415"/>
      <c r="N2199" s="415"/>
      <c r="O2199" s="415"/>
      <c r="P2199" s="415"/>
    </row>
    <row r="2200" spans="1:16">
      <c r="A2200" s="80" t="str">
        <f t="shared" si="279"/>
        <v/>
      </c>
      <c r="B2200" s="80" t="str">
        <f t="shared" si="280"/>
        <v/>
      </c>
      <c r="C2200" s="80" t="str">
        <f t="shared" si="281"/>
        <v/>
      </c>
      <c r="D2200" s="80" t="str">
        <f t="shared" si="282"/>
        <v/>
      </c>
      <c r="E2200" s="80" t="str">
        <f t="shared" si="283"/>
        <v/>
      </c>
      <c r="F2200" s="80" t="str">
        <f t="shared" si="284"/>
        <v/>
      </c>
      <c r="G2200" s="80" t="str">
        <f t="shared" si="284"/>
        <v/>
      </c>
      <c r="H2200" s="80" t="str">
        <f t="shared" si="284"/>
        <v/>
      </c>
      <c r="I2200" s="413"/>
      <c r="J2200" s="414"/>
      <c r="K2200" s="415"/>
      <c r="L2200" s="415"/>
      <c r="M2200" s="415"/>
      <c r="N2200" s="415"/>
      <c r="O2200" s="415"/>
      <c r="P2200" s="415"/>
    </row>
    <row r="2201" spans="1:16">
      <c r="A2201" s="80" t="str">
        <f t="shared" si="279"/>
        <v/>
      </c>
      <c r="B2201" s="80" t="str">
        <f t="shared" si="280"/>
        <v/>
      </c>
      <c r="C2201" s="80" t="str">
        <f t="shared" si="281"/>
        <v/>
      </c>
      <c r="D2201" s="80" t="str">
        <f t="shared" si="282"/>
        <v/>
      </c>
      <c r="E2201" s="80" t="str">
        <f t="shared" si="283"/>
        <v/>
      </c>
      <c r="F2201" s="80" t="str">
        <f t="shared" si="284"/>
        <v/>
      </c>
      <c r="G2201" s="80" t="str">
        <f t="shared" si="284"/>
        <v/>
      </c>
      <c r="H2201" s="80" t="str">
        <f t="shared" si="284"/>
        <v/>
      </c>
      <c r="I2201" s="413"/>
      <c r="J2201" s="414"/>
      <c r="K2201" s="415"/>
      <c r="L2201" s="415"/>
      <c r="M2201" s="415"/>
      <c r="N2201" s="415"/>
      <c r="O2201" s="415"/>
      <c r="P2201" s="415"/>
    </row>
    <row r="2202" spans="1:16">
      <c r="I2202" s="413"/>
      <c r="J2202" s="414"/>
      <c r="K2202" s="415"/>
      <c r="L2202" s="415"/>
      <c r="M2202" s="415"/>
      <c r="N2202" s="415"/>
      <c r="O2202" s="415"/>
      <c r="P2202" s="415"/>
    </row>
    <row r="2203" spans="1:16">
      <c r="I2203" s="413"/>
      <c r="J2203" s="414"/>
      <c r="K2203" s="415"/>
      <c r="L2203" s="415"/>
      <c r="M2203" s="415"/>
      <c r="N2203" s="415"/>
      <c r="O2203" s="415"/>
      <c r="P2203" s="415"/>
    </row>
    <row r="2204" spans="1:16">
      <c r="I2204" s="413"/>
      <c r="J2204" s="414"/>
      <c r="K2204" s="415"/>
      <c r="L2204" s="415"/>
      <c r="M2204" s="415"/>
      <c r="N2204" s="415"/>
      <c r="O2204" s="415"/>
      <c r="P2204" s="415"/>
    </row>
    <row r="2205" spans="1:16">
      <c r="I2205" s="413"/>
      <c r="J2205" s="414"/>
      <c r="K2205" s="415"/>
      <c r="L2205" s="415"/>
      <c r="M2205" s="415"/>
      <c r="N2205" s="415"/>
      <c r="O2205" s="415"/>
      <c r="P2205" s="415"/>
    </row>
    <row r="2206" spans="1:16">
      <c r="I2206" s="413"/>
      <c r="J2206" s="414"/>
      <c r="K2206" s="415"/>
      <c r="L2206" s="415"/>
      <c r="M2206" s="415"/>
      <c r="N2206" s="415"/>
      <c r="O2206" s="415"/>
      <c r="P2206" s="415"/>
    </row>
    <row r="2207" spans="1:16">
      <c r="I2207" s="413"/>
      <c r="J2207" s="414"/>
      <c r="K2207" s="415"/>
      <c r="L2207" s="415"/>
      <c r="M2207" s="415"/>
      <c r="N2207" s="415"/>
      <c r="O2207" s="415"/>
      <c r="P2207" s="415"/>
    </row>
    <row r="2208" spans="1:16">
      <c r="I2208" s="413"/>
      <c r="J2208" s="414"/>
      <c r="K2208" s="415"/>
      <c r="L2208" s="415"/>
      <c r="M2208" s="415"/>
      <c r="N2208" s="415"/>
      <c r="O2208" s="415"/>
      <c r="P2208" s="415"/>
    </row>
    <row r="2209" spans="9:16">
      <c r="I2209" s="413"/>
      <c r="J2209" s="414"/>
      <c r="K2209" s="415"/>
      <c r="L2209" s="415"/>
      <c r="M2209" s="415"/>
      <c r="N2209" s="415"/>
      <c r="O2209" s="415"/>
      <c r="P2209" s="415"/>
    </row>
    <row r="2210" spans="9:16">
      <c r="I2210" s="413"/>
      <c r="J2210" s="414"/>
      <c r="K2210" s="415"/>
      <c r="L2210" s="415"/>
      <c r="M2210" s="415"/>
      <c r="N2210" s="415"/>
      <c r="O2210" s="415"/>
      <c r="P2210" s="415"/>
    </row>
    <row r="2211" spans="9:16">
      <c r="I2211" s="413"/>
      <c r="J2211" s="414"/>
      <c r="K2211" s="415"/>
      <c r="L2211" s="415"/>
      <c r="M2211" s="415"/>
      <c r="N2211" s="415"/>
      <c r="O2211" s="415"/>
      <c r="P2211" s="415"/>
    </row>
    <row r="2212" spans="9:16">
      <c r="I2212" s="413"/>
      <c r="J2212" s="414"/>
      <c r="K2212" s="415"/>
      <c r="L2212" s="415"/>
      <c r="M2212" s="415"/>
      <c r="N2212" s="415"/>
      <c r="O2212" s="415"/>
      <c r="P2212" s="415"/>
    </row>
    <row r="2213" spans="9:16">
      <c r="I2213" s="413"/>
      <c r="J2213" s="414"/>
      <c r="K2213" s="415"/>
      <c r="L2213" s="415"/>
      <c r="M2213" s="415"/>
      <c r="N2213" s="415"/>
      <c r="O2213" s="415"/>
      <c r="P2213" s="415"/>
    </row>
    <row r="2214" spans="9:16">
      <c r="I2214" s="413"/>
      <c r="J2214" s="414"/>
      <c r="K2214" s="415"/>
      <c r="L2214" s="415"/>
      <c r="M2214" s="415"/>
      <c r="N2214" s="415"/>
      <c r="O2214" s="415"/>
      <c r="P2214" s="415"/>
    </row>
    <row r="2215" spans="9:16">
      <c r="I2215" s="413"/>
      <c r="J2215" s="414"/>
      <c r="K2215" s="415"/>
      <c r="L2215" s="415"/>
      <c r="M2215" s="415"/>
      <c r="N2215" s="415"/>
      <c r="O2215" s="415"/>
      <c r="P2215" s="415"/>
    </row>
    <row r="2216" spans="9:16">
      <c r="I2216" s="413"/>
      <c r="J2216" s="414"/>
      <c r="K2216" s="415"/>
      <c r="L2216" s="415"/>
      <c r="M2216" s="415"/>
      <c r="N2216" s="415"/>
      <c r="O2216" s="415"/>
      <c r="P2216" s="415"/>
    </row>
    <row r="2217" spans="9:16">
      <c r="I2217" s="413"/>
      <c r="J2217" s="414"/>
      <c r="K2217" s="415"/>
      <c r="L2217" s="415"/>
      <c r="M2217" s="415"/>
      <c r="N2217" s="415"/>
      <c r="O2217" s="415"/>
      <c r="P2217" s="415"/>
    </row>
    <row r="2218" spans="9:16">
      <c r="I2218" s="413"/>
      <c r="J2218" s="414"/>
      <c r="K2218" s="415"/>
      <c r="L2218" s="415"/>
      <c r="M2218" s="415"/>
      <c r="N2218" s="415"/>
      <c r="O2218" s="415"/>
      <c r="P2218" s="415"/>
    </row>
    <row r="2219" spans="9:16">
      <c r="I2219" s="413"/>
      <c r="J2219" s="414"/>
      <c r="K2219" s="415"/>
      <c r="L2219" s="415"/>
      <c r="M2219" s="415"/>
      <c r="N2219" s="415"/>
      <c r="O2219" s="415"/>
      <c r="P2219" s="415"/>
    </row>
    <row r="2220" spans="9:16">
      <c r="I2220" s="413"/>
      <c r="J2220" s="414"/>
      <c r="K2220" s="415"/>
      <c r="L2220" s="415"/>
      <c r="M2220" s="415"/>
      <c r="N2220" s="415"/>
      <c r="O2220" s="415"/>
      <c r="P2220" s="415"/>
    </row>
    <row r="2221" spans="9:16">
      <c r="I2221" s="413"/>
      <c r="J2221" s="414"/>
      <c r="K2221" s="415"/>
      <c r="L2221" s="415"/>
      <c r="M2221" s="415"/>
      <c r="N2221" s="415"/>
      <c r="O2221" s="415"/>
      <c r="P2221" s="415"/>
    </row>
    <row r="2222" spans="9:16">
      <c r="I2222" s="413"/>
      <c r="J2222" s="414"/>
      <c r="K2222" s="415"/>
      <c r="L2222" s="415"/>
      <c r="M2222" s="415"/>
      <c r="N2222" s="415"/>
      <c r="O2222" s="415"/>
      <c r="P2222" s="415"/>
    </row>
    <row r="2223" spans="9:16">
      <c r="I2223" s="413"/>
      <c r="J2223" s="414"/>
      <c r="K2223" s="415"/>
      <c r="L2223" s="415"/>
      <c r="M2223" s="415"/>
      <c r="N2223" s="415"/>
      <c r="O2223" s="415"/>
      <c r="P2223" s="415"/>
    </row>
    <row r="2224" spans="9:16">
      <c r="I2224" s="413"/>
      <c r="J2224" s="414"/>
      <c r="K2224" s="415"/>
      <c r="L2224" s="415"/>
      <c r="M2224" s="415"/>
      <c r="N2224" s="415"/>
      <c r="O2224" s="415"/>
      <c r="P2224" s="415"/>
    </row>
    <row r="2225" spans="9:16">
      <c r="I2225" s="413"/>
      <c r="J2225" s="414"/>
      <c r="K2225" s="415"/>
      <c r="L2225" s="415"/>
      <c r="M2225" s="415"/>
      <c r="N2225" s="415"/>
      <c r="O2225" s="415"/>
      <c r="P2225" s="415"/>
    </row>
    <row r="2226" spans="9:16">
      <c r="I2226" s="413"/>
      <c r="J2226" s="414"/>
      <c r="K2226" s="415"/>
      <c r="L2226" s="415"/>
      <c r="M2226" s="415"/>
      <c r="N2226" s="415"/>
      <c r="O2226" s="415"/>
      <c r="P2226" s="415"/>
    </row>
    <row r="2227" spans="9:16">
      <c r="I2227" s="413"/>
      <c r="J2227" s="414"/>
      <c r="K2227" s="415"/>
      <c r="L2227" s="415"/>
      <c r="M2227" s="415"/>
      <c r="N2227" s="415"/>
      <c r="O2227" s="415"/>
      <c r="P2227" s="415"/>
    </row>
    <row r="2228" spans="9:16">
      <c r="I2228" s="413"/>
      <c r="J2228" s="414"/>
      <c r="K2228" s="415"/>
      <c r="L2228" s="415"/>
      <c r="M2228" s="415"/>
      <c r="N2228" s="415"/>
      <c r="O2228" s="415"/>
      <c r="P2228" s="415"/>
    </row>
    <row r="2229" spans="9:16">
      <c r="I2229" s="413"/>
      <c r="J2229" s="414"/>
      <c r="K2229" s="415"/>
      <c r="L2229" s="415"/>
      <c r="M2229" s="415"/>
      <c r="N2229" s="415"/>
      <c r="O2229" s="415"/>
      <c r="P2229" s="415"/>
    </row>
    <row r="2230" spans="9:16">
      <c r="I2230" s="413"/>
      <c r="J2230" s="414"/>
      <c r="K2230" s="415"/>
      <c r="L2230" s="415"/>
      <c r="M2230" s="415"/>
      <c r="N2230" s="415"/>
      <c r="O2230" s="415"/>
      <c r="P2230" s="415"/>
    </row>
    <row r="2231" spans="9:16">
      <c r="I2231" s="413"/>
      <c r="J2231" s="414"/>
      <c r="K2231" s="415"/>
      <c r="L2231" s="415"/>
      <c r="M2231" s="415"/>
      <c r="N2231" s="415"/>
      <c r="O2231" s="415"/>
      <c r="P2231" s="415"/>
    </row>
    <row r="2232" spans="9:16">
      <c r="I2232" s="413"/>
      <c r="J2232" s="414"/>
      <c r="K2232" s="415"/>
      <c r="L2232" s="415"/>
      <c r="M2232" s="415"/>
      <c r="N2232" s="415"/>
      <c r="O2232" s="415"/>
      <c r="P2232" s="415"/>
    </row>
    <row r="2233" spans="9:16">
      <c r="I2233" s="413"/>
      <c r="J2233" s="414"/>
      <c r="K2233" s="415"/>
      <c r="L2233" s="415"/>
      <c r="M2233" s="415"/>
      <c r="N2233" s="415"/>
      <c r="O2233" s="415"/>
      <c r="P2233" s="415"/>
    </row>
    <row r="2234" spans="9:16">
      <c r="I2234" s="413"/>
      <c r="J2234" s="414"/>
      <c r="K2234" s="415"/>
      <c r="L2234" s="415"/>
      <c r="M2234" s="415"/>
      <c r="N2234" s="415"/>
      <c r="O2234" s="415"/>
      <c r="P2234" s="415"/>
    </row>
    <row r="2235" spans="9:16">
      <c r="I2235" s="413"/>
      <c r="J2235" s="414"/>
      <c r="K2235" s="415"/>
      <c r="L2235" s="415"/>
      <c r="M2235" s="415"/>
      <c r="N2235" s="415"/>
      <c r="O2235" s="415"/>
      <c r="P2235" s="415"/>
    </row>
    <row r="2236" spans="9:16">
      <c r="I2236" s="413"/>
      <c r="J2236" s="414"/>
      <c r="K2236" s="415"/>
      <c r="L2236" s="415"/>
      <c r="M2236" s="415"/>
      <c r="N2236" s="415"/>
      <c r="O2236" s="415"/>
      <c r="P2236" s="415"/>
    </row>
    <row r="2237" spans="9:16">
      <c r="I2237" s="413"/>
      <c r="J2237" s="414"/>
      <c r="K2237" s="415"/>
      <c r="L2237" s="415"/>
      <c r="M2237" s="415"/>
      <c r="N2237" s="415"/>
      <c r="O2237" s="415"/>
      <c r="P2237" s="415"/>
    </row>
    <row r="2238" spans="9:16">
      <c r="I2238" s="413"/>
      <c r="J2238" s="414"/>
      <c r="K2238" s="415"/>
      <c r="L2238" s="415"/>
      <c r="M2238" s="415"/>
      <c r="N2238" s="415"/>
      <c r="O2238" s="415"/>
      <c r="P2238" s="415"/>
    </row>
    <row r="2239" spans="9:16">
      <c r="I2239" s="413"/>
      <c r="J2239" s="414"/>
      <c r="K2239" s="415"/>
      <c r="L2239" s="415"/>
      <c r="M2239" s="415"/>
      <c r="N2239" s="415"/>
      <c r="O2239" s="415"/>
      <c r="P2239" s="415"/>
    </row>
    <row r="2240" spans="9:16">
      <c r="I2240" s="413"/>
      <c r="J2240" s="414"/>
      <c r="K2240" s="415"/>
      <c r="L2240" s="415"/>
      <c r="M2240" s="415"/>
      <c r="N2240" s="415"/>
      <c r="O2240" s="415"/>
      <c r="P2240" s="415"/>
    </row>
    <row r="2241" spans="9:16">
      <c r="I2241" s="413"/>
      <c r="J2241" s="414"/>
      <c r="K2241" s="415"/>
      <c r="L2241" s="415"/>
      <c r="M2241" s="415"/>
      <c r="N2241" s="415"/>
      <c r="O2241" s="415"/>
      <c r="P2241" s="415"/>
    </row>
    <row r="2242" spans="9:16">
      <c r="I2242" s="413"/>
      <c r="J2242" s="414"/>
      <c r="K2242" s="415"/>
      <c r="L2242" s="415"/>
      <c r="M2242" s="415"/>
      <c r="N2242" s="415"/>
      <c r="O2242" s="415"/>
      <c r="P2242" s="415"/>
    </row>
    <row r="2243" spans="9:16">
      <c r="I2243" s="413"/>
      <c r="J2243" s="414"/>
      <c r="K2243" s="415"/>
      <c r="L2243" s="415"/>
      <c r="M2243" s="415"/>
      <c r="N2243" s="415"/>
      <c r="O2243" s="415"/>
      <c r="P2243" s="415"/>
    </row>
    <row r="2244" spans="9:16">
      <c r="I2244" s="413"/>
      <c r="J2244" s="414"/>
      <c r="K2244" s="415"/>
      <c r="L2244" s="415"/>
      <c r="M2244" s="415"/>
      <c r="N2244" s="415"/>
      <c r="O2244" s="415"/>
      <c r="P2244" s="415"/>
    </row>
    <row r="2245" spans="9:16">
      <c r="I2245" s="413"/>
      <c r="J2245" s="414"/>
      <c r="K2245" s="415"/>
      <c r="L2245" s="415"/>
      <c r="M2245" s="415"/>
      <c r="N2245" s="415"/>
      <c r="O2245" s="415"/>
      <c r="P2245" s="415"/>
    </row>
    <row r="2246" spans="9:16">
      <c r="I2246" s="413"/>
      <c r="J2246" s="414"/>
      <c r="K2246" s="415"/>
      <c r="L2246" s="415"/>
      <c r="M2246" s="415"/>
      <c r="N2246" s="415"/>
      <c r="O2246" s="415"/>
      <c r="P2246" s="415"/>
    </row>
    <row r="2247" spans="9:16">
      <c r="I2247" s="413"/>
      <c r="J2247" s="414"/>
      <c r="K2247" s="415"/>
      <c r="L2247" s="415"/>
      <c r="M2247" s="415"/>
      <c r="N2247" s="415"/>
      <c r="O2247" s="415"/>
      <c r="P2247" s="415"/>
    </row>
    <row r="2248" spans="9:16">
      <c r="I2248" s="413"/>
      <c r="J2248" s="414"/>
      <c r="K2248" s="415"/>
      <c r="L2248" s="415"/>
      <c r="M2248" s="415"/>
      <c r="N2248" s="415"/>
      <c r="O2248" s="415"/>
      <c r="P2248" s="415"/>
    </row>
    <row r="2249" spans="9:16">
      <c r="I2249" s="413"/>
      <c r="J2249" s="414"/>
      <c r="K2249" s="415"/>
      <c r="L2249" s="415"/>
      <c r="M2249" s="415"/>
      <c r="N2249" s="415"/>
      <c r="O2249" s="415"/>
      <c r="P2249" s="415"/>
    </row>
    <row r="2250" spans="9:16">
      <c r="I2250" s="413"/>
      <c r="J2250" s="414"/>
      <c r="K2250" s="415"/>
      <c r="L2250" s="415"/>
      <c r="M2250" s="415"/>
      <c r="N2250" s="415"/>
      <c r="O2250" s="415"/>
      <c r="P2250" s="415"/>
    </row>
    <row r="2251" spans="9:16">
      <c r="I2251" s="413"/>
      <c r="J2251" s="414"/>
      <c r="K2251" s="415"/>
      <c r="L2251" s="415"/>
      <c r="M2251" s="415"/>
      <c r="N2251" s="415"/>
      <c r="O2251" s="415"/>
      <c r="P2251" s="415"/>
    </row>
    <row r="2252" spans="9:16">
      <c r="I2252" s="413"/>
      <c r="J2252" s="414"/>
      <c r="K2252" s="415"/>
      <c r="L2252" s="415"/>
      <c r="M2252" s="415"/>
      <c r="N2252" s="415"/>
      <c r="O2252" s="415"/>
      <c r="P2252" s="415"/>
    </row>
    <row r="2253" spans="9:16">
      <c r="I2253" s="413"/>
      <c r="J2253" s="414"/>
      <c r="K2253" s="415"/>
      <c r="L2253" s="415"/>
      <c r="M2253" s="415"/>
      <c r="N2253" s="415"/>
      <c r="O2253" s="415"/>
      <c r="P2253" s="415"/>
    </row>
    <row r="2254" spans="9:16">
      <c r="I2254" s="413"/>
      <c r="J2254" s="414"/>
      <c r="K2254" s="415"/>
      <c r="L2254" s="415"/>
      <c r="M2254" s="415"/>
      <c r="N2254" s="415"/>
      <c r="O2254" s="415"/>
      <c r="P2254" s="415"/>
    </row>
    <row r="2255" spans="9:16">
      <c r="I2255" s="413"/>
      <c r="J2255" s="414"/>
      <c r="K2255" s="415"/>
      <c r="L2255" s="415"/>
      <c r="M2255" s="415"/>
      <c r="N2255" s="415"/>
      <c r="O2255" s="415"/>
      <c r="P2255" s="415"/>
    </row>
    <row r="2256" spans="9:16">
      <c r="I2256" s="413"/>
      <c r="J2256" s="414"/>
      <c r="K2256" s="415"/>
      <c r="L2256" s="415"/>
      <c r="M2256" s="415"/>
      <c r="N2256" s="415"/>
      <c r="O2256" s="415"/>
      <c r="P2256" s="415"/>
    </row>
    <row r="2257" spans="9:16">
      <c r="I2257" s="413"/>
      <c r="J2257" s="414"/>
      <c r="K2257" s="415"/>
      <c r="L2257" s="415"/>
      <c r="M2257" s="415"/>
      <c r="N2257" s="415"/>
      <c r="O2257" s="415"/>
      <c r="P2257" s="415"/>
    </row>
    <row r="2258" spans="9:16">
      <c r="I2258" s="413"/>
      <c r="J2258" s="414"/>
      <c r="K2258" s="415"/>
      <c r="L2258" s="415"/>
      <c r="M2258" s="415"/>
      <c r="N2258" s="415"/>
      <c r="O2258" s="415"/>
      <c r="P2258" s="415"/>
    </row>
    <row r="2259" spans="9:16">
      <c r="I2259" s="413"/>
      <c r="J2259" s="414"/>
      <c r="K2259" s="415"/>
      <c r="L2259" s="415"/>
      <c r="M2259" s="415"/>
      <c r="N2259" s="415"/>
      <c r="O2259" s="415"/>
      <c r="P2259" s="415"/>
    </row>
    <row r="2260" spans="9:16">
      <c r="I2260" s="413"/>
      <c r="J2260" s="414"/>
      <c r="K2260" s="415"/>
      <c r="L2260" s="415"/>
      <c r="M2260" s="415"/>
      <c r="N2260" s="415"/>
      <c r="O2260" s="415"/>
      <c r="P2260" s="415"/>
    </row>
    <row r="2261" spans="9:16">
      <c r="I2261" s="413"/>
      <c r="J2261" s="414"/>
      <c r="K2261" s="415"/>
      <c r="L2261" s="415"/>
      <c r="M2261" s="415"/>
      <c r="N2261" s="415"/>
      <c r="O2261" s="415"/>
      <c r="P2261" s="415"/>
    </row>
    <row r="2262" spans="9:16">
      <c r="I2262" s="413"/>
      <c r="J2262" s="414"/>
      <c r="K2262" s="415"/>
      <c r="L2262" s="415"/>
      <c r="M2262" s="415"/>
      <c r="N2262" s="415"/>
      <c r="O2262" s="415"/>
      <c r="P2262" s="415"/>
    </row>
    <row r="2263" spans="9:16">
      <c r="I2263" s="413"/>
      <c r="J2263" s="414"/>
      <c r="K2263" s="415"/>
      <c r="L2263" s="415"/>
      <c r="M2263" s="415"/>
      <c r="N2263" s="415"/>
      <c r="O2263" s="415"/>
      <c r="P2263" s="415"/>
    </row>
    <row r="2264" spans="9:16">
      <c r="I2264" s="413"/>
      <c r="J2264" s="414"/>
      <c r="K2264" s="415"/>
      <c r="L2264" s="415"/>
      <c r="M2264" s="415"/>
      <c r="N2264" s="415"/>
      <c r="O2264" s="415"/>
      <c r="P2264" s="415"/>
    </row>
    <row r="2265" spans="9:16">
      <c r="I2265" s="413"/>
      <c r="J2265" s="414"/>
      <c r="K2265" s="415"/>
      <c r="L2265" s="415"/>
      <c r="M2265" s="415"/>
      <c r="N2265" s="415"/>
      <c r="O2265" s="415"/>
      <c r="P2265" s="415"/>
    </row>
    <row r="2266" spans="9:16">
      <c r="I2266" s="413"/>
      <c r="J2266" s="414"/>
      <c r="K2266" s="415"/>
      <c r="L2266" s="415"/>
      <c r="M2266" s="415"/>
      <c r="N2266" s="415"/>
      <c r="O2266" s="415"/>
      <c r="P2266" s="415"/>
    </row>
    <row r="2267" spans="9:16">
      <c r="I2267" s="413"/>
      <c r="J2267" s="414"/>
      <c r="K2267" s="415"/>
      <c r="L2267" s="415"/>
      <c r="M2267" s="415"/>
      <c r="N2267" s="415"/>
      <c r="O2267" s="415"/>
      <c r="P2267" s="415"/>
    </row>
    <row r="2268" spans="9:16">
      <c r="I2268" s="413"/>
      <c r="J2268" s="414"/>
      <c r="K2268" s="415"/>
      <c r="L2268" s="415"/>
      <c r="M2268" s="415"/>
      <c r="N2268" s="415"/>
      <c r="O2268" s="415"/>
      <c r="P2268" s="415"/>
    </row>
    <row r="2269" spans="9:16">
      <c r="I2269" s="413"/>
      <c r="J2269" s="414"/>
      <c r="K2269" s="415"/>
      <c r="L2269" s="415"/>
      <c r="M2269" s="415"/>
      <c r="N2269" s="415"/>
      <c r="O2269" s="415"/>
      <c r="P2269" s="415"/>
    </row>
    <row r="2270" spans="9:16">
      <c r="I2270" s="413"/>
      <c r="J2270" s="414"/>
      <c r="K2270" s="415"/>
      <c r="L2270" s="415"/>
      <c r="M2270" s="415"/>
      <c r="N2270" s="415"/>
      <c r="O2270" s="415"/>
      <c r="P2270" s="415"/>
    </row>
    <row r="2271" spans="9:16">
      <c r="I2271" s="413"/>
      <c r="J2271" s="414"/>
      <c r="K2271" s="415"/>
      <c r="L2271" s="415"/>
      <c r="M2271" s="415"/>
      <c r="N2271" s="415"/>
      <c r="O2271" s="415"/>
      <c r="P2271" s="415"/>
    </row>
    <row r="2272" spans="9:16">
      <c r="I2272" s="413"/>
      <c r="J2272" s="414"/>
      <c r="K2272" s="415"/>
      <c r="L2272" s="415"/>
      <c r="M2272" s="415"/>
      <c r="N2272" s="415"/>
      <c r="O2272" s="415"/>
      <c r="P2272" s="415"/>
    </row>
    <row r="2273" spans="9:16">
      <c r="I2273" s="413"/>
      <c r="J2273" s="414"/>
      <c r="K2273" s="415"/>
      <c r="L2273" s="415"/>
      <c r="M2273" s="415"/>
      <c r="N2273" s="415"/>
      <c r="O2273" s="415"/>
      <c r="P2273" s="415"/>
    </row>
    <row r="2274" spans="9:16">
      <c r="I2274" s="413"/>
      <c r="J2274" s="414"/>
      <c r="K2274" s="415"/>
      <c r="L2274" s="415"/>
      <c r="M2274" s="415"/>
      <c r="N2274" s="415"/>
      <c r="O2274" s="415"/>
      <c r="P2274" s="415"/>
    </row>
    <row r="2275" spans="9:16">
      <c r="I2275" s="413"/>
      <c r="J2275" s="414"/>
      <c r="K2275" s="415"/>
      <c r="L2275" s="415"/>
      <c r="M2275" s="415"/>
      <c r="N2275" s="415"/>
      <c r="O2275" s="415"/>
      <c r="P2275" s="415"/>
    </row>
    <row r="2276" spans="9:16">
      <c r="I2276" s="413"/>
      <c r="J2276" s="414"/>
      <c r="K2276" s="415"/>
      <c r="L2276" s="415"/>
      <c r="M2276" s="415"/>
      <c r="N2276" s="415"/>
      <c r="O2276" s="415"/>
      <c r="P2276" s="415"/>
    </row>
    <row r="2277" spans="9:16">
      <c r="I2277" s="413"/>
      <c r="J2277" s="414"/>
      <c r="K2277" s="415"/>
      <c r="L2277" s="415"/>
      <c r="M2277" s="415"/>
      <c r="N2277" s="415"/>
      <c r="O2277" s="415"/>
      <c r="P2277" s="415"/>
    </row>
    <row r="2278" spans="9:16">
      <c r="I2278" s="413"/>
      <c r="J2278" s="414"/>
      <c r="K2278" s="415"/>
      <c r="L2278" s="415"/>
      <c r="M2278" s="415"/>
      <c r="N2278" s="415"/>
      <c r="O2278" s="415"/>
      <c r="P2278" s="415"/>
    </row>
    <row r="2279" spans="9:16">
      <c r="I2279" s="413"/>
      <c r="J2279" s="414"/>
      <c r="K2279" s="415"/>
      <c r="L2279" s="415"/>
      <c r="M2279" s="415"/>
      <c r="N2279" s="415"/>
      <c r="O2279" s="415"/>
      <c r="P2279" s="415"/>
    </row>
    <row r="2280" spans="9:16">
      <c r="I2280" s="413"/>
      <c r="J2280" s="414"/>
      <c r="K2280" s="415"/>
      <c r="L2280" s="415"/>
      <c r="M2280" s="415"/>
      <c r="N2280" s="415"/>
      <c r="O2280" s="415"/>
      <c r="P2280" s="415"/>
    </row>
    <row r="2281" spans="9:16">
      <c r="I2281" s="413"/>
      <c r="J2281" s="414"/>
      <c r="K2281" s="415"/>
      <c r="L2281" s="415"/>
      <c r="M2281" s="415"/>
      <c r="N2281" s="415"/>
      <c r="O2281" s="415"/>
      <c r="P2281" s="415"/>
    </row>
    <row r="2282" spans="9:16">
      <c r="I2282" s="413"/>
      <c r="J2282" s="414"/>
      <c r="K2282" s="415"/>
      <c r="L2282" s="415"/>
      <c r="M2282" s="415"/>
      <c r="N2282" s="415"/>
      <c r="O2282" s="415"/>
      <c r="P2282" s="415"/>
    </row>
    <row r="2283" spans="9:16">
      <c r="I2283" s="413"/>
      <c r="J2283" s="414"/>
      <c r="K2283" s="415"/>
      <c r="L2283" s="415"/>
      <c r="M2283" s="415"/>
      <c r="N2283" s="415"/>
      <c r="O2283" s="415"/>
      <c r="P2283" s="415"/>
    </row>
    <row r="2284" spans="9:16">
      <c r="I2284" s="413"/>
      <c r="J2284" s="414"/>
      <c r="K2284" s="415"/>
      <c r="L2284" s="415"/>
      <c r="M2284" s="415"/>
      <c r="N2284" s="415"/>
      <c r="O2284" s="415"/>
      <c r="P2284" s="415"/>
    </row>
    <row r="2285" spans="9:16">
      <c r="I2285" s="413"/>
      <c r="J2285" s="414"/>
      <c r="K2285" s="415"/>
      <c r="L2285" s="415"/>
      <c r="M2285" s="415"/>
      <c r="N2285" s="415"/>
      <c r="O2285" s="415"/>
      <c r="P2285" s="415"/>
    </row>
    <row r="2286" spans="9:16">
      <c r="I2286" s="413"/>
      <c r="J2286" s="414"/>
      <c r="K2286" s="415"/>
      <c r="L2286" s="415"/>
      <c r="M2286" s="415"/>
      <c r="N2286" s="415"/>
      <c r="O2286" s="415"/>
      <c r="P2286" s="415"/>
    </row>
    <row r="2287" spans="9:16">
      <c r="I2287" s="413"/>
      <c r="J2287" s="414"/>
      <c r="K2287" s="415"/>
      <c r="L2287" s="415"/>
      <c r="M2287" s="415"/>
      <c r="N2287" s="415"/>
      <c r="O2287" s="415"/>
      <c r="P2287" s="415"/>
    </row>
    <row r="2288" spans="9:16">
      <c r="I2288" s="413"/>
      <c r="J2288" s="414"/>
      <c r="K2288" s="415"/>
      <c r="L2288" s="415"/>
      <c r="M2288" s="415"/>
      <c r="N2288" s="415"/>
      <c r="O2288" s="415"/>
      <c r="P2288" s="415"/>
    </row>
    <row r="2289" spans="9:16">
      <c r="I2289" s="413"/>
      <c r="J2289" s="414"/>
      <c r="K2289" s="415"/>
      <c r="L2289" s="415"/>
      <c r="M2289" s="415"/>
      <c r="N2289" s="415"/>
      <c r="O2289" s="415"/>
      <c r="P2289" s="415"/>
    </row>
    <row r="2290" spans="9:16">
      <c r="I2290" s="413"/>
      <c r="J2290" s="414"/>
      <c r="K2290" s="415"/>
      <c r="L2290" s="415"/>
      <c r="M2290" s="415"/>
      <c r="N2290" s="415"/>
      <c r="O2290" s="415"/>
      <c r="P2290" s="415"/>
    </row>
    <row r="2291" spans="9:16">
      <c r="I2291" s="413"/>
      <c r="J2291" s="414"/>
      <c r="K2291" s="415"/>
      <c r="L2291" s="415"/>
      <c r="M2291" s="415"/>
      <c r="N2291" s="415"/>
      <c r="O2291" s="415"/>
      <c r="P2291" s="415"/>
    </row>
    <row r="2292" spans="9:16">
      <c r="I2292" s="413"/>
      <c r="J2292" s="414"/>
      <c r="K2292" s="415"/>
      <c r="L2292" s="415"/>
      <c r="M2292" s="415"/>
      <c r="N2292" s="415"/>
      <c r="O2292" s="415"/>
      <c r="P2292" s="415"/>
    </row>
    <row r="2293" spans="9:16">
      <c r="I2293" s="413"/>
      <c r="J2293" s="414"/>
      <c r="K2293" s="415"/>
      <c r="L2293" s="415"/>
      <c r="M2293" s="415"/>
      <c r="N2293" s="415"/>
      <c r="O2293" s="415"/>
      <c r="P2293" s="415"/>
    </row>
    <row r="2294" spans="9:16">
      <c r="I2294" s="413"/>
      <c r="J2294" s="414"/>
      <c r="K2294" s="415"/>
      <c r="L2294" s="415"/>
      <c r="M2294" s="415"/>
      <c r="N2294" s="415"/>
      <c r="O2294" s="415"/>
      <c r="P2294" s="415"/>
    </row>
    <row r="2295" spans="9:16">
      <c r="I2295" s="413"/>
      <c r="J2295" s="414"/>
      <c r="K2295" s="415"/>
      <c r="L2295" s="415"/>
      <c r="M2295" s="415"/>
      <c r="N2295" s="415"/>
      <c r="O2295" s="415"/>
      <c r="P2295" s="415"/>
    </row>
    <row r="2296" spans="9:16">
      <c r="I2296" s="413"/>
      <c r="J2296" s="414"/>
      <c r="K2296" s="415"/>
      <c r="L2296" s="415"/>
      <c r="M2296" s="415"/>
      <c r="N2296" s="415"/>
      <c r="O2296" s="415"/>
      <c r="P2296" s="415"/>
    </row>
    <row r="2297" spans="9:16">
      <c r="I2297" s="413"/>
      <c r="J2297" s="414"/>
      <c r="K2297" s="415"/>
      <c r="L2297" s="415"/>
      <c r="M2297" s="415"/>
      <c r="N2297" s="415"/>
      <c r="O2297" s="415"/>
      <c r="P2297" s="415"/>
    </row>
    <row r="2298" spans="9:16">
      <c r="I2298" s="413"/>
      <c r="J2298" s="414"/>
      <c r="K2298" s="415"/>
      <c r="L2298" s="415"/>
      <c r="M2298" s="415"/>
      <c r="N2298" s="415"/>
      <c r="O2298" s="415"/>
      <c r="P2298" s="415"/>
    </row>
    <row r="2299" spans="9:16">
      <c r="I2299" s="413"/>
      <c r="J2299" s="414"/>
      <c r="K2299" s="415"/>
      <c r="L2299" s="415"/>
      <c r="M2299" s="415"/>
      <c r="N2299" s="415"/>
      <c r="O2299" s="415"/>
      <c r="P2299" s="415"/>
    </row>
    <row r="2300" spans="9:16">
      <c r="I2300" s="413"/>
      <c r="J2300" s="414"/>
      <c r="K2300" s="415"/>
      <c r="L2300" s="415"/>
      <c r="M2300" s="415"/>
      <c r="N2300" s="415"/>
      <c r="O2300" s="415"/>
      <c r="P2300" s="415"/>
    </row>
    <row r="2301" spans="9:16">
      <c r="I2301" s="413"/>
      <c r="J2301" s="414"/>
      <c r="K2301" s="415"/>
      <c r="L2301" s="415"/>
      <c r="M2301" s="415"/>
      <c r="N2301" s="415"/>
      <c r="O2301" s="415"/>
      <c r="P2301" s="415"/>
    </row>
    <row r="2302" spans="9:16">
      <c r="I2302" s="413"/>
      <c r="J2302" s="414"/>
      <c r="K2302" s="415"/>
      <c r="L2302" s="415"/>
      <c r="M2302" s="415"/>
      <c r="N2302" s="415"/>
      <c r="O2302" s="415"/>
      <c r="P2302" s="415"/>
    </row>
    <row r="2303" spans="9:16">
      <c r="I2303" s="413"/>
      <c r="J2303" s="414"/>
      <c r="K2303" s="415"/>
      <c r="L2303" s="415"/>
      <c r="M2303" s="415"/>
      <c r="N2303" s="415"/>
      <c r="O2303" s="415"/>
      <c r="P2303" s="415"/>
    </row>
    <row r="2304" spans="9:16">
      <c r="I2304" s="413"/>
      <c r="J2304" s="414"/>
      <c r="K2304" s="415"/>
      <c r="L2304" s="415"/>
      <c r="M2304" s="415"/>
      <c r="N2304" s="415"/>
      <c r="O2304" s="415"/>
      <c r="P2304" s="415"/>
    </row>
    <row r="2305" spans="9:16">
      <c r="I2305" s="413"/>
      <c r="J2305" s="414"/>
      <c r="K2305" s="415"/>
      <c r="L2305" s="415"/>
      <c r="M2305" s="415"/>
      <c r="N2305" s="415"/>
      <c r="O2305" s="415"/>
      <c r="P2305" s="415"/>
    </row>
    <row r="2306" spans="9:16">
      <c r="I2306" s="413"/>
      <c r="J2306" s="414"/>
      <c r="K2306" s="415"/>
      <c r="L2306" s="415"/>
      <c r="M2306" s="415"/>
      <c r="N2306" s="415"/>
      <c r="O2306" s="415"/>
      <c r="P2306" s="415"/>
    </row>
    <row r="2307" spans="9:16">
      <c r="I2307" s="413"/>
      <c r="J2307" s="414"/>
      <c r="K2307" s="415"/>
      <c r="L2307" s="415"/>
      <c r="M2307" s="415"/>
      <c r="N2307" s="415"/>
      <c r="O2307" s="415"/>
      <c r="P2307" s="415"/>
    </row>
    <row r="2308" spans="9:16">
      <c r="I2308" s="413"/>
      <c r="J2308" s="414"/>
      <c r="K2308" s="415"/>
      <c r="L2308" s="415"/>
      <c r="M2308" s="415"/>
      <c r="N2308" s="415"/>
      <c r="O2308" s="415"/>
      <c r="P2308" s="415"/>
    </row>
    <row r="2309" spans="9:16">
      <c r="I2309" s="413"/>
      <c r="J2309" s="414"/>
      <c r="K2309" s="415"/>
      <c r="L2309" s="415"/>
      <c r="M2309" s="415"/>
      <c r="N2309" s="415"/>
      <c r="O2309" s="415"/>
      <c r="P2309" s="415"/>
    </row>
    <row r="2310" spans="9:16">
      <c r="I2310" s="413"/>
      <c r="J2310" s="414"/>
      <c r="K2310" s="415"/>
      <c r="L2310" s="415"/>
      <c r="M2310" s="415"/>
      <c r="N2310" s="415"/>
      <c r="O2310" s="415"/>
      <c r="P2310" s="415"/>
    </row>
    <row r="2311" spans="9:16">
      <c r="I2311" s="413"/>
      <c r="J2311" s="414"/>
      <c r="K2311" s="415"/>
      <c r="L2311" s="415"/>
      <c r="M2311" s="415"/>
      <c r="N2311" s="415"/>
      <c r="O2311" s="415"/>
      <c r="P2311" s="415"/>
    </row>
    <row r="2312" spans="9:16">
      <c r="I2312" s="413"/>
      <c r="J2312" s="414"/>
      <c r="K2312" s="415"/>
      <c r="L2312" s="415"/>
      <c r="M2312" s="415"/>
      <c r="N2312" s="415"/>
      <c r="O2312" s="415"/>
      <c r="P2312" s="415"/>
    </row>
    <row r="2313" spans="9:16">
      <c r="I2313" s="413"/>
      <c r="J2313" s="414"/>
      <c r="K2313" s="415"/>
      <c r="L2313" s="415"/>
      <c r="M2313" s="415"/>
      <c r="N2313" s="415"/>
      <c r="O2313" s="415"/>
      <c r="P2313" s="415"/>
    </row>
    <row r="2314" spans="9:16">
      <c r="I2314" s="413"/>
      <c r="J2314" s="414"/>
      <c r="K2314" s="415"/>
      <c r="L2314" s="415"/>
      <c r="M2314" s="415"/>
      <c r="N2314" s="415"/>
      <c r="O2314" s="415"/>
      <c r="P2314" s="415"/>
    </row>
    <row r="2315" spans="9:16">
      <c r="I2315" s="413"/>
      <c r="J2315" s="414"/>
      <c r="K2315" s="415"/>
      <c r="L2315" s="415"/>
      <c r="M2315" s="415"/>
      <c r="N2315" s="415"/>
      <c r="O2315" s="415"/>
      <c r="P2315" s="415"/>
    </row>
    <row r="2316" spans="9:16">
      <c r="I2316" s="413"/>
      <c r="J2316" s="414"/>
      <c r="K2316" s="415"/>
      <c r="L2316" s="415"/>
      <c r="M2316" s="415"/>
      <c r="N2316" s="415"/>
      <c r="O2316" s="415"/>
      <c r="P2316" s="415"/>
    </row>
    <row r="2317" spans="9:16">
      <c r="I2317" s="413"/>
      <c r="J2317" s="414"/>
      <c r="K2317" s="415"/>
      <c r="L2317" s="415"/>
      <c r="M2317" s="415"/>
      <c r="N2317" s="415"/>
      <c r="O2317" s="415"/>
      <c r="P2317" s="415"/>
    </row>
    <row r="2318" spans="9:16">
      <c r="I2318" s="413"/>
      <c r="J2318" s="414"/>
      <c r="K2318" s="415"/>
      <c r="L2318" s="415"/>
      <c r="M2318" s="415"/>
      <c r="N2318" s="415"/>
      <c r="O2318" s="415"/>
      <c r="P2318" s="415"/>
    </row>
    <row r="2319" spans="9:16">
      <c r="I2319" s="413"/>
      <c r="J2319" s="414"/>
      <c r="K2319" s="415"/>
      <c r="L2319" s="415"/>
      <c r="M2319" s="415"/>
      <c r="N2319" s="415"/>
      <c r="O2319" s="415"/>
      <c r="P2319" s="415"/>
    </row>
    <row r="2320" spans="9:16">
      <c r="I2320" s="413"/>
      <c r="J2320" s="414"/>
      <c r="K2320" s="415"/>
      <c r="L2320" s="415"/>
      <c r="M2320" s="415"/>
      <c r="N2320" s="415"/>
      <c r="O2320" s="415"/>
      <c r="P2320" s="415"/>
    </row>
    <row r="2321" spans="9:16">
      <c r="I2321" s="413"/>
      <c r="J2321" s="414"/>
      <c r="K2321" s="415"/>
      <c r="L2321" s="415"/>
      <c r="M2321" s="415"/>
      <c r="N2321" s="415"/>
      <c r="O2321" s="415"/>
      <c r="P2321" s="415"/>
    </row>
    <row r="2322" spans="9:16">
      <c r="I2322" s="413"/>
      <c r="J2322" s="414"/>
      <c r="K2322" s="415"/>
      <c r="L2322" s="415"/>
      <c r="M2322" s="415"/>
      <c r="N2322" s="415"/>
      <c r="O2322" s="415"/>
      <c r="P2322" s="415"/>
    </row>
    <row r="2323" spans="9:16">
      <c r="I2323" s="413"/>
      <c r="J2323" s="414"/>
      <c r="K2323" s="415"/>
      <c r="L2323" s="415"/>
      <c r="M2323" s="415"/>
      <c r="N2323" s="415"/>
      <c r="O2323" s="415"/>
      <c r="P2323" s="415"/>
    </row>
    <row r="2324" spans="9:16">
      <c r="I2324" s="413"/>
      <c r="J2324" s="414"/>
      <c r="K2324" s="415"/>
      <c r="L2324" s="415"/>
      <c r="M2324" s="415"/>
      <c r="N2324" s="415"/>
      <c r="O2324" s="415"/>
      <c r="P2324" s="415"/>
    </row>
    <row r="2325" spans="9:16">
      <c r="I2325" s="413"/>
      <c r="J2325" s="414"/>
      <c r="K2325" s="415"/>
      <c r="L2325" s="415"/>
      <c r="M2325" s="415"/>
      <c r="N2325" s="415"/>
      <c r="O2325" s="415"/>
      <c r="P2325" s="415"/>
    </row>
    <row r="2326" spans="9:16">
      <c r="I2326" s="413"/>
      <c r="J2326" s="414"/>
      <c r="K2326" s="415"/>
      <c r="L2326" s="415"/>
      <c r="M2326" s="415"/>
      <c r="N2326" s="415"/>
      <c r="O2326" s="415"/>
      <c r="P2326" s="415"/>
    </row>
    <row r="2327" spans="9:16">
      <c r="I2327" s="413"/>
      <c r="J2327" s="414"/>
      <c r="K2327" s="415"/>
      <c r="L2327" s="415"/>
      <c r="M2327" s="415"/>
      <c r="N2327" s="415"/>
      <c r="O2327" s="415"/>
      <c r="P2327" s="415"/>
    </row>
    <row r="2328" spans="9:16">
      <c r="I2328" s="413"/>
      <c r="J2328" s="414"/>
      <c r="K2328" s="415"/>
      <c r="L2328" s="415"/>
      <c r="M2328" s="415"/>
      <c r="N2328" s="415"/>
      <c r="O2328" s="415"/>
      <c r="P2328" s="415"/>
    </row>
    <row r="2329" spans="9:16">
      <c r="I2329" s="413"/>
      <c r="J2329" s="414"/>
      <c r="K2329" s="415"/>
      <c r="L2329" s="415"/>
      <c r="M2329" s="415"/>
      <c r="N2329" s="415"/>
      <c r="O2329" s="415"/>
      <c r="P2329" s="415"/>
    </row>
    <row r="2330" spans="9:16">
      <c r="I2330" s="413"/>
      <c r="J2330" s="414"/>
      <c r="K2330" s="415"/>
      <c r="L2330" s="415"/>
      <c r="M2330" s="415"/>
      <c r="N2330" s="415"/>
      <c r="O2330" s="415"/>
      <c r="P2330" s="415"/>
    </row>
    <row r="2331" spans="9:16">
      <c r="I2331" s="413"/>
      <c r="J2331" s="414"/>
      <c r="K2331" s="415"/>
      <c r="L2331" s="415"/>
      <c r="M2331" s="415"/>
      <c r="N2331" s="415"/>
      <c r="O2331" s="415"/>
      <c r="P2331" s="415"/>
    </row>
    <row r="2332" spans="9:16">
      <c r="I2332" s="413"/>
      <c r="J2332" s="414"/>
      <c r="K2332" s="415"/>
      <c r="L2332" s="415"/>
      <c r="M2332" s="415"/>
      <c r="N2332" s="415"/>
      <c r="O2332" s="415"/>
      <c r="P2332" s="415"/>
    </row>
    <row r="2333" spans="9:16">
      <c r="I2333" s="413"/>
      <c r="J2333" s="414"/>
      <c r="K2333" s="415"/>
      <c r="L2333" s="415"/>
      <c r="M2333" s="415"/>
      <c r="N2333" s="415"/>
      <c r="O2333" s="415"/>
      <c r="P2333" s="415"/>
    </row>
    <row r="2334" spans="9:16">
      <c r="I2334" s="413"/>
      <c r="J2334" s="414"/>
      <c r="K2334" s="415"/>
      <c r="L2334" s="415"/>
      <c r="M2334" s="415"/>
      <c r="N2334" s="415"/>
      <c r="O2334" s="415"/>
      <c r="P2334" s="415"/>
    </row>
    <row r="2335" spans="9:16">
      <c r="I2335" s="413"/>
      <c r="J2335" s="414"/>
      <c r="K2335" s="415"/>
      <c r="L2335" s="415"/>
      <c r="M2335" s="415"/>
      <c r="N2335" s="415"/>
      <c r="O2335" s="415"/>
      <c r="P2335" s="415"/>
    </row>
    <row r="2336" spans="9:16">
      <c r="I2336" s="413"/>
      <c r="J2336" s="414"/>
      <c r="K2336" s="415"/>
      <c r="L2336" s="415"/>
      <c r="M2336" s="415"/>
      <c r="N2336" s="415"/>
      <c r="O2336" s="415"/>
      <c r="P2336" s="415"/>
    </row>
    <row r="2337" spans="9:16">
      <c r="I2337" s="413"/>
      <c r="J2337" s="414"/>
      <c r="K2337" s="415"/>
      <c r="L2337" s="415"/>
      <c r="M2337" s="415"/>
      <c r="N2337" s="415"/>
      <c r="O2337" s="415"/>
      <c r="P2337" s="415"/>
    </row>
    <row r="2338" spans="9:16">
      <c r="I2338" s="413"/>
      <c r="J2338" s="414"/>
      <c r="K2338" s="415"/>
      <c r="L2338" s="415"/>
      <c r="M2338" s="415"/>
      <c r="N2338" s="415"/>
      <c r="O2338" s="415"/>
      <c r="P2338" s="415"/>
    </row>
    <row r="2339" spans="9:16">
      <c r="I2339" s="413"/>
      <c r="J2339" s="414"/>
      <c r="K2339" s="415"/>
      <c r="L2339" s="415"/>
      <c r="M2339" s="415"/>
      <c r="N2339" s="415"/>
      <c r="O2339" s="415"/>
      <c r="P2339" s="415"/>
    </row>
    <row r="2340" spans="9:16">
      <c r="I2340" s="413"/>
      <c r="J2340" s="414"/>
      <c r="K2340" s="415"/>
      <c r="L2340" s="415"/>
      <c r="M2340" s="415"/>
      <c r="N2340" s="415"/>
      <c r="O2340" s="415"/>
      <c r="P2340" s="415"/>
    </row>
    <row r="2341" spans="9:16">
      <c r="I2341" s="413"/>
      <c r="J2341" s="414"/>
      <c r="K2341" s="415"/>
      <c r="L2341" s="415"/>
      <c r="M2341" s="415"/>
      <c r="N2341" s="415"/>
      <c r="O2341" s="415"/>
      <c r="P2341" s="415"/>
    </row>
    <row r="2342" spans="9:16">
      <c r="I2342" s="413"/>
      <c r="J2342" s="414"/>
      <c r="K2342" s="415"/>
      <c r="L2342" s="415"/>
      <c r="M2342" s="415"/>
      <c r="N2342" s="415"/>
      <c r="O2342" s="415"/>
      <c r="P2342" s="415"/>
    </row>
    <row r="2343" spans="9:16">
      <c r="I2343" s="413"/>
      <c r="J2343" s="414"/>
      <c r="K2343" s="415"/>
      <c r="L2343" s="415"/>
      <c r="M2343" s="415"/>
      <c r="N2343" s="415"/>
      <c r="O2343" s="415"/>
      <c r="P2343" s="415"/>
    </row>
    <row r="2344" spans="9:16">
      <c r="I2344" s="413"/>
      <c r="J2344" s="414"/>
      <c r="K2344" s="415"/>
      <c r="L2344" s="415"/>
      <c r="M2344" s="415"/>
      <c r="N2344" s="415"/>
      <c r="O2344" s="415"/>
      <c r="P2344" s="415"/>
    </row>
    <row r="2345" spans="9:16">
      <c r="I2345" s="413"/>
      <c r="J2345" s="414"/>
      <c r="K2345" s="415"/>
      <c r="L2345" s="415"/>
      <c r="M2345" s="415"/>
      <c r="N2345" s="415"/>
      <c r="O2345" s="415"/>
      <c r="P2345" s="415"/>
    </row>
    <row r="2346" spans="9:16">
      <c r="I2346" s="413"/>
      <c r="J2346" s="414"/>
      <c r="K2346" s="415"/>
      <c r="L2346" s="415"/>
      <c r="M2346" s="415"/>
      <c r="N2346" s="415"/>
      <c r="O2346" s="415"/>
      <c r="P2346" s="415"/>
    </row>
    <row r="2347" spans="9:16">
      <c r="I2347" s="413"/>
      <c r="J2347" s="414"/>
      <c r="K2347" s="415"/>
      <c r="L2347" s="415"/>
      <c r="M2347" s="415"/>
      <c r="N2347" s="415"/>
      <c r="O2347" s="415"/>
      <c r="P2347" s="415"/>
    </row>
    <row r="2348" spans="9:16">
      <c r="I2348" s="413"/>
      <c r="J2348" s="414"/>
      <c r="K2348" s="415"/>
      <c r="L2348" s="415"/>
      <c r="M2348" s="415"/>
      <c r="N2348" s="415"/>
      <c r="O2348" s="415"/>
      <c r="P2348" s="415"/>
    </row>
    <row r="2349" spans="9:16">
      <c r="I2349" s="413"/>
      <c r="J2349" s="414"/>
      <c r="K2349" s="415"/>
      <c r="L2349" s="415"/>
      <c r="M2349" s="415"/>
      <c r="N2349" s="415"/>
      <c r="O2349" s="415"/>
      <c r="P2349" s="415"/>
    </row>
    <row r="2350" spans="9:16">
      <c r="I2350" s="413"/>
      <c r="J2350" s="414"/>
      <c r="K2350" s="415"/>
      <c r="L2350" s="415"/>
      <c r="M2350" s="415"/>
      <c r="N2350" s="415"/>
      <c r="O2350" s="415"/>
      <c r="P2350" s="415"/>
    </row>
    <row r="2351" spans="9:16">
      <c r="I2351" s="413"/>
      <c r="J2351" s="414"/>
      <c r="K2351" s="415"/>
      <c r="L2351" s="415"/>
      <c r="M2351" s="415"/>
      <c r="N2351" s="415"/>
      <c r="O2351" s="415"/>
      <c r="P2351" s="415"/>
    </row>
    <row r="2352" spans="9:16">
      <c r="I2352" s="413"/>
      <c r="J2352" s="414"/>
      <c r="K2352" s="415"/>
      <c r="L2352" s="415"/>
      <c r="M2352" s="415"/>
      <c r="N2352" s="415"/>
      <c r="O2352" s="415"/>
      <c r="P2352" s="415"/>
    </row>
    <row r="2353" spans="9:16">
      <c r="I2353" s="413"/>
      <c r="J2353" s="414"/>
      <c r="K2353" s="415"/>
      <c r="L2353" s="415"/>
      <c r="M2353" s="415"/>
      <c r="N2353" s="415"/>
      <c r="O2353" s="415"/>
      <c r="P2353" s="415"/>
    </row>
    <row r="2354" spans="9:16">
      <c r="I2354" s="413"/>
      <c r="J2354" s="414"/>
      <c r="K2354" s="415"/>
      <c r="L2354" s="415"/>
      <c r="M2354" s="415"/>
      <c r="N2354" s="415"/>
      <c r="O2354" s="415"/>
      <c r="P2354" s="415"/>
    </row>
    <row r="2355" spans="9:16">
      <c r="I2355" s="413"/>
      <c r="J2355" s="414"/>
      <c r="K2355" s="415"/>
      <c r="L2355" s="415"/>
      <c r="M2355" s="415"/>
      <c r="N2355" s="415"/>
      <c r="O2355" s="415"/>
      <c r="P2355" s="415"/>
    </row>
    <row r="2356" spans="9:16">
      <c r="I2356" s="413"/>
      <c r="J2356" s="414"/>
      <c r="K2356" s="415"/>
      <c r="L2356" s="415"/>
      <c r="M2356" s="415"/>
      <c r="N2356" s="415"/>
      <c r="O2356" s="415"/>
      <c r="P2356" s="415"/>
    </row>
    <row r="2357" spans="9:16">
      <c r="I2357" s="413"/>
      <c r="J2357" s="414"/>
      <c r="K2357" s="415"/>
      <c r="L2357" s="415"/>
      <c r="M2357" s="415"/>
      <c r="N2357" s="415"/>
      <c r="O2357" s="415"/>
      <c r="P2357" s="415"/>
    </row>
    <row r="2358" spans="9:16">
      <c r="I2358" s="413"/>
      <c r="J2358" s="414"/>
      <c r="K2358" s="415"/>
      <c r="L2358" s="415"/>
      <c r="M2358" s="415"/>
      <c r="N2358" s="415"/>
      <c r="O2358" s="415"/>
      <c r="P2358" s="415"/>
    </row>
    <row r="2359" spans="9:16">
      <c r="I2359" s="413"/>
      <c r="J2359" s="414"/>
      <c r="K2359" s="415"/>
      <c r="L2359" s="415"/>
      <c r="M2359" s="415"/>
      <c r="N2359" s="415"/>
      <c r="O2359" s="415"/>
      <c r="P2359" s="415"/>
    </row>
    <row r="2360" spans="9:16">
      <c r="I2360" s="413"/>
      <c r="J2360" s="414"/>
      <c r="K2360" s="415"/>
      <c r="L2360" s="415"/>
      <c r="M2360" s="415"/>
      <c r="N2360" s="415"/>
      <c r="O2360" s="415"/>
      <c r="P2360" s="415"/>
    </row>
    <row r="2361" spans="9:16">
      <c r="I2361" s="413"/>
      <c r="J2361" s="414"/>
      <c r="K2361" s="415"/>
      <c r="L2361" s="415"/>
      <c r="M2361" s="415"/>
      <c r="N2361" s="415"/>
      <c r="O2361" s="415"/>
      <c r="P2361" s="415"/>
    </row>
    <row r="2362" spans="9:16">
      <c r="I2362" s="413"/>
      <c r="J2362" s="414"/>
      <c r="K2362" s="415"/>
      <c r="L2362" s="415"/>
      <c r="M2362" s="415"/>
      <c r="N2362" s="415"/>
      <c r="O2362" s="415"/>
      <c r="P2362" s="415"/>
    </row>
    <row r="2363" spans="9:16">
      <c r="I2363" s="413"/>
      <c r="J2363" s="414"/>
      <c r="K2363" s="415"/>
      <c r="L2363" s="415"/>
      <c r="M2363" s="415"/>
      <c r="N2363" s="415"/>
      <c r="O2363" s="415"/>
      <c r="P2363" s="415"/>
    </row>
    <row r="2364" spans="9:16">
      <c r="I2364" s="413"/>
      <c r="J2364" s="414"/>
      <c r="K2364" s="415"/>
      <c r="L2364" s="415"/>
      <c r="M2364" s="415"/>
      <c r="N2364" s="415"/>
      <c r="O2364" s="415"/>
      <c r="P2364" s="415"/>
    </row>
    <row r="2365" spans="9:16">
      <c r="I2365" s="413"/>
      <c r="J2365" s="414"/>
      <c r="K2365" s="415"/>
      <c r="L2365" s="415"/>
      <c r="M2365" s="415"/>
      <c r="N2365" s="415"/>
      <c r="O2365" s="415"/>
      <c r="P2365" s="415"/>
    </row>
    <row r="2366" spans="9:16">
      <c r="I2366" s="413"/>
      <c r="J2366" s="414"/>
      <c r="K2366" s="415"/>
      <c r="L2366" s="415"/>
      <c r="M2366" s="415"/>
      <c r="N2366" s="415"/>
      <c r="O2366" s="415"/>
      <c r="P2366" s="415"/>
    </row>
    <row r="2367" spans="9:16">
      <c r="I2367" s="413"/>
      <c r="J2367" s="414"/>
      <c r="K2367" s="415"/>
      <c r="L2367" s="415"/>
      <c r="M2367" s="415"/>
      <c r="N2367" s="415"/>
      <c r="O2367" s="415"/>
      <c r="P2367" s="415"/>
    </row>
    <row r="2368" spans="9:16">
      <c r="I2368" s="413"/>
      <c r="J2368" s="414"/>
      <c r="K2368" s="415"/>
      <c r="L2368" s="415"/>
      <c r="M2368" s="415"/>
      <c r="N2368" s="415"/>
      <c r="O2368" s="415"/>
      <c r="P2368" s="415"/>
    </row>
    <row r="2369" spans="9:16">
      <c r="I2369" s="413"/>
      <c r="J2369" s="414"/>
      <c r="K2369" s="415"/>
      <c r="L2369" s="415"/>
      <c r="M2369" s="415"/>
      <c r="N2369" s="415"/>
      <c r="O2369" s="415"/>
      <c r="P2369" s="415"/>
    </row>
    <row r="2370" spans="9:16">
      <c r="I2370" s="413"/>
      <c r="J2370" s="414"/>
      <c r="K2370" s="415"/>
      <c r="L2370" s="415"/>
      <c r="M2370" s="415"/>
      <c r="N2370" s="415"/>
      <c r="O2370" s="415"/>
      <c r="P2370" s="415"/>
    </row>
    <row r="2371" spans="9:16">
      <c r="I2371" s="413"/>
      <c r="J2371" s="414"/>
      <c r="K2371" s="415"/>
      <c r="L2371" s="415"/>
      <c r="M2371" s="415"/>
      <c r="N2371" s="415"/>
      <c r="O2371" s="415"/>
      <c r="P2371" s="415"/>
    </row>
    <row r="2372" spans="9:16">
      <c r="I2372" s="413"/>
      <c r="J2372" s="414"/>
      <c r="K2372" s="415"/>
      <c r="L2372" s="415"/>
      <c r="M2372" s="415"/>
      <c r="N2372" s="415"/>
      <c r="O2372" s="415"/>
      <c r="P2372" s="415"/>
    </row>
    <row r="2373" spans="9:16">
      <c r="I2373" s="413"/>
      <c r="J2373" s="414"/>
      <c r="K2373" s="415"/>
      <c r="L2373" s="415"/>
      <c r="M2373" s="415"/>
      <c r="N2373" s="415"/>
      <c r="O2373" s="415"/>
      <c r="P2373" s="415"/>
    </row>
    <row r="2374" spans="9:16">
      <c r="I2374" s="413"/>
      <c r="J2374" s="414"/>
      <c r="K2374" s="415"/>
      <c r="L2374" s="415"/>
      <c r="M2374" s="415"/>
      <c r="N2374" s="415"/>
      <c r="O2374" s="415"/>
      <c r="P2374" s="415"/>
    </row>
    <row r="2375" spans="9:16">
      <c r="I2375" s="413"/>
      <c r="J2375" s="414"/>
      <c r="K2375" s="415"/>
      <c r="L2375" s="415"/>
      <c r="M2375" s="415"/>
      <c r="N2375" s="415"/>
      <c r="O2375" s="415"/>
      <c r="P2375" s="415"/>
    </row>
    <row r="2376" spans="9:16">
      <c r="I2376" s="413"/>
      <c r="J2376" s="414"/>
      <c r="K2376" s="415"/>
      <c r="L2376" s="415"/>
      <c r="M2376" s="415"/>
      <c r="N2376" s="415"/>
      <c r="O2376" s="415"/>
      <c r="P2376" s="415"/>
    </row>
    <row r="2377" spans="9:16">
      <c r="I2377" s="413"/>
      <c r="J2377" s="414"/>
      <c r="K2377" s="415"/>
      <c r="L2377" s="415"/>
      <c r="M2377" s="415"/>
      <c r="N2377" s="415"/>
      <c r="O2377" s="415"/>
      <c r="P2377" s="415"/>
    </row>
    <row r="2378" spans="9:16">
      <c r="I2378" s="413"/>
      <c r="J2378" s="414"/>
      <c r="K2378" s="415"/>
      <c r="L2378" s="415"/>
      <c r="M2378" s="415"/>
      <c r="N2378" s="415"/>
      <c r="O2378" s="415"/>
      <c r="P2378" s="415"/>
    </row>
    <row r="2379" spans="9:16">
      <c r="I2379" s="413"/>
      <c r="J2379" s="414"/>
      <c r="K2379" s="415"/>
      <c r="L2379" s="415"/>
      <c r="M2379" s="415"/>
      <c r="N2379" s="415"/>
      <c r="O2379" s="415"/>
      <c r="P2379" s="415"/>
    </row>
    <row r="2380" spans="9:16">
      <c r="I2380" s="413"/>
      <c r="J2380" s="414"/>
      <c r="K2380" s="415"/>
      <c r="L2380" s="415"/>
      <c r="M2380" s="415"/>
      <c r="N2380" s="415"/>
      <c r="O2380" s="415"/>
      <c r="P2380" s="415"/>
    </row>
    <row r="2381" spans="9:16">
      <c r="I2381" s="413"/>
      <c r="J2381" s="414"/>
      <c r="K2381" s="415"/>
      <c r="L2381" s="415"/>
      <c r="M2381" s="415"/>
      <c r="N2381" s="415"/>
      <c r="O2381" s="415"/>
      <c r="P2381" s="415"/>
    </row>
    <row r="2382" spans="9:16">
      <c r="I2382" s="413"/>
      <c r="J2382" s="414"/>
      <c r="K2382" s="415"/>
      <c r="L2382" s="415"/>
      <c r="M2382" s="415"/>
      <c r="N2382" s="415"/>
      <c r="O2382" s="415"/>
      <c r="P2382" s="415"/>
    </row>
    <row r="2383" spans="9:16">
      <c r="I2383" s="413"/>
      <c r="J2383" s="414"/>
      <c r="K2383" s="415"/>
      <c r="L2383" s="415"/>
      <c r="M2383" s="415"/>
      <c r="N2383" s="415"/>
      <c r="O2383" s="415"/>
      <c r="P2383" s="415"/>
    </row>
    <row r="2384" spans="9:16">
      <c r="I2384" s="413"/>
      <c r="J2384" s="414"/>
      <c r="K2384" s="415"/>
      <c r="L2384" s="415"/>
      <c r="M2384" s="415"/>
      <c r="N2384" s="415"/>
      <c r="O2384" s="415"/>
      <c r="P2384" s="415"/>
    </row>
    <row r="2385" spans="9:16">
      <c r="I2385" s="413"/>
      <c r="J2385" s="414"/>
      <c r="K2385" s="415"/>
      <c r="L2385" s="415"/>
      <c r="M2385" s="415"/>
      <c r="N2385" s="415"/>
      <c r="O2385" s="415"/>
      <c r="P2385" s="415"/>
    </row>
    <row r="2386" spans="9:16">
      <c r="I2386" s="413"/>
      <c r="J2386" s="414"/>
      <c r="K2386" s="415"/>
      <c r="L2386" s="415"/>
      <c r="M2386" s="415"/>
      <c r="N2386" s="415"/>
      <c r="O2386" s="415"/>
      <c r="P2386" s="415"/>
    </row>
    <row r="2387" spans="9:16">
      <c r="I2387" s="413"/>
      <c r="J2387" s="414"/>
      <c r="K2387" s="415"/>
      <c r="L2387" s="415"/>
      <c r="M2387" s="415"/>
      <c r="N2387" s="415"/>
      <c r="O2387" s="415"/>
      <c r="P2387" s="415"/>
    </row>
    <row r="2388" spans="9:16">
      <c r="I2388" s="413"/>
      <c r="J2388" s="414"/>
      <c r="K2388" s="415"/>
      <c r="L2388" s="415"/>
      <c r="M2388" s="415"/>
      <c r="N2388" s="415"/>
      <c r="O2388" s="415"/>
      <c r="P2388" s="415"/>
    </row>
    <row r="2389" spans="9:16">
      <c r="I2389" s="413"/>
      <c r="J2389" s="414"/>
      <c r="K2389" s="415"/>
      <c r="L2389" s="415"/>
      <c r="M2389" s="415"/>
      <c r="N2389" s="415"/>
      <c r="O2389" s="415"/>
      <c r="P2389" s="415"/>
    </row>
    <row r="2390" spans="9:16">
      <c r="I2390" s="413"/>
      <c r="J2390" s="414"/>
      <c r="K2390" s="415"/>
      <c r="L2390" s="415"/>
      <c r="M2390" s="415"/>
      <c r="N2390" s="415"/>
      <c r="O2390" s="415"/>
      <c r="P2390" s="415"/>
    </row>
    <row r="2391" spans="9:16">
      <c r="I2391" s="413"/>
      <c r="J2391" s="414"/>
      <c r="K2391" s="415"/>
      <c r="L2391" s="415"/>
      <c r="M2391" s="415"/>
      <c r="N2391" s="415"/>
      <c r="O2391" s="415"/>
      <c r="P2391" s="415"/>
    </row>
    <row r="2392" spans="9:16">
      <c r="I2392" s="413"/>
      <c r="J2392" s="414"/>
      <c r="K2392" s="415"/>
      <c r="L2392" s="415"/>
      <c r="M2392" s="415"/>
      <c r="N2392" s="415"/>
      <c r="O2392" s="415"/>
      <c r="P2392" s="415"/>
    </row>
    <row r="2393" spans="9:16">
      <c r="I2393" s="413"/>
      <c r="J2393" s="414"/>
      <c r="K2393" s="415"/>
      <c r="L2393" s="415"/>
      <c r="M2393" s="415"/>
      <c r="N2393" s="415"/>
      <c r="O2393" s="415"/>
      <c r="P2393" s="415"/>
    </row>
    <row r="2394" spans="9:16">
      <c r="I2394" s="413"/>
      <c r="J2394" s="414"/>
      <c r="K2394" s="415"/>
      <c r="L2394" s="415"/>
      <c r="M2394" s="415"/>
      <c r="N2394" s="415"/>
      <c r="O2394" s="415"/>
      <c r="P2394" s="415"/>
    </row>
    <row r="2395" spans="9:16">
      <c r="I2395" s="413"/>
      <c r="J2395" s="414"/>
      <c r="K2395" s="415"/>
      <c r="L2395" s="415"/>
      <c r="M2395" s="415"/>
      <c r="N2395" s="415"/>
      <c r="O2395" s="415"/>
      <c r="P2395" s="415"/>
    </row>
    <row r="2396" spans="9:16">
      <c r="I2396" s="413"/>
      <c r="J2396" s="414"/>
      <c r="K2396" s="415"/>
      <c r="L2396" s="415"/>
      <c r="M2396" s="415"/>
      <c r="N2396" s="415"/>
      <c r="O2396" s="415"/>
      <c r="P2396" s="415"/>
    </row>
    <row r="2397" spans="9:16">
      <c r="I2397" s="413"/>
      <c r="J2397" s="414"/>
      <c r="K2397" s="415"/>
      <c r="L2397" s="415"/>
      <c r="M2397" s="415"/>
      <c r="N2397" s="415"/>
      <c r="O2397" s="415"/>
      <c r="P2397" s="415"/>
    </row>
    <row r="2398" spans="9:16">
      <c r="I2398" s="413"/>
      <c r="J2398" s="414"/>
      <c r="K2398" s="415"/>
      <c r="L2398" s="415"/>
      <c r="M2398" s="415"/>
      <c r="N2398" s="415"/>
      <c r="O2398" s="415"/>
      <c r="P2398" s="415"/>
    </row>
    <row r="2399" spans="9:16">
      <c r="I2399" s="413"/>
      <c r="J2399" s="414"/>
      <c r="K2399" s="415"/>
      <c r="L2399" s="415"/>
      <c r="M2399" s="415"/>
      <c r="N2399" s="415"/>
      <c r="O2399" s="415"/>
      <c r="P2399" s="415"/>
    </row>
    <row r="2400" spans="9:16">
      <c r="I2400" s="413"/>
      <c r="J2400" s="414"/>
      <c r="K2400" s="415"/>
      <c r="L2400" s="415"/>
      <c r="M2400" s="415"/>
      <c r="N2400" s="415"/>
      <c r="O2400" s="415"/>
      <c r="P2400" s="415"/>
    </row>
    <row r="2401" spans="9:16">
      <c r="I2401" s="413"/>
      <c r="J2401" s="414"/>
      <c r="K2401" s="415"/>
      <c r="L2401" s="415"/>
      <c r="M2401" s="415"/>
      <c r="N2401" s="415"/>
      <c r="O2401" s="415"/>
      <c r="P2401" s="415"/>
    </row>
    <row r="2402" spans="9:16">
      <c r="I2402" s="413"/>
      <c r="J2402" s="414"/>
      <c r="K2402" s="415"/>
      <c r="L2402" s="415"/>
      <c r="M2402" s="415"/>
      <c r="N2402" s="415"/>
      <c r="O2402" s="415"/>
      <c r="P2402" s="415"/>
    </row>
    <row r="2403" spans="9:16">
      <c r="I2403" s="413"/>
      <c r="J2403" s="414"/>
      <c r="K2403" s="415"/>
      <c r="L2403" s="415"/>
      <c r="M2403" s="415"/>
      <c r="N2403" s="415"/>
      <c r="O2403" s="415"/>
      <c r="P2403" s="415"/>
    </row>
    <row r="2404" spans="9:16">
      <c r="I2404" s="413"/>
      <c r="J2404" s="414"/>
      <c r="K2404" s="415"/>
      <c r="L2404" s="415"/>
      <c r="M2404" s="415"/>
      <c r="N2404" s="415"/>
      <c r="O2404" s="415"/>
      <c r="P2404" s="415"/>
    </row>
    <row r="2405" spans="9:16">
      <c r="I2405" s="413"/>
      <c r="J2405" s="414"/>
      <c r="K2405" s="415"/>
      <c r="L2405" s="415"/>
      <c r="M2405" s="415"/>
      <c r="N2405" s="415"/>
      <c r="O2405" s="415"/>
      <c r="P2405" s="415"/>
    </row>
    <row r="2406" spans="9:16">
      <c r="I2406" s="413"/>
      <c r="J2406" s="414"/>
      <c r="K2406" s="415"/>
      <c r="L2406" s="415"/>
      <c r="M2406" s="415"/>
      <c r="N2406" s="415"/>
      <c r="O2406" s="415"/>
      <c r="P2406" s="415"/>
    </row>
    <row r="2407" spans="9:16">
      <c r="I2407" s="413"/>
      <c r="J2407" s="414"/>
      <c r="K2407" s="415"/>
      <c r="L2407" s="415"/>
      <c r="M2407" s="415"/>
      <c r="N2407" s="415"/>
      <c r="O2407" s="415"/>
      <c r="P2407" s="415"/>
    </row>
    <row r="2408" spans="9:16">
      <c r="I2408" s="413"/>
      <c r="J2408" s="414"/>
      <c r="K2408" s="415"/>
      <c r="L2408" s="415"/>
      <c r="M2408" s="415"/>
      <c r="N2408" s="415"/>
      <c r="O2408" s="415"/>
      <c r="P2408" s="415"/>
    </row>
    <row r="2409" spans="9:16">
      <c r="I2409" s="413"/>
      <c r="J2409" s="414"/>
      <c r="K2409" s="415"/>
      <c r="L2409" s="415"/>
      <c r="M2409" s="415"/>
      <c r="N2409" s="415"/>
      <c r="O2409" s="415"/>
      <c r="P2409" s="415"/>
    </row>
    <row r="2410" spans="9:16">
      <c r="I2410" s="413"/>
      <c r="J2410" s="414"/>
      <c r="K2410" s="415"/>
      <c r="L2410" s="415"/>
      <c r="M2410" s="415"/>
      <c r="N2410" s="415"/>
      <c r="O2410" s="415"/>
      <c r="P2410" s="415"/>
    </row>
    <row r="2411" spans="9:16">
      <c r="I2411" s="413"/>
      <c r="J2411" s="414"/>
      <c r="K2411" s="415"/>
      <c r="L2411" s="415"/>
      <c r="M2411" s="415"/>
      <c r="N2411" s="415"/>
      <c r="O2411" s="415"/>
      <c r="P2411" s="415"/>
    </row>
    <row r="2412" spans="9:16">
      <c r="I2412" s="413"/>
      <c r="J2412" s="414"/>
      <c r="K2412" s="415"/>
      <c r="L2412" s="415"/>
      <c r="M2412" s="415"/>
      <c r="N2412" s="415"/>
      <c r="O2412" s="415"/>
      <c r="P2412" s="415"/>
    </row>
    <row r="2413" spans="9:16">
      <c r="I2413" s="413"/>
      <c r="J2413" s="414"/>
      <c r="K2413" s="415"/>
      <c r="L2413" s="415"/>
      <c r="M2413" s="415"/>
      <c r="N2413" s="415"/>
      <c r="O2413" s="415"/>
      <c r="P2413" s="415"/>
    </row>
    <row r="2414" spans="9:16">
      <c r="I2414" s="413"/>
      <c r="J2414" s="414"/>
      <c r="K2414" s="415"/>
      <c r="L2414" s="415"/>
      <c r="M2414" s="415"/>
      <c r="N2414" s="415"/>
      <c r="O2414" s="415"/>
      <c r="P2414" s="415"/>
    </row>
    <row r="2415" spans="9:16">
      <c r="I2415" s="413"/>
      <c r="J2415" s="414"/>
      <c r="K2415" s="415"/>
      <c r="L2415" s="415"/>
      <c r="M2415" s="415"/>
      <c r="N2415" s="415"/>
      <c r="O2415" s="415"/>
      <c r="P2415" s="415"/>
    </row>
    <row r="2416" spans="9:16">
      <c r="I2416" s="413"/>
      <c r="J2416" s="414"/>
      <c r="K2416" s="415"/>
      <c r="L2416" s="415"/>
      <c r="M2416" s="415"/>
      <c r="N2416" s="415"/>
      <c r="O2416" s="415"/>
      <c r="P2416" s="415"/>
    </row>
    <row r="2417" spans="9:16">
      <c r="I2417" s="413"/>
      <c r="J2417" s="414"/>
      <c r="K2417" s="415"/>
      <c r="L2417" s="415"/>
      <c r="M2417" s="415"/>
      <c r="N2417" s="415"/>
      <c r="O2417" s="415"/>
      <c r="P2417" s="415"/>
    </row>
    <row r="2418" spans="9:16">
      <c r="I2418" s="413"/>
      <c r="J2418" s="414"/>
      <c r="K2418" s="415"/>
      <c r="L2418" s="415"/>
      <c r="M2418" s="415"/>
      <c r="N2418" s="415"/>
      <c r="O2418" s="415"/>
      <c r="P2418" s="415"/>
    </row>
    <row r="2419" spans="9:16">
      <c r="I2419" s="413"/>
      <c r="J2419" s="414"/>
      <c r="K2419" s="415"/>
      <c r="L2419" s="415"/>
      <c r="M2419" s="415"/>
      <c r="N2419" s="415"/>
      <c r="O2419" s="415"/>
      <c r="P2419" s="415"/>
    </row>
    <row r="2420" spans="9:16">
      <c r="I2420" s="413"/>
      <c r="J2420" s="414"/>
      <c r="K2420" s="415"/>
      <c r="L2420" s="415"/>
      <c r="M2420" s="415"/>
      <c r="N2420" s="415"/>
      <c r="O2420" s="415"/>
      <c r="P2420" s="415"/>
    </row>
    <row r="2421" spans="9:16">
      <c r="I2421" s="413"/>
      <c r="J2421" s="414"/>
      <c r="K2421" s="415"/>
      <c r="L2421" s="415"/>
      <c r="M2421" s="415"/>
      <c r="N2421" s="415"/>
      <c r="O2421" s="415"/>
      <c r="P2421" s="415"/>
    </row>
    <row r="2422" spans="9:16">
      <c r="I2422" s="413"/>
      <c r="J2422" s="414"/>
      <c r="K2422" s="415"/>
      <c r="L2422" s="415"/>
      <c r="M2422" s="415"/>
      <c r="N2422" s="415"/>
      <c r="O2422" s="415"/>
      <c r="P2422" s="415"/>
    </row>
    <row r="2423" spans="9:16">
      <c r="I2423" s="413"/>
      <c r="J2423" s="414"/>
      <c r="K2423" s="415"/>
      <c r="L2423" s="415"/>
      <c r="M2423" s="415"/>
      <c r="N2423" s="415"/>
      <c r="O2423" s="415"/>
      <c r="P2423" s="415"/>
    </row>
    <row r="2424" spans="9:16">
      <c r="I2424" s="413"/>
      <c r="J2424" s="414"/>
      <c r="K2424" s="415"/>
      <c r="L2424" s="415"/>
      <c r="M2424" s="415"/>
      <c r="N2424" s="415"/>
      <c r="O2424" s="415"/>
      <c r="P2424" s="415"/>
    </row>
    <row r="2425" spans="9:16">
      <c r="I2425" s="413"/>
      <c r="J2425" s="414"/>
      <c r="K2425" s="415"/>
      <c r="L2425" s="415"/>
      <c r="M2425" s="415"/>
      <c r="N2425" s="415"/>
      <c r="O2425" s="415"/>
      <c r="P2425" s="415"/>
    </row>
    <row r="2426" spans="9:16">
      <c r="I2426" s="413"/>
      <c r="J2426" s="414"/>
      <c r="K2426" s="415"/>
      <c r="L2426" s="415"/>
      <c r="M2426" s="415"/>
      <c r="N2426" s="415"/>
      <c r="O2426" s="415"/>
      <c r="P2426" s="415"/>
    </row>
    <row r="2427" spans="9:16">
      <c r="I2427" s="413"/>
      <c r="J2427" s="414"/>
      <c r="K2427" s="415"/>
      <c r="L2427" s="415"/>
      <c r="M2427" s="415"/>
      <c r="N2427" s="415"/>
      <c r="O2427" s="415"/>
      <c r="P2427" s="415"/>
    </row>
    <row r="2428" spans="9:16">
      <c r="I2428" s="413"/>
      <c r="J2428" s="414"/>
      <c r="K2428" s="415"/>
      <c r="L2428" s="415"/>
      <c r="M2428" s="415"/>
      <c r="N2428" s="415"/>
      <c r="O2428" s="415"/>
      <c r="P2428" s="415"/>
    </row>
    <row r="2429" spans="9:16">
      <c r="I2429" s="413"/>
      <c r="J2429" s="414"/>
      <c r="K2429" s="415"/>
      <c r="L2429" s="415"/>
      <c r="M2429" s="415"/>
      <c r="N2429" s="415"/>
      <c r="O2429" s="415"/>
      <c r="P2429" s="415"/>
    </row>
    <row r="2430" spans="9:16">
      <c r="I2430" s="413"/>
      <c r="J2430" s="414"/>
      <c r="K2430" s="415"/>
      <c r="L2430" s="415"/>
      <c r="M2430" s="415"/>
      <c r="N2430" s="415"/>
      <c r="O2430" s="415"/>
      <c r="P2430" s="415"/>
    </row>
    <row r="2431" spans="9:16">
      <c r="I2431" s="413"/>
      <c r="J2431" s="414"/>
      <c r="K2431" s="415"/>
      <c r="L2431" s="415"/>
      <c r="M2431" s="415"/>
      <c r="N2431" s="415"/>
      <c r="O2431" s="415"/>
      <c r="P2431" s="415"/>
    </row>
    <row r="2432" spans="9:16">
      <c r="I2432" s="413"/>
      <c r="J2432" s="414"/>
      <c r="K2432" s="415"/>
      <c r="L2432" s="415"/>
      <c r="M2432" s="415"/>
      <c r="N2432" s="415"/>
      <c r="O2432" s="415"/>
      <c r="P2432" s="415"/>
    </row>
    <row r="2433" spans="9:16">
      <c r="I2433" s="413"/>
      <c r="J2433" s="414"/>
      <c r="K2433" s="415"/>
      <c r="L2433" s="415"/>
      <c r="M2433" s="415"/>
      <c r="N2433" s="415"/>
      <c r="O2433" s="415"/>
      <c r="P2433" s="415"/>
    </row>
    <row r="2434" spans="9:16">
      <c r="I2434" s="413"/>
      <c r="J2434" s="414"/>
      <c r="K2434" s="415"/>
      <c r="L2434" s="415"/>
      <c r="M2434" s="415"/>
      <c r="N2434" s="415"/>
      <c r="O2434" s="415"/>
      <c r="P2434" s="415"/>
    </row>
    <row r="2435" spans="9:16">
      <c r="I2435" s="413"/>
      <c r="J2435" s="414"/>
      <c r="K2435" s="415"/>
      <c r="L2435" s="415"/>
      <c r="M2435" s="415"/>
      <c r="N2435" s="415"/>
      <c r="O2435" s="415"/>
      <c r="P2435" s="415"/>
    </row>
    <row r="2436" spans="9:16">
      <c r="I2436" s="413"/>
      <c r="J2436" s="414"/>
      <c r="K2436" s="415"/>
      <c r="L2436" s="415"/>
      <c r="M2436" s="415"/>
      <c r="N2436" s="415"/>
      <c r="O2436" s="415"/>
      <c r="P2436" s="415"/>
    </row>
    <row r="2437" spans="9:16">
      <c r="I2437" s="413"/>
      <c r="J2437" s="414"/>
      <c r="K2437" s="415"/>
      <c r="L2437" s="415"/>
      <c r="M2437" s="415"/>
      <c r="N2437" s="415"/>
      <c r="O2437" s="415"/>
      <c r="P2437" s="415"/>
    </row>
    <row r="2438" spans="9:16">
      <c r="I2438" s="413"/>
      <c r="J2438" s="414"/>
      <c r="K2438" s="415"/>
      <c r="L2438" s="415"/>
      <c r="M2438" s="415"/>
      <c r="N2438" s="415"/>
      <c r="O2438" s="415"/>
      <c r="P2438" s="415"/>
    </row>
    <row r="2439" spans="9:16">
      <c r="I2439" s="413"/>
      <c r="J2439" s="414"/>
      <c r="K2439" s="415"/>
      <c r="L2439" s="415"/>
      <c r="M2439" s="415"/>
      <c r="N2439" s="415"/>
      <c r="O2439" s="415"/>
      <c r="P2439" s="415"/>
    </row>
    <row r="2440" spans="9:16">
      <c r="I2440" s="413"/>
      <c r="J2440" s="414"/>
      <c r="K2440" s="415"/>
      <c r="L2440" s="415"/>
      <c r="M2440" s="415"/>
      <c r="N2440" s="415"/>
      <c r="O2440" s="415"/>
      <c r="P2440" s="415"/>
    </row>
    <row r="2441" spans="9:16">
      <c r="I2441" s="413"/>
      <c r="J2441" s="414"/>
      <c r="K2441" s="415"/>
      <c r="L2441" s="415"/>
      <c r="M2441" s="415"/>
      <c r="N2441" s="415"/>
      <c r="O2441" s="415"/>
      <c r="P2441" s="415"/>
    </row>
    <row r="2442" spans="9:16">
      <c r="I2442" s="413"/>
      <c r="J2442" s="414"/>
      <c r="K2442" s="415"/>
      <c r="L2442" s="415"/>
      <c r="M2442" s="415"/>
      <c r="N2442" s="415"/>
      <c r="O2442" s="415"/>
      <c r="P2442" s="415"/>
    </row>
    <row r="2443" spans="9:16">
      <c r="I2443" s="413"/>
      <c r="J2443" s="414"/>
      <c r="K2443" s="415"/>
      <c r="L2443" s="415"/>
      <c r="M2443" s="415"/>
      <c r="N2443" s="415"/>
      <c r="O2443" s="415"/>
      <c r="P2443" s="415"/>
    </row>
    <row r="2444" spans="9:16">
      <c r="I2444" s="413"/>
      <c r="J2444" s="414"/>
      <c r="K2444" s="415"/>
      <c r="L2444" s="415"/>
      <c r="M2444" s="415"/>
      <c r="N2444" s="415"/>
      <c r="O2444" s="415"/>
      <c r="P2444" s="415"/>
    </row>
    <row r="2445" spans="9:16">
      <c r="I2445" s="413"/>
      <c r="J2445" s="414"/>
      <c r="K2445" s="415"/>
      <c r="L2445" s="415"/>
      <c r="M2445" s="415"/>
      <c r="N2445" s="415"/>
      <c r="O2445" s="415"/>
      <c r="P2445" s="415"/>
    </row>
    <row r="2446" spans="9:16">
      <c r="I2446" s="413"/>
      <c r="J2446" s="414"/>
      <c r="K2446" s="415"/>
      <c r="L2446" s="415"/>
      <c r="M2446" s="415"/>
      <c r="N2446" s="415"/>
      <c r="O2446" s="415"/>
      <c r="P2446" s="415"/>
    </row>
    <row r="2447" spans="9:16">
      <c r="I2447" s="413"/>
      <c r="J2447" s="414"/>
      <c r="K2447" s="415"/>
      <c r="L2447" s="415"/>
      <c r="M2447" s="415"/>
      <c r="N2447" s="415"/>
      <c r="O2447" s="415"/>
      <c r="P2447" s="415"/>
    </row>
    <row r="2448" spans="9:16">
      <c r="I2448" s="413"/>
      <c r="J2448" s="414"/>
      <c r="K2448" s="415"/>
      <c r="L2448" s="415"/>
      <c r="M2448" s="415"/>
      <c r="N2448" s="415"/>
      <c r="O2448" s="415"/>
      <c r="P2448" s="415"/>
    </row>
    <row r="2449" spans="9:16">
      <c r="I2449" s="413"/>
      <c r="J2449" s="414"/>
      <c r="K2449" s="415"/>
      <c r="L2449" s="415"/>
      <c r="M2449" s="415"/>
      <c r="N2449" s="415"/>
      <c r="O2449" s="415"/>
      <c r="P2449" s="415"/>
    </row>
    <row r="2450" spans="9:16">
      <c r="I2450" s="413"/>
      <c r="J2450" s="414"/>
      <c r="K2450" s="415"/>
      <c r="L2450" s="415"/>
      <c r="M2450" s="415"/>
      <c r="N2450" s="415"/>
      <c r="O2450" s="415"/>
      <c r="P2450" s="415"/>
    </row>
    <row r="2451" spans="9:16">
      <c r="I2451" s="413"/>
      <c r="J2451" s="414"/>
      <c r="K2451" s="415"/>
      <c r="L2451" s="415"/>
      <c r="M2451" s="415"/>
      <c r="N2451" s="415"/>
      <c r="O2451" s="415"/>
      <c r="P2451" s="415"/>
    </row>
    <row r="2452" spans="9:16">
      <c r="I2452" s="413"/>
      <c r="J2452" s="414"/>
      <c r="K2452" s="415"/>
      <c r="L2452" s="415"/>
      <c r="M2452" s="415"/>
      <c r="N2452" s="415"/>
      <c r="O2452" s="415"/>
      <c r="P2452" s="415"/>
    </row>
    <row r="2453" spans="9:16">
      <c r="I2453" s="413"/>
      <c r="J2453" s="414"/>
      <c r="K2453" s="415"/>
      <c r="L2453" s="415"/>
      <c r="M2453" s="415"/>
      <c r="N2453" s="415"/>
      <c r="O2453" s="415"/>
      <c r="P2453" s="415"/>
    </row>
    <row r="2454" spans="9:16">
      <c r="I2454" s="413"/>
      <c r="J2454" s="414"/>
      <c r="K2454" s="415"/>
      <c r="L2454" s="415"/>
      <c r="M2454" s="415"/>
      <c r="N2454" s="415"/>
      <c r="O2454" s="415"/>
      <c r="P2454" s="415"/>
    </row>
    <row r="2455" spans="9:16">
      <c r="I2455" s="413"/>
      <c r="J2455" s="414"/>
      <c r="K2455" s="415"/>
      <c r="L2455" s="415"/>
      <c r="M2455" s="415"/>
      <c r="N2455" s="415"/>
      <c r="O2455" s="415"/>
      <c r="P2455" s="415"/>
    </row>
    <row r="2456" spans="9:16">
      <c r="I2456" s="413"/>
      <c r="J2456" s="414"/>
      <c r="K2456" s="415"/>
      <c r="L2456" s="415"/>
      <c r="M2456" s="415"/>
      <c r="N2456" s="415"/>
      <c r="O2456" s="415"/>
      <c r="P2456" s="415"/>
    </row>
    <row r="2457" spans="9:16">
      <c r="I2457" s="413"/>
      <c r="J2457" s="414"/>
      <c r="K2457" s="415"/>
      <c r="L2457" s="415"/>
      <c r="M2457" s="415"/>
      <c r="N2457" s="415"/>
      <c r="O2457" s="415"/>
      <c r="P2457" s="415"/>
    </row>
    <row r="2458" spans="9:16">
      <c r="I2458" s="413"/>
      <c r="J2458" s="414"/>
      <c r="K2458" s="415"/>
      <c r="L2458" s="415"/>
      <c r="M2458" s="415"/>
      <c r="N2458" s="415"/>
      <c r="O2458" s="415"/>
      <c r="P2458" s="415"/>
    </row>
    <row r="2459" spans="9:16">
      <c r="I2459" s="413"/>
      <c r="J2459" s="414"/>
      <c r="K2459" s="415"/>
      <c r="L2459" s="415"/>
      <c r="M2459" s="415"/>
      <c r="N2459" s="415"/>
      <c r="O2459" s="415"/>
      <c r="P2459" s="415"/>
    </row>
    <row r="2460" spans="9:16">
      <c r="I2460" s="413"/>
      <c r="J2460" s="414"/>
      <c r="K2460" s="415"/>
      <c r="L2460" s="415"/>
      <c r="M2460" s="415"/>
      <c r="N2460" s="415"/>
      <c r="O2460" s="415"/>
      <c r="P2460" s="415"/>
    </row>
    <row r="2461" spans="9:16">
      <c r="I2461" s="413"/>
      <c r="J2461" s="414"/>
      <c r="K2461" s="415"/>
      <c r="L2461" s="415"/>
      <c r="M2461" s="415"/>
      <c r="N2461" s="415"/>
      <c r="O2461" s="415"/>
      <c r="P2461" s="415"/>
    </row>
    <row r="2462" spans="9:16">
      <c r="I2462" s="413"/>
      <c r="J2462" s="414"/>
      <c r="K2462" s="415"/>
      <c r="L2462" s="415"/>
      <c r="M2462" s="415"/>
      <c r="N2462" s="415"/>
      <c r="O2462" s="415"/>
      <c r="P2462" s="415"/>
    </row>
    <row r="2463" spans="9:16">
      <c r="I2463" s="413"/>
      <c r="J2463" s="414"/>
      <c r="K2463" s="415"/>
      <c r="L2463" s="415"/>
      <c r="M2463" s="415"/>
      <c r="N2463" s="415"/>
      <c r="O2463" s="415"/>
      <c r="P2463" s="415"/>
    </row>
    <row r="2464" spans="9:16">
      <c r="I2464" s="413"/>
      <c r="J2464" s="414"/>
      <c r="K2464" s="415"/>
      <c r="L2464" s="415"/>
      <c r="M2464" s="415"/>
      <c r="N2464" s="415"/>
      <c r="O2464" s="415"/>
      <c r="P2464" s="415"/>
    </row>
    <row r="2465" spans="9:16">
      <c r="I2465" s="413"/>
      <c r="J2465" s="414"/>
      <c r="K2465" s="415"/>
      <c r="L2465" s="415"/>
      <c r="M2465" s="415"/>
      <c r="N2465" s="415"/>
      <c r="O2465" s="415"/>
      <c r="P2465" s="415"/>
    </row>
    <row r="2466" spans="9:16">
      <c r="I2466" s="413"/>
      <c r="J2466" s="414"/>
      <c r="K2466" s="415"/>
      <c r="L2466" s="415"/>
      <c r="M2466" s="415"/>
      <c r="N2466" s="415"/>
      <c r="O2466" s="415"/>
      <c r="P2466" s="415"/>
    </row>
    <row r="2467" spans="9:16">
      <c r="I2467" s="413"/>
      <c r="J2467" s="414"/>
      <c r="K2467" s="415"/>
      <c r="L2467" s="415"/>
      <c r="M2467" s="415"/>
      <c r="N2467" s="415"/>
      <c r="O2467" s="415"/>
      <c r="P2467" s="415"/>
    </row>
    <row r="2468" spans="9:16">
      <c r="I2468" s="413"/>
      <c r="J2468" s="414"/>
      <c r="K2468" s="415"/>
      <c r="L2468" s="415"/>
      <c r="M2468" s="415"/>
      <c r="N2468" s="415"/>
      <c r="O2468" s="415"/>
      <c r="P2468" s="415"/>
    </row>
    <row r="2469" spans="9:16">
      <c r="I2469" s="413"/>
      <c r="J2469" s="414"/>
      <c r="K2469" s="415"/>
      <c r="L2469" s="415"/>
      <c r="M2469" s="415"/>
      <c r="N2469" s="415"/>
      <c r="O2469" s="415"/>
      <c r="P2469" s="415"/>
    </row>
    <row r="2470" spans="9:16">
      <c r="I2470" s="413"/>
      <c r="J2470" s="414"/>
      <c r="K2470" s="415"/>
      <c r="L2470" s="415"/>
      <c r="M2470" s="415"/>
      <c r="N2470" s="415"/>
      <c r="O2470" s="415"/>
      <c r="P2470" s="415"/>
    </row>
    <row r="2471" spans="9:16">
      <c r="I2471" s="413"/>
      <c r="J2471" s="414"/>
      <c r="K2471" s="415"/>
      <c r="L2471" s="415"/>
      <c r="M2471" s="415"/>
      <c r="N2471" s="415"/>
      <c r="O2471" s="415"/>
      <c r="P2471" s="415"/>
    </row>
    <row r="2472" spans="9:16">
      <c r="I2472" s="413"/>
      <c r="J2472" s="414"/>
      <c r="K2472" s="415"/>
      <c r="L2472" s="415"/>
      <c r="M2472" s="415"/>
      <c r="N2472" s="415"/>
      <c r="O2472" s="415"/>
      <c r="P2472" s="415"/>
    </row>
    <row r="2473" spans="9:16">
      <c r="I2473" s="413"/>
      <c r="J2473" s="414"/>
      <c r="K2473" s="415"/>
      <c r="L2473" s="415"/>
      <c r="M2473" s="415"/>
      <c r="N2473" s="415"/>
      <c r="O2473" s="415"/>
      <c r="P2473" s="415"/>
    </row>
    <row r="2474" spans="9:16">
      <c r="I2474" s="413"/>
      <c r="J2474" s="414"/>
      <c r="K2474" s="415"/>
      <c r="L2474" s="415"/>
      <c r="M2474" s="415"/>
      <c r="N2474" s="415"/>
      <c r="O2474" s="415"/>
      <c r="P2474" s="415"/>
    </row>
    <row r="2475" spans="9:16">
      <c r="I2475" s="413"/>
      <c r="J2475" s="414"/>
      <c r="K2475" s="415"/>
      <c r="L2475" s="415"/>
      <c r="M2475" s="415"/>
      <c r="N2475" s="415"/>
      <c r="O2475" s="415"/>
      <c r="P2475" s="415"/>
    </row>
    <row r="2476" spans="9:16">
      <c r="I2476" s="413"/>
      <c r="J2476" s="414"/>
      <c r="K2476" s="415"/>
      <c r="L2476" s="415"/>
      <c r="M2476" s="415"/>
      <c r="N2476" s="415"/>
      <c r="O2476" s="415"/>
      <c r="P2476" s="415"/>
    </row>
    <row r="2477" spans="9:16">
      <c r="I2477" s="413"/>
      <c r="J2477" s="414"/>
      <c r="K2477" s="415"/>
      <c r="L2477" s="415"/>
      <c r="M2477" s="415"/>
      <c r="N2477" s="415"/>
      <c r="O2477" s="415"/>
      <c r="P2477" s="415"/>
    </row>
    <row r="2478" spans="9:16">
      <c r="I2478" s="413"/>
      <c r="J2478" s="414"/>
      <c r="K2478" s="415"/>
      <c r="L2478" s="415"/>
      <c r="M2478" s="415"/>
      <c r="N2478" s="415"/>
      <c r="O2478" s="415"/>
      <c r="P2478" s="415"/>
    </row>
    <row r="2479" spans="9:16">
      <c r="I2479" s="413"/>
      <c r="J2479" s="414"/>
      <c r="K2479" s="415"/>
      <c r="L2479" s="415"/>
      <c r="M2479" s="415"/>
      <c r="N2479" s="415"/>
      <c r="O2479" s="415"/>
      <c r="P2479" s="415"/>
    </row>
    <row r="2480" spans="9:16">
      <c r="I2480" s="413"/>
      <c r="J2480" s="414"/>
      <c r="K2480" s="415"/>
      <c r="L2480" s="415"/>
      <c r="M2480" s="415"/>
      <c r="N2480" s="415"/>
      <c r="O2480" s="415"/>
      <c r="P2480" s="415"/>
    </row>
    <row r="2481" spans="9:16">
      <c r="I2481" s="413"/>
      <c r="J2481" s="414"/>
      <c r="K2481" s="415"/>
      <c r="L2481" s="415"/>
      <c r="M2481" s="415"/>
      <c r="N2481" s="415"/>
      <c r="O2481" s="415"/>
      <c r="P2481" s="415"/>
    </row>
    <row r="2482" spans="9:16">
      <c r="I2482" s="413"/>
      <c r="J2482" s="414"/>
      <c r="K2482" s="415"/>
      <c r="L2482" s="415"/>
      <c r="M2482" s="415"/>
      <c r="N2482" s="415"/>
      <c r="O2482" s="415"/>
      <c r="P2482" s="415"/>
    </row>
    <row r="2483" spans="9:16">
      <c r="I2483" s="413"/>
      <c r="J2483" s="414"/>
      <c r="K2483" s="415"/>
      <c r="L2483" s="415"/>
      <c r="M2483" s="415"/>
      <c r="N2483" s="415"/>
      <c r="O2483" s="415"/>
      <c r="P2483" s="415"/>
    </row>
    <row r="2484" spans="9:16">
      <c r="I2484" s="413"/>
      <c r="J2484" s="414"/>
      <c r="K2484" s="415"/>
      <c r="L2484" s="415"/>
      <c r="M2484" s="415"/>
      <c r="N2484" s="415"/>
      <c r="O2484" s="415"/>
      <c r="P2484" s="415"/>
    </row>
    <row r="2485" spans="9:16">
      <c r="I2485" s="413"/>
      <c r="J2485" s="414"/>
      <c r="K2485" s="415"/>
      <c r="L2485" s="415"/>
      <c r="M2485" s="415"/>
      <c r="N2485" s="415"/>
      <c r="O2485" s="415"/>
      <c r="P2485" s="415"/>
    </row>
    <row r="2486" spans="9:16">
      <c r="I2486" s="413"/>
      <c r="J2486" s="414"/>
      <c r="K2486" s="415"/>
      <c r="L2486" s="415"/>
      <c r="M2486" s="415"/>
      <c r="N2486" s="415"/>
      <c r="O2486" s="415"/>
      <c r="P2486" s="415"/>
    </row>
    <row r="2487" spans="9:16">
      <c r="I2487" s="413"/>
      <c r="J2487" s="414"/>
      <c r="K2487" s="415"/>
      <c r="L2487" s="415"/>
      <c r="M2487" s="415"/>
      <c r="N2487" s="415"/>
      <c r="O2487" s="415"/>
      <c r="P2487" s="415"/>
    </row>
    <row r="2488" spans="9:16">
      <c r="I2488" s="413"/>
      <c r="J2488" s="414"/>
      <c r="K2488" s="415"/>
      <c r="L2488" s="415"/>
      <c r="M2488" s="415"/>
      <c r="N2488" s="415"/>
      <c r="O2488" s="415"/>
      <c r="P2488" s="415"/>
    </row>
    <row r="2489" spans="9:16">
      <c r="I2489" s="413"/>
      <c r="J2489" s="414"/>
      <c r="K2489" s="415"/>
      <c r="L2489" s="415"/>
      <c r="M2489" s="415"/>
      <c r="N2489" s="415"/>
      <c r="O2489" s="415"/>
      <c r="P2489" s="415"/>
    </row>
    <row r="2490" spans="9:16">
      <c r="I2490" s="413"/>
      <c r="J2490" s="414"/>
      <c r="K2490" s="415"/>
      <c r="L2490" s="415"/>
      <c r="M2490" s="415"/>
      <c r="N2490" s="415"/>
      <c r="O2490" s="415"/>
      <c r="P2490" s="415"/>
    </row>
    <row r="2491" spans="9:16">
      <c r="I2491" s="413"/>
      <c r="J2491" s="414"/>
      <c r="K2491" s="415"/>
      <c r="L2491" s="415"/>
      <c r="M2491" s="415"/>
      <c r="N2491" s="415"/>
      <c r="O2491" s="415"/>
      <c r="P2491" s="415"/>
    </row>
    <row r="2492" spans="9:16">
      <c r="I2492" s="413"/>
      <c r="J2492" s="414"/>
      <c r="K2492" s="415"/>
      <c r="L2492" s="415"/>
      <c r="M2492" s="415"/>
      <c r="N2492" s="415"/>
      <c r="O2492" s="415"/>
      <c r="P2492" s="415"/>
    </row>
    <row r="2493" spans="9:16">
      <c r="I2493" s="413"/>
      <c r="J2493" s="414"/>
      <c r="K2493" s="415"/>
      <c r="L2493" s="415"/>
      <c r="M2493" s="415"/>
      <c r="N2493" s="415"/>
      <c r="O2493" s="415"/>
      <c r="P2493" s="415"/>
    </row>
    <row r="2494" spans="9:16">
      <c r="I2494" s="413"/>
      <c r="J2494" s="414"/>
      <c r="K2494" s="415"/>
      <c r="L2494" s="415"/>
      <c r="M2494" s="415"/>
      <c r="N2494" s="415"/>
      <c r="O2494" s="415"/>
      <c r="P2494" s="415"/>
    </row>
    <row r="2495" spans="9:16">
      <c r="I2495" s="413"/>
      <c r="J2495" s="414"/>
      <c r="K2495" s="415"/>
      <c r="L2495" s="415"/>
      <c r="M2495" s="415"/>
      <c r="N2495" s="415"/>
      <c r="O2495" s="415"/>
      <c r="P2495" s="415"/>
    </row>
    <row r="2496" spans="9:16">
      <c r="I2496" s="413"/>
      <c r="J2496" s="414"/>
      <c r="K2496" s="415"/>
      <c r="L2496" s="415"/>
      <c r="M2496" s="415"/>
      <c r="N2496" s="415"/>
      <c r="O2496" s="415"/>
      <c r="P2496" s="415"/>
    </row>
    <row r="2497" spans="9:16">
      <c r="I2497" s="413"/>
      <c r="J2497" s="414"/>
      <c r="K2497" s="415"/>
      <c r="L2497" s="415"/>
      <c r="M2497" s="415"/>
      <c r="N2497" s="415"/>
      <c r="O2497" s="415"/>
      <c r="P2497" s="415"/>
    </row>
    <row r="2498" spans="9:16">
      <c r="I2498" s="413"/>
      <c r="J2498" s="414"/>
      <c r="K2498" s="415"/>
      <c r="L2498" s="415"/>
      <c r="M2498" s="415"/>
      <c r="N2498" s="415"/>
      <c r="O2498" s="415"/>
      <c r="P2498" s="415"/>
    </row>
    <row r="2499" spans="9:16">
      <c r="I2499" s="413"/>
      <c r="J2499" s="414"/>
      <c r="K2499" s="415"/>
      <c r="L2499" s="415"/>
      <c r="M2499" s="415"/>
      <c r="N2499" s="415"/>
      <c r="O2499" s="415"/>
      <c r="P2499" s="415"/>
    </row>
    <row r="2500" spans="9:16">
      <c r="I2500" s="413"/>
      <c r="J2500" s="414"/>
      <c r="K2500" s="415"/>
      <c r="L2500" s="415"/>
      <c r="M2500" s="415"/>
      <c r="N2500" s="415"/>
      <c r="O2500" s="415"/>
      <c r="P2500" s="415"/>
    </row>
    <row r="2501" spans="9:16">
      <c r="I2501" s="413"/>
      <c r="J2501" s="414"/>
      <c r="K2501" s="415"/>
      <c r="L2501" s="415"/>
      <c r="M2501" s="415"/>
      <c r="N2501" s="415"/>
      <c r="O2501" s="415"/>
      <c r="P2501" s="415"/>
    </row>
    <row r="2502" spans="9:16">
      <c r="I2502" s="413"/>
      <c r="J2502" s="414"/>
      <c r="K2502" s="415"/>
      <c r="L2502" s="415"/>
      <c r="M2502" s="415"/>
      <c r="N2502" s="415"/>
      <c r="O2502" s="415"/>
      <c r="P2502" s="415"/>
    </row>
    <row r="2503" spans="9:16">
      <c r="I2503" s="413"/>
      <c r="J2503" s="414"/>
      <c r="K2503" s="415"/>
      <c r="L2503" s="415"/>
      <c r="M2503" s="415"/>
      <c r="N2503" s="415"/>
      <c r="O2503" s="415"/>
      <c r="P2503" s="415"/>
    </row>
    <row r="2504" spans="9:16">
      <c r="I2504" s="413"/>
      <c r="J2504" s="414"/>
      <c r="K2504" s="415"/>
      <c r="L2504" s="415"/>
      <c r="M2504" s="415"/>
      <c r="N2504" s="415"/>
      <c r="O2504" s="415"/>
      <c r="P2504" s="415"/>
    </row>
    <row r="2505" spans="9:16">
      <c r="I2505" s="413"/>
      <c r="J2505" s="414"/>
      <c r="K2505" s="415"/>
      <c r="L2505" s="415"/>
      <c r="M2505" s="415"/>
      <c r="N2505" s="415"/>
      <c r="O2505" s="415"/>
      <c r="P2505" s="415"/>
    </row>
    <row r="2506" spans="9:16">
      <c r="I2506" s="413"/>
      <c r="J2506" s="414"/>
      <c r="K2506" s="415"/>
      <c r="L2506" s="415"/>
      <c r="M2506" s="415"/>
      <c r="N2506" s="415"/>
      <c r="O2506" s="415"/>
      <c r="P2506" s="415"/>
    </row>
    <row r="2507" spans="9:16">
      <c r="I2507" s="413"/>
      <c r="J2507" s="414"/>
      <c r="K2507" s="415"/>
      <c r="L2507" s="415"/>
      <c r="M2507" s="415"/>
      <c r="N2507" s="415"/>
      <c r="O2507" s="415"/>
      <c r="P2507" s="415"/>
    </row>
    <row r="2508" spans="9:16">
      <c r="I2508" s="413"/>
      <c r="J2508" s="414"/>
      <c r="K2508" s="415"/>
      <c r="L2508" s="415"/>
      <c r="M2508" s="415"/>
      <c r="N2508" s="415"/>
      <c r="O2508" s="415"/>
      <c r="P2508" s="415"/>
    </row>
    <row r="2509" spans="9:16">
      <c r="I2509" s="413"/>
      <c r="J2509" s="414"/>
      <c r="K2509" s="415"/>
      <c r="L2509" s="415"/>
      <c r="M2509" s="415"/>
      <c r="N2509" s="415"/>
      <c r="O2509" s="415"/>
      <c r="P2509" s="415"/>
    </row>
    <row r="2510" spans="9:16">
      <c r="I2510" s="413"/>
      <c r="J2510" s="414"/>
      <c r="K2510" s="415"/>
      <c r="L2510" s="415"/>
      <c r="M2510" s="415"/>
      <c r="N2510" s="415"/>
      <c r="O2510" s="415"/>
      <c r="P2510" s="415"/>
    </row>
    <row r="2511" spans="9:16">
      <c r="I2511" s="413"/>
      <c r="J2511" s="414"/>
      <c r="K2511" s="415"/>
      <c r="L2511" s="415"/>
      <c r="M2511" s="415"/>
      <c r="N2511" s="415"/>
      <c r="O2511" s="415"/>
      <c r="P2511" s="415"/>
    </row>
    <row r="2512" spans="9:16">
      <c r="I2512" s="413"/>
      <c r="J2512" s="414"/>
      <c r="K2512" s="415"/>
      <c r="L2512" s="415"/>
      <c r="M2512" s="415"/>
      <c r="N2512" s="415"/>
      <c r="O2512" s="415"/>
      <c r="P2512" s="415"/>
    </row>
    <row r="2513" spans="9:16">
      <c r="I2513" s="413"/>
      <c r="J2513" s="414"/>
      <c r="K2513" s="415"/>
      <c r="L2513" s="415"/>
      <c r="M2513" s="415"/>
      <c r="N2513" s="415"/>
      <c r="O2513" s="415"/>
      <c r="P2513" s="415"/>
    </row>
    <row r="2514" spans="9:16">
      <c r="I2514" s="413"/>
      <c r="J2514" s="414"/>
      <c r="K2514" s="415"/>
      <c r="L2514" s="415"/>
      <c r="M2514" s="415"/>
      <c r="N2514" s="415"/>
      <c r="O2514" s="415"/>
      <c r="P2514" s="415"/>
    </row>
    <row r="2515" spans="9:16">
      <c r="I2515" s="413"/>
      <c r="J2515" s="414"/>
      <c r="K2515" s="415"/>
      <c r="L2515" s="415"/>
      <c r="M2515" s="415"/>
      <c r="N2515" s="415"/>
      <c r="O2515" s="415"/>
      <c r="P2515" s="415"/>
    </row>
    <row r="2516" spans="9:16">
      <c r="I2516" s="413"/>
      <c r="J2516" s="414"/>
      <c r="K2516" s="415"/>
      <c r="L2516" s="415"/>
      <c r="M2516" s="415"/>
      <c r="N2516" s="415"/>
      <c r="O2516" s="415"/>
      <c r="P2516" s="415"/>
    </row>
    <row r="2517" spans="9:16">
      <c r="I2517" s="413"/>
      <c r="J2517" s="414"/>
      <c r="K2517" s="415"/>
      <c r="L2517" s="415"/>
      <c r="M2517" s="415"/>
      <c r="N2517" s="415"/>
      <c r="O2517" s="415"/>
      <c r="P2517" s="415"/>
    </row>
    <row r="2518" spans="9:16">
      <c r="I2518" s="413"/>
      <c r="J2518" s="414"/>
      <c r="K2518" s="415"/>
      <c r="L2518" s="415"/>
      <c r="M2518" s="415"/>
      <c r="N2518" s="415"/>
      <c r="O2518" s="415"/>
      <c r="P2518" s="415"/>
    </row>
    <row r="2519" spans="9:16">
      <c r="I2519" s="413"/>
      <c r="J2519" s="414"/>
      <c r="K2519" s="415"/>
      <c r="L2519" s="415"/>
      <c r="M2519" s="415"/>
      <c r="N2519" s="415"/>
      <c r="O2519" s="415"/>
      <c r="P2519" s="415"/>
    </row>
    <row r="2520" spans="9:16">
      <c r="I2520" s="413"/>
      <c r="J2520" s="414"/>
      <c r="K2520" s="415"/>
      <c r="L2520" s="415"/>
      <c r="M2520" s="415"/>
      <c r="N2520" s="415"/>
      <c r="O2520" s="415"/>
      <c r="P2520" s="415"/>
    </row>
    <row r="2521" spans="9:16">
      <c r="I2521" s="413"/>
      <c r="J2521" s="414"/>
      <c r="K2521" s="415"/>
      <c r="L2521" s="415"/>
      <c r="M2521" s="415"/>
      <c r="N2521" s="415"/>
      <c r="O2521" s="415"/>
      <c r="P2521" s="415"/>
    </row>
    <row r="2522" spans="9:16">
      <c r="I2522" s="413"/>
      <c r="J2522" s="414"/>
      <c r="K2522" s="415"/>
      <c r="L2522" s="415"/>
      <c r="M2522" s="415"/>
      <c r="N2522" s="415"/>
      <c r="O2522" s="415"/>
      <c r="P2522" s="415"/>
    </row>
    <row r="2523" spans="9:16">
      <c r="I2523" s="413"/>
      <c r="J2523" s="414"/>
      <c r="K2523" s="415"/>
      <c r="L2523" s="415"/>
      <c r="M2523" s="415"/>
      <c r="N2523" s="415"/>
      <c r="O2523" s="415"/>
      <c r="P2523" s="415"/>
    </row>
    <row r="2524" spans="9:16">
      <c r="I2524" s="413"/>
      <c r="J2524" s="414"/>
      <c r="K2524" s="415"/>
      <c r="L2524" s="415"/>
      <c r="M2524" s="415"/>
      <c r="N2524" s="415"/>
      <c r="O2524" s="415"/>
      <c r="P2524" s="415"/>
    </row>
    <row r="2525" spans="9:16">
      <c r="I2525" s="413"/>
      <c r="J2525" s="414"/>
      <c r="K2525" s="415"/>
      <c r="L2525" s="415"/>
      <c r="M2525" s="415"/>
      <c r="N2525" s="415"/>
      <c r="O2525" s="415"/>
      <c r="P2525" s="415"/>
    </row>
    <row r="2526" spans="9:16">
      <c r="I2526" s="413"/>
      <c r="J2526" s="414"/>
      <c r="K2526" s="415"/>
      <c r="L2526" s="415"/>
      <c r="M2526" s="415"/>
      <c r="N2526" s="415"/>
      <c r="O2526" s="415"/>
      <c r="P2526" s="415"/>
    </row>
    <row r="2527" spans="9:16">
      <c r="I2527" s="413"/>
      <c r="J2527" s="414"/>
      <c r="K2527" s="415"/>
      <c r="L2527" s="415"/>
      <c r="M2527" s="415"/>
      <c r="N2527" s="415"/>
      <c r="O2527" s="415"/>
      <c r="P2527" s="415"/>
    </row>
    <row r="2528" spans="9:16">
      <c r="I2528" s="413"/>
      <c r="J2528" s="414"/>
      <c r="K2528" s="415"/>
      <c r="L2528" s="415"/>
      <c r="M2528" s="415"/>
      <c r="N2528" s="415"/>
      <c r="O2528" s="415"/>
      <c r="P2528" s="415"/>
    </row>
    <row r="2529" spans="9:16">
      <c r="I2529" s="413"/>
      <c r="J2529" s="414"/>
      <c r="K2529" s="415"/>
      <c r="L2529" s="415"/>
      <c r="M2529" s="415"/>
      <c r="N2529" s="415"/>
      <c r="O2529" s="415"/>
      <c r="P2529" s="415"/>
    </row>
    <row r="2530" spans="9:16">
      <c r="I2530" s="413"/>
      <c r="J2530" s="414"/>
      <c r="K2530" s="415"/>
      <c r="L2530" s="415"/>
      <c r="M2530" s="415"/>
      <c r="N2530" s="415"/>
      <c r="O2530" s="415"/>
      <c r="P2530" s="415"/>
    </row>
    <row r="2531" spans="9:16">
      <c r="I2531" s="413"/>
      <c r="J2531" s="414"/>
      <c r="K2531" s="415"/>
      <c r="L2531" s="415"/>
      <c r="M2531" s="415"/>
      <c r="N2531" s="415"/>
      <c r="O2531" s="415"/>
      <c r="P2531" s="415"/>
    </row>
    <row r="2532" spans="9:16">
      <c r="I2532" s="413"/>
      <c r="J2532" s="414"/>
      <c r="K2532" s="415"/>
      <c r="L2532" s="415"/>
      <c r="M2532" s="415"/>
      <c r="N2532" s="415"/>
      <c r="O2532" s="415"/>
      <c r="P2532" s="415"/>
    </row>
    <row r="2533" spans="9:16">
      <c r="I2533" s="413"/>
      <c r="J2533" s="414"/>
      <c r="K2533" s="415"/>
      <c r="L2533" s="415"/>
      <c r="M2533" s="415"/>
      <c r="N2533" s="415"/>
      <c r="O2533" s="415"/>
      <c r="P2533" s="415"/>
    </row>
    <row r="2534" spans="9:16">
      <c r="I2534" s="413"/>
      <c r="J2534" s="414"/>
      <c r="K2534" s="415"/>
      <c r="L2534" s="415"/>
      <c r="M2534" s="415"/>
      <c r="N2534" s="415"/>
      <c r="O2534" s="415"/>
      <c r="P2534" s="415"/>
    </row>
    <row r="2535" spans="9:16">
      <c r="I2535" s="413"/>
      <c r="J2535" s="414"/>
      <c r="K2535" s="415"/>
      <c r="L2535" s="415"/>
      <c r="M2535" s="415"/>
      <c r="N2535" s="415"/>
      <c r="O2535" s="415"/>
      <c r="P2535" s="415"/>
    </row>
    <row r="2536" spans="9:16">
      <c r="I2536" s="413"/>
      <c r="J2536" s="414"/>
      <c r="K2536" s="415"/>
      <c r="L2536" s="415"/>
      <c r="M2536" s="415"/>
      <c r="N2536" s="415"/>
      <c r="O2536" s="415"/>
      <c r="P2536" s="415"/>
    </row>
    <row r="2537" spans="9:16">
      <c r="I2537" s="413"/>
      <c r="J2537" s="414"/>
      <c r="K2537" s="415"/>
      <c r="L2537" s="415"/>
      <c r="M2537" s="415"/>
      <c r="N2537" s="415"/>
      <c r="O2537" s="415"/>
      <c r="P2537" s="415"/>
    </row>
    <row r="2538" spans="9:16">
      <c r="I2538" s="413"/>
      <c r="J2538" s="414"/>
      <c r="K2538" s="415"/>
      <c r="L2538" s="415"/>
      <c r="M2538" s="415"/>
      <c r="N2538" s="415"/>
      <c r="O2538" s="415"/>
      <c r="P2538" s="415"/>
    </row>
    <row r="2539" spans="9:16">
      <c r="I2539" s="413"/>
      <c r="J2539" s="414"/>
      <c r="K2539" s="415"/>
      <c r="L2539" s="415"/>
      <c r="M2539" s="415"/>
      <c r="N2539" s="415"/>
      <c r="O2539" s="415"/>
      <c r="P2539" s="415"/>
    </row>
    <row r="2540" spans="9:16">
      <c r="I2540" s="413"/>
      <c r="J2540" s="414"/>
      <c r="K2540" s="415"/>
      <c r="L2540" s="415"/>
      <c r="M2540" s="415"/>
      <c r="N2540" s="415"/>
      <c r="O2540" s="415"/>
      <c r="P2540" s="415"/>
    </row>
    <row r="2541" spans="9:16">
      <c r="I2541" s="413"/>
      <c r="J2541" s="414"/>
      <c r="K2541" s="415"/>
      <c r="L2541" s="415"/>
      <c r="M2541" s="415"/>
      <c r="N2541" s="415"/>
      <c r="O2541" s="415"/>
      <c r="P2541" s="415"/>
    </row>
    <row r="2542" spans="9:16">
      <c r="I2542" s="413"/>
      <c r="J2542" s="414"/>
      <c r="K2542" s="415"/>
      <c r="L2542" s="415"/>
      <c r="M2542" s="415"/>
      <c r="N2542" s="415"/>
      <c r="O2542" s="415"/>
      <c r="P2542" s="415"/>
    </row>
    <row r="2543" spans="9:16">
      <c r="I2543" s="413"/>
      <c r="J2543" s="414"/>
      <c r="K2543" s="415"/>
      <c r="L2543" s="415"/>
      <c r="M2543" s="415"/>
      <c r="N2543" s="415"/>
      <c r="O2543" s="415"/>
      <c r="P2543" s="415"/>
    </row>
    <row r="2544" spans="9:16">
      <c r="I2544" s="413"/>
      <c r="J2544" s="414"/>
      <c r="K2544" s="415"/>
      <c r="L2544" s="415"/>
      <c r="M2544" s="415"/>
      <c r="N2544" s="415"/>
      <c r="O2544" s="415"/>
      <c r="P2544" s="415"/>
    </row>
    <row r="2545" spans="9:16">
      <c r="I2545" s="413"/>
      <c r="J2545" s="414"/>
      <c r="K2545" s="415"/>
      <c r="L2545" s="415"/>
      <c r="M2545" s="415"/>
      <c r="N2545" s="415"/>
      <c r="O2545" s="415"/>
      <c r="P2545" s="415"/>
    </row>
    <row r="2546" spans="9:16">
      <c r="I2546" s="413"/>
      <c r="J2546" s="414"/>
      <c r="K2546" s="415"/>
      <c r="L2546" s="415"/>
      <c r="M2546" s="415"/>
      <c r="N2546" s="415"/>
      <c r="O2546" s="415"/>
      <c r="P2546" s="415"/>
    </row>
    <row r="2547" spans="9:16">
      <c r="I2547" s="413"/>
      <c r="J2547" s="414"/>
      <c r="K2547" s="415"/>
      <c r="L2547" s="415"/>
      <c r="M2547" s="415"/>
      <c r="N2547" s="415"/>
      <c r="O2547" s="415"/>
      <c r="P2547" s="415"/>
    </row>
    <row r="2548" spans="9:16">
      <c r="I2548" s="413"/>
      <c r="J2548" s="414"/>
      <c r="K2548" s="415"/>
      <c r="L2548" s="415"/>
      <c r="M2548" s="415"/>
      <c r="N2548" s="415"/>
      <c r="O2548" s="415"/>
      <c r="P2548" s="415"/>
    </row>
    <row r="2549" spans="9:16">
      <c r="I2549" s="413"/>
      <c r="J2549" s="414"/>
      <c r="K2549" s="415"/>
      <c r="L2549" s="415"/>
      <c r="M2549" s="415"/>
      <c r="N2549" s="415"/>
      <c r="O2549" s="415"/>
      <c r="P2549" s="415"/>
    </row>
    <row r="2550" spans="9:16">
      <c r="I2550" s="413"/>
      <c r="J2550" s="414"/>
      <c r="K2550" s="415"/>
      <c r="L2550" s="415"/>
      <c r="M2550" s="415"/>
      <c r="N2550" s="415"/>
      <c r="O2550" s="415"/>
      <c r="P2550" s="415"/>
    </row>
    <row r="2551" spans="9:16">
      <c r="I2551" s="413"/>
      <c r="J2551" s="414"/>
      <c r="K2551" s="415"/>
      <c r="L2551" s="415"/>
      <c r="M2551" s="415"/>
      <c r="N2551" s="415"/>
      <c r="O2551" s="415"/>
      <c r="P2551" s="415"/>
    </row>
    <row r="2552" spans="9:16">
      <c r="I2552" s="413"/>
      <c r="J2552" s="414"/>
      <c r="K2552" s="415"/>
      <c r="L2552" s="415"/>
      <c r="M2552" s="415"/>
      <c r="N2552" s="415"/>
      <c r="O2552" s="415"/>
      <c r="P2552" s="415"/>
    </row>
    <row r="2553" spans="9:16">
      <c r="I2553" s="413"/>
      <c r="J2553" s="414"/>
      <c r="K2553" s="415"/>
      <c r="L2553" s="415"/>
      <c r="M2553" s="415"/>
      <c r="N2553" s="415"/>
      <c r="O2553" s="415"/>
      <c r="P2553" s="415"/>
    </row>
    <row r="2554" spans="9:16">
      <c r="I2554" s="413"/>
      <c r="J2554" s="414"/>
      <c r="K2554" s="415"/>
      <c r="L2554" s="415"/>
      <c r="M2554" s="415"/>
      <c r="N2554" s="415"/>
      <c r="O2554" s="415"/>
      <c r="P2554" s="415"/>
    </row>
    <row r="2555" spans="9:16">
      <c r="I2555" s="413"/>
      <c r="J2555" s="414"/>
      <c r="K2555" s="415"/>
      <c r="L2555" s="415"/>
      <c r="M2555" s="415"/>
      <c r="N2555" s="415"/>
      <c r="O2555" s="415"/>
      <c r="P2555" s="415"/>
    </row>
    <row r="2556" spans="9:16">
      <c r="I2556" s="413"/>
      <c r="J2556" s="414"/>
      <c r="K2556" s="415"/>
      <c r="L2556" s="415"/>
      <c r="M2556" s="415"/>
      <c r="N2556" s="415"/>
      <c r="O2556" s="415"/>
      <c r="P2556" s="415"/>
    </row>
    <row r="2557" spans="9:16">
      <c r="I2557" s="413"/>
      <c r="J2557" s="414"/>
      <c r="K2557" s="415"/>
      <c r="L2557" s="415"/>
      <c r="M2557" s="415"/>
      <c r="N2557" s="415"/>
      <c r="O2557" s="415"/>
      <c r="P2557" s="415"/>
    </row>
    <row r="2558" spans="9:16">
      <c r="I2558" s="413"/>
      <c r="J2558" s="414"/>
      <c r="K2558" s="415"/>
      <c r="L2558" s="415"/>
      <c r="M2558" s="415"/>
      <c r="N2558" s="415"/>
      <c r="O2558" s="415"/>
      <c r="P2558" s="415"/>
    </row>
    <row r="2559" spans="9:16">
      <c r="I2559" s="413"/>
      <c r="J2559" s="414"/>
      <c r="K2559" s="415"/>
      <c r="L2559" s="415"/>
      <c r="M2559" s="415"/>
      <c r="N2559" s="415"/>
      <c r="O2559" s="415"/>
      <c r="P2559" s="415"/>
    </row>
    <row r="2560" spans="9:16">
      <c r="I2560" s="413"/>
      <c r="J2560" s="414"/>
      <c r="K2560" s="415"/>
      <c r="L2560" s="415"/>
      <c r="M2560" s="415"/>
      <c r="N2560" s="415"/>
      <c r="O2560" s="415"/>
      <c r="P2560" s="415"/>
    </row>
    <row r="2561" spans="9:16">
      <c r="I2561" s="413"/>
      <c r="J2561" s="414"/>
      <c r="K2561" s="415"/>
      <c r="L2561" s="415"/>
      <c r="M2561" s="415"/>
      <c r="N2561" s="415"/>
      <c r="O2561" s="415"/>
      <c r="P2561" s="415"/>
    </row>
    <row r="2562" spans="9:16">
      <c r="I2562" s="413"/>
      <c r="J2562" s="414"/>
      <c r="K2562" s="415"/>
      <c r="L2562" s="415"/>
      <c r="M2562" s="415"/>
      <c r="N2562" s="415"/>
      <c r="O2562" s="415"/>
      <c r="P2562" s="415"/>
    </row>
    <row r="2563" spans="9:16">
      <c r="I2563" s="413"/>
      <c r="J2563" s="414"/>
      <c r="K2563" s="415"/>
      <c r="L2563" s="415"/>
      <c r="M2563" s="415"/>
      <c r="N2563" s="415"/>
      <c r="O2563" s="415"/>
      <c r="P2563" s="415"/>
    </row>
    <row r="2564" spans="9:16">
      <c r="I2564" s="413"/>
      <c r="J2564" s="414"/>
      <c r="K2564" s="415"/>
      <c r="L2564" s="415"/>
      <c r="M2564" s="415"/>
      <c r="N2564" s="415"/>
      <c r="O2564" s="415"/>
      <c r="P2564" s="415"/>
    </row>
    <row r="2565" spans="9:16">
      <c r="I2565" s="413"/>
      <c r="J2565" s="414"/>
      <c r="K2565" s="415"/>
      <c r="L2565" s="415"/>
      <c r="M2565" s="415"/>
      <c r="N2565" s="415"/>
      <c r="O2565" s="415"/>
      <c r="P2565" s="415"/>
    </row>
    <row r="2566" spans="9:16">
      <c r="I2566" s="413"/>
      <c r="J2566" s="414"/>
      <c r="K2566" s="415"/>
      <c r="L2566" s="415"/>
      <c r="M2566" s="415"/>
      <c r="N2566" s="415"/>
      <c r="O2566" s="415"/>
      <c r="P2566" s="415"/>
    </row>
    <row r="2567" spans="9:16">
      <c r="I2567" s="413"/>
      <c r="J2567" s="414"/>
      <c r="K2567" s="415"/>
      <c r="L2567" s="415"/>
      <c r="M2567" s="415"/>
      <c r="N2567" s="415"/>
      <c r="O2567" s="415"/>
      <c r="P2567" s="415"/>
    </row>
    <row r="2568" spans="9:16">
      <c r="I2568" s="413"/>
      <c r="J2568" s="414"/>
      <c r="K2568" s="415"/>
      <c r="L2568" s="415"/>
      <c r="M2568" s="415"/>
      <c r="N2568" s="415"/>
      <c r="O2568" s="415"/>
      <c r="P2568" s="415"/>
    </row>
    <row r="2569" spans="9:16">
      <c r="I2569" s="413"/>
      <c r="J2569" s="414"/>
      <c r="K2569" s="415"/>
      <c r="L2569" s="415"/>
      <c r="M2569" s="415"/>
      <c r="N2569" s="415"/>
      <c r="O2569" s="415"/>
      <c r="P2569" s="415"/>
    </row>
    <row r="2570" spans="9:16">
      <c r="I2570" s="413"/>
      <c r="J2570" s="414"/>
      <c r="K2570" s="415"/>
      <c r="L2570" s="415"/>
      <c r="M2570" s="415"/>
      <c r="N2570" s="415"/>
      <c r="O2570" s="415"/>
      <c r="P2570" s="415"/>
    </row>
    <row r="2571" spans="9:16">
      <c r="I2571" s="413"/>
      <c r="J2571" s="414"/>
      <c r="K2571" s="415"/>
      <c r="L2571" s="415"/>
      <c r="M2571" s="415"/>
      <c r="N2571" s="415"/>
      <c r="O2571" s="415"/>
      <c r="P2571" s="415"/>
    </row>
    <row r="2572" spans="9:16">
      <c r="I2572" s="413"/>
      <c r="J2572" s="414"/>
      <c r="K2572" s="415"/>
      <c r="L2572" s="415"/>
      <c r="M2572" s="415"/>
      <c r="N2572" s="415"/>
      <c r="O2572" s="415"/>
      <c r="P2572" s="415"/>
    </row>
    <row r="2573" spans="9:16">
      <c r="I2573" s="413"/>
      <c r="J2573" s="414"/>
      <c r="K2573" s="415"/>
      <c r="L2573" s="415"/>
      <c r="M2573" s="415"/>
      <c r="N2573" s="415"/>
      <c r="O2573" s="415"/>
      <c r="P2573" s="415"/>
    </row>
    <row r="2574" spans="9:16">
      <c r="I2574" s="413"/>
      <c r="J2574" s="414"/>
      <c r="K2574" s="415"/>
      <c r="L2574" s="415"/>
      <c r="M2574" s="415"/>
      <c r="N2574" s="415"/>
      <c r="O2574" s="415"/>
      <c r="P2574" s="415"/>
    </row>
    <row r="2575" spans="9:16">
      <c r="I2575" s="413"/>
      <c r="J2575" s="414"/>
      <c r="K2575" s="415"/>
      <c r="L2575" s="415"/>
      <c r="M2575" s="415"/>
      <c r="N2575" s="415"/>
      <c r="O2575" s="415"/>
      <c r="P2575" s="415"/>
    </row>
    <row r="2576" spans="9:16">
      <c r="I2576" s="413"/>
      <c r="J2576" s="414"/>
      <c r="K2576" s="415"/>
      <c r="L2576" s="415"/>
      <c r="M2576" s="415"/>
      <c r="N2576" s="415"/>
      <c r="O2576" s="415"/>
      <c r="P2576" s="415"/>
    </row>
    <row r="2577" spans="9:16">
      <c r="I2577" s="413"/>
      <c r="J2577" s="414"/>
      <c r="K2577" s="415"/>
      <c r="L2577" s="415"/>
      <c r="M2577" s="415"/>
      <c r="N2577" s="415"/>
      <c r="O2577" s="415"/>
      <c r="P2577" s="415"/>
    </row>
    <row r="2578" spans="9:16">
      <c r="I2578" s="413"/>
      <c r="J2578" s="414"/>
      <c r="K2578" s="415"/>
      <c r="L2578" s="415"/>
      <c r="M2578" s="415"/>
      <c r="N2578" s="415"/>
      <c r="O2578" s="415"/>
      <c r="P2578" s="415"/>
    </row>
    <row r="2579" spans="9:16">
      <c r="I2579" s="413"/>
      <c r="J2579" s="414"/>
      <c r="K2579" s="415"/>
      <c r="L2579" s="415"/>
      <c r="M2579" s="415"/>
      <c r="N2579" s="415"/>
      <c r="O2579" s="415"/>
      <c r="P2579" s="415"/>
    </row>
    <row r="2580" spans="9:16">
      <c r="I2580" s="413"/>
      <c r="J2580" s="414"/>
      <c r="K2580" s="415"/>
      <c r="L2580" s="415"/>
      <c r="M2580" s="415"/>
      <c r="N2580" s="415"/>
      <c r="O2580" s="415"/>
      <c r="P2580" s="415"/>
    </row>
    <row r="2581" spans="9:16">
      <c r="I2581" s="413"/>
      <c r="J2581" s="414"/>
      <c r="K2581" s="415"/>
      <c r="L2581" s="415"/>
      <c r="M2581" s="415"/>
      <c r="N2581" s="415"/>
      <c r="O2581" s="415"/>
      <c r="P2581" s="415"/>
    </row>
    <row r="2582" spans="9:16">
      <c r="I2582" s="413"/>
      <c r="J2582" s="414"/>
      <c r="K2582" s="415"/>
      <c r="L2582" s="415"/>
      <c r="M2582" s="415"/>
      <c r="N2582" s="415"/>
      <c r="O2582" s="415"/>
      <c r="P2582" s="415"/>
    </row>
    <row r="2583" spans="9:16">
      <c r="I2583" s="413"/>
      <c r="J2583" s="414"/>
      <c r="K2583" s="415"/>
      <c r="L2583" s="415"/>
      <c r="M2583" s="415"/>
      <c r="N2583" s="415"/>
      <c r="O2583" s="415"/>
      <c r="P2583" s="415"/>
    </row>
    <row r="2584" spans="9:16">
      <c r="I2584" s="413"/>
      <c r="J2584" s="414"/>
      <c r="K2584" s="415"/>
      <c r="L2584" s="415"/>
      <c r="M2584" s="415"/>
      <c r="N2584" s="415"/>
      <c r="O2584" s="415"/>
      <c r="P2584" s="415"/>
    </row>
    <row r="2585" spans="9:16">
      <c r="I2585" s="413"/>
      <c r="J2585" s="414"/>
      <c r="K2585" s="415"/>
      <c r="L2585" s="415"/>
      <c r="M2585" s="415"/>
      <c r="N2585" s="415"/>
      <c r="O2585" s="415"/>
      <c r="P2585" s="415"/>
    </row>
    <row r="2586" spans="9:16">
      <c r="I2586" s="413"/>
      <c r="J2586" s="414"/>
      <c r="K2586" s="415"/>
      <c r="L2586" s="415"/>
      <c r="M2586" s="415"/>
      <c r="N2586" s="415"/>
      <c r="O2586" s="415"/>
      <c r="P2586" s="415"/>
    </row>
    <row r="2587" spans="9:16">
      <c r="I2587" s="413"/>
      <c r="J2587" s="414"/>
      <c r="K2587" s="415"/>
      <c r="L2587" s="415"/>
      <c r="M2587" s="415"/>
      <c r="N2587" s="415"/>
      <c r="O2587" s="415"/>
      <c r="P2587" s="415"/>
    </row>
    <row r="2588" spans="9:16">
      <c r="I2588" s="413"/>
      <c r="J2588" s="414"/>
      <c r="K2588" s="415"/>
      <c r="L2588" s="415"/>
      <c r="M2588" s="415"/>
      <c r="N2588" s="415"/>
      <c r="O2588" s="415"/>
      <c r="P2588" s="415"/>
    </row>
    <row r="2589" spans="9:16">
      <c r="I2589" s="413"/>
      <c r="J2589" s="414"/>
      <c r="K2589" s="415"/>
      <c r="L2589" s="415"/>
      <c r="M2589" s="415"/>
      <c r="N2589" s="415"/>
      <c r="O2589" s="415"/>
      <c r="P2589" s="415"/>
    </row>
    <row r="2590" spans="9:16">
      <c r="I2590" s="413"/>
      <c r="J2590" s="414"/>
      <c r="K2590" s="415"/>
      <c r="L2590" s="415"/>
      <c r="M2590" s="415"/>
      <c r="N2590" s="415"/>
      <c r="O2590" s="415"/>
      <c r="P2590" s="415"/>
    </row>
    <row r="2591" spans="9:16">
      <c r="I2591" s="413"/>
      <c r="J2591" s="414"/>
      <c r="K2591" s="415"/>
      <c r="L2591" s="415"/>
      <c r="M2591" s="415"/>
      <c r="N2591" s="415"/>
      <c r="O2591" s="415"/>
      <c r="P2591" s="415"/>
    </row>
    <row r="2592" spans="9:16">
      <c r="I2592" s="413"/>
      <c r="J2592" s="414"/>
      <c r="K2592" s="415"/>
      <c r="L2592" s="415"/>
      <c r="M2592" s="415"/>
      <c r="N2592" s="415"/>
      <c r="O2592" s="415"/>
      <c r="P2592" s="415"/>
    </row>
    <row r="2593" spans="9:16">
      <c r="I2593" s="413"/>
      <c r="J2593" s="414"/>
      <c r="K2593" s="415"/>
      <c r="L2593" s="415"/>
      <c r="M2593" s="415"/>
      <c r="N2593" s="415"/>
      <c r="O2593" s="415"/>
      <c r="P2593" s="415"/>
    </row>
    <row r="2594" spans="9:16">
      <c r="I2594" s="413"/>
      <c r="J2594" s="414"/>
      <c r="K2594" s="415"/>
      <c r="L2594" s="415"/>
      <c r="M2594" s="415"/>
      <c r="N2594" s="415"/>
      <c r="O2594" s="415"/>
      <c r="P2594" s="415"/>
    </row>
    <row r="2595" spans="9:16">
      <c r="I2595" s="413"/>
      <c r="J2595" s="414"/>
      <c r="K2595" s="415"/>
      <c r="L2595" s="415"/>
      <c r="M2595" s="415"/>
      <c r="N2595" s="415"/>
      <c r="O2595" s="415"/>
      <c r="P2595" s="415"/>
    </row>
    <row r="2596" spans="9:16">
      <c r="I2596" s="413"/>
      <c r="J2596" s="414"/>
      <c r="K2596" s="415"/>
      <c r="L2596" s="415"/>
      <c r="M2596" s="415"/>
      <c r="N2596" s="415"/>
      <c r="O2596" s="415"/>
      <c r="P2596" s="415"/>
    </row>
    <row r="2597" spans="9:16">
      <c r="I2597" s="413"/>
      <c r="J2597" s="414"/>
      <c r="K2597" s="415"/>
      <c r="L2597" s="415"/>
      <c r="M2597" s="415"/>
      <c r="N2597" s="415"/>
      <c r="O2597" s="415"/>
      <c r="P2597" s="415"/>
    </row>
    <row r="2598" spans="9:16">
      <c r="I2598" s="413"/>
      <c r="J2598" s="414"/>
      <c r="K2598" s="415"/>
      <c r="L2598" s="415"/>
      <c r="M2598" s="415"/>
      <c r="N2598" s="415"/>
      <c r="O2598" s="415"/>
      <c r="P2598" s="415"/>
    </row>
    <row r="2599" spans="9:16">
      <c r="I2599" s="413"/>
      <c r="J2599" s="414"/>
      <c r="K2599" s="415"/>
      <c r="L2599" s="415"/>
      <c r="M2599" s="415"/>
      <c r="N2599" s="415"/>
      <c r="O2599" s="415"/>
      <c r="P2599" s="415"/>
    </row>
    <row r="2600" spans="9:16">
      <c r="I2600" s="413"/>
      <c r="J2600" s="414"/>
      <c r="K2600" s="415"/>
      <c r="L2600" s="415"/>
      <c r="M2600" s="415"/>
      <c r="N2600" s="415"/>
      <c r="O2600" s="415"/>
      <c r="P2600" s="415"/>
    </row>
    <row r="2601" spans="9:16">
      <c r="I2601" s="413"/>
      <c r="J2601" s="414"/>
      <c r="K2601" s="415"/>
      <c r="L2601" s="415"/>
      <c r="M2601" s="415"/>
      <c r="N2601" s="415"/>
      <c r="O2601" s="415"/>
      <c r="P2601" s="415"/>
    </row>
    <row r="2602" spans="9:16">
      <c r="I2602" s="413"/>
      <c r="J2602" s="414"/>
      <c r="K2602" s="415"/>
      <c r="L2602" s="415"/>
      <c r="M2602" s="415"/>
      <c r="N2602" s="415"/>
      <c r="O2602" s="415"/>
      <c r="P2602" s="415"/>
    </row>
    <row r="2603" spans="9:16">
      <c r="I2603" s="413"/>
      <c r="J2603" s="414"/>
      <c r="K2603" s="415"/>
      <c r="L2603" s="415"/>
      <c r="M2603" s="415"/>
      <c r="N2603" s="415"/>
      <c r="O2603" s="415"/>
      <c r="P2603" s="415"/>
    </row>
    <row r="2604" spans="9:16">
      <c r="I2604" s="413"/>
      <c r="J2604" s="414"/>
      <c r="K2604" s="415"/>
      <c r="L2604" s="415"/>
      <c r="M2604" s="415"/>
      <c r="N2604" s="415"/>
      <c r="O2604" s="415"/>
      <c r="P2604" s="415"/>
    </row>
    <row r="2605" spans="9:16">
      <c r="I2605" s="413"/>
      <c r="J2605" s="414"/>
      <c r="K2605" s="415"/>
      <c r="L2605" s="415"/>
      <c r="M2605" s="415"/>
      <c r="N2605" s="415"/>
      <c r="O2605" s="415"/>
      <c r="P2605" s="415"/>
    </row>
    <row r="2606" spans="9:16">
      <c r="I2606" s="413"/>
      <c r="J2606" s="414"/>
      <c r="K2606" s="415"/>
      <c r="L2606" s="415"/>
      <c r="M2606" s="415"/>
      <c r="N2606" s="415"/>
      <c r="O2606" s="415"/>
      <c r="P2606" s="415"/>
    </row>
    <row r="2607" spans="9:16">
      <c r="I2607" s="413"/>
      <c r="J2607" s="414"/>
      <c r="K2607" s="415"/>
      <c r="L2607" s="415"/>
      <c r="M2607" s="415"/>
      <c r="N2607" s="415"/>
      <c r="O2607" s="415"/>
      <c r="P2607" s="415"/>
    </row>
    <row r="2608" spans="9:16">
      <c r="I2608" s="413"/>
      <c r="J2608" s="414"/>
      <c r="K2608" s="415"/>
      <c r="L2608" s="415"/>
      <c r="M2608" s="415"/>
      <c r="N2608" s="415"/>
      <c r="O2608" s="415"/>
      <c r="P2608" s="415"/>
    </row>
    <row r="2609" spans="9:16">
      <c r="I2609" s="413"/>
      <c r="J2609" s="414"/>
      <c r="K2609" s="415"/>
      <c r="L2609" s="415"/>
      <c r="M2609" s="415"/>
      <c r="N2609" s="415"/>
      <c r="O2609" s="415"/>
      <c r="P2609" s="415"/>
    </row>
    <row r="2610" spans="9:16">
      <c r="I2610" s="413"/>
      <c r="J2610" s="414"/>
      <c r="K2610" s="415"/>
      <c r="L2610" s="415"/>
      <c r="M2610" s="415"/>
      <c r="N2610" s="415"/>
      <c r="O2610" s="415"/>
      <c r="P2610" s="415"/>
    </row>
    <row r="2611" spans="9:16">
      <c r="I2611" s="413"/>
      <c r="J2611" s="414"/>
      <c r="K2611" s="415"/>
      <c r="L2611" s="415"/>
      <c r="M2611" s="415"/>
      <c r="N2611" s="415"/>
      <c r="O2611" s="415"/>
      <c r="P2611" s="415"/>
    </row>
    <row r="2612" spans="9:16">
      <c r="I2612" s="413"/>
      <c r="J2612" s="414"/>
      <c r="K2612" s="415"/>
      <c r="L2612" s="415"/>
      <c r="M2612" s="415"/>
      <c r="N2612" s="415"/>
      <c r="O2612" s="415"/>
      <c r="P2612" s="415"/>
    </row>
    <row r="2613" spans="9:16">
      <c r="I2613" s="413"/>
      <c r="J2613" s="414"/>
      <c r="K2613" s="415"/>
      <c r="L2613" s="415"/>
      <c r="M2613" s="415"/>
      <c r="N2613" s="415"/>
      <c r="O2613" s="415"/>
      <c r="P2613" s="415"/>
    </row>
    <row r="2614" spans="9:16">
      <c r="I2614" s="413"/>
      <c r="J2614" s="414"/>
      <c r="K2614" s="415"/>
      <c r="L2614" s="415"/>
      <c r="M2614" s="415"/>
      <c r="N2614" s="415"/>
      <c r="O2614" s="415"/>
      <c r="P2614" s="415"/>
    </row>
    <row r="2615" spans="9:16">
      <c r="I2615" s="413"/>
      <c r="J2615" s="414"/>
      <c r="K2615" s="415"/>
      <c r="L2615" s="415"/>
      <c r="M2615" s="415"/>
      <c r="N2615" s="415"/>
      <c r="O2615" s="415"/>
      <c r="P2615" s="415"/>
    </row>
    <row r="2616" spans="9:16">
      <c r="I2616" s="413"/>
      <c r="J2616" s="414"/>
      <c r="K2616" s="415"/>
      <c r="L2616" s="415"/>
      <c r="M2616" s="415"/>
      <c r="N2616" s="415"/>
      <c r="O2616" s="415"/>
      <c r="P2616" s="415"/>
    </row>
    <row r="2617" spans="9:16">
      <c r="I2617" s="413"/>
      <c r="J2617" s="414"/>
      <c r="K2617" s="415"/>
      <c r="L2617" s="415"/>
      <c r="M2617" s="415"/>
      <c r="N2617" s="415"/>
      <c r="O2617" s="415"/>
      <c r="P2617" s="415"/>
    </row>
    <row r="2618" spans="9:16">
      <c r="I2618" s="413"/>
      <c r="J2618" s="414"/>
      <c r="K2618" s="415"/>
      <c r="L2618" s="415"/>
      <c r="M2618" s="415"/>
      <c r="N2618" s="415"/>
      <c r="O2618" s="415"/>
      <c r="P2618" s="415"/>
    </row>
    <row r="2619" spans="9:16">
      <c r="I2619" s="413"/>
      <c r="J2619" s="414"/>
      <c r="K2619" s="415"/>
      <c r="L2619" s="415"/>
      <c r="M2619" s="415"/>
      <c r="N2619" s="415"/>
      <c r="O2619" s="415"/>
      <c r="P2619" s="415"/>
    </row>
    <row r="2620" spans="9:16">
      <c r="I2620" s="413"/>
      <c r="J2620" s="414"/>
      <c r="K2620" s="415"/>
      <c r="L2620" s="415"/>
      <c r="M2620" s="415"/>
      <c r="N2620" s="415"/>
      <c r="O2620" s="415"/>
      <c r="P2620" s="415"/>
    </row>
    <row r="2621" spans="9:16">
      <c r="I2621" s="413"/>
      <c r="J2621" s="414"/>
      <c r="K2621" s="415"/>
      <c r="L2621" s="415"/>
      <c r="M2621" s="415"/>
      <c r="N2621" s="415"/>
      <c r="O2621" s="415"/>
      <c r="P2621" s="415"/>
    </row>
    <row r="2622" spans="9:16">
      <c r="I2622" s="413"/>
      <c r="J2622" s="414"/>
      <c r="K2622" s="415"/>
      <c r="L2622" s="415"/>
      <c r="M2622" s="415"/>
      <c r="N2622" s="415"/>
      <c r="O2622" s="415"/>
      <c r="P2622" s="415"/>
    </row>
    <row r="2623" spans="9:16">
      <c r="I2623" s="413"/>
      <c r="J2623" s="414"/>
      <c r="K2623" s="415"/>
      <c r="L2623" s="415"/>
      <c r="M2623" s="415"/>
      <c r="N2623" s="415"/>
      <c r="O2623" s="415"/>
      <c r="P2623" s="415"/>
    </row>
    <row r="2624" spans="9:16">
      <c r="I2624" s="413"/>
      <c r="J2624" s="414"/>
      <c r="K2624" s="415"/>
      <c r="L2624" s="415"/>
      <c r="M2624" s="415"/>
      <c r="N2624" s="415"/>
      <c r="O2624" s="415"/>
      <c r="P2624" s="415"/>
    </row>
    <row r="2625" spans="9:16">
      <c r="I2625" s="413"/>
      <c r="J2625" s="414"/>
      <c r="K2625" s="415"/>
      <c r="L2625" s="415"/>
      <c r="M2625" s="415"/>
      <c r="N2625" s="415"/>
      <c r="O2625" s="415"/>
      <c r="P2625" s="415"/>
    </row>
    <row r="2626" spans="9:16">
      <c r="I2626" s="413"/>
      <c r="J2626" s="414"/>
      <c r="K2626" s="415"/>
      <c r="L2626" s="415"/>
      <c r="M2626" s="415"/>
      <c r="N2626" s="415"/>
      <c r="O2626" s="415"/>
      <c r="P2626" s="415"/>
    </row>
    <row r="2627" spans="9:16">
      <c r="I2627" s="413"/>
      <c r="J2627" s="414"/>
      <c r="K2627" s="415"/>
      <c r="L2627" s="415"/>
      <c r="M2627" s="415"/>
      <c r="N2627" s="415"/>
      <c r="O2627" s="415"/>
      <c r="P2627" s="415"/>
    </row>
    <row r="2628" spans="9:16">
      <c r="I2628" s="413"/>
      <c r="J2628" s="414"/>
      <c r="K2628" s="415"/>
      <c r="L2628" s="415"/>
      <c r="M2628" s="415"/>
      <c r="N2628" s="415"/>
      <c r="O2628" s="415"/>
      <c r="P2628" s="415"/>
    </row>
    <row r="2629" spans="9:16">
      <c r="I2629" s="413"/>
      <c r="J2629" s="414"/>
      <c r="K2629" s="415"/>
      <c r="L2629" s="415"/>
      <c r="M2629" s="415"/>
      <c r="N2629" s="415"/>
      <c r="O2629" s="415"/>
      <c r="P2629" s="415"/>
    </row>
    <row r="2630" spans="9:16">
      <c r="I2630" s="413"/>
      <c r="J2630" s="414"/>
      <c r="K2630" s="415"/>
      <c r="L2630" s="415"/>
      <c r="M2630" s="415"/>
      <c r="N2630" s="415"/>
      <c r="O2630" s="415"/>
      <c r="P2630" s="415"/>
    </row>
    <row r="2631" spans="9:16">
      <c r="I2631" s="413"/>
      <c r="J2631" s="414"/>
      <c r="K2631" s="415"/>
      <c r="L2631" s="415"/>
      <c r="M2631" s="415"/>
      <c r="N2631" s="415"/>
      <c r="O2631" s="415"/>
      <c r="P2631" s="415"/>
    </row>
    <row r="2632" spans="9:16">
      <c r="I2632" s="413"/>
      <c r="J2632" s="414"/>
      <c r="K2632" s="415"/>
      <c r="L2632" s="415"/>
      <c r="M2632" s="415"/>
      <c r="N2632" s="415"/>
      <c r="O2632" s="415"/>
      <c r="P2632" s="415"/>
    </row>
    <row r="2633" spans="9:16">
      <c r="I2633" s="413"/>
      <c r="J2633" s="414"/>
      <c r="K2633" s="415"/>
      <c r="L2633" s="415"/>
      <c r="M2633" s="415"/>
      <c r="N2633" s="415"/>
      <c r="O2633" s="415"/>
      <c r="P2633" s="415"/>
    </row>
    <row r="2634" spans="9:16">
      <c r="I2634" s="413"/>
      <c r="J2634" s="414"/>
      <c r="K2634" s="415"/>
      <c r="L2634" s="415"/>
      <c r="M2634" s="415"/>
      <c r="N2634" s="415"/>
      <c r="O2634" s="415"/>
      <c r="P2634" s="415"/>
    </row>
    <row r="2635" spans="9:16">
      <c r="I2635" s="413"/>
      <c r="J2635" s="414"/>
      <c r="K2635" s="415"/>
      <c r="L2635" s="415"/>
      <c r="M2635" s="415"/>
      <c r="N2635" s="415"/>
      <c r="O2635" s="415"/>
      <c r="P2635" s="415"/>
    </row>
    <row r="2636" spans="9:16">
      <c r="I2636" s="413"/>
      <c r="J2636" s="414"/>
      <c r="K2636" s="415"/>
      <c r="L2636" s="415"/>
      <c r="M2636" s="415"/>
      <c r="N2636" s="415"/>
      <c r="O2636" s="415"/>
      <c r="P2636" s="415"/>
    </row>
    <row r="2637" spans="9:16">
      <c r="I2637" s="413"/>
      <c r="J2637" s="414"/>
      <c r="K2637" s="415"/>
      <c r="L2637" s="415"/>
      <c r="M2637" s="415"/>
      <c r="N2637" s="415"/>
      <c r="O2637" s="415"/>
      <c r="P2637" s="415"/>
    </row>
    <row r="2638" spans="9:16">
      <c r="I2638" s="413"/>
      <c r="J2638" s="414"/>
      <c r="K2638" s="415"/>
      <c r="L2638" s="415"/>
      <c r="M2638" s="415"/>
      <c r="N2638" s="415"/>
      <c r="O2638" s="415"/>
      <c r="P2638" s="415"/>
    </row>
    <row r="2639" spans="9:16">
      <c r="I2639" s="413"/>
      <c r="J2639" s="414"/>
      <c r="K2639" s="415"/>
      <c r="L2639" s="415"/>
      <c r="M2639" s="415"/>
      <c r="N2639" s="415"/>
      <c r="O2639" s="415"/>
      <c r="P2639" s="415"/>
    </row>
    <row r="2640" spans="9:16">
      <c r="I2640" s="413"/>
      <c r="J2640" s="414"/>
      <c r="K2640" s="415"/>
      <c r="L2640" s="415"/>
      <c r="M2640" s="415"/>
      <c r="N2640" s="415"/>
      <c r="O2640" s="415"/>
      <c r="P2640" s="415"/>
    </row>
    <row r="2641" spans="9:16">
      <c r="I2641" s="413"/>
      <c r="J2641" s="414"/>
      <c r="K2641" s="415"/>
      <c r="L2641" s="415"/>
      <c r="M2641" s="415"/>
      <c r="N2641" s="415"/>
      <c r="O2641" s="415"/>
      <c r="P2641" s="415"/>
    </row>
    <row r="2642" spans="9:16">
      <c r="I2642" s="413"/>
      <c r="J2642" s="414"/>
      <c r="K2642" s="415"/>
      <c r="L2642" s="415"/>
      <c r="M2642" s="415"/>
      <c r="N2642" s="415"/>
      <c r="O2642" s="415"/>
      <c r="P2642" s="415"/>
    </row>
    <row r="2643" spans="9:16">
      <c r="I2643" s="413"/>
      <c r="J2643" s="414"/>
      <c r="K2643" s="415"/>
      <c r="L2643" s="415"/>
      <c r="M2643" s="415"/>
      <c r="N2643" s="415"/>
      <c r="O2643" s="415"/>
      <c r="P2643" s="415"/>
    </row>
    <row r="2644" spans="9:16">
      <c r="I2644" s="413"/>
      <c r="J2644" s="414"/>
      <c r="K2644" s="415"/>
      <c r="L2644" s="415"/>
      <c r="M2644" s="415"/>
      <c r="N2644" s="415"/>
      <c r="O2644" s="415"/>
      <c r="P2644" s="415"/>
    </row>
    <row r="2645" spans="9:16">
      <c r="I2645" s="413"/>
      <c r="J2645" s="414"/>
      <c r="K2645" s="415"/>
      <c r="L2645" s="415"/>
      <c r="M2645" s="415"/>
      <c r="N2645" s="415"/>
      <c r="O2645" s="415"/>
      <c r="P2645" s="415"/>
    </row>
    <row r="2646" spans="9:16">
      <c r="I2646" s="413"/>
      <c r="J2646" s="414"/>
      <c r="K2646" s="415"/>
      <c r="L2646" s="415"/>
      <c r="M2646" s="415"/>
      <c r="N2646" s="415"/>
      <c r="O2646" s="415"/>
      <c r="P2646" s="415"/>
    </row>
    <row r="2647" spans="9:16">
      <c r="I2647" s="413"/>
      <c r="J2647" s="414"/>
      <c r="K2647" s="415"/>
      <c r="L2647" s="415"/>
      <c r="M2647" s="415"/>
      <c r="N2647" s="415"/>
      <c r="O2647" s="415"/>
      <c r="P2647" s="415"/>
    </row>
    <row r="2648" spans="9:16">
      <c r="I2648" s="413"/>
      <c r="J2648" s="414"/>
      <c r="K2648" s="415"/>
      <c r="L2648" s="415"/>
      <c r="M2648" s="415"/>
      <c r="N2648" s="415"/>
      <c r="O2648" s="415"/>
      <c r="P2648" s="415"/>
    </row>
    <row r="2649" spans="9:16">
      <c r="I2649" s="413"/>
      <c r="J2649" s="414"/>
      <c r="K2649" s="415"/>
      <c r="L2649" s="415"/>
      <c r="M2649" s="415"/>
      <c r="N2649" s="415"/>
      <c r="O2649" s="415"/>
      <c r="P2649" s="415"/>
    </row>
    <row r="2650" spans="9:16">
      <c r="I2650" s="413"/>
      <c r="J2650" s="414"/>
      <c r="K2650" s="415"/>
      <c r="L2650" s="415"/>
      <c r="M2650" s="415"/>
      <c r="N2650" s="415"/>
      <c r="O2650" s="415"/>
      <c r="P2650" s="415"/>
    </row>
    <row r="2651" spans="9:16">
      <c r="I2651" s="413"/>
      <c r="J2651" s="414"/>
      <c r="K2651" s="415"/>
      <c r="L2651" s="415"/>
      <c r="M2651" s="415"/>
      <c r="N2651" s="415"/>
      <c r="O2651" s="415"/>
      <c r="P2651" s="415"/>
    </row>
    <row r="2652" spans="9:16">
      <c r="I2652" s="413"/>
      <c r="J2652" s="414"/>
      <c r="K2652" s="415"/>
      <c r="L2652" s="415"/>
      <c r="M2652" s="415"/>
      <c r="N2652" s="415"/>
      <c r="O2652" s="415"/>
      <c r="P2652" s="415"/>
    </row>
    <row r="2653" spans="9:16">
      <c r="I2653" s="413"/>
      <c r="J2653" s="414"/>
      <c r="K2653" s="415"/>
      <c r="L2653" s="415"/>
      <c r="M2653" s="415"/>
      <c r="N2653" s="415"/>
      <c r="O2653" s="415"/>
      <c r="P2653" s="415"/>
    </row>
    <row r="2654" spans="9:16">
      <c r="I2654" s="413"/>
      <c r="J2654" s="414"/>
      <c r="K2654" s="415"/>
      <c r="L2654" s="415"/>
      <c r="M2654" s="415"/>
      <c r="N2654" s="415"/>
      <c r="O2654" s="415"/>
      <c r="P2654" s="415"/>
    </row>
    <row r="2655" spans="9:16">
      <c r="I2655" s="413"/>
      <c r="J2655" s="414"/>
      <c r="K2655" s="415"/>
      <c r="L2655" s="415"/>
      <c r="M2655" s="415"/>
      <c r="N2655" s="415"/>
      <c r="O2655" s="415"/>
      <c r="P2655" s="415"/>
    </row>
    <row r="2656" spans="9:16">
      <c r="I2656" s="413"/>
      <c r="J2656" s="414"/>
      <c r="K2656" s="415"/>
      <c r="L2656" s="415"/>
      <c r="M2656" s="415"/>
      <c r="N2656" s="415"/>
      <c r="O2656" s="415"/>
      <c r="P2656" s="415"/>
    </row>
    <row r="2657" spans="9:16">
      <c r="I2657" s="413"/>
      <c r="J2657" s="414"/>
      <c r="K2657" s="415"/>
      <c r="L2657" s="415"/>
      <c r="M2657" s="415"/>
      <c r="N2657" s="415"/>
      <c r="O2657" s="415"/>
      <c r="P2657" s="415"/>
    </row>
    <row r="2658" spans="9:16">
      <c r="I2658" s="413"/>
      <c r="J2658" s="414"/>
      <c r="K2658" s="415"/>
      <c r="L2658" s="415"/>
      <c r="M2658" s="415"/>
      <c r="N2658" s="415"/>
      <c r="O2658" s="415"/>
      <c r="P2658" s="415"/>
    </row>
    <row r="2659" spans="9:16">
      <c r="I2659" s="413"/>
      <c r="J2659" s="414"/>
      <c r="K2659" s="415"/>
      <c r="L2659" s="415"/>
      <c r="M2659" s="415"/>
      <c r="N2659" s="415"/>
      <c r="O2659" s="415"/>
      <c r="P2659" s="415"/>
    </row>
    <row r="2660" spans="9:16">
      <c r="I2660" s="413"/>
      <c r="J2660" s="414"/>
      <c r="K2660" s="415"/>
      <c r="L2660" s="415"/>
      <c r="M2660" s="415"/>
      <c r="N2660" s="415"/>
      <c r="O2660" s="415"/>
      <c r="P2660" s="415"/>
    </row>
    <row r="2661" spans="9:16">
      <c r="I2661" s="413"/>
      <c r="J2661" s="414"/>
      <c r="K2661" s="415"/>
      <c r="L2661" s="415"/>
      <c r="M2661" s="415"/>
      <c r="N2661" s="415"/>
      <c r="O2661" s="415"/>
      <c r="P2661" s="415"/>
    </row>
    <row r="2662" spans="9:16">
      <c r="I2662" s="413"/>
      <c r="J2662" s="414"/>
      <c r="K2662" s="415"/>
      <c r="L2662" s="415"/>
      <c r="M2662" s="415"/>
      <c r="N2662" s="415"/>
      <c r="O2662" s="415"/>
      <c r="P2662" s="415"/>
    </row>
    <row r="2663" spans="9:16">
      <c r="I2663" s="413"/>
      <c r="J2663" s="414"/>
      <c r="K2663" s="415"/>
      <c r="L2663" s="415"/>
      <c r="M2663" s="415"/>
      <c r="N2663" s="415"/>
      <c r="O2663" s="415"/>
      <c r="P2663" s="415"/>
    </row>
    <row r="2664" spans="9:16">
      <c r="I2664" s="413"/>
      <c r="J2664" s="414"/>
      <c r="K2664" s="415"/>
      <c r="L2664" s="415"/>
      <c r="M2664" s="415"/>
      <c r="N2664" s="415"/>
      <c r="O2664" s="415"/>
      <c r="P2664" s="415"/>
    </row>
    <row r="2665" spans="9:16">
      <c r="I2665" s="413"/>
      <c r="J2665" s="414"/>
      <c r="K2665" s="415"/>
      <c r="L2665" s="415"/>
      <c r="M2665" s="415"/>
      <c r="N2665" s="415"/>
      <c r="O2665" s="415"/>
      <c r="P2665" s="415"/>
    </row>
    <row r="2666" spans="9:16">
      <c r="I2666" s="413"/>
      <c r="J2666" s="414"/>
      <c r="K2666" s="415"/>
      <c r="L2666" s="415"/>
      <c r="M2666" s="415"/>
      <c r="N2666" s="415"/>
      <c r="O2666" s="415"/>
      <c r="P2666" s="415"/>
    </row>
    <row r="2667" spans="9:16">
      <c r="I2667" s="413"/>
      <c r="J2667" s="414"/>
      <c r="K2667" s="415"/>
      <c r="L2667" s="415"/>
      <c r="M2667" s="415"/>
      <c r="N2667" s="415"/>
      <c r="O2667" s="415"/>
      <c r="P2667" s="415"/>
    </row>
    <row r="2668" spans="9:16">
      <c r="I2668" s="413"/>
      <c r="J2668" s="414"/>
      <c r="K2668" s="415"/>
      <c r="L2668" s="415"/>
      <c r="M2668" s="415"/>
      <c r="N2668" s="415"/>
      <c r="O2668" s="415"/>
      <c r="P2668" s="415"/>
    </row>
    <row r="2669" spans="9:16">
      <c r="I2669" s="413"/>
      <c r="J2669" s="414"/>
      <c r="K2669" s="415"/>
      <c r="L2669" s="415"/>
      <c r="M2669" s="415"/>
      <c r="N2669" s="415"/>
      <c r="O2669" s="415"/>
      <c r="P2669" s="415"/>
    </row>
    <row r="2670" spans="9:16">
      <c r="I2670" s="413"/>
      <c r="J2670" s="414"/>
      <c r="K2670" s="415"/>
      <c r="L2670" s="415"/>
      <c r="M2670" s="415"/>
      <c r="N2670" s="415"/>
      <c r="O2670" s="415"/>
      <c r="P2670" s="415"/>
    </row>
    <row r="2671" spans="9:16">
      <c r="I2671" s="413"/>
      <c r="J2671" s="414"/>
      <c r="K2671" s="415"/>
      <c r="L2671" s="415"/>
      <c r="M2671" s="415"/>
      <c r="N2671" s="415"/>
      <c r="O2671" s="415"/>
      <c r="P2671" s="415"/>
    </row>
    <row r="2672" spans="9:16">
      <c r="I2672" s="413"/>
      <c r="J2672" s="414"/>
      <c r="K2672" s="415"/>
      <c r="L2672" s="415"/>
      <c r="M2672" s="415"/>
      <c r="N2672" s="415"/>
      <c r="O2672" s="415"/>
      <c r="P2672" s="415"/>
    </row>
    <row r="2673" spans="9:16">
      <c r="I2673" s="413"/>
      <c r="J2673" s="414"/>
      <c r="K2673" s="415"/>
      <c r="L2673" s="415"/>
      <c r="M2673" s="415"/>
      <c r="N2673" s="415"/>
      <c r="O2673" s="415"/>
      <c r="P2673" s="415"/>
    </row>
    <row r="2674" spans="9:16">
      <c r="I2674" s="413"/>
      <c r="J2674" s="414"/>
      <c r="K2674" s="415"/>
      <c r="L2674" s="415"/>
      <c r="M2674" s="415"/>
      <c r="N2674" s="415"/>
      <c r="O2674" s="415"/>
      <c r="P2674" s="415"/>
    </row>
    <row r="2675" spans="9:16">
      <c r="I2675" s="413"/>
      <c r="J2675" s="414"/>
      <c r="K2675" s="415"/>
      <c r="L2675" s="415"/>
      <c r="M2675" s="415"/>
      <c r="N2675" s="415"/>
      <c r="O2675" s="415"/>
      <c r="P2675" s="415"/>
    </row>
    <row r="2676" spans="9:16">
      <c r="I2676" s="413"/>
      <c r="J2676" s="414"/>
      <c r="K2676" s="415"/>
      <c r="L2676" s="415"/>
      <c r="M2676" s="415"/>
      <c r="N2676" s="415"/>
      <c r="O2676" s="415"/>
      <c r="P2676" s="415"/>
    </row>
    <row r="2677" spans="9:16">
      <c r="I2677" s="413"/>
      <c r="J2677" s="414"/>
      <c r="K2677" s="415"/>
      <c r="L2677" s="415"/>
      <c r="M2677" s="415"/>
      <c r="N2677" s="415"/>
      <c r="O2677" s="415"/>
      <c r="P2677" s="415"/>
    </row>
    <row r="2678" spans="9:16">
      <c r="I2678" s="413"/>
      <c r="J2678" s="414"/>
      <c r="K2678" s="415"/>
      <c r="L2678" s="415"/>
      <c r="M2678" s="415"/>
      <c r="N2678" s="415"/>
      <c r="O2678" s="415"/>
      <c r="P2678" s="415"/>
    </row>
    <row r="2679" spans="9:16">
      <c r="I2679" s="413"/>
      <c r="J2679" s="414"/>
      <c r="K2679" s="415"/>
      <c r="L2679" s="415"/>
      <c r="M2679" s="415"/>
      <c r="N2679" s="415"/>
      <c r="O2679" s="415"/>
      <c r="P2679" s="415"/>
    </row>
    <row r="2680" spans="9:16">
      <c r="I2680" s="413"/>
      <c r="J2680" s="414"/>
      <c r="K2680" s="415"/>
      <c r="L2680" s="415"/>
      <c r="M2680" s="415"/>
      <c r="N2680" s="415"/>
      <c r="O2680" s="415"/>
      <c r="P2680" s="415"/>
    </row>
    <row r="2681" spans="9:16">
      <c r="I2681" s="413"/>
      <c r="J2681" s="414"/>
      <c r="K2681" s="415"/>
      <c r="L2681" s="415"/>
      <c r="M2681" s="415"/>
      <c r="N2681" s="415"/>
      <c r="O2681" s="415"/>
      <c r="P2681" s="415"/>
    </row>
    <row r="2682" spans="9:16">
      <c r="I2682" s="413"/>
      <c r="J2682" s="414"/>
      <c r="K2682" s="415"/>
      <c r="L2682" s="415"/>
      <c r="M2682" s="415"/>
      <c r="N2682" s="415"/>
      <c r="O2682" s="415"/>
      <c r="P2682" s="415"/>
    </row>
    <row r="2683" spans="9:16">
      <c r="I2683" s="413"/>
      <c r="J2683" s="414"/>
      <c r="K2683" s="415"/>
      <c r="L2683" s="415"/>
      <c r="M2683" s="415"/>
      <c r="N2683" s="415"/>
      <c r="O2683" s="415"/>
      <c r="P2683" s="415"/>
    </row>
    <row r="2684" spans="9:16">
      <c r="I2684" s="413"/>
      <c r="J2684" s="414"/>
      <c r="K2684" s="415"/>
      <c r="L2684" s="415"/>
      <c r="M2684" s="415"/>
      <c r="N2684" s="415"/>
      <c r="O2684" s="415"/>
      <c r="P2684" s="415"/>
    </row>
    <row r="2685" spans="9:16">
      <c r="I2685" s="413"/>
      <c r="J2685" s="414"/>
      <c r="K2685" s="415"/>
      <c r="L2685" s="415"/>
      <c r="M2685" s="415"/>
      <c r="N2685" s="415"/>
      <c r="O2685" s="415"/>
      <c r="P2685" s="415"/>
    </row>
    <row r="2686" spans="9:16">
      <c r="I2686" s="413"/>
      <c r="J2686" s="414"/>
      <c r="K2686" s="415"/>
      <c r="L2686" s="415"/>
      <c r="M2686" s="415"/>
      <c r="N2686" s="415"/>
      <c r="O2686" s="415"/>
      <c r="P2686" s="415"/>
    </row>
    <row r="2687" spans="9:16">
      <c r="I2687" s="413"/>
      <c r="J2687" s="414"/>
      <c r="K2687" s="415"/>
      <c r="L2687" s="415"/>
      <c r="M2687" s="415"/>
      <c r="N2687" s="415"/>
      <c r="O2687" s="415"/>
      <c r="P2687" s="415"/>
    </row>
    <row r="2688" spans="9:16">
      <c r="I2688" s="413"/>
      <c r="J2688" s="414"/>
      <c r="K2688" s="415"/>
      <c r="L2688" s="415"/>
      <c r="M2688" s="415"/>
      <c r="N2688" s="415"/>
      <c r="O2688" s="415"/>
      <c r="P2688" s="415"/>
    </row>
    <row r="2689" spans="9:16">
      <c r="I2689" s="413"/>
      <c r="J2689" s="414"/>
      <c r="K2689" s="415"/>
      <c r="L2689" s="415"/>
      <c r="M2689" s="415"/>
      <c r="N2689" s="415"/>
      <c r="O2689" s="415"/>
      <c r="P2689" s="415"/>
    </row>
    <row r="2690" spans="9:16">
      <c r="I2690" s="413"/>
      <c r="J2690" s="414"/>
      <c r="K2690" s="415"/>
      <c r="L2690" s="415"/>
      <c r="M2690" s="415"/>
      <c r="N2690" s="415"/>
      <c r="O2690" s="415"/>
      <c r="P2690" s="415"/>
    </row>
    <row r="2691" spans="9:16">
      <c r="I2691" s="413"/>
      <c r="J2691" s="414"/>
      <c r="K2691" s="415"/>
      <c r="L2691" s="415"/>
      <c r="M2691" s="415"/>
      <c r="N2691" s="415"/>
      <c r="O2691" s="415"/>
      <c r="P2691" s="415"/>
    </row>
    <row r="2692" spans="9:16">
      <c r="I2692" s="413"/>
      <c r="J2692" s="414"/>
      <c r="K2692" s="415"/>
      <c r="L2692" s="415"/>
      <c r="M2692" s="415"/>
      <c r="N2692" s="415"/>
      <c r="O2692" s="415"/>
      <c r="P2692" s="415"/>
    </row>
    <row r="2693" spans="9:16">
      <c r="I2693" s="413"/>
      <c r="J2693" s="414"/>
      <c r="K2693" s="415"/>
      <c r="L2693" s="415"/>
      <c r="M2693" s="415"/>
      <c r="N2693" s="415"/>
      <c r="O2693" s="415"/>
      <c r="P2693" s="415"/>
    </row>
    <row r="2694" spans="9:16">
      <c r="I2694" s="413"/>
      <c r="J2694" s="414"/>
      <c r="K2694" s="415"/>
      <c r="L2694" s="415"/>
      <c r="M2694" s="415"/>
      <c r="N2694" s="415"/>
      <c r="O2694" s="415"/>
      <c r="P2694" s="415"/>
    </row>
    <row r="2695" spans="9:16">
      <c r="I2695" s="413"/>
      <c r="J2695" s="414"/>
      <c r="K2695" s="415"/>
      <c r="L2695" s="415"/>
      <c r="M2695" s="415"/>
      <c r="N2695" s="415"/>
      <c r="O2695" s="415"/>
      <c r="P2695" s="415"/>
    </row>
    <row r="2696" spans="9:16">
      <c r="I2696" s="413"/>
      <c r="J2696" s="414"/>
      <c r="K2696" s="415"/>
      <c r="L2696" s="415"/>
      <c r="M2696" s="415"/>
      <c r="N2696" s="415"/>
      <c r="O2696" s="415"/>
      <c r="P2696" s="415"/>
    </row>
    <row r="2697" spans="9:16">
      <c r="I2697" s="413"/>
      <c r="J2697" s="414"/>
      <c r="K2697" s="415"/>
      <c r="L2697" s="415"/>
      <c r="M2697" s="415"/>
      <c r="N2697" s="415"/>
      <c r="O2697" s="415"/>
      <c r="P2697" s="415"/>
    </row>
    <row r="2698" spans="9:16">
      <c r="I2698" s="413"/>
      <c r="J2698" s="414"/>
      <c r="K2698" s="415"/>
      <c r="L2698" s="415"/>
      <c r="M2698" s="415"/>
      <c r="N2698" s="415"/>
      <c r="O2698" s="415"/>
      <c r="P2698" s="415"/>
    </row>
    <row r="2699" spans="9:16">
      <c r="I2699" s="413"/>
      <c r="J2699" s="414"/>
      <c r="K2699" s="415"/>
      <c r="L2699" s="415"/>
      <c r="M2699" s="415"/>
      <c r="N2699" s="415"/>
      <c r="O2699" s="415"/>
      <c r="P2699" s="415"/>
    </row>
    <row r="2700" spans="9:16">
      <c r="I2700" s="413"/>
      <c r="J2700" s="414"/>
      <c r="K2700" s="415"/>
      <c r="L2700" s="415"/>
      <c r="M2700" s="415"/>
      <c r="N2700" s="415"/>
      <c r="O2700" s="415"/>
      <c r="P2700" s="415"/>
    </row>
    <row r="2701" spans="9:16">
      <c r="I2701" s="413"/>
      <c r="J2701" s="414"/>
      <c r="K2701" s="415"/>
      <c r="L2701" s="415"/>
      <c r="M2701" s="415"/>
      <c r="N2701" s="415"/>
      <c r="O2701" s="415"/>
      <c r="P2701" s="415"/>
    </row>
    <row r="2702" spans="9:16">
      <c r="I2702" s="413"/>
      <c r="J2702" s="414"/>
      <c r="K2702" s="415"/>
      <c r="L2702" s="415"/>
      <c r="M2702" s="415"/>
      <c r="N2702" s="415"/>
      <c r="O2702" s="415"/>
      <c r="P2702" s="415"/>
    </row>
    <row r="2703" spans="9:16">
      <c r="I2703" s="413"/>
      <c r="J2703" s="414"/>
      <c r="K2703" s="415"/>
      <c r="L2703" s="415"/>
      <c r="M2703" s="415"/>
      <c r="N2703" s="415"/>
      <c r="O2703" s="415"/>
      <c r="P2703" s="415"/>
    </row>
    <row r="2704" spans="9:16">
      <c r="I2704" s="413"/>
      <c r="J2704" s="414"/>
      <c r="K2704" s="415"/>
      <c r="L2704" s="415"/>
      <c r="M2704" s="415"/>
      <c r="N2704" s="415"/>
      <c r="O2704" s="415"/>
      <c r="P2704" s="415"/>
    </row>
    <row r="2705" spans="9:16">
      <c r="I2705" s="413"/>
      <c r="J2705" s="414"/>
      <c r="K2705" s="415"/>
      <c r="L2705" s="415"/>
      <c r="M2705" s="415"/>
      <c r="N2705" s="415"/>
      <c r="O2705" s="415"/>
      <c r="P2705" s="415"/>
    </row>
    <row r="2706" spans="9:16">
      <c r="I2706" s="413"/>
      <c r="J2706" s="414"/>
      <c r="K2706" s="415"/>
      <c r="L2706" s="415"/>
      <c r="M2706" s="415"/>
      <c r="N2706" s="415"/>
      <c r="O2706" s="415"/>
      <c r="P2706" s="415"/>
    </row>
    <row r="2707" spans="9:16">
      <c r="I2707" s="413"/>
      <c r="J2707" s="414"/>
      <c r="K2707" s="415"/>
      <c r="L2707" s="415"/>
      <c r="M2707" s="415"/>
      <c r="N2707" s="415"/>
      <c r="O2707" s="415"/>
      <c r="P2707" s="415"/>
    </row>
    <row r="2708" spans="9:16">
      <c r="I2708" s="413"/>
      <c r="J2708" s="414"/>
      <c r="K2708" s="415"/>
      <c r="L2708" s="415"/>
      <c r="M2708" s="415"/>
      <c r="N2708" s="415"/>
      <c r="O2708" s="415"/>
      <c r="P2708" s="415"/>
    </row>
    <row r="2709" spans="9:16">
      <c r="I2709" s="413"/>
      <c r="J2709" s="414"/>
      <c r="K2709" s="415"/>
      <c r="L2709" s="415"/>
      <c r="M2709" s="415"/>
      <c r="N2709" s="415"/>
      <c r="O2709" s="415"/>
      <c r="P2709" s="415"/>
    </row>
    <row r="2710" spans="9:16">
      <c r="I2710" s="413"/>
      <c r="J2710" s="414"/>
      <c r="K2710" s="415"/>
      <c r="L2710" s="415"/>
      <c r="M2710" s="415"/>
      <c r="N2710" s="415"/>
      <c r="O2710" s="415"/>
      <c r="P2710" s="415"/>
    </row>
    <row r="2711" spans="9:16">
      <c r="I2711" s="413"/>
      <c r="J2711" s="414"/>
      <c r="K2711" s="415"/>
      <c r="L2711" s="415"/>
      <c r="M2711" s="415"/>
      <c r="N2711" s="415"/>
      <c r="O2711" s="415"/>
      <c r="P2711" s="415"/>
    </row>
    <row r="2712" spans="9:16">
      <c r="I2712" s="413"/>
      <c r="J2712" s="414"/>
      <c r="K2712" s="415"/>
      <c r="L2712" s="415"/>
      <c r="M2712" s="415"/>
      <c r="N2712" s="415"/>
      <c r="O2712" s="415"/>
      <c r="P2712" s="415"/>
    </row>
    <row r="2713" spans="9:16">
      <c r="I2713" s="413"/>
      <c r="J2713" s="414"/>
      <c r="K2713" s="415"/>
      <c r="L2713" s="415"/>
      <c r="M2713" s="415"/>
      <c r="N2713" s="415"/>
      <c r="O2713" s="415"/>
      <c r="P2713" s="415"/>
    </row>
    <row r="2714" spans="9:16">
      <c r="I2714" s="413"/>
      <c r="J2714" s="414"/>
      <c r="K2714" s="415"/>
      <c r="L2714" s="415"/>
      <c r="M2714" s="415"/>
      <c r="N2714" s="415"/>
      <c r="O2714" s="415"/>
      <c r="P2714" s="415"/>
    </row>
    <row r="2715" spans="9:16">
      <c r="I2715" s="413"/>
      <c r="J2715" s="414"/>
      <c r="K2715" s="415"/>
      <c r="L2715" s="415"/>
      <c r="M2715" s="415"/>
      <c r="N2715" s="415"/>
      <c r="O2715" s="415"/>
      <c r="P2715" s="415"/>
    </row>
    <row r="2716" spans="9:16">
      <c r="I2716" s="413"/>
      <c r="J2716" s="414"/>
      <c r="K2716" s="415"/>
      <c r="L2716" s="415"/>
      <c r="M2716" s="415"/>
      <c r="N2716" s="415"/>
      <c r="O2716" s="415"/>
      <c r="P2716" s="415"/>
    </row>
    <row r="2717" spans="9:16">
      <c r="I2717" s="413"/>
      <c r="J2717" s="414"/>
      <c r="K2717" s="415"/>
      <c r="L2717" s="415"/>
      <c r="M2717" s="415"/>
      <c r="N2717" s="415"/>
      <c r="O2717" s="415"/>
      <c r="P2717" s="415"/>
    </row>
    <row r="2718" spans="9:16">
      <c r="I2718" s="413"/>
      <c r="J2718" s="414"/>
      <c r="K2718" s="415"/>
      <c r="L2718" s="415"/>
      <c r="M2718" s="415"/>
      <c r="N2718" s="415"/>
      <c r="O2718" s="415"/>
      <c r="P2718" s="415"/>
    </row>
    <row r="2719" spans="9:16">
      <c r="I2719" s="413"/>
      <c r="J2719" s="414"/>
      <c r="K2719" s="415"/>
      <c r="L2719" s="415"/>
      <c r="M2719" s="415"/>
      <c r="N2719" s="415"/>
      <c r="O2719" s="415"/>
      <c r="P2719" s="415"/>
    </row>
    <row r="2720" spans="9:16">
      <c r="I2720" s="413"/>
      <c r="J2720" s="414"/>
      <c r="K2720" s="415"/>
      <c r="L2720" s="415"/>
      <c r="M2720" s="415"/>
      <c r="N2720" s="415"/>
      <c r="O2720" s="415"/>
      <c r="P2720" s="415"/>
    </row>
    <row r="2721" spans="9:16">
      <c r="I2721" s="413"/>
      <c r="J2721" s="414"/>
      <c r="K2721" s="415"/>
      <c r="L2721" s="415"/>
      <c r="M2721" s="415"/>
      <c r="N2721" s="415"/>
      <c r="O2721" s="415"/>
      <c r="P2721" s="415"/>
    </row>
    <row r="2722" spans="9:16">
      <c r="I2722" s="413"/>
      <c r="J2722" s="414"/>
      <c r="K2722" s="415"/>
      <c r="L2722" s="415"/>
      <c r="M2722" s="415"/>
      <c r="N2722" s="415"/>
      <c r="O2722" s="415"/>
      <c r="P2722" s="415"/>
    </row>
    <row r="2723" spans="9:16">
      <c r="I2723" s="413"/>
      <c r="J2723" s="414"/>
      <c r="K2723" s="415"/>
      <c r="L2723" s="415"/>
      <c r="M2723" s="415"/>
      <c r="N2723" s="415"/>
      <c r="O2723" s="415"/>
      <c r="P2723" s="415"/>
    </row>
    <row r="2724" spans="9:16">
      <c r="I2724" s="413"/>
      <c r="J2724" s="414"/>
      <c r="K2724" s="415"/>
      <c r="L2724" s="415"/>
      <c r="M2724" s="415"/>
      <c r="N2724" s="415"/>
      <c r="O2724" s="415"/>
      <c r="P2724" s="415"/>
    </row>
    <row r="2725" spans="9:16">
      <c r="I2725" s="413"/>
      <c r="J2725" s="414"/>
      <c r="K2725" s="415"/>
      <c r="L2725" s="415"/>
      <c r="M2725" s="415"/>
      <c r="N2725" s="415"/>
      <c r="O2725" s="415"/>
      <c r="P2725" s="415"/>
    </row>
    <row r="2726" spans="9:16">
      <c r="I2726" s="413"/>
      <c r="J2726" s="414"/>
      <c r="K2726" s="415"/>
      <c r="L2726" s="415"/>
      <c r="M2726" s="415"/>
      <c r="N2726" s="415"/>
      <c r="O2726" s="415"/>
      <c r="P2726" s="415"/>
    </row>
    <row r="2727" spans="9:16">
      <c r="I2727" s="413"/>
      <c r="J2727" s="414"/>
      <c r="K2727" s="415"/>
      <c r="L2727" s="415"/>
      <c r="M2727" s="415"/>
      <c r="N2727" s="415"/>
      <c r="O2727" s="415"/>
      <c r="P2727" s="415"/>
    </row>
    <row r="2728" spans="9:16">
      <c r="I2728" s="413"/>
      <c r="J2728" s="414"/>
      <c r="K2728" s="415"/>
      <c r="L2728" s="415"/>
      <c r="M2728" s="415"/>
      <c r="N2728" s="415"/>
      <c r="O2728" s="415"/>
      <c r="P2728" s="415"/>
    </row>
    <row r="2729" spans="9:16">
      <c r="I2729" s="413"/>
      <c r="J2729" s="414"/>
      <c r="K2729" s="415"/>
      <c r="L2729" s="415"/>
      <c r="M2729" s="415"/>
      <c r="N2729" s="415"/>
      <c r="O2729" s="415"/>
      <c r="P2729" s="415"/>
    </row>
    <row r="2730" spans="9:16">
      <c r="I2730" s="413"/>
      <c r="J2730" s="414"/>
      <c r="K2730" s="415"/>
      <c r="L2730" s="415"/>
      <c r="M2730" s="415"/>
      <c r="N2730" s="415"/>
      <c r="O2730" s="415"/>
      <c r="P2730" s="415"/>
    </row>
    <row r="2731" spans="9:16">
      <c r="I2731" s="413"/>
      <c r="J2731" s="414"/>
      <c r="K2731" s="415"/>
      <c r="L2731" s="415"/>
      <c r="M2731" s="415"/>
      <c r="N2731" s="415"/>
      <c r="O2731" s="415"/>
      <c r="P2731" s="415"/>
    </row>
    <row r="2732" spans="9:16">
      <c r="I2732" s="413"/>
      <c r="J2732" s="414"/>
      <c r="K2732" s="415"/>
      <c r="L2732" s="415"/>
      <c r="M2732" s="415"/>
      <c r="N2732" s="415"/>
      <c r="O2732" s="415"/>
      <c r="P2732" s="415"/>
    </row>
    <row r="2733" spans="9:16">
      <c r="I2733" s="413"/>
      <c r="J2733" s="414"/>
      <c r="K2733" s="415"/>
      <c r="L2733" s="415"/>
      <c r="M2733" s="415"/>
      <c r="N2733" s="415"/>
      <c r="O2733" s="415"/>
      <c r="P2733" s="415"/>
    </row>
    <row r="2734" spans="9:16">
      <c r="I2734" s="413"/>
      <c r="J2734" s="414"/>
      <c r="K2734" s="415"/>
      <c r="L2734" s="415"/>
      <c r="M2734" s="415"/>
      <c r="N2734" s="415"/>
      <c r="O2734" s="415"/>
      <c r="P2734" s="415"/>
    </row>
    <row r="2735" spans="9:16">
      <c r="I2735" s="413"/>
      <c r="J2735" s="414"/>
      <c r="K2735" s="415"/>
      <c r="L2735" s="415"/>
      <c r="M2735" s="415"/>
      <c r="N2735" s="415"/>
      <c r="O2735" s="415"/>
      <c r="P2735" s="415"/>
    </row>
    <row r="2736" spans="9:16">
      <c r="I2736" s="413"/>
      <c r="J2736" s="414"/>
      <c r="K2736" s="415"/>
      <c r="L2736" s="415"/>
      <c r="M2736" s="415"/>
      <c r="N2736" s="415"/>
      <c r="O2736" s="415"/>
      <c r="P2736" s="415"/>
    </row>
    <row r="2737" spans="9:16">
      <c r="I2737" s="413"/>
      <c r="J2737" s="414"/>
      <c r="K2737" s="415"/>
      <c r="L2737" s="415"/>
      <c r="M2737" s="415"/>
      <c r="N2737" s="415"/>
      <c r="O2737" s="415"/>
      <c r="P2737" s="415"/>
    </row>
    <row r="2738" spans="9:16">
      <c r="I2738" s="413"/>
      <c r="J2738" s="414"/>
      <c r="K2738" s="415"/>
      <c r="L2738" s="415"/>
      <c r="M2738" s="415"/>
      <c r="N2738" s="415"/>
      <c r="O2738" s="415"/>
      <c r="P2738" s="415"/>
    </row>
    <row r="2739" spans="9:16">
      <c r="I2739" s="413"/>
      <c r="J2739" s="414"/>
      <c r="K2739" s="415"/>
      <c r="L2739" s="415"/>
      <c r="M2739" s="415"/>
      <c r="N2739" s="415"/>
      <c r="O2739" s="415"/>
      <c r="P2739" s="415"/>
    </row>
    <row r="2740" spans="9:16">
      <c r="I2740" s="413"/>
      <c r="J2740" s="414"/>
      <c r="K2740" s="415"/>
      <c r="L2740" s="415"/>
      <c r="M2740" s="415"/>
      <c r="N2740" s="415"/>
      <c r="O2740" s="415"/>
      <c r="P2740" s="415"/>
    </row>
    <row r="2741" spans="9:16">
      <c r="I2741" s="413"/>
      <c r="J2741" s="414"/>
      <c r="K2741" s="415"/>
      <c r="L2741" s="415"/>
      <c r="M2741" s="415"/>
      <c r="N2741" s="415"/>
      <c r="O2741" s="415"/>
      <c r="P2741" s="415"/>
    </row>
    <row r="2742" spans="9:16">
      <c r="I2742" s="413"/>
      <c r="J2742" s="414"/>
      <c r="K2742" s="415"/>
      <c r="L2742" s="415"/>
      <c r="M2742" s="415"/>
      <c r="N2742" s="415"/>
      <c r="O2742" s="415"/>
      <c r="P2742" s="415"/>
    </row>
    <row r="2743" spans="9:16">
      <c r="I2743" s="413"/>
      <c r="J2743" s="414"/>
      <c r="K2743" s="415"/>
      <c r="L2743" s="415"/>
      <c r="M2743" s="415"/>
      <c r="N2743" s="415"/>
      <c r="O2743" s="415"/>
      <c r="P2743" s="415"/>
    </row>
    <row r="2744" spans="9:16">
      <c r="I2744" s="413"/>
      <c r="J2744" s="414"/>
      <c r="K2744" s="415"/>
      <c r="L2744" s="415"/>
      <c r="M2744" s="415"/>
      <c r="N2744" s="415"/>
      <c r="O2744" s="415"/>
      <c r="P2744" s="415"/>
    </row>
    <row r="2745" spans="9:16">
      <c r="I2745" s="413"/>
      <c r="J2745" s="414"/>
      <c r="K2745" s="415"/>
      <c r="L2745" s="415"/>
      <c r="M2745" s="415"/>
      <c r="N2745" s="415"/>
      <c r="O2745" s="415"/>
      <c r="P2745" s="415"/>
    </row>
    <row r="2746" spans="9:16">
      <c r="I2746" s="413"/>
      <c r="J2746" s="414"/>
      <c r="K2746" s="415"/>
      <c r="L2746" s="415"/>
      <c r="M2746" s="415"/>
      <c r="N2746" s="415"/>
      <c r="O2746" s="415"/>
      <c r="P2746" s="415"/>
    </row>
    <row r="2747" spans="9:16">
      <c r="I2747" s="413"/>
      <c r="J2747" s="414"/>
      <c r="K2747" s="415"/>
      <c r="L2747" s="415"/>
      <c r="M2747" s="415"/>
      <c r="N2747" s="415"/>
      <c r="O2747" s="415"/>
      <c r="P2747" s="415"/>
    </row>
    <row r="2748" spans="9:16">
      <c r="I2748" s="413"/>
      <c r="J2748" s="414"/>
      <c r="K2748" s="415"/>
      <c r="L2748" s="415"/>
      <c r="M2748" s="415"/>
      <c r="N2748" s="415"/>
      <c r="O2748" s="415"/>
      <c r="P2748" s="415"/>
    </row>
    <row r="2749" spans="9:16">
      <c r="I2749" s="413"/>
      <c r="J2749" s="414"/>
      <c r="K2749" s="415"/>
      <c r="L2749" s="415"/>
      <c r="M2749" s="415"/>
      <c r="N2749" s="415"/>
      <c r="O2749" s="415"/>
      <c r="P2749" s="415"/>
    </row>
    <row r="2750" spans="9:16">
      <c r="I2750" s="413"/>
      <c r="J2750" s="414"/>
      <c r="K2750" s="415"/>
      <c r="L2750" s="415"/>
      <c r="M2750" s="415"/>
      <c r="N2750" s="415"/>
      <c r="O2750" s="415"/>
      <c r="P2750" s="415"/>
    </row>
    <row r="2751" spans="9:16">
      <c r="I2751" s="413"/>
      <c r="J2751" s="414"/>
      <c r="K2751" s="415"/>
      <c r="L2751" s="415"/>
      <c r="M2751" s="415"/>
      <c r="N2751" s="415"/>
      <c r="O2751" s="415"/>
      <c r="P2751" s="415"/>
    </row>
    <row r="2752" spans="9:16">
      <c r="I2752" s="413"/>
      <c r="J2752" s="414"/>
      <c r="K2752" s="415"/>
      <c r="L2752" s="415"/>
      <c r="M2752" s="415"/>
      <c r="N2752" s="415"/>
      <c r="O2752" s="415"/>
      <c r="P2752" s="415"/>
    </row>
    <row r="2753" spans="9:16">
      <c r="I2753" s="413"/>
      <c r="J2753" s="414"/>
      <c r="K2753" s="415"/>
      <c r="L2753" s="415"/>
      <c r="M2753" s="415"/>
      <c r="N2753" s="415"/>
      <c r="O2753" s="415"/>
      <c r="P2753" s="415"/>
    </row>
    <row r="2754" spans="9:16">
      <c r="I2754" s="413"/>
      <c r="J2754" s="414"/>
      <c r="K2754" s="415"/>
      <c r="L2754" s="415"/>
      <c r="M2754" s="415"/>
      <c r="N2754" s="415"/>
      <c r="O2754" s="415"/>
      <c r="P2754" s="415"/>
    </row>
    <row r="2755" spans="9:16">
      <c r="I2755" s="413"/>
      <c r="J2755" s="414"/>
      <c r="K2755" s="415"/>
      <c r="L2755" s="415"/>
      <c r="M2755" s="415"/>
      <c r="N2755" s="415"/>
      <c r="O2755" s="415"/>
      <c r="P2755" s="415"/>
    </row>
    <row r="2756" spans="9:16">
      <c r="I2756" s="413"/>
      <c r="J2756" s="414"/>
      <c r="K2756" s="415"/>
      <c r="L2756" s="415"/>
      <c r="M2756" s="415"/>
      <c r="N2756" s="415"/>
      <c r="O2756" s="415"/>
      <c r="P2756" s="415"/>
    </row>
    <row r="2757" spans="9:16">
      <c r="I2757" s="413"/>
      <c r="J2757" s="414"/>
      <c r="K2757" s="415"/>
      <c r="L2757" s="415"/>
      <c r="M2757" s="415"/>
      <c r="N2757" s="415"/>
      <c r="O2757" s="415"/>
      <c r="P2757" s="415"/>
    </row>
    <row r="2758" spans="9:16">
      <c r="I2758" s="413"/>
      <c r="J2758" s="414"/>
      <c r="K2758" s="415"/>
      <c r="L2758" s="415"/>
      <c r="M2758" s="415"/>
      <c r="N2758" s="415"/>
      <c r="O2758" s="415"/>
      <c r="P2758" s="415"/>
    </row>
    <row r="2759" spans="9:16">
      <c r="I2759" s="413"/>
      <c r="J2759" s="414"/>
      <c r="K2759" s="415"/>
      <c r="L2759" s="415"/>
      <c r="M2759" s="415"/>
      <c r="N2759" s="415"/>
      <c r="O2759" s="415"/>
      <c r="P2759" s="415"/>
    </row>
    <row r="2760" spans="9:16">
      <c r="I2760" s="413"/>
      <c r="J2760" s="414"/>
      <c r="K2760" s="415"/>
      <c r="L2760" s="415"/>
      <c r="M2760" s="415"/>
      <c r="N2760" s="415"/>
      <c r="O2760" s="415"/>
      <c r="P2760" s="415"/>
    </row>
    <row r="2761" spans="9:16">
      <c r="I2761" s="413"/>
      <c r="J2761" s="414"/>
      <c r="K2761" s="415"/>
      <c r="L2761" s="415"/>
      <c r="M2761" s="415"/>
      <c r="N2761" s="415"/>
      <c r="O2761" s="415"/>
      <c r="P2761" s="415"/>
    </row>
    <row r="2762" spans="9:16">
      <c r="I2762" s="413"/>
      <c r="J2762" s="414"/>
      <c r="K2762" s="415"/>
      <c r="L2762" s="415"/>
      <c r="M2762" s="415"/>
      <c r="N2762" s="415"/>
      <c r="O2762" s="415"/>
      <c r="P2762" s="415"/>
    </row>
    <row r="2763" spans="9:16">
      <c r="I2763" s="413"/>
      <c r="J2763" s="414"/>
      <c r="K2763" s="415"/>
      <c r="L2763" s="415"/>
      <c r="M2763" s="415"/>
      <c r="N2763" s="415"/>
      <c r="O2763" s="415"/>
      <c r="P2763" s="415"/>
    </row>
    <row r="2764" spans="9:16">
      <c r="I2764" s="413"/>
      <c r="J2764" s="414"/>
      <c r="K2764" s="415"/>
      <c r="L2764" s="415"/>
      <c r="M2764" s="415"/>
      <c r="N2764" s="415"/>
      <c r="O2764" s="415"/>
      <c r="P2764" s="415"/>
    </row>
    <row r="2765" spans="9:16">
      <c r="I2765" s="413"/>
      <c r="J2765" s="414"/>
      <c r="K2765" s="415"/>
      <c r="L2765" s="415"/>
      <c r="M2765" s="415"/>
      <c r="N2765" s="415"/>
      <c r="O2765" s="415"/>
      <c r="P2765" s="415"/>
    </row>
    <row r="2766" spans="9:16">
      <c r="I2766" s="413"/>
      <c r="J2766" s="414"/>
      <c r="K2766" s="415"/>
      <c r="L2766" s="415"/>
      <c r="M2766" s="415"/>
      <c r="N2766" s="415"/>
      <c r="O2766" s="415"/>
      <c r="P2766" s="415"/>
    </row>
    <row r="2767" spans="9:16">
      <c r="I2767" s="413"/>
      <c r="J2767" s="414"/>
      <c r="K2767" s="415"/>
      <c r="L2767" s="415"/>
      <c r="M2767" s="415"/>
      <c r="N2767" s="415"/>
      <c r="O2767" s="415"/>
      <c r="P2767" s="415"/>
    </row>
    <row r="2768" spans="9:16">
      <c r="I2768" s="413"/>
      <c r="J2768" s="414"/>
      <c r="K2768" s="415"/>
      <c r="L2768" s="415"/>
      <c r="M2768" s="415"/>
      <c r="N2768" s="415"/>
      <c r="O2768" s="415"/>
      <c r="P2768" s="415"/>
    </row>
    <row r="2769" spans="9:16">
      <c r="I2769" s="413"/>
      <c r="J2769" s="414"/>
      <c r="K2769" s="415"/>
      <c r="L2769" s="415"/>
      <c r="M2769" s="415"/>
      <c r="N2769" s="415"/>
      <c r="O2769" s="415"/>
      <c r="P2769" s="415"/>
    </row>
    <row r="2770" spans="9:16">
      <c r="I2770" s="413"/>
      <c r="J2770" s="414"/>
      <c r="K2770" s="415"/>
      <c r="L2770" s="415"/>
      <c r="M2770" s="415"/>
      <c r="N2770" s="415"/>
      <c r="O2770" s="415"/>
      <c r="P2770" s="415"/>
    </row>
    <row r="2771" spans="9:16">
      <c r="I2771" s="413"/>
      <c r="J2771" s="414"/>
      <c r="K2771" s="415"/>
      <c r="L2771" s="415"/>
      <c r="M2771" s="415"/>
      <c r="N2771" s="415"/>
      <c r="O2771" s="415"/>
      <c r="P2771" s="415"/>
    </row>
    <row r="2772" spans="9:16">
      <c r="I2772" s="413"/>
      <c r="J2772" s="414"/>
      <c r="K2772" s="415"/>
      <c r="L2772" s="415"/>
      <c r="M2772" s="415"/>
      <c r="N2772" s="415"/>
      <c r="O2772" s="415"/>
      <c r="P2772" s="415"/>
    </row>
    <row r="2773" spans="9:16">
      <c r="I2773" s="413"/>
      <c r="J2773" s="414"/>
      <c r="K2773" s="415"/>
      <c r="L2773" s="415"/>
      <c r="M2773" s="415"/>
      <c r="N2773" s="415"/>
      <c r="O2773" s="415"/>
      <c r="P2773" s="415"/>
    </row>
    <row r="2774" spans="9:16">
      <c r="I2774" s="413"/>
      <c r="J2774" s="414"/>
      <c r="K2774" s="415"/>
      <c r="L2774" s="415"/>
      <c r="M2774" s="415"/>
      <c r="N2774" s="415"/>
      <c r="O2774" s="415"/>
      <c r="P2774" s="415"/>
    </row>
    <row r="2775" spans="9:16">
      <c r="I2775" s="413"/>
      <c r="J2775" s="414"/>
      <c r="K2775" s="415"/>
      <c r="L2775" s="415"/>
      <c r="M2775" s="415"/>
      <c r="N2775" s="415"/>
      <c r="O2775" s="415"/>
      <c r="P2775" s="415"/>
    </row>
    <row r="2776" spans="9:16">
      <c r="I2776" s="413"/>
      <c r="J2776" s="414"/>
      <c r="K2776" s="415"/>
      <c r="L2776" s="415"/>
      <c r="M2776" s="415"/>
      <c r="N2776" s="415"/>
      <c r="O2776" s="415"/>
      <c r="P2776" s="415"/>
    </row>
    <row r="2777" spans="9:16">
      <c r="I2777" s="413"/>
      <c r="J2777" s="414"/>
      <c r="K2777" s="415"/>
      <c r="L2777" s="415"/>
      <c r="M2777" s="415"/>
      <c r="N2777" s="415"/>
      <c r="O2777" s="415"/>
      <c r="P2777" s="415"/>
    </row>
    <row r="2778" spans="9:16">
      <c r="I2778" s="413"/>
      <c r="J2778" s="414"/>
      <c r="K2778" s="415"/>
      <c r="L2778" s="415"/>
      <c r="M2778" s="415"/>
      <c r="N2778" s="415"/>
      <c r="O2778" s="415"/>
      <c r="P2778" s="415"/>
    </row>
    <row r="2779" spans="9:16">
      <c r="I2779" s="413"/>
      <c r="J2779" s="414"/>
      <c r="K2779" s="415"/>
      <c r="L2779" s="415"/>
      <c r="M2779" s="415"/>
      <c r="N2779" s="415"/>
      <c r="O2779" s="415"/>
      <c r="P2779" s="415"/>
    </row>
    <row r="2780" spans="9:16">
      <c r="I2780" s="413"/>
      <c r="J2780" s="414"/>
      <c r="K2780" s="415"/>
      <c r="L2780" s="415"/>
      <c r="M2780" s="415"/>
      <c r="N2780" s="415"/>
      <c r="O2780" s="415"/>
      <c r="P2780" s="415"/>
    </row>
    <row r="2781" spans="9:16">
      <c r="I2781" s="413"/>
      <c r="J2781" s="414"/>
      <c r="K2781" s="415"/>
      <c r="L2781" s="415"/>
      <c r="M2781" s="415"/>
      <c r="N2781" s="415"/>
      <c r="O2781" s="415"/>
      <c r="P2781" s="415"/>
    </row>
    <row r="2782" spans="9:16">
      <c r="I2782" s="413"/>
      <c r="J2782" s="414"/>
      <c r="K2782" s="415"/>
      <c r="L2782" s="415"/>
      <c r="M2782" s="415"/>
      <c r="N2782" s="415"/>
      <c r="O2782" s="415"/>
      <c r="P2782" s="415"/>
    </row>
    <row r="2783" spans="9:16">
      <c r="I2783" s="413"/>
      <c r="J2783" s="414"/>
      <c r="K2783" s="415"/>
      <c r="L2783" s="415"/>
      <c r="M2783" s="415"/>
      <c r="N2783" s="415"/>
      <c r="O2783" s="415"/>
      <c r="P2783" s="415"/>
    </row>
    <row r="2784" spans="9:16">
      <c r="I2784" s="413"/>
      <c r="J2784" s="414"/>
      <c r="K2784" s="415"/>
      <c r="L2784" s="415"/>
      <c r="M2784" s="415"/>
      <c r="N2784" s="415"/>
      <c r="O2784" s="415"/>
      <c r="P2784" s="415"/>
    </row>
    <row r="2785" spans="9:16">
      <c r="I2785" s="413"/>
      <c r="J2785" s="414"/>
      <c r="K2785" s="415"/>
      <c r="L2785" s="415"/>
      <c r="M2785" s="415"/>
      <c r="N2785" s="415"/>
      <c r="O2785" s="415"/>
      <c r="P2785" s="415"/>
    </row>
    <row r="2786" spans="9:16">
      <c r="I2786" s="413"/>
      <c r="J2786" s="414"/>
      <c r="K2786" s="415"/>
      <c r="L2786" s="415"/>
      <c r="M2786" s="415"/>
      <c r="N2786" s="415"/>
      <c r="O2786" s="415"/>
      <c r="P2786" s="415"/>
    </row>
    <row r="2787" spans="9:16">
      <c r="I2787" s="413"/>
      <c r="J2787" s="414"/>
      <c r="K2787" s="415"/>
      <c r="L2787" s="415"/>
      <c r="M2787" s="415"/>
      <c r="N2787" s="415"/>
      <c r="O2787" s="415"/>
      <c r="P2787" s="415"/>
    </row>
    <row r="2788" spans="9:16">
      <c r="I2788" s="413"/>
      <c r="J2788" s="414"/>
      <c r="K2788" s="415"/>
      <c r="L2788" s="415"/>
      <c r="M2788" s="415"/>
      <c r="N2788" s="415"/>
      <c r="O2788" s="415"/>
      <c r="P2788" s="415"/>
    </row>
    <row r="2789" spans="9:16">
      <c r="I2789" s="413"/>
      <c r="J2789" s="414"/>
      <c r="K2789" s="415"/>
      <c r="L2789" s="415"/>
      <c r="M2789" s="415"/>
      <c r="N2789" s="415"/>
      <c r="O2789" s="415"/>
      <c r="P2789" s="415"/>
    </row>
    <row r="2790" spans="9:16">
      <c r="I2790" s="413"/>
      <c r="J2790" s="414"/>
      <c r="K2790" s="415"/>
      <c r="L2790" s="415"/>
      <c r="M2790" s="415"/>
      <c r="N2790" s="415"/>
      <c r="O2790" s="415"/>
      <c r="P2790" s="415"/>
    </row>
    <row r="2791" spans="9:16">
      <c r="I2791" s="413"/>
      <c r="J2791" s="414"/>
      <c r="K2791" s="415"/>
      <c r="L2791" s="415"/>
      <c r="M2791" s="415"/>
      <c r="N2791" s="415"/>
      <c r="O2791" s="415"/>
      <c r="P2791" s="415"/>
    </row>
    <row r="2792" spans="9:16">
      <c r="I2792" s="413"/>
      <c r="J2792" s="414"/>
      <c r="K2792" s="415"/>
      <c r="L2792" s="415"/>
      <c r="M2792" s="415"/>
      <c r="N2792" s="415"/>
      <c r="O2792" s="415"/>
      <c r="P2792" s="415"/>
    </row>
    <row r="2793" spans="9:16">
      <c r="I2793" s="413"/>
      <c r="J2793" s="414"/>
      <c r="K2793" s="415"/>
      <c r="L2793" s="415"/>
      <c r="M2793" s="415"/>
      <c r="N2793" s="415"/>
      <c r="O2793" s="415"/>
      <c r="P2793" s="415"/>
    </row>
    <row r="2794" spans="9:16">
      <c r="I2794" s="413"/>
      <c r="J2794" s="414"/>
      <c r="K2794" s="415"/>
      <c r="L2794" s="415"/>
      <c r="M2794" s="415"/>
      <c r="N2794" s="415"/>
      <c r="O2794" s="415"/>
      <c r="P2794" s="415"/>
    </row>
    <row r="2795" spans="9:16">
      <c r="I2795" s="413"/>
      <c r="J2795" s="414"/>
      <c r="K2795" s="415"/>
      <c r="L2795" s="415"/>
      <c r="M2795" s="415"/>
      <c r="N2795" s="415"/>
      <c r="O2795" s="415"/>
      <c r="P2795" s="415"/>
    </row>
    <row r="2796" spans="9:16">
      <c r="I2796" s="413"/>
      <c r="J2796" s="414"/>
      <c r="K2796" s="415"/>
      <c r="L2796" s="415"/>
      <c r="M2796" s="415"/>
      <c r="N2796" s="415"/>
      <c r="O2796" s="415"/>
      <c r="P2796" s="415"/>
    </row>
    <row r="2797" spans="9:16">
      <c r="I2797" s="413"/>
      <c r="J2797" s="414"/>
      <c r="K2797" s="415"/>
      <c r="L2797" s="415"/>
      <c r="M2797" s="415"/>
      <c r="N2797" s="415"/>
      <c r="O2797" s="415"/>
      <c r="P2797" s="415"/>
    </row>
    <row r="2798" spans="9:16">
      <c r="I2798" s="413"/>
      <c r="J2798" s="414"/>
      <c r="K2798" s="415"/>
      <c r="L2798" s="415"/>
      <c r="M2798" s="415"/>
      <c r="N2798" s="415"/>
      <c r="O2798" s="415"/>
      <c r="P2798" s="415"/>
    </row>
    <row r="2799" spans="9:16">
      <c r="I2799" s="413"/>
      <c r="J2799" s="414"/>
      <c r="K2799" s="415"/>
      <c r="L2799" s="415"/>
      <c r="M2799" s="415"/>
      <c r="N2799" s="415"/>
      <c r="O2799" s="415"/>
      <c r="P2799" s="415"/>
    </row>
    <row r="2800" spans="9:16">
      <c r="I2800" s="413"/>
      <c r="J2800" s="414"/>
      <c r="K2800" s="415"/>
      <c r="L2800" s="415"/>
      <c r="M2800" s="415"/>
      <c r="N2800" s="415"/>
      <c r="O2800" s="415"/>
      <c r="P2800" s="415"/>
    </row>
    <row r="2801" spans="9:16">
      <c r="I2801" s="413"/>
      <c r="J2801" s="414"/>
      <c r="K2801" s="415"/>
      <c r="L2801" s="415"/>
      <c r="M2801" s="415"/>
      <c r="N2801" s="415"/>
      <c r="O2801" s="415"/>
      <c r="P2801" s="415"/>
    </row>
    <row r="2802" spans="9:16">
      <c r="I2802" s="413"/>
      <c r="J2802" s="414"/>
      <c r="K2802" s="415"/>
      <c r="L2802" s="415"/>
      <c r="M2802" s="415"/>
      <c r="N2802" s="415"/>
      <c r="O2802" s="415"/>
      <c r="P2802" s="415"/>
    </row>
    <row r="2803" spans="9:16">
      <c r="I2803" s="413"/>
      <c r="J2803" s="414"/>
      <c r="K2803" s="415"/>
      <c r="L2803" s="415"/>
      <c r="M2803" s="415"/>
      <c r="N2803" s="415"/>
      <c r="O2803" s="415"/>
      <c r="P2803" s="415"/>
    </row>
    <row r="2804" spans="9:16">
      <c r="I2804" s="413"/>
      <c r="J2804" s="414"/>
      <c r="K2804" s="415"/>
      <c r="L2804" s="415"/>
      <c r="M2804" s="415"/>
      <c r="N2804" s="415"/>
      <c r="O2804" s="415"/>
      <c r="P2804" s="415"/>
    </row>
    <row r="2805" spans="9:16">
      <c r="I2805" s="413"/>
      <c r="J2805" s="414"/>
      <c r="K2805" s="415"/>
      <c r="L2805" s="415"/>
      <c r="M2805" s="415"/>
      <c r="N2805" s="415"/>
      <c r="O2805" s="415"/>
      <c r="P2805" s="415"/>
    </row>
    <row r="2806" spans="9:16">
      <c r="I2806" s="413"/>
      <c r="J2806" s="414"/>
      <c r="K2806" s="415"/>
      <c r="L2806" s="415"/>
      <c r="M2806" s="415"/>
      <c r="N2806" s="415"/>
      <c r="O2806" s="415"/>
      <c r="P2806" s="415"/>
    </row>
    <row r="2807" spans="9:16">
      <c r="I2807" s="413"/>
      <c r="J2807" s="414"/>
      <c r="K2807" s="415"/>
      <c r="L2807" s="415"/>
      <c r="M2807" s="415"/>
      <c r="N2807" s="415"/>
      <c r="O2807" s="415"/>
      <c r="P2807" s="415"/>
    </row>
    <row r="2808" spans="9:16">
      <c r="I2808" s="413"/>
      <c r="J2808" s="414"/>
      <c r="K2808" s="415"/>
      <c r="L2808" s="415"/>
      <c r="M2808" s="415"/>
      <c r="N2808" s="415"/>
      <c r="O2808" s="415"/>
      <c r="P2808" s="415"/>
    </row>
    <row r="2809" spans="9:16">
      <c r="I2809" s="413"/>
      <c r="J2809" s="414"/>
      <c r="K2809" s="415"/>
      <c r="L2809" s="415"/>
      <c r="M2809" s="415"/>
      <c r="N2809" s="415"/>
      <c r="O2809" s="415"/>
      <c r="P2809" s="415"/>
    </row>
    <row r="2810" spans="9:16">
      <c r="I2810" s="413"/>
      <c r="J2810" s="414"/>
      <c r="K2810" s="415"/>
      <c r="L2810" s="415"/>
      <c r="M2810" s="415"/>
      <c r="N2810" s="415"/>
      <c r="O2810" s="415"/>
      <c r="P2810" s="415"/>
    </row>
    <row r="2811" spans="9:16">
      <c r="I2811" s="413"/>
      <c r="J2811" s="414"/>
      <c r="K2811" s="415"/>
      <c r="L2811" s="415"/>
      <c r="M2811" s="415"/>
      <c r="N2811" s="415"/>
      <c r="O2811" s="415"/>
      <c r="P2811" s="415"/>
    </row>
    <row r="2812" spans="9:16">
      <c r="I2812" s="413"/>
      <c r="J2812" s="414"/>
      <c r="K2812" s="415"/>
      <c r="L2812" s="415"/>
      <c r="M2812" s="415"/>
      <c r="N2812" s="415"/>
      <c r="O2812" s="415"/>
      <c r="P2812" s="415"/>
    </row>
    <row r="2813" spans="9:16">
      <c r="I2813" s="413"/>
      <c r="J2813" s="414"/>
      <c r="K2813" s="415"/>
      <c r="L2813" s="415"/>
      <c r="M2813" s="415"/>
      <c r="N2813" s="415"/>
      <c r="O2813" s="415"/>
      <c r="P2813" s="415"/>
    </row>
    <row r="2814" spans="9:16">
      <c r="I2814" s="413"/>
      <c r="J2814" s="414"/>
      <c r="K2814" s="415"/>
      <c r="L2814" s="415"/>
      <c r="M2814" s="415"/>
      <c r="N2814" s="415"/>
      <c r="O2814" s="415"/>
      <c r="P2814" s="415"/>
    </row>
    <row r="2815" spans="9:16">
      <c r="I2815" s="413"/>
      <c r="J2815" s="414"/>
      <c r="K2815" s="415"/>
      <c r="L2815" s="415"/>
      <c r="M2815" s="415"/>
      <c r="N2815" s="415"/>
      <c r="O2815" s="415"/>
      <c r="P2815" s="415"/>
    </row>
    <row r="2816" spans="9:16">
      <c r="I2816" s="413"/>
      <c r="J2816" s="414"/>
      <c r="K2816" s="415"/>
      <c r="L2816" s="415"/>
      <c r="M2816" s="415"/>
      <c r="N2816" s="415"/>
      <c r="O2816" s="415"/>
      <c r="P2816" s="415"/>
    </row>
    <row r="2817" spans="9:16">
      <c r="I2817" s="413"/>
      <c r="J2817" s="414"/>
      <c r="K2817" s="415"/>
      <c r="L2817" s="415"/>
      <c r="M2817" s="415"/>
      <c r="N2817" s="415"/>
      <c r="O2817" s="415"/>
      <c r="P2817" s="415"/>
    </row>
    <row r="2818" spans="9:16">
      <c r="I2818" s="413"/>
      <c r="J2818" s="414"/>
      <c r="K2818" s="415"/>
      <c r="L2818" s="415"/>
      <c r="M2818" s="415"/>
      <c r="N2818" s="415"/>
      <c r="O2818" s="415"/>
      <c r="P2818" s="415"/>
    </row>
    <row r="2819" spans="9:16">
      <c r="I2819" s="413"/>
      <c r="J2819" s="414"/>
      <c r="K2819" s="415"/>
      <c r="L2819" s="415"/>
      <c r="M2819" s="415"/>
      <c r="N2819" s="415"/>
      <c r="O2819" s="415"/>
      <c r="P2819" s="415"/>
    </row>
    <row r="2820" spans="9:16">
      <c r="I2820" s="413"/>
      <c r="J2820" s="414"/>
      <c r="K2820" s="415"/>
      <c r="L2820" s="415"/>
      <c r="M2820" s="415"/>
      <c r="N2820" s="415"/>
      <c r="O2820" s="415"/>
      <c r="P2820" s="415"/>
    </row>
    <row r="2821" spans="9:16">
      <c r="I2821" s="413"/>
      <c r="J2821" s="414"/>
      <c r="K2821" s="415"/>
      <c r="L2821" s="415"/>
      <c r="M2821" s="415"/>
      <c r="N2821" s="415"/>
      <c r="O2821" s="415"/>
      <c r="P2821" s="415"/>
    </row>
    <row r="2822" spans="9:16">
      <c r="I2822" s="413"/>
      <c r="J2822" s="414"/>
      <c r="K2822" s="415"/>
      <c r="L2822" s="415"/>
      <c r="M2822" s="415"/>
      <c r="N2822" s="415"/>
      <c r="O2822" s="415"/>
      <c r="P2822" s="415"/>
    </row>
    <row r="2823" spans="9:16">
      <c r="I2823" s="413"/>
      <c r="J2823" s="414"/>
      <c r="K2823" s="415"/>
      <c r="L2823" s="415"/>
      <c r="M2823" s="415"/>
      <c r="N2823" s="415"/>
      <c r="O2823" s="415"/>
      <c r="P2823" s="415"/>
    </row>
    <row r="2824" spans="9:16">
      <c r="I2824" s="413"/>
      <c r="J2824" s="414"/>
      <c r="K2824" s="415"/>
      <c r="L2824" s="415"/>
      <c r="M2824" s="415"/>
      <c r="N2824" s="415"/>
      <c r="O2824" s="415"/>
      <c r="P2824" s="415"/>
    </row>
    <row r="2825" spans="9:16">
      <c r="I2825" s="413"/>
      <c r="J2825" s="414"/>
      <c r="K2825" s="415"/>
      <c r="L2825" s="415"/>
      <c r="M2825" s="415"/>
      <c r="N2825" s="415"/>
      <c r="O2825" s="415"/>
      <c r="P2825" s="415"/>
    </row>
    <row r="2826" spans="9:16">
      <c r="I2826" s="413"/>
      <c r="J2826" s="414"/>
      <c r="K2826" s="415"/>
      <c r="L2826" s="415"/>
      <c r="M2826" s="415"/>
      <c r="N2826" s="415"/>
      <c r="O2826" s="415"/>
      <c r="P2826" s="415"/>
    </row>
    <row r="2827" spans="9:16">
      <c r="I2827" s="413"/>
      <c r="J2827" s="414"/>
      <c r="K2827" s="415"/>
      <c r="L2827" s="415"/>
      <c r="M2827" s="415"/>
      <c r="N2827" s="415"/>
      <c r="O2827" s="415"/>
      <c r="P2827" s="415"/>
    </row>
    <row r="2828" spans="9:16">
      <c r="I2828" s="413"/>
      <c r="J2828" s="414"/>
      <c r="K2828" s="415"/>
      <c r="L2828" s="415"/>
      <c r="M2828" s="415"/>
      <c r="N2828" s="415"/>
      <c r="O2828" s="415"/>
      <c r="P2828" s="415"/>
    </row>
    <row r="2829" spans="9:16">
      <c r="I2829" s="413"/>
      <c r="J2829" s="414"/>
      <c r="K2829" s="415"/>
      <c r="L2829" s="415"/>
      <c r="M2829" s="415"/>
      <c r="N2829" s="415"/>
      <c r="O2829" s="415"/>
      <c r="P2829" s="415"/>
    </row>
    <row r="2830" spans="9:16">
      <c r="I2830" s="413"/>
      <c r="J2830" s="414"/>
      <c r="K2830" s="415"/>
      <c r="L2830" s="415"/>
      <c r="M2830" s="415"/>
      <c r="N2830" s="415"/>
      <c r="O2830" s="415"/>
      <c r="P2830" s="415"/>
    </row>
    <row r="2831" spans="9:16">
      <c r="I2831" s="413"/>
      <c r="J2831" s="414"/>
      <c r="K2831" s="415"/>
      <c r="L2831" s="415"/>
      <c r="M2831" s="415"/>
      <c r="N2831" s="415"/>
      <c r="O2831" s="415"/>
      <c r="P2831" s="415"/>
    </row>
    <row r="2832" spans="9:16">
      <c r="I2832" s="413"/>
      <c r="J2832" s="414"/>
      <c r="K2832" s="415"/>
      <c r="L2832" s="415"/>
      <c r="M2832" s="415"/>
      <c r="N2832" s="415"/>
      <c r="O2832" s="415"/>
      <c r="P2832" s="415"/>
    </row>
    <row r="2833" spans="9:16">
      <c r="I2833" s="413"/>
      <c r="J2833" s="414"/>
      <c r="K2833" s="415"/>
      <c r="L2833" s="415"/>
      <c r="M2833" s="415"/>
      <c r="N2833" s="415"/>
      <c r="O2833" s="415"/>
      <c r="P2833" s="415"/>
    </row>
    <row r="2834" spans="9:16">
      <c r="I2834" s="413"/>
      <c r="J2834" s="414"/>
      <c r="K2834" s="415"/>
      <c r="L2834" s="415"/>
      <c r="M2834" s="415"/>
      <c r="N2834" s="415"/>
      <c r="O2834" s="415"/>
      <c r="P2834" s="415"/>
    </row>
    <row r="2835" spans="9:16">
      <c r="I2835" s="413"/>
      <c r="J2835" s="414"/>
      <c r="K2835" s="415"/>
      <c r="L2835" s="415"/>
      <c r="M2835" s="415"/>
      <c r="N2835" s="415"/>
      <c r="O2835" s="415"/>
      <c r="P2835" s="415"/>
    </row>
    <row r="2836" spans="9:16">
      <c r="I2836" s="413"/>
      <c r="J2836" s="414"/>
      <c r="K2836" s="415"/>
      <c r="L2836" s="415"/>
      <c r="M2836" s="415"/>
      <c r="N2836" s="415"/>
      <c r="O2836" s="415"/>
      <c r="P2836" s="415"/>
    </row>
    <row r="2837" spans="9:16">
      <c r="I2837" s="413"/>
      <c r="J2837" s="414"/>
      <c r="K2837" s="415"/>
      <c r="L2837" s="415"/>
      <c r="M2837" s="415"/>
      <c r="N2837" s="415"/>
      <c r="O2837" s="415"/>
      <c r="P2837" s="415"/>
    </row>
    <row r="2838" spans="9:16">
      <c r="I2838" s="413"/>
      <c r="J2838" s="414"/>
      <c r="K2838" s="415"/>
      <c r="L2838" s="415"/>
      <c r="M2838" s="415"/>
      <c r="N2838" s="415"/>
      <c r="O2838" s="415"/>
      <c r="P2838" s="415"/>
    </row>
    <row r="2839" spans="9:16">
      <c r="I2839" s="413"/>
      <c r="J2839" s="414"/>
      <c r="K2839" s="415"/>
      <c r="L2839" s="415"/>
      <c r="M2839" s="415"/>
      <c r="N2839" s="415"/>
      <c r="O2839" s="415"/>
      <c r="P2839" s="415"/>
    </row>
    <row r="2840" spans="9:16">
      <c r="I2840" s="413"/>
      <c r="J2840" s="414"/>
      <c r="K2840" s="415"/>
      <c r="L2840" s="415"/>
      <c r="M2840" s="415"/>
      <c r="N2840" s="415"/>
      <c r="O2840" s="415"/>
      <c r="P2840" s="415"/>
    </row>
    <row r="2841" spans="9:16">
      <c r="I2841" s="413"/>
      <c r="J2841" s="414"/>
      <c r="K2841" s="415"/>
      <c r="L2841" s="415"/>
      <c r="M2841" s="415"/>
      <c r="N2841" s="415"/>
      <c r="O2841" s="415"/>
      <c r="P2841" s="415"/>
    </row>
    <row r="2842" spans="9:16">
      <c r="I2842" s="413"/>
      <c r="J2842" s="414"/>
      <c r="K2842" s="415"/>
      <c r="L2842" s="415"/>
      <c r="M2842" s="415"/>
      <c r="N2842" s="415"/>
      <c r="O2842" s="415"/>
      <c r="P2842" s="415"/>
    </row>
    <row r="2843" spans="9:16">
      <c r="I2843" s="413"/>
      <c r="J2843" s="414"/>
      <c r="K2843" s="415"/>
      <c r="L2843" s="415"/>
      <c r="M2843" s="415"/>
      <c r="N2843" s="415"/>
      <c r="O2843" s="415"/>
      <c r="P2843" s="415"/>
    </row>
    <row r="2844" spans="9:16">
      <c r="I2844" s="413"/>
      <c r="J2844" s="414"/>
      <c r="K2844" s="415"/>
      <c r="L2844" s="415"/>
      <c r="M2844" s="415"/>
      <c r="N2844" s="415"/>
      <c r="O2844" s="415"/>
      <c r="P2844" s="415"/>
    </row>
    <row r="2845" spans="9:16">
      <c r="I2845" s="413"/>
      <c r="J2845" s="414"/>
      <c r="K2845" s="415"/>
      <c r="L2845" s="415"/>
      <c r="M2845" s="415"/>
      <c r="N2845" s="415"/>
      <c r="O2845" s="415"/>
      <c r="P2845" s="415"/>
    </row>
    <row r="2846" spans="9:16">
      <c r="I2846" s="413"/>
      <c r="J2846" s="414"/>
      <c r="K2846" s="415"/>
      <c r="L2846" s="415"/>
      <c r="M2846" s="415"/>
      <c r="N2846" s="415"/>
      <c r="O2846" s="415"/>
      <c r="P2846" s="415"/>
    </row>
    <row r="2847" spans="9:16">
      <c r="I2847" s="413"/>
      <c r="J2847" s="414"/>
      <c r="K2847" s="415"/>
      <c r="L2847" s="415"/>
      <c r="M2847" s="415"/>
      <c r="N2847" s="415"/>
      <c r="O2847" s="415"/>
      <c r="P2847" s="415"/>
    </row>
    <row r="2848" spans="9:16">
      <c r="I2848" s="413"/>
      <c r="J2848" s="414"/>
      <c r="K2848" s="415"/>
      <c r="L2848" s="415"/>
      <c r="M2848" s="415"/>
      <c r="N2848" s="415"/>
      <c r="O2848" s="415"/>
      <c r="P2848" s="415"/>
    </row>
    <row r="2849" spans="9:16">
      <c r="I2849" s="413"/>
      <c r="J2849" s="414"/>
      <c r="K2849" s="415"/>
      <c r="L2849" s="415"/>
      <c r="M2849" s="415"/>
      <c r="N2849" s="415"/>
      <c r="O2849" s="415"/>
      <c r="P2849" s="415"/>
    </row>
    <row r="2850" spans="9:16">
      <c r="I2850" s="413"/>
      <c r="J2850" s="414"/>
      <c r="K2850" s="415"/>
      <c r="L2850" s="415"/>
      <c r="M2850" s="415"/>
      <c r="N2850" s="415"/>
      <c r="O2850" s="415"/>
      <c r="P2850" s="415"/>
    </row>
    <row r="2851" spans="9:16">
      <c r="I2851" s="413"/>
      <c r="J2851" s="414"/>
      <c r="K2851" s="415"/>
      <c r="L2851" s="415"/>
      <c r="M2851" s="415"/>
      <c r="N2851" s="415"/>
      <c r="O2851" s="415"/>
      <c r="P2851" s="415"/>
    </row>
    <row r="2852" spans="9:16">
      <c r="I2852" s="413"/>
      <c r="J2852" s="414"/>
      <c r="K2852" s="415"/>
      <c r="L2852" s="415"/>
      <c r="M2852" s="415"/>
      <c r="N2852" s="415"/>
      <c r="O2852" s="415"/>
      <c r="P2852" s="415"/>
    </row>
    <row r="2853" spans="9:16">
      <c r="I2853" s="413"/>
      <c r="J2853" s="414"/>
      <c r="K2853" s="415"/>
      <c r="L2853" s="415"/>
      <c r="M2853" s="415"/>
      <c r="N2853" s="415"/>
      <c r="O2853" s="415"/>
      <c r="P2853" s="415"/>
    </row>
    <row r="2854" spans="9:16">
      <c r="I2854" s="413"/>
      <c r="J2854" s="414"/>
      <c r="K2854" s="415"/>
      <c r="L2854" s="415"/>
      <c r="M2854" s="415"/>
      <c r="N2854" s="415"/>
      <c r="O2854" s="415"/>
      <c r="P2854" s="415"/>
    </row>
    <row r="2855" spans="9:16">
      <c r="I2855" s="413"/>
      <c r="J2855" s="414"/>
      <c r="K2855" s="415"/>
      <c r="L2855" s="415"/>
      <c r="M2855" s="415"/>
      <c r="N2855" s="415"/>
      <c r="O2855" s="415"/>
      <c r="P2855" s="415"/>
    </row>
    <row r="2856" spans="9:16">
      <c r="I2856" s="413"/>
      <c r="J2856" s="414"/>
      <c r="K2856" s="415"/>
      <c r="L2856" s="415"/>
      <c r="M2856" s="415"/>
      <c r="N2856" s="415"/>
      <c r="O2856" s="415"/>
      <c r="P2856" s="415"/>
    </row>
    <row r="2857" spans="9:16">
      <c r="I2857" s="413"/>
      <c r="J2857" s="414"/>
      <c r="K2857" s="415"/>
      <c r="L2857" s="415"/>
      <c r="M2857" s="415"/>
      <c r="N2857" s="415"/>
      <c r="O2857" s="415"/>
      <c r="P2857" s="415"/>
    </row>
    <row r="2858" spans="9:16">
      <c r="I2858" s="413"/>
      <c r="J2858" s="414"/>
      <c r="K2858" s="415"/>
      <c r="L2858" s="415"/>
      <c r="M2858" s="415"/>
      <c r="N2858" s="415"/>
      <c r="O2858" s="415"/>
      <c r="P2858" s="415"/>
    </row>
    <row r="2859" spans="9:16">
      <c r="I2859" s="413"/>
      <c r="J2859" s="414"/>
      <c r="K2859" s="415"/>
      <c r="L2859" s="415"/>
      <c r="M2859" s="415"/>
      <c r="N2859" s="415"/>
      <c r="O2859" s="415"/>
      <c r="P2859" s="415"/>
    </row>
    <row r="2860" spans="9:16">
      <c r="I2860" s="413"/>
      <c r="J2860" s="414"/>
      <c r="K2860" s="415"/>
      <c r="L2860" s="415"/>
      <c r="M2860" s="415"/>
      <c r="N2860" s="415"/>
      <c r="O2860" s="415"/>
      <c r="P2860" s="415"/>
    </row>
    <row r="2861" spans="9:16">
      <c r="I2861" s="413"/>
      <c r="J2861" s="414"/>
      <c r="K2861" s="415"/>
      <c r="L2861" s="415"/>
      <c r="M2861" s="415"/>
      <c r="N2861" s="415"/>
      <c r="O2861" s="415"/>
      <c r="P2861" s="415"/>
    </row>
    <row r="2862" spans="9:16">
      <c r="I2862" s="413"/>
      <c r="J2862" s="414"/>
      <c r="K2862" s="415"/>
      <c r="L2862" s="415"/>
      <c r="M2862" s="415"/>
      <c r="N2862" s="415"/>
      <c r="O2862" s="415"/>
      <c r="P2862" s="415"/>
    </row>
    <row r="2863" spans="9:16">
      <c r="I2863" s="413"/>
      <c r="J2863" s="414"/>
      <c r="K2863" s="415"/>
      <c r="L2863" s="415"/>
      <c r="M2863" s="415"/>
      <c r="N2863" s="415"/>
      <c r="O2863" s="415"/>
      <c r="P2863" s="415"/>
    </row>
    <row r="2864" spans="9:16">
      <c r="I2864" s="413"/>
      <c r="J2864" s="414"/>
      <c r="K2864" s="415"/>
      <c r="L2864" s="415"/>
      <c r="M2864" s="415"/>
      <c r="N2864" s="415"/>
      <c r="O2864" s="415"/>
      <c r="P2864" s="415"/>
    </row>
    <row r="2865" spans="9:16">
      <c r="I2865" s="413"/>
      <c r="J2865" s="414"/>
      <c r="K2865" s="415"/>
      <c r="L2865" s="415"/>
      <c r="M2865" s="415"/>
      <c r="N2865" s="415"/>
      <c r="O2865" s="415"/>
      <c r="P2865" s="415"/>
    </row>
    <row r="2866" spans="9:16">
      <c r="I2866" s="413"/>
      <c r="J2866" s="414"/>
      <c r="K2866" s="415"/>
      <c r="L2866" s="415"/>
      <c r="M2866" s="415"/>
      <c r="N2866" s="415"/>
      <c r="O2866" s="415"/>
      <c r="P2866" s="415"/>
    </row>
    <row r="2867" spans="9:16">
      <c r="I2867" s="413"/>
      <c r="J2867" s="414"/>
      <c r="K2867" s="415"/>
      <c r="L2867" s="415"/>
      <c r="M2867" s="415"/>
      <c r="N2867" s="415"/>
      <c r="O2867" s="415"/>
      <c r="P2867" s="415"/>
    </row>
    <row r="2868" spans="9:16">
      <c r="I2868" s="413"/>
      <c r="J2868" s="414"/>
      <c r="K2868" s="415"/>
      <c r="L2868" s="415"/>
      <c r="M2868" s="415"/>
      <c r="N2868" s="415"/>
      <c r="O2868" s="415"/>
      <c r="P2868" s="415"/>
    </row>
    <row r="2869" spans="9:16">
      <c r="I2869" s="413"/>
      <c r="J2869" s="414"/>
      <c r="K2869" s="415"/>
      <c r="L2869" s="415"/>
      <c r="M2869" s="415"/>
      <c r="N2869" s="415"/>
      <c r="O2869" s="415"/>
      <c r="P2869" s="415"/>
    </row>
    <row r="2870" spans="9:16">
      <c r="I2870" s="413"/>
      <c r="J2870" s="414"/>
      <c r="K2870" s="415"/>
      <c r="L2870" s="415"/>
      <c r="M2870" s="415"/>
      <c r="N2870" s="415"/>
      <c r="O2870" s="415"/>
      <c r="P2870" s="415"/>
    </row>
    <row r="2871" spans="9:16">
      <c r="I2871" s="413"/>
      <c r="J2871" s="414"/>
      <c r="K2871" s="415"/>
      <c r="L2871" s="415"/>
      <c r="M2871" s="415"/>
      <c r="N2871" s="415"/>
      <c r="O2871" s="415"/>
      <c r="P2871" s="415"/>
    </row>
    <row r="2872" spans="9:16">
      <c r="I2872" s="413"/>
      <c r="J2872" s="414"/>
      <c r="K2872" s="415"/>
      <c r="L2872" s="415"/>
      <c r="M2872" s="415"/>
      <c r="N2872" s="415"/>
      <c r="O2872" s="415"/>
      <c r="P2872" s="415"/>
    </row>
    <row r="2873" spans="9:16">
      <c r="I2873" s="413"/>
      <c r="J2873" s="414"/>
      <c r="K2873" s="415"/>
      <c r="L2873" s="415"/>
      <c r="M2873" s="415"/>
      <c r="N2873" s="415"/>
      <c r="O2873" s="415"/>
      <c r="P2873" s="415"/>
    </row>
    <row r="2874" spans="9:16">
      <c r="I2874" s="413"/>
      <c r="J2874" s="414"/>
      <c r="K2874" s="415"/>
      <c r="L2874" s="415"/>
      <c r="M2874" s="415"/>
      <c r="N2874" s="415"/>
      <c r="O2874" s="415"/>
      <c r="P2874" s="415"/>
    </row>
    <row r="2875" spans="9:16">
      <c r="I2875" s="413"/>
      <c r="J2875" s="414"/>
      <c r="K2875" s="415"/>
      <c r="L2875" s="415"/>
      <c r="M2875" s="415"/>
      <c r="N2875" s="415"/>
      <c r="O2875" s="415"/>
      <c r="P2875" s="415"/>
    </row>
    <row r="2876" spans="9:16">
      <c r="I2876" s="413"/>
      <c r="J2876" s="414"/>
      <c r="K2876" s="415"/>
      <c r="L2876" s="415"/>
      <c r="M2876" s="415"/>
      <c r="N2876" s="415"/>
      <c r="O2876" s="415"/>
      <c r="P2876" s="415"/>
    </row>
    <row r="2877" spans="9:16">
      <c r="I2877" s="413"/>
      <c r="J2877" s="414"/>
      <c r="K2877" s="415"/>
      <c r="L2877" s="415"/>
      <c r="M2877" s="415"/>
      <c r="N2877" s="415"/>
      <c r="O2877" s="415"/>
      <c r="P2877" s="415"/>
    </row>
    <row r="2878" spans="9:16">
      <c r="I2878" s="413"/>
      <c r="J2878" s="414"/>
      <c r="K2878" s="415"/>
      <c r="L2878" s="415"/>
      <c r="M2878" s="415"/>
      <c r="N2878" s="415"/>
      <c r="O2878" s="415"/>
      <c r="P2878" s="415"/>
    </row>
    <row r="2879" spans="9:16">
      <c r="I2879" s="413"/>
      <c r="J2879" s="414"/>
      <c r="K2879" s="415"/>
      <c r="L2879" s="415"/>
      <c r="M2879" s="415"/>
      <c r="N2879" s="415"/>
      <c r="O2879" s="415"/>
      <c r="P2879" s="415"/>
    </row>
    <row r="2880" spans="9:16">
      <c r="I2880" s="413"/>
      <c r="J2880" s="414"/>
      <c r="K2880" s="415"/>
      <c r="L2880" s="415"/>
      <c r="M2880" s="415"/>
      <c r="N2880" s="415"/>
      <c r="O2880" s="415"/>
      <c r="P2880" s="415"/>
    </row>
    <row r="2881" spans="9:16">
      <c r="I2881" s="413"/>
      <c r="J2881" s="414"/>
      <c r="K2881" s="415"/>
      <c r="L2881" s="415"/>
      <c r="M2881" s="415"/>
      <c r="N2881" s="415"/>
      <c r="O2881" s="415"/>
      <c r="P2881" s="415"/>
    </row>
    <row r="2882" spans="9:16">
      <c r="I2882" s="413"/>
      <c r="J2882" s="414"/>
      <c r="K2882" s="415"/>
      <c r="L2882" s="415"/>
      <c r="M2882" s="415"/>
      <c r="N2882" s="415"/>
      <c r="O2882" s="415"/>
      <c r="P2882" s="415"/>
    </row>
    <row r="2883" spans="9:16">
      <c r="I2883" s="413"/>
      <c r="J2883" s="414"/>
      <c r="K2883" s="415"/>
      <c r="L2883" s="415"/>
      <c r="M2883" s="415"/>
      <c r="N2883" s="415"/>
      <c r="O2883" s="415"/>
      <c r="P2883" s="415"/>
    </row>
    <row r="2884" spans="9:16">
      <c r="I2884" s="413"/>
      <c r="J2884" s="414"/>
      <c r="K2884" s="415"/>
      <c r="L2884" s="415"/>
      <c r="M2884" s="415"/>
      <c r="N2884" s="415"/>
      <c r="O2884" s="415"/>
      <c r="P2884" s="415"/>
    </row>
    <row r="2885" spans="9:16">
      <c r="I2885" s="413"/>
      <c r="J2885" s="414"/>
      <c r="K2885" s="415"/>
      <c r="L2885" s="415"/>
      <c r="M2885" s="415"/>
      <c r="N2885" s="415"/>
      <c r="O2885" s="415"/>
      <c r="P2885" s="415"/>
    </row>
    <row r="2886" spans="9:16">
      <c r="I2886" s="413"/>
      <c r="J2886" s="414"/>
      <c r="K2886" s="415"/>
      <c r="L2886" s="415"/>
      <c r="M2886" s="415"/>
      <c r="N2886" s="415"/>
      <c r="O2886" s="415"/>
      <c r="P2886" s="415"/>
    </row>
    <row r="2887" spans="9:16">
      <c r="I2887" s="413"/>
      <c r="J2887" s="414"/>
      <c r="K2887" s="415"/>
      <c r="L2887" s="415"/>
      <c r="M2887" s="415"/>
      <c r="N2887" s="415"/>
      <c r="O2887" s="415"/>
      <c r="P2887" s="415"/>
    </row>
    <row r="2888" spans="9:16">
      <c r="I2888" s="413"/>
      <c r="J2888" s="414"/>
      <c r="K2888" s="415"/>
      <c r="L2888" s="415"/>
      <c r="M2888" s="415"/>
      <c r="N2888" s="415"/>
      <c r="O2888" s="415"/>
      <c r="P2888" s="415"/>
    </row>
    <row r="2889" spans="9:16">
      <c r="I2889" s="413"/>
      <c r="J2889" s="414"/>
      <c r="K2889" s="415"/>
      <c r="L2889" s="415"/>
      <c r="M2889" s="415"/>
      <c r="N2889" s="415"/>
      <c r="O2889" s="415"/>
      <c r="P2889" s="415"/>
    </row>
    <row r="2890" spans="9:16">
      <c r="I2890" s="413"/>
      <c r="J2890" s="414"/>
      <c r="K2890" s="415"/>
      <c r="L2890" s="415"/>
      <c r="M2890" s="415"/>
      <c r="N2890" s="415"/>
      <c r="O2890" s="415"/>
      <c r="P2890" s="415"/>
    </row>
    <row r="2891" spans="9:16">
      <c r="I2891" s="413"/>
      <c r="J2891" s="414"/>
      <c r="K2891" s="415"/>
      <c r="L2891" s="415"/>
      <c r="M2891" s="415"/>
      <c r="N2891" s="415"/>
      <c r="O2891" s="415"/>
      <c r="P2891" s="415"/>
    </row>
    <row r="2892" spans="9:16">
      <c r="I2892" s="413"/>
      <c r="J2892" s="414"/>
      <c r="K2892" s="415"/>
      <c r="L2892" s="415"/>
      <c r="M2892" s="415"/>
      <c r="N2892" s="415"/>
      <c r="O2892" s="415"/>
      <c r="P2892" s="415"/>
    </row>
    <row r="2893" spans="9:16">
      <c r="I2893" s="413"/>
      <c r="J2893" s="414"/>
      <c r="K2893" s="415"/>
      <c r="L2893" s="415"/>
      <c r="M2893" s="415"/>
      <c r="N2893" s="415"/>
      <c r="O2893" s="415"/>
      <c r="P2893" s="415"/>
    </row>
    <row r="2894" spans="9:16">
      <c r="I2894" s="413"/>
      <c r="J2894" s="414"/>
      <c r="K2894" s="415"/>
      <c r="L2894" s="415"/>
      <c r="M2894" s="415"/>
      <c r="N2894" s="415"/>
      <c r="O2894" s="415"/>
      <c r="P2894" s="415"/>
    </row>
    <row r="2895" spans="9:16">
      <c r="I2895" s="413"/>
      <c r="J2895" s="414"/>
      <c r="K2895" s="415"/>
      <c r="L2895" s="415"/>
      <c r="M2895" s="415"/>
      <c r="N2895" s="415"/>
      <c r="O2895" s="415"/>
      <c r="P2895" s="415"/>
    </row>
    <row r="2896" spans="9:16">
      <c r="I2896" s="413"/>
      <c r="J2896" s="414"/>
      <c r="K2896" s="415"/>
      <c r="L2896" s="415"/>
      <c r="M2896" s="415"/>
      <c r="N2896" s="415"/>
      <c r="O2896" s="415"/>
      <c r="P2896" s="415"/>
    </row>
    <row r="2897" spans="9:16">
      <c r="I2897" s="413"/>
      <c r="J2897" s="414"/>
      <c r="K2897" s="415"/>
      <c r="L2897" s="415"/>
      <c r="M2897" s="415"/>
      <c r="N2897" s="415"/>
      <c r="O2897" s="415"/>
      <c r="P2897" s="415"/>
    </row>
    <row r="2898" spans="9:16">
      <c r="I2898" s="413"/>
      <c r="J2898" s="414"/>
      <c r="K2898" s="415"/>
      <c r="L2898" s="415"/>
      <c r="M2898" s="415"/>
      <c r="N2898" s="415"/>
      <c r="O2898" s="415"/>
      <c r="P2898" s="415"/>
    </row>
    <row r="2899" spans="9:16">
      <c r="I2899" s="413"/>
      <c r="J2899" s="414"/>
      <c r="K2899" s="415"/>
      <c r="L2899" s="415"/>
      <c r="M2899" s="415"/>
      <c r="N2899" s="415"/>
      <c r="O2899" s="415"/>
      <c r="P2899" s="415"/>
    </row>
    <row r="2900" spans="9:16">
      <c r="I2900" s="413"/>
      <c r="J2900" s="414"/>
      <c r="K2900" s="415"/>
      <c r="L2900" s="415"/>
      <c r="M2900" s="415"/>
      <c r="N2900" s="415"/>
      <c r="O2900" s="415"/>
      <c r="P2900" s="415"/>
    </row>
    <row r="2901" spans="9:16">
      <c r="I2901" s="413"/>
      <c r="J2901" s="414"/>
      <c r="K2901" s="415"/>
      <c r="L2901" s="415"/>
      <c r="M2901" s="415"/>
      <c r="N2901" s="415"/>
      <c r="O2901" s="415"/>
      <c r="P2901" s="415"/>
    </row>
    <row r="2902" spans="9:16">
      <c r="I2902" s="413"/>
      <c r="J2902" s="414"/>
      <c r="K2902" s="415"/>
      <c r="L2902" s="415"/>
      <c r="M2902" s="415"/>
      <c r="N2902" s="415"/>
      <c r="O2902" s="415"/>
      <c r="P2902" s="415"/>
    </row>
    <row r="2903" spans="9:16">
      <c r="I2903" s="413"/>
      <c r="J2903" s="414"/>
      <c r="K2903" s="415"/>
      <c r="L2903" s="415"/>
      <c r="M2903" s="415"/>
      <c r="N2903" s="415"/>
      <c r="O2903" s="415"/>
      <c r="P2903" s="415"/>
    </row>
    <row r="2904" spans="9:16">
      <c r="I2904" s="413"/>
      <c r="J2904" s="414"/>
      <c r="K2904" s="415"/>
      <c r="L2904" s="415"/>
      <c r="M2904" s="415"/>
      <c r="N2904" s="415"/>
      <c r="O2904" s="415"/>
      <c r="P2904" s="415"/>
    </row>
    <row r="2905" spans="9:16">
      <c r="I2905" s="413"/>
      <c r="J2905" s="414"/>
      <c r="K2905" s="415"/>
      <c r="L2905" s="415"/>
      <c r="M2905" s="415"/>
      <c r="N2905" s="415"/>
      <c r="O2905" s="415"/>
      <c r="P2905" s="415"/>
    </row>
    <row r="2906" spans="9:16">
      <c r="I2906" s="413"/>
      <c r="J2906" s="414"/>
      <c r="K2906" s="415"/>
      <c r="L2906" s="415"/>
      <c r="M2906" s="415"/>
      <c r="N2906" s="415"/>
      <c r="O2906" s="415"/>
      <c r="P2906" s="415"/>
    </row>
    <row r="2907" spans="9:16">
      <c r="I2907" s="413"/>
      <c r="J2907" s="414"/>
      <c r="K2907" s="415"/>
      <c r="L2907" s="415"/>
      <c r="M2907" s="415"/>
      <c r="N2907" s="415"/>
      <c r="O2907" s="415"/>
      <c r="P2907" s="415"/>
    </row>
    <row r="2908" spans="9:16">
      <c r="I2908" s="413"/>
      <c r="J2908" s="414"/>
      <c r="K2908" s="415"/>
      <c r="L2908" s="415"/>
      <c r="M2908" s="415"/>
      <c r="N2908" s="415"/>
      <c r="O2908" s="415"/>
      <c r="P2908" s="415"/>
    </row>
    <row r="2909" spans="9:16">
      <c r="I2909" s="413"/>
      <c r="J2909" s="414"/>
      <c r="K2909" s="415"/>
      <c r="L2909" s="415"/>
      <c r="M2909" s="415"/>
      <c r="N2909" s="415"/>
      <c r="O2909" s="415"/>
      <c r="P2909" s="415"/>
    </row>
    <row r="2910" spans="9:16">
      <c r="I2910" s="413"/>
      <c r="J2910" s="414"/>
      <c r="K2910" s="415"/>
      <c r="L2910" s="415"/>
      <c r="M2910" s="415"/>
      <c r="N2910" s="415"/>
      <c r="O2910" s="415"/>
      <c r="P2910" s="415"/>
    </row>
    <row r="2911" spans="9:16">
      <c r="I2911" s="413"/>
      <c r="J2911" s="414"/>
      <c r="K2911" s="415"/>
      <c r="L2911" s="415"/>
      <c r="M2911" s="415"/>
      <c r="N2911" s="415"/>
      <c r="O2911" s="415"/>
      <c r="P2911" s="415"/>
    </row>
    <row r="2912" spans="9:16">
      <c r="I2912" s="413"/>
      <c r="J2912" s="414"/>
      <c r="K2912" s="415"/>
      <c r="L2912" s="415"/>
      <c r="M2912" s="415"/>
      <c r="N2912" s="415"/>
      <c r="O2912" s="415"/>
      <c r="P2912" s="415"/>
    </row>
    <row r="2913" spans="9:16">
      <c r="I2913" s="413"/>
      <c r="J2913" s="414"/>
      <c r="K2913" s="415"/>
      <c r="L2913" s="415"/>
      <c r="M2913" s="415"/>
      <c r="N2913" s="415"/>
      <c r="O2913" s="415"/>
      <c r="P2913" s="415"/>
    </row>
    <row r="2914" spans="9:16">
      <c r="I2914" s="413"/>
      <c r="J2914" s="414"/>
      <c r="K2914" s="415"/>
      <c r="L2914" s="415"/>
      <c r="M2914" s="415"/>
      <c r="N2914" s="415"/>
      <c r="O2914" s="415"/>
      <c r="P2914" s="415"/>
    </row>
    <row r="2915" spans="9:16">
      <c r="I2915" s="413"/>
      <c r="J2915" s="414"/>
      <c r="K2915" s="415"/>
      <c r="L2915" s="415"/>
      <c r="M2915" s="415"/>
      <c r="N2915" s="415"/>
      <c r="O2915" s="415"/>
      <c r="P2915" s="415"/>
    </row>
    <row r="2916" spans="9:16">
      <c r="I2916" s="413"/>
      <c r="J2916" s="414"/>
      <c r="K2916" s="415"/>
      <c r="L2916" s="415"/>
      <c r="M2916" s="415"/>
      <c r="N2916" s="415"/>
      <c r="O2916" s="415"/>
      <c r="P2916" s="415"/>
    </row>
    <row r="2917" spans="9:16">
      <c r="I2917" s="413"/>
      <c r="J2917" s="414"/>
      <c r="K2917" s="415"/>
      <c r="L2917" s="415"/>
      <c r="M2917" s="415"/>
      <c r="N2917" s="415"/>
      <c r="O2917" s="415"/>
      <c r="P2917" s="415"/>
    </row>
    <row r="2918" spans="9:16">
      <c r="I2918" s="413"/>
      <c r="J2918" s="414"/>
      <c r="K2918" s="415"/>
      <c r="L2918" s="415"/>
      <c r="M2918" s="415"/>
      <c r="N2918" s="415"/>
      <c r="O2918" s="415"/>
      <c r="P2918" s="415"/>
    </row>
    <row r="2919" spans="9:16">
      <c r="I2919" s="413"/>
      <c r="J2919" s="414"/>
      <c r="K2919" s="415"/>
      <c r="L2919" s="415"/>
      <c r="M2919" s="415"/>
      <c r="N2919" s="415"/>
      <c r="O2919" s="415"/>
      <c r="P2919" s="415"/>
    </row>
    <row r="2920" spans="9:16">
      <c r="I2920" s="413"/>
      <c r="J2920" s="414"/>
      <c r="K2920" s="415"/>
      <c r="L2920" s="415"/>
      <c r="M2920" s="415"/>
      <c r="N2920" s="415"/>
      <c r="O2920" s="415"/>
      <c r="P2920" s="415"/>
    </row>
    <row r="2921" spans="9:16">
      <c r="I2921" s="413"/>
      <c r="J2921" s="414"/>
      <c r="K2921" s="415"/>
      <c r="L2921" s="415"/>
      <c r="M2921" s="415"/>
      <c r="N2921" s="415"/>
      <c r="O2921" s="415"/>
      <c r="P2921" s="415"/>
    </row>
    <row r="2922" spans="9:16">
      <c r="I2922" s="413"/>
      <c r="J2922" s="414"/>
      <c r="K2922" s="415"/>
      <c r="L2922" s="415"/>
      <c r="M2922" s="415"/>
      <c r="N2922" s="415"/>
      <c r="O2922" s="415"/>
      <c r="P2922" s="415"/>
    </row>
    <row r="2923" spans="9:16">
      <c r="I2923" s="413"/>
      <c r="J2923" s="414"/>
      <c r="K2923" s="415"/>
      <c r="L2923" s="415"/>
      <c r="M2923" s="415"/>
      <c r="N2923" s="415"/>
      <c r="O2923" s="415"/>
      <c r="P2923" s="415"/>
    </row>
    <row r="2924" spans="9:16">
      <c r="I2924" s="413"/>
      <c r="J2924" s="414"/>
      <c r="K2924" s="415"/>
      <c r="L2924" s="415"/>
      <c r="M2924" s="415"/>
      <c r="N2924" s="415"/>
      <c r="O2924" s="415"/>
      <c r="P2924" s="415"/>
    </row>
    <row r="2925" spans="9:16">
      <c r="I2925" s="413"/>
      <c r="J2925" s="414"/>
      <c r="K2925" s="415"/>
      <c r="L2925" s="415"/>
      <c r="M2925" s="415"/>
      <c r="N2925" s="415"/>
      <c r="O2925" s="415"/>
      <c r="P2925" s="415"/>
    </row>
    <row r="2926" spans="9:16">
      <c r="I2926" s="413"/>
      <c r="J2926" s="414"/>
      <c r="K2926" s="415"/>
      <c r="L2926" s="415"/>
      <c r="M2926" s="415"/>
      <c r="N2926" s="415"/>
      <c r="O2926" s="415"/>
      <c r="P2926" s="415"/>
    </row>
    <row r="2927" spans="9:16">
      <c r="I2927" s="413"/>
      <c r="J2927" s="414"/>
      <c r="K2927" s="415"/>
      <c r="L2927" s="415"/>
      <c r="M2927" s="415"/>
      <c r="N2927" s="415"/>
      <c r="O2927" s="415"/>
      <c r="P2927" s="415"/>
    </row>
    <row r="2928" spans="9:16">
      <c r="I2928" s="413"/>
      <c r="J2928" s="414"/>
      <c r="K2928" s="415"/>
      <c r="L2928" s="415"/>
      <c r="M2928" s="415"/>
      <c r="N2928" s="415"/>
      <c r="O2928" s="415"/>
      <c r="P2928" s="415"/>
    </row>
    <row r="2929" spans="9:16">
      <c r="I2929" s="413"/>
      <c r="J2929" s="414"/>
      <c r="K2929" s="415"/>
      <c r="L2929" s="415"/>
      <c r="M2929" s="415"/>
      <c r="N2929" s="415"/>
      <c r="O2929" s="415"/>
      <c r="P2929" s="415"/>
    </row>
    <row r="2930" spans="9:16">
      <c r="I2930" s="413"/>
      <c r="J2930" s="414"/>
      <c r="K2930" s="415"/>
      <c r="L2930" s="415"/>
      <c r="M2930" s="415"/>
      <c r="N2930" s="415"/>
      <c r="O2930" s="415"/>
      <c r="P2930" s="415"/>
    </row>
    <row r="2931" spans="9:16">
      <c r="I2931" s="413"/>
      <c r="J2931" s="414"/>
      <c r="K2931" s="415"/>
      <c r="L2931" s="415"/>
      <c r="M2931" s="415"/>
      <c r="N2931" s="415"/>
      <c r="O2931" s="415"/>
      <c r="P2931" s="415"/>
    </row>
    <row r="2932" spans="9:16">
      <c r="I2932" s="413"/>
      <c r="J2932" s="414"/>
      <c r="K2932" s="415"/>
      <c r="L2932" s="415"/>
      <c r="M2932" s="415"/>
      <c r="N2932" s="415"/>
      <c r="O2932" s="415"/>
      <c r="P2932" s="415"/>
    </row>
    <row r="2933" spans="9:16">
      <c r="I2933" s="413"/>
      <c r="J2933" s="414"/>
      <c r="K2933" s="415"/>
      <c r="L2933" s="415"/>
      <c r="M2933" s="415"/>
      <c r="N2933" s="415"/>
      <c r="O2933" s="415"/>
      <c r="P2933" s="415"/>
    </row>
    <row r="2934" spans="9:16">
      <c r="I2934" s="413"/>
      <c r="J2934" s="414"/>
      <c r="K2934" s="415"/>
      <c r="L2934" s="415"/>
      <c r="M2934" s="415"/>
      <c r="N2934" s="415"/>
      <c r="O2934" s="415"/>
      <c r="P2934" s="415"/>
    </row>
    <row r="2935" spans="9:16">
      <c r="I2935" s="413"/>
      <c r="J2935" s="414"/>
      <c r="K2935" s="415"/>
      <c r="L2935" s="415"/>
      <c r="M2935" s="415"/>
      <c r="N2935" s="415"/>
      <c r="O2935" s="415"/>
      <c r="P2935" s="415"/>
    </row>
    <row r="2936" spans="9:16">
      <c r="I2936" s="413"/>
      <c r="J2936" s="414"/>
      <c r="K2936" s="415"/>
      <c r="L2936" s="415"/>
      <c r="M2936" s="415"/>
      <c r="N2936" s="415"/>
      <c r="O2936" s="415"/>
      <c r="P2936" s="415"/>
    </row>
    <row r="2937" spans="9:16">
      <c r="I2937" s="413"/>
      <c r="J2937" s="414"/>
      <c r="K2937" s="415"/>
      <c r="L2937" s="415"/>
      <c r="M2937" s="415"/>
      <c r="N2937" s="415"/>
      <c r="O2937" s="415"/>
      <c r="P2937" s="415"/>
    </row>
    <row r="2938" spans="9:16">
      <c r="I2938" s="413"/>
      <c r="J2938" s="414"/>
      <c r="K2938" s="415"/>
      <c r="L2938" s="415"/>
      <c r="M2938" s="415"/>
      <c r="N2938" s="415"/>
      <c r="O2938" s="415"/>
      <c r="P2938" s="415"/>
    </row>
    <row r="2939" spans="9:16">
      <c r="I2939" s="413"/>
      <c r="J2939" s="414"/>
      <c r="K2939" s="415"/>
      <c r="L2939" s="415"/>
      <c r="M2939" s="415"/>
      <c r="N2939" s="415"/>
      <c r="O2939" s="415"/>
      <c r="P2939" s="415"/>
    </row>
    <row r="2940" spans="9:16">
      <c r="I2940" s="413"/>
      <c r="J2940" s="414"/>
      <c r="K2940" s="415"/>
      <c r="L2940" s="415"/>
      <c r="M2940" s="415"/>
      <c r="N2940" s="415"/>
      <c r="O2940" s="415"/>
      <c r="P2940" s="415"/>
    </row>
    <row r="2941" spans="9:16">
      <c r="I2941" s="413"/>
      <c r="J2941" s="414"/>
      <c r="K2941" s="415"/>
      <c r="L2941" s="415"/>
      <c r="M2941" s="415"/>
      <c r="N2941" s="415"/>
      <c r="O2941" s="415"/>
      <c r="P2941" s="415"/>
    </row>
    <row r="2942" spans="9:16">
      <c r="I2942" s="413"/>
      <c r="J2942" s="414"/>
      <c r="K2942" s="415"/>
      <c r="L2942" s="415"/>
      <c r="M2942" s="415"/>
      <c r="N2942" s="415"/>
      <c r="O2942" s="415"/>
      <c r="P2942" s="415"/>
    </row>
    <row r="2943" spans="9:16">
      <c r="I2943" s="413"/>
      <c r="J2943" s="414"/>
      <c r="K2943" s="415"/>
      <c r="L2943" s="415"/>
      <c r="M2943" s="415"/>
      <c r="N2943" s="415"/>
      <c r="O2943" s="415"/>
      <c r="P2943" s="415"/>
    </row>
    <row r="2944" spans="9:16">
      <c r="I2944" s="413"/>
      <c r="J2944" s="414"/>
      <c r="K2944" s="415"/>
      <c r="L2944" s="415"/>
      <c r="M2944" s="415"/>
      <c r="N2944" s="415"/>
      <c r="O2944" s="415"/>
      <c r="P2944" s="415"/>
    </row>
    <row r="2945" spans="9:16">
      <c r="I2945" s="413"/>
      <c r="J2945" s="414"/>
      <c r="K2945" s="415"/>
      <c r="L2945" s="415"/>
      <c r="M2945" s="415"/>
      <c r="N2945" s="415"/>
      <c r="O2945" s="415"/>
      <c r="P2945" s="415"/>
    </row>
    <row r="2946" spans="9:16">
      <c r="I2946" s="413"/>
      <c r="J2946" s="414"/>
      <c r="K2946" s="415"/>
      <c r="L2946" s="415"/>
      <c r="M2946" s="415"/>
      <c r="N2946" s="415"/>
      <c r="O2946" s="415"/>
      <c r="P2946" s="415"/>
    </row>
    <row r="2947" spans="9:16">
      <c r="I2947" s="413"/>
      <c r="J2947" s="414"/>
      <c r="K2947" s="415"/>
      <c r="L2947" s="415"/>
      <c r="M2947" s="415"/>
      <c r="N2947" s="415"/>
      <c r="O2947" s="415"/>
      <c r="P2947" s="415"/>
    </row>
    <row r="2948" spans="9:16">
      <c r="I2948" s="413"/>
      <c r="J2948" s="414"/>
      <c r="K2948" s="415"/>
      <c r="L2948" s="415"/>
      <c r="M2948" s="415"/>
      <c r="N2948" s="415"/>
      <c r="O2948" s="415"/>
      <c r="P2948" s="415"/>
    </row>
    <row r="2949" spans="9:16">
      <c r="I2949" s="413"/>
      <c r="J2949" s="414"/>
      <c r="K2949" s="415"/>
      <c r="L2949" s="415"/>
      <c r="M2949" s="415"/>
      <c r="N2949" s="415"/>
      <c r="O2949" s="415"/>
      <c r="P2949" s="415"/>
    </row>
    <row r="2950" spans="9:16">
      <c r="I2950" s="413"/>
      <c r="J2950" s="414"/>
      <c r="K2950" s="415"/>
      <c r="L2950" s="415"/>
      <c r="M2950" s="415"/>
      <c r="N2950" s="415"/>
      <c r="O2950" s="415"/>
      <c r="P2950" s="415"/>
    </row>
    <row r="2951" spans="9:16">
      <c r="I2951" s="413"/>
      <c r="J2951" s="414"/>
      <c r="K2951" s="415"/>
      <c r="L2951" s="415"/>
      <c r="M2951" s="415"/>
      <c r="N2951" s="415"/>
      <c r="O2951" s="415"/>
      <c r="P2951" s="415"/>
    </row>
    <row r="2952" spans="9:16">
      <c r="I2952" s="413"/>
      <c r="J2952" s="414"/>
      <c r="K2952" s="415"/>
      <c r="L2952" s="415"/>
      <c r="M2952" s="415"/>
      <c r="N2952" s="415"/>
      <c r="O2952" s="415"/>
      <c r="P2952" s="415"/>
    </row>
    <row r="2953" spans="9:16">
      <c r="I2953" s="413"/>
      <c r="J2953" s="414"/>
      <c r="K2953" s="415"/>
      <c r="L2953" s="415"/>
      <c r="M2953" s="415"/>
      <c r="N2953" s="415"/>
      <c r="O2953" s="415"/>
      <c r="P2953" s="415"/>
    </row>
    <row r="2954" spans="9:16">
      <c r="I2954" s="413"/>
      <c r="J2954" s="414"/>
      <c r="K2954" s="415"/>
      <c r="L2954" s="415"/>
      <c r="M2954" s="415"/>
      <c r="N2954" s="415"/>
      <c r="O2954" s="415"/>
      <c r="P2954" s="415"/>
    </row>
    <row r="2955" spans="9:16">
      <c r="I2955" s="413"/>
      <c r="J2955" s="414"/>
      <c r="K2955" s="415"/>
      <c r="L2955" s="415"/>
      <c r="M2955" s="415"/>
      <c r="N2955" s="415"/>
      <c r="O2955" s="415"/>
      <c r="P2955" s="415"/>
    </row>
    <row r="2956" spans="9:16">
      <c r="I2956" s="413"/>
      <c r="J2956" s="414"/>
      <c r="K2956" s="415"/>
      <c r="L2956" s="415"/>
      <c r="M2956" s="415"/>
      <c r="N2956" s="415"/>
      <c r="O2956" s="415"/>
      <c r="P2956" s="415"/>
    </row>
    <row r="2957" spans="9:16">
      <c r="I2957" s="413"/>
      <c r="J2957" s="414"/>
      <c r="K2957" s="415"/>
      <c r="L2957" s="415"/>
      <c r="M2957" s="415"/>
      <c r="N2957" s="415"/>
      <c r="O2957" s="415"/>
      <c r="P2957" s="415"/>
    </row>
    <row r="2958" spans="9:16">
      <c r="I2958" s="413"/>
      <c r="J2958" s="414"/>
      <c r="K2958" s="415"/>
      <c r="L2958" s="415"/>
      <c r="M2958" s="415"/>
      <c r="N2958" s="415"/>
      <c r="O2958" s="415"/>
      <c r="P2958" s="415"/>
    </row>
    <row r="2959" spans="9:16">
      <c r="I2959" s="413"/>
      <c r="J2959" s="414"/>
      <c r="K2959" s="415"/>
      <c r="L2959" s="415"/>
      <c r="M2959" s="415"/>
      <c r="N2959" s="415"/>
      <c r="O2959" s="415"/>
      <c r="P2959" s="415"/>
    </row>
    <row r="2960" spans="9:16">
      <c r="I2960" s="413"/>
      <c r="J2960" s="414"/>
      <c r="K2960" s="415"/>
      <c r="L2960" s="415"/>
      <c r="M2960" s="415"/>
      <c r="N2960" s="415"/>
      <c r="O2960" s="415"/>
      <c r="P2960" s="415"/>
    </row>
    <row r="2961" spans="9:16">
      <c r="I2961" s="413"/>
      <c r="J2961" s="414"/>
      <c r="K2961" s="415"/>
      <c r="L2961" s="415"/>
      <c r="M2961" s="415"/>
      <c r="N2961" s="415"/>
      <c r="O2961" s="415"/>
      <c r="P2961" s="415"/>
    </row>
    <row r="2962" spans="9:16">
      <c r="I2962" s="413"/>
      <c r="J2962" s="414"/>
      <c r="K2962" s="415"/>
      <c r="L2962" s="415"/>
      <c r="M2962" s="415"/>
      <c r="N2962" s="415"/>
      <c r="O2962" s="415"/>
      <c r="P2962" s="415"/>
    </row>
    <row r="2963" spans="9:16">
      <c r="I2963" s="413"/>
      <c r="J2963" s="414"/>
      <c r="K2963" s="415"/>
      <c r="L2963" s="415"/>
      <c r="M2963" s="415"/>
      <c r="N2963" s="415"/>
      <c r="O2963" s="415"/>
      <c r="P2963" s="415"/>
    </row>
    <row r="2964" spans="9:16">
      <c r="I2964" s="413"/>
      <c r="J2964" s="414"/>
      <c r="K2964" s="415"/>
      <c r="L2964" s="415"/>
      <c r="M2964" s="415"/>
      <c r="N2964" s="415"/>
      <c r="O2964" s="415"/>
      <c r="P2964" s="415"/>
    </row>
    <row r="2965" spans="9:16">
      <c r="I2965" s="413"/>
      <c r="J2965" s="414"/>
      <c r="K2965" s="415"/>
      <c r="L2965" s="415"/>
      <c r="M2965" s="415"/>
      <c r="N2965" s="415"/>
      <c r="O2965" s="415"/>
      <c r="P2965" s="415"/>
    </row>
    <row r="2966" spans="9:16">
      <c r="I2966" s="413"/>
      <c r="J2966" s="414"/>
      <c r="K2966" s="415"/>
      <c r="L2966" s="415"/>
      <c r="M2966" s="415"/>
      <c r="N2966" s="415"/>
      <c r="O2966" s="415"/>
      <c r="P2966" s="415"/>
    </row>
    <row r="2967" spans="9:16">
      <c r="I2967" s="413"/>
      <c r="J2967" s="414"/>
      <c r="K2967" s="415"/>
      <c r="L2967" s="415"/>
      <c r="M2967" s="415"/>
      <c r="N2967" s="415"/>
      <c r="O2967" s="415"/>
      <c r="P2967" s="415"/>
    </row>
    <row r="2968" spans="9:16">
      <c r="I2968" s="413"/>
      <c r="J2968" s="414"/>
      <c r="K2968" s="415"/>
      <c r="L2968" s="415"/>
      <c r="M2968" s="415"/>
      <c r="N2968" s="415"/>
      <c r="O2968" s="415"/>
      <c r="P2968" s="415"/>
    </row>
    <row r="2969" spans="9:16">
      <c r="I2969" s="413"/>
      <c r="J2969" s="414"/>
      <c r="K2969" s="415"/>
      <c r="L2969" s="415"/>
      <c r="M2969" s="415"/>
      <c r="N2969" s="415"/>
      <c r="O2969" s="415"/>
      <c r="P2969" s="415"/>
    </row>
    <row r="2970" spans="9:16">
      <c r="I2970" s="413"/>
      <c r="J2970" s="414"/>
      <c r="K2970" s="415"/>
      <c r="L2970" s="415"/>
      <c r="M2970" s="415"/>
      <c r="N2970" s="415"/>
      <c r="O2970" s="415"/>
      <c r="P2970" s="415"/>
    </row>
    <row r="2971" spans="9:16">
      <c r="I2971" s="413"/>
      <c r="J2971" s="414"/>
      <c r="K2971" s="415"/>
      <c r="L2971" s="415"/>
      <c r="M2971" s="415"/>
      <c r="N2971" s="415"/>
      <c r="O2971" s="415"/>
      <c r="P2971" s="415"/>
    </row>
    <row r="2972" spans="9:16">
      <c r="I2972" s="413"/>
      <c r="J2972" s="414"/>
      <c r="K2972" s="415"/>
      <c r="L2972" s="415"/>
      <c r="M2972" s="415"/>
      <c r="N2972" s="415"/>
      <c r="O2972" s="415"/>
      <c r="P2972" s="415"/>
    </row>
    <row r="2973" spans="9:16">
      <c r="I2973" s="413"/>
      <c r="J2973" s="414"/>
      <c r="K2973" s="415"/>
      <c r="L2973" s="415"/>
      <c r="M2973" s="415"/>
      <c r="N2973" s="415"/>
      <c r="O2973" s="415"/>
      <c r="P2973" s="415"/>
    </row>
    <row r="2974" spans="9:16">
      <c r="I2974" s="413"/>
      <c r="J2974" s="414"/>
      <c r="K2974" s="415"/>
      <c r="L2974" s="415"/>
      <c r="M2974" s="415"/>
      <c r="N2974" s="415"/>
      <c r="O2974" s="415"/>
      <c r="P2974" s="415"/>
    </row>
    <row r="2975" spans="9:16">
      <c r="I2975" s="413"/>
      <c r="J2975" s="414"/>
      <c r="K2975" s="415"/>
      <c r="L2975" s="415"/>
      <c r="M2975" s="415"/>
      <c r="N2975" s="415"/>
      <c r="O2975" s="415"/>
      <c r="P2975" s="415"/>
    </row>
    <row r="2976" spans="9:16">
      <c r="I2976" s="413"/>
      <c r="J2976" s="414"/>
      <c r="K2976" s="415"/>
      <c r="L2976" s="415"/>
      <c r="M2976" s="415"/>
      <c r="N2976" s="415"/>
      <c r="O2976" s="415"/>
      <c r="P2976" s="415"/>
    </row>
    <row r="2977" spans="9:16">
      <c r="I2977" s="413"/>
      <c r="J2977" s="414"/>
      <c r="K2977" s="415"/>
      <c r="L2977" s="415"/>
      <c r="M2977" s="415"/>
      <c r="N2977" s="415"/>
      <c r="O2977" s="415"/>
      <c r="P2977" s="415"/>
    </row>
    <row r="2978" spans="9:16">
      <c r="I2978" s="413"/>
      <c r="J2978" s="414"/>
      <c r="K2978" s="415"/>
      <c r="L2978" s="415"/>
      <c r="M2978" s="415"/>
      <c r="N2978" s="415"/>
      <c r="O2978" s="415"/>
      <c r="P2978" s="415"/>
    </row>
    <row r="2979" spans="9:16">
      <c r="I2979" s="413"/>
      <c r="J2979" s="414"/>
      <c r="K2979" s="415"/>
      <c r="L2979" s="415"/>
      <c r="M2979" s="415"/>
      <c r="N2979" s="415"/>
      <c r="O2979" s="415"/>
      <c r="P2979" s="415"/>
    </row>
    <row r="2980" spans="9:16">
      <c r="I2980" s="413"/>
      <c r="J2980" s="414"/>
      <c r="K2980" s="415"/>
      <c r="L2980" s="415"/>
      <c r="M2980" s="415"/>
      <c r="N2980" s="415"/>
      <c r="O2980" s="415"/>
      <c r="P2980" s="415"/>
    </row>
    <row r="2981" spans="9:16">
      <c r="I2981" s="413"/>
      <c r="J2981" s="414"/>
      <c r="K2981" s="415"/>
      <c r="L2981" s="415"/>
      <c r="M2981" s="415"/>
      <c r="N2981" s="415"/>
      <c r="O2981" s="415"/>
      <c r="P2981" s="415"/>
    </row>
    <row r="2982" spans="9:16">
      <c r="I2982" s="413"/>
      <c r="J2982" s="414"/>
      <c r="K2982" s="415"/>
      <c r="L2982" s="415"/>
      <c r="M2982" s="415"/>
      <c r="N2982" s="415"/>
      <c r="O2982" s="415"/>
      <c r="P2982" s="415"/>
    </row>
    <row r="2983" spans="9:16">
      <c r="I2983" s="413"/>
      <c r="J2983" s="414"/>
      <c r="K2983" s="415"/>
      <c r="L2983" s="415"/>
      <c r="M2983" s="415"/>
      <c r="N2983" s="415"/>
      <c r="O2983" s="415"/>
      <c r="P2983" s="415"/>
    </row>
    <row r="2984" spans="9:16">
      <c r="I2984" s="413"/>
      <c r="J2984" s="414"/>
      <c r="K2984" s="415"/>
      <c r="L2984" s="415"/>
      <c r="M2984" s="415"/>
      <c r="N2984" s="415"/>
      <c r="O2984" s="415"/>
      <c r="P2984" s="415"/>
    </row>
    <row r="2985" spans="9:16">
      <c r="I2985" s="413"/>
      <c r="J2985" s="414"/>
      <c r="K2985" s="415"/>
      <c r="L2985" s="415"/>
      <c r="M2985" s="415"/>
      <c r="N2985" s="415"/>
      <c r="O2985" s="415"/>
      <c r="P2985" s="415"/>
    </row>
    <row r="2986" spans="9:16">
      <c r="I2986" s="413"/>
      <c r="J2986" s="414"/>
      <c r="K2986" s="415"/>
      <c r="L2986" s="415"/>
      <c r="M2986" s="415"/>
      <c r="N2986" s="415"/>
      <c r="O2986" s="415"/>
      <c r="P2986" s="415"/>
    </row>
    <row r="2987" spans="9:16">
      <c r="I2987" s="413"/>
      <c r="J2987" s="414"/>
      <c r="K2987" s="415"/>
      <c r="L2987" s="415"/>
      <c r="M2987" s="415"/>
      <c r="N2987" s="415"/>
      <c r="O2987" s="415"/>
      <c r="P2987" s="415"/>
    </row>
    <row r="2988" spans="9:16">
      <c r="I2988" s="413"/>
      <c r="J2988" s="414"/>
      <c r="K2988" s="415"/>
      <c r="L2988" s="415"/>
      <c r="M2988" s="415"/>
      <c r="N2988" s="415"/>
      <c r="O2988" s="415"/>
      <c r="P2988" s="415"/>
    </row>
    <row r="2989" spans="9:16">
      <c r="I2989" s="413"/>
      <c r="J2989" s="414"/>
      <c r="K2989" s="415"/>
      <c r="L2989" s="415"/>
      <c r="M2989" s="415"/>
      <c r="N2989" s="415"/>
      <c r="O2989" s="415"/>
      <c r="P2989" s="415"/>
    </row>
    <row r="2990" spans="9:16">
      <c r="I2990" s="413"/>
      <c r="J2990" s="414"/>
      <c r="K2990" s="415"/>
      <c r="L2990" s="415"/>
      <c r="M2990" s="415"/>
      <c r="N2990" s="415"/>
      <c r="O2990" s="415"/>
      <c r="P2990" s="415"/>
    </row>
    <row r="2991" spans="9:16">
      <c r="I2991" s="413"/>
      <c r="J2991" s="414"/>
      <c r="K2991" s="415"/>
      <c r="L2991" s="415"/>
      <c r="M2991" s="415"/>
      <c r="N2991" s="415"/>
      <c r="O2991" s="415"/>
      <c r="P2991" s="415"/>
    </row>
    <row r="2992" spans="9:16">
      <c r="I2992" s="413"/>
      <c r="J2992" s="414"/>
      <c r="K2992" s="415"/>
      <c r="L2992" s="415"/>
      <c r="M2992" s="415"/>
      <c r="N2992" s="415"/>
      <c r="O2992" s="415"/>
      <c r="P2992" s="415"/>
    </row>
    <row r="2993" spans="9:16">
      <c r="I2993" s="413"/>
      <c r="J2993" s="414"/>
      <c r="K2993" s="415"/>
      <c r="L2993" s="415"/>
      <c r="M2993" s="415"/>
      <c r="N2993" s="415"/>
      <c r="O2993" s="415"/>
      <c r="P2993" s="415"/>
    </row>
    <row r="2994" spans="9:16">
      <c r="I2994" s="413"/>
      <c r="J2994" s="414"/>
      <c r="K2994" s="415"/>
      <c r="L2994" s="415"/>
      <c r="M2994" s="415"/>
      <c r="N2994" s="415"/>
      <c r="O2994" s="415"/>
      <c r="P2994" s="415"/>
    </row>
    <row r="2995" spans="9:16">
      <c r="I2995" s="413"/>
      <c r="J2995" s="414"/>
      <c r="K2995" s="415"/>
      <c r="L2995" s="415"/>
      <c r="M2995" s="415"/>
      <c r="N2995" s="415"/>
      <c r="O2995" s="415"/>
      <c r="P2995" s="415"/>
    </row>
    <row r="2996" spans="9:16">
      <c r="I2996" s="413"/>
      <c r="J2996" s="414"/>
      <c r="K2996" s="415"/>
      <c r="L2996" s="415"/>
      <c r="M2996" s="415"/>
      <c r="N2996" s="415"/>
      <c r="O2996" s="415"/>
      <c r="P2996" s="415"/>
    </row>
    <row r="2997" spans="9:16">
      <c r="I2997" s="413"/>
      <c r="J2997" s="414"/>
      <c r="K2997" s="415"/>
      <c r="L2997" s="415"/>
      <c r="M2997" s="415"/>
      <c r="N2997" s="415"/>
      <c r="O2997" s="415"/>
      <c r="P2997" s="415"/>
    </row>
    <row r="2998" spans="9:16">
      <c r="I2998" s="413"/>
      <c r="J2998" s="414"/>
      <c r="K2998" s="415"/>
      <c r="L2998" s="415"/>
      <c r="M2998" s="415"/>
      <c r="N2998" s="415"/>
      <c r="O2998" s="415"/>
      <c r="P2998" s="415"/>
    </row>
    <row r="2999" spans="9:16">
      <c r="I2999" s="413"/>
      <c r="J2999" s="414"/>
      <c r="K2999" s="415"/>
      <c r="L2999" s="415"/>
      <c r="M2999" s="415"/>
      <c r="N2999" s="415"/>
      <c r="O2999" s="415"/>
      <c r="P2999" s="415"/>
    </row>
    <row r="3000" spans="9:16">
      <c r="I3000" s="413"/>
      <c r="J3000" s="414"/>
      <c r="K3000" s="415"/>
      <c r="L3000" s="415"/>
      <c r="M3000" s="415"/>
      <c r="N3000" s="415"/>
      <c r="O3000" s="415"/>
      <c r="P3000" s="415"/>
    </row>
    <row r="3001" spans="9:16">
      <c r="I3001" s="413"/>
      <c r="J3001" s="414"/>
      <c r="K3001" s="415"/>
      <c r="L3001" s="415"/>
      <c r="M3001" s="415"/>
      <c r="N3001" s="415"/>
      <c r="O3001" s="415"/>
      <c r="P3001" s="415"/>
    </row>
    <row r="3002" spans="9:16">
      <c r="I3002" s="413"/>
      <c r="J3002" s="414"/>
      <c r="K3002" s="415"/>
      <c r="L3002" s="415"/>
      <c r="M3002" s="415"/>
      <c r="N3002" s="415"/>
      <c r="O3002" s="415"/>
      <c r="P3002" s="415"/>
    </row>
    <row r="3003" spans="9:16">
      <c r="I3003" s="413"/>
      <c r="J3003" s="414"/>
      <c r="K3003" s="415"/>
      <c r="L3003" s="415"/>
      <c r="M3003" s="415"/>
      <c r="N3003" s="415"/>
      <c r="O3003" s="415"/>
      <c r="P3003" s="415"/>
    </row>
    <row r="3004" spans="9:16">
      <c r="I3004" s="413"/>
      <c r="J3004" s="414"/>
      <c r="K3004" s="415"/>
      <c r="L3004" s="415"/>
      <c r="M3004" s="415"/>
      <c r="N3004" s="415"/>
      <c r="O3004" s="415"/>
      <c r="P3004" s="415"/>
    </row>
    <row r="3005" spans="9:16">
      <c r="I3005" s="413"/>
      <c r="J3005" s="414"/>
      <c r="K3005" s="415"/>
      <c r="L3005" s="415"/>
      <c r="M3005" s="415"/>
      <c r="N3005" s="415"/>
      <c r="O3005" s="415"/>
      <c r="P3005" s="415"/>
    </row>
    <row r="3006" spans="9:16">
      <c r="I3006" s="413"/>
      <c r="J3006" s="414"/>
      <c r="K3006" s="415"/>
      <c r="L3006" s="415"/>
      <c r="M3006" s="415"/>
      <c r="N3006" s="415"/>
      <c r="O3006" s="415"/>
      <c r="P3006" s="415"/>
    </row>
    <row r="3007" spans="9:16">
      <c r="I3007" s="413"/>
      <c r="J3007" s="414"/>
      <c r="K3007" s="415"/>
      <c r="L3007" s="415"/>
      <c r="M3007" s="415"/>
      <c r="N3007" s="415"/>
      <c r="O3007" s="415"/>
      <c r="P3007" s="415"/>
    </row>
    <row r="3008" spans="9:16">
      <c r="I3008" s="413"/>
      <c r="J3008" s="414"/>
      <c r="K3008" s="415"/>
      <c r="L3008" s="415"/>
      <c r="M3008" s="415"/>
      <c r="N3008" s="415"/>
      <c r="O3008" s="415"/>
      <c r="P3008" s="415"/>
    </row>
    <row r="3009" spans="9:16">
      <c r="I3009" s="413"/>
      <c r="J3009" s="414"/>
      <c r="K3009" s="415"/>
      <c r="L3009" s="415"/>
      <c r="M3009" s="415"/>
      <c r="N3009" s="415"/>
      <c r="O3009" s="415"/>
      <c r="P3009" s="415"/>
    </row>
    <row r="3010" spans="9:16">
      <c r="I3010" s="413"/>
      <c r="J3010" s="414"/>
      <c r="K3010" s="415"/>
      <c r="L3010" s="415"/>
      <c r="M3010" s="415"/>
      <c r="N3010" s="415"/>
      <c r="O3010" s="415"/>
      <c r="P3010" s="415"/>
    </row>
    <row r="3011" spans="9:16">
      <c r="I3011" s="413"/>
      <c r="J3011" s="414"/>
      <c r="K3011" s="415"/>
      <c r="L3011" s="415"/>
      <c r="M3011" s="415"/>
      <c r="N3011" s="415"/>
      <c r="O3011" s="415"/>
      <c r="P3011" s="415"/>
    </row>
    <row r="3012" spans="9:16">
      <c r="I3012" s="413"/>
      <c r="J3012" s="414"/>
      <c r="K3012" s="415"/>
      <c r="L3012" s="415"/>
      <c r="M3012" s="415"/>
      <c r="N3012" s="415"/>
      <c r="O3012" s="415"/>
      <c r="P3012" s="415"/>
    </row>
    <row r="3013" spans="9:16">
      <c r="I3013" s="413"/>
      <c r="J3013" s="414"/>
      <c r="K3013" s="415"/>
      <c r="L3013" s="415"/>
      <c r="M3013" s="415"/>
      <c r="N3013" s="415"/>
      <c r="O3013" s="415"/>
      <c r="P3013" s="415"/>
    </row>
    <row r="3014" spans="9:16">
      <c r="I3014" s="413"/>
      <c r="J3014" s="414"/>
      <c r="K3014" s="415"/>
      <c r="L3014" s="415"/>
      <c r="M3014" s="415"/>
      <c r="N3014" s="415"/>
      <c r="O3014" s="415"/>
      <c r="P3014" s="415"/>
    </row>
    <row r="3015" spans="9:16">
      <c r="I3015" s="413"/>
      <c r="J3015" s="414"/>
      <c r="K3015" s="415"/>
      <c r="L3015" s="415"/>
      <c r="M3015" s="415"/>
      <c r="N3015" s="415"/>
      <c r="O3015" s="415"/>
      <c r="P3015" s="415"/>
    </row>
    <row r="3016" spans="9:16">
      <c r="I3016" s="413"/>
      <c r="J3016" s="414"/>
      <c r="K3016" s="415"/>
      <c r="L3016" s="415"/>
      <c r="M3016" s="415"/>
      <c r="N3016" s="415"/>
      <c r="O3016" s="415"/>
      <c r="P3016" s="415"/>
    </row>
    <row r="3017" spans="9:16">
      <c r="I3017" s="413"/>
      <c r="J3017" s="414"/>
      <c r="K3017" s="415"/>
      <c r="L3017" s="415"/>
      <c r="M3017" s="415"/>
      <c r="N3017" s="415"/>
      <c r="O3017" s="415"/>
      <c r="P3017" s="415"/>
    </row>
    <row r="3018" spans="9:16">
      <c r="I3018" s="413"/>
      <c r="J3018" s="414"/>
      <c r="K3018" s="415"/>
      <c r="L3018" s="415"/>
      <c r="M3018" s="415"/>
      <c r="N3018" s="415"/>
      <c r="O3018" s="415"/>
      <c r="P3018" s="415"/>
    </row>
    <row r="3019" spans="9:16">
      <c r="I3019" s="413"/>
      <c r="J3019" s="414"/>
      <c r="K3019" s="415"/>
      <c r="L3019" s="415"/>
      <c r="M3019" s="415"/>
      <c r="N3019" s="415"/>
      <c r="O3019" s="415"/>
      <c r="P3019" s="415"/>
    </row>
    <row r="3020" spans="9:16">
      <c r="I3020" s="413"/>
      <c r="J3020" s="414"/>
      <c r="K3020" s="415"/>
      <c r="L3020" s="415"/>
      <c r="M3020" s="415"/>
      <c r="N3020" s="415"/>
      <c r="O3020" s="415"/>
      <c r="P3020" s="415"/>
    </row>
    <row r="3021" spans="9:16">
      <c r="I3021" s="413"/>
      <c r="J3021" s="414"/>
      <c r="K3021" s="415"/>
      <c r="L3021" s="415"/>
      <c r="M3021" s="415"/>
      <c r="N3021" s="415"/>
      <c r="O3021" s="415"/>
      <c r="P3021" s="415"/>
    </row>
    <row r="3022" spans="9:16">
      <c r="I3022" s="413"/>
      <c r="J3022" s="414"/>
      <c r="K3022" s="415"/>
      <c r="L3022" s="415"/>
      <c r="M3022" s="415"/>
      <c r="N3022" s="415"/>
      <c r="O3022" s="415"/>
      <c r="P3022" s="415"/>
    </row>
    <row r="3023" spans="9:16">
      <c r="I3023" s="413"/>
      <c r="J3023" s="414"/>
      <c r="K3023" s="415"/>
      <c r="L3023" s="415"/>
      <c r="M3023" s="415"/>
      <c r="N3023" s="415"/>
      <c r="O3023" s="415"/>
      <c r="P3023" s="415"/>
    </row>
    <row r="3024" spans="9:16">
      <c r="I3024" s="413"/>
      <c r="J3024" s="414"/>
      <c r="K3024" s="415"/>
      <c r="L3024" s="415"/>
      <c r="M3024" s="415"/>
      <c r="N3024" s="415"/>
      <c r="O3024" s="415"/>
      <c r="P3024" s="415"/>
    </row>
    <row r="3025" spans="9:16">
      <c r="I3025" s="413"/>
      <c r="J3025" s="414"/>
      <c r="K3025" s="415"/>
      <c r="L3025" s="415"/>
      <c r="M3025" s="415"/>
      <c r="N3025" s="415"/>
      <c r="O3025" s="415"/>
      <c r="P3025" s="415"/>
    </row>
    <row r="3026" spans="9:16">
      <c r="I3026" s="413"/>
      <c r="J3026" s="414"/>
      <c r="K3026" s="415"/>
      <c r="L3026" s="415"/>
      <c r="M3026" s="415"/>
      <c r="N3026" s="415"/>
      <c r="O3026" s="415"/>
      <c r="P3026" s="415"/>
    </row>
    <row r="3027" spans="9:16">
      <c r="I3027" s="413"/>
      <c r="J3027" s="414"/>
      <c r="K3027" s="415"/>
      <c r="L3027" s="415"/>
      <c r="M3027" s="415"/>
      <c r="N3027" s="415"/>
      <c r="O3027" s="415"/>
      <c r="P3027" s="415"/>
    </row>
    <row r="3028" spans="9:16">
      <c r="I3028" s="413"/>
      <c r="J3028" s="414"/>
      <c r="K3028" s="415"/>
      <c r="L3028" s="415"/>
      <c r="M3028" s="415"/>
      <c r="N3028" s="415"/>
      <c r="O3028" s="415"/>
      <c r="P3028" s="415"/>
    </row>
    <row r="3029" spans="9:16">
      <c r="I3029" s="413"/>
      <c r="J3029" s="414"/>
      <c r="K3029" s="415"/>
      <c r="L3029" s="415"/>
      <c r="M3029" s="415"/>
      <c r="N3029" s="415"/>
      <c r="O3029" s="415"/>
      <c r="P3029" s="415"/>
    </row>
    <row r="3030" spans="9:16">
      <c r="I3030" s="413"/>
      <c r="J3030" s="414"/>
      <c r="K3030" s="415"/>
      <c r="L3030" s="415"/>
      <c r="M3030" s="415"/>
      <c r="N3030" s="415"/>
      <c r="O3030" s="415"/>
      <c r="P3030" s="415"/>
    </row>
    <row r="3031" spans="9:16">
      <c r="I3031" s="413"/>
      <c r="J3031" s="414"/>
      <c r="K3031" s="415"/>
      <c r="L3031" s="415"/>
      <c r="M3031" s="415"/>
      <c r="N3031" s="415"/>
      <c r="O3031" s="415"/>
      <c r="P3031" s="415"/>
    </row>
    <row r="3032" spans="9:16">
      <c r="I3032" s="413"/>
      <c r="J3032" s="414"/>
      <c r="K3032" s="415"/>
      <c r="L3032" s="415"/>
      <c r="M3032" s="415"/>
      <c r="N3032" s="415"/>
      <c r="O3032" s="415"/>
      <c r="P3032" s="415"/>
    </row>
    <row r="3033" spans="9:16">
      <c r="I3033" s="413"/>
      <c r="J3033" s="414"/>
      <c r="K3033" s="415"/>
      <c r="L3033" s="415"/>
      <c r="M3033" s="415"/>
      <c r="N3033" s="415"/>
      <c r="O3033" s="415"/>
      <c r="P3033" s="415"/>
    </row>
    <row r="3034" spans="9:16">
      <c r="I3034" s="413"/>
      <c r="J3034" s="414"/>
      <c r="K3034" s="415"/>
      <c r="L3034" s="415"/>
      <c r="M3034" s="415"/>
      <c r="N3034" s="415"/>
      <c r="O3034" s="415"/>
      <c r="P3034" s="415"/>
    </row>
    <row r="3035" spans="9:16">
      <c r="I3035" s="413"/>
      <c r="J3035" s="414"/>
      <c r="K3035" s="415"/>
      <c r="L3035" s="415"/>
      <c r="M3035" s="415"/>
      <c r="N3035" s="415"/>
      <c r="O3035" s="415"/>
      <c r="P3035" s="415"/>
    </row>
    <row r="3036" spans="9:16">
      <c r="I3036" s="413"/>
      <c r="J3036" s="414"/>
      <c r="K3036" s="415"/>
      <c r="L3036" s="415"/>
      <c r="M3036" s="415"/>
      <c r="N3036" s="415"/>
      <c r="O3036" s="415"/>
      <c r="P3036" s="415"/>
    </row>
    <row r="3037" spans="9:16">
      <c r="I3037" s="413"/>
      <c r="J3037" s="414"/>
      <c r="K3037" s="415"/>
      <c r="L3037" s="415"/>
      <c r="M3037" s="415"/>
      <c r="N3037" s="415"/>
      <c r="O3037" s="415"/>
      <c r="P3037" s="415"/>
    </row>
    <row r="3038" spans="9:16">
      <c r="I3038" s="413"/>
      <c r="J3038" s="414"/>
      <c r="K3038" s="415"/>
      <c r="L3038" s="415"/>
      <c r="M3038" s="415"/>
      <c r="N3038" s="415"/>
      <c r="O3038" s="415"/>
      <c r="P3038" s="415"/>
    </row>
    <row r="3039" spans="9:16">
      <c r="I3039" s="413"/>
      <c r="J3039" s="414"/>
      <c r="K3039" s="415"/>
      <c r="L3039" s="415"/>
      <c r="M3039" s="415"/>
      <c r="N3039" s="415"/>
      <c r="O3039" s="415"/>
      <c r="P3039" s="415"/>
    </row>
    <row r="3040" spans="9:16">
      <c r="I3040" s="413"/>
      <c r="J3040" s="414"/>
      <c r="K3040" s="415"/>
      <c r="L3040" s="415"/>
      <c r="M3040" s="415"/>
      <c r="N3040" s="415"/>
      <c r="O3040" s="415"/>
      <c r="P3040" s="415"/>
    </row>
    <row r="3041" spans="9:16">
      <c r="I3041" s="413"/>
      <c r="J3041" s="414"/>
      <c r="K3041" s="415"/>
      <c r="L3041" s="415"/>
      <c r="M3041" s="415"/>
      <c r="N3041" s="415"/>
      <c r="O3041" s="415"/>
      <c r="P3041" s="415"/>
    </row>
    <row r="3042" spans="9:16">
      <c r="I3042" s="413"/>
      <c r="J3042" s="414"/>
      <c r="K3042" s="415"/>
      <c r="L3042" s="415"/>
      <c r="M3042" s="415"/>
      <c r="N3042" s="415"/>
      <c r="O3042" s="415"/>
      <c r="P3042" s="415"/>
    </row>
    <row r="3043" spans="9:16">
      <c r="I3043" s="413"/>
      <c r="J3043" s="414"/>
      <c r="K3043" s="415"/>
      <c r="L3043" s="415"/>
      <c r="M3043" s="415"/>
      <c r="N3043" s="415"/>
      <c r="O3043" s="415"/>
      <c r="P3043" s="415"/>
    </row>
    <row r="3044" spans="9:16">
      <c r="I3044" s="413"/>
      <c r="J3044" s="414"/>
      <c r="K3044" s="415"/>
      <c r="L3044" s="415"/>
      <c r="M3044" s="415"/>
      <c r="N3044" s="415"/>
      <c r="O3044" s="415"/>
      <c r="P3044" s="415"/>
    </row>
    <row r="3045" spans="9:16">
      <c r="I3045" s="413"/>
      <c r="J3045" s="414"/>
      <c r="K3045" s="415"/>
      <c r="L3045" s="415"/>
      <c r="M3045" s="415"/>
      <c r="N3045" s="415"/>
      <c r="O3045" s="415"/>
      <c r="P3045" s="415"/>
    </row>
    <row r="3046" spans="9:16">
      <c r="I3046" s="413"/>
      <c r="J3046" s="414"/>
      <c r="K3046" s="415"/>
      <c r="L3046" s="415"/>
      <c r="M3046" s="415"/>
      <c r="N3046" s="415"/>
      <c r="O3046" s="415"/>
      <c r="P3046" s="415"/>
    </row>
    <row r="3047" spans="9:16">
      <c r="I3047" s="413"/>
      <c r="J3047" s="414"/>
      <c r="K3047" s="415"/>
      <c r="L3047" s="415"/>
      <c r="M3047" s="415"/>
      <c r="N3047" s="415"/>
      <c r="O3047" s="415"/>
      <c r="P3047" s="415"/>
    </row>
    <row r="3048" spans="9:16">
      <c r="I3048" s="413"/>
      <c r="J3048" s="414"/>
      <c r="K3048" s="415"/>
      <c r="L3048" s="415"/>
      <c r="M3048" s="415"/>
      <c r="N3048" s="415"/>
      <c r="O3048" s="415"/>
      <c r="P3048" s="415"/>
    </row>
    <row r="3049" spans="9:16">
      <c r="I3049" s="413"/>
      <c r="J3049" s="414"/>
      <c r="K3049" s="415"/>
      <c r="L3049" s="415"/>
      <c r="M3049" s="415"/>
      <c r="N3049" s="415"/>
      <c r="O3049" s="415"/>
      <c r="P3049" s="415"/>
    </row>
    <row r="3050" spans="9:16">
      <c r="I3050" s="413"/>
      <c r="J3050" s="414"/>
      <c r="K3050" s="415"/>
      <c r="L3050" s="415"/>
      <c r="M3050" s="415"/>
      <c r="N3050" s="415"/>
      <c r="O3050" s="415"/>
      <c r="P3050" s="415"/>
    </row>
    <row r="3051" spans="9:16">
      <c r="I3051" s="413"/>
      <c r="J3051" s="414"/>
      <c r="K3051" s="415"/>
      <c r="L3051" s="415"/>
      <c r="M3051" s="415"/>
      <c r="N3051" s="415"/>
      <c r="O3051" s="415"/>
      <c r="P3051" s="415"/>
    </row>
    <row r="3052" spans="9:16">
      <c r="I3052" s="413"/>
      <c r="J3052" s="414"/>
      <c r="K3052" s="415"/>
      <c r="L3052" s="415"/>
      <c r="M3052" s="415"/>
      <c r="N3052" s="415"/>
      <c r="O3052" s="415"/>
      <c r="P3052" s="415"/>
    </row>
    <row r="3053" spans="9:16">
      <c r="I3053" s="413"/>
      <c r="J3053" s="414"/>
      <c r="K3053" s="415"/>
      <c r="L3053" s="415"/>
      <c r="M3053" s="415"/>
      <c r="N3053" s="415"/>
      <c r="O3053" s="415"/>
      <c r="P3053" s="415"/>
    </row>
    <row r="3054" spans="9:16">
      <c r="I3054" s="413"/>
      <c r="J3054" s="414"/>
      <c r="K3054" s="415"/>
      <c r="L3054" s="415"/>
      <c r="M3054" s="415"/>
      <c r="N3054" s="415"/>
      <c r="O3054" s="415"/>
      <c r="P3054" s="415"/>
    </row>
    <row r="3055" spans="9:16">
      <c r="I3055" s="413"/>
      <c r="J3055" s="414"/>
      <c r="K3055" s="415"/>
      <c r="L3055" s="415"/>
      <c r="M3055" s="415"/>
      <c r="N3055" s="415"/>
      <c r="O3055" s="415"/>
      <c r="P3055" s="415"/>
    </row>
    <row r="3056" spans="9:16">
      <c r="I3056" s="413"/>
      <c r="J3056" s="414"/>
      <c r="K3056" s="415"/>
      <c r="L3056" s="415"/>
      <c r="M3056" s="415"/>
      <c r="N3056" s="415"/>
      <c r="O3056" s="415"/>
      <c r="P3056" s="415"/>
    </row>
    <row r="3057" spans="9:16">
      <c r="I3057" s="413"/>
      <c r="J3057" s="414"/>
      <c r="K3057" s="415"/>
      <c r="L3057" s="415"/>
      <c r="M3057" s="415"/>
      <c r="N3057" s="415"/>
      <c r="O3057" s="415"/>
      <c r="P3057" s="415"/>
    </row>
    <row r="3058" spans="9:16">
      <c r="I3058" s="413"/>
      <c r="J3058" s="414"/>
      <c r="K3058" s="415"/>
      <c r="L3058" s="415"/>
      <c r="M3058" s="415"/>
      <c r="N3058" s="415"/>
      <c r="O3058" s="415"/>
      <c r="P3058" s="415"/>
    </row>
    <row r="3059" spans="9:16">
      <c r="I3059" s="413"/>
      <c r="J3059" s="414"/>
      <c r="K3059" s="415"/>
      <c r="L3059" s="415"/>
      <c r="M3059" s="415"/>
      <c r="N3059" s="415"/>
      <c r="O3059" s="415"/>
      <c r="P3059" s="415"/>
    </row>
    <row r="3060" spans="9:16">
      <c r="I3060" s="413"/>
      <c r="J3060" s="414"/>
      <c r="K3060" s="415"/>
      <c r="L3060" s="415"/>
      <c r="M3060" s="415"/>
      <c r="N3060" s="415"/>
      <c r="O3060" s="415"/>
      <c r="P3060" s="415"/>
    </row>
    <row r="3061" spans="9:16">
      <c r="I3061" s="413"/>
      <c r="J3061" s="414"/>
      <c r="K3061" s="415"/>
      <c r="L3061" s="415"/>
      <c r="M3061" s="415"/>
      <c r="N3061" s="415"/>
      <c r="O3061" s="415"/>
      <c r="P3061" s="415"/>
    </row>
    <row r="3062" spans="9:16">
      <c r="I3062" s="413"/>
      <c r="J3062" s="414"/>
      <c r="K3062" s="415"/>
      <c r="L3062" s="415"/>
      <c r="M3062" s="415"/>
      <c r="N3062" s="415"/>
      <c r="O3062" s="415"/>
      <c r="P3062" s="415"/>
    </row>
    <row r="3063" spans="9:16">
      <c r="I3063" s="413"/>
      <c r="J3063" s="414"/>
      <c r="K3063" s="415"/>
      <c r="L3063" s="415"/>
      <c r="M3063" s="415"/>
      <c r="N3063" s="415"/>
      <c r="O3063" s="415"/>
      <c r="P3063" s="415"/>
    </row>
    <row r="3064" spans="9:16">
      <c r="I3064" s="413"/>
      <c r="J3064" s="414"/>
      <c r="K3064" s="415"/>
      <c r="L3064" s="415"/>
      <c r="M3064" s="415"/>
      <c r="N3064" s="415"/>
      <c r="O3064" s="415"/>
      <c r="P3064" s="415"/>
    </row>
    <row r="3065" spans="9:16">
      <c r="I3065" s="413"/>
      <c r="J3065" s="414"/>
      <c r="K3065" s="415"/>
      <c r="L3065" s="415"/>
      <c r="M3065" s="415"/>
      <c r="N3065" s="415"/>
      <c r="O3065" s="415"/>
      <c r="P3065" s="415"/>
    </row>
    <row r="3066" spans="9:16">
      <c r="I3066" s="413"/>
      <c r="J3066" s="414"/>
      <c r="K3066" s="415"/>
      <c r="L3066" s="415"/>
      <c r="M3066" s="415"/>
      <c r="N3066" s="415"/>
      <c r="O3066" s="415"/>
      <c r="P3066" s="415"/>
    </row>
    <row r="3067" spans="9:16">
      <c r="I3067" s="413"/>
      <c r="J3067" s="414"/>
      <c r="K3067" s="415"/>
      <c r="L3067" s="415"/>
      <c r="M3067" s="415"/>
      <c r="N3067" s="415"/>
      <c r="O3067" s="415"/>
      <c r="P3067" s="415"/>
    </row>
    <row r="3068" spans="9:16">
      <c r="I3068" s="413"/>
      <c r="J3068" s="414"/>
      <c r="K3068" s="415"/>
      <c r="L3068" s="415"/>
      <c r="M3068" s="415"/>
      <c r="N3068" s="415"/>
      <c r="O3068" s="415"/>
      <c r="P3068" s="415"/>
    </row>
    <row r="3069" spans="9:16">
      <c r="I3069" s="413"/>
      <c r="J3069" s="414"/>
      <c r="K3069" s="415"/>
      <c r="L3069" s="415"/>
      <c r="M3069" s="415"/>
      <c r="N3069" s="415"/>
      <c r="O3069" s="415"/>
      <c r="P3069" s="415"/>
    </row>
    <row r="3070" spans="9:16">
      <c r="I3070" s="413"/>
      <c r="J3070" s="414"/>
      <c r="K3070" s="415"/>
      <c r="L3070" s="415"/>
      <c r="M3070" s="415"/>
      <c r="N3070" s="415"/>
      <c r="O3070" s="415"/>
      <c r="P3070" s="415"/>
    </row>
    <row r="3071" spans="9:16">
      <c r="I3071" s="413"/>
      <c r="J3071" s="414"/>
      <c r="K3071" s="415"/>
      <c r="L3071" s="415"/>
      <c r="M3071" s="415"/>
      <c r="N3071" s="415"/>
      <c r="O3071" s="415"/>
      <c r="P3071" s="415"/>
    </row>
    <row r="3072" spans="9:16">
      <c r="I3072" s="413"/>
      <c r="J3072" s="414"/>
      <c r="K3072" s="415"/>
      <c r="L3072" s="415"/>
      <c r="M3072" s="415"/>
      <c r="N3072" s="415"/>
      <c r="O3072" s="415"/>
      <c r="P3072" s="415"/>
    </row>
    <row r="3073" spans="9:16">
      <c r="I3073" s="413"/>
      <c r="J3073" s="414"/>
      <c r="K3073" s="415"/>
      <c r="L3073" s="415"/>
      <c r="M3073" s="415"/>
      <c r="N3073" s="415"/>
      <c r="O3073" s="415"/>
      <c r="P3073" s="415"/>
    </row>
    <row r="3074" spans="9:16">
      <c r="I3074" s="413"/>
      <c r="J3074" s="414"/>
      <c r="K3074" s="415"/>
      <c r="L3074" s="415"/>
      <c r="M3074" s="415"/>
      <c r="N3074" s="415"/>
      <c r="O3074" s="415"/>
      <c r="P3074" s="415"/>
    </row>
    <row r="3075" spans="9:16">
      <c r="I3075" s="413"/>
      <c r="J3075" s="414"/>
      <c r="K3075" s="415"/>
      <c r="L3075" s="415"/>
      <c r="M3075" s="415"/>
      <c r="N3075" s="415"/>
      <c r="O3075" s="415"/>
      <c r="P3075" s="415"/>
    </row>
    <row r="3076" spans="9:16">
      <c r="I3076" s="413"/>
      <c r="J3076" s="414"/>
      <c r="K3076" s="415"/>
      <c r="L3076" s="415"/>
      <c r="M3076" s="415"/>
      <c r="N3076" s="415"/>
      <c r="O3076" s="415"/>
      <c r="P3076" s="415"/>
    </row>
    <row r="3077" spans="9:16">
      <c r="I3077" s="413"/>
      <c r="J3077" s="414"/>
      <c r="K3077" s="415"/>
      <c r="L3077" s="415"/>
      <c r="M3077" s="415"/>
      <c r="N3077" s="415"/>
      <c r="O3077" s="415"/>
      <c r="P3077" s="415"/>
    </row>
    <row r="3078" spans="9:16">
      <c r="I3078" s="413"/>
      <c r="J3078" s="414"/>
      <c r="K3078" s="415"/>
      <c r="L3078" s="415"/>
      <c r="M3078" s="415"/>
      <c r="N3078" s="415"/>
      <c r="O3078" s="415"/>
      <c r="P3078" s="415"/>
    </row>
    <row r="3079" spans="9:16">
      <c r="I3079" s="413"/>
      <c r="J3079" s="414"/>
      <c r="K3079" s="415"/>
      <c r="L3079" s="415"/>
      <c r="M3079" s="415"/>
      <c r="N3079" s="415"/>
      <c r="O3079" s="415"/>
      <c r="P3079" s="415"/>
    </row>
    <row r="3080" spans="9:16">
      <c r="I3080" s="413"/>
      <c r="J3080" s="414"/>
      <c r="K3080" s="415"/>
      <c r="L3080" s="415"/>
      <c r="M3080" s="415"/>
      <c r="N3080" s="415"/>
      <c r="O3080" s="415"/>
      <c r="P3080" s="415"/>
    </row>
    <row r="3081" spans="9:16">
      <c r="I3081" s="413"/>
      <c r="J3081" s="414"/>
      <c r="K3081" s="415"/>
      <c r="L3081" s="415"/>
      <c r="M3081" s="415"/>
      <c r="N3081" s="415"/>
      <c r="O3081" s="415"/>
      <c r="P3081" s="415"/>
    </row>
    <row r="3082" spans="9:16">
      <c r="I3082" s="413"/>
      <c r="J3082" s="414"/>
      <c r="K3082" s="415"/>
      <c r="L3082" s="415"/>
      <c r="M3082" s="415"/>
      <c r="N3082" s="415"/>
      <c r="O3082" s="415"/>
      <c r="P3082" s="415"/>
    </row>
    <row r="3083" spans="9:16">
      <c r="I3083" s="413"/>
      <c r="J3083" s="414"/>
      <c r="K3083" s="415"/>
      <c r="L3083" s="415"/>
      <c r="M3083" s="415"/>
      <c r="N3083" s="415"/>
      <c r="O3083" s="415"/>
      <c r="P3083" s="415"/>
    </row>
    <row r="3084" spans="9:16">
      <c r="I3084" s="413"/>
      <c r="J3084" s="414"/>
      <c r="K3084" s="415"/>
      <c r="L3084" s="415"/>
      <c r="M3084" s="415"/>
      <c r="N3084" s="415"/>
      <c r="O3084" s="415"/>
      <c r="P3084" s="415"/>
    </row>
    <row r="3085" spans="9:16">
      <c r="I3085" s="413"/>
      <c r="J3085" s="414"/>
      <c r="K3085" s="415"/>
      <c r="L3085" s="415"/>
      <c r="M3085" s="415"/>
      <c r="N3085" s="415"/>
      <c r="O3085" s="415"/>
      <c r="P3085" s="415"/>
    </row>
    <row r="3086" spans="9:16">
      <c r="I3086" s="413"/>
      <c r="J3086" s="414"/>
      <c r="K3086" s="415"/>
      <c r="L3086" s="415"/>
      <c r="M3086" s="415"/>
      <c r="N3086" s="415"/>
      <c r="O3086" s="415"/>
      <c r="P3086" s="415"/>
    </row>
    <row r="3087" spans="9:16">
      <c r="I3087" s="413"/>
      <c r="J3087" s="414"/>
      <c r="K3087" s="415"/>
      <c r="L3087" s="415"/>
      <c r="M3087" s="415"/>
      <c r="N3087" s="415"/>
      <c r="O3087" s="415"/>
      <c r="P3087" s="415"/>
    </row>
    <row r="3088" spans="9:16">
      <c r="I3088" s="413"/>
      <c r="J3088" s="414"/>
      <c r="K3088" s="415"/>
      <c r="L3088" s="415"/>
      <c r="M3088" s="415"/>
      <c r="N3088" s="415"/>
      <c r="O3088" s="415"/>
      <c r="P3088" s="415"/>
    </row>
    <row r="3089" spans="9:16">
      <c r="I3089" s="413"/>
      <c r="J3089" s="414"/>
      <c r="K3089" s="415"/>
      <c r="L3089" s="415"/>
      <c r="M3089" s="415"/>
      <c r="N3089" s="415"/>
      <c r="O3089" s="415"/>
      <c r="P3089" s="415"/>
    </row>
    <row r="3090" spans="9:16">
      <c r="I3090" s="413"/>
      <c r="J3090" s="414"/>
      <c r="K3090" s="415"/>
      <c r="L3090" s="415"/>
      <c r="M3090" s="415"/>
      <c r="N3090" s="415"/>
      <c r="O3090" s="415"/>
      <c r="P3090" s="415"/>
    </row>
    <row r="3091" spans="9:16">
      <c r="I3091" s="413"/>
      <c r="J3091" s="414"/>
      <c r="K3091" s="415"/>
      <c r="L3091" s="415"/>
      <c r="M3091" s="415"/>
      <c r="N3091" s="415"/>
      <c r="O3091" s="415"/>
      <c r="P3091" s="415"/>
    </row>
    <row r="3092" spans="9:16">
      <c r="I3092" s="413"/>
      <c r="J3092" s="414"/>
      <c r="K3092" s="415"/>
      <c r="L3092" s="415"/>
      <c r="M3092" s="415"/>
      <c r="N3092" s="415"/>
      <c r="O3092" s="415"/>
      <c r="P3092" s="415"/>
    </row>
    <row r="3093" spans="9:16">
      <c r="I3093" s="413"/>
      <c r="J3093" s="414"/>
      <c r="K3093" s="415"/>
      <c r="L3093" s="415"/>
      <c r="M3093" s="415"/>
      <c r="N3093" s="415"/>
      <c r="O3093" s="415"/>
      <c r="P3093" s="415"/>
    </row>
    <row r="3094" spans="9:16">
      <c r="I3094" s="413"/>
      <c r="J3094" s="414"/>
      <c r="K3094" s="415"/>
      <c r="L3094" s="415"/>
      <c r="M3094" s="415"/>
      <c r="N3094" s="415"/>
      <c r="O3094" s="415"/>
      <c r="P3094" s="415"/>
    </row>
    <row r="3095" spans="9:16">
      <c r="I3095" s="413"/>
      <c r="J3095" s="414"/>
      <c r="K3095" s="415"/>
      <c r="L3095" s="415"/>
      <c r="M3095" s="415"/>
      <c r="N3095" s="415"/>
      <c r="O3095" s="415"/>
      <c r="P3095" s="415"/>
    </row>
    <row r="3096" spans="9:16">
      <c r="I3096" s="413"/>
      <c r="J3096" s="414"/>
      <c r="K3096" s="415"/>
      <c r="L3096" s="415"/>
      <c r="M3096" s="415"/>
      <c r="N3096" s="415"/>
      <c r="O3096" s="415"/>
      <c r="P3096" s="415"/>
    </row>
    <row r="3097" spans="9:16">
      <c r="I3097" s="413"/>
      <c r="J3097" s="414"/>
      <c r="K3097" s="415"/>
      <c r="L3097" s="415"/>
      <c r="M3097" s="415"/>
      <c r="N3097" s="415"/>
      <c r="O3097" s="415"/>
      <c r="P3097" s="415"/>
    </row>
    <row r="3098" spans="9:16">
      <c r="I3098" s="413"/>
      <c r="J3098" s="414"/>
      <c r="K3098" s="415"/>
      <c r="L3098" s="415"/>
      <c r="M3098" s="415"/>
      <c r="N3098" s="415"/>
      <c r="O3098" s="415"/>
      <c r="P3098" s="415"/>
    </row>
    <row r="3099" spans="9:16">
      <c r="I3099" s="413"/>
      <c r="J3099" s="414"/>
      <c r="K3099" s="415"/>
      <c r="L3099" s="415"/>
      <c r="M3099" s="415"/>
      <c r="N3099" s="415"/>
      <c r="O3099" s="415"/>
      <c r="P3099" s="415"/>
    </row>
    <row r="3100" spans="9:16">
      <c r="I3100" s="413"/>
      <c r="J3100" s="414"/>
      <c r="K3100" s="415"/>
      <c r="L3100" s="415"/>
      <c r="M3100" s="415"/>
      <c r="N3100" s="415"/>
      <c r="O3100" s="415"/>
      <c r="P3100" s="415"/>
    </row>
    <row r="3101" spans="9:16">
      <c r="I3101" s="413"/>
      <c r="J3101" s="414"/>
      <c r="K3101" s="415"/>
      <c r="L3101" s="415"/>
      <c r="M3101" s="415"/>
      <c r="N3101" s="415"/>
      <c r="O3101" s="415"/>
      <c r="P3101" s="415"/>
    </row>
    <row r="3102" spans="9:16">
      <c r="I3102" s="413"/>
      <c r="J3102" s="414"/>
      <c r="K3102" s="415"/>
      <c r="L3102" s="415"/>
      <c r="M3102" s="415"/>
      <c r="N3102" s="415"/>
      <c r="O3102" s="415"/>
      <c r="P3102" s="415"/>
    </row>
    <row r="3103" spans="9:16">
      <c r="I3103" s="413"/>
      <c r="J3103" s="414"/>
      <c r="K3103" s="415"/>
      <c r="L3103" s="415"/>
      <c r="M3103" s="415"/>
      <c r="N3103" s="415"/>
      <c r="O3103" s="415"/>
      <c r="P3103" s="415"/>
    </row>
    <row r="3104" spans="9:16">
      <c r="I3104" s="413"/>
      <c r="J3104" s="414"/>
      <c r="K3104" s="415"/>
      <c r="L3104" s="415"/>
      <c r="M3104" s="415"/>
      <c r="N3104" s="415"/>
      <c r="O3104" s="415"/>
      <c r="P3104" s="415"/>
    </row>
    <row r="3105" spans="9:16">
      <c r="I3105" s="413"/>
      <c r="J3105" s="414"/>
      <c r="K3105" s="415"/>
      <c r="L3105" s="415"/>
      <c r="M3105" s="415"/>
      <c r="N3105" s="415"/>
      <c r="O3105" s="415"/>
      <c r="P3105" s="415"/>
    </row>
    <row r="3106" spans="9:16">
      <c r="I3106" s="413"/>
      <c r="J3106" s="414"/>
      <c r="K3106" s="415"/>
      <c r="L3106" s="415"/>
      <c r="M3106" s="415"/>
      <c r="N3106" s="415"/>
      <c r="O3106" s="415"/>
      <c r="P3106" s="415"/>
    </row>
    <row r="3107" spans="9:16">
      <c r="I3107" s="413"/>
      <c r="J3107" s="414"/>
      <c r="K3107" s="415"/>
      <c r="L3107" s="415"/>
      <c r="M3107" s="415"/>
      <c r="N3107" s="415"/>
      <c r="O3107" s="415"/>
      <c r="P3107" s="415"/>
    </row>
    <row r="3108" spans="9:16">
      <c r="I3108" s="413"/>
      <c r="J3108" s="414"/>
      <c r="K3108" s="415"/>
      <c r="L3108" s="415"/>
      <c r="M3108" s="415"/>
      <c r="N3108" s="415"/>
      <c r="O3108" s="415"/>
      <c r="P3108" s="415"/>
    </row>
    <row r="3109" spans="9:16">
      <c r="I3109" s="413"/>
      <c r="J3109" s="414"/>
      <c r="K3109" s="415"/>
      <c r="L3109" s="415"/>
      <c r="M3109" s="415"/>
      <c r="N3109" s="415"/>
      <c r="O3109" s="415"/>
      <c r="P3109" s="415"/>
    </row>
    <row r="3110" spans="9:16">
      <c r="I3110" s="413"/>
      <c r="J3110" s="414"/>
      <c r="K3110" s="415"/>
      <c r="L3110" s="415"/>
      <c r="M3110" s="415"/>
      <c r="N3110" s="415"/>
      <c r="O3110" s="415"/>
      <c r="P3110" s="415"/>
    </row>
    <row r="3111" spans="9:16">
      <c r="I3111" s="413"/>
      <c r="J3111" s="414"/>
      <c r="K3111" s="415"/>
      <c r="L3111" s="415"/>
      <c r="M3111" s="415"/>
      <c r="N3111" s="415"/>
      <c r="O3111" s="415"/>
      <c r="P3111" s="415"/>
    </row>
    <row r="3112" spans="9:16">
      <c r="I3112" s="413"/>
      <c r="J3112" s="414"/>
      <c r="K3112" s="415"/>
      <c r="L3112" s="415"/>
      <c r="M3112" s="415"/>
      <c r="N3112" s="415"/>
      <c r="O3112" s="415"/>
      <c r="P3112" s="415"/>
    </row>
    <row r="3113" spans="9:16">
      <c r="I3113" s="413"/>
      <c r="J3113" s="414"/>
      <c r="K3113" s="415"/>
      <c r="L3113" s="415"/>
      <c r="M3113" s="415"/>
      <c r="N3113" s="415"/>
      <c r="O3113" s="415"/>
      <c r="P3113" s="415"/>
    </row>
    <row r="3114" spans="9:16">
      <c r="I3114" s="413"/>
      <c r="J3114" s="414"/>
      <c r="K3114" s="415"/>
      <c r="L3114" s="415"/>
      <c r="M3114" s="415"/>
      <c r="N3114" s="415"/>
      <c r="O3114" s="415"/>
      <c r="P3114" s="415"/>
    </row>
    <row r="3115" spans="9:16">
      <c r="I3115" s="413"/>
      <c r="J3115" s="414"/>
      <c r="K3115" s="415"/>
      <c r="L3115" s="415"/>
      <c r="M3115" s="415"/>
      <c r="N3115" s="415"/>
      <c r="O3115" s="415"/>
      <c r="P3115" s="415"/>
    </row>
    <row r="3116" spans="9:16">
      <c r="I3116" s="413"/>
      <c r="J3116" s="414"/>
      <c r="K3116" s="415"/>
      <c r="L3116" s="415"/>
      <c r="M3116" s="415"/>
      <c r="N3116" s="415"/>
      <c r="O3116" s="415"/>
      <c r="P3116" s="415"/>
    </row>
    <row r="3117" spans="9:16">
      <c r="I3117" s="413"/>
      <c r="J3117" s="414"/>
      <c r="K3117" s="415"/>
      <c r="L3117" s="415"/>
      <c r="M3117" s="415"/>
      <c r="N3117" s="415"/>
      <c r="O3117" s="415"/>
      <c r="P3117" s="415"/>
    </row>
    <row r="3118" spans="9:16">
      <c r="I3118" s="413"/>
      <c r="J3118" s="414"/>
      <c r="K3118" s="415"/>
      <c r="L3118" s="415"/>
      <c r="M3118" s="415"/>
      <c r="N3118" s="415"/>
      <c r="O3118" s="415"/>
      <c r="P3118" s="415"/>
    </row>
    <row r="3119" spans="9:16">
      <c r="I3119" s="413"/>
      <c r="J3119" s="414"/>
      <c r="K3119" s="415"/>
      <c r="L3119" s="415"/>
      <c r="M3119" s="415"/>
      <c r="N3119" s="415"/>
      <c r="O3119" s="415"/>
      <c r="P3119" s="415"/>
    </row>
    <row r="3120" spans="9:16">
      <c r="I3120" s="413"/>
      <c r="J3120" s="414"/>
      <c r="K3120" s="415"/>
      <c r="L3120" s="415"/>
      <c r="M3120" s="415"/>
      <c r="N3120" s="415"/>
      <c r="O3120" s="415"/>
      <c r="P3120" s="415"/>
    </row>
    <row r="3121" spans="9:16">
      <c r="I3121" s="413"/>
      <c r="J3121" s="414"/>
      <c r="K3121" s="415"/>
      <c r="L3121" s="415"/>
      <c r="M3121" s="415"/>
      <c r="N3121" s="415"/>
      <c r="O3121" s="415"/>
      <c r="P3121" s="415"/>
    </row>
    <row r="3122" spans="9:16">
      <c r="I3122" s="413"/>
      <c r="J3122" s="414"/>
      <c r="K3122" s="415"/>
      <c r="L3122" s="415"/>
      <c r="M3122" s="415"/>
      <c r="N3122" s="415"/>
      <c r="O3122" s="415"/>
      <c r="P3122" s="415"/>
    </row>
    <row r="3123" spans="9:16">
      <c r="I3123" s="413"/>
      <c r="J3123" s="414"/>
      <c r="K3123" s="415"/>
      <c r="L3123" s="415"/>
      <c r="M3123" s="415"/>
      <c r="N3123" s="415"/>
      <c r="O3123" s="415"/>
      <c r="P3123" s="415"/>
    </row>
    <row r="3124" spans="9:16">
      <c r="I3124" s="413"/>
      <c r="J3124" s="414"/>
      <c r="K3124" s="415"/>
      <c r="L3124" s="415"/>
      <c r="M3124" s="415"/>
      <c r="N3124" s="415"/>
      <c r="O3124" s="415"/>
      <c r="P3124" s="415"/>
    </row>
    <row r="3125" spans="9:16">
      <c r="I3125" s="413"/>
      <c r="J3125" s="414"/>
      <c r="K3125" s="415"/>
      <c r="L3125" s="415"/>
      <c r="M3125" s="415"/>
      <c r="N3125" s="415"/>
      <c r="O3125" s="415"/>
      <c r="P3125" s="415"/>
    </row>
    <row r="3126" spans="9:16">
      <c r="I3126" s="413"/>
      <c r="J3126" s="414"/>
      <c r="K3126" s="415"/>
      <c r="L3126" s="415"/>
      <c r="M3126" s="415"/>
      <c r="N3126" s="415"/>
      <c r="O3126" s="415"/>
      <c r="P3126" s="415"/>
    </row>
    <row r="3127" spans="9:16">
      <c r="I3127" s="413"/>
      <c r="J3127" s="414"/>
      <c r="K3127" s="415"/>
      <c r="L3127" s="415"/>
      <c r="M3127" s="415"/>
      <c r="N3127" s="415"/>
      <c r="O3127" s="415"/>
      <c r="P3127" s="415"/>
    </row>
    <row r="3128" spans="9:16">
      <c r="I3128" s="413"/>
      <c r="J3128" s="414"/>
      <c r="K3128" s="415"/>
      <c r="L3128" s="415"/>
      <c r="M3128" s="415"/>
      <c r="N3128" s="415"/>
      <c r="O3128" s="415"/>
      <c r="P3128" s="415"/>
    </row>
    <row r="3129" spans="9:16">
      <c r="I3129" s="413"/>
      <c r="J3129" s="414"/>
      <c r="K3129" s="415"/>
      <c r="L3129" s="415"/>
      <c r="M3129" s="415"/>
      <c r="N3129" s="415"/>
      <c r="O3129" s="415"/>
      <c r="P3129" s="415"/>
    </row>
    <row r="3130" spans="9:16">
      <c r="I3130" s="413"/>
      <c r="J3130" s="414"/>
      <c r="K3130" s="415"/>
      <c r="L3130" s="415"/>
      <c r="M3130" s="415"/>
      <c r="N3130" s="415"/>
      <c r="O3130" s="415"/>
      <c r="P3130" s="415"/>
    </row>
    <row r="3131" spans="9:16">
      <c r="I3131" s="413"/>
      <c r="J3131" s="414"/>
      <c r="K3131" s="415"/>
      <c r="L3131" s="415"/>
      <c r="M3131" s="415"/>
      <c r="N3131" s="415"/>
      <c r="O3131" s="415"/>
      <c r="P3131" s="415"/>
    </row>
    <row r="3132" spans="9:16">
      <c r="I3132" s="413"/>
      <c r="J3132" s="414"/>
      <c r="K3132" s="415"/>
      <c r="L3132" s="415"/>
      <c r="M3132" s="415"/>
      <c r="N3132" s="415"/>
      <c r="O3132" s="415"/>
      <c r="P3132" s="415"/>
    </row>
    <row r="3133" spans="9:16">
      <c r="I3133" s="413"/>
      <c r="J3133" s="414"/>
      <c r="K3133" s="415"/>
      <c r="L3133" s="415"/>
      <c r="M3133" s="415"/>
      <c r="N3133" s="415"/>
      <c r="O3133" s="415"/>
      <c r="P3133" s="415"/>
    </row>
    <row r="3134" spans="9:16">
      <c r="I3134" s="413"/>
      <c r="J3134" s="414"/>
      <c r="K3134" s="415"/>
      <c r="L3134" s="415"/>
      <c r="M3134" s="415"/>
      <c r="N3134" s="415"/>
      <c r="O3134" s="415"/>
      <c r="P3134" s="415"/>
    </row>
    <row r="3135" spans="9:16">
      <c r="I3135" s="413"/>
      <c r="J3135" s="414"/>
      <c r="K3135" s="415"/>
      <c r="L3135" s="415"/>
      <c r="M3135" s="415"/>
      <c r="N3135" s="415"/>
      <c r="O3135" s="415"/>
      <c r="P3135" s="415"/>
    </row>
    <row r="3136" spans="9:16">
      <c r="I3136" s="413"/>
      <c r="J3136" s="414"/>
      <c r="K3136" s="415"/>
      <c r="L3136" s="415"/>
      <c r="M3136" s="415"/>
      <c r="N3136" s="415"/>
      <c r="O3136" s="415"/>
      <c r="P3136" s="415"/>
    </row>
    <row r="3137" spans="9:16">
      <c r="I3137" s="413"/>
      <c r="J3137" s="414"/>
      <c r="K3137" s="415"/>
      <c r="L3137" s="415"/>
      <c r="M3137" s="415"/>
      <c r="N3137" s="415"/>
      <c r="O3137" s="415"/>
      <c r="P3137" s="415"/>
    </row>
    <row r="3138" spans="9:16">
      <c r="I3138" s="413"/>
      <c r="J3138" s="414"/>
      <c r="K3138" s="415"/>
      <c r="L3138" s="415"/>
      <c r="M3138" s="415"/>
      <c r="N3138" s="415"/>
      <c r="O3138" s="415"/>
      <c r="P3138" s="415"/>
    </row>
    <row r="3139" spans="9:16">
      <c r="I3139" s="413"/>
      <c r="J3139" s="414"/>
      <c r="K3139" s="415"/>
      <c r="L3139" s="415"/>
      <c r="M3139" s="415"/>
      <c r="N3139" s="415"/>
      <c r="O3139" s="415"/>
      <c r="P3139" s="415"/>
    </row>
    <row r="3140" spans="9:16">
      <c r="I3140" s="413"/>
      <c r="J3140" s="414"/>
      <c r="K3140" s="415"/>
      <c r="L3140" s="415"/>
      <c r="M3140" s="415"/>
      <c r="N3140" s="415"/>
      <c r="O3140" s="415"/>
      <c r="P3140" s="415"/>
    </row>
    <row r="3141" spans="9:16">
      <c r="I3141" s="413"/>
      <c r="J3141" s="414"/>
      <c r="K3141" s="415"/>
      <c r="L3141" s="415"/>
      <c r="M3141" s="415"/>
      <c r="N3141" s="415"/>
      <c r="O3141" s="415"/>
      <c r="P3141" s="415"/>
    </row>
    <row r="3142" spans="9:16">
      <c r="I3142" s="413"/>
      <c r="J3142" s="414"/>
      <c r="K3142" s="415"/>
      <c r="L3142" s="415"/>
      <c r="M3142" s="415"/>
      <c r="N3142" s="415"/>
      <c r="O3142" s="415"/>
      <c r="P3142" s="415"/>
    </row>
    <row r="3143" spans="9:16">
      <c r="I3143" s="413"/>
      <c r="J3143" s="414"/>
      <c r="K3143" s="415"/>
      <c r="L3143" s="415"/>
      <c r="M3143" s="415"/>
      <c r="N3143" s="415"/>
      <c r="O3143" s="415"/>
      <c r="P3143" s="415"/>
    </row>
    <row r="3144" spans="9:16">
      <c r="I3144" s="413"/>
      <c r="J3144" s="414"/>
      <c r="K3144" s="415"/>
      <c r="L3144" s="415"/>
      <c r="M3144" s="415"/>
      <c r="N3144" s="415"/>
      <c r="O3144" s="415"/>
      <c r="P3144" s="415"/>
    </row>
    <row r="3145" spans="9:16">
      <c r="I3145" s="413"/>
      <c r="J3145" s="414"/>
      <c r="K3145" s="415"/>
      <c r="L3145" s="415"/>
      <c r="M3145" s="415"/>
      <c r="N3145" s="415"/>
      <c r="O3145" s="415"/>
      <c r="P3145" s="415"/>
    </row>
    <row r="3146" spans="9:16">
      <c r="I3146" s="413"/>
      <c r="J3146" s="414"/>
      <c r="K3146" s="415"/>
      <c r="L3146" s="415"/>
      <c r="M3146" s="415"/>
      <c r="N3146" s="415"/>
      <c r="O3146" s="415"/>
      <c r="P3146" s="415"/>
    </row>
    <row r="3147" spans="9:16">
      <c r="I3147" s="413"/>
      <c r="J3147" s="414"/>
      <c r="K3147" s="415"/>
      <c r="L3147" s="415"/>
      <c r="M3147" s="415"/>
      <c r="N3147" s="415"/>
      <c r="O3147" s="415"/>
      <c r="P3147" s="415"/>
    </row>
    <row r="3148" spans="9:16">
      <c r="I3148" s="413"/>
      <c r="J3148" s="414"/>
      <c r="K3148" s="415"/>
      <c r="L3148" s="415"/>
      <c r="M3148" s="415"/>
      <c r="N3148" s="415"/>
      <c r="O3148" s="415"/>
      <c r="P3148" s="415"/>
    </row>
    <row r="3149" spans="9:16">
      <c r="I3149" s="413"/>
      <c r="J3149" s="414"/>
      <c r="K3149" s="415"/>
      <c r="L3149" s="415"/>
      <c r="M3149" s="415"/>
      <c r="N3149" s="415"/>
      <c r="O3149" s="415"/>
      <c r="P3149" s="415"/>
    </row>
    <row r="3150" spans="9:16">
      <c r="I3150" s="413"/>
      <c r="J3150" s="414"/>
      <c r="K3150" s="415"/>
      <c r="L3150" s="415"/>
      <c r="M3150" s="415"/>
      <c r="N3150" s="415"/>
      <c r="O3150" s="415"/>
      <c r="P3150" s="415"/>
    </row>
    <row r="3151" spans="9:16">
      <c r="I3151" s="413"/>
      <c r="J3151" s="414"/>
      <c r="K3151" s="415"/>
      <c r="L3151" s="415"/>
      <c r="M3151" s="415"/>
      <c r="N3151" s="415"/>
      <c r="O3151" s="415"/>
      <c r="P3151" s="415"/>
    </row>
    <row r="3152" spans="9:16">
      <c r="I3152" s="413"/>
      <c r="J3152" s="414"/>
      <c r="K3152" s="415"/>
      <c r="L3152" s="415"/>
      <c r="M3152" s="415"/>
      <c r="N3152" s="415"/>
      <c r="O3152" s="415"/>
      <c r="P3152" s="415"/>
    </row>
    <row r="3153" spans="9:16">
      <c r="I3153" s="413"/>
      <c r="J3153" s="414"/>
      <c r="K3153" s="415"/>
      <c r="L3153" s="415"/>
      <c r="M3153" s="415"/>
      <c r="N3153" s="415"/>
      <c r="O3153" s="415"/>
      <c r="P3153" s="415"/>
    </row>
    <row r="3154" spans="9:16">
      <c r="I3154" s="413"/>
      <c r="J3154" s="414"/>
      <c r="K3154" s="415"/>
      <c r="L3154" s="415"/>
      <c r="M3154" s="415"/>
      <c r="N3154" s="415"/>
      <c r="O3154" s="415"/>
      <c r="P3154" s="415"/>
    </row>
    <row r="3155" spans="9:16">
      <c r="I3155" s="413"/>
      <c r="J3155" s="414"/>
      <c r="K3155" s="415"/>
      <c r="L3155" s="415"/>
      <c r="M3155" s="415"/>
      <c r="N3155" s="415"/>
      <c r="O3155" s="415"/>
      <c r="P3155" s="415"/>
    </row>
    <row r="3156" spans="9:16">
      <c r="I3156" s="413"/>
      <c r="J3156" s="414"/>
      <c r="K3156" s="415"/>
      <c r="L3156" s="415"/>
      <c r="M3156" s="415"/>
      <c r="N3156" s="415"/>
      <c r="O3156" s="415"/>
      <c r="P3156" s="415"/>
    </row>
    <row r="3157" spans="9:16">
      <c r="I3157" s="413"/>
      <c r="J3157" s="414"/>
      <c r="K3157" s="415"/>
      <c r="L3157" s="415"/>
      <c r="M3157" s="415"/>
      <c r="N3157" s="415"/>
      <c r="O3157" s="415"/>
      <c r="P3157" s="415"/>
    </row>
    <row r="3158" spans="9:16">
      <c r="I3158" s="413"/>
      <c r="J3158" s="414"/>
      <c r="K3158" s="415"/>
      <c r="L3158" s="415"/>
      <c r="M3158" s="415"/>
      <c r="N3158" s="415"/>
      <c r="O3158" s="415"/>
      <c r="P3158" s="415"/>
    </row>
    <row r="3159" spans="9:16">
      <c r="I3159" s="413"/>
      <c r="J3159" s="414"/>
      <c r="K3159" s="415"/>
      <c r="L3159" s="415"/>
      <c r="M3159" s="415"/>
      <c r="N3159" s="415"/>
      <c r="O3159" s="415"/>
      <c r="P3159" s="415"/>
    </row>
    <row r="3160" spans="9:16">
      <c r="I3160" s="413"/>
      <c r="J3160" s="414"/>
      <c r="K3160" s="415"/>
      <c r="L3160" s="415"/>
      <c r="M3160" s="415"/>
      <c r="N3160" s="415"/>
      <c r="O3160" s="415"/>
      <c r="P3160" s="415"/>
    </row>
    <row r="3161" spans="9:16">
      <c r="I3161" s="413"/>
      <c r="J3161" s="414"/>
      <c r="K3161" s="415"/>
      <c r="L3161" s="415"/>
      <c r="M3161" s="415"/>
      <c r="N3161" s="415"/>
      <c r="O3161" s="415"/>
      <c r="P3161" s="415"/>
    </row>
    <row r="3162" spans="9:16">
      <c r="I3162" s="413"/>
      <c r="J3162" s="414"/>
      <c r="K3162" s="415"/>
      <c r="L3162" s="415"/>
      <c r="M3162" s="415"/>
      <c r="N3162" s="415"/>
      <c r="O3162" s="415"/>
      <c r="P3162" s="415"/>
    </row>
    <row r="3163" spans="9:16">
      <c r="I3163" s="413"/>
      <c r="J3163" s="414"/>
      <c r="K3163" s="415"/>
      <c r="L3163" s="415"/>
      <c r="M3163" s="415"/>
      <c r="N3163" s="415"/>
      <c r="O3163" s="415"/>
      <c r="P3163" s="415"/>
    </row>
    <row r="3164" spans="9:16">
      <c r="I3164" s="413"/>
      <c r="J3164" s="414"/>
      <c r="K3164" s="415"/>
      <c r="L3164" s="415"/>
      <c r="M3164" s="415"/>
      <c r="N3164" s="415"/>
      <c r="O3164" s="415"/>
      <c r="P3164" s="415"/>
    </row>
    <row r="3165" spans="9:16">
      <c r="I3165" s="413"/>
      <c r="J3165" s="414"/>
      <c r="K3165" s="415"/>
      <c r="L3165" s="415"/>
      <c r="M3165" s="415"/>
      <c r="N3165" s="415"/>
      <c r="O3165" s="415"/>
      <c r="P3165" s="415"/>
    </row>
    <row r="3166" spans="9:16">
      <c r="I3166" s="413"/>
      <c r="J3166" s="414"/>
      <c r="K3166" s="415"/>
      <c r="L3166" s="415"/>
      <c r="M3166" s="415"/>
      <c r="N3166" s="415"/>
      <c r="O3166" s="415"/>
      <c r="P3166" s="415"/>
    </row>
    <row r="3167" spans="9:16">
      <c r="I3167" s="413"/>
      <c r="J3167" s="414"/>
      <c r="K3167" s="415"/>
      <c r="L3167" s="415"/>
      <c r="M3167" s="415"/>
      <c r="N3167" s="415"/>
      <c r="O3167" s="415"/>
      <c r="P3167" s="415"/>
    </row>
    <row r="3168" spans="9:16">
      <c r="I3168" s="413"/>
      <c r="J3168" s="414"/>
      <c r="K3168" s="415"/>
      <c r="L3168" s="415"/>
      <c r="M3168" s="415"/>
      <c r="N3168" s="415"/>
      <c r="O3168" s="415"/>
      <c r="P3168" s="415"/>
    </row>
    <row r="3169" spans="9:16">
      <c r="I3169" s="413"/>
      <c r="J3169" s="414"/>
      <c r="K3169" s="415"/>
      <c r="L3169" s="415"/>
      <c r="M3169" s="415"/>
      <c r="N3169" s="415"/>
      <c r="O3169" s="415"/>
      <c r="P3169" s="415"/>
    </row>
    <row r="3170" spans="9:16">
      <c r="I3170" s="413"/>
      <c r="J3170" s="414"/>
      <c r="K3170" s="415"/>
      <c r="L3170" s="415"/>
      <c r="M3170" s="415"/>
      <c r="N3170" s="415"/>
      <c r="O3170" s="415"/>
      <c r="P3170" s="415"/>
    </row>
    <row r="3171" spans="9:16">
      <c r="I3171" s="413"/>
      <c r="J3171" s="414"/>
      <c r="K3171" s="415"/>
      <c r="L3171" s="415"/>
      <c r="M3171" s="415"/>
      <c r="N3171" s="415"/>
      <c r="O3171" s="415"/>
      <c r="P3171" s="415"/>
    </row>
    <row r="3172" spans="9:16">
      <c r="I3172" s="413"/>
      <c r="J3172" s="414"/>
      <c r="K3172" s="415"/>
      <c r="L3172" s="415"/>
      <c r="M3172" s="415"/>
      <c r="N3172" s="415"/>
      <c r="O3172" s="415"/>
      <c r="P3172" s="415"/>
    </row>
    <row r="3173" spans="9:16">
      <c r="I3173" s="413"/>
      <c r="J3173" s="414"/>
      <c r="K3173" s="415"/>
      <c r="L3173" s="415"/>
      <c r="M3173" s="415"/>
      <c r="N3173" s="415"/>
      <c r="O3173" s="415"/>
      <c r="P3173" s="415"/>
    </row>
    <row r="3174" spans="9:16">
      <c r="I3174" s="413"/>
      <c r="J3174" s="414"/>
      <c r="K3174" s="415"/>
      <c r="L3174" s="415"/>
      <c r="M3174" s="415"/>
      <c r="N3174" s="415"/>
      <c r="O3174" s="415"/>
      <c r="P3174" s="415"/>
    </row>
    <row r="3175" spans="9:16">
      <c r="I3175" s="413"/>
      <c r="J3175" s="414"/>
      <c r="K3175" s="415"/>
      <c r="L3175" s="415"/>
      <c r="M3175" s="415"/>
      <c r="N3175" s="415"/>
      <c r="O3175" s="415"/>
      <c r="P3175" s="415"/>
    </row>
    <row r="3176" spans="9:16">
      <c r="I3176" s="413"/>
      <c r="J3176" s="414"/>
      <c r="K3176" s="415"/>
      <c r="L3176" s="415"/>
      <c r="M3176" s="415"/>
      <c r="N3176" s="415"/>
      <c r="O3176" s="415"/>
      <c r="P3176" s="415"/>
    </row>
    <row r="3177" spans="9:16">
      <c r="I3177" s="413"/>
      <c r="J3177" s="414"/>
      <c r="K3177" s="415"/>
      <c r="L3177" s="415"/>
      <c r="M3177" s="415"/>
      <c r="N3177" s="415"/>
      <c r="O3177" s="415"/>
      <c r="P3177" s="415"/>
    </row>
    <row r="3178" spans="9:16">
      <c r="I3178" s="413"/>
      <c r="J3178" s="414"/>
      <c r="K3178" s="415"/>
      <c r="L3178" s="415"/>
      <c r="M3178" s="415"/>
      <c r="N3178" s="415"/>
      <c r="O3178" s="415"/>
      <c r="P3178" s="415"/>
    </row>
    <row r="3179" spans="9:16">
      <c r="I3179" s="413"/>
      <c r="J3179" s="414"/>
      <c r="K3179" s="415"/>
      <c r="L3179" s="415"/>
      <c r="M3179" s="415"/>
      <c r="N3179" s="415"/>
      <c r="O3179" s="415"/>
      <c r="P3179" s="415"/>
    </row>
    <row r="3180" spans="9:16">
      <c r="I3180" s="413"/>
      <c r="J3180" s="414"/>
      <c r="K3180" s="415"/>
      <c r="L3180" s="415"/>
      <c r="M3180" s="415"/>
      <c r="N3180" s="415"/>
      <c r="O3180" s="415"/>
      <c r="P3180" s="415"/>
    </row>
    <row r="3181" spans="9:16">
      <c r="I3181" s="413"/>
      <c r="J3181" s="414"/>
      <c r="K3181" s="415"/>
      <c r="L3181" s="415"/>
      <c r="M3181" s="415"/>
      <c r="N3181" s="415"/>
      <c r="O3181" s="415"/>
      <c r="P3181" s="415"/>
    </row>
    <row r="3182" spans="9:16">
      <c r="I3182" s="413"/>
      <c r="J3182" s="414"/>
      <c r="K3182" s="415"/>
      <c r="L3182" s="415"/>
      <c r="M3182" s="415"/>
      <c r="N3182" s="415"/>
      <c r="O3182" s="415"/>
      <c r="P3182" s="415"/>
    </row>
    <row r="3183" spans="9:16">
      <c r="I3183" s="413"/>
      <c r="J3183" s="414"/>
      <c r="K3183" s="415"/>
      <c r="L3183" s="415"/>
      <c r="M3183" s="415"/>
      <c r="N3183" s="415"/>
      <c r="O3183" s="415"/>
      <c r="P3183" s="415"/>
    </row>
    <row r="3184" spans="9:16">
      <c r="I3184" s="413"/>
      <c r="J3184" s="414"/>
      <c r="K3184" s="415"/>
      <c r="L3184" s="415"/>
      <c r="M3184" s="415"/>
      <c r="N3184" s="415"/>
      <c r="O3184" s="415"/>
      <c r="P3184" s="415"/>
    </row>
    <row r="3185" spans="9:16">
      <c r="I3185" s="413"/>
      <c r="J3185" s="414"/>
      <c r="K3185" s="415"/>
      <c r="L3185" s="415"/>
      <c r="M3185" s="415"/>
      <c r="N3185" s="415"/>
      <c r="O3185" s="415"/>
      <c r="P3185" s="415"/>
    </row>
    <row r="3186" spans="9:16">
      <c r="I3186" s="413"/>
      <c r="J3186" s="414"/>
      <c r="K3186" s="415"/>
      <c r="L3186" s="415"/>
      <c r="M3186" s="415"/>
      <c r="N3186" s="415"/>
      <c r="O3186" s="415"/>
      <c r="P3186" s="415"/>
    </row>
    <row r="3187" spans="9:16">
      <c r="I3187" s="413"/>
      <c r="J3187" s="414"/>
      <c r="K3187" s="415"/>
      <c r="L3187" s="415"/>
      <c r="M3187" s="415"/>
      <c r="N3187" s="415"/>
      <c r="O3187" s="415"/>
      <c r="P3187" s="415"/>
    </row>
    <row r="3188" spans="9:16">
      <c r="I3188" s="413"/>
      <c r="J3188" s="414"/>
      <c r="K3188" s="415"/>
      <c r="L3188" s="415"/>
      <c r="M3188" s="415"/>
      <c r="N3188" s="415"/>
      <c r="O3188" s="415"/>
      <c r="P3188" s="415"/>
    </row>
    <row r="3189" spans="9:16">
      <c r="I3189" s="413"/>
      <c r="J3189" s="414"/>
      <c r="K3189" s="415"/>
      <c r="L3189" s="415"/>
      <c r="M3189" s="415"/>
      <c r="N3189" s="415"/>
      <c r="O3189" s="415"/>
      <c r="P3189" s="415"/>
    </row>
    <row r="3190" spans="9:16">
      <c r="I3190" s="413"/>
      <c r="J3190" s="414"/>
      <c r="K3190" s="415"/>
      <c r="L3190" s="415"/>
      <c r="M3190" s="415"/>
      <c r="N3190" s="415"/>
      <c r="O3190" s="415"/>
      <c r="P3190" s="415"/>
    </row>
    <row r="3191" spans="9:16">
      <c r="I3191" s="413"/>
      <c r="J3191" s="414"/>
      <c r="K3191" s="415"/>
      <c r="L3191" s="415"/>
      <c r="M3191" s="415"/>
      <c r="N3191" s="415"/>
      <c r="O3191" s="415"/>
      <c r="P3191" s="415"/>
    </row>
    <row r="3192" spans="9:16">
      <c r="I3192" s="413"/>
      <c r="J3192" s="414"/>
      <c r="K3192" s="415"/>
      <c r="L3192" s="415"/>
      <c r="M3192" s="415"/>
      <c r="N3192" s="415"/>
      <c r="O3192" s="415"/>
      <c r="P3192" s="415"/>
    </row>
    <row r="3193" spans="9:16">
      <c r="I3193" s="413"/>
      <c r="J3193" s="414"/>
      <c r="K3193" s="415"/>
      <c r="L3193" s="415"/>
      <c r="M3193" s="415"/>
      <c r="N3193" s="415"/>
      <c r="O3193" s="415"/>
      <c r="P3193" s="415"/>
    </row>
    <row r="3194" spans="9:16">
      <c r="I3194" s="413"/>
      <c r="J3194" s="414"/>
      <c r="K3194" s="415"/>
      <c r="L3194" s="415"/>
      <c r="M3194" s="415"/>
      <c r="N3194" s="415"/>
      <c r="O3194" s="415"/>
      <c r="P3194" s="415"/>
    </row>
    <row r="3195" spans="9:16">
      <c r="I3195" s="413"/>
      <c r="J3195" s="414"/>
      <c r="K3195" s="415"/>
      <c r="L3195" s="415"/>
      <c r="M3195" s="415"/>
      <c r="N3195" s="415"/>
      <c r="O3195" s="415"/>
      <c r="P3195" s="415"/>
    </row>
    <row r="3196" spans="9:16">
      <c r="I3196" s="413"/>
      <c r="J3196" s="414"/>
      <c r="K3196" s="415"/>
      <c r="L3196" s="415"/>
      <c r="M3196" s="415"/>
      <c r="N3196" s="415"/>
      <c r="O3196" s="415"/>
      <c r="P3196" s="415"/>
    </row>
    <row r="3197" spans="9:16">
      <c r="I3197" s="413"/>
      <c r="J3197" s="414"/>
      <c r="K3197" s="415"/>
      <c r="L3197" s="415"/>
      <c r="M3197" s="415"/>
      <c r="N3197" s="415"/>
      <c r="O3197" s="415"/>
      <c r="P3197" s="415"/>
    </row>
    <row r="3198" spans="9:16">
      <c r="I3198" s="413"/>
      <c r="J3198" s="414"/>
      <c r="K3198" s="415"/>
      <c r="L3198" s="415"/>
      <c r="M3198" s="415"/>
      <c r="N3198" s="415"/>
      <c r="O3198" s="415"/>
      <c r="P3198" s="415"/>
    </row>
    <row r="3199" spans="9:16">
      <c r="I3199" s="413"/>
      <c r="J3199" s="414"/>
      <c r="K3199" s="415"/>
      <c r="L3199" s="415"/>
      <c r="M3199" s="415"/>
      <c r="N3199" s="415"/>
      <c r="O3199" s="415"/>
      <c r="P3199" s="415"/>
    </row>
    <row r="3200" spans="9:16">
      <c r="I3200" s="413"/>
      <c r="J3200" s="414"/>
      <c r="K3200" s="415"/>
      <c r="L3200" s="415"/>
      <c r="M3200" s="415"/>
      <c r="N3200" s="415"/>
      <c r="O3200" s="415"/>
      <c r="P3200" s="415"/>
    </row>
    <row r="3201" spans="9:16">
      <c r="I3201" s="413"/>
      <c r="J3201" s="414"/>
      <c r="K3201" s="415"/>
      <c r="L3201" s="415"/>
      <c r="M3201" s="415"/>
      <c r="N3201" s="415"/>
      <c r="O3201" s="415"/>
      <c r="P3201" s="415"/>
    </row>
    <row r="3202" spans="9:16">
      <c r="I3202" s="413"/>
      <c r="J3202" s="414"/>
      <c r="K3202" s="415"/>
      <c r="L3202" s="415"/>
      <c r="M3202" s="415"/>
      <c r="N3202" s="415"/>
      <c r="O3202" s="415"/>
      <c r="P3202" s="415"/>
    </row>
    <row r="3203" spans="9:16">
      <c r="I3203" s="413"/>
      <c r="J3203" s="414"/>
      <c r="K3203" s="415"/>
      <c r="L3203" s="415"/>
      <c r="M3203" s="415"/>
      <c r="N3203" s="415"/>
      <c r="O3203" s="415"/>
      <c r="P3203" s="415"/>
    </row>
    <row r="3204" spans="9:16">
      <c r="I3204" s="413"/>
      <c r="J3204" s="414"/>
      <c r="K3204" s="415"/>
      <c r="L3204" s="415"/>
      <c r="M3204" s="415"/>
      <c r="N3204" s="415"/>
      <c r="O3204" s="415"/>
      <c r="P3204" s="415"/>
    </row>
    <row r="3205" spans="9:16">
      <c r="I3205" s="413"/>
      <c r="J3205" s="414"/>
      <c r="K3205" s="415"/>
      <c r="L3205" s="415"/>
      <c r="M3205" s="415"/>
      <c r="N3205" s="415"/>
      <c r="O3205" s="415"/>
      <c r="P3205" s="415"/>
    </row>
    <row r="3206" spans="9:16">
      <c r="I3206" s="413"/>
      <c r="J3206" s="414"/>
      <c r="K3206" s="415"/>
      <c r="L3206" s="415"/>
      <c r="M3206" s="415"/>
      <c r="N3206" s="415"/>
      <c r="O3206" s="415"/>
      <c r="P3206" s="415"/>
    </row>
    <row r="3207" spans="9:16">
      <c r="I3207" s="413"/>
      <c r="J3207" s="414"/>
      <c r="K3207" s="415"/>
      <c r="L3207" s="415"/>
      <c r="M3207" s="415"/>
      <c r="N3207" s="415"/>
      <c r="O3207" s="415"/>
      <c r="P3207" s="415"/>
    </row>
    <row r="3208" spans="9:16">
      <c r="I3208" s="413"/>
      <c r="J3208" s="414"/>
      <c r="K3208" s="415"/>
      <c r="L3208" s="415"/>
      <c r="M3208" s="415"/>
      <c r="N3208" s="415"/>
      <c r="O3208" s="415"/>
      <c r="P3208" s="415"/>
    </row>
    <row r="3209" spans="9:16">
      <c r="I3209" s="413"/>
      <c r="J3209" s="414"/>
      <c r="K3209" s="415"/>
      <c r="L3209" s="415"/>
      <c r="M3209" s="415"/>
      <c r="N3209" s="415"/>
      <c r="O3209" s="415"/>
      <c r="P3209" s="415"/>
    </row>
    <row r="3210" spans="9:16">
      <c r="I3210" s="413"/>
      <c r="J3210" s="414"/>
      <c r="K3210" s="415"/>
      <c r="L3210" s="415"/>
      <c r="M3210" s="415"/>
      <c r="N3210" s="415"/>
      <c r="O3210" s="415"/>
      <c r="P3210" s="415"/>
    </row>
    <row r="3211" spans="9:16">
      <c r="I3211" s="413"/>
      <c r="J3211" s="414"/>
      <c r="K3211" s="415"/>
      <c r="L3211" s="415"/>
      <c r="M3211" s="415"/>
      <c r="N3211" s="415"/>
      <c r="O3211" s="415"/>
      <c r="P3211" s="415"/>
    </row>
    <row r="3212" spans="9:16">
      <c r="I3212" s="413"/>
      <c r="J3212" s="414"/>
      <c r="K3212" s="415"/>
      <c r="L3212" s="415"/>
      <c r="M3212" s="415"/>
      <c r="N3212" s="415"/>
      <c r="O3212" s="415"/>
      <c r="P3212" s="415"/>
    </row>
    <row r="3213" spans="9:16">
      <c r="I3213" s="413"/>
      <c r="J3213" s="414"/>
      <c r="K3213" s="415"/>
      <c r="L3213" s="415"/>
      <c r="M3213" s="415"/>
      <c r="N3213" s="415"/>
      <c r="O3213" s="415"/>
      <c r="P3213" s="415"/>
    </row>
    <row r="3214" spans="9:16">
      <c r="I3214" s="413"/>
      <c r="J3214" s="414"/>
      <c r="K3214" s="415"/>
      <c r="L3214" s="415"/>
      <c r="M3214" s="415"/>
      <c r="N3214" s="415"/>
      <c r="O3214" s="415"/>
      <c r="P3214" s="415"/>
    </row>
    <row r="3215" spans="9:16">
      <c r="I3215" s="413"/>
      <c r="J3215" s="414"/>
      <c r="K3215" s="415"/>
      <c r="L3215" s="415"/>
      <c r="M3215" s="415"/>
      <c r="N3215" s="415"/>
      <c r="O3215" s="415"/>
      <c r="P3215" s="415"/>
    </row>
    <row r="3216" spans="9:16">
      <c r="I3216" s="413"/>
      <c r="J3216" s="414"/>
      <c r="K3216" s="415"/>
      <c r="L3216" s="415"/>
      <c r="M3216" s="415"/>
      <c r="N3216" s="415"/>
      <c r="O3216" s="415"/>
      <c r="P3216" s="415"/>
    </row>
    <row r="3217" spans="9:16">
      <c r="I3217" s="413"/>
      <c r="J3217" s="414"/>
      <c r="K3217" s="415"/>
      <c r="L3217" s="415"/>
      <c r="M3217" s="415"/>
      <c r="N3217" s="415"/>
      <c r="O3217" s="415"/>
      <c r="P3217" s="415"/>
    </row>
    <row r="3218" spans="9:16">
      <c r="I3218" s="413"/>
      <c r="J3218" s="414"/>
      <c r="K3218" s="415"/>
      <c r="L3218" s="415"/>
      <c r="M3218" s="415"/>
      <c r="N3218" s="415"/>
      <c r="O3218" s="415"/>
      <c r="P3218" s="415"/>
    </row>
    <row r="3219" spans="9:16">
      <c r="I3219" s="413"/>
      <c r="J3219" s="414"/>
      <c r="K3219" s="415"/>
      <c r="L3219" s="415"/>
      <c r="M3219" s="415"/>
      <c r="N3219" s="415"/>
      <c r="O3219" s="415"/>
      <c r="P3219" s="415"/>
    </row>
    <row r="3220" spans="9:16">
      <c r="I3220" s="413"/>
      <c r="J3220" s="414"/>
      <c r="K3220" s="415"/>
      <c r="L3220" s="415"/>
      <c r="M3220" s="415"/>
      <c r="N3220" s="415"/>
      <c r="O3220" s="415"/>
      <c r="P3220" s="415"/>
    </row>
    <row r="3221" spans="9:16">
      <c r="I3221" s="413"/>
      <c r="J3221" s="414"/>
      <c r="K3221" s="415"/>
      <c r="L3221" s="415"/>
      <c r="M3221" s="415"/>
      <c r="N3221" s="415"/>
      <c r="O3221" s="415"/>
      <c r="P3221" s="415"/>
    </row>
    <row r="3222" spans="9:16">
      <c r="I3222" s="413"/>
      <c r="J3222" s="414"/>
      <c r="K3222" s="415"/>
      <c r="L3222" s="415"/>
      <c r="M3222" s="415"/>
      <c r="N3222" s="415"/>
      <c r="O3222" s="415"/>
      <c r="P3222" s="415"/>
    </row>
    <row r="3223" spans="9:16">
      <c r="I3223" s="413"/>
      <c r="J3223" s="414"/>
      <c r="K3223" s="415"/>
      <c r="L3223" s="415"/>
      <c r="M3223" s="415"/>
      <c r="N3223" s="415"/>
      <c r="O3223" s="415"/>
      <c r="P3223" s="415"/>
    </row>
    <row r="3224" spans="9:16">
      <c r="I3224" s="413"/>
      <c r="J3224" s="414"/>
      <c r="K3224" s="415"/>
      <c r="L3224" s="415"/>
      <c r="M3224" s="415"/>
      <c r="N3224" s="415"/>
      <c r="O3224" s="415"/>
      <c r="P3224" s="415"/>
    </row>
    <row r="3225" spans="9:16">
      <c r="I3225" s="413"/>
      <c r="J3225" s="414"/>
      <c r="K3225" s="415"/>
      <c r="L3225" s="415"/>
      <c r="M3225" s="415"/>
      <c r="N3225" s="415"/>
      <c r="O3225" s="415"/>
      <c r="P3225" s="415"/>
    </row>
    <row r="3226" spans="9:16">
      <c r="I3226" s="413"/>
      <c r="J3226" s="414"/>
      <c r="K3226" s="415"/>
      <c r="L3226" s="415"/>
      <c r="M3226" s="415"/>
      <c r="N3226" s="415"/>
      <c r="O3226" s="415"/>
      <c r="P3226" s="415"/>
    </row>
    <row r="3227" spans="9:16">
      <c r="I3227" s="413"/>
      <c r="J3227" s="414"/>
      <c r="K3227" s="415"/>
      <c r="L3227" s="415"/>
      <c r="M3227" s="415"/>
      <c r="N3227" s="415"/>
      <c r="O3227" s="415"/>
      <c r="P3227" s="415"/>
    </row>
    <row r="3228" spans="9:16">
      <c r="I3228" s="413"/>
      <c r="J3228" s="414"/>
      <c r="K3228" s="415"/>
      <c r="L3228" s="415"/>
      <c r="M3228" s="415"/>
      <c r="N3228" s="415"/>
      <c r="O3228" s="415"/>
      <c r="P3228" s="415"/>
    </row>
    <row r="3229" spans="9:16">
      <c r="I3229" s="413"/>
      <c r="J3229" s="414"/>
      <c r="K3229" s="415"/>
      <c r="L3229" s="415"/>
      <c r="M3229" s="415"/>
      <c r="N3229" s="415"/>
      <c r="O3229" s="415"/>
      <c r="P3229" s="415"/>
    </row>
    <row r="3230" spans="9:16">
      <c r="I3230" s="413"/>
      <c r="J3230" s="414"/>
      <c r="K3230" s="415"/>
      <c r="L3230" s="415"/>
      <c r="M3230" s="415"/>
      <c r="N3230" s="415"/>
      <c r="O3230" s="415"/>
      <c r="P3230" s="415"/>
    </row>
    <row r="3231" spans="9:16">
      <c r="I3231" s="413"/>
      <c r="J3231" s="414"/>
      <c r="K3231" s="415"/>
      <c r="L3231" s="415"/>
      <c r="M3231" s="415"/>
      <c r="N3231" s="415"/>
      <c r="O3231" s="415"/>
      <c r="P3231" s="415"/>
    </row>
    <row r="3232" spans="9:16">
      <c r="I3232" s="413"/>
      <c r="J3232" s="414"/>
      <c r="K3232" s="415"/>
      <c r="L3232" s="415"/>
      <c r="M3232" s="415"/>
      <c r="N3232" s="415"/>
      <c r="O3232" s="415"/>
      <c r="P3232" s="415"/>
    </row>
    <row r="3233" spans="9:16">
      <c r="I3233" s="413"/>
      <c r="J3233" s="414"/>
      <c r="K3233" s="415"/>
      <c r="L3233" s="415"/>
      <c r="M3233" s="415"/>
      <c r="N3233" s="415"/>
      <c r="O3233" s="415"/>
      <c r="P3233" s="415"/>
    </row>
    <row r="3234" spans="9:16">
      <c r="I3234" s="413"/>
      <c r="J3234" s="414"/>
      <c r="K3234" s="415"/>
      <c r="L3234" s="415"/>
      <c r="M3234" s="415"/>
      <c r="N3234" s="415"/>
      <c r="O3234" s="415"/>
      <c r="P3234" s="415"/>
    </row>
    <row r="3235" spans="9:16">
      <c r="I3235" s="413"/>
      <c r="J3235" s="414"/>
      <c r="K3235" s="415"/>
      <c r="L3235" s="415"/>
      <c r="M3235" s="415"/>
      <c r="N3235" s="415"/>
      <c r="O3235" s="415"/>
      <c r="P3235" s="415"/>
    </row>
    <row r="3236" spans="9:16">
      <c r="I3236" s="413"/>
      <c r="J3236" s="414"/>
      <c r="K3236" s="415"/>
      <c r="L3236" s="415"/>
      <c r="M3236" s="415"/>
      <c r="N3236" s="415"/>
      <c r="O3236" s="415"/>
      <c r="P3236" s="415"/>
    </row>
    <row r="3237" spans="9:16">
      <c r="I3237" s="413"/>
      <c r="J3237" s="414"/>
      <c r="K3237" s="415"/>
      <c r="L3237" s="415"/>
      <c r="M3237" s="415"/>
      <c r="N3237" s="415"/>
      <c r="O3237" s="415"/>
      <c r="P3237" s="415"/>
    </row>
    <row r="3238" spans="9:16">
      <c r="I3238" s="413"/>
      <c r="J3238" s="414"/>
      <c r="K3238" s="415"/>
      <c r="L3238" s="415"/>
      <c r="M3238" s="415"/>
      <c r="N3238" s="415"/>
      <c r="O3238" s="415"/>
      <c r="P3238" s="415"/>
    </row>
    <row r="3239" spans="9:16">
      <c r="I3239" s="413"/>
      <c r="J3239" s="414"/>
      <c r="K3239" s="415"/>
      <c r="L3239" s="415"/>
      <c r="M3239" s="415"/>
      <c r="N3239" s="415"/>
      <c r="O3239" s="415"/>
      <c r="P3239" s="415"/>
    </row>
    <row r="3240" spans="9:16">
      <c r="I3240" s="413"/>
      <c r="J3240" s="414"/>
      <c r="K3240" s="415"/>
      <c r="L3240" s="415"/>
      <c r="M3240" s="415"/>
      <c r="N3240" s="415"/>
      <c r="O3240" s="415"/>
      <c r="P3240" s="415"/>
    </row>
    <row r="3241" spans="9:16">
      <c r="I3241" s="413"/>
      <c r="J3241" s="414"/>
      <c r="K3241" s="415"/>
      <c r="L3241" s="415"/>
      <c r="M3241" s="415"/>
      <c r="N3241" s="415"/>
      <c r="O3241" s="415"/>
      <c r="P3241" s="415"/>
    </row>
    <row r="3242" spans="9:16">
      <c r="I3242" s="413"/>
      <c r="J3242" s="414"/>
      <c r="K3242" s="415"/>
      <c r="L3242" s="415"/>
      <c r="M3242" s="415"/>
      <c r="N3242" s="415"/>
      <c r="O3242" s="415"/>
      <c r="P3242" s="415"/>
    </row>
    <row r="3243" spans="9:16">
      <c r="I3243" s="413"/>
      <c r="J3243" s="414"/>
      <c r="K3243" s="415"/>
      <c r="L3243" s="415"/>
      <c r="M3243" s="415"/>
      <c r="N3243" s="415"/>
      <c r="O3243" s="415"/>
      <c r="P3243" s="415"/>
    </row>
    <row r="3244" spans="9:16">
      <c r="I3244" s="413"/>
      <c r="J3244" s="414"/>
      <c r="K3244" s="415"/>
      <c r="L3244" s="415"/>
      <c r="M3244" s="415"/>
      <c r="N3244" s="415"/>
      <c r="O3244" s="415"/>
      <c r="P3244" s="415"/>
    </row>
    <row r="3245" spans="9:16">
      <c r="I3245" s="413"/>
      <c r="J3245" s="414"/>
      <c r="K3245" s="415"/>
      <c r="L3245" s="415"/>
      <c r="M3245" s="415"/>
      <c r="N3245" s="415"/>
      <c r="O3245" s="415"/>
      <c r="P3245" s="415"/>
    </row>
    <row r="3246" spans="9:16">
      <c r="I3246" s="413"/>
      <c r="J3246" s="414"/>
      <c r="K3246" s="415"/>
      <c r="L3246" s="415"/>
      <c r="M3246" s="415"/>
      <c r="N3246" s="415"/>
      <c r="O3246" s="415"/>
      <c r="P3246" s="415"/>
    </row>
    <row r="3247" spans="9:16">
      <c r="I3247" s="413"/>
      <c r="J3247" s="414"/>
      <c r="K3247" s="415"/>
      <c r="L3247" s="415"/>
      <c r="M3247" s="415"/>
      <c r="N3247" s="415"/>
      <c r="O3247" s="415"/>
      <c r="P3247" s="415"/>
    </row>
    <row r="3248" spans="9:16">
      <c r="I3248" s="413"/>
      <c r="J3248" s="414"/>
      <c r="K3248" s="415"/>
      <c r="L3248" s="415"/>
      <c r="M3248" s="415"/>
      <c r="N3248" s="415"/>
      <c r="O3248" s="415"/>
      <c r="P3248" s="415"/>
    </row>
    <row r="3249" spans="9:16">
      <c r="I3249" s="413"/>
      <c r="J3249" s="414"/>
      <c r="K3249" s="415"/>
      <c r="L3249" s="415"/>
      <c r="M3249" s="415"/>
      <c r="N3249" s="415"/>
      <c r="O3249" s="415"/>
      <c r="P3249" s="415"/>
    </row>
    <row r="3250" spans="9:16">
      <c r="I3250" s="413"/>
      <c r="J3250" s="414"/>
      <c r="K3250" s="415"/>
      <c r="L3250" s="415"/>
      <c r="M3250" s="415"/>
      <c r="N3250" s="415"/>
      <c r="O3250" s="415"/>
      <c r="P3250" s="415"/>
    </row>
    <row r="3251" spans="9:16">
      <c r="I3251" s="413"/>
      <c r="J3251" s="414"/>
      <c r="K3251" s="415"/>
      <c r="L3251" s="415"/>
      <c r="M3251" s="415"/>
      <c r="N3251" s="415"/>
      <c r="O3251" s="415"/>
      <c r="P3251" s="415"/>
    </row>
    <row r="3252" spans="9:16">
      <c r="I3252" s="413"/>
      <c r="J3252" s="414"/>
      <c r="K3252" s="415"/>
      <c r="L3252" s="415"/>
      <c r="M3252" s="415"/>
      <c r="N3252" s="415"/>
      <c r="O3252" s="415"/>
      <c r="P3252" s="415"/>
    </row>
    <row r="3253" spans="9:16">
      <c r="I3253" s="413"/>
      <c r="J3253" s="414"/>
      <c r="K3253" s="415"/>
      <c r="L3253" s="415"/>
      <c r="M3253" s="415"/>
      <c r="N3253" s="415"/>
      <c r="O3253" s="415"/>
      <c r="P3253" s="415"/>
    </row>
    <row r="3254" spans="9:16">
      <c r="I3254" s="413"/>
      <c r="J3254" s="414"/>
      <c r="K3254" s="415"/>
      <c r="L3254" s="415"/>
      <c r="M3254" s="415"/>
      <c r="N3254" s="415"/>
      <c r="O3254" s="415"/>
      <c r="P3254" s="415"/>
    </row>
    <row r="3255" spans="9:16">
      <c r="I3255" s="413"/>
      <c r="J3255" s="414"/>
      <c r="K3255" s="415"/>
      <c r="L3255" s="415"/>
      <c r="M3255" s="415"/>
      <c r="N3255" s="415"/>
      <c r="O3255" s="415"/>
      <c r="P3255" s="415"/>
    </row>
    <row r="3256" spans="9:16">
      <c r="I3256" s="413"/>
      <c r="J3256" s="414"/>
      <c r="K3256" s="415"/>
      <c r="L3256" s="415"/>
      <c r="M3256" s="415"/>
      <c r="N3256" s="415"/>
      <c r="O3256" s="415"/>
      <c r="P3256" s="415"/>
    </row>
    <row r="3257" spans="9:16">
      <c r="I3257" s="413"/>
      <c r="J3257" s="414"/>
      <c r="K3257" s="415"/>
      <c r="L3257" s="415"/>
      <c r="M3257" s="415"/>
      <c r="N3257" s="415"/>
      <c r="O3257" s="415"/>
      <c r="P3257" s="415"/>
    </row>
    <row r="3258" spans="9:16">
      <c r="I3258" s="413"/>
      <c r="J3258" s="414"/>
      <c r="K3258" s="415"/>
      <c r="L3258" s="415"/>
      <c r="M3258" s="415"/>
      <c r="N3258" s="415"/>
      <c r="O3258" s="415"/>
      <c r="P3258" s="415"/>
    </row>
    <row r="3259" spans="9:16">
      <c r="I3259" s="413"/>
      <c r="J3259" s="414"/>
      <c r="K3259" s="415"/>
      <c r="L3259" s="415"/>
      <c r="M3259" s="415"/>
      <c r="N3259" s="415"/>
      <c r="O3259" s="415"/>
      <c r="P3259" s="415"/>
    </row>
    <row r="3260" spans="9:16">
      <c r="I3260" s="413"/>
      <c r="J3260" s="414"/>
      <c r="K3260" s="415"/>
      <c r="L3260" s="415"/>
      <c r="M3260" s="415"/>
      <c r="N3260" s="415"/>
      <c r="O3260" s="415"/>
      <c r="P3260" s="415"/>
    </row>
    <row r="3261" spans="9:16">
      <c r="I3261" s="413"/>
      <c r="J3261" s="414"/>
      <c r="K3261" s="415"/>
      <c r="L3261" s="415"/>
      <c r="M3261" s="415"/>
      <c r="N3261" s="415"/>
      <c r="O3261" s="415"/>
      <c r="P3261" s="415"/>
    </row>
    <row r="3262" spans="9:16">
      <c r="I3262" s="413"/>
      <c r="J3262" s="414"/>
      <c r="K3262" s="415"/>
      <c r="L3262" s="415"/>
      <c r="M3262" s="415"/>
      <c r="N3262" s="415"/>
      <c r="O3262" s="415"/>
      <c r="P3262" s="415"/>
    </row>
    <row r="3263" spans="9:16">
      <c r="I3263" s="413"/>
      <c r="J3263" s="414"/>
      <c r="K3263" s="415"/>
      <c r="L3263" s="415"/>
      <c r="M3263" s="415"/>
      <c r="N3263" s="415"/>
      <c r="O3263" s="415"/>
      <c r="P3263" s="415"/>
    </row>
    <row r="3264" spans="9:16">
      <c r="I3264" s="413"/>
      <c r="J3264" s="414"/>
      <c r="K3264" s="415"/>
      <c r="L3264" s="415"/>
      <c r="M3264" s="415"/>
      <c r="N3264" s="415"/>
      <c r="O3264" s="415"/>
      <c r="P3264" s="415"/>
    </row>
    <row r="3265" spans="9:16">
      <c r="I3265" s="413"/>
      <c r="J3265" s="414"/>
      <c r="K3265" s="415"/>
      <c r="L3265" s="415"/>
      <c r="M3265" s="415"/>
      <c r="N3265" s="415"/>
      <c r="O3265" s="415"/>
      <c r="P3265" s="415"/>
    </row>
    <row r="3266" spans="9:16">
      <c r="I3266" s="413"/>
      <c r="J3266" s="414"/>
      <c r="K3266" s="415"/>
      <c r="L3266" s="415"/>
      <c r="M3266" s="415"/>
      <c r="N3266" s="415"/>
      <c r="O3266" s="415"/>
      <c r="P3266" s="415"/>
    </row>
    <row r="3267" spans="9:16">
      <c r="I3267" s="413"/>
      <c r="J3267" s="414"/>
      <c r="K3267" s="415"/>
      <c r="L3267" s="415"/>
      <c r="M3267" s="415"/>
      <c r="N3267" s="415"/>
      <c r="O3267" s="415"/>
      <c r="P3267" s="415"/>
    </row>
    <row r="3268" spans="9:16">
      <c r="I3268" s="413"/>
      <c r="J3268" s="414"/>
      <c r="K3268" s="415"/>
      <c r="L3268" s="415"/>
      <c r="M3268" s="415"/>
      <c r="N3268" s="415"/>
      <c r="O3268" s="415"/>
      <c r="P3268" s="415"/>
    </row>
    <row r="3269" spans="9:16">
      <c r="I3269" s="413"/>
      <c r="J3269" s="414"/>
      <c r="K3269" s="415"/>
      <c r="L3269" s="415"/>
      <c r="M3269" s="415"/>
      <c r="N3269" s="415"/>
      <c r="O3269" s="415"/>
      <c r="P3269" s="415"/>
    </row>
    <row r="3270" spans="9:16">
      <c r="I3270" s="413"/>
      <c r="J3270" s="414"/>
      <c r="K3270" s="415"/>
      <c r="L3270" s="415"/>
      <c r="M3270" s="415"/>
      <c r="N3270" s="415"/>
      <c r="O3270" s="415"/>
      <c r="P3270" s="415"/>
    </row>
    <row r="3271" spans="9:16">
      <c r="I3271" s="413"/>
      <c r="J3271" s="414"/>
      <c r="K3271" s="415"/>
      <c r="L3271" s="415"/>
      <c r="M3271" s="415"/>
      <c r="N3271" s="415"/>
      <c r="O3271" s="415"/>
      <c r="P3271" s="415"/>
    </row>
    <row r="3272" spans="9:16">
      <c r="I3272" s="413"/>
      <c r="J3272" s="414"/>
      <c r="K3272" s="415"/>
      <c r="L3272" s="415"/>
      <c r="M3272" s="415"/>
      <c r="N3272" s="415"/>
      <c r="O3272" s="415"/>
      <c r="P3272" s="415"/>
    </row>
    <row r="3273" spans="9:16">
      <c r="I3273" s="413"/>
      <c r="J3273" s="414"/>
      <c r="K3273" s="415"/>
      <c r="L3273" s="415"/>
      <c r="M3273" s="415"/>
      <c r="N3273" s="415"/>
      <c r="O3273" s="415"/>
      <c r="P3273" s="415"/>
    </row>
    <row r="3274" spans="9:16">
      <c r="I3274" s="413"/>
      <c r="J3274" s="414"/>
      <c r="K3274" s="415"/>
      <c r="L3274" s="415"/>
      <c r="M3274" s="415"/>
      <c r="N3274" s="415"/>
      <c r="O3274" s="415"/>
      <c r="P3274" s="415"/>
    </row>
    <row r="3275" spans="9:16">
      <c r="I3275" s="413"/>
      <c r="J3275" s="414"/>
      <c r="K3275" s="415"/>
      <c r="L3275" s="415"/>
      <c r="M3275" s="415"/>
      <c r="N3275" s="415"/>
      <c r="O3275" s="415"/>
      <c r="P3275" s="415"/>
    </row>
    <row r="3276" spans="9:16">
      <c r="I3276" s="413"/>
      <c r="J3276" s="414"/>
      <c r="K3276" s="415"/>
      <c r="L3276" s="415"/>
      <c r="M3276" s="415"/>
      <c r="N3276" s="415"/>
      <c r="O3276" s="415"/>
      <c r="P3276" s="415"/>
    </row>
    <row r="3277" spans="9:16">
      <c r="I3277" s="413"/>
      <c r="J3277" s="414"/>
      <c r="K3277" s="415"/>
      <c r="L3277" s="415"/>
      <c r="M3277" s="415"/>
      <c r="N3277" s="415"/>
      <c r="O3277" s="415"/>
      <c r="P3277" s="415"/>
    </row>
    <row r="3278" spans="9:16">
      <c r="I3278" s="413"/>
      <c r="J3278" s="414"/>
      <c r="K3278" s="415"/>
      <c r="L3278" s="415"/>
      <c r="M3278" s="415"/>
      <c r="N3278" s="415"/>
      <c r="O3278" s="415"/>
      <c r="P3278" s="415"/>
    </row>
    <row r="3279" spans="9:16">
      <c r="I3279" s="413"/>
      <c r="J3279" s="414"/>
      <c r="K3279" s="415"/>
      <c r="L3279" s="415"/>
      <c r="M3279" s="415"/>
      <c r="N3279" s="415"/>
      <c r="O3279" s="415"/>
      <c r="P3279" s="415"/>
    </row>
    <row r="3280" spans="9:16">
      <c r="I3280" s="413"/>
      <c r="J3280" s="414"/>
      <c r="K3280" s="415"/>
      <c r="L3280" s="415"/>
      <c r="M3280" s="415"/>
      <c r="N3280" s="415"/>
      <c r="O3280" s="415"/>
      <c r="P3280" s="415"/>
    </row>
    <row r="3281" spans="9:16">
      <c r="I3281" s="413"/>
      <c r="J3281" s="414"/>
      <c r="K3281" s="415"/>
      <c r="L3281" s="415"/>
      <c r="M3281" s="415"/>
      <c r="N3281" s="415"/>
      <c r="O3281" s="415"/>
      <c r="P3281" s="415"/>
    </row>
    <row r="3282" spans="9:16">
      <c r="I3282" s="413"/>
      <c r="J3282" s="414"/>
      <c r="K3282" s="415"/>
      <c r="L3282" s="415"/>
      <c r="M3282" s="415"/>
      <c r="N3282" s="415"/>
      <c r="O3282" s="415"/>
      <c r="P3282" s="415"/>
    </row>
    <row r="3283" spans="9:16">
      <c r="I3283" s="413"/>
      <c r="J3283" s="414"/>
      <c r="K3283" s="415"/>
      <c r="L3283" s="415"/>
      <c r="M3283" s="415"/>
      <c r="N3283" s="415"/>
      <c r="O3283" s="415"/>
      <c r="P3283" s="415"/>
    </row>
    <row r="3284" spans="9:16">
      <c r="I3284" s="413"/>
      <c r="J3284" s="414"/>
      <c r="K3284" s="415"/>
      <c r="L3284" s="415"/>
      <c r="M3284" s="415"/>
      <c r="N3284" s="415"/>
      <c r="O3284" s="415"/>
      <c r="P3284" s="415"/>
    </row>
    <row r="3285" spans="9:16">
      <c r="I3285" s="413"/>
      <c r="J3285" s="414"/>
      <c r="K3285" s="415"/>
      <c r="L3285" s="415"/>
      <c r="M3285" s="415"/>
      <c r="N3285" s="415"/>
      <c r="O3285" s="415"/>
      <c r="P3285" s="415"/>
    </row>
    <row r="3286" spans="9:16">
      <c r="I3286" s="413"/>
      <c r="J3286" s="414"/>
      <c r="K3286" s="415"/>
      <c r="L3286" s="415"/>
      <c r="M3286" s="415"/>
      <c r="N3286" s="415"/>
      <c r="O3286" s="415"/>
      <c r="P3286" s="415"/>
    </row>
    <row r="3287" spans="9:16">
      <c r="I3287" s="413"/>
      <c r="J3287" s="414"/>
      <c r="K3287" s="415"/>
      <c r="L3287" s="415"/>
      <c r="M3287" s="415"/>
      <c r="N3287" s="415"/>
      <c r="O3287" s="415"/>
      <c r="P3287" s="415"/>
    </row>
    <row r="3288" spans="9:16">
      <c r="I3288" s="413"/>
      <c r="J3288" s="414"/>
      <c r="K3288" s="415"/>
      <c r="L3288" s="415"/>
      <c r="M3288" s="415"/>
      <c r="N3288" s="415"/>
      <c r="O3288" s="415"/>
      <c r="P3288" s="415"/>
    </row>
    <row r="3289" spans="9:16">
      <c r="I3289" s="413"/>
      <c r="J3289" s="414"/>
      <c r="K3289" s="415"/>
      <c r="L3289" s="415"/>
      <c r="M3289" s="415"/>
      <c r="N3289" s="415"/>
      <c r="O3289" s="415"/>
      <c r="P3289" s="415"/>
    </row>
    <row r="3290" spans="9:16">
      <c r="I3290" s="413"/>
      <c r="J3290" s="414"/>
      <c r="K3290" s="415"/>
      <c r="L3290" s="415"/>
      <c r="M3290" s="415"/>
      <c r="N3290" s="415"/>
      <c r="O3290" s="415"/>
      <c r="P3290" s="415"/>
    </row>
    <row r="3291" spans="9:16">
      <c r="I3291" s="413"/>
      <c r="J3291" s="414"/>
      <c r="K3291" s="415"/>
      <c r="L3291" s="415"/>
      <c r="M3291" s="415"/>
      <c r="N3291" s="415"/>
      <c r="O3291" s="415"/>
      <c r="P3291" s="415"/>
    </row>
    <row r="3292" spans="9:16">
      <c r="I3292" s="413"/>
      <c r="J3292" s="414"/>
      <c r="K3292" s="415"/>
      <c r="L3292" s="415"/>
      <c r="M3292" s="415"/>
      <c r="N3292" s="415"/>
      <c r="O3292" s="415"/>
      <c r="P3292" s="415"/>
    </row>
    <row r="3293" spans="9:16">
      <c r="I3293" s="413"/>
      <c r="J3293" s="414"/>
      <c r="K3293" s="415"/>
      <c r="L3293" s="415"/>
      <c r="M3293" s="415"/>
      <c r="N3293" s="415"/>
      <c r="O3293" s="415"/>
      <c r="P3293" s="415"/>
    </row>
    <row r="3294" spans="9:16">
      <c r="I3294" s="413"/>
      <c r="J3294" s="414"/>
      <c r="K3294" s="415"/>
      <c r="L3294" s="415"/>
      <c r="M3294" s="415"/>
      <c r="N3294" s="415"/>
      <c r="O3294" s="415"/>
      <c r="P3294" s="415"/>
    </row>
    <row r="3295" spans="9:16">
      <c r="I3295" s="413"/>
      <c r="J3295" s="414"/>
      <c r="K3295" s="415"/>
      <c r="L3295" s="415"/>
      <c r="M3295" s="415"/>
      <c r="N3295" s="415"/>
      <c r="O3295" s="415"/>
      <c r="P3295" s="415"/>
    </row>
    <row r="3296" spans="9:16">
      <c r="I3296" s="413"/>
      <c r="J3296" s="414"/>
      <c r="K3296" s="415"/>
      <c r="L3296" s="415"/>
      <c r="M3296" s="415"/>
      <c r="N3296" s="415"/>
      <c r="O3296" s="415"/>
      <c r="P3296" s="415"/>
    </row>
    <row r="3297" spans="9:16">
      <c r="I3297" s="413"/>
      <c r="J3297" s="414"/>
      <c r="K3297" s="415"/>
      <c r="L3297" s="415"/>
      <c r="M3297" s="415"/>
      <c r="N3297" s="415"/>
      <c r="O3297" s="415"/>
      <c r="P3297" s="415"/>
    </row>
    <row r="3298" spans="9:16">
      <c r="I3298" s="413"/>
      <c r="J3298" s="414"/>
      <c r="K3298" s="415"/>
      <c r="L3298" s="415"/>
      <c r="M3298" s="415"/>
      <c r="N3298" s="415"/>
      <c r="O3298" s="415"/>
      <c r="P3298" s="415"/>
    </row>
    <row r="3299" spans="9:16">
      <c r="I3299" s="413"/>
      <c r="J3299" s="414"/>
      <c r="K3299" s="415"/>
      <c r="L3299" s="415"/>
      <c r="M3299" s="415"/>
      <c r="N3299" s="415"/>
      <c r="O3299" s="415"/>
      <c r="P3299" s="415"/>
    </row>
    <row r="3300" spans="9:16">
      <c r="I3300" s="413"/>
      <c r="J3300" s="414"/>
      <c r="K3300" s="415"/>
      <c r="L3300" s="415"/>
      <c r="M3300" s="415"/>
      <c r="N3300" s="415"/>
      <c r="O3300" s="415"/>
      <c r="P3300" s="415"/>
    </row>
    <row r="3301" spans="9:16">
      <c r="I3301" s="413"/>
      <c r="J3301" s="414"/>
      <c r="K3301" s="415"/>
      <c r="L3301" s="415"/>
      <c r="M3301" s="415"/>
      <c r="N3301" s="415"/>
      <c r="O3301" s="415"/>
      <c r="P3301" s="415"/>
    </row>
    <row r="3302" spans="9:16">
      <c r="I3302" s="413"/>
      <c r="J3302" s="414"/>
      <c r="K3302" s="415"/>
      <c r="L3302" s="415"/>
      <c r="M3302" s="415"/>
      <c r="N3302" s="415"/>
      <c r="O3302" s="415"/>
      <c r="P3302" s="415"/>
    </row>
    <row r="3303" spans="9:16">
      <c r="I3303" s="413"/>
      <c r="J3303" s="414"/>
      <c r="K3303" s="415"/>
      <c r="L3303" s="415"/>
      <c r="M3303" s="415"/>
      <c r="N3303" s="415"/>
      <c r="O3303" s="415"/>
      <c r="P3303" s="415"/>
    </row>
    <row r="3304" spans="9:16">
      <c r="I3304" s="413"/>
      <c r="J3304" s="414"/>
      <c r="K3304" s="415"/>
      <c r="L3304" s="415"/>
      <c r="M3304" s="415"/>
      <c r="N3304" s="415"/>
      <c r="O3304" s="415"/>
      <c r="P3304" s="415"/>
    </row>
    <row r="3305" spans="9:16">
      <c r="I3305" s="413"/>
      <c r="J3305" s="414"/>
      <c r="K3305" s="415"/>
      <c r="L3305" s="415"/>
      <c r="M3305" s="415"/>
      <c r="N3305" s="415"/>
      <c r="O3305" s="415"/>
      <c r="P3305" s="415"/>
    </row>
    <row r="3306" spans="9:16">
      <c r="I3306" s="413"/>
      <c r="J3306" s="414"/>
      <c r="K3306" s="415"/>
      <c r="L3306" s="415"/>
      <c r="M3306" s="415"/>
      <c r="N3306" s="415"/>
      <c r="O3306" s="415"/>
      <c r="P3306" s="415"/>
    </row>
    <row r="3307" spans="9:16">
      <c r="I3307" s="413"/>
      <c r="J3307" s="414"/>
      <c r="K3307" s="415"/>
      <c r="L3307" s="415"/>
      <c r="M3307" s="415"/>
      <c r="N3307" s="415"/>
      <c r="O3307" s="415"/>
      <c r="P3307" s="415"/>
    </row>
    <row r="3308" spans="9:16">
      <c r="I3308" s="413"/>
      <c r="J3308" s="414"/>
      <c r="K3308" s="415"/>
      <c r="L3308" s="415"/>
      <c r="M3308" s="415"/>
      <c r="N3308" s="415"/>
      <c r="O3308" s="415"/>
      <c r="P3308" s="415"/>
    </row>
    <row r="3309" spans="9:16">
      <c r="I3309" s="413"/>
      <c r="J3309" s="414"/>
      <c r="K3309" s="415"/>
      <c r="L3309" s="415"/>
      <c r="M3309" s="415"/>
      <c r="N3309" s="415"/>
      <c r="O3309" s="415"/>
      <c r="P3309" s="415"/>
    </row>
    <row r="3310" spans="9:16">
      <c r="I3310" s="413"/>
      <c r="J3310" s="414"/>
      <c r="K3310" s="415"/>
      <c r="L3310" s="415"/>
      <c r="M3310" s="415"/>
      <c r="N3310" s="415"/>
      <c r="O3310" s="415"/>
      <c r="P3310" s="415"/>
    </row>
    <row r="3311" spans="9:16">
      <c r="I3311" s="413"/>
      <c r="J3311" s="414"/>
      <c r="K3311" s="415"/>
      <c r="L3311" s="415"/>
      <c r="M3311" s="415"/>
      <c r="N3311" s="415"/>
      <c r="O3311" s="415"/>
      <c r="P3311" s="415"/>
    </row>
    <row r="3312" spans="9:16">
      <c r="I3312" s="413"/>
      <c r="J3312" s="414"/>
      <c r="K3312" s="415"/>
      <c r="L3312" s="415"/>
      <c r="M3312" s="415"/>
      <c r="N3312" s="415"/>
      <c r="O3312" s="415"/>
      <c r="P3312" s="415"/>
    </row>
    <row r="3313" spans="9:16">
      <c r="I3313" s="413"/>
      <c r="J3313" s="414"/>
      <c r="K3313" s="415"/>
      <c r="L3313" s="415"/>
      <c r="M3313" s="415"/>
      <c r="N3313" s="415"/>
      <c r="O3313" s="415"/>
      <c r="P3313" s="415"/>
    </row>
    <row r="3314" spans="9:16">
      <c r="I3314" s="413"/>
      <c r="J3314" s="414"/>
      <c r="K3314" s="415"/>
      <c r="L3314" s="415"/>
      <c r="M3314" s="415"/>
      <c r="N3314" s="415"/>
      <c r="O3314" s="415"/>
      <c r="P3314" s="415"/>
    </row>
    <row r="3315" spans="9:16">
      <c r="I3315" s="413"/>
      <c r="J3315" s="414"/>
      <c r="K3315" s="415"/>
      <c r="L3315" s="415"/>
      <c r="M3315" s="415"/>
      <c r="N3315" s="415"/>
      <c r="O3315" s="415"/>
      <c r="P3315" s="415"/>
    </row>
    <row r="3316" spans="9:16">
      <c r="I3316" s="413"/>
      <c r="J3316" s="414"/>
      <c r="K3316" s="415"/>
      <c r="L3316" s="415"/>
      <c r="M3316" s="415"/>
      <c r="N3316" s="415"/>
      <c r="O3316" s="415"/>
      <c r="P3316" s="415"/>
    </row>
    <row r="3317" spans="9:16">
      <c r="I3317" s="413"/>
      <c r="J3317" s="414"/>
      <c r="K3317" s="415"/>
      <c r="L3317" s="415"/>
      <c r="M3317" s="415"/>
      <c r="N3317" s="415"/>
      <c r="O3317" s="415"/>
      <c r="P3317" s="415"/>
    </row>
    <row r="3318" spans="9:16">
      <c r="I3318" s="413"/>
      <c r="J3318" s="414"/>
      <c r="K3318" s="415"/>
      <c r="L3318" s="415"/>
      <c r="M3318" s="415"/>
      <c r="N3318" s="415"/>
      <c r="O3318" s="415"/>
      <c r="P3318" s="415"/>
    </row>
    <row r="3319" spans="9:16">
      <c r="I3319" s="413"/>
      <c r="J3319" s="414"/>
      <c r="K3319" s="415"/>
      <c r="L3319" s="415"/>
      <c r="M3319" s="415"/>
      <c r="N3319" s="415"/>
      <c r="O3319" s="415"/>
      <c r="P3319" s="415"/>
    </row>
    <row r="3320" spans="9:16">
      <c r="I3320" s="413"/>
      <c r="J3320" s="414"/>
      <c r="K3320" s="415"/>
      <c r="L3320" s="415"/>
      <c r="M3320" s="415"/>
      <c r="N3320" s="415"/>
      <c r="O3320" s="415"/>
      <c r="P3320" s="415"/>
    </row>
    <row r="3321" spans="9:16">
      <c r="I3321" s="413"/>
      <c r="J3321" s="414"/>
      <c r="K3321" s="415"/>
      <c r="L3321" s="415"/>
      <c r="M3321" s="415"/>
      <c r="N3321" s="415"/>
      <c r="O3321" s="415"/>
      <c r="P3321" s="415"/>
    </row>
    <row r="3322" spans="9:16">
      <c r="I3322" s="413"/>
      <c r="J3322" s="414"/>
      <c r="K3322" s="415"/>
      <c r="L3322" s="415"/>
      <c r="M3322" s="415"/>
      <c r="N3322" s="415"/>
      <c r="O3322" s="415"/>
      <c r="P3322" s="415"/>
    </row>
    <row r="3323" spans="9:16">
      <c r="I3323" s="413"/>
      <c r="J3323" s="414"/>
      <c r="K3323" s="415"/>
      <c r="L3323" s="415"/>
      <c r="M3323" s="415"/>
      <c r="N3323" s="415"/>
      <c r="O3323" s="415"/>
      <c r="P3323" s="415"/>
    </row>
    <row r="3324" spans="9:16">
      <c r="I3324" s="413"/>
      <c r="J3324" s="414"/>
      <c r="K3324" s="415"/>
      <c r="L3324" s="415"/>
      <c r="M3324" s="415"/>
      <c r="N3324" s="415"/>
      <c r="O3324" s="415"/>
      <c r="P3324" s="415"/>
    </row>
    <row r="3325" spans="9:16">
      <c r="I3325" s="413"/>
      <c r="J3325" s="414"/>
      <c r="K3325" s="415"/>
      <c r="L3325" s="415"/>
      <c r="M3325" s="415"/>
      <c r="N3325" s="415"/>
      <c r="O3325" s="415"/>
      <c r="P3325" s="415"/>
    </row>
    <row r="3326" spans="9:16">
      <c r="I3326" s="413"/>
      <c r="J3326" s="414"/>
      <c r="K3326" s="415"/>
      <c r="L3326" s="415"/>
      <c r="M3326" s="415"/>
      <c r="N3326" s="415"/>
      <c r="O3326" s="415"/>
      <c r="P3326" s="415"/>
    </row>
    <row r="3327" spans="9:16">
      <c r="I3327" s="413"/>
      <c r="J3327" s="414"/>
      <c r="K3327" s="415"/>
      <c r="L3327" s="415"/>
      <c r="M3327" s="415"/>
      <c r="N3327" s="415"/>
      <c r="O3327" s="415"/>
      <c r="P3327" s="415"/>
    </row>
    <row r="3328" spans="9:16">
      <c r="I3328" s="413"/>
      <c r="J3328" s="414"/>
      <c r="K3328" s="415"/>
      <c r="L3328" s="415"/>
      <c r="M3328" s="415"/>
      <c r="N3328" s="415"/>
      <c r="O3328" s="415"/>
      <c r="P3328" s="415"/>
    </row>
    <row r="3329" spans="9:16">
      <c r="I3329" s="413"/>
      <c r="J3329" s="414"/>
      <c r="K3329" s="415"/>
      <c r="L3329" s="415"/>
      <c r="M3329" s="415"/>
      <c r="N3329" s="415"/>
      <c r="O3329" s="415"/>
      <c r="P3329" s="415"/>
    </row>
    <row r="3330" spans="9:16">
      <c r="I3330" s="413"/>
      <c r="J3330" s="414"/>
      <c r="K3330" s="415"/>
      <c r="L3330" s="415"/>
      <c r="M3330" s="415"/>
      <c r="N3330" s="415"/>
      <c r="O3330" s="415"/>
      <c r="P3330" s="415"/>
    </row>
    <row r="3331" spans="9:16">
      <c r="I3331" s="413"/>
      <c r="J3331" s="414"/>
      <c r="K3331" s="415"/>
      <c r="L3331" s="415"/>
      <c r="M3331" s="415"/>
      <c r="N3331" s="415"/>
      <c r="O3331" s="415"/>
      <c r="P3331" s="415"/>
    </row>
    <row r="3332" spans="9:16">
      <c r="I3332" s="413"/>
      <c r="J3332" s="414"/>
      <c r="K3332" s="415"/>
      <c r="L3332" s="415"/>
      <c r="M3332" s="415"/>
      <c r="N3332" s="415"/>
      <c r="O3332" s="415"/>
      <c r="P3332" s="415"/>
    </row>
    <row r="3333" spans="9:16">
      <c r="I3333" s="413"/>
      <c r="J3333" s="414"/>
      <c r="K3333" s="415"/>
      <c r="L3333" s="415"/>
      <c r="M3333" s="415"/>
      <c r="N3333" s="415"/>
      <c r="O3333" s="415"/>
      <c r="P3333" s="415"/>
    </row>
    <row r="3334" spans="9:16">
      <c r="I3334" s="413"/>
      <c r="J3334" s="414"/>
      <c r="K3334" s="415"/>
      <c r="L3334" s="415"/>
      <c r="M3334" s="415"/>
      <c r="N3334" s="415"/>
      <c r="O3334" s="415"/>
      <c r="P3334" s="415"/>
    </row>
    <row r="3335" spans="9:16">
      <c r="I3335" s="413"/>
      <c r="J3335" s="414"/>
      <c r="K3335" s="415"/>
      <c r="L3335" s="415"/>
      <c r="M3335" s="415"/>
      <c r="N3335" s="415"/>
      <c r="O3335" s="415"/>
      <c r="P3335" s="415"/>
    </row>
    <row r="3336" spans="9:16">
      <c r="I3336" s="413"/>
      <c r="J3336" s="414"/>
      <c r="K3336" s="415"/>
      <c r="L3336" s="415"/>
      <c r="M3336" s="415"/>
      <c r="N3336" s="415"/>
      <c r="O3336" s="415"/>
      <c r="P3336" s="415"/>
    </row>
    <row r="3337" spans="9:16">
      <c r="I3337" s="413"/>
      <c r="J3337" s="414"/>
      <c r="K3337" s="415"/>
      <c r="L3337" s="415"/>
      <c r="M3337" s="415"/>
      <c r="N3337" s="415"/>
      <c r="O3337" s="415"/>
      <c r="P3337" s="415"/>
    </row>
    <row r="3338" spans="9:16">
      <c r="I3338" s="413"/>
      <c r="J3338" s="414"/>
      <c r="K3338" s="415"/>
      <c r="L3338" s="415"/>
      <c r="M3338" s="415"/>
      <c r="N3338" s="415"/>
      <c r="O3338" s="415"/>
      <c r="P3338" s="415"/>
    </row>
    <row r="3339" spans="9:16">
      <c r="I3339" s="413"/>
      <c r="J3339" s="414"/>
      <c r="K3339" s="415"/>
      <c r="L3339" s="415"/>
      <c r="M3339" s="415"/>
      <c r="N3339" s="415"/>
      <c r="O3339" s="415"/>
      <c r="P3339" s="415"/>
    </row>
    <row r="3340" spans="9:16">
      <c r="I3340" s="413"/>
      <c r="J3340" s="414"/>
      <c r="K3340" s="415"/>
      <c r="L3340" s="415"/>
      <c r="M3340" s="415"/>
      <c r="N3340" s="415"/>
      <c r="O3340" s="415"/>
      <c r="P3340" s="415"/>
    </row>
    <row r="3341" spans="9:16">
      <c r="I3341" s="413"/>
      <c r="J3341" s="414"/>
      <c r="K3341" s="415"/>
      <c r="L3341" s="415"/>
      <c r="M3341" s="415"/>
      <c r="N3341" s="415"/>
      <c r="O3341" s="415"/>
      <c r="P3341" s="415"/>
    </row>
    <row r="3342" spans="9:16">
      <c r="I3342" s="413"/>
      <c r="J3342" s="414"/>
      <c r="K3342" s="415"/>
      <c r="L3342" s="415"/>
      <c r="M3342" s="415"/>
      <c r="N3342" s="415"/>
      <c r="O3342" s="415"/>
      <c r="P3342" s="415"/>
    </row>
    <row r="3343" spans="9:16">
      <c r="I3343" s="413"/>
      <c r="J3343" s="414"/>
      <c r="K3343" s="415"/>
      <c r="L3343" s="415"/>
      <c r="M3343" s="415"/>
      <c r="N3343" s="415"/>
      <c r="O3343" s="415"/>
      <c r="P3343" s="415"/>
    </row>
    <row r="3344" spans="9:16">
      <c r="I3344" s="413"/>
      <c r="J3344" s="414"/>
      <c r="K3344" s="415"/>
      <c r="L3344" s="415"/>
      <c r="M3344" s="415"/>
      <c r="N3344" s="415"/>
      <c r="O3344" s="415"/>
      <c r="P3344" s="415"/>
    </row>
    <row r="3345" spans="9:16">
      <c r="I3345" s="413"/>
      <c r="J3345" s="414"/>
      <c r="K3345" s="415"/>
      <c r="L3345" s="415"/>
      <c r="M3345" s="415"/>
      <c r="N3345" s="415"/>
      <c r="O3345" s="415"/>
      <c r="P3345" s="415"/>
    </row>
    <row r="3346" spans="9:16">
      <c r="I3346" s="413"/>
      <c r="J3346" s="414"/>
      <c r="K3346" s="415"/>
      <c r="L3346" s="415"/>
      <c r="M3346" s="415"/>
      <c r="N3346" s="415"/>
      <c r="O3346" s="415"/>
      <c r="P3346" s="415"/>
    </row>
    <row r="3347" spans="9:16">
      <c r="I3347" s="413"/>
      <c r="J3347" s="414"/>
      <c r="K3347" s="415"/>
      <c r="L3347" s="415"/>
      <c r="M3347" s="415"/>
      <c r="N3347" s="415"/>
      <c r="O3347" s="415"/>
      <c r="P3347" s="415"/>
    </row>
    <row r="3348" spans="9:16">
      <c r="I3348" s="413"/>
      <c r="J3348" s="414"/>
      <c r="K3348" s="415"/>
      <c r="L3348" s="415"/>
      <c r="M3348" s="415"/>
      <c r="N3348" s="415"/>
      <c r="O3348" s="415"/>
      <c r="P3348" s="415"/>
    </row>
    <row r="3349" spans="9:16">
      <c r="I3349" s="413"/>
      <c r="J3349" s="414"/>
      <c r="K3349" s="415"/>
      <c r="L3349" s="415"/>
      <c r="M3349" s="415"/>
      <c r="N3349" s="415"/>
      <c r="O3349" s="415"/>
      <c r="P3349" s="415"/>
    </row>
    <row r="3350" spans="9:16">
      <c r="I3350" s="413"/>
      <c r="J3350" s="414"/>
      <c r="K3350" s="415"/>
      <c r="L3350" s="415"/>
      <c r="M3350" s="415"/>
      <c r="N3350" s="415"/>
      <c r="O3350" s="415"/>
      <c r="P3350" s="415"/>
    </row>
    <row r="3351" spans="9:16">
      <c r="I3351" s="413"/>
      <c r="J3351" s="414"/>
      <c r="K3351" s="415"/>
      <c r="L3351" s="415"/>
      <c r="M3351" s="415"/>
      <c r="N3351" s="415"/>
      <c r="O3351" s="415"/>
      <c r="P3351" s="415"/>
    </row>
    <row r="3352" spans="9:16">
      <c r="I3352" s="413"/>
      <c r="J3352" s="414"/>
      <c r="K3352" s="415"/>
      <c r="L3352" s="415"/>
      <c r="M3352" s="415"/>
      <c r="N3352" s="415"/>
      <c r="O3352" s="415"/>
      <c r="P3352" s="415"/>
    </row>
    <row r="3353" spans="9:16">
      <c r="I3353" s="413"/>
      <c r="J3353" s="414"/>
      <c r="K3353" s="415"/>
      <c r="L3353" s="415"/>
      <c r="M3353" s="415"/>
      <c r="N3353" s="415"/>
      <c r="O3353" s="415"/>
      <c r="P3353" s="415"/>
    </row>
    <row r="3354" spans="9:16">
      <c r="I3354" s="413"/>
      <c r="J3354" s="414"/>
      <c r="K3354" s="415"/>
      <c r="L3354" s="415"/>
      <c r="M3354" s="415"/>
      <c r="N3354" s="415"/>
      <c r="O3354" s="415"/>
      <c r="P3354" s="415"/>
    </row>
    <row r="3355" spans="9:16">
      <c r="I3355" s="413"/>
      <c r="J3355" s="414"/>
      <c r="K3355" s="415"/>
      <c r="L3355" s="415"/>
      <c r="M3355" s="415"/>
      <c r="N3355" s="415"/>
      <c r="O3355" s="415"/>
      <c r="P3355" s="415"/>
    </row>
    <row r="3356" spans="9:16">
      <c r="I3356" s="413"/>
      <c r="J3356" s="414"/>
      <c r="K3356" s="415"/>
      <c r="L3356" s="415"/>
      <c r="M3356" s="415"/>
      <c r="N3356" s="415"/>
      <c r="O3356" s="415"/>
      <c r="P3356" s="415"/>
    </row>
    <row r="3357" spans="9:16">
      <c r="I3357" s="413"/>
      <c r="J3357" s="414"/>
      <c r="K3357" s="415"/>
      <c r="L3357" s="415"/>
      <c r="M3357" s="415"/>
      <c r="N3357" s="415"/>
      <c r="O3357" s="415"/>
      <c r="P3357" s="415"/>
    </row>
    <row r="3358" spans="9:16">
      <c r="I3358" s="413"/>
      <c r="J3358" s="414"/>
      <c r="K3358" s="415"/>
      <c r="L3358" s="415"/>
      <c r="M3358" s="415"/>
      <c r="N3358" s="415"/>
      <c r="O3358" s="415"/>
      <c r="P3358" s="415"/>
    </row>
    <row r="3359" spans="9:16">
      <c r="I3359" s="413"/>
      <c r="J3359" s="414"/>
      <c r="K3359" s="415"/>
      <c r="L3359" s="415"/>
      <c r="M3359" s="415"/>
      <c r="N3359" s="415"/>
      <c r="O3359" s="415"/>
      <c r="P3359" s="415"/>
    </row>
    <row r="3360" spans="9:16">
      <c r="I3360" s="413"/>
      <c r="J3360" s="414"/>
      <c r="K3360" s="415"/>
      <c r="L3360" s="415"/>
      <c r="M3360" s="415"/>
      <c r="N3360" s="415"/>
      <c r="O3360" s="415"/>
      <c r="P3360" s="415"/>
    </row>
    <row r="3361" spans="9:16">
      <c r="I3361" s="413"/>
      <c r="J3361" s="414"/>
      <c r="K3361" s="415"/>
      <c r="L3361" s="415"/>
      <c r="M3361" s="415"/>
      <c r="N3361" s="415"/>
      <c r="O3361" s="415"/>
      <c r="P3361" s="415"/>
    </row>
    <row r="3362" spans="9:16">
      <c r="I3362" s="413"/>
      <c r="J3362" s="414"/>
      <c r="K3362" s="415"/>
      <c r="L3362" s="415"/>
      <c r="M3362" s="415"/>
      <c r="N3362" s="415"/>
      <c r="O3362" s="415"/>
      <c r="P3362" s="415"/>
    </row>
    <row r="3363" spans="9:16">
      <c r="I3363" s="413"/>
      <c r="J3363" s="414"/>
      <c r="K3363" s="415"/>
      <c r="L3363" s="415"/>
      <c r="M3363" s="415"/>
      <c r="N3363" s="415"/>
      <c r="O3363" s="415"/>
      <c r="P3363" s="415"/>
    </row>
    <row r="3364" spans="9:16">
      <c r="I3364" s="413"/>
      <c r="J3364" s="414"/>
      <c r="K3364" s="415"/>
      <c r="L3364" s="415"/>
      <c r="M3364" s="415"/>
      <c r="N3364" s="415"/>
      <c r="O3364" s="415"/>
      <c r="P3364" s="415"/>
    </row>
    <row r="3365" spans="9:16">
      <c r="I3365" s="413"/>
      <c r="J3365" s="414"/>
      <c r="K3365" s="415"/>
      <c r="L3365" s="415"/>
      <c r="M3365" s="415"/>
      <c r="N3365" s="415"/>
      <c r="O3365" s="415"/>
      <c r="P3365" s="415"/>
    </row>
    <row r="3366" spans="9:16">
      <c r="I3366" s="413"/>
      <c r="J3366" s="414"/>
      <c r="K3366" s="415"/>
      <c r="L3366" s="415"/>
      <c r="M3366" s="415"/>
      <c r="N3366" s="415"/>
      <c r="O3366" s="415"/>
      <c r="P3366" s="415"/>
    </row>
    <row r="3367" spans="9:16">
      <c r="I3367" s="413"/>
      <c r="J3367" s="414"/>
      <c r="K3367" s="415"/>
      <c r="L3367" s="415"/>
      <c r="M3367" s="415"/>
      <c r="N3367" s="415"/>
      <c r="O3367" s="415"/>
      <c r="P3367" s="415"/>
    </row>
    <row r="3368" spans="9:16">
      <c r="I3368" s="413"/>
      <c r="J3368" s="414"/>
      <c r="K3368" s="415"/>
      <c r="L3368" s="415"/>
      <c r="M3368" s="415"/>
      <c r="N3368" s="415"/>
      <c r="O3368" s="415"/>
      <c r="P3368" s="415"/>
    </row>
    <row r="3369" spans="9:16">
      <c r="I3369" s="413"/>
      <c r="J3369" s="414"/>
      <c r="K3369" s="415"/>
      <c r="L3369" s="415"/>
      <c r="M3369" s="415"/>
      <c r="N3369" s="415"/>
      <c r="O3369" s="415"/>
      <c r="P3369" s="415"/>
    </row>
    <row r="3370" spans="9:16">
      <c r="I3370" s="413"/>
      <c r="J3370" s="414"/>
      <c r="K3370" s="415"/>
      <c r="L3370" s="415"/>
      <c r="M3370" s="415"/>
      <c r="N3370" s="415"/>
      <c r="O3370" s="415"/>
      <c r="P3370" s="415"/>
    </row>
    <row r="3371" spans="9:16">
      <c r="I3371" s="413"/>
      <c r="J3371" s="414"/>
      <c r="K3371" s="415"/>
      <c r="L3371" s="415"/>
      <c r="M3371" s="415"/>
      <c r="N3371" s="415"/>
      <c r="O3371" s="415"/>
      <c r="P3371" s="415"/>
    </row>
    <row r="3372" spans="9:16">
      <c r="I3372" s="413"/>
      <c r="J3372" s="414"/>
      <c r="K3372" s="415"/>
      <c r="L3372" s="415"/>
      <c r="M3372" s="415"/>
      <c r="N3372" s="415"/>
      <c r="O3372" s="415"/>
      <c r="P3372" s="415"/>
    </row>
    <row r="3373" spans="9:16">
      <c r="I3373" s="413"/>
      <c r="J3373" s="414"/>
      <c r="K3373" s="415"/>
      <c r="L3373" s="415"/>
      <c r="M3373" s="415"/>
      <c r="N3373" s="415"/>
      <c r="O3373" s="415"/>
      <c r="P3373" s="415"/>
    </row>
    <row r="3374" spans="9:16">
      <c r="I3374" s="413"/>
      <c r="J3374" s="414"/>
      <c r="K3374" s="415"/>
      <c r="L3374" s="415"/>
      <c r="M3374" s="415"/>
      <c r="N3374" s="415"/>
      <c r="O3374" s="415"/>
      <c r="P3374" s="415"/>
    </row>
    <row r="3375" spans="9:16">
      <c r="I3375" s="413"/>
      <c r="J3375" s="414"/>
      <c r="K3375" s="415"/>
      <c r="L3375" s="415"/>
      <c r="M3375" s="415"/>
      <c r="N3375" s="415"/>
      <c r="O3375" s="415"/>
      <c r="P3375" s="415"/>
    </row>
    <row r="3376" spans="9:16">
      <c r="I3376" s="413"/>
      <c r="J3376" s="414"/>
      <c r="K3376" s="415"/>
      <c r="L3376" s="415"/>
      <c r="M3376" s="415"/>
      <c r="N3376" s="415"/>
      <c r="O3376" s="415"/>
      <c r="P3376" s="415"/>
    </row>
    <row r="3377" spans="9:16">
      <c r="I3377" s="413"/>
      <c r="J3377" s="414"/>
      <c r="K3377" s="415"/>
      <c r="L3377" s="415"/>
      <c r="M3377" s="415"/>
      <c r="N3377" s="415"/>
      <c r="O3377" s="415"/>
      <c r="P3377" s="415"/>
    </row>
    <row r="3378" spans="9:16">
      <c r="I3378" s="413"/>
      <c r="J3378" s="414"/>
      <c r="K3378" s="415"/>
      <c r="L3378" s="415"/>
      <c r="M3378" s="415"/>
      <c r="N3378" s="415"/>
      <c r="O3378" s="415"/>
      <c r="P3378" s="415"/>
    </row>
    <row r="3379" spans="9:16">
      <c r="I3379" s="413"/>
      <c r="J3379" s="414"/>
      <c r="K3379" s="415"/>
      <c r="L3379" s="415"/>
      <c r="M3379" s="415"/>
      <c r="N3379" s="415"/>
      <c r="O3379" s="415"/>
      <c r="P3379" s="415"/>
    </row>
    <row r="3380" spans="9:16">
      <c r="I3380" s="413"/>
      <c r="J3380" s="414"/>
      <c r="K3380" s="415"/>
      <c r="L3380" s="415"/>
      <c r="M3380" s="415"/>
      <c r="N3380" s="415"/>
      <c r="O3380" s="415"/>
      <c r="P3380" s="415"/>
    </row>
    <row r="3381" spans="9:16">
      <c r="I3381" s="413"/>
      <c r="J3381" s="414"/>
      <c r="K3381" s="415"/>
      <c r="L3381" s="415"/>
      <c r="M3381" s="415"/>
      <c r="N3381" s="415"/>
      <c r="O3381" s="415"/>
      <c r="P3381" s="415"/>
    </row>
    <row r="3382" spans="9:16">
      <c r="I3382" s="413"/>
      <c r="J3382" s="414"/>
      <c r="K3382" s="415"/>
      <c r="L3382" s="415"/>
      <c r="M3382" s="415"/>
      <c r="N3382" s="415"/>
      <c r="O3382" s="415"/>
      <c r="P3382" s="415"/>
    </row>
    <row r="3383" spans="9:16">
      <c r="I3383" s="413"/>
      <c r="J3383" s="414"/>
      <c r="K3383" s="415"/>
      <c r="L3383" s="415"/>
      <c r="M3383" s="415"/>
      <c r="N3383" s="415"/>
      <c r="O3383" s="415"/>
      <c r="P3383" s="415"/>
    </row>
    <row r="3384" spans="9:16">
      <c r="I3384" s="413"/>
      <c r="J3384" s="414"/>
      <c r="K3384" s="415"/>
      <c r="L3384" s="415"/>
      <c r="M3384" s="415"/>
      <c r="N3384" s="415"/>
      <c r="O3384" s="415"/>
      <c r="P3384" s="415"/>
    </row>
    <row r="3385" spans="9:16">
      <c r="I3385" s="413"/>
      <c r="J3385" s="414"/>
      <c r="K3385" s="415"/>
      <c r="L3385" s="415"/>
      <c r="M3385" s="415"/>
      <c r="N3385" s="415"/>
      <c r="O3385" s="415"/>
      <c r="P3385" s="415"/>
    </row>
    <row r="3386" spans="9:16">
      <c r="I3386" s="413"/>
      <c r="J3386" s="414"/>
      <c r="K3386" s="415"/>
      <c r="L3386" s="415"/>
      <c r="M3386" s="415"/>
      <c r="N3386" s="415"/>
      <c r="O3386" s="415"/>
      <c r="P3386" s="415"/>
    </row>
    <row r="3387" spans="9:16">
      <c r="I3387" s="413"/>
      <c r="J3387" s="414"/>
      <c r="K3387" s="415"/>
      <c r="L3387" s="415"/>
      <c r="M3387" s="415"/>
      <c r="N3387" s="415"/>
      <c r="O3387" s="415"/>
      <c r="P3387" s="415"/>
    </row>
    <row r="3388" spans="9:16">
      <c r="I3388" s="413"/>
      <c r="J3388" s="414"/>
      <c r="K3388" s="415"/>
      <c r="L3388" s="415"/>
      <c r="M3388" s="415"/>
      <c r="N3388" s="415"/>
      <c r="O3388" s="415"/>
      <c r="P3388" s="415"/>
    </row>
    <row r="3389" spans="9:16">
      <c r="I3389" s="413"/>
      <c r="J3389" s="414"/>
      <c r="K3389" s="415"/>
      <c r="L3389" s="415"/>
      <c r="M3389" s="415"/>
      <c r="N3389" s="415"/>
      <c r="O3389" s="415"/>
      <c r="P3389" s="415"/>
    </row>
    <row r="3390" spans="9:16">
      <c r="I3390" s="413"/>
      <c r="J3390" s="414"/>
      <c r="K3390" s="415"/>
      <c r="L3390" s="415"/>
      <c r="M3390" s="415"/>
      <c r="N3390" s="415"/>
      <c r="O3390" s="415"/>
      <c r="P3390" s="415"/>
    </row>
    <row r="3391" spans="9:16">
      <c r="I3391" s="413"/>
      <c r="J3391" s="414"/>
      <c r="K3391" s="415"/>
      <c r="L3391" s="415"/>
      <c r="M3391" s="415"/>
      <c r="N3391" s="415"/>
      <c r="O3391" s="415"/>
      <c r="P3391" s="415"/>
    </row>
    <row r="3392" spans="9:16">
      <c r="I3392" s="413"/>
      <c r="J3392" s="414"/>
      <c r="K3392" s="415"/>
      <c r="L3392" s="415"/>
      <c r="M3392" s="415"/>
      <c r="N3392" s="415"/>
      <c r="O3392" s="415"/>
      <c r="P3392" s="415"/>
    </row>
    <row r="3393" spans="9:16">
      <c r="I3393" s="413"/>
      <c r="J3393" s="414"/>
      <c r="K3393" s="415"/>
      <c r="L3393" s="415"/>
      <c r="M3393" s="415"/>
      <c r="N3393" s="415"/>
      <c r="O3393" s="415"/>
      <c r="P3393" s="415"/>
    </row>
    <row r="3394" spans="9:16">
      <c r="I3394" s="413"/>
      <c r="J3394" s="414"/>
      <c r="K3394" s="415"/>
      <c r="L3394" s="415"/>
      <c r="M3394" s="415"/>
      <c r="N3394" s="415"/>
      <c r="O3394" s="415"/>
      <c r="P3394" s="415"/>
    </row>
    <row r="3395" spans="9:16">
      <c r="I3395" s="413"/>
      <c r="J3395" s="414"/>
      <c r="K3395" s="415"/>
      <c r="L3395" s="415"/>
      <c r="M3395" s="415"/>
      <c r="N3395" s="415"/>
      <c r="O3395" s="415"/>
      <c r="P3395" s="415"/>
    </row>
    <row r="3396" spans="9:16">
      <c r="I3396" s="413"/>
      <c r="J3396" s="414"/>
      <c r="K3396" s="415"/>
      <c r="L3396" s="415"/>
      <c r="M3396" s="415"/>
      <c r="N3396" s="415"/>
      <c r="O3396" s="415"/>
      <c r="P3396" s="415"/>
    </row>
    <row r="3397" spans="9:16">
      <c r="I3397" s="413"/>
      <c r="J3397" s="414"/>
      <c r="K3397" s="415"/>
      <c r="L3397" s="415"/>
      <c r="M3397" s="415"/>
      <c r="N3397" s="415"/>
      <c r="O3397" s="415"/>
      <c r="P3397" s="415"/>
    </row>
    <row r="3398" spans="9:16">
      <c r="I3398" s="413"/>
      <c r="J3398" s="414"/>
      <c r="K3398" s="415"/>
      <c r="L3398" s="415"/>
      <c r="M3398" s="415"/>
      <c r="N3398" s="415"/>
      <c r="O3398" s="415"/>
      <c r="P3398" s="415"/>
    </row>
    <row r="3399" spans="9:16">
      <c r="I3399" s="413"/>
      <c r="J3399" s="414"/>
      <c r="K3399" s="415"/>
      <c r="L3399" s="415"/>
      <c r="M3399" s="415"/>
      <c r="N3399" s="415"/>
      <c r="O3399" s="415"/>
      <c r="P3399" s="415"/>
    </row>
    <row r="3400" spans="9:16">
      <c r="I3400" s="413"/>
      <c r="J3400" s="414"/>
      <c r="K3400" s="415"/>
      <c r="L3400" s="415"/>
      <c r="M3400" s="415"/>
      <c r="N3400" s="415"/>
      <c r="O3400" s="415"/>
      <c r="P3400" s="415"/>
    </row>
    <row r="3401" spans="9:16">
      <c r="I3401" s="413"/>
      <c r="J3401" s="414"/>
      <c r="K3401" s="415"/>
      <c r="L3401" s="415"/>
      <c r="M3401" s="415"/>
      <c r="N3401" s="415"/>
      <c r="O3401" s="415"/>
      <c r="P3401" s="415"/>
    </row>
    <row r="3402" spans="9:16">
      <c r="I3402" s="413"/>
      <c r="J3402" s="414"/>
      <c r="K3402" s="415"/>
      <c r="L3402" s="415"/>
      <c r="M3402" s="415"/>
      <c r="N3402" s="415"/>
      <c r="O3402" s="415"/>
      <c r="P3402" s="415"/>
    </row>
    <row r="3403" spans="9:16">
      <c r="I3403" s="413"/>
      <c r="J3403" s="414"/>
      <c r="K3403" s="415"/>
      <c r="L3403" s="415"/>
      <c r="M3403" s="415"/>
      <c r="N3403" s="415"/>
      <c r="O3403" s="415"/>
      <c r="P3403" s="415"/>
    </row>
    <row r="3404" spans="9:16">
      <c r="I3404" s="413"/>
      <c r="J3404" s="414"/>
      <c r="K3404" s="415"/>
      <c r="L3404" s="415"/>
      <c r="M3404" s="415"/>
      <c r="N3404" s="415"/>
      <c r="O3404" s="415"/>
      <c r="P3404" s="415"/>
    </row>
    <row r="3405" spans="9:16">
      <c r="I3405" s="413"/>
      <c r="J3405" s="414"/>
      <c r="K3405" s="415"/>
      <c r="L3405" s="415"/>
      <c r="M3405" s="415"/>
      <c r="N3405" s="415"/>
      <c r="O3405" s="415"/>
      <c r="P3405" s="415"/>
    </row>
    <row r="3406" spans="9:16">
      <c r="I3406" s="413"/>
      <c r="J3406" s="414"/>
      <c r="K3406" s="415"/>
      <c r="L3406" s="415"/>
      <c r="M3406" s="415"/>
      <c r="N3406" s="415"/>
      <c r="O3406" s="415"/>
      <c r="P3406" s="415"/>
    </row>
    <row r="3407" spans="9:16">
      <c r="I3407" s="413"/>
      <c r="J3407" s="414"/>
      <c r="K3407" s="415"/>
      <c r="L3407" s="415"/>
      <c r="M3407" s="415"/>
      <c r="N3407" s="415"/>
      <c r="O3407" s="415"/>
      <c r="P3407" s="415"/>
    </row>
    <row r="3408" spans="9:16">
      <c r="I3408" s="413"/>
      <c r="J3408" s="414"/>
      <c r="K3408" s="415"/>
      <c r="L3408" s="415"/>
      <c r="M3408" s="415"/>
      <c r="N3408" s="415"/>
      <c r="O3408" s="415"/>
      <c r="P3408" s="415"/>
    </row>
    <row r="3409" spans="9:16">
      <c r="I3409" s="413"/>
      <c r="J3409" s="414"/>
      <c r="K3409" s="415"/>
      <c r="L3409" s="415"/>
      <c r="M3409" s="415"/>
      <c r="N3409" s="415"/>
      <c r="O3409" s="415"/>
      <c r="P3409" s="415"/>
    </row>
    <row r="3410" spans="9:16">
      <c r="I3410" s="413"/>
      <c r="J3410" s="414"/>
      <c r="K3410" s="415"/>
      <c r="L3410" s="415"/>
      <c r="M3410" s="415"/>
      <c r="N3410" s="415"/>
      <c r="O3410" s="415"/>
      <c r="P3410" s="415"/>
    </row>
    <row r="3411" spans="9:16">
      <c r="I3411" s="413"/>
      <c r="J3411" s="414"/>
      <c r="K3411" s="415"/>
      <c r="L3411" s="415"/>
      <c r="M3411" s="415"/>
      <c r="N3411" s="415"/>
      <c r="O3411" s="415"/>
      <c r="P3411" s="415"/>
    </row>
    <row r="3412" spans="9:16">
      <c r="I3412" s="413"/>
      <c r="J3412" s="414"/>
      <c r="K3412" s="415"/>
      <c r="L3412" s="415"/>
      <c r="M3412" s="415"/>
      <c r="N3412" s="415"/>
      <c r="O3412" s="415"/>
      <c r="P3412" s="415"/>
    </row>
    <row r="3413" spans="9:16">
      <c r="I3413" s="413"/>
      <c r="J3413" s="414"/>
      <c r="K3413" s="415"/>
      <c r="L3413" s="415"/>
      <c r="M3413" s="415"/>
      <c r="N3413" s="415"/>
      <c r="O3413" s="415"/>
      <c r="P3413" s="415"/>
    </row>
    <row r="3414" spans="9:16">
      <c r="I3414" s="413"/>
      <c r="J3414" s="414"/>
      <c r="K3414" s="415"/>
      <c r="L3414" s="415"/>
      <c r="M3414" s="415"/>
      <c r="N3414" s="415"/>
      <c r="O3414" s="415"/>
      <c r="P3414" s="415"/>
    </row>
    <row r="3415" spans="9:16">
      <c r="I3415" s="413"/>
      <c r="J3415" s="414"/>
      <c r="K3415" s="415"/>
      <c r="L3415" s="415"/>
      <c r="M3415" s="415"/>
      <c r="N3415" s="415"/>
      <c r="O3415" s="415"/>
      <c r="P3415" s="415"/>
    </row>
    <row r="3416" spans="9:16">
      <c r="I3416" s="413"/>
      <c r="J3416" s="414"/>
      <c r="K3416" s="415"/>
      <c r="L3416" s="415"/>
      <c r="M3416" s="415"/>
      <c r="N3416" s="415"/>
      <c r="O3416" s="415"/>
      <c r="P3416" s="415"/>
    </row>
    <row r="3417" spans="9:16">
      <c r="I3417" s="413"/>
      <c r="J3417" s="414"/>
      <c r="K3417" s="415"/>
      <c r="L3417" s="415"/>
      <c r="M3417" s="415"/>
      <c r="N3417" s="415"/>
      <c r="O3417" s="415"/>
      <c r="P3417" s="415"/>
    </row>
    <row r="3418" spans="9:16">
      <c r="I3418" s="413"/>
      <c r="J3418" s="414"/>
      <c r="K3418" s="415"/>
      <c r="L3418" s="415"/>
      <c r="M3418" s="415"/>
      <c r="N3418" s="415"/>
      <c r="O3418" s="415"/>
      <c r="P3418" s="415"/>
    </row>
    <row r="3419" spans="9:16">
      <c r="I3419" s="413"/>
      <c r="J3419" s="414"/>
      <c r="K3419" s="415"/>
      <c r="L3419" s="415"/>
      <c r="M3419" s="415"/>
      <c r="N3419" s="415"/>
      <c r="O3419" s="415"/>
      <c r="P3419" s="415"/>
    </row>
    <row r="3420" spans="9:16">
      <c r="I3420" s="413"/>
      <c r="J3420" s="414"/>
      <c r="K3420" s="415"/>
      <c r="L3420" s="415"/>
      <c r="M3420" s="415"/>
      <c r="N3420" s="415"/>
      <c r="O3420" s="415"/>
      <c r="P3420" s="415"/>
    </row>
    <row r="3421" spans="9:16">
      <c r="I3421" s="413"/>
      <c r="J3421" s="414"/>
      <c r="K3421" s="415"/>
      <c r="L3421" s="415"/>
      <c r="M3421" s="415"/>
      <c r="N3421" s="415"/>
      <c r="O3421" s="415"/>
      <c r="P3421" s="415"/>
    </row>
    <row r="3422" spans="9:16">
      <c r="I3422" s="413"/>
      <c r="J3422" s="414"/>
      <c r="K3422" s="415"/>
      <c r="L3422" s="415"/>
      <c r="M3422" s="415"/>
      <c r="N3422" s="415"/>
      <c r="O3422" s="415"/>
      <c r="P3422" s="415"/>
    </row>
    <row r="3423" spans="9:16">
      <c r="I3423" s="413"/>
      <c r="J3423" s="414"/>
      <c r="K3423" s="415"/>
      <c r="L3423" s="415"/>
      <c r="M3423" s="415"/>
      <c r="N3423" s="415"/>
      <c r="O3423" s="415"/>
      <c r="P3423" s="415"/>
    </row>
    <row r="3424" spans="9:16">
      <c r="I3424" s="413"/>
      <c r="J3424" s="414"/>
      <c r="K3424" s="415"/>
      <c r="L3424" s="415"/>
      <c r="M3424" s="415"/>
      <c r="N3424" s="415"/>
      <c r="O3424" s="415"/>
      <c r="P3424" s="415"/>
    </row>
    <row r="3425" spans="9:16">
      <c r="I3425" s="413"/>
      <c r="J3425" s="414"/>
      <c r="K3425" s="415"/>
      <c r="L3425" s="415"/>
      <c r="M3425" s="415"/>
      <c r="N3425" s="415"/>
      <c r="O3425" s="415"/>
      <c r="P3425" s="415"/>
    </row>
    <row r="3426" spans="9:16">
      <c r="I3426" s="413"/>
      <c r="J3426" s="414"/>
      <c r="K3426" s="415"/>
      <c r="L3426" s="415"/>
      <c r="M3426" s="415"/>
      <c r="N3426" s="415"/>
      <c r="O3426" s="415"/>
      <c r="P3426" s="415"/>
    </row>
    <row r="3427" spans="9:16">
      <c r="I3427" s="413"/>
      <c r="J3427" s="414"/>
      <c r="K3427" s="415"/>
      <c r="L3427" s="415"/>
      <c r="M3427" s="415"/>
      <c r="N3427" s="415"/>
      <c r="O3427" s="415"/>
      <c r="P3427" s="415"/>
    </row>
    <row r="3428" spans="9:16">
      <c r="I3428" s="413"/>
      <c r="J3428" s="414"/>
      <c r="K3428" s="415"/>
      <c r="L3428" s="415"/>
      <c r="M3428" s="415"/>
      <c r="N3428" s="415"/>
      <c r="O3428" s="415"/>
      <c r="P3428" s="415"/>
    </row>
    <row r="3429" spans="9:16">
      <c r="I3429" s="413"/>
      <c r="J3429" s="414"/>
      <c r="K3429" s="415"/>
      <c r="L3429" s="415"/>
      <c r="M3429" s="415"/>
      <c r="N3429" s="415"/>
      <c r="O3429" s="415"/>
      <c r="P3429" s="415"/>
    </row>
    <row r="3430" spans="9:16">
      <c r="I3430" s="413"/>
      <c r="J3430" s="414"/>
      <c r="K3430" s="415"/>
      <c r="L3430" s="415"/>
      <c r="M3430" s="415"/>
      <c r="N3430" s="415"/>
      <c r="O3430" s="415"/>
      <c r="P3430" s="415"/>
    </row>
    <row r="3431" spans="9:16">
      <c r="I3431" s="413"/>
      <c r="J3431" s="414"/>
      <c r="K3431" s="415"/>
      <c r="L3431" s="415"/>
      <c r="M3431" s="415"/>
      <c r="N3431" s="415"/>
      <c r="O3431" s="415"/>
      <c r="P3431" s="415"/>
    </row>
    <row r="3432" spans="9:16">
      <c r="I3432" s="413"/>
      <c r="J3432" s="414"/>
      <c r="K3432" s="415"/>
      <c r="L3432" s="415"/>
      <c r="M3432" s="415"/>
      <c r="N3432" s="415"/>
      <c r="O3432" s="415"/>
      <c r="P3432" s="415"/>
    </row>
    <row r="3433" spans="9:16">
      <c r="I3433" s="413"/>
      <c r="J3433" s="414"/>
      <c r="K3433" s="415"/>
      <c r="L3433" s="415"/>
      <c r="M3433" s="415"/>
      <c r="N3433" s="415"/>
      <c r="O3433" s="415"/>
      <c r="P3433" s="415"/>
    </row>
    <row r="3434" spans="9:16">
      <c r="I3434" s="413"/>
      <c r="J3434" s="414"/>
      <c r="K3434" s="415"/>
      <c r="L3434" s="415"/>
      <c r="M3434" s="415"/>
      <c r="N3434" s="415"/>
      <c r="O3434" s="415"/>
      <c r="P3434" s="415"/>
    </row>
    <row r="3435" spans="9:16">
      <c r="I3435" s="413"/>
      <c r="J3435" s="414"/>
      <c r="K3435" s="415"/>
      <c r="L3435" s="415"/>
      <c r="M3435" s="415"/>
      <c r="N3435" s="415"/>
      <c r="O3435" s="415"/>
      <c r="P3435" s="415"/>
    </row>
    <row r="3436" spans="9:16">
      <c r="I3436" s="413"/>
      <c r="J3436" s="414"/>
      <c r="K3436" s="415"/>
      <c r="L3436" s="415"/>
      <c r="M3436" s="415"/>
      <c r="N3436" s="415"/>
      <c r="O3436" s="415"/>
      <c r="P3436" s="415"/>
    </row>
    <row r="3437" spans="9:16">
      <c r="I3437" s="413"/>
      <c r="J3437" s="414"/>
      <c r="K3437" s="415"/>
      <c r="L3437" s="415"/>
      <c r="M3437" s="415"/>
      <c r="N3437" s="415"/>
      <c r="O3437" s="415"/>
      <c r="P3437" s="415"/>
    </row>
    <row r="3438" spans="9:16">
      <c r="I3438" s="413"/>
      <c r="J3438" s="414"/>
      <c r="K3438" s="415"/>
      <c r="L3438" s="415"/>
      <c r="M3438" s="415"/>
      <c r="N3438" s="415"/>
      <c r="O3438" s="415"/>
      <c r="P3438" s="415"/>
    </row>
    <row r="3439" spans="9:16">
      <c r="I3439" s="413"/>
      <c r="J3439" s="414"/>
      <c r="K3439" s="415"/>
      <c r="L3439" s="415"/>
      <c r="M3439" s="415"/>
      <c r="N3439" s="415"/>
      <c r="O3439" s="415"/>
      <c r="P3439" s="415"/>
    </row>
    <row r="3440" spans="9:16">
      <c r="I3440" s="413"/>
      <c r="J3440" s="414"/>
      <c r="K3440" s="415"/>
      <c r="L3440" s="415"/>
      <c r="M3440" s="415"/>
      <c r="N3440" s="415"/>
      <c r="O3440" s="415"/>
      <c r="P3440" s="415"/>
    </row>
    <row r="3441" spans="9:16">
      <c r="I3441" s="413"/>
      <c r="J3441" s="414"/>
      <c r="K3441" s="415"/>
      <c r="L3441" s="415"/>
      <c r="M3441" s="415"/>
      <c r="N3441" s="415"/>
      <c r="O3441" s="415"/>
      <c r="P3441" s="415"/>
    </row>
    <row r="3442" spans="9:16">
      <c r="I3442" s="413"/>
      <c r="J3442" s="414"/>
      <c r="K3442" s="415"/>
      <c r="L3442" s="415"/>
      <c r="M3442" s="415"/>
      <c r="N3442" s="415"/>
      <c r="O3442" s="415"/>
      <c r="P3442" s="415"/>
    </row>
    <row r="3443" spans="9:16">
      <c r="I3443" s="413"/>
      <c r="J3443" s="414"/>
      <c r="K3443" s="415"/>
      <c r="L3443" s="415"/>
      <c r="M3443" s="415"/>
      <c r="N3443" s="415"/>
      <c r="O3443" s="415"/>
      <c r="P3443" s="415"/>
    </row>
    <row r="3444" spans="9:16">
      <c r="I3444" s="413"/>
      <c r="J3444" s="414"/>
      <c r="K3444" s="415"/>
      <c r="L3444" s="415"/>
      <c r="M3444" s="415"/>
      <c r="N3444" s="415"/>
      <c r="O3444" s="415"/>
      <c r="P3444" s="415"/>
    </row>
    <row r="3445" spans="9:16">
      <c r="I3445" s="413"/>
      <c r="J3445" s="414"/>
      <c r="K3445" s="415"/>
      <c r="L3445" s="415"/>
      <c r="M3445" s="415"/>
      <c r="N3445" s="415"/>
      <c r="O3445" s="415"/>
      <c r="P3445" s="415"/>
    </row>
    <row r="3446" spans="9:16">
      <c r="I3446" s="413"/>
      <c r="J3446" s="414"/>
      <c r="K3446" s="415"/>
      <c r="L3446" s="415"/>
      <c r="M3446" s="415"/>
      <c r="N3446" s="415"/>
      <c r="O3446" s="415"/>
      <c r="P3446" s="415"/>
    </row>
    <row r="3447" spans="9:16">
      <c r="I3447" s="413"/>
      <c r="J3447" s="414"/>
      <c r="K3447" s="415"/>
      <c r="L3447" s="415"/>
      <c r="M3447" s="415"/>
      <c r="N3447" s="415"/>
      <c r="O3447" s="415"/>
      <c r="P3447" s="415"/>
    </row>
    <row r="3448" spans="9:16">
      <c r="I3448" s="413"/>
      <c r="J3448" s="414"/>
      <c r="K3448" s="415"/>
      <c r="L3448" s="415"/>
      <c r="M3448" s="415"/>
      <c r="N3448" s="415"/>
      <c r="O3448" s="415"/>
      <c r="P3448" s="415"/>
    </row>
    <row r="3449" spans="9:16">
      <c r="I3449" s="413"/>
      <c r="J3449" s="414"/>
      <c r="K3449" s="415"/>
      <c r="L3449" s="415"/>
      <c r="M3449" s="415"/>
      <c r="N3449" s="415"/>
      <c r="O3449" s="415"/>
      <c r="P3449" s="415"/>
    </row>
    <row r="3450" spans="9:16">
      <c r="I3450" s="413"/>
      <c r="J3450" s="414"/>
      <c r="K3450" s="415"/>
      <c r="L3450" s="415"/>
      <c r="M3450" s="415"/>
      <c r="N3450" s="415"/>
      <c r="O3450" s="415"/>
      <c r="P3450" s="415"/>
    </row>
    <row r="3451" spans="9:16">
      <c r="I3451" s="413"/>
      <c r="J3451" s="414"/>
      <c r="K3451" s="415"/>
      <c r="L3451" s="415"/>
      <c r="M3451" s="415"/>
      <c r="N3451" s="415"/>
      <c r="O3451" s="415"/>
      <c r="P3451" s="415"/>
    </row>
    <row r="3452" spans="9:16">
      <c r="I3452" s="413"/>
      <c r="J3452" s="414"/>
      <c r="K3452" s="415"/>
      <c r="L3452" s="415"/>
      <c r="M3452" s="415"/>
      <c r="N3452" s="415"/>
      <c r="O3452" s="415"/>
      <c r="P3452" s="415"/>
    </row>
    <row r="3453" spans="9:16">
      <c r="I3453" s="413"/>
      <c r="J3453" s="414"/>
      <c r="K3453" s="415"/>
      <c r="L3453" s="415"/>
      <c r="M3453" s="415"/>
      <c r="N3453" s="415"/>
      <c r="O3453" s="415"/>
      <c r="P3453" s="415"/>
    </row>
    <row r="3454" spans="9:16">
      <c r="I3454" s="413"/>
      <c r="J3454" s="414"/>
      <c r="K3454" s="415"/>
      <c r="L3454" s="415"/>
      <c r="M3454" s="415"/>
      <c r="N3454" s="415"/>
      <c r="O3454" s="415"/>
      <c r="P3454" s="415"/>
    </row>
    <row r="3455" spans="9:16">
      <c r="I3455" s="413"/>
      <c r="J3455" s="414"/>
      <c r="K3455" s="415"/>
      <c r="L3455" s="415"/>
      <c r="M3455" s="415"/>
      <c r="N3455" s="415"/>
      <c r="O3455" s="415"/>
      <c r="P3455" s="415"/>
    </row>
    <row r="3456" spans="9:16">
      <c r="I3456" s="413"/>
      <c r="J3456" s="414"/>
      <c r="K3456" s="415"/>
      <c r="L3456" s="415"/>
      <c r="M3456" s="415"/>
      <c r="N3456" s="415"/>
      <c r="O3456" s="415"/>
      <c r="P3456" s="415"/>
    </row>
    <row r="3457" spans="9:16">
      <c r="I3457" s="413"/>
      <c r="J3457" s="414"/>
      <c r="K3457" s="415"/>
      <c r="L3457" s="415"/>
      <c r="M3457" s="415"/>
      <c r="N3457" s="415"/>
      <c r="O3457" s="415"/>
      <c r="P3457" s="415"/>
    </row>
    <row r="3458" spans="9:16">
      <c r="I3458" s="413"/>
      <c r="J3458" s="414"/>
      <c r="K3458" s="415"/>
      <c r="L3458" s="415"/>
      <c r="M3458" s="415"/>
      <c r="N3458" s="415"/>
      <c r="O3458" s="415"/>
      <c r="P3458" s="415"/>
    </row>
    <row r="3459" spans="9:16">
      <c r="I3459" s="413"/>
      <c r="J3459" s="414"/>
      <c r="K3459" s="415"/>
      <c r="L3459" s="415"/>
      <c r="M3459" s="415"/>
      <c r="N3459" s="415"/>
      <c r="O3459" s="415"/>
      <c r="P3459" s="415"/>
    </row>
    <row r="3460" spans="9:16">
      <c r="I3460" s="413"/>
      <c r="J3460" s="414"/>
      <c r="K3460" s="415"/>
      <c r="L3460" s="415"/>
      <c r="M3460" s="415"/>
      <c r="N3460" s="415"/>
      <c r="O3460" s="415"/>
      <c r="P3460" s="415"/>
    </row>
    <row r="3461" spans="9:16">
      <c r="I3461" s="413"/>
      <c r="J3461" s="414"/>
      <c r="K3461" s="415"/>
      <c r="L3461" s="415"/>
      <c r="M3461" s="415"/>
      <c r="N3461" s="415"/>
      <c r="O3461" s="415"/>
      <c r="P3461" s="415"/>
    </row>
    <row r="3462" spans="9:16">
      <c r="I3462" s="413"/>
      <c r="J3462" s="414"/>
      <c r="K3462" s="415"/>
      <c r="L3462" s="415"/>
      <c r="M3462" s="415"/>
      <c r="N3462" s="415"/>
      <c r="O3462" s="415"/>
      <c r="P3462" s="415"/>
    </row>
    <row r="3463" spans="9:16">
      <c r="I3463" s="413"/>
      <c r="J3463" s="414"/>
      <c r="K3463" s="415"/>
      <c r="L3463" s="415"/>
      <c r="M3463" s="415"/>
      <c r="N3463" s="415"/>
      <c r="O3463" s="415"/>
      <c r="P3463" s="415"/>
    </row>
    <row r="3464" spans="9:16">
      <c r="I3464" s="413"/>
      <c r="J3464" s="414"/>
      <c r="K3464" s="415"/>
      <c r="L3464" s="415"/>
      <c r="M3464" s="415"/>
      <c r="N3464" s="415"/>
      <c r="O3464" s="415"/>
      <c r="P3464" s="415"/>
    </row>
    <row r="3465" spans="9:16">
      <c r="I3465" s="413"/>
      <c r="J3465" s="414"/>
      <c r="K3465" s="415"/>
      <c r="L3465" s="415"/>
      <c r="M3465" s="415"/>
      <c r="N3465" s="415"/>
      <c r="O3465" s="415"/>
      <c r="P3465" s="415"/>
    </row>
    <row r="3466" spans="9:16">
      <c r="I3466" s="413"/>
      <c r="J3466" s="414"/>
      <c r="K3466" s="415"/>
      <c r="L3466" s="415"/>
      <c r="M3466" s="415"/>
      <c r="N3466" s="415"/>
      <c r="O3466" s="415"/>
      <c r="P3466" s="415"/>
    </row>
    <row r="3467" spans="9:16">
      <c r="I3467" s="413"/>
      <c r="J3467" s="414"/>
      <c r="K3467" s="415"/>
      <c r="L3467" s="415"/>
      <c r="M3467" s="415"/>
      <c r="N3467" s="415"/>
      <c r="O3467" s="415"/>
      <c r="P3467" s="415"/>
    </row>
    <row r="3468" spans="9:16">
      <c r="I3468" s="413"/>
      <c r="J3468" s="414"/>
      <c r="K3468" s="415"/>
      <c r="L3468" s="415"/>
      <c r="M3468" s="415"/>
      <c r="N3468" s="415"/>
      <c r="O3468" s="415"/>
      <c r="P3468" s="415"/>
    </row>
    <row r="3469" spans="9:16">
      <c r="I3469" s="413"/>
      <c r="J3469" s="414"/>
      <c r="K3469" s="415"/>
      <c r="L3469" s="415"/>
      <c r="M3469" s="415"/>
      <c r="N3469" s="415"/>
      <c r="O3469" s="415"/>
      <c r="P3469" s="415"/>
    </row>
    <row r="3470" spans="9:16">
      <c r="I3470" s="413"/>
      <c r="J3470" s="414"/>
      <c r="K3470" s="415"/>
      <c r="L3470" s="415"/>
      <c r="M3470" s="415"/>
      <c r="N3470" s="415"/>
      <c r="O3470" s="415"/>
      <c r="P3470" s="415"/>
    </row>
    <row r="3471" spans="9:16">
      <c r="I3471" s="413"/>
      <c r="J3471" s="414"/>
      <c r="K3471" s="415"/>
      <c r="L3471" s="415"/>
      <c r="M3471" s="415"/>
      <c r="N3471" s="415"/>
      <c r="O3471" s="415"/>
      <c r="P3471" s="415"/>
    </row>
    <row r="3472" spans="9:16">
      <c r="I3472" s="413"/>
      <c r="J3472" s="414"/>
      <c r="K3472" s="415"/>
      <c r="L3472" s="415"/>
      <c r="M3472" s="415"/>
      <c r="N3472" s="415"/>
      <c r="O3472" s="415"/>
      <c r="P3472" s="415"/>
    </row>
    <row r="3473" spans="9:16">
      <c r="I3473" s="413"/>
      <c r="J3473" s="414"/>
      <c r="K3473" s="415"/>
      <c r="L3473" s="415"/>
      <c r="M3473" s="415"/>
      <c r="N3473" s="415"/>
      <c r="O3473" s="415"/>
      <c r="P3473" s="415"/>
    </row>
    <row r="3474" spans="9:16">
      <c r="I3474" s="413"/>
      <c r="J3474" s="414"/>
      <c r="K3474" s="415"/>
      <c r="L3474" s="415"/>
      <c r="M3474" s="415"/>
      <c r="N3474" s="415"/>
      <c r="O3474" s="415"/>
      <c r="P3474" s="415"/>
    </row>
    <row r="3475" spans="9:16">
      <c r="I3475" s="413"/>
      <c r="J3475" s="414"/>
      <c r="K3475" s="415"/>
      <c r="L3475" s="415"/>
      <c r="M3475" s="415"/>
      <c r="N3475" s="415"/>
      <c r="O3475" s="415"/>
      <c r="P3475" s="415"/>
    </row>
    <row r="3476" spans="9:16">
      <c r="I3476" s="413"/>
      <c r="J3476" s="414"/>
      <c r="K3476" s="415"/>
      <c r="L3476" s="415"/>
      <c r="M3476" s="415"/>
      <c r="N3476" s="415"/>
      <c r="O3476" s="415"/>
      <c r="P3476" s="415"/>
    </row>
    <row r="3477" spans="9:16">
      <c r="I3477" s="413"/>
      <c r="J3477" s="414"/>
      <c r="K3477" s="415"/>
      <c r="L3477" s="415"/>
      <c r="M3477" s="415"/>
      <c r="N3477" s="415"/>
      <c r="O3477" s="415"/>
      <c r="P3477" s="415"/>
    </row>
    <row r="3478" spans="9:16">
      <c r="I3478" s="413"/>
      <c r="J3478" s="414"/>
      <c r="K3478" s="415"/>
      <c r="L3478" s="415"/>
      <c r="M3478" s="415"/>
      <c r="N3478" s="415"/>
      <c r="O3478" s="415"/>
      <c r="P3478" s="415"/>
    </row>
    <row r="3479" spans="9:16">
      <c r="I3479" s="413"/>
      <c r="J3479" s="414"/>
      <c r="K3479" s="415"/>
      <c r="L3479" s="415"/>
      <c r="M3479" s="415"/>
      <c r="N3479" s="415"/>
      <c r="O3479" s="415"/>
      <c r="P3479" s="415"/>
    </row>
    <row r="3480" spans="9:16">
      <c r="I3480" s="413"/>
      <c r="J3480" s="414"/>
      <c r="K3480" s="415"/>
      <c r="L3480" s="415"/>
      <c r="M3480" s="415"/>
      <c r="N3480" s="415"/>
      <c r="O3480" s="415"/>
      <c r="P3480" s="415"/>
    </row>
    <row r="3481" spans="9:16">
      <c r="I3481" s="413"/>
      <c r="J3481" s="414"/>
      <c r="K3481" s="415"/>
      <c r="L3481" s="415"/>
      <c r="M3481" s="415"/>
      <c r="N3481" s="415"/>
      <c r="O3481" s="415"/>
      <c r="P3481" s="415"/>
    </row>
    <row r="3482" spans="9:16">
      <c r="I3482" s="413"/>
      <c r="J3482" s="414"/>
      <c r="K3482" s="415"/>
      <c r="L3482" s="415"/>
      <c r="M3482" s="415"/>
      <c r="N3482" s="415"/>
      <c r="O3482" s="415"/>
      <c r="P3482" s="415"/>
    </row>
    <row r="3483" spans="9:16">
      <c r="I3483" s="413"/>
      <c r="J3483" s="414"/>
      <c r="K3483" s="415"/>
      <c r="L3483" s="415"/>
      <c r="M3483" s="415"/>
      <c r="N3483" s="415"/>
      <c r="O3483" s="415"/>
      <c r="P3483" s="415"/>
    </row>
    <row r="3484" spans="9:16">
      <c r="I3484" s="413"/>
      <c r="J3484" s="414"/>
      <c r="K3484" s="415"/>
      <c r="L3484" s="415"/>
      <c r="M3484" s="415"/>
      <c r="N3484" s="415"/>
      <c r="O3484" s="415"/>
      <c r="P3484" s="415"/>
    </row>
    <row r="3485" spans="9:16">
      <c r="I3485" s="413"/>
      <c r="J3485" s="414"/>
      <c r="K3485" s="415"/>
      <c r="L3485" s="415"/>
      <c r="M3485" s="415"/>
      <c r="N3485" s="415"/>
      <c r="O3485" s="415"/>
      <c r="P3485" s="415"/>
    </row>
    <row r="3486" spans="9:16">
      <c r="I3486" s="413"/>
      <c r="J3486" s="414"/>
      <c r="K3486" s="415"/>
      <c r="L3486" s="415"/>
      <c r="M3486" s="415"/>
      <c r="N3486" s="415"/>
      <c r="O3486" s="415"/>
      <c r="P3486" s="415"/>
    </row>
    <row r="3487" spans="9:16">
      <c r="I3487" s="413"/>
      <c r="J3487" s="414"/>
      <c r="K3487" s="415"/>
      <c r="L3487" s="415"/>
      <c r="M3487" s="415"/>
      <c r="N3487" s="415"/>
      <c r="O3487" s="415"/>
      <c r="P3487" s="415"/>
    </row>
    <row r="3488" spans="9:16">
      <c r="I3488" s="413"/>
      <c r="J3488" s="414"/>
      <c r="K3488" s="415"/>
      <c r="L3488" s="415"/>
      <c r="M3488" s="415"/>
      <c r="N3488" s="415"/>
      <c r="O3488" s="415"/>
      <c r="P3488" s="415"/>
    </row>
    <row r="3489" spans="9:16">
      <c r="I3489" s="413"/>
      <c r="J3489" s="414"/>
      <c r="K3489" s="415"/>
      <c r="L3489" s="415"/>
      <c r="M3489" s="415"/>
      <c r="N3489" s="415"/>
      <c r="O3489" s="415"/>
      <c r="P3489" s="415"/>
    </row>
    <row r="3490" spans="9:16">
      <c r="I3490" s="413"/>
      <c r="J3490" s="414"/>
      <c r="K3490" s="415"/>
      <c r="L3490" s="415"/>
      <c r="M3490" s="415"/>
      <c r="N3490" s="415"/>
      <c r="O3490" s="415"/>
      <c r="P3490" s="415"/>
    </row>
    <row r="3491" spans="9:16">
      <c r="I3491" s="413"/>
      <c r="J3491" s="414"/>
      <c r="K3491" s="415"/>
      <c r="L3491" s="415"/>
      <c r="M3491" s="415"/>
      <c r="N3491" s="415"/>
      <c r="O3491" s="415"/>
      <c r="P3491" s="415"/>
    </row>
    <row r="3492" spans="9:16">
      <c r="I3492" s="413"/>
      <c r="J3492" s="414"/>
      <c r="K3492" s="415"/>
      <c r="L3492" s="415"/>
      <c r="M3492" s="415"/>
      <c r="N3492" s="415"/>
      <c r="O3492" s="415"/>
      <c r="P3492" s="415"/>
    </row>
    <row r="3493" spans="9:16">
      <c r="I3493" s="413"/>
      <c r="J3493" s="414"/>
      <c r="K3493" s="415"/>
      <c r="L3493" s="415"/>
      <c r="M3493" s="415"/>
      <c r="N3493" s="415"/>
      <c r="O3493" s="415"/>
      <c r="P3493" s="415"/>
    </row>
    <row r="3494" spans="9:16">
      <c r="I3494" s="413"/>
      <c r="J3494" s="414"/>
      <c r="K3494" s="415"/>
      <c r="L3494" s="415"/>
      <c r="M3494" s="415"/>
      <c r="N3494" s="415"/>
      <c r="O3494" s="415"/>
      <c r="P3494" s="415"/>
    </row>
    <row r="3495" spans="9:16">
      <c r="I3495" s="413"/>
      <c r="J3495" s="414"/>
      <c r="K3495" s="415"/>
      <c r="L3495" s="415"/>
      <c r="M3495" s="415"/>
      <c r="N3495" s="415"/>
      <c r="O3495" s="415"/>
      <c r="P3495" s="415"/>
    </row>
    <row r="3496" spans="9:16">
      <c r="I3496" s="413"/>
      <c r="J3496" s="414"/>
      <c r="K3496" s="415"/>
      <c r="L3496" s="415"/>
      <c r="M3496" s="415"/>
      <c r="N3496" s="415"/>
      <c r="O3496" s="415"/>
      <c r="P3496" s="415"/>
    </row>
    <row r="3497" spans="9:16">
      <c r="I3497" s="413"/>
      <c r="J3497" s="414"/>
      <c r="K3497" s="415"/>
      <c r="L3497" s="415"/>
      <c r="M3497" s="415"/>
      <c r="N3497" s="415"/>
      <c r="O3497" s="415"/>
      <c r="P3497" s="415"/>
    </row>
    <row r="3498" spans="9:16">
      <c r="I3498" s="413"/>
      <c r="J3498" s="414"/>
      <c r="K3498" s="415"/>
      <c r="L3498" s="415"/>
      <c r="M3498" s="415"/>
      <c r="N3498" s="415"/>
      <c r="O3498" s="415"/>
      <c r="P3498" s="415"/>
    </row>
    <row r="3499" spans="9:16">
      <c r="I3499" s="413"/>
      <c r="J3499" s="414"/>
      <c r="K3499" s="415"/>
      <c r="L3499" s="415"/>
      <c r="M3499" s="415"/>
      <c r="N3499" s="415"/>
      <c r="O3499" s="415"/>
      <c r="P3499" s="415"/>
    </row>
    <row r="3500" spans="9:16">
      <c r="I3500" s="413"/>
      <c r="J3500" s="414"/>
      <c r="K3500" s="415"/>
      <c r="L3500" s="415"/>
      <c r="M3500" s="415"/>
      <c r="N3500" s="415"/>
      <c r="O3500" s="415"/>
      <c r="P3500" s="415"/>
    </row>
    <row r="3501" spans="9:16">
      <c r="I3501" s="413"/>
      <c r="J3501" s="414"/>
      <c r="K3501" s="415"/>
      <c r="L3501" s="415"/>
      <c r="M3501" s="415"/>
      <c r="N3501" s="415"/>
      <c r="O3501" s="415"/>
      <c r="P3501" s="415"/>
    </row>
    <row r="3502" spans="9:16">
      <c r="I3502" s="413"/>
      <c r="J3502" s="414"/>
      <c r="K3502" s="415"/>
      <c r="L3502" s="415"/>
      <c r="M3502" s="415"/>
      <c r="N3502" s="415"/>
      <c r="O3502" s="415"/>
      <c r="P3502" s="415"/>
    </row>
    <row r="3503" spans="9:16">
      <c r="I3503" s="413"/>
      <c r="J3503" s="414"/>
      <c r="K3503" s="415"/>
      <c r="L3503" s="415"/>
      <c r="M3503" s="415"/>
      <c r="N3503" s="415"/>
      <c r="O3503" s="415"/>
      <c r="P3503" s="415"/>
    </row>
    <row r="3504" spans="9:16">
      <c r="I3504" s="413"/>
      <c r="J3504" s="414"/>
      <c r="K3504" s="415"/>
      <c r="L3504" s="415"/>
      <c r="M3504" s="415"/>
      <c r="N3504" s="415"/>
      <c r="O3504" s="415"/>
      <c r="P3504" s="415"/>
    </row>
    <row r="3505" spans="9:16">
      <c r="I3505" s="413"/>
      <c r="J3505" s="414"/>
      <c r="K3505" s="415"/>
      <c r="L3505" s="415"/>
      <c r="M3505" s="415"/>
      <c r="N3505" s="415"/>
      <c r="O3505" s="415"/>
      <c r="P3505" s="415"/>
    </row>
    <row r="3506" spans="9:16">
      <c r="I3506" s="413"/>
      <c r="J3506" s="414"/>
      <c r="K3506" s="415"/>
      <c r="L3506" s="415"/>
      <c r="M3506" s="415"/>
      <c r="N3506" s="415"/>
      <c r="O3506" s="415"/>
      <c r="P3506" s="415"/>
    </row>
    <row r="3507" spans="9:16">
      <c r="I3507" s="413"/>
      <c r="J3507" s="414"/>
      <c r="K3507" s="415"/>
      <c r="L3507" s="415"/>
      <c r="M3507" s="415"/>
      <c r="N3507" s="415"/>
      <c r="O3507" s="415"/>
      <c r="P3507" s="415"/>
    </row>
    <row r="3508" spans="9:16">
      <c r="I3508" s="413"/>
      <c r="J3508" s="414"/>
      <c r="K3508" s="415"/>
      <c r="L3508" s="415"/>
      <c r="M3508" s="415"/>
      <c r="N3508" s="415"/>
      <c r="O3508" s="415"/>
      <c r="P3508" s="415"/>
    </row>
    <row r="3509" spans="9:16">
      <c r="I3509" s="413"/>
      <c r="J3509" s="414"/>
      <c r="K3509" s="415"/>
      <c r="L3509" s="415"/>
      <c r="M3509" s="415"/>
      <c r="N3509" s="415"/>
      <c r="O3509" s="415"/>
      <c r="P3509" s="415"/>
    </row>
    <row r="3510" spans="9:16">
      <c r="I3510" s="413"/>
      <c r="J3510" s="414"/>
      <c r="K3510" s="415"/>
      <c r="L3510" s="415"/>
      <c r="M3510" s="415"/>
      <c r="N3510" s="415"/>
      <c r="O3510" s="415"/>
      <c r="P3510" s="415"/>
    </row>
    <row r="3511" spans="9:16">
      <c r="I3511" s="413"/>
      <c r="J3511" s="414"/>
      <c r="K3511" s="415"/>
      <c r="L3511" s="415"/>
      <c r="M3511" s="415"/>
      <c r="N3511" s="415"/>
      <c r="O3511" s="415"/>
      <c r="P3511" s="415"/>
    </row>
    <row r="3512" spans="9:16">
      <c r="I3512" s="413"/>
      <c r="J3512" s="414"/>
      <c r="K3512" s="415"/>
      <c r="L3512" s="415"/>
      <c r="M3512" s="415"/>
      <c r="N3512" s="415"/>
      <c r="O3512" s="415"/>
      <c r="P3512" s="415"/>
    </row>
    <row r="3513" spans="9:16">
      <c r="I3513" s="413"/>
      <c r="J3513" s="414"/>
      <c r="K3513" s="415"/>
      <c r="L3513" s="415"/>
      <c r="M3513" s="415"/>
      <c r="N3513" s="415"/>
      <c r="O3513" s="415"/>
      <c r="P3513" s="415"/>
    </row>
    <row r="3514" spans="9:16">
      <c r="I3514" s="413"/>
      <c r="J3514" s="414"/>
      <c r="K3514" s="415"/>
      <c r="L3514" s="415"/>
      <c r="M3514" s="415"/>
      <c r="N3514" s="415"/>
      <c r="O3514" s="415"/>
      <c r="P3514" s="415"/>
    </row>
    <row r="3515" spans="9:16">
      <c r="I3515" s="413"/>
      <c r="J3515" s="414"/>
      <c r="K3515" s="415"/>
      <c r="L3515" s="415"/>
      <c r="M3515" s="415"/>
      <c r="N3515" s="415"/>
      <c r="O3515" s="415"/>
      <c r="P3515" s="415"/>
    </row>
    <row r="3516" spans="9:16">
      <c r="I3516" s="413"/>
      <c r="J3516" s="414"/>
      <c r="K3516" s="415"/>
      <c r="L3516" s="415"/>
      <c r="M3516" s="415"/>
      <c r="N3516" s="415"/>
      <c r="O3516" s="415"/>
      <c r="P3516" s="415"/>
    </row>
    <row r="3517" spans="9:16">
      <c r="I3517" s="413"/>
      <c r="J3517" s="414"/>
      <c r="K3517" s="415"/>
      <c r="L3517" s="415"/>
      <c r="M3517" s="415"/>
      <c r="N3517" s="415"/>
      <c r="O3517" s="415"/>
      <c r="P3517" s="415"/>
    </row>
    <row r="3518" spans="9:16">
      <c r="I3518" s="413"/>
      <c r="J3518" s="414"/>
      <c r="K3518" s="415"/>
      <c r="L3518" s="415"/>
      <c r="M3518" s="415"/>
      <c r="N3518" s="415"/>
      <c r="O3518" s="415"/>
      <c r="P3518" s="415"/>
    </row>
    <row r="3519" spans="9:16">
      <c r="I3519" s="413"/>
      <c r="J3519" s="414"/>
      <c r="K3519" s="415"/>
      <c r="L3519" s="415"/>
      <c r="M3519" s="415"/>
      <c r="N3519" s="415"/>
      <c r="O3519" s="415"/>
      <c r="P3519" s="415"/>
    </row>
    <row r="3520" spans="9:16">
      <c r="I3520" s="413"/>
      <c r="J3520" s="414"/>
      <c r="K3520" s="415"/>
      <c r="L3520" s="415"/>
      <c r="M3520" s="415"/>
      <c r="N3520" s="415"/>
      <c r="O3520" s="415"/>
      <c r="P3520" s="415"/>
    </row>
    <row r="3521" spans="9:16">
      <c r="I3521" s="413"/>
      <c r="J3521" s="414"/>
      <c r="K3521" s="415"/>
      <c r="L3521" s="415"/>
      <c r="M3521" s="415"/>
      <c r="N3521" s="415"/>
      <c r="O3521" s="415"/>
      <c r="P3521" s="415"/>
    </row>
    <row r="3522" spans="9:16">
      <c r="I3522" s="413"/>
      <c r="J3522" s="414"/>
      <c r="K3522" s="415"/>
      <c r="L3522" s="415"/>
      <c r="M3522" s="415"/>
      <c r="N3522" s="415"/>
      <c r="O3522" s="415"/>
      <c r="P3522" s="415"/>
    </row>
    <row r="3523" spans="9:16">
      <c r="I3523" s="413"/>
      <c r="J3523" s="414"/>
      <c r="K3523" s="415"/>
      <c r="L3523" s="415"/>
      <c r="M3523" s="415"/>
      <c r="N3523" s="415"/>
      <c r="O3523" s="415"/>
      <c r="P3523" s="415"/>
    </row>
    <row r="3524" spans="9:16">
      <c r="I3524" s="413"/>
      <c r="J3524" s="414"/>
      <c r="K3524" s="415"/>
      <c r="L3524" s="415"/>
      <c r="M3524" s="415"/>
      <c r="N3524" s="415"/>
      <c r="O3524" s="415"/>
      <c r="P3524" s="415"/>
    </row>
    <row r="3525" spans="9:16">
      <c r="I3525" s="413"/>
      <c r="J3525" s="414"/>
      <c r="K3525" s="415"/>
      <c r="L3525" s="415"/>
      <c r="M3525" s="415"/>
      <c r="N3525" s="415"/>
      <c r="O3525" s="415"/>
      <c r="P3525" s="415"/>
    </row>
    <row r="3526" spans="9:16">
      <c r="I3526" s="413"/>
      <c r="J3526" s="414"/>
      <c r="K3526" s="415"/>
      <c r="L3526" s="415"/>
      <c r="M3526" s="415"/>
      <c r="N3526" s="415"/>
      <c r="O3526" s="415"/>
      <c r="P3526" s="415"/>
    </row>
    <row r="3527" spans="9:16">
      <c r="I3527" s="413"/>
      <c r="J3527" s="414"/>
      <c r="K3527" s="415"/>
      <c r="L3527" s="415"/>
      <c r="M3527" s="415"/>
      <c r="N3527" s="415"/>
      <c r="O3527" s="415"/>
      <c r="P3527" s="415"/>
    </row>
    <row r="3528" spans="9:16">
      <c r="I3528" s="413"/>
      <c r="J3528" s="414"/>
      <c r="K3528" s="415"/>
      <c r="L3528" s="415"/>
      <c r="M3528" s="415"/>
      <c r="N3528" s="415"/>
      <c r="O3528" s="415"/>
      <c r="P3528" s="415"/>
    </row>
    <row r="3529" spans="9:16">
      <c r="I3529" s="413"/>
      <c r="J3529" s="414"/>
      <c r="K3529" s="415"/>
      <c r="L3529" s="415"/>
      <c r="M3529" s="415"/>
      <c r="N3529" s="415"/>
      <c r="O3529" s="415"/>
      <c r="P3529" s="415"/>
    </row>
    <row r="3530" spans="9:16">
      <c r="I3530" s="413"/>
      <c r="J3530" s="414"/>
      <c r="K3530" s="415"/>
      <c r="L3530" s="415"/>
      <c r="M3530" s="415"/>
      <c r="N3530" s="415"/>
      <c r="O3530" s="415"/>
      <c r="P3530" s="415"/>
    </row>
    <row r="3531" spans="9:16">
      <c r="I3531" s="413"/>
      <c r="J3531" s="414"/>
      <c r="K3531" s="415"/>
      <c r="L3531" s="415"/>
      <c r="M3531" s="415"/>
      <c r="N3531" s="415"/>
      <c r="O3531" s="415"/>
      <c r="P3531" s="415"/>
    </row>
    <row r="3532" spans="9:16">
      <c r="I3532" s="413"/>
      <c r="J3532" s="414"/>
      <c r="K3532" s="415"/>
      <c r="L3532" s="415"/>
      <c r="M3532" s="415"/>
      <c r="N3532" s="415"/>
      <c r="O3532" s="415"/>
      <c r="P3532" s="415"/>
    </row>
    <row r="3533" spans="9:16">
      <c r="I3533" s="413"/>
      <c r="J3533" s="414"/>
      <c r="K3533" s="415"/>
      <c r="L3533" s="415"/>
      <c r="M3533" s="415"/>
      <c r="N3533" s="415"/>
      <c r="O3533" s="415"/>
      <c r="P3533" s="415"/>
    </row>
    <row r="3534" spans="9:16">
      <c r="I3534" s="413"/>
      <c r="J3534" s="414"/>
      <c r="K3534" s="415"/>
      <c r="L3534" s="415"/>
      <c r="M3534" s="415"/>
      <c r="N3534" s="415"/>
      <c r="O3534" s="415"/>
      <c r="P3534" s="415"/>
    </row>
    <row r="3535" spans="9:16">
      <c r="I3535" s="413"/>
      <c r="J3535" s="414"/>
      <c r="K3535" s="415"/>
      <c r="L3535" s="415"/>
      <c r="M3535" s="415"/>
      <c r="N3535" s="415"/>
      <c r="O3535" s="415"/>
      <c r="P3535" s="415"/>
    </row>
    <row r="3536" spans="9:16">
      <c r="I3536" s="413"/>
      <c r="J3536" s="414"/>
      <c r="K3536" s="415"/>
      <c r="L3536" s="415"/>
      <c r="M3536" s="415"/>
      <c r="N3536" s="415"/>
      <c r="O3536" s="415"/>
      <c r="P3536" s="415"/>
    </row>
    <row r="3537" spans="9:16">
      <c r="I3537" s="413"/>
      <c r="J3537" s="414"/>
      <c r="K3537" s="415"/>
      <c r="L3537" s="415"/>
      <c r="M3537" s="415"/>
      <c r="N3537" s="415"/>
      <c r="O3537" s="415"/>
      <c r="P3537" s="415"/>
    </row>
    <row r="3538" spans="9:16">
      <c r="I3538" s="413"/>
      <c r="J3538" s="414"/>
      <c r="K3538" s="415"/>
      <c r="L3538" s="415"/>
      <c r="M3538" s="415"/>
      <c r="N3538" s="415"/>
      <c r="O3538" s="415"/>
      <c r="P3538" s="415"/>
    </row>
    <row r="3539" spans="9:16">
      <c r="I3539" s="413"/>
      <c r="J3539" s="414"/>
      <c r="K3539" s="415"/>
      <c r="L3539" s="415"/>
      <c r="M3539" s="415"/>
      <c r="N3539" s="415"/>
      <c r="O3539" s="415"/>
      <c r="P3539" s="415"/>
    </row>
    <row r="3540" spans="9:16">
      <c r="I3540" s="413"/>
      <c r="J3540" s="414"/>
      <c r="K3540" s="415"/>
      <c r="L3540" s="415"/>
      <c r="M3540" s="415"/>
      <c r="N3540" s="415"/>
      <c r="O3540" s="415"/>
      <c r="P3540" s="415"/>
    </row>
    <row r="3541" spans="9:16">
      <c r="I3541" s="413"/>
      <c r="J3541" s="414"/>
      <c r="K3541" s="415"/>
      <c r="L3541" s="415"/>
      <c r="M3541" s="415"/>
      <c r="N3541" s="415"/>
      <c r="O3541" s="415"/>
      <c r="P3541" s="415"/>
    </row>
    <row r="3542" spans="9:16">
      <c r="I3542" s="413"/>
      <c r="J3542" s="414"/>
      <c r="K3542" s="415"/>
      <c r="L3542" s="415"/>
      <c r="M3542" s="415"/>
      <c r="N3542" s="415"/>
      <c r="O3542" s="415"/>
      <c r="P3542" s="415"/>
    </row>
    <row r="3543" spans="9:16">
      <c r="I3543" s="413"/>
      <c r="J3543" s="414"/>
      <c r="K3543" s="415"/>
      <c r="L3543" s="415"/>
      <c r="M3543" s="415"/>
      <c r="N3543" s="415"/>
      <c r="O3543" s="415"/>
      <c r="P3543" s="415"/>
    </row>
    <row r="3544" spans="9:16">
      <c r="I3544" s="413"/>
      <c r="J3544" s="414"/>
      <c r="K3544" s="415"/>
      <c r="L3544" s="415"/>
      <c r="M3544" s="415"/>
      <c r="N3544" s="415"/>
      <c r="O3544" s="415"/>
      <c r="P3544" s="415"/>
    </row>
    <row r="3545" spans="9:16">
      <c r="I3545" s="413"/>
      <c r="J3545" s="414"/>
      <c r="K3545" s="415"/>
      <c r="L3545" s="415"/>
      <c r="M3545" s="415"/>
      <c r="N3545" s="415"/>
      <c r="O3545" s="415"/>
      <c r="P3545" s="415"/>
    </row>
    <row r="3546" spans="9:16">
      <c r="I3546" s="413"/>
      <c r="J3546" s="414"/>
      <c r="K3546" s="415"/>
      <c r="L3546" s="415"/>
      <c r="M3546" s="415"/>
      <c r="N3546" s="415"/>
      <c r="O3546" s="415"/>
      <c r="P3546" s="415"/>
    </row>
    <row r="3547" spans="9:16">
      <c r="I3547" s="413"/>
      <c r="J3547" s="414"/>
      <c r="K3547" s="415"/>
      <c r="L3547" s="415"/>
      <c r="M3547" s="415"/>
      <c r="N3547" s="415"/>
      <c r="O3547" s="415"/>
      <c r="P3547" s="415"/>
    </row>
    <row r="3548" spans="9:16">
      <c r="I3548" s="413"/>
      <c r="J3548" s="414"/>
      <c r="K3548" s="415"/>
      <c r="L3548" s="415"/>
      <c r="M3548" s="415"/>
      <c r="N3548" s="415"/>
      <c r="O3548" s="415"/>
      <c r="P3548" s="415"/>
    </row>
    <row r="3549" spans="9:16">
      <c r="I3549" s="413"/>
      <c r="J3549" s="414"/>
      <c r="K3549" s="415"/>
      <c r="L3549" s="415"/>
      <c r="M3549" s="415"/>
      <c r="N3549" s="415"/>
      <c r="O3549" s="415"/>
      <c r="P3549" s="415"/>
    </row>
    <row r="3550" spans="9:16">
      <c r="I3550" s="413"/>
      <c r="J3550" s="414"/>
      <c r="K3550" s="415"/>
      <c r="L3550" s="415"/>
      <c r="M3550" s="415"/>
      <c r="N3550" s="415"/>
      <c r="O3550" s="415"/>
      <c r="P3550" s="415"/>
    </row>
    <row r="3551" spans="9:16">
      <c r="I3551" s="413"/>
      <c r="J3551" s="414"/>
      <c r="K3551" s="415"/>
      <c r="L3551" s="415"/>
      <c r="M3551" s="415"/>
      <c r="N3551" s="415"/>
      <c r="O3551" s="415"/>
      <c r="P3551" s="415"/>
    </row>
    <row r="3552" spans="9:16">
      <c r="I3552" s="413"/>
      <c r="J3552" s="414"/>
      <c r="K3552" s="415"/>
      <c r="L3552" s="415"/>
      <c r="M3552" s="415"/>
      <c r="N3552" s="415"/>
      <c r="O3552" s="415"/>
      <c r="P3552" s="415"/>
    </row>
    <row r="3553" spans="9:16">
      <c r="I3553" s="413"/>
      <c r="J3553" s="414"/>
      <c r="K3553" s="415"/>
      <c r="L3553" s="415"/>
      <c r="M3553" s="415"/>
      <c r="N3553" s="415"/>
      <c r="O3553" s="415"/>
      <c r="P3553" s="415"/>
    </row>
    <row r="3554" spans="9:16">
      <c r="I3554" s="413"/>
      <c r="J3554" s="414"/>
      <c r="K3554" s="415"/>
      <c r="L3554" s="415"/>
      <c r="M3554" s="415"/>
      <c r="N3554" s="415"/>
      <c r="O3554" s="415"/>
      <c r="P3554" s="415"/>
    </row>
    <row r="3555" spans="9:16">
      <c r="I3555" s="413"/>
      <c r="J3555" s="414"/>
      <c r="K3555" s="415"/>
      <c r="L3555" s="415"/>
      <c r="M3555" s="415"/>
      <c r="N3555" s="415"/>
      <c r="O3555" s="415"/>
      <c r="P3555" s="415"/>
    </row>
    <row r="3556" spans="9:16">
      <c r="I3556" s="413"/>
      <c r="J3556" s="414"/>
      <c r="K3556" s="415"/>
      <c r="L3556" s="415"/>
      <c r="M3556" s="415"/>
      <c r="N3556" s="415"/>
      <c r="O3556" s="415"/>
      <c r="P3556" s="415"/>
    </row>
    <row r="3557" spans="9:16">
      <c r="I3557" s="413"/>
      <c r="J3557" s="414"/>
      <c r="K3557" s="415"/>
      <c r="L3557" s="415"/>
      <c r="M3557" s="415"/>
      <c r="N3557" s="415"/>
      <c r="O3557" s="415"/>
      <c r="P3557" s="415"/>
    </row>
    <row r="3558" spans="9:16">
      <c r="I3558" s="413"/>
      <c r="J3558" s="414"/>
      <c r="K3558" s="415"/>
      <c r="L3558" s="415"/>
      <c r="M3558" s="415"/>
      <c r="N3558" s="415"/>
      <c r="O3558" s="415"/>
      <c r="P3558" s="415"/>
    </row>
    <row r="3559" spans="9:16">
      <c r="I3559" s="413"/>
      <c r="J3559" s="414"/>
      <c r="K3559" s="415"/>
      <c r="L3559" s="415"/>
      <c r="M3559" s="415"/>
      <c r="N3559" s="415"/>
      <c r="O3559" s="415"/>
      <c r="P3559" s="415"/>
    </row>
    <row r="3560" spans="9:16">
      <c r="I3560" s="413"/>
      <c r="J3560" s="414"/>
      <c r="K3560" s="415"/>
      <c r="L3560" s="415"/>
      <c r="M3560" s="415"/>
      <c r="N3560" s="415"/>
      <c r="O3560" s="415"/>
      <c r="P3560" s="415"/>
    </row>
    <row r="3561" spans="9:16">
      <c r="I3561" s="413"/>
      <c r="J3561" s="414"/>
      <c r="K3561" s="415"/>
      <c r="L3561" s="415"/>
      <c r="M3561" s="415"/>
      <c r="N3561" s="415"/>
      <c r="O3561" s="415"/>
      <c r="P3561" s="415"/>
    </row>
    <row r="3562" spans="9:16">
      <c r="I3562" s="413"/>
      <c r="J3562" s="414"/>
      <c r="K3562" s="415"/>
      <c r="L3562" s="415"/>
      <c r="M3562" s="415"/>
      <c r="N3562" s="415"/>
      <c r="O3562" s="415"/>
      <c r="P3562" s="415"/>
    </row>
    <row r="3563" spans="9:16">
      <c r="I3563" s="413"/>
      <c r="J3563" s="414"/>
      <c r="K3563" s="415"/>
      <c r="L3563" s="415"/>
      <c r="M3563" s="415"/>
      <c r="N3563" s="415"/>
      <c r="O3563" s="415"/>
      <c r="P3563" s="415"/>
    </row>
    <row r="3564" spans="9:16">
      <c r="I3564" s="413"/>
      <c r="J3564" s="414"/>
      <c r="K3564" s="415"/>
      <c r="L3564" s="415"/>
      <c r="M3564" s="415"/>
      <c r="N3564" s="415"/>
      <c r="O3564" s="415"/>
      <c r="P3564" s="415"/>
    </row>
    <row r="3565" spans="9:16">
      <c r="I3565" s="413"/>
      <c r="J3565" s="414"/>
      <c r="K3565" s="415"/>
      <c r="L3565" s="415"/>
      <c r="M3565" s="415"/>
      <c r="N3565" s="415"/>
      <c r="O3565" s="415"/>
      <c r="P3565" s="415"/>
    </row>
    <row r="3566" spans="9:16">
      <c r="I3566" s="413"/>
      <c r="J3566" s="414"/>
      <c r="K3566" s="415"/>
      <c r="L3566" s="415"/>
      <c r="M3566" s="415"/>
      <c r="N3566" s="415"/>
      <c r="O3566" s="415"/>
      <c r="P3566" s="415"/>
    </row>
    <row r="3567" spans="9:16">
      <c r="I3567" s="413"/>
      <c r="J3567" s="414"/>
      <c r="K3567" s="415"/>
      <c r="L3567" s="415"/>
      <c r="M3567" s="415"/>
      <c r="N3567" s="415"/>
      <c r="O3567" s="415"/>
      <c r="P3567" s="415"/>
    </row>
    <row r="3568" spans="9:16">
      <c r="I3568" s="413"/>
      <c r="J3568" s="414"/>
      <c r="K3568" s="415"/>
      <c r="L3568" s="415"/>
      <c r="M3568" s="415"/>
      <c r="N3568" s="415"/>
      <c r="O3568" s="415"/>
      <c r="P3568" s="415"/>
    </row>
    <row r="3569" spans="9:16">
      <c r="I3569" s="413"/>
      <c r="J3569" s="414"/>
      <c r="K3569" s="415"/>
      <c r="L3569" s="415"/>
      <c r="M3569" s="415"/>
      <c r="N3569" s="415"/>
      <c r="O3569" s="415"/>
      <c r="P3569" s="415"/>
    </row>
    <row r="3570" spans="9:16">
      <c r="I3570" s="413"/>
      <c r="J3570" s="414"/>
      <c r="K3570" s="415"/>
      <c r="L3570" s="415"/>
      <c r="M3570" s="415"/>
      <c r="N3570" s="415"/>
      <c r="O3570" s="415"/>
      <c r="P3570" s="415"/>
    </row>
    <row r="3571" spans="9:16">
      <c r="I3571" s="413"/>
      <c r="J3571" s="414"/>
      <c r="K3571" s="415"/>
      <c r="L3571" s="415"/>
      <c r="M3571" s="415"/>
      <c r="N3571" s="415"/>
      <c r="O3571" s="415"/>
      <c r="P3571" s="415"/>
    </row>
    <row r="3572" spans="9:16">
      <c r="I3572" s="413"/>
      <c r="J3572" s="414"/>
      <c r="K3572" s="415"/>
      <c r="L3572" s="415"/>
      <c r="M3572" s="415"/>
      <c r="N3572" s="415"/>
      <c r="O3572" s="415"/>
      <c r="P3572" s="415"/>
    </row>
    <row r="3573" spans="9:16">
      <c r="I3573" s="413"/>
      <c r="J3573" s="414"/>
      <c r="K3573" s="415"/>
      <c r="L3573" s="415"/>
      <c r="M3573" s="415"/>
      <c r="N3573" s="415"/>
      <c r="O3573" s="415"/>
      <c r="P3573" s="415"/>
    </row>
    <row r="3574" spans="9:16">
      <c r="I3574" s="413"/>
      <c r="J3574" s="414"/>
      <c r="K3574" s="415"/>
      <c r="L3574" s="415"/>
      <c r="M3574" s="415"/>
      <c r="N3574" s="415"/>
      <c r="O3574" s="415"/>
      <c r="P3574" s="415"/>
    </row>
    <row r="3575" spans="9:16">
      <c r="I3575" s="413"/>
      <c r="J3575" s="414"/>
      <c r="K3575" s="415"/>
      <c r="L3575" s="415"/>
      <c r="M3575" s="415"/>
      <c r="N3575" s="415"/>
      <c r="O3575" s="415"/>
      <c r="P3575" s="415"/>
    </row>
    <row r="3576" spans="9:16">
      <c r="I3576" s="413"/>
      <c r="J3576" s="414"/>
      <c r="K3576" s="415"/>
      <c r="L3576" s="415"/>
      <c r="M3576" s="415"/>
      <c r="N3576" s="415"/>
      <c r="O3576" s="415"/>
      <c r="P3576" s="415"/>
    </row>
    <row r="3577" spans="9:16">
      <c r="I3577" s="413"/>
      <c r="J3577" s="414"/>
      <c r="K3577" s="415"/>
      <c r="L3577" s="415"/>
      <c r="M3577" s="415"/>
      <c r="N3577" s="415"/>
      <c r="O3577" s="415"/>
      <c r="P3577" s="415"/>
    </row>
    <row r="3578" spans="9:16">
      <c r="I3578" s="413"/>
      <c r="J3578" s="414"/>
      <c r="K3578" s="415"/>
      <c r="L3578" s="415"/>
      <c r="M3578" s="415"/>
      <c r="N3578" s="415"/>
      <c r="O3578" s="415"/>
      <c r="P3578" s="415"/>
    </row>
    <row r="3579" spans="9:16">
      <c r="I3579" s="413"/>
      <c r="J3579" s="414"/>
      <c r="K3579" s="415"/>
      <c r="L3579" s="415"/>
      <c r="M3579" s="415"/>
      <c r="N3579" s="415"/>
      <c r="O3579" s="415"/>
      <c r="P3579" s="415"/>
    </row>
    <row r="3580" spans="9:16">
      <c r="I3580" s="413"/>
      <c r="J3580" s="414"/>
      <c r="K3580" s="415"/>
      <c r="L3580" s="415"/>
      <c r="M3580" s="415"/>
      <c r="N3580" s="415"/>
      <c r="O3580" s="415"/>
      <c r="P3580" s="415"/>
    </row>
    <row r="3581" spans="9:16">
      <c r="I3581" s="413"/>
      <c r="J3581" s="414"/>
      <c r="K3581" s="415"/>
      <c r="L3581" s="415"/>
      <c r="M3581" s="415"/>
      <c r="N3581" s="415"/>
      <c r="O3581" s="415"/>
      <c r="P3581" s="415"/>
    </row>
    <row r="3582" spans="9:16">
      <c r="I3582" s="413"/>
      <c r="J3582" s="414"/>
      <c r="K3582" s="415"/>
      <c r="L3582" s="415"/>
      <c r="M3582" s="415"/>
      <c r="N3582" s="415"/>
      <c r="O3582" s="415"/>
      <c r="P3582" s="415"/>
    </row>
    <row r="3583" spans="9:16">
      <c r="I3583" s="413"/>
      <c r="J3583" s="414"/>
      <c r="K3583" s="415"/>
      <c r="L3583" s="415"/>
      <c r="M3583" s="415"/>
      <c r="N3583" s="415"/>
      <c r="O3583" s="415"/>
      <c r="P3583" s="415"/>
    </row>
    <row r="3584" spans="9:16">
      <c r="I3584" s="413"/>
      <c r="J3584" s="414"/>
      <c r="K3584" s="415"/>
      <c r="L3584" s="415"/>
      <c r="M3584" s="415"/>
      <c r="N3584" s="415"/>
      <c r="O3584" s="415"/>
      <c r="P3584" s="415"/>
    </row>
    <row r="3585" spans="9:16">
      <c r="I3585" s="413"/>
      <c r="J3585" s="414"/>
      <c r="K3585" s="415"/>
      <c r="L3585" s="415"/>
      <c r="M3585" s="415"/>
      <c r="N3585" s="415"/>
      <c r="O3585" s="415"/>
      <c r="P3585" s="415"/>
    </row>
    <row r="3586" spans="9:16">
      <c r="I3586" s="413"/>
      <c r="J3586" s="414"/>
      <c r="K3586" s="415"/>
      <c r="L3586" s="415"/>
      <c r="M3586" s="415"/>
      <c r="N3586" s="415"/>
      <c r="O3586" s="415"/>
      <c r="P3586" s="415"/>
    </row>
    <row r="3587" spans="9:16">
      <c r="I3587" s="413"/>
      <c r="J3587" s="414"/>
      <c r="K3587" s="415"/>
      <c r="L3587" s="415"/>
      <c r="M3587" s="415"/>
      <c r="N3587" s="415"/>
      <c r="O3587" s="415"/>
      <c r="P3587" s="415"/>
    </row>
    <row r="3588" spans="9:16">
      <c r="I3588" s="413"/>
      <c r="J3588" s="414"/>
      <c r="K3588" s="415"/>
      <c r="L3588" s="415"/>
      <c r="M3588" s="415"/>
      <c r="N3588" s="415"/>
      <c r="O3588" s="415"/>
      <c r="P3588" s="415"/>
    </row>
    <row r="3589" spans="9:16">
      <c r="I3589" s="413"/>
      <c r="J3589" s="414"/>
      <c r="K3589" s="415"/>
      <c r="L3589" s="415"/>
      <c r="M3589" s="415"/>
      <c r="N3589" s="415"/>
      <c r="O3589" s="415"/>
      <c r="P3589" s="415"/>
    </row>
    <row r="3590" spans="9:16">
      <c r="I3590" s="413"/>
      <c r="J3590" s="414"/>
      <c r="K3590" s="415"/>
      <c r="L3590" s="415"/>
      <c r="M3590" s="415"/>
      <c r="N3590" s="415"/>
      <c r="O3590" s="415"/>
      <c r="P3590" s="415"/>
    </row>
    <row r="3591" spans="9:16">
      <c r="I3591" s="413"/>
      <c r="J3591" s="414"/>
      <c r="K3591" s="415"/>
      <c r="L3591" s="415"/>
      <c r="M3591" s="415"/>
      <c r="N3591" s="415"/>
      <c r="O3591" s="415"/>
      <c r="P3591" s="415"/>
    </row>
    <row r="3592" spans="9:16">
      <c r="I3592" s="413"/>
      <c r="J3592" s="414"/>
      <c r="K3592" s="415"/>
      <c r="L3592" s="415"/>
      <c r="M3592" s="415"/>
      <c r="N3592" s="415"/>
      <c r="O3592" s="415"/>
      <c r="P3592" s="415"/>
    </row>
    <row r="3593" spans="9:16">
      <c r="I3593" s="413"/>
      <c r="J3593" s="414"/>
      <c r="K3593" s="415"/>
      <c r="L3593" s="415"/>
      <c r="M3593" s="415"/>
      <c r="N3593" s="415"/>
      <c r="O3593" s="415"/>
      <c r="P3593" s="415"/>
    </row>
    <row r="3594" spans="9:16">
      <c r="I3594" s="413"/>
      <c r="J3594" s="414"/>
      <c r="K3594" s="415"/>
      <c r="L3594" s="415"/>
      <c r="M3594" s="415"/>
      <c r="N3594" s="415"/>
      <c r="O3594" s="415"/>
      <c r="P3594" s="415"/>
    </row>
    <row r="3595" spans="9:16">
      <c r="I3595" s="413"/>
      <c r="J3595" s="414"/>
      <c r="K3595" s="415"/>
      <c r="L3595" s="415"/>
      <c r="M3595" s="415"/>
      <c r="N3595" s="415"/>
      <c r="O3595" s="415"/>
      <c r="P3595" s="415"/>
    </row>
    <row r="3596" spans="9:16">
      <c r="I3596" s="413"/>
      <c r="J3596" s="414"/>
      <c r="K3596" s="415"/>
      <c r="L3596" s="415"/>
      <c r="M3596" s="415"/>
      <c r="N3596" s="415"/>
      <c r="O3596" s="415"/>
      <c r="P3596" s="415"/>
    </row>
    <row r="3597" spans="9:16">
      <c r="I3597" s="413"/>
      <c r="J3597" s="414"/>
      <c r="K3597" s="415"/>
      <c r="L3597" s="415"/>
      <c r="M3597" s="415"/>
      <c r="N3597" s="415"/>
      <c r="O3597" s="415"/>
      <c r="P3597" s="415"/>
    </row>
    <row r="3598" spans="9:16">
      <c r="I3598" s="413"/>
      <c r="J3598" s="414"/>
      <c r="K3598" s="415"/>
      <c r="L3598" s="415"/>
      <c r="M3598" s="415"/>
      <c r="N3598" s="415"/>
      <c r="O3598" s="415"/>
      <c r="P3598" s="415"/>
    </row>
    <row r="3599" spans="9:16">
      <c r="I3599" s="413"/>
      <c r="J3599" s="414"/>
      <c r="K3599" s="415"/>
      <c r="L3599" s="415"/>
      <c r="M3599" s="415"/>
      <c r="N3599" s="415"/>
      <c r="O3599" s="415"/>
      <c r="P3599" s="415"/>
    </row>
    <row r="3600" spans="9:16">
      <c r="I3600" s="413"/>
      <c r="J3600" s="414"/>
      <c r="K3600" s="415"/>
      <c r="L3600" s="415"/>
      <c r="M3600" s="415"/>
      <c r="N3600" s="415"/>
      <c r="O3600" s="415"/>
      <c r="P3600" s="415"/>
    </row>
    <row r="3601" spans="9:16">
      <c r="I3601" s="413"/>
      <c r="J3601" s="414"/>
      <c r="K3601" s="415"/>
      <c r="L3601" s="415"/>
      <c r="M3601" s="415"/>
      <c r="N3601" s="415"/>
      <c r="O3601" s="415"/>
      <c r="P3601" s="415"/>
    </row>
    <row r="3602" spans="9:16">
      <c r="I3602" s="413"/>
      <c r="J3602" s="414"/>
      <c r="K3602" s="415"/>
      <c r="L3602" s="415"/>
      <c r="M3602" s="415"/>
      <c r="N3602" s="415"/>
      <c r="O3602" s="415"/>
      <c r="P3602" s="415"/>
    </row>
    <row r="3603" spans="9:16">
      <c r="I3603" s="413"/>
      <c r="J3603" s="414"/>
      <c r="K3603" s="415"/>
      <c r="L3603" s="415"/>
      <c r="M3603" s="415"/>
      <c r="N3603" s="415"/>
      <c r="O3603" s="415"/>
      <c r="P3603" s="415"/>
    </row>
    <row r="3604" spans="9:16">
      <c r="I3604" s="413"/>
      <c r="J3604" s="414"/>
      <c r="K3604" s="415"/>
      <c r="L3604" s="415"/>
      <c r="M3604" s="415"/>
      <c r="N3604" s="415"/>
      <c r="O3604" s="415"/>
      <c r="P3604" s="415"/>
    </row>
    <row r="3605" spans="9:16">
      <c r="I3605" s="413"/>
      <c r="J3605" s="414"/>
      <c r="K3605" s="415"/>
      <c r="L3605" s="415"/>
      <c r="M3605" s="415"/>
      <c r="N3605" s="415"/>
      <c r="O3605" s="415"/>
      <c r="P3605" s="415"/>
    </row>
    <row r="3606" spans="9:16">
      <c r="I3606" s="413"/>
      <c r="J3606" s="414"/>
      <c r="K3606" s="415"/>
      <c r="L3606" s="415"/>
      <c r="M3606" s="415"/>
      <c r="N3606" s="415"/>
      <c r="O3606" s="415"/>
      <c r="P3606" s="415"/>
    </row>
    <row r="3607" spans="9:16">
      <c r="I3607" s="413"/>
      <c r="J3607" s="414"/>
      <c r="K3607" s="415"/>
      <c r="L3607" s="415"/>
      <c r="M3607" s="415"/>
      <c r="N3607" s="415"/>
      <c r="O3607" s="415"/>
      <c r="P3607" s="415"/>
    </row>
    <row r="3608" spans="9:16">
      <c r="I3608" s="413"/>
      <c r="J3608" s="414"/>
      <c r="K3608" s="415"/>
      <c r="L3608" s="415"/>
      <c r="M3608" s="415"/>
      <c r="N3608" s="415"/>
      <c r="O3608" s="415"/>
      <c r="P3608" s="415"/>
    </row>
    <row r="3609" spans="9:16">
      <c r="I3609" s="413"/>
      <c r="J3609" s="414"/>
      <c r="K3609" s="415"/>
      <c r="L3609" s="415"/>
      <c r="M3609" s="415"/>
      <c r="N3609" s="415"/>
      <c r="O3609" s="415"/>
      <c r="P3609" s="415"/>
    </row>
    <row r="3610" spans="9:16">
      <c r="I3610" s="413"/>
      <c r="J3610" s="414"/>
      <c r="K3610" s="415"/>
      <c r="L3610" s="415"/>
      <c r="M3610" s="415"/>
      <c r="N3610" s="415"/>
      <c r="O3610" s="415"/>
      <c r="P3610" s="415"/>
    </row>
    <row r="3611" spans="9:16">
      <c r="I3611" s="413"/>
      <c r="J3611" s="414"/>
      <c r="K3611" s="415"/>
      <c r="L3611" s="415"/>
      <c r="M3611" s="415"/>
      <c r="N3611" s="415"/>
      <c r="O3611" s="415"/>
      <c r="P3611" s="415"/>
    </row>
    <row r="3612" spans="9:16">
      <c r="I3612" s="413"/>
      <c r="J3612" s="414"/>
      <c r="K3612" s="415"/>
      <c r="L3612" s="415"/>
      <c r="M3612" s="415"/>
      <c r="N3612" s="415"/>
      <c r="O3612" s="415"/>
      <c r="P3612" s="415"/>
    </row>
    <row r="3613" spans="9:16">
      <c r="I3613" s="413"/>
      <c r="J3613" s="414"/>
      <c r="K3613" s="415"/>
      <c r="L3613" s="415"/>
      <c r="M3613" s="415"/>
      <c r="N3613" s="415"/>
      <c r="O3613" s="415"/>
      <c r="P3613" s="415"/>
    </row>
    <row r="3614" spans="9:16">
      <c r="I3614" s="413"/>
      <c r="J3614" s="414"/>
      <c r="K3614" s="415"/>
      <c r="L3614" s="415"/>
      <c r="M3614" s="415"/>
      <c r="N3614" s="415"/>
      <c r="O3614" s="415"/>
      <c r="P3614" s="415"/>
    </row>
    <row r="3615" spans="9:16">
      <c r="I3615" s="413"/>
      <c r="J3615" s="414"/>
      <c r="K3615" s="415"/>
      <c r="L3615" s="415"/>
      <c r="M3615" s="415"/>
      <c r="N3615" s="415"/>
      <c r="O3615" s="415"/>
      <c r="P3615" s="415"/>
    </row>
    <row r="3616" spans="9:16">
      <c r="I3616" s="413"/>
      <c r="J3616" s="414"/>
      <c r="K3616" s="415"/>
      <c r="L3616" s="415"/>
      <c r="M3616" s="415"/>
      <c r="N3616" s="415"/>
      <c r="O3616" s="415"/>
      <c r="P3616" s="415"/>
    </row>
    <row r="3617" spans="9:16">
      <c r="I3617" s="413"/>
      <c r="J3617" s="414"/>
      <c r="K3617" s="415"/>
      <c r="L3617" s="415"/>
      <c r="M3617" s="415"/>
      <c r="N3617" s="415"/>
      <c r="O3617" s="415"/>
      <c r="P3617" s="415"/>
    </row>
    <row r="3618" spans="9:16">
      <c r="I3618" s="413"/>
      <c r="J3618" s="414"/>
      <c r="K3618" s="415"/>
      <c r="L3618" s="415"/>
      <c r="M3618" s="415"/>
      <c r="N3618" s="415"/>
      <c r="O3618" s="415"/>
      <c r="P3618" s="415"/>
    </row>
    <row r="3619" spans="9:16">
      <c r="I3619" s="413"/>
      <c r="J3619" s="414"/>
      <c r="K3619" s="415"/>
      <c r="L3619" s="415"/>
      <c r="M3619" s="415"/>
      <c r="N3619" s="415"/>
      <c r="O3619" s="415"/>
      <c r="P3619" s="415"/>
    </row>
    <row r="3620" spans="9:16">
      <c r="I3620" s="413"/>
      <c r="J3620" s="414"/>
      <c r="K3620" s="415"/>
      <c r="L3620" s="415"/>
      <c r="M3620" s="415"/>
      <c r="N3620" s="415"/>
      <c r="O3620" s="415"/>
      <c r="P3620" s="415"/>
    </row>
    <row r="3621" spans="9:16">
      <c r="I3621" s="413"/>
      <c r="J3621" s="414"/>
      <c r="K3621" s="415"/>
      <c r="L3621" s="415"/>
      <c r="M3621" s="415"/>
      <c r="N3621" s="415"/>
      <c r="O3621" s="415"/>
      <c r="P3621" s="415"/>
    </row>
    <row r="3622" spans="9:16">
      <c r="I3622" s="413"/>
      <c r="J3622" s="414"/>
      <c r="K3622" s="415"/>
      <c r="L3622" s="415"/>
      <c r="M3622" s="415"/>
      <c r="N3622" s="415"/>
      <c r="O3622" s="415"/>
      <c r="P3622" s="415"/>
    </row>
    <row r="3623" spans="9:16">
      <c r="I3623" s="413"/>
      <c r="J3623" s="414"/>
      <c r="K3623" s="415"/>
      <c r="L3623" s="415"/>
      <c r="M3623" s="415"/>
      <c r="N3623" s="415"/>
      <c r="O3623" s="415"/>
      <c r="P3623" s="415"/>
    </row>
    <row r="3624" spans="9:16">
      <c r="I3624" s="413"/>
      <c r="J3624" s="414"/>
      <c r="K3624" s="415"/>
      <c r="L3624" s="415"/>
      <c r="M3624" s="415"/>
      <c r="N3624" s="415"/>
      <c r="O3624" s="415"/>
      <c r="P3624" s="415"/>
    </row>
    <row r="3625" spans="9:16">
      <c r="I3625" s="413"/>
      <c r="J3625" s="414"/>
      <c r="K3625" s="415"/>
      <c r="L3625" s="415"/>
      <c r="M3625" s="415"/>
      <c r="N3625" s="415"/>
      <c r="O3625" s="415"/>
      <c r="P3625" s="415"/>
    </row>
    <row r="3626" spans="9:16">
      <c r="I3626" s="413"/>
      <c r="J3626" s="414"/>
      <c r="K3626" s="415"/>
      <c r="L3626" s="415"/>
      <c r="M3626" s="415"/>
      <c r="N3626" s="415"/>
      <c r="O3626" s="415"/>
      <c r="P3626" s="415"/>
    </row>
    <row r="3627" spans="9:16">
      <c r="I3627" s="413"/>
      <c r="J3627" s="414"/>
      <c r="K3627" s="415"/>
      <c r="L3627" s="415"/>
      <c r="M3627" s="415"/>
      <c r="N3627" s="415"/>
      <c r="O3627" s="415"/>
      <c r="P3627" s="415"/>
    </row>
    <row r="3628" spans="9:16">
      <c r="I3628" s="413"/>
      <c r="J3628" s="414"/>
      <c r="K3628" s="415"/>
      <c r="L3628" s="415"/>
      <c r="M3628" s="415"/>
      <c r="N3628" s="415"/>
      <c r="O3628" s="415"/>
      <c r="P3628" s="415"/>
    </row>
    <row r="3629" spans="9:16">
      <c r="I3629" s="413"/>
      <c r="J3629" s="414"/>
      <c r="K3629" s="415"/>
      <c r="L3629" s="415"/>
      <c r="M3629" s="415"/>
      <c r="N3629" s="415"/>
      <c r="O3629" s="415"/>
      <c r="P3629" s="415"/>
    </row>
    <row r="3630" spans="9:16">
      <c r="I3630" s="413"/>
      <c r="J3630" s="414"/>
      <c r="K3630" s="415"/>
      <c r="L3630" s="415"/>
      <c r="M3630" s="415"/>
      <c r="N3630" s="415"/>
      <c r="O3630" s="415"/>
      <c r="P3630" s="415"/>
    </row>
    <row r="3631" spans="9:16">
      <c r="I3631" s="413"/>
      <c r="J3631" s="414"/>
      <c r="K3631" s="415"/>
      <c r="L3631" s="415"/>
      <c r="M3631" s="415"/>
      <c r="N3631" s="415"/>
      <c r="O3631" s="415"/>
      <c r="P3631" s="415"/>
    </row>
    <row r="3632" spans="9:16">
      <c r="I3632" s="413"/>
      <c r="J3632" s="414"/>
      <c r="K3632" s="415"/>
      <c r="L3632" s="415"/>
      <c r="M3632" s="415"/>
      <c r="N3632" s="415"/>
      <c r="O3632" s="415"/>
      <c r="P3632" s="415"/>
    </row>
    <row r="3633" spans="9:16">
      <c r="I3633" s="413"/>
      <c r="J3633" s="414"/>
      <c r="K3633" s="415"/>
      <c r="L3633" s="415"/>
      <c r="M3633" s="415"/>
      <c r="N3633" s="415"/>
      <c r="O3633" s="415"/>
      <c r="P3633" s="415"/>
    </row>
    <row r="3634" spans="9:16">
      <c r="I3634" s="413"/>
      <c r="J3634" s="414"/>
      <c r="K3634" s="415"/>
      <c r="L3634" s="415"/>
      <c r="M3634" s="415"/>
      <c r="N3634" s="415"/>
      <c r="O3634" s="415"/>
      <c r="P3634" s="415"/>
    </row>
    <row r="3635" spans="9:16">
      <c r="I3635" s="413"/>
      <c r="J3635" s="414"/>
      <c r="K3635" s="415"/>
      <c r="L3635" s="415"/>
      <c r="M3635" s="415"/>
      <c r="N3635" s="415"/>
      <c r="O3635" s="415"/>
      <c r="P3635" s="415"/>
    </row>
    <row r="3636" spans="9:16">
      <c r="I3636" s="413"/>
      <c r="J3636" s="414"/>
      <c r="K3636" s="415"/>
      <c r="L3636" s="415"/>
      <c r="M3636" s="415"/>
      <c r="N3636" s="415"/>
      <c r="O3636" s="415"/>
      <c r="P3636" s="415"/>
    </row>
    <row r="3637" spans="9:16">
      <c r="I3637" s="413"/>
      <c r="J3637" s="414"/>
      <c r="K3637" s="415"/>
      <c r="L3637" s="415"/>
      <c r="M3637" s="415"/>
      <c r="N3637" s="415"/>
      <c r="O3637" s="415"/>
      <c r="P3637" s="415"/>
    </row>
    <row r="3638" spans="9:16">
      <c r="I3638" s="413"/>
      <c r="J3638" s="414"/>
      <c r="K3638" s="415"/>
      <c r="L3638" s="415"/>
      <c r="M3638" s="415"/>
      <c r="N3638" s="415"/>
      <c r="O3638" s="415"/>
      <c r="P3638" s="415"/>
    </row>
    <row r="3639" spans="9:16">
      <c r="I3639" s="413"/>
      <c r="J3639" s="414"/>
      <c r="K3639" s="415"/>
      <c r="L3639" s="415"/>
      <c r="M3639" s="415"/>
      <c r="N3639" s="415"/>
      <c r="O3639" s="415"/>
      <c r="P3639" s="415"/>
    </row>
    <row r="3640" spans="9:16">
      <c r="I3640" s="413"/>
      <c r="J3640" s="414"/>
      <c r="K3640" s="415"/>
      <c r="L3640" s="415"/>
      <c r="M3640" s="415"/>
      <c r="N3640" s="415"/>
      <c r="O3640" s="415"/>
      <c r="P3640" s="415"/>
    </row>
    <row r="3641" spans="9:16">
      <c r="I3641" s="413"/>
      <c r="J3641" s="414"/>
      <c r="K3641" s="415"/>
      <c r="L3641" s="415"/>
      <c r="M3641" s="415"/>
      <c r="N3641" s="415"/>
      <c r="O3641" s="415"/>
      <c r="P3641" s="415"/>
    </row>
    <row r="3642" spans="9:16">
      <c r="I3642" s="413"/>
      <c r="J3642" s="414"/>
      <c r="K3642" s="415"/>
      <c r="L3642" s="415"/>
      <c r="M3642" s="415"/>
      <c r="N3642" s="415"/>
      <c r="O3642" s="415"/>
      <c r="P3642" s="415"/>
    </row>
    <row r="3643" spans="9:16">
      <c r="I3643" s="413"/>
      <c r="J3643" s="414"/>
      <c r="K3643" s="415"/>
      <c r="L3643" s="415"/>
      <c r="M3643" s="415"/>
      <c r="N3643" s="415"/>
      <c r="O3643" s="415"/>
      <c r="P3643" s="415"/>
    </row>
    <row r="3644" spans="9:16">
      <c r="I3644" s="413"/>
      <c r="J3644" s="414"/>
      <c r="K3644" s="415"/>
      <c r="L3644" s="415"/>
      <c r="M3644" s="415"/>
      <c r="N3644" s="415"/>
      <c r="O3644" s="415"/>
      <c r="P3644" s="415"/>
    </row>
    <row r="3645" spans="9:16">
      <c r="I3645" s="413"/>
      <c r="J3645" s="414"/>
      <c r="K3645" s="415"/>
      <c r="L3645" s="415"/>
      <c r="M3645" s="415"/>
      <c r="N3645" s="415"/>
      <c r="O3645" s="415"/>
      <c r="P3645" s="415"/>
    </row>
    <row r="3646" spans="9:16">
      <c r="I3646" s="413"/>
      <c r="J3646" s="414"/>
      <c r="K3646" s="415"/>
      <c r="L3646" s="415"/>
      <c r="M3646" s="415"/>
      <c r="N3646" s="415"/>
      <c r="O3646" s="415"/>
      <c r="P3646" s="415"/>
    </row>
    <row r="3647" spans="9:16">
      <c r="I3647" s="413"/>
      <c r="J3647" s="414"/>
      <c r="K3647" s="415"/>
      <c r="L3647" s="415"/>
      <c r="M3647" s="415"/>
      <c r="N3647" s="415"/>
      <c r="O3647" s="415"/>
      <c r="P3647" s="415"/>
    </row>
    <row r="3648" spans="9:16">
      <c r="I3648" s="413"/>
      <c r="J3648" s="414"/>
      <c r="K3648" s="415"/>
      <c r="L3648" s="415"/>
      <c r="M3648" s="415"/>
      <c r="N3648" s="415"/>
      <c r="O3648" s="415"/>
      <c r="P3648" s="415"/>
    </row>
    <row r="3649" spans="9:16">
      <c r="I3649" s="413"/>
      <c r="J3649" s="414"/>
      <c r="K3649" s="415"/>
      <c r="L3649" s="415"/>
      <c r="M3649" s="415"/>
      <c r="N3649" s="415"/>
      <c r="O3649" s="415"/>
      <c r="P3649" s="415"/>
    </row>
    <row r="3650" spans="9:16">
      <c r="I3650" s="413"/>
      <c r="J3650" s="414"/>
      <c r="K3650" s="415"/>
      <c r="L3650" s="415"/>
      <c r="M3650" s="415"/>
      <c r="N3650" s="415"/>
      <c r="O3650" s="415"/>
      <c r="P3650" s="415"/>
    </row>
    <row r="3651" spans="9:16">
      <c r="I3651" s="413"/>
      <c r="J3651" s="414"/>
      <c r="K3651" s="415"/>
      <c r="L3651" s="415"/>
      <c r="M3651" s="415"/>
      <c r="N3651" s="415"/>
      <c r="O3651" s="415"/>
      <c r="P3651" s="415"/>
    </row>
    <row r="3652" spans="9:16">
      <c r="I3652" s="413"/>
      <c r="J3652" s="414"/>
      <c r="K3652" s="415"/>
      <c r="L3652" s="415"/>
      <c r="M3652" s="415"/>
      <c r="N3652" s="415"/>
      <c r="O3652" s="415"/>
      <c r="P3652" s="415"/>
    </row>
    <row r="3653" spans="9:16">
      <c r="I3653" s="413"/>
      <c r="J3653" s="414"/>
      <c r="K3653" s="415"/>
      <c r="L3653" s="415"/>
      <c r="M3653" s="415"/>
      <c r="N3653" s="415"/>
      <c r="O3653" s="415"/>
      <c r="P3653" s="415"/>
    </row>
    <row r="3654" spans="9:16">
      <c r="I3654" s="413"/>
      <c r="J3654" s="414"/>
      <c r="K3654" s="415"/>
      <c r="L3654" s="415"/>
      <c r="M3654" s="415"/>
      <c r="N3654" s="415"/>
      <c r="O3654" s="415"/>
      <c r="P3654" s="415"/>
    </row>
    <row r="3655" spans="9:16">
      <c r="I3655" s="413"/>
      <c r="J3655" s="414"/>
      <c r="K3655" s="415"/>
      <c r="L3655" s="415"/>
      <c r="M3655" s="415"/>
      <c r="N3655" s="415"/>
      <c r="O3655" s="415"/>
      <c r="P3655" s="415"/>
    </row>
    <row r="3656" spans="9:16">
      <c r="I3656" s="413"/>
      <c r="J3656" s="414"/>
      <c r="K3656" s="415"/>
      <c r="L3656" s="415"/>
      <c r="M3656" s="415"/>
      <c r="N3656" s="415"/>
      <c r="O3656" s="415"/>
      <c r="P3656" s="415"/>
    </row>
    <row r="3657" spans="9:16">
      <c r="I3657" s="413"/>
      <c r="J3657" s="414"/>
      <c r="K3657" s="415"/>
      <c r="L3657" s="415"/>
      <c r="M3657" s="415"/>
      <c r="N3657" s="415"/>
      <c r="O3657" s="415"/>
      <c r="P3657" s="415"/>
    </row>
    <row r="3658" spans="9:16">
      <c r="I3658" s="413"/>
      <c r="J3658" s="414"/>
      <c r="K3658" s="415"/>
      <c r="L3658" s="415"/>
      <c r="M3658" s="415"/>
      <c r="N3658" s="415"/>
      <c r="O3658" s="415"/>
      <c r="P3658" s="415"/>
    </row>
    <row r="3659" spans="9:16">
      <c r="I3659" s="413"/>
      <c r="J3659" s="414"/>
      <c r="K3659" s="415"/>
      <c r="L3659" s="415"/>
      <c r="M3659" s="415"/>
      <c r="N3659" s="415"/>
      <c r="O3659" s="415"/>
      <c r="P3659" s="415"/>
    </row>
    <row r="3660" spans="9:16">
      <c r="I3660" s="413"/>
      <c r="J3660" s="414"/>
      <c r="K3660" s="415"/>
      <c r="L3660" s="415"/>
      <c r="M3660" s="415"/>
      <c r="N3660" s="415"/>
      <c r="O3660" s="415"/>
      <c r="P3660" s="415"/>
    </row>
    <row r="3661" spans="9:16">
      <c r="I3661" s="413"/>
      <c r="J3661" s="414"/>
      <c r="K3661" s="415"/>
      <c r="L3661" s="415"/>
      <c r="M3661" s="415"/>
      <c r="N3661" s="415"/>
      <c r="O3661" s="415"/>
      <c r="P3661" s="415"/>
    </row>
    <row r="3662" spans="9:16">
      <c r="I3662" s="413"/>
      <c r="J3662" s="414"/>
      <c r="K3662" s="415"/>
      <c r="L3662" s="415"/>
      <c r="M3662" s="415"/>
      <c r="N3662" s="415"/>
      <c r="O3662" s="415"/>
      <c r="P3662" s="415"/>
    </row>
    <row r="3663" spans="9:16">
      <c r="I3663" s="413"/>
      <c r="J3663" s="414"/>
      <c r="K3663" s="415"/>
      <c r="L3663" s="415"/>
      <c r="M3663" s="415"/>
      <c r="N3663" s="415"/>
      <c r="O3663" s="415"/>
      <c r="P3663" s="415"/>
    </row>
    <row r="3664" spans="9:16">
      <c r="I3664" s="413"/>
      <c r="J3664" s="414"/>
      <c r="K3664" s="415"/>
      <c r="L3664" s="415"/>
      <c r="M3664" s="415"/>
      <c r="N3664" s="415"/>
      <c r="O3664" s="415"/>
      <c r="P3664" s="415"/>
    </row>
    <row r="3665" spans="9:16">
      <c r="I3665" s="413"/>
      <c r="J3665" s="414"/>
      <c r="K3665" s="415"/>
      <c r="L3665" s="415"/>
      <c r="M3665" s="415"/>
      <c r="N3665" s="415"/>
      <c r="O3665" s="415"/>
      <c r="P3665" s="415"/>
    </row>
    <row r="3666" spans="9:16">
      <c r="I3666" s="413"/>
      <c r="J3666" s="414"/>
      <c r="K3666" s="415"/>
      <c r="L3666" s="415"/>
      <c r="M3666" s="415"/>
      <c r="N3666" s="415"/>
      <c r="O3666" s="415"/>
      <c r="P3666" s="415"/>
    </row>
    <row r="3667" spans="9:16">
      <c r="I3667" s="413"/>
      <c r="J3667" s="414"/>
      <c r="K3667" s="415"/>
      <c r="L3667" s="415"/>
      <c r="M3667" s="415"/>
      <c r="N3667" s="415"/>
      <c r="O3667" s="415"/>
      <c r="P3667" s="415"/>
    </row>
    <row r="3668" spans="9:16">
      <c r="I3668" s="413"/>
      <c r="J3668" s="414"/>
      <c r="K3668" s="415"/>
      <c r="L3668" s="415"/>
      <c r="M3668" s="415"/>
      <c r="N3668" s="415"/>
      <c r="O3668" s="415"/>
      <c r="P3668" s="415"/>
    </row>
    <row r="3669" spans="9:16">
      <c r="I3669" s="413"/>
      <c r="J3669" s="414"/>
      <c r="K3669" s="415"/>
      <c r="L3669" s="415"/>
      <c r="M3669" s="415"/>
      <c r="N3669" s="415"/>
      <c r="O3669" s="415"/>
      <c r="P3669" s="415"/>
    </row>
    <row r="3670" spans="9:16">
      <c r="I3670" s="413"/>
      <c r="J3670" s="414"/>
      <c r="K3670" s="415"/>
      <c r="L3670" s="415"/>
      <c r="M3670" s="415"/>
      <c r="N3670" s="415"/>
      <c r="O3670" s="415"/>
      <c r="P3670" s="415"/>
    </row>
    <row r="3671" spans="9:16">
      <c r="I3671" s="413"/>
      <c r="J3671" s="414"/>
      <c r="K3671" s="415"/>
      <c r="L3671" s="415"/>
      <c r="M3671" s="415"/>
      <c r="N3671" s="415"/>
      <c r="O3671" s="415"/>
      <c r="P3671" s="415"/>
    </row>
    <row r="3672" spans="9:16">
      <c r="I3672" s="413"/>
      <c r="J3672" s="414"/>
      <c r="K3672" s="415"/>
      <c r="L3672" s="415"/>
      <c r="M3672" s="415"/>
      <c r="N3672" s="415"/>
      <c r="O3672" s="415"/>
      <c r="P3672" s="415"/>
    </row>
    <row r="3673" spans="9:16">
      <c r="I3673" s="413"/>
      <c r="J3673" s="414"/>
      <c r="K3673" s="415"/>
      <c r="L3673" s="415"/>
      <c r="M3673" s="415"/>
      <c r="N3673" s="415"/>
      <c r="O3673" s="415"/>
      <c r="P3673" s="415"/>
    </row>
    <row r="3674" spans="9:16">
      <c r="I3674" s="413"/>
      <c r="J3674" s="414"/>
      <c r="K3674" s="415"/>
      <c r="L3674" s="415"/>
      <c r="M3674" s="415"/>
      <c r="N3674" s="415"/>
      <c r="O3674" s="415"/>
      <c r="P3674" s="415"/>
    </row>
    <row r="3675" spans="9:16">
      <c r="I3675" s="413"/>
      <c r="J3675" s="414"/>
      <c r="K3675" s="415"/>
      <c r="L3675" s="415"/>
      <c r="M3675" s="415"/>
      <c r="N3675" s="415"/>
      <c r="O3675" s="415"/>
      <c r="P3675" s="415"/>
    </row>
    <row r="3676" spans="9:16">
      <c r="I3676" s="413"/>
      <c r="J3676" s="414"/>
      <c r="K3676" s="415"/>
      <c r="L3676" s="415"/>
      <c r="M3676" s="415"/>
      <c r="N3676" s="415"/>
      <c r="O3676" s="415"/>
      <c r="P3676" s="415"/>
    </row>
    <row r="3677" spans="9:16">
      <c r="I3677" s="413"/>
      <c r="J3677" s="414"/>
      <c r="K3677" s="415"/>
      <c r="L3677" s="415"/>
      <c r="M3677" s="415"/>
      <c r="N3677" s="415"/>
      <c r="O3677" s="415"/>
      <c r="P3677" s="415"/>
    </row>
    <row r="3678" spans="9:16">
      <c r="I3678" s="413"/>
      <c r="J3678" s="414"/>
      <c r="K3678" s="415"/>
      <c r="L3678" s="415"/>
      <c r="M3678" s="415"/>
      <c r="N3678" s="415"/>
      <c r="O3678" s="415"/>
      <c r="P3678" s="415"/>
    </row>
    <row r="3679" spans="9:16">
      <c r="I3679" s="413"/>
      <c r="J3679" s="414"/>
      <c r="K3679" s="415"/>
      <c r="L3679" s="415"/>
      <c r="M3679" s="415"/>
      <c r="N3679" s="415"/>
      <c r="O3679" s="415"/>
      <c r="P3679" s="415"/>
    </row>
    <row r="3680" spans="9:16">
      <c r="I3680" s="413"/>
      <c r="J3680" s="414"/>
      <c r="K3680" s="415"/>
      <c r="L3680" s="415"/>
      <c r="M3680" s="415"/>
      <c r="N3680" s="415"/>
      <c r="O3680" s="415"/>
      <c r="P3680" s="415"/>
    </row>
    <row r="3681" spans="9:16">
      <c r="I3681" s="413"/>
      <c r="J3681" s="414"/>
      <c r="K3681" s="415"/>
      <c r="L3681" s="415"/>
      <c r="M3681" s="415"/>
      <c r="N3681" s="415"/>
      <c r="O3681" s="415"/>
      <c r="P3681" s="415"/>
    </row>
    <row r="3682" spans="9:16">
      <c r="I3682" s="413"/>
      <c r="J3682" s="414"/>
      <c r="K3682" s="415"/>
      <c r="L3682" s="415"/>
      <c r="M3682" s="415"/>
      <c r="N3682" s="415"/>
      <c r="O3682" s="415"/>
      <c r="P3682" s="415"/>
    </row>
    <row r="3683" spans="9:16">
      <c r="I3683" s="413"/>
      <c r="J3683" s="414"/>
      <c r="K3683" s="415"/>
      <c r="L3683" s="415"/>
      <c r="M3683" s="415"/>
      <c r="N3683" s="415"/>
      <c r="O3683" s="415"/>
      <c r="P3683" s="415"/>
    </row>
    <row r="3684" spans="9:16">
      <c r="I3684" s="413"/>
      <c r="J3684" s="414"/>
      <c r="K3684" s="415"/>
      <c r="L3684" s="415"/>
      <c r="M3684" s="415"/>
      <c r="N3684" s="415"/>
      <c r="O3684" s="415"/>
      <c r="P3684" s="415"/>
    </row>
    <row r="3685" spans="9:16">
      <c r="I3685" s="413"/>
      <c r="J3685" s="414"/>
      <c r="K3685" s="415"/>
      <c r="L3685" s="415"/>
      <c r="M3685" s="415"/>
      <c r="N3685" s="415"/>
      <c r="O3685" s="415"/>
      <c r="P3685" s="415"/>
    </row>
    <row r="3686" spans="9:16">
      <c r="I3686" s="413"/>
      <c r="J3686" s="414"/>
      <c r="K3686" s="415"/>
      <c r="L3686" s="415"/>
      <c r="M3686" s="415"/>
      <c r="N3686" s="415"/>
      <c r="O3686" s="415"/>
      <c r="P3686" s="415"/>
    </row>
    <row r="3687" spans="9:16">
      <c r="I3687" s="413"/>
      <c r="J3687" s="414"/>
      <c r="K3687" s="415"/>
      <c r="L3687" s="415"/>
      <c r="M3687" s="415"/>
      <c r="N3687" s="415"/>
      <c r="O3687" s="415"/>
      <c r="P3687" s="415"/>
    </row>
    <row r="3688" spans="9:16">
      <c r="I3688" s="413"/>
      <c r="J3688" s="414"/>
      <c r="K3688" s="415"/>
      <c r="L3688" s="415"/>
      <c r="M3688" s="415"/>
      <c r="N3688" s="415"/>
      <c r="O3688" s="415"/>
      <c r="P3688" s="415"/>
    </row>
    <row r="3689" spans="9:16">
      <c r="I3689" s="413"/>
      <c r="J3689" s="414"/>
      <c r="K3689" s="415"/>
      <c r="L3689" s="415"/>
      <c r="M3689" s="415"/>
      <c r="N3689" s="415"/>
      <c r="O3689" s="415"/>
      <c r="P3689" s="415"/>
    </row>
    <row r="3690" spans="9:16">
      <c r="I3690" s="413"/>
      <c r="J3690" s="414"/>
      <c r="K3690" s="415"/>
      <c r="L3690" s="415"/>
      <c r="M3690" s="415"/>
      <c r="N3690" s="415"/>
      <c r="O3690" s="415"/>
      <c r="P3690" s="415"/>
    </row>
    <row r="3691" spans="9:16">
      <c r="I3691" s="413"/>
      <c r="J3691" s="414"/>
      <c r="K3691" s="415"/>
      <c r="L3691" s="415"/>
      <c r="M3691" s="415"/>
      <c r="N3691" s="415"/>
      <c r="O3691" s="415"/>
      <c r="P3691" s="415"/>
    </row>
    <row r="3692" spans="9:16">
      <c r="I3692" s="413"/>
      <c r="J3692" s="414"/>
      <c r="K3692" s="415"/>
      <c r="L3692" s="415"/>
      <c r="M3692" s="415"/>
      <c r="N3692" s="415"/>
      <c r="O3692" s="415"/>
      <c r="P3692" s="415"/>
    </row>
    <row r="3693" spans="9:16">
      <c r="I3693" s="413"/>
      <c r="J3693" s="414"/>
      <c r="K3693" s="415"/>
      <c r="L3693" s="415"/>
      <c r="M3693" s="415"/>
      <c r="N3693" s="415"/>
      <c r="O3693" s="415"/>
      <c r="P3693" s="415"/>
    </row>
    <row r="3694" spans="9:16">
      <c r="I3694" s="413"/>
      <c r="J3694" s="414"/>
      <c r="K3694" s="415"/>
      <c r="L3694" s="415"/>
      <c r="M3694" s="415"/>
      <c r="N3694" s="415"/>
      <c r="O3694" s="415"/>
      <c r="P3694" s="415"/>
    </row>
    <row r="3695" spans="9:16">
      <c r="I3695" s="413"/>
      <c r="J3695" s="414"/>
      <c r="K3695" s="415"/>
      <c r="L3695" s="415"/>
      <c r="M3695" s="415"/>
      <c r="N3695" s="415"/>
      <c r="O3695" s="415"/>
      <c r="P3695" s="415"/>
    </row>
    <row r="3696" spans="9:16">
      <c r="I3696" s="413"/>
      <c r="J3696" s="414"/>
      <c r="K3696" s="415"/>
      <c r="L3696" s="415"/>
      <c r="M3696" s="415"/>
      <c r="N3696" s="415"/>
      <c r="O3696" s="415"/>
      <c r="P3696" s="415"/>
    </row>
    <row r="3697" spans="9:16">
      <c r="I3697" s="413"/>
      <c r="J3697" s="414"/>
      <c r="K3697" s="415"/>
      <c r="L3697" s="415"/>
      <c r="M3697" s="415"/>
      <c r="N3697" s="415"/>
      <c r="O3697" s="415"/>
      <c r="P3697" s="415"/>
    </row>
    <row r="3698" spans="9:16">
      <c r="I3698" s="413"/>
      <c r="J3698" s="414"/>
      <c r="K3698" s="415"/>
      <c r="L3698" s="415"/>
      <c r="M3698" s="415"/>
      <c r="N3698" s="415"/>
      <c r="O3698" s="415"/>
      <c r="P3698" s="415"/>
    </row>
    <row r="3699" spans="9:16">
      <c r="I3699" s="413"/>
      <c r="J3699" s="414"/>
      <c r="K3699" s="415"/>
      <c r="L3699" s="415"/>
      <c r="M3699" s="415"/>
      <c r="N3699" s="415"/>
      <c r="O3699" s="415"/>
      <c r="P3699" s="415"/>
    </row>
    <row r="3700" spans="9:16">
      <c r="I3700" s="413"/>
      <c r="J3700" s="414"/>
      <c r="K3700" s="415"/>
      <c r="L3700" s="415"/>
      <c r="M3700" s="415"/>
      <c r="N3700" s="415"/>
      <c r="O3700" s="415"/>
      <c r="P3700" s="415"/>
    </row>
    <row r="3701" spans="9:16">
      <c r="I3701" s="413"/>
      <c r="J3701" s="414"/>
      <c r="K3701" s="415"/>
      <c r="L3701" s="415"/>
      <c r="M3701" s="415"/>
      <c r="N3701" s="415"/>
      <c r="O3701" s="415"/>
      <c r="P3701" s="415"/>
    </row>
    <row r="3702" spans="9:16">
      <c r="I3702" s="413"/>
      <c r="J3702" s="414"/>
      <c r="K3702" s="415"/>
      <c r="L3702" s="415"/>
      <c r="M3702" s="415"/>
      <c r="N3702" s="415"/>
      <c r="O3702" s="415"/>
      <c r="P3702" s="415"/>
    </row>
    <row r="3703" spans="9:16">
      <c r="I3703" s="413"/>
      <c r="J3703" s="414"/>
      <c r="K3703" s="415"/>
      <c r="L3703" s="415"/>
      <c r="M3703" s="415"/>
      <c r="N3703" s="415"/>
      <c r="O3703" s="415"/>
      <c r="P3703" s="415"/>
    </row>
    <row r="3704" spans="9:16">
      <c r="I3704" s="413"/>
      <c r="J3704" s="414"/>
      <c r="K3704" s="415"/>
      <c r="L3704" s="415"/>
      <c r="M3704" s="415"/>
      <c r="N3704" s="415"/>
      <c r="O3704" s="415"/>
      <c r="P3704" s="415"/>
    </row>
    <row r="3705" spans="9:16">
      <c r="I3705" s="413"/>
      <c r="J3705" s="414"/>
      <c r="K3705" s="415"/>
      <c r="L3705" s="415"/>
      <c r="M3705" s="415"/>
      <c r="N3705" s="415"/>
      <c r="O3705" s="415"/>
      <c r="P3705" s="415"/>
    </row>
    <row r="3706" spans="9:16">
      <c r="I3706" s="413"/>
      <c r="J3706" s="414"/>
      <c r="K3706" s="415"/>
      <c r="L3706" s="415"/>
      <c r="M3706" s="415"/>
      <c r="N3706" s="415"/>
      <c r="O3706" s="415"/>
      <c r="P3706" s="415"/>
    </row>
    <row r="3707" spans="9:16">
      <c r="I3707" s="413"/>
      <c r="J3707" s="414"/>
      <c r="K3707" s="415"/>
      <c r="L3707" s="415"/>
      <c r="M3707" s="415"/>
      <c r="N3707" s="415"/>
      <c r="O3707" s="415"/>
      <c r="P3707" s="415"/>
    </row>
    <row r="3708" spans="9:16">
      <c r="I3708" s="413"/>
      <c r="J3708" s="414"/>
      <c r="K3708" s="415"/>
      <c r="L3708" s="415"/>
      <c r="M3708" s="415"/>
      <c r="N3708" s="415"/>
      <c r="O3708" s="415"/>
      <c r="P3708" s="415"/>
    </row>
    <row r="3709" spans="9:16">
      <c r="I3709" s="413"/>
      <c r="J3709" s="414"/>
      <c r="K3709" s="415"/>
      <c r="L3709" s="415"/>
      <c r="M3709" s="415"/>
      <c r="N3709" s="415"/>
      <c r="O3709" s="415"/>
      <c r="P3709" s="415"/>
    </row>
    <row r="3710" spans="9:16">
      <c r="I3710" s="413"/>
      <c r="J3710" s="414"/>
      <c r="K3710" s="415"/>
      <c r="L3710" s="415"/>
      <c r="M3710" s="415"/>
      <c r="N3710" s="415"/>
      <c r="O3710" s="415"/>
      <c r="P3710" s="415"/>
    </row>
    <row r="3711" spans="9:16">
      <c r="I3711" s="413"/>
      <c r="J3711" s="414"/>
      <c r="K3711" s="415"/>
      <c r="L3711" s="415"/>
      <c r="M3711" s="415"/>
      <c r="N3711" s="415"/>
      <c r="O3711" s="415"/>
      <c r="P3711" s="415"/>
    </row>
    <row r="3712" spans="9:16">
      <c r="I3712" s="413"/>
      <c r="J3712" s="414"/>
      <c r="K3712" s="415"/>
      <c r="L3712" s="415"/>
      <c r="M3712" s="415"/>
      <c r="N3712" s="415"/>
      <c r="O3712" s="415"/>
      <c r="P3712" s="415"/>
    </row>
    <row r="3713" spans="9:16">
      <c r="I3713" s="413"/>
      <c r="J3713" s="414"/>
      <c r="K3713" s="415"/>
      <c r="L3713" s="415"/>
      <c r="M3713" s="415"/>
      <c r="N3713" s="415"/>
      <c r="O3713" s="415"/>
      <c r="P3713" s="415"/>
    </row>
    <row r="3714" spans="9:16">
      <c r="I3714" s="413"/>
      <c r="J3714" s="414"/>
      <c r="K3714" s="415"/>
      <c r="L3714" s="415"/>
      <c r="M3714" s="415"/>
      <c r="N3714" s="415"/>
      <c r="O3714" s="415"/>
      <c r="P3714" s="415"/>
    </row>
    <row r="3715" spans="9:16">
      <c r="I3715" s="413"/>
      <c r="J3715" s="414"/>
      <c r="K3715" s="415"/>
      <c r="L3715" s="415"/>
      <c r="M3715" s="415"/>
      <c r="N3715" s="415"/>
      <c r="O3715" s="415"/>
      <c r="P3715" s="415"/>
    </row>
    <row r="3716" spans="9:16">
      <c r="I3716" s="413"/>
      <c r="J3716" s="414"/>
      <c r="K3716" s="415"/>
      <c r="L3716" s="415"/>
      <c r="M3716" s="415"/>
      <c r="N3716" s="415"/>
      <c r="O3716" s="415"/>
      <c r="P3716" s="415"/>
    </row>
    <row r="3717" spans="9:16">
      <c r="I3717" s="413"/>
      <c r="J3717" s="414"/>
      <c r="K3717" s="415"/>
      <c r="L3717" s="415"/>
      <c r="M3717" s="415"/>
      <c r="N3717" s="415"/>
      <c r="O3717" s="415"/>
      <c r="P3717" s="415"/>
    </row>
    <row r="3718" spans="9:16">
      <c r="I3718" s="413"/>
      <c r="J3718" s="414"/>
      <c r="K3718" s="415"/>
      <c r="L3718" s="415"/>
      <c r="M3718" s="415"/>
      <c r="N3718" s="415"/>
      <c r="O3718" s="415"/>
      <c r="P3718" s="415"/>
    </row>
    <row r="3719" spans="9:16">
      <c r="I3719" s="413"/>
      <c r="J3719" s="414"/>
      <c r="K3719" s="415"/>
      <c r="L3719" s="415"/>
      <c r="M3719" s="415"/>
      <c r="N3719" s="415"/>
      <c r="O3719" s="415"/>
      <c r="P3719" s="415"/>
    </row>
    <row r="3720" spans="9:16">
      <c r="I3720" s="413"/>
      <c r="J3720" s="414"/>
      <c r="K3720" s="415"/>
      <c r="L3720" s="415"/>
      <c r="M3720" s="415"/>
      <c r="N3720" s="415"/>
      <c r="O3720" s="415"/>
      <c r="P3720" s="415"/>
    </row>
    <row r="3721" spans="9:16">
      <c r="I3721" s="413"/>
      <c r="J3721" s="414"/>
      <c r="K3721" s="415"/>
      <c r="L3721" s="415"/>
      <c r="M3721" s="415"/>
      <c r="N3721" s="415"/>
      <c r="O3721" s="415"/>
      <c r="P3721" s="415"/>
    </row>
    <row r="3722" spans="9:16">
      <c r="I3722" s="413"/>
      <c r="J3722" s="414"/>
      <c r="K3722" s="415"/>
      <c r="L3722" s="415"/>
      <c r="M3722" s="415"/>
      <c r="N3722" s="415"/>
      <c r="O3722" s="415"/>
      <c r="P3722" s="415"/>
    </row>
    <row r="3723" spans="9:16">
      <c r="I3723" s="413"/>
      <c r="J3723" s="414"/>
      <c r="K3723" s="415"/>
      <c r="L3723" s="415"/>
      <c r="M3723" s="415"/>
      <c r="N3723" s="415"/>
      <c r="O3723" s="415"/>
      <c r="P3723" s="415"/>
    </row>
    <row r="3724" spans="9:16">
      <c r="I3724" s="413"/>
      <c r="J3724" s="414"/>
      <c r="K3724" s="415"/>
      <c r="L3724" s="415"/>
      <c r="M3724" s="415"/>
      <c r="N3724" s="415"/>
      <c r="O3724" s="415"/>
      <c r="P3724" s="415"/>
    </row>
    <row r="3725" spans="9:16">
      <c r="I3725" s="413"/>
      <c r="J3725" s="414"/>
      <c r="K3725" s="415"/>
      <c r="L3725" s="415"/>
      <c r="M3725" s="415"/>
      <c r="N3725" s="415"/>
      <c r="O3725" s="415"/>
      <c r="P3725" s="415"/>
    </row>
    <row r="3726" spans="9:16">
      <c r="I3726" s="413"/>
      <c r="J3726" s="414"/>
      <c r="K3726" s="415"/>
      <c r="L3726" s="415"/>
      <c r="M3726" s="415"/>
      <c r="N3726" s="415"/>
      <c r="O3726" s="415"/>
      <c r="P3726" s="415"/>
    </row>
    <row r="3727" spans="9:16">
      <c r="I3727" s="413"/>
      <c r="J3727" s="414"/>
      <c r="K3727" s="415"/>
      <c r="L3727" s="415"/>
      <c r="M3727" s="415"/>
      <c r="N3727" s="415"/>
      <c r="O3727" s="415"/>
      <c r="P3727" s="415"/>
    </row>
    <row r="3728" spans="9:16">
      <c r="I3728" s="413"/>
      <c r="J3728" s="414"/>
      <c r="K3728" s="415"/>
      <c r="L3728" s="415"/>
      <c r="M3728" s="415"/>
      <c r="N3728" s="415"/>
      <c r="O3728" s="415"/>
      <c r="P3728" s="415"/>
    </row>
    <row r="3729" spans="9:16">
      <c r="I3729" s="413"/>
      <c r="J3729" s="414"/>
      <c r="K3729" s="415"/>
      <c r="L3729" s="415"/>
      <c r="M3729" s="415"/>
      <c r="N3729" s="415"/>
      <c r="O3729" s="415"/>
      <c r="P3729" s="415"/>
    </row>
    <row r="3730" spans="9:16">
      <c r="I3730" s="413"/>
      <c r="J3730" s="414"/>
      <c r="K3730" s="415"/>
      <c r="L3730" s="415"/>
      <c r="M3730" s="415"/>
      <c r="N3730" s="415"/>
      <c r="O3730" s="415"/>
      <c r="P3730" s="415"/>
    </row>
    <row r="3731" spans="9:16">
      <c r="I3731" s="413"/>
      <c r="J3731" s="414"/>
      <c r="K3731" s="415"/>
      <c r="L3731" s="415"/>
      <c r="M3731" s="415"/>
      <c r="N3731" s="415"/>
      <c r="O3731" s="415"/>
      <c r="P3731" s="415"/>
    </row>
    <row r="3732" spans="9:16">
      <c r="I3732" s="413"/>
      <c r="J3732" s="414"/>
      <c r="K3732" s="415"/>
      <c r="L3732" s="415"/>
      <c r="M3732" s="415"/>
      <c r="N3732" s="415"/>
      <c r="O3732" s="415"/>
      <c r="P3732" s="415"/>
    </row>
    <row r="3733" spans="9:16">
      <c r="I3733" s="413"/>
      <c r="J3733" s="414"/>
      <c r="K3733" s="415"/>
      <c r="L3733" s="415"/>
      <c r="M3733" s="415"/>
      <c r="N3733" s="415"/>
      <c r="O3733" s="415"/>
      <c r="P3733" s="415"/>
    </row>
    <row r="3734" spans="9:16">
      <c r="I3734" s="413"/>
      <c r="J3734" s="414"/>
      <c r="K3734" s="415"/>
      <c r="L3734" s="415"/>
      <c r="M3734" s="415"/>
      <c r="N3734" s="415"/>
      <c r="O3734" s="415"/>
      <c r="P3734" s="415"/>
    </row>
    <row r="3735" spans="9:16">
      <c r="I3735" s="413"/>
      <c r="J3735" s="414"/>
      <c r="K3735" s="415"/>
      <c r="L3735" s="415"/>
      <c r="M3735" s="415"/>
      <c r="N3735" s="415"/>
      <c r="O3735" s="415"/>
      <c r="P3735" s="415"/>
    </row>
    <row r="3736" spans="9:16">
      <c r="I3736" s="413"/>
      <c r="J3736" s="414"/>
      <c r="K3736" s="415"/>
      <c r="L3736" s="415"/>
      <c r="M3736" s="415"/>
      <c r="N3736" s="415"/>
      <c r="O3736" s="415"/>
      <c r="P3736" s="415"/>
    </row>
    <row r="3737" spans="9:16">
      <c r="I3737" s="413"/>
      <c r="J3737" s="414"/>
      <c r="K3737" s="415"/>
      <c r="L3737" s="415"/>
      <c r="M3737" s="415"/>
      <c r="N3737" s="415"/>
      <c r="O3737" s="415"/>
      <c r="P3737" s="415"/>
    </row>
    <row r="3738" spans="9:16">
      <c r="I3738" s="413"/>
      <c r="J3738" s="414"/>
      <c r="K3738" s="415"/>
      <c r="L3738" s="415"/>
      <c r="M3738" s="415"/>
      <c r="N3738" s="415"/>
      <c r="O3738" s="415"/>
      <c r="P3738" s="415"/>
    </row>
    <row r="3739" spans="9:16">
      <c r="I3739" s="413"/>
      <c r="J3739" s="414"/>
      <c r="K3739" s="415"/>
      <c r="L3739" s="415"/>
      <c r="M3739" s="415"/>
      <c r="N3739" s="415"/>
      <c r="O3739" s="415"/>
      <c r="P3739" s="415"/>
    </row>
    <row r="3740" spans="9:16">
      <c r="I3740" s="413"/>
      <c r="J3740" s="414"/>
      <c r="K3740" s="415"/>
      <c r="L3740" s="415"/>
      <c r="M3740" s="415"/>
      <c r="N3740" s="415"/>
      <c r="O3740" s="415"/>
      <c r="P3740" s="415"/>
    </row>
    <row r="3741" spans="9:16">
      <c r="I3741" s="413"/>
      <c r="J3741" s="414"/>
      <c r="K3741" s="415"/>
      <c r="L3741" s="415"/>
      <c r="M3741" s="415"/>
      <c r="N3741" s="415"/>
      <c r="O3741" s="415"/>
      <c r="P3741" s="415"/>
    </row>
    <row r="3742" spans="9:16">
      <c r="I3742" s="413"/>
      <c r="J3742" s="414"/>
      <c r="K3742" s="415"/>
      <c r="L3742" s="415"/>
      <c r="M3742" s="415"/>
      <c r="N3742" s="415"/>
      <c r="O3742" s="415"/>
      <c r="P3742" s="415"/>
    </row>
    <row r="3743" spans="9:16">
      <c r="I3743" s="413"/>
      <c r="J3743" s="414"/>
      <c r="K3743" s="415"/>
      <c r="L3743" s="415"/>
      <c r="M3743" s="415"/>
      <c r="N3743" s="415"/>
      <c r="O3743" s="415"/>
      <c r="P3743" s="415"/>
    </row>
    <row r="3744" spans="9:16">
      <c r="I3744" s="413"/>
      <c r="J3744" s="414"/>
      <c r="K3744" s="415"/>
      <c r="L3744" s="415"/>
      <c r="M3744" s="415"/>
      <c r="N3744" s="415"/>
      <c r="O3744" s="415"/>
      <c r="P3744" s="415"/>
    </row>
    <row r="3745" spans="9:16">
      <c r="I3745" s="413"/>
      <c r="J3745" s="414"/>
      <c r="K3745" s="415"/>
      <c r="L3745" s="415"/>
      <c r="M3745" s="415"/>
      <c r="N3745" s="415"/>
      <c r="O3745" s="415"/>
      <c r="P3745" s="415"/>
    </row>
    <row r="3746" spans="9:16">
      <c r="I3746" s="413"/>
      <c r="J3746" s="414"/>
      <c r="K3746" s="415"/>
      <c r="L3746" s="415"/>
      <c r="M3746" s="415"/>
      <c r="N3746" s="415"/>
      <c r="O3746" s="415"/>
      <c r="P3746" s="415"/>
    </row>
    <row r="3747" spans="9:16">
      <c r="I3747" s="413"/>
      <c r="J3747" s="414"/>
      <c r="K3747" s="415"/>
      <c r="L3747" s="415"/>
      <c r="M3747" s="415"/>
      <c r="N3747" s="415"/>
      <c r="O3747" s="415"/>
      <c r="P3747" s="415"/>
    </row>
    <row r="3748" spans="9:16">
      <c r="I3748" s="413"/>
      <c r="J3748" s="414"/>
      <c r="K3748" s="415"/>
      <c r="L3748" s="415"/>
      <c r="M3748" s="415"/>
      <c r="N3748" s="415"/>
      <c r="O3748" s="415"/>
      <c r="P3748" s="415"/>
    </row>
    <row r="3749" spans="9:16">
      <c r="I3749" s="413"/>
      <c r="J3749" s="414"/>
      <c r="K3749" s="415"/>
      <c r="L3749" s="415"/>
      <c r="M3749" s="415"/>
      <c r="N3749" s="415"/>
      <c r="O3749" s="415"/>
      <c r="P3749" s="415"/>
    </row>
    <row r="3750" spans="9:16">
      <c r="I3750" s="413"/>
      <c r="J3750" s="414"/>
      <c r="K3750" s="415"/>
      <c r="L3750" s="415"/>
      <c r="M3750" s="415"/>
      <c r="N3750" s="415"/>
      <c r="O3750" s="415"/>
      <c r="P3750" s="415"/>
    </row>
    <row r="3751" spans="9:16">
      <c r="I3751" s="413"/>
      <c r="J3751" s="414"/>
      <c r="K3751" s="415"/>
      <c r="L3751" s="415"/>
      <c r="M3751" s="415"/>
      <c r="N3751" s="415"/>
      <c r="O3751" s="415"/>
      <c r="P3751" s="415"/>
    </row>
    <row r="3752" spans="9:16">
      <c r="I3752" s="413"/>
      <c r="J3752" s="414"/>
      <c r="K3752" s="415"/>
      <c r="L3752" s="415"/>
      <c r="M3752" s="415"/>
      <c r="N3752" s="415"/>
      <c r="O3752" s="415"/>
      <c r="P3752" s="415"/>
    </row>
    <row r="3753" spans="9:16">
      <c r="I3753" s="413"/>
      <c r="J3753" s="414"/>
      <c r="K3753" s="415"/>
      <c r="L3753" s="415"/>
      <c r="M3753" s="415"/>
      <c r="N3753" s="415"/>
      <c r="O3753" s="415"/>
      <c r="P3753" s="415"/>
    </row>
    <row r="3754" spans="9:16">
      <c r="I3754" s="413"/>
      <c r="J3754" s="414"/>
      <c r="K3754" s="415"/>
      <c r="L3754" s="415"/>
      <c r="M3754" s="415"/>
      <c r="N3754" s="415"/>
      <c r="O3754" s="415"/>
      <c r="P3754" s="415"/>
    </row>
    <row r="3755" spans="9:16">
      <c r="I3755" s="413"/>
      <c r="J3755" s="414"/>
      <c r="K3755" s="415"/>
      <c r="L3755" s="415"/>
      <c r="M3755" s="415"/>
      <c r="N3755" s="415"/>
      <c r="O3755" s="415"/>
      <c r="P3755" s="415"/>
    </row>
    <row r="3756" spans="9:16">
      <c r="I3756" s="413"/>
      <c r="J3756" s="414"/>
      <c r="K3756" s="415"/>
      <c r="L3756" s="415"/>
      <c r="M3756" s="415"/>
      <c r="N3756" s="415"/>
      <c r="O3756" s="415"/>
      <c r="P3756" s="415"/>
    </row>
    <row r="3757" spans="9:16">
      <c r="I3757" s="413"/>
      <c r="J3757" s="414"/>
      <c r="K3757" s="415"/>
      <c r="L3757" s="415"/>
      <c r="M3757" s="415"/>
      <c r="N3757" s="415"/>
      <c r="O3757" s="415"/>
      <c r="P3757" s="415"/>
    </row>
    <row r="3758" spans="9:16">
      <c r="I3758" s="413"/>
      <c r="J3758" s="414"/>
      <c r="K3758" s="415"/>
      <c r="L3758" s="415"/>
      <c r="M3758" s="415"/>
      <c r="N3758" s="415"/>
      <c r="O3758" s="415"/>
      <c r="P3758" s="415"/>
    </row>
    <row r="3759" spans="9:16">
      <c r="I3759" s="413"/>
      <c r="J3759" s="414"/>
      <c r="K3759" s="415"/>
      <c r="L3759" s="415"/>
      <c r="M3759" s="415"/>
      <c r="N3759" s="415"/>
      <c r="O3759" s="415"/>
      <c r="P3759" s="415"/>
    </row>
    <row r="3760" spans="9:16">
      <c r="I3760" s="413"/>
      <c r="J3760" s="414"/>
      <c r="K3760" s="415"/>
      <c r="L3760" s="415"/>
      <c r="M3760" s="415"/>
      <c r="N3760" s="415"/>
      <c r="O3760" s="415"/>
      <c r="P3760" s="415"/>
    </row>
    <row r="3761" spans="9:16">
      <c r="I3761" s="413"/>
      <c r="J3761" s="414"/>
      <c r="K3761" s="415"/>
      <c r="L3761" s="415"/>
      <c r="M3761" s="415"/>
      <c r="N3761" s="415"/>
      <c r="O3761" s="415"/>
      <c r="P3761" s="415"/>
    </row>
    <row r="3762" spans="9:16">
      <c r="I3762" s="413"/>
      <c r="J3762" s="414"/>
      <c r="K3762" s="415"/>
      <c r="L3762" s="415"/>
      <c r="M3762" s="415"/>
      <c r="N3762" s="415"/>
      <c r="O3762" s="415"/>
      <c r="P3762" s="415"/>
    </row>
    <row r="3763" spans="9:16">
      <c r="I3763" s="413"/>
      <c r="J3763" s="414"/>
      <c r="K3763" s="415"/>
      <c r="L3763" s="415"/>
      <c r="M3763" s="415"/>
      <c r="N3763" s="415"/>
      <c r="O3763" s="415"/>
      <c r="P3763" s="415"/>
    </row>
    <row r="3764" spans="9:16">
      <c r="I3764" s="413"/>
      <c r="J3764" s="414"/>
      <c r="K3764" s="415"/>
      <c r="L3764" s="415"/>
      <c r="M3764" s="415"/>
      <c r="N3764" s="415"/>
      <c r="O3764" s="415"/>
      <c r="P3764" s="415"/>
    </row>
    <row r="3765" spans="9:16">
      <c r="I3765" s="413"/>
      <c r="J3765" s="414"/>
      <c r="K3765" s="415"/>
      <c r="L3765" s="415"/>
      <c r="M3765" s="415"/>
      <c r="N3765" s="415"/>
      <c r="O3765" s="415"/>
      <c r="P3765" s="415"/>
    </row>
    <row r="3766" spans="9:16">
      <c r="I3766" s="413"/>
      <c r="J3766" s="414"/>
      <c r="K3766" s="415"/>
      <c r="L3766" s="415"/>
      <c r="M3766" s="415"/>
      <c r="N3766" s="415"/>
      <c r="O3766" s="415"/>
      <c r="P3766" s="415"/>
    </row>
    <row r="3767" spans="9:16">
      <c r="I3767" s="413"/>
      <c r="J3767" s="414"/>
      <c r="K3767" s="415"/>
      <c r="L3767" s="415"/>
      <c r="M3767" s="415"/>
      <c r="N3767" s="415"/>
      <c r="O3767" s="415"/>
      <c r="P3767" s="415"/>
    </row>
    <row r="3768" spans="9:16">
      <c r="I3768" s="413"/>
      <c r="J3768" s="414"/>
      <c r="K3768" s="415"/>
      <c r="L3768" s="415"/>
      <c r="M3768" s="415"/>
      <c r="N3768" s="415"/>
      <c r="O3768" s="415"/>
      <c r="P3768" s="415"/>
    </row>
    <row r="3769" spans="9:16">
      <c r="I3769" s="413"/>
      <c r="J3769" s="414"/>
      <c r="K3769" s="415"/>
      <c r="L3769" s="415"/>
      <c r="M3769" s="415"/>
      <c r="N3769" s="415"/>
      <c r="O3769" s="415"/>
      <c r="P3769" s="415"/>
    </row>
    <row r="3770" spans="9:16">
      <c r="I3770" s="413"/>
      <c r="J3770" s="414"/>
      <c r="K3770" s="415"/>
      <c r="L3770" s="415"/>
      <c r="M3770" s="415"/>
      <c r="N3770" s="415"/>
      <c r="O3770" s="415"/>
      <c r="P3770" s="415"/>
    </row>
    <row r="3771" spans="9:16">
      <c r="I3771" s="413"/>
      <c r="J3771" s="414"/>
      <c r="K3771" s="415"/>
      <c r="L3771" s="415"/>
      <c r="M3771" s="415"/>
      <c r="N3771" s="415"/>
      <c r="O3771" s="415"/>
      <c r="P3771" s="415"/>
    </row>
    <row r="3772" spans="9:16">
      <c r="I3772" s="413"/>
      <c r="J3772" s="414"/>
      <c r="K3772" s="415"/>
      <c r="L3772" s="415"/>
      <c r="M3772" s="415"/>
      <c r="N3772" s="415"/>
      <c r="O3772" s="415"/>
      <c r="P3772" s="415"/>
    </row>
    <row r="3773" spans="9:16">
      <c r="I3773" s="413"/>
      <c r="J3773" s="414"/>
      <c r="K3773" s="415"/>
      <c r="L3773" s="415"/>
      <c r="M3773" s="415"/>
      <c r="N3773" s="415"/>
      <c r="O3773" s="415"/>
      <c r="P3773" s="415"/>
    </row>
    <row r="3774" spans="9:16">
      <c r="I3774" s="413"/>
      <c r="J3774" s="414"/>
      <c r="K3774" s="415"/>
      <c r="L3774" s="415"/>
      <c r="M3774" s="415"/>
      <c r="N3774" s="415"/>
      <c r="O3774" s="415"/>
      <c r="P3774" s="415"/>
    </row>
    <row r="3775" spans="9:16">
      <c r="I3775" s="413"/>
      <c r="J3775" s="414"/>
      <c r="K3775" s="415"/>
      <c r="L3775" s="415"/>
      <c r="M3775" s="415"/>
      <c r="N3775" s="415"/>
      <c r="O3775" s="415"/>
      <c r="P3775" s="415"/>
    </row>
    <row r="3776" spans="9:16">
      <c r="I3776" s="413"/>
      <c r="J3776" s="414"/>
      <c r="K3776" s="415"/>
      <c r="L3776" s="415"/>
      <c r="M3776" s="415"/>
      <c r="N3776" s="415"/>
      <c r="O3776" s="415"/>
      <c r="P3776" s="415"/>
    </row>
    <row r="3777" spans="9:16">
      <c r="I3777" s="413"/>
      <c r="J3777" s="414"/>
      <c r="K3777" s="415"/>
      <c r="L3777" s="415"/>
      <c r="M3777" s="415"/>
      <c r="N3777" s="415"/>
      <c r="O3777" s="415"/>
      <c r="P3777" s="415"/>
    </row>
    <row r="3778" spans="9:16">
      <c r="I3778" s="413"/>
      <c r="J3778" s="414"/>
      <c r="K3778" s="415"/>
      <c r="L3778" s="415"/>
      <c r="M3778" s="415"/>
      <c r="N3778" s="415"/>
      <c r="O3778" s="415"/>
      <c r="P3778" s="415"/>
    </row>
    <row r="3779" spans="9:16">
      <c r="I3779" s="413"/>
      <c r="J3779" s="414"/>
      <c r="K3779" s="415"/>
      <c r="L3779" s="415"/>
      <c r="M3779" s="415"/>
      <c r="N3779" s="415"/>
      <c r="O3779" s="415"/>
      <c r="P3779" s="415"/>
    </row>
    <row r="3780" spans="9:16">
      <c r="I3780" s="413"/>
      <c r="J3780" s="414"/>
      <c r="K3780" s="415"/>
      <c r="L3780" s="415"/>
      <c r="M3780" s="415"/>
      <c r="N3780" s="415"/>
      <c r="O3780" s="415"/>
      <c r="P3780" s="415"/>
    </row>
    <row r="3781" spans="9:16">
      <c r="I3781" s="413"/>
      <c r="J3781" s="414"/>
      <c r="K3781" s="415"/>
      <c r="L3781" s="415"/>
      <c r="M3781" s="415"/>
      <c r="N3781" s="415"/>
      <c r="O3781" s="415"/>
      <c r="P3781" s="415"/>
    </row>
    <row r="3782" spans="9:16">
      <c r="I3782" s="413"/>
      <c r="J3782" s="414"/>
      <c r="K3782" s="415"/>
      <c r="L3782" s="415"/>
      <c r="M3782" s="415"/>
      <c r="N3782" s="415"/>
      <c r="O3782" s="415"/>
      <c r="P3782" s="415"/>
    </row>
    <row r="3783" spans="9:16">
      <c r="I3783" s="413"/>
      <c r="J3783" s="414"/>
      <c r="K3783" s="415"/>
      <c r="L3783" s="415"/>
      <c r="M3783" s="415"/>
      <c r="N3783" s="415"/>
      <c r="O3783" s="415"/>
      <c r="P3783" s="415"/>
    </row>
    <row r="3784" spans="9:16">
      <c r="I3784" s="413"/>
      <c r="J3784" s="414"/>
      <c r="K3784" s="415"/>
      <c r="L3784" s="415"/>
      <c r="M3784" s="415"/>
      <c r="N3784" s="415"/>
      <c r="O3784" s="415"/>
      <c r="P3784" s="415"/>
    </row>
    <row r="3785" spans="9:16">
      <c r="I3785" s="413"/>
      <c r="J3785" s="414"/>
      <c r="K3785" s="415"/>
      <c r="L3785" s="415"/>
      <c r="M3785" s="415"/>
      <c r="N3785" s="415"/>
      <c r="O3785" s="415"/>
      <c r="P3785" s="415"/>
    </row>
    <row r="3786" spans="9:16">
      <c r="I3786" s="413"/>
      <c r="J3786" s="414"/>
      <c r="K3786" s="415"/>
      <c r="L3786" s="415"/>
      <c r="M3786" s="415"/>
      <c r="N3786" s="415"/>
      <c r="O3786" s="415"/>
      <c r="P3786" s="415"/>
    </row>
    <row r="3787" spans="9:16">
      <c r="I3787" s="413"/>
      <c r="J3787" s="414"/>
      <c r="K3787" s="415"/>
      <c r="L3787" s="415"/>
      <c r="M3787" s="415"/>
      <c r="N3787" s="415"/>
      <c r="O3787" s="415"/>
      <c r="P3787" s="415"/>
    </row>
    <row r="3788" spans="9:16">
      <c r="I3788" s="413"/>
      <c r="J3788" s="414"/>
      <c r="K3788" s="415"/>
      <c r="L3788" s="415"/>
      <c r="M3788" s="415"/>
      <c r="N3788" s="415"/>
      <c r="O3788" s="415"/>
      <c r="P3788" s="415"/>
    </row>
    <row r="3789" spans="9:16">
      <c r="I3789" s="413"/>
      <c r="J3789" s="414"/>
      <c r="K3789" s="415"/>
      <c r="L3789" s="415"/>
      <c r="M3789" s="415"/>
      <c r="N3789" s="415"/>
      <c r="O3789" s="415"/>
      <c r="P3789" s="415"/>
    </row>
    <row r="3790" spans="9:16">
      <c r="I3790" s="413"/>
      <c r="J3790" s="414"/>
      <c r="K3790" s="415"/>
      <c r="L3790" s="415"/>
      <c r="M3790" s="415"/>
      <c r="N3790" s="415"/>
      <c r="O3790" s="415"/>
      <c r="P3790" s="415"/>
    </row>
    <row r="3791" spans="9:16">
      <c r="I3791" s="413"/>
      <c r="J3791" s="414"/>
      <c r="K3791" s="415"/>
      <c r="L3791" s="415"/>
      <c r="M3791" s="415"/>
      <c r="N3791" s="415"/>
      <c r="O3791" s="415"/>
      <c r="P3791" s="415"/>
    </row>
    <row r="3792" spans="9:16">
      <c r="I3792" s="413"/>
      <c r="J3792" s="414"/>
      <c r="K3792" s="415"/>
      <c r="L3792" s="415"/>
      <c r="M3792" s="415"/>
      <c r="N3792" s="415"/>
      <c r="O3792" s="415"/>
      <c r="P3792" s="415"/>
    </row>
    <row r="3793" spans="9:16">
      <c r="I3793" s="413"/>
      <c r="J3793" s="414"/>
      <c r="K3793" s="415"/>
      <c r="L3793" s="415"/>
      <c r="M3793" s="415"/>
      <c r="N3793" s="415"/>
      <c r="O3793" s="415"/>
      <c r="P3793" s="415"/>
    </row>
    <row r="3794" spans="9:16">
      <c r="I3794" s="413"/>
      <c r="J3794" s="414"/>
      <c r="K3794" s="415"/>
      <c r="L3794" s="415"/>
      <c r="M3794" s="415"/>
      <c r="N3794" s="415"/>
      <c r="O3794" s="415"/>
      <c r="P3794" s="415"/>
    </row>
    <row r="3795" spans="9:16">
      <c r="I3795" s="413"/>
      <c r="J3795" s="414"/>
      <c r="K3795" s="415"/>
      <c r="L3795" s="415"/>
      <c r="M3795" s="415"/>
      <c r="N3795" s="415"/>
      <c r="O3795" s="415"/>
      <c r="P3795" s="415"/>
    </row>
    <row r="3796" spans="9:16">
      <c r="I3796" s="413"/>
      <c r="J3796" s="414"/>
      <c r="K3796" s="415"/>
      <c r="L3796" s="415"/>
      <c r="M3796" s="415"/>
      <c r="N3796" s="415"/>
      <c r="O3796" s="415"/>
      <c r="P3796" s="415"/>
    </row>
    <row r="3797" spans="9:16">
      <c r="I3797" s="413"/>
      <c r="J3797" s="414"/>
      <c r="K3797" s="415"/>
      <c r="L3797" s="415"/>
      <c r="M3797" s="415"/>
      <c r="N3797" s="415"/>
      <c r="O3797" s="415"/>
      <c r="P3797" s="415"/>
    </row>
    <row r="3798" spans="9:16">
      <c r="I3798" s="413"/>
      <c r="J3798" s="414"/>
      <c r="K3798" s="415"/>
      <c r="L3798" s="415"/>
      <c r="M3798" s="415"/>
      <c r="N3798" s="415"/>
      <c r="O3798" s="415"/>
      <c r="P3798" s="415"/>
    </row>
    <row r="3799" spans="9:16">
      <c r="I3799" s="413"/>
      <c r="J3799" s="414"/>
      <c r="K3799" s="415"/>
      <c r="L3799" s="415"/>
      <c r="M3799" s="415"/>
      <c r="N3799" s="415"/>
      <c r="O3799" s="415"/>
      <c r="P3799" s="415"/>
    </row>
    <row r="3800" spans="9:16">
      <c r="I3800" s="413"/>
      <c r="J3800" s="414"/>
      <c r="K3800" s="415"/>
      <c r="L3800" s="415"/>
      <c r="M3800" s="415"/>
      <c r="N3800" s="415"/>
      <c r="O3800" s="415"/>
      <c r="P3800" s="415"/>
    </row>
    <row r="3801" spans="9:16">
      <c r="I3801" s="413"/>
      <c r="J3801" s="414"/>
      <c r="K3801" s="415"/>
      <c r="L3801" s="415"/>
      <c r="M3801" s="415"/>
      <c r="N3801" s="415"/>
      <c r="O3801" s="415"/>
      <c r="P3801" s="415"/>
    </row>
    <row r="3802" spans="9:16">
      <c r="I3802" s="413"/>
      <c r="J3802" s="414"/>
      <c r="K3802" s="415"/>
      <c r="L3802" s="415"/>
      <c r="M3802" s="415"/>
      <c r="N3802" s="415"/>
      <c r="O3802" s="415"/>
      <c r="P3802" s="415"/>
    </row>
    <row r="3803" spans="9:16">
      <c r="I3803" s="413"/>
      <c r="J3803" s="414"/>
      <c r="K3803" s="415"/>
      <c r="L3803" s="415"/>
      <c r="M3803" s="415"/>
      <c r="N3803" s="415"/>
      <c r="O3803" s="415"/>
      <c r="P3803" s="415"/>
    </row>
    <row r="3804" spans="9:16">
      <c r="I3804" s="413"/>
      <c r="J3804" s="414"/>
      <c r="K3804" s="415"/>
      <c r="L3804" s="415"/>
      <c r="M3804" s="415"/>
      <c r="N3804" s="415"/>
      <c r="O3804" s="415"/>
      <c r="P3804" s="415"/>
    </row>
    <row r="3805" spans="9:16">
      <c r="I3805" s="413"/>
      <c r="J3805" s="414"/>
      <c r="K3805" s="415"/>
      <c r="L3805" s="415"/>
      <c r="M3805" s="415"/>
      <c r="N3805" s="415"/>
      <c r="O3805" s="415"/>
      <c r="P3805" s="415"/>
    </row>
    <row r="3806" spans="9:16">
      <c r="I3806" s="413"/>
      <c r="J3806" s="414"/>
      <c r="K3806" s="415"/>
      <c r="L3806" s="415"/>
      <c r="M3806" s="415"/>
      <c r="N3806" s="415"/>
      <c r="O3806" s="415"/>
      <c r="P3806" s="415"/>
    </row>
    <row r="3807" spans="9:16">
      <c r="I3807" s="413"/>
      <c r="J3807" s="414"/>
      <c r="K3807" s="415"/>
      <c r="L3807" s="415"/>
      <c r="M3807" s="415"/>
      <c r="N3807" s="415"/>
      <c r="O3807" s="415"/>
      <c r="P3807" s="415"/>
    </row>
    <row r="3808" spans="9:16">
      <c r="I3808" s="413"/>
      <c r="J3808" s="414"/>
      <c r="K3808" s="415"/>
      <c r="L3808" s="415"/>
      <c r="M3808" s="415"/>
      <c r="N3808" s="415"/>
      <c r="O3808" s="415"/>
      <c r="P3808" s="415"/>
    </row>
    <row r="3809" spans="9:16">
      <c r="I3809" s="413"/>
      <c r="J3809" s="414"/>
      <c r="K3809" s="415"/>
      <c r="L3809" s="415"/>
      <c r="M3809" s="415"/>
      <c r="N3809" s="415"/>
      <c r="O3809" s="415"/>
      <c r="P3809" s="415"/>
    </row>
    <row r="3810" spans="9:16">
      <c r="I3810" s="413"/>
      <c r="J3810" s="414"/>
      <c r="K3810" s="415"/>
      <c r="L3810" s="415"/>
      <c r="M3810" s="415"/>
      <c r="N3810" s="415"/>
      <c r="O3810" s="415"/>
      <c r="P3810" s="415"/>
    </row>
    <row r="3811" spans="9:16">
      <c r="I3811" s="413"/>
      <c r="J3811" s="414"/>
      <c r="K3811" s="415"/>
      <c r="L3811" s="415"/>
      <c r="M3811" s="415"/>
      <c r="N3811" s="415"/>
      <c r="O3811" s="415"/>
      <c r="P3811" s="415"/>
    </row>
    <row r="3812" spans="9:16">
      <c r="I3812" s="413"/>
      <c r="J3812" s="414"/>
      <c r="K3812" s="415"/>
      <c r="L3812" s="415"/>
      <c r="M3812" s="415"/>
      <c r="N3812" s="415"/>
      <c r="O3812" s="415"/>
      <c r="P3812" s="415"/>
    </row>
    <row r="3813" spans="9:16">
      <c r="I3813" s="413"/>
      <c r="J3813" s="414"/>
      <c r="K3813" s="415"/>
      <c r="L3813" s="415"/>
      <c r="M3813" s="415"/>
      <c r="N3813" s="415"/>
      <c r="O3813" s="415"/>
      <c r="P3813" s="415"/>
    </row>
    <row r="3814" spans="9:16">
      <c r="I3814" s="413"/>
      <c r="J3814" s="414"/>
      <c r="K3814" s="415"/>
      <c r="L3814" s="415"/>
      <c r="M3814" s="415"/>
      <c r="N3814" s="415"/>
      <c r="O3814" s="415"/>
      <c r="P3814" s="415"/>
    </row>
    <row r="3815" spans="9:16">
      <c r="I3815" s="413"/>
      <c r="J3815" s="414"/>
      <c r="K3815" s="415"/>
      <c r="L3815" s="415"/>
      <c r="M3815" s="415"/>
      <c r="N3815" s="415"/>
      <c r="O3815" s="415"/>
      <c r="P3815" s="415"/>
    </row>
    <row r="3816" spans="9:16">
      <c r="I3816" s="413"/>
      <c r="J3816" s="414"/>
      <c r="K3816" s="415"/>
      <c r="L3816" s="415"/>
      <c r="M3816" s="415"/>
      <c r="N3816" s="415"/>
      <c r="O3816" s="415"/>
      <c r="P3816" s="415"/>
    </row>
    <row r="3817" spans="9:16">
      <c r="I3817" s="413"/>
      <c r="J3817" s="414"/>
      <c r="K3817" s="415"/>
      <c r="L3817" s="415"/>
      <c r="M3817" s="415"/>
      <c r="N3817" s="415"/>
      <c r="O3817" s="415"/>
      <c r="P3817" s="415"/>
    </row>
    <row r="3818" spans="9:16">
      <c r="I3818" s="413"/>
      <c r="J3818" s="414"/>
      <c r="K3818" s="415"/>
      <c r="L3818" s="415"/>
      <c r="M3818" s="415"/>
      <c r="N3818" s="415"/>
      <c r="O3818" s="415"/>
      <c r="P3818" s="415"/>
    </row>
    <row r="3819" spans="9:16">
      <c r="I3819" s="413"/>
      <c r="J3819" s="414"/>
      <c r="K3819" s="415"/>
      <c r="L3819" s="415"/>
      <c r="M3819" s="415"/>
      <c r="N3819" s="415"/>
      <c r="O3819" s="415"/>
      <c r="P3819" s="415"/>
    </row>
    <row r="3820" spans="9:16">
      <c r="I3820" s="413"/>
      <c r="J3820" s="414"/>
      <c r="K3820" s="415"/>
      <c r="L3820" s="415"/>
      <c r="M3820" s="415"/>
      <c r="N3820" s="415"/>
      <c r="O3820" s="415"/>
      <c r="P3820" s="415"/>
    </row>
    <row r="3821" spans="9:16">
      <c r="I3821" s="413"/>
      <c r="J3821" s="414"/>
      <c r="K3821" s="415"/>
      <c r="L3821" s="415"/>
      <c r="M3821" s="415"/>
      <c r="N3821" s="415"/>
      <c r="O3821" s="415"/>
      <c r="P3821" s="415"/>
    </row>
    <row r="3822" spans="9:16">
      <c r="I3822" s="413"/>
      <c r="J3822" s="414"/>
      <c r="K3822" s="415"/>
      <c r="L3822" s="415"/>
      <c r="M3822" s="415"/>
      <c r="N3822" s="415"/>
      <c r="O3822" s="415"/>
      <c r="P3822" s="415"/>
    </row>
    <row r="3823" spans="9:16">
      <c r="I3823" s="413"/>
      <c r="J3823" s="414"/>
      <c r="K3823" s="415"/>
      <c r="L3823" s="415"/>
      <c r="M3823" s="415"/>
      <c r="N3823" s="415"/>
      <c r="O3823" s="415"/>
      <c r="P3823" s="415"/>
    </row>
    <row r="3824" spans="9:16">
      <c r="I3824" s="413"/>
      <c r="J3824" s="414"/>
      <c r="K3824" s="415"/>
      <c r="L3824" s="415"/>
      <c r="M3824" s="415"/>
      <c r="N3824" s="415"/>
      <c r="O3824" s="415"/>
      <c r="P3824" s="415"/>
    </row>
    <row r="3825" spans="9:16">
      <c r="I3825" s="413"/>
      <c r="J3825" s="414"/>
      <c r="K3825" s="415"/>
      <c r="L3825" s="415"/>
      <c r="M3825" s="415"/>
      <c r="N3825" s="415"/>
      <c r="O3825" s="415"/>
      <c r="P3825" s="415"/>
    </row>
    <row r="3826" spans="9:16">
      <c r="I3826" s="413"/>
      <c r="J3826" s="414"/>
      <c r="K3826" s="415"/>
      <c r="L3826" s="415"/>
      <c r="M3826" s="415"/>
      <c r="N3826" s="415"/>
      <c r="O3826" s="415"/>
      <c r="P3826" s="415"/>
    </row>
    <row r="3827" spans="9:16">
      <c r="I3827" s="413"/>
      <c r="J3827" s="414"/>
      <c r="K3827" s="415"/>
      <c r="L3827" s="415"/>
      <c r="M3827" s="415"/>
      <c r="N3827" s="415"/>
      <c r="O3827" s="415"/>
      <c r="P3827" s="415"/>
    </row>
    <row r="3828" spans="9:16">
      <c r="I3828" s="413"/>
      <c r="J3828" s="414"/>
      <c r="K3828" s="415"/>
      <c r="L3828" s="415"/>
      <c r="M3828" s="415"/>
      <c r="N3828" s="415"/>
      <c r="O3828" s="415"/>
      <c r="P3828" s="415"/>
    </row>
    <row r="3829" spans="9:16">
      <c r="I3829" s="413"/>
      <c r="J3829" s="414"/>
      <c r="K3829" s="415"/>
      <c r="L3829" s="415"/>
      <c r="M3829" s="415"/>
      <c r="N3829" s="415"/>
      <c r="O3829" s="415"/>
      <c r="P3829" s="415"/>
    </row>
    <row r="3830" spans="9:16">
      <c r="I3830" s="413"/>
      <c r="J3830" s="414"/>
      <c r="K3830" s="415"/>
      <c r="L3830" s="415"/>
      <c r="M3830" s="415"/>
      <c r="N3830" s="415"/>
      <c r="O3830" s="415"/>
      <c r="P3830" s="415"/>
    </row>
    <row r="3831" spans="9:16">
      <c r="I3831" s="413"/>
      <c r="J3831" s="414"/>
      <c r="K3831" s="415"/>
      <c r="L3831" s="415"/>
      <c r="M3831" s="415"/>
      <c r="N3831" s="415"/>
      <c r="O3831" s="415"/>
      <c r="P3831" s="415"/>
    </row>
    <row r="3832" spans="9:16">
      <c r="I3832" s="413"/>
      <c r="J3832" s="414"/>
      <c r="K3832" s="415"/>
      <c r="L3832" s="415"/>
      <c r="M3832" s="415"/>
      <c r="N3832" s="415"/>
      <c r="O3832" s="415"/>
      <c r="P3832" s="415"/>
    </row>
    <row r="3833" spans="9:16">
      <c r="I3833" s="413"/>
      <c r="J3833" s="414"/>
      <c r="K3833" s="415"/>
      <c r="L3833" s="415"/>
      <c r="M3833" s="415"/>
      <c r="N3833" s="415"/>
      <c r="O3833" s="415"/>
      <c r="P3833" s="415"/>
    </row>
    <row r="3834" spans="9:16">
      <c r="I3834" s="413"/>
      <c r="J3834" s="414"/>
      <c r="K3834" s="415"/>
      <c r="L3834" s="415"/>
      <c r="M3834" s="415"/>
      <c r="N3834" s="415"/>
      <c r="O3834" s="415"/>
      <c r="P3834" s="415"/>
    </row>
    <row r="3835" spans="9:16">
      <c r="I3835" s="413"/>
      <c r="J3835" s="414"/>
      <c r="K3835" s="415"/>
      <c r="L3835" s="415"/>
      <c r="M3835" s="415"/>
      <c r="N3835" s="415"/>
      <c r="O3835" s="415"/>
      <c r="P3835" s="415"/>
    </row>
    <row r="3836" spans="9:16">
      <c r="I3836" s="413"/>
      <c r="J3836" s="414"/>
      <c r="K3836" s="415"/>
      <c r="L3836" s="415"/>
      <c r="M3836" s="415"/>
      <c r="N3836" s="415"/>
      <c r="O3836" s="415"/>
      <c r="P3836" s="415"/>
    </row>
    <row r="3837" spans="9:16">
      <c r="I3837" s="413"/>
      <c r="J3837" s="414"/>
      <c r="K3837" s="415"/>
      <c r="L3837" s="415"/>
      <c r="M3837" s="415"/>
      <c r="N3837" s="415"/>
      <c r="O3837" s="415"/>
      <c r="P3837" s="415"/>
    </row>
    <row r="3838" spans="9:16">
      <c r="I3838" s="413"/>
      <c r="J3838" s="414"/>
      <c r="K3838" s="415"/>
      <c r="L3838" s="415"/>
      <c r="M3838" s="415"/>
      <c r="N3838" s="415"/>
      <c r="O3838" s="415"/>
      <c r="P3838" s="415"/>
    </row>
    <row r="3839" spans="9:16">
      <c r="I3839" s="413"/>
      <c r="J3839" s="414"/>
      <c r="K3839" s="415"/>
      <c r="L3839" s="415"/>
      <c r="M3839" s="415"/>
      <c r="N3839" s="415"/>
      <c r="O3839" s="415"/>
      <c r="P3839" s="415"/>
    </row>
    <row r="3840" spans="9:16">
      <c r="I3840" s="413"/>
      <c r="J3840" s="414"/>
      <c r="K3840" s="415"/>
      <c r="L3840" s="415"/>
      <c r="M3840" s="415"/>
      <c r="N3840" s="415"/>
      <c r="O3840" s="415"/>
      <c r="P3840" s="415"/>
    </row>
    <row r="3841" spans="9:16">
      <c r="I3841" s="413"/>
      <c r="J3841" s="414"/>
      <c r="K3841" s="415"/>
      <c r="L3841" s="415"/>
      <c r="M3841" s="415"/>
      <c r="N3841" s="415"/>
      <c r="O3841" s="415"/>
      <c r="P3841" s="415"/>
    </row>
    <row r="3842" spans="9:16">
      <c r="I3842" s="413"/>
      <c r="J3842" s="414"/>
      <c r="K3842" s="415"/>
      <c r="L3842" s="415"/>
      <c r="M3842" s="415"/>
      <c r="N3842" s="415"/>
      <c r="O3842" s="415"/>
      <c r="P3842" s="415"/>
    </row>
    <row r="3843" spans="9:16">
      <c r="I3843" s="413"/>
      <c r="J3843" s="414"/>
      <c r="K3843" s="415"/>
      <c r="L3843" s="415"/>
      <c r="M3843" s="415"/>
      <c r="N3843" s="415"/>
      <c r="O3843" s="415"/>
      <c r="P3843" s="415"/>
    </row>
    <row r="3844" spans="9:16">
      <c r="I3844" s="413"/>
      <c r="J3844" s="414"/>
      <c r="K3844" s="415"/>
      <c r="L3844" s="415"/>
      <c r="M3844" s="415"/>
      <c r="N3844" s="415"/>
      <c r="O3844" s="415"/>
      <c r="P3844" s="415"/>
    </row>
    <row r="3845" spans="9:16">
      <c r="I3845" s="413"/>
      <c r="J3845" s="414"/>
      <c r="K3845" s="415"/>
      <c r="L3845" s="415"/>
      <c r="M3845" s="415"/>
      <c r="N3845" s="415"/>
      <c r="O3845" s="415"/>
      <c r="P3845" s="415"/>
    </row>
    <row r="3846" spans="9:16">
      <c r="I3846" s="413"/>
      <c r="J3846" s="414"/>
      <c r="K3846" s="415"/>
      <c r="L3846" s="415"/>
      <c r="M3846" s="415"/>
      <c r="N3846" s="415"/>
      <c r="O3846" s="415"/>
      <c r="P3846" s="415"/>
    </row>
    <row r="3847" spans="9:16">
      <c r="I3847" s="413"/>
      <c r="J3847" s="414"/>
      <c r="K3847" s="415"/>
      <c r="L3847" s="415"/>
      <c r="M3847" s="415"/>
      <c r="N3847" s="415"/>
      <c r="O3847" s="415"/>
      <c r="P3847" s="415"/>
    </row>
    <row r="3848" spans="9:16">
      <c r="I3848" s="413"/>
      <c r="J3848" s="414"/>
      <c r="K3848" s="415"/>
      <c r="L3848" s="415"/>
      <c r="M3848" s="415"/>
      <c r="N3848" s="415"/>
      <c r="O3848" s="415"/>
      <c r="P3848" s="415"/>
    </row>
    <row r="3849" spans="9:16">
      <c r="I3849" s="413"/>
      <c r="J3849" s="414"/>
      <c r="K3849" s="415"/>
      <c r="L3849" s="415"/>
      <c r="M3849" s="415"/>
      <c r="N3849" s="415"/>
      <c r="O3849" s="415"/>
      <c r="P3849" s="415"/>
    </row>
    <row r="3850" spans="9:16">
      <c r="I3850" s="413"/>
      <c r="J3850" s="414"/>
      <c r="K3850" s="415"/>
      <c r="L3850" s="415"/>
      <c r="M3850" s="415"/>
      <c r="N3850" s="415"/>
      <c r="O3850" s="415"/>
      <c r="P3850" s="415"/>
    </row>
    <row r="3851" spans="9:16">
      <c r="I3851" s="413"/>
      <c r="J3851" s="414"/>
      <c r="K3851" s="415"/>
      <c r="L3851" s="415"/>
      <c r="M3851" s="415"/>
      <c r="N3851" s="415"/>
      <c r="O3851" s="415"/>
      <c r="P3851" s="415"/>
    </row>
    <row r="3852" spans="9:16">
      <c r="I3852" s="413"/>
      <c r="J3852" s="414"/>
      <c r="K3852" s="415"/>
      <c r="L3852" s="415"/>
      <c r="M3852" s="415"/>
      <c r="N3852" s="415"/>
      <c r="O3852" s="415"/>
      <c r="P3852" s="415"/>
    </row>
    <row r="3853" spans="9:16">
      <c r="I3853" s="413"/>
      <c r="J3853" s="414"/>
      <c r="K3853" s="415"/>
      <c r="L3853" s="415"/>
      <c r="M3853" s="415"/>
      <c r="N3853" s="415"/>
      <c r="O3853" s="415"/>
      <c r="P3853" s="415"/>
    </row>
    <row r="3854" spans="9:16">
      <c r="I3854" s="413"/>
      <c r="J3854" s="414"/>
      <c r="K3854" s="415"/>
      <c r="L3854" s="415"/>
      <c r="M3854" s="415"/>
      <c r="N3854" s="415"/>
      <c r="O3854" s="415"/>
      <c r="P3854" s="415"/>
    </row>
    <row r="3855" spans="9:16">
      <c r="I3855" s="413"/>
      <c r="J3855" s="414"/>
      <c r="K3855" s="415"/>
      <c r="L3855" s="415"/>
      <c r="M3855" s="415"/>
      <c r="N3855" s="415"/>
      <c r="O3855" s="415"/>
      <c r="P3855" s="415"/>
    </row>
    <row r="3856" spans="9:16">
      <c r="I3856" s="413"/>
      <c r="J3856" s="414"/>
      <c r="K3856" s="415"/>
      <c r="L3856" s="415"/>
      <c r="M3856" s="415"/>
      <c r="N3856" s="415"/>
      <c r="O3856" s="415"/>
      <c r="P3856" s="415"/>
    </row>
    <row r="3857" spans="9:16">
      <c r="I3857" s="413"/>
      <c r="J3857" s="414"/>
      <c r="K3857" s="415"/>
      <c r="L3857" s="415"/>
      <c r="M3857" s="415"/>
      <c r="N3857" s="415"/>
      <c r="O3857" s="415"/>
      <c r="P3857" s="415"/>
    </row>
    <row r="3858" spans="9:16">
      <c r="I3858" s="413"/>
      <c r="J3858" s="414"/>
      <c r="K3858" s="415"/>
      <c r="L3858" s="415"/>
      <c r="M3858" s="415"/>
      <c r="N3858" s="415"/>
      <c r="O3858" s="415"/>
      <c r="P3858" s="415"/>
    </row>
    <row r="3859" spans="9:16">
      <c r="I3859" s="413"/>
      <c r="J3859" s="414"/>
      <c r="K3859" s="415"/>
      <c r="L3859" s="415"/>
      <c r="M3859" s="415"/>
      <c r="N3859" s="415"/>
      <c r="O3859" s="415"/>
      <c r="P3859" s="415"/>
    </row>
    <row r="3860" spans="9:16">
      <c r="I3860" s="413"/>
      <c r="J3860" s="414"/>
      <c r="K3860" s="415"/>
      <c r="L3860" s="415"/>
      <c r="M3860" s="415"/>
      <c r="N3860" s="415"/>
      <c r="O3860" s="415"/>
      <c r="P3860" s="415"/>
    </row>
    <row r="3861" spans="9:16">
      <c r="I3861" s="413"/>
      <c r="J3861" s="414"/>
      <c r="K3861" s="415"/>
      <c r="L3861" s="415"/>
      <c r="M3861" s="415"/>
      <c r="N3861" s="415"/>
      <c r="O3861" s="415"/>
      <c r="P3861" s="415"/>
    </row>
    <row r="3862" spans="9:16">
      <c r="I3862" s="413"/>
      <c r="J3862" s="414"/>
      <c r="K3862" s="415"/>
      <c r="L3862" s="415"/>
      <c r="M3862" s="415"/>
      <c r="N3862" s="415"/>
      <c r="O3862" s="415"/>
      <c r="P3862" s="415"/>
    </row>
    <row r="3863" spans="9:16">
      <c r="I3863" s="413"/>
      <c r="J3863" s="414"/>
      <c r="K3863" s="415"/>
      <c r="L3863" s="415"/>
      <c r="M3863" s="415"/>
      <c r="N3863" s="415"/>
      <c r="O3863" s="415"/>
      <c r="P3863" s="415"/>
    </row>
    <row r="3864" spans="9:16">
      <c r="I3864" s="413"/>
      <c r="J3864" s="414"/>
      <c r="K3864" s="415"/>
      <c r="L3864" s="415"/>
      <c r="M3864" s="415"/>
      <c r="N3864" s="415"/>
      <c r="O3864" s="415"/>
      <c r="P3864" s="415"/>
    </row>
    <row r="3865" spans="9:16">
      <c r="I3865" s="413"/>
      <c r="J3865" s="414"/>
      <c r="K3865" s="415"/>
      <c r="L3865" s="415"/>
      <c r="M3865" s="415"/>
      <c r="N3865" s="415"/>
      <c r="O3865" s="415"/>
      <c r="P3865" s="415"/>
    </row>
    <row r="3866" spans="9:16">
      <c r="I3866" s="413"/>
      <c r="J3866" s="414"/>
      <c r="K3866" s="415"/>
      <c r="L3866" s="415"/>
      <c r="M3866" s="415"/>
      <c r="N3866" s="415"/>
      <c r="O3866" s="415"/>
      <c r="P3866" s="415"/>
    </row>
    <row r="3867" spans="9:16">
      <c r="I3867" s="413"/>
      <c r="J3867" s="414"/>
      <c r="K3867" s="415"/>
      <c r="L3867" s="415"/>
      <c r="M3867" s="415"/>
      <c r="N3867" s="415"/>
      <c r="O3867" s="415"/>
      <c r="P3867" s="415"/>
    </row>
    <row r="3868" spans="9:16">
      <c r="I3868" s="413"/>
      <c r="J3868" s="414"/>
      <c r="K3868" s="415"/>
      <c r="L3868" s="415"/>
      <c r="M3868" s="415"/>
      <c r="N3868" s="415"/>
      <c r="O3868" s="415"/>
      <c r="P3868" s="415"/>
    </row>
    <row r="3869" spans="9:16">
      <c r="I3869" s="413"/>
      <c r="J3869" s="414"/>
      <c r="K3869" s="415"/>
      <c r="L3869" s="415"/>
      <c r="M3869" s="415"/>
      <c r="N3869" s="415"/>
      <c r="O3869" s="415"/>
      <c r="P3869" s="415"/>
    </row>
    <row r="3870" spans="9:16">
      <c r="I3870" s="413"/>
      <c r="J3870" s="414"/>
      <c r="K3870" s="415"/>
      <c r="L3870" s="415"/>
      <c r="M3870" s="415"/>
      <c r="N3870" s="415"/>
      <c r="O3870" s="415"/>
      <c r="P3870" s="415"/>
    </row>
    <row r="3871" spans="9:16">
      <c r="I3871" s="413"/>
      <c r="J3871" s="414"/>
      <c r="K3871" s="415"/>
      <c r="L3871" s="415"/>
      <c r="M3871" s="415"/>
      <c r="N3871" s="415"/>
      <c r="O3871" s="415"/>
      <c r="P3871" s="415"/>
    </row>
    <row r="3872" spans="9:16">
      <c r="I3872" s="413"/>
      <c r="J3872" s="414"/>
      <c r="K3872" s="415"/>
      <c r="L3872" s="415"/>
      <c r="M3872" s="415"/>
      <c r="N3872" s="415"/>
      <c r="O3872" s="415"/>
      <c r="P3872" s="415"/>
    </row>
    <row r="3873" spans="9:16">
      <c r="I3873" s="413"/>
      <c r="J3873" s="414"/>
      <c r="K3873" s="415"/>
      <c r="L3873" s="415"/>
      <c r="M3873" s="415"/>
      <c r="N3873" s="415"/>
      <c r="O3873" s="415"/>
      <c r="P3873" s="415"/>
    </row>
    <row r="3874" spans="9:16">
      <c r="I3874" s="413"/>
      <c r="J3874" s="414"/>
      <c r="K3874" s="415"/>
      <c r="L3874" s="415"/>
      <c r="M3874" s="415"/>
      <c r="N3874" s="415"/>
      <c r="O3874" s="415"/>
      <c r="P3874" s="415"/>
    </row>
    <row r="3875" spans="9:16">
      <c r="I3875" s="413"/>
      <c r="J3875" s="414"/>
      <c r="K3875" s="415"/>
      <c r="L3875" s="415"/>
      <c r="M3875" s="415"/>
      <c r="N3875" s="415"/>
      <c r="O3875" s="415"/>
      <c r="P3875" s="415"/>
    </row>
    <row r="3876" spans="9:16">
      <c r="I3876" s="413"/>
      <c r="J3876" s="414"/>
      <c r="K3876" s="415"/>
      <c r="L3876" s="415"/>
      <c r="M3876" s="415"/>
      <c r="N3876" s="415"/>
      <c r="O3876" s="415"/>
      <c r="P3876" s="415"/>
    </row>
    <row r="3877" spans="9:16">
      <c r="I3877" s="413"/>
      <c r="J3877" s="414"/>
      <c r="K3877" s="415"/>
      <c r="L3877" s="415"/>
      <c r="M3877" s="415"/>
      <c r="N3877" s="415"/>
      <c r="O3877" s="415"/>
      <c r="P3877" s="415"/>
    </row>
    <row r="3878" spans="9:16">
      <c r="I3878" s="413"/>
      <c r="J3878" s="414"/>
      <c r="K3878" s="415"/>
      <c r="L3878" s="415"/>
      <c r="M3878" s="415"/>
      <c r="N3878" s="415"/>
      <c r="O3878" s="415"/>
      <c r="P3878" s="415"/>
    </row>
    <row r="3879" spans="9:16">
      <c r="I3879" s="413"/>
      <c r="J3879" s="414"/>
      <c r="K3879" s="415"/>
      <c r="L3879" s="415"/>
      <c r="M3879" s="415"/>
      <c r="N3879" s="415"/>
      <c r="O3879" s="415"/>
      <c r="P3879" s="415"/>
    </row>
    <row r="3880" spans="9:16">
      <c r="I3880" s="413"/>
      <c r="J3880" s="414"/>
      <c r="K3880" s="415"/>
      <c r="L3880" s="415"/>
      <c r="M3880" s="415"/>
      <c r="N3880" s="415"/>
      <c r="O3880" s="415"/>
      <c r="P3880" s="415"/>
    </row>
    <row r="3881" spans="9:16">
      <c r="I3881" s="413"/>
      <c r="J3881" s="414"/>
      <c r="K3881" s="415"/>
      <c r="L3881" s="415"/>
      <c r="M3881" s="415"/>
      <c r="N3881" s="415"/>
      <c r="O3881" s="415"/>
      <c r="P3881" s="415"/>
    </row>
    <row r="3882" spans="9:16">
      <c r="I3882" s="413"/>
      <c r="J3882" s="414"/>
      <c r="K3882" s="415"/>
      <c r="L3882" s="415"/>
      <c r="M3882" s="415"/>
      <c r="N3882" s="415"/>
      <c r="O3882" s="415"/>
      <c r="P3882" s="415"/>
    </row>
    <row r="3883" spans="9:16">
      <c r="I3883" s="413"/>
      <c r="J3883" s="414"/>
      <c r="K3883" s="415"/>
      <c r="L3883" s="415"/>
      <c r="M3883" s="415"/>
      <c r="N3883" s="415"/>
      <c r="O3883" s="415"/>
      <c r="P3883" s="415"/>
    </row>
    <row r="3884" spans="9:16">
      <c r="I3884" s="413"/>
      <c r="J3884" s="414"/>
      <c r="K3884" s="415"/>
      <c r="L3884" s="415"/>
      <c r="M3884" s="415"/>
      <c r="N3884" s="415"/>
      <c r="O3884" s="415"/>
      <c r="P3884" s="415"/>
    </row>
    <row r="3885" spans="9:16">
      <c r="I3885" s="413"/>
      <c r="J3885" s="414"/>
      <c r="K3885" s="415"/>
      <c r="L3885" s="415"/>
      <c r="M3885" s="415"/>
      <c r="N3885" s="415"/>
      <c r="O3885" s="415"/>
      <c r="P3885" s="415"/>
    </row>
    <row r="3886" spans="9:16">
      <c r="I3886" s="413"/>
      <c r="J3886" s="414"/>
      <c r="K3886" s="415"/>
      <c r="L3886" s="415"/>
      <c r="M3886" s="415"/>
      <c r="N3886" s="415"/>
      <c r="O3886" s="415"/>
      <c r="P3886" s="415"/>
    </row>
    <row r="3887" spans="9:16">
      <c r="I3887" s="413"/>
      <c r="J3887" s="414"/>
      <c r="K3887" s="415"/>
      <c r="L3887" s="415"/>
      <c r="M3887" s="415"/>
      <c r="N3887" s="415"/>
      <c r="O3887" s="415"/>
      <c r="P3887" s="415"/>
    </row>
    <row r="3888" spans="9:16">
      <c r="I3888" s="413"/>
      <c r="J3888" s="414"/>
      <c r="K3888" s="415"/>
      <c r="L3888" s="415"/>
      <c r="M3888" s="415"/>
      <c r="N3888" s="415"/>
      <c r="O3888" s="415"/>
      <c r="P3888" s="415"/>
    </row>
    <row r="3889" spans="9:16">
      <c r="I3889" s="413"/>
      <c r="J3889" s="414"/>
      <c r="K3889" s="415"/>
      <c r="L3889" s="415"/>
      <c r="M3889" s="415"/>
      <c r="N3889" s="415"/>
      <c r="O3889" s="415"/>
      <c r="P3889" s="415"/>
    </row>
    <row r="3890" spans="9:16">
      <c r="I3890" s="413"/>
      <c r="J3890" s="414"/>
      <c r="K3890" s="415"/>
      <c r="L3890" s="415"/>
      <c r="M3890" s="415"/>
      <c r="N3890" s="415"/>
      <c r="O3890" s="415"/>
      <c r="P3890" s="415"/>
    </row>
    <row r="3891" spans="9:16">
      <c r="I3891" s="413"/>
      <c r="J3891" s="414"/>
      <c r="K3891" s="415"/>
      <c r="L3891" s="415"/>
      <c r="M3891" s="415"/>
      <c r="N3891" s="415"/>
      <c r="O3891" s="415"/>
      <c r="P3891" s="415"/>
    </row>
    <row r="3892" spans="9:16">
      <c r="I3892" s="413"/>
      <c r="J3892" s="414"/>
      <c r="K3892" s="415"/>
      <c r="L3892" s="415"/>
      <c r="M3892" s="415"/>
      <c r="N3892" s="415"/>
      <c r="O3892" s="415"/>
      <c r="P3892" s="415"/>
    </row>
    <row r="3893" spans="9:16">
      <c r="I3893" s="413"/>
      <c r="J3893" s="414"/>
      <c r="K3893" s="415"/>
      <c r="L3893" s="415"/>
      <c r="M3893" s="415"/>
      <c r="N3893" s="415"/>
      <c r="O3893" s="415"/>
      <c r="P3893" s="415"/>
    </row>
    <row r="3894" spans="9:16">
      <c r="I3894" s="413"/>
      <c r="J3894" s="414"/>
      <c r="K3894" s="415"/>
      <c r="L3894" s="415"/>
      <c r="M3894" s="415"/>
      <c r="N3894" s="415"/>
      <c r="O3894" s="415"/>
      <c r="P3894" s="415"/>
    </row>
    <row r="3895" spans="9:16">
      <c r="I3895" s="413"/>
      <c r="J3895" s="414"/>
      <c r="K3895" s="415"/>
      <c r="L3895" s="415"/>
      <c r="M3895" s="415"/>
      <c r="N3895" s="415"/>
      <c r="O3895" s="415"/>
      <c r="P3895" s="415"/>
    </row>
    <row r="3896" spans="9:16">
      <c r="I3896" s="413"/>
      <c r="J3896" s="414"/>
      <c r="K3896" s="415"/>
      <c r="L3896" s="415"/>
      <c r="M3896" s="415"/>
      <c r="N3896" s="415"/>
      <c r="O3896" s="415"/>
      <c r="P3896" s="415"/>
    </row>
    <row r="3897" spans="9:16">
      <c r="I3897" s="413"/>
      <c r="J3897" s="414"/>
      <c r="K3897" s="415"/>
      <c r="L3897" s="415"/>
      <c r="M3897" s="415"/>
      <c r="N3897" s="415"/>
      <c r="O3897" s="415"/>
      <c r="P3897" s="415"/>
    </row>
    <row r="3898" spans="9:16">
      <c r="I3898" s="413"/>
      <c r="J3898" s="414"/>
      <c r="K3898" s="415"/>
      <c r="L3898" s="415"/>
      <c r="M3898" s="415"/>
      <c r="N3898" s="415"/>
      <c r="O3898" s="415"/>
      <c r="P3898" s="415"/>
    </row>
    <row r="3899" spans="9:16">
      <c r="I3899" s="413"/>
      <c r="J3899" s="414"/>
      <c r="K3899" s="415"/>
      <c r="L3899" s="415"/>
      <c r="M3899" s="415"/>
      <c r="N3899" s="415"/>
      <c r="O3899" s="415"/>
      <c r="P3899" s="415"/>
    </row>
    <row r="3900" spans="9:16">
      <c r="I3900" s="413"/>
      <c r="J3900" s="414"/>
      <c r="K3900" s="415"/>
      <c r="L3900" s="415"/>
      <c r="M3900" s="415"/>
      <c r="N3900" s="415"/>
      <c r="O3900" s="415"/>
      <c r="P3900" s="415"/>
    </row>
    <row r="3901" spans="9:16">
      <c r="I3901" s="413"/>
      <c r="J3901" s="414"/>
      <c r="K3901" s="415"/>
      <c r="L3901" s="415"/>
      <c r="M3901" s="415"/>
      <c r="N3901" s="415"/>
      <c r="O3901" s="415"/>
      <c r="P3901" s="415"/>
    </row>
    <row r="3902" spans="9:16">
      <c r="I3902" s="413"/>
      <c r="J3902" s="414"/>
      <c r="K3902" s="415"/>
      <c r="L3902" s="415"/>
      <c r="M3902" s="415"/>
      <c r="N3902" s="415"/>
      <c r="O3902" s="415"/>
      <c r="P3902" s="415"/>
    </row>
    <row r="3903" spans="9:16">
      <c r="I3903" s="413"/>
      <c r="J3903" s="414"/>
      <c r="K3903" s="415"/>
      <c r="L3903" s="415"/>
      <c r="M3903" s="415"/>
      <c r="N3903" s="415"/>
      <c r="O3903" s="415"/>
      <c r="P3903" s="415"/>
    </row>
    <row r="3904" spans="9:16">
      <c r="I3904" s="413"/>
      <c r="J3904" s="414"/>
      <c r="K3904" s="415"/>
      <c r="L3904" s="415"/>
      <c r="M3904" s="415"/>
      <c r="N3904" s="415"/>
      <c r="O3904" s="415"/>
      <c r="P3904" s="415"/>
    </row>
    <row r="3905" spans="9:16">
      <c r="I3905" s="413"/>
      <c r="J3905" s="414"/>
      <c r="K3905" s="415"/>
      <c r="L3905" s="415"/>
      <c r="M3905" s="415"/>
      <c r="N3905" s="415"/>
      <c r="O3905" s="415"/>
      <c r="P3905" s="415"/>
    </row>
    <row r="3906" spans="9:16">
      <c r="I3906" s="413"/>
      <c r="J3906" s="414"/>
      <c r="K3906" s="415"/>
      <c r="L3906" s="415"/>
      <c r="M3906" s="415"/>
      <c r="N3906" s="415"/>
      <c r="O3906" s="415"/>
      <c r="P3906" s="415"/>
    </row>
    <row r="3907" spans="9:16">
      <c r="I3907" s="413"/>
      <c r="J3907" s="414"/>
      <c r="K3907" s="415"/>
      <c r="L3907" s="415"/>
      <c r="M3907" s="415"/>
      <c r="N3907" s="415"/>
      <c r="O3907" s="415"/>
      <c r="P3907" s="415"/>
    </row>
    <row r="3908" spans="9:16">
      <c r="I3908" s="413"/>
      <c r="J3908" s="414"/>
      <c r="K3908" s="415"/>
      <c r="L3908" s="415"/>
      <c r="M3908" s="415"/>
      <c r="N3908" s="415"/>
      <c r="O3908" s="415"/>
      <c r="P3908" s="415"/>
    </row>
    <row r="3909" spans="9:16">
      <c r="I3909" s="413"/>
      <c r="J3909" s="414"/>
      <c r="K3909" s="415"/>
      <c r="L3909" s="415"/>
      <c r="M3909" s="415"/>
      <c r="N3909" s="415"/>
      <c r="O3909" s="415"/>
      <c r="P3909" s="415"/>
    </row>
    <row r="3910" spans="9:16">
      <c r="I3910" s="413"/>
      <c r="J3910" s="414"/>
      <c r="K3910" s="415"/>
      <c r="L3910" s="415"/>
      <c r="M3910" s="415"/>
      <c r="N3910" s="415"/>
      <c r="O3910" s="415"/>
      <c r="P3910" s="415"/>
    </row>
    <row r="3911" spans="9:16">
      <c r="I3911" s="413"/>
      <c r="J3911" s="414"/>
      <c r="K3911" s="415"/>
      <c r="L3911" s="415"/>
      <c r="M3911" s="415"/>
      <c r="N3911" s="415"/>
      <c r="O3911" s="415"/>
      <c r="P3911" s="415"/>
    </row>
    <row r="3912" spans="9:16">
      <c r="I3912" s="413"/>
      <c r="J3912" s="414"/>
      <c r="K3912" s="415"/>
      <c r="L3912" s="415"/>
      <c r="M3912" s="415"/>
      <c r="N3912" s="415"/>
      <c r="O3912" s="415"/>
      <c r="P3912" s="415"/>
    </row>
    <row r="3913" spans="9:16">
      <c r="I3913" s="413"/>
      <c r="J3913" s="414"/>
      <c r="K3913" s="415"/>
      <c r="L3913" s="415"/>
      <c r="M3913" s="415"/>
      <c r="N3913" s="415"/>
      <c r="O3913" s="415"/>
      <c r="P3913" s="415"/>
    </row>
    <row r="3914" spans="9:16">
      <c r="I3914" s="413"/>
      <c r="J3914" s="414"/>
      <c r="K3914" s="415"/>
      <c r="L3914" s="415"/>
      <c r="M3914" s="415"/>
      <c r="N3914" s="415"/>
      <c r="O3914" s="415"/>
      <c r="P3914" s="415"/>
    </row>
    <row r="3915" spans="9:16">
      <c r="I3915" s="413"/>
      <c r="J3915" s="414"/>
      <c r="K3915" s="415"/>
      <c r="L3915" s="415"/>
      <c r="M3915" s="415"/>
      <c r="N3915" s="415"/>
      <c r="O3915" s="415"/>
      <c r="P3915" s="415"/>
    </row>
    <row r="3916" spans="9:16">
      <c r="I3916" s="413"/>
      <c r="J3916" s="414"/>
      <c r="K3916" s="415"/>
      <c r="L3916" s="415"/>
      <c r="M3916" s="415"/>
      <c r="N3916" s="415"/>
      <c r="O3916" s="415"/>
      <c r="P3916" s="415"/>
    </row>
    <row r="3917" spans="9:16">
      <c r="I3917" s="413"/>
      <c r="J3917" s="414"/>
      <c r="K3917" s="415"/>
      <c r="L3917" s="415"/>
      <c r="M3917" s="415"/>
      <c r="N3917" s="415"/>
      <c r="O3917" s="415"/>
      <c r="P3917" s="415"/>
    </row>
    <row r="3918" spans="9:16">
      <c r="I3918" s="413"/>
      <c r="J3918" s="414"/>
      <c r="K3918" s="415"/>
      <c r="L3918" s="415"/>
      <c r="M3918" s="415"/>
      <c r="N3918" s="415"/>
      <c r="O3918" s="415"/>
      <c r="P3918" s="415"/>
    </row>
    <row r="3919" spans="9:16">
      <c r="I3919" s="413"/>
      <c r="J3919" s="414"/>
      <c r="K3919" s="415"/>
      <c r="L3919" s="415"/>
      <c r="M3919" s="415"/>
      <c r="N3919" s="415"/>
      <c r="O3919" s="415"/>
      <c r="P3919" s="415"/>
    </row>
    <row r="3920" spans="9:16">
      <c r="I3920" s="413"/>
      <c r="J3920" s="414"/>
      <c r="K3920" s="415"/>
      <c r="L3920" s="415"/>
      <c r="M3920" s="415"/>
      <c r="N3920" s="415"/>
      <c r="O3920" s="415"/>
      <c r="P3920" s="415"/>
    </row>
    <row r="3921" spans="9:16">
      <c r="I3921" s="413"/>
      <c r="J3921" s="414"/>
      <c r="K3921" s="415"/>
      <c r="L3921" s="415"/>
      <c r="M3921" s="415"/>
      <c r="N3921" s="415"/>
      <c r="O3921" s="415"/>
      <c r="P3921" s="415"/>
    </row>
    <row r="3922" spans="9:16">
      <c r="I3922" s="413"/>
      <c r="J3922" s="414"/>
      <c r="K3922" s="415"/>
      <c r="L3922" s="415"/>
      <c r="M3922" s="415"/>
      <c r="N3922" s="415"/>
      <c r="O3922" s="415"/>
      <c r="P3922" s="415"/>
    </row>
    <row r="3923" spans="9:16">
      <c r="I3923" s="413"/>
      <c r="J3923" s="414"/>
      <c r="K3923" s="415"/>
      <c r="L3923" s="415"/>
      <c r="M3923" s="415"/>
      <c r="N3923" s="415"/>
      <c r="O3923" s="415"/>
      <c r="P3923" s="415"/>
    </row>
    <row r="3924" spans="9:16">
      <c r="I3924" s="413"/>
      <c r="J3924" s="414"/>
      <c r="K3924" s="415"/>
      <c r="L3924" s="415"/>
      <c r="M3924" s="415"/>
      <c r="N3924" s="415"/>
      <c r="O3924" s="415"/>
      <c r="P3924" s="415"/>
    </row>
    <row r="3925" spans="9:16">
      <c r="I3925" s="413"/>
      <c r="J3925" s="414"/>
      <c r="K3925" s="415"/>
      <c r="L3925" s="415"/>
      <c r="M3925" s="415"/>
      <c r="N3925" s="415"/>
      <c r="O3925" s="415"/>
      <c r="P3925" s="415"/>
    </row>
    <row r="3926" spans="9:16">
      <c r="I3926" s="413"/>
      <c r="J3926" s="414"/>
      <c r="K3926" s="415"/>
      <c r="L3926" s="415"/>
      <c r="M3926" s="415"/>
      <c r="N3926" s="415"/>
      <c r="O3926" s="415"/>
      <c r="P3926" s="415"/>
    </row>
    <row r="3927" spans="9:16">
      <c r="I3927" s="413"/>
      <c r="J3927" s="414"/>
      <c r="K3927" s="415"/>
      <c r="L3927" s="415"/>
      <c r="M3927" s="415"/>
      <c r="N3927" s="415"/>
      <c r="O3927" s="415"/>
      <c r="P3927" s="415"/>
    </row>
    <row r="3928" spans="9:16">
      <c r="I3928" s="413"/>
      <c r="J3928" s="414"/>
      <c r="K3928" s="415"/>
      <c r="L3928" s="415"/>
      <c r="M3928" s="415"/>
      <c r="N3928" s="415"/>
      <c r="O3928" s="415"/>
      <c r="P3928" s="415"/>
    </row>
    <row r="3929" spans="9:16">
      <c r="I3929" s="413"/>
      <c r="J3929" s="414"/>
      <c r="K3929" s="415"/>
      <c r="L3929" s="415"/>
      <c r="M3929" s="415"/>
      <c r="N3929" s="415"/>
      <c r="O3929" s="415"/>
      <c r="P3929" s="415"/>
    </row>
    <row r="3930" spans="9:16">
      <c r="I3930" s="413"/>
      <c r="J3930" s="414"/>
      <c r="K3930" s="415"/>
      <c r="L3930" s="415"/>
      <c r="M3930" s="415"/>
      <c r="N3930" s="415"/>
      <c r="O3930" s="415"/>
      <c r="P3930" s="415"/>
    </row>
    <row r="3931" spans="9:16">
      <c r="I3931" s="413"/>
      <c r="J3931" s="414"/>
      <c r="K3931" s="415"/>
      <c r="L3931" s="415"/>
      <c r="M3931" s="415"/>
      <c r="N3931" s="415"/>
      <c r="O3931" s="415"/>
      <c r="P3931" s="415"/>
    </row>
    <row r="3932" spans="9:16">
      <c r="I3932" s="413"/>
      <c r="J3932" s="414"/>
      <c r="K3932" s="415"/>
      <c r="L3932" s="415"/>
      <c r="M3932" s="415"/>
      <c r="N3932" s="415"/>
      <c r="O3932" s="415"/>
      <c r="P3932" s="415"/>
    </row>
    <row r="3933" spans="9:16">
      <c r="I3933" s="413"/>
      <c r="J3933" s="414"/>
      <c r="K3933" s="415"/>
      <c r="L3933" s="415"/>
      <c r="M3933" s="415"/>
      <c r="N3933" s="415"/>
      <c r="O3933" s="415"/>
      <c r="P3933" s="415"/>
    </row>
    <row r="3934" spans="9:16">
      <c r="I3934" s="413"/>
      <c r="J3934" s="414"/>
      <c r="K3934" s="415"/>
      <c r="L3934" s="415"/>
      <c r="M3934" s="415"/>
      <c r="N3934" s="415"/>
      <c r="O3934" s="415"/>
      <c r="P3934" s="415"/>
    </row>
    <row r="3935" spans="9:16">
      <c r="I3935" s="413"/>
      <c r="J3935" s="414"/>
      <c r="K3935" s="415"/>
      <c r="L3935" s="415"/>
      <c r="M3935" s="415"/>
      <c r="N3935" s="415"/>
      <c r="O3935" s="415"/>
      <c r="P3935" s="415"/>
    </row>
    <row r="3936" spans="9:16">
      <c r="I3936" s="413"/>
      <c r="J3936" s="414"/>
      <c r="K3936" s="415"/>
      <c r="L3936" s="415"/>
      <c r="M3936" s="415"/>
      <c r="N3936" s="415"/>
      <c r="O3936" s="415"/>
      <c r="P3936" s="415"/>
    </row>
    <row r="3937" spans="9:16">
      <c r="I3937" s="413"/>
      <c r="J3937" s="414"/>
      <c r="K3937" s="415"/>
      <c r="L3937" s="415"/>
      <c r="M3937" s="415"/>
      <c r="N3937" s="415"/>
      <c r="O3937" s="415"/>
      <c r="P3937" s="415"/>
    </row>
    <row r="3938" spans="9:16">
      <c r="I3938" s="413"/>
      <c r="J3938" s="414"/>
      <c r="K3938" s="415"/>
      <c r="L3938" s="415"/>
      <c r="M3938" s="415"/>
      <c r="N3938" s="415"/>
      <c r="O3938" s="415"/>
      <c r="P3938" s="415"/>
    </row>
    <row r="3939" spans="9:16">
      <c r="I3939" s="413"/>
      <c r="J3939" s="414"/>
      <c r="K3939" s="415"/>
      <c r="L3939" s="415"/>
      <c r="M3939" s="415"/>
      <c r="N3939" s="415"/>
      <c r="O3939" s="415"/>
      <c r="P3939" s="415"/>
    </row>
    <row r="3940" spans="9:16">
      <c r="I3940" s="413"/>
      <c r="J3940" s="414"/>
      <c r="K3940" s="415"/>
      <c r="L3940" s="415"/>
      <c r="M3940" s="415"/>
      <c r="N3940" s="415"/>
      <c r="O3940" s="415"/>
      <c r="P3940" s="415"/>
    </row>
    <row r="3941" spans="9:16">
      <c r="I3941" s="413"/>
      <c r="J3941" s="414"/>
      <c r="K3941" s="415"/>
      <c r="L3941" s="415"/>
      <c r="M3941" s="415"/>
      <c r="N3941" s="415"/>
      <c r="O3941" s="415"/>
      <c r="P3941" s="415"/>
    </row>
    <row r="3942" spans="9:16">
      <c r="I3942" s="413"/>
      <c r="J3942" s="414"/>
      <c r="K3942" s="415"/>
      <c r="L3942" s="415"/>
      <c r="M3942" s="415"/>
      <c r="N3942" s="415"/>
      <c r="O3942" s="415"/>
      <c r="P3942" s="415"/>
    </row>
    <row r="3943" spans="9:16">
      <c r="I3943" s="413"/>
      <c r="J3943" s="414"/>
      <c r="K3943" s="415"/>
      <c r="L3943" s="415"/>
      <c r="M3943" s="415"/>
      <c r="N3943" s="415"/>
      <c r="O3943" s="415"/>
      <c r="P3943" s="415"/>
    </row>
    <row r="3944" spans="9:16">
      <c r="I3944" s="413"/>
      <c r="J3944" s="414"/>
      <c r="K3944" s="415"/>
      <c r="L3944" s="415"/>
      <c r="M3944" s="415"/>
      <c r="N3944" s="415"/>
      <c r="O3944" s="415"/>
      <c r="P3944" s="415"/>
    </row>
    <row r="3945" spans="9:16">
      <c r="I3945" s="413"/>
      <c r="J3945" s="414"/>
      <c r="K3945" s="415"/>
      <c r="L3945" s="415"/>
      <c r="M3945" s="415"/>
      <c r="N3945" s="415"/>
      <c r="O3945" s="415"/>
      <c r="P3945" s="415"/>
    </row>
    <row r="3946" spans="9:16">
      <c r="I3946" s="413"/>
      <c r="J3946" s="414"/>
      <c r="K3946" s="415"/>
      <c r="L3946" s="415"/>
      <c r="M3946" s="415"/>
      <c r="N3946" s="415"/>
      <c r="O3946" s="415"/>
      <c r="P3946" s="415"/>
    </row>
    <row r="3947" spans="9:16">
      <c r="I3947" s="413"/>
      <c r="J3947" s="414"/>
      <c r="K3947" s="415"/>
      <c r="L3947" s="415"/>
      <c r="M3947" s="415"/>
      <c r="N3947" s="415"/>
      <c r="O3947" s="415"/>
      <c r="P3947" s="415"/>
    </row>
    <row r="3948" spans="9:16">
      <c r="I3948" s="413"/>
      <c r="J3948" s="414"/>
      <c r="K3948" s="415"/>
      <c r="L3948" s="415"/>
      <c r="M3948" s="415"/>
      <c r="N3948" s="415"/>
      <c r="O3948" s="415"/>
      <c r="P3948" s="415"/>
    </row>
    <row r="3949" spans="9:16">
      <c r="I3949" s="413"/>
      <c r="J3949" s="414"/>
      <c r="K3949" s="415"/>
      <c r="L3949" s="415"/>
      <c r="M3949" s="415"/>
      <c r="N3949" s="415"/>
      <c r="O3949" s="415"/>
      <c r="P3949" s="415"/>
    </row>
    <row r="3950" spans="9:16">
      <c r="I3950" s="413"/>
      <c r="J3950" s="414"/>
      <c r="K3950" s="415"/>
      <c r="L3950" s="415"/>
      <c r="M3950" s="415"/>
      <c r="N3950" s="415"/>
      <c r="O3950" s="415"/>
      <c r="P3950" s="415"/>
    </row>
    <row r="3951" spans="9:16">
      <c r="I3951" s="413"/>
      <c r="J3951" s="414"/>
      <c r="K3951" s="415"/>
      <c r="L3951" s="415"/>
      <c r="M3951" s="415"/>
      <c r="N3951" s="415"/>
      <c r="O3951" s="415"/>
      <c r="P3951" s="415"/>
    </row>
    <row r="3952" spans="9:16">
      <c r="I3952" s="413"/>
      <c r="J3952" s="414"/>
      <c r="K3952" s="415"/>
      <c r="L3952" s="415"/>
      <c r="M3952" s="415"/>
      <c r="N3952" s="415"/>
      <c r="O3952" s="415"/>
      <c r="P3952" s="415"/>
    </row>
    <row r="3953" spans="9:16">
      <c r="I3953" s="413"/>
      <c r="J3953" s="414"/>
      <c r="K3953" s="415"/>
      <c r="L3953" s="415"/>
      <c r="M3953" s="415"/>
      <c r="N3953" s="415"/>
      <c r="O3953" s="415"/>
      <c r="P3953" s="415"/>
    </row>
    <row r="3954" spans="9:16">
      <c r="I3954" s="413"/>
      <c r="J3954" s="414"/>
      <c r="K3954" s="415"/>
      <c r="L3954" s="415"/>
      <c r="M3954" s="415"/>
      <c r="N3954" s="415"/>
      <c r="O3954" s="415"/>
      <c r="P3954" s="415"/>
    </row>
    <row r="3955" spans="9:16">
      <c r="I3955" s="413"/>
      <c r="J3955" s="414"/>
      <c r="K3955" s="415"/>
      <c r="L3955" s="415"/>
      <c r="M3955" s="415"/>
      <c r="N3955" s="415"/>
      <c r="O3955" s="415"/>
      <c r="P3955" s="415"/>
    </row>
    <row r="3956" spans="9:16">
      <c r="I3956" s="413"/>
      <c r="J3956" s="414"/>
      <c r="K3956" s="415"/>
      <c r="L3956" s="415"/>
      <c r="M3956" s="415"/>
      <c r="N3956" s="415"/>
      <c r="O3956" s="415"/>
      <c r="P3956" s="415"/>
    </row>
    <row r="3957" spans="9:16">
      <c r="I3957" s="413"/>
      <c r="J3957" s="414"/>
      <c r="K3957" s="415"/>
      <c r="L3957" s="415"/>
      <c r="M3957" s="415"/>
      <c r="N3957" s="415"/>
      <c r="O3957" s="415"/>
      <c r="P3957" s="415"/>
    </row>
    <row r="3958" spans="9:16">
      <c r="I3958" s="413"/>
      <c r="J3958" s="414"/>
      <c r="K3958" s="415"/>
      <c r="L3958" s="415"/>
      <c r="M3958" s="415"/>
      <c r="N3958" s="415"/>
      <c r="O3958" s="415"/>
      <c r="P3958" s="415"/>
    </row>
    <row r="3959" spans="9:16">
      <c r="I3959" s="413"/>
      <c r="J3959" s="414"/>
      <c r="K3959" s="415"/>
      <c r="L3959" s="415"/>
      <c r="M3959" s="415"/>
      <c r="N3959" s="415"/>
      <c r="O3959" s="415"/>
      <c r="P3959" s="415"/>
    </row>
    <row r="3960" spans="9:16">
      <c r="I3960" s="413"/>
      <c r="J3960" s="414"/>
      <c r="K3960" s="415"/>
      <c r="L3960" s="415"/>
      <c r="M3960" s="415"/>
      <c r="N3960" s="415"/>
      <c r="O3960" s="415"/>
      <c r="P3960" s="415"/>
    </row>
    <row r="3961" spans="9:16">
      <c r="I3961" s="413"/>
      <c r="J3961" s="414"/>
      <c r="K3961" s="415"/>
      <c r="L3961" s="415"/>
      <c r="M3961" s="415"/>
      <c r="N3961" s="415"/>
      <c r="O3961" s="415"/>
      <c r="P3961" s="415"/>
    </row>
    <row r="3962" spans="9:16">
      <c r="I3962" s="413"/>
      <c r="J3962" s="414"/>
      <c r="K3962" s="415"/>
      <c r="L3962" s="415"/>
      <c r="M3962" s="415"/>
      <c r="N3962" s="415"/>
      <c r="O3962" s="415"/>
      <c r="P3962" s="415"/>
    </row>
    <row r="3963" spans="9:16">
      <c r="I3963" s="413"/>
      <c r="J3963" s="414"/>
      <c r="K3963" s="415"/>
      <c r="L3963" s="415"/>
      <c r="M3963" s="415"/>
      <c r="N3963" s="415"/>
      <c r="O3963" s="415"/>
      <c r="P3963" s="415"/>
    </row>
    <row r="3964" spans="9:16">
      <c r="I3964" s="413"/>
      <c r="J3964" s="414"/>
      <c r="K3964" s="415"/>
      <c r="L3964" s="415"/>
      <c r="M3964" s="415"/>
      <c r="N3964" s="415"/>
      <c r="O3964" s="415"/>
      <c r="P3964" s="415"/>
    </row>
    <row r="3965" spans="9:16">
      <c r="I3965" s="413"/>
      <c r="J3965" s="414"/>
      <c r="K3965" s="415"/>
      <c r="L3965" s="415"/>
      <c r="M3965" s="415"/>
      <c r="N3965" s="415"/>
      <c r="O3965" s="415"/>
      <c r="P3965" s="415"/>
    </row>
    <row r="3966" spans="9:16">
      <c r="I3966" s="413"/>
      <c r="J3966" s="414"/>
      <c r="K3966" s="415"/>
      <c r="L3966" s="415"/>
      <c r="M3966" s="415"/>
      <c r="N3966" s="415"/>
      <c r="O3966" s="415"/>
      <c r="P3966" s="415"/>
    </row>
    <row r="3967" spans="9:16">
      <c r="I3967" s="413"/>
      <c r="J3967" s="414"/>
      <c r="K3967" s="415"/>
      <c r="L3967" s="415"/>
      <c r="M3967" s="415"/>
      <c r="N3967" s="415"/>
      <c r="O3967" s="415"/>
      <c r="P3967" s="415"/>
    </row>
    <row r="3968" spans="9:16">
      <c r="I3968" s="413"/>
      <c r="J3968" s="414"/>
      <c r="K3968" s="415"/>
      <c r="L3968" s="415"/>
      <c r="M3968" s="415"/>
      <c r="N3968" s="415"/>
      <c r="O3968" s="415"/>
      <c r="P3968" s="415"/>
    </row>
    <row r="3969" spans="9:16">
      <c r="I3969" s="413"/>
      <c r="J3969" s="414"/>
      <c r="K3969" s="415"/>
      <c r="L3969" s="415"/>
      <c r="M3969" s="415"/>
      <c r="N3969" s="415"/>
      <c r="O3969" s="415"/>
      <c r="P3969" s="415"/>
    </row>
    <row r="3970" spans="9:16">
      <c r="I3970" s="413"/>
      <c r="J3970" s="414"/>
      <c r="K3970" s="415"/>
      <c r="L3970" s="415"/>
      <c r="M3970" s="415"/>
      <c r="N3970" s="415"/>
      <c r="O3970" s="415"/>
      <c r="P3970" s="415"/>
    </row>
    <row r="3971" spans="9:16">
      <c r="I3971" s="413"/>
      <c r="J3971" s="414"/>
      <c r="K3971" s="415"/>
      <c r="L3971" s="415"/>
      <c r="M3971" s="415"/>
      <c r="N3971" s="415"/>
      <c r="O3971" s="415"/>
      <c r="P3971" s="415"/>
    </row>
    <row r="3972" spans="9:16">
      <c r="I3972" s="413"/>
      <c r="J3972" s="414"/>
      <c r="K3972" s="415"/>
      <c r="L3972" s="415"/>
      <c r="M3972" s="415"/>
      <c r="N3972" s="415"/>
      <c r="O3972" s="415"/>
      <c r="P3972" s="415"/>
    </row>
    <row r="3973" spans="9:16">
      <c r="I3973" s="413"/>
      <c r="J3973" s="414"/>
      <c r="K3973" s="415"/>
      <c r="L3973" s="415"/>
      <c r="M3973" s="415"/>
      <c r="N3973" s="415"/>
      <c r="O3973" s="415"/>
      <c r="P3973" s="415"/>
    </row>
    <row r="3974" spans="9:16">
      <c r="I3974" s="413"/>
      <c r="J3974" s="414"/>
      <c r="K3974" s="415"/>
      <c r="L3974" s="415"/>
      <c r="M3974" s="415"/>
      <c r="N3974" s="415"/>
      <c r="O3974" s="415"/>
      <c r="P3974" s="415"/>
    </row>
    <row r="3975" spans="9:16">
      <c r="I3975" s="413"/>
      <c r="J3975" s="414"/>
      <c r="K3975" s="415"/>
      <c r="L3975" s="415"/>
      <c r="M3975" s="415"/>
      <c r="N3975" s="415"/>
      <c r="O3975" s="415"/>
      <c r="P3975" s="415"/>
    </row>
    <row r="3976" spans="9:16">
      <c r="I3976" s="413"/>
      <c r="J3976" s="414"/>
      <c r="K3976" s="415"/>
      <c r="L3976" s="415"/>
      <c r="M3976" s="415"/>
      <c r="N3976" s="415"/>
      <c r="O3976" s="415"/>
      <c r="P3976" s="415"/>
    </row>
    <row r="3977" spans="9:16">
      <c r="I3977" s="413"/>
      <c r="J3977" s="414"/>
      <c r="K3977" s="415"/>
      <c r="L3977" s="415"/>
      <c r="M3977" s="415"/>
      <c r="N3977" s="415"/>
      <c r="O3977" s="415"/>
      <c r="P3977" s="415"/>
    </row>
    <row r="3978" spans="9:16">
      <c r="I3978" s="413"/>
      <c r="J3978" s="414"/>
      <c r="K3978" s="415"/>
      <c r="L3978" s="415"/>
      <c r="M3978" s="415"/>
      <c r="N3978" s="415"/>
      <c r="O3978" s="415"/>
      <c r="P3978" s="415"/>
    </row>
    <row r="3979" spans="9:16">
      <c r="I3979" s="413"/>
      <c r="J3979" s="414"/>
      <c r="K3979" s="415"/>
      <c r="L3979" s="415"/>
      <c r="M3979" s="415"/>
      <c r="N3979" s="415"/>
      <c r="O3979" s="415"/>
      <c r="P3979" s="415"/>
    </row>
    <row r="3980" spans="9:16">
      <c r="I3980" s="413"/>
      <c r="J3980" s="414"/>
      <c r="K3980" s="415"/>
      <c r="L3980" s="415"/>
      <c r="M3980" s="415"/>
      <c r="N3980" s="415"/>
      <c r="O3980" s="415"/>
      <c r="P3980" s="415"/>
    </row>
    <row r="3981" spans="9:16">
      <c r="I3981" s="413"/>
      <c r="J3981" s="414"/>
      <c r="K3981" s="415"/>
      <c r="L3981" s="415"/>
      <c r="M3981" s="415"/>
      <c r="N3981" s="415"/>
      <c r="O3981" s="415"/>
      <c r="P3981" s="415"/>
    </row>
    <row r="3982" spans="9:16">
      <c r="I3982" s="413"/>
      <c r="J3982" s="414"/>
      <c r="K3982" s="415"/>
      <c r="L3982" s="415"/>
      <c r="M3982" s="415"/>
      <c r="N3982" s="415"/>
      <c r="O3982" s="415"/>
      <c r="P3982" s="415"/>
    </row>
    <row r="3983" spans="9:16">
      <c r="I3983" s="413"/>
      <c r="J3983" s="414"/>
      <c r="K3983" s="415"/>
      <c r="L3983" s="415"/>
      <c r="M3983" s="415"/>
      <c r="N3983" s="415"/>
      <c r="O3983" s="415"/>
      <c r="P3983" s="415"/>
    </row>
    <row r="3984" spans="9:16">
      <c r="I3984" s="413"/>
      <c r="J3984" s="414"/>
      <c r="K3984" s="415"/>
      <c r="L3984" s="415"/>
      <c r="M3984" s="415"/>
      <c r="N3984" s="415"/>
      <c r="O3984" s="415"/>
      <c r="P3984" s="415"/>
    </row>
    <row r="3985" spans="9:16">
      <c r="I3985" s="413"/>
      <c r="J3985" s="414"/>
      <c r="K3985" s="415"/>
      <c r="L3985" s="415"/>
      <c r="M3985" s="415"/>
      <c r="N3985" s="415"/>
      <c r="O3985" s="415"/>
      <c r="P3985" s="415"/>
    </row>
    <row r="3986" spans="9:16">
      <c r="I3986" s="413"/>
      <c r="J3986" s="414"/>
      <c r="K3986" s="415"/>
      <c r="L3986" s="415"/>
      <c r="M3986" s="415"/>
      <c r="N3986" s="415"/>
      <c r="O3986" s="415"/>
      <c r="P3986" s="415"/>
    </row>
    <row r="3987" spans="9:16">
      <c r="I3987" s="413"/>
      <c r="J3987" s="414"/>
      <c r="K3987" s="415"/>
      <c r="L3987" s="415"/>
      <c r="M3987" s="415"/>
      <c r="N3987" s="415"/>
      <c r="O3987" s="415"/>
      <c r="P3987" s="415"/>
    </row>
    <row r="3988" spans="9:16">
      <c r="I3988" s="413"/>
      <c r="J3988" s="414"/>
      <c r="K3988" s="415"/>
      <c r="L3988" s="415"/>
      <c r="M3988" s="415"/>
      <c r="N3988" s="415"/>
      <c r="O3988" s="415"/>
      <c r="P3988" s="415"/>
    </row>
    <row r="3989" spans="9:16">
      <c r="I3989" s="413"/>
      <c r="J3989" s="414"/>
      <c r="K3989" s="415"/>
      <c r="L3989" s="415"/>
      <c r="M3989" s="415"/>
      <c r="N3989" s="415"/>
      <c r="O3989" s="415"/>
      <c r="P3989" s="415"/>
    </row>
    <row r="3990" spans="9:16">
      <c r="I3990" s="413"/>
      <c r="J3990" s="414"/>
      <c r="K3990" s="415"/>
      <c r="L3990" s="415"/>
      <c r="M3990" s="415"/>
      <c r="N3990" s="415"/>
      <c r="O3990" s="415"/>
      <c r="P3990" s="415"/>
    </row>
    <row r="3991" spans="9:16">
      <c r="I3991" s="413"/>
      <c r="J3991" s="414"/>
      <c r="K3991" s="415"/>
      <c r="L3991" s="415"/>
      <c r="M3991" s="415"/>
      <c r="N3991" s="415"/>
      <c r="O3991" s="415"/>
      <c r="P3991" s="415"/>
    </row>
    <row r="3992" spans="9:16">
      <c r="I3992" s="413"/>
      <c r="J3992" s="414"/>
      <c r="K3992" s="415"/>
      <c r="L3992" s="415"/>
      <c r="M3992" s="415"/>
      <c r="N3992" s="415"/>
      <c r="O3992" s="415"/>
      <c r="P3992" s="415"/>
    </row>
    <row r="3993" spans="9:16">
      <c r="I3993" s="413"/>
      <c r="J3993" s="414"/>
      <c r="K3993" s="415"/>
      <c r="L3993" s="415"/>
      <c r="M3993" s="415"/>
      <c r="N3993" s="415"/>
      <c r="O3993" s="415"/>
      <c r="P3993" s="415"/>
    </row>
    <row r="3994" spans="9:16">
      <c r="I3994" s="413"/>
      <c r="J3994" s="414"/>
      <c r="K3994" s="415"/>
      <c r="L3994" s="415"/>
      <c r="M3994" s="415"/>
      <c r="N3994" s="415"/>
      <c r="O3994" s="415"/>
      <c r="P3994" s="415"/>
    </row>
    <row r="3995" spans="9:16">
      <c r="I3995" s="413"/>
      <c r="J3995" s="414"/>
      <c r="K3995" s="415"/>
      <c r="L3995" s="415"/>
      <c r="M3995" s="415"/>
      <c r="N3995" s="415"/>
      <c r="O3995" s="415"/>
      <c r="P3995" s="415"/>
    </row>
    <row r="3996" spans="9:16">
      <c r="I3996" s="413"/>
      <c r="J3996" s="414"/>
      <c r="K3996" s="415"/>
      <c r="L3996" s="415"/>
      <c r="M3996" s="415"/>
      <c r="N3996" s="415"/>
      <c r="O3996" s="415"/>
      <c r="P3996" s="415"/>
    </row>
    <row r="3997" spans="9:16">
      <c r="I3997" s="413"/>
      <c r="J3997" s="414"/>
      <c r="K3997" s="415"/>
      <c r="L3997" s="415"/>
      <c r="M3997" s="415"/>
      <c r="N3997" s="415"/>
      <c r="O3997" s="415"/>
      <c r="P3997" s="415"/>
    </row>
    <row r="3998" spans="9:16">
      <c r="I3998" s="413"/>
      <c r="J3998" s="414"/>
      <c r="K3998" s="415"/>
      <c r="L3998" s="415"/>
      <c r="M3998" s="415"/>
      <c r="N3998" s="415"/>
      <c r="O3998" s="415"/>
      <c r="P3998" s="415"/>
    </row>
    <row r="3999" spans="9:16">
      <c r="I3999" s="413"/>
      <c r="J3999" s="414"/>
      <c r="K3999" s="415"/>
      <c r="L3999" s="415"/>
      <c r="M3999" s="415"/>
      <c r="N3999" s="415"/>
      <c r="O3999" s="415"/>
      <c r="P3999" s="415"/>
    </row>
    <row r="4000" spans="9:16">
      <c r="I4000" s="413"/>
      <c r="J4000" s="414"/>
      <c r="K4000" s="415"/>
      <c r="L4000" s="415"/>
      <c r="M4000" s="415"/>
      <c r="N4000" s="415"/>
      <c r="O4000" s="415"/>
      <c r="P4000" s="415"/>
    </row>
    <row r="4001" spans="9:16" ht="15" thickBot="1">
      <c r="I4001" s="416"/>
      <c r="J4001" s="417"/>
      <c r="K4001" s="417"/>
      <c r="L4001" s="417"/>
      <c r="M4001" s="417"/>
      <c r="N4001" s="417"/>
      <c r="O4001" s="417"/>
      <c r="P4001" s="418"/>
    </row>
    <row r="4002" spans="9:16">
      <c r="I4002" s="419"/>
      <c r="J4002" s="420"/>
      <c r="K4002" s="421"/>
      <c r="L4002" s="421"/>
      <c r="M4002" s="421"/>
      <c r="N4002" s="421"/>
      <c r="O4002" s="421"/>
      <c r="P4002" s="422"/>
    </row>
    <row r="4003" spans="9:16">
      <c r="I4003" s="419"/>
      <c r="J4003" s="420"/>
      <c r="K4003" s="421"/>
      <c r="L4003" s="421"/>
      <c r="M4003" s="421"/>
      <c r="N4003" s="421"/>
      <c r="O4003" s="421"/>
      <c r="P4003" s="421"/>
    </row>
    <row r="4004" spans="9:16">
      <c r="I4004" s="419"/>
      <c r="J4004" s="420"/>
      <c r="K4004" s="421"/>
      <c r="L4004" s="421"/>
      <c r="M4004" s="421"/>
      <c r="N4004" s="421"/>
      <c r="O4004" s="421"/>
      <c r="P4004" s="421"/>
    </row>
    <row r="4005" spans="9:16">
      <c r="I4005" s="419"/>
      <c r="J4005" s="420"/>
      <c r="K4005" s="421"/>
      <c r="L4005" s="421"/>
      <c r="M4005" s="421"/>
      <c r="N4005" s="421"/>
      <c r="O4005" s="421"/>
      <c r="P4005" s="421"/>
    </row>
    <row r="4006" spans="9:16">
      <c r="I4006" s="419"/>
      <c r="J4006" s="420"/>
      <c r="K4006" s="421"/>
      <c r="L4006" s="421"/>
      <c r="M4006" s="421"/>
      <c r="N4006" s="421"/>
      <c r="O4006" s="421"/>
      <c r="P4006" s="421"/>
    </row>
    <row r="4007" spans="9:16">
      <c r="I4007" s="419"/>
      <c r="J4007" s="420"/>
      <c r="K4007" s="421"/>
      <c r="L4007" s="421"/>
      <c r="M4007" s="421"/>
      <c r="N4007" s="421"/>
      <c r="O4007" s="421"/>
      <c r="P4007" s="421"/>
    </row>
    <row r="4008" spans="9:16">
      <c r="I4008" s="419"/>
      <c r="J4008" s="420"/>
      <c r="K4008" s="421"/>
      <c r="L4008" s="421"/>
      <c r="M4008" s="421"/>
      <c r="N4008" s="421"/>
      <c r="O4008" s="421"/>
      <c r="P4008" s="421"/>
    </row>
    <row r="4009" spans="9:16">
      <c r="I4009" s="419"/>
      <c r="J4009" s="420"/>
      <c r="K4009" s="421"/>
      <c r="L4009" s="421"/>
      <c r="M4009" s="421"/>
      <c r="N4009" s="421"/>
      <c r="O4009" s="421"/>
      <c r="P4009" s="421"/>
    </row>
    <row r="4010" spans="9:16">
      <c r="I4010" s="419"/>
      <c r="J4010" s="420"/>
      <c r="K4010" s="421"/>
      <c r="L4010" s="421"/>
      <c r="M4010" s="421"/>
      <c r="N4010" s="421"/>
      <c r="O4010" s="421"/>
      <c r="P4010" s="421"/>
    </row>
    <row r="4011" spans="9:16">
      <c r="I4011" s="419"/>
      <c r="J4011" s="420"/>
      <c r="K4011" s="421"/>
      <c r="L4011" s="421"/>
      <c r="M4011" s="421"/>
      <c r="N4011" s="421"/>
      <c r="O4011" s="421"/>
      <c r="P4011" s="421"/>
    </row>
    <row r="4012" spans="9:16">
      <c r="I4012" s="419"/>
      <c r="J4012" s="420"/>
      <c r="K4012" s="421"/>
      <c r="L4012" s="421"/>
      <c r="M4012" s="421"/>
      <c r="N4012" s="421"/>
      <c r="O4012" s="421"/>
      <c r="P4012" s="421"/>
    </row>
    <row r="4013" spans="9:16">
      <c r="I4013" s="419"/>
      <c r="J4013" s="420"/>
      <c r="K4013" s="421"/>
      <c r="L4013" s="421"/>
      <c r="M4013" s="421"/>
      <c r="N4013" s="421"/>
      <c r="O4013" s="421"/>
      <c r="P4013" s="421"/>
    </row>
    <row r="4014" spans="9:16">
      <c r="I4014" s="419"/>
      <c r="J4014" s="420"/>
      <c r="K4014" s="421"/>
      <c r="L4014" s="421"/>
      <c r="M4014" s="421"/>
      <c r="N4014" s="421"/>
      <c r="O4014" s="421"/>
      <c r="P4014" s="421"/>
    </row>
    <row r="4015" spans="9:16">
      <c r="I4015" s="419"/>
      <c r="J4015" s="420"/>
      <c r="K4015" s="421"/>
      <c r="L4015" s="421"/>
      <c r="M4015" s="421"/>
      <c r="N4015" s="421"/>
      <c r="O4015" s="421"/>
      <c r="P4015" s="421"/>
    </row>
    <row r="4016" spans="9:16">
      <c r="I4016" s="419"/>
      <c r="J4016" s="420"/>
      <c r="K4016" s="421"/>
      <c r="L4016" s="421"/>
      <c r="M4016" s="421"/>
      <c r="N4016" s="421"/>
      <c r="O4016" s="421"/>
      <c r="P4016" s="421"/>
    </row>
    <row r="4017" spans="9:16">
      <c r="I4017" s="419"/>
      <c r="J4017" s="420"/>
      <c r="K4017" s="421"/>
      <c r="L4017" s="421"/>
      <c r="M4017" s="421"/>
      <c r="N4017" s="421"/>
      <c r="O4017" s="421"/>
      <c r="P4017" s="421"/>
    </row>
    <row r="4018" spans="9:16">
      <c r="I4018" s="419"/>
      <c r="J4018" s="420"/>
      <c r="K4018" s="421"/>
      <c r="L4018" s="421"/>
      <c r="M4018" s="421"/>
      <c r="N4018" s="421"/>
      <c r="O4018" s="421"/>
      <c r="P4018" s="421"/>
    </row>
    <row r="4019" spans="9:16">
      <c r="I4019" s="419"/>
      <c r="J4019" s="420"/>
      <c r="K4019" s="421"/>
      <c r="L4019" s="421"/>
      <c r="M4019" s="421"/>
      <c r="N4019" s="421"/>
      <c r="O4019" s="421"/>
      <c r="P4019" s="421"/>
    </row>
    <row r="4020" spans="9:16">
      <c r="I4020" s="419"/>
      <c r="J4020" s="420"/>
      <c r="K4020" s="421"/>
      <c r="L4020" s="421"/>
      <c r="M4020" s="421"/>
      <c r="N4020" s="421"/>
      <c r="O4020" s="421"/>
      <c r="P4020" s="421"/>
    </row>
    <row r="4021" spans="9:16">
      <c r="I4021" s="419"/>
      <c r="J4021" s="420"/>
      <c r="K4021" s="421"/>
      <c r="L4021" s="421"/>
      <c r="M4021" s="421"/>
      <c r="N4021" s="421"/>
      <c r="O4021" s="421"/>
      <c r="P4021" s="421"/>
    </row>
    <row r="4022" spans="9:16">
      <c r="I4022" s="419"/>
      <c r="J4022" s="420"/>
      <c r="K4022" s="421"/>
      <c r="L4022" s="421"/>
      <c r="M4022" s="421"/>
      <c r="N4022" s="421"/>
      <c r="O4022" s="421"/>
      <c r="P4022" s="421"/>
    </row>
    <row r="4023" spans="9:16">
      <c r="I4023" s="419"/>
      <c r="J4023" s="420"/>
      <c r="K4023" s="421"/>
      <c r="L4023" s="421"/>
      <c r="M4023" s="421"/>
      <c r="N4023" s="421"/>
      <c r="O4023" s="421"/>
      <c r="P4023" s="421"/>
    </row>
    <row r="4024" spans="9:16">
      <c r="I4024" s="419"/>
      <c r="J4024" s="420"/>
      <c r="K4024" s="421"/>
      <c r="L4024" s="421"/>
      <c r="M4024" s="421"/>
      <c r="N4024" s="421"/>
      <c r="O4024" s="421"/>
      <c r="P4024" s="421"/>
    </row>
    <row r="4025" spans="9:16">
      <c r="I4025" s="419"/>
      <c r="J4025" s="420"/>
      <c r="K4025" s="421"/>
      <c r="L4025" s="421"/>
      <c r="M4025" s="421"/>
      <c r="N4025" s="421"/>
      <c r="O4025" s="421"/>
      <c r="P4025" s="421"/>
    </row>
    <row r="4026" spans="9:16">
      <c r="I4026" s="419"/>
      <c r="J4026" s="420"/>
      <c r="K4026" s="421"/>
      <c r="L4026" s="421"/>
      <c r="M4026" s="421"/>
      <c r="N4026" s="421"/>
      <c r="O4026" s="421"/>
      <c r="P4026" s="421"/>
    </row>
    <row r="4027" spans="9:16">
      <c r="I4027" s="419"/>
      <c r="J4027" s="420"/>
      <c r="K4027" s="421"/>
      <c r="L4027" s="421"/>
      <c r="M4027" s="421"/>
      <c r="N4027" s="421"/>
      <c r="O4027" s="421"/>
      <c r="P4027" s="421"/>
    </row>
    <row r="4028" spans="9:16">
      <c r="I4028" s="419"/>
      <c r="J4028" s="420"/>
      <c r="K4028" s="421"/>
      <c r="L4028" s="421"/>
      <c r="M4028" s="421"/>
      <c r="N4028" s="421"/>
      <c r="O4028" s="421"/>
      <c r="P4028" s="421"/>
    </row>
    <row r="4029" spans="9:16">
      <c r="I4029" s="419"/>
      <c r="J4029" s="420"/>
      <c r="K4029" s="421"/>
      <c r="L4029" s="421"/>
      <c r="M4029" s="421"/>
      <c r="N4029" s="421"/>
      <c r="O4029" s="421"/>
      <c r="P4029" s="421"/>
    </row>
    <row r="4030" spans="9:16">
      <c r="I4030" s="419"/>
      <c r="J4030" s="420"/>
      <c r="K4030" s="421"/>
      <c r="L4030" s="421"/>
      <c r="M4030" s="421"/>
      <c r="N4030" s="421"/>
      <c r="O4030" s="421"/>
      <c r="P4030" s="421"/>
    </row>
    <row r="4031" spans="9:16">
      <c r="I4031" s="419"/>
      <c r="J4031" s="420"/>
      <c r="K4031" s="421"/>
      <c r="L4031" s="421"/>
      <c r="M4031" s="421"/>
      <c r="N4031" s="421"/>
      <c r="O4031" s="421"/>
      <c r="P4031" s="421"/>
    </row>
    <row r="4032" spans="9:16">
      <c r="I4032" s="419"/>
      <c r="J4032" s="420"/>
      <c r="K4032" s="421"/>
      <c r="L4032" s="421"/>
      <c r="M4032" s="421"/>
      <c r="N4032" s="421"/>
      <c r="O4032" s="421"/>
      <c r="P4032" s="421"/>
    </row>
    <row r="4033" spans="9:16">
      <c r="I4033" s="419"/>
      <c r="J4033" s="420"/>
      <c r="K4033" s="421"/>
      <c r="L4033" s="421"/>
      <c r="M4033" s="421"/>
      <c r="N4033" s="421"/>
      <c r="O4033" s="421"/>
      <c r="P4033" s="421"/>
    </row>
    <row r="4034" spans="9:16">
      <c r="I4034" s="419"/>
      <c r="J4034" s="420"/>
      <c r="K4034" s="421"/>
      <c r="L4034" s="421"/>
      <c r="M4034" s="421"/>
      <c r="N4034" s="421"/>
      <c r="O4034" s="421"/>
      <c r="P4034" s="421"/>
    </row>
    <row r="4035" spans="9:16">
      <c r="I4035" s="419"/>
      <c r="J4035" s="420"/>
      <c r="K4035" s="421"/>
      <c r="L4035" s="421"/>
      <c r="M4035" s="421"/>
      <c r="N4035" s="421"/>
      <c r="O4035" s="421"/>
      <c r="P4035" s="421"/>
    </row>
    <row r="4036" spans="9:16">
      <c r="I4036" s="419"/>
      <c r="J4036" s="420"/>
      <c r="K4036" s="421"/>
      <c r="L4036" s="421"/>
      <c r="M4036" s="421"/>
      <c r="N4036" s="421"/>
      <c r="O4036" s="421"/>
      <c r="P4036" s="421"/>
    </row>
    <row r="4037" spans="9:16">
      <c r="I4037" s="419"/>
      <c r="J4037" s="420"/>
      <c r="K4037" s="421"/>
      <c r="L4037" s="421"/>
      <c r="M4037" s="421"/>
      <c r="N4037" s="421"/>
      <c r="O4037" s="421"/>
      <c r="P4037" s="421"/>
    </row>
    <row r="4038" spans="9:16">
      <c r="I4038" s="419"/>
      <c r="J4038" s="420"/>
      <c r="K4038" s="421"/>
      <c r="L4038" s="421"/>
      <c r="M4038" s="421"/>
      <c r="N4038" s="421"/>
      <c r="O4038" s="421"/>
      <c r="P4038" s="421"/>
    </row>
    <row r="4039" spans="9:16">
      <c r="I4039" s="419"/>
      <c r="J4039" s="420"/>
      <c r="K4039" s="421"/>
      <c r="L4039" s="421"/>
      <c r="M4039" s="421"/>
      <c r="N4039" s="421"/>
      <c r="O4039" s="421"/>
      <c r="P4039" s="421"/>
    </row>
    <row r="4040" spans="9:16">
      <c r="I4040" s="419"/>
      <c r="J4040" s="420"/>
      <c r="K4040" s="421"/>
      <c r="L4040" s="421"/>
      <c r="M4040" s="421"/>
      <c r="N4040" s="421"/>
      <c r="O4040" s="421"/>
      <c r="P4040" s="421"/>
    </row>
    <row r="4041" spans="9:16">
      <c r="I4041" s="419"/>
      <c r="J4041" s="420"/>
      <c r="K4041" s="421"/>
      <c r="L4041" s="421"/>
      <c r="M4041" s="421"/>
      <c r="N4041" s="421"/>
      <c r="O4041" s="421"/>
      <c r="P4041" s="421"/>
    </row>
    <row r="4042" spans="9:16">
      <c r="I4042" s="419"/>
      <c r="J4042" s="420"/>
      <c r="K4042" s="421"/>
      <c r="L4042" s="421"/>
      <c r="M4042" s="421"/>
      <c r="N4042" s="421"/>
      <c r="O4042" s="421"/>
      <c r="P4042" s="421"/>
    </row>
    <row r="4043" spans="9:16">
      <c r="I4043" s="419"/>
      <c r="J4043" s="420"/>
      <c r="K4043" s="421"/>
      <c r="L4043" s="421"/>
      <c r="M4043" s="421"/>
      <c r="N4043" s="421"/>
      <c r="O4043" s="421"/>
      <c r="P4043" s="421"/>
    </row>
    <row r="4044" spans="9:16">
      <c r="I4044" s="419"/>
      <c r="J4044" s="420"/>
      <c r="K4044" s="421"/>
      <c r="L4044" s="421"/>
      <c r="M4044" s="421"/>
      <c r="N4044" s="421"/>
      <c r="O4044" s="421"/>
      <c r="P4044" s="421"/>
    </row>
    <row r="4045" spans="9:16">
      <c r="I4045" s="419"/>
      <c r="J4045" s="420"/>
      <c r="K4045" s="421"/>
      <c r="L4045" s="421"/>
      <c r="M4045" s="421"/>
      <c r="N4045" s="421"/>
      <c r="O4045" s="421"/>
      <c r="P4045" s="421"/>
    </row>
    <row r="4046" spans="9:16">
      <c r="I4046" s="419"/>
      <c r="J4046" s="420"/>
      <c r="K4046" s="421"/>
      <c r="L4046" s="421"/>
      <c r="M4046" s="421"/>
      <c r="N4046" s="421"/>
      <c r="O4046" s="421"/>
      <c r="P4046" s="421"/>
    </row>
    <row r="4047" spans="9:16">
      <c r="I4047" s="419"/>
      <c r="J4047" s="420"/>
      <c r="K4047" s="421"/>
      <c r="L4047" s="421"/>
      <c r="M4047" s="421"/>
      <c r="N4047" s="421"/>
      <c r="O4047" s="421"/>
      <c r="P4047" s="421"/>
    </row>
    <row r="4048" spans="9:16">
      <c r="I4048" s="419"/>
      <c r="J4048" s="420"/>
      <c r="K4048" s="421"/>
      <c r="L4048" s="421"/>
      <c r="M4048" s="421"/>
      <c r="N4048" s="421"/>
      <c r="O4048" s="421"/>
      <c r="P4048" s="421"/>
    </row>
    <row r="4049" spans="9:16">
      <c r="I4049" s="419"/>
      <c r="J4049" s="420"/>
      <c r="K4049" s="421"/>
      <c r="L4049" s="421"/>
      <c r="M4049" s="421"/>
      <c r="N4049" s="421"/>
      <c r="O4049" s="421"/>
      <c r="P4049" s="421"/>
    </row>
    <row r="4050" spans="9:16">
      <c r="I4050" s="419"/>
      <c r="J4050" s="420"/>
      <c r="K4050" s="421"/>
      <c r="L4050" s="421"/>
      <c r="M4050" s="421"/>
      <c r="N4050" s="421"/>
      <c r="O4050" s="421"/>
      <c r="P4050" s="421"/>
    </row>
    <row r="4051" spans="9:16">
      <c r="I4051" s="419"/>
      <c r="J4051" s="420"/>
      <c r="K4051" s="421"/>
      <c r="L4051" s="421"/>
      <c r="M4051" s="421"/>
      <c r="N4051" s="421"/>
      <c r="O4051" s="421"/>
      <c r="P4051" s="421"/>
    </row>
    <row r="4052" spans="9:16">
      <c r="I4052" s="419"/>
      <c r="J4052" s="420"/>
      <c r="K4052" s="421"/>
      <c r="L4052" s="421"/>
      <c r="M4052" s="421"/>
      <c r="N4052" s="421"/>
      <c r="O4052" s="421"/>
      <c r="P4052" s="421"/>
    </row>
    <row r="4053" spans="9:16">
      <c r="I4053" s="419"/>
      <c r="J4053" s="420"/>
      <c r="K4053" s="421"/>
      <c r="L4053" s="421"/>
      <c r="M4053" s="421"/>
      <c r="N4053" s="421"/>
      <c r="O4053" s="421"/>
      <c r="P4053" s="421"/>
    </row>
    <row r="4054" spans="9:16">
      <c r="I4054" s="419"/>
      <c r="J4054" s="420"/>
      <c r="K4054" s="421"/>
      <c r="L4054" s="421"/>
      <c r="M4054" s="421"/>
      <c r="N4054" s="421"/>
      <c r="O4054" s="421"/>
      <c r="P4054" s="421"/>
    </row>
    <row r="4055" spans="9:16">
      <c r="I4055" s="419"/>
      <c r="J4055" s="420"/>
      <c r="K4055" s="421"/>
      <c r="L4055" s="421"/>
      <c r="M4055" s="421"/>
      <c r="N4055" s="421"/>
      <c r="O4055" s="421"/>
      <c r="P4055" s="421"/>
    </row>
    <row r="4056" spans="9:16">
      <c r="I4056" s="419"/>
      <c r="J4056" s="420"/>
      <c r="K4056" s="421"/>
      <c r="L4056" s="421"/>
      <c r="M4056" s="421"/>
      <c r="N4056" s="421"/>
      <c r="O4056" s="421"/>
      <c r="P4056" s="421"/>
    </row>
    <row r="4057" spans="9:16">
      <c r="I4057" s="419"/>
      <c r="J4057" s="420"/>
      <c r="K4057" s="421"/>
      <c r="L4057" s="421"/>
      <c r="M4057" s="421"/>
      <c r="N4057" s="421"/>
      <c r="O4057" s="421"/>
      <c r="P4057" s="421"/>
    </row>
    <row r="4058" spans="9:16">
      <c r="I4058" s="419"/>
      <c r="J4058" s="420"/>
      <c r="K4058" s="421"/>
      <c r="L4058" s="421"/>
      <c r="M4058" s="421"/>
      <c r="N4058" s="421"/>
      <c r="O4058" s="421"/>
      <c r="P4058" s="421"/>
    </row>
    <row r="4059" spans="9:16">
      <c r="I4059" s="419"/>
      <c r="J4059" s="420"/>
      <c r="K4059" s="421"/>
      <c r="L4059" s="421"/>
      <c r="M4059" s="421"/>
      <c r="N4059" s="421"/>
      <c r="O4059" s="421"/>
      <c r="P4059" s="421"/>
    </row>
    <row r="4060" spans="9:16">
      <c r="I4060" s="419"/>
      <c r="J4060" s="420"/>
      <c r="K4060" s="421"/>
      <c r="L4060" s="421"/>
      <c r="M4060" s="421"/>
      <c r="N4060" s="421"/>
      <c r="O4060" s="421"/>
      <c r="P4060" s="421"/>
    </row>
    <row r="4061" spans="9:16">
      <c r="I4061" s="419"/>
      <c r="J4061" s="420"/>
      <c r="K4061" s="421"/>
      <c r="L4061" s="421"/>
      <c r="M4061" s="421"/>
      <c r="N4061" s="421"/>
      <c r="O4061" s="421"/>
      <c r="P4061" s="421"/>
    </row>
    <row r="4062" spans="9:16">
      <c r="I4062" s="419"/>
      <c r="J4062" s="420"/>
      <c r="K4062" s="421"/>
      <c r="L4062" s="421"/>
      <c r="M4062" s="421"/>
      <c r="N4062" s="421"/>
      <c r="O4062" s="421"/>
      <c r="P4062" s="421"/>
    </row>
    <row r="4063" spans="9:16">
      <c r="I4063" s="419"/>
      <c r="J4063" s="420"/>
      <c r="K4063" s="421"/>
      <c r="L4063" s="421"/>
      <c r="M4063" s="421"/>
      <c r="N4063" s="421"/>
      <c r="O4063" s="421"/>
      <c r="P4063" s="421"/>
    </row>
    <row r="4064" spans="9:16">
      <c r="I4064" s="419"/>
      <c r="J4064" s="420"/>
      <c r="K4064" s="421"/>
      <c r="L4064" s="421"/>
      <c r="M4064" s="421"/>
      <c r="N4064" s="421"/>
      <c r="O4064" s="421"/>
      <c r="P4064" s="421"/>
    </row>
    <row r="4065" spans="9:16">
      <c r="I4065" s="419"/>
      <c r="J4065" s="420"/>
      <c r="K4065" s="421"/>
      <c r="L4065" s="421"/>
      <c r="M4065" s="421"/>
      <c r="N4065" s="421"/>
      <c r="O4065" s="421"/>
      <c r="P4065" s="421"/>
    </row>
    <row r="4066" spans="9:16">
      <c r="I4066" s="419"/>
      <c r="J4066" s="420"/>
      <c r="K4066" s="421"/>
      <c r="L4066" s="421"/>
      <c r="M4066" s="421"/>
      <c r="N4066" s="421"/>
      <c r="O4066" s="421"/>
      <c r="P4066" s="421"/>
    </row>
    <row r="4067" spans="9:16">
      <c r="I4067" s="419"/>
      <c r="J4067" s="420"/>
      <c r="K4067" s="421"/>
      <c r="L4067" s="421"/>
      <c r="M4067" s="421"/>
      <c r="N4067" s="421"/>
      <c r="O4067" s="421"/>
      <c r="P4067" s="421"/>
    </row>
    <row r="4068" spans="9:16">
      <c r="I4068" s="419"/>
      <c r="J4068" s="420"/>
      <c r="K4068" s="421"/>
      <c r="L4068" s="421"/>
      <c r="M4068" s="421"/>
      <c r="N4068" s="421"/>
      <c r="O4068" s="421"/>
      <c r="P4068" s="421"/>
    </row>
    <row r="4069" spans="9:16">
      <c r="I4069" s="419"/>
      <c r="J4069" s="420"/>
      <c r="K4069" s="421"/>
      <c r="L4069" s="421"/>
      <c r="M4069" s="421"/>
      <c r="N4069" s="421"/>
      <c r="O4069" s="421"/>
      <c r="P4069" s="421"/>
    </row>
    <row r="4070" spans="9:16">
      <c r="I4070" s="419"/>
      <c r="J4070" s="420"/>
      <c r="K4070" s="421"/>
      <c r="L4070" s="421"/>
      <c r="M4070" s="421"/>
      <c r="N4070" s="421"/>
      <c r="O4070" s="421"/>
      <c r="P4070" s="421"/>
    </row>
    <row r="4071" spans="9:16">
      <c r="I4071" s="419"/>
      <c r="J4071" s="420"/>
      <c r="K4071" s="421"/>
      <c r="L4071" s="421"/>
      <c r="M4071" s="421"/>
      <c r="N4071" s="421"/>
      <c r="O4071" s="421"/>
      <c r="P4071" s="421"/>
    </row>
    <row r="4072" spans="9:16">
      <c r="I4072" s="419"/>
      <c r="J4072" s="420"/>
      <c r="K4072" s="421"/>
      <c r="L4072" s="421"/>
      <c r="M4072" s="421"/>
      <c r="N4072" s="421"/>
      <c r="O4072" s="421"/>
      <c r="P4072" s="421"/>
    </row>
    <row r="4073" spans="9:16">
      <c r="I4073" s="419"/>
      <c r="J4073" s="420"/>
      <c r="K4073" s="421"/>
      <c r="L4073" s="421"/>
      <c r="M4073" s="421"/>
      <c r="N4073" s="421"/>
      <c r="O4073" s="421"/>
      <c r="P4073" s="421"/>
    </row>
    <row r="4074" spans="9:16">
      <c r="I4074" s="419"/>
      <c r="J4074" s="420"/>
      <c r="K4074" s="421"/>
      <c r="L4074" s="421"/>
      <c r="M4074" s="421"/>
      <c r="N4074" s="421"/>
      <c r="O4074" s="421"/>
      <c r="P4074" s="421"/>
    </row>
    <row r="4075" spans="9:16">
      <c r="I4075" s="419"/>
      <c r="J4075" s="420"/>
      <c r="K4075" s="421"/>
      <c r="L4075" s="421"/>
      <c r="M4075" s="421"/>
      <c r="N4075" s="421"/>
      <c r="O4075" s="421"/>
      <c r="P4075" s="421"/>
    </row>
    <row r="4076" spans="9:16">
      <c r="I4076" s="419"/>
      <c r="J4076" s="420"/>
      <c r="K4076" s="421"/>
      <c r="L4076" s="421"/>
      <c r="M4076" s="421"/>
      <c r="N4076" s="421"/>
      <c r="O4076" s="421"/>
      <c r="P4076" s="421"/>
    </row>
    <row r="4077" spans="9:16">
      <c r="I4077" s="419"/>
      <c r="J4077" s="420"/>
      <c r="K4077" s="421"/>
      <c r="L4077" s="421"/>
      <c r="M4077" s="421"/>
      <c r="N4077" s="421"/>
      <c r="O4077" s="421"/>
      <c r="P4077" s="421"/>
    </row>
    <row r="4078" spans="9:16">
      <c r="I4078" s="419"/>
      <c r="J4078" s="420"/>
      <c r="K4078" s="421"/>
      <c r="L4078" s="421"/>
      <c r="M4078" s="421"/>
      <c r="N4078" s="421"/>
      <c r="O4078" s="421"/>
      <c r="P4078" s="421"/>
    </row>
    <row r="4079" spans="9:16">
      <c r="I4079" s="419"/>
      <c r="J4079" s="420"/>
      <c r="K4079" s="421"/>
      <c r="L4079" s="421"/>
      <c r="M4079" s="421"/>
      <c r="N4079" s="421"/>
      <c r="O4079" s="421"/>
      <c r="P4079" s="421"/>
    </row>
    <row r="4080" spans="9:16">
      <c r="I4080" s="419"/>
      <c r="J4080" s="420"/>
      <c r="K4080" s="421"/>
      <c r="L4080" s="421"/>
      <c r="M4080" s="421"/>
      <c r="N4080" s="421"/>
      <c r="O4080" s="421"/>
      <c r="P4080" s="421"/>
    </row>
    <row r="4081" spans="9:16">
      <c r="I4081" s="419"/>
      <c r="J4081" s="420"/>
      <c r="K4081" s="421"/>
      <c r="L4081" s="421"/>
      <c r="M4081" s="421"/>
      <c r="N4081" s="421"/>
      <c r="O4081" s="421"/>
      <c r="P4081" s="421"/>
    </row>
    <row r="4082" spans="9:16">
      <c r="I4082" s="419"/>
      <c r="J4082" s="420"/>
      <c r="K4082" s="421"/>
      <c r="L4082" s="421"/>
      <c r="M4082" s="421"/>
      <c r="N4082" s="421"/>
      <c r="O4082" s="421"/>
      <c r="P4082" s="421"/>
    </row>
    <row r="4083" spans="9:16">
      <c r="I4083" s="419"/>
      <c r="J4083" s="420"/>
      <c r="K4083" s="421"/>
      <c r="L4083" s="421"/>
      <c r="M4083" s="421"/>
      <c r="N4083" s="421"/>
      <c r="O4083" s="421"/>
      <c r="P4083" s="421"/>
    </row>
    <row r="4084" spans="9:16">
      <c r="I4084" s="419"/>
      <c r="J4084" s="420"/>
      <c r="K4084" s="421"/>
      <c r="L4084" s="421"/>
      <c r="M4084" s="421"/>
      <c r="N4084" s="421"/>
      <c r="O4084" s="421"/>
      <c r="P4084" s="421"/>
    </row>
    <row r="4085" spans="9:16">
      <c r="I4085" s="419"/>
      <c r="J4085" s="420"/>
      <c r="K4085" s="421"/>
      <c r="L4085" s="421"/>
      <c r="M4085" s="421"/>
      <c r="N4085" s="421"/>
      <c r="O4085" s="421"/>
      <c r="P4085" s="421"/>
    </row>
    <row r="4086" spans="9:16">
      <c r="I4086" s="419"/>
      <c r="J4086" s="420"/>
      <c r="K4086" s="421"/>
      <c r="L4086" s="421"/>
      <c r="M4086" s="421"/>
      <c r="N4086" s="421"/>
      <c r="O4086" s="421"/>
      <c r="P4086" s="421"/>
    </row>
    <row r="4087" spans="9:16">
      <c r="I4087" s="419"/>
      <c r="J4087" s="420"/>
      <c r="K4087" s="421"/>
      <c r="L4087" s="421"/>
      <c r="M4087" s="421"/>
      <c r="N4087" s="421"/>
      <c r="O4087" s="421"/>
      <c r="P4087" s="421"/>
    </row>
    <row r="4088" spans="9:16">
      <c r="I4088" s="419"/>
      <c r="J4088" s="420"/>
      <c r="K4088" s="421"/>
      <c r="L4088" s="421"/>
      <c r="M4088" s="421"/>
      <c r="N4088" s="421"/>
      <c r="O4088" s="421"/>
      <c r="P4088" s="421"/>
    </row>
    <row r="4089" spans="9:16">
      <c r="I4089" s="419"/>
      <c r="J4089" s="420"/>
      <c r="K4089" s="421"/>
      <c r="L4089" s="421"/>
      <c r="M4089" s="421"/>
      <c r="N4089" s="421"/>
      <c r="O4089" s="421"/>
      <c r="P4089" s="421"/>
    </row>
    <row r="4090" spans="9:16">
      <c r="I4090" s="419"/>
      <c r="J4090" s="420"/>
      <c r="K4090" s="421"/>
      <c r="L4090" s="421"/>
      <c r="M4090" s="421"/>
      <c r="N4090" s="421"/>
      <c r="O4090" s="421"/>
      <c r="P4090" s="421"/>
    </row>
    <row r="4091" spans="9:16">
      <c r="I4091" s="419"/>
      <c r="J4091" s="420"/>
      <c r="K4091" s="421"/>
      <c r="L4091" s="421"/>
      <c r="M4091" s="421"/>
      <c r="N4091" s="421"/>
      <c r="O4091" s="421"/>
      <c r="P4091" s="421"/>
    </row>
    <row r="4092" spans="9:16">
      <c r="I4092" s="419"/>
      <c r="J4092" s="420"/>
      <c r="K4092" s="421"/>
      <c r="L4092" s="421"/>
      <c r="M4092" s="421"/>
      <c r="N4092" s="421"/>
      <c r="O4092" s="421"/>
      <c r="P4092" s="421"/>
    </row>
    <row r="4093" spans="9:16">
      <c r="I4093" s="419"/>
      <c r="J4093" s="420"/>
      <c r="K4093" s="421"/>
      <c r="L4093" s="421"/>
      <c r="M4093" s="421"/>
      <c r="N4093" s="421"/>
      <c r="O4093" s="421"/>
      <c r="P4093" s="421"/>
    </row>
    <row r="4094" spans="9:16">
      <c r="I4094" s="419"/>
      <c r="J4094" s="420"/>
      <c r="K4094" s="421"/>
      <c r="L4094" s="421"/>
      <c r="M4094" s="421"/>
      <c r="N4094" s="421"/>
      <c r="O4094" s="421"/>
      <c r="P4094" s="421"/>
    </row>
    <row r="4095" spans="9:16">
      <c r="I4095" s="419"/>
      <c r="J4095" s="420"/>
      <c r="K4095" s="421"/>
      <c r="L4095" s="421"/>
      <c r="M4095" s="421"/>
      <c r="N4095" s="421"/>
      <c r="O4095" s="421"/>
      <c r="P4095" s="421"/>
    </row>
    <row r="4096" spans="9:16">
      <c r="I4096" s="419"/>
      <c r="J4096" s="420"/>
      <c r="K4096" s="421"/>
      <c r="L4096" s="421"/>
      <c r="M4096" s="421"/>
      <c r="N4096" s="421"/>
      <c r="O4096" s="421"/>
      <c r="P4096" s="421"/>
    </row>
    <row r="4097" spans="9:16">
      <c r="I4097" s="419"/>
      <c r="J4097" s="420"/>
      <c r="K4097" s="421"/>
      <c r="L4097" s="421"/>
      <c r="M4097" s="421"/>
      <c r="N4097" s="421"/>
      <c r="O4097" s="421"/>
      <c r="P4097" s="421"/>
    </row>
    <row r="4098" spans="9:16">
      <c r="I4098" s="419"/>
      <c r="J4098" s="420"/>
      <c r="K4098" s="421"/>
      <c r="L4098" s="421"/>
      <c r="M4098" s="421"/>
      <c r="N4098" s="421"/>
      <c r="O4098" s="421"/>
      <c r="P4098" s="421"/>
    </row>
    <row r="4099" spans="9:16">
      <c r="I4099" s="419"/>
      <c r="J4099" s="420"/>
      <c r="K4099" s="421"/>
      <c r="L4099" s="421"/>
      <c r="M4099" s="421"/>
      <c r="N4099" s="421"/>
      <c r="O4099" s="421"/>
      <c r="P4099" s="421"/>
    </row>
    <row r="4100" spans="9:16">
      <c r="I4100" s="419"/>
      <c r="J4100" s="420"/>
      <c r="K4100" s="421"/>
      <c r="L4100" s="421"/>
      <c r="M4100" s="421"/>
      <c r="N4100" s="421"/>
      <c r="O4100" s="421"/>
      <c r="P4100" s="421"/>
    </row>
    <row r="4101" spans="9:16">
      <c r="I4101" s="419"/>
      <c r="J4101" s="420"/>
      <c r="K4101" s="421"/>
      <c r="L4101" s="421"/>
      <c r="M4101" s="421"/>
      <c r="N4101" s="421"/>
      <c r="O4101" s="421"/>
      <c r="P4101" s="421"/>
    </row>
    <row r="4102" spans="9:16">
      <c r="I4102" s="419"/>
      <c r="J4102" s="420"/>
      <c r="K4102" s="421"/>
      <c r="L4102" s="421"/>
      <c r="M4102" s="421"/>
      <c r="N4102" s="421"/>
      <c r="O4102" s="421"/>
      <c r="P4102" s="421"/>
    </row>
    <row r="4103" spans="9:16">
      <c r="I4103" s="419"/>
      <c r="J4103" s="420"/>
      <c r="K4103" s="421"/>
      <c r="L4103" s="421"/>
      <c r="M4103" s="421"/>
      <c r="N4103" s="421"/>
      <c r="O4103" s="421"/>
      <c r="P4103" s="421"/>
    </row>
    <row r="4104" spans="9:16">
      <c r="I4104" s="419"/>
      <c r="J4104" s="420"/>
      <c r="K4104" s="421"/>
      <c r="L4104" s="421"/>
      <c r="M4104" s="421"/>
      <c r="N4104" s="421"/>
      <c r="O4104" s="421"/>
      <c r="P4104" s="421"/>
    </row>
    <row r="4105" spans="9:16">
      <c r="I4105" s="419"/>
      <c r="J4105" s="420"/>
      <c r="K4105" s="421"/>
      <c r="L4105" s="421"/>
      <c r="M4105" s="421"/>
      <c r="N4105" s="421"/>
      <c r="O4105" s="421"/>
      <c r="P4105" s="421"/>
    </row>
    <row r="4106" spans="9:16">
      <c r="I4106" s="419"/>
      <c r="J4106" s="420"/>
      <c r="K4106" s="421"/>
      <c r="L4106" s="421"/>
      <c r="M4106" s="421"/>
      <c r="N4106" s="421"/>
      <c r="O4106" s="421"/>
      <c r="P4106" s="421"/>
    </row>
    <row r="4107" spans="9:16">
      <c r="I4107" s="419"/>
      <c r="J4107" s="420"/>
      <c r="K4107" s="421"/>
      <c r="L4107" s="421"/>
      <c r="M4107" s="421"/>
      <c r="N4107" s="421"/>
      <c r="O4107" s="421"/>
      <c r="P4107" s="421"/>
    </row>
    <row r="4108" spans="9:16">
      <c r="I4108" s="419"/>
      <c r="J4108" s="420"/>
      <c r="K4108" s="421"/>
      <c r="L4108" s="421"/>
      <c r="M4108" s="421"/>
      <c r="N4108" s="421"/>
      <c r="O4108" s="421"/>
      <c r="P4108" s="421"/>
    </row>
    <row r="4109" spans="9:16">
      <c r="I4109" s="419"/>
      <c r="J4109" s="420"/>
      <c r="K4109" s="421"/>
      <c r="L4109" s="421"/>
      <c r="M4109" s="421"/>
      <c r="N4109" s="421"/>
      <c r="O4109" s="421"/>
      <c r="P4109" s="421"/>
    </row>
    <row r="4110" spans="9:16">
      <c r="I4110" s="419"/>
      <c r="J4110" s="420"/>
      <c r="K4110" s="421"/>
      <c r="L4110" s="421"/>
      <c r="M4110" s="421"/>
      <c r="N4110" s="421"/>
      <c r="O4110" s="421"/>
      <c r="P4110" s="421"/>
    </row>
    <row r="4111" spans="9:16">
      <c r="I4111" s="419"/>
      <c r="J4111" s="420"/>
      <c r="K4111" s="421"/>
      <c r="L4111" s="421"/>
      <c r="M4111" s="421"/>
      <c r="N4111" s="421"/>
      <c r="O4111" s="421"/>
      <c r="P4111" s="421"/>
    </row>
    <row r="4112" spans="9:16">
      <c r="I4112" s="419"/>
      <c r="J4112" s="420"/>
      <c r="K4112" s="421"/>
      <c r="L4112" s="421"/>
      <c r="M4112" s="421"/>
      <c r="N4112" s="421"/>
      <c r="O4112" s="421"/>
      <c r="P4112" s="421"/>
    </row>
    <row r="4113" spans="9:16">
      <c r="I4113" s="419"/>
      <c r="J4113" s="420"/>
      <c r="K4113" s="421"/>
      <c r="L4113" s="421"/>
      <c r="M4113" s="421"/>
      <c r="N4113" s="421"/>
      <c r="O4113" s="421"/>
      <c r="P4113" s="421"/>
    </row>
    <row r="4114" spans="9:16">
      <c r="I4114" s="419"/>
      <c r="J4114" s="420"/>
      <c r="K4114" s="421"/>
      <c r="L4114" s="421"/>
      <c r="M4114" s="421"/>
      <c r="N4114" s="421"/>
      <c r="O4114" s="421"/>
      <c r="P4114" s="421"/>
    </row>
    <row r="4115" spans="9:16">
      <c r="I4115" s="419"/>
      <c r="J4115" s="420"/>
      <c r="K4115" s="421"/>
      <c r="L4115" s="421"/>
      <c r="M4115" s="421"/>
      <c r="N4115" s="421"/>
      <c r="O4115" s="421"/>
      <c r="P4115" s="421"/>
    </row>
    <row r="4116" spans="9:16">
      <c r="I4116" s="419"/>
      <c r="J4116" s="420"/>
      <c r="K4116" s="421"/>
      <c r="L4116" s="421"/>
      <c r="M4116" s="421"/>
      <c r="N4116" s="421"/>
      <c r="O4116" s="421"/>
      <c r="P4116" s="421"/>
    </row>
    <row r="4117" spans="9:16">
      <c r="I4117" s="419"/>
      <c r="J4117" s="420"/>
      <c r="K4117" s="421"/>
      <c r="L4117" s="421"/>
      <c r="M4117" s="421"/>
      <c r="N4117" s="421"/>
      <c r="O4117" s="421"/>
      <c r="P4117" s="421"/>
    </row>
    <row r="4118" spans="9:16">
      <c r="I4118" s="419"/>
      <c r="J4118" s="420"/>
      <c r="K4118" s="421"/>
      <c r="L4118" s="421"/>
      <c r="M4118" s="421"/>
      <c r="N4118" s="421"/>
      <c r="O4118" s="421"/>
      <c r="P4118" s="421"/>
    </row>
    <row r="4119" spans="9:16">
      <c r="I4119" s="419"/>
      <c r="J4119" s="420"/>
      <c r="K4119" s="421"/>
      <c r="L4119" s="421"/>
      <c r="M4119" s="421"/>
      <c r="N4119" s="421"/>
      <c r="O4119" s="421"/>
      <c r="P4119" s="421"/>
    </row>
    <row r="4120" spans="9:16">
      <c r="I4120" s="419"/>
      <c r="J4120" s="420"/>
      <c r="K4120" s="421"/>
      <c r="L4120" s="421"/>
      <c r="M4120" s="421"/>
      <c r="N4120" s="421"/>
      <c r="O4120" s="421"/>
      <c r="P4120" s="421"/>
    </row>
    <row r="4121" spans="9:16">
      <c r="I4121" s="419"/>
      <c r="J4121" s="420"/>
      <c r="K4121" s="421"/>
      <c r="L4121" s="421"/>
      <c r="M4121" s="421"/>
      <c r="N4121" s="421"/>
      <c r="O4121" s="421"/>
      <c r="P4121" s="421"/>
    </row>
    <row r="4122" spans="9:16">
      <c r="I4122" s="419"/>
      <c r="J4122" s="420"/>
      <c r="K4122" s="421"/>
      <c r="L4122" s="421"/>
      <c r="M4122" s="421"/>
      <c r="N4122" s="421"/>
      <c r="O4122" s="421"/>
      <c r="P4122" s="421"/>
    </row>
    <row r="4123" spans="9:16">
      <c r="I4123" s="419"/>
      <c r="J4123" s="420"/>
      <c r="K4123" s="421"/>
      <c r="L4123" s="421"/>
      <c r="M4123" s="421"/>
      <c r="N4123" s="421"/>
      <c r="O4123" s="421"/>
      <c r="P4123" s="421"/>
    </row>
    <row r="4124" spans="9:16">
      <c r="I4124" s="419"/>
      <c r="J4124" s="420"/>
      <c r="K4124" s="421"/>
      <c r="L4124" s="421"/>
      <c r="M4124" s="421"/>
      <c r="N4124" s="421"/>
      <c r="O4124" s="421"/>
      <c r="P4124" s="421"/>
    </row>
    <row r="4125" spans="9:16">
      <c r="I4125" s="419"/>
      <c r="J4125" s="420"/>
      <c r="K4125" s="421"/>
      <c r="L4125" s="421"/>
      <c r="M4125" s="421"/>
      <c r="N4125" s="421"/>
      <c r="O4125" s="421"/>
      <c r="P4125" s="421"/>
    </row>
    <row r="4126" spans="9:16">
      <c r="I4126" s="419"/>
      <c r="J4126" s="420"/>
      <c r="K4126" s="421"/>
      <c r="L4126" s="421"/>
      <c r="M4126" s="421"/>
      <c r="N4126" s="421"/>
      <c r="O4126" s="421"/>
      <c r="P4126" s="421"/>
    </row>
    <row r="4127" spans="9:16">
      <c r="I4127" s="419"/>
      <c r="J4127" s="420"/>
      <c r="K4127" s="421"/>
      <c r="L4127" s="421"/>
      <c r="M4127" s="421"/>
      <c r="N4127" s="421"/>
      <c r="O4127" s="421"/>
      <c r="P4127" s="421"/>
    </row>
    <row r="4128" spans="9:16">
      <c r="I4128" s="419"/>
      <c r="J4128" s="420"/>
      <c r="K4128" s="421"/>
      <c r="L4128" s="421"/>
      <c r="M4128" s="421"/>
      <c r="N4128" s="421"/>
      <c r="O4128" s="421"/>
      <c r="P4128" s="421"/>
    </row>
    <row r="4129" spans="9:16">
      <c r="I4129" s="419"/>
      <c r="J4129" s="420"/>
      <c r="K4129" s="421"/>
      <c r="L4129" s="421"/>
      <c r="M4129" s="421"/>
      <c r="N4129" s="421"/>
      <c r="O4129" s="421"/>
      <c r="P4129" s="421"/>
    </row>
    <row r="4130" spans="9:16">
      <c r="I4130" s="419"/>
      <c r="J4130" s="420"/>
      <c r="K4130" s="421"/>
      <c r="L4130" s="421"/>
      <c r="M4130" s="421"/>
      <c r="N4130" s="421"/>
      <c r="O4130" s="421"/>
      <c r="P4130" s="421"/>
    </row>
    <row r="4131" spans="9:16">
      <c r="I4131" s="419"/>
      <c r="J4131" s="420"/>
      <c r="K4131" s="421"/>
      <c r="L4131" s="421"/>
      <c r="M4131" s="421"/>
      <c r="N4131" s="421"/>
      <c r="O4131" s="421"/>
      <c r="P4131" s="421"/>
    </row>
    <row r="4132" spans="9:16">
      <c r="I4132" s="419"/>
      <c r="J4132" s="420"/>
      <c r="K4132" s="421"/>
      <c r="L4132" s="421"/>
      <c r="M4132" s="421"/>
      <c r="N4132" s="421"/>
      <c r="O4132" s="421"/>
      <c r="P4132" s="421"/>
    </row>
    <row r="4133" spans="9:16">
      <c r="I4133" s="419"/>
      <c r="J4133" s="420"/>
      <c r="K4133" s="421"/>
      <c r="L4133" s="421"/>
      <c r="M4133" s="421"/>
      <c r="N4133" s="421"/>
      <c r="O4133" s="421"/>
      <c r="P4133" s="421"/>
    </row>
    <row r="4134" spans="9:16">
      <c r="I4134" s="419"/>
      <c r="J4134" s="420"/>
      <c r="K4134" s="421"/>
      <c r="L4134" s="421"/>
      <c r="M4134" s="421"/>
      <c r="N4134" s="421"/>
      <c r="O4134" s="421"/>
      <c r="P4134" s="421"/>
    </row>
    <row r="4135" spans="9:16">
      <c r="I4135" s="419"/>
      <c r="J4135" s="420"/>
      <c r="K4135" s="421"/>
      <c r="L4135" s="421"/>
      <c r="M4135" s="421"/>
      <c r="N4135" s="421"/>
      <c r="O4135" s="421"/>
      <c r="P4135" s="421"/>
    </row>
    <row r="4136" spans="9:16">
      <c r="I4136" s="419"/>
      <c r="J4136" s="420"/>
      <c r="K4136" s="421"/>
      <c r="L4136" s="421"/>
      <c r="M4136" s="421"/>
      <c r="N4136" s="421"/>
      <c r="O4136" s="421"/>
      <c r="P4136" s="421"/>
    </row>
    <row r="4137" spans="9:16">
      <c r="I4137" s="419"/>
      <c r="J4137" s="420"/>
      <c r="K4137" s="421"/>
      <c r="L4137" s="421"/>
      <c r="M4137" s="421"/>
      <c r="N4137" s="421"/>
      <c r="O4137" s="421"/>
      <c r="P4137" s="421"/>
    </row>
    <row r="4138" spans="9:16">
      <c r="I4138" s="419"/>
      <c r="J4138" s="420"/>
      <c r="K4138" s="421"/>
      <c r="L4138" s="421"/>
      <c r="M4138" s="421"/>
      <c r="N4138" s="421"/>
      <c r="O4138" s="421"/>
      <c r="P4138" s="421"/>
    </row>
    <row r="4139" spans="9:16">
      <c r="I4139" s="419"/>
      <c r="J4139" s="420"/>
      <c r="K4139" s="421"/>
      <c r="L4139" s="421"/>
      <c r="M4139" s="421"/>
      <c r="N4139" s="421"/>
      <c r="O4139" s="421"/>
      <c r="P4139" s="421"/>
    </row>
    <row r="4140" spans="9:16">
      <c r="I4140" s="419"/>
      <c r="J4140" s="420"/>
      <c r="K4140" s="421"/>
      <c r="L4140" s="421"/>
      <c r="M4140" s="421"/>
      <c r="N4140" s="421"/>
      <c r="O4140" s="421"/>
      <c r="P4140" s="421"/>
    </row>
    <row r="4141" spans="9:16">
      <c r="I4141" s="419"/>
      <c r="J4141" s="420"/>
      <c r="K4141" s="421"/>
      <c r="L4141" s="421"/>
      <c r="M4141" s="421"/>
      <c r="N4141" s="421"/>
      <c r="O4141" s="421"/>
      <c r="P4141" s="421"/>
    </row>
    <row r="4142" spans="9:16">
      <c r="I4142" s="419"/>
      <c r="J4142" s="420"/>
      <c r="K4142" s="421"/>
      <c r="L4142" s="421"/>
      <c r="M4142" s="421"/>
      <c r="N4142" s="421"/>
      <c r="O4142" s="421"/>
      <c r="P4142" s="421"/>
    </row>
    <row r="4143" spans="9:16">
      <c r="I4143" s="419"/>
      <c r="J4143" s="420"/>
      <c r="K4143" s="421"/>
      <c r="L4143" s="421"/>
      <c r="M4143" s="421"/>
      <c r="N4143" s="421"/>
      <c r="O4143" s="421"/>
      <c r="P4143" s="421"/>
    </row>
    <row r="4144" spans="9:16">
      <c r="I4144" s="419"/>
      <c r="J4144" s="420"/>
      <c r="K4144" s="421"/>
      <c r="L4144" s="421"/>
      <c r="M4144" s="421"/>
      <c r="N4144" s="421"/>
      <c r="O4144" s="421"/>
      <c r="P4144" s="421"/>
    </row>
    <row r="4145" spans="9:16">
      <c r="I4145" s="419"/>
      <c r="J4145" s="420"/>
      <c r="K4145" s="421"/>
      <c r="L4145" s="421"/>
      <c r="M4145" s="421"/>
      <c r="N4145" s="421"/>
      <c r="O4145" s="421"/>
      <c r="P4145" s="421"/>
    </row>
    <row r="4146" spans="9:16">
      <c r="I4146" s="419"/>
      <c r="J4146" s="420"/>
      <c r="K4146" s="421"/>
      <c r="L4146" s="421"/>
      <c r="M4146" s="421"/>
      <c r="N4146" s="421"/>
      <c r="O4146" s="421"/>
      <c r="P4146" s="421"/>
    </row>
    <row r="4147" spans="9:16">
      <c r="I4147" s="419"/>
      <c r="J4147" s="420"/>
      <c r="K4147" s="421"/>
      <c r="L4147" s="421"/>
      <c r="M4147" s="421"/>
      <c r="N4147" s="421"/>
      <c r="O4147" s="421"/>
      <c r="P4147" s="421"/>
    </row>
    <row r="4148" spans="9:16">
      <c r="I4148" s="419"/>
      <c r="J4148" s="420"/>
      <c r="K4148" s="421"/>
      <c r="L4148" s="421"/>
      <c r="M4148" s="421"/>
      <c r="N4148" s="421"/>
      <c r="O4148" s="421"/>
      <c r="P4148" s="421"/>
    </row>
    <row r="4149" spans="9:16">
      <c r="I4149" s="419"/>
      <c r="J4149" s="420"/>
      <c r="K4149" s="421"/>
      <c r="L4149" s="421"/>
      <c r="M4149" s="421"/>
      <c r="N4149" s="421"/>
      <c r="O4149" s="421"/>
      <c r="P4149" s="421"/>
    </row>
    <row r="4150" spans="9:16">
      <c r="I4150" s="419"/>
      <c r="J4150" s="420"/>
      <c r="K4150" s="421"/>
      <c r="L4150" s="421"/>
      <c r="M4150" s="421"/>
      <c r="N4150" s="421"/>
      <c r="O4150" s="421"/>
      <c r="P4150" s="421"/>
    </row>
    <row r="4151" spans="9:16">
      <c r="I4151" s="419"/>
      <c r="J4151" s="420"/>
      <c r="K4151" s="421"/>
      <c r="L4151" s="421"/>
      <c r="M4151" s="421"/>
      <c r="N4151" s="421"/>
      <c r="O4151" s="421"/>
      <c r="P4151" s="421"/>
    </row>
    <row r="4152" spans="9:16">
      <c r="I4152" s="419"/>
      <c r="J4152" s="420"/>
      <c r="K4152" s="421"/>
      <c r="L4152" s="421"/>
      <c r="M4152" s="421"/>
      <c r="N4152" s="421"/>
      <c r="O4152" s="421"/>
      <c r="P4152" s="421"/>
    </row>
    <row r="4153" spans="9:16">
      <c r="I4153" s="419"/>
      <c r="J4153" s="420"/>
      <c r="K4153" s="421"/>
      <c r="L4153" s="421"/>
      <c r="M4153" s="421"/>
      <c r="N4153" s="421"/>
      <c r="O4153" s="421"/>
      <c r="P4153" s="421"/>
    </row>
    <row r="4154" spans="9:16">
      <c r="I4154" s="419"/>
      <c r="J4154" s="420"/>
      <c r="K4154" s="421"/>
      <c r="L4154" s="421"/>
      <c r="M4154" s="421"/>
      <c r="N4154" s="421"/>
      <c r="O4154" s="421"/>
      <c r="P4154" s="421"/>
    </row>
    <row r="4155" spans="9:16">
      <c r="I4155" s="419"/>
      <c r="J4155" s="420"/>
      <c r="K4155" s="421"/>
      <c r="L4155" s="421"/>
      <c r="M4155" s="421"/>
      <c r="N4155" s="421"/>
      <c r="O4155" s="421"/>
      <c r="P4155" s="421"/>
    </row>
    <row r="4156" spans="9:16">
      <c r="I4156" s="419"/>
      <c r="J4156" s="420"/>
      <c r="K4156" s="421"/>
      <c r="L4156" s="421"/>
      <c r="M4156" s="421"/>
      <c r="N4156" s="421"/>
      <c r="O4156" s="421"/>
      <c r="P4156" s="421"/>
    </row>
    <row r="4157" spans="9:16">
      <c r="I4157" s="419"/>
      <c r="J4157" s="420"/>
      <c r="K4157" s="421"/>
      <c r="L4157" s="421"/>
      <c r="M4157" s="421"/>
      <c r="N4157" s="421"/>
      <c r="O4157" s="421"/>
      <c r="P4157" s="421"/>
    </row>
    <row r="4158" spans="9:16">
      <c r="I4158" s="419"/>
      <c r="J4158" s="420"/>
      <c r="K4158" s="421"/>
      <c r="L4158" s="421"/>
      <c r="M4158" s="421"/>
      <c r="N4158" s="421"/>
      <c r="O4158" s="421"/>
      <c r="P4158" s="421"/>
    </row>
    <row r="4159" spans="9:16">
      <c r="I4159" s="419"/>
      <c r="J4159" s="420"/>
      <c r="K4159" s="421"/>
      <c r="L4159" s="421"/>
      <c r="M4159" s="421"/>
      <c r="N4159" s="421"/>
      <c r="O4159" s="421"/>
      <c r="P4159" s="421"/>
    </row>
    <row r="4160" spans="9:16">
      <c r="I4160" s="419"/>
      <c r="J4160" s="420"/>
      <c r="K4160" s="421"/>
      <c r="L4160" s="421"/>
      <c r="M4160" s="421"/>
      <c r="N4160" s="421"/>
      <c r="O4160" s="421"/>
      <c r="P4160" s="421"/>
    </row>
    <row r="4161" spans="9:16">
      <c r="I4161" s="419"/>
      <c r="J4161" s="420"/>
      <c r="K4161" s="421"/>
      <c r="L4161" s="421"/>
      <c r="M4161" s="421"/>
      <c r="N4161" s="421"/>
      <c r="O4161" s="421"/>
      <c r="P4161" s="421"/>
    </row>
    <row r="4162" spans="9:16">
      <c r="I4162" s="419"/>
      <c r="J4162" s="420"/>
      <c r="K4162" s="421"/>
      <c r="L4162" s="421"/>
      <c r="M4162" s="421"/>
      <c r="N4162" s="421"/>
      <c r="O4162" s="421"/>
      <c r="P4162" s="421"/>
    </row>
    <row r="4163" spans="9:16">
      <c r="I4163" s="419"/>
      <c r="J4163" s="420"/>
      <c r="K4163" s="421"/>
      <c r="L4163" s="421"/>
      <c r="M4163" s="421"/>
      <c r="N4163" s="421"/>
      <c r="O4163" s="421"/>
      <c r="P4163" s="421"/>
    </row>
    <row r="4164" spans="9:16">
      <c r="I4164" s="419"/>
      <c r="J4164" s="420"/>
      <c r="K4164" s="421"/>
      <c r="L4164" s="421"/>
      <c r="M4164" s="421"/>
      <c r="N4164" s="421"/>
      <c r="O4164" s="421"/>
      <c r="P4164" s="421"/>
    </row>
    <row r="4165" spans="9:16">
      <c r="I4165" s="419"/>
      <c r="J4165" s="420"/>
      <c r="K4165" s="421"/>
      <c r="L4165" s="421"/>
      <c r="M4165" s="421"/>
      <c r="N4165" s="421"/>
      <c r="O4165" s="421"/>
      <c r="P4165" s="421"/>
    </row>
    <row r="4166" spans="9:16">
      <c r="I4166" s="419"/>
      <c r="J4166" s="420"/>
      <c r="K4166" s="421"/>
      <c r="L4166" s="421"/>
      <c r="M4166" s="421"/>
      <c r="N4166" s="421"/>
      <c r="O4166" s="421"/>
      <c r="P4166" s="421"/>
    </row>
    <row r="4167" spans="9:16">
      <c r="I4167" s="419"/>
      <c r="J4167" s="420"/>
      <c r="K4167" s="421"/>
      <c r="L4167" s="421"/>
      <c r="M4167" s="421"/>
      <c r="N4167" s="421"/>
      <c r="O4167" s="421"/>
      <c r="P4167" s="421"/>
    </row>
    <row r="4168" spans="9:16">
      <c r="I4168" s="419"/>
      <c r="J4168" s="420"/>
      <c r="K4168" s="421"/>
      <c r="L4168" s="421"/>
      <c r="M4168" s="421"/>
      <c r="N4168" s="421"/>
      <c r="O4168" s="421"/>
      <c r="P4168" s="421"/>
    </row>
    <row r="4169" spans="9:16">
      <c r="I4169" s="419"/>
      <c r="J4169" s="420"/>
      <c r="K4169" s="421"/>
      <c r="L4169" s="421"/>
      <c r="M4169" s="421"/>
      <c r="N4169" s="421"/>
      <c r="O4169" s="421"/>
      <c r="P4169" s="421"/>
    </row>
    <row r="4170" spans="9:16">
      <c r="I4170" s="419"/>
      <c r="J4170" s="420"/>
      <c r="K4170" s="421"/>
      <c r="L4170" s="421"/>
      <c r="M4170" s="421"/>
      <c r="N4170" s="421"/>
      <c r="O4170" s="421"/>
      <c r="P4170" s="421"/>
    </row>
    <row r="4171" spans="9:16">
      <c r="I4171" s="419"/>
      <c r="J4171" s="420"/>
      <c r="K4171" s="421"/>
      <c r="L4171" s="421"/>
      <c r="M4171" s="421"/>
      <c r="N4171" s="421"/>
      <c r="O4171" s="421"/>
      <c r="P4171" s="421"/>
    </row>
    <row r="4172" spans="9:16">
      <c r="I4172" s="419"/>
      <c r="J4172" s="420"/>
      <c r="K4172" s="421"/>
      <c r="L4172" s="421"/>
      <c r="M4172" s="421"/>
      <c r="N4172" s="421"/>
      <c r="O4172" s="421"/>
      <c r="P4172" s="421"/>
    </row>
    <row r="4173" spans="9:16">
      <c r="I4173" s="419"/>
      <c r="J4173" s="420"/>
      <c r="K4173" s="421"/>
      <c r="L4173" s="421"/>
      <c r="M4173" s="421"/>
      <c r="N4173" s="421"/>
      <c r="O4173" s="421"/>
      <c r="P4173" s="421"/>
    </row>
    <row r="4174" spans="9:16">
      <c r="I4174" s="419"/>
      <c r="J4174" s="420"/>
      <c r="K4174" s="421"/>
      <c r="L4174" s="421"/>
      <c r="M4174" s="421"/>
      <c r="N4174" s="421"/>
      <c r="O4174" s="421"/>
      <c r="P4174" s="421"/>
    </row>
    <row r="4175" spans="9:16">
      <c r="I4175" s="419"/>
      <c r="J4175" s="420"/>
      <c r="K4175" s="421"/>
      <c r="L4175" s="421"/>
      <c r="M4175" s="421"/>
      <c r="N4175" s="421"/>
      <c r="O4175" s="421"/>
      <c r="P4175" s="421"/>
    </row>
    <row r="4176" spans="9:16">
      <c r="I4176" s="419"/>
      <c r="J4176" s="420"/>
      <c r="K4176" s="421"/>
      <c r="L4176" s="421"/>
      <c r="M4176" s="421"/>
      <c r="N4176" s="421"/>
      <c r="O4176" s="421"/>
      <c r="P4176" s="421"/>
    </row>
    <row r="4177" spans="9:16">
      <c r="I4177" s="419"/>
      <c r="J4177" s="420"/>
      <c r="K4177" s="421"/>
      <c r="L4177" s="421"/>
      <c r="M4177" s="421"/>
      <c r="N4177" s="421"/>
      <c r="O4177" s="421"/>
      <c r="P4177" s="421"/>
    </row>
    <row r="4178" spans="9:16">
      <c r="I4178" s="419"/>
      <c r="J4178" s="420"/>
      <c r="K4178" s="421"/>
      <c r="L4178" s="421"/>
      <c r="M4178" s="421"/>
      <c r="N4178" s="421"/>
      <c r="O4178" s="421"/>
      <c r="P4178" s="421"/>
    </row>
    <row r="4179" spans="9:16">
      <c r="I4179" s="419"/>
      <c r="J4179" s="420"/>
      <c r="K4179" s="421"/>
      <c r="L4179" s="421"/>
      <c r="M4179" s="421"/>
      <c r="N4179" s="421"/>
      <c r="O4179" s="421"/>
      <c r="P4179" s="421"/>
    </row>
    <row r="4180" spans="9:16">
      <c r="I4180" s="419"/>
      <c r="J4180" s="420"/>
      <c r="K4180" s="421"/>
      <c r="L4180" s="421"/>
      <c r="M4180" s="421"/>
      <c r="N4180" s="421"/>
      <c r="O4180" s="421"/>
      <c r="P4180" s="421"/>
    </row>
    <row r="4181" spans="9:16">
      <c r="I4181" s="419"/>
      <c r="J4181" s="420"/>
      <c r="K4181" s="421"/>
      <c r="L4181" s="421"/>
      <c r="M4181" s="421"/>
      <c r="N4181" s="421"/>
      <c r="O4181" s="421"/>
      <c r="P4181" s="421"/>
    </row>
    <row r="4182" spans="9:16">
      <c r="I4182" s="419"/>
      <c r="J4182" s="420"/>
      <c r="K4182" s="421"/>
      <c r="L4182" s="421"/>
      <c r="M4182" s="421"/>
      <c r="N4182" s="421"/>
      <c r="O4182" s="421"/>
      <c r="P4182" s="421"/>
    </row>
    <row r="4183" spans="9:16">
      <c r="I4183" s="419"/>
      <c r="J4183" s="420"/>
      <c r="K4183" s="421"/>
      <c r="L4183" s="421"/>
      <c r="M4183" s="421"/>
      <c r="N4183" s="421"/>
      <c r="O4183" s="421"/>
      <c r="P4183" s="421"/>
    </row>
    <row r="4184" spans="9:16">
      <c r="I4184" s="419"/>
      <c r="J4184" s="420"/>
      <c r="K4184" s="421"/>
      <c r="L4184" s="421"/>
      <c r="M4184" s="421"/>
      <c r="N4184" s="421"/>
      <c r="O4184" s="421"/>
      <c r="P4184" s="421"/>
    </row>
    <row r="4185" spans="9:16">
      <c r="I4185" s="419"/>
      <c r="J4185" s="420"/>
      <c r="K4185" s="421"/>
      <c r="L4185" s="421"/>
      <c r="M4185" s="421"/>
      <c r="N4185" s="421"/>
      <c r="O4185" s="421"/>
      <c r="P4185" s="421"/>
    </row>
    <row r="4186" spans="9:16">
      <c r="I4186" s="419"/>
      <c r="J4186" s="420"/>
      <c r="K4186" s="421"/>
      <c r="L4186" s="421"/>
      <c r="M4186" s="421"/>
      <c r="N4186" s="421"/>
      <c r="O4186" s="421"/>
      <c r="P4186" s="421"/>
    </row>
    <row r="4187" spans="9:16">
      <c r="I4187" s="419"/>
      <c r="J4187" s="420"/>
      <c r="K4187" s="421"/>
      <c r="L4187" s="421"/>
      <c r="M4187" s="421"/>
      <c r="N4187" s="421"/>
      <c r="O4187" s="421"/>
      <c r="P4187" s="421"/>
    </row>
    <row r="4188" spans="9:16">
      <c r="I4188" s="419"/>
      <c r="J4188" s="420"/>
      <c r="K4188" s="421"/>
      <c r="L4188" s="421"/>
      <c r="M4188" s="421"/>
      <c r="N4188" s="421"/>
      <c r="O4188" s="421"/>
      <c r="P4188" s="421"/>
    </row>
    <row r="4189" spans="9:16">
      <c r="I4189" s="419"/>
      <c r="J4189" s="420"/>
      <c r="K4189" s="421"/>
      <c r="L4189" s="421"/>
      <c r="M4189" s="421"/>
      <c r="N4189" s="421"/>
      <c r="O4189" s="421"/>
      <c r="P4189" s="421"/>
    </row>
    <row r="4190" spans="9:16">
      <c r="I4190" s="419"/>
      <c r="J4190" s="420"/>
      <c r="K4190" s="421"/>
      <c r="L4190" s="421"/>
      <c r="M4190" s="421"/>
      <c r="N4190" s="421"/>
      <c r="O4190" s="421"/>
      <c r="P4190" s="421"/>
    </row>
    <row r="4191" spans="9:16">
      <c r="I4191" s="419"/>
      <c r="J4191" s="420"/>
      <c r="K4191" s="421"/>
      <c r="L4191" s="421"/>
      <c r="M4191" s="421"/>
      <c r="N4191" s="421"/>
      <c r="O4191" s="421"/>
      <c r="P4191" s="421"/>
    </row>
    <row r="4192" spans="9:16">
      <c r="I4192" s="419"/>
      <c r="J4192" s="420"/>
      <c r="K4192" s="421"/>
      <c r="L4192" s="421"/>
      <c r="M4192" s="421"/>
      <c r="N4192" s="421"/>
      <c r="O4192" s="421"/>
      <c r="P4192" s="421"/>
    </row>
    <row r="4193" spans="9:16">
      <c r="I4193" s="419"/>
      <c r="J4193" s="420"/>
      <c r="K4193" s="421"/>
      <c r="L4193" s="421"/>
      <c r="M4193" s="421"/>
      <c r="N4193" s="421"/>
      <c r="O4193" s="421"/>
      <c r="P4193" s="421"/>
    </row>
    <row r="4194" spans="9:16">
      <c r="I4194" s="419"/>
      <c r="J4194" s="420"/>
      <c r="K4194" s="421"/>
      <c r="L4194" s="421"/>
      <c r="M4194" s="421"/>
      <c r="N4194" s="421"/>
      <c r="O4194" s="421"/>
      <c r="P4194" s="421"/>
    </row>
    <row r="4195" spans="9:16">
      <c r="I4195" s="419"/>
      <c r="J4195" s="420"/>
      <c r="K4195" s="421"/>
      <c r="L4195" s="421"/>
      <c r="M4195" s="421"/>
      <c r="N4195" s="421"/>
      <c r="O4195" s="421"/>
      <c r="P4195" s="421"/>
    </row>
    <row r="4196" spans="9:16">
      <c r="I4196" s="419"/>
      <c r="J4196" s="420"/>
      <c r="K4196" s="421"/>
      <c r="L4196" s="421"/>
      <c r="M4196" s="421"/>
      <c r="N4196" s="421"/>
      <c r="O4196" s="421"/>
      <c r="P4196" s="421"/>
    </row>
    <row r="4197" spans="9:16">
      <c r="I4197" s="419"/>
      <c r="J4197" s="420"/>
      <c r="K4197" s="421"/>
      <c r="L4197" s="421"/>
      <c r="M4197" s="421"/>
      <c r="N4197" s="421"/>
      <c r="O4197" s="421"/>
      <c r="P4197" s="421"/>
    </row>
    <row r="4198" spans="9:16">
      <c r="I4198" s="419"/>
      <c r="J4198" s="420"/>
      <c r="K4198" s="421"/>
      <c r="L4198" s="421"/>
      <c r="M4198" s="421"/>
      <c r="N4198" s="421"/>
      <c r="O4198" s="421"/>
      <c r="P4198" s="421"/>
    </row>
    <row r="4199" spans="9:16">
      <c r="I4199" s="419"/>
      <c r="J4199" s="420"/>
      <c r="K4199" s="421"/>
      <c r="L4199" s="421"/>
      <c r="M4199" s="421"/>
      <c r="N4199" s="421"/>
      <c r="O4199" s="421"/>
      <c r="P4199" s="421"/>
    </row>
    <row r="4200" spans="9:16">
      <c r="I4200" s="419"/>
      <c r="J4200" s="420"/>
      <c r="K4200" s="421"/>
      <c r="L4200" s="421"/>
      <c r="M4200" s="421"/>
      <c r="N4200" s="421"/>
      <c r="O4200" s="421"/>
      <c r="P4200" s="421"/>
    </row>
    <row r="4201" spans="9:16">
      <c r="I4201" s="419"/>
      <c r="J4201" s="420"/>
      <c r="K4201" s="421"/>
      <c r="L4201" s="421"/>
      <c r="M4201" s="421"/>
      <c r="N4201" s="421"/>
      <c r="O4201" s="421"/>
      <c r="P4201" s="421"/>
    </row>
    <row r="4202" spans="9:16">
      <c r="I4202" s="419"/>
      <c r="J4202" s="420"/>
      <c r="K4202" s="421"/>
      <c r="L4202" s="421"/>
      <c r="M4202" s="421"/>
      <c r="N4202" s="421"/>
      <c r="O4202" s="421"/>
      <c r="P4202" s="421"/>
    </row>
    <row r="4203" spans="9:16">
      <c r="I4203" s="419"/>
      <c r="J4203" s="420"/>
      <c r="K4203" s="421"/>
      <c r="L4203" s="421"/>
      <c r="M4203" s="421"/>
      <c r="N4203" s="421"/>
      <c r="O4203" s="421"/>
      <c r="P4203" s="421"/>
    </row>
    <row r="4204" spans="9:16">
      <c r="I4204" s="419"/>
      <c r="J4204" s="420"/>
      <c r="K4204" s="421"/>
      <c r="L4204" s="421"/>
      <c r="M4204" s="421"/>
      <c r="N4204" s="421"/>
      <c r="O4204" s="421"/>
      <c r="P4204" s="421"/>
    </row>
    <row r="4205" spans="9:16">
      <c r="I4205" s="419"/>
      <c r="J4205" s="420"/>
      <c r="K4205" s="421"/>
      <c r="L4205" s="421"/>
      <c r="M4205" s="421"/>
      <c r="N4205" s="421"/>
      <c r="O4205" s="421"/>
      <c r="P4205" s="421"/>
    </row>
    <row r="4206" spans="9:16">
      <c r="I4206" s="419"/>
      <c r="J4206" s="420"/>
      <c r="K4206" s="421"/>
      <c r="L4206" s="421"/>
      <c r="M4206" s="421"/>
      <c r="N4206" s="421"/>
      <c r="O4206" s="421"/>
      <c r="P4206" s="421"/>
    </row>
    <row r="4207" spans="9:16">
      <c r="I4207" s="419"/>
      <c r="J4207" s="420"/>
      <c r="K4207" s="421"/>
      <c r="L4207" s="421"/>
      <c r="M4207" s="421"/>
      <c r="N4207" s="421"/>
      <c r="O4207" s="421"/>
      <c r="P4207" s="421"/>
    </row>
    <row r="4208" spans="9:16">
      <c r="I4208" s="419"/>
      <c r="J4208" s="420"/>
      <c r="K4208" s="421"/>
      <c r="L4208" s="421"/>
      <c r="M4208" s="421"/>
      <c r="N4208" s="421"/>
      <c r="O4208" s="421"/>
      <c r="P4208" s="421"/>
    </row>
    <row r="4209" spans="9:16">
      <c r="I4209" s="419"/>
      <c r="J4209" s="420"/>
      <c r="K4209" s="421"/>
      <c r="L4209" s="421"/>
      <c r="M4209" s="421"/>
      <c r="N4209" s="421"/>
      <c r="O4209" s="421"/>
      <c r="P4209" s="421"/>
    </row>
    <row r="4210" spans="9:16">
      <c r="I4210" s="419"/>
      <c r="J4210" s="420"/>
      <c r="K4210" s="421"/>
      <c r="L4210" s="421"/>
      <c r="M4210" s="421"/>
      <c r="N4210" s="421"/>
      <c r="O4210" s="421"/>
      <c r="P4210" s="421"/>
    </row>
    <row r="4211" spans="9:16">
      <c r="I4211" s="419"/>
      <c r="J4211" s="420"/>
      <c r="K4211" s="421"/>
      <c r="L4211" s="421"/>
      <c r="M4211" s="421"/>
      <c r="N4211" s="421"/>
      <c r="O4211" s="421"/>
      <c r="P4211" s="421"/>
    </row>
    <row r="4212" spans="9:16">
      <c r="I4212" s="419"/>
      <c r="J4212" s="420"/>
      <c r="K4212" s="421"/>
      <c r="L4212" s="421"/>
      <c r="M4212" s="421"/>
      <c r="N4212" s="421"/>
      <c r="O4212" s="421"/>
      <c r="P4212" s="421"/>
    </row>
    <row r="4213" spans="9:16">
      <c r="I4213" s="419"/>
      <c r="J4213" s="420"/>
      <c r="K4213" s="421"/>
      <c r="L4213" s="421"/>
      <c r="M4213" s="421"/>
      <c r="N4213" s="421"/>
      <c r="O4213" s="421"/>
      <c r="P4213" s="421"/>
    </row>
    <row r="4214" spans="9:16">
      <c r="I4214" s="419"/>
      <c r="J4214" s="420"/>
      <c r="K4214" s="421"/>
      <c r="L4214" s="421"/>
      <c r="M4214" s="421"/>
      <c r="N4214" s="421"/>
      <c r="O4214" s="421"/>
      <c r="P4214" s="421"/>
    </row>
    <row r="4215" spans="9:16">
      <c r="I4215" s="419"/>
      <c r="J4215" s="420"/>
      <c r="K4215" s="421"/>
      <c r="L4215" s="421"/>
      <c r="M4215" s="421"/>
      <c r="N4215" s="421"/>
      <c r="O4215" s="421"/>
      <c r="P4215" s="421"/>
    </row>
    <row r="4216" spans="9:16">
      <c r="I4216" s="419"/>
      <c r="J4216" s="420"/>
      <c r="K4216" s="421"/>
      <c r="L4216" s="421"/>
      <c r="M4216" s="421"/>
      <c r="N4216" s="421"/>
      <c r="O4216" s="421"/>
      <c r="P4216" s="421"/>
    </row>
    <row r="4217" spans="9:16">
      <c r="I4217" s="419"/>
      <c r="J4217" s="420"/>
      <c r="K4217" s="421"/>
      <c r="L4217" s="421"/>
      <c r="M4217" s="421"/>
      <c r="N4217" s="421"/>
      <c r="O4217" s="421"/>
      <c r="P4217" s="421"/>
    </row>
    <row r="4218" spans="9:16">
      <c r="I4218" s="419"/>
      <c r="J4218" s="420"/>
      <c r="K4218" s="421"/>
      <c r="L4218" s="421"/>
      <c r="M4218" s="421"/>
      <c r="N4218" s="421"/>
      <c r="O4218" s="421"/>
      <c r="P4218" s="421"/>
    </row>
    <row r="4219" spans="9:16">
      <c r="I4219" s="419"/>
      <c r="J4219" s="420"/>
      <c r="K4219" s="421"/>
      <c r="L4219" s="421"/>
      <c r="M4219" s="421"/>
      <c r="N4219" s="421"/>
      <c r="O4219" s="421"/>
      <c r="P4219" s="421"/>
    </row>
    <row r="4220" spans="9:16">
      <c r="I4220" s="419"/>
      <c r="J4220" s="420"/>
      <c r="K4220" s="421"/>
      <c r="L4220" s="421"/>
      <c r="M4220" s="421"/>
      <c r="N4220" s="421"/>
      <c r="O4220" s="421"/>
      <c r="P4220" s="421"/>
    </row>
    <row r="4221" spans="9:16">
      <c r="I4221" s="419"/>
      <c r="J4221" s="420"/>
      <c r="K4221" s="421"/>
      <c r="L4221" s="421"/>
      <c r="M4221" s="421"/>
      <c r="N4221" s="421"/>
      <c r="O4221" s="421"/>
      <c r="P4221" s="421"/>
    </row>
    <row r="4222" spans="9:16">
      <c r="I4222" s="419"/>
      <c r="J4222" s="420"/>
      <c r="K4222" s="421"/>
      <c r="L4222" s="421"/>
      <c r="M4222" s="421"/>
      <c r="N4222" s="421"/>
      <c r="O4222" s="421"/>
      <c r="P4222" s="421"/>
    </row>
    <row r="4223" spans="9:16">
      <c r="I4223" s="419"/>
      <c r="J4223" s="420"/>
      <c r="K4223" s="421"/>
      <c r="L4223" s="421"/>
      <c r="M4223" s="421"/>
      <c r="N4223" s="421"/>
      <c r="O4223" s="421"/>
      <c r="P4223" s="421"/>
    </row>
    <row r="4224" spans="9:16">
      <c r="I4224" s="419"/>
      <c r="J4224" s="420"/>
      <c r="K4224" s="421"/>
      <c r="L4224" s="421"/>
      <c r="M4224" s="421"/>
      <c r="N4224" s="421"/>
      <c r="O4224" s="421"/>
      <c r="P4224" s="421"/>
    </row>
    <row r="4225" spans="9:16">
      <c r="I4225" s="419"/>
      <c r="J4225" s="420"/>
      <c r="K4225" s="421"/>
      <c r="L4225" s="421"/>
      <c r="M4225" s="421"/>
      <c r="N4225" s="421"/>
      <c r="O4225" s="421"/>
      <c r="P4225" s="421"/>
    </row>
    <row r="4226" spans="9:16">
      <c r="I4226" s="419"/>
      <c r="J4226" s="420"/>
      <c r="K4226" s="421"/>
      <c r="L4226" s="421"/>
      <c r="M4226" s="421"/>
      <c r="N4226" s="421"/>
      <c r="O4226" s="421"/>
      <c r="P4226" s="421"/>
    </row>
    <row r="4227" spans="9:16">
      <c r="I4227" s="419"/>
      <c r="J4227" s="420"/>
      <c r="K4227" s="421"/>
      <c r="L4227" s="421"/>
      <c r="M4227" s="421"/>
      <c r="N4227" s="421"/>
      <c r="O4227" s="421"/>
      <c r="P4227" s="421"/>
    </row>
    <row r="4228" spans="9:16">
      <c r="I4228" s="419"/>
      <c r="J4228" s="420"/>
      <c r="K4228" s="421"/>
      <c r="L4228" s="421"/>
      <c r="M4228" s="421"/>
      <c r="N4228" s="421"/>
      <c r="O4228" s="421"/>
      <c r="P4228" s="421"/>
    </row>
    <row r="4229" spans="9:16">
      <c r="I4229" s="419"/>
      <c r="J4229" s="420"/>
      <c r="K4229" s="421"/>
      <c r="L4229" s="421"/>
      <c r="M4229" s="421"/>
      <c r="N4229" s="421"/>
      <c r="O4229" s="421"/>
      <c r="P4229" s="421"/>
    </row>
    <row r="4230" spans="9:16">
      <c r="I4230" s="419"/>
      <c r="J4230" s="420"/>
      <c r="K4230" s="421"/>
      <c r="L4230" s="421"/>
      <c r="M4230" s="421"/>
      <c r="N4230" s="421"/>
      <c r="O4230" s="421"/>
      <c r="P4230" s="421"/>
    </row>
    <row r="4231" spans="9:16">
      <c r="I4231" s="419"/>
      <c r="J4231" s="420"/>
      <c r="K4231" s="421"/>
      <c r="L4231" s="421"/>
      <c r="M4231" s="421"/>
      <c r="N4231" s="421"/>
      <c r="O4231" s="421"/>
      <c r="P4231" s="421"/>
    </row>
    <row r="4232" spans="9:16">
      <c r="I4232" s="419"/>
      <c r="J4232" s="420"/>
      <c r="K4232" s="421"/>
      <c r="L4232" s="421"/>
      <c r="M4232" s="421"/>
      <c r="N4232" s="421"/>
      <c r="O4232" s="421"/>
      <c r="P4232" s="421"/>
    </row>
    <row r="4233" spans="9:16">
      <c r="I4233" s="419"/>
      <c r="J4233" s="420"/>
      <c r="K4233" s="421"/>
      <c r="L4233" s="421"/>
      <c r="M4233" s="421"/>
      <c r="N4233" s="421"/>
      <c r="O4233" s="421"/>
      <c r="P4233" s="421"/>
    </row>
    <row r="4234" spans="9:16">
      <c r="I4234" s="419"/>
      <c r="J4234" s="420"/>
      <c r="K4234" s="421"/>
      <c r="L4234" s="421"/>
      <c r="M4234" s="421"/>
      <c r="N4234" s="421"/>
      <c r="O4234" s="421"/>
      <c r="P4234" s="421"/>
    </row>
    <row r="4235" spans="9:16">
      <c r="I4235" s="419"/>
      <c r="J4235" s="420"/>
      <c r="K4235" s="421"/>
      <c r="L4235" s="421"/>
      <c r="M4235" s="421"/>
      <c r="N4235" s="421"/>
      <c r="O4235" s="421"/>
      <c r="P4235" s="421"/>
    </row>
    <row r="4236" spans="9:16">
      <c r="I4236" s="419"/>
      <c r="J4236" s="420"/>
      <c r="K4236" s="421"/>
      <c r="L4236" s="421"/>
      <c r="M4236" s="421"/>
      <c r="N4236" s="421"/>
      <c r="O4236" s="421"/>
      <c r="P4236" s="421"/>
    </row>
    <row r="4237" spans="9:16">
      <c r="I4237" s="419"/>
      <c r="J4237" s="420"/>
      <c r="K4237" s="421"/>
      <c r="L4237" s="421"/>
      <c r="M4237" s="421"/>
      <c r="N4237" s="421"/>
      <c r="O4237" s="421"/>
      <c r="P4237" s="421"/>
    </row>
    <row r="4238" spans="9:16">
      <c r="I4238" s="419"/>
      <c r="J4238" s="420"/>
      <c r="K4238" s="421"/>
      <c r="L4238" s="421"/>
      <c r="M4238" s="421"/>
      <c r="N4238" s="421"/>
      <c r="O4238" s="421"/>
      <c r="P4238" s="421"/>
    </row>
    <row r="4239" spans="9:16">
      <c r="I4239" s="419"/>
      <c r="J4239" s="420"/>
      <c r="K4239" s="421"/>
      <c r="L4239" s="421"/>
      <c r="M4239" s="421"/>
      <c r="N4239" s="421"/>
      <c r="O4239" s="421"/>
      <c r="P4239" s="421"/>
    </row>
    <row r="4240" spans="9:16">
      <c r="I4240" s="419"/>
      <c r="J4240" s="420"/>
      <c r="K4240" s="421"/>
      <c r="L4240" s="421"/>
      <c r="M4240" s="421"/>
      <c r="N4240" s="421"/>
      <c r="O4240" s="421"/>
      <c r="P4240" s="421"/>
    </row>
    <row r="4241" spans="9:16">
      <c r="I4241" s="419"/>
      <c r="J4241" s="420"/>
      <c r="K4241" s="421"/>
      <c r="L4241" s="421"/>
      <c r="M4241" s="421"/>
      <c r="N4241" s="421"/>
      <c r="O4241" s="421"/>
      <c r="P4241" s="421"/>
    </row>
    <row r="4242" spans="9:16">
      <c r="I4242" s="419"/>
      <c r="J4242" s="420"/>
      <c r="K4242" s="421"/>
      <c r="L4242" s="421"/>
      <c r="M4242" s="421"/>
      <c r="N4242" s="421"/>
      <c r="O4242" s="421"/>
      <c r="P4242" s="421"/>
    </row>
    <row r="4243" spans="9:16">
      <c r="I4243" s="419"/>
      <c r="J4243" s="420"/>
      <c r="K4243" s="421"/>
      <c r="L4243" s="421"/>
      <c r="M4243" s="421"/>
      <c r="N4243" s="421"/>
      <c r="O4243" s="421"/>
      <c r="P4243" s="421"/>
    </row>
    <row r="4244" spans="9:16">
      <c r="I4244" s="419"/>
      <c r="J4244" s="420"/>
      <c r="K4244" s="421"/>
      <c r="L4244" s="421"/>
      <c r="M4244" s="421"/>
      <c r="N4244" s="421"/>
      <c r="O4244" s="421"/>
      <c r="P4244" s="421"/>
    </row>
    <row r="4245" spans="9:16">
      <c r="I4245" s="419"/>
      <c r="J4245" s="420"/>
      <c r="K4245" s="421"/>
      <c r="L4245" s="421"/>
      <c r="M4245" s="421"/>
      <c r="N4245" s="421"/>
      <c r="O4245" s="421"/>
      <c r="P4245" s="421"/>
    </row>
    <row r="4246" spans="9:16">
      <c r="I4246" s="419"/>
      <c r="J4246" s="420"/>
      <c r="K4246" s="421"/>
      <c r="L4246" s="421"/>
      <c r="M4246" s="421"/>
      <c r="N4246" s="421"/>
      <c r="O4246" s="421"/>
      <c r="P4246" s="421"/>
    </row>
    <row r="4247" spans="9:16">
      <c r="I4247" s="419"/>
      <c r="J4247" s="420"/>
      <c r="K4247" s="421"/>
      <c r="L4247" s="421"/>
      <c r="M4247" s="421"/>
      <c r="N4247" s="421"/>
      <c r="O4247" s="421"/>
      <c r="P4247" s="421"/>
    </row>
    <row r="4248" spans="9:16">
      <c r="I4248" s="419"/>
      <c r="J4248" s="420"/>
      <c r="K4248" s="421"/>
      <c r="L4248" s="421"/>
      <c r="M4248" s="421"/>
      <c r="N4248" s="421"/>
      <c r="O4248" s="421"/>
      <c r="P4248" s="421"/>
    </row>
    <row r="4249" spans="9:16">
      <c r="I4249" s="419"/>
      <c r="J4249" s="420"/>
      <c r="K4249" s="421"/>
      <c r="L4249" s="421"/>
      <c r="M4249" s="421"/>
      <c r="N4249" s="421"/>
      <c r="O4249" s="421"/>
      <c r="P4249" s="421"/>
    </row>
    <row r="4250" spans="9:16">
      <c r="I4250" s="419"/>
      <c r="J4250" s="420"/>
      <c r="K4250" s="421"/>
      <c r="L4250" s="421"/>
      <c r="M4250" s="421"/>
      <c r="N4250" s="421"/>
      <c r="O4250" s="421"/>
      <c r="P4250" s="421"/>
    </row>
    <row r="4251" spans="9:16">
      <c r="I4251" s="419"/>
      <c r="J4251" s="420"/>
      <c r="K4251" s="421"/>
      <c r="L4251" s="421"/>
      <c r="M4251" s="421"/>
      <c r="N4251" s="421"/>
      <c r="O4251" s="421"/>
      <c r="P4251" s="421"/>
    </row>
    <row r="4252" spans="9:16">
      <c r="I4252" s="419"/>
      <c r="J4252" s="420"/>
      <c r="K4252" s="421"/>
      <c r="L4252" s="421"/>
      <c r="M4252" s="421"/>
      <c r="N4252" s="421"/>
      <c r="O4252" s="421"/>
      <c r="P4252" s="421"/>
    </row>
    <row r="4253" spans="9:16">
      <c r="I4253" s="419"/>
      <c r="J4253" s="420"/>
      <c r="K4253" s="421"/>
      <c r="L4253" s="421"/>
      <c r="M4253" s="421"/>
      <c r="N4253" s="421"/>
      <c r="O4253" s="421"/>
      <c r="P4253" s="421"/>
    </row>
    <row r="4254" spans="9:16">
      <c r="I4254" s="419"/>
      <c r="J4254" s="420"/>
      <c r="K4254" s="421"/>
      <c r="L4254" s="421"/>
      <c r="M4254" s="421"/>
      <c r="N4254" s="421"/>
      <c r="O4254" s="421"/>
      <c r="P4254" s="421"/>
    </row>
    <row r="4255" spans="9:16">
      <c r="I4255" s="419"/>
      <c r="J4255" s="420"/>
      <c r="K4255" s="421"/>
      <c r="L4255" s="421"/>
      <c r="M4255" s="421"/>
      <c r="N4255" s="421"/>
      <c r="O4255" s="421"/>
      <c r="P4255" s="421"/>
    </row>
    <row r="4256" spans="9:16">
      <c r="I4256" s="419"/>
      <c r="J4256" s="420"/>
      <c r="K4256" s="421"/>
      <c r="L4256" s="421"/>
      <c r="M4256" s="421"/>
      <c r="N4256" s="421"/>
      <c r="O4256" s="421"/>
      <c r="P4256" s="421"/>
    </row>
    <row r="4257" spans="9:16">
      <c r="I4257" s="419"/>
      <c r="J4257" s="420"/>
      <c r="K4257" s="421"/>
      <c r="L4257" s="421"/>
      <c r="M4257" s="421"/>
      <c r="N4257" s="421"/>
      <c r="O4257" s="421"/>
      <c r="P4257" s="421"/>
    </row>
    <row r="4258" spans="9:16">
      <c r="I4258" s="419"/>
      <c r="J4258" s="420"/>
      <c r="K4258" s="421"/>
      <c r="L4258" s="421"/>
      <c r="M4258" s="421"/>
      <c r="N4258" s="421"/>
      <c r="O4258" s="421"/>
      <c r="P4258" s="421"/>
    </row>
    <row r="4259" spans="9:16">
      <c r="I4259" s="419"/>
      <c r="J4259" s="420"/>
      <c r="K4259" s="421"/>
      <c r="L4259" s="421"/>
      <c r="M4259" s="421"/>
      <c r="N4259" s="421"/>
      <c r="O4259" s="421"/>
      <c r="P4259" s="421"/>
    </row>
    <row r="4260" spans="9:16">
      <c r="I4260" s="419"/>
      <c r="J4260" s="420"/>
      <c r="K4260" s="421"/>
      <c r="L4260" s="421"/>
      <c r="M4260" s="421"/>
      <c r="N4260" s="421"/>
      <c r="O4260" s="421"/>
      <c r="P4260" s="421"/>
    </row>
    <row r="4261" spans="9:16">
      <c r="I4261" s="419"/>
      <c r="J4261" s="420"/>
      <c r="K4261" s="421"/>
      <c r="L4261" s="421"/>
      <c r="M4261" s="421"/>
      <c r="N4261" s="421"/>
      <c r="O4261" s="421"/>
      <c r="P4261" s="421"/>
    </row>
    <row r="4262" spans="9:16">
      <c r="I4262" s="419"/>
      <c r="J4262" s="420"/>
      <c r="K4262" s="421"/>
      <c r="L4262" s="421"/>
      <c r="M4262" s="421"/>
      <c r="N4262" s="421"/>
      <c r="O4262" s="421"/>
      <c r="P4262" s="421"/>
    </row>
    <row r="4263" spans="9:16">
      <c r="I4263" s="419"/>
      <c r="J4263" s="420"/>
      <c r="K4263" s="421"/>
      <c r="L4263" s="421"/>
      <c r="M4263" s="421"/>
      <c r="N4263" s="421"/>
      <c r="O4263" s="421"/>
      <c r="P4263" s="421"/>
    </row>
    <row r="4264" spans="9:16">
      <c r="I4264" s="419"/>
      <c r="J4264" s="420"/>
      <c r="K4264" s="421"/>
      <c r="L4264" s="421"/>
      <c r="M4264" s="421"/>
      <c r="N4264" s="421"/>
      <c r="O4264" s="421"/>
      <c r="P4264" s="421"/>
    </row>
    <row r="4265" spans="9:16">
      <c r="I4265" s="419"/>
      <c r="J4265" s="420"/>
      <c r="K4265" s="421"/>
      <c r="L4265" s="421"/>
      <c r="M4265" s="421"/>
      <c r="N4265" s="421"/>
      <c r="O4265" s="421"/>
      <c r="P4265" s="421"/>
    </row>
    <row r="4266" spans="9:16">
      <c r="I4266" s="419"/>
      <c r="J4266" s="420"/>
      <c r="K4266" s="421"/>
      <c r="L4266" s="421"/>
      <c r="M4266" s="421"/>
      <c r="N4266" s="421"/>
      <c r="O4266" s="421"/>
      <c r="P4266" s="421"/>
    </row>
    <row r="4267" spans="9:16">
      <c r="I4267" s="419"/>
      <c r="J4267" s="420"/>
      <c r="K4267" s="421"/>
      <c r="L4267" s="421"/>
      <c r="M4267" s="421"/>
      <c r="N4267" s="421"/>
      <c r="O4267" s="421"/>
      <c r="P4267" s="421"/>
    </row>
    <row r="4268" spans="9:16">
      <c r="I4268" s="419"/>
      <c r="J4268" s="420"/>
      <c r="K4268" s="421"/>
      <c r="L4268" s="421"/>
      <c r="M4268" s="421"/>
      <c r="N4268" s="421"/>
      <c r="O4268" s="421"/>
      <c r="P4268" s="421"/>
    </row>
    <row r="4269" spans="9:16">
      <c r="I4269" s="419"/>
      <c r="J4269" s="420"/>
      <c r="K4269" s="421"/>
      <c r="L4269" s="421"/>
      <c r="M4269" s="421"/>
      <c r="N4269" s="421"/>
      <c r="O4269" s="421"/>
      <c r="P4269" s="421"/>
    </row>
    <row r="4270" spans="9:16">
      <c r="I4270" s="419"/>
      <c r="J4270" s="420"/>
      <c r="K4270" s="421"/>
      <c r="L4270" s="421"/>
      <c r="M4270" s="421"/>
      <c r="N4270" s="421"/>
      <c r="O4270" s="421"/>
      <c r="P4270" s="421"/>
    </row>
    <row r="4271" spans="9:16">
      <c r="I4271" s="419"/>
      <c r="J4271" s="420"/>
      <c r="K4271" s="421"/>
      <c r="L4271" s="421"/>
      <c r="M4271" s="421"/>
      <c r="N4271" s="421"/>
      <c r="O4271" s="421"/>
      <c r="P4271" s="421"/>
    </row>
    <row r="4272" spans="9:16">
      <c r="I4272" s="419"/>
      <c r="J4272" s="420"/>
      <c r="K4272" s="421"/>
      <c r="L4272" s="421"/>
      <c r="M4272" s="421"/>
      <c r="N4272" s="421"/>
      <c r="O4272" s="421"/>
      <c r="P4272" s="421"/>
    </row>
    <row r="4273" spans="9:16">
      <c r="I4273" s="419"/>
      <c r="J4273" s="420"/>
      <c r="K4273" s="421"/>
      <c r="L4273" s="421"/>
      <c r="M4273" s="421"/>
      <c r="N4273" s="421"/>
      <c r="O4273" s="421"/>
      <c r="P4273" s="421"/>
    </row>
    <row r="4274" spans="9:16">
      <c r="I4274" s="419"/>
      <c r="J4274" s="420"/>
      <c r="K4274" s="421"/>
      <c r="L4274" s="421"/>
      <c r="M4274" s="421"/>
      <c r="N4274" s="421"/>
      <c r="O4274" s="421"/>
      <c r="P4274" s="421"/>
    </row>
    <row r="4275" spans="9:16">
      <c r="I4275" s="419"/>
      <c r="J4275" s="420"/>
      <c r="K4275" s="421"/>
      <c r="L4275" s="421"/>
      <c r="M4275" s="421"/>
      <c r="N4275" s="421"/>
      <c r="O4275" s="421"/>
      <c r="P4275" s="421"/>
    </row>
    <row r="4276" spans="9:16">
      <c r="I4276" s="419"/>
      <c r="J4276" s="420"/>
      <c r="K4276" s="421"/>
      <c r="L4276" s="421"/>
      <c r="M4276" s="421"/>
      <c r="N4276" s="421"/>
      <c r="O4276" s="421"/>
      <c r="P4276" s="421"/>
    </row>
    <row r="4277" spans="9:16">
      <c r="I4277" s="419"/>
      <c r="J4277" s="420"/>
      <c r="K4277" s="421"/>
      <c r="L4277" s="421"/>
      <c r="M4277" s="421"/>
      <c r="N4277" s="421"/>
      <c r="O4277" s="421"/>
      <c r="P4277" s="421"/>
    </row>
    <row r="4278" spans="9:16">
      <c r="I4278" s="419"/>
      <c r="J4278" s="420"/>
      <c r="K4278" s="421"/>
      <c r="L4278" s="421"/>
      <c r="M4278" s="421"/>
      <c r="N4278" s="421"/>
      <c r="O4278" s="421"/>
      <c r="P4278" s="421"/>
    </row>
    <row r="4279" spans="9:16">
      <c r="I4279" s="419"/>
      <c r="J4279" s="420"/>
      <c r="K4279" s="421"/>
      <c r="L4279" s="421"/>
      <c r="M4279" s="421"/>
      <c r="N4279" s="421"/>
      <c r="O4279" s="421"/>
      <c r="P4279" s="421"/>
    </row>
    <row r="4280" spans="9:16">
      <c r="I4280" s="419"/>
      <c r="J4280" s="420"/>
      <c r="K4280" s="421"/>
      <c r="L4280" s="421"/>
      <c r="M4280" s="421"/>
      <c r="N4280" s="421"/>
      <c r="O4280" s="421"/>
      <c r="P4280" s="421"/>
    </row>
    <row r="4281" spans="9:16">
      <c r="I4281" s="419"/>
      <c r="J4281" s="420"/>
      <c r="K4281" s="421"/>
      <c r="L4281" s="421"/>
      <c r="M4281" s="421"/>
      <c r="N4281" s="421"/>
      <c r="O4281" s="421"/>
      <c r="P4281" s="421"/>
    </row>
    <row r="4282" spans="9:16">
      <c r="I4282" s="419"/>
      <c r="J4282" s="420"/>
      <c r="K4282" s="421"/>
      <c r="L4282" s="421"/>
      <c r="M4282" s="421"/>
      <c r="N4282" s="421"/>
      <c r="O4282" s="421"/>
      <c r="P4282" s="421"/>
    </row>
    <row r="4283" spans="9:16">
      <c r="I4283" s="419"/>
      <c r="J4283" s="420"/>
      <c r="K4283" s="421"/>
      <c r="L4283" s="421"/>
      <c r="M4283" s="421"/>
      <c r="N4283" s="421"/>
      <c r="O4283" s="421"/>
      <c r="P4283" s="421"/>
    </row>
    <row r="4284" spans="9:16">
      <c r="I4284" s="419"/>
      <c r="J4284" s="420"/>
      <c r="K4284" s="421"/>
      <c r="L4284" s="421"/>
      <c r="M4284" s="421"/>
      <c r="N4284" s="421"/>
      <c r="O4284" s="421"/>
      <c r="P4284" s="421"/>
    </row>
    <row r="4285" spans="9:16">
      <c r="I4285" s="419"/>
      <c r="J4285" s="420"/>
      <c r="K4285" s="421"/>
      <c r="L4285" s="421"/>
      <c r="M4285" s="421"/>
      <c r="N4285" s="421"/>
      <c r="O4285" s="421"/>
      <c r="P4285" s="421"/>
    </row>
    <row r="4286" spans="9:16">
      <c r="I4286" s="419"/>
      <c r="J4286" s="420"/>
      <c r="K4286" s="421"/>
      <c r="L4286" s="421"/>
      <c r="M4286" s="421"/>
      <c r="N4286" s="421"/>
      <c r="O4286" s="421"/>
      <c r="P4286" s="421"/>
    </row>
    <row r="4287" spans="9:16">
      <c r="I4287" s="419"/>
      <c r="J4287" s="420"/>
      <c r="K4287" s="421"/>
      <c r="L4287" s="421"/>
      <c r="M4287" s="421"/>
      <c r="N4287" s="421"/>
      <c r="O4287" s="421"/>
      <c r="P4287" s="421"/>
    </row>
    <row r="4288" spans="9:16">
      <c r="I4288" s="419"/>
      <c r="J4288" s="420"/>
      <c r="K4288" s="421"/>
      <c r="L4288" s="421"/>
      <c r="M4288" s="421"/>
      <c r="N4288" s="421"/>
      <c r="O4288" s="421"/>
      <c r="P4288" s="421"/>
    </row>
    <row r="4289" spans="9:16">
      <c r="I4289" s="419"/>
      <c r="J4289" s="420"/>
      <c r="K4289" s="421"/>
      <c r="L4289" s="421"/>
      <c r="M4289" s="421"/>
      <c r="N4289" s="421"/>
      <c r="O4289" s="421"/>
      <c r="P4289" s="421"/>
    </row>
    <row r="4290" spans="9:16">
      <c r="I4290" s="419"/>
      <c r="J4290" s="420"/>
      <c r="K4290" s="421"/>
      <c r="L4290" s="421"/>
      <c r="M4290" s="421"/>
      <c r="N4290" s="421"/>
      <c r="O4290" s="421"/>
      <c r="P4290" s="421"/>
    </row>
    <row r="4291" spans="9:16">
      <c r="I4291" s="419"/>
      <c r="J4291" s="420"/>
      <c r="K4291" s="421"/>
      <c r="L4291" s="421"/>
      <c r="M4291" s="421"/>
      <c r="N4291" s="421"/>
      <c r="O4291" s="421"/>
      <c r="P4291" s="421"/>
    </row>
    <row r="4292" spans="9:16">
      <c r="I4292" s="419"/>
      <c r="J4292" s="420"/>
      <c r="K4292" s="421"/>
      <c r="L4292" s="421"/>
      <c r="M4292" s="421"/>
      <c r="N4292" s="421"/>
      <c r="O4292" s="421"/>
      <c r="P4292" s="421"/>
    </row>
    <row r="4293" spans="9:16">
      <c r="I4293" s="419"/>
      <c r="J4293" s="420"/>
      <c r="K4293" s="421"/>
      <c r="L4293" s="421"/>
      <c r="M4293" s="421"/>
      <c r="N4293" s="421"/>
      <c r="O4293" s="421"/>
      <c r="P4293" s="421"/>
    </row>
    <row r="4294" spans="9:16">
      <c r="I4294" s="419"/>
      <c r="J4294" s="420"/>
      <c r="K4294" s="421"/>
      <c r="L4294" s="421"/>
      <c r="M4294" s="421"/>
      <c r="N4294" s="421"/>
      <c r="O4294" s="421"/>
      <c r="P4294" s="421"/>
    </row>
    <row r="4295" spans="9:16">
      <c r="I4295" s="419"/>
      <c r="J4295" s="420"/>
      <c r="K4295" s="421"/>
      <c r="L4295" s="421"/>
      <c r="M4295" s="421"/>
      <c r="N4295" s="421"/>
      <c r="O4295" s="421"/>
      <c r="P4295" s="421"/>
    </row>
    <row r="4296" spans="9:16">
      <c r="I4296" s="419"/>
      <c r="J4296" s="420"/>
      <c r="K4296" s="421"/>
      <c r="L4296" s="421"/>
      <c r="M4296" s="421"/>
      <c r="N4296" s="421"/>
      <c r="O4296" s="421"/>
      <c r="P4296" s="421"/>
    </row>
    <row r="4297" spans="9:16">
      <c r="I4297" s="419"/>
      <c r="J4297" s="420"/>
      <c r="K4297" s="421"/>
      <c r="L4297" s="421"/>
      <c r="M4297" s="421"/>
      <c r="N4297" s="421"/>
      <c r="O4297" s="421"/>
      <c r="P4297" s="421"/>
    </row>
    <row r="4298" spans="9:16">
      <c r="I4298" s="419"/>
      <c r="J4298" s="420"/>
      <c r="K4298" s="421"/>
      <c r="L4298" s="421"/>
      <c r="M4298" s="421"/>
      <c r="N4298" s="421"/>
      <c r="O4298" s="421"/>
      <c r="P4298" s="421"/>
    </row>
    <row r="4299" spans="9:16">
      <c r="I4299" s="419"/>
      <c r="J4299" s="420"/>
      <c r="K4299" s="421"/>
      <c r="L4299" s="421"/>
      <c r="M4299" s="421"/>
      <c r="N4299" s="421"/>
      <c r="O4299" s="421"/>
      <c r="P4299" s="421"/>
    </row>
    <row r="4300" spans="9:16">
      <c r="I4300" s="419"/>
      <c r="J4300" s="420"/>
      <c r="K4300" s="421"/>
      <c r="L4300" s="421"/>
      <c r="M4300" s="421"/>
      <c r="N4300" s="421"/>
      <c r="O4300" s="421"/>
      <c r="P4300" s="421"/>
    </row>
    <row r="4301" spans="9:16">
      <c r="I4301" s="419"/>
      <c r="J4301" s="420"/>
      <c r="K4301" s="421"/>
      <c r="L4301" s="421"/>
      <c r="M4301" s="421"/>
      <c r="N4301" s="421"/>
      <c r="O4301" s="421"/>
      <c r="P4301" s="421"/>
    </row>
    <row r="4302" spans="9:16">
      <c r="I4302" s="419"/>
      <c r="J4302" s="420"/>
      <c r="K4302" s="421"/>
      <c r="L4302" s="421"/>
      <c r="M4302" s="421"/>
      <c r="N4302" s="421"/>
      <c r="O4302" s="421"/>
      <c r="P4302" s="421"/>
    </row>
    <row r="4303" spans="9:16">
      <c r="I4303" s="419"/>
      <c r="J4303" s="420"/>
      <c r="K4303" s="421"/>
      <c r="L4303" s="421"/>
      <c r="M4303" s="421"/>
      <c r="N4303" s="421"/>
      <c r="O4303" s="421"/>
      <c r="P4303" s="421"/>
    </row>
    <row r="4304" spans="9:16">
      <c r="I4304" s="419"/>
      <c r="J4304" s="420"/>
      <c r="K4304" s="421"/>
      <c r="L4304" s="421"/>
      <c r="M4304" s="421"/>
      <c r="N4304" s="421"/>
      <c r="O4304" s="421"/>
      <c r="P4304" s="421"/>
    </row>
    <row r="4305" spans="9:16">
      <c r="I4305" s="419"/>
      <c r="J4305" s="420"/>
      <c r="K4305" s="421"/>
      <c r="L4305" s="421"/>
      <c r="M4305" s="421"/>
      <c r="N4305" s="421"/>
      <c r="O4305" s="421"/>
      <c r="P4305" s="421"/>
    </row>
    <row r="4306" spans="9:16">
      <c r="I4306" s="419"/>
      <c r="J4306" s="420"/>
      <c r="K4306" s="421"/>
      <c r="L4306" s="421"/>
      <c r="M4306" s="421"/>
      <c r="N4306" s="421"/>
      <c r="O4306" s="421"/>
      <c r="P4306" s="421"/>
    </row>
    <row r="4307" spans="9:16">
      <c r="I4307" s="419"/>
      <c r="J4307" s="420"/>
      <c r="K4307" s="421"/>
      <c r="L4307" s="421"/>
      <c r="M4307" s="421"/>
      <c r="N4307" s="421"/>
      <c r="O4307" s="421"/>
      <c r="P4307" s="421"/>
    </row>
    <row r="4308" spans="9:16">
      <c r="I4308" s="419"/>
      <c r="J4308" s="420"/>
      <c r="K4308" s="421"/>
      <c r="L4308" s="421"/>
      <c r="M4308" s="421"/>
      <c r="N4308" s="421"/>
      <c r="O4308" s="421"/>
      <c r="P4308" s="421"/>
    </row>
    <row r="4309" spans="9:16">
      <c r="I4309" s="419"/>
      <c r="J4309" s="420"/>
      <c r="K4309" s="421"/>
      <c r="L4309" s="421"/>
      <c r="M4309" s="421"/>
      <c r="N4309" s="421"/>
      <c r="O4309" s="421"/>
      <c r="P4309" s="421"/>
    </row>
    <row r="4310" spans="9:16">
      <c r="I4310" s="419"/>
      <c r="J4310" s="420"/>
      <c r="K4310" s="421"/>
      <c r="L4310" s="421"/>
      <c r="M4310" s="421"/>
      <c r="N4310" s="421"/>
      <c r="O4310" s="421"/>
      <c r="P4310" s="421"/>
    </row>
    <row r="4311" spans="9:16">
      <c r="I4311" s="419"/>
      <c r="J4311" s="420"/>
      <c r="K4311" s="421"/>
      <c r="L4311" s="421"/>
      <c r="M4311" s="421"/>
      <c r="N4311" s="421"/>
      <c r="O4311" s="421"/>
      <c r="P4311" s="421"/>
    </row>
    <row r="4312" spans="9:16">
      <c r="I4312" s="419"/>
      <c r="J4312" s="420"/>
      <c r="K4312" s="421"/>
      <c r="L4312" s="421"/>
      <c r="M4312" s="421"/>
      <c r="N4312" s="421"/>
      <c r="O4312" s="421"/>
      <c r="P4312" s="421"/>
    </row>
    <row r="4313" spans="9:16">
      <c r="I4313" s="419"/>
      <c r="J4313" s="420"/>
      <c r="K4313" s="421"/>
      <c r="L4313" s="421"/>
      <c r="M4313" s="421"/>
      <c r="N4313" s="421"/>
      <c r="O4313" s="421"/>
      <c r="P4313" s="421"/>
    </row>
    <row r="4314" spans="9:16">
      <c r="I4314" s="419"/>
      <c r="J4314" s="420"/>
      <c r="K4314" s="421"/>
      <c r="L4314" s="421"/>
      <c r="M4314" s="421"/>
      <c r="N4314" s="421"/>
      <c r="O4314" s="421"/>
      <c r="P4314" s="421"/>
    </row>
    <row r="4315" spans="9:16">
      <c r="I4315" s="419"/>
      <c r="J4315" s="420"/>
      <c r="K4315" s="421"/>
      <c r="L4315" s="421"/>
      <c r="M4315" s="421"/>
      <c r="N4315" s="421"/>
      <c r="O4315" s="421"/>
      <c r="P4315" s="421"/>
    </row>
    <row r="4316" spans="9:16">
      <c r="I4316" s="419"/>
      <c r="J4316" s="420"/>
      <c r="K4316" s="421"/>
      <c r="L4316" s="421"/>
      <c r="M4316" s="421"/>
      <c r="N4316" s="421"/>
      <c r="O4316" s="421"/>
      <c r="P4316" s="421"/>
    </row>
    <row r="4317" spans="9:16">
      <c r="I4317" s="419"/>
      <c r="J4317" s="420"/>
      <c r="K4317" s="421"/>
      <c r="L4317" s="421"/>
      <c r="M4317" s="421"/>
      <c r="N4317" s="421"/>
      <c r="O4317" s="421"/>
      <c r="P4317" s="421"/>
    </row>
    <row r="4318" spans="9:16">
      <c r="I4318" s="419"/>
      <c r="J4318" s="420"/>
      <c r="K4318" s="421"/>
      <c r="L4318" s="421"/>
      <c r="M4318" s="421"/>
      <c r="N4318" s="421"/>
      <c r="O4318" s="421"/>
      <c r="P4318" s="421"/>
    </row>
    <row r="4319" spans="9:16">
      <c r="I4319" s="419"/>
      <c r="J4319" s="420"/>
      <c r="K4319" s="421"/>
      <c r="L4319" s="421"/>
      <c r="M4319" s="421"/>
      <c r="N4319" s="421"/>
      <c r="O4319" s="421"/>
      <c r="P4319" s="421"/>
    </row>
    <row r="4320" spans="9:16">
      <c r="I4320" s="419"/>
      <c r="J4320" s="420"/>
      <c r="K4320" s="421"/>
      <c r="L4320" s="421"/>
      <c r="M4320" s="421"/>
      <c r="N4320" s="421"/>
      <c r="O4320" s="421"/>
      <c r="P4320" s="421"/>
    </row>
    <row r="4321" spans="9:16">
      <c r="I4321" s="419"/>
      <c r="J4321" s="420"/>
      <c r="K4321" s="421"/>
      <c r="L4321" s="421"/>
      <c r="M4321" s="421"/>
      <c r="N4321" s="421"/>
      <c r="O4321" s="421"/>
      <c r="P4321" s="421"/>
    </row>
    <row r="4322" spans="9:16">
      <c r="I4322" s="419"/>
      <c r="J4322" s="420"/>
      <c r="K4322" s="421"/>
      <c r="L4322" s="421"/>
      <c r="M4322" s="421"/>
      <c r="N4322" s="421"/>
      <c r="O4322" s="421"/>
      <c r="P4322" s="421"/>
    </row>
    <row r="4323" spans="9:16">
      <c r="I4323" s="419"/>
      <c r="J4323" s="420"/>
      <c r="K4323" s="421"/>
      <c r="L4323" s="421"/>
      <c r="M4323" s="421"/>
      <c r="N4323" s="421"/>
      <c r="O4323" s="421"/>
      <c r="P4323" s="421"/>
    </row>
    <row r="4324" spans="9:16">
      <c r="I4324" s="419"/>
      <c r="J4324" s="420"/>
      <c r="K4324" s="421"/>
      <c r="L4324" s="421"/>
      <c r="M4324" s="421"/>
      <c r="N4324" s="421"/>
      <c r="O4324" s="421"/>
      <c r="P4324" s="421"/>
    </row>
    <row r="4325" spans="9:16">
      <c r="I4325" s="419"/>
      <c r="J4325" s="420"/>
      <c r="K4325" s="421"/>
      <c r="L4325" s="421"/>
      <c r="M4325" s="421"/>
      <c r="N4325" s="421"/>
      <c r="O4325" s="421"/>
      <c r="P4325" s="421"/>
    </row>
    <row r="4326" spans="9:16">
      <c r="I4326" s="419"/>
      <c r="J4326" s="420"/>
      <c r="K4326" s="421"/>
      <c r="L4326" s="421"/>
      <c r="M4326" s="421"/>
      <c r="N4326" s="421"/>
      <c r="O4326" s="421"/>
      <c r="P4326" s="421"/>
    </row>
    <row r="4327" spans="9:16">
      <c r="I4327" s="419"/>
      <c r="J4327" s="420"/>
      <c r="K4327" s="421"/>
      <c r="L4327" s="421"/>
      <c r="M4327" s="421"/>
      <c r="N4327" s="421"/>
      <c r="O4327" s="421"/>
      <c r="P4327" s="421"/>
    </row>
    <row r="4328" spans="9:16">
      <c r="I4328" s="419"/>
      <c r="J4328" s="420"/>
      <c r="K4328" s="421"/>
      <c r="L4328" s="421"/>
      <c r="M4328" s="421"/>
      <c r="N4328" s="421"/>
      <c r="O4328" s="421"/>
      <c r="P4328" s="421"/>
    </row>
    <row r="4329" spans="9:16">
      <c r="I4329" s="419"/>
      <c r="J4329" s="420"/>
      <c r="K4329" s="421"/>
      <c r="L4329" s="421"/>
      <c r="M4329" s="421"/>
      <c r="N4329" s="421"/>
      <c r="O4329" s="421"/>
      <c r="P4329" s="421"/>
    </row>
    <row r="4330" spans="9:16">
      <c r="I4330" s="419"/>
      <c r="J4330" s="420"/>
      <c r="K4330" s="421"/>
      <c r="L4330" s="421"/>
      <c r="M4330" s="421"/>
      <c r="N4330" s="421"/>
      <c r="O4330" s="421"/>
      <c r="P4330" s="421"/>
    </row>
    <row r="4331" spans="9:16">
      <c r="I4331" s="419"/>
      <c r="J4331" s="420"/>
      <c r="K4331" s="421"/>
      <c r="L4331" s="421"/>
      <c r="M4331" s="421"/>
      <c r="N4331" s="421"/>
      <c r="O4331" s="421"/>
      <c r="P4331" s="421"/>
    </row>
    <row r="4332" spans="9:16">
      <c r="I4332" s="419"/>
      <c r="J4332" s="420"/>
      <c r="K4332" s="421"/>
      <c r="L4332" s="421"/>
      <c r="M4332" s="421"/>
      <c r="N4332" s="421"/>
      <c r="O4332" s="421"/>
      <c r="P4332" s="421"/>
    </row>
    <row r="4333" spans="9:16">
      <c r="I4333" s="419"/>
      <c r="J4333" s="420"/>
      <c r="K4333" s="421"/>
      <c r="L4333" s="421"/>
      <c r="M4333" s="421"/>
      <c r="N4333" s="421"/>
      <c r="O4333" s="421"/>
      <c r="P4333" s="421"/>
    </row>
    <row r="4334" spans="9:16">
      <c r="I4334" s="419"/>
      <c r="J4334" s="420"/>
      <c r="K4334" s="421"/>
      <c r="L4334" s="421"/>
      <c r="M4334" s="421"/>
      <c r="N4334" s="421"/>
      <c r="O4334" s="421"/>
      <c r="P4334" s="421"/>
    </row>
    <row r="4335" spans="9:16">
      <c r="I4335" s="419"/>
      <c r="J4335" s="420"/>
      <c r="K4335" s="421"/>
      <c r="L4335" s="421"/>
      <c r="M4335" s="421"/>
      <c r="N4335" s="421"/>
      <c r="O4335" s="421"/>
      <c r="P4335" s="421"/>
    </row>
    <row r="4336" spans="9:16">
      <c r="I4336" s="419"/>
      <c r="J4336" s="420"/>
      <c r="K4336" s="421"/>
      <c r="L4336" s="421"/>
      <c r="M4336" s="421"/>
      <c r="N4336" s="421"/>
      <c r="O4336" s="421"/>
      <c r="P4336" s="421"/>
    </row>
    <row r="4337" spans="9:16">
      <c r="I4337" s="419"/>
      <c r="J4337" s="420"/>
      <c r="K4337" s="421"/>
      <c r="L4337" s="421"/>
      <c r="M4337" s="421"/>
      <c r="N4337" s="421"/>
      <c r="O4337" s="421"/>
      <c r="P4337" s="421"/>
    </row>
    <row r="4338" spans="9:16">
      <c r="I4338" s="419"/>
      <c r="J4338" s="420"/>
      <c r="K4338" s="421"/>
      <c r="L4338" s="421"/>
      <c r="M4338" s="421"/>
      <c r="N4338" s="421"/>
      <c r="O4338" s="421"/>
      <c r="P4338" s="421"/>
    </row>
    <row r="4339" spans="9:16">
      <c r="I4339" s="419"/>
      <c r="J4339" s="420"/>
      <c r="K4339" s="421"/>
      <c r="L4339" s="421"/>
      <c r="M4339" s="421"/>
      <c r="N4339" s="421"/>
      <c r="O4339" s="421"/>
      <c r="P4339" s="421"/>
    </row>
    <row r="4340" spans="9:16">
      <c r="I4340" s="419"/>
      <c r="J4340" s="420"/>
      <c r="K4340" s="421"/>
      <c r="L4340" s="421"/>
      <c r="M4340" s="421"/>
      <c r="N4340" s="421"/>
      <c r="O4340" s="421"/>
      <c r="P4340" s="421"/>
    </row>
    <row r="4341" spans="9:16">
      <c r="I4341" s="419"/>
      <c r="J4341" s="420"/>
      <c r="K4341" s="421"/>
      <c r="L4341" s="421"/>
      <c r="M4341" s="421"/>
      <c r="N4341" s="421"/>
      <c r="O4341" s="421"/>
      <c r="P4341" s="421"/>
    </row>
    <row r="4342" spans="9:16">
      <c r="I4342" s="419"/>
      <c r="J4342" s="420"/>
      <c r="K4342" s="421"/>
      <c r="L4342" s="421"/>
      <c r="M4342" s="421"/>
      <c r="N4342" s="421"/>
      <c r="O4342" s="421"/>
      <c r="P4342" s="421"/>
    </row>
    <row r="4343" spans="9:16">
      <c r="I4343" s="419"/>
      <c r="J4343" s="420"/>
      <c r="K4343" s="421"/>
      <c r="L4343" s="421"/>
      <c r="M4343" s="421"/>
      <c r="N4343" s="421"/>
      <c r="O4343" s="421"/>
      <c r="P4343" s="421"/>
    </row>
    <row r="4344" spans="9:16">
      <c r="I4344" s="419"/>
      <c r="J4344" s="420"/>
      <c r="K4344" s="421"/>
      <c r="L4344" s="421"/>
      <c r="M4344" s="421"/>
      <c r="N4344" s="421"/>
      <c r="O4344" s="421"/>
      <c r="P4344" s="421"/>
    </row>
    <row r="4345" spans="9:16">
      <c r="I4345" s="419"/>
      <c r="J4345" s="420"/>
      <c r="K4345" s="421"/>
      <c r="L4345" s="421"/>
      <c r="M4345" s="421"/>
      <c r="N4345" s="421"/>
      <c r="O4345" s="421"/>
      <c r="P4345" s="421"/>
    </row>
    <row r="4346" spans="9:16">
      <c r="I4346" s="419"/>
      <c r="J4346" s="420"/>
      <c r="K4346" s="421"/>
      <c r="L4346" s="421"/>
      <c r="M4346" s="421"/>
      <c r="N4346" s="421"/>
      <c r="O4346" s="421"/>
      <c r="P4346" s="421"/>
    </row>
    <row r="4347" spans="9:16">
      <c r="I4347" s="419"/>
      <c r="J4347" s="420"/>
      <c r="K4347" s="421"/>
      <c r="L4347" s="421"/>
      <c r="M4347" s="421"/>
      <c r="N4347" s="421"/>
      <c r="O4347" s="421"/>
      <c r="P4347" s="421"/>
    </row>
    <row r="4348" spans="9:16">
      <c r="I4348" s="419"/>
      <c r="J4348" s="420"/>
      <c r="K4348" s="421"/>
      <c r="L4348" s="421"/>
      <c r="M4348" s="421"/>
      <c r="N4348" s="421"/>
      <c r="O4348" s="421"/>
      <c r="P4348" s="421"/>
    </row>
    <row r="4349" spans="9:16">
      <c r="I4349" s="419"/>
      <c r="J4349" s="420"/>
      <c r="K4349" s="421"/>
      <c r="L4349" s="421"/>
      <c r="M4349" s="421"/>
      <c r="N4349" s="421"/>
      <c r="O4349" s="421"/>
      <c r="P4349" s="421"/>
    </row>
    <row r="4350" spans="9:16">
      <c r="I4350" s="419"/>
      <c r="J4350" s="420"/>
      <c r="K4350" s="421"/>
      <c r="L4350" s="421"/>
      <c r="M4350" s="421"/>
      <c r="N4350" s="421"/>
      <c r="O4350" s="421"/>
      <c r="P4350" s="421"/>
    </row>
    <row r="4351" spans="9:16">
      <c r="I4351" s="419"/>
      <c r="J4351" s="420"/>
      <c r="K4351" s="421"/>
      <c r="L4351" s="421"/>
      <c r="M4351" s="421"/>
      <c r="N4351" s="421"/>
      <c r="O4351" s="421"/>
      <c r="P4351" s="421"/>
    </row>
    <row r="4352" spans="9:16">
      <c r="I4352" s="419"/>
      <c r="J4352" s="420"/>
      <c r="K4352" s="421"/>
      <c r="L4352" s="421"/>
      <c r="M4352" s="421"/>
      <c r="N4352" s="421"/>
      <c r="O4352" s="421"/>
      <c r="P4352" s="421"/>
    </row>
    <row r="4353" spans="9:16">
      <c r="I4353" s="419"/>
      <c r="J4353" s="420"/>
      <c r="K4353" s="421"/>
      <c r="L4353" s="421"/>
      <c r="M4353" s="421"/>
      <c r="N4353" s="421"/>
      <c r="O4353" s="421"/>
      <c r="P4353" s="421"/>
    </row>
    <row r="4354" spans="9:16">
      <c r="I4354" s="419"/>
      <c r="J4354" s="420"/>
      <c r="K4354" s="421"/>
      <c r="L4354" s="421"/>
      <c r="M4354" s="421"/>
      <c r="N4354" s="421"/>
      <c r="O4354" s="421"/>
      <c r="P4354" s="421"/>
    </row>
    <row r="4355" spans="9:16">
      <c r="I4355" s="419"/>
      <c r="J4355" s="420"/>
      <c r="K4355" s="421"/>
      <c r="L4355" s="421"/>
      <c r="M4355" s="421"/>
      <c r="N4355" s="421"/>
      <c r="O4355" s="421"/>
      <c r="P4355" s="421"/>
    </row>
    <row r="4356" spans="9:16">
      <c r="I4356" s="419"/>
      <c r="J4356" s="420"/>
      <c r="K4356" s="421"/>
      <c r="L4356" s="421"/>
      <c r="M4356" s="421"/>
      <c r="N4356" s="421"/>
      <c r="O4356" s="421"/>
      <c r="P4356" s="421"/>
    </row>
    <row r="4357" spans="9:16">
      <c r="I4357" s="419"/>
      <c r="J4357" s="420"/>
      <c r="K4357" s="421"/>
      <c r="L4357" s="421"/>
      <c r="M4357" s="421"/>
      <c r="N4357" s="421"/>
      <c r="O4357" s="421"/>
      <c r="P4357" s="421"/>
    </row>
    <row r="4358" spans="9:16">
      <c r="I4358" s="419"/>
      <c r="J4358" s="420"/>
      <c r="K4358" s="421"/>
      <c r="L4358" s="421"/>
      <c r="M4358" s="421"/>
      <c r="N4358" s="421"/>
      <c r="O4358" s="421"/>
      <c r="P4358" s="421"/>
    </row>
    <row r="4359" spans="9:16">
      <c r="I4359" s="419"/>
      <c r="J4359" s="420"/>
      <c r="K4359" s="421"/>
      <c r="L4359" s="421"/>
      <c r="M4359" s="421"/>
      <c r="N4359" s="421"/>
      <c r="O4359" s="421"/>
      <c r="P4359" s="421"/>
    </row>
    <row r="4360" spans="9:16">
      <c r="I4360" s="419"/>
      <c r="J4360" s="420"/>
      <c r="K4360" s="421"/>
      <c r="L4360" s="421"/>
      <c r="M4360" s="421"/>
      <c r="N4360" s="421"/>
      <c r="O4360" s="421"/>
      <c r="P4360" s="421"/>
    </row>
    <row r="4361" spans="9:16">
      <c r="I4361" s="419"/>
      <c r="J4361" s="420"/>
      <c r="K4361" s="421"/>
      <c r="L4361" s="421"/>
      <c r="M4361" s="421"/>
      <c r="N4361" s="421"/>
      <c r="O4361" s="421"/>
      <c r="P4361" s="421"/>
    </row>
    <row r="4362" spans="9:16">
      <c r="I4362" s="419"/>
      <c r="J4362" s="420"/>
      <c r="K4362" s="421"/>
      <c r="L4362" s="421"/>
      <c r="M4362" s="421"/>
      <c r="N4362" s="421"/>
      <c r="O4362" s="421"/>
      <c r="P4362" s="421"/>
    </row>
    <row r="4363" spans="9:16">
      <c r="I4363" s="419"/>
      <c r="J4363" s="420"/>
      <c r="K4363" s="421"/>
      <c r="L4363" s="421"/>
      <c r="M4363" s="421"/>
      <c r="N4363" s="421"/>
      <c r="O4363" s="421"/>
      <c r="P4363" s="421"/>
    </row>
    <row r="4364" spans="9:16">
      <c r="I4364" s="419"/>
      <c r="J4364" s="420"/>
      <c r="K4364" s="421"/>
      <c r="L4364" s="421"/>
      <c r="M4364" s="421"/>
      <c r="N4364" s="421"/>
      <c r="O4364" s="421"/>
      <c r="P4364" s="421"/>
    </row>
    <row r="4365" spans="9:16">
      <c r="I4365" s="419"/>
      <c r="J4365" s="420"/>
      <c r="K4365" s="421"/>
      <c r="L4365" s="421"/>
      <c r="M4365" s="421"/>
      <c r="N4365" s="421"/>
      <c r="O4365" s="421"/>
      <c r="P4365" s="421"/>
    </row>
    <row r="4366" spans="9:16">
      <c r="I4366" s="419"/>
      <c r="J4366" s="420"/>
      <c r="K4366" s="421"/>
      <c r="L4366" s="421"/>
      <c r="M4366" s="421"/>
      <c r="N4366" s="421"/>
      <c r="O4366" s="421"/>
      <c r="P4366" s="421"/>
    </row>
    <row r="4367" spans="9:16">
      <c r="I4367" s="419"/>
      <c r="J4367" s="420"/>
      <c r="K4367" s="421"/>
      <c r="L4367" s="421"/>
      <c r="M4367" s="421"/>
      <c r="N4367" s="421"/>
      <c r="O4367" s="421"/>
      <c r="P4367" s="421"/>
    </row>
    <row r="4368" spans="9:16">
      <c r="I4368" s="419"/>
      <c r="J4368" s="420"/>
      <c r="K4368" s="421"/>
      <c r="L4368" s="421"/>
      <c r="M4368" s="421"/>
      <c r="N4368" s="421"/>
      <c r="O4368" s="421"/>
      <c r="P4368" s="421"/>
    </row>
    <row r="4369" spans="9:16">
      <c r="I4369" s="419"/>
      <c r="J4369" s="420"/>
      <c r="K4369" s="421"/>
      <c r="L4369" s="421"/>
      <c r="M4369" s="421"/>
      <c r="N4369" s="421"/>
      <c r="O4369" s="421"/>
      <c r="P4369" s="421"/>
    </row>
    <row r="4370" spans="9:16">
      <c r="I4370" s="419"/>
      <c r="J4370" s="420"/>
      <c r="K4370" s="421"/>
      <c r="L4370" s="421"/>
      <c r="M4370" s="421"/>
      <c r="N4370" s="421"/>
      <c r="O4370" s="421"/>
      <c r="P4370" s="421"/>
    </row>
    <row r="4371" spans="9:16">
      <c r="I4371" s="419"/>
      <c r="J4371" s="420"/>
      <c r="K4371" s="421"/>
      <c r="L4371" s="421"/>
      <c r="M4371" s="421"/>
      <c r="N4371" s="421"/>
      <c r="O4371" s="421"/>
      <c r="P4371" s="421"/>
    </row>
    <row r="4372" spans="9:16">
      <c r="I4372" s="419"/>
      <c r="J4372" s="420"/>
      <c r="K4372" s="421"/>
      <c r="L4372" s="421"/>
      <c r="M4372" s="421"/>
      <c r="N4372" s="421"/>
      <c r="O4372" s="421"/>
      <c r="P4372" s="421"/>
    </row>
    <row r="4373" spans="9:16">
      <c r="I4373" s="419"/>
      <c r="J4373" s="420"/>
      <c r="K4373" s="421"/>
      <c r="L4373" s="421"/>
      <c r="M4373" s="421"/>
      <c r="N4373" s="421"/>
      <c r="O4373" s="421"/>
      <c r="P4373" s="421"/>
    </row>
    <row r="4374" spans="9:16">
      <c r="I4374" s="419"/>
      <c r="J4374" s="420"/>
      <c r="K4374" s="421"/>
      <c r="L4374" s="421"/>
      <c r="M4374" s="421"/>
      <c r="N4374" s="421"/>
      <c r="O4374" s="421"/>
      <c r="P4374" s="421"/>
    </row>
    <row r="4375" spans="9:16">
      <c r="I4375" s="419"/>
      <c r="J4375" s="420"/>
      <c r="K4375" s="421"/>
      <c r="L4375" s="421"/>
      <c r="M4375" s="421"/>
      <c r="N4375" s="421"/>
      <c r="O4375" s="421"/>
      <c r="P4375" s="421"/>
    </row>
    <row r="4376" spans="9:16">
      <c r="I4376" s="419"/>
      <c r="J4376" s="420"/>
      <c r="K4376" s="421"/>
      <c r="L4376" s="421"/>
      <c r="M4376" s="421"/>
      <c r="N4376" s="421"/>
      <c r="O4376" s="421"/>
      <c r="P4376" s="421"/>
    </row>
    <row r="4377" spans="9:16">
      <c r="I4377" s="419"/>
      <c r="J4377" s="420"/>
      <c r="K4377" s="421"/>
      <c r="L4377" s="421"/>
      <c r="M4377" s="421"/>
      <c r="N4377" s="421"/>
      <c r="O4377" s="421"/>
      <c r="P4377" s="421"/>
    </row>
    <row r="4378" spans="9:16">
      <c r="I4378" s="419"/>
      <c r="J4378" s="420"/>
      <c r="K4378" s="421"/>
      <c r="L4378" s="421"/>
      <c r="M4378" s="421"/>
      <c r="N4378" s="421"/>
      <c r="O4378" s="421"/>
      <c r="P4378" s="421"/>
    </row>
    <row r="4379" spans="9:16">
      <c r="I4379" s="419"/>
      <c r="J4379" s="420"/>
      <c r="K4379" s="421"/>
      <c r="L4379" s="421"/>
      <c r="M4379" s="421"/>
      <c r="N4379" s="421"/>
      <c r="O4379" s="421"/>
      <c r="P4379" s="421"/>
    </row>
    <row r="4380" spans="9:16">
      <c r="I4380" s="419"/>
      <c r="J4380" s="420"/>
      <c r="K4380" s="421"/>
      <c r="L4380" s="421"/>
      <c r="M4380" s="421"/>
      <c r="N4380" s="421"/>
      <c r="O4380" s="421"/>
      <c r="P4380" s="421"/>
    </row>
    <row r="4381" spans="9:16">
      <c r="I4381" s="419"/>
      <c r="J4381" s="420"/>
      <c r="K4381" s="421"/>
      <c r="L4381" s="421"/>
      <c r="M4381" s="421"/>
      <c r="N4381" s="421"/>
      <c r="O4381" s="421"/>
      <c r="P4381" s="421"/>
    </row>
    <row r="4382" spans="9:16">
      <c r="I4382" s="419"/>
      <c r="J4382" s="420"/>
      <c r="K4382" s="421"/>
      <c r="L4382" s="421"/>
      <c r="M4382" s="421"/>
      <c r="N4382" s="421"/>
      <c r="O4382" s="421"/>
      <c r="P4382" s="421"/>
    </row>
    <row r="4383" spans="9:16">
      <c r="I4383" s="419"/>
      <c r="J4383" s="420"/>
      <c r="K4383" s="421"/>
      <c r="L4383" s="421"/>
      <c r="M4383" s="421"/>
      <c r="N4383" s="421"/>
      <c r="O4383" s="421"/>
      <c r="P4383" s="421"/>
    </row>
    <row r="4384" spans="9:16">
      <c r="I4384" s="419"/>
      <c r="J4384" s="420"/>
      <c r="K4384" s="421"/>
      <c r="L4384" s="421"/>
      <c r="M4384" s="421"/>
      <c r="N4384" s="421"/>
      <c r="O4384" s="421"/>
      <c r="P4384" s="421"/>
    </row>
    <row r="4385" spans="9:16">
      <c r="I4385" s="419"/>
      <c r="J4385" s="420"/>
      <c r="K4385" s="421"/>
      <c r="L4385" s="421"/>
      <c r="M4385" s="421"/>
      <c r="N4385" s="421"/>
      <c r="O4385" s="421"/>
      <c r="P4385" s="421"/>
    </row>
    <row r="4386" spans="9:16">
      <c r="I4386" s="419"/>
      <c r="J4386" s="420"/>
      <c r="K4386" s="421"/>
      <c r="L4386" s="421"/>
      <c r="M4386" s="421"/>
      <c r="N4386" s="421"/>
      <c r="O4386" s="421"/>
      <c r="P4386" s="421"/>
    </row>
    <row r="4387" spans="9:16">
      <c r="I4387" s="419"/>
      <c r="J4387" s="420"/>
      <c r="K4387" s="421"/>
      <c r="L4387" s="421"/>
      <c r="M4387" s="421"/>
      <c r="N4387" s="421"/>
      <c r="O4387" s="421"/>
      <c r="P4387" s="421"/>
    </row>
    <row r="4388" spans="9:16">
      <c r="I4388" s="419"/>
      <c r="J4388" s="420"/>
      <c r="K4388" s="421"/>
      <c r="L4388" s="421"/>
      <c r="M4388" s="421"/>
      <c r="N4388" s="421"/>
      <c r="O4388" s="421"/>
      <c r="P4388" s="421"/>
    </row>
    <row r="4389" spans="9:16">
      <c r="I4389" s="419"/>
      <c r="J4389" s="420"/>
      <c r="K4389" s="421"/>
      <c r="L4389" s="421"/>
      <c r="M4389" s="421"/>
      <c r="N4389" s="421"/>
      <c r="O4389" s="421"/>
      <c r="P4389" s="421"/>
    </row>
    <row r="4390" spans="9:16">
      <c r="I4390" s="419"/>
      <c r="J4390" s="420"/>
      <c r="K4390" s="421"/>
      <c r="L4390" s="421"/>
      <c r="M4390" s="421"/>
      <c r="N4390" s="421"/>
      <c r="O4390" s="421"/>
      <c r="P4390" s="421"/>
    </row>
    <row r="4391" spans="9:16">
      <c r="I4391" s="419"/>
      <c r="J4391" s="420"/>
      <c r="K4391" s="421"/>
      <c r="L4391" s="421"/>
      <c r="M4391" s="421"/>
      <c r="N4391" s="421"/>
      <c r="O4391" s="421"/>
      <c r="P4391" s="421"/>
    </row>
    <row r="4392" spans="9:16">
      <c r="I4392" s="419"/>
      <c r="J4392" s="420"/>
      <c r="K4392" s="421"/>
      <c r="L4392" s="421"/>
      <c r="M4392" s="421"/>
      <c r="N4392" s="421"/>
      <c r="O4392" s="421"/>
      <c r="P4392" s="421"/>
    </row>
    <row r="4393" spans="9:16">
      <c r="I4393" s="419"/>
      <c r="J4393" s="420"/>
      <c r="K4393" s="421"/>
      <c r="L4393" s="421"/>
      <c r="M4393" s="421"/>
      <c r="N4393" s="421"/>
      <c r="O4393" s="421"/>
      <c r="P4393" s="421"/>
    </row>
    <row r="4394" spans="9:16">
      <c r="I4394" s="419"/>
      <c r="J4394" s="420"/>
      <c r="K4394" s="421"/>
      <c r="L4394" s="421"/>
      <c r="M4394" s="421"/>
      <c r="N4394" s="421"/>
      <c r="O4394" s="421"/>
      <c r="P4394" s="421"/>
    </row>
    <row r="4395" spans="9:16">
      <c r="I4395" s="419"/>
      <c r="J4395" s="420"/>
      <c r="K4395" s="421"/>
      <c r="L4395" s="421"/>
      <c r="M4395" s="421"/>
      <c r="N4395" s="421"/>
      <c r="O4395" s="421"/>
      <c r="P4395" s="421"/>
    </row>
    <row r="4396" spans="9:16">
      <c r="I4396" s="419"/>
      <c r="J4396" s="420"/>
      <c r="K4396" s="421"/>
      <c r="L4396" s="421"/>
      <c r="M4396" s="421"/>
      <c r="N4396" s="421"/>
      <c r="O4396" s="421"/>
      <c r="P4396" s="421"/>
    </row>
    <row r="4397" spans="9:16">
      <c r="I4397" s="419"/>
      <c r="J4397" s="420"/>
      <c r="K4397" s="421"/>
      <c r="L4397" s="421"/>
      <c r="M4397" s="421"/>
      <c r="N4397" s="421"/>
      <c r="O4397" s="421"/>
      <c r="P4397" s="421"/>
    </row>
    <row r="4398" spans="9:16">
      <c r="I4398" s="419"/>
      <c r="J4398" s="420"/>
      <c r="K4398" s="421"/>
      <c r="L4398" s="421"/>
      <c r="M4398" s="421"/>
      <c r="N4398" s="421"/>
      <c r="O4398" s="421"/>
      <c r="P4398" s="421"/>
    </row>
    <row r="4399" spans="9:16">
      <c r="I4399" s="419"/>
      <c r="J4399" s="420"/>
      <c r="K4399" s="421"/>
      <c r="L4399" s="421"/>
      <c r="M4399" s="421"/>
      <c r="N4399" s="421"/>
      <c r="O4399" s="421"/>
      <c r="P4399" s="421"/>
    </row>
    <row r="4400" spans="9:16">
      <c r="I4400" s="419"/>
      <c r="J4400" s="420"/>
      <c r="K4400" s="421"/>
      <c r="L4400" s="421"/>
      <c r="M4400" s="421"/>
      <c r="N4400" s="421"/>
      <c r="O4400" s="421"/>
      <c r="P4400" s="421"/>
    </row>
    <row r="4401" spans="9:16">
      <c r="I4401" s="419"/>
      <c r="J4401" s="420"/>
      <c r="K4401" s="421"/>
      <c r="L4401" s="421"/>
      <c r="M4401" s="421"/>
      <c r="N4401" s="421"/>
      <c r="O4401" s="421"/>
      <c r="P4401" s="421"/>
    </row>
    <row r="4402" spans="9:16">
      <c r="I4402" s="419"/>
      <c r="J4402" s="420"/>
      <c r="K4402" s="421"/>
      <c r="L4402" s="421"/>
      <c r="M4402" s="421"/>
      <c r="N4402" s="421"/>
      <c r="O4402" s="421"/>
      <c r="P4402" s="421"/>
    </row>
    <row r="4403" spans="9:16">
      <c r="I4403" s="419"/>
      <c r="J4403" s="420"/>
      <c r="K4403" s="421"/>
      <c r="L4403" s="421"/>
      <c r="M4403" s="421"/>
      <c r="N4403" s="421"/>
      <c r="O4403" s="421"/>
      <c r="P4403" s="421"/>
    </row>
    <row r="4404" spans="9:16">
      <c r="I4404" s="419"/>
      <c r="J4404" s="420"/>
      <c r="K4404" s="421"/>
      <c r="L4404" s="421"/>
      <c r="M4404" s="421"/>
      <c r="N4404" s="421"/>
      <c r="O4404" s="421"/>
      <c r="P4404" s="421"/>
    </row>
    <row r="4405" spans="9:16">
      <c r="I4405" s="419"/>
      <c r="J4405" s="420"/>
      <c r="K4405" s="421"/>
      <c r="L4405" s="421"/>
      <c r="M4405" s="421"/>
      <c r="N4405" s="421"/>
      <c r="O4405" s="421"/>
      <c r="P4405" s="421"/>
    </row>
    <row r="4406" spans="9:16">
      <c r="I4406" s="419"/>
      <c r="J4406" s="420"/>
      <c r="K4406" s="421"/>
      <c r="L4406" s="421"/>
      <c r="M4406" s="421"/>
      <c r="N4406" s="421"/>
      <c r="O4406" s="421"/>
      <c r="P4406" s="421"/>
    </row>
    <row r="4407" spans="9:16">
      <c r="I4407" s="419"/>
      <c r="J4407" s="420"/>
      <c r="K4407" s="421"/>
      <c r="L4407" s="421"/>
      <c r="M4407" s="421"/>
      <c r="N4407" s="421"/>
      <c r="O4407" s="421"/>
      <c r="P4407" s="421"/>
    </row>
    <row r="4408" spans="9:16">
      <c r="I4408" s="419"/>
      <c r="J4408" s="420"/>
      <c r="K4408" s="421"/>
      <c r="L4408" s="421"/>
      <c r="M4408" s="421"/>
      <c r="N4408" s="421"/>
      <c r="O4408" s="421"/>
      <c r="P4408" s="421"/>
    </row>
    <row r="4409" spans="9:16">
      <c r="I4409" s="419"/>
      <c r="J4409" s="420"/>
      <c r="K4409" s="421"/>
      <c r="L4409" s="421"/>
      <c r="M4409" s="421"/>
      <c r="N4409" s="421"/>
      <c r="O4409" s="421"/>
      <c r="P4409" s="421"/>
    </row>
    <row r="4410" spans="9:16">
      <c r="I4410" s="419"/>
      <c r="J4410" s="420"/>
      <c r="K4410" s="421"/>
      <c r="L4410" s="421"/>
      <c r="M4410" s="421"/>
      <c r="N4410" s="421"/>
      <c r="O4410" s="421"/>
      <c r="P4410" s="421"/>
    </row>
    <row r="4411" spans="9:16">
      <c r="I4411" s="419"/>
      <c r="J4411" s="420"/>
      <c r="K4411" s="421"/>
      <c r="L4411" s="421"/>
      <c r="M4411" s="421"/>
      <c r="N4411" s="421"/>
      <c r="O4411" s="421"/>
      <c r="P4411" s="421"/>
    </row>
    <row r="4412" spans="9:16">
      <c r="I4412" s="419"/>
      <c r="J4412" s="420"/>
      <c r="K4412" s="421"/>
      <c r="L4412" s="421"/>
      <c r="M4412" s="421"/>
      <c r="N4412" s="421"/>
      <c r="O4412" s="421"/>
      <c r="P4412" s="421"/>
    </row>
    <row r="4413" spans="9:16">
      <c r="I4413" s="419"/>
      <c r="J4413" s="420"/>
      <c r="K4413" s="421"/>
      <c r="L4413" s="421"/>
      <c r="M4413" s="421"/>
      <c r="N4413" s="421"/>
      <c r="O4413" s="421"/>
      <c r="P4413" s="421"/>
    </row>
    <row r="4414" spans="9:16">
      <c r="I4414" s="419"/>
      <c r="J4414" s="420"/>
      <c r="K4414" s="421"/>
      <c r="L4414" s="421"/>
      <c r="M4414" s="421"/>
      <c r="N4414" s="421"/>
      <c r="O4414" s="421"/>
      <c r="P4414" s="421"/>
    </row>
    <row r="4415" spans="9:16">
      <c r="I4415" s="419"/>
      <c r="J4415" s="420"/>
      <c r="K4415" s="421"/>
      <c r="L4415" s="421"/>
      <c r="M4415" s="421"/>
      <c r="N4415" s="421"/>
      <c r="O4415" s="421"/>
      <c r="P4415" s="421"/>
    </row>
    <row r="4416" spans="9:16">
      <c r="I4416" s="419"/>
      <c r="J4416" s="420"/>
      <c r="K4416" s="421"/>
      <c r="L4416" s="421"/>
      <c r="M4416" s="421"/>
      <c r="N4416" s="421"/>
      <c r="O4416" s="421"/>
      <c r="P4416" s="421"/>
    </row>
    <row r="4417" spans="9:16">
      <c r="I4417" s="419"/>
      <c r="J4417" s="420"/>
      <c r="K4417" s="421"/>
      <c r="L4417" s="421"/>
      <c r="M4417" s="421"/>
      <c r="N4417" s="421"/>
      <c r="O4417" s="421"/>
      <c r="P4417" s="421"/>
    </row>
    <row r="4418" spans="9:16">
      <c r="I4418" s="419"/>
      <c r="J4418" s="420"/>
      <c r="K4418" s="421"/>
      <c r="L4418" s="421"/>
      <c r="M4418" s="421"/>
      <c r="N4418" s="421"/>
      <c r="O4418" s="421"/>
      <c r="P4418" s="421"/>
    </row>
    <row r="4419" spans="9:16">
      <c r="I4419" s="419"/>
      <c r="J4419" s="420"/>
      <c r="K4419" s="421"/>
      <c r="L4419" s="421"/>
      <c r="M4419" s="421"/>
      <c r="N4419" s="421"/>
      <c r="O4419" s="421"/>
      <c r="P4419" s="421"/>
    </row>
    <row r="4420" spans="9:16">
      <c r="I4420" s="419"/>
      <c r="J4420" s="420"/>
      <c r="K4420" s="421"/>
      <c r="L4420" s="421"/>
      <c r="M4420" s="421"/>
      <c r="N4420" s="421"/>
      <c r="O4420" s="421"/>
      <c r="P4420" s="421"/>
    </row>
    <row r="4421" spans="9:16">
      <c r="I4421" s="419"/>
      <c r="J4421" s="420"/>
      <c r="K4421" s="421"/>
      <c r="L4421" s="421"/>
      <c r="M4421" s="421"/>
      <c r="N4421" s="421"/>
      <c r="O4421" s="421"/>
      <c r="P4421" s="421"/>
    </row>
    <row r="4422" spans="9:16">
      <c r="I4422" s="419"/>
      <c r="J4422" s="420"/>
      <c r="K4422" s="421"/>
      <c r="L4422" s="421"/>
      <c r="M4422" s="421"/>
      <c r="N4422" s="421"/>
      <c r="O4422" s="421"/>
      <c r="P4422" s="421"/>
    </row>
    <row r="4423" spans="9:16">
      <c r="I4423" s="419"/>
      <c r="J4423" s="420"/>
      <c r="K4423" s="421"/>
      <c r="L4423" s="421"/>
      <c r="M4423" s="421"/>
      <c r="N4423" s="421"/>
      <c r="O4423" s="421"/>
      <c r="P4423" s="421"/>
    </row>
    <row r="4424" spans="9:16">
      <c r="I4424" s="419"/>
      <c r="J4424" s="420"/>
      <c r="K4424" s="421"/>
      <c r="L4424" s="421"/>
      <c r="M4424" s="421"/>
      <c r="N4424" s="421"/>
      <c r="O4424" s="421"/>
      <c r="P4424" s="421"/>
    </row>
    <row r="4425" spans="9:16">
      <c r="I4425" s="419"/>
      <c r="J4425" s="420"/>
      <c r="K4425" s="421"/>
      <c r="L4425" s="421"/>
      <c r="M4425" s="421"/>
      <c r="N4425" s="421"/>
      <c r="O4425" s="421"/>
      <c r="P4425" s="421"/>
    </row>
    <row r="4426" spans="9:16">
      <c r="I4426" s="419"/>
      <c r="J4426" s="420"/>
      <c r="K4426" s="421"/>
      <c r="L4426" s="421"/>
      <c r="M4426" s="421"/>
      <c r="N4426" s="421"/>
      <c r="O4426" s="421"/>
      <c r="P4426" s="421"/>
    </row>
    <row r="4427" spans="9:16">
      <c r="I4427" s="419"/>
      <c r="J4427" s="420"/>
      <c r="K4427" s="421"/>
      <c r="L4427" s="421"/>
      <c r="M4427" s="421"/>
      <c r="N4427" s="421"/>
      <c r="O4427" s="421"/>
      <c r="P4427" s="421"/>
    </row>
    <row r="4428" spans="9:16">
      <c r="I4428" s="419"/>
      <c r="J4428" s="420"/>
      <c r="K4428" s="421"/>
      <c r="L4428" s="421"/>
      <c r="M4428" s="421"/>
      <c r="N4428" s="421"/>
      <c r="O4428" s="421"/>
      <c r="P4428" s="421"/>
    </row>
    <row r="4429" spans="9:16">
      <c r="I4429" s="419"/>
      <c r="J4429" s="420"/>
      <c r="K4429" s="421"/>
      <c r="L4429" s="421"/>
      <c r="M4429" s="421"/>
      <c r="N4429" s="421"/>
      <c r="O4429" s="421"/>
      <c r="P4429" s="421"/>
    </row>
    <row r="4430" spans="9:16">
      <c r="I4430" s="419"/>
      <c r="J4430" s="420"/>
      <c r="K4430" s="421"/>
      <c r="L4430" s="421"/>
      <c r="M4430" s="421"/>
      <c r="N4430" s="421"/>
      <c r="O4430" s="421"/>
      <c r="P4430" s="421"/>
    </row>
    <row r="4431" spans="9:16">
      <c r="I4431" s="419"/>
      <c r="J4431" s="420"/>
      <c r="K4431" s="421"/>
      <c r="L4431" s="421"/>
      <c r="M4431" s="421"/>
      <c r="N4431" s="421"/>
      <c r="O4431" s="421"/>
      <c r="P4431" s="421"/>
    </row>
    <row r="4432" spans="9:16">
      <c r="I4432" s="419"/>
      <c r="J4432" s="420"/>
      <c r="K4432" s="421"/>
      <c r="L4432" s="421"/>
      <c r="M4432" s="421"/>
      <c r="N4432" s="421"/>
      <c r="O4432" s="421"/>
      <c r="P4432" s="421"/>
    </row>
    <row r="4433" spans="9:16">
      <c r="I4433" s="419"/>
      <c r="J4433" s="420"/>
      <c r="K4433" s="421"/>
      <c r="L4433" s="421"/>
      <c r="M4433" s="421"/>
      <c r="N4433" s="421"/>
      <c r="O4433" s="421"/>
      <c r="P4433" s="421"/>
    </row>
    <row r="4434" spans="9:16">
      <c r="I4434" s="419"/>
      <c r="J4434" s="420"/>
      <c r="K4434" s="421"/>
      <c r="L4434" s="421"/>
      <c r="M4434" s="421"/>
      <c r="N4434" s="421"/>
      <c r="O4434" s="421"/>
      <c r="P4434" s="421"/>
    </row>
    <row r="4435" spans="9:16">
      <c r="I4435" s="419"/>
      <c r="J4435" s="420"/>
      <c r="K4435" s="421"/>
      <c r="L4435" s="421"/>
      <c r="M4435" s="421"/>
      <c r="N4435" s="421"/>
      <c r="O4435" s="421"/>
      <c r="P4435" s="421"/>
    </row>
    <row r="4436" spans="9:16">
      <c r="I4436" s="419"/>
      <c r="J4436" s="420"/>
      <c r="K4436" s="421"/>
      <c r="L4436" s="421"/>
      <c r="M4436" s="421"/>
      <c r="N4436" s="421"/>
      <c r="O4436" s="421"/>
      <c r="P4436" s="421"/>
    </row>
    <row r="4437" spans="9:16">
      <c r="I4437" s="419"/>
      <c r="J4437" s="420"/>
      <c r="K4437" s="421"/>
      <c r="L4437" s="421"/>
      <c r="M4437" s="421"/>
      <c r="N4437" s="421"/>
      <c r="O4437" s="421"/>
      <c r="P4437" s="421"/>
    </row>
    <row r="4438" spans="9:16">
      <c r="I4438" s="419"/>
      <c r="J4438" s="420"/>
      <c r="K4438" s="421"/>
      <c r="L4438" s="421"/>
      <c r="M4438" s="421"/>
      <c r="N4438" s="421"/>
      <c r="O4438" s="421"/>
      <c r="P4438" s="421"/>
    </row>
    <row r="4439" spans="9:16">
      <c r="I4439" s="419"/>
      <c r="J4439" s="420"/>
      <c r="K4439" s="421"/>
      <c r="L4439" s="421"/>
      <c r="M4439" s="421"/>
      <c r="N4439" s="421"/>
      <c r="O4439" s="421"/>
      <c r="P4439" s="421"/>
    </row>
    <row r="4440" spans="9:16">
      <c r="I4440" s="419"/>
      <c r="J4440" s="420"/>
      <c r="K4440" s="421"/>
      <c r="L4440" s="421"/>
      <c r="M4440" s="421"/>
      <c r="N4440" s="421"/>
      <c r="O4440" s="421"/>
      <c r="P4440" s="421"/>
    </row>
    <row r="4441" spans="9:16">
      <c r="I4441" s="419"/>
      <c r="J4441" s="420"/>
      <c r="K4441" s="421"/>
      <c r="L4441" s="421"/>
      <c r="M4441" s="421"/>
      <c r="N4441" s="421"/>
      <c r="O4441" s="421"/>
      <c r="P4441" s="421"/>
    </row>
    <row r="4442" spans="9:16">
      <c r="I4442" s="419"/>
      <c r="J4442" s="420"/>
      <c r="K4442" s="421"/>
      <c r="L4442" s="421"/>
      <c r="M4442" s="421"/>
      <c r="N4442" s="421"/>
      <c r="O4442" s="421"/>
      <c r="P4442" s="421"/>
    </row>
    <row r="4443" spans="9:16">
      <c r="I4443" s="419"/>
      <c r="J4443" s="420"/>
      <c r="K4443" s="421"/>
      <c r="L4443" s="421"/>
      <c r="M4443" s="421"/>
      <c r="N4443" s="421"/>
      <c r="O4443" s="421"/>
      <c r="P4443" s="421"/>
    </row>
    <row r="4444" spans="9:16">
      <c r="I4444" s="419"/>
      <c r="J4444" s="420"/>
      <c r="K4444" s="421"/>
      <c r="L4444" s="421"/>
      <c r="M4444" s="421"/>
      <c r="N4444" s="421"/>
      <c r="O4444" s="421"/>
      <c r="P4444" s="421"/>
    </row>
    <row r="4445" spans="9:16">
      <c r="I4445" s="419"/>
      <c r="J4445" s="420"/>
      <c r="K4445" s="421"/>
      <c r="L4445" s="421"/>
      <c r="M4445" s="421"/>
      <c r="N4445" s="421"/>
      <c r="O4445" s="421"/>
      <c r="P4445" s="421"/>
    </row>
    <row r="4446" spans="9:16">
      <c r="I4446" s="419"/>
      <c r="J4446" s="420"/>
      <c r="K4446" s="421"/>
      <c r="L4446" s="421"/>
      <c r="M4446" s="421"/>
      <c r="N4446" s="421"/>
      <c r="O4446" s="421"/>
      <c r="P4446" s="421"/>
    </row>
    <row r="4447" spans="9:16">
      <c r="I4447" s="419"/>
      <c r="J4447" s="420"/>
      <c r="K4447" s="421"/>
      <c r="L4447" s="421"/>
      <c r="M4447" s="421"/>
      <c r="N4447" s="421"/>
      <c r="O4447" s="421"/>
      <c r="P4447" s="421"/>
    </row>
    <row r="4448" spans="9:16">
      <c r="I4448" s="419"/>
      <c r="J4448" s="420"/>
      <c r="K4448" s="421"/>
      <c r="L4448" s="421"/>
      <c r="M4448" s="421"/>
      <c r="N4448" s="421"/>
      <c r="O4448" s="421"/>
      <c r="P4448" s="421"/>
    </row>
    <row r="4449" spans="9:16">
      <c r="I4449" s="419"/>
      <c r="J4449" s="420"/>
      <c r="K4449" s="421"/>
      <c r="L4449" s="421"/>
      <c r="M4449" s="421"/>
      <c r="N4449" s="421"/>
      <c r="O4449" s="421"/>
      <c r="P4449" s="421"/>
    </row>
    <row r="4450" spans="9:16">
      <c r="I4450" s="419"/>
      <c r="J4450" s="420"/>
      <c r="K4450" s="421"/>
      <c r="L4450" s="421"/>
      <c r="M4450" s="421"/>
      <c r="N4450" s="421"/>
      <c r="O4450" s="421"/>
      <c r="P4450" s="421"/>
    </row>
    <row r="4451" spans="9:16">
      <c r="I4451" s="419"/>
      <c r="J4451" s="420"/>
      <c r="K4451" s="421"/>
      <c r="L4451" s="421"/>
      <c r="M4451" s="421"/>
      <c r="N4451" s="421"/>
      <c r="O4451" s="421"/>
      <c r="P4451" s="421"/>
    </row>
    <row r="4452" spans="9:16">
      <c r="I4452" s="419"/>
      <c r="J4452" s="420"/>
      <c r="K4452" s="421"/>
      <c r="L4452" s="421"/>
      <c r="M4452" s="421"/>
      <c r="N4452" s="421"/>
      <c r="O4452" s="421"/>
      <c r="P4452" s="421"/>
    </row>
    <row r="4453" spans="9:16">
      <c r="I4453" s="419"/>
      <c r="J4453" s="420"/>
      <c r="K4453" s="421"/>
      <c r="L4453" s="421"/>
      <c r="M4453" s="421"/>
      <c r="N4453" s="421"/>
      <c r="O4453" s="421"/>
      <c r="P4453" s="421"/>
    </row>
    <row r="4454" spans="9:16">
      <c r="I4454" s="419"/>
      <c r="J4454" s="420"/>
      <c r="K4454" s="421"/>
      <c r="L4454" s="421"/>
      <c r="M4454" s="421"/>
      <c r="N4454" s="421"/>
      <c r="O4454" s="421"/>
      <c r="P4454" s="421"/>
    </row>
    <row r="4455" spans="9:16">
      <c r="I4455" s="419"/>
      <c r="J4455" s="420"/>
      <c r="K4455" s="421"/>
      <c r="L4455" s="421"/>
      <c r="M4455" s="421"/>
      <c r="N4455" s="421"/>
      <c r="O4455" s="421"/>
      <c r="P4455" s="421"/>
    </row>
    <row r="4456" spans="9:16">
      <c r="I4456" s="419"/>
      <c r="J4456" s="420"/>
      <c r="K4456" s="421"/>
      <c r="L4456" s="421"/>
      <c r="M4456" s="421"/>
      <c r="N4456" s="421"/>
      <c r="O4456" s="421"/>
      <c r="P4456" s="421"/>
    </row>
    <row r="4457" spans="9:16">
      <c r="I4457" s="419"/>
      <c r="J4457" s="420"/>
      <c r="K4457" s="421"/>
      <c r="L4457" s="421"/>
      <c r="M4457" s="421"/>
      <c r="N4457" s="421"/>
      <c r="O4457" s="421"/>
      <c r="P4457" s="421"/>
    </row>
    <row r="4458" spans="9:16">
      <c r="I4458" s="419"/>
      <c r="J4458" s="420"/>
      <c r="K4458" s="421"/>
      <c r="L4458" s="421"/>
      <c r="M4458" s="421"/>
      <c r="N4458" s="421"/>
      <c r="O4458" s="421"/>
      <c r="P4458" s="421"/>
    </row>
    <row r="4459" spans="9:16">
      <c r="I4459" s="419"/>
      <c r="J4459" s="420"/>
      <c r="K4459" s="421"/>
      <c r="L4459" s="421"/>
      <c r="M4459" s="421"/>
      <c r="N4459" s="421"/>
      <c r="O4459" s="421"/>
      <c r="P4459" s="421"/>
    </row>
    <row r="4460" spans="9:16">
      <c r="I4460" s="419"/>
      <c r="J4460" s="420"/>
      <c r="K4460" s="421"/>
      <c r="L4460" s="421"/>
      <c r="M4460" s="421"/>
      <c r="N4460" s="421"/>
      <c r="O4460" s="421"/>
      <c r="P4460" s="421"/>
    </row>
    <row r="4461" spans="9:16">
      <c r="I4461" s="419"/>
      <c r="J4461" s="420"/>
      <c r="K4461" s="421"/>
      <c r="L4461" s="421"/>
      <c r="M4461" s="421"/>
      <c r="N4461" s="421"/>
      <c r="O4461" s="421"/>
      <c r="P4461" s="421"/>
    </row>
    <row r="4462" spans="9:16">
      <c r="I4462" s="419"/>
      <c r="J4462" s="420"/>
      <c r="K4462" s="421"/>
      <c r="L4462" s="421"/>
      <c r="M4462" s="421"/>
      <c r="N4462" s="421"/>
      <c r="O4462" s="421"/>
      <c r="P4462" s="421"/>
    </row>
    <row r="4463" spans="9:16">
      <c r="I4463" s="419"/>
      <c r="J4463" s="420"/>
      <c r="K4463" s="421"/>
      <c r="L4463" s="421"/>
      <c r="M4463" s="421"/>
      <c r="N4463" s="421"/>
      <c r="O4463" s="421"/>
      <c r="P4463" s="421"/>
    </row>
    <row r="4464" spans="9:16">
      <c r="I4464" s="419"/>
      <c r="J4464" s="420"/>
      <c r="K4464" s="421"/>
      <c r="L4464" s="421"/>
      <c r="M4464" s="421"/>
      <c r="N4464" s="421"/>
      <c r="O4464" s="421"/>
      <c r="P4464" s="421"/>
    </row>
    <row r="4465" spans="9:16">
      <c r="I4465" s="419"/>
      <c r="J4465" s="420"/>
      <c r="K4465" s="421"/>
      <c r="L4465" s="421"/>
      <c r="M4465" s="421"/>
      <c r="N4465" s="421"/>
      <c r="O4465" s="421"/>
      <c r="P4465" s="421"/>
    </row>
    <row r="4466" spans="9:16">
      <c r="I4466" s="419"/>
      <c r="J4466" s="420"/>
      <c r="K4466" s="421"/>
      <c r="L4466" s="421"/>
      <c r="M4466" s="421"/>
      <c r="N4466" s="421"/>
      <c r="O4466" s="421"/>
      <c r="P4466" s="421"/>
    </row>
    <row r="4467" spans="9:16">
      <c r="I4467" s="419"/>
      <c r="J4467" s="420"/>
      <c r="K4467" s="421"/>
      <c r="L4467" s="421"/>
      <c r="M4467" s="421"/>
      <c r="N4467" s="421"/>
      <c r="O4467" s="421"/>
      <c r="P4467" s="421"/>
    </row>
    <row r="4468" spans="9:16">
      <c r="I4468" s="419"/>
      <c r="J4468" s="420"/>
      <c r="K4468" s="421"/>
      <c r="L4468" s="421"/>
      <c r="M4468" s="421"/>
      <c r="N4468" s="421"/>
      <c r="O4468" s="421"/>
      <c r="P4468" s="421"/>
    </row>
    <row r="4469" spans="9:16">
      <c r="I4469" s="419"/>
      <c r="J4469" s="420"/>
      <c r="K4469" s="421"/>
      <c r="L4469" s="421"/>
      <c r="M4469" s="421"/>
      <c r="N4469" s="421"/>
      <c r="O4469" s="421"/>
      <c r="P4469" s="421"/>
    </row>
    <row r="4470" spans="9:16">
      <c r="I4470" s="419"/>
      <c r="J4470" s="420"/>
      <c r="K4470" s="421"/>
      <c r="L4470" s="421"/>
      <c r="M4470" s="421"/>
      <c r="N4470" s="421"/>
      <c r="O4470" s="421"/>
      <c r="P4470" s="421"/>
    </row>
    <row r="4471" spans="9:16">
      <c r="I4471" s="419"/>
      <c r="J4471" s="420"/>
      <c r="K4471" s="421"/>
      <c r="L4471" s="421"/>
      <c r="M4471" s="421"/>
      <c r="N4471" s="421"/>
      <c r="O4471" s="421"/>
      <c r="P4471" s="421"/>
    </row>
    <row r="4472" spans="9:16">
      <c r="I4472" s="419"/>
      <c r="J4472" s="420"/>
      <c r="K4472" s="421"/>
      <c r="L4472" s="421"/>
      <c r="M4472" s="421"/>
      <c r="N4472" s="421"/>
      <c r="O4472" s="421"/>
      <c r="P4472" s="421"/>
    </row>
    <row r="4473" spans="9:16">
      <c r="I4473" s="419"/>
      <c r="J4473" s="420"/>
      <c r="K4473" s="421"/>
      <c r="L4473" s="421"/>
      <c r="M4473" s="421"/>
      <c r="N4473" s="421"/>
      <c r="O4473" s="421"/>
      <c r="P4473" s="421"/>
    </row>
    <row r="4474" spans="9:16">
      <c r="I4474" s="419"/>
      <c r="J4474" s="420"/>
      <c r="K4474" s="421"/>
      <c r="L4474" s="421"/>
      <c r="M4474" s="421"/>
      <c r="N4474" s="421"/>
      <c r="O4474" s="421"/>
      <c r="P4474" s="421"/>
    </row>
    <row r="4475" spans="9:16">
      <c r="I4475" s="419"/>
      <c r="J4475" s="420"/>
      <c r="K4475" s="421"/>
      <c r="L4475" s="421"/>
      <c r="M4475" s="421"/>
      <c r="N4475" s="421"/>
      <c r="O4475" s="421"/>
      <c r="P4475" s="421"/>
    </row>
    <row r="4476" spans="9:16">
      <c r="I4476" s="419"/>
      <c r="J4476" s="420"/>
      <c r="K4476" s="421"/>
      <c r="L4476" s="421"/>
      <c r="M4476" s="421"/>
      <c r="N4476" s="421"/>
      <c r="O4476" s="421"/>
      <c r="P4476" s="421"/>
    </row>
    <row r="4477" spans="9:16">
      <c r="I4477" s="419"/>
      <c r="J4477" s="420"/>
      <c r="K4477" s="421"/>
      <c r="L4477" s="421"/>
      <c r="M4477" s="421"/>
      <c r="N4477" s="421"/>
      <c r="O4477" s="421"/>
      <c r="P4477" s="421"/>
    </row>
    <row r="4478" spans="9:16">
      <c r="I4478" s="419"/>
      <c r="J4478" s="420"/>
      <c r="K4478" s="421"/>
      <c r="L4478" s="421"/>
      <c r="M4478" s="421"/>
      <c r="N4478" s="421"/>
      <c r="O4478" s="421"/>
      <c r="P4478" s="421"/>
    </row>
    <row r="4479" spans="9:16">
      <c r="I4479" s="419"/>
      <c r="J4479" s="420"/>
      <c r="K4479" s="421"/>
      <c r="L4479" s="421"/>
      <c r="M4479" s="421"/>
      <c r="N4479" s="421"/>
      <c r="O4479" s="421"/>
      <c r="P4479" s="421"/>
    </row>
    <row r="4480" spans="9:16">
      <c r="I4480" s="419"/>
      <c r="J4480" s="420"/>
      <c r="K4480" s="421"/>
      <c r="L4480" s="421"/>
      <c r="M4480" s="421"/>
      <c r="N4480" s="421"/>
      <c r="O4480" s="421"/>
      <c r="P4480" s="421"/>
    </row>
    <row r="4481" spans="9:16">
      <c r="I4481" s="419"/>
      <c r="J4481" s="420"/>
      <c r="K4481" s="421"/>
      <c r="L4481" s="421"/>
      <c r="M4481" s="421"/>
      <c r="N4481" s="421"/>
      <c r="O4481" s="421"/>
      <c r="P4481" s="421"/>
    </row>
    <row r="4482" spans="9:16">
      <c r="I4482" s="419"/>
      <c r="J4482" s="420"/>
      <c r="K4482" s="421"/>
      <c r="L4482" s="421"/>
      <c r="M4482" s="421"/>
      <c r="N4482" s="421"/>
      <c r="O4482" s="421"/>
      <c r="P4482" s="421"/>
    </row>
    <row r="4483" spans="9:16">
      <c r="I4483" s="419"/>
      <c r="J4483" s="420"/>
      <c r="K4483" s="421"/>
      <c r="L4483" s="421"/>
      <c r="M4483" s="421"/>
      <c r="N4483" s="421"/>
      <c r="O4483" s="421"/>
      <c r="P4483" s="421"/>
    </row>
    <row r="4484" spans="9:16">
      <c r="I4484" s="419"/>
      <c r="J4484" s="420"/>
      <c r="K4484" s="421"/>
      <c r="L4484" s="421"/>
      <c r="M4484" s="421"/>
      <c r="N4484" s="421"/>
      <c r="O4484" s="421"/>
      <c r="P4484" s="421"/>
    </row>
    <row r="4485" spans="9:16">
      <c r="I4485" s="419"/>
      <c r="J4485" s="420"/>
      <c r="K4485" s="421"/>
      <c r="L4485" s="421"/>
      <c r="M4485" s="421"/>
      <c r="N4485" s="421"/>
      <c r="O4485" s="421"/>
      <c r="P4485" s="421"/>
    </row>
    <row r="4486" spans="9:16">
      <c r="I4486" s="419"/>
      <c r="J4486" s="420"/>
      <c r="K4486" s="421"/>
      <c r="L4486" s="421"/>
      <c r="M4486" s="421"/>
      <c r="N4486" s="421"/>
      <c r="O4486" s="421"/>
      <c r="P4486" s="421"/>
    </row>
    <row r="4487" spans="9:16">
      <c r="I4487" s="419"/>
      <c r="J4487" s="420"/>
      <c r="K4487" s="421"/>
      <c r="L4487" s="421"/>
      <c r="M4487" s="421"/>
      <c r="N4487" s="421"/>
      <c r="O4487" s="421"/>
      <c r="P4487" s="421"/>
    </row>
    <row r="4488" spans="9:16">
      <c r="I4488" s="419"/>
      <c r="J4488" s="420"/>
      <c r="K4488" s="421"/>
      <c r="L4488" s="421"/>
      <c r="M4488" s="421"/>
      <c r="N4488" s="421"/>
      <c r="O4488" s="421"/>
      <c r="P4488" s="421"/>
    </row>
    <row r="4489" spans="9:16">
      <c r="I4489" s="419"/>
      <c r="J4489" s="420"/>
      <c r="K4489" s="421"/>
      <c r="L4489" s="421"/>
      <c r="M4489" s="421"/>
      <c r="N4489" s="421"/>
      <c r="O4489" s="421"/>
      <c r="P4489" s="421"/>
    </row>
    <row r="4490" spans="9:16">
      <c r="I4490" s="419"/>
      <c r="J4490" s="420"/>
      <c r="K4490" s="421"/>
      <c r="L4490" s="421"/>
      <c r="M4490" s="421"/>
      <c r="N4490" s="421"/>
      <c r="O4490" s="421"/>
      <c r="P4490" s="421"/>
    </row>
    <row r="4491" spans="9:16">
      <c r="I4491" s="419"/>
      <c r="J4491" s="420"/>
      <c r="K4491" s="421"/>
      <c r="L4491" s="421"/>
      <c r="M4491" s="421"/>
      <c r="N4491" s="421"/>
      <c r="O4491" s="421"/>
      <c r="P4491" s="421"/>
    </row>
    <row r="4492" spans="9:16">
      <c r="I4492" s="419"/>
      <c r="J4492" s="420"/>
      <c r="K4492" s="421"/>
      <c r="L4492" s="421"/>
      <c r="M4492" s="421"/>
      <c r="N4492" s="421"/>
      <c r="O4492" s="421"/>
      <c r="P4492" s="421"/>
    </row>
    <row r="4493" spans="9:16">
      <c r="I4493" s="419"/>
      <c r="J4493" s="420"/>
      <c r="K4493" s="421"/>
      <c r="L4493" s="421"/>
      <c r="M4493" s="421"/>
      <c r="N4493" s="421"/>
      <c r="O4493" s="421"/>
      <c r="P4493" s="421"/>
    </row>
    <row r="4494" spans="9:16">
      <c r="I4494" s="419"/>
      <c r="J4494" s="420"/>
      <c r="K4494" s="421"/>
      <c r="L4494" s="421"/>
      <c r="M4494" s="421"/>
      <c r="N4494" s="421"/>
      <c r="O4494" s="421"/>
      <c r="P4494" s="421"/>
    </row>
    <row r="4495" spans="9:16">
      <c r="I4495" s="419"/>
      <c r="J4495" s="420"/>
      <c r="K4495" s="421"/>
      <c r="L4495" s="421"/>
      <c r="M4495" s="421"/>
      <c r="N4495" s="421"/>
      <c r="O4495" s="421"/>
      <c r="P4495" s="421"/>
    </row>
    <row r="4496" spans="9:16">
      <c r="I4496" s="419"/>
      <c r="J4496" s="420"/>
      <c r="K4496" s="421"/>
      <c r="L4496" s="421"/>
      <c r="M4496" s="421"/>
      <c r="N4496" s="421"/>
      <c r="O4496" s="421"/>
      <c r="P4496" s="421"/>
    </row>
    <row r="4497" spans="9:16">
      <c r="I4497" s="419"/>
      <c r="J4497" s="420"/>
      <c r="K4497" s="421"/>
      <c r="L4497" s="421"/>
      <c r="M4497" s="421"/>
      <c r="N4497" s="421"/>
      <c r="O4497" s="421"/>
      <c r="P4497" s="421"/>
    </row>
    <row r="4498" spans="9:16">
      <c r="I4498" s="419"/>
      <c r="J4498" s="420"/>
      <c r="K4498" s="421"/>
      <c r="L4498" s="421"/>
      <c r="M4498" s="421"/>
      <c r="N4498" s="421"/>
      <c r="O4498" s="421"/>
      <c r="P4498" s="421"/>
    </row>
    <row r="4499" spans="9:16">
      <c r="I4499" s="419"/>
      <c r="J4499" s="420"/>
      <c r="K4499" s="421"/>
      <c r="L4499" s="421"/>
      <c r="M4499" s="421"/>
      <c r="N4499" s="421"/>
      <c r="O4499" s="421"/>
      <c r="P4499" s="421"/>
    </row>
    <row r="4500" spans="9:16">
      <c r="I4500" s="419"/>
      <c r="J4500" s="420"/>
      <c r="K4500" s="421"/>
      <c r="L4500" s="421"/>
      <c r="M4500" s="421"/>
      <c r="N4500" s="421"/>
      <c r="O4500" s="421"/>
      <c r="P4500" s="421"/>
    </row>
    <row r="4501" spans="9:16">
      <c r="I4501" s="419"/>
      <c r="J4501" s="420"/>
      <c r="K4501" s="421"/>
      <c r="L4501" s="421"/>
      <c r="M4501" s="421"/>
      <c r="N4501" s="421"/>
      <c r="O4501" s="421"/>
      <c r="P4501" s="421"/>
    </row>
    <row r="4502" spans="9:16">
      <c r="I4502" s="419"/>
      <c r="J4502" s="420"/>
      <c r="K4502" s="421"/>
      <c r="L4502" s="421"/>
      <c r="M4502" s="421"/>
      <c r="N4502" s="421"/>
      <c r="O4502" s="421"/>
      <c r="P4502" s="421"/>
    </row>
    <row r="4503" spans="9:16">
      <c r="I4503" s="419"/>
      <c r="J4503" s="420"/>
      <c r="K4503" s="421"/>
      <c r="L4503" s="421"/>
      <c r="M4503" s="421"/>
      <c r="N4503" s="421"/>
      <c r="O4503" s="421"/>
      <c r="P4503" s="421"/>
    </row>
    <row r="4504" spans="9:16">
      <c r="I4504" s="419"/>
      <c r="J4504" s="420"/>
      <c r="K4504" s="421"/>
      <c r="L4504" s="421"/>
      <c r="M4504" s="421"/>
      <c r="N4504" s="421"/>
      <c r="O4504" s="421"/>
      <c r="P4504" s="421"/>
    </row>
    <row r="4505" spans="9:16">
      <c r="I4505" s="419"/>
      <c r="J4505" s="420"/>
      <c r="K4505" s="421"/>
      <c r="L4505" s="421"/>
      <c r="M4505" s="421"/>
      <c r="N4505" s="421"/>
      <c r="O4505" s="421"/>
      <c r="P4505" s="421"/>
    </row>
    <row r="4506" spans="9:16">
      <c r="I4506" s="419"/>
      <c r="J4506" s="420"/>
      <c r="K4506" s="421"/>
      <c r="L4506" s="421"/>
      <c r="M4506" s="421"/>
      <c r="N4506" s="421"/>
      <c r="O4506" s="421"/>
      <c r="P4506" s="421"/>
    </row>
    <row r="4507" spans="9:16">
      <c r="I4507" s="419"/>
      <c r="J4507" s="420"/>
      <c r="K4507" s="421"/>
      <c r="L4507" s="421"/>
      <c r="M4507" s="421"/>
      <c r="N4507" s="421"/>
      <c r="O4507" s="421"/>
      <c r="P4507" s="421"/>
    </row>
    <row r="4508" spans="9:16">
      <c r="I4508" s="419"/>
      <c r="J4508" s="420"/>
      <c r="K4508" s="421"/>
      <c r="L4508" s="421"/>
      <c r="M4508" s="421"/>
      <c r="N4508" s="421"/>
      <c r="O4508" s="421"/>
      <c r="P4508" s="421"/>
    </row>
    <row r="4509" spans="9:16">
      <c r="I4509" s="419"/>
      <c r="J4509" s="420"/>
      <c r="K4509" s="421"/>
      <c r="L4509" s="421"/>
      <c r="M4509" s="421"/>
      <c r="N4509" s="421"/>
      <c r="O4509" s="421"/>
      <c r="P4509" s="421"/>
    </row>
    <row r="4510" spans="9:16">
      <c r="I4510" s="419"/>
      <c r="J4510" s="420"/>
      <c r="K4510" s="421"/>
      <c r="L4510" s="421"/>
      <c r="M4510" s="421"/>
      <c r="N4510" s="421"/>
      <c r="O4510" s="421"/>
      <c r="P4510" s="421"/>
    </row>
    <row r="4511" spans="9:16">
      <c r="I4511" s="419"/>
      <c r="J4511" s="420"/>
      <c r="K4511" s="421"/>
      <c r="L4511" s="421"/>
      <c r="M4511" s="421"/>
      <c r="N4511" s="421"/>
      <c r="O4511" s="421"/>
      <c r="P4511" s="421"/>
    </row>
    <row r="4512" spans="9:16">
      <c r="I4512" s="419"/>
      <c r="J4512" s="420"/>
      <c r="K4512" s="421"/>
      <c r="L4512" s="421"/>
      <c r="M4512" s="421"/>
      <c r="N4512" s="421"/>
      <c r="O4512" s="421"/>
      <c r="P4512" s="421"/>
    </row>
    <row r="4513" spans="9:16">
      <c r="I4513" s="419"/>
      <c r="J4513" s="420"/>
      <c r="K4513" s="421"/>
      <c r="L4513" s="421"/>
      <c r="M4513" s="421"/>
      <c r="N4513" s="421"/>
      <c r="O4513" s="421"/>
      <c r="P4513" s="421"/>
    </row>
    <row r="4514" spans="9:16">
      <c r="I4514" s="419"/>
      <c r="J4514" s="420"/>
      <c r="K4514" s="421"/>
      <c r="L4514" s="421"/>
      <c r="M4514" s="421"/>
      <c r="N4514" s="421"/>
      <c r="O4514" s="421"/>
      <c r="P4514" s="421"/>
    </row>
    <row r="4515" spans="9:16">
      <c r="I4515" s="419"/>
      <c r="J4515" s="420"/>
      <c r="K4515" s="421"/>
      <c r="L4515" s="421"/>
      <c r="M4515" s="421"/>
      <c r="N4515" s="421"/>
      <c r="O4515" s="421"/>
      <c r="P4515" s="421"/>
    </row>
    <row r="4516" spans="9:16">
      <c r="I4516" s="419"/>
      <c r="J4516" s="420"/>
      <c r="K4516" s="421"/>
      <c r="L4516" s="421"/>
      <c r="M4516" s="421"/>
      <c r="N4516" s="421"/>
      <c r="O4516" s="421"/>
      <c r="P4516" s="421"/>
    </row>
    <row r="4517" spans="9:16">
      <c r="I4517" s="419"/>
      <c r="J4517" s="420"/>
      <c r="K4517" s="421"/>
      <c r="L4517" s="421"/>
      <c r="M4517" s="421"/>
      <c r="N4517" s="421"/>
      <c r="O4517" s="421"/>
      <c r="P4517" s="421"/>
    </row>
    <row r="4518" spans="9:16">
      <c r="I4518" s="419"/>
      <c r="J4518" s="420"/>
      <c r="K4518" s="421"/>
      <c r="L4518" s="421"/>
      <c r="M4518" s="421"/>
      <c r="N4518" s="421"/>
      <c r="O4518" s="421"/>
      <c r="P4518" s="421"/>
    </row>
    <row r="4519" spans="9:16">
      <c r="I4519" s="419"/>
      <c r="J4519" s="420"/>
      <c r="K4519" s="421"/>
      <c r="L4519" s="421"/>
      <c r="M4519" s="421"/>
      <c r="N4519" s="421"/>
      <c r="O4519" s="421"/>
      <c r="P4519" s="421"/>
    </row>
    <row r="4520" spans="9:16">
      <c r="I4520" s="419"/>
      <c r="J4520" s="420"/>
      <c r="K4520" s="421"/>
      <c r="L4520" s="421"/>
      <c r="M4520" s="421"/>
      <c r="N4520" s="421"/>
      <c r="O4520" s="421"/>
      <c r="P4520" s="421"/>
    </row>
    <row r="4521" spans="9:16">
      <c r="I4521" s="419"/>
      <c r="J4521" s="420"/>
      <c r="K4521" s="421"/>
      <c r="L4521" s="421"/>
      <c r="M4521" s="421"/>
      <c r="N4521" s="421"/>
      <c r="O4521" s="421"/>
      <c r="P4521" s="421"/>
    </row>
    <row r="4522" spans="9:16">
      <c r="I4522" s="419"/>
      <c r="J4522" s="420"/>
      <c r="K4522" s="421"/>
      <c r="L4522" s="421"/>
      <c r="M4522" s="421"/>
      <c r="N4522" s="421"/>
      <c r="O4522" s="421"/>
      <c r="P4522" s="421"/>
    </row>
    <row r="4523" spans="9:16">
      <c r="I4523" s="419"/>
      <c r="J4523" s="420"/>
      <c r="K4523" s="421"/>
      <c r="L4523" s="421"/>
      <c r="M4523" s="421"/>
      <c r="N4523" s="421"/>
      <c r="O4523" s="421"/>
      <c r="P4523" s="421"/>
    </row>
    <row r="4524" spans="9:16">
      <c r="I4524" s="419"/>
      <c r="J4524" s="420"/>
      <c r="K4524" s="421"/>
      <c r="L4524" s="421"/>
      <c r="M4524" s="421"/>
      <c r="N4524" s="421"/>
      <c r="O4524" s="421"/>
      <c r="P4524" s="421"/>
    </row>
    <row r="4525" spans="9:16">
      <c r="I4525" s="419"/>
      <c r="J4525" s="420"/>
      <c r="K4525" s="421"/>
      <c r="L4525" s="421"/>
      <c r="M4525" s="421"/>
      <c r="N4525" s="421"/>
      <c r="O4525" s="421"/>
      <c r="P4525" s="421"/>
    </row>
    <row r="4526" spans="9:16">
      <c r="I4526" s="419"/>
      <c r="J4526" s="420"/>
      <c r="K4526" s="421"/>
      <c r="L4526" s="421"/>
      <c r="M4526" s="421"/>
      <c r="N4526" s="421"/>
      <c r="O4526" s="421"/>
      <c r="P4526" s="421"/>
    </row>
    <row r="4527" spans="9:16">
      <c r="I4527" s="419"/>
      <c r="J4527" s="420"/>
      <c r="K4527" s="421"/>
      <c r="L4527" s="421"/>
      <c r="M4527" s="421"/>
      <c r="N4527" s="421"/>
      <c r="O4527" s="421"/>
      <c r="P4527" s="421"/>
    </row>
    <row r="4528" spans="9:16">
      <c r="I4528" s="419"/>
      <c r="J4528" s="420"/>
      <c r="K4528" s="421"/>
      <c r="L4528" s="421"/>
      <c r="M4528" s="421"/>
      <c r="N4528" s="421"/>
      <c r="O4528" s="421"/>
      <c r="P4528" s="421"/>
    </row>
    <row r="4529" spans="9:16">
      <c r="I4529" s="419"/>
      <c r="J4529" s="420"/>
      <c r="K4529" s="421"/>
      <c r="L4529" s="421"/>
      <c r="M4529" s="421"/>
      <c r="N4529" s="421"/>
      <c r="O4529" s="421"/>
      <c r="P4529" s="421"/>
    </row>
    <row r="4530" spans="9:16">
      <c r="I4530" s="419"/>
      <c r="J4530" s="420"/>
      <c r="K4530" s="421"/>
      <c r="L4530" s="421"/>
      <c r="M4530" s="421"/>
      <c r="N4530" s="421"/>
      <c r="O4530" s="421"/>
      <c r="P4530" s="421"/>
    </row>
    <row r="4531" spans="9:16">
      <c r="I4531" s="419"/>
      <c r="J4531" s="420"/>
      <c r="K4531" s="421"/>
      <c r="L4531" s="421"/>
      <c r="M4531" s="421"/>
      <c r="N4531" s="421"/>
      <c r="O4531" s="421"/>
      <c r="P4531" s="421"/>
    </row>
    <row r="4532" spans="9:16">
      <c r="I4532" s="419"/>
      <c r="J4532" s="420"/>
      <c r="K4532" s="421"/>
      <c r="L4532" s="421"/>
      <c r="M4532" s="421"/>
      <c r="N4532" s="421"/>
      <c r="O4532" s="421"/>
      <c r="P4532" s="421"/>
    </row>
    <row r="4533" spans="9:16">
      <c r="I4533" s="419"/>
      <c r="J4533" s="420"/>
      <c r="K4533" s="421"/>
      <c r="L4533" s="421"/>
      <c r="M4533" s="421"/>
      <c r="N4533" s="421"/>
      <c r="O4533" s="421"/>
      <c r="P4533" s="421"/>
    </row>
    <row r="4534" spans="9:16">
      <c r="I4534" s="419"/>
      <c r="J4534" s="420"/>
      <c r="K4534" s="421"/>
      <c r="L4534" s="421"/>
      <c r="M4534" s="421"/>
      <c r="N4534" s="421"/>
      <c r="O4534" s="421"/>
      <c r="P4534" s="421"/>
    </row>
    <row r="4535" spans="9:16">
      <c r="I4535" s="419"/>
      <c r="J4535" s="420"/>
      <c r="K4535" s="421"/>
      <c r="L4535" s="421"/>
      <c r="M4535" s="421"/>
      <c r="N4535" s="421"/>
      <c r="O4535" s="421"/>
      <c r="P4535" s="421"/>
    </row>
    <row r="4536" spans="9:16">
      <c r="I4536" s="419"/>
      <c r="J4536" s="420"/>
      <c r="K4536" s="421"/>
      <c r="L4536" s="421"/>
      <c r="M4536" s="421"/>
      <c r="N4536" s="421"/>
      <c r="O4536" s="421"/>
      <c r="P4536" s="421"/>
    </row>
    <row r="4537" spans="9:16">
      <c r="I4537" s="419"/>
      <c r="J4537" s="420"/>
      <c r="K4537" s="421"/>
      <c r="L4537" s="421"/>
      <c r="M4537" s="421"/>
      <c r="N4537" s="421"/>
      <c r="O4537" s="421"/>
      <c r="P4537" s="421"/>
    </row>
    <row r="4538" spans="9:16">
      <c r="I4538" s="419"/>
      <c r="J4538" s="420"/>
      <c r="K4538" s="421"/>
      <c r="L4538" s="421"/>
      <c r="M4538" s="421"/>
      <c r="N4538" s="421"/>
      <c r="O4538" s="421"/>
      <c r="P4538" s="421"/>
    </row>
    <row r="4539" spans="9:16">
      <c r="I4539" s="419"/>
      <c r="J4539" s="420"/>
      <c r="K4539" s="421"/>
      <c r="L4539" s="421"/>
      <c r="M4539" s="421"/>
      <c r="N4539" s="421"/>
      <c r="O4539" s="421"/>
      <c r="P4539" s="421"/>
    </row>
    <row r="4540" spans="9:16">
      <c r="I4540" s="419"/>
      <c r="J4540" s="420"/>
      <c r="K4540" s="421"/>
      <c r="L4540" s="421"/>
      <c r="M4540" s="421"/>
      <c r="N4540" s="421"/>
      <c r="O4540" s="421"/>
      <c r="P4540" s="421"/>
    </row>
    <row r="4541" spans="9:16">
      <c r="I4541" s="419"/>
      <c r="J4541" s="420"/>
      <c r="K4541" s="421"/>
      <c r="L4541" s="421"/>
      <c r="M4541" s="421"/>
      <c r="N4541" s="421"/>
      <c r="O4541" s="421"/>
      <c r="P4541" s="421"/>
    </row>
    <row r="4542" spans="9:16">
      <c r="I4542" s="419"/>
      <c r="J4542" s="420"/>
      <c r="K4542" s="421"/>
      <c r="L4542" s="421"/>
      <c r="M4542" s="421"/>
      <c r="N4542" s="421"/>
      <c r="O4542" s="421"/>
      <c r="P4542" s="421"/>
    </row>
    <row r="4543" spans="9:16">
      <c r="I4543" s="419"/>
      <c r="J4543" s="420"/>
      <c r="K4543" s="421"/>
      <c r="L4543" s="421"/>
      <c r="M4543" s="421"/>
      <c r="N4543" s="421"/>
      <c r="O4543" s="421"/>
      <c r="P4543" s="421"/>
    </row>
    <row r="4544" spans="9:16">
      <c r="I4544" s="419"/>
      <c r="J4544" s="420"/>
      <c r="K4544" s="421"/>
      <c r="L4544" s="421"/>
      <c r="M4544" s="421"/>
      <c r="N4544" s="421"/>
      <c r="O4544" s="421"/>
      <c r="P4544" s="421"/>
    </row>
    <row r="4545" spans="9:16">
      <c r="I4545" s="419"/>
      <c r="J4545" s="420"/>
      <c r="K4545" s="421"/>
      <c r="L4545" s="421"/>
      <c r="M4545" s="421"/>
      <c r="N4545" s="421"/>
      <c r="O4545" s="421"/>
      <c r="P4545" s="421"/>
    </row>
    <row r="4546" spans="9:16">
      <c r="I4546" s="419"/>
      <c r="J4546" s="420"/>
      <c r="K4546" s="421"/>
      <c r="L4546" s="421"/>
      <c r="M4546" s="421"/>
      <c r="N4546" s="421"/>
      <c r="O4546" s="421"/>
      <c r="P4546" s="421"/>
    </row>
    <row r="4547" spans="9:16">
      <c r="I4547" s="419"/>
      <c r="J4547" s="420"/>
      <c r="K4547" s="421"/>
      <c r="L4547" s="421"/>
      <c r="M4547" s="421"/>
      <c r="N4547" s="421"/>
      <c r="O4547" s="421"/>
      <c r="P4547" s="421"/>
    </row>
    <row r="4548" spans="9:16">
      <c r="I4548" s="419"/>
      <c r="J4548" s="420"/>
      <c r="K4548" s="421"/>
      <c r="L4548" s="421"/>
      <c r="M4548" s="421"/>
      <c r="N4548" s="421"/>
      <c r="O4548" s="421"/>
      <c r="P4548" s="421"/>
    </row>
    <row r="4549" spans="9:16">
      <c r="I4549" s="419"/>
      <c r="J4549" s="420"/>
      <c r="K4549" s="421"/>
      <c r="L4549" s="421"/>
      <c r="M4549" s="421"/>
      <c r="N4549" s="421"/>
      <c r="O4549" s="421"/>
      <c r="P4549" s="421"/>
    </row>
    <row r="4550" spans="9:16">
      <c r="I4550" s="419"/>
      <c r="J4550" s="420"/>
      <c r="K4550" s="421"/>
      <c r="L4550" s="421"/>
      <c r="M4550" s="421"/>
      <c r="N4550" s="421"/>
      <c r="O4550" s="421"/>
      <c r="P4550" s="421"/>
    </row>
    <row r="4551" spans="9:16">
      <c r="I4551" s="419"/>
      <c r="J4551" s="420"/>
      <c r="K4551" s="421"/>
      <c r="L4551" s="421"/>
      <c r="M4551" s="421"/>
      <c r="N4551" s="421"/>
      <c r="O4551" s="421"/>
      <c r="P4551" s="421"/>
    </row>
    <row r="4552" spans="9:16">
      <c r="I4552" s="419"/>
      <c r="J4552" s="420"/>
      <c r="K4552" s="421"/>
      <c r="L4552" s="421"/>
      <c r="M4552" s="421"/>
      <c r="N4552" s="421"/>
      <c r="O4552" s="421"/>
      <c r="P4552" s="421"/>
    </row>
    <row r="4553" spans="9:16">
      <c r="I4553" s="419"/>
      <c r="J4553" s="420"/>
      <c r="K4553" s="421"/>
      <c r="L4553" s="421"/>
      <c r="M4553" s="421"/>
      <c r="N4553" s="421"/>
      <c r="O4553" s="421"/>
      <c r="P4553" s="421"/>
    </row>
    <row r="4554" spans="9:16">
      <c r="I4554" s="419"/>
      <c r="J4554" s="420"/>
      <c r="K4554" s="421"/>
      <c r="L4554" s="421"/>
      <c r="M4554" s="421"/>
      <c r="N4554" s="421"/>
      <c r="O4554" s="421"/>
      <c r="P4554" s="421"/>
    </row>
    <row r="4555" spans="9:16">
      <c r="I4555" s="419"/>
      <c r="J4555" s="420"/>
      <c r="K4555" s="421"/>
      <c r="L4555" s="421"/>
      <c r="M4555" s="421"/>
      <c r="N4555" s="421"/>
      <c r="O4555" s="421"/>
      <c r="P4555" s="421"/>
    </row>
    <row r="4556" spans="9:16">
      <c r="I4556" s="419"/>
      <c r="J4556" s="420"/>
      <c r="K4556" s="421"/>
      <c r="L4556" s="421"/>
      <c r="M4556" s="421"/>
      <c r="N4556" s="421"/>
      <c r="O4556" s="421"/>
      <c r="P4556" s="421"/>
    </row>
    <row r="4557" spans="9:16">
      <c r="I4557" s="419"/>
      <c r="J4557" s="420"/>
      <c r="K4557" s="421"/>
      <c r="L4557" s="421"/>
      <c r="M4557" s="421"/>
      <c r="N4557" s="421"/>
      <c r="O4557" s="421"/>
      <c r="P4557" s="421"/>
    </row>
    <row r="4558" spans="9:16">
      <c r="I4558" s="419"/>
      <c r="J4558" s="420"/>
      <c r="K4558" s="421"/>
      <c r="L4558" s="421"/>
      <c r="M4558" s="421"/>
      <c r="N4558" s="421"/>
      <c r="O4558" s="421"/>
      <c r="P4558" s="421"/>
    </row>
    <row r="4559" spans="9:16">
      <c r="I4559" s="419"/>
      <c r="J4559" s="420"/>
      <c r="K4559" s="421"/>
      <c r="L4559" s="421"/>
      <c r="M4559" s="421"/>
      <c r="N4559" s="421"/>
      <c r="O4559" s="421"/>
      <c r="P4559" s="421"/>
    </row>
    <row r="4560" spans="9:16">
      <c r="I4560" s="419"/>
      <c r="J4560" s="420"/>
      <c r="K4560" s="421"/>
      <c r="L4560" s="421"/>
      <c r="M4560" s="421"/>
      <c r="N4560" s="421"/>
      <c r="O4560" s="421"/>
      <c r="P4560" s="421"/>
    </row>
    <row r="4561" spans="9:16">
      <c r="I4561" s="419"/>
      <c r="J4561" s="420"/>
      <c r="K4561" s="421"/>
      <c r="L4561" s="421"/>
      <c r="M4561" s="421"/>
      <c r="N4561" s="421"/>
      <c r="O4561" s="421"/>
      <c r="P4561" s="421"/>
    </row>
    <row r="4562" spans="9:16">
      <c r="I4562" s="419"/>
      <c r="J4562" s="420"/>
      <c r="K4562" s="421"/>
      <c r="L4562" s="421"/>
      <c r="M4562" s="421"/>
      <c r="N4562" s="421"/>
      <c r="O4562" s="421"/>
      <c r="P4562" s="421"/>
    </row>
    <row r="4563" spans="9:16">
      <c r="I4563" s="419"/>
      <c r="J4563" s="420"/>
      <c r="K4563" s="421"/>
      <c r="L4563" s="421"/>
      <c r="M4563" s="421"/>
      <c r="N4563" s="421"/>
      <c r="O4563" s="421"/>
      <c r="P4563" s="421"/>
    </row>
    <row r="4564" spans="9:16">
      <c r="I4564" s="419"/>
      <c r="J4564" s="420"/>
      <c r="K4564" s="421"/>
      <c r="L4564" s="421"/>
      <c r="M4564" s="421"/>
      <c r="N4564" s="421"/>
      <c r="O4564" s="421"/>
      <c r="P4564" s="421"/>
    </row>
    <row r="4565" spans="9:16">
      <c r="I4565" s="419"/>
      <c r="J4565" s="420"/>
      <c r="K4565" s="421"/>
      <c r="L4565" s="421"/>
      <c r="M4565" s="421"/>
      <c r="N4565" s="421"/>
      <c r="O4565" s="421"/>
      <c r="P4565" s="421"/>
    </row>
    <row r="4566" spans="9:16">
      <c r="I4566" s="419"/>
      <c r="J4566" s="420"/>
      <c r="K4566" s="421"/>
      <c r="L4566" s="421"/>
      <c r="M4566" s="421"/>
      <c r="N4566" s="421"/>
      <c r="O4566" s="421"/>
      <c r="P4566" s="421"/>
    </row>
    <row r="4567" spans="9:16">
      <c r="I4567" s="419"/>
      <c r="J4567" s="420"/>
      <c r="K4567" s="421"/>
      <c r="L4567" s="421"/>
      <c r="M4567" s="421"/>
      <c r="N4567" s="421"/>
      <c r="O4567" s="421"/>
      <c r="P4567" s="421"/>
    </row>
    <row r="4568" spans="9:16">
      <c r="I4568" s="419"/>
      <c r="J4568" s="420"/>
      <c r="K4568" s="421"/>
      <c r="L4568" s="421"/>
      <c r="M4568" s="421"/>
      <c r="N4568" s="421"/>
      <c r="O4568" s="421"/>
      <c r="P4568" s="421"/>
    </row>
    <row r="4569" spans="9:16">
      <c r="I4569" s="419"/>
      <c r="J4569" s="420"/>
      <c r="K4569" s="421"/>
      <c r="L4569" s="421"/>
      <c r="M4569" s="421"/>
      <c r="N4569" s="421"/>
      <c r="O4569" s="421"/>
      <c r="P4569" s="421"/>
    </row>
    <row r="4570" spans="9:16">
      <c r="I4570" s="419"/>
      <c r="J4570" s="420"/>
      <c r="K4570" s="421"/>
      <c r="L4570" s="421"/>
      <c r="M4570" s="421"/>
      <c r="N4570" s="421"/>
      <c r="O4570" s="421"/>
      <c r="P4570" s="421"/>
    </row>
    <row r="4571" spans="9:16">
      <c r="I4571" s="419"/>
      <c r="J4571" s="420"/>
      <c r="K4571" s="421"/>
      <c r="L4571" s="421"/>
      <c r="M4571" s="421"/>
      <c r="N4571" s="421"/>
      <c r="O4571" s="421"/>
      <c r="P4571" s="421"/>
    </row>
    <row r="4572" spans="9:16">
      <c r="I4572" s="419"/>
      <c r="J4572" s="420"/>
      <c r="K4572" s="421"/>
      <c r="L4572" s="421"/>
      <c r="M4572" s="421"/>
      <c r="N4572" s="421"/>
      <c r="O4572" s="421"/>
      <c r="P4572" s="421"/>
    </row>
    <row r="4573" spans="9:16">
      <c r="I4573" s="419"/>
      <c r="J4573" s="420"/>
      <c r="K4573" s="421"/>
      <c r="L4573" s="421"/>
      <c r="M4573" s="421"/>
      <c r="N4573" s="421"/>
      <c r="O4573" s="421"/>
      <c r="P4573" s="421"/>
    </row>
    <row r="4574" spans="9:16">
      <c r="I4574" s="419"/>
      <c r="J4574" s="420"/>
      <c r="K4574" s="421"/>
      <c r="L4574" s="421"/>
      <c r="M4574" s="421"/>
      <c r="N4574" s="421"/>
      <c r="O4574" s="421"/>
      <c r="P4574" s="421"/>
    </row>
    <row r="4575" spans="9:16">
      <c r="I4575" s="419"/>
      <c r="J4575" s="420"/>
      <c r="K4575" s="421"/>
      <c r="L4575" s="421"/>
      <c r="M4575" s="421"/>
      <c r="N4575" s="421"/>
      <c r="O4575" s="421"/>
      <c r="P4575" s="421"/>
    </row>
    <row r="4576" spans="9:16">
      <c r="I4576" s="419"/>
      <c r="J4576" s="420"/>
      <c r="K4576" s="421"/>
      <c r="L4576" s="421"/>
      <c r="M4576" s="421"/>
      <c r="N4576" s="421"/>
      <c r="O4576" s="421"/>
      <c r="P4576" s="421"/>
    </row>
    <row r="4577" spans="9:16">
      <c r="I4577" s="419"/>
      <c r="J4577" s="420"/>
      <c r="K4577" s="421"/>
      <c r="L4577" s="421"/>
      <c r="M4577" s="421"/>
      <c r="N4577" s="421"/>
      <c r="O4577" s="421"/>
      <c r="P4577" s="421"/>
    </row>
    <row r="4578" spans="9:16">
      <c r="I4578" s="419"/>
      <c r="J4578" s="420"/>
      <c r="K4578" s="421"/>
      <c r="L4578" s="421"/>
      <c r="M4578" s="421"/>
      <c r="N4578" s="421"/>
      <c r="O4578" s="421"/>
      <c r="P4578" s="421"/>
    </row>
    <row r="4579" spans="9:16">
      <c r="I4579" s="419"/>
      <c r="J4579" s="420"/>
      <c r="K4579" s="421"/>
      <c r="L4579" s="421"/>
      <c r="M4579" s="421"/>
      <c r="N4579" s="421"/>
      <c r="O4579" s="421"/>
      <c r="P4579" s="421"/>
    </row>
    <row r="4580" spans="9:16">
      <c r="I4580" s="419"/>
      <c r="J4580" s="420"/>
      <c r="K4580" s="421"/>
      <c r="L4580" s="421"/>
      <c r="M4580" s="421"/>
      <c r="N4580" s="421"/>
      <c r="O4580" s="421"/>
      <c r="P4580" s="421"/>
    </row>
    <row r="4581" spans="9:16">
      <c r="I4581" s="419"/>
      <c r="J4581" s="420"/>
      <c r="K4581" s="421"/>
      <c r="L4581" s="421"/>
      <c r="M4581" s="421"/>
      <c r="N4581" s="421"/>
      <c r="O4581" s="421"/>
      <c r="P4581" s="421"/>
    </row>
    <row r="4582" spans="9:16">
      <c r="I4582" s="419"/>
      <c r="J4582" s="420"/>
      <c r="K4582" s="421"/>
      <c r="L4582" s="421"/>
      <c r="M4582" s="421"/>
      <c r="N4582" s="421"/>
      <c r="O4582" s="421"/>
      <c r="P4582" s="421"/>
    </row>
    <row r="4583" spans="9:16">
      <c r="I4583" s="419"/>
      <c r="J4583" s="420"/>
      <c r="K4583" s="421"/>
      <c r="L4583" s="421"/>
      <c r="M4583" s="421"/>
      <c r="N4583" s="421"/>
      <c r="O4583" s="421"/>
      <c r="P4583" s="421"/>
    </row>
    <row r="4584" spans="9:16">
      <c r="I4584" s="419"/>
      <c r="J4584" s="420"/>
      <c r="K4584" s="421"/>
      <c r="L4584" s="421"/>
      <c r="M4584" s="421"/>
      <c r="N4584" s="421"/>
      <c r="O4584" s="421"/>
      <c r="P4584" s="421"/>
    </row>
    <row r="4585" spans="9:16">
      <c r="I4585" s="419"/>
      <c r="J4585" s="420"/>
      <c r="K4585" s="421"/>
      <c r="L4585" s="421"/>
      <c r="M4585" s="421"/>
      <c r="N4585" s="421"/>
      <c r="O4585" s="421"/>
      <c r="P4585" s="421"/>
    </row>
    <row r="4586" spans="9:16">
      <c r="I4586" s="419"/>
      <c r="J4586" s="420"/>
      <c r="K4586" s="421"/>
      <c r="L4586" s="421"/>
      <c r="M4586" s="421"/>
      <c r="N4586" s="421"/>
      <c r="O4586" s="421"/>
      <c r="P4586" s="421"/>
    </row>
    <row r="4587" spans="9:16">
      <c r="I4587" s="419"/>
      <c r="J4587" s="420"/>
      <c r="K4587" s="421"/>
      <c r="L4587" s="421"/>
      <c r="M4587" s="421"/>
      <c r="N4587" s="421"/>
      <c r="O4587" s="421"/>
      <c r="P4587" s="421"/>
    </row>
    <row r="4588" spans="9:16">
      <c r="I4588" s="419"/>
      <c r="J4588" s="420"/>
      <c r="K4588" s="421"/>
      <c r="L4588" s="421"/>
      <c r="M4588" s="421"/>
      <c r="N4588" s="421"/>
      <c r="O4588" s="421"/>
      <c r="P4588" s="421"/>
    </row>
    <row r="4589" spans="9:16">
      <c r="I4589" s="419"/>
      <c r="J4589" s="420"/>
      <c r="K4589" s="421"/>
      <c r="L4589" s="421"/>
      <c r="M4589" s="421"/>
      <c r="N4589" s="421"/>
      <c r="O4589" s="421"/>
      <c r="P4589" s="421"/>
    </row>
    <row r="4590" spans="9:16">
      <c r="I4590" s="419"/>
      <c r="J4590" s="420"/>
      <c r="K4590" s="421"/>
      <c r="L4590" s="421"/>
      <c r="M4590" s="421"/>
      <c r="N4590" s="421"/>
      <c r="O4590" s="421"/>
      <c r="P4590" s="421"/>
    </row>
    <row r="4591" spans="9:16">
      <c r="I4591" s="419"/>
      <c r="J4591" s="420"/>
      <c r="K4591" s="421"/>
      <c r="L4591" s="421"/>
      <c r="M4591" s="421"/>
      <c r="N4591" s="421"/>
      <c r="O4591" s="421"/>
      <c r="P4591" s="421"/>
    </row>
    <row r="4592" spans="9:16">
      <c r="I4592" s="419"/>
      <c r="J4592" s="420"/>
      <c r="K4592" s="421"/>
      <c r="L4592" s="421"/>
      <c r="M4592" s="421"/>
      <c r="N4592" s="421"/>
      <c r="O4592" s="421"/>
      <c r="P4592" s="421"/>
    </row>
    <row r="4593" spans="9:16">
      <c r="I4593" s="419"/>
      <c r="J4593" s="420"/>
      <c r="K4593" s="421"/>
      <c r="L4593" s="421"/>
      <c r="M4593" s="421"/>
      <c r="N4593" s="421"/>
      <c r="O4593" s="421"/>
      <c r="P4593" s="421"/>
    </row>
    <row r="4594" spans="9:16">
      <c r="I4594" s="419"/>
      <c r="J4594" s="420"/>
      <c r="K4594" s="421"/>
      <c r="L4594" s="421"/>
      <c r="M4594" s="421"/>
      <c r="N4594" s="421"/>
      <c r="O4594" s="421"/>
      <c r="P4594" s="421"/>
    </row>
    <row r="4595" spans="9:16">
      <c r="I4595" s="419"/>
      <c r="J4595" s="420"/>
      <c r="K4595" s="421"/>
      <c r="L4595" s="421"/>
      <c r="M4595" s="421"/>
      <c r="N4595" s="421"/>
      <c r="O4595" s="421"/>
      <c r="P4595" s="421"/>
    </row>
    <row r="4596" spans="9:16">
      <c r="I4596" s="419"/>
      <c r="J4596" s="420"/>
      <c r="K4596" s="421"/>
      <c r="L4596" s="421"/>
      <c r="M4596" s="421"/>
      <c r="N4596" s="421"/>
      <c r="O4596" s="421"/>
      <c r="P4596" s="421"/>
    </row>
    <row r="4597" spans="9:16">
      <c r="I4597" s="419"/>
      <c r="J4597" s="420"/>
      <c r="K4597" s="421"/>
      <c r="L4597" s="421"/>
      <c r="M4597" s="421"/>
      <c r="N4597" s="421"/>
      <c r="O4597" s="421"/>
      <c r="P4597" s="421"/>
    </row>
    <row r="4598" spans="9:16">
      <c r="I4598" s="419"/>
      <c r="J4598" s="420"/>
      <c r="K4598" s="421"/>
      <c r="L4598" s="421"/>
      <c r="M4598" s="421"/>
      <c r="N4598" s="421"/>
      <c r="O4598" s="421"/>
      <c r="P4598" s="421"/>
    </row>
    <row r="4599" spans="9:16">
      <c r="I4599" s="419"/>
      <c r="J4599" s="420"/>
      <c r="K4599" s="421"/>
      <c r="L4599" s="421"/>
      <c r="M4599" s="421"/>
      <c r="N4599" s="421"/>
      <c r="O4599" s="421"/>
      <c r="P4599" s="421"/>
    </row>
    <row r="4600" spans="9:16">
      <c r="I4600" s="419"/>
      <c r="J4600" s="420"/>
      <c r="K4600" s="421"/>
      <c r="L4600" s="421"/>
      <c r="M4600" s="421"/>
      <c r="N4600" s="421"/>
      <c r="O4600" s="421"/>
      <c r="P4600" s="421"/>
    </row>
    <row r="4601" spans="9:16">
      <c r="I4601" s="419"/>
      <c r="J4601" s="420"/>
      <c r="K4601" s="421"/>
      <c r="L4601" s="421"/>
      <c r="M4601" s="421"/>
      <c r="N4601" s="421"/>
      <c r="O4601" s="421"/>
      <c r="P4601" s="421"/>
    </row>
    <row r="4602" spans="9:16">
      <c r="I4602" s="419"/>
      <c r="J4602" s="420"/>
      <c r="K4602" s="421"/>
      <c r="L4602" s="421"/>
      <c r="M4602" s="421"/>
      <c r="N4602" s="421"/>
      <c r="O4602" s="421"/>
      <c r="P4602" s="421"/>
    </row>
    <row r="4603" spans="9:16">
      <c r="I4603" s="419"/>
      <c r="J4603" s="420"/>
      <c r="K4603" s="421"/>
      <c r="L4603" s="421"/>
      <c r="M4603" s="421"/>
      <c r="N4603" s="421"/>
      <c r="O4603" s="421"/>
      <c r="P4603" s="421"/>
    </row>
    <row r="4604" spans="9:16">
      <c r="I4604" s="419"/>
      <c r="J4604" s="420"/>
      <c r="K4604" s="421"/>
      <c r="L4604" s="421"/>
      <c r="M4604" s="421"/>
      <c r="N4604" s="421"/>
      <c r="O4604" s="421"/>
      <c r="P4604" s="421"/>
    </row>
    <row r="4605" spans="9:16">
      <c r="I4605" s="419"/>
      <c r="J4605" s="420"/>
      <c r="K4605" s="421"/>
      <c r="L4605" s="421"/>
      <c r="M4605" s="421"/>
      <c r="N4605" s="421"/>
      <c r="O4605" s="421"/>
      <c r="P4605" s="421"/>
    </row>
    <row r="4606" spans="9:16">
      <c r="I4606" s="419"/>
      <c r="J4606" s="420"/>
      <c r="K4606" s="421"/>
      <c r="L4606" s="421"/>
      <c r="M4606" s="421"/>
      <c r="N4606" s="421"/>
      <c r="O4606" s="421"/>
      <c r="P4606" s="421"/>
    </row>
    <row r="4607" spans="9:16">
      <c r="I4607" s="419"/>
      <c r="J4607" s="420"/>
      <c r="K4607" s="421"/>
      <c r="L4607" s="421"/>
      <c r="M4607" s="421"/>
      <c r="N4607" s="421"/>
      <c r="O4607" s="421"/>
      <c r="P4607" s="421"/>
    </row>
    <row r="4608" spans="9:16">
      <c r="I4608" s="419"/>
      <c r="J4608" s="420"/>
      <c r="K4608" s="421"/>
      <c r="L4608" s="421"/>
      <c r="M4608" s="421"/>
      <c r="N4608" s="421"/>
      <c r="O4608" s="421"/>
      <c r="P4608" s="421"/>
    </row>
    <row r="4609" spans="9:16">
      <c r="I4609" s="419"/>
      <c r="J4609" s="420"/>
      <c r="K4609" s="421"/>
      <c r="L4609" s="421"/>
      <c r="M4609" s="421"/>
      <c r="N4609" s="421"/>
      <c r="O4609" s="421"/>
      <c r="P4609" s="421"/>
    </row>
    <row r="4610" spans="9:16">
      <c r="I4610" s="419"/>
      <c r="J4610" s="420"/>
      <c r="K4610" s="421"/>
      <c r="L4610" s="421"/>
      <c r="M4610" s="421"/>
      <c r="N4610" s="421"/>
      <c r="O4610" s="421"/>
      <c r="P4610" s="421"/>
    </row>
    <row r="4611" spans="9:16">
      <c r="I4611" s="419"/>
      <c r="J4611" s="420"/>
      <c r="K4611" s="421"/>
      <c r="L4611" s="421"/>
      <c r="M4611" s="421"/>
      <c r="N4611" s="421"/>
      <c r="O4611" s="421"/>
      <c r="P4611" s="421"/>
    </row>
    <row r="4612" spans="9:16">
      <c r="I4612" s="419"/>
      <c r="J4612" s="420"/>
      <c r="K4612" s="421"/>
      <c r="L4612" s="421"/>
      <c r="M4612" s="421"/>
      <c r="N4612" s="421"/>
      <c r="O4612" s="421"/>
      <c r="P4612" s="421"/>
    </row>
    <row r="4613" spans="9:16">
      <c r="I4613" s="419"/>
      <c r="J4613" s="420"/>
      <c r="K4613" s="421"/>
      <c r="L4613" s="421"/>
      <c r="M4613" s="421"/>
      <c r="N4613" s="421"/>
      <c r="O4613" s="421"/>
      <c r="P4613" s="421"/>
    </row>
    <row r="4614" spans="9:16">
      <c r="I4614" s="419"/>
      <c r="J4614" s="420"/>
      <c r="K4614" s="421"/>
      <c r="L4614" s="421"/>
      <c r="M4614" s="421"/>
      <c r="N4614" s="421"/>
      <c r="O4614" s="421"/>
      <c r="P4614" s="421"/>
    </row>
    <row r="4615" spans="9:16">
      <c r="I4615" s="419"/>
      <c r="J4615" s="420"/>
      <c r="K4615" s="421"/>
      <c r="L4615" s="421"/>
      <c r="M4615" s="421"/>
      <c r="N4615" s="421"/>
      <c r="O4615" s="421"/>
      <c r="P4615" s="421"/>
    </row>
    <row r="4616" spans="9:16">
      <c r="I4616" s="419"/>
      <c r="J4616" s="420"/>
      <c r="K4616" s="421"/>
      <c r="L4616" s="421"/>
      <c r="M4616" s="421"/>
      <c r="N4616" s="421"/>
      <c r="O4616" s="421"/>
      <c r="P4616" s="421"/>
    </row>
    <row r="4617" spans="9:16">
      <c r="I4617" s="419"/>
      <c r="J4617" s="420"/>
      <c r="K4617" s="421"/>
      <c r="L4617" s="421"/>
      <c r="M4617" s="421"/>
      <c r="N4617" s="421"/>
      <c r="O4617" s="421"/>
      <c r="P4617" s="421"/>
    </row>
    <row r="4618" spans="9:16">
      <c r="I4618" s="419"/>
      <c r="J4618" s="420"/>
      <c r="K4618" s="421"/>
      <c r="L4618" s="421"/>
      <c r="M4618" s="421"/>
      <c r="N4618" s="421"/>
      <c r="O4618" s="421"/>
      <c r="P4618" s="421"/>
    </row>
    <row r="4619" spans="9:16">
      <c r="I4619" s="419"/>
      <c r="J4619" s="420"/>
      <c r="K4619" s="421"/>
      <c r="L4619" s="421"/>
      <c r="M4619" s="421"/>
      <c r="N4619" s="421"/>
      <c r="O4619" s="421"/>
      <c r="P4619" s="421"/>
    </row>
    <row r="4620" spans="9:16">
      <c r="I4620" s="419"/>
      <c r="J4620" s="420"/>
      <c r="K4620" s="421"/>
      <c r="L4620" s="421"/>
      <c r="M4620" s="421"/>
      <c r="N4620" s="421"/>
      <c r="O4620" s="421"/>
      <c r="P4620" s="421"/>
    </row>
    <row r="4621" spans="9:16">
      <c r="I4621" s="419"/>
      <c r="J4621" s="420"/>
      <c r="K4621" s="421"/>
      <c r="L4621" s="421"/>
      <c r="M4621" s="421"/>
      <c r="N4621" s="421"/>
      <c r="O4621" s="421"/>
      <c r="P4621" s="421"/>
    </row>
    <row r="4622" spans="9:16">
      <c r="I4622" s="419"/>
      <c r="J4622" s="420"/>
      <c r="K4622" s="421"/>
      <c r="L4622" s="421"/>
      <c r="M4622" s="421"/>
      <c r="N4622" s="421"/>
      <c r="O4622" s="421"/>
      <c r="P4622" s="421"/>
    </row>
    <row r="4623" spans="9:16">
      <c r="I4623" s="419"/>
      <c r="J4623" s="420"/>
      <c r="K4623" s="421"/>
      <c r="L4623" s="421"/>
      <c r="M4623" s="421"/>
      <c r="N4623" s="421"/>
      <c r="O4623" s="421"/>
      <c r="P4623" s="421"/>
    </row>
    <row r="4624" spans="9:16">
      <c r="I4624" s="419"/>
      <c r="J4624" s="420"/>
      <c r="K4624" s="421"/>
      <c r="L4624" s="421"/>
      <c r="M4624" s="421"/>
      <c r="N4624" s="421"/>
      <c r="O4624" s="421"/>
      <c r="P4624" s="421"/>
    </row>
    <row r="4625" spans="9:16">
      <c r="I4625" s="419"/>
      <c r="J4625" s="420"/>
      <c r="K4625" s="421"/>
      <c r="L4625" s="421"/>
      <c r="M4625" s="421"/>
      <c r="N4625" s="421"/>
      <c r="O4625" s="421"/>
      <c r="P4625" s="421"/>
    </row>
    <row r="4626" spans="9:16">
      <c r="I4626" s="419"/>
      <c r="J4626" s="420"/>
      <c r="K4626" s="421"/>
      <c r="L4626" s="421"/>
      <c r="M4626" s="421"/>
      <c r="N4626" s="421"/>
      <c r="O4626" s="421"/>
      <c r="P4626" s="421"/>
    </row>
    <row r="4627" spans="9:16">
      <c r="I4627" s="419"/>
      <c r="J4627" s="420"/>
      <c r="K4627" s="421"/>
      <c r="L4627" s="421"/>
      <c r="M4627" s="421"/>
      <c r="N4627" s="421"/>
      <c r="O4627" s="421"/>
      <c r="P4627" s="421"/>
    </row>
    <row r="4628" spans="9:16">
      <c r="I4628" s="419"/>
      <c r="J4628" s="420"/>
      <c r="K4628" s="421"/>
      <c r="L4628" s="421"/>
      <c r="M4628" s="421"/>
      <c r="N4628" s="421"/>
      <c r="O4628" s="421"/>
      <c r="P4628" s="421"/>
    </row>
    <row r="4629" spans="9:16">
      <c r="I4629" s="419"/>
      <c r="J4629" s="420"/>
      <c r="K4629" s="421"/>
      <c r="L4629" s="421"/>
      <c r="M4629" s="421"/>
      <c r="N4629" s="421"/>
      <c r="O4629" s="421"/>
      <c r="P4629" s="421"/>
    </row>
    <row r="4630" spans="9:16">
      <c r="I4630" s="419"/>
      <c r="J4630" s="420"/>
      <c r="K4630" s="421"/>
      <c r="L4630" s="421"/>
      <c r="M4630" s="421"/>
      <c r="N4630" s="421"/>
      <c r="O4630" s="421"/>
      <c r="P4630" s="421"/>
    </row>
    <row r="4631" spans="9:16">
      <c r="I4631" s="419"/>
      <c r="J4631" s="420"/>
      <c r="K4631" s="421"/>
      <c r="L4631" s="421"/>
      <c r="M4631" s="421"/>
      <c r="N4631" s="421"/>
      <c r="O4631" s="421"/>
      <c r="P4631" s="421"/>
    </row>
    <row r="4632" spans="9:16">
      <c r="I4632" s="419"/>
      <c r="J4632" s="420"/>
      <c r="K4632" s="421"/>
      <c r="L4632" s="421"/>
      <c r="M4632" s="421"/>
      <c r="N4632" s="421"/>
      <c r="O4632" s="421"/>
      <c r="P4632" s="421"/>
    </row>
    <row r="4633" spans="9:16">
      <c r="I4633" s="419"/>
      <c r="J4633" s="420"/>
      <c r="K4633" s="421"/>
      <c r="L4633" s="421"/>
      <c r="M4633" s="421"/>
      <c r="N4633" s="421"/>
      <c r="O4633" s="421"/>
      <c r="P4633" s="421"/>
    </row>
    <row r="4634" spans="9:16">
      <c r="I4634" s="419"/>
      <c r="J4634" s="420"/>
      <c r="K4634" s="421"/>
      <c r="L4634" s="421"/>
      <c r="M4634" s="421"/>
      <c r="N4634" s="421"/>
      <c r="O4634" s="421"/>
      <c r="P4634" s="421"/>
    </row>
    <row r="4635" spans="9:16">
      <c r="I4635" s="419"/>
      <c r="J4635" s="420"/>
      <c r="K4635" s="421"/>
      <c r="L4635" s="421"/>
      <c r="M4635" s="421"/>
      <c r="N4635" s="421"/>
      <c r="O4635" s="421"/>
      <c r="P4635" s="421"/>
    </row>
    <row r="4636" spans="9:16">
      <c r="I4636" s="419"/>
      <c r="J4636" s="420"/>
      <c r="K4636" s="421"/>
      <c r="L4636" s="421"/>
      <c r="M4636" s="421"/>
      <c r="N4636" s="421"/>
      <c r="O4636" s="421"/>
      <c r="P4636" s="421"/>
    </row>
    <row r="4637" spans="9:16">
      <c r="I4637" s="419"/>
      <c r="J4637" s="420"/>
      <c r="K4637" s="421"/>
      <c r="L4637" s="421"/>
      <c r="M4637" s="421"/>
      <c r="N4637" s="421"/>
      <c r="O4637" s="421"/>
      <c r="P4637" s="421"/>
    </row>
    <row r="4638" spans="9:16">
      <c r="I4638" s="419"/>
      <c r="J4638" s="420"/>
      <c r="K4638" s="421"/>
      <c r="L4638" s="421"/>
      <c r="M4638" s="421"/>
      <c r="N4638" s="421"/>
      <c r="O4638" s="421"/>
      <c r="P4638" s="421"/>
    </row>
    <row r="4639" spans="9:16">
      <c r="I4639" s="419"/>
      <c r="J4639" s="420"/>
      <c r="K4639" s="421"/>
      <c r="L4639" s="421"/>
      <c r="M4639" s="421"/>
      <c r="N4639" s="421"/>
      <c r="O4639" s="421"/>
      <c r="P4639" s="421"/>
    </row>
    <row r="4640" spans="9:16">
      <c r="I4640" s="419"/>
      <c r="J4640" s="420"/>
      <c r="K4640" s="421"/>
      <c r="L4640" s="421"/>
      <c r="M4640" s="421"/>
      <c r="N4640" s="421"/>
      <c r="O4640" s="421"/>
      <c r="P4640" s="421"/>
    </row>
    <row r="4641" spans="9:16">
      <c r="I4641" s="419"/>
      <c r="J4641" s="420"/>
      <c r="K4641" s="421"/>
      <c r="L4641" s="421"/>
      <c r="M4641" s="421"/>
      <c r="N4641" s="421"/>
      <c r="O4641" s="421"/>
      <c r="P4641" s="421"/>
    </row>
    <row r="4642" spans="9:16">
      <c r="I4642" s="419"/>
      <c r="J4642" s="420"/>
      <c r="K4642" s="421"/>
      <c r="L4642" s="421"/>
      <c r="M4642" s="421"/>
      <c r="N4642" s="421"/>
      <c r="O4642" s="421"/>
      <c r="P4642" s="421"/>
    </row>
    <row r="4643" spans="9:16">
      <c r="I4643" s="419"/>
      <c r="J4643" s="420"/>
      <c r="K4643" s="421"/>
      <c r="L4643" s="421"/>
      <c r="M4643" s="421"/>
      <c r="N4643" s="421"/>
      <c r="O4643" s="421"/>
      <c r="P4643" s="421"/>
    </row>
    <row r="4644" spans="9:16">
      <c r="I4644" s="419"/>
      <c r="J4644" s="420"/>
      <c r="K4644" s="421"/>
      <c r="L4644" s="421"/>
      <c r="M4644" s="421"/>
      <c r="N4644" s="421"/>
      <c r="O4644" s="421"/>
      <c r="P4644" s="421"/>
    </row>
    <row r="4645" spans="9:16">
      <c r="I4645" s="419"/>
      <c r="J4645" s="420"/>
      <c r="K4645" s="421"/>
      <c r="L4645" s="421"/>
      <c r="M4645" s="421"/>
      <c r="N4645" s="421"/>
      <c r="O4645" s="421"/>
      <c r="P4645" s="421"/>
    </row>
    <row r="4646" spans="9:16">
      <c r="I4646" s="419"/>
      <c r="J4646" s="420"/>
      <c r="K4646" s="421"/>
      <c r="L4646" s="421"/>
      <c r="M4646" s="421"/>
      <c r="N4646" s="421"/>
      <c r="O4646" s="421"/>
      <c r="P4646" s="421"/>
    </row>
    <row r="4647" spans="9:16">
      <c r="I4647" s="419"/>
      <c r="J4647" s="420"/>
      <c r="K4647" s="421"/>
      <c r="L4647" s="421"/>
      <c r="M4647" s="421"/>
      <c r="N4647" s="421"/>
      <c r="O4647" s="421"/>
      <c r="P4647" s="421"/>
    </row>
    <row r="4648" spans="9:16">
      <c r="I4648" s="419"/>
      <c r="J4648" s="420"/>
      <c r="K4648" s="421"/>
      <c r="L4648" s="421"/>
      <c r="M4648" s="421"/>
      <c r="N4648" s="421"/>
      <c r="O4648" s="421"/>
      <c r="P4648" s="421"/>
    </row>
    <row r="4649" spans="9:16">
      <c r="I4649" s="419"/>
      <c r="J4649" s="420"/>
      <c r="K4649" s="421"/>
      <c r="L4649" s="421"/>
      <c r="M4649" s="421"/>
      <c r="N4649" s="421"/>
      <c r="O4649" s="421"/>
      <c r="P4649" s="421"/>
    </row>
    <row r="4650" spans="9:16">
      <c r="I4650" s="419"/>
      <c r="J4650" s="420"/>
      <c r="K4650" s="421"/>
      <c r="L4650" s="421"/>
      <c r="M4650" s="421"/>
      <c r="N4650" s="421"/>
      <c r="O4650" s="421"/>
      <c r="P4650" s="421"/>
    </row>
    <row r="4651" spans="9:16">
      <c r="I4651" s="419"/>
      <c r="J4651" s="420"/>
      <c r="K4651" s="421"/>
      <c r="L4651" s="421"/>
      <c r="M4651" s="421"/>
      <c r="N4651" s="421"/>
      <c r="O4651" s="421"/>
      <c r="P4651" s="421"/>
    </row>
    <row r="4652" spans="9:16">
      <c r="I4652" s="419"/>
      <c r="J4652" s="420"/>
      <c r="K4652" s="421"/>
      <c r="L4652" s="421"/>
      <c r="M4652" s="421"/>
      <c r="N4652" s="421"/>
      <c r="O4652" s="421"/>
      <c r="P4652" s="421"/>
    </row>
    <row r="4653" spans="9:16">
      <c r="I4653" s="419"/>
      <c r="J4653" s="420"/>
      <c r="K4653" s="421"/>
      <c r="L4653" s="421"/>
      <c r="M4653" s="421"/>
      <c r="N4653" s="421"/>
      <c r="O4653" s="421"/>
      <c r="P4653" s="421"/>
    </row>
    <row r="4654" spans="9:16">
      <c r="I4654" s="419"/>
      <c r="J4654" s="420"/>
      <c r="K4654" s="421"/>
      <c r="L4654" s="421"/>
      <c r="M4654" s="421"/>
      <c r="N4654" s="421"/>
      <c r="O4654" s="421"/>
      <c r="P4654" s="421"/>
    </row>
    <row r="4655" spans="9:16">
      <c r="I4655" s="419"/>
      <c r="J4655" s="420"/>
      <c r="K4655" s="421"/>
      <c r="L4655" s="421"/>
      <c r="M4655" s="421"/>
      <c r="N4655" s="421"/>
      <c r="O4655" s="421"/>
      <c r="P4655" s="421"/>
    </row>
    <row r="4656" spans="9:16">
      <c r="I4656" s="419"/>
      <c r="J4656" s="420"/>
      <c r="K4656" s="421"/>
      <c r="L4656" s="421"/>
      <c r="M4656" s="421"/>
      <c r="N4656" s="421"/>
      <c r="O4656" s="421"/>
      <c r="P4656" s="421"/>
    </row>
    <row r="4657" spans="9:16">
      <c r="I4657" s="419"/>
      <c r="J4657" s="420"/>
      <c r="K4657" s="421"/>
      <c r="L4657" s="421"/>
      <c r="M4657" s="421"/>
      <c r="N4657" s="421"/>
      <c r="O4657" s="421"/>
      <c r="P4657" s="421"/>
    </row>
    <row r="4658" spans="9:16">
      <c r="I4658" s="419"/>
      <c r="J4658" s="420"/>
      <c r="K4658" s="421"/>
      <c r="L4658" s="421"/>
      <c r="M4658" s="421"/>
      <c r="N4658" s="421"/>
      <c r="O4658" s="421"/>
      <c r="P4658" s="421"/>
    </row>
    <row r="4659" spans="9:16">
      <c r="I4659" s="419"/>
      <c r="J4659" s="420"/>
      <c r="K4659" s="421"/>
      <c r="L4659" s="421"/>
      <c r="M4659" s="421"/>
      <c r="N4659" s="421"/>
      <c r="O4659" s="421"/>
      <c r="P4659" s="421"/>
    </row>
    <row r="4660" spans="9:16">
      <c r="I4660" s="419"/>
      <c r="J4660" s="420"/>
      <c r="K4660" s="421"/>
      <c r="L4660" s="421"/>
      <c r="M4660" s="421"/>
      <c r="N4660" s="421"/>
      <c r="O4660" s="421"/>
      <c r="P4660" s="421"/>
    </row>
    <row r="4661" spans="9:16">
      <c r="I4661" s="419"/>
      <c r="J4661" s="420"/>
      <c r="K4661" s="421"/>
      <c r="L4661" s="421"/>
      <c r="M4661" s="421"/>
      <c r="N4661" s="421"/>
      <c r="O4661" s="421"/>
      <c r="P4661" s="421"/>
    </row>
    <row r="4662" spans="9:16">
      <c r="I4662" s="419"/>
      <c r="J4662" s="420"/>
      <c r="K4662" s="421"/>
      <c r="L4662" s="421"/>
      <c r="M4662" s="421"/>
      <c r="N4662" s="421"/>
      <c r="O4662" s="421"/>
      <c r="P4662" s="421"/>
    </row>
    <row r="4663" spans="9:16">
      <c r="I4663" s="419"/>
      <c r="J4663" s="420"/>
      <c r="K4663" s="421"/>
      <c r="L4663" s="421"/>
      <c r="M4663" s="421"/>
      <c r="N4663" s="421"/>
      <c r="O4663" s="421"/>
      <c r="P4663" s="421"/>
    </row>
    <row r="4664" spans="9:16">
      <c r="I4664" s="419"/>
      <c r="J4664" s="420"/>
      <c r="K4664" s="421"/>
      <c r="L4664" s="421"/>
      <c r="M4664" s="421"/>
      <c r="N4664" s="421"/>
      <c r="O4664" s="421"/>
      <c r="P4664" s="421"/>
    </row>
    <row r="4665" spans="9:16">
      <c r="I4665" s="419"/>
      <c r="J4665" s="420"/>
      <c r="K4665" s="421"/>
      <c r="L4665" s="421"/>
      <c r="M4665" s="421"/>
      <c r="N4665" s="421"/>
      <c r="O4665" s="421"/>
      <c r="P4665" s="421"/>
    </row>
    <row r="4666" spans="9:16">
      <c r="I4666" s="419"/>
      <c r="J4666" s="420"/>
      <c r="K4666" s="421"/>
      <c r="L4666" s="421"/>
      <c r="M4666" s="421"/>
      <c r="N4666" s="421"/>
      <c r="O4666" s="421"/>
      <c r="P4666" s="421"/>
    </row>
    <row r="4667" spans="9:16">
      <c r="I4667" s="419"/>
      <c r="J4667" s="420"/>
      <c r="K4667" s="421"/>
      <c r="L4667" s="421"/>
      <c r="M4667" s="421"/>
      <c r="N4667" s="421"/>
      <c r="O4667" s="421"/>
      <c r="P4667" s="421"/>
    </row>
    <row r="4668" spans="9:16">
      <c r="I4668" s="419"/>
      <c r="J4668" s="420"/>
      <c r="K4668" s="421"/>
      <c r="L4668" s="421"/>
      <c r="M4668" s="421"/>
      <c r="N4668" s="421"/>
      <c r="O4668" s="421"/>
      <c r="P4668" s="421"/>
    </row>
    <row r="4669" spans="9:16">
      <c r="I4669" s="419"/>
      <c r="J4669" s="420"/>
      <c r="K4669" s="421"/>
      <c r="L4669" s="421"/>
      <c r="M4669" s="421"/>
      <c r="N4669" s="421"/>
      <c r="O4669" s="421"/>
      <c r="P4669" s="421"/>
    </row>
    <row r="4670" spans="9:16">
      <c r="I4670" s="419"/>
      <c r="J4670" s="420"/>
      <c r="K4670" s="421"/>
      <c r="L4670" s="421"/>
      <c r="M4670" s="421"/>
      <c r="N4670" s="421"/>
      <c r="O4670" s="421"/>
      <c r="P4670" s="421"/>
    </row>
    <row r="4671" spans="9:16">
      <c r="I4671" s="419"/>
      <c r="J4671" s="420"/>
      <c r="K4671" s="421"/>
      <c r="L4671" s="421"/>
      <c r="M4671" s="421"/>
      <c r="N4671" s="421"/>
      <c r="O4671" s="421"/>
      <c r="P4671" s="421"/>
    </row>
    <row r="4672" spans="9:16">
      <c r="I4672" s="419"/>
      <c r="J4672" s="420"/>
      <c r="K4672" s="421"/>
      <c r="L4672" s="421"/>
      <c r="M4672" s="421"/>
      <c r="N4672" s="421"/>
      <c r="O4672" s="421"/>
      <c r="P4672" s="421"/>
    </row>
    <row r="4673" spans="9:16">
      <c r="I4673" s="419"/>
      <c r="J4673" s="420"/>
      <c r="K4673" s="421"/>
      <c r="L4673" s="421"/>
      <c r="M4673" s="421"/>
      <c r="N4673" s="421"/>
      <c r="O4673" s="421"/>
      <c r="P4673" s="421"/>
    </row>
    <row r="4674" spans="9:16">
      <c r="I4674" s="419"/>
      <c r="J4674" s="420"/>
      <c r="K4674" s="421"/>
      <c r="L4674" s="421"/>
      <c r="M4674" s="421"/>
      <c r="N4674" s="421"/>
      <c r="O4674" s="421"/>
      <c r="P4674" s="421"/>
    </row>
    <row r="4675" spans="9:16">
      <c r="I4675" s="419"/>
      <c r="J4675" s="420"/>
      <c r="K4675" s="421"/>
      <c r="L4675" s="421"/>
      <c r="M4675" s="421"/>
      <c r="N4675" s="421"/>
      <c r="O4675" s="421"/>
      <c r="P4675" s="421"/>
    </row>
    <row r="4676" spans="9:16">
      <c r="I4676" s="419"/>
      <c r="J4676" s="420"/>
      <c r="K4676" s="421"/>
      <c r="L4676" s="421"/>
      <c r="M4676" s="421"/>
      <c r="N4676" s="421"/>
      <c r="O4676" s="421"/>
      <c r="P4676" s="421"/>
    </row>
    <row r="4677" spans="9:16">
      <c r="I4677" s="419"/>
      <c r="J4677" s="420"/>
      <c r="K4677" s="421"/>
      <c r="L4677" s="421"/>
      <c r="M4677" s="421"/>
      <c r="N4677" s="421"/>
      <c r="O4677" s="421"/>
      <c r="P4677" s="421"/>
    </row>
    <row r="4678" spans="9:16">
      <c r="I4678" s="419"/>
      <c r="J4678" s="420"/>
      <c r="K4678" s="421"/>
      <c r="L4678" s="421"/>
      <c r="M4678" s="421"/>
      <c r="N4678" s="421"/>
      <c r="O4678" s="421"/>
      <c r="P4678" s="421"/>
    </row>
    <row r="4679" spans="9:16">
      <c r="I4679" s="419"/>
      <c r="J4679" s="420"/>
      <c r="K4679" s="421"/>
      <c r="L4679" s="421"/>
      <c r="M4679" s="421"/>
      <c r="N4679" s="421"/>
      <c r="O4679" s="421"/>
      <c r="P4679" s="421"/>
    </row>
    <row r="4680" spans="9:16">
      <c r="I4680" s="419"/>
      <c r="J4680" s="420"/>
      <c r="K4680" s="421"/>
      <c r="L4680" s="421"/>
      <c r="M4680" s="421"/>
      <c r="N4680" s="421"/>
      <c r="O4680" s="421"/>
      <c r="P4680" s="421"/>
    </row>
    <row r="4681" spans="9:16">
      <c r="I4681" s="419"/>
      <c r="J4681" s="420"/>
      <c r="K4681" s="421"/>
      <c r="L4681" s="421"/>
      <c r="M4681" s="421"/>
      <c r="N4681" s="421"/>
      <c r="O4681" s="421"/>
      <c r="P4681" s="421"/>
    </row>
    <row r="4682" spans="9:16">
      <c r="I4682" s="419"/>
      <c r="J4682" s="420"/>
      <c r="K4682" s="421"/>
      <c r="L4682" s="421"/>
      <c r="M4682" s="421"/>
      <c r="N4682" s="421"/>
      <c r="O4682" s="421"/>
      <c r="P4682" s="421"/>
    </row>
    <row r="4683" spans="9:16">
      <c r="I4683" s="419"/>
      <c r="J4683" s="420"/>
      <c r="K4683" s="421"/>
      <c r="L4683" s="421"/>
      <c r="M4683" s="421"/>
      <c r="N4683" s="421"/>
      <c r="O4683" s="421"/>
      <c r="P4683" s="421"/>
    </row>
    <row r="4684" spans="9:16">
      <c r="I4684" s="419"/>
      <c r="J4684" s="420"/>
      <c r="K4684" s="421"/>
      <c r="L4684" s="421"/>
      <c r="M4684" s="421"/>
      <c r="N4684" s="421"/>
      <c r="O4684" s="421"/>
      <c r="P4684" s="421"/>
    </row>
    <row r="4685" spans="9:16">
      <c r="I4685" s="419"/>
      <c r="J4685" s="420"/>
      <c r="K4685" s="421"/>
      <c r="L4685" s="421"/>
      <c r="M4685" s="421"/>
      <c r="N4685" s="421"/>
      <c r="O4685" s="421"/>
      <c r="P4685" s="421"/>
    </row>
    <row r="4686" spans="9:16">
      <c r="I4686" s="419"/>
      <c r="J4686" s="420"/>
      <c r="K4686" s="421"/>
      <c r="L4686" s="421"/>
      <c r="M4686" s="421"/>
      <c r="N4686" s="421"/>
      <c r="O4686" s="421"/>
      <c r="P4686" s="421"/>
    </row>
    <row r="4687" spans="9:16">
      <c r="I4687" s="419"/>
      <c r="J4687" s="420"/>
      <c r="K4687" s="421"/>
      <c r="L4687" s="421"/>
      <c r="M4687" s="421"/>
      <c r="N4687" s="421"/>
      <c r="O4687" s="421"/>
      <c r="P4687" s="421"/>
    </row>
    <row r="4688" spans="9:16">
      <c r="I4688" s="419"/>
      <c r="J4688" s="420"/>
      <c r="K4688" s="421"/>
      <c r="L4688" s="421"/>
      <c r="M4688" s="421"/>
      <c r="N4688" s="421"/>
      <c r="O4688" s="421"/>
      <c r="P4688" s="421"/>
    </row>
    <row r="4689" spans="9:16">
      <c r="I4689" s="419"/>
      <c r="J4689" s="420"/>
      <c r="K4689" s="421"/>
      <c r="L4689" s="421"/>
      <c r="M4689" s="421"/>
      <c r="N4689" s="421"/>
      <c r="O4689" s="421"/>
      <c r="P4689" s="421"/>
    </row>
    <row r="4690" spans="9:16">
      <c r="I4690" s="419"/>
      <c r="J4690" s="420"/>
      <c r="K4690" s="421"/>
      <c r="L4690" s="421"/>
      <c r="M4690" s="421"/>
      <c r="N4690" s="421"/>
      <c r="O4690" s="421"/>
      <c r="P4690" s="421"/>
    </row>
    <row r="4691" spans="9:16">
      <c r="I4691" s="419"/>
      <c r="J4691" s="420"/>
      <c r="K4691" s="421"/>
      <c r="L4691" s="421"/>
      <c r="M4691" s="421"/>
      <c r="N4691" s="421"/>
      <c r="O4691" s="421"/>
      <c r="P4691" s="421"/>
    </row>
    <row r="4692" spans="9:16">
      <c r="I4692" s="419"/>
      <c r="J4692" s="420"/>
      <c r="K4692" s="421"/>
      <c r="L4692" s="421"/>
      <c r="M4692" s="421"/>
      <c r="N4692" s="421"/>
      <c r="O4692" s="421"/>
      <c r="P4692" s="421"/>
    </row>
    <row r="4693" spans="9:16">
      <c r="I4693" s="419"/>
      <c r="J4693" s="420"/>
      <c r="K4693" s="421"/>
      <c r="L4693" s="421"/>
      <c r="M4693" s="421"/>
      <c r="N4693" s="421"/>
      <c r="O4693" s="421"/>
      <c r="P4693" s="421"/>
    </row>
    <row r="4694" spans="9:16">
      <c r="I4694" s="419"/>
      <c r="J4694" s="420"/>
      <c r="K4694" s="421"/>
      <c r="L4694" s="421"/>
      <c r="M4694" s="421"/>
      <c r="N4694" s="421"/>
      <c r="O4694" s="421"/>
      <c r="P4694" s="421"/>
    </row>
    <row r="4695" spans="9:16">
      <c r="I4695" s="419"/>
      <c r="J4695" s="420"/>
      <c r="K4695" s="421"/>
      <c r="L4695" s="421"/>
      <c r="M4695" s="421"/>
      <c r="N4695" s="421"/>
      <c r="O4695" s="421"/>
      <c r="P4695" s="421"/>
    </row>
    <row r="4696" spans="9:16">
      <c r="I4696" s="419"/>
      <c r="J4696" s="420"/>
      <c r="K4696" s="421"/>
      <c r="L4696" s="421"/>
      <c r="M4696" s="421"/>
      <c r="N4696" s="421"/>
      <c r="O4696" s="421"/>
      <c r="P4696" s="421"/>
    </row>
    <row r="4697" spans="9:16">
      <c r="I4697" s="419"/>
      <c r="J4697" s="420"/>
      <c r="K4697" s="421"/>
      <c r="L4697" s="421"/>
      <c r="M4697" s="421"/>
      <c r="N4697" s="421"/>
      <c r="O4697" s="421"/>
      <c r="P4697" s="421"/>
    </row>
    <row r="4698" spans="9:16">
      <c r="I4698" s="419"/>
      <c r="J4698" s="420"/>
      <c r="K4698" s="421"/>
      <c r="L4698" s="421"/>
      <c r="M4698" s="421"/>
      <c r="N4698" s="421"/>
      <c r="O4698" s="421"/>
      <c r="P4698" s="421"/>
    </row>
    <row r="4699" spans="9:16">
      <c r="I4699" s="419"/>
      <c r="J4699" s="420"/>
      <c r="K4699" s="421"/>
      <c r="L4699" s="421"/>
      <c r="M4699" s="421"/>
      <c r="N4699" s="421"/>
      <c r="O4699" s="421"/>
      <c r="P4699" s="421"/>
    </row>
    <row r="4700" spans="9:16">
      <c r="I4700" s="419"/>
      <c r="J4700" s="420"/>
      <c r="K4700" s="421"/>
      <c r="L4700" s="421"/>
      <c r="M4700" s="421"/>
      <c r="N4700" s="421"/>
      <c r="O4700" s="421"/>
      <c r="P4700" s="421"/>
    </row>
    <row r="4701" spans="9:16">
      <c r="I4701" s="419"/>
      <c r="J4701" s="420"/>
      <c r="K4701" s="421"/>
      <c r="L4701" s="421"/>
      <c r="M4701" s="421"/>
      <c r="N4701" s="421"/>
      <c r="O4701" s="421"/>
      <c r="P4701" s="421"/>
    </row>
    <row r="4702" spans="9:16">
      <c r="I4702" s="419"/>
      <c r="J4702" s="420"/>
      <c r="K4702" s="421"/>
      <c r="L4702" s="421"/>
      <c r="M4702" s="421"/>
      <c r="N4702" s="421"/>
      <c r="O4702" s="421"/>
      <c r="P4702" s="421"/>
    </row>
    <row r="4703" spans="9:16">
      <c r="I4703" s="419"/>
      <c r="J4703" s="420"/>
      <c r="K4703" s="421"/>
      <c r="L4703" s="421"/>
      <c r="M4703" s="421"/>
      <c r="N4703" s="421"/>
      <c r="O4703" s="421"/>
      <c r="P4703" s="421"/>
    </row>
    <row r="4704" spans="9:16">
      <c r="I4704" s="419"/>
      <c r="J4704" s="420"/>
      <c r="K4704" s="421"/>
      <c r="L4704" s="421"/>
      <c r="M4704" s="421"/>
      <c r="N4704" s="421"/>
      <c r="O4704" s="421"/>
      <c r="P4704" s="421"/>
    </row>
    <row r="4705" spans="9:16">
      <c r="I4705" s="419"/>
      <c r="J4705" s="420"/>
      <c r="K4705" s="421"/>
      <c r="L4705" s="421"/>
      <c r="M4705" s="421"/>
      <c r="N4705" s="421"/>
      <c r="O4705" s="421"/>
      <c r="P4705" s="421"/>
    </row>
    <row r="4706" spans="9:16">
      <c r="I4706" s="419"/>
      <c r="J4706" s="420"/>
      <c r="K4706" s="421"/>
      <c r="L4706" s="421"/>
      <c r="M4706" s="421"/>
      <c r="N4706" s="421"/>
      <c r="O4706" s="421"/>
      <c r="P4706" s="421"/>
    </row>
    <row r="4707" spans="9:16">
      <c r="I4707" s="419"/>
      <c r="J4707" s="420"/>
      <c r="K4707" s="421"/>
      <c r="L4707" s="421"/>
      <c r="M4707" s="421"/>
      <c r="N4707" s="421"/>
      <c r="O4707" s="421"/>
      <c r="P4707" s="421"/>
    </row>
    <row r="4708" spans="9:16">
      <c r="I4708" s="419"/>
      <c r="J4708" s="420"/>
      <c r="K4708" s="421"/>
      <c r="L4708" s="421"/>
      <c r="M4708" s="421"/>
      <c r="N4708" s="421"/>
      <c r="O4708" s="421"/>
      <c r="P4708" s="421"/>
    </row>
    <row r="4709" spans="9:16">
      <c r="I4709" s="419"/>
      <c r="J4709" s="420"/>
      <c r="K4709" s="421"/>
      <c r="L4709" s="421"/>
      <c r="M4709" s="421"/>
      <c r="N4709" s="421"/>
      <c r="O4709" s="421"/>
      <c r="P4709" s="421"/>
    </row>
    <row r="4710" spans="9:16">
      <c r="I4710" s="419"/>
      <c r="J4710" s="420"/>
      <c r="K4710" s="421"/>
      <c r="L4710" s="421"/>
      <c r="M4710" s="421"/>
      <c r="N4710" s="421"/>
      <c r="O4710" s="421"/>
      <c r="P4710" s="421"/>
    </row>
    <row r="4711" spans="9:16">
      <c r="I4711" s="419"/>
      <c r="J4711" s="420"/>
      <c r="K4711" s="421"/>
      <c r="L4711" s="421"/>
      <c r="M4711" s="421"/>
      <c r="N4711" s="421"/>
      <c r="O4711" s="421"/>
      <c r="P4711" s="421"/>
    </row>
    <row r="4712" spans="9:16">
      <c r="I4712" s="419"/>
      <c r="J4712" s="420"/>
      <c r="K4712" s="421"/>
      <c r="L4712" s="421"/>
      <c r="M4712" s="421"/>
      <c r="N4712" s="421"/>
      <c r="O4712" s="421"/>
      <c r="P4712" s="421"/>
    </row>
    <row r="4713" spans="9:16">
      <c r="I4713" s="419"/>
      <c r="J4713" s="420"/>
      <c r="K4713" s="421"/>
      <c r="L4713" s="421"/>
      <c r="M4713" s="421"/>
      <c r="N4713" s="421"/>
      <c r="O4713" s="421"/>
      <c r="P4713" s="421"/>
    </row>
    <row r="4714" spans="9:16">
      <c r="I4714" s="419"/>
      <c r="J4714" s="420"/>
      <c r="K4714" s="421"/>
      <c r="L4714" s="421"/>
      <c r="M4714" s="421"/>
      <c r="N4714" s="421"/>
      <c r="O4714" s="421"/>
      <c r="P4714" s="421"/>
    </row>
    <row r="4715" spans="9:16">
      <c r="I4715" s="419"/>
      <c r="J4715" s="420"/>
      <c r="K4715" s="421"/>
      <c r="L4715" s="421"/>
      <c r="M4715" s="421"/>
      <c r="N4715" s="421"/>
      <c r="O4715" s="421"/>
      <c r="P4715" s="421"/>
    </row>
    <row r="4716" spans="9:16">
      <c r="I4716" s="419"/>
      <c r="J4716" s="420"/>
      <c r="K4716" s="421"/>
      <c r="L4716" s="421"/>
      <c r="M4716" s="421"/>
      <c r="N4716" s="421"/>
      <c r="O4716" s="421"/>
      <c r="P4716" s="421"/>
    </row>
    <row r="4717" spans="9:16">
      <c r="I4717" s="419"/>
      <c r="J4717" s="420"/>
      <c r="K4717" s="421"/>
      <c r="L4717" s="421"/>
      <c r="M4717" s="421"/>
      <c r="N4717" s="421"/>
      <c r="O4717" s="421"/>
      <c r="P4717" s="421"/>
    </row>
    <row r="4718" spans="9:16">
      <c r="I4718" s="419"/>
      <c r="J4718" s="420"/>
      <c r="K4718" s="421"/>
      <c r="L4718" s="421"/>
      <c r="M4718" s="421"/>
      <c r="N4718" s="421"/>
      <c r="O4718" s="421"/>
      <c r="P4718" s="421"/>
    </row>
    <row r="4719" spans="9:16">
      <c r="I4719" s="419"/>
      <c r="J4719" s="420"/>
      <c r="K4719" s="421"/>
      <c r="L4719" s="421"/>
      <c r="M4719" s="421"/>
      <c r="N4719" s="421"/>
      <c r="O4719" s="421"/>
      <c r="P4719" s="421"/>
    </row>
    <row r="4720" spans="9:16">
      <c r="I4720" s="419"/>
      <c r="J4720" s="420"/>
      <c r="K4720" s="421"/>
      <c r="L4720" s="421"/>
      <c r="M4720" s="421"/>
      <c r="N4720" s="421"/>
      <c r="O4720" s="421"/>
      <c r="P4720" s="421"/>
    </row>
    <row r="4721" spans="9:16">
      <c r="I4721" s="419"/>
      <c r="J4721" s="420"/>
      <c r="K4721" s="421"/>
      <c r="L4721" s="421"/>
      <c r="M4721" s="421"/>
      <c r="N4721" s="421"/>
      <c r="O4721" s="421"/>
      <c r="P4721" s="421"/>
    </row>
    <row r="4722" spans="9:16">
      <c r="I4722" s="419"/>
      <c r="J4722" s="420"/>
      <c r="K4722" s="421"/>
      <c r="L4722" s="421"/>
      <c r="M4722" s="421"/>
      <c r="N4722" s="421"/>
      <c r="O4722" s="421"/>
      <c r="P4722" s="421"/>
    </row>
    <row r="4723" spans="9:16">
      <c r="I4723" s="419"/>
      <c r="J4723" s="420"/>
      <c r="K4723" s="421"/>
      <c r="L4723" s="421"/>
      <c r="M4723" s="421"/>
      <c r="N4723" s="421"/>
      <c r="O4723" s="421"/>
      <c r="P4723" s="421"/>
    </row>
    <row r="4724" spans="9:16">
      <c r="I4724" s="419"/>
      <c r="J4724" s="420"/>
      <c r="K4724" s="421"/>
      <c r="L4724" s="421"/>
      <c r="M4724" s="421"/>
      <c r="N4724" s="421"/>
      <c r="O4724" s="421"/>
      <c r="P4724" s="421"/>
    </row>
    <row r="4725" spans="9:16">
      <c r="I4725" s="419"/>
      <c r="J4725" s="420"/>
      <c r="K4725" s="421"/>
      <c r="L4725" s="421"/>
      <c r="M4725" s="421"/>
      <c r="N4725" s="421"/>
      <c r="O4725" s="421"/>
      <c r="P4725" s="421"/>
    </row>
    <row r="4726" spans="9:16">
      <c r="I4726" s="419"/>
      <c r="J4726" s="420"/>
      <c r="K4726" s="421"/>
      <c r="L4726" s="421"/>
      <c r="M4726" s="421"/>
      <c r="N4726" s="421"/>
      <c r="O4726" s="421"/>
      <c r="P4726" s="421"/>
    </row>
    <row r="4727" spans="9:16">
      <c r="I4727" s="419"/>
      <c r="J4727" s="420"/>
      <c r="K4727" s="421"/>
      <c r="L4727" s="421"/>
      <c r="M4727" s="421"/>
      <c r="N4727" s="421"/>
      <c r="O4727" s="421"/>
      <c r="P4727" s="421"/>
    </row>
    <row r="4728" spans="9:16">
      <c r="I4728" s="419"/>
      <c r="J4728" s="420"/>
      <c r="K4728" s="421"/>
      <c r="L4728" s="421"/>
      <c r="M4728" s="421"/>
      <c r="N4728" s="421"/>
      <c r="O4728" s="421"/>
      <c r="P4728" s="421"/>
    </row>
    <row r="4729" spans="9:16">
      <c r="I4729" s="419"/>
      <c r="J4729" s="420"/>
      <c r="K4729" s="421"/>
      <c r="L4729" s="421"/>
      <c r="M4729" s="421"/>
      <c r="N4729" s="421"/>
      <c r="O4729" s="421"/>
      <c r="P4729" s="421"/>
    </row>
    <row r="4730" spans="9:16">
      <c r="I4730" s="419"/>
      <c r="J4730" s="420"/>
      <c r="K4730" s="421"/>
      <c r="L4730" s="421"/>
      <c r="M4730" s="421"/>
      <c r="N4730" s="421"/>
      <c r="O4730" s="421"/>
      <c r="P4730" s="421"/>
    </row>
    <row r="4731" spans="9:16">
      <c r="I4731" s="419"/>
      <c r="J4731" s="420"/>
      <c r="K4731" s="421"/>
      <c r="L4731" s="421"/>
      <c r="M4731" s="421"/>
      <c r="N4731" s="421"/>
      <c r="O4731" s="421"/>
      <c r="P4731" s="421"/>
    </row>
    <row r="4732" spans="9:16">
      <c r="I4732" s="419"/>
      <c r="J4732" s="420"/>
      <c r="K4732" s="421"/>
      <c r="L4732" s="421"/>
      <c r="M4732" s="421"/>
      <c r="N4732" s="421"/>
      <c r="O4732" s="421"/>
      <c r="P4732" s="421"/>
    </row>
    <row r="4733" spans="9:16">
      <c r="I4733" s="419"/>
      <c r="J4733" s="420"/>
      <c r="K4733" s="421"/>
      <c r="L4733" s="421"/>
      <c r="M4733" s="421"/>
      <c r="N4733" s="421"/>
      <c r="O4733" s="421"/>
      <c r="P4733" s="421"/>
    </row>
    <row r="4734" spans="9:16">
      <c r="I4734" s="419"/>
      <c r="J4734" s="420"/>
      <c r="K4734" s="421"/>
      <c r="L4734" s="421"/>
      <c r="M4734" s="421"/>
      <c r="N4734" s="421"/>
      <c r="O4734" s="421"/>
      <c r="P4734" s="421"/>
    </row>
    <row r="4735" spans="9:16">
      <c r="I4735" s="419"/>
      <c r="J4735" s="420"/>
      <c r="K4735" s="421"/>
      <c r="L4735" s="421"/>
      <c r="M4735" s="421"/>
      <c r="N4735" s="421"/>
      <c r="O4735" s="421"/>
      <c r="P4735" s="421"/>
    </row>
    <row r="4736" spans="9:16">
      <c r="I4736" s="419"/>
      <c r="J4736" s="420"/>
      <c r="K4736" s="421"/>
      <c r="L4736" s="421"/>
      <c r="M4736" s="421"/>
      <c r="N4736" s="421"/>
      <c r="O4736" s="421"/>
      <c r="P4736" s="421"/>
    </row>
    <row r="4737" spans="9:16">
      <c r="I4737" s="419"/>
      <c r="J4737" s="420"/>
      <c r="K4737" s="421"/>
      <c r="L4737" s="421"/>
      <c r="M4737" s="421"/>
      <c r="N4737" s="421"/>
      <c r="O4737" s="421"/>
      <c r="P4737" s="421"/>
    </row>
    <row r="4738" spans="9:16">
      <c r="I4738" s="419"/>
      <c r="J4738" s="420"/>
      <c r="K4738" s="421"/>
      <c r="L4738" s="421"/>
      <c r="M4738" s="421"/>
      <c r="N4738" s="421"/>
      <c r="O4738" s="421"/>
      <c r="P4738" s="421"/>
    </row>
    <row r="4739" spans="9:16">
      <c r="I4739" s="419"/>
      <c r="J4739" s="420"/>
      <c r="K4739" s="421"/>
      <c r="L4739" s="421"/>
      <c r="M4739" s="421"/>
      <c r="N4739" s="421"/>
      <c r="O4739" s="421"/>
      <c r="P4739" s="421"/>
    </row>
    <row r="4740" spans="9:16">
      <c r="I4740" s="419"/>
      <c r="J4740" s="420"/>
      <c r="K4740" s="421"/>
      <c r="L4740" s="421"/>
      <c r="M4740" s="421"/>
      <c r="N4740" s="421"/>
      <c r="O4740" s="421"/>
      <c r="P4740" s="421"/>
    </row>
    <row r="4741" spans="9:16">
      <c r="I4741" s="419"/>
      <c r="J4741" s="420"/>
      <c r="K4741" s="421"/>
      <c r="L4741" s="421"/>
      <c r="M4741" s="421"/>
      <c r="N4741" s="421"/>
      <c r="O4741" s="421"/>
      <c r="P4741" s="421"/>
    </row>
    <row r="4742" spans="9:16">
      <c r="I4742" s="419"/>
      <c r="J4742" s="420"/>
      <c r="K4742" s="421"/>
      <c r="L4742" s="421"/>
      <c r="M4742" s="421"/>
      <c r="N4742" s="421"/>
      <c r="O4742" s="421"/>
      <c r="P4742" s="421"/>
    </row>
    <row r="4743" spans="9:16">
      <c r="I4743" s="419"/>
      <c r="J4743" s="420"/>
      <c r="K4743" s="421"/>
      <c r="L4743" s="421"/>
      <c r="M4743" s="421"/>
      <c r="N4743" s="421"/>
      <c r="O4743" s="421"/>
      <c r="P4743" s="421"/>
    </row>
    <row r="4744" spans="9:16">
      <c r="I4744" s="419"/>
      <c r="J4744" s="420"/>
      <c r="K4744" s="421"/>
      <c r="L4744" s="421"/>
      <c r="M4744" s="421"/>
      <c r="N4744" s="421"/>
      <c r="O4744" s="421"/>
      <c r="P4744" s="421"/>
    </row>
    <row r="4745" spans="9:16">
      <c r="I4745" s="419"/>
      <c r="J4745" s="420"/>
      <c r="K4745" s="421"/>
      <c r="L4745" s="421"/>
      <c r="M4745" s="421"/>
      <c r="N4745" s="421"/>
      <c r="O4745" s="421"/>
      <c r="P4745" s="421"/>
    </row>
    <row r="4746" spans="9:16">
      <c r="I4746" s="419"/>
      <c r="J4746" s="420"/>
      <c r="K4746" s="421"/>
      <c r="L4746" s="421"/>
      <c r="M4746" s="421"/>
      <c r="N4746" s="421"/>
      <c r="O4746" s="421"/>
      <c r="P4746" s="421"/>
    </row>
    <row r="4747" spans="9:16">
      <c r="I4747" s="419"/>
      <c r="J4747" s="420"/>
      <c r="K4747" s="421"/>
      <c r="L4747" s="421"/>
      <c r="M4747" s="421"/>
      <c r="N4747" s="421"/>
      <c r="O4747" s="421"/>
      <c r="P4747" s="421"/>
    </row>
    <row r="4748" spans="9:16">
      <c r="I4748" s="419"/>
      <c r="J4748" s="420"/>
      <c r="K4748" s="421"/>
      <c r="L4748" s="421"/>
      <c r="M4748" s="421"/>
      <c r="N4748" s="421"/>
      <c r="O4748" s="421"/>
      <c r="P4748" s="421"/>
    </row>
    <row r="4749" spans="9:16">
      <c r="I4749" s="419"/>
      <c r="J4749" s="420"/>
      <c r="K4749" s="421"/>
      <c r="L4749" s="421"/>
      <c r="M4749" s="421"/>
      <c r="N4749" s="421"/>
      <c r="O4749" s="421"/>
      <c r="P4749" s="421"/>
    </row>
    <row r="4750" spans="9:16">
      <c r="I4750" s="419"/>
      <c r="J4750" s="420"/>
      <c r="K4750" s="421"/>
      <c r="L4750" s="421"/>
      <c r="M4750" s="421"/>
      <c r="N4750" s="421"/>
      <c r="O4750" s="421"/>
      <c r="P4750" s="421"/>
    </row>
    <row r="4751" spans="9:16">
      <c r="I4751" s="419"/>
      <c r="J4751" s="420"/>
      <c r="K4751" s="421"/>
      <c r="L4751" s="421"/>
      <c r="M4751" s="421"/>
      <c r="N4751" s="421"/>
      <c r="O4751" s="421"/>
      <c r="P4751" s="421"/>
    </row>
    <row r="4752" spans="9:16">
      <c r="I4752" s="419"/>
      <c r="J4752" s="420"/>
      <c r="K4752" s="421"/>
      <c r="L4752" s="421"/>
      <c r="M4752" s="421"/>
      <c r="N4752" s="421"/>
      <c r="O4752" s="421"/>
      <c r="P4752" s="421"/>
    </row>
    <row r="4753" spans="9:16">
      <c r="I4753" s="419"/>
      <c r="J4753" s="420"/>
      <c r="K4753" s="421"/>
      <c r="L4753" s="421"/>
      <c r="M4753" s="421"/>
      <c r="N4753" s="421"/>
      <c r="O4753" s="421"/>
      <c r="P4753" s="421"/>
    </row>
    <row r="4754" spans="9:16">
      <c r="I4754" s="419"/>
      <c r="J4754" s="420"/>
      <c r="K4754" s="421"/>
      <c r="L4754" s="421"/>
      <c r="M4754" s="421"/>
      <c r="N4754" s="421"/>
      <c r="O4754" s="421"/>
      <c r="P4754" s="421"/>
    </row>
    <row r="4755" spans="9:16">
      <c r="I4755" s="419"/>
      <c r="J4755" s="420"/>
      <c r="K4755" s="421"/>
      <c r="L4755" s="421"/>
      <c r="M4755" s="421"/>
      <c r="N4755" s="421"/>
      <c r="O4755" s="421"/>
      <c r="P4755" s="421"/>
    </row>
    <row r="4756" spans="9:16">
      <c r="I4756" s="419"/>
      <c r="J4756" s="420"/>
      <c r="K4756" s="421"/>
      <c r="L4756" s="421"/>
      <c r="M4756" s="421"/>
      <c r="N4756" s="421"/>
      <c r="O4756" s="421"/>
      <c r="P4756" s="421"/>
    </row>
    <row r="4757" spans="9:16">
      <c r="I4757" s="419"/>
      <c r="J4757" s="420"/>
      <c r="K4757" s="421"/>
      <c r="L4757" s="421"/>
      <c r="M4757" s="421"/>
      <c r="N4757" s="421"/>
      <c r="O4757" s="421"/>
      <c r="P4757" s="421"/>
    </row>
    <row r="4758" spans="9:16">
      <c r="I4758" s="419"/>
      <c r="J4758" s="420"/>
      <c r="K4758" s="421"/>
      <c r="L4758" s="421"/>
      <c r="M4758" s="421"/>
      <c r="N4758" s="421"/>
      <c r="O4758" s="421"/>
      <c r="P4758" s="421"/>
    </row>
    <row r="4759" spans="9:16">
      <c r="I4759" s="419"/>
      <c r="J4759" s="420"/>
      <c r="K4759" s="421"/>
      <c r="L4759" s="421"/>
      <c r="M4759" s="421"/>
      <c r="N4759" s="421"/>
      <c r="O4759" s="421"/>
      <c r="P4759" s="421"/>
    </row>
    <row r="4760" spans="9:16">
      <c r="I4760" s="419"/>
      <c r="J4760" s="420"/>
      <c r="K4760" s="421"/>
      <c r="L4760" s="421"/>
      <c r="M4760" s="421"/>
      <c r="N4760" s="421"/>
      <c r="O4760" s="421"/>
      <c r="P4760" s="421"/>
    </row>
    <row r="4761" spans="9:16">
      <c r="I4761" s="419"/>
      <c r="J4761" s="420"/>
      <c r="K4761" s="421"/>
      <c r="L4761" s="421"/>
      <c r="M4761" s="421"/>
      <c r="N4761" s="421"/>
      <c r="O4761" s="421"/>
      <c r="P4761" s="421"/>
    </row>
    <row r="4762" spans="9:16">
      <c r="I4762" s="419"/>
      <c r="J4762" s="420"/>
      <c r="K4762" s="421"/>
      <c r="L4762" s="421"/>
      <c r="M4762" s="421"/>
      <c r="N4762" s="421"/>
      <c r="O4762" s="421"/>
      <c r="P4762" s="421"/>
    </row>
    <row r="4763" spans="9:16">
      <c r="I4763" s="419"/>
      <c r="J4763" s="420"/>
      <c r="K4763" s="421"/>
      <c r="L4763" s="421"/>
      <c r="M4763" s="421"/>
      <c r="N4763" s="421"/>
      <c r="O4763" s="421"/>
      <c r="P4763" s="421"/>
    </row>
    <row r="4764" spans="9:16">
      <c r="I4764" s="419"/>
      <c r="J4764" s="420"/>
      <c r="K4764" s="421"/>
      <c r="L4764" s="421"/>
      <c r="M4764" s="421"/>
      <c r="N4764" s="421"/>
      <c r="O4764" s="421"/>
      <c r="P4764" s="421"/>
    </row>
    <row r="4765" spans="9:16">
      <c r="I4765" s="419"/>
      <c r="J4765" s="420"/>
      <c r="K4765" s="421"/>
      <c r="L4765" s="421"/>
      <c r="M4765" s="421"/>
      <c r="N4765" s="421"/>
      <c r="O4765" s="421"/>
      <c r="P4765" s="421"/>
    </row>
    <row r="4766" spans="9:16">
      <c r="I4766" s="419"/>
      <c r="J4766" s="420"/>
      <c r="K4766" s="421"/>
      <c r="L4766" s="421"/>
      <c r="M4766" s="421"/>
      <c r="N4766" s="421"/>
      <c r="O4766" s="421"/>
      <c r="P4766" s="421"/>
    </row>
    <row r="4767" spans="9:16">
      <c r="I4767" s="419"/>
      <c r="J4767" s="420"/>
      <c r="K4767" s="421"/>
      <c r="L4767" s="421"/>
      <c r="M4767" s="421"/>
      <c r="N4767" s="421"/>
      <c r="O4767" s="421"/>
      <c r="P4767" s="421"/>
    </row>
    <row r="4768" spans="9:16">
      <c r="I4768" s="419"/>
      <c r="J4768" s="420"/>
      <c r="K4768" s="421"/>
      <c r="L4768" s="421"/>
      <c r="M4768" s="421"/>
      <c r="N4768" s="421"/>
      <c r="O4768" s="421"/>
      <c r="P4768" s="421"/>
    </row>
    <row r="4769" spans="9:16">
      <c r="I4769" s="419"/>
      <c r="J4769" s="420"/>
      <c r="K4769" s="421"/>
      <c r="L4769" s="421"/>
      <c r="M4769" s="421"/>
      <c r="N4769" s="421"/>
      <c r="O4769" s="421"/>
      <c r="P4769" s="421"/>
    </row>
    <row r="4770" spans="9:16">
      <c r="I4770" s="419"/>
      <c r="J4770" s="420"/>
      <c r="K4770" s="421"/>
      <c r="L4770" s="421"/>
      <c r="M4770" s="421"/>
      <c r="N4770" s="421"/>
      <c r="O4770" s="421"/>
      <c r="P4770" s="421"/>
    </row>
    <row r="4771" spans="9:16">
      <c r="I4771" s="419"/>
      <c r="J4771" s="420"/>
      <c r="K4771" s="421"/>
      <c r="L4771" s="421"/>
      <c r="M4771" s="421"/>
      <c r="N4771" s="421"/>
      <c r="O4771" s="421"/>
      <c r="P4771" s="421"/>
    </row>
    <row r="4772" spans="9:16">
      <c r="I4772" s="419"/>
      <c r="J4772" s="420"/>
      <c r="K4772" s="421"/>
      <c r="L4772" s="421"/>
      <c r="M4772" s="421"/>
      <c r="N4772" s="421"/>
      <c r="O4772" s="421"/>
      <c r="P4772" s="421"/>
    </row>
    <row r="4773" spans="9:16">
      <c r="I4773" s="419"/>
      <c r="J4773" s="420"/>
      <c r="K4773" s="421"/>
      <c r="L4773" s="421"/>
      <c r="M4773" s="421"/>
      <c r="N4773" s="421"/>
      <c r="O4773" s="421"/>
      <c r="P4773" s="421"/>
    </row>
    <row r="4774" spans="9:16">
      <c r="I4774" s="419"/>
      <c r="J4774" s="420"/>
      <c r="K4774" s="421"/>
      <c r="L4774" s="421"/>
      <c r="M4774" s="421"/>
      <c r="N4774" s="421"/>
      <c r="O4774" s="421"/>
      <c r="P4774" s="421"/>
    </row>
    <row r="4775" spans="9:16">
      <c r="I4775" s="419"/>
      <c r="J4775" s="420"/>
      <c r="K4775" s="421"/>
      <c r="L4775" s="421"/>
      <c r="M4775" s="421"/>
      <c r="N4775" s="421"/>
      <c r="O4775" s="421"/>
      <c r="P4775" s="421"/>
    </row>
    <row r="4776" spans="9:16">
      <c r="I4776" s="419"/>
      <c r="J4776" s="420"/>
      <c r="K4776" s="421"/>
      <c r="L4776" s="421"/>
      <c r="M4776" s="421"/>
      <c r="N4776" s="421"/>
      <c r="O4776" s="421"/>
      <c r="P4776" s="421"/>
    </row>
    <row r="4777" spans="9:16">
      <c r="I4777" s="419"/>
      <c r="J4777" s="420"/>
      <c r="K4777" s="421"/>
      <c r="L4777" s="421"/>
      <c r="M4777" s="421"/>
      <c r="N4777" s="421"/>
      <c r="O4777" s="421"/>
      <c r="P4777" s="421"/>
    </row>
    <row r="4778" spans="9:16">
      <c r="I4778" s="419"/>
      <c r="J4778" s="420"/>
      <c r="K4778" s="421"/>
      <c r="L4778" s="421"/>
      <c r="M4778" s="421"/>
      <c r="N4778" s="421"/>
      <c r="O4778" s="421"/>
      <c r="P4778" s="421"/>
    </row>
    <row r="4779" spans="9:16">
      <c r="I4779" s="419"/>
      <c r="J4779" s="420"/>
      <c r="K4779" s="421"/>
      <c r="L4779" s="421"/>
      <c r="M4779" s="421"/>
      <c r="N4779" s="421"/>
      <c r="O4779" s="421"/>
      <c r="P4779" s="421"/>
    </row>
    <row r="4780" spans="9:16">
      <c r="I4780" s="419"/>
      <c r="J4780" s="420"/>
      <c r="K4780" s="421"/>
      <c r="L4780" s="421"/>
      <c r="M4780" s="421"/>
      <c r="N4780" s="421"/>
      <c r="O4780" s="421"/>
      <c r="P4780" s="421"/>
    </row>
    <row r="4781" spans="9:16">
      <c r="I4781" s="419"/>
      <c r="J4781" s="420"/>
      <c r="K4781" s="421"/>
      <c r="L4781" s="421"/>
      <c r="M4781" s="421"/>
      <c r="N4781" s="421"/>
      <c r="O4781" s="421"/>
      <c r="P4781" s="421"/>
    </row>
    <row r="4782" spans="9:16">
      <c r="I4782" s="419"/>
      <c r="J4782" s="420"/>
      <c r="K4782" s="421"/>
      <c r="L4782" s="421"/>
      <c r="M4782" s="421"/>
      <c r="N4782" s="421"/>
      <c r="O4782" s="421"/>
      <c r="P4782" s="421"/>
    </row>
    <row r="4783" spans="9:16">
      <c r="I4783" s="419"/>
      <c r="J4783" s="420"/>
      <c r="K4783" s="421"/>
      <c r="L4783" s="421"/>
      <c r="M4783" s="421"/>
      <c r="N4783" s="421"/>
      <c r="O4783" s="421"/>
      <c r="P4783" s="421"/>
    </row>
    <row r="4784" spans="9:16">
      <c r="I4784" s="419"/>
      <c r="J4784" s="420"/>
      <c r="K4784" s="421"/>
      <c r="L4784" s="421"/>
      <c r="M4784" s="421"/>
      <c r="N4784" s="421"/>
      <c r="O4784" s="421"/>
      <c r="P4784" s="421"/>
    </row>
    <row r="4785" spans="9:16">
      <c r="I4785" s="419"/>
      <c r="J4785" s="420"/>
      <c r="K4785" s="421"/>
      <c r="L4785" s="421"/>
      <c r="M4785" s="421"/>
      <c r="N4785" s="421"/>
      <c r="O4785" s="421"/>
      <c r="P4785" s="421"/>
    </row>
    <row r="4786" spans="9:16">
      <c r="I4786" s="419"/>
      <c r="J4786" s="420"/>
      <c r="K4786" s="421"/>
      <c r="L4786" s="421"/>
      <c r="M4786" s="421"/>
      <c r="N4786" s="421"/>
      <c r="O4786" s="421"/>
      <c r="P4786" s="421"/>
    </row>
    <row r="4787" spans="9:16">
      <c r="I4787" s="419"/>
      <c r="J4787" s="420"/>
      <c r="K4787" s="421"/>
      <c r="L4787" s="421"/>
      <c r="M4787" s="421"/>
      <c r="N4787" s="421"/>
      <c r="O4787" s="421"/>
      <c r="P4787" s="421"/>
    </row>
    <row r="4788" spans="9:16">
      <c r="I4788" s="419"/>
      <c r="J4788" s="420"/>
      <c r="K4788" s="421"/>
      <c r="L4788" s="421"/>
      <c r="M4788" s="421"/>
      <c r="N4788" s="421"/>
      <c r="O4788" s="421"/>
      <c r="P4788" s="421"/>
    </row>
    <row r="4789" spans="9:16">
      <c r="I4789" s="419"/>
      <c r="J4789" s="420"/>
      <c r="K4789" s="421"/>
      <c r="L4789" s="421"/>
      <c r="M4789" s="421"/>
      <c r="N4789" s="421"/>
      <c r="O4789" s="421"/>
      <c r="P4789" s="421"/>
    </row>
    <row r="4790" spans="9:16">
      <c r="I4790" s="419"/>
      <c r="J4790" s="420"/>
      <c r="K4790" s="421"/>
      <c r="L4790" s="421"/>
      <c r="M4790" s="421"/>
      <c r="N4790" s="421"/>
      <c r="O4790" s="421"/>
      <c r="P4790" s="421"/>
    </row>
    <row r="4791" spans="9:16">
      <c r="I4791" s="419"/>
      <c r="J4791" s="420"/>
      <c r="K4791" s="421"/>
      <c r="L4791" s="421"/>
      <c r="M4791" s="421"/>
      <c r="N4791" s="421"/>
      <c r="O4791" s="421"/>
      <c r="P4791" s="421"/>
    </row>
    <row r="4792" spans="9:16">
      <c r="I4792" s="419"/>
      <c r="J4792" s="420"/>
      <c r="K4792" s="421"/>
      <c r="L4792" s="421"/>
      <c r="M4792" s="421"/>
      <c r="N4792" s="421"/>
      <c r="O4792" s="421"/>
      <c r="P4792" s="421"/>
    </row>
    <row r="4793" spans="9:16">
      <c r="I4793" s="419"/>
      <c r="J4793" s="420"/>
      <c r="K4793" s="421"/>
      <c r="L4793" s="421"/>
      <c r="M4793" s="421"/>
      <c r="N4793" s="421"/>
      <c r="O4793" s="421"/>
      <c r="P4793" s="421"/>
    </row>
    <row r="4794" spans="9:16">
      <c r="I4794" s="419"/>
      <c r="J4794" s="420"/>
      <c r="K4794" s="421"/>
      <c r="L4794" s="421"/>
      <c r="M4794" s="421"/>
      <c r="N4794" s="421"/>
      <c r="O4794" s="421"/>
      <c r="P4794" s="421"/>
    </row>
    <row r="4795" spans="9:16">
      <c r="I4795" s="419"/>
      <c r="J4795" s="420"/>
      <c r="K4795" s="421"/>
      <c r="L4795" s="421"/>
      <c r="M4795" s="421"/>
      <c r="N4795" s="421"/>
      <c r="O4795" s="421"/>
      <c r="P4795" s="421"/>
    </row>
    <row r="4796" spans="9:16">
      <c r="I4796" s="419"/>
      <c r="J4796" s="420"/>
      <c r="K4796" s="421"/>
      <c r="L4796" s="421"/>
      <c r="M4796" s="421"/>
      <c r="N4796" s="421"/>
      <c r="O4796" s="421"/>
      <c r="P4796" s="421"/>
    </row>
    <row r="4797" spans="9:16">
      <c r="I4797" s="419"/>
      <c r="J4797" s="420"/>
      <c r="K4797" s="421"/>
      <c r="L4797" s="421"/>
      <c r="M4797" s="421"/>
      <c r="N4797" s="421"/>
      <c r="O4797" s="421"/>
      <c r="P4797" s="421"/>
    </row>
    <row r="4798" spans="9:16">
      <c r="I4798" s="419"/>
      <c r="J4798" s="420"/>
      <c r="K4798" s="421"/>
      <c r="L4798" s="421"/>
      <c r="M4798" s="421"/>
      <c r="N4798" s="421"/>
      <c r="O4798" s="421"/>
      <c r="P4798" s="421"/>
    </row>
    <row r="4799" spans="9:16">
      <c r="I4799" s="419"/>
      <c r="J4799" s="420"/>
      <c r="K4799" s="421"/>
      <c r="L4799" s="421"/>
      <c r="M4799" s="421"/>
      <c r="N4799" s="421"/>
      <c r="O4799" s="421"/>
      <c r="P4799" s="421"/>
    </row>
    <row r="4800" spans="9:16">
      <c r="I4800" s="419"/>
      <c r="J4800" s="420"/>
      <c r="K4800" s="421"/>
      <c r="L4800" s="421"/>
      <c r="M4800" s="421"/>
      <c r="N4800" s="421"/>
      <c r="O4800" s="421"/>
      <c r="P4800" s="421"/>
    </row>
    <row r="4801" spans="9:16">
      <c r="I4801" s="419"/>
      <c r="J4801" s="420"/>
      <c r="K4801" s="421"/>
      <c r="L4801" s="421"/>
      <c r="M4801" s="421"/>
      <c r="N4801" s="421"/>
      <c r="O4801" s="421"/>
      <c r="P4801" s="421"/>
    </row>
    <row r="4802" spans="9:16">
      <c r="I4802" s="419"/>
      <c r="J4802" s="420"/>
      <c r="K4802" s="421"/>
      <c r="L4802" s="421"/>
      <c r="M4802" s="421"/>
      <c r="N4802" s="421"/>
      <c r="O4802" s="421"/>
      <c r="P4802" s="421"/>
    </row>
    <row r="4803" spans="9:16">
      <c r="I4803" s="419"/>
      <c r="J4803" s="420"/>
      <c r="K4803" s="421"/>
      <c r="L4803" s="421"/>
      <c r="M4803" s="421"/>
      <c r="N4803" s="421"/>
      <c r="O4803" s="421"/>
      <c r="P4803" s="421"/>
    </row>
    <row r="4804" spans="9:16">
      <c r="I4804" s="419"/>
      <c r="J4804" s="420"/>
      <c r="K4804" s="421"/>
      <c r="L4804" s="421"/>
      <c r="M4804" s="421"/>
      <c r="N4804" s="421"/>
      <c r="O4804" s="421"/>
      <c r="P4804" s="421"/>
    </row>
    <row r="4805" spans="9:16">
      <c r="I4805" s="419"/>
      <c r="J4805" s="420"/>
      <c r="K4805" s="421"/>
      <c r="L4805" s="421"/>
      <c r="M4805" s="421"/>
      <c r="N4805" s="421"/>
      <c r="O4805" s="421"/>
      <c r="P4805" s="421"/>
    </row>
    <row r="4806" spans="9:16">
      <c r="I4806" s="419"/>
      <c r="J4806" s="420"/>
      <c r="K4806" s="421"/>
      <c r="L4806" s="421"/>
      <c r="M4806" s="421"/>
      <c r="N4806" s="421"/>
      <c r="O4806" s="421"/>
      <c r="P4806" s="421"/>
    </row>
    <row r="4807" spans="9:16">
      <c r="I4807" s="419"/>
      <c r="J4807" s="420"/>
      <c r="K4807" s="421"/>
      <c r="L4807" s="421"/>
      <c r="M4807" s="421"/>
      <c r="N4807" s="421"/>
      <c r="O4807" s="421"/>
      <c r="P4807" s="421"/>
    </row>
    <row r="4808" spans="9:16">
      <c r="I4808" s="419"/>
      <c r="J4808" s="420"/>
      <c r="K4808" s="421"/>
      <c r="L4808" s="421"/>
      <c r="M4808" s="421"/>
      <c r="N4808" s="421"/>
      <c r="O4808" s="421"/>
      <c r="P4808" s="421"/>
    </row>
    <row r="4809" spans="9:16">
      <c r="I4809" s="419"/>
      <c r="J4809" s="420"/>
      <c r="K4809" s="421"/>
      <c r="L4809" s="421"/>
      <c r="M4809" s="421"/>
      <c r="N4809" s="421"/>
      <c r="O4809" s="421"/>
      <c r="P4809" s="421"/>
    </row>
    <row r="4810" spans="9:16">
      <c r="I4810" s="419"/>
      <c r="J4810" s="420"/>
      <c r="K4810" s="421"/>
      <c r="L4810" s="421"/>
      <c r="M4810" s="421"/>
      <c r="N4810" s="421"/>
      <c r="O4810" s="421"/>
      <c r="P4810" s="421"/>
    </row>
    <row r="4811" spans="9:16">
      <c r="I4811" s="419"/>
      <c r="J4811" s="420"/>
      <c r="K4811" s="421"/>
      <c r="L4811" s="421"/>
      <c r="M4811" s="421"/>
      <c r="N4811" s="421"/>
      <c r="O4811" s="421"/>
      <c r="P4811" s="421"/>
    </row>
    <row r="4812" spans="9:16">
      <c r="I4812" s="419"/>
      <c r="J4812" s="420"/>
      <c r="K4812" s="421"/>
      <c r="L4812" s="421"/>
      <c r="M4812" s="421"/>
      <c r="N4812" s="421"/>
      <c r="O4812" s="421"/>
      <c r="P4812" s="421"/>
    </row>
    <row r="4813" spans="9:16">
      <c r="I4813" s="419"/>
      <c r="J4813" s="420"/>
      <c r="K4813" s="421"/>
      <c r="L4813" s="421"/>
      <c r="M4813" s="421"/>
      <c r="N4813" s="421"/>
      <c r="O4813" s="421"/>
      <c r="P4813" s="421"/>
    </row>
    <row r="4814" spans="9:16">
      <c r="I4814" s="419"/>
      <c r="J4814" s="420"/>
      <c r="K4814" s="421"/>
      <c r="L4814" s="421"/>
      <c r="M4814" s="421"/>
      <c r="N4814" s="421"/>
      <c r="O4814" s="421"/>
      <c r="P4814" s="421"/>
    </row>
    <row r="4815" spans="9:16">
      <c r="I4815" s="419"/>
      <c r="J4815" s="420"/>
      <c r="K4815" s="421"/>
      <c r="L4815" s="421"/>
      <c r="M4815" s="421"/>
      <c r="N4815" s="421"/>
      <c r="O4815" s="421"/>
      <c r="P4815" s="421"/>
    </row>
    <row r="4816" spans="9:16">
      <c r="I4816" s="419"/>
      <c r="J4816" s="420"/>
      <c r="K4816" s="421"/>
      <c r="L4816" s="421"/>
      <c r="M4816" s="421"/>
      <c r="N4816" s="421"/>
      <c r="O4816" s="421"/>
      <c r="P4816" s="421"/>
    </row>
    <row r="4817" spans="9:16">
      <c r="I4817" s="419"/>
      <c r="J4817" s="420"/>
      <c r="K4817" s="421"/>
      <c r="L4817" s="421"/>
      <c r="M4817" s="421"/>
      <c r="N4817" s="421"/>
      <c r="O4817" s="421"/>
      <c r="P4817" s="421"/>
    </row>
    <row r="4818" spans="9:16">
      <c r="I4818" s="419"/>
      <c r="J4818" s="420"/>
      <c r="K4818" s="421"/>
      <c r="L4818" s="421"/>
      <c r="M4818" s="421"/>
      <c r="N4818" s="421"/>
      <c r="O4818" s="421"/>
      <c r="P4818" s="421"/>
    </row>
    <row r="4819" spans="9:16">
      <c r="I4819" s="419"/>
      <c r="J4819" s="420"/>
      <c r="K4819" s="421"/>
      <c r="L4819" s="421"/>
      <c r="M4819" s="421"/>
      <c r="N4819" s="421"/>
      <c r="O4819" s="421"/>
      <c r="P4819" s="421"/>
    </row>
    <row r="4820" spans="9:16">
      <c r="I4820" s="419"/>
      <c r="J4820" s="420"/>
      <c r="K4820" s="421"/>
      <c r="L4820" s="421"/>
      <c r="M4820" s="421"/>
      <c r="N4820" s="421"/>
      <c r="O4820" s="421"/>
      <c r="P4820" s="421"/>
    </row>
    <row r="4821" spans="9:16">
      <c r="I4821" s="419"/>
      <c r="J4821" s="420"/>
      <c r="K4821" s="421"/>
      <c r="L4821" s="421"/>
      <c r="M4821" s="421"/>
      <c r="N4821" s="421"/>
      <c r="O4821" s="421"/>
      <c r="P4821" s="421"/>
    </row>
    <row r="4822" spans="9:16">
      <c r="I4822" s="419"/>
      <c r="J4822" s="420"/>
      <c r="K4822" s="421"/>
      <c r="L4822" s="421"/>
      <c r="M4822" s="421"/>
      <c r="N4822" s="421"/>
      <c r="O4822" s="421"/>
      <c r="P4822" s="421"/>
    </row>
    <row r="4823" spans="9:16">
      <c r="I4823" s="419"/>
      <c r="J4823" s="420"/>
      <c r="K4823" s="421"/>
      <c r="L4823" s="421"/>
      <c r="M4823" s="421"/>
      <c r="N4823" s="421"/>
      <c r="O4823" s="421"/>
      <c r="P4823" s="421"/>
    </row>
    <row r="4824" spans="9:16">
      <c r="I4824" s="419"/>
      <c r="J4824" s="420"/>
      <c r="K4824" s="421"/>
      <c r="L4824" s="421"/>
      <c r="M4824" s="421"/>
      <c r="N4824" s="421"/>
      <c r="O4824" s="421"/>
      <c r="P4824" s="421"/>
    </row>
    <row r="4825" spans="9:16">
      <c r="I4825" s="419"/>
      <c r="J4825" s="420"/>
      <c r="K4825" s="421"/>
      <c r="L4825" s="421"/>
      <c r="M4825" s="421"/>
      <c r="N4825" s="421"/>
      <c r="O4825" s="421"/>
      <c r="P4825" s="421"/>
    </row>
    <row r="4826" spans="9:16">
      <c r="I4826" s="419"/>
      <c r="J4826" s="420"/>
      <c r="K4826" s="421"/>
      <c r="L4826" s="421"/>
      <c r="M4826" s="421"/>
      <c r="N4826" s="421"/>
      <c r="O4826" s="421"/>
      <c r="P4826" s="421"/>
    </row>
    <row r="4827" spans="9:16">
      <c r="I4827" s="419"/>
      <c r="J4827" s="420"/>
      <c r="K4827" s="421"/>
      <c r="L4827" s="421"/>
      <c r="M4827" s="421"/>
      <c r="N4827" s="421"/>
      <c r="O4827" s="421"/>
      <c r="P4827" s="421"/>
    </row>
    <row r="4828" spans="9:16">
      <c r="I4828" s="419"/>
      <c r="J4828" s="420"/>
      <c r="K4828" s="421"/>
      <c r="L4828" s="421"/>
      <c r="M4828" s="421"/>
      <c r="N4828" s="421"/>
      <c r="O4828" s="421"/>
      <c r="P4828" s="421"/>
    </row>
    <row r="4829" spans="9:16">
      <c r="I4829" s="419"/>
      <c r="J4829" s="420"/>
      <c r="K4829" s="421"/>
      <c r="L4829" s="421"/>
      <c r="M4829" s="421"/>
      <c r="N4829" s="421"/>
      <c r="O4829" s="421"/>
      <c r="P4829" s="421"/>
    </row>
    <row r="4830" spans="9:16">
      <c r="I4830" s="419"/>
      <c r="J4830" s="420"/>
      <c r="K4830" s="421"/>
      <c r="L4830" s="421"/>
      <c r="M4830" s="421"/>
      <c r="N4830" s="421"/>
      <c r="O4830" s="421"/>
      <c r="P4830" s="421"/>
    </row>
    <row r="4831" spans="9:16">
      <c r="I4831" s="419"/>
      <c r="J4831" s="420"/>
      <c r="K4831" s="421"/>
      <c r="L4831" s="421"/>
      <c r="M4831" s="421"/>
      <c r="N4831" s="421"/>
      <c r="O4831" s="421"/>
      <c r="P4831" s="421"/>
    </row>
    <row r="4832" spans="9:16">
      <c r="I4832" s="419"/>
      <c r="J4832" s="420"/>
      <c r="K4832" s="421"/>
      <c r="L4832" s="421"/>
      <c r="M4832" s="421"/>
      <c r="N4832" s="421"/>
      <c r="O4832" s="421"/>
      <c r="P4832" s="421"/>
    </row>
    <row r="4833" spans="9:16">
      <c r="I4833" s="419"/>
      <c r="J4833" s="420"/>
      <c r="K4833" s="421"/>
      <c r="L4833" s="421"/>
      <c r="M4833" s="421"/>
      <c r="N4833" s="421"/>
      <c r="O4833" s="421"/>
      <c r="P4833" s="421"/>
    </row>
    <row r="4834" spans="9:16">
      <c r="I4834" s="419"/>
      <c r="J4834" s="420"/>
      <c r="K4834" s="421"/>
      <c r="L4834" s="421"/>
      <c r="M4834" s="421"/>
      <c r="N4834" s="421"/>
      <c r="O4834" s="421"/>
      <c r="P4834" s="421"/>
    </row>
    <row r="4835" spans="9:16">
      <c r="I4835" s="419"/>
      <c r="J4835" s="420"/>
      <c r="K4835" s="421"/>
      <c r="L4835" s="421"/>
      <c r="M4835" s="421"/>
      <c r="N4835" s="421"/>
      <c r="O4835" s="421"/>
      <c r="P4835" s="421"/>
    </row>
    <row r="4836" spans="9:16">
      <c r="I4836" s="419"/>
      <c r="J4836" s="420"/>
      <c r="K4836" s="421"/>
      <c r="L4836" s="421"/>
      <c r="M4836" s="421"/>
      <c r="N4836" s="421"/>
      <c r="O4836" s="421"/>
      <c r="P4836" s="421"/>
    </row>
    <row r="4837" spans="9:16">
      <c r="I4837" s="419"/>
      <c r="J4837" s="420"/>
      <c r="K4837" s="421"/>
      <c r="L4837" s="421"/>
      <c r="M4837" s="421"/>
      <c r="N4837" s="421"/>
      <c r="O4837" s="421"/>
      <c r="P4837" s="421"/>
    </row>
    <row r="4838" spans="9:16">
      <c r="I4838" s="419"/>
      <c r="J4838" s="420"/>
      <c r="K4838" s="421"/>
      <c r="L4838" s="421"/>
      <c r="M4838" s="421"/>
      <c r="N4838" s="421"/>
      <c r="O4838" s="421"/>
      <c r="P4838" s="421"/>
    </row>
    <row r="4839" spans="9:16">
      <c r="I4839" s="419"/>
      <c r="J4839" s="420"/>
      <c r="K4839" s="421"/>
      <c r="L4839" s="421"/>
      <c r="M4839" s="421"/>
      <c r="N4839" s="421"/>
      <c r="O4839" s="421"/>
      <c r="P4839" s="421"/>
    </row>
    <row r="4840" spans="9:16">
      <c r="I4840" s="419"/>
      <c r="J4840" s="420"/>
      <c r="K4840" s="421"/>
      <c r="L4840" s="421"/>
      <c r="M4840" s="421"/>
      <c r="N4840" s="421"/>
      <c r="O4840" s="421"/>
      <c r="P4840" s="421"/>
    </row>
    <row r="4841" spans="9:16">
      <c r="I4841" s="419"/>
      <c r="J4841" s="420"/>
      <c r="K4841" s="421"/>
      <c r="L4841" s="421"/>
      <c r="M4841" s="421"/>
      <c r="N4841" s="421"/>
      <c r="O4841" s="421"/>
      <c r="P4841" s="421"/>
    </row>
    <row r="4842" spans="9:16">
      <c r="I4842" s="419"/>
      <c r="J4842" s="420"/>
      <c r="K4842" s="421"/>
      <c r="L4842" s="421"/>
      <c r="M4842" s="421"/>
      <c r="N4842" s="421"/>
      <c r="O4842" s="421"/>
      <c r="P4842" s="421"/>
    </row>
    <row r="4843" spans="9:16">
      <c r="I4843" s="419"/>
      <c r="J4843" s="420"/>
      <c r="K4843" s="421"/>
      <c r="L4843" s="421"/>
      <c r="M4843" s="421"/>
      <c r="N4843" s="421"/>
      <c r="O4843" s="421"/>
      <c r="P4843" s="421"/>
    </row>
    <row r="4844" spans="9:16">
      <c r="I4844" s="419"/>
      <c r="J4844" s="420"/>
      <c r="K4844" s="421"/>
      <c r="L4844" s="421"/>
      <c r="M4844" s="421"/>
      <c r="N4844" s="421"/>
      <c r="O4844" s="421"/>
      <c r="P4844" s="421"/>
    </row>
    <row r="4845" spans="9:16">
      <c r="I4845" s="419"/>
      <c r="J4845" s="420"/>
      <c r="K4845" s="421"/>
      <c r="L4845" s="421"/>
      <c r="M4845" s="421"/>
      <c r="N4845" s="421"/>
      <c r="O4845" s="421"/>
      <c r="P4845" s="421"/>
    </row>
    <row r="4846" spans="9:16">
      <c r="I4846" s="419"/>
      <c r="J4846" s="420"/>
      <c r="K4846" s="421"/>
      <c r="L4846" s="421"/>
      <c r="M4846" s="421"/>
      <c r="N4846" s="421"/>
      <c r="O4846" s="421"/>
      <c r="P4846" s="421"/>
    </row>
    <row r="4847" spans="9:16">
      <c r="I4847" s="419"/>
      <c r="J4847" s="420"/>
      <c r="K4847" s="421"/>
      <c r="L4847" s="421"/>
      <c r="M4847" s="421"/>
      <c r="N4847" s="421"/>
      <c r="O4847" s="421"/>
      <c r="P4847" s="421"/>
    </row>
    <row r="4848" spans="9:16">
      <c r="I4848" s="419"/>
      <c r="J4848" s="420"/>
      <c r="K4848" s="421"/>
      <c r="L4848" s="421"/>
      <c r="M4848" s="421"/>
      <c r="N4848" s="421"/>
      <c r="O4848" s="421"/>
      <c r="P4848" s="421"/>
    </row>
    <row r="4849" spans="9:16">
      <c r="I4849" s="419"/>
      <c r="J4849" s="420"/>
      <c r="K4849" s="421"/>
      <c r="L4849" s="421"/>
      <c r="M4849" s="421"/>
      <c r="N4849" s="421"/>
      <c r="O4849" s="421"/>
      <c r="P4849" s="421"/>
    </row>
    <row r="4850" spans="9:16">
      <c r="I4850" s="419"/>
      <c r="J4850" s="420"/>
      <c r="K4850" s="421"/>
      <c r="L4850" s="421"/>
      <c r="M4850" s="421"/>
      <c r="N4850" s="421"/>
      <c r="O4850" s="421"/>
      <c r="P4850" s="421"/>
    </row>
    <row r="4851" spans="9:16">
      <c r="I4851" s="419"/>
      <c r="J4851" s="420"/>
      <c r="K4851" s="421"/>
      <c r="L4851" s="421"/>
      <c r="M4851" s="421"/>
      <c r="N4851" s="421"/>
      <c r="O4851" s="421"/>
      <c r="P4851" s="421"/>
    </row>
    <row r="4852" spans="9:16">
      <c r="I4852" s="419"/>
      <c r="J4852" s="420"/>
      <c r="K4852" s="421"/>
      <c r="L4852" s="421"/>
      <c r="M4852" s="421"/>
      <c r="N4852" s="421"/>
      <c r="O4852" s="421"/>
      <c r="P4852" s="421"/>
    </row>
    <row r="4853" spans="9:16">
      <c r="I4853" s="419"/>
      <c r="J4853" s="420"/>
      <c r="K4853" s="421"/>
      <c r="L4853" s="421"/>
      <c r="M4853" s="421"/>
      <c r="N4853" s="421"/>
      <c r="O4853" s="421"/>
      <c r="P4853" s="421"/>
    </row>
    <row r="4854" spans="9:16">
      <c r="I4854" s="419"/>
      <c r="J4854" s="420"/>
      <c r="K4854" s="421"/>
      <c r="L4854" s="421"/>
      <c r="M4854" s="421"/>
      <c r="N4854" s="421"/>
      <c r="O4854" s="421"/>
      <c r="P4854" s="421"/>
    </row>
    <row r="4855" spans="9:16">
      <c r="I4855" s="419"/>
      <c r="J4855" s="420"/>
      <c r="K4855" s="421"/>
      <c r="L4855" s="421"/>
      <c r="M4855" s="421"/>
      <c r="N4855" s="421"/>
      <c r="O4855" s="421"/>
      <c r="P4855" s="421"/>
    </row>
    <row r="4856" spans="9:16">
      <c r="I4856" s="419"/>
      <c r="J4856" s="420"/>
      <c r="K4856" s="421"/>
      <c r="L4856" s="421"/>
      <c r="M4856" s="421"/>
      <c r="N4856" s="421"/>
      <c r="O4856" s="421"/>
      <c r="P4856" s="421"/>
    </row>
    <row r="4857" spans="9:16">
      <c r="I4857" s="419"/>
      <c r="J4857" s="420"/>
      <c r="K4857" s="421"/>
      <c r="L4857" s="421"/>
      <c r="M4857" s="421"/>
      <c r="N4857" s="421"/>
      <c r="O4857" s="421"/>
      <c r="P4857" s="421"/>
    </row>
    <row r="4858" spans="9:16">
      <c r="I4858" s="419"/>
      <c r="J4858" s="420"/>
      <c r="K4858" s="421"/>
      <c r="L4858" s="421"/>
      <c r="M4858" s="421"/>
      <c r="N4858" s="421"/>
      <c r="O4858" s="421"/>
      <c r="P4858" s="421"/>
    </row>
    <row r="4859" spans="9:16">
      <c r="I4859" s="419"/>
      <c r="J4859" s="420"/>
      <c r="K4859" s="421"/>
      <c r="L4859" s="421"/>
      <c r="M4859" s="421"/>
      <c r="N4859" s="421"/>
      <c r="O4859" s="421"/>
      <c r="P4859" s="421"/>
    </row>
    <row r="4860" spans="9:16">
      <c r="I4860" s="419"/>
      <c r="J4860" s="420"/>
      <c r="K4860" s="421"/>
      <c r="L4860" s="421"/>
      <c r="M4860" s="421"/>
      <c r="N4860" s="421"/>
      <c r="O4860" s="421"/>
      <c r="P4860" s="421"/>
    </row>
    <row r="4861" spans="9:16">
      <c r="I4861" s="419"/>
      <c r="J4861" s="420"/>
      <c r="K4861" s="421"/>
      <c r="L4861" s="421"/>
      <c r="M4861" s="421"/>
      <c r="N4861" s="421"/>
      <c r="O4861" s="421"/>
      <c r="P4861" s="421"/>
    </row>
    <row r="4862" spans="9:16">
      <c r="I4862" s="419"/>
      <c r="J4862" s="420"/>
      <c r="K4862" s="421"/>
      <c r="L4862" s="421"/>
      <c r="M4862" s="421"/>
      <c r="N4862" s="421"/>
      <c r="O4862" s="421"/>
      <c r="P4862" s="421"/>
    </row>
    <row r="4863" spans="9:16">
      <c r="I4863" s="419"/>
      <c r="J4863" s="420"/>
      <c r="K4863" s="421"/>
      <c r="L4863" s="421"/>
      <c r="M4863" s="421"/>
      <c r="N4863" s="421"/>
      <c r="O4863" s="421"/>
      <c r="P4863" s="421"/>
    </row>
    <row r="4864" spans="9:16">
      <c r="I4864" s="419"/>
      <c r="J4864" s="420"/>
      <c r="K4864" s="421"/>
      <c r="L4864" s="421"/>
      <c r="M4864" s="421"/>
      <c r="N4864" s="421"/>
      <c r="O4864" s="421"/>
      <c r="P4864" s="421"/>
    </row>
    <row r="4865" spans="9:16">
      <c r="I4865" s="419"/>
      <c r="J4865" s="420"/>
      <c r="K4865" s="421"/>
      <c r="L4865" s="421"/>
      <c r="M4865" s="421"/>
      <c r="N4865" s="421"/>
      <c r="O4865" s="421"/>
      <c r="P4865" s="421"/>
    </row>
    <row r="4866" spans="9:16">
      <c r="I4866" s="419"/>
      <c r="J4866" s="420"/>
      <c r="K4866" s="421"/>
      <c r="L4866" s="421"/>
      <c r="M4866" s="421"/>
      <c r="N4866" s="421"/>
      <c r="O4866" s="421"/>
      <c r="P4866" s="421"/>
    </row>
    <row r="4867" spans="9:16">
      <c r="I4867" s="419"/>
      <c r="J4867" s="420"/>
      <c r="K4867" s="421"/>
      <c r="L4867" s="421"/>
      <c r="M4867" s="421"/>
      <c r="N4867" s="421"/>
      <c r="O4867" s="421"/>
      <c r="P4867" s="421"/>
    </row>
    <row r="4868" spans="9:16">
      <c r="I4868" s="419"/>
      <c r="J4868" s="420"/>
      <c r="K4868" s="421"/>
      <c r="L4868" s="421"/>
      <c r="M4868" s="421"/>
      <c r="N4868" s="421"/>
      <c r="O4868" s="421"/>
      <c r="P4868" s="421"/>
    </row>
    <row r="4869" spans="9:16">
      <c r="I4869" s="419"/>
      <c r="J4869" s="420"/>
      <c r="K4869" s="421"/>
      <c r="L4869" s="421"/>
      <c r="M4869" s="421"/>
      <c r="N4869" s="421"/>
      <c r="O4869" s="421"/>
      <c r="P4869" s="421"/>
    </row>
    <row r="4870" spans="9:16">
      <c r="I4870" s="419"/>
      <c r="J4870" s="420"/>
      <c r="K4870" s="421"/>
      <c r="L4870" s="421"/>
      <c r="M4870" s="421"/>
      <c r="N4870" s="421"/>
      <c r="O4870" s="421"/>
      <c r="P4870" s="421"/>
    </row>
    <row r="4871" spans="9:16">
      <c r="I4871" s="419"/>
      <c r="J4871" s="420"/>
      <c r="K4871" s="421"/>
      <c r="L4871" s="421"/>
      <c r="M4871" s="421"/>
      <c r="N4871" s="421"/>
      <c r="O4871" s="421"/>
      <c r="P4871" s="421"/>
    </row>
    <row r="4872" spans="9:16">
      <c r="I4872" s="419"/>
      <c r="J4872" s="420"/>
      <c r="K4872" s="421"/>
      <c r="L4872" s="421"/>
      <c r="M4872" s="421"/>
      <c r="N4872" s="421"/>
      <c r="O4872" s="421"/>
      <c r="P4872" s="421"/>
    </row>
    <row r="4873" spans="9:16">
      <c r="I4873" s="419"/>
      <c r="J4873" s="420"/>
      <c r="K4873" s="421"/>
      <c r="L4873" s="421"/>
      <c r="M4873" s="421"/>
      <c r="N4873" s="421"/>
      <c r="O4873" s="421"/>
      <c r="P4873" s="421"/>
    </row>
    <row r="4874" spans="9:16">
      <c r="I4874" s="419"/>
      <c r="J4874" s="420"/>
      <c r="K4874" s="421"/>
      <c r="L4874" s="421"/>
      <c r="M4874" s="421"/>
      <c r="N4874" s="421"/>
      <c r="O4874" s="421"/>
      <c r="P4874" s="421"/>
    </row>
    <row r="4875" spans="9:16">
      <c r="I4875" s="419"/>
      <c r="J4875" s="420"/>
      <c r="K4875" s="421"/>
      <c r="L4875" s="421"/>
      <c r="M4875" s="421"/>
      <c r="N4875" s="421"/>
      <c r="O4875" s="421"/>
      <c r="P4875" s="421"/>
    </row>
    <row r="4876" spans="9:16">
      <c r="I4876" s="419"/>
      <c r="J4876" s="420"/>
      <c r="K4876" s="421"/>
      <c r="L4876" s="421"/>
      <c r="M4876" s="421"/>
      <c r="N4876" s="421"/>
      <c r="O4876" s="421"/>
      <c r="P4876" s="421"/>
    </row>
    <row r="4877" spans="9:16">
      <c r="I4877" s="419"/>
      <c r="J4877" s="420"/>
      <c r="K4877" s="421"/>
      <c r="L4877" s="421"/>
      <c r="M4877" s="421"/>
      <c r="N4877" s="421"/>
      <c r="O4877" s="421"/>
      <c r="P4877" s="421"/>
    </row>
    <row r="4878" spans="9:16">
      <c r="I4878" s="419"/>
      <c r="J4878" s="420"/>
      <c r="K4878" s="421"/>
      <c r="L4878" s="421"/>
      <c r="M4878" s="421"/>
      <c r="N4878" s="421"/>
      <c r="O4878" s="421"/>
      <c r="P4878" s="421"/>
    </row>
    <row r="4879" spans="9:16">
      <c r="I4879" s="419"/>
      <c r="J4879" s="420"/>
      <c r="K4879" s="421"/>
      <c r="L4879" s="421"/>
      <c r="M4879" s="421"/>
      <c r="N4879" s="421"/>
      <c r="O4879" s="421"/>
      <c r="P4879" s="421"/>
    </row>
    <row r="4880" spans="9:16">
      <c r="I4880" s="419"/>
      <c r="J4880" s="420"/>
      <c r="K4880" s="421"/>
      <c r="L4880" s="421"/>
      <c r="M4880" s="421"/>
      <c r="N4880" s="421"/>
      <c r="O4880" s="421"/>
      <c r="P4880" s="421"/>
    </row>
    <row r="4881" spans="9:16">
      <c r="I4881" s="419"/>
      <c r="J4881" s="420"/>
      <c r="K4881" s="421"/>
      <c r="L4881" s="421"/>
      <c r="M4881" s="421"/>
      <c r="N4881" s="421"/>
      <c r="O4881" s="421"/>
      <c r="P4881" s="421"/>
    </row>
    <row r="4882" spans="9:16">
      <c r="I4882" s="419"/>
      <c r="J4882" s="420"/>
      <c r="K4882" s="421"/>
      <c r="L4882" s="421"/>
      <c r="M4882" s="421"/>
      <c r="N4882" s="421"/>
      <c r="O4882" s="421"/>
      <c r="P4882" s="421"/>
    </row>
    <row r="4883" spans="9:16">
      <c r="I4883" s="419"/>
      <c r="J4883" s="420"/>
      <c r="K4883" s="421"/>
      <c r="L4883" s="421"/>
      <c r="M4883" s="421"/>
      <c r="N4883" s="421"/>
      <c r="O4883" s="421"/>
      <c r="P4883" s="421"/>
    </row>
    <row r="4884" spans="9:16">
      <c r="I4884" s="419"/>
      <c r="J4884" s="420"/>
      <c r="K4884" s="421"/>
      <c r="L4884" s="421"/>
      <c r="M4884" s="421"/>
      <c r="N4884" s="421"/>
      <c r="O4884" s="421"/>
      <c r="P4884" s="421"/>
    </row>
    <row r="4885" spans="9:16">
      <c r="I4885" s="419"/>
      <c r="J4885" s="420"/>
      <c r="K4885" s="421"/>
      <c r="L4885" s="421"/>
      <c r="M4885" s="421"/>
      <c r="N4885" s="421"/>
      <c r="O4885" s="421"/>
      <c r="P4885" s="421"/>
    </row>
    <row r="4886" spans="9:16">
      <c r="I4886" s="419"/>
      <c r="J4886" s="420"/>
      <c r="K4886" s="421"/>
      <c r="L4886" s="421"/>
      <c r="M4886" s="421"/>
      <c r="N4886" s="421"/>
      <c r="O4886" s="421"/>
      <c r="P4886" s="421"/>
    </row>
    <row r="4887" spans="9:16">
      <c r="I4887" s="419"/>
      <c r="J4887" s="420"/>
      <c r="K4887" s="421"/>
      <c r="L4887" s="421"/>
      <c r="M4887" s="421"/>
      <c r="N4887" s="421"/>
      <c r="O4887" s="421"/>
      <c r="P4887" s="421"/>
    </row>
    <row r="4888" spans="9:16">
      <c r="I4888" s="419"/>
      <c r="J4888" s="420"/>
      <c r="K4888" s="421"/>
      <c r="L4888" s="421"/>
      <c r="M4888" s="421"/>
      <c r="N4888" s="421"/>
      <c r="O4888" s="421"/>
      <c r="P4888" s="421"/>
    </row>
    <row r="4889" spans="9:16">
      <c r="I4889" s="419"/>
      <c r="J4889" s="420"/>
      <c r="K4889" s="421"/>
      <c r="L4889" s="421"/>
      <c r="M4889" s="421"/>
      <c r="N4889" s="421"/>
      <c r="O4889" s="421"/>
      <c r="P4889" s="421"/>
    </row>
    <row r="4890" spans="9:16">
      <c r="I4890" s="419"/>
      <c r="J4890" s="420"/>
      <c r="K4890" s="421"/>
      <c r="L4890" s="421"/>
      <c r="M4890" s="421"/>
      <c r="N4890" s="421"/>
      <c r="O4890" s="421"/>
      <c r="P4890" s="421"/>
    </row>
    <row r="4891" spans="9:16">
      <c r="I4891" s="419"/>
      <c r="J4891" s="420"/>
      <c r="K4891" s="421"/>
      <c r="L4891" s="421"/>
      <c r="M4891" s="421"/>
      <c r="N4891" s="421"/>
      <c r="O4891" s="421"/>
      <c r="P4891" s="421"/>
    </row>
    <row r="4892" spans="9:16">
      <c r="I4892" s="419"/>
      <c r="J4892" s="420"/>
      <c r="K4892" s="421"/>
      <c r="L4892" s="421"/>
      <c r="M4892" s="421"/>
      <c r="N4892" s="421"/>
      <c r="O4892" s="421"/>
      <c r="P4892" s="421"/>
    </row>
    <row r="4893" spans="9:16">
      <c r="I4893" s="419"/>
      <c r="J4893" s="420"/>
      <c r="K4893" s="421"/>
      <c r="L4893" s="421"/>
      <c r="M4893" s="421"/>
      <c r="N4893" s="421"/>
      <c r="O4893" s="421"/>
      <c r="P4893" s="421"/>
    </row>
    <row r="4894" spans="9:16">
      <c r="I4894" s="419"/>
      <c r="J4894" s="420"/>
      <c r="K4894" s="421"/>
      <c r="L4894" s="421"/>
      <c r="M4894" s="421"/>
      <c r="N4894" s="421"/>
      <c r="O4894" s="421"/>
      <c r="P4894" s="421"/>
    </row>
    <row r="4895" spans="9:16">
      <c r="I4895" s="419"/>
      <c r="J4895" s="420"/>
      <c r="K4895" s="421"/>
      <c r="L4895" s="421"/>
      <c r="M4895" s="421"/>
      <c r="N4895" s="421"/>
      <c r="O4895" s="421"/>
      <c r="P4895" s="421"/>
    </row>
    <row r="4896" spans="9:16">
      <c r="I4896" s="419"/>
      <c r="J4896" s="420"/>
      <c r="K4896" s="421"/>
      <c r="L4896" s="421"/>
      <c r="M4896" s="421"/>
      <c r="N4896" s="421"/>
      <c r="O4896" s="421"/>
      <c r="P4896" s="421"/>
    </row>
    <row r="4897" spans="9:16">
      <c r="I4897" s="419"/>
      <c r="J4897" s="420"/>
      <c r="K4897" s="421"/>
      <c r="L4897" s="421"/>
      <c r="M4897" s="421"/>
      <c r="N4897" s="421"/>
      <c r="O4897" s="421"/>
      <c r="P4897" s="421"/>
    </row>
    <row r="4898" spans="9:16">
      <c r="I4898" s="419"/>
      <c r="J4898" s="420"/>
      <c r="K4898" s="421"/>
      <c r="L4898" s="421"/>
      <c r="M4898" s="421"/>
      <c r="N4898" s="421"/>
      <c r="O4898" s="421"/>
      <c r="P4898" s="421"/>
    </row>
    <row r="4899" spans="9:16">
      <c r="I4899" s="419"/>
      <c r="J4899" s="420"/>
      <c r="K4899" s="421"/>
      <c r="L4899" s="421"/>
      <c r="M4899" s="421"/>
      <c r="N4899" s="421"/>
      <c r="O4899" s="421"/>
      <c r="P4899" s="421"/>
    </row>
    <row r="4900" spans="9:16">
      <c r="I4900" s="419"/>
      <c r="J4900" s="420"/>
      <c r="K4900" s="421"/>
      <c r="L4900" s="421"/>
      <c r="M4900" s="421"/>
      <c r="N4900" s="421"/>
      <c r="O4900" s="421"/>
      <c r="P4900" s="421"/>
    </row>
    <row r="4901" spans="9:16">
      <c r="I4901" s="419"/>
      <c r="J4901" s="420"/>
      <c r="K4901" s="421"/>
      <c r="L4901" s="421"/>
      <c r="M4901" s="421"/>
      <c r="N4901" s="421"/>
      <c r="O4901" s="421"/>
      <c r="P4901" s="421"/>
    </row>
    <row r="4902" spans="9:16">
      <c r="I4902" s="419"/>
      <c r="J4902" s="420"/>
      <c r="K4902" s="421"/>
      <c r="L4902" s="421"/>
      <c r="M4902" s="421"/>
      <c r="N4902" s="421"/>
      <c r="O4902" s="421"/>
      <c r="P4902" s="421"/>
    </row>
    <row r="4903" spans="9:16">
      <c r="I4903" s="419"/>
      <c r="J4903" s="420"/>
      <c r="K4903" s="421"/>
      <c r="L4903" s="421"/>
      <c r="M4903" s="421"/>
      <c r="N4903" s="421"/>
      <c r="O4903" s="421"/>
      <c r="P4903" s="421"/>
    </row>
    <row r="4904" spans="9:16">
      <c r="I4904" s="419"/>
      <c r="J4904" s="420"/>
      <c r="K4904" s="421"/>
      <c r="L4904" s="421"/>
      <c r="M4904" s="421"/>
      <c r="N4904" s="421"/>
      <c r="O4904" s="421"/>
      <c r="P4904" s="421"/>
    </row>
    <row r="4905" spans="9:16">
      <c r="I4905" s="419"/>
      <c r="J4905" s="420"/>
      <c r="K4905" s="421"/>
      <c r="L4905" s="421"/>
      <c r="M4905" s="421"/>
      <c r="N4905" s="421"/>
      <c r="O4905" s="421"/>
      <c r="P4905" s="421"/>
    </row>
    <row r="4906" spans="9:16">
      <c r="I4906" s="419"/>
      <c r="J4906" s="420"/>
      <c r="K4906" s="421"/>
      <c r="L4906" s="421"/>
      <c r="M4906" s="421"/>
      <c r="N4906" s="421"/>
      <c r="O4906" s="421"/>
      <c r="P4906" s="421"/>
    </row>
    <row r="4907" spans="9:16">
      <c r="I4907" s="419"/>
      <c r="J4907" s="420"/>
      <c r="K4907" s="421"/>
      <c r="L4907" s="421"/>
      <c r="M4907" s="421"/>
      <c r="N4907" s="421"/>
      <c r="O4907" s="421"/>
      <c r="P4907" s="421"/>
    </row>
    <row r="4908" spans="9:16">
      <c r="I4908" s="419"/>
      <c r="J4908" s="420"/>
      <c r="K4908" s="421"/>
      <c r="L4908" s="421"/>
      <c r="M4908" s="421"/>
      <c r="N4908" s="421"/>
      <c r="O4908" s="421"/>
      <c r="P4908" s="421"/>
    </row>
    <row r="4909" spans="9:16">
      <c r="I4909" s="419"/>
      <c r="J4909" s="420"/>
      <c r="K4909" s="421"/>
      <c r="L4909" s="421"/>
      <c r="M4909" s="421"/>
      <c r="N4909" s="421"/>
      <c r="O4909" s="421"/>
      <c r="P4909" s="421"/>
    </row>
    <row r="4910" spans="9:16">
      <c r="I4910" s="419"/>
      <c r="J4910" s="420"/>
      <c r="K4910" s="421"/>
      <c r="L4910" s="421"/>
      <c r="M4910" s="421"/>
      <c r="N4910" s="421"/>
      <c r="O4910" s="421"/>
      <c r="P4910" s="421"/>
    </row>
    <row r="4911" spans="9:16">
      <c r="I4911" s="419"/>
      <c r="J4911" s="420"/>
      <c r="K4911" s="421"/>
      <c r="L4911" s="421"/>
      <c r="M4911" s="421"/>
      <c r="N4911" s="421"/>
      <c r="O4911" s="421"/>
      <c r="P4911" s="421"/>
    </row>
    <row r="4912" spans="9:16">
      <c r="I4912" s="419"/>
      <c r="J4912" s="420"/>
      <c r="K4912" s="421"/>
      <c r="L4912" s="421"/>
      <c r="M4912" s="421"/>
      <c r="N4912" s="421"/>
      <c r="O4912" s="421"/>
      <c r="P4912" s="421"/>
    </row>
    <row r="4913" spans="9:16">
      <c r="I4913" s="419"/>
      <c r="J4913" s="420"/>
      <c r="K4913" s="421"/>
      <c r="L4913" s="421"/>
      <c r="M4913" s="421"/>
      <c r="N4913" s="421"/>
      <c r="O4913" s="421"/>
      <c r="P4913" s="421"/>
    </row>
    <row r="4914" spans="9:16">
      <c r="I4914" s="419"/>
      <c r="J4914" s="420"/>
      <c r="K4914" s="421"/>
      <c r="L4914" s="421"/>
      <c r="M4914" s="421"/>
      <c r="N4914" s="421"/>
      <c r="O4914" s="421"/>
      <c r="P4914" s="421"/>
    </row>
    <row r="4915" spans="9:16">
      <c r="I4915" s="419"/>
      <c r="J4915" s="420"/>
      <c r="K4915" s="421"/>
      <c r="L4915" s="421"/>
      <c r="M4915" s="421"/>
      <c r="N4915" s="421"/>
      <c r="O4915" s="421"/>
      <c r="P4915" s="421"/>
    </row>
    <row r="4916" spans="9:16">
      <c r="I4916" s="419"/>
      <c r="J4916" s="420"/>
      <c r="K4916" s="421"/>
      <c r="L4916" s="421"/>
      <c r="M4916" s="421"/>
      <c r="N4916" s="421"/>
      <c r="O4916" s="421"/>
      <c r="P4916" s="421"/>
    </row>
    <row r="4917" spans="9:16">
      <c r="I4917" s="419"/>
      <c r="J4917" s="420"/>
      <c r="K4917" s="421"/>
      <c r="L4917" s="421"/>
      <c r="M4917" s="421"/>
      <c r="N4917" s="421"/>
      <c r="O4917" s="421"/>
      <c r="P4917" s="421"/>
    </row>
    <row r="4918" spans="9:16">
      <c r="I4918" s="419"/>
      <c r="J4918" s="420"/>
      <c r="K4918" s="421"/>
      <c r="L4918" s="421"/>
      <c r="M4918" s="421"/>
      <c r="N4918" s="421"/>
      <c r="O4918" s="421"/>
      <c r="P4918" s="421"/>
    </row>
    <row r="4919" spans="9:16">
      <c r="I4919" s="419"/>
      <c r="J4919" s="420"/>
      <c r="K4919" s="421"/>
      <c r="L4919" s="421"/>
      <c r="M4919" s="421"/>
      <c r="N4919" s="421"/>
      <c r="O4919" s="421"/>
      <c r="P4919" s="421"/>
    </row>
    <row r="4920" spans="9:16">
      <c r="I4920" s="419"/>
      <c r="J4920" s="420"/>
      <c r="K4920" s="421"/>
      <c r="L4920" s="421"/>
      <c r="M4920" s="421"/>
      <c r="N4920" s="421"/>
      <c r="O4920" s="421"/>
      <c r="P4920" s="421"/>
    </row>
    <row r="4921" spans="9:16">
      <c r="I4921" s="419"/>
      <c r="J4921" s="420"/>
      <c r="K4921" s="421"/>
      <c r="L4921" s="421"/>
      <c r="M4921" s="421"/>
      <c r="N4921" s="421"/>
      <c r="O4921" s="421"/>
      <c r="P4921" s="421"/>
    </row>
    <row r="4922" spans="9:16">
      <c r="I4922" s="419"/>
      <c r="J4922" s="420"/>
      <c r="K4922" s="421"/>
      <c r="L4922" s="421"/>
      <c r="M4922" s="421"/>
      <c r="N4922" s="421"/>
      <c r="O4922" s="421"/>
      <c r="P4922" s="421"/>
    </row>
    <row r="4923" spans="9:16">
      <c r="I4923" s="419"/>
      <c r="J4923" s="420"/>
      <c r="K4923" s="421"/>
      <c r="L4923" s="421"/>
      <c r="M4923" s="421"/>
      <c r="N4923" s="421"/>
      <c r="O4923" s="421"/>
      <c r="P4923" s="421"/>
    </row>
    <row r="4924" spans="9:16">
      <c r="I4924" s="419"/>
      <c r="J4924" s="420"/>
      <c r="K4924" s="421"/>
      <c r="L4924" s="421"/>
      <c r="M4924" s="421"/>
      <c r="N4924" s="421"/>
      <c r="O4924" s="421"/>
      <c r="P4924" s="421"/>
    </row>
    <row r="4925" spans="9:16">
      <c r="I4925" s="419"/>
      <c r="J4925" s="420"/>
      <c r="K4925" s="421"/>
      <c r="L4925" s="421"/>
      <c r="M4925" s="421"/>
      <c r="N4925" s="421"/>
      <c r="O4925" s="421"/>
      <c r="P4925" s="421"/>
    </row>
    <row r="4926" spans="9:16">
      <c r="I4926" s="419"/>
      <c r="J4926" s="420"/>
      <c r="K4926" s="421"/>
      <c r="L4926" s="421"/>
      <c r="M4926" s="421"/>
      <c r="N4926" s="421"/>
      <c r="O4926" s="421"/>
      <c r="P4926" s="421"/>
    </row>
    <row r="4927" spans="9:16">
      <c r="I4927" s="419"/>
      <c r="J4927" s="420"/>
      <c r="K4927" s="421"/>
      <c r="L4927" s="421"/>
      <c r="M4927" s="421"/>
      <c r="N4927" s="421"/>
      <c r="O4927" s="421"/>
      <c r="P4927" s="421"/>
    </row>
    <row r="4928" spans="9:16">
      <c r="I4928" s="419"/>
      <c r="J4928" s="420"/>
      <c r="K4928" s="421"/>
      <c r="L4928" s="421"/>
      <c r="M4928" s="421"/>
      <c r="N4928" s="421"/>
      <c r="O4928" s="421"/>
      <c r="P4928" s="421"/>
    </row>
    <row r="4929" spans="9:16">
      <c r="I4929" s="419"/>
      <c r="J4929" s="420"/>
      <c r="K4929" s="421"/>
      <c r="L4929" s="421"/>
      <c r="M4929" s="421"/>
      <c r="N4929" s="421"/>
      <c r="O4929" s="421"/>
      <c r="P4929" s="421"/>
    </row>
    <row r="4930" spans="9:16">
      <c r="I4930" s="419"/>
      <c r="J4930" s="420"/>
      <c r="K4930" s="421"/>
      <c r="L4930" s="421"/>
      <c r="M4930" s="421"/>
      <c r="N4930" s="421"/>
      <c r="O4930" s="421"/>
      <c r="P4930" s="421"/>
    </row>
    <row r="4931" spans="9:16">
      <c r="I4931" s="419"/>
      <c r="J4931" s="420"/>
      <c r="K4931" s="421"/>
      <c r="L4931" s="421"/>
      <c r="M4931" s="421"/>
      <c r="N4931" s="421"/>
      <c r="O4931" s="421"/>
      <c r="P4931" s="421"/>
    </row>
    <row r="4932" spans="9:16">
      <c r="I4932" s="419"/>
      <c r="J4932" s="420"/>
      <c r="K4932" s="421"/>
      <c r="L4932" s="421"/>
      <c r="M4932" s="421"/>
      <c r="N4932" s="421"/>
      <c r="O4932" s="421"/>
      <c r="P4932" s="421"/>
    </row>
    <row r="4933" spans="9:16">
      <c r="I4933" s="419"/>
      <c r="J4933" s="420"/>
      <c r="K4933" s="421"/>
      <c r="L4933" s="421"/>
      <c r="M4933" s="421"/>
      <c r="N4933" s="421"/>
      <c r="O4933" s="421"/>
      <c r="P4933" s="421"/>
    </row>
    <row r="4934" spans="9:16">
      <c r="I4934" s="419"/>
      <c r="J4934" s="420"/>
      <c r="K4934" s="421"/>
      <c r="L4934" s="421"/>
      <c r="M4934" s="421"/>
      <c r="N4934" s="421"/>
      <c r="O4934" s="421"/>
      <c r="P4934" s="421"/>
    </row>
    <row r="4935" spans="9:16">
      <c r="I4935" s="419"/>
      <c r="J4935" s="420"/>
      <c r="K4935" s="421"/>
      <c r="L4935" s="421"/>
      <c r="M4935" s="421"/>
      <c r="N4935" s="421"/>
      <c r="O4935" s="421"/>
      <c r="P4935" s="421"/>
    </row>
    <row r="4936" spans="9:16">
      <c r="I4936" s="419"/>
      <c r="J4936" s="420"/>
      <c r="K4936" s="421"/>
      <c r="L4936" s="421"/>
      <c r="M4936" s="421"/>
      <c r="N4936" s="421"/>
      <c r="O4936" s="421"/>
      <c r="P4936" s="421"/>
    </row>
    <row r="4937" spans="9:16">
      <c r="I4937" s="419"/>
      <c r="J4937" s="420"/>
      <c r="K4937" s="421"/>
      <c r="L4937" s="421"/>
      <c r="M4937" s="421"/>
      <c r="N4937" s="421"/>
      <c r="O4937" s="421"/>
      <c r="P4937" s="421"/>
    </row>
    <row r="4938" spans="9:16">
      <c r="I4938" s="419"/>
      <c r="J4938" s="420"/>
      <c r="K4938" s="421"/>
      <c r="L4938" s="421"/>
      <c r="M4938" s="421"/>
      <c r="N4938" s="421"/>
      <c r="O4938" s="421"/>
      <c r="P4938" s="421"/>
    </row>
    <row r="4939" spans="9:16">
      <c r="I4939" s="419"/>
      <c r="J4939" s="420"/>
      <c r="K4939" s="421"/>
      <c r="L4939" s="421"/>
      <c r="M4939" s="421"/>
      <c r="N4939" s="421"/>
      <c r="O4939" s="421"/>
      <c r="P4939" s="421"/>
    </row>
    <row r="4940" spans="9:16">
      <c r="I4940" s="419"/>
      <c r="J4940" s="420"/>
      <c r="K4940" s="421"/>
      <c r="L4940" s="421"/>
      <c r="M4940" s="421"/>
      <c r="N4940" s="421"/>
      <c r="O4940" s="421"/>
      <c r="P4940" s="421"/>
    </row>
    <row r="4941" spans="9:16">
      <c r="I4941" s="419"/>
      <c r="J4941" s="420"/>
      <c r="K4941" s="421"/>
      <c r="L4941" s="421"/>
      <c r="M4941" s="421"/>
      <c r="N4941" s="421"/>
      <c r="O4941" s="421"/>
      <c r="P4941" s="421"/>
    </row>
    <row r="4942" spans="9:16">
      <c r="I4942" s="419"/>
      <c r="J4942" s="420"/>
      <c r="K4942" s="421"/>
      <c r="L4942" s="421"/>
      <c r="M4942" s="421"/>
      <c r="N4942" s="421"/>
      <c r="O4942" s="421"/>
      <c r="P4942" s="421"/>
    </row>
    <row r="4943" spans="9:16">
      <c r="I4943" s="419"/>
      <c r="J4943" s="420"/>
      <c r="K4943" s="421"/>
      <c r="L4943" s="421"/>
      <c r="M4943" s="421"/>
      <c r="N4943" s="421"/>
      <c r="O4943" s="421"/>
      <c r="P4943" s="421"/>
    </row>
    <row r="4944" spans="9:16">
      <c r="I4944" s="419"/>
      <c r="J4944" s="420"/>
      <c r="K4944" s="421"/>
      <c r="L4944" s="421"/>
      <c r="M4944" s="421"/>
      <c r="N4944" s="421"/>
      <c r="O4944" s="421"/>
      <c r="P4944" s="421"/>
    </row>
    <row r="4945" spans="9:16">
      <c r="I4945" s="419"/>
      <c r="J4945" s="420"/>
      <c r="K4945" s="421"/>
      <c r="L4945" s="421"/>
      <c r="M4945" s="421"/>
      <c r="N4945" s="421"/>
      <c r="O4945" s="421"/>
      <c r="P4945" s="421"/>
    </row>
    <row r="4946" spans="9:16">
      <c r="I4946" s="419"/>
      <c r="J4946" s="420"/>
      <c r="K4946" s="421"/>
      <c r="L4946" s="421"/>
      <c r="M4946" s="421"/>
      <c r="N4946" s="421"/>
      <c r="O4946" s="421"/>
      <c r="P4946" s="421"/>
    </row>
    <row r="4947" spans="9:16">
      <c r="I4947" s="419"/>
      <c r="J4947" s="420"/>
      <c r="K4947" s="421"/>
      <c r="L4947" s="421"/>
      <c r="M4947" s="421"/>
      <c r="N4947" s="421"/>
      <c r="O4947" s="421"/>
      <c r="P4947" s="421"/>
    </row>
    <row r="4948" spans="9:16">
      <c r="I4948" s="419"/>
      <c r="J4948" s="420"/>
      <c r="K4948" s="421"/>
      <c r="L4948" s="421"/>
      <c r="M4948" s="421"/>
      <c r="N4948" s="421"/>
      <c r="O4948" s="421"/>
      <c r="P4948" s="421"/>
    </row>
    <row r="4949" spans="9:16">
      <c r="I4949" s="419"/>
      <c r="J4949" s="420"/>
      <c r="K4949" s="421"/>
      <c r="L4949" s="421"/>
      <c r="M4949" s="421"/>
      <c r="N4949" s="421"/>
      <c r="O4949" s="421"/>
      <c r="P4949" s="421"/>
    </row>
    <row r="4950" spans="9:16">
      <c r="I4950" s="419"/>
      <c r="J4950" s="420"/>
      <c r="K4950" s="421"/>
      <c r="L4950" s="421"/>
      <c r="M4950" s="421"/>
      <c r="N4950" s="421"/>
      <c r="O4950" s="421"/>
      <c r="P4950" s="421"/>
    </row>
    <row r="4951" spans="9:16">
      <c r="I4951" s="419"/>
      <c r="J4951" s="420"/>
      <c r="K4951" s="421"/>
      <c r="L4951" s="421"/>
      <c r="M4951" s="421"/>
      <c r="N4951" s="421"/>
      <c r="O4951" s="421"/>
      <c r="P4951" s="421"/>
    </row>
    <row r="4952" spans="9:16">
      <c r="I4952" s="419"/>
      <c r="J4952" s="420"/>
      <c r="K4952" s="421"/>
      <c r="L4952" s="421"/>
      <c r="M4952" s="421"/>
      <c r="N4952" s="421"/>
      <c r="O4952" s="421"/>
      <c r="P4952" s="421"/>
    </row>
    <row r="4953" spans="9:16">
      <c r="I4953" s="419"/>
      <c r="J4953" s="420"/>
      <c r="K4953" s="421"/>
      <c r="L4953" s="421"/>
      <c r="M4953" s="421"/>
      <c r="N4953" s="421"/>
      <c r="O4953" s="421"/>
      <c r="P4953" s="421"/>
    </row>
    <row r="4954" spans="9:16">
      <c r="I4954" s="419"/>
      <c r="J4954" s="420"/>
      <c r="K4954" s="421"/>
      <c r="L4954" s="421"/>
      <c r="M4954" s="421"/>
      <c r="N4954" s="421"/>
      <c r="O4954" s="421"/>
      <c r="P4954" s="421"/>
    </row>
    <row r="4955" spans="9:16">
      <c r="I4955" s="419"/>
      <c r="J4955" s="420"/>
      <c r="K4955" s="421"/>
      <c r="L4955" s="421"/>
      <c r="M4955" s="421"/>
      <c r="N4955" s="421"/>
      <c r="O4955" s="421"/>
      <c r="P4955" s="421"/>
    </row>
    <row r="4956" spans="9:16">
      <c r="I4956" s="419"/>
      <c r="J4956" s="420"/>
      <c r="K4956" s="421"/>
      <c r="L4956" s="421"/>
      <c r="M4956" s="421"/>
      <c r="N4956" s="421"/>
      <c r="O4956" s="421"/>
      <c r="P4956" s="421"/>
    </row>
    <row r="4957" spans="9:16">
      <c r="I4957" s="419"/>
      <c r="J4957" s="420"/>
      <c r="K4957" s="421"/>
      <c r="L4957" s="421"/>
      <c r="M4957" s="421"/>
      <c r="N4957" s="421"/>
      <c r="O4957" s="421"/>
      <c r="P4957" s="421"/>
    </row>
    <row r="4958" spans="9:16">
      <c r="I4958" s="419"/>
      <c r="J4958" s="420"/>
      <c r="K4958" s="421"/>
      <c r="L4958" s="421"/>
      <c r="M4958" s="421"/>
      <c r="N4958" s="421"/>
      <c r="O4958" s="421"/>
      <c r="P4958" s="421"/>
    </row>
    <row r="4959" spans="9:16">
      <c r="I4959" s="419"/>
      <c r="J4959" s="420"/>
      <c r="K4959" s="421"/>
      <c r="L4959" s="421"/>
      <c r="M4959" s="421"/>
      <c r="N4959" s="421"/>
      <c r="O4959" s="421"/>
      <c r="P4959" s="421"/>
    </row>
    <row r="4960" spans="9:16">
      <c r="I4960" s="419"/>
      <c r="J4960" s="420"/>
      <c r="K4960" s="421"/>
      <c r="L4960" s="421"/>
      <c r="M4960" s="421"/>
      <c r="N4960" s="421"/>
      <c r="O4960" s="421"/>
      <c r="P4960" s="421"/>
    </row>
    <row r="4961" spans="9:16">
      <c r="I4961" s="419"/>
      <c r="J4961" s="420"/>
      <c r="K4961" s="421"/>
      <c r="L4961" s="421"/>
      <c r="M4961" s="421"/>
      <c r="N4961" s="421"/>
      <c r="O4961" s="421"/>
      <c r="P4961" s="421"/>
    </row>
    <row r="4962" spans="9:16">
      <c r="I4962" s="419"/>
      <c r="J4962" s="420"/>
      <c r="K4962" s="421"/>
      <c r="L4962" s="421"/>
      <c r="M4962" s="421"/>
      <c r="N4962" s="421"/>
      <c r="O4962" s="421"/>
      <c r="P4962" s="421"/>
    </row>
    <row r="4963" spans="9:16">
      <c r="I4963" s="419"/>
      <c r="J4963" s="420"/>
      <c r="K4963" s="421"/>
      <c r="L4963" s="421"/>
      <c r="M4963" s="421"/>
      <c r="N4963" s="421"/>
      <c r="O4963" s="421"/>
      <c r="P4963" s="421"/>
    </row>
    <row r="4964" spans="9:16">
      <c r="I4964" s="419"/>
      <c r="J4964" s="420"/>
      <c r="K4964" s="421"/>
      <c r="L4964" s="421"/>
      <c r="M4964" s="421"/>
      <c r="N4964" s="421"/>
      <c r="O4964" s="421"/>
      <c r="P4964" s="421"/>
    </row>
    <row r="4965" spans="9:16">
      <c r="I4965" s="419"/>
      <c r="J4965" s="420"/>
      <c r="K4965" s="421"/>
      <c r="L4965" s="421"/>
      <c r="M4965" s="421"/>
      <c r="N4965" s="421"/>
      <c r="O4965" s="421"/>
      <c r="P4965" s="421"/>
    </row>
    <row r="4966" spans="9:16">
      <c r="I4966" s="419"/>
      <c r="J4966" s="420"/>
      <c r="K4966" s="421"/>
      <c r="L4966" s="421"/>
      <c r="M4966" s="421"/>
      <c r="N4966" s="421"/>
      <c r="O4966" s="421"/>
      <c r="P4966" s="421"/>
    </row>
    <row r="4967" spans="9:16">
      <c r="I4967" s="419"/>
      <c r="J4967" s="420"/>
      <c r="K4967" s="421"/>
      <c r="L4967" s="421"/>
      <c r="M4967" s="421"/>
      <c r="N4967" s="421"/>
      <c r="O4967" s="421"/>
      <c r="P4967" s="421"/>
    </row>
    <row r="4968" spans="9:16">
      <c r="I4968" s="419"/>
      <c r="J4968" s="420"/>
      <c r="K4968" s="421"/>
      <c r="L4968" s="421"/>
      <c r="M4968" s="421"/>
      <c r="N4968" s="421"/>
      <c r="O4968" s="421"/>
      <c r="P4968" s="421"/>
    </row>
    <row r="4969" spans="9:16">
      <c r="I4969" s="419"/>
      <c r="J4969" s="420"/>
      <c r="K4969" s="421"/>
      <c r="L4969" s="421"/>
      <c r="M4969" s="421"/>
      <c r="N4969" s="421"/>
      <c r="O4969" s="421"/>
      <c r="P4969" s="421"/>
    </row>
    <row r="4970" spans="9:16">
      <c r="I4970" s="419"/>
      <c r="J4970" s="420"/>
      <c r="K4970" s="421"/>
      <c r="L4970" s="421"/>
      <c r="M4970" s="421"/>
      <c r="N4970" s="421"/>
      <c r="O4970" s="421"/>
      <c r="P4970" s="421"/>
    </row>
    <row r="4971" spans="9:16">
      <c r="I4971" s="419"/>
      <c r="J4971" s="420"/>
      <c r="K4971" s="421"/>
      <c r="L4971" s="421"/>
      <c r="M4971" s="421"/>
      <c r="N4971" s="421"/>
      <c r="O4971" s="421"/>
      <c r="P4971" s="421"/>
    </row>
    <row r="4972" spans="9:16">
      <c r="I4972" s="419"/>
      <c r="J4972" s="420"/>
      <c r="K4972" s="421"/>
      <c r="L4972" s="421"/>
      <c r="M4972" s="421"/>
      <c r="N4972" s="421"/>
      <c r="O4972" s="421"/>
      <c r="P4972" s="421"/>
    </row>
    <row r="4973" spans="9:16">
      <c r="I4973" s="419"/>
      <c r="J4973" s="420"/>
      <c r="K4973" s="421"/>
      <c r="L4973" s="421"/>
      <c r="M4973" s="421"/>
      <c r="N4973" s="421"/>
      <c r="O4973" s="421"/>
      <c r="P4973" s="421"/>
    </row>
    <row r="4974" spans="9:16">
      <c r="I4974" s="419"/>
      <c r="J4974" s="420"/>
      <c r="K4974" s="421"/>
      <c r="L4974" s="421"/>
      <c r="M4974" s="421"/>
      <c r="N4974" s="421"/>
      <c r="O4974" s="421"/>
      <c r="P4974" s="421"/>
    </row>
    <row r="4975" spans="9:16">
      <c r="I4975" s="419"/>
      <c r="J4975" s="420"/>
      <c r="K4975" s="421"/>
      <c r="L4975" s="421"/>
      <c r="M4975" s="421"/>
      <c r="N4975" s="421"/>
      <c r="O4975" s="421"/>
      <c r="P4975" s="421"/>
    </row>
    <row r="4976" spans="9:16">
      <c r="I4976" s="419"/>
      <c r="J4976" s="420"/>
      <c r="K4976" s="421"/>
      <c r="L4976" s="421"/>
      <c r="M4976" s="421"/>
      <c r="N4976" s="421"/>
      <c r="O4976" s="421"/>
      <c r="P4976" s="421"/>
    </row>
    <row r="4977" spans="9:16">
      <c r="I4977" s="419"/>
      <c r="J4977" s="420"/>
      <c r="K4977" s="421"/>
      <c r="L4977" s="421"/>
      <c r="M4977" s="421"/>
      <c r="N4977" s="421"/>
      <c r="O4977" s="421"/>
      <c r="P4977" s="421"/>
    </row>
    <row r="4978" spans="9:16">
      <c r="I4978" s="419"/>
      <c r="J4978" s="420"/>
      <c r="K4978" s="421"/>
      <c r="L4978" s="421"/>
      <c r="M4978" s="421"/>
      <c r="N4978" s="421"/>
      <c r="O4978" s="421"/>
      <c r="P4978" s="421"/>
    </row>
    <row r="4979" spans="9:16">
      <c r="I4979" s="419"/>
      <c r="J4979" s="420"/>
      <c r="K4979" s="421"/>
      <c r="L4979" s="421"/>
      <c r="M4979" s="421"/>
      <c r="N4979" s="421"/>
      <c r="O4979" s="421"/>
      <c r="P4979" s="421"/>
    </row>
    <row r="4980" spans="9:16">
      <c r="I4980" s="419"/>
      <c r="J4980" s="420"/>
      <c r="K4980" s="421"/>
      <c r="L4980" s="421"/>
      <c r="M4980" s="421"/>
      <c r="N4980" s="421"/>
      <c r="O4980" s="421"/>
      <c r="P4980" s="421"/>
    </row>
    <row r="4981" spans="9:16">
      <c r="I4981" s="419"/>
      <c r="J4981" s="420"/>
      <c r="K4981" s="421"/>
      <c r="L4981" s="421"/>
      <c r="M4981" s="421"/>
      <c r="N4981" s="421"/>
      <c r="O4981" s="421"/>
      <c r="P4981" s="421"/>
    </row>
    <row r="4982" spans="9:16">
      <c r="I4982" s="419"/>
      <c r="J4982" s="420"/>
      <c r="K4982" s="421"/>
      <c r="L4982" s="421"/>
      <c r="M4982" s="421"/>
      <c r="N4982" s="421"/>
      <c r="O4982" s="421"/>
      <c r="P4982" s="421"/>
    </row>
    <row r="4983" spans="9:16">
      <c r="I4983" s="419"/>
      <c r="J4983" s="420"/>
      <c r="K4983" s="421"/>
      <c r="L4983" s="421"/>
      <c r="M4983" s="421"/>
      <c r="N4983" s="421"/>
      <c r="O4983" s="421"/>
      <c r="P4983" s="421"/>
    </row>
    <row r="4984" spans="9:16">
      <c r="I4984" s="419"/>
      <c r="J4984" s="420"/>
      <c r="K4984" s="421"/>
      <c r="L4984" s="421"/>
      <c r="M4984" s="421"/>
      <c r="N4984" s="421"/>
      <c r="O4984" s="421"/>
      <c r="P4984" s="421"/>
    </row>
    <row r="4985" spans="9:16">
      <c r="I4985" s="419"/>
      <c r="J4985" s="420"/>
      <c r="K4985" s="421"/>
      <c r="L4985" s="421"/>
      <c r="M4985" s="421"/>
      <c r="N4985" s="421"/>
      <c r="O4985" s="421"/>
      <c r="P4985" s="421"/>
    </row>
    <row r="4986" spans="9:16">
      <c r="I4986" s="419"/>
      <c r="J4986" s="420"/>
      <c r="K4986" s="421"/>
      <c r="L4986" s="421"/>
      <c r="M4986" s="421"/>
      <c r="N4986" s="421"/>
      <c r="O4986" s="421"/>
      <c r="P4986" s="421"/>
    </row>
    <row r="4987" spans="9:16">
      <c r="I4987" s="419"/>
      <c r="J4987" s="420"/>
      <c r="K4987" s="421"/>
      <c r="L4987" s="421"/>
      <c r="M4987" s="421"/>
      <c r="N4987" s="421"/>
      <c r="O4987" s="421"/>
      <c r="P4987" s="421"/>
    </row>
    <row r="4988" spans="9:16">
      <c r="I4988" s="419"/>
      <c r="J4988" s="420"/>
      <c r="K4988" s="421"/>
      <c r="L4988" s="421"/>
      <c r="M4988" s="421"/>
      <c r="N4988" s="421"/>
      <c r="O4988" s="421"/>
      <c r="P4988" s="421"/>
    </row>
    <row r="4989" spans="9:16">
      <c r="I4989" s="419"/>
      <c r="J4989" s="420"/>
      <c r="K4989" s="421"/>
      <c r="L4989" s="421"/>
      <c r="M4989" s="421"/>
      <c r="N4989" s="421"/>
      <c r="O4989" s="421"/>
      <c r="P4989" s="421"/>
    </row>
    <row r="4990" spans="9:16">
      <c r="I4990" s="419"/>
      <c r="J4990" s="420"/>
      <c r="K4990" s="421"/>
      <c r="L4990" s="421"/>
      <c r="M4990" s="421"/>
      <c r="N4990" s="421"/>
      <c r="O4990" s="421"/>
      <c r="P4990" s="421"/>
    </row>
    <row r="4991" spans="9:16">
      <c r="I4991" s="419"/>
      <c r="J4991" s="420"/>
      <c r="K4991" s="421"/>
      <c r="L4991" s="421"/>
      <c r="M4991" s="421"/>
      <c r="N4991" s="421"/>
      <c r="O4991" s="421"/>
      <c r="P4991" s="421"/>
    </row>
    <row r="4992" spans="9:16">
      <c r="I4992" s="419"/>
      <c r="J4992" s="420"/>
      <c r="K4992" s="421"/>
      <c r="L4992" s="421"/>
      <c r="M4992" s="421"/>
      <c r="N4992" s="421"/>
      <c r="O4992" s="421"/>
      <c r="P4992" s="421"/>
    </row>
    <row r="4993" spans="9:16">
      <c r="I4993" s="419"/>
      <c r="J4993" s="420"/>
      <c r="K4993" s="421"/>
      <c r="L4993" s="421"/>
      <c r="M4993" s="421"/>
      <c r="N4993" s="421"/>
      <c r="O4993" s="421"/>
      <c r="P4993" s="421"/>
    </row>
    <row r="4994" spans="9:16">
      <c r="I4994" s="419"/>
      <c r="J4994" s="420"/>
      <c r="K4994" s="421"/>
      <c r="L4994" s="421"/>
      <c r="M4994" s="421"/>
      <c r="N4994" s="421"/>
      <c r="O4994" s="421"/>
      <c r="P4994" s="421"/>
    </row>
    <row r="4995" spans="9:16">
      <c r="I4995" s="419"/>
      <c r="J4995" s="420"/>
      <c r="K4995" s="421"/>
      <c r="L4995" s="421"/>
      <c r="M4995" s="421"/>
      <c r="N4995" s="421"/>
      <c r="O4995" s="421"/>
      <c r="P4995" s="421"/>
    </row>
    <row r="4996" spans="9:16">
      <c r="I4996" s="419"/>
      <c r="J4996" s="420"/>
      <c r="K4996" s="421"/>
      <c r="L4996" s="421"/>
      <c r="M4996" s="421"/>
      <c r="N4996" s="421"/>
      <c r="O4996" s="421"/>
      <c r="P4996" s="421"/>
    </row>
    <row r="4997" spans="9:16">
      <c r="I4997" s="419"/>
      <c r="J4997" s="420"/>
      <c r="K4997" s="421"/>
      <c r="L4997" s="421"/>
      <c r="M4997" s="421"/>
      <c r="N4997" s="421"/>
      <c r="O4997" s="421"/>
      <c r="P4997" s="421"/>
    </row>
    <row r="4998" spans="9:16">
      <c r="I4998" s="419"/>
      <c r="J4998" s="420"/>
      <c r="K4998" s="421"/>
      <c r="L4998" s="421"/>
      <c r="M4998" s="421"/>
      <c r="N4998" s="421"/>
      <c r="O4998" s="421"/>
      <c r="P4998" s="421"/>
    </row>
    <row r="4999" spans="9:16">
      <c r="I4999" s="419"/>
      <c r="J4999" s="420"/>
      <c r="K4999" s="421"/>
      <c r="L4999" s="421"/>
      <c r="M4999" s="421"/>
      <c r="N4999" s="421"/>
      <c r="O4999" s="421"/>
      <c r="P4999" s="421"/>
    </row>
    <row r="5000" spans="9:16">
      <c r="I5000" s="419"/>
      <c r="J5000" s="420"/>
      <c r="K5000" s="421"/>
      <c r="L5000" s="421"/>
      <c r="M5000" s="421"/>
      <c r="N5000" s="421"/>
      <c r="O5000" s="421"/>
      <c r="P5000" s="421"/>
    </row>
    <row r="5001" spans="9:16">
      <c r="I5001" s="419"/>
      <c r="J5001" s="420"/>
      <c r="K5001" s="421"/>
      <c r="L5001" s="421"/>
      <c r="M5001" s="421"/>
      <c r="N5001" s="421"/>
      <c r="O5001" s="421"/>
      <c r="P5001" s="421"/>
    </row>
    <row r="5002" spans="9:16">
      <c r="I5002" s="419"/>
      <c r="J5002" s="420"/>
      <c r="K5002" s="421"/>
      <c r="L5002" s="421"/>
      <c r="M5002" s="421"/>
      <c r="N5002" s="421"/>
      <c r="O5002" s="421"/>
      <c r="P5002" s="421"/>
    </row>
    <row r="5003" spans="9:16">
      <c r="I5003" s="419"/>
      <c r="J5003" s="420"/>
      <c r="K5003" s="421"/>
      <c r="L5003" s="421"/>
      <c r="M5003" s="421"/>
      <c r="N5003" s="421"/>
      <c r="O5003" s="421"/>
      <c r="P5003" s="421"/>
    </row>
    <row r="5004" spans="9:16">
      <c r="I5004" s="419"/>
      <c r="J5004" s="420"/>
      <c r="K5004" s="421"/>
      <c r="L5004" s="421"/>
      <c r="M5004" s="421"/>
      <c r="N5004" s="421"/>
      <c r="O5004" s="421"/>
      <c r="P5004" s="421"/>
    </row>
    <row r="5005" spans="9:16">
      <c r="I5005" s="419"/>
      <c r="J5005" s="420"/>
      <c r="K5005" s="421"/>
      <c r="L5005" s="421"/>
      <c r="M5005" s="421"/>
      <c r="N5005" s="421"/>
      <c r="O5005" s="421"/>
      <c r="P5005" s="421"/>
    </row>
    <row r="5006" spans="9:16">
      <c r="I5006" s="419"/>
      <c r="J5006" s="420"/>
      <c r="K5006" s="421"/>
      <c r="L5006" s="421"/>
      <c r="M5006" s="421"/>
      <c r="N5006" s="421"/>
      <c r="O5006" s="421"/>
      <c r="P5006" s="421"/>
    </row>
    <row r="5007" spans="9:16">
      <c r="I5007" s="419"/>
      <c r="J5007" s="420"/>
      <c r="K5007" s="421"/>
      <c r="L5007" s="421"/>
      <c r="M5007" s="421"/>
      <c r="N5007" s="421"/>
      <c r="O5007" s="421"/>
      <c r="P5007" s="421"/>
    </row>
    <row r="5008" spans="9:16">
      <c r="I5008" s="419"/>
      <c r="J5008" s="420"/>
      <c r="K5008" s="421"/>
      <c r="L5008" s="421"/>
      <c r="M5008" s="421"/>
      <c r="N5008" s="421"/>
      <c r="O5008" s="421"/>
      <c r="P5008" s="421"/>
    </row>
    <row r="5009" spans="9:16">
      <c r="I5009" s="419"/>
      <c r="J5009" s="420"/>
      <c r="K5009" s="421"/>
      <c r="L5009" s="421"/>
      <c r="M5009" s="421"/>
      <c r="N5009" s="421"/>
      <c r="O5009" s="421"/>
      <c r="P5009" s="421"/>
    </row>
    <row r="5010" spans="9:16">
      <c r="I5010" s="419"/>
      <c r="J5010" s="420"/>
      <c r="K5010" s="421"/>
      <c r="L5010" s="421"/>
      <c r="M5010" s="421"/>
      <c r="N5010" s="421"/>
      <c r="O5010" s="421"/>
      <c r="P5010" s="421"/>
    </row>
    <row r="5011" spans="9:16">
      <c r="I5011" s="419"/>
      <c r="J5011" s="420"/>
      <c r="K5011" s="421"/>
      <c r="L5011" s="421"/>
      <c r="M5011" s="421"/>
      <c r="N5011" s="421"/>
      <c r="O5011" s="421"/>
      <c r="P5011" s="421"/>
    </row>
    <row r="5012" spans="9:16">
      <c r="I5012" s="419"/>
      <c r="J5012" s="420"/>
      <c r="K5012" s="421"/>
      <c r="L5012" s="421"/>
      <c r="M5012" s="421"/>
      <c r="N5012" s="421"/>
      <c r="O5012" s="421"/>
      <c r="P5012" s="421"/>
    </row>
    <row r="5013" spans="9:16">
      <c r="I5013" s="419"/>
      <c r="J5013" s="420"/>
      <c r="K5013" s="421"/>
      <c r="L5013" s="421"/>
      <c r="M5013" s="421"/>
      <c r="N5013" s="421"/>
      <c r="O5013" s="421"/>
      <c r="P5013" s="421"/>
    </row>
    <row r="5014" spans="9:16">
      <c r="I5014" s="419"/>
      <c r="J5014" s="420"/>
      <c r="K5014" s="421"/>
      <c r="L5014" s="421"/>
      <c r="M5014" s="421"/>
      <c r="N5014" s="421"/>
      <c r="O5014" s="421"/>
      <c r="P5014" s="421"/>
    </row>
    <row r="5015" spans="9:16">
      <c r="I5015" s="419"/>
      <c r="J5015" s="420"/>
      <c r="K5015" s="421"/>
      <c r="L5015" s="421"/>
      <c r="M5015" s="421"/>
      <c r="N5015" s="421"/>
      <c r="O5015" s="421"/>
      <c r="P5015" s="421"/>
    </row>
    <row r="5016" spans="9:16">
      <c r="I5016" s="419"/>
      <c r="J5016" s="420"/>
      <c r="K5016" s="421"/>
      <c r="L5016" s="421"/>
      <c r="M5016" s="421"/>
      <c r="N5016" s="421"/>
      <c r="O5016" s="421"/>
      <c r="P5016" s="421"/>
    </row>
    <row r="5017" spans="9:16">
      <c r="I5017" s="419"/>
      <c r="J5017" s="420"/>
      <c r="K5017" s="421"/>
      <c r="L5017" s="421"/>
      <c r="M5017" s="421"/>
      <c r="N5017" s="421"/>
      <c r="O5017" s="421"/>
      <c r="P5017" s="421"/>
    </row>
    <row r="5018" spans="9:16">
      <c r="I5018" s="419"/>
      <c r="J5018" s="420"/>
      <c r="K5018" s="421"/>
      <c r="L5018" s="421"/>
      <c r="M5018" s="421"/>
      <c r="N5018" s="421"/>
      <c r="O5018" s="421"/>
      <c r="P5018" s="421"/>
    </row>
    <row r="5019" spans="9:16">
      <c r="I5019" s="419"/>
      <c r="J5019" s="420"/>
      <c r="K5019" s="421"/>
      <c r="L5019" s="421"/>
      <c r="M5019" s="421"/>
      <c r="N5019" s="421"/>
      <c r="O5019" s="421"/>
      <c r="P5019" s="421"/>
    </row>
    <row r="5020" spans="9:16">
      <c r="I5020" s="419"/>
      <c r="J5020" s="420"/>
      <c r="K5020" s="421"/>
      <c r="L5020" s="421"/>
      <c r="M5020" s="421"/>
      <c r="N5020" s="421"/>
      <c r="O5020" s="421"/>
      <c r="P5020" s="421"/>
    </row>
    <row r="5021" spans="9:16">
      <c r="I5021" s="419"/>
      <c r="J5021" s="420"/>
      <c r="K5021" s="421"/>
      <c r="L5021" s="421"/>
      <c r="M5021" s="421"/>
      <c r="N5021" s="421"/>
      <c r="O5021" s="421"/>
      <c r="P5021" s="421"/>
    </row>
    <row r="5022" spans="9:16">
      <c r="I5022" s="419"/>
      <c r="J5022" s="420"/>
      <c r="K5022" s="421"/>
      <c r="L5022" s="421"/>
      <c r="M5022" s="421"/>
      <c r="N5022" s="421"/>
      <c r="O5022" s="421"/>
      <c r="P5022" s="421"/>
    </row>
    <row r="5023" spans="9:16">
      <c r="I5023" s="419"/>
      <c r="J5023" s="420"/>
      <c r="K5023" s="421"/>
      <c r="L5023" s="421"/>
      <c r="M5023" s="421"/>
      <c r="N5023" s="421"/>
      <c r="O5023" s="421"/>
      <c r="P5023" s="421"/>
    </row>
    <row r="5024" spans="9:16">
      <c r="I5024" s="419"/>
      <c r="J5024" s="420"/>
      <c r="K5024" s="421"/>
      <c r="L5024" s="421"/>
      <c r="M5024" s="421"/>
      <c r="N5024" s="421"/>
      <c r="O5024" s="421"/>
      <c r="P5024" s="421"/>
    </row>
    <row r="5025" spans="9:16">
      <c r="I5025" s="419"/>
      <c r="J5025" s="420"/>
      <c r="K5025" s="421"/>
      <c r="L5025" s="421"/>
      <c r="M5025" s="421"/>
      <c r="N5025" s="421"/>
      <c r="O5025" s="421"/>
      <c r="P5025" s="421"/>
    </row>
    <row r="5026" spans="9:16">
      <c r="I5026" s="419"/>
      <c r="J5026" s="420"/>
      <c r="K5026" s="421"/>
      <c r="L5026" s="421"/>
      <c r="M5026" s="421"/>
      <c r="N5026" s="421"/>
      <c r="O5026" s="421"/>
      <c r="P5026" s="421"/>
    </row>
    <row r="5027" spans="9:16">
      <c r="I5027" s="419"/>
      <c r="J5027" s="420"/>
      <c r="K5027" s="421"/>
      <c r="L5027" s="421"/>
      <c r="M5027" s="421"/>
      <c r="N5027" s="421"/>
      <c r="O5027" s="421"/>
      <c r="P5027" s="421"/>
    </row>
    <row r="5028" spans="9:16">
      <c r="I5028" s="419"/>
      <c r="J5028" s="420"/>
      <c r="K5028" s="421"/>
      <c r="L5028" s="421"/>
      <c r="M5028" s="421"/>
      <c r="N5028" s="421"/>
      <c r="O5028" s="421"/>
      <c r="P5028" s="421"/>
    </row>
    <row r="5029" spans="9:16">
      <c r="I5029" s="419"/>
      <c r="J5029" s="420"/>
      <c r="K5029" s="421"/>
      <c r="L5029" s="421"/>
      <c r="M5029" s="421"/>
      <c r="N5029" s="421"/>
      <c r="O5029" s="421"/>
      <c r="P5029" s="421"/>
    </row>
    <row r="5030" spans="9:16">
      <c r="I5030" s="419"/>
      <c r="J5030" s="420"/>
      <c r="K5030" s="421"/>
      <c r="L5030" s="421"/>
      <c r="M5030" s="421"/>
      <c r="N5030" s="421"/>
      <c r="O5030" s="421"/>
      <c r="P5030" s="421"/>
    </row>
    <row r="5031" spans="9:16">
      <c r="I5031" s="419"/>
      <c r="J5031" s="420"/>
      <c r="K5031" s="421"/>
      <c r="L5031" s="421"/>
      <c r="M5031" s="421"/>
      <c r="N5031" s="421"/>
      <c r="O5031" s="421"/>
      <c r="P5031" s="421"/>
    </row>
    <row r="5032" spans="9:16">
      <c r="I5032" s="419"/>
      <c r="J5032" s="420"/>
      <c r="K5032" s="421"/>
      <c r="L5032" s="421"/>
      <c r="M5032" s="421"/>
      <c r="N5032" s="421"/>
      <c r="O5032" s="421"/>
      <c r="P5032" s="421"/>
    </row>
    <row r="5033" spans="9:16">
      <c r="I5033" s="419"/>
      <c r="J5033" s="420"/>
      <c r="K5033" s="421"/>
      <c r="L5033" s="421"/>
      <c r="M5033" s="421"/>
      <c r="N5033" s="421"/>
      <c r="O5033" s="421"/>
      <c r="P5033" s="421"/>
    </row>
    <row r="5034" spans="9:16">
      <c r="I5034" s="419"/>
      <c r="J5034" s="420"/>
      <c r="K5034" s="421"/>
      <c r="L5034" s="421"/>
      <c r="M5034" s="421"/>
      <c r="N5034" s="421"/>
      <c r="O5034" s="421"/>
      <c r="P5034" s="421"/>
    </row>
    <row r="5035" spans="9:16">
      <c r="I5035" s="419"/>
      <c r="J5035" s="420"/>
      <c r="K5035" s="421"/>
      <c r="L5035" s="421"/>
      <c r="M5035" s="421"/>
      <c r="N5035" s="421"/>
      <c r="O5035" s="421"/>
      <c r="P5035" s="421"/>
    </row>
    <row r="5036" spans="9:16">
      <c r="I5036" s="419"/>
      <c r="J5036" s="420"/>
      <c r="K5036" s="421"/>
      <c r="L5036" s="421"/>
      <c r="M5036" s="421"/>
      <c r="N5036" s="421"/>
      <c r="O5036" s="421"/>
      <c r="P5036" s="421"/>
    </row>
    <row r="5037" spans="9:16">
      <c r="I5037" s="419"/>
      <c r="J5037" s="420"/>
      <c r="K5037" s="421"/>
      <c r="L5037" s="421"/>
      <c r="M5037" s="421"/>
      <c r="N5037" s="421"/>
      <c r="O5037" s="421"/>
      <c r="P5037" s="421"/>
    </row>
    <row r="5038" spans="9:16">
      <c r="I5038" s="419"/>
      <c r="J5038" s="420"/>
      <c r="K5038" s="421"/>
      <c r="L5038" s="421"/>
      <c r="M5038" s="421"/>
      <c r="N5038" s="421"/>
      <c r="O5038" s="421"/>
      <c r="P5038" s="421"/>
    </row>
    <row r="5039" spans="9:16">
      <c r="I5039" s="419"/>
      <c r="J5039" s="420"/>
      <c r="K5039" s="421"/>
      <c r="L5039" s="421"/>
      <c r="M5039" s="421"/>
      <c r="N5039" s="421"/>
      <c r="O5039" s="421"/>
      <c r="P5039" s="421"/>
    </row>
    <row r="5040" spans="9:16">
      <c r="I5040" s="419"/>
      <c r="J5040" s="420"/>
      <c r="K5040" s="421"/>
      <c r="L5040" s="421"/>
      <c r="M5040" s="421"/>
      <c r="N5040" s="421"/>
      <c r="O5040" s="421"/>
      <c r="P5040" s="421"/>
    </row>
    <row r="5041" spans="9:16">
      <c r="I5041" s="419"/>
      <c r="J5041" s="420"/>
      <c r="K5041" s="421"/>
      <c r="L5041" s="421"/>
      <c r="M5041" s="421"/>
      <c r="N5041" s="421"/>
      <c r="O5041" s="421"/>
      <c r="P5041" s="421"/>
    </row>
    <row r="5042" spans="9:16">
      <c r="I5042" s="419"/>
      <c r="J5042" s="420"/>
      <c r="K5042" s="421"/>
      <c r="L5042" s="421"/>
      <c r="M5042" s="421"/>
      <c r="N5042" s="421"/>
      <c r="O5042" s="421"/>
      <c r="P5042" s="421"/>
    </row>
    <row r="5043" spans="9:16">
      <c r="I5043" s="419"/>
      <c r="J5043" s="420"/>
      <c r="K5043" s="421"/>
      <c r="L5043" s="421"/>
      <c r="M5043" s="421"/>
      <c r="N5043" s="421"/>
      <c r="O5043" s="421"/>
      <c r="P5043" s="421"/>
    </row>
    <row r="5044" spans="9:16">
      <c r="I5044" s="419"/>
      <c r="J5044" s="420"/>
      <c r="K5044" s="421"/>
      <c r="L5044" s="421"/>
      <c r="M5044" s="421"/>
      <c r="N5044" s="421"/>
      <c r="O5044" s="421"/>
      <c r="P5044" s="421"/>
    </row>
    <row r="5045" spans="9:16">
      <c r="I5045" s="419"/>
      <c r="J5045" s="420"/>
      <c r="K5045" s="421"/>
      <c r="L5045" s="421"/>
      <c r="M5045" s="421"/>
      <c r="N5045" s="421"/>
      <c r="O5045" s="421"/>
      <c r="P5045" s="421"/>
    </row>
    <row r="5046" spans="9:16">
      <c r="I5046" s="419"/>
      <c r="J5046" s="420"/>
      <c r="K5046" s="421"/>
      <c r="L5046" s="421"/>
      <c r="M5046" s="421"/>
      <c r="N5046" s="421"/>
      <c r="O5046" s="421"/>
      <c r="P5046" s="421"/>
    </row>
    <row r="5047" spans="9:16">
      <c r="I5047" s="419"/>
      <c r="J5047" s="420"/>
      <c r="K5047" s="421"/>
      <c r="L5047" s="421"/>
      <c r="M5047" s="421"/>
      <c r="N5047" s="421"/>
      <c r="O5047" s="421"/>
      <c r="P5047" s="421"/>
    </row>
    <row r="5048" spans="9:16">
      <c r="I5048" s="419"/>
      <c r="J5048" s="420"/>
      <c r="K5048" s="421"/>
      <c r="L5048" s="421"/>
      <c r="M5048" s="421"/>
      <c r="N5048" s="421"/>
      <c r="O5048" s="421"/>
      <c r="P5048" s="421"/>
    </row>
    <row r="5049" spans="9:16">
      <c r="I5049" s="419"/>
      <c r="J5049" s="420"/>
      <c r="K5049" s="421"/>
      <c r="L5049" s="421"/>
      <c r="M5049" s="421"/>
      <c r="N5049" s="421"/>
      <c r="O5049" s="421"/>
      <c r="P5049" s="421"/>
    </row>
    <row r="5050" spans="9:16">
      <c r="I5050" s="419"/>
      <c r="J5050" s="420"/>
      <c r="K5050" s="421"/>
      <c r="L5050" s="421"/>
      <c r="M5050" s="421"/>
      <c r="N5050" s="421"/>
      <c r="O5050" s="421"/>
      <c r="P5050" s="421"/>
    </row>
    <row r="5051" spans="9:16">
      <c r="I5051" s="419"/>
      <c r="J5051" s="420"/>
      <c r="K5051" s="421"/>
      <c r="L5051" s="421"/>
      <c r="M5051" s="421"/>
      <c r="N5051" s="421"/>
      <c r="O5051" s="421"/>
      <c r="P5051" s="421"/>
    </row>
    <row r="5052" spans="9:16">
      <c r="I5052" s="419"/>
      <c r="J5052" s="420"/>
      <c r="K5052" s="421"/>
      <c r="L5052" s="421"/>
      <c r="M5052" s="421"/>
      <c r="N5052" s="421"/>
      <c r="O5052" s="421"/>
      <c r="P5052" s="421"/>
    </row>
    <row r="5053" spans="9:16">
      <c r="I5053" s="419"/>
      <c r="J5053" s="420"/>
      <c r="K5053" s="421"/>
      <c r="L5053" s="421"/>
      <c r="M5053" s="421"/>
      <c r="N5053" s="421"/>
      <c r="O5053" s="421"/>
      <c r="P5053" s="421"/>
    </row>
    <row r="5054" spans="9:16">
      <c r="I5054" s="419"/>
      <c r="J5054" s="420"/>
      <c r="K5054" s="421"/>
      <c r="L5054" s="421"/>
      <c r="M5054" s="421"/>
      <c r="N5054" s="421"/>
      <c r="O5054" s="421"/>
      <c r="P5054" s="421"/>
    </row>
    <row r="5055" spans="9:16">
      <c r="I5055" s="419"/>
      <c r="J5055" s="420"/>
      <c r="K5055" s="421"/>
      <c r="L5055" s="421"/>
      <c r="M5055" s="421"/>
      <c r="N5055" s="421"/>
      <c r="O5055" s="421"/>
      <c r="P5055" s="421"/>
    </row>
    <row r="5056" spans="9:16">
      <c r="I5056" s="419"/>
      <c r="J5056" s="420"/>
      <c r="K5056" s="421"/>
      <c r="L5056" s="421"/>
      <c r="M5056" s="421"/>
      <c r="N5056" s="421"/>
      <c r="O5056" s="421"/>
      <c r="P5056" s="421"/>
    </row>
    <row r="5057" spans="9:16">
      <c r="I5057" s="419"/>
      <c r="J5057" s="420"/>
      <c r="K5057" s="421"/>
      <c r="L5057" s="421"/>
      <c r="M5057" s="421"/>
      <c r="N5057" s="421"/>
      <c r="O5057" s="421"/>
      <c r="P5057" s="421"/>
    </row>
    <row r="5058" spans="9:16">
      <c r="I5058" s="419"/>
      <c r="J5058" s="420"/>
      <c r="K5058" s="421"/>
      <c r="L5058" s="421"/>
      <c r="M5058" s="421"/>
      <c r="N5058" s="421"/>
      <c r="O5058" s="421"/>
      <c r="P5058" s="421"/>
    </row>
    <row r="5059" spans="9:16">
      <c r="I5059" s="419"/>
      <c r="J5059" s="420"/>
      <c r="K5059" s="421"/>
      <c r="L5059" s="421"/>
      <c r="M5059" s="421"/>
      <c r="N5059" s="421"/>
      <c r="O5059" s="421"/>
      <c r="P5059" s="421"/>
    </row>
    <row r="5060" spans="9:16">
      <c r="I5060" s="419"/>
      <c r="J5060" s="420"/>
      <c r="K5060" s="421"/>
      <c r="L5060" s="421"/>
      <c r="M5060" s="421"/>
      <c r="N5060" s="421"/>
      <c r="O5060" s="421"/>
      <c r="P5060" s="421"/>
    </row>
    <row r="5061" spans="9:16">
      <c r="I5061" s="419"/>
      <c r="J5061" s="420"/>
      <c r="K5061" s="421"/>
      <c r="L5061" s="421"/>
      <c r="M5061" s="421"/>
      <c r="N5061" s="421"/>
      <c r="O5061" s="421"/>
      <c r="P5061" s="421"/>
    </row>
    <row r="5062" spans="9:16">
      <c r="I5062" s="419"/>
      <c r="J5062" s="420"/>
      <c r="K5062" s="421"/>
      <c r="L5062" s="421"/>
      <c r="M5062" s="421"/>
      <c r="N5062" s="421"/>
      <c r="O5062" s="421"/>
      <c r="P5062" s="421"/>
    </row>
    <row r="5063" spans="9:16">
      <c r="I5063" s="419"/>
      <c r="J5063" s="420"/>
      <c r="K5063" s="421"/>
      <c r="L5063" s="421"/>
      <c r="M5063" s="421"/>
      <c r="N5063" s="421"/>
      <c r="O5063" s="421"/>
      <c r="P5063" s="421"/>
    </row>
    <row r="5064" spans="9:16">
      <c r="I5064" s="419"/>
      <c r="J5064" s="420"/>
      <c r="K5064" s="421"/>
      <c r="L5064" s="421"/>
      <c r="M5064" s="421"/>
      <c r="N5064" s="421"/>
      <c r="O5064" s="421"/>
      <c r="P5064" s="421"/>
    </row>
    <row r="5065" spans="9:16">
      <c r="I5065" s="419"/>
      <c r="J5065" s="420"/>
      <c r="K5065" s="421"/>
      <c r="L5065" s="421"/>
      <c r="M5065" s="421"/>
      <c r="N5065" s="421"/>
      <c r="O5065" s="421"/>
      <c r="P5065" s="421"/>
    </row>
    <row r="5066" spans="9:16">
      <c r="I5066" s="419"/>
      <c r="J5066" s="420"/>
      <c r="K5066" s="421"/>
      <c r="L5066" s="421"/>
      <c r="M5066" s="421"/>
      <c r="N5066" s="421"/>
      <c r="O5066" s="421"/>
      <c r="P5066" s="421"/>
    </row>
    <row r="5067" spans="9:16">
      <c r="I5067" s="419"/>
      <c r="J5067" s="420"/>
      <c r="K5067" s="421"/>
      <c r="L5067" s="421"/>
      <c r="M5067" s="421"/>
      <c r="N5067" s="421"/>
      <c r="O5067" s="421"/>
      <c r="P5067" s="421"/>
    </row>
    <row r="5068" spans="9:16">
      <c r="I5068" s="419"/>
      <c r="J5068" s="420"/>
      <c r="K5068" s="421"/>
      <c r="L5068" s="421"/>
      <c r="M5068" s="421"/>
      <c r="N5068" s="421"/>
      <c r="O5068" s="421"/>
      <c r="P5068" s="421"/>
    </row>
    <row r="5069" spans="9:16">
      <c r="I5069" s="419"/>
      <c r="J5069" s="420"/>
      <c r="K5069" s="421"/>
      <c r="L5069" s="421"/>
      <c r="M5069" s="421"/>
      <c r="N5069" s="421"/>
      <c r="O5069" s="421"/>
      <c r="P5069" s="421"/>
    </row>
    <row r="5070" spans="9:16">
      <c r="I5070" s="419"/>
      <c r="J5070" s="420"/>
      <c r="K5070" s="421"/>
      <c r="L5070" s="421"/>
      <c r="M5070" s="421"/>
      <c r="N5070" s="421"/>
      <c r="O5070" s="421"/>
      <c r="P5070" s="421"/>
    </row>
    <row r="5071" spans="9:16">
      <c r="I5071" s="419"/>
      <c r="J5071" s="420"/>
      <c r="K5071" s="421"/>
      <c r="L5071" s="421"/>
      <c r="M5071" s="421"/>
      <c r="N5071" s="421"/>
      <c r="O5071" s="421"/>
      <c r="P5071" s="421"/>
    </row>
    <row r="5072" spans="9:16">
      <c r="I5072" s="419"/>
      <c r="J5072" s="420"/>
      <c r="K5072" s="421"/>
      <c r="L5072" s="421"/>
      <c r="M5072" s="421"/>
      <c r="N5072" s="421"/>
      <c r="O5072" s="421"/>
      <c r="P5072" s="421"/>
    </row>
    <row r="5073" spans="9:16">
      <c r="I5073" s="419"/>
      <c r="J5073" s="420"/>
      <c r="K5073" s="421"/>
      <c r="L5073" s="421"/>
      <c r="M5073" s="421"/>
      <c r="N5073" s="421"/>
      <c r="O5073" s="421"/>
      <c r="P5073" s="421"/>
    </row>
    <row r="5074" spans="9:16">
      <c r="I5074" s="419"/>
      <c r="J5074" s="420"/>
      <c r="K5074" s="421"/>
      <c r="L5074" s="421"/>
      <c r="M5074" s="421"/>
      <c r="N5074" s="421"/>
      <c r="O5074" s="421"/>
      <c r="P5074" s="421"/>
    </row>
    <row r="5075" spans="9:16">
      <c r="I5075" s="419"/>
      <c r="J5075" s="420"/>
      <c r="K5075" s="421"/>
      <c r="L5075" s="421"/>
      <c r="M5075" s="421"/>
      <c r="N5075" s="421"/>
      <c r="O5075" s="421"/>
      <c r="P5075" s="421"/>
    </row>
    <row r="5076" spans="9:16">
      <c r="I5076" s="419"/>
      <c r="J5076" s="420"/>
      <c r="K5076" s="421"/>
      <c r="L5076" s="421"/>
      <c r="M5076" s="421"/>
      <c r="N5076" s="421"/>
      <c r="O5076" s="421"/>
      <c r="P5076" s="421"/>
    </row>
    <row r="5077" spans="9:16">
      <c r="I5077" s="419"/>
      <c r="J5077" s="420"/>
      <c r="K5077" s="421"/>
      <c r="L5077" s="421"/>
      <c r="M5077" s="421"/>
      <c r="N5077" s="421"/>
      <c r="O5077" s="421"/>
      <c r="P5077" s="421"/>
    </row>
    <row r="5078" spans="9:16">
      <c r="I5078" s="419"/>
      <c r="J5078" s="420"/>
      <c r="K5078" s="421"/>
      <c r="L5078" s="421"/>
      <c r="M5078" s="421"/>
      <c r="N5078" s="421"/>
      <c r="O5078" s="421"/>
      <c r="P5078" s="421"/>
    </row>
    <row r="5079" spans="9:16">
      <c r="I5079" s="419"/>
      <c r="J5079" s="420"/>
      <c r="K5079" s="421"/>
      <c r="L5079" s="421"/>
      <c r="M5079" s="421"/>
      <c r="N5079" s="421"/>
      <c r="O5079" s="421"/>
      <c r="P5079" s="421"/>
    </row>
    <row r="5080" spans="9:16">
      <c r="I5080" s="419"/>
      <c r="J5080" s="420"/>
      <c r="K5080" s="421"/>
      <c r="L5080" s="421"/>
      <c r="M5080" s="421"/>
      <c r="N5080" s="421"/>
      <c r="O5080" s="421"/>
      <c r="P5080" s="421"/>
    </row>
    <row r="5081" spans="9:16">
      <c r="I5081" s="419"/>
      <c r="J5081" s="420"/>
      <c r="K5081" s="421"/>
      <c r="L5081" s="421"/>
      <c r="M5081" s="421"/>
      <c r="N5081" s="421"/>
      <c r="O5081" s="421"/>
      <c r="P5081" s="421"/>
    </row>
    <row r="5082" spans="9:16">
      <c r="I5082" s="419"/>
      <c r="J5082" s="420"/>
      <c r="K5082" s="421"/>
      <c r="L5082" s="421"/>
      <c r="M5082" s="421"/>
      <c r="N5082" s="421"/>
      <c r="O5082" s="421"/>
      <c r="P5082" s="421"/>
    </row>
    <row r="5083" spans="9:16">
      <c r="I5083" s="419"/>
      <c r="J5083" s="420"/>
      <c r="K5083" s="421"/>
      <c r="L5083" s="421"/>
      <c r="M5083" s="421"/>
      <c r="N5083" s="421"/>
      <c r="O5083" s="421"/>
      <c r="P5083" s="421"/>
    </row>
    <row r="5084" spans="9:16">
      <c r="I5084" s="419"/>
      <c r="J5084" s="420"/>
      <c r="K5084" s="421"/>
      <c r="L5084" s="421"/>
      <c r="M5084" s="421"/>
      <c r="N5084" s="421"/>
      <c r="O5084" s="421"/>
      <c r="P5084" s="421"/>
    </row>
    <row r="5085" spans="9:16">
      <c r="I5085" s="419"/>
      <c r="J5085" s="420"/>
      <c r="K5085" s="421"/>
      <c r="L5085" s="421"/>
      <c r="M5085" s="421"/>
      <c r="N5085" s="421"/>
      <c r="O5085" s="421"/>
      <c r="P5085" s="421"/>
    </row>
    <row r="5086" spans="9:16">
      <c r="I5086" s="419"/>
      <c r="J5086" s="420"/>
      <c r="K5086" s="421"/>
      <c r="L5086" s="421"/>
      <c r="M5086" s="421"/>
      <c r="N5086" s="421"/>
      <c r="O5086" s="421"/>
      <c r="P5086" s="421"/>
    </row>
    <row r="5087" spans="9:16">
      <c r="I5087" s="419"/>
      <c r="J5087" s="420"/>
      <c r="K5087" s="421"/>
      <c r="L5087" s="421"/>
      <c r="M5087" s="421"/>
      <c r="N5087" s="421"/>
      <c r="O5087" s="421"/>
      <c r="P5087" s="421"/>
    </row>
    <row r="5088" spans="9:16">
      <c r="I5088" s="419"/>
      <c r="J5088" s="420"/>
      <c r="K5088" s="421"/>
      <c r="L5088" s="421"/>
      <c r="M5088" s="421"/>
      <c r="N5088" s="421"/>
      <c r="O5088" s="421"/>
      <c r="P5088" s="421"/>
    </row>
    <row r="5089" spans="9:16">
      <c r="I5089" s="419"/>
      <c r="J5089" s="420"/>
      <c r="K5089" s="421"/>
      <c r="L5089" s="421"/>
      <c r="M5089" s="421"/>
      <c r="N5089" s="421"/>
      <c r="O5089" s="421"/>
      <c r="P5089" s="421"/>
    </row>
    <row r="5090" spans="9:16">
      <c r="I5090" s="419"/>
      <c r="J5090" s="420"/>
      <c r="K5090" s="421"/>
      <c r="L5090" s="421"/>
      <c r="M5090" s="421"/>
      <c r="N5090" s="421"/>
      <c r="O5090" s="421"/>
      <c r="P5090" s="421"/>
    </row>
    <row r="5091" spans="9:16">
      <c r="I5091" s="419"/>
      <c r="J5091" s="420"/>
      <c r="K5091" s="421"/>
      <c r="L5091" s="421"/>
      <c r="M5091" s="421"/>
      <c r="N5091" s="421"/>
      <c r="O5091" s="421"/>
      <c r="P5091" s="421"/>
    </row>
    <row r="5092" spans="9:16">
      <c r="I5092" s="419"/>
      <c r="J5092" s="420"/>
      <c r="K5092" s="421"/>
      <c r="L5092" s="421"/>
      <c r="M5092" s="421"/>
      <c r="N5092" s="421"/>
      <c r="O5092" s="421"/>
      <c r="P5092" s="421"/>
    </row>
    <row r="5093" spans="9:16">
      <c r="I5093" s="419"/>
      <c r="J5093" s="420"/>
      <c r="K5093" s="421"/>
      <c r="L5093" s="421"/>
      <c r="M5093" s="421"/>
      <c r="N5093" s="421"/>
      <c r="O5093" s="421"/>
      <c r="P5093" s="421"/>
    </row>
    <row r="5094" spans="9:16">
      <c r="I5094" s="419"/>
      <c r="J5094" s="420"/>
      <c r="K5094" s="421"/>
      <c r="L5094" s="421"/>
      <c r="M5094" s="421"/>
      <c r="N5094" s="421"/>
      <c r="O5094" s="421"/>
      <c r="P5094" s="421"/>
    </row>
    <row r="5095" spans="9:16">
      <c r="I5095" s="419"/>
      <c r="J5095" s="420"/>
      <c r="K5095" s="421"/>
      <c r="L5095" s="421"/>
      <c r="M5095" s="421"/>
      <c r="N5095" s="421"/>
      <c r="O5095" s="421"/>
      <c r="P5095" s="421"/>
    </row>
    <row r="5096" spans="9:16">
      <c r="I5096" s="419"/>
      <c r="J5096" s="420"/>
      <c r="K5096" s="421"/>
      <c r="L5096" s="421"/>
      <c r="M5096" s="421"/>
      <c r="N5096" s="421"/>
      <c r="O5096" s="421"/>
      <c r="P5096" s="421"/>
    </row>
    <row r="5097" spans="9:16">
      <c r="I5097" s="419"/>
      <c r="J5097" s="420"/>
      <c r="K5097" s="421"/>
      <c r="L5097" s="421"/>
      <c r="M5097" s="421"/>
      <c r="N5097" s="421"/>
      <c r="O5097" s="421"/>
      <c r="P5097" s="421"/>
    </row>
    <row r="5098" spans="9:16">
      <c r="I5098" s="419"/>
      <c r="J5098" s="420"/>
      <c r="K5098" s="421"/>
      <c r="L5098" s="421"/>
      <c r="M5098" s="421"/>
      <c r="N5098" s="421"/>
      <c r="O5098" s="421"/>
      <c r="P5098" s="421"/>
    </row>
    <row r="5099" spans="9:16">
      <c r="I5099" s="419"/>
      <c r="J5099" s="420"/>
      <c r="K5099" s="421"/>
      <c r="L5099" s="421"/>
      <c r="M5099" s="421"/>
      <c r="N5099" s="421"/>
      <c r="O5099" s="421"/>
      <c r="P5099" s="421"/>
    </row>
    <row r="5100" spans="9:16">
      <c r="I5100" s="419"/>
      <c r="J5100" s="420"/>
      <c r="K5100" s="421"/>
      <c r="L5100" s="421"/>
      <c r="M5100" s="421"/>
      <c r="N5100" s="421"/>
      <c r="O5100" s="421"/>
      <c r="P5100" s="421"/>
    </row>
    <row r="5101" spans="9:16">
      <c r="I5101" s="419"/>
      <c r="J5101" s="420"/>
      <c r="K5101" s="421"/>
      <c r="L5101" s="421"/>
      <c r="M5101" s="421"/>
      <c r="N5101" s="421"/>
      <c r="O5101" s="421"/>
      <c r="P5101" s="421"/>
    </row>
    <row r="5102" spans="9:16">
      <c r="I5102" s="419"/>
      <c r="J5102" s="420"/>
      <c r="K5102" s="421"/>
      <c r="L5102" s="421"/>
      <c r="M5102" s="421"/>
      <c r="N5102" s="421"/>
      <c r="O5102" s="421"/>
      <c r="P5102" s="421"/>
    </row>
    <row r="5103" spans="9:16">
      <c r="I5103" s="419"/>
      <c r="J5103" s="420"/>
      <c r="K5103" s="421"/>
      <c r="L5103" s="421"/>
      <c r="M5103" s="421"/>
      <c r="N5103" s="421"/>
      <c r="O5103" s="421"/>
      <c r="P5103" s="421"/>
    </row>
    <row r="5104" spans="9:16">
      <c r="I5104" s="419"/>
      <c r="J5104" s="420"/>
      <c r="K5104" s="421"/>
      <c r="L5104" s="421"/>
      <c r="M5104" s="421"/>
      <c r="N5104" s="421"/>
      <c r="O5104" s="421"/>
      <c r="P5104" s="421"/>
    </row>
    <row r="5105" spans="9:16">
      <c r="I5105" s="419"/>
      <c r="J5105" s="420"/>
      <c r="K5105" s="421"/>
      <c r="L5105" s="421"/>
      <c r="M5105" s="421"/>
      <c r="N5105" s="421"/>
      <c r="O5105" s="421"/>
      <c r="P5105" s="421"/>
    </row>
    <row r="5106" spans="9:16">
      <c r="I5106" s="419"/>
      <c r="J5106" s="420"/>
      <c r="K5106" s="421"/>
      <c r="L5106" s="421"/>
      <c r="M5106" s="421"/>
      <c r="N5106" s="421"/>
      <c r="O5106" s="421"/>
      <c r="P5106" s="421"/>
    </row>
    <row r="5107" spans="9:16">
      <c r="I5107" s="419"/>
      <c r="J5107" s="420"/>
      <c r="K5107" s="421"/>
      <c r="L5107" s="421"/>
      <c r="M5107" s="421"/>
      <c r="N5107" s="421"/>
      <c r="O5107" s="421"/>
      <c r="P5107" s="421"/>
    </row>
    <row r="5108" spans="9:16">
      <c r="I5108" s="419"/>
      <c r="J5108" s="420"/>
      <c r="K5108" s="421"/>
      <c r="L5108" s="421"/>
      <c r="M5108" s="421"/>
      <c r="N5108" s="421"/>
      <c r="O5108" s="421"/>
      <c r="P5108" s="421"/>
    </row>
    <row r="5109" spans="9:16">
      <c r="I5109" s="419"/>
      <c r="J5109" s="420"/>
      <c r="K5109" s="421"/>
      <c r="L5109" s="421"/>
      <c r="M5109" s="421"/>
      <c r="N5109" s="421"/>
      <c r="O5109" s="421"/>
      <c r="P5109" s="421"/>
    </row>
    <row r="5110" spans="9:16">
      <c r="I5110" s="419"/>
      <c r="J5110" s="420"/>
      <c r="K5110" s="421"/>
      <c r="L5110" s="421"/>
      <c r="M5110" s="421"/>
      <c r="N5110" s="421"/>
      <c r="O5110" s="421"/>
      <c r="P5110" s="421"/>
    </row>
    <row r="5111" spans="9:16">
      <c r="I5111" s="419"/>
      <c r="J5111" s="420"/>
      <c r="K5111" s="421"/>
      <c r="L5111" s="421"/>
      <c r="M5111" s="421"/>
      <c r="N5111" s="421"/>
      <c r="O5111" s="421"/>
      <c r="P5111" s="421"/>
    </row>
    <row r="5112" spans="9:16">
      <c r="I5112" s="419"/>
      <c r="J5112" s="420"/>
      <c r="K5112" s="421"/>
      <c r="L5112" s="421"/>
      <c r="M5112" s="421"/>
      <c r="N5112" s="421"/>
      <c r="O5112" s="421"/>
      <c r="P5112" s="421"/>
    </row>
    <row r="5113" spans="9:16">
      <c r="I5113" s="419"/>
      <c r="J5113" s="420"/>
      <c r="K5113" s="421"/>
      <c r="L5113" s="421"/>
      <c r="M5113" s="421"/>
      <c r="N5113" s="421"/>
      <c r="O5113" s="421"/>
      <c r="P5113" s="421"/>
    </row>
    <row r="5114" spans="9:16">
      <c r="I5114" s="419"/>
      <c r="J5114" s="420"/>
      <c r="K5114" s="421"/>
      <c r="L5114" s="421"/>
      <c r="M5114" s="421"/>
      <c r="N5114" s="421"/>
      <c r="O5114" s="421"/>
      <c r="P5114" s="421"/>
    </row>
    <row r="5115" spans="9:16">
      <c r="I5115" s="419"/>
      <c r="J5115" s="420"/>
      <c r="K5115" s="421"/>
      <c r="L5115" s="421"/>
      <c r="M5115" s="421"/>
      <c r="N5115" s="421"/>
      <c r="O5115" s="421"/>
      <c r="P5115" s="421"/>
    </row>
    <row r="5116" spans="9:16">
      <c r="I5116" s="419"/>
      <c r="J5116" s="420"/>
      <c r="K5116" s="421"/>
      <c r="L5116" s="421"/>
      <c r="M5116" s="421"/>
      <c r="N5116" s="421"/>
      <c r="O5116" s="421"/>
      <c r="P5116" s="421"/>
    </row>
    <row r="5117" spans="9:16">
      <c r="I5117" s="419"/>
      <c r="J5117" s="420"/>
      <c r="K5117" s="421"/>
      <c r="L5117" s="421"/>
      <c r="M5117" s="421"/>
      <c r="N5117" s="421"/>
      <c r="O5117" s="421"/>
      <c r="P5117" s="421"/>
    </row>
    <row r="5118" spans="9:16">
      <c r="I5118" s="419"/>
      <c r="J5118" s="420"/>
      <c r="K5118" s="421"/>
      <c r="L5118" s="421"/>
      <c r="M5118" s="421"/>
      <c r="N5118" s="421"/>
      <c r="O5118" s="421"/>
      <c r="P5118" s="421"/>
    </row>
    <row r="5119" spans="9:16">
      <c r="I5119" s="419"/>
      <c r="J5119" s="420"/>
      <c r="K5119" s="421"/>
      <c r="L5119" s="421"/>
      <c r="M5119" s="421"/>
      <c r="N5119" s="421"/>
      <c r="O5119" s="421"/>
      <c r="P5119" s="421"/>
    </row>
    <row r="5120" spans="9:16">
      <c r="I5120" s="419"/>
      <c r="J5120" s="420"/>
      <c r="K5120" s="421"/>
      <c r="L5120" s="421"/>
      <c r="M5120" s="421"/>
      <c r="N5120" s="421"/>
      <c r="O5120" s="421"/>
      <c r="P5120" s="421"/>
    </row>
    <row r="5121" spans="9:16">
      <c r="I5121" s="419"/>
      <c r="J5121" s="420"/>
      <c r="K5121" s="421"/>
      <c r="L5121" s="421"/>
      <c r="M5121" s="421"/>
      <c r="N5121" s="421"/>
      <c r="O5121" s="421"/>
      <c r="P5121" s="421"/>
    </row>
    <row r="5122" spans="9:16">
      <c r="I5122" s="419"/>
      <c r="J5122" s="420"/>
      <c r="K5122" s="421"/>
      <c r="L5122" s="421"/>
      <c r="M5122" s="421"/>
      <c r="N5122" s="421"/>
      <c r="O5122" s="421"/>
      <c r="P5122" s="421"/>
    </row>
    <row r="5123" spans="9:16">
      <c r="I5123" s="419"/>
      <c r="J5123" s="420"/>
      <c r="K5123" s="421"/>
      <c r="L5123" s="421"/>
      <c r="M5123" s="421"/>
      <c r="N5123" s="421"/>
      <c r="O5123" s="421"/>
      <c r="P5123" s="421"/>
    </row>
    <row r="5124" spans="9:16">
      <c r="I5124" s="419"/>
      <c r="J5124" s="420"/>
      <c r="K5124" s="421"/>
      <c r="L5124" s="421"/>
      <c r="M5124" s="421"/>
      <c r="N5124" s="421"/>
      <c r="O5124" s="421"/>
      <c r="P5124" s="421"/>
    </row>
    <row r="5125" spans="9:16">
      <c r="I5125" s="419"/>
      <c r="J5125" s="420"/>
      <c r="K5125" s="421"/>
      <c r="L5125" s="421"/>
      <c r="M5125" s="421"/>
      <c r="N5125" s="421"/>
      <c r="O5125" s="421"/>
      <c r="P5125" s="421"/>
    </row>
    <row r="5126" spans="9:16">
      <c r="I5126" s="419"/>
      <c r="J5126" s="420"/>
      <c r="K5126" s="421"/>
      <c r="L5126" s="421"/>
      <c r="M5126" s="421"/>
      <c r="N5126" s="421"/>
      <c r="O5126" s="421"/>
      <c r="P5126" s="421"/>
    </row>
    <row r="5127" spans="9:16">
      <c r="I5127" s="419"/>
      <c r="J5127" s="420"/>
      <c r="K5127" s="421"/>
      <c r="L5127" s="421"/>
      <c r="M5127" s="421"/>
      <c r="N5127" s="421"/>
      <c r="O5127" s="421"/>
      <c r="P5127" s="421"/>
    </row>
    <row r="5128" spans="9:16">
      <c r="I5128" s="419"/>
      <c r="J5128" s="420"/>
      <c r="K5128" s="421"/>
      <c r="L5128" s="421"/>
      <c r="M5128" s="421"/>
      <c r="N5128" s="421"/>
      <c r="O5128" s="421"/>
      <c r="P5128" s="421"/>
    </row>
    <row r="5129" spans="9:16">
      <c r="I5129" s="419"/>
      <c r="J5129" s="420"/>
      <c r="K5129" s="421"/>
      <c r="L5129" s="421"/>
      <c r="M5129" s="421"/>
      <c r="N5129" s="421"/>
      <c r="O5129" s="421"/>
      <c r="P5129" s="421"/>
    </row>
    <row r="5130" spans="9:16">
      <c r="I5130" s="419"/>
      <c r="J5130" s="420"/>
      <c r="K5130" s="421"/>
      <c r="L5130" s="421"/>
      <c r="M5130" s="421"/>
      <c r="N5130" s="421"/>
      <c r="O5130" s="421"/>
      <c r="P5130" s="421"/>
    </row>
    <row r="5131" spans="9:16">
      <c r="I5131" s="419"/>
      <c r="J5131" s="420"/>
      <c r="K5131" s="421"/>
      <c r="L5131" s="421"/>
      <c r="M5131" s="421"/>
      <c r="N5131" s="421"/>
      <c r="O5131" s="421"/>
      <c r="P5131" s="421"/>
    </row>
    <row r="5132" spans="9:16">
      <c r="I5132" s="419"/>
      <c r="J5132" s="420"/>
      <c r="K5132" s="421"/>
      <c r="L5132" s="421"/>
      <c r="M5132" s="421"/>
      <c r="N5132" s="421"/>
      <c r="O5132" s="421"/>
      <c r="P5132" s="421"/>
    </row>
    <row r="5133" spans="9:16">
      <c r="I5133" s="419"/>
      <c r="J5133" s="420"/>
      <c r="K5133" s="421"/>
      <c r="L5133" s="421"/>
      <c r="M5133" s="421"/>
      <c r="N5133" s="421"/>
      <c r="O5133" s="421"/>
      <c r="P5133" s="421"/>
    </row>
    <row r="5134" spans="9:16">
      <c r="I5134" s="419"/>
      <c r="J5134" s="420"/>
      <c r="K5134" s="421"/>
      <c r="L5134" s="421"/>
      <c r="M5134" s="421"/>
      <c r="N5134" s="421"/>
      <c r="O5134" s="421"/>
      <c r="P5134" s="421"/>
    </row>
    <row r="5135" spans="9:16">
      <c r="I5135" s="419"/>
      <c r="J5135" s="420"/>
      <c r="K5135" s="421"/>
      <c r="L5135" s="421"/>
      <c r="M5135" s="421"/>
      <c r="N5135" s="421"/>
      <c r="O5135" s="421"/>
      <c r="P5135" s="421"/>
    </row>
    <row r="5136" spans="9:16">
      <c r="I5136" s="419"/>
      <c r="J5136" s="420"/>
      <c r="K5136" s="421"/>
      <c r="L5136" s="421"/>
      <c r="M5136" s="421"/>
      <c r="N5136" s="421"/>
      <c r="O5136" s="421"/>
      <c r="P5136" s="421"/>
    </row>
    <row r="5137" spans="9:16">
      <c r="I5137" s="419"/>
      <c r="J5137" s="420"/>
      <c r="K5137" s="421"/>
      <c r="L5137" s="421"/>
      <c r="M5137" s="421"/>
      <c r="N5137" s="421"/>
      <c r="O5137" s="421"/>
      <c r="P5137" s="421"/>
    </row>
    <row r="5138" spans="9:16">
      <c r="I5138" s="419"/>
      <c r="J5138" s="420"/>
      <c r="K5138" s="421"/>
      <c r="L5138" s="421"/>
      <c r="M5138" s="421"/>
      <c r="N5138" s="421"/>
      <c r="O5138" s="421"/>
      <c r="P5138" s="421"/>
    </row>
    <row r="5139" spans="9:16">
      <c r="I5139" s="419"/>
      <c r="J5139" s="420"/>
      <c r="K5139" s="421"/>
      <c r="L5139" s="421"/>
      <c r="M5139" s="421"/>
      <c r="N5139" s="421"/>
      <c r="O5139" s="421"/>
      <c r="P5139" s="421"/>
    </row>
    <row r="5140" spans="9:16">
      <c r="I5140" s="419"/>
      <c r="J5140" s="420"/>
      <c r="K5140" s="421"/>
      <c r="L5140" s="421"/>
      <c r="M5140" s="421"/>
      <c r="N5140" s="421"/>
      <c r="O5140" s="421"/>
      <c r="P5140" s="421"/>
    </row>
    <row r="5141" spans="9:16">
      <c r="I5141" s="419"/>
      <c r="J5141" s="420"/>
      <c r="K5141" s="421"/>
      <c r="L5141" s="421"/>
      <c r="M5141" s="421"/>
      <c r="N5141" s="421"/>
      <c r="O5141" s="421"/>
      <c r="P5141" s="421"/>
    </row>
    <row r="5142" spans="9:16">
      <c r="I5142" s="419"/>
      <c r="J5142" s="420"/>
      <c r="K5142" s="421"/>
      <c r="L5142" s="421"/>
      <c r="M5142" s="421"/>
      <c r="N5142" s="421"/>
      <c r="O5142" s="421"/>
      <c r="P5142" s="421"/>
    </row>
    <row r="5143" spans="9:16">
      <c r="I5143" s="419"/>
      <c r="J5143" s="420"/>
      <c r="K5143" s="421"/>
      <c r="L5143" s="421"/>
      <c r="M5143" s="421"/>
      <c r="N5143" s="421"/>
      <c r="O5143" s="421"/>
      <c r="P5143" s="421"/>
    </row>
    <row r="5144" spans="9:16">
      <c r="I5144" s="419"/>
      <c r="J5144" s="420"/>
      <c r="K5144" s="421"/>
      <c r="L5144" s="421"/>
      <c r="M5144" s="421"/>
      <c r="N5144" s="421"/>
      <c r="O5144" s="421"/>
      <c r="P5144" s="421"/>
    </row>
    <row r="5145" spans="9:16">
      <c r="I5145" s="419"/>
      <c r="J5145" s="420"/>
      <c r="K5145" s="421"/>
      <c r="L5145" s="421"/>
      <c r="M5145" s="421"/>
      <c r="N5145" s="421"/>
      <c r="O5145" s="421"/>
      <c r="P5145" s="421"/>
    </row>
    <row r="5146" spans="9:16">
      <c r="I5146" s="419"/>
      <c r="J5146" s="420"/>
      <c r="K5146" s="421"/>
      <c r="L5146" s="421"/>
      <c r="M5146" s="421"/>
      <c r="N5146" s="421"/>
      <c r="O5146" s="421"/>
      <c r="P5146" s="421"/>
    </row>
    <row r="5147" spans="9:16">
      <c r="I5147" s="419"/>
      <c r="J5147" s="420"/>
      <c r="K5147" s="421"/>
      <c r="L5147" s="421"/>
      <c r="M5147" s="421"/>
      <c r="N5147" s="421"/>
      <c r="O5147" s="421"/>
      <c r="P5147" s="421"/>
    </row>
    <row r="5148" spans="9:16">
      <c r="I5148" s="419"/>
      <c r="J5148" s="420"/>
      <c r="K5148" s="421"/>
      <c r="L5148" s="421"/>
      <c r="M5148" s="421"/>
      <c r="N5148" s="421"/>
      <c r="O5148" s="421"/>
      <c r="P5148" s="421"/>
    </row>
    <row r="5149" spans="9:16">
      <c r="I5149" s="419"/>
      <c r="J5149" s="420"/>
      <c r="K5149" s="421"/>
      <c r="L5149" s="421"/>
      <c r="M5149" s="421"/>
      <c r="N5149" s="421"/>
      <c r="O5149" s="421"/>
      <c r="P5149" s="421"/>
    </row>
    <row r="5150" spans="9:16">
      <c r="I5150" s="419"/>
      <c r="J5150" s="420"/>
      <c r="K5150" s="421"/>
      <c r="L5150" s="421"/>
      <c r="M5150" s="421"/>
      <c r="N5150" s="421"/>
      <c r="O5150" s="421"/>
      <c r="P5150" s="421"/>
    </row>
    <row r="5151" spans="9:16">
      <c r="I5151" s="419"/>
      <c r="J5151" s="420"/>
      <c r="K5151" s="421"/>
      <c r="L5151" s="421"/>
      <c r="M5151" s="421"/>
      <c r="N5151" s="421"/>
      <c r="O5151" s="421"/>
      <c r="P5151" s="421"/>
    </row>
    <row r="5152" spans="9:16">
      <c r="I5152" s="419"/>
      <c r="J5152" s="420"/>
      <c r="K5152" s="421"/>
      <c r="L5152" s="421"/>
      <c r="M5152" s="421"/>
      <c r="N5152" s="421"/>
      <c r="O5152" s="421"/>
      <c r="P5152" s="421"/>
    </row>
    <row r="5153" spans="9:16">
      <c r="I5153" s="419"/>
      <c r="J5153" s="420"/>
      <c r="K5153" s="421"/>
      <c r="L5153" s="421"/>
      <c r="M5153" s="421"/>
      <c r="N5153" s="421"/>
      <c r="O5153" s="421"/>
      <c r="P5153" s="421"/>
    </row>
    <row r="5154" spans="9:16">
      <c r="I5154" s="419"/>
      <c r="J5154" s="420"/>
      <c r="K5154" s="421"/>
      <c r="L5154" s="421"/>
      <c r="M5154" s="421"/>
      <c r="N5154" s="421"/>
      <c r="O5154" s="421"/>
      <c r="P5154" s="421"/>
    </row>
    <row r="5155" spans="9:16">
      <c r="I5155" s="419"/>
      <c r="J5155" s="420"/>
      <c r="K5155" s="421"/>
      <c r="L5155" s="421"/>
      <c r="M5155" s="421"/>
      <c r="N5155" s="421"/>
      <c r="O5155" s="421"/>
      <c r="P5155" s="421"/>
    </row>
    <row r="5156" spans="9:16">
      <c r="I5156" s="419"/>
      <c r="J5156" s="420"/>
      <c r="K5156" s="421"/>
      <c r="L5156" s="421"/>
      <c r="M5156" s="421"/>
      <c r="N5156" s="421"/>
      <c r="O5156" s="421"/>
      <c r="P5156" s="421"/>
    </row>
    <row r="5157" spans="9:16">
      <c r="I5157" s="419"/>
      <c r="J5157" s="420"/>
      <c r="K5157" s="421"/>
      <c r="L5157" s="421"/>
      <c r="M5157" s="421"/>
      <c r="N5157" s="421"/>
      <c r="O5157" s="421"/>
      <c r="P5157" s="421"/>
    </row>
    <row r="5158" spans="9:16">
      <c r="I5158" s="419"/>
      <c r="J5158" s="420"/>
      <c r="K5158" s="421"/>
      <c r="L5158" s="421"/>
      <c r="M5158" s="421"/>
      <c r="N5158" s="421"/>
      <c r="O5158" s="421"/>
      <c r="P5158" s="421"/>
    </row>
    <row r="5159" spans="9:16">
      <c r="I5159" s="419"/>
      <c r="J5159" s="420"/>
      <c r="K5159" s="421"/>
      <c r="L5159" s="421"/>
      <c r="M5159" s="421"/>
      <c r="N5159" s="421"/>
      <c r="O5159" s="421"/>
      <c r="P5159" s="421"/>
    </row>
    <row r="5160" spans="9:16">
      <c r="I5160" s="419"/>
      <c r="J5160" s="420"/>
      <c r="K5160" s="421"/>
      <c r="L5160" s="421"/>
      <c r="M5160" s="421"/>
      <c r="N5160" s="421"/>
      <c r="O5160" s="421"/>
      <c r="P5160" s="421"/>
    </row>
    <row r="5161" spans="9:16">
      <c r="I5161" s="419"/>
      <c r="J5161" s="420"/>
      <c r="K5161" s="421"/>
      <c r="L5161" s="421"/>
      <c r="M5161" s="421"/>
      <c r="N5161" s="421"/>
      <c r="O5161" s="421"/>
      <c r="P5161" s="421"/>
    </row>
    <row r="5162" spans="9:16">
      <c r="I5162" s="419"/>
      <c r="J5162" s="420"/>
      <c r="K5162" s="421"/>
      <c r="L5162" s="421"/>
      <c r="M5162" s="421"/>
      <c r="N5162" s="421"/>
      <c r="O5162" s="421"/>
      <c r="P5162" s="421"/>
    </row>
    <row r="5163" spans="9:16">
      <c r="I5163" s="419"/>
      <c r="J5163" s="420"/>
      <c r="K5163" s="421"/>
      <c r="L5163" s="421"/>
      <c r="M5163" s="421"/>
      <c r="N5163" s="421"/>
      <c r="O5163" s="421"/>
      <c r="P5163" s="421"/>
    </row>
    <row r="5164" spans="9:16">
      <c r="I5164" s="419"/>
      <c r="J5164" s="420"/>
      <c r="K5164" s="421"/>
      <c r="L5164" s="421"/>
      <c r="M5164" s="421"/>
      <c r="N5164" s="421"/>
      <c r="O5164" s="421"/>
      <c r="P5164" s="421"/>
    </row>
    <row r="5165" spans="9:16">
      <c r="I5165" s="419"/>
      <c r="J5165" s="420"/>
      <c r="K5165" s="421"/>
      <c r="L5165" s="421"/>
      <c r="M5165" s="421"/>
      <c r="N5165" s="421"/>
      <c r="O5165" s="421"/>
      <c r="P5165" s="421"/>
    </row>
    <row r="5166" spans="9:16">
      <c r="I5166" s="419"/>
      <c r="J5166" s="420"/>
      <c r="K5166" s="421"/>
      <c r="L5166" s="421"/>
      <c r="M5166" s="421"/>
      <c r="N5166" s="421"/>
      <c r="O5166" s="421"/>
      <c r="P5166" s="421"/>
    </row>
    <row r="5167" spans="9:16">
      <c r="I5167" s="419"/>
      <c r="J5167" s="420"/>
      <c r="K5167" s="421"/>
      <c r="L5167" s="421"/>
      <c r="M5167" s="421"/>
      <c r="N5167" s="421"/>
      <c r="O5167" s="421"/>
      <c r="P5167" s="421"/>
    </row>
    <row r="5168" spans="9:16">
      <c r="I5168" s="419"/>
      <c r="J5168" s="420"/>
      <c r="K5168" s="421"/>
      <c r="L5168" s="421"/>
      <c r="M5168" s="421"/>
      <c r="N5168" s="421"/>
      <c r="O5168" s="421"/>
      <c r="P5168" s="421"/>
    </row>
    <row r="5169" spans="9:16">
      <c r="I5169" s="419"/>
      <c r="J5169" s="420"/>
      <c r="K5169" s="421"/>
      <c r="L5169" s="421"/>
      <c r="M5169" s="421"/>
      <c r="N5169" s="421"/>
      <c r="O5169" s="421"/>
      <c r="P5169" s="421"/>
    </row>
    <row r="5170" spans="9:16">
      <c r="I5170" s="419"/>
      <c r="J5170" s="420"/>
      <c r="K5170" s="421"/>
      <c r="L5170" s="421"/>
      <c r="M5170" s="421"/>
      <c r="N5170" s="421"/>
      <c r="O5170" s="421"/>
      <c r="P5170" s="421"/>
    </row>
    <row r="5171" spans="9:16">
      <c r="I5171" s="419"/>
      <c r="J5171" s="420"/>
      <c r="K5171" s="421"/>
      <c r="L5171" s="421"/>
      <c r="M5171" s="421"/>
      <c r="N5171" s="421"/>
      <c r="O5171" s="421"/>
      <c r="P5171" s="421"/>
    </row>
    <row r="5172" spans="9:16">
      <c r="I5172" s="419"/>
      <c r="J5172" s="420"/>
      <c r="K5172" s="421"/>
      <c r="L5172" s="421"/>
      <c r="M5172" s="421"/>
      <c r="N5172" s="421"/>
      <c r="O5172" s="421"/>
      <c r="P5172" s="421"/>
    </row>
    <row r="5173" spans="9:16">
      <c r="I5173" s="419"/>
      <c r="J5173" s="420"/>
      <c r="K5173" s="421"/>
      <c r="L5173" s="421"/>
      <c r="M5173" s="421"/>
      <c r="N5173" s="421"/>
      <c r="O5173" s="421"/>
      <c r="P5173" s="421"/>
    </row>
    <row r="5174" spans="9:16">
      <c r="I5174" s="419"/>
      <c r="J5174" s="420"/>
      <c r="K5174" s="421"/>
      <c r="L5174" s="421"/>
      <c r="M5174" s="421"/>
      <c r="N5174" s="421"/>
      <c r="O5174" s="421"/>
      <c r="P5174" s="421"/>
    </row>
    <row r="5175" spans="9:16">
      <c r="I5175" s="419"/>
      <c r="J5175" s="420"/>
      <c r="K5175" s="421"/>
      <c r="L5175" s="421"/>
      <c r="M5175" s="421"/>
      <c r="N5175" s="421"/>
      <c r="O5175" s="421"/>
      <c r="P5175" s="421"/>
    </row>
    <row r="5176" spans="9:16">
      <c r="I5176" s="419"/>
      <c r="J5176" s="420"/>
      <c r="K5176" s="421"/>
      <c r="L5176" s="421"/>
      <c r="M5176" s="421"/>
      <c r="N5176" s="421"/>
      <c r="O5176" s="421"/>
      <c r="P5176" s="421"/>
    </row>
    <row r="5177" spans="9:16">
      <c r="I5177" s="419"/>
      <c r="J5177" s="420"/>
      <c r="K5177" s="421"/>
      <c r="L5177" s="421"/>
      <c r="M5177" s="421"/>
      <c r="N5177" s="421"/>
      <c r="O5177" s="421"/>
      <c r="P5177" s="421"/>
    </row>
    <row r="5178" spans="9:16">
      <c r="I5178" s="419"/>
      <c r="J5178" s="420"/>
      <c r="K5178" s="421"/>
      <c r="L5178" s="421"/>
      <c r="M5178" s="421"/>
      <c r="N5178" s="421"/>
      <c r="O5178" s="421"/>
      <c r="P5178" s="421"/>
    </row>
    <row r="5179" spans="9:16">
      <c r="I5179" s="419"/>
      <c r="J5179" s="420"/>
      <c r="K5179" s="421"/>
      <c r="L5179" s="421"/>
      <c r="M5179" s="421"/>
      <c r="N5179" s="421"/>
      <c r="O5179" s="421"/>
      <c r="P5179" s="421"/>
    </row>
    <row r="5180" spans="9:16">
      <c r="I5180" s="419"/>
      <c r="J5180" s="420"/>
      <c r="K5180" s="421"/>
      <c r="L5180" s="421"/>
      <c r="M5180" s="421"/>
      <c r="N5180" s="421"/>
      <c r="O5180" s="421"/>
      <c r="P5180" s="421"/>
    </row>
    <row r="5181" spans="9:16">
      <c r="I5181" s="419"/>
      <c r="J5181" s="420"/>
      <c r="K5181" s="421"/>
      <c r="L5181" s="421"/>
      <c r="M5181" s="421"/>
      <c r="N5181" s="421"/>
      <c r="O5181" s="421"/>
      <c r="P5181" s="421"/>
    </row>
    <row r="5182" spans="9:16">
      <c r="I5182" s="419"/>
      <c r="J5182" s="420"/>
      <c r="K5182" s="421"/>
      <c r="L5182" s="421"/>
      <c r="M5182" s="421"/>
      <c r="N5182" s="421"/>
      <c r="O5182" s="421"/>
      <c r="P5182" s="421"/>
    </row>
    <row r="5183" spans="9:16">
      <c r="I5183" s="419"/>
      <c r="J5183" s="420"/>
      <c r="K5183" s="421"/>
      <c r="L5183" s="421"/>
      <c r="M5183" s="421"/>
      <c r="N5183" s="421"/>
      <c r="O5183" s="421"/>
      <c r="P5183" s="421"/>
    </row>
    <row r="5184" spans="9:16">
      <c r="I5184" s="419"/>
      <c r="J5184" s="420"/>
      <c r="K5184" s="421"/>
      <c r="L5184" s="421"/>
      <c r="M5184" s="421"/>
      <c r="N5184" s="421"/>
      <c r="O5184" s="421"/>
      <c r="P5184" s="421"/>
    </row>
    <row r="5185" spans="9:16">
      <c r="I5185" s="419"/>
      <c r="J5185" s="420"/>
      <c r="K5185" s="421"/>
      <c r="L5185" s="421"/>
      <c r="M5185" s="421"/>
      <c r="N5185" s="421"/>
      <c r="O5185" s="421"/>
      <c r="P5185" s="421"/>
    </row>
    <row r="5186" spans="9:16">
      <c r="I5186" s="419"/>
      <c r="J5186" s="420"/>
      <c r="K5186" s="421"/>
      <c r="L5186" s="421"/>
      <c r="M5186" s="421"/>
      <c r="N5186" s="421"/>
      <c r="O5186" s="421"/>
      <c r="P5186" s="421"/>
    </row>
    <row r="5187" spans="9:16">
      <c r="I5187" s="419"/>
      <c r="J5187" s="420"/>
      <c r="K5187" s="421"/>
      <c r="L5187" s="421"/>
      <c r="M5187" s="421"/>
      <c r="N5187" s="421"/>
      <c r="O5187" s="421"/>
      <c r="P5187" s="421"/>
    </row>
    <row r="5188" spans="9:16">
      <c r="I5188" s="419"/>
      <c r="J5188" s="420"/>
      <c r="K5188" s="421"/>
      <c r="L5188" s="421"/>
      <c r="M5188" s="421"/>
      <c r="N5188" s="421"/>
      <c r="O5188" s="421"/>
      <c r="P5188" s="421"/>
    </row>
    <row r="5189" spans="9:16">
      <c r="I5189" s="419"/>
      <c r="J5189" s="420"/>
      <c r="K5189" s="421"/>
      <c r="L5189" s="421"/>
      <c r="M5189" s="421"/>
      <c r="N5189" s="421"/>
      <c r="O5189" s="421"/>
      <c r="P5189" s="421"/>
    </row>
    <row r="5190" spans="9:16">
      <c r="I5190" s="419"/>
      <c r="J5190" s="420"/>
      <c r="K5190" s="421"/>
      <c r="L5190" s="421"/>
      <c r="M5190" s="421"/>
      <c r="N5190" s="421"/>
      <c r="O5190" s="421"/>
      <c r="P5190" s="421"/>
    </row>
    <row r="5191" spans="9:16">
      <c r="I5191" s="419"/>
      <c r="J5191" s="420"/>
      <c r="K5191" s="421"/>
      <c r="L5191" s="421"/>
      <c r="M5191" s="421"/>
      <c r="N5191" s="421"/>
      <c r="O5191" s="421"/>
      <c r="P5191" s="421"/>
    </row>
    <row r="5192" spans="9:16">
      <c r="I5192" s="419"/>
      <c r="J5192" s="420"/>
      <c r="K5192" s="421"/>
      <c r="L5192" s="421"/>
      <c r="M5192" s="421"/>
      <c r="N5192" s="421"/>
      <c r="O5192" s="421"/>
      <c r="P5192" s="421"/>
    </row>
    <row r="5193" spans="9:16">
      <c r="I5193" s="419"/>
      <c r="J5193" s="420"/>
      <c r="K5193" s="421"/>
      <c r="L5193" s="421"/>
      <c r="M5193" s="421"/>
      <c r="N5193" s="421"/>
      <c r="O5193" s="421"/>
      <c r="P5193" s="421"/>
    </row>
    <row r="5194" spans="9:16">
      <c r="I5194" s="419"/>
      <c r="J5194" s="420"/>
      <c r="K5194" s="421"/>
      <c r="L5194" s="421"/>
      <c r="M5194" s="421"/>
      <c r="N5194" s="421"/>
      <c r="O5194" s="421"/>
      <c r="P5194" s="421"/>
    </row>
    <row r="5195" spans="9:16">
      <c r="I5195" s="419"/>
      <c r="J5195" s="420"/>
      <c r="K5195" s="421"/>
      <c r="L5195" s="421"/>
      <c r="M5195" s="421"/>
      <c r="N5195" s="421"/>
      <c r="O5195" s="421"/>
      <c r="P5195" s="421"/>
    </row>
    <row r="5196" spans="9:16">
      <c r="I5196" s="419"/>
      <c r="J5196" s="420"/>
      <c r="K5196" s="421"/>
      <c r="L5196" s="421"/>
      <c r="M5196" s="421"/>
      <c r="N5196" s="421"/>
      <c r="O5196" s="421"/>
      <c r="P5196" s="421"/>
    </row>
    <row r="5197" spans="9:16">
      <c r="I5197" s="419"/>
      <c r="J5197" s="420"/>
      <c r="K5197" s="421"/>
      <c r="L5197" s="421"/>
      <c r="M5197" s="421"/>
      <c r="N5197" s="421"/>
      <c r="O5197" s="421"/>
      <c r="P5197" s="421"/>
    </row>
    <row r="5198" spans="9:16">
      <c r="I5198" s="419"/>
      <c r="J5198" s="420"/>
      <c r="K5198" s="421"/>
      <c r="L5198" s="421"/>
      <c r="M5198" s="421"/>
      <c r="N5198" s="421"/>
      <c r="O5198" s="421"/>
      <c r="P5198" s="421"/>
    </row>
    <row r="5199" spans="9:16">
      <c r="I5199" s="419"/>
      <c r="J5199" s="420"/>
      <c r="K5199" s="421"/>
      <c r="L5199" s="421"/>
      <c r="M5199" s="421"/>
      <c r="N5199" s="421"/>
      <c r="O5199" s="421"/>
      <c r="P5199" s="421"/>
    </row>
    <row r="5200" spans="9:16">
      <c r="I5200" s="419"/>
      <c r="J5200" s="420"/>
      <c r="K5200" s="421"/>
      <c r="L5200" s="421"/>
      <c r="M5200" s="421"/>
      <c r="N5200" s="421"/>
      <c r="O5200" s="421"/>
      <c r="P5200" s="421"/>
    </row>
    <row r="5201" spans="9:16">
      <c r="I5201" s="419"/>
      <c r="J5201" s="420"/>
      <c r="K5201" s="421"/>
      <c r="L5201" s="421"/>
      <c r="M5201" s="421"/>
      <c r="N5201" s="421"/>
      <c r="O5201" s="421"/>
      <c r="P5201" s="421"/>
    </row>
    <row r="5202" spans="9:16">
      <c r="I5202" s="419"/>
      <c r="J5202" s="420"/>
      <c r="K5202" s="421"/>
      <c r="L5202" s="421"/>
      <c r="M5202" s="421"/>
      <c r="N5202" s="421"/>
      <c r="O5202" s="421"/>
      <c r="P5202" s="421"/>
    </row>
    <row r="5203" spans="9:16">
      <c r="I5203" s="419"/>
      <c r="J5203" s="420"/>
      <c r="K5203" s="421"/>
      <c r="L5203" s="421"/>
      <c r="M5203" s="421"/>
      <c r="N5203" s="421"/>
      <c r="O5203" s="421"/>
      <c r="P5203" s="421"/>
    </row>
    <row r="5204" spans="9:16">
      <c r="I5204" s="419"/>
      <c r="J5204" s="420"/>
      <c r="K5204" s="421"/>
      <c r="L5204" s="421"/>
      <c r="M5204" s="421"/>
      <c r="N5204" s="421"/>
      <c r="O5204" s="421"/>
      <c r="P5204" s="421"/>
    </row>
    <row r="5205" spans="9:16">
      <c r="I5205" s="419"/>
      <c r="J5205" s="420"/>
      <c r="K5205" s="421"/>
      <c r="L5205" s="421"/>
      <c r="M5205" s="421"/>
      <c r="N5205" s="421"/>
      <c r="O5205" s="421"/>
      <c r="P5205" s="421"/>
    </row>
    <row r="5206" spans="9:16">
      <c r="I5206" s="419"/>
      <c r="J5206" s="420"/>
      <c r="K5206" s="421"/>
      <c r="L5206" s="421"/>
      <c r="M5206" s="421"/>
      <c r="N5206" s="421"/>
      <c r="O5206" s="421"/>
      <c r="P5206" s="421"/>
    </row>
    <row r="5207" spans="9:16">
      <c r="I5207" s="419"/>
      <c r="J5207" s="420"/>
      <c r="K5207" s="421"/>
      <c r="L5207" s="421"/>
      <c r="M5207" s="421"/>
      <c r="N5207" s="421"/>
      <c r="O5207" s="421"/>
      <c r="P5207" s="421"/>
    </row>
    <row r="5208" spans="9:16">
      <c r="I5208" s="419"/>
      <c r="J5208" s="420"/>
      <c r="K5208" s="421"/>
      <c r="L5208" s="421"/>
      <c r="M5208" s="421"/>
      <c r="N5208" s="421"/>
      <c r="O5208" s="421"/>
      <c r="P5208" s="421"/>
    </row>
    <row r="5209" spans="9:16">
      <c r="I5209" s="419"/>
      <c r="J5209" s="420"/>
      <c r="K5209" s="421"/>
      <c r="L5209" s="421"/>
      <c r="M5209" s="421"/>
      <c r="N5209" s="421"/>
      <c r="O5209" s="421"/>
      <c r="P5209" s="421"/>
    </row>
    <row r="5210" spans="9:16">
      <c r="I5210" s="419"/>
      <c r="J5210" s="420"/>
      <c r="K5210" s="421"/>
      <c r="L5210" s="421"/>
      <c r="M5210" s="421"/>
      <c r="N5210" s="421"/>
      <c r="O5210" s="421"/>
      <c r="P5210" s="421"/>
    </row>
    <row r="5211" spans="9:16">
      <c r="I5211" s="419"/>
      <c r="J5211" s="420"/>
      <c r="K5211" s="421"/>
      <c r="L5211" s="421"/>
      <c r="M5211" s="421"/>
      <c r="N5211" s="421"/>
      <c r="O5211" s="421"/>
      <c r="P5211" s="421"/>
    </row>
    <row r="5212" spans="9:16">
      <c r="I5212" s="419"/>
      <c r="J5212" s="420"/>
      <c r="K5212" s="421"/>
      <c r="L5212" s="421"/>
      <c r="M5212" s="421"/>
      <c r="N5212" s="421"/>
      <c r="O5212" s="421"/>
      <c r="P5212" s="421"/>
    </row>
    <row r="5213" spans="9:16">
      <c r="I5213" s="419"/>
      <c r="J5213" s="420"/>
      <c r="K5213" s="421"/>
      <c r="L5213" s="421"/>
      <c r="M5213" s="421"/>
      <c r="N5213" s="421"/>
      <c r="O5213" s="421"/>
      <c r="P5213" s="421"/>
    </row>
    <row r="5214" spans="9:16">
      <c r="I5214" s="419"/>
      <c r="J5214" s="420"/>
      <c r="K5214" s="421"/>
      <c r="L5214" s="421"/>
      <c r="M5214" s="421"/>
      <c r="N5214" s="421"/>
      <c r="O5214" s="421"/>
      <c r="P5214" s="421"/>
    </row>
    <row r="5215" spans="9:16">
      <c r="I5215" s="419"/>
      <c r="J5215" s="420"/>
      <c r="K5215" s="421"/>
      <c r="L5215" s="421"/>
      <c r="M5215" s="421"/>
      <c r="N5215" s="421"/>
      <c r="O5215" s="421"/>
      <c r="P5215" s="421"/>
    </row>
    <row r="5216" spans="9:16">
      <c r="I5216" s="419"/>
      <c r="J5216" s="420"/>
      <c r="K5216" s="421"/>
      <c r="L5216" s="421"/>
      <c r="M5216" s="421"/>
      <c r="N5216" s="421"/>
      <c r="O5216" s="421"/>
      <c r="P5216" s="421"/>
    </row>
    <row r="5217" spans="9:16">
      <c r="I5217" s="419"/>
      <c r="J5217" s="420"/>
      <c r="K5217" s="421"/>
      <c r="L5217" s="421"/>
      <c r="M5217" s="421"/>
      <c r="N5217" s="421"/>
      <c r="O5217" s="421"/>
      <c r="P5217" s="421"/>
    </row>
    <row r="5218" spans="9:16">
      <c r="I5218" s="419"/>
      <c r="J5218" s="420"/>
      <c r="K5218" s="421"/>
      <c r="L5218" s="421"/>
      <c r="M5218" s="421"/>
      <c r="N5218" s="421"/>
      <c r="O5218" s="421"/>
      <c r="P5218" s="421"/>
    </row>
    <row r="5219" spans="9:16">
      <c r="I5219" s="419"/>
      <c r="J5219" s="420"/>
      <c r="K5219" s="421"/>
      <c r="L5219" s="421"/>
      <c r="M5219" s="421"/>
      <c r="N5219" s="421"/>
      <c r="O5219" s="421"/>
      <c r="P5219" s="421"/>
    </row>
    <row r="5220" spans="9:16">
      <c r="I5220" s="419"/>
      <c r="J5220" s="420"/>
      <c r="K5220" s="421"/>
      <c r="L5220" s="421"/>
      <c r="M5220" s="421"/>
      <c r="N5220" s="421"/>
      <c r="O5220" s="421"/>
      <c r="P5220" s="421"/>
    </row>
    <row r="5221" spans="9:16">
      <c r="I5221" s="419"/>
      <c r="J5221" s="420"/>
      <c r="K5221" s="421"/>
      <c r="L5221" s="421"/>
      <c r="M5221" s="421"/>
      <c r="N5221" s="421"/>
      <c r="O5221" s="421"/>
      <c r="P5221" s="421"/>
    </row>
    <row r="5222" spans="9:16">
      <c r="I5222" s="419"/>
      <c r="J5222" s="420"/>
      <c r="K5222" s="421"/>
      <c r="L5222" s="421"/>
      <c r="M5222" s="421"/>
      <c r="N5222" s="421"/>
      <c r="O5222" s="421"/>
      <c r="P5222" s="421"/>
    </row>
    <row r="5223" spans="9:16">
      <c r="I5223" s="419"/>
      <c r="J5223" s="420"/>
      <c r="K5223" s="421"/>
      <c r="L5223" s="421"/>
      <c r="M5223" s="421"/>
      <c r="N5223" s="421"/>
      <c r="O5223" s="421"/>
      <c r="P5223" s="421"/>
    </row>
    <row r="5224" spans="9:16">
      <c r="I5224" s="419"/>
      <c r="J5224" s="420"/>
      <c r="K5224" s="421"/>
      <c r="L5224" s="421"/>
      <c r="M5224" s="421"/>
      <c r="N5224" s="421"/>
      <c r="O5224" s="421"/>
      <c r="P5224" s="421"/>
    </row>
    <row r="5225" spans="9:16">
      <c r="I5225" s="419"/>
      <c r="J5225" s="420"/>
      <c r="K5225" s="421"/>
      <c r="L5225" s="421"/>
      <c r="M5225" s="421"/>
      <c r="N5225" s="421"/>
      <c r="O5225" s="421"/>
      <c r="P5225" s="421"/>
    </row>
    <row r="5226" spans="9:16">
      <c r="I5226" s="419"/>
      <c r="J5226" s="420"/>
      <c r="K5226" s="421"/>
      <c r="L5226" s="421"/>
      <c r="M5226" s="421"/>
      <c r="N5226" s="421"/>
      <c r="O5226" s="421"/>
      <c r="P5226" s="421"/>
    </row>
    <row r="5227" spans="9:16">
      <c r="I5227" s="419"/>
      <c r="J5227" s="420"/>
      <c r="K5227" s="421"/>
      <c r="L5227" s="421"/>
      <c r="M5227" s="421"/>
      <c r="N5227" s="421"/>
      <c r="O5227" s="421"/>
      <c r="P5227" s="421"/>
    </row>
    <row r="5228" spans="9:16">
      <c r="I5228" s="419"/>
      <c r="J5228" s="420"/>
      <c r="K5228" s="421"/>
      <c r="L5228" s="421"/>
      <c r="M5228" s="421"/>
      <c r="N5228" s="421"/>
      <c r="O5228" s="421"/>
      <c r="P5228" s="421"/>
    </row>
    <row r="5229" spans="9:16">
      <c r="I5229" s="419"/>
      <c r="J5229" s="420"/>
      <c r="K5229" s="421"/>
      <c r="L5229" s="421"/>
      <c r="M5229" s="421"/>
      <c r="N5229" s="421"/>
      <c r="O5229" s="421"/>
      <c r="P5229" s="421"/>
    </row>
    <row r="5230" spans="9:16">
      <c r="I5230" s="419"/>
      <c r="J5230" s="420"/>
      <c r="K5230" s="421"/>
      <c r="L5230" s="421"/>
      <c r="M5230" s="421"/>
      <c r="N5230" s="421"/>
      <c r="O5230" s="421"/>
      <c r="P5230" s="421"/>
    </row>
    <row r="5231" spans="9:16">
      <c r="I5231" s="419"/>
      <c r="J5231" s="420"/>
      <c r="K5231" s="421"/>
      <c r="L5231" s="421"/>
      <c r="M5231" s="421"/>
      <c r="N5231" s="421"/>
      <c r="O5231" s="421"/>
      <c r="P5231" s="421"/>
    </row>
    <row r="5232" spans="9:16">
      <c r="I5232" s="419"/>
      <c r="J5232" s="420"/>
      <c r="K5232" s="421"/>
      <c r="L5232" s="421"/>
      <c r="M5232" s="421"/>
      <c r="N5232" s="421"/>
      <c r="O5232" s="421"/>
      <c r="P5232" s="421"/>
    </row>
    <row r="5233" spans="9:16">
      <c r="I5233" s="419"/>
      <c r="J5233" s="420"/>
      <c r="K5233" s="421"/>
      <c r="L5233" s="421"/>
      <c r="M5233" s="421"/>
      <c r="N5233" s="421"/>
      <c r="O5233" s="421"/>
      <c r="P5233" s="421"/>
    </row>
    <row r="5234" spans="9:16">
      <c r="I5234" s="419"/>
      <c r="J5234" s="420"/>
      <c r="K5234" s="421"/>
      <c r="L5234" s="421"/>
      <c r="M5234" s="421"/>
      <c r="N5234" s="421"/>
      <c r="O5234" s="421"/>
      <c r="P5234" s="421"/>
    </row>
    <row r="5235" spans="9:16">
      <c r="I5235" s="419"/>
      <c r="J5235" s="420"/>
      <c r="K5235" s="421"/>
      <c r="L5235" s="421"/>
      <c r="M5235" s="421"/>
      <c r="N5235" s="421"/>
      <c r="O5235" s="421"/>
      <c r="P5235" s="421"/>
    </row>
    <row r="5236" spans="9:16">
      <c r="I5236" s="419"/>
      <c r="J5236" s="420"/>
      <c r="K5236" s="421"/>
      <c r="L5236" s="421"/>
      <c r="M5236" s="421"/>
      <c r="N5236" s="421"/>
      <c r="O5236" s="421"/>
      <c r="P5236" s="421"/>
    </row>
    <row r="5237" spans="9:16">
      <c r="I5237" s="419"/>
      <c r="J5237" s="420"/>
      <c r="K5237" s="421"/>
      <c r="L5237" s="421"/>
      <c r="M5237" s="421"/>
      <c r="N5237" s="421"/>
      <c r="O5237" s="421"/>
      <c r="P5237" s="421"/>
    </row>
    <row r="5238" spans="9:16">
      <c r="I5238" s="419"/>
      <c r="J5238" s="420"/>
      <c r="K5238" s="421"/>
      <c r="L5238" s="421"/>
      <c r="M5238" s="421"/>
      <c r="N5238" s="421"/>
      <c r="O5238" s="421"/>
      <c r="P5238" s="421"/>
    </row>
    <row r="5239" spans="9:16">
      <c r="I5239" s="419"/>
      <c r="J5239" s="420"/>
      <c r="K5239" s="421"/>
      <c r="L5239" s="421"/>
      <c r="M5239" s="421"/>
      <c r="N5239" s="421"/>
      <c r="O5239" s="421"/>
      <c r="P5239" s="421"/>
    </row>
    <row r="5240" spans="9:16">
      <c r="I5240" s="419"/>
      <c r="J5240" s="420"/>
      <c r="K5240" s="421"/>
      <c r="L5240" s="421"/>
      <c r="M5240" s="421"/>
      <c r="N5240" s="421"/>
      <c r="O5240" s="421"/>
      <c r="P5240" s="421"/>
    </row>
    <row r="5241" spans="9:16">
      <c r="I5241" s="419"/>
      <c r="J5241" s="420"/>
      <c r="K5241" s="421"/>
      <c r="L5241" s="421"/>
      <c r="M5241" s="421"/>
      <c r="N5241" s="421"/>
      <c r="O5241" s="421"/>
      <c r="P5241" s="421"/>
    </row>
    <row r="5242" spans="9:16">
      <c r="I5242" s="419"/>
      <c r="J5242" s="420"/>
      <c r="K5242" s="421"/>
      <c r="L5242" s="421"/>
      <c r="M5242" s="421"/>
      <c r="N5242" s="421"/>
      <c r="O5242" s="421"/>
      <c r="P5242" s="421"/>
    </row>
    <row r="5243" spans="9:16">
      <c r="I5243" s="419"/>
      <c r="J5243" s="420"/>
      <c r="K5243" s="421"/>
      <c r="L5243" s="421"/>
      <c r="M5243" s="421"/>
      <c r="N5243" s="421"/>
      <c r="O5243" s="421"/>
      <c r="P5243" s="421"/>
    </row>
    <row r="5244" spans="9:16">
      <c r="I5244" s="419"/>
      <c r="J5244" s="420"/>
      <c r="K5244" s="421"/>
      <c r="L5244" s="421"/>
      <c r="M5244" s="421"/>
      <c r="N5244" s="421"/>
      <c r="O5244" s="421"/>
      <c r="P5244" s="421"/>
    </row>
    <row r="5245" spans="9:16">
      <c r="I5245" s="419"/>
      <c r="J5245" s="420"/>
      <c r="K5245" s="421"/>
      <c r="L5245" s="421"/>
      <c r="M5245" s="421"/>
      <c r="N5245" s="421"/>
      <c r="O5245" s="421"/>
      <c r="P5245" s="421"/>
    </row>
    <row r="5246" spans="9:16">
      <c r="I5246" s="419"/>
      <c r="J5246" s="420"/>
      <c r="K5246" s="421"/>
      <c r="L5246" s="421"/>
      <c r="M5246" s="421"/>
      <c r="N5246" s="421"/>
      <c r="O5246" s="421"/>
      <c r="P5246" s="421"/>
    </row>
    <row r="5247" spans="9:16">
      <c r="I5247" s="419"/>
      <c r="J5247" s="420"/>
      <c r="K5247" s="421"/>
      <c r="L5247" s="421"/>
      <c r="M5247" s="421"/>
      <c r="N5247" s="421"/>
      <c r="O5247" s="421"/>
      <c r="P5247" s="421"/>
    </row>
    <row r="5248" spans="9:16">
      <c r="I5248" s="419"/>
      <c r="J5248" s="420"/>
      <c r="K5248" s="421"/>
      <c r="L5248" s="421"/>
      <c r="M5248" s="421"/>
      <c r="N5248" s="421"/>
      <c r="O5248" s="421"/>
      <c r="P5248" s="421"/>
    </row>
    <row r="5249" spans="9:16">
      <c r="I5249" s="419"/>
      <c r="J5249" s="420"/>
      <c r="K5249" s="421"/>
      <c r="L5249" s="421"/>
      <c r="M5249" s="421"/>
      <c r="N5249" s="421"/>
      <c r="O5249" s="421"/>
      <c r="P5249" s="421"/>
    </row>
    <row r="5250" spans="9:16">
      <c r="I5250" s="419"/>
      <c r="J5250" s="420"/>
      <c r="K5250" s="421"/>
      <c r="L5250" s="421"/>
      <c r="M5250" s="421"/>
      <c r="N5250" s="421"/>
      <c r="O5250" s="421"/>
      <c r="P5250" s="421"/>
    </row>
    <row r="5251" spans="9:16">
      <c r="I5251" s="419"/>
      <c r="J5251" s="420"/>
      <c r="K5251" s="421"/>
      <c r="L5251" s="421"/>
      <c r="M5251" s="421"/>
      <c r="N5251" s="421"/>
      <c r="O5251" s="421"/>
      <c r="P5251" s="421"/>
    </row>
    <row r="5252" spans="9:16">
      <c r="I5252" s="419"/>
      <c r="J5252" s="420"/>
      <c r="K5252" s="421"/>
      <c r="L5252" s="421"/>
      <c r="M5252" s="421"/>
      <c r="N5252" s="421"/>
      <c r="O5252" s="421"/>
      <c r="P5252" s="421"/>
    </row>
    <row r="5253" spans="9:16">
      <c r="I5253" s="419"/>
      <c r="J5253" s="420"/>
      <c r="K5253" s="421"/>
      <c r="L5253" s="421"/>
      <c r="M5253" s="421"/>
      <c r="N5253" s="421"/>
      <c r="O5253" s="421"/>
      <c r="P5253" s="421"/>
    </row>
    <row r="5254" spans="9:16">
      <c r="I5254" s="419"/>
      <c r="J5254" s="420"/>
      <c r="K5254" s="421"/>
      <c r="L5254" s="421"/>
      <c r="M5254" s="421"/>
      <c r="N5254" s="421"/>
      <c r="O5254" s="421"/>
      <c r="P5254" s="421"/>
    </row>
    <row r="5255" spans="9:16">
      <c r="I5255" s="419"/>
      <c r="J5255" s="420"/>
      <c r="K5255" s="421"/>
      <c r="L5255" s="421"/>
      <c r="M5255" s="421"/>
      <c r="N5255" s="421"/>
      <c r="O5255" s="421"/>
      <c r="P5255" s="421"/>
    </row>
    <row r="5256" spans="9:16">
      <c r="I5256" s="419"/>
      <c r="J5256" s="420"/>
      <c r="K5256" s="421"/>
      <c r="L5256" s="421"/>
      <c r="M5256" s="421"/>
      <c r="N5256" s="421"/>
      <c r="O5256" s="421"/>
      <c r="P5256" s="421"/>
    </row>
    <row r="5257" spans="9:16">
      <c r="I5257" s="419"/>
      <c r="J5257" s="420"/>
      <c r="K5257" s="421"/>
      <c r="L5257" s="421"/>
      <c r="M5257" s="421"/>
      <c r="N5257" s="421"/>
      <c r="O5257" s="421"/>
      <c r="P5257" s="421"/>
    </row>
    <row r="5258" spans="9:16">
      <c r="I5258" s="419"/>
      <c r="J5258" s="420"/>
      <c r="K5258" s="421"/>
      <c r="L5258" s="421"/>
      <c r="M5258" s="421"/>
      <c r="N5258" s="421"/>
      <c r="O5258" s="421"/>
      <c r="P5258" s="421"/>
    </row>
    <row r="5259" spans="9:16">
      <c r="I5259" s="419"/>
      <c r="J5259" s="420"/>
      <c r="K5259" s="421"/>
      <c r="L5259" s="421"/>
      <c r="M5259" s="421"/>
      <c r="N5259" s="421"/>
      <c r="O5259" s="421"/>
      <c r="P5259" s="421"/>
    </row>
    <row r="5260" spans="9:16">
      <c r="I5260" s="419"/>
      <c r="J5260" s="420"/>
      <c r="K5260" s="421"/>
      <c r="L5260" s="421"/>
      <c r="M5260" s="421"/>
      <c r="N5260" s="421"/>
      <c r="O5260" s="421"/>
      <c r="P5260" s="421"/>
    </row>
    <row r="5261" spans="9:16">
      <c r="I5261" s="419"/>
      <c r="J5261" s="420"/>
      <c r="K5261" s="421"/>
      <c r="L5261" s="421"/>
      <c r="M5261" s="421"/>
      <c r="N5261" s="421"/>
      <c r="O5261" s="421"/>
      <c r="P5261" s="421"/>
    </row>
    <row r="5262" spans="9:16">
      <c r="I5262" s="419"/>
      <c r="J5262" s="420"/>
      <c r="K5262" s="421"/>
      <c r="L5262" s="421"/>
      <c r="M5262" s="421"/>
      <c r="N5262" s="421"/>
      <c r="O5262" s="421"/>
      <c r="P5262" s="421"/>
    </row>
    <row r="5263" spans="9:16">
      <c r="I5263" s="419"/>
      <c r="J5263" s="420"/>
      <c r="K5263" s="421"/>
      <c r="L5263" s="421"/>
      <c r="M5263" s="421"/>
      <c r="N5263" s="421"/>
      <c r="O5263" s="421"/>
      <c r="P5263" s="421"/>
    </row>
    <row r="5264" spans="9:16">
      <c r="I5264" s="419"/>
      <c r="J5264" s="420"/>
      <c r="K5264" s="421"/>
      <c r="L5264" s="421"/>
      <c r="M5264" s="421"/>
      <c r="N5264" s="421"/>
      <c r="O5264" s="421"/>
      <c r="P5264" s="421"/>
    </row>
    <row r="5265" spans="9:16">
      <c r="I5265" s="419"/>
      <c r="J5265" s="420"/>
      <c r="K5265" s="421"/>
      <c r="L5265" s="421"/>
      <c r="M5265" s="421"/>
      <c r="N5265" s="421"/>
      <c r="O5265" s="421"/>
      <c r="P5265" s="421"/>
    </row>
    <row r="5266" spans="9:16">
      <c r="I5266" s="419"/>
      <c r="J5266" s="420"/>
      <c r="K5266" s="421"/>
      <c r="L5266" s="421"/>
      <c r="M5266" s="421"/>
      <c r="N5266" s="421"/>
      <c r="O5266" s="421"/>
      <c r="P5266" s="421"/>
    </row>
    <row r="5267" spans="9:16">
      <c r="I5267" s="419"/>
      <c r="J5267" s="420"/>
      <c r="K5267" s="421"/>
      <c r="L5267" s="421"/>
      <c r="M5267" s="421"/>
      <c r="N5267" s="421"/>
      <c r="O5267" s="421"/>
      <c r="P5267" s="421"/>
    </row>
    <row r="5268" spans="9:16">
      <c r="I5268" s="419"/>
      <c r="J5268" s="420"/>
      <c r="K5268" s="421"/>
      <c r="L5268" s="421"/>
      <c r="M5268" s="421"/>
      <c r="N5268" s="421"/>
      <c r="O5268" s="421"/>
      <c r="P5268" s="421"/>
    </row>
    <row r="5269" spans="9:16">
      <c r="I5269" s="419"/>
      <c r="J5269" s="420"/>
      <c r="K5269" s="421"/>
      <c r="L5269" s="421"/>
      <c r="M5269" s="421"/>
      <c r="N5269" s="421"/>
      <c r="O5269" s="421"/>
      <c r="P5269" s="421"/>
    </row>
    <row r="5270" spans="9:16">
      <c r="I5270" s="419"/>
      <c r="J5270" s="420"/>
      <c r="K5270" s="421"/>
      <c r="L5270" s="421"/>
      <c r="M5270" s="421"/>
      <c r="N5270" s="421"/>
      <c r="O5270" s="421"/>
      <c r="P5270" s="421"/>
    </row>
    <row r="5271" spans="9:16">
      <c r="I5271" s="419"/>
      <c r="J5271" s="420"/>
      <c r="K5271" s="421"/>
      <c r="L5271" s="421"/>
      <c r="M5271" s="421"/>
      <c r="N5271" s="421"/>
      <c r="O5271" s="421"/>
      <c r="P5271" s="421"/>
    </row>
    <row r="5272" spans="9:16">
      <c r="I5272" s="419"/>
      <c r="J5272" s="420"/>
      <c r="K5272" s="421"/>
      <c r="L5272" s="421"/>
      <c r="M5272" s="421"/>
      <c r="N5272" s="421"/>
      <c r="O5272" s="421"/>
      <c r="P5272" s="421"/>
    </row>
    <row r="5273" spans="9:16">
      <c r="I5273" s="419"/>
      <c r="J5273" s="420"/>
      <c r="K5273" s="421"/>
      <c r="L5273" s="421"/>
      <c r="M5273" s="421"/>
      <c r="N5273" s="421"/>
      <c r="O5273" s="421"/>
      <c r="P5273" s="421"/>
    </row>
    <row r="5274" spans="9:16">
      <c r="I5274" s="419"/>
      <c r="J5274" s="420"/>
      <c r="K5274" s="421"/>
      <c r="L5274" s="421"/>
      <c r="M5274" s="421"/>
      <c r="N5274" s="421"/>
      <c r="O5274" s="421"/>
      <c r="P5274" s="421"/>
    </row>
    <row r="5275" spans="9:16">
      <c r="I5275" s="419"/>
      <c r="J5275" s="420"/>
      <c r="K5275" s="421"/>
      <c r="L5275" s="421"/>
      <c r="M5275" s="421"/>
      <c r="N5275" s="421"/>
      <c r="O5275" s="421"/>
      <c r="P5275" s="421"/>
    </row>
    <row r="5276" spans="9:16">
      <c r="I5276" s="419"/>
      <c r="J5276" s="420"/>
      <c r="K5276" s="421"/>
      <c r="L5276" s="421"/>
      <c r="M5276" s="421"/>
      <c r="N5276" s="421"/>
      <c r="O5276" s="421"/>
      <c r="P5276" s="421"/>
    </row>
    <row r="5277" spans="9:16">
      <c r="I5277" s="419"/>
      <c r="J5277" s="420"/>
      <c r="K5277" s="421"/>
      <c r="L5277" s="421"/>
      <c r="M5277" s="421"/>
      <c r="N5277" s="421"/>
      <c r="O5277" s="421"/>
      <c r="P5277" s="421"/>
    </row>
    <row r="5278" spans="9:16">
      <c r="I5278" s="419"/>
      <c r="J5278" s="420"/>
      <c r="K5278" s="421"/>
      <c r="L5278" s="421"/>
      <c r="M5278" s="421"/>
      <c r="N5278" s="421"/>
      <c r="O5278" s="421"/>
      <c r="P5278" s="421"/>
    </row>
    <row r="5279" spans="9:16">
      <c r="I5279" s="419"/>
      <c r="J5279" s="420"/>
      <c r="K5279" s="421"/>
      <c r="L5279" s="421"/>
      <c r="M5279" s="421"/>
      <c r="N5279" s="421"/>
      <c r="O5279" s="421"/>
      <c r="P5279" s="421"/>
    </row>
    <row r="5280" spans="9:16">
      <c r="I5280" s="419"/>
      <c r="J5280" s="420"/>
      <c r="K5280" s="421"/>
      <c r="L5280" s="421"/>
      <c r="M5280" s="421"/>
      <c r="N5280" s="421"/>
      <c r="O5280" s="421"/>
      <c r="P5280" s="421"/>
    </row>
    <row r="5281" spans="9:16">
      <c r="I5281" s="419"/>
      <c r="J5281" s="420"/>
      <c r="K5281" s="421"/>
      <c r="L5281" s="421"/>
      <c r="M5281" s="421"/>
      <c r="N5281" s="421"/>
      <c r="O5281" s="421"/>
      <c r="P5281" s="421"/>
    </row>
    <row r="5282" spans="9:16">
      <c r="I5282" s="419"/>
      <c r="J5282" s="420"/>
      <c r="K5282" s="421"/>
      <c r="L5282" s="421"/>
      <c r="M5282" s="421"/>
      <c r="N5282" s="421"/>
      <c r="O5282" s="421"/>
      <c r="P5282" s="421"/>
    </row>
    <row r="5283" spans="9:16">
      <c r="I5283" s="419"/>
      <c r="J5283" s="420"/>
      <c r="K5283" s="421"/>
      <c r="L5283" s="421"/>
      <c r="M5283" s="421"/>
      <c r="N5283" s="421"/>
      <c r="O5283" s="421"/>
      <c r="P5283" s="421"/>
    </row>
    <row r="5284" spans="9:16">
      <c r="I5284" s="419"/>
      <c r="J5284" s="420"/>
      <c r="K5284" s="421"/>
      <c r="L5284" s="421"/>
      <c r="M5284" s="421"/>
      <c r="N5284" s="421"/>
      <c r="O5284" s="421"/>
      <c r="P5284" s="421"/>
    </row>
    <row r="5285" spans="9:16">
      <c r="I5285" s="419"/>
      <c r="J5285" s="420"/>
      <c r="K5285" s="421"/>
      <c r="L5285" s="421"/>
      <c r="M5285" s="421"/>
      <c r="N5285" s="421"/>
      <c r="O5285" s="421"/>
      <c r="P5285" s="421"/>
    </row>
    <row r="5286" spans="9:16">
      <c r="I5286" s="419"/>
      <c r="J5286" s="420"/>
      <c r="K5286" s="421"/>
      <c r="L5286" s="421"/>
      <c r="M5286" s="421"/>
      <c r="N5286" s="421"/>
      <c r="O5286" s="421"/>
      <c r="P5286" s="421"/>
    </row>
    <row r="5287" spans="9:16">
      <c r="I5287" s="419"/>
      <c r="J5287" s="420"/>
      <c r="K5287" s="421"/>
      <c r="L5287" s="421"/>
      <c r="M5287" s="421"/>
      <c r="N5287" s="421"/>
      <c r="O5287" s="421"/>
      <c r="P5287" s="421"/>
    </row>
    <row r="5288" spans="9:16">
      <c r="I5288" s="419"/>
      <c r="J5288" s="420"/>
      <c r="K5288" s="421"/>
      <c r="L5288" s="421"/>
      <c r="M5288" s="421"/>
      <c r="N5288" s="421"/>
      <c r="O5288" s="421"/>
      <c r="P5288" s="421"/>
    </row>
    <row r="5289" spans="9:16">
      <c r="I5289" s="419"/>
      <c r="J5289" s="420"/>
      <c r="K5289" s="421"/>
      <c r="L5289" s="421"/>
      <c r="M5289" s="421"/>
      <c r="N5289" s="421"/>
      <c r="O5289" s="421"/>
      <c r="P5289" s="421"/>
    </row>
    <row r="5290" spans="9:16">
      <c r="I5290" s="419"/>
      <c r="J5290" s="420"/>
      <c r="K5290" s="421"/>
      <c r="L5290" s="421"/>
      <c r="M5290" s="421"/>
      <c r="N5290" s="421"/>
      <c r="O5290" s="421"/>
      <c r="P5290" s="421"/>
    </row>
    <row r="5291" spans="9:16">
      <c r="I5291" s="419"/>
      <c r="J5291" s="420"/>
      <c r="K5291" s="421"/>
      <c r="L5291" s="421"/>
      <c r="M5291" s="421"/>
      <c r="N5291" s="421"/>
      <c r="O5291" s="421"/>
      <c r="P5291" s="421"/>
    </row>
    <row r="5292" spans="9:16">
      <c r="I5292" s="419"/>
      <c r="J5292" s="420"/>
      <c r="K5292" s="421"/>
      <c r="L5292" s="421"/>
      <c r="M5292" s="421"/>
      <c r="N5292" s="421"/>
      <c r="O5292" s="421"/>
      <c r="P5292" s="421"/>
    </row>
    <row r="5293" spans="9:16">
      <c r="I5293" s="419"/>
      <c r="J5293" s="420"/>
      <c r="K5293" s="421"/>
      <c r="L5293" s="421"/>
      <c r="M5293" s="421"/>
      <c r="N5293" s="421"/>
      <c r="O5293" s="421"/>
      <c r="P5293" s="421"/>
    </row>
    <row r="5294" spans="9:16">
      <c r="I5294" s="419"/>
      <c r="J5294" s="420"/>
      <c r="K5294" s="421"/>
      <c r="L5294" s="421"/>
      <c r="M5294" s="421"/>
      <c r="N5294" s="421"/>
      <c r="O5294" s="421"/>
      <c r="P5294" s="421"/>
    </row>
    <row r="5295" spans="9:16">
      <c r="I5295" s="419"/>
      <c r="J5295" s="420"/>
      <c r="K5295" s="421"/>
      <c r="L5295" s="421"/>
      <c r="M5295" s="421"/>
      <c r="N5295" s="421"/>
      <c r="O5295" s="421"/>
      <c r="P5295" s="421"/>
    </row>
    <row r="5296" spans="9:16">
      <c r="I5296" s="419"/>
      <c r="J5296" s="420"/>
      <c r="K5296" s="421"/>
      <c r="L5296" s="421"/>
      <c r="M5296" s="421"/>
      <c r="N5296" s="421"/>
      <c r="O5296" s="421"/>
      <c r="P5296" s="421"/>
    </row>
    <row r="5297" spans="9:16">
      <c r="I5297" s="419"/>
      <c r="J5297" s="420"/>
      <c r="K5297" s="421"/>
      <c r="L5297" s="421"/>
      <c r="M5297" s="421"/>
      <c r="N5297" s="421"/>
      <c r="O5297" s="421"/>
      <c r="P5297" s="421"/>
    </row>
    <row r="5298" spans="9:16">
      <c r="I5298" s="419"/>
      <c r="J5298" s="420"/>
      <c r="K5298" s="421"/>
      <c r="L5298" s="421"/>
      <c r="M5298" s="421"/>
      <c r="N5298" s="421"/>
      <c r="O5298" s="421"/>
      <c r="P5298" s="421"/>
    </row>
    <row r="5299" spans="9:16">
      <c r="I5299" s="419"/>
      <c r="J5299" s="420"/>
      <c r="K5299" s="421"/>
      <c r="L5299" s="421"/>
      <c r="M5299" s="421"/>
      <c r="N5299" s="421"/>
      <c r="O5299" s="421"/>
      <c r="P5299" s="421"/>
    </row>
    <row r="5300" spans="9:16">
      <c r="I5300" s="419"/>
      <c r="J5300" s="420"/>
      <c r="K5300" s="421"/>
      <c r="L5300" s="421"/>
      <c r="M5300" s="421"/>
      <c r="N5300" s="421"/>
      <c r="O5300" s="421"/>
      <c r="P5300" s="421"/>
    </row>
    <row r="5301" spans="9:16">
      <c r="I5301" s="419"/>
      <c r="J5301" s="420"/>
      <c r="K5301" s="421"/>
      <c r="L5301" s="421"/>
      <c r="M5301" s="421"/>
      <c r="N5301" s="421"/>
      <c r="O5301" s="421"/>
      <c r="P5301" s="421"/>
    </row>
    <row r="5302" spans="9:16">
      <c r="I5302" s="419"/>
      <c r="J5302" s="420"/>
      <c r="K5302" s="421"/>
      <c r="L5302" s="421"/>
      <c r="M5302" s="421"/>
      <c r="N5302" s="421"/>
      <c r="O5302" s="421"/>
      <c r="P5302" s="421"/>
    </row>
    <row r="5303" spans="9:16">
      <c r="I5303" s="419"/>
      <c r="J5303" s="420"/>
      <c r="K5303" s="421"/>
      <c r="L5303" s="421"/>
      <c r="M5303" s="421"/>
      <c r="N5303" s="421"/>
      <c r="O5303" s="421"/>
      <c r="P5303" s="421"/>
    </row>
    <row r="5304" spans="9:16">
      <c r="I5304" s="419"/>
      <c r="J5304" s="420"/>
      <c r="K5304" s="421"/>
      <c r="L5304" s="421"/>
      <c r="M5304" s="421"/>
      <c r="N5304" s="421"/>
      <c r="O5304" s="421"/>
      <c r="P5304" s="421"/>
    </row>
    <row r="5305" spans="9:16">
      <c r="I5305" s="419"/>
      <c r="J5305" s="420"/>
      <c r="K5305" s="421"/>
      <c r="L5305" s="421"/>
      <c r="M5305" s="421"/>
      <c r="N5305" s="421"/>
      <c r="O5305" s="421"/>
      <c r="P5305" s="421"/>
    </row>
    <row r="5306" spans="9:16">
      <c r="I5306" s="419"/>
      <c r="J5306" s="420"/>
      <c r="K5306" s="421"/>
      <c r="L5306" s="421"/>
      <c r="M5306" s="421"/>
      <c r="N5306" s="421"/>
      <c r="O5306" s="421"/>
      <c r="P5306" s="421"/>
    </row>
    <row r="5307" spans="9:16">
      <c r="I5307" s="419"/>
      <c r="J5307" s="420"/>
      <c r="K5307" s="421"/>
      <c r="L5307" s="421"/>
      <c r="M5307" s="421"/>
      <c r="N5307" s="421"/>
      <c r="O5307" s="421"/>
      <c r="P5307" s="421"/>
    </row>
    <row r="5308" spans="9:16">
      <c r="I5308" s="419"/>
      <c r="J5308" s="420"/>
      <c r="K5308" s="421"/>
      <c r="L5308" s="421"/>
      <c r="M5308" s="421"/>
      <c r="N5308" s="421"/>
      <c r="O5308" s="421"/>
      <c r="P5308" s="421"/>
    </row>
    <row r="5309" spans="9:16">
      <c r="I5309" s="419"/>
      <c r="J5309" s="420"/>
      <c r="K5309" s="421"/>
      <c r="L5309" s="421"/>
      <c r="M5309" s="421"/>
      <c r="N5309" s="421"/>
      <c r="O5309" s="421"/>
      <c r="P5309" s="421"/>
    </row>
    <row r="5310" spans="9:16">
      <c r="I5310" s="419"/>
      <c r="J5310" s="420"/>
      <c r="K5310" s="421"/>
      <c r="L5310" s="421"/>
      <c r="M5310" s="421"/>
      <c r="N5310" s="421"/>
      <c r="O5310" s="421"/>
      <c r="P5310" s="421"/>
    </row>
    <row r="5311" spans="9:16">
      <c r="I5311" s="419"/>
      <c r="J5311" s="420"/>
      <c r="K5311" s="421"/>
      <c r="L5311" s="421"/>
      <c r="M5311" s="421"/>
      <c r="N5311" s="421"/>
      <c r="O5311" s="421"/>
      <c r="P5311" s="421"/>
    </row>
    <row r="5312" spans="9:16">
      <c r="I5312" s="419"/>
      <c r="J5312" s="420"/>
      <c r="K5312" s="421"/>
      <c r="L5312" s="421"/>
      <c r="M5312" s="421"/>
      <c r="N5312" s="421"/>
      <c r="O5312" s="421"/>
      <c r="P5312" s="421"/>
    </row>
    <row r="5313" spans="9:16">
      <c r="I5313" s="419"/>
      <c r="J5313" s="420"/>
      <c r="K5313" s="421"/>
      <c r="L5313" s="421"/>
      <c r="M5313" s="421"/>
      <c r="N5313" s="421"/>
      <c r="O5313" s="421"/>
      <c r="P5313" s="421"/>
    </row>
    <row r="5314" spans="9:16">
      <c r="I5314" s="419"/>
      <c r="J5314" s="420"/>
      <c r="K5314" s="421"/>
      <c r="L5314" s="421"/>
      <c r="M5314" s="421"/>
      <c r="N5314" s="421"/>
      <c r="O5314" s="421"/>
      <c r="P5314" s="421"/>
    </row>
    <row r="5315" spans="9:16">
      <c r="I5315" s="419"/>
      <c r="J5315" s="420"/>
      <c r="K5315" s="421"/>
      <c r="L5315" s="421"/>
      <c r="M5315" s="421"/>
      <c r="N5315" s="421"/>
      <c r="O5315" s="421"/>
      <c r="P5315" s="421"/>
    </row>
    <row r="5316" spans="9:16">
      <c r="I5316" s="419"/>
      <c r="J5316" s="420"/>
      <c r="K5316" s="421"/>
      <c r="L5316" s="421"/>
      <c r="M5316" s="421"/>
      <c r="N5316" s="421"/>
      <c r="O5316" s="421"/>
      <c r="P5316" s="421"/>
    </row>
    <row r="5317" spans="9:16">
      <c r="I5317" s="419"/>
      <c r="J5317" s="420"/>
      <c r="K5317" s="421"/>
      <c r="L5317" s="421"/>
      <c r="M5317" s="421"/>
      <c r="N5317" s="421"/>
      <c r="O5317" s="421"/>
      <c r="P5317" s="421"/>
    </row>
    <row r="5318" spans="9:16">
      <c r="I5318" s="419"/>
      <c r="J5318" s="420"/>
      <c r="K5318" s="421"/>
      <c r="L5318" s="421"/>
      <c r="M5318" s="421"/>
      <c r="N5318" s="421"/>
      <c r="O5318" s="421"/>
      <c r="P5318" s="421"/>
    </row>
    <row r="5319" spans="9:16">
      <c r="I5319" s="419"/>
      <c r="J5319" s="420"/>
      <c r="K5319" s="421"/>
      <c r="L5319" s="421"/>
      <c r="M5319" s="421"/>
      <c r="N5319" s="421"/>
      <c r="O5319" s="421"/>
      <c r="P5319" s="421"/>
    </row>
    <row r="5320" spans="9:16">
      <c r="I5320" s="419"/>
      <c r="J5320" s="420"/>
      <c r="K5320" s="421"/>
      <c r="L5320" s="421"/>
      <c r="M5320" s="421"/>
      <c r="N5320" s="421"/>
      <c r="O5320" s="421"/>
      <c r="P5320" s="421"/>
    </row>
    <row r="5321" spans="9:16">
      <c r="I5321" s="419"/>
      <c r="J5321" s="420"/>
      <c r="K5321" s="421"/>
      <c r="L5321" s="421"/>
      <c r="M5321" s="421"/>
      <c r="N5321" s="421"/>
      <c r="O5321" s="421"/>
      <c r="P5321" s="421"/>
    </row>
    <row r="5322" spans="9:16">
      <c r="I5322" s="419"/>
      <c r="J5322" s="420"/>
      <c r="K5322" s="421"/>
      <c r="L5322" s="421"/>
      <c r="M5322" s="421"/>
      <c r="N5322" s="421"/>
      <c r="O5322" s="421"/>
      <c r="P5322" s="421"/>
    </row>
    <row r="5323" spans="9:16">
      <c r="I5323" s="419"/>
      <c r="J5323" s="420"/>
      <c r="K5323" s="421"/>
      <c r="L5323" s="421"/>
      <c r="M5323" s="421"/>
      <c r="N5323" s="421"/>
      <c r="O5323" s="421"/>
      <c r="P5323" s="421"/>
    </row>
    <row r="5324" spans="9:16">
      <c r="I5324" s="419"/>
      <c r="J5324" s="420"/>
      <c r="K5324" s="421"/>
      <c r="L5324" s="421"/>
      <c r="M5324" s="421"/>
      <c r="N5324" s="421"/>
      <c r="O5324" s="421"/>
      <c r="P5324" s="421"/>
    </row>
    <row r="5325" spans="9:16">
      <c r="I5325" s="419"/>
      <c r="J5325" s="420"/>
      <c r="K5325" s="421"/>
      <c r="L5325" s="421"/>
      <c r="M5325" s="421"/>
      <c r="N5325" s="421"/>
      <c r="O5325" s="421"/>
      <c r="P5325" s="421"/>
    </row>
    <row r="5326" spans="9:16">
      <c r="I5326" s="419"/>
      <c r="J5326" s="420"/>
      <c r="K5326" s="421"/>
      <c r="L5326" s="421"/>
      <c r="M5326" s="421"/>
      <c r="N5326" s="421"/>
      <c r="O5326" s="421"/>
      <c r="P5326" s="421"/>
    </row>
    <row r="5327" spans="9:16">
      <c r="I5327" s="419"/>
      <c r="J5327" s="420"/>
      <c r="K5327" s="421"/>
      <c r="L5327" s="421"/>
      <c r="M5327" s="421"/>
      <c r="N5327" s="421"/>
      <c r="O5327" s="421"/>
      <c r="P5327" s="421"/>
    </row>
    <row r="5328" spans="9:16">
      <c r="I5328" s="419"/>
      <c r="J5328" s="420"/>
      <c r="K5328" s="421"/>
      <c r="L5328" s="421"/>
      <c r="M5328" s="421"/>
      <c r="N5328" s="421"/>
      <c r="O5328" s="421"/>
      <c r="P5328" s="421"/>
    </row>
    <row r="5329" spans="9:16">
      <c r="I5329" s="419"/>
      <c r="J5329" s="420"/>
      <c r="K5329" s="421"/>
      <c r="L5329" s="421"/>
      <c r="M5329" s="421"/>
      <c r="N5329" s="421"/>
      <c r="O5329" s="421"/>
      <c r="P5329" s="421"/>
    </row>
    <row r="5330" spans="9:16">
      <c r="I5330" s="419"/>
      <c r="J5330" s="420"/>
      <c r="K5330" s="421"/>
      <c r="L5330" s="421"/>
      <c r="M5330" s="421"/>
      <c r="N5330" s="421"/>
      <c r="O5330" s="421"/>
      <c r="P5330" s="421"/>
    </row>
    <row r="5331" spans="9:16">
      <c r="I5331" s="419"/>
      <c r="J5331" s="420"/>
      <c r="K5331" s="421"/>
      <c r="L5331" s="421"/>
      <c r="M5331" s="421"/>
      <c r="N5331" s="421"/>
      <c r="O5331" s="421"/>
      <c r="P5331" s="421"/>
    </row>
    <row r="5332" spans="9:16">
      <c r="I5332" s="419"/>
      <c r="J5332" s="420"/>
      <c r="K5332" s="421"/>
      <c r="L5332" s="421"/>
      <c r="M5332" s="421"/>
      <c r="N5332" s="421"/>
      <c r="O5332" s="421"/>
      <c r="P5332" s="421"/>
    </row>
    <row r="5333" spans="9:16">
      <c r="I5333" s="419"/>
      <c r="J5333" s="420"/>
      <c r="K5333" s="421"/>
      <c r="L5333" s="421"/>
      <c r="M5333" s="421"/>
      <c r="N5333" s="421"/>
      <c r="O5333" s="421"/>
      <c r="P5333" s="421"/>
    </row>
    <row r="5334" spans="9:16">
      <c r="I5334" s="419"/>
      <c r="J5334" s="420"/>
      <c r="K5334" s="421"/>
      <c r="L5334" s="421"/>
      <c r="M5334" s="421"/>
      <c r="N5334" s="421"/>
      <c r="O5334" s="421"/>
      <c r="P5334" s="421"/>
    </row>
    <row r="5335" spans="9:16">
      <c r="I5335" s="419"/>
      <c r="J5335" s="420"/>
      <c r="K5335" s="421"/>
      <c r="L5335" s="421"/>
      <c r="M5335" s="421"/>
      <c r="N5335" s="421"/>
      <c r="O5335" s="421"/>
      <c r="P5335" s="421"/>
    </row>
    <row r="5336" spans="9:16">
      <c r="I5336" s="419"/>
      <c r="J5336" s="420"/>
      <c r="K5336" s="421"/>
      <c r="L5336" s="421"/>
      <c r="M5336" s="421"/>
      <c r="N5336" s="421"/>
      <c r="O5336" s="421"/>
      <c r="P5336" s="421"/>
    </row>
    <row r="5337" spans="9:16">
      <c r="I5337" s="419"/>
      <c r="J5337" s="420"/>
      <c r="K5337" s="421"/>
      <c r="L5337" s="421"/>
      <c r="M5337" s="421"/>
      <c r="N5337" s="421"/>
      <c r="O5337" s="421"/>
      <c r="P5337" s="421"/>
    </row>
    <row r="5338" spans="9:16">
      <c r="I5338" s="419"/>
      <c r="J5338" s="420"/>
      <c r="K5338" s="421"/>
      <c r="L5338" s="421"/>
      <c r="M5338" s="421"/>
      <c r="N5338" s="421"/>
      <c r="O5338" s="421"/>
      <c r="P5338" s="421"/>
    </row>
    <row r="5339" spans="9:16">
      <c r="I5339" s="419"/>
      <c r="J5339" s="420"/>
      <c r="K5339" s="421"/>
      <c r="L5339" s="421"/>
      <c r="M5339" s="421"/>
      <c r="N5339" s="421"/>
      <c r="O5339" s="421"/>
      <c r="P5339" s="421"/>
    </row>
    <row r="5340" spans="9:16">
      <c r="I5340" s="419"/>
      <c r="J5340" s="420"/>
      <c r="K5340" s="421"/>
      <c r="L5340" s="421"/>
      <c r="M5340" s="421"/>
      <c r="N5340" s="421"/>
      <c r="O5340" s="421"/>
      <c r="P5340" s="421"/>
    </row>
    <row r="5341" spans="9:16">
      <c r="I5341" s="419"/>
      <c r="J5341" s="420"/>
      <c r="K5341" s="421"/>
      <c r="L5341" s="421"/>
      <c r="M5341" s="421"/>
      <c r="N5341" s="421"/>
      <c r="O5341" s="421"/>
      <c r="P5341" s="421"/>
    </row>
    <row r="5342" spans="9:16">
      <c r="I5342" s="419"/>
      <c r="J5342" s="420"/>
      <c r="K5342" s="421"/>
      <c r="L5342" s="421"/>
      <c r="M5342" s="421"/>
      <c r="N5342" s="421"/>
      <c r="O5342" s="421"/>
      <c r="P5342" s="421"/>
    </row>
    <row r="5343" spans="9:16">
      <c r="I5343" s="419"/>
      <c r="J5343" s="420"/>
      <c r="K5343" s="421"/>
      <c r="L5343" s="421"/>
      <c r="M5343" s="421"/>
      <c r="N5343" s="421"/>
      <c r="O5343" s="421"/>
      <c r="P5343" s="421"/>
    </row>
    <row r="5344" spans="9:16">
      <c r="I5344" s="419"/>
      <c r="J5344" s="420"/>
      <c r="K5344" s="421"/>
      <c r="L5344" s="421"/>
      <c r="M5344" s="421"/>
      <c r="N5344" s="421"/>
      <c r="O5344" s="421"/>
      <c r="P5344" s="421"/>
    </row>
    <row r="5345" spans="9:16">
      <c r="I5345" s="419"/>
      <c r="J5345" s="420"/>
      <c r="K5345" s="421"/>
      <c r="L5345" s="421"/>
      <c r="M5345" s="421"/>
      <c r="N5345" s="421"/>
      <c r="O5345" s="421"/>
      <c r="P5345" s="421"/>
    </row>
    <row r="5346" spans="9:16">
      <c r="I5346" s="419"/>
      <c r="J5346" s="420"/>
      <c r="K5346" s="421"/>
      <c r="L5346" s="421"/>
      <c r="M5346" s="421"/>
      <c r="N5346" s="421"/>
      <c r="O5346" s="421"/>
      <c r="P5346" s="421"/>
    </row>
    <row r="5347" spans="9:16">
      <c r="I5347" s="419"/>
      <c r="J5347" s="420"/>
      <c r="K5347" s="421"/>
      <c r="L5347" s="421"/>
      <c r="M5347" s="421"/>
      <c r="N5347" s="421"/>
      <c r="O5347" s="421"/>
      <c r="P5347" s="421"/>
    </row>
    <row r="5348" spans="9:16">
      <c r="I5348" s="419"/>
      <c r="J5348" s="420"/>
      <c r="K5348" s="421"/>
      <c r="L5348" s="421"/>
      <c r="M5348" s="421"/>
      <c r="N5348" s="421"/>
      <c r="O5348" s="421"/>
      <c r="P5348" s="421"/>
    </row>
    <row r="5349" spans="9:16">
      <c r="I5349" s="419"/>
      <c r="J5349" s="420"/>
      <c r="K5349" s="421"/>
      <c r="L5349" s="421"/>
      <c r="M5349" s="421"/>
      <c r="N5349" s="421"/>
      <c r="O5349" s="421"/>
      <c r="P5349" s="421"/>
    </row>
    <row r="5350" spans="9:16">
      <c r="I5350" s="419"/>
      <c r="J5350" s="420"/>
      <c r="K5350" s="421"/>
      <c r="L5350" s="421"/>
      <c r="M5350" s="421"/>
      <c r="N5350" s="421"/>
      <c r="O5350" s="421"/>
      <c r="P5350" s="421"/>
    </row>
    <row r="5351" spans="9:16">
      <c r="I5351" s="419"/>
      <c r="J5351" s="420"/>
      <c r="K5351" s="421"/>
      <c r="L5351" s="421"/>
      <c r="M5351" s="421"/>
      <c r="N5351" s="421"/>
      <c r="O5351" s="421"/>
      <c r="P5351" s="421"/>
    </row>
    <row r="5352" spans="9:16">
      <c r="I5352" s="419"/>
      <c r="J5352" s="420"/>
      <c r="K5352" s="421"/>
      <c r="L5352" s="421"/>
      <c r="M5352" s="421"/>
      <c r="N5352" s="421"/>
      <c r="O5352" s="421"/>
      <c r="P5352" s="421"/>
    </row>
    <row r="5353" spans="9:16">
      <c r="I5353" s="419"/>
      <c r="J5353" s="420"/>
      <c r="K5353" s="421"/>
      <c r="L5353" s="421"/>
      <c r="M5353" s="421"/>
      <c r="N5353" s="421"/>
      <c r="O5353" s="421"/>
      <c r="P5353" s="421"/>
    </row>
    <row r="5354" spans="9:16">
      <c r="I5354" s="419"/>
      <c r="J5354" s="420"/>
      <c r="K5354" s="421"/>
      <c r="L5354" s="421"/>
      <c r="M5354" s="421"/>
      <c r="N5354" s="421"/>
      <c r="O5354" s="421"/>
      <c r="P5354" s="421"/>
    </row>
    <row r="5355" spans="9:16">
      <c r="I5355" s="419"/>
      <c r="J5355" s="420"/>
      <c r="K5355" s="421"/>
      <c r="L5355" s="421"/>
      <c r="M5355" s="421"/>
      <c r="N5355" s="421"/>
      <c r="O5355" s="421"/>
      <c r="P5355" s="421"/>
    </row>
    <row r="5356" spans="9:16">
      <c r="I5356" s="419"/>
      <c r="J5356" s="420"/>
      <c r="K5356" s="421"/>
      <c r="L5356" s="421"/>
      <c r="M5356" s="421"/>
      <c r="N5356" s="421"/>
      <c r="O5356" s="421"/>
      <c r="P5356" s="421"/>
    </row>
    <row r="5357" spans="9:16">
      <c r="I5357" s="419"/>
      <c r="J5357" s="420"/>
      <c r="K5357" s="421"/>
      <c r="L5357" s="421"/>
      <c r="M5357" s="421"/>
      <c r="N5357" s="421"/>
      <c r="O5357" s="421"/>
      <c r="P5357" s="421"/>
    </row>
    <row r="5358" spans="9:16">
      <c r="I5358" s="419"/>
      <c r="J5358" s="420"/>
      <c r="K5358" s="421"/>
      <c r="L5358" s="421"/>
      <c r="M5358" s="421"/>
      <c r="N5358" s="421"/>
      <c r="O5358" s="421"/>
      <c r="P5358" s="421"/>
    </row>
    <row r="5359" spans="9:16">
      <c r="I5359" s="419"/>
      <c r="J5359" s="420"/>
      <c r="K5359" s="421"/>
      <c r="L5359" s="421"/>
      <c r="M5359" s="421"/>
      <c r="N5359" s="421"/>
      <c r="O5359" s="421"/>
      <c r="P5359" s="421"/>
    </row>
    <row r="5360" spans="9:16">
      <c r="I5360" s="419"/>
      <c r="J5360" s="420"/>
      <c r="K5360" s="421"/>
      <c r="L5360" s="421"/>
      <c r="M5360" s="421"/>
      <c r="N5360" s="421"/>
      <c r="O5360" s="421"/>
      <c r="P5360" s="421"/>
    </row>
    <row r="5361" spans="9:16">
      <c r="I5361" s="419"/>
      <c r="J5361" s="420"/>
      <c r="K5361" s="421"/>
      <c r="L5361" s="421"/>
      <c r="M5361" s="421"/>
      <c r="N5361" s="421"/>
      <c r="O5361" s="421"/>
      <c r="P5361" s="421"/>
    </row>
    <row r="5362" spans="9:16">
      <c r="I5362" s="419"/>
      <c r="J5362" s="420"/>
      <c r="K5362" s="421"/>
      <c r="L5362" s="421"/>
      <c r="M5362" s="421"/>
      <c r="N5362" s="421"/>
      <c r="O5362" s="421"/>
      <c r="P5362" s="421"/>
    </row>
    <row r="5363" spans="9:16">
      <c r="I5363" s="419"/>
      <c r="J5363" s="420"/>
      <c r="K5363" s="421"/>
      <c r="L5363" s="421"/>
      <c r="M5363" s="421"/>
      <c r="N5363" s="421"/>
      <c r="O5363" s="421"/>
      <c r="P5363" s="421"/>
    </row>
    <row r="5364" spans="9:16">
      <c r="I5364" s="419"/>
      <c r="J5364" s="420"/>
      <c r="K5364" s="421"/>
      <c r="L5364" s="421"/>
      <c r="M5364" s="421"/>
      <c r="N5364" s="421"/>
      <c r="O5364" s="421"/>
      <c r="P5364" s="421"/>
    </row>
    <row r="5365" spans="9:16">
      <c r="I5365" s="419"/>
      <c r="J5365" s="420"/>
      <c r="K5365" s="421"/>
      <c r="L5365" s="421"/>
      <c r="M5365" s="421"/>
      <c r="N5365" s="421"/>
      <c r="O5365" s="421"/>
      <c r="P5365" s="421"/>
    </row>
    <row r="5366" spans="9:16">
      <c r="I5366" s="419"/>
      <c r="J5366" s="420"/>
      <c r="K5366" s="421"/>
      <c r="L5366" s="421"/>
      <c r="M5366" s="421"/>
      <c r="N5366" s="421"/>
      <c r="O5366" s="421"/>
      <c r="P5366" s="421"/>
    </row>
    <row r="5367" spans="9:16">
      <c r="I5367" s="419"/>
      <c r="J5367" s="420"/>
      <c r="K5367" s="421"/>
      <c r="L5367" s="421"/>
      <c r="M5367" s="421"/>
      <c r="N5367" s="421"/>
      <c r="O5367" s="421"/>
      <c r="P5367" s="421"/>
    </row>
    <row r="5368" spans="9:16">
      <c r="I5368" s="419"/>
      <c r="J5368" s="420"/>
      <c r="K5368" s="421"/>
      <c r="L5368" s="421"/>
      <c r="M5368" s="421"/>
      <c r="N5368" s="421"/>
      <c r="O5368" s="421"/>
      <c r="P5368" s="421"/>
    </row>
    <row r="5369" spans="9:16">
      <c r="I5369" s="419"/>
      <c r="J5369" s="420"/>
      <c r="K5369" s="421"/>
      <c r="L5369" s="421"/>
      <c r="M5369" s="421"/>
      <c r="N5369" s="421"/>
      <c r="O5369" s="421"/>
      <c r="P5369" s="421"/>
    </row>
    <row r="5370" spans="9:16">
      <c r="I5370" s="419"/>
      <c r="J5370" s="420"/>
      <c r="K5370" s="421"/>
      <c r="L5370" s="421"/>
      <c r="M5370" s="421"/>
      <c r="N5370" s="421"/>
      <c r="O5370" s="421"/>
      <c r="P5370" s="421"/>
    </row>
    <row r="5371" spans="9:16">
      <c r="I5371" s="419"/>
      <c r="J5371" s="420"/>
      <c r="K5371" s="421"/>
      <c r="L5371" s="421"/>
      <c r="M5371" s="421"/>
      <c r="N5371" s="421"/>
      <c r="O5371" s="421"/>
      <c r="P5371" s="421"/>
    </row>
    <row r="5372" spans="9:16">
      <c r="I5372" s="419"/>
      <c r="J5372" s="420"/>
      <c r="K5372" s="421"/>
      <c r="L5372" s="421"/>
      <c r="M5372" s="421"/>
      <c r="N5372" s="421"/>
      <c r="O5372" s="421"/>
      <c r="P5372" s="421"/>
    </row>
    <row r="5373" spans="9:16">
      <c r="I5373" s="419"/>
      <c r="J5373" s="420"/>
      <c r="K5373" s="421"/>
      <c r="L5373" s="421"/>
      <c r="M5373" s="421"/>
      <c r="N5373" s="421"/>
      <c r="O5373" s="421"/>
      <c r="P5373" s="421"/>
    </row>
    <row r="5374" spans="9:16">
      <c r="I5374" s="419"/>
      <c r="J5374" s="420"/>
      <c r="K5374" s="421"/>
      <c r="L5374" s="421"/>
      <c r="M5374" s="421"/>
      <c r="N5374" s="421"/>
      <c r="O5374" s="421"/>
      <c r="P5374" s="421"/>
    </row>
    <row r="5375" spans="9:16">
      <c r="I5375" s="419"/>
      <c r="J5375" s="420"/>
      <c r="K5375" s="421"/>
      <c r="L5375" s="421"/>
      <c r="M5375" s="421"/>
      <c r="N5375" s="421"/>
      <c r="O5375" s="421"/>
      <c r="P5375" s="421"/>
    </row>
    <row r="5376" spans="9:16">
      <c r="I5376" s="419"/>
      <c r="J5376" s="420"/>
      <c r="K5376" s="421"/>
      <c r="L5376" s="421"/>
      <c r="M5376" s="421"/>
      <c r="N5376" s="421"/>
      <c r="O5376" s="421"/>
      <c r="P5376" s="421"/>
    </row>
    <row r="5377" spans="9:16">
      <c r="I5377" s="419"/>
      <c r="J5377" s="420"/>
      <c r="K5377" s="421"/>
      <c r="L5377" s="421"/>
      <c r="M5377" s="421"/>
      <c r="N5377" s="421"/>
      <c r="O5377" s="421"/>
      <c r="P5377" s="421"/>
    </row>
    <row r="5378" spans="9:16">
      <c r="I5378" s="419"/>
      <c r="J5378" s="420"/>
      <c r="K5378" s="421"/>
      <c r="L5378" s="421"/>
      <c r="M5378" s="421"/>
      <c r="N5378" s="421"/>
      <c r="O5378" s="421"/>
      <c r="P5378" s="421"/>
    </row>
    <row r="5379" spans="9:16">
      <c r="I5379" s="419"/>
      <c r="J5379" s="420"/>
      <c r="K5379" s="421"/>
      <c r="L5379" s="421"/>
      <c r="M5379" s="421"/>
      <c r="N5379" s="421"/>
      <c r="O5379" s="421"/>
      <c r="P5379" s="421"/>
    </row>
    <row r="5380" spans="9:16">
      <c r="I5380" s="419"/>
      <c r="J5380" s="420"/>
      <c r="K5380" s="421"/>
      <c r="L5380" s="421"/>
      <c r="M5380" s="421"/>
      <c r="N5380" s="421"/>
      <c r="O5380" s="421"/>
      <c r="P5380" s="421"/>
    </row>
    <row r="5381" spans="9:16">
      <c r="I5381" s="419"/>
      <c r="J5381" s="420"/>
      <c r="K5381" s="421"/>
      <c r="L5381" s="421"/>
      <c r="M5381" s="421"/>
      <c r="N5381" s="421"/>
      <c r="O5381" s="421"/>
      <c r="P5381" s="421"/>
    </row>
    <row r="5382" spans="9:16">
      <c r="I5382" s="419"/>
      <c r="J5382" s="420"/>
      <c r="K5382" s="421"/>
      <c r="L5382" s="421"/>
      <c r="M5382" s="421"/>
      <c r="N5382" s="421"/>
      <c r="O5382" s="421"/>
      <c r="P5382" s="421"/>
    </row>
    <row r="5383" spans="9:16">
      <c r="I5383" s="419"/>
      <c r="J5383" s="420"/>
      <c r="K5383" s="421"/>
      <c r="L5383" s="421"/>
      <c r="M5383" s="421"/>
      <c r="N5383" s="421"/>
      <c r="O5383" s="421"/>
      <c r="P5383" s="421"/>
    </row>
    <row r="5384" spans="9:16">
      <c r="I5384" s="419"/>
      <c r="J5384" s="420"/>
      <c r="K5384" s="421"/>
      <c r="L5384" s="421"/>
      <c r="M5384" s="421"/>
      <c r="N5384" s="421"/>
      <c r="O5384" s="421"/>
      <c r="P5384" s="421"/>
    </row>
    <row r="5385" spans="9:16">
      <c r="I5385" s="419"/>
      <c r="J5385" s="420"/>
      <c r="K5385" s="421"/>
      <c r="L5385" s="421"/>
      <c r="M5385" s="421"/>
      <c r="N5385" s="421"/>
      <c r="O5385" s="421"/>
      <c r="P5385" s="421"/>
    </row>
    <row r="5386" spans="9:16">
      <c r="I5386" s="419"/>
      <c r="J5386" s="420"/>
      <c r="K5386" s="421"/>
      <c r="L5386" s="421"/>
      <c r="M5386" s="421"/>
      <c r="N5386" s="421"/>
      <c r="O5386" s="421"/>
      <c r="P5386" s="421"/>
    </row>
    <row r="5387" spans="9:16">
      <c r="I5387" s="419"/>
      <c r="J5387" s="420"/>
      <c r="K5387" s="421"/>
      <c r="L5387" s="421"/>
      <c r="M5387" s="421"/>
      <c r="N5387" s="421"/>
      <c r="O5387" s="421"/>
      <c r="P5387" s="421"/>
    </row>
    <row r="5388" spans="9:16">
      <c r="I5388" s="419"/>
      <c r="J5388" s="420"/>
      <c r="K5388" s="421"/>
      <c r="L5388" s="421"/>
      <c r="M5388" s="421"/>
      <c r="N5388" s="421"/>
      <c r="O5388" s="421"/>
      <c r="P5388" s="421"/>
    </row>
    <row r="5389" spans="9:16">
      <c r="I5389" s="419"/>
      <c r="J5389" s="420"/>
      <c r="K5389" s="421"/>
      <c r="L5389" s="421"/>
      <c r="M5389" s="421"/>
      <c r="N5389" s="421"/>
      <c r="O5389" s="421"/>
      <c r="P5389" s="421"/>
    </row>
    <row r="5390" spans="9:16">
      <c r="I5390" s="419"/>
      <c r="J5390" s="420"/>
      <c r="K5390" s="421"/>
      <c r="L5390" s="421"/>
      <c r="M5390" s="421"/>
      <c r="N5390" s="421"/>
      <c r="O5390" s="421"/>
      <c r="P5390" s="421"/>
    </row>
    <row r="5391" spans="9:16">
      <c r="I5391" s="419"/>
      <c r="J5391" s="420"/>
      <c r="K5391" s="421"/>
      <c r="L5391" s="421"/>
      <c r="M5391" s="421"/>
      <c r="N5391" s="421"/>
      <c r="O5391" s="421"/>
      <c r="P5391" s="421"/>
    </row>
    <row r="5392" spans="9:16">
      <c r="I5392" s="419"/>
      <c r="J5392" s="420"/>
      <c r="K5392" s="421"/>
      <c r="L5392" s="421"/>
      <c r="M5392" s="421"/>
      <c r="N5392" s="421"/>
      <c r="O5392" s="421"/>
      <c r="P5392" s="421"/>
    </row>
    <row r="5393" spans="9:16">
      <c r="I5393" s="419"/>
      <c r="J5393" s="420"/>
      <c r="K5393" s="421"/>
      <c r="L5393" s="421"/>
      <c r="M5393" s="421"/>
      <c r="N5393" s="421"/>
      <c r="O5393" s="421"/>
      <c r="P5393" s="421"/>
    </row>
    <row r="5394" spans="9:16">
      <c r="I5394" s="419"/>
      <c r="J5394" s="420"/>
      <c r="K5394" s="421"/>
      <c r="L5394" s="421"/>
      <c r="M5394" s="421"/>
      <c r="N5394" s="421"/>
      <c r="O5394" s="421"/>
      <c r="P5394" s="421"/>
    </row>
    <row r="5395" spans="9:16">
      <c r="I5395" s="419"/>
      <c r="J5395" s="420"/>
      <c r="K5395" s="421"/>
      <c r="L5395" s="421"/>
      <c r="M5395" s="421"/>
      <c r="N5395" s="421"/>
      <c r="O5395" s="421"/>
      <c r="P5395" s="421"/>
    </row>
    <row r="5396" spans="9:16">
      <c r="I5396" s="419"/>
      <c r="J5396" s="420"/>
      <c r="K5396" s="421"/>
      <c r="L5396" s="421"/>
      <c r="M5396" s="421"/>
      <c r="N5396" s="421"/>
      <c r="O5396" s="421"/>
      <c r="P5396" s="421"/>
    </row>
    <row r="5397" spans="9:16">
      <c r="I5397" s="419"/>
      <c r="J5397" s="420"/>
      <c r="K5397" s="421"/>
      <c r="L5397" s="421"/>
      <c r="M5397" s="421"/>
      <c r="N5397" s="421"/>
      <c r="O5397" s="421"/>
      <c r="P5397" s="421"/>
    </row>
    <row r="5398" spans="9:16">
      <c r="I5398" s="419"/>
      <c r="J5398" s="420"/>
      <c r="K5398" s="421"/>
      <c r="L5398" s="421"/>
      <c r="M5398" s="421"/>
      <c r="N5398" s="421"/>
      <c r="O5398" s="421"/>
      <c r="P5398" s="421"/>
    </row>
    <row r="5399" spans="9:16">
      <c r="I5399" s="419"/>
      <c r="J5399" s="420"/>
      <c r="K5399" s="421"/>
      <c r="L5399" s="421"/>
      <c r="M5399" s="421"/>
      <c r="N5399" s="421"/>
      <c r="O5399" s="421"/>
      <c r="P5399" s="421"/>
    </row>
    <row r="5400" spans="9:16">
      <c r="I5400" s="419"/>
      <c r="J5400" s="420"/>
      <c r="K5400" s="421"/>
      <c r="L5400" s="421"/>
      <c r="M5400" s="421"/>
      <c r="N5400" s="421"/>
      <c r="O5400" s="421"/>
      <c r="P5400" s="421"/>
    </row>
    <row r="5401" spans="9:16">
      <c r="I5401" s="419"/>
      <c r="J5401" s="420"/>
      <c r="K5401" s="421"/>
      <c r="L5401" s="421"/>
      <c r="M5401" s="421"/>
      <c r="N5401" s="421"/>
      <c r="O5401" s="421"/>
      <c r="P5401" s="421"/>
    </row>
    <row r="5402" spans="9:16">
      <c r="I5402" s="419"/>
      <c r="J5402" s="420"/>
      <c r="K5402" s="421"/>
      <c r="L5402" s="421"/>
      <c r="M5402" s="421"/>
      <c r="N5402" s="421"/>
      <c r="O5402" s="421"/>
      <c r="P5402" s="421"/>
    </row>
    <row r="5403" spans="9:16">
      <c r="I5403" s="419"/>
      <c r="J5403" s="420"/>
      <c r="K5403" s="421"/>
      <c r="L5403" s="421"/>
      <c r="M5403" s="421"/>
      <c r="N5403" s="421"/>
      <c r="O5403" s="421"/>
      <c r="P5403" s="421"/>
    </row>
    <row r="5404" spans="9:16">
      <c r="I5404" s="419"/>
      <c r="J5404" s="420"/>
      <c r="K5404" s="421"/>
      <c r="L5404" s="421"/>
      <c r="M5404" s="421"/>
      <c r="N5404" s="421"/>
      <c r="O5404" s="421"/>
      <c r="P5404" s="421"/>
    </row>
    <row r="5405" spans="9:16">
      <c r="I5405" s="419"/>
      <c r="J5405" s="420"/>
      <c r="K5405" s="421"/>
      <c r="L5405" s="421"/>
      <c r="M5405" s="421"/>
      <c r="N5405" s="421"/>
      <c r="O5405" s="421"/>
      <c r="P5405" s="421"/>
    </row>
    <row r="5406" spans="9:16">
      <c r="I5406" s="419"/>
      <c r="J5406" s="420"/>
      <c r="K5406" s="421"/>
      <c r="L5406" s="421"/>
      <c r="M5406" s="421"/>
      <c r="N5406" s="421"/>
      <c r="O5406" s="421"/>
      <c r="P5406" s="421"/>
    </row>
    <row r="5407" spans="9:16">
      <c r="I5407" s="419"/>
      <c r="J5407" s="420"/>
      <c r="K5407" s="421"/>
      <c r="L5407" s="421"/>
      <c r="M5407" s="421"/>
      <c r="N5407" s="421"/>
      <c r="O5407" s="421"/>
      <c r="P5407" s="421"/>
    </row>
    <row r="5408" spans="9:16">
      <c r="I5408" s="419"/>
      <c r="J5408" s="420"/>
      <c r="K5408" s="421"/>
      <c r="L5408" s="421"/>
      <c r="M5408" s="421"/>
      <c r="N5408" s="421"/>
      <c r="O5408" s="421"/>
      <c r="P5408" s="421"/>
    </row>
    <row r="5409" spans="9:16">
      <c r="I5409" s="419"/>
      <c r="J5409" s="420"/>
      <c r="K5409" s="421"/>
      <c r="L5409" s="421"/>
      <c r="M5409" s="421"/>
      <c r="N5409" s="421"/>
      <c r="O5409" s="421"/>
      <c r="P5409" s="421"/>
    </row>
    <row r="5410" spans="9:16">
      <c r="I5410" s="419"/>
      <c r="J5410" s="420"/>
      <c r="K5410" s="421"/>
      <c r="L5410" s="421"/>
      <c r="M5410" s="421"/>
      <c r="N5410" s="421"/>
      <c r="O5410" s="421"/>
      <c r="P5410" s="421"/>
    </row>
    <row r="5411" spans="9:16">
      <c r="I5411" s="419"/>
      <c r="J5411" s="420"/>
      <c r="K5411" s="421"/>
      <c r="L5411" s="421"/>
      <c r="M5411" s="421"/>
      <c r="N5411" s="421"/>
      <c r="O5411" s="421"/>
      <c r="P5411" s="421"/>
    </row>
    <row r="5412" spans="9:16">
      <c r="I5412" s="419"/>
      <c r="J5412" s="420"/>
      <c r="K5412" s="421"/>
      <c r="L5412" s="421"/>
      <c r="M5412" s="421"/>
      <c r="N5412" s="421"/>
      <c r="O5412" s="421"/>
      <c r="P5412" s="421"/>
    </row>
    <row r="5413" spans="9:16">
      <c r="I5413" s="419"/>
      <c r="J5413" s="420"/>
      <c r="K5413" s="421"/>
      <c r="L5413" s="421"/>
      <c r="M5413" s="421"/>
      <c r="N5413" s="421"/>
      <c r="O5413" s="421"/>
      <c r="P5413" s="421"/>
    </row>
    <row r="5414" spans="9:16">
      <c r="I5414" s="419"/>
      <c r="J5414" s="420"/>
      <c r="K5414" s="421"/>
      <c r="L5414" s="421"/>
      <c r="M5414" s="421"/>
      <c r="N5414" s="421"/>
      <c r="O5414" s="421"/>
      <c r="P5414" s="421"/>
    </row>
    <row r="5415" spans="9:16">
      <c r="I5415" s="419"/>
      <c r="J5415" s="420"/>
      <c r="K5415" s="421"/>
      <c r="L5415" s="421"/>
      <c r="M5415" s="421"/>
      <c r="N5415" s="421"/>
      <c r="O5415" s="421"/>
      <c r="P5415" s="421"/>
    </row>
    <row r="5416" spans="9:16">
      <c r="I5416" s="419"/>
      <c r="J5416" s="420"/>
      <c r="K5416" s="421"/>
      <c r="L5416" s="421"/>
      <c r="M5416" s="421"/>
      <c r="N5416" s="421"/>
      <c r="O5416" s="421"/>
      <c r="P5416" s="421"/>
    </row>
    <row r="5417" spans="9:16">
      <c r="I5417" s="419"/>
      <c r="J5417" s="420"/>
      <c r="K5417" s="421"/>
      <c r="L5417" s="421"/>
      <c r="M5417" s="421"/>
      <c r="N5417" s="421"/>
      <c r="O5417" s="421"/>
      <c r="P5417" s="421"/>
    </row>
    <row r="5418" spans="9:16">
      <c r="I5418" s="419"/>
      <c r="J5418" s="420"/>
      <c r="K5418" s="421"/>
      <c r="L5418" s="421"/>
      <c r="M5418" s="421"/>
      <c r="N5418" s="421"/>
      <c r="O5418" s="421"/>
      <c r="P5418" s="421"/>
    </row>
    <row r="5419" spans="9:16">
      <c r="I5419" s="419"/>
      <c r="J5419" s="420"/>
      <c r="K5419" s="421"/>
      <c r="L5419" s="421"/>
      <c r="M5419" s="421"/>
      <c r="N5419" s="421"/>
      <c r="O5419" s="421"/>
      <c r="P5419" s="421"/>
    </row>
    <row r="5420" spans="9:16">
      <c r="I5420" s="419"/>
      <c r="J5420" s="420"/>
      <c r="K5420" s="421"/>
      <c r="L5420" s="421"/>
      <c r="M5420" s="421"/>
      <c r="N5420" s="421"/>
      <c r="O5420" s="421"/>
      <c r="P5420" s="421"/>
    </row>
    <row r="5421" spans="9:16">
      <c r="I5421" s="419"/>
      <c r="J5421" s="420"/>
      <c r="K5421" s="421"/>
      <c r="L5421" s="421"/>
      <c r="M5421" s="421"/>
      <c r="N5421" s="421"/>
      <c r="O5421" s="421"/>
      <c r="P5421" s="421"/>
    </row>
    <row r="5422" spans="9:16">
      <c r="I5422" s="419"/>
      <c r="J5422" s="420"/>
      <c r="K5422" s="421"/>
      <c r="L5422" s="421"/>
      <c r="M5422" s="421"/>
      <c r="N5422" s="421"/>
      <c r="O5422" s="421"/>
      <c r="P5422" s="421"/>
    </row>
    <row r="5423" spans="9:16">
      <c r="I5423" s="419"/>
      <c r="J5423" s="420"/>
      <c r="K5423" s="421"/>
      <c r="L5423" s="421"/>
      <c r="M5423" s="421"/>
      <c r="N5423" s="421"/>
      <c r="O5423" s="421"/>
      <c r="P5423" s="421"/>
    </row>
    <row r="5424" spans="9:16">
      <c r="I5424" s="419"/>
      <c r="J5424" s="420"/>
      <c r="K5424" s="421"/>
      <c r="L5424" s="421"/>
      <c r="M5424" s="421"/>
      <c r="N5424" s="421"/>
      <c r="O5424" s="421"/>
      <c r="P5424" s="421"/>
    </row>
    <row r="5425" spans="9:16">
      <c r="I5425" s="419"/>
      <c r="J5425" s="420"/>
      <c r="K5425" s="421"/>
      <c r="L5425" s="421"/>
      <c r="M5425" s="421"/>
      <c r="N5425" s="421"/>
      <c r="O5425" s="421"/>
      <c r="P5425" s="421"/>
    </row>
    <row r="5426" spans="9:16">
      <c r="I5426" s="419"/>
      <c r="J5426" s="420"/>
      <c r="K5426" s="421"/>
      <c r="L5426" s="421"/>
      <c r="M5426" s="421"/>
      <c r="N5426" s="421"/>
      <c r="O5426" s="421"/>
      <c r="P5426" s="421"/>
    </row>
    <row r="5427" spans="9:16">
      <c r="I5427" s="419"/>
      <c r="J5427" s="420"/>
      <c r="K5427" s="421"/>
      <c r="L5427" s="421"/>
      <c r="M5427" s="421"/>
      <c r="N5427" s="421"/>
      <c r="O5427" s="421"/>
      <c r="P5427" s="421"/>
    </row>
    <row r="5428" spans="9:16">
      <c r="I5428" s="419"/>
      <c r="J5428" s="420"/>
      <c r="K5428" s="421"/>
      <c r="L5428" s="421"/>
      <c r="M5428" s="421"/>
      <c r="N5428" s="421"/>
      <c r="O5428" s="421"/>
      <c r="P5428" s="421"/>
    </row>
    <row r="5429" spans="9:16">
      <c r="I5429" s="419"/>
      <c r="J5429" s="420"/>
      <c r="K5429" s="421"/>
      <c r="L5429" s="421"/>
      <c r="M5429" s="421"/>
      <c r="N5429" s="421"/>
      <c r="O5429" s="421"/>
      <c r="P5429" s="421"/>
    </row>
    <row r="5430" spans="9:16">
      <c r="I5430" s="419"/>
      <c r="J5430" s="420"/>
      <c r="K5430" s="421"/>
      <c r="L5430" s="421"/>
      <c r="M5430" s="421"/>
      <c r="N5430" s="421"/>
      <c r="O5430" s="421"/>
      <c r="P5430" s="421"/>
    </row>
    <row r="5431" spans="9:16">
      <c r="I5431" s="419"/>
      <c r="J5431" s="420"/>
      <c r="K5431" s="421"/>
      <c r="L5431" s="421"/>
      <c r="M5431" s="421"/>
      <c r="N5431" s="421"/>
      <c r="O5431" s="421"/>
      <c r="P5431" s="421"/>
    </row>
    <row r="5432" spans="9:16">
      <c r="I5432" s="419"/>
      <c r="J5432" s="420"/>
      <c r="K5432" s="421"/>
      <c r="L5432" s="421"/>
      <c r="M5432" s="421"/>
      <c r="N5432" s="421"/>
      <c r="O5432" s="421"/>
      <c r="P5432" s="421"/>
    </row>
    <row r="5433" spans="9:16">
      <c r="I5433" s="419"/>
      <c r="J5433" s="420"/>
      <c r="K5433" s="421"/>
      <c r="L5433" s="421"/>
      <c r="M5433" s="421"/>
      <c r="N5433" s="421"/>
      <c r="O5433" s="421"/>
      <c r="P5433" s="421"/>
    </row>
    <row r="5434" spans="9:16">
      <c r="I5434" s="419"/>
      <c r="J5434" s="420"/>
      <c r="K5434" s="421"/>
      <c r="L5434" s="421"/>
      <c r="M5434" s="421"/>
      <c r="N5434" s="421"/>
      <c r="O5434" s="421"/>
      <c r="P5434" s="421"/>
    </row>
    <row r="5435" spans="9:16">
      <c r="I5435" s="419"/>
      <c r="J5435" s="420"/>
      <c r="K5435" s="421"/>
      <c r="L5435" s="421"/>
      <c r="M5435" s="421"/>
      <c r="N5435" s="421"/>
      <c r="O5435" s="421"/>
      <c r="P5435" s="421"/>
    </row>
    <row r="5436" spans="9:16">
      <c r="I5436" s="419"/>
      <c r="J5436" s="420"/>
      <c r="K5436" s="421"/>
      <c r="L5436" s="421"/>
      <c r="M5436" s="421"/>
      <c r="N5436" s="421"/>
      <c r="O5436" s="421"/>
      <c r="P5436" s="421"/>
    </row>
    <row r="5437" spans="9:16">
      <c r="I5437" s="419"/>
      <c r="J5437" s="420"/>
      <c r="K5437" s="421"/>
      <c r="L5437" s="421"/>
      <c r="M5437" s="421"/>
      <c r="N5437" s="421"/>
      <c r="O5437" s="421"/>
      <c r="P5437" s="421"/>
    </row>
    <row r="5438" spans="9:16">
      <c r="I5438" s="419"/>
      <c r="J5438" s="420"/>
      <c r="K5438" s="421"/>
      <c r="L5438" s="421"/>
      <c r="M5438" s="421"/>
      <c r="N5438" s="421"/>
      <c r="O5438" s="421"/>
      <c r="P5438" s="421"/>
    </row>
    <row r="5439" spans="9:16">
      <c r="I5439" s="419"/>
      <c r="J5439" s="420"/>
      <c r="K5439" s="421"/>
      <c r="L5439" s="421"/>
      <c r="M5439" s="421"/>
      <c r="N5439" s="421"/>
      <c r="O5439" s="421"/>
      <c r="P5439" s="421"/>
    </row>
    <row r="5440" spans="9:16">
      <c r="I5440" s="419"/>
      <c r="J5440" s="420"/>
      <c r="K5440" s="421"/>
      <c r="L5440" s="421"/>
      <c r="M5440" s="421"/>
      <c r="N5440" s="421"/>
      <c r="O5440" s="421"/>
      <c r="P5440" s="421"/>
    </row>
    <row r="5441" spans="9:16">
      <c r="I5441" s="419"/>
      <c r="J5441" s="420"/>
      <c r="K5441" s="421"/>
      <c r="L5441" s="421"/>
      <c r="M5441" s="421"/>
      <c r="N5441" s="421"/>
      <c r="O5441" s="421"/>
      <c r="P5441" s="421"/>
    </row>
    <row r="5442" spans="9:16">
      <c r="I5442" s="419"/>
      <c r="J5442" s="420"/>
      <c r="K5442" s="421"/>
      <c r="L5442" s="421"/>
      <c r="M5442" s="421"/>
      <c r="N5442" s="421"/>
      <c r="O5442" s="421"/>
      <c r="P5442" s="421"/>
    </row>
    <row r="5443" spans="9:16">
      <c r="I5443" s="419"/>
      <c r="J5443" s="420"/>
      <c r="K5443" s="421"/>
      <c r="L5443" s="421"/>
      <c r="M5443" s="421"/>
      <c r="N5443" s="421"/>
      <c r="O5443" s="421"/>
      <c r="P5443" s="421"/>
    </row>
    <row r="5444" spans="9:16">
      <c r="I5444" s="419"/>
      <c r="J5444" s="420"/>
      <c r="K5444" s="421"/>
      <c r="L5444" s="421"/>
      <c r="M5444" s="421"/>
      <c r="N5444" s="421"/>
      <c r="O5444" s="421"/>
      <c r="P5444" s="421"/>
    </row>
    <row r="5445" spans="9:16">
      <c r="I5445" s="419"/>
      <c r="J5445" s="420"/>
      <c r="K5445" s="421"/>
      <c r="L5445" s="421"/>
      <c r="M5445" s="421"/>
      <c r="N5445" s="421"/>
      <c r="O5445" s="421"/>
      <c r="P5445" s="421"/>
    </row>
    <row r="5446" spans="9:16">
      <c r="I5446" s="419"/>
      <c r="J5446" s="420"/>
      <c r="K5446" s="421"/>
      <c r="L5446" s="421"/>
      <c r="M5446" s="421"/>
      <c r="N5446" s="421"/>
      <c r="O5446" s="421"/>
      <c r="P5446" s="421"/>
    </row>
    <row r="5447" spans="9:16">
      <c r="I5447" s="419"/>
      <c r="J5447" s="420"/>
      <c r="K5447" s="421"/>
      <c r="L5447" s="421"/>
      <c r="M5447" s="421"/>
      <c r="N5447" s="421"/>
      <c r="O5447" s="421"/>
      <c r="P5447" s="421"/>
    </row>
    <row r="5448" spans="9:16">
      <c r="I5448" s="419"/>
      <c r="J5448" s="420"/>
      <c r="K5448" s="421"/>
      <c r="L5448" s="421"/>
      <c r="M5448" s="421"/>
      <c r="N5448" s="421"/>
      <c r="O5448" s="421"/>
      <c r="P5448" s="421"/>
    </row>
    <row r="5449" spans="9:16">
      <c r="I5449" s="419"/>
      <c r="J5449" s="420"/>
      <c r="K5449" s="421"/>
      <c r="L5449" s="421"/>
      <c r="M5449" s="421"/>
      <c r="N5449" s="421"/>
      <c r="O5449" s="421"/>
      <c r="P5449" s="421"/>
    </row>
    <row r="5450" spans="9:16">
      <c r="I5450" s="419"/>
      <c r="J5450" s="420"/>
      <c r="K5450" s="421"/>
      <c r="L5450" s="421"/>
      <c r="M5450" s="421"/>
      <c r="N5450" s="421"/>
      <c r="O5450" s="421"/>
      <c r="P5450" s="421"/>
    </row>
    <row r="5451" spans="9:16">
      <c r="I5451" s="419"/>
      <c r="J5451" s="420"/>
      <c r="K5451" s="421"/>
      <c r="L5451" s="421"/>
      <c r="M5451" s="421"/>
      <c r="N5451" s="421"/>
      <c r="O5451" s="421"/>
      <c r="P5451" s="421"/>
    </row>
    <row r="5452" spans="9:16">
      <c r="I5452" s="419"/>
      <c r="J5452" s="420"/>
      <c r="K5452" s="421"/>
      <c r="L5452" s="421"/>
      <c r="M5452" s="421"/>
      <c r="N5452" s="421"/>
      <c r="O5452" s="421"/>
      <c r="P5452" s="421"/>
    </row>
    <row r="5453" spans="9:16">
      <c r="I5453" s="419"/>
      <c r="J5453" s="420"/>
      <c r="K5453" s="421"/>
      <c r="L5453" s="421"/>
      <c r="M5453" s="421"/>
      <c r="N5453" s="421"/>
      <c r="O5453" s="421"/>
      <c r="P5453" s="421"/>
    </row>
    <row r="5454" spans="9:16">
      <c r="I5454" s="419"/>
      <c r="J5454" s="420"/>
      <c r="K5454" s="421"/>
      <c r="L5454" s="421"/>
      <c r="M5454" s="421"/>
      <c r="N5454" s="421"/>
      <c r="O5454" s="421"/>
      <c r="P5454" s="421"/>
    </row>
    <row r="5455" spans="9:16">
      <c r="I5455" s="419"/>
      <c r="J5455" s="420"/>
      <c r="K5455" s="421"/>
      <c r="L5455" s="421"/>
      <c r="M5455" s="421"/>
      <c r="N5455" s="421"/>
      <c r="O5455" s="421"/>
      <c r="P5455" s="421"/>
    </row>
    <row r="5456" spans="9:16">
      <c r="I5456" s="419"/>
      <c r="J5456" s="420"/>
      <c r="K5456" s="421"/>
      <c r="L5456" s="421"/>
      <c r="M5456" s="421"/>
      <c r="N5456" s="421"/>
      <c r="O5456" s="421"/>
      <c r="P5456" s="421"/>
    </row>
    <row r="5457" spans="9:16">
      <c r="I5457" s="419"/>
      <c r="J5457" s="420"/>
      <c r="K5457" s="421"/>
      <c r="L5457" s="421"/>
      <c r="M5457" s="421"/>
      <c r="N5457" s="421"/>
      <c r="O5457" s="421"/>
      <c r="P5457" s="421"/>
    </row>
    <row r="5458" spans="9:16">
      <c r="I5458" s="419"/>
      <c r="J5458" s="420"/>
      <c r="K5458" s="421"/>
      <c r="L5458" s="421"/>
      <c r="M5458" s="421"/>
      <c r="N5458" s="421"/>
      <c r="O5458" s="421"/>
      <c r="P5458" s="421"/>
    </row>
    <row r="5459" spans="9:16">
      <c r="I5459" s="419"/>
      <c r="J5459" s="420"/>
      <c r="K5459" s="421"/>
      <c r="L5459" s="421"/>
      <c r="M5459" s="421"/>
      <c r="N5459" s="421"/>
      <c r="O5459" s="421"/>
      <c r="P5459" s="421"/>
    </row>
    <row r="5460" spans="9:16">
      <c r="I5460" s="419"/>
      <c r="J5460" s="420"/>
      <c r="K5460" s="421"/>
      <c r="L5460" s="421"/>
      <c r="M5460" s="421"/>
      <c r="N5460" s="421"/>
      <c r="O5460" s="421"/>
      <c r="P5460" s="421"/>
    </row>
    <row r="5461" spans="9:16">
      <c r="I5461" s="419"/>
      <c r="J5461" s="420"/>
      <c r="K5461" s="421"/>
      <c r="L5461" s="421"/>
      <c r="M5461" s="421"/>
      <c r="N5461" s="421"/>
      <c r="O5461" s="421"/>
      <c r="P5461" s="421"/>
    </row>
    <row r="5462" spans="9:16">
      <c r="I5462" s="419"/>
      <c r="J5462" s="420"/>
      <c r="K5462" s="421"/>
      <c r="L5462" s="421"/>
      <c r="M5462" s="421"/>
      <c r="N5462" s="421"/>
      <c r="O5462" s="421"/>
      <c r="P5462" s="421"/>
    </row>
    <row r="5463" spans="9:16">
      <c r="I5463" s="419"/>
      <c r="J5463" s="420"/>
      <c r="K5463" s="421"/>
      <c r="L5463" s="421"/>
      <c r="M5463" s="421"/>
      <c r="N5463" s="421"/>
      <c r="O5463" s="421"/>
      <c r="P5463" s="421"/>
    </row>
    <row r="5464" spans="9:16">
      <c r="I5464" s="419"/>
      <c r="J5464" s="420"/>
      <c r="K5464" s="421"/>
      <c r="L5464" s="421"/>
      <c r="M5464" s="421"/>
      <c r="N5464" s="421"/>
      <c r="O5464" s="421"/>
      <c r="P5464" s="421"/>
    </row>
    <row r="5465" spans="9:16">
      <c r="I5465" s="419"/>
      <c r="J5465" s="420"/>
      <c r="K5465" s="421"/>
      <c r="L5465" s="421"/>
      <c r="M5465" s="421"/>
      <c r="N5465" s="421"/>
      <c r="O5465" s="421"/>
      <c r="P5465" s="421"/>
    </row>
    <row r="5466" spans="9:16">
      <c r="I5466" s="419"/>
      <c r="J5466" s="420"/>
      <c r="K5466" s="421"/>
      <c r="L5466" s="421"/>
      <c r="M5466" s="421"/>
      <c r="N5466" s="421"/>
      <c r="O5466" s="421"/>
      <c r="P5466" s="421"/>
    </row>
    <row r="5467" spans="9:16">
      <c r="I5467" s="419"/>
      <c r="J5467" s="420"/>
      <c r="K5467" s="421"/>
      <c r="L5467" s="421"/>
      <c r="M5467" s="421"/>
      <c r="N5467" s="421"/>
      <c r="O5467" s="421"/>
      <c r="P5467" s="421"/>
    </row>
    <row r="5468" spans="9:16">
      <c r="I5468" s="419"/>
      <c r="J5468" s="420"/>
      <c r="K5468" s="421"/>
      <c r="L5468" s="421"/>
      <c r="M5468" s="421"/>
      <c r="N5468" s="421"/>
      <c r="O5468" s="421"/>
      <c r="P5468" s="421"/>
    </row>
    <row r="5469" spans="9:16">
      <c r="I5469" s="419"/>
      <c r="J5469" s="420"/>
      <c r="K5469" s="421"/>
      <c r="L5469" s="421"/>
      <c r="M5469" s="421"/>
      <c r="N5469" s="421"/>
      <c r="O5469" s="421"/>
      <c r="P5469" s="421"/>
    </row>
    <row r="5470" spans="9:16">
      <c r="I5470" s="419"/>
      <c r="J5470" s="420"/>
      <c r="K5470" s="421"/>
      <c r="L5470" s="421"/>
      <c r="M5470" s="421"/>
      <c r="N5470" s="421"/>
      <c r="O5470" s="421"/>
      <c r="P5470" s="421"/>
    </row>
    <row r="5471" spans="9:16">
      <c r="I5471" s="419"/>
      <c r="J5471" s="420"/>
      <c r="K5471" s="421"/>
      <c r="L5471" s="421"/>
      <c r="M5471" s="421"/>
      <c r="N5471" s="421"/>
      <c r="O5471" s="421"/>
      <c r="P5471" s="421"/>
    </row>
    <row r="5472" spans="9:16">
      <c r="I5472" s="419"/>
      <c r="J5472" s="420"/>
      <c r="K5472" s="421"/>
      <c r="L5472" s="421"/>
      <c r="M5472" s="421"/>
      <c r="N5472" s="421"/>
      <c r="O5472" s="421"/>
      <c r="P5472" s="421"/>
    </row>
    <row r="5473" spans="9:16">
      <c r="I5473" s="419"/>
      <c r="J5473" s="420"/>
      <c r="K5473" s="421"/>
      <c r="L5473" s="421"/>
      <c r="M5473" s="421"/>
      <c r="N5473" s="421"/>
      <c r="O5473" s="421"/>
      <c r="P5473" s="421"/>
    </row>
    <row r="5474" spans="9:16">
      <c r="I5474" s="419"/>
      <c r="J5474" s="420"/>
      <c r="K5474" s="421"/>
      <c r="L5474" s="421"/>
      <c r="M5474" s="421"/>
      <c r="N5474" s="421"/>
      <c r="O5474" s="421"/>
      <c r="P5474" s="421"/>
    </row>
    <row r="5475" spans="9:16">
      <c r="I5475" s="419"/>
      <c r="J5475" s="420"/>
      <c r="K5475" s="421"/>
      <c r="L5475" s="421"/>
      <c r="M5475" s="421"/>
      <c r="N5475" s="421"/>
      <c r="O5475" s="421"/>
      <c r="P5475" s="421"/>
    </row>
    <row r="5476" spans="9:16">
      <c r="I5476" s="419"/>
      <c r="J5476" s="420"/>
      <c r="K5476" s="421"/>
      <c r="L5476" s="421"/>
      <c r="M5476" s="421"/>
      <c r="N5476" s="421"/>
      <c r="O5476" s="421"/>
      <c r="P5476" s="421"/>
    </row>
    <row r="5477" spans="9:16">
      <c r="I5477" s="419"/>
      <c r="J5477" s="420"/>
      <c r="K5477" s="421"/>
      <c r="L5477" s="421"/>
      <c r="M5477" s="421"/>
      <c r="N5477" s="421"/>
      <c r="O5477" s="421"/>
      <c r="P5477" s="421"/>
    </row>
    <row r="5478" spans="9:16">
      <c r="I5478" s="419"/>
      <c r="J5478" s="420"/>
      <c r="K5478" s="421"/>
      <c r="L5478" s="421"/>
      <c r="M5478" s="421"/>
      <c r="N5478" s="421"/>
      <c r="O5478" s="421"/>
      <c r="P5478" s="421"/>
    </row>
    <row r="5479" spans="9:16">
      <c r="I5479" s="419"/>
      <c r="J5479" s="420"/>
      <c r="K5479" s="421"/>
      <c r="L5479" s="421"/>
      <c r="M5479" s="421"/>
      <c r="N5479" s="421"/>
      <c r="O5479" s="421"/>
      <c r="P5479" s="421"/>
    </row>
    <row r="5480" spans="9:16">
      <c r="I5480" s="419"/>
      <c r="J5480" s="420"/>
      <c r="K5480" s="421"/>
      <c r="L5480" s="421"/>
      <c r="M5480" s="421"/>
      <c r="N5480" s="421"/>
      <c r="O5480" s="421"/>
      <c r="P5480" s="421"/>
    </row>
    <row r="5481" spans="9:16">
      <c r="I5481" s="419"/>
      <c r="J5481" s="420"/>
      <c r="K5481" s="421"/>
      <c r="L5481" s="421"/>
      <c r="M5481" s="421"/>
      <c r="N5481" s="421"/>
      <c r="O5481" s="421"/>
      <c r="P5481" s="421"/>
    </row>
    <row r="5482" spans="9:16">
      <c r="I5482" s="419"/>
      <c r="J5482" s="420"/>
      <c r="K5482" s="421"/>
      <c r="L5482" s="421"/>
      <c r="M5482" s="421"/>
      <c r="N5482" s="421"/>
      <c r="O5482" s="421"/>
      <c r="P5482" s="421"/>
    </row>
    <row r="5483" spans="9:16">
      <c r="I5483" s="419"/>
      <c r="J5483" s="420"/>
      <c r="K5483" s="421"/>
      <c r="L5483" s="421"/>
      <c r="M5483" s="421"/>
      <c r="N5483" s="421"/>
      <c r="O5483" s="421"/>
      <c r="P5483" s="421"/>
    </row>
    <row r="5484" spans="9:16">
      <c r="I5484" s="419"/>
      <c r="J5484" s="420"/>
      <c r="K5484" s="421"/>
      <c r="L5484" s="421"/>
      <c r="M5484" s="421"/>
      <c r="N5484" s="421"/>
      <c r="O5484" s="421"/>
      <c r="P5484" s="421"/>
    </row>
    <row r="5485" spans="9:16">
      <c r="I5485" s="419"/>
      <c r="J5485" s="420"/>
      <c r="K5485" s="421"/>
      <c r="L5485" s="421"/>
      <c r="M5485" s="421"/>
      <c r="N5485" s="421"/>
      <c r="O5485" s="421"/>
      <c r="P5485" s="421"/>
    </row>
    <row r="5486" spans="9:16">
      <c r="I5486" s="419"/>
      <c r="J5486" s="420"/>
      <c r="K5486" s="421"/>
      <c r="L5486" s="421"/>
      <c r="M5486" s="421"/>
      <c r="N5486" s="421"/>
      <c r="O5486" s="421"/>
      <c r="P5486" s="421"/>
    </row>
    <row r="5487" spans="9:16">
      <c r="I5487" s="419"/>
      <c r="J5487" s="420"/>
      <c r="K5487" s="421"/>
      <c r="L5487" s="421"/>
      <c r="M5487" s="421"/>
      <c r="N5487" s="421"/>
      <c r="O5487" s="421"/>
      <c r="P5487" s="421"/>
    </row>
    <row r="5488" spans="9:16">
      <c r="I5488" s="419"/>
      <c r="J5488" s="420"/>
      <c r="K5488" s="421"/>
      <c r="L5488" s="421"/>
      <c r="M5488" s="421"/>
      <c r="N5488" s="421"/>
      <c r="O5488" s="421"/>
      <c r="P5488" s="421"/>
    </row>
    <row r="5489" spans="9:16">
      <c r="I5489" s="419"/>
      <c r="J5489" s="420"/>
      <c r="K5489" s="421"/>
      <c r="L5489" s="421"/>
      <c r="M5489" s="421"/>
      <c r="N5489" s="421"/>
      <c r="O5489" s="421"/>
      <c r="P5489" s="421"/>
    </row>
    <row r="5490" spans="9:16">
      <c r="I5490" s="419"/>
      <c r="J5490" s="420"/>
      <c r="K5490" s="421"/>
      <c r="L5490" s="421"/>
      <c r="M5490" s="421"/>
      <c r="N5490" s="421"/>
      <c r="O5490" s="421"/>
      <c r="P5490" s="421"/>
    </row>
    <row r="5491" spans="9:16">
      <c r="I5491" s="419"/>
      <c r="J5491" s="420"/>
      <c r="K5491" s="421"/>
      <c r="L5491" s="421"/>
      <c r="M5491" s="421"/>
      <c r="N5491" s="421"/>
      <c r="O5491" s="421"/>
      <c r="P5491" s="421"/>
    </row>
    <row r="5492" spans="9:16">
      <c r="I5492" s="419"/>
      <c r="J5492" s="420"/>
      <c r="K5492" s="421"/>
      <c r="L5492" s="421"/>
      <c r="M5492" s="421"/>
      <c r="N5492" s="421"/>
      <c r="O5492" s="421"/>
      <c r="P5492" s="421"/>
    </row>
    <row r="5493" spans="9:16">
      <c r="I5493" s="419"/>
      <c r="J5493" s="420"/>
      <c r="K5493" s="421"/>
      <c r="L5493" s="421"/>
      <c r="M5493" s="421"/>
      <c r="N5493" s="421"/>
      <c r="O5493" s="421"/>
      <c r="P5493" s="421"/>
    </row>
    <row r="5494" spans="9:16">
      <c r="I5494" s="419"/>
      <c r="J5494" s="420"/>
      <c r="K5494" s="421"/>
      <c r="L5494" s="421"/>
      <c r="M5494" s="421"/>
      <c r="N5494" s="421"/>
      <c r="O5494" s="421"/>
      <c r="P5494" s="421"/>
    </row>
    <row r="5495" spans="9:16">
      <c r="I5495" s="419"/>
      <c r="J5495" s="420"/>
      <c r="K5495" s="421"/>
      <c r="L5495" s="421"/>
      <c r="M5495" s="421"/>
      <c r="N5495" s="421"/>
      <c r="O5495" s="421"/>
      <c r="P5495" s="421"/>
    </row>
    <row r="5496" spans="9:16">
      <c r="I5496" s="419"/>
      <c r="J5496" s="420"/>
      <c r="K5496" s="421"/>
      <c r="L5496" s="421"/>
      <c r="M5496" s="421"/>
      <c r="N5496" s="421"/>
      <c r="O5496" s="421"/>
      <c r="P5496" s="421"/>
    </row>
    <row r="5497" spans="9:16">
      <c r="I5497" s="419"/>
      <c r="J5497" s="420"/>
      <c r="K5497" s="421"/>
      <c r="L5497" s="421"/>
      <c r="M5497" s="421"/>
      <c r="N5497" s="421"/>
      <c r="O5497" s="421"/>
      <c r="P5497" s="421"/>
    </row>
    <row r="5498" spans="9:16">
      <c r="I5498" s="419"/>
      <c r="J5498" s="420"/>
      <c r="K5498" s="421"/>
      <c r="L5498" s="421"/>
      <c r="M5498" s="421"/>
      <c r="N5498" s="421"/>
      <c r="O5498" s="421"/>
      <c r="P5498" s="421"/>
    </row>
    <row r="5499" spans="9:16">
      <c r="I5499" s="419"/>
      <c r="J5499" s="420"/>
      <c r="K5499" s="421"/>
      <c r="L5499" s="421"/>
      <c r="M5499" s="421"/>
      <c r="N5499" s="421"/>
      <c r="O5499" s="421"/>
      <c r="P5499" s="421"/>
    </row>
    <row r="5500" spans="9:16">
      <c r="I5500" s="419"/>
      <c r="J5500" s="420"/>
      <c r="K5500" s="421"/>
      <c r="L5500" s="421"/>
      <c r="M5500" s="421"/>
      <c r="N5500" s="421"/>
      <c r="O5500" s="421"/>
      <c r="P5500" s="421"/>
    </row>
    <row r="5501" spans="9:16">
      <c r="I5501" s="419"/>
      <c r="J5501" s="420"/>
      <c r="K5501" s="421"/>
      <c r="L5501" s="421"/>
      <c r="M5501" s="421"/>
      <c r="N5501" s="421"/>
      <c r="O5501" s="421"/>
      <c r="P5501" s="421"/>
    </row>
    <row r="5502" spans="9:16">
      <c r="I5502" s="419"/>
      <c r="J5502" s="420"/>
      <c r="K5502" s="421"/>
      <c r="L5502" s="421"/>
      <c r="M5502" s="421"/>
      <c r="N5502" s="421"/>
      <c r="O5502" s="421"/>
      <c r="P5502" s="421"/>
    </row>
    <row r="5503" spans="9:16">
      <c r="I5503" s="419"/>
      <c r="J5503" s="420"/>
      <c r="K5503" s="421"/>
      <c r="L5503" s="421"/>
      <c r="M5503" s="421"/>
      <c r="N5503" s="421"/>
      <c r="O5503" s="421"/>
      <c r="P5503" s="421"/>
    </row>
    <row r="5504" spans="9:16">
      <c r="I5504" s="419"/>
      <c r="J5504" s="420"/>
      <c r="K5504" s="421"/>
      <c r="L5504" s="421"/>
      <c r="M5504" s="421"/>
      <c r="N5504" s="421"/>
      <c r="O5504" s="421"/>
      <c r="P5504" s="421"/>
    </row>
    <row r="5505" spans="9:16">
      <c r="I5505" s="419"/>
      <c r="J5505" s="420"/>
      <c r="K5505" s="421"/>
      <c r="L5505" s="421"/>
      <c r="M5505" s="421"/>
      <c r="N5505" s="421"/>
      <c r="O5505" s="421"/>
      <c r="P5505" s="421"/>
    </row>
    <row r="5506" spans="9:16">
      <c r="I5506" s="419"/>
      <c r="J5506" s="420"/>
      <c r="K5506" s="421"/>
      <c r="L5506" s="421"/>
      <c r="M5506" s="421"/>
      <c r="N5506" s="421"/>
      <c r="O5506" s="421"/>
      <c r="P5506" s="421"/>
    </row>
    <row r="5507" spans="9:16">
      <c r="I5507" s="419"/>
      <c r="J5507" s="420"/>
      <c r="K5507" s="421"/>
      <c r="L5507" s="421"/>
      <c r="M5507" s="421"/>
      <c r="N5507" s="421"/>
      <c r="O5507" s="421"/>
      <c r="P5507" s="421"/>
    </row>
    <row r="5508" spans="9:16">
      <c r="I5508" s="419"/>
      <c r="J5508" s="420"/>
      <c r="K5508" s="421"/>
      <c r="L5508" s="421"/>
      <c r="M5508" s="421"/>
      <c r="N5508" s="421"/>
      <c r="O5508" s="421"/>
      <c r="P5508" s="421"/>
    </row>
    <row r="5509" spans="9:16">
      <c r="I5509" s="419"/>
      <c r="J5509" s="420"/>
      <c r="K5509" s="421"/>
      <c r="L5509" s="421"/>
      <c r="M5509" s="421"/>
      <c r="N5509" s="421"/>
      <c r="O5509" s="421"/>
      <c r="P5509" s="421"/>
    </row>
    <row r="5510" spans="9:16">
      <c r="I5510" s="419"/>
      <c r="J5510" s="420"/>
      <c r="K5510" s="421"/>
      <c r="L5510" s="421"/>
      <c r="M5510" s="421"/>
      <c r="N5510" s="421"/>
      <c r="O5510" s="421"/>
      <c r="P5510" s="421"/>
    </row>
    <row r="5511" spans="9:16">
      <c r="I5511" s="419"/>
      <c r="J5511" s="420"/>
      <c r="K5511" s="421"/>
      <c r="L5511" s="421"/>
      <c r="M5511" s="421"/>
      <c r="N5511" s="421"/>
      <c r="O5511" s="421"/>
      <c r="P5511" s="421"/>
    </row>
    <row r="5512" spans="9:16">
      <c r="I5512" s="419"/>
      <c r="J5512" s="420"/>
      <c r="K5512" s="421"/>
      <c r="L5512" s="421"/>
      <c r="M5512" s="421"/>
      <c r="N5512" s="421"/>
      <c r="O5512" s="421"/>
      <c r="P5512" s="421"/>
    </row>
    <row r="5513" spans="9:16">
      <c r="I5513" s="419"/>
      <c r="J5513" s="420"/>
      <c r="K5513" s="421"/>
      <c r="L5513" s="421"/>
      <c r="M5513" s="421"/>
      <c r="N5513" s="421"/>
      <c r="O5513" s="421"/>
      <c r="P5513" s="421"/>
    </row>
    <row r="5514" spans="9:16">
      <c r="I5514" s="419"/>
      <c r="J5514" s="420"/>
      <c r="K5514" s="421"/>
      <c r="L5514" s="421"/>
      <c r="M5514" s="421"/>
      <c r="N5514" s="421"/>
      <c r="O5514" s="421"/>
      <c r="P5514" s="421"/>
    </row>
    <row r="5515" spans="9:16">
      <c r="I5515" s="419"/>
      <c r="J5515" s="420"/>
      <c r="K5515" s="421"/>
      <c r="L5515" s="421"/>
      <c r="M5515" s="421"/>
      <c r="N5515" s="421"/>
      <c r="O5515" s="421"/>
      <c r="P5515" s="421"/>
    </row>
    <row r="5516" spans="9:16">
      <c r="I5516" s="419"/>
      <c r="J5516" s="420"/>
      <c r="K5516" s="421"/>
      <c r="L5516" s="421"/>
      <c r="M5516" s="421"/>
      <c r="N5516" s="421"/>
      <c r="O5516" s="421"/>
      <c r="P5516" s="421"/>
    </row>
    <row r="5517" spans="9:16">
      <c r="I5517" s="419"/>
      <c r="J5517" s="420"/>
      <c r="K5517" s="421"/>
      <c r="L5517" s="421"/>
      <c r="M5517" s="421"/>
      <c r="N5517" s="421"/>
      <c r="O5517" s="421"/>
      <c r="P5517" s="421"/>
    </row>
    <row r="5518" spans="9:16">
      <c r="I5518" s="419"/>
      <c r="J5518" s="420"/>
      <c r="K5518" s="421"/>
      <c r="L5518" s="421"/>
      <c r="M5518" s="421"/>
      <c r="N5518" s="421"/>
      <c r="O5518" s="421"/>
      <c r="P5518" s="421"/>
    </row>
    <row r="5519" spans="9:16">
      <c r="I5519" s="419"/>
      <c r="J5519" s="420"/>
      <c r="K5519" s="421"/>
      <c r="L5519" s="421"/>
      <c r="M5519" s="421"/>
      <c r="N5519" s="421"/>
      <c r="O5519" s="421"/>
      <c r="P5519" s="421"/>
    </row>
    <row r="5520" spans="9:16">
      <c r="I5520" s="419"/>
      <c r="J5520" s="420"/>
      <c r="K5520" s="421"/>
      <c r="L5520" s="421"/>
      <c r="M5520" s="421"/>
      <c r="N5520" s="421"/>
      <c r="O5520" s="421"/>
      <c r="P5520" s="421"/>
    </row>
    <row r="5521" spans="9:16">
      <c r="I5521" s="419"/>
      <c r="J5521" s="420"/>
      <c r="K5521" s="421"/>
      <c r="L5521" s="421"/>
      <c r="M5521" s="421"/>
      <c r="N5521" s="421"/>
      <c r="O5521" s="421"/>
      <c r="P5521" s="421"/>
    </row>
    <row r="5522" spans="9:16">
      <c r="I5522" s="419"/>
      <c r="J5522" s="420"/>
      <c r="K5522" s="421"/>
      <c r="L5522" s="421"/>
      <c r="M5522" s="421"/>
      <c r="N5522" s="421"/>
      <c r="O5522" s="421"/>
      <c r="P5522" s="421"/>
    </row>
    <row r="5523" spans="9:16">
      <c r="I5523" s="419"/>
      <c r="J5523" s="420"/>
      <c r="K5523" s="421"/>
      <c r="L5523" s="421"/>
      <c r="M5523" s="421"/>
      <c r="N5523" s="421"/>
      <c r="O5523" s="421"/>
      <c r="P5523" s="421"/>
    </row>
    <row r="5524" spans="9:16">
      <c r="I5524" s="419"/>
      <c r="J5524" s="420"/>
      <c r="K5524" s="421"/>
      <c r="L5524" s="421"/>
      <c r="M5524" s="421"/>
      <c r="N5524" s="421"/>
      <c r="O5524" s="421"/>
      <c r="P5524" s="421"/>
    </row>
    <row r="5525" spans="9:16">
      <c r="I5525" s="419"/>
      <c r="J5525" s="420"/>
      <c r="K5525" s="421"/>
      <c r="L5525" s="421"/>
      <c r="M5525" s="421"/>
      <c r="N5525" s="421"/>
      <c r="O5525" s="421"/>
      <c r="P5525" s="421"/>
    </row>
    <row r="5526" spans="9:16">
      <c r="I5526" s="419"/>
      <c r="J5526" s="420"/>
      <c r="K5526" s="421"/>
      <c r="L5526" s="421"/>
      <c r="M5526" s="421"/>
      <c r="N5526" s="421"/>
      <c r="O5526" s="421"/>
      <c r="P5526" s="421"/>
    </row>
    <row r="5527" spans="9:16">
      <c r="I5527" s="419"/>
      <c r="J5527" s="420"/>
      <c r="K5527" s="421"/>
      <c r="L5527" s="421"/>
      <c r="M5527" s="421"/>
      <c r="N5527" s="421"/>
      <c r="O5527" s="421"/>
      <c r="P5527" s="421"/>
    </row>
    <row r="5528" spans="9:16">
      <c r="I5528" s="419"/>
      <c r="J5528" s="420"/>
      <c r="K5528" s="421"/>
      <c r="L5528" s="421"/>
      <c r="M5528" s="421"/>
      <c r="N5528" s="421"/>
      <c r="O5528" s="421"/>
      <c r="P5528" s="421"/>
    </row>
    <row r="5529" spans="9:16">
      <c r="I5529" s="419"/>
      <c r="J5529" s="420"/>
      <c r="K5529" s="421"/>
      <c r="L5529" s="421"/>
      <c r="M5529" s="421"/>
      <c r="N5529" s="421"/>
      <c r="O5529" s="421"/>
      <c r="P5529" s="421"/>
    </row>
    <row r="5530" spans="9:16">
      <c r="I5530" s="419"/>
      <c r="J5530" s="420"/>
      <c r="K5530" s="421"/>
      <c r="L5530" s="421"/>
      <c r="M5530" s="421"/>
      <c r="N5530" s="421"/>
      <c r="O5530" s="421"/>
      <c r="P5530" s="421"/>
    </row>
    <row r="5531" spans="9:16">
      <c r="I5531" s="419"/>
      <c r="J5531" s="420"/>
      <c r="K5531" s="421"/>
      <c r="L5531" s="421"/>
      <c r="M5531" s="421"/>
      <c r="N5531" s="421"/>
      <c r="O5531" s="421"/>
      <c r="P5531" s="421"/>
    </row>
    <row r="5532" spans="9:16">
      <c r="I5532" s="419"/>
      <c r="J5532" s="420"/>
      <c r="K5532" s="421"/>
      <c r="L5532" s="421"/>
      <c r="M5532" s="421"/>
      <c r="N5532" s="421"/>
      <c r="O5532" s="421"/>
      <c r="P5532" s="421"/>
    </row>
    <row r="5533" spans="9:16">
      <c r="I5533" s="419"/>
      <c r="J5533" s="420"/>
      <c r="K5533" s="421"/>
      <c r="L5533" s="421"/>
      <c r="M5533" s="421"/>
      <c r="N5533" s="421"/>
      <c r="O5533" s="421"/>
      <c r="P5533" s="421"/>
    </row>
    <row r="5534" spans="9:16">
      <c r="I5534" s="419"/>
      <c r="J5534" s="420"/>
      <c r="K5534" s="421"/>
      <c r="L5534" s="421"/>
      <c r="M5534" s="421"/>
      <c r="N5534" s="421"/>
      <c r="O5534" s="421"/>
      <c r="P5534" s="421"/>
    </row>
    <row r="5535" spans="9:16">
      <c r="I5535" s="419"/>
      <c r="J5535" s="420"/>
      <c r="K5535" s="421"/>
      <c r="L5535" s="421"/>
      <c r="M5535" s="421"/>
      <c r="N5535" s="421"/>
      <c r="O5535" s="421"/>
      <c r="P5535" s="421"/>
    </row>
    <row r="5536" spans="9:16">
      <c r="I5536" s="419"/>
      <c r="J5536" s="420"/>
      <c r="K5536" s="421"/>
      <c r="L5536" s="421"/>
      <c r="M5536" s="421"/>
      <c r="N5536" s="421"/>
      <c r="O5536" s="421"/>
      <c r="P5536" s="421"/>
    </row>
    <row r="5537" spans="9:16">
      <c r="I5537" s="419"/>
      <c r="J5537" s="420"/>
      <c r="K5537" s="421"/>
      <c r="L5537" s="421"/>
      <c r="M5537" s="421"/>
      <c r="N5537" s="421"/>
      <c r="O5537" s="421"/>
      <c r="P5537" s="421"/>
    </row>
    <row r="5538" spans="9:16">
      <c r="I5538" s="419"/>
      <c r="J5538" s="420"/>
      <c r="K5538" s="421"/>
      <c r="L5538" s="421"/>
      <c r="M5538" s="421"/>
      <c r="N5538" s="421"/>
      <c r="O5538" s="421"/>
      <c r="P5538" s="421"/>
    </row>
    <row r="5539" spans="9:16">
      <c r="I5539" s="419"/>
      <c r="J5539" s="420"/>
      <c r="K5539" s="421"/>
      <c r="L5539" s="421"/>
      <c r="M5539" s="421"/>
      <c r="N5539" s="421"/>
      <c r="O5539" s="421"/>
      <c r="P5539" s="421"/>
    </row>
    <row r="5540" spans="9:16">
      <c r="I5540" s="419"/>
      <c r="J5540" s="420"/>
      <c r="K5540" s="421"/>
      <c r="L5540" s="421"/>
      <c r="M5540" s="421"/>
      <c r="N5540" s="421"/>
      <c r="O5540" s="421"/>
      <c r="P5540" s="421"/>
    </row>
    <row r="5541" spans="9:16">
      <c r="I5541" s="419"/>
      <c r="J5541" s="420"/>
      <c r="K5541" s="421"/>
      <c r="L5541" s="421"/>
      <c r="M5541" s="421"/>
      <c r="N5541" s="421"/>
      <c r="O5541" s="421"/>
      <c r="P5541" s="421"/>
    </row>
    <row r="5542" spans="9:16">
      <c r="I5542" s="419"/>
      <c r="J5542" s="420"/>
      <c r="K5542" s="421"/>
      <c r="L5542" s="421"/>
      <c r="M5542" s="421"/>
      <c r="N5542" s="421"/>
      <c r="O5542" s="421"/>
      <c r="P5542" s="421"/>
    </row>
    <row r="5543" spans="9:16">
      <c r="I5543" s="419"/>
      <c r="J5543" s="420"/>
      <c r="K5543" s="421"/>
      <c r="L5543" s="421"/>
      <c r="M5543" s="421"/>
      <c r="N5543" s="421"/>
      <c r="O5543" s="421"/>
      <c r="P5543" s="421"/>
    </row>
    <row r="5544" spans="9:16">
      <c r="I5544" s="419"/>
      <c r="J5544" s="420"/>
      <c r="K5544" s="421"/>
      <c r="L5544" s="421"/>
      <c r="M5544" s="421"/>
      <c r="N5544" s="421"/>
      <c r="O5544" s="421"/>
      <c r="P5544" s="421"/>
    </row>
    <row r="5545" spans="9:16">
      <c r="I5545" s="419"/>
      <c r="J5545" s="420"/>
      <c r="K5545" s="421"/>
      <c r="L5545" s="421"/>
      <c r="M5545" s="421"/>
      <c r="N5545" s="421"/>
      <c r="O5545" s="421"/>
      <c r="P5545" s="421"/>
    </row>
    <row r="5546" spans="9:16">
      <c r="I5546" s="419"/>
      <c r="J5546" s="420"/>
      <c r="K5546" s="421"/>
      <c r="L5546" s="421"/>
      <c r="M5546" s="421"/>
      <c r="N5546" s="421"/>
      <c r="O5546" s="421"/>
      <c r="P5546" s="421"/>
    </row>
    <row r="5547" spans="9:16">
      <c r="I5547" s="419"/>
      <c r="J5547" s="420"/>
      <c r="K5547" s="421"/>
      <c r="L5547" s="421"/>
      <c r="M5547" s="421"/>
      <c r="N5547" s="421"/>
      <c r="O5547" s="421"/>
      <c r="P5547" s="421"/>
    </row>
    <row r="5548" spans="9:16">
      <c r="I5548" s="419"/>
      <c r="J5548" s="420"/>
      <c r="K5548" s="421"/>
      <c r="L5548" s="421"/>
      <c r="M5548" s="421"/>
      <c r="N5548" s="421"/>
      <c r="O5548" s="421"/>
      <c r="P5548" s="421"/>
    </row>
    <row r="5549" spans="9:16">
      <c r="I5549" s="419"/>
      <c r="J5549" s="420"/>
      <c r="K5549" s="421"/>
      <c r="L5549" s="421"/>
      <c r="M5549" s="421"/>
      <c r="N5549" s="421"/>
      <c r="O5549" s="421"/>
      <c r="P5549" s="421"/>
    </row>
    <row r="5550" spans="9:16">
      <c r="I5550" s="419"/>
      <c r="J5550" s="420"/>
      <c r="K5550" s="421"/>
      <c r="L5550" s="421"/>
      <c r="M5550" s="421"/>
      <c r="N5550" s="421"/>
      <c r="O5550" s="421"/>
      <c r="P5550" s="421"/>
    </row>
    <row r="5551" spans="9:16">
      <c r="I5551" s="419"/>
      <c r="J5551" s="420"/>
      <c r="K5551" s="421"/>
      <c r="L5551" s="421"/>
      <c r="M5551" s="421"/>
      <c r="N5551" s="421"/>
      <c r="O5551" s="421"/>
      <c r="P5551" s="421"/>
    </row>
    <row r="5552" spans="9:16">
      <c r="I5552" s="419"/>
      <c r="J5552" s="420"/>
      <c r="K5552" s="421"/>
      <c r="L5552" s="421"/>
      <c r="M5552" s="421"/>
      <c r="N5552" s="421"/>
      <c r="O5552" s="421"/>
      <c r="P5552" s="421"/>
    </row>
    <row r="5553" spans="9:16">
      <c r="I5553" s="419"/>
      <c r="J5553" s="420"/>
      <c r="K5553" s="421"/>
      <c r="L5553" s="421"/>
      <c r="M5553" s="421"/>
      <c r="N5553" s="421"/>
      <c r="O5553" s="421"/>
      <c r="P5553" s="421"/>
    </row>
    <row r="5554" spans="9:16">
      <c r="I5554" s="419"/>
      <c r="J5554" s="420"/>
      <c r="K5554" s="421"/>
      <c r="L5554" s="421"/>
      <c r="M5554" s="421"/>
      <c r="N5554" s="421"/>
      <c r="O5554" s="421"/>
      <c r="P5554" s="421"/>
    </row>
    <row r="5555" spans="9:16">
      <c r="I5555" s="419"/>
      <c r="J5555" s="420"/>
      <c r="K5555" s="421"/>
      <c r="L5555" s="421"/>
      <c r="M5555" s="421"/>
      <c r="N5555" s="421"/>
      <c r="O5555" s="421"/>
      <c r="P5555" s="421"/>
    </row>
    <row r="5556" spans="9:16">
      <c r="I5556" s="419"/>
      <c r="J5556" s="420"/>
      <c r="K5556" s="421"/>
      <c r="L5556" s="421"/>
      <c r="M5556" s="421"/>
      <c r="N5556" s="421"/>
      <c r="O5556" s="421"/>
      <c r="P5556" s="421"/>
    </row>
    <row r="5557" spans="9:16">
      <c r="I5557" s="419"/>
      <c r="J5557" s="420"/>
      <c r="K5557" s="421"/>
      <c r="L5557" s="421"/>
      <c r="M5557" s="421"/>
      <c r="N5557" s="421"/>
      <c r="O5557" s="421"/>
      <c r="P5557" s="421"/>
    </row>
    <row r="5558" spans="9:16">
      <c r="I5558" s="419"/>
      <c r="J5558" s="420"/>
      <c r="K5558" s="421"/>
      <c r="L5558" s="421"/>
      <c r="M5558" s="421"/>
      <c r="N5558" s="421"/>
      <c r="O5558" s="421"/>
      <c r="P5558" s="421"/>
    </row>
    <row r="5559" spans="9:16">
      <c r="I5559" s="419"/>
      <c r="J5559" s="420"/>
      <c r="K5559" s="421"/>
      <c r="L5559" s="421"/>
      <c r="M5559" s="421"/>
      <c r="N5559" s="421"/>
      <c r="O5559" s="421"/>
      <c r="P5559" s="421"/>
    </row>
    <row r="5560" spans="9:16">
      <c r="I5560" s="419"/>
      <c r="J5560" s="420"/>
      <c r="K5560" s="421"/>
      <c r="L5560" s="421"/>
      <c r="M5560" s="421"/>
      <c r="N5560" s="421"/>
      <c r="O5560" s="421"/>
      <c r="P5560" s="421"/>
    </row>
    <row r="5561" spans="9:16">
      <c r="I5561" s="419"/>
      <c r="J5561" s="420"/>
      <c r="K5561" s="421"/>
      <c r="L5561" s="421"/>
      <c r="M5561" s="421"/>
      <c r="N5561" s="421"/>
      <c r="O5561" s="421"/>
      <c r="P5561" s="421"/>
    </row>
    <row r="5562" spans="9:16">
      <c r="I5562" s="419"/>
      <c r="J5562" s="420"/>
      <c r="K5562" s="421"/>
      <c r="L5562" s="421"/>
      <c r="M5562" s="421"/>
      <c r="N5562" s="421"/>
      <c r="O5562" s="421"/>
      <c r="P5562" s="421"/>
    </row>
    <row r="5563" spans="9:16">
      <c r="I5563" s="419"/>
      <c r="J5563" s="420"/>
      <c r="K5563" s="421"/>
      <c r="L5563" s="421"/>
      <c r="M5563" s="421"/>
      <c r="N5563" s="421"/>
      <c r="O5563" s="421"/>
      <c r="P5563" s="421"/>
    </row>
    <row r="5564" spans="9:16">
      <c r="I5564" s="419"/>
      <c r="J5564" s="420"/>
      <c r="K5564" s="421"/>
      <c r="L5564" s="421"/>
      <c r="M5564" s="421"/>
      <c r="N5564" s="421"/>
      <c r="O5564" s="421"/>
      <c r="P5564" s="421"/>
    </row>
    <row r="5565" spans="9:16">
      <c r="I5565" s="419"/>
      <c r="J5565" s="420"/>
      <c r="K5565" s="421"/>
      <c r="L5565" s="421"/>
      <c r="M5565" s="421"/>
      <c r="N5565" s="421"/>
      <c r="O5565" s="421"/>
      <c r="P5565" s="421"/>
    </row>
    <row r="5566" spans="9:16">
      <c r="I5566" s="419"/>
      <c r="J5566" s="420"/>
      <c r="K5566" s="421"/>
      <c r="L5566" s="421"/>
      <c r="M5566" s="421"/>
      <c r="N5566" s="421"/>
      <c r="O5566" s="421"/>
      <c r="P5566" s="421"/>
    </row>
    <row r="5567" spans="9:16">
      <c r="I5567" s="419"/>
      <c r="J5567" s="420"/>
      <c r="K5567" s="421"/>
      <c r="L5567" s="421"/>
      <c r="M5567" s="421"/>
      <c r="N5567" s="421"/>
      <c r="O5567" s="421"/>
      <c r="P5567" s="421"/>
    </row>
    <row r="5568" spans="9:16">
      <c r="I5568" s="419"/>
      <c r="J5568" s="420"/>
      <c r="K5568" s="421"/>
      <c r="L5568" s="421"/>
      <c r="M5568" s="421"/>
      <c r="N5568" s="421"/>
      <c r="O5568" s="421"/>
      <c r="P5568" s="421"/>
    </row>
    <row r="5569" spans="9:16">
      <c r="I5569" s="419"/>
      <c r="J5569" s="420"/>
      <c r="K5569" s="421"/>
      <c r="L5569" s="421"/>
      <c r="M5569" s="421"/>
      <c r="N5569" s="421"/>
      <c r="O5569" s="421"/>
      <c r="P5569" s="421"/>
    </row>
    <row r="5570" spans="9:16">
      <c r="I5570" s="419"/>
      <c r="J5570" s="420"/>
      <c r="K5570" s="421"/>
      <c r="L5570" s="421"/>
      <c r="M5570" s="421"/>
      <c r="N5570" s="421"/>
      <c r="O5570" s="421"/>
      <c r="P5570" s="421"/>
    </row>
    <row r="5571" spans="9:16">
      <c r="I5571" s="419"/>
      <c r="J5571" s="420"/>
      <c r="K5571" s="421"/>
      <c r="L5571" s="421"/>
      <c r="M5571" s="421"/>
      <c r="N5571" s="421"/>
      <c r="O5571" s="421"/>
      <c r="P5571" s="421"/>
    </row>
    <row r="5572" spans="9:16">
      <c r="I5572" s="419"/>
      <c r="J5572" s="420"/>
      <c r="K5572" s="421"/>
      <c r="L5572" s="421"/>
      <c r="M5572" s="421"/>
      <c r="N5572" s="421"/>
      <c r="O5572" s="421"/>
      <c r="P5572" s="421"/>
    </row>
    <row r="5573" spans="9:16">
      <c r="I5573" s="419"/>
      <c r="J5573" s="420"/>
      <c r="K5573" s="421"/>
      <c r="L5573" s="421"/>
      <c r="M5573" s="421"/>
      <c r="N5573" s="421"/>
      <c r="O5573" s="421"/>
      <c r="P5573" s="421"/>
    </row>
    <row r="5574" spans="9:16">
      <c r="I5574" s="419"/>
      <c r="J5574" s="420"/>
      <c r="K5574" s="421"/>
      <c r="L5574" s="421"/>
      <c r="M5574" s="421"/>
      <c r="N5574" s="421"/>
      <c r="O5574" s="421"/>
      <c r="P5574" s="421"/>
    </row>
    <row r="5575" spans="9:16">
      <c r="I5575" s="419"/>
      <c r="J5575" s="420"/>
      <c r="K5575" s="421"/>
      <c r="L5575" s="421"/>
      <c r="M5575" s="421"/>
      <c r="N5575" s="421"/>
      <c r="O5575" s="421"/>
      <c r="P5575" s="421"/>
    </row>
    <row r="5576" spans="9:16">
      <c r="I5576" s="419"/>
      <c r="J5576" s="420"/>
      <c r="K5576" s="421"/>
      <c r="L5576" s="421"/>
      <c r="M5576" s="421"/>
      <c r="N5576" s="421"/>
      <c r="O5576" s="421"/>
      <c r="P5576" s="421"/>
    </row>
    <row r="5577" spans="9:16">
      <c r="I5577" s="419"/>
      <c r="J5577" s="420"/>
      <c r="K5577" s="421"/>
      <c r="L5577" s="421"/>
      <c r="M5577" s="421"/>
      <c r="N5577" s="421"/>
      <c r="O5577" s="421"/>
      <c r="P5577" s="421"/>
    </row>
    <row r="5578" spans="9:16">
      <c r="I5578" s="419"/>
      <c r="J5578" s="420"/>
      <c r="K5578" s="421"/>
      <c r="L5578" s="421"/>
      <c r="M5578" s="421"/>
      <c r="N5578" s="421"/>
      <c r="O5578" s="421"/>
      <c r="P5578" s="421"/>
    </row>
    <row r="5579" spans="9:16">
      <c r="I5579" s="419"/>
      <c r="J5579" s="420"/>
      <c r="K5579" s="421"/>
      <c r="L5579" s="421"/>
      <c r="M5579" s="421"/>
      <c r="N5579" s="421"/>
      <c r="O5579" s="421"/>
      <c r="P5579" s="421"/>
    </row>
    <row r="5580" spans="9:16">
      <c r="I5580" s="419"/>
      <c r="J5580" s="420"/>
      <c r="K5580" s="421"/>
      <c r="L5580" s="421"/>
      <c r="M5580" s="421"/>
      <c r="N5580" s="421"/>
      <c r="O5580" s="421"/>
      <c r="P5580" s="421"/>
    </row>
    <row r="5581" spans="9:16">
      <c r="I5581" s="419"/>
      <c r="J5581" s="420"/>
      <c r="K5581" s="421"/>
      <c r="L5581" s="421"/>
      <c r="M5581" s="421"/>
      <c r="N5581" s="421"/>
      <c r="O5581" s="421"/>
      <c r="P5581" s="421"/>
    </row>
    <row r="5582" spans="9:16">
      <c r="I5582" s="419"/>
      <c r="J5582" s="420"/>
      <c r="K5582" s="421"/>
      <c r="L5582" s="421"/>
      <c r="M5582" s="421"/>
      <c r="N5582" s="421"/>
      <c r="O5582" s="421"/>
      <c r="P5582" s="421"/>
    </row>
    <row r="5583" spans="9:16">
      <c r="I5583" s="419"/>
      <c r="J5583" s="420"/>
      <c r="K5583" s="421"/>
      <c r="L5583" s="421"/>
      <c r="M5583" s="421"/>
      <c r="N5583" s="421"/>
      <c r="O5583" s="421"/>
      <c r="P5583" s="421"/>
    </row>
    <row r="5584" spans="9:16">
      <c r="I5584" s="419"/>
      <c r="J5584" s="420"/>
      <c r="K5584" s="421"/>
      <c r="L5584" s="421"/>
      <c r="M5584" s="421"/>
      <c r="N5584" s="421"/>
      <c r="O5584" s="421"/>
      <c r="P5584" s="421"/>
    </row>
    <row r="5585" spans="9:16">
      <c r="I5585" s="419"/>
      <c r="J5585" s="420"/>
      <c r="K5585" s="421"/>
      <c r="L5585" s="421"/>
      <c r="M5585" s="421"/>
      <c r="N5585" s="421"/>
      <c r="O5585" s="421"/>
      <c r="P5585" s="421"/>
    </row>
    <row r="5586" spans="9:16">
      <c r="I5586" s="419"/>
      <c r="J5586" s="420"/>
      <c r="K5586" s="421"/>
      <c r="L5586" s="421"/>
      <c r="M5586" s="421"/>
      <c r="N5586" s="421"/>
      <c r="O5586" s="421"/>
      <c r="P5586" s="421"/>
    </row>
    <row r="5587" spans="9:16">
      <c r="I5587" s="419"/>
      <c r="J5587" s="420"/>
      <c r="K5587" s="421"/>
      <c r="L5587" s="421"/>
      <c r="M5587" s="421"/>
      <c r="N5587" s="421"/>
      <c r="O5587" s="421"/>
      <c r="P5587" s="421"/>
    </row>
    <row r="5588" spans="9:16">
      <c r="I5588" s="419"/>
      <c r="J5588" s="420"/>
      <c r="K5588" s="421"/>
      <c r="L5588" s="421"/>
      <c r="M5588" s="421"/>
      <c r="N5588" s="421"/>
      <c r="O5588" s="421"/>
      <c r="P5588" s="421"/>
    </row>
    <row r="5589" spans="9:16">
      <c r="I5589" s="419"/>
      <c r="J5589" s="420"/>
      <c r="K5589" s="421"/>
      <c r="L5589" s="421"/>
      <c r="M5589" s="421"/>
      <c r="N5589" s="421"/>
      <c r="O5589" s="421"/>
      <c r="P5589" s="421"/>
    </row>
    <row r="5590" spans="9:16">
      <c r="I5590" s="419"/>
      <c r="J5590" s="420"/>
      <c r="K5590" s="421"/>
      <c r="L5590" s="421"/>
      <c r="M5590" s="421"/>
      <c r="N5590" s="421"/>
      <c r="O5590" s="421"/>
      <c r="P5590" s="421"/>
    </row>
    <row r="5591" spans="9:16">
      <c r="I5591" s="419"/>
      <c r="J5591" s="420"/>
      <c r="K5591" s="421"/>
      <c r="L5591" s="421"/>
      <c r="M5591" s="421"/>
      <c r="N5591" s="421"/>
      <c r="O5591" s="421"/>
      <c r="P5591" s="421"/>
    </row>
    <row r="5592" spans="9:16">
      <c r="I5592" s="419"/>
      <c r="J5592" s="420"/>
      <c r="K5592" s="421"/>
      <c r="L5592" s="421"/>
      <c r="M5592" s="421"/>
      <c r="N5592" s="421"/>
      <c r="O5592" s="421"/>
      <c r="P5592" s="421"/>
    </row>
    <row r="5593" spans="9:16">
      <c r="I5593" s="419"/>
      <c r="J5593" s="420"/>
      <c r="K5593" s="421"/>
      <c r="L5593" s="421"/>
      <c r="M5593" s="421"/>
      <c r="N5593" s="421"/>
      <c r="O5593" s="421"/>
      <c r="P5593" s="421"/>
    </row>
    <row r="5594" spans="9:16">
      <c r="I5594" s="419"/>
      <c r="J5594" s="420"/>
      <c r="K5594" s="421"/>
      <c r="L5594" s="421"/>
      <c r="M5594" s="421"/>
      <c r="N5594" s="421"/>
      <c r="O5594" s="421"/>
      <c r="P5594" s="421"/>
    </row>
    <row r="5595" spans="9:16">
      <c r="I5595" s="419"/>
      <c r="J5595" s="420"/>
      <c r="K5595" s="421"/>
      <c r="L5595" s="421"/>
      <c r="M5595" s="421"/>
      <c r="N5595" s="421"/>
      <c r="O5595" s="421"/>
      <c r="P5595" s="421"/>
    </row>
    <row r="5596" spans="9:16">
      <c r="I5596" s="419"/>
      <c r="J5596" s="420"/>
      <c r="K5596" s="421"/>
      <c r="L5596" s="421"/>
      <c r="M5596" s="421"/>
      <c r="N5596" s="421"/>
      <c r="O5596" s="421"/>
      <c r="P5596" s="421"/>
    </row>
    <row r="5597" spans="9:16">
      <c r="I5597" s="419"/>
      <c r="J5597" s="420"/>
      <c r="K5597" s="421"/>
      <c r="L5597" s="421"/>
      <c r="M5597" s="421"/>
      <c r="N5597" s="421"/>
      <c r="O5597" s="421"/>
      <c r="P5597" s="421"/>
    </row>
    <row r="5598" spans="9:16">
      <c r="I5598" s="419"/>
      <c r="J5598" s="420"/>
      <c r="K5598" s="421"/>
      <c r="L5598" s="421"/>
      <c r="M5598" s="421"/>
      <c r="N5598" s="421"/>
      <c r="O5598" s="421"/>
      <c r="P5598" s="421"/>
    </row>
    <row r="5599" spans="9:16">
      <c r="I5599" s="419"/>
      <c r="J5599" s="420"/>
      <c r="K5599" s="421"/>
      <c r="L5599" s="421"/>
      <c r="M5599" s="421"/>
      <c r="N5599" s="421"/>
      <c r="O5599" s="421"/>
      <c r="P5599" s="421"/>
    </row>
    <row r="5600" spans="9:16">
      <c r="I5600" s="419"/>
      <c r="J5600" s="420"/>
      <c r="K5600" s="421"/>
      <c r="L5600" s="421"/>
      <c r="M5600" s="421"/>
      <c r="N5600" s="421"/>
      <c r="O5600" s="421"/>
      <c r="P5600" s="421"/>
    </row>
    <row r="5601" spans="9:16">
      <c r="I5601" s="419"/>
      <c r="J5601" s="420"/>
      <c r="K5601" s="421"/>
      <c r="L5601" s="421"/>
      <c r="M5601" s="421"/>
      <c r="N5601" s="421"/>
      <c r="O5601" s="421"/>
      <c r="P5601" s="421"/>
    </row>
    <row r="5602" spans="9:16">
      <c r="I5602" s="419"/>
      <c r="J5602" s="420"/>
      <c r="K5602" s="421"/>
      <c r="L5602" s="421"/>
      <c r="M5602" s="421"/>
      <c r="N5602" s="421"/>
      <c r="O5602" s="421"/>
      <c r="P5602" s="421"/>
    </row>
    <row r="5603" spans="9:16">
      <c r="I5603" s="419"/>
      <c r="J5603" s="420"/>
      <c r="K5603" s="421"/>
      <c r="L5603" s="421"/>
      <c r="M5603" s="421"/>
      <c r="N5603" s="421"/>
      <c r="O5603" s="421"/>
      <c r="P5603" s="421"/>
    </row>
    <row r="5604" spans="9:16">
      <c r="I5604" s="419"/>
      <c r="J5604" s="420"/>
      <c r="K5604" s="421"/>
      <c r="L5604" s="421"/>
      <c r="M5604" s="421"/>
      <c r="N5604" s="421"/>
      <c r="O5604" s="421"/>
      <c r="P5604" s="421"/>
    </row>
    <row r="5605" spans="9:16">
      <c r="I5605" s="419"/>
      <c r="J5605" s="420"/>
      <c r="K5605" s="421"/>
      <c r="L5605" s="421"/>
      <c r="M5605" s="421"/>
      <c r="N5605" s="421"/>
      <c r="O5605" s="421"/>
      <c r="P5605" s="421"/>
    </row>
    <row r="5606" spans="9:16">
      <c r="I5606" s="419"/>
      <c r="J5606" s="420"/>
      <c r="K5606" s="421"/>
      <c r="L5606" s="421"/>
      <c r="M5606" s="421"/>
      <c r="N5606" s="421"/>
      <c r="O5606" s="421"/>
      <c r="P5606" s="421"/>
    </row>
    <row r="5607" spans="9:16">
      <c r="I5607" s="419"/>
      <c r="J5607" s="420"/>
      <c r="K5607" s="421"/>
      <c r="L5607" s="421"/>
      <c r="M5607" s="421"/>
      <c r="N5607" s="421"/>
      <c r="O5607" s="421"/>
      <c r="P5607" s="421"/>
    </row>
    <row r="5608" spans="9:16">
      <c r="I5608" s="419"/>
      <c r="J5608" s="420"/>
      <c r="K5608" s="421"/>
      <c r="L5608" s="421"/>
      <c r="M5608" s="421"/>
      <c r="N5608" s="421"/>
      <c r="O5608" s="421"/>
      <c r="P5608" s="421"/>
    </row>
    <row r="5609" spans="9:16">
      <c r="I5609" s="419"/>
      <c r="J5609" s="420"/>
      <c r="K5609" s="421"/>
      <c r="L5609" s="421"/>
      <c r="M5609" s="421"/>
      <c r="N5609" s="421"/>
      <c r="O5609" s="421"/>
      <c r="P5609" s="421"/>
    </row>
    <row r="5610" spans="9:16">
      <c r="I5610" s="419"/>
      <c r="J5610" s="420"/>
      <c r="K5610" s="421"/>
      <c r="L5610" s="421"/>
      <c r="M5610" s="421"/>
      <c r="N5610" s="421"/>
      <c r="O5610" s="421"/>
      <c r="P5610" s="421"/>
    </row>
    <row r="5611" spans="9:16">
      <c r="I5611" s="419"/>
      <c r="J5611" s="420"/>
      <c r="K5611" s="421"/>
      <c r="L5611" s="421"/>
      <c r="M5611" s="421"/>
      <c r="N5611" s="421"/>
      <c r="O5611" s="421"/>
      <c r="P5611" s="421"/>
    </row>
    <row r="5612" spans="9:16">
      <c r="I5612" s="419"/>
      <c r="J5612" s="420"/>
      <c r="K5612" s="421"/>
      <c r="L5612" s="421"/>
      <c r="M5612" s="421"/>
      <c r="N5612" s="421"/>
      <c r="O5612" s="421"/>
      <c r="P5612" s="421"/>
    </row>
    <row r="5613" spans="9:16">
      <c r="I5613" s="419"/>
      <c r="J5613" s="420"/>
      <c r="K5613" s="421"/>
      <c r="L5613" s="421"/>
      <c r="M5613" s="421"/>
      <c r="N5613" s="421"/>
      <c r="O5613" s="421"/>
      <c r="P5613" s="421"/>
    </row>
    <row r="5614" spans="9:16">
      <c r="I5614" s="419"/>
      <c r="J5614" s="420"/>
      <c r="K5614" s="421"/>
      <c r="L5614" s="421"/>
      <c r="M5614" s="421"/>
      <c r="N5614" s="421"/>
      <c r="O5614" s="421"/>
      <c r="P5614" s="421"/>
    </row>
    <row r="5615" spans="9:16">
      <c r="I5615" s="419"/>
      <c r="J5615" s="420"/>
      <c r="K5615" s="421"/>
      <c r="L5615" s="421"/>
      <c r="M5615" s="421"/>
      <c r="N5615" s="421"/>
      <c r="O5615" s="421"/>
      <c r="P5615" s="421"/>
    </row>
    <row r="5616" spans="9:16">
      <c r="I5616" s="419"/>
      <c r="J5616" s="420"/>
      <c r="K5616" s="421"/>
      <c r="L5616" s="421"/>
      <c r="M5616" s="421"/>
      <c r="N5616" s="421"/>
      <c r="O5616" s="421"/>
      <c r="P5616" s="421"/>
    </row>
    <row r="5617" spans="9:16">
      <c r="I5617" s="419"/>
      <c r="J5617" s="420"/>
      <c r="K5617" s="421"/>
      <c r="L5617" s="421"/>
      <c r="M5617" s="421"/>
      <c r="N5617" s="421"/>
      <c r="O5617" s="421"/>
      <c r="P5617" s="421"/>
    </row>
    <row r="5618" spans="9:16">
      <c r="I5618" s="419"/>
      <c r="J5618" s="420"/>
      <c r="K5618" s="421"/>
      <c r="L5618" s="421"/>
      <c r="M5618" s="421"/>
      <c r="N5618" s="421"/>
      <c r="O5618" s="421"/>
      <c r="P5618" s="421"/>
    </row>
    <row r="5619" spans="9:16">
      <c r="I5619" s="419"/>
      <c r="J5619" s="420"/>
      <c r="K5619" s="421"/>
      <c r="L5619" s="421"/>
      <c r="M5619" s="421"/>
      <c r="N5619" s="421"/>
      <c r="O5619" s="421"/>
      <c r="P5619" s="421"/>
    </row>
    <row r="5620" spans="9:16">
      <c r="I5620" s="419"/>
      <c r="J5620" s="420"/>
      <c r="K5620" s="421"/>
      <c r="L5620" s="421"/>
      <c r="M5620" s="421"/>
      <c r="N5620" s="421"/>
      <c r="O5620" s="421"/>
      <c r="P5620" s="421"/>
    </row>
    <row r="5621" spans="9:16">
      <c r="I5621" s="419"/>
      <c r="J5621" s="420"/>
      <c r="K5621" s="421"/>
      <c r="L5621" s="421"/>
      <c r="M5621" s="421"/>
      <c r="N5621" s="421"/>
      <c r="O5621" s="421"/>
      <c r="P5621" s="421"/>
    </row>
    <row r="5622" spans="9:16">
      <c r="I5622" s="419"/>
      <c r="J5622" s="420"/>
      <c r="K5622" s="421"/>
      <c r="L5622" s="421"/>
      <c r="M5622" s="421"/>
      <c r="N5622" s="421"/>
      <c r="O5622" s="421"/>
      <c r="P5622" s="421"/>
    </row>
    <row r="5623" spans="9:16">
      <c r="I5623" s="419"/>
      <c r="J5623" s="420"/>
      <c r="K5623" s="421"/>
      <c r="L5623" s="421"/>
      <c r="M5623" s="421"/>
      <c r="N5623" s="421"/>
      <c r="O5623" s="421"/>
      <c r="P5623" s="421"/>
    </row>
    <row r="5624" spans="9:16">
      <c r="I5624" s="419"/>
      <c r="J5624" s="420"/>
      <c r="K5624" s="421"/>
      <c r="L5624" s="421"/>
      <c r="M5624" s="421"/>
      <c r="N5624" s="421"/>
      <c r="O5624" s="421"/>
      <c r="P5624" s="421"/>
    </row>
    <row r="5625" spans="9:16">
      <c r="I5625" s="419"/>
      <c r="J5625" s="420"/>
      <c r="K5625" s="421"/>
      <c r="L5625" s="421"/>
      <c r="M5625" s="421"/>
      <c r="N5625" s="421"/>
      <c r="O5625" s="421"/>
      <c r="P5625" s="421"/>
    </row>
    <row r="5626" spans="9:16">
      <c r="I5626" s="419"/>
      <c r="J5626" s="420"/>
      <c r="K5626" s="421"/>
      <c r="L5626" s="421"/>
      <c r="M5626" s="421"/>
      <c r="N5626" s="421"/>
      <c r="O5626" s="421"/>
      <c r="P5626" s="421"/>
    </row>
    <row r="5627" spans="9:16">
      <c r="I5627" s="419"/>
      <c r="J5627" s="420"/>
      <c r="K5627" s="421"/>
      <c r="L5627" s="421"/>
      <c r="M5627" s="421"/>
      <c r="N5627" s="421"/>
      <c r="O5627" s="421"/>
      <c r="P5627" s="421"/>
    </row>
    <row r="5628" spans="9:16">
      <c r="I5628" s="419"/>
      <c r="J5628" s="420"/>
      <c r="K5628" s="421"/>
      <c r="L5628" s="421"/>
      <c r="M5628" s="421"/>
      <c r="N5628" s="421"/>
      <c r="O5628" s="421"/>
      <c r="P5628" s="421"/>
    </row>
    <row r="5629" spans="9:16">
      <c r="I5629" s="419"/>
      <c r="J5629" s="420"/>
      <c r="K5629" s="421"/>
      <c r="L5629" s="421"/>
      <c r="M5629" s="421"/>
      <c r="N5629" s="421"/>
      <c r="O5629" s="421"/>
      <c r="P5629" s="421"/>
    </row>
    <row r="5630" spans="9:16">
      <c r="I5630" s="419"/>
      <c r="J5630" s="420"/>
      <c r="K5630" s="421"/>
      <c r="L5630" s="421"/>
      <c r="M5630" s="421"/>
      <c r="N5630" s="421"/>
      <c r="O5630" s="421"/>
      <c r="P5630" s="421"/>
    </row>
    <row r="5631" spans="9:16">
      <c r="I5631" s="419"/>
      <c r="J5631" s="420"/>
      <c r="K5631" s="421"/>
      <c r="L5631" s="421"/>
      <c r="M5631" s="421"/>
      <c r="N5631" s="421"/>
      <c r="O5631" s="421"/>
      <c r="P5631" s="421"/>
    </row>
    <row r="5632" spans="9:16">
      <c r="I5632" s="419"/>
      <c r="J5632" s="420"/>
      <c r="K5632" s="421"/>
      <c r="L5632" s="421"/>
      <c r="M5632" s="421"/>
      <c r="N5632" s="421"/>
      <c r="O5632" s="421"/>
      <c r="P5632" s="421"/>
    </row>
    <row r="5633" spans="9:16">
      <c r="I5633" s="419"/>
      <c r="J5633" s="420"/>
      <c r="K5633" s="421"/>
      <c r="L5633" s="421"/>
      <c r="M5633" s="421"/>
      <c r="N5633" s="421"/>
      <c r="O5633" s="421"/>
      <c r="P5633" s="421"/>
    </row>
    <row r="5634" spans="9:16">
      <c r="I5634" s="419"/>
      <c r="J5634" s="420"/>
      <c r="K5634" s="421"/>
      <c r="L5634" s="421"/>
      <c r="M5634" s="421"/>
      <c r="N5634" s="421"/>
      <c r="O5634" s="421"/>
      <c r="P5634" s="421"/>
    </row>
    <row r="5635" spans="9:16">
      <c r="I5635" s="419"/>
      <c r="J5635" s="420"/>
      <c r="K5635" s="421"/>
      <c r="L5635" s="421"/>
      <c r="M5635" s="421"/>
      <c r="N5635" s="421"/>
      <c r="O5635" s="421"/>
      <c r="P5635" s="421"/>
    </row>
    <row r="5636" spans="9:16">
      <c r="I5636" s="419"/>
      <c r="J5636" s="420"/>
      <c r="K5636" s="421"/>
      <c r="L5636" s="421"/>
      <c r="M5636" s="421"/>
      <c r="N5636" s="421"/>
      <c r="O5636" s="421"/>
      <c r="P5636" s="421"/>
    </row>
    <row r="5637" spans="9:16">
      <c r="I5637" s="419"/>
      <c r="J5637" s="420"/>
      <c r="K5637" s="421"/>
      <c r="L5637" s="421"/>
      <c r="M5637" s="421"/>
      <c r="N5637" s="421"/>
      <c r="O5637" s="421"/>
      <c r="P5637" s="421"/>
    </row>
    <row r="5638" spans="9:16">
      <c r="I5638" s="419"/>
      <c r="J5638" s="420"/>
      <c r="K5638" s="421"/>
      <c r="L5638" s="421"/>
      <c r="M5638" s="421"/>
      <c r="N5638" s="421"/>
      <c r="O5638" s="421"/>
      <c r="P5638" s="421"/>
    </row>
    <row r="5639" spans="9:16">
      <c r="I5639" s="419"/>
      <c r="J5639" s="420"/>
      <c r="K5639" s="421"/>
      <c r="L5639" s="421"/>
      <c r="M5639" s="421"/>
      <c r="N5639" s="421"/>
      <c r="O5639" s="421"/>
      <c r="P5639" s="421"/>
    </row>
    <row r="5640" spans="9:16">
      <c r="I5640" s="419"/>
      <c r="J5640" s="420"/>
      <c r="K5640" s="421"/>
      <c r="L5640" s="421"/>
      <c r="M5640" s="421"/>
      <c r="N5640" s="421"/>
      <c r="O5640" s="421"/>
      <c r="P5640" s="421"/>
    </row>
    <row r="5641" spans="9:16">
      <c r="I5641" s="419"/>
      <c r="J5641" s="420"/>
      <c r="K5641" s="421"/>
      <c r="L5641" s="421"/>
      <c r="M5641" s="421"/>
      <c r="N5641" s="421"/>
      <c r="O5641" s="421"/>
      <c r="P5641" s="421"/>
    </row>
    <row r="5642" spans="9:16">
      <c r="I5642" s="419"/>
      <c r="J5642" s="420"/>
      <c r="K5642" s="421"/>
      <c r="L5642" s="421"/>
      <c r="M5642" s="421"/>
      <c r="N5642" s="421"/>
      <c r="O5642" s="421"/>
      <c r="P5642" s="421"/>
    </row>
    <row r="5643" spans="9:16">
      <c r="I5643" s="419"/>
      <c r="J5643" s="420"/>
      <c r="K5643" s="421"/>
      <c r="L5643" s="421"/>
      <c r="M5643" s="421"/>
      <c r="N5643" s="421"/>
      <c r="O5643" s="421"/>
      <c r="P5643" s="421"/>
    </row>
    <row r="5644" spans="9:16">
      <c r="I5644" s="419"/>
      <c r="J5644" s="420"/>
      <c r="K5644" s="421"/>
      <c r="L5644" s="421"/>
      <c r="M5644" s="421"/>
      <c r="N5644" s="421"/>
      <c r="O5644" s="421"/>
      <c r="P5644" s="421"/>
    </row>
    <row r="5645" spans="9:16">
      <c r="I5645" s="419"/>
      <c r="J5645" s="420"/>
      <c r="K5645" s="421"/>
      <c r="L5645" s="421"/>
      <c r="M5645" s="421"/>
      <c r="N5645" s="421"/>
      <c r="O5645" s="421"/>
      <c r="P5645" s="421"/>
    </row>
    <row r="5646" spans="9:16">
      <c r="I5646" s="419"/>
      <c r="J5646" s="420"/>
      <c r="K5646" s="421"/>
      <c r="L5646" s="421"/>
      <c r="M5646" s="421"/>
      <c r="N5646" s="421"/>
      <c r="O5646" s="421"/>
      <c r="P5646" s="421"/>
    </row>
    <row r="5647" spans="9:16">
      <c r="I5647" s="419"/>
      <c r="J5647" s="420"/>
      <c r="K5647" s="421"/>
      <c r="L5647" s="421"/>
      <c r="M5647" s="421"/>
      <c r="N5647" s="421"/>
      <c r="O5647" s="421"/>
      <c r="P5647" s="421"/>
    </row>
    <row r="5648" spans="9:16">
      <c r="I5648" s="419"/>
      <c r="J5648" s="420"/>
      <c r="K5648" s="421"/>
      <c r="L5648" s="421"/>
      <c r="M5648" s="421"/>
      <c r="N5648" s="421"/>
      <c r="O5648" s="421"/>
      <c r="P5648" s="421"/>
    </row>
    <row r="5649" spans="9:16">
      <c r="I5649" s="419"/>
      <c r="J5649" s="420"/>
      <c r="K5649" s="421"/>
      <c r="L5649" s="421"/>
      <c r="M5649" s="421"/>
      <c r="N5649" s="421"/>
      <c r="O5649" s="421"/>
      <c r="P5649" s="421"/>
    </row>
    <row r="5650" spans="9:16">
      <c r="I5650" s="419"/>
      <c r="J5650" s="420"/>
      <c r="K5650" s="421"/>
      <c r="L5650" s="421"/>
      <c r="M5650" s="421"/>
      <c r="N5650" s="421"/>
      <c r="O5650" s="421"/>
      <c r="P5650" s="421"/>
    </row>
    <row r="5651" spans="9:16">
      <c r="I5651" s="419"/>
      <c r="J5651" s="420"/>
      <c r="K5651" s="421"/>
      <c r="L5651" s="421"/>
      <c r="M5651" s="421"/>
      <c r="N5651" s="421"/>
      <c r="O5651" s="421"/>
      <c r="P5651" s="421"/>
    </row>
    <row r="5652" spans="9:16">
      <c r="I5652" s="419"/>
      <c r="J5652" s="420"/>
      <c r="K5652" s="421"/>
      <c r="L5652" s="421"/>
      <c r="M5652" s="421"/>
      <c r="N5652" s="421"/>
      <c r="O5652" s="421"/>
      <c r="P5652" s="421"/>
    </row>
    <row r="5653" spans="9:16">
      <c r="I5653" s="419"/>
      <c r="J5653" s="420"/>
      <c r="K5653" s="421"/>
      <c r="L5653" s="421"/>
      <c r="M5653" s="421"/>
      <c r="N5653" s="421"/>
      <c r="O5653" s="421"/>
      <c r="P5653" s="421"/>
    </row>
    <row r="5654" spans="9:16">
      <c r="I5654" s="419"/>
      <c r="J5654" s="420"/>
      <c r="K5654" s="421"/>
      <c r="L5654" s="421"/>
      <c r="M5654" s="421"/>
      <c r="N5654" s="421"/>
      <c r="O5654" s="421"/>
      <c r="P5654" s="421"/>
    </row>
    <row r="5655" spans="9:16">
      <c r="I5655" s="419"/>
      <c r="J5655" s="420"/>
      <c r="K5655" s="421"/>
      <c r="L5655" s="421"/>
      <c r="M5655" s="421"/>
      <c r="N5655" s="421"/>
      <c r="O5655" s="421"/>
      <c r="P5655" s="421"/>
    </row>
    <row r="5656" spans="9:16">
      <c r="I5656" s="419"/>
      <c r="J5656" s="420"/>
      <c r="K5656" s="421"/>
      <c r="L5656" s="421"/>
      <c r="M5656" s="421"/>
      <c r="N5656" s="421"/>
      <c r="O5656" s="421"/>
      <c r="P5656" s="421"/>
    </row>
    <row r="5657" spans="9:16">
      <c r="I5657" s="419"/>
      <c r="J5657" s="420"/>
      <c r="K5657" s="421"/>
      <c r="L5657" s="421"/>
      <c r="M5657" s="421"/>
      <c r="N5657" s="421"/>
      <c r="O5657" s="421"/>
      <c r="P5657" s="421"/>
    </row>
    <row r="5658" spans="9:16">
      <c r="I5658" s="419"/>
      <c r="J5658" s="420"/>
      <c r="K5658" s="421"/>
      <c r="L5658" s="421"/>
      <c r="M5658" s="421"/>
      <c r="N5658" s="421"/>
      <c r="O5658" s="421"/>
      <c r="P5658" s="421"/>
    </row>
    <row r="5659" spans="9:16">
      <c r="I5659" s="419"/>
      <c r="J5659" s="420"/>
      <c r="K5659" s="421"/>
      <c r="L5659" s="421"/>
      <c r="M5659" s="421"/>
      <c r="N5659" s="421"/>
      <c r="O5659" s="421"/>
      <c r="P5659" s="421"/>
    </row>
    <row r="5660" spans="9:16">
      <c r="I5660" s="419"/>
      <c r="J5660" s="420"/>
      <c r="K5660" s="421"/>
      <c r="L5660" s="421"/>
      <c r="M5660" s="421"/>
      <c r="N5660" s="421"/>
      <c r="O5660" s="421"/>
      <c r="P5660" s="421"/>
    </row>
    <row r="5661" spans="9:16">
      <c r="I5661" s="419"/>
      <c r="J5661" s="420"/>
      <c r="K5661" s="421"/>
      <c r="L5661" s="421"/>
      <c r="M5661" s="421"/>
      <c r="N5661" s="421"/>
      <c r="O5661" s="421"/>
      <c r="P5661" s="421"/>
    </row>
    <row r="5662" spans="9:16">
      <c r="I5662" s="419"/>
      <c r="J5662" s="420"/>
      <c r="K5662" s="421"/>
      <c r="L5662" s="421"/>
      <c r="M5662" s="421"/>
      <c r="N5662" s="421"/>
      <c r="O5662" s="421"/>
      <c r="P5662" s="421"/>
    </row>
    <row r="5663" spans="9:16">
      <c r="I5663" s="419"/>
      <c r="J5663" s="420"/>
      <c r="K5663" s="421"/>
      <c r="L5663" s="421"/>
      <c r="M5663" s="421"/>
      <c r="N5663" s="421"/>
      <c r="O5663" s="421"/>
      <c r="P5663" s="421"/>
    </row>
    <row r="5664" spans="9:16">
      <c r="I5664" s="419"/>
      <c r="J5664" s="420"/>
      <c r="K5664" s="421"/>
      <c r="L5664" s="421"/>
      <c r="M5664" s="421"/>
      <c r="N5664" s="421"/>
      <c r="O5664" s="421"/>
      <c r="P5664" s="421"/>
    </row>
    <row r="5665" spans="9:16">
      <c r="I5665" s="419"/>
      <c r="J5665" s="420"/>
      <c r="K5665" s="421"/>
      <c r="L5665" s="421"/>
      <c r="M5665" s="421"/>
      <c r="N5665" s="421"/>
      <c r="O5665" s="421"/>
      <c r="P5665" s="421"/>
    </row>
    <row r="5666" spans="9:16">
      <c r="I5666" s="419"/>
      <c r="J5666" s="420"/>
      <c r="K5666" s="421"/>
      <c r="L5666" s="421"/>
      <c r="M5666" s="421"/>
      <c r="N5666" s="421"/>
      <c r="O5666" s="421"/>
      <c r="P5666" s="421"/>
    </row>
    <row r="5667" spans="9:16">
      <c r="I5667" s="419"/>
      <c r="J5667" s="420"/>
      <c r="K5667" s="421"/>
      <c r="L5667" s="421"/>
      <c r="M5667" s="421"/>
      <c r="N5667" s="421"/>
      <c r="O5667" s="421"/>
      <c r="P5667" s="421"/>
    </row>
    <row r="5668" spans="9:16">
      <c r="I5668" s="419"/>
      <c r="J5668" s="420"/>
      <c r="K5668" s="421"/>
      <c r="L5668" s="421"/>
      <c r="M5668" s="421"/>
      <c r="N5668" s="421"/>
      <c r="O5668" s="421"/>
      <c r="P5668" s="421"/>
    </row>
    <row r="5669" spans="9:16">
      <c r="I5669" s="419"/>
      <c r="J5669" s="420"/>
      <c r="K5669" s="421"/>
      <c r="L5669" s="421"/>
      <c r="M5669" s="421"/>
      <c r="N5669" s="421"/>
      <c r="O5669" s="421"/>
      <c r="P5669" s="421"/>
    </row>
    <row r="5670" spans="9:16">
      <c r="I5670" s="419"/>
      <c r="J5670" s="420"/>
      <c r="K5670" s="421"/>
      <c r="L5670" s="421"/>
      <c r="M5670" s="421"/>
      <c r="N5670" s="421"/>
      <c r="O5670" s="421"/>
      <c r="P5670" s="421"/>
    </row>
    <row r="5671" spans="9:16">
      <c r="I5671" s="419"/>
      <c r="J5671" s="420"/>
      <c r="K5671" s="421"/>
      <c r="L5671" s="421"/>
      <c r="M5671" s="421"/>
      <c r="N5671" s="421"/>
      <c r="O5671" s="421"/>
      <c r="P5671" s="421"/>
    </row>
    <row r="5672" spans="9:16">
      <c r="I5672" s="419"/>
      <c r="J5672" s="420"/>
      <c r="K5672" s="421"/>
      <c r="L5672" s="421"/>
      <c r="M5672" s="421"/>
      <c r="N5672" s="421"/>
      <c r="O5672" s="421"/>
      <c r="P5672" s="421"/>
    </row>
    <row r="5673" spans="9:16">
      <c r="I5673" s="419"/>
      <c r="J5673" s="420"/>
      <c r="K5673" s="421"/>
      <c r="L5673" s="421"/>
      <c r="M5673" s="421"/>
      <c r="N5673" s="421"/>
      <c r="O5673" s="421"/>
      <c r="P5673" s="421"/>
    </row>
    <row r="5674" spans="9:16">
      <c r="I5674" s="419"/>
      <c r="J5674" s="420"/>
      <c r="K5674" s="421"/>
      <c r="L5674" s="421"/>
      <c r="M5674" s="421"/>
      <c r="N5674" s="421"/>
      <c r="O5674" s="421"/>
      <c r="P5674" s="421"/>
    </row>
    <row r="5675" spans="9:16">
      <c r="I5675" s="419"/>
      <c r="J5675" s="420"/>
      <c r="K5675" s="421"/>
      <c r="L5675" s="421"/>
      <c r="M5675" s="421"/>
      <c r="N5675" s="421"/>
      <c r="O5675" s="421"/>
      <c r="P5675" s="421"/>
    </row>
    <row r="5676" spans="9:16">
      <c r="I5676" s="419"/>
      <c r="J5676" s="420"/>
      <c r="K5676" s="421"/>
      <c r="L5676" s="421"/>
      <c r="M5676" s="421"/>
      <c r="N5676" s="421"/>
      <c r="O5676" s="421"/>
      <c r="P5676" s="421"/>
    </row>
    <row r="5677" spans="9:16">
      <c r="I5677" s="419"/>
      <c r="J5677" s="420"/>
      <c r="K5677" s="421"/>
      <c r="L5677" s="421"/>
      <c r="M5677" s="421"/>
      <c r="N5677" s="421"/>
      <c r="O5677" s="421"/>
      <c r="P5677" s="421"/>
    </row>
    <row r="5678" spans="9:16">
      <c r="I5678" s="419"/>
      <c r="J5678" s="420"/>
      <c r="K5678" s="421"/>
      <c r="L5678" s="421"/>
      <c r="M5678" s="421"/>
      <c r="N5678" s="421"/>
      <c r="O5678" s="421"/>
      <c r="P5678" s="421"/>
    </row>
    <row r="5679" spans="9:16">
      <c r="I5679" s="419"/>
      <c r="J5679" s="420"/>
      <c r="K5679" s="421"/>
      <c r="L5679" s="421"/>
      <c r="M5679" s="421"/>
      <c r="N5679" s="421"/>
      <c r="O5679" s="421"/>
      <c r="P5679" s="421"/>
    </row>
    <row r="5680" spans="9:16">
      <c r="I5680" s="419"/>
      <c r="J5680" s="420"/>
      <c r="K5680" s="421"/>
      <c r="L5680" s="421"/>
      <c r="M5680" s="421"/>
      <c r="N5680" s="421"/>
      <c r="O5680" s="421"/>
      <c r="P5680" s="421"/>
    </row>
    <row r="5681" spans="9:16">
      <c r="I5681" s="419"/>
      <c r="J5681" s="420"/>
      <c r="K5681" s="421"/>
      <c r="L5681" s="421"/>
      <c r="M5681" s="421"/>
      <c r="N5681" s="421"/>
      <c r="O5681" s="421"/>
      <c r="P5681" s="421"/>
    </row>
    <row r="5682" spans="9:16">
      <c r="I5682" s="419"/>
      <c r="J5682" s="420"/>
      <c r="K5682" s="421"/>
      <c r="L5682" s="421"/>
      <c r="M5682" s="421"/>
      <c r="N5682" s="421"/>
      <c r="O5682" s="421"/>
      <c r="P5682" s="421"/>
    </row>
    <row r="5683" spans="9:16">
      <c r="I5683" s="419"/>
      <c r="J5683" s="420"/>
      <c r="K5683" s="421"/>
      <c r="L5683" s="421"/>
      <c r="M5683" s="421"/>
      <c r="N5683" s="421"/>
      <c r="O5683" s="421"/>
      <c r="P5683" s="421"/>
    </row>
    <row r="5684" spans="9:16">
      <c r="I5684" s="419"/>
      <c r="J5684" s="420"/>
      <c r="K5684" s="421"/>
      <c r="L5684" s="421"/>
      <c r="M5684" s="421"/>
      <c r="N5684" s="421"/>
      <c r="O5684" s="421"/>
      <c r="P5684" s="421"/>
    </row>
    <row r="5685" spans="9:16">
      <c r="I5685" s="419"/>
      <c r="J5685" s="420"/>
      <c r="K5685" s="421"/>
      <c r="L5685" s="421"/>
      <c r="M5685" s="421"/>
      <c r="N5685" s="421"/>
      <c r="O5685" s="421"/>
      <c r="P5685" s="421"/>
    </row>
    <row r="5686" spans="9:16">
      <c r="I5686" s="419"/>
      <c r="J5686" s="420"/>
      <c r="K5686" s="421"/>
      <c r="L5686" s="421"/>
      <c r="M5686" s="421"/>
      <c r="N5686" s="421"/>
      <c r="O5686" s="421"/>
      <c r="P5686" s="421"/>
    </row>
    <row r="5687" spans="9:16">
      <c r="I5687" s="419"/>
      <c r="J5687" s="420"/>
      <c r="K5687" s="421"/>
      <c r="L5687" s="421"/>
      <c r="M5687" s="421"/>
      <c r="N5687" s="421"/>
      <c r="O5687" s="421"/>
      <c r="P5687" s="421"/>
    </row>
    <row r="5688" spans="9:16">
      <c r="I5688" s="419"/>
      <c r="J5688" s="420"/>
      <c r="K5688" s="421"/>
      <c r="L5688" s="421"/>
      <c r="M5688" s="421"/>
      <c r="N5688" s="421"/>
      <c r="O5688" s="421"/>
      <c r="P5688" s="421"/>
    </row>
    <row r="5689" spans="9:16">
      <c r="I5689" s="419"/>
      <c r="J5689" s="420"/>
      <c r="K5689" s="421"/>
      <c r="L5689" s="421"/>
      <c r="M5689" s="421"/>
      <c r="N5689" s="421"/>
      <c r="O5689" s="421"/>
      <c r="P5689" s="421"/>
    </row>
    <row r="5690" spans="9:16">
      <c r="I5690" s="419"/>
      <c r="J5690" s="420"/>
      <c r="K5690" s="421"/>
      <c r="L5690" s="421"/>
      <c r="M5690" s="421"/>
      <c r="N5690" s="421"/>
      <c r="O5690" s="421"/>
      <c r="P5690" s="421"/>
    </row>
    <row r="5691" spans="9:16">
      <c r="I5691" s="419"/>
      <c r="J5691" s="420"/>
      <c r="K5691" s="421"/>
      <c r="L5691" s="421"/>
      <c r="M5691" s="421"/>
      <c r="N5691" s="421"/>
      <c r="O5691" s="421"/>
      <c r="P5691" s="421"/>
    </row>
    <row r="5692" spans="9:16">
      <c r="I5692" s="419"/>
      <c r="J5692" s="420"/>
      <c r="K5692" s="421"/>
      <c r="L5692" s="421"/>
      <c r="M5692" s="421"/>
      <c r="N5692" s="421"/>
      <c r="O5692" s="421"/>
      <c r="P5692" s="421"/>
    </row>
    <row r="5693" spans="9:16">
      <c r="I5693" s="419"/>
      <c r="J5693" s="420"/>
      <c r="K5693" s="421"/>
      <c r="L5693" s="421"/>
      <c r="M5693" s="421"/>
      <c r="N5693" s="421"/>
      <c r="O5693" s="421"/>
      <c r="P5693" s="421"/>
    </row>
    <row r="5694" spans="9:16">
      <c r="I5694" s="419"/>
      <c r="J5694" s="420"/>
      <c r="K5694" s="421"/>
      <c r="L5694" s="421"/>
      <c r="M5694" s="421"/>
      <c r="N5694" s="421"/>
      <c r="O5694" s="421"/>
      <c r="P5694" s="421"/>
    </row>
    <row r="5695" spans="9:16">
      <c r="I5695" s="419"/>
      <c r="J5695" s="420"/>
      <c r="K5695" s="421"/>
      <c r="L5695" s="421"/>
      <c r="M5695" s="421"/>
      <c r="N5695" s="421"/>
      <c r="O5695" s="421"/>
      <c r="P5695" s="421"/>
    </row>
    <row r="5696" spans="9:16">
      <c r="I5696" s="419"/>
      <c r="J5696" s="420"/>
      <c r="K5696" s="421"/>
      <c r="L5696" s="421"/>
      <c r="M5696" s="421"/>
      <c r="N5696" s="421"/>
      <c r="O5696" s="421"/>
      <c r="P5696" s="421"/>
    </row>
    <row r="5697" spans="9:16">
      <c r="I5697" s="419"/>
      <c r="J5697" s="420"/>
      <c r="K5697" s="421"/>
      <c r="L5697" s="421"/>
      <c r="M5697" s="421"/>
      <c r="N5697" s="421"/>
      <c r="O5697" s="421"/>
      <c r="P5697" s="421"/>
    </row>
    <row r="5698" spans="9:16">
      <c r="I5698" s="419"/>
      <c r="J5698" s="420"/>
      <c r="K5698" s="421"/>
      <c r="L5698" s="421"/>
      <c r="M5698" s="421"/>
      <c r="N5698" s="421"/>
      <c r="O5698" s="421"/>
      <c r="P5698" s="421"/>
    </row>
    <row r="5699" spans="9:16">
      <c r="I5699" s="419"/>
      <c r="J5699" s="420"/>
      <c r="K5699" s="421"/>
      <c r="L5699" s="421"/>
      <c r="M5699" s="421"/>
      <c r="N5699" s="421"/>
      <c r="O5699" s="421"/>
      <c r="P5699" s="421"/>
    </row>
    <row r="5700" spans="9:16">
      <c r="I5700" s="419"/>
      <c r="J5700" s="420"/>
      <c r="K5700" s="421"/>
      <c r="L5700" s="421"/>
      <c r="M5700" s="421"/>
      <c r="N5700" s="421"/>
      <c r="O5700" s="421"/>
      <c r="P5700" s="421"/>
    </row>
    <row r="5701" spans="9:16">
      <c r="I5701" s="419"/>
      <c r="J5701" s="420"/>
      <c r="K5701" s="421"/>
      <c r="L5701" s="421"/>
      <c r="M5701" s="421"/>
      <c r="N5701" s="421"/>
      <c r="O5701" s="421"/>
      <c r="P5701" s="421"/>
    </row>
    <row r="5702" spans="9:16">
      <c r="I5702" s="419"/>
      <c r="J5702" s="420"/>
      <c r="K5702" s="421"/>
      <c r="L5702" s="421"/>
      <c r="M5702" s="421"/>
      <c r="N5702" s="421"/>
      <c r="O5702" s="421"/>
      <c r="P5702" s="421"/>
    </row>
    <row r="5703" spans="9:16">
      <c r="I5703" s="419"/>
      <c r="J5703" s="420"/>
      <c r="K5703" s="421"/>
      <c r="L5703" s="421"/>
      <c r="M5703" s="421"/>
      <c r="N5703" s="421"/>
      <c r="O5703" s="421"/>
      <c r="P5703" s="421"/>
    </row>
    <row r="5704" spans="9:16">
      <c r="I5704" s="419"/>
      <c r="J5704" s="420"/>
      <c r="K5704" s="421"/>
      <c r="L5704" s="421"/>
      <c r="M5704" s="421"/>
      <c r="N5704" s="421"/>
      <c r="O5704" s="421"/>
      <c r="P5704" s="421"/>
    </row>
    <row r="5705" spans="9:16">
      <c r="I5705" s="419"/>
      <c r="J5705" s="420"/>
      <c r="K5705" s="421"/>
      <c r="L5705" s="421"/>
      <c r="M5705" s="421"/>
      <c r="N5705" s="421"/>
      <c r="O5705" s="421"/>
      <c r="P5705" s="421"/>
    </row>
    <row r="5706" spans="9:16">
      <c r="I5706" s="419"/>
      <c r="J5706" s="420"/>
      <c r="K5706" s="421"/>
      <c r="L5706" s="421"/>
      <c r="M5706" s="421"/>
      <c r="N5706" s="421"/>
      <c r="O5706" s="421"/>
      <c r="P5706" s="421"/>
    </row>
    <row r="5707" spans="9:16">
      <c r="I5707" s="419"/>
      <c r="J5707" s="420"/>
      <c r="K5707" s="421"/>
      <c r="L5707" s="421"/>
      <c r="M5707" s="421"/>
      <c r="N5707" s="421"/>
      <c r="O5707" s="421"/>
      <c r="P5707" s="421"/>
    </row>
    <row r="5708" spans="9:16">
      <c r="I5708" s="419"/>
      <c r="J5708" s="420"/>
      <c r="K5708" s="421"/>
      <c r="L5708" s="421"/>
      <c r="M5708" s="421"/>
      <c r="N5708" s="421"/>
      <c r="O5708" s="421"/>
      <c r="P5708" s="421"/>
    </row>
    <row r="5709" spans="9:16">
      <c r="I5709" s="419"/>
      <c r="J5709" s="420"/>
      <c r="K5709" s="421"/>
      <c r="L5709" s="421"/>
      <c r="M5709" s="421"/>
      <c r="N5709" s="421"/>
      <c r="O5709" s="421"/>
      <c r="P5709" s="421"/>
    </row>
    <row r="5710" spans="9:16">
      <c r="I5710" s="419"/>
      <c r="J5710" s="420"/>
      <c r="K5710" s="421"/>
      <c r="L5710" s="421"/>
      <c r="M5710" s="421"/>
      <c r="N5710" s="421"/>
      <c r="O5710" s="421"/>
      <c r="P5710" s="421"/>
    </row>
    <row r="5711" spans="9:16">
      <c r="I5711" s="419"/>
      <c r="J5711" s="420"/>
      <c r="K5711" s="421"/>
      <c r="L5711" s="421"/>
      <c r="M5711" s="421"/>
      <c r="N5711" s="421"/>
      <c r="O5711" s="421"/>
      <c r="P5711" s="421"/>
    </row>
    <row r="5712" spans="9:16">
      <c r="I5712" s="419"/>
      <c r="J5712" s="420"/>
      <c r="K5712" s="421"/>
      <c r="L5712" s="421"/>
      <c r="M5712" s="421"/>
      <c r="N5712" s="421"/>
      <c r="O5712" s="421"/>
      <c r="P5712" s="421"/>
    </row>
    <row r="5713" spans="9:16">
      <c r="I5713" s="419"/>
      <c r="J5713" s="420"/>
      <c r="K5713" s="421"/>
      <c r="L5713" s="421"/>
      <c r="M5713" s="421"/>
      <c r="N5713" s="421"/>
      <c r="O5713" s="421"/>
      <c r="P5713" s="421"/>
    </row>
    <row r="5714" spans="9:16">
      <c r="I5714" s="419"/>
      <c r="J5714" s="420"/>
      <c r="K5714" s="421"/>
      <c r="L5714" s="421"/>
      <c r="M5714" s="421"/>
      <c r="N5714" s="421"/>
      <c r="O5714" s="421"/>
      <c r="P5714" s="421"/>
    </row>
    <row r="5715" spans="9:16">
      <c r="I5715" s="419"/>
      <c r="J5715" s="420"/>
      <c r="K5715" s="421"/>
      <c r="L5715" s="421"/>
      <c r="M5715" s="421"/>
      <c r="N5715" s="421"/>
      <c r="O5715" s="421"/>
      <c r="P5715" s="421"/>
    </row>
    <row r="5716" spans="9:16">
      <c r="I5716" s="419"/>
      <c r="J5716" s="420"/>
      <c r="K5716" s="421"/>
      <c r="L5716" s="421"/>
      <c r="M5716" s="421"/>
      <c r="N5716" s="421"/>
      <c r="O5716" s="421"/>
      <c r="P5716" s="421"/>
    </row>
    <row r="5717" spans="9:16">
      <c r="I5717" s="419"/>
      <c r="J5717" s="420"/>
      <c r="K5717" s="421"/>
      <c r="L5717" s="421"/>
      <c r="M5717" s="421"/>
      <c r="N5717" s="421"/>
      <c r="O5717" s="421"/>
      <c r="P5717" s="421"/>
    </row>
    <row r="5718" spans="9:16">
      <c r="I5718" s="419"/>
      <c r="J5718" s="420"/>
      <c r="K5718" s="421"/>
      <c r="L5718" s="421"/>
      <c r="M5718" s="421"/>
      <c r="N5718" s="421"/>
      <c r="O5718" s="421"/>
      <c r="P5718" s="421"/>
    </row>
    <row r="5719" spans="9:16">
      <c r="I5719" s="419"/>
      <c r="J5719" s="420"/>
      <c r="K5719" s="421"/>
      <c r="L5719" s="421"/>
      <c r="M5719" s="421"/>
      <c r="N5719" s="421"/>
      <c r="O5719" s="421"/>
      <c r="P5719" s="421"/>
    </row>
    <row r="5720" spans="9:16">
      <c r="I5720" s="419"/>
      <c r="J5720" s="420"/>
      <c r="K5720" s="421"/>
      <c r="L5720" s="421"/>
      <c r="M5720" s="421"/>
      <c r="N5720" s="421"/>
      <c r="O5720" s="421"/>
      <c r="P5720" s="421"/>
    </row>
    <row r="5721" spans="9:16">
      <c r="I5721" s="419"/>
      <c r="J5721" s="420"/>
      <c r="K5721" s="421"/>
      <c r="L5721" s="421"/>
      <c r="M5721" s="421"/>
      <c r="N5721" s="421"/>
      <c r="O5721" s="421"/>
      <c r="P5721" s="421"/>
    </row>
    <row r="5722" spans="9:16">
      <c r="I5722" s="419"/>
      <c r="J5722" s="420"/>
      <c r="K5722" s="421"/>
      <c r="L5722" s="421"/>
      <c r="M5722" s="421"/>
      <c r="N5722" s="421"/>
      <c r="O5722" s="421"/>
      <c r="P5722" s="421"/>
    </row>
    <row r="5723" spans="9:16">
      <c r="I5723" s="419"/>
      <c r="J5723" s="420"/>
      <c r="K5723" s="421"/>
      <c r="L5723" s="421"/>
      <c r="M5723" s="421"/>
      <c r="N5723" s="421"/>
      <c r="O5723" s="421"/>
      <c r="P5723" s="421"/>
    </row>
    <row r="5724" spans="9:16">
      <c r="I5724" s="419"/>
      <c r="J5724" s="420"/>
      <c r="K5724" s="421"/>
      <c r="L5724" s="421"/>
      <c r="M5724" s="421"/>
      <c r="N5724" s="421"/>
      <c r="O5724" s="421"/>
      <c r="P5724" s="421"/>
    </row>
    <row r="5725" spans="9:16">
      <c r="I5725" s="419"/>
      <c r="J5725" s="420"/>
      <c r="K5725" s="421"/>
      <c r="L5725" s="421"/>
      <c r="M5725" s="421"/>
      <c r="N5725" s="421"/>
      <c r="O5725" s="421"/>
      <c r="P5725" s="421"/>
    </row>
    <row r="5726" spans="9:16">
      <c r="I5726" s="419"/>
      <c r="J5726" s="420"/>
      <c r="K5726" s="421"/>
      <c r="L5726" s="421"/>
      <c r="M5726" s="421"/>
      <c r="N5726" s="421"/>
      <c r="O5726" s="421"/>
      <c r="P5726" s="421"/>
    </row>
    <row r="5727" spans="9:16">
      <c r="I5727" s="419"/>
      <c r="J5727" s="420"/>
      <c r="K5727" s="421"/>
      <c r="L5727" s="421"/>
      <c r="M5727" s="421"/>
      <c r="N5727" s="421"/>
      <c r="O5727" s="421"/>
      <c r="P5727" s="421"/>
    </row>
    <row r="5728" spans="9:16">
      <c r="I5728" s="419"/>
      <c r="J5728" s="420"/>
      <c r="K5728" s="421"/>
      <c r="L5728" s="421"/>
      <c r="M5728" s="421"/>
      <c r="N5728" s="421"/>
      <c r="O5728" s="421"/>
      <c r="P5728" s="421"/>
    </row>
    <row r="5729" spans="9:16">
      <c r="I5729" s="419"/>
      <c r="J5729" s="420"/>
      <c r="K5729" s="421"/>
      <c r="L5729" s="421"/>
      <c r="M5729" s="421"/>
      <c r="N5729" s="421"/>
      <c r="O5729" s="421"/>
      <c r="P5729" s="421"/>
    </row>
    <row r="5730" spans="9:16">
      <c r="I5730" s="419"/>
      <c r="J5730" s="420"/>
      <c r="K5730" s="421"/>
      <c r="L5730" s="421"/>
      <c r="M5730" s="421"/>
      <c r="N5730" s="421"/>
      <c r="O5730" s="421"/>
      <c r="P5730" s="421"/>
    </row>
    <row r="5731" spans="9:16">
      <c r="I5731" s="419"/>
      <c r="J5731" s="420"/>
      <c r="K5731" s="421"/>
      <c r="L5731" s="421"/>
      <c r="M5731" s="421"/>
      <c r="N5731" s="421"/>
      <c r="O5731" s="421"/>
      <c r="P5731" s="421"/>
    </row>
    <row r="5732" spans="9:16">
      <c r="I5732" s="419"/>
      <c r="J5732" s="420"/>
      <c r="K5732" s="421"/>
      <c r="L5732" s="421"/>
      <c r="M5732" s="421"/>
      <c r="N5732" s="421"/>
      <c r="O5732" s="421"/>
      <c r="P5732" s="421"/>
    </row>
    <row r="5733" spans="9:16">
      <c r="I5733" s="419"/>
      <c r="J5733" s="420"/>
      <c r="K5733" s="421"/>
      <c r="L5733" s="421"/>
      <c r="M5733" s="421"/>
      <c r="N5733" s="421"/>
      <c r="O5733" s="421"/>
      <c r="P5733" s="421"/>
    </row>
    <row r="5734" spans="9:16">
      <c r="I5734" s="419"/>
      <c r="J5734" s="420"/>
      <c r="K5734" s="421"/>
      <c r="L5734" s="421"/>
      <c r="M5734" s="421"/>
      <c r="N5734" s="421"/>
      <c r="O5734" s="421"/>
      <c r="P5734" s="421"/>
    </row>
    <row r="5735" spans="9:16">
      <c r="I5735" s="419"/>
      <c r="J5735" s="420"/>
      <c r="K5735" s="421"/>
      <c r="L5735" s="421"/>
      <c r="M5735" s="421"/>
      <c r="N5735" s="421"/>
      <c r="O5735" s="421"/>
      <c r="P5735" s="421"/>
    </row>
    <row r="5736" spans="9:16">
      <c r="I5736" s="419"/>
      <c r="J5736" s="420"/>
      <c r="K5736" s="421"/>
      <c r="L5736" s="421"/>
      <c r="M5736" s="421"/>
      <c r="N5736" s="421"/>
      <c r="O5736" s="421"/>
      <c r="P5736" s="421"/>
    </row>
    <row r="5737" spans="9:16">
      <c r="I5737" s="419"/>
      <c r="J5737" s="420"/>
      <c r="K5737" s="421"/>
      <c r="L5737" s="421"/>
      <c r="M5737" s="421"/>
      <c r="N5737" s="421"/>
      <c r="O5737" s="421"/>
      <c r="P5737" s="421"/>
    </row>
    <row r="5738" spans="9:16">
      <c r="I5738" s="419"/>
      <c r="J5738" s="420"/>
      <c r="K5738" s="421"/>
      <c r="L5738" s="421"/>
      <c r="M5738" s="421"/>
      <c r="N5738" s="421"/>
      <c r="O5738" s="421"/>
      <c r="P5738" s="421"/>
    </row>
    <row r="5739" spans="9:16">
      <c r="I5739" s="419"/>
      <c r="J5739" s="420"/>
      <c r="K5739" s="421"/>
      <c r="L5739" s="421"/>
      <c r="M5739" s="421"/>
      <c r="N5739" s="421"/>
      <c r="O5739" s="421"/>
      <c r="P5739" s="421"/>
    </row>
    <row r="5740" spans="9:16">
      <c r="I5740" s="419"/>
      <c r="J5740" s="420"/>
      <c r="K5740" s="421"/>
      <c r="L5740" s="421"/>
      <c r="M5740" s="421"/>
      <c r="N5740" s="421"/>
      <c r="O5740" s="421"/>
      <c r="P5740" s="421"/>
    </row>
    <row r="5741" spans="9:16">
      <c r="I5741" s="419"/>
      <c r="J5741" s="420"/>
      <c r="K5741" s="421"/>
      <c r="L5741" s="421"/>
      <c r="M5741" s="421"/>
      <c r="N5741" s="421"/>
      <c r="O5741" s="421"/>
      <c r="P5741" s="421"/>
    </row>
    <row r="5742" spans="9:16">
      <c r="I5742" s="419"/>
      <c r="J5742" s="420"/>
      <c r="K5742" s="421"/>
      <c r="L5742" s="421"/>
      <c r="M5742" s="421"/>
      <c r="N5742" s="421"/>
      <c r="O5742" s="421"/>
      <c r="P5742" s="421"/>
    </row>
    <row r="5743" spans="9:16">
      <c r="I5743" s="419"/>
      <c r="J5743" s="420"/>
      <c r="K5743" s="421"/>
      <c r="L5743" s="421"/>
      <c r="M5743" s="421"/>
      <c r="N5743" s="421"/>
      <c r="O5743" s="421"/>
      <c r="P5743" s="421"/>
    </row>
    <row r="5744" spans="9:16">
      <c r="I5744" s="419"/>
      <c r="J5744" s="420"/>
      <c r="K5744" s="421"/>
      <c r="L5744" s="421"/>
      <c r="M5744" s="421"/>
      <c r="N5744" s="421"/>
      <c r="O5744" s="421"/>
      <c r="P5744" s="421"/>
    </row>
    <row r="5745" spans="9:16">
      <c r="I5745" s="419"/>
      <c r="J5745" s="420"/>
      <c r="K5745" s="421"/>
      <c r="L5745" s="421"/>
      <c r="M5745" s="421"/>
      <c r="N5745" s="421"/>
      <c r="O5745" s="421"/>
      <c r="P5745" s="421"/>
    </row>
    <row r="5746" spans="9:16">
      <c r="I5746" s="419"/>
      <c r="J5746" s="420"/>
      <c r="K5746" s="421"/>
      <c r="L5746" s="421"/>
      <c r="M5746" s="421"/>
      <c r="N5746" s="421"/>
      <c r="O5746" s="421"/>
      <c r="P5746" s="421"/>
    </row>
    <row r="5747" spans="9:16">
      <c r="I5747" s="419"/>
      <c r="J5747" s="420"/>
      <c r="K5747" s="421"/>
      <c r="L5747" s="421"/>
      <c r="M5747" s="421"/>
      <c r="N5747" s="421"/>
      <c r="O5747" s="421"/>
      <c r="P5747" s="421"/>
    </row>
    <row r="5748" spans="9:16">
      <c r="I5748" s="419"/>
      <c r="J5748" s="420"/>
      <c r="K5748" s="421"/>
      <c r="L5748" s="421"/>
      <c r="M5748" s="421"/>
      <c r="N5748" s="421"/>
      <c r="O5748" s="421"/>
      <c r="P5748" s="421"/>
    </row>
    <row r="5749" spans="9:16">
      <c r="I5749" s="419"/>
      <c r="J5749" s="420"/>
      <c r="K5749" s="421"/>
      <c r="L5749" s="421"/>
      <c r="M5749" s="421"/>
      <c r="N5749" s="421"/>
      <c r="O5749" s="421"/>
      <c r="P5749" s="421"/>
    </row>
    <row r="5750" spans="9:16">
      <c r="I5750" s="419"/>
      <c r="J5750" s="420"/>
      <c r="K5750" s="421"/>
      <c r="L5750" s="421"/>
      <c r="M5750" s="421"/>
      <c r="N5750" s="421"/>
      <c r="O5750" s="421"/>
      <c r="P5750" s="421"/>
    </row>
    <row r="5751" spans="9:16">
      <c r="I5751" s="419"/>
      <c r="J5751" s="420"/>
      <c r="K5751" s="421"/>
      <c r="L5751" s="421"/>
      <c r="M5751" s="421"/>
      <c r="N5751" s="421"/>
      <c r="O5751" s="421"/>
      <c r="P5751" s="421"/>
    </row>
    <row r="5752" spans="9:16">
      <c r="I5752" s="419"/>
      <c r="J5752" s="420"/>
      <c r="K5752" s="421"/>
      <c r="L5752" s="421"/>
      <c r="M5752" s="421"/>
      <c r="N5752" s="421"/>
      <c r="O5752" s="421"/>
      <c r="P5752" s="421"/>
    </row>
    <row r="5753" spans="9:16">
      <c r="I5753" s="419"/>
      <c r="J5753" s="420"/>
      <c r="K5753" s="421"/>
      <c r="L5753" s="421"/>
      <c r="M5753" s="421"/>
      <c r="N5753" s="421"/>
      <c r="O5753" s="421"/>
      <c r="P5753" s="421"/>
    </row>
    <row r="5754" spans="9:16">
      <c r="I5754" s="419"/>
      <c r="J5754" s="420"/>
      <c r="K5754" s="421"/>
      <c r="L5754" s="421"/>
      <c r="M5754" s="421"/>
      <c r="N5754" s="421"/>
      <c r="O5754" s="421"/>
      <c r="P5754" s="421"/>
    </row>
    <row r="5755" spans="9:16">
      <c r="I5755" s="419"/>
      <c r="J5755" s="420"/>
      <c r="K5755" s="421"/>
      <c r="L5755" s="421"/>
      <c r="M5755" s="421"/>
      <c r="N5755" s="421"/>
      <c r="O5755" s="421"/>
      <c r="P5755" s="421"/>
    </row>
    <row r="5756" spans="9:16">
      <c r="I5756" s="419"/>
      <c r="J5756" s="420"/>
      <c r="K5756" s="421"/>
      <c r="L5756" s="421"/>
      <c r="M5756" s="421"/>
      <c r="N5756" s="421"/>
      <c r="O5756" s="421"/>
      <c r="P5756" s="421"/>
    </row>
    <row r="5757" spans="9:16">
      <c r="I5757" s="419"/>
      <c r="J5757" s="420"/>
      <c r="K5757" s="421"/>
      <c r="L5757" s="421"/>
      <c r="M5757" s="421"/>
      <c r="N5757" s="421"/>
      <c r="O5757" s="421"/>
      <c r="P5757" s="421"/>
    </row>
    <row r="5758" spans="9:16">
      <c r="I5758" s="419"/>
      <c r="J5758" s="420"/>
      <c r="K5758" s="421"/>
      <c r="L5758" s="421"/>
      <c r="M5758" s="421"/>
      <c r="N5758" s="421"/>
      <c r="O5758" s="421"/>
      <c r="P5758" s="421"/>
    </row>
    <row r="5759" spans="9:16">
      <c r="I5759" s="419"/>
      <c r="J5759" s="420"/>
      <c r="K5759" s="421"/>
      <c r="L5759" s="421"/>
      <c r="M5759" s="421"/>
      <c r="N5759" s="421"/>
      <c r="O5759" s="421"/>
      <c r="P5759" s="421"/>
    </row>
    <row r="5760" spans="9:16">
      <c r="I5760" s="419"/>
      <c r="J5760" s="420"/>
      <c r="K5760" s="421"/>
      <c r="L5760" s="421"/>
      <c r="M5760" s="421"/>
      <c r="N5760" s="421"/>
      <c r="O5760" s="421"/>
      <c r="P5760" s="421"/>
    </row>
    <row r="5761" spans="9:16">
      <c r="I5761" s="419"/>
      <c r="J5761" s="420"/>
      <c r="K5761" s="421"/>
      <c r="L5761" s="421"/>
      <c r="M5761" s="421"/>
      <c r="N5761" s="421"/>
      <c r="O5761" s="421"/>
      <c r="P5761" s="421"/>
    </row>
    <row r="5762" spans="9:16">
      <c r="I5762" s="419"/>
      <c r="J5762" s="420"/>
      <c r="K5762" s="421"/>
      <c r="L5762" s="421"/>
      <c r="M5762" s="421"/>
      <c r="N5762" s="421"/>
      <c r="O5762" s="421"/>
      <c r="P5762" s="421"/>
    </row>
    <row r="5763" spans="9:16">
      <c r="I5763" s="419"/>
      <c r="J5763" s="420"/>
      <c r="K5763" s="421"/>
      <c r="L5763" s="421"/>
      <c r="M5763" s="421"/>
      <c r="N5763" s="421"/>
      <c r="O5763" s="421"/>
      <c r="P5763" s="421"/>
    </row>
    <row r="5764" spans="9:16">
      <c r="I5764" s="419"/>
      <c r="J5764" s="420"/>
      <c r="K5764" s="421"/>
      <c r="L5764" s="421"/>
      <c r="M5764" s="421"/>
      <c r="N5764" s="421"/>
      <c r="O5764" s="421"/>
      <c r="P5764" s="421"/>
    </row>
    <row r="5765" spans="9:16">
      <c r="I5765" s="419"/>
      <c r="J5765" s="420"/>
      <c r="K5765" s="421"/>
      <c r="L5765" s="421"/>
      <c r="M5765" s="421"/>
      <c r="N5765" s="421"/>
      <c r="O5765" s="421"/>
      <c r="P5765" s="421"/>
    </row>
    <row r="5766" spans="9:16">
      <c r="I5766" s="419"/>
      <c r="J5766" s="420"/>
      <c r="K5766" s="421"/>
      <c r="L5766" s="421"/>
      <c r="M5766" s="421"/>
      <c r="N5766" s="421"/>
      <c r="O5766" s="421"/>
      <c r="P5766" s="421"/>
    </row>
    <row r="5767" spans="9:16">
      <c r="I5767" s="419"/>
      <c r="J5767" s="420"/>
      <c r="K5767" s="421"/>
      <c r="L5767" s="421"/>
      <c r="M5767" s="421"/>
      <c r="N5767" s="421"/>
      <c r="O5767" s="421"/>
      <c r="P5767" s="421"/>
    </row>
    <row r="5768" spans="9:16">
      <c r="I5768" s="419"/>
      <c r="J5768" s="420"/>
      <c r="K5768" s="421"/>
      <c r="L5768" s="421"/>
      <c r="M5768" s="421"/>
      <c r="N5768" s="421"/>
      <c r="O5768" s="421"/>
      <c r="P5768" s="421"/>
    </row>
    <row r="5769" spans="9:16">
      <c r="I5769" s="419"/>
      <c r="J5769" s="420"/>
      <c r="K5769" s="421"/>
      <c r="L5769" s="421"/>
      <c r="M5769" s="421"/>
      <c r="N5769" s="421"/>
      <c r="O5769" s="421"/>
      <c r="P5769" s="421"/>
    </row>
    <row r="5770" spans="9:16">
      <c r="I5770" s="419"/>
      <c r="J5770" s="420"/>
      <c r="K5770" s="421"/>
      <c r="L5770" s="421"/>
      <c r="M5770" s="421"/>
      <c r="N5770" s="421"/>
      <c r="O5770" s="421"/>
      <c r="P5770" s="421"/>
    </row>
    <row r="5771" spans="9:16">
      <c r="I5771" s="419"/>
      <c r="J5771" s="420"/>
      <c r="K5771" s="421"/>
      <c r="L5771" s="421"/>
      <c r="M5771" s="421"/>
      <c r="N5771" s="421"/>
      <c r="O5771" s="421"/>
      <c r="P5771" s="421"/>
    </row>
    <row r="5772" spans="9:16">
      <c r="I5772" s="419"/>
      <c r="J5772" s="420"/>
      <c r="K5772" s="421"/>
      <c r="L5772" s="421"/>
      <c r="M5772" s="421"/>
      <c r="N5772" s="421"/>
      <c r="O5772" s="421"/>
      <c r="P5772" s="421"/>
    </row>
    <row r="5773" spans="9:16">
      <c r="I5773" s="419"/>
      <c r="J5773" s="420"/>
      <c r="K5773" s="421"/>
      <c r="L5773" s="421"/>
      <c r="M5773" s="421"/>
      <c r="N5773" s="421"/>
      <c r="O5773" s="421"/>
      <c r="P5773" s="421"/>
    </row>
    <row r="5774" spans="9:16">
      <c r="I5774" s="419"/>
      <c r="J5774" s="420"/>
      <c r="K5774" s="421"/>
      <c r="L5774" s="421"/>
      <c r="M5774" s="421"/>
      <c r="N5774" s="421"/>
      <c r="O5774" s="421"/>
      <c r="P5774" s="421"/>
    </row>
    <row r="5775" spans="9:16">
      <c r="I5775" s="419"/>
      <c r="J5775" s="420"/>
      <c r="K5775" s="421"/>
      <c r="L5775" s="421"/>
      <c r="M5775" s="421"/>
      <c r="N5775" s="421"/>
      <c r="O5775" s="421"/>
      <c r="P5775" s="421"/>
    </row>
    <row r="5776" spans="9:16">
      <c r="I5776" s="419"/>
      <c r="J5776" s="420"/>
      <c r="K5776" s="421"/>
      <c r="L5776" s="421"/>
      <c r="M5776" s="421"/>
      <c r="N5776" s="421"/>
      <c r="O5776" s="421"/>
      <c r="P5776" s="421"/>
    </row>
    <row r="5777" spans="9:16">
      <c r="I5777" s="419"/>
      <c r="J5777" s="420"/>
      <c r="K5777" s="421"/>
      <c r="L5777" s="421"/>
      <c r="M5777" s="421"/>
      <c r="N5777" s="421"/>
      <c r="O5777" s="421"/>
      <c r="P5777" s="421"/>
    </row>
    <row r="5778" spans="9:16">
      <c r="I5778" s="419"/>
      <c r="J5778" s="420"/>
      <c r="K5778" s="421"/>
      <c r="L5778" s="421"/>
      <c r="M5778" s="421"/>
      <c r="N5778" s="421"/>
      <c r="O5778" s="421"/>
      <c r="P5778" s="421"/>
    </row>
    <row r="5779" spans="9:16">
      <c r="I5779" s="419"/>
      <c r="J5779" s="420"/>
      <c r="K5779" s="421"/>
      <c r="L5779" s="421"/>
      <c r="M5779" s="421"/>
      <c r="N5779" s="421"/>
      <c r="O5779" s="421"/>
      <c r="P5779" s="421"/>
    </row>
    <row r="5780" spans="9:16">
      <c r="I5780" s="419"/>
      <c r="J5780" s="420"/>
      <c r="K5780" s="421"/>
      <c r="L5780" s="421"/>
      <c r="M5780" s="421"/>
      <c r="N5780" s="421"/>
      <c r="O5780" s="421"/>
      <c r="P5780" s="421"/>
    </row>
    <row r="5781" spans="9:16">
      <c r="I5781" s="419"/>
      <c r="J5781" s="420"/>
      <c r="K5781" s="421"/>
      <c r="L5781" s="421"/>
      <c r="M5781" s="421"/>
      <c r="N5781" s="421"/>
      <c r="O5781" s="421"/>
      <c r="P5781" s="421"/>
    </row>
    <row r="5782" spans="9:16">
      <c r="I5782" s="419"/>
      <c r="J5782" s="420"/>
      <c r="K5782" s="421"/>
      <c r="L5782" s="421"/>
      <c r="M5782" s="421"/>
      <c r="N5782" s="421"/>
      <c r="O5782" s="421"/>
      <c r="P5782" s="421"/>
    </row>
    <row r="5783" spans="9:16">
      <c r="I5783" s="419"/>
      <c r="J5783" s="420"/>
      <c r="K5783" s="421"/>
      <c r="L5783" s="421"/>
      <c r="M5783" s="421"/>
      <c r="N5783" s="421"/>
      <c r="O5783" s="421"/>
      <c r="P5783" s="421"/>
    </row>
    <row r="5784" spans="9:16">
      <c r="I5784" s="419"/>
      <c r="J5784" s="420"/>
      <c r="K5784" s="421"/>
      <c r="L5784" s="421"/>
      <c r="M5784" s="421"/>
      <c r="N5784" s="421"/>
      <c r="O5784" s="421"/>
      <c r="P5784" s="421"/>
    </row>
    <row r="5785" spans="9:16">
      <c r="I5785" s="419"/>
      <c r="J5785" s="420"/>
      <c r="K5785" s="421"/>
      <c r="L5785" s="421"/>
      <c r="M5785" s="421"/>
      <c r="N5785" s="421"/>
      <c r="O5785" s="421"/>
      <c r="P5785" s="421"/>
    </row>
    <row r="5786" spans="9:16">
      <c r="I5786" s="419"/>
      <c r="J5786" s="420"/>
      <c r="K5786" s="421"/>
      <c r="L5786" s="421"/>
      <c r="M5786" s="421"/>
      <c r="N5786" s="421"/>
      <c r="O5786" s="421"/>
      <c r="P5786" s="421"/>
    </row>
    <row r="5787" spans="9:16">
      <c r="I5787" s="419"/>
      <c r="J5787" s="420"/>
      <c r="K5787" s="421"/>
      <c r="L5787" s="421"/>
      <c r="M5787" s="421"/>
      <c r="N5787" s="421"/>
      <c r="O5787" s="421"/>
      <c r="P5787" s="421"/>
    </row>
    <row r="5788" spans="9:16">
      <c r="I5788" s="419"/>
      <c r="J5788" s="420"/>
      <c r="K5788" s="421"/>
      <c r="L5788" s="421"/>
      <c r="M5788" s="421"/>
      <c r="N5788" s="421"/>
      <c r="O5788" s="421"/>
      <c r="P5788" s="421"/>
    </row>
    <row r="5789" spans="9:16">
      <c r="I5789" s="419"/>
      <c r="J5789" s="420"/>
      <c r="K5789" s="421"/>
      <c r="L5789" s="421"/>
      <c r="M5789" s="421"/>
      <c r="N5789" s="421"/>
      <c r="O5789" s="421"/>
      <c r="P5789" s="421"/>
    </row>
    <row r="5790" spans="9:16">
      <c r="I5790" s="419"/>
      <c r="J5790" s="420"/>
      <c r="K5790" s="421"/>
      <c r="L5790" s="421"/>
      <c r="M5790" s="421"/>
      <c r="N5790" s="421"/>
      <c r="O5790" s="421"/>
      <c r="P5790" s="421"/>
    </row>
    <row r="5791" spans="9:16">
      <c r="I5791" s="419"/>
      <c r="J5791" s="420"/>
      <c r="K5791" s="421"/>
      <c r="L5791" s="421"/>
      <c r="M5791" s="421"/>
      <c r="N5791" s="421"/>
      <c r="O5791" s="421"/>
      <c r="P5791" s="421"/>
    </row>
    <row r="5792" spans="9:16">
      <c r="I5792" s="419"/>
      <c r="J5792" s="420"/>
      <c r="K5792" s="421"/>
      <c r="L5792" s="421"/>
      <c r="M5792" s="421"/>
      <c r="N5792" s="421"/>
      <c r="O5792" s="421"/>
      <c r="P5792" s="421"/>
    </row>
    <row r="5793" spans="9:16">
      <c r="I5793" s="419"/>
      <c r="J5793" s="420"/>
      <c r="K5793" s="421"/>
      <c r="L5793" s="421"/>
      <c r="M5793" s="421"/>
      <c r="N5793" s="421"/>
      <c r="O5793" s="421"/>
      <c r="P5793" s="421"/>
    </row>
    <row r="5794" spans="9:16">
      <c r="I5794" s="419"/>
      <c r="J5794" s="420"/>
      <c r="K5794" s="421"/>
      <c r="L5794" s="421"/>
      <c r="M5794" s="421"/>
      <c r="N5794" s="421"/>
      <c r="O5794" s="421"/>
      <c r="P5794" s="421"/>
    </row>
    <row r="5795" spans="9:16">
      <c r="I5795" s="419"/>
      <c r="J5795" s="420"/>
      <c r="K5795" s="421"/>
      <c r="L5795" s="421"/>
      <c r="M5795" s="421"/>
      <c r="N5795" s="421"/>
      <c r="O5795" s="421"/>
      <c r="P5795" s="421"/>
    </row>
    <row r="5796" spans="9:16">
      <c r="I5796" s="419"/>
      <c r="J5796" s="420"/>
      <c r="K5796" s="421"/>
      <c r="L5796" s="421"/>
      <c r="M5796" s="421"/>
      <c r="N5796" s="421"/>
      <c r="O5796" s="421"/>
      <c r="P5796" s="421"/>
    </row>
    <row r="5797" spans="9:16">
      <c r="I5797" s="419"/>
      <c r="J5797" s="420"/>
      <c r="K5797" s="421"/>
      <c r="L5797" s="421"/>
      <c r="M5797" s="421"/>
      <c r="N5797" s="421"/>
      <c r="O5797" s="421"/>
      <c r="P5797" s="421"/>
    </row>
    <row r="5798" spans="9:16">
      <c r="I5798" s="419"/>
      <c r="J5798" s="420"/>
      <c r="K5798" s="421"/>
      <c r="L5798" s="421"/>
      <c r="M5798" s="421"/>
      <c r="N5798" s="421"/>
      <c r="O5798" s="421"/>
      <c r="P5798" s="421"/>
    </row>
    <row r="5799" spans="9:16">
      <c r="I5799" s="419"/>
      <c r="J5799" s="420"/>
      <c r="K5799" s="421"/>
      <c r="L5799" s="421"/>
      <c r="M5799" s="421"/>
      <c r="N5799" s="421"/>
      <c r="O5799" s="421"/>
      <c r="P5799" s="421"/>
    </row>
    <row r="5800" spans="9:16">
      <c r="I5800" s="419"/>
      <c r="J5800" s="420"/>
      <c r="K5800" s="421"/>
      <c r="L5800" s="421"/>
      <c r="M5800" s="421"/>
      <c r="N5800" s="421"/>
      <c r="O5800" s="421"/>
      <c r="P5800" s="421"/>
    </row>
    <row r="5801" spans="9:16">
      <c r="I5801" s="419"/>
      <c r="J5801" s="420"/>
      <c r="K5801" s="421"/>
      <c r="L5801" s="421"/>
      <c r="M5801" s="421"/>
      <c r="N5801" s="421"/>
      <c r="O5801" s="421"/>
      <c r="P5801" s="421"/>
    </row>
    <row r="5802" spans="9:16">
      <c r="I5802" s="419"/>
      <c r="J5802" s="420"/>
      <c r="K5802" s="421"/>
      <c r="L5802" s="421"/>
      <c r="M5802" s="421"/>
      <c r="N5802" s="421"/>
      <c r="O5802" s="421"/>
      <c r="P5802" s="421"/>
    </row>
    <row r="5803" spans="9:16">
      <c r="I5803" s="419"/>
      <c r="J5803" s="420"/>
      <c r="K5803" s="421"/>
      <c r="L5803" s="421"/>
      <c r="M5803" s="421"/>
      <c r="N5803" s="421"/>
      <c r="O5803" s="421"/>
      <c r="P5803" s="421"/>
    </row>
    <row r="5804" spans="9:16">
      <c r="I5804" s="419"/>
      <c r="J5804" s="420"/>
      <c r="K5804" s="421"/>
      <c r="L5804" s="421"/>
      <c r="M5804" s="421"/>
      <c r="N5804" s="421"/>
      <c r="O5804" s="421"/>
      <c r="P5804" s="421"/>
    </row>
    <row r="5805" spans="9:16">
      <c r="I5805" s="419"/>
      <c r="J5805" s="420"/>
      <c r="K5805" s="421"/>
      <c r="L5805" s="421"/>
      <c r="M5805" s="421"/>
      <c r="N5805" s="421"/>
      <c r="O5805" s="421"/>
      <c r="P5805" s="421"/>
    </row>
    <row r="5806" spans="9:16">
      <c r="I5806" s="419"/>
      <c r="J5806" s="420"/>
      <c r="K5806" s="421"/>
      <c r="L5806" s="421"/>
      <c r="M5806" s="421"/>
      <c r="N5806" s="421"/>
      <c r="O5806" s="421"/>
      <c r="P5806" s="421"/>
    </row>
    <row r="5807" spans="9:16">
      <c r="I5807" s="419"/>
      <c r="J5807" s="420"/>
      <c r="K5807" s="421"/>
      <c r="L5807" s="421"/>
      <c r="M5807" s="421"/>
      <c r="N5807" s="421"/>
      <c r="O5807" s="421"/>
      <c r="P5807" s="421"/>
    </row>
    <row r="5808" spans="9:16">
      <c r="I5808" s="419"/>
      <c r="J5808" s="420"/>
      <c r="K5808" s="421"/>
      <c r="L5808" s="421"/>
      <c r="M5808" s="421"/>
      <c r="N5808" s="421"/>
      <c r="O5808" s="421"/>
      <c r="P5808" s="421"/>
    </row>
    <row r="5809" spans="9:16">
      <c r="I5809" s="419"/>
      <c r="J5809" s="420"/>
      <c r="K5809" s="421"/>
      <c r="L5809" s="421"/>
      <c r="M5809" s="421"/>
      <c r="N5809" s="421"/>
      <c r="O5809" s="421"/>
      <c r="P5809" s="421"/>
    </row>
    <row r="5810" spans="9:16">
      <c r="I5810" s="419"/>
      <c r="J5810" s="420"/>
      <c r="K5810" s="421"/>
      <c r="L5810" s="421"/>
      <c r="M5810" s="421"/>
      <c r="N5810" s="421"/>
      <c r="O5810" s="421"/>
      <c r="P5810" s="421"/>
    </row>
    <row r="5811" spans="9:16">
      <c r="I5811" s="419"/>
      <c r="J5811" s="420"/>
      <c r="K5811" s="421"/>
      <c r="L5811" s="421"/>
      <c r="M5811" s="421"/>
      <c r="N5811" s="421"/>
      <c r="O5811" s="421"/>
      <c r="P5811" s="421"/>
    </row>
    <row r="5812" spans="9:16">
      <c r="I5812" s="419"/>
      <c r="J5812" s="420"/>
      <c r="K5812" s="421"/>
      <c r="L5812" s="421"/>
      <c r="M5812" s="421"/>
      <c r="N5812" s="421"/>
      <c r="O5812" s="421"/>
      <c r="P5812" s="421"/>
    </row>
    <row r="5813" spans="9:16">
      <c r="I5813" s="419"/>
      <c r="J5813" s="420"/>
      <c r="K5813" s="421"/>
      <c r="L5813" s="421"/>
      <c r="M5813" s="421"/>
      <c r="N5813" s="421"/>
      <c r="O5813" s="421"/>
      <c r="P5813" s="421"/>
    </row>
    <row r="5814" spans="9:16">
      <c r="I5814" s="419"/>
      <c r="J5814" s="420"/>
      <c r="K5814" s="421"/>
      <c r="L5814" s="421"/>
      <c r="M5814" s="421"/>
      <c r="N5814" s="421"/>
      <c r="O5814" s="421"/>
      <c r="P5814" s="421"/>
    </row>
    <row r="5815" spans="9:16">
      <c r="I5815" s="419"/>
      <c r="J5815" s="420"/>
      <c r="K5815" s="421"/>
      <c r="L5815" s="421"/>
      <c r="M5815" s="421"/>
      <c r="N5815" s="421"/>
      <c r="O5815" s="421"/>
      <c r="P5815" s="421"/>
    </row>
    <row r="5816" spans="9:16">
      <c r="I5816" s="419"/>
      <c r="J5816" s="420"/>
      <c r="K5816" s="421"/>
      <c r="L5816" s="421"/>
      <c r="M5816" s="421"/>
      <c r="N5816" s="421"/>
      <c r="O5816" s="421"/>
      <c r="P5816" s="421"/>
    </row>
    <row r="5817" spans="9:16">
      <c r="I5817" s="419"/>
      <c r="J5817" s="420"/>
      <c r="K5817" s="421"/>
      <c r="L5817" s="421"/>
      <c r="M5817" s="421"/>
      <c r="N5817" s="421"/>
      <c r="O5817" s="421"/>
      <c r="P5817" s="421"/>
    </row>
    <row r="5818" spans="9:16">
      <c r="I5818" s="419"/>
      <c r="J5818" s="420"/>
      <c r="K5818" s="421"/>
      <c r="L5818" s="421"/>
      <c r="M5818" s="421"/>
      <c r="N5818" s="421"/>
      <c r="O5818" s="421"/>
      <c r="P5818" s="421"/>
    </row>
    <row r="5819" spans="9:16">
      <c r="I5819" s="419"/>
      <c r="J5819" s="420"/>
      <c r="K5819" s="421"/>
      <c r="L5819" s="421"/>
      <c r="M5819" s="421"/>
      <c r="N5819" s="421"/>
      <c r="O5819" s="421"/>
      <c r="P5819" s="421"/>
    </row>
    <row r="5820" spans="9:16">
      <c r="I5820" s="419"/>
      <c r="J5820" s="420"/>
      <c r="K5820" s="421"/>
      <c r="L5820" s="421"/>
      <c r="M5820" s="421"/>
      <c r="N5820" s="421"/>
      <c r="O5820" s="421"/>
      <c r="P5820" s="421"/>
    </row>
    <row r="5821" spans="9:16">
      <c r="I5821" s="419"/>
      <c r="J5821" s="420"/>
      <c r="K5821" s="421"/>
      <c r="L5821" s="421"/>
      <c r="M5821" s="421"/>
      <c r="N5821" s="421"/>
      <c r="O5821" s="421"/>
      <c r="P5821" s="421"/>
    </row>
    <row r="5822" spans="9:16">
      <c r="I5822" s="419"/>
      <c r="J5822" s="420"/>
      <c r="K5822" s="421"/>
      <c r="L5822" s="421"/>
      <c r="M5822" s="421"/>
      <c r="N5822" s="421"/>
      <c r="O5822" s="421"/>
      <c r="P5822" s="421"/>
    </row>
    <row r="5823" spans="9:16">
      <c r="I5823" s="419"/>
      <c r="J5823" s="420"/>
      <c r="K5823" s="421"/>
      <c r="L5823" s="421"/>
      <c r="M5823" s="421"/>
      <c r="N5823" s="421"/>
      <c r="O5823" s="421"/>
      <c r="P5823" s="421"/>
    </row>
    <row r="5824" spans="9:16">
      <c r="I5824" s="419"/>
      <c r="J5824" s="420"/>
      <c r="K5824" s="421"/>
      <c r="L5824" s="421"/>
      <c r="M5824" s="421"/>
      <c r="N5824" s="421"/>
      <c r="O5824" s="421"/>
      <c r="P5824" s="421"/>
    </row>
    <row r="5825" spans="9:16">
      <c r="I5825" s="419"/>
      <c r="J5825" s="420"/>
      <c r="K5825" s="421"/>
      <c r="L5825" s="421"/>
      <c r="M5825" s="421"/>
      <c r="N5825" s="421"/>
      <c r="O5825" s="421"/>
      <c r="P5825" s="421"/>
    </row>
    <row r="5826" spans="9:16">
      <c r="I5826" s="419"/>
      <c r="J5826" s="420"/>
      <c r="K5826" s="421"/>
      <c r="L5826" s="421"/>
      <c r="M5826" s="421"/>
      <c r="N5826" s="421"/>
      <c r="O5826" s="421"/>
      <c r="P5826" s="421"/>
    </row>
    <row r="5827" spans="9:16">
      <c r="I5827" s="419"/>
      <c r="J5827" s="420"/>
      <c r="K5827" s="421"/>
      <c r="L5827" s="421"/>
      <c r="M5827" s="421"/>
      <c r="N5827" s="421"/>
      <c r="O5827" s="421"/>
      <c r="P5827" s="421"/>
    </row>
    <row r="5828" spans="9:16">
      <c r="I5828" s="419"/>
      <c r="J5828" s="420"/>
      <c r="K5828" s="421"/>
      <c r="L5828" s="421"/>
      <c r="M5828" s="421"/>
      <c r="N5828" s="421"/>
      <c r="O5828" s="421"/>
      <c r="P5828" s="421"/>
    </row>
    <row r="5829" spans="9:16">
      <c r="I5829" s="419"/>
      <c r="J5829" s="420"/>
      <c r="K5829" s="421"/>
      <c r="L5829" s="421"/>
      <c r="M5829" s="421"/>
      <c r="N5829" s="421"/>
      <c r="O5829" s="421"/>
      <c r="P5829" s="421"/>
    </row>
    <row r="5830" spans="9:16">
      <c r="I5830" s="419"/>
      <c r="J5830" s="420"/>
      <c r="K5830" s="421"/>
      <c r="L5830" s="421"/>
      <c r="M5830" s="421"/>
      <c r="N5830" s="421"/>
      <c r="O5830" s="421"/>
      <c r="P5830" s="421"/>
    </row>
    <row r="5831" spans="9:16">
      <c r="I5831" s="419"/>
      <c r="J5831" s="420"/>
      <c r="K5831" s="421"/>
      <c r="L5831" s="421"/>
      <c r="M5831" s="421"/>
      <c r="N5831" s="421"/>
      <c r="O5831" s="421"/>
      <c r="P5831" s="421"/>
    </row>
    <row r="5832" spans="9:16">
      <c r="I5832" s="419"/>
      <c r="J5832" s="420"/>
      <c r="K5832" s="421"/>
      <c r="L5832" s="421"/>
      <c r="M5832" s="421"/>
      <c r="N5832" s="421"/>
      <c r="O5832" s="421"/>
      <c r="P5832" s="421"/>
    </row>
    <row r="5833" spans="9:16">
      <c r="I5833" s="419"/>
      <c r="J5833" s="420"/>
      <c r="K5833" s="421"/>
      <c r="L5833" s="421"/>
      <c r="M5833" s="421"/>
      <c r="N5833" s="421"/>
      <c r="O5833" s="421"/>
      <c r="P5833" s="421"/>
    </row>
    <row r="5834" spans="9:16">
      <c r="I5834" s="419"/>
      <c r="J5834" s="420"/>
      <c r="K5834" s="421"/>
      <c r="L5834" s="421"/>
      <c r="M5834" s="421"/>
      <c r="N5834" s="421"/>
      <c r="O5834" s="421"/>
      <c r="P5834" s="421"/>
    </row>
    <row r="5835" spans="9:16">
      <c r="I5835" s="419"/>
      <c r="J5835" s="420"/>
      <c r="K5835" s="421"/>
      <c r="L5835" s="421"/>
      <c r="M5835" s="421"/>
      <c r="N5835" s="421"/>
      <c r="O5835" s="421"/>
      <c r="P5835" s="421"/>
    </row>
    <row r="5836" spans="9:16">
      <c r="I5836" s="419"/>
      <c r="J5836" s="420"/>
      <c r="K5836" s="421"/>
      <c r="L5836" s="421"/>
      <c r="M5836" s="421"/>
      <c r="N5836" s="421"/>
      <c r="O5836" s="421"/>
      <c r="P5836" s="421"/>
    </row>
    <row r="5837" spans="9:16">
      <c r="I5837" s="419"/>
      <c r="J5837" s="420"/>
      <c r="K5837" s="421"/>
      <c r="L5837" s="421"/>
      <c r="M5837" s="421"/>
      <c r="N5837" s="421"/>
      <c r="O5837" s="421"/>
      <c r="P5837" s="421"/>
    </row>
    <row r="5838" spans="9:16">
      <c r="I5838" s="419"/>
      <c r="J5838" s="420"/>
      <c r="K5838" s="421"/>
      <c r="L5838" s="421"/>
      <c r="M5838" s="421"/>
      <c r="N5838" s="421"/>
      <c r="O5838" s="421"/>
      <c r="P5838" s="421"/>
    </row>
    <row r="5839" spans="9:16">
      <c r="I5839" s="419"/>
      <c r="J5839" s="420"/>
      <c r="K5839" s="421"/>
      <c r="L5839" s="421"/>
      <c r="M5839" s="421"/>
      <c r="N5839" s="421"/>
      <c r="O5839" s="421"/>
      <c r="P5839" s="421"/>
    </row>
    <row r="5840" spans="9:16">
      <c r="I5840" s="419"/>
      <c r="J5840" s="420"/>
      <c r="K5840" s="421"/>
      <c r="L5840" s="421"/>
      <c r="M5840" s="421"/>
      <c r="N5840" s="421"/>
      <c r="O5840" s="421"/>
      <c r="P5840" s="421"/>
    </row>
    <row r="5841" spans="9:16">
      <c r="I5841" s="419"/>
      <c r="J5841" s="420"/>
      <c r="K5841" s="421"/>
      <c r="L5841" s="421"/>
      <c r="M5841" s="421"/>
      <c r="N5841" s="421"/>
      <c r="O5841" s="421"/>
      <c r="P5841" s="421"/>
    </row>
    <row r="5842" spans="9:16">
      <c r="I5842" s="419"/>
      <c r="J5842" s="420"/>
      <c r="K5842" s="421"/>
      <c r="L5842" s="421"/>
      <c r="M5842" s="421"/>
      <c r="N5842" s="421"/>
      <c r="O5842" s="421"/>
      <c r="P5842" s="421"/>
    </row>
    <row r="5843" spans="9:16">
      <c r="I5843" s="419"/>
      <c r="J5843" s="420"/>
      <c r="K5843" s="421"/>
      <c r="L5843" s="421"/>
      <c r="M5843" s="421"/>
      <c r="N5843" s="421"/>
      <c r="O5843" s="421"/>
      <c r="P5843" s="421"/>
    </row>
    <row r="5844" spans="9:16">
      <c r="I5844" s="419"/>
      <c r="J5844" s="420"/>
      <c r="K5844" s="421"/>
      <c r="L5844" s="421"/>
      <c r="M5844" s="421"/>
      <c r="N5844" s="421"/>
      <c r="O5844" s="421"/>
      <c r="P5844" s="421"/>
    </row>
    <row r="5845" spans="9:16">
      <c r="I5845" s="419"/>
      <c r="J5845" s="420"/>
      <c r="K5845" s="421"/>
      <c r="L5845" s="421"/>
      <c r="M5845" s="421"/>
      <c r="N5845" s="421"/>
      <c r="O5845" s="421"/>
      <c r="P5845" s="421"/>
    </row>
    <row r="5846" spans="9:16">
      <c r="I5846" s="419"/>
      <c r="J5846" s="420"/>
      <c r="K5846" s="421"/>
      <c r="L5846" s="421"/>
      <c r="M5846" s="421"/>
      <c r="N5846" s="421"/>
      <c r="O5846" s="421"/>
      <c r="P5846" s="421"/>
    </row>
    <row r="5847" spans="9:16">
      <c r="I5847" s="419"/>
      <c r="J5847" s="420"/>
      <c r="K5847" s="421"/>
      <c r="L5847" s="421"/>
      <c r="M5847" s="421"/>
      <c r="N5847" s="421"/>
      <c r="O5847" s="421"/>
      <c r="P5847" s="421"/>
    </row>
    <row r="5848" spans="9:16">
      <c r="I5848" s="419"/>
      <c r="J5848" s="420"/>
      <c r="K5848" s="421"/>
      <c r="L5848" s="421"/>
      <c r="M5848" s="421"/>
      <c r="N5848" s="421"/>
      <c r="O5848" s="421"/>
      <c r="P5848" s="421"/>
    </row>
    <row r="5849" spans="9:16">
      <c r="I5849" s="419"/>
      <c r="J5849" s="420"/>
      <c r="K5849" s="421"/>
      <c r="L5849" s="421"/>
      <c r="M5849" s="421"/>
      <c r="N5849" s="421"/>
      <c r="O5849" s="421"/>
      <c r="P5849" s="421"/>
    </row>
    <row r="5850" spans="9:16">
      <c r="I5850" s="419"/>
      <c r="J5850" s="420"/>
      <c r="K5850" s="421"/>
      <c r="L5850" s="421"/>
      <c r="M5850" s="421"/>
      <c r="N5850" s="421"/>
      <c r="O5850" s="421"/>
      <c r="P5850" s="421"/>
    </row>
    <row r="5851" spans="9:16">
      <c r="I5851" s="419"/>
      <c r="J5851" s="420"/>
      <c r="K5851" s="421"/>
      <c r="L5851" s="421"/>
      <c r="M5851" s="421"/>
      <c r="N5851" s="421"/>
      <c r="O5851" s="421"/>
      <c r="P5851" s="421"/>
    </row>
    <row r="5852" spans="9:16">
      <c r="I5852" s="419"/>
      <c r="J5852" s="420"/>
      <c r="K5852" s="421"/>
      <c r="L5852" s="421"/>
      <c r="M5852" s="421"/>
      <c r="N5852" s="421"/>
      <c r="O5852" s="421"/>
      <c r="P5852" s="421"/>
    </row>
    <row r="5853" spans="9:16">
      <c r="I5853" s="419"/>
      <c r="J5853" s="420"/>
      <c r="K5853" s="421"/>
      <c r="L5853" s="421"/>
      <c r="M5853" s="421"/>
      <c r="N5853" s="421"/>
      <c r="O5853" s="421"/>
      <c r="P5853" s="421"/>
    </row>
    <row r="5854" spans="9:16">
      <c r="I5854" s="419"/>
      <c r="J5854" s="420"/>
      <c r="K5854" s="421"/>
      <c r="L5854" s="421"/>
      <c r="M5854" s="421"/>
      <c r="N5854" s="421"/>
      <c r="O5854" s="421"/>
      <c r="P5854" s="421"/>
    </row>
    <row r="5855" spans="9:16">
      <c r="I5855" s="419"/>
      <c r="J5855" s="420"/>
      <c r="K5855" s="421"/>
      <c r="L5855" s="421"/>
      <c r="M5855" s="421"/>
      <c r="N5855" s="421"/>
      <c r="O5855" s="421"/>
      <c r="P5855" s="421"/>
    </row>
    <row r="5856" spans="9:16">
      <c r="I5856" s="419"/>
      <c r="J5856" s="420"/>
      <c r="K5856" s="421"/>
      <c r="L5856" s="421"/>
      <c r="M5856" s="421"/>
      <c r="N5856" s="421"/>
      <c r="O5856" s="421"/>
      <c r="P5856" s="421"/>
    </row>
    <row r="5857" spans="9:16">
      <c r="I5857" s="419"/>
      <c r="J5857" s="420"/>
      <c r="K5857" s="421"/>
      <c r="L5857" s="421"/>
      <c r="M5857" s="421"/>
      <c r="N5857" s="421"/>
      <c r="O5857" s="421"/>
      <c r="P5857" s="421"/>
    </row>
    <row r="5858" spans="9:16">
      <c r="I5858" s="419"/>
      <c r="J5858" s="420"/>
      <c r="K5858" s="421"/>
      <c r="L5858" s="421"/>
      <c r="M5858" s="421"/>
      <c r="N5858" s="421"/>
      <c r="O5858" s="421"/>
      <c r="P5858" s="421"/>
    </row>
    <row r="5859" spans="9:16">
      <c r="I5859" s="419"/>
      <c r="J5859" s="420"/>
      <c r="K5859" s="421"/>
      <c r="L5859" s="421"/>
      <c r="M5859" s="421"/>
      <c r="N5859" s="421"/>
      <c r="O5859" s="421"/>
      <c r="P5859" s="421"/>
    </row>
    <row r="5860" spans="9:16">
      <c r="I5860" s="419"/>
      <c r="J5860" s="420"/>
      <c r="K5860" s="421"/>
      <c r="L5860" s="421"/>
      <c r="M5860" s="421"/>
      <c r="N5860" s="421"/>
      <c r="O5860" s="421"/>
      <c r="P5860" s="421"/>
    </row>
    <row r="5861" spans="9:16">
      <c r="I5861" s="419"/>
      <c r="J5861" s="420"/>
      <c r="K5861" s="421"/>
      <c r="L5861" s="421"/>
      <c r="M5861" s="421"/>
      <c r="N5861" s="421"/>
      <c r="O5861" s="421"/>
      <c r="P5861" s="421"/>
    </row>
    <row r="5862" spans="9:16">
      <c r="I5862" s="419"/>
      <c r="J5862" s="420"/>
      <c r="K5862" s="421"/>
      <c r="L5862" s="421"/>
      <c r="M5862" s="421"/>
      <c r="N5862" s="421"/>
      <c r="O5862" s="421"/>
      <c r="P5862" s="421"/>
    </row>
    <row r="5863" spans="9:16">
      <c r="I5863" s="419"/>
      <c r="J5863" s="420"/>
      <c r="K5863" s="421"/>
      <c r="L5863" s="421"/>
      <c r="M5863" s="421"/>
      <c r="N5863" s="421"/>
      <c r="O5863" s="421"/>
      <c r="P5863" s="421"/>
    </row>
    <row r="5864" spans="9:16">
      <c r="I5864" s="419"/>
      <c r="J5864" s="420"/>
      <c r="K5864" s="421"/>
      <c r="L5864" s="421"/>
      <c r="M5864" s="421"/>
      <c r="N5864" s="421"/>
      <c r="O5864" s="421"/>
      <c r="P5864" s="421"/>
    </row>
    <row r="5865" spans="9:16">
      <c r="I5865" s="419"/>
      <c r="J5865" s="420"/>
      <c r="K5865" s="421"/>
      <c r="L5865" s="421"/>
      <c r="M5865" s="421"/>
      <c r="N5865" s="421"/>
      <c r="O5865" s="421"/>
      <c r="P5865" s="421"/>
    </row>
    <row r="5866" spans="9:16">
      <c r="I5866" s="419"/>
      <c r="J5866" s="420"/>
      <c r="K5866" s="421"/>
      <c r="L5866" s="421"/>
      <c r="M5866" s="421"/>
      <c r="N5866" s="421"/>
      <c r="O5866" s="421"/>
      <c r="P5866" s="421"/>
    </row>
    <row r="5867" spans="9:16">
      <c r="I5867" s="419"/>
      <c r="J5867" s="420"/>
      <c r="K5867" s="421"/>
      <c r="L5867" s="421"/>
      <c r="M5867" s="421"/>
      <c r="N5867" s="421"/>
      <c r="O5867" s="421"/>
      <c r="P5867" s="421"/>
    </row>
    <row r="5868" spans="9:16">
      <c r="I5868" s="419"/>
      <c r="J5868" s="420"/>
      <c r="K5868" s="421"/>
      <c r="L5868" s="421"/>
      <c r="M5868" s="421"/>
      <c r="N5868" s="421"/>
      <c r="O5868" s="421"/>
      <c r="P5868" s="421"/>
    </row>
    <row r="5869" spans="9:16">
      <c r="I5869" s="419"/>
      <c r="J5869" s="420"/>
      <c r="K5869" s="421"/>
      <c r="L5869" s="421"/>
      <c r="M5869" s="421"/>
      <c r="N5869" s="421"/>
      <c r="O5869" s="421"/>
      <c r="P5869" s="421"/>
    </row>
    <row r="5870" spans="9:16">
      <c r="I5870" s="419"/>
      <c r="J5870" s="420"/>
      <c r="K5870" s="421"/>
      <c r="L5870" s="421"/>
      <c r="M5870" s="421"/>
      <c r="N5870" s="421"/>
      <c r="O5870" s="421"/>
      <c r="P5870" s="421"/>
    </row>
    <row r="5871" spans="9:16">
      <c r="I5871" s="419"/>
      <c r="J5871" s="420"/>
      <c r="K5871" s="421"/>
      <c r="L5871" s="421"/>
      <c r="M5871" s="421"/>
      <c r="N5871" s="421"/>
      <c r="O5871" s="421"/>
      <c r="P5871" s="421"/>
    </row>
    <row r="5872" spans="9:16">
      <c r="I5872" s="419"/>
      <c r="J5872" s="420"/>
      <c r="K5872" s="421"/>
      <c r="L5872" s="421"/>
      <c r="M5872" s="421"/>
      <c r="N5872" s="421"/>
      <c r="O5872" s="421"/>
      <c r="P5872" s="421"/>
    </row>
    <row r="5873" spans="9:16">
      <c r="I5873" s="419"/>
      <c r="J5873" s="420"/>
      <c r="K5873" s="421"/>
      <c r="L5873" s="421"/>
      <c r="M5873" s="421"/>
      <c r="N5873" s="421"/>
      <c r="O5873" s="421"/>
      <c r="P5873" s="421"/>
    </row>
    <row r="5874" spans="9:16">
      <c r="I5874" s="419"/>
      <c r="J5874" s="420"/>
      <c r="K5874" s="421"/>
      <c r="L5874" s="421"/>
      <c r="M5874" s="421"/>
      <c r="N5874" s="421"/>
      <c r="O5874" s="421"/>
      <c r="P5874" s="421"/>
    </row>
    <row r="5875" spans="9:16">
      <c r="I5875" s="419"/>
      <c r="J5875" s="420"/>
      <c r="K5875" s="421"/>
      <c r="L5875" s="421"/>
      <c r="M5875" s="421"/>
      <c r="N5875" s="421"/>
      <c r="O5875" s="421"/>
      <c r="P5875" s="421"/>
    </row>
    <row r="5876" spans="9:16">
      <c r="I5876" s="419"/>
      <c r="J5876" s="420"/>
      <c r="K5876" s="421"/>
      <c r="L5876" s="421"/>
      <c r="M5876" s="421"/>
      <c r="N5876" s="421"/>
      <c r="O5876" s="421"/>
      <c r="P5876" s="421"/>
    </row>
    <row r="5877" spans="9:16">
      <c r="I5877" s="419"/>
      <c r="J5877" s="420"/>
      <c r="K5877" s="421"/>
      <c r="L5877" s="421"/>
      <c r="M5877" s="421"/>
      <c r="N5877" s="421"/>
      <c r="O5877" s="421"/>
      <c r="P5877" s="421"/>
    </row>
    <row r="5878" spans="9:16">
      <c r="I5878" s="419"/>
      <c r="J5878" s="420"/>
      <c r="K5878" s="421"/>
      <c r="L5878" s="421"/>
      <c r="M5878" s="421"/>
      <c r="N5878" s="421"/>
      <c r="O5878" s="421"/>
      <c r="P5878" s="421"/>
    </row>
    <row r="5879" spans="9:16">
      <c r="I5879" s="419"/>
      <c r="J5879" s="420"/>
      <c r="K5879" s="421"/>
      <c r="L5879" s="421"/>
      <c r="M5879" s="421"/>
      <c r="N5879" s="421"/>
      <c r="O5879" s="421"/>
      <c r="P5879" s="421"/>
    </row>
    <row r="5880" spans="9:16">
      <c r="I5880" s="419"/>
      <c r="J5880" s="420"/>
      <c r="K5880" s="421"/>
      <c r="L5880" s="421"/>
      <c r="M5880" s="421"/>
      <c r="N5880" s="421"/>
      <c r="O5880" s="421"/>
      <c r="P5880" s="421"/>
    </row>
    <row r="5881" spans="9:16">
      <c r="I5881" s="419"/>
      <c r="J5881" s="420"/>
      <c r="K5881" s="421"/>
      <c r="L5881" s="421"/>
      <c r="M5881" s="421"/>
      <c r="N5881" s="421"/>
      <c r="O5881" s="421"/>
      <c r="P5881" s="421"/>
    </row>
    <row r="5882" spans="9:16">
      <c r="I5882" s="419"/>
      <c r="J5882" s="420"/>
      <c r="K5882" s="421"/>
      <c r="L5882" s="421"/>
      <c r="M5882" s="421"/>
      <c r="N5882" s="421"/>
      <c r="O5882" s="421"/>
      <c r="P5882" s="421"/>
    </row>
    <row r="5883" spans="9:16">
      <c r="I5883" s="419"/>
      <c r="J5883" s="420"/>
      <c r="K5883" s="421"/>
      <c r="L5883" s="421"/>
      <c r="M5883" s="421"/>
      <c r="N5883" s="421"/>
      <c r="O5883" s="421"/>
      <c r="P5883" s="421"/>
    </row>
    <row r="5884" spans="9:16">
      <c r="I5884" s="419"/>
      <c r="J5884" s="420"/>
      <c r="K5884" s="421"/>
      <c r="L5884" s="421"/>
      <c r="M5884" s="421"/>
      <c r="N5884" s="421"/>
      <c r="O5884" s="421"/>
      <c r="P5884" s="421"/>
    </row>
    <row r="5885" spans="9:16">
      <c r="I5885" s="419"/>
      <c r="J5885" s="420"/>
      <c r="K5885" s="421"/>
      <c r="L5885" s="421"/>
      <c r="M5885" s="421"/>
      <c r="N5885" s="421"/>
      <c r="O5885" s="421"/>
      <c r="P5885" s="421"/>
    </row>
    <row r="5886" spans="9:16">
      <c r="I5886" s="419"/>
      <c r="J5886" s="420"/>
      <c r="K5886" s="421"/>
      <c r="L5886" s="421"/>
      <c r="M5886" s="421"/>
      <c r="N5886" s="421"/>
      <c r="O5886" s="421"/>
      <c r="P5886" s="421"/>
    </row>
    <row r="5887" spans="9:16">
      <c r="I5887" s="419"/>
      <c r="J5887" s="420"/>
      <c r="K5887" s="421"/>
      <c r="L5887" s="421"/>
      <c r="M5887" s="421"/>
      <c r="N5887" s="421"/>
      <c r="O5887" s="421"/>
      <c r="P5887" s="421"/>
    </row>
    <row r="5888" spans="9:16">
      <c r="I5888" s="419"/>
      <c r="J5888" s="420"/>
      <c r="K5888" s="421"/>
      <c r="L5888" s="421"/>
      <c r="M5888" s="421"/>
      <c r="N5888" s="421"/>
      <c r="O5888" s="421"/>
      <c r="P5888" s="421"/>
    </row>
    <row r="5889" spans="9:16">
      <c r="I5889" s="419"/>
      <c r="J5889" s="420"/>
      <c r="K5889" s="421"/>
      <c r="L5889" s="421"/>
      <c r="M5889" s="421"/>
      <c r="N5889" s="421"/>
      <c r="O5889" s="421"/>
      <c r="P5889" s="421"/>
    </row>
    <row r="5890" spans="9:16">
      <c r="I5890" s="419"/>
      <c r="J5890" s="420"/>
      <c r="K5890" s="421"/>
      <c r="L5890" s="421"/>
      <c r="M5890" s="421"/>
      <c r="N5890" s="421"/>
      <c r="O5890" s="421"/>
      <c r="P5890" s="421"/>
    </row>
    <row r="5891" spans="9:16">
      <c r="I5891" s="419"/>
      <c r="J5891" s="420"/>
      <c r="K5891" s="421"/>
      <c r="L5891" s="421"/>
      <c r="M5891" s="421"/>
      <c r="N5891" s="421"/>
      <c r="O5891" s="421"/>
      <c r="P5891" s="421"/>
    </row>
    <row r="5892" spans="9:16">
      <c r="I5892" s="419"/>
      <c r="J5892" s="420"/>
      <c r="K5892" s="421"/>
      <c r="L5892" s="421"/>
      <c r="M5892" s="421"/>
      <c r="N5892" s="421"/>
      <c r="O5892" s="421"/>
      <c r="P5892" s="421"/>
    </row>
    <row r="5893" spans="9:16">
      <c r="I5893" s="419"/>
      <c r="J5893" s="420"/>
      <c r="K5893" s="421"/>
      <c r="L5893" s="421"/>
      <c r="M5893" s="421"/>
      <c r="N5893" s="421"/>
      <c r="O5893" s="421"/>
      <c r="P5893" s="421"/>
    </row>
    <row r="5894" spans="9:16">
      <c r="I5894" s="419"/>
      <c r="J5894" s="420"/>
      <c r="K5894" s="421"/>
      <c r="L5894" s="421"/>
      <c r="M5894" s="421"/>
      <c r="N5894" s="421"/>
      <c r="O5894" s="421"/>
      <c r="P5894" s="421"/>
    </row>
    <row r="5895" spans="9:16">
      <c r="I5895" s="419"/>
      <c r="J5895" s="420"/>
      <c r="K5895" s="421"/>
      <c r="L5895" s="421"/>
      <c r="M5895" s="421"/>
      <c r="N5895" s="421"/>
      <c r="O5895" s="421"/>
      <c r="P5895" s="421"/>
    </row>
    <row r="5896" spans="9:16">
      <c r="I5896" s="419"/>
      <c r="J5896" s="420"/>
      <c r="K5896" s="421"/>
      <c r="L5896" s="421"/>
      <c r="M5896" s="421"/>
      <c r="N5896" s="421"/>
      <c r="O5896" s="421"/>
      <c r="P5896" s="421"/>
    </row>
    <row r="5897" spans="9:16">
      <c r="I5897" s="419"/>
      <c r="J5897" s="420"/>
      <c r="K5897" s="421"/>
      <c r="L5897" s="421"/>
      <c r="M5897" s="421"/>
      <c r="N5897" s="421"/>
      <c r="O5897" s="421"/>
      <c r="P5897" s="421"/>
    </row>
    <row r="5898" spans="9:16">
      <c r="I5898" s="419"/>
      <c r="J5898" s="420"/>
      <c r="K5898" s="421"/>
      <c r="L5898" s="421"/>
      <c r="M5898" s="421"/>
      <c r="N5898" s="421"/>
      <c r="O5898" s="421"/>
      <c r="P5898" s="421"/>
    </row>
    <row r="5899" spans="9:16">
      <c r="I5899" s="419"/>
      <c r="J5899" s="420"/>
      <c r="K5899" s="421"/>
      <c r="L5899" s="421"/>
      <c r="M5899" s="421"/>
      <c r="N5899" s="421"/>
      <c r="O5899" s="421"/>
      <c r="P5899" s="421"/>
    </row>
    <row r="5900" spans="9:16">
      <c r="I5900" s="419"/>
      <c r="J5900" s="420"/>
      <c r="K5900" s="421"/>
      <c r="L5900" s="421"/>
      <c r="M5900" s="421"/>
      <c r="N5900" s="421"/>
      <c r="O5900" s="421"/>
      <c r="P5900" s="421"/>
    </row>
    <row r="5901" spans="9:16">
      <c r="I5901" s="419"/>
      <c r="J5901" s="420"/>
      <c r="K5901" s="421"/>
      <c r="L5901" s="421"/>
      <c r="M5901" s="421"/>
      <c r="N5901" s="421"/>
      <c r="O5901" s="421"/>
      <c r="P5901" s="421"/>
    </row>
    <row r="5902" spans="9:16">
      <c r="I5902" s="419"/>
      <c r="J5902" s="420"/>
      <c r="K5902" s="421"/>
      <c r="L5902" s="421"/>
      <c r="M5902" s="421"/>
      <c r="N5902" s="421"/>
      <c r="O5902" s="421"/>
      <c r="P5902" s="421"/>
    </row>
    <row r="5903" spans="9:16">
      <c r="I5903" s="419"/>
      <c r="J5903" s="420"/>
      <c r="K5903" s="421"/>
      <c r="L5903" s="421"/>
      <c r="M5903" s="421"/>
      <c r="N5903" s="421"/>
      <c r="O5903" s="421"/>
      <c r="P5903" s="421"/>
    </row>
    <row r="5904" spans="9:16">
      <c r="I5904" s="419"/>
      <c r="J5904" s="420"/>
      <c r="K5904" s="421"/>
      <c r="L5904" s="421"/>
      <c r="M5904" s="421"/>
      <c r="N5904" s="421"/>
      <c r="O5904" s="421"/>
      <c r="P5904" s="421"/>
    </row>
    <row r="5905" spans="9:16">
      <c r="I5905" s="419"/>
      <c r="J5905" s="420"/>
      <c r="K5905" s="421"/>
      <c r="L5905" s="421"/>
      <c r="M5905" s="421"/>
      <c r="N5905" s="421"/>
      <c r="O5905" s="421"/>
      <c r="P5905" s="421"/>
    </row>
    <row r="5906" spans="9:16">
      <c r="I5906" s="419"/>
      <c r="J5906" s="420"/>
      <c r="K5906" s="421"/>
      <c r="L5906" s="421"/>
      <c r="M5906" s="421"/>
      <c r="N5906" s="421"/>
      <c r="O5906" s="421"/>
      <c r="P5906" s="421"/>
    </row>
    <row r="5907" spans="9:16">
      <c r="I5907" s="419"/>
      <c r="J5907" s="420"/>
      <c r="K5907" s="421"/>
      <c r="L5907" s="421"/>
      <c r="M5907" s="421"/>
      <c r="N5907" s="421"/>
      <c r="O5907" s="421"/>
      <c r="P5907" s="421"/>
    </row>
    <row r="5908" spans="9:16">
      <c r="I5908" s="419"/>
      <c r="J5908" s="420"/>
      <c r="K5908" s="421"/>
      <c r="L5908" s="421"/>
      <c r="M5908" s="421"/>
      <c r="N5908" s="421"/>
      <c r="O5908" s="421"/>
      <c r="P5908" s="421"/>
    </row>
    <row r="5909" spans="9:16">
      <c r="I5909" s="419"/>
      <c r="J5909" s="420"/>
      <c r="K5909" s="421"/>
      <c r="L5909" s="421"/>
      <c r="M5909" s="421"/>
      <c r="N5909" s="421"/>
      <c r="O5909" s="421"/>
      <c r="P5909" s="421"/>
    </row>
    <row r="5910" spans="9:16">
      <c r="I5910" s="419"/>
      <c r="J5910" s="420"/>
      <c r="K5910" s="421"/>
      <c r="L5910" s="421"/>
      <c r="M5910" s="421"/>
      <c r="N5910" s="421"/>
      <c r="O5910" s="421"/>
      <c r="P5910" s="421"/>
    </row>
    <row r="5911" spans="9:16">
      <c r="I5911" s="419"/>
      <c r="J5911" s="420"/>
      <c r="K5911" s="421"/>
      <c r="L5911" s="421"/>
      <c r="M5911" s="421"/>
      <c r="N5911" s="421"/>
      <c r="O5911" s="421"/>
      <c r="P5911" s="421"/>
    </row>
    <row r="5912" spans="9:16">
      <c r="I5912" s="419"/>
      <c r="J5912" s="420"/>
      <c r="K5912" s="421"/>
      <c r="L5912" s="421"/>
      <c r="M5912" s="421"/>
      <c r="N5912" s="421"/>
      <c r="O5912" s="421"/>
      <c r="P5912" s="421"/>
    </row>
    <row r="5913" spans="9:16">
      <c r="I5913" s="419"/>
      <c r="J5913" s="420"/>
      <c r="K5913" s="421"/>
      <c r="L5913" s="421"/>
      <c r="M5913" s="421"/>
      <c r="N5913" s="421"/>
      <c r="O5913" s="421"/>
      <c r="P5913" s="421"/>
    </row>
    <row r="5914" spans="9:16">
      <c r="I5914" s="419"/>
      <c r="J5914" s="420"/>
      <c r="K5914" s="421"/>
      <c r="L5914" s="421"/>
      <c r="M5914" s="421"/>
      <c r="N5914" s="421"/>
      <c r="O5914" s="421"/>
      <c r="P5914" s="421"/>
    </row>
    <row r="5915" spans="9:16">
      <c r="I5915" s="419"/>
      <c r="J5915" s="420"/>
      <c r="K5915" s="421"/>
      <c r="L5915" s="421"/>
      <c r="M5915" s="421"/>
      <c r="N5915" s="421"/>
      <c r="O5915" s="421"/>
      <c r="P5915" s="421"/>
    </row>
    <row r="5916" spans="9:16">
      <c r="I5916" s="419"/>
      <c r="J5916" s="420"/>
      <c r="K5916" s="421"/>
      <c r="L5916" s="421"/>
      <c r="M5916" s="421"/>
      <c r="N5916" s="421"/>
      <c r="O5916" s="421"/>
      <c r="P5916" s="421"/>
    </row>
    <row r="5917" spans="9:16">
      <c r="I5917" s="419"/>
      <c r="J5917" s="420"/>
      <c r="K5917" s="421"/>
      <c r="L5917" s="421"/>
      <c r="M5917" s="421"/>
      <c r="N5917" s="421"/>
      <c r="O5917" s="421"/>
      <c r="P5917" s="421"/>
    </row>
    <row r="5918" spans="9:16">
      <c r="I5918" s="419"/>
      <c r="J5918" s="420"/>
      <c r="K5918" s="421"/>
      <c r="L5918" s="421"/>
      <c r="M5918" s="421"/>
      <c r="N5918" s="421"/>
      <c r="O5918" s="421"/>
      <c r="P5918" s="421"/>
    </row>
    <row r="5919" spans="9:16">
      <c r="I5919" s="419"/>
      <c r="J5919" s="420"/>
      <c r="K5919" s="421"/>
      <c r="L5919" s="421"/>
      <c r="M5919" s="421"/>
      <c r="N5919" s="421"/>
      <c r="O5919" s="421"/>
      <c r="P5919" s="421"/>
    </row>
    <row r="5920" spans="9:16">
      <c r="I5920" s="419"/>
      <c r="J5920" s="420"/>
      <c r="K5920" s="421"/>
      <c r="L5920" s="421"/>
      <c r="M5920" s="421"/>
      <c r="N5920" s="421"/>
      <c r="O5920" s="421"/>
      <c r="P5920" s="421"/>
    </row>
    <row r="5921" spans="9:16">
      <c r="I5921" s="419"/>
      <c r="J5921" s="420"/>
      <c r="K5921" s="421"/>
      <c r="L5921" s="421"/>
      <c r="M5921" s="421"/>
      <c r="N5921" s="421"/>
      <c r="O5921" s="421"/>
      <c r="P5921" s="421"/>
    </row>
    <row r="5922" spans="9:16">
      <c r="I5922" s="419"/>
      <c r="J5922" s="420"/>
      <c r="K5922" s="421"/>
      <c r="L5922" s="421"/>
      <c r="M5922" s="421"/>
      <c r="N5922" s="421"/>
      <c r="O5922" s="421"/>
      <c r="P5922" s="421"/>
    </row>
    <row r="5923" spans="9:16">
      <c r="I5923" s="419"/>
      <c r="J5923" s="420"/>
      <c r="K5923" s="421"/>
      <c r="L5923" s="421"/>
      <c r="M5923" s="421"/>
      <c r="N5923" s="421"/>
      <c r="O5923" s="421"/>
      <c r="P5923" s="421"/>
    </row>
    <row r="5924" spans="9:16">
      <c r="I5924" s="419"/>
      <c r="J5924" s="420"/>
      <c r="K5924" s="421"/>
      <c r="L5924" s="421"/>
      <c r="M5924" s="421"/>
      <c r="N5924" s="421"/>
      <c r="O5924" s="421"/>
      <c r="P5924" s="421"/>
    </row>
    <row r="5925" spans="9:16">
      <c r="I5925" s="419"/>
      <c r="J5925" s="420"/>
      <c r="K5925" s="421"/>
      <c r="L5925" s="421"/>
      <c r="M5925" s="421"/>
      <c r="N5925" s="421"/>
      <c r="O5925" s="421"/>
      <c r="P5925" s="421"/>
    </row>
    <row r="5926" spans="9:16">
      <c r="I5926" s="419"/>
      <c r="J5926" s="420"/>
      <c r="K5926" s="421"/>
      <c r="L5926" s="421"/>
      <c r="M5926" s="421"/>
      <c r="N5926" s="421"/>
      <c r="O5926" s="421"/>
      <c r="P5926" s="421"/>
    </row>
    <row r="5927" spans="9:16">
      <c r="I5927" s="419"/>
      <c r="J5927" s="420"/>
      <c r="K5927" s="421"/>
      <c r="L5927" s="421"/>
      <c r="M5927" s="421"/>
      <c r="N5927" s="421"/>
      <c r="O5927" s="421"/>
      <c r="P5927" s="421"/>
    </row>
    <row r="5928" spans="9:16">
      <c r="I5928" s="419"/>
      <c r="J5928" s="420"/>
      <c r="K5928" s="421"/>
      <c r="L5928" s="421"/>
      <c r="M5928" s="421"/>
      <c r="N5928" s="421"/>
      <c r="O5928" s="421"/>
      <c r="P5928" s="421"/>
    </row>
    <row r="5929" spans="9:16">
      <c r="I5929" s="419"/>
      <c r="J5929" s="420"/>
      <c r="K5929" s="421"/>
      <c r="L5929" s="421"/>
      <c r="M5929" s="421"/>
      <c r="N5929" s="421"/>
      <c r="O5929" s="421"/>
      <c r="P5929" s="421"/>
    </row>
    <row r="5930" spans="9:16">
      <c r="I5930" s="419"/>
      <c r="J5930" s="420"/>
      <c r="K5930" s="421"/>
      <c r="L5930" s="421"/>
      <c r="M5930" s="421"/>
      <c r="N5930" s="421"/>
      <c r="O5930" s="421"/>
      <c r="P5930" s="421"/>
    </row>
    <row r="5931" spans="9:16">
      <c r="I5931" s="419"/>
      <c r="J5931" s="420"/>
      <c r="K5931" s="421"/>
      <c r="L5931" s="421"/>
      <c r="M5931" s="421"/>
      <c r="N5931" s="421"/>
      <c r="O5931" s="421"/>
      <c r="P5931" s="421"/>
    </row>
    <row r="5932" spans="9:16">
      <c r="I5932" s="419"/>
      <c r="J5932" s="420"/>
      <c r="K5932" s="421"/>
      <c r="L5932" s="421"/>
      <c r="M5932" s="421"/>
      <c r="N5932" s="421"/>
      <c r="O5932" s="421"/>
      <c r="P5932" s="421"/>
    </row>
    <row r="5933" spans="9:16">
      <c r="I5933" s="419"/>
      <c r="J5933" s="420"/>
      <c r="K5933" s="421"/>
      <c r="L5933" s="421"/>
      <c r="M5933" s="421"/>
      <c r="N5933" s="421"/>
      <c r="O5933" s="421"/>
      <c r="P5933" s="421"/>
    </row>
    <row r="5934" spans="9:16">
      <c r="I5934" s="419"/>
      <c r="J5934" s="420"/>
      <c r="K5934" s="421"/>
      <c r="L5934" s="421"/>
      <c r="M5934" s="421"/>
      <c r="N5934" s="421"/>
      <c r="O5934" s="421"/>
      <c r="P5934" s="421"/>
    </row>
    <row r="5935" spans="9:16">
      <c r="I5935" s="419"/>
      <c r="J5935" s="420"/>
      <c r="K5935" s="421"/>
      <c r="L5935" s="421"/>
      <c r="M5935" s="421"/>
      <c r="N5935" s="421"/>
      <c r="O5935" s="421"/>
      <c r="P5935" s="421"/>
    </row>
    <row r="5936" spans="9:16">
      <c r="I5936" s="419"/>
      <c r="J5936" s="420"/>
      <c r="K5936" s="421"/>
      <c r="L5936" s="421"/>
      <c r="M5936" s="421"/>
      <c r="N5936" s="421"/>
      <c r="O5936" s="421"/>
      <c r="P5936" s="421"/>
    </row>
    <row r="5937" spans="9:16">
      <c r="I5937" s="419"/>
      <c r="J5937" s="420"/>
      <c r="K5937" s="421"/>
      <c r="L5937" s="421"/>
      <c r="M5937" s="421"/>
      <c r="N5937" s="421"/>
      <c r="O5937" s="421"/>
      <c r="P5937" s="421"/>
    </row>
    <row r="5938" spans="9:16">
      <c r="I5938" s="419"/>
      <c r="J5938" s="420"/>
      <c r="K5938" s="421"/>
      <c r="L5938" s="421"/>
      <c r="M5938" s="421"/>
      <c r="N5938" s="421"/>
      <c r="O5938" s="421"/>
      <c r="P5938" s="421"/>
    </row>
    <row r="5939" spans="9:16">
      <c r="I5939" s="419"/>
      <c r="J5939" s="420"/>
      <c r="K5939" s="421"/>
      <c r="L5939" s="421"/>
      <c r="M5939" s="421"/>
      <c r="N5939" s="421"/>
      <c r="O5939" s="421"/>
      <c r="P5939" s="421"/>
    </row>
    <row r="5940" spans="9:16">
      <c r="I5940" s="419"/>
      <c r="J5940" s="420"/>
      <c r="K5940" s="421"/>
      <c r="L5940" s="421"/>
      <c r="M5940" s="421"/>
      <c r="N5940" s="421"/>
      <c r="O5940" s="421"/>
      <c r="P5940" s="421"/>
    </row>
    <row r="5941" spans="9:16">
      <c r="I5941" s="419"/>
      <c r="J5941" s="420"/>
      <c r="K5941" s="421"/>
      <c r="L5941" s="421"/>
      <c r="M5941" s="421"/>
      <c r="N5941" s="421"/>
      <c r="O5941" s="421"/>
      <c r="P5941" s="421"/>
    </row>
    <row r="5942" spans="9:16">
      <c r="I5942" s="419"/>
      <c r="J5942" s="420"/>
      <c r="K5942" s="421"/>
      <c r="L5942" s="421"/>
      <c r="M5942" s="421"/>
      <c r="N5942" s="421"/>
      <c r="O5942" s="421"/>
      <c r="P5942" s="421"/>
    </row>
    <row r="5943" spans="9:16">
      <c r="I5943" s="419"/>
      <c r="J5943" s="420"/>
      <c r="K5943" s="421"/>
      <c r="L5943" s="421"/>
      <c r="M5943" s="421"/>
      <c r="N5943" s="421"/>
      <c r="O5943" s="421"/>
      <c r="P5943" s="421"/>
    </row>
    <row r="5944" spans="9:16">
      <c r="I5944" s="419"/>
      <c r="J5944" s="420"/>
      <c r="K5944" s="421"/>
      <c r="L5944" s="421"/>
      <c r="M5944" s="421"/>
      <c r="N5944" s="421"/>
      <c r="O5944" s="421"/>
      <c r="P5944" s="421"/>
    </row>
    <row r="5945" spans="9:16">
      <c r="I5945" s="419"/>
      <c r="J5945" s="420"/>
      <c r="K5945" s="421"/>
      <c r="L5945" s="421"/>
      <c r="M5945" s="421"/>
      <c r="N5945" s="421"/>
      <c r="O5945" s="421"/>
      <c r="P5945" s="421"/>
    </row>
    <row r="5946" spans="9:16">
      <c r="I5946" s="419"/>
      <c r="J5946" s="420"/>
      <c r="K5946" s="421"/>
      <c r="L5946" s="421"/>
      <c r="M5946" s="421"/>
      <c r="N5946" s="421"/>
      <c r="O5946" s="421"/>
      <c r="P5946" s="421"/>
    </row>
    <row r="5947" spans="9:16">
      <c r="I5947" s="419"/>
      <c r="J5947" s="420"/>
      <c r="K5947" s="421"/>
      <c r="L5947" s="421"/>
      <c r="M5947" s="421"/>
      <c r="N5947" s="421"/>
      <c r="O5947" s="421"/>
      <c r="P5947" s="421"/>
    </row>
    <row r="5948" spans="9:16">
      <c r="I5948" s="419"/>
      <c r="J5948" s="420"/>
      <c r="K5948" s="421"/>
      <c r="L5948" s="421"/>
      <c r="M5948" s="421"/>
      <c r="N5948" s="421"/>
      <c r="O5948" s="421"/>
      <c r="P5948" s="421"/>
    </row>
    <row r="5949" spans="9:16">
      <c r="I5949" s="419"/>
      <c r="J5949" s="420"/>
      <c r="K5949" s="421"/>
      <c r="L5949" s="421"/>
      <c r="M5949" s="421"/>
      <c r="N5949" s="421"/>
      <c r="O5949" s="421"/>
      <c r="P5949" s="421"/>
    </row>
    <row r="5950" spans="9:16">
      <c r="I5950" s="419"/>
      <c r="J5950" s="420"/>
      <c r="K5950" s="421"/>
      <c r="L5950" s="421"/>
      <c r="M5950" s="421"/>
      <c r="N5950" s="421"/>
      <c r="O5950" s="421"/>
      <c r="P5950" s="421"/>
    </row>
    <row r="5951" spans="9:16">
      <c r="I5951" s="419"/>
      <c r="J5951" s="420"/>
      <c r="K5951" s="421"/>
      <c r="L5951" s="421"/>
      <c r="M5951" s="421"/>
      <c r="N5951" s="421"/>
      <c r="O5951" s="421"/>
      <c r="P5951" s="421"/>
    </row>
    <row r="5952" spans="9:16">
      <c r="I5952" s="419"/>
      <c r="J5952" s="420"/>
      <c r="K5952" s="421"/>
      <c r="L5952" s="421"/>
      <c r="M5952" s="421"/>
      <c r="N5952" s="421"/>
      <c r="O5952" s="421"/>
      <c r="P5952" s="421"/>
    </row>
    <row r="5953" spans="9:16">
      <c r="I5953" s="419"/>
      <c r="J5953" s="420"/>
      <c r="K5953" s="421"/>
      <c r="L5953" s="421"/>
      <c r="M5953" s="421"/>
      <c r="N5953" s="421"/>
      <c r="O5953" s="421"/>
      <c r="P5953" s="421"/>
    </row>
    <row r="5954" spans="9:16">
      <c r="I5954" s="419"/>
      <c r="J5954" s="420"/>
      <c r="K5954" s="421"/>
      <c r="L5954" s="421"/>
      <c r="M5954" s="421"/>
      <c r="N5954" s="421"/>
      <c r="O5954" s="421"/>
      <c r="P5954" s="421"/>
    </row>
    <row r="5955" spans="9:16">
      <c r="I5955" s="419"/>
      <c r="J5955" s="420"/>
      <c r="K5955" s="421"/>
      <c r="L5955" s="421"/>
      <c r="M5955" s="421"/>
      <c r="N5955" s="421"/>
      <c r="O5955" s="421"/>
      <c r="P5955" s="421"/>
    </row>
    <row r="5956" spans="9:16">
      <c r="I5956" s="419"/>
      <c r="J5956" s="420"/>
      <c r="K5956" s="421"/>
      <c r="L5956" s="421"/>
      <c r="M5956" s="421"/>
      <c r="N5956" s="421"/>
      <c r="O5956" s="421"/>
      <c r="P5956" s="421"/>
    </row>
    <row r="5957" spans="9:16">
      <c r="I5957" s="419"/>
      <c r="J5957" s="420"/>
      <c r="K5957" s="421"/>
      <c r="L5957" s="421"/>
      <c r="M5957" s="421"/>
      <c r="N5957" s="421"/>
      <c r="O5957" s="421"/>
      <c r="P5957" s="421"/>
    </row>
    <row r="5958" spans="9:16">
      <c r="I5958" s="419"/>
      <c r="J5958" s="420"/>
      <c r="K5958" s="421"/>
      <c r="L5958" s="421"/>
      <c r="M5958" s="421"/>
      <c r="N5958" s="421"/>
      <c r="O5958" s="421"/>
      <c r="P5958" s="421"/>
    </row>
    <row r="5959" spans="9:16">
      <c r="I5959" s="419"/>
      <c r="J5959" s="420"/>
      <c r="K5959" s="421"/>
      <c r="L5959" s="421"/>
      <c r="M5959" s="421"/>
      <c r="N5959" s="421"/>
      <c r="O5959" s="421"/>
      <c r="P5959" s="421"/>
    </row>
    <row r="5960" spans="9:16">
      <c r="I5960" s="419"/>
      <c r="J5960" s="420"/>
      <c r="K5960" s="421"/>
      <c r="L5960" s="421"/>
      <c r="M5960" s="421"/>
      <c r="N5960" s="421"/>
      <c r="O5960" s="421"/>
      <c r="P5960" s="421"/>
    </row>
    <row r="5961" spans="9:16">
      <c r="I5961" s="419"/>
      <c r="J5961" s="420"/>
      <c r="K5961" s="421"/>
      <c r="L5961" s="421"/>
      <c r="M5961" s="421"/>
      <c r="N5961" s="421"/>
      <c r="O5961" s="421"/>
      <c r="P5961" s="421"/>
    </row>
    <row r="5962" spans="9:16">
      <c r="I5962" s="419"/>
      <c r="J5962" s="420"/>
      <c r="K5962" s="421"/>
      <c r="L5962" s="421"/>
      <c r="M5962" s="421"/>
      <c r="N5962" s="421"/>
      <c r="O5962" s="421"/>
      <c r="P5962" s="421"/>
    </row>
    <row r="5963" spans="9:16">
      <c r="I5963" s="419"/>
      <c r="J5963" s="420"/>
      <c r="K5963" s="421"/>
      <c r="L5963" s="421"/>
      <c r="M5963" s="421"/>
      <c r="N5963" s="421"/>
      <c r="O5963" s="421"/>
      <c r="P5963" s="421"/>
    </row>
    <row r="5964" spans="9:16">
      <c r="I5964" s="419"/>
      <c r="J5964" s="420"/>
      <c r="K5964" s="421"/>
      <c r="L5964" s="421"/>
      <c r="M5964" s="421"/>
      <c r="N5964" s="421"/>
      <c r="O5964" s="421"/>
      <c r="P5964" s="421"/>
    </row>
    <row r="5965" spans="9:16">
      <c r="I5965" s="419"/>
      <c r="J5965" s="420"/>
      <c r="K5965" s="421"/>
      <c r="L5965" s="421"/>
      <c r="M5965" s="421"/>
      <c r="N5965" s="421"/>
      <c r="O5965" s="421"/>
      <c r="P5965" s="421"/>
    </row>
    <row r="5966" spans="9:16">
      <c r="I5966" s="419"/>
      <c r="J5966" s="420"/>
      <c r="K5966" s="421"/>
      <c r="L5966" s="421"/>
      <c r="M5966" s="421"/>
      <c r="N5966" s="421"/>
      <c r="O5966" s="421"/>
      <c r="P5966" s="421"/>
    </row>
    <row r="5967" spans="9:16">
      <c r="I5967" s="419"/>
      <c r="J5967" s="420"/>
      <c r="K5967" s="421"/>
      <c r="L5967" s="421"/>
      <c r="M5967" s="421"/>
      <c r="N5967" s="421"/>
      <c r="O5967" s="421"/>
      <c r="P5967" s="421"/>
    </row>
    <row r="5968" spans="9:16">
      <c r="I5968" s="419"/>
      <c r="J5968" s="420"/>
      <c r="K5968" s="421"/>
      <c r="L5968" s="421"/>
      <c r="M5968" s="421"/>
      <c r="N5968" s="421"/>
      <c r="O5968" s="421"/>
      <c r="P5968" s="421"/>
    </row>
    <row r="5969" spans="9:16">
      <c r="I5969" s="419"/>
      <c r="J5969" s="420"/>
      <c r="K5969" s="421"/>
      <c r="L5969" s="421"/>
      <c r="M5969" s="421"/>
      <c r="N5969" s="421"/>
      <c r="O5969" s="421"/>
      <c r="P5969" s="421"/>
    </row>
    <row r="5970" spans="9:16">
      <c r="I5970" s="419"/>
      <c r="J5970" s="420"/>
      <c r="K5970" s="421"/>
      <c r="L5970" s="421"/>
      <c r="M5970" s="421"/>
      <c r="N5970" s="421"/>
      <c r="O5970" s="421"/>
      <c r="P5970" s="421"/>
    </row>
    <row r="5971" spans="9:16">
      <c r="I5971" s="419"/>
      <c r="J5971" s="420"/>
      <c r="K5971" s="421"/>
      <c r="L5971" s="421"/>
      <c r="M5971" s="421"/>
      <c r="N5971" s="421"/>
      <c r="O5971" s="421"/>
      <c r="P5971" s="421"/>
    </row>
    <row r="5972" spans="9:16">
      <c r="I5972" s="419"/>
      <c r="J5972" s="420"/>
      <c r="K5972" s="421"/>
      <c r="L5972" s="421"/>
      <c r="M5972" s="421"/>
      <c r="N5972" s="421"/>
      <c r="O5972" s="421"/>
      <c r="P5972" s="421"/>
    </row>
    <row r="5973" spans="9:16">
      <c r="I5973" s="419"/>
      <c r="J5973" s="420"/>
      <c r="K5973" s="421"/>
      <c r="L5973" s="421"/>
      <c r="M5973" s="421"/>
      <c r="N5973" s="421"/>
      <c r="O5973" s="421"/>
      <c r="P5973" s="421"/>
    </row>
    <row r="5974" spans="9:16">
      <c r="I5974" s="419"/>
      <c r="J5974" s="420"/>
      <c r="K5974" s="421"/>
      <c r="L5974" s="421"/>
      <c r="M5974" s="421"/>
      <c r="N5974" s="421"/>
      <c r="O5974" s="421"/>
      <c r="P5974" s="421"/>
    </row>
    <row r="5975" spans="9:16">
      <c r="I5975" s="419"/>
      <c r="J5975" s="420"/>
      <c r="K5975" s="421"/>
      <c r="L5975" s="421"/>
      <c r="M5975" s="421"/>
      <c r="N5975" s="421"/>
      <c r="O5975" s="421"/>
      <c r="P5975" s="421"/>
    </row>
    <row r="5976" spans="9:16">
      <c r="I5976" s="419"/>
      <c r="J5976" s="420"/>
      <c r="K5976" s="421"/>
      <c r="L5976" s="421"/>
      <c r="M5976" s="421"/>
      <c r="N5976" s="421"/>
      <c r="O5976" s="421"/>
      <c r="P5976" s="421"/>
    </row>
    <row r="5977" spans="9:16">
      <c r="I5977" s="419"/>
      <c r="J5977" s="420"/>
      <c r="K5977" s="421"/>
      <c r="L5977" s="421"/>
      <c r="M5977" s="421"/>
      <c r="N5977" s="421"/>
      <c r="O5977" s="421"/>
      <c r="P5977" s="421"/>
    </row>
    <row r="5978" spans="9:16">
      <c r="I5978" s="419"/>
      <c r="J5978" s="420"/>
      <c r="K5978" s="421"/>
      <c r="L5978" s="421"/>
      <c r="M5978" s="421"/>
      <c r="N5978" s="421"/>
      <c r="O5978" s="421"/>
      <c r="P5978" s="421"/>
    </row>
    <row r="5979" spans="9:16">
      <c r="I5979" s="419"/>
      <c r="J5979" s="420"/>
      <c r="K5979" s="421"/>
      <c r="L5979" s="421"/>
      <c r="M5979" s="421"/>
      <c r="N5979" s="421"/>
      <c r="O5979" s="421"/>
      <c r="P5979" s="421"/>
    </row>
    <row r="5980" spans="9:16">
      <c r="I5980" s="419"/>
      <c r="J5980" s="420"/>
      <c r="K5980" s="421"/>
      <c r="L5980" s="421"/>
      <c r="M5980" s="421"/>
      <c r="N5980" s="421"/>
      <c r="O5980" s="421"/>
      <c r="P5980" s="421"/>
    </row>
    <row r="5981" spans="9:16">
      <c r="I5981" s="419"/>
      <c r="J5981" s="420"/>
      <c r="K5981" s="421"/>
      <c r="L5981" s="421"/>
      <c r="M5981" s="421"/>
      <c r="N5981" s="421"/>
      <c r="O5981" s="421"/>
      <c r="P5981" s="421"/>
    </row>
    <row r="5982" spans="9:16">
      <c r="I5982" s="419"/>
      <c r="J5982" s="420"/>
      <c r="K5982" s="421"/>
      <c r="L5982" s="421"/>
      <c r="M5982" s="421"/>
      <c r="N5982" s="421"/>
      <c r="O5982" s="421"/>
      <c r="P5982" s="421"/>
    </row>
    <row r="5983" spans="9:16">
      <c r="I5983" s="419"/>
      <c r="J5983" s="420"/>
      <c r="K5983" s="421"/>
      <c r="L5983" s="421"/>
      <c r="M5983" s="421"/>
      <c r="N5983" s="421"/>
      <c r="O5983" s="421"/>
      <c r="P5983" s="421"/>
    </row>
    <row r="5984" spans="9:16">
      <c r="I5984" s="419"/>
      <c r="J5984" s="420"/>
      <c r="K5984" s="421"/>
      <c r="L5984" s="421"/>
      <c r="M5984" s="421"/>
      <c r="N5984" s="421"/>
      <c r="O5984" s="421"/>
      <c r="P5984" s="421"/>
    </row>
    <row r="5985" spans="9:16">
      <c r="I5985" s="419"/>
      <c r="J5985" s="420"/>
      <c r="K5985" s="421"/>
      <c r="L5985" s="421"/>
      <c r="M5985" s="421"/>
      <c r="N5985" s="421"/>
      <c r="O5985" s="421"/>
      <c r="P5985" s="421"/>
    </row>
    <row r="5986" spans="9:16">
      <c r="I5986" s="419"/>
      <c r="J5986" s="420"/>
      <c r="K5986" s="421"/>
      <c r="L5986" s="421"/>
      <c r="M5986" s="421"/>
      <c r="N5986" s="421"/>
      <c r="O5986" s="421"/>
      <c r="P5986" s="421"/>
    </row>
    <row r="5987" spans="9:16">
      <c r="I5987" s="419"/>
      <c r="J5987" s="420"/>
      <c r="K5987" s="421"/>
      <c r="L5987" s="421"/>
      <c r="M5987" s="421"/>
      <c r="N5987" s="421"/>
      <c r="O5987" s="421"/>
      <c r="P5987" s="421"/>
    </row>
    <row r="5988" spans="9:16">
      <c r="I5988" s="419"/>
      <c r="J5988" s="420"/>
      <c r="K5988" s="421"/>
      <c r="L5988" s="421"/>
      <c r="M5988" s="421"/>
      <c r="N5988" s="421"/>
      <c r="O5988" s="421"/>
      <c r="P5988" s="421"/>
    </row>
    <row r="5989" spans="9:16">
      <c r="I5989" s="419"/>
      <c r="J5989" s="420"/>
      <c r="K5989" s="421"/>
      <c r="L5989" s="421"/>
      <c r="M5989" s="421"/>
      <c r="N5989" s="421"/>
      <c r="O5989" s="421"/>
      <c r="P5989" s="421"/>
    </row>
    <row r="5990" spans="9:16">
      <c r="I5990" s="419"/>
      <c r="J5990" s="420"/>
      <c r="K5990" s="421"/>
      <c r="L5990" s="421"/>
      <c r="M5990" s="421"/>
      <c r="N5990" s="421"/>
      <c r="O5990" s="421"/>
      <c r="P5990" s="421"/>
    </row>
    <row r="5991" spans="9:16">
      <c r="I5991" s="419"/>
      <c r="J5991" s="420"/>
      <c r="K5991" s="421"/>
      <c r="L5991" s="421"/>
      <c r="M5991" s="421"/>
      <c r="N5991" s="421"/>
      <c r="O5991" s="421"/>
      <c r="P5991" s="421"/>
    </row>
    <row r="5992" spans="9:16">
      <c r="I5992" s="419"/>
      <c r="J5992" s="420"/>
      <c r="K5992" s="421"/>
      <c r="L5992" s="421"/>
      <c r="M5992" s="421"/>
      <c r="N5992" s="421"/>
      <c r="O5992" s="421"/>
      <c r="P5992" s="421"/>
    </row>
    <row r="5993" spans="9:16">
      <c r="I5993" s="419"/>
      <c r="J5993" s="420"/>
      <c r="K5993" s="421"/>
      <c r="L5993" s="421"/>
      <c r="M5993" s="421"/>
      <c r="N5993" s="421"/>
      <c r="O5993" s="421"/>
      <c r="P5993" s="421"/>
    </row>
    <row r="5994" spans="9:16">
      <c r="I5994" s="419"/>
      <c r="J5994" s="420"/>
      <c r="K5994" s="421"/>
      <c r="L5994" s="421"/>
      <c r="M5994" s="421"/>
      <c r="N5994" s="421"/>
      <c r="O5994" s="421"/>
      <c r="P5994" s="421"/>
    </row>
    <row r="5995" spans="9:16">
      <c r="I5995" s="419"/>
      <c r="J5995" s="420"/>
      <c r="K5995" s="421"/>
      <c r="L5995" s="421"/>
      <c r="M5995" s="421"/>
      <c r="N5995" s="421"/>
      <c r="O5995" s="421"/>
      <c r="P5995" s="421"/>
    </row>
    <row r="5996" spans="9:16">
      <c r="I5996" s="419"/>
      <c r="J5996" s="420"/>
      <c r="K5996" s="421"/>
      <c r="L5996" s="421"/>
      <c r="M5996" s="421"/>
      <c r="N5996" s="421"/>
      <c r="O5996" s="421"/>
      <c r="P5996" s="421"/>
    </row>
    <row r="5997" spans="9:16">
      <c r="I5997" s="419"/>
      <c r="J5997" s="420"/>
      <c r="K5997" s="421"/>
      <c r="L5997" s="421"/>
      <c r="M5997" s="421"/>
      <c r="N5997" s="421"/>
      <c r="O5997" s="421"/>
      <c r="P5997" s="421"/>
    </row>
    <row r="5998" spans="9:16">
      <c r="I5998" s="419"/>
      <c r="J5998" s="420"/>
      <c r="K5998" s="421"/>
      <c r="L5998" s="421"/>
      <c r="M5998" s="421"/>
      <c r="N5998" s="421"/>
      <c r="O5998" s="421"/>
      <c r="P5998" s="421"/>
    </row>
    <row r="5999" spans="9:16">
      <c r="I5999" s="419"/>
      <c r="J5999" s="420"/>
      <c r="K5999" s="421"/>
      <c r="L5999" s="421"/>
      <c r="M5999" s="421"/>
      <c r="N5999" s="421"/>
      <c r="O5999" s="421"/>
      <c r="P5999" s="421"/>
    </row>
    <row r="6000" spans="9:16">
      <c r="I6000" s="419"/>
      <c r="J6000" s="420"/>
      <c r="K6000" s="421"/>
      <c r="L6000" s="421"/>
      <c r="M6000" s="421"/>
      <c r="N6000" s="421"/>
      <c r="O6000" s="421"/>
      <c r="P6000" s="421"/>
    </row>
    <row r="6001" spans="9:16">
      <c r="I6001" s="419"/>
      <c r="J6001" s="420"/>
      <c r="K6001" s="421"/>
      <c r="L6001" s="421"/>
      <c r="M6001" s="421"/>
      <c r="N6001" s="421"/>
      <c r="O6001" s="421"/>
      <c r="P6001" s="421"/>
    </row>
    <row r="6002" spans="9:16">
      <c r="I6002" s="419"/>
      <c r="J6002" s="420"/>
      <c r="K6002" s="421"/>
      <c r="L6002" s="421"/>
      <c r="M6002" s="421"/>
      <c r="N6002" s="421"/>
      <c r="O6002" s="421"/>
      <c r="P6002" s="421"/>
    </row>
    <row r="6003" spans="9:16">
      <c r="I6003" s="419"/>
      <c r="J6003" s="420"/>
      <c r="K6003" s="421"/>
      <c r="L6003" s="421"/>
      <c r="M6003" s="421"/>
      <c r="N6003" s="421"/>
      <c r="O6003" s="421"/>
      <c r="P6003" s="421"/>
    </row>
    <row r="6004" spans="9:16">
      <c r="I6004" s="419"/>
      <c r="J6004" s="420"/>
      <c r="K6004" s="421"/>
      <c r="L6004" s="421"/>
      <c r="M6004" s="421"/>
      <c r="N6004" s="421"/>
      <c r="O6004" s="421"/>
      <c r="P6004" s="421"/>
    </row>
    <row r="6005" spans="9:16">
      <c r="I6005" s="419"/>
      <c r="J6005" s="420"/>
      <c r="K6005" s="421"/>
      <c r="L6005" s="421"/>
      <c r="M6005" s="421"/>
      <c r="N6005" s="421"/>
      <c r="O6005" s="421"/>
      <c r="P6005" s="421"/>
    </row>
    <row r="6006" spans="9:16">
      <c r="I6006" s="419"/>
      <c r="J6006" s="420"/>
      <c r="K6006" s="421"/>
      <c r="L6006" s="421"/>
      <c r="M6006" s="421"/>
      <c r="N6006" s="421"/>
      <c r="O6006" s="421"/>
      <c r="P6006" s="421"/>
    </row>
    <row r="6007" spans="9:16">
      <c r="I6007" s="419"/>
      <c r="J6007" s="420"/>
      <c r="K6007" s="421"/>
      <c r="L6007" s="421"/>
      <c r="M6007" s="421"/>
      <c r="N6007" s="421"/>
      <c r="O6007" s="421"/>
      <c r="P6007" s="421"/>
    </row>
    <row r="6008" spans="9:16">
      <c r="I6008" s="419"/>
      <c r="J6008" s="420"/>
      <c r="K6008" s="421"/>
      <c r="L6008" s="421"/>
      <c r="M6008" s="421"/>
      <c r="N6008" s="421"/>
      <c r="O6008" s="421"/>
      <c r="P6008" s="421"/>
    </row>
    <row r="6009" spans="9:16">
      <c r="I6009" s="419"/>
      <c r="J6009" s="420"/>
      <c r="K6009" s="421"/>
      <c r="L6009" s="421"/>
      <c r="M6009" s="421"/>
      <c r="N6009" s="421"/>
      <c r="O6009" s="421"/>
      <c r="P6009" s="421"/>
    </row>
    <row r="6010" spans="9:16">
      <c r="I6010" s="419"/>
      <c r="J6010" s="420"/>
      <c r="K6010" s="421"/>
      <c r="L6010" s="421"/>
      <c r="M6010" s="421"/>
      <c r="N6010" s="421"/>
      <c r="O6010" s="421"/>
      <c r="P6010" s="421"/>
    </row>
    <row r="6011" spans="9:16">
      <c r="I6011" s="419"/>
      <c r="J6011" s="420"/>
      <c r="K6011" s="421"/>
      <c r="L6011" s="421"/>
      <c r="M6011" s="421"/>
      <c r="N6011" s="421"/>
      <c r="O6011" s="421"/>
      <c r="P6011" s="421"/>
    </row>
    <row r="6012" spans="9:16">
      <c r="I6012" s="419"/>
      <c r="J6012" s="420"/>
      <c r="K6012" s="421"/>
      <c r="L6012" s="421"/>
      <c r="M6012" s="421"/>
      <c r="N6012" s="421"/>
      <c r="O6012" s="421"/>
      <c r="P6012" s="421"/>
    </row>
    <row r="6013" spans="9:16">
      <c r="I6013" s="419"/>
      <c r="J6013" s="420"/>
      <c r="K6013" s="421"/>
      <c r="L6013" s="421"/>
      <c r="M6013" s="421"/>
      <c r="N6013" s="421"/>
      <c r="O6013" s="421"/>
      <c r="P6013" s="421"/>
    </row>
    <row r="6014" spans="9:16">
      <c r="I6014" s="419"/>
      <c r="J6014" s="420"/>
      <c r="K6014" s="421"/>
      <c r="L6014" s="421"/>
      <c r="M6014" s="421"/>
      <c r="N6014" s="421"/>
      <c r="O6014" s="421"/>
      <c r="P6014" s="421"/>
    </row>
    <row r="6015" spans="9:16">
      <c r="I6015" s="419"/>
      <c r="J6015" s="420"/>
      <c r="K6015" s="421"/>
      <c r="L6015" s="421"/>
      <c r="M6015" s="421"/>
      <c r="N6015" s="421"/>
      <c r="O6015" s="421"/>
      <c r="P6015" s="421"/>
    </row>
    <row r="6016" spans="9:16">
      <c r="I6016" s="419"/>
      <c r="J6016" s="420"/>
      <c r="K6016" s="421"/>
      <c r="L6016" s="421"/>
      <c r="M6016" s="421"/>
      <c r="N6016" s="421"/>
      <c r="O6016" s="421"/>
      <c r="P6016" s="421"/>
    </row>
    <row r="6017" spans="9:16">
      <c r="I6017" s="419"/>
      <c r="J6017" s="420"/>
      <c r="K6017" s="421"/>
      <c r="L6017" s="421"/>
      <c r="M6017" s="421"/>
      <c r="N6017" s="421"/>
      <c r="O6017" s="421"/>
      <c r="P6017" s="421"/>
    </row>
    <row r="6018" spans="9:16">
      <c r="I6018" s="419"/>
      <c r="J6018" s="420"/>
      <c r="K6018" s="421"/>
      <c r="L6018" s="421"/>
      <c r="M6018" s="421"/>
      <c r="N6018" s="421"/>
      <c r="O6018" s="421"/>
      <c r="P6018" s="421"/>
    </row>
    <row r="6019" spans="9:16">
      <c r="I6019" s="419"/>
      <c r="J6019" s="420"/>
      <c r="K6019" s="421"/>
      <c r="L6019" s="421"/>
      <c r="M6019" s="421"/>
      <c r="N6019" s="421"/>
      <c r="O6019" s="421"/>
      <c r="P6019" s="421"/>
    </row>
    <row r="6020" spans="9:16">
      <c r="I6020" s="419"/>
      <c r="J6020" s="420"/>
      <c r="K6020" s="421"/>
      <c r="L6020" s="421"/>
      <c r="M6020" s="421"/>
      <c r="N6020" s="421"/>
      <c r="O6020" s="421"/>
      <c r="P6020" s="421"/>
    </row>
    <row r="6021" spans="9:16">
      <c r="I6021" s="419"/>
      <c r="J6021" s="420"/>
      <c r="K6021" s="421"/>
      <c r="L6021" s="421"/>
      <c r="M6021" s="421"/>
      <c r="N6021" s="421"/>
      <c r="O6021" s="421"/>
      <c r="P6021" s="421"/>
    </row>
    <row r="6022" spans="9:16">
      <c r="I6022" s="419"/>
      <c r="J6022" s="420"/>
      <c r="K6022" s="421"/>
      <c r="L6022" s="421"/>
      <c r="M6022" s="421"/>
      <c r="N6022" s="421"/>
      <c r="O6022" s="421"/>
      <c r="P6022" s="421"/>
    </row>
    <row r="6023" spans="9:16">
      <c r="I6023" s="419"/>
      <c r="J6023" s="420"/>
      <c r="K6023" s="421"/>
      <c r="L6023" s="421"/>
      <c r="M6023" s="421"/>
      <c r="N6023" s="421"/>
      <c r="O6023" s="421"/>
      <c r="P6023" s="421"/>
    </row>
    <row r="6024" spans="9:16">
      <c r="I6024" s="419"/>
      <c r="J6024" s="420"/>
      <c r="K6024" s="421"/>
      <c r="L6024" s="421"/>
      <c r="M6024" s="421"/>
      <c r="N6024" s="421"/>
      <c r="O6024" s="421"/>
      <c r="P6024" s="421"/>
    </row>
    <row r="6025" spans="9:16">
      <c r="I6025" s="419"/>
      <c r="J6025" s="420"/>
      <c r="K6025" s="421"/>
      <c r="L6025" s="421"/>
      <c r="M6025" s="421"/>
      <c r="N6025" s="421"/>
      <c r="O6025" s="421"/>
      <c r="P6025" s="421"/>
    </row>
    <row r="6026" spans="9:16">
      <c r="I6026" s="419"/>
      <c r="J6026" s="420"/>
      <c r="K6026" s="421"/>
      <c r="L6026" s="421"/>
      <c r="M6026" s="421"/>
      <c r="N6026" s="421"/>
      <c r="O6026" s="421"/>
      <c r="P6026" s="421"/>
    </row>
    <row r="6027" spans="9:16">
      <c r="I6027" s="419"/>
      <c r="J6027" s="420"/>
      <c r="K6027" s="421"/>
      <c r="L6027" s="421"/>
      <c r="M6027" s="421"/>
      <c r="N6027" s="421"/>
      <c r="O6027" s="421"/>
      <c r="P6027" s="421"/>
    </row>
    <row r="6028" spans="9:16">
      <c r="I6028" s="419"/>
      <c r="J6028" s="420"/>
      <c r="K6028" s="421"/>
      <c r="L6028" s="421"/>
      <c r="M6028" s="421"/>
      <c r="N6028" s="421"/>
      <c r="O6028" s="421"/>
      <c r="P6028" s="421"/>
    </row>
    <row r="6029" spans="9:16">
      <c r="I6029" s="419"/>
      <c r="J6029" s="420"/>
      <c r="K6029" s="421"/>
      <c r="L6029" s="421"/>
      <c r="M6029" s="421"/>
      <c r="N6029" s="421"/>
      <c r="O6029" s="421"/>
      <c r="P6029" s="421"/>
    </row>
    <row r="6030" spans="9:16">
      <c r="I6030" s="419"/>
      <c r="J6030" s="420"/>
      <c r="K6030" s="421"/>
      <c r="L6030" s="421"/>
      <c r="M6030" s="421"/>
      <c r="N6030" s="421"/>
      <c r="O6030" s="421"/>
      <c r="P6030" s="421"/>
    </row>
    <row r="6031" spans="9:16">
      <c r="I6031" s="419"/>
      <c r="J6031" s="420"/>
      <c r="K6031" s="421"/>
      <c r="L6031" s="421"/>
      <c r="M6031" s="421"/>
      <c r="N6031" s="421"/>
      <c r="O6031" s="421"/>
      <c r="P6031" s="421"/>
    </row>
    <row r="6032" spans="9:16">
      <c r="I6032" s="419"/>
      <c r="J6032" s="420"/>
      <c r="K6032" s="421"/>
      <c r="L6032" s="421"/>
      <c r="M6032" s="421"/>
      <c r="N6032" s="421"/>
      <c r="O6032" s="421"/>
      <c r="P6032" s="421"/>
    </row>
    <row r="6033" spans="9:16">
      <c r="I6033" s="419"/>
      <c r="J6033" s="420"/>
      <c r="K6033" s="421"/>
      <c r="L6033" s="421"/>
      <c r="M6033" s="421"/>
      <c r="N6033" s="421"/>
      <c r="O6033" s="421"/>
      <c r="P6033" s="421"/>
    </row>
    <row r="6034" spans="9:16">
      <c r="I6034" s="419"/>
      <c r="J6034" s="420"/>
      <c r="K6034" s="421"/>
      <c r="L6034" s="421"/>
      <c r="M6034" s="421"/>
      <c r="N6034" s="421"/>
      <c r="O6034" s="421"/>
      <c r="P6034" s="421"/>
    </row>
    <row r="6035" spans="9:16">
      <c r="I6035" s="419"/>
      <c r="J6035" s="420"/>
      <c r="K6035" s="421"/>
      <c r="L6035" s="421"/>
      <c r="M6035" s="421"/>
      <c r="N6035" s="421"/>
      <c r="O6035" s="421"/>
      <c r="P6035" s="421"/>
    </row>
    <row r="6036" spans="9:16">
      <c r="I6036" s="419"/>
      <c r="J6036" s="420"/>
      <c r="K6036" s="421"/>
      <c r="L6036" s="421"/>
      <c r="M6036" s="421"/>
      <c r="N6036" s="421"/>
      <c r="O6036" s="421"/>
      <c r="P6036" s="421"/>
    </row>
    <row r="6037" spans="9:16">
      <c r="I6037" s="419"/>
      <c r="J6037" s="420"/>
      <c r="K6037" s="421"/>
      <c r="L6037" s="421"/>
      <c r="M6037" s="421"/>
      <c r="N6037" s="421"/>
      <c r="O6037" s="421"/>
      <c r="P6037" s="421"/>
    </row>
    <row r="6038" spans="9:16">
      <c r="I6038" s="419"/>
      <c r="J6038" s="420"/>
      <c r="K6038" s="421"/>
      <c r="L6038" s="421"/>
      <c r="M6038" s="421"/>
      <c r="N6038" s="421"/>
      <c r="O6038" s="421"/>
      <c r="P6038" s="421"/>
    </row>
    <row r="6039" spans="9:16">
      <c r="I6039" s="419"/>
      <c r="J6039" s="420"/>
      <c r="K6039" s="421"/>
      <c r="L6039" s="421"/>
      <c r="M6039" s="421"/>
      <c r="N6039" s="421"/>
      <c r="O6039" s="421"/>
      <c r="P6039" s="421"/>
    </row>
    <row r="6040" spans="9:16">
      <c r="I6040" s="419"/>
      <c r="J6040" s="420"/>
      <c r="K6040" s="421"/>
      <c r="L6040" s="421"/>
      <c r="M6040" s="421"/>
      <c r="N6040" s="421"/>
      <c r="O6040" s="421"/>
      <c r="P6040" s="421"/>
    </row>
    <row r="6041" spans="9:16">
      <c r="I6041" s="419"/>
      <c r="J6041" s="420"/>
      <c r="K6041" s="421"/>
      <c r="L6041" s="421"/>
      <c r="M6041" s="421"/>
      <c r="N6041" s="421"/>
      <c r="O6041" s="421"/>
      <c r="P6041" s="421"/>
    </row>
    <row r="6042" spans="9:16">
      <c r="I6042" s="419"/>
      <c r="J6042" s="420"/>
      <c r="K6042" s="421"/>
      <c r="L6042" s="421"/>
      <c r="M6042" s="421"/>
      <c r="N6042" s="421"/>
      <c r="O6042" s="421"/>
      <c r="P6042" s="421"/>
    </row>
    <row r="6043" spans="9:16">
      <c r="I6043" s="419"/>
      <c r="J6043" s="420"/>
      <c r="K6043" s="421"/>
      <c r="L6043" s="421"/>
      <c r="M6043" s="421"/>
      <c r="N6043" s="421"/>
      <c r="O6043" s="421"/>
      <c r="P6043" s="421"/>
    </row>
    <row r="6044" spans="9:16">
      <c r="I6044" s="419"/>
      <c r="J6044" s="420"/>
      <c r="K6044" s="421"/>
      <c r="L6044" s="421"/>
      <c r="M6044" s="421"/>
      <c r="N6044" s="421"/>
      <c r="O6044" s="421"/>
      <c r="P6044" s="421"/>
    </row>
    <row r="6045" spans="9:16">
      <c r="I6045" s="419"/>
      <c r="J6045" s="420"/>
      <c r="K6045" s="421"/>
      <c r="L6045" s="421"/>
      <c r="M6045" s="421"/>
      <c r="N6045" s="421"/>
      <c r="O6045" s="421"/>
      <c r="P6045" s="421"/>
    </row>
    <row r="6046" spans="9:16">
      <c r="I6046" s="419"/>
      <c r="J6046" s="420"/>
      <c r="K6046" s="421"/>
      <c r="L6046" s="421"/>
      <c r="M6046" s="421"/>
      <c r="N6046" s="421"/>
      <c r="O6046" s="421"/>
      <c r="P6046" s="421"/>
    </row>
    <row r="6047" spans="9:16">
      <c r="I6047" s="419"/>
      <c r="J6047" s="420"/>
      <c r="K6047" s="421"/>
      <c r="L6047" s="421"/>
      <c r="M6047" s="421"/>
      <c r="N6047" s="421"/>
      <c r="O6047" s="421"/>
      <c r="P6047" s="421"/>
    </row>
    <row r="6048" spans="9:16">
      <c r="I6048" s="419"/>
      <c r="J6048" s="420"/>
      <c r="K6048" s="421"/>
      <c r="L6048" s="421"/>
      <c r="M6048" s="421"/>
      <c r="N6048" s="421"/>
      <c r="O6048" s="421"/>
      <c r="P6048" s="421"/>
    </row>
    <row r="6049" spans="9:16">
      <c r="I6049" s="419"/>
      <c r="J6049" s="420"/>
      <c r="K6049" s="421"/>
      <c r="L6049" s="421"/>
      <c r="M6049" s="421"/>
      <c r="N6049" s="421"/>
      <c r="O6049" s="421"/>
      <c r="P6049" s="421"/>
    </row>
    <row r="6050" spans="9:16">
      <c r="I6050" s="419"/>
      <c r="J6050" s="420"/>
      <c r="K6050" s="421"/>
      <c r="L6050" s="421"/>
      <c r="M6050" s="421"/>
      <c r="N6050" s="421"/>
      <c r="O6050" s="421"/>
      <c r="P6050" s="421"/>
    </row>
    <row r="6051" spans="9:16">
      <c r="I6051" s="419"/>
      <c r="J6051" s="420"/>
      <c r="K6051" s="421"/>
      <c r="L6051" s="421"/>
      <c r="M6051" s="421"/>
      <c r="N6051" s="421"/>
      <c r="O6051" s="421"/>
      <c r="P6051" s="421"/>
    </row>
    <row r="6052" spans="9:16">
      <c r="I6052" s="419"/>
      <c r="J6052" s="420"/>
      <c r="K6052" s="421"/>
      <c r="L6052" s="421"/>
      <c r="M6052" s="421"/>
      <c r="N6052" s="421"/>
      <c r="O6052" s="421"/>
      <c r="P6052" s="421"/>
    </row>
    <row r="6053" spans="9:16">
      <c r="I6053" s="419"/>
      <c r="J6053" s="420"/>
      <c r="K6053" s="421"/>
      <c r="L6053" s="421"/>
      <c r="M6053" s="421"/>
      <c r="N6053" s="421"/>
      <c r="O6053" s="421"/>
      <c r="P6053" s="421"/>
    </row>
    <row r="6054" spans="9:16">
      <c r="I6054" s="419"/>
      <c r="J6054" s="420"/>
      <c r="K6054" s="421"/>
      <c r="L6054" s="421"/>
      <c r="M6054" s="421"/>
      <c r="N6054" s="421"/>
      <c r="O6054" s="421"/>
      <c r="P6054" s="421"/>
    </row>
    <row r="6055" spans="9:16">
      <c r="I6055" s="419"/>
      <c r="J6055" s="420"/>
      <c r="K6055" s="421"/>
      <c r="L6055" s="421"/>
      <c r="M6055" s="421"/>
      <c r="N6055" s="421"/>
      <c r="O6055" s="421"/>
      <c r="P6055" s="421"/>
    </row>
    <row r="6056" spans="9:16">
      <c r="I6056" s="419"/>
      <c r="J6056" s="420"/>
      <c r="K6056" s="421"/>
      <c r="L6056" s="421"/>
      <c r="M6056" s="421"/>
      <c r="N6056" s="421"/>
      <c r="O6056" s="421"/>
      <c r="P6056" s="421"/>
    </row>
    <row r="6057" spans="9:16">
      <c r="I6057" s="419"/>
      <c r="J6057" s="420"/>
      <c r="K6057" s="421"/>
      <c r="L6057" s="421"/>
      <c r="M6057" s="421"/>
      <c r="N6057" s="421"/>
      <c r="O6057" s="421"/>
      <c r="P6057" s="421"/>
    </row>
    <row r="6058" spans="9:16">
      <c r="I6058" s="419"/>
      <c r="J6058" s="420"/>
      <c r="K6058" s="421"/>
      <c r="L6058" s="421"/>
      <c r="M6058" s="421"/>
      <c r="N6058" s="421"/>
      <c r="O6058" s="421"/>
      <c r="P6058" s="421"/>
    </row>
    <row r="6059" spans="9:16">
      <c r="I6059" s="419"/>
      <c r="J6059" s="420"/>
      <c r="K6059" s="421"/>
      <c r="L6059" s="421"/>
      <c r="M6059" s="421"/>
      <c r="N6059" s="421"/>
      <c r="O6059" s="421"/>
      <c r="P6059" s="421"/>
    </row>
    <row r="6060" spans="9:16">
      <c r="I6060" s="419"/>
      <c r="J6060" s="420"/>
      <c r="K6060" s="421"/>
      <c r="L6060" s="421"/>
      <c r="M6060" s="421"/>
      <c r="N6060" s="421"/>
      <c r="O6060" s="421"/>
      <c r="P6060" s="421"/>
    </row>
    <row r="6061" spans="9:16">
      <c r="I6061" s="419"/>
      <c r="J6061" s="420"/>
      <c r="K6061" s="421"/>
      <c r="L6061" s="421"/>
      <c r="M6061" s="421"/>
      <c r="N6061" s="421"/>
      <c r="O6061" s="421"/>
      <c r="P6061" s="421"/>
    </row>
    <row r="6062" spans="9:16">
      <c r="I6062" s="419"/>
      <c r="J6062" s="420"/>
      <c r="K6062" s="421"/>
      <c r="L6062" s="421"/>
      <c r="M6062" s="421"/>
      <c r="N6062" s="421"/>
      <c r="O6062" s="421"/>
      <c r="P6062" s="421"/>
    </row>
    <row r="6063" spans="9:16">
      <c r="I6063" s="419"/>
      <c r="J6063" s="420"/>
      <c r="K6063" s="421"/>
      <c r="L6063" s="421"/>
      <c r="M6063" s="421"/>
      <c r="N6063" s="421"/>
      <c r="O6063" s="421"/>
      <c r="P6063" s="421"/>
    </row>
    <row r="6064" spans="9:16">
      <c r="I6064" s="419"/>
      <c r="J6064" s="420"/>
      <c r="K6064" s="421"/>
      <c r="L6064" s="421"/>
      <c r="M6064" s="421"/>
      <c r="N6064" s="421"/>
      <c r="O6064" s="421"/>
      <c r="P6064" s="421"/>
    </row>
    <row r="6065" spans="9:16">
      <c r="I6065" s="419"/>
      <c r="J6065" s="420"/>
      <c r="K6065" s="421"/>
      <c r="L6065" s="421"/>
      <c r="M6065" s="421"/>
      <c r="N6065" s="421"/>
      <c r="O6065" s="421"/>
      <c r="P6065" s="421"/>
    </row>
    <row r="6066" spans="9:16">
      <c r="I6066" s="419"/>
      <c r="J6066" s="420"/>
      <c r="K6066" s="421"/>
      <c r="L6066" s="421"/>
      <c r="M6066" s="421"/>
      <c r="N6066" s="421"/>
      <c r="O6066" s="421"/>
      <c r="P6066" s="421"/>
    </row>
    <row r="6067" spans="9:16">
      <c r="I6067" s="419"/>
      <c r="J6067" s="420"/>
      <c r="K6067" s="421"/>
      <c r="L6067" s="421"/>
      <c r="M6067" s="421"/>
      <c r="N6067" s="421"/>
      <c r="O6067" s="421"/>
      <c r="P6067" s="421"/>
    </row>
    <row r="6068" spans="9:16">
      <c r="I6068" s="419"/>
      <c r="J6068" s="420"/>
      <c r="K6068" s="421"/>
      <c r="L6068" s="421"/>
      <c r="M6068" s="421"/>
      <c r="N6068" s="421"/>
      <c r="O6068" s="421"/>
      <c r="P6068" s="421"/>
    </row>
    <row r="6069" spans="9:16">
      <c r="I6069" s="419"/>
      <c r="J6069" s="420"/>
      <c r="K6069" s="421"/>
      <c r="L6069" s="421"/>
      <c r="M6069" s="421"/>
      <c r="N6069" s="421"/>
      <c r="O6069" s="421"/>
      <c r="P6069" s="421"/>
    </row>
    <row r="6070" spans="9:16">
      <c r="I6070" s="419"/>
      <c r="J6070" s="420"/>
      <c r="K6070" s="421"/>
      <c r="L6070" s="421"/>
      <c r="M6070" s="421"/>
      <c r="N6070" s="421"/>
      <c r="O6070" s="421"/>
      <c r="P6070" s="421"/>
    </row>
    <row r="6071" spans="9:16">
      <c r="I6071" s="419"/>
      <c r="J6071" s="420"/>
      <c r="K6071" s="421"/>
      <c r="L6071" s="421"/>
      <c r="M6071" s="421"/>
      <c r="N6071" s="421"/>
      <c r="O6071" s="421"/>
      <c r="P6071" s="421"/>
    </row>
    <row r="6072" spans="9:16">
      <c r="I6072" s="419"/>
      <c r="J6072" s="420"/>
      <c r="K6072" s="421"/>
      <c r="L6072" s="421"/>
      <c r="M6072" s="421"/>
      <c r="N6072" s="421"/>
      <c r="O6072" s="421"/>
      <c r="P6072" s="421"/>
    </row>
    <row r="6073" spans="9:16">
      <c r="I6073" s="419"/>
      <c r="J6073" s="420"/>
      <c r="K6073" s="421"/>
      <c r="L6073" s="421"/>
      <c r="M6073" s="421"/>
      <c r="N6073" s="421"/>
      <c r="O6073" s="421"/>
      <c r="P6073" s="421"/>
    </row>
    <row r="6074" spans="9:16">
      <c r="I6074" s="419"/>
      <c r="J6074" s="420"/>
      <c r="K6074" s="421"/>
      <c r="L6074" s="421"/>
      <c r="M6074" s="421"/>
      <c r="N6074" s="421"/>
      <c r="O6074" s="421"/>
      <c r="P6074" s="421"/>
    </row>
    <row r="6075" spans="9:16">
      <c r="I6075" s="419"/>
      <c r="J6075" s="420"/>
      <c r="K6075" s="421"/>
      <c r="L6075" s="421"/>
      <c r="M6075" s="421"/>
      <c r="N6075" s="421"/>
      <c r="O6075" s="421"/>
      <c r="P6075" s="421"/>
    </row>
    <row r="6076" spans="9:16">
      <c r="I6076" s="419"/>
      <c r="J6076" s="420"/>
      <c r="K6076" s="421"/>
      <c r="L6076" s="421"/>
      <c r="M6076" s="421"/>
      <c r="N6076" s="421"/>
      <c r="O6076" s="421"/>
      <c r="P6076" s="421"/>
    </row>
    <row r="6077" spans="9:16">
      <c r="I6077" s="419"/>
      <c r="J6077" s="420"/>
      <c r="K6077" s="421"/>
      <c r="L6077" s="421"/>
      <c r="M6077" s="421"/>
      <c r="N6077" s="421"/>
      <c r="O6077" s="421"/>
      <c r="P6077" s="421"/>
    </row>
    <row r="6078" spans="9:16">
      <c r="I6078" s="419"/>
      <c r="J6078" s="420"/>
      <c r="K6078" s="421"/>
      <c r="L6078" s="421"/>
      <c r="M6078" s="421"/>
      <c r="N6078" s="421"/>
      <c r="O6078" s="421"/>
      <c r="P6078" s="421"/>
    </row>
    <row r="6079" spans="9:16">
      <c r="I6079" s="419"/>
      <c r="J6079" s="420"/>
      <c r="K6079" s="421"/>
      <c r="L6079" s="421"/>
      <c r="M6079" s="421"/>
      <c r="N6079" s="421"/>
      <c r="O6079" s="421"/>
      <c r="P6079" s="421"/>
    </row>
    <row r="6080" spans="9:16">
      <c r="I6080" s="419"/>
      <c r="J6080" s="420"/>
      <c r="K6080" s="421"/>
      <c r="L6080" s="421"/>
      <c r="M6080" s="421"/>
      <c r="N6080" s="421"/>
      <c r="O6080" s="421"/>
      <c r="P6080" s="421"/>
    </row>
    <row r="6081" spans="9:16">
      <c r="I6081" s="419"/>
      <c r="J6081" s="420"/>
      <c r="K6081" s="421"/>
      <c r="L6081" s="421"/>
      <c r="M6081" s="421"/>
      <c r="N6081" s="421"/>
      <c r="O6081" s="421"/>
      <c r="P6081" s="421"/>
    </row>
    <row r="6082" spans="9:16">
      <c r="I6082" s="419"/>
      <c r="J6082" s="420"/>
      <c r="K6082" s="421"/>
      <c r="L6082" s="421"/>
      <c r="M6082" s="421"/>
      <c r="N6082" s="421"/>
      <c r="O6082" s="421"/>
      <c r="P6082" s="421"/>
    </row>
    <row r="6083" spans="9:16">
      <c r="I6083" s="419"/>
      <c r="J6083" s="420"/>
      <c r="K6083" s="421"/>
      <c r="L6083" s="421"/>
      <c r="M6083" s="421"/>
      <c r="N6083" s="421"/>
      <c r="O6083" s="421"/>
      <c r="P6083" s="421"/>
    </row>
    <row r="6084" spans="9:16">
      <c r="I6084" s="419"/>
      <c r="J6084" s="420"/>
      <c r="K6084" s="421"/>
      <c r="L6084" s="421"/>
      <c r="M6084" s="421"/>
      <c r="N6084" s="421"/>
      <c r="O6084" s="421"/>
      <c r="P6084" s="421"/>
    </row>
    <row r="6085" spans="9:16">
      <c r="I6085" s="419"/>
      <c r="J6085" s="420"/>
      <c r="K6085" s="421"/>
      <c r="L6085" s="421"/>
      <c r="M6085" s="421"/>
      <c r="N6085" s="421"/>
      <c r="O6085" s="421"/>
      <c r="P6085" s="421"/>
    </row>
    <row r="6086" spans="9:16">
      <c r="I6086" s="419"/>
      <c r="J6086" s="420"/>
      <c r="K6086" s="421"/>
      <c r="L6086" s="421"/>
      <c r="M6086" s="421"/>
      <c r="N6086" s="421"/>
      <c r="O6086" s="421"/>
      <c r="P6086" s="421"/>
    </row>
    <row r="6087" spans="9:16">
      <c r="I6087" s="419"/>
      <c r="J6087" s="420"/>
      <c r="K6087" s="421"/>
      <c r="L6087" s="421"/>
      <c r="M6087" s="421"/>
      <c r="N6087" s="421"/>
      <c r="O6087" s="421"/>
      <c r="P6087" s="421"/>
    </row>
    <row r="6088" spans="9:16">
      <c r="I6088" s="419"/>
      <c r="J6088" s="420"/>
      <c r="K6088" s="421"/>
      <c r="L6088" s="421"/>
      <c r="M6088" s="421"/>
      <c r="N6088" s="421"/>
      <c r="O6088" s="421"/>
      <c r="P6088" s="421"/>
    </row>
    <row r="6089" spans="9:16">
      <c r="I6089" s="419"/>
      <c r="J6089" s="420"/>
      <c r="K6089" s="421"/>
      <c r="L6089" s="421"/>
      <c r="M6089" s="421"/>
      <c r="N6089" s="421"/>
      <c r="O6089" s="421"/>
      <c r="P6089" s="421"/>
    </row>
    <row r="6090" spans="9:16">
      <c r="I6090" s="419"/>
      <c r="J6090" s="420"/>
      <c r="K6090" s="421"/>
      <c r="L6090" s="421"/>
      <c r="M6090" s="421"/>
      <c r="N6090" s="421"/>
      <c r="O6090" s="421"/>
      <c r="P6090" s="421"/>
    </row>
    <row r="6091" spans="9:16">
      <c r="I6091" s="419"/>
      <c r="J6091" s="420"/>
      <c r="K6091" s="421"/>
      <c r="L6091" s="421"/>
      <c r="M6091" s="421"/>
      <c r="N6091" s="421"/>
      <c r="O6091" s="421"/>
      <c r="P6091" s="421"/>
    </row>
    <row r="6092" spans="9:16">
      <c r="I6092" s="419"/>
      <c r="J6092" s="420"/>
      <c r="K6092" s="421"/>
      <c r="L6092" s="421"/>
      <c r="M6092" s="421"/>
      <c r="N6092" s="421"/>
      <c r="O6092" s="421"/>
      <c r="P6092" s="421"/>
    </row>
    <row r="6093" spans="9:16">
      <c r="I6093" s="419"/>
      <c r="J6093" s="420"/>
      <c r="K6093" s="421"/>
      <c r="L6093" s="421"/>
      <c r="M6093" s="421"/>
      <c r="N6093" s="421"/>
      <c r="O6093" s="421"/>
      <c r="P6093" s="421"/>
    </row>
    <row r="6094" spans="9:16">
      <c r="I6094" s="419"/>
      <c r="J6094" s="420"/>
      <c r="K6094" s="421"/>
      <c r="L6094" s="421"/>
      <c r="M6094" s="421"/>
      <c r="N6094" s="421"/>
      <c r="O6094" s="421"/>
      <c r="P6094" s="421"/>
    </row>
    <row r="6095" spans="9:16">
      <c r="I6095" s="419"/>
      <c r="J6095" s="420"/>
      <c r="K6095" s="421"/>
      <c r="L6095" s="421"/>
      <c r="M6095" s="421"/>
      <c r="N6095" s="421"/>
      <c r="O6095" s="421"/>
      <c r="P6095" s="421"/>
    </row>
    <row r="6096" spans="9:16">
      <c r="I6096" s="419"/>
      <c r="J6096" s="420"/>
      <c r="K6096" s="421"/>
      <c r="L6096" s="421"/>
      <c r="M6096" s="421"/>
      <c r="N6096" s="421"/>
      <c r="O6096" s="421"/>
      <c r="P6096" s="421"/>
    </row>
    <row r="6097" spans="9:16">
      <c r="I6097" s="419"/>
      <c r="J6097" s="420"/>
      <c r="K6097" s="421"/>
      <c r="L6097" s="421"/>
      <c r="M6097" s="421"/>
      <c r="N6097" s="421"/>
      <c r="O6097" s="421"/>
      <c r="P6097" s="421"/>
    </row>
    <row r="6098" spans="9:16">
      <c r="I6098" s="419"/>
      <c r="J6098" s="420"/>
      <c r="K6098" s="421"/>
      <c r="L6098" s="421"/>
      <c r="M6098" s="421"/>
      <c r="N6098" s="421"/>
      <c r="O6098" s="421"/>
      <c r="P6098" s="421"/>
    </row>
    <row r="6099" spans="9:16">
      <c r="I6099" s="419"/>
      <c r="J6099" s="420"/>
      <c r="K6099" s="421"/>
      <c r="L6099" s="421"/>
      <c r="M6099" s="421"/>
      <c r="N6099" s="421"/>
      <c r="O6099" s="421"/>
      <c r="P6099" s="421"/>
    </row>
    <row r="6100" spans="9:16">
      <c r="I6100" s="419"/>
      <c r="J6100" s="420"/>
      <c r="K6100" s="421"/>
      <c r="L6100" s="421"/>
      <c r="M6100" s="421"/>
      <c r="N6100" s="421"/>
      <c r="O6100" s="421"/>
      <c r="P6100" s="421"/>
    </row>
    <row r="6101" spans="9:16">
      <c r="I6101" s="419"/>
      <c r="J6101" s="420"/>
      <c r="K6101" s="421"/>
      <c r="L6101" s="421"/>
      <c r="M6101" s="421"/>
      <c r="N6101" s="421"/>
      <c r="O6101" s="421"/>
      <c r="P6101" s="421"/>
    </row>
    <row r="6102" spans="9:16">
      <c r="I6102" s="419"/>
      <c r="J6102" s="420"/>
      <c r="K6102" s="421"/>
      <c r="L6102" s="421"/>
      <c r="M6102" s="421"/>
      <c r="N6102" s="421"/>
      <c r="O6102" s="421"/>
      <c r="P6102" s="421"/>
    </row>
    <row r="6103" spans="9:16">
      <c r="I6103" s="419"/>
      <c r="J6103" s="420"/>
      <c r="K6103" s="421"/>
      <c r="L6103" s="421"/>
      <c r="M6103" s="421"/>
      <c r="N6103" s="421"/>
      <c r="O6103" s="421"/>
      <c r="P6103" s="421"/>
    </row>
    <row r="6104" spans="9:16">
      <c r="I6104" s="419"/>
      <c r="J6104" s="420"/>
      <c r="K6104" s="421"/>
      <c r="L6104" s="421"/>
      <c r="M6104" s="421"/>
      <c r="N6104" s="421"/>
      <c r="O6104" s="421"/>
      <c r="P6104" s="421"/>
    </row>
    <row r="6105" spans="9:16">
      <c r="I6105" s="419"/>
      <c r="J6105" s="420"/>
      <c r="K6105" s="421"/>
      <c r="L6105" s="421"/>
      <c r="M6105" s="421"/>
      <c r="N6105" s="421"/>
      <c r="O6105" s="421"/>
      <c r="P6105" s="421"/>
    </row>
    <row r="6106" spans="9:16">
      <c r="I6106" s="419"/>
      <c r="J6106" s="420"/>
      <c r="K6106" s="421"/>
      <c r="L6106" s="421"/>
      <c r="M6106" s="421"/>
      <c r="N6106" s="421"/>
      <c r="O6106" s="421"/>
      <c r="P6106" s="421"/>
    </row>
    <row r="6107" spans="9:16">
      <c r="I6107" s="419"/>
      <c r="J6107" s="420"/>
      <c r="K6107" s="421"/>
      <c r="L6107" s="421"/>
      <c r="M6107" s="421"/>
      <c r="N6107" s="421"/>
      <c r="O6107" s="421"/>
      <c r="P6107" s="421"/>
    </row>
    <row r="6108" spans="9:16">
      <c r="I6108" s="419"/>
      <c r="J6108" s="420"/>
      <c r="K6108" s="421"/>
      <c r="L6108" s="421"/>
      <c r="M6108" s="421"/>
      <c r="N6108" s="421"/>
      <c r="O6108" s="421"/>
      <c r="P6108" s="421"/>
    </row>
    <row r="6109" spans="9:16">
      <c r="I6109" s="419"/>
      <c r="J6109" s="420"/>
      <c r="K6109" s="421"/>
      <c r="L6109" s="421"/>
      <c r="M6109" s="421"/>
      <c r="N6109" s="421"/>
      <c r="O6109" s="421"/>
      <c r="P6109" s="421"/>
    </row>
    <row r="6110" spans="9:16">
      <c r="I6110" s="419"/>
      <c r="J6110" s="420"/>
      <c r="K6110" s="421"/>
      <c r="L6110" s="421"/>
      <c r="M6110" s="421"/>
      <c r="N6110" s="421"/>
      <c r="O6110" s="421"/>
      <c r="P6110" s="421"/>
    </row>
    <row r="6111" spans="9:16">
      <c r="I6111" s="419"/>
      <c r="J6111" s="420"/>
      <c r="K6111" s="421"/>
      <c r="L6111" s="421"/>
      <c r="M6111" s="421"/>
      <c r="N6111" s="421"/>
      <c r="O6111" s="421"/>
      <c r="P6111" s="421"/>
    </row>
    <row r="6112" spans="9:16">
      <c r="I6112" s="419"/>
      <c r="J6112" s="420"/>
      <c r="K6112" s="421"/>
      <c r="L6112" s="421"/>
      <c r="M6112" s="421"/>
      <c r="N6112" s="421"/>
      <c r="O6112" s="421"/>
      <c r="P6112" s="421"/>
    </row>
    <row r="6113" spans="9:16">
      <c r="I6113" s="419"/>
      <c r="J6113" s="420"/>
      <c r="K6113" s="421"/>
      <c r="L6113" s="421"/>
      <c r="M6113" s="421"/>
      <c r="N6113" s="421"/>
      <c r="O6113" s="421"/>
      <c r="P6113" s="421"/>
    </row>
    <row r="6114" spans="9:16">
      <c r="I6114" s="419"/>
      <c r="J6114" s="420"/>
      <c r="K6114" s="421"/>
      <c r="L6114" s="421"/>
      <c r="M6114" s="421"/>
      <c r="N6114" s="421"/>
      <c r="O6114" s="421"/>
      <c r="P6114" s="421"/>
    </row>
    <row r="6115" spans="9:16">
      <c r="I6115" s="419"/>
      <c r="J6115" s="420"/>
      <c r="K6115" s="421"/>
      <c r="L6115" s="421"/>
      <c r="M6115" s="421"/>
      <c r="N6115" s="421"/>
      <c r="O6115" s="421"/>
      <c r="P6115" s="421"/>
    </row>
    <row r="6116" spans="9:16">
      <c r="I6116" s="419"/>
      <c r="J6116" s="420"/>
      <c r="K6116" s="421"/>
      <c r="L6116" s="421"/>
      <c r="M6116" s="421"/>
      <c r="N6116" s="421"/>
      <c r="O6116" s="421"/>
      <c r="P6116" s="421"/>
    </row>
    <row r="6117" spans="9:16">
      <c r="I6117" s="419"/>
      <c r="J6117" s="420"/>
      <c r="K6117" s="421"/>
      <c r="L6117" s="421"/>
      <c r="M6117" s="421"/>
      <c r="N6117" s="421"/>
      <c r="O6117" s="421"/>
      <c r="P6117" s="421"/>
    </row>
    <row r="6118" spans="9:16">
      <c r="I6118" s="419"/>
      <c r="J6118" s="420"/>
      <c r="K6118" s="421"/>
      <c r="L6118" s="421"/>
      <c r="M6118" s="421"/>
      <c r="N6118" s="421"/>
      <c r="O6118" s="421"/>
      <c r="P6118" s="421"/>
    </row>
    <row r="6119" spans="9:16">
      <c r="I6119" s="419"/>
      <c r="J6119" s="420"/>
      <c r="K6119" s="421"/>
      <c r="L6119" s="421"/>
      <c r="M6119" s="421"/>
      <c r="N6119" s="421"/>
      <c r="O6119" s="421"/>
      <c r="P6119" s="421"/>
    </row>
    <row r="6120" spans="9:16">
      <c r="I6120" s="419"/>
      <c r="J6120" s="420"/>
      <c r="K6120" s="421"/>
      <c r="L6120" s="421"/>
      <c r="M6120" s="421"/>
      <c r="N6120" s="421"/>
      <c r="O6120" s="421"/>
      <c r="P6120" s="421"/>
    </row>
    <row r="6121" spans="9:16">
      <c r="I6121" s="419"/>
      <c r="J6121" s="420"/>
      <c r="K6121" s="421"/>
      <c r="L6121" s="421"/>
      <c r="M6121" s="421"/>
      <c r="N6121" s="421"/>
      <c r="O6121" s="421"/>
      <c r="P6121" s="421"/>
    </row>
    <row r="6122" spans="9:16">
      <c r="I6122" s="419"/>
      <c r="J6122" s="420"/>
      <c r="K6122" s="421"/>
      <c r="L6122" s="421"/>
      <c r="M6122" s="421"/>
      <c r="N6122" s="421"/>
      <c r="O6122" s="421"/>
      <c r="P6122" s="421"/>
    </row>
    <row r="6123" spans="9:16">
      <c r="I6123" s="419"/>
      <c r="J6123" s="420"/>
      <c r="K6123" s="421"/>
      <c r="L6123" s="421"/>
      <c r="M6123" s="421"/>
      <c r="N6123" s="421"/>
      <c r="O6123" s="421"/>
      <c r="P6123" s="421"/>
    </row>
    <row r="6124" spans="9:16">
      <c r="I6124" s="419"/>
      <c r="J6124" s="420"/>
      <c r="K6124" s="421"/>
      <c r="L6124" s="421"/>
      <c r="M6124" s="421"/>
      <c r="N6124" s="421"/>
      <c r="O6124" s="421"/>
      <c r="P6124" s="421"/>
    </row>
    <row r="6125" spans="9:16">
      <c r="I6125" s="419"/>
      <c r="J6125" s="420"/>
      <c r="K6125" s="421"/>
      <c r="L6125" s="421"/>
      <c r="M6125" s="421"/>
      <c r="N6125" s="421"/>
      <c r="O6125" s="421"/>
      <c r="P6125" s="421"/>
    </row>
    <row r="6126" spans="9:16">
      <c r="I6126" s="419"/>
      <c r="J6126" s="420"/>
      <c r="K6126" s="421"/>
      <c r="L6126" s="421"/>
      <c r="M6126" s="421"/>
      <c r="N6126" s="421"/>
      <c r="O6126" s="421"/>
      <c r="P6126" s="421"/>
    </row>
    <row r="6127" spans="9:16">
      <c r="I6127" s="419"/>
      <c r="J6127" s="420"/>
      <c r="K6127" s="421"/>
      <c r="L6127" s="421"/>
      <c r="M6127" s="421"/>
      <c r="N6127" s="421"/>
      <c r="O6127" s="421"/>
      <c r="P6127" s="421"/>
    </row>
    <row r="6128" spans="9:16">
      <c r="I6128" s="419"/>
      <c r="J6128" s="420"/>
      <c r="K6128" s="421"/>
      <c r="L6128" s="421"/>
      <c r="M6128" s="421"/>
      <c r="N6128" s="421"/>
      <c r="O6128" s="421"/>
      <c r="P6128" s="421"/>
    </row>
    <row r="6129" spans="9:16">
      <c r="I6129" s="419"/>
      <c r="J6129" s="420"/>
      <c r="K6129" s="421"/>
      <c r="L6129" s="421"/>
      <c r="M6129" s="421"/>
      <c r="N6129" s="421"/>
      <c r="O6129" s="421"/>
      <c r="P6129" s="421"/>
    </row>
    <row r="6130" spans="9:16">
      <c r="I6130" s="419"/>
      <c r="J6130" s="420"/>
      <c r="K6130" s="421"/>
      <c r="L6130" s="421"/>
      <c r="M6130" s="421"/>
      <c r="N6130" s="421"/>
      <c r="O6130" s="421"/>
      <c r="P6130" s="421"/>
    </row>
    <row r="6131" spans="9:16">
      <c r="I6131" s="419"/>
      <c r="J6131" s="420"/>
      <c r="K6131" s="421"/>
      <c r="L6131" s="421"/>
      <c r="M6131" s="421"/>
      <c r="N6131" s="421"/>
      <c r="O6131" s="421"/>
      <c r="P6131" s="421"/>
    </row>
    <row r="6132" spans="9:16">
      <c r="I6132" s="419"/>
      <c r="J6132" s="420"/>
      <c r="K6132" s="421"/>
      <c r="L6132" s="421"/>
      <c r="M6132" s="421"/>
      <c r="N6132" s="421"/>
      <c r="O6132" s="421"/>
      <c r="P6132" s="421"/>
    </row>
    <row r="6133" spans="9:16">
      <c r="I6133" s="419"/>
      <c r="J6133" s="420"/>
      <c r="K6133" s="421"/>
      <c r="L6133" s="421"/>
      <c r="M6133" s="421"/>
      <c r="N6133" s="421"/>
      <c r="O6133" s="421"/>
      <c r="P6133" s="421"/>
    </row>
    <row r="6134" spans="9:16">
      <c r="I6134" s="419"/>
      <c r="J6134" s="420"/>
      <c r="K6134" s="421"/>
      <c r="L6134" s="421"/>
      <c r="M6134" s="421"/>
      <c r="N6134" s="421"/>
      <c r="O6134" s="421"/>
      <c r="P6134" s="421"/>
    </row>
    <row r="6135" spans="9:16">
      <c r="I6135" s="419"/>
      <c r="J6135" s="420"/>
      <c r="K6135" s="421"/>
      <c r="L6135" s="421"/>
      <c r="M6135" s="421"/>
      <c r="N6135" s="421"/>
      <c r="O6135" s="421"/>
      <c r="P6135" s="421"/>
    </row>
    <row r="6136" spans="9:16">
      <c r="I6136" s="419"/>
      <c r="J6136" s="420"/>
      <c r="K6136" s="421"/>
      <c r="L6136" s="421"/>
      <c r="M6136" s="421"/>
      <c r="N6136" s="421"/>
      <c r="O6136" s="421"/>
      <c r="P6136" s="421"/>
    </row>
    <row r="6137" spans="9:16">
      <c r="I6137" s="419"/>
      <c r="J6137" s="420"/>
      <c r="K6137" s="421"/>
      <c r="L6137" s="421"/>
      <c r="M6137" s="421"/>
      <c r="N6137" s="421"/>
      <c r="O6137" s="421"/>
      <c r="P6137" s="421"/>
    </row>
    <row r="6138" spans="9:16">
      <c r="I6138" s="419"/>
      <c r="J6138" s="420"/>
      <c r="K6138" s="421"/>
      <c r="L6138" s="421"/>
      <c r="M6138" s="421"/>
      <c r="N6138" s="421"/>
      <c r="O6138" s="421"/>
      <c r="P6138" s="421"/>
    </row>
    <row r="6139" spans="9:16">
      <c r="I6139" s="419"/>
      <c r="J6139" s="420"/>
      <c r="K6139" s="421"/>
      <c r="L6139" s="421"/>
      <c r="M6139" s="421"/>
      <c r="N6139" s="421"/>
      <c r="O6139" s="421"/>
      <c r="P6139" s="421"/>
    </row>
    <row r="6140" spans="9:16">
      <c r="I6140" s="419"/>
      <c r="J6140" s="420"/>
      <c r="K6140" s="421"/>
      <c r="L6140" s="421"/>
      <c r="M6140" s="421"/>
      <c r="N6140" s="421"/>
      <c r="O6140" s="421"/>
      <c r="P6140" s="421"/>
    </row>
    <row r="6141" spans="9:16">
      <c r="I6141" s="419"/>
      <c r="J6141" s="420"/>
      <c r="K6141" s="421"/>
      <c r="L6141" s="421"/>
      <c r="M6141" s="421"/>
      <c r="N6141" s="421"/>
      <c r="O6141" s="421"/>
      <c r="P6141" s="421"/>
    </row>
    <row r="6142" spans="9:16">
      <c r="I6142" s="419"/>
      <c r="J6142" s="420"/>
      <c r="K6142" s="421"/>
      <c r="L6142" s="421"/>
      <c r="M6142" s="421"/>
      <c r="N6142" s="421"/>
      <c r="O6142" s="421"/>
      <c r="P6142" s="421"/>
    </row>
    <row r="6143" spans="9:16">
      <c r="I6143" s="419"/>
      <c r="J6143" s="420"/>
      <c r="K6143" s="421"/>
      <c r="L6143" s="421"/>
      <c r="M6143" s="421"/>
      <c r="N6143" s="421"/>
      <c r="O6143" s="421"/>
      <c r="P6143" s="421"/>
    </row>
    <row r="6144" spans="9:16">
      <c r="I6144" s="419"/>
      <c r="J6144" s="420"/>
      <c r="K6144" s="421"/>
      <c r="L6144" s="421"/>
      <c r="M6144" s="421"/>
      <c r="N6144" s="421"/>
      <c r="O6144" s="421"/>
      <c r="P6144" s="421"/>
    </row>
    <row r="6145" spans="9:16">
      <c r="I6145" s="419"/>
      <c r="J6145" s="420"/>
      <c r="K6145" s="421"/>
      <c r="L6145" s="421"/>
      <c r="M6145" s="421"/>
      <c r="N6145" s="421"/>
      <c r="O6145" s="421"/>
      <c r="P6145" s="421"/>
    </row>
    <row r="6146" spans="9:16">
      <c r="I6146" s="419"/>
      <c r="J6146" s="420"/>
      <c r="K6146" s="421"/>
      <c r="L6146" s="421"/>
      <c r="M6146" s="421"/>
      <c r="N6146" s="421"/>
      <c r="O6146" s="421"/>
      <c r="P6146" s="421"/>
    </row>
    <row r="6147" spans="9:16">
      <c r="I6147" s="419"/>
      <c r="J6147" s="420"/>
      <c r="K6147" s="421"/>
      <c r="L6147" s="421"/>
      <c r="M6147" s="421"/>
      <c r="N6147" s="421"/>
      <c r="O6147" s="421"/>
      <c r="P6147" s="421"/>
    </row>
    <row r="6148" spans="9:16">
      <c r="I6148" s="419"/>
      <c r="J6148" s="420"/>
      <c r="K6148" s="421"/>
      <c r="L6148" s="421"/>
      <c r="M6148" s="421"/>
      <c r="N6148" s="421"/>
      <c r="O6148" s="421"/>
      <c r="P6148" s="421"/>
    </row>
    <row r="6149" spans="9:16">
      <c r="I6149" s="419"/>
      <c r="J6149" s="420"/>
      <c r="K6149" s="421"/>
      <c r="L6149" s="421"/>
      <c r="M6149" s="421"/>
      <c r="N6149" s="421"/>
      <c r="O6149" s="421"/>
      <c r="P6149" s="421"/>
    </row>
    <row r="6150" spans="9:16">
      <c r="I6150" s="419"/>
      <c r="J6150" s="420"/>
      <c r="K6150" s="421"/>
      <c r="L6150" s="421"/>
      <c r="M6150" s="421"/>
      <c r="N6150" s="421"/>
      <c r="O6150" s="421"/>
      <c r="P6150" s="421"/>
    </row>
    <row r="6151" spans="9:16">
      <c r="I6151" s="419"/>
      <c r="J6151" s="420"/>
      <c r="K6151" s="421"/>
      <c r="L6151" s="421"/>
      <c r="M6151" s="421"/>
      <c r="N6151" s="421"/>
      <c r="O6151" s="421"/>
      <c r="P6151" s="421"/>
    </row>
    <row r="6152" spans="9:16">
      <c r="I6152" s="419"/>
      <c r="J6152" s="420"/>
      <c r="K6152" s="421"/>
      <c r="L6152" s="421"/>
      <c r="M6152" s="421"/>
      <c r="N6152" s="421"/>
      <c r="O6152" s="421"/>
      <c r="P6152" s="421"/>
    </row>
    <row r="6153" spans="9:16">
      <c r="I6153" s="419"/>
      <c r="J6153" s="420"/>
      <c r="K6153" s="421"/>
      <c r="L6153" s="421"/>
      <c r="M6153" s="421"/>
      <c r="N6153" s="421"/>
      <c r="O6153" s="421"/>
      <c r="P6153" s="421"/>
    </row>
    <row r="6154" spans="9:16">
      <c r="I6154" s="419"/>
      <c r="J6154" s="420"/>
      <c r="K6154" s="421"/>
      <c r="L6154" s="421"/>
      <c r="M6154" s="421"/>
      <c r="N6154" s="421"/>
      <c r="O6154" s="421"/>
      <c r="P6154" s="421"/>
    </row>
    <row r="6155" spans="9:16">
      <c r="I6155" s="419"/>
      <c r="J6155" s="420"/>
      <c r="K6155" s="421"/>
      <c r="L6155" s="421"/>
      <c r="M6155" s="421"/>
      <c r="N6155" s="421"/>
      <c r="O6155" s="421"/>
      <c r="P6155" s="421"/>
    </row>
    <row r="6156" spans="9:16">
      <c r="I6156" s="419"/>
      <c r="J6156" s="420"/>
      <c r="K6156" s="421"/>
      <c r="L6156" s="421"/>
      <c r="M6156" s="421"/>
      <c r="N6156" s="421"/>
      <c r="O6156" s="421"/>
      <c r="P6156" s="421"/>
    </row>
    <row r="6157" spans="9:16">
      <c r="I6157" s="419"/>
      <c r="J6157" s="420"/>
      <c r="K6157" s="421"/>
      <c r="L6157" s="421"/>
      <c r="M6157" s="421"/>
      <c r="N6157" s="421"/>
      <c r="O6157" s="421"/>
      <c r="P6157" s="421"/>
    </row>
    <row r="6158" spans="9:16">
      <c r="I6158" s="419"/>
      <c r="J6158" s="420"/>
      <c r="K6158" s="421"/>
      <c r="L6158" s="421"/>
      <c r="M6158" s="421"/>
      <c r="N6158" s="421"/>
      <c r="O6158" s="421"/>
      <c r="P6158" s="421"/>
    </row>
    <row r="6159" spans="9:16">
      <c r="I6159" s="419"/>
      <c r="J6159" s="420"/>
      <c r="K6159" s="421"/>
      <c r="L6159" s="421"/>
      <c r="M6159" s="421"/>
      <c r="N6159" s="421"/>
      <c r="O6159" s="421"/>
      <c r="P6159" s="421"/>
    </row>
    <row r="6160" spans="9:16">
      <c r="I6160" s="419"/>
      <c r="J6160" s="420"/>
      <c r="K6160" s="421"/>
      <c r="L6160" s="421"/>
      <c r="M6160" s="421"/>
      <c r="N6160" s="421"/>
      <c r="O6160" s="421"/>
      <c r="P6160" s="421"/>
    </row>
    <row r="6161" spans="9:16">
      <c r="I6161" s="419"/>
      <c r="J6161" s="420"/>
      <c r="K6161" s="421"/>
      <c r="L6161" s="421"/>
      <c r="M6161" s="421"/>
      <c r="N6161" s="421"/>
      <c r="O6161" s="421"/>
      <c r="P6161" s="421"/>
    </row>
    <row r="6162" spans="9:16">
      <c r="I6162" s="419"/>
      <c r="J6162" s="420"/>
      <c r="K6162" s="421"/>
      <c r="L6162" s="421"/>
      <c r="M6162" s="421"/>
      <c r="N6162" s="421"/>
      <c r="O6162" s="421"/>
      <c r="P6162" s="421"/>
    </row>
    <row r="6163" spans="9:16">
      <c r="I6163" s="419"/>
      <c r="J6163" s="420"/>
      <c r="K6163" s="421"/>
      <c r="L6163" s="421"/>
      <c r="M6163" s="421"/>
      <c r="N6163" s="421"/>
      <c r="O6163" s="421"/>
      <c r="P6163" s="421"/>
    </row>
    <row r="6164" spans="9:16">
      <c r="I6164" s="419"/>
      <c r="J6164" s="420"/>
      <c r="K6164" s="421"/>
      <c r="L6164" s="421"/>
      <c r="M6164" s="421"/>
      <c r="N6164" s="421"/>
      <c r="O6164" s="421"/>
      <c r="P6164" s="421"/>
    </row>
    <row r="6165" spans="9:16">
      <c r="I6165" s="419"/>
      <c r="J6165" s="420"/>
      <c r="K6165" s="421"/>
      <c r="L6165" s="421"/>
      <c r="M6165" s="421"/>
      <c r="N6165" s="421"/>
      <c r="O6165" s="421"/>
      <c r="P6165" s="421"/>
    </row>
    <row r="6166" spans="9:16">
      <c r="I6166" s="419"/>
      <c r="J6166" s="420"/>
      <c r="K6166" s="421"/>
      <c r="L6166" s="421"/>
      <c r="M6166" s="421"/>
      <c r="N6166" s="421"/>
      <c r="O6166" s="421"/>
      <c r="P6166" s="421"/>
    </row>
    <row r="6167" spans="9:16">
      <c r="I6167" s="419"/>
      <c r="J6167" s="420"/>
      <c r="K6167" s="421"/>
      <c r="L6167" s="421"/>
      <c r="M6167" s="421"/>
      <c r="N6167" s="421"/>
      <c r="O6167" s="421"/>
      <c r="P6167" s="421"/>
    </row>
    <row r="6168" spans="9:16">
      <c r="I6168" s="419"/>
      <c r="J6168" s="420"/>
      <c r="K6168" s="421"/>
      <c r="L6168" s="421"/>
      <c r="M6168" s="421"/>
      <c r="N6168" s="421"/>
      <c r="O6168" s="421"/>
      <c r="P6168" s="421"/>
    </row>
    <row r="6169" spans="9:16">
      <c r="I6169" s="419"/>
      <c r="J6169" s="420"/>
      <c r="K6169" s="421"/>
      <c r="L6169" s="421"/>
      <c r="M6169" s="421"/>
      <c r="N6169" s="421"/>
      <c r="O6169" s="421"/>
      <c r="P6169" s="421"/>
    </row>
    <row r="6170" spans="9:16">
      <c r="I6170" s="419"/>
      <c r="J6170" s="420"/>
      <c r="K6170" s="421"/>
      <c r="L6170" s="421"/>
      <c r="M6170" s="421"/>
      <c r="N6170" s="421"/>
      <c r="O6170" s="421"/>
      <c r="P6170" s="421"/>
    </row>
    <row r="6171" spans="9:16">
      <c r="I6171" s="419"/>
      <c r="J6171" s="420"/>
      <c r="K6171" s="421"/>
      <c r="L6171" s="421"/>
      <c r="M6171" s="421"/>
      <c r="N6171" s="421"/>
      <c r="O6171" s="421"/>
      <c r="P6171" s="421"/>
    </row>
    <row r="6172" spans="9:16">
      <c r="I6172" s="419"/>
      <c r="J6172" s="420"/>
      <c r="K6172" s="421"/>
      <c r="L6172" s="421"/>
      <c r="M6172" s="421"/>
      <c r="N6172" s="421"/>
      <c r="O6172" s="421"/>
      <c r="P6172" s="421"/>
    </row>
    <row r="6173" spans="9:16">
      <c r="I6173" s="419"/>
      <c r="J6173" s="420"/>
      <c r="K6173" s="421"/>
      <c r="L6173" s="421"/>
      <c r="M6173" s="421"/>
      <c r="N6173" s="421"/>
      <c r="O6173" s="421"/>
      <c r="P6173" s="421"/>
    </row>
    <row r="6174" spans="9:16">
      <c r="I6174" s="419"/>
      <c r="J6174" s="420"/>
      <c r="K6174" s="421"/>
      <c r="L6174" s="421"/>
      <c r="M6174" s="421"/>
      <c r="N6174" s="421"/>
      <c r="O6174" s="421"/>
      <c r="P6174" s="421"/>
    </row>
    <row r="6175" spans="9:16">
      <c r="I6175" s="419"/>
      <c r="J6175" s="420"/>
      <c r="K6175" s="421"/>
      <c r="L6175" s="421"/>
      <c r="M6175" s="421"/>
      <c r="N6175" s="421"/>
      <c r="O6175" s="421"/>
      <c r="P6175" s="421"/>
    </row>
    <row r="6176" spans="9:16">
      <c r="I6176" s="419"/>
      <c r="J6176" s="420"/>
      <c r="K6176" s="421"/>
      <c r="L6176" s="421"/>
      <c r="M6176" s="421"/>
      <c r="N6176" s="421"/>
      <c r="O6176" s="421"/>
      <c r="P6176" s="421"/>
    </row>
    <row r="6177" spans="9:16">
      <c r="I6177" s="419"/>
      <c r="J6177" s="420"/>
      <c r="K6177" s="421"/>
      <c r="L6177" s="421"/>
      <c r="M6177" s="421"/>
      <c r="N6177" s="421"/>
      <c r="O6177" s="421"/>
      <c r="P6177" s="421"/>
    </row>
    <row r="6178" spans="9:16">
      <c r="I6178" s="419"/>
      <c r="J6178" s="420"/>
      <c r="K6178" s="421"/>
      <c r="L6178" s="421"/>
      <c r="M6178" s="421"/>
      <c r="N6178" s="421"/>
      <c r="O6178" s="421"/>
      <c r="P6178" s="421"/>
    </row>
    <row r="6179" spans="9:16">
      <c r="I6179" s="419"/>
      <c r="J6179" s="420"/>
      <c r="K6179" s="421"/>
      <c r="L6179" s="421"/>
      <c r="M6179" s="421"/>
      <c r="N6179" s="421"/>
      <c r="O6179" s="421"/>
      <c r="P6179" s="421"/>
    </row>
    <row r="6180" spans="9:16">
      <c r="I6180" s="419"/>
      <c r="J6180" s="420"/>
      <c r="K6180" s="421"/>
      <c r="L6180" s="421"/>
      <c r="M6180" s="421"/>
      <c r="N6180" s="421"/>
      <c r="O6180" s="421"/>
      <c r="P6180" s="421"/>
    </row>
    <row r="6181" spans="9:16">
      <c r="I6181" s="419"/>
      <c r="J6181" s="420"/>
      <c r="K6181" s="421"/>
      <c r="L6181" s="421"/>
      <c r="M6181" s="421"/>
      <c r="N6181" s="421"/>
      <c r="O6181" s="421"/>
      <c r="P6181" s="421"/>
    </row>
    <row r="6182" spans="9:16">
      <c r="I6182" s="419"/>
      <c r="J6182" s="420"/>
      <c r="K6182" s="421"/>
      <c r="L6182" s="421"/>
      <c r="M6182" s="421"/>
      <c r="N6182" s="421"/>
      <c r="O6182" s="421"/>
      <c r="P6182" s="421"/>
    </row>
    <row r="6183" spans="9:16">
      <c r="I6183" s="419"/>
      <c r="J6183" s="420"/>
      <c r="K6183" s="421"/>
      <c r="L6183" s="421"/>
      <c r="M6183" s="421"/>
      <c r="N6183" s="421"/>
      <c r="O6183" s="421"/>
      <c r="P6183" s="421"/>
    </row>
    <row r="6184" spans="9:16">
      <c r="I6184" s="419"/>
      <c r="J6184" s="420"/>
      <c r="K6184" s="421"/>
      <c r="L6184" s="421"/>
      <c r="M6184" s="421"/>
      <c r="N6184" s="421"/>
      <c r="O6184" s="421"/>
      <c r="P6184" s="421"/>
    </row>
    <row r="6185" spans="9:16">
      <c r="I6185" s="419"/>
      <c r="J6185" s="420"/>
      <c r="K6185" s="421"/>
      <c r="L6185" s="421"/>
      <c r="M6185" s="421"/>
      <c r="N6185" s="421"/>
      <c r="O6185" s="421"/>
      <c r="P6185" s="421"/>
    </row>
    <row r="6186" spans="9:16">
      <c r="I6186" s="419"/>
      <c r="J6186" s="420"/>
      <c r="K6186" s="421"/>
      <c r="L6186" s="421"/>
      <c r="M6186" s="421"/>
      <c r="N6186" s="421"/>
      <c r="O6186" s="421"/>
      <c r="P6186" s="421"/>
    </row>
    <row r="6187" spans="9:16">
      <c r="I6187" s="419"/>
      <c r="J6187" s="420"/>
      <c r="K6187" s="421"/>
      <c r="L6187" s="421"/>
      <c r="M6187" s="421"/>
      <c r="N6187" s="421"/>
      <c r="O6187" s="421"/>
      <c r="P6187" s="421"/>
    </row>
    <row r="6188" spans="9:16">
      <c r="I6188" s="419"/>
      <c r="J6188" s="420"/>
      <c r="K6188" s="421"/>
      <c r="L6188" s="421"/>
      <c r="M6188" s="421"/>
      <c r="N6188" s="421"/>
      <c r="O6188" s="421"/>
      <c r="P6188" s="421"/>
    </row>
    <row r="6189" spans="9:16">
      <c r="I6189" s="419"/>
      <c r="J6189" s="420"/>
      <c r="K6189" s="421"/>
      <c r="L6189" s="421"/>
      <c r="M6189" s="421"/>
      <c r="N6189" s="421"/>
      <c r="O6189" s="421"/>
      <c r="P6189" s="421"/>
    </row>
    <row r="6190" spans="9:16">
      <c r="I6190" s="419"/>
      <c r="J6190" s="420"/>
      <c r="K6190" s="421"/>
      <c r="L6190" s="421"/>
      <c r="M6190" s="421"/>
      <c r="N6190" s="421"/>
      <c r="O6190" s="421"/>
      <c r="P6190" s="421"/>
    </row>
    <row r="6191" spans="9:16">
      <c r="I6191" s="419"/>
      <c r="J6191" s="420"/>
      <c r="K6191" s="421"/>
      <c r="L6191" s="421"/>
      <c r="M6191" s="421"/>
      <c r="N6191" s="421"/>
      <c r="O6191" s="421"/>
      <c r="P6191" s="421"/>
    </row>
    <row r="6192" spans="9:16">
      <c r="I6192" s="419"/>
      <c r="J6192" s="420"/>
      <c r="K6192" s="421"/>
      <c r="L6192" s="421"/>
      <c r="M6192" s="421"/>
      <c r="N6192" s="421"/>
      <c r="O6192" s="421"/>
      <c r="P6192" s="421"/>
    </row>
    <row r="6193" spans="9:16">
      <c r="I6193" s="419"/>
      <c r="J6193" s="420"/>
      <c r="K6193" s="421"/>
      <c r="L6193" s="421"/>
      <c r="M6193" s="421"/>
      <c r="N6193" s="421"/>
      <c r="O6193" s="421"/>
      <c r="P6193" s="421"/>
    </row>
    <row r="6194" spans="9:16">
      <c r="I6194" s="419"/>
      <c r="J6194" s="420"/>
      <c r="K6194" s="421"/>
      <c r="L6194" s="421"/>
      <c r="M6194" s="421"/>
      <c r="N6194" s="421"/>
      <c r="O6194" s="421"/>
      <c r="P6194" s="421"/>
    </row>
    <row r="6195" spans="9:16">
      <c r="I6195" s="419"/>
      <c r="J6195" s="420"/>
      <c r="K6195" s="421"/>
      <c r="L6195" s="421"/>
      <c r="M6195" s="421"/>
      <c r="N6195" s="421"/>
      <c r="O6195" s="421"/>
      <c r="P6195" s="421"/>
    </row>
    <row r="6196" spans="9:16">
      <c r="I6196" s="419"/>
      <c r="J6196" s="420"/>
      <c r="K6196" s="421"/>
      <c r="L6196" s="421"/>
      <c r="M6196" s="421"/>
      <c r="N6196" s="421"/>
      <c r="O6196" s="421"/>
      <c r="P6196" s="421"/>
    </row>
    <row r="6197" spans="9:16">
      <c r="I6197" s="419"/>
      <c r="J6197" s="420"/>
      <c r="K6197" s="421"/>
      <c r="L6197" s="421"/>
      <c r="M6197" s="421"/>
      <c r="N6197" s="421"/>
      <c r="O6197" s="421"/>
      <c r="P6197" s="421"/>
    </row>
    <row r="6198" spans="9:16">
      <c r="I6198" s="419"/>
      <c r="J6198" s="420"/>
      <c r="K6198" s="421"/>
      <c r="L6198" s="421"/>
      <c r="M6198" s="421"/>
      <c r="N6198" s="421"/>
      <c r="O6198" s="421"/>
      <c r="P6198" s="421"/>
    </row>
    <row r="6199" spans="9:16">
      <c r="I6199" s="419"/>
      <c r="J6199" s="420"/>
      <c r="K6199" s="421"/>
      <c r="L6199" s="421"/>
      <c r="M6199" s="421"/>
      <c r="N6199" s="421"/>
      <c r="O6199" s="421"/>
      <c r="P6199" s="421"/>
    </row>
    <row r="6200" spans="9:16">
      <c r="I6200" s="419"/>
      <c r="J6200" s="420"/>
      <c r="K6200" s="421"/>
      <c r="L6200" s="421"/>
      <c r="M6200" s="421"/>
      <c r="N6200" s="421"/>
      <c r="O6200" s="421"/>
      <c r="P6200" s="421"/>
    </row>
    <row r="6201" spans="9:16">
      <c r="I6201" s="419"/>
      <c r="J6201" s="420"/>
      <c r="K6201" s="421"/>
      <c r="L6201" s="421"/>
      <c r="M6201" s="421"/>
      <c r="N6201" s="421"/>
      <c r="O6201" s="421"/>
      <c r="P6201" s="421"/>
    </row>
    <row r="6202" spans="9:16">
      <c r="I6202" s="419"/>
      <c r="J6202" s="420"/>
      <c r="K6202" s="421"/>
      <c r="L6202" s="421"/>
      <c r="M6202" s="421"/>
      <c r="N6202" s="421"/>
      <c r="O6202" s="421"/>
      <c r="P6202" s="421"/>
    </row>
    <row r="6203" spans="9:16">
      <c r="I6203" s="419"/>
      <c r="J6203" s="420"/>
      <c r="K6203" s="421"/>
      <c r="L6203" s="421"/>
      <c r="M6203" s="421"/>
      <c r="N6203" s="421"/>
      <c r="O6203" s="421"/>
      <c r="P6203" s="421"/>
    </row>
    <row r="6204" spans="9:16">
      <c r="I6204" s="419"/>
      <c r="J6204" s="420"/>
      <c r="K6204" s="421"/>
      <c r="L6204" s="421"/>
      <c r="M6204" s="421"/>
      <c r="N6204" s="421"/>
      <c r="O6204" s="421"/>
      <c r="P6204" s="421"/>
    </row>
    <row r="6205" spans="9:16">
      <c r="I6205" s="419"/>
      <c r="J6205" s="420"/>
      <c r="K6205" s="421"/>
      <c r="L6205" s="421"/>
      <c r="M6205" s="421"/>
      <c r="N6205" s="421"/>
      <c r="O6205" s="421"/>
      <c r="P6205" s="421"/>
    </row>
    <row r="6206" spans="9:16">
      <c r="I6206" s="419"/>
      <c r="J6206" s="420"/>
      <c r="K6206" s="421"/>
      <c r="L6206" s="421"/>
      <c r="M6206" s="421"/>
      <c r="N6206" s="421"/>
      <c r="O6206" s="421"/>
      <c r="P6206" s="421"/>
    </row>
    <row r="6207" spans="9:16">
      <c r="I6207" s="419"/>
      <c r="J6207" s="420"/>
      <c r="K6207" s="421"/>
      <c r="L6207" s="421"/>
      <c r="M6207" s="421"/>
      <c r="N6207" s="421"/>
      <c r="O6207" s="421"/>
      <c r="P6207" s="421"/>
    </row>
    <row r="6208" spans="9:16">
      <c r="I6208" s="419"/>
      <c r="J6208" s="420"/>
      <c r="K6208" s="421"/>
      <c r="L6208" s="421"/>
      <c r="M6208" s="421"/>
      <c r="N6208" s="421"/>
      <c r="O6208" s="421"/>
      <c r="P6208" s="421"/>
    </row>
    <row r="6209" spans="9:16">
      <c r="I6209" s="419"/>
      <c r="J6209" s="420"/>
      <c r="K6209" s="421"/>
      <c r="L6209" s="421"/>
      <c r="M6209" s="421"/>
      <c r="N6209" s="421"/>
      <c r="O6209" s="421"/>
      <c r="P6209" s="421"/>
    </row>
    <row r="6210" spans="9:16">
      <c r="I6210" s="419"/>
      <c r="J6210" s="420"/>
      <c r="K6210" s="421"/>
      <c r="L6210" s="421"/>
      <c r="M6210" s="421"/>
      <c r="N6210" s="421"/>
      <c r="O6210" s="421"/>
      <c r="P6210" s="421"/>
    </row>
    <row r="6211" spans="9:16">
      <c r="I6211" s="419"/>
      <c r="J6211" s="420"/>
      <c r="K6211" s="421"/>
      <c r="L6211" s="421"/>
      <c r="M6211" s="421"/>
      <c r="N6211" s="421"/>
      <c r="O6211" s="421"/>
      <c r="P6211" s="421"/>
    </row>
    <row r="6212" spans="9:16">
      <c r="I6212" s="419"/>
      <c r="J6212" s="420"/>
      <c r="K6212" s="421"/>
      <c r="L6212" s="421"/>
      <c r="M6212" s="421"/>
      <c r="N6212" s="421"/>
      <c r="O6212" s="421"/>
      <c r="P6212" s="421"/>
    </row>
    <row r="6213" spans="9:16">
      <c r="I6213" s="419"/>
      <c r="J6213" s="420"/>
      <c r="K6213" s="421"/>
      <c r="L6213" s="421"/>
      <c r="M6213" s="421"/>
      <c r="N6213" s="421"/>
      <c r="O6213" s="421"/>
      <c r="P6213" s="421"/>
    </row>
    <row r="6214" spans="9:16">
      <c r="I6214" s="419"/>
      <c r="J6214" s="420"/>
      <c r="K6214" s="421"/>
      <c r="L6214" s="421"/>
      <c r="M6214" s="421"/>
      <c r="N6214" s="421"/>
      <c r="O6214" s="421"/>
      <c r="P6214" s="421"/>
    </row>
    <row r="6215" spans="9:16">
      <c r="I6215" s="419"/>
      <c r="J6215" s="420"/>
      <c r="K6215" s="421"/>
      <c r="L6215" s="421"/>
      <c r="M6215" s="421"/>
      <c r="N6215" s="421"/>
      <c r="O6215" s="421"/>
      <c r="P6215" s="421"/>
    </row>
    <row r="6216" spans="9:16">
      <c r="I6216" s="419"/>
      <c r="J6216" s="420"/>
      <c r="K6216" s="421"/>
      <c r="L6216" s="421"/>
      <c r="M6216" s="421"/>
      <c r="N6216" s="421"/>
      <c r="O6216" s="421"/>
      <c r="P6216" s="421"/>
    </row>
    <row r="6217" spans="9:16">
      <c r="I6217" s="419"/>
      <c r="J6217" s="420"/>
      <c r="K6217" s="421"/>
      <c r="L6217" s="421"/>
      <c r="M6217" s="421"/>
      <c r="N6217" s="421"/>
      <c r="O6217" s="421"/>
      <c r="P6217" s="421"/>
    </row>
    <row r="6218" spans="9:16">
      <c r="I6218" s="419"/>
      <c r="J6218" s="420"/>
      <c r="K6218" s="421"/>
      <c r="L6218" s="421"/>
      <c r="M6218" s="421"/>
      <c r="N6218" s="421"/>
      <c r="O6218" s="421"/>
      <c r="P6218" s="421"/>
    </row>
    <row r="6219" spans="9:16">
      <c r="I6219" s="419"/>
      <c r="J6219" s="420"/>
      <c r="K6219" s="421"/>
      <c r="L6219" s="421"/>
      <c r="M6219" s="421"/>
      <c r="N6219" s="421"/>
      <c r="O6219" s="421"/>
      <c r="P6219" s="421"/>
    </row>
    <row r="6220" spans="9:16">
      <c r="I6220" s="419"/>
      <c r="J6220" s="420"/>
      <c r="K6220" s="421"/>
      <c r="L6220" s="421"/>
      <c r="M6220" s="421"/>
      <c r="N6220" s="421"/>
      <c r="O6220" s="421"/>
      <c r="P6220" s="421"/>
    </row>
    <row r="6221" spans="9:16">
      <c r="I6221" s="419"/>
      <c r="J6221" s="420"/>
      <c r="K6221" s="421"/>
      <c r="L6221" s="421"/>
      <c r="M6221" s="421"/>
      <c r="N6221" s="421"/>
      <c r="O6221" s="421"/>
      <c r="P6221" s="421"/>
    </row>
    <row r="6222" spans="9:16">
      <c r="I6222" s="419"/>
      <c r="J6222" s="420"/>
      <c r="K6222" s="421"/>
      <c r="L6222" s="421"/>
      <c r="M6222" s="421"/>
      <c r="N6222" s="421"/>
      <c r="O6222" s="421"/>
      <c r="P6222" s="421"/>
    </row>
    <row r="6223" spans="9:16">
      <c r="I6223" s="419"/>
      <c r="J6223" s="420"/>
      <c r="K6223" s="421"/>
      <c r="L6223" s="421"/>
      <c r="M6223" s="421"/>
      <c r="N6223" s="421"/>
      <c r="O6223" s="421"/>
      <c r="P6223" s="421"/>
    </row>
    <row r="6224" spans="9:16">
      <c r="I6224" s="419"/>
      <c r="J6224" s="420"/>
      <c r="K6224" s="421"/>
      <c r="L6224" s="421"/>
      <c r="M6224" s="421"/>
      <c r="N6224" s="421"/>
      <c r="O6224" s="421"/>
      <c r="P6224" s="421"/>
    </row>
    <row r="6225" spans="9:16">
      <c r="I6225" s="419"/>
      <c r="J6225" s="420"/>
      <c r="K6225" s="421"/>
      <c r="L6225" s="421"/>
      <c r="M6225" s="421"/>
      <c r="N6225" s="421"/>
      <c r="O6225" s="421"/>
      <c r="P6225" s="421"/>
    </row>
    <row r="6226" spans="9:16">
      <c r="I6226" s="419"/>
      <c r="J6226" s="420"/>
      <c r="K6226" s="421"/>
      <c r="L6226" s="421"/>
      <c r="M6226" s="421"/>
      <c r="N6226" s="421"/>
      <c r="O6226" s="421"/>
      <c r="P6226" s="421"/>
    </row>
    <row r="6227" spans="9:16">
      <c r="I6227" s="419"/>
      <c r="J6227" s="420"/>
      <c r="K6227" s="421"/>
      <c r="L6227" s="421"/>
      <c r="M6227" s="421"/>
      <c r="N6227" s="421"/>
      <c r="O6227" s="421"/>
      <c r="P6227" s="421"/>
    </row>
    <row r="6228" spans="9:16">
      <c r="I6228" s="419"/>
      <c r="J6228" s="420"/>
      <c r="K6228" s="421"/>
      <c r="L6228" s="421"/>
      <c r="M6228" s="421"/>
      <c r="N6228" s="421"/>
      <c r="O6228" s="421"/>
      <c r="P6228" s="421"/>
    </row>
    <row r="6229" spans="9:16">
      <c r="I6229" s="419"/>
      <c r="J6229" s="420"/>
      <c r="K6229" s="421"/>
      <c r="L6229" s="421"/>
      <c r="M6229" s="421"/>
      <c r="N6229" s="421"/>
      <c r="O6229" s="421"/>
      <c r="P6229" s="421"/>
    </row>
    <row r="6230" spans="9:16">
      <c r="I6230" s="419"/>
      <c r="J6230" s="420"/>
      <c r="K6230" s="421"/>
      <c r="L6230" s="421"/>
      <c r="M6230" s="421"/>
      <c r="N6230" s="421"/>
      <c r="O6230" s="421"/>
      <c r="P6230" s="421"/>
    </row>
    <row r="6231" spans="9:16">
      <c r="I6231" s="419"/>
      <c r="J6231" s="420"/>
      <c r="K6231" s="421"/>
      <c r="L6231" s="421"/>
      <c r="M6231" s="421"/>
      <c r="N6231" s="421"/>
      <c r="O6231" s="421"/>
      <c r="P6231" s="421"/>
    </row>
    <row r="6232" spans="9:16">
      <c r="I6232" s="419"/>
      <c r="J6232" s="420"/>
      <c r="K6232" s="421"/>
      <c r="L6232" s="421"/>
      <c r="M6232" s="421"/>
      <c r="N6232" s="421"/>
      <c r="O6232" s="421"/>
      <c r="P6232" s="421"/>
    </row>
    <row r="6233" spans="9:16">
      <c r="I6233" s="419"/>
      <c r="J6233" s="420"/>
      <c r="K6233" s="421"/>
      <c r="L6233" s="421"/>
      <c r="M6233" s="421"/>
      <c r="N6233" s="421"/>
      <c r="O6233" s="421"/>
      <c r="P6233" s="421"/>
    </row>
    <row r="6234" spans="9:16">
      <c r="I6234" s="419"/>
      <c r="J6234" s="420"/>
      <c r="K6234" s="421"/>
      <c r="L6234" s="421"/>
      <c r="M6234" s="421"/>
      <c r="N6234" s="421"/>
      <c r="O6234" s="421"/>
      <c r="P6234" s="421"/>
    </row>
    <row r="6235" spans="9:16">
      <c r="I6235" s="419"/>
      <c r="J6235" s="420"/>
      <c r="K6235" s="421"/>
      <c r="L6235" s="421"/>
      <c r="M6235" s="421"/>
      <c r="N6235" s="421"/>
      <c r="O6235" s="421"/>
      <c r="P6235" s="421"/>
    </row>
    <row r="6236" spans="9:16">
      <c r="I6236" s="419"/>
      <c r="J6236" s="420"/>
      <c r="K6236" s="421"/>
      <c r="L6236" s="421"/>
      <c r="M6236" s="421"/>
      <c r="N6236" s="421"/>
      <c r="O6236" s="421"/>
      <c r="P6236" s="421"/>
    </row>
    <row r="6237" spans="9:16">
      <c r="I6237" s="419"/>
      <c r="J6237" s="420"/>
      <c r="K6237" s="421"/>
      <c r="L6237" s="421"/>
      <c r="M6237" s="421"/>
      <c r="N6237" s="421"/>
      <c r="O6237" s="421"/>
      <c r="P6237" s="421"/>
    </row>
    <row r="6238" spans="9:16">
      <c r="I6238" s="419"/>
      <c r="J6238" s="420"/>
      <c r="K6238" s="421"/>
      <c r="L6238" s="421"/>
      <c r="M6238" s="421"/>
      <c r="N6238" s="421"/>
      <c r="O6238" s="421"/>
      <c r="P6238" s="421"/>
    </row>
    <row r="6239" spans="9:16">
      <c r="I6239" s="419"/>
      <c r="J6239" s="420"/>
      <c r="K6239" s="421"/>
      <c r="L6239" s="421"/>
      <c r="M6239" s="421"/>
      <c r="N6239" s="421"/>
      <c r="O6239" s="421"/>
      <c r="P6239" s="421"/>
    </row>
    <row r="6240" spans="9:16">
      <c r="I6240" s="419"/>
      <c r="J6240" s="420"/>
      <c r="K6240" s="421"/>
      <c r="L6240" s="421"/>
      <c r="M6240" s="421"/>
      <c r="N6240" s="421"/>
      <c r="O6240" s="421"/>
      <c r="P6240" s="421"/>
    </row>
    <row r="6241" spans="9:16">
      <c r="I6241" s="419"/>
      <c r="J6241" s="420"/>
      <c r="K6241" s="421"/>
      <c r="L6241" s="421"/>
      <c r="M6241" s="421"/>
      <c r="N6241" s="421"/>
      <c r="O6241" s="421"/>
      <c r="P6241" s="421"/>
    </row>
    <row r="6242" spans="9:16">
      <c r="I6242" s="419"/>
      <c r="J6242" s="420"/>
      <c r="K6242" s="421"/>
      <c r="L6242" s="421"/>
      <c r="M6242" s="421"/>
      <c r="N6242" s="421"/>
      <c r="O6242" s="421"/>
      <c r="P6242" s="421"/>
    </row>
    <row r="6243" spans="9:16">
      <c r="I6243" s="419"/>
      <c r="J6243" s="420"/>
      <c r="K6243" s="421"/>
      <c r="L6243" s="421"/>
      <c r="M6243" s="421"/>
      <c r="N6243" s="421"/>
      <c r="O6243" s="421"/>
      <c r="P6243" s="421"/>
    </row>
    <row r="6244" spans="9:16">
      <c r="I6244" s="419"/>
      <c r="J6244" s="420"/>
      <c r="K6244" s="421"/>
      <c r="L6244" s="421"/>
      <c r="M6244" s="421"/>
      <c r="N6244" s="421"/>
      <c r="O6244" s="421"/>
      <c r="P6244" s="421"/>
    </row>
    <row r="6245" spans="9:16">
      <c r="I6245" s="419"/>
      <c r="J6245" s="420"/>
      <c r="K6245" s="421"/>
      <c r="L6245" s="421"/>
      <c r="M6245" s="421"/>
      <c r="N6245" s="421"/>
      <c r="O6245" s="421"/>
      <c r="P6245" s="421"/>
    </row>
    <row r="6246" spans="9:16">
      <c r="I6246" s="419"/>
      <c r="J6246" s="420"/>
      <c r="K6246" s="421"/>
      <c r="L6246" s="421"/>
      <c r="M6246" s="421"/>
      <c r="N6246" s="421"/>
      <c r="O6246" s="421"/>
      <c r="P6246" s="421"/>
    </row>
    <row r="6247" spans="9:16">
      <c r="I6247" s="419"/>
      <c r="J6247" s="420"/>
      <c r="K6247" s="421"/>
      <c r="L6247" s="421"/>
      <c r="M6247" s="421"/>
      <c r="N6247" s="421"/>
      <c r="O6247" s="421"/>
      <c r="P6247" s="421"/>
    </row>
    <row r="6248" spans="9:16">
      <c r="I6248" s="419"/>
      <c r="J6248" s="420"/>
      <c r="K6248" s="421"/>
      <c r="L6248" s="421"/>
      <c r="M6248" s="421"/>
      <c r="N6248" s="421"/>
      <c r="O6248" s="421"/>
      <c r="P6248" s="421"/>
    </row>
    <row r="6249" spans="9:16">
      <c r="I6249" s="419"/>
      <c r="J6249" s="420"/>
      <c r="K6249" s="421"/>
      <c r="L6249" s="421"/>
      <c r="M6249" s="421"/>
      <c r="N6249" s="421"/>
      <c r="O6249" s="421"/>
      <c r="P6249" s="421"/>
    </row>
    <row r="6250" spans="9:16">
      <c r="I6250" s="419"/>
      <c r="J6250" s="420"/>
      <c r="K6250" s="421"/>
      <c r="L6250" s="421"/>
      <c r="M6250" s="421"/>
      <c r="N6250" s="421"/>
      <c r="O6250" s="421"/>
      <c r="P6250" s="421"/>
    </row>
    <row r="6251" spans="9:16">
      <c r="I6251" s="419"/>
      <c r="J6251" s="420"/>
      <c r="K6251" s="421"/>
      <c r="L6251" s="421"/>
      <c r="M6251" s="421"/>
      <c r="N6251" s="421"/>
      <c r="O6251" s="421"/>
      <c r="P6251" s="421"/>
    </row>
    <row r="6252" spans="9:16">
      <c r="I6252" s="419"/>
      <c r="J6252" s="420"/>
      <c r="K6252" s="421"/>
      <c r="L6252" s="421"/>
      <c r="M6252" s="421"/>
      <c r="N6252" s="421"/>
      <c r="O6252" s="421"/>
      <c r="P6252" s="421"/>
    </row>
    <row r="6253" spans="9:16">
      <c r="I6253" s="419"/>
      <c r="J6253" s="420"/>
      <c r="K6253" s="421"/>
      <c r="L6253" s="421"/>
      <c r="M6253" s="421"/>
      <c r="N6253" s="421"/>
      <c r="O6253" s="421"/>
      <c r="P6253" s="421"/>
    </row>
    <row r="6254" spans="9:16">
      <c r="I6254" s="419"/>
      <c r="J6254" s="420"/>
      <c r="K6254" s="421"/>
      <c r="L6254" s="421"/>
      <c r="M6254" s="421"/>
      <c r="N6254" s="421"/>
      <c r="O6254" s="421"/>
      <c r="P6254" s="421"/>
    </row>
    <row r="6255" spans="9:16">
      <c r="I6255" s="419"/>
      <c r="J6255" s="420"/>
      <c r="K6255" s="421"/>
      <c r="L6255" s="421"/>
      <c r="M6255" s="421"/>
      <c r="N6255" s="421"/>
      <c r="O6255" s="421"/>
      <c r="P6255" s="421"/>
    </row>
    <row r="6256" spans="9:16">
      <c r="I6256" s="419"/>
      <c r="J6256" s="420"/>
      <c r="K6256" s="421"/>
      <c r="L6256" s="421"/>
      <c r="M6256" s="421"/>
      <c r="N6256" s="421"/>
      <c r="O6256" s="421"/>
      <c r="P6256" s="421"/>
    </row>
    <row r="6257" spans="9:16">
      <c r="I6257" s="419"/>
      <c r="J6257" s="420"/>
      <c r="K6257" s="421"/>
      <c r="L6257" s="421"/>
      <c r="M6257" s="421"/>
      <c r="N6257" s="421"/>
      <c r="O6257" s="421"/>
      <c r="P6257" s="421"/>
    </row>
    <row r="6258" spans="9:16">
      <c r="I6258" s="419"/>
      <c r="J6258" s="420"/>
      <c r="K6258" s="421"/>
      <c r="L6258" s="421"/>
      <c r="M6258" s="421"/>
      <c r="N6258" s="421"/>
      <c r="O6258" s="421"/>
      <c r="P6258" s="421"/>
    </row>
    <row r="6259" spans="9:16">
      <c r="I6259" s="419"/>
      <c r="J6259" s="420"/>
      <c r="K6259" s="421"/>
      <c r="L6259" s="421"/>
      <c r="M6259" s="421"/>
      <c r="N6259" s="421"/>
      <c r="O6259" s="421"/>
      <c r="P6259" s="421"/>
    </row>
    <row r="6260" spans="9:16">
      <c r="I6260" s="419"/>
      <c r="J6260" s="420"/>
      <c r="K6260" s="421"/>
      <c r="L6260" s="421"/>
      <c r="M6260" s="421"/>
      <c r="N6260" s="421"/>
      <c r="O6260" s="421"/>
      <c r="P6260" s="421"/>
    </row>
    <row r="6261" spans="9:16">
      <c r="I6261" s="419"/>
      <c r="J6261" s="420"/>
      <c r="K6261" s="421"/>
      <c r="L6261" s="421"/>
      <c r="M6261" s="421"/>
      <c r="N6261" s="421"/>
      <c r="O6261" s="421"/>
      <c r="P6261" s="421"/>
    </row>
    <row r="6262" spans="9:16">
      <c r="I6262" s="419"/>
      <c r="J6262" s="420"/>
      <c r="K6262" s="421"/>
      <c r="L6262" s="421"/>
      <c r="M6262" s="421"/>
      <c r="N6262" s="421"/>
      <c r="O6262" s="421"/>
      <c r="P6262" s="421"/>
    </row>
    <row r="6263" spans="9:16">
      <c r="I6263" s="419"/>
      <c r="J6263" s="420"/>
      <c r="K6263" s="421"/>
      <c r="L6263" s="421"/>
      <c r="M6263" s="421"/>
      <c r="N6263" s="421"/>
      <c r="O6263" s="421"/>
      <c r="P6263" s="421"/>
    </row>
    <row r="6264" spans="9:16">
      <c r="I6264" s="419"/>
      <c r="J6264" s="420"/>
      <c r="K6264" s="421"/>
      <c r="L6264" s="421"/>
      <c r="M6264" s="421"/>
      <c r="N6264" s="421"/>
      <c r="O6264" s="421"/>
      <c r="P6264" s="421"/>
    </row>
    <row r="6265" spans="9:16">
      <c r="I6265" s="419"/>
      <c r="J6265" s="420"/>
      <c r="K6265" s="421"/>
      <c r="L6265" s="421"/>
      <c r="M6265" s="421"/>
      <c r="N6265" s="421"/>
      <c r="O6265" s="421"/>
      <c r="P6265" s="421"/>
    </row>
    <row r="6266" spans="9:16">
      <c r="I6266" s="419"/>
      <c r="J6266" s="420"/>
      <c r="K6266" s="421"/>
      <c r="L6266" s="421"/>
      <c r="M6266" s="421"/>
      <c r="N6266" s="421"/>
      <c r="O6266" s="421"/>
      <c r="P6266" s="421"/>
    </row>
    <row r="6267" spans="9:16">
      <c r="I6267" s="419"/>
      <c r="J6267" s="420"/>
      <c r="K6267" s="421"/>
      <c r="L6267" s="421"/>
      <c r="M6267" s="421"/>
      <c r="N6267" s="421"/>
      <c r="O6267" s="421"/>
      <c r="P6267" s="421"/>
    </row>
    <row r="6268" spans="9:16">
      <c r="I6268" s="419"/>
      <c r="J6268" s="420"/>
      <c r="K6268" s="421"/>
      <c r="L6268" s="421"/>
      <c r="M6268" s="421"/>
      <c r="N6268" s="421"/>
      <c r="O6268" s="421"/>
      <c r="P6268" s="421"/>
    </row>
    <row r="6269" spans="9:16">
      <c r="I6269" s="419"/>
      <c r="J6269" s="420"/>
      <c r="K6269" s="421"/>
      <c r="L6269" s="421"/>
      <c r="M6269" s="421"/>
      <c r="N6269" s="421"/>
      <c r="O6269" s="421"/>
      <c r="P6269" s="421"/>
    </row>
    <row r="6270" spans="9:16">
      <c r="I6270" s="419"/>
      <c r="J6270" s="420"/>
      <c r="K6270" s="421"/>
      <c r="L6270" s="421"/>
      <c r="M6270" s="421"/>
      <c r="N6270" s="421"/>
      <c r="O6270" s="421"/>
      <c r="P6270" s="421"/>
    </row>
    <row r="6271" spans="9:16">
      <c r="I6271" s="419"/>
      <c r="J6271" s="420"/>
      <c r="K6271" s="421"/>
      <c r="L6271" s="421"/>
      <c r="M6271" s="421"/>
      <c r="N6271" s="421"/>
      <c r="O6271" s="421"/>
      <c r="P6271" s="421"/>
    </row>
    <row r="6272" spans="9:16">
      <c r="I6272" s="419"/>
      <c r="J6272" s="420"/>
      <c r="K6272" s="421"/>
      <c r="L6272" s="421"/>
      <c r="M6272" s="421"/>
      <c r="N6272" s="421"/>
      <c r="O6272" s="421"/>
      <c r="P6272" s="421"/>
    </row>
    <row r="6273" spans="9:16">
      <c r="I6273" s="419"/>
      <c r="J6273" s="420"/>
      <c r="K6273" s="421"/>
      <c r="L6273" s="421"/>
      <c r="M6273" s="421"/>
      <c r="N6273" s="421"/>
      <c r="O6273" s="421"/>
      <c r="P6273" s="421"/>
    </row>
    <row r="6274" spans="9:16">
      <c r="I6274" s="419"/>
      <c r="J6274" s="420"/>
      <c r="K6274" s="421"/>
      <c r="L6274" s="421"/>
      <c r="M6274" s="421"/>
      <c r="N6274" s="421"/>
      <c r="O6274" s="421"/>
      <c r="P6274" s="421"/>
    </row>
    <row r="6275" spans="9:16">
      <c r="I6275" s="419"/>
      <c r="J6275" s="420"/>
      <c r="K6275" s="421"/>
      <c r="L6275" s="421"/>
      <c r="M6275" s="421"/>
      <c r="N6275" s="421"/>
      <c r="O6275" s="421"/>
      <c r="P6275" s="421"/>
    </row>
    <row r="6276" spans="9:16">
      <c r="I6276" s="419"/>
      <c r="J6276" s="420"/>
      <c r="K6276" s="421"/>
      <c r="L6276" s="421"/>
      <c r="M6276" s="421"/>
      <c r="N6276" s="421"/>
      <c r="O6276" s="421"/>
      <c r="P6276" s="421"/>
    </row>
    <row r="6277" spans="9:16">
      <c r="I6277" s="419"/>
      <c r="J6277" s="420"/>
      <c r="K6277" s="421"/>
      <c r="L6277" s="421"/>
      <c r="M6277" s="421"/>
      <c r="N6277" s="421"/>
      <c r="O6277" s="421"/>
      <c r="P6277" s="421"/>
    </row>
    <row r="6278" spans="9:16">
      <c r="I6278" s="419"/>
      <c r="J6278" s="420"/>
      <c r="K6278" s="421"/>
      <c r="L6278" s="421"/>
      <c r="M6278" s="421"/>
      <c r="N6278" s="421"/>
      <c r="O6278" s="421"/>
      <c r="P6278" s="421"/>
    </row>
    <row r="6279" spans="9:16">
      <c r="I6279" s="419"/>
      <c r="J6279" s="420"/>
      <c r="K6279" s="421"/>
      <c r="L6279" s="421"/>
      <c r="M6279" s="421"/>
      <c r="N6279" s="421"/>
      <c r="O6279" s="421"/>
      <c r="P6279" s="421"/>
    </row>
    <row r="6280" spans="9:16">
      <c r="I6280" s="419"/>
      <c r="J6280" s="420"/>
      <c r="K6280" s="421"/>
      <c r="L6280" s="421"/>
      <c r="M6280" s="421"/>
      <c r="N6280" s="421"/>
      <c r="O6280" s="421"/>
      <c r="P6280" s="421"/>
    </row>
    <row r="6281" spans="9:16">
      <c r="I6281" s="419"/>
      <c r="J6281" s="420"/>
      <c r="K6281" s="421"/>
      <c r="L6281" s="421"/>
      <c r="M6281" s="421"/>
      <c r="N6281" s="421"/>
      <c r="O6281" s="421"/>
      <c r="P6281" s="421"/>
    </row>
    <row r="6282" spans="9:16">
      <c r="I6282" s="419"/>
      <c r="J6282" s="420"/>
      <c r="K6282" s="421"/>
      <c r="L6282" s="421"/>
      <c r="M6282" s="421"/>
      <c r="N6282" s="421"/>
      <c r="O6282" s="421"/>
      <c r="P6282" s="421"/>
    </row>
    <row r="6283" spans="9:16">
      <c r="I6283" s="419"/>
      <c r="J6283" s="420"/>
      <c r="K6283" s="421"/>
      <c r="L6283" s="421"/>
      <c r="M6283" s="421"/>
      <c r="N6283" s="421"/>
      <c r="O6283" s="421"/>
      <c r="P6283" s="421"/>
    </row>
    <row r="6284" spans="9:16">
      <c r="I6284" s="419"/>
      <c r="J6284" s="420"/>
      <c r="K6284" s="421"/>
      <c r="L6284" s="421"/>
      <c r="M6284" s="421"/>
      <c r="N6284" s="421"/>
      <c r="O6284" s="421"/>
      <c r="P6284" s="421"/>
    </row>
    <row r="6285" spans="9:16">
      <c r="I6285" s="419"/>
      <c r="J6285" s="420"/>
      <c r="K6285" s="421"/>
      <c r="L6285" s="421"/>
      <c r="M6285" s="421"/>
      <c r="N6285" s="421"/>
      <c r="O6285" s="421"/>
      <c r="P6285" s="421"/>
    </row>
    <row r="6286" spans="9:16">
      <c r="I6286" s="419"/>
      <c r="J6286" s="420"/>
      <c r="K6286" s="421"/>
      <c r="L6286" s="421"/>
      <c r="M6286" s="421"/>
      <c r="N6286" s="421"/>
      <c r="O6286" s="421"/>
      <c r="P6286" s="421"/>
    </row>
    <row r="6287" spans="9:16">
      <c r="I6287" s="419"/>
      <c r="J6287" s="420"/>
      <c r="K6287" s="421"/>
      <c r="L6287" s="421"/>
      <c r="M6287" s="421"/>
      <c r="N6287" s="421"/>
      <c r="O6287" s="421"/>
      <c r="P6287" s="421"/>
    </row>
    <row r="6288" spans="9:16">
      <c r="I6288" s="419"/>
      <c r="J6288" s="420"/>
      <c r="K6288" s="421"/>
      <c r="L6288" s="421"/>
      <c r="M6288" s="421"/>
      <c r="N6288" s="421"/>
      <c r="O6288" s="421"/>
      <c r="P6288" s="421"/>
    </row>
    <row r="6289" spans="9:16">
      <c r="I6289" s="419"/>
      <c r="J6289" s="420"/>
      <c r="K6289" s="421"/>
      <c r="L6289" s="421"/>
      <c r="M6289" s="421"/>
      <c r="N6289" s="421"/>
      <c r="O6289" s="421"/>
      <c r="P6289" s="421"/>
    </row>
    <row r="6290" spans="9:16">
      <c r="I6290" s="419"/>
      <c r="J6290" s="420"/>
      <c r="K6290" s="421"/>
      <c r="L6290" s="421"/>
      <c r="M6290" s="421"/>
      <c r="N6290" s="421"/>
      <c r="O6290" s="421"/>
      <c r="P6290" s="421"/>
    </row>
    <row r="6291" spans="9:16">
      <c r="I6291" s="419"/>
      <c r="J6291" s="420"/>
      <c r="K6291" s="421"/>
      <c r="L6291" s="421"/>
      <c r="M6291" s="421"/>
      <c r="N6291" s="421"/>
      <c r="O6291" s="421"/>
      <c r="P6291" s="421"/>
    </row>
    <row r="6292" spans="9:16">
      <c r="I6292" s="419"/>
      <c r="J6292" s="420"/>
      <c r="K6292" s="421"/>
      <c r="L6292" s="421"/>
      <c r="M6292" s="421"/>
      <c r="N6292" s="421"/>
      <c r="O6292" s="421"/>
      <c r="P6292" s="421"/>
    </row>
    <row r="6293" spans="9:16">
      <c r="I6293" s="419"/>
      <c r="J6293" s="420"/>
      <c r="K6293" s="421"/>
      <c r="L6293" s="421"/>
      <c r="M6293" s="421"/>
      <c r="N6293" s="421"/>
      <c r="O6293" s="421"/>
      <c r="P6293" s="421"/>
    </row>
    <row r="6294" spans="9:16">
      <c r="I6294" s="419"/>
      <c r="J6294" s="420"/>
      <c r="K6294" s="421"/>
      <c r="L6294" s="421"/>
      <c r="M6294" s="421"/>
      <c r="N6294" s="421"/>
      <c r="O6294" s="421"/>
      <c r="P6294" s="421"/>
    </row>
    <row r="6295" spans="9:16">
      <c r="I6295" s="419"/>
      <c r="J6295" s="420"/>
      <c r="K6295" s="421"/>
      <c r="L6295" s="421"/>
      <c r="M6295" s="421"/>
      <c r="N6295" s="421"/>
      <c r="O6295" s="421"/>
      <c r="P6295" s="421"/>
    </row>
    <row r="6296" spans="9:16">
      <c r="I6296" s="419"/>
      <c r="J6296" s="420"/>
      <c r="K6296" s="421"/>
      <c r="L6296" s="421"/>
      <c r="M6296" s="421"/>
      <c r="N6296" s="421"/>
      <c r="O6296" s="421"/>
      <c r="P6296" s="421"/>
    </row>
    <row r="6297" spans="9:16">
      <c r="I6297" s="419"/>
      <c r="J6297" s="420"/>
      <c r="K6297" s="421"/>
      <c r="L6297" s="421"/>
      <c r="M6297" s="421"/>
      <c r="N6297" s="421"/>
      <c r="O6297" s="421"/>
      <c r="P6297" s="421"/>
    </row>
    <row r="6298" spans="9:16">
      <c r="I6298" s="419"/>
      <c r="J6298" s="420"/>
      <c r="K6298" s="421"/>
      <c r="L6298" s="421"/>
      <c r="M6298" s="421"/>
      <c r="N6298" s="421"/>
      <c r="O6298" s="421"/>
      <c r="P6298" s="421"/>
    </row>
    <row r="6299" spans="9:16">
      <c r="I6299" s="419"/>
      <c r="J6299" s="420"/>
      <c r="K6299" s="421"/>
      <c r="L6299" s="421"/>
      <c r="M6299" s="421"/>
      <c r="N6299" s="421"/>
      <c r="O6299" s="421"/>
      <c r="P6299" s="421"/>
    </row>
    <row r="6300" spans="9:16">
      <c r="I6300" s="419"/>
      <c r="J6300" s="420"/>
      <c r="K6300" s="421"/>
      <c r="L6300" s="421"/>
      <c r="M6300" s="421"/>
      <c r="N6300" s="421"/>
      <c r="O6300" s="421"/>
      <c r="P6300" s="421"/>
    </row>
    <row r="6301" spans="9:16">
      <c r="I6301" s="419"/>
      <c r="J6301" s="420"/>
      <c r="K6301" s="421"/>
      <c r="L6301" s="421"/>
      <c r="M6301" s="421"/>
      <c r="N6301" s="421"/>
      <c r="O6301" s="421"/>
      <c r="P6301" s="421"/>
    </row>
    <row r="6302" spans="9:16">
      <c r="I6302" s="419"/>
      <c r="J6302" s="420"/>
      <c r="K6302" s="421"/>
      <c r="L6302" s="421"/>
      <c r="M6302" s="421"/>
      <c r="N6302" s="421"/>
      <c r="O6302" s="421"/>
      <c r="P6302" s="421"/>
    </row>
    <row r="6303" spans="9:16">
      <c r="I6303" s="419"/>
      <c r="J6303" s="420"/>
      <c r="K6303" s="421"/>
      <c r="L6303" s="421"/>
      <c r="M6303" s="421"/>
      <c r="N6303" s="421"/>
      <c r="O6303" s="421"/>
      <c r="P6303" s="421"/>
    </row>
    <row r="6304" spans="9:16">
      <c r="I6304" s="419"/>
      <c r="J6304" s="420"/>
      <c r="K6304" s="421"/>
      <c r="L6304" s="421"/>
      <c r="M6304" s="421"/>
      <c r="N6304" s="421"/>
      <c r="O6304" s="421"/>
      <c r="P6304" s="421"/>
    </row>
    <row r="6305" spans="9:16">
      <c r="I6305" s="419"/>
      <c r="J6305" s="420"/>
      <c r="K6305" s="421"/>
      <c r="L6305" s="421"/>
      <c r="M6305" s="421"/>
      <c r="N6305" s="421"/>
      <c r="O6305" s="421"/>
      <c r="P6305" s="421"/>
    </row>
    <row r="6306" spans="9:16">
      <c r="I6306" s="419"/>
      <c r="J6306" s="420"/>
      <c r="K6306" s="421"/>
      <c r="L6306" s="421"/>
      <c r="M6306" s="421"/>
      <c r="N6306" s="421"/>
      <c r="O6306" s="421"/>
      <c r="P6306" s="421"/>
    </row>
    <row r="6307" spans="9:16">
      <c r="I6307" s="419"/>
      <c r="J6307" s="420"/>
      <c r="K6307" s="421"/>
      <c r="L6307" s="421"/>
      <c r="M6307" s="421"/>
      <c r="N6307" s="421"/>
      <c r="O6307" s="421"/>
      <c r="P6307" s="421"/>
    </row>
    <row r="6308" spans="9:16">
      <c r="I6308" s="419"/>
      <c r="J6308" s="420"/>
      <c r="K6308" s="421"/>
      <c r="L6308" s="421"/>
      <c r="M6308" s="421"/>
      <c r="N6308" s="421"/>
      <c r="O6308" s="421"/>
      <c r="P6308" s="421"/>
    </row>
    <row r="6309" spans="9:16">
      <c r="I6309" s="419"/>
      <c r="J6309" s="420"/>
      <c r="K6309" s="421"/>
      <c r="L6309" s="421"/>
      <c r="M6309" s="421"/>
      <c r="N6309" s="421"/>
      <c r="O6309" s="421"/>
      <c r="P6309" s="421"/>
    </row>
    <row r="6310" spans="9:16">
      <c r="I6310" s="419"/>
      <c r="J6310" s="420"/>
      <c r="K6310" s="421"/>
      <c r="L6310" s="421"/>
      <c r="M6310" s="421"/>
      <c r="N6310" s="421"/>
      <c r="O6310" s="421"/>
      <c r="P6310" s="421"/>
    </row>
    <row r="6311" spans="9:16">
      <c r="I6311" s="419"/>
      <c r="J6311" s="420"/>
      <c r="K6311" s="421"/>
      <c r="L6311" s="421"/>
      <c r="M6311" s="421"/>
      <c r="N6311" s="421"/>
      <c r="O6311" s="421"/>
      <c r="P6311" s="421"/>
    </row>
    <row r="6312" spans="9:16">
      <c r="I6312" s="419"/>
      <c r="J6312" s="420"/>
      <c r="K6312" s="421"/>
      <c r="L6312" s="421"/>
      <c r="M6312" s="421"/>
      <c r="N6312" s="421"/>
      <c r="O6312" s="421"/>
      <c r="P6312" s="421"/>
    </row>
    <row r="6313" spans="9:16">
      <c r="I6313" s="419"/>
      <c r="J6313" s="420"/>
      <c r="K6313" s="421"/>
      <c r="L6313" s="421"/>
      <c r="M6313" s="421"/>
      <c r="N6313" s="421"/>
      <c r="O6313" s="421"/>
      <c r="P6313" s="421"/>
    </row>
    <row r="6314" spans="9:16">
      <c r="I6314" s="419"/>
      <c r="J6314" s="420"/>
      <c r="K6314" s="421"/>
      <c r="L6314" s="421"/>
      <c r="M6314" s="421"/>
      <c r="N6314" s="421"/>
      <c r="O6314" s="421"/>
      <c r="P6314" s="421"/>
    </row>
    <row r="6315" spans="9:16">
      <c r="I6315" s="419"/>
      <c r="J6315" s="420"/>
      <c r="K6315" s="421"/>
      <c r="L6315" s="421"/>
      <c r="M6315" s="421"/>
      <c r="N6315" s="421"/>
      <c r="O6315" s="421"/>
      <c r="P6315" s="421"/>
    </row>
    <row r="6316" spans="9:16">
      <c r="I6316" s="419"/>
      <c r="J6316" s="420"/>
      <c r="K6316" s="421"/>
      <c r="L6316" s="421"/>
      <c r="M6316" s="421"/>
      <c r="N6316" s="421"/>
      <c r="O6316" s="421"/>
      <c r="P6316" s="421"/>
    </row>
    <row r="6317" spans="9:16">
      <c r="I6317" s="419"/>
      <c r="J6317" s="420"/>
      <c r="K6317" s="421"/>
      <c r="L6317" s="421"/>
      <c r="M6317" s="421"/>
      <c r="N6317" s="421"/>
      <c r="O6317" s="421"/>
      <c r="P6317" s="421"/>
    </row>
    <row r="6318" spans="9:16">
      <c r="I6318" s="419"/>
      <c r="J6318" s="420"/>
      <c r="K6318" s="421"/>
      <c r="L6318" s="421"/>
      <c r="M6318" s="421"/>
      <c r="N6318" s="421"/>
      <c r="O6318" s="421"/>
      <c r="P6318" s="421"/>
    </row>
    <row r="6319" spans="9:16">
      <c r="I6319" s="419"/>
      <c r="J6319" s="420"/>
      <c r="K6319" s="421"/>
      <c r="L6319" s="421"/>
      <c r="M6319" s="421"/>
      <c r="N6319" s="421"/>
      <c r="O6319" s="421"/>
      <c r="P6319" s="421"/>
    </row>
    <row r="6320" spans="9:16">
      <c r="I6320" s="419"/>
      <c r="J6320" s="420"/>
      <c r="K6320" s="421"/>
      <c r="L6320" s="421"/>
      <c r="M6320" s="421"/>
      <c r="N6320" s="421"/>
      <c r="O6320" s="421"/>
      <c r="P6320" s="421"/>
    </row>
    <row r="6321" spans="9:16">
      <c r="I6321" s="419"/>
      <c r="J6321" s="420"/>
      <c r="K6321" s="421"/>
      <c r="L6321" s="421"/>
      <c r="M6321" s="421"/>
      <c r="N6321" s="421"/>
      <c r="O6321" s="421"/>
      <c r="P6321" s="421"/>
    </row>
    <row r="6322" spans="9:16">
      <c r="I6322" s="419"/>
      <c r="J6322" s="420"/>
      <c r="K6322" s="421"/>
      <c r="L6322" s="421"/>
      <c r="M6322" s="421"/>
      <c r="N6322" s="421"/>
      <c r="O6322" s="421"/>
      <c r="P6322" s="421"/>
    </row>
    <row r="6323" spans="9:16">
      <c r="I6323" s="419"/>
      <c r="J6323" s="420"/>
      <c r="K6323" s="421"/>
      <c r="L6323" s="421"/>
      <c r="M6323" s="421"/>
      <c r="N6323" s="421"/>
      <c r="O6323" s="421"/>
      <c r="P6323" s="421"/>
    </row>
    <row r="6324" spans="9:16">
      <c r="I6324" s="419"/>
      <c r="J6324" s="420"/>
      <c r="K6324" s="421"/>
      <c r="L6324" s="421"/>
      <c r="M6324" s="421"/>
      <c r="N6324" s="421"/>
      <c r="O6324" s="421"/>
      <c r="P6324" s="421"/>
    </row>
    <row r="6325" spans="9:16">
      <c r="I6325" s="419"/>
      <c r="J6325" s="420"/>
      <c r="K6325" s="421"/>
      <c r="L6325" s="421"/>
      <c r="M6325" s="421"/>
      <c r="N6325" s="421"/>
      <c r="O6325" s="421"/>
      <c r="P6325" s="421"/>
    </row>
    <row r="6326" spans="9:16">
      <c r="I6326" s="419"/>
      <c r="J6326" s="420"/>
      <c r="K6326" s="421"/>
      <c r="L6326" s="421"/>
      <c r="M6326" s="421"/>
      <c r="N6326" s="421"/>
      <c r="O6326" s="421"/>
      <c r="P6326" s="421"/>
    </row>
    <row r="6327" spans="9:16">
      <c r="I6327" s="419"/>
      <c r="J6327" s="420"/>
      <c r="K6327" s="421"/>
      <c r="L6327" s="421"/>
      <c r="M6327" s="421"/>
      <c r="N6327" s="421"/>
      <c r="O6327" s="421"/>
      <c r="P6327" s="421"/>
    </row>
    <row r="6328" spans="9:16">
      <c r="I6328" s="419"/>
      <c r="J6328" s="420"/>
      <c r="K6328" s="421"/>
      <c r="L6328" s="421"/>
      <c r="M6328" s="421"/>
      <c r="N6328" s="421"/>
      <c r="O6328" s="421"/>
      <c r="P6328" s="421"/>
    </row>
    <row r="6329" spans="9:16">
      <c r="I6329" s="419"/>
      <c r="J6329" s="420"/>
      <c r="K6329" s="421"/>
      <c r="L6329" s="421"/>
      <c r="M6329" s="421"/>
      <c r="N6329" s="421"/>
      <c r="O6329" s="421"/>
      <c r="P6329" s="421"/>
    </row>
    <row r="6330" spans="9:16">
      <c r="I6330" s="419"/>
      <c r="J6330" s="420"/>
      <c r="K6330" s="421"/>
      <c r="L6330" s="421"/>
      <c r="M6330" s="421"/>
      <c r="N6330" s="421"/>
      <c r="O6330" s="421"/>
      <c r="P6330" s="421"/>
    </row>
    <row r="6331" spans="9:16">
      <c r="I6331" s="419"/>
      <c r="J6331" s="420"/>
      <c r="K6331" s="421"/>
      <c r="L6331" s="421"/>
      <c r="M6331" s="421"/>
      <c r="N6331" s="421"/>
      <c r="O6331" s="421"/>
      <c r="P6331" s="421"/>
    </row>
    <row r="6332" spans="9:16">
      <c r="I6332" s="419"/>
      <c r="J6332" s="420"/>
      <c r="K6332" s="421"/>
      <c r="L6332" s="421"/>
      <c r="M6332" s="421"/>
      <c r="N6332" s="421"/>
      <c r="O6332" s="421"/>
      <c r="P6332" s="421"/>
    </row>
    <row r="6333" spans="9:16">
      <c r="I6333" s="419"/>
      <c r="J6333" s="420"/>
      <c r="K6333" s="421"/>
      <c r="L6333" s="421"/>
      <c r="M6333" s="421"/>
      <c r="N6333" s="421"/>
      <c r="O6333" s="421"/>
      <c r="P6333" s="421"/>
    </row>
    <row r="6334" spans="9:16">
      <c r="I6334" s="419"/>
      <c r="J6334" s="420"/>
      <c r="K6334" s="421"/>
      <c r="L6334" s="421"/>
      <c r="M6334" s="421"/>
      <c r="N6334" s="421"/>
      <c r="O6334" s="421"/>
      <c r="P6334" s="421"/>
    </row>
    <row r="6335" spans="9:16">
      <c r="I6335" s="419"/>
      <c r="J6335" s="420"/>
      <c r="K6335" s="421"/>
      <c r="L6335" s="421"/>
      <c r="M6335" s="421"/>
      <c r="N6335" s="421"/>
      <c r="O6335" s="421"/>
      <c r="P6335" s="421"/>
    </row>
    <row r="6336" spans="9:16">
      <c r="I6336" s="419"/>
      <c r="J6336" s="420"/>
      <c r="K6336" s="421"/>
      <c r="L6336" s="421"/>
      <c r="M6336" s="421"/>
      <c r="N6336" s="421"/>
      <c r="O6336" s="421"/>
      <c r="P6336" s="421"/>
    </row>
    <row r="6337" spans="9:16">
      <c r="I6337" s="419"/>
      <c r="J6337" s="420"/>
      <c r="K6337" s="421"/>
      <c r="L6337" s="421"/>
      <c r="M6337" s="421"/>
      <c r="N6337" s="421"/>
      <c r="O6337" s="421"/>
      <c r="P6337" s="421"/>
    </row>
    <row r="6338" spans="9:16">
      <c r="I6338" s="419"/>
      <c r="J6338" s="420"/>
      <c r="K6338" s="421"/>
      <c r="L6338" s="421"/>
      <c r="M6338" s="421"/>
      <c r="N6338" s="421"/>
      <c r="O6338" s="421"/>
      <c r="P6338" s="421"/>
    </row>
    <row r="6339" spans="9:16">
      <c r="I6339" s="419"/>
      <c r="J6339" s="420"/>
      <c r="K6339" s="421"/>
      <c r="L6339" s="421"/>
      <c r="M6339" s="421"/>
      <c r="N6339" s="421"/>
      <c r="O6339" s="421"/>
      <c r="P6339" s="421"/>
    </row>
    <row r="6340" spans="9:16">
      <c r="I6340" s="419"/>
      <c r="J6340" s="420"/>
      <c r="K6340" s="421"/>
      <c r="L6340" s="421"/>
      <c r="M6340" s="421"/>
      <c r="N6340" s="421"/>
      <c r="O6340" s="421"/>
      <c r="P6340" s="421"/>
    </row>
    <row r="6341" spans="9:16">
      <c r="I6341" s="419"/>
      <c r="J6341" s="420"/>
      <c r="K6341" s="421"/>
      <c r="L6341" s="421"/>
      <c r="M6341" s="421"/>
      <c r="N6341" s="421"/>
      <c r="O6341" s="421"/>
      <c r="P6341" s="421"/>
    </row>
    <row r="6342" spans="9:16">
      <c r="I6342" s="419"/>
      <c r="J6342" s="420"/>
      <c r="K6342" s="421"/>
      <c r="L6342" s="421"/>
      <c r="M6342" s="421"/>
      <c r="N6342" s="421"/>
      <c r="O6342" s="421"/>
      <c r="P6342" s="421"/>
    </row>
    <row r="6343" spans="9:16">
      <c r="I6343" s="419"/>
      <c r="J6343" s="420"/>
      <c r="K6343" s="421"/>
      <c r="L6343" s="421"/>
      <c r="M6343" s="421"/>
      <c r="N6343" s="421"/>
      <c r="O6343" s="421"/>
      <c r="P6343" s="421"/>
    </row>
    <row r="6344" spans="9:16">
      <c r="I6344" s="419"/>
      <c r="J6344" s="420"/>
      <c r="K6344" s="421"/>
      <c r="L6344" s="421"/>
      <c r="M6344" s="421"/>
      <c r="N6344" s="421"/>
      <c r="O6344" s="421"/>
      <c r="P6344" s="421"/>
    </row>
    <row r="6345" spans="9:16">
      <c r="I6345" s="419"/>
      <c r="J6345" s="420"/>
      <c r="K6345" s="421"/>
      <c r="L6345" s="421"/>
      <c r="M6345" s="421"/>
      <c r="N6345" s="421"/>
      <c r="O6345" s="421"/>
      <c r="P6345" s="421"/>
    </row>
    <row r="6346" spans="9:16">
      <c r="I6346" s="419"/>
      <c r="J6346" s="420"/>
      <c r="K6346" s="421"/>
      <c r="L6346" s="421"/>
      <c r="M6346" s="421"/>
      <c r="N6346" s="421"/>
      <c r="O6346" s="421"/>
      <c r="P6346" s="421"/>
    </row>
    <row r="6347" spans="9:16">
      <c r="I6347" s="419"/>
      <c r="J6347" s="420"/>
      <c r="K6347" s="421"/>
      <c r="L6347" s="421"/>
      <c r="M6347" s="421"/>
      <c r="N6347" s="421"/>
      <c r="O6347" s="421"/>
      <c r="P6347" s="421"/>
    </row>
    <row r="6348" spans="9:16">
      <c r="I6348" s="419"/>
      <c r="J6348" s="420"/>
      <c r="K6348" s="421"/>
      <c r="L6348" s="421"/>
      <c r="M6348" s="421"/>
      <c r="N6348" s="421"/>
      <c r="O6348" s="421"/>
      <c r="P6348" s="421"/>
    </row>
    <row r="6349" spans="9:16">
      <c r="I6349" s="419"/>
      <c r="J6349" s="420"/>
      <c r="K6349" s="421"/>
      <c r="L6349" s="421"/>
      <c r="M6349" s="421"/>
      <c r="N6349" s="421"/>
      <c r="O6349" s="421"/>
      <c r="P6349" s="421"/>
    </row>
    <row r="6350" spans="9:16">
      <c r="I6350" s="419"/>
      <c r="J6350" s="420"/>
      <c r="K6350" s="421"/>
      <c r="L6350" s="421"/>
      <c r="M6350" s="421"/>
      <c r="N6350" s="421"/>
      <c r="O6350" s="421"/>
      <c r="P6350" s="421"/>
    </row>
    <row r="6351" spans="9:16">
      <c r="I6351" s="419"/>
      <c r="J6351" s="420"/>
      <c r="K6351" s="421"/>
      <c r="L6351" s="421"/>
      <c r="M6351" s="421"/>
      <c r="N6351" s="421"/>
      <c r="O6351" s="421"/>
      <c r="P6351" s="421"/>
    </row>
    <row r="6352" spans="9:16">
      <c r="I6352" s="419"/>
      <c r="J6352" s="420"/>
      <c r="K6352" s="421"/>
      <c r="L6352" s="421"/>
      <c r="M6352" s="421"/>
      <c r="N6352" s="421"/>
      <c r="O6352" s="421"/>
      <c r="P6352" s="421"/>
    </row>
    <row r="6353" spans="9:16">
      <c r="I6353" s="419"/>
      <c r="J6353" s="420"/>
      <c r="K6353" s="421"/>
      <c r="L6353" s="421"/>
      <c r="M6353" s="421"/>
      <c r="N6353" s="421"/>
      <c r="O6353" s="421"/>
      <c r="P6353" s="421"/>
    </row>
    <row r="6354" spans="9:16">
      <c r="I6354" s="419"/>
      <c r="J6354" s="420"/>
      <c r="K6354" s="421"/>
      <c r="L6354" s="421"/>
      <c r="M6354" s="421"/>
      <c r="N6354" s="421"/>
      <c r="O6354" s="421"/>
      <c r="P6354" s="421"/>
    </row>
    <row r="6355" spans="9:16">
      <c r="I6355" s="419"/>
      <c r="J6355" s="420"/>
      <c r="K6355" s="421"/>
      <c r="L6355" s="421"/>
      <c r="M6355" s="421"/>
      <c r="N6355" s="421"/>
      <c r="O6355" s="421"/>
      <c r="P6355" s="421"/>
    </row>
    <row r="6356" spans="9:16">
      <c r="I6356" s="419"/>
      <c r="J6356" s="420"/>
      <c r="K6356" s="421"/>
      <c r="L6356" s="421"/>
      <c r="M6356" s="421"/>
      <c r="N6356" s="421"/>
      <c r="O6356" s="421"/>
      <c r="P6356" s="421"/>
    </row>
    <row r="6357" spans="9:16">
      <c r="I6357" s="419"/>
      <c r="J6357" s="420"/>
      <c r="K6357" s="421"/>
      <c r="L6357" s="421"/>
      <c r="M6357" s="421"/>
      <c r="N6357" s="421"/>
      <c r="O6357" s="421"/>
      <c r="P6357" s="421"/>
    </row>
    <row r="6358" spans="9:16">
      <c r="I6358" s="419"/>
      <c r="J6358" s="420"/>
      <c r="K6358" s="421"/>
      <c r="L6358" s="421"/>
      <c r="M6358" s="421"/>
      <c r="N6358" s="421"/>
      <c r="O6358" s="421"/>
      <c r="P6358" s="421"/>
    </row>
    <row r="6359" spans="9:16">
      <c r="I6359" s="419"/>
      <c r="J6359" s="420"/>
      <c r="K6359" s="421"/>
      <c r="L6359" s="421"/>
      <c r="M6359" s="421"/>
      <c r="N6359" s="421"/>
      <c r="O6359" s="421"/>
      <c r="P6359" s="421"/>
    </row>
    <row r="6360" spans="9:16">
      <c r="I6360" s="419"/>
      <c r="J6360" s="420"/>
      <c r="K6360" s="421"/>
      <c r="L6360" s="421"/>
      <c r="M6360" s="421"/>
      <c r="N6360" s="421"/>
      <c r="O6360" s="421"/>
      <c r="P6360" s="421"/>
    </row>
    <row r="6361" spans="9:16">
      <c r="I6361" s="419"/>
      <c r="J6361" s="420"/>
      <c r="K6361" s="421"/>
      <c r="L6361" s="421"/>
      <c r="M6361" s="421"/>
      <c r="N6361" s="421"/>
      <c r="O6361" s="421"/>
      <c r="P6361" s="421"/>
    </row>
    <row r="6362" spans="9:16">
      <c r="I6362" s="419"/>
      <c r="J6362" s="420"/>
      <c r="K6362" s="421"/>
      <c r="L6362" s="421"/>
      <c r="M6362" s="421"/>
      <c r="N6362" s="421"/>
      <c r="O6362" s="421"/>
      <c r="P6362" s="421"/>
    </row>
    <row r="6363" spans="9:16">
      <c r="I6363" s="419"/>
      <c r="J6363" s="420"/>
      <c r="K6363" s="421"/>
      <c r="L6363" s="421"/>
      <c r="M6363" s="421"/>
      <c r="N6363" s="421"/>
      <c r="O6363" s="421"/>
      <c r="P6363" s="421"/>
    </row>
    <row r="6364" spans="9:16">
      <c r="I6364" s="419"/>
      <c r="J6364" s="420"/>
      <c r="K6364" s="421"/>
      <c r="L6364" s="421"/>
      <c r="M6364" s="421"/>
      <c r="N6364" s="421"/>
      <c r="O6364" s="421"/>
      <c r="P6364" s="421"/>
    </row>
    <row r="6365" spans="9:16">
      <c r="I6365" s="419"/>
      <c r="J6365" s="420"/>
      <c r="K6365" s="421"/>
      <c r="L6365" s="421"/>
      <c r="M6365" s="421"/>
      <c r="N6365" s="421"/>
      <c r="O6365" s="421"/>
      <c r="P6365" s="421"/>
    </row>
    <row r="6366" spans="9:16">
      <c r="I6366" s="419"/>
      <c r="J6366" s="420"/>
      <c r="K6366" s="421"/>
      <c r="L6366" s="421"/>
      <c r="M6366" s="421"/>
      <c r="N6366" s="421"/>
      <c r="O6366" s="421"/>
      <c r="P6366" s="421"/>
    </row>
    <row r="6367" spans="9:16">
      <c r="I6367" s="419"/>
      <c r="J6367" s="420"/>
      <c r="K6367" s="421"/>
      <c r="L6367" s="421"/>
      <c r="M6367" s="421"/>
      <c r="N6367" s="421"/>
      <c r="O6367" s="421"/>
      <c r="P6367" s="421"/>
    </row>
    <row r="6368" spans="9:16">
      <c r="I6368" s="419"/>
      <c r="J6368" s="420"/>
      <c r="K6368" s="421"/>
      <c r="L6368" s="421"/>
      <c r="M6368" s="421"/>
      <c r="N6368" s="421"/>
      <c r="O6368" s="421"/>
      <c r="P6368" s="421"/>
    </row>
    <row r="6369" spans="9:16">
      <c r="I6369" s="419"/>
      <c r="J6369" s="420"/>
      <c r="K6369" s="421"/>
      <c r="L6369" s="421"/>
      <c r="M6369" s="421"/>
      <c r="N6369" s="421"/>
      <c r="O6369" s="421"/>
      <c r="P6369" s="421"/>
    </row>
    <row r="6370" spans="9:16">
      <c r="I6370" s="419"/>
      <c r="J6370" s="420"/>
      <c r="K6370" s="421"/>
      <c r="L6370" s="421"/>
      <c r="M6370" s="421"/>
      <c r="N6370" s="421"/>
      <c r="O6370" s="421"/>
      <c r="P6370" s="421"/>
    </row>
    <row r="6371" spans="9:16">
      <c r="I6371" s="419"/>
      <c r="J6371" s="420"/>
      <c r="K6371" s="421"/>
      <c r="L6371" s="421"/>
      <c r="M6371" s="421"/>
      <c r="N6371" s="421"/>
      <c r="O6371" s="421"/>
      <c r="P6371" s="421"/>
    </row>
    <row r="6372" spans="9:16">
      <c r="I6372" s="419"/>
      <c r="J6372" s="420"/>
      <c r="K6372" s="421"/>
      <c r="L6372" s="421"/>
      <c r="M6372" s="421"/>
      <c r="N6372" s="421"/>
      <c r="O6372" s="421"/>
      <c r="P6372" s="421"/>
    </row>
    <row r="6373" spans="9:16">
      <c r="I6373" s="419"/>
      <c r="J6373" s="420"/>
      <c r="K6373" s="421"/>
      <c r="L6373" s="421"/>
      <c r="M6373" s="421"/>
      <c r="N6373" s="421"/>
      <c r="O6373" s="421"/>
      <c r="P6373" s="421"/>
    </row>
    <row r="6374" spans="9:16">
      <c r="I6374" s="419"/>
      <c r="J6374" s="420"/>
      <c r="K6374" s="421"/>
      <c r="L6374" s="421"/>
      <c r="M6374" s="421"/>
      <c r="N6374" s="421"/>
      <c r="O6374" s="421"/>
      <c r="P6374" s="421"/>
    </row>
    <row r="6375" spans="9:16">
      <c r="I6375" s="419"/>
      <c r="J6375" s="420"/>
      <c r="K6375" s="421"/>
      <c r="L6375" s="421"/>
      <c r="M6375" s="421"/>
      <c r="N6375" s="421"/>
      <c r="O6375" s="421"/>
      <c r="P6375" s="421"/>
    </row>
    <row r="6376" spans="9:16">
      <c r="I6376" s="419"/>
      <c r="J6376" s="420"/>
      <c r="K6376" s="421"/>
      <c r="L6376" s="421"/>
      <c r="M6376" s="421"/>
      <c r="N6376" s="421"/>
      <c r="O6376" s="421"/>
      <c r="P6376" s="421"/>
    </row>
    <row r="6377" spans="9:16">
      <c r="I6377" s="419"/>
      <c r="J6377" s="420"/>
      <c r="K6377" s="421"/>
      <c r="L6377" s="421"/>
      <c r="M6377" s="421"/>
      <c r="N6377" s="421"/>
      <c r="O6377" s="421"/>
      <c r="P6377" s="421"/>
    </row>
    <row r="6378" spans="9:16">
      <c r="I6378" s="419"/>
      <c r="J6378" s="420"/>
      <c r="K6378" s="421"/>
      <c r="L6378" s="421"/>
      <c r="M6378" s="421"/>
      <c r="N6378" s="421"/>
      <c r="O6378" s="421"/>
      <c r="P6378" s="421"/>
    </row>
    <row r="6379" spans="9:16">
      <c r="I6379" s="419"/>
      <c r="J6379" s="420"/>
      <c r="K6379" s="421"/>
      <c r="L6379" s="421"/>
      <c r="M6379" s="421"/>
      <c r="N6379" s="421"/>
      <c r="O6379" s="421"/>
      <c r="P6379" s="421"/>
    </row>
    <row r="6380" spans="9:16">
      <c r="I6380" s="419"/>
      <c r="J6380" s="420"/>
      <c r="K6380" s="421"/>
      <c r="L6380" s="421"/>
      <c r="M6380" s="421"/>
      <c r="N6380" s="421"/>
      <c r="O6380" s="421"/>
      <c r="P6380" s="421"/>
    </row>
    <row r="6381" spans="9:16">
      <c r="I6381" s="419"/>
      <c r="J6381" s="420"/>
      <c r="K6381" s="421"/>
      <c r="L6381" s="421"/>
      <c r="M6381" s="421"/>
      <c r="N6381" s="421"/>
      <c r="O6381" s="421"/>
      <c r="P6381" s="421"/>
    </row>
    <row r="6382" spans="9:16">
      <c r="I6382" s="419"/>
      <c r="J6382" s="420"/>
      <c r="K6382" s="421"/>
      <c r="L6382" s="421"/>
      <c r="M6382" s="421"/>
      <c r="N6382" s="421"/>
      <c r="O6382" s="421"/>
      <c r="P6382" s="421"/>
    </row>
    <row r="6383" spans="9:16">
      <c r="I6383" s="419"/>
      <c r="J6383" s="420"/>
      <c r="K6383" s="421"/>
      <c r="L6383" s="421"/>
      <c r="M6383" s="421"/>
      <c r="N6383" s="421"/>
      <c r="O6383" s="421"/>
      <c r="P6383" s="421"/>
    </row>
    <row r="6384" spans="9:16">
      <c r="I6384" s="419"/>
      <c r="J6384" s="420"/>
      <c r="K6384" s="421"/>
      <c r="L6384" s="421"/>
      <c r="M6384" s="421"/>
      <c r="N6384" s="421"/>
      <c r="O6384" s="421"/>
      <c r="P6384" s="421"/>
    </row>
    <row r="6385" spans="9:16">
      <c r="I6385" s="419"/>
      <c r="J6385" s="420"/>
      <c r="K6385" s="421"/>
      <c r="L6385" s="421"/>
      <c r="M6385" s="421"/>
      <c r="N6385" s="421"/>
      <c r="O6385" s="421"/>
      <c r="P6385" s="421"/>
    </row>
    <row r="6386" spans="9:16">
      <c r="I6386" s="419"/>
      <c r="J6386" s="420"/>
      <c r="K6386" s="421"/>
      <c r="L6386" s="421"/>
      <c r="M6386" s="421"/>
      <c r="N6386" s="421"/>
      <c r="O6386" s="421"/>
      <c r="P6386" s="421"/>
    </row>
    <row r="6387" spans="9:16">
      <c r="I6387" s="419"/>
      <c r="J6387" s="420"/>
      <c r="K6387" s="421"/>
      <c r="L6387" s="421"/>
      <c r="M6387" s="421"/>
      <c r="N6387" s="421"/>
      <c r="O6387" s="421"/>
      <c r="P6387" s="421"/>
    </row>
    <row r="6388" spans="9:16">
      <c r="I6388" s="419"/>
      <c r="J6388" s="420"/>
      <c r="K6388" s="421"/>
      <c r="L6388" s="421"/>
      <c r="M6388" s="421"/>
      <c r="N6388" s="421"/>
      <c r="O6388" s="421"/>
      <c r="P6388" s="421"/>
    </row>
    <row r="6389" spans="9:16">
      <c r="I6389" s="419"/>
      <c r="J6389" s="420"/>
      <c r="K6389" s="421"/>
      <c r="L6389" s="421"/>
      <c r="M6389" s="421"/>
      <c r="N6389" s="421"/>
      <c r="O6389" s="421"/>
      <c r="P6389" s="421"/>
    </row>
    <row r="6390" spans="9:16">
      <c r="I6390" s="419"/>
      <c r="J6390" s="420"/>
      <c r="K6390" s="421"/>
      <c r="L6390" s="421"/>
      <c r="M6390" s="421"/>
      <c r="N6390" s="421"/>
      <c r="O6390" s="421"/>
      <c r="P6390" s="421"/>
    </row>
    <row r="6391" spans="9:16">
      <c r="I6391" s="419"/>
      <c r="J6391" s="420"/>
      <c r="K6391" s="421"/>
      <c r="L6391" s="421"/>
      <c r="M6391" s="421"/>
      <c r="N6391" s="421"/>
      <c r="O6391" s="421"/>
      <c r="P6391" s="421"/>
    </row>
    <row r="6392" spans="9:16">
      <c r="I6392" s="419"/>
      <c r="J6392" s="420"/>
      <c r="K6392" s="421"/>
      <c r="L6392" s="421"/>
      <c r="M6392" s="421"/>
      <c r="N6392" s="421"/>
      <c r="O6392" s="421"/>
      <c r="P6392" s="421"/>
    </row>
    <row r="6393" spans="9:16">
      <c r="I6393" s="419"/>
      <c r="J6393" s="420"/>
      <c r="K6393" s="421"/>
      <c r="L6393" s="421"/>
      <c r="M6393" s="421"/>
      <c r="N6393" s="421"/>
      <c r="O6393" s="421"/>
      <c r="P6393" s="421"/>
    </row>
    <row r="6394" spans="9:16">
      <c r="I6394" s="419"/>
      <c r="J6394" s="420"/>
      <c r="K6394" s="421"/>
      <c r="L6394" s="421"/>
      <c r="M6394" s="421"/>
      <c r="N6394" s="421"/>
      <c r="O6394" s="421"/>
      <c r="P6394" s="421"/>
    </row>
    <row r="6395" spans="9:16">
      <c r="I6395" s="419"/>
      <c r="J6395" s="420"/>
      <c r="K6395" s="421"/>
      <c r="L6395" s="421"/>
      <c r="M6395" s="421"/>
      <c r="N6395" s="421"/>
      <c r="O6395" s="421"/>
      <c r="P6395" s="421"/>
    </row>
    <row r="6396" spans="9:16">
      <c r="I6396" s="419"/>
      <c r="J6396" s="420"/>
      <c r="K6396" s="421"/>
      <c r="L6396" s="421"/>
      <c r="M6396" s="421"/>
      <c r="N6396" s="421"/>
      <c r="O6396" s="421"/>
      <c r="P6396" s="421"/>
    </row>
    <row r="6397" spans="9:16">
      <c r="I6397" s="419"/>
      <c r="J6397" s="420"/>
      <c r="K6397" s="421"/>
      <c r="L6397" s="421"/>
      <c r="M6397" s="421"/>
      <c r="N6397" s="421"/>
      <c r="O6397" s="421"/>
      <c r="P6397" s="421"/>
    </row>
    <row r="6398" spans="9:16">
      <c r="I6398" s="419"/>
      <c r="J6398" s="420"/>
      <c r="K6398" s="421"/>
      <c r="L6398" s="421"/>
      <c r="M6398" s="421"/>
      <c r="N6398" s="421"/>
      <c r="O6398" s="421"/>
      <c r="P6398" s="421"/>
    </row>
    <row r="6399" spans="9:16">
      <c r="I6399" s="419"/>
      <c r="J6399" s="420"/>
      <c r="K6399" s="421"/>
      <c r="L6399" s="421"/>
      <c r="M6399" s="421"/>
      <c r="N6399" s="421"/>
      <c r="O6399" s="421"/>
      <c r="P6399" s="421"/>
    </row>
    <row r="6400" spans="9:16">
      <c r="I6400" s="419"/>
      <c r="J6400" s="420"/>
      <c r="K6400" s="421"/>
      <c r="L6400" s="421"/>
      <c r="M6400" s="421"/>
      <c r="N6400" s="421"/>
      <c r="O6400" s="421"/>
      <c r="P6400" s="421"/>
    </row>
    <row r="6401" spans="9:16">
      <c r="I6401" s="419"/>
      <c r="J6401" s="420"/>
      <c r="K6401" s="421"/>
      <c r="L6401" s="421"/>
      <c r="M6401" s="421"/>
      <c r="N6401" s="421"/>
      <c r="O6401" s="421"/>
      <c r="P6401" s="421"/>
    </row>
    <row r="6402" spans="9:16">
      <c r="I6402" s="419"/>
      <c r="J6402" s="420"/>
      <c r="K6402" s="421"/>
      <c r="L6402" s="421"/>
      <c r="M6402" s="421"/>
      <c r="N6402" s="421"/>
      <c r="O6402" s="421"/>
      <c r="P6402" s="421"/>
    </row>
    <row r="6403" spans="9:16">
      <c r="I6403" s="419"/>
      <c r="J6403" s="420"/>
      <c r="K6403" s="421"/>
      <c r="L6403" s="421"/>
      <c r="M6403" s="421"/>
      <c r="N6403" s="421"/>
      <c r="O6403" s="421"/>
      <c r="P6403" s="421"/>
    </row>
    <row r="6404" spans="9:16">
      <c r="I6404" s="419"/>
      <c r="J6404" s="420"/>
      <c r="K6404" s="421"/>
      <c r="L6404" s="421"/>
      <c r="M6404" s="421"/>
      <c r="N6404" s="421"/>
      <c r="O6404" s="421"/>
      <c r="P6404" s="421"/>
    </row>
    <row r="6405" spans="9:16">
      <c r="I6405" s="419"/>
      <c r="J6405" s="420"/>
      <c r="K6405" s="421"/>
      <c r="L6405" s="421"/>
      <c r="M6405" s="421"/>
      <c r="N6405" s="421"/>
      <c r="O6405" s="421"/>
      <c r="P6405" s="421"/>
    </row>
    <row r="6406" spans="9:16">
      <c r="I6406" s="419"/>
      <c r="J6406" s="420"/>
      <c r="K6406" s="421"/>
      <c r="L6406" s="421"/>
      <c r="M6406" s="421"/>
      <c r="N6406" s="421"/>
      <c r="O6406" s="421"/>
      <c r="P6406" s="421"/>
    </row>
    <row r="6407" spans="9:16">
      <c r="I6407" s="419"/>
      <c r="J6407" s="420"/>
      <c r="K6407" s="421"/>
      <c r="L6407" s="421"/>
      <c r="M6407" s="421"/>
      <c r="N6407" s="421"/>
      <c r="O6407" s="421"/>
      <c r="P6407" s="421"/>
    </row>
    <row r="6408" spans="9:16">
      <c r="I6408" s="419"/>
      <c r="J6408" s="420"/>
      <c r="K6408" s="421"/>
      <c r="L6408" s="421"/>
      <c r="M6408" s="421"/>
      <c r="N6408" s="421"/>
      <c r="O6408" s="421"/>
      <c r="P6408" s="421"/>
    </row>
    <row r="6409" spans="9:16">
      <c r="I6409" s="419"/>
      <c r="J6409" s="420"/>
      <c r="K6409" s="421"/>
      <c r="L6409" s="421"/>
      <c r="M6409" s="421"/>
      <c r="N6409" s="421"/>
      <c r="O6409" s="421"/>
      <c r="P6409" s="421"/>
    </row>
    <row r="6410" spans="9:16">
      <c r="I6410" s="419"/>
      <c r="J6410" s="420"/>
      <c r="K6410" s="421"/>
      <c r="L6410" s="421"/>
      <c r="M6410" s="421"/>
      <c r="N6410" s="421"/>
      <c r="O6410" s="421"/>
      <c r="P6410" s="421"/>
    </row>
    <row r="6411" spans="9:16">
      <c r="I6411" s="419"/>
      <c r="J6411" s="420"/>
      <c r="K6411" s="421"/>
      <c r="L6411" s="421"/>
      <c r="M6411" s="421"/>
      <c r="N6411" s="421"/>
      <c r="O6411" s="421"/>
      <c r="P6411" s="421"/>
    </row>
    <row r="6412" spans="9:16">
      <c r="I6412" s="419"/>
      <c r="J6412" s="420"/>
      <c r="K6412" s="421"/>
      <c r="L6412" s="421"/>
      <c r="M6412" s="421"/>
      <c r="N6412" s="421"/>
      <c r="O6412" s="421"/>
      <c r="P6412" s="421"/>
    </row>
    <row r="6413" spans="9:16">
      <c r="I6413" s="419"/>
      <c r="J6413" s="420"/>
      <c r="K6413" s="421"/>
      <c r="L6413" s="421"/>
      <c r="M6413" s="421"/>
      <c r="N6413" s="421"/>
      <c r="O6413" s="421"/>
      <c r="P6413" s="421"/>
    </row>
    <row r="6414" spans="9:16">
      <c r="I6414" s="419"/>
      <c r="J6414" s="420"/>
      <c r="K6414" s="421"/>
      <c r="L6414" s="421"/>
      <c r="M6414" s="421"/>
      <c r="N6414" s="421"/>
      <c r="O6414" s="421"/>
      <c r="P6414" s="421"/>
    </row>
    <row r="6415" spans="9:16">
      <c r="I6415" s="419"/>
      <c r="J6415" s="420"/>
      <c r="K6415" s="421"/>
      <c r="L6415" s="421"/>
      <c r="M6415" s="421"/>
      <c r="N6415" s="421"/>
      <c r="O6415" s="421"/>
      <c r="P6415" s="421"/>
    </row>
    <row r="6416" spans="9:16">
      <c r="I6416" s="419"/>
      <c r="J6416" s="420"/>
      <c r="K6416" s="421"/>
      <c r="L6416" s="421"/>
      <c r="M6416" s="421"/>
      <c r="N6416" s="421"/>
      <c r="O6416" s="421"/>
      <c r="P6416" s="421"/>
    </row>
    <row r="6417" spans="9:16">
      <c r="I6417" s="419"/>
      <c r="J6417" s="420"/>
      <c r="K6417" s="421"/>
      <c r="L6417" s="421"/>
      <c r="M6417" s="421"/>
      <c r="N6417" s="421"/>
      <c r="O6417" s="421"/>
      <c r="P6417" s="421"/>
    </row>
    <row r="6418" spans="9:16">
      <c r="I6418" s="419"/>
      <c r="J6418" s="420"/>
      <c r="K6418" s="421"/>
      <c r="L6418" s="421"/>
      <c r="M6418" s="421"/>
      <c r="N6418" s="421"/>
      <c r="O6418" s="421"/>
      <c r="P6418" s="421"/>
    </row>
    <row r="6419" spans="9:16">
      <c r="I6419" s="419"/>
      <c r="J6419" s="420"/>
      <c r="K6419" s="421"/>
      <c r="L6419" s="421"/>
      <c r="M6419" s="421"/>
      <c r="N6419" s="421"/>
      <c r="O6419" s="421"/>
      <c r="P6419" s="421"/>
    </row>
    <row r="6420" spans="9:16">
      <c r="I6420" s="419"/>
      <c r="J6420" s="420"/>
      <c r="K6420" s="421"/>
      <c r="L6420" s="421"/>
      <c r="M6420" s="421"/>
      <c r="N6420" s="421"/>
      <c r="O6420" s="421"/>
      <c r="P6420" s="421"/>
    </row>
    <row r="6421" spans="9:16">
      <c r="I6421" s="419"/>
      <c r="J6421" s="420"/>
      <c r="K6421" s="421"/>
      <c r="L6421" s="421"/>
      <c r="M6421" s="421"/>
      <c r="N6421" s="421"/>
      <c r="O6421" s="421"/>
      <c r="P6421" s="421"/>
    </row>
    <row r="6422" spans="9:16">
      <c r="I6422" s="419"/>
      <c r="J6422" s="420"/>
      <c r="K6422" s="421"/>
      <c r="L6422" s="421"/>
      <c r="M6422" s="421"/>
      <c r="N6422" s="421"/>
      <c r="O6422" s="421"/>
      <c r="P6422" s="421"/>
    </row>
    <row r="6423" spans="9:16">
      <c r="I6423" s="419"/>
      <c r="J6423" s="420"/>
      <c r="K6423" s="421"/>
      <c r="L6423" s="421"/>
      <c r="M6423" s="421"/>
      <c r="N6423" s="421"/>
      <c r="O6423" s="421"/>
      <c r="P6423" s="421"/>
    </row>
    <row r="6424" spans="9:16">
      <c r="I6424" s="419"/>
      <c r="J6424" s="420"/>
      <c r="K6424" s="421"/>
      <c r="L6424" s="421"/>
      <c r="M6424" s="421"/>
      <c r="N6424" s="421"/>
      <c r="O6424" s="421"/>
      <c r="P6424" s="421"/>
    </row>
    <row r="6425" spans="9:16">
      <c r="I6425" s="419"/>
      <c r="J6425" s="420"/>
      <c r="K6425" s="421"/>
      <c r="L6425" s="421"/>
      <c r="M6425" s="421"/>
      <c r="N6425" s="421"/>
      <c r="O6425" s="421"/>
      <c r="P6425" s="421"/>
    </row>
    <row r="6426" spans="9:16">
      <c r="I6426" s="419"/>
      <c r="J6426" s="420"/>
      <c r="K6426" s="421"/>
      <c r="L6426" s="421"/>
      <c r="M6426" s="421"/>
      <c r="N6426" s="421"/>
      <c r="O6426" s="421"/>
      <c r="P6426" s="421"/>
    </row>
    <row r="6427" spans="9:16">
      <c r="I6427" s="419"/>
      <c r="J6427" s="420"/>
      <c r="K6427" s="421"/>
      <c r="L6427" s="421"/>
      <c r="M6427" s="421"/>
      <c r="N6427" s="421"/>
      <c r="O6427" s="421"/>
      <c r="P6427" s="421"/>
    </row>
    <row r="6428" spans="9:16">
      <c r="I6428" s="419"/>
      <c r="J6428" s="420"/>
      <c r="K6428" s="421"/>
      <c r="L6428" s="421"/>
      <c r="M6428" s="421"/>
      <c r="N6428" s="421"/>
      <c r="O6428" s="421"/>
      <c r="P6428" s="421"/>
    </row>
    <row r="6429" spans="9:16">
      <c r="I6429" s="419"/>
      <c r="J6429" s="420"/>
      <c r="K6429" s="421"/>
      <c r="L6429" s="421"/>
      <c r="M6429" s="421"/>
      <c r="N6429" s="421"/>
      <c r="O6429" s="421"/>
      <c r="P6429" s="421"/>
    </row>
    <row r="6430" spans="9:16">
      <c r="I6430" s="419"/>
      <c r="J6430" s="420"/>
      <c r="K6430" s="421"/>
      <c r="L6430" s="421"/>
      <c r="M6430" s="421"/>
      <c r="N6430" s="421"/>
      <c r="O6430" s="421"/>
      <c r="P6430" s="421"/>
    </row>
    <row r="6431" spans="9:16">
      <c r="I6431" s="419"/>
      <c r="J6431" s="420"/>
      <c r="K6431" s="421"/>
      <c r="L6431" s="421"/>
      <c r="M6431" s="421"/>
      <c r="N6431" s="421"/>
      <c r="O6431" s="421"/>
      <c r="P6431" s="421"/>
    </row>
    <row r="6432" spans="9:16">
      <c r="I6432" s="419"/>
      <c r="J6432" s="420"/>
      <c r="K6432" s="421"/>
      <c r="L6432" s="421"/>
      <c r="M6432" s="421"/>
      <c r="N6432" s="421"/>
      <c r="O6432" s="421"/>
      <c r="P6432" s="421"/>
    </row>
    <row r="6433" spans="9:16">
      <c r="I6433" s="419"/>
      <c r="J6433" s="420"/>
      <c r="K6433" s="421"/>
      <c r="L6433" s="421"/>
      <c r="M6433" s="421"/>
      <c r="N6433" s="421"/>
      <c r="O6433" s="421"/>
      <c r="P6433" s="421"/>
    </row>
    <row r="6434" spans="9:16">
      <c r="I6434" s="419"/>
      <c r="J6434" s="420"/>
      <c r="K6434" s="421"/>
      <c r="L6434" s="421"/>
      <c r="M6434" s="421"/>
      <c r="N6434" s="421"/>
      <c r="O6434" s="421"/>
      <c r="P6434" s="421"/>
    </row>
    <row r="6435" spans="9:16">
      <c r="I6435" s="419"/>
      <c r="J6435" s="420"/>
      <c r="K6435" s="421"/>
      <c r="L6435" s="421"/>
      <c r="M6435" s="421"/>
      <c r="N6435" s="421"/>
      <c r="O6435" s="421"/>
      <c r="P6435" s="421"/>
    </row>
    <row r="6436" spans="9:16">
      <c r="I6436" s="419"/>
      <c r="J6436" s="420"/>
      <c r="K6436" s="421"/>
      <c r="L6436" s="421"/>
      <c r="M6436" s="421"/>
      <c r="N6436" s="421"/>
      <c r="O6436" s="421"/>
      <c r="P6436" s="421"/>
    </row>
    <row r="6437" spans="9:16">
      <c r="I6437" s="419"/>
      <c r="J6437" s="420"/>
      <c r="K6437" s="421"/>
      <c r="L6437" s="421"/>
      <c r="M6437" s="421"/>
      <c r="N6437" s="421"/>
      <c r="O6437" s="421"/>
      <c r="P6437" s="421"/>
    </row>
    <row r="6438" spans="9:16">
      <c r="I6438" s="419"/>
      <c r="J6438" s="420"/>
      <c r="K6438" s="421"/>
      <c r="L6438" s="421"/>
      <c r="M6438" s="421"/>
      <c r="N6438" s="421"/>
      <c r="O6438" s="421"/>
      <c r="P6438" s="421"/>
    </row>
    <row r="6439" spans="9:16">
      <c r="I6439" s="419"/>
      <c r="J6439" s="420"/>
      <c r="K6439" s="421"/>
      <c r="L6439" s="421"/>
      <c r="M6439" s="421"/>
      <c r="N6439" s="421"/>
      <c r="O6439" s="421"/>
      <c r="P6439" s="421"/>
    </row>
    <row r="6440" spans="9:16">
      <c r="I6440" s="419"/>
      <c r="J6440" s="420"/>
      <c r="K6440" s="421"/>
      <c r="L6440" s="421"/>
      <c r="M6440" s="421"/>
      <c r="N6440" s="421"/>
      <c r="O6440" s="421"/>
      <c r="P6440" s="421"/>
    </row>
    <row r="6441" spans="9:16">
      <c r="I6441" s="419"/>
      <c r="J6441" s="420"/>
      <c r="K6441" s="421"/>
      <c r="L6441" s="421"/>
      <c r="M6441" s="421"/>
      <c r="N6441" s="421"/>
      <c r="O6441" s="421"/>
      <c r="P6441" s="421"/>
    </row>
    <row r="6442" spans="9:16">
      <c r="I6442" s="419"/>
      <c r="J6442" s="420"/>
      <c r="K6442" s="421"/>
      <c r="L6442" s="421"/>
      <c r="M6442" s="421"/>
      <c r="N6442" s="421"/>
      <c r="O6442" s="421"/>
      <c r="P6442" s="421"/>
    </row>
    <row r="6443" spans="9:16">
      <c r="I6443" s="419"/>
      <c r="J6443" s="420"/>
      <c r="K6443" s="421"/>
      <c r="L6443" s="421"/>
      <c r="M6443" s="421"/>
      <c r="N6443" s="421"/>
      <c r="O6443" s="421"/>
      <c r="P6443" s="421"/>
    </row>
    <row r="6444" spans="9:16">
      <c r="I6444" s="419"/>
      <c r="J6444" s="420"/>
      <c r="K6444" s="421"/>
      <c r="L6444" s="421"/>
      <c r="M6444" s="421"/>
      <c r="N6444" s="421"/>
      <c r="O6444" s="421"/>
      <c r="P6444" s="421"/>
    </row>
    <row r="6445" spans="9:16">
      <c r="I6445" s="419"/>
      <c r="J6445" s="420"/>
      <c r="K6445" s="421"/>
      <c r="L6445" s="421"/>
      <c r="M6445" s="421"/>
      <c r="N6445" s="421"/>
      <c r="O6445" s="421"/>
      <c r="P6445" s="421"/>
    </row>
    <row r="6446" spans="9:16">
      <c r="I6446" s="419"/>
      <c r="J6446" s="420"/>
      <c r="K6446" s="421"/>
      <c r="L6446" s="421"/>
      <c r="M6446" s="421"/>
      <c r="N6446" s="421"/>
      <c r="O6446" s="421"/>
      <c r="P6446" s="421"/>
    </row>
    <row r="6447" spans="9:16">
      <c r="I6447" s="419"/>
      <c r="J6447" s="420"/>
      <c r="K6447" s="421"/>
      <c r="L6447" s="421"/>
      <c r="M6447" s="421"/>
      <c r="N6447" s="421"/>
      <c r="O6447" s="421"/>
      <c r="P6447" s="421"/>
    </row>
    <row r="6448" spans="9:16">
      <c r="I6448" s="419"/>
      <c r="J6448" s="420"/>
      <c r="K6448" s="421"/>
      <c r="L6448" s="421"/>
      <c r="M6448" s="421"/>
      <c r="N6448" s="421"/>
      <c r="O6448" s="421"/>
      <c r="P6448" s="421"/>
    </row>
    <row r="6449" spans="9:16">
      <c r="I6449" s="419"/>
      <c r="J6449" s="420"/>
      <c r="K6449" s="421"/>
      <c r="L6449" s="421"/>
      <c r="M6449" s="421"/>
      <c r="N6449" s="421"/>
      <c r="O6449" s="421"/>
      <c r="P6449" s="421"/>
    </row>
    <row r="6450" spans="9:16">
      <c r="I6450" s="419"/>
      <c r="J6450" s="420"/>
      <c r="K6450" s="421"/>
      <c r="L6450" s="421"/>
      <c r="M6450" s="421"/>
      <c r="N6450" s="421"/>
      <c r="O6450" s="421"/>
      <c r="P6450" s="421"/>
    </row>
    <row r="6451" spans="9:16">
      <c r="I6451" s="419"/>
      <c r="J6451" s="420"/>
      <c r="K6451" s="421"/>
      <c r="L6451" s="421"/>
      <c r="M6451" s="421"/>
      <c r="N6451" s="421"/>
      <c r="O6451" s="421"/>
      <c r="P6451" s="421"/>
    </row>
    <row r="6452" spans="9:16">
      <c r="I6452" s="419"/>
      <c r="J6452" s="420"/>
      <c r="K6452" s="421"/>
      <c r="L6452" s="421"/>
      <c r="M6452" s="421"/>
      <c r="N6452" s="421"/>
      <c r="O6452" s="421"/>
      <c r="P6452" s="421"/>
    </row>
    <row r="6453" spans="9:16">
      <c r="I6453" s="419"/>
      <c r="J6453" s="420"/>
      <c r="K6453" s="421"/>
      <c r="L6453" s="421"/>
      <c r="M6453" s="421"/>
      <c r="N6453" s="421"/>
      <c r="O6453" s="421"/>
      <c r="P6453" s="421"/>
    </row>
    <row r="6454" spans="9:16">
      <c r="I6454" s="419"/>
      <c r="J6454" s="420"/>
      <c r="K6454" s="421"/>
      <c r="L6454" s="421"/>
      <c r="M6454" s="421"/>
      <c r="N6454" s="421"/>
      <c r="O6454" s="421"/>
      <c r="P6454" s="421"/>
    </row>
    <row r="6455" spans="9:16">
      <c r="I6455" s="419"/>
      <c r="J6455" s="420"/>
      <c r="K6455" s="421"/>
      <c r="L6455" s="421"/>
      <c r="M6455" s="421"/>
      <c r="N6455" s="421"/>
      <c r="O6455" s="421"/>
      <c r="P6455" s="421"/>
    </row>
    <row r="6456" spans="9:16">
      <c r="I6456" s="419"/>
      <c r="J6456" s="420"/>
      <c r="K6456" s="421"/>
      <c r="L6456" s="421"/>
      <c r="M6456" s="421"/>
      <c r="N6456" s="421"/>
      <c r="O6456" s="421"/>
      <c r="P6456" s="421"/>
    </row>
    <row r="6457" spans="9:16">
      <c r="I6457" s="419"/>
      <c r="J6457" s="420"/>
      <c r="K6457" s="421"/>
      <c r="L6457" s="421"/>
      <c r="M6457" s="421"/>
      <c r="N6457" s="421"/>
      <c r="O6457" s="421"/>
      <c r="P6457" s="421"/>
    </row>
    <row r="6458" spans="9:16">
      <c r="I6458" s="419"/>
      <c r="J6458" s="420"/>
      <c r="K6458" s="421"/>
      <c r="L6458" s="421"/>
      <c r="M6458" s="421"/>
      <c r="N6458" s="421"/>
      <c r="O6458" s="421"/>
      <c r="P6458" s="421"/>
    </row>
    <row r="6459" spans="9:16">
      <c r="I6459" s="419"/>
      <c r="J6459" s="420"/>
      <c r="K6459" s="421"/>
      <c r="L6459" s="421"/>
      <c r="M6459" s="421"/>
      <c r="N6459" s="421"/>
      <c r="O6459" s="421"/>
      <c r="P6459" s="421"/>
    </row>
    <row r="6460" spans="9:16">
      <c r="I6460" s="419"/>
      <c r="J6460" s="420"/>
      <c r="K6460" s="421"/>
      <c r="L6460" s="421"/>
      <c r="M6460" s="421"/>
      <c r="N6460" s="421"/>
      <c r="O6460" s="421"/>
      <c r="P6460" s="421"/>
    </row>
  </sheetData>
  <mergeCells count="2">
    <mergeCell ref="I1:I2"/>
    <mergeCell ref="J1:J2"/>
  </mergeCells>
  <conditionalFormatting sqref="K1:L2">
    <cfRule type="expression" dxfId="2" priority="1">
      <formula>$D$2&lt;&gt;$E$2</formula>
    </cfRule>
  </conditionalFormatting>
  <conditionalFormatting sqref="M1:N2">
    <cfRule type="expression" dxfId="1" priority="2">
      <formula>$F$2&lt;&gt;$G$2</formula>
    </cfRule>
  </conditionalFormatting>
  <conditionalFormatting sqref="O1:P2">
    <cfRule type="expression" dxfId="0" priority="3">
      <formula>$H$2&lt;&gt;$I$2</formula>
    </cfRule>
  </conditionalFormatting>
  <pageMargins left="0.7" right="0.7" top="0.75" bottom="0.75" header="0.3" footer="0.3"/>
  <pageSetup paperSize="9" scale="36"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
  <dimension ref="A1:G53"/>
  <sheetViews>
    <sheetView showGridLines="0" view="pageBreakPreview" zoomScaleNormal="100" zoomScaleSheetLayoutView="100" workbookViewId="0">
      <selection sqref="A1:G1"/>
    </sheetView>
  </sheetViews>
  <sheetFormatPr baseColWidth="10" defaultColWidth="10.6640625" defaultRowHeight="14.4"/>
  <cols>
    <col min="1" max="1" width="22.44140625" customWidth="1"/>
    <col min="2" max="3" width="20.6640625" customWidth="1"/>
    <col min="4" max="4" width="22.33203125" customWidth="1"/>
    <col min="5" max="5" width="22.109375" customWidth="1"/>
    <col min="6" max="7" width="20.6640625" customWidth="1"/>
    <col min="256" max="256" width="22.44140625" customWidth="1"/>
    <col min="257" max="262" width="20.6640625" customWidth="1"/>
    <col min="512" max="512" width="22.44140625" customWidth="1"/>
    <col min="513" max="518" width="20.6640625" customWidth="1"/>
    <col min="768" max="768" width="22.44140625" customWidth="1"/>
    <col min="769" max="774" width="20.6640625" customWidth="1"/>
    <col min="1024" max="1024" width="22.44140625" customWidth="1"/>
    <col min="1025" max="1030" width="20.6640625" customWidth="1"/>
    <col min="1280" max="1280" width="22.44140625" customWidth="1"/>
    <col min="1281" max="1286" width="20.6640625" customWidth="1"/>
    <col min="1536" max="1536" width="22.44140625" customWidth="1"/>
    <col min="1537" max="1542" width="20.6640625" customWidth="1"/>
    <col min="1792" max="1792" width="22.44140625" customWidth="1"/>
    <col min="1793" max="1798" width="20.6640625" customWidth="1"/>
    <col min="2048" max="2048" width="22.44140625" customWidth="1"/>
    <col min="2049" max="2054" width="20.6640625" customWidth="1"/>
    <col min="2304" max="2304" width="22.44140625" customWidth="1"/>
    <col min="2305" max="2310" width="20.6640625" customWidth="1"/>
    <col min="2560" max="2560" width="22.44140625" customWidth="1"/>
    <col min="2561" max="2566" width="20.6640625" customWidth="1"/>
    <col min="2816" max="2816" width="22.44140625" customWidth="1"/>
    <col min="2817" max="2822" width="20.6640625" customWidth="1"/>
    <col min="3072" max="3072" width="22.44140625" customWidth="1"/>
    <col min="3073" max="3078" width="20.6640625" customWidth="1"/>
    <col min="3328" max="3328" width="22.44140625" customWidth="1"/>
    <col min="3329" max="3334" width="20.6640625" customWidth="1"/>
    <col min="3584" max="3584" width="22.44140625" customWidth="1"/>
    <col min="3585" max="3590" width="20.6640625" customWidth="1"/>
    <col min="3840" max="3840" width="22.44140625" customWidth="1"/>
    <col min="3841" max="3846" width="20.6640625" customWidth="1"/>
    <col min="4096" max="4096" width="22.44140625" customWidth="1"/>
    <col min="4097" max="4102" width="20.6640625" customWidth="1"/>
    <col min="4352" max="4352" width="22.44140625" customWidth="1"/>
    <col min="4353" max="4358" width="20.6640625" customWidth="1"/>
    <col min="4608" max="4608" width="22.44140625" customWidth="1"/>
    <col min="4609" max="4614" width="20.6640625" customWidth="1"/>
    <col min="4864" max="4864" width="22.44140625" customWidth="1"/>
    <col min="4865" max="4870" width="20.6640625" customWidth="1"/>
    <col min="5120" max="5120" width="22.44140625" customWidth="1"/>
    <col min="5121" max="5126" width="20.6640625" customWidth="1"/>
    <col min="5376" max="5376" width="22.44140625" customWidth="1"/>
    <col min="5377" max="5382" width="20.6640625" customWidth="1"/>
    <col min="5632" max="5632" width="22.44140625" customWidth="1"/>
    <col min="5633" max="5638" width="20.6640625" customWidth="1"/>
    <col min="5888" max="5888" width="22.44140625" customWidth="1"/>
    <col min="5889" max="5894" width="20.6640625" customWidth="1"/>
    <col min="6144" max="6144" width="22.44140625" customWidth="1"/>
    <col min="6145" max="6150" width="20.6640625" customWidth="1"/>
    <col min="6400" max="6400" width="22.44140625" customWidth="1"/>
    <col min="6401" max="6406" width="20.6640625" customWidth="1"/>
    <col min="6656" max="6656" width="22.44140625" customWidth="1"/>
    <col min="6657" max="6662" width="20.6640625" customWidth="1"/>
    <col min="6912" max="6912" width="22.44140625" customWidth="1"/>
    <col min="6913" max="6918" width="20.6640625" customWidth="1"/>
    <col min="7168" max="7168" width="22.44140625" customWidth="1"/>
    <col min="7169" max="7174" width="20.6640625" customWidth="1"/>
    <col min="7424" max="7424" width="22.44140625" customWidth="1"/>
    <col min="7425" max="7430" width="20.6640625" customWidth="1"/>
    <col min="7680" max="7680" width="22.44140625" customWidth="1"/>
    <col min="7681" max="7686" width="20.6640625" customWidth="1"/>
    <col min="7936" max="7936" width="22.44140625" customWidth="1"/>
    <col min="7937" max="7942" width="20.6640625" customWidth="1"/>
    <col min="8192" max="8192" width="22.44140625" customWidth="1"/>
    <col min="8193" max="8198" width="20.6640625" customWidth="1"/>
    <col min="8448" max="8448" width="22.44140625" customWidth="1"/>
    <col min="8449" max="8454" width="20.6640625" customWidth="1"/>
    <col min="8704" max="8704" width="22.44140625" customWidth="1"/>
    <col min="8705" max="8710" width="20.6640625" customWidth="1"/>
    <col min="8960" max="8960" width="22.44140625" customWidth="1"/>
    <col min="8961" max="8966" width="20.6640625" customWidth="1"/>
    <col min="9216" max="9216" width="22.44140625" customWidth="1"/>
    <col min="9217" max="9222" width="20.6640625" customWidth="1"/>
    <col min="9472" max="9472" width="22.44140625" customWidth="1"/>
    <col min="9473" max="9478" width="20.6640625" customWidth="1"/>
    <col min="9728" max="9728" width="22.44140625" customWidth="1"/>
    <col min="9729" max="9734" width="20.6640625" customWidth="1"/>
    <col min="9984" max="9984" width="22.44140625" customWidth="1"/>
    <col min="9985" max="9990" width="20.6640625" customWidth="1"/>
    <col min="10240" max="10240" width="22.44140625" customWidth="1"/>
    <col min="10241" max="10246" width="20.6640625" customWidth="1"/>
    <col min="10496" max="10496" width="22.44140625" customWidth="1"/>
    <col min="10497" max="10502" width="20.6640625" customWidth="1"/>
    <col min="10752" max="10752" width="22.44140625" customWidth="1"/>
    <col min="10753" max="10758" width="20.6640625" customWidth="1"/>
    <col min="11008" max="11008" width="22.44140625" customWidth="1"/>
    <col min="11009" max="11014" width="20.6640625" customWidth="1"/>
    <col min="11264" max="11264" width="22.44140625" customWidth="1"/>
    <col min="11265" max="11270" width="20.6640625" customWidth="1"/>
    <col min="11520" max="11520" width="22.44140625" customWidth="1"/>
    <col min="11521" max="11526" width="20.6640625" customWidth="1"/>
    <col min="11776" max="11776" width="22.44140625" customWidth="1"/>
    <col min="11777" max="11782" width="20.6640625" customWidth="1"/>
    <col min="12032" max="12032" width="22.44140625" customWidth="1"/>
    <col min="12033" max="12038" width="20.6640625" customWidth="1"/>
    <col min="12288" max="12288" width="22.44140625" customWidth="1"/>
    <col min="12289" max="12294" width="20.6640625" customWidth="1"/>
    <col min="12544" max="12544" width="22.44140625" customWidth="1"/>
    <col min="12545" max="12550" width="20.6640625" customWidth="1"/>
    <col min="12800" max="12800" width="22.44140625" customWidth="1"/>
    <col min="12801" max="12806" width="20.6640625" customWidth="1"/>
    <col min="13056" max="13056" width="22.44140625" customWidth="1"/>
    <col min="13057" max="13062" width="20.6640625" customWidth="1"/>
    <col min="13312" max="13312" width="22.44140625" customWidth="1"/>
    <col min="13313" max="13318" width="20.6640625" customWidth="1"/>
    <col min="13568" max="13568" width="22.44140625" customWidth="1"/>
    <col min="13569" max="13574" width="20.6640625" customWidth="1"/>
    <col min="13824" max="13824" width="22.44140625" customWidth="1"/>
    <col min="13825" max="13830" width="20.6640625" customWidth="1"/>
    <col min="14080" max="14080" width="22.44140625" customWidth="1"/>
    <col min="14081" max="14086" width="20.6640625" customWidth="1"/>
    <col min="14336" max="14336" width="22.44140625" customWidth="1"/>
    <col min="14337" max="14342" width="20.6640625" customWidth="1"/>
    <col min="14592" max="14592" width="22.44140625" customWidth="1"/>
    <col min="14593" max="14598" width="20.6640625" customWidth="1"/>
    <col min="14848" max="14848" width="22.44140625" customWidth="1"/>
    <col min="14849" max="14854" width="20.6640625" customWidth="1"/>
    <col min="15104" max="15104" width="22.44140625" customWidth="1"/>
    <col min="15105" max="15110" width="20.6640625" customWidth="1"/>
    <col min="15360" max="15360" width="22.44140625" customWidth="1"/>
    <col min="15361" max="15366" width="20.6640625" customWidth="1"/>
    <col min="15616" max="15616" width="22.44140625" customWidth="1"/>
    <col min="15617" max="15622" width="20.6640625" customWidth="1"/>
    <col min="15872" max="15872" width="22.44140625" customWidth="1"/>
    <col min="15873" max="15878" width="20.6640625" customWidth="1"/>
    <col min="16128" max="16128" width="22.44140625" customWidth="1"/>
    <col min="16129" max="16134" width="20.6640625" customWidth="1"/>
  </cols>
  <sheetData>
    <row r="1" spans="1:7" ht="25.2" thickBot="1">
      <c r="A1" s="1147" t="s">
        <v>495</v>
      </c>
      <c r="B1" s="1147"/>
      <c r="C1" s="1147"/>
      <c r="D1" s="1147"/>
      <c r="E1" s="1147"/>
      <c r="F1" s="1147"/>
      <c r="G1" s="1147"/>
    </row>
    <row r="2" spans="1:7" s="224" customFormat="1" ht="15.6">
      <c r="A2" s="1148" t="s">
        <v>496</v>
      </c>
      <c r="B2" s="244" t="s">
        <v>497</v>
      </c>
      <c r="C2" s="244" t="s">
        <v>498</v>
      </c>
      <c r="D2" s="245" t="s">
        <v>499</v>
      </c>
      <c r="E2" s="245" t="s">
        <v>500</v>
      </c>
      <c r="F2" s="244" t="s">
        <v>501</v>
      </c>
      <c r="G2" s="246" t="s">
        <v>502</v>
      </c>
    </row>
    <row r="3" spans="1:7" s="224" customFormat="1" ht="15.6">
      <c r="A3" s="1149"/>
      <c r="B3" s="247">
        <f>SUM(sid)</f>
        <v>0</v>
      </c>
      <c r="C3" s="247">
        <f>SUM(sic)</f>
        <v>0</v>
      </c>
      <c r="D3" s="247">
        <f>SUM(md)</f>
        <v>0</v>
      </c>
      <c r="E3" s="247">
        <f>SUM(mc)</f>
        <v>0</v>
      </c>
      <c r="F3" s="247">
        <f>SUM(sfd)</f>
        <v>0</v>
      </c>
      <c r="G3" s="248">
        <f>SUM(sfc)</f>
        <v>0</v>
      </c>
    </row>
    <row r="4" spans="1:7" s="224" customFormat="1" ht="54.75" customHeight="1" thickBot="1">
      <c r="A4" s="1149"/>
      <c r="B4" s="1150" t="str">
        <f>IF((B3-C3)&gt;0,"Déséquilibre : Débit &gt; de "&amp;TEXT((B3-C3),"# ##0"),IF((B3-C3)&lt;0,"Déséquilibre : Crédit &gt; de "&amp;-TEXT((B3-C3),"# ##0"),IF((B3-C3)=0,"Equilibre",0)))</f>
        <v>Equilibre</v>
      </c>
      <c r="C4" s="1150"/>
      <c r="D4" s="1150" t="str">
        <f>IF((D3-E3)&gt;0,"Déséquilibre : Débit &gt; de "&amp;TEXT((D3-E3),"# ##0"),IF((D3-E3)&lt;0,"Déséquilibre : Crédit &gt; de "&amp;-TEXT((D3-E3),"# ##0"),IF((D3-E3)=0,"Equilibre",0)))</f>
        <v>Equilibre</v>
      </c>
      <c r="E4" s="1150"/>
      <c r="F4" s="1150" t="str">
        <f>IF((F3-G3)&gt;0,"Equilibre : Débit &gt; de "&amp;TEXT((F3-G3),"# ##0"),IF((F3-G3)&lt;0,"Déséquilibre : Crédit &gt; de "&amp;-TEXT((F3-G3),"# ##0"),IF((F3-G3)=0,"Equilibre",0)))</f>
        <v>Equilibre</v>
      </c>
      <c r="G4" s="1151"/>
    </row>
    <row r="5" spans="1:7" s="224" customFormat="1" ht="16.2" thickTop="1">
      <c r="A5" s="1152" t="s">
        <v>503</v>
      </c>
      <c r="B5" s="249" t="s">
        <v>497</v>
      </c>
      <c r="C5" s="249" t="s">
        <v>498</v>
      </c>
      <c r="D5" s="250" t="s">
        <v>499</v>
      </c>
      <c r="E5" s="250" t="s">
        <v>500</v>
      </c>
      <c r="F5" s="249" t="s">
        <v>501</v>
      </c>
      <c r="G5" s="251" t="s">
        <v>502</v>
      </c>
    </row>
    <row r="6" spans="1:7" s="224" customFormat="1" ht="15.6">
      <c r="A6" s="1149"/>
      <c r="B6" s="247">
        <f>SUM(_sid1)</f>
        <v>0</v>
      </c>
      <c r="C6" s="247">
        <f>SUM(_sic1)</f>
        <v>0</v>
      </c>
      <c r="D6" s="247">
        <f>SUM(_md1)</f>
        <v>0</v>
      </c>
      <c r="E6" s="247">
        <f>SUM(_mc1)</f>
        <v>0</v>
      </c>
      <c r="F6" s="247">
        <f>SUM(_sfd1)</f>
        <v>0</v>
      </c>
      <c r="G6" s="248">
        <f>SUM(_sfc1)</f>
        <v>0</v>
      </c>
    </row>
    <row r="7" spans="1:7" s="224" customFormat="1" ht="54" customHeight="1" thickBot="1">
      <c r="A7" s="1153"/>
      <c r="B7" s="1154" t="str">
        <f>IF((B6-C6)&gt;0,"Déséquilibre : Débit &gt; de "&amp;TEXT((B6-C6),"# ##0"),IF((B6-C6)&lt;0,"Déséquilibre : Crédit &gt; de "&amp;-TEXT((B6-C6),"# ##0"),IF((B6-C6)=0,"Equilibre",0)))</f>
        <v>Equilibre</v>
      </c>
      <c r="C7" s="1154"/>
      <c r="D7" s="1154" t="str">
        <f>IF((D6-E6)&gt;0,"Déséquilibre : Débit &gt; de "&amp;TEXT((D6-E6),"# ##0"),IF((D6-E6)&lt;0,"Déséquilibre : Crédit &gt; de "&amp;-TEXT((D6-E6),"# ##0"),IF((D6-E6)=0,"Equilibre",0)))</f>
        <v>Equilibre</v>
      </c>
      <c r="E7" s="1154"/>
      <c r="F7" s="1154" t="str">
        <f>IF((F6-G6)&gt;0,"Equilibre : Débit &gt; de "&amp;TEXT((F6-G6),"# ##0"),IF((F6-G6)&lt;0,"Déséquilibre : Crédit &gt; de "&amp;-TEXT((F6-G6),"# ##0"),IF((F6-G6)=0,"Equilibre",0)))</f>
        <v>Equilibre</v>
      </c>
      <c r="G7" s="1155"/>
    </row>
    <row r="11" spans="1:7" ht="24.6">
      <c r="A11" s="910"/>
      <c r="B11" s="1144"/>
      <c r="C11" s="1144"/>
      <c r="D11" s="1144"/>
      <c r="E11" s="1144"/>
      <c r="F11" s="910"/>
    </row>
    <row r="12" spans="1:7">
      <c r="A12" s="910"/>
      <c r="B12" s="910"/>
      <c r="C12" s="910"/>
      <c r="D12" s="910"/>
      <c r="E12" s="910"/>
      <c r="F12" s="910"/>
    </row>
    <row r="13" spans="1:7" s="1" customFormat="1" ht="20.100000000000001" customHeight="1">
      <c r="A13" s="911"/>
      <c r="B13" s="1145"/>
      <c r="C13" s="1145"/>
      <c r="D13" s="1145"/>
      <c r="E13" s="1145"/>
      <c r="F13" s="911"/>
    </row>
    <row r="14" spans="1:7" s="1" customFormat="1" ht="20.100000000000001" customHeight="1">
      <c r="A14" s="911"/>
      <c r="B14" s="912"/>
      <c r="C14" s="912"/>
      <c r="D14" s="912"/>
      <c r="E14" s="912"/>
      <c r="F14" s="911"/>
    </row>
    <row r="15" spans="1:7" s="1" customFormat="1" ht="20.100000000000001" customHeight="1">
      <c r="A15" s="911"/>
      <c r="B15" s="913"/>
      <c r="C15" s="913"/>
      <c r="D15" s="913"/>
      <c r="E15" s="913"/>
      <c r="F15" s="911"/>
    </row>
    <row r="16" spans="1:7" ht="25.5" customHeight="1">
      <c r="A16" s="910"/>
      <c r="B16" s="1144"/>
      <c r="C16" s="1144"/>
      <c r="D16" s="1144"/>
      <c r="E16" s="1144"/>
      <c r="F16" s="910"/>
    </row>
    <row r="17" spans="1:7" s="1" customFormat="1" ht="20.100000000000001" customHeight="1">
      <c r="A17" s="911"/>
      <c r="B17" s="1146"/>
      <c r="C17" s="1146"/>
      <c r="D17" s="1146"/>
      <c r="E17" s="1146"/>
      <c r="F17" s="911"/>
    </row>
    <row r="18" spans="1:7">
      <c r="A18" s="910"/>
      <c r="B18" s="910"/>
      <c r="C18" s="910"/>
      <c r="D18" s="910"/>
      <c r="E18" s="910"/>
      <c r="F18" s="910"/>
    </row>
    <row r="19" spans="1:7">
      <c r="A19" s="910"/>
      <c r="B19" s="910"/>
      <c r="C19" s="910"/>
      <c r="D19" s="910"/>
      <c r="E19" s="910"/>
      <c r="F19" s="910"/>
    </row>
    <row r="20" spans="1:7" ht="24.6">
      <c r="A20" s="910"/>
      <c r="B20" s="910"/>
      <c r="C20" s="1144"/>
      <c r="D20" s="1144"/>
      <c r="E20" s="1144"/>
      <c r="F20" s="1144"/>
    </row>
    <row r="21" spans="1:7" ht="6.75" customHeight="1">
      <c r="A21" s="910"/>
      <c r="B21" s="910"/>
      <c r="C21" s="910"/>
      <c r="D21" s="910"/>
      <c r="E21" s="910"/>
      <c r="F21" s="910"/>
    </row>
    <row r="22" spans="1:7" s="63" customFormat="1" ht="13.8">
      <c r="A22" s="914"/>
      <c r="B22" s="914"/>
      <c r="C22" s="915"/>
      <c r="D22" s="915"/>
      <c r="E22" s="915"/>
      <c r="F22" s="915"/>
    </row>
    <row r="23" spans="1:7" s="63" customFormat="1" ht="11.25" customHeight="1">
      <c r="A23" s="914"/>
      <c r="B23" s="914"/>
      <c r="C23" s="916"/>
      <c r="D23" s="916"/>
      <c r="E23" s="916"/>
      <c r="F23" s="916"/>
    </row>
    <row r="24" spans="1:7" s="63" customFormat="1" ht="13.8">
      <c r="A24" s="1143"/>
      <c r="B24" s="1143"/>
      <c r="C24" s="916"/>
      <c r="D24" s="914"/>
      <c r="E24" s="916"/>
      <c r="F24" s="917"/>
    </row>
    <row r="25" spans="1:7" s="63" customFormat="1" ht="13.8">
      <c r="A25" s="1143"/>
      <c r="B25" s="1143"/>
      <c r="C25" s="916"/>
      <c r="D25" s="914"/>
      <c r="E25" s="916"/>
      <c r="F25" s="917"/>
    </row>
    <row r="29" spans="1:7" ht="15" customHeight="1">
      <c r="A29" s="209"/>
      <c r="B29" s="209"/>
      <c r="C29" s="209"/>
      <c r="D29" s="209"/>
      <c r="E29" s="209"/>
      <c r="F29" s="209"/>
      <c r="G29" s="209"/>
    </row>
    <row r="32" spans="1:7">
      <c r="A32" s="208"/>
      <c r="B32" s="1156"/>
      <c r="C32" s="1156"/>
      <c r="D32" s="1156"/>
    </row>
    <row r="33" spans="1:4">
      <c r="A33" s="208"/>
      <c r="B33" s="1156"/>
      <c r="C33" s="1156"/>
      <c r="D33" s="1156"/>
    </row>
    <row r="34" spans="1:4">
      <c r="A34" s="208"/>
      <c r="B34" s="1156"/>
      <c r="C34" s="1156"/>
      <c r="D34" s="1156"/>
    </row>
    <row r="35" spans="1:4">
      <c r="A35" s="208"/>
      <c r="B35" s="1156"/>
      <c r="C35" s="1156"/>
      <c r="D35" s="1156"/>
    </row>
    <row r="36" spans="1:4">
      <c r="A36" s="208"/>
      <c r="B36" s="1156"/>
      <c r="C36" s="1156"/>
      <c r="D36" s="1156"/>
    </row>
    <row r="37" spans="1:4">
      <c r="A37" s="208"/>
      <c r="B37" s="1156"/>
      <c r="C37" s="1156"/>
      <c r="D37" s="1156"/>
    </row>
    <row r="38" spans="1:4">
      <c r="A38" s="208"/>
      <c r="B38" s="1156"/>
      <c r="C38" s="1156"/>
      <c r="D38" s="1156"/>
    </row>
    <row r="39" spans="1:4">
      <c r="A39" s="208"/>
      <c r="B39" s="1156"/>
      <c r="C39" s="1156"/>
      <c r="D39" s="1156"/>
    </row>
    <row r="40" spans="1:4">
      <c r="A40" s="208"/>
      <c r="B40" s="1156"/>
      <c r="C40" s="1156"/>
      <c r="D40" s="1156"/>
    </row>
    <row r="41" spans="1:4">
      <c r="A41" s="208"/>
      <c r="B41" s="1156"/>
      <c r="C41" s="1156"/>
      <c r="D41" s="1156"/>
    </row>
    <row r="42" spans="1:4">
      <c r="A42" s="208"/>
      <c r="B42" s="1156"/>
      <c r="C42" s="1156"/>
      <c r="D42" s="1156"/>
    </row>
    <row r="43" spans="1:4">
      <c r="A43" s="208"/>
      <c r="B43" s="1156"/>
      <c r="C43" s="1156"/>
      <c r="D43" s="1156"/>
    </row>
    <row r="44" spans="1:4">
      <c r="A44" s="208"/>
      <c r="B44" s="1156"/>
      <c r="C44" s="1156"/>
      <c r="D44" s="1156"/>
    </row>
    <row r="45" spans="1:4">
      <c r="A45" s="208"/>
      <c r="B45" s="1156"/>
      <c r="C45" s="1156"/>
      <c r="D45" s="1156"/>
    </row>
    <row r="46" spans="1:4">
      <c r="A46" s="208"/>
      <c r="B46" s="1156"/>
      <c r="C46" s="1156"/>
      <c r="D46" s="1156"/>
    </row>
    <row r="47" spans="1:4">
      <c r="A47" s="208"/>
      <c r="B47" s="1156"/>
      <c r="C47" s="1156"/>
      <c r="D47" s="1156"/>
    </row>
    <row r="48" spans="1:4">
      <c r="A48" s="208"/>
      <c r="B48" s="1156"/>
      <c r="C48" s="1156"/>
      <c r="D48" s="1156"/>
    </row>
    <row r="49" spans="1:4">
      <c r="A49" s="208"/>
      <c r="B49" s="1156"/>
      <c r="C49" s="1156"/>
      <c r="D49" s="1156"/>
    </row>
    <row r="50" spans="1:4">
      <c r="A50" s="208"/>
      <c r="B50" s="1156"/>
      <c r="C50" s="1156"/>
      <c r="D50" s="1156"/>
    </row>
    <row r="51" spans="1:4">
      <c r="A51" s="208"/>
      <c r="B51" s="1156"/>
      <c r="C51" s="1156"/>
      <c r="D51" s="1156"/>
    </row>
    <row r="52" spans="1:4">
      <c r="A52" s="208"/>
      <c r="B52" s="1156"/>
      <c r="C52" s="1156"/>
      <c r="D52" s="1156"/>
    </row>
    <row r="53" spans="1:4">
      <c r="A53" s="208"/>
      <c r="B53" s="1156"/>
      <c r="C53" s="1156"/>
      <c r="D53" s="1156"/>
    </row>
  </sheetData>
  <protectedRanges>
    <protectedRange sqref="C20 G1:G39 B32:B39 D1:F20 C1:C19 A32:A39 B1:B19 A29 B21:B28 A1:A28 A30:A31 B30:B31 D22:F39 C22:C31" name="Plage1"/>
  </protectedRanges>
  <mergeCells count="40">
    <mergeCell ref="B52:D52"/>
    <mergeCell ref="B53:D53"/>
    <mergeCell ref="B47:D47"/>
    <mergeCell ref="B48:D48"/>
    <mergeCell ref="B49:D49"/>
    <mergeCell ref="B50:D50"/>
    <mergeCell ref="B51:D51"/>
    <mergeCell ref="B42:D42"/>
    <mergeCell ref="B43:D43"/>
    <mergeCell ref="B44:D44"/>
    <mergeCell ref="B45:D45"/>
    <mergeCell ref="B46:D46"/>
    <mergeCell ref="B37:D37"/>
    <mergeCell ref="B38:D38"/>
    <mergeCell ref="B39:D39"/>
    <mergeCell ref="B40:D40"/>
    <mergeCell ref="B41:D41"/>
    <mergeCell ref="B32:D32"/>
    <mergeCell ref="B33:D33"/>
    <mergeCell ref="B34:D34"/>
    <mergeCell ref="B35:D35"/>
    <mergeCell ref="B36:D36"/>
    <mergeCell ref="B11:E11"/>
    <mergeCell ref="B16:E16"/>
    <mergeCell ref="B17:C17"/>
    <mergeCell ref="D17:E17"/>
    <mergeCell ref="A1:G1"/>
    <mergeCell ref="A2:A4"/>
    <mergeCell ref="B4:C4"/>
    <mergeCell ref="D4:E4"/>
    <mergeCell ref="F4:G4"/>
    <mergeCell ref="A5:A7"/>
    <mergeCell ref="B7:C7"/>
    <mergeCell ref="D7:E7"/>
    <mergeCell ref="F7:G7"/>
    <mergeCell ref="A24:B24"/>
    <mergeCell ref="A25:B25"/>
    <mergeCell ref="C20:F20"/>
    <mergeCell ref="B13:C13"/>
    <mergeCell ref="D13:E13"/>
  </mergeCells>
  <pageMargins left="0.7" right="0.7" top="0.75" bottom="0.75" header="0.3" footer="0.3"/>
  <pageSetup paperSize="9" scale="52"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
  <dimension ref="A1:I7689"/>
  <sheetViews>
    <sheetView view="pageBreakPreview" zoomScale="90" zoomScaleNormal="100" zoomScaleSheetLayoutView="90" workbookViewId="0">
      <selection activeCell="A2" sqref="A2"/>
    </sheetView>
  </sheetViews>
  <sheetFormatPr baseColWidth="10" defaultColWidth="10.6640625" defaultRowHeight="14.4"/>
  <cols>
    <col min="1" max="1" width="16.33203125" customWidth="1"/>
    <col min="2" max="2" width="75.44140625" customWidth="1"/>
    <col min="3" max="3" width="28.109375" customWidth="1"/>
    <col min="4" max="4" width="26.6640625" customWidth="1"/>
    <col min="5" max="5" width="26.88671875" customWidth="1"/>
    <col min="6" max="6" width="26.6640625" customWidth="1"/>
    <col min="7" max="7" width="26.109375" customWidth="1"/>
    <col min="8" max="8" width="25.6640625" customWidth="1"/>
    <col min="9" max="9" width="33.5546875" customWidth="1"/>
    <col min="257" max="257" width="16.33203125" customWidth="1"/>
    <col min="258" max="258" width="82.33203125" customWidth="1"/>
    <col min="259" max="259" width="28.109375" customWidth="1"/>
    <col min="260" max="260" width="26.6640625" customWidth="1"/>
    <col min="261" max="261" width="26.88671875" customWidth="1"/>
    <col min="262" max="262" width="26.6640625" customWidth="1"/>
    <col min="263" max="263" width="26.109375" customWidth="1"/>
    <col min="264" max="264" width="25.6640625" customWidth="1"/>
    <col min="265" max="265" width="33.5546875" customWidth="1"/>
    <col min="513" max="513" width="16.33203125" customWidth="1"/>
    <col min="514" max="514" width="82.33203125" customWidth="1"/>
    <col min="515" max="515" width="28.109375" customWidth="1"/>
    <col min="516" max="516" width="26.6640625" customWidth="1"/>
    <col min="517" max="517" width="26.88671875" customWidth="1"/>
    <col min="518" max="518" width="26.6640625" customWidth="1"/>
    <col min="519" max="519" width="26.109375" customWidth="1"/>
    <col min="520" max="520" width="25.6640625" customWidth="1"/>
    <col min="521" max="521" width="33.5546875" customWidth="1"/>
    <col min="769" max="769" width="16.33203125" customWidth="1"/>
    <col min="770" max="770" width="82.33203125" customWidth="1"/>
    <col min="771" max="771" width="28.109375" customWidth="1"/>
    <col min="772" max="772" width="26.6640625" customWidth="1"/>
    <col min="773" max="773" width="26.88671875" customWidth="1"/>
    <col min="774" max="774" width="26.6640625" customWidth="1"/>
    <col min="775" max="775" width="26.109375" customWidth="1"/>
    <col min="776" max="776" width="25.6640625" customWidth="1"/>
    <col min="777" max="777" width="33.5546875" customWidth="1"/>
    <col min="1025" max="1025" width="16.33203125" customWidth="1"/>
    <col min="1026" max="1026" width="82.33203125" customWidth="1"/>
    <col min="1027" max="1027" width="28.109375" customWidth="1"/>
    <col min="1028" max="1028" width="26.6640625" customWidth="1"/>
    <col min="1029" max="1029" width="26.88671875" customWidth="1"/>
    <col min="1030" max="1030" width="26.6640625" customWidth="1"/>
    <col min="1031" max="1031" width="26.109375" customWidth="1"/>
    <col min="1032" max="1032" width="25.6640625" customWidth="1"/>
    <col min="1033" max="1033" width="33.5546875" customWidth="1"/>
    <col min="1281" max="1281" width="16.33203125" customWidth="1"/>
    <col min="1282" max="1282" width="82.33203125" customWidth="1"/>
    <col min="1283" max="1283" width="28.109375" customWidth="1"/>
    <col min="1284" max="1284" width="26.6640625" customWidth="1"/>
    <col min="1285" max="1285" width="26.88671875" customWidth="1"/>
    <col min="1286" max="1286" width="26.6640625" customWidth="1"/>
    <col min="1287" max="1287" width="26.109375" customWidth="1"/>
    <col min="1288" max="1288" width="25.6640625" customWidth="1"/>
    <col min="1289" max="1289" width="33.5546875" customWidth="1"/>
    <col min="1537" max="1537" width="16.33203125" customWidth="1"/>
    <col min="1538" max="1538" width="82.33203125" customWidth="1"/>
    <col min="1539" max="1539" width="28.109375" customWidth="1"/>
    <col min="1540" max="1540" width="26.6640625" customWidth="1"/>
    <col min="1541" max="1541" width="26.88671875" customWidth="1"/>
    <col min="1542" max="1542" width="26.6640625" customWidth="1"/>
    <col min="1543" max="1543" width="26.109375" customWidth="1"/>
    <col min="1544" max="1544" width="25.6640625" customWidth="1"/>
    <col min="1545" max="1545" width="33.5546875" customWidth="1"/>
    <col min="1793" max="1793" width="16.33203125" customWidth="1"/>
    <col min="1794" max="1794" width="82.33203125" customWidth="1"/>
    <col min="1795" max="1795" width="28.109375" customWidth="1"/>
    <col min="1796" max="1796" width="26.6640625" customWidth="1"/>
    <col min="1797" max="1797" width="26.88671875" customWidth="1"/>
    <col min="1798" max="1798" width="26.6640625" customWidth="1"/>
    <col min="1799" max="1799" width="26.109375" customWidth="1"/>
    <col min="1800" max="1800" width="25.6640625" customWidth="1"/>
    <col min="1801" max="1801" width="33.5546875" customWidth="1"/>
    <col min="2049" max="2049" width="16.33203125" customWidth="1"/>
    <col min="2050" max="2050" width="82.33203125" customWidth="1"/>
    <col min="2051" max="2051" width="28.109375" customWidth="1"/>
    <col min="2052" max="2052" width="26.6640625" customWidth="1"/>
    <col min="2053" max="2053" width="26.88671875" customWidth="1"/>
    <col min="2054" max="2054" width="26.6640625" customWidth="1"/>
    <col min="2055" max="2055" width="26.109375" customWidth="1"/>
    <col min="2056" max="2056" width="25.6640625" customWidth="1"/>
    <col min="2057" max="2057" width="33.5546875" customWidth="1"/>
    <col min="2305" max="2305" width="16.33203125" customWidth="1"/>
    <col min="2306" max="2306" width="82.33203125" customWidth="1"/>
    <col min="2307" max="2307" width="28.109375" customWidth="1"/>
    <col min="2308" max="2308" width="26.6640625" customWidth="1"/>
    <col min="2309" max="2309" width="26.88671875" customWidth="1"/>
    <col min="2310" max="2310" width="26.6640625" customWidth="1"/>
    <col min="2311" max="2311" width="26.109375" customWidth="1"/>
    <col min="2312" max="2312" width="25.6640625" customWidth="1"/>
    <col min="2313" max="2313" width="33.5546875" customWidth="1"/>
    <col min="2561" max="2561" width="16.33203125" customWidth="1"/>
    <col min="2562" max="2562" width="82.33203125" customWidth="1"/>
    <col min="2563" max="2563" width="28.109375" customWidth="1"/>
    <col min="2564" max="2564" width="26.6640625" customWidth="1"/>
    <col min="2565" max="2565" width="26.88671875" customWidth="1"/>
    <col min="2566" max="2566" width="26.6640625" customWidth="1"/>
    <col min="2567" max="2567" width="26.109375" customWidth="1"/>
    <col min="2568" max="2568" width="25.6640625" customWidth="1"/>
    <col min="2569" max="2569" width="33.5546875" customWidth="1"/>
    <col min="2817" max="2817" width="16.33203125" customWidth="1"/>
    <col min="2818" max="2818" width="82.33203125" customWidth="1"/>
    <col min="2819" max="2819" width="28.109375" customWidth="1"/>
    <col min="2820" max="2820" width="26.6640625" customWidth="1"/>
    <col min="2821" max="2821" width="26.88671875" customWidth="1"/>
    <col min="2822" max="2822" width="26.6640625" customWidth="1"/>
    <col min="2823" max="2823" width="26.109375" customWidth="1"/>
    <col min="2824" max="2824" width="25.6640625" customWidth="1"/>
    <col min="2825" max="2825" width="33.5546875" customWidth="1"/>
    <col min="3073" max="3073" width="16.33203125" customWidth="1"/>
    <col min="3074" max="3074" width="82.33203125" customWidth="1"/>
    <col min="3075" max="3075" width="28.109375" customWidth="1"/>
    <col min="3076" max="3076" width="26.6640625" customWidth="1"/>
    <col min="3077" max="3077" width="26.88671875" customWidth="1"/>
    <col min="3078" max="3078" width="26.6640625" customWidth="1"/>
    <col min="3079" max="3079" width="26.109375" customWidth="1"/>
    <col min="3080" max="3080" width="25.6640625" customWidth="1"/>
    <col min="3081" max="3081" width="33.5546875" customWidth="1"/>
    <col min="3329" max="3329" width="16.33203125" customWidth="1"/>
    <col min="3330" max="3330" width="82.33203125" customWidth="1"/>
    <col min="3331" max="3331" width="28.109375" customWidth="1"/>
    <col min="3332" max="3332" width="26.6640625" customWidth="1"/>
    <col min="3333" max="3333" width="26.88671875" customWidth="1"/>
    <col min="3334" max="3334" width="26.6640625" customWidth="1"/>
    <col min="3335" max="3335" width="26.109375" customWidth="1"/>
    <col min="3336" max="3336" width="25.6640625" customWidth="1"/>
    <col min="3337" max="3337" width="33.5546875" customWidth="1"/>
    <col min="3585" max="3585" width="16.33203125" customWidth="1"/>
    <col min="3586" max="3586" width="82.33203125" customWidth="1"/>
    <col min="3587" max="3587" width="28.109375" customWidth="1"/>
    <col min="3588" max="3588" width="26.6640625" customWidth="1"/>
    <col min="3589" max="3589" width="26.88671875" customWidth="1"/>
    <col min="3590" max="3590" width="26.6640625" customWidth="1"/>
    <col min="3591" max="3591" width="26.109375" customWidth="1"/>
    <col min="3592" max="3592" width="25.6640625" customWidth="1"/>
    <col min="3593" max="3593" width="33.5546875" customWidth="1"/>
    <col min="3841" max="3841" width="16.33203125" customWidth="1"/>
    <col min="3842" max="3842" width="82.33203125" customWidth="1"/>
    <col min="3843" max="3843" width="28.109375" customWidth="1"/>
    <col min="3844" max="3844" width="26.6640625" customWidth="1"/>
    <col min="3845" max="3845" width="26.88671875" customWidth="1"/>
    <col min="3846" max="3846" width="26.6640625" customWidth="1"/>
    <col min="3847" max="3847" width="26.109375" customWidth="1"/>
    <col min="3848" max="3848" width="25.6640625" customWidth="1"/>
    <col min="3849" max="3849" width="33.5546875" customWidth="1"/>
    <col min="4097" max="4097" width="16.33203125" customWidth="1"/>
    <col min="4098" max="4098" width="82.33203125" customWidth="1"/>
    <col min="4099" max="4099" width="28.109375" customWidth="1"/>
    <col min="4100" max="4100" width="26.6640625" customWidth="1"/>
    <col min="4101" max="4101" width="26.88671875" customWidth="1"/>
    <col min="4102" max="4102" width="26.6640625" customWidth="1"/>
    <col min="4103" max="4103" width="26.109375" customWidth="1"/>
    <col min="4104" max="4104" width="25.6640625" customWidth="1"/>
    <col min="4105" max="4105" width="33.5546875" customWidth="1"/>
    <col min="4353" max="4353" width="16.33203125" customWidth="1"/>
    <col min="4354" max="4354" width="82.33203125" customWidth="1"/>
    <col min="4355" max="4355" width="28.109375" customWidth="1"/>
    <col min="4356" max="4356" width="26.6640625" customWidth="1"/>
    <col min="4357" max="4357" width="26.88671875" customWidth="1"/>
    <col min="4358" max="4358" width="26.6640625" customWidth="1"/>
    <col min="4359" max="4359" width="26.109375" customWidth="1"/>
    <col min="4360" max="4360" width="25.6640625" customWidth="1"/>
    <col min="4361" max="4361" width="33.5546875" customWidth="1"/>
    <col min="4609" max="4609" width="16.33203125" customWidth="1"/>
    <col min="4610" max="4610" width="82.33203125" customWidth="1"/>
    <col min="4611" max="4611" width="28.109375" customWidth="1"/>
    <col min="4612" max="4612" width="26.6640625" customWidth="1"/>
    <col min="4613" max="4613" width="26.88671875" customWidth="1"/>
    <col min="4614" max="4614" width="26.6640625" customWidth="1"/>
    <col min="4615" max="4615" width="26.109375" customWidth="1"/>
    <col min="4616" max="4616" width="25.6640625" customWidth="1"/>
    <col min="4617" max="4617" width="33.5546875" customWidth="1"/>
    <col min="4865" max="4865" width="16.33203125" customWidth="1"/>
    <col min="4866" max="4866" width="82.33203125" customWidth="1"/>
    <col min="4867" max="4867" width="28.109375" customWidth="1"/>
    <col min="4868" max="4868" width="26.6640625" customWidth="1"/>
    <col min="4869" max="4869" width="26.88671875" customWidth="1"/>
    <col min="4870" max="4870" width="26.6640625" customWidth="1"/>
    <col min="4871" max="4871" width="26.109375" customWidth="1"/>
    <col min="4872" max="4872" width="25.6640625" customWidth="1"/>
    <col min="4873" max="4873" width="33.5546875" customWidth="1"/>
    <col min="5121" max="5121" width="16.33203125" customWidth="1"/>
    <col min="5122" max="5122" width="82.33203125" customWidth="1"/>
    <col min="5123" max="5123" width="28.109375" customWidth="1"/>
    <col min="5124" max="5124" width="26.6640625" customWidth="1"/>
    <col min="5125" max="5125" width="26.88671875" customWidth="1"/>
    <col min="5126" max="5126" width="26.6640625" customWidth="1"/>
    <col min="5127" max="5127" width="26.109375" customWidth="1"/>
    <col min="5128" max="5128" width="25.6640625" customWidth="1"/>
    <col min="5129" max="5129" width="33.5546875" customWidth="1"/>
    <col min="5377" max="5377" width="16.33203125" customWidth="1"/>
    <col min="5378" max="5378" width="82.33203125" customWidth="1"/>
    <col min="5379" max="5379" width="28.109375" customWidth="1"/>
    <col min="5380" max="5380" width="26.6640625" customWidth="1"/>
    <col min="5381" max="5381" width="26.88671875" customWidth="1"/>
    <col min="5382" max="5382" width="26.6640625" customWidth="1"/>
    <col min="5383" max="5383" width="26.109375" customWidth="1"/>
    <col min="5384" max="5384" width="25.6640625" customWidth="1"/>
    <col min="5385" max="5385" width="33.5546875" customWidth="1"/>
    <col min="5633" max="5633" width="16.33203125" customWidth="1"/>
    <col min="5634" max="5634" width="82.33203125" customWidth="1"/>
    <col min="5635" max="5635" width="28.109375" customWidth="1"/>
    <col min="5636" max="5636" width="26.6640625" customWidth="1"/>
    <col min="5637" max="5637" width="26.88671875" customWidth="1"/>
    <col min="5638" max="5638" width="26.6640625" customWidth="1"/>
    <col min="5639" max="5639" width="26.109375" customWidth="1"/>
    <col min="5640" max="5640" width="25.6640625" customWidth="1"/>
    <col min="5641" max="5641" width="33.5546875" customWidth="1"/>
    <col min="5889" max="5889" width="16.33203125" customWidth="1"/>
    <col min="5890" max="5890" width="82.33203125" customWidth="1"/>
    <col min="5891" max="5891" width="28.109375" customWidth="1"/>
    <col min="5892" max="5892" width="26.6640625" customWidth="1"/>
    <col min="5893" max="5893" width="26.88671875" customWidth="1"/>
    <col min="5894" max="5894" width="26.6640625" customWidth="1"/>
    <col min="5895" max="5895" width="26.109375" customWidth="1"/>
    <col min="5896" max="5896" width="25.6640625" customWidth="1"/>
    <col min="5897" max="5897" width="33.5546875" customWidth="1"/>
    <col min="6145" max="6145" width="16.33203125" customWidth="1"/>
    <col min="6146" max="6146" width="82.33203125" customWidth="1"/>
    <col min="6147" max="6147" width="28.109375" customWidth="1"/>
    <col min="6148" max="6148" width="26.6640625" customWidth="1"/>
    <col min="6149" max="6149" width="26.88671875" customWidth="1"/>
    <col min="6150" max="6150" width="26.6640625" customWidth="1"/>
    <col min="6151" max="6151" width="26.109375" customWidth="1"/>
    <col min="6152" max="6152" width="25.6640625" customWidth="1"/>
    <col min="6153" max="6153" width="33.5546875" customWidth="1"/>
    <col min="6401" max="6401" width="16.33203125" customWidth="1"/>
    <col min="6402" max="6402" width="82.33203125" customWidth="1"/>
    <col min="6403" max="6403" width="28.109375" customWidth="1"/>
    <col min="6404" max="6404" width="26.6640625" customWidth="1"/>
    <col min="6405" max="6405" width="26.88671875" customWidth="1"/>
    <col min="6406" max="6406" width="26.6640625" customWidth="1"/>
    <col min="6407" max="6407" width="26.109375" customWidth="1"/>
    <col min="6408" max="6408" width="25.6640625" customWidth="1"/>
    <col min="6409" max="6409" width="33.5546875" customWidth="1"/>
    <col min="6657" max="6657" width="16.33203125" customWidth="1"/>
    <col min="6658" max="6658" width="82.33203125" customWidth="1"/>
    <col min="6659" max="6659" width="28.109375" customWidth="1"/>
    <col min="6660" max="6660" width="26.6640625" customWidth="1"/>
    <col min="6661" max="6661" width="26.88671875" customWidth="1"/>
    <col min="6662" max="6662" width="26.6640625" customWidth="1"/>
    <col min="6663" max="6663" width="26.109375" customWidth="1"/>
    <col min="6664" max="6664" width="25.6640625" customWidth="1"/>
    <col min="6665" max="6665" width="33.5546875" customWidth="1"/>
    <col min="6913" max="6913" width="16.33203125" customWidth="1"/>
    <col min="6914" max="6914" width="82.33203125" customWidth="1"/>
    <col min="6915" max="6915" width="28.109375" customWidth="1"/>
    <col min="6916" max="6916" width="26.6640625" customWidth="1"/>
    <col min="6917" max="6917" width="26.88671875" customWidth="1"/>
    <col min="6918" max="6918" width="26.6640625" customWidth="1"/>
    <col min="6919" max="6919" width="26.109375" customWidth="1"/>
    <col min="6920" max="6920" width="25.6640625" customWidth="1"/>
    <col min="6921" max="6921" width="33.5546875" customWidth="1"/>
    <col min="7169" max="7169" width="16.33203125" customWidth="1"/>
    <col min="7170" max="7170" width="82.33203125" customWidth="1"/>
    <col min="7171" max="7171" width="28.109375" customWidth="1"/>
    <col min="7172" max="7172" width="26.6640625" customWidth="1"/>
    <col min="7173" max="7173" width="26.88671875" customWidth="1"/>
    <col min="7174" max="7174" width="26.6640625" customWidth="1"/>
    <col min="7175" max="7175" width="26.109375" customWidth="1"/>
    <col min="7176" max="7176" width="25.6640625" customWidth="1"/>
    <col min="7177" max="7177" width="33.5546875" customWidth="1"/>
    <col min="7425" max="7425" width="16.33203125" customWidth="1"/>
    <col min="7426" max="7426" width="82.33203125" customWidth="1"/>
    <col min="7427" max="7427" width="28.109375" customWidth="1"/>
    <col min="7428" max="7428" width="26.6640625" customWidth="1"/>
    <col min="7429" max="7429" width="26.88671875" customWidth="1"/>
    <col min="7430" max="7430" width="26.6640625" customWidth="1"/>
    <col min="7431" max="7431" width="26.109375" customWidth="1"/>
    <col min="7432" max="7432" width="25.6640625" customWidth="1"/>
    <col min="7433" max="7433" width="33.5546875" customWidth="1"/>
    <col min="7681" max="7681" width="16.33203125" customWidth="1"/>
    <col min="7682" max="7682" width="82.33203125" customWidth="1"/>
    <col min="7683" max="7683" width="28.109375" customWidth="1"/>
    <col min="7684" max="7684" width="26.6640625" customWidth="1"/>
    <col min="7685" max="7685" width="26.88671875" customWidth="1"/>
    <col min="7686" max="7686" width="26.6640625" customWidth="1"/>
    <col min="7687" max="7687" width="26.109375" customWidth="1"/>
    <col min="7688" max="7688" width="25.6640625" customWidth="1"/>
    <col min="7689" max="7689" width="33.5546875" customWidth="1"/>
    <col min="7937" max="7937" width="16.33203125" customWidth="1"/>
    <col min="7938" max="7938" width="82.33203125" customWidth="1"/>
    <col min="7939" max="7939" width="28.109375" customWidth="1"/>
    <col min="7940" max="7940" width="26.6640625" customWidth="1"/>
    <col min="7941" max="7941" width="26.88671875" customWidth="1"/>
    <col min="7942" max="7942" width="26.6640625" customWidth="1"/>
    <col min="7943" max="7943" width="26.109375" customWidth="1"/>
    <col min="7944" max="7944" width="25.6640625" customWidth="1"/>
    <col min="7945" max="7945" width="33.5546875" customWidth="1"/>
    <col min="8193" max="8193" width="16.33203125" customWidth="1"/>
    <col min="8194" max="8194" width="82.33203125" customWidth="1"/>
    <col min="8195" max="8195" width="28.109375" customWidth="1"/>
    <col min="8196" max="8196" width="26.6640625" customWidth="1"/>
    <col min="8197" max="8197" width="26.88671875" customWidth="1"/>
    <col min="8198" max="8198" width="26.6640625" customWidth="1"/>
    <col min="8199" max="8199" width="26.109375" customWidth="1"/>
    <col min="8200" max="8200" width="25.6640625" customWidth="1"/>
    <col min="8201" max="8201" width="33.5546875" customWidth="1"/>
    <col min="8449" max="8449" width="16.33203125" customWidth="1"/>
    <col min="8450" max="8450" width="82.33203125" customWidth="1"/>
    <col min="8451" max="8451" width="28.109375" customWidth="1"/>
    <col min="8452" max="8452" width="26.6640625" customWidth="1"/>
    <col min="8453" max="8453" width="26.88671875" customWidth="1"/>
    <col min="8454" max="8454" width="26.6640625" customWidth="1"/>
    <col min="8455" max="8455" width="26.109375" customWidth="1"/>
    <col min="8456" max="8456" width="25.6640625" customWidth="1"/>
    <col min="8457" max="8457" width="33.5546875" customWidth="1"/>
    <col min="8705" max="8705" width="16.33203125" customWidth="1"/>
    <col min="8706" max="8706" width="82.33203125" customWidth="1"/>
    <col min="8707" max="8707" width="28.109375" customWidth="1"/>
    <col min="8708" max="8708" width="26.6640625" customWidth="1"/>
    <col min="8709" max="8709" width="26.88671875" customWidth="1"/>
    <col min="8710" max="8710" width="26.6640625" customWidth="1"/>
    <col min="8711" max="8711" width="26.109375" customWidth="1"/>
    <col min="8712" max="8712" width="25.6640625" customWidth="1"/>
    <col min="8713" max="8713" width="33.5546875" customWidth="1"/>
    <col min="8961" max="8961" width="16.33203125" customWidth="1"/>
    <col min="8962" max="8962" width="82.33203125" customWidth="1"/>
    <col min="8963" max="8963" width="28.109375" customWidth="1"/>
    <col min="8964" max="8964" width="26.6640625" customWidth="1"/>
    <col min="8965" max="8965" width="26.88671875" customWidth="1"/>
    <col min="8966" max="8966" width="26.6640625" customWidth="1"/>
    <col min="8967" max="8967" width="26.109375" customWidth="1"/>
    <col min="8968" max="8968" width="25.6640625" customWidth="1"/>
    <col min="8969" max="8969" width="33.5546875" customWidth="1"/>
    <col min="9217" max="9217" width="16.33203125" customWidth="1"/>
    <col min="9218" max="9218" width="82.33203125" customWidth="1"/>
    <col min="9219" max="9219" width="28.109375" customWidth="1"/>
    <col min="9220" max="9220" width="26.6640625" customWidth="1"/>
    <col min="9221" max="9221" width="26.88671875" customWidth="1"/>
    <col min="9222" max="9222" width="26.6640625" customWidth="1"/>
    <col min="9223" max="9223" width="26.109375" customWidth="1"/>
    <col min="9224" max="9224" width="25.6640625" customWidth="1"/>
    <col min="9225" max="9225" width="33.5546875" customWidth="1"/>
    <col min="9473" max="9473" width="16.33203125" customWidth="1"/>
    <col min="9474" max="9474" width="82.33203125" customWidth="1"/>
    <col min="9475" max="9475" width="28.109375" customWidth="1"/>
    <col min="9476" max="9476" width="26.6640625" customWidth="1"/>
    <col min="9477" max="9477" width="26.88671875" customWidth="1"/>
    <col min="9478" max="9478" width="26.6640625" customWidth="1"/>
    <col min="9479" max="9479" width="26.109375" customWidth="1"/>
    <col min="9480" max="9480" width="25.6640625" customWidth="1"/>
    <col min="9481" max="9481" width="33.5546875" customWidth="1"/>
    <col min="9729" max="9729" width="16.33203125" customWidth="1"/>
    <col min="9730" max="9730" width="82.33203125" customWidth="1"/>
    <col min="9731" max="9731" width="28.109375" customWidth="1"/>
    <col min="9732" max="9732" width="26.6640625" customWidth="1"/>
    <col min="9733" max="9733" width="26.88671875" customWidth="1"/>
    <col min="9734" max="9734" width="26.6640625" customWidth="1"/>
    <col min="9735" max="9735" width="26.109375" customWidth="1"/>
    <col min="9736" max="9736" width="25.6640625" customWidth="1"/>
    <col min="9737" max="9737" width="33.5546875" customWidth="1"/>
    <col min="9985" max="9985" width="16.33203125" customWidth="1"/>
    <col min="9986" max="9986" width="82.33203125" customWidth="1"/>
    <col min="9987" max="9987" width="28.109375" customWidth="1"/>
    <col min="9988" max="9988" width="26.6640625" customWidth="1"/>
    <col min="9989" max="9989" width="26.88671875" customWidth="1"/>
    <col min="9990" max="9990" width="26.6640625" customWidth="1"/>
    <col min="9991" max="9991" width="26.109375" customWidth="1"/>
    <col min="9992" max="9992" width="25.6640625" customWidth="1"/>
    <col min="9993" max="9993" width="33.5546875" customWidth="1"/>
    <col min="10241" max="10241" width="16.33203125" customWidth="1"/>
    <col min="10242" max="10242" width="82.33203125" customWidth="1"/>
    <col min="10243" max="10243" width="28.109375" customWidth="1"/>
    <col min="10244" max="10244" width="26.6640625" customWidth="1"/>
    <col min="10245" max="10245" width="26.88671875" customWidth="1"/>
    <col min="10246" max="10246" width="26.6640625" customWidth="1"/>
    <col min="10247" max="10247" width="26.109375" customWidth="1"/>
    <col min="10248" max="10248" width="25.6640625" customWidth="1"/>
    <col min="10249" max="10249" width="33.5546875" customWidth="1"/>
    <col min="10497" max="10497" width="16.33203125" customWidth="1"/>
    <col min="10498" max="10498" width="82.33203125" customWidth="1"/>
    <col min="10499" max="10499" width="28.109375" customWidth="1"/>
    <col min="10500" max="10500" width="26.6640625" customWidth="1"/>
    <col min="10501" max="10501" width="26.88671875" customWidth="1"/>
    <col min="10502" max="10502" width="26.6640625" customWidth="1"/>
    <col min="10503" max="10503" width="26.109375" customWidth="1"/>
    <col min="10504" max="10504" width="25.6640625" customWidth="1"/>
    <col min="10505" max="10505" width="33.5546875" customWidth="1"/>
    <col min="10753" max="10753" width="16.33203125" customWidth="1"/>
    <col min="10754" max="10754" width="82.33203125" customWidth="1"/>
    <col min="10755" max="10755" width="28.109375" customWidth="1"/>
    <col min="10756" max="10756" width="26.6640625" customWidth="1"/>
    <col min="10757" max="10757" width="26.88671875" customWidth="1"/>
    <col min="10758" max="10758" width="26.6640625" customWidth="1"/>
    <col min="10759" max="10759" width="26.109375" customWidth="1"/>
    <col min="10760" max="10760" width="25.6640625" customWidth="1"/>
    <col min="10761" max="10761" width="33.5546875" customWidth="1"/>
    <col min="11009" max="11009" width="16.33203125" customWidth="1"/>
    <col min="11010" max="11010" width="82.33203125" customWidth="1"/>
    <col min="11011" max="11011" width="28.109375" customWidth="1"/>
    <col min="11012" max="11012" width="26.6640625" customWidth="1"/>
    <col min="11013" max="11013" width="26.88671875" customWidth="1"/>
    <col min="11014" max="11014" width="26.6640625" customWidth="1"/>
    <col min="11015" max="11015" width="26.109375" customWidth="1"/>
    <col min="11016" max="11016" width="25.6640625" customWidth="1"/>
    <col min="11017" max="11017" width="33.5546875" customWidth="1"/>
    <col min="11265" max="11265" width="16.33203125" customWidth="1"/>
    <col min="11266" max="11266" width="82.33203125" customWidth="1"/>
    <col min="11267" max="11267" width="28.109375" customWidth="1"/>
    <col min="11268" max="11268" width="26.6640625" customWidth="1"/>
    <col min="11269" max="11269" width="26.88671875" customWidth="1"/>
    <col min="11270" max="11270" width="26.6640625" customWidth="1"/>
    <col min="11271" max="11271" width="26.109375" customWidth="1"/>
    <col min="11272" max="11272" width="25.6640625" customWidth="1"/>
    <col min="11273" max="11273" width="33.5546875" customWidth="1"/>
    <col min="11521" max="11521" width="16.33203125" customWidth="1"/>
    <col min="11522" max="11522" width="82.33203125" customWidth="1"/>
    <col min="11523" max="11523" width="28.109375" customWidth="1"/>
    <col min="11524" max="11524" width="26.6640625" customWidth="1"/>
    <col min="11525" max="11525" width="26.88671875" customWidth="1"/>
    <col min="11526" max="11526" width="26.6640625" customWidth="1"/>
    <col min="11527" max="11527" width="26.109375" customWidth="1"/>
    <col min="11528" max="11528" width="25.6640625" customWidth="1"/>
    <col min="11529" max="11529" width="33.5546875" customWidth="1"/>
    <col min="11777" max="11777" width="16.33203125" customWidth="1"/>
    <col min="11778" max="11778" width="82.33203125" customWidth="1"/>
    <col min="11779" max="11779" width="28.109375" customWidth="1"/>
    <col min="11780" max="11780" width="26.6640625" customWidth="1"/>
    <col min="11781" max="11781" width="26.88671875" customWidth="1"/>
    <col min="11782" max="11782" width="26.6640625" customWidth="1"/>
    <col min="11783" max="11783" width="26.109375" customWidth="1"/>
    <col min="11784" max="11784" width="25.6640625" customWidth="1"/>
    <col min="11785" max="11785" width="33.5546875" customWidth="1"/>
    <col min="12033" max="12033" width="16.33203125" customWidth="1"/>
    <col min="12034" max="12034" width="82.33203125" customWidth="1"/>
    <col min="12035" max="12035" width="28.109375" customWidth="1"/>
    <col min="12036" max="12036" width="26.6640625" customWidth="1"/>
    <col min="12037" max="12037" width="26.88671875" customWidth="1"/>
    <col min="12038" max="12038" width="26.6640625" customWidth="1"/>
    <col min="12039" max="12039" width="26.109375" customWidth="1"/>
    <col min="12040" max="12040" width="25.6640625" customWidth="1"/>
    <col min="12041" max="12041" width="33.5546875" customWidth="1"/>
    <col min="12289" max="12289" width="16.33203125" customWidth="1"/>
    <col min="12290" max="12290" width="82.33203125" customWidth="1"/>
    <col min="12291" max="12291" width="28.109375" customWidth="1"/>
    <col min="12292" max="12292" width="26.6640625" customWidth="1"/>
    <col min="12293" max="12293" width="26.88671875" customWidth="1"/>
    <col min="12294" max="12294" width="26.6640625" customWidth="1"/>
    <col min="12295" max="12295" width="26.109375" customWidth="1"/>
    <col min="12296" max="12296" width="25.6640625" customWidth="1"/>
    <col min="12297" max="12297" width="33.5546875" customWidth="1"/>
    <col min="12545" max="12545" width="16.33203125" customWidth="1"/>
    <col min="12546" max="12546" width="82.33203125" customWidth="1"/>
    <col min="12547" max="12547" width="28.109375" customWidth="1"/>
    <col min="12548" max="12548" width="26.6640625" customWidth="1"/>
    <col min="12549" max="12549" width="26.88671875" customWidth="1"/>
    <col min="12550" max="12550" width="26.6640625" customWidth="1"/>
    <col min="12551" max="12551" width="26.109375" customWidth="1"/>
    <col min="12552" max="12552" width="25.6640625" customWidth="1"/>
    <col min="12553" max="12553" width="33.5546875" customWidth="1"/>
    <col min="12801" max="12801" width="16.33203125" customWidth="1"/>
    <col min="12802" max="12802" width="82.33203125" customWidth="1"/>
    <col min="12803" max="12803" width="28.109375" customWidth="1"/>
    <col min="12804" max="12804" width="26.6640625" customWidth="1"/>
    <col min="12805" max="12805" width="26.88671875" customWidth="1"/>
    <col min="12806" max="12806" width="26.6640625" customWidth="1"/>
    <col min="12807" max="12807" width="26.109375" customWidth="1"/>
    <col min="12808" max="12808" width="25.6640625" customWidth="1"/>
    <col min="12809" max="12809" width="33.5546875" customWidth="1"/>
    <col min="13057" max="13057" width="16.33203125" customWidth="1"/>
    <col min="13058" max="13058" width="82.33203125" customWidth="1"/>
    <col min="13059" max="13059" width="28.109375" customWidth="1"/>
    <col min="13060" max="13060" width="26.6640625" customWidth="1"/>
    <col min="13061" max="13061" width="26.88671875" customWidth="1"/>
    <col min="13062" max="13062" width="26.6640625" customWidth="1"/>
    <col min="13063" max="13063" width="26.109375" customWidth="1"/>
    <col min="13064" max="13064" width="25.6640625" customWidth="1"/>
    <col min="13065" max="13065" width="33.5546875" customWidth="1"/>
    <col min="13313" max="13313" width="16.33203125" customWidth="1"/>
    <col min="13314" max="13314" width="82.33203125" customWidth="1"/>
    <col min="13315" max="13315" width="28.109375" customWidth="1"/>
    <col min="13316" max="13316" width="26.6640625" customWidth="1"/>
    <col min="13317" max="13317" width="26.88671875" customWidth="1"/>
    <col min="13318" max="13318" width="26.6640625" customWidth="1"/>
    <col min="13319" max="13319" width="26.109375" customWidth="1"/>
    <col min="13320" max="13320" width="25.6640625" customWidth="1"/>
    <col min="13321" max="13321" width="33.5546875" customWidth="1"/>
    <col min="13569" max="13569" width="16.33203125" customWidth="1"/>
    <col min="13570" max="13570" width="82.33203125" customWidth="1"/>
    <col min="13571" max="13571" width="28.109375" customWidth="1"/>
    <col min="13572" max="13572" width="26.6640625" customWidth="1"/>
    <col min="13573" max="13573" width="26.88671875" customWidth="1"/>
    <col min="13574" max="13574" width="26.6640625" customWidth="1"/>
    <col min="13575" max="13575" width="26.109375" customWidth="1"/>
    <col min="13576" max="13576" width="25.6640625" customWidth="1"/>
    <col min="13577" max="13577" width="33.5546875" customWidth="1"/>
    <col min="13825" max="13825" width="16.33203125" customWidth="1"/>
    <col min="13826" max="13826" width="82.33203125" customWidth="1"/>
    <col min="13827" max="13827" width="28.109375" customWidth="1"/>
    <col min="13828" max="13828" width="26.6640625" customWidth="1"/>
    <col min="13829" max="13829" width="26.88671875" customWidth="1"/>
    <col min="13830" max="13830" width="26.6640625" customWidth="1"/>
    <col min="13831" max="13831" width="26.109375" customWidth="1"/>
    <col min="13832" max="13832" width="25.6640625" customWidth="1"/>
    <col min="13833" max="13833" width="33.5546875" customWidth="1"/>
    <col min="14081" max="14081" width="16.33203125" customWidth="1"/>
    <col min="14082" max="14082" width="82.33203125" customWidth="1"/>
    <col min="14083" max="14083" width="28.109375" customWidth="1"/>
    <col min="14084" max="14084" width="26.6640625" customWidth="1"/>
    <col min="14085" max="14085" width="26.88671875" customWidth="1"/>
    <col min="14086" max="14086" width="26.6640625" customWidth="1"/>
    <col min="14087" max="14087" width="26.109375" customWidth="1"/>
    <col min="14088" max="14088" width="25.6640625" customWidth="1"/>
    <col min="14089" max="14089" width="33.5546875" customWidth="1"/>
    <col min="14337" max="14337" width="16.33203125" customWidth="1"/>
    <col min="14338" max="14338" width="82.33203125" customWidth="1"/>
    <col min="14339" max="14339" width="28.109375" customWidth="1"/>
    <col min="14340" max="14340" width="26.6640625" customWidth="1"/>
    <col min="14341" max="14341" width="26.88671875" customWidth="1"/>
    <col min="14342" max="14342" width="26.6640625" customWidth="1"/>
    <col min="14343" max="14343" width="26.109375" customWidth="1"/>
    <col min="14344" max="14344" width="25.6640625" customWidth="1"/>
    <col min="14345" max="14345" width="33.5546875" customWidth="1"/>
    <col min="14593" max="14593" width="16.33203125" customWidth="1"/>
    <col min="14594" max="14594" width="82.33203125" customWidth="1"/>
    <col min="14595" max="14595" width="28.109375" customWidth="1"/>
    <col min="14596" max="14596" width="26.6640625" customWidth="1"/>
    <col min="14597" max="14597" width="26.88671875" customWidth="1"/>
    <col min="14598" max="14598" width="26.6640625" customWidth="1"/>
    <col min="14599" max="14599" width="26.109375" customWidth="1"/>
    <col min="14600" max="14600" width="25.6640625" customWidth="1"/>
    <col min="14601" max="14601" width="33.5546875" customWidth="1"/>
    <col min="14849" max="14849" width="16.33203125" customWidth="1"/>
    <col min="14850" max="14850" width="82.33203125" customWidth="1"/>
    <col min="14851" max="14851" width="28.109375" customWidth="1"/>
    <col min="14852" max="14852" width="26.6640625" customWidth="1"/>
    <col min="14853" max="14853" width="26.88671875" customWidth="1"/>
    <col min="14854" max="14854" width="26.6640625" customWidth="1"/>
    <col min="14855" max="14855" width="26.109375" customWidth="1"/>
    <col min="14856" max="14856" width="25.6640625" customWidth="1"/>
    <col min="14857" max="14857" width="33.5546875" customWidth="1"/>
    <col min="15105" max="15105" width="16.33203125" customWidth="1"/>
    <col min="15106" max="15106" width="82.33203125" customWidth="1"/>
    <col min="15107" max="15107" width="28.109375" customWidth="1"/>
    <col min="15108" max="15108" width="26.6640625" customWidth="1"/>
    <col min="15109" max="15109" width="26.88671875" customWidth="1"/>
    <col min="15110" max="15110" width="26.6640625" customWidth="1"/>
    <col min="15111" max="15111" width="26.109375" customWidth="1"/>
    <col min="15112" max="15112" width="25.6640625" customWidth="1"/>
    <col min="15113" max="15113" width="33.5546875" customWidth="1"/>
    <col min="15361" max="15361" width="16.33203125" customWidth="1"/>
    <col min="15362" max="15362" width="82.33203125" customWidth="1"/>
    <col min="15363" max="15363" width="28.109375" customWidth="1"/>
    <col min="15364" max="15364" width="26.6640625" customWidth="1"/>
    <col min="15365" max="15365" width="26.88671875" customWidth="1"/>
    <col min="15366" max="15366" width="26.6640625" customWidth="1"/>
    <col min="15367" max="15367" width="26.109375" customWidth="1"/>
    <col min="15368" max="15368" width="25.6640625" customWidth="1"/>
    <col min="15369" max="15369" width="33.5546875" customWidth="1"/>
    <col min="15617" max="15617" width="16.33203125" customWidth="1"/>
    <col min="15618" max="15618" width="82.33203125" customWidth="1"/>
    <col min="15619" max="15619" width="28.109375" customWidth="1"/>
    <col min="15620" max="15620" width="26.6640625" customWidth="1"/>
    <col min="15621" max="15621" width="26.88671875" customWidth="1"/>
    <col min="15622" max="15622" width="26.6640625" customWidth="1"/>
    <col min="15623" max="15623" width="26.109375" customWidth="1"/>
    <col min="15624" max="15624" width="25.6640625" customWidth="1"/>
    <col min="15625" max="15625" width="33.5546875" customWidth="1"/>
    <col min="15873" max="15873" width="16.33203125" customWidth="1"/>
    <col min="15874" max="15874" width="82.33203125" customWidth="1"/>
    <col min="15875" max="15875" width="28.109375" customWidth="1"/>
    <col min="15876" max="15876" width="26.6640625" customWidth="1"/>
    <col min="15877" max="15877" width="26.88671875" customWidth="1"/>
    <col min="15878" max="15878" width="26.6640625" customWidth="1"/>
    <col min="15879" max="15879" width="26.109375" customWidth="1"/>
    <col min="15880" max="15880" width="25.6640625" customWidth="1"/>
    <col min="15881" max="15881" width="33.5546875" customWidth="1"/>
    <col min="16129" max="16129" width="16.33203125" customWidth="1"/>
    <col min="16130" max="16130" width="82.33203125" customWidth="1"/>
    <col min="16131" max="16131" width="28.109375" customWidth="1"/>
    <col min="16132" max="16132" width="26.6640625" customWidth="1"/>
    <col min="16133" max="16133" width="26.88671875" customWidth="1"/>
    <col min="16134" max="16134" width="26.6640625" customWidth="1"/>
    <col min="16135" max="16135" width="26.109375" customWidth="1"/>
    <col min="16136" max="16136" width="25.6640625" customWidth="1"/>
    <col min="16137" max="16137" width="33.5546875" customWidth="1"/>
  </cols>
  <sheetData>
    <row r="1" spans="1:9" ht="27.75" customHeight="1" thickBot="1">
      <c r="A1" s="64" t="s">
        <v>504</v>
      </c>
      <c r="B1" s="65" t="s">
        <v>505</v>
      </c>
      <c r="C1" s="66" t="s">
        <v>506</v>
      </c>
      <c r="D1" s="67" t="s">
        <v>507</v>
      </c>
      <c r="E1" s="68" t="s">
        <v>508</v>
      </c>
      <c r="F1" s="65" t="s">
        <v>509</v>
      </c>
      <c r="G1" s="66" t="s">
        <v>510</v>
      </c>
      <c r="H1" s="67" t="s">
        <v>511</v>
      </c>
      <c r="I1" s="69" t="s">
        <v>512</v>
      </c>
    </row>
    <row r="2" spans="1:9" ht="20.100000000000001" customHeight="1">
      <c r="A2" s="70">
        <f>'Balance N'!I5</f>
        <v>0</v>
      </c>
      <c r="B2" s="71">
        <f>'Balance N'!J5</f>
        <v>0</v>
      </c>
      <c r="C2" s="72">
        <f>'Balance N'!K5</f>
        <v>0</v>
      </c>
      <c r="D2" s="72">
        <f>'Balance N'!L5</f>
        <v>0</v>
      </c>
      <c r="E2" s="72">
        <f>'Balance N'!M5</f>
        <v>0</v>
      </c>
      <c r="F2" s="72">
        <f>'Balance N'!N5</f>
        <v>0</v>
      </c>
      <c r="G2" s="72">
        <f>'Balance N'!O5</f>
        <v>0</v>
      </c>
      <c r="H2" s="72">
        <f>'Balance N'!P5</f>
        <v>0</v>
      </c>
      <c r="I2" s="73">
        <f>(C2-D2)+(E2-F2)-(G2-H2)</f>
        <v>0</v>
      </c>
    </row>
    <row r="3" spans="1:9" ht="20.100000000000001" customHeight="1">
      <c r="A3" s="70">
        <f>'Balance N'!I6</f>
        <v>0</v>
      </c>
      <c r="B3" s="71">
        <f>'Balance N'!J6</f>
        <v>0</v>
      </c>
      <c r="C3" s="72">
        <f>'Balance N'!K6</f>
        <v>0</v>
      </c>
      <c r="D3" s="72">
        <f>'Balance N'!L6</f>
        <v>0</v>
      </c>
      <c r="E3" s="72">
        <f>'Balance N'!M6</f>
        <v>0</v>
      </c>
      <c r="F3" s="72">
        <f>'Balance N'!N6</f>
        <v>0</v>
      </c>
      <c r="G3" s="72">
        <f>'Balance N'!O6</f>
        <v>0</v>
      </c>
      <c r="H3" s="72">
        <f>'Balance N'!P6</f>
        <v>0</v>
      </c>
      <c r="I3" s="74">
        <f t="shared" ref="I3:I66" si="0">(C3-D3)+(E3-F3)-(G3-H3)</f>
        <v>0</v>
      </c>
    </row>
    <row r="4" spans="1:9" ht="20.100000000000001" customHeight="1">
      <c r="A4" s="70">
        <f>'Balance N'!I7</f>
        <v>0</v>
      </c>
      <c r="B4" s="71">
        <f>'Balance N'!J7</f>
        <v>0</v>
      </c>
      <c r="C4" s="72">
        <f>'Balance N'!K7</f>
        <v>0</v>
      </c>
      <c r="D4" s="72">
        <f>'Balance N'!L7</f>
        <v>0</v>
      </c>
      <c r="E4" s="72">
        <f>'Balance N'!M7</f>
        <v>0</v>
      </c>
      <c r="F4" s="72">
        <f>'Balance N'!N7</f>
        <v>0</v>
      </c>
      <c r="G4" s="72">
        <f>'Balance N'!O7</f>
        <v>0</v>
      </c>
      <c r="H4" s="72">
        <f>'Balance N'!P7</f>
        <v>0</v>
      </c>
      <c r="I4" s="74">
        <f t="shared" si="0"/>
        <v>0</v>
      </c>
    </row>
    <row r="5" spans="1:9" ht="20.100000000000001" customHeight="1">
      <c r="A5" s="70">
        <f>'Balance N'!I8</f>
        <v>0</v>
      </c>
      <c r="B5" s="71">
        <f>'Balance N'!J8</f>
        <v>0</v>
      </c>
      <c r="C5" s="72">
        <f>'Balance N'!K8</f>
        <v>0</v>
      </c>
      <c r="D5" s="72">
        <f>'Balance N'!L8</f>
        <v>0</v>
      </c>
      <c r="E5" s="72">
        <f>'Balance N'!M8</f>
        <v>0</v>
      </c>
      <c r="F5" s="72">
        <f>'Balance N'!N8</f>
        <v>0</v>
      </c>
      <c r="G5" s="72">
        <f>'Balance N'!O8</f>
        <v>0</v>
      </c>
      <c r="H5" s="72">
        <f>'Balance N'!P8</f>
        <v>0</v>
      </c>
      <c r="I5" s="74">
        <f t="shared" si="0"/>
        <v>0</v>
      </c>
    </row>
    <row r="6" spans="1:9" ht="20.100000000000001" customHeight="1">
      <c r="A6" s="70">
        <f>'Balance N'!I9</f>
        <v>0</v>
      </c>
      <c r="B6" s="71">
        <f>'Balance N'!J9</f>
        <v>0</v>
      </c>
      <c r="C6" s="72">
        <f>'Balance N'!K9</f>
        <v>0</v>
      </c>
      <c r="D6" s="72">
        <f>'Balance N'!L9</f>
        <v>0</v>
      </c>
      <c r="E6" s="72">
        <f>'Balance N'!M9</f>
        <v>0</v>
      </c>
      <c r="F6" s="72">
        <f>'Balance N'!N9</f>
        <v>0</v>
      </c>
      <c r="G6" s="72">
        <f>'Balance N'!O9</f>
        <v>0</v>
      </c>
      <c r="H6" s="72">
        <f>'Balance N'!P9</f>
        <v>0</v>
      </c>
      <c r="I6" s="74">
        <f t="shared" si="0"/>
        <v>0</v>
      </c>
    </row>
    <row r="7" spans="1:9" ht="20.100000000000001" customHeight="1">
      <c r="A7" s="70">
        <f>'Balance N'!I10</f>
        <v>0</v>
      </c>
      <c r="B7" s="71">
        <f>'Balance N'!J10</f>
        <v>0</v>
      </c>
      <c r="C7" s="72">
        <f>'Balance N'!K10</f>
        <v>0</v>
      </c>
      <c r="D7" s="72">
        <f>'Balance N'!L10</f>
        <v>0</v>
      </c>
      <c r="E7" s="72">
        <f>'Balance N'!M10</f>
        <v>0</v>
      </c>
      <c r="F7" s="72">
        <f>'Balance N'!N10</f>
        <v>0</v>
      </c>
      <c r="G7" s="72">
        <f>'Balance N'!O10</f>
        <v>0</v>
      </c>
      <c r="H7" s="72">
        <f>'Balance N'!P10</f>
        <v>0</v>
      </c>
      <c r="I7" s="74">
        <f t="shared" si="0"/>
        <v>0</v>
      </c>
    </row>
    <row r="8" spans="1:9" ht="20.100000000000001" customHeight="1">
      <c r="A8" s="70">
        <f>'Balance N'!I11</f>
        <v>0</v>
      </c>
      <c r="B8" s="71">
        <f>'Balance N'!J11</f>
        <v>0</v>
      </c>
      <c r="C8" s="72">
        <f>'Balance N'!K11</f>
        <v>0</v>
      </c>
      <c r="D8" s="72">
        <f>'Balance N'!L11</f>
        <v>0</v>
      </c>
      <c r="E8" s="72">
        <f>'Balance N'!M11</f>
        <v>0</v>
      </c>
      <c r="F8" s="72">
        <f>'Balance N'!N11</f>
        <v>0</v>
      </c>
      <c r="G8" s="72">
        <f>'Balance N'!O11</f>
        <v>0</v>
      </c>
      <c r="H8" s="72">
        <f>'Balance N'!P11</f>
        <v>0</v>
      </c>
      <c r="I8" s="74">
        <f t="shared" si="0"/>
        <v>0</v>
      </c>
    </row>
    <row r="9" spans="1:9" ht="20.100000000000001" customHeight="1">
      <c r="A9" s="70">
        <f>'Balance N'!I12</f>
        <v>0</v>
      </c>
      <c r="B9" s="71">
        <f>'Balance N'!J12</f>
        <v>0</v>
      </c>
      <c r="C9" s="72">
        <f>'Balance N'!K12</f>
        <v>0</v>
      </c>
      <c r="D9" s="72">
        <f>'Balance N'!L12</f>
        <v>0</v>
      </c>
      <c r="E9" s="72">
        <f>'Balance N'!M12</f>
        <v>0</v>
      </c>
      <c r="F9" s="72">
        <f>'Balance N'!N12</f>
        <v>0</v>
      </c>
      <c r="G9" s="72">
        <f>'Balance N'!O12</f>
        <v>0</v>
      </c>
      <c r="H9" s="72">
        <f>'Balance N'!P12</f>
        <v>0</v>
      </c>
      <c r="I9" s="74">
        <f t="shared" si="0"/>
        <v>0</v>
      </c>
    </row>
    <row r="10" spans="1:9" ht="20.100000000000001" customHeight="1">
      <c r="A10" s="70">
        <f>'Balance N'!I13</f>
        <v>0</v>
      </c>
      <c r="B10" s="71">
        <f>'Balance N'!J13</f>
        <v>0</v>
      </c>
      <c r="C10" s="72">
        <f>'Balance N'!K13</f>
        <v>0</v>
      </c>
      <c r="D10" s="72">
        <f>'Balance N'!L13</f>
        <v>0</v>
      </c>
      <c r="E10" s="72">
        <f>'Balance N'!M13</f>
        <v>0</v>
      </c>
      <c r="F10" s="72">
        <f>'Balance N'!N13</f>
        <v>0</v>
      </c>
      <c r="G10" s="72">
        <f>'Balance N'!O13</f>
        <v>0</v>
      </c>
      <c r="H10" s="72">
        <f>'Balance N'!P13</f>
        <v>0</v>
      </c>
      <c r="I10" s="74">
        <f t="shared" si="0"/>
        <v>0</v>
      </c>
    </row>
    <row r="11" spans="1:9" ht="20.100000000000001" customHeight="1">
      <c r="A11" s="70">
        <f>'Balance N'!I14</f>
        <v>0</v>
      </c>
      <c r="B11" s="71">
        <f>'Balance N'!J14</f>
        <v>0</v>
      </c>
      <c r="C11" s="72">
        <f>'Balance N'!K14</f>
        <v>0</v>
      </c>
      <c r="D11" s="72">
        <f>'Balance N'!L14</f>
        <v>0</v>
      </c>
      <c r="E11" s="72">
        <f>'Balance N'!M14</f>
        <v>0</v>
      </c>
      <c r="F11" s="72">
        <f>'Balance N'!N14</f>
        <v>0</v>
      </c>
      <c r="G11" s="72">
        <f>'Balance N'!O14</f>
        <v>0</v>
      </c>
      <c r="H11" s="72">
        <f>'Balance N'!P14</f>
        <v>0</v>
      </c>
      <c r="I11" s="74">
        <f t="shared" si="0"/>
        <v>0</v>
      </c>
    </row>
    <row r="12" spans="1:9" ht="20.100000000000001" customHeight="1">
      <c r="A12" s="70">
        <f>'Balance N'!I15</f>
        <v>0</v>
      </c>
      <c r="B12" s="71">
        <f>'Balance N'!J15</f>
        <v>0</v>
      </c>
      <c r="C12" s="72">
        <f>'Balance N'!K15</f>
        <v>0</v>
      </c>
      <c r="D12" s="72">
        <f>'Balance N'!L15</f>
        <v>0</v>
      </c>
      <c r="E12" s="72">
        <f>'Balance N'!M15</f>
        <v>0</v>
      </c>
      <c r="F12" s="72">
        <f>'Balance N'!N15</f>
        <v>0</v>
      </c>
      <c r="G12" s="72">
        <f>'Balance N'!O15</f>
        <v>0</v>
      </c>
      <c r="H12" s="72">
        <f>'Balance N'!P15</f>
        <v>0</v>
      </c>
      <c r="I12" s="74">
        <f t="shared" si="0"/>
        <v>0</v>
      </c>
    </row>
    <row r="13" spans="1:9" ht="20.100000000000001" customHeight="1">
      <c r="A13" s="70">
        <f>'Balance N'!I16</f>
        <v>0</v>
      </c>
      <c r="B13" s="71">
        <f>'Balance N'!J16</f>
        <v>0</v>
      </c>
      <c r="C13" s="72">
        <f>'Balance N'!K16</f>
        <v>0</v>
      </c>
      <c r="D13" s="72">
        <f>'Balance N'!L16</f>
        <v>0</v>
      </c>
      <c r="E13" s="72">
        <f>'Balance N'!M16</f>
        <v>0</v>
      </c>
      <c r="F13" s="72">
        <f>'Balance N'!N16</f>
        <v>0</v>
      </c>
      <c r="G13" s="72">
        <f>'Balance N'!O16</f>
        <v>0</v>
      </c>
      <c r="H13" s="72">
        <f>'Balance N'!P16</f>
        <v>0</v>
      </c>
      <c r="I13" s="74">
        <f t="shared" si="0"/>
        <v>0</v>
      </c>
    </row>
    <row r="14" spans="1:9" ht="20.100000000000001" customHeight="1">
      <c r="A14" s="70">
        <f>'Balance N'!I17</f>
        <v>0</v>
      </c>
      <c r="B14" s="71">
        <f>'Balance N'!J17</f>
        <v>0</v>
      </c>
      <c r="C14" s="72">
        <f>'Balance N'!K17</f>
        <v>0</v>
      </c>
      <c r="D14" s="72">
        <f>'Balance N'!L17</f>
        <v>0</v>
      </c>
      <c r="E14" s="72">
        <f>'Balance N'!M17</f>
        <v>0</v>
      </c>
      <c r="F14" s="72">
        <f>'Balance N'!N17</f>
        <v>0</v>
      </c>
      <c r="G14" s="72">
        <f>'Balance N'!O17</f>
        <v>0</v>
      </c>
      <c r="H14" s="72">
        <f>'Balance N'!P17</f>
        <v>0</v>
      </c>
      <c r="I14" s="74">
        <f t="shared" si="0"/>
        <v>0</v>
      </c>
    </row>
    <row r="15" spans="1:9" ht="20.100000000000001" customHeight="1">
      <c r="A15" s="70">
        <f>'Balance N'!I18</f>
        <v>0</v>
      </c>
      <c r="B15" s="71">
        <f>'Balance N'!J18</f>
        <v>0</v>
      </c>
      <c r="C15" s="72">
        <f>'Balance N'!K18</f>
        <v>0</v>
      </c>
      <c r="D15" s="72">
        <f>'Balance N'!L18</f>
        <v>0</v>
      </c>
      <c r="E15" s="72">
        <f>'Balance N'!M18</f>
        <v>0</v>
      </c>
      <c r="F15" s="72">
        <f>'Balance N'!N18</f>
        <v>0</v>
      </c>
      <c r="G15" s="72">
        <f>'Balance N'!O18</f>
        <v>0</v>
      </c>
      <c r="H15" s="72">
        <f>'Balance N'!P18</f>
        <v>0</v>
      </c>
      <c r="I15" s="74">
        <f t="shared" si="0"/>
        <v>0</v>
      </c>
    </row>
    <row r="16" spans="1:9" ht="20.100000000000001" customHeight="1">
      <c r="A16" s="70">
        <f>'Balance N'!I19</f>
        <v>0</v>
      </c>
      <c r="B16" s="71">
        <f>'Balance N'!J19</f>
        <v>0</v>
      </c>
      <c r="C16" s="72">
        <f>'Balance N'!K19</f>
        <v>0</v>
      </c>
      <c r="D16" s="72">
        <f>'Balance N'!L19</f>
        <v>0</v>
      </c>
      <c r="E16" s="72">
        <f>'Balance N'!M19</f>
        <v>0</v>
      </c>
      <c r="F16" s="72">
        <f>'Balance N'!N19</f>
        <v>0</v>
      </c>
      <c r="G16" s="72">
        <f>'Balance N'!O19</f>
        <v>0</v>
      </c>
      <c r="H16" s="72">
        <f>'Balance N'!P19</f>
        <v>0</v>
      </c>
      <c r="I16" s="74">
        <f t="shared" si="0"/>
        <v>0</v>
      </c>
    </row>
    <row r="17" spans="1:9" ht="20.100000000000001" customHeight="1">
      <c r="A17" s="70">
        <f>'Balance N'!I20</f>
        <v>0</v>
      </c>
      <c r="B17" s="71">
        <f>'Balance N'!J20</f>
        <v>0</v>
      </c>
      <c r="C17" s="72">
        <f>'Balance N'!K20</f>
        <v>0</v>
      </c>
      <c r="D17" s="72">
        <f>'Balance N'!L20</f>
        <v>0</v>
      </c>
      <c r="E17" s="72">
        <f>'Balance N'!M20</f>
        <v>0</v>
      </c>
      <c r="F17" s="72">
        <f>'Balance N'!N20</f>
        <v>0</v>
      </c>
      <c r="G17" s="72">
        <f>'Balance N'!O20</f>
        <v>0</v>
      </c>
      <c r="H17" s="72">
        <f>'Balance N'!P20</f>
        <v>0</v>
      </c>
      <c r="I17" s="74">
        <f t="shared" si="0"/>
        <v>0</v>
      </c>
    </row>
    <row r="18" spans="1:9" ht="20.100000000000001" customHeight="1">
      <c r="A18" s="70">
        <f>'Balance N'!I21</f>
        <v>0</v>
      </c>
      <c r="B18" s="71">
        <f>'Balance N'!J21</f>
        <v>0</v>
      </c>
      <c r="C18" s="72">
        <f>'Balance N'!K21</f>
        <v>0</v>
      </c>
      <c r="D18" s="72">
        <f>'Balance N'!L21</f>
        <v>0</v>
      </c>
      <c r="E18" s="72">
        <f>'Balance N'!M21</f>
        <v>0</v>
      </c>
      <c r="F18" s="72">
        <f>'Balance N'!N21</f>
        <v>0</v>
      </c>
      <c r="G18" s="72">
        <f>'Balance N'!O21</f>
        <v>0</v>
      </c>
      <c r="H18" s="72">
        <f>'Balance N'!P21</f>
        <v>0</v>
      </c>
      <c r="I18" s="74">
        <f t="shared" si="0"/>
        <v>0</v>
      </c>
    </row>
    <row r="19" spans="1:9" ht="20.100000000000001" customHeight="1">
      <c r="A19" s="70">
        <f>'Balance N'!I22</f>
        <v>0</v>
      </c>
      <c r="B19" s="71">
        <f>'Balance N'!J22</f>
        <v>0</v>
      </c>
      <c r="C19" s="72">
        <f>'Balance N'!K22</f>
        <v>0</v>
      </c>
      <c r="D19" s="72">
        <f>'Balance N'!L22</f>
        <v>0</v>
      </c>
      <c r="E19" s="72">
        <f>'Balance N'!M22</f>
        <v>0</v>
      </c>
      <c r="F19" s="72">
        <f>'Balance N'!N22</f>
        <v>0</v>
      </c>
      <c r="G19" s="72">
        <f>'Balance N'!O22</f>
        <v>0</v>
      </c>
      <c r="H19" s="72">
        <f>'Balance N'!P22</f>
        <v>0</v>
      </c>
      <c r="I19" s="74">
        <f t="shared" si="0"/>
        <v>0</v>
      </c>
    </row>
    <row r="20" spans="1:9" ht="20.100000000000001" customHeight="1">
      <c r="A20" s="70">
        <f>'Balance N'!I23</f>
        <v>0</v>
      </c>
      <c r="B20" s="71">
        <f>'Balance N'!J23</f>
        <v>0</v>
      </c>
      <c r="C20" s="72">
        <f>'Balance N'!K23</f>
        <v>0</v>
      </c>
      <c r="D20" s="72">
        <f>'Balance N'!L23</f>
        <v>0</v>
      </c>
      <c r="E20" s="72">
        <f>'Balance N'!M23</f>
        <v>0</v>
      </c>
      <c r="F20" s="72">
        <f>'Balance N'!N23</f>
        <v>0</v>
      </c>
      <c r="G20" s="72">
        <f>'Balance N'!O23</f>
        <v>0</v>
      </c>
      <c r="H20" s="72">
        <f>'Balance N'!P23</f>
        <v>0</v>
      </c>
      <c r="I20" s="74">
        <f t="shared" si="0"/>
        <v>0</v>
      </c>
    </row>
    <row r="21" spans="1:9" ht="20.100000000000001" customHeight="1">
      <c r="A21" s="70">
        <f>'Balance N'!I24</f>
        <v>0</v>
      </c>
      <c r="B21" s="71">
        <f>'Balance N'!J24</f>
        <v>0</v>
      </c>
      <c r="C21" s="72">
        <f>'Balance N'!K24</f>
        <v>0</v>
      </c>
      <c r="D21" s="72">
        <f>'Balance N'!L24</f>
        <v>0</v>
      </c>
      <c r="E21" s="72">
        <f>'Balance N'!M24</f>
        <v>0</v>
      </c>
      <c r="F21" s="72">
        <f>'Balance N'!N24</f>
        <v>0</v>
      </c>
      <c r="G21" s="72">
        <f>'Balance N'!O24</f>
        <v>0</v>
      </c>
      <c r="H21" s="72">
        <f>'Balance N'!P24</f>
        <v>0</v>
      </c>
      <c r="I21" s="74">
        <f t="shared" si="0"/>
        <v>0</v>
      </c>
    </row>
    <row r="22" spans="1:9" ht="20.100000000000001" customHeight="1">
      <c r="A22" s="70">
        <f>'Balance N'!I25</f>
        <v>0</v>
      </c>
      <c r="B22" s="71">
        <f>'Balance N'!J25</f>
        <v>0</v>
      </c>
      <c r="C22" s="72">
        <f>'Balance N'!K25</f>
        <v>0</v>
      </c>
      <c r="D22" s="72">
        <f>'Balance N'!L25</f>
        <v>0</v>
      </c>
      <c r="E22" s="72">
        <f>'Balance N'!M25</f>
        <v>0</v>
      </c>
      <c r="F22" s="72">
        <f>'Balance N'!N25</f>
        <v>0</v>
      </c>
      <c r="G22" s="72">
        <f>'Balance N'!O25</f>
        <v>0</v>
      </c>
      <c r="H22" s="72">
        <f>'Balance N'!P25</f>
        <v>0</v>
      </c>
      <c r="I22" s="74">
        <f t="shared" si="0"/>
        <v>0</v>
      </c>
    </row>
    <row r="23" spans="1:9" ht="20.100000000000001" customHeight="1">
      <c r="A23" s="70">
        <f>'Balance N'!I26</f>
        <v>0</v>
      </c>
      <c r="B23" s="71">
        <f>'Balance N'!J26</f>
        <v>0</v>
      </c>
      <c r="C23" s="72">
        <f>'Balance N'!K26</f>
        <v>0</v>
      </c>
      <c r="D23" s="72">
        <f>'Balance N'!L26</f>
        <v>0</v>
      </c>
      <c r="E23" s="72">
        <f>'Balance N'!M26</f>
        <v>0</v>
      </c>
      <c r="F23" s="72">
        <f>'Balance N'!N26</f>
        <v>0</v>
      </c>
      <c r="G23" s="72">
        <f>'Balance N'!O26</f>
        <v>0</v>
      </c>
      <c r="H23" s="72">
        <f>'Balance N'!P26</f>
        <v>0</v>
      </c>
      <c r="I23" s="74">
        <f t="shared" si="0"/>
        <v>0</v>
      </c>
    </row>
    <row r="24" spans="1:9" ht="20.100000000000001" customHeight="1">
      <c r="A24" s="70">
        <f>'Balance N'!I27</f>
        <v>0</v>
      </c>
      <c r="B24" s="71">
        <f>'Balance N'!J27</f>
        <v>0</v>
      </c>
      <c r="C24" s="72">
        <f>'Balance N'!K27</f>
        <v>0</v>
      </c>
      <c r="D24" s="72">
        <f>'Balance N'!L27</f>
        <v>0</v>
      </c>
      <c r="E24" s="72">
        <f>'Balance N'!M27</f>
        <v>0</v>
      </c>
      <c r="F24" s="72">
        <f>'Balance N'!N27</f>
        <v>0</v>
      </c>
      <c r="G24" s="72">
        <f>'Balance N'!O27</f>
        <v>0</v>
      </c>
      <c r="H24" s="72">
        <f>'Balance N'!P27</f>
        <v>0</v>
      </c>
      <c r="I24" s="74">
        <f t="shared" si="0"/>
        <v>0</v>
      </c>
    </row>
    <row r="25" spans="1:9" ht="20.100000000000001" customHeight="1">
      <c r="A25" s="70">
        <f>'Balance N'!I28</f>
        <v>0</v>
      </c>
      <c r="B25" s="71">
        <f>'Balance N'!J28</f>
        <v>0</v>
      </c>
      <c r="C25" s="72">
        <f>'Balance N'!K28</f>
        <v>0</v>
      </c>
      <c r="D25" s="72">
        <f>'Balance N'!L28</f>
        <v>0</v>
      </c>
      <c r="E25" s="72">
        <f>'Balance N'!M28</f>
        <v>0</v>
      </c>
      <c r="F25" s="72">
        <f>'Balance N'!N28</f>
        <v>0</v>
      </c>
      <c r="G25" s="72">
        <f>'Balance N'!O28</f>
        <v>0</v>
      </c>
      <c r="H25" s="72">
        <f>'Balance N'!P28</f>
        <v>0</v>
      </c>
      <c r="I25" s="74">
        <f t="shared" si="0"/>
        <v>0</v>
      </c>
    </row>
    <row r="26" spans="1:9" ht="20.100000000000001" customHeight="1">
      <c r="A26" s="70">
        <f>'Balance N'!I29</f>
        <v>0</v>
      </c>
      <c r="B26" s="71">
        <f>'Balance N'!J29</f>
        <v>0</v>
      </c>
      <c r="C26" s="72">
        <f>'Balance N'!K29</f>
        <v>0</v>
      </c>
      <c r="D26" s="72">
        <f>'Balance N'!L29</f>
        <v>0</v>
      </c>
      <c r="E26" s="72">
        <f>'Balance N'!M29</f>
        <v>0</v>
      </c>
      <c r="F26" s="72">
        <f>'Balance N'!N29</f>
        <v>0</v>
      </c>
      <c r="G26" s="72">
        <f>'Balance N'!O29</f>
        <v>0</v>
      </c>
      <c r="H26" s="72">
        <f>'Balance N'!P29</f>
        <v>0</v>
      </c>
      <c r="I26" s="74">
        <f t="shared" si="0"/>
        <v>0</v>
      </c>
    </row>
    <row r="27" spans="1:9" ht="20.100000000000001" customHeight="1">
      <c r="A27" s="70">
        <f>'Balance N'!I30</f>
        <v>0</v>
      </c>
      <c r="B27" s="71">
        <f>'Balance N'!J30</f>
        <v>0</v>
      </c>
      <c r="C27" s="72">
        <f>'Balance N'!K30</f>
        <v>0</v>
      </c>
      <c r="D27" s="72">
        <f>'Balance N'!L30</f>
        <v>0</v>
      </c>
      <c r="E27" s="72">
        <f>'Balance N'!M30</f>
        <v>0</v>
      </c>
      <c r="F27" s="72">
        <f>'Balance N'!N30</f>
        <v>0</v>
      </c>
      <c r="G27" s="72">
        <f>'Balance N'!O30</f>
        <v>0</v>
      </c>
      <c r="H27" s="72">
        <f>'Balance N'!P30</f>
        <v>0</v>
      </c>
      <c r="I27" s="74">
        <f t="shared" si="0"/>
        <v>0</v>
      </c>
    </row>
    <row r="28" spans="1:9" ht="20.100000000000001" customHeight="1">
      <c r="A28" s="70">
        <f>'Balance N'!I31</f>
        <v>0</v>
      </c>
      <c r="B28" s="71">
        <f>'Balance N'!J31</f>
        <v>0</v>
      </c>
      <c r="C28" s="72">
        <f>'Balance N'!K31</f>
        <v>0</v>
      </c>
      <c r="D28" s="72">
        <f>'Balance N'!L31</f>
        <v>0</v>
      </c>
      <c r="E28" s="72">
        <f>'Balance N'!M31</f>
        <v>0</v>
      </c>
      <c r="F28" s="72">
        <f>'Balance N'!N31</f>
        <v>0</v>
      </c>
      <c r="G28" s="72">
        <f>'Balance N'!O31</f>
        <v>0</v>
      </c>
      <c r="H28" s="72">
        <f>'Balance N'!P31</f>
        <v>0</v>
      </c>
      <c r="I28" s="74">
        <f t="shared" si="0"/>
        <v>0</v>
      </c>
    </row>
    <row r="29" spans="1:9" ht="20.100000000000001" customHeight="1">
      <c r="A29" s="70">
        <f>'Balance N'!I32</f>
        <v>0</v>
      </c>
      <c r="B29" s="71">
        <f>'Balance N'!J32</f>
        <v>0</v>
      </c>
      <c r="C29" s="72">
        <f>'Balance N'!K32</f>
        <v>0</v>
      </c>
      <c r="D29" s="72">
        <f>'Balance N'!L32</f>
        <v>0</v>
      </c>
      <c r="E29" s="72">
        <f>'Balance N'!M32</f>
        <v>0</v>
      </c>
      <c r="F29" s="72">
        <f>'Balance N'!N32</f>
        <v>0</v>
      </c>
      <c r="G29" s="72">
        <f>'Balance N'!O32</f>
        <v>0</v>
      </c>
      <c r="H29" s="72">
        <f>'Balance N'!P32</f>
        <v>0</v>
      </c>
      <c r="I29" s="74">
        <f t="shared" si="0"/>
        <v>0</v>
      </c>
    </row>
    <row r="30" spans="1:9" ht="20.100000000000001" customHeight="1">
      <c r="A30" s="70">
        <f>'Balance N'!I33</f>
        <v>0</v>
      </c>
      <c r="B30" s="71">
        <f>'Balance N'!J33</f>
        <v>0</v>
      </c>
      <c r="C30" s="72">
        <f>'Balance N'!K33</f>
        <v>0</v>
      </c>
      <c r="D30" s="72">
        <f>'Balance N'!L33</f>
        <v>0</v>
      </c>
      <c r="E30" s="72">
        <f>'Balance N'!M33</f>
        <v>0</v>
      </c>
      <c r="F30" s="72">
        <f>'Balance N'!N33</f>
        <v>0</v>
      </c>
      <c r="G30" s="72">
        <f>'Balance N'!O33</f>
        <v>0</v>
      </c>
      <c r="H30" s="72">
        <f>'Balance N'!P33</f>
        <v>0</v>
      </c>
      <c r="I30" s="74">
        <f t="shared" si="0"/>
        <v>0</v>
      </c>
    </row>
    <row r="31" spans="1:9" ht="20.100000000000001" customHeight="1">
      <c r="A31" s="70">
        <f>'Balance N'!I34</f>
        <v>0</v>
      </c>
      <c r="B31" s="71">
        <f>'Balance N'!J34</f>
        <v>0</v>
      </c>
      <c r="C31" s="72">
        <f>'Balance N'!K34</f>
        <v>0</v>
      </c>
      <c r="D31" s="72">
        <f>'Balance N'!L34</f>
        <v>0</v>
      </c>
      <c r="E31" s="72">
        <f>'Balance N'!M34</f>
        <v>0</v>
      </c>
      <c r="F31" s="72">
        <f>'Balance N'!N34</f>
        <v>0</v>
      </c>
      <c r="G31" s="72">
        <f>'Balance N'!O34</f>
        <v>0</v>
      </c>
      <c r="H31" s="72">
        <f>'Balance N'!P34</f>
        <v>0</v>
      </c>
      <c r="I31" s="74">
        <f t="shared" si="0"/>
        <v>0</v>
      </c>
    </row>
    <row r="32" spans="1:9" ht="20.100000000000001" customHeight="1">
      <c r="A32" s="70">
        <f>'Balance N'!I35</f>
        <v>0</v>
      </c>
      <c r="B32" s="71">
        <f>'Balance N'!J35</f>
        <v>0</v>
      </c>
      <c r="C32" s="72">
        <f>'Balance N'!K35</f>
        <v>0</v>
      </c>
      <c r="D32" s="72">
        <f>'Balance N'!L35</f>
        <v>0</v>
      </c>
      <c r="E32" s="72">
        <f>'Balance N'!M35</f>
        <v>0</v>
      </c>
      <c r="F32" s="72">
        <f>'Balance N'!N35</f>
        <v>0</v>
      </c>
      <c r="G32" s="72">
        <f>'Balance N'!O35</f>
        <v>0</v>
      </c>
      <c r="H32" s="72">
        <f>'Balance N'!P35</f>
        <v>0</v>
      </c>
      <c r="I32" s="74">
        <f t="shared" si="0"/>
        <v>0</v>
      </c>
    </row>
    <row r="33" spans="1:9" ht="20.100000000000001" customHeight="1">
      <c r="A33" s="70">
        <f>'Balance N'!I36</f>
        <v>0</v>
      </c>
      <c r="B33" s="71">
        <f>'Balance N'!J36</f>
        <v>0</v>
      </c>
      <c r="C33" s="72">
        <f>'Balance N'!K36</f>
        <v>0</v>
      </c>
      <c r="D33" s="72">
        <f>'Balance N'!L36</f>
        <v>0</v>
      </c>
      <c r="E33" s="72">
        <f>'Balance N'!M36</f>
        <v>0</v>
      </c>
      <c r="F33" s="72">
        <f>'Balance N'!N36</f>
        <v>0</v>
      </c>
      <c r="G33" s="72">
        <f>'Balance N'!O36</f>
        <v>0</v>
      </c>
      <c r="H33" s="72">
        <f>'Balance N'!P36</f>
        <v>0</v>
      </c>
      <c r="I33" s="74">
        <f t="shared" si="0"/>
        <v>0</v>
      </c>
    </row>
    <row r="34" spans="1:9" ht="20.100000000000001" customHeight="1">
      <c r="A34" s="70">
        <f>'Balance N'!I37</f>
        <v>0</v>
      </c>
      <c r="B34" s="71">
        <f>'Balance N'!J37</f>
        <v>0</v>
      </c>
      <c r="C34" s="72">
        <f>'Balance N'!K37</f>
        <v>0</v>
      </c>
      <c r="D34" s="72">
        <f>'Balance N'!L37</f>
        <v>0</v>
      </c>
      <c r="E34" s="72">
        <f>'Balance N'!M37</f>
        <v>0</v>
      </c>
      <c r="F34" s="72">
        <f>'Balance N'!N37</f>
        <v>0</v>
      </c>
      <c r="G34" s="72">
        <f>'Balance N'!O37</f>
        <v>0</v>
      </c>
      <c r="H34" s="72">
        <f>'Balance N'!P37</f>
        <v>0</v>
      </c>
      <c r="I34" s="74">
        <f t="shared" si="0"/>
        <v>0</v>
      </c>
    </row>
    <row r="35" spans="1:9" ht="20.100000000000001" customHeight="1">
      <c r="A35" s="70">
        <f>'Balance N'!I38</f>
        <v>0</v>
      </c>
      <c r="B35" s="71">
        <f>'Balance N'!J38</f>
        <v>0</v>
      </c>
      <c r="C35" s="72">
        <f>'Balance N'!K38</f>
        <v>0</v>
      </c>
      <c r="D35" s="72">
        <f>'Balance N'!L38</f>
        <v>0</v>
      </c>
      <c r="E35" s="72">
        <f>'Balance N'!M38</f>
        <v>0</v>
      </c>
      <c r="F35" s="72">
        <f>'Balance N'!N38</f>
        <v>0</v>
      </c>
      <c r="G35" s="72">
        <f>'Balance N'!O38</f>
        <v>0</v>
      </c>
      <c r="H35" s="72">
        <f>'Balance N'!P38</f>
        <v>0</v>
      </c>
      <c r="I35" s="74">
        <f t="shared" si="0"/>
        <v>0</v>
      </c>
    </row>
    <row r="36" spans="1:9" ht="20.100000000000001" customHeight="1">
      <c r="A36" s="70">
        <f>'Balance N'!I39</f>
        <v>0</v>
      </c>
      <c r="B36" s="71">
        <f>'Balance N'!J39</f>
        <v>0</v>
      </c>
      <c r="C36" s="72">
        <f>'Balance N'!K39</f>
        <v>0</v>
      </c>
      <c r="D36" s="72">
        <f>'Balance N'!L39</f>
        <v>0</v>
      </c>
      <c r="E36" s="72">
        <f>'Balance N'!M39</f>
        <v>0</v>
      </c>
      <c r="F36" s="72">
        <f>'Balance N'!N39</f>
        <v>0</v>
      </c>
      <c r="G36" s="72">
        <f>'Balance N'!O39</f>
        <v>0</v>
      </c>
      <c r="H36" s="72">
        <f>'Balance N'!P39</f>
        <v>0</v>
      </c>
      <c r="I36" s="74">
        <f t="shared" si="0"/>
        <v>0</v>
      </c>
    </row>
    <row r="37" spans="1:9" ht="20.100000000000001" customHeight="1">
      <c r="A37" s="70">
        <f>'Balance N'!I40</f>
        <v>0</v>
      </c>
      <c r="B37" s="71">
        <f>'Balance N'!J40</f>
        <v>0</v>
      </c>
      <c r="C37" s="72">
        <f>'Balance N'!K40</f>
        <v>0</v>
      </c>
      <c r="D37" s="72">
        <f>'Balance N'!L40</f>
        <v>0</v>
      </c>
      <c r="E37" s="72">
        <f>'Balance N'!M40</f>
        <v>0</v>
      </c>
      <c r="F37" s="72">
        <f>'Balance N'!N40</f>
        <v>0</v>
      </c>
      <c r="G37" s="72">
        <f>'Balance N'!O40</f>
        <v>0</v>
      </c>
      <c r="H37" s="72">
        <f>'Balance N'!P40</f>
        <v>0</v>
      </c>
      <c r="I37" s="74">
        <f t="shared" si="0"/>
        <v>0</v>
      </c>
    </row>
    <row r="38" spans="1:9" ht="20.100000000000001" customHeight="1">
      <c r="A38" s="70">
        <f>'Balance N'!I41</f>
        <v>0</v>
      </c>
      <c r="B38" s="71">
        <f>'Balance N'!J41</f>
        <v>0</v>
      </c>
      <c r="C38" s="72">
        <f>'Balance N'!K41</f>
        <v>0</v>
      </c>
      <c r="D38" s="72">
        <f>'Balance N'!L41</f>
        <v>0</v>
      </c>
      <c r="E38" s="72">
        <f>'Balance N'!M41</f>
        <v>0</v>
      </c>
      <c r="F38" s="72">
        <f>'Balance N'!N41</f>
        <v>0</v>
      </c>
      <c r="G38" s="72">
        <f>'Balance N'!O41</f>
        <v>0</v>
      </c>
      <c r="H38" s="72">
        <f>'Balance N'!P41</f>
        <v>0</v>
      </c>
      <c r="I38" s="74">
        <f t="shared" si="0"/>
        <v>0</v>
      </c>
    </row>
    <row r="39" spans="1:9" ht="20.100000000000001" customHeight="1">
      <c r="A39" s="70">
        <f>'Balance N'!I42</f>
        <v>0</v>
      </c>
      <c r="B39" s="71">
        <f>'Balance N'!J42</f>
        <v>0</v>
      </c>
      <c r="C39" s="72">
        <f>'Balance N'!K42</f>
        <v>0</v>
      </c>
      <c r="D39" s="72">
        <f>'Balance N'!L42</f>
        <v>0</v>
      </c>
      <c r="E39" s="72">
        <f>'Balance N'!M42</f>
        <v>0</v>
      </c>
      <c r="F39" s="72">
        <f>'Balance N'!N42</f>
        <v>0</v>
      </c>
      <c r="G39" s="72">
        <f>'Balance N'!O42</f>
        <v>0</v>
      </c>
      <c r="H39" s="72">
        <f>'Balance N'!P42</f>
        <v>0</v>
      </c>
      <c r="I39" s="74">
        <f t="shared" si="0"/>
        <v>0</v>
      </c>
    </row>
    <row r="40" spans="1:9" ht="20.100000000000001" customHeight="1">
      <c r="A40" s="70">
        <f>'Balance N'!I43</f>
        <v>0</v>
      </c>
      <c r="B40" s="71">
        <f>'Balance N'!J43</f>
        <v>0</v>
      </c>
      <c r="C40" s="72">
        <f>'Balance N'!K43</f>
        <v>0</v>
      </c>
      <c r="D40" s="72">
        <f>'Balance N'!L43</f>
        <v>0</v>
      </c>
      <c r="E40" s="72">
        <f>'Balance N'!M43</f>
        <v>0</v>
      </c>
      <c r="F40" s="72">
        <f>'Balance N'!N43</f>
        <v>0</v>
      </c>
      <c r="G40" s="72">
        <f>'Balance N'!O43</f>
        <v>0</v>
      </c>
      <c r="H40" s="72">
        <f>'Balance N'!P43</f>
        <v>0</v>
      </c>
      <c r="I40" s="74">
        <f t="shared" si="0"/>
        <v>0</v>
      </c>
    </row>
    <row r="41" spans="1:9" ht="20.100000000000001" customHeight="1">
      <c r="A41" s="70">
        <f>'Balance N'!I44</f>
        <v>0</v>
      </c>
      <c r="B41" s="71">
        <f>'Balance N'!J44</f>
        <v>0</v>
      </c>
      <c r="C41" s="72">
        <f>'Balance N'!K44</f>
        <v>0</v>
      </c>
      <c r="D41" s="72">
        <f>'Balance N'!L44</f>
        <v>0</v>
      </c>
      <c r="E41" s="72">
        <f>'Balance N'!M44</f>
        <v>0</v>
      </c>
      <c r="F41" s="72">
        <f>'Balance N'!N44</f>
        <v>0</v>
      </c>
      <c r="G41" s="72">
        <f>'Balance N'!O44</f>
        <v>0</v>
      </c>
      <c r="H41" s="72">
        <f>'Balance N'!P44</f>
        <v>0</v>
      </c>
      <c r="I41" s="74">
        <f t="shared" si="0"/>
        <v>0</v>
      </c>
    </row>
    <row r="42" spans="1:9" ht="20.100000000000001" customHeight="1">
      <c r="A42" s="70">
        <f>'Balance N'!I45</f>
        <v>0</v>
      </c>
      <c r="B42" s="71">
        <f>'Balance N'!J45</f>
        <v>0</v>
      </c>
      <c r="C42" s="72">
        <f>'Balance N'!K45</f>
        <v>0</v>
      </c>
      <c r="D42" s="72">
        <f>'Balance N'!L45</f>
        <v>0</v>
      </c>
      <c r="E42" s="72">
        <f>'Balance N'!M45</f>
        <v>0</v>
      </c>
      <c r="F42" s="72">
        <f>'Balance N'!N45</f>
        <v>0</v>
      </c>
      <c r="G42" s="72">
        <f>'Balance N'!O45</f>
        <v>0</v>
      </c>
      <c r="H42" s="72">
        <f>'Balance N'!P45</f>
        <v>0</v>
      </c>
      <c r="I42" s="74">
        <f t="shared" si="0"/>
        <v>0</v>
      </c>
    </row>
    <row r="43" spans="1:9" ht="20.100000000000001" customHeight="1">
      <c r="A43" s="70">
        <f>'Balance N'!I46</f>
        <v>0</v>
      </c>
      <c r="B43" s="71">
        <f>'Balance N'!J46</f>
        <v>0</v>
      </c>
      <c r="C43" s="72">
        <f>'Balance N'!K46</f>
        <v>0</v>
      </c>
      <c r="D43" s="72">
        <f>'Balance N'!L46</f>
        <v>0</v>
      </c>
      <c r="E43" s="72">
        <f>'Balance N'!M46</f>
        <v>0</v>
      </c>
      <c r="F43" s="72">
        <f>'Balance N'!N46</f>
        <v>0</v>
      </c>
      <c r="G43" s="72">
        <f>'Balance N'!O46</f>
        <v>0</v>
      </c>
      <c r="H43" s="72">
        <f>'Balance N'!P46</f>
        <v>0</v>
      </c>
      <c r="I43" s="74">
        <f t="shared" si="0"/>
        <v>0</v>
      </c>
    </row>
    <row r="44" spans="1:9" ht="20.100000000000001" customHeight="1">
      <c r="A44" s="70">
        <f>'Balance N'!I47</f>
        <v>0</v>
      </c>
      <c r="B44" s="71">
        <f>'Balance N'!J47</f>
        <v>0</v>
      </c>
      <c r="C44" s="72">
        <f>'Balance N'!K47</f>
        <v>0</v>
      </c>
      <c r="D44" s="72">
        <f>'Balance N'!L47</f>
        <v>0</v>
      </c>
      <c r="E44" s="72">
        <f>'Balance N'!M47</f>
        <v>0</v>
      </c>
      <c r="F44" s="72">
        <f>'Balance N'!N47</f>
        <v>0</v>
      </c>
      <c r="G44" s="72">
        <f>'Balance N'!O47</f>
        <v>0</v>
      </c>
      <c r="H44" s="72">
        <f>'Balance N'!P47</f>
        <v>0</v>
      </c>
      <c r="I44" s="74">
        <f t="shared" si="0"/>
        <v>0</v>
      </c>
    </row>
    <row r="45" spans="1:9" ht="20.100000000000001" customHeight="1">
      <c r="A45" s="70">
        <f>'Balance N'!I48</f>
        <v>0</v>
      </c>
      <c r="B45" s="71">
        <f>'Balance N'!J48</f>
        <v>0</v>
      </c>
      <c r="C45" s="72">
        <f>'Balance N'!K48</f>
        <v>0</v>
      </c>
      <c r="D45" s="72">
        <f>'Balance N'!L48</f>
        <v>0</v>
      </c>
      <c r="E45" s="72">
        <f>'Balance N'!M48</f>
        <v>0</v>
      </c>
      <c r="F45" s="72">
        <f>'Balance N'!N48</f>
        <v>0</v>
      </c>
      <c r="G45" s="72">
        <f>'Balance N'!O48</f>
        <v>0</v>
      </c>
      <c r="H45" s="72">
        <f>'Balance N'!P48</f>
        <v>0</v>
      </c>
      <c r="I45" s="74">
        <f t="shared" si="0"/>
        <v>0</v>
      </c>
    </row>
    <row r="46" spans="1:9" ht="20.100000000000001" customHeight="1">
      <c r="A46" s="70">
        <f>'Balance N'!I49</f>
        <v>0</v>
      </c>
      <c r="B46" s="71">
        <f>'Balance N'!J49</f>
        <v>0</v>
      </c>
      <c r="C46" s="72">
        <f>'Balance N'!K49</f>
        <v>0</v>
      </c>
      <c r="D46" s="72">
        <f>'Balance N'!L49</f>
        <v>0</v>
      </c>
      <c r="E46" s="72">
        <f>'Balance N'!M49</f>
        <v>0</v>
      </c>
      <c r="F46" s="72">
        <f>'Balance N'!N49</f>
        <v>0</v>
      </c>
      <c r="G46" s="72">
        <f>'Balance N'!O49</f>
        <v>0</v>
      </c>
      <c r="H46" s="72">
        <f>'Balance N'!P49</f>
        <v>0</v>
      </c>
      <c r="I46" s="74">
        <f t="shared" si="0"/>
        <v>0</v>
      </c>
    </row>
    <row r="47" spans="1:9" ht="20.100000000000001" customHeight="1">
      <c r="A47" s="70">
        <f>'Balance N'!I50</f>
        <v>0</v>
      </c>
      <c r="B47" s="71">
        <f>'Balance N'!J50</f>
        <v>0</v>
      </c>
      <c r="C47" s="72">
        <f>'Balance N'!K50</f>
        <v>0</v>
      </c>
      <c r="D47" s="72">
        <f>'Balance N'!L50</f>
        <v>0</v>
      </c>
      <c r="E47" s="72">
        <f>'Balance N'!M50</f>
        <v>0</v>
      </c>
      <c r="F47" s="72">
        <f>'Balance N'!N50</f>
        <v>0</v>
      </c>
      <c r="G47" s="72">
        <f>'Balance N'!O50</f>
        <v>0</v>
      </c>
      <c r="H47" s="72">
        <f>'Balance N'!P50</f>
        <v>0</v>
      </c>
      <c r="I47" s="74">
        <f t="shared" si="0"/>
        <v>0</v>
      </c>
    </row>
    <row r="48" spans="1:9" ht="20.100000000000001" customHeight="1">
      <c r="A48" s="70">
        <f>'Balance N'!I51</f>
        <v>0</v>
      </c>
      <c r="B48" s="71">
        <f>'Balance N'!J51</f>
        <v>0</v>
      </c>
      <c r="C48" s="72">
        <f>'Balance N'!K51</f>
        <v>0</v>
      </c>
      <c r="D48" s="72">
        <f>'Balance N'!L51</f>
        <v>0</v>
      </c>
      <c r="E48" s="72">
        <f>'Balance N'!M51</f>
        <v>0</v>
      </c>
      <c r="F48" s="72">
        <f>'Balance N'!N51</f>
        <v>0</v>
      </c>
      <c r="G48" s="72">
        <f>'Balance N'!O51</f>
        <v>0</v>
      </c>
      <c r="H48" s="72">
        <f>'Balance N'!P51</f>
        <v>0</v>
      </c>
      <c r="I48" s="74">
        <f t="shared" si="0"/>
        <v>0</v>
      </c>
    </row>
    <row r="49" spans="1:9" ht="20.100000000000001" customHeight="1">
      <c r="A49" s="70">
        <f>'Balance N'!I52</f>
        <v>0</v>
      </c>
      <c r="B49" s="71">
        <f>'Balance N'!J52</f>
        <v>0</v>
      </c>
      <c r="C49" s="72">
        <f>'Balance N'!K52</f>
        <v>0</v>
      </c>
      <c r="D49" s="72">
        <f>'Balance N'!L52</f>
        <v>0</v>
      </c>
      <c r="E49" s="72">
        <f>'Balance N'!M52</f>
        <v>0</v>
      </c>
      <c r="F49" s="72">
        <f>'Balance N'!N52</f>
        <v>0</v>
      </c>
      <c r="G49" s="72">
        <f>'Balance N'!O52</f>
        <v>0</v>
      </c>
      <c r="H49" s="72">
        <f>'Balance N'!P52</f>
        <v>0</v>
      </c>
      <c r="I49" s="74">
        <f t="shared" si="0"/>
        <v>0</v>
      </c>
    </row>
    <row r="50" spans="1:9" ht="20.100000000000001" customHeight="1">
      <c r="A50" s="70">
        <f>'Balance N'!I53</f>
        <v>0</v>
      </c>
      <c r="B50" s="71">
        <f>'Balance N'!J53</f>
        <v>0</v>
      </c>
      <c r="C50" s="72">
        <f>'Balance N'!K53</f>
        <v>0</v>
      </c>
      <c r="D50" s="72">
        <f>'Balance N'!L53</f>
        <v>0</v>
      </c>
      <c r="E50" s="72">
        <f>'Balance N'!M53</f>
        <v>0</v>
      </c>
      <c r="F50" s="72">
        <f>'Balance N'!N53</f>
        <v>0</v>
      </c>
      <c r="G50" s="72">
        <f>'Balance N'!O53</f>
        <v>0</v>
      </c>
      <c r="H50" s="72">
        <f>'Balance N'!P53</f>
        <v>0</v>
      </c>
      <c r="I50" s="74">
        <f t="shared" si="0"/>
        <v>0</v>
      </c>
    </row>
    <row r="51" spans="1:9" ht="20.100000000000001" customHeight="1">
      <c r="A51" s="70">
        <f>'Balance N'!I54</f>
        <v>0</v>
      </c>
      <c r="B51" s="71">
        <f>'Balance N'!J54</f>
        <v>0</v>
      </c>
      <c r="C51" s="72">
        <f>'Balance N'!K54</f>
        <v>0</v>
      </c>
      <c r="D51" s="72">
        <f>'Balance N'!L54</f>
        <v>0</v>
      </c>
      <c r="E51" s="72">
        <f>'Balance N'!M54</f>
        <v>0</v>
      </c>
      <c r="F51" s="72">
        <f>'Balance N'!N54</f>
        <v>0</v>
      </c>
      <c r="G51" s="72">
        <f>'Balance N'!O54</f>
        <v>0</v>
      </c>
      <c r="H51" s="72">
        <f>'Balance N'!P54</f>
        <v>0</v>
      </c>
      <c r="I51" s="74">
        <f t="shared" si="0"/>
        <v>0</v>
      </c>
    </row>
    <row r="52" spans="1:9" ht="20.100000000000001" customHeight="1">
      <c r="A52" s="70">
        <f>'Balance N'!I55</f>
        <v>0</v>
      </c>
      <c r="B52" s="71">
        <f>'Balance N'!J55</f>
        <v>0</v>
      </c>
      <c r="C52" s="72">
        <f>'Balance N'!K55</f>
        <v>0</v>
      </c>
      <c r="D52" s="72">
        <f>'Balance N'!L55</f>
        <v>0</v>
      </c>
      <c r="E52" s="72">
        <f>'Balance N'!M55</f>
        <v>0</v>
      </c>
      <c r="F52" s="72">
        <f>'Balance N'!N55</f>
        <v>0</v>
      </c>
      <c r="G52" s="72">
        <f>'Balance N'!O55</f>
        <v>0</v>
      </c>
      <c r="H52" s="72">
        <f>'Balance N'!P55</f>
        <v>0</v>
      </c>
      <c r="I52" s="74">
        <f t="shared" si="0"/>
        <v>0</v>
      </c>
    </row>
    <row r="53" spans="1:9" ht="20.100000000000001" customHeight="1">
      <c r="A53" s="70">
        <f>'Balance N'!I56</f>
        <v>0</v>
      </c>
      <c r="B53" s="71">
        <f>'Balance N'!J56</f>
        <v>0</v>
      </c>
      <c r="C53" s="72">
        <f>'Balance N'!K56</f>
        <v>0</v>
      </c>
      <c r="D53" s="72">
        <f>'Balance N'!L56</f>
        <v>0</v>
      </c>
      <c r="E53" s="72">
        <f>'Balance N'!M56</f>
        <v>0</v>
      </c>
      <c r="F53" s="72">
        <f>'Balance N'!N56</f>
        <v>0</v>
      </c>
      <c r="G53" s="72">
        <f>'Balance N'!O56</f>
        <v>0</v>
      </c>
      <c r="H53" s="72">
        <f>'Balance N'!P56</f>
        <v>0</v>
      </c>
      <c r="I53" s="74">
        <f t="shared" si="0"/>
        <v>0</v>
      </c>
    </row>
    <row r="54" spans="1:9" ht="20.100000000000001" customHeight="1">
      <c r="A54" s="70">
        <f>'Balance N'!I57</f>
        <v>0</v>
      </c>
      <c r="B54" s="71">
        <f>'Balance N'!J57</f>
        <v>0</v>
      </c>
      <c r="C54" s="72">
        <f>'Balance N'!K57</f>
        <v>0</v>
      </c>
      <c r="D54" s="72">
        <f>'Balance N'!L57</f>
        <v>0</v>
      </c>
      <c r="E54" s="72">
        <f>'Balance N'!M57</f>
        <v>0</v>
      </c>
      <c r="F54" s="72">
        <f>'Balance N'!N57</f>
        <v>0</v>
      </c>
      <c r="G54" s="72">
        <f>'Balance N'!O57</f>
        <v>0</v>
      </c>
      <c r="H54" s="72">
        <f>'Balance N'!P57</f>
        <v>0</v>
      </c>
      <c r="I54" s="74">
        <f t="shared" si="0"/>
        <v>0</v>
      </c>
    </row>
    <row r="55" spans="1:9" ht="20.100000000000001" customHeight="1">
      <c r="A55" s="70">
        <f>'Balance N'!I58</f>
        <v>0</v>
      </c>
      <c r="B55" s="71">
        <f>'Balance N'!J58</f>
        <v>0</v>
      </c>
      <c r="C55" s="72">
        <f>'Balance N'!K58</f>
        <v>0</v>
      </c>
      <c r="D55" s="72">
        <f>'Balance N'!L58</f>
        <v>0</v>
      </c>
      <c r="E55" s="72">
        <f>'Balance N'!M58</f>
        <v>0</v>
      </c>
      <c r="F55" s="72">
        <f>'Balance N'!N58</f>
        <v>0</v>
      </c>
      <c r="G55" s="72">
        <f>'Balance N'!O58</f>
        <v>0</v>
      </c>
      <c r="H55" s="72">
        <f>'Balance N'!P58</f>
        <v>0</v>
      </c>
      <c r="I55" s="74">
        <f t="shared" si="0"/>
        <v>0</v>
      </c>
    </row>
    <row r="56" spans="1:9" ht="20.100000000000001" customHeight="1">
      <c r="A56" s="70">
        <f>'Balance N'!I59</f>
        <v>0</v>
      </c>
      <c r="B56" s="71">
        <f>'Balance N'!J59</f>
        <v>0</v>
      </c>
      <c r="C56" s="72">
        <f>'Balance N'!K59</f>
        <v>0</v>
      </c>
      <c r="D56" s="72">
        <f>'Balance N'!L59</f>
        <v>0</v>
      </c>
      <c r="E56" s="72">
        <f>'Balance N'!M59</f>
        <v>0</v>
      </c>
      <c r="F56" s="72">
        <f>'Balance N'!N59</f>
        <v>0</v>
      </c>
      <c r="G56" s="72">
        <f>'Balance N'!O59</f>
        <v>0</v>
      </c>
      <c r="H56" s="72">
        <f>'Balance N'!P59</f>
        <v>0</v>
      </c>
      <c r="I56" s="74">
        <f t="shared" si="0"/>
        <v>0</v>
      </c>
    </row>
    <row r="57" spans="1:9" ht="20.100000000000001" customHeight="1">
      <c r="A57" s="70">
        <f>'Balance N'!I60</f>
        <v>0</v>
      </c>
      <c r="B57" s="71">
        <f>'Balance N'!J60</f>
        <v>0</v>
      </c>
      <c r="C57" s="72">
        <f>'Balance N'!K60</f>
        <v>0</v>
      </c>
      <c r="D57" s="72">
        <f>'Balance N'!L60</f>
        <v>0</v>
      </c>
      <c r="E57" s="72">
        <f>'Balance N'!M60</f>
        <v>0</v>
      </c>
      <c r="F57" s="72">
        <f>'Balance N'!N60</f>
        <v>0</v>
      </c>
      <c r="G57" s="72">
        <f>'Balance N'!O60</f>
        <v>0</v>
      </c>
      <c r="H57" s="72">
        <f>'Balance N'!P60</f>
        <v>0</v>
      </c>
      <c r="I57" s="74">
        <f t="shared" si="0"/>
        <v>0</v>
      </c>
    </row>
    <row r="58" spans="1:9" ht="20.100000000000001" customHeight="1">
      <c r="A58" s="70">
        <f>'Balance N'!I61</f>
        <v>0</v>
      </c>
      <c r="B58" s="71">
        <f>'Balance N'!J61</f>
        <v>0</v>
      </c>
      <c r="C58" s="72">
        <f>'Balance N'!K61</f>
        <v>0</v>
      </c>
      <c r="D58" s="72">
        <f>'Balance N'!L61</f>
        <v>0</v>
      </c>
      <c r="E58" s="72">
        <f>'Balance N'!M61</f>
        <v>0</v>
      </c>
      <c r="F58" s="72">
        <f>'Balance N'!N61</f>
        <v>0</v>
      </c>
      <c r="G58" s="72">
        <f>'Balance N'!O61</f>
        <v>0</v>
      </c>
      <c r="H58" s="72">
        <f>'Balance N'!P61</f>
        <v>0</v>
      </c>
      <c r="I58" s="74">
        <f t="shared" si="0"/>
        <v>0</v>
      </c>
    </row>
    <row r="59" spans="1:9" ht="20.100000000000001" customHeight="1">
      <c r="A59" s="70">
        <f>'Balance N'!I62</f>
        <v>0</v>
      </c>
      <c r="B59" s="71">
        <f>'Balance N'!J62</f>
        <v>0</v>
      </c>
      <c r="C59" s="72">
        <f>'Balance N'!K62</f>
        <v>0</v>
      </c>
      <c r="D59" s="72">
        <f>'Balance N'!L62</f>
        <v>0</v>
      </c>
      <c r="E59" s="72">
        <f>'Balance N'!M62</f>
        <v>0</v>
      </c>
      <c r="F59" s="72">
        <f>'Balance N'!N62</f>
        <v>0</v>
      </c>
      <c r="G59" s="72">
        <f>'Balance N'!O62</f>
        <v>0</v>
      </c>
      <c r="H59" s="72">
        <f>'Balance N'!P62</f>
        <v>0</v>
      </c>
      <c r="I59" s="74">
        <f t="shared" si="0"/>
        <v>0</v>
      </c>
    </row>
    <row r="60" spans="1:9" ht="20.100000000000001" customHeight="1">
      <c r="A60" s="70">
        <f>'Balance N'!I63</f>
        <v>0</v>
      </c>
      <c r="B60" s="71">
        <f>'Balance N'!J63</f>
        <v>0</v>
      </c>
      <c r="C60" s="72">
        <f>'Balance N'!K63</f>
        <v>0</v>
      </c>
      <c r="D60" s="72">
        <f>'Balance N'!L63</f>
        <v>0</v>
      </c>
      <c r="E60" s="72">
        <f>'Balance N'!M63</f>
        <v>0</v>
      </c>
      <c r="F60" s="72">
        <f>'Balance N'!N63</f>
        <v>0</v>
      </c>
      <c r="G60" s="72">
        <f>'Balance N'!O63</f>
        <v>0</v>
      </c>
      <c r="H60" s="72">
        <f>'Balance N'!P63</f>
        <v>0</v>
      </c>
      <c r="I60" s="74">
        <f t="shared" si="0"/>
        <v>0</v>
      </c>
    </row>
    <row r="61" spans="1:9" ht="20.100000000000001" customHeight="1">
      <c r="A61" s="70">
        <f>'Balance N'!I64</f>
        <v>0</v>
      </c>
      <c r="B61" s="71">
        <f>'Balance N'!J64</f>
        <v>0</v>
      </c>
      <c r="C61" s="72">
        <f>'Balance N'!K64</f>
        <v>0</v>
      </c>
      <c r="D61" s="72">
        <f>'Balance N'!L64</f>
        <v>0</v>
      </c>
      <c r="E61" s="72">
        <f>'Balance N'!M64</f>
        <v>0</v>
      </c>
      <c r="F61" s="72">
        <f>'Balance N'!N64</f>
        <v>0</v>
      </c>
      <c r="G61" s="72">
        <f>'Balance N'!O64</f>
        <v>0</v>
      </c>
      <c r="H61" s="72">
        <f>'Balance N'!P64</f>
        <v>0</v>
      </c>
      <c r="I61" s="74">
        <f t="shared" si="0"/>
        <v>0</v>
      </c>
    </row>
    <row r="62" spans="1:9" ht="20.100000000000001" customHeight="1">
      <c r="A62" s="70">
        <f>'Balance N'!I65</f>
        <v>0</v>
      </c>
      <c r="B62" s="71">
        <f>'Balance N'!J65</f>
        <v>0</v>
      </c>
      <c r="C62" s="72">
        <f>'Balance N'!K65</f>
        <v>0</v>
      </c>
      <c r="D62" s="72">
        <f>'Balance N'!L65</f>
        <v>0</v>
      </c>
      <c r="E62" s="72">
        <f>'Balance N'!M65</f>
        <v>0</v>
      </c>
      <c r="F62" s="72">
        <f>'Balance N'!N65</f>
        <v>0</v>
      </c>
      <c r="G62" s="72">
        <f>'Balance N'!O65</f>
        <v>0</v>
      </c>
      <c r="H62" s="72">
        <f>'Balance N'!P65</f>
        <v>0</v>
      </c>
      <c r="I62" s="74">
        <f t="shared" si="0"/>
        <v>0</v>
      </c>
    </row>
    <row r="63" spans="1:9" ht="20.100000000000001" customHeight="1">
      <c r="A63" s="70">
        <f>'Balance N'!I66</f>
        <v>0</v>
      </c>
      <c r="B63" s="71">
        <f>'Balance N'!J66</f>
        <v>0</v>
      </c>
      <c r="C63" s="72">
        <f>'Balance N'!K66</f>
        <v>0</v>
      </c>
      <c r="D63" s="72">
        <f>'Balance N'!L66</f>
        <v>0</v>
      </c>
      <c r="E63" s="72">
        <f>'Balance N'!M66</f>
        <v>0</v>
      </c>
      <c r="F63" s="72">
        <f>'Balance N'!N66</f>
        <v>0</v>
      </c>
      <c r="G63" s="72">
        <f>'Balance N'!O66</f>
        <v>0</v>
      </c>
      <c r="H63" s="72">
        <f>'Balance N'!P66</f>
        <v>0</v>
      </c>
      <c r="I63" s="74">
        <f t="shared" si="0"/>
        <v>0</v>
      </c>
    </row>
    <row r="64" spans="1:9" ht="20.100000000000001" customHeight="1">
      <c r="A64" s="70">
        <f>'Balance N'!I67</f>
        <v>0</v>
      </c>
      <c r="B64" s="71">
        <f>'Balance N'!J67</f>
        <v>0</v>
      </c>
      <c r="C64" s="72">
        <f>'Balance N'!K67</f>
        <v>0</v>
      </c>
      <c r="D64" s="72">
        <f>'Balance N'!L67</f>
        <v>0</v>
      </c>
      <c r="E64" s="72">
        <f>'Balance N'!M67</f>
        <v>0</v>
      </c>
      <c r="F64" s="72">
        <f>'Balance N'!N67</f>
        <v>0</v>
      </c>
      <c r="G64" s="72">
        <f>'Balance N'!O67</f>
        <v>0</v>
      </c>
      <c r="H64" s="72">
        <f>'Balance N'!P67</f>
        <v>0</v>
      </c>
      <c r="I64" s="74">
        <f t="shared" si="0"/>
        <v>0</v>
      </c>
    </row>
    <row r="65" spans="1:9" ht="20.100000000000001" customHeight="1">
      <c r="A65" s="70">
        <f>'Balance N'!I68</f>
        <v>0</v>
      </c>
      <c r="B65" s="71">
        <f>'Balance N'!J68</f>
        <v>0</v>
      </c>
      <c r="C65" s="72">
        <f>'Balance N'!K68</f>
        <v>0</v>
      </c>
      <c r="D65" s="72">
        <f>'Balance N'!L68</f>
        <v>0</v>
      </c>
      <c r="E65" s="72">
        <f>'Balance N'!M68</f>
        <v>0</v>
      </c>
      <c r="F65" s="72">
        <f>'Balance N'!N68</f>
        <v>0</v>
      </c>
      <c r="G65" s="72">
        <f>'Balance N'!O68</f>
        <v>0</v>
      </c>
      <c r="H65" s="72">
        <f>'Balance N'!P68</f>
        <v>0</v>
      </c>
      <c r="I65" s="74">
        <f t="shared" si="0"/>
        <v>0</v>
      </c>
    </row>
    <row r="66" spans="1:9" ht="20.100000000000001" customHeight="1">
      <c r="A66" s="70">
        <f>'Balance N'!I69</f>
        <v>0</v>
      </c>
      <c r="B66" s="71">
        <f>'Balance N'!J69</f>
        <v>0</v>
      </c>
      <c r="C66" s="72">
        <f>'Balance N'!K69</f>
        <v>0</v>
      </c>
      <c r="D66" s="72">
        <f>'Balance N'!L69</f>
        <v>0</v>
      </c>
      <c r="E66" s="72">
        <f>'Balance N'!M69</f>
        <v>0</v>
      </c>
      <c r="F66" s="72">
        <f>'Balance N'!N69</f>
        <v>0</v>
      </c>
      <c r="G66" s="72">
        <f>'Balance N'!O69</f>
        <v>0</v>
      </c>
      <c r="H66" s="72">
        <f>'Balance N'!P69</f>
        <v>0</v>
      </c>
      <c r="I66" s="74">
        <f t="shared" si="0"/>
        <v>0</v>
      </c>
    </row>
    <row r="67" spans="1:9" ht="20.100000000000001" customHeight="1">
      <c r="A67" s="70">
        <f>'Balance N'!I70</f>
        <v>0</v>
      </c>
      <c r="B67" s="71">
        <f>'Balance N'!J70</f>
        <v>0</v>
      </c>
      <c r="C67" s="72">
        <f>'Balance N'!K70</f>
        <v>0</v>
      </c>
      <c r="D67" s="72">
        <f>'Balance N'!L70</f>
        <v>0</v>
      </c>
      <c r="E67" s="72">
        <f>'Balance N'!M70</f>
        <v>0</v>
      </c>
      <c r="F67" s="72">
        <f>'Balance N'!N70</f>
        <v>0</v>
      </c>
      <c r="G67" s="72">
        <f>'Balance N'!O70</f>
        <v>0</v>
      </c>
      <c r="H67" s="72">
        <f>'Balance N'!P70</f>
        <v>0</v>
      </c>
      <c r="I67" s="74">
        <f t="shared" ref="I67:I130" si="1">(C67-D67)+(E67-F67)-(G67-H67)</f>
        <v>0</v>
      </c>
    </row>
    <row r="68" spans="1:9" ht="20.100000000000001" customHeight="1">
      <c r="A68" s="70">
        <f>'Balance N'!I71</f>
        <v>0</v>
      </c>
      <c r="B68" s="71">
        <f>'Balance N'!J71</f>
        <v>0</v>
      </c>
      <c r="C68" s="72">
        <f>'Balance N'!K71</f>
        <v>0</v>
      </c>
      <c r="D68" s="72">
        <f>'Balance N'!L71</f>
        <v>0</v>
      </c>
      <c r="E68" s="72">
        <f>'Balance N'!M71</f>
        <v>0</v>
      </c>
      <c r="F68" s="72">
        <f>'Balance N'!N71</f>
        <v>0</v>
      </c>
      <c r="G68" s="72">
        <f>'Balance N'!O71</f>
        <v>0</v>
      </c>
      <c r="H68" s="72">
        <f>'Balance N'!P71</f>
        <v>0</v>
      </c>
      <c r="I68" s="74">
        <f t="shared" si="1"/>
        <v>0</v>
      </c>
    </row>
    <row r="69" spans="1:9" ht="20.100000000000001" customHeight="1">
      <c r="A69" s="70">
        <f>'Balance N'!I72</f>
        <v>0</v>
      </c>
      <c r="B69" s="71">
        <f>'Balance N'!J72</f>
        <v>0</v>
      </c>
      <c r="C69" s="72">
        <f>'Balance N'!K72</f>
        <v>0</v>
      </c>
      <c r="D69" s="72">
        <f>'Balance N'!L72</f>
        <v>0</v>
      </c>
      <c r="E69" s="72">
        <f>'Balance N'!M72</f>
        <v>0</v>
      </c>
      <c r="F69" s="72">
        <f>'Balance N'!N72</f>
        <v>0</v>
      </c>
      <c r="G69" s="72">
        <f>'Balance N'!O72</f>
        <v>0</v>
      </c>
      <c r="H69" s="72">
        <f>'Balance N'!P72</f>
        <v>0</v>
      </c>
      <c r="I69" s="74">
        <f t="shared" si="1"/>
        <v>0</v>
      </c>
    </row>
    <row r="70" spans="1:9" ht="20.100000000000001" customHeight="1">
      <c r="A70" s="70">
        <f>'Balance N'!I73</f>
        <v>0</v>
      </c>
      <c r="B70" s="71">
        <f>'Balance N'!J73</f>
        <v>0</v>
      </c>
      <c r="C70" s="72">
        <f>'Balance N'!K73</f>
        <v>0</v>
      </c>
      <c r="D70" s="72">
        <f>'Balance N'!L73</f>
        <v>0</v>
      </c>
      <c r="E70" s="72">
        <f>'Balance N'!M73</f>
        <v>0</v>
      </c>
      <c r="F70" s="72">
        <f>'Balance N'!N73</f>
        <v>0</v>
      </c>
      <c r="G70" s="72">
        <f>'Balance N'!O73</f>
        <v>0</v>
      </c>
      <c r="H70" s="72">
        <f>'Balance N'!P73</f>
        <v>0</v>
      </c>
      <c r="I70" s="74">
        <f t="shared" si="1"/>
        <v>0</v>
      </c>
    </row>
    <row r="71" spans="1:9" ht="20.100000000000001" customHeight="1">
      <c r="A71" s="70">
        <f>'Balance N'!I74</f>
        <v>0</v>
      </c>
      <c r="B71" s="71">
        <f>'Balance N'!J74</f>
        <v>0</v>
      </c>
      <c r="C71" s="72">
        <f>'Balance N'!K74</f>
        <v>0</v>
      </c>
      <c r="D71" s="72">
        <f>'Balance N'!L74</f>
        <v>0</v>
      </c>
      <c r="E71" s="72">
        <f>'Balance N'!M74</f>
        <v>0</v>
      </c>
      <c r="F71" s="72">
        <f>'Balance N'!N74</f>
        <v>0</v>
      </c>
      <c r="G71" s="72">
        <f>'Balance N'!O74</f>
        <v>0</v>
      </c>
      <c r="H71" s="72">
        <f>'Balance N'!P74</f>
        <v>0</v>
      </c>
      <c r="I71" s="74">
        <f t="shared" si="1"/>
        <v>0</v>
      </c>
    </row>
    <row r="72" spans="1:9" ht="20.100000000000001" customHeight="1">
      <c r="A72" s="70">
        <f>'Balance N'!I75</f>
        <v>0</v>
      </c>
      <c r="B72" s="71">
        <f>'Balance N'!J75</f>
        <v>0</v>
      </c>
      <c r="C72" s="72">
        <f>'Balance N'!K75</f>
        <v>0</v>
      </c>
      <c r="D72" s="72">
        <f>'Balance N'!L75</f>
        <v>0</v>
      </c>
      <c r="E72" s="72">
        <f>'Balance N'!M75</f>
        <v>0</v>
      </c>
      <c r="F72" s="72">
        <f>'Balance N'!N75</f>
        <v>0</v>
      </c>
      <c r="G72" s="72">
        <f>'Balance N'!O75</f>
        <v>0</v>
      </c>
      <c r="H72" s="72">
        <f>'Balance N'!P75</f>
        <v>0</v>
      </c>
      <c r="I72" s="74">
        <f t="shared" si="1"/>
        <v>0</v>
      </c>
    </row>
    <row r="73" spans="1:9" ht="20.100000000000001" customHeight="1">
      <c r="A73" s="70">
        <f>'Balance N'!I76</f>
        <v>0</v>
      </c>
      <c r="B73" s="71">
        <f>'Balance N'!J76</f>
        <v>0</v>
      </c>
      <c r="C73" s="72">
        <f>'Balance N'!K76</f>
        <v>0</v>
      </c>
      <c r="D73" s="72">
        <f>'Balance N'!L76</f>
        <v>0</v>
      </c>
      <c r="E73" s="72">
        <f>'Balance N'!M76</f>
        <v>0</v>
      </c>
      <c r="F73" s="72">
        <f>'Balance N'!N76</f>
        <v>0</v>
      </c>
      <c r="G73" s="72">
        <f>'Balance N'!O76</f>
        <v>0</v>
      </c>
      <c r="H73" s="72">
        <f>'Balance N'!P76</f>
        <v>0</v>
      </c>
      <c r="I73" s="74">
        <f t="shared" si="1"/>
        <v>0</v>
      </c>
    </row>
    <row r="74" spans="1:9" ht="20.100000000000001" customHeight="1">
      <c r="A74" s="70">
        <f>'Balance N'!I77</f>
        <v>0</v>
      </c>
      <c r="B74" s="71">
        <f>'Balance N'!J77</f>
        <v>0</v>
      </c>
      <c r="C74" s="72">
        <f>'Balance N'!K77</f>
        <v>0</v>
      </c>
      <c r="D74" s="72">
        <f>'Balance N'!L77</f>
        <v>0</v>
      </c>
      <c r="E74" s="72">
        <f>'Balance N'!M77</f>
        <v>0</v>
      </c>
      <c r="F74" s="72">
        <f>'Balance N'!N77</f>
        <v>0</v>
      </c>
      <c r="G74" s="72">
        <f>'Balance N'!O77</f>
        <v>0</v>
      </c>
      <c r="H74" s="72">
        <f>'Balance N'!P77</f>
        <v>0</v>
      </c>
      <c r="I74" s="74">
        <f t="shared" si="1"/>
        <v>0</v>
      </c>
    </row>
    <row r="75" spans="1:9" ht="20.100000000000001" customHeight="1">
      <c r="A75" s="70">
        <f>'Balance N'!I78</f>
        <v>0</v>
      </c>
      <c r="B75" s="71">
        <f>'Balance N'!J78</f>
        <v>0</v>
      </c>
      <c r="C75" s="72">
        <f>'Balance N'!K78</f>
        <v>0</v>
      </c>
      <c r="D75" s="72">
        <f>'Balance N'!L78</f>
        <v>0</v>
      </c>
      <c r="E75" s="72">
        <f>'Balance N'!M78</f>
        <v>0</v>
      </c>
      <c r="F75" s="72">
        <f>'Balance N'!N78</f>
        <v>0</v>
      </c>
      <c r="G75" s="72">
        <f>'Balance N'!O78</f>
        <v>0</v>
      </c>
      <c r="H75" s="72">
        <f>'Balance N'!P78</f>
        <v>0</v>
      </c>
      <c r="I75" s="74">
        <f t="shared" si="1"/>
        <v>0</v>
      </c>
    </row>
    <row r="76" spans="1:9" ht="20.100000000000001" customHeight="1">
      <c r="A76" s="70">
        <f>'Balance N'!I79</f>
        <v>0</v>
      </c>
      <c r="B76" s="71">
        <f>'Balance N'!J79</f>
        <v>0</v>
      </c>
      <c r="C76" s="72">
        <f>'Balance N'!K79</f>
        <v>0</v>
      </c>
      <c r="D76" s="72">
        <f>'Balance N'!L79</f>
        <v>0</v>
      </c>
      <c r="E76" s="72">
        <f>'Balance N'!M79</f>
        <v>0</v>
      </c>
      <c r="F76" s="72">
        <f>'Balance N'!N79</f>
        <v>0</v>
      </c>
      <c r="G76" s="72">
        <f>'Balance N'!O79</f>
        <v>0</v>
      </c>
      <c r="H76" s="72">
        <f>'Balance N'!P79</f>
        <v>0</v>
      </c>
      <c r="I76" s="74">
        <f t="shared" si="1"/>
        <v>0</v>
      </c>
    </row>
    <row r="77" spans="1:9" ht="20.100000000000001" customHeight="1">
      <c r="A77" s="70">
        <f>'Balance N'!I80</f>
        <v>0</v>
      </c>
      <c r="B77" s="71">
        <f>'Balance N'!J80</f>
        <v>0</v>
      </c>
      <c r="C77" s="72">
        <f>'Balance N'!K80</f>
        <v>0</v>
      </c>
      <c r="D77" s="72">
        <f>'Balance N'!L80</f>
        <v>0</v>
      </c>
      <c r="E77" s="72">
        <f>'Balance N'!M80</f>
        <v>0</v>
      </c>
      <c r="F77" s="72">
        <f>'Balance N'!N80</f>
        <v>0</v>
      </c>
      <c r="G77" s="72">
        <f>'Balance N'!O80</f>
        <v>0</v>
      </c>
      <c r="H77" s="72">
        <f>'Balance N'!P80</f>
        <v>0</v>
      </c>
      <c r="I77" s="74">
        <f t="shared" si="1"/>
        <v>0</v>
      </c>
    </row>
    <row r="78" spans="1:9" ht="20.100000000000001" customHeight="1">
      <c r="A78" s="70">
        <f>'Balance N'!I81</f>
        <v>0</v>
      </c>
      <c r="B78" s="71">
        <f>'Balance N'!J81</f>
        <v>0</v>
      </c>
      <c r="C78" s="72">
        <f>'Balance N'!K81</f>
        <v>0</v>
      </c>
      <c r="D78" s="72">
        <f>'Balance N'!L81</f>
        <v>0</v>
      </c>
      <c r="E78" s="72">
        <f>'Balance N'!M81</f>
        <v>0</v>
      </c>
      <c r="F78" s="72">
        <f>'Balance N'!N81</f>
        <v>0</v>
      </c>
      <c r="G78" s="72">
        <f>'Balance N'!O81</f>
        <v>0</v>
      </c>
      <c r="H78" s="72">
        <f>'Balance N'!P81</f>
        <v>0</v>
      </c>
      <c r="I78" s="74">
        <f t="shared" si="1"/>
        <v>0</v>
      </c>
    </row>
    <row r="79" spans="1:9" ht="20.100000000000001" customHeight="1">
      <c r="A79" s="70">
        <f>'Balance N'!I82</f>
        <v>0</v>
      </c>
      <c r="B79" s="71">
        <f>'Balance N'!J82</f>
        <v>0</v>
      </c>
      <c r="C79" s="72">
        <f>'Balance N'!K82</f>
        <v>0</v>
      </c>
      <c r="D79" s="72">
        <f>'Balance N'!L82</f>
        <v>0</v>
      </c>
      <c r="E79" s="72">
        <f>'Balance N'!M82</f>
        <v>0</v>
      </c>
      <c r="F79" s="72">
        <f>'Balance N'!N82</f>
        <v>0</v>
      </c>
      <c r="G79" s="72">
        <f>'Balance N'!O82</f>
        <v>0</v>
      </c>
      <c r="H79" s="72">
        <f>'Balance N'!P82</f>
        <v>0</v>
      </c>
      <c r="I79" s="74">
        <f t="shared" si="1"/>
        <v>0</v>
      </c>
    </row>
    <row r="80" spans="1:9" ht="20.100000000000001" customHeight="1">
      <c r="A80" s="70">
        <f>'Balance N'!I83</f>
        <v>0</v>
      </c>
      <c r="B80" s="71">
        <f>'Balance N'!J83</f>
        <v>0</v>
      </c>
      <c r="C80" s="72">
        <f>'Balance N'!K83</f>
        <v>0</v>
      </c>
      <c r="D80" s="72">
        <f>'Balance N'!L83</f>
        <v>0</v>
      </c>
      <c r="E80" s="72">
        <f>'Balance N'!M83</f>
        <v>0</v>
      </c>
      <c r="F80" s="72">
        <f>'Balance N'!N83</f>
        <v>0</v>
      </c>
      <c r="G80" s="72">
        <f>'Balance N'!O83</f>
        <v>0</v>
      </c>
      <c r="H80" s="72">
        <f>'Balance N'!P83</f>
        <v>0</v>
      </c>
      <c r="I80" s="74">
        <f t="shared" si="1"/>
        <v>0</v>
      </c>
    </row>
    <row r="81" spans="1:9" ht="20.100000000000001" customHeight="1">
      <c r="A81" s="70">
        <f>'Balance N'!I84</f>
        <v>0</v>
      </c>
      <c r="B81" s="71">
        <f>'Balance N'!J84</f>
        <v>0</v>
      </c>
      <c r="C81" s="72">
        <f>'Balance N'!K84</f>
        <v>0</v>
      </c>
      <c r="D81" s="72">
        <f>'Balance N'!L84</f>
        <v>0</v>
      </c>
      <c r="E81" s="72">
        <f>'Balance N'!M84</f>
        <v>0</v>
      </c>
      <c r="F81" s="72">
        <f>'Balance N'!N84</f>
        <v>0</v>
      </c>
      <c r="G81" s="72">
        <f>'Balance N'!O84</f>
        <v>0</v>
      </c>
      <c r="H81" s="72">
        <f>'Balance N'!P84</f>
        <v>0</v>
      </c>
      <c r="I81" s="74">
        <f t="shared" si="1"/>
        <v>0</v>
      </c>
    </row>
    <row r="82" spans="1:9" ht="20.100000000000001" customHeight="1">
      <c r="A82" s="70">
        <f>'Balance N'!I85</f>
        <v>0</v>
      </c>
      <c r="B82" s="71">
        <f>'Balance N'!J85</f>
        <v>0</v>
      </c>
      <c r="C82" s="72">
        <f>'Balance N'!K85</f>
        <v>0</v>
      </c>
      <c r="D82" s="72">
        <f>'Balance N'!L85</f>
        <v>0</v>
      </c>
      <c r="E82" s="72">
        <f>'Balance N'!M85</f>
        <v>0</v>
      </c>
      <c r="F82" s="72">
        <f>'Balance N'!N85</f>
        <v>0</v>
      </c>
      <c r="G82" s="72">
        <f>'Balance N'!O85</f>
        <v>0</v>
      </c>
      <c r="H82" s="72">
        <f>'Balance N'!P85</f>
        <v>0</v>
      </c>
      <c r="I82" s="74">
        <f t="shared" si="1"/>
        <v>0</v>
      </c>
    </row>
    <row r="83" spans="1:9" ht="20.100000000000001" customHeight="1">
      <c r="A83" s="70">
        <f>'Balance N'!I86</f>
        <v>0</v>
      </c>
      <c r="B83" s="71">
        <f>'Balance N'!J86</f>
        <v>0</v>
      </c>
      <c r="C83" s="72">
        <f>'Balance N'!K86</f>
        <v>0</v>
      </c>
      <c r="D83" s="72">
        <f>'Balance N'!L86</f>
        <v>0</v>
      </c>
      <c r="E83" s="72">
        <f>'Balance N'!M86</f>
        <v>0</v>
      </c>
      <c r="F83" s="72">
        <f>'Balance N'!N86</f>
        <v>0</v>
      </c>
      <c r="G83" s="72">
        <f>'Balance N'!O86</f>
        <v>0</v>
      </c>
      <c r="H83" s="72">
        <f>'Balance N'!P86</f>
        <v>0</v>
      </c>
      <c r="I83" s="74">
        <f t="shared" si="1"/>
        <v>0</v>
      </c>
    </row>
    <row r="84" spans="1:9" ht="20.100000000000001" customHeight="1">
      <c r="A84" s="70">
        <f>'Balance N'!I87</f>
        <v>0</v>
      </c>
      <c r="B84" s="71">
        <f>'Balance N'!J87</f>
        <v>0</v>
      </c>
      <c r="C84" s="72">
        <f>'Balance N'!K87</f>
        <v>0</v>
      </c>
      <c r="D84" s="72">
        <f>'Balance N'!L87</f>
        <v>0</v>
      </c>
      <c r="E84" s="72">
        <f>'Balance N'!M87</f>
        <v>0</v>
      </c>
      <c r="F84" s="72">
        <f>'Balance N'!N87</f>
        <v>0</v>
      </c>
      <c r="G84" s="72">
        <f>'Balance N'!O87</f>
        <v>0</v>
      </c>
      <c r="H84" s="72">
        <f>'Balance N'!P87</f>
        <v>0</v>
      </c>
      <c r="I84" s="74">
        <f t="shared" si="1"/>
        <v>0</v>
      </c>
    </row>
    <row r="85" spans="1:9" ht="20.100000000000001" customHeight="1">
      <c r="A85" s="70">
        <f>'Balance N'!I88</f>
        <v>0</v>
      </c>
      <c r="B85" s="71">
        <f>'Balance N'!J88</f>
        <v>0</v>
      </c>
      <c r="C85" s="72">
        <f>'Balance N'!K88</f>
        <v>0</v>
      </c>
      <c r="D85" s="72">
        <f>'Balance N'!L88</f>
        <v>0</v>
      </c>
      <c r="E85" s="72">
        <f>'Balance N'!M88</f>
        <v>0</v>
      </c>
      <c r="F85" s="72">
        <f>'Balance N'!N88</f>
        <v>0</v>
      </c>
      <c r="G85" s="72">
        <f>'Balance N'!O88</f>
        <v>0</v>
      </c>
      <c r="H85" s="72">
        <f>'Balance N'!P88</f>
        <v>0</v>
      </c>
      <c r="I85" s="74">
        <f t="shared" si="1"/>
        <v>0</v>
      </c>
    </row>
    <row r="86" spans="1:9" ht="20.100000000000001" customHeight="1">
      <c r="A86" s="70">
        <f>'Balance N'!I89</f>
        <v>0</v>
      </c>
      <c r="B86" s="71">
        <f>'Balance N'!J89</f>
        <v>0</v>
      </c>
      <c r="C86" s="72">
        <f>'Balance N'!K89</f>
        <v>0</v>
      </c>
      <c r="D86" s="72">
        <f>'Balance N'!L89</f>
        <v>0</v>
      </c>
      <c r="E86" s="72">
        <f>'Balance N'!M89</f>
        <v>0</v>
      </c>
      <c r="F86" s="72">
        <f>'Balance N'!N89</f>
        <v>0</v>
      </c>
      <c r="G86" s="72">
        <f>'Balance N'!O89</f>
        <v>0</v>
      </c>
      <c r="H86" s="72">
        <f>'Balance N'!P89</f>
        <v>0</v>
      </c>
      <c r="I86" s="74">
        <f t="shared" si="1"/>
        <v>0</v>
      </c>
    </row>
    <row r="87" spans="1:9" ht="20.100000000000001" customHeight="1">
      <c r="A87" s="70">
        <f>'Balance N'!I90</f>
        <v>0</v>
      </c>
      <c r="B87" s="71">
        <f>'Balance N'!J90</f>
        <v>0</v>
      </c>
      <c r="C87" s="72">
        <f>'Balance N'!K90</f>
        <v>0</v>
      </c>
      <c r="D87" s="72">
        <f>'Balance N'!L90</f>
        <v>0</v>
      </c>
      <c r="E87" s="72">
        <f>'Balance N'!M90</f>
        <v>0</v>
      </c>
      <c r="F87" s="72">
        <f>'Balance N'!N90</f>
        <v>0</v>
      </c>
      <c r="G87" s="72">
        <f>'Balance N'!O90</f>
        <v>0</v>
      </c>
      <c r="H87" s="72">
        <f>'Balance N'!P90</f>
        <v>0</v>
      </c>
      <c r="I87" s="74">
        <f t="shared" si="1"/>
        <v>0</v>
      </c>
    </row>
    <row r="88" spans="1:9" ht="20.100000000000001" customHeight="1">
      <c r="A88" s="70">
        <f>'Balance N'!I91</f>
        <v>0</v>
      </c>
      <c r="B88" s="71">
        <f>'Balance N'!J91</f>
        <v>0</v>
      </c>
      <c r="C88" s="72">
        <f>'Balance N'!K91</f>
        <v>0</v>
      </c>
      <c r="D88" s="72">
        <f>'Balance N'!L91</f>
        <v>0</v>
      </c>
      <c r="E88" s="72">
        <f>'Balance N'!M91</f>
        <v>0</v>
      </c>
      <c r="F88" s="72">
        <f>'Balance N'!N91</f>
        <v>0</v>
      </c>
      <c r="G88" s="72">
        <f>'Balance N'!O91</f>
        <v>0</v>
      </c>
      <c r="H88" s="72">
        <f>'Balance N'!P91</f>
        <v>0</v>
      </c>
      <c r="I88" s="74">
        <f t="shared" si="1"/>
        <v>0</v>
      </c>
    </row>
    <row r="89" spans="1:9" ht="20.100000000000001" customHeight="1">
      <c r="A89" s="70">
        <f>'Balance N'!I92</f>
        <v>0</v>
      </c>
      <c r="B89" s="71">
        <f>'Balance N'!J92</f>
        <v>0</v>
      </c>
      <c r="C89" s="72">
        <f>'Balance N'!K92</f>
        <v>0</v>
      </c>
      <c r="D89" s="72">
        <f>'Balance N'!L92</f>
        <v>0</v>
      </c>
      <c r="E89" s="72">
        <f>'Balance N'!M92</f>
        <v>0</v>
      </c>
      <c r="F89" s="72">
        <f>'Balance N'!N92</f>
        <v>0</v>
      </c>
      <c r="G89" s="72">
        <f>'Balance N'!O92</f>
        <v>0</v>
      </c>
      <c r="H89" s="72">
        <f>'Balance N'!P92</f>
        <v>0</v>
      </c>
      <c r="I89" s="74">
        <f t="shared" si="1"/>
        <v>0</v>
      </c>
    </row>
    <row r="90" spans="1:9" ht="20.100000000000001" customHeight="1">
      <c r="A90" s="70">
        <f>'Balance N'!I93</f>
        <v>0</v>
      </c>
      <c r="B90" s="71">
        <f>'Balance N'!J93</f>
        <v>0</v>
      </c>
      <c r="C90" s="72">
        <f>'Balance N'!K93</f>
        <v>0</v>
      </c>
      <c r="D90" s="72">
        <f>'Balance N'!L93</f>
        <v>0</v>
      </c>
      <c r="E90" s="72">
        <f>'Balance N'!M93</f>
        <v>0</v>
      </c>
      <c r="F90" s="72">
        <f>'Balance N'!N93</f>
        <v>0</v>
      </c>
      <c r="G90" s="72">
        <f>'Balance N'!O93</f>
        <v>0</v>
      </c>
      <c r="H90" s="72">
        <f>'Balance N'!P93</f>
        <v>0</v>
      </c>
      <c r="I90" s="74">
        <f t="shared" si="1"/>
        <v>0</v>
      </c>
    </row>
    <row r="91" spans="1:9" ht="20.100000000000001" customHeight="1">
      <c r="A91" s="70">
        <f>'Balance N'!I94</f>
        <v>0</v>
      </c>
      <c r="B91" s="71">
        <f>'Balance N'!J94</f>
        <v>0</v>
      </c>
      <c r="C91" s="72">
        <f>'Balance N'!K94</f>
        <v>0</v>
      </c>
      <c r="D91" s="72">
        <f>'Balance N'!L94</f>
        <v>0</v>
      </c>
      <c r="E91" s="72">
        <f>'Balance N'!M94</f>
        <v>0</v>
      </c>
      <c r="F91" s="72">
        <f>'Balance N'!N94</f>
        <v>0</v>
      </c>
      <c r="G91" s="72">
        <f>'Balance N'!O94</f>
        <v>0</v>
      </c>
      <c r="H91" s="72">
        <f>'Balance N'!P94</f>
        <v>0</v>
      </c>
      <c r="I91" s="74">
        <f t="shared" si="1"/>
        <v>0</v>
      </c>
    </row>
    <row r="92" spans="1:9" ht="20.100000000000001" customHeight="1">
      <c r="A92" s="70">
        <f>'Balance N'!I95</f>
        <v>0</v>
      </c>
      <c r="B92" s="71">
        <f>'Balance N'!J95</f>
        <v>0</v>
      </c>
      <c r="C92" s="72">
        <f>'Balance N'!K95</f>
        <v>0</v>
      </c>
      <c r="D92" s="72">
        <f>'Balance N'!L95</f>
        <v>0</v>
      </c>
      <c r="E92" s="72">
        <f>'Balance N'!M95</f>
        <v>0</v>
      </c>
      <c r="F92" s="72">
        <f>'Balance N'!N95</f>
        <v>0</v>
      </c>
      <c r="G92" s="72">
        <f>'Balance N'!O95</f>
        <v>0</v>
      </c>
      <c r="H92" s="72">
        <f>'Balance N'!P95</f>
        <v>0</v>
      </c>
      <c r="I92" s="74">
        <f t="shared" si="1"/>
        <v>0</v>
      </c>
    </row>
    <row r="93" spans="1:9" ht="20.100000000000001" customHeight="1">
      <c r="A93" s="70">
        <f>'Balance N'!I96</f>
        <v>0</v>
      </c>
      <c r="B93" s="71">
        <f>'Balance N'!J96</f>
        <v>0</v>
      </c>
      <c r="C93" s="72">
        <f>'Balance N'!K96</f>
        <v>0</v>
      </c>
      <c r="D93" s="72">
        <f>'Balance N'!L96</f>
        <v>0</v>
      </c>
      <c r="E93" s="72">
        <f>'Balance N'!M96</f>
        <v>0</v>
      </c>
      <c r="F93" s="72">
        <f>'Balance N'!N96</f>
        <v>0</v>
      </c>
      <c r="G93" s="72">
        <f>'Balance N'!O96</f>
        <v>0</v>
      </c>
      <c r="H93" s="72">
        <f>'Balance N'!P96</f>
        <v>0</v>
      </c>
      <c r="I93" s="74">
        <f t="shared" si="1"/>
        <v>0</v>
      </c>
    </row>
    <row r="94" spans="1:9" ht="20.100000000000001" customHeight="1">
      <c r="A94" s="70">
        <f>'Balance N'!I97</f>
        <v>0</v>
      </c>
      <c r="B94" s="71">
        <f>'Balance N'!J97</f>
        <v>0</v>
      </c>
      <c r="C94" s="72">
        <f>'Balance N'!K97</f>
        <v>0</v>
      </c>
      <c r="D94" s="72">
        <f>'Balance N'!L97</f>
        <v>0</v>
      </c>
      <c r="E94" s="72">
        <f>'Balance N'!M97</f>
        <v>0</v>
      </c>
      <c r="F94" s="72">
        <f>'Balance N'!N97</f>
        <v>0</v>
      </c>
      <c r="G94" s="72">
        <f>'Balance N'!O97</f>
        <v>0</v>
      </c>
      <c r="H94" s="72">
        <f>'Balance N'!P97</f>
        <v>0</v>
      </c>
      <c r="I94" s="74">
        <f t="shared" si="1"/>
        <v>0</v>
      </c>
    </row>
    <row r="95" spans="1:9" ht="20.100000000000001" customHeight="1">
      <c r="A95" s="70">
        <f>'Balance N'!I98</f>
        <v>0</v>
      </c>
      <c r="B95" s="71">
        <f>'Balance N'!J98</f>
        <v>0</v>
      </c>
      <c r="C95" s="72">
        <f>'Balance N'!K98</f>
        <v>0</v>
      </c>
      <c r="D95" s="72">
        <f>'Balance N'!L98</f>
        <v>0</v>
      </c>
      <c r="E95" s="72">
        <f>'Balance N'!M98</f>
        <v>0</v>
      </c>
      <c r="F95" s="72">
        <f>'Balance N'!N98</f>
        <v>0</v>
      </c>
      <c r="G95" s="72">
        <f>'Balance N'!O98</f>
        <v>0</v>
      </c>
      <c r="H95" s="72">
        <f>'Balance N'!P98</f>
        <v>0</v>
      </c>
      <c r="I95" s="74">
        <f t="shared" si="1"/>
        <v>0</v>
      </c>
    </row>
    <row r="96" spans="1:9" ht="20.100000000000001" customHeight="1">
      <c r="A96" s="70">
        <f>'Balance N'!I99</f>
        <v>0</v>
      </c>
      <c r="B96" s="71">
        <f>'Balance N'!J99</f>
        <v>0</v>
      </c>
      <c r="C96" s="72">
        <f>'Balance N'!K99</f>
        <v>0</v>
      </c>
      <c r="D96" s="72">
        <f>'Balance N'!L99</f>
        <v>0</v>
      </c>
      <c r="E96" s="72">
        <f>'Balance N'!M99</f>
        <v>0</v>
      </c>
      <c r="F96" s="72">
        <f>'Balance N'!N99</f>
        <v>0</v>
      </c>
      <c r="G96" s="72">
        <f>'Balance N'!O99</f>
        <v>0</v>
      </c>
      <c r="H96" s="72">
        <f>'Balance N'!P99</f>
        <v>0</v>
      </c>
      <c r="I96" s="74">
        <f t="shared" si="1"/>
        <v>0</v>
      </c>
    </row>
    <row r="97" spans="1:9" ht="20.100000000000001" customHeight="1">
      <c r="A97" s="70">
        <f>'Balance N'!I100</f>
        <v>0</v>
      </c>
      <c r="B97" s="71">
        <f>'Balance N'!J100</f>
        <v>0</v>
      </c>
      <c r="C97" s="72">
        <f>'Balance N'!K100</f>
        <v>0</v>
      </c>
      <c r="D97" s="72">
        <f>'Balance N'!L100</f>
        <v>0</v>
      </c>
      <c r="E97" s="72">
        <f>'Balance N'!M100</f>
        <v>0</v>
      </c>
      <c r="F97" s="72">
        <f>'Balance N'!N100</f>
        <v>0</v>
      </c>
      <c r="G97" s="72">
        <f>'Balance N'!O100</f>
        <v>0</v>
      </c>
      <c r="H97" s="72">
        <f>'Balance N'!P100</f>
        <v>0</v>
      </c>
      <c r="I97" s="74">
        <f t="shared" si="1"/>
        <v>0</v>
      </c>
    </row>
    <row r="98" spans="1:9" ht="20.100000000000001" customHeight="1">
      <c r="A98" s="70">
        <f>'Balance N'!I101</f>
        <v>0</v>
      </c>
      <c r="B98" s="71">
        <f>'Balance N'!J101</f>
        <v>0</v>
      </c>
      <c r="C98" s="72">
        <f>'Balance N'!K101</f>
        <v>0</v>
      </c>
      <c r="D98" s="72">
        <f>'Balance N'!L101</f>
        <v>0</v>
      </c>
      <c r="E98" s="72">
        <f>'Balance N'!M101</f>
        <v>0</v>
      </c>
      <c r="F98" s="72">
        <f>'Balance N'!N101</f>
        <v>0</v>
      </c>
      <c r="G98" s="72">
        <f>'Balance N'!O101</f>
        <v>0</v>
      </c>
      <c r="H98" s="72">
        <f>'Balance N'!P101</f>
        <v>0</v>
      </c>
      <c r="I98" s="74">
        <f t="shared" si="1"/>
        <v>0</v>
      </c>
    </row>
    <row r="99" spans="1:9" ht="20.100000000000001" customHeight="1">
      <c r="A99" s="70">
        <f>'Balance N'!I102</f>
        <v>0</v>
      </c>
      <c r="B99" s="71">
        <f>'Balance N'!J102</f>
        <v>0</v>
      </c>
      <c r="C99" s="72">
        <f>'Balance N'!K102</f>
        <v>0</v>
      </c>
      <c r="D99" s="72">
        <f>'Balance N'!L102</f>
        <v>0</v>
      </c>
      <c r="E99" s="72">
        <f>'Balance N'!M102</f>
        <v>0</v>
      </c>
      <c r="F99" s="72">
        <f>'Balance N'!N102</f>
        <v>0</v>
      </c>
      <c r="G99" s="72">
        <f>'Balance N'!O102</f>
        <v>0</v>
      </c>
      <c r="H99" s="72">
        <f>'Balance N'!P102</f>
        <v>0</v>
      </c>
      <c r="I99" s="74">
        <f t="shared" si="1"/>
        <v>0</v>
      </c>
    </row>
    <row r="100" spans="1:9" ht="20.100000000000001" customHeight="1">
      <c r="A100" s="70">
        <f>'Balance N'!I103</f>
        <v>0</v>
      </c>
      <c r="B100" s="71">
        <f>'Balance N'!J103</f>
        <v>0</v>
      </c>
      <c r="C100" s="72">
        <f>'Balance N'!K103</f>
        <v>0</v>
      </c>
      <c r="D100" s="72">
        <f>'Balance N'!L103</f>
        <v>0</v>
      </c>
      <c r="E100" s="72">
        <f>'Balance N'!M103</f>
        <v>0</v>
      </c>
      <c r="F100" s="72">
        <f>'Balance N'!N103</f>
        <v>0</v>
      </c>
      <c r="G100" s="72">
        <f>'Balance N'!O103</f>
        <v>0</v>
      </c>
      <c r="H100" s="72">
        <f>'Balance N'!P103</f>
        <v>0</v>
      </c>
      <c r="I100" s="74">
        <f t="shared" si="1"/>
        <v>0</v>
      </c>
    </row>
    <row r="101" spans="1:9" ht="20.100000000000001" customHeight="1">
      <c r="A101" s="70">
        <f>'Balance N'!I104</f>
        <v>0</v>
      </c>
      <c r="B101" s="71">
        <f>'Balance N'!J104</f>
        <v>0</v>
      </c>
      <c r="C101" s="72">
        <f>'Balance N'!K104</f>
        <v>0</v>
      </c>
      <c r="D101" s="72">
        <f>'Balance N'!L104</f>
        <v>0</v>
      </c>
      <c r="E101" s="72">
        <f>'Balance N'!M104</f>
        <v>0</v>
      </c>
      <c r="F101" s="72">
        <f>'Balance N'!N104</f>
        <v>0</v>
      </c>
      <c r="G101" s="72">
        <f>'Balance N'!O104</f>
        <v>0</v>
      </c>
      <c r="H101" s="72">
        <f>'Balance N'!P104</f>
        <v>0</v>
      </c>
      <c r="I101" s="74">
        <f t="shared" si="1"/>
        <v>0</v>
      </c>
    </row>
    <row r="102" spans="1:9" ht="20.100000000000001" customHeight="1">
      <c r="A102" s="70">
        <f>'Balance N'!I105</f>
        <v>0</v>
      </c>
      <c r="B102" s="71">
        <f>'Balance N'!J105</f>
        <v>0</v>
      </c>
      <c r="C102" s="72">
        <f>'Balance N'!K105</f>
        <v>0</v>
      </c>
      <c r="D102" s="72">
        <f>'Balance N'!L105</f>
        <v>0</v>
      </c>
      <c r="E102" s="72">
        <f>'Balance N'!M105</f>
        <v>0</v>
      </c>
      <c r="F102" s="72">
        <f>'Balance N'!N105</f>
        <v>0</v>
      </c>
      <c r="G102" s="72">
        <f>'Balance N'!O105</f>
        <v>0</v>
      </c>
      <c r="H102" s="72">
        <f>'Balance N'!P105</f>
        <v>0</v>
      </c>
      <c r="I102" s="74">
        <f t="shared" si="1"/>
        <v>0</v>
      </c>
    </row>
    <row r="103" spans="1:9" ht="20.100000000000001" customHeight="1">
      <c r="A103" s="70">
        <f>'Balance N'!I106</f>
        <v>0</v>
      </c>
      <c r="B103" s="71">
        <f>'Balance N'!J106</f>
        <v>0</v>
      </c>
      <c r="C103" s="72">
        <f>'Balance N'!K106</f>
        <v>0</v>
      </c>
      <c r="D103" s="72">
        <f>'Balance N'!L106</f>
        <v>0</v>
      </c>
      <c r="E103" s="72">
        <f>'Balance N'!M106</f>
        <v>0</v>
      </c>
      <c r="F103" s="72">
        <f>'Balance N'!N106</f>
        <v>0</v>
      </c>
      <c r="G103" s="72">
        <f>'Balance N'!O106</f>
        <v>0</v>
      </c>
      <c r="H103" s="72">
        <f>'Balance N'!P106</f>
        <v>0</v>
      </c>
      <c r="I103" s="74">
        <f t="shared" si="1"/>
        <v>0</v>
      </c>
    </row>
    <row r="104" spans="1:9" ht="20.100000000000001" customHeight="1">
      <c r="A104" s="70">
        <f>'Balance N'!I107</f>
        <v>0</v>
      </c>
      <c r="B104" s="71">
        <f>'Balance N'!J107</f>
        <v>0</v>
      </c>
      <c r="C104" s="72">
        <f>'Balance N'!K107</f>
        <v>0</v>
      </c>
      <c r="D104" s="72">
        <f>'Balance N'!L107</f>
        <v>0</v>
      </c>
      <c r="E104" s="72">
        <f>'Balance N'!M107</f>
        <v>0</v>
      </c>
      <c r="F104" s="72">
        <f>'Balance N'!N107</f>
        <v>0</v>
      </c>
      <c r="G104" s="72">
        <f>'Balance N'!O107</f>
        <v>0</v>
      </c>
      <c r="H104" s="72">
        <f>'Balance N'!P107</f>
        <v>0</v>
      </c>
      <c r="I104" s="74">
        <f t="shared" si="1"/>
        <v>0</v>
      </c>
    </row>
    <row r="105" spans="1:9" ht="20.100000000000001" customHeight="1">
      <c r="A105" s="70">
        <f>'Balance N'!I108</f>
        <v>0</v>
      </c>
      <c r="B105" s="71">
        <f>'Balance N'!J108</f>
        <v>0</v>
      </c>
      <c r="C105" s="72">
        <f>'Balance N'!K108</f>
        <v>0</v>
      </c>
      <c r="D105" s="72">
        <f>'Balance N'!L108</f>
        <v>0</v>
      </c>
      <c r="E105" s="72">
        <f>'Balance N'!M108</f>
        <v>0</v>
      </c>
      <c r="F105" s="72">
        <f>'Balance N'!N108</f>
        <v>0</v>
      </c>
      <c r="G105" s="72">
        <f>'Balance N'!O108</f>
        <v>0</v>
      </c>
      <c r="H105" s="72">
        <f>'Balance N'!P108</f>
        <v>0</v>
      </c>
      <c r="I105" s="74">
        <f t="shared" si="1"/>
        <v>0</v>
      </c>
    </row>
    <row r="106" spans="1:9" ht="20.100000000000001" customHeight="1">
      <c r="A106" s="70">
        <f>'Balance N'!I109</f>
        <v>0</v>
      </c>
      <c r="B106" s="71">
        <f>'Balance N'!J109</f>
        <v>0</v>
      </c>
      <c r="C106" s="72">
        <f>'Balance N'!K109</f>
        <v>0</v>
      </c>
      <c r="D106" s="72">
        <f>'Balance N'!L109</f>
        <v>0</v>
      </c>
      <c r="E106" s="72">
        <f>'Balance N'!M109</f>
        <v>0</v>
      </c>
      <c r="F106" s="72">
        <f>'Balance N'!N109</f>
        <v>0</v>
      </c>
      <c r="G106" s="72">
        <f>'Balance N'!O109</f>
        <v>0</v>
      </c>
      <c r="H106" s="72">
        <f>'Balance N'!P109</f>
        <v>0</v>
      </c>
      <c r="I106" s="74">
        <f t="shared" si="1"/>
        <v>0</v>
      </c>
    </row>
    <row r="107" spans="1:9" ht="20.100000000000001" customHeight="1">
      <c r="A107" s="70">
        <f>'Balance N'!I110</f>
        <v>0</v>
      </c>
      <c r="B107" s="71">
        <f>'Balance N'!J110</f>
        <v>0</v>
      </c>
      <c r="C107" s="72">
        <f>'Balance N'!K110</f>
        <v>0</v>
      </c>
      <c r="D107" s="72">
        <f>'Balance N'!L110</f>
        <v>0</v>
      </c>
      <c r="E107" s="72">
        <f>'Balance N'!M110</f>
        <v>0</v>
      </c>
      <c r="F107" s="72">
        <f>'Balance N'!N110</f>
        <v>0</v>
      </c>
      <c r="G107" s="72">
        <f>'Balance N'!O110</f>
        <v>0</v>
      </c>
      <c r="H107" s="72">
        <f>'Balance N'!P110</f>
        <v>0</v>
      </c>
      <c r="I107" s="74">
        <f t="shared" si="1"/>
        <v>0</v>
      </c>
    </row>
    <row r="108" spans="1:9" ht="20.100000000000001" customHeight="1">
      <c r="A108" s="70">
        <f>'Balance N'!I111</f>
        <v>0</v>
      </c>
      <c r="B108" s="71">
        <f>'Balance N'!J111</f>
        <v>0</v>
      </c>
      <c r="C108" s="72">
        <f>'Balance N'!K111</f>
        <v>0</v>
      </c>
      <c r="D108" s="72">
        <f>'Balance N'!L111</f>
        <v>0</v>
      </c>
      <c r="E108" s="72">
        <f>'Balance N'!M111</f>
        <v>0</v>
      </c>
      <c r="F108" s="72">
        <f>'Balance N'!N111</f>
        <v>0</v>
      </c>
      <c r="G108" s="72">
        <f>'Balance N'!O111</f>
        <v>0</v>
      </c>
      <c r="H108" s="72">
        <f>'Balance N'!P111</f>
        <v>0</v>
      </c>
      <c r="I108" s="74">
        <f t="shared" si="1"/>
        <v>0</v>
      </c>
    </row>
    <row r="109" spans="1:9" ht="20.100000000000001" customHeight="1">
      <c r="A109" s="70">
        <f>'Balance N'!I112</f>
        <v>0</v>
      </c>
      <c r="B109" s="71">
        <f>'Balance N'!J112</f>
        <v>0</v>
      </c>
      <c r="C109" s="72">
        <f>'Balance N'!K112</f>
        <v>0</v>
      </c>
      <c r="D109" s="72">
        <f>'Balance N'!L112</f>
        <v>0</v>
      </c>
      <c r="E109" s="72">
        <f>'Balance N'!M112</f>
        <v>0</v>
      </c>
      <c r="F109" s="72">
        <f>'Balance N'!N112</f>
        <v>0</v>
      </c>
      <c r="G109" s="72">
        <f>'Balance N'!O112</f>
        <v>0</v>
      </c>
      <c r="H109" s="72">
        <f>'Balance N'!P112</f>
        <v>0</v>
      </c>
      <c r="I109" s="74">
        <f t="shared" si="1"/>
        <v>0</v>
      </c>
    </row>
    <row r="110" spans="1:9" ht="20.100000000000001" customHeight="1">
      <c r="A110" s="70">
        <f>'Balance N'!I113</f>
        <v>0</v>
      </c>
      <c r="B110" s="71">
        <f>'Balance N'!J113</f>
        <v>0</v>
      </c>
      <c r="C110" s="72">
        <f>'Balance N'!K113</f>
        <v>0</v>
      </c>
      <c r="D110" s="72">
        <f>'Balance N'!L113</f>
        <v>0</v>
      </c>
      <c r="E110" s="72">
        <f>'Balance N'!M113</f>
        <v>0</v>
      </c>
      <c r="F110" s="72">
        <f>'Balance N'!N113</f>
        <v>0</v>
      </c>
      <c r="G110" s="72">
        <f>'Balance N'!O113</f>
        <v>0</v>
      </c>
      <c r="H110" s="72">
        <f>'Balance N'!P113</f>
        <v>0</v>
      </c>
      <c r="I110" s="74">
        <f t="shared" si="1"/>
        <v>0</v>
      </c>
    </row>
    <row r="111" spans="1:9" ht="20.100000000000001" customHeight="1">
      <c r="A111" s="70">
        <f>'Balance N'!I114</f>
        <v>0</v>
      </c>
      <c r="B111" s="71">
        <f>'Balance N'!J114</f>
        <v>0</v>
      </c>
      <c r="C111" s="72">
        <f>'Balance N'!K114</f>
        <v>0</v>
      </c>
      <c r="D111" s="72">
        <f>'Balance N'!L114</f>
        <v>0</v>
      </c>
      <c r="E111" s="72">
        <f>'Balance N'!M114</f>
        <v>0</v>
      </c>
      <c r="F111" s="72">
        <f>'Balance N'!N114</f>
        <v>0</v>
      </c>
      <c r="G111" s="72">
        <f>'Balance N'!O114</f>
        <v>0</v>
      </c>
      <c r="H111" s="72">
        <f>'Balance N'!P114</f>
        <v>0</v>
      </c>
      <c r="I111" s="74">
        <f t="shared" si="1"/>
        <v>0</v>
      </c>
    </row>
    <row r="112" spans="1:9" ht="20.100000000000001" customHeight="1">
      <c r="A112" s="70">
        <f>'Balance N'!I115</f>
        <v>0</v>
      </c>
      <c r="B112" s="71">
        <f>'Balance N'!J115</f>
        <v>0</v>
      </c>
      <c r="C112" s="72">
        <f>'Balance N'!K115</f>
        <v>0</v>
      </c>
      <c r="D112" s="72">
        <f>'Balance N'!L115</f>
        <v>0</v>
      </c>
      <c r="E112" s="72">
        <f>'Balance N'!M115</f>
        <v>0</v>
      </c>
      <c r="F112" s="72">
        <f>'Balance N'!N115</f>
        <v>0</v>
      </c>
      <c r="G112" s="72">
        <f>'Balance N'!O115</f>
        <v>0</v>
      </c>
      <c r="H112" s="72">
        <f>'Balance N'!P115</f>
        <v>0</v>
      </c>
      <c r="I112" s="74">
        <f t="shared" si="1"/>
        <v>0</v>
      </c>
    </row>
    <row r="113" spans="1:9" ht="20.100000000000001" customHeight="1">
      <c r="A113" s="70">
        <f>'Balance N'!I116</f>
        <v>0</v>
      </c>
      <c r="B113" s="71">
        <f>'Balance N'!J116</f>
        <v>0</v>
      </c>
      <c r="C113" s="72">
        <f>'Balance N'!K116</f>
        <v>0</v>
      </c>
      <c r="D113" s="72">
        <f>'Balance N'!L116</f>
        <v>0</v>
      </c>
      <c r="E113" s="72">
        <f>'Balance N'!M116</f>
        <v>0</v>
      </c>
      <c r="F113" s="72">
        <f>'Balance N'!N116</f>
        <v>0</v>
      </c>
      <c r="G113" s="72">
        <f>'Balance N'!O116</f>
        <v>0</v>
      </c>
      <c r="H113" s="72">
        <f>'Balance N'!P116</f>
        <v>0</v>
      </c>
      <c r="I113" s="74">
        <f t="shared" si="1"/>
        <v>0</v>
      </c>
    </row>
    <row r="114" spans="1:9" ht="20.100000000000001" customHeight="1">
      <c r="A114" s="70">
        <f>'Balance N'!I117</f>
        <v>0</v>
      </c>
      <c r="B114" s="71">
        <f>'Balance N'!J117</f>
        <v>0</v>
      </c>
      <c r="C114" s="72">
        <f>'Balance N'!K117</f>
        <v>0</v>
      </c>
      <c r="D114" s="72">
        <f>'Balance N'!L117</f>
        <v>0</v>
      </c>
      <c r="E114" s="72">
        <f>'Balance N'!M117</f>
        <v>0</v>
      </c>
      <c r="F114" s="72">
        <f>'Balance N'!N117</f>
        <v>0</v>
      </c>
      <c r="G114" s="72">
        <f>'Balance N'!O117</f>
        <v>0</v>
      </c>
      <c r="H114" s="72">
        <f>'Balance N'!P117</f>
        <v>0</v>
      </c>
      <c r="I114" s="74">
        <f t="shared" si="1"/>
        <v>0</v>
      </c>
    </row>
    <row r="115" spans="1:9" ht="20.100000000000001" customHeight="1">
      <c r="A115" s="70">
        <f>'Balance N'!I118</f>
        <v>0</v>
      </c>
      <c r="B115" s="71">
        <f>'Balance N'!J118</f>
        <v>0</v>
      </c>
      <c r="C115" s="72">
        <f>'Balance N'!K118</f>
        <v>0</v>
      </c>
      <c r="D115" s="72">
        <f>'Balance N'!L118</f>
        <v>0</v>
      </c>
      <c r="E115" s="72">
        <f>'Balance N'!M118</f>
        <v>0</v>
      </c>
      <c r="F115" s="72">
        <f>'Balance N'!N118</f>
        <v>0</v>
      </c>
      <c r="G115" s="72">
        <f>'Balance N'!O118</f>
        <v>0</v>
      </c>
      <c r="H115" s="72">
        <f>'Balance N'!P118</f>
        <v>0</v>
      </c>
      <c r="I115" s="74">
        <f t="shared" si="1"/>
        <v>0</v>
      </c>
    </row>
    <row r="116" spans="1:9" ht="20.100000000000001" customHeight="1">
      <c r="A116" s="70">
        <f>'Balance N'!I119</f>
        <v>0</v>
      </c>
      <c r="B116" s="71">
        <f>'Balance N'!J119</f>
        <v>0</v>
      </c>
      <c r="C116" s="72">
        <f>'Balance N'!K119</f>
        <v>0</v>
      </c>
      <c r="D116" s="72">
        <f>'Balance N'!L119</f>
        <v>0</v>
      </c>
      <c r="E116" s="72">
        <f>'Balance N'!M119</f>
        <v>0</v>
      </c>
      <c r="F116" s="72">
        <f>'Balance N'!N119</f>
        <v>0</v>
      </c>
      <c r="G116" s="72">
        <f>'Balance N'!O119</f>
        <v>0</v>
      </c>
      <c r="H116" s="72">
        <f>'Balance N'!P119</f>
        <v>0</v>
      </c>
      <c r="I116" s="74">
        <f t="shared" si="1"/>
        <v>0</v>
      </c>
    </row>
    <row r="117" spans="1:9" ht="20.100000000000001" customHeight="1">
      <c r="A117" s="70">
        <f>'Balance N'!I120</f>
        <v>0</v>
      </c>
      <c r="B117" s="71">
        <f>'Balance N'!J120</f>
        <v>0</v>
      </c>
      <c r="C117" s="72">
        <f>'Balance N'!K120</f>
        <v>0</v>
      </c>
      <c r="D117" s="72">
        <f>'Balance N'!L120</f>
        <v>0</v>
      </c>
      <c r="E117" s="72">
        <f>'Balance N'!M120</f>
        <v>0</v>
      </c>
      <c r="F117" s="72">
        <f>'Balance N'!N120</f>
        <v>0</v>
      </c>
      <c r="G117" s="72">
        <f>'Balance N'!O120</f>
        <v>0</v>
      </c>
      <c r="H117" s="72">
        <f>'Balance N'!P120</f>
        <v>0</v>
      </c>
      <c r="I117" s="74">
        <f t="shared" si="1"/>
        <v>0</v>
      </c>
    </row>
    <row r="118" spans="1:9" ht="20.100000000000001" customHeight="1">
      <c r="A118" s="70">
        <f>'Balance N'!I121</f>
        <v>0</v>
      </c>
      <c r="B118" s="71">
        <f>'Balance N'!J121</f>
        <v>0</v>
      </c>
      <c r="C118" s="72">
        <f>'Balance N'!K121</f>
        <v>0</v>
      </c>
      <c r="D118" s="72">
        <f>'Balance N'!L121</f>
        <v>0</v>
      </c>
      <c r="E118" s="72">
        <f>'Balance N'!M121</f>
        <v>0</v>
      </c>
      <c r="F118" s="72">
        <f>'Balance N'!N121</f>
        <v>0</v>
      </c>
      <c r="G118" s="72">
        <f>'Balance N'!O121</f>
        <v>0</v>
      </c>
      <c r="H118" s="72">
        <f>'Balance N'!P121</f>
        <v>0</v>
      </c>
      <c r="I118" s="74">
        <f t="shared" si="1"/>
        <v>0</v>
      </c>
    </row>
    <row r="119" spans="1:9" ht="20.100000000000001" customHeight="1">
      <c r="A119" s="70">
        <f>'Balance N'!I122</f>
        <v>0</v>
      </c>
      <c r="B119" s="71">
        <f>'Balance N'!J122</f>
        <v>0</v>
      </c>
      <c r="C119" s="72">
        <f>'Balance N'!K122</f>
        <v>0</v>
      </c>
      <c r="D119" s="72">
        <f>'Balance N'!L122</f>
        <v>0</v>
      </c>
      <c r="E119" s="72">
        <f>'Balance N'!M122</f>
        <v>0</v>
      </c>
      <c r="F119" s="72">
        <f>'Balance N'!N122</f>
        <v>0</v>
      </c>
      <c r="G119" s="72">
        <f>'Balance N'!O122</f>
        <v>0</v>
      </c>
      <c r="H119" s="72">
        <f>'Balance N'!P122</f>
        <v>0</v>
      </c>
      <c r="I119" s="74">
        <f t="shared" si="1"/>
        <v>0</v>
      </c>
    </row>
    <row r="120" spans="1:9" ht="20.100000000000001" customHeight="1">
      <c r="A120" s="70">
        <f>'Balance N'!I123</f>
        <v>0</v>
      </c>
      <c r="B120" s="71">
        <f>'Balance N'!J123</f>
        <v>0</v>
      </c>
      <c r="C120" s="72">
        <f>'Balance N'!K123</f>
        <v>0</v>
      </c>
      <c r="D120" s="72">
        <f>'Balance N'!L123</f>
        <v>0</v>
      </c>
      <c r="E120" s="72">
        <f>'Balance N'!M123</f>
        <v>0</v>
      </c>
      <c r="F120" s="72">
        <f>'Balance N'!N123</f>
        <v>0</v>
      </c>
      <c r="G120" s="72">
        <f>'Balance N'!O123</f>
        <v>0</v>
      </c>
      <c r="H120" s="72">
        <f>'Balance N'!P123</f>
        <v>0</v>
      </c>
      <c r="I120" s="74">
        <f t="shared" si="1"/>
        <v>0</v>
      </c>
    </row>
    <row r="121" spans="1:9" ht="20.100000000000001" customHeight="1">
      <c r="A121" s="70">
        <f>'Balance N'!I124</f>
        <v>0</v>
      </c>
      <c r="B121" s="71">
        <f>'Balance N'!J124</f>
        <v>0</v>
      </c>
      <c r="C121" s="72">
        <f>'Balance N'!K124</f>
        <v>0</v>
      </c>
      <c r="D121" s="72">
        <f>'Balance N'!L124</f>
        <v>0</v>
      </c>
      <c r="E121" s="72">
        <f>'Balance N'!M124</f>
        <v>0</v>
      </c>
      <c r="F121" s="72">
        <f>'Balance N'!N124</f>
        <v>0</v>
      </c>
      <c r="G121" s="72">
        <f>'Balance N'!O124</f>
        <v>0</v>
      </c>
      <c r="H121" s="72">
        <f>'Balance N'!P124</f>
        <v>0</v>
      </c>
      <c r="I121" s="74">
        <f t="shared" si="1"/>
        <v>0</v>
      </c>
    </row>
    <row r="122" spans="1:9" ht="20.100000000000001" customHeight="1">
      <c r="A122" s="70">
        <f>'Balance N'!I125</f>
        <v>0</v>
      </c>
      <c r="B122" s="71">
        <f>'Balance N'!J125</f>
        <v>0</v>
      </c>
      <c r="C122" s="72">
        <f>'Balance N'!K125</f>
        <v>0</v>
      </c>
      <c r="D122" s="72">
        <f>'Balance N'!L125</f>
        <v>0</v>
      </c>
      <c r="E122" s="72">
        <f>'Balance N'!M125</f>
        <v>0</v>
      </c>
      <c r="F122" s="72">
        <f>'Balance N'!N125</f>
        <v>0</v>
      </c>
      <c r="G122" s="72">
        <f>'Balance N'!O125</f>
        <v>0</v>
      </c>
      <c r="H122" s="72">
        <f>'Balance N'!P125</f>
        <v>0</v>
      </c>
      <c r="I122" s="74">
        <f t="shared" si="1"/>
        <v>0</v>
      </c>
    </row>
    <row r="123" spans="1:9" ht="20.100000000000001" customHeight="1">
      <c r="A123" s="70">
        <f>'Balance N'!I126</f>
        <v>0</v>
      </c>
      <c r="B123" s="71">
        <f>'Balance N'!J126</f>
        <v>0</v>
      </c>
      <c r="C123" s="72">
        <f>'Balance N'!K126</f>
        <v>0</v>
      </c>
      <c r="D123" s="72">
        <f>'Balance N'!L126</f>
        <v>0</v>
      </c>
      <c r="E123" s="72">
        <f>'Balance N'!M126</f>
        <v>0</v>
      </c>
      <c r="F123" s="72">
        <f>'Balance N'!N126</f>
        <v>0</v>
      </c>
      <c r="G123" s="72">
        <f>'Balance N'!O126</f>
        <v>0</v>
      </c>
      <c r="H123" s="72">
        <f>'Balance N'!P126</f>
        <v>0</v>
      </c>
      <c r="I123" s="74">
        <f t="shared" si="1"/>
        <v>0</v>
      </c>
    </row>
    <row r="124" spans="1:9" ht="20.100000000000001" customHeight="1">
      <c r="A124" s="70">
        <f>'Balance N'!I127</f>
        <v>0</v>
      </c>
      <c r="B124" s="71">
        <f>'Balance N'!J127</f>
        <v>0</v>
      </c>
      <c r="C124" s="72">
        <f>'Balance N'!K127</f>
        <v>0</v>
      </c>
      <c r="D124" s="72">
        <f>'Balance N'!L127</f>
        <v>0</v>
      </c>
      <c r="E124" s="72">
        <f>'Balance N'!M127</f>
        <v>0</v>
      </c>
      <c r="F124" s="72">
        <f>'Balance N'!N127</f>
        <v>0</v>
      </c>
      <c r="G124" s="72">
        <f>'Balance N'!O127</f>
        <v>0</v>
      </c>
      <c r="H124" s="72">
        <f>'Balance N'!P127</f>
        <v>0</v>
      </c>
      <c r="I124" s="74">
        <f t="shared" si="1"/>
        <v>0</v>
      </c>
    </row>
    <row r="125" spans="1:9" ht="20.100000000000001" customHeight="1">
      <c r="A125" s="70">
        <f>'Balance N'!I128</f>
        <v>0</v>
      </c>
      <c r="B125" s="71">
        <f>'Balance N'!J128</f>
        <v>0</v>
      </c>
      <c r="C125" s="72">
        <f>'Balance N'!K128</f>
        <v>0</v>
      </c>
      <c r="D125" s="72">
        <f>'Balance N'!L128</f>
        <v>0</v>
      </c>
      <c r="E125" s="72">
        <f>'Balance N'!M128</f>
        <v>0</v>
      </c>
      <c r="F125" s="72">
        <f>'Balance N'!N128</f>
        <v>0</v>
      </c>
      <c r="G125" s="72">
        <f>'Balance N'!O128</f>
        <v>0</v>
      </c>
      <c r="H125" s="72">
        <f>'Balance N'!P128</f>
        <v>0</v>
      </c>
      <c r="I125" s="74">
        <f t="shared" si="1"/>
        <v>0</v>
      </c>
    </row>
    <row r="126" spans="1:9" ht="20.100000000000001" customHeight="1">
      <c r="A126" s="70">
        <f>'Balance N'!I129</f>
        <v>0</v>
      </c>
      <c r="B126" s="71">
        <f>'Balance N'!J129</f>
        <v>0</v>
      </c>
      <c r="C126" s="72">
        <f>'Balance N'!K129</f>
        <v>0</v>
      </c>
      <c r="D126" s="72">
        <f>'Balance N'!L129</f>
        <v>0</v>
      </c>
      <c r="E126" s="72">
        <f>'Balance N'!M129</f>
        <v>0</v>
      </c>
      <c r="F126" s="72">
        <f>'Balance N'!N129</f>
        <v>0</v>
      </c>
      <c r="G126" s="72">
        <f>'Balance N'!O129</f>
        <v>0</v>
      </c>
      <c r="H126" s="72">
        <f>'Balance N'!P129</f>
        <v>0</v>
      </c>
      <c r="I126" s="74">
        <f t="shared" si="1"/>
        <v>0</v>
      </c>
    </row>
    <row r="127" spans="1:9" ht="20.100000000000001" customHeight="1">
      <c r="A127" s="70">
        <f>'Balance N'!I130</f>
        <v>0</v>
      </c>
      <c r="B127" s="71">
        <f>'Balance N'!J130</f>
        <v>0</v>
      </c>
      <c r="C127" s="72">
        <f>'Balance N'!K130</f>
        <v>0</v>
      </c>
      <c r="D127" s="72">
        <f>'Balance N'!L130</f>
        <v>0</v>
      </c>
      <c r="E127" s="72">
        <f>'Balance N'!M130</f>
        <v>0</v>
      </c>
      <c r="F127" s="72">
        <f>'Balance N'!N130</f>
        <v>0</v>
      </c>
      <c r="G127" s="72">
        <f>'Balance N'!O130</f>
        <v>0</v>
      </c>
      <c r="H127" s="72">
        <f>'Balance N'!P130</f>
        <v>0</v>
      </c>
      <c r="I127" s="74">
        <f t="shared" si="1"/>
        <v>0</v>
      </c>
    </row>
    <row r="128" spans="1:9" ht="20.100000000000001" customHeight="1">
      <c r="A128" s="70">
        <f>'Balance N'!I131</f>
        <v>0</v>
      </c>
      <c r="B128" s="71">
        <f>'Balance N'!J131</f>
        <v>0</v>
      </c>
      <c r="C128" s="72">
        <f>'Balance N'!K131</f>
        <v>0</v>
      </c>
      <c r="D128" s="72">
        <f>'Balance N'!L131</f>
        <v>0</v>
      </c>
      <c r="E128" s="72">
        <f>'Balance N'!M131</f>
        <v>0</v>
      </c>
      <c r="F128" s="72">
        <f>'Balance N'!N131</f>
        <v>0</v>
      </c>
      <c r="G128" s="72">
        <f>'Balance N'!O131</f>
        <v>0</v>
      </c>
      <c r="H128" s="72">
        <f>'Balance N'!P131</f>
        <v>0</v>
      </c>
      <c r="I128" s="74">
        <f t="shared" si="1"/>
        <v>0</v>
      </c>
    </row>
    <row r="129" spans="1:9" ht="20.100000000000001" customHeight="1">
      <c r="A129" s="70">
        <f>'Balance N'!I132</f>
        <v>0</v>
      </c>
      <c r="B129" s="71">
        <f>'Balance N'!J132</f>
        <v>0</v>
      </c>
      <c r="C129" s="72">
        <f>'Balance N'!K132</f>
        <v>0</v>
      </c>
      <c r="D129" s="72">
        <f>'Balance N'!L132</f>
        <v>0</v>
      </c>
      <c r="E129" s="72">
        <f>'Balance N'!M132</f>
        <v>0</v>
      </c>
      <c r="F129" s="72">
        <f>'Balance N'!N132</f>
        <v>0</v>
      </c>
      <c r="G129" s="72">
        <f>'Balance N'!O132</f>
        <v>0</v>
      </c>
      <c r="H129" s="72">
        <f>'Balance N'!P132</f>
        <v>0</v>
      </c>
      <c r="I129" s="74">
        <f t="shared" si="1"/>
        <v>0</v>
      </c>
    </row>
    <row r="130" spans="1:9" ht="20.100000000000001" customHeight="1">
      <c r="A130" s="70">
        <f>'Balance N'!I133</f>
        <v>0</v>
      </c>
      <c r="B130" s="71">
        <f>'Balance N'!J133</f>
        <v>0</v>
      </c>
      <c r="C130" s="72">
        <f>'Balance N'!K133</f>
        <v>0</v>
      </c>
      <c r="D130" s="72">
        <f>'Balance N'!L133</f>
        <v>0</v>
      </c>
      <c r="E130" s="72">
        <f>'Balance N'!M133</f>
        <v>0</v>
      </c>
      <c r="F130" s="72">
        <f>'Balance N'!N133</f>
        <v>0</v>
      </c>
      <c r="G130" s="72">
        <f>'Balance N'!O133</f>
        <v>0</v>
      </c>
      <c r="H130" s="72">
        <f>'Balance N'!P133</f>
        <v>0</v>
      </c>
      <c r="I130" s="74">
        <f t="shared" si="1"/>
        <v>0</v>
      </c>
    </row>
    <row r="131" spans="1:9" ht="20.100000000000001" customHeight="1">
      <c r="A131" s="70">
        <f>'Balance N'!I134</f>
        <v>0</v>
      </c>
      <c r="B131" s="71">
        <f>'Balance N'!J134</f>
        <v>0</v>
      </c>
      <c r="C131" s="72">
        <f>'Balance N'!K134</f>
        <v>0</v>
      </c>
      <c r="D131" s="72">
        <f>'Balance N'!L134</f>
        <v>0</v>
      </c>
      <c r="E131" s="72">
        <f>'Balance N'!M134</f>
        <v>0</v>
      </c>
      <c r="F131" s="72">
        <f>'Balance N'!N134</f>
        <v>0</v>
      </c>
      <c r="G131" s="72">
        <f>'Balance N'!O134</f>
        <v>0</v>
      </c>
      <c r="H131" s="72">
        <f>'Balance N'!P134</f>
        <v>0</v>
      </c>
      <c r="I131" s="74">
        <f t="shared" ref="I131:I194" si="2">(C131-D131)+(E131-F131)-(G131-H131)</f>
        <v>0</v>
      </c>
    </row>
    <row r="132" spans="1:9" ht="20.100000000000001" customHeight="1">
      <c r="A132" s="70">
        <f>'Balance N'!I135</f>
        <v>0</v>
      </c>
      <c r="B132" s="71">
        <f>'Balance N'!J135</f>
        <v>0</v>
      </c>
      <c r="C132" s="72">
        <f>'Balance N'!K135</f>
        <v>0</v>
      </c>
      <c r="D132" s="72">
        <f>'Balance N'!L135</f>
        <v>0</v>
      </c>
      <c r="E132" s="72">
        <f>'Balance N'!M135</f>
        <v>0</v>
      </c>
      <c r="F132" s="72">
        <f>'Balance N'!N135</f>
        <v>0</v>
      </c>
      <c r="G132" s="72">
        <f>'Balance N'!O135</f>
        <v>0</v>
      </c>
      <c r="H132" s="72">
        <f>'Balance N'!P135</f>
        <v>0</v>
      </c>
      <c r="I132" s="74">
        <f t="shared" si="2"/>
        <v>0</v>
      </c>
    </row>
    <row r="133" spans="1:9" ht="20.100000000000001" customHeight="1">
      <c r="A133" s="70">
        <f>'Balance N'!I136</f>
        <v>0</v>
      </c>
      <c r="B133" s="71">
        <f>'Balance N'!J136</f>
        <v>0</v>
      </c>
      <c r="C133" s="72">
        <f>'Balance N'!K136</f>
        <v>0</v>
      </c>
      <c r="D133" s="72">
        <f>'Balance N'!L136</f>
        <v>0</v>
      </c>
      <c r="E133" s="72">
        <f>'Balance N'!M136</f>
        <v>0</v>
      </c>
      <c r="F133" s="72">
        <f>'Balance N'!N136</f>
        <v>0</v>
      </c>
      <c r="G133" s="72">
        <f>'Balance N'!O136</f>
        <v>0</v>
      </c>
      <c r="H133" s="72">
        <f>'Balance N'!P136</f>
        <v>0</v>
      </c>
      <c r="I133" s="74">
        <f t="shared" si="2"/>
        <v>0</v>
      </c>
    </row>
    <row r="134" spans="1:9" ht="20.100000000000001" customHeight="1">
      <c r="A134" s="70">
        <f>'Balance N'!I137</f>
        <v>0</v>
      </c>
      <c r="B134" s="71">
        <f>'Balance N'!J137</f>
        <v>0</v>
      </c>
      <c r="C134" s="72">
        <f>'Balance N'!K137</f>
        <v>0</v>
      </c>
      <c r="D134" s="72">
        <f>'Balance N'!L137</f>
        <v>0</v>
      </c>
      <c r="E134" s="72">
        <f>'Balance N'!M137</f>
        <v>0</v>
      </c>
      <c r="F134" s="72">
        <f>'Balance N'!N137</f>
        <v>0</v>
      </c>
      <c r="G134" s="72">
        <f>'Balance N'!O137</f>
        <v>0</v>
      </c>
      <c r="H134" s="72">
        <f>'Balance N'!P137</f>
        <v>0</v>
      </c>
      <c r="I134" s="74">
        <f t="shared" si="2"/>
        <v>0</v>
      </c>
    </row>
    <row r="135" spans="1:9" ht="20.100000000000001" customHeight="1">
      <c r="A135" s="70">
        <f>'Balance N'!I138</f>
        <v>0</v>
      </c>
      <c r="B135" s="71">
        <f>'Balance N'!J138</f>
        <v>0</v>
      </c>
      <c r="C135" s="72">
        <f>'Balance N'!K138</f>
        <v>0</v>
      </c>
      <c r="D135" s="72">
        <f>'Balance N'!L138</f>
        <v>0</v>
      </c>
      <c r="E135" s="72">
        <f>'Balance N'!M138</f>
        <v>0</v>
      </c>
      <c r="F135" s="72">
        <f>'Balance N'!N138</f>
        <v>0</v>
      </c>
      <c r="G135" s="72">
        <f>'Balance N'!O138</f>
        <v>0</v>
      </c>
      <c r="H135" s="72">
        <f>'Balance N'!P138</f>
        <v>0</v>
      </c>
      <c r="I135" s="74">
        <f t="shared" si="2"/>
        <v>0</v>
      </c>
    </row>
    <row r="136" spans="1:9" ht="20.100000000000001" customHeight="1">
      <c r="A136" s="70">
        <f>'Balance N'!I139</f>
        <v>0</v>
      </c>
      <c r="B136" s="71">
        <f>'Balance N'!J139</f>
        <v>0</v>
      </c>
      <c r="C136" s="72">
        <f>'Balance N'!K139</f>
        <v>0</v>
      </c>
      <c r="D136" s="72">
        <f>'Balance N'!L139</f>
        <v>0</v>
      </c>
      <c r="E136" s="72">
        <f>'Balance N'!M139</f>
        <v>0</v>
      </c>
      <c r="F136" s="72">
        <f>'Balance N'!N139</f>
        <v>0</v>
      </c>
      <c r="G136" s="72">
        <f>'Balance N'!O139</f>
        <v>0</v>
      </c>
      <c r="H136" s="72">
        <f>'Balance N'!P139</f>
        <v>0</v>
      </c>
      <c r="I136" s="74">
        <f t="shared" si="2"/>
        <v>0</v>
      </c>
    </row>
    <row r="137" spans="1:9" ht="20.100000000000001" customHeight="1">
      <c r="A137" s="70">
        <f>'Balance N'!I140</f>
        <v>0</v>
      </c>
      <c r="B137" s="71">
        <f>'Balance N'!J140</f>
        <v>0</v>
      </c>
      <c r="C137" s="72">
        <f>'Balance N'!K140</f>
        <v>0</v>
      </c>
      <c r="D137" s="72">
        <f>'Balance N'!L140</f>
        <v>0</v>
      </c>
      <c r="E137" s="72">
        <f>'Balance N'!M140</f>
        <v>0</v>
      </c>
      <c r="F137" s="72">
        <f>'Balance N'!N140</f>
        <v>0</v>
      </c>
      <c r="G137" s="72">
        <f>'Balance N'!O140</f>
        <v>0</v>
      </c>
      <c r="H137" s="72">
        <f>'Balance N'!P140</f>
        <v>0</v>
      </c>
      <c r="I137" s="74">
        <f t="shared" si="2"/>
        <v>0</v>
      </c>
    </row>
    <row r="138" spans="1:9" ht="20.100000000000001" customHeight="1">
      <c r="A138" s="70">
        <f>'Balance N'!I141</f>
        <v>0</v>
      </c>
      <c r="B138" s="71">
        <f>'Balance N'!J141</f>
        <v>0</v>
      </c>
      <c r="C138" s="72">
        <f>'Balance N'!K141</f>
        <v>0</v>
      </c>
      <c r="D138" s="72">
        <f>'Balance N'!L141</f>
        <v>0</v>
      </c>
      <c r="E138" s="72">
        <f>'Balance N'!M141</f>
        <v>0</v>
      </c>
      <c r="F138" s="72">
        <f>'Balance N'!N141</f>
        <v>0</v>
      </c>
      <c r="G138" s="72">
        <f>'Balance N'!O141</f>
        <v>0</v>
      </c>
      <c r="H138" s="72">
        <f>'Balance N'!P141</f>
        <v>0</v>
      </c>
      <c r="I138" s="74">
        <f t="shared" si="2"/>
        <v>0</v>
      </c>
    </row>
    <row r="139" spans="1:9" ht="20.100000000000001" customHeight="1">
      <c r="A139" s="70">
        <f>'Balance N'!I142</f>
        <v>0</v>
      </c>
      <c r="B139" s="71">
        <f>'Balance N'!J142</f>
        <v>0</v>
      </c>
      <c r="C139" s="72">
        <f>'Balance N'!K142</f>
        <v>0</v>
      </c>
      <c r="D139" s="72">
        <f>'Balance N'!L142</f>
        <v>0</v>
      </c>
      <c r="E139" s="72">
        <f>'Balance N'!M142</f>
        <v>0</v>
      </c>
      <c r="F139" s="72">
        <f>'Balance N'!N142</f>
        <v>0</v>
      </c>
      <c r="G139" s="72">
        <f>'Balance N'!O142</f>
        <v>0</v>
      </c>
      <c r="H139" s="72">
        <f>'Balance N'!P142</f>
        <v>0</v>
      </c>
      <c r="I139" s="74">
        <f t="shared" si="2"/>
        <v>0</v>
      </c>
    </row>
    <row r="140" spans="1:9" ht="20.100000000000001" customHeight="1">
      <c r="A140" s="70">
        <f>'Balance N'!I143</f>
        <v>0</v>
      </c>
      <c r="B140" s="71">
        <f>'Balance N'!J143</f>
        <v>0</v>
      </c>
      <c r="C140" s="72">
        <f>'Balance N'!K143</f>
        <v>0</v>
      </c>
      <c r="D140" s="72">
        <f>'Balance N'!L143</f>
        <v>0</v>
      </c>
      <c r="E140" s="72">
        <f>'Balance N'!M143</f>
        <v>0</v>
      </c>
      <c r="F140" s="72">
        <f>'Balance N'!N143</f>
        <v>0</v>
      </c>
      <c r="G140" s="72">
        <f>'Balance N'!O143</f>
        <v>0</v>
      </c>
      <c r="H140" s="72">
        <f>'Balance N'!P143</f>
        <v>0</v>
      </c>
      <c r="I140" s="74">
        <f t="shared" si="2"/>
        <v>0</v>
      </c>
    </row>
    <row r="141" spans="1:9" ht="20.100000000000001" customHeight="1">
      <c r="A141" s="70">
        <f>'Balance N'!I144</f>
        <v>0</v>
      </c>
      <c r="B141" s="71">
        <f>'Balance N'!J144</f>
        <v>0</v>
      </c>
      <c r="C141" s="72">
        <f>'Balance N'!K144</f>
        <v>0</v>
      </c>
      <c r="D141" s="72">
        <f>'Balance N'!L144</f>
        <v>0</v>
      </c>
      <c r="E141" s="72">
        <f>'Balance N'!M144</f>
        <v>0</v>
      </c>
      <c r="F141" s="72">
        <f>'Balance N'!N144</f>
        <v>0</v>
      </c>
      <c r="G141" s="72">
        <f>'Balance N'!O144</f>
        <v>0</v>
      </c>
      <c r="H141" s="72">
        <f>'Balance N'!P144</f>
        <v>0</v>
      </c>
      <c r="I141" s="74">
        <f t="shared" si="2"/>
        <v>0</v>
      </c>
    </row>
    <row r="142" spans="1:9" ht="20.100000000000001" customHeight="1">
      <c r="A142" s="70">
        <f>'Balance N'!I145</f>
        <v>0</v>
      </c>
      <c r="B142" s="71">
        <f>'Balance N'!J145</f>
        <v>0</v>
      </c>
      <c r="C142" s="72">
        <f>'Balance N'!K145</f>
        <v>0</v>
      </c>
      <c r="D142" s="72">
        <f>'Balance N'!L145</f>
        <v>0</v>
      </c>
      <c r="E142" s="72">
        <f>'Balance N'!M145</f>
        <v>0</v>
      </c>
      <c r="F142" s="72">
        <f>'Balance N'!N145</f>
        <v>0</v>
      </c>
      <c r="G142" s="72">
        <f>'Balance N'!O145</f>
        <v>0</v>
      </c>
      <c r="H142" s="72">
        <f>'Balance N'!P145</f>
        <v>0</v>
      </c>
      <c r="I142" s="74">
        <f t="shared" si="2"/>
        <v>0</v>
      </c>
    </row>
    <row r="143" spans="1:9" ht="20.100000000000001" customHeight="1">
      <c r="A143" s="70">
        <f>'Balance N'!I146</f>
        <v>0</v>
      </c>
      <c r="B143" s="71">
        <f>'Balance N'!J146</f>
        <v>0</v>
      </c>
      <c r="C143" s="72">
        <f>'Balance N'!K146</f>
        <v>0</v>
      </c>
      <c r="D143" s="72">
        <f>'Balance N'!L146</f>
        <v>0</v>
      </c>
      <c r="E143" s="72">
        <f>'Balance N'!M146</f>
        <v>0</v>
      </c>
      <c r="F143" s="72">
        <f>'Balance N'!N146</f>
        <v>0</v>
      </c>
      <c r="G143" s="72">
        <f>'Balance N'!O146</f>
        <v>0</v>
      </c>
      <c r="H143" s="72">
        <f>'Balance N'!P146</f>
        <v>0</v>
      </c>
      <c r="I143" s="74">
        <f t="shared" si="2"/>
        <v>0</v>
      </c>
    </row>
    <row r="144" spans="1:9" ht="20.100000000000001" customHeight="1">
      <c r="A144" s="70">
        <f>'Balance N'!I147</f>
        <v>0</v>
      </c>
      <c r="B144" s="71">
        <f>'Balance N'!J147</f>
        <v>0</v>
      </c>
      <c r="C144" s="72">
        <f>'Balance N'!K147</f>
        <v>0</v>
      </c>
      <c r="D144" s="72">
        <f>'Balance N'!L147</f>
        <v>0</v>
      </c>
      <c r="E144" s="72">
        <f>'Balance N'!M147</f>
        <v>0</v>
      </c>
      <c r="F144" s="72">
        <f>'Balance N'!N147</f>
        <v>0</v>
      </c>
      <c r="G144" s="72">
        <f>'Balance N'!O147</f>
        <v>0</v>
      </c>
      <c r="H144" s="72">
        <f>'Balance N'!P147</f>
        <v>0</v>
      </c>
      <c r="I144" s="74">
        <f t="shared" si="2"/>
        <v>0</v>
      </c>
    </row>
    <row r="145" spans="1:9" ht="20.100000000000001" customHeight="1">
      <c r="A145" s="70">
        <f>'Balance N'!I148</f>
        <v>0</v>
      </c>
      <c r="B145" s="71">
        <f>'Balance N'!J148</f>
        <v>0</v>
      </c>
      <c r="C145" s="72">
        <f>'Balance N'!K148</f>
        <v>0</v>
      </c>
      <c r="D145" s="72">
        <f>'Balance N'!L148</f>
        <v>0</v>
      </c>
      <c r="E145" s="72">
        <f>'Balance N'!M148</f>
        <v>0</v>
      </c>
      <c r="F145" s="72">
        <f>'Balance N'!N148</f>
        <v>0</v>
      </c>
      <c r="G145" s="72">
        <f>'Balance N'!O148</f>
        <v>0</v>
      </c>
      <c r="H145" s="72">
        <f>'Balance N'!P148</f>
        <v>0</v>
      </c>
      <c r="I145" s="74">
        <f t="shared" si="2"/>
        <v>0</v>
      </c>
    </row>
    <row r="146" spans="1:9" ht="20.100000000000001" customHeight="1">
      <c r="A146" s="70">
        <f>'Balance N'!I149</f>
        <v>0</v>
      </c>
      <c r="B146" s="71">
        <f>'Balance N'!J149</f>
        <v>0</v>
      </c>
      <c r="C146" s="72">
        <f>'Balance N'!K149</f>
        <v>0</v>
      </c>
      <c r="D146" s="72">
        <f>'Balance N'!L149</f>
        <v>0</v>
      </c>
      <c r="E146" s="72">
        <f>'Balance N'!M149</f>
        <v>0</v>
      </c>
      <c r="F146" s="72">
        <f>'Balance N'!N149</f>
        <v>0</v>
      </c>
      <c r="G146" s="72">
        <f>'Balance N'!O149</f>
        <v>0</v>
      </c>
      <c r="H146" s="72">
        <f>'Balance N'!P149</f>
        <v>0</v>
      </c>
      <c r="I146" s="74">
        <f t="shared" si="2"/>
        <v>0</v>
      </c>
    </row>
    <row r="147" spans="1:9" ht="20.100000000000001" customHeight="1">
      <c r="A147" s="70">
        <f>'Balance N'!I150</f>
        <v>0</v>
      </c>
      <c r="B147" s="71">
        <f>'Balance N'!J150</f>
        <v>0</v>
      </c>
      <c r="C147" s="72">
        <f>'Balance N'!K150</f>
        <v>0</v>
      </c>
      <c r="D147" s="72">
        <f>'Balance N'!L150</f>
        <v>0</v>
      </c>
      <c r="E147" s="72">
        <f>'Balance N'!M150</f>
        <v>0</v>
      </c>
      <c r="F147" s="72">
        <f>'Balance N'!N150</f>
        <v>0</v>
      </c>
      <c r="G147" s="72">
        <f>'Balance N'!O150</f>
        <v>0</v>
      </c>
      <c r="H147" s="72">
        <f>'Balance N'!P150</f>
        <v>0</v>
      </c>
      <c r="I147" s="74">
        <f t="shared" si="2"/>
        <v>0</v>
      </c>
    </row>
    <row r="148" spans="1:9" ht="20.100000000000001" customHeight="1">
      <c r="A148" s="70">
        <f>'Balance N'!I151</f>
        <v>0</v>
      </c>
      <c r="B148" s="71">
        <f>'Balance N'!J151</f>
        <v>0</v>
      </c>
      <c r="C148" s="72">
        <f>'Balance N'!K151</f>
        <v>0</v>
      </c>
      <c r="D148" s="72">
        <f>'Balance N'!L151</f>
        <v>0</v>
      </c>
      <c r="E148" s="72">
        <f>'Balance N'!M151</f>
        <v>0</v>
      </c>
      <c r="F148" s="72">
        <f>'Balance N'!N151</f>
        <v>0</v>
      </c>
      <c r="G148" s="72">
        <f>'Balance N'!O151</f>
        <v>0</v>
      </c>
      <c r="H148" s="72">
        <f>'Balance N'!P151</f>
        <v>0</v>
      </c>
      <c r="I148" s="74">
        <f t="shared" si="2"/>
        <v>0</v>
      </c>
    </row>
    <row r="149" spans="1:9" ht="20.100000000000001" customHeight="1">
      <c r="A149" s="70">
        <f>'Balance N'!I152</f>
        <v>0</v>
      </c>
      <c r="B149" s="71">
        <f>'Balance N'!J152</f>
        <v>0</v>
      </c>
      <c r="C149" s="72">
        <f>'Balance N'!K152</f>
        <v>0</v>
      </c>
      <c r="D149" s="72">
        <f>'Balance N'!L152</f>
        <v>0</v>
      </c>
      <c r="E149" s="72">
        <f>'Balance N'!M152</f>
        <v>0</v>
      </c>
      <c r="F149" s="72">
        <f>'Balance N'!N152</f>
        <v>0</v>
      </c>
      <c r="G149" s="72">
        <f>'Balance N'!O152</f>
        <v>0</v>
      </c>
      <c r="H149" s="72">
        <f>'Balance N'!P152</f>
        <v>0</v>
      </c>
      <c r="I149" s="74">
        <f t="shared" si="2"/>
        <v>0</v>
      </c>
    </row>
    <row r="150" spans="1:9" ht="20.100000000000001" customHeight="1">
      <c r="A150" s="70">
        <f>'Balance N'!I153</f>
        <v>0</v>
      </c>
      <c r="B150" s="71">
        <f>'Balance N'!J153</f>
        <v>0</v>
      </c>
      <c r="C150" s="72">
        <f>'Balance N'!K153</f>
        <v>0</v>
      </c>
      <c r="D150" s="72">
        <f>'Balance N'!L153</f>
        <v>0</v>
      </c>
      <c r="E150" s="72">
        <f>'Balance N'!M153</f>
        <v>0</v>
      </c>
      <c r="F150" s="72">
        <f>'Balance N'!N153</f>
        <v>0</v>
      </c>
      <c r="G150" s="72">
        <f>'Balance N'!O153</f>
        <v>0</v>
      </c>
      <c r="H150" s="72">
        <f>'Balance N'!P153</f>
        <v>0</v>
      </c>
      <c r="I150" s="74">
        <f t="shared" si="2"/>
        <v>0</v>
      </c>
    </row>
    <row r="151" spans="1:9" ht="20.100000000000001" customHeight="1">
      <c r="A151" s="70">
        <f>'Balance N'!I154</f>
        <v>0</v>
      </c>
      <c r="B151" s="71">
        <f>'Balance N'!J154</f>
        <v>0</v>
      </c>
      <c r="C151" s="72">
        <f>'Balance N'!K154</f>
        <v>0</v>
      </c>
      <c r="D151" s="72">
        <f>'Balance N'!L154</f>
        <v>0</v>
      </c>
      <c r="E151" s="72">
        <f>'Balance N'!M154</f>
        <v>0</v>
      </c>
      <c r="F151" s="72">
        <f>'Balance N'!N154</f>
        <v>0</v>
      </c>
      <c r="G151" s="72">
        <f>'Balance N'!O154</f>
        <v>0</v>
      </c>
      <c r="H151" s="72">
        <f>'Balance N'!P154</f>
        <v>0</v>
      </c>
      <c r="I151" s="74">
        <f t="shared" si="2"/>
        <v>0</v>
      </c>
    </row>
    <row r="152" spans="1:9" ht="20.100000000000001" customHeight="1">
      <c r="A152" s="70">
        <f>'Balance N'!I155</f>
        <v>0</v>
      </c>
      <c r="B152" s="71">
        <f>'Balance N'!J155</f>
        <v>0</v>
      </c>
      <c r="C152" s="72">
        <f>'Balance N'!K155</f>
        <v>0</v>
      </c>
      <c r="D152" s="72">
        <f>'Balance N'!L155</f>
        <v>0</v>
      </c>
      <c r="E152" s="72">
        <f>'Balance N'!M155</f>
        <v>0</v>
      </c>
      <c r="F152" s="72">
        <f>'Balance N'!N155</f>
        <v>0</v>
      </c>
      <c r="G152" s="72">
        <f>'Balance N'!O155</f>
        <v>0</v>
      </c>
      <c r="H152" s="72">
        <f>'Balance N'!P155</f>
        <v>0</v>
      </c>
      <c r="I152" s="74">
        <f t="shared" si="2"/>
        <v>0</v>
      </c>
    </row>
    <row r="153" spans="1:9" ht="20.100000000000001" customHeight="1">
      <c r="A153" s="70">
        <f>'Balance N'!I156</f>
        <v>0</v>
      </c>
      <c r="B153" s="71">
        <f>'Balance N'!J156</f>
        <v>0</v>
      </c>
      <c r="C153" s="72">
        <f>'Balance N'!K156</f>
        <v>0</v>
      </c>
      <c r="D153" s="72">
        <f>'Balance N'!L156</f>
        <v>0</v>
      </c>
      <c r="E153" s="72">
        <f>'Balance N'!M156</f>
        <v>0</v>
      </c>
      <c r="F153" s="72">
        <f>'Balance N'!N156</f>
        <v>0</v>
      </c>
      <c r="G153" s="72">
        <f>'Balance N'!O156</f>
        <v>0</v>
      </c>
      <c r="H153" s="72">
        <f>'Balance N'!P156</f>
        <v>0</v>
      </c>
      <c r="I153" s="74">
        <f t="shared" si="2"/>
        <v>0</v>
      </c>
    </row>
    <row r="154" spans="1:9" ht="20.100000000000001" customHeight="1">
      <c r="A154" s="70">
        <f>'Balance N'!I157</f>
        <v>0</v>
      </c>
      <c r="B154" s="71">
        <f>'Balance N'!J157</f>
        <v>0</v>
      </c>
      <c r="C154" s="72">
        <f>'Balance N'!K157</f>
        <v>0</v>
      </c>
      <c r="D154" s="72">
        <f>'Balance N'!L157</f>
        <v>0</v>
      </c>
      <c r="E154" s="72">
        <f>'Balance N'!M157</f>
        <v>0</v>
      </c>
      <c r="F154" s="72">
        <f>'Balance N'!N157</f>
        <v>0</v>
      </c>
      <c r="G154" s="72">
        <f>'Balance N'!O157</f>
        <v>0</v>
      </c>
      <c r="H154" s="72">
        <f>'Balance N'!P157</f>
        <v>0</v>
      </c>
      <c r="I154" s="74">
        <f t="shared" si="2"/>
        <v>0</v>
      </c>
    </row>
    <row r="155" spans="1:9" ht="20.100000000000001" customHeight="1">
      <c r="A155" s="70">
        <f>'Balance N'!I158</f>
        <v>0</v>
      </c>
      <c r="B155" s="71">
        <f>'Balance N'!J158</f>
        <v>0</v>
      </c>
      <c r="C155" s="72">
        <f>'Balance N'!K158</f>
        <v>0</v>
      </c>
      <c r="D155" s="72">
        <f>'Balance N'!L158</f>
        <v>0</v>
      </c>
      <c r="E155" s="72">
        <f>'Balance N'!M158</f>
        <v>0</v>
      </c>
      <c r="F155" s="72">
        <f>'Balance N'!N158</f>
        <v>0</v>
      </c>
      <c r="G155" s="72">
        <f>'Balance N'!O158</f>
        <v>0</v>
      </c>
      <c r="H155" s="72">
        <f>'Balance N'!P158</f>
        <v>0</v>
      </c>
      <c r="I155" s="74">
        <f t="shared" si="2"/>
        <v>0</v>
      </c>
    </row>
    <row r="156" spans="1:9" ht="20.100000000000001" customHeight="1">
      <c r="A156" s="70">
        <f>'Balance N'!I159</f>
        <v>0</v>
      </c>
      <c r="B156" s="71">
        <f>'Balance N'!J159</f>
        <v>0</v>
      </c>
      <c r="C156" s="72">
        <f>'Balance N'!K159</f>
        <v>0</v>
      </c>
      <c r="D156" s="72">
        <f>'Balance N'!L159</f>
        <v>0</v>
      </c>
      <c r="E156" s="72">
        <f>'Balance N'!M159</f>
        <v>0</v>
      </c>
      <c r="F156" s="72">
        <f>'Balance N'!N159</f>
        <v>0</v>
      </c>
      <c r="G156" s="72">
        <f>'Balance N'!O159</f>
        <v>0</v>
      </c>
      <c r="H156" s="72">
        <f>'Balance N'!P159</f>
        <v>0</v>
      </c>
      <c r="I156" s="74">
        <f t="shared" si="2"/>
        <v>0</v>
      </c>
    </row>
    <row r="157" spans="1:9" ht="20.100000000000001" customHeight="1">
      <c r="A157" s="70">
        <f>'Balance N'!I160</f>
        <v>0</v>
      </c>
      <c r="B157" s="71">
        <f>'Balance N'!J160</f>
        <v>0</v>
      </c>
      <c r="C157" s="72">
        <f>'Balance N'!K160</f>
        <v>0</v>
      </c>
      <c r="D157" s="72">
        <f>'Balance N'!L160</f>
        <v>0</v>
      </c>
      <c r="E157" s="72">
        <f>'Balance N'!M160</f>
        <v>0</v>
      </c>
      <c r="F157" s="72">
        <f>'Balance N'!N160</f>
        <v>0</v>
      </c>
      <c r="G157" s="72">
        <f>'Balance N'!O160</f>
        <v>0</v>
      </c>
      <c r="H157" s="72">
        <f>'Balance N'!P160</f>
        <v>0</v>
      </c>
      <c r="I157" s="74">
        <f t="shared" si="2"/>
        <v>0</v>
      </c>
    </row>
    <row r="158" spans="1:9" ht="20.100000000000001" customHeight="1">
      <c r="A158" s="70">
        <f>'Balance N'!I161</f>
        <v>0</v>
      </c>
      <c r="B158" s="71">
        <f>'Balance N'!J161</f>
        <v>0</v>
      </c>
      <c r="C158" s="72">
        <f>'Balance N'!K161</f>
        <v>0</v>
      </c>
      <c r="D158" s="72">
        <f>'Balance N'!L161</f>
        <v>0</v>
      </c>
      <c r="E158" s="72">
        <f>'Balance N'!M161</f>
        <v>0</v>
      </c>
      <c r="F158" s="72">
        <f>'Balance N'!N161</f>
        <v>0</v>
      </c>
      <c r="G158" s="72">
        <f>'Balance N'!O161</f>
        <v>0</v>
      </c>
      <c r="H158" s="72">
        <f>'Balance N'!P161</f>
        <v>0</v>
      </c>
      <c r="I158" s="74">
        <f t="shared" si="2"/>
        <v>0</v>
      </c>
    </row>
    <row r="159" spans="1:9" ht="20.100000000000001" customHeight="1">
      <c r="A159" s="70">
        <f>'Balance N'!I162</f>
        <v>0</v>
      </c>
      <c r="B159" s="71">
        <f>'Balance N'!J162</f>
        <v>0</v>
      </c>
      <c r="C159" s="72">
        <f>'Balance N'!K162</f>
        <v>0</v>
      </c>
      <c r="D159" s="72">
        <f>'Balance N'!L162</f>
        <v>0</v>
      </c>
      <c r="E159" s="72">
        <f>'Balance N'!M162</f>
        <v>0</v>
      </c>
      <c r="F159" s="72">
        <f>'Balance N'!N162</f>
        <v>0</v>
      </c>
      <c r="G159" s="72">
        <f>'Balance N'!O162</f>
        <v>0</v>
      </c>
      <c r="H159" s="72">
        <f>'Balance N'!P162</f>
        <v>0</v>
      </c>
      <c r="I159" s="74">
        <f t="shared" si="2"/>
        <v>0</v>
      </c>
    </row>
    <row r="160" spans="1:9" ht="20.100000000000001" customHeight="1">
      <c r="A160" s="70">
        <f>'Balance N'!I163</f>
        <v>0</v>
      </c>
      <c r="B160" s="71">
        <f>'Balance N'!J163</f>
        <v>0</v>
      </c>
      <c r="C160" s="72">
        <f>'Balance N'!K163</f>
        <v>0</v>
      </c>
      <c r="D160" s="72">
        <f>'Balance N'!L163</f>
        <v>0</v>
      </c>
      <c r="E160" s="72">
        <f>'Balance N'!M163</f>
        <v>0</v>
      </c>
      <c r="F160" s="72">
        <f>'Balance N'!N163</f>
        <v>0</v>
      </c>
      <c r="G160" s="72">
        <f>'Balance N'!O163</f>
        <v>0</v>
      </c>
      <c r="H160" s="72">
        <f>'Balance N'!P163</f>
        <v>0</v>
      </c>
      <c r="I160" s="74">
        <f t="shared" si="2"/>
        <v>0</v>
      </c>
    </row>
    <row r="161" spans="1:9" ht="20.100000000000001" customHeight="1">
      <c r="A161" s="70">
        <f>'Balance N'!I164</f>
        <v>0</v>
      </c>
      <c r="B161" s="71">
        <f>'Balance N'!J164</f>
        <v>0</v>
      </c>
      <c r="C161" s="72">
        <f>'Balance N'!K164</f>
        <v>0</v>
      </c>
      <c r="D161" s="72">
        <f>'Balance N'!L164</f>
        <v>0</v>
      </c>
      <c r="E161" s="72">
        <f>'Balance N'!M164</f>
        <v>0</v>
      </c>
      <c r="F161" s="72">
        <f>'Balance N'!N164</f>
        <v>0</v>
      </c>
      <c r="G161" s="72">
        <f>'Balance N'!O164</f>
        <v>0</v>
      </c>
      <c r="H161" s="72">
        <f>'Balance N'!P164</f>
        <v>0</v>
      </c>
      <c r="I161" s="74">
        <f t="shared" si="2"/>
        <v>0</v>
      </c>
    </row>
    <row r="162" spans="1:9" ht="20.100000000000001" customHeight="1">
      <c r="A162" s="70">
        <f>'Balance N'!I165</f>
        <v>0</v>
      </c>
      <c r="B162" s="71">
        <f>'Balance N'!J165</f>
        <v>0</v>
      </c>
      <c r="C162" s="72">
        <f>'Balance N'!K165</f>
        <v>0</v>
      </c>
      <c r="D162" s="72">
        <f>'Balance N'!L165</f>
        <v>0</v>
      </c>
      <c r="E162" s="72">
        <f>'Balance N'!M165</f>
        <v>0</v>
      </c>
      <c r="F162" s="72">
        <f>'Balance N'!N165</f>
        <v>0</v>
      </c>
      <c r="G162" s="72">
        <f>'Balance N'!O165</f>
        <v>0</v>
      </c>
      <c r="H162" s="72">
        <f>'Balance N'!P165</f>
        <v>0</v>
      </c>
      <c r="I162" s="74">
        <f t="shared" si="2"/>
        <v>0</v>
      </c>
    </row>
    <row r="163" spans="1:9" ht="20.100000000000001" customHeight="1">
      <c r="A163" s="70">
        <f>'Balance N'!I166</f>
        <v>0</v>
      </c>
      <c r="B163" s="71">
        <f>'Balance N'!J166</f>
        <v>0</v>
      </c>
      <c r="C163" s="72">
        <f>'Balance N'!K166</f>
        <v>0</v>
      </c>
      <c r="D163" s="72">
        <f>'Balance N'!L166</f>
        <v>0</v>
      </c>
      <c r="E163" s="72">
        <f>'Balance N'!M166</f>
        <v>0</v>
      </c>
      <c r="F163" s="72">
        <f>'Balance N'!N166</f>
        <v>0</v>
      </c>
      <c r="G163" s="72">
        <f>'Balance N'!O166</f>
        <v>0</v>
      </c>
      <c r="H163" s="72">
        <f>'Balance N'!P166</f>
        <v>0</v>
      </c>
      <c r="I163" s="74">
        <f t="shared" si="2"/>
        <v>0</v>
      </c>
    </row>
    <row r="164" spans="1:9" ht="20.100000000000001" customHeight="1">
      <c r="A164" s="70">
        <f>'Balance N'!I167</f>
        <v>0</v>
      </c>
      <c r="B164" s="71">
        <f>'Balance N'!J167</f>
        <v>0</v>
      </c>
      <c r="C164" s="72">
        <f>'Balance N'!K167</f>
        <v>0</v>
      </c>
      <c r="D164" s="72">
        <f>'Balance N'!L167</f>
        <v>0</v>
      </c>
      <c r="E164" s="72">
        <f>'Balance N'!M167</f>
        <v>0</v>
      </c>
      <c r="F164" s="72">
        <f>'Balance N'!N167</f>
        <v>0</v>
      </c>
      <c r="G164" s="72">
        <f>'Balance N'!O167</f>
        <v>0</v>
      </c>
      <c r="H164" s="72">
        <f>'Balance N'!P167</f>
        <v>0</v>
      </c>
      <c r="I164" s="74">
        <f t="shared" si="2"/>
        <v>0</v>
      </c>
    </row>
    <row r="165" spans="1:9" ht="20.100000000000001" customHeight="1">
      <c r="A165" s="70">
        <f>'Balance N'!I168</f>
        <v>0</v>
      </c>
      <c r="B165" s="71">
        <f>'Balance N'!J168</f>
        <v>0</v>
      </c>
      <c r="C165" s="72">
        <f>'Balance N'!K168</f>
        <v>0</v>
      </c>
      <c r="D165" s="72">
        <f>'Balance N'!L168</f>
        <v>0</v>
      </c>
      <c r="E165" s="72">
        <f>'Balance N'!M168</f>
        <v>0</v>
      </c>
      <c r="F165" s="72">
        <f>'Balance N'!N168</f>
        <v>0</v>
      </c>
      <c r="G165" s="72">
        <f>'Balance N'!O168</f>
        <v>0</v>
      </c>
      <c r="H165" s="72">
        <f>'Balance N'!P168</f>
        <v>0</v>
      </c>
      <c r="I165" s="74">
        <f t="shared" si="2"/>
        <v>0</v>
      </c>
    </row>
    <row r="166" spans="1:9" ht="20.100000000000001" customHeight="1">
      <c r="A166" s="70">
        <f>'Balance N'!I169</f>
        <v>0</v>
      </c>
      <c r="B166" s="71">
        <f>'Balance N'!J169</f>
        <v>0</v>
      </c>
      <c r="C166" s="72">
        <f>'Balance N'!K169</f>
        <v>0</v>
      </c>
      <c r="D166" s="72">
        <f>'Balance N'!L169</f>
        <v>0</v>
      </c>
      <c r="E166" s="72">
        <f>'Balance N'!M169</f>
        <v>0</v>
      </c>
      <c r="F166" s="72">
        <f>'Balance N'!N169</f>
        <v>0</v>
      </c>
      <c r="G166" s="72">
        <f>'Balance N'!O169</f>
        <v>0</v>
      </c>
      <c r="H166" s="72">
        <f>'Balance N'!P169</f>
        <v>0</v>
      </c>
      <c r="I166" s="74">
        <f t="shared" si="2"/>
        <v>0</v>
      </c>
    </row>
    <row r="167" spans="1:9" ht="20.100000000000001" customHeight="1">
      <c r="A167" s="70">
        <f>'Balance N'!I170</f>
        <v>0</v>
      </c>
      <c r="B167" s="71">
        <f>'Balance N'!J170</f>
        <v>0</v>
      </c>
      <c r="C167" s="72">
        <f>'Balance N'!K170</f>
        <v>0</v>
      </c>
      <c r="D167" s="72">
        <f>'Balance N'!L170</f>
        <v>0</v>
      </c>
      <c r="E167" s="72">
        <f>'Balance N'!M170</f>
        <v>0</v>
      </c>
      <c r="F167" s="72">
        <f>'Balance N'!N170</f>
        <v>0</v>
      </c>
      <c r="G167" s="72">
        <f>'Balance N'!O170</f>
        <v>0</v>
      </c>
      <c r="H167" s="72">
        <f>'Balance N'!P170</f>
        <v>0</v>
      </c>
      <c r="I167" s="74">
        <f t="shared" si="2"/>
        <v>0</v>
      </c>
    </row>
    <row r="168" spans="1:9" ht="20.100000000000001" customHeight="1">
      <c r="A168" s="70">
        <f>'Balance N'!I171</f>
        <v>0</v>
      </c>
      <c r="B168" s="71">
        <f>'Balance N'!J171</f>
        <v>0</v>
      </c>
      <c r="C168" s="72">
        <f>'Balance N'!K171</f>
        <v>0</v>
      </c>
      <c r="D168" s="72">
        <f>'Balance N'!L171</f>
        <v>0</v>
      </c>
      <c r="E168" s="72">
        <f>'Balance N'!M171</f>
        <v>0</v>
      </c>
      <c r="F168" s="72">
        <f>'Balance N'!N171</f>
        <v>0</v>
      </c>
      <c r="G168" s="72">
        <f>'Balance N'!O171</f>
        <v>0</v>
      </c>
      <c r="H168" s="72">
        <f>'Balance N'!P171</f>
        <v>0</v>
      </c>
      <c r="I168" s="74">
        <f t="shared" si="2"/>
        <v>0</v>
      </c>
    </row>
    <row r="169" spans="1:9" ht="15.6">
      <c r="A169" s="70">
        <f>'Balance N'!I172</f>
        <v>0</v>
      </c>
      <c r="B169" s="71">
        <f>'Balance N'!J172</f>
        <v>0</v>
      </c>
      <c r="C169" s="72">
        <f>'Balance N'!K172</f>
        <v>0</v>
      </c>
      <c r="D169" s="72">
        <f>'Balance N'!L172</f>
        <v>0</v>
      </c>
      <c r="E169" s="72">
        <f>'Balance N'!M172</f>
        <v>0</v>
      </c>
      <c r="F169" s="72">
        <f>'Balance N'!N172</f>
        <v>0</v>
      </c>
      <c r="G169" s="72">
        <f>'Balance N'!O172</f>
        <v>0</v>
      </c>
      <c r="H169" s="72">
        <f>'Balance N'!P172</f>
        <v>0</v>
      </c>
      <c r="I169" s="74">
        <f t="shared" si="2"/>
        <v>0</v>
      </c>
    </row>
    <row r="170" spans="1:9" ht="15.6">
      <c r="A170" s="70">
        <f>'Balance N'!I173</f>
        <v>0</v>
      </c>
      <c r="B170" s="71">
        <f>'Balance N'!J173</f>
        <v>0</v>
      </c>
      <c r="C170" s="72">
        <f>'Balance N'!K173</f>
        <v>0</v>
      </c>
      <c r="D170" s="72">
        <f>'Balance N'!L173</f>
        <v>0</v>
      </c>
      <c r="E170" s="72">
        <f>'Balance N'!M173</f>
        <v>0</v>
      </c>
      <c r="F170" s="72">
        <f>'Balance N'!N173</f>
        <v>0</v>
      </c>
      <c r="G170" s="72">
        <f>'Balance N'!O173</f>
        <v>0</v>
      </c>
      <c r="H170" s="72">
        <f>'Balance N'!P173</f>
        <v>0</v>
      </c>
      <c r="I170" s="74">
        <f t="shared" si="2"/>
        <v>0</v>
      </c>
    </row>
    <row r="171" spans="1:9" ht="15.6">
      <c r="A171" s="70">
        <f>'Balance N'!I174</f>
        <v>0</v>
      </c>
      <c r="B171" s="71">
        <f>'Balance N'!J174</f>
        <v>0</v>
      </c>
      <c r="C171" s="72">
        <f>'Balance N'!K174</f>
        <v>0</v>
      </c>
      <c r="D171" s="72">
        <f>'Balance N'!L174</f>
        <v>0</v>
      </c>
      <c r="E171" s="72">
        <f>'Balance N'!M174</f>
        <v>0</v>
      </c>
      <c r="F171" s="72">
        <f>'Balance N'!N174</f>
        <v>0</v>
      </c>
      <c r="G171" s="72">
        <f>'Balance N'!O174</f>
        <v>0</v>
      </c>
      <c r="H171" s="72">
        <f>'Balance N'!P174</f>
        <v>0</v>
      </c>
      <c r="I171" s="74">
        <f t="shared" si="2"/>
        <v>0</v>
      </c>
    </row>
    <row r="172" spans="1:9" ht="15.6">
      <c r="A172" s="70">
        <f>'Balance N'!I175</f>
        <v>0</v>
      </c>
      <c r="B172" s="71">
        <f>'Balance N'!J175</f>
        <v>0</v>
      </c>
      <c r="C172" s="72">
        <f>'Balance N'!K175</f>
        <v>0</v>
      </c>
      <c r="D172" s="72">
        <f>'Balance N'!L175</f>
        <v>0</v>
      </c>
      <c r="E172" s="72">
        <f>'Balance N'!M175</f>
        <v>0</v>
      </c>
      <c r="F172" s="72">
        <f>'Balance N'!N175</f>
        <v>0</v>
      </c>
      <c r="G172" s="72">
        <f>'Balance N'!O175</f>
        <v>0</v>
      </c>
      <c r="H172" s="72">
        <f>'Balance N'!P175</f>
        <v>0</v>
      </c>
      <c r="I172" s="74">
        <f t="shared" si="2"/>
        <v>0</v>
      </c>
    </row>
    <row r="173" spans="1:9" ht="15.6">
      <c r="A173" s="70">
        <f>'Balance N'!I176</f>
        <v>0</v>
      </c>
      <c r="B173" s="71">
        <f>'Balance N'!J176</f>
        <v>0</v>
      </c>
      <c r="C173" s="72">
        <f>'Balance N'!K176</f>
        <v>0</v>
      </c>
      <c r="D173" s="72">
        <f>'Balance N'!L176</f>
        <v>0</v>
      </c>
      <c r="E173" s="72">
        <f>'Balance N'!M176</f>
        <v>0</v>
      </c>
      <c r="F173" s="72">
        <f>'Balance N'!N176</f>
        <v>0</v>
      </c>
      <c r="G173" s="72">
        <f>'Balance N'!O176</f>
        <v>0</v>
      </c>
      <c r="H173" s="72">
        <f>'Balance N'!P176</f>
        <v>0</v>
      </c>
      <c r="I173" s="74">
        <f t="shared" si="2"/>
        <v>0</v>
      </c>
    </row>
    <row r="174" spans="1:9" ht="15.6">
      <c r="A174" s="70">
        <f>'Balance N'!I177</f>
        <v>0</v>
      </c>
      <c r="B174" s="71">
        <f>'Balance N'!J177</f>
        <v>0</v>
      </c>
      <c r="C174" s="72">
        <f>'Balance N'!K177</f>
        <v>0</v>
      </c>
      <c r="D174" s="72">
        <f>'Balance N'!L177</f>
        <v>0</v>
      </c>
      <c r="E174" s="72">
        <f>'Balance N'!M177</f>
        <v>0</v>
      </c>
      <c r="F174" s="72">
        <f>'Balance N'!N177</f>
        <v>0</v>
      </c>
      <c r="G174" s="72">
        <f>'Balance N'!O177</f>
        <v>0</v>
      </c>
      <c r="H174" s="72">
        <f>'Balance N'!P177</f>
        <v>0</v>
      </c>
      <c r="I174" s="74">
        <f t="shared" si="2"/>
        <v>0</v>
      </c>
    </row>
    <row r="175" spans="1:9" ht="15.6">
      <c r="A175" s="70">
        <f>'Balance N'!I178</f>
        <v>0</v>
      </c>
      <c r="B175" s="71">
        <f>'Balance N'!J178</f>
        <v>0</v>
      </c>
      <c r="C175" s="72">
        <f>'Balance N'!K178</f>
        <v>0</v>
      </c>
      <c r="D175" s="72">
        <f>'Balance N'!L178</f>
        <v>0</v>
      </c>
      <c r="E175" s="72">
        <f>'Balance N'!M178</f>
        <v>0</v>
      </c>
      <c r="F175" s="72">
        <f>'Balance N'!N178</f>
        <v>0</v>
      </c>
      <c r="G175" s="72">
        <f>'Balance N'!O178</f>
        <v>0</v>
      </c>
      <c r="H175" s="72">
        <f>'Balance N'!P178</f>
        <v>0</v>
      </c>
      <c r="I175" s="74">
        <f t="shared" si="2"/>
        <v>0</v>
      </c>
    </row>
    <row r="176" spans="1:9" ht="15.6">
      <c r="A176" s="70">
        <f>'Balance N'!I179</f>
        <v>0</v>
      </c>
      <c r="B176" s="71">
        <f>'Balance N'!J179</f>
        <v>0</v>
      </c>
      <c r="C176" s="72">
        <f>'Balance N'!K179</f>
        <v>0</v>
      </c>
      <c r="D176" s="72">
        <f>'Balance N'!L179</f>
        <v>0</v>
      </c>
      <c r="E176" s="72">
        <f>'Balance N'!M179</f>
        <v>0</v>
      </c>
      <c r="F176" s="72">
        <f>'Balance N'!N179</f>
        <v>0</v>
      </c>
      <c r="G176" s="72">
        <f>'Balance N'!O179</f>
        <v>0</v>
      </c>
      <c r="H176" s="72">
        <f>'Balance N'!P179</f>
        <v>0</v>
      </c>
      <c r="I176" s="74">
        <f t="shared" si="2"/>
        <v>0</v>
      </c>
    </row>
    <row r="177" spans="1:9" ht="15.6">
      <c r="A177" s="70">
        <f>'Balance N'!I180</f>
        <v>0</v>
      </c>
      <c r="B177" s="71">
        <f>'Balance N'!J180</f>
        <v>0</v>
      </c>
      <c r="C177" s="72">
        <f>'Balance N'!K180</f>
        <v>0</v>
      </c>
      <c r="D177" s="72">
        <f>'Balance N'!L180</f>
        <v>0</v>
      </c>
      <c r="E177" s="72">
        <f>'Balance N'!M180</f>
        <v>0</v>
      </c>
      <c r="F177" s="72">
        <f>'Balance N'!N180</f>
        <v>0</v>
      </c>
      <c r="G177" s="72">
        <f>'Balance N'!O180</f>
        <v>0</v>
      </c>
      <c r="H177" s="72">
        <f>'Balance N'!P180</f>
        <v>0</v>
      </c>
      <c r="I177" s="74">
        <f t="shared" si="2"/>
        <v>0</v>
      </c>
    </row>
    <row r="178" spans="1:9" ht="15.6">
      <c r="A178" s="70">
        <f>'Balance N'!I181</f>
        <v>0</v>
      </c>
      <c r="B178" s="71">
        <f>'Balance N'!J181</f>
        <v>0</v>
      </c>
      <c r="C178" s="72">
        <f>'Balance N'!K181</f>
        <v>0</v>
      </c>
      <c r="D178" s="72">
        <f>'Balance N'!L181</f>
        <v>0</v>
      </c>
      <c r="E178" s="72">
        <f>'Balance N'!M181</f>
        <v>0</v>
      </c>
      <c r="F178" s="72">
        <f>'Balance N'!N181</f>
        <v>0</v>
      </c>
      <c r="G178" s="72">
        <f>'Balance N'!O181</f>
        <v>0</v>
      </c>
      <c r="H178" s="72">
        <f>'Balance N'!P181</f>
        <v>0</v>
      </c>
      <c r="I178" s="74">
        <f t="shared" si="2"/>
        <v>0</v>
      </c>
    </row>
    <row r="179" spans="1:9" ht="15.6">
      <c r="A179" s="70">
        <f>'Balance N'!I182</f>
        <v>0</v>
      </c>
      <c r="B179" s="71">
        <f>'Balance N'!J182</f>
        <v>0</v>
      </c>
      <c r="C179" s="72">
        <f>'Balance N'!K182</f>
        <v>0</v>
      </c>
      <c r="D179" s="72">
        <f>'Balance N'!L182</f>
        <v>0</v>
      </c>
      <c r="E179" s="72">
        <f>'Balance N'!M182</f>
        <v>0</v>
      </c>
      <c r="F179" s="72">
        <f>'Balance N'!N182</f>
        <v>0</v>
      </c>
      <c r="G179" s="72">
        <f>'Balance N'!O182</f>
        <v>0</v>
      </c>
      <c r="H179" s="72">
        <f>'Balance N'!P182</f>
        <v>0</v>
      </c>
      <c r="I179" s="74">
        <f t="shared" si="2"/>
        <v>0</v>
      </c>
    </row>
    <row r="180" spans="1:9" ht="15.6">
      <c r="A180" s="70">
        <f>'Balance N'!I183</f>
        <v>0</v>
      </c>
      <c r="B180" s="71">
        <f>'Balance N'!J183</f>
        <v>0</v>
      </c>
      <c r="C180" s="72">
        <f>'Balance N'!K183</f>
        <v>0</v>
      </c>
      <c r="D180" s="72">
        <f>'Balance N'!L183</f>
        <v>0</v>
      </c>
      <c r="E180" s="72">
        <f>'Balance N'!M183</f>
        <v>0</v>
      </c>
      <c r="F180" s="72">
        <f>'Balance N'!N183</f>
        <v>0</v>
      </c>
      <c r="G180" s="72">
        <f>'Balance N'!O183</f>
        <v>0</v>
      </c>
      <c r="H180" s="72">
        <f>'Balance N'!P183</f>
        <v>0</v>
      </c>
      <c r="I180" s="74">
        <f t="shared" si="2"/>
        <v>0</v>
      </c>
    </row>
    <row r="181" spans="1:9" ht="15.6">
      <c r="A181" s="70">
        <f>'Balance N'!I184</f>
        <v>0</v>
      </c>
      <c r="B181" s="71">
        <f>'Balance N'!J184</f>
        <v>0</v>
      </c>
      <c r="C181" s="72">
        <f>'Balance N'!K184</f>
        <v>0</v>
      </c>
      <c r="D181" s="72">
        <f>'Balance N'!L184</f>
        <v>0</v>
      </c>
      <c r="E181" s="72">
        <f>'Balance N'!M184</f>
        <v>0</v>
      </c>
      <c r="F181" s="72">
        <f>'Balance N'!N184</f>
        <v>0</v>
      </c>
      <c r="G181" s="72">
        <f>'Balance N'!O184</f>
        <v>0</v>
      </c>
      <c r="H181" s="72">
        <f>'Balance N'!P184</f>
        <v>0</v>
      </c>
      <c r="I181" s="74">
        <f t="shared" si="2"/>
        <v>0</v>
      </c>
    </row>
    <row r="182" spans="1:9" ht="15.6">
      <c r="A182" s="70">
        <f>'Balance N'!I185</f>
        <v>0</v>
      </c>
      <c r="B182" s="71">
        <f>'Balance N'!J185</f>
        <v>0</v>
      </c>
      <c r="C182" s="72">
        <f>'Balance N'!K185</f>
        <v>0</v>
      </c>
      <c r="D182" s="72">
        <f>'Balance N'!L185</f>
        <v>0</v>
      </c>
      <c r="E182" s="72">
        <f>'Balance N'!M185</f>
        <v>0</v>
      </c>
      <c r="F182" s="72">
        <f>'Balance N'!N185</f>
        <v>0</v>
      </c>
      <c r="G182" s="72">
        <f>'Balance N'!O185</f>
        <v>0</v>
      </c>
      <c r="H182" s="72">
        <f>'Balance N'!P185</f>
        <v>0</v>
      </c>
      <c r="I182" s="74">
        <f t="shared" si="2"/>
        <v>0</v>
      </c>
    </row>
    <row r="183" spans="1:9" ht="15.6">
      <c r="A183" s="70">
        <f>'Balance N'!I186</f>
        <v>0</v>
      </c>
      <c r="B183" s="71">
        <f>'Balance N'!J186</f>
        <v>0</v>
      </c>
      <c r="C183" s="72">
        <f>'Balance N'!K186</f>
        <v>0</v>
      </c>
      <c r="D183" s="72">
        <f>'Balance N'!L186</f>
        <v>0</v>
      </c>
      <c r="E183" s="72">
        <f>'Balance N'!M186</f>
        <v>0</v>
      </c>
      <c r="F183" s="72">
        <f>'Balance N'!N186</f>
        <v>0</v>
      </c>
      <c r="G183" s="72">
        <f>'Balance N'!O186</f>
        <v>0</v>
      </c>
      <c r="H183" s="72">
        <f>'Balance N'!P186</f>
        <v>0</v>
      </c>
      <c r="I183" s="74">
        <f t="shared" si="2"/>
        <v>0</v>
      </c>
    </row>
    <row r="184" spans="1:9" ht="15.6">
      <c r="A184" s="70">
        <f>'Balance N'!I187</f>
        <v>0</v>
      </c>
      <c r="B184" s="71">
        <f>'Balance N'!J187</f>
        <v>0</v>
      </c>
      <c r="C184" s="72">
        <f>'Balance N'!K187</f>
        <v>0</v>
      </c>
      <c r="D184" s="72">
        <f>'Balance N'!L187</f>
        <v>0</v>
      </c>
      <c r="E184" s="72">
        <f>'Balance N'!M187</f>
        <v>0</v>
      </c>
      <c r="F184" s="72">
        <f>'Balance N'!N187</f>
        <v>0</v>
      </c>
      <c r="G184" s="72">
        <f>'Balance N'!O187</f>
        <v>0</v>
      </c>
      <c r="H184" s="72">
        <f>'Balance N'!P187</f>
        <v>0</v>
      </c>
      <c r="I184" s="74">
        <f t="shared" si="2"/>
        <v>0</v>
      </c>
    </row>
    <row r="185" spans="1:9" ht="15.6">
      <c r="A185" s="70">
        <f>'Balance N'!I188</f>
        <v>0</v>
      </c>
      <c r="B185" s="71">
        <f>'Balance N'!J188</f>
        <v>0</v>
      </c>
      <c r="C185" s="72">
        <f>'Balance N'!K188</f>
        <v>0</v>
      </c>
      <c r="D185" s="72">
        <f>'Balance N'!L188</f>
        <v>0</v>
      </c>
      <c r="E185" s="72">
        <f>'Balance N'!M188</f>
        <v>0</v>
      </c>
      <c r="F185" s="72">
        <f>'Balance N'!N188</f>
        <v>0</v>
      </c>
      <c r="G185" s="72">
        <f>'Balance N'!O188</f>
        <v>0</v>
      </c>
      <c r="H185" s="72">
        <f>'Balance N'!P188</f>
        <v>0</v>
      </c>
      <c r="I185" s="74">
        <f t="shared" si="2"/>
        <v>0</v>
      </c>
    </row>
    <row r="186" spans="1:9" ht="15.6">
      <c r="A186" s="70">
        <f>'Balance N'!I189</f>
        <v>0</v>
      </c>
      <c r="B186" s="71">
        <f>'Balance N'!J189</f>
        <v>0</v>
      </c>
      <c r="C186" s="72">
        <f>'Balance N'!K189</f>
        <v>0</v>
      </c>
      <c r="D186" s="72">
        <f>'Balance N'!L189</f>
        <v>0</v>
      </c>
      <c r="E186" s="72">
        <f>'Balance N'!M189</f>
        <v>0</v>
      </c>
      <c r="F186" s="72">
        <f>'Balance N'!N189</f>
        <v>0</v>
      </c>
      <c r="G186" s="72">
        <f>'Balance N'!O189</f>
        <v>0</v>
      </c>
      <c r="H186" s="72">
        <f>'Balance N'!P189</f>
        <v>0</v>
      </c>
      <c r="I186" s="74">
        <f t="shared" si="2"/>
        <v>0</v>
      </c>
    </row>
    <row r="187" spans="1:9" ht="15.6">
      <c r="A187" s="70">
        <f>'Balance N'!I190</f>
        <v>0</v>
      </c>
      <c r="B187" s="71">
        <f>'Balance N'!J190</f>
        <v>0</v>
      </c>
      <c r="C187" s="72">
        <f>'Balance N'!K190</f>
        <v>0</v>
      </c>
      <c r="D187" s="72">
        <f>'Balance N'!L190</f>
        <v>0</v>
      </c>
      <c r="E187" s="72">
        <f>'Balance N'!M190</f>
        <v>0</v>
      </c>
      <c r="F187" s="72">
        <f>'Balance N'!N190</f>
        <v>0</v>
      </c>
      <c r="G187" s="72">
        <f>'Balance N'!O190</f>
        <v>0</v>
      </c>
      <c r="H187" s="72">
        <f>'Balance N'!P190</f>
        <v>0</v>
      </c>
      <c r="I187" s="74">
        <f t="shared" si="2"/>
        <v>0</v>
      </c>
    </row>
    <row r="188" spans="1:9" ht="15.6">
      <c r="A188" s="70">
        <f>'Balance N'!I191</f>
        <v>0</v>
      </c>
      <c r="B188" s="71">
        <f>'Balance N'!J191</f>
        <v>0</v>
      </c>
      <c r="C188" s="72">
        <f>'Balance N'!K191</f>
        <v>0</v>
      </c>
      <c r="D188" s="72">
        <f>'Balance N'!L191</f>
        <v>0</v>
      </c>
      <c r="E188" s="72">
        <f>'Balance N'!M191</f>
        <v>0</v>
      </c>
      <c r="F188" s="72">
        <f>'Balance N'!N191</f>
        <v>0</v>
      </c>
      <c r="G188" s="72">
        <f>'Balance N'!O191</f>
        <v>0</v>
      </c>
      <c r="H188" s="72">
        <f>'Balance N'!P191</f>
        <v>0</v>
      </c>
      <c r="I188" s="74">
        <f t="shared" si="2"/>
        <v>0</v>
      </c>
    </row>
    <row r="189" spans="1:9" ht="15.6">
      <c r="A189" s="70">
        <f>'Balance N'!I192</f>
        <v>0</v>
      </c>
      <c r="B189" s="71">
        <f>'Balance N'!J192</f>
        <v>0</v>
      </c>
      <c r="C189" s="72">
        <f>'Balance N'!K192</f>
        <v>0</v>
      </c>
      <c r="D189" s="72">
        <f>'Balance N'!L192</f>
        <v>0</v>
      </c>
      <c r="E189" s="72">
        <f>'Balance N'!M192</f>
        <v>0</v>
      </c>
      <c r="F189" s="72">
        <f>'Balance N'!N192</f>
        <v>0</v>
      </c>
      <c r="G189" s="72">
        <f>'Balance N'!O192</f>
        <v>0</v>
      </c>
      <c r="H189" s="72">
        <f>'Balance N'!P192</f>
        <v>0</v>
      </c>
      <c r="I189" s="74">
        <f t="shared" si="2"/>
        <v>0</v>
      </c>
    </row>
    <row r="190" spans="1:9" ht="15.6">
      <c r="A190" s="70">
        <f>'Balance N'!I193</f>
        <v>0</v>
      </c>
      <c r="B190" s="71">
        <f>'Balance N'!J193</f>
        <v>0</v>
      </c>
      <c r="C190" s="72">
        <f>'Balance N'!K193</f>
        <v>0</v>
      </c>
      <c r="D190" s="72">
        <f>'Balance N'!L193</f>
        <v>0</v>
      </c>
      <c r="E190" s="72">
        <f>'Balance N'!M193</f>
        <v>0</v>
      </c>
      <c r="F190" s="72">
        <f>'Balance N'!N193</f>
        <v>0</v>
      </c>
      <c r="G190" s="72">
        <f>'Balance N'!O193</f>
        <v>0</v>
      </c>
      <c r="H190" s="72">
        <f>'Balance N'!P193</f>
        <v>0</v>
      </c>
      <c r="I190" s="74">
        <f t="shared" si="2"/>
        <v>0</v>
      </c>
    </row>
    <row r="191" spans="1:9" ht="15.6">
      <c r="A191" s="70">
        <f>'Balance N'!I194</f>
        <v>0</v>
      </c>
      <c r="B191" s="71">
        <f>'Balance N'!J194</f>
        <v>0</v>
      </c>
      <c r="C191" s="72">
        <f>'Balance N'!K194</f>
        <v>0</v>
      </c>
      <c r="D191" s="72">
        <f>'Balance N'!L194</f>
        <v>0</v>
      </c>
      <c r="E191" s="72">
        <f>'Balance N'!M194</f>
        <v>0</v>
      </c>
      <c r="F191" s="72">
        <f>'Balance N'!N194</f>
        <v>0</v>
      </c>
      <c r="G191" s="72">
        <f>'Balance N'!O194</f>
        <v>0</v>
      </c>
      <c r="H191" s="72">
        <f>'Balance N'!P194</f>
        <v>0</v>
      </c>
      <c r="I191" s="74">
        <f t="shared" si="2"/>
        <v>0</v>
      </c>
    </row>
    <row r="192" spans="1:9" ht="15.6">
      <c r="A192" s="70">
        <f>'Balance N'!I195</f>
        <v>0</v>
      </c>
      <c r="B192" s="71">
        <f>'Balance N'!J195</f>
        <v>0</v>
      </c>
      <c r="C192" s="72">
        <f>'Balance N'!K195</f>
        <v>0</v>
      </c>
      <c r="D192" s="72">
        <f>'Balance N'!L195</f>
        <v>0</v>
      </c>
      <c r="E192" s="72">
        <f>'Balance N'!M195</f>
        <v>0</v>
      </c>
      <c r="F192" s="72">
        <f>'Balance N'!N195</f>
        <v>0</v>
      </c>
      <c r="G192" s="72">
        <f>'Balance N'!O195</f>
        <v>0</v>
      </c>
      <c r="H192" s="72">
        <f>'Balance N'!P195</f>
        <v>0</v>
      </c>
      <c r="I192" s="74">
        <f t="shared" si="2"/>
        <v>0</v>
      </c>
    </row>
    <row r="193" spans="1:9" ht="15.6">
      <c r="A193" s="70">
        <f>'Balance N'!I196</f>
        <v>0</v>
      </c>
      <c r="B193" s="71">
        <f>'Balance N'!J196</f>
        <v>0</v>
      </c>
      <c r="C193" s="72">
        <f>'Balance N'!K196</f>
        <v>0</v>
      </c>
      <c r="D193" s="72">
        <f>'Balance N'!L196</f>
        <v>0</v>
      </c>
      <c r="E193" s="72">
        <f>'Balance N'!M196</f>
        <v>0</v>
      </c>
      <c r="F193" s="72">
        <f>'Balance N'!N196</f>
        <v>0</v>
      </c>
      <c r="G193" s="72">
        <f>'Balance N'!O196</f>
        <v>0</v>
      </c>
      <c r="H193" s="72">
        <f>'Balance N'!P196</f>
        <v>0</v>
      </c>
      <c r="I193" s="74">
        <f t="shared" si="2"/>
        <v>0</v>
      </c>
    </row>
    <row r="194" spans="1:9" ht="15.6">
      <c r="A194" s="70">
        <f>'Balance N'!I197</f>
        <v>0</v>
      </c>
      <c r="B194" s="71">
        <f>'Balance N'!J197</f>
        <v>0</v>
      </c>
      <c r="C194" s="72">
        <f>'Balance N'!K197</f>
        <v>0</v>
      </c>
      <c r="D194" s="72">
        <f>'Balance N'!L197</f>
        <v>0</v>
      </c>
      <c r="E194" s="72">
        <f>'Balance N'!M197</f>
        <v>0</v>
      </c>
      <c r="F194" s="72">
        <f>'Balance N'!N197</f>
        <v>0</v>
      </c>
      <c r="G194" s="72">
        <f>'Balance N'!O197</f>
        <v>0</v>
      </c>
      <c r="H194" s="72">
        <f>'Balance N'!P197</f>
        <v>0</v>
      </c>
      <c r="I194" s="74">
        <f t="shared" si="2"/>
        <v>0</v>
      </c>
    </row>
    <row r="195" spans="1:9" ht="15.6">
      <c r="A195" s="70">
        <f>'Balance N'!I198</f>
        <v>0</v>
      </c>
      <c r="B195" s="71">
        <f>'Balance N'!J198</f>
        <v>0</v>
      </c>
      <c r="C195" s="72">
        <f>'Balance N'!K198</f>
        <v>0</v>
      </c>
      <c r="D195" s="72">
        <f>'Balance N'!L198</f>
        <v>0</v>
      </c>
      <c r="E195" s="72">
        <f>'Balance N'!M198</f>
        <v>0</v>
      </c>
      <c r="F195" s="72">
        <f>'Balance N'!N198</f>
        <v>0</v>
      </c>
      <c r="G195" s="72">
        <f>'Balance N'!O198</f>
        <v>0</v>
      </c>
      <c r="H195" s="72">
        <f>'Balance N'!P198</f>
        <v>0</v>
      </c>
      <c r="I195" s="74">
        <f t="shared" ref="I195:I258" si="3">(C195-D195)+(E195-F195)-(G195-H195)</f>
        <v>0</v>
      </c>
    </row>
    <row r="196" spans="1:9" ht="15.6">
      <c r="A196" s="70">
        <f>'Balance N'!I199</f>
        <v>0</v>
      </c>
      <c r="B196" s="71">
        <f>'Balance N'!J199</f>
        <v>0</v>
      </c>
      <c r="C196" s="72">
        <f>'Balance N'!K199</f>
        <v>0</v>
      </c>
      <c r="D196" s="72">
        <f>'Balance N'!L199</f>
        <v>0</v>
      </c>
      <c r="E196" s="72">
        <f>'Balance N'!M199</f>
        <v>0</v>
      </c>
      <c r="F196" s="72">
        <f>'Balance N'!N199</f>
        <v>0</v>
      </c>
      <c r="G196" s="72">
        <f>'Balance N'!O199</f>
        <v>0</v>
      </c>
      <c r="H196" s="72">
        <f>'Balance N'!P199</f>
        <v>0</v>
      </c>
      <c r="I196" s="74">
        <f t="shared" si="3"/>
        <v>0</v>
      </c>
    </row>
    <row r="197" spans="1:9" ht="15.6">
      <c r="A197" s="70">
        <f>'Balance N'!I200</f>
        <v>0</v>
      </c>
      <c r="B197" s="71">
        <f>'Balance N'!J200</f>
        <v>0</v>
      </c>
      <c r="C197" s="72">
        <f>'Balance N'!K200</f>
        <v>0</v>
      </c>
      <c r="D197" s="72">
        <f>'Balance N'!L200</f>
        <v>0</v>
      </c>
      <c r="E197" s="72">
        <f>'Balance N'!M200</f>
        <v>0</v>
      </c>
      <c r="F197" s="72">
        <f>'Balance N'!N200</f>
        <v>0</v>
      </c>
      <c r="G197" s="72">
        <f>'Balance N'!O200</f>
        <v>0</v>
      </c>
      <c r="H197" s="72">
        <f>'Balance N'!P200</f>
        <v>0</v>
      </c>
      <c r="I197" s="74">
        <f t="shared" si="3"/>
        <v>0</v>
      </c>
    </row>
    <row r="198" spans="1:9" ht="15.6">
      <c r="A198" s="70">
        <f>'Balance N'!I201</f>
        <v>0</v>
      </c>
      <c r="B198" s="71">
        <f>'Balance N'!J201</f>
        <v>0</v>
      </c>
      <c r="C198" s="72">
        <f>'Balance N'!K201</f>
        <v>0</v>
      </c>
      <c r="D198" s="72">
        <f>'Balance N'!L201</f>
        <v>0</v>
      </c>
      <c r="E198" s="72">
        <f>'Balance N'!M201</f>
        <v>0</v>
      </c>
      <c r="F198" s="72">
        <f>'Balance N'!N201</f>
        <v>0</v>
      </c>
      <c r="G198" s="72">
        <f>'Balance N'!O201</f>
        <v>0</v>
      </c>
      <c r="H198" s="72">
        <f>'Balance N'!P201</f>
        <v>0</v>
      </c>
      <c r="I198" s="74">
        <f t="shared" si="3"/>
        <v>0</v>
      </c>
    </row>
    <row r="199" spans="1:9" ht="15.6">
      <c r="A199" s="70">
        <f>'Balance N'!I202</f>
        <v>0</v>
      </c>
      <c r="B199" s="71">
        <f>'Balance N'!J202</f>
        <v>0</v>
      </c>
      <c r="C199" s="72">
        <f>'Balance N'!K202</f>
        <v>0</v>
      </c>
      <c r="D199" s="72">
        <f>'Balance N'!L202</f>
        <v>0</v>
      </c>
      <c r="E199" s="72">
        <f>'Balance N'!M202</f>
        <v>0</v>
      </c>
      <c r="F199" s="72">
        <f>'Balance N'!N202</f>
        <v>0</v>
      </c>
      <c r="G199" s="72">
        <f>'Balance N'!O202</f>
        <v>0</v>
      </c>
      <c r="H199" s="72">
        <f>'Balance N'!P202</f>
        <v>0</v>
      </c>
      <c r="I199" s="74">
        <f t="shared" si="3"/>
        <v>0</v>
      </c>
    </row>
    <row r="200" spans="1:9" ht="15.6">
      <c r="A200" s="70">
        <f>'Balance N'!I203</f>
        <v>0</v>
      </c>
      <c r="B200" s="71">
        <f>'Balance N'!J203</f>
        <v>0</v>
      </c>
      <c r="C200" s="72">
        <f>'Balance N'!K203</f>
        <v>0</v>
      </c>
      <c r="D200" s="72">
        <f>'Balance N'!L203</f>
        <v>0</v>
      </c>
      <c r="E200" s="72">
        <f>'Balance N'!M203</f>
        <v>0</v>
      </c>
      <c r="F200" s="72">
        <f>'Balance N'!N203</f>
        <v>0</v>
      </c>
      <c r="G200" s="72">
        <f>'Balance N'!O203</f>
        <v>0</v>
      </c>
      <c r="H200" s="72">
        <f>'Balance N'!P203</f>
        <v>0</v>
      </c>
      <c r="I200" s="74">
        <f t="shared" si="3"/>
        <v>0</v>
      </c>
    </row>
    <row r="201" spans="1:9" ht="15.6">
      <c r="A201" s="70">
        <f>'Balance N'!I204</f>
        <v>0</v>
      </c>
      <c r="B201" s="71">
        <f>'Balance N'!J204</f>
        <v>0</v>
      </c>
      <c r="C201" s="72">
        <f>'Balance N'!K204</f>
        <v>0</v>
      </c>
      <c r="D201" s="72">
        <f>'Balance N'!L204</f>
        <v>0</v>
      </c>
      <c r="E201" s="72">
        <f>'Balance N'!M204</f>
        <v>0</v>
      </c>
      <c r="F201" s="72">
        <f>'Balance N'!N204</f>
        <v>0</v>
      </c>
      <c r="G201" s="72">
        <f>'Balance N'!O204</f>
        <v>0</v>
      </c>
      <c r="H201" s="72">
        <f>'Balance N'!P204</f>
        <v>0</v>
      </c>
      <c r="I201" s="74">
        <f t="shared" si="3"/>
        <v>0</v>
      </c>
    </row>
    <row r="202" spans="1:9" ht="15.6">
      <c r="A202" s="70">
        <f>'Balance N'!I205</f>
        <v>0</v>
      </c>
      <c r="B202" s="71">
        <f>'Balance N'!J205</f>
        <v>0</v>
      </c>
      <c r="C202" s="72">
        <f>'Balance N'!K205</f>
        <v>0</v>
      </c>
      <c r="D202" s="72">
        <f>'Balance N'!L205</f>
        <v>0</v>
      </c>
      <c r="E202" s="72">
        <f>'Balance N'!M205</f>
        <v>0</v>
      </c>
      <c r="F202" s="72">
        <f>'Balance N'!N205</f>
        <v>0</v>
      </c>
      <c r="G202" s="72">
        <f>'Balance N'!O205</f>
        <v>0</v>
      </c>
      <c r="H202" s="72">
        <f>'Balance N'!P205</f>
        <v>0</v>
      </c>
      <c r="I202" s="74">
        <f t="shared" si="3"/>
        <v>0</v>
      </c>
    </row>
    <row r="203" spans="1:9" ht="15.6">
      <c r="A203" s="70">
        <f>'Balance N'!I206</f>
        <v>0</v>
      </c>
      <c r="B203" s="71">
        <f>'Balance N'!J206</f>
        <v>0</v>
      </c>
      <c r="C203" s="72">
        <f>'Balance N'!K206</f>
        <v>0</v>
      </c>
      <c r="D203" s="72">
        <f>'Balance N'!L206</f>
        <v>0</v>
      </c>
      <c r="E203" s="72">
        <f>'Balance N'!M206</f>
        <v>0</v>
      </c>
      <c r="F203" s="72">
        <f>'Balance N'!N206</f>
        <v>0</v>
      </c>
      <c r="G203" s="72">
        <f>'Balance N'!O206</f>
        <v>0</v>
      </c>
      <c r="H203" s="72">
        <f>'Balance N'!P206</f>
        <v>0</v>
      </c>
      <c r="I203" s="74">
        <f t="shared" si="3"/>
        <v>0</v>
      </c>
    </row>
    <row r="204" spans="1:9" ht="15.6">
      <c r="A204" s="70">
        <f>'Balance N'!I207</f>
        <v>0</v>
      </c>
      <c r="B204" s="71">
        <f>'Balance N'!J207</f>
        <v>0</v>
      </c>
      <c r="C204" s="72">
        <f>'Balance N'!K207</f>
        <v>0</v>
      </c>
      <c r="D204" s="72">
        <f>'Balance N'!L207</f>
        <v>0</v>
      </c>
      <c r="E204" s="72">
        <f>'Balance N'!M207</f>
        <v>0</v>
      </c>
      <c r="F204" s="72">
        <f>'Balance N'!N207</f>
        <v>0</v>
      </c>
      <c r="G204" s="72">
        <f>'Balance N'!O207</f>
        <v>0</v>
      </c>
      <c r="H204" s="72">
        <f>'Balance N'!P207</f>
        <v>0</v>
      </c>
      <c r="I204" s="74">
        <f t="shared" si="3"/>
        <v>0</v>
      </c>
    </row>
    <row r="205" spans="1:9" ht="15.6">
      <c r="A205" s="70">
        <f>'Balance N'!I208</f>
        <v>0</v>
      </c>
      <c r="B205" s="71">
        <f>'Balance N'!J208</f>
        <v>0</v>
      </c>
      <c r="C205" s="72">
        <f>'Balance N'!K208</f>
        <v>0</v>
      </c>
      <c r="D205" s="72">
        <f>'Balance N'!L208</f>
        <v>0</v>
      </c>
      <c r="E205" s="72">
        <f>'Balance N'!M208</f>
        <v>0</v>
      </c>
      <c r="F205" s="72">
        <f>'Balance N'!N208</f>
        <v>0</v>
      </c>
      <c r="G205" s="72">
        <f>'Balance N'!O208</f>
        <v>0</v>
      </c>
      <c r="H205" s="72">
        <f>'Balance N'!P208</f>
        <v>0</v>
      </c>
      <c r="I205" s="74">
        <f t="shared" si="3"/>
        <v>0</v>
      </c>
    </row>
    <row r="206" spans="1:9" ht="15.6">
      <c r="A206" s="70">
        <f>'Balance N'!I209</f>
        <v>0</v>
      </c>
      <c r="B206" s="71">
        <f>'Balance N'!J209</f>
        <v>0</v>
      </c>
      <c r="C206" s="72">
        <f>'Balance N'!K209</f>
        <v>0</v>
      </c>
      <c r="D206" s="72">
        <f>'Balance N'!L209</f>
        <v>0</v>
      </c>
      <c r="E206" s="72">
        <f>'Balance N'!M209</f>
        <v>0</v>
      </c>
      <c r="F206" s="72">
        <f>'Balance N'!N209</f>
        <v>0</v>
      </c>
      <c r="G206" s="72">
        <f>'Balance N'!O209</f>
        <v>0</v>
      </c>
      <c r="H206" s="72">
        <f>'Balance N'!P209</f>
        <v>0</v>
      </c>
      <c r="I206" s="74">
        <f t="shared" si="3"/>
        <v>0</v>
      </c>
    </row>
    <row r="207" spans="1:9" ht="15.6">
      <c r="A207" s="70">
        <f>'Balance N'!I210</f>
        <v>0</v>
      </c>
      <c r="B207" s="71">
        <f>'Balance N'!J210</f>
        <v>0</v>
      </c>
      <c r="C207" s="72">
        <f>'Balance N'!K210</f>
        <v>0</v>
      </c>
      <c r="D207" s="72">
        <f>'Balance N'!L210</f>
        <v>0</v>
      </c>
      <c r="E207" s="72">
        <f>'Balance N'!M210</f>
        <v>0</v>
      </c>
      <c r="F207" s="72">
        <f>'Balance N'!N210</f>
        <v>0</v>
      </c>
      <c r="G207" s="72">
        <f>'Balance N'!O210</f>
        <v>0</v>
      </c>
      <c r="H207" s="72">
        <f>'Balance N'!P210</f>
        <v>0</v>
      </c>
      <c r="I207" s="74">
        <f t="shared" si="3"/>
        <v>0</v>
      </c>
    </row>
    <row r="208" spans="1:9" ht="15.6">
      <c r="A208" s="70">
        <f>'Balance N'!I211</f>
        <v>0</v>
      </c>
      <c r="B208" s="71">
        <f>'Balance N'!J211</f>
        <v>0</v>
      </c>
      <c r="C208" s="72">
        <f>'Balance N'!K211</f>
        <v>0</v>
      </c>
      <c r="D208" s="72">
        <f>'Balance N'!L211</f>
        <v>0</v>
      </c>
      <c r="E208" s="72">
        <f>'Balance N'!M211</f>
        <v>0</v>
      </c>
      <c r="F208" s="72">
        <f>'Balance N'!N211</f>
        <v>0</v>
      </c>
      <c r="G208" s="72">
        <f>'Balance N'!O211</f>
        <v>0</v>
      </c>
      <c r="H208" s="72">
        <f>'Balance N'!P211</f>
        <v>0</v>
      </c>
      <c r="I208" s="74">
        <f t="shared" si="3"/>
        <v>0</v>
      </c>
    </row>
    <row r="209" spans="1:9" ht="15.6">
      <c r="A209" s="70">
        <f>'Balance N'!I212</f>
        <v>0</v>
      </c>
      <c r="B209" s="71">
        <f>'Balance N'!J212</f>
        <v>0</v>
      </c>
      <c r="C209" s="72">
        <f>'Balance N'!K212</f>
        <v>0</v>
      </c>
      <c r="D209" s="72">
        <f>'Balance N'!L212</f>
        <v>0</v>
      </c>
      <c r="E209" s="72">
        <f>'Balance N'!M212</f>
        <v>0</v>
      </c>
      <c r="F209" s="72">
        <f>'Balance N'!N212</f>
        <v>0</v>
      </c>
      <c r="G209" s="72">
        <f>'Balance N'!O212</f>
        <v>0</v>
      </c>
      <c r="H209" s="72">
        <f>'Balance N'!P212</f>
        <v>0</v>
      </c>
      <c r="I209" s="74">
        <f t="shared" si="3"/>
        <v>0</v>
      </c>
    </row>
    <row r="210" spans="1:9" ht="15.6">
      <c r="A210" s="70">
        <f>'Balance N'!I213</f>
        <v>0</v>
      </c>
      <c r="B210" s="71">
        <f>'Balance N'!J213</f>
        <v>0</v>
      </c>
      <c r="C210" s="72">
        <f>'Balance N'!K213</f>
        <v>0</v>
      </c>
      <c r="D210" s="72">
        <f>'Balance N'!L213</f>
        <v>0</v>
      </c>
      <c r="E210" s="72">
        <f>'Balance N'!M213</f>
        <v>0</v>
      </c>
      <c r="F210" s="72">
        <f>'Balance N'!N213</f>
        <v>0</v>
      </c>
      <c r="G210" s="72">
        <f>'Balance N'!O213</f>
        <v>0</v>
      </c>
      <c r="H210" s="72">
        <f>'Balance N'!P213</f>
        <v>0</v>
      </c>
      <c r="I210" s="74">
        <f t="shared" si="3"/>
        <v>0</v>
      </c>
    </row>
    <row r="211" spans="1:9" ht="15.6">
      <c r="A211" s="70">
        <f>'Balance N'!I214</f>
        <v>0</v>
      </c>
      <c r="B211" s="71">
        <f>'Balance N'!J214</f>
        <v>0</v>
      </c>
      <c r="C211" s="72">
        <f>'Balance N'!K214</f>
        <v>0</v>
      </c>
      <c r="D211" s="72">
        <f>'Balance N'!L214</f>
        <v>0</v>
      </c>
      <c r="E211" s="72">
        <f>'Balance N'!M214</f>
        <v>0</v>
      </c>
      <c r="F211" s="72">
        <f>'Balance N'!N214</f>
        <v>0</v>
      </c>
      <c r="G211" s="72">
        <f>'Balance N'!O214</f>
        <v>0</v>
      </c>
      <c r="H211" s="72">
        <f>'Balance N'!P214</f>
        <v>0</v>
      </c>
      <c r="I211" s="74">
        <f t="shared" si="3"/>
        <v>0</v>
      </c>
    </row>
    <row r="212" spans="1:9" ht="15.6">
      <c r="A212" s="70">
        <f>'Balance N'!I215</f>
        <v>0</v>
      </c>
      <c r="B212" s="71">
        <f>'Balance N'!J215</f>
        <v>0</v>
      </c>
      <c r="C212" s="72">
        <f>'Balance N'!K215</f>
        <v>0</v>
      </c>
      <c r="D212" s="72">
        <f>'Balance N'!L215</f>
        <v>0</v>
      </c>
      <c r="E212" s="72">
        <f>'Balance N'!M215</f>
        <v>0</v>
      </c>
      <c r="F212" s="72">
        <f>'Balance N'!N215</f>
        <v>0</v>
      </c>
      <c r="G212" s="72">
        <f>'Balance N'!O215</f>
        <v>0</v>
      </c>
      <c r="H212" s="72">
        <f>'Balance N'!P215</f>
        <v>0</v>
      </c>
      <c r="I212" s="74">
        <f t="shared" si="3"/>
        <v>0</v>
      </c>
    </row>
    <row r="213" spans="1:9" ht="15.6">
      <c r="A213" s="70">
        <f>'Balance N'!I216</f>
        <v>0</v>
      </c>
      <c r="B213" s="71">
        <f>'Balance N'!J216</f>
        <v>0</v>
      </c>
      <c r="C213" s="72">
        <f>'Balance N'!K216</f>
        <v>0</v>
      </c>
      <c r="D213" s="72">
        <f>'Balance N'!L216</f>
        <v>0</v>
      </c>
      <c r="E213" s="72">
        <f>'Balance N'!M216</f>
        <v>0</v>
      </c>
      <c r="F213" s="72">
        <f>'Balance N'!N216</f>
        <v>0</v>
      </c>
      <c r="G213" s="72">
        <f>'Balance N'!O216</f>
        <v>0</v>
      </c>
      <c r="H213" s="72">
        <f>'Balance N'!P216</f>
        <v>0</v>
      </c>
      <c r="I213" s="74">
        <f t="shared" si="3"/>
        <v>0</v>
      </c>
    </row>
    <row r="214" spans="1:9" ht="15.6">
      <c r="A214" s="70">
        <f>'Balance N'!I217</f>
        <v>0</v>
      </c>
      <c r="B214" s="71">
        <f>'Balance N'!J217</f>
        <v>0</v>
      </c>
      <c r="C214" s="72">
        <f>'Balance N'!K217</f>
        <v>0</v>
      </c>
      <c r="D214" s="72">
        <f>'Balance N'!L217</f>
        <v>0</v>
      </c>
      <c r="E214" s="72">
        <f>'Balance N'!M217</f>
        <v>0</v>
      </c>
      <c r="F214" s="72">
        <f>'Balance N'!N217</f>
        <v>0</v>
      </c>
      <c r="G214" s="72">
        <f>'Balance N'!O217</f>
        <v>0</v>
      </c>
      <c r="H214" s="72">
        <f>'Balance N'!P217</f>
        <v>0</v>
      </c>
      <c r="I214" s="74">
        <f t="shared" si="3"/>
        <v>0</v>
      </c>
    </row>
    <row r="215" spans="1:9" ht="15.6">
      <c r="A215" s="70">
        <f>'Balance N'!I218</f>
        <v>0</v>
      </c>
      <c r="B215" s="71">
        <f>'Balance N'!J218</f>
        <v>0</v>
      </c>
      <c r="C215" s="72">
        <f>'Balance N'!K218</f>
        <v>0</v>
      </c>
      <c r="D215" s="72">
        <f>'Balance N'!L218</f>
        <v>0</v>
      </c>
      <c r="E215" s="72">
        <f>'Balance N'!M218</f>
        <v>0</v>
      </c>
      <c r="F215" s="72">
        <f>'Balance N'!N218</f>
        <v>0</v>
      </c>
      <c r="G215" s="72">
        <f>'Balance N'!O218</f>
        <v>0</v>
      </c>
      <c r="H215" s="72">
        <f>'Balance N'!P218</f>
        <v>0</v>
      </c>
      <c r="I215" s="74">
        <f t="shared" si="3"/>
        <v>0</v>
      </c>
    </row>
    <row r="216" spans="1:9" ht="15.6">
      <c r="A216" s="70">
        <f>'Balance N'!I219</f>
        <v>0</v>
      </c>
      <c r="B216" s="71">
        <f>'Balance N'!J219</f>
        <v>0</v>
      </c>
      <c r="C216" s="72">
        <f>'Balance N'!K219</f>
        <v>0</v>
      </c>
      <c r="D216" s="72">
        <f>'Balance N'!L219</f>
        <v>0</v>
      </c>
      <c r="E216" s="72">
        <f>'Balance N'!M219</f>
        <v>0</v>
      </c>
      <c r="F216" s="72">
        <f>'Balance N'!N219</f>
        <v>0</v>
      </c>
      <c r="G216" s="72">
        <f>'Balance N'!O219</f>
        <v>0</v>
      </c>
      <c r="H216" s="72">
        <f>'Balance N'!P219</f>
        <v>0</v>
      </c>
      <c r="I216" s="74">
        <f t="shared" si="3"/>
        <v>0</v>
      </c>
    </row>
    <row r="217" spans="1:9" ht="15.6">
      <c r="A217" s="70">
        <f>'Balance N'!I220</f>
        <v>0</v>
      </c>
      <c r="B217" s="71">
        <f>'Balance N'!J220</f>
        <v>0</v>
      </c>
      <c r="C217" s="72">
        <f>'Balance N'!K220</f>
        <v>0</v>
      </c>
      <c r="D217" s="72">
        <f>'Balance N'!L220</f>
        <v>0</v>
      </c>
      <c r="E217" s="72">
        <f>'Balance N'!M220</f>
        <v>0</v>
      </c>
      <c r="F217" s="72">
        <f>'Balance N'!N220</f>
        <v>0</v>
      </c>
      <c r="G217" s="72">
        <f>'Balance N'!O220</f>
        <v>0</v>
      </c>
      <c r="H217" s="72">
        <f>'Balance N'!P220</f>
        <v>0</v>
      </c>
      <c r="I217" s="74">
        <f t="shared" si="3"/>
        <v>0</v>
      </c>
    </row>
    <row r="218" spans="1:9" ht="15.6">
      <c r="A218" s="70">
        <f>'Balance N'!I221</f>
        <v>0</v>
      </c>
      <c r="B218" s="71">
        <f>'Balance N'!J221</f>
        <v>0</v>
      </c>
      <c r="C218" s="72">
        <f>'Balance N'!K221</f>
        <v>0</v>
      </c>
      <c r="D218" s="72">
        <f>'Balance N'!L221</f>
        <v>0</v>
      </c>
      <c r="E218" s="72">
        <f>'Balance N'!M221</f>
        <v>0</v>
      </c>
      <c r="F218" s="72">
        <f>'Balance N'!N221</f>
        <v>0</v>
      </c>
      <c r="G218" s="72">
        <f>'Balance N'!O221</f>
        <v>0</v>
      </c>
      <c r="H218" s="72">
        <f>'Balance N'!P221</f>
        <v>0</v>
      </c>
      <c r="I218" s="74">
        <f t="shared" si="3"/>
        <v>0</v>
      </c>
    </row>
    <row r="219" spans="1:9" ht="15.6">
      <c r="A219" s="70">
        <f>'Balance N'!I222</f>
        <v>0</v>
      </c>
      <c r="B219" s="71">
        <f>'Balance N'!J222</f>
        <v>0</v>
      </c>
      <c r="C219" s="72">
        <f>'Balance N'!K222</f>
        <v>0</v>
      </c>
      <c r="D219" s="72">
        <f>'Balance N'!L222</f>
        <v>0</v>
      </c>
      <c r="E219" s="72">
        <f>'Balance N'!M222</f>
        <v>0</v>
      </c>
      <c r="F219" s="72">
        <f>'Balance N'!N222</f>
        <v>0</v>
      </c>
      <c r="G219" s="72">
        <f>'Balance N'!O222</f>
        <v>0</v>
      </c>
      <c r="H219" s="72">
        <f>'Balance N'!P222</f>
        <v>0</v>
      </c>
      <c r="I219" s="74">
        <f t="shared" si="3"/>
        <v>0</v>
      </c>
    </row>
    <row r="220" spans="1:9" ht="15.6">
      <c r="A220" s="70">
        <f>'Balance N'!I223</f>
        <v>0</v>
      </c>
      <c r="B220" s="71">
        <f>'Balance N'!J223</f>
        <v>0</v>
      </c>
      <c r="C220" s="72">
        <f>'Balance N'!K223</f>
        <v>0</v>
      </c>
      <c r="D220" s="72">
        <f>'Balance N'!L223</f>
        <v>0</v>
      </c>
      <c r="E220" s="72">
        <f>'Balance N'!M223</f>
        <v>0</v>
      </c>
      <c r="F220" s="72">
        <f>'Balance N'!N223</f>
        <v>0</v>
      </c>
      <c r="G220" s="72">
        <f>'Balance N'!O223</f>
        <v>0</v>
      </c>
      <c r="H220" s="72">
        <f>'Balance N'!P223</f>
        <v>0</v>
      </c>
      <c r="I220" s="74">
        <f t="shared" si="3"/>
        <v>0</v>
      </c>
    </row>
    <row r="221" spans="1:9" ht="15.6">
      <c r="A221" s="70">
        <f>'Balance N'!I224</f>
        <v>0</v>
      </c>
      <c r="B221" s="71">
        <f>'Balance N'!J224</f>
        <v>0</v>
      </c>
      <c r="C221" s="72">
        <f>'Balance N'!K224</f>
        <v>0</v>
      </c>
      <c r="D221" s="72">
        <f>'Balance N'!L224</f>
        <v>0</v>
      </c>
      <c r="E221" s="72">
        <f>'Balance N'!M224</f>
        <v>0</v>
      </c>
      <c r="F221" s="72">
        <f>'Balance N'!N224</f>
        <v>0</v>
      </c>
      <c r="G221" s="72">
        <f>'Balance N'!O224</f>
        <v>0</v>
      </c>
      <c r="H221" s="72">
        <f>'Balance N'!P224</f>
        <v>0</v>
      </c>
      <c r="I221" s="74">
        <f t="shared" si="3"/>
        <v>0</v>
      </c>
    </row>
    <row r="222" spans="1:9" ht="15.6">
      <c r="A222" s="70">
        <f>'Balance N'!I225</f>
        <v>0</v>
      </c>
      <c r="B222" s="71">
        <f>'Balance N'!J225</f>
        <v>0</v>
      </c>
      <c r="C222" s="72">
        <f>'Balance N'!K225</f>
        <v>0</v>
      </c>
      <c r="D222" s="72">
        <f>'Balance N'!L225</f>
        <v>0</v>
      </c>
      <c r="E222" s="72">
        <f>'Balance N'!M225</f>
        <v>0</v>
      </c>
      <c r="F222" s="72">
        <f>'Balance N'!N225</f>
        <v>0</v>
      </c>
      <c r="G222" s="72">
        <f>'Balance N'!O225</f>
        <v>0</v>
      </c>
      <c r="H222" s="72">
        <f>'Balance N'!P225</f>
        <v>0</v>
      </c>
      <c r="I222" s="74">
        <f t="shared" si="3"/>
        <v>0</v>
      </c>
    </row>
    <row r="223" spans="1:9" ht="15.6">
      <c r="A223" s="70">
        <f>'Balance N'!I226</f>
        <v>0</v>
      </c>
      <c r="B223" s="71">
        <f>'Balance N'!J226</f>
        <v>0</v>
      </c>
      <c r="C223" s="72">
        <f>'Balance N'!K226</f>
        <v>0</v>
      </c>
      <c r="D223" s="72">
        <f>'Balance N'!L226</f>
        <v>0</v>
      </c>
      <c r="E223" s="72">
        <f>'Balance N'!M226</f>
        <v>0</v>
      </c>
      <c r="F223" s="72">
        <f>'Balance N'!N226</f>
        <v>0</v>
      </c>
      <c r="G223" s="72">
        <f>'Balance N'!O226</f>
        <v>0</v>
      </c>
      <c r="H223" s="72">
        <f>'Balance N'!P226</f>
        <v>0</v>
      </c>
      <c r="I223" s="74">
        <f t="shared" si="3"/>
        <v>0</v>
      </c>
    </row>
    <row r="224" spans="1:9" ht="15.6">
      <c r="A224" s="70">
        <f>'Balance N'!I227</f>
        <v>0</v>
      </c>
      <c r="B224" s="71">
        <f>'Balance N'!J227</f>
        <v>0</v>
      </c>
      <c r="C224" s="72">
        <f>'Balance N'!K227</f>
        <v>0</v>
      </c>
      <c r="D224" s="72">
        <f>'Balance N'!L227</f>
        <v>0</v>
      </c>
      <c r="E224" s="72">
        <f>'Balance N'!M227</f>
        <v>0</v>
      </c>
      <c r="F224" s="72">
        <f>'Balance N'!N227</f>
        <v>0</v>
      </c>
      <c r="G224" s="72">
        <f>'Balance N'!O227</f>
        <v>0</v>
      </c>
      <c r="H224" s="72">
        <f>'Balance N'!P227</f>
        <v>0</v>
      </c>
      <c r="I224" s="74">
        <f t="shared" si="3"/>
        <v>0</v>
      </c>
    </row>
    <row r="225" spans="1:9" ht="15.6">
      <c r="A225" s="70">
        <f>'Balance N'!I228</f>
        <v>0</v>
      </c>
      <c r="B225" s="71">
        <f>'Balance N'!J228</f>
        <v>0</v>
      </c>
      <c r="C225" s="72">
        <f>'Balance N'!K228</f>
        <v>0</v>
      </c>
      <c r="D225" s="72">
        <f>'Balance N'!L228</f>
        <v>0</v>
      </c>
      <c r="E225" s="72">
        <f>'Balance N'!M228</f>
        <v>0</v>
      </c>
      <c r="F225" s="72">
        <f>'Balance N'!N228</f>
        <v>0</v>
      </c>
      <c r="G225" s="72">
        <f>'Balance N'!O228</f>
        <v>0</v>
      </c>
      <c r="H225" s="72">
        <f>'Balance N'!P228</f>
        <v>0</v>
      </c>
      <c r="I225" s="74">
        <f t="shared" si="3"/>
        <v>0</v>
      </c>
    </row>
    <row r="226" spans="1:9" ht="15.6">
      <c r="A226" s="70">
        <f>'Balance N'!I229</f>
        <v>0</v>
      </c>
      <c r="B226" s="71">
        <f>'Balance N'!J229</f>
        <v>0</v>
      </c>
      <c r="C226" s="72">
        <f>'Balance N'!K229</f>
        <v>0</v>
      </c>
      <c r="D226" s="72">
        <f>'Balance N'!L229</f>
        <v>0</v>
      </c>
      <c r="E226" s="72">
        <f>'Balance N'!M229</f>
        <v>0</v>
      </c>
      <c r="F226" s="72">
        <f>'Balance N'!N229</f>
        <v>0</v>
      </c>
      <c r="G226" s="72">
        <f>'Balance N'!O229</f>
        <v>0</v>
      </c>
      <c r="H226" s="72">
        <f>'Balance N'!P229</f>
        <v>0</v>
      </c>
      <c r="I226" s="74">
        <f t="shared" si="3"/>
        <v>0</v>
      </c>
    </row>
    <row r="227" spans="1:9" ht="15.6">
      <c r="A227" s="70">
        <f>'Balance N'!I230</f>
        <v>0</v>
      </c>
      <c r="B227" s="71">
        <f>'Balance N'!J230</f>
        <v>0</v>
      </c>
      <c r="C227" s="72">
        <f>'Balance N'!K230</f>
        <v>0</v>
      </c>
      <c r="D227" s="72">
        <f>'Balance N'!L230</f>
        <v>0</v>
      </c>
      <c r="E227" s="72">
        <f>'Balance N'!M230</f>
        <v>0</v>
      </c>
      <c r="F227" s="72">
        <f>'Balance N'!N230</f>
        <v>0</v>
      </c>
      <c r="G227" s="72">
        <f>'Balance N'!O230</f>
        <v>0</v>
      </c>
      <c r="H227" s="72">
        <f>'Balance N'!P230</f>
        <v>0</v>
      </c>
      <c r="I227" s="74">
        <f t="shared" si="3"/>
        <v>0</v>
      </c>
    </row>
    <row r="228" spans="1:9" ht="15.6">
      <c r="A228" s="70">
        <f>'Balance N'!I231</f>
        <v>0</v>
      </c>
      <c r="B228" s="71">
        <f>'Balance N'!J231</f>
        <v>0</v>
      </c>
      <c r="C228" s="72">
        <f>'Balance N'!K231</f>
        <v>0</v>
      </c>
      <c r="D228" s="72">
        <f>'Balance N'!L231</f>
        <v>0</v>
      </c>
      <c r="E228" s="72">
        <f>'Balance N'!M231</f>
        <v>0</v>
      </c>
      <c r="F228" s="72">
        <f>'Balance N'!N231</f>
        <v>0</v>
      </c>
      <c r="G228" s="72">
        <f>'Balance N'!O231</f>
        <v>0</v>
      </c>
      <c r="H228" s="72">
        <f>'Balance N'!P231</f>
        <v>0</v>
      </c>
      <c r="I228" s="74">
        <f t="shared" si="3"/>
        <v>0</v>
      </c>
    </row>
    <row r="229" spans="1:9" ht="15.6">
      <c r="A229" s="70">
        <f>'Balance N'!I232</f>
        <v>0</v>
      </c>
      <c r="B229" s="71">
        <f>'Balance N'!J232</f>
        <v>0</v>
      </c>
      <c r="C229" s="72">
        <f>'Balance N'!K232</f>
        <v>0</v>
      </c>
      <c r="D229" s="72">
        <f>'Balance N'!L232</f>
        <v>0</v>
      </c>
      <c r="E229" s="72">
        <f>'Balance N'!M232</f>
        <v>0</v>
      </c>
      <c r="F229" s="72">
        <f>'Balance N'!N232</f>
        <v>0</v>
      </c>
      <c r="G229" s="72">
        <f>'Balance N'!O232</f>
        <v>0</v>
      </c>
      <c r="H229" s="72">
        <f>'Balance N'!P232</f>
        <v>0</v>
      </c>
      <c r="I229" s="74">
        <f t="shared" si="3"/>
        <v>0</v>
      </c>
    </row>
    <row r="230" spans="1:9" ht="15.6">
      <c r="A230" s="70">
        <f>'Balance N'!I233</f>
        <v>0</v>
      </c>
      <c r="B230" s="71">
        <f>'Balance N'!J233</f>
        <v>0</v>
      </c>
      <c r="C230" s="72">
        <f>'Balance N'!K233</f>
        <v>0</v>
      </c>
      <c r="D230" s="72">
        <f>'Balance N'!L233</f>
        <v>0</v>
      </c>
      <c r="E230" s="72">
        <f>'Balance N'!M233</f>
        <v>0</v>
      </c>
      <c r="F230" s="72">
        <f>'Balance N'!N233</f>
        <v>0</v>
      </c>
      <c r="G230" s="72">
        <f>'Balance N'!O233</f>
        <v>0</v>
      </c>
      <c r="H230" s="72">
        <f>'Balance N'!P233</f>
        <v>0</v>
      </c>
      <c r="I230" s="74">
        <f t="shared" si="3"/>
        <v>0</v>
      </c>
    </row>
    <row r="231" spans="1:9" ht="15.6">
      <c r="A231" s="70">
        <f>'Balance N'!I234</f>
        <v>0</v>
      </c>
      <c r="B231" s="71">
        <f>'Balance N'!J234</f>
        <v>0</v>
      </c>
      <c r="C231" s="72">
        <f>'Balance N'!K234</f>
        <v>0</v>
      </c>
      <c r="D231" s="72">
        <f>'Balance N'!L234</f>
        <v>0</v>
      </c>
      <c r="E231" s="72">
        <f>'Balance N'!M234</f>
        <v>0</v>
      </c>
      <c r="F231" s="72">
        <f>'Balance N'!N234</f>
        <v>0</v>
      </c>
      <c r="G231" s="72">
        <f>'Balance N'!O234</f>
        <v>0</v>
      </c>
      <c r="H231" s="72">
        <f>'Balance N'!P234</f>
        <v>0</v>
      </c>
      <c r="I231" s="74">
        <f t="shared" si="3"/>
        <v>0</v>
      </c>
    </row>
    <row r="232" spans="1:9" ht="15.6">
      <c r="A232" s="70">
        <f>'Balance N'!I235</f>
        <v>0</v>
      </c>
      <c r="B232" s="71">
        <f>'Balance N'!J235</f>
        <v>0</v>
      </c>
      <c r="C232" s="72">
        <f>'Balance N'!K235</f>
        <v>0</v>
      </c>
      <c r="D232" s="72">
        <f>'Balance N'!L235</f>
        <v>0</v>
      </c>
      <c r="E232" s="72">
        <f>'Balance N'!M235</f>
        <v>0</v>
      </c>
      <c r="F232" s="72">
        <f>'Balance N'!N235</f>
        <v>0</v>
      </c>
      <c r="G232" s="72">
        <f>'Balance N'!O235</f>
        <v>0</v>
      </c>
      <c r="H232" s="72">
        <f>'Balance N'!P235</f>
        <v>0</v>
      </c>
      <c r="I232" s="74">
        <f t="shared" si="3"/>
        <v>0</v>
      </c>
    </row>
    <row r="233" spans="1:9" ht="15.6">
      <c r="A233" s="70">
        <f>'Balance N'!I236</f>
        <v>0</v>
      </c>
      <c r="B233" s="71">
        <f>'Balance N'!J236</f>
        <v>0</v>
      </c>
      <c r="C233" s="72">
        <f>'Balance N'!K236</f>
        <v>0</v>
      </c>
      <c r="D233" s="72">
        <f>'Balance N'!L236</f>
        <v>0</v>
      </c>
      <c r="E233" s="72">
        <f>'Balance N'!M236</f>
        <v>0</v>
      </c>
      <c r="F233" s="72">
        <f>'Balance N'!N236</f>
        <v>0</v>
      </c>
      <c r="G233" s="72">
        <f>'Balance N'!O236</f>
        <v>0</v>
      </c>
      <c r="H233" s="72">
        <f>'Balance N'!P236</f>
        <v>0</v>
      </c>
      <c r="I233" s="74">
        <f t="shared" si="3"/>
        <v>0</v>
      </c>
    </row>
    <row r="234" spans="1:9" ht="15.6">
      <c r="A234" s="70">
        <f>'Balance N'!I237</f>
        <v>0</v>
      </c>
      <c r="B234" s="71">
        <f>'Balance N'!J237</f>
        <v>0</v>
      </c>
      <c r="C234" s="72">
        <f>'Balance N'!K237</f>
        <v>0</v>
      </c>
      <c r="D234" s="72">
        <f>'Balance N'!L237</f>
        <v>0</v>
      </c>
      <c r="E234" s="72">
        <f>'Balance N'!M237</f>
        <v>0</v>
      </c>
      <c r="F234" s="72">
        <f>'Balance N'!N237</f>
        <v>0</v>
      </c>
      <c r="G234" s="72">
        <f>'Balance N'!O237</f>
        <v>0</v>
      </c>
      <c r="H234" s="72">
        <f>'Balance N'!P237</f>
        <v>0</v>
      </c>
      <c r="I234" s="74">
        <f t="shared" si="3"/>
        <v>0</v>
      </c>
    </row>
    <row r="235" spans="1:9" ht="15.6">
      <c r="A235" s="70">
        <f>'Balance N'!I238</f>
        <v>0</v>
      </c>
      <c r="B235" s="71">
        <f>'Balance N'!J238</f>
        <v>0</v>
      </c>
      <c r="C235" s="72">
        <f>'Balance N'!K238</f>
        <v>0</v>
      </c>
      <c r="D235" s="72">
        <f>'Balance N'!L238</f>
        <v>0</v>
      </c>
      <c r="E235" s="72">
        <f>'Balance N'!M238</f>
        <v>0</v>
      </c>
      <c r="F235" s="72">
        <f>'Balance N'!N238</f>
        <v>0</v>
      </c>
      <c r="G235" s="72">
        <f>'Balance N'!O238</f>
        <v>0</v>
      </c>
      <c r="H235" s="72">
        <f>'Balance N'!P238</f>
        <v>0</v>
      </c>
      <c r="I235" s="74">
        <f t="shared" si="3"/>
        <v>0</v>
      </c>
    </row>
    <row r="236" spans="1:9" ht="15.6">
      <c r="A236" s="70">
        <f>'Balance N'!I239</f>
        <v>0</v>
      </c>
      <c r="B236" s="71">
        <f>'Balance N'!J239</f>
        <v>0</v>
      </c>
      <c r="C236" s="72">
        <f>'Balance N'!K239</f>
        <v>0</v>
      </c>
      <c r="D236" s="72">
        <f>'Balance N'!L239</f>
        <v>0</v>
      </c>
      <c r="E236" s="72">
        <f>'Balance N'!M239</f>
        <v>0</v>
      </c>
      <c r="F236" s="72">
        <f>'Balance N'!N239</f>
        <v>0</v>
      </c>
      <c r="G236" s="72">
        <f>'Balance N'!O239</f>
        <v>0</v>
      </c>
      <c r="H236" s="72">
        <f>'Balance N'!P239</f>
        <v>0</v>
      </c>
      <c r="I236" s="74">
        <f t="shared" si="3"/>
        <v>0</v>
      </c>
    </row>
    <row r="237" spans="1:9" ht="15.6">
      <c r="A237" s="70">
        <f>'Balance N'!I240</f>
        <v>0</v>
      </c>
      <c r="B237" s="71">
        <f>'Balance N'!J240</f>
        <v>0</v>
      </c>
      <c r="C237" s="72">
        <f>'Balance N'!K240</f>
        <v>0</v>
      </c>
      <c r="D237" s="72">
        <f>'Balance N'!L240</f>
        <v>0</v>
      </c>
      <c r="E237" s="72">
        <f>'Balance N'!M240</f>
        <v>0</v>
      </c>
      <c r="F237" s="72">
        <f>'Balance N'!N240</f>
        <v>0</v>
      </c>
      <c r="G237" s="72">
        <f>'Balance N'!O240</f>
        <v>0</v>
      </c>
      <c r="H237" s="72">
        <f>'Balance N'!P240</f>
        <v>0</v>
      </c>
      <c r="I237" s="74">
        <f t="shared" si="3"/>
        <v>0</v>
      </c>
    </row>
    <row r="238" spans="1:9" ht="15.6">
      <c r="A238" s="70">
        <f>'Balance N'!I241</f>
        <v>0</v>
      </c>
      <c r="B238" s="71">
        <f>'Balance N'!J241</f>
        <v>0</v>
      </c>
      <c r="C238" s="72">
        <f>'Balance N'!K241</f>
        <v>0</v>
      </c>
      <c r="D238" s="72">
        <f>'Balance N'!L241</f>
        <v>0</v>
      </c>
      <c r="E238" s="72">
        <f>'Balance N'!M241</f>
        <v>0</v>
      </c>
      <c r="F238" s="72">
        <f>'Balance N'!N241</f>
        <v>0</v>
      </c>
      <c r="G238" s="72">
        <f>'Balance N'!O241</f>
        <v>0</v>
      </c>
      <c r="H238" s="72">
        <f>'Balance N'!P241</f>
        <v>0</v>
      </c>
      <c r="I238" s="74">
        <f t="shared" si="3"/>
        <v>0</v>
      </c>
    </row>
    <row r="239" spans="1:9" ht="15.6">
      <c r="A239" s="70">
        <f>'Balance N'!I242</f>
        <v>0</v>
      </c>
      <c r="B239" s="71">
        <f>'Balance N'!J242</f>
        <v>0</v>
      </c>
      <c r="C239" s="72">
        <f>'Balance N'!K242</f>
        <v>0</v>
      </c>
      <c r="D239" s="72">
        <f>'Balance N'!L242</f>
        <v>0</v>
      </c>
      <c r="E239" s="72">
        <f>'Balance N'!M242</f>
        <v>0</v>
      </c>
      <c r="F239" s="72">
        <f>'Balance N'!N242</f>
        <v>0</v>
      </c>
      <c r="G239" s="72">
        <f>'Balance N'!O242</f>
        <v>0</v>
      </c>
      <c r="H239" s="72">
        <f>'Balance N'!P242</f>
        <v>0</v>
      </c>
      <c r="I239" s="74">
        <f t="shared" si="3"/>
        <v>0</v>
      </c>
    </row>
    <row r="240" spans="1:9" ht="15.6">
      <c r="A240" s="70">
        <f>'Balance N'!I243</f>
        <v>0</v>
      </c>
      <c r="B240" s="71">
        <f>'Balance N'!J243</f>
        <v>0</v>
      </c>
      <c r="C240" s="72">
        <f>'Balance N'!K243</f>
        <v>0</v>
      </c>
      <c r="D240" s="72">
        <f>'Balance N'!L243</f>
        <v>0</v>
      </c>
      <c r="E240" s="72">
        <f>'Balance N'!M243</f>
        <v>0</v>
      </c>
      <c r="F240" s="72">
        <f>'Balance N'!N243</f>
        <v>0</v>
      </c>
      <c r="G240" s="72">
        <f>'Balance N'!O243</f>
        <v>0</v>
      </c>
      <c r="H240" s="72">
        <f>'Balance N'!P243</f>
        <v>0</v>
      </c>
      <c r="I240" s="74">
        <f t="shared" si="3"/>
        <v>0</v>
      </c>
    </row>
    <row r="241" spans="1:9" ht="15.6">
      <c r="A241" s="70">
        <f>'Balance N'!I244</f>
        <v>0</v>
      </c>
      <c r="B241" s="71">
        <f>'Balance N'!J244</f>
        <v>0</v>
      </c>
      <c r="C241" s="72">
        <f>'Balance N'!K244</f>
        <v>0</v>
      </c>
      <c r="D241" s="72">
        <f>'Balance N'!L244</f>
        <v>0</v>
      </c>
      <c r="E241" s="72">
        <f>'Balance N'!M244</f>
        <v>0</v>
      </c>
      <c r="F241" s="72">
        <f>'Balance N'!N244</f>
        <v>0</v>
      </c>
      <c r="G241" s="72">
        <f>'Balance N'!O244</f>
        <v>0</v>
      </c>
      <c r="H241" s="72">
        <f>'Balance N'!P244</f>
        <v>0</v>
      </c>
      <c r="I241" s="74">
        <f t="shared" si="3"/>
        <v>0</v>
      </c>
    </row>
    <row r="242" spans="1:9" ht="15.6">
      <c r="A242" s="70">
        <f>'Balance N'!I245</f>
        <v>0</v>
      </c>
      <c r="B242" s="71">
        <f>'Balance N'!J245</f>
        <v>0</v>
      </c>
      <c r="C242" s="72">
        <f>'Balance N'!K245</f>
        <v>0</v>
      </c>
      <c r="D242" s="72">
        <f>'Balance N'!L245</f>
        <v>0</v>
      </c>
      <c r="E242" s="72">
        <f>'Balance N'!M245</f>
        <v>0</v>
      </c>
      <c r="F242" s="72">
        <f>'Balance N'!N245</f>
        <v>0</v>
      </c>
      <c r="G242" s="72">
        <f>'Balance N'!O245</f>
        <v>0</v>
      </c>
      <c r="H242" s="72">
        <f>'Balance N'!P245</f>
        <v>0</v>
      </c>
      <c r="I242" s="74">
        <f t="shared" si="3"/>
        <v>0</v>
      </c>
    </row>
    <row r="243" spans="1:9" ht="15.6">
      <c r="A243" s="70">
        <f>'Balance N'!I246</f>
        <v>0</v>
      </c>
      <c r="B243" s="71">
        <f>'Balance N'!J246</f>
        <v>0</v>
      </c>
      <c r="C243" s="72">
        <f>'Balance N'!K246</f>
        <v>0</v>
      </c>
      <c r="D243" s="72">
        <f>'Balance N'!L246</f>
        <v>0</v>
      </c>
      <c r="E243" s="72">
        <f>'Balance N'!M246</f>
        <v>0</v>
      </c>
      <c r="F243" s="72">
        <f>'Balance N'!N246</f>
        <v>0</v>
      </c>
      <c r="G243" s="72">
        <f>'Balance N'!O246</f>
        <v>0</v>
      </c>
      <c r="H243" s="72">
        <f>'Balance N'!P246</f>
        <v>0</v>
      </c>
      <c r="I243" s="74">
        <f t="shared" si="3"/>
        <v>0</v>
      </c>
    </row>
    <row r="244" spans="1:9" ht="15.6">
      <c r="A244" s="70">
        <f>'Balance N'!I247</f>
        <v>0</v>
      </c>
      <c r="B244" s="71">
        <f>'Balance N'!J247</f>
        <v>0</v>
      </c>
      <c r="C244" s="72">
        <f>'Balance N'!K247</f>
        <v>0</v>
      </c>
      <c r="D244" s="72">
        <f>'Balance N'!L247</f>
        <v>0</v>
      </c>
      <c r="E244" s="72">
        <f>'Balance N'!M247</f>
        <v>0</v>
      </c>
      <c r="F244" s="72">
        <f>'Balance N'!N247</f>
        <v>0</v>
      </c>
      <c r="G244" s="72">
        <f>'Balance N'!O247</f>
        <v>0</v>
      </c>
      <c r="H244" s="72">
        <f>'Balance N'!P247</f>
        <v>0</v>
      </c>
      <c r="I244" s="74">
        <f t="shared" si="3"/>
        <v>0</v>
      </c>
    </row>
    <row r="245" spans="1:9" ht="15.6">
      <c r="A245" s="70">
        <f>'Balance N'!I248</f>
        <v>0</v>
      </c>
      <c r="B245" s="71">
        <f>'Balance N'!J248</f>
        <v>0</v>
      </c>
      <c r="C245" s="72">
        <f>'Balance N'!K248</f>
        <v>0</v>
      </c>
      <c r="D245" s="72">
        <f>'Balance N'!L248</f>
        <v>0</v>
      </c>
      <c r="E245" s="72">
        <f>'Balance N'!M248</f>
        <v>0</v>
      </c>
      <c r="F245" s="72">
        <f>'Balance N'!N248</f>
        <v>0</v>
      </c>
      <c r="G245" s="72">
        <f>'Balance N'!O248</f>
        <v>0</v>
      </c>
      <c r="H245" s="72">
        <f>'Balance N'!P248</f>
        <v>0</v>
      </c>
      <c r="I245" s="74">
        <f t="shared" si="3"/>
        <v>0</v>
      </c>
    </row>
    <row r="246" spans="1:9" ht="15.6">
      <c r="A246" s="70">
        <f>'Balance N'!I249</f>
        <v>0</v>
      </c>
      <c r="B246" s="71">
        <f>'Balance N'!J249</f>
        <v>0</v>
      </c>
      <c r="C246" s="72">
        <f>'Balance N'!K249</f>
        <v>0</v>
      </c>
      <c r="D246" s="72">
        <f>'Balance N'!L249</f>
        <v>0</v>
      </c>
      <c r="E246" s="72">
        <f>'Balance N'!M249</f>
        <v>0</v>
      </c>
      <c r="F246" s="72">
        <f>'Balance N'!N249</f>
        <v>0</v>
      </c>
      <c r="G246" s="72">
        <f>'Balance N'!O249</f>
        <v>0</v>
      </c>
      <c r="H246" s="72">
        <f>'Balance N'!P249</f>
        <v>0</v>
      </c>
      <c r="I246" s="74">
        <f t="shared" si="3"/>
        <v>0</v>
      </c>
    </row>
    <row r="247" spans="1:9" ht="15.6">
      <c r="A247" s="70">
        <f>'Balance N'!I250</f>
        <v>0</v>
      </c>
      <c r="B247" s="71">
        <f>'Balance N'!J250</f>
        <v>0</v>
      </c>
      <c r="C247" s="72">
        <f>'Balance N'!K250</f>
        <v>0</v>
      </c>
      <c r="D247" s="72">
        <f>'Balance N'!L250</f>
        <v>0</v>
      </c>
      <c r="E247" s="72">
        <f>'Balance N'!M250</f>
        <v>0</v>
      </c>
      <c r="F247" s="72">
        <f>'Balance N'!N250</f>
        <v>0</v>
      </c>
      <c r="G247" s="72">
        <f>'Balance N'!O250</f>
        <v>0</v>
      </c>
      <c r="H247" s="72">
        <f>'Balance N'!P250</f>
        <v>0</v>
      </c>
      <c r="I247" s="74">
        <f t="shared" si="3"/>
        <v>0</v>
      </c>
    </row>
    <row r="248" spans="1:9" ht="15.6">
      <c r="A248" s="70">
        <f>'Balance N'!I251</f>
        <v>0</v>
      </c>
      <c r="B248" s="71">
        <f>'Balance N'!J251</f>
        <v>0</v>
      </c>
      <c r="C248" s="72">
        <f>'Balance N'!K251</f>
        <v>0</v>
      </c>
      <c r="D248" s="72">
        <f>'Balance N'!L251</f>
        <v>0</v>
      </c>
      <c r="E248" s="72">
        <f>'Balance N'!M251</f>
        <v>0</v>
      </c>
      <c r="F248" s="72">
        <f>'Balance N'!N251</f>
        <v>0</v>
      </c>
      <c r="G248" s="72">
        <f>'Balance N'!O251</f>
        <v>0</v>
      </c>
      <c r="H248" s="72">
        <f>'Balance N'!P251</f>
        <v>0</v>
      </c>
      <c r="I248" s="74">
        <f t="shared" si="3"/>
        <v>0</v>
      </c>
    </row>
    <row r="249" spans="1:9" ht="15.6">
      <c r="A249" s="70">
        <f>'Balance N'!I252</f>
        <v>0</v>
      </c>
      <c r="B249" s="71">
        <f>'Balance N'!J252</f>
        <v>0</v>
      </c>
      <c r="C249" s="72">
        <f>'Balance N'!K252</f>
        <v>0</v>
      </c>
      <c r="D249" s="72">
        <f>'Balance N'!L252</f>
        <v>0</v>
      </c>
      <c r="E249" s="72">
        <f>'Balance N'!M252</f>
        <v>0</v>
      </c>
      <c r="F249" s="72">
        <f>'Balance N'!N252</f>
        <v>0</v>
      </c>
      <c r="G249" s="72">
        <f>'Balance N'!O252</f>
        <v>0</v>
      </c>
      <c r="H249" s="72">
        <f>'Balance N'!P252</f>
        <v>0</v>
      </c>
      <c r="I249" s="74">
        <f t="shared" si="3"/>
        <v>0</v>
      </c>
    </row>
    <row r="250" spans="1:9" ht="15.6">
      <c r="A250" s="70">
        <f>'Balance N'!I253</f>
        <v>0</v>
      </c>
      <c r="B250" s="71">
        <f>'Balance N'!J253</f>
        <v>0</v>
      </c>
      <c r="C250" s="72">
        <f>'Balance N'!K253</f>
        <v>0</v>
      </c>
      <c r="D250" s="72">
        <f>'Balance N'!L253</f>
        <v>0</v>
      </c>
      <c r="E250" s="72">
        <f>'Balance N'!M253</f>
        <v>0</v>
      </c>
      <c r="F250" s="72">
        <f>'Balance N'!N253</f>
        <v>0</v>
      </c>
      <c r="G250" s="72">
        <f>'Balance N'!O253</f>
        <v>0</v>
      </c>
      <c r="H250" s="72">
        <f>'Balance N'!P253</f>
        <v>0</v>
      </c>
      <c r="I250" s="74">
        <f t="shared" si="3"/>
        <v>0</v>
      </c>
    </row>
    <row r="251" spans="1:9" ht="15.6">
      <c r="A251" s="70">
        <f>'Balance N'!I254</f>
        <v>0</v>
      </c>
      <c r="B251" s="71">
        <f>'Balance N'!J254</f>
        <v>0</v>
      </c>
      <c r="C251" s="72">
        <f>'Balance N'!K254</f>
        <v>0</v>
      </c>
      <c r="D251" s="72">
        <f>'Balance N'!L254</f>
        <v>0</v>
      </c>
      <c r="E251" s="72">
        <f>'Balance N'!M254</f>
        <v>0</v>
      </c>
      <c r="F251" s="72">
        <f>'Balance N'!N254</f>
        <v>0</v>
      </c>
      <c r="G251" s="72">
        <f>'Balance N'!O254</f>
        <v>0</v>
      </c>
      <c r="H251" s="72">
        <f>'Balance N'!P254</f>
        <v>0</v>
      </c>
      <c r="I251" s="74">
        <f t="shared" si="3"/>
        <v>0</v>
      </c>
    </row>
    <row r="252" spans="1:9" ht="15.6">
      <c r="A252" s="70">
        <f>'Balance N'!I255</f>
        <v>0</v>
      </c>
      <c r="B252" s="71">
        <f>'Balance N'!J255</f>
        <v>0</v>
      </c>
      <c r="C252" s="72">
        <f>'Balance N'!K255</f>
        <v>0</v>
      </c>
      <c r="D252" s="72">
        <f>'Balance N'!L255</f>
        <v>0</v>
      </c>
      <c r="E252" s="72">
        <f>'Balance N'!M255</f>
        <v>0</v>
      </c>
      <c r="F252" s="72">
        <f>'Balance N'!N255</f>
        <v>0</v>
      </c>
      <c r="G252" s="72">
        <f>'Balance N'!O255</f>
        <v>0</v>
      </c>
      <c r="H252" s="72">
        <f>'Balance N'!P255</f>
        <v>0</v>
      </c>
      <c r="I252" s="74">
        <f t="shared" si="3"/>
        <v>0</v>
      </c>
    </row>
    <row r="253" spans="1:9" ht="15.6">
      <c r="A253" s="70">
        <f>'Balance N'!I256</f>
        <v>0</v>
      </c>
      <c r="B253" s="71">
        <f>'Balance N'!J256</f>
        <v>0</v>
      </c>
      <c r="C253" s="72">
        <f>'Balance N'!K256</f>
        <v>0</v>
      </c>
      <c r="D253" s="72">
        <f>'Balance N'!L256</f>
        <v>0</v>
      </c>
      <c r="E253" s="72">
        <f>'Balance N'!M256</f>
        <v>0</v>
      </c>
      <c r="F253" s="72">
        <f>'Balance N'!N256</f>
        <v>0</v>
      </c>
      <c r="G253" s="72">
        <f>'Balance N'!O256</f>
        <v>0</v>
      </c>
      <c r="H253" s="72">
        <f>'Balance N'!P256</f>
        <v>0</v>
      </c>
      <c r="I253" s="74">
        <f t="shared" si="3"/>
        <v>0</v>
      </c>
    </row>
    <row r="254" spans="1:9" ht="15.6">
      <c r="A254" s="70">
        <f>'Balance N'!I257</f>
        <v>0</v>
      </c>
      <c r="B254" s="71">
        <f>'Balance N'!J257</f>
        <v>0</v>
      </c>
      <c r="C254" s="72">
        <f>'Balance N'!K257</f>
        <v>0</v>
      </c>
      <c r="D254" s="72">
        <f>'Balance N'!L257</f>
        <v>0</v>
      </c>
      <c r="E254" s="72">
        <f>'Balance N'!M257</f>
        <v>0</v>
      </c>
      <c r="F254" s="72">
        <f>'Balance N'!N257</f>
        <v>0</v>
      </c>
      <c r="G254" s="72">
        <f>'Balance N'!O257</f>
        <v>0</v>
      </c>
      <c r="H254" s="72">
        <f>'Balance N'!P257</f>
        <v>0</v>
      </c>
      <c r="I254" s="74">
        <f t="shared" si="3"/>
        <v>0</v>
      </c>
    </row>
    <row r="255" spans="1:9" ht="15.6">
      <c r="A255" s="70">
        <f>'Balance N'!I258</f>
        <v>0</v>
      </c>
      <c r="B255" s="71">
        <f>'Balance N'!J258</f>
        <v>0</v>
      </c>
      <c r="C255" s="72">
        <f>'Balance N'!K258</f>
        <v>0</v>
      </c>
      <c r="D255" s="72">
        <f>'Balance N'!L258</f>
        <v>0</v>
      </c>
      <c r="E255" s="72">
        <f>'Balance N'!M258</f>
        <v>0</v>
      </c>
      <c r="F255" s="72">
        <f>'Balance N'!N258</f>
        <v>0</v>
      </c>
      <c r="G255" s="72">
        <f>'Balance N'!O258</f>
        <v>0</v>
      </c>
      <c r="H255" s="72">
        <f>'Balance N'!P258</f>
        <v>0</v>
      </c>
      <c r="I255" s="74">
        <f t="shared" si="3"/>
        <v>0</v>
      </c>
    </row>
    <row r="256" spans="1:9" ht="15.6">
      <c r="A256" s="70">
        <f>'Balance N'!I259</f>
        <v>0</v>
      </c>
      <c r="B256" s="71">
        <f>'Balance N'!J259</f>
        <v>0</v>
      </c>
      <c r="C256" s="72">
        <f>'Balance N'!K259</f>
        <v>0</v>
      </c>
      <c r="D256" s="72">
        <f>'Balance N'!L259</f>
        <v>0</v>
      </c>
      <c r="E256" s="72">
        <f>'Balance N'!M259</f>
        <v>0</v>
      </c>
      <c r="F256" s="72">
        <f>'Balance N'!N259</f>
        <v>0</v>
      </c>
      <c r="G256" s="72">
        <f>'Balance N'!O259</f>
        <v>0</v>
      </c>
      <c r="H256" s="72">
        <f>'Balance N'!P259</f>
        <v>0</v>
      </c>
      <c r="I256" s="74">
        <f t="shared" si="3"/>
        <v>0</v>
      </c>
    </row>
    <row r="257" spans="1:9" ht="15.6">
      <c r="A257" s="70">
        <f>'Balance N'!I260</f>
        <v>0</v>
      </c>
      <c r="B257" s="71">
        <f>'Balance N'!J260</f>
        <v>0</v>
      </c>
      <c r="C257" s="72">
        <f>'Balance N'!K260</f>
        <v>0</v>
      </c>
      <c r="D257" s="72">
        <f>'Balance N'!L260</f>
        <v>0</v>
      </c>
      <c r="E257" s="72">
        <f>'Balance N'!M260</f>
        <v>0</v>
      </c>
      <c r="F257" s="72">
        <f>'Balance N'!N260</f>
        <v>0</v>
      </c>
      <c r="G257" s="72">
        <f>'Balance N'!O260</f>
        <v>0</v>
      </c>
      <c r="H257" s="72">
        <f>'Balance N'!P260</f>
        <v>0</v>
      </c>
      <c r="I257" s="74">
        <f t="shared" si="3"/>
        <v>0</v>
      </c>
    </row>
    <row r="258" spans="1:9" ht="15.6">
      <c r="A258" s="70">
        <f>'Balance N'!I261</f>
        <v>0</v>
      </c>
      <c r="B258" s="71">
        <f>'Balance N'!J261</f>
        <v>0</v>
      </c>
      <c r="C258" s="72">
        <f>'Balance N'!K261</f>
        <v>0</v>
      </c>
      <c r="D258" s="72">
        <f>'Balance N'!L261</f>
        <v>0</v>
      </c>
      <c r="E258" s="72">
        <f>'Balance N'!M261</f>
        <v>0</v>
      </c>
      <c r="F258" s="72">
        <f>'Balance N'!N261</f>
        <v>0</v>
      </c>
      <c r="G258" s="72">
        <f>'Balance N'!O261</f>
        <v>0</v>
      </c>
      <c r="H258" s="72">
        <f>'Balance N'!P261</f>
        <v>0</v>
      </c>
      <c r="I258" s="74">
        <f t="shared" si="3"/>
        <v>0</v>
      </c>
    </row>
    <row r="259" spans="1:9" ht="15.6">
      <c r="A259" s="70">
        <f>'Balance N'!I262</f>
        <v>0</v>
      </c>
      <c r="B259" s="71">
        <f>'Balance N'!J262</f>
        <v>0</v>
      </c>
      <c r="C259" s="72">
        <f>'Balance N'!K262</f>
        <v>0</v>
      </c>
      <c r="D259" s="72">
        <f>'Balance N'!L262</f>
        <v>0</v>
      </c>
      <c r="E259" s="72">
        <f>'Balance N'!M262</f>
        <v>0</v>
      </c>
      <c r="F259" s="72">
        <f>'Balance N'!N262</f>
        <v>0</v>
      </c>
      <c r="G259" s="72">
        <f>'Balance N'!O262</f>
        <v>0</v>
      </c>
      <c r="H259" s="72">
        <f>'Balance N'!P262</f>
        <v>0</v>
      </c>
      <c r="I259" s="74">
        <f t="shared" ref="I259:I322" si="4">(C259-D259)+(E259-F259)-(G259-H259)</f>
        <v>0</v>
      </c>
    </row>
    <row r="260" spans="1:9" ht="15.6">
      <c r="A260" s="70">
        <f>'Balance N'!I263</f>
        <v>0</v>
      </c>
      <c r="B260" s="71">
        <f>'Balance N'!J263</f>
        <v>0</v>
      </c>
      <c r="C260" s="72">
        <f>'Balance N'!K263</f>
        <v>0</v>
      </c>
      <c r="D260" s="72">
        <f>'Balance N'!L263</f>
        <v>0</v>
      </c>
      <c r="E260" s="72">
        <f>'Balance N'!M263</f>
        <v>0</v>
      </c>
      <c r="F260" s="72">
        <f>'Balance N'!N263</f>
        <v>0</v>
      </c>
      <c r="G260" s="72">
        <f>'Balance N'!O263</f>
        <v>0</v>
      </c>
      <c r="H260" s="72">
        <f>'Balance N'!P263</f>
        <v>0</v>
      </c>
      <c r="I260" s="74">
        <f t="shared" si="4"/>
        <v>0</v>
      </c>
    </row>
    <row r="261" spans="1:9" ht="15.6">
      <c r="A261" s="70">
        <f>'Balance N'!I264</f>
        <v>0</v>
      </c>
      <c r="B261" s="71">
        <f>'Balance N'!J264</f>
        <v>0</v>
      </c>
      <c r="C261" s="72">
        <f>'Balance N'!K264</f>
        <v>0</v>
      </c>
      <c r="D261" s="72">
        <f>'Balance N'!L264</f>
        <v>0</v>
      </c>
      <c r="E261" s="72">
        <f>'Balance N'!M264</f>
        <v>0</v>
      </c>
      <c r="F261" s="72">
        <f>'Balance N'!N264</f>
        <v>0</v>
      </c>
      <c r="G261" s="72">
        <f>'Balance N'!O264</f>
        <v>0</v>
      </c>
      <c r="H261" s="72">
        <f>'Balance N'!P264</f>
        <v>0</v>
      </c>
      <c r="I261" s="74">
        <f t="shared" si="4"/>
        <v>0</v>
      </c>
    </row>
    <row r="262" spans="1:9" ht="15.6">
      <c r="A262" s="70">
        <f>'Balance N'!I265</f>
        <v>0</v>
      </c>
      <c r="B262" s="71">
        <f>'Balance N'!J265</f>
        <v>0</v>
      </c>
      <c r="C262" s="72">
        <f>'Balance N'!K265</f>
        <v>0</v>
      </c>
      <c r="D262" s="72">
        <f>'Balance N'!L265</f>
        <v>0</v>
      </c>
      <c r="E262" s="72">
        <f>'Balance N'!M265</f>
        <v>0</v>
      </c>
      <c r="F262" s="72">
        <f>'Balance N'!N265</f>
        <v>0</v>
      </c>
      <c r="G262" s="72">
        <f>'Balance N'!O265</f>
        <v>0</v>
      </c>
      <c r="H262" s="72">
        <f>'Balance N'!P265</f>
        <v>0</v>
      </c>
      <c r="I262" s="74">
        <f t="shared" si="4"/>
        <v>0</v>
      </c>
    </row>
    <row r="263" spans="1:9" ht="15.6">
      <c r="A263" s="70">
        <f>'Balance N'!I266</f>
        <v>0</v>
      </c>
      <c r="B263" s="71">
        <f>'Balance N'!J266</f>
        <v>0</v>
      </c>
      <c r="C263" s="72">
        <f>'Balance N'!K266</f>
        <v>0</v>
      </c>
      <c r="D263" s="72">
        <f>'Balance N'!L266</f>
        <v>0</v>
      </c>
      <c r="E263" s="72">
        <f>'Balance N'!M266</f>
        <v>0</v>
      </c>
      <c r="F263" s="72">
        <f>'Balance N'!N266</f>
        <v>0</v>
      </c>
      <c r="G263" s="72">
        <f>'Balance N'!O266</f>
        <v>0</v>
      </c>
      <c r="H263" s="72">
        <f>'Balance N'!P266</f>
        <v>0</v>
      </c>
      <c r="I263" s="74">
        <f t="shared" si="4"/>
        <v>0</v>
      </c>
    </row>
    <row r="264" spans="1:9" ht="15.6">
      <c r="A264" s="70">
        <f>'Balance N'!I267</f>
        <v>0</v>
      </c>
      <c r="B264" s="71">
        <f>'Balance N'!J267</f>
        <v>0</v>
      </c>
      <c r="C264" s="72">
        <f>'Balance N'!K267</f>
        <v>0</v>
      </c>
      <c r="D264" s="72">
        <f>'Balance N'!L267</f>
        <v>0</v>
      </c>
      <c r="E264" s="72">
        <f>'Balance N'!M267</f>
        <v>0</v>
      </c>
      <c r="F264" s="72">
        <f>'Balance N'!N267</f>
        <v>0</v>
      </c>
      <c r="G264" s="72">
        <f>'Balance N'!O267</f>
        <v>0</v>
      </c>
      <c r="H264" s="72">
        <f>'Balance N'!P267</f>
        <v>0</v>
      </c>
      <c r="I264" s="74">
        <f t="shared" si="4"/>
        <v>0</v>
      </c>
    </row>
    <row r="265" spans="1:9" ht="15.6">
      <c r="A265" s="70">
        <f>'Balance N'!I268</f>
        <v>0</v>
      </c>
      <c r="B265" s="71">
        <f>'Balance N'!J268</f>
        <v>0</v>
      </c>
      <c r="C265" s="72">
        <f>'Balance N'!K268</f>
        <v>0</v>
      </c>
      <c r="D265" s="72">
        <f>'Balance N'!L268</f>
        <v>0</v>
      </c>
      <c r="E265" s="72">
        <f>'Balance N'!M268</f>
        <v>0</v>
      </c>
      <c r="F265" s="72">
        <f>'Balance N'!N268</f>
        <v>0</v>
      </c>
      <c r="G265" s="72">
        <f>'Balance N'!O268</f>
        <v>0</v>
      </c>
      <c r="H265" s="72">
        <f>'Balance N'!P268</f>
        <v>0</v>
      </c>
      <c r="I265" s="74">
        <f t="shared" si="4"/>
        <v>0</v>
      </c>
    </row>
    <row r="266" spans="1:9" ht="15.6">
      <c r="A266" s="70">
        <f>'Balance N'!I269</f>
        <v>0</v>
      </c>
      <c r="B266" s="71">
        <f>'Balance N'!J269</f>
        <v>0</v>
      </c>
      <c r="C266" s="72">
        <f>'Balance N'!K269</f>
        <v>0</v>
      </c>
      <c r="D266" s="72">
        <f>'Balance N'!L269</f>
        <v>0</v>
      </c>
      <c r="E266" s="72">
        <f>'Balance N'!M269</f>
        <v>0</v>
      </c>
      <c r="F266" s="72">
        <f>'Balance N'!N269</f>
        <v>0</v>
      </c>
      <c r="G266" s="72">
        <f>'Balance N'!O269</f>
        <v>0</v>
      </c>
      <c r="H266" s="72">
        <f>'Balance N'!P269</f>
        <v>0</v>
      </c>
      <c r="I266" s="74">
        <f t="shared" si="4"/>
        <v>0</v>
      </c>
    </row>
    <row r="267" spans="1:9" ht="15.6">
      <c r="A267" s="70">
        <f>'Balance N'!I270</f>
        <v>0</v>
      </c>
      <c r="B267" s="71">
        <f>'Balance N'!J270</f>
        <v>0</v>
      </c>
      <c r="C267" s="72">
        <f>'Balance N'!K270</f>
        <v>0</v>
      </c>
      <c r="D267" s="72">
        <f>'Balance N'!L270</f>
        <v>0</v>
      </c>
      <c r="E267" s="72">
        <f>'Balance N'!M270</f>
        <v>0</v>
      </c>
      <c r="F267" s="72">
        <f>'Balance N'!N270</f>
        <v>0</v>
      </c>
      <c r="G267" s="72">
        <f>'Balance N'!O270</f>
        <v>0</v>
      </c>
      <c r="H267" s="72">
        <f>'Balance N'!P270</f>
        <v>0</v>
      </c>
      <c r="I267" s="74">
        <f t="shared" si="4"/>
        <v>0</v>
      </c>
    </row>
    <row r="268" spans="1:9" ht="15.6">
      <c r="A268" s="70">
        <f>'Balance N'!I271</f>
        <v>0</v>
      </c>
      <c r="B268" s="71">
        <f>'Balance N'!J271</f>
        <v>0</v>
      </c>
      <c r="C268" s="72">
        <f>'Balance N'!K271</f>
        <v>0</v>
      </c>
      <c r="D268" s="72">
        <f>'Balance N'!L271</f>
        <v>0</v>
      </c>
      <c r="E268" s="72">
        <f>'Balance N'!M271</f>
        <v>0</v>
      </c>
      <c r="F268" s="72">
        <f>'Balance N'!N271</f>
        <v>0</v>
      </c>
      <c r="G268" s="72">
        <f>'Balance N'!O271</f>
        <v>0</v>
      </c>
      <c r="H268" s="72">
        <f>'Balance N'!P271</f>
        <v>0</v>
      </c>
      <c r="I268" s="74">
        <f t="shared" si="4"/>
        <v>0</v>
      </c>
    </row>
    <row r="269" spans="1:9" ht="15.6">
      <c r="A269" s="70">
        <f>'Balance N'!I272</f>
        <v>0</v>
      </c>
      <c r="B269" s="71">
        <f>'Balance N'!J272</f>
        <v>0</v>
      </c>
      <c r="C269" s="72">
        <f>'Balance N'!K272</f>
        <v>0</v>
      </c>
      <c r="D269" s="72">
        <f>'Balance N'!L272</f>
        <v>0</v>
      </c>
      <c r="E269" s="72">
        <f>'Balance N'!M272</f>
        <v>0</v>
      </c>
      <c r="F269" s="72">
        <f>'Balance N'!N272</f>
        <v>0</v>
      </c>
      <c r="G269" s="72">
        <f>'Balance N'!O272</f>
        <v>0</v>
      </c>
      <c r="H269" s="72">
        <f>'Balance N'!P272</f>
        <v>0</v>
      </c>
      <c r="I269" s="74">
        <f t="shared" si="4"/>
        <v>0</v>
      </c>
    </row>
    <row r="270" spans="1:9" ht="15.6">
      <c r="A270" s="70">
        <f>'Balance N'!I273</f>
        <v>0</v>
      </c>
      <c r="B270" s="71">
        <f>'Balance N'!J273</f>
        <v>0</v>
      </c>
      <c r="C270" s="72">
        <f>'Balance N'!K273</f>
        <v>0</v>
      </c>
      <c r="D270" s="72">
        <f>'Balance N'!L273</f>
        <v>0</v>
      </c>
      <c r="E270" s="72">
        <f>'Balance N'!M273</f>
        <v>0</v>
      </c>
      <c r="F270" s="72">
        <f>'Balance N'!N273</f>
        <v>0</v>
      </c>
      <c r="G270" s="72">
        <f>'Balance N'!O273</f>
        <v>0</v>
      </c>
      <c r="H270" s="72">
        <f>'Balance N'!P273</f>
        <v>0</v>
      </c>
      <c r="I270" s="74">
        <f t="shared" si="4"/>
        <v>0</v>
      </c>
    </row>
    <row r="271" spans="1:9" ht="15.6">
      <c r="A271" s="70">
        <f>'Balance N'!I274</f>
        <v>0</v>
      </c>
      <c r="B271" s="71">
        <f>'Balance N'!J274</f>
        <v>0</v>
      </c>
      <c r="C271" s="72">
        <f>'Balance N'!K274</f>
        <v>0</v>
      </c>
      <c r="D271" s="72">
        <f>'Balance N'!L274</f>
        <v>0</v>
      </c>
      <c r="E271" s="72">
        <f>'Balance N'!M274</f>
        <v>0</v>
      </c>
      <c r="F271" s="72">
        <f>'Balance N'!N274</f>
        <v>0</v>
      </c>
      <c r="G271" s="72">
        <f>'Balance N'!O274</f>
        <v>0</v>
      </c>
      <c r="H271" s="72">
        <f>'Balance N'!P274</f>
        <v>0</v>
      </c>
      <c r="I271" s="74">
        <f t="shared" si="4"/>
        <v>0</v>
      </c>
    </row>
    <row r="272" spans="1:9" ht="15.6">
      <c r="A272" s="70">
        <f>'Balance N'!I275</f>
        <v>0</v>
      </c>
      <c r="B272" s="71">
        <f>'Balance N'!J275</f>
        <v>0</v>
      </c>
      <c r="C272" s="72">
        <f>'Balance N'!K275</f>
        <v>0</v>
      </c>
      <c r="D272" s="72">
        <f>'Balance N'!L275</f>
        <v>0</v>
      </c>
      <c r="E272" s="72">
        <f>'Balance N'!M275</f>
        <v>0</v>
      </c>
      <c r="F272" s="72">
        <f>'Balance N'!N275</f>
        <v>0</v>
      </c>
      <c r="G272" s="72">
        <f>'Balance N'!O275</f>
        <v>0</v>
      </c>
      <c r="H272" s="72">
        <f>'Balance N'!P275</f>
        <v>0</v>
      </c>
      <c r="I272" s="74">
        <f t="shared" si="4"/>
        <v>0</v>
      </c>
    </row>
    <row r="273" spans="1:9" ht="15.6">
      <c r="A273" s="70">
        <f>'Balance N'!I276</f>
        <v>0</v>
      </c>
      <c r="B273" s="71">
        <f>'Balance N'!J276</f>
        <v>0</v>
      </c>
      <c r="C273" s="72">
        <f>'Balance N'!K276</f>
        <v>0</v>
      </c>
      <c r="D273" s="72">
        <f>'Balance N'!L276</f>
        <v>0</v>
      </c>
      <c r="E273" s="72">
        <f>'Balance N'!M276</f>
        <v>0</v>
      </c>
      <c r="F273" s="72">
        <f>'Balance N'!N276</f>
        <v>0</v>
      </c>
      <c r="G273" s="72">
        <f>'Balance N'!O276</f>
        <v>0</v>
      </c>
      <c r="H273" s="72">
        <f>'Balance N'!P276</f>
        <v>0</v>
      </c>
      <c r="I273" s="74">
        <f t="shared" si="4"/>
        <v>0</v>
      </c>
    </row>
    <row r="274" spans="1:9" ht="15.6">
      <c r="A274" s="70">
        <f>'Balance N'!I277</f>
        <v>0</v>
      </c>
      <c r="B274" s="71">
        <f>'Balance N'!J277</f>
        <v>0</v>
      </c>
      <c r="C274" s="72">
        <f>'Balance N'!K277</f>
        <v>0</v>
      </c>
      <c r="D274" s="72">
        <f>'Balance N'!L277</f>
        <v>0</v>
      </c>
      <c r="E274" s="72">
        <f>'Balance N'!M277</f>
        <v>0</v>
      </c>
      <c r="F274" s="72">
        <f>'Balance N'!N277</f>
        <v>0</v>
      </c>
      <c r="G274" s="72">
        <f>'Balance N'!O277</f>
        <v>0</v>
      </c>
      <c r="H274" s="72">
        <f>'Balance N'!P277</f>
        <v>0</v>
      </c>
      <c r="I274" s="74">
        <f t="shared" si="4"/>
        <v>0</v>
      </c>
    </row>
    <row r="275" spans="1:9" ht="15.6">
      <c r="A275" s="70">
        <f>'Balance N'!I278</f>
        <v>0</v>
      </c>
      <c r="B275" s="71">
        <f>'Balance N'!J278</f>
        <v>0</v>
      </c>
      <c r="C275" s="72">
        <f>'Balance N'!K278</f>
        <v>0</v>
      </c>
      <c r="D275" s="72">
        <f>'Balance N'!L278</f>
        <v>0</v>
      </c>
      <c r="E275" s="72">
        <f>'Balance N'!M278</f>
        <v>0</v>
      </c>
      <c r="F275" s="72">
        <f>'Balance N'!N278</f>
        <v>0</v>
      </c>
      <c r="G275" s="72">
        <f>'Balance N'!O278</f>
        <v>0</v>
      </c>
      <c r="H275" s="72">
        <f>'Balance N'!P278</f>
        <v>0</v>
      </c>
      <c r="I275" s="74">
        <f t="shared" si="4"/>
        <v>0</v>
      </c>
    </row>
    <row r="276" spans="1:9" ht="15.6">
      <c r="A276" s="70">
        <f>'Balance N'!I279</f>
        <v>0</v>
      </c>
      <c r="B276" s="71">
        <f>'Balance N'!J279</f>
        <v>0</v>
      </c>
      <c r="C276" s="72">
        <f>'Balance N'!K279</f>
        <v>0</v>
      </c>
      <c r="D276" s="72">
        <f>'Balance N'!L279</f>
        <v>0</v>
      </c>
      <c r="E276" s="72">
        <f>'Balance N'!M279</f>
        <v>0</v>
      </c>
      <c r="F276" s="72">
        <f>'Balance N'!N279</f>
        <v>0</v>
      </c>
      <c r="G276" s="72">
        <f>'Balance N'!O279</f>
        <v>0</v>
      </c>
      <c r="H276" s="72">
        <f>'Balance N'!P279</f>
        <v>0</v>
      </c>
      <c r="I276" s="74">
        <f t="shared" si="4"/>
        <v>0</v>
      </c>
    </row>
    <row r="277" spans="1:9" ht="15.6">
      <c r="A277" s="70">
        <f>'Balance N'!I280</f>
        <v>0</v>
      </c>
      <c r="B277" s="71">
        <f>'Balance N'!J280</f>
        <v>0</v>
      </c>
      <c r="C277" s="72">
        <f>'Balance N'!K280</f>
        <v>0</v>
      </c>
      <c r="D277" s="72">
        <f>'Balance N'!L280</f>
        <v>0</v>
      </c>
      <c r="E277" s="72">
        <f>'Balance N'!M280</f>
        <v>0</v>
      </c>
      <c r="F277" s="72">
        <f>'Balance N'!N280</f>
        <v>0</v>
      </c>
      <c r="G277" s="72">
        <f>'Balance N'!O280</f>
        <v>0</v>
      </c>
      <c r="H277" s="72">
        <f>'Balance N'!P280</f>
        <v>0</v>
      </c>
      <c r="I277" s="74">
        <f t="shared" si="4"/>
        <v>0</v>
      </c>
    </row>
    <row r="278" spans="1:9" ht="15.6">
      <c r="A278" s="70">
        <f>'Balance N'!I281</f>
        <v>0</v>
      </c>
      <c r="B278" s="71">
        <f>'Balance N'!J281</f>
        <v>0</v>
      </c>
      <c r="C278" s="72">
        <f>'Balance N'!K281</f>
        <v>0</v>
      </c>
      <c r="D278" s="72">
        <f>'Balance N'!L281</f>
        <v>0</v>
      </c>
      <c r="E278" s="72">
        <f>'Balance N'!M281</f>
        <v>0</v>
      </c>
      <c r="F278" s="72">
        <f>'Balance N'!N281</f>
        <v>0</v>
      </c>
      <c r="G278" s="72">
        <f>'Balance N'!O281</f>
        <v>0</v>
      </c>
      <c r="H278" s="72">
        <f>'Balance N'!P281</f>
        <v>0</v>
      </c>
      <c r="I278" s="74">
        <f t="shared" si="4"/>
        <v>0</v>
      </c>
    </row>
    <row r="279" spans="1:9" ht="15.6">
      <c r="A279" s="70">
        <f>'Balance N'!I282</f>
        <v>0</v>
      </c>
      <c r="B279" s="71">
        <f>'Balance N'!J282</f>
        <v>0</v>
      </c>
      <c r="C279" s="72">
        <f>'Balance N'!K282</f>
        <v>0</v>
      </c>
      <c r="D279" s="72">
        <f>'Balance N'!L282</f>
        <v>0</v>
      </c>
      <c r="E279" s="72">
        <f>'Balance N'!M282</f>
        <v>0</v>
      </c>
      <c r="F279" s="72">
        <f>'Balance N'!N282</f>
        <v>0</v>
      </c>
      <c r="G279" s="72">
        <f>'Balance N'!O282</f>
        <v>0</v>
      </c>
      <c r="H279" s="72">
        <f>'Balance N'!P282</f>
        <v>0</v>
      </c>
      <c r="I279" s="74">
        <f t="shared" si="4"/>
        <v>0</v>
      </c>
    </row>
    <row r="280" spans="1:9" ht="15.6">
      <c r="A280" s="70">
        <f>'Balance N'!I283</f>
        <v>0</v>
      </c>
      <c r="B280" s="71">
        <f>'Balance N'!J283</f>
        <v>0</v>
      </c>
      <c r="C280" s="72">
        <f>'Balance N'!K283</f>
        <v>0</v>
      </c>
      <c r="D280" s="72">
        <f>'Balance N'!L283</f>
        <v>0</v>
      </c>
      <c r="E280" s="72">
        <f>'Balance N'!M283</f>
        <v>0</v>
      </c>
      <c r="F280" s="72">
        <f>'Balance N'!N283</f>
        <v>0</v>
      </c>
      <c r="G280" s="72">
        <f>'Balance N'!O283</f>
        <v>0</v>
      </c>
      <c r="H280" s="72">
        <f>'Balance N'!P283</f>
        <v>0</v>
      </c>
      <c r="I280" s="74">
        <f t="shared" si="4"/>
        <v>0</v>
      </c>
    </row>
    <row r="281" spans="1:9" ht="15.6">
      <c r="A281" s="70">
        <f>'Balance N'!I284</f>
        <v>0</v>
      </c>
      <c r="B281" s="71">
        <f>'Balance N'!J284</f>
        <v>0</v>
      </c>
      <c r="C281" s="72">
        <f>'Balance N'!K284</f>
        <v>0</v>
      </c>
      <c r="D281" s="72">
        <f>'Balance N'!L284</f>
        <v>0</v>
      </c>
      <c r="E281" s="72">
        <f>'Balance N'!M284</f>
        <v>0</v>
      </c>
      <c r="F281" s="72">
        <f>'Balance N'!N284</f>
        <v>0</v>
      </c>
      <c r="G281" s="72">
        <f>'Balance N'!O284</f>
        <v>0</v>
      </c>
      <c r="H281" s="72">
        <f>'Balance N'!P284</f>
        <v>0</v>
      </c>
      <c r="I281" s="74">
        <f t="shared" si="4"/>
        <v>0</v>
      </c>
    </row>
    <row r="282" spans="1:9" ht="15.6">
      <c r="A282" s="70">
        <f>'Balance N'!I285</f>
        <v>0</v>
      </c>
      <c r="B282" s="71">
        <f>'Balance N'!J285</f>
        <v>0</v>
      </c>
      <c r="C282" s="72">
        <f>'Balance N'!K285</f>
        <v>0</v>
      </c>
      <c r="D282" s="72">
        <f>'Balance N'!L285</f>
        <v>0</v>
      </c>
      <c r="E282" s="72">
        <f>'Balance N'!M285</f>
        <v>0</v>
      </c>
      <c r="F282" s="72">
        <f>'Balance N'!N285</f>
        <v>0</v>
      </c>
      <c r="G282" s="72">
        <f>'Balance N'!O285</f>
        <v>0</v>
      </c>
      <c r="H282" s="72">
        <f>'Balance N'!P285</f>
        <v>0</v>
      </c>
      <c r="I282" s="74">
        <f t="shared" si="4"/>
        <v>0</v>
      </c>
    </row>
    <row r="283" spans="1:9" ht="15.6">
      <c r="A283" s="70">
        <f>'Balance N'!I286</f>
        <v>0</v>
      </c>
      <c r="B283" s="71">
        <f>'Balance N'!J286</f>
        <v>0</v>
      </c>
      <c r="C283" s="72">
        <f>'Balance N'!K286</f>
        <v>0</v>
      </c>
      <c r="D283" s="72">
        <f>'Balance N'!L286</f>
        <v>0</v>
      </c>
      <c r="E283" s="72">
        <f>'Balance N'!M286</f>
        <v>0</v>
      </c>
      <c r="F283" s="72">
        <f>'Balance N'!N286</f>
        <v>0</v>
      </c>
      <c r="G283" s="72">
        <f>'Balance N'!O286</f>
        <v>0</v>
      </c>
      <c r="H283" s="72">
        <f>'Balance N'!P286</f>
        <v>0</v>
      </c>
      <c r="I283" s="74">
        <f t="shared" si="4"/>
        <v>0</v>
      </c>
    </row>
    <row r="284" spans="1:9" ht="15.6">
      <c r="A284" s="70">
        <f>'Balance N'!I287</f>
        <v>0</v>
      </c>
      <c r="B284" s="71">
        <f>'Balance N'!J287</f>
        <v>0</v>
      </c>
      <c r="C284" s="72">
        <f>'Balance N'!K287</f>
        <v>0</v>
      </c>
      <c r="D284" s="72">
        <f>'Balance N'!L287</f>
        <v>0</v>
      </c>
      <c r="E284" s="72">
        <f>'Balance N'!M287</f>
        <v>0</v>
      </c>
      <c r="F284" s="72">
        <f>'Balance N'!N287</f>
        <v>0</v>
      </c>
      <c r="G284" s="72">
        <f>'Balance N'!O287</f>
        <v>0</v>
      </c>
      <c r="H284" s="72">
        <f>'Balance N'!P287</f>
        <v>0</v>
      </c>
      <c r="I284" s="74">
        <f t="shared" si="4"/>
        <v>0</v>
      </c>
    </row>
    <row r="285" spans="1:9" ht="15.6">
      <c r="A285" s="70">
        <f>'Balance N'!I288</f>
        <v>0</v>
      </c>
      <c r="B285" s="71">
        <f>'Balance N'!J288</f>
        <v>0</v>
      </c>
      <c r="C285" s="72">
        <f>'Balance N'!K288</f>
        <v>0</v>
      </c>
      <c r="D285" s="72">
        <f>'Balance N'!L288</f>
        <v>0</v>
      </c>
      <c r="E285" s="72">
        <f>'Balance N'!M288</f>
        <v>0</v>
      </c>
      <c r="F285" s="72">
        <f>'Balance N'!N288</f>
        <v>0</v>
      </c>
      <c r="G285" s="72">
        <f>'Balance N'!O288</f>
        <v>0</v>
      </c>
      <c r="H285" s="72">
        <f>'Balance N'!P288</f>
        <v>0</v>
      </c>
      <c r="I285" s="74">
        <f t="shared" si="4"/>
        <v>0</v>
      </c>
    </row>
    <row r="286" spans="1:9" ht="15.6">
      <c r="A286" s="70">
        <f>'Balance N'!I289</f>
        <v>0</v>
      </c>
      <c r="B286" s="71">
        <f>'Balance N'!J289</f>
        <v>0</v>
      </c>
      <c r="C286" s="72">
        <f>'Balance N'!K289</f>
        <v>0</v>
      </c>
      <c r="D286" s="72">
        <f>'Balance N'!L289</f>
        <v>0</v>
      </c>
      <c r="E286" s="72">
        <f>'Balance N'!M289</f>
        <v>0</v>
      </c>
      <c r="F286" s="72">
        <f>'Balance N'!N289</f>
        <v>0</v>
      </c>
      <c r="G286" s="72">
        <f>'Balance N'!O289</f>
        <v>0</v>
      </c>
      <c r="H286" s="72">
        <f>'Balance N'!P289</f>
        <v>0</v>
      </c>
      <c r="I286" s="74">
        <f t="shared" si="4"/>
        <v>0</v>
      </c>
    </row>
    <row r="287" spans="1:9" ht="15.6">
      <c r="A287" s="70">
        <f>'Balance N'!I290</f>
        <v>0</v>
      </c>
      <c r="B287" s="71">
        <f>'Balance N'!J290</f>
        <v>0</v>
      </c>
      <c r="C287" s="72">
        <f>'Balance N'!K290</f>
        <v>0</v>
      </c>
      <c r="D287" s="72">
        <f>'Balance N'!L290</f>
        <v>0</v>
      </c>
      <c r="E287" s="72">
        <f>'Balance N'!M290</f>
        <v>0</v>
      </c>
      <c r="F287" s="72">
        <f>'Balance N'!N290</f>
        <v>0</v>
      </c>
      <c r="G287" s="72">
        <f>'Balance N'!O290</f>
        <v>0</v>
      </c>
      <c r="H287" s="72">
        <f>'Balance N'!P290</f>
        <v>0</v>
      </c>
      <c r="I287" s="74">
        <f t="shared" si="4"/>
        <v>0</v>
      </c>
    </row>
    <row r="288" spans="1:9" ht="15.6">
      <c r="A288" s="70">
        <f>'Balance N'!I291</f>
        <v>0</v>
      </c>
      <c r="B288" s="71">
        <f>'Balance N'!J291</f>
        <v>0</v>
      </c>
      <c r="C288" s="72">
        <f>'Balance N'!K291</f>
        <v>0</v>
      </c>
      <c r="D288" s="72">
        <f>'Balance N'!L291</f>
        <v>0</v>
      </c>
      <c r="E288" s="72">
        <f>'Balance N'!M291</f>
        <v>0</v>
      </c>
      <c r="F288" s="72">
        <f>'Balance N'!N291</f>
        <v>0</v>
      </c>
      <c r="G288" s="72">
        <f>'Balance N'!O291</f>
        <v>0</v>
      </c>
      <c r="H288" s="72">
        <f>'Balance N'!P291</f>
        <v>0</v>
      </c>
      <c r="I288" s="74">
        <f t="shared" si="4"/>
        <v>0</v>
      </c>
    </row>
    <row r="289" spans="1:9" ht="15.6">
      <c r="A289" s="70">
        <f>'Balance N'!I292</f>
        <v>0</v>
      </c>
      <c r="B289" s="71">
        <f>'Balance N'!J292</f>
        <v>0</v>
      </c>
      <c r="C289" s="72">
        <f>'Balance N'!K292</f>
        <v>0</v>
      </c>
      <c r="D289" s="72">
        <f>'Balance N'!L292</f>
        <v>0</v>
      </c>
      <c r="E289" s="72">
        <f>'Balance N'!M292</f>
        <v>0</v>
      </c>
      <c r="F289" s="72">
        <f>'Balance N'!N292</f>
        <v>0</v>
      </c>
      <c r="G289" s="72">
        <f>'Balance N'!O292</f>
        <v>0</v>
      </c>
      <c r="H289" s="72">
        <f>'Balance N'!P292</f>
        <v>0</v>
      </c>
      <c r="I289" s="74">
        <f t="shared" si="4"/>
        <v>0</v>
      </c>
    </row>
    <row r="290" spans="1:9" ht="15.6">
      <c r="A290" s="70">
        <f>'Balance N'!I293</f>
        <v>0</v>
      </c>
      <c r="B290" s="71">
        <f>'Balance N'!J293</f>
        <v>0</v>
      </c>
      <c r="C290" s="72">
        <f>'Balance N'!K293</f>
        <v>0</v>
      </c>
      <c r="D290" s="72">
        <f>'Balance N'!L293</f>
        <v>0</v>
      </c>
      <c r="E290" s="72">
        <f>'Balance N'!M293</f>
        <v>0</v>
      </c>
      <c r="F290" s="72">
        <f>'Balance N'!N293</f>
        <v>0</v>
      </c>
      <c r="G290" s="72">
        <f>'Balance N'!O293</f>
        <v>0</v>
      </c>
      <c r="H290" s="72">
        <f>'Balance N'!P293</f>
        <v>0</v>
      </c>
      <c r="I290" s="74">
        <f t="shared" si="4"/>
        <v>0</v>
      </c>
    </row>
    <row r="291" spans="1:9" ht="15.6">
      <c r="A291" s="70">
        <f>'Balance N'!I294</f>
        <v>0</v>
      </c>
      <c r="B291" s="71">
        <f>'Balance N'!J294</f>
        <v>0</v>
      </c>
      <c r="C291" s="72">
        <f>'Balance N'!K294</f>
        <v>0</v>
      </c>
      <c r="D291" s="72">
        <f>'Balance N'!L294</f>
        <v>0</v>
      </c>
      <c r="E291" s="72">
        <f>'Balance N'!M294</f>
        <v>0</v>
      </c>
      <c r="F291" s="72">
        <f>'Balance N'!N294</f>
        <v>0</v>
      </c>
      <c r="G291" s="72">
        <f>'Balance N'!O294</f>
        <v>0</v>
      </c>
      <c r="H291" s="72">
        <f>'Balance N'!P294</f>
        <v>0</v>
      </c>
      <c r="I291" s="74">
        <f t="shared" si="4"/>
        <v>0</v>
      </c>
    </row>
    <row r="292" spans="1:9" ht="15.6">
      <c r="A292" s="70">
        <f>'Balance N'!I295</f>
        <v>0</v>
      </c>
      <c r="B292" s="71">
        <f>'Balance N'!J295</f>
        <v>0</v>
      </c>
      <c r="C292" s="72">
        <f>'Balance N'!K295</f>
        <v>0</v>
      </c>
      <c r="D292" s="72">
        <f>'Balance N'!L295</f>
        <v>0</v>
      </c>
      <c r="E292" s="72">
        <f>'Balance N'!M295</f>
        <v>0</v>
      </c>
      <c r="F292" s="72">
        <f>'Balance N'!N295</f>
        <v>0</v>
      </c>
      <c r="G292" s="72">
        <f>'Balance N'!O295</f>
        <v>0</v>
      </c>
      <c r="H292" s="72">
        <f>'Balance N'!P295</f>
        <v>0</v>
      </c>
      <c r="I292" s="74">
        <f t="shared" si="4"/>
        <v>0</v>
      </c>
    </row>
    <row r="293" spans="1:9" ht="15.6">
      <c r="A293" s="70">
        <f>'Balance N'!I296</f>
        <v>0</v>
      </c>
      <c r="B293" s="71">
        <f>'Balance N'!J296</f>
        <v>0</v>
      </c>
      <c r="C293" s="72">
        <f>'Balance N'!K296</f>
        <v>0</v>
      </c>
      <c r="D293" s="72">
        <f>'Balance N'!L296</f>
        <v>0</v>
      </c>
      <c r="E293" s="72">
        <f>'Balance N'!M296</f>
        <v>0</v>
      </c>
      <c r="F293" s="72">
        <f>'Balance N'!N296</f>
        <v>0</v>
      </c>
      <c r="G293" s="72">
        <f>'Balance N'!O296</f>
        <v>0</v>
      </c>
      <c r="H293" s="72">
        <f>'Balance N'!P296</f>
        <v>0</v>
      </c>
      <c r="I293" s="74">
        <f t="shared" si="4"/>
        <v>0</v>
      </c>
    </row>
    <row r="294" spans="1:9" ht="15.6">
      <c r="A294" s="70">
        <f>'Balance N'!I297</f>
        <v>0</v>
      </c>
      <c r="B294" s="71">
        <f>'Balance N'!J297</f>
        <v>0</v>
      </c>
      <c r="C294" s="72">
        <f>'Balance N'!K297</f>
        <v>0</v>
      </c>
      <c r="D294" s="72">
        <f>'Balance N'!L297</f>
        <v>0</v>
      </c>
      <c r="E294" s="72">
        <f>'Balance N'!M297</f>
        <v>0</v>
      </c>
      <c r="F294" s="72">
        <f>'Balance N'!N297</f>
        <v>0</v>
      </c>
      <c r="G294" s="72">
        <f>'Balance N'!O297</f>
        <v>0</v>
      </c>
      <c r="H294" s="72">
        <f>'Balance N'!P297</f>
        <v>0</v>
      </c>
      <c r="I294" s="74">
        <f t="shared" si="4"/>
        <v>0</v>
      </c>
    </row>
    <row r="295" spans="1:9" ht="15.6">
      <c r="A295" s="70">
        <f>'Balance N'!I298</f>
        <v>0</v>
      </c>
      <c r="B295" s="71">
        <f>'Balance N'!J298</f>
        <v>0</v>
      </c>
      <c r="C295" s="72">
        <f>'Balance N'!K298</f>
        <v>0</v>
      </c>
      <c r="D295" s="72">
        <f>'Balance N'!L298</f>
        <v>0</v>
      </c>
      <c r="E295" s="72">
        <f>'Balance N'!M298</f>
        <v>0</v>
      </c>
      <c r="F295" s="72">
        <f>'Balance N'!N298</f>
        <v>0</v>
      </c>
      <c r="G295" s="72">
        <f>'Balance N'!O298</f>
        <v>0</v>
      </c>
      <c r="H295" s="72">
        <f>'Balance N'!P298</f>
        <v>0</v>
      </c>
      <c r="I295" s="74">
        <f t="shared" si="4"/>
        <v>0</v>
      </c>
    </row>
    <row r="296" spans="1:9" ht="15.6">
      <c r="A296" s="70">
        <f>'Balance N'!I299</f>
        <v>0</v>
      </c>
      <c r="B296" s="71">
        <f>'Balance N'!J299</f>
        <v>0</v>
      </c>
      <c r="C296" s="72">
        <f>'Balance N'!K299</f>
        <v>0</v>
      </c>
      <c r="D296" s="72">
        <f>'Balance N'!L299</f>
        <v>0</v>
      </c>
      <c r="E296" s="72">
        <f>'Balance N'!M299</f>
        <v>0</v>
      </c>
      <c r="F296" s="72">
        <f>'Balance N'!N299</f>
        <v>0</v>
      </c>
      <c r="G296" s="72">
        <f>'Balance N'!O299</f>
        <v>0</v>
      </c>
      <c r="H296" s="72">
        <f>'Balance N'!P299</f>
        <v>0</v>
      </c>
      <c r="I296" s="74">
        <f t="shared" si="4"/>
        <v>0</v>
      </c>
    </row>
    <row r="297" spans="1:9" ht="15.6">
      <c r="A297" s="70">
        <f>'Balance N'!I300</f>
        <v>0</v>
      </c>
      <c r="B297" s="71">
        <f>'Balance N'!J300</f>
        <v>0</v>
      </c>
      <c r="C297" s="72">
        <f>'Balance N'!K300</f>
        <v>0</v>
      </c>
      <c r="D297" s="72">
        <f>'Balance N'!L300</f>
        <v>0</v>
      </c>
      <c r="E297" s="72">
        <f>'Balance N'!M300</f>
        <v>0</v>
      </c>
      <c r="F297" s="72">
        <f>'Balance N'!N300</f>
        <v>0</v>
      </c>
      <c r="G297" s="72">
        <f>'Balance N'!O300</f>
        <v>0</v>
      </c>
      <c r="H297" s="72">
        <f>'Balance N'!P300</f>
        <v>0</v>
      </c>
      <c r="I297" s="74">
        <f t="shared" si="4"/>
        <v>0</v>
      </c>
    </row>
    <row r="298" spans="1:9" ht="15.6">
      <c r="A298" s="70">
        <f>'Balance N'!I301</f>
        <v>0</v>
      </c>
      <c r="B298" s="71">
        <f>'Balance N'!J301</f>
        <v>0</v>
      </c>
      <c r="C298" s="72">
        <f>'Balance N'!K301</f>
        <v>0</v>
      </c>
      <c r="D298" s="72">
        <f>'Balance N'!L301</f>
        <v>0</v>
      </c>
      <c r="E298" s="72">
        <f>'Balance N'!M301</f>
        <v>0</v>
      </c>
      <c r="F298" s="72">
        <f>'Balance N'!N301</f>
        <v>0</v>
      </c>
      <c r="G298" s="72">
        <f>'Balance N'!O301</f>
        <v>0</v>
      </c>
      <c r="H298" s="72">
        <f>'Balance N'!P301</f>
        <v>0</v>
      </c>
      <c r="I298" s="74">
        <f t="shared" si="4"/>
        <v>0</v>
      </c>
    </row>
    <row r="299" spans="1:9" ht="15.6">
      <c r="A299" s="70">
        <f>'Balance N'!I302</f>
        <v>0</v>
      </c>
      <c r="B299" s="71">
        <f>'Balance N'!J302</f>
        <v>0</v>
      </c>
      <c r="C299" s="72">
        <f>'Balance N'!K302</f>
        <v>0</v>
      </c>
      <c r="D299" s="72">
        <f>'Balance N'!L302</f>
        <v>0</v>
      </c>
      <c r="E299" s="72">
        <f>'Balance N'!M302</f>
        <v>0</v>
      </c>
      <c r="F299" s="72">
        <f>'Balance N'!N302</f>
        <v>0</v>
      </c>
      <c r="G299" s="72">
        <f>'Balance N'!O302</f>
        <v>0</v>
      </c>
      <c r="H299" s="72">
        <f>'Balance N'!P302</f>
        <v>0</v>
      </c>
      <c r="I299" s="74">
        <f t="shared" si="4"/>
        <v>0</v>
      </c>
    </row>
    <row r="300" spans="1:9" ht="15.6">
      <c r="A300" s="70">
        <f>'Balance N'!I303</f>
        <v>0</v>
      </c>
      <c r="B300" s="71">
        <f>'Balance N'!J303</f>
        <v>0</v>
      </c>
      <c r="C300" s="72">
        <f>'Balance N'!K303</f>
        <v>0</v>
      </c>
      <c r="D300" s="72">
        <f>'Balance N'!L303</f>
        <v>0</v>
      </c>
      <c r="E300" s="72">
        <f>'Balance N'!M303</f>
        <v>0</v>
      </c>
      <c r="F300" s="72">
        <f>'Balance N'!N303</f>
        <v>0</v>
      </c>
      <c r="G300" s="72">
        <f>'Balance N'!O303</f>
        <v>0</v>
      </c>
      <c r="H300" s="72">
        <f>'Balance N'!P303</f>
        <v>0</v>
      </c>
      <c r="I300" s="74">
        <f t="shared" si="4"/>
        <v>0</v>
      </c>
    </row>
    <row r="301" spans="1:9" ht="15.6">
      <c r="A301" s="70">
        <f>'Balance N'!I304</f>
        <v>0</v>
      </c>
      <c r="B301" s="71">
        <f>'Balance N'!J304</f>
        <v>0</v>
      </c>
      <c r="C301" s="72">
        <f>'Balance N'!K304</f>
        <v>0</v>
      </c>
      <c r="D301" s="72">
        <f>'Balance N'!L304</f>
        <v>0</v>
      </c>
      <c r="E301" s="72">
        <f>'Balance N'!M304</f>
        <v>0</v>
      </c>
      <c r="F301" s="72">
        <f>'Balance N'!N304</f>
        <v>0</v>
      </c>
      <c r="G301" s="72">
        <f>'Balance N'!O304</f>
        <v>0</v>
      </c>
      <c r="H301" s="72">
        <f>'Balance N'!P304</f>
        <v>0</v>
      </c>
      <c r="I301" s="74">
        <f t="shared" si="4"/>
        <v>0</v>
      </c>
    </row>
    <row r="302" spans="1:9" ht="15.6">
      <c r="A302" s="70">
        <f>'Balance N'!I305</f>
        <v>0</v>
      </c>
      <c r="B302" s="71">
        <f>'Balance N'!J305</f>
        <v>0</v>
      </c>
      <c r="C302" s="72">
        <f>'Balance N'!K305</f>
        <v>0</v>
      </c>
      <c r="D302" s="72">
        <f>'Balance N'!L305</f>
        <v>0</v>
      </c>
      <c r="E302" s="72">
        <f>'Balance N'!M305</f>
        <v>0</v>
      </c>
      <c r="F302" s="72">
        <f>'Balance N'!N305</f>
        <v>0</v>
      </c>
      <c r="G302" s="72">
        <f>'Balance N'!O305</f>
        <v>0</v>
      </c>
      <c r="H302" s="72">
        <f>'Balance N'!P305</f>
        <v>0</v>
      </c>
      <c r="I302" s="74">
        <f t="shared" si="4"/>
        <v>0</v>
      </c>
    </row>
    <row r="303" spans="1:9" ht="15.6">
      <c r="A303" s="70">
        <f>'Balance N'!I306</f>
        <v>0</v>
      </c>
      <c r="B303" s="71">
        <f>'Balance N'!J306</f>
        <v>0</v>
      </c>
      <c r="C303" s="72">
        <f>'Balance N'!K306</f>
        <v>0</v>
      </c>
      <c r="D303" s="72">
        <f>'Balance N'!L306</f>
        <v>0</v>
      </c>
      <c r="E303" s="72">
        <f>'Balance N'!M306</f>
        <v>0</v>
      </c>
      <c r="F303" s="72">
        <f>'Balance N'!N306</f>
        <v>0</v>
      </c>
      <c r="G303" s="72">
        <f>'Balance N'!O306</f>
        <v>0</v>
      </c>
      <c r="H303" s="72">
        <f>'Balance N'!P306</f>
        <v>0</v>
      </c>
      <c r="I303" s="74">
        <f t="shared" si="4"/>
        <v>0</v>
      </c>
    </row>
    <row r="304" spans="1:9" ht="15.6">
      <c r="A304" s="70">
        <f>'Balance N'!I307</f>
        <v>0</v>
      </c>
      <c r="B304" s="71">
        <f>'Balance N'!J307</f>
        <v>0</v>
      </c>
      <c r="C304" s="72">
        <f>'Balance N'!K307</f>
        <v>0</v>
      </c>
      <c r="D304" s="72">
        <f>'Balance N'!L307</f>
        <v>0</v>
      </c>
      <c r="E304" s="72">
        <f>'Balance N'!M307</f>
        <v>0</v>
      </c>
      <c r="F304" s="72">
        <f>'Balance N'!N307</f>
        <v>0</v>
      </c>
      <c r="G304" s="72">
        <f>'Balance N'!O307</f>
        <v>0</v>
      </c>
      <c r="H304" s="72">
        <f>'Balance N'!P307</f>
        <v>0</v>
      </c>
      <c r="I304" s="74">
        <f t="shared" si="4"/>
        <v>0</v>
      </c>
    </row>
    <row r="305" spans="1:9" ht="15.6">
      <c r="A305" s="70">
        <f>'Balance N'!I308</f>
        <v>0</v>
      </c>
      <c r="B305" s="71">
        <f>'Balance N'!J308</f>
        <v>0</v>
      </c>
      <c r="C305" s="72">
        <f>'Balance N'!K308</f>
        <v>0</v>
      </c>
      <c r="D305" s="72">
        <f>'Balance N'!L308</f>
        <v>0</v>
      </c>
      <c r="E305" s="72">
        <f>'Balance N'!M308</f>
        <v>0</v>
      </c>
      <c r="F305" s="72">
        <f>'Balance N'!N308</f>
        <v>0</v>
      </c>
      <c r="G305" s="72">
        <f>'Balance N'!O308</f>
        <v>0</v>
      </c>
      <c r="H305" s="72">
        <f>'Balance N'!P308</f>
        <v>0</v>
      </c>
      <c r="I305" s="74">
        <f t="shared" si="4"/>
        <v>0</v>
      </c>
    </row>
    <row r="306" spans="1:9" ht="15.6">
      <c r="A306" s="70">
        <f>'Balance N'!I309</f>
        <v>0</v>
      </c>
      <c r="B306" s="71">
        <f>'Balance N'!J309</f>
        <v>0</v>
      </c>
      <c r="C306" s="72">
        <f>'Balance N'!K309</f>
        <v>0</v>
      </c>
      <c r="D306" s="72">
        <f>'Balance N'!L309</f>
        <v>0</v>
      </c>
      <c r="E306" s="72">
        <f>'Balance N'!M309</f>
        <v>0</v>
      </c>
      <c r="F306" s="72">
        <f>'Balance N'!N309</f>
        <v>0</v>
      </c>
      <c r="G306" s="72">
        <f>'Balance N'!O309</f>
        <v>0</v>
      </c>
      <c r="H306" s="72">
        <f>'Balance N'!P309</f>
        <v>0</v>
      </c>
      <c r="I306" s="74">
        <f t="shared" si="4"/>
        <v>0</v>
      </c>
    </row>
    <row r="307" spans="1:9" ht="15.6">
      <c r="A307" s="70">
        <f>'Balance N'!I310</f>
        <v>0</v>
      </c>
      <c r="B307" s="71">
        <f>'Balance N'!J310</f>
        <v>0</v>
      </c>
      <c r="C307" s="72">
        <f>'Balance N'!K310</f>
        <v>0</v>
      </c>
      <c r="D307" s="72">
        <f>'Balance N'!L310</f>
        <v>0</v>
      </c>
      <c r="E307" s="72">
        <f>'Balance N'!M310</f>
        <v>0</v>
      </c>
      <c r="F307" s="72">
        <f>'Balance N'!N310</f>
        <v>0</v>
      </c>
      <c r="G307" s="72">
        <f>'Balance N'!O310</f>
        <v>0</v>
      </c>
      <c r="H307" s="72">
        <f>'Balance N'!P310</f>
        <v>0</v>
      </c>
      <c r="I307" s="74">
        <f t="shared" si="4"/>
        <v>0</v>
      </c>
    </row>
    <row r="308" spans="1:9" ht="15.6">
      <c r="A308" s="70">
        <f>'Balance N'!I311</f>
        <v>0</v>
      </c>
      <c r="B308" s="71">
        <f>'Balance N'!J311</f>
        <v>0</v>
      </c>
      <c r="C308" s="72">
        <f>'Balance N'!K311</f>
        <v>0</v>
      </c>
      <c r="D308" s="72">
        <f>'Balance N'!L311</f>
        <v>0</v>
      </c>
      <c r="E308" s="72">
        <f>'Balance N'!M311</f>
        <v>0</v>
      </c>
      <c r="F308" s="72">
        <f>'Balance N'!N311</f>
        <v>0</v>
      </c>
      <c r="G308" s="72">
        <f>'Balance N'!O311</f>
        <v>0</v>
      </c>
      <c r="H308" s="72">
        <f>'Balance N'!P311</f>
        <v>0</v>
      </c>
      <c r="I308" s="74">
        <f t="shared" si="4"/>
        <v>0</v>
      </c>
    </row>
    <row r="309" spans="1:9" ht="15.6">
      <c r="A309" s="70">
        <f>'Balance N'!I312</f>
        <v>0</v>
      </c>
      <c r="B309" s="71">
        <f>'Balance N'!J312</f>
        <v>0</v>
      </c>
      <c r="C309" s="72">
        <f>'Balance N'!K312</f>
        <v>0</v>
      </c>
      <c r="D309" s="72">
        <f>'Balance N'!L312</f>
        <v>0</v>
      </c>
      <c r="E309" s="72">
        <f>'Balance N'!M312</f>
        <v>0</v>
      </c>
      <c r="F309" s="72">
        <f>'Balance N'!N312</f>
        <v>0</v>
      </c>
      <c r="G309" s="72">
        <f>'Balance N'!O312</f>
        <v>0</v>
      </c>
      <c r="H309" s="72">
        <f>'Balance N'!P312</f>
        <v>0</v>
      </c>
      <c r="I309" s="74">
        <f t="shared" si="4"/>
        <v>0</v>
      </c>
    </row>
    <row r="310" spans="1:9" ht="15.6">
      <c r="A310" s="70">
        <f>'Balance N'!I313</f>
        <v>0</v>
      </c>
      <c r="B310" s="71">
        <f>'Balance N'!J313</f>
        <v>0</v>
      </c>
      <c r="C310" s="72">
        <f>'Balance N'!K313</f>
        <v>0</v>
      </c>
      <c r="D310" s="72">
        <f>'Balance N'!L313</f>
        <v>0</v>
      </c>
      <c r="E310" s="72">
        <f>'Balance N'!M313</f>
        <v>0</v>
      </c>
      <c r="F310" s="72">
        <f>'Balance N'!N313</f>
        <v>0</v>
      </c>
      <c r="G310" s="72">
        <f>'Balance N'!O313</f>
        <v>0</v>
      </c>
      <c r="H310" s="72">
        <f>'Balance N'!P313</f>
        <v>0</v>
      </c>
      <c r="I310" s="74">
        <f t="shared" si="4"/>
        <v>0</v>
      </c>
    </row>
    <row r="311" spans="1:9" ht="15.6">
      <c r="A311" s="70">
        <f>'Balance N'!I314</f>
        <v>0</v>
      </c>
      <c r="B311" s="71">
        <f>'Balance N'!J314</f>
        <v>0</v>
      </c>
      <c r="C311" s="72">
        <f>'Balance N'!K314</f>
        <v>0</v>
      </c>
      <c r="D311" s="72">
        <f>'Balance N'!L314</f>
        <v>0</v>
      </c>
      <c r="E311" s="72">
        <f>'Balance N'!M314</f>
        <v>0</v>
      </c>
      <c r="F311" s="72">
        <f>'Balance N'!N314</f>
        <v>0</v>
      </c>
      <c r="G311" s="72">
        <f>'Balance N'!O314</f>
        <v>0</v>
      </c>
      <c r="H311" s="72">
        <f>'Balance N'!P314</f>
        <v>0</v>
      </c>
      <c r="I311" s="74">
        <f t="shared" si="4"/>
        <v>0</v>
      </c>
    </row>
    <row r="312" spans="1:9" ht="15.6">
      <c r="A312" s="70">
        <f>'Balance N'!I315</f>
        <v>0</v>
      </c>
      <c r="B312" s="71">
        <f>'Balance N'!J315</f>
        <v>0</v>
      </c>
      <c r="C312" s="72">
        <f>'Balance N'!K315</f>
        <v>0</v>
      </c>
      <c r="D312" s="72">
        <f>'Balance N'!L315</f>
        <v>0</v>
      </c>
      <c r="E312" s="72">
        <f>'Balance N'!M315</f>
        <v>0</v>
      </c>
      <c r="F312" s="72">
        <f>'Balance N'!N315</f>
        <v>0</v>
      </c>
      <c r="G312" s="72">
        <f>'Balance N'!O315</f>
        <v>0</v>
      </c>
      <c r="H312" s="72">
        <f>'Balance N'!P315</f>
        <v>0</v>
      </c>
      <c r="I312" s="74">
        <f t="shared" si="4"/>
        <v>0</v>
      </c>
    </row>
    <row r="313" spans="1:9" ht="15.6">
      <c r="A313" s="70">
        <f>'Balance N'!I316</f>
        <v>0</v>
      </c>
      <c r="B313" s="71">
        <f>'Balance N'!J316</f>
        <v>0</v>
      </c>
      <c r="C313" s="72">
        <f>'Balance N'!K316</f>
        <v>0</v>
      </c>
      <c r="D313" s="72">
        <f>'Balance N'!L316</f>
        <v>0</v>
      </c>
      <c r="E313" s="72">
        <f>'Balance N'!M316</f>
        <v>0</v>
      </c>
      <c r="F313" s="72">
        <f>'Balance N'!N316</f>
        <v>0</v>
      </c>
      <c r="G313" s="72">
        <f>'Balance N'!O316</f>
        <v>0</v>
      </c>
      <c r="H313" s="72">
        <f>'Balance N'!P316</f>
        <v>0</v>
      </c>
      <c r="I313" s="74">
        <f t="shared" si="4"/>
        <v>0</v>
      </c>
    </row>
    <row r="314" spans="1:9" ht="15.6">
      <c r="A314" s="70">
        <f>'Balance N'!I317</f>
        <v>0</v>
      </c>
      <c r="B314" s="71">
        <f>'Balance N'!J317</f>
        <v>0</v>
      </c>
      <c r="C314" s="72">
        <f>'Balance N'!K317</f>
        <v>0</v>
      </c>
      <c r="D314" s="72">
        <f>'Balance N'!L317</f>
        <v>0</v>
      </c>
      <c r="E314" s="72">
        <f>'Balance N'!M317</f>
        <v>0</v>
      </c>
      <c r="F314" s="72">
        <f>'Balance N'!N317</f>
        <v>0</v>
      </c>
      <c r="G314" s="72">
        <f>'Balance N'!O317</f>
        <v>0</v>
      </c>
      <c r="H314" s="72">
        <f>'Balance N'!P317</f>
        <v>0</v>
      </c>
      <c r="I314" s="74">
        <f t="shared" si="4"/>
        <v>0</v>
      </c>
    </row>
    <row r="315" spans="1:9" ht="15.6">
      <c r="A315" s="70">
        <f>'Balance N'!I318</f>
        <v>0</v>
      </c>
      <c r="B315" s="71">
        <f>'Balance N'!J318</f>
        <v>0</v>
      </c>
      <c r="C315" s="72">
        <f>'Balance N'!K318</f>
        <v>0</v>
      </c>
      <c r="D315" s="72">
        <f>'Balance N'!L318</f>
        <v>0</v>
      </c>
      <c r="E315" s="72">
        <f>'Balance N'!M318</f>
        <v>0</v>
      </c>
      <c r="F315" s="72">
        <f>'Balance N'!N318</f>
        <v>0</v>
      </c>
      <c r="G315" s="72">
        <f>'Balance N'!O318</f>
        <v>0</v>
      </c>
      <c r="H315" s="72">
        <f>'Balance N'!P318</f>
        <v>0</v>
      </c>
      <c r="I315" s="74">
        <f t="shared" si="4"/>
        <v>0</v>
      </c>
    </row>
    <row r="316" spans="1:9" ht="15.6">
      <c r="A316" s="70">
        <f>'Balance N'!I319</f>
        <v>0</v>
      </c>
      <c r="B316" s="71">
        <f>'Balance N'!J319</f>
        <v>0</v>
      </c>
      <c r="C316" s="72">
        <f>'Balance N'!K319</f>
        <v>0</v>
      </c>
      <c r="D316" s="72">
        <f>'Balance N'!L319</f>
        <v>0</v>
      </c>
      <c r="E316" s="72">
        <f>'Balance N'!M319</f>
        <v>0</v>
      </c>
      <c r="F316" s="72">
        <f>'Balance N'!N319</f>
        <v>0</v>
      </c>
      <c r="G316" s="72">
        <f>'Balance N'!O319</f>
        <v>0</v>
      </c>
      <c r="H316" s="72">
        <f>'Balance N'!P319</f>
        <v>0</v>
      </c>
      <c r="I316" s="74">
        <f t="shared" si="4"/>
        <v>0</v>
      </c>
    </row>
    <row r="317" spans="1:9" ht="15.6">
      <c r="A317" s="70">
        <f>'Balance N'!I320</f>
        <v>0</v>
      </c>
      <c r="B317" s="71">
        <f>'Balance N'!J320</f>
        <v>0</v>
      </c>
      <c r="C317" s="72">
        <f>'Balance N'!K320</f>
        <v>0</v>
      </c>
      <c r="D317" s="72">
        <f>'Balance N'!L320</f>
        <v>0</v>
      </c>
      <c r="E317" s="72">
        <f>'Balance N'!M320</f>
        <v>0</v>
      </c>
      <c r="F317" s="72">
        <f>'Balance N'!N320</f>
        <v>0</v>
      </c>
      <c r="G317" s="72">
        <f>'Balance N'!O320</f>
        <v>0</v>
      </c>
      <c r="H317" s="72">
        <f>'Balance N'!P320</f>
        <v>0</v>
      </c>
      <c r="I317" s="74">
        <f t="shared" si="4"/>
        <v>0</v>
      </c>
    </row>
    <row r="318" spans="1:9" ht="15.6">
      <c r="A318" s="70">
        <f>'Balance N'!I321</f>
        <v>0</v>
      </c>
      <c r="B318" s="71">
        <f>'Balance N'!J321</f>
        <v>0</v>
      </c>
      <c r="C318" s="72">
        <f>'Balance N'!K321</f>
        <v>0</v>
      </c>
      <c r="D318" s="72">
        <f>'Balance N'!L321</f>
        <v>0</v>
      </c>
      <c r="E318" s="72">
        <f>'Balance N'!M321</f>
        <v>0</v>
      </c>
      <c r="F318" s="72">
        <f>'Balance N'!N321</f>
        <v>0</v>
      </c>
      <c r="G318" s="72">
        <f>'Balance N'!O321</f>
        <v>0</v>
      </c>
      <c r="H318" s="72">
        <f>'Balance N'!P321</f>
        <v>0</v>
      </c>
      <c r="I318" s="74">
        <f t="shared" si="4"/>
        <v>0</v>
      </c>
    </row>
    <row r="319" spans="1:9" ht="15.6">
      <c r="A319" s="70">
        <f>'Balance N'!I322</f>
        <v>0</v>
      </c>
      <c r="B319" s="71">
        <f>'Balance N'!J322</f>
        <v>0</v>
      </c>
      <c r="C319" s="72">
        <f>'Balance N'!K322</f>
        <v>0</v>
      </c>
      <c r="D319" s="72">
        <f>'Balance N'!L322</f>
        <v>0</v>
      </c>
      <c r="E319" s="72">
        <f>'Balance N'!M322</f>
        <v>0</v>
      </c>
      <c r="F319" s="72">
        <f>'Balance N'!N322</f>
        <v>0</v>
      </c>
      <c r="G319" s="72">
        <f>'Balance N'!O322</f>
        <v>0</v>
      </c>
      <c r="H319" s="72">
        <f>'Balance N'!P322</f>
        <v>0</v>
      </c>
      <c r="I319" s="74">
        <f t="shared" si="4"/>
        <v>0</v>
      </c>
    </row>
    <row r="320" spans="1:9" ht="15.6">
      <c r="A320" s="70">
        <f>'Balance N'!I323</f>
        <v>0</v>
      </c>
      <c r="B320" s="71">
        <f>'Balance N'!J323</f>
        <v>0</v>
      </c>
      <c r="C320" s="72">
        <f>'Balance N'!K323</f>
        <v>0</v>
      </c>
      <c r="D320" s="72">
        <f>'Balance N'!L323</f>
        <v>0</v>
      </c>
      <c r="E320" s="72">
        <f>'Balance N'!M323</f>
        <v>0</v>
      </c>
      <c r="F320" s="72">
        <f>'Balance N'!N323</f>
        <v>0</v>
      </c>
      <c r="G320" s="72">
        <f>'Balance N'!O323</f>
        <v>0</v>
      </c>
      <c r="H320" s="72">
        <f>'Balance N'!P323</f>
        <v>0</v>
      </c>
      <c r="I320" s="74">
        <f t="shared" si="4"/>
        <v>0</v>
      </c>
    </row>
    <row r="321" spans="1:9" ht="15.6">
      <c r="A321" s="70">
        <f>'Balance N'!I324</f>
        <v>0</v>
      </c>
      <c r="B321" s="71">
        <f>'Balance N'!J324</f>
        <v>0</v>
      </c>
      <c r="C321" s="72">
        <f>'Balance N'!K324</f>
        <v>0</v>
      </c>
      <c r="D321" s="72">
        <f>'Balance N'!L324</f>
        <v>0</v>
      </c>
      <c r="E321" s="72">
        <f>'Balance N'!M324</f>
        <v>0</v>
      </c>
      <c r="F321" s="72">
        <f>'Balance N'!N324</f>
        <v>0</v>
      </c>
      <c r="G321" s="72">
        <f>'Balance N'!O324</f>
        <v>0</v>
      </c>
      <c r="H321" s="72">
        <f>'Balance N'!P324</f>
        <v>0</v>
      </c>
      <c r="I321" s="74">
        <f t="shared" si="4"/>
        <v>0</v>
      </c>
    </row>
    <row r="322" spans="1:9" ht="15.6">
      <c r="A322" s="70">
        <f>'Balance N'!I325</f>
        <v>0</v>
      </c>
      <c r="B322" s="71">
        <f>'Balance N'!J325</f>
        <v>0</v>
      </c>
      <c r="C322" s="72">
        <f>'Balance N'!K325</f>
        <v>0</v>
      </c>
      <c r="D322" s="72">
        <f>'Balance N'!L325</f>
        <v>0</v>
      </c>
      <c r="E322" s="72">
        <f>'Balance N'!M325</f>
        <v>0</v>
      </c>
      <c r="F322" s="72">
        <f>'Balance N'!N325</f>
        <v>0</v>
      </c>
      <c r="G322" s="72">
        <f>'Balance N'!O325</f>
        <v>0</v>
      </c>
      <c r="H322" s="72">
        <f>'Balance N'!P325</f>
        <v>0</v>
      </c>
      <c r="I322" s="74">
        <f t="shared" si="4"/>
        <v>0</v>
      </c>
    </row>
    <row r="323" spans="1:9" ht="15.6">
      <c r="A323" s="70">
        <f>'Balance N'!I326</f>
        <v>0</v>
      </c>
      <c r="B323" s="71">
        <f>'Balance N'!J326</f>
        <v>0</v>
      </c>
      <c r="C323" s="72">
        <f>'Balance N'!K326</f>
        <v>0</v>
      </c>
      <c r="D323" s="72">
        <f>'Balance N'!L326</f>
        <v>0</v>
      </c>
      <c r="E323" s="72">
        <f>'Balance N'!M326</f>
        <v>0</v>
      </c>
      <c r="F323" s="72">
        <f>'Balance N'!N326</f>
        <v>0</v>
      </c>
      <c r="G323" s="72">
        <f>'Balance N'!O326</f>
        <v>0</v>
      </c>
      <c r="H323" s="72">
        <f>'Balance N'!P326</f>
        <v>0</v>
      </c>
      <c r="I323" s="74">
        <f t="shared" ref="I323:I386" si="5">(C323-D323)+(E323-F323)-(G323-H323)</f>
        <v>0</v>
      </c>
    </row>
    <row r="324" spans="1:9" ht="15.6">
      <c r="A324" s="70">
        <f>'Balance N'!I327</f>
        <v>0</v>
      </c>
      <c r="B324" s="71">
        <f>'Balance N'!J327</f>
        <v>0</v>
      </c>
      <c r="C324" s="72">
        <f>'Balance N'!K327</f>
        <v>0</v>
      </c>
      <c r="D324" s="72">
        <f>'Balance N'!L327</f>
        <v>0</v>
      </c>
      <c r="E324" s="72">
        <f>'Balance N'!M327</f>
        <v>0</v>
      </c>
      <c r="F324" s="72">
        <f>'Balance N'!N327</f>
        <v>0</v>
      </c>
      <c r="G324" s="72">
        <f>'Balance N'!O327</f>
        <v>0</v>
      </c>
      <c r="H324" s="72">
        <f>'Balance N'!P327</f>
        <v>0</v>
      </c>
      <c r="I324" s="74">
        <f t="shared" si="5"/>
        <v>0</v>
      </c>
    </row>
    <row r="325" spans="1:9" ht="15.6">
      <c r="A325" s="70">
        <f>'Balance N'!I328</f>
        <v>0</v>
      </c>
      <c r="B325" s="71">
        <f>'Balance N'!J328</f>
        <v>0</v>
      </c>
      <c r="C325" s="72">
        <f>'Balance N'!K328</f>
        <v>0</v>
      </c>
      <c r="D325" s="72">
        <f>'Balance N'!L328</f>
        <v>0</v>
      </c>
      <c r="E325" s="72">
        <f>'Balance N'!M328</f>
        <v>0</v>
      </c>
      <c r="F325" s="72">
        <f>'Balance N'!N328</f>
        <v>0</v>
      </c>
      <c r="G325" s="72">
        <f>'Balance N'!O328</f>
        <v>0</v>
      </c>
      <c r="H325" s="72">
        <f>'Balance N'!P328</f>
        <v>0</v>
      </c>
      <c r="I325" s="74">
        <f t="shared" si="5"/>
        <v>0</v>
      </c>
    </row>
    <row r="326" spans="1:9" ht="15.6">
      <c r="A326" s="70">
        <f>'Balance N'!I329</f>
        <v>0</v>
      </c>
      <c r="B326" s="71">
        <f>'Balance N'!J329</f>
        <v>0</v>
      </c>
      <c r="C326" s="72">
        <f>'Balance N'!K329</f>
        <v>0</v>
      </c>
      <c r="D326" s="72">
        <f>'Balance N'!L329</f>
        <v>0</v>
      </c>
      <c r="E326" s="72">
        <f>'Balance N'!M329</f>
        <v>0</v>
      </c>
      <c r="F326" s="72">
        <f>'Balance N'!N329</f>
        <v>0</v>
      </c>
      <c r="G326" s="72">
        <f>'Balance N'!O329</f>
        <v>0</v>
      </c>
      <c r="H326" s="72">
        <f>'Balance N'!P329</f>
        <v>0</v>
      </c>
      <c r="I326" s="74">
        <f t="shared" si="5"/>
        <v>0</v>
      </c>
    </row>
    <row r="327" spans="1:9" ht="15.6">
      <c r="A327" s="70">
        <f>'Balance N'!I330</f>
        <v>0</v>
      </c>
      <c r="B327" s="71">
        <f>'Balance N'!J330</f>
        <v>0</v>
      </c>
      <c r="C327" s="72">
        <f>'Balance N'!K330</f>
        <v>0</v>
      </c>
      <c r="D327" s="72">
        <f>'Balance N'!L330</f>
        <v>0</v>
      </c>
      <c r="E327" s="72">
        <f>'Balance N'!M330</f>
        <v>0</v>
      </c>
      <c r="F327" s="72">
        <f>'Balance N'!N330</f>
        <v>0</v>
      </c>
      <c r="G327" s="72">
        <f>'Balance N'!O330</f>
        <v>0</v>
      </c>
      <c r="H327" s="72">
        <f>'Balance N'!P330</f>
        <v>0</v>
      </c>
      <c r="I327" s="74">
        <f t="shared" si="5"/>
        <v>0</v>
      </c>
    </row>
    <row r="328" spans="1:9" ht="15.6">
      <c r="A328" s="70">
        <f>'Balance N'!I331</f>
        <v>0</v>
      </c>
      <c r="B328" s="71">
        <f>'Balance N'!J331</f>
        <v>0</v>
      </c>
      <c r="C328" s="72">
        <f>'Balance N'!K331</f>
        <v>0</v>
      </c>
      <c r="D328" s="72">
        <f>'Balance N'!L331</f>
        <v>0</v>
      </c>
      <c r="E328" s="72">
        <f>'Balance N'!M331</f>
        <v>0</v>
      </c>
      <c r="F328" s="72">
        <f>'Balance N'!N331</f>
        <v>0</v>
      </c>
      <c r="G328" s="72">
        <f>'Balance N'!O331</f>
        <v>0</v>
      </c>
      <c r="H328" s="72">
        <f>'Balance N'!P331</f>
        <v>0</v>
      </c>
      <c r="I328" s="74">
        <f t="shared" si="5"/>
        <v>0</v>
      </c>
    </row>
    <row r="329" spans="1:9" ht="15.6">
      <c r="A329" s="70">
        <f>'Balance N'!I332</f>
        <v>0</v>
      </c>
      <c r="B329" s="71">
        <f>'Balance N'!J332</f>
        <v>0</v>
      </c>
      <c r="C329" s="72">
        <f>'Balance N'!K332</f>
        <v>0</v>
      </c>
      <c r="D329" s="72">
        <f>'Balance N'!L332</f>
        <v>0</v>
      </c>
      <c r="E329" s="72">
        <f>'Balance N'!M332</f>
        <v>0</v>
      </c>
      <c r="F329" s="72">
        <f>'Balance N'!N332</f>
        <v>0</v>
      </c>
      <c r="G329" s="72">
        <f>'Balance N'!O332</f>
        <v>0</v>
      </c>
      <c r="H329" s="72">
        <f>'Balance N'!P332</f>
        <v>0</v>
      </c>
      <c r="I329" s="74">
        <f t="shared" si="5"/>
        <v>0</v>
      </c>
    </row>
    <row r="330" spans="1:9" ht="15.6">
      <c r="A330" s="70">
        <f>'Balance N'!I333</f>
        <v>0</v>
      </c>
      <c r="B330" s="71">
        <f>'Balance N'!J333</f>
        <v>0</v>
      </c>
      <c r="C330" s="72">
        <f>'Balance N'!K333</f>
        <v>0</v>
      </c>
      <c r="D330" s="72">
        <f>'Balance N'!L333</f>
        <v>0</v>
      </c>
      <c r="E330" s="72">
        <f>'Balance N'!M333</f>
        <v>0</v>
      </c>
      <c r="F330" s="72">
        <f>'Balance N'!N333</f>
        <v>0</v>
      </c>
      <c r="G330" s="72">
        <f>'Balance N'!O333</f>
        <v>0</v>
      </c>
      <c r="H330" s="72">
        <f>'Balance N'!P333</f>
        <v>0</v>
      </c>
      <c r="I330" s="74">
        <f t="shared" si="5"/>
        <v>0</v>
      </c>
    </row>
    <row r="331" spans="1:9" ht="15.6">
      <c r="A331" s="70">
        <f>'Balance N'!I334</f>
        <v>0</v>
      </c>
      <c r="B331" s="71">
        <f>'Balance N'!J334</f>
        <v>0</v>
      </c>
      <c r="C331" s="72">
        <f>'Balance N'!K334</f>
        <v>0</v>
      </c>
      <c r="D331" s="72">
        <f>'Balance N'!L334</f>
        <v>0</v>
      </c>
      <c r="E331" s="72">
        <f>'Balance N'!M334</f>
        <v>0</v>
      </c>
      <c r="F331" s="72">
        <f>'Balance N'!N334</f>
        <v>0</v>
      </c>
      <c r="G331" s="72">
        <f>'Balance N'!O334</f>
        <v>0</v>
      </c>
      <c r="H331" s="72">
        <f>'Balance N'!P334</f>
        <v>0</v>
      </c>
      <c r="I331" s="74">
        <f t="shared" si="5"/>
        <v>0</v>
      </c>
    </row>
    <row r="332" spans="1:9" ht="15.6">
      <c r="A332" s="70">
        <f>'Balance N'!I335</f>
        <v>0</v>
      </c>
      <c r="B332" s="71">
        <f>'Balance N'!J335</f>
        <v>0</v>
      </c>
      <c r="C332" s="72">
        <f>'Balance N'!K335</f>
        <v>0</v>
      </c>
      <c r="D332" s="72">
        <f>'Balance N'!L335</f>
        <v>0</v>
      </c>
      <c r="E332" s="72">
        <f>'Balance N'!M335</f>
        <v>0</v>
      </c>
      <c r="F332" s="72">
        <f>'Balance N'!N335</f>
        <v>0</v>
      </c>
      <c r="G332" s="72">
        <f>'Balance N'!O335</f>
        <v>0</v>
      </c>
      <c r="H332" s="72">
        <f>'Balance N'!P335</f>
        <v>0</v>
      </c>
      <c r="I332" s="74">
        <f t="shared" si="5"/>
        <v>0</v>
      </c>
    </row>
    <row r="333" spans="1:9" ht="15.6">
      <c r="A333" s="70">
        <f>'Balance N'!I336</f>
        <v>0</v>
      </c>
      <c r="B333" s="71">
        <f>'Balance N'!J336</f>
        <v>0</v>
      </c>
      <c r="C333" s="72">
        <f>'Balance N'!K336</f>
        <v>0</v>
      </c>
      <c r="D333" s="72">
        <f>'Balance N'!L336</f>
        <v>0</v>
      </c>
      <c r="E333" s="72">
        <f>'Balance N'!M336</f>
        <v>0</v>
      </c>
      <c r="F333" s="72">
        <f>'Balance N'!N336</f>
        <v>0</v>
      </c>
      <c r="G333" s="72">
        <f>'Balance N'!O336</f>
        <v>0</v>
      </c>
      <c r="H333" s="72">
        <f>'Balance N'!P336</f>
        <v>0</v>
      </c>
      <c r="I333" s="74">
        <f t="shared" si="5"/>
        <v>0</v>
      </c>
    </row>
    <row r="334" spans="1:9" ht="15.6">
      <c r="A334" s="70">
        <f>'Balance N'!I337</f>
        <v>0</v>
      </c>
      <c r="B334" s="71">
        <f>'Balance N'!J337</f>
        <v>0</v>
      </c>
      <c r="C334" s="72">
        <f>'Balance N'!K337</f>
        <v>0</v>
      </c>
      <c r="D334" s="72">
        <f>'Balance N'!L337</f>
        <v>0</v>
      </c>
      <c r="E334" s="72">
        <f>'Balance N'!M337</f>
        <v>0</v>
      </c>
      <c r="F334" s="72">
        <f>'Balance N'!N337</f>
        <v>0</v>
      </c>
      <c r="G334" s="72">
        <f>'Balance N'!O337</f>
        <v>0</v>
      </c>
      <c r="H334" s="72">
        <f>'Balance N'!P337</f>
        <v>0</v>
      </c>
      <c r="I334" s="74">
        <f t="shared" si="5"/>
        <v>0</v>
      </c>
    </row>
    <row r="335" spans="1:9" ht="15.6">
      <c r="A335" s="70">
        <f>'Balance N'!I338</f>
        <v>0</v>
      </c>
      <c r="B335" s="71">
        <f>'Balance N'!J338</f>
        <v>0</v>
      </c>
      <c r="C335" s="72">
        <f>'Balance N'!K338</f>
        <v>0</v>
      </c>
      <c r="D335" s="72">
        <f>'Balance N'!L338</f>
        <v>0</v>
      </c>
      <c r="E335" s="72">
        <f>'Balance N'!M338</f>
        <v>0</v>
      </c>
      <c r="F335" s="72">
        <f>'Balance N'!N338</f>
        <v>0</v>
      </c>
      <c r="G335" s="72">
        <f>'Balance N'!O338</f>
        <v>0</v>
      </c>
      <c r="H335" s="72">
        <f>'Balance N'!P338</f>
        <v>0</v>
      </c>
      <c r="I335" s="74">
        <f t="shared" si="5"/>
        <v>0</v>
      </c>
    </row>
    <row r="336" spans="1:9" ht="15.6">
      <c r="A336" s="70">
        <f>'Balance N'!I339</f>
        <v>0</v>
      </c>
      <c r="B336" s="71">
        <f>'Balance N'!J339</f>
        <v>0</v>
      </c>
      <c r="C336" s="72">
        <f>'Balance N'!K339</f>
        <v>0</v>
      </c>
      <c r="D336" s="72">
        <f>'Balance N'!L339</f>
        <v>0</v>
      </c>
      <c r="E336" s="72">
        <f>'Balance N'!M339</f>
        <v>0</v>
      </c>
      <c r="F336" s="72">
        <f>'Balance N'!N339</f>
        <v>0</v>
      </c>
      <c r="G336" s="72">
        <f>'Balance N'!O339</f>
        <v>0</v>
      </c>
      <c r="H336" s="72">
        <f>'Balance N'!P339</f>
        <v>0</v>
      </c>
      <c r="I336" s="74">
        <f t="shared" si="5"/>
        <v>0</v>
      </c>
    </row>
    <row r="337" spans="1:9" ht="15.6">
      <c r="A337" s="70">
        <f>'Balance N'!I340</f>
        <v>0</v>
      </c>
      <c r="B337" s="71">
        <f>'Balance N'!J340</f>
        <v>0</v>
      </c>
      <c r="C337" s="72">
        <f>'Balance N'!K340</f>
        <v>0</v>
      </c>
      <c r="D337" s="72">
        <f>'Balance N'!L340</f>
        <v>0</v>
      </c>
      <c r="E337" s="72">
        <f>'Balance N'!M340</f>
        <v>0</v>
      </c>
      <c r="F337" s="72">
        <f>'Balance N'!N340</f>
        <v>0</v>
      </c>
      <c r="G337" s="72">
        <f>'Balance N'!O340</f>
        <v>0</v>
      </c>
      <c r="H337" s="72">
        <f>'Balance N'!P340</f>
        <v>0</v>
      </c>
      <c r="I337" s="74">
        <f t="shared" si="5"/>
        <v>0</v>
      </c>
    </row>
    <row r="338" spans="1:9" ht="15.6">
      <c r="A338" s="70">
        <f>'Balance N'!I341</f>
        <v>0</v>
      </c>
      <c r="B338" s="71">
        <f>'Balance N'!J341</f>
        <v>0</v>
      </c>
      <c r="C338" s="72">
        <f>'Balance N'!K341</f>
        <v>0</v>
      </c>
      <c r="D338" s="72">
        <f>'Balance N'!L341</f>
        <v>0</v>
      </c>
      <c r="E338" s="72">
        <f>'Balance N'!M341</f>
        <v>0</v>
      </c>
      <c r="F338" s="72">
        <f>'Balance N'!N341</f>
        <v>0</v>
      </c>
      <c r="G338" s="72">
        <f>'Balance N'!O341</f>
        <v>0</v>
      </c>
      <c r="H338" s="72">
        <f>'Balance N'!P341</f>
        <v>0</v>
      </c>
      <c r="I338" s="74">
        <f t="shared" si="5"/>
        <v>0</v>
      </c>
    </row>
    <row r="339" spans="1:9" ht="15.6">
      <c r="A339" s="70">
        <f>'Balance N'!I342</f>
        <v>0</v>
      </c>
      <c r="B339" s="71">
        <f>'Balance N'!J342</f>
        <v>0</v>
      </c>
      <c r="C339" s="72">
        <f>'Balance N'!K342</f>
        <v>0</v>
      </c>
      <c r="D339" s="72">
        <f>'Balance N'!L342</f>
        <v>0</v>
      </c>
      <c r="E339" s="72">
        <f>'Balance N'!M342</f>
        <v>0</v>
      </c>
      <c r="F339" s="72">
        <f>'Balance N'!N342</f>
        <v>0</v>
      </c>
      <c r="G339" s="72">
        <f>'Balance N'!O342</f>
        <v>0</v>
      </c>
      <c r="H339" s="72">
        <f>'Balance N'!P342</f>
        <v>0</v>
      </c>
      <c r="I339" s="74">
        <f t="shared" si="5"/>
        <v>0</v>
      </c>
    </row>
    <row r="340" spans="1:9" ht="15.6">
      <c r="A340" s="70">
        <f>'Balance N'!I343</f>
        <v>0</v>
      </c>
      <c r="B340" s="71">
        <f>'Balance N'!J343</f>
        <v>0</v>
      </c>
      <c r="C340" s="72">
        <f>'Balance N'!K343</f>
        <v>0</v>
      </c>
      <c r="D340" s="72">
        <f>'Balance N'!L343</f>
        <v>0</v>
      </c>
      <c r="E340" s="72">
        <f>'Balance N'!M343</f>
        <v>0</v>
      </c>
      <c r="F340" s="72">
        <f>'Balance N'!N343</f>
        <v>0</v>
      </c>
      <c r="G340" s="72">
        <f>'Balance N'!O343</f>
        <v>0</v>
      </c>
      <c r="H340" s="72">
        <f>'Balance N'!P343</f>
        <v>0</v>
      </c>
      <c r="I340" s="74">
        <f t="shared" si="5"/>
        <v>0</v>
      </c>
    </row>
    <row r="341" spans="1:9" ht="15.6">
      <c r="A341" s="70">
        <f>'Balance N'!I344</f>
        <v>0</v>
      </c>
      <c r="B341" s="71">
        <f>'Balance N'!J344</f>
        <v>0</v>
      </c>
      <c r="C341" s="72">
        <f>'Balance N'!K344</f>
        <v>0</v>
      </c>
      <c r="D341" s="72">
        <f>'Balance N'!L344</f>
        <v>0</v>
      </c>
      <c r="E341" s="72">
        <f>'Balance N'!M344</f>
        <v>0</v>
      </c>
      <c r="F341" s="72">
        <f>'Balance N'!N344</f>
        <v>0</v>
      </c>
      <c r="G341" s="72">
        <f>'Balance N'!O344</f>
        <v>0</v>
      </c>
      <c r="H341" s="72">
        <f>'Balance N'!P344</f>
        <v>0</v>
      </c>
      <c r="I341" s="74">
        <f t="shared" si="5"/>
        <v>0</v>
      </c>
    </row>
    <row r="342" spans="1:9" ht="15.6">
      <c r="A342" s="70">
        <f>'Balance N'!I345</f>
        <v>0</v>
      </c>
      <c r="B342" s="71">
        <f>'Balance N'!J345</f>
        <v>0</v>
      </c>
      <c r="C342" s="72">
        <f>'Balance N'!K345</f>
        <v>0</v>
      </c>
      <c r="D342" s="72">
        <f>'Balance N'!L345</f>
        <v>0</v>
      </c>
      <c r="E342" s="72">
        <f>'Balance N'!M345</f>
        <v>0</v>
      </c>
      <c r="F342" s="72">
        <f>'Balance N'!N345</f>
        <v>0</v>
      </c>
      <c r="G342" s="72">
        <f>'Balance N'!O345</f>
        <v>0</v>
      </c>
      <c r="H342" s="72">
        <f>'Balance N'!P345</f>
        <v>0</v>
      </c>
      <c r="I342" s="74">
        <f t="shared" si="5"/>
        <v>0</v>
      </c>
    </row>
    <row r="343" spans="1:9" ht="15.6">
      <c r="A343" s="70">
        <f>'Balance N'!I346</f>
        <v>0</v>
      </c>
      <c r="B343" s="71">
        <f>'Balance N'!J346</f>
        <v>0</v>
      </c>
      <c r="C343" s="72">
        <f>'Balance N'!K346</f>
        <v>0</v>
      </c>
      <c r="D343" s="72">
        <f>'Balance N'!L346</f>
        <v>0</v>
      </c>
      <c r="E343" s="72">
        <f>'Balance N'!M346</f>
        <v>0</v>
      </c>
      <c r="F343" s="72">
        <f>'Balance N'!N346</f>
        <v>0</v>
      </c>
      <c r="G343" s="72">
        <f>'Balance N'!O346</f>
        <v>0</v>
      </c>
      <c r="H343" s="72">
        <f>'Balance N'!P346</f>
        <v>0</v>
      </c>
      <c r="I343" s="74">
        <f t="shared" si="5"/>
        <v>0</v>
      </c>
    </row>
    <row r="344" spans="1:9" ht="15.6">
      <c r="A344" s="70">
        <f>'Balance N'!I347</f>
        <v>0</v>
      </c>
      <c r="B344" s="71">
        <f>'Balance N'!J347</f>
        <v>0</v>
      </c>
      <c r="C344" s="72">
        <f>'Balance N'!K347</f>
        <v>0</v>
      </c>
      <c r="D344" s="72">
        <f>'Balance N'!L347</f>
        <v>0</v>
      </c>
      <c r="E344" s="72">
        <f>'Balance N'!M347</f>
        <v>0</v>
      </c>
      <c r="F344" s="72">
        <f>'Balance N'!N347</f>
        <v>0</v>
      </c>
      <c r="G344" s="72">
        <f>'Balance N'!O347</f>
        <v>0</v>
      </c>
      <c r="H344" s="72">
        <f>'Balance N'!P347</f>
        <v>0</v>
      </c>
      <c r="I344" s="74">
        <f t="shared" si="5"/>
        <v>0</v>
      </c>
    </row>
    <row r="345" spans="1:9" ht="15.6">
      <c r="A345" s="70">
        <f>'Balance N'!I348</f>
        <v>0</v>
      </c>
      <c r="B345" s="71">
        <f>'Balance N'!J348</f>
        <v>0</v>
      </c>
      <c r="C345" s="72">
        <f>'Balance N'!K348</f>
        <v>0</v>
      </c>
      <c r="D345" s="72">
        <f>'Balance N'!L348</f>
        <v>0</v>
      </c>
      <c r="E345" s="72">
        <f>'Balance N'!M348</f>
        <v>0</v>
      </c>
      <c r="F345" s="72">
        <f>'Balance N'!N348</f>
        <v>0</v>
      </c>
      <c r="G345" s="72">
        <f>'Balance N'!O348</f>
        <v>0</v>
      </c>
      <c r="H345" s="72">
        <f>'Balance N'!P348</f>
        <v>0</v>
      </c>
      <c r="I345" s="74">
        <f t="shared" si="5"/>
        <v>0</v>
      </c>
    </row>
    <row r="346" spans="1:9" ht="15.6">
      <c r="A346" s="70">
        <f>'Balance N'!I349</f>
        <v>0</v>
      </c>
      <c r="B346" s="71">
        <f>'Balance N'!J349</f>
        <v>0</v>
      </c>
      <c r="C346" s="72">
        <f>'Balance N'!K349</f>
        <v>0</v>
      </c>
      <c r="D346" s="72">
        <f>'Balance N'!L349</f>
        <v>0</v>
      </c>
      <c r="E346" s="72">
        <f>'Balance N'!M349</f>
        <v>0</v>
      </c>
      <c r="F346" s="72">
        <f>'Balance N'!N349</f>
        <v>0</v>
      </c>
      <c r="G346" s="72">
        <f>'Balance N'!O349</f>
        <v>0</v>
      </c>
      <c r="H346" s="72">
        <f>'Balance N'!P349</f>
        <v>0</v>
      </c>
      <c r="I346" s="74">
        <f t="shared" si="5"/>
        <v>0</v>
      </c>
    </row>
    <row r="347" spans="1:9" ht="15.6">
      <c r="A347" s="70">
        <f>'Balance N'!I350</f>
        <v>0</v>
      </c>
      <c r="B347" s="71">
        <f>'Balance N'!J350</f>
        <v>0</v>
      </c>
      <c r="C347" s="72">
        <f>'Balance N'!K350</f>
        <v>0</v>
      </c>
      <c r="D347" s="72">
        <f>'Balance N'!L350</f>
        <v>0</v>
      </c>
      <c r="E347" s="72">
        <f>'Balance N'!M350</f>
        <v>0</v>
      </c>
      <c r="F347" s="72">
        <f>'Balance N'!N350</f>
        <v>0</v>
      </c>
      <c r="G347" s="72">
        <f>'Balance N'!O350</f>
        <v>0</v>
      </c>
      <c r="H347" s="72">
        <f>'Balance N'!P350</f>
        <v>0</v>
      </c>
      <c r="I347" s="74">
        <f t="shared" si="5"/>
        <v>0</v>
      </c>
    </row>
    <row r="348" spans="1:9" ht="15.6">
      <c r="A348" s="70">
        <f>'Balance N'!I351</f>
        <v>0</v>
      </c>
      <c r="B348" s="71">
        <f>'Balance N'!J351</f>
        <v>0</v>
      </c>
      <c r="C348" s="72">
        <f>'Balance N'!K351</f>
        <v>0</v>
      </c>
      <c r="D348" s="72">
        <f>'Balance N'!L351</f>
        <v>0</v>
      </c>
      <c r="E348" s="72">
        <f>'Balance N'!M351</f>
        <v>0</v>
      </c>
      <c r="F348" s="72">
        <f>'Balance N'!N351</f>
        <v>0</v>
      </c>
      <c r="G348" s="72">
        <f>'Balance N'!O351</f>
        <v>0</v>
      </c>
      <c r="H348" s="72">
        <f>'Balance N'!P351</f>
        <v>0</v>
      </c>
      <c r="I348" s="74">
        <f t="shared" si="5"/>
        <v>0</v>
      </c>
    </row>
    <row r="349" spans="1:9" ht="15.6">
      <c r="A349" s="70">
        <f>'Balance N'!I352</f>
        <v>0</v>
      </c>
      <c r="B349" s="71">
        <f>'Balance N'!J352</f>
        <v>0</v>
      </c>
      <c r="C349" s="72">
        <f>'Balance N'!K352</f>
        <v>0</v>
      </c>
      <c r="D349" s="72">
        <f>'Balance N'!L352</f>
        <v>0</v>
      </c>
      <c r="E349" s="72">
        <f>'Balance N'!M352</f>
        <v>0</v>
      </c>
      <c r="F349" s="72">
        <f>'Balance N'!N352</f>
        <v>0</v>
      </c>
      <c r="G349" s="72">
        <f>'Balance N'!O352</f>
        <v>0</v>
      </c>
      <c r="H349" s="72">
        <f>'Balance N'!P352</f>
        <v>0</v>
      </c>
      <c r="I349" s="74">
        <f t="shared" si="5"/>
        <v>0</v>
      </c>
    </row>
    <row r="350" spans="1:9" ht="15.6">
      <c r="A350" s="70">
        <f>'Balance N'!I353</f>
        <v>0</v>
      </c>
      <c r="B350" s="71">
        <f>'Balance N'!J353</f>
        <v>0</v>
      </c>
      <c r="C350" s="72">
        <f>'Balance N'!K353</f>
        <v>0</v>
      </c>
      <c r="D350" s="72">
        <f>'Balance N'!L353</f>
        <v>0</v>
      </c>
      <c r="E350" s="72">
        <f>'Balance N'!M353</f>
        <v>0</v>
      </c>
      <c r="F350" s="72">
        <f>'Balance N'!N353</f>
        <v>0</v>
      </c>
      <c r="G350" s="72">
        <f>'Balance N'!O353</f>
        <v>0</v>
      </c>
      <c r="H350" s="72">
        <f>'Balance N'!P353</f>
        <v>0</v>
      </c>
      <c r="I350" s="74">
        <f t="shared" si="5"/>
        <v>0</v>
      </c>
    </row>
    <row r="351" spans="1:9" ht="15.6">
      <c r="A351" s="70">
        <f>'Balance N'!I354</f>
        <v>0</v>
      </c>
      <c r="B351" s="71">
        <f>'Balance N'!J354</f>
        <v>0</v>
      </c>
      <c r="C351" s="72">
        <f>'Balance N'!K354</f>
        <v>0</v>
      </c>
      <c r="D351" s="72">
        <f>'Balance N'!L354</f>
        <v>0</v>
      </c>
      <c r="E351" s="72">
        <f>'Balance N'!M354</f>
        <v>0</v>
      </c>
      <c r="F351" s="72">
        <f>'Balance N'!N354</f>
        <v>0</v>
      </c>
      <c r="G351" s="72">
        <f>'Balance N'!O354</f>
        <v>0</v>
      </c>
      <c r="H351" s="72">
        <f>'Balance N'!P354</f>
        <v>0</v>
      </c>
      <c r="I351" s="74">
        <f t="shared" si="5"/>
        <v>0</v>
      </c>
    </row>
    <row r="352" spans="1:9" ht="15.6">
      <c r="A352" s="70">
        <f>'Balance N'!I355</f>
        <v>0</v>
      </c>
      <c r="B352" s="71">
        <f>'Balance N'!J355</f>
        <v>0</v>
      </c>
      <c r="C352" s="72">
        <f>'Balance N'!K355</f>
        <v>0</v>
      </c>
      <c r="D352" s="72">
        <f>'Balance N'!L355</f>
        <v>0</v>
      </c>
      <c r="E352" s="72">
        <f>'Balance N'!M355</f>
        <v>0</v>
      </c>
      <c r="F352" s="72">
        <f>'Balance N'!N355</f>
        <v>0</v>
      </c>
      <c r="G352" s="72">
        <f>'Balance N'!O355</f>
        <v>0</v>
      </c>
      <c r="H352" s="72">
        <f>'Balance N'!P355</f>
        <v>0</v>
      </c>
      <c r="I352" s="74">
        <f t="shared" si="5"/>
        <v>0</v>
      </c>
    </row>
    <row r="353" spans="1:9" ht="15.6">
      <c r="A353" s="70">
        <f>'Balance N'!I356</f>
        <v>0</v>
      </c>
      <c r="B353" s="71">
        <f>'Balance N'!J356</f>
        <v>0</v>
      </c>
      <c r="C353" s="72">
        <f>'Balance N'!K356</f>
        <v>0</v>
      </c>
      <c r="D353" s="72">
        <f>'Balance N'!L356</f>
        <v>0</v>
      </c>
      <c r="E353" s="72">
        <f>'Balance N'!M356</f>
        <v>0</v>
      </c>
      <c r="F353" s="72">
        <f>'Balance N'!N356</f>
        <v>0</v>
      </c>
      <c r="G353" s="72">
        <f>'Balance N'!O356</f>
        <v>0</v>
      </c>
      <c r="H353" s="72">
        <f>'Balance N'!P356</f>
        <v>0</v>
      </c>
      <c r="I353" s="74">
        <f t="shared" si="5"/>
        <v>0</v>
      </c>
    </row>
    <row r="354" spans="1:9" ht="15.6">
      <c r="A354" s="70">
        <f>'Balance N'!I357</f>
        <v>0</v>
      </c>
      <c r="B354" s="71">
        <f>'Balance N'!J357</f>
        <v>0</v>
      </c>
      <c r="C354" s="72">
        <f>'Balance N'!K357</f>
        <v>0</v>
      </c>
      <c r="D354" s="72">
        <f>'Balance N'!L357</f>
        <v>0</v>
      </c>
      <c r="E354" s="72">
        <f>'Balance N'!M357</f>
        <v>0</v>
      </c>
      <c r="F354" s="72">
        <f>'Balance N'!N357</f>
        <v>0</v>
      </c>
      <c r="G354" s="72">
        <f>'Balance N'!O357</f>
        <v>0</v>
      </c>
      <c r="H354" s="72">
        <f>'Balance N'!P357</f>
        <v>0</v>
      </c>
      <c r="I354" s="74">
        <f t="shared" si="5"/>
        <v>0</v>
      </c>
    </row>
    <row r="355" spans="1:9" ht="15.6">
      <c r="A355" s="70">
        <f>'Balance N'!I358</f>
        <v>0</v>
      </c>
      <c r="B355" s="71">
        <f>'Balance N'!J358</f>
        <v>0</v>
      </c>
      <c r="C355" s="72">
        <f>'Balance N'!K358</f>
        <v>0</v>
      </c>
      <c r="D355" s="72">
        <f>'Balance N'!L358</f>
        <v>0</v>
      </c>
      <c r="E355" s="72">
        <f>'Balance N'!M358</f>
        <v>0</v>
      </c>
      <c r="F355" s="72">
        <f>'Balance N'!N358</f>
        <v>0</v>
      </c>
      <c r="G355" s="72">
        <f>'Balance N'!O358</f>
        <v>0</v>
      </c>
      <c r="H355" s="72">
        <f>'Balance N'!P358</f>
        <v>0</v>
      </c>
      <c r="I355" s="74">
        <f t="shared" si="5"/>
        <v>0</v>
      </c>
    </row>
    <row r="356" spans="1:9" ht="15.6">
      <c r="A356" s="70">
        <f>'Balance N'!I359</f>
        <v>0</v>
      </c>
      <c r="B356" s="71">
        <f>'Balance N'!J359</f>
        <v>0</v>
      </c>
      <c r="C356" s="72">
        <f>'Balance N'!K359</f>
        <v>0</v>
      </c>
      <c r="D356" s="72">
        <f>'Balance N'!L359</f>
        <v>0</v>
      </c>
      <c r="E356" s="72">
        <f>'Balance N'!M359</f>
        <v>0</v>
      </c>
      <c r="F356" s="72">
        <f>'Balance N'!N359</f>
        <v>0</v>
      </c>
      <c r="G356" s="72">
        <f>'Balance N'!O359</f>
        <v>0</v>
      </c>
      <c r="H356" s="72">
        <f>'Balance N'!P359</f>
        <v>0</v>
      </c>
      <c r="I356" s="74">
        <f t="shared" si="5"/>
        <v>0</v>
      </c>
    </row>
    <row r="357" spans="1:9" ht="15.6">
      <c r="A357" s="70">
        <f>'Balance N'!I360</f>
        <v>0</v>
      </c>
      <c r="B357" s="71">
        <f>'Balance N'!J360</f>
        <v>0</v>
      </c>
      <c r="C357" s="72">
        <f>'Balance N'!K360</f>
        <v>0</v>
      </c>
      <c r="D357" s="72">
        <f>'Balance N'!L360</f>
        <v>0</v>
      </c>
      <c r="E357" s="72">
        <f>'Balance N'!M360</f>
        <v>0</v>
      </c>
      <c r="F357" s="72">
        <f>'Balance N'!N360</f>
        <v>0</v>
      </c>
      <c r="G357" s="72">
        <f>'Balance N'!O360</f>
        <v>0</v>
      </c>
      <c r="H357" s="72">
        <f>'Balance N'!P360</f>
        <v>0</v>
      </c>
      <c r="I357" s="74">
        <f t="shared" si="5"/>
        <v>0</v>
      </c>
    </row>
    <row r="358" spans="1:9" ht="15.6">
      <c r="A358" s="70">
        <f>'Balance N'!I361</f>
        <v>0</v>
      </c>
      <c r="B358" s="71">
        <f>'Balance N'!J361</f>
        <v>0</v>
      </c>
      <c r="C358" s="72">
        <f>'Balance N'!K361</f>
        <v>0</v>
      </c>
      <c r="D358" s="72">
        <f>'Balance N'!L361</f>
        <v>0</v>
      </c>
      <c r="E358" s="72">
        <f>'Balance N'!M361</f>
        <v>0</v>
      </c>
      <c r="F358" s="72">
        <f>'Balance N'!N361</f>
        <v>0</v>
      </c>
      <c r="G358" s="72">
        <f>'Balance N'!O361</f>
        <v>0</v>
      </c>
      <c r="H358" s="72">
        <f>'Balance N'!P361</f>
        <v>0</v>
      </c>
      <c r="I358" s="74">
        <f t="shared" si="5"/>
        <v>0</v>
      </c>
    </row>
    <row r="359" spans="1:9" ht="15.6">
      <c r="A359" s="70">
        <f>'Balance N'!I362</f>
        <v>0</v>
      </c>
      <c r="B359" s="71">
        <f>'Balance N'!J362</f>
        <v>0</v>
      </c>
      <c r="C359" s="72">
        <f>'Balance N'!K362</f>
        <v>0</v>
      </c>
      <c r="D359" s="72">
        <f>'Balance N'!L362</f>
        <v>0</v>
      </c>
      <c r="E359" s="72">
        <f>'Balance N'!M362</f>
        <v>0</v>
      </c>
      <c r="F359" s="72">
        <f>'Balance N'!N362</f>
        <v>0</v>
      </c>
      <c r="G359" s="72">
        <f>'Balance N'!O362</f>
        <v>0</v>
      </c>
      <c r="H359" s="72">
        <f>'Balance N'!P362</f>
        <v>0</v>
      </c>
      <c r="I359" s="74">
        <f t="shared" si="5"/>
        <v>0</v>
      </c>
    </row>
    <row r="360" spans="1:9" ht="15.6">
      <c r="A360" s="70">
        <f>'Balance N'!I363</f>
        <v>0</v>
      </c>
      <c r="B360" s="71">
        <f>'Balance N'!J363</f>
        <v>0</v>
      </c>
      <c r="C360" s="72">
        <f>'Balance N'!K363</f>
        <v>0</v>
      </c>
      <c r="D360" s="72">
        <f>'Balance N'!L363</f>
        <v>0</v>
      </c>
      <c r="E360" s="72">
        <f>'Balance N'!M363</f>
        <v>0</v>
      </c>
      <c r="F360" s="72">
        <f>'Balance N'!N363</f>
        <v>0</v>
      </c>
      <c r="G360" s="72">
        <f>'Balance N'!O363</f>
        <v>0</v>
      </c>
      <c r="H360" s="72">
        <f>'Balance N'!P363</f>
        <v>0</v>
      </c>
      <c r="I360" s="74">
        <f t="shared" si="5"/>
        <v>0</v>
      </c>
    </row>
    <row r="361" spans="1:9" ht="15.6">
      <c r="A361" s="70">
        <f>'Balance N'!I364</f>
        <v>0</v>
      </c>
      <c r="B361" s="71">
        <f>'Balance N'!J364</f>
        <v>0</v>
      </c>
      <c r="C361" s="72">
        <f>'Balance N'!K364</f>
        <v>0</v>
      </c>
      <c r="D361" s="72">
        <f>'Balance N'!L364</f>
        <v>0</v>
      </c>
      <c r="E361" s="72">
        <f>'Balance N'!M364</f>
        <v>0</v>
      </c>
      <c r="F361" s="72">
        <f>'Balance N'!N364</f>
        <v>0</v>
      </c>
      <c r="G361" s="72">
        <f>'Balance N'!O364</f>
        <v>0</v>
      </c>
      <c r="H361" s="72">
        <f>'Balance N'!P364</f>
        <v>0</v>
      </c>
      <c r="I361" s="74">
        <f t="shared" si="5"/>
        <v>0</v>
      </c>
    </row>
    <row r="362" spans="1:9" ht="15.6">
      <c r="A362" s="70">
        <f>'Balance N'!I365</f>
        <v>0</v>
      </c>
      <c r="B362" s="71">
        <f>'Balance N'!J365</f>
        <v>0</v>
      </c>
      <c r="C362" s="72">
        <f>'Balance N'!K365</f>
        <v>0</v>
      </c>
      <c r="D362" s="72">
        <f>'Balance N'!L365</f>
        <v>0</v>
      </c>
      <c r="E362" s="72">
        <f>'Balance N'!M365</f>
        <v>0</v>
      </c>
      <c r="F362" s="72">
        <f>'Balance N'!N365</f>
        <v>0</v>
      </c>
      <c r="G362" s="72">
        <f>'Balance N'!O365</f>
        <v>0</v>
      </c>
      <c r="H362" s="72">
        <f>'Balance N'!P365</f>
        <v>0</v>
      </c>
      <c r="I362" s="74">
        <f t="shared" si="5"/>
        <v>0</v>
      </c>
    </row>
    <row r="363" spans="1:9" ht="15.6">
      <c r="A363" s="70">
        <f>'Balance N'!I366</f>
        <v>0</v>
      </c>
      <c r="B363" s="71">
        <f>'Balance N'!J366</f>
        <v>0</v>
      </c>
      <c r="C363" s="72">
        <f>'Balance N'!K366</f>
        <v>0</v>
      </c>
      <c r="D363" s="72">
        <f>'Balance N'!L366</f>
        <v>0</v>
      </c>
      <c r="E363" s="72">
        <f>'Balance N'!M366</f>
        <v>0</v>
      </c>
      <c r="F363" s="72">
        <f>'Balance N'!N366</f>
        <v>0</v>
      </c>
      <c r="G363" s="72">
        <f>'Balance N'!O366</f>
        <v>0</v>
      </c>
      <c r="H363" s="72">
        <f>'Balance N'!P366</f>
        <v>0</v>
      </c>
      <c r="I363" s="74">
        <f t="shared" si="5"/>
        <v>0</v>
      </c>
    </row>
    <row r="364" spans="1:9" ht="15.6">
      <c r="A364" s="70">
        <f>'Balance N'!I367</f>
        <v>0</v>
      </c>
      <c r="B364" s="71">
        <f>'Balance N'!J367</f>
        <v>0</v>
      </c>
      <c r="C364" s="72">
        <f>'Balance N'!K367</f>
        <v>0</v>
      </c>
      <c r="D364" s="72">
        <f>'Balance N'!L367</f>
        <v>0</v>
      </c>
      <c r="E364" s="72">
        <f>'Balance N'!M367</f>
        <v>0</v>
      </c>
      <c r="F364" s="72">
        <f>'Balance N'!N367</f>
        <v>0</v>
      </c>
      <c r="G364" s="72">
        <f>'Balance N'!O367</f>
        <v>0</v>
      </c>
      <c r="H364" s="72">
        <f>'Balance N'!P367</f>
        <v>0</v>
      </c>
      <c r="I364" s="74">
        <f t="shared" si="5"/>
        <v>0</v>
      </c>
    </row>
    <row r="365" spans="1:9" ht="15.6">
      <c r="A365" s="70">
        <f>'Balance N'!I368</f>
        <v>0</v>
      </c>
      <c r="B365" s="71">
        <f>'Balance N'!J368</f>
        <v>0</v>
      </c>
      <c r="C365" s="72">
        <f>'Balance N'!K368</f>
        <v>0</v>
      </c>
      <c r="D365" s="72">
        <f>'Balance N'!L368</f>
        <v>0</v>
      </c>
      <c r="E365" s="72">
        <f>'Balance N'!M368</f>
        <v>0</v>
      </c>
      <c r="F365" s="72">
        <f>'Balance N'!N368</f>
        <v>0</v>
      </c>
      <c r="G365" s="72">
        <f>'Balance N'!O368</f>
        <v>0</v>
      </c>
      <c r="H365" s="72">
        <f>'Balance N'!P368</f>
        <v>0</v>
      </c>
      <c r="I365" s="74">
        <f t="shared" si="5"/>
        <v>0</v>
      </c>
    </row>
    <row r="366" spans="1:9" ht="15.6">
      <c r="A366" s="70">
        <f>'Balance N'!I369</f>
        <v>0</v>
      </c>
      <c r="B366" s="71">
        <f>'Balance N'!J369</f>
        <v>0</v>
      </c>
      <c r="C366" s="72">
        <f>'Balance N'!K369</f>
        <v>0</v>
      </c>
      <c r="D366" s="72">
        <f>'Balance N'!L369</f>
        <v>0</v>
      </c>
      <c r="E366" s="72">
        <f>'Balance N'!M369</f>
        <v>0</v>
      </c>
      <c r="F366" s="72">
        <f>'Balance N'!N369</f>
        <v>0</v>
      </c>
      <c r="G366" s="72">
        <f>'Balance N'!O369</f>
        <v>0</v>
      </c>
      <c r="H366" s="72">
        <f>'Balance N'!P369</f>
        <v>0</v>
      </c>
      <c r="I366" s="74">
        <f t="shared" si="5"/>
        <v>0</v>
      </c>
    </row>
    <row r="367" spans="1:9" ht="15.6">
      <c r="A367" s="70">
        <f>'Balance N'!I370</f>
        <v>0</v>
      </c>
      <c r="B367" s="71">
        <f>'Balance N'!J370</f>
        <v>0</v>
      </c>
      <c r="C367" s="72">
        <f>'Balance N'!K370</f>
        <v>0</v>
      </c>
      <c r="D367" s="72">
        <f>'Balance N'!L370</f>
        <v>0</v>
      </c>
      <c r="E367" s="72">
        <f>'Balance N'!M370</f>
        <v>0</v>
      </c>
      <c r="F367" s="72">
        <f>'Balance N'!N370</f>
        <v>0</v>
      </c>
      <c r="G367" s="72">
        <f>'Balance N'!O370</f>
        <v>0</v>
      </c>
      <c r="H367" s="72">
        <f>'Balance N'!P370</f>
        <v>0</v>
      </c>
      <c r="I367" s="74">
        <f t="shared" si="5"/>
        <v>0</v>
      </c>
    </row>
    <row r="368" spans="1:9" ht="15.6">
      <c r="A368" s="70">
        <f>'Balance N'!I371</f>
        <v>0</v>
      </c>
      <c r="B368" s="71">
        <f>'Balance N'!J371</f>
        <v>0</v>
      </c>
      <c r="C368" s="72">
        <f>'Balance N'!K371</f>
        <v>0</v>
      </c>
      <c r="D368" s="72">
        <f>'Balance N'!L371</f>
        <v>0</v>
      </c>
      <c r="E368" s="72">
        <f>'Balance N'!M371</f>
        <v>0</v>
      </c>
      <c r="F368" s="72">
        <f>'Balance N'!N371</f>
        <v>0</v>
      </c>
      <c r="G368" s="72">
        <f>'Balance N'!O371</f>
        <v>0</v>
      </c>
      <c r="H368" s="72">
        <f>'Balance N'!P371</f>
        <v>0</v>
      </c>
      <c r="I368" s="74">
        <f t="shared" si="5"/>
        <v>0</v>
      </c>
    </row>
    <row r="369" spans="1:9" ht="15.6">
      <c r="A369" s="70">
        <f>'Balance N'!I372</f>
        <v>0</v>
      </c>
      <c r="B369" s="71">
        <f>'Balance N'!J372</f>
        <v>0</v>
      </c>
      <c r="C369" s="72">
        <f>'Balance N'!K372</f>
        <v>0</v>
      </c>
      <c r="D369" s="72">
        <f>'Balance N'!L372</f>
        <v>0</v>
      </c>
      <c r="E369" s="72">
        <f>'Balance N'!M372</f>
        <v>0</v>
      </c>
      <c r="F369" s="72">
        <f>'Balance N'!N372</f>
        <v>0</v>
      </c>
      <c r="G369" s="72">
        <f>'Balance N'!O372</f>
        <v>0</v>
      </c>
      <c r="H369" s="72">
        <f>'Balance N'!P372</f>
        <v>0</v>
      </c>
      <c r="I369" s="74">
        <f t="shared" si="5"/>
        <v>0</v>
      </c>
    </row>
    <row r="370" spans="1:9" ht="15.6">
      <c r="A370" s="70">
        <f>'Balance N'!I373</f>
        <v>0</v>
      </c>
      <c r="B370" s="71">
        <f>'Balance N'!J373</f>
        <v>0</v>
      </c>
      <c r="C370" s="72">
        <f>'Balance N'!K373</f>
        <v>0</v>
      </c>
      <c r="D370" s="72">
        <f>'Balance N'!L373</f>
        <v>0</v>
      </c>
      <c r="E370" s="72">
        <f>'Balance N'!M373</f>
        <v>0</v>
      </c>
      <c r="F370" s="72">
        <f>'Balance N'!N373</f>
        <v>0</v>
      </c>
      <c r="G370" s="72">
        <f>'Balance N'!O373</f>
        <v>0</v>
      </c>
      <c r="H370" s="72">
        <f>'Balance N'!P373</f>
        <v>0</v>
      </c>
      <c r="I370" s="74">
        <f t="shared" si="5"/>
        <v>0</v>
      </c>
    </row>
    <row r="371" spans="1:9" ht="15.6">
      <c r="A371" s="70">
        <f>'Balance N'!I374</f>
        <v>0</v>
      </c>
      <c r="B371" s="71">
        <f>'Balance N'!J374</f>
        <v>0</v>
      </c>
      <c r="C371" s="72">
        <f>'Balance N'!K374</f>
        <v>0</v>
      </c>
      <c r="D371" s="72">
        <f>'Balance N'!L374</f>
        <v>0</v>
      </c>
      <c r="E371" s="72">
        <f>'Balance N'!M374</f>
        <v>0</v>
      </c>
      <c r="F371" s="72">
        <f>'Balance N'!N374</f>
        <v>0</v>
      </c>
      <c r="G371" s="72">
        <f>'Balance N'!O374</f>
        <v>0</v>
      </c>
      <c r="H371" s="72">
        <f>'Balance N'!P374</f>
        <v>0</v>
      </c>
      <c r="I371" s="74">
        <f t="shared" si="5"/>
        <v>0</v>
      </c>
    </row>
    <row r="372" spans="1:9" ht="15.6">
      <c r="A372" s="70">
        <f>'Balance N'!I375</f>
        <v>0</v>
      </c>
      <c r="B372" s="71">
        <f>'Balance N'!J375</f>
        <v>0</v>
      </c>
      <c r="C372" s="72">
        <f>'Balance N'!K375</f>
        <v>0</v>
      </c>
      <c r="D372" s="72">
        <f>'Balance N'!L375</f>
        <v>0</v>
      </c>
      <c r="E372" s="72">
        <f>'Balance N'!M375</f>
        <v>0</v>
      </c>
      <c r="F372" s="72">
        <f>'Balance N'!N375</f>
        <v>0</v>
      </c>
      <c r="G372" s="72">
        <f>'Balance N'!O375</f>
        <v>0</v>
      </c>
      <c r="H372" s="72">
        <f>'Balance N'!P375</f>
        <v>0</v>
      </c>
      <c r="I372" s="74">
        <f t="shared" si="5"/>
        <v>0</v>
      </c>
    </row>
    <row r="373" spans="1:9" ht="15.6">
      <c r="A373" s="70">
        <f>'Balance N'!I376</f>
        <v>0</v>
      </c>
      <c r="B373" s="71">
        <f>'Balance N'!J376</f>
        <v>0</v>
      </c>
      <c r="C373" s="72">
        <f>'Balance N'!K376</f>
        <v>0</v>
      </c>
      <c r="D373" s="72">
        <f>'Balance N'!L376</f>
        <v>0</v>
      </c>
      <c r="E373" s="72">
        <f>'Balance N'!M376</f>
        <v>0</v>
      </c>
      <c r="F373" s="72">
        <f>'Balance N'!N376</f>
        <v>0</v>
      </c>
      <c r="G373" s="72">
        <f>'Balance N'!O376</f>
        <v>0</v>
      </c>
      <c r="H373" s="72">
        <f>'Balance N'!P376</f>
        <v>0</v>
      </c>
      <c r="I373" s="74">
        <f t="shared" si="5"/>
        <v>0</v>
      </c>
    </row>
    <row r="374" spans="1:9" ht="15.6">
      <c r="A374" s="70">
        <f>'Balance N'!I377</f>
        <v>0</v>
      </c>
      <c r="B374" s="71">
        <f>'Balance N'!J377</f>
        <v>0</v>
      </c>
      <c r="C374" s="72">
        <f>'Balance N'!K377</f>
        <v>0</v>
      </c>
      <c r="D374" s="72">
        <f>'Balance N'!L377</f>
        <v>0</v>
      </c>
      <c r="E374" s="72">
        <f>'Balance N'!M377</f>
        <v>0</v>
      </c>
      <c r="F374" s="72">
        <f>'Balance N'!N377</f>
        <v>0</v>
      </c>
      <c r="G374" s="72">
        <f>'Balance N'!O377</f>
        <v>0</v>
      </c>
      <c r="H374" s="72">
        <f>'Balance N'!P377</f>
        <v>0</v>
      </c>
      <c r="I374" s="74">
        <f t="shared" si="5"/>
        <v>0</v>
      </c>
    </row>
    <row r="375" spans="1:9" ht="15.6">
      <c r="A375" s="70">
        <f>'Balance N'!I378</f>
        <v>0</v>
      </c>
      <c r="B375" s="71">
        <f>'Balance N'!J378</f>
        <v>0</v>
      </c>
      <c r="C375" s="72">
        <f>'Balance N'!K378</f>
        <v>0</v>
      </c>
      <c r="D375" s="72">
        <f>'Balance N'!L378</f>
        <v>0</v>
      </c>
      <c r="E375" s="72">
        <f>'Balance N'!M378</f>
        <v>0</v>
      </c>
      <c r="F375" s="72">
        <f>'Balance N'!N378</f>
        <v>0</v>
      </c>
      <c r="G375" s="72">
        <f>'Balance N'!O378</f>
        <v>0</v>
      </c>
      <c r="H375" s="72">
        <f>'Balance N'!P378</f>
        <v>0</v>
      </c>
      <c r="I375" s="74">
        <f t="shared" si="5"/>
        <v>0</v>
      </c>
    </row>
    <row r="376" spans="1:9" ht="15.6">
      <c r="A376" s="70">
        <f>'Balance N'!I379</f>
        <v>0</v>
      </c>
      <c r="B376" s="71">
        <f>'Balance N'!J379</f>
        <v>0</v>
      </c>
      <c r="C376" s="72">
        <f>'Balance N'!K379</f>
        <v>0</v>
      </c>
      <c r="D376" s="72">
        <f>'Balance N'!L379</f>
        <v>0</v>
      </c>
      <c r="E376" s="72">
        <f>'Balance N'!M379</f>
        <v>0</v>
      </c>
      <c r="F376" s="72">
        <f>'Balance N'!N379</f>
        <v>0</v>
      </c>
      <c r="G376" s="72">
        <f>'Balance N'!O379</f>
        <v>0</v>
      </c>
      <c r="H376" s="72">
        <f>'Balance N'!P379</f>
        <v>0</v>
      </c>
      <c r="I376" s="74">
        <f t="shared" si="5"/>
        <v>0</v>
      </c>
    </row>
    <row r="377" spans="1:9" ht="15.6">
      <c r="A377" s="70">
        <f>'Balance N'!I380</f>
        <v>0</v>
      </c>
      <c r="B377" s="71">
        <f>'Balance N'!J380</f>
        <v>0</v>
      </c>
      <c r="C377" s="72">
        <f>'Balance N'!K380</f>
        <v>0</v>
      </c>
      <c r="D377" s="72">
        <f>'Balance N'!L380</f>
        <v>0</v>
      </c>
      <c r="E377" s="72">
        <f>'Balance N'!M380</f>
        <v>0</v>
      </c>
      <c r="F377" s="72">
        <f>'Balance N'!N380</f>
        <v>0</v>
      </c>
      <c r="G377" s="72">
        <f>'Balance N'!O380</f>
        <v>0</v>
      </c>
      <c r="H377" s="72">
        <f>'Balance N'!P380</f>
        <v>0</v>
      </c>
      <c r="I377" s="74">
        <f t="shared" si="5"/>
        <v>0</v>
      </c>
    </row>
    <row r="378" spans="1:9" ht="15.6">
      <c r="A378" s="70">
        <f>'Balance N'!I381</f>
        <v>0</v>
      </c>
      <c r="B378" s="71">
        <f>'Balance N'!J381</f>
        <v>0</v>
      </c>
      <c r="C378" s="72">
        <f>'Balance N'!K381</f>
        <v>0</v>
      </c>
      <c r="D378" s="72">
        <f>'Balance N'!L381</f>
        <v>0</v>
      </c>
      <c r="E378" s="72">
        <f>'Balance N'!M381</f>
        <v>0</v>
      </c>
      <c r="F378" s="72">
        <f>'Balance N'!N381</f>
        <v>0</v>
      </c>
      <c r="G378" s="72">
        <f>'Balance N'!O381</f>
        <v>0</v>
      </c>
      <c r="H378" s="72">
        <f>'Balance N'!P381</f>
        <v>0</v>
      </c>
      <c r="I378" s="74">
        <f t="shared" si="5"/>
        <v>0</v>
      </c>
    </row>
    <row r="379" spans="1:9" ht="15.6">
      <c r="A379" s="70">
        <f>'Balance N'!I382</f>
        <v>0</v>
      </c>
      <c r="B379" s="71">
        <f>'Balance N'!J382</f>
        <v>0</v>
      </c>
      <c r="C379" s="72">
        <f>'Balance N'!K382</f>
        <v>0</v>
      </c>
      <c r="D379" s="72">
        <f>'Balance N'!L382</f>
        <v>0</v>
      </c>
      <c r="E379" s="72">
        <f>'Balance N'!M382</f>
        <v>0</v>
      </c>
      <c r="F379" s="72">
        <f>'Balance N'!N382</f>
        <v>0</v>
      </c>
      <c r="G379" s="72">
        <f>'Balance N'!O382</f>
        <v>0</v>
      </c>
      <c r="H379" s="72">
        <f>'Balance N'!P382</f>
        <v>0</v>
      </c>
      <c r="I379" s="74">
        <f t="shared" si="5"/>
        <v>0</v>
      </c>
    </row>
    <row r="380" spans="1:9" ht="15.6">
      <c r="A380" s="70">
        <f>'Balance N'!I383</f>
        <v>0</v>
      </c>
      <c r="B380" s="71">
        <f>'Balance N'!J383</f>
        <v>0</v>
      </c>
      <c r="C380" s="72">
        <f>'Balance N'!K383</f>
        <v>0</v>
      </c>
      <c r="D380" s="72">
        <f>'Balance N'!L383</f>
        <v>0</v>
      </c>
      <c r="E380" s="72">
        <f>'Balance N'!M383</f>
        <v>0</v>
      </c>
      <c r="F380" s="72">
        <f>'Balance N'!N383</f>
        <v>0</v>
      </c>
      <c r="G380" s="72">
        <f>'Balance N'!O383</f>
        <v>0</v>
      </c>
      <c r="H380" s="72">
        <f>'Balance N'!P383</f>
        <v>0</v>
      </c>
      <c r="I380" s="74">
        <f t="shared" si="5"/>
        <v>0</v>
      </c>
    </row>
    <row r="381" spans="1:9" ht="15.6">
      <c r="A381" s="70">
        <f>'Balance N'!I384</f>
        <v>0</v>
      </c>
      <c r="B381" s="71">
        <f>'Balance N'!J384</f>
        <v>0</v>
      </c>
      <c r="C381" s="72">
        <f>'Balance N'!K384</f>
        <v>0</v>
      </c>
      <c r="D381" s="72">
        <f>'Balance N'!L384</f>
        <v>0</v>
      </c>
      <c r="E381" s="72">
        <f>'Balance N'!M384</f>
        <v>0</v>
      </c>
      <c r="F381" s="72">
        <f>'Balance N'!N384</f>
        <v>0</v>
      </c>
      <c r="G381" s="72">
        <f>'Balance N'!O384</f>
        <v>0</v>
      </c>
      <c r="H381" s="72">
        <f>'Balance N'!P384</f>
        <v>0</v>
      </c>
      <c r="I381" s="74">
        <f t="shared" si="5"/>
        <v>0</v>
      </c>
    </row>
    <row r="382" spans="1:9" ht="15.6">
      <c r="A382" s="70">
        <f>'Balance N'!I385</f>
        <v>0</v>
      </c>
      <c r="B382" s="71">
        <f>'Balance N'!J385</f>
        <v>0</v>
      </c>
      <c r="C382" s="72">
        <f>'Balance N'!K385</f>
        <v>0</v>
      </c>
      <c r="D382" s="72">
        <f>'Balance N'!L385</f>
        <v>0</v>
      </c>
      <c r="E382" s="72">
        <f>'Balance N'!M385</f>
        <v>0</v>
      </c>
      <c r="F382" s="72">
        <f>'Balance N'!N385</f>
        <v>0</v>
      </c>
      <c r="G382" s="72">
        <f>'Balance N'!O385</f>
        <v>0</v>
      </c>
      <c r="H382" s="72">
        <f>'Balance N'!P385</f>
        <v>0</v>
      </c>
      <c r="I382" s="74">
        <f t="shared" si="5"/>
        <v>0</v>
      </c>
    </row>
    <row r="383" spans="1:9" ht="15.6">
      <c r="A383" s="70">
        <f>'Balance N'!I386</f>
        <v>0</v>
      </c>
      <c r="B383" s="71">
        <f>'Balance N'!J386</f>
        <v>0</v>
      </c>
      <c r="C383" s="72">
        <f>'Balance N'!K386</f>
        <v>0</v>
      </c>
      <c r="D383" s="72">
        <f>'Balance N'!L386</f>
        <v>0</v>
      </c>
      <c r="E383" s="72">
        <f>'Balance N'!M386</f>
        <v>0</v>
      </c>
      <c r="F383" s="72">
        <f>'Balance N'!N386</f>
        <v>0</v>
      </c>
      <c r="G383" s="72">
        <f>'Balance N'!O386</f>
        <v>0</v>
      </c>
      <c r="H383" s="72">
        <f>'Balance N'!P386</f>
        <v>0</v>
      </c>
      <c r="I383" s="74">
        <f t="shared" si="5"/>
        <v>0</v>
      </c>
    </row>
    <row r="384" spans="1:9" ht="15.6">
      <c r="A384" s="70">
        <f>'Balance N'!I387</f>
        <v>0</v>
      </c>
      <c r="B384" s="71">
        <f>'Balance N'!J387</f>
        <v>0</v>
      </c>
      <c r="C384" s="72">
        <f>'Balance N'!K387</f>
        <v>0</v>
      </c>
      <c r="D384" s="72">
        <f>'Balance N'!L387</f>
        <v>0</v>
      </c>
      <c r="E384" s="72">
        <f>'Balance N'!M387</f>
        <v>0</v>
      </c>
      <c r="F384" s="72">
        <f>'Balance N'!N387</f>
        <v>0</v>
      </c>
      <c r="G384" s="72">
        <f>'Balance N'!O387</f>
        <v>0</v>
      </c>
      <c r="H384" s="72">
        <f>'Balance N'!P387</f>
        <v>0</v>
      </c>
      <c r="I384" s="74">
        <f t="shared" si="5"/>
        <v>0</v>
      </c>
    </row>
    <row r="385" spans="1:9" ht="15.6">
      <c r="A385" s="70">
        <f>'Balance N'!I388</f>
        <v>0</v>
      </c>
      <c r="B385" s="71">
        <f>'Balance N'!J388</f>
        <v>0</v>
      </c>
      <c r="C385" s="72">
        <f>'Balance N'!K388</f>
        <v>0</v>
      </c>
      <c r="D385" s="72">
        <f>'Balance N'!L388</f>
        <v>0</v>
      </c>
      <c r="E385" s="72">
        <f>'Balance N'!M388</f>
        <v>0</v>
      </c>
      <c r="F385" s="72">
        <f>'Balance N'!N388</f>
        <v>0</v>
      </c>
      <c r="G385" s="72">
        <f>'Balance N'!O388</f>
        <v>0</v>
      </c>
      <c r="H385" s="72">
        <f>'Balance N'!P388</f>
        <v>0</v>
      </c>
      <c r="I385" s="74">
        <f t="shared" si="5"/>
        <v>0</v>
      </c>
    </row>
    <row r="386" spans="1:9" ht="15.6">
      <c r="A386" s="70">
        <f>'Balance N'!I389</f>
        <v>0</v>
      </c>
      <c r="B386" s="71">
        <f>'Balance N'!J389</f>
        <v>0</v>
      </c>
      <c r="C386" s="72">
        <f>'Balance N'!K389</f>
        <v>0</v>
      </c>
      <c r="D386" s="72">
        <f>'Balance N'!L389</f>
        <v>0</v>
      </c>
      <c r="E386" s="72">
        <f>'Balance N'!M389</f>
        <v>0</v>
      </c>
      <c r="F386" s="72">
        <f>'Balance N'!N389</f>
        <v>0</v>
      </c>
      <c r="G386" s="72">
        <f>'Balance N'!O389</f>
        <v>0</v>
      </c>
      <c r="H386" s="72">
        <f>'Balance N'!P389</f>
        <v>0</v>
      </c>
      <c r="I386" s="74">
        <f t="shared" si="5"/>
        <v>0</v>
      </c>
    </row>
    <row r="387" spans="1:9" ht="15.6">
      <c r="A387" s="70">
        <f>'Balance N'!I390</f>
        <v>0</v>
      </c>
      <c r="B387" s="71">
        <f>'Balance N'!J390</f>
        <v>0</v>
      </c>
      <c r="C387" s="72">
        <f>'Balance N'!K390</f>
        <v>0</v>
      </c>
      <c r="D387" s="72">
        <f>'Balance N'!L390</f>
        <v>0</v>
      </c>
      <c r="E387" s="72">
        <f>'Balance N'!M390</f>
        <v>0</v>
      </c>
      <c r="F387" s="72">
        <f>'Balance N'!N390</f>
        <v>0</v>
      </c>
      <c r="G387" s="72">
        <f>'Balance N'!O390</f>
        <v>0</v>
      </c>
      <c r="H387" s="72">
        <f>'Balance N'!P390</f>
        <v>0</v>
      </c>
      <c r="I387" s="74">
        <f t="shared" ref="I387:I450" si="6">(C387-D387)+(E387-F387)-(G387-H387)</f>
        <v>0</v>
      </c>
    </row>
    <row r="388" spans="1:9" ht="15.6">
      <c r="A388" s="70">
        <f>'Balance N'!I391</f>
        <v>0</v>
      </c>
      <c r="B388" s="71">
        <f>'Balance N'!J391</f>
        <v>0</v>
      </c>
      <c r="C388" s="72">
        <f>'Balance N'!K391</f>
        <v>0</v>
      </c>
      <c r="D388" s="72">
        <f>'Balance N'!L391</f>
        <v>0</v>
      </c>
      <c r="E388" s="72">
        <f>'Balance N'!M391</f>
        <v>0</v>
      </c>
      <c r="F388" s="72">
        <f>'Balance N'!N391</f>
        <v>0</v>
      </c>
      <c r="G388" s="72">
        <f>'Balance N'!O391</f>
        <v>0</v>
      </c>
      <c r="H388" s="72">
        <f>'Balance N'!P391</f>
        <v>0</v>
      </c>
      <c r="I388" s="74">
        <f t="shared" si="6"/>
        <v>0</v>
      </c>
    </row>
    <row r="389" spans="1:9" ht="15.6">
      <c r="A389" s="70">
        <f>'Balance N'!I392</f>
        <v>0</v>
      </c>
      <c r="B389" s="71">
        <f>'Balance N'!J392</f>
        <v>0</v>
      </c>
      <c r="C389" s="72">
        <f>'Balance N'!K392</f>
        <v>0</v>
      </c>
      <c r="D389" s="72">
        <f>'Balance N'!L392</f>
        <v>0</v>
      </c>
      <c r="E389" s="72">
        <f>'Balance N'!M392</f>
        <v>0</v>
      </c>
      <c r="F389" s="72">
        <f>'Balance N'!N392</f>
        <v>0</v>
      </c>
      <c r="G389" s="72">
        <f>'Balance N'!O392</f>
        <v>0</v>
      </c>
      <c r="H389" s="72">
        <f>'Balance N'!P392</f>
        <v>0</v>
      </c>
      <c r="I389" s="74">
        <f t="shared" si="6"/>
        <v>0</v>
      </c>
    </row>
    <row r="390" spans="1:9" ht="15.6">
      <c r="A390" s="70">
        <f>'Balance N'!I393</f>
        <v>0</v>
      </c>
      <c r="B390" s="71">
        <f>'Balance N'!J393</f>
        <v>0</v>
      </c>
      <c r="C390" s="72">
        <f>'Balance N'!K393</f>
        <v>0</v>
      </c>
      <c r="D390" s="72">
        <f>'Balance N'!L393</f>
        <v>0</v>
      </c>
      <c r="E390" s="72">
        <f>'Balance N'!M393</f>
        <v>0</v>
      </c>
      <c r="F390" s="72">
        <f>'Balance N'!N393</f>
        <v>0</v>
      </c>
      <c r="G390" s="72">
        <f>'Balance N'!O393</f>
        <v>0</v>
      </c>
      <c r="H390" s="72">
        <f>'Balance N'!P393</f>
        <v>0</v>
      </c>
      <c r="I390" s="74">
        <f t="shared" si="6"/>
        <v>0</v>
      </c>
    </row>
    <row r="391" spans="1:9" ht="15.6">
      <c r="A391" s="70">
        <f>'Balance N'!I394</f>
        <v>0</v>
      </c>
      <c r="B391" s="71">
        <f>'Balance N'!J394</f>
        <v>0</v>
      </c>
      <c r="C391" s="72">
        <f>'Balance N'!K394</f>
        <v>0</v>
      </c>
      <c r="D391" s="72">
        <f>'Balance N'!L394</f>
        <v>0</v>
      </c>
      <c r="E391" s="72">
        <f>'Balance N'!M394</f>
        <v>0</v>
      </c>
      <c r="F391" s="72">
        <f>'Balance N'!N394</f>
        <v>0</v>
      </c>
      <c r="G391" s="72">
        <f>'Balance N'!O394</f>
        <v>0</v>
      </c>
      <c r="H391" s="72">
        <f>'Balance N'!P394</f>
        <v>0</v>
      </c>
      <c r="I391" s="74">
        <f t="shared" si="6"/>
        <v>0</v>
      </c>
    </row>
    <row r="392" spans="1:9" ht="15.6">
      <c r="A392" s="70">
        <f>'Balance N'!I395</f>
        <v>0</v>
      </c>
      <c r="B392" s="71">
        <f>'Balance N'!J395</f>
        <v>0</v>
      </c>
      <c r="C392" s="72">
        <f>'Balance N'!K395</f>
        <v>0</v>
      </c>
      <c r="D392" s="72">
        <f>'Balance N'!L395</f>
        <v>0</v>
      </c>
      <c r="E392" s="72">
        <f>'Balance N'!M395</f>
        <v>0</v>
      </c>
      <c r="F392" s="72">
        <f>'Balance N'!N395</f>
        <v>0</v>
      </c>
      <c r="G392" s="72">
        <f>'Balance N'!O395</f>
        <v>0</v>
      </c>
      <c r="H392" s="72">
        <f>'Balance N'!P395</f>
        <v>0</v>
      </c>
      <c r="I392" s="74">
        <f t="shared" si="6"/>
        <v>0</v>
      </c>
    </row>
    <row r="393" spans="1:9" ht="15.6">
      <c r="A393" s="70">
        <f>'Balance N'!I396</f>
        <v>0</v>
      </c>
      <c r="B393" s="71">
        <f>'Balance N'!J396</f>
        <v>0</v>
      </c>
      <c r="C393" s="72">
        <f>'Balance N'!K396</f>
        <v>0</v>
      </c>
      <c r="D393" s="72">
        <f>'Balance N'!L396</f>
        <v>0</v>
      </c>
      <c r="E393" s="72">
        <f>'Balance N'!M396</f>
        <v>0</v>
      </c>
      <c r="F393" s="72">
        <f>'Balance N'!N396</f>
        <v>0</v>
      </c>
      <c r="G393" s="72">
        <f>'Balance N'!O396</f>
        <v>0</v>
      </c>
      <c r="H393" s="72">
        <f>'Balance N'!P396</f>
        <v>0</v>
      </c>
      <c r="I393" s="74">
        <f t="shared" si="6"/>
        <v>0</v>
      </c>
    </row>
    <row r="394" spans="1:9" ht="15.6">
      <c r="A394" s="70">
        <f>'Balance N'!I397</f>
        <v>0</v>
      </c>
      <c r="B394" s="71">
        <f>'Balance N'!J397</f>
        <v>0</v>
      </c>
      <c r="C394" s="72">
        <f>'Balance N'!K397</f>
        <v>0</v>
      </c>
      <c r="D394" s="72">
        <f>'Balance N'!L397</f>
        <v>0</v>
      </c>
      <c r="E394" s="72">
        <f>'Balance N'!M397</f>
        <v>0</v>
      </c>
      <c r="F394" s="72">
        <f>'Balance N'!N397</f>
        <v>0</v>
      </c>
      <c r="G394" s="72">
        <f>'Balance N'!O397</f>
        <v>0</v>
      </c>
      <c r="H394" s="72">
        <f>'Balance N'!P397</f>
        <v>0</v>
      </c>
      <c r="I394" s="74">
        <f t="shared" si="6"/>
        <v>0</v>
      </c>
    </row>
    <row r="395" spans="1:9" ht="15.6">
      <c r="A395" s="70">
        <f>'Balance N'!I398</f>
        <v>0</v>
      </c>
      <c r="B395" s="71">
        <f>'Balance N'!J398</f>
        <v>0</v>
      </c>
      <c r="C395" s="72">
        <f>'Balance N'!K398</f>
        <v>0</v>
      </c>
      <c r="D395" s="72">
        <f>'Balance N'!L398</f>
        <v>0</v>
      </c>
      <c r="E395" s="72">
        <f>'Balance N'!M398</f>
        <v>0</v>
      </c>
      <c r="F395" s="72">
        <f>'Balance N'!N398</f>
        <v>0</v>
      </c>
      <c r="G395" s="72">
        <f>'Balance N'!O398</f>
        <v>0</v>
      </c>
      <c r="H395" s="72">
        <f>'Balance N'!P398</f>
        <v>0</v>
      </c>
      <c r="I395" s="74">
        <f t="shared" si="6"/>
        <v>0</v>
      </c>
    </row>
    <row r="396" spans="1:9" ht="15.6">
      <c r="A396" s="70">
        <f>'Balance N'!I399</f>
        <v>0</v>
      </c>
      <c r="B396" s="71">
        <f>'Balance N'!J399</f>
        <v>0</v>
      </c>
      <c r="C396" s="72">
        <f>'Balance N'!K399</f>
        <v>0</v>
      </c>
      <c r="D396" s="72">
        <f>'Balance N'!L399</f>
        <v>0</v>
      </c>
      <c r="E396" s="72">
        <f>'Balance N'!M399</f>
        <v>0</v>
      </c>
      <c r="F396" s="72">
        <f>'Balance N'!N399</f>
        <v>0</v>
      </c>
      <c r="G396" s="72">
        <f>'Balance N'!O399</f>
        <v>0</v>
      </c>
      <c r="H396" s="72">
        <f>'Balance N'!P399</f>
        <v>0</v>
      </c>
      <c r="I396" s="74">
        <f t="shared" si="6"/>
        <v>0</v>
      </c>
    </row>
    <row r="397" spans="1:9" ht="15.6">
      <c r="A397" s="70">
        <f>'Balance N'!I400</f>
        <v>0</v>
      </c>
      <c r="B397" s="71">
        <f>'Balance N'!J400</f>
        <v>0</v>
      </c>
      <c r="C397" s="72">
        <f>'Balance N'!K400</f>
        <v>0</v>
      </c>
      <c r="D397" s="72">
        <f>'Balance N'!L400</f>
        <v>0</v>
      </c>
      <c r="E397" s="72">
        <f>'Balance N'!M400</f>
        <v>0</v>
      </c>
      <c r="F397" s="72">
        <f>'Balance N'!N400</f>
        <v>0</v>
      </c>
      <c r="G397" s="72">
        <f>'Balance N'!O400</f>
        <v>0</v>
      </c>
      <c r="H397" s="72">
        <f>'Balance N'!P400</f>
        <v>0</v>
      </c>
      <c r="I397" s="74">
        <f t="shared" si="6"/>
        <v>0</v>
      </c>
    </row>
    <row r="398" spans="1:9" ht="15.6">
      <c r="A398" s="70">
        <f>'Balance N'!I401</f>
        <v>0</v>
      </c>
      <c r="B398" s="71">
        <f>'Balance N'!J401</f>
        <v>0</v>
      </c>
      <c r="C398" s="72">
        <f>'Balance N'!K401</f>
        <v>0</v>
      </c>
      <c r="D398" s="72">
        <f>'Balance N'!L401</f>
        <v>0</v>
      </c>
      <c r="E398" s="72">
        <f>'Balance N'!M401</f>
        <v>0</v>
      </c>
      <c r="F398" s="72">
        <f>'Balance N'!N401</f>
        <v>0</v>
      </c>
      <c r="G398" s="72">
        <f>'Balance N'!O401</f>
        <v>0</v>
      </c>
      <c r="H398" s="72">
        <f>'Balance N'!P401</f>
        <v>0</v>
      </c>
      <c r="I398" s="74">
        <f t="shared" si="6"/>
        <v>0</v>
      </c>
    </row>
    <row r="399" spans="1:9" ht="15.6">
      <c r="A399" s="70">
        <f>'Balance N'!I402</f>
        <v>0</v>
      </c>
      <c r="B399" s="71">
        <f>'Balance N'!J402</f>
        <v>0</v>
      </c>
      <c r="C399" s="72">
        <f>'Balance N'!K402</f>
        <v>0</v>
      </c>
      <c r="D399" s="72">
        <f>'Balance N'!L402</f>
        <v>0</v>
      </c>
      <c r="E399" s="72">
        <f>'Balance N'!M402</f>
        <v>0</v>
      </c>
      <c r="F399" s="72">
        <f>'Balance N'!N402</f>
        <v>0</v>
      </c>
      <c r="G399" s="72">
        <f>'Balance N'!O402</f>
        <v>0</v>
      </c>
      <c r="H399" s="72">
        <f>'Balance N'!P402</f>
        <v>0</v>
      </c>
      <c r="I399" s="74">
        <f t="shared" si="6"/>
        <v>0</v>
      </c>
    </row>
    <row r="400" spans="1:9" ht="15.6">
      <c r="A400" s="70">
        <f>'Balance N'!I403</f>
        <v>0</v>
      </c>
      <c r="B400" s="71">
        <f>'Balance N'!J403</f>
        <v>0</v>
      </c>
      <c r="C400" s="72">
        <f>'Balance N'!K403</f>
        <v>0</v>
      </c>
      <c r="D400" s="72">
        <f>'Balance N'!L403</f>
        <v>0</v>
      </c>
      <c r="E400" s="72">
        <f>'Balance N'!M403</f>
        <v>0</v>
      </c>
      <c r="F400" s="72">
        <f>'Balance N'!N403</f>
        <v>0</v>
      </c>
      <c r="G400" s="72">
        <f>'Balance N'!O403</f>
        <v>0</v>
      </c>
      <c r="H400" s="72">
        <f>'Balance N'!P403</f>
        <v>0</v>
      </c>
      <c r="I400" s="74">
        <f t="shared" si="6"/>
        <v>0</v>
      </c>
    </row>
    <row r="401" spans="1:9" ht="15.6">
      <c r="A401" s="70">
        <f>'Balance N'!I404</f>
        <v>0</v>
      </c>
      <c r="B401" s="71">
        <f>'Balance N'!J404</f>
        <v>0</v>
      </c>
      <c r="C401" s="72">
        <f>'Balance N'!K404</f>
        <v>0</v>
      </c>
      <c r="D401" s="72">
        <f>'Balance N'!L404</f>
        <v>0</v>
      </c>
      <c r="E401" s="72">
        <f>'Balance N'!M404</f>
        <v>0</v>
      </c>
      <c r="F401" s="72">
        <f>'Balance N'!N404</f>
        <v>0</v>
      </c>
      <c r="G401" s="72">
        <f>'Balance N'!O404</f>
        <v>0</v>
      </c>
      <c r="H401" s="72">
        <f>'Balance N'!P404</f>
        <v>0</v>
      </c>
      <c r="I401" s="74">
        <f t="shared" si="6"/>
        <v>0</v>
      </c>
    </row>
    <row r="402" spans="1:9" ht="15.6">
      <c r="A402" s="70">
        <f>'Balance N'!I405</f>
        <v>0</v>
      </c>
      <c r="B402" s="71">
        <f>'Balance N'!J405</f>
        <v>0</v>
      </c>
      <c r="C402" s="72">
        <f>'Balance N'!K405</f>
        <v>0</v>
      </c>
      <c r="D402" s="72">
        <f>'Balance N'!L405</f>
        <v>0</v>
      </c>
      <c r="E402" s="72">
        <f>'Balance N'!M405</f>
        <v>0</v>
      </c>
      <c r="F402" s="72">
        <f>'Balance N'!N405</f>
        <v>0</v>
      </c>
      <c r="G402" s="72">
        <f>'Balance N'!O405</f>
        <v>0</v>
      </c>
      <c r="H402" s="72">
        <f>'Balance N'!P405</f>
        <v>0</v>
      </c>
      <c r="I402" s="74">
        <f t="shared" si="6"/>
        <v>0</v>
      </c>
    </row>
    <row r="403" spans="1:9" ht="15.6">
      <c r="A403" s="70">
        <f>'Balance N'!I406</f>
        <v>0</v>
      </c>
      <c r="B403" s="71">
        <f>'Balance N'!J406</f>
        <v>0</v>
      </c>
      <c r="C403" s="72">
        <f>'Balance N'!K406</f>
        <v>0</v>
      </c>
      <c r="D403" s="72">
        <f>'Balance N'!L406</f>
        <v>0</v>
      </c>
      <c r="E403" s="72">
        <f>'Balance N'!M406</f>
        <v>0</v>
      </c>
      <c r="F403" s="72">
        <f>'Balance N'!N406</f>
        <v>0</v>
      </c>
      <c r="G403" s="72">
        <f>'Balance N'!O406</f>
        <v>0</v>
      </c>
      <c r="H403" s="72">
        <f>'Balance N'!P406</f>
        <v>0</v>
      </c>
      <c r="I403" s="74">
        <f t="shared" si="6"/>
        <v>0</v>
      </c>
    </row>
    <row r="404" spans="1:9" ht="15.6">
      <c r="A404" s="70">
        <f>'Balance N'!I407</f>
        <v>0</v>
      </c>
      <c r="B404" s="71">
        <f>'Balance N'!J407</f>
        <v>0</v>
      </c>
      <c r="C404" s="72">
        <f>'Balance N'!K407</f>
        <v>0</v>
      </c>
      <c r="D404" s="72">
        <f>'Balance N'!L407</f>
        <v>0</v>
      </c>
      <c r="E404" s="72">
        <f>'Balance N'!M407</f>
        <v>0</v>
      </c>
      <c r="F404" s="72">
        <f>'Balance N'!N407</f>
        <v>0</v>
      </c>
      <c r="G404" s="72">
        <f>'Balance N'!O407</f>
        <v>0</v>
      </c>
      <c r="H404" s="72">
        <f>'Balance N'!P407</f>
        <v>0</v>
      </c>
      <c r="I404" s="74">
        <f t="shared" si="6"/>
        <v>0</v>
      </c>
    </row>
    <row r="405" spans="1:9" ht="15.6">
      <c r="A405" s="70">
        <f>'Balance N'!I408</f>
        <v>0</v>
      </c>
      <c r="B405" s="71">
        <f>'Balance N'!J408</f>
        <v>0</v>
      </c>
      <c r="C405" s="72">
        <f>'Balance N'!K408</f>
        <v>0</v>
      </c>
      <c r="D405" s="72">
        <f>'Balance N'!L408</f>
        <v>0</v>
      </c>
      <c r="E405" s="72">
        <f>'Balance N'!M408</f>
        <v>0</v>
      </c>
      <c r="F405" s="72">
        <f>'Balance N'!N408</f>
        <v>0</v>
      </c>
      <c r="G405" s="72">
        <f>'Balance N'!O408</f>
        <v>0</v>
      </c>
      <c r="H405" s="72">
        <f>'Balance N'!P408</f>
        <v>0</v>
      </c>
      <c r="I405" s="74">
        <f t="shared" si="6"/>
        <v>0</v>
      </c>
    </row>
    <row r="406" spans="1:9" ht="15.6">
      <c r="A406" s="70">
        <f>'Balance N'!I409</f>
        <v>0</v>
      </c>
      <c r="B406" s="71">
        <f>'Balance N'!J409</f>
        <v>0</v>
      </c>
      <c r="C406" s="72">
        <f>'Balance N'!K409</f>
        <v>0</v>
      </c>
      <c r="D406" s="72">
        <f>'Balance N'!L409</f>
        <v>0</v>
      </c>
      <c r="E406" s="72">
        <f>'Balance N'!M409</f>
        <v>0</v>
      </c>
      <c r="F406" s="72">
        <f>'Balance N'!N409</f>
        <v>0</v>
      </c>
      <c r="G406" s="72">
        <f>'Balance N'!O409</f>
        <v>0</v>
      </c>
      <c r="H406" s="72">
        <f>'Balance N'!P409</f>
        <v>0</v>
      </c>
      <c r="I406" s="74">
        <f t="shared" si="6"/>
        <v>0</v>
      </c>
    </row>
    <row r="407" spans="1:9" ht="15.6">
      <c r="A407" s="70">
        <f>'Balance N'!I410</f>
        <v>0</v>
      </c>
      <c r="B407" s="71">
        <f>'Balance N'!J410</f>
        <v>0</v>
      </c>
      <c r="C407" s="72">
        <f>'Balance N'!K410</f>
        <v>0</v>
      </c>
      <c r="D407" s="72">
        <f>'Balance N'!L410</f>
        <v>0</v>
      </c>
      <c r="E407" s="72">
        <f>'Balance N'!M410</f>
        <v>0</v>
      </c>
      <c r="F407" s="72">
        <f>'Balance N'!N410</f>
        <v>0</v>
      </c>
      <c r="G407" s="72">
        <f>'Balance N'!O410</f>
        <v>0</v>
      </c>
      <c r="H407" s="72">
        <f>'Balance N'!P410</f>
        <v>0</v>
      </c>
      <c r="I407" s="74">
        <f t="shared" si="6"/>
        <v>0</v>
      </c>
    </row>
    <row r="408" spans="1:9" ht="15.6">
      <c r="A408" s="70">
        <f>'Balance N'!I411</f>
        <v>0</v>
      </c>
      <c r="B408" s="71">
        <f>'Balance N'!J411</f>
        <v>0</v>
      </c>
      <c r="C408" s="72">
        <f>'Balance N'!K411</f>
        <v>0</v>
      </c>
      <c r="D408" s="72">
        <f>'Balance N'!L411</f>
        <v>0</v>
      </c>
      <c r="E408" s="72">
        <f>'Balance N'!M411</f>
        <v>0</v>
      </c>
      <c r="F408" s="72">
        <f>'Balance N'!N411</f>
        <v>0</v>
      </c>
      <c r="G408" s="72">
        <f>'Balance N'!O411</f>
        <v>0</v>
      </c>
      <c r="H408" s="72">
        <f>'Balance N'!P411</f>
        <v>0</v>
      </c>
      <c r="I408" s="74">
        <f t="shared" si="6"/>
        <v>0</v>
      </c>
    </row>
    <row r="409" spans="1:9" ht="15.6">
      <c r="A409" s="70">
        <f>'Balance N'!I412</f>
        <v>0</v>
      </c>
      <c r="B409" s="71">
        <f>'Balance N'!J412</f>
        <v>0</v>
      </c>
      <c r="C409" s="72">
        <f>'Balance N'!K412</f>
        <v>0</v>
      </c>
      <c r="D409" s="72">
        <f>'Balance N'!L412</f>
        <v>0</v>
      </c>
      <c r="E409" s="72">
        <f>'Balance N'!M412</f>
        <v>0</v>
      </c>
      <c r="F409" s="72">
        <f>'Balance N'!N412</f>
        <v>0</v>
      </c>
      <c r="G409" s="72">
        <f>'Balance N'!O412</f>
        <v>0</v>
      </c>
      <c r="H409" s="72">
        <f>'Balance N'!P412</f>
        <v>0</v>
      </c>
      <c r="I409" s="74">
        <f t="shared" si="6"/>
        <v>0</v>
      </c>
    </row>
    <row r="410" spans="1:9" ht="15.6">
      <c r="A410" s="70">
        <f>'Balance N'!I413</f>
        <v>0</v>
      </c>
      <c r="B410" s="71">
        <f>'Balance N'!J413</f>
        <v>0</v>
      </c>
      <c r="C410" s="72">
        <f>'Balance N'!K413</f>
        <v>0</v>
      </c>
      <c r="D410" s="72">
        <f>'Balance N'!L413</f>
        <v>0</v>
      </c>
      <c r="E410" s="72">
        <f>'Balance N'!M413</f>
        <v>0</v>
      </c>
      <c r="F410" s="72">
        <f>'Balance N'!N413</f>
        <v>0</v>
      </c>
      <c r="G410" s="72">
        <f>'Balance N'!O413</f>
        <v>0</v>
      </c>
      <c r="H410" s="72">
        <f>'Balance N'!P413</f>
        <v>0</v>
      </c>
      <c r="I410" s="74">
        <f t="shared" si="6"/>
        <v>0</v>
      </c>
    </row>
    <row r="411" spans="1:9" ht="15.6">
      <c r="A411" s="70">
        <f>'Balance N'!I414</f>
        <v>0</v>
      </c>
      <c r="B411" s="71">
        <f>'Balance N'!J414</f>
        <v>0</v>
      </c>
      <c r="C411" s="72">
        <f>'Balance N'!K414</f>
        <v>0</v>
      </c>
      <c r="D411" s="72">
        <f>'Balance N'!L414</f>
        <v>0</v>
      </c>
      <c r="E411" s="72">
        <f>'Balance N'!M414</f>
        <v>0</v>
      </c>
      <c r="F411" s="72">
        <f>'Balance N'!N414</f>
        <v>0</v>
      </c>
      <c r="G411" s="72">
        <f>'Balance N'!O414</f>
        <v>0</v>
      </c>
      <c r="H411" s="72">
        <f>'Balance N'!P414</f>
        <v>0</v>
      </c>
      <c r="I411" s="74">
        <f t="shared" si="6"/>
        <v>0</v>
      </c>
    </row>
    <row r="412" spans="1:9" ht="15.6">
      <c r="A412" s="70">
        <f>'Balance N'!I415</f>
        <v>0</v>
      </c>
      <c r="B412" s="71">
        <f>'Balance N'!J415</f>
        <v>0</v>
      </c>
      <c r="C412" s="72">
        <f>'Balance N'!K415</f>
        <v>0</v>
      </c>
      <c r="D412" s="72">
        <f>'Balance N'!L415</f>
        <v>0</v>
      </c>
      <c r="E412" s="72">
        <f>'Balance N'!M415</f>
        <v>0</v>
      </c>
      <c r="F412" s="72">
        <f>'Balance N'!N415</f>
        <v>0</v>
      </c>
      <c r="G412" s="72">
        <f>'Balance N'!O415</f>
        <v>0</v>
      </c>
      <c r="H412" s="72">
        <f>'Balance N'!P415</f>
        <v>0</v>
      </c>
      <c r="I412" s="74">
        <f t="shared" si="6"/>
        <v>0</v>
      </c>
    </row>
    <row r="413" spans="1:9" ht="15.6">
      <c r="A413" s="70">
        <f>'Balance N'!I416</f>
        <v>0</v>
      </c>
      <c r="B413" s="71">
        <f>'Balance N'!J416</f>
        <v>0</v>
      </c>
      <c r="C413" s="72">
        <f>'Balance N'!K416</f>
        <v>0</v>
      </c>
      <c r="D413" s="72">
        <f>'Balance N'!L416</f>
        <v>0</v>
      </c>
      <c r="E413" s="72">
        <f>'Balance N'!M416</f>
        <v>0</v>
      </c>
      <c r="F413" s="72">
        <f>'Balance N'!N416</f>
        <v>0</v>
      </c>
      <c r="G413" s="72">
        <f>'Balance N'!O416</f>
        <v>0</v>
      </c>
      <c r="H413" s="72">
        <f>'Balance N'!P416</f>
        <v>0</v>
      </c>
      <c r="I413" s="74">
        <f t="shared" si="6"/>
        <v>0</v>
      </c>
    </row>
    <row r="414" spans="1:9" ht="15.6">
      <c r="A414" s="70">
        <f>'Balance N'!I417</f>
        <v>0</v>
      </c>
      <c r="B414" s="71">
        <f>'Balance N'!J417</f>
        <v>0</v>
      </c>
      <c r="C414" s="72">
        <f>'Balance N'!K417</f>
        <v>0</v>
      </c>
      <c r="D414" s="72">
        <f>'Balance N'!L417</f>
        <v>0</v>
      </c>
      <c r="E414" s="72">
        <f>'Balance N'!M417</f>
        <v>0</v>
      </c>
      <c r="F414" s="72">
        <f>'Balance N'!N417</f>
        <v>0</v>
      </c>
      <c r="G414" s="72">
        <f>'Balance N'!O417</f>
        <v>0</v>
      </c>
      <c r="H414" s="72">
        <f>'Balance N'!P417</f>
        <v>0</v>
      </c>
      <c r="I414" s="74">
        <f t="shared" si="6"/>
        <v>0</v>
      </c>
    </row>
    <row r="415" spans="1:9" ht="15.6">
      <c r="A415" s="70">
        <f>'Balance N'!I418</f>
        <v>0</v>
      </c>
      <c r="B415" s="71">
        <f>'Balance N'!J418</f>
        <v>0</v>
      </c>
      <c r="C415" s="72">
        <f>'Balance N'!K418</f>
        <v>0</v>
      </c>
      <c r="D415" s="72">
        <f>'Balance N'!L418</f>
        <v>0</v>
      </c>
      <c r="E415" s="72">
        <f>'Balance N'!M418</f>
        <v>0</v>
      </c>
      <c r="F415" s="72">
        <f>'Balance N'!N418</f>
        <v>0</v>
      </c>
      <c r="G415" s="72">
        <f>'Balance N'!O418</f>
        <v>0</v>
      </c>
      <c r="H415" s="72">
        <f>'Balance N'!P418</f>
        <v>0</v>
      </c>
      <c r="I415" s="74">
        <f t="shared" si="6"/>
        <v>0</v>
      </c>
    </row>
    <row r="416" spans="1:9" ht="15.6">
      <c r="A416" s="70">
        <f>'Balance N'!I419</f>
        <v>0</v>
      </c>
      <c r="B416" s="71">
        <f>'Balance N'!J419</f>
        <v>0</v>
      </c>
      <c r="C416" s="72">
        <f>'Balance N'!K419</f>
        <v>0</v>
      </c>
      <c r="D416" s="72">
        <f>'Balance N'!L419</f>
        <v>0</v>
      </c>
      <c r="E416" s="72">
        <f>'Balance N'!M419</f>
        <v>0</v>
      </c>
      <c r="F416" s="72">
        <f>'Balance N'!N419</f>
        <v>0</v>
      </c>
      <c r="G416" s="72">
        <f>'Balance N'!O419</f>
        <v>0</v>
      </c>
      <c r="H416" s="72">
        <f>'Balance N'!P419</f>
        <v>0</v>
      </c>
      <c r="I416" s="74">
        <f t="shared" si="6"/>
        <v>0</v>
      </c>
    </row>
    <row r="417" spans="1:9" ht="15.6">
      <c r="A417" s="70">
        <f>'Balance N'!I420</f>
        <v>0</v>
      </c>
      <c r="B417" s="71">
        <f>'Balance N'!J420</f>
        <v>0</v>
      </c>
      <c r="C417" s="72">
        <f>'Balance N'!K420</f>
        <v>0</v>
      </c>
      <c r="D417" s="72">
        <f>'Balance N'!L420</f>
        <v>0</v>
      </c>
      <c r="E417" s="72">
        <f>'Balance N'!M420</f>
        <v>0</v>
      </c>
      <c r="F417" s="72">
        <f>'Balance N'!N420</f>
        <v>0</v>
      </c>
      <c r="G417" s="72">
        <f>'Balance N'!O420</f>
        <v>0</v>
      </c>
      <c r="H417" s="72">
        <f>'Balance N'!P420</f>
        <v>0</v>
      </c>
      <c r="I417" s="74">
        <f t="shared" si="6"/>
        <v>0</v>
      </c>
    </row>
    <row r="418" spans="1:9" ht="15.6">
      <c r="A418" s="70">
        <f>'Balance N'!I421</f>
        <v>0</v>
      </c>
      <c r="B418" s="71">
        <f>'Balance N'!J421</f>
        <v>0</v>
      </c>
      <c r="C418" s="72">
        <f>'Balance N'!K421</f>
        <v>0</v>
      </c>
      <c r="D418" s="72">
        <f>'Balance N'!L421</f>
        <v>0</v>
      </c>
      <c r="E418" s="72">
        <f>'Balance N'!M421</f>
        <v>0</v>
      </c>
      <c r="F418" s="72">
        <f>'Balance N'!N421</f>
        <v>0</v>
      </c>
      <c r="G418" s="72">
        <f>'Balance N'!O421</f>
        <v>0</v>
      </c>
      <c r="H418" s="72">
        <f>'Balance N'!P421</f>
        <v>0</v>
      </c>
      <c r="I418" s="74">
        <f t="shared" si="6"/>
        <v>0</v>
      </c>
    </row>
    <row r="419" spans="1:9" ht="15.6">
      <c r="A419" s="70">
        <f>'Balance N'!I422</f>
        <v>0</v>
      </c>
      <c r="B419" s="71">
        <f>'Balance N'!J422</f>
        <v>0</v>
      </c>
      <c r="C419" s="72">
        <f>'Balance N'!K422</f>
        <v>0</v>
      </c>
      <c r="D419" s="72">
        <f>'Balance N'!L422</f>
        <v>0</v>
      </c>
      <c r="E419" s="72">
        <f>'Balance N'!M422</f>
        <v>0</v>
      </c>
      <c r="F419" s="72">
        <f>'Balance N'!N422</f>
        <v>0</v>
      </c>
      <c r="G419" s="72">
        <f>'Balance N'!O422</f>
        <v>0</v>
      </c>
      <c r="H419" s="72">
        <f>'Balance N'!P422</f>
        <v>0</v>
      </c>
      <c r="I419" s="74">
        <f t="shared" si="6"/>
        <v>0</v>
      </c>
    </row>
    <row r="420" spans="1:9" ht="15.6">
      <c r="A420" s="70">
        <f>'Balance N'!I423</f>
        <v>0</v>
      </c>
      <c r="B420" s="71">
        <f>'Balance N'!J423</f>
        <v>0</v>
      </c>
      <c r="C420" s="72">
        <f>'Balance N'!K423</f>
        <v>0</v>
      </c>
      <c r="D420" s="72">
        <f>'Balance N'!L423</f>
        <v>0</v>
      </c>
      <c r="E420" s="72">
        <f>'Balance N'!M423</f>
        <v>0</v>
      </c>
      <c r="F420" s="72">
        <f>'Balance N'!N423</f>
        <v>0</v>
      </c>
      <c r="G420" s="72">
        <f>'Balance N'!O423</f>
        <v>0</v>
      </c>
      <c r="H420" s="72">
        <f>'Balance N'!P423</f>
        <v>0</v>
      </c>
      <c r="I420" s="74">
        <f t="shared" si="6"/>
        <v>0</v>
      </c>
    </row>
    <row r="421" spans="1:9" ht="15.6">
      <c r="A421" s="70">
        <f>'Balance N'!I424</f>
        <v>0</v>
      </c>
      <c r="B421" s="71">
        <f>'Balance N'!J424</f>
        <v>0</v>
      </c>
      <c r="C421" s="72">
        <f>'Balance N'!K424</f>
        <v>0</v>
      </c>
      <c r="D421" s="72">
        <f>'Balance N'!L424</f>
        <v>0</v>
      </c>
      <c r="E421" s="72">
        <f>'Balance N'!M424</f>
        <v>0</v>
      </c>
      <c r="F421" s="72">
        <f>'Balance N'!N424</f>
        <v>0</v>
      </c>
      <c r="G421" s="72">
        <f>'Balance N'!O424</f>
        <v>0</v>
      </c>
      <c r="H421" s="72">
        <f>'Balance N'!P424</f>
        <v>0</v>
      </c>
      <c r="I421" s="74">
        <f t="shared" si="6"/>
        <v>0</v>
      </c>
    </row>
    <row r="422" spans="1:9" ht="15.6">
      <c r="A422" s="70">
        <f>'Balance N'!I425</f>
        <v>0</v>
      </c>
      <c r="B422" s="71">
        <f>'Balance N'!J425</f>
        <v>0</v>
      </c>
      <c r="C422" s="72">
        <f>'Balance N'!K425</f>
        <v>0</v>
      </c>
      <c r="D422" s="72">
        <f>'Balance N'!L425</f>
        <v>0</v>
      </c>
      <c r="E422" s="72">
        <f>'Balance N'!M425</f>
        <v>0</v>
      </c>
      <c r="F422" s="72">
        <f>'Balance N'!N425</f>
        <v>0</v>
      </c>
      <c r="G422" s="72">
        <f>'Balance N'!O425</f>
        <v>0</v>
      </c>
      <c r="H422" s="72">
        <f>'Balance N'!P425</f>
        <v>0</v>
      </c>
      <c r="I422" s="74">
        <f t="shared" si="6"/>
        <v>0</v>
      </c>
    </row>
    <row r="423" spans="1:9" ht="15.6">
      <c r="A423" s="70">
        <f>'Balance N'!I426</f>
        <v>0</v>
      </c>
      <c r="B423" s="71">
        <f>'Balance N'!J426</f>
        <v>0</v>
      </c>
      <c r="C423" s="72">
        <f>'Balance N'!K426</f>
        <v>0</v>
      </c>
      <c r="D423" s="72">
        <f>'Balance N'!L426</f>
        <v>0</v>
      </c>
      <c r="E423" s="72">
        <f>'Balance N'!M426</f>
        <v>0</v>
      </c>
      <c r="F423" s="72">
        <f>'Balance N'!N426</f>
        <v>0</v>
      </c>
      <c r="G423" s="72">
        <f>'Balance N'!O426</f>
        <v>0</v>
      </c>
      <c r="H423" s="72">
        <f>'Balance N'!P426</f>
        <v>0</v>
      </c>
      <c r="I423" s="74">
        <f t="shared" si="6"/>
        <v>0</v>
      </c>
    </row>
    <row r="424" spans="1:9" ht="15.6">
      <c r="A424" s="70">
        <f>'Balance N'!I427</f>
        <v>0</v>
      </c>
      <c r="B424" s="71">
        <f>'Balance N'!J427</f>
        <v>0</v>
      </c>
      <c r="C424" s="72">
        <f>'Balance N'!K427</f>
        <v>0</v>
      </c>
      <c r="D424" s="72">
        <f>'Balance N'!L427</f>
        <v>0</v>
      </c>
      <c r="E424" s="72">
        <f>'Balance N'!M427</f>
        <v>0</v>
      </c>
      <c r="F424" s="72">
        <f>'Balance N'!N427</f>
        <v>0</v>
      </c>
      <c r="G424" s="72">
        <f>'Balance N'!O427</f>
        <v>0</v>
      </c>
      <c r="H424" s="72">
        <f>'Balance N'!P427</f>
        <v>0</v>
      </c>
      <c r="I424" s="74">
        <f t="shared" si="6"/>
        <v>0</v>
      </c>
    </row>
    <row r="425" spans="1:9" ht="15.6">
      <c r="A425" s="70">
        <f>'Balance N'!I428</f>
        <v>0</v>
      </c>
      <c r="B425" s="71">
        <f>'Balance N'!J428</f>
        <v>0</v>
      </c>
      <c r="C425" s="72">
        <f>'Balance N'!K428</f>
        <v>0</v>
      </c>
      <c r="D425" s="72">
        <f>'Balance N'!L428</f>
        <v>0</v>
      </c>
      <c r="E425" s="72">
        <f>'Balance N'!M428</f>
        <v>0</v>
      </c>
      <c r="F425" s="72">
        <f>'Balance N'!N428</f>
        <v>0</v>
      </c>
      <c r="G425" s="72">
        <f>'Balance N'!O428</f>
        <v>0</v>
      </c>
      <c r="H425" s="72">
        <f>'Balance N'!P428</f>
        <v>0</v>
      </c>
      <c r="I425" s="74">
        <f t="shared" si="6"/>
        <v>0</v>
      </c>
    </row>
    <row r="426" spans="1:9" ht="15.6">
      <c r="A426" s="70">
        <f>'Balance N'!I429</f>
        <v>0</v>
      </c>
      <c r="B426" s="71">
        <f>'Balance N'!J429</f>
        <v>0</v>
      </c>
      <c r="C426" s="72">
        <f>'Balance N'!K429</f>
        <v>0</v>
      </c>
      <c r="D426" s="72">
        <f>'Balance N'!L429</f>
        <v>0</v>
      </c>
      <c r="E426" s="72">
        <f>'Balance N'!M429</f>
        <v>0</v>
      </c>
      <c r="F426" s="72">
        <f>'Balance N'!N429</f>
        <v>0</v>
      </c>
      <c r="G426" s="72">
        <f>'Balance N'!O429</f>
        <v>0</v>
      </c>
      <c r="H426" s="72">
        <f>'Balance N'!P429</f>
        <v>0</v>
      </c>
      <c r="I426" s="74">
        <f t="shared" si="6"/>
        <v>0</v>
      </c>
    </row>
    <row r="427" spans="1:9" ht="15.6">
      <c r="A427" s="70">
        <f>'Balance N'!I430</f>
        <v>0</v>
      </c>
      <c r="B427" s="71">
        <f>'Balance N'!J430</f>
        <v>0</v>
      </c>
      <c r="C427" s="72">
        <f>'Balance N'!K430</f>
        <v>0</v>
      </c>
      <c r="D427" s="72">
        <f>'Balance N'!L430</f>
        <v>0</v>
      </c>
      <c r="E427" s="72">
        <f>'Balance N'!M430</f>
        <v>0</v>
      </c>
      <c r="F427" s="72">
        <f>'Balance N'!N430</f>
        <v>0</v>
      </c>
      <c r="G427" s="72">
        <f>'Balance N'!O430</f>
        <v>0</v>
      </c>
      <c r="H427" s="72">
        <f>'Balance N'!P430</f>
        <v>0</v>
      </c>
      <c r="I427" s="74">
        <f t="shared" si="6"/>
        <v>0</v>
      </c>
    </row>
    <row r="428" spans="1:9" ht="15.6">
      <c r="A428" s="70">
        <f>'Balance N'!I431</f>
        <v>0</v>
      </c>
      <c r="B428" s="71">
        <f>'Balance N'!J431</f>
        <v>0</v>
      </c>
      <c r="C428" s="72">
        <f>'Balance N'!K431</f>
        <v>0</v>
      </c>
      <c r="D428" s="72">
        <f>'Balance N'!L431</f>
        <v>0</v>
      </c>
      <c r="E428" s="72">
        <f>'Balance N'!M431</f>
        <v>0</v>
      </c>
      <c r="F428" s="72">
        <f>'Balance N'!N431</f>
        <v>0</v>
      </c>
      <c r="G428" s="72">
        <f>'Balance N'!O431</f>
        <v>0</v>
      </c>
      <c r="H428" s="72">
        <f>'Balance N'!P431</f>
        <v>0</v>
      </c>
      <c r="I428" s="74">
        <f t="shared" si="6"/>
        <v>0</v>
      </c>
    </row>
    <row r="429" spans="1:9" ht="15.6">
      <c r="A429" s="70">
        <f>'Balance N'!I432</f>
        <v>0</v>
      </c>
      <c r="B429" s="71">
        <f>'Balance N'!J432</f>
        <v>0</v>
      </c>
      <c r="C429" s="72">
        <f>'Balance N'!K432</f>
        <v>0</v>
      </c>
      <c r="D429" s="72">
        <f>'Balance N'!L432</f>
        <v>0</v>
      </c>
      <c r="E429" s="72">
        <f>'Balance N'!M432</f>
        <v>0</v>
      </c>
      <c r="F429" s="72">
        <f>'Balance N'!N432</f>
        <v>0</v>
      </c>
      <c r="G429" s="72">
        <f>'Balance N'!O432</f>
        <v>0</v>
      </c>
      <c r="H429" s="72">
        <f>'Balance N'!P432</f>
        <v>0</v>
      </c>
      <c r="I429" s="74">
        <f t="shared" si="6"/>
        <v>0</v>
      </c>
    </row>
    <row r="430" spans="1:9" ht="15.6">
      <c r="A430" s="70">
        <f>'Balance N'!I433</f>
        <v>0</v>
      </c>
      <c r="B430" s="71">
        <f>'Balance N'!J433</f>
        <v>0</v>
      </c>
      <c r="C430" s="72">
        <f>'Balance N'!K433</f>
        <v>0</v>
      </c>
      <c r="D430" s="72">
        <f>'Balance N'!L433</f>
        <v>0</v>
      </c>
      <c r="E430" s="72">
        <f>'Balance N'!M433</f>
        <v>0</v>
      </c>
      <c r="F430" s="72">
        <f>'Balance N'!N433</f>
        <v>0</v>
      </c>
      <c r="G430" s="72">
        <f>'Balance N'!O433</f>
        <v>0</v>
      </c>
      <c r="H430" s="72">
        <f>'Balance N'!P433</f>
        <v>0</v>
      </c>
      <c r="I430" s="74">
        <f t="shared" si="6"/>
        <v>0</v>
      </c>
    </row>
    <row r="431" spans="1:9" ht="15.6">
      <c r="A431" s="70">
        <f>'Balance N'!I434</f>
        <v>0</v>
      </c>
      <c r="B431" s="71">
        <f>'Balance N'!J434</f>
        <v>0</v>
      </c>
      <c r="C431" s="72">
        <f>'Balance N'!K434</f>
        <v>0</v>
      </c>
      <c r="D431" s="72">
        <f>'Balance N'!L434</f>
        <v>0</v>
      </c>
      <c r="E431" s="72">
        <f>'Balance N'!M434</f>
        <v>0</v>
      </c>
      <c r="F431" s="72">
        <f>'Balance N'!N434</f>
        <v>0</v>
      </c>
      <c r="G431" s="72">
        <f>'Balance N'!O434</f>
        <v>0</v>
      </c>
      <c r="H431" s="72">
        <f>'Balance N'!P434</f>
        <v>0</v>
      </c>
      <c r="I431" s="74">
        <f t="shared" si="6"/>
        <v>0</v>
      </c>
    </row>
    <row r="432" spans="1:9" ht="15.6">
      <c r="A432" s="70">
        <f>'Balance N'!I435</f>
        <v>0</v>
      </c>
      <c r="B432" s="71">
        <f>'Balance N'!J435</f>
        <v>0</v>
      </c>
      <c r="C432" s="72">
        <f>'Balance N'!K435</f>
        <v>0</v>
      </c>
      <c r="D432" s="72">
        <f>'Balance N'!L435</f>
        <v>0</v>
      </c>
      <c r="E432" s="72">
        <f>'Balance N'!M435</f>
        <v>0</v>
      </c>
      <c r="F432" s="72">
        <f>'Balance N'!N435</f>
        <v>0</v>
      </c>
      <c r="G432" s="72">
        <f>'Balance N'!O435</f>
        <v>0</v>
      </c>
      <c r="H432" s="72">
        <f>'Balance N'!P435</f>
        <v>0</v>
      </c>
      <c r="I432" s="74">
        <f t="shared" si="6"/>
        <v>0</v>
      </c>
    </row>
    <row r="433" spans="1:9" ht="15.6">
      <c r="A433" s="70">
        <f>'Balance N'!I436</f>
        <v>0</v>
      </c>
      <c r="B433" s="71">
        <f>'Balance N'!J436</f>
        <v>0</v>
      </c>
      <c r="C433" s="72">
        <f>'Balance N'!K436</f>
        <v>0</v>
      </c>
      <c r="D433" s="72">
        <f>'Balance N'!L436</f>
        <v>0</v>
      </c>
      <c r="E433" s="72">
        <f>'Balance N'!M436</f>
        <v>0</v>
      </c>
      <c r="F433" s="72">
        <f>'Balance N'!N436</f>
        <v>0</v>
      </c>
      <c r="G433" s="72">
        <f>'Balance N'!O436</f>
        <v>0</v>
      </c>
      <c r="H433" s="72">
        <f>'Balance N'!P436</f>
        <v>0</v>
      </c>
      <c r="I433" s="74">
        <f t="shared" si="6"/>
        <v>0</v>
      </c>
    </row>
    <row r="434" spans="1:9" ht="15.6">
      <c r="A434" s="70">
        <f>'Balance N'!I437</f>
        <v>0</v>
      </c>
      <c r="B434" s="71">
        <f>'Balance N'!J437</f>
        <v>0</v>
      </c>
      <c r="C434" s="72">
        <f>'Balance N'!K437</f>
        <v>0</v>
      </c>
      <c r="D434" s="72">
        <f>'Balance N'!L437</f>
        <v>0</v>
      </c>
      <c r="E434" s="72">
        <f>'Balance N'!M437</f>
        <v>0</v>
      </c>
      <c r="F434" s="72">
        <f>'Balance N'!N437</f>
        <v>0</v>
      </c>
      <c r="G434" s="72">
        <f>'Balance N'!O437</f>
        <v>0</v>
      </c>
      <c r="H434" s="72">
        <f>'Balance N'!P437</f>
        <v>0</v>
      </c>
      <c r="I434" s="74">
        <f t="shared" si="6"/>
        <v>0</v>
      </c>
    </row>
    <row r="435" spans="1:9" ht="15.6">
      <c r="A435" s="70">
        <f>'Balance N'!I438</f>
        <v>0</v>
      </c>
      <c r="B435" s="71">
        <f>'Balance N'!J438</f>
        <v>0</v>
      </c>
      <c r="C435" s="72">
        <f>'Balance N'!K438</f>
        <v>0</v>
      </c>
      <c r="D435" s="72">
        <f>'Balance N'!L438</f>
        <v>0</v>
      </c>
      <c r="E435" s="72">
        <f>'Balance N'!M438</f>
        <v>0</v>
      </c>
      <c r="F435" s="72">
        <f>'Balance N'!N438</f>
        <v>0</v>
      </c>
      <c r="G435" s="72">
        <f>'Balance N'!O438</f>
        <v>0</v>
      </c>
      <c r="H435" s="72">
        <f>'Balance N'!P438</f>
        <v>0</v>
      </c>
      <c r="I435" s="74">
        <f t="shared" si="6"/>
        <v>0</v>
      </c>
    </row>
    <row r="436" spans="1:9" ht="15.6">
      <c r="A436" s="70">
        <f>'Balance N'!I439</f>
        <v>0</v>
      </c>
      <c r="B436" s="71">
        <f>'Balance N'!J439</f>
        <v>0</v>
      </c>
      <c r="C436" s="72">
        <f>'Balance N'!K439</f>
        <v>0</v>
      </c>
      <c r="D436" s="72">
        <f>'Balance N'!L439</f>
        <v>0</v>
      </c>
      <c r="E436" s="72">
        <f>'Balance N'!M439</f>
        <v>0</v>
      </c>
      <c r="F436" s="72">
        <f>'Balance N'!N439</f>
        <v>0</v>
      </c>
      <c r="G436" s="72">
        <f>'Balance N'!O439</f>
        <v>0</v>
      </c>
      <c r="H436" s="72">
        <f>'Balance N'!P439</f>
        <v>0</v>
      </c>
      <c r="I436" s="74">
        <f t="shared" si="6"/>
        <v>0</v>
      </c>
    </row>
    <row r="437" spans="1:9" ht="15.6">
      <c r="A437" s="70">
        <f>'Balance N'!I440</f>
        <v>0</v>
      </c>
      <c r="B437" s="71">
        <f>'Balance N'!J440</f>
        <v>0</v>
      </c>
      <c r="C437" s="72">
        <f>'Balance N'!K440</f>
        <v>0</v>
      </c>
      <c r="D437" s="72">
        <f>'Balance N'!L440</f>
        <v>0</v>
      </c>
      <c r="E437" s="72">
        <f>'Balance N'!M440</f>
        <v>0</v>
      </c>
      <c r="F437" s="72">
        <f>'Balance N'!N440</f>
        <v>0</v>
      </c>
      <c r="G437" s="72">
        <f>'Balance N'!O440</f>
        <v>0</v>
      </c>
      <c r="H437" s="72">
        <f>'Balance N'!P440</f>
        <v>0</v>
      </c>
      <c r="I437" s="74">
        <f t="shared" si="6"/>
        <v>0</v>
      </c>
    </row>
    <row r="438" spans="1:9" ht="15.6">
      <c r="A438" s="70">
        <f>'Balance N'!I441</f>
        <v>0</v>
      </c>
      <c r="B438" s="71">
        <f>'Balance N'!J441</f>
        <v>0</v>
      </c>
      <c r="C438" s="72">
        <f>'Balance N'!K441</f>
        <v>0</v>
      </c>
      <c r="D438" s="72">
        <f>'Balance N'!L441</f>
        <v>0</v>
      </c>
      <c r="E438" s="72">
        <f>'Balance N'!M441</f>
        <v>0</v>
      </c>
      <c r="F438" s="72">
        <f>'Balance N'!N441</f>
        <v>0</v>
      </c>
      <c r="G438" s="72">
        <f>'Balance N'!O441</f>
        <v>0</v>
      </c>
      <c r="H438" s="72">
        <f>'Balance N'!P441</f>
        <v>0</v>
      </c>
      <c r="I438" s="74">
        <f t="shared" si="6"/>
        <v>0</v>
      </c>
    </row>
    <row r="439" spans="1:9" ht="15.6">
      <c r="A439" s="70">
        <f>'Balance N'!I442</f>
        <v>0</v>
      </c>
      <c r="B439" s="71">
        <f>'Balance N'!J442</f>
        <v>0</v>
      </c>
      <c r="C439" s="72">
        <f>'Balance N'!K442</f>
        <v>0</v>
      </c>
      <c r="D439" s="72">
        <f>'Balance N'!L442</f>
        <v>0</v>
      </c>
      <c r="E439" s="72">
        <f>'Balance N'!M442</f>
        <v>0</v>
      </c>
      <c r="F439" s="72">
        <f>'Balance N'!N442</f>
        <v>0</v>
      </c>
      <c r="G439" s="72">
        <f>'Balance N'!O442</f>
        <v>0</v>
      </c>
      <c r="H439" s="72">
        <f>'Balance N'!P442</f>
        <v>0</v>
      </c>
      <c r="I439" s="74">
        <f t="shared" si="6"/>
        <v>0</v>
      </c>
    </row>
    <row r="440" spans="1:9" ht="15.6">
      <c r="A440" s="70">
        <f>'Balance N'!I443</f>
        <v>0</v>
      </c>
      <c r="B440" s="71">
        <f>'Balance N'!J443</f>
        <v>0</v>
      </c>
      <c r="C440" s="72">
        <f>'Balance N'!K443</f>
        <v>0</v>
      </c>
      <c r="D440" s="72">
        <f>'Balance N'!L443</f>
        <v>0</v>
      </c>
      <c r="E440" s="72">
        <f>'Balance N'!M443</f>
        <v>0</v>
      </c>
      <c r="F440" s="72">
        <f>'Balance N'!N443</f>
        <v>0</v>
      </c>
      <c r="G440" s="72">
        <f>'Balance N'!O443</f>
        <v>0</v>
      </c>
      <c r="H440" s="72">
        <f>'Balance N'!P443</f>
        <v>0</v>
      </c>
      <c r="I440" s="74">
        <f t="shared" si="6"/>
        <v>0</v>
      </c>
    </row>
    <row r="441" spans="1:9" ht="15.6">
      <c r="A441" s="70">
        <f>'Balance N'!I444</f>
        <v>0</v>
      </c>
      <c r="B441" s="71">
        <f>'Balance N'!J444</f>
        <v>0</v>
      </c>
      <c r="C441" s="72">
        <f>'Balance N'!K444</f>
        <v>0</v>
      </c>
      <c r="D441" s="72">
        <f>'Balance N'!L444</f>
        <v>0</v>
      </c>
      <c r="E441" s="72">
        <f>'Balance N'!M444</f>
        <v>0</v>
      </c>
      <c r="F441" s="72">
        <f>'Balance N'!N444</f>
        <v>0</v>
      </c>
      <c r="G441" s="72">
        <f>'Balance N'!O444</f>
        <v>0</v>
      </c>
      <c r="H441" s="72">
        <f>'Balance N'!P444</f>
        <v>0</v>
      </c>
      <c r="I441" s="74">
        <f t="shared" si="6"/>
        <v>0</v>
      </c>
    </row>
    <row r="442" spans="1:9" ht="15.6">
      <c r="A442" s="70">
        <f>'Balance N'!I445</f>
        <v>0</v>
      </c>
      <c r="B442" s="71">
        <f>'Balance N'!J445</f>
        <v>0</v>
      </c>
      <c r="C442" s="72">
        <f>'Balance N'!K445</f>
        <v>0</v>
      </c>
      <c r="D442" s="72">
        <f>'Balance N'!L445</f>
        <v>0</v>
      </c>
      <c r="E442" s="72">
        <f>'Balance N'!M445</f>
        <v>0</v>
      </c>
      <c r="F442" s="72">
        <f>'Balance N'!N445</f>
        <v>0</v>
      </c>
      <c r="G442" s="72">
        <f>'Balance N'!O445</f>
        <v>0</v>
      </c>
      <c r="H442" s="72">
        <f>'Balance N'!P445</f>
        <v>0</v>
      </c>
      <c r="I442" s="74">
        <f t="shared" si="6"/>
        <v>0</v>
      </c>
    </row>
    <row r="443" spans="1:9" ht="15.6">
      <c r="A443" s="70">
        <f>'Balance N'!I446</f>
        <v>0</v>
      </c>
      <c r="B443" s="71">
        <f>'Balance N'!J446</f>
        <v>0</v>
      </c>
      <c r="C443" s="72">
        <f>'Balance N'!K446</f>
        <v>0</v>
      </c>
      <c r="D443" s="72">
        <f>'Balance N'!L446</f>
        <v>0</v>
      </c>
      <c r="E443" s="72">
        <f>'Balance N'!M446</f>
        <v>0</v>
      </c>
      <c r="F443" s="72">
        <f>'Balance N'!N446</f>
        <v>0</v>
      </c>
      <c r="G443" s="72">
        <f>'Balance N'!O446</f>
        <v>0</v>
      </c>
      <c r="H443" s="72">
        <f>'Balance N'!P446</f>
        <v>0</v>
      </c>
      <c r="I443" s="74">
        <f t="shared" si="6"/>
        <v>0</v>
      </c>
    </row>
    <row r="444" spans="1:9" ht="15.6">
      <c r="A444" s="70">
        <f>'Balance N'!I447</f>
        <v>0</v>
      </c>
      <c r="B444" s="71">
        <f>'Balance N'!J447</f>
        <v>0</v>
      </c>
      <c r="C444" s="72">
        <f>'Balance N'!K447</f>
        <v>0</v>
      </c>
      <c r="D444" s="72">
        <f>'Balance N'!L447</f>
        <v>0</v>
      </c>
      <c r="E444" s="72">
        <f>'Balance N'!M447</f>
        <v>0</v>
      </c>
      <c r="F444" s="72">
        <f>'Balance N'!N447</f>
        <v>0</v>
      </c>
      <c r="G444" s="72">
        <f>'Balance N'!O447</f>
        <v>0</v>
      </c>
      <c r="H444" s="72">
        <f>'Balance N'!P447</f>
        <v>0</v>
      </c>
      <c r="I444" s="74">
        <f t="shared" si="6"/>
        <v>0</v>
      </c>
    </row>
    <row r="445" spans="1:9" ht="15.6">
      <c r="A445" s="70">
        <f>'Balance N'!I448</f>
        <v>0</v>
      </c>
      <c r="B445" s="71">
        <f>'Balance N'!J448</f>
        <v>0</v>
      </c>
      <c r="C445" s="72">
        <f>'Balance N'!K448</f>
        <v>0</v>
      </c>
      <c r="D445" s="72">
        <f>'Balance N'!L448</f>
        <v>0</v>
      </c>
      <c r="E445" s="72">
        <f>'Balance N'!M448</f>
        <v>0</v>
      </c>
      <c r="F445" s="72">
        <f>'Balance N'!N448</f>
        <v>0</v>
      </c>
      <c r="G445" s="72">
        <f>'Balance N'!O448</f>
        <v>0</v>
      </c>
      <c r="H445" s="72">
        <f>'Balance N'!P448</f>
        <v>0</v>
      </c>
      <c r="I445" s="74">
        <f t="shared" si="6"/>
        <v>0</v>
      </c>
    </row>
    <row r="446" spans="1:9" ht="15.6">
      <c r="A446" s="70">
        <f>'Balance N'!I449</f>
        <v>0</v>
      </c>
      <c r="B446" s="71">
        <f>'Balance N'!J449</f>
        <v>0</v>
      </c>
      <c r="C446" s="72">
        <f>'Balance N'!K449</f>
        <v>0</v>
      </c>
      <c r="D446" s="72">
        <f>'Balance N'!L449</f>
        <v>0</v>
      </c>
      <c r="E446" s="72">
        <f>'Balance N'!M449</f>
        <v>0</v>
      </c>
      <c r="F446" s="72">
        <f>'Balance N'!N449</f>
        <v>0</v>
      </c>
      <c r="G446" s="72">
        <f>'Balance N'!O449</f>
        <v>0</v>
      </c>
      <c r="H446" s="72">
        <f>'Balance N'!P449</f>
        <v>0</v>
      </c>
      <c r="I446" s="74">
        <f t="shared" si="6"/>
        <v>0</v>
      </c>
    </row>
    <row r="447" spans="1:9" ht="15.6">
      <c r="A447" s="70">
        <f>'Balance N'!I450</f>
        <v>0</v>
      </c>
      <c r="B447" s="71">
        <f>'Balance N'!J450</f>
        <v>0</v>
      </c>
      <c r="C447" s="72">
        <f>'Balance N'!K450</f>
        <v>0</v>
      </c>
      <c r="D447" s="72">
        <f>'Balance N'!L450</f>
        <v>0</v>
      </c>
      <c r="E447" s="72">
        <f>'Balance N'!M450</f>
        <v>0</v>
      </c>
      <c r="F447" s="72">
        <f>'Balance N'!N450</f>
        <v>0</v>
      </c>
      <c r="G447" s="72">
        <f>'Balance N'!O450</f>
        <v>0</v>
      </c>
      <c r="H447" s="72">
        <f>'Balance N'!P450</f>
        <v>0</v>
      </c>
      <c r="I447" s="74">
        <f t="shared" si="6"/>
        <v>0</v>
      </c>
    </row>
    <row r="448" spans="1:9" ht="15.6">
      <c r="A448" s="70">
        <f>'Balance N'!I451</f>
        <v>0</v>
      </c>
      <c r="B448" s="71">
        <f>'Balance N'!J451</f>
        <v>0</v>
      </c>
      <c r="C448" s="72">
        <f>'Balance N'!K451</f>
        <v>0</v>
      </c>
      <c r="D448" s="72">
        <f>'Balance N'!L451</f>
        <v>0</v>
      </c>
      <c r="E448" s="72">
        <f>'Balance N'!M451</f>
        <v>0</v>
      </c>
      <c r="F448" s="72">
        <f>'Balance N'!N451</f>
        <v>0</v>
      </c>
      <c r="G448" s="72">
        <f>'Balance N'!O451</f>
        <v>0</v>
      </c>
      <c r="H448" s="72">
        <f>'Balance N'!P451</f>
        <v>0</v>
      </c>
      <c r="I448" s="74">
        <f t="shared" si="6"/>
        <v>0</v>
      </c>
    </row>
    <row r="449" spans="1:9" ht="15.6">
      <c r="A449" s="70">
        <f>'Balance N'!I452</f>
        <v>0</v>
      </c>
      <c r="B449" s="71">
        <f>'Balance N'!J452</f>
        <v>0</v>
      </c>
      <c r="C449" s="72">
        <f>'Balance N'!K452</f>
        <v>0</v>
      </c>
      <c r="D449" s="72">
        <f>'Balance N'!L452</f>
        <v>0</v>
      </c>
      <c r="E449" s="72">
        <f>'Balance N'!M452</f>
        <v>0</v>
      </c>
      <c r="F449" s="72">
        <f>'Balance N'!N452</f>
        <v>0</v>
      </c>
      <c r="G449" s="72">
        <f>'Balance N'!O452</f>
        <v>0</v>
      </c>
      <c r="H449" s="72">
        <f>'Balance N'!P452</f>
        <v>0</v>
      </c>
      <c r="I449" s="74">
        <f t="shared" si="6"/>
        <v>0</v>
      </c>
    </row>
    <row r="450" spans="1:9" ht="15.6">
      <c r="A450" s="70">
        <f>'Balance N'!I453</f>
        <v>0</v>
      </c>
      <c r="B450" s="71">
        <f>'Balance N'!J453</f>
        <v>0</v>
      </c>
      <c r="C450" s="72">
        <f>'Balance N'!K453</f>
        <v>0</v>
      </c>
      <c r="D450" s="72">
        <f>'Balance N'!L453</f>
        <v>0</v>
      </c>
      <c r="E450" s="72">
        <f>'Balance N'!M453</f>
        <v>0</v>
      </c>
      <c r="F450" s="72">
        <f>'Balance N'!N453</f>
        <v>0</v>
      </c>
      <c r="G450" s="72">
        <f>'Balance N'!O453</f>
        <v>0</v>
      </c>
      <c r="H450" s="72">
        <f>'Balance N'!P453</f>
        <v>0</v>
      </c>
      <c r="I450" s="74">
        <f t="shared" si="6"/>
        <v>0</v>
      </c>
    </row>
    <row r="451" spans="1:9" ht="15.6">
      <c r="A451" s="70">
        <f>'Balance N'!I454</f>
        <v>0</v>
      </c>
      <c r="B451" s="71">
        <f>'Balance N'!J454</f>
        <v>0</v>
      </c>
      <c r="C451" s="72">
        <f>'Balance N'!K454</f>
        <v>0</v>
      </c>
      <c r="D451" s="72">
        <f>'Balance N'!L454</f>
        <v>0</v>
      </c>
      <c r="E451" s="72">
        <f>'Balance N'!M454</f>
        <v>0</v>
      </c>
      <c r="F451" s="72">
        <f>'Balance N'!N454</f>
        <v>0</v>
      </c>
      <c r="G451" s="72">
        <f>'Balance N'!O454</f>
        <v>0</v>
      </c>
      <c r="H451" s="72">
        <f>'Balance N'!P454</f>
        <v>0</v>
      </c>
      <c r="I451" s="74">
        <f t="shared" ref="I451:I514" si="7">(C451-D451)+(E451-F451)-(G451-H451)</f>
        <v>0</v>
      </c>
    </row>
    <row r="452" spans="1:9" ht="15.6">
      <c r="A452" s="70">
        <f>'Balance N'!I455</f>
        <v>0</v>
      </c>
      <c r="B452" s="71">
        <f>'Balance N'!J455</f>
        <v>0</v>
      </c>
      <c r="C452" s="72">
        <f>'Balance N'!K455</f>
        <v>0</v>
      </c>
      <c r="D452" s="72">
        <f>'Balance N'!L455</f>
        <v>0</v>
      </c>
      <c r="E452" s="72">
        <f>'Balance N'!M455</f>
        <v>0</v>
      </c>
      <c r="F452" s="72">
        <f>'Balance N'!N455</f>
        <v>0</v>
      </c>
      <c r="G452" s="72">
        <f>'Balance N'!O455</f>
        <v>0</v>
      </c>
      <c r="H452" s="72">
        <f>'Balance N'!P455</f>
        <v>0</v>
      </c>
      <c r="I452" s="74">
        <f t="shared" si="7"/>
        <v>0</v>
      </c>
    </row>
    <row r="453" spans="1:9" ht="15.6">
      <c r="A453" s="70">
        <f>'Balance N'!I456</f>
        <v>0</v>
      </c>
      <c r="B453" s="71">
        <f>'Balance N'!J456</f>
        <v>0</v>
      </c>
      <c r="C453" s="72">
        <f>'Balance N'!K456</f>
        <v>0</v>
      </c>
      <c r="D453" s="72">
        <f>'Balance N'!L456</f>
        <v>0</v>
      </c>
      <c r="E453" s="72">
        <f>'Balance N'!M456</f>
        <v>0</v>
      </c>
      <c r="F453" s="72">
        <f>'Balance N'!N456</f>
        <v>0</v>
      </c>
      <c r="G453" s="72">
        <f>'Balance N'!O456</f>
        <v>0</v>
      </c>
      <c r="H453" s="72">
        <f>'Balance N'!P456</f>
        <v>0</v>
      </c>
      <c r="I453" s="74">
        <f t="shared" si="7"/>
        <v>0</v>
      </c>
    </row>
    <row r="454" spans="1:9" ht="15.6">
      <c r="A454" s="70">
        <f>'Balance N'!I457</f>
        <v>0</v>
      </c>
      <c r="B454" s="71">
        <f>'Balance N'!J457</f>
        <v>0</v>
      </c>
      <c r="C454" s="72">
        <f>'Balance N'!K457</f>
        <v>0</v>
      </c>
      <c r="D454" s="72">
        <f>'Balance N'!L457</f>
        <v>0</v>
      </c>
      <c r="E454" s="72">
        <f>'Balance N'!M457</f>
        <v>0</v>
      </c>
      <c r="F454" s="72">
        <f>'Balance N'!N457</f>
        <v>0</v>
      </c>
      <c r="G454" s="72">
        <f>'Balance N'!O457</f>
        <v>0</v>
      </c>
      <c r="H454" s="72">
        <f>'Balance N'!P457</f>
        <v>0</v>
      </c>
      <c r="I454" s="74">
        <f t="shared" si="7"/>
        <v>0</v>
      </c>
    </row>
    <row r="455" spans="1:9" ht="15.6">
      <c r="A455" s="70">
        <f>'Balance N'!I458</f>
        <v>0</v>
      </c>
      <c r="B455" s="71">
        <f>'Balance N'!J458</f>
        <v>0</v>
      </c>
      <c r="C455" s="72">
        <f>'Balance N'!K458</f>
        <v>0</v>
      </c>
      <c r="D455" s="72">
        <f>'Balance N'!L458</f>
        <v>0</v>
      </c>
      <c r="E455" s="72">
        <f>'Balance N'!M458</f>
        <v>0</v>
      </c>
      <c r="F455" s="72">
        <f>'Balance N'!N458</f>
        <v>0</v>
      </c>
      <c r="G455" s="72">
        <f>'Balance N'!O458</f>
        <v>0</v>
      </c>
      <c r="H455" s="72">
        <f>'Balance N'!P458</f>
        <v>0</v>
      </c>
      <c r="I455" s="74">
        <f t="shared" si="7"/>
        <v>0</v>
      </c>
    </row>
    <row r="456" spans="1:9" ht="15.6">
      <c r="A456" s="70">
        <f>'Balance N'!I459</f>
        <v>0</v>
      </c>
      <c r="B456" s="71">
        <f>'Balance N'!J459</f>
        <v>0</v>
      </c>
      <c r="C456" s="72">
        <f>'Balance N'!K459</f>
        <v>0</v>
      </c>
      <c r="D456" s="72">
        <f>'Balance N'!L459</f>
        <v>0</v>
      </c>
      <c r="E456" s="72">
        <f>'Balance N'!M459</f>
        <v>0</v>
      </c>
      <c r="F456" s="72">
        <f>'Balance N'!N459</f>
        <v>0</v>
      </c>
      <c r="G456" s="72">
        <f>'Balance N'!O459</f>
        <v>0</v>
      </c>
      <c r="H456" s="72">
        <f>'Balance N'!P459</f>
        <v>0</v>
      </c>
      <c r="I456" s="74">
        <f t="shared" si="7"/>
        <v>0</v>
      </c>
    </row>
    <row r="457" spans="1:9" ht="15.6">
      <c r="A457" s="70">
        <f>'Balance N'!I460</f>
        <v>0</v>
      </c>
      <c r="B457" s="71">
        <f>'Balance N'!J460</f>
        <v>0</v>
      </c>
      <c r="C457" s="72">
        <f>'Balance N'!K460</f>
        <v>0</v>
      </c>
      <c r="D457" s="72">
        <f>'Balance N'!L460</f>
        <v>0</v>
      </c>
      <c r="E457" s="72">
        <f>'Balance N'!M460</f>
        <v>0</v>
      </c>
      <c r="F457" s="72">
        <f>'Balance N'!N460</f>
        <v>0</v>
      </c>
      <c r="G457" s="72">
        <f>'Balance N'!O460</f>
        <v>0</v>
      </c>
      <c r="H457" s="72">
        <f>'Balance N'!P460</f>
        <v>0</v>
      </c>
      <c r="I457" s="74">
        <f t="shared" si="7"/>
        <v>0</v>
      </c>
    </row>
    <row r="458" spans="1:9" ht="15.6">
      <c r="A458" s="70">
        <f>'Balance N'!I461</f>
        <v>0</v>
      </c>
      <c r="B458" s="71">
        <f>'Balance N'!J461</f>
        <v>0</v>
      </c>
      <c r="C458" s="72">
        <f>'Balance N'!K461</f>
        <v>0</v>
      </c>
      <c r="D458" s="72">
        <f>'Balance N'!L461</f>
        <v>0</v>
      </c>
      <c r="E458" s="72">
        <f>'Balance N'!M461</f>
        <v>0</v>
      </c>
      <c r="F458" s="72">
        <f>'Balance N'!N461</f>
        <v>0</v>
      </c>
      <c r="G458" s="72">
        <f>'Balance N'!O461</f>
        <v>0</v>
      </c>
      <c r="H458" s="72">
        <f>'Balance N'!P461</f>
        <v>0</v>
      </c>
      <c r="I458" s="74">
        <f t="shared" si="7"/>
        <v>0</v>
      </c>
    </row>
    <row r="459" spans="1:9" ht="15.6">
      <c r="A459" s="70">
        <f>'Balance N'!I462</f>
        <v>0</v>
      </c>
      <c r="B459" s="71">
        <f>'Balance N'!J462</f>
        <v>0</v>
      </c>
      <c r="C459" s="72">
        <f>'Balance N'!K462</f>
        <v>0</v>
      </c>
      <c r="D459" s="72">
        <f>'Balance N'!L462</f>
        <v>0</v>
      </c>
      <c r="E459" s="72">
        <f>'Balance N'!M462</f>
        <v>0</v>
      </c>
      <c r="F459" s="72">
        <f>'Balance N'!N462</f>
        <v>0</v>
      </c>
      <c r="G459" s="72">
        <f>'Balance N'!O462</f>
        <v>0</v>
      </c>
      <c r="H459" s="72">
        <f>'Balance N'!P462</f>
        <v>0</v>
      </c>
      <c r="I459" s="74">
        <f t="shared" si="7"/>
        <v>0</v>
      </c>
    </row>
    <row r="460" spans="1:9" ht="15.6">
      <c r="A460" s="70">
        <f>'Balance N'!I463</f>
        <v>0</v>
      </c>
      <c r="B460" s="71">
        <f>'Balance N'!J463</f>
        <v>0</v>
      </c>
      <c r="C460" s="72">
        <f>'Balance N'!K463</f>
        <v>0</v>
      </c>
      <c r="D460" s="72">
        <f>'Balance N'!L463</f>
        <v>0</v>
      </c>
      <c r="E460" s="72">
        <f>'Balance N'!M463</f>
        <v>0</v>
      </c>
      <c r="F460" s="72">
        <f>'Balance N'!N463</f>
        <v>0</v>
      </c>
      <c r="G460" s="72">
        <f>'Balance N'!O463</f>
        <v>0</v>
      </c>
      <c r="H460" s="72">
        <f>'Balance N'!P463</f>
        <v>0</v>
      </c>
      <c r="I460" s="74">
        <f t="shared" si="7"/>
        <v>0</v>
      </c>
    </row>
    <row r="461" spans="1:9" ht="15.6">
      <c r="A461" s="70">
        <f>'Balance N'!I464</f>
        <v>0</v>
      </c>
      <c r="B461" s="71">
        <f>'Balance N'!J464</f>
        <v>0</v>
      </c>
      <c r="C461" s="72">
        <f>'Balance N'!K464</f>
        <v>0</v>
      </c>
      <c r="D461" s="72">
        <f>'Balance N'!L464</f>
        <v>0</v>
      </c>
      <c r="E461" s="72">
        <f>'Balance N'!M464</f>
        <v>0</v>
      </c>
      <c r="F461" s="72">
        <f>'Balance N'!N464</f>
        <v>0</v>
      </c>
      <c r="G461" s="72">
        <f>'Balance N'!O464</f>
        <v>0</v>
      </c>
      <c r="H461" s="72">
        <f>'Balance N'!P464</f>
        <v>0</v>
      </c>
      <c r="I461" s="74">
        <f t="shared" si="7"/>
        <v>0</v>
      </c>
    </row>
    <row r="462" spans="1:9" ht="15.6">
      <c r="A462" s="70">
        <f>'Balance N'!I465</f>
        <v>0</v>
      </c>
      <c r="B462" s="71">
        <f>'Balance N'!J465</f>
        <v>0</v>
      </c>
      <c r="C462" s="72">
        <f>'Balance N'!K465</f>
        <v>0</v>
      </c>
      <c r="D462" s="72">
        <f>'Balance N'!L465</f>
        <v>0</v>
      </c>
      <c r="E462" s="72">
        <f>'Balance N'!M465</f>
        <v>0</v>
      </c>
      <c r="F462" s="72">
        <f>'Balance N'!N465</f>
        <v>0</v>
      </c>
      <c r="G462" s="72">
        <f>'Balance N'!O465</f>
        <v>0</v>
      </c>
      <c r="H462" s="72">
        <f>'Balance N'!P465</f>
        <v>0</v>
      </c>
      <c r="I462" s="74">
        <f t="shared" si="7"/>
        <v>0</v>
      </c>
    </row>
    <row r="463" spans="1:9" ht="15.6">
      <c r="A463" s="70">
        <f>'Balance N'!I466</f>
        <v>0</v>
      </c>
      <c r="B463" s="71">
        <f>'Balance N'!J466</f>
        <v>0</v>
      </c>
      <c r="C463" s="72">
        <f>'Balance N'!K466</f>
        <v>0</v>
      </c>
      <c r="D463" s="72">
        <f>'Balance N'!L466</f>
        <v>0</v>
      </c>
      <c r="E463" s="72">
        <f>'Balance N'!M466</f>
        <v>0</v>
      </c>
      <c r="F463" s="72">
        <f>'Balance N'!N466</f>
        <v>0</v>
      </c>
      <c r="G463" s="72">
        <f>'Balance N'!O466</f>
        <v>0</v>
      </c>
      <c r="H463" s="72">
        <f>'Balance N'!P466</f>
        <v>0</v>
      </c>
      <c r="I463" s="74">
        <f t="shared" si="7"/>
        <v>0</v>
      </c>
    </row>
    <row r="464" spans="1:9" ht="15.6">
      <c r="A464" s="70">
        <f>'Balance N'!I467</f>
        <v>0</v>
      </c>
      <c r="B464" s="71">
        <f>'Balance N'!J467</f>
        <v>0</v>
      </c>
      <c r="C464" s="72">
        <f>'Balance N'!K467</f>
        <v>0</v>
      </c>
      <c r="D464" s="72">
        <f>'Balance N'!L467</f>
        <v>0</v>
      </c>
      <c r="E464" s="72">
        <f>'Balance N'!M467</f>
        <v>0</v>
      </c>
      <c r="F464" s="72">
        <f>'Balance N'!N467</f>
        <v>0</v>
      </c>
      <c r="G464" s="72">
        <f>'Balance N'!O467</f>
        <v>0</v>
      </c>
      <c r="H464" s="72">
        <f>'Balance N'!P467</f>
        <v>0</v>
      </c>
      <c r="I464" s="74">
        <f t="shared" si="7"/>
        <v>0</v>
      </c>
    </row>
    <row r="465" spans="1:9" ht="15.6">
      <c r="A465" s="70">
        <f>'Balance N'!I468</f>
        <v>0</v>
      </c>
      <c r="B465" s="71">
        <f>'Balance N'!J468</f>
        <v>0</v>
      </c>
      <c r="C465" s="72">
        <f>'Balance N'!K468</f>
        <v>0</v>
      </c>
      <c r="D465" s="72">
        <f>'Balance N'!L468</f>
        <v>0</v>
      </c>
      <c r="E465" s="72">
        <f>'Balance N'!M468</f>
        <v>0</v>
      </c>
      <c r="F465" s="72">
        <f>'Balance N'!N468</f>
        <v>0</v>
      </c>
      <c r="G465" s="72">
        <f>'Balance N'!O468</f>
        <v>0</v>
      </c>
      <c r="H465" s="72">
        <f>'Balance N'!P468</f>
        <v>0</v>
      </c>
      <c r="I465" s="74">
        <f t="shared" si="7"/>
        <v>0</v>
      </c>
    </row>
    <row r="466" spans="1:9" ht="15.6">
      <c r="A466" s="70">
        <f>'Balance N'!I469</f>
        <v>0</v>
      </c>
      <c r="B466" s="71">
        <f>'Balance N'!J469</f>
        <v>0</v>
      </c>
      <c r="C466" s="72">
        <f>'Balance N'!K469</f>
        <v>0</v>
      </c>
      <c r="D466" s="72">
        <f>'Balance N'!L469</f>
        <v>0</v>
      </c>
      <c r="E466" s="72">
        <f>'Balance N'!M469</f>
        <v>0</v>
      </c>
      <c r="F466" s="72">
        <f>'Balance N'!N469</f>
        <v>0</v>
      </c>
      <c r="G466" s="72">
        <f>'Balance N'!O469</f>
        <v>0</v>
      </c>
      <c r="H466" s="72">
        <f>'Balance N'!P469</f>
        <v>0</v>
      </c>
      <c r="I466" s="74">
        <f t="shared" si="7"/>
        <v>0</v>
      </c>
    </row>
    <row r="467" spans="1:9" ht="15.6">
      <c r="A467" s="70">
        <f>'Balance N'!I470</f>
        <v>0</v>
      </c>
      <c r="B467" s="71">
        <f>'Balance N'!J470</f>
        <v>0</v>
      </c>
      <c r="C467" s="72">
        <f>'Balance N'!K470</f>
        <v>0</v>
      </c>
      <c r="D467" s="72">
        <f>'Balance N'!L470</f>
        <v>0</v>
      </c>
      <c r="E467" s="72">
        <f>'Balance N'!M470</f>
        <v>0</v>
      </c>
      <c r="F467" s="72">
        <f>'Balance N'!N470</f>
        <v>0</v>
      </c>
      <c r="G467" s="72">
        <f>'Balance N'!O470</f>
        <v>0</v>
      </c>
      <c r="H467" s="72">
        <f>'Balance N'!P470</f>
        <v>0</v>
      </c>
      <c r="I467" s="74">
        <f t="shared" si="7"/>
        <v>0</v>
      </c>
    </row>
    <row r="468" spans="1:9" ht="15.6">
      <c r="A468" s="70">
        <f>'Balance N'!I471</f>
        <v>0</v>
      </c>
      <c r="B468" s="71">
        <f>'Balance N'!J471</f>
        <v>0</v>
      </c>
      <c r="C468" s="72">
        <f>'Balance N'!K471</f>
        <v>0</v>
      </c>
      <c r="D468" s="72">
        <f>'Balance N'!L471</f>
        <v>0</v>
      </c>
      <c r="E468" s="72">
        <f>'Balance N'!M471</f>
        <v>0</v>
      </c>
      <c r="F468" s="72">
        <f>'Balance N'!N471</f>
        <v>0</v>
      </c>
      <c r="G468" s="72">
        <f>'Balance N'!O471</f>
        <v>0</v>
      </c>
      <c r="H468" s="72">
        <f>'Balance N'!P471</f>
        <v>0</v>
      </c>
      <c r="I468" s="74">
        <f t="shared" si="7"/>
        <v>0</v>
      </c>
    </row>
    <row r="469" spans="1:9" ht="15.6">
      <c r="A469" s="70">
        <f>'Balance N'!I472</f>
        <v>0</v>
      </c>
      <c r="B469" s="71">
        <f>'Balance N'!J472</f>
        <v>0</v>
      </c>
      <c r="C469" s="72">
        <f>'Balance N'!K472</f>
        <v>0</v>
      </c>
      <c r="D469" s="72">
        <f>'Balance N'!L472</f>
        <v>0</v>
      </c>
      <c r="E469" s="72">
        <f>'Balance N'!M472</f>
        <v>0</v>
      </c>
      <c r="F469" s="72">
        <f>'Balance N'!N472</f>
        <v>0</v>
      </c>
      <c r="G469" s="72">
        <f>'Balance N'!O472</f>
        <v>0</v>
      </c>
      <c r="H469" s="72">
        <f>'Balance N'!P472</f>
        <v>0</v>
      </c>
      <c r="I469" s="74">
        <f t="shared" si="7"/>
        <v>0</v>
      </c>
    </row>
    <row r="470" spans="1:9" ht="15.6">
      <c r="A470" s="70">
        <f>'Balance N'!I473</f>
        <v>0</v>
      </c>
      <c r="B470" s="71">
        <f>'Balance N'!J473</f>
        <v>0</v>
      </c>
      <c r="C470" s="72">
        <f>'Balance N'!K473</f>
        <v>0</v>
      </c>
      <c r="D470" s="72">
        <f>'Balance N'!L473</f>
        <v>0</v>
      </c>
      <c r="E470" s="72">
        <f>'Balance N'!M473</f>
        <v>0</v>
      </c>
      <c r="F470" s="72">
        <f>'Balance N'!N473</f>
        <v>0</v>
      </c>
      <c r="G470" s="72">
        <f>'Balance N'!O473</f>
        <v>0</v>
      </c>
      <c r="H470" s="72">
        <f>'Balance N'!P473</f>
        <v>0</v>
      </c>
      <c r="I470" s="74">
        <f t="shared" si="7"/>
        <v>0</v>
      </c>
    </row>
    <row r="471" spans="1:9" ht="15.6">
      <c r="A471" s="70">
        <f>'Balance N'!I474</f>
        <v>0</v>
      </c>
      <c r="B471" s="71">
        <f>'Balance N'!J474</f>
        <v>0</v>
      </c>
      <c r="C471" s="72">
        <f>'Balance N'!K474</f>
        <v>0</v>
      </c>
      <c r="D471" s="72">
        <f>'Balance N'!L474</f>
        <v>0</v>
      </c>
      <c r="E471" s="72">
        <f>'Balance N'!M474</f>
        <v>0</v>
      </c>
      <c r="F471" s="72">
        <f>'Balance N'!N474</f>
        <v>0</v>
      </c>
      <c r="G471" s="72">
        <f>'Balance N'!O474</f>
        <v>0</v>
      </c>
      <c r="H471" s="72">
        <f>'Balance N'!P474</f>
        <v>0</v>
      </c>
      <c r="I471" s="74">
        <f t="shared" si="7"/>
        <v>0</v>
      </c>
    </row>
    <row r="472" spans="1:9" ht="15.6">
      <c r="A472" s="70">
        <f>'Balance N'!I475</f>
        <v>0</v>
      </c>
      <c r="B472" s="71">
        <f>'Balance N'!J475</f>
        <v>0</v>
      </c>
      <c r="C472" s="72">
        <f>'Balance N'!K475</f>
        <v>0</v>
      </c>
      <c r="D472" s="72">
        <f>'Balance N'!L475</f>
        <v>0</v>
      </c>
      <c r="E472" s="72">
        <f>'Balance N'!M475</f>
        <v>0</v>
      </c>
      <c r="F472" s="72">
        <f>'Balance N'!N475</f>
        <v>0</v>
      </c>
      <c r="G472" s="72">
        <f>'Balance N'!O475</f>
        <v>0</v>
      </c>
      <c r="H472" s="72">
        <f>'Balance N'!P475</f>
        <v>0</v>
      </c>
      <c r="I472" s="74">
        <f t="shared" si="7"/>
        <v>0</v>
      </c>
    </row>
    <row r="473" spans="1:9" ht="15.6">
      <c r="A473" s="70">
        <f>'Balance N'!I476</f>
        <v>0</v>
      </c>
      <c r="B473" s="71">
        <f>'Balance N'!J476</f>
        <v>0</v>
      </c>
      <c r="C473" s="72">
        <f>'Balance N'!K476</f>
        <v>0</v>
      </c>
      <c r="D473" s="72">
        <f>'Balance N'!L476</f>
        <v>0</v>
      </c>
      <c r="E473" s="72">
        <f>'Balance N'!M476</f>
        <v>0</v>
      </c>
      <c r="F473" s="72">
        <f>'Balance N'!N476</f>
        <v>0</v>
      </c>
      <c r="G473" s="72">
        <f>'Balance N'!O476</f>
        <v>0</v>
      </c>
      <c r="H473" s="72">
        <f>'Balance N'!P476</f>
        <v>0</v>
      </c>
      <c r="I473" s="74">
        <f t="shared" si="7"/>
        <v>0</v>
      </c>
    </row>
    <row r="474" spans="1:9" ht="15.6">
      <c r="A474" s="70">
        <f>'Balance N'!I477</f>
        <v>0</v>
      </c>
      <c r="B474" s="71">
        <f>'Balance N'!J477</f>
        <v>0</v>
      </c>
      <c r="C474" s="72">
        <f>'Balance N'!K477</f>
        <v>0</v>
      </c>
      <c r="D474" s="72">
        <f>'Balance N'!L477</f>
        <v>0</v>
      </c>
      <c r="E474" s="72">
        <f>'Balance N'!M477</f>
        <v>0</v>
      </c>
      <c r="F474" s="72">
        <f>'Balance N'!N477</f>
        <v>0</v>
      </c>
      <c r="G474" s="72">
        <f>'Balance N'!O477</f>
        <v>0</v>
      </c>
      <c r="H474" s="72">
        <f>'Balance N'!P477</f>
        <v>0</v>
      </c>
      <c r="I474" s="74">
        <f t="shared" si="7"/>
        <v>0</v>
      </c>
    </row>
    <row r="475" spans="1:9" ht="15.6">
      <c r="A475" s="70">
        <f>'Balance N'!I478</f>
        <v>0</v>
      </c>
      <c r="B475" s="71">
        <f>'Balance N'!J478</f>
        <v>0</v>
      </c>
      <c r="C475" s="72">
        <f>'Balance N'!K478</f>
        <v>0</v>
      </c>
      <c r="D475" s="72">
        <f>'Balance N'!L478</f>
        <v>0</v>
      </c>
      <c r="E475" s="72">
        <f>'Balance N'!M478</f>
        <v>0</v>
      </c>
      <c r="F475" s="72">
        <f>'Balance N'!N478</f>
        <v>0</v>
      </c>
      <c r="G475" s="72">
        <f>'Balance N'!O478</f>
        <v>0</v>
      </c>
      <c r="H475" s="72">
        <f>'Balance N'!P478</f>
        <v>0</v>
      </c>
      <c r="I475" s="74">
        <f t="shared" si="7"/>
        <v>0</v>
      </c>
    </row>
    <row r="476" spans="1:9" ht="15.6">
      <c r="A476" s="70">
        <f>'Balance N'!I479</f>
        <v>0</v>
      </c>
      <c r="B476" s="71">
        <f>'Balance N'!J479</f>
        <v>0</v>
      </c>
      <c r="C476" s="72">
        <f>'Balance N'!K479</f>
        <v>0</v>
      </c>
      <c r="D476" s="72">
        <f>'Balance N'!L479</f>
        <v>0</v>
      </c>
      <c r="E476" s="72">
        <f>'Balance N'!M479</f>
        <v>0</v>
      </c>
      <c r="F476" s="72">
        <f>'Balance N'!N479</f>
        <v>0</v>
      </c>
      <c r="G476" s="72">
        <f>'Balance N'!O479</f>
        <v>0</v>
      </c>
      <c r="H476" s="72">
        <f>'Balance N'!P479</f>
        <v>0</v>
      </c>
      <c r="I476" s="74">
        <f t="shared" si="7"/>
        <v>0</v>
      </c>
    </row>
    <row r="477" spans="1:9" ht="15.6">
      <c r="A477" s="70">
        <f>'Balance N'!I480</f>
        <v>0</v>
      </c>
      <c r="B477" s="71">
        <f>'Balance N'!J480</f>
        <v>0</v>
      </c>
      <c r="C477" s="72">
        <f>'Balance N'!K480</f>
        <v>0</v>
      </c>
      <c r="D477" s="72">
        <f>'Balance N'!L480</f>
        <v>0</v>
      </c>
      <c r="E477" s="72">
        <f>'Balance N'!M480</f>
        <v>0</v>
      </c>
      <c r="F477" s="72">
        <f>'Balance N'!N480</f>
        <v>0</v>
      </c>
      <c r="G477" s="72">
        <f>'Balance N'!O480</f>
        <v>0</v>
      </c>
      <c r="H477" s="72">
        <f>'Balance N'!P480</f>
        <v>0</v>
      </c>
      <c r="I477" s="74">
        <f t="shared" si="7"/>
        <v>0</v>
      </c>
    </row>
    <row r="478" spans="1:9" ht="15.6">
      <c r="A478" s="70">
        <f>'Balance N'!I481</f>
        <v>0</v>
      </c>
      <c r="B478" s="71">
        <f>'Balance N'!J481</f>
        <v>0</v>
      </c>
      <c r="C478" s="72">
        <f>'Balance N'!K481</f>
        <v>0</v>
      </c>
      <c r="D478" s="72">
        <f>'Balance N'!L481</f>
        <v>0</v>
      </c>
      <c r="E478" s="72">
        <f>'Balance N'!M481</f>
        <v>0</v>
      </c>
      <c r="F478" s="72">
        <f>'Balance N'!N481</f>
        <v>0</v>
      </c>
      <c r="G478" s="72">
        <f>'Balance N'!O481</f>
        <v>0</v>
      </c>
      <c r="H478" s="72">
        <f>'Balance N'!P481</f>
        <v>0</v>
      </c>
      <c r="I478" s="74">
        <f t="shared" si="7"/>
        <v>0</v>
      </c>
    </row>
    <row r="479" spans="1:9" ht="15.6">
      <c r="A479" s="70">
        <f>'Balance N'!I482</f>
        <v>0</v>
      </c>
      <c r="B479" s="71">
        <f>'Balance N'!J482</f>
        <v>0</v>
      </c>
      <c r="C479" s="72">
        <f>'Balance N'!K482</f>
        <v>0</v>
      </c>
      <c r="D479" s="72">
        <f>'Balance N'!L482</f>
        <v>0</v>
      </c>
      <c r="E479" s="72">
        <f>'Balance N'!M482</f>
        <v>0</v>
      </c>
      <c r="F479" s="72">
        <f>'Balance N'!N482</f>
        <v>0</v>
      </c>
      <c r="G479" s="72">
        <f>'Balance N'!O482</f>
        <v>0</v>
      </c>
      <c r="H479" s="72">
        <f>'Balance N'!P482</f>
        <v>0</v>
      </c>
      <c r="I479" s="74">
        <f t="shared" si="7"/>
        <v>0</v>
      </c>
    </row>
    <row r="480" spans="1:9" ht="15.6">
      <c r="A480" s="70">
        <f>'Balance N'!I483</f>
        <v>0</v>
      </c>
      <c r="B480" s="71">
        <f>'Balance N'!J483</f>
        <v>0</v>
      </c>
      <c r="C480" s="72">
        <f>'Balance N'!K483</f>
        <v>0</v>
      </c>
      <c r="D480" s="72">
        <f>'Balance N'!L483</f>
        <v>0</v>
      </c>
      <c r="E480" s="72">
        <f>'Balance N'!M483</f>
        <v>0</v>
      </c>
      <c r="F480" s="72">
        <f>'Balance N'!N483</f>
        <v>0</v>
      </c>
      <c r="G480" s="72">
        <f>'Balance N'!O483</f>
        <v>0</v>
      </c>
      <c r="H480" s="72">
        <f>'Balance N'!P483</f>
        <v>0</v>
      </c>
      <c r="I480" s="74">
        <f t="shared" si="7"/>
        <v>0</v>
      </c>
    </row>
    <row r="481" spans="1:9" ht="15.6">
      <c r="A481" s="70">
        <f>'Balance N'!I484</f>
        <v>0</v>
      </c>
      <c r="B481" s="71">
        <f>'Balance N'!J484</f>
        <v>0</v>
      </c>
      <c r="C481" s="72">
        <f>'Balance N'!K484</f>
        <v>0</v>
      </c>
      <c r="D481" s="72">
        <f>'Balance N'!L484</f>
        <v>0</v>
      </c>
      <c r="E481" s="72">
        <f>'Balance N'!M484</f>
        <v>0</v>
      </c>
      <c r="F481" s="72">
        <f>'Balance N'!N484</f>
        <v>0</v>
      </c>
      <c r="G481" s="72">
        <f>'Balance N'!O484</f>
        <v>0</v>
      </c>
      <c r="H481" s="72">
        <f>'Balance N'!P484</f>
        <v>0</v>
      </c>
      <c r="I481" s="74">
        <f t="shared" si="7"/>
        <v>0</v>
      </c>
    </row>
    <row r="482" spans="1:9" ht="15.6">
      <c r="A482" s="70">
        <f>'Balance N'!I485</f>
        <v>0</v>
      </c>
      <c r="B482" s="71">
        <f>'Balance N'!J485</f>
        <v>0</v>
      </c>
      <c r="C482" s="72">
        <f>'Balance N'!K485</f>
        <v>0</v>
      </c>
      <c r="D482" s="72">
        <f>'Balance N'!L485</f>
        <v>0</v>
      </c>
      <c r="E482" s="72">
        <f>'Balance N'!M485</f>
        <v>0</v>
      </c>
      <c r="F482" s="72">
        <f>'Balance N'!N485</f>
        <v>0</v>
      </c>
      <c r="G482" s="72">
        <f>'Balance N'!O485</f>
        <v>0</v>
      </c>
      <c r="H482" s="72">
        <f>'Balance N'!P485</f>
        <v>0</v>
      </c>
      <c r="I482" s="74">
        <f t="shared" si="7"/>
        <v>0</v>
      </c>
    </row>
    <row r="483" spans="1:9" ht="15.6">
      <c r="A483" s="70">
        <f>'Balance N'!I486</f>
        <v>0</v>
      </c>
      <c r="B483" s="71">
        <f>'Balance N'!J486</f>
        <v>0</v>
      </c>
      <c r="C483" s="72">
        <f>'Balance N'!K486</f>
        <v>0</v>
      </c>
      <c r="D483" s="72">
        <f>'Balance N'!L486</f>
        <v>0</v>
      </c>
      <c r="E483" s="72">
        <f>'Balance N'!M486</f>
        <v>0</v>
      </c>
      <c r="F483" s="72">
        <f>'Balance N'!N486</f>
        <v>0</v>
      </c>
      <c r="G483" s="72">
        <f>'Balance N'!O486</f>
        <v>0</v>
      </c>
      <c r="H483" s="72">
        <f>'Balance N'!P486</f>
        <v>0</v>
      </c>
      <c r="I483" s="74">
        <f t="shared" si="7"/>
        <v>0</v>
      </c>
    </row>
    <row r="484" spans="1:9" ht="15.6">
      <c r="A484" s="70">
        <f>'Balance N'!I487</f>
        <v>0</v>
      </c>
      <c r="B484" s="71">
        <f>'Balance N'!J487</f>
        <v>0</v>
      </c>
      <c r="C484" s="72">
        <f>'Balance N'!K487</f>
        <v>0</v>
      </c>
      <c r="D484" s="72">
        <f>'Balance N'!L487</f>
        <v>0</v>
      </c>
      <c r="E484" s="72">
        <f>'Balance N'!M487</f>
        <v>0</v>
      </c>
      <c r="F484" s="72">
        <f>'Balance N'!N487</f>
        <v>0</v>
      </c>
      <c r="G484" s="72">
        <f>'Balance N'!O487</f>
        <v>0</v>
      </c>
      <c r="H484" s="72">
        <f>'Balance N'!P487</f>
        <v>0</v>
      </c>
      <c r="I484" s="74">
        <f t="shared" si="7"/>
        <v>0</v>
      </c>
    </row>
    <row r="485" spans="1:9" ht="15.6">
      <c r="A485" s="70">
        <f>'Balance N'!I488</f>
        <v>0</v>
      </c>
      <c r="B485" s="71">
        <f>'Balance N'!J488</f>
        <v>0</v>
      </c>
      <c r="C485" s="72">
        <f>'Balance N'!K488</f>
        <v>0</v>
      </c>
      <c r="D485" s="72">
        <f>'Balance N'!L488</f>
        <v>0</v>
      </c>
      <c r="E485" s="72">
        <f>'Balance N'!M488</f>
        <v>0</v>
      </c>
      <c r="F485" s="72">
        <f>'Balance N'!N488</f>
        <v>0</v>
      </c>
      <c r="G485" s="72">
        <f>'Balance N'!O488</f>
        <v>0</v>
      </c>
      <c r="H485" s="72">
        <f>'Balance N'!P488</f>
        <v>0</v>
      </c>
      <c r="I485" s="74">
        <f t="shared" si="7"/>
        <v>0</v>
      </c>
    </row>
    <row r="486" spans="1:9" ht="15.6">
      <c r="A486" s="70">
        <f>'Balance N'!I489</f>
        <v>0</v>
      </c>
      <c r="B486" s="71">
        <f>'Balance N'!J489</f>
        <v>0</v>
      </c>
      <c r="C486" s="72">
        <f>'Balance N'!K489</f>
        <v>0</v>
      </c>
      <c r="D486" s="72">
        <f>'Balance N'!L489</f>
        <v>0</v>
      </c>
      <c r="E486" s="72">
        <f>'Balance N'!M489</f>
        <v>0</v>
      </c>
      <c r="F486" s="72">
        <f>'Balance N'!N489</f>
        <v>0</v>
      </c>
      <c r="G486" s="72">
        <f>'Balance N'!O489</f>
        <v>0</v>
      </c>
      <c r="H486" s="72">
        <f>'Balance N'!P489</f>
        <v>0</v>
      </c>
      <c r="I486" s="74">
        <f t="shared" si="7"/>
        <v>0</v>
      </c>
    </row>
    <row r="487" spans="1:9" ht="15.6">
      <c r="A487" s="70">
        <f>'Balance N'!I490</f>
        <v>0</v>
      </c>
      <c r="B487" s="71">
        <f>'Balance N'!J490</f>
        <v>0</v>
      </c>
      <c r="C487" s="72">
        <f>'Balance N'!K490</f>
        <v>0</v>
      </c>
      <c r="D487" s="72">
        <f>'Balance N'!L490</f>
        <v>0</v>
      </c>
      <c r="E487" s="72">
        <f>'Balance N'!M490</f>
        <v>0</v>
      </c>
      <c r="F487" s="72">
        <f>'Balance N'!N490</f>
        <v>0</v>
      </c>
      <c r="G487" s="72">
        <f>'Balance N'!O490</f>
        <v>0</v>
      </c>
      <c r="H487" s="72">
        <f>'Balance N'!P490</f>
        <v>0</v>
      </c>
      <c r="I487" s="74">
        <f t="shared" si="7"/>
        <v>0</v>
      </c>
    </row>
    <row r="488" spans="1:9" ht="15.6">
      <c r="A488" s="70">
        <f>'Balance N'!I491</f>
        <v>0</v>
      </c>
      <c r="B488" s="71">
        <f>'Balance N'!J491</f>
        <v>0</v>
      </c>
      <c r="C488" s="72">
        <f>'Balance N'!K491</f>
        <v>0</v>
      </c>
      <c r="D488" s="72">
        <f>'Balance N'!L491</f>
        <v>0</v>
      </c>
      <c r="E488" s="72">
        <f>'Balance N'!M491</f>
        <v>0</v>
      </c>
      <c r="F488" s="72">
        <f>'Balance N'!N491</f>
        <v>0</v>
      </c>
      <c r="G488" s="72">
        <f>'Balance N'!O491</f>
        <v>0</v>
      </c>
      <c r="H488" s="72">
        <f>'Balance N'!P491</f>
        <v>0</v>
      </c>
      <c r="I488" s="74">
        <f t="shared" si="7"/>
        <v>0</v>
      </c>
    </row>
    <row r="489" spans="1:9" ht="15.6">
      <c r="A489" s="70">
        <f>'Balance N'!I492</f>
        <v>0</v>
      </c>
      <c r="B489" s="71">
        <f>'Balance N'!J492</f>
        <v>0</v>
      </c>
      <c r="C489" s="72">
        <f>'Balance N'!K492</f>
        <v>0</v>
      </c>
      <c r="D489" s="72">
        <f>'Balance N'!L492</f>
        <v>0</v>
      </c>
      <c r="E489" s="72">
        <f>'Balance N'!M492</f>
        <v>0</v>
      </c>
      <c r="F489" s="72">
        <f>'Balance N'!N492</f>
        <v>0</v>
      </c>
      <c r="G489" s="72">
        <f>'Balance N'!O492</f>
        <v>0</v>
      </c>
      <c r="H489" s="72">
        <f>'Balance N'!P492</f>
        <v>0</v>
      </c>
      <c r="I489" s="74">
        <f t="shared" si="7"/>
        <v>0</v>
      </c>
    </row>
    <row r="490" spans="1:9" ht="15.6">
      <c r="A490" s="70">
        <f>'Balance N'!I493</f>
        <v>0</v>
      </c>
      <c r="B490" s="71">
        <f>'Balance N'!J493</f>
        <v>0</v>
      </c>
      <c r="C490" s="72">
        <f>'Balance N'!K493</f>
        <v>0</v>
      </c>
      <c r="D490" s="72">
        <f>'Balance N'!L493</f>
        <v>0</v>
      </c>
      <c r="E490" s="72">
        <f>'Balance N'!M493</f>
        <v>0</v>
      </c>
      <c r="F490" s="72">
        <f>'Balance N'!N493</f>
        <v>0</v>
      </c>
      <c r="G490" s="72">
        <f>'Balance N'!O493</f>
        <v>0</v>
      </c>
      <c r="H490" s="72">
        <f>'Balance N'!P493</f>
        <v>0</v>
      </c>
      <c r="I490" s="74">
        <f t="shared" si="7"/>
        <v>0</v>
      </c>
    </row>
    <row r="491" spans="1:9" ht="15.6">
      <c r="A491" s="70">
        <f>'Balance N'!I494</f>
        <v>0</v>
      </c>
      <c r="B491" s="71">
        <f>'Balance N'!J494</f>
        <v>0</v>
      </c>
      <c r="C491" s="72">
        <f>'Balance N'!K494</f>
        <v>0</v>
      </c>
      <c r="D491" s="72">
        <f>'Balance N'!L494</f>
        <v>0</v>
      </c>
      <c r="E491" s="72">
        <f>'Balance N'!M494</f>
        <v>0</v>
      </c>
      <c r="F491" s="72">
        <f>'Balance N'!N494</f>
        <v>0</v>
      </c>
      <c r="G491" s="72">
        <f>'Balance N'!O494</f>
        <v>0</v>
      </c>
      <c r="H491" s="72">
        <f>'Balance N'!P494</f>
        <v>0</v>
      </c>
      <c r="I491" s="74">
        <f t="shared" si="7"/>
        <v>0</v>
      </c>
    </row>
    <row r="492" spans="1:9" ht="15.6">
      <c r="A492" s="70">
        <f>'Balance N'!I495</f>
        <v>0</v>
      </c>
      <c r="B492" s="71">
        <f>'Balance N'!J495</f>
        <v>0</v>
      </c>
      <c r="C492" s="72">
        <f>'Balance N'!K495</f>
        <v>0</v>
      </c>
      <c r="D492" s="72">
        <f>'Balance N'!L495</f>
        <v>0</v>
      </c>
      <c r="E492" s="72">
        <f>'Balance N'!M495</f>
        <v>0</v>
      </c>
      <c r="F492" s="72">
        <f>'Balance N'!N495</f>
        <v>0</v>
      </c>
      <c r="G492" s="72">
        <f>'Balance N'!O495</f>
        <v>0</v>
      </c>
      <c r="H492" s="72">
        <f>'Balance N'!P495</f>
        <v>0</v>
      </c>
      <c r="I492" s="74">
        <f t="shared" si="7"/>
        <v>0</v>
      </c>
    </row>
    <row r="493" spans="1:9" ht="15.6">
      <c r="A493" s="70">
        <f>'Balance N'!I496</f>
        <v>0</v>
      </c>
      <c r="B493" s="71">
        <f>'Balance N'!J496</f>
        <v>0</v>
      </c>
      <c r="C493" s="72">
        <f>'Balance N'!K496</f>
        <v>0</v>
      </c>
      <c r="D493" s="72">
        <f>'Balance N'!L496</f>
        <v>0</v>
      </c>
      <c r="E493" s="72">
        <f>'Balance N'!M496</f>
        <v>0</v>
      </c>
      <c r="F493" s="72">
        <f>'Balance N'!N496</f>
        <v>0</v>
      </c>
      <c r="G493" s="72">
        <f>'Balance N'!O496</f>
        <v>0</v>
      </c>
      <c r="H493" s="72">
        <f>'Balance N'!P496</f>
        <v>0</v>
      </c>
      <c r="I493" s="74">
        <f t="shared" si="7"/>
        <v>0</v>
      </c>
    </row>
    <row r="494" spans="1:9" ht="15.6">
      <c r="A494" s="70">
        <f>'Balance N'!I497</f>
        <v>0</v>
      </c>
      <c r="B494" s="71">
        <f>'Balance N'!J497</f>
        <v>0</v>
      </c>
      <c r="C494" s="72">
        <f>'Balance N'!K497</f>
        <v>0</v>
      </c>
      <c r="D494" s="72">
        <f>'Balance N'!L497</f>
        <v>0</v>
      </c>
      <c r="E494" s="72">
        <f>'Balance N'!M497</f>
        <v>0</v>
      </c>
      <c r="F494" s="72">
        <f>'Balance N'!N497</f>
        <v>0</v>
      </c>
      <c r="G494" s="72">
        <f>'Balance N'!O497</f>
        <v>0</v>
      </c>
      <c r="H494" s="72">
        <f>'Balance N'!P497</f>
        <v>0</v>
      </c>
      <c r="I494" s="74">
        <f t="shared" si="7"/>
        <v>0</v>
      </c>
    </row>
    <row r="495" spans="1:9" ht="15.6">
      <c r="A495" s="70">
        <f>'Balance N'!I498</f>
        <v>0</v>
      </c>
      <c r="B495" s="71">
        <f>'Balance N'!J498</f>
        <v>0</v>
      </c>
      <c r="C495" s="72">
        <f>'Balance N'!K498</f>
        <v>0</v>
      </c>
      <c r="D495" s="72">
        <f>'Balance N'!L498</f>
        <v>0</v>
      </c>
      <c r="E495" s="72">
        <f>'Balance N'!M498</f>
        <v>0</v>
      </c>
      <c r="F495" s="72">
        <f>'Balance N'!N498</f>
        <v>0</v>
      </c>
      <c r="G495" s="72">
        <f>'Balance N'!O498</f>
        <v>0</v>
      </c>
      <c r="H495" s="72">
        <f>'Balance N'!P498</f>
        <v>0</v>
      </c>
      <c r="I495" s="74">
        <f t="shared" si="7"/>
        <v>0</v>
      </c>
    </row>
    <row r="496" spans="1:9" ht="15.6">
      <c r="A496" s="70">
        <f>'Balance N'!I499</f>
        <v>0</v>
      </c>
      <c r="B496" s="71">
        <f>'Balance N'!J499</f>
        <v>0</v>
      </c>
      <c r="C496" s="72">
        <f>'Balance N'!K499</f>
        <v>0</v>
      </c>
      <c r="D496" s="72">
        <f>'Balance N'!L499</f>
        <v>0</v>
      </c>
      <c r="E496" s="72">
        <f>'Balance N'!M499</f>
        <v>0</v>
      </c>
      <c r="F496" s="72">
        <f>'Balance N'!N499</f>
        <v>0</v>
      </c>
      <c r="G496" s="72">
        <f>'Balance N'!O499</f>
        <v>0</v>
      </c>
      <c r="H496" s="72">
        <f>'Balance N'!P499</f>
        <v>0</v>
      </c>
      <c r="I496" s="74">
        <f t="shared" si="7"/>
        <v>0</v>
      </c>
    </row>
    <row r="497" spans="1:9" ht="15.6">
      <c r="A497" s="70">
        <f>'Balance N'!I500</f>
        <v>0</v>
      </c>
      <c r="B497" s="71">
        <f>'Balance N'!J500</f>
        <v>0</v>
      </c>
      <c r="C497" s="72">
        <f>'Balance N'!K500</f>
        <v>0</v>
      </c>
      <c r="D497" s="72">
        <f>'Balance N'!L500</f>
        <v>0</v>
      </c>
      <c r="E497" s="72">
        <f>'Balance N'!M500</f>
        <v>0</v>
      </c>
      <c r="F497" s="72">
        <f>'Balance N'!N500</f>
        <v>0</v>
      </c>
      <c r="G497" s="72">
        <f>'Balance N'!O500</f>
        <v>0</v>
      </c>
      <c r="H497" s="72">
        <f>'Balance N'!P500</f>
        <v>0</v>
      </c>
      <c r="I497" s="74">
        <f t="shared" si="7"/>
        <v>0</v>
      </c>
    </row>
    <row r="498" spans="1:9" ht="15.6">
      <c r="A498" s="70">
        <f>'Balance N'!I501</f>
        <v>0</v>
      </c>
      <c r="B498" s="71">
        <f>'Balance N'!J501</f>
        <v>0</v>
      </c>
      <c r="C498" s="72">
        <f>'Balance N'!K501</f>
        <v>0</v>
      </c>
      <c r="D498" s="72">
        <f>'Balance N'!L501</f>
        <v>0</v>
      </c>
      <c r="E498" s="72">
        <f>'Balance N'!M501</f>
        <v>0</v>
      </c>
      <c r="F498" s="72">
        <f>'Balance N'!N501</f>
        <v>0</v>
      </c>
      <c r="G498" s="72">
        <f>'Balance N'!O501</f>
        <v>0</v>
      </c>
      <c r="H498" s="72">
        <f>'Balance N'!P501</f>
        <v>0</v>
      </c>
      <c r="I498" s="74">
        <f t="shared" si="7"/>
        <v>0</v>
      </c>
    </row>
    <row r="499" spans="1:9" ht="15.6">
      <c r="A499" s="70">
        <f>'Balance N'!I502</f>
        <v>0</v>
      </c>
      <c r="B499" s="71">
        <f>'Balance N'!J502</f>
        <v>0</v>
      </c>
      <c r="C499" s="72">
        <f>'Balance N'!K502</f>
        <v>0</v>
      </c>
      <c r="D499" s="72">
        <f>'Balance N'!L502</f>
        <v>0</v>
      </c>
      <c r="E499" s="72">
        <f>'Balance N'!M502</f>
        <v>0</v>
      </c>
      <c r="F499" s="72">
        <f>'Balance N'!N502</f>
        <v>0</v>
      </c>
      <c r="G499" s="72">
        <f>'Balance N'!O502</f>
        <v>0</v>
      </c>
      <c r="H499" s="72">
        <f>'Balance N'!P502</f>
        <v>0</v>
      </c>
      <c r="I499" s="74">
        <f t="shared" si="7"/>
        <v>0</v>
      </c>
    </row>
    <row r="500" spans="1:9" ht="15.6">
      <c r="A500" s="70">
        <f>'Balance N'!I503</f>
        <v>0</v>
      </c>
      <c r="B500" s="71">
        <f>'Balance N'!J503</f>
        <v>0</v>
      </c>
      <c r="C500" s="72">
        <f>'Balance N'!K503</f>
        <v>0</v>
      </c>
      <c r="D500" s="72">
        <f>'Balance N'!L503</f>
        <v>0</v>
      </c>
      <c r="E500" s="72">
        <f>'Balance N'!M503</f>
        <v>0</v>
      </c>
      <c r="F500" s="72">
        <f>'Balance N'!N503</f>
        <v>0</v>
      </c>
      <c r="G500" s="72">
        <f>'Balance N'!O503</f>
        <v>0</v>
      </c>
      <c r="H500" s="72">
        <f>'Balance N'!P503</f>
        <v>0</v>
      </c>
      <c r="I500" s="74">
        <f t="shared" si="7"/>
        <v>0</v>
      </c>
    </row>
    <row r="501" spans="1:9" ht="15.6">
      <c r="A501" s="70">
        <f>'Balance N'!I504</f>
        <v>0</v>
      </c>
      <c r="B501" s="71">
        <f>'Balance N'!J504</f>
        <v>0</v>
      </c>
      <c r="C501" s="72">
        <f>'Balance N'!K504</f>
        <v>0</v>
      </c>
      <c r="D501" s="72">
        <f>'Balance N'!L504</f>
        <v>0</v>
      </c>
      <c r="E501" s="72">
        <f>'Balance N'!M504</f>
        <v>0</v>
      </c>
      <c r="F501" s="72">
        <f>'Balance N'!N504</f>
        <v>0</v>
      </c>
      <c r="G501" s="72">
        <f>'Balance N'!O504</f>
        <v>0</v>
      </c>
      <c r="H501" s="72">
        <f>'Balance N'!P504</f>
        <v>0</v>
      </c>
      <c r="I501" s="74">
        <f t="shared" si="7"/>
        <v>0</v>
      </c>
    </row>
    <row r="502" spans="1:9" ht="15.6">
      <c r="A502" s="70">
        <f>'Balance N'!I505</f>
        <v>0</v>
      </c>
      <c r="B502" s="71">
        <f>'Balance N'!J505</f>
        <v>0</v>
      </c>
      <c r="C502" s="72">
        <f>'Balance N'!K505</f>
        <v>0</v>
      </c>
      <c r="D502" s="72">
        <f>'Balance N'!L505</f>
        <v>0</v>
      </c>
      <c r="E502" s="72">
        <f>'Balance N'!M505</f>
        <v>0</v>
      </c>
      <c r="F502" s="72">
        <f>'Balance N'!N505</f>
        <v>0</v>
      </c>
      <c r="G502" s="72">
        <f>'Balance N'!O505</f>
        <v>0</v>
      </c>
      <c r="H502" s="72">
        <f>'Balance N'!P505</f>
        <v>0</v>
      </c>
      <c r="I502" s="74">
        <f t="shared" si="7"/>
        <v>0</v>
      </c>
    </row>
    <row r="503" spans="1:9" ht="15.6">
      <c r="A503" s="70">
        <f>'Balance N'!I506</f>
        <v>0</v>
      </c>
      <c r="B503" s="71">
        <f>'Balance N'!J506</f>
        <v>0</v>
      </c>
      <c r="C503" s="72">
        <f>'Balance N'!K506</f>
        <v>0</v>
      </c>
      <c r="D503" s="72">
        <f>'Balance N'!L506</f>
        <v>0</v>
      </c>
      <c r="E503" s="72">
        <f>'Balance N'!M506</f>
        <v>0</v>
      </c>
      <c r="F503" s="72">
        <f>'Balance N'!N506</f>
        <v>0</v>
      </c>
      <c r="G503" s="72">
        <f>'Balance N'!O506</f>
        <v>0</v>
      </c>
      <c r="H503" s="72">
        <f>'Balance N'!P506</f>
        <v>0</v>
      </c>
      <c r="I503" s="74">
        <f t="shared" si="7"/>
        <v>0</v>
      </c>
    </row>
    <row r="504" spans="1:9" ht="15.6">
      <c r="A504" s="70">
        <f>'Balance N'!I507</f>
        <v>0</v>
      </c>
      <c r="B504" s="71">
        <f>'Balance N'!J507</f>
        <v>0</v>
      </c>
      <c r="C504" s="72">
        <f>'Balance N'!K507</f>
        <v>0</v>
      </c>
      <c r="D504" s="72">
        <f>'Balance N'!L507</f>
        <v>0</v>
      </c>
      <c r="E504" s="72">
        <f>'Balance N'!M507</f>
        <v>0</v>
      </c>
      <c r="F504" s="72">
        <f>'Balance N'!N507</f>
        <v>0</v>
      </c>
      <c r="G504" s="72">
        <f>'Balance N'!O507</f>
        <v>0</v>
      </c>
      <c r="H504" s="72">
        <f>'Balance N'!P507</f>
        <v>0</v>
      </c>
      <c r="I504" s="74">
        <f t="shared" si="7"/>
        <v>0</v>
      </c>
    </row>
    <row r="505" spans="1:9" ht="15.6">
      <c r="A505" s="70">
        <f>'Balance N'!I508</f>
        <v>0</v>
      </c>
      <c r="B505" s="71">
        <f>'Balance N'!J508</f>
        <v>0</v>
      </c>
      <c r="C505" s="72">
        <f>'Balance N'!K508</f>
        <v>0</v>
      </c>
      <c r="D505" s="72">
        <f>'Balance N'!L508</f>
        <v>0</v>
      </c>
      <c r="E505" s="72">
        <f>'Balance N'!M508</f>
        <v>0</v>
      </c>
      <c r="F505" s="72">
        <f>'Balance N'!N508</f>
        <v>0</v>
      </c>
      <c r="G505" s="72">
        <f>'Balance N'!O508</f>
        <v>0</v>
      </c>
      <c r="H505" s="72">
        <f>'Balance N'!P508</f>
        <v>0</v>
      </c>
      <c r="I505" s="74">
        <f t="shared" si="7"/>
        <v>0</v>
      </c>
    </row>
    <row r="506" spans="1:9" ht="15.6">
      <c r="A506" s="70">
        <f>'Balance N'!I509</f>
        <v>0</v>
      </c>
      <c r="B506" s="71">
        <f>'Balance N'!J509</f>
        <v>0</v>
      </c>
      <c r="C506" s="72">
        <f>'Balance N'!K509</f>
        <v>0</v>
      </c>
      <c r="D506" s="72">
        <f>'Balance N'!L509</f>
        <v>0</v>
      </c>
      <c r="E506" s="72">
        <f>'Balance N'!M509</f>
        <v>0</v>
      </c>
      <c r="F506" s="72">
        <f>'Balance N'!N509</f>
        <v>0</v>
      </c>
      <c r="G506" s="72">
        <f>'Balance N'!O509</f>
        <v>0</v>
      </c>
      <c r="H506" s="72">
        <f>'Balance N'!P509</f>
        <v>0</v>
      </c>
      <c r="I506" s="74">
        <f t="shared" si="7"/>
        <v>0</v>
      </c>
    </row>
    <row r="507" spans="1:9" ht="15.6">
      <c r="A507" s="70">
        <f>'Balance N'!I510</f>
        <v>0</v>
      </c>
      <c r="B507" s="71">
        <f>'Balance N'!J510</f>
        <v>0</v>
      </c>
      <c r="C507" s="72">
        <f>'Balance N'!K510</f>
        <v>0</v>
      </c>
      <c r="D507" s="72">
        <f>'Balance N'!L510</f>
        <v>0</v>
      </c>
      <c r="E507" s="72">
        <f>'Balance N'!M510</f>
        <v>0</v>
      </c>
      <c r="F507" s="72">
        <f>'Balance N'!N510</f>
        <v>0</v>
      </c>
      <c r="G507" s="72">
        <f>'Balance N'!O510</f>
        <v>0</v>
      </c>
      <c r="H507" s="72">
        <f>'Balance N'!P510</f>
        <v>0</v>
      </c>
      <c r="I507" s="74">
        <f t="shared" si="7"/>
        <v>0</v>
      </c>
    </row>
    <row r="508" spans="1:9" ht="15.6">
      <c r="A508" s="70">
        <f>'Balance N'!I511</f>
        <v>0</v>
      </c>
      <c r="B508" s="71">
        <f>'Balance N'!J511</f>
        <v>0</v>
      </c>
      <c r="C508" s="72">
        <f>'Balance N'!K511</f>
        <v>0</v>
      </c>
      <c r="D508" s="72">
        <f>'Balance N'!L511</f>
        <v>0</v>
      </c>
      <c r="E508" s="72">
        <f>'Balance N'!M511</f>
        <v>0</v>
      </c>
      <c r="F508" s="72">
        <f>'Balance N'!N511</f>
        <v>0</v>
      </c>
      <c r="G508" s="72">
        <f>'Balance N'!O511</f>
        <v>0</v>
      </c>
      <c r="H508" s="72">
        <f>'Balance N'!P511</f>
        <v>0</v>
      </c>
      <c r="I508" s="74">
        <f t="shared" si="7"/>
        <v>0</v>
      </c>
    </row>
    <row r="509" spans="1:9" ht="15.6">
      <c r="A509" s="70">
        <f>'Balance N'!I512</f>
        <v>0</v>
      </c>
      <c r="B509" s="71">
        <f>'Balance N'!J512</f>
        <v>0</v>
      </c>
      <c r="C509" s="72">
        <f>'Balance N'!K512</f>
        <v>0</v>
      </c>
      <c r="D509" s="72">
        <f>'Balance N'!L512</f>
        <v>0</v>
      </c>
      <c r="E509" s="72">
        <f>'Balance N'!M512</f>
        <v>0</v>
      </c>
      <c r="F509" s="72">
        <f>'Balance N'!N512</f>
        <v>0</v>
      </c>
      <c r="G509" s="72">
        <f>'Balance N'!O512</f>
        <v>0</v>
      </c>
      <c r="H509" s="72">
        <f>'Balance N'!P512</f>
        <v>0</v>
      </c>
      <c r="I509" s="74">
        <f t="shared" si="7"/>
        <v>0</v>
      </c>
    </row>
    <row r="510" spans="1:9" ht="15.6">
      <c r="A510" s="70">
        <f>'Balance N'!I513</f>
        <v>0</v>
      </c>
      <c r="B510" s="71">
        <f>'Balance N'!J513</f>
        <v>0</v>
      </c>
      <c r="C510" s="72">
        <f>'Balance N'!K513</f>
        <v>0</v>
      </c>
      <c r="D510" s="72">
        <f>'Balance N'!L513</f>
        <v>0</v>
      </c>
      <c r="E510" s="72">
        <f>'Balance N'!M513</f>
        <v>0</v>
      </c>
      <c r="F510" s="72">
        <f>'Balance N'!N513</f>
        <v>0</v>
      </c>
      <c r="G510" s="72">
        <f>'Balance N'!O513</f>
        <v>0</v>
      </c>
      <c r="H510" s="72">
        <f>'Balance N'!P513</f>
        <v>0</v>
      </c>
      <c r="I510" s="74">
        <f t="shared" si="7"/>
        <v>0</v>
      </c>
    </row>
    <row r="511" spans="1:9" ht="15.6">
      <c r="A511" s="70">
        <f>'Balance N'!I514</f>
        <v>0</v>
      </c>
      <c r="B511" s="71">
        <f>'Balance N'!J514</f>
        <v>0</v>
      </c>
      <c r="C511" s="72">
        <f>'Balance N'!K514</f>
        <v>0</v>
      </c>
      <c r="D511" s="72">
        <f>'Balance N'!L514</f>
        <v>0</v>
      </c>
      <c r="E511" s="72">
        <f>'Balance N'!M514</f>
        <v>0</v>
      </c>
      <c r="F511" s="72">
        <f>'Balance N'!N514</f>
        <v>0</v>
      </c>
      <c r="G511" s="72">
        <f>'Balance N'!O514</f>
        <v>0</v>
      </c>
      <c r="H511" s="72">
        <f>'Balance N'!P514</f>
        <v>0</v>
      </c>
      <c r="I511" s="74">
        <f t="shared" si="7"/>
        <v>0</v>
      </c>
    </row>
    <row r="512" spans="1:9" ht="15.6">
      <c r="A512" s="70">
        <f>'Balance N'!I515</f>
        <v>0</v>
      </c>
      <c r="B512" s="71">
        <f>'Balance N'!J515</f>
        <v>0</v>
      </c>
      <c r="C512" s="72">
        <f>'Balance N'!K515</f>
        <v>0</v>
      </c>
      <c r="D512" s="72">
        <f>'Balance N'!L515</f>
        <v>0</v>
      </c>
      <c r="E512" s="72">
        <f>'Balance N'!M515</f>
        <v>0</v>
      </c>
      <c r="F512" s="72">
        <f>'Balance N'!N515</f>
        <v>0</v>
      </c>
      <c r="G512" s="72">
        <f>'Balance N'!O515</f>
        <v>0</v>
      </c>
      <c r="H512" s="72">
        <f>'Balance N'!P515</f>
        <v>0</v>
      </c>
      <c r="I512" s="74">
        <f t="shared" si="7"/>
        <v>0</v>
      </c>
    </row>
    <row r="513" spans="1:9" ht="15.6">
      <c r="A513" s="70">
        <f>'Balance N'!I516</f>
        <v>0</v>
      </c>
      <c r="B513" s="71">
        <f>'Balance N'!J516</f>
        <v>0</v>
      </c>
      <c r="C513" s="72">
        <f>'Balance N'!K516</f>
        <v>0</v>
      </c>
      <c r="D513" s="72">
        <f>'Balance N'!L516</f>
        <v>0</v>
      </c>
      <c r="E513" s="72">
        <f>'Balance N'!M516</f>
        <v>0</v>
      </c>
      <c r="F513" s="72">
        <f>'Balance N'!N516</f>
        <v>0</v>
      </c>
      <c r="G513" s="72">
        <f>'Balance N'!O516</f>
        <v>0</v>
      </c>
      <c r="H513" s="72">
        <f>'Balance N'!P516</f>
        <v>0</v>
      </c>
      <c r="I513" s="74">
        <f t="shared" si="7"/>
        <v>0</v>
      </c>
    </row>
    <row r="514" spans="1:9" ht="15.6">
      <c r="A514" s="70">
        <f>'Balance N'!I517</f>
        <v>0</v>
      </c>
      <c r="B514" s="71">
        <f>'Balance N'!J517</f>
        <v>0</v>
      </c>
      <c r="C514" s="72">
        <f>'Balance N'!K517</f>
        <v>0</v>
      </c>
      <c r="D514" s="72">
        <f>'Balance N'!L517</f>
        <v>0</v>
      </c>
      <c r="E514" s="72">
        <f>'Balance N'!M517</f>
        <v>0</v>
      </c>
      <c r="F514" s="72">
        <f>'Balance N'!N517</f>
        <v>0</v>
      </c>
      <c r="G514" s="72">
        <f>'Balance N'!O517</f>
        <v>0</v>
      </c>
      <c r="H514" s="72">
        <f>'Balance N'!P517</f>
        <v>0</v>
      </c>
      <c r="I514" s="74">
        <f t="shared" si="7"/>
        <v>0</v>
      </c>
    </row>
    <row r="515" spans="1:9" ht="15.6">
      <c r="A515" s="70">
        <f>'Balance N'!I518</f>
        <v>0</v>
      </c>
      <c r="B515" s="71">
        <f>'Balance N'!J518</f>
        <v>0</v>
      </c>
      <c r="C515" s="72">
        <f>'Balance N'!K518</f>
        <v>0</v>
      </c>
      <c r="D515" s="72">
        <f>'Balance N'!L518</f>
        <v>0</v>
      </c>
      <c r="E515" s="72">
        <f>'Balance N'!M518</f>
        <v>0</v>
      </c>
      <c r="F515" s="72">
        <f>'Balance N'!N518</f>
        <v>0</v>
      </c>
      <c r="G515" s="72">
        <f>'Balance N'!O518</f>
        <v>0</v>
      </c>
      <c r="H515" s="72">
        <f>'Balance N'!P518</f>
        <v>0</v>
      </c>
      <c r="I515" s="74">
        <f t="shared" ref="I515:I578" si="8">(C515-D515)+(E515-F515)-(G515-H515)</f>
        <v>0</v>
      </c>
    </row>
    <row r="516" spans="1:9" ht="15.6">
      <c r="A516" s="70">
        <f>'Balance N'!I519</f>
        <v>0</v>
      </c>
      <c r="B516" s="71">
        <f>'Balance N'!J519</f>
        <v>0</v>
      </c>
      <c r="C516" s="72">
        <f>'Balance N'!K519</f>
        <v>0</v>
      </c>
      <c r="D516" s="72">
        <f>'Balance N'!L519</f>
        <v>0</v>
      </c>
      <c r="E516" s="72">
        <f>'Balance N'!M519</f>
        <v>0</v>
      </c>
      <c r="F516" s="72">
        <f>'Balance N'!N519</f>
        <v>0</v>
      </c>
      <c r="G516" s="72">
        <f>'Balance N'!O519</f>
        <v>0</v>
      </c>
      <c r="H516" s="72">
        <f>'Balance N'!P519</f>
        <v>0</v>
      </c>
      <c r="I516" s="74">
        <f t="shared" si="8"/>
        <v>0</v>
      </c>
    </row>
    <row r="517" spans="1:9" ht="15.6">
      <c r="A517" s="70">
        <f>'Balance N'!I520</f>
        <v>0</v>
      </c>
      <c r="B517" s="71">
        <f>'Balance N'!J520</f>
        <v>0</v>
      </c>
      <c r="C517" s="72">
        <f>'Balance N'!K520</f>
        <v>0</v>
      </c>
      <c r="D517" s="72">
        <f>'Balance N'!L520</f>
        <v>0</v>
      </c>
      <c r="E517" s="72">
        <f>'Balance N'!M520</f>
        <v>0</v>
      </c>
      <c r="F517" s="72">
        <f>'Balance N'!N520</f>
        <v>0</v>
      </c>
      <c r="G517" s="72">
        <f>'Balance N'!O520</f>
        <v>0</v>
      </c>
      <c r="H517" s="72">
        <f>'Balance N'!P520</f>
        <v>0</v>
      </c>
      <c r="I517" s="74">
        <f t="shared" si="8"/>
        <v>0</v>
      </c>
    </row>
    <row r="518" spans="1:9" ht="15.6">
      <c r="A518" s="70">
        <f>'Balance N'!I521</f>
        <v>0</v>
      </c>
      <c r="B518" s="71">
        <f>'Balance N'!J521</f>
        <v>0</v>
      </c>
      <c r="C518" s="72">
        <f>'Balance N'!K521</f>
        <v>0</v>
      </c>
      <c r="D518" s="72">
        <f>'Balance N'!L521</f>
        <v>0</v>
      </c>
      <c r="E518" s="72">
        <f>'Balance N'!M521</f>
        <v>0</v>
      </c>
      <c r="F518" s="72">
        <f>'Balance N'!N521</f>
        <v>0</v>
      </c>
      <c r="G518" s="72">
        <f>'Balance N'!O521</f>
        <v>0</v>
      </c>
      <c r="H518" s="72">
        <f>'Balance N'!P521</f>
        <v>0</v>
      </c>
      <c r="I518" s="74">
        <f t="shared" si="8"/>
        <v>0</v>
      </c>
    </row>
    <row r="519" spans="1:9" ht="15.6">
      <c r="A519" s="70">
        <f>'Balance N'!I522</f>
        <v>0</v>
      </c>
      <c r="B519" s="71">
        <f>'Balance N'!J522</f>
        <v>0</v>
      </c>
      <c r="C519" s="72">
        <f>'Balance N'!K522</f>
        <v>0</v>
      </c>
      <c r="D519" s="72">
        <f>'Balance N'!L522</f>
        <v>0</v>
      </c>
      <c r="E519" s="72">
        <f>'Balance N'!M522</f>
        <v>0</v>
      </c>
      <c r="F519" s="72">
        <f>'Balance N'!N522</f>
        <v>0</v>
      </c>
      <c r="G519" s="72">
        <f>'Balance N'!O522</f>
        <v>0</v>
      </c>
      <c r="H519" s="72">
        <f>'Balance N'!P522</f>
        <v>0</v>
      </c>
      <c r="I519" s="74">
        <f t="shared" si="8"/>
        <v>0</v>
      </c>
    </row>
    <row r="520" spans="1:9" ht="15.6">
      <c r="A520" s="70">
        <f>'Balance N'!I523</f>
        <v>0</v>
      </c>
      <c r="B520" s="71">
        <f>'Balance N'!J523</f>
        <v>0</v>
      </c>
      <c r="C520" s="72">
        <f>'Balance N'!K523</f>
        <v>0</v>
      </c>
      <c r="D520" s="72">
        <f>'Balance N'!L523</f>
        <v>0</v>
      </c>
      <c r="E520" s="72">
        <f>'Balance N'!M523</f>
        <v>0</v>
      </c>
      <c r="F520" s="72">
        <f>'Balance N'!N523</f>
        <v>0</v>
      </c>
      <c r="G520" s="72">
        <f>'Balance N'!O523</f>
        <v>0</v>
      </c>
      <c r="H520" s="72">
        <f>'Balance N'!P523</f>
        <v>0</v>
      </c>
      <c r="I520" s="74">
        <f t="shared" si="8"/>
        <v>0</v>
      </c>
    </row>
    <row r="521" spans="1:9" ht="15.6">
      <c r="A521" s="70">
        <f>'Balance N'!I524</f>
        <v>0</v>
      </c>
      <c r="B521" s="71">
        <f>'Balance N'!J524</f>
        <v>0</v>
      </c>
      <c r="C521" s="72">
        <f>'Balance N'!K524</f>
        <v>0</v>
      </c>
      <c r="D521" s="72">
        <f>'Balance N'!L524</f>
        <v>0</v>
      </c>
      <c r="E521" s="72">
        <f>'Balance N'!M524</f>
        <v>0</v>
      </c>
      <c r="F521" s="72">
        <f>'Balance N'!N524</f>
        <v>0</v>
      </c>
      <c r="G521" s="72">
        <f>'Balance N'!O524</f>
        <v>0</v>
      </c>
      <c r="H521" s="72">
        <f>'Balance N'!P524</f>
        <v>0</v>
      </c>
      <c r="I521" s="74">
        <f t="shared" si="8"/>
        <v>0</v>
      </c>
    </row>
    <row r="522" spans="1:9" ht="15.6">
      <c r="A522" s="70">
        <f>'Balance N'!I525</f>
        <v>0</v>
      </c>
      <c r="B522" s="71">
        <f>'Balance N'!J525</f>
        <v>0</v>
      </c>
      <c r="C522" s="72">
        <f>'Balance N'!K525</f>
        <v>0</v>
      </c>
      <c r="D522" s="72">
        <f>'Balance N'!L525</f>
        <v>0</v>
      </c>
      <c r="E522" s="72">
        <f>'Balance N'!M525</f>
        <v>0</v>
      </c>
      <c r="F522" s="72">
        <f>'Balance N'!N525</f>
        <v>0</v>
      </c>
      <c r="G522" s="72">
        <f>'Balance N'!O525</f>
        <v>0</v>
      </c>
      <c r="H522" s="72">
        <f>'Balance N'!P525</f>
        <v>0</v>
      </c>
      <c r="I522" s="74">
        <f t="shared" si="8"/>
        <v>0</v>
      </c>
    </row>
    <row r="523" spans="1:9" ht="15.6">
      <c r="A523" s="70">
        <f>'Balance N'!I526</f>
        <v>0</v>
      </c>
      <c r="B523" s="71">
        <f>'Balance N'!J526</f>
        <v>0</v>
      </c>
      <c r="C523" s="72">
        <f>'Balance N'!K526</f>
        <v>0</v>
      </c>
      <c r="D523" s="72">
        <f>'Balance N'!L526</f>
        <v>0</v>
      </c>
      <c r="E523" s="72">
        <f>'Balance N'!M526</f>
        <v>0</v>
      </c>
      <c r="F523" s="72">
        <f>'Balance N'!N526</f>
        <v>0</v>
      </c>
      <c r="G523" s="72">
        <f>'Balance N'!O526</f>
        <v>0</v>
      </c>
      <c r="H523" s="72">
        <f>'Balance N'!P526</f>
        <v>0</v>
      </c>
      <c r="I523" s="74">
        <f t="shared" si="8"/>
        <v>0</v>
      </c>
    </row>
    <row r="524" spans="1:9" ht="15.6">
      <c r="A524" s="70">
        <f>'Balance N'!I527</f>
        <v>0</v>
      </c>
      <c r="B524" s="71">
        <f>'Balance N'!J527</f>
        <v>0</v>
      </c>
      <c r="C524" s="72">
        <f>'Balance N'!K527</f>
        <v>0</v>
      </c>
      <c r="D524" s="72">
        <f>'Balance N'!L527</f>
        <v>0</v>
      </c>
      <c r="E524" s="72">
        <f>'Balance N'!M527</f>
        <v>0</v>
      </c>
      <c r="F524" s="72">
        <f>'Balance N'!N527</f>
        <v>0</v>
      </c>
      <c r="G524" s="72">
        <f>'Balance N'!O527</f>
        <v>0</v>
      </c>
      <c r="H524" s="72">
        <f>'Balance N'!P527</f>
        <v>0</v>
      </c>
      <c r="I524" s="74">
        <f t="shared" si="8"/>
        <v>0</v>
      </c>
    </row>
    <row r="525" spans="1:9" ht="15.6">
      <c r="A525" s="70">
        <f>'Balance N'!I528</f>
        <v>0</v>
      </c>
      <c r="B525" s="71">
        <f>'Balance N'!J528</f>
        <v>0</v>
      </c>
      <c r="C525" s="72">
        <f>'Balance N'!K528</f>
        <v>0</v>
      </c>
      <c r="D525" s="72">
        <f>'Balance N'!L528</f>
        <v>0</v>
      </c>
      <c r="E525" s="72">
        <f>'Balance N'!M528</f>
        <v>0</v>
      </c>
      <c r="F525" s="72">
        <f>'Balance N'!N528</f>
        <v>0</v>
      </c>
      <c r="G525" s="72">
        <f>'Balance N'!O528</f>
        <v>0</v>
      </c>
      <c r="H525" s="72">
        <f>'Balance N'!P528</f>
        <v>0</v>
      </c>
      <c r="I525" s="74">
        <f t="shared" si="8"/>
        <v>0</v>
      </c>
    </row>
    <row r="526" spans="1:9" ht="15.6">
      <c r="A526" s="70">
        <f>'Balance N'!I529</f>
        <v>0</v>
      </c>
      <c r="B526" s="71">
        <f>'Balance N'!J529</f>
        <v>0</v>
      </c>
      <c r="C526" s="72">
        <f>'Balance N'!K529</f>
        <v>0</v>
      </c>
      <c r="D526" s="72">
        <f>'Balance N'!L529</f>
        <v>0</v>
      </c>
      <c r="E526" s="72">
        <f>'Balance N'!M529</f>
        <v>0</v>
      </c>
      <c r="F526" s="72">
        <f>'Balance N'!N529</f>
        <v>0</v>
      </c>
      <c r="G526" s="72">
        <f>'Balance N'!O529</f>
        <v>0</v>
      </c>
      <c r="H526" s="72">
        <f>'Balance N'!P529</f>
        <v>0</v>
      </c>
      <c r="I526" s="74">
        <f t="shared" si="8"/>
        <v>0</v>
      </c>
    </row>
    <row r="527" spans="1:9" ht="15.6">
      <c r="A527" s="70">
        <f>'Balance N'!I530</f>
        <v>0</v>
      </c>
      <c r="B527" s="71">
        <f>'Balance N'!J530</f>
        <v>0</v>
      </c>
      <c r="C527" s="72">
        <f>'Balance N'!K530</f>
        <v>0</v>
      </c>
      <c r="D527" s="72">
        <f>'Balance N'!L530</f>
        <v>0</v>
      </c>
      <c r="E527" s="72">
        <f>'Balance N'!M530</f>
        <v>0</v>
      </c>
      <c r="F527" s="72">
        <f>'Balance N'!N530</f>
        <v>0</v>
      </c>
      <c r="G527" s="72">
        <f>'Balance N'!O530</f>
        <v>0</v>
      </c>
      <c r="H527" s="72">
        <f>'Balance N'!P530</f>
        <v>0</v>
      </c>
      <c r="I527" s="74">
        <f t="shared" si="8"/>
        <v>0</v>
      </c>
    </row>
    <row r="528" spans="1:9" ht="15.6">
      <c r="A528" s="70">
        <f>'Balance N'!I531</f>
        <v>0</v>
      </c>
      <c r="B528" s="71">
        <f>'Balance N'!J531</f>
        <v>0</v>
      </c>
      <c r="C528" s="72">
        <f>'Balance N'!K531</f>
        <v>0</v>
      </c>
      <c r="D528" s="72">
        <f>'Balance N'!L531</f>
        <v>0</v>
      </c>
      <c r="E528" s="72">
        <f>'Balance N'!M531</f>
        <v>0</v>
      </c>
      <c r="F528" s="72">
        <f>'Balance N'!N531</f>
        <v>0</v>
      </c>
      <c r="G528" s="72">
        <f>'Balance N'!O531</f>
        <v>0</v>
      </c>
      <c r="H528" s="72">
        <f>'Balance N'!P531</f>
        <v>0</v>
      </c>
      <c r="I528" s="74">
        <f t="shared" si="8"/>
        <v>0</v>
      </c>
    </row>
    <row r="529" spans="1:9" ht="15.6">
      <c r="A529" s="70">
        <f>'Balance N'!I532</f>
        <v>0</v>
      </c>
      <c r="B529" s="71">
        <f>'Balance N'!J532</f>
        <v>0</v>
      </c>
      <c r="C529" s="72">
        <f>'Balance N'!K532</f>
        <v>0</v>
      </c>
      <c r="D529" s="72">
        <f>'Balance N'!L532</f>
        <v>0</v>
      </c>
      <c r="E529" s="72">
        <f>'Balance N'!M532</f>
        <v>0</v>
      </c>
      <c r="F529" s="72">
        <f>'Balance N'!N532</f>
        <v>0</v>
      </c>
      <c r="G529" s="72">
        <f>'Balance N'!O532</f>
        <v>0</v>
      </c>
      <c r="H529" s="72">
        <f>'Balance N'!P532</f>
        <v>0</v>
      </c>
      <c r="I529" s="74">
        <f t="shared" si="8"/>
        <v>0</v>
      </c>
    </row>
    <row r="530" spans="1:9" ht="15.6">
      <c r="A530" s="70">
        <f>'Balance N'!I533</f>
        <v>0</v>
      </c>
      <c r="B530" s="71">
        <f>'Balance N'!J533</f>
        <v>0</v>
      </c>
      <c r="C530" s="72">
        <f>'Balance N'!K533</f>
        <v>0</v>
      </c>
      <c r="D530" s="72">
        <f>'Balance N'!L533</f>
        <v>0</v>
      </c>
      <c r="E530" s="72">
        <f>'Balance N'!M533</f>
        <v>0</v>
      </c>
      <c r="F530" s="72">
        <f>'Balance N'!N533</f>
        <v>0</v>
      </c>
      <c r="G530" s="72">
        <f>'Balance N'!O533</f>
        <v>0</v>
      </c>
      <c r="H530" s="72">
        <f>'Balance N'!P533</f>
        <v>0</v>
      </c>
      <c r="I530" s="74">
        <f t="shared" si="8"/>
        <v>0</v>
      </c>
    </row>
    <row r="531" spans="1:9" ht="15.6">
      <c r="A531" s="70">
        <f>'Balance N'!I534</f>
        <v>0</v>
      </c>
      <c r="B531" s="71">
        <f>'Balance N'!J534</f>
        <v>0</v>
      </c>
      <c r="C531" s="72">
        <f>'Balance N'!K534</f>
        <v>0</v>
      </c>
      <c r="D531" s="72">
        <f>'Balance N'!L534</f>
        <v>0</v>
      </c>
      <c r="E531" s="72">
        <f>'Balance N'!M534</f>
        <v>0</v>
      </c>
      <c r="F531" s="72">
        <f>'Balance N'!N534</f>
        <v>0</v>
      </c>
      <c r="G531" s="72">
        <f>'Balance N'!O534</f>
        <v>0</v>
      </c>
      <c r="H531" s="72">
        <f>'Balance N'!P534</f>
        <v>0</v>
      </c>
      <c r="I531" s="74">
        <f t="shared" si="8"/>
        <v>0</v>
      </c>
    </row>
    <row r="532" spans="1:9" ht="15.6">
      <c r="A532" s="70">
        <f>'Balance N'!I535</f>
        <v>0</v>
      </c>
      <c r="B532" s="71">
        <f>'Balance N'!J535</f>
        <v>0</v>
      </c>
      <c r="C532" s="72">
        <f>'Balance N'!K535</f>
        <v>0</v>
      </c>
      <c r="D532" s="72">
        <f>'Balance N'!L535</f>
        <v>0</v>
      </c>
      <c r="E532" s="72">
        <f>'Balance N'!M535</f>
        <v>0</v>
      </c>
      <c r="F532" s="72">
        <f>'Balance N'!N535</f>
        <v>0</v>
      </c>
      <c r="G532" s="72">
        <f>'Balance N'!O535</f>
        <v>0</v>
      </c>
      <c r="H532" s="72">
        <f>'Balance N'!P535</f>
        <v>0</v>
      </c>
      <c r="I532" s="74">
        <f t="shared" si="8"/>
        <v>0</v>
      </c>
    </row>
    <row r="533" spans="1:9" ht="15.6">
      <c r="A533" s="70">
        <f>'Balance N'!I536</f>
        <v>0</v>
      </c>
      <c r="B533" s="71">
        <f>'Balance N'!J536</f>
        <v>0</v>
      </c>
      <c r="C533" s="72">
        <f>'Balance N'!K536</f>
        <v>0</v>
      </c>
      <c r="D533" s="72">
        <f>'Balance N'!L536</f>
        <v>0</v>
      </c>
      <c r="E533" s="72">
        <f>'Balance N'!M536</f>
        <v>0</v>
      </c>
      <c r="F533" s="72">
        <f>'Balance N'!N536</f>
        <v>0</v>
      </c>
      <c r="G533" s="72">
        <f>'Balance N'!O536</f>
        <v>0</v>
      </c>
      <c r="H533" s="72">
        <f>'Balance N'!P536</f>
        <v>0</v>
      </c>
      <c r="I533" s="74">
        <f t="shared" si="8"/>
        <v>0</v>
      </c>
    </row>
    <row r="534" spans="1:9" ht="15.6">
      <c r="A534" s="70">
        <f>'Balance N'!I537</f>
        <v>0</v>
      </c>
      <c r="B534" s="71">
        <f>'Balance N'!J537</f>
        <v>0</v>
      </c>
      <c r="C534" s="72">
        <f>'Balance N'!K537</f>
        <v>0</v>
      </c>
      <c r="D534" s="72">
        <f>'Balance N'!L537</f>
        <v>0</v>
      </c>
      <c r="E534" s="72">
        <f>'Balance N'!M537</f>
        <v>0</v>
      </c>
      <c r="F534" s="72">
        <f>'Balance N'!N537</f>
        <v>0</v>
      </c>
      <c r="G534" s="72">
        <f>'Balance N'!O537</f>
        <v>0</v>
      </c>
      <c r="H534" s="72">
        <f>'Balance N'!P537</f>
        <v>0</v>
      </c>
      <c r="I534" s="74">
        <f t="shared" si="8"/>
        <v>0</v>
      </c>
    </row>
    <row r="535" spans="1:9" ht="15.6">
      <c r="A535" s="70">
        <f>'Balance N'!I538</f>
        <v>0</v>
      </c>
      <c r="B535" s="71">
        <f>'Balance N'!J538</f>
        <v>0</v>
      </c>
      <c r="C535" s="72">
        <f>'Balance N'!K538</f>
        <v>0</v>
      </c>
      <c r="D535" s="72">
        <f>'Balance N'!L538</f>
        <v>0</v>
      </c>
      <c r="E535" s="72">
        <f>'Balance N'!M538</f>
        <v>0</v>
      </c>
      <c r="F535" s="72">
        <f>'Balance N'!N538</f>
        <v>0</v>
      </c>
      <c r="G535" s="72">
        <f>'Balance N'!O538</f>
        <v>0</v>
      </c>
      <c r="H535" s="72">
        <f>'Balance N'!P538</f>
        <v>0</v>
      </c>
      <c r="I535" s="74">
        <f t="shared" si="8"/>
        <v>0</v>
      </c>
    </row>
    <row r="536" spans="1:9" ht="15.6">
      <c r="A536" s="70">
        <f>'Balance N'!I539</f>
        <v>0</v>
      </c>
      <c r="B536" s="71">
        <f>'Balance N'!J539</f>
        <v>0</v>
      </c>
      <c r="C536" s="72">
        <f>'Balance N'!K539</f>
        <v>0</v>
      </c>
      <c r="D536" s="72">
        <f>'Balance N'!L539</f>
        <v>0</v>
      </c>
      <c r="E536" s="72">
        <f>'Balance N'!M539</f>
        <v>0</v>
      </c>
      <c r="F536" s="72">
        <f>'Balance N'!N539</f>
        <v>0</v>
      </c>
      <c r="G536" s="72">
        <f>'Balance N'!O539</f>
        <v>0</v>
      </c>
      <c r="H536" s="72">
        <f>'Balance N'!P539</f>
        <v>0</v>
      </c>
      <c r="I536" s="74">
        <f t="shared" si="8"/>
        <v>0</v>
      </c>
    </row>
    <row r="537" spans="1:9" ht="15.6">
      <c r="A537" s="70">
        <f>'Balance N'!I540</f>
        <v>0</v>
      </c>
      <c r="B537" s="71">
        <f>'Balance N'!J540</f>
        <v>0</v>
      </c>
      <c r="C537" s="72">
        <f>'Balance N'!K540</f>
        <v>0</v>
      </c>
      <c r="D537" s="72">
        <f>'Balance N'!L540</f>
        <v>0</v>
      </c>
      <c r="E537" s="72">
        <f>'Balance N'!M540</f>
        <v>0</v>
      </c>
      <c r="F537" s="72">
        <f>'Balance N'!N540</f>
        <v>0</v>
      </c>
      <c r="G537" s="72">
        <f>'Balance N'!O540</f>
        <v>0</v>
      </c>
      <c r="H537" s="72">
        <f>'Balance N'!P540</f>
        <v>0</v>
      </c>
      <c r="I537" s="74">
        <f t="shared" si="8"/>
        <v>0</v>
      </c>
    </row>
    <row r="538" spans="1:9" ht="15.6">
      <c r="A538" s="70">
        <f>'Balance N'!I541</f>
        <v>0</v>
      </c>
      <c r="B538" s="71">
        <f>'Balance N'!J541</f>
        <v>0</v>
      </c>
      <c r="C538" s="72">
        <f>'Balance N'!K541</f>
        <v>0</v>
      </c>
      <c r="D538" s="72">
        <f>'Balance N'!L541</f>
        <v>0</v>
      </c>
      <c r="E538" s="72">
        <f>'Balance N'!M541</f>
        <v>0</v>
      </c>
      <c r="F538" s="72">
        <f>'Balance N'!N541</f>
        <v>0</v>
      </c>
      <c r="G538" s="72">
        <f>'Balance N'!O541</f>
        <v>0</v>
      </c>
      <c r="H538" s="72">
        <f>'Balance N'!P541</f>
        <v>0</v>
      </c>
      <c r="I538" s="74">
        <f t="shared" si="8"/>
        <v>0</v>
      </c>
    </row>
    <row r="539" spans="1:9" ht="15.6">
      <c r="A539" s="70">
        <f>'Balance N'!I542</f>
        <v>0</v>
      </c>
      <c r="B539" s="71">
        <f>'Balance N'!J542</f>
        <v>0</v>
      </c>
      <c r="C539" s="72">
        <f>'Balance N'!K542</f>
        <v>0</v>
      </c>
      <c r="D539" s="72">
        <f>'Balance N'!L542</f>
        <v>0</v>
      </c>
      <c r="E539" s="72">
        <f>'Balance N'!M542</f>
        <v>0</v>
      </c>
      <c r="F539" s="72">
        <f>'Balance N'!N542</f>
        <v>0</v>
      </c>
      <c r="G539" s="72">
        <f>'Balance N'!O542</f>
        <v>0</v>
      </c>
      <c r="H539" s="72">
        <f>'Balance N'!P542</f>
        <v>0</v>
      </c>
      <c r="I539" s="74">
        <f t="shared" si="8"/>
        <v>0</v>
      </c>
    </row>
    <row r="540" spans="1:9" ht="15.6">
      <c r="A540" s="70">
        <f>'Balance N'!I543</f>
        <v>0</v>
      </c>
      <c r="B540" s="71">
        <f>'Balance N'!J543</f>
        <v>0</v>
      </c>
      <c r="C540" s="72">
        <f>'Balance N'!K543</f>
        <v>0</v>
      </c>
      <c r="D540" s="72">
        <f>'Balance N'!L543</f>
        <v>0</v>
      </c>
      <c r="E540" s="72">
        <f>'Balance N'!M543</f>
        <v>0</v>
      </c>
      <c r="F540" s="72">
        <f>'Balance N'!N543</f>
        <v>0</v>
      </c>
      <c r="G540" s="72">
        <f>'Balance N'!O543</f>
        <v>0</v>
      </c>
      <c r="H540" s="72">
        <f>'Balance N'!P543</f>
        <v>0</v>
      </c>
      <c r="I540" s="74">
        <f t="shared" si="8"/>
        <v>0</v>
      </c>
    </row>
    <row r="541" spans="1:9" ht="15.6">
      <c r="A541" s="70">
        <f>'Balance N'!I544</f>
        <v>0</v>
      </c>
      <c r="B541" s="71">
        <f>'Balance N'!J544</f>
        <v>0</v>
      </c>
      <c r="C541" s="72">
        <f>'Balance N'!K544</f>
        <v>0</v>
      </c>
      <c r="D541" s="72">
        <f>'Balance N'!L544</f>
        <v>0</v>
      </c>
      <c r="E541" s="72">
        <f>'Balance N'!M544</f>
        <v>0</v>
      </c>
      <c r="F541" s="72">
        <f>'Balance N'!N544</f>
        <v>0</v>
      </c>
      <c r="G541" s="72">
        <f>'Balance N'!O544</f>
        <v>0</v>
      </c>
      <c r="H541" s="72">
        <f>'Balance N'!P544</f>
        <v>0</v>
      </c>
      <c r="I541" s="74">
        <f t="shared" si="8"/>
        <v>0</v>
      </c>
    </row>
    <row r="542" spans="1:9" ht="15.6">
      <c r="A542" s="70">
        <f>'Balance N'!I545</f>
        <v>0</v>
      </c>
      <c r="B542" s="71">
        <f>'Balance N'!J545</f>
        <v>0</v>
      </c>
      <c r="C542" s="72">
        <f>'Balance N'!K545</f>
        <v>0</v>
      </c>
      <c r="D542" s="72">
        <f>'Balance N'!L545</f>
        <v>0</v>
      </c>
      <c r="E542" s="72">
        <f>'Balance N'!M545</f>
        <v>0</v>
      </c>
      <c r="F542" s="72">
        <f>'Balance N'!N545</f>
        <v>0</v>
      </c>
      <c r="G542" s="72">
        <f>'Balance N'!O545</f>
        <v>0</v>
      </c>
      <c r="H542" s="72">
        <f>'Balance N'!P545</f>
        <v>0</v>
      </c>
      <c r="I542" s="74">
        <f t="shared" si="8"/>
        <v>0</v>
      </c>
    </row>
    <row r="543" spans="1:9" ht="15.6">
      <c r="A543" s="70">
        <f>'Balance N'!I546</f>
        <v>0</v>
      </c>
      <c r="B543" s="71">
        <f>'Balance N'!J546</f>
        <v>0</v>
      </c>
      <c r="C543" s="72">
        <f>'Balance N'!K546</f>
        <v>0</v>
      </c>
      <c r="D543" s="72">
        <f>'Balance N'!L546</f>
        <v>0</v>
      </c>
      <c r="E543" s="72">
        <f>'Balance N'!M546</f>
        <v>0</v>
      </c>
      <c r="F543" s="72">
        <f>'Balance N'!N546</f>
        <v>0</v>
      </c>
      <c r="G543" s="72">
        <f>'Balance N'!O546</f>
        <v>0</v>
      </c>
      <c r="H543" s="72">
        <f>'Balance N'!P546</f>
        <v>0</v>
      </c>
      <c r="I543" s="74">
        <f t="shared" si="8"/>
        <v>0</v>
      </c>
    </row>
    <row r="544" spans="1:9" ht="15.6">
      <c r="A544" s="70">
        <f>'Balance N'!I547</f>
        <v>0</v>
      </c>
      <c r="B544" s="71">
        <f>'Balance N'!J547</f>
        <v>0</v>
      </c>
      <c r="C544" s="72">
        <f>'Balance N'!K547</f>
        <v>0</v>
      </c>
      <c r="D544" s="72">
        <f>'Balance N'!L547</f>
        <v>0</v>
      </c>
      <c r="E544" s="72">
        <f>'Balance N'!M547</f>
        <v>0</v>
      </c>
      <c r="F544" s="72">
        <f>'Balance N'!N547</f>
        <v>0</v>
      </c>
      <c r="G544" s="72">
        <f>'Balance N'!O547</f>
        <v>0</v>
      </c>
      <c r="H544" s="72">
        <f>'Balance N'!P547</f>
        <v>0</v>
      </c>
      <c r="I544" s="74">
        <f t="shared" si="8"/>
        <v>0</v>
      </c>
    </row>
    <row r="545" spans="1:9" ht="15.6">
      <c r="A545" s="70">
        <f>'Balance N'!I548</f>
        <v>0</v>
      </c>
      <c r="B545" s="71">
        <f>'Balance N'!J548</f>
        <v>0</v>
      </c>
      <c r="C545" s="72">
        <f>'Balance N'!K548</f>
        <v>0</v>
      </c>
      <c r="D545" s="72">
        <f>'Balance N'!L548</f>
        <v>0</v>
      </c>
      <c r="E545" s="72">
        <f>'Balance N'!M548</f>
        <v>0</v>
      </c>
      <c r="F545" s="72">
        <f>'Balance N'!N548</f>
        <v>0</v>
      </c>
      <c r="G545" s="72">
        <f>'Balance N'!O548</f>
        <v>0</v>
      </c>
      <c r="H545" s="72">
        <f>'Balance N'!P548</f>
        <v>0</v>
      </c>
      <c r="I545" s="74">
        <f t="shared" si="8"/>
        <v>0</v>
      </c>
    </row>
    <row r="546" spans="1:9" ht="15.6">
      <c r="A546" s="70">
        <f>'Balance N'!I549</f>
        <v>0</v>
      </c>
      <c r="B546" s="71">
        <f>'Balance N'!J549</f>
        <v>0</v>
      </c>
      <c r="C546" s="72">
        <f>'Balance N'!K549</f>
        <v>0</v>
      </c>
      <c r="D546" s="72">
        <f>'Balance N'!L549</f>
        <v>0</v>
      </c>
      <c r="E546" s="72">
        <f>'Balance N'!M549</f>
        <v>0</v>
      </c>
      <c r="F546" s="72">
        <f>'Balance N'!N549</f>
        <v>0</v>
      </c>
      <c r="G546" s="72">
        <f>'Balance N'!O549</f>
        <v>0</v>
      </c>
      <c r="H546" s="72">
        <f>'Balance N'!P549</f>
        <v>0</v>
      </c>
      <c r="I546" s="74">
        <f t="shared" si="8"/>
        <v>0</v>
      </c>
    </row>
    <row r="547" spans="1:9" ht="15.6">
      <c r="A547" s="70">
        <f>'Balance N'!I550</f>
        <v>0</v>
      </c>
      <c r="B547" s="71">
        <f>'Balance N'!J550</f>
        <v>0</v>
      </c>
      <c r="C547" s="72">
        <f>'Balance N'!K550</f>
        <v>0</v>
      </c>
      <c r="D547" s="72">
        <f>'Balance N'!L550</f>
        <v>0</v>
      </c>
      <c r="E547" s="72">
        <f>'Balance N'!M550</f>
        <v>0</v>
      </c>
      <c r="F547" s="72">
        <f>'Balance N'!N550</f>
        <v>0</v>
      </c>
      <c r="G547" s="72">
        <f>'Balance N'!O550</f>
        <v>0</v>
      </c>
      <c r="H547" s="72">
        <f>'Balance N'!P550</f>
        <v>0</v>
      </c>
      <c r="I547" s="74">
        <f t="shared" si="8"/>
        <v>0</v>
      </c>
    </row>
    <row r="548" spans="1:9" ht="15.6">
      <c r="A548" s="70">
        <f>'Balance N'!I551</f>
        <v>0</v>
      </c>
      <c r="B548" s="71">
        <f>'Balance N'!J551</f>
        <v>0</v>
      </c>
      <c r="C548" s="72">
        <f>'Balance N'!K551</f>
        <v>0</v>
      </c>
      <c r="D548" s="72">
        <f>'Balance N'!L551</f>
        <v>0</v>
      </c>
      <c r="E548" s="72">
        <f>'Balance N'!M551</f>
        <v>0</v>
      </c>
      <c r="F548" s="72">
        <f>'Balance N'!N551</f>
        <v>0</v>
      </c>
      <c r="G548" s="72">
        <f>'Balance N'!O551</f>
        <v>0</v>
      </c>
      <c r="H548" s="72">
        <f>'Balance N'!P551</f>
        <v>0</v>
      </c>
      <c r="I548" s="74">
        <f t="shared" si="8"/>
        <v>0</v>
      </c>
    </row>
    <row r="549" spans="1:9" ht="15.6">
      <c r="A549" s="70">
        <f>'Balance N'!I552</f>
        <v>0</v>
      </c>
      <c r="B549" s="71">
        <f>'Balance N'!J552</f>
        <v>0</v>
      </c>
      <c r="C549" s="72">
        <f>'Balance N'!K552</f>
        <v>0</v>
      </c>
      <c r="D549" s="72">
        <f>'Balance N'!L552</f>
        <v>0</v>
      </c>
      <c r="E549" s="72">
        <f>'Balance N'!M552</f>
        <v>0</v>
      </c>
      <c r="F549" s="72">
        <f>'Balance N'!N552</f>
        <v>0</v>
      </c>
      <c r="G549" s="72">
        <f>'Balance N'!O552</f>
        <v>0</v>
      </c>
      <c r="H549" s="72">
        <f>'Balance N'!P552</f>
        <v>0</v>
      </c>
      <c r="I549" s="74">
        <f t="shared" si="8"/>
        <v>0</v>
      </c>
    </row>
    <row r="550" spans="1:9" ht="15.6">
      <c r="A550" s="70">
        <f>'Balance N'!I553</f>
        <v>0</v>
      </c>
      <c r="B550" s="71">
        <f>'Balance N'!J553</f>
        <v>0</v>
      </c>
      <c r="C550" s="72">
        <f>'Balance N'!K553</f>
        <v>0</v>
      </c>
      <c r="D550" s="72">
        <f>'Balance N'!L553</f>
        <v>0</v>
      </c>
      <c r="E550" s="72">
        <f>'Balance N'!M553</f>
        <v>0</v>
      </c>
      <c r="F550" s="72">
        <f>'Balance N'!N553</f>
        <v>0</v>
      </c>
      <c r="G550" s="72">
        <f>'Balance N'!O553</f>
        <v>0</v>
      </c>
      <c r="H550" s="72">
        <f>'Balance N'!P553</f>
        <v>0</v>
      </c>
      <c r="I550" s="74">
        <f t="shared" si="8"/>
        <v>0</v>
      </c>
    </row>
    <row r="551" spans="1:9" ht="15.6">
      <c r="A551" s="70">
        <f>'Balance N'!I554</f>
        <v>0</v>
      </c>
      <c r="B551" s="71">
        <f>'Balance N'!J554</f>
        <v>0</v>
      </c>
      <c r="C551" s="72">
        <f>'Balance N'!K554</f>
        <v>0</v>
      </c>
      <c r="D551" s="72">
        <f>'Balance N'!L554</f>
        <v>0</v>
      </c>
      <c r="E551" s="72">
        <f>'Balance N'!M554</f>
        <v>0</v>
      </c>
      <c r="F551" s="72">
        <f>'Balance N'!N554</f>
        <v>0</v>
      </c>
      <c r="G551" s="72">
        <f>'Balance N'!O554</f>
        <v>0</v>
      </c>
      <c r="H551" s="72">
        <f>'Balance N'!P554</f>
        <v>0</v>
      </c>
      <c r="I551" s="74">
        <f t="shared" si="8"/>
        <v>0</v>
      </c>
    </row>
    <row r="552" spans="1:9" ht="15.6">
      <c r="A552" s="70">
        <f>'Balance N'!I555</f>
        <v>0</v>
      </c>
      <c r="B552" s="71">
        <f>'Balance N'!J555</f>
        <v>0</v>
      </c>
      <c r="C552" s="72">
        <f>'Balance N'!K555</f>
        <v>0</v>
      </c>
      <c r="D552" s="72">
        <f>'Balance N'!L555</f>
        <v>0</v>
      </c>
      <c r="E552" s="72">
        <f>'Balance N'!M555</f>
        <v>0</v>
      </c>
      <c r="F552" s="72">
        <f>'Balance N'!N555</f>
        <v>0</v>
      </c>
      <c r="G552" s="72">
        <f>'Balance N'!O555</f>
        <v>0</v>
      </c>
      <c r="H552" s="72">
        <f>'Balance N'!P555</f>
        <v>0</v>
      </c>
      <c r="I552" s="74">
        <f t="shared" si="8"/>
        <v>0</v>
      </c>
    </row>
    <row r="553" spans="1:9" ht="15.6">
      <c r="A553" s="70">
        <f>'Balance N'!I556</f>
        <v>0</v>
      </c>
      <c r="B553" s="71">
        <f>'Balance N'!J556</f>
        <v>0</v>
      </c>
      <c r="C553" s="72">
        <f>'Balance N'!K556</f>
        <v>0</v>
      </c>
      <c r="D553" s="72">
        <f>'Balance N'!L556</f>
        <v>0</v>
      </c>
      <c r="E553" s="72">
        <f>'Balance N'!M556</f>
        <v>0</v>
      </c>
      <c r="F553" s="72">
        <f>'Balance N'!N556</f>
        <v>0</v>
      </c>
      <c r="G553" s="72">
        <f>'Balance N'!O556</f>
        <v>0</v>
      </c>
      <c r="H553" s="72">
        <f>'Balance N'!P556</f>
        <v>0</v>
      </c>
      <c r="I553" s="74">
        <f t="shared" si="8"/>
        <v>0</v>
      </c>
    </row>
    <row r="554" spans="1:9" ht="15.6">
      <c r="A554" s="70">
        <f>'Balance N'!I557</f>
        <v>0</v>
      </c>
      <c r="B554" s="71">
        <f>'Balance N'!J557</f>
        <v>0</v>
      </c>
      <c r="C554" s="72">
        <f>'Balance N'!K557</f>
        <v>0</v>
      </c>
      <c r="D554" s="72">
        <f>'Balance N'!L557</f>
        <v>0</v>
      </c>
      <c r="E554" s="72">
        <f>'Balance N'!M557</f>
        <v>0</v>
      </c>
      <c r="F554" s="72">
        <f>'Balance N'!N557</f>
        <v>0</v>
      </c>
      <c r="G554" s="72">
        <f>'Balance N'!O557</f>
        <v>0</v>
      </c>
      <c r="H554" s="72">
        <f>'Balance N'!P557</f>
        <v>0</v>
      </c>
      <c r="I554" s="74">
        <f t="shared" si="8"/>
        <v>0</v>
      </c>
    </row>
    <row r="555" spans="1:9" ht="15.6">
      <c r="A555" s="70">
        <f>'Balance N'!I558</f>
        <v>0</v>
      </c>
      <c r="B555" s="71">
        <f>'Balance N'!J558</f>
        <v>0</v>
      </c>
      <c r="C555" s="72">
        <f>'Balance N'!K558</f>
        <v>0</v>
      </c>
      <c r="D555" s="72">
        <f>'Balance N'!L558</f>
        <v>0</v>
      </c>
      <c r="E555" s="72">
        <f>'Balance N'!M558</f>
        <v>0</v>
      </c>
      <c r="F555" s="72">
        <f>'Balance N'!N558</f>
        <v>0</v>
      </c>
      <c r="G555" s="72">
        <f>'Balance N'!O558</f>
        <v>0</v>
      </c>
      <c r="H555" s="72">
        <f>'Balance N'!P558</f>
        <v>0</v>
      </c>
      <c r="I555" s="74">
        <f t="shared" si="8"/>
        <v>0</v>
      </c>
    </row>
    <row r="556" spans="1:9" ht="15.6">
      <c r="A556" s="70">
        <f>'Balance N'!I559</f>
        <v>0</v>
      </c>
      <c r="B556" s="71">
        <f>'Balance N'!J559</f>
        <v>0</v>
      </c>
      <c r="C556" s="72">
        <f>'Balance N'!K559</f>
        <v>0</v>
      </c>
      <c r="D556" s="72">
        <f>'Balance N'!L559</f>
        <v>0</v>
      </c>
      <c r="E556" s="72">
        <f>'Balance N'!M559</f>
        <v>0</v>
      </c>
      <c r="F556" s="72">
        <f>'Balance N'!N559</f>
        <v>0</v>
      </c>
      <c r="G556" s="72">
        <f>'Balance N'!O559</f>
        <v>0</v>
      </c>
      <c r="H556" s="72">
        <f>'Balance N'!P559</f>
        <v>0</v>
      </c>
      <c r="I556" s="74">
        <f t="shared" si="8"/>
        <v>0</v>
      </c>
    </row>
    <row r="557" spans="1:9" ht="15.6">
      <c r="A557" s="70">
        <f>'Balance N'!I560</f>
        <v>0</v>
      </c>
      <c r="B557" s="71">
        <f>'Balance N'!J560</f>
        <v>0</v>
      </c>
      <c r="C557" s="72">
        <f>'Balance N'!K560</f>
        <v>0</v>
      </c>
      <c r="D557" s="72">
        <f>'Balance N'!L560</f>
        <v>0</v>
      </c>
      <c r="E557" s="72">
        <f>'Balance N'!M560</f>
        <v>0</v>
      </c>
      <c r="F557" s="72">
        <f>'Balance N'!N560</f>
        <v>0</v>
      </c>
      <c r="G557" s="72">
        <f>'Balance N'!O560</f>
        <v>0</v>
      </c>
      <c r="H557" s="72">
        <f>'Balance N'!P560</f>
        <v>0</v>
      </c>
      <c r="I557" s="74">
        <f t="shared" si="8"/>
        <v>0</v>
      </c>
    </row>
    <row r="558" spans="1:9" ht="15.6">
      <c r="A558" s="70">
        <f>'Balance N'!I561</f>
        <v>0</v>
      </c>
      <c r="B558" s="71">
        <f>'Balance N'!J561</f>
        <v>0</v>
      </c>
      <c r="C558" s="72">
        <f>'Balance N'!K561</f>
        <v>0</v>
      </c>
      <c r="D558" s="72">
        <f>'Balance N'!L561</f>
        <v>0</v>
      </c>
      <c r="E558" s="72">
        <f>'Balance N'!M561</f>
        <v>0</v>
      </c>
      <c r="F558" s="72">
        <f>'Balance N'!N561</f>
        <v>0</v>
      </c>
      <c r="G558" s="72">
        <f>'Balance N'!O561</f>
        <v>0</v>
      </c>
      <c r="H558" s="72">
        <f>'Balance N'!P561</f>
        <v>0</v>
      </c>
      <c r="I558" s="74">
        <f t="shared" si="8"/>
        <v>0</v>
      </c>
    </row>
    <row r="559" spans="1:9" ht="15.6">
      <c r="A559" s="70">
        <f>'Balance N'!I562</f>
        <v>0</v>
      </c>
      <c r="B559" s="71">
        <f>'Balance N'!J562</f>
        <v>0</v>
      </c>
      <c r="C559" s="72">
        <f>'Balance N'!K562</f>
        <v>0</v>
      </c>
      <c r="D559" s="72">
        <f>'Balance N'!L562</f>
        <v>0</v>
      </c>
      <c r="E559" s="72">
        <f>'Balance N'!M562</f>
        <v>0</v>
      </c>
      <c r="F559" s="72">
        <f>'Balance N'!N562</f>
        <v>0</v>
      </c>
      <c r="G559" s="72">
        <f>'Balance N'!O562</f>
        <v>0</v>
      </c>
      <c r="H559" s="72">
        <f>'Balance N'!P562</f>
        <v>0</v>
      </c>
      <c r="I559" s="74">
        <f t="shared" si="8"/>
        <v>0</v>
      </c>
    </row>
    <row r="560" spans="1:9" ht="15.6">
      <c r="A560" s="70">
        <f>'Balance N'!I563</f>
        <v>0</v>
      </c>
      <c r="B560" s="71">
        <f>'Balance N'!J563</f>
        <v>0</v>
      </c>
      <c r="C560" s="72">
        <f>'Balance N'!K563</f>
        <v>0</v>
      </c>
      <c r="D560" s="72">
        <f>'Balance N'!L563</f>
        <v>0</v>
      </c>
      <c r="E560" s="72">
        <f>'Balance N'!M563</f>
        <v>0</v>
      </c>
      <c r="F560" s="72">
        <f>'Balance N'!N563</f>
        <v>0</v>
      </c>
      <c r="G560" s="72">
        <f>'Balance N'!O563</f>
        <v>0</v>
      </c>
      <c r="H560" s="72">
        <f>'Balance N'!P563</f>
        <v>0</v>
      </c>
      <c r="I560" s="74">
        <f t="shared" si="8"/>
        <v>0</v>
      </c>
    </row>
    <row r="561" spans="1:9" ht="15.6">
      <c r="A561" s="70">
        <f>'Balance N'!I564</f>
        <v>0</v>
      </c>
      <c r="B561" s="71">
        <f>'Balance N'!J564</f>
        <v>0</v>
      </c>
      <c r="C561" s="72">
        <f>'Balance N'!K564</f>
        <v>0</v>
      </c>
      <c r="D561" s="72">
        <f>'Balance N'!L564</f>
        <v>0</v>
      </c>
      <c r="E561" s="72">
        <f>'Balance N'!M564</f>
        <v>0</v>
      </c>
      <c r="F561" s="72">
        <f>'Balance N'!N564</f>
        <v>0</v>
      </c>
      <c r="G561" s="72">
        <f>'Balance N'!O564</f>
        <v>0</v>
      </c>
      <c r="H561" s="72">
        <f>'Balance N'!P564</f>
        <v>0</v>
      </c>
      <c r="I561" s="74">
        <f t="shared" si="8"/>
        <v>0</v>
      </c>
    </row>
    <row r="562" spans="1:9" ht="15.6">
      <c r="A562" s="70">
        <f>'Balance N'!I565</f>
        <v>0</v>
      </c>
      <c r="B562" s="71">
        <f>'Balance N'!J565</f>
        <v>0</v>
      </c>
      <c r="C562" s="72">
        <f>'Balance N'!K565</f>
        <v>0</v>
      </c>
      <c r="D562" s="72">
        <f>'Balance N'!L565</f>
        <v>0</v>
      </c>
      <c r="E562" s="72">
        <f>'Balance N'!M565</f>
        <v>0</v>
      </c>
      <c r="F562" s="72">
        <f>'Balance N'!N565</f>
        <v>0</v>
      </c>
      <c r="G562" s="72">
        <f>'Balance N'!O565</f>
        <v>0</v>
      </c>
      <c r="H562" s="72">
        <f>'Balance N'!P565</f>
        <v>0</v>
      </c>
      <c r="I562" s="74">
        <f t="shared" si="8"/>
        <v>0</v>
      </c>
    </row>
    <row r="563" spans="1:9" ht="15.6">
      <c r="A563" s="70">
        <f>'Balance N'!I566</f>
        <v>0</v>
      </c>
      <c r="B563" s="71">
        <f>'Balance N'!J566</f>
        <v>0</v>
      </c>
      <c r="C563" s="72">
        <f>'Balance N'!K566</f>
        <v>0</v>
      </c>
      <c r="D563" s="72">
        <f>'Balance N'!L566</f>
        <v>0</v>
      </c>
      <c r="E563" s="72">
        <f>'Balance N'!M566</f>
        <v>0</v>
      </c>
      <c r="F563" s="72">
        <f>'Balance N'!N566</f>
        <v>0</v>
      </c>
      <c r="G563" s="72">
        <f>'Balance N'!O566</f>
        <v>0</v>
      </c>
      <c r="H563" s="72">
        <f>'Balance N'!P566</f>
        <v>0</v>
      </c>
      <c r="I563" s="74">
        <f t="shared" si="8"/>
        <v>0</v>
      </c>
    </row>
    <row r="564" spans="1:9" ht="15.6">
      <c r="A564" s="70">
        <f>'Balance N'!I567</f>
        <v>0</v>
      </c>
      <c r="B564" s="71">
        <f>'Balance N'!J567</f>
        <v>0</v>
      </c>
      <c r="C564" s="72">
        <f>'Balance N'!K567</f>
        <v>0</v>
      </c>
      <c r="D564" s="72">
        <f>'Balance N'!L567</f>
        <v>0</v>
      </c>
      <c r="E564" s="72">
        <f>'Balance N'!M567</f>
        <v>0</v>
      </c>
      <c r="F564" s="72">
        <f>'Balance N'!N567</f>
        <v>0</v>
      </c>
      <c r="G564" s="72">
        <f>'Balance N'!O567</f>
        <v>0</v>
      </c>
      <c r="H564" s="72">
        <f>'Balance N'!P567</f>
        <v>0</v>
      </c>
      <c r="I564" s="74">
        <f t="shared" si="8"/>
        <v>0</v>
      </c>
    </row>
    <row r="565" spans="1:9" ht="15.6">
      <c r="A565" s="70">
        <f>'Balance N'!I568</f>
        <v>0</v>
      </c>
      <c r="B565" s="71">
        <f>'Balance N'!J568</f>
        <v>0</v>
      </c>
      <c r="C565" s="72">
        <f>'Balance N'!K568</f>
        <v>0</v>
      </c>
      <c r="D565" s="72">
        <f>'Balance N'!L568</f>
        <v>0</v>
      </c>
      <c r="E565" s="72">
        <f>'Balance N'!M568</f>
        <v>0</v>
      </c>
      <c r="F565" s="72">
        <f>'Balance N'!N568</f>
        <v>0</v>
      </c>
      <c r="G565" s="72">
        <f>'Balance N'!O568</f>
        <v>0</v>
      </c>
      <c r="H565" s="72">
        <f>'Balance N'!P568</f>
        <v>0</v>
      </c>
      <c r="I565" s="74">
        <f t="shared" si="8"/>
        <v>0</v>
      </c>
    </row>
    <row r="566" spans="1:9" ht="15.6">
      <c r="A566" s="70">
        <f>'Balance N'!I569</f>
        <v>0</v>
      </c>
      <c r="B566" s="71">
        <f>'Balance N'!J569</f>
        <v>0</v>
      </c>
      <c r="C566" s="72">
        <f>'Balance N'!K569</f>
        <v>0</v>
      </c>
      <c r="D566" s="72">
        <f>'Balance N'!L569</f>
        <v>0</v>
      </c>
      <c r="E566" s="72">
        <f>'Balance N'!M569</f>
        <v>0</v>
      </c>
      <c r="F566" s="72">
        <f>'Balance N'!N569</f>
        <v>0</v>
      </c>
      <c r="G566" s="72">
        <f>'Balance N'!O569</f>
        <v>0</v>
      </c>
      <c r="H566" s="72">
        <f>'Balance N'!P569</f>
        <v>0</v>
      </c>
      <c r="I566" s="74">
        <f t="shared" si="8"/>
        <v>0</v>
      </c>
    </row>
    <row r="567" spans="1:9" ht="15.6">
      <c r="A567" s="70">
        <f>'Balance N'!I570</f>
        <v>0</v>
      </c>
      <c r="B567" s="71">
        <f>'Balance N'!J570</f>
        <v>0</v>
      </c>
      <c r="C567" s="72">
        <f>'Balance N'!K570</f>
        <v>0</v>
      </c>
      <c r="D567" s="72">
        <f>'Balance N'!L570</f>
        <v>0</v>
      </c>
      <c r="E567" s="72">
        <f>'Balance N'!M570</f>
        <v>0</v>
      </c>
      <c r="F567" s="72">
        <f>'Balance N'!N570</f>
        <v>0</v>
      </c>
      <c r="G567" s="72">
        <f>'Balance N'!O570</f>
        <v>0</v>
      </c>
      <c r="H567" s="72">
        <f>'Balance N'!P570</f>
        <v>0</v>
      </c>
      <c r="I567" s="74">
        <f t="shared" si="8"/>
        <v>0</v>
      </c>
    </row>
    <row r="568" spans="1:9" ht="15.6">
      <c r="A568" s="70">
        <f>'Balance N'!I571</f>
        <v>0</v>
      </c>
      <c r="B568" s="71">
        <f>'Balance N'!J571</f>
        <v>0</v>
      </c>
      <c r="C568" s="72">
        <f>'Balance N'!K571</f>
        <v>0</v>
      </c>
      <c r="D568" s="72">
        <f>'Balance N'!L571</f>
        <v>0</v>
      </c>
      <c r="E568" s="72">
        <f>'Balance N'!M571</f>
        <v>0</v>
      </c>
      <c r="F568" s="72">
        <f>'Balance N'!N571</f>
        <v>0</v>
      </c>
      <c r="G568" s="72">
        <f>'Balance N'!O571</f>
        <v>0</v>
      </c>
      <c r="H568" s="72">
        <f>'Balance N'!P571</f>
        <v>0</v>
      </c>
      <c r="I568" s="74">
        <f t="shared" si="8"/>
        <v>0</v>
      </c>
    </row>
    <row r="569" spans="1:9" ht="15.6">
      <c r="A569" s="70">
        <f>'Balance N'!I572</f>
        <v>0</v>
      </c>
      <c r="B569" s="71">
        <f>'Balance N'!J572</f>
        <v>0</v>
      </c>
      <c r="C569" s="72">
        <f>'Balance N'!K572</f>
        <v>0</v>
      </c>
      <c r="D569" s="72">
        <f>'Balance N'!L572</f>
        <v>0</v>
      </c>
      <c r="E569" s="72">
        <f>'Balance N'!M572</f>
        <v>0</v>
      </c>
      <c r="F569" s="72">
        <f>'Balance N'!N572</f>
        <v>0</v>
      </c>
      <c r="G569" s="72">
        <f>'Balance N'!O572</f>
        <v>0</v>
      </c>
      <c r="H569" s="72">
        <f>'Balance N'!P572</f>
        <v>0</v>
      </c>
      <c r="I569" s="74">
        <f t="shared" si="8"/>
        <v>0</v>
      </c>
    </row>
    <row r="570" spans="1:9" ht="15.6">
      <c r="A570" s="70">
        <f>'Balance N'!I573</f>
        <v>0</v>
      </c>
      <c r="B570" s="71">
        <f>'Balance N'!J573</f>
        <v>0</v>
      </c>
      <c r="C570" s="72">
        <f>'Balance N'!K573</f>
        <v>0</v>
      </c>
      <c r="D570" s="72">
        <f>'Balance N'!L573</f>
        <v>0</v>
      </c>
      <c r="E570" s="72">
        <f>'Balance N'!M573</f>
        <v>0</v>
      </c>
      <c r="F570" s="72">
        <f>'Balance N'!N573</f>
        <v>0</v>
      </c>
      <c r="G570" s="72">
        <f>'Balance N'!O573</f>
        <v>0</v>
      </c>
      <c r="H570" s="72">
        <f>'Balance N'!P573</f>
        <v>0</v>
      </c>
      <c r="I570" s="74">
        <f t="shared" si="8"/>
        <v>0</v>
      </c>
    </row>
    <row r="571" spans="1:9" ht="15.6">
      <c r="A571" s="70">
        <f>'Balance N'!I574</f>
        <v>0</v>
      </c>
      <c r="B571" s="71">
        <f>'Balance N'!J574</f>
        <v>0</v>
      </c>
      <c r="C571" s="72">
        <f>'Balance N'!K574</f>
        <v>0</v>
      </c>
      <c r="D571" s="72">
        <f>'Balance N'!L574</f>
        <v>0</v>
      </c>
      <c r="E571" s="72">
        <f>'Balance N'!M574</f>
        <v>0</v>
      </c>
      <c r="F571" s="72">
        <f>'Balance N'!N574</f>
        <v>0</v>
      </c>
      <c r="G571" s="72">
        <f>'Balance N'!O574</f>
        <v>0</v>
      </c>
      <c r="H571" s="72">
        <f>'Balance N'!P574</f>
        <v>0</v>
      </c>
      <c r="I571" s="74">
        <f t="shared" si="8"/>
        <v>0</v>
      </c>
    </row>
    <row r="572" spans="1:9" ht="15.6">
      <c r="A572" s="70">
        <f>'Balance N'!I575</f>
        <v>0</v>
      </c>
      <c r="B572" s="71">
        <f>'Balance N'!J575</f>
        <v>0</v>
      </c>
      <c r="C572" s="72">
        <f>'Balance N'!K575</f>
        <v>0</v>
      </c>
      <c r="D572" s="72">
        <f>'Balance N'!L575</f>
        <v>0</v>
      </c>
      <c r="E572" s="72">
        <f>'Balance N'!M575</f>
        <v>0</v>
      </c>
      <c r="F572" s="72">
        <f>'Balance N'!N575</f>
        <v>0</v>
      </c>
      <c r="G572" s="72">
        <f>'Balance N'!O575</f>
        <v>0</v>
      </c>
      <c r="H572" s="72">
        <f>'Balance N'!P575</f>
        <v>0</v>
      </c>
      <c r="I572" s="74">
        <f t="shared" si="8"/>
        <v>0</v>
      </c>
    </row>
    <row r="573" spans="1:9" ht="15.6">
      <c r="A573" s="70">
        <f>'Balance N'!I576</f>
        <v>0</v>
      </c>
      <c r="B573" s="71">
        <f>'Balance N'!J576</f>
        <v>0</v>
      </c>
      <c r="C573" s="72">
        <f>'Balance N'!K576</f>
        <v>0</v>
      </c>
      <c r="D573" s="72">
        <f>'Balance N'!L576</f>
        <v>0</v>
      </c>
      <c r="E573" s="72">
        <f>'Balance N'!M576</f>
        <v>0</v>
      </c>
      <c r="F573" s="72">
        <f>'Balance N'!N576</f>
        <v>0</v>
      </c>
      <c r="G573" s="72">
        <f>'Balance N'!O576</f>
        <v>0</v>
      </c>
      <c r="H573" s="72">
        <f>'Balance N'!P576</f>
        <v>0</v>
      </c>
      <c r="I573" s="74">
        <f t="shared" si="8"/>
        <v>0</v>
      </c>
    </row>
    <row r="574" spans="1:9" ht="15.6">
      <c r="A574" s="70">
        <f>'Balance N'!I577</f>
        <v>0</v>
      </c>
      <c r="B574" s="71">
        <f>'Balance N'!J577</f>
        <v>0</v>
      </c>
      <c r="C574" s="72">
        <f>'Balance N'!K577</f>
        <v>0</v>
      </c>
      <c r="D574" s="72">
        <f>'Balance N'!L577</f>
        <v>0</v>
      </c>
      <c r="E574" s="72">
        <f>'Balance N'!M577</f>
        <v>0</v>
      </c>
      <c r="F574" s="72">
        <f>'Balance N'!N577</f>
        <v>0</v>
      </c>
      <c r="G574" s="72">
        <f>'Balance N'!O577</f>
        <v>0</v>
      </c>
      <c r="H574" s="72">
        <f>'Balance N'!P577</f>
        <v>0</v>
      </c>
      <c r="I574" s="74">
        <f t="shared" si="8"/>
        <v>0</v>
      </c>
    </row>
    <row r="575" spans="1:9" ht="15.6">
      <c r="A575" s="70">
        <f>'Balance N'!I578</f>
        <v>0</v>
      </c>
      <c r="B575" s="71">
        <f>'Balance N'!J578</f>
        <v>0</v>
      </c>
      <c r="C575" s="72">
        <f>'Balance N'!K578</f>
        <v>0</v>
      </c>
      <c r="D575" s="72">
        <f>'Balance N'!L578</f>
        <v>0</v>
      </c>
      <c r="E575" s="72">
        <f>'Balance N'!M578</f>
        <v>0</v>
      </c>
      <c r="F575" s="72">
        <f>'Balance N'!N578</f>
        <v>0</v>
      </c>
      <c r="G575" s="72">
        <f>'Balance N'!O578</f>
        <v>0</v>
      </c>
      <c r="H575" s="72">
        <f>'Balance N'!P578</f>
        <v>0</v>
      </c>
      <c r="I575" s="74">
        <f t="shared" si="8"/>
        <v>0</v>
      </c>
    </row>
    <row r="576" spans="1:9" ht="15.6">
      <c r="A576" s="70">
        <f>'Balance N'!I579</f>
        <v>0</v>
      </c>
      <c r="B576" s="71">
        <f>'Balance N'!J579</f>
        <v>0</v>
      </c>
      <c r="C576" s="72">
        <f>'Balance N'!K579</f>
        <v>0</v>
      </c>
      <c r="D576" s="72">
        <f>'Balance N'!L579</f>
        <v>0</v>
      </c>
      <c r="E576" s="72">
        <f>'Balance N'!M579</f>
        <v>0</v>
      </c>
      <c r="F576" s="72">
        <f>'Balance N'!N579</f>
        <v>0</v>
      </c>
      <c r="G576" s="72">
        <f>'Balance N'!O579</f>
        <v>0</v>
      </c>
      <c r="H576" s="72">
        <f>'Balance N'!P579</f>
        <v>0</v>
      </c>
      <c r="I576" s="74">
        <f t="shared" si="8"/>
        <v>0</v>
      </c>
    </row>
    <row r="577" spans="1:9" ht="15.6">
      <c r="A577" s="70">
        <f>'Balance N'!I580</f>
        <v>0</v>
      </c>
      <c r="B577" s="71">
        <f>'Balance N'!J580</f>
        <v>0</v>
      </c>
      <c r="C577" s="72">
        <f>'Balance N'!K580</f>
        <v>0</v>
      </c>
      <c r="D577" s="72">
        <f>'Balance N'!L580</f>
        <v>0</v>
      </c>
      <c r="E577" s="72">
        <f>'Balance N'!M580</f>
        <v>0</v>
      </c>
      <c r="F577" s="72">
        <f>'Balance N'!N580</f>
        <v>0</v>
      </c>
      <c r="G577" s="72">
        <f>'Balance N'!O580</f>
        <v>0</v>
      </c>
      <c r="H577" s="72">
        <f>'Balance N'!P580</f>
        <v>0</v>
      </c>
      <c r="I577" s="74">
        <f t="shared" si="8"/>
        <v>0</v>
      </c>
    </row>
    <row r="578" spans="1:9" ht="15.6">
      <c r="A578" s="70">
        <f>'Balance N'!I581</f>
        <v>0</v>
      </c>
      <c r="B578" s="71">
        <f>'Balance N'!J581</f>
        <v>0</v>
      </c>
      <c r="C578" s="72">
        <f>'Balance N'!K581</f>
        <v>0</v>
      </c>
      <c r="D578" s="72">
        <f>'Balance N'!L581</f>
        <v>0</v>
      </c>
      <c r="E578" s="72">
        <f>'Balance N'!M581</f>
        <v>0</v>
      </c>
      <c r="F578" s="72">
        <f>'Balance N'!N581</f>
        <v>0</v>
      </c>
      <c r="G578" s="72">
        <f>'Balance N'!O581</f>
        <v>0</v>
      </c>
      <c r="H578" s="72">
        <f>'Balance N'!P581</f>
        <v>0</v>
      </c>
      <c r="I578" s="74">
        <f t="shared" si="8"/>
        <v>0</v>
      </c>
    </row>
    <row r="579" spans="1:9" ht="15.6">
      <c r="A579" s="70">
        <f>'Balance N'!I582</f>
        <v>0</v>
      </c>
      <c r="B579" s="71">
        <f>'Balance N'!J582</f>
        <v>0</v>
      </c>
      <c r="C579" s="72">
        <f>'Balance N'!K582</f>
        <v>0</v>
      </c>
      <c r="D579" s="72">
        <f>'Balance N'!L582</f>
        <v>0</v>
      </c>
      <c r="E579" s="72">
        <f>'Balance N'!M582</f>
        <v>0</v>
      </c>
      <c r="F579" s="72">
        <f>'Balance N'!N582</f>
        <v>0</v>
      </c>
      <c r="G579" s="72">
        <f>'Balance N'!O582</f>
        <v>0</v>
      </c>
      <c r="H579" s="72">
        <f>'Balance N'!P582</f>
        <v>0</v>
      </c>
      <c r="I579" s="74">
        <f t="shared" ref="I579:I642" si="9">(C579-D579)+(E579-F579)-(G579-H579)</f>
        <v>0</v>
      </c>
    </row>
    <row r="580" spans="1:9" ht="15.6">
      <c r="A580" s="70">
        <f>'Balance N'!I583</f>
        <v>0</v>
      </c>
      <c r="B580" s="71">
        <f>'Balance N'!J583</f>
        <v>0</v>
      </c>
      <c r="C580" s="72">
        <f>'Balance N'!K583</f>
        <v>0</v>
      </c>
      <c r="D580" s="72">
        <f>'Balance N'!L583</f>
        <v>0</v>
      </c>
      <c r="E580" s="72">
        <f>'Balance N'!M583</f>
        <v>0</v>
      </c>
      <c r="F580" s="72">
        <f>'Balance N'!N583</f>
        <v>0</v>
      </c>
      <c r="G580" s="72">
        <f>'Balance N'!O583</f>
        <v>0</v>
      </c>
      <c r="H580" s="72">
        <f>'Balance N'!P583</f>
        <v>0</v>
      </c>
      <c r="I580" s="74">
        <f t="shared" si="9"/>
        <v>0</v>
      </c>
    </row>
    <row r="581" spans="1:9" ht="15.6">
      <c r="A581" s="70">
        <f>'Balance N'!I584</f>
        <v>0</v>
      </c>
      <c r="B581" s="71">
        <f>'Balance N'!J584</f>
        <v>0</v>
      </c>
      <c r="C581" s="72">
        <f>'Balance N'!K584</f>
        <v>0</v>
      </c>
      <c r="D581" s="72">
        <f>'Balance N'!L584</f>
        <v>0</v>
      </c>
      <c r="E581" s="72">
        <f>'Balance N'!M584</f>
        <v>0</v>
      </c>
      <c r="F581" s="72">
        <f>'Balance N'!N584</f>
        <v>0</v>
      </c>
      <c r="G581" s="72">
        <f>'Balance N'!O584</f>
        <v>0</v>
      </c>
      <c r="H581" s="72">
        <f>'Balance N'!P584</f>
        <v>0</v>
      </c>
      <c r="I581" s="74">
        <f t="shared" si="9"/>
        <v>0</v>
      </c>
    </row>
    <row r="582" spans="1:9" ht="15.6">
      <c r="A582" s="70">
        <f>'Balance N'!I585</f>
        <v>0</v>
      </c>
      <c r="B582" s="71">
        <f>'Balance N'!J585</f>
        <v>0</v>
      </c>
      <c r="C582" s="72">
        <f>'Balance N'!K585</f>
        <v>0</v>
      </c>
      <c r="D582" s="72">
        <f>'Balance N'!L585</f>
        <v>0</v>
      </c>
      <c r="E582" s="72">
        <f>'Balance N'!M585</f>
        <v>0</v>
      </c>
      <c r="F582" s="72">
        <f>'Balance N'!N585</f>
        <v>0</v>
      </c>
      <c r="G582" s="72">
        <f>'Balance N'!O585</f>
        <v>0</v>
      </c>
      <c r="H582" s="72">
        <f>'Balance N'!P585</f>
        <v>0</v>
      </c>
      <c r="I582" s="74">
        <f t="shared" si="9"/>
        <v>0</v>
      </c>
    </row>
    <row r="583" spans="1:9" ht="15.6">
      <c r="A583" s="70">
        <f>'Balance N'!I586</f>
        <v>0</v>
      </c>
      <c r="B583" s="71">
        <f>'Balance N'!J586</f>
        <v>0</v>
      </c>
      <c r="C583" s="72">
        <f>'Balance N'!K586</f>
        <v>0</v>
      </c>
      <c r="D583" s="72">
        <f>'Balance N'!L586</f>
        <v>0</v>
      </c>
      <c r="E583" s="72">
        <f>'Balance N'!M586</f>
        <v>0</v>
      </c>
      <c r="F583" s="72">
        <f>'Balance N'!N586</f>
        <v>0</v>
      </c>
      <c r="G583" s="72">
        <f>'Balance N'!O586</f>
        <v>0</v>
      </c>
      <c r="H583" s="72">
        <f>'Balance N'!P586</f>
        <v>0</v>
      </c>
      <c r="I583" s="74">
        <f t="shared" si="9"/>
        <v>0</v>
      </c>
    </row>
    <row r="584" spans="1:9" ht="15.6">
      <c r="A584" s="70">
        <f>'Balance N'!I587</f>
        <v>0</v>
      </c>
      <c r="B584" s="71">
        <f>'Balance N'!J587</f>
        <v>0</v>
      </c>
      <c r="C584" s="72">
        <f>'Balance N'!K587</f>
        <v>0</v>
      </c>
      <c r="D584" s="72">
        <f>'Balance N'!L587</f>
        <v>0</v>
      </c>
      <c r="E584" s="72">
        <f>'Balance N'!M587</f>
        <v>0</v>
      </c>
      <c r="F584" s="72">
        <f>'Balance N'!N587</f>
        <v>0</v>
      </c>
      <c r="G584" s="72">
        <f>'Balance N'!O587</f>
        <v>0</v>
      </c>
      <c r="H584" s="72">
        <f>'Balance N'!P587</f>
        <v>0</v>
      </c>
      <c r="I584" s="74">
        <f t="shared" si="9"/>
        <v>0</v>
      </c>
    </row>
    <row r="585" spans="1:9" ht="15.6">
      <c r="A585" s="70">
        <f>'Balance N'!I588</f>
        <v>0</v>
      </c>
      <c r="B585" s="71">
        <f>'Balance N'!J588</f>
        <v>0</v>
      </c>
      <c r="C585" s="72">
        <f>'Balance N'!K588</f>
        <v>0</v>
      </c>
      <c r="D585" s="72">
        <f>'Balance N'!L588</f>
        <v>0</v>
      </c>
      <c r="E585" s="72">
        <f>'Balance N'!M588</f>
        <v>0</v>
      </c>
      <c r="F585" s="72">
        <f>'Balance N'!N588</f>
        <v>0</v>
      </c>
      <c r="G585" s="72">
        <f>'Balance N'!O588</f>
        <v>0</v>
      </c>
      <c r="H585" s="72">
        <f>'Balance N'!P588</f>
        <v>0</v>
      </c>
      <c r="I585" s="74">
        <f t="shared" si="9"/>
        <v>0</v>
      </c>
    </row>
    <row r="586" spans="1:9" ht="15.6">
      <c r="A586" s="70">
        <f>'Balance N'!I589</f>
        <v>0</v>
      </c>
      <c r="B586" s="71">
        <f>'Balance N'!J589</f>
        <v>0</v>
      </c>
      <c r="C586" s="72">
        <f>'Balance N'!K589</f>
        <v>0</v>
      </c>
      <c r="D586" s="72">
        <f>'Balance N'!L589</f>
        <v>0</v>
      </c>
      <c r="E586" s="72">
        <f>'Balance N'!M589</f>
        <v>0</v>
      </c>
      <c r="F586" s="72">
        <f>'Balance N'!N589</f>
        <v>0</v>
      </c>
      <c r="G586" s="72">
        <f>'Balance N'!O589</f>
        <v>0</v>
      </c>
      <c r="H586" s="72">
        <f>'Balance N'!P589</f>
        <v>0</v>
      </c>
      <c r="I586" s="74">
        <f t="shared" si="9"/>
        <v>0</v>
      </c>
    </row>
    <row r="587" spans="1:9" ht="15.6">
      <c r="A587" s="70">
        <f>'Balance N'!I590</f>
        <v>0</v>
      </c>
      <c r="B587" s="71">
        <f>'Balance N'!J590</f>
        <v>0</v>
      </c>
      <c r="C587" s="72">
        <f>'Balance N'!K590</f>
        <v>0</v>
      </c>
      <c r="D587" s="72">
        <f>'Balance N'!L590</f>
        <v>0</v>
      </c>
      <c r="E587" s="72">
        <f>'Balance N'!M590</f>
        <v>0</v>
      </c>
      <c r="F587" s="72">
        <f>'Balance N'!N590</f>
        <v>0</v>
      </c>
      <c r="G587" s="72">
        <f>'Balance N'!O590</f>
        <v>0</v>
      </c>
      <c r="H587" s="72">
        <f>'Balance N'!P590</f>
        <v>0</v>
      </c>
      <c r="I587" s="74">
        <f t="shared" si="9"/>
        <v>0</v>
      </c>
    </row>
    <row r="588" spans="1:9" ht="15.6">
      <c r="A588" s="70">
        <f>'Balance N'!I591</f>
        <v>0</v>
      </c>
      <c r="B588" s="71">
        <f>'Balance N'!J591</f>
        <v>0</v>
      </c>
      <c r="C588" s="72">
        <f>'Balance N'!K591</f>
        <v>0</v>
      </c>
      <c r="D588" s="72">
        <f>'Balance N'!L591</f>
        <v>0</v>
      </c>
      <c r="E588" s="72">
        <f>'Balance N'!M591</f>
        <v>0</v>
      </c>
      <c r="F588" s="72">
        <f>'Balance N'!N591</f>
        <v>0</v>
      </c>
      <c r="G588" s="72">
        <f>'Balance N'!O591</f>
        <v>0</v>
      </c>
      <c r="H588" s="72">
        <f>'Balance N'!P591</f>
        <v>0</v>
      </c>
      <c r="I588" s="74">
        <f t="shared" si="9"/>
        <v>0</v>
      </c>
    </row>
    <row r="589" spans="1:9" ht="15.6">
      <c r="A589" s="70">
        <f>'Balance N'!I592</f>
        <v>0</v>
      </c>
      <c r="B589" s="71">
        <f>'Balance N'!J592</f>
        <v>0</v>
      </c>
      <c r="C589" s="72">
        <f>'Balance N'!K592</f>
        <v>0</v>
      </c>
      <c r="D589" s="72">
        <f>'Balance N'!L592</f>
        <v>0</v>
      </c>
      <c r="E589" s="72">
        <f>'Balance N'!M592</f>
        <v>0</v>
      </c>
      <c r="F589" s="72">
        <f>'Balance N'!N592</f>
        <v>0</v>
      </c>
      <c r="G589" s="72">
        <f>'Balance N'!O592</f>
        <v>0</v>
      </c>
      <c r="H589" s="72">
        <f>'Balance N'!P592</f>
        <v>0</v>
      </c>
      <c r="I589" s="74">
        <f t="shared" si="9"/>
        <v>0</v>
      </c>
    </row>
    <row r="590" spans="1:9" ht="15.6">
      <c r="A590" s="70">
        <f>'Balance N'!I593</f>
        <v>0</v>
      </c>
      <c r="B590" s="71">
        <f>'Balance N'!J593</f>
        <v>0</v>
      </c>
      <c r="C590" s="72">
        <f>'Balance N'!K593</f>
        <v>0</v>
      </c>
      <c r="D590" s="72">
        <f>'Balance N'!L593</f>
        <v>0</v>
      </c>
      <c r="E590" s="72">
        <f>'Balance N'!M593</f>
        <v>0</v>
      </c>
      <c r="F590" s="72">
        <f>'Balance N'!N593</f>
        <v>0</v>
      </c>
      <c r="G590" s="72">
        <f>'Balance N'!O593</f>
        <v>0</v>
      </c>
      <c r="H590" s="72">
        <f>'Balance N'!P593</f>
        <v>0</v>
      </c>
      <c r="I590" s="74">
        <f t="shared" si="9"/>
        <v>0</v>
      </c>
    </row>
    <row r="591" spans="1:9" ht="15.6">
      <c r="A591" s="70">
        <f>'Balance N'!I594</f>
        <v>0</v>
      </c>
      <c r="B591" s="71">
        <f>'Balance N'!J594</f>
        <v>0</v>
      </c>
      <c r="C591" s="72">
        <f>'Balance N'!K594</f>
        <v>0</v>
      </c>
      <c r="D591" s="72">
        <f>'Balance N'!L594</f>
        <v>0</v>
      </c>
      <c r="E591" s="72">
        <f>'Balance N'!M594</f>
        <v>0</v>
      </c>
      <c r="F591" s="72">
        <f>'Balance N'!N594</f>
        <v>0</v>
      </c>
      <c r="G591" s="72">
        <f>'Balance N'!O594</f>
        <v>0</v>
      </c>
      <c r="H591" s="72">
        <f>'Balance N'!P594</f>
        <v>0</v>
      </c>
      <c r="I591" s="74">
        <f t="shared" si="9"/>
        <v>0</v>
      </c>
    </row>
    <row r="592" spans="1:9" ht="15.6">
      <c r="A592" s="70">
        <f>'Balance N'!I595</f>
        <v>0</v>
      </c>
      <c r="B592" s="71">
        <f>'Balance N'!J595</f>
        <v>0</v>
      </c>
      <c r="C592" s="72">
        <f>'Balance N'!K595</f>
        <v>0</v>
      </c>
      <c r="D592" s="72">
        <f>'Balance N'!L595</f>
        <v>0</v>
      </c>
      <c r="E592" s="72">
        <f>'Balance N'!M595</f>
        <v>0</v>
      </c>
      <c r="F592" s="72">
        <f>'Balance N'!N595</f>
        <v>0</v>
      </c>
      <c r="G592" s="72">
        <f>'Balance N'!O595</f>
        <v>0</v>
      </c>
      <c r="H592" s="72">
        <f>'Balance N'!P595</f>
        <v>0</v>
      </c>
      <c r="I592" s="74">
        <f t="shared" si="9"/>
        <v>0</v>
      </c>
    </row>
    <row r="593" spans="1:9" ht="15.6">
      <c r="A593" s="70">
        <f>'Balance N'!I596</f>
        <v>0</v>
      </c>
      <c r="B593" s="71">
        <f>'Balance N'!J596</f>
        <v>0</v>
      </c>
      <c r="C593" s="72">
        <f>'Balance N'!K596</f>
        <v>0</v>
      </c>
      <c r="D593" s="72">
        <f>'Balance N'!L596</f>
        <v>0</v>
      </c>
      <c r="E593" s="72">
        <f>'Balance N'!M596</f>
        <v>0</v>
      </c>
      <c r="F593" s="72">
        <f>'Balance N'!N596</f>
        <v>0</v>
      </c>
      <c r="G593" s="72">
        <f>'Balance N'!O596</f>
        <v>0</v>
      </c>
      <c r="H593" s="72">
        <f>'Balance N'!P596</f>
        <v>0</v>
      </c>
      <c r="I593" s="74">
        <f t="shared" si="9"/>
        <v>0</v>
      </c>
    </row>
    <row r="594" spans="1:9" ht="15.6">
      <c r="A594" s="70">
        <f>'Balance N'!I597</f>
        <v>0</v>
      </c>
      <c r="B594" s="71">
        <f>'Balance N'!J597</f>
        <v>0</v>
      </c>
      <c r="C594" s="72">
        <f>'Balance N'!K597</f>
        <v>0</v>
      </c>
      <c r="D594" s="72">
        <f>'Balance N'!L597</f>
        <v>0</v>
      </c>
      <c r="E594" s="72">
        <f>'Balance N'!M597</f>
        <v>0</v>
      </c>
      <c r="F594" s="72">
        <f>'Balance N'!N597</f>
        <v>0</v>
      </c>
      <c r="G594" s="72">
        <f>'Balance N'!O597</f>
        <v>0</v>
      </c>
      <c r="H594" s="72">
        <f>'Balance N'!P597</f>
        <v>0</v>
      </c>
      <c r="I594" s="74">
        <f t="shared" si="9"/>
        <v>0</v>
      </c>
    </row>
    <row r="595" spans="1:9" ht="15.6">
      <c r="A595" s="70">
        <f>'Balance N'!I598</f>
        <v>0</v>
      </c>
      <c r="B595" s="71">
        <f>'Balance N'!J598</f>
        <v>0</v>
      </c>
      <c r="C595" s="72">
        <f>'Balance N'!K598</f>
        <v>0</v>
      </c>
      <c r="D595" s="72">
        <f>'Balance N'!L598</f>
        <v>0</v>
      </c>
      <c r="E595" s="72">
        <f>'Balance N'!M598</f>
        <v>0</v>
      </c>
      <c r="F595" s="72">
        <f>'Balance N'!N598</f>
        <v>0</v>
      </c>
      <c r="G595" s="72">
        <f>'Balance N'!O598</f>
        <v>0</v>
      </c>
      <c r="H595" s="72">
        <f>'Balance N'!P598</f>
        <v>0</v>
      </c>
      <c r="I595" s="74">
        <f t="shared" si="9"/>
        <v>0</v>
      </c>
    </row>
    <row r="596" spans="1:9" ht="15.6">
      <c r="A596" s="70">
        <f>'Balance N'!I599</f>
        <v>0</v>
      </c>
      <c r="B596" s="71">
        <f>'Balance N'!J599</f>
        <v>0</v>
      </c>
      <c r="C596" s="72">
        <f>'Balance N'!K599</f>
        <v>0</v>
      </c>
      <c r="D596" s="72">
        <f>'Balance N'!L599</f>
        <v>0</v>
      </c>
      <c r="E596" s="72">
        <f>'Balance N'!M599</f>
        <v>0</v>
      </c>
      <c r="F596" s="72">
        <f>'Balance N'!N599</f>
        <v>0</v>
      </c>
      <c r="G596" s="72">
        <f>'Balance N'!O599</f>
        <v>0</v>
      </c>
      <c r="H596" s="72">
        <f>'Balance N'!P599</f>
        <v>0</v>
      </c>
      <c r="I596" s="74">
        <f t="shared" si="9"/>
        <v>0</v>
      </c>
    </row>
    <row r="597" spans="1:9" ht="15.6">
      <c r="A597" s="70">
        <f>'Balance N'!I600</f>
        <v>0</v>
      </c>
      <c r="B597" s="71">
        <f>'Balance N'!J600</f>
        <v>0</v>
      </c>
      <c r="C597" s="72">
        <f>'Balance N'!K600</f>
        <v>0</v>
      </c>
      <c r="D597" s="72">
        <f>'Balance N'!L600</f>
        <v>0</v>
      </c>
      <c r="E597" s="72">
        <f>'Balance N'!M600</f>
        <v>0</v>
      </c>
      <c r="F597" s="72">
        <f>'Balance N'!N600</f>
        <v>0</v>
      </c>
      <c r="G597" s="72">
        <f>'Balance N'!O600</f>
        <v>0</v>
      </c>
      <c r="H597" s="72">
        <f>'Balance N'!P600</f>
        <v>0</v>
      </c>
      <c r="I597" s="74">
        <f t="shared" si="9"/>
        <v>0</v>
      </c>
    </row>
    <row r="598" spans="1:9" ht="15.6">
      <c r="A598" s="70">
        <f>'Balance N'!I601</f>
        <v>0</v>
      </c>
      <c r="B598" s="71">
        <f>'Balance N'!J601</f>
        <v>0</v>
      </c>
      <c r="C598" s="72">
        <f>'Balance N'!K601</f>
        <v>0</v>
      </c>
      <c r="D598" s="72">
        <f>'Balance N'!L601</f>
        <v>0</v>
      </c>
      <c r="E598" s="72">
        <f>'Balance N'!M601</f>
        <v>0</v>
      </c>
      <c r="F598" s="72">
        <f>'Balance N'!N601</f>
        <v>0</v>
      </c>
      <c r="G598" s="72">
        <f>'Balance N'!O601</f>
        <v>0</v>
      </c>
      <c r="H598" s="72">
        <f>'Balance N'!P601</f>
        <v>0</v>
      </c>
      <c r="I598" s="74">
        <f t="shared" si="9"/>
        <v>0</v>
      </c>
    </row>
    <row r="599" spans="1:9" ht="15.6">
      <c r="A599" s="70">
        <f>'Balance N'!I602</f>
        <v>0</v>
      </c>
      <c r="B599" s="71">
        <f>'Balance N'!J602</f>
        <v>0</v>
      </c>
      <c r="C599" s="72">
        <f>'Balance N'!K602</f>
        <v>0</v>
      </c>
      <c r="D599" s="72">
        <f>'Balance N'!L602</f>
        <v>0</v>
      </c>
      <c r="E599" s="72">
        <f>'Balance N'!M602</f>
        <v>0</v>
      </c>
      <c r="F599" s="72">
        <f>'Balance N'!N602</f>
        <v>0</v>
      </c>
      <c r="G599" s="72">
        <f>'Balance N'!O602</f>
        <v>0</v>
      </c>
      <c r="H599" s="72">
        <f>'Balance N'!P602</f>
        <v>0</v>
      </c>
      <c r="I599" s="74">
        <f t="shared" si="9"/>
        <v>0</v>
      </c>
    </row>
    <row r="600" spans="1:9" ht="15.6">
      <c r="A600" s="70">
        <f>'Balance N'!I603</f>
        <v>0</v>
      </c>
      <c r="B600" s="71">
        <f>'Balance N'!J603</f>
        <v>0</v>
      </c>
      <c r="C600" s="72">
        <f>'Balance N'!K603</f>
        <v>0</v>
      </c>
      <c r="D600" s="72">
        <f>'Balance N'!L603</f>
        <v>0</v>
      </c>
      <c r="E600" s="72">
        <f>'Balance N'!M603</f>
        <v>0</v>
      </c>
      <c r="F600" s="72">
        <f>'Balance N'!N603</f>
        <v>0</v>
      </c>
      <c r="G600" s="72">
        <f>'Balance N'!O603</f>
        <v>0</v>
      </c>
      <c r="H600" s="72">
        <f>'Balance N'!P603</f>
        <v>0</v>
      </c>
      <c r="I600" s="74">
        <f t="shared" si="9"/>
        <v>0</v>
      </c>
    </row>
    <row r="601" spans="1:9" ht="15.6">
      <c r="A601" s="70">
        <f>'Balance N'!I604</f>
        <v>0</v>
      </c>
      <c r="B601" s="71">
        <f>'Balance N'!J604</f>
        <v>0</v>
      </c>
      <c r="C601" s="72">
        <f>'Balance N'!K604</f>
        <v>0</v>
      </c>
      <c r="D601" s="72">
        <f>'Balance N'!L604</f>
        <v>0</v>
      </c>
      <c r="E601" s="72">
        <f>'Balance N'!M604</f>
        <v>0</v>
      </c>
      <c r="F601" s="72">
        <f>'Balance N'!N604</f>
        <v>0</v>
      </c>
      <c r="G601" s="72">
        <f>'Balance N'!O604</f>
        <v>0</v>
      </c>
      <c r="H601" s="72">
        <f>'Balance N'!P604</f>
        <v>0</v>
      </c>
      <c r="I601" s="74">
        <f t="shared" si="9"/>
        <v>0</v>
      </c>
    </row>
    <row r="602" spans="1:9" ht="15.6">
      <c r="A602" s="70">
        <f>'Balance N'!I605</f>
        <v>0</v>
      </c>
      <c r="B602" s="71">
        <f>'Balance N'!J605</f>
        <v>0</v>
      </c>
      <c r="C602" s="72">
        <f>'Balance N'!K605</f>
        <v>0</v>
      </c>
      <c r="D602" s="72">
        <f>'Balance N'!L605</f>
        <v>0</v>
      </c>
      <c r="E602" s="72">
        <f>'Balance N'!M605</f>
        <v>0</v>
      </c>
      <c r="F602" s="72">
        <f>'Balance N'!N605</f>
        <v>0</v>
      </c>
      <c r="G602" s="72">
        <f>'Balance N'!O605</f>
        <v>0</v>
      </c>
      <c r="H602" s="72">
        <f>'Balance N'!P605</f>
        <v>0</v>
      </c>
      <c r="I602" s="74">
        <f t="shared" si="9"/>
        <v>0</v>
      </c>
    </row>
    <row r="603" spans="1:9" ht="15.6">
      <c r="A603" s="70">
        <f>'Balance N'!I606</f>
        <v>0</v>
      </c>
      <c r="B603" s="71">
        <f>'Balance N'!J606</f>
        <v>0</v>
      </c>
      <c r="C603" s="72">
        <f>'Balance N'!K606</f>
        <v>0</v>
      </c>
      <c r="D603" s="72">
        <f>'Balance N'!L606</f>
        <v>0</v>
      </c>
      <c r="E603" s="72">
        <f>'Balance N'!M606</f>
        <v>0</v>
      </c>
      <c r="F603" s="72">
        <f>'Balance N'!N606</f>
        <v>0</v>
      </c>
      <c r="G603" s="72">
        <f>'Balance N'!O606</f>
        <v>0</v>
      </c>
      <c r="H603" s="72">
        <f>'Balance N'!P606</f>
        <v>0</v>
      </c>
      <c r="I603" s="74">
        <f t="shared" si="9"/>
        <v>0</v>
      </c>
    </row>
    <row r="604" spans="1:9" ht="15.6">
      <c r="A604" s="70">
        <f>'Balance N'!I607</f>
        <v>0</v>
      </c>
      <c r="B604" s="71">
        <f>'Balance N'!J607</f>
        <v>0</v>
      </c>
      <c r="C604" s="72">
        <f>'Balance N'!K607</f>
        <v>0</v>
      </c>
      <c r="D604" s="72">
        <f>'Balance N'!L607</f>
        <v>0</v>
      </c>
      <c r="E604" s="72">
        <f>'Balance N'!M607</f>
        <v>0</v>
      </c>
      <c r="F604" s="72">
        <f>'Balance N'!N607</f>
        <v>0</v>
      </c>
      <c r="G604" s="72">
        <f>'Balance N'!O607</f>
        <v>0</v>
      </c>
      <c r="H604" s="72">
        <f>'Balance N'!P607</f>
        <v>0</v>
      </c>
      <c r="I604" s="74">
        <f t="shared" si="9"/>
        <v>0</v>
      </c>
    </row>
    <row r="605" spans="1:9" ht="15.6">
      <c r="A605" s="70">
        <f>'Balance N'!I608</f>
        <v>0</v>
      </c>
      <c r="B605" s="71">
        <f>'Balance N'!J608</f>
        <v>0</v>
      </c>
      <c r="C605" s="72">
        <f>'Balance N'!K608</f>
        <v>0</v>
      </c>
      <c r="D605" s="72">
        <f>'Balance N'!L608</f>
        <v>0</v>
      </c>
      <c r="E605" s="72">
        <f>'Balance N'!M608</f>
        <v>0</v>
      </c>
      <c r="F605" s="72">
        <f>'Balance N'!N608</f>
        <v>0</v>
      </c>
      <c r="G605" s="72">
        <f>'Balance N'!O608</f>
        <v>0</v>
      </c>
      <c r="H605" s="72">
        <f>'Balance N'!P608</f>
        <v>0</v>
      </c>
      <c r="I605" s="74">
        <f t="shared" si="9"/>
        <v>0</v>
      </c>
    </row>
    <row r="606" spans="1:9" ht="15.6">
      <c r="A606" s="70">
        <f>'Balance N'!I609</f>
        <v>0</v>
      </c>
      <c r="B606" s="71">
        <f>'Balance N'!J609</f>
        <v>0</v>
      </c>
      <c r="C606" s="72">
        <f>'Balance N'!K609</f>
        <v>0</v>
      </c>
      <c r="D606" s="72">
        <f>'Balance N'!L609</f>
        <v>0</v>
      </c>
      <c r="E606" s="72">
        <f>'Balance N'!M609</f>
        <v>0</v>
      </c>
      <c r="F606" s="72">
        <f>'Balance N'!N609</f>
        <v>0</v>
      </c>
      <c r="G606" s="72">
        <f>'Balance N'!O609</f>
        <v>0</v>
      </c>
      <c r="H606" s="72">
        <f>'Balance N'!P609</f>
        <v>0</v>
      </c>
      <c r="I606" s="74">
        <f t="shared" si="9"/>
        <v>0</v>
      </c>
    </row>
    <row r="607" spans="1:9" ht="15.6">
      <c r="A607" s="70">
        <f>'Balance N'!I610</f>
        <v>0</v>
      </c>
      <c r="B607" s="71">
        <f>'Balance N'!J610</f>
        <v>0</v>
      </c>
      <c r="C607" s="72">
        <f>'Balance N'!K610</f>
        <v>0</v>
      </c>
      <c r="D607" s="72">
        <f>'Balance N'!L610</f>
        <v>0</v>
      </c>
      <c r="E607" s="72">
        <f>'Balance N'!M610</f>
        <v>0</v>
      </c>
      <c r="F607" s="72">
        <f>'Balance N'!N610</f>
        <v>0</v>
      </c>
      <c r="G607" s="72">
        <f>'Balance N'!O610</f>
        <v>0</v>
      </c>
      <c r="H607" s="72">
        <f>'Balance N'!P610</f>
        <v>0</v>
      </c>
      <c r="I607" s="74">
        <f t="shared" si="9"/>
        <v>0</v>
      </c>
    </row>
    <row r="608" spans="1:9" ht="15.6">
      <c r="A608" s="70">
        <f>'Balance N'!I611</f>
        <v>0</v>
      </c>
      <c r="B608" s="71">
        <f>'Balance N'!J611</f>
        <v>0</v>
      </c>
      <c r="C608" s="72">
        <f>'Balance N'!K611</f>
        <v>0</v>
      </c>
      <c r="D608" s="72">
        <f>'Balance N'!L611</f>
        <v>0</v>
      </c>
      <c r="E608" s="72">
        <f>'Balance N'!M611</f>
        <v>0</v>
      </c>
      <c r="F608" s="72">
        <f>'Balance N'!N611</f>
        <v>0</v>
      </c>
      <c r="G608" s="72">
        <f>'Balance N'!O611</f>
        <v>0</v>
      </c>
      <c r="H608" s="72">
        <f>'Balance N'!P611</f>
        <v>0</v>
      </c>
      <c r="I608" s="74">
        <f t="shared" si="9"/>
        <v>0</v>
      </c>
    </row>
    <row r="609" spans="1:9" ht="15.6">
      <c r="A609" s="70">
        <f>'Balance N'!I612</f>
        <v>0</v>
      </c>
      <c r="B609" s="71">
        <f>'Balance N'!J612</f>
        <v>0</v>
      </c>
      <c r="C609" s="72">
        <f>'Balance N'!K612</f>
        <v>0</v>
      </c>
      <c r="D609" s="72">
        <f>'Balance N'!L612</f>
        <v>0</v>
      </c>
      <c r="E609" s="72">
        <f>'Balance N'!M612</f>
        <v>0</v>
      </c>
      <c r="F609" s="72">
        <f>'Balance N'!N612</f>
        <v>0</v>
      </c>
      <c r="G609" s="72">
        <f>'Balance N'!O612</f>
        <v>0</v>
      </c>
      <c r="H609" s="72">
        <f>'Balance N'!P612</f>
        <v>0</v>
      </c>
      <c r="I609" s="74">
        <f t="shared" si="9"/>
        <v>0</v>
      </c>
    </row>
    <row r="610" spans="1:9" ht="15.6">
      <c r="A610" s="70">
        <f>'Balance N'!I613</f>
        <v>0</v>
      </c>
      <c r="B610" s="71">
        <f>'Balance N'!J613</f>
        <v>0</v>
      </c>
      <c r="C610" s="72">
        <f>'Balance N'!K613</f>
        <v>0</v>
      </c>
      <c r="D610" s="72">
        <f>'Balance N'!L613</f>
        <v>0</v>
      </c>
      <c r="E610" s="72">
        <f>'Balance N'!M613</f>
        <v>0</v>
      </c>
      <c r="F610" s="72">
        <f>'Balance N'!N613</f>
        <v>0</v>
      </c>
      <c r="G610" s="72">
        <f>'Balance N'!O613</f>
        <v>0</v>
      </c>
      <c r="H610" s="72">
        <f>'Balance N'!P613</f>
        <v>0</v>
      </c>
      <c r="I610" s="74">
        <f t="shared" si="9"/>
        <v>0</v>
      </c>
    </row>
    <row r="611" spans="1:9" ht="15.6">
      <c r="A611" s="70">
        <f>'Balance N'!I614</f>
        <v>0</v>
      </c>
      <c r="B611" s="71">
        <f>'Balance N'!J614</f>
        <v>0</v>
      </c>
      <c r="C611" s="72">
        <f>'Balance N'!K614</f>
        <v>0</v>
      </c>
      <c r="D611" s="72">
        <f>'Balance N'!L614</f>
        <v>0</v>
      </c>
      <c r="E611" s="72">
        <f>'Balance N'!M614</f>
        <v>0</v>
      </c>
      <c r="F611" s="72">
        <f>'Balance N'!N614</f>
        <v>0</v>
      </c>
      <c r="G611" s="72">
        <f>'Balance N'!O614</f>
        <v>0</v>
      </c>
      <c r="H611" s="72">
        <f>'Balance N'!P614</f>
        <v>0</v>
      </c>
      <c r="I611" s="74">
        <f t="shared" si="9"/>
        <v>0</v>
      </c>
    </row>
    <row r="612" spans="1:9" ht="15.6">
      <c r="A612" s="70">
        <f>'Balance N'!I615</f>
        <v>0</v>
      </c>
      <c r="B612" s="71">
        <f>'Balance N'!J615</f>
        <v>0</v>
      </c>
      <c r="C612" s="72">
        <f>'Balance N'!K615</f>
        <v>0</v>
      </c>
      <c r="D612" s="72">
        <f>'Balance N'!L615</f>
        <v>0</v>
      </c>
      <c r="E612" s="72">
        <f>'Balance N'!M615</f>
        <v>0</v>
      </c>
      <c r="F612" s="72">
        <f>'Balance N'!N615</f>
        <v>0</v>
      </c>
      <c r="G612" s="72">
        <f>'Balance N'!O615</f>
        <v>0</v>
      </c>
      <c r="H612" s="72">
        <f>'Balance N'!P615</f>
        <v>0</v>
      </c>
      <c r="I612" s="74">
        <f t="shared" si="9"/>
        <v>0</v>
      </c>
    </row>
    <row r="613" spans="1:9" ht="15.6">
      <c r="A613" s="70">
        <f>'Balance N'!I616</f>
        <v>0</v>
      </c>
      <c r="B613" s="71">
        <f>'Balance N'!J616</f>
        <v>0</v>
      </c>
      <c r="C613" s="72">
        <f>'Balance N'!K616</f>
        <v>0</v>
      </c>
      <c r="D613" s="72">
        <f>'Balance N'!L616</f>
        <v>0</v>
      </c>
      <c r="E613" s="72">
        <f>'Balance N'!M616</f>
        <v>0</v>
      </c>
      <c r="F613" s="72">
        <f>'Balance N'!N616</f>
        <v>0</v>
      </c>
      <c r="G613" s="72">
        <f>'Balance N'!O616</f>
        <v>0</v>
      </c>
      <c r="H613" s="72">
        <f>'Balance N'!P616</f>
        <v>0</v>
      </c>
      <c r="I613" s="74">
        <f t="shared" si="9"/>
        <v>0</v>
      </c>
    </row>
    <row r="614" spans="1:9" ht="15.6">
      <c r="A614" s="70">
        <f>'Balance N'!I617</f>
        <v>0</v>
      </c>
      <c r="B614" s="71">
        <f>'Balance N'!J617</f>
        <v>0</v>
      </c>
      <c r="C614" s="72">
        <f>'Balance N'!K617</f>
        <v>0</v>
      </c>
      <c r="D614" s="72">
        <f>'Balance N'!L617</f>
        <v>0</v>
      </c>
      <c r="E614" s="72">
        <f>'Balance N'!M617</f>
        <v>0</v>
      </c>
      <c r="F614" s="72">
        <f>'Balance N'!N617</f>
        <v>0</v>
      </c>
      <c r="G614" s="72">
        <f>'Balance N'!O617</f>
        <v>0</v>
      </c>
      <c r="H614" s="72">
        <f>'Balance N'!P617</f>
        <v>0</v>
      </c>
      <c r="I614" s="74">
        <f t="shared" si="9"/>
        <v>0</v>
      </c>
    </row>
    <row r="615" spans="1:9" ht="15.6">
      <c r="A615" s="70">
        <f>'Balance N'!I618</f>
        <v>0</v>
      </c>
      <c r="B615" s="71">
        <f>'Balance N'!J618</f>
        <v>0</v>
      </c>
      <c r="C615" s="72">
        <f>'Balance N'!K618</f>
        <v>0</v>
      </c>
      <c r="D615" s="72">
        <f>'Balance N'!L618</f>
        <v>0</v>
      </c>
      <c r="E615" s="72">
        <f>'Balance N'!M618</f>
        <v>0</v>
      </c>
      <c r="F615" s="72">
        <f>'Balance N'!N618</f>
        <v>0</v>
      </c>
      <c r="G615" s="72">
        <f>'Balance N'!O618</f>
        <v>0</v>
      </c>
      <c r="H615" s="72">
        <f>'Balance N'!P618</f>
        <v>0</v>
      </c>
      <c r="I615" s="74">
        <f t="shared" si="9"/>
        <v>0</v>
      </c>
    </row>
    <row r="616" spans="1:9" ht="15.6">
      <c r="A616" s="70">
        <f>'Balance N'!I619</f>
        <v>0</v>
      </c>
      <c r="B616" s="71">
        <f>'Balance N'!J619</f>
        <v>0</v>
      </c>
      <c r="C616" s="72">
        <f>'Balance N'!K619</f>
        <v>0</v>
      </c>
      <c r="D616" s="72">
        <f>'Balance N'!L619</f>
        <v>0</v>
      </c>
      <c r="E616" s="72">
        <f>'Balance N'!M619</f>
        <v>0</v>
      </c>
      <c r="F616" s="72">
        <f>'Balance N'!N619</f>
        <v>0</v>
      </c>
      <c r="G616" s="72">
        <f>'Balance N'!O619</f>
        <v>0</v>
      </c>
      <c r="H616" s="72">
        <f>'Balance N'!P619</f>
        <v>0</v>
      </c>
      <c r="I616" s="74">
        <f t="shared" si="9"/>
        <v>0</v>
      </c>
    </row>
    <row r="617" spans="1:9" ht="15.6">
      <c r="A617" s="70">
        <f>'Balance N'!I620</f>
        <v>0</v>
      </c>
      <c r="B617" s="71">
        <f>'Balance N'!J620</f>
        <v>0</v>
      </c>
      <c r="C617" s="72">
        <f>'Balance N'!K620</f>
        <v>0</v>
      </c>
      <c r="D617" s="72">
        <f>'Balance N'!L620</f>
        <v>0</v>
      </c>
      <c r="E617" s="72">
        <f>'Balance N'!M620</f>
        <v>0</v>
      </c>
      <c r="F617" s="72">
        <f>'Balance N'!N620</f>
        <v>0</v>
      </c>
      <c r="G617" s="72">
        <f>'Balance N'!O620</f>
        <v>0</v>
      </c>
      <c r="H617" s="72">
        <f>'Balance N'!P620</f>
        <v>0</v>
      </c>
      <c r="I617" s="74">
        <f t="shared" si="9"/>
        <v>0</v>
      </c>
    </row>
    <row r="618" spans="1:9" ht="15.6">
      <c r="A618" s="70">
        <f>'Balance N'!I621</f>
        <v>0</v>
      </c>
      <c r="B618" s="71">
        <f>'Balance N'!J621</f>
        <v>0</v>
      </c>
      <c r="C618" s="72">
        <f>'Balance N'!K621</f>
        <v>0</v>
      </c>
      <c r="D618" s="72">
        <f>'Balance N'!L621</f>
        <v>0</v>
      </c>
      <c r="E618" s="72">
        <f>'Balance N'!M621</f>
        <v>0</v>
      </c>
      <c r="F618" s="72">
        <f>'Balance N'!N621</f>
        <v>0</v>
      </c>
      <c r="G618" s="72">
        <f>'Balance N'!O621</f>
        <v>0</v>
      </c>
      <c r="H618" s="72">
        <f>'Balance N'!P621</f>
        <v>0</v>
      </c>
      <c r="I618" s="74">
        <f t="shared" si="9"/>
        <v>0</v>
      </c>
    </row>
    <row r="619" spans="1:9" ht="15.6">
      <c r="A619" s="70">
        <f>'Balance N'!I622</f>
        <v>0</v>
      </c>
      <c r="B619" s="71">
        <f>'Balance N'!J622</f>
        <v>0</v>
      </c>
      <c r="C619" s="72">
        <f>'Balance N'!K622</f>
        <v>0</v>
      </c>
      <c r="D619" s="72">
        <f>'Balance N'!L622</f>
        <v>0</v>
      </c>
      <c r="E619" s="72">
        <f>'Balance N'!M622</f>
        <v>0</v>
      </c>
      <c r="F619" s="72">
        <f>'Balance N'!N622</f>
        <v>0</v>
      </c>
      <c r="G619" s="72">
        <f>'Balance N'!O622</f>
        <v>0</v>
      </c>
      <c r="H619" s="72">
        <f>'Balance N'!P622</f>
        <v>0</v>
      </c>
      <c r="I619" s="74">
        <f t="shared" si="9"/>
        <v>0</v>
      </c>
    </row>
    <row r="620" spans="1:9" ht="15.6">
      <c r="A620" s="70">
        <f>'Balance N'!I623</f>
        <v>0</v>
      </c>
      <c r="B620" s="71">
        <f>'Balance N'!J623</f>
        <v>0</v>
      </c>
      <c r="C620" s="72">
        <f>'Balance N'!K623</f>
        <v>0</v>
      </c>
      <c r="D620" s="72">
        <f>'Balance N'!L623</f>
        <v>0</v>
      </c>
      <c r="E620" s="72">
        <f>'Balance N'!M623</f>
        <v>0</v>
      </c>
      <c r="F620" s="72">
        <f>'Balance N'!N623</f>
        <v>0</v>
      </c>
      <c r="G620" s="72">
        <f>'Balance N'!O623</f>
        <v>0</v>
      </c>
      <c r="H620" s="72">
        <f>'Balance N'!P623</f>
        <v>0</v>
      </c>
      <c r="I620" s="74">
        <f t="shared" si="9"/>
        <v>0</v>
      </c>
    </row>
    <row r="621" spans="1:9" ht="15.6">
      <c r="A621" s="70">
        <f>'Balance N'!I624</f>
        <v>0</v>
      </c>
      <c r="B621" s="71">
        <f>'Balance N'!J624</f>
        <v>0</v>
      </c>
      <c r="C621" s="72">
        <f>'Balance N'!K624</f>
        <v>0</v>
      </c>
      <c r="D621" s="72">
        <f>'Balance N'!L624</f>
        <v>0</v>
      </c>
      <c r="E621" s="72">
        <f>'Balance N'!M624</f>
        <v>0</v>
      </c>
      <c r="F621" s="72">
        <f>'Balance N'!N624</f>
        <v>0</v>
      </c>
      <c r="G621" s="72">
        <f>'Balance N'!O624</f>
        <v>0</v>
      </c>
      <c r="H621" s="72">
        <f>'Balance N'!P624</f>
        <v>0</v>
      </c>
      <c r="I621" s="74">
        <f t="shared" si="9"/>
        <v>0</v>
      </c>
    </row>
    <row r="622" spans="1:9" ht="15.6">
      <c r="A622" s="70">
        <f>'Balance N'!I625</f>
        <v>0</v>
      </c>
      <c r="B622" s="71">
        <f>'Balance N'!J625</f>
        <v>0</v>
      </c>
      <c r="C622" s="72">
        <f>'Balance N'!K625</f>
        <v>0</v>
      </c>
      <c r="D622" s="72">
        <f>'Balance N'!L625</f>
        <v>0</v>
      </c>
      <c r="E622" s="72">
        <f>'Balance N'!M625</f>
        <v>0</v>
      </c>
      <c r="F622" s="72">
        <f>'Balance N'!N625</f>
        <v>0</v>
      </c>
      <c r="G622" s="72">
        <f>'Balance N'!O625</f>
        <v>0</v>
      </c>
      <c r="H622" s="72">
        <f>'Balance N'!P625</f>
        <v>0</v>
      </c>
      <c r="I622" s="74">
        <f t="shared" si="9"/>
        <v>0</v>
      </c>
    </row>
    <row r="623" spans="1:9" ht="15.6">
      <c r="A623" s="70">
        <f>'Balance N'!I626</f>
        <v>0</v>
      </c>
      <c r="B623" s="71">
        <f>'Balance N'!J626</f>
        <v>0</v>
      </c>
      <c r="C623" s="72">
        <f>'Balance N'!K626</f>
        <v>0</v>
      </c>
      <c r="D623" s="72">
        <f>'Balance N'!L626</f>
        <v>0</v>
      </c>
      <c r="E623" s="72">
        <f>'Balance N'!M626</f>
        <v>0</v>
      </c>
      <c r="F623" s="72">
        <f>'Balance N'!N626</f>
        <v>0</v>
      </c>
      <c r="G623" s="72">
        <f>'Balance N'!O626</f>
        <v>0</v>
      </c>
      <c r="H623" s="72">
        <f>'Balance N'!P626</f>
        <v>0</v>
      </c>
      <c r="I623" s="74">
        <f t="shared" si="9"/>
        <v>0</v>
      </c>
    </row>
    <row r="624" spans="1:9" ht="15.6">
      <c r="A624" s="70">
        <f>'Balance N'!I627</f>
        <v>0</v>
      </c>
      <c r="B624" s="71">
        <f>'Balance N'!J627</f>
        <v>0</v>
      </c>
      <c r="C624" s="72">
        <f>'Balance N'!K627</f>
        <v>0</v>
      </c>
      <c r="D624" s="72">
        <f>'Balance N'!L627</f>
        <v>0</v>
      </c>
      <c r="E624" s="72">
        <f>'Balance N'!M627</f>
        <v>0</v>
      </c>
      <c r="F624" s="72">
        <f>'Balance N'!N627</f>
        <v>0</v>
      </c>
      <c r="G624" s="72">
        <f>'Balance N'!O627</f>
        <v>0</v>
      </c>
      <c r="H624" s="72">
        <f>'Balance N'!P627</f>
        <v>0</v>
      </c>
      <c r="I624" s="74">
        <f t="shared" si="9"/>
        <v>0</v>
      </c>
    </row>
    <row r="625" spans="1:9" ht="15.6">
      <c r="A625" s="70">
        <f>'Balance N'!I628</f>
        <v>0</v>
      </c>
      <c r="B625" s="71">
        <f>'Balance N'!J628</f>
        <v>0</v>
      </c>
      <c r="C625" s="72">
        <f>'Balance N'!K628</f>
        <v>0</v>
      </c>
      <c r="D625" s="72">
        <f>'Balance N'!L628</f>
        <v>0</v>
      </c>
      <c r="E625" s="72">
        <f>'Balance N'!M628</f>
        <v>0</v>
      </c>
      <c r="F625" s="72">
        <f>'Balance N'!N628</f>
        <v>0</v>
      </c>
      <c r="G625" s="72">
        <f>'Balance N'!O628</f>
        <v>0</v>
      </c>
      <c r="H625" s="72">
        <f>'Balance N'!P628</f>
        <v>0</v>
      </c>
      <c r="I625" s="74">
        <f t="shared" si="9"/>
        <v>0</v>
      </c>
    </row>
    <row r="626" spans="1:9" ht="15.6">
      <c r="A626" s="70">
        <f>'Balance N'!I629</f>
        <v>0</v>
      </c>
      <c r="B626" s="71">
        <f>'Balance N'!J629</f>
        <v>0</v>
      </c>
      <c r="C626" s="72">
        <f>'Balance N'!K629</f>
        <v>0</v>
      </c>
      <c r="D626" s="72">
        <f>'Balance N'!L629</f>
        <v>0</v>
      </c>
      <c r="E626" s="72">
        <f>'Balance N'!M629</f>
        <v>0</v>
      </c>
      <c r="F626" s="72">
        <f>'Balance N'!N629</f>
        <v>0</v>
      </c>
      <c r="G626" s="72">
        <f>'Balance N'!O629</f>
        <v>0</v>
      </c>
      <c r="H626" s="72">
        <f>'Balance N'!P629</f>
        <v>0</v>
      </c>
      <c r="I626" s="74">
        <f t="shared" si="9"/>
        <v>0</v>
      </c>
    </row>
    <row r="627" spans="1:9" ht="15.6">
      <c r="A627" s="70">
        <f>'Balance N'!I630</f>
        <v>0</v>
      </c>
      <c r="B627" s="71">
        <f>'Balance N'!J630</f>
        <v>0</v>
      </c>
      <c r="C627" s="72">
        <f>'Balance N'!K630</f>
        <v>0</v>
      </c>
      <c r="D627" s="72">
        <f>'Balance N'!L630</f>
        <v>0</v>
      </c>
      <c r="E627" s="72">
        <f>'Balance N'!M630</f>
        <v>0</v>
      </c>
      <c r="F627" s="72">
        <f>'Balance N'!N630</f>
        <v>0</v>
      </c>
      <c r="G627" s="72">
        <f>'Balance N'!O630</f>
        <v>0</v>
      </c>
      <c r="H627" s="72">
        <f>'Balance N'!P630</f>
        <v>0</v>
      </c>
      <c r="I627" s="74">
        <f t="shared" si="9"/>
        <v>0</v>
      </c>
    </row>
    <row r="628" spans="1:9" ht="15.6">
      <c r="A628" s="70">
        <f>'Balance N'!I631</f>
        <v>0</v>
      </c>
      <c r="B628" s="71">
        <f>'Balance N'!J631</f>
        <v>0</v>
      </c>
      <c r="C628" s="72">
        <f>'Balance N'!K631</f>
        <v>0</v>
      </c>
      <c r="D628" s="72">
        <f>'Balance N'!L631</f>
        <v>0</v>
      </c>
      <c r="E628" s="72">
        <f>'Balance N'!M631</f>
        <v>0</v>
      </c>
      <c r="F628" s="72">
        <f>'Balance N'!N631</f>
        <v>0</v>
      </c>
      <c r="G628" s="72">
        <f>'Balance N'!O631</f>
        <v>0</v>
      </c>
      <c r="H628" s="72">
        <f>'Balance N'!P631</f>
        <v>0</v>
      </c>
      <c r="I628" s="74">
        <f t="shared" si="9"/>
        <v>0</v>
      </c>
    </row>
    <row r="629" spans="1:9" ht="15.6">
      <c r="A629" s="70">
        <f>'Balance N'!I632</f>
        <v>0</v>
      </c>
      <c r="B629" s="71">
        <f>'Balance N'!J632</f>
        <v>0</v>
      </c>
      <c r="C629" s="72">
        <f>'Balance N'!K632</f>
        <v>0</v>
      </c>
      <c r="D629" s="72">
        <f>'Balance N'!L632</f>
        <v>0</v>
      </c>
      <c r="E629" s="72">
        <f>'Balance N'!M632</f>
        <v>0</v>
      </c>
      <c r="F629" s="72">
        <f>'Balance N'!N632</f>
        <v>0</v>
      </c>
      <c r="G629" s="72">
        <f>'Balance N'!O632</f>
        <v>0</v>
      </c>
      <c r="H629" s="72">
        <f>'Balance N'!P632</f>
        <v>0</v>
      </c>
      <c r="I629" s="74">
        <f t="shared" si="9"/>
        <v>0</v>
      </c>
    </row>
    <row r="630" spans="1:9" ht="15.6">
      <c r="A630" s="70">
        <f>'Balance N'!I633</f>
        <v>0</v>
      </c>
      <c r="B630" s="71">
        <f>'Balance N'!J633</f>
        <v>0</v>
      </c>
      <c r="C630" s="72">
        <f>'Balance N'!K633</f>
        <v>0</v>
      </c>
      <c r="D630" s="72">
        <f>'Balance N'!L633</f>
        <v>0</v>
      </c>
      <c r="E630" s="72">
        <f>'Balance N'!M633</f>
        <v>0</v>
      </c>
      <c r="F630" s="72">
        <f>'Balance N'!N633</f>
        <v>0</v>
      </c>
      <c r="G630" s="72">
        <f>'Balance N'!O633</f>
        <v>0</v>
      </c>
      <c r="H630" s="72">
        <f>'Balance N'!P633</f>
        <v>0</v>
      </c>
      <c r="I630" s="74">
        <f t="shared" si="9"/>
        <v>0</v>
      </c>
    </row>
    <row r="631" spans="1:9" ht="15.6">
      <c r="A631" s="70">
        <f>'Balance N'!I634</f>
        <v>0</v>
      </c>
      <c r="B631" s="71">
        <f>'Balance N'!J634</f>
        <v>0</v>
      </c>
      <c r="C631" s="72">
        <f>'Balance N'!K634</f>
        <v>0</v>
      </c>
      <c r="D631" s="72">
        <f>'Balance N'!L634</f>
        <v>0</v>
      </c>
      <c r="E631" s="72">
        <f>'Balance N'!M634</f>
        <v>0</v>
      </c>
      <c r="F631" s="72">
        <f>'Balance N'!N634</f>
        <v>0</v>
      </c>
      <c r="G631" s="72">
        <f>'Balance N'!O634</f>
        <v>0</v>
      </c>
      <c r="H631" s="72">
        <f>'Balance N'!P634</f>
        <v>0</v>
      </c>
      <c r="I631" s="74">
        <f t="shared" si="9"/>
        <v>0</v>
      </c>
    </row>
    <row r="632" spans="1:9" ht="15.6">
      <c r="A632" s="70">
        <f>'Balance N'!I635</f>
        <v>0</v>
      </c>
      <c r="B632" s="71">
        <f>'Balance N'!J635</f>
        <v>0</v>
      </c>
      <c r="C632" s="72">
        <f>'Balance N'!K635</f>
        <v>0</v>
      </c>
      <c r="D632" s="72">
        <f>'Balance N'!L635</f>
        <v>0</v>
      </c>
      <c r="E632" s="72">
        <f>'Balance N'!M635</f>
        <v>0</v>
      </c>
      <c r="F632" s="72">
        <f>'Balance N'!N635</f>
        <v>0</v>
      </c>
      <c r="G632" s="72">
        <f>'Balance N'!O635</f>
        <v>0</v>
      </c>
      <c r="H632" s="72">
        <f>'Balance N'!P635</f>
        <v>0</v>
      </c>
      <c r="I632" s="74">
        <f t="shared" si="9"/>
        <v>0</v>
      </c>
    </row>
    <row r="633" spans="1:9" ht="15.6">
      <c r="A633" s="70">
        <f>'Balance N'!I636</f>
        <v>0</v>
      </c>
      <c r="B633" s="71">
        <f>'Balance N'!J636</f>
        <v>0</v>
      </c>
      <c r="C633" s="72">
        <f>'Balance N'!K636</f>
        <v>0</v>
      </c>
      <c r="D633" s="72">
        <f>'Balance N'!L636</f>
        <v>0</v>
      </c>
      <c r="E633" s="72">
        <f>'Balance N'!M636</f>
        <v>0</v>
      </c>
      <c r="F633" s="72">
        <f>'Balance N'!N636</f>
        <v>0</v>
      </c>
      <c r="G633" s="72">
        <f>'Balance N'!O636</f>
        <v>0</v>
      </c>
      <c r="H633" s="72">
        <f>'Balance N'!P636</f>
        <v>0</v>
      </c>
      <c r="I633" s="74">
        <f t="shared" si="9"/>
        <v>0</v>
      </c>
    </row>
    <row r="634" spans="1:9" ht="15.6">
      <c r="A634" s="70">
        <f>'Balance N'!I637</f>
        <v>0</v>
      </c>
      <c r="B634" s="71">
        <f>'Balance N'!J637</f>
        <v>0</v>
      </c>
      <c r="C634" s="72">
        <f>'Balance N'!K637</f>
        <v>0</v>
      </c>
      <c r="D634" s="72">
        <f>'Balance N'!L637</f>
        <v>0</v>
      </c>
      <c r="E634" s="72">
        <f>'Balance N'!M637</f>
        <v>0</v>
      </c>
      <c r="F634" s="72">
        <f>'Balance N'!N637</f>
        <v>0</v>
      </c>
      <c r="G634" s="72">
        <f>'Balance N'!O637</f>
        <v>0</v>
      </c>
      <c r="H634" s="72">
        <f>'Balance N'!P637</f>
        <v>0</v>
      </c>
      <c r="I634" s="74">
        <f t="shared" si="9"/>
        <v>0</v>
      </c>
    </row>
    <row r="635" spans="1:9" ht="15.6">
      <c r="A635" s="70">
        <f>'Balance N'!I638</f>
        <v>0</v>
      </c>
      <c r="B635" s="71">
        <f>'Balance N'!J638</f>
        <v>0</v>
      </c>
      <c r="C635" s="72">
        <f>'Balance N'!K638</f>
        <v>0</v>
      </c>
      <c r="D635" s="72">
        <f>'Balance N'!L638</f>
        <v>0</v>
      </c>
      <c r="E635" s="72">
        <f>'Balance N'!M638</f>
        <v>0</v>
      </c>
      <c r="F635" s="72">
        <f>'Balance N'!N638</f>
        <v>0</v>
      </c>
      <c r="G635" s="72">
        <f>'Balance N'!O638</f>
        <v>0</v>
      </c>
      <c r="H635" s="72">
        <f>'Balance N'!P638</f>
        <v>0</v>
      </c>
      <c r="I635" s="74">
        <f t="shared" si="9"/>
        <v>0</v>
      </c>
    </row>
    <row r="636" spans="1:9" ht="15.6">
      <c r="A636" s="70">
        <f>'Balance N'!I639</f>
        <v>0</v>
      </c>
      <c r="B636" s="71">
        <f>'Balance N'!J639</f>
        <v>0</v>
      </c>
      <c r="C636" s="72">
        <f>'Balance N'!K639</f>
        <v>0</v>
      </c>
      <c r="D636" s="72">
        <f>'Balance N'!L639</f>
        <v>0</v>
      </c>
      <c r="E636" s="72">
        <f>'Balance N'!M639</f>
        <v>0</v>
      </c>
      <c r="F636" s="72">
        <f>'Balance N'!N639</f>
        <v>0</v>
      </c>
      <c r="G636" s="72">
        <f>'Balance N'!O639</f>
        <v>0</v>
      </c>
      <c r="H636" s="72">
        <f>'Balance N'!P639</f>
        <v>0</v>
      </c>
      <c r="I636" s="74">
        <f t="shared" si="9"/>
        <v>0</v>
      </c>
    </row>
    <row r="637" spans="1:9" ht="15.6">
      <c r="A637" s="70">
        <f>'Balance N'!I640</f>
        <v>0</v>
      </c>
      <c r="B637" s="71">
        <f>'Balance N'!J640</f>
        <v>0</v>
      </c>
      <c r="C637" s="72">
        <f>'Balance N'!K640</f>
        <v>0</v>
      </c>
      <c r="D637" s="72">
        <f>'Balance N'!L640</f>
        <v>0</v>
      </c>
      <c r="E637" s="72">
        <f>'Balance N'!M640</f>
        <v>0</v>
      </c>
      <c r="F637" s="72">
        <f>'Balance N'!N640</f>
        <v>0</v>
      </c>
      <c r="G637" s="72">
        <f>'Balance N'!O640</f>
        <v>0</v>
      </c>
      <c r="H637" s="72">
        <f>'Balance N'!P640</f>
        <v>0</v>
      </c>
      <c r="I637" s="74">
        <f t="shared" si="9"/>
        <v>0</v>
      </c>
    </row>
    <row r="638" spans="1:9" ht="15.6">
      <c r="A638" s="70">
        <f>'Balance N'!I641</f>
        <v>0</v>
      </c>
      <c r="B638" s="71">
        <f>'Balance N'!J641</f>
        <v>0</v>
      </c>
      <c r="C638" s="72">
        <f>'Balance N'!K641</f>
        <v>0</v>
      </c>
      <c r="D638" s="72">
        <f>'Balance N'!L641</f>
        <v>0</v>
      </c>
      <c r="E638" s="72">
        <f>'Balance N'!M641</f>
        <v>0</v>
      </c>
      <c r="F638" s="72">
        <f>'Balance N'!N641</f>
        <v>0</v>
      </c>
      <c r="G638" s="72">
        <f>'Balance N'!O641</f>
        <v>0</v>
      </c>
      <c r="H638" s="72">
        <f>'Balance N'!P641</f>
        <v>0</v>
      </c>
      <c r="I638" s="74">
        <f t="shared" si="9"/>
        <v>0</v>
      </c>
    </row>
    <row r="639" spans="1:9" ht="15.6">
      <c r="A639" s="70">
        <f>'Balance N'!I642</f>
        <v>0</v>
      </c>
      <c r="B639" s="71">
        <f>'Balance N'!J642</f>
        <v>0</v>
      </c>
      <c r="C639" s="72">
        <f>'Balance N'!K642</f>
        <v>0</v>
      </c>
      <c r="D639" s="72">
        <f>'Balance N'!L642</f>
        <v>0</v>
      </c>
      <c r="E639" s="72">
        <f>'Balance N'!M642</f>
        <v>0</v>
      </c>
      <c r="F639" s="72">
        <f>'Balance N'!N642</f>
        <v>0</v>
      </c>
      <c r="G639" s="72">
        <f>'Balance N'!O642</f>
        <v>0</v>
      </c>
      <c r="H639" s="72">
        <f>'Balance N'!P642</f>
        <v>0</v>
      </c>
      <c r="I639" s="74">
        <f t="shared" si="9"/>
        <v>0</v>
      </c>
    </row>
    <row r="640" spans="1:9" ht="15.6">
      <c r="A640" s="70">
        <f>'Balance N'!I643</f>
        <v>0</v>
      </c>
      <c r="B640" s="71">
        <f>'Balance N'!J643</f>
        <v>0</v>
      </c>
      <c r="C640" s="72">
        <f>'Balance N'!K643</f>
        <v>0</v>
      </c>
      <c r="D640" s="72">
        <f>'Balance N'!L643</f>
        <v>0</v>
      </c>
      <c r="E640" s="72">
        <f>'Balance N'!M643</f>
        <v>0</v>
      </c>
      <c r="F640" s="72">
        <f>'Balance N'!N643</f>
        <v>0</v>
      </c>
      <c r="G640" s="72">
        <f>'Balance N'!O643</f>
        <v>0</v>
      </c>
      <c r="H640" s="72">
        <f>'Balance N'!P643</f>
        <v>0</v>
      </c>
      <c r="I640" s="74">
        <f t="shared" si="9"/>
        <v>0</v>
      </c>
    </row>
    <row r="641" spans="1:9" ht="15.6">
      <c r="A641" s="70">
        <f>'Balance N'!I644</f>
        <v>0</v>
      </c>
      <c r="B641" s="71">
        <f>'Balance N'!J644</f>
        <v>0</v>
      </c>
      <c r="C641" s="72">
        <f>'Balance N'!K644</f>
        <v>0</v>
      </c>
      <c r="D641" s="72">
        <f>'Balance N'!L644</f>
        <v>0</v>
      </c>
      <c r="E641" s="72">
        <f>'Balance N'!M644</f>
        <v>0</v>
      </c>
      <c r="F641" s="72">
        <f>'Balance N'!N644</f>
        <v>0</v>
      </c>
      <c r="G641" s="72">
        <f>'Balance N'!O644</f>
        <v>0</v>
      </c>
      <c r="H641" s="72">
        <f>'Balance N'!P644</f>
        <v>0</v>
      </c>
      <c r="I641" s="74">
        <f t="shared" si="9"/>
        <v>0</v>
      </c>
    </row>
    <row r="642" spans="1:9" ht="15.6">
      <c r="A642" s="70">
        <f>'Balance N'!I645</f>
        <v>0</v>
      </c>
      <c r="B642" s="71">
        <f>'Balance N'!J645</f>
        <v>0</v>
      </c>
      <c r="C642" s="72">
        <f>'Balance N'!K645</f>
        <v>0</v>
      </c>
      <c r="D642" s="72">
        <f>'Balance N'!L645</f>
        <v>0</v>
      </c>
      <c r="E642" s="72">
        <f>'Balance N'!M645</f>
        <v>0</v>
      </c>
      <c r="F642" s="72">
        <f>'Balance N'!N645</f>
        <v>0</v>
      </c>
      <c r="G642" s="72">
        <f>'Balance N'!O645</f>
        <v>0</v>
      </c>
      <c r="H642" s="72">
        <f>'Balance N'!P645</f>
        <v>0</v>
      </c>
      <c r="I642" s="74">
        <f t="shared" si="9"/>
        <v>0</v>
      </c>
    </row>
    <row r="643" spans="1:9" ht="15.6">
      <c r="A643" s="70">
        <f>'Balance N'!I646</f>
        <v>0</v>
      </c>
      <c r="B643" s="71">
        <f>'Balance N'!J646</f>
        <v>0</v>
      </c>
      <c r="C643" s="72">
        <f>'Balance N'!K646</f>
        <v>0</v>
      </c>
      <c r="D643" s="72">
        <f>'Balance N'!L646</f>
        <v>0</v>
      </c>
      <c r="E643" s="72">
        <f>'Balance N'!M646</f>
        <v>0</v>
      </c>
      <c r="F643" s="72">
        <f>'Balance N'!N646</f>
        <v>0</v>
      </c>
      <c r="G643" s="72">
        <f>'Balance N'!O646</f>
        <v>0</v>
      </c>
      <c r="H643" s="72">
        <f>'Balance N'!P646</f>
        <v>0</v>
      </c>
      <c r="I643" s="74">
        <f t="shared" ref="I643:I706" si="10">(C643-D643)+(E643-F643)-(G643-H643)</f>
        <v>0</v>
      </c>
    </row>
    <row r="644" spans="1:9" ht="15.6">
      <c r="A644" s="70">
        <f>'Balance N'!I647</f>
        <v>0</v>
      </c>
      <c r="B644" s="71">
        <f>'Balance N'!J647</f>
        <v>0</v>
      </c>
      <c r="C644" s="72">
        <f>'Balance N'!K647</f>
        <v>0</v>
      </c>
      <c r="D644" s="72">
        <f>'Balance N'!L647</f>
        <v>0</v>
      </c>
      <c r="E644" s="72">
        <f>'Balance N'!M647</f>
        <v>0</v>
      </c>
      <c r="F644" s="72">
        <f>'Balance N'!N647</f>
        <v>0</v>
      </c>
      <c r="G644" s="72">
        <f>'Balance N'!O647</f>
        <v>0</v>
      </c>
      <c r="H644" s="72">
        <f>'Balance N'!P647</f>
        <v>0</v>
      </c>
      <c r="I644" s="74">
        <f t="shared" si="10"/>
        <v>0</v>
      </c>
    </row>
    <row r="645" spans="1:9" ht="15.6">
      <c r="A645" s="70">
        <f>'Balance N'!I648</f>
        <v>0</v>
      </c>
      <c r="B645" s="71">
        <f>'Balance N'!J648</f>
        <v>0</v>
      </c>
      <c r="C645" s="72">
        <f>'Balance N'!K648</f>
        <v>0</v>
      </c>
      <c r="D645" s="72">
        <f>'Balance N'!L648</f>
        <v>0</v>
      </c>
      <c r="E645" s="72">
        <f>'Balance N'!M648</f>
        <v>0</v>
      </c>
      <c r="F645" s="72">
        <f>'Balance N'!N648</f>
        <v>0</v>
      </c>
      <c r="G645" s="72">
        <f>'Balance N'!O648</f>
        <v>0</v>
      </c>
      <c r="H645" s="72">
        <f>'Balance N'!P648</f>
        <v>0</v>
      </c>
      <c r="I645" s="74">
        <f t="shared" si="10"/>
        <v>0</v>
      </c>
    </row>
    <row r="646" spans="1:9" ht="15.6">
      <c r="A646" s="70">
        <f>'Balance N'!I649</f>
        <v>0</v>
      </c>
      <c r="B646" s="71">
        <f>'Balance N'!J649</f>
        <v>0</v>
      </c>
      <c r="C646" s="72">
        <f>'Balance N'!K649</f>
        <v>0</v>
      </c>
      <c r="D646" s="72">
        <f>'Balance N'!L649</f>
        <v>0</v>
      </c>
      <c r="E646" s="72">
        <f>'Balance N'!M649</f>
        <v>0</v>
      </c>
      <c r="F646" s="72">
        <f>'Balance N'!N649</f>
        <v>0</v>
      </c>
      <c r="G646" s="72">
        <f>'Balance N'!O649</f>
        <v>0</v>
      </c>
      <c r="H646" s="72">
        <f>'Balance N'!P649</f>
        <v>0</v>
      </c>
      <c r="I646" s="74">
        <f t="shared" si="10"/>
        <v>0</v>
      </c>
    </row>
    <row r="647" spans="1:9" ht="15.6">
      <c r="A647" s="70">
        <f>'Balance N'!I650</f>
        <v>0</v>
      </c>
      <c r="B647" s="71">
        <f>'Balance N'!J650</f>
        <v>0</v>
      </c>
      <c r="C647" s="72">
        <f>'Balance N'!K650</f>
        <v>0</v>
      </c>
      <c r="D647" s="72">
        <f>'Balance N'!L650</f>
        <v>0</v>
      </c>
      <c r="E647" s="72">
        <f>'Balance N'!M650</f>
        <v>0</v>
      </c>
      <c r="F647" s="72">
        <f>'Balance N'!N650</f>
        <v>0</v>
      </c>
      <c r="G647" s="72">
        <f>'Balance N'!O650</f>
        <v>0</v>
      </c>
      <c r="H647" s="72">
        <f>'Balance N'!P650</f>
        <v>0</v>
      </c>
      <c r="I647" s="74">
        <f t="shared" si="10"/>
        <v>0</v>
      </c>
    </row>
    <row r="648" spans="1:9" ht="15.6">
      <c r="A648" s="70">
        <f>'Balance N'!I651</f>
        <v>0</v>
      </c>
      <c r="B648" s="71">
        <f>'Balance N'!J651</f>
        <v>0</v>
      </c>
      <c r="C648" s="72">
        <f>'Balance N'!K651</f>
        <v>0</v>
      </c>
      <c r="D648" s="72">
        <f>'Balance N'!L651</f>
        <v>0</v>
      </c>
      <c r="E648" s="72">
        <f>'Balance N'!M651</f>
        <v>0</v>
      </c>
      <c r="F648" s="72">
        <f>'Balance N'!N651</f>
        <v>0</v>
      </c>
      <c r="G648" s="72">
        <f>'Balance N'!O651</f>
        <v>0</v>
      </c>
      <c r="H648" s="72">
        <f>'Balance N'!P651</f>
        <v>0</v>
      </c>
      <c r="I648" s="74">
        <f t="shared" si="10"/>
        <v>0</v>
      </c>
    </row>
    <row r="649" spans="1:9" ht="15.6">
      <c r="A649" s="70">
        <f>'Balance N'!I652</f>
        <v>0</v>
      </c>
      <c r="B649" s="71">
        <f>'Balance N'!J652</f>
        <v>0</v>
      </c>
      <c r="C649" s="72">
        <f>'Balance N'!K652</f>
        <v>0</v>
      </c>
      <c r="D649" s="72">
        <f>'Balance N'!L652</f>
        <v>0</v>
      </c>
      <c r="E649" s="72">
        <f>'Balance N'!M652</f>
        <v>0</v>
      </c>
      <c r="F649" s="72">
        <f>'Balance N'!N652</f>
        <v>0</v>
      </c>
      <c r="G649" s="72">
        <f>'Balance N'!O652</f>
        <v>0</v>
      </c>
      <c r="H649" s="72">
        <f>'Balance N'!P652</f>
        <v>0</v>
      </c>
      <c r="I649" s="74">
        <f t="shared" si="10"/>
        <v>0</v>
      </c>
    </row>
    <row r="650" spans="1:9" ht="15.6">
      <c r="A650" s="70">
        <f>'Balance N'!I653</f>
        <v>0</v>
      </c>
      <c r="B650" s="71">
        <f>'Balance N'!J653</f>
        <v>0</v>
      </c>
      <c r="C650" s="72">
        <f>'Balance N'!K653</f>
        <v>0</v>
      </c>
      <c r="D650" s="72">
        <f>'Balance N'!L653</f>
        <v>0</v>
      </c>
      <c r="E650" s="72">
        <f>'Balance N'!M653</f>
        <v>0</v>
      </c>
      <c r="F650" s="72">
        <f>'Balance N'!N653</f>
        <v>0</v>
      </c>
      <c r="G650" s="72">
        <f>'Balance N'!O653</f>
        <v>0</v>
      </c>
      <c r="H650" s="72">
        <f>'Balance N'!P653</f>
        <v>0</v>
      </c>
      <c r="I650" s="74">
        <f t="shared" si="10"/>
        <v>0</v>
      </c>
    </row>
    <row r="651" spans="1:9" ht="15.6">
      <c r="A651" s="70">
        <f>'Balance N'!I654</f>
        <v>0</v>
      </c>
      <c r="B651" s="71">
        <f>'Balance N'!J654</f>
        <v>0</v>
      </c>
      <c r="C651" s="72">
        <f>'Balance N'!K654</f>
        <v>0</v>
      </c>
      <c r="D651" s="72">
        <f>'Balance N'!L654</f>
        <v>0</v>
      </c>
      <c r="E651" s="72">
        <f>'Balance N'!M654</f>
        <v>0</v>
      </c>
      <c r="F651" s="72">
        <f>'Balance N'!N654</f>
        <v>0</v>
      </c>
      <c r="G651" s="72">
        <f>'Balance N'!O654</f>
        <v>0</v>
      </c>
      <c r="H651" s="72">
        <f>'Balance N'!P654</f>
        <v>0</v>
      </c>
      <c r="I651" s="74">
        <f t="shared" si="10"/>
        <v>0</v>
      </c>
    </row>
    <row r="652" spans="1:9" ht="15.6">
      <c r="A652" s="70">
        <f>'Balance N'!I655</f>
        <v>0</v>
      </c>
      <c r="B652" s="71">
        <f>'Balance N'!J655</f>
        <v>0</v>
      </c>
      <c r="C652" s="72">
        <f>'Balance N'!K655</f>
        <v>0</v>
      </c>
      <c r="D652" s="72">
        <f>'Balance N'!L655</f>
        <v>0</v>
      </c>
      <c r="E652" s="72">
        <f>'Balance N'!M655</f>
        <v>0</v>
      </c>
      <c r="F652" s="72">
        <f>'Balance N'!N655</f>
        <v>0</v>
      </c>
      <c r="G652" s="72">
        <f>'Balance N'!O655</f>
        <v>0</v>
      </c>
      <c r="H652" s="72">
        <f>'Balance N'!P655</f>
        <v>0</v>
      </c>
      <c r="I652" s="74">
        <f t="shared" si="10"/>
        <v>0</v>
      </c>
    </row>
    <row r="653" spans="1:9" ht="15.6">
      <c r="A653" s="70">
        <f>'Balance N'!I656</f>
        <v>0</v>
      </c>
      <c r="B653" s="71">
        <f>'Balance N'!J656</f>
        <v>0</v>
      </c>
      <c r="C653" s="72">
        <f>'Balance N'!K656</f>
        <v>0</v>
      </c>
      <c r="D653" s="72">
        <f>'Balance N'!L656</f>
        <v>0</v>
      </c>
      <c r="E653" s="72">
        <f>'Balance N'!M656</f>
        <v>0</v>
      </c>
      <c r="F653" s="72">
        <f>'Balance N'!N656</f>
        <v>0</v>
      </c>
      <c r="G653" s="72">
        <f>'Balance N'!O656</f>
        <v>0</v>
      </c>
      <c r="H653" s="72">
        <f>'Balance N'!P656</f>
        <v>0</v>
      </c>
      <c r="I653" s="74">
        <f t="shared" si="10"/>
        <v>0</v>
      </c>
    </row>
    <row r="654" spans="1:9" ht="15.6">
      <c r="A654" s="70">
        <f>'Balance N'!I657</f>
        <v>0</v>
      </c>
      <c r="B654" s="71">
        <f>'Balance N'!J657</f>
        <v>0</v>
      </c>
      <c r="C654" s="72">
        <f>'Balance N'!K657</f>
        <v>0</v>
      </c>
      <c r="D654" s="72">
        <f>'Balance N'!L657</f>
        <v>0</v>
      </c>
      <c r="E654" s="72">
        <f>'Balance N'!M657</f>
        <v>0</v>
      </c>
      <c r="F654" s="72">
        <f>'Balance N'!N657</f>
        <v>0</v>
      </c>
      <c r="G654" s="72">
        <f>'Balance N'!O657</f>
        <v>0</v>
      </c>
      <c r="H654" s="72">
        <f>'Balance N'!P657</f>
        <v>0</v>
      </c>
      <c r="I654" s="74">
        <f t="shared" si="10"/>
        <v>0</v>
      </c>
    </row>
    <row r="655" spans="1:9" ht="15.6">
      <c r="A655" s="70">
        <f>'Balance N'!I658</f>
        <v>0</v>
      </c>
      <c r="B655" s="71">
        <f>'Balance N'!J658</f>
        <v>0</v>
      </c>
      <c r="C655" s="72">
        <f>'Balance N'!K658</f>
        <v>0</v>
      </c>
      <c r="D655" s="72">
        <f>'Balance N'!L658</f>
        <v>0</v>
      </c>
      <c r="E655" s="72">
        <f>'Balance N'!M658</f>
        <v>0</v>
      </c>
      <c r="F655" s="72">
        <f>'Balance N'!N658</f>
        <v>0</v>
      </c>
      <c r="G655" s="72">
        <f>'Balance N'!O658</f>
        <v>0</v>
      </c>
      <c r="H655" s="72">
        <f>'Balance N'!P658</f>
        <v>0</v>
      </c>
      <c r="I655" s="74">
        <f t="shared" si="10"/>
        <v>0</v>
      </c>
    </row>
    <row r="656" spans="1:9" ht="15.6">
      <c r="A656" s="70">
        <f>'Balance N'!I659</f>
        <v>0</v>
      </c>
      <c r="B656" s="71">
        <f>'Balance N'!J659</f>
        <v>0</v>
      </c>
      <c r="C656" s="72">
        <f>'Balance N'!K659</f>
        <v>0</v>
      </c>
      <c r="D656" s="72">
        <f>'Balance N'!L659</f>
        <v>0</v>
      </c>
      <c r="E656" s="72">
        <f>'Balance N'!M659</f>
        <v>0</v>
      </c>
      <c r="F656" s="72">
        <f>'Balance N'!N659</f>
        <v>0</v>
      </c>
      <c r="G656" s="72">
        <f>'Balance N'!O659</f>
        <v>0</v>
      </c>
      <c r="H656" s="72">
        <f>'Balance N'!P659</f>
        <v>0</v>
      </c>
      <c r="I656" s="74">
        <f t="shared" si="10"/>
        <v>0</v>
      </c>
    </row>
    <row r="657" spans="1:9" ht="15.6">
      <c r="A657" s="70">
        <f>'Balance N'!I660</f>
        <v>0</v>
      </c>
      <c r="B657" s="71">
        <f>'Balance N'!J660</f>
        <v>0</v>
      </c>
      <c r="C657" s="72">
        <f>'Balance N'!K660</f>
        <v>0</v>
      </c>
      <c r="D657" s="72">
        <f>'Balance N'!L660</f>
        <v>0</v>
      </c>
      <c r="E657" s="72">
        <f>'Balance N'!M660</f>
        <v>0</v>
      </c>
      <c r="F657" s="72">
        <f>'Balance N'!N660</f>
        <v>0</v>
      </c>
      <c r="G657" s="72">
        <f>'Balance N'!O660</f>
        <v>0</v>
      </c>
      <c r="H657" s="72">
        <f>'Balance N'!P660</f>
        <v>0</v>
      </c>
      <c r="I657" s="74">
        <f t="shared" si="10"/>
        <v>0</v>
      </c>
    </row>
    <row r="658" spans="1:9" ht="15.6">
      <c r="A658" s="70">
        <f>'Balance N'!I661</f>
        <v>0</v>
      </c>
      <c r="B658" s="71">
        <f>'Balance N'!J661</f>
        <v>0</v>
      </c>
      <c r="C658" s="72">
        <f>'Balance N'!K661</f>
        <v>0</v>
      </c>
      <c r="D658" s="72">
        <f>'Balance N'!L661</f>
        <v>0</v>
      </c>
      <c r="E658" s="72">
        <f>'Balance N'!M661</f>
        <v>0</v>
      </c>
      <c r="F658" s="72">
        <f>'Balance N'!N661</f>
        <v>0</v>
      </c>
      <c r="G658" s="72">
        <f>'Balance N'!O661</f>
        <v>0</v>
      </c>
      <c r="H658" s="72">
        <f>'Balance N'!P661</f>
        <v>0</v>
      </c>
      <c r="I658" s="74">
        <f t="shared" si="10"/>
        <v>0</v>
      </c>
    </row>
    <row r="659" spans="1:9" ht="15.6">
      <c r="A659" s="70">
        <f>'Balance N'!I662</f>
        <v>0</v>
      </c>
      <c r="B659" s="71">
        <f>'Balance N'!J662</f>
        <v>0</v>
      </c>
      <c r="C659" s="72">
        <f>'Balance N'!K662</f>
        <v>0</v>
      </c>
      <c r="D659" s="72">
        <f>'Balance N'!L662</f>
        <v>0</v>
      </c>
      <c r="E659" s="72">
        <f>'Balance N'!M662</f>
        <v>0</v>
      </c>
      <c r="F659" s="72">
        <f>'Balance N'!N662</f>
        <v>0</v>
      </c>
      <c r="G659" s="72">
        <f>'Balance N'!O662</f>
        <v>0</v>
      </c>
      <c r="H659" s="72">
        <f>'Balance N'!P662</f>
        <v>0</v>
      </c>
      <c r="I659" s="74">
        <f t="shared" si="10"/>
        <v>0</v>
      </c>
    </row>
    <row r="660" spans="1:9" ht="15.6">
      <c r="A660" s="70">
        <f>'Balance N'!I663</f>
        <v>0</v>
      </c>
      <c r="B660" s="71">
        <f>'Balance N'!J663</f>
        <v>0</v>
      </c>
      <c r="C660" s="72">
        <f>'Balance N'!K663</f>
        <v>0</v>
      </c>
      <c r="D660" s="72">
        <f>'Balance N'!L663</f>
        <v>0</v>
      </c>
      <c r="E660" s="72">
        <f>'Balance N'!M663</f>
        <v>0</v>
      </c>
      <c r="F660" s="72">
        <f>'Balance N'!N663</f>
        <v>0</v>
      </c>
      <c r="G660" s="72">
        <f>'Balance N'!O663</f>
        <v>0</v>
      </c>
      <c r="H660" s="72">
        <f>'Balance N'!P663</f>
        <v>0</v>
      </c>
      <c r="I660" s="74">
        <f t="shared" si="10"/>
        <v>0</v>
      </c>
    </row>
    <row r="661" spans="1:9" ht="15.6">
      <c r="A661" s="70">
        <f>'Balance N'!I664</f>
        <v>0</v>
      </c>
      <c r="B661" s="71">
        <f>'Balance N'!J664</f>
        <v>0</v>
      </c>
      <c r="C661" s="72">
        <f>'Balance N'!K664</f>
        <v>0</v>
      </c>
      <c r="D661" s="72">
        <f>'Balance N'!L664</f>
        <v>0</v>
      </c>
      <c r="E661" s="72">
        <f>'Balance N'!M664</f>
        <v>0</v>
      </c>
      <c r="F661" s="72">
        <f>'Balance N'!N664</f>
        <v>0</v>
      </c>
      <c r="G661" s="72">
        <f>'Balance N'!O664</f>
        <v>0</v>
      </c>
      <c r="H661" s="72">
        <f>'Balance N'!P664</f>
        <v>0</v>
      </c>
      <c r="I661" s="74">
        <f t="shared" si="10"/>
        <v>0</v>
      </c>
    </row>
    <row r="662" spans="1:9" ht="15.6">
      <c r="A662" s="70">
        <f>'Balance N'!I665</f>
        <v>0</v>
      </c>
      <c r="B662" s="71">
        <f>'Balance N'!J665</f>
        <v>0</v>
      </c>
      <c r="C662" s="72">
        <f>'Balance N'!K665</f>
        <v>0</v>
      </c>
      <c r="D662" s="72">
        <f>'Balance N'!L665</f>
        <v>0</v>
      </c>
      <c r="E662" s="72">
        <f>'Balance N'!M665</f>
        <v>0</v>
      </c>
      <c r="F662" s="72">
        <f>'Balance N'!N665</f>
        <v>0</v>
      </c>
      <c r="G662" s="72">
        <f>'Balance N'!O665</f>
        <v>0</v>
      </c>
      <c r="H662" s="72">
        <f>'Balance N'!P665</f>
        <v>0</v>
      </c>
      <c r="I662" s="74">
        <f t="shared" si="10"/>
        <v>0</v>
      </c>
    </row>
    <row r="663" spans="1:9" ht="15.6">
      <c r="A663" s="70">
        <f>'Balance N'!I666</f>
        <v>0</v>
      </c>
      <c r="B663" s="71">
        <f>'Balance N'!J666</f>
        <v>0</v>
      </c>
      <c r="C663" s="72">
        <f>'Balance N'!K666</f>
        <v>0</v>
      </c>
      <c r="D663" s="72">
        <f>'Balance N'!L666</f>
        <v>0</v>
      </c>
      <c r="E663" s="72">
        <f>'Balance N'!M666</f>
        <v>0</v>
      </c>
      <c r="F663" s="72">
        <f>'Balance N'!N666</f>
        <v>0</v>
      </c>
      <c r="G663" s="72">
        <f>'Balance N'!O666</f>
        <v>0</v>
      </c>
      <c r="H663" s="72">
        <f>'Balance N'!P666</f>
        <v>0</v>
      </c>
      <c r="I663" s="74">
        <f t="shared" si="10"/>
        <v>0</v>
      </c>
    </row>
    <row r="664" spans="1:9" ht="15.6">
      <c r="A664" s="70">
        <f>'Balance N'!I667</f>
        <v>0</v>
      </c>
      <c r="B664" s="71">
        <f>'Balance N'!J667</f>
        <v>0</v>
      </c>
      <c r="C664" s="72">
        <f>'Balance N'!K667</f>
        <v>0</v>
      </c>
      <c r="D664" s="72">
        <f>'Balance N'!L667</f>
        <v>0</v>
      </c>
      <c r="E664" s="72">
        <f>'Balance N'!M667</f>
        <v>0</v>
      </c>
      <c r="F664" s="72">
        <f>'Balance N'!N667</f>
        <v>0</v>
      </c>
      <c r="G664" s="72">
        <f>'Balance N'!O667</f>
        <v>0</v>
      </c>
      <c r="H664" s="72">
        <f>'Balance N'!P667</f>
        <v>0</v>
      </c>
      <c r="I664" s="74">
        <f t="shared" si="10"/>
        <v>0</v>
      </c>
    </row>
    <row r="665" spans="1:9" ht="15.6">
      <c r="A665" s="70">
        <f>'Balance N'!I668</f>
        <v>0</v>
      </c>
      <c r="B665" s="71">
        <f>'Balance N'!J668</f>
        <v>0</v>
      </c>
      <c r="C665" s="72">
        <f>'Balance N'!K668</f>
        <v>0</v>
      </c>
      <c r="D665" s="72">
        <f>'Balance N'!L668</f>
        <v>0</v>
      </c>
      <c r="E665" s="72">
        <f>'Balance N'!M668</f>
        <v>0</v>
      </c>
      <c r="F665" s="72">
        <f>'Balance N'!N668</f>
        <v>0</v>
      </c>
      <c r="G665" s="72">
        <f>'Balance N'!O668</f>
        <v>0</v>
      </c>
      <c r="H665" s="72">
        <f>'Balance N'!P668</f>
        <v>0</v>
      </c>
      <c r="I665" s="74">
        <f t="shared" si="10"/>
        <v>0</v>
      </c>
    </row>
    <row r="666" spans="1:9" ht="15.6">
      <c r="A666" s="70">
        <f>'Balance N'!I669</f>
        <v>0</v>
      </c>
      <c r="B666" s="71">
        <f>'Balance N'!J669</f>
        <v>0</v>
      </c>
      <c r="C666" s="72">
        <f>'Balance N'!K669</f>
        <v>0</v>
      </c>
      <c r="D666" s="72">
        <f>'Balance N'!L669</f>
        <v>0</v>
      </c>
      <c r="E666" s="72">
        <f>'Balance N'!M669</f>
        <v>0</v>
      </c>
      <c r="F666" s="72">
        <f>'Balance N'!N669</f>
        <v>0</v>
      </c>
      <c r="G666" s="72">
        <f>'Balance N'!O669</f>
        <v>0</v>
      </c>
      <c r="H666" s="72">
        <f>'Balance N'!P669</f>
        <v>0</v>
      </c>
      <c r="I666" s="74">
        <f t="shared" si="10"/>
        <v>0</v>
      </c>
    </row>
    <row r="667" spans="1:9" ht="15.6">
      <c r="A667" s="70">
        <f>'Balance N'!I670</f>
        <v>0</v>
      </c>
      <c r="B667" s="71">
        <f>'Balance N'!J670</f>
        <v>0</v>
      </c>
      <c r="C667" s="72">
        <f>'Balance N'!K670</f>
        <v>0</v>
      </c>
      <c r="D667" s="72">
        <f>'Balance N'!L670</f>
        <v>0</v>
      </c>
      <c r="E667" s="72">
        <f>'Balance N'!M670</f>
        <v>0</v>
      </c>
      <c r="F667" s="72">
        <f>'Balance N'!N670</f>
        <v>0</v>
      </c>
      <c r="G667" s="72">
        <f>'Balance N'!O670</f>
        <v>0</v>
      </c>
      <c r="H667" s="72">
        <f>'Balance N'!P670</f>
        <v>0</v>
      </c>
      <c r="I667" s="74">
        <f t="shared" si="10"/>
        <v>0</v>
      </c>
    </row>
    <row r="668" spans="1:9" ht="15.6">
      <c r="A668" s="70">
        <f>'Balance N'!I671</f>
        <v>0</v>
      </c>
      <c r="B668" s="71">
        <f>'Balance N'!J671</f>
        <v>0</v>
      </c>
      <c r="C668" s="72">
        <f>'Balance N'!K671</f>
        <v>0</v>
      </c>
      <c r="D668" s="72">
        <f>'Balance N'!L671</f>
        <v>0</v>
      </c>
      <c r="E668" s="72">
        <f>'Balance N'!M671</f>
        <v>0</v>
      </c>
      <c r="F668" s="72">
        <f>'Balance N'!N671</f>
        <v>0</v>
      </c>
      <c r="G668" s="72">
        <f>'Balance N'!O671</f>
        <v>0</v>
      </c>
      <c r="H668" s="72">
        <f>'Balance N'!P671</f>
        <v>0</v>
      </c>
      <c r="I668" s="74">
        <f t="shared" si="10"/>
        <v>0</v>
      </c>
    </row>
    <row r="669" spans="1:9" ht="15.6">
      <c r="A669" s="70">
        <f>'Balance N'!I672</f>
        <v>0</v>
      </c>
      <c r="B669" s="71">
        <f>'Balance N'!J672</f>
        <v>0</v>
      </c>
      <c r="C669" s="72">
        <f>'Balance N'!K672</f>
        <v>0</v>
      </c>
      <c r="D669" s="72">
        <f>'Balance N'!L672</f>
        <v>0</v>
      </c>
      <c r="E669" s="72">
        <f>'Balance N'!M672</f>
        <v>0</v>
      </c>
      <c r="F669" s="72">
        <f>'Balance N'!N672</f>
        <v>0</v>
      </c>
      <c r="G669" s="72">
        <f>'Balance N'!O672</f>
        <v>0</v>
      </c>
      <c r="H669" s="72">
        <f>'Balance N'!P672</f>
        <v>0</v>
      </c>
      <c r="I669" s="74">
        <f t="shared" si="10"/>
        <v>0</v>
      </c>
    </row>
    <row r="670" spans="1:9" ht="15.6">
      <c r="A670" s="70">
        <f>'Balance N'!I673</f>
        <v>0</v>
      </c>
      <c r="B670" s="71">
        <f>'Balance N'!J673</f>
        <v>0</v>
      </c>
      <c r="C670" s="72">
        <f>'Balance N'!K673</f>
        <v>0</v>
      </c>
      <c r="D670" s="72">
        <f>'Balance N'!L673</f>
        <v>0</v>
      </c>
      <c r="E670" s="72">
        <f>'Balance N'!M673</f>
        <v>0</v>
      </c>
      <c r="F670" s="72">
        <f>'Balance N'!N673</f>
        <v>0</v>
      </c>
      <c r="G670" s="72">
        <f>'Balance N'!O673</f>
        <v>0</v>
      </c>
      <c r="H670" s="72">
        <f>'Balance N'!P673</f>
        <v>0</v>
      </c>
      <c r="I670" s="74">
        <f t="shared" si="10"/>
        <v>0</v>
      </c>
    </row>
    <row r="671" spans="1:9" ht="15.6">
      <c r="A671" s="70">
        <f>'Balance N'!I674</f>
        <v>0</v>
      </c>
      <c r="B671" s="71">
        <f>'Balance N'!J674</f>
        <v>0</v>
      </c>
      <c r="C671" s="72">
        <f>'Balance N'!K674</f>
        <v>0</v>
      </c>
      <c r="D671" s="72">
        <f>'Balance N'!L674</f>
        <v>0</v>
      </c>
      <c r="E671" s="72">
        <f>'Balance N'!M674</f>
        <v>0</v>
      </c>
      <c r="F671" s="72">
        <f>'Balance N'!N674</f>
        <v>0</v>
      </c>
      <c r="G671" s="72">
        <f>'Balance N'!O674</f>
        <v>0</v>
      </c>
      <c r="H671" s="72">
        <f>'Balance N'!P674</f>
        <v>0</v>
      </c>
      <c r="I671" s="74">
        <f t="shared" si="10"/>
        <v>0</v>
      </c>
    </row>
    <row r="672" spans="1:9" ht="15.6">
      <c r="A672" s="70">
        <f>'Balance N'!I675</f>
        <v>0</v>
      </c>
      <c r="B672" s="71">
        <f>'Balance N'!J675</f>
        <v>0</v>
      </c>
      <c r="C672" s="72">
        <f>'Balance N'!K675</f>
        <v>0</v>
      </c>
      <c r="D672" s="72">
        <f>'Balance N'!L675</f>
        <v>0</v>
      </c>
      <c r="E672" s="72">
        <f>'Balance N'!M675</f>
        <v>0</v>
      </c>
      <c r="F672" s="72">
        <f>'Balance N'!N675</f>
        <v>0</v>
      </c>
      <c r="G672" s="72">
        <f>'Balance N'!O675</f>
        <v>0</v>
      </c>
      <c r="H672" s="72">
        <f>'Balance N'!P675</f>
        <v>0</v>
      </c>
      <c r="I672" s="74">
        <f t="shared" si="10"/>
        <v>0</v>
      </c>
    </row>
    <row r="673" spans="1:9" ht="15.6">
      <c r="A673" s="70">
        <f>'Balance N'!I676</f>
        <v>0</v>
      </c>
      <c r="B673" s="71">
        <f>'Balance N'!J676</f>
        <v>0</v>
      </c>
      <c r="C673" s="72">
        <f>'Balance N'!K676</f>
        <v>0</v>
      </c>
      <c r="D673" s="72">
        <f>'Balance N'!L676</f>
        <v>0</v>
      </c>
      <c r="E673" s="72">
        <f>'Balance N'!M676</f>
        <v>0</v>
      </c>
      <c r="F673" s="72">
        <f>'Balance N'!N676</f>
        <v>0</v>
      </c>
      <c r="G673" s="72">
        <f>'Balance N'!O676</f>
        <v>0</v>
      </c>
      <c r="H673" s="72">
        <f>'Balance N'!P676</f>
        <v>0</v>
      </c>
      <c r="I673" s="74">
        <f t="shared" si="10"/>
        <v>0</v>
      </c>
    </row>
    <row r="674" spans="1:9" ht="15.6">
      <c r="A674" s="70">
        <f>'Balance N'!I677</f>
        <v>0</v>
      </c>
      <c r="B674" s="71">
        <f>'Balance N'!J677</f>
        <v>0</v>
      </c>
      <c r="C674" s="72">
        <f>'Balance N'!K677</f>
        <v>0</v>
      </c>
      <c r="D674" s="72">
        <f>'Balance N'!L677</f>
        <v>0</v>
      </c>
      <c r="E674" s="72">
        <f>'Balance N'!M677</f>
        <v>0</v>
      </c>
      <c r="F674" s="72">
        <f>'Balance N'!N677</f>
        <v>0</v>
      </c>
      <c r="G674" s="72">
        <f>'Balance N'!O677</f>
        <v>0</v>
      </c>
      <c r="H674" s="72">
        <f>'Balance N'!P677</f>
        <v>0</v>
      </c>
      <c r="I674" s="74">
        <f t="shared" si="10"/>
        <v>0</v>
      </c>
    </row>
    <row r="675" spans="1:9" ht="15.6">
      <c r="A675" s="70">
        <f>'Balance N'!I678</f>
        <v>0</v>
      </c>
      <c r="B675" s="71">
        <f>'Balance N'!J678</f>
        <v>0</v>
      </c>
      <c r="C675" s="72">
        <f>'Balance N'!K678</f>
        <v>0</v>
      </c>
      <c r="D675" s="72">
        <f>'Balance N'!L678</f>
        <v>0</v>
      </c>
      <c r="E675" s="72">
        <f>'Balance N'!M678</f>
        <v>0</v>
      </c>
      <c r="F675" s="72">
        <f>'Balance N'!N678</f>
        <v>0</v>
      </c>
      <c r="G675" s="72">
        <f>'Balance N'!O678</f>
        <v>0</v>
      </c>
      <c r="H675" s="72">
        <f>'Balance N'!P678</f>
        <v>0</v>
      </c>
      <c r="I675" s="74">
        <f t="shared" si="10"/>
        <v>0</v>
      </c>
    </row>
    <row r="676" spans="1:9" ht="15.6">
      <c r="A676" s="70">
        <f>'Balance N'!I679</f>
        <v>0</v>
      </c>
      <c r="B676" s="71">
        <f>'Balance N'!J679</f>
        <v>0</v>
      </c>
      <c r="C676" s="72">
        <f>'Balance N'!K679</f>
        <v>0</v>
      </c>
      <c r="D676" s="72">
        <f>'Balance N'!L679</f>
        <v>0</v>
      </c>
      <c r="E676" s="72">
        <f>'Balance N'!M679</f>
        <v>0</v>
      </c>
      <c r="F676" s="72">
        <f>'Balance N'!N679</f>
        <v>0</v>
      </c>
      <c r="G676" s="72">
        <f>'Balance N'!O679</f>
        <v>0</v>
      </c>
      <c r="H676" s="72">
        <f>'Balance N'!P679</f>
        <v>0</v>
      </c>
      <c r="I676" s="74">
        <f t="shared" si="10"/>
        <v>0</v>
      </c>
    </row>
    <row r="677" spans="1:9" ht="15.6">
      <c r="A677" s="70">
        <f>'Balance N'!I680</f>
        <v>0</v>
      </c>
      <c r="B677" s="71">
        <f>'Balance N'!J680</f>
        <v>0</v>
      </c>
      <c r="C677" s="72">
        <f>'Balance N'!K680</f>
        <v>0</v>
      </c>
      <c r="D677" s="72">
        <f>'Balance N'!L680</f>
        <v>0</v>
      </c>
      <c r="E677" s="72">
        <f>'Balance N'!M680</f>
        <v>0</v>
      </c>
      <c r="F677" s="72">
        <f>'Balance N'!N680</f>
        <v>0</v>
      </c>
      <c r="G677" s="72">
        <f>'Balance N'!O680</f>
        <v>0</v>
      </c>
      <c r="H677" s="72">
        <f>'Balance N'!P680</f>
        <v>0</v>
      </c>
      <c r="I677" s="74">
        <f t="shared" si="10"/>
        <v>0</v>
      </c>
    </row>
    <row r="678" spans="1:9" ht="15.6">
      <c r="A678" s="70">
        <f>'Balance N'!I681</f>
        <v>0</v>
      </c>
      <c r="B678" s="71">
        <f>'Balance N'!J681</f>
        <v>0</v>
      </c>
      <c r="C678" s="72">
        <f>'Balance N'!K681</f>
        <v>0</v>
      </c>
      <c r="D678" s="72">
        <f>'Balance N'!L681</f>
        <v>0</v>
      </c>
      <c r="E678" s="72">
        <f>'Balance N'!M681</f>
        <v>0</v>
      </c>
      <c r="F678" s="72">
        <f>'Balance N'!N681</f>
        <v>0</v>
      </c>
      <c r="G678" s="72">
        <f>'Balance N'!O681</f>
        <v>0</v>
      </c>
      <c r="H678" s="72">
        <f>'Balance N'!P681</f>
        <v>0</v>
      </c>
      <c r="I678" s="74">
        <f t="shared" si="10"/>
        <v>0</v>
      </c>
    </row>
    <row r="679" spans="1:9" ht="15.6">
      <c r="A679" s="70">
        <f>'Balance N'!I682</f>
        <v>0</v>
      </c>
      <c r="B679" s="71">
        <f>'Balance N'!J682</f>
        <v>0</v>
      </c>
      <c r="C679" s="72">
        <f>'Balance N'!K682</f>
        <v>0</v>
      </c>
      <c r="D679" s="72">
        <f>'Balance N'!L682</f>
        <v>0</v>
      </c>
      <c r="E679" s="72">
        <f>'Balance N'!M682</f>
        <v>0</v>
      </c>
      <c r="F679" s="72">
        <f>'Balance N'!N682</f>
        <v>0</v>
      </c>
      <c r="G679" s="72">
        <f>'Balance N'!O682</f>
        <v>0</v>
      </c>
      <c r="H679" s="72">
        <f>'Balance N'!P682</f>
        <v>0</v>
      </c>
      <c r="I679" s="74">
        <f t="shared" si="10"/>
        <v>0</v>
      </c>
    </row>
    <row r="680" spans="1:9" ht="15.6">
      <c r="A680" s="70">
        <f>'Balance N'!I683</f>
        <v>0</v>
      </c>
      <c r="B680" s="71">
        <f>'Balance N'!J683</f>
        <v>0</v>
      </c>
      <c r="C680" s="72">
        <f>'Balance N'!K683</f>
        <v>0</v>
      </c>
      <c r="D680" s="72">
        <f>'Balance N'!L683</f>
        <v>0</v>
      </c>
      <c r="E680" s="72">
        <f>'Balance N'!M683</f>
        <v>0</v>
      </c>
      <c r="F680" s="72">
        <f>'Balance N'!N683</f>
        <v>0</v>
      </c>
      <c r="G680" s="72">
        <f>'Balance N'!O683</f>
        <v>0</v>
      </c>
      <c r="H680" s="72">
        <f>'Balance N'!P683</f>
        <v>0</v>
      </c>
      <c r="I680" s="74">
        <f t="shared" si="10"/>
        <v>0</v>
      </c>
    </row>
    <row r="681" spans="1:9" ht="15.6">
      <c r="A681" s="70">
        <f>'Balance N'!I684</f>
        <v>0</v>
      </c>
      <c r="B681" s="71">
        <f>'Balance N'!J684</f>
        <v>0</v>
      </c>
      <c r="C681" s="72">
        <f>'Balance N'!K684</f>
        <v>0</v>
      </c>
      <c r="D681" s="72">
        <f>'Balance N'!L684</f>
        <v>0</v>
      </c>
      <c r="E681" s="72">
        <f>'Balance N'!M684</f>
        <v>0</v>
      </c>
      <c r="F681" s="72">
        <f>'Balance N'!N684</f>
        <v>0</v>
      </c>
      <c r="G681" s="72">
        <f>'Balance N'!O684</f>
        <v>0</v>
      </c>
      <c r="H681" s="72">
        <f>'Balance N'!P684</f>
        <v>0</v>
      </c>
      <c r="I681" s="74">
        <f t="shared" si="10"/>
        <v>0</v>
      </c>
    </row>
    <row r="682" spans="1:9" ht="15.6">
      <c r="A682" s="70">
        <f>'Balance N'!I685</f>
        <v>0</v>
      </c>
      <c r="B682" s="71">
        <f>'Balance N'!J685</f>
        <v>0</v>
      </c>
      <c r="C682" s="72">
        <f>'Balance N'!K685</f>
        <v>0</v>
      </c>
      <c r="D682" s="72">
        <f>'Balance N'!L685</f>
        <v>0</v>
      </c>
      <c r="E682" s="72">
        <f>'Balance N'!M685</f>
        <v>0</v>
      </c>
      <c r="F682" s="72">
        <f>'Balance N'!N685</f>
        <v>0</v>
      </c>
      <c r="G682" s="72">
        <f>'Balance N'!O685</f>
        <v>0</v>
      </c>
      <c r="H682" s="72">
        <f>'Balance N'!P685</f>
        <v>0</v>
      </c>
      <c r="I682" s="74">
        <f t="shared" si="10"/>
        <v>0</v>
      </c>
    </row>
    <row r="683" spans="1:9" ht="15.6">
      <c r="A683" s="70">
        <f>'Balance N'!I686</f>
        <v>0</v>
      </c>
      <c r="B683" s="71">
        <f>'Balance N'!J686</f>
        <v>0</v>
      </c>
      <c r="C683" s="72">
        <f>'Balance N'!K686</f>
        <v>0</v>
      </c>
      <c r="D683" s="72">
        <f>'Balance N'!L686</f>
        <v>0</v>
      </c>
      <c r="E683" s="72">
        <f>'Balance N'!M686</f>
        <v>0</v>
      </c>
      <c r="F683" s="72">
        <f>'Balance N'!N686</f>
        <v>0</v>
      </c>
      <c r="G683" s="72">
        <f>'Balance N'!O686</f>
        <v>0</v>
      </c>
      <c r="H683" s="72">
        <f>'Balance N'!P686</f>
        <v>0</v>
      </c>
      <c r="I683" s="74">
        <f t="shared" si="10"/>
        <v>0</v>
      </c>
    </row>
    <row r="684" spans="1:9" ht="15.6">
      <c r="A684" s="70">
        <f>'Balance N'!I687</f>
        <v>0</v>
      </c>
      <c r="B684" s="71">
        <f>'Balance N'!J687</f>
        <v>0</v>
      </c>
      <c r="C684" s="72">
        <f>'Balance N'!K687</f>
        <v>0</v>
      </c>
      <c r="D684" s="72">
        <f>'Balance N'!L687</f>
        <v>0</v>
      </c>
      <c r="E684" s="72">
        <f>'Balance N'!M687</f>
        <v>0</v>
      </c>
      <c r="F684" s="72">
        <f>'Balance N'!N687</f>
        <v>0</v>
      </c>
      <c r="G684" s="72">
        <f>'Balance N'!O687</f>
        <v>0</v>
      </c>
      <c r="H684" s="72">
        <f>'Balance N'!P687</f>
        <v>0</v>
      </c>
      <c r="I684" s="74">
        <f t="shared" si="10"/>
        <v>0</v>
      </c>
    </row>
    <row r="685" spans="1:9" ht="15.6">
      <c r="A685" s="70">
        <f>'Balance N'!I688</f>
        <v>0</v>
      </c>
      <c r="B685" s="71">
        <f>'Balance N'!J688</f>
        <v>0</v>
      </c>
      <c r="C685" s="72">
        <f>'Balance N'!K688</f>
        <v>0</v>
      </c>
      <c r="D685" s="72">
        <f>'Balance N'!L688</f>
        <v>0</v>
      </c>
      <c r="E685" s="72">
        <f>'Balance N'!M688</f>
        <v>0</v>
      </c>
      <c r="F685" s="72">
        <f>'Balance N'!N688</f>
        <v>0</v>
      </c>
      <c r="G685" s="72">
        <f>'Balance N'!O688</f>
        <v>0</v>
      </c>
      <c r="H685" s="72">
        <f>'Balance N'!P688</f>
        <v>0</v>
      </c>
      <c r="I685" s="74">
        <f t="shared" si="10"/>
        <v>0</v>
      </c>
    </row>
    <row r="686" spans="1:9" ht="15.6">
      <c r="A686" s="70">
        <f>'Balance N'!I689</f>
        <v>0</v>
      </c>
      <c r="B686" s="71">
        <f>'Balance N'!J689</f>
        <v>0</v>
      </c>
      <c r="C686" s="72">
        <f>'Balance N'!K689</f>
        <v>0</v>
      </c>
      <c r="D686" s="72">
        <f>'Balance N'!L689</f>
        <v>0</v>
      </c>
      <c r="E686" s="72">
        <f>'Balance N'!M689</f>
        <v>0</v>
      </c>
      <c r="F686" s="72">
        <f>'Balance N'!N689</f>
        <v>0</v>
      </c>
      <c r="G686" s="72">
        <f>'Balance N'!O689</f>
        <v>0</v>
      </c>
      <c r="H686" s="72">
        <f>'Balance N'!P689</f>
        <v>0</v>
      </c>
      <c r="I686" s="74">
        <f t="shared" si="10"/>
        <v>0</v>
      </c>
    </row>
    <row r="687" spans="1:9" ht="15.6">
      <c r="A687" s="70">
        <f>'Balance N'!I690</f>
        <v>0</v>
      </c>
      <c r="B687" s="71">
        <f>'Balance N'!J690</f>
        <v>0</v>
      </c>
      <c r="C687" s="72">
        <f>'Balance N'!K690</f>
        <v>0</v>
      </c>
      <c r="D687" s="72">
        <f>'Balance N'!L690</f>
        <v>0</v>
      </c>
      <c r="E687" s="72">
        <f>'Balance N'!M690</f>
        <v>0</v>
      </c>
      <c r="F687" s="72">
        <f>'Balance N'!N690</f>
        <v>0</v>
      </c>
      <c r="G687" s="72">
        <f>'Balance N'!O690</f>
        <v>0</v>
      </c>
      <c r="H687" s="72">
        <f>'Balance N'!P690</f>
        <v>0</v>
      </c>
      <c r="I687" s="74">
        <f t="shared" si="10"/>
        <v>0</v>
      </c>
    </row>
    <row r="688" spans="1:9" ht="15.6">
      <c r="A688" s="70">
        <f>'Balance N'!I691</f>
        <v>0</v>
      </c>
      <c r="B688" s="71">
        <f>'Balance N'!J691</f>
        <v>0</v>
      </c>
      <c r="C688" s="72">
        <f>'Balance N'!K691</f>
        <v>0</v>
      </c>
      <c r="D688" s="72">
        <f>'Balance N'!L691</f>
        <v>0</v>
      </c>
      <c r="E688" s="72">
        <f>'Balance N'!M691</f>
        <v>0</v>
      </c>
      <c r="F688" s="72">
        <f>'Balance N'!N691</f>
        <v>0</v>
      </c>
      <c r="G688" s="72">
        <f>'Balance N'!O691</f>
        <v>0</v>
      </c>
      <c r="H688" s="72">
        <f>'Balance N'!P691</f>
        <v>0</v>
      </c>
      <c r="I688" s="74">
        <f t="shared" si="10"/>
        <v>0</v>
      </c>
    </row>
    <row r="689" spans="1:9" ht="15.6">
      <c r="A689" s="70">
        <f>'Balance N'!I692</f>
        <v>0</v>
      </c>
      <c r="B689" s="71">
        <f>'Balance N'!J692</f>
        <v>0</v>
      </c>
      <c r="C689" s="72">
        <f>'Balance N'!K692</f>
        <v>0</v>
      </c>
      <c r="D689" s="72">
        <f>'Balance N'!L692</f>
        <v>0</v>
      </c>
      <c r="E689" s="72">
        <f>'Balance N'!M692</f>
        <v>0</v>
      </c>
      <c r="F689" s="72">
        <f>'Balance N'!N692</f>
        <v>0</v>
      </c>
      <c r="G689" s="72">
        <f>'Balance N'!O692</f>
        <v>0</v>
      </c>
      <c r="H689" s="72">
        <f>'Balance N'!P692</f>
        <v>0</v>
      </c>
      <c r="I689" s="74">
        <f t="shared" si="10"/>
        <v>0</v>
      </c>
    </row>
    <row r="690" spans="1:9" ht="15.6">
      <c r="A690" s="70">
        <f>'Balance N'!I693</f>
        <v>0</v>
      </c>
      <c r="B690" s="71">
        <f>'Balance N'!J693</f>
        <v>0</v>
      </c>
      <c r="C690" s="72">
        <f>'Balance N'!K693</f>
        <v>0</v>
      </c>
      <c r="D690" s="72">
        <f>'Balance N'!L693</f>
        <v>0</v>
      </c>
      <c r="E690" s="72">
        <f>'Balance N'!M693</f>
        <v>0</v>
      </c>
      <c r="F690" s="72">
        <f>'Balance N'!N693</f>
        <v>0</v>
      </c>
      <c r="G690" s="72">
        <f>'Balance N'!O693</f>
        <v>0</v>
      </c>
      <c r="H690" s="72">
        <f>'Balance N'!P693</f>
        <v>0</v>
      </c>
      <c r="I690" s="74">
        <f t="shared" si="10"/>
        <v>0</v>
      </c>
    </row>
    <row r="691" spans="1:9" ht="15.6">
      <c r="A691" s="70">
        <f>'Balance N'!I694</f>
        <v>0</v>
      </c>
      <c r="B691" s="71">
        <f>'Balance N'!J694</f>
        <v>0</v>
      </c>
      <c r="C691" s="72">
        <f>'Balance N'!K694</f>
        <v>0</v>
      </c>
      <c r="D691" s="72">
        <f>'Balance N'!L694</f>
        <v>0</v>
      </c>
      <c r="E691" s="72">
        <f>'Balance N'!M694</f>
        <v>0</v>
      </c>
      <c r="F691" s="72">
        <f>'Balance N'!N694</f>
        <v>0</v>
      </c>
      <c r="G691" s="72">
        <f>'Balance N'!O694</f>
        <v>0</v>
      </c>
      <c r="H691" s="72">
        <f>'Balance N'!P694</f>
        <v>0</v>
      </c>
      <c r="I691" s="74">
        <f t="shared" si="10"/>
        <v>0</v>
      </c>
    </row>
    <row r="692" spans="1:9" ht="15.6">
      <c r="A692" s="70">
        <f>'Balance N'!I695</f>
        <v>0</v>
      </c>
      <c r="B692" s="71">
        <f>'Balance N'!J695</f>
        <v>0</v>
      </c>
      <c r="C692" s="72">
        <f>'Balance N'!K695</f>
        <v>0</v>
      </c>
      <c r="D692" s="72">
        <f>'Balance N'!L695</f>
        <v>0</v>
      </c>
      <c r="E692" s="72">
        <f>'Balance N'!M695</f>
        <v>0</v>
      </c>
      <c r="F692" s="72">
        <f>'Balance N'!N695</f>
        <v>0</v>
      </c>
      <c r="G692" s="72">
        <f>'Balance N'!O695</f>
        <v>0</v>
      </c>
      <c r="H692" s="72">
        <f>'Balance N'!P695</f>
        <v>0</v>
      </c>
      <c r="I692" s="74">
        <f t="shared" si="10"/>
        <v>0</v>
      </c>
    </row>
    <row r="693" spans="1:9" ht="15.6">
      <c r="A693" s="70">
        <f>'Balance N'!I696</f>
        <v>0</v>
      </c>
      <c r="B693" s="71">
        <f>'Balance N'!J696</f>
        <v>0</v>
      </c>
      <c r="C693" s="72">
        <f>'Balance N'!K696</f>
        <v>0</v>
      </c>
      <c r="D693" s="72">
        <f>'Balance N'!L696</f>
        <v>0</v>
      </c>
      <c r="E693" s="72">
        <f>'Balance N'!M696</f>
        <v>0</v>
      </c>
      <c r="F693" s="72">
        <f>'Balance N'!N696</f>
        <v>0</v>
      </c>
      <c r="G693" s="72">
        <f>'Balance N'!O696</f>
        <v>0</v>
      </c>
      <c r="H693" s="72">
        <f>'Balance N'!P696</f>
        <v>0</v>
      </c>
      <c r="I693" s="74">
        <f t="shared" si="10"/>
        <v>0</v>
      </c>
    </row>
    <row r="694" spans="1:9" ht="15.6">
      <c r="A694" s="70">
        <f>'Balance N'!I697</f>
        <v>0</v>
      </c>
      <c r="B694" s="71">
        <f>'Balance N'!J697</f>
        <v>0</v>
      </c>
      <c r="C694" s="72">
        <f>'Balance N'!K697</f>
        <v>0</v>
      </c>
      <c r="D694" s="72">
        <f>'Balance N'!L697</f>
        <v>0</v>
      </c>
      <c r="E694" s="72">
        <f>'Balance N'!M697</f>
        <v>0</v>
      </c>
      <c r="F694" s="72">
        <f>'Balance N'!N697</f>
        <v>0</v>
      </c>
      <c r="G694" s="72">
        <f>'Balance N'!O697</f>
        <v>0</v>
      </c>
      <c r="H694" s="72">
        <f>'Balance N'!P697</f>
        <v>0</v>
      </c>
      <c r="I694" s="74">
        <f t="shared" si="10"/>
        <v>0</v>
      </c>
    </row>
    <row r="695" spans="1:9" ht="15.6">
      <c r="A695" s="70">
        <f>'Balance N'!I698</f>
        <v>0</v>
      </c>
      <c r="B695" s="71">
        <f>'Balance N'!J698</f>
        <v>0</v>
      </c>
      <c r="C695" s="72">
        <f>'Balance N'!K698</f>
        <v>0</v>
      </c>
      <c r="D695" s="72">
        <f>'Balance N'!L698</f>
        <v>0</v>
      </c>
      <c r="E695" s="72">
        <f>'Balance N'!M698</f>
        <v>0</v>
      </c>
      <c r="F695" s="72">
        <f>'Balance N'!N698</f>
        <v>0</v>
      </c>
      <c r="G695" s="72">
        <f>'Balance N'!O698</f>
        <v>0</v>
      </c>
      <c r="H695" s="72">
        <f>'Balance N'!P698</f>
        <v>0</v>
      </c>
      <c r="I695" s="74">
        <f t="shared" si="10"/>
        <v>0</v>
      </c>
    </row>
    <row r="696" spans="1:9" ht="15.6">
      <c r="A696" s="70">
        <f>'Balance N'!I699</f>
        <v>0</v>
      </c>
      <c r="B696" s="71">
        <f>'Balance N'!J699</f>
        <v>0</v>
      </c>
      <c r="C696" s="72">
        <f>'Balance N'!K699</f>
        <v>0</v>
      </c>
      <c r="D696" s="72">
        <f>'Balance N'!L699</f>
        <v>0</v>
      </c>
      <c r="E696" s="72">
        <f>'Balance N'!M699</f>
        <v>0</v>
      </c>
      <c r="F696" s="72">
        <f>'Balance N'!N699</f>
        <v>0</v>
      </c>
      <c r="G696" s="72">
        <f>'Balance N'!O699</f>
        <v>0</v>
      </c>
      <c r="H696" s="72">
        <f>'Balance N'!P699</f>
        <v>0</v>
      </c>
      <c r="I696" s="74">
        <f t="shared" si="10"/>
        <v>0</v>
      </c>
    </row>
    <row r="697" spans="1:9" ht="15.6">
      <c r="A697" s="70">
        <f>'Balance N'!I700</f>
        <v>0</v>
      </c>
      <c r="B697" s="71">
        <f>'Balance N'!J700</f>
        <v>0</v>
      </c>
      <c r="C697" s="72">
        <f>'Balance N'!K700</f>
        <v>0</v>
      </c>
      <c r="D697" s="72">
        <f>'Balance N'!L700</f>
        <v>0</v>
      </c>
      <c r="E697" s="72">
        <f>'Balance N'!M700</f>
        <v>0</v>
      </c>
      <c r="F697" s="72">
        <f>'Balance N'!N700</f>
        <v>0</v>
      </c>
      <c r="G697" s="72">
        <f>'Balance N'!O700</f>
        <v>0</v>
      </c>
      <c r="H697" s="72">
        <f>'Balance N'!P700</f>
        <v>0</v>
      </c>
      <c r="I697" s="74">
        <f t="shared" si="10"/>
        <v>0</v>
      </c>
    </row>
    <row r="698" spans="1:9" ht="15.6">
      <c r="A698" s="70">
        <f>'Balance N'!I701</f>
        <v>0</v>
      </c>
      <c r="B698" s="71">
        <f>'Balance N'!J701</f>
        <v>0</v>
      </c>
      <c r="C698" s="72">
        <f>'Balance N'!K701</f>
        <v>0</v>
      </c>
      <c r="D698" s="72">
        <f>'Balance N'!L701</f>
        <v>0</v>
      </c>
      <c r="E698" s="72">
        <f>'Balance N'!M701</f>
        <v>0</v>
      </c>
      <c r="F698" s="72">
        <f>'Balance N'!N701</f>
        <v>0</v>
      </c>
      <c r="G698" s="72">
        <f>'Balance N'!O701</f>
        <v>0</v>
      </c>
      <c r="H698" s="72">
        <f>'Balance N'!P701</f>
        <v>0</v>
      </c>
      <c r="I698" s="74">
        <f t="shared" si="10"/>
        <v>0</v>
      </c>
    </row>
    <row r="699" spans="1:9" ht="15.6">
      <c r="A699" s="70">
        <f>'Balance N'!I702</f>
        <v>0</v>
      </c>
      <c r="B699" s="71">
        <f>'Balance N'!J702</f>
        <v>0</v>
      </c>
      <c r="C699" s="72">
        <f>'Balance N'!K702</f>
        <v>0</v>
      </c>
      <c r="D699" s="72">
        <f>'Balance N'!L702</f>
        <v>0</v>
      </c>
      <c r="E699" s="72">
        <f>'Balance N'!M702</f>
        <v>0</v>
      </c>
      <c r="F699" s="72">
        <f>'Balance N'!N702</f>
        <v>0</v>
      </c>
      <c r="G699" s="72">
        <f>'Balance N'!O702</f>
        <v>0</v>
      </c>
      <c r="H699" s="72">
        <f>'Balance N'!P702</f>
        <v>0</v>
      </c>
      <c r="I699" s="74">
        <f t="shared" si="10"/>
        <v>0</v>
      </c>
    </row>
    <row r="700" spans="1:9" ht="15.6">
      <c r="A700" s="70">
        <f>'Balance N'!I703</f>
        <v>0</v>
      </c>
      <c r="B700" s="71">
        <f>'Balance N'!J703</f>
        <v>0</v>
      </c>
      <c r="C700" s="72">
        <f>'Balance N'!K703</f>
        <v>0</v>
      </c>
      <c r="D700" s="72">
        <f>'Balance N'!L703</f>
        <v>0</v>
      </c>
      <c r="E700" s="72">
        <f>'Balance N'!M703</f>
        <v>0</v>
      </c>
      <c r="F700" s="72">
        <f>'Balance N'!N703</f>
        <v>0</v>
      </c>
      <c r="G700" s="72">
        <f>'Balance N'!O703</f>
        <v>0</v>
      </c>
      <c r="H700" s="72">
        <f>'Balance N'!P703</f>
        <v>0</v>
      </c>
      <c r="I700" s="74">
        <f t="shared" si="10"/>
        <v>0</v>
      </c>
    </row>
    <row r="701" spans="1:9" ht="15.6">
      <c r="A701" s="70">
        <f>'Balance N'!I704</f>
        <v>0</v>
      </c>
      <c r="B701" s="71">
        <f>'Balance N'!J704</f>
        <v>0</v>
      </c>
      <c r="C701" s="72">
        <f>'Balance N'!K704</f>
        <v>0</v>
      </c>
      <c r="D701" s="72">
        <f>'Balance N'!L704</f>
        <v>0</v>
      </c>
      <c r="E701" s="72">
        <f>'Balance N'!M704</f>
        <v>0</v>
      </c>
      <c r="F701" s="72">
        <f>'Balance N'!N704</f>
        <v>0</v>
      </c>
      <c r="G701" s="72">
        <f>'Balance N'!O704</f>
        <v>0</v>
      </c>
      <c r="H701" s="72">
        <f>'Balance N'!P704</f>
        <v>0</v>
      </c>
      <c r="I701" s="74">
        <f t="shared" si="10"/>
        <v>0</v>
      </c>
    </row>
    <row r="702" spans="1:9" ht="15.6">
      <c r="A702" s="70">
        <f>'Balance N'!I705</f>
        <v>0</v>
      </c>
      <c r="B702" s="71">
        <f>'Balance N'!J705</f>
        <v>0</v>
      </c>
      <c r="C702" s="72">
        <f>'Balance N'!K705</f>
        <v>0</v>
      </c>
      <c r="D702" s="72">
        <f>'Balance N'!L705</f>
        <v>0</v>
      </c>
      <c r="E702" s="72">
        <f>'Balance N'!M705</f>
        <v>0</v>
      </c>
      <c r="F702" s="72">
        <f>'Balance N'!N705</f>
        <v>0</v>
      </c>
      <c r="G702" s="72">
        <f>'Balance N'!O705</f>
        <v>0</v>
      </c>
      <c r="H702" s="72">
        <f>'Balance N'!P705</f>
        <v>0</v>
      </c>
      <c r="I702" s="74">
        <f t="shared" si="10"/>
        <v>0</v>
      </c>
    </row>
    <row r="703" spans="1:9" ht="15.6">
      <c r="A703" s="70">
        <f>'Balance N'!I706</f>
        <v>0</v>
      </c>
      <c r="B703" s="71">
        <f>'Balance N'!J706</f>
        <v>0</v>
      </c>
      <c r="C703" s="72">
        <f>'Balance N'!K706</f>
        <v>0</v>
      </c>
      <c r="D703" s="72">
        <f>'Balance N'!L706</f>
        <v>0</v>
      </c>
      <c r="E703" s="72">
        <f>'Balance N'!M706</f>
        <v>0</v>
      </c>
      <c r="F703" s="72">
        <f>'Balance N'!N706</f>
        <v>0</v>
      </c>
      <c r="G703" s="72">
        <f>'Balance N'!O706</f>
        <v>0</v>
      </c>
      <c r="H703" s="72">
        <f>'Balance N'!P706</f>
        <v>0</v>
      </c>
      <c r="I703" s="74">
        <f t="shared" si="10"/>
        <v>0</v>
      </c>
    </row>
    <row r="704" spans="1:9" ht="15.6">
      <c r="A704" s="70">
        <f>'Balance N'!I707</f>
        <v>0</v>
      </c>
      <c r="B704" s="71">
        <f>'Balance N'!J707</f>
        <v>0</v>
      </c>
      <c r="C704" s="72">
        <f>'Balance N'!K707</f>
        <v>0</v>
      </c>
      <c r="D704" s="72">
        <f>'Balance N'!L707</f>
        <v>0</v>
      </c>
      <c r="E704" s="72">
        <f>'Balance N'!M707</f>
        <v>0</v>
      </c>
      <c r="F704" s="72">
        <f>'Balance N'!N707</f>
        <v>0</v>
      </c>
      <c r="G704" s="72">
        <f>'Balance N'!O707</f>
        <v>0</v>
      </c>
      <c r="H704" s="72">
        <f>'Balance N'!P707</f>
        <v>0</v>
      </c>
      <c r="I704" s="74">
        <f t="shared" si="10"/>
        <v>0</v>
      </c>
    </row>
    <row r="705" spans="1:9" ht="15.6">
      <c r="A705" s="70">
        <f>'Balance N'!I708</f>
        <v>0</v>
      </c>
      <c r="B705" s="71">
        <f>'Balance N'!J708</f>
        <v>0</v>
      </c>
      <c r="C705" s="72">
        <f>'Balance N'!K708</f>
        <v>0</v>
      </c>
      <c r="D705" s="72">
        <f>'Balance N'!L708</f>
        <v>0</v>
      </c>
      <c r="E705" s="72">
        <f>'Balance N'!M708</f>
        <v>0</v>
      </c>
      <c r="F705" s="72">
        <f>'Balance N'!N708</f>
        <v>0</v>
      </c>
      <c r="G705" s="72">
        <f>'Balance N'!O708</f>
        <v>0</v>
      </c>
      <c r="H705" s="72">
        <f>'Balance N'!P708</f>
        <v>0</v>
      </c>
      <c r="I705" s="74">
        <f t="shared" si="10"/>
        <v>0</v>
      </c>
    </row>
    <row r="706" spans="1:9" ht="15.6">
      <c r="A706" s="70">
        <f>'Balance N'!I709</f>
        <v>0</v>
      </c>
      <c r="B706" s="71">
        <f>'Balance N'!J709</f>
        <v>0</v>
      </c>
      <c r="C706" s="72">
        <f>'Balance N'!K709</f>
        <v>0</v>
      </c>
      <c r="D706" s="72">
        <f>'Balance N'!L709</f>
        <v>0</v>
      </c>
      <c r="E706" s="72">
        <f>'Balance N'!M709</f>
        <v>0</v>
      </c>
      <c r="F706" s="72">
        <f>'Balance N'!N709</f>
        <v>0</v>
      </c>
      <c r="G706" s="72">
        <f>'Balance N'!O709</f>
        <v>0</v>
      </c>
      <c r="H706" s="72">
        <f>'Balance N'!P709</f>
        <v>0</v>
      </c>
      <c r="I706" s="74">
        <f t="shared" si="10"/>
        <v>0</v>
      </c>
    </row>
    <row r="707" spans="1:9" ht="15.6">
      <c r="A707" s="70">
        <f>'Balance N'!I710</f>
        <v>0</v>
      </c>
      <c r="B707" s="71">
        <f>'Balance N'!J710</f>
        <v>0</v>
      </c>
      <c r="C707" s="72">
        <f>'Balance N'!K710</f>
        <v>0</v>
      </c>
      <c r="D707" s="72">
        <f>'Balance N'!L710</f>
        <v>0</v>
      </c>
      <c r="E707" s="72">
        <f>'Balance N'!M710</f>
        <v>0</v>
      </c>
      <c r="F707" s="72">
        <f>'Balance N'!N710</f>
        <v>0</v>
      </c>
      <c r="G707" s="72">
        <f>'Balance N'!O710</f>
        <v>0</v>
      </c>
      <c r="H707" s="72">
        <f>'Balance N'!P710</f>
        <v>0</v>
      </c>
      <c r="I707" s="74">
        <f t="shared" ref="I707:I770" si="11">(C707-D707)+(E707-F707)-(G707-H707)</f>
        <v>0</v>
      </c>
    </row>
    <row r="708" spans="1:9" ht="15.6">
      <c r="A708" s="70">
        <f>'Balance N'!I711</f>
        <v>0</v>
      </c>
      <c r="B708" s="71">
        <f>'Balance N'!J711</f>
        <v>0</v>
      </c>
      <c r="C708" s="72">
        <f>'Balance N'!K711</f>
        <v>0</v>
      </c>
      <c r="D708" s="72">
        <f>'Balance N'!L711</f>
        <v>0</v>
      </c>
      <c r="E708" s="72">
        <f>'Balance N'!M711</f>
        <v>0</v>
      </c>
      <c r="F708" s="72">
        <f>'Balance N'!N711</f>
        <v>0</v>
      </c>
      <c r="G708" s="72">
        <f>'Balance N'!O711</f>
        <v>0</v>
      </c>
      <c r="H708" s="72">
        <f>'Balance N'!P711</f>
        <v>0</v>
      </c>
      <c r="I708" s="74">
        <f t="shared" si="11"/>
        <v>0</v>
      </c>
    </row>
    <row r="709" spans="1:9" ht="15.6">
      <c r="A709" s="70">
        <f>'Balance N'!I712</f>
        <v>0</v>
      </c>
      <c r="B709" s="71">
        <f>'Balance N'!J712</f>
        <v>0</v>
      </c>
      <c r="C709" s="72">
        <f>'Balance N'!K712</f>
        <v>0</v>
      </c>
      <c r="D709" s="72">
        <f>'Balance N'!L712</f>
        <v>0</v>
      </c>
      <c r="E709" s="72">
        <f>'Balance N'!M712</f>
        <v>0</v>
      </c>
      <c r="F709" s="72">
        <f>'Balance N'!N712</f>
        <v>0</v>
      </c>
      <c r="G709" s="72">
        <f>'Balance N'!O712</f>
        <v>0</v>
      </c>
      <c r="H709" s="72">
        <f>'Balance N'!P712</f>
        <v>0</v>
      </c>
      <c r="I709" s="74">
        <f t="shared" si="11"/>
        <v>0</v>
      </c>
    </row>
    <row r="710" spans="1:9" ht="15.6">
      <c r="A710" s="70">
        <f>'Balance N'!I713</f>
        <v>0</v>
      </c>
      <c r="B710" s="71">
        <f>'Balance N'!J713</f>
        <v>0</v>
      </c>
      <c r="C710" s="72">
        <f>'Balance N'!K713</f>
        <v>0</v>
      </c>
      <c r="D710" s="72">
        <f>'Balance N'!L713</f>
        <v>0</v>
      </c>
      <c r="E710" s="72">
        <f>'Balance N'!M713</f>
        <v>0</v>
      </c>
      <c r="F710" s="72">
        <f>'Balance N'!N713</f>
        <v>0</v>
      </c>
      <c r="G710" s="72">
        <f>'Balance N'!O713</f>
        <v>0</v>
      </c>
      <c r="H710" s="72">
        <f>'Balance N'!P713</f>
        <v>0</v>
      </c>
      <c r="I710" s="74">
        <f t="shared" si="11"/>
        <v>0</v>
      </c>
    </row>
    <row r="711" spans="1:9" ht="15.6">
      <c r="A711" s="70">
        <f>'Balance N'!I714</f>
        <v>0</v>
      </c>
      <c r="B711" s="71">
        <f>'Balance N'!J714</f>
        <v>0</v>
      </c>
      <c r="C711" s="72">
        <f>'Balance N'!K714</f>
        <v>0</v>
      </c>
      <c r="D711" s="72">
        <f>'Balance N'!L714</f>
        <v>0</v>
      </c>
      <c r="E711" s="72">
        <f>'Balance N'!M714</f>
        <v>0</v>
      </c>
      <c r="F711" s="72">
        <f>'Balance N'!N714</f>
        <v>0</v>
      </c>
      <c r="G711" s="72">
        <f>'Balance N'!O714</f>
        <v>0</v>
      </c>
      <c r="H711" s="72">
        <f>'Balance N'!P714</f>
        <v>0</v>
      </c>
      <c r="I711" s="74">
        <f t="shared" si="11"/>
        <v>0</v>
      </c>
    </row>
    <row r="712" spans="1:9" ht="15.6">
      <c r="A712" s="70">
        <f>'Balance N'!I715</f>
        <v>0</v>
      </c>
      <c r="B712" s="71">
        <f>'Balance N'!J715</f>
        <v>0</v>
      </c>
      <c r="C712" s="72">
        <f>'Balance N'!K715</f>
        <v>0</v>
      </c>
      <c r="D712" s="72">
        <f>'Balance N'!L715</f>
        <v>0</v>
      </c>
      <c r="E712" s="72">
        <f>'Balance N'!M715</f>
        <v>0</v>
      </c>
      <c r="F712" s="72">
        <f>'Balance N'!N715</f>
        <v>0</v>
      </c>
      <c r="G712" s="72">
        <f>'Balance N'!O715</f>
        <v>0</v>
      </c>
      <c r="H712" s="72">
        <f>'Balance N'!P715</f>
        <v>0</v>
      </c>
      <c r="I712" s="74">
        <f t="shared" si="11"/>
        <v>0</v>
      </c>
    </row>
    <row r="713" spans="1:9" ht="15.6">
      <c r="A713" s="70">
        <f>'Balance N'!I716</f>
        <v>0</v>
      </c>
      <c r="B713" s="71">
        <f>'Balance N'!J716</f>
        <v>0</v>
      </c>
      <c r="C713" s="72">
        <f>'Balance N'!K716</f>
        <v>0</v>
      </c>
      <c r="D713" s="72">
        <f>'Balance N'!L716</f>
        <v>0</v>
      </c>
      <c r="E713" s="72">
        <f>'Balance N'!M716</f>
        <v>0</v>
      </c>
      <c r="F713" s="72">
        <f>'Balance N'!N716</f>
        <v>0</v>
      </c>
      <c r="G713" s="72">
        <f>'Balance N'!O716</f>
        <v>0</v>
      </c>
      <c r="H713" s="72">
        <f>'Balance N'!P716</f>
        <v>0</v>
      </c>
      <c r="I713" s="74">
        <f t="shared" si="11"/>
        <v>0</v>
      </c>
    </row>
    <row r="714" spans="1:9" ht="15.6">
      <c r="A714" s="70">
        <f>'Balance N'!I717</f>
        <v>0</v>
      </c>
      <c r="B714" s="71">
        <f>'Balance N'!J717</f>
        <v>0</v>
      </c>
      <c r="C714" s="72">
        <f>'Balance N'!K717</f>
        <v>0</v>
      </c>
      <c r="D714" s="72">
        <f>'Balance N'!L717</f>
        <v>0</v>
      </c>
      <c r="E714" s="72">
        <f>'Balance N'!M717</f>
        <v>0</v>
      </c>
      <c r="F714" s="72">
        <f>'Balance N'!N717</f>
        <v>0</v>
      </c>
      <c r="G714" s="72">
        <f>'Balance N'!O717</f>
        <v>0</v>
      </c>
      <c r="H714" s="72">
        <f>'Balance N'!P717</f>
        <v>0</v>
      </c>
      <c r="I714" s="74">
        <f t="shared" si="11"/>
        <v>0</v>
      </c>
    </row>
    <row r="715" spans="1:9" ht="15.6">
      <c r="A715" s="70">
        <f>'Balance N'!I718</f>
        <v>0</v>
      </c>
      <c r="B715" s="71">
        <f>'Balance N'!J718</f>
        <v>0</v>
      </c>
      <c r="C715" s="72">
        <f>'Balance N'!K718</f>
        <v>0</v>
      </c>
      <c r="D715" s="72">
        <f>'Balance N'!L718</f>
        <v>0</v>
      </c>
      <c r="E715" s="72">
        <f>'Balance N'!M718</f>
        <v>0</v>
      </c>
      <c r="F715" s="72">
        <f>'Balance N'!N718</f>
        <v>0</v>
      </c>
      <c r="G715" s="72">
        <f>'Balance N'!O718</f>
        <v>0</v>
      </c>
      <c r="H715" s="72">
        <f>'Balance N'!P718</f>
        <v>0</v>
      </c>
      <c r="I715" s="74">
        <f t="shared" si="11"/>
        <v>0</v>
      </c>
    </row>
    <row r="716" spans="1:9" ht="15.6">
      <c r="A716" s="70">
        <f>'Balance N'!I719</f>
        <v>0</v>
      </c>
      <c r="B716" s="71">
        <f>'Balance N'!J719</f>
        <v>0</v>
      </c>
      <c r="C716" s="72">
        <f>'Balance N'!K719</f>
        <v>0</v>
      </c>
      <c r="D716" s="72">
        <f>'Balance N'!L719</f>
        <v>0</v>
      </c>
      <c r="E716" s="72">
        <f>'Balance N'!M719</f>
        <v>0</v>
      </c>
      <c r="F716" s="72">
        <f>'Balance N'!N719</f>
        <v>0</v>
      </c>
      <c r="G716" s="72">
        <f>'Balance N'!O719</f>
        <v>0</v>
      </c>
      <c r="H716" s="72">
        <f>'Balance N'!P719</f>
        <v>0</v>
      </c>
      <c r="I716" s="74">
        <f t="shared" si="11"/>
        <v>0</v>
      </c>
    </row>
    <row r="717" spans="1:9" ht="15.6">
      <c r="A717" s="70">
        <f>'Balance N'!I720</f>
        <v>0</v>
      </c>
      <c r="B717" s="71">
        <f>'Balance N'!J720</f>
        <v>0</v>
      </c>
      <c r="C717" s="72">
        <f>'Balance N'!K720</f>
        <v>0</v>
      </c>
      <c r="D717" s="72">
        <f>'Balance N'!L720</f>
        <v>0</v>
      </c>
      <c r="E717" s="72">
        <f>'Balance N'!M720</f>
        <v>0</v>
      </c>
      <c r="F717" s="72">
        <f>'Balance N'!N720</f>
        <v>0</v>
      </c>
      <c r="G717" s="72">
        <f>'Balance N'!O720</f>
        <v>0</v>
      </c>
      <c r="H717" s="72">
        <f>'Balance N'!P720</f>
        <v>0</v>
      </c>
      <c r="I717" s="74">
        <f t="shared" si="11"/>
        <v>0</v>
      </c>
    </row>
    <row r="718" spans="1:9" ht="15.6">
      <c r="A718" s="70">
        <f>'Balance N'!I721</f>
        <v>0</v>
      </c>
      <c r="B718" s="71">
        <f>'Balance N'!J721</f>
        <v>0</v>
      </c>
      <c r="C718" s="72">
        <f>'Balance N'!K721</f>
        <v>0</v>
      </c>
      <c r="D718" s="72">
        <f>'Balance N'!L721</f>
        <v>0</v>
      </c>
      <c r="E718" s="72">
        <f>'Balance N'!M721</f>
        <v>0</v>
      </c>
      <c r="F718" s="72">
        <f>'Balance N'!N721</f>
        <v>0</v>
      </c>
      <c r="G718" s="72">
        <f>'Balance N'!O721</f>
        <v>0</v>
      </c>
      <c r="H718" s="72">
        <f>'Balance N'!P721</f>
        <v>0</v>
      </c>
      <c r="I718" s="74">
        <f t="shared" si="11"/>
        <v>0</v>
      </c>
    </row>
    <row r="719" spans="1:9" ht="15.6">
      <c r="A719" s="70">
        <f>'Balance N'!I722</f>
        <v>0</v>
      </c>
      <c r="B719" s="71">
        <f>'Balance N'!J722</f>
        <v>0</v>
      </c>
      <c r="C719" s="72">
        <f>'Balance N'!K722</f>
        <v>0</v>
      </c>
      <c r="D719" s="72">
        <f>'Balance N'!L722</f>
        <v>0</v>
      </c>
      <c r="E719" s="72">
        <f>'Balance N'!M722</f>
        <v>0</v>
      </c>
      <c r="F719" s="72">
        <f>'Balance N'!N722</f>
        <v>0</v>
      </c>
      <c r="G719" s="72">
        <f>'Balance N'!O722</f>
        <v>0</v>
      </c>
      <c r="H719" s="72">
        <f>'Balance N'!P722</f>
        <v>0</v>
      </c>
      <c r="I719" s="74">
        <f t="shared" si="11"/>
        <v>0</v>
      </c>
    </row>
    <row r="720" spans="1:9" ht="15.6">
      <c r="A720" s="70">
        <f>'Balance N'!I723</f>
        <v>0</v>
      </c>
      <c r="B720" s="71">
        <f>'Balance N'!J723</f>
        <v>0</v>
      </c>
      <c r="C720" s="72">
        <f>'Balance N'!K723</f>
        <v>0</v>
      </c>
      <c r="D720" s="72">
        <f>'Balance N'!L723</f>
        <v>0</v>
      </c>
      <c r="E720" s="72">
        <f>'Balance N'!M723</f>
        <v>0</v>
      </c>
      <c r="F720" s="72">
        <f>'Balance N'!N723</f>
        <v>0</v>
      </c>
      <c r="G720" s="72">
        <f>'Balance N'!O723</f>
        <v>0</v>
      </c>
      <c r="H720" s="72">
        <f>'Balance N'!P723</f>
        <v>0</v>
      </c>
      <c r="I720" s="74">
        <f t="shared" si="11"/>
        <v>0</v>
      </c>
    </row>
    <row r="721" spans="1:9" ht="15.6">
      <c r="A721" s="70">
        <f>'Balance N'!I724</f>
        <v>0</v>
      </c>
      <c r="B721" s="71">
        <f>'Balance N'!J724</f>
        <v>0</v>
      </c>
      <c r="C721" s="72">
        <f>'Balance N'!K724</f>
        <v>0</v>
      </c>
      <c r="D721" s="72">
        <f>'Balance N'!L724</f>
        <v>0</v>
      </c>
      <c r="E721" s="72">
        <f>'Balance N'!M724</f>
        <v>0</v>
      </c>
      <c r="F721" s="72">
        <f>'Balance N'!N724</f>
        <v>0</v>
      </c>
      <c r="G721" s="72">
        <f>'Balance N'!O724</f>
        <v>0</v>
      </c>
      <c r="H721" s="72">
        <f>'Balance N'!P724</f>
        <v>0</v>
      </c>
      <c r="I721" s="74">
        <f t="shared" si="11"/>
        <v>0</v>
      </c>
    </row>
    <row r="722" spans="1:9" ht="15.6">
      <c r="A722" s="70">
        <f>'Balance N'!I725</f>
        <v>0</v>
      </c>
      <c r="B722" s="71">
        <f>'Balance N'!J725</f>
        <v>0</v>
      </c>
      <c r="C722" s="72">
        <f>'Balance N'!K725</f>
        <v>0</v>
      </c>
      <c r="D722" s="72">
        <f>'Balance N'!L725</f>
        <v>0</v>
      </c>
      <c r="E722" s="72">
        <f>'Balance N'!M725</f>
        <v>0</v>
      </c>
      <c r="F722" s="72">
        <f>'Balance N'!N725</f>
        <v>0</v>
      </c>
      <c r="G722" s="72">
        <f>'Balance N'!O725</f>
        <v>0</v>
      </c>
      <c r="H722" s="72">
        <f>'Balance N'!P725</f>
        <v>0</v>
      </c>
      <c r="I722" s="74">
        <f t="shared" si="11"/>
        <v>0</v>
      </c>
    </row>
    <row r="723" spans="1:9" ht="15.6">
      <c r="A723" s="70">
        <f>'Balance N'!I726</f>
        <v>0</v>
      </c>
      <c r="B723" s="71">
        <f>'Balance N'!J726</f>
        <v>0</v>
      </c>
      <c r="C723" s="72">
        <f>'Balance N'!K726</f>
        <v>0</v>
      </c>
      <c r="D723" s="72">
        <f>'Balance N'!L726</f>
        <v>0</v>
      </c>
      <c r="E723" s="72">
        <f>'Balance N'!M726</f>
        <v>0</v>
      </c>
      <c r="F723" s="72">
        <f>'Balance N'!N726</f>
        <v>0</v>
      </c>
      <c r="G723" s="72">
        <f>'Balance N'!O726</f>
        <v>0</v>
      </c>
      <c r="H723" s="72">
        <f>'Balance N'!P726</f>
        <v>0</v>
      </c>
      <c r="I723" s="74">
        <f t="shared" si="11"/>
        <v>0</v>
      </c>
    </row>
    <row r="724" spans="1:9" ht="15.6">
      <c r="A724" s="70">
        <f>'Balance N'!I727</f>
        <v>0</v>
      </c>
      <c r="B724" s="71">
        <f>'Balance N'!J727</f>
        <v>0</v>
      </c>
      <c r="C724" s="72">
        <f>'Balance N'!K727</f>
        <v>0</v>
      </c>
      <c r="D724" s="72">
        <f>'Balance N'!L727</f>
        <v>0</v>
      </c>
      <c r="E724" s="72">
        <f>'Balance N'!M727</f>
        <v>0</v>
      </c>
      <c r="F724" s="72">
        <f>'Balance N'!N727</f>
        <v>0</v>
      </c>
      <c r="G724" s="72">
        <f>'Balance N'!O727</f>
        <v>0</v>
      </c>
      <c r="H724" s="72">
        <f>'Balance N'!P727</f>
        <v>0</v>
      </c>
      <c r="I724" s="74">
        <f t="shared" si="11"/>
        <v>0</v>
      </c>
    </row>
    <row r="725" spans="1:9" ht="15.6">
      <c r="A725" s="70">
        <f>'Balance N'!I728</f>
        <v>0</v>
      </c>
      <c r="B725" s="71">
        <f>'Balance N'!J728</f>
        <v>0</v>
      </c>
      <c r="C725" s="72">
        <f>'Balance N'!K728</f>
        <v>0</v>
      </c>
      <c r="D725" s="72">
        <f>'Balance N'!L728</f>
        <v>0</v>
      </c>
      <c r="E725" s="72">
        <f>'Balance N'!M728</f>
        <v>0</v>
      </c>
      <c r="F725" s="72">
        <f>'Balance N'!N728</f>
        <v>0</v>
      </c>
      <c r="G725" s="72">
        <f>'Balance N'!O728</f>
        <v>0</v>
      </c>
      <c r="H725" s="72">
        <f>'Balance N'!P728</f>
        <v>0</v>
      </c>
      <c r="I725" s="74">
        <f t="shared" si="11"/>
        <v>0</v>
      </c>
    </row>
    <row r="726" spans="1:9" ht="15.6">
      <c r="A726" s="70">
        <f>'Balance N'!I729</f>
        <v>0</v>
      </c>
      <c r="B726" s="71">
        <f>'Balance N'!J729</f>
        <v>0</v>
      </c>
      <c r="C726" s="72">
        <f>'Balance N'!K729</f>
        <v>0</v>
      </c>
      <c r="D726" s="72">
        <f>'Balance N'!L729</f>
        <v>0</v>
      </c>
      <c r="E726" s="72">
        <f>'Balance N'!M729</f>
        <v>0</v>
      </c>
      <c r="F726" s="72">
        <f>'Balance N'!N729</f>
        <v>0</v>
      </c>
      <c r="G726" s="72">
        <f>'Balance N'!O729</f>
        <v>0</v>
      </c>
      <c r="H726" s="72">
        <f>'Balance N'!P729</f>
        <v>0</v>
      </c>
      <c r="I726" s="74">
        <f t="shared" si="11"/>
        <v>0</v>
      </c>
    </row>
    <row r="727" spans="1:9" ht="15.6">
      <c r="A727" s="70">
        <f>'Balance N'!I730</f>
        <v>0</v>
      </c>
      <c r="B727" s="71">
        <f>'Balance N'!J730</f>
        <v>0</v>
      </c>
      <c r="C727" s="72">
        <f>'Balance N'!K730</f>
        <v>0</v>
      </c>
      <c r="D727" s="72">
        <f>'Balance N'!L730</f>
        <v>0</v>
      </c>
      <c r="E727" s="72">
        <f>'Balance N'!M730</f>
        <v>0</v>
      </c>
      <c r="F727" s="72">
        <f>'Balance N'!N730</f>
        <v>0</v>
      </c>
      <c r="G727" s="72">
        <f>'Balance N'!O730</f>
        <v>0</v>
      </c>
      <c r="H727" s="72">
        <f>'Balance N'!P730</f>
        <v>0</v>
      </c>
      <c r="I727" s="74">
        <f t="shared" si="11"/>
        <v>0</v>
      </c>
    </row>
    <row r="728" spans="1:9" ht="15.6">
      <c r="A728" s="70">
        <f>'Balance N'!I731</f>
        <v>0</v>
      </c>
      <c r="B728" s="71">
        <f>'Balance N'!J731</f>
        <v>0</v>
      </c>
      <c r="C728" s="72">
        <f>'Balance N'!K731</f>
        <v>0</v>
      </c>
      <c r="D728" s="72">
        <f>'Balance N'!L731</f>
        <v>0</v>
      </c>
      <c r="E728" s="72">
        <f>'Balance N'!M731</f>
        <v>0</v>
      </c>
      <c r="F728" s="72">
        <f>'Balance N'!N731</f>
        <v>0</v>
      </c>
      <c r="G728" s="72">
        <f>'Balance N'!O731</f>
        <v>0</v>
      </c>
      <c r="H728" s="72">
        <f>'Balance N'!P731</f>
        <v>0</v>
      </c>
      <c r="I728" s="74">
        <f t="shared" si="11"/>
        <v>0</v>
      </c>
    </row>
    <row r="729" spans="1:9" ht="15.6">
      <c r="A729" s="70">
        <f>'Balance N'!I732</f>
        <v>0</v>
      </c>
      <c r="B729" s="71">
        <f>'Balance N'!J732</f>
        <v>0</v>
      </c>
      <c r="C729" s="72">
        <f>'Balance N'!K732</f>
        <v>0</v>
      </c>
      <c r="D729" s="72">
        <f>'Balance N'!L732</f>
        <v>0</v>
      </c>
      <c r="E729" s="72">
        <f>'Balance N'!M732</f>
        <v>0</v>
      </c>
      <c r="F729" s="72">
        <f>'Balance N'!N732</f>
        <v>0</v>
      </c>
      <c r="G729" s="72">
        <f>'Balance N'!O732</f>
        <v>0</v>
      </c>
      <c r="H729" s="72">
        <f>'Balance N'!P732</f>
        <v>0</v>
      </c>
      <c r="I729" s="74">
        <f t="shared" si="11"/>
        <v>0</v>
      </c>
    </row>
    <row r="730" spans="1:9" ht="15.6">
      <c r="A730" s="70">
        <f>'Balance N'!I733</f>
        <v>0</v>
      </c>
      <c r="B730" s="71">
        <f>'Balance N'!J733</f>
        <v>0</v>
      </c>
      <c r="C730" s="72">
        <f>'Balance N'!K733</f>
        <v>0</v>
      </c>
      <c r="D730" s="72">
        <f>'Balance N'!L733</f>
        <v>0</v>
      </c>
      <c r="E730" s="72">
        <f>'Balance N'!M733</f>
        <v>0</v>
      </c>
      <c r="F730" s="72">
        <f>'Balance N'!N733</f>
        <v>0</v>
      </c>
      <c r="G730" s="72">
        <f>'Balance N'!O733</f>
        <v>0</v>
      </c>
      <c r="H730" s="72">
        <f>'Balance N'!P733</f>
        <v>0</v>
      </c>
      <c r="I730" s="74">
        <f t="shared" si="11"/>
        <v>0</v>
      </c>
    </row>
    <row r="731" spans="1:9" ht="15.6">
      <c r="A731" s="70">
        <f>'Balance N'!I734</f>
        <v>0</v>
      </c>
      <c r="B731" s="71">
        <f>'Balance N'!J734</f>
        <v>0</v>
      </c>
      <c r="C731" s="72">
        <f>'Balance N'!K734</f>
        <v>0</v>
      </c>
      <c r="D731" s="72">
        <f>'Balance N'!L734</f>
        <v>0</v>
      </c>
      <c r="E731" s="72">
        <f>'Balance N'!M734</f>
        <v>0</v>
      </c>
      <c r="F731" s="72">
        <f>'Balance N'!N734</f>
        <v>0</v>
      </c>
      <c r="G731" s="72">
        <f>'Balance N'!O734</f>
        <v>0</v>
      </c>
      <c r="H731" s="72">
        <f>'Balance N'!P734</f>
        <v>0</v>
      </c>
      <c r="I731" s="74">
        <f t="shared" si="11"/>
        <v>0</v>
      </c>
    </row>
    <row r="732" spans="1:9" ht="15.6">
      <c r="A732" s="70">
        <f>'Balance N'!I735</f>
        <v>0</v>
      </c>
      <c r="B732" s="71">
        <f>'Balance N'!J735</f>
        <v>0</v>
      </c>
      <c r="C732" s="72">
        <f>'Balance N'!K735</f>
        <v>0</v>
      </c>
      <c r="D732" s="72">
        <f>'Balance N'!L735</f>
        <v>0</v>
      </c>
      <c r="E732" s="72">
        <f>'Balance N'!M735</f>
        <v>0</v>
      </c>
      <c r="F732" s="72">
        <f>'Balance N'!N735</f>
        <v>0</v>
      </c>
      <c r="G732" s="72">
        <f>'Balance N'!O735</f>
        <v>0</v>
      </c>
      <c r="H732" s="72">
        <f>'Balance N'!P735</f>
        <v>0</v>
      </c>
      <c r="I732" s="74">
        <f t="shared" si="11"/>
        <v>0</v>
      </c>
    </row>
    <row r="733" spans="1:9" ht="15.6">
      <c r="A733" s="70">
        <f>'Balance N'!I736</f>
        <v>0</v>
      </c>
      <c r="B733" s="71">
        <f>'Balance N'!J736</f>
        <v>0</v>
      </c>
      <c r="C733" s="72">
        <f>'Balance N'!K736</f>
        <v>0</v>
      </c>
      <c r="D733" s="72">
        <f>'Balance N'!L736</f>
        <v>0</v>
      </c>
      <c r="E733" s="72">
        <f>'Balance N'!M736</f>
        <v>0</v>
      </c>
      <c r="F733" s="72">
        <f>'Balance N'!N736</f>
        <v>0</v>
      </c>
      <c r="G733" s="72">
        <f>'Balance N'!O736</f>
        <v>0</v>
      </c>
      <c r="H733" s="72">
        <f>'Balance N'!P736</f>
        <v>0</v>
      </c>
      <c r="I733" s="74">
        <f t="shared" si="11"/>
        <v>0</v>
      </c>
    </row>
    <row r="734" spans="1:9" ht="15.6">
      <c r="A734" s="70">
        <f>'Balance N'!I737</f>
        <v>0</v>
      </c>
      <c r="B734" s="71">
        <f>'Balance N'!J737</f>
        <v>0</v>
      </c>
      <c r="C734" s="72">
        <f>'Balance N'!K737</f>
        <v>0</v>
      </c>
      <c r="D734" s="72">
        <f>'Balance N'!L737</f>
        <v>0</v>
      </c>
      <c r="E734" s="72">
        <f>'Balance N'!M737</f>
        <v>0</v>
      </c>
      <c r="F734" s="72">
        <f>'Balance N'!N737</f>
        <v>0</v>
      </c>
      <c r="G734" s="72">
        <f>'Balance N'!O737</f>
        <v>0</v>
      </c>
      <c r="H734" s="72">
        <f>'Balance N'!P737</f>
        <v>0</v>
      </c>
      <c r="I734" s="74">
        <f t="shared" si="11"/>
        <v>0</v>
      </c>
    </row>
    <row r="735" spans="1:9" ht="15.6">
      <c r="A735" s="70">
        <f>'Balance N'!I738</f>
        <v>0</v>
      </c>
      <c r="B735" s="71">
        <f>'Balance N'!J738</f>
        <v>0</v>
      </c>
      <c r="C735" s="72">
        <f>'Balance N'!K738</f>
        <v>0</v>
      </c>
      <c r="D735" s="72">
        <f>'Balance N'!L738</f>
        <v>0</v>
      </c>
      <c r="E735" s="72">
        <f>'Balance N'!M738</f>
        <v>0</v>
      </c>
      <c r="F735" s="72">
        <f>'Balance N'!N738</f>
        <v>0</v>
      </c>
      <c r="G735" s="72">
        <f>'Balance N'!O738</f>
        <v>0</v>
      </c>
      <c r="H735" s="72">
        <f>'Balance N'!P738</f>
        <v>0</v>
      </c>
      <c r="I735" s="74">
        <f t="shared" si="11"/>
        <v>0</v>
      </c>
    </row>
    <row r="736" spans="1:9" ht="15.6">
      <c r="A736" s="70">
        <f>'Balance N'!I739</f>
        <v>0</v>
      </c>
      <c r="B736" s="71">
        <f>'Balance N'!J739</f>
        <v>0</v>
      </c>
      <c r="C736" s="72">
        <f>'Balance N'!K739</f>
        <v>0</v>
      </c>
      <c r="D736" s="72">
        <f>'Balance N'!L739</f>
        <v>0</v>
      </c>
      <c r="E736" s="72">
        <f>'Balance N'!M739</f>
        <v>0</v>
      </c>
      <c r="F736" s="72">
        <f>'Balance N'!N739</f>
        <v>0</v>
      </c>
      <c r="G736" s="72">
        <f>'Balance N'!O739</f>
        <v>0</v>
      </c>
      <c r="H736" s="72">
        <f>'Balance N'!P739</f>
        <v>0</v>
      </c>
      <c r="I736" s="74">
        <f t="shared" si="11"/>
        <v>0</v>
      </c>
    </row>
    <row r="737" spans="1:9" ht="15.6">
      <c r="A737" s="70">
        <f>'Balance N'!I740</f>
        <v>0</v>
      </c>
      <c r="B737" s="71">
        <f>'Balance N'!J740</f>
        <v>0</v>
      </c>
      <c r="C737" s="72">
        <f>'Balance N'!K740</f>
        <v>0</v>
      </c>
      <c r="D737" s="72">
        <f>'Balance N'!L740</f>
        <v>0</v>
      </c>
      <c r="E737" s="72">
        <f>'Balance N'!M740</f>
        <v>0</v>
      </c>
      <c r="F737" s="72">
        <f>'Balance N'!N740</f>
        <v>0</v>
      </c>
      <c r="G737" s="72">
        <f>'Balance N'!O740</f>
        <v>0</v>
      </c>
      <c r="H737" s="72">
        <f>'Balance N'!P740</f>
        <v>0</v>
      </c>
      <c r="I737" s="74">
        <f t="shared" si="11"/>
        <v>0</v>
      </c>
    </row>
    <row r="738" spans="1:9" ht="15.6">
      <c r="A738" s="70">
        <f>'Balance N'!I741</f>
        <v>0</v>
      </c>
      <c r="B738" s="71">
        <f>'Balance N'!J741</f>
        <v>0</v>
      </c>
      <c r="C738" s="72">
        <f>'Balance N'!K741</f>
        <v>0</v>
      </c>
      <c r="D738" s="72">
        <f>'Balance N'!L741</f>
        <v>0</v>
      </c>
      <c r="E738" s="72">
        <f>'Balance N'!M741</f>
        <v>0</v>
      </c>
      <c r="F738" s="72">
        <f>'Balance N'!N741</f>
        <v>0</v>
      </c>
      <c r="G738" s="72">
        <f>'Balance N'!O741</f>
        <v>0</v>
      </c>
      <c r="H738" s="72">
        <f>'Balance N'!P741</f>
        <v>0</v>
      </c>
      <c r="I738" s="74">
        <f t="shared" si="11"/>
        <v>0</v>
      </c>
    </row>
    <row r="739" spans="1:9" ht="15.6">
      <c r="A739" s="70">
        <f>'Balance N'!I742</f>
        <v>0</v>
      </c>
      <c r="B739" s="71">
        <f>'Balance N'!J742</f>
        <v>0</v>
      </c>
      <c r="C739" s="72">
        <f>'Balance N'!K742</f>
        <v>0</v>
      </c>
      <c r="D739" s="72">
        <f>'Balance N'!L742</f>
        <v>0</v>
      </c>
      <c r="E739" s="72">
        <f>'Balance N'!M742</f>
        <v>0</v>
      </c>
      <c r="F739" s="72">
        <f>'Balance N'!N742</f>
        <v>0</v>
      </c>
      <c r="G739" s="72">
        <f>'Balance N'!O742</f>
        <v>0</v>
      </c>
      <c r="H739" s="72">
        <f>'Balance N'!P742</f>
        <v>0</v>
      </c>
      <c r="I739" s="74">
        <f t="shared" si="11"/>
        <v>0</v>
      </c>
    </row>
    <row r="740" spans="1:9" ht="15.6">
      <c r="A740" s="70">
        <f>'Balance N'!I743</f>
        <v>0</v>
      </c>
      <c r="B740" s="71">
        <f>'Balance N'!J743</f>
        <v>0</v>
      </c>
      <c r="C740" s="72">
        <f>'Balance N'!K743</f>
        <v>0</v>
      </c>
      <c r="D740" s="72">
        <f>'Balance N'!L743</f>
        <v>0</v>
      </c>
      <c r="E740" s="72">
        <f>'Balance N'!M743</f>
        <v>0</v>
      </c>
      <c r="F740" s="72">
        <f>'Balance N'!N743</f>
        <v>0</v>
      </c>
      <c r="G740" s="72">
        <f>'Balance N'!O743</f>
        <v>0</v>
      </c>
      <c r="H740" s="72">
        <f>'Balance N'!P743</f>
        <v>0</v>
      </c>
      <c r="I740" s="74">
        <f t="shared" si="11"/>
        <v>0</v>
      </c>
    </row>
    <row r="741" spans="1:9" ht="15.6">
      <c r="A741" s="70">
        <f>'Balance N'!I744</f>
        <v>0</v>
      </c>
      <c r="B741" s="71">
        <f>'Balance N'!J744</f>
        <v>0</v>
      </c>
      <c r="C741" s="72">
        <f>'Balance N'!K744</f>
        <v>0</v>
      </c>
      <c r="D741" s="72">
        <f>'Balance N'!L744</f>
        <v>0</v>
      </c>
      <c r="E741" s="72">
        <f>'Balance N'!M744</f>
        <v>0</v>
      </c>
      <c r="F741" s="72">
        <f>'Balance N'!N744</f>
        <v>0</v>
      </c>
      <c r="G741" s="72">
        <f>'Balance N'!O744</f>
        <v>0</v>
      </c>
      <c r="H741" s="72">
        <f>'Balance N'!P744</f>
        <v>0</v>
      </c>
      <c r="I741" s="74">
        <f t="shared" si="11"/>
        <v>0</v>
      </c>
    </row>
    <row r="742" spans="1:9" ht="15.6">
      <c r="A742" s="70">
        <f>'Balance N'!I745</f>
        <v>0</v>
      </c>
      <c r="B742" s="71">
        <f>'Balance N'!J745</f>
        <v>0</v>
      </c>
      <c r="C742" s="72">
        <f>'Balance N'!K745</f>
        <v>0</v>
      </c>
      <c r="D742" s="72">
        <f>'Balance N'!L745</f>
        <v>0</v>
      </c>
      <c r="E742" s="72">
        <f>'Balance N'!M745</f>
        <v>0</v>
      </c>
      <c r="F742" s="72">
        <f>'Balance N'!N745</f>
        <v>0</v>
      </c>
      <c r="G742" s="72">
        <f>'Balance N'!O745</f>
        <v>0</v>
      </c>
      <c r="H742" s="72">
        <f>'Balance N'!P745</f>
        <v>0</v>
      </c>
      <c r="I742" s="74">
        <f t="shared" si="11"/>
        <v>0</v>
      </c>
    </row>
    <row r="743" spans="1:9" ht="15.6">
      <c r="A743" s="70">
        <f>'Balance N'!I746</f>
        <v>0</v>
      </c>
      <c r="B743" s="71">
        <f>'Balance N'!J746</f>
        <v>0</v>
      </c>
      <c r="C743" s="72">
        <f>'Balance N'!K746</f>
        <v>0</v>
      </c>
      <c r="D743" s="72">
        <f>'Balance N'!L746</f>
        <v>0</v>
      </c>
      <c r="E743" s="72">
        <f>'Balance N'!M746</f>
        <v>0</v>
      </c>
      <c r="F743" s="72">
        <f>'Balance N'!N746</f>
        <v>0</v>
      </c>
      <c r="G743" s="72">
        <f>'Balance N'!O746</f>
        <v>0</v>
      </c>
      <c r="H743" s="72">
        <f>'Balance N'!P746</f>
        <v>0</v>
      </c>
      <c r="I743" s="74">
        <f t="shared" si="11"/>
        <v>0</v>
      </c>
    </row>
    <row r="744" spans="1:9" ht="15.6">
      <c r="A744" s="70">
        <f>'Balance N'!I747</f>
        <v>0</v>
      </c>
      <c r="B744" s="71">
        <f>'Balance N'!J747</f>
        <v>0</v>
      </c>
      <c r="C744" s="72">
        <f>'Balance N'!K747</f>
        <v>0</v>
      </c>
      <c r="D744" s="72">
        <f>'Balance N'!L747</f>
        <v>0</v>
      </c>
      <c r="E744" s="72">
        <f>'Balance N'!M747</f>
        <v>0</v>
      </c>
      <c r="F744" s="72">
        <f>'Balance N'!N747</f>
        <v>0</v>
      </c>
      <c r="G744" s="72">
        <f>'Balance N'!O747</f>
        <v>0</v>
      </c>
      <c r="H744" s="72">
        <f>'Balance N'!P747</f>
        <v>0</v>
      </c>
      <c r="I744" s="74">
        <f t="shared" si="11"/>
        <v>0</v>
      </c>
    </row>
    <row r="745" spans="1:9" ht="15.6">
      <c r="A745" s="70">
        <f>'Balance N'!I748</f>
        <v>0</v>
      </c>
      <c r="B745" s="71">
        <f>'Balance N'!J748</f>
        <v>0</v>
      </c>
      <c r="C745" s="72">
        <f>'Balance N'!K748</f>
        <v>0</v>
      </c>
      <c r="D745" s="72">
        <f>'Balance N'!L748</f>
        <v>0</v>
      </c>
      <c r="E745" s="72">
        <f>'Balance N'!M748</f>
        <v>0</v>
      </c>
      <c r="F745" s="72">
        <f>'Balance N'!N748</f>
        <v>0</v>
      </c>
      <c r="G745" s="72">
        <f>'Balance N'!O748</f>
        <v>0</v>
      </c>
      <c r="H745" s="72">
        <f>'Balance N'!P748</f>
        <v>0</v>
      </c>
      <c r="I745" s="74">
        <f t="shared" si="11"/>
        <v>0</v>
      </c>
    </row>
    <row r="746" spans="1:9" ht="15.6">
      <c r="A746" s="70">
        <f>'Balance N'!I749</f>
        <v>0</v>
      </c>
      <c r="B746" s="71">
        <f>'Balance N'!J749</f>
        <v>0</v>
      </c>
      <c r="C746" s="72">
        <f>'Balance N'!K749</f>
        <v>0</v>
      </c>
      <c r="D746" s="72">
        <f>'Balance N'!L749</f>
        <v>0</v>
      </c>
      <c r="E746" s="72">
        <f>'Balance N'!M749</f>
        <v>0</v>
      </c>
      <c r="F746" s="72">
        <f>'Balance N'!N749</f>
        <v>0</v>
      </c>
      <c r="G746" s="72">
        <f>'Balance N'!O749</f>
        <v>0</v>
      </c>
      <c r="H746" s="72">
        <f>'Balance N'!P749</f>
        <v>0</v>
      </c>
      <c r="I746" s="74">
        <f t="shared" si="11"/>
        <v>0</v>
      </c>
    </row>
    <row r="747" spans="1:9" ht="15.6">
      <c r="A747" s="70">
        <f>'Balance N'!I750</f>
        <v>0</v>
      </c>
      <c r="B747" s="71">
        <f>'Balance N'!J750</f>
        <v>0</v>
      </c>
      <c r="C747" s="72">
        <f>'Balance N'!K750</f>
        <v>0</v>
      </c>
      <c r="D747" s="72">
        <f>'Balance N'!L750</f>
        <v>0</v>
      </c>
      <c r="E747" s="72">
        <f>'Balance N'!M750</f>
        <v>0</v>
      </c>
      <c r="F747" s="72">
        <f>'Balance N'!N750</f>
        <v>0</v>
      </c>
      <c r="G747" s="72">
        <f>'Balance N'!O750</f>
        <v>0</v>
      </c>
      <c r="H747" s="72">
        <f>'Balance N'!P750</f>
        <v>0</v>
      </c>
      <c r="I747" s="74">
        <f t="shared" si="11"/>
        <v>0</v>
      </c>
    </row>
    <row r="748" spans="1:9" ht="15.6">
      <c r="A748" s="70">
        <f>'Balance N'!I751</f>
        <v>0</v>
      </c>
      <c r="B748" s="71">
        <f>'Balance N'!J751</f>
        <v>0</v>
      </c>
      <c r="C748" s="72">
        <f>'Balance N'!K751</f>
        <v>0</v>
      </c>
      <c r="D748" s="72">
        <f>'Balance N'!L751</f>
        <v>0</v>
      </c>
      <c r="E748" s="72">
        <f>'Balance N'!M751</f>
        <v>0</v>
      </c>
      <c r="F748" s="72">
        <f>'Balance N'!N751</f>
        <v>0</v>
      </c>
      <c r="G748" s="72">
        <f>'Balance N'!O751</f>
        <v>0</v>
      </c>
      <c r="H748" s="72">
        <f>'Balance N'!P751</f>
        <v>0</v>
      </c>
      <c r="I748" s="74">
        <f t="shared" si="11"/>
        <v>0</v>
      </c>
    </row>
    <row r="749" spans="1:9" ht="15.6">
      <c r="A749" s="70">
        <f>'Balance N'!I752</f>
        <v>0</v>
      </c>
      <c r="B749" s="71">
        <f>'Balance N'!J752</f>
        <v>0</v>
      </c>
      <c r="C749" s="72">
        <f>'Balance N'!K752</f>
        <v>0</v>
      </c>
      <c r="D749" s="72">
        <f>'Balance N'!L752</f>
        <v>0</v>
      </c>
      <c r="E749" s="72">
        <f>'Balance N'!M752</f>
        <v>0</v>
      </c>
      <c r="F749" s="72">
        <f>'Balance N'!N752</f>
        <v>0</v>
      </c>
      <c r="G749" s="72">
        <f>'Balance N'!O752</f>
        <v>0</v>
      </c>
      <c r="H749" s="72">
        <f>'Balance N'!P752</f>
        <v>0</v>
      </c>
      <c r="I749" s="74">
        <f t="shared" si="11"/>
        <v>0</v>
      </c>
    </row>
    <row r="750" spans="1:9" ht="15.6">
      <c r="A750" s="70">
        <f>'Balance N'!I753</f>
        <v>0</v>
      </c>
      <c r="B750" s="71">
        <f>'Balance N'!J753</f>
        <v>0</v>
      </c>
      <c r="C750" s="72">
        <f>'Balance N'!K753</f>
        <v>0</v>
      </c>
      <c r="D750" s="72">
        <f>'Balance N'!L753</f>
        <v>0</v>
      </c>
      <c r="E750" s="72">
        <f>'Balance N'!M753</f>
        <v>0</v>
      </c>
      <c r="F750" s="72">
        <f>'Balance N'!N753</f>
        <v>0</v>
      </c>
      <c r="G750" s="72">
        <f>'Balance N'!O753</f>
        <v>0</v>
      </c>
      <c r="H750" s="72">
        <f>'Balance N'!P753</f>
        <v>0</v>
      </c>
      <c r="I750" s="74">
        <f t="shared" si="11"/>
        <v>0</v>
      </c>
    </row>
    <row r="751" spans="1:9" ht="15.6">
      <c r="A751" s="70">
        <f>'Balance N'!I754</f>
        <v>0</v>
      </c>
      <c r="B751" s="71">
        <f>'Balance N'!J754</f>
        <v>0</v>
      </c>
      <c r="C751" s="72">
        <f>'Balance N'!K754</f>
        <v>0</v>
      </c>
      <c r="D751" s="72">
        <f>'Balance N'!L754</f>
        <v>0</v>
      </c>
      <c r="E751" s="72">
        <f>'Balance N'!M754</f>
        <v>0</v>
      </c>
      <c r="F751" s="72">
        <f>'Balance N'!N754</f>
        <v>0</v>
      </c>
      <c r="G751" s="72">
        <f>'Balance N'!O754</f>
        <v>0</v>
      </c>
      <c r="H751" s="72">
        <f>'Balance N'!P754</f>
        <v>0</v>
      </c>
      <c r="I751" s="74">
        <f t="shared" si="11"/>
        <v>0</v>
      </c>
    </row>
    <row r="752" spans="1:9" ht="15.6">
      <c r="A752" s="70">
        <f>'Balance N'!I755</f>
        <v>0</v>
      </c>
      <c r="B752" s="71">
        <f>'Balance N'!J755</f>
        <v>0</v>
      </c>
      <c r="C752" s="72">
        <f>'Balance N'!K755</f>
        <v>0</v>
      </c>
      <c r="D752" s="72">
        <f>'Balance N'!L755</f>
        <v>0</v>
      </c>
      <c r="E752" s="72">
        <f>'Balance N'!M755</f>
        <v>0</v>
      </c>
      <c r="F752" s="72">
        <f>'Balance N'!N755</f>
        <v>0</v>
      </c>
      <c r="G752" s="72">
        <f>'Balance N'!O755</f>
        <v>0</v>
      </c>
      <c r="H752" s="72">
        <f>'Balance N'!P755</f>
        <v>0</v>
      </c>
      <c r="I752" s="74">
        <f t="shared" si="11"/>
        <v>0</v>
      </c>
    </row>
    <row r="753" spans="1:9" ht="15.6">
      <c r="A753" s="70">
        <f>'Balance N'!I756</f>
        <v>0</v>
      </c>
      <c r="B753" s="71">
        <f>'Balance N'!J756</f>
        <v>0</v>
      </c>
      <c r="C753" s="72">
        <f>'Balance N'!K756</f>
        <v>0</v>
      </c>
      <c r="D753" s="72">
        <f>'Balance N'!L756</f>
        <v>0</v>
      </c>
      <c r="E753" s="72">
        <f>'Balance N'!M756</f>
        <v>0</v>
      </c>
      <c r="F753" s="72">
        <f>'Balance N'!N756</f>
        <v>0</v>
      </c>
      <c r="G753" s="72">
        <f>'Balance N'!O756</f>
        <v>0</v>
      </c>
      <c r="H753" s="72">
        <f>'Balance N'!P756</f>
        <v>0</v>
      </c>
      <c r="I753" s="74">
        <f t="shared" si="11"/>
        <v>0</v>
      </c>
    </row>
    <row r="754" spans="1:9" ht="15.6">
      <c r="A754" s="70">
        <f>'Balance N'!I757</f>
        <v>0</v>
      </c>
      <c r="B754" s="71">
        <f>'Balance N'!J757</f>
        <v>0</v>
      </c>
      <c r="C754" s="72">
        <f>'Balance N'!K757</f>
        <v>0</v>
      </c>
      <c r="D754" s="72">
        <f>'Balance N'!L757</f>
        <v>0</v>
      </c>
      <c r="E754" s="72">
        <f>'Balance N'!M757</f>
        <v>0</v>
      </c>
      <c r="F754" s="72">
        <f>'Balance N'!N757</f>
        <v>0</v>
      </c>
      <c r="G754" s="72">
        <f>'Balance N'!O757</f>
        <v>0</v>
      </c>
      <c r="H754" s="72">
        <f>'Balance N'!P757</f>
        <v>0</v>
      </c>
      <c r="I754" s="74">
        <f t="shared" si="11"/>
        <v>0</v>
      </c>
    </row>
    <row r="755" spans="1:9" ht="15.6">
      <c r="A755" s="70">
        <f>'Balance N'!I758</f>
        <v>0</v>
      </c>
      <c r="B755" s="71">
        <f>'Balance N'!J758</f>
        <v>0</v>
      </c>
      <c r="C755" s="72">
        <f>'Balance N'!K758</f>
        <v>0</v>
      </c>
      <c r="D755" s="72">
        <f>'Balance N'!L758</f>
        <v>0</v>
      </c>
      <c r="E755" s="72">
        <f>'Balance N'!M758</f>
        <v>0</v>
      </c>
      <c r="F755" s="72">
        <f>'Balance N'!N758</f>
        <v>0</v>
      </c>
      <c r="G755" s="72">
        <f>'Balance N'!O758</f>
        <v>0</v>
      </c>
      <c r="H755" s="72">
        <f>'Balance N'!P758</f>
        <v>0</v>
      </c>
      <c r="I755" s="74">
        <f t="shared" si="11"/>
        <v>0</v>
      </c>
    </row>
    <row r="756" spans="1:9" ht="15.6">
      <c r="A756" s="70">
        <f>'Balance N'!I759</f>
        <v>0</v>
      </c>
      <c r="B756" s="71">
        <f>'Balance N'!J759</f>
        <v>0</v>
      </c>
      <c r="C756" s="72">
        <f>'Balance N'!K759</f>
        <v>0</v>
      </c>
      <c r="D756" s="72">
        <f>'Balance N'!L759</f>
        <v>0</v>
      </c>
      <c r="E756" s="72">
        <f>'Balance N'!M759</f>
        <v>0</v>
      </c>
      <c r="F756" s="72">
        <f>'Balance N'!N759</f>
        <v>0</v>
      </c>
      <c r="G756" s="72">
        <f>'Balance N'!O759</f>
        <v>0</v>
      </c>
      <c r="H756" s="72">
        <f>'Balance N'!P759</f>
        <v>0</v>
      </c>
      <c r="I756" s="74">
        <f t="shared" si="11"/>
        <v>0</v>
      </c>
    </row>
    <row r="757" spans="1:9" ht="15.6">
      <c r="A757" s="70">
        <f>'Balance N'!I760</f>
        <v>0</v>
      </c>
      <c r="B757" s="71">
        <f>'Balance N'!J760</f>
        <v>0</v>
      </c>
      <c r="C757" s="72">
        <f>'Balance N'!K760</f>
        <v>0</v>
      </c>
      <c r="D757" s="72">
        <f>'Balance N'!L760</f>
        <v>0</v>
      </c>
      <c r="E757" s="72">
        <f>'Balance N'!M760</f>
        <v>0</v>
      </c>
      <c r="F757" s="72">
        <f>'Balance N'!N760</f>
        <v>0</v>
      </c>
      <c r="G757" s="72">
        <f>'Balance N'!O760</f>
        <v>0</v>
      </c>
      <c r="H757" s="72">
        <f>'Balance N'!P760</f>
        <v>0</v>
      </c>
      <c r="I757" s="74">
        <f t="shared" si="11"/>
        <v>0</v>
      </c>
    </row>
    <row r="758" spans="1:9" ht="15.6">
      <c r="A758" s="70">
        <f>'Balance N'!I761</f>
        <v>0</v>
      </c>
      <c r="B758" s="71">
        <f>'Balance N'!J761</f>
        <v>0</v>
      </c>
      <c r="C758" s="72">
        <f>'Balance N'!K761</f>
        <v>0</v>
      </c>
      <c r="D758" s="72">
        <f>'Balance N'!L761</f>
        <v>0</v>
      </c>
      <c r="E758" s="72">
        <f>'Balance N'!M761</f>
        <v>0</v>
      </c>
      <c r="F758" s="72">
        <f>'Balance N'!N761</f>
        <v>0</v>
      </c>
      <c r="G758" s="72">
        <f>'Balance N'!O761</f>
        <v>0</v>
      </c>
      <c r="H758" s="72">
        <f>'Balance N'!P761</f>
        <v>0</v>
      </c>
      <c r="I758" s="74">
        <f t="shared" si="11"/>
        <v>0</v>
      </c>
    </row>
    <row r="759" spans="1:9" ht="15.6">
      <c r="A759" s="70">
        <f>'Balance N'!I762</f>
        <v>0</v>
      </c>
      <c r="B759" s="71">
        <f>'Balance N'!J762</f>
        <v>0</v>
      </c>
      <c r="C759" s="72">
        <f>'Balance N'!K762</f>
        <v>0</v>
      </c>
      <c r="D759" s="72">
        <f>'Balance N'!L762</f>
        <v>0</v>
      </c>
      <c r="E759" s="72">
        <f>'Balance N'!M762</f>
        <v>0</v>
      </c>
      <c r="F759" s="72">
        <f>'Balance N'!N762</f>
        <v>0</v>
      </c>
      <c r="G759" s="72">
        <f>'Balance N'!O762</f>
        <v>0</v>
      </c>
      <c r="H759" s="72">
        <f>'Balance N'!P762</f>
        <v>0</v>
      </c>
      <c r="I759" s="74">
        <f t="shared" si="11"/>
        <v>0</v>
      </c>
    </row>
    <row r="760" spans="1:9" ht="15.6">
      <c r="A760" s="70">
        <f>'Balance N'!I763</f>
        <v>0</v>
      </c>
      <c r="B760" s="71">
        <f>'Balance N'!J763</f>
        <v>0</v>
      </c>
      <c r="C760" s="72">
        <f>'Balance N'!K763</f>
        <v>0</v>
      </c>
      <c r="D760" s="72">
        <f>'Balance N'!L763</f>
        <v>0</v>
      </c>
      <c r="E760" s="72">
        <f>'Balance N'!M763</f>
        <v>0</v>
      </c>
      <c r="F760" s="72">
        <f>'Balance N'!N763</f>
        <v>0</v>
      </c>
      <c r="G760" s="72">
        <f>'Balance N'!O763</f>
        <v>0</v>
      </c>
      <c r="H760" s="72">
        <f>'Balance N'!P763</f>
        <v>0</v>
      </c>
      <c r="I760" s="74">
        <f t="shared" si="11"/>
        <v>0</v>
      </c>
    </row>
    <row r="761" spans="1:9" ht="15.6">
      <c r="A761" s="70">
        <f>'Balance N'!I764</f>
        <v>0</v>
      </c>
      <c r="B761" s="71">
        <f>'Balance N'!J764</f>
        <v>0</v>
      </c>
      <c r="C761" s="72">
        <f>'Balance N'!K764</f>
        <v>0</v>
      </c>
      <c r="D761" s="72">
        <f>'Balance N'!L764</f>
        <v>0</v>
      </c>
      <c r="E761" s="72">
        <f>'Balance N'!M764</f>
        <v>0</v>
      </c>
      <c r="F761" s="72">
        <f>'Balance N'!N764</f>
        <v>0</v>
      </c>
      <c r="G761" s="72">
        <f>'Balance N'!O764</f>
        <v>0</v>
      </c>
      <c r="H761" s="72">
        <f>'Balance N'!P764</f>
        <v>0</v>
      </c>
      <c r="I761" s="74">
        <f t="shared" si="11"/>
        <v>0</v>
      </c>
    </row>
    <row r="762" spans="1:9" ht="15.6">
      <c r="A762" s="70">
        <f>'Balance N'!I765</f>
        <v>0</v>
      </c>
      <c r="B762" s="71">
        <f>'Balance N'!J765</f>
        <v>0</v>
      </c>
      <c r="C762" s="72">
        <f>'Balance N'!K765</f>
        <v>0</v>
      </c>
      <c r="D762" s="72">
        <f>'Balance N'!L765</f>
        <v>0</v>
      </c>
      <c r="E762" s="72">
        <f>'Balance N'!M765</f>
        <v>0</v>
      </c>
      <c r="F762" s="72">
        <f>'Balance N'!N765</f>
        <v>0</v>
      </c>
      <c r="G762" s="72">
        <f>'Balance N'!O765</f>
        <v>0</v>
      </c>
      <c r="H762" s="72">
        <f>'Balance N'!P765</f>
        <v>0</v>
      </c>
      <c r="I762" s="74">
        <f t="shared" si="11"/>
        <v>0</v>
      </c>
    </row>
    <row r="763" spans="1:9" ht="15.6">
      <c r="A763" s="70">
        <f>'Balance N'!I766</f>
        <v>0</v>
      </c>
      <c r="B763" s="71">
        <f>'Balance N'!J766</f>
        <v>0</v>
      </c>
      <c r="C763" s="72">
        <f>'Balance N'!K766</f>
        <v>0</v>
      </c>
      <c r="D763" s="72">
        <f>'Balance N'!L766</f>
        <v>0</v>
      </c>
      <c r="E763" s="72">
        <f>'Balance N'!M766</f>
        <v>0</v>
      </c>
      <c r="F763" s="72">
        <f>'Balance N'!N766</f>
        <v>0</v>
      </c>
      <c r="G763" s="72">
        <f>'Balance N'!O766</f>
        <v>0</v>
      </c>
      <c r="H763" s="72">
        <f>'Balance N'!P766</f>
        <v>0</v>
      </c>
      <c r="I763" s="74">
        <f t="shared" si="11"/>
        <v>0</v>
      </c>
    </row>
    <row r="764" spans="1:9" ht="15.6">
      <c r="A764" s="70">
        <f>'Balance N'!I767</f>
        <v>0</v>
      </c>
      <c r="B764" s="71">
        <f>'Balance N'!J767</f>
        <v>0</v>
      </c>
      <c r="C764" s="72">
        <f>'Balance N'!K767</f>
        <v>0</v>
      </c>
      <c r="D764" s="72">
        <f>'Balance N'!L767</f>
        <v>0</v>
      </c>
      <c r="E764" s="72">
        <f>'Balance N'!M767</f>
        <v>0</v>
      </c>
      <c r="F764" s="72">
        <f>'Balance N'!N767</f>
        <v>0</v>
      </c>
      <c r="G764" s="72">
        <f>'Balance N'!O767</f>
        <v>0</v>
      </c>
      <c r="H764" s="72">
        <f>'Balance N'!P767</f>
        <v>0</v>
      </c>
      <c r="I764" s="74">
        <f t="shared" si="11"/>
        <v>0</v>
      </c>
    </row>
    <row r="765" spans="1:9" ht="15.6">
      <c r="A765" s="70">
        <f>'Balance N'!I768</f>
        <v>0</v>
      </c>
      <c r="B765" s="71">
        <f>'Balance N'!J768</f>
        <v>0</v>
      </c>
      <c r="C765" s="72">
        <f>'Balance N'!K768</f>
        <v>0</v>
      </c>
      <c r="D765" s="72">
        <f>'Balance N'!L768</f>
        <v>0</v>
      </c>
      <c r="E765" s="72">
        <f>'Balance N'!M768</f>
        <v>0</v>
      </c>
      <c r="F765" s="72">
        <f>'Balance N'!N768</f>
        <v>0</v>
      </c>
      <c r="G765" s="72">
        <f>'Balance N'!O768</f>
        <v>0</v>
      </c>
      <c r="H765" s="72">
        <f>'Balance N'!P768</f>
        <v>0</v>
      </c>
      <c r="I765" s="74">
        <f t="shared" si="11"/>
        <v>0</v>
      </c>
    </row>
    <row r="766" spans="1:9" ht="15.6">
      <c r="A766" s="70">
        <f>'Balance N'!I769</f>
        <v>0</v>
      </c>
      <c r="B766" s="71">
        <f>'Balance N'!J769</f>
        <v>0</v>
      </c>
      <c r="C766" s="72">
        <f>'Balance N'!K769</f>
        <v>0</v>
      </c>
      <c r="D766" s="72">
        <f>'Balance N'!L769</f>
        <v>0</v>
      </c>
      <c r="E766" s="72">
        <f>'Balance N'!M769</f>
        <v>0</v>
      </c>
      <c r="F766" s="72">
        <f>'Balance N'!N769</f>
        <v>0</v>
      </c>
      <c r="G766" s="72">
        <f>'Balance N'!O769</f>
        <v>0</v>
      </c>
      <c r="H766" s="72">
        <f>'Balance N'!P769</f>
        <v>0</v>
      </c>
      <c r="I766" s="74">
        <f t="shared" si="11"/>
        <v>0</v>
      </c>
    </row>
    <row r="767" spans="1:9" ht="15.6">
      <c r="A767" s="70">
        <f>'Balance N'!I770</f>
        <v>0</v>
      </c>
      <c r="B767" s="71">
        <f>'Balance N'!J770</f>
        <v>0</v>
      </c>
      <c r="C767" s="72">
        <f>'Balance N'!K770</f>
        <v>0</v>
      </c>
      <c r="D767" s="72">
        <f>'Balance N'!L770</f>
        <v>0</v>
      </c>
      <c r="E767" s="72">
        <f>'Balance N'!M770</f>
        <v>0</v>
      </c>
      <c r="F767" s="72">
        <f>'Balance N'!N770</f>
        <v>0</v>
      </c>
      <c r="G767" s="72">
        <f>'Balance N'!O770</f>
        <v>0</v>
      </c>
      <c r="H767" s="72">
        <f>'Balance N'!P770</f>
        <v>0</v>
      </c>
      <c r="I767" s="74">
        <f t="shared" si="11"/>
        <v>0</v>
      </c>
    </row>
    <row r="768" spans="1:9" ht="15.6">
      <c r="A768" s="70">
        <f>'Balance N'!I771</f>
        <v>0</v>
      </c>
      <c r="B768" s="71">
        <f>'Balance N'!J771</f>
        <v>0</v>
      </c>
      <c r="C768" s="72">
        <f>'Balance N'!K771</f>
        <v>0</v>
      </c>
      <c r="D768" s="72">
        <f>'Balance N'!L771</f>
        <v>0</v>
      </c>
      <c r="E768" s="72">
        <f>'Balance N'!M771</f>
        <v>0</v>
      </c>
      <c r="F768" s="72">
        <f>'Balance N'!N771</f>
        <v>0</v>
      </c>
      <c r="G768" s="72">
        <f>'Balance N'!O771</f>
        <v>0</v>
      </c>
      <c r="H768" s="72">
        <f>'Balance N'!P771</f>
        <v>0</v>
      </c>
      <c r="I768" s="74">
        <f t="shared" si="11"/>
        <v>0</v>
      </c>
    </row>
    <row r="769" spans="1:9" ht="15.6">
      <c r="A769" s="70">
        <f>'Balance N'!I772</f>
        <v>0</v>
      </c>
      <c r="B769" s="71">
        <f>'Balance N'!J772</f>
        <v>0</v>
      </c>
      <c r="C769" s="72">
        <f>'Balance N'!K772</f>
        <v>0</v>
      </c>
      <c r="D769" s="72">
        <f>'Balance N'!L772</f>
        <v>0</v>
      </c>
      <c r="E769" s="72">
        <f>'Balance N'!M772</f>
        <v>0</v>
      </c>
      <c r="F769" s="72">
        <f>'Balance N'!N772</f>
        <v>0</v>
      </c>
      <c r="G769" s="72">
        <f>'Balance N'!O772</f>
        <v>0</v>
      </c>
      <c r="H769" s="72">
        <f>'Balance N'!P772</f>
        <v>0</v>
      </c>
      <c r="I769" s="74">
        <f t="shared" si="11"/>
        <v>0</v>
      </c>
    </row>
    <row r="770" spans="1:9" ht="15.6">
      <c r="A770" s="70">
        <f>'Balance N'!I773</f>
        <v>0</v>
      </c>
      <c r="B770" s="71">
        <f>'Balance N'!J773</f>
        <v>0</v>
      </c>
      <c r="C770" s="72">
        <f>'Balance N'!K773</f>
        <v>0</v>
      </c>
      <c r="D770" s="72">
        <f>'Balance N'!L773</f>
        <v>0</v>
      </c>
      <c r="E770" s="72">
        <f>'Balance N'!M773</f>
        <v>0</v>
      </c>
      <c r="F770" s="72">
        <f>'Balance N'!N773</f>
        <v>0</v>
      </c>
      <c r="G770" s="72">
        <f>'Balance N'!O773</f>
        <v>0</v>
      </c>
      <c r="H770" s="72">
        <f>'Balance N'!P773</f>
        <v>0</v>
      </c>
      <c r="I770" s="74">
        <f t="shared" si="11"/>
        <v>0</v>
      </c>
    </row>
    <row r="771" spans="1:9" ht="15.6">
      <c r="A771" s="70">
        <f>'Balance N'!I774</f>
        <v>0</v>
      </c>
      <c r="B771" s="71">
        <f>'Balance N'!J774</f>
        <v>0</v>
      </c>
      <c r="C771" s="72">
        <f>'Balance N'!K774</f>
        <v>0</v>
      </c>
      <c r="D771" s="72">
        <f>'Balance N'!L774</f>
        <v>0</v>
      </c>
      <c r="E771" s="72">
        <f>'Balance N'!M774</f>
        <v>0</v>
      </c>
      <c r="F771" s="72">
        <f>'Balance N'!N774</f>
        <v>0</v>
      </c>
      <c r="G771" s="72">
        <f>'Balance N'!O774</f>
        <v>0</v>
      </c>
      <c r="H771" s="72">
        <f>'Balance N'!P774</f>
        <v>0</v>
      </c>
      <c r="I771" s="74">
        <f t="shared" ref="I771:I834" si="12">(C771-D771)+(E771-F771)-(G771-H771)</f>
        <v>0</v>
      </c>
    </row>
    <row r="772" spans="1:9" ht="15.6">
      <c r="A772" s="70">
        <f>'Balance N'!I775</f>
        <v>0</v>
      </c>
      <c r="B772" s="71">
        <f>'Balance N'!J775</f>
        <v>0</v>
      </c>
      <c r="C772" s="72">
        <f>'Balance N'!K775</f>
        <v>0</v>
      </c>
      <c r="D772" s="72">
        <f>'Balance N'!L775</f>
        <v>0</v>
      </c>
      <c r="E772" s="72">
        <f>'Balance N'!M775</f>
        <v>0</v>
      </c>
      <c r="F772" s="72">
        <f>'Balance N'!N775</f>
        <v>0</v>
      </c>
      <c r="G772" s="72">
        <f>'Balance N'!O775</f>
        <v>0</v>
      </c>
      <c r="H772" s="72">
        <f>'Balance N'!P775</f>
        <v>0</v>
      </c>
      <c r="I772" s="74">
        <f t="shared" si="12"/>
        <v>0</v>
      </c>
    </row>
    <row r="773" spans="1:9" ht="15.6">
      <c r="A773" s="70">
        <f>'Balance N'!I776</f>
        <v>0</v>
      </c>
      <c r="B773" s="71">
        <f>'Balance N'!J776</f>
        <v>0</v>
      </c>
      <c r="C773" s="72">
        <f>'Balance N'!K776</f>
        <v>0</v>
      </c>
      <c r="D773" s="72">
        <f>'Balance N'!L776</f>
        <v>0</v>
      </c>
      <c r="E773" s="72">
        <f>'Balance N'!M776</f>
        <v>0</v>
      </c>
      <c r="F773" s="72">
        <f>'Balance N'!N776</f>
        <v>0</v>
      </c>
      <c r="G773" s="72">
        <f>'Balance N'!O776</f>
        <v>0</v>
      </c>
      <c r="H773" s="72">
        <f>'Balance N'!P776</f>
        <v>0</v>
      </c>
      <c r="I773" s="74">
        <f t="shared" si="12"/>
        <v>0</v>
      </c>
    </row>
    <row r="774" spans="1:9" ht="15.6">
      <c r="A774" s="70">
        <f>'Balance N'!I777</f>
        <v>0</v>
      </c>
      <c r="B774" s="71">
        <f>'Balance N'!J777</f>
        <v>0</v>
      </c>
      <c r="C774" s="72">
        <f>'Balance N'!K777</f>
        <v>0</v>
      </c>
      <c r="D774" s="72">
        <f>'Balance N'!L777</f>
        <v>0</v>
      </c>
      <c r="E774" s="72">
        <f>'Balance N'!M777</f>
        <v>0</v>
      </c>
      <c r="F774" s="72">
        <f>'Balance N'!N777</f>
        <v>0</v>
      </c>
      <c r="G774" s="72">
        <f>'Balance N'!O777</f>
        <v>0</v>
      </c>
      <c r="H774" s="72">
        <f>'Balance N'!P777</f>
        <v>0</v>
      </c>
      <c r="I774" s="74">
        <f t="shared" si="12"/>
        <v>0</v>
      </c>
    </row>
    <row r="775" spans="1:9" ht="15.6">
      <c r="A775" s="70">
        <f>'Balance N'!I778</f>
        <v>0</v>
      </c>
      <c r="B775" s="71">
        <f>'Balance N'!J778</f>
        <v>0</v>
      </c>
      <c r="C775" s="72">
        <f>'Balance N'!K778</f>
        <v>0</v>
      </c>
      <c r="D775" s="72">
        <f>'Balance N'!L778</f>
        <v>0</v>
      </c>
      <c r="E775" s="72">
        <f>'Balance N'!M778</f>
        <v>0</v>
      </c>
      <c r="F775" s="72">
        <f>'Balance N'!N778</f>
        <v>0</v>
      </c>
      <c r="G775" s="72">
        <f>'Balance N'!O778</f>
        <v>0</v>
      </c>
      <c r="H775" s="72">
        <f>'Balance N'!P778</f>
        <v>0</v>
      </c>
      <c r="I775" s="74">
        <f t="shared" si="12"/>
        <v>0</v>
      </c>
    </row>
    <row r="776" spans="1:9" ht="15.6">
      <c r="A776" s="70">
        <f>'Balance N'!I779</f>
        <v>0</v>
      </c>
      <c r="B776" s="71">
        <f>'Balance N'!J779</f>
        <v>0</v>
      </c>
      <c r="C776" s="72">
        <f>'Balance N'!K779</f>
        <v>0</v>
      </c>
      <c r="D776" s="72">
        <f>'Balance N'!L779</f>
        <v>0</v>
      </c>
      <c r="E776" s="72">
        <f>'Balance N'!M779</f>
        <v>0</v>
      </c>
      <c r="F776" s="72">
        <f>'Balance N'!N779</f>
        <v>0</v>
      </c>
      <c r="G776" s="72">
        <f>'Balance N'!O779</f>
        <v>0</v>
      </c>
      <c r="H776" s="72">
        <f>'Balance N'!P779</f>
        <v>0</v>
      </c>
      <c r="I776" s="74">
        <f t="shared" si="12"/>
        <v>0</v>
      </c>
    </row>
    <row r="777" spans="1:9" ht="15.6">
      <c r="A777" s="70">
        <f>'Balance N'!I780</f>
        <v>0</v>
      </c>
      <c r="B777" s="71">
        <f>'Balance N'!J780</f>
        <v>0</v>
      </c>
      <c r="C777" s="72">
        <f>'Balance N'!K780</f>
        <v>0</v>
      </c>
      <c r="D777" s="72">
        <f>'Balance N'!L780</f>
        <v>0</v>
      </c>
      <c r="E777" s="72">
        <f>'Balance N'!M780</f>
        <v>0</v>
      </c>
      <c r="F777" s="72">
        <f>'Balance N'!N780</f>
        <v>0</v>
      </c>
      <c r="G777" s="72">
        <f>'Balance N'!O780</f>
        <v>0</v>
      </c>
      <c r="H777" s="72">
        <f>'Balance N'!P780</f>
        <v>0</v>
      </c>
      <c r="I777" s="74">
        <f t="shared" si="12"/>
        <v>0</v>
      </c>
    </row>
    <row r="778" spans="1:9" ht="15.6">
      <c r="A778" s="70">
        <f>'Balance N'!I781</f>
        <v>0</v>
      </c>
      <c r="B778" s="71">
        <f>'Balance N'!J781</f>
        <v>0</v>
      </c>
      <c r="C778" s="72">
        <f>'Balance N'!K781</f>
        <v>0</v>
      </c>
      <c r="D778" s="72">
        <f>'Balance N'!L781</f>
        <v>0</v>
      </c>
      <c r="E778" s="72">
        <f>'Balance N'!M781</f>
        <v>0</v>
      </c>
      <c r="F778" s="72">
        <f>'Balance N'!N781</f>
        <v>0</v>
      </c>
      <c r="G778" s="72">
        <f>'Balance N'!O781</f>
        <v>0</v>
      </c>
      <c r="H778" s="72">
        <f>'Balance N'!P781</f>
        <v>0</v>
      </c>
      <c r="I778" s="74">
        <f t="shared" si="12"/>
        <v>0</v>
      </c>
    </row>
    <row r="779" spans="1:9" ht="15.6">
      <c r="A779" s="70">
        <f>'Balance N'!I782</f>
        <v>0</v>
      </c>
      <c r="B779" s="71">
        <f>'Balance N'!J782</f>
        <v>0</v>
      </c>
      <c r="C779" s="72">
        <f>'Balance N'!K782</f>
        <v>0</v>
      </c>
      <c r="D779" s="72">
        <f>'Balance N'!L782</f>
        <v>0</v>
      </c>
      <c r="E779" s="72">
        <f>'Balance N'!M782</f>
        <v>0</v>
      </c>
      <c r="F779" s="72">
        <f>'Balance N'!N782</f>
        <v>0</v>
      </c>
      <c r="G779" s="72">
        <f>'Balance N'!O782</f>
        <v>0</v>
      </c>
      <c r="H779" s="72">
        <f>'Balance N'!P782</f>
        <v>0</v>
      </c>
      <c r="I779" s="74">
        <f t="shared" si="12"/>
        <v>0</v>
      </c>
    </row>
    <row r="780" spans="1:9" ht="15.6">
      <c r="A780" s="70">
        <f>'Balance N'!I783</f>
        <v>0</v>
      </c>
      <c r="B780" s="71">
        <f>'Balance N'!J783</f>
        <v>0</v>
      </c>
      <c r="C780" s="72">
        <f>'Balance N'!K783</f>
        <v>0</v>
      </c>
      <c r="D780" s="72">
        <f>'Balance N'!L783</f>
        <v>0</v>
      </c>
      <c r="E780" s="72">
        <f>'Balance N'!M783</f>
        <v>0</v>
      </c>
      <c r="F780" s="72">
        <f>'Balance N'!N783</f>
        <v>0</v>
      </c>
      <c r="G780" s="72">
        <f>'Balance N'!O783</f>
        <v>0</v>
      </c>
      <c r="H780" s="72">
        <f>'Balance N'!P783</f>
        <v>0</v>
      </c>
      <c r="I780" s="74">
        <f t="shared" si="12"/>
        <v>0</v>
      </c>
    </row>
    <row r="781" spans="1:9" ht="15.6">
      <c r="A781" s="70">
        <f>'Balance N'!I784</f>
        <v>0</v>
      </c>
      <c r="B781" s="71">
        <f>'Balance N'!J784</f>
        <v>0</v>
      </c>
      <c r="C781" s="72">
        <f>'Balance N'!K784</f>
        <v>0</v>
      </c>
      <c r="D781" s="72">
        <f>'Balance N'!L784</f>
        <v>0</v>
      </c>
      <c r="E781" s="72">
        <f>'Balance N'!M784</f>
        <v>0</v>
      </c>
      <c r="F781" s="72">
        <f>'Balance N'!N784</f>
        <v>0</v>
      </c>
      <c r="G781" s="72">
        <f>'Balance N'!O784</f>
        <v>0</v>
      </c>
      <c r="H781" s="72">
        <f>'Balance N'!P784</f>
        <v>0</v>
      </c>
      <c r="I781" s="74">
        <f t="shared" si="12"/>
        <v>0</v>
      </c>
    </row>
    <row r="782" spans="1:9" ht="15.6">
      <c r="A782" s="70">
        <f>'Balance N'!I785</f>
        <v>0</v>
      </c>
      <c r="B782" s="71">
        <f>'Balance N'!J785</f>
        <v>0</v>
      </c>
      <c r="C782" s="72">
        <f>'Balance N'!K785</f>
        <v>0</v>
      </c>
      <c r="D782" s="72">
        <f>'Balance N'!L785</f>
        <v>0</v>
      </c>
      <c r="E782" s="72">
        <f>'Balance N'!M785</f>
        <v>0</v>
      </c>
      <c r="F782" s="72">
        <f>'Balance N'!N785</f>
        <v>0</v>
      </c>
      <c r="G782" s="72">
        <f>'Balance N'!O785</f>
        <v>0</v>
      </c>
      <c r="H782" s="72">
        <f>'Balance N'!P785</f>
        <v>0</v>
      </c>
      <c r="I782" s="74">
        <f t="shared" si="12"/>
        <v>0</v>
      </c>
    </row>
    <row r="783" spans="1:9" ht="15.6">
      <c r="A783" s="70">
        <f>'Balance N'!I786</f>
        <v>0</v>
      </c>
      <c r="B783" s="71">
        <f>'Balance N'!J786</f>
        <v>0</v>
      </c>
      <c r="C783" s="72">
        <f>'Balance N'!K786</f>
        <v>0</v>
      </c>
      <c r="D783" s="72">
        <f>'Balance N'!L786</f>
        <v>0</v>
      </c>
      <c r="E783" s="72">
        <f>'Balance N'!M786</f>
        <v>0</v>
      </c>
      <c r="F783" s="72">
        <f>'Balance N'!N786</f>
        <v>0</v>
      </c>
      <c r="G783" s="72">
        <f>'Balance N'!O786</f>
        <v>0</v>
      </c>
      <c r="H783" s="72">
        <f>'Balance N'!P786</f>
        <v>0</v>
      </c>
      <c r="I783" s="74">
        <f t="shared" si="12"/>
        <v>0</v>
      </c>
    </row>
    <row r="784" spans="1:9" ht="15.6">
      <c r="A784" s="70">
        <f>'Balance N'!I787</f>
        <v>0</v>
      </c>
      <c r="B784" s="71">
        <f>'Balance N'!J787</f>
        <v>0</v>
      </c>
      <c r="C784" s="72">
        <f>'Balance N'!K787</f>
        <v>0</v>
      </c>
      <c r="D784" s="72">
        <f>'Balance N'!L787</f>
        <v>0</v>
      </c>
      <c r="E784" s="72">
        <f>'Balance N'!M787</f>
        <v>0</v>
      </c>
      <c r="F784" s="72">
        <f>'Balance N'!N787</f>
        <v>0</v>
      </c>
      <c r="G784" s="72">
        <f>'Balance N'!O787</f>
        <v>0</v>
      </c>
      <c r="H784" s="72">
        <f>'Balance N'!P787</f>
        <v>0</v>
      </c>
      <c r="I784" s="74">
        <f t="shared" si="12"/>
        <v>0</v>
      </c>
    </row>
    <row r="785" spans="1:9" ht="15.6">
      <c r="A785" s="70">
        <f>'Balance N'!I788</f>
        <v>0</v>
      </c>
      <c r="B785" s="71">
        <f>'Balance N'!J788</f>
        <v>0</v>
      </c>
      <c r="C785" s="72">
        <f>'Balance N'!K788</f>
        <v>0</v>
      </c>
      <c r="D785" s="72">
        <f>'Balance N'!L788</f>
        <v>0</v>
      </c>
      <c r="E785" s="72">
        <f>'Balance N'!M788</f>
        <v>0</v>
      </c>
      <c r="F785" s="72">
        <f>'Balance N'!N788</f>
        <v>0</v>
      </c>
      <c r="G785" s="72">
        <f>'Balance N'!O788</f>
        <v>0</v>
      </c>
      <c r="H785" s="72">
        <f>'Balance N'!P788</f>
        <v>0</v>
      </c>
      <c r="I785" s="74">
        <f t="shared" si="12"/>
        <v>0</v>
      </c>
    </row>
    <row r="786" spans="1:9" ht="15.6">
      <c r="A786" s="70">
        <f>'Balance N'!I789</f>
        <v>0</v>
      </c>
      <c r="B786" s="71">
        <f>'Balance N'!J789</f>
        <v>0</v>
      </c>
      <c r="C786" s="72">
        <f>'Balance N'!K789</f>
        <v>0</v>
      </c>
      <c r="D786" s="72">
        <f>'Balance N'!L789</f>
        <v>0</v>
      </c>
      <c r="E786" s="72">
        <f>'Balance N'!M789</f>
        <v>0</v>
      </c>
      <c r="F786" s="72">
        <f>'Balance N'!N789</f>
        <v>0</v>
      </c>
      <c r="G786" s="72">
        <f>'Balance N'!O789</f>
        <v>0</v>
      </c>
      <c r="H786" s="72">
        <f>'Balance N'!P789</f>
        <v>0</v>
      </c>
      <c r="I786" s="74">
        <f t="shared" si="12"/>
        <v>0</v>
      </c>
    </row>
    <row r="787" spans="1:9" ht="15.6">
      <c r="A787" s="70">
        <f>'Balance N'!I790</f>
        <v>0</v>
      </c>
      <c r="B787" s="71">
        <f>'Balance N'!J790</f>
        <v>0</v>
      </c>
      <c r="C787" s="72">
        <f>'Balance N'!K790</f>
        <v>0</v>
      </c>
      <c r="D787" s="72">
        <f>'Balance N'!L790</f>
        <v>0</v>
      </c>
      <c r="E787" s="72">
        <f>'Balance N'!M790</f>
        <v>0</v>
      </c>
      <c r="F787" s="72">
        <f>'Balance N'!N790</f>
        <v>0</v>
      </c>
      <c r="G787" s="72">
        <f>'Balance N'!O790</f>
        <v>0</v>
      </c>
      <c r="H787" s="72">
        <f>'Balance N'!P790</f>
        <v>0</v>
      </c>
      <c r="I787" s="74">
        <f t="shared" si="12"/>
        <v>0</v>
      </c>
    </row>
    <row r="788" spans="1:9" ht="15.6">
      <c r="A788" s="70">
        <f>'Balance N'!I791</f>
        <v>0</v>
      </c>
      <c r="B788" s="71">
        <f>'Balance N'!J791</f>
        <v>0</v>
      </c>
      <c r="C788" s="72">
        <f>'Balance N'!K791</f>
        <v>0</v>
      </c>
      <c r="D788" s="72">
        <f>'Balance N'!L791</f>
        <v>0</v>
      </c>
      <c r="E788" s="72">
        <f>'Balance N'!M791</f>
        <v>0</v>
      </c>
      <c r="F788" s="72">
        <f>'Balance N'!N791</f>
        <v>0</v>
      </c>
      <c r="G788" s="72">
        <f>'Balance N'!O791</f>
        <v>0</v>
      </c>
      <c r="H788" s="72">
        <f>'Balance N'!P791</f>
        <v>0</v>
      </c>
      <c r="I788" s="74">
        <f t="shared" si="12"/>
        <v>0</v>
      </c>
    </row>
    <row r="789" spans="1:9" ht="15.6">
      <c r="A789" s="70">
        <f>'Balance N'!I792</f>
        <v>0</v>
      </c>
      <c r="B789" s="71">
        <f>'Balance N'!J792</f>
        <v>0</v>
      </c>
      <c r="C789" s="72">
        <f>'Balance N'!K792</f>
        <v>0</v>
      </c>
      <c r="D789" s="72">
        <f>'Balance N'!L792</f>
        <v>0</v>
      </c>
      <c r="E789" s="72">
        <f>'Balance N'!M792</f>
        <v>0</v>
      </c>
      <c r="F789" s="72">
        <f>'Balance N'!N792</f>
        <v>0</v>
      </c>
      <c r="G789" s="72">
        <f>'Balance N'!O792</f>
        <v>0</v>
      </c>
      <c r="H789" s="72">
        <f>'Balance N'!P792</f>
        <v>0</v>
      </c>
      <c r="I789" s="74">
        <f t="shared" si="12"/>
        <v>0</v>
      </c>
    </row>
    <row r="790" spans="1:9" ht="15.6">
      <c r="A790" s="70">
        <f>'Balance N'!I793</f>
        <v>0</v>
      </c>
      <c r="B790" s="71">
        <f>'Balance N'!J793</f>
        <v>0</v>
      </c>
      <c r="C790" s="72">
        <f>'Balance N'!K793</f>
        <v>0</v>
      </c>
      <c r="D790" s="72">
        <f>'Balance N'!L793</f>
        <v>0</v>
      </c>
      <c r="E790" s="72">
        <f>'Balance N'!M793</f>
        <v>0</v>
      </c>
      <c r="F790" s="72">
        <f>'Balance N'!N793</f>
        <v>0</v>
      </c>
      <c r="G790" s="72">
        <f>'Balance N'!O793</f>
        <v>0</v>
      </c>
      <c r="H790" s="72">
        <f>'Balance N'!P793</f>
        <v>0</v>
      </c>
      <c r="I790" s="74">
        <f t="shared" si="12"/>
        <v>0</v>
      </c>
    </row>
    <row r="791" spans="1:9" ht="15.6">
      <c r="A791" s="70">
        <f>'Balance N'!I794</f>
        <v>0</v>
      </c>
      <c r="B791" s="71">
        <f>'Balance N'!J794</f>
        <v>0</v>
      </c>
      <c r="C791" s="72">
        <f>'Balance N'!K794</f>
        <v>0</v>
      </c>
      <c r="D791" s="72">
        <f>'Balance N'!L794</f>
        <v>0</v>
      </c>
      <c r="E791" s="72">
        <f>'Balance N'!M794</f>
        <v>0</v>
      </c>
      <c r="F791" s="72">
        <f>'Balance N'!N794</f>
        <v>0</v>
      </c>
      <c r="G791" s="72">
        <f>'Balance N'!O794</f>
        <v>0</v>
      </c>
      <c r="H791" s="72">
        <f>'Balance N'!P794</f>
        <v>0</v>
      </c>
      <c r="I791" s="74">
        <f t="shared" si="12"/>
        <v>0</v>
      </c>
    </row>
    <row r="792" spans="1:9" ht="15.6">
      <c r="A792" s="70">
        <f>'Balance N'!I795</f>
        <v>0</v>
      </c>
      <c r="B792" s="71">
        <f>'Balance N'!J795</f>
        <v>0</v>
      </c>
      <c r="C792" s="72">
        <f>'Balance N'!K795</f>
        <v>0</v>
      </c>
      <c r="D792" s="72">
        <f>'Balance N'!L795</f>
        <v>0</v>
      </c>
      <c r="E792" s="72">
        <f>'Balance N'!M795</f>
        <v>0</v>
      </c>
      <c r="F792" s="72">
        <f>'Balance N'!N795</f>
        <v>0</v>
      </c>
      <c r="G792" s="72">
        <f>'Balance N'!O795</f>
        <v>0</v>
      </c>
      <c r="H792" s="72">
        <f>'Balance N'!P795</f>
        <v>0</v>
      </c>
      <c r="I792" s="74">
        <f t="shared" si="12"/>
        <v>0</v>
      </c>
    </row>
    <row r="793" spans="1:9" ht="15.6">
      <c r="A793" s="70">
        <f>'Balance N'!I796</f>
        <v>0</v>
      </c>
      <c r="B793" s="71">
        <f>'Balance N'!J796</f>
        <v>0</v>
      </c>
      <c r="C793" s="72">
        <f>'Balance N'!K796</f>
        <v>0</v>
      </c>
      <c r="D793" s="72">
        <f>'Balance N'!L796</f>
        <v>0</v>
      </c>
      <c r="E793" s="72">
        <f>'Balance N'!M796</f>
        <v>0</v>
      </c>
      <c r="F793" s="72">
        <f>'Balance N'!N796</f>
        <v>0</v>
      </c>
      <c r="G793" s="72">
        <f>'Balance N'!O796</f>
        <v>0</v>
      </c>
      <c r="H793" s="72">
        <f>'Balance N'!P796</f>
        <v>0</v>
      </c>
      <c r="I793" s="74">
        <f t="shared" si="12"/>
        <v>0</v>
      </c>
    </row>
    <row r="794" spans="1:9" ht="15.6">
      <c r="A794" s="70">
        <f>'Balance N'!I797</f>
        <v>0</v>
      </c>
      <c r="B794" s="71">
        <f>'Balance N'!J797</f>
        <v>0</v>
      </c>
      <c r="C794" s="72">
        <f>'Balance N'!K797</f>
        <v>0</v>
      </c>
      <c r="D794" s="72">
        <f>'Balance N'!L797</f>
        <v>0</v>
      </c>
      <c r="E794" s="72">
        <f>'Balance N'!M797</f>
        <v>0</v>
      </c>
      <c r="F794" s="72">
        <f>'Balance N'!N797</f>
        <v>0</v>
      </c>
      <c r="G794" s="72">
        <f>'Balance N'!O797</f>
        <v>0</v>
      </c>
      <c r="H794" s="72">
        <f>'Balance N'!P797</f>
        <v>0</v>
      </c>
      <c r="I794" s="74">
        <f t="shared" si="12"/>
        <v>0</v>
      </c>
    </row>
    <row r="795" spans="1:9" ht="15.6">
      <c r="A795" s="70">
        <f>'Balance N'!I798</f>
        <v>0</v>
      </c>
      <c r="B795" s="71">
        <f>'Balance N'!J798</f>
        <v>0</v>
      </c>
      <c r="C795" s="72">
        <f>'Balance N'!K798</f>
        <v>0</v>
      </c>
      <c r="D795" s="72">
        <f>'Balance N'!L798</f>
        <v>0</v>
      </c>
      <c r="E795" s="72">
        <f>'Balance N'!M798</f>
        <v>0</v>
      </c>
      <c r="F795" s="72">
        <f>'Balance N'!N798</f>
        <v>0</v>
      </c>
      <c r="G795" s="72">
        <f>'Balance N'!O798</f>
        <v>0</v>
      </c>
      <c r="H795" s="72">
        <f>'Balance N'!P798</f>
        <v>0</v>
      </c>
      <c r="I795" s="74">
        <f t="shared" si="12"/>
        <v>0</v>
      </c>
    </row>
    <row r="796" spans="1:9" ht="15.6">
      <c r="A796" s="70">
        <f>'Balance N'!I799</f>
        <v>0</v>
      </c>
      <c r="B796" s="71">
        <f>'Balance N'!J799</f>
        <v>0</v>
      </c>
      <c r="C796" s="72">
        <f>'Balance N'!K799</f>
        <v>0</v>
      </c>
      <c r="D796" s="72">
        <f>'Balance N'!L799</f>
        <v>0</v>
      </c>
      <c r="E796" s="72">
        <f>'Balance N'!M799</f>
        <v>0</v>
      </c>
      <c r="F796" s="72">
        <f>'Balance N'!N799</f>
        <v>0</v>
      </c>
      <c r="G796" s="72">
        <f>'Balance N'!O799</f>
        <v>0</v>
      </c>
      <c r="H796" s="72">
        <f>'Balance N'!P799</f>
        <v>0</v>
      </c>
      <c r="I796" s="74">
        <f t="shared" si="12"/>
        <v>0</v>
      </c>
    </row>
    <row r="797" spans="1:9" ht="15.6">
      <c r="A797" s="70">
        <f>'Balance N'!I800</f>
        <v>0</v>
      </c>
      <c r="B797" s="71">
        <f>'Balance N'!J800</f>
        <v>0</v>
      </c>
      <c r="C797" s="72">
        <f>'Balance N'!K800</f>
        <v>0</v>
      </c>
      <c r="D797" s="72">
        <f>'Balance N'!L800</f>
        <v>0</v>
      </c>
      <c r="E797" s="72">
        <f>'Balance N'!M800</f>
        <v>0</v>
      </c>
      <c r="F797" s="72">
        <f>'Balance N'!N800</f>
        <v>0</v>
      </c>
      <c r="G797" s="72">
        <f>'Balance N'!O800</f>
        <v>0</v>
      </c>
      <c r="H797" s="72">
        <f>'Balance N'!P800</f>
        <v>0</v>
      </c>
      <c r="I797" s="74">
        <f t="shared" si="12"/>
        <v>0</v>
      </c>
    </row>
    <row r="798" spans="1:9" ht="15.6">
      <c r="A798" s="70">
        <f>'Balance N'!I801</f>
        <v>0</v>
      </c>
      <c r="B798" s="71">
        <f>'Balance N'!J801</f>
        <v>0</v>
      </c>
      <c r="C798" s="72">
        <f>'Balance N'!K801</f>
        <v>0</v>
      </c>
      <c r="D798" s="72">
        <f>'Balance N'!L801</f>
        <v>0</v>
      </c>
      <c r="E798" s="72">
        <f>'Balance N'!M801</f>
        <v>0</v>
      </c>
      <c r="F798" s="72">
        <f>'Balance N'!N801</f>
        <v>0</v>
      </c>
      <c r="G798" s="72">
        <f>'Balance N'!O801</f>
        <v>0</v>
      </c>
      <c r="H798" s="72">
        <f>'Balance N'!P801</f>
        <v>0</v>
      </c>
      <c r="I798" s="74">
        <f t="shared" si="12"/>
        <v>0</v>
      </c>
    </row>
    <row r="799" spans="1:9" ht="15.6">
      <c r="A799" s="70">
        <f>'Balance N'!I802</f>
        <v>0</v>
      </c>
      <c r="B799" s="71">
        <f>'Balance N'!J802</f>
        <v>0</v>
      </c>
      <c r="C799" s="72">
        <f>'Balance N'!K802</f>
        <v>0</v>
      </c>
      <c r="D799" s="72">
        <f>'Balance N'!L802</f>
        <v>0</v>
      </c>
      <c r="E799" s="72">
        <f>'Balance N'!M802</f>
        <v>0</v>
      </c>
      <c r="F799" s="72">
        <f>'Balance N'!N802</f>
        <v>0</v>
      </c>
      <c r="G799" s="72">
        <f>'Balance N'!O802</f>
        <v>0</v>
      </c>
      <c r="H799" s="72">
        <f>'Balance N'!P802</f>
        <v>0</v>
      </c>
      <c r="I799" s="74">
        <f t="shared" si="12"/>
        <v>0</v>
      </c>
    </row>
    <row r="800" spans="1:9" ht="15.6">
      <c r="A800" s="70">
        <f>'Balance N'!I803</f>
        <v>0</v>
      </c>
      <c r="B800" s="71">
        <f>'Balance N'!J803</f>
        <v>0</v>
      </c>
      <c r="C800" s="72">
        <f>'Balance N'!K803</f>
        <v>0</v>
      </c>
      <c r="D800" s="72">
        <f>'Balance N'!L803</f>
        <v>0</v>
      </c>
      <c r="E800" s="72">
        <f>'Balance N'!M803</f>
        <v>0</v>
      </c>
      <c r="F800" s="72">
        <f>'Balance N'!N803</f>
        <v>0</v>
      </c>
      <c r="G800" s="72">
        <f>'Balance N'!O803</f>
        <v>0</v>
      </c>
      <c r="H800" s="72">
        <f>'Balance N'!P803</f>
        <v>0</v>
      </c>
      <c r="I800" s="74">
        <f t="shared" si="12"/>
        <v>0</v>
      </c>
    </row>
    <row r="801" spans="1:9" ht="15.6">
      <c r="A801" s="70">
        <f>'Balance N'!I804</f>
        <v>0</v>
      </c>
      <c r="B801" s="71">
        <f>'Balance N'!J804</f>
        <v>0</v>
      </c>
      <c r="C801" s="72">
        <f>'Balance N'!K804</f>
        <v>0</v>
      </c>
      <c r="D801" s="72">
        <f>'Balance N'!L804</f>
        <v>0</v>
      </c>
      <c r="E801" s="72">
        <f>'Balance N'!M804</f>
        <v>0</v>
      </c>
      <c r="F801" s="72">
        <f>'Balance N'!N804</f>
        <v>0</v>
      </c>
      <c r="G801" s="72">
        <f>'Balance N'!O804</f>
        <v>0</v>
      </c>
      <c r="H801" s="72">
        <f>'Balance N'!P804</f>
        <v>0</v>
      </c>
      <c r="I801" s="74">
        <f t="shared" si="12"/>
        <v>0</v>
      </c>
    </row>
    <row r="802" spans="1:9" ht="15.6">
      <c r="A802" s="70">
        <f>'Balance N'!I805</f>
        <v>0</v>
      </c>
      <c r="B802" s="71">
        <f>'Balance N'!J805</f>
        <v>0</v>
      </c>
      <c r="C802" s="72">
        <f>'Balance N'!K805</f>
        <v>0</v>
      </c>
      <c r="D802" s="72">
        <f>'Balance N'!L805</f>
        <v>0</v>
      </c>
      <c r="E802" s="72">
        <f>'Balance N'!M805</f>
        <v>0</v>
      </c>
      <c r="F802" s="72">
        <f>'Balance N'!N805</f>
        <v>0</v>
      </c>
      <c r="G802" s="72">
        <f>'Balance N'!O805</f>
        <v>0</v>
      </c>
      <c r="H802" s="72">
        <f>'Balance N'!P805</f>
        <v>0</v>
      </c>
      <c r="I802" s="74">
        <f t="shared" si="12"/>
        <v>0</v>
      </c>
    </row>
    <row r="803" spans="1:9" ht="15.6">
      <c r="A803" s="70">
        <f>'Balance N'!I806</f>
        <v>0</v>
      </c>
      <c r="B803" s="71">
        <f>'Balance N'!J806</f>
        <v>0</v>
      </c>
      <c r="C803" s="72">
        <f>'Balance N'!K806</f>
        <v>0</v>
      </c>
      <c r="D803" s="72">
        <f>'Balance N'!L806</f>
        <v>0</v>
      </c>
      <c r="E803" s="72">
        <f>'Balance N'!M806</f>
        <v>0</v>
      </c>
      <c r="F803" s="72">
        <f>'Balance N'!N806</f>
        <v>0</v>
      </c>
      <c r="G803" s="72">
        <f>'Balance N'!O806</f>
        <v>0</v>
      </c>
      <c r="H803" s="72">
        <f>'Balance N'!P806</f>
        <v>0</v>
      </c>
      <c r="I803" s="74">
        <f t="shared" si="12"/>
        <v>0</v>
      </c>
    </row>
    <row r="804" spans="1:9" ht="15.6">
      <c r="A804" s="70">
        <f>'Balance N'!I807</f>
        <v>0</v>
      </c>
      <c r="B804" s="71">
        <f>'Balance N'!J807</f>
        <v>0</v>
      </c>
      <c r="C804" s="72">
        <f>'Balance N'!K807</f>
        <v>0</v>
      </c>
      <c r="D804" s="72">
        <f>'Balance N'!L807</f>
        <v>0</v>
      </c>
      <c r="E804" s="72">
        <f>'Balance N'!M807</f>
        <v>0</v>
      </c>
      <c r="F804" s="72">
        <f>'Balance N'!N807</f>
        <v>0</v>
      </c>
      <c r="G804" s="72">
        <f>'Balance N'!O807</f>
        <v>0</v>
      </c>
      <c r="H804" s="72">
        <f>'Balance N'!P807</f>
        <v>0</v>
      </c>
      <c r="I804" s="74">
        <f t="shared" si="12"/>
        <v>0</v>
      </c>
    </row>
    <row r="805" spans="1:9" ht="15.6">
      <c r="A805" s="70">
        <f>'Balance N'!I808</f>
        <v>0</v>
      </c>
      <c r="B805" s="71">
        <f>'Balance N'!J808</f>
        <v>0</v>
      </c>
      <c r="C805" s="72">
        <f>'Balance N'!K808</f>
        <v>0</v>
      </c>
      <c r="D805" s="72">
        <f>'Balance N'!L808</f>
        <v>0</v>
      </c>
      <c r="E805" s="72">
        <f>'Balance N'!M808</f>
        <v>0</v>
      </c>
      <c r="F805" s="72">
        <f>'Balance N'!N808</f>
        <v>0</v>
      </c>
      <c r="G805" s="72">
        <f>'Balance N'!O808</f>
        <v>0</v>
      </c>
      <c r="H805" s="72">
        <f>'Balance N'!P808</f>
        <v>0</v>
      </c>
      <c r="I805" s="74">
        <f t="shared" si="12"/>
        <v>0</v>
      </c>
    </row>
    <row r="806" spans="1:9" ht="15.6">
      <c r="A806" s="70">
        <f>'Balance N'!I809</f>
        <v>0</v>
      </c>
      <c r="B806" s="71">
        <f>'Balance N'!J809</f>
        <v>0</v>
      </c>
      <c r="C806" s="72">
        <f>'Balance N'!K809</f>
        <v>0</v>
      </c>
      <c r="D806" s="72">
        <f>'Balance N'!L809</f>
        <v>0</v>
      </c>
      <c r="E806" s="72">
        <f>'Balance N'!M809</f>
        <v>0</v>
      </c>
      <c r="F806" s="72">
        <f>'Balance N'!N809</f>
        <v>0</v>
      </c>
      <c r="G806" s="72">
        <f>'Balance N'!O809</f>
        <v>0</v>
      </c>
      <c r="H806" s="72">
        <f>'Balance N'!P809</f>
        <v>0</v>
      </c>
      <c r="I806" s="74">
        <f t="shared" si="12"/>
        <v>0</v>
      </c>
    </row>
    <row r="807" spans="1:9" ht="15.6">
      <c r="A807" s="70">
        <f>'Balance N'!I810</f>
        <v>0</v>
      </c>
      <c r="B807" s="71">
        <f>'Balance N'!J810</f>
        <v>0</v>
      </c>
      <c r="C807" s="72">
        <f>'Balance N'!K810</f>
        <v>0</v>
      </c>
      <c r="D807" s="72">
        <f>'Balance N'!L810</f>
        <v>0</v>
      </c>
      <c r="E807" s="72">
        <f>'Balance N'!M810</f>
        <v>0</v>
      </c>
      <c r="F807" s="72">
        <f>'Balance N'!N810</f>
        <v>0</v>
      </c>
      <c r="G807" s="72">
        <f>'Balance N'!O810</f>
        <v>0</v>
      </c>
      <c r="H807" s="72">
        <f>'Balance N'!P810</f>
        <v>0</v>
      </c>
      <c r="I807" s="74">
        <f t="shared" si="12"/>
        <v>0</v>
      </c>
    </row>
    <row r="808" spans="1:9" ht="15.6">
      <c r="A808" s="70">
        <f>'Balance N'!I811</f>
        <v>0</v>
      </c>
      <c r="B808" s="71">
        <f>'Balance N'!J811</f>
        <v>0</v>
      </c>
      <c r="C808" s="72">
        <f>'Balance N'!K811</f>
        <v>0</v>
      </c>
      <c r="D808" s="72">
        <f>'Balance N'!L811</f>
        <v>0</v>
      </c>
      <c r="E808" s="72">
        <f>'Balance N'!M811</f>
        <v>0</v>
      </c>
      <c r="F808" s="72">
        <f>'Balance N'!N811</f>
        <v>0</v>
      </c>
      <c r="G808" s="72">
        <f>'Balance N'!O811</f>
        <v>0</v>
      </c>
      <c r="H808" s="72">
        <f>'Balance N'!P811</f>
        <v>0</v>
      </c>
      <c r="I808" s="74">
        <f t="shared" si="12"/>
        <v>0</v>
      </c>
    </row>
    <row r="809" spans="1:9" ht="15.6">
      <c r="A809" s="70">
        <f>'Balance N'!I812</f>
        <v>0</v>
      </c>
      <c r="B809" s="71">
        <f>'Balance N'!J812</f>
        <v>0</v>
      </c>
      <c r="C809" s="72">
        <f>'Balance N'!K812</f>
        <v>0</v>
      </c>
      <c r="D809" s="72">
        <f>'Balance N'!L812</f>
        <v>0</v>
      </c>
      <c r="E809" s="72">
        <f>'Balance N'!M812</f>
        <v>0</v>
      </c>
      <c r="F809" s="72">
        <f>'Balance N'!N812</f>
        <v>0</v>
      </c>
      <c r="G809" s="72">
        <f>'Balance N'!O812</f>
        <v>0</v>
      </c>
      <c r="H809" s="72">
        <f>'Balance N'!P812</f>
        <v>0</v>
      </c>
      <c r="I809" s="74">
        <f t="shared" si="12"/>
        <v>0</v>
      </c>
    </row>
    <row r="810" spans="1:9" ht="15.6">
      <c r="A810" s="70">
        <f>'Balance N'!I813</f>
        <v>0</v>
      </c>
      <c r="B810" s="71">
        <f>'Balance N'!J813</f>
        <v>0</v>
      </c>
      <c r="C810" s="72">
        <f>'Balance N'!K813</f>
        <v>0</v>
      </c>
      <c r="D810" s="72">
        <f>'Balance N'!L813</f>
        <v>0</v>
      </c>
      <c r="E810" s="72">
        <f>'Balance N'!M813</f>
        <v>0</v>
      </c>
      <c r="F810" s="72">
        <f>'Balance N'!N813</f>
        <v>0</v>
      </c>
      <c r="G810" s="72">
        <f>'Balance N'!O813</f>
        <v>0</v>
      </c>
      <c r="H810" s="72">
        <f>'Balance N'!P813</f>
        <v>0</v>
      </c>
      <c r="I810" s="74">
        <f t="shared" si="12"/>
        <v>0</v>
      </c>
    </row>
    <row r="811" spans="1:9" ht="15.6">
      <c r="A811" s="70">
        <f>'Balance N'!I814</f>
        <v>0</v>
      </c>
      <c r="B811" s="71">
        <f>'Balance N'!J814</f>
        <v>0</v>
      </c>
      <c r="C811" s="72">
        <f>'Balance N'!K814</f>
        <v>0</v>
      </c>
      <c r="D811" s="72">
        <f>'Balance N'!L814</f>
        <v>0</v>
      </c>
      <c r="E811" s="72">
        <f>'Balance N'!M814</f>
        <v>0</v>
      </c>
      <c r="F811" s="72">
        <f>'Balance N'!N814</f>
        <v>0</v>
      </c>
      <c r="G811" s="72">
        <f>'Balance N'!O814</f>
        <v>0</v>
      </c>
      <c r="H811" s="72">
        <f>'Balance N'!P814</f>
        <v>0</v>
      </c>
      <c r="I811" s="74">
        <f t="shared" si="12"/>
        <v>0</v>
      </c>
    </row>
    <row r="812" spans="1:9" ht="15.6">
      <c r="A812" s="70">
        <f>'Balance N'!I815</f>
        <v>0</v>
      </c>
      <c r="B812" s="71">
        <f>'Balance N'!J815</f>
        <v>0</v>
      </c>
      <c r="C812" s="72">
        <f>'Balance N'!K815</f>
        <v>0</v>
      </c>
      <c r="D812" s="72">
        <f>'Balance N'!L815</f>
        <v>0</v>
      </c>
      <c r="E812" s="72">
        <f>'Balance N'!M815</f>
        <v>0</v>
      </c>
      <c r="F812" s="72">
        <f>'Balance N'!N815</f>
        <v>0</v>
      </c>
      <c r="G812" s="72">
        <f>'Balance N'!O815</f>
        <v>0</v>
      </c>
      <c r="H812" s="72">
        <f>'Balance N'!P815</f>
        <v>0</v>
      </c>
      <c r="I812" s="74">
        <f t="shared" si="12"/>
        <v>0</v>
      </c>
    </row>
    <row r="813" spans="1:9" ht="15.6">
      <c r="A813" s="70">
        <f>'Balance N'!I816</f>
        <v>0</v>
      </c>
      <c r="B813" s="71">
        <f>'Balance N'!J816</f>
        <v>0</v>
      </c>
      <c r="C813" s="72">
        <f>'Balance N'!K816</f>
        <v>0</v>
      </c>
      <c r="D813" s="72">
        <f>'Balance N'!L816</f>
        <v>0</v>
      </c>
      <c r="E813" s="72">
        <f>'Balance N'!M816</f>
        <v>0</v>
      </c>
      <c r="F813" s="72">
        <f>'Balance N'!N816</f>
        <v>0</v>
      </c>
      <c r="G813" s="72">
        <f>'Balance N'!O816</f>
        <v>0</v>
      </c>
      <c r="H813" s="72">
        <f>'Balance N'!P816</f>
        <v>0</v>
      </c>
      <c r="I813" s="74">
        <f t="shared" si="12"/>
        <v>0</v>
      </c>
    </row>
    <row r="814" spans="1:9" ht="15.6">
      <c r="A814" s="70">
        <f>'Balance N'!I817</f>
        <v>0</v>
      </c>
      <c r="B814" s="71">
        <f>'Balance N'!J817</f>
        <v>0</v>
      </c>
      <c r="C814" s="72">
        <f>'Balance N'!K817</f>
        <v>0</v>
      </c>
      <c r="D814" s="72">
        <f>'Balance N'!L817</f>
        <v>0</v>
      </c>
      <c r="E814" s="72">
        <f>'Balance N'!M817</f>
        <v>0</v>
      </c>
      <c r="F814" s="72">
        <f>'Balance N'!N817</f>
        <v>0</v>
      </c>
      <c r="G814" s="72">
        <f>'Balance N'!O817</f>
        <v>0</v>
      </c>
      <c r="H814" s="72">
        <f>'Balance N'!P817</f>
        <v>0</v>
      </c>
      <c r="I814" s="74">
        <f t="shared" si="12"/>
        <v>0</v>
      </c>
    </row>
    <row r="815" spans="1:9" ht="15.6">
      <c r="A815" s="70">
        <f>'Balance N'!I818</f>
        <v>0</v>
      </c>
      <c r="B815" s="71">
        <f>'Balance N'!J818</f>
        <v>0</v>
      </c>
      <c r="C815" s="72">
        <f>'Balance N'!K818</f>
        <v>0</v>
      </c>
      <c r="D815" s="72">
        <f>'Balance N'!L818</f>
        <v>0</v>
      </c>
      <c r="E815" s="72">
        <f>'Balance N'!M818</f>
        <v>0</v>
      </c>
      <c r="F815" s="72">
        <f>'Balance N'!N818</f>
        <v>0</v>
      </c>
      <c r="G815" s="72">
        <f>'Balance N'!O818</f>
        <v>0</v>
      </c>
      <c r="H815" s="72">
        <f>'Balance N'!P818</f>
        <v>0</v>
      </c>
      <c r="I815" s="74">
        <f t="shared" si="12"/>
        <v>0</v>
      </c>
    </row>
    <row r="816" spans="1:9" ht="15.6">
      <c r="A816" s="70">
        <f>'Balance N'!I819</f>
        <v>0</v>
      </c>
      <c r="B816" s="71">
        <f>'Balance N'!J819</f>
        <v>0</v>
      </c>
      <c r="C816" s="72">
        <f>'Balance N'!K819</f>
        <v>0</v>
      </c>
      <c r="D816" s="72">
        <f>'Balance N'!L819</f>
        <v>0</v>
      </c>
      <c r="E816" s="72">
        <f>'Balance N'!M819</f>
        <v>0</v>
      </c>
      <c r="F816" s="72">
        <f>'Balance N'!N819</f>
        <v>0</v>
      </c>
      <c r="G816" s="72">
        <f>'Balance N'!O819</f>
        <v>0</v>
      </c>
      <c r="H816" s="72">
        <f>'Balance N'!P819</f>
        <v>0</v>
      </c>
      <c r="I816" s="74">
        <f t="shared" si="12"/>
        <v>0</v>
      </c>
    </row>
    <row r="817" spans="1:9" ht="15.6">
      <c r="A817" s="70">
        <f>'Balance N'!I820</f>
        <v>0</v>
      </c>
      <c r="B817" s="71">
        <f>'Balance N'!J820</f>
        <v>0</v>
      </c>
      <c r="C817" s="72">
        <f>'Balance N'!K820</f>
        <v>0</v>
      </c>
      <c r="D817" s="72">
        <f>'Balance N'!L820</f>
        <v>0</v>
      </c>
      <c r="E817" s="72">
        <f>'Balance N'!M820</f>
        <v>0</v>
      </c>
      <c r="F817" s="72">
        <f>'Balance N'!N820</f>
        <v>0</v>
      </c>
      <c r="G817" s="72">
        <f>'Balance N'!O820</f>
        <v>0</v>
      </c>
      <c r="H817" s="72">
        <f>'Balance N'!P820</f>
        <v>0</v>
      </c>
      <c r="I817" s="74">
        <f t="shared" si="12"/>
        <v>0</v>
      </c>
    </row>
    <row r="818" spans="1:9" ht="15.6">
      <c r="A818" s="70">
        <f>'Balance N'!I821</f>
        <v>0</v>
      </c>
      <c r="B818" s="71">
        <f>'Balance N'!J821</f>
        <v>0</v>
      </c>
      <c r="C818" s="72">
        <f>'Balance N'!K821</f>
        <v>0</v>
      </c>
      <c r="D818" s="72">
        <f>'Balance N'!L821</f>
        <v>0</v>
      </c>
      <c r="E818" s="72">
        <f>'Balance N'!M821</f>
        <v>0</v>
      </c>
      <c r="F818" s="72">
        <f>'Balance N'!N821</f>
        <v>0</v>
      </c>
      <c r="G818" s="72">
        <f>'Balance N'!O821</f>
        <v>0</v>
      </c>
      <c r="H818" s="72">
        <f>'Balance N'!P821</f>
        <v>0</v>
      </c>
      <c r="I818" s="74">
        <f t="shared" si="12"/>
        <v>0</v>
      </c>
    </row>
    <row r="819" spans="1:9" ht="15.6">
      <c r="A819" s="70">
        <f>'Balance N'!I822</f>
        <v>0</v>
      </c>
      <c r="B819" s="71">
        <f>'Balance N'!J822</f>
        <v>0</v>
      </c>
      <c r="C819" s="72">
        <f>'Balance N'!K822</f>
        <v>0</v>
      </c>
      <c r="D819" s="72">
        <f>'Balance N'!L822</f>
        <v>0</v>
      </c>
      <c r="E819" s="72">
        <f>'Balance N'!M822</f>
        <v>0</v>
      </c>
      <c r="F819" s="72">
        <f>'Balance N'!N822</f>
        <v>0</v>
      </c>
      <c r="G819" s="72">
        <f>'Balance N'!O822</f>
        <v>0</v>
      </c>
      <c r="H819" s="72">
        <f>'Balance N'!P822</f>
        <v>0</v>
      </c>
      <c r="I819" s="74">
        <f t="shared" si="12"/>
        <v>0</v>
      </c>
    </row>
    <row r="820" spans="1:9" ht="15.6">
      <c r="A820" s="70">
        <f>'Balance N'!I823</f>
        <v>0</v>
      </c>
      <c r="B820" s="71">
        <f>'Balance N'!J823</f>
        <v>0</v>
      </c>
      <c r="C820" s="72">
        <f>'Balance N'!K823</f>
        <v>0</v>
      </c>
      <c r="D820" s="72">
        <f>'Balance N'!L823</f>
        <v>0</v>
      </c>
      <c r="E820" s="72">
        <f>'Balance N'!M823</f>
        <v>0</v>
      </c>
      <c r="F820" s="72">
        <f>'Balance N'!N823</f>
        <v>0</v>
      </c>
      <c r="G820" s="72">
        <f>'Balance N'!O823</f>
        <v>0</v>
      </c>
      <c r="H820" s="72">
        <f>'Balance N'!P823</f>
        <v>0</v>
      </c>
      <c r="I820" s="74">
        <f t="shared" si="12"/>
        <v>0</v>
      </c>
    </row>
    <row r="821" spans="1:9" ht="15.6">
      <c r="A821" s="70">
        <f>'Balance N'!I824</f>
        <v>0</v>
      </c>
      <c r="B821" s="71">
        <f>'Balance N'!J824</f>
        <v>0</v>
      </c>
      <c r="C821" s="72">
        <f>'Balance N'!K824</f>
        <v>0</v>
      </c>
      <c r="D821" s="72">
        <f>'Balance N'!L824</f>
        <v>0</v>
      </c>
      <c r="E821" s="72">
        <f>'Balance N'!M824</f>
        <v>0</v>
      </c>
      <c r="F821" s="72">
        <f>'Balance N'!N824</f>
        <v>0</v>
      </c>
      <c r="G821" s="72">
        <f>'Balance N'!O824</f>
        <v>0</v>
      </c>
      <c r="H821" s="72">
        <f>'Balance N'!P824</f>
        <v>0</v>
      </c>
      <c r="I821" s="74">
        <f t="shared" si="12"/>
        <v>0</v>
      </c>
    </row>
    <row r="822" spans="1:9" ht="15.6">
      <c r="A822" s="70">
        <f>'Balance N'!I825</f>
        <v>0</v>
      </c>
      <c r="B822" s="71">
        <f>'Balance N'!J825</f>
        <v>0</v>
      </c>
      <c r="C822" s="72">
        <f>'Balance N'!K825</f>
        <v>0</v>
      </c>
      <c r="D822" s="72">
        <f>'Balance N'!L825</f>
        <v>0</v>
      </c>
      <c r="E822" s="72">
        <f>'Balance N'!M825</f>
        <v>0</v>
      </c>
      <c r="F822" s="72">
        <f>'Balance N'!N825</f>
        <v>0</v>
      </c>
      <c r="G822" s="72">
        <f>'Balance N'!O825</f>
        <v>0</v>
      </c>
      <c r="H822" s="72">
        <f>'Balance N'!P825</f>
        <v>0</v>
      </c>
      <c r="I822" s="74">
        <f t="shared" si="12"/>
        <v>0</v>
      </c>
    </row>
    <row r="823" spans="1:9" ht="15.6">
      <c r="A823" s="70">
        <f>'Balance N'!I826</f>
        <v>0</v>
      </c>
      <c r="B823" s="71">
        <f>'Balance N'!J826</f>
        <v>0</v>
      </c>
      <c r="C823" s="72">
        <f>'Balance N'!K826</f>
        <v>0</v>
      </c>
      <c r="D823" s="72">
        <f>'Balance N'!L826</f>
        <v>0</v>
      </c>
      <c r="E823" s="72">
        <f>'Balance N'!M826</f>
        <v>0</v>
      </c>
      <c r="F823" s="72">
        <f>'Balance N'!N826</f>
        <v>0</v>
      </c>
      <c r="G823" s="72">
        <f>'Balance N'!O826</f>
        <v>0</v>
      </c>
      <c r="H823" s="72">
        <f>'Balance N'!P826</f>
        <v>0</v>
      </c>
      <c r="I823" s="74">
        <f t="shared" si="12"/>
        <v>0</v>
      </c>
    </row>
    <row r="824" spans="1:9" ht="15.6">
      <c r="A824" s="70">
        <f>'Balance N'!I827</f>
        <v>0</v>
      </c>
      <c r="B824" s="71">
        <f>'Balance N'!J827</f>
        <v>0</v>
      </c>
      <c r="C824" s="72">
        <f>'Balance N'!K827</f>
        <v>0</v>
      </c>
      <c r="D824" s="72">
        <f>'Balance N'!L827</f>
        <v>0</v>
      </c>
      <c r="E824" s="72">
        <f>'Balance N'!M827</f>
        <v>0</v>
      </c>
      <c r="F824" s="72">
        <f>'Balance N'!N827</f>
        <v>0</v>
      </c>
      <c r="G824" s="72">
        <f>'Balance N'!O827</f>
        <v>0</v>
      </c>
      <c r="H824" s="72">
        <f>'Balance N'!P827</f>
        <v>0</v>
      </c>
      <c r="I824" s="74">
        <f t="shared" si="12"/>
        <v>0</v>
      </c>
    </row>
    <row r="825" spans="1:9" ht="15.6">
      <c r="A825" s="70">
        <f>'Balance N'!I828</f>
        <v>0</v>
      </c>
      <c r="B825" s="71">
        <f>'Balance N'!J828</f>
        <v>0</v>
      </c>
      <c r="C825" s="72">
        <f>'Balance N'!K828</f>
        <v>0</v>
      </c>
      <c r="D825" s="72">
        <f>'Balance N'!L828</f>
        <v>0</v>
      </c>
      <c r="E825" s="72">
        <f>'Balance N'!M828</f>
        <v>0</v>
      </c>
      <c r="F825" s="72">
        <f>'Balance N'!N828</f>
        <v>0</v>
      </c>
      <c r="G825" s="72">
        <f>'Balance N'!O828</f>
        <v>0</v>
      </c>
      <c r="H825" s="72">
        <f>'Balance N'!P828</f>
        <v>0</v>
      </c>
      <c r="I825" s="74">
        <f t="shared" si="12"/>
        <v>0</v>
      </c>
    </row>
    <row r="826" spans="1:9" ht="15.6">
      <c r="A826" s="70">
        <f>'Balance N'!I829</f>
        <v>0</v>
      </c>
      <c r="B826" s="71">
        <f>'Balance N'!J829</f>
        <v>0</v>
      </c>
      <c r="C826" s="72">
        <f>'Balance N'!K829</f>
        <v>0</v>
      </c>
      <c r="D826" s="72">
        <f>'Balance N'!L829</f>
        <v>0</v>
      </c>
      <c r="E826" s="72">
        <f>'Balance N'!M829</f>
        <v>0</v>
      </c>
      <c r="F826" s="72">
        <f>'Balance N'!N829</f>
        <v>0</v>
      </c>
      <c r="G826" s="72">
        <f>'Balance N'!O829</f>
        <v>0</v>
      </c>
      <c r="H826" s="72">
        <f>'Balance N'!P829</f>
        <v>0</v>
      </c>
      <c r="I826" s="74">
        <f t="shared" si="12"/>
        <v>0</v>
      </c>
    </row>
    <row r="827" spans="1:9" ht="15.6">
      <c r="A827" s="70">
        <f>'Balance N'!I830</f>
        <v>0</v>
      </c>
      <c r="B827" s="71">
        <f>'Balance N'!J830</f>
        <v>0</v>
      </c>
      <c r="C827" s="72">
        <f>'Balance N'!K830</f>
        <v>0</v>
      </c>
      <c r="D827" s="72">
        <f>'Balance N'!L830</f>
        <v>0</v>
      </c>
      <c r="E827" s="72">
        <f>'Balance N'!M830</f>
        <v>0</v>
      </c>
      <c r="F827" s="72">
        <f>'Balance N'!N830</f>
        <v>0</v>
      </c>
      <c r="G827" s="72">
        <f>'Balance N'!O830</f>
        <v>0</v>
      </c>
      <c r="H827" s="72">
        <f>'Balance N'!P830</f>
        <v>0</v>
      </c>
      <c r="I827" s="74">
        <f t="shared" si="12"/>
        <v>0</v>
      </c>
    </row>
    <row r="828" spans="1:9" ht="15.6">
      <c r="A828" s="70">
        <f>'Balance N'!I831</f>
        <v>0</v>
      </c>
      <c r="B828" s="71">
        <f>'Balance N'!J831</f>
        <v>0</v>
      </c>
      <c r="C828" s="72">
        <f>'Balance N'!K831</f>
        <v>0</v>
      </c>
      <c r="D828" s="72">
        <f>'Balance N'!L831</f>
        <v>0</v>
      </c>
      <c r="E828" s="72">
        <f>'Balance N'!M831</f>
        <v>0</v>
      </c>
      <c r="F828" s="72">
        <f>'Balance N'!N831</f>
        <v>0</v>
      </c>
      <c r="G828" s="72">
        <f>'Balance N'!O831</f>
        <v>0</v>
      </c>
      <c r="H828" s="72">
        <f>'Balance N'!P831</f>
        <v>0</v>
      </c>
      <c r="I828" s="74">
        <f t="shared" si="12"/>
        <v>0</v>
      </c>
    </row>
    <row r="829" spans="1:9" ht="15.6">
      <c r="A829" s="70">
        <f>'Balance N'!I832</f>
        <v>0</v>
      </c>
      <c r="B829" s="71">
        <f>'Balance N'!J832</f>
        <v>0</v>
      </c>
      <c r="C829" s="72">
        <f>'Balance N'!K832</f>
        <v>0</v>
      </c>
      <c r="D829" s="72">
        <f>'Balance N'!L832</f>
        <v>0</v>
      </c>
      <c r="E829" s="72">
        <f>'Balance N'!M832</f>
        <v>0</v>
      </c>
      <c r="F829" s="72">
        <f>'Balance N'!N832</f>
        <v>0</v>
      </c>
      <c r="G829" s="72">
        <f>'Balance N'!O832</f>
        <v>0</v>
      </c>
      <c r="H829" s="72">
        <f>'Balance N'!P832</f>
        <v>0</v>
      </c>
      <c r="I829" s="74">
        <f t="shared" si="12"/>
        <v>0</v>
      </c>
    </row>
    <row r="830" spans="1:9" ht="15.6">
      <c r="A830" s="70">
        <f>'Balance N'!I833</f>
        <v>0</v>
      </c>
      <c r="B830" s="71">
        <f>'Balance N'!J833</f>
        <v>0</v>
      </c>
      <c r="C830" s="72">
        <f>'Balance N'!K833</f>
        <v>0</v>
      </c>
      <c r="D830" s="72">
        <f>'Balance N'!L833</f>
        <v>0</v>
      </c>
      <c r="E830" s="72">
        <f>'Balance N'!M833</f>
        <v>0</v>
      </c>
      <c r="F830" s="72">
        <f>'Balance N'!N833</f>
        <v>0</v>
      </c>
      <c r="G830" s="72">
        <f>'Balance N'!O833</f>
        <v>0</v>
      </c>
      <c r="H830" s="72">
        <f>'Balance N'!P833</f>
        <v>0</v>
      </c>
      <c r="I830" s="74">
        <f t="shared" si="12"/>
        <v>0</v>
      </c>
    </row>
    <row r="831" spans="1:9" ht="15.6">
      <c r="A831" s="70">
        <f>'Balance N'!I834</f>
        <v>0</v>
      </c>
      <c r="B831" s="71">
        <f>'Balance N'!J834</f>
        <v>0</v>
      </c>
      <c r="C831" s="72">
        <f>'Balance N'!K834</f>
        <v>0</v>
      </c>
      <c r="D831" s="72">
        <f>'Balance N'!L834</f>
        <v>0</v>
      </c>
      <c r="E831" s="72">
        <f>'Balance N'!M834</f>
        <v>0</v>
      </c>
      <c r="F831" s="72">
        <f>'Balance N'!N834</f>
        <v>0</v>
      </c>
      <c r="G831" s="72">
        <f>'Balance N'!O834</f>
        <v>0</v>
      </c>
      <c r="H831" s="72">
        <f>'Balance N'!P834</f>
        <v>0</v>
      </c>
      <c r="I831" s="74">
        <f t="shared" si="12"/>
        <v>0</v>
      </c>
    </row>
    <row r="832" spans="1:9" ht="15.6">
      <c r="A832" s="70">
        <f>'Balance N'!I835</f>
        <v>0</v>
      </c>
      <c r="B832" s="71">
        <f>'Balance N'!J835</f>
        <v>0</v>
      </c>
      <c r="C832" s="72">
        <f>'Balance N'!K835</f>
        <v>0</v>
      </c>
      <c r="D832" s="72">
        <f>'Balance N'!L835</f>
        <v>0</v>
      </c>
      <c r="E832" s="72">
        <f>'Balance N'!M835</f>
        <v>0</v>
      </c>
      <c r="F832" s="72">
        <f>'Balance N'!N835</f>
        <v>0</v>
      </c>
      <c r="G832" s="72">
        <f>'Balance N'!O835</f>
        <v>0</v>
      </c>
      <c r="H832" s="72">
        <f>'Balance N'!P835</f>
        <v>0</v>
      </c>
      <c r="I832" s="74">
        <f t="shared" si="12"/>
        <v>0</v>
      </c>
    </row>
    <row r="833" spans="1:9" ht="15.6">
      <c r="A833" s="70">
        <f>'Balance N'!I836</f>
        <v>0</v>
      </c>
      <c r="B833" s="71">
        <f>'Balance N'!J836</f>
        <v>0</v>
      </c>
      <c r="C833" s="72">
        <f>'Balance N'!K836</f>
        <v>0</v>
      </c>
      <c r="D833" s="72">
        <f>'Balance N'!L836</f>
        <v>0</v>
      </c>
      <c r="E833" s="72">
        <f>'Balance N'!M836</f>
        <v>0</v>
      </c>
      <c r="F833" s="72">
        <f>'Balance N'!N836</f>
        <v>0</v>
      </c>
      <c r="G833" s="72">
        <f>'Balance N'!O836</f>
        <v>0</v>
      </c>
      <c r="H833" s="72">
        <f>'Balance N'!P836</f>
        <v>0</v>
      </c>
      <c r="I833" s="74">
        <f t="shared" si="12"/>
        <v>0</v>
      </c>
    </row>
    <row r="834" spans="1:9" ht="15.6">
      <c r="A834" s="70">
        <f>'Balance N'!I837</f>
        <v>0</v>
      </c>
      <c r="B834" s="71">
        <f>'Balance N'!J837</f>
        <v>0</v>
      </c>
      <c r="C834" s="72">
        <f>'Balance N'!K837</f>
        <v>0</v>
      </c>
      <c r="D834" s="72">
        <f>'Balance N'!L837</f>
        <v>0</v>
      </c>
      <c r="E834" s="72">
        <f>'Balance N'!M837</f>
        <v>0</v>
      </c>
      <c r="F834" s="72">
        <f>'Balance N'!N837</f>
        <v>0</v>
      </c>
      <c r="G834" s="72">
        <f>'Balance N'!O837</f>
        <v>0</v>
      </c>
      <c r="H834" s="72">
        <f>'Balance N'!P837</f>
        <v>0</v>
      </c>
      <c r="I834" s="74">
        <f t="shared" si="12"/>
        <v>0</v>
      </c>
    </row>
    <row r="835" spans="1:9" ht="15.6">
      <c r="A835" s="70">
        <f>'Balance N'!I838</f>
        <v>0</v>
      </c>
      <c r="B835" s="71">
        <f>'Balance N'!J838</f>
        <v>0</v>
      </c>
      <c r="C835" s="72">
        <f>'Balance N'!K838</f>
        <v>0</v>
      </c>
      <c r="D835" s="72">
        <f>'Balance N'!L838</f>
        <v>0</v>
      </c>
      <c r="E835" s="72">
        <f>'Balance N'!M838</f>
        <v>0</v>
      </c>
      <c r="F835" s="72">
        <f>'Balance N'!N838</f>
        <v>0</v>
      </c>
      <c r="G835" s="72">
        <f>'Balance N'!O838</f>
        <v>0</v>
      </c>
      <c r="H835" s="72">
        <f>'Balance N'!P838</f>
        <v>0</v>
      </c>
      <c r="I835" s="74">
        <f t="shared" ref="I835:I898" si="13">(C835-D835)+(E835-F835)-(G835-H835)</f>
        <v>0</v>
      </c>
    </row>
    <row r="836" spans="1:9" ht="15.6">
      <c r="A836" s="70">
        <f>'Balance N'!I839</f>
        <v>0</v>
      </c>
      <c r="B836" s="71">
        <f>'Balance N'!J839</f>
        <v>0</v>
      </c>
      <c r="C836" s="72">
        <f>'Balance N'!K839</f>
        <v>0</v>
      </c>
      <c r="D836" s="72">
        <f>'Balance N'!L839</f>
        <v>0</v>
      </c>
      <c r="E836" s="72">
        <f>'Balance N'!M839</f>
        <v>0</v>
      </c>
      <c r="F836" s="72">
        <f>'Balance N'!N839</f>
        <v>0</v>
      </c>
      <c r="G836" s="72">
        <f>'Balance N'!O839</f>
        <v>0</v>
      </c>
      <c r="H836" s="72">
        <f>'Balance N'!P839</f>
        <v>0</v>
      </c>
      <c r="I836" s="74">
        <f t="shared" si="13"/>
        <v>0</v>
      </c>
    </row>
    <row r="837" spans="1:9" ht="15.6">
      <c r="A837" s="70">
        <f>'Balance N'!I840</f>
        <v>0</v>
      </c>
      <c r="B837" s="71">
        <f>'Balance N'!J840</f>
        <v>0</v>
      </c>
      <c r="C837" s="72">
        <f>'Balance N'!K840</f>
        <v>0</v>
      </c>
      <c r="D837" s="72">
        <f>'Balance N'!L840</f>
        <v>0</v>
      </c>
      <c r="E837" s="72">
        <f>'Balance N'!M840</f>
        <v>0</v>
      </c>
      <c r="F837" s="72">
        <f>'Balance N'!N840</f>
        <v>0</v>
      </c>
      <c r="G837" s="72">
        <f>'Balance N'!O840</f>
        <v>0</v>
      </c>
      <c r="H837" s="72">
        <f>'Balance N'!P840</f>
        <v>0</v>
      </c>
      <c r="I837" s="74">
        <f t="shared" si="13"/>
        <v>0</v>
      </c>
    </row>
    <row r="838" spans="1:9" ht="15.6">
      <c r="A838" s="70">
        <f>'Balance N'!I841</f>
        <v>0</v>
      </c>
      <c r="B838" s="71">
        <f>'Balance N'!J841</f>
        <v>0</v>
      </c>
      <c r="C838" s="72">
        <f>'Balance N'!K841</f>
        <v>0</v>
      </c>
      <c r="D838" s="72">
        <f>'Balance N'!L841</f>
        <v>0</v>
      </c>
      <c r="E838" s="72">
        <f>'Balance N'!M841</f>
        <v>0</v>
      </c>
      <c r="F838" s="72">
        <f>'Balance N'!N841</f>
        <v>0</v>
      </c>
      <c r="G838" s="72">
        <f>'Balance N'!O841</f>
        <v>0</v>
      </c>
      <c r="H838" s="72">
        <f>'Balance N'!P841</f>
        <v>0</v>
      </c>
      <c r="I838" s="74">
        <f t="shared" si="13"/>
        <v>0</v>
      </c>
    </row>
    <row r="839" spans="1:9" ht="15.6">
      <c r="A839" s="70">
        <f>'Balance N'!I842</f>
        <v>0</v>
      </c>
      <c r="B839" s="71">
        <f>'Balance N'!J842</f>
        <v>0</v>
      </c>
      <c r="C839" s="72">
        <f>'Balance N'!K842</f>
        <v>0</v>
      </c>
      <c r="D839" s="72">
        <f>'Balance N'!L842</f>
        <v>0</v>
      </c>
      <c r="E839" s="72">
        <f>'Balance N'!M842</f>
        <v>0</v>
      </c>
      <c r="F839" s="72">
        <f>'Balance N'!N842</f>
        <v>0</v>
      </c>
      <c r="G839" s="72">
        <f>'Balance N'!O842</f>
        <v>0</v>
      </c>
      <c r="H839" s="72">
        <f>'Balance N'!P842</f>
        <v>0</v>
      </c>
      <c r="I839" s="74">
        <f t="shared" si="13"/>
        <v>0</v>
      </c>
    </row>
    <row r="840" spans="1:9" ht="15.6">
      <c r="A840" s="70">
        <f>'Balance N'!I843</f>
        <v>0</v>
      </c>
      <c r="B840" s="71">
        <f>'Balance N'!J843</f>
        <v>0</v>
      </c>
      <c r="C840" s="72">
        <f>'Balance N'!K843</f>
        <v>0</v>
      </c>
      <c r="D840" s="72">
        <f>'Balance N'!L843</f>
        <v>0</v>
      </c>
      <c r="E840" s="72">
        <f>'Balance N'!M843</f>
        <v>0</v>
      </c>
      <c r="F840" s="72">
        <f>'Balance N'!N843</f>
        <v>0</v>
      </c>
      <c r="G840" s="72">
        <f>'Balance N'!O843</f>
        <v>0</v>
      </c>
      <c r="H840" s="72">
        <f>'Balance N'!P843</f>
        <v>0</v>
      </c>
      <c r="I840" s="74">
        <f t="shared" si="13"/>
        <v>0</v>
      </c>
    </row>
    <row r="841" spans="1:9" ht="15.6">
      <c r="A841" s="70">
        <f>'Balance N'!I844</f>
        <v>0</v>
      </c>
      <c r="B841" s="71">
        <f>'Balance N'!J844</f>
        <v>0</v>
      </c>
      <c r="C841" s="72">
        <f>'Balance N'!K844</f>
        <v>0</v>
      </c>
      <c r="D841" s="72">
        <f>'Balance N'!L844</f>
        <v>0</v>
      </c>
      <c r="E841" s="72">
        <f>'Balance N'!M844</f>
        <v>0</v>
      </c>
      <c r="F841" s="72">
        <f>'Balance N'!N844</f>
        <v>0</v>
      </c>
      <c r="G841" s="72">
        <f>'Balance N'!O844</f>
        <v>0</v>
      </c>
      <c r="H841" s="72">
        <f>'Balance N'!P844</f>
        <v>0</v>
      </c>
      <c r="I841" s="74">
        <f t="shared" si="13"/>
        <v>0</v>
      </c>
    </row>
    <row r="842" spans="1:9" ht="15.6">
      <c r="A842" s="70">
        <f>'Balance N'!I845</f>
        <v>0</v>
      </c>
      <c r="B842" s="71">
        <f>'Balance N'!J845</f>
        <v>0</v>
      </c>
      <c r="C842" s="72">
        <f>'Balance N'!K845</f>
        <v>0</v>
      </c>
      <c r="D842" s="72">
        <f>'Balance N'!L845</f>
        <v>0</v>
      </c>
      <c r="E842" s="72">
        <f>'Balance N'!M845</f>
        <v>0</v>
      </c>
      <c r="F842" s="72">
        <f>'Balance N'!N845</f>
        <v>0</v>
      </c>
      <c r="G842" s="72">
        <f>'Balance N'!O845</f>
        <v>0</v>
      </c>
      <c r="H842" s="72">
        <f>'Balance N'!P845</f>
        <v>0</v>
      </c>
      <c r="I842" s="74">
        <f t="shared" si="13"/>
        <v>0</v>
      </c>
    </row>
    <row r="843" spans="1:9" ht="15.6">
      <c r="A843" s="70">
        <f>'Balance N'!I846</f>
        <v>0</v>
      </c>
      <c r="B843" s="71">
        <f>'Balance N'!J846</f>
        <v>0</v>
      </c>
      <c r="C843" s="72">
        <f>'Balance N'!K846</f>
        <v>0</v>
      </c>
      <c r="D843" s="72">
        <f>'Balance N'!L846</f>
        <v>0</v>
      </c>
      <c r="E843" s="72">
        <f>'Balance N'!M846</f>
        <v>0</v>
      </c>
      <c r="F843" s="72">
        <f>'Balance N'!N846</f>
        <v>0</v>
      </c>
      <c r="G843" s="72">
        <f>'Balance N'!O846</f>
        <v>0</v>
      </c>
      <c r="H843" s="72">
        <f>'Balance N'!P846</f>
        <v>0</v>
      </c>
      <c r="I843" s="74">
        <f t="shared" si="13"/>
        <v>0</v>
      </c>
    </row>
    <row r="844" spans="1:9" ht="15.6">
      <c r="A844" s="70">
        <f>'Balance N'!I847</f>
        <v>0</v>
      </c>
      <c r="B844" s="71">
        <f>'Balance N'!J847</f>
        <v>0</v>
      </c>
      <c r="C844" s="72">
        <f>'Balance N'!K847</f>
        <v>0</v>
      </c>
      <c r="D844" s="72">
        <f>'Balance N'!L847</f>
        <v>0</v>
      </c>
      <c r="E844" s="72">
        <f>'Balance N'!M847</f>
        <v>0</v>
      </c>
      <c r="F844" s="72">
        <f>'Balance N'!N847</f>
        <v>0</v>
      </c>
      <c r="G844" s="72">
        <f>'Balance N'!O847</f>
        <v>0</v>
      </c>
      <c r="H844" s="72">
        <f>'Balance N'!P847</f>
        <v>0</v>
      </c>
      <c r="I844" s="74">
        <f t="shared" si="13"/>
        <v>0</v>
      </c>
    </row>
    <row r="845" spans="1:9" ht="15.6">
      <c r="A845" s="70">
        <f>'Balance N'!I848</f>
        <v>0</v>
      </c>
      <c r="B845" s="71">
        <f>'Balance N'!J848</f>
        <v>0</v>
      </c>
      <c r="C845" s="72">
        <f>'Balance N'!K848</f>
        <v>0</v>
      </c>
      <c r="D845" s="72">
        <f>'Balance N'!L848</f>
        <v>0</v>
      </c>
      <c r="E845" s="72">
        <f>'Balance N'!M848</f>
        <v>0</v>
      </c>
      <c r="F845" s="72">
        <f>'Balance N'!N848</f>
        <v>0</v>
      </c>
      <c r="G845" s="72">
        <f>'Balance N'!O848</f>
        <v>0</v>
      </c>
      <c r="H845" s="72">
        <f>'Balance N'!P848</f>
        <v>0</v>
      </c>
      <c r="I845" s="74">
        <f t="shared" si="13"/>
        <v>0</v>
      </c>
    </row>
    <row r="846" spans="1:9" ht="15.6">
      <c r="A846" s="70">
        <f>'Balance N'!I849</f>
        <v>0</v>
      </c>
      <c r="B846" s="71">
        <f>'Balance N'!J849</f>
        <v>0</v>
      </c>
      <c r="C846" s="72">
        <f>'Balance N'!K849</f>
        <v>0</v>
      </c>
      <c r="D846" s="72">
        <f>'Balance N'!L849</f>
        <v>0</v>
      </c>
      <c r="E846" s="72">
        <f>'Balance N'!M849</f>
        <v>0</v>
      </c>
      <c r="F846" s="72">
        <f>'Balance N'!N849</f>
        <v>0</v>
      </c>
      <c r="G846" s="72">
        <f>'Balance N'!O849</f>
        <v>0</v>
      </c>
      <c r="H846" s="72">
        <f>'Balance N'!P849</f>
        <v>0</v>
      </c>
      <c r="I846" s="74">
        <f t="shared" si="13"/>
        <v>0</v>
      </c>
    </row>
    <row r="847" spans="1:9" ht="15.6">
      <c r="A847" s="70">
        <f>'Balance N'!I850</f>
        <v>0</v>
      </c>
      <c r="B847" s="71">
        <f>'Balance N'!J850</f>
        <v>0</v>
      </c>
      <c r="C847" s="72">
        <f>'Balance N'!K850</f>
        <v>0</v>
      </c>
      <c r="D847" s="72">
        <f>'Balance N'!L850</f>
        <v>0</v>
      </c>
      <c r="E847" s="72">
        <f>'Balance N'!M850</f>
        <v>0</v>
      </c>
      <c r="F847" s="72">
        <f>'Balance N'!N850</f>
        <v>0</v>
      </c>
      <c r="G847" s="72">
        <f>'Balance N'!O850</f>
        <v>0</v>
      </c>
      <c r="H847" s="72">
        <f>'Balance N'!P850</f>
        <v>0</v>
      </c>
      <c r="I847" s="74">
        <f t="shared" si="13"/>
        <v>0</v>
      </c>
    </row>
    <row r="848" spans="1:9" ht="15.6">
      <c r="A848" s="70">
        <f>'Balance N'!I851</f>
        <v>0</v>
      </c>
      <c r="B848" s="71">
        <f>'Balance N'!J851</f>
        <v>0</v>
      </c>
      <c r="C848" s="72">
        <f>'Balance N'!K851</f>
        <v>0</v>
      </c>
      <c r="D848" s="72">
        <f>'Balance N'!L851</f>
        <v>0</v>
      </c>
      <c r="E848" s="72">
        <f>'Balance N'!M851</f>
        <v>0</v>
      </c>
      <c r="F848" s="72">
        <f>'Balance N'!N851</f>
        <v>0</v>
      </c>
      <c r="G848" s="72">
        <f>'Balance N'!O851</f>
        <v>0</v>
      </c>
      <c r="H848" s="72">
        <f>'Balance N'!P851</f>
        <v>0</v>
      </c>
      <c r="I848" s="74">
        <f t="shared" si="13"/>
        <v>0</v>
      </c>
    </row>
    <row r="849" spans="1:9" ht="15.6">
      <c r="A849" s="70">
        <f>'Balance N'!I852</f>
        <v>0</v>
      </c>
      <c r="B849" s="71">
        <f>'Balance N'!J852</f>
        <v>0</v>
      </c>
      <c r="C849" s="72">
        <f>'Balance N'!K852</f>
        <v>0</v>
      </c>
      <c r="D849" s="72">
        <f>'Balance N'!L852</f>
        <v>0</v>
      </c>
      <c r="E849" s="72">
        <f>'Balance N'!M852</f>
        <v>0</v>
      </c>
      <c r="F849" s="72">
        <f>'Balance N'!N852</f>
        <v>0</v>
      </c>
      <c r="G849" s="72">
        <f>'Balance N'!O852</f>
        <v>0</v>
      </c>
      <c r="H849" s="72">
        <f>'Balance N'!P852</f>
        <v>0</v>
      </c>
      <c r="I849" s="74">
        <f t="shared" si="13"/>
        <v>0</v>
      </c>
    </row>
    <row r="850" spans="1:9" ht="15.6">
      <c r="A850" s="70">
        <f>'Balance N'!I853</f>
        <v>0</v>
      </c>
      <c r="B850" s="71">
        <f>'Balance N'!J853</f>
        <v>0</v>
      </c>
      <c r="C850" s="72">
        <f>'Balance N'!K853</f>
        <v>0</v>
      </c>
      <c r="D850" s="72">
        <f>'Balance N'!L853</f>
        <v>0</v>
      </c>
      <c r="E850" s="72">
        <f>'Balance N'!M853</f>
        <v>0</v>
      </c>
      <c r="F850" s="72">
        <f>'Balance N'!N853</f>
        <v>0</v>
      </c>
      <c r="G850" s="72">
        <f>'Balance N'!O853</f>
        <v>0</v>
      </c>
      <c r="H850" s="72">
        <f>'Balance N'!P853</f>
        <v>0</v>
      </c>
      <c r="I850" s="74">
        <f t="shared" si="13"/>
        <v>0</v>
      </c>
    </row>
    <row r="851" spans="1:9" ht="15.6">
      <c r="A851" s="70">
        <f>'Balance N'!I854</f>
        <v>0</v>
      </c>
      <c r="B851" s="71">
        <f>'Balance N'!J854</f>
        <v>0</v>
      </c>
      <c r="C851" s="72">
        <f>'Balance N'!K854</f>
        <v>0</v>
      </c>
      <c r="D851" s="72">
        <f>'Balance N'!L854</f>
        <v>0</v>
      </c>
      <c r="E851" s="72">
        <f>'Balance N'!M854</f>
        <v>0</v>
      </c>
      <c r="F851" s="72">
        <f>'Balance N'!N854</f>
        <v>0</v>
      </c>
      <c r="G851" s="72">
        <f>'Balance N'!O854</f>
        <v>0</v>
      </c>
      <c r="H851" s="72">
        <f>'Balance N'!P854</f>
        <v>0</v>
      </c>
      <c r="I851" s="74">
        <f t="shared" si="13"/>
        <v>0</v>
      </c>
    </row>
    <row r="852" spans="1:9" ht="15.6">
      <c r="A852" s="70">
        <f>'Balance N'!I855</f>
        <v>0</v>
      </c>
      <c r="B852" s="71">
        <f>'Balance N'!J855</f>
        <v>0</v>
      </c>
      <c r="C852" s="72">
        <f>'Balance N'!K855</f>
        <v>0</v>
      </c>
      <c r="D852" s="72">
        <f>'Balance N'!L855</f>
        <v>0</v>
      </c>
      <c r="E852" s="72">
        <f>'Balance N'!M855</f>
        <v>0</v>
      </c>
      <c r="F852" s="72">
        <f>'Balance N'!N855</f>
        <v>0</v>
      </c>
      <c r="G852" s="72">
        <f>'Balance N'!O855</f>
        <v>0</v>
      </c>
      <c r="H852" s="72">
        <f>'Balance N'!P855</f>
        <v>0</v>
      </c>
      <c r="I852" s="74">
        <f t="shared" si="13"/>
        <v>0</v>
      </c>
    </row>
    <row r="853" spans="1:9" ht="15.6">
      <c r="A853" s="70">
        <f>'Balance N'!I856</f>
        <v>0</v>
      </c>
      <c r="B853" s="71">
        <f>'Balance N'!J856</f>
        <v>0</v>
      </c>
      <c r="C853" s="72">
        <f>'Balance N'!K856</f>
        <v>0</v>
      </c>
      <c r="D853" s="72">
        <f>'Balance N'!L856</f>
        <v>0</v>
      </c>
      <c r="E853" s="72">
        <f>'Balance N'!M856</f>
        <v>0</v>
      </c>
      <c r="F853" s="72">
        <f>'Balance N'!N856</f>
        <v>0</v>
      </c>
      <c r="G853" s="72">
        <f>'Balance N'!O856</f>
        <v>0</v>
      </c>
      <c r="H853" s="72">
        <f>'Balance N'!P856</f>
        <v>0</v>
      </c>
      <c r="I853" s="74">
        <f t="shared" si="13"/>
        <v>0</v>
      </c>
    </row>
    <row r="854" spans="1:9" ht="15.6">
      <c r="A854" s="70">
        <f>'Balance N'!I857</f>
        <v>0</v>
      </c>
      <c r="B854" s="71">
        <f>'Balance N'!J857</f>
        <v>0</v>
      </c>
      <c r="C854" s="72">
        <f>'Balance N'!K857</f>
        <v>0</v>
      </c>
      <c r="D854" s="72">
        <f>'Balance N'!L857</f>
        <v>0</v>
      </c>
      <c r="E854" s="72">
        <f>'Balance N'!M857</f>
        <v>0</v>
      </c>
      <c r="F854" s="72">
        <f>'Balance N'!N857</f>
        <v>0</v>
      </c>
      <c r="G854" s="72">
        <f>'Balance N'!O857</f>
        <v>0</v>
      </c>
      <c r="H854" s="72">
        <f>'Balance N'!P857</f>
        <v>0</v>
      </c>
      <c r="I854" s="74">
        <f t="shared" si="13"/>
        <v>0</v>
      </c>
    </row>
    <row r="855" spans="1:9" ht="15.6">
      <c r="A855" s="70">
        <f>'Balance N'!I858</f>
        <v>0</v>
      </c>
      <c r="B855" s="71">
        <f>'Balance N'!J858</f>
        <v>0</v>
      </c>
      <c r="C855" s="72">
        <f>'Balance N'!K858</f>
        <v>0</v>
      </c>
      <c r="D855" s="72">
        <f>'Balance N'!L858</f>
        <v>0</v>
      </c>
      <c r="E855" s="72">
        <f>'Balance N'!M858</f>
        <v>0</v>
      </c>
      <c r="F855" s="72">
        <f>'Balance N'!N858</f>
        <v>0</v>
      </c>
      <c r="G855" s="72">
        <f>'Balance N'!O858</f>
        <v>0</v>
      </c>
      <c r="H855" s="72">
        <f>'Balance N'!P858</f>
        <v>0</v>
      </c>
      <c r="I855" s="74">
        <f t="shared" si="13"/>
        <v>0</v>
      </c>
    </row>
    <row r="856" spans="1:9" ht="15.6">
      <c r="A856" s="70">
        <f>'Balance N'!I859</f>
        <v>0</v>
      </c>
      <c r="B856" s="71">
        <f>'Balance N'!J859</f>
        <v>0</v>
      </c>
      <c r="C856" s="72">
        <f>'Balance N'!K859</f>
        <v>0</v>
      </c>
      <c r="D856" s="72">
        <f>'Balance N'!L859</f>
        <v>0</v>
      </c>
      <c r="E856" s="72">
        <f>'Balance N'!M859</f>
        <v>0</v>
      </c>
      <c r="F856" s="72">
        <f>'Balance N'!N859</f>
        <v>0</v>
      </c>
      <c r="G856" s="72">
        <f>'Balance N'!O859</f>
        <v>0</v>
      </c>
      <c r="H856" s="72">
        <f>'Balance N'!P859</f>
        <v>0</v>
      </c>
      <c r="I856" s="74">
        <f t="shared" si="13"/>
        <v>0</v>
      </c>
    </row>
    <row r="857" spans="1:9" ht="15.6">
      <c r="A857" s="70">
        <f>'Balance N'!I860</f>
        <v>0</v>
      </c>
      <c r="B857" s="71">
        <f>'Balance N'!J860</f>
        <v>0</v>
      </c>
      <c r="C857" s="72">
        <f>'Balance N'!K860</f>
        <v>0</v>
      </c>
      <c r="D857" s="72">
        <f>'Balance N'!L860</f>
        <v>0</v>
      </c>
      <c r="E857" s="72">
        <f>'Balance N'!M860</f>
        <v>0</v>
      </c>
      <c r="F857" s="72">
        <f>'Balance N'!N860</f>
        <v>0</v>
      </c>
      <c r="G857" s="72">
        <f>'Balance N'!O860</f>
        <v>0</v>
      </c>
      <c r="H857" s="72">
        <f>'Balance N'!P860</f>
        <v>0</v>
      </c>
      <c r="I857" s="74">
        <f t="shared" si="13"/>
        <v>0</v>
      </c>
    </row>
    <row r="858" spans="1:9" ht="15.6">
      <c r="A858" s="70">
        <f>'Balance N'!I861</f>
        <v>0</v>
      </c>
      <c r="B858" s="71">
        <f>'Balance N'!J861</f>
        <v>0</v>
      </c>
      <c r="C858" s="72">
        <f>'Balance N'!K861</f>
        <v>0</v>
      </c>
      <c r="D858" s="72">
        <f>'Balance N'!L861</f>
        <v>0</v>
      </c>
      <c r="E858" s="72">
        <f>'Balance N'!M861</f>
        <v>0</v>
      </c>
      <c r="F858" s="72">
        <f>'Balance N'!N861</f>
        <v>0</v>
      </c>
      <c r="G858" s="72">
        <f>'Balance N'!O861</f>
        <v>0</v>
      </c>
      <c r="H858" s="72">
        <f>'Balance N'!P861</f>
        <v>0</v>
      </c>
      <c r="I858" s="74">
        <f t="shared" si="13"/>
        <v>0</v>
      </c>
    </row>
    <row r="859" spans="1:9" ht="15.6">
      <c r="A859" s="70">
        <f>'Balance N'!I862</f>
        <v>0</v>
      </c>
      <c r="B859" s="71">
        <f>'Balance N'!J862</f>
        <v>0</v>
      </c>
      <c r="C859" s="72">
        <f>'Balance N'!K862</f>
        <v>0</v>
      </c>
      <c r="D859" s="72">
        <f>'Balance N'!L862</f>
        <v>0</v>
      </c>
      <c r="E859" s="72">
        <f>'Balance N'!M862</f>
        <v>0</v>
      </c>
      <c r="F859" s="72">
        <f>'Balance N'!N862</f>
        <v>0</v>
      </c>
      <c r="G859" s="72">
        <f>'Balance N'!O862</f>
        <v>0</v>
      </c>
      <c r="H859" s="72">
        <f>'Balance N'!P862</f>
        <v>0</v>
      </c>
      <c r="I859" s="74">
        <f t="shared" si="13"/>
        <v>0</v>
      </c>
    </row>
    <row r="860" spans="1:9" ht="15.6">
      <c r="A860" s="70">
        <f>'Balance N'!I863</f>
        <v>0</v>
      </c>
      <c r="B860" s="71">
        <f>'Balance N'!J863</f>
        <v>0</v>
      </c>
      <c r="C860" s="72">
        <f>'Balance N'!K863</f>
        <v>0</v>
      </c>
      <c r="D860" s="72">
        <f>'Balance N'!L863</f>
        <v>0</v>
      </c>
      <c r="E860" s="72">
        <f>'Balance N'!M863</f>
        <v>0</v>
      </c>
      <c r="F860" s="72">
        <f>'Balance N'!N863</f>
        <v>0</v>
      </c>
      <c r="G860" s="72">
        <f>'Balance N'!O863</f>
        <v>0</v>
      </c>
      <c r="H860" s="72">
        <f>'Balance N'!P863</f>
        <v>0</v>
      </c>
      <c r="I860" s="74">
        <f t="shared" si="13"/>
        <v>0</v>
      </c>
    </row>
    <row r="861" spans="1:9" ht="15.6">
      <c r="A861" s="70">
        <f>'Balance N'!I864</f>
        <v>0</v>
      </c>
      <c r="B861" s="71">
        <f>'Balance N'!J864</f>
        <v>0</v>
      </c>
      <c r="C861" s="72">
        <f>'Balance N'!K864</f>
        <v>0</v>
      </c>
      <c r="D861" s="72">
        <f>'Balance N'!L864</f>
        <v>0</v>
      </c>
      <c r="E861" s="72">
        <f>'Balance N'!M864</f>
        <v>0</v>
      </c>
      <c r="F861" s="72">
        <f>'Balance N'!N864</f>
        <v>0</v>
      </c>
      <c r="G861" s="72">
        <f>'Balance N'!O864</f>
        <v>0</v>
      </c>
      <c r="H861" s="72">
        <f>'Balance N'!P864</f>
        <v>0</v>
      </c>
      <c r="I861" s="74">
        <f t="shared" si="13"/>
        <v>0</v>
      </c>
    </row>
    <row r="862" spans="1:9" ht="15.6">
      <c r="A862" s="70">
        <f>'Balance N'!I865</f>
        <v>0</v>
      </c>
      <c r="B862" s="71">
        <f>'Balance N'!J865</f>
        <v>0</v>
      </c>
      <c r="C862" s="72">
        <f>'Balance N'!K865</f>
        <v>0</v>
      </c>
      <c r="D862" s="72">
        <f>'Balance N'!L865</f>
        <v>0</v>
      </c>
      <c r="E862" s="72">
        <f>'Balance N'!M865</f>
        <v>0</v>
      </c>
      <c r="F862" s="72">
        <f>'Balance N'!N865</f>
        <v>0</v>
      </c>
      <c r="G862" s="72">
        <f>'Balance N'!O865</f>
        <v>0</v>
      </c>
      <c r="H862" s="72">
        <f>'Balance N'!P865</f>
        <v>0</v>
      </c>
      <c r="I862" s="74">
        <f t="shared" si="13"/>
        <v>0</v>
      </c>
    </row>
    <row r="863" spans="1:9" ht="15.6">
      <c r="A863" s="70">
        <f>'Balance N'!I866</f>
        <v>0</v>
      </c>
      <c r="B863" s="71">
        <f>'Balance N'!J866</f>
        <v>0</v>
      </c>
      <c r="C863" s="72">
        <f>'Balance N'!K866</f>
        <v>0</v>
      </c>
      <c r="D863" s="72">
        <f>'Balance N'!L866</f>
        <v>0</v>
      </c>
      <c r="E863" s="72">
        <f>'Balance N'!M866</f>
        <v>0</v>
      </c>
      <c r="F863" s="72">
        <f>'Balance N'!N866</f>
        <v>0</v>
      </c>
      <c r="G863" s="72">
        <f>'Balance N'!O866</f>
        <v>0</v>
      </c>
      <c r="H863" s="72">
        <f>'Balance N'!P866</f>
        <v>0</v>
      </c>
      <c r="I863" s="74">
        <f t="shared" si="13"/>
        <v>0</v>
      </c>
    </row>
    <row r="864" spans="1:9" ht="15.6">
      <c r="A864" s="70">
        <f>'Balance N'!I867</f>
        <v>0</v>
      </c>
      <c r="B864" s="71">
        <f>'Balance N'!J867</f>
        <v>0</v>
      </c>
      <c r="C864" s="72">
        <f>'Balance N'!K867</f>
        <v>0</v>
      </c>
      <c r="D864" s="72">
        <f>'Balance N'!L867</f>
        <v>0</v>
      </c>
      <c r="E864" s="72">
        <f>'Balance N'!M867</f>
        <v>0</v>
      </c>
      <c r="F864" s="72">
        <f>'Balance N'!N867</f>
        <v>0</v>
      </c>
      <c r="G864" s="72">
        <f>'Balance N'!O867</f>
        <v>0</v>
      </c>
      <c r="H864" s="72">
        <f>'Balance N'!P867</f>
        <v>0</v>
      </c>
      <c r="I864" s="74">
        <f t="shared" si="13"/>
        <v>0</v>
      </c>
    </row>
    <row r="865" spans="1:9" ht="15.6">
      <c r="A865" s="70">
        <f>'Balance N'!I868</f>
        <v>0</v>
      </c>
      <c r="B865" s="71">
        <f>'Balance N'!J868</f>
        <v>0</v>
      </c>
      <c r="C865" s="72">
        <f>'Balance N'!K868</f>
        <v>0</v>
      </c>
      <c r="D865" s="72">
        <f>'Balance N'!L868</f>
        <v>0</v>
      </c>
      <c r="E865" s="72">
        <f>'Balance N'!M868</f>
        <v>0</v>
      </c>
      <c r="F865" s="72">
        <f>'Balance N'!N868</f>
        <v>0</v>
      </c>
      <c r="G865" s="72">
        <f>'Balance N'!O868</f>
        <v>0</v>
      </c>
      <c r="H865" s="72">
        <f>'Balance N'!P868</f>
        <v>0</v>
      </c>
      <c r="I865" s="74">
        <f t="shared" si="13"/>
        <v>0</v>
      </c>
    </row>
    <row r="866" spans="1:9" ht="15.6">
      <c r="A866" s="70">
        <f>'Balance N'!I869</f>
        <v>0</v>
      </c>
      <c r="B866" s="71">
        <f>'Balance N'!J869</f>
        <v>0</v>
      </c>
      <c r="C866" s="72">
        <f>'Balance N'!K869</f>
        <v>0</v>
      </c>
      <c r="D866" s="72">
        <f>'Balance N'!L869</f>
        <v>0</v>
      </c>
      <c r="E866" s="72">
        <f>'Balance N'!M869</f>
        <v>0</v>
      </c>
      <c r="F866" s="72">
        <f>'Balance N'!N869</f>
        <v>0</v>
      </c>
      <c r="G866" s="72">
        <f>'Balance N'!O869</f>
        <v>0</v>
      </c>
      <c r="H866" s="72">
        <f>'Balance N'!P869</f>
        <v>0</v>
      </c>
      <c r="I866" s="74">
        <f t="shared" si="13"/>
        <v>0</v>
      </c>
    </row>
    <row r="867" spans="1:9" ht="15.6">
      <c r="A867" s="70">
        <f>'Balance N'!I870</f>
        <v>0</v>
      </c>
      <c r="B867" s="71">
        <f>'Balance N'!J870</f>
        <v>0</v>
      </c>
      <c r="C867" s="72">
        <f>'Balance N'!K870</f>
        <v>0</v>
      </c>
      <c r="D867" s="72">
        <f>'Balance N'!L870</f>
        <v>0</v>
      </c>
      <c r="E867" s="72">
        <f>'Balance N'!M870</f>
        <v>0</v>
      </c>
      <c r="F867" s="72">
        <f>'Balance N'!N870</f>
        <v>0</v>
      </c>
      <c r="G867" s="72">
        <f>'Balance N'!O870</f>
        <v>0</v>
      </c>
      <c r="H867" s="72">
        <f>'Balance N'!P870</f>
        <v>0</v>
      </c>
      <c r="I867" s="74">
        <f t="shared" si="13"/>
        <v>0</v>
      </c>
    </row>
    <row r="868" spans="1:9" ht="15.6">
      <c r="A868" s="70">
        <f>'Balance N'!I871</f>
        <v>0</v>
      </c>
      <c r="B868" s="71">
        <f>'Balance N'!J871</f>
        <v>0</v>
      </c>
      <c r="C868" s="72">
        <f>'Balance N'!K871</f>
        <v>0</v>
      </c>
      <c r="D868" s="72">
        <f>'Balance N'!L871</f>
        <v>0</v>
      </c>
      <c r="E868" s="72">
        <f>'Balance N'!M871</f>
        <v>0</v>
      </c>
      <c r="F868" s="72">
        <f>'Balance N'!N871</f>
        <v>0</v>
      </c>
      <c r="G868" s="72">
        <f>'Balance N'!O871</f>
        <v>0</v>
      </c>
      <c r="H868" s="72">
        <f>'Balance N'!P871</f>
        <v>0</v>
      </c>
      <c r="I868" s="74">
        <f t="shared" si="13"/>
        <v>0</v>
      </c>
    </row>
    <row r="869" spans="1:9" ht="15.6">
      <c r="A869" s="70">
        <f>'Balance N'!I872</f>
        <v>0</v>
      </c>
      <c r="B869" s="71">
        <f>'Balance N'!J872</f>
        <v>0</v>
      </c>
      <c r="C869" s="72">
        <f>'Balance N'!K872</f>
        <v>0</v>
      </c>
      <c r="D869" s="72">
        <f>'Balance N'!L872</f>
        <v>0</v>
      </c>
      <c r="E869" s="72">
        <f>'Balance N'!M872</f>
        <v>0</v>
      </c>
      <c r="F869" s="72">
        <f>'Balance N'!N872</f>
        <v>0</v>
      </c>
      <c r="G869" s="72">
        <f>'Balance N'!O872</f>
        <v>0</v>
      </c>
      <c r="H869" s="72">
        <f>'Balance N'!P872</f>
        <v>0</v>
      </c>
      <c r="I869" s="74">
        <f t="shared" si="13"/>
        <v>0</v>
      </c>
    </row>
    <row r="870" spans="1:9" ht="15.6">
      <c r="A870" s="70">
        <f>'Balance N'!I873</f>
        <v>0</v>
      </c>
      <c r="B870" s="71">
        <f>'Balance N'!J873</f>
        <v>0</v>
      </c>
      <c r="C870" s="72">
        <f>'Balance N'!K873</f>
        <v>0</v>
      </c>
      <c r="D870" s="72">
        <f>'Balance N'!L873</f>
        <v>0</v>
      </c>
      <c r="E870" s="72">
        <f>'Balance N'!M873</f>
        <v>0</v>
      </c>
      <c r="F870" s="72">
        <f>'Balance N'!N873</f>
        <v>0</v>
      </c>
      <c r="G870" s="72">
        <f>'Balance N'!O873</f>
        <v>0</v>
      </c>
      <c r="H870" s="72">
        <f>'Balance N'!P873</f>
        <v>0</v>
      </c>
      <c r="I870" s="74">
        <f t="shared" si="13"/>
        <v>0</v>
      </c>
    </row>
    <row r="871" spans="1:9" ht="15.6">
      <c r="A871" s="70">
        <f>'Balance N'!I874</f>
        <v>0</v>
      </c>
      <c r="B871" s="71">
        <f>'Balance N'!J874</f>
        <v>0</v>
      </c>
      <c r="C871" s="72">
        <f>'Balance N'!K874</f>
        <v>0</v>
      </c>
      <c r="D871" s="72">
        <f>'Balance N'!L874</f>
        <v>0</v>
      </c>
      <c r="E871" s="72">
        <f>'Balance N'!M874</f>
        <v>0</v>
      </c>
      <c r="F871" s="72">
        <f>'Balance N'!N874</f>
        <v>0</v>
      </c>
      <c r="G871" s="72">
        <f>'Balance N'!O874</f>
        <v>0</v>
      </c>
      <c r="H871" s="72">
        <f>'Balance N'!P874</f>
        <v>0</v>
      </c>
      <c r="I871" s="74">
        <f t="shared" si="13"/>
        <v>0</v>
      </c>
    </row>
    <row r="872" spans="1:9" ht="15.6">
      <c r="A872" s="70">
        <f>'Balance N'!I875</f>
        <v>0</v>
      </c>
      <c r="B872" s="71">
        <f>'Balance N'!J875</f>
        <v>0</v>
      </c>
      <c r="C872" s="72">
        <f>'Balance N'!K875</f>
        <v>0</v>
      </c>
      <c r="D872" s="72">
        <f>'Balance N'!L875</f>
        <v>0</v>
      </c>
      <c r="E872" s="72">
        <f>'Balance N'!M875</f>
        <v>0</v>
      </c>
      <c r="F872" s="72">
        <f>'Balance N'!N875</f>
        <v>0</v>
      </c>
      <c r="G872" s="72">
        <f>'Balance N'!O875</f>
        <v>0</v>
      </c>
      <c r="H872" s="72">
        <f>'Balance N'!P875</f>
        <v>0</v>
      </c>
      <c r="I872" s="74">
        <f t="shared" si="13"/>
        <v>0</v>
      </c>
    </row>
    <row r="873" spans="1:9" ht="15.6">
      <c r="A873" s="70">
        <f>'Balance N'!I876</f>
        <v>0</v>
      </c>
      <c r="B873" s="71">
        <f>'Balance N'!J876</f>
        <v>0</v>
      </c>
      <c r="C873" s="72">
        <f>'Balance N'!K876</f>
        <v>0</v>
      </c>
      <c r="D873" s="72">
        <f>'Balance N'!L876</f>
        <v>0</v>
      </c>
      <c r="E873" s="72">
        <f>'Balance N'!M876</f>
        <v>0</v>
      </c>
      <c r="F873" s="72">
        <f>'Balance N'!N876</f>
        <v>0</v>
      </c>
      <c r="G873" s="72">
        <f>'Balance N'!O876</f>
        <v>0</v>
      </c>
      <c r="H873" s="72">
        <f>'Balance N'!P876</f>
        <v>0</v>
      </c>
      <c r="I873" s="74">
        <f t="shared" si="13"/>
        <v>0</v>
      </c>
    </row>
    <row r="874" spans="1:9" ht="15.6">
      <c r="A874" s="70">
        <f>'Balance N'!I877</f>
        <v>0</v>
      </c>
      <c r="B874" s="71">
        <f>'Balance N'!J877</f>
        <v>0</v>
      </c>
      <c r="C874" s="72">
        <f>'Balance N'!K877</f>
        <v>0</v>
      </c>
      <c r="D874" s="72">
        <f>'Balance N'!L877</f>
        <v>0</v>
      </c>
      <c r="E874" s="72">
        <f>'Balance N'!M877</f>
        <v>0</v>
      </c>
      <c r="F874" s="72">
        <f>'Balance N'!N877</f>
        <v>0</v>
      </c>
      <c r="G874" s="72">
        <f>'Balance N'!O877</f>
        <v>0</v>
      </c>
      <c r="H874" s="72">
        <f>'Balance N'!P877</f>
        <v>0</v>
      </c>
      <c r="I874" s="74">
        <f t="shared" si="13"/>
        <v>0</v>
      </c>
    </row>
    <row r="875" spans="1:9" ht="15.6">
      <c r="A875" s="70">
        <f>'Balance N'!I878</f>
        <v>0</v>
      </c>
      <c r="B875" s="71">
        <f>'Balance N'!J878</f>
        <v>0</v>
      </c>
      <c r="C875" s="72">
        <f>'Balance N'!K878</f>
        <v>0</v>
      </c>
      <c r="D875" s="72">
        <f>'Balance N'!L878</f>
        <v>0</v>
      </c>
      <c r="E875" s="72">
        <f>'Balance N'!M878</f>
        <v>0</v>
      </c>
      <c r="F875" s="72">
        <f>'Balance N'!N878</f>
        <v>0</v>
      </c>
      <c r="G875" s="72">
        <f>'Balance N'!O878</f>
        <v>0</v>
      </c>
      <c r="H875" s="72">
        <f>'Balance N'!P878</f>
        <v>0</v>
      </c>
      <c r="I875" s="74">
        <f t="shared" si="13"/>
        <v>0</v>
      </c>
    </row>
    <row r="876" spans="1:9" ht="15.6">
      <c r="A876" s="70">
        <f>'Balance N'!I879</f>
        <v>0</v>
      </c>
      <c r="B876" s="71">
        <f>'Balance N'!J879</f>
        <v>0</v>
      </c>
      <c r="C876" s="72">
        <f>'Balance N'!K879</f>
        <v>0</v>
      </c>
      <c r="D876" s="72">
        <f>'Balance N'!L879</f>
        <v>0</v>
      </c>
      <c r="E876" s="72">
        <f>'Balance N'!M879</f>
        <v>0</v>
      </c>
      <c r="F876" s="72">
        <f>'Balance N'!N879</f>
        <v>0</v>
      </c>
      <c r="G876" s="72">
        <f>'Balance N'!O879</f>
        <v>0</v>
      </c>
      <c r="H876" s="72">
        <f>'Balance N'!P879</f>
        <v>0</v>
      </c>
      <c r="I876" s="74">
        <f t="shared" si="13"/>
        <v>0</v>
      </c>
    </row>
    <row r="877" spans="1:9" ht="15.6">
      <c r="A877" s="70">
        <f>'Balance N'!I880</f>
        <v>0</v>
      </c>
      <c r="B877" s="71">
        <f>'Balance N'!J880</f>
        <v>0</v>
      </c>
      <c r="C877" s="72">
        <f>'Balance N'!K880</f>
        <v>0</v>
      </c>
      <c r="D877" s="72">
        <f>'Balance N'!L880</f>
        <v>0</v>
      </c>
      <c r="E877" s="72">
        <f>'Balance N'!M880</f>
        <v>0</v>
      </c>
      <c r="F877" s="72">
        <f>'Balance N'!N880</f>
        <v>0</v>
      </c>
      <c r="G877" s="72">
        <f>'Balance N'!O880</f>
        <v>0</v>
      </c>
      <c r="H877" s="72">
        <f>'Balance N'!P880</f>
        <v>0</v>
      </c>
      <c r="I877" s="74">
        <f t="shared" si="13"/>
        <v>0</v>
      </c>
    </row>
    <row r="878" spans="1:9" ht="15.6">
      <c r="A878" s="70">
        <f>'Balance N'!I881</f>
        <v>0</v>
      </c>
      <c r="B878" s="71">
        <f>'Balance N'!J881</f>
        <v>0</v>
      </c>
      <c r="C878" s="72">
        <f>'Balance N'!K881</f>
        <v>0</v>
      </c>
      <c r="D878" s="72">
        <f>'Balance N'!L881</f>
        <v>0</v>
      </c>
      <c r="E878" s="72">
        <f>'Balance N'!M881</f>
        <v>0</v>
      </c>
      <c r="F878" s="72">
        <f>'Balance N'!N881</f>
        <v>0</v>
      </c>
      <c r="G878" s="72">
        <f>'Balance N'!O881</f>
        <v>0</v>
      </c>
      <c r="H878" s="72">
        <f>'Balance N'!P881</f>
        <v>0</v>
      </c>
      <c r="I878" s="74">
        <f t="shared" si="13"/>
        <v>0</v>
      </c>
    </row>
    <row r="879" spans="1:9" ht="15.6">
      <c r="A879" s="70">
        <f>'Balance N'!I882</f>
        <v>0</v>
      </c>
      <c r="B879" s="71">
        <f>'Balance N'!J882</f>
        <v>0</v>
      </c>
      <c r="C879" s="72">
        <f>'Balance N'!K882</f>
        <v>0</v>
      </c>
      <c r="D879" s="72">
        <f>'Balance N'!L882</f>
        <v>0</v>
      </c>
      <c r="E879" s="72">
        <f>'Balance N'!M882</f>
        <v>0</v>
      </c>
      <c r="F879" s="72">
        <f>'Balance N'!N882</f>
        <v>0</v>
      </c>
      <c r="G879" s="72">
        <f>'Balance N'!O882</f>
        <v>0</v>
      </c>
      <c r="H879" s="72">
        <f>'Balance N'!P882</f>
        <v>0</v>
      </c>
      <c r="I879" s="74">
        <f t="shared" si="13"/>
        <v>0</v>
      </c>
    </row>
    <row r="880" spans="1:9" ht="15.6">
      <c r="A880" s="70">
        <f>'Balance N'!I883</f>
        <v>0</v>
      </c>
      <c r="B880" s="71">
        <f>'Balance N'!J883</f>
        <v>0</v>
      </c>
      <c r="C880" s="72">
        <f>'Balance N'!K883</f>
        <v>0</v>
      </c>
      <c r="D880" s="72">
        <f>'Balance N'!L883</f>
        <v>0</v>
      </c>
      <c r="E880" s="72">
        <f>'Balance N'!M883</f>
        <v>0</v>
      </c>
      <c r="F880" s="72">
        <f>'Balance N'!N883</f>
        <v>0</v>
      </c>
      <c r="G880" s="72">
        <f>'Balance N'!O883</f>
        <v>0</v>
      </c>
      <c r="H880" s="72">
        <f>'Balance N'!P883</f>
        <v>0</v>
      </c>
      <c r="I880" s="74">
        <f t="shared" si="13"/>
        <v>0</v>
      </c>
    </row>
    <row r="881" spans="1:9" ht="15.6">
      <c r="A881" s="70">
        <f>'Balance N'!I884</f>
        <v>0</v>
      </c>
      <c r="B881" s="71">
        <f>'Balance N'!J884</f>
        <v>0</v>
      </c>
      <c r="C881" s="72">
        <f>'Balance N'!K884</f>
        <v>0</v>
      </c>
      <c r="D881" s="72">
        <f>'Balance N'!L884</f>
        <v>0</v>
      </c>
      <c r="E881" s="72">
        <f>'Balance N'!M884</f>
        <v>0</v>
      </c>
      <c r="F881" s="72">
        <f>'Balance N'!N884</f>
        <v>0</v>
      </c>
      <c r="G881" s="72">
        <f>'Balance N'!O884</f>
        <v>0</v>
      </c>
      <c r="H881" s="72">
        <f>'Balance N'!P884</f>
        <v>0</v>
      </c>
      <c r="I881" s="74">
        <f t="shared" si="13"/>
        <v>0</v>
      </c>
    </row>
    <row r="882" spans="1:9" ht="15.6">
      <c r="A882" s="70">
        <f>'Balance N'!I885</f>
        <v>0</v>
      </c>
      <c r="B882" s="71">
        <f>'Balance N'!J885</f>
        <v>0</v>
      </c>
      <c r="C882" s="72">
        <f>'Balance N'!K885</f>
        <v>0</v>
      </c>
      <c r="D882" s="72">
        <f>'Balance N'!L885</f>
        <v>0</v>
      </c>
      <c r="E882" s="72">
        <f>'Balance N'!M885</f>
        <v>0</v>
      </c>
      <c r="F882" s="72">
        <f>'Balance N'!N885</f>
        <v>0</v>
      </c>
      <c r="G882" s="72">
        <f>'Balance N'!O885</f>
        <v>0</v>
      </c>
      <c r="H882" s="72">
        <f>'Balance N'!P885</f>
        <v>0</v>
      </c>
      <c r="I882" s="74">
        <f t="shared" si="13"/>
        <v>0</v>
      </c>
    </row>
    <row r="883" spans="1:9" ht="15.6">
      <c r="A883" s="70">
        <f>'Balance N'!I886</f>
        <v>0</v>
      </c>
      <c r="B883" s="71">
        <f>'Balance N'!J886</f>
        <v>0</v>
      </c>
      <c r="C883" s="72">
        <f>'Balance N'!K886</f>
        <v>0</v>
      </c>
      <c r="D883" s="72">
        <f>'Balance N'!L886</f>
        <v>0</v>
      </c>
      <c r="E883" s="72">
        <f>'Balance N'!M886</f>
        <v>0</v>
      </c>
      <c r="F883" s="72">
        <f>'Balance N'!N886</f>
        <v>0</v>
      </c>
      <c r="G883" s="72">
        <f>'Balance N'!O886</f>
        <v>0</v>
      </c>
      <c r="H883" s="72">
        <f>'Balance N'!P886</f>
        <v>0</v>
      </c>
      <c r="I883" s="74">
        <f t="shared" si="13"/>
        <v>0</v>
      </c>
    </row>
    <row r="884" spans="1:9" ht="15.6">
      <c r="A884" s="70">
        <f>'Balance N'!I887</f>
        <v>0</v>
      </c>
      <c r="B884" s="71">
        <f>'Balance N'!J887</f>
        <v>0</v>
      </c>
      <c r="C884" s="72">
        <f>'Balance N'!K887</f>
        <v>0</v>
      </c>
      <c r="D884" s="72">
        <f>'Balance N'!L887</f>
        <v>0</v>
      </c>
      <c r="E884" s="72">
        <f>'Balance N'!M887</f>
        <v>0</v>
      </c>
      <c r="F884" s="72">
        <f>'Balance N'!N887</f>
        <v>0</v>
      </c>
      <c r="G884" s="72">
        <f>'Balance N'!O887</f>
        <v>0</v>
      </c>
      <c r="H884" s="72">
        <f>'Balance N'!P887</f>
        <v>0</v>
      </c>
      <c r="I884" s="74">
        <f t="shared" si="13"/>
        <v>0</v>
      </c>
    </row>
    <row r="885" spans="1:9" ht="15.6">
      <c r="A885" s="70">
        <f>'Balance N'!I888</f>
        <v>0</v>
      </c>
      <c r="B885" s="71">
        <f>'Balance N'!J888</f>
        <v>0</v>
      </c>
      <c r="C885" s="72">
        <f>'Balance N'!K888</f>
        <v>0</v>
      </c>
      <c r="D885" s="72">
        <f>'Balance N'!L888</f>
        <v>0</v>
      </c>
      <c r="E885" s="72">
        <f>'Balance N'!M888</f>
        <v>0</v>
      </c>
      <c r="F885" s="72">
        <f>'Balance N'!N888</f>
        <v>0</v>
      </c>
      <c r="G885" s="72">
        <f>'Balance N'!O888</f>
        <v>0</v>
      </c>
      <c r="H885" s="72">
        <f>'Balance N'!P888</f>
        <v>0</v>
      </c>
      <c r="I885" s="74">
        <f t="shared" si="13"/>
        <v>0</v>
      </c>
    </row>
    <row r="886" spans="1:9" ht="15.6">
      <c r="A886" s="70">
        <f>'Balance N'!I889</f>
        <v>0</v>
      </c>
      <c r="B886" s="71">
        <f>'Balance N'!J889</f>
        <v>0</v>
      </c>
      <c r="C886" s="72">
        <f>'Balance N'!K889</f>
        <v>0</v>
      </c>
      <c r="D886" s="72">
        <f>'Balance N'!L889</f>
        <v>0</v>
      </c>
      <c r="E886" s="72">
        <f>'Balance N'!M889</f>
        <v>0</v>
      </c>
      <c r="F886" s="72">
        <f>'Balance N'!N889</f>
        <v>0</v>
      </c>
      <c r="G886" s="72">
        <f>'Balance N'!O889</f>
        <v>0</v>
      </c>
      <c r="H886" s="72">
        <f>'Balance N'!P889</f>
        <v>0</v>
      </c>
      <c r="I886" s="74">
        <f t="shared" si="13"/>
        <v>0</v>
      </c>
    </row>
    <row r="887" spans="1:9" ht="15.6">
      <c r="A887" s="70">
        <f>'Balance N'!I890</f>
        <v>0</v>
      </c>
      <c r="B887" s="71">
        <f>'Balance N'!J890</f>
        <v>0</v>
      </c>
      <c r="C887" s="72">
        <f>'Balance N'!K890</f>
        <v>0</v>
      </c>
      <c r="D887" s="72">
        <f>'Balance N'!L890</f>
        <v>0</v>
      </c>
      <c r="E887" s="72">
        <f>'Balance N'!M890</f>
        <v>0</v>
      </c>
      <c r="F887" s="72">
        <f>'Balance N'!N890</f>
        <v>0</v>
      </c>
      <c r="G887" s="72">
        <f>'Balance N'!O890</f>
        <v>0</v>
      </c>
      <c r="H887" s="72">
        <f>'Balance N'!P890</f>
        <v>0</v>
      </c>
      <c r="I887" s="74">
        <f t="shared" si="13"/>
        <v>0</v>
      </c>
    </row>
    <row r="888" spans="1:9" ht="15.6">
      <c r="A888" s="70">
        <f>'Balance N'!I891</f>
        <v>0</v>
      </c>
      <c r="B888" s="71">
        <f>'Balance N'!J891</f>
        <v>0</v>
      </c>
      <c r="C888" s="72">
        <f>'Balance N'!K891</f>
        <v>0</v>
      </c>
      <c r="D888" s="72">
        <f>'Balance N'!L891</f>
        <v>0</v>
      </c>
      <c r="E888" s="72">
        <f>'Balance N'!M891</f>
        <v>0</v>
      </c>
      <c r="F888" s="72">
        <f>'Balance N'!N891</f>
        <v>0</v>
      </c>
      <c r="G888" s="72">
        <f>'Balance N'!O891</f>
        <v>0</v>
      </c>
      <c r="H888" s="72">
        <f>'Balance N'!P891</f>
        <v>0</v>
      </c>
      <c r="I888" s="74">
        <f t="shared" si="13"/>
        <v>0</v>
      </c>
    </row>
    <row r="889" spans="1:9" ht="15.6">
      <c r="A889" s="70">
        <f>'Balance N'!I892</f>
        <v>0</v>
      </c>
      <c r="B889" s="71">
        <f>'Balance N'!J892</f>
        <v>0</v>
      </c>
      <c r="C889" s="72">
        <f>'Balance N'!K892</f>
        <v>0</v>
      </c>
      <c r="D889" s="72">
        <f>'Balance N'!L892</f>
        <v>0</v>
      </c>
      <c r="E889" s="72">
        <f>'Balance N'!M892</f>
        <v>0</v>
      </c>
      <c r="F889" s="72">
        <f>'Balance N'!N892</f>
        <v>0</v>
      </c>
      <c r="G889" s="72">
        <f>'Balance N'!O892</f>
        <v>0</v>
      </c>
      <c r="H889" s="72">
        <f>'Balance N'!P892</f>
        <v>0</v>
      </c>
      <c r="I889" s="74">
        <f t="shared" si="13"/>
        <v>0</v>
      </c>
    </row>
    <row r="890" spans="1:9" ht="15.6">
      <c r="A890" s="70">
        <f>'Balance N'!I893</f>
        <v>0</v>
      </c>
      <c r="B890" s="71">
        <f>'Balance N'!J893</f>
        <v>0</v>
      </c>
      <c r="C890" s="72">
        <f>'Balance N'!K893</f>
        <v>0</v>
      </c>
      <c r="D890" s="72">
        <f>'Balance N'!L893</f>
        <v>0</v>
      </c>
      <c r="E890" s="72">
        <f>'Balance N'!M893</f>
        <v>0</v>
      </c>
      <c r="F890" s="72">
        <f>'Balance N'!N893</f>
        <v>0</v>
      </c>
      <c r="G890" s="72">
        <f>'Balance N'!O893</f>
        <v>0</v>
      </c>
      <c r="H890" s="72">
        <f>'Balance N'!P893</f>
        <v>0</v>
      </c>
      <c r="I890" s="74">
        <f t="shared" si="13"/>
        <v>0</v>
      </c>
    </row>
    <row r="891" spans="1:9" ht="15.6">
      <c r="A891" s="70">
        <f>'Balance N'!I894</f>
        <v>0</v>
      </c>
      <c r="B891" s="71">
        <f>'Balance N'!J894</f>
        <v>0</v>
      </c>
      <c r="C891" s="72">
        <f>'Balance N'!K894</f>
        <v>0</v>
      </c>
      <c r="D891" s="72">
        <f>'Balance N'!L894</f>
        <v>0</v>
      </c>
      <c r="E891" s="72">
        <f>'Balance N'!M894</f>
        <v>0</v>
      </c>
      <c r="F891" s="72">
        <f>'Balance N'!N894</f>
        <v>0</v>
      </c>
      <c r="G891" s="72">
        <f>'Balance N'!O894</f>
        <v>0</v>
      </c>
      <c r="H891" s="72">
        <f>'Balance N'!P894</f>
        <v>0</v>
      </c>
      <c r="I891" s="74">
        <f t="shared" si="13"/>
        <v>0</v>
      </c>
    </row>
    <row r="892" spans="1:9" ht="15.6">
      <c r="A892" s="70">
        <f>'Balance N'!I895</f>
        <v>0</v>
      </c>
      <c r="B892" s="71">
        <f>'Balance N'!J895</f>
        <v>0</v>
      </c>
      <c r="C892" s="72">
        <f>'Balance N'!K895</f>
        <v>0</v>
      </c>
      <c r="D892" s="72">
        <f>'Balance N'!L895</f>
        <v>0</v>
      </c>
      <c r="E892" s="72">
        <f>'Balance N'!M895</f>
        <v>0</v>
      </c>
      <c r="F892" s="72">
        <f>'Balance N'!N895</f>
        <v>0</v>
      </c>
      <c r="G892" s="72">
        <f>'Balance N'!O895</f>
        <v>0</v>
      </c>
      <c r="H892" s="72">
        <f>'Balance N'!P895</f>
        <v>0</v>
      </c>
      <c r="I892" s="74">
        <f t="shared" si="13"/>
        <v>0</v>
      </c>
    </row>
    <row r="893" spans="1:9" ht="15.6">
      <c r="A893" s="70">
        <f>'Balance N'!I896</f>
        <v>0</v>
      </c>
      <c r="B893" s="71">
        <f>'Balance N'!J896</f>
        <v>0</v>
      </c>
      <c r="C893" s="72">
        <f>'Balance N'!K896</f>
        <v>0</v>
      </c>
      <c r="D893" s="72">
        <f>'Balance N'!L896</f>
        <v>0</v>
      </c>
      <c r="E893" s="72">
        <f>'Balance N'!M896</f>
        <v>0</v>
      </c>
      <c r="F893" s="72">
        <f>'Balance N'!N896</f>
        <v>0</v>
      </c>
      <c r="G893" s="72">
        <f>'Balance N'!O896</f>
        <v>0</v>
      </c>
      <c r="H893" s="72">
        <f>'Balance N'!P896</f>
        <v>0</v>
      </c>
      <c r="I893" s="74">
        <f t="shared" si="13"/>
        <v>0</v>
      </c>
    </row>
    <row r="894" spans="1:9" ht="15.6">
      <c r="A894" s="70">
        <f>'Balance N'!I897</f>
        <v>0</v>
      </c>
      <c r="B894" s="71">
        <f>'Balance N'!J897</f>
        <v>0</v>
      </c>
      <c r="C894" s="72">
        <f>'Balance N'!K897</f>
        <v>0</v>
      </c>
      <c r="D894" s="72">
        <f>'Balance N'!L897</f>
        <v>0</v>
      </c>
      <c r="E894" s="72">
        <f>'Balance N'!M897</f>
        <v>0</v>
      </c>
      <c r="F894" s="72">
        <f>'Balance N'!N897</f>
        <v>0</v>
      </c>
      <c r="G894" s="72">
        <f>'Balance N'!O897</f>
        <v>0</v>
      </c>
      <c r="H894" s="72">
        <f>'Balance N'!P897</f>
        <v>0</v>
      </c>
      <c r="I894" s="74">
        <f t="shared" si="13"/>
        <v>0</v>
      </c>
    </row>
    <row r="895" spans="1:9" ht="15.6">
      <c r="A895" s="70">
        <f>'Balance N'!I898</f>
        <v>0</v>
      </c>
      <c r="B895" s="71">
        <f>'Balance N'!J898</f>
        <v>0</v>
      </c>
      <c r="C895" s="72">
        <f>'Balance N'!K898</f>
        <v>0</v>
      </c>
      <c r="D895" s="72">
        <f>'Balance N'!L898</f>
        <v>0</v>
      </c>
      <c r="E895" s="72">
        <f>'Balance N'!M898</f>
        <v>0</v>
      </c>
      <c r="F895" s="72">
        <f>'Balance N'!N898</f>
        <v>0</v>
      </c>
      <c r="G895" s="72">
        <f>'Balance N'!O898</f>
        <v>0</v>
      </c>
      <c r="H895" s="72">
        <f>'Balance N'!P898</f>
        <v>0</v>
      </c>
      <c r="I895" s="74">
        <f t="shared" si="13"/>
        <v>0</v>
      </c>
    </row>
    <row r="896" spans="1:9" ht="15.6">
      <c r="A896" s="70">
        <f>'Balance N'!I899</f>
        <v>0</v>
      </c>
      <c r="B896" s="71">
        <f>'Balance N'!J899</f>
        <v>0</v>
      </c>
      <c r="C896" s="72">
        <f>'Balance N'!K899</f>
        <v>0</v>
      </c>
      <c r="D896" s="72">
        <f>'Balance N'!L899</f>
        <v>0</v>
      </c>
      <c r="E896" s="72">
        <f>'Balance N'!M899</f>
        <v>0</v>
      </c>
      <c r="F896" s="72">
        <f>'Balance N'!N899</f>
        <v>0</v>
      </c>
      <c r="G896" s="72">
        <f>'Balance N'!O899</f>
        <v>0</v>
      </c>
      <c r="H896" s="72">
        <f>'Balance N'!P899</f>
        <v>0</v>
      </c>
      <c r="I896" s="74">
        <f t="shared" si="13"/>
        <v>0</v>
      </c>
    </row>
    <row r="897" spans="1:9" ht="15.6">
      <c r="A897" s="70">
        <f>'Balance N'!I900</f>
        <v>0</v>
      </c>
      <c r="B897" s="71">
        <f>'Balance N'!J900</f>
        <v>0</v>
      </c>
      <c r="C897" s="72">
        <f>'Balance N'!K900</f>
        <v>0</v>
      </c>
      <c r="D897" s="72">
        <f>'Balance N'!L900</f>
        <v>0</v>
      </c>
      <c r="E897" s="72">
        <f>'Balance N'!M900</f>
        <v>0</v>
      </c>
      <c r="F897" s="72">
        <f>'Balance N'!N900</f>
        <v>0</v>
      </c>
      <c r="G897" s="72">
        <f>'Balance N'!O900</f>
        <v>0</v>
      </c>
      <c r="H897" s="72">
        <f>'Balance N'!P900</f>
        <v>0</v>
      </c>
      <c r="I897" s="74">
        <f t="shared" si="13"/>
        <v>0</v>
      </c>
    </row>
    <row r="898" spans="1:9" ht="15.6">
      <c r="A898" s="70">
        <f>'Balance N'!I901</f>
        <v>0</v>
      </c>
      <c r="B898" s="71">
        <f>'Balance N'!J901</f>
        <v>0</v>
      </c>
      <c r="C898" s="72">
        <f>'Balance N'!K901</f>
        <v>0</v>
      </c>
      <c r="D898" s="72">
        <f>'Balance N'!L901</f>
        <v>0</v>
      </c>
      <c r="E898" s="72">
        <f>'Balance N'!M901</f>
        <v>0</v>
      </c>
      <c r="F898" s="72">
        <f>'Balance N'!N901</f>
        <v>0</v>
      </c>
      <c r="G898" s="72">
        <f>'Balance N'!O901</f>
        <v>0</v>
      </c>
      <c r="H898" s="72">
        <f>'Balance N'!P901</f>
        <v>0</v>
      </c>
      <c r="I898" s="74">
        <f t="shared" si="13"/>
        <v>0</v>
      </c>
    </row>
    <row r="899" spans="1:9" ht="15.6">
      <c r="A899" s="70">
        <f>'Balance N'!I902</f>
        <v>0</v>
      </c>
      <c r="B899" s="71">
        <f>'Balance N'!J902</f>
        <v>0</v>
      </c>
      <c r="C899" s="72">
        <f>'Balance N'!K902</f>
        <v>0</v>
      </c>
      <c r="D899" s="72">
        <f>'Balance N'!L902</f>
        <v>0</v>
      </c>
      <c r="E899" s="72">
        <f>'Balance N'!M902</f>
        <v>0</v>
      </c>
      <c r="F899" s="72">
        <f>'Balance N'!N902</f>
        <v>0</v>
      </c>
      <c r="G899" s="72">
        <f>'Balance N'!O902</f>
        <v>0</v>
      </c>
      <c r="H899" s="72">
        <f>'Balance N'!P902</f>
        <v>0</v>
      </c>
      <c r="I899" s="74">
        <f t="shared" ref="I899:I962" si="14">(C899-D899)+(E899-F899)-(G899-H899)</f>
        <v>0</v>
      </c>
    </row>
    <row r="900" spans="1:9" ht="15.6">
      <c r="A900" s="70">
        <f>'Balance N'!I903</f>
        <v>0</v>
      </c>
      <c r="B900" s="71">
        <f>'Balance N'!J903</f>
        <v>0</v>
      </c>
      <c r="C900" s="72">
        <f>'Balance N'!K903</f>
        <v>0</v>
      </c>
      <c r="D900" s="72">
        <f>'Balance N'!L903</f>
        <v>0</v>
      </c>
      <c r="E900" s="72">
        <f>'Balance N'!M903</f>
        <v>0</v>
      </c>
      <c r="F900" s="72">
        <f>'Balance N'!N903</f>
        <v>0</v>
      </c>
      <c r="G900" s="72">
        <f>'Balance N'!O903</f>
        <v>0</v>
      </c>
      <c r="H900" s="72">
        <f>'Balance N'!P903</f>
        <v>0</v>
      </c>
      <c r="I900" s="74">
        <f t="shared" si="14"/>
        <v>0</v>
      </c>
    </row>
    <row r="901" spans="1:9" ht="15.6">
      <c r="A901" s="70">
        <f>'Balance N'!I904</f>
        <v>0</v>
      </c>
      <c r="B901" s="71">
        <f>'Balance N'!J904</f>
        <v>0</v>
      </c>
      <c r="C901" s="72">
        <f>'Balance N'!K904</f>
        <v>0</v>
      </c>
      <c r="D901" s="72">
        <f>'Balance N'!L904</f>
        <v>0</v>
      </c>
      <c r="E901" s="72">
        <f>'Balance N'!M904</f>
        <v>0</v>
      </c>
      <c r="F901" s="72">
        <f>'Balance N'!N904</f>
        <v>0</v>
      </c>
      <c r="G901" s="72">
        <f>'Balance N'!O904</f>
        <v>0</v>
      </c>
      <c r="H901" s="72">
        <f>'Balance N'!P904</f>
        <v>0</v>
      </c>
      <c r="I901" s="74">
        <f t="shared" si="14"/>
        <v>0</v>
      </c>
    </row>
    <row r="902" spans="1:9" ht="15.6">
      <c r="A902" s="70">
        <f>'Balance N'!I905</f>
        <v>0</v>
      </c>
      <c r="B902" s="71">
        <f>'Balance N'!J905</f>
        <v>0</v>
      </c>
      <c r="C902" s="72">
        <f>'Balance N'!K905</f>
        <v>0</v>
      </c>
      <c r="D902" s="72">
        <f>'Balance N'!L905</f>
        <v>0</v>
      </c>
      <c r="E902" s="72">
        <f>'Balance N'!M905</f>
        <v>0</v>
      </c>
      <c r="F902" s="72">
        <f>'Balance N'!N905</f>
        <v>0</v>
      </c>
      <c r="G902" s="72">
        <f>'Balance N'!O905</f>
        <v>0</v>
      </c>
      <c r="H902" s="72">
        <f>'Balance N'!P905</f>
        <v>0</v>
      </c>
      <c r="I902" s="74">
        <f t="shared" si="14"/>
        <v>0</v>
      </c>
    </row>
    <row r="903" spans="1:9" ht="15.6">
      <c r="A903" s="70">
        <f>'Balance N'!I906</f>
        <v>0</v>
      </c>
      <c r="B903" s="71">
        <f>'Balance N'!J906</f>
        <v>0</v>
      </c>
      <c r="C903" s="72">
        <f>'Balance N'!K906</f>
        <v>0</v>
      </c>
      <c r="D903" s="72">
        <f>'Balance N'!L906</f>
        <v>0</v>
      </c>
      <c r="E903" s="72">
        <f>'Balance N'!M906</f>
        <v>0</v>
      </c>
      <c r="F903" s="72">
        <f>'Balance N'!N906</f>
        <v>0</v>
      </c>
      <c r="G903" s="72">
        <f>'Balance N'!O906</f>
        <v>0</v>
      </c>
      <c r="H903" s="72">
        <f>'Balance N'!P906</f>
        <v>0</v>
      </c>
      <c r="I903" s="74">
        <f t="shared" si="14"/>
        <v>0</v>
      </c>
    </row>
    <row r="904" spans="1:9" ht="15.6">
      <c r="A904" s="70">
        <f>'Balance N'!I907</f>
        <v>0</v>
      </c>
      <c r="B904" s="71">
        <f>'Balance N'!J907</f>
        <v>0</v>
      </c>
      <c r="C904" s="72">
        <f>'Balance N'!K907</f>
        <v>0</v>
      </c>
      <c r="D904" s="72">
        <f>'Balance N'!L907</f>
        <v>0</v>
      </c>
      <c r="E904" s="72">
        <f>'Balance N'!M907</f>
        <v>0</v>
      </c>
      <c r="F904" s="72">
        <f>'Balance N'!N907</f>
        <v>0</v>
      </c>
      <c r="G904" s="72">
        <f>'Balance N'!O907</f>
        <v>0</v>
      </c>
      <c r="H904" s="72">
        <f>'Balance N'!P907</f>
        <v>0</v>
      </c>
      <c r="I904" s="74">
        <f t="shared" si="14"/>
        <v>0</v>
      </c>
    </row>
    <row r="905" spans="1:9" ht="15.6">
      <c r="A905" s="70">
        <f>'Balance N'!I908</f>
        <v>0</v>
      </c>
      <c r="B905" s="71">
        <f>'Balance N'!J908</f>
        <v>0</v>
      </c>
      <c r="C905" s="72">
        <f>'Balance N'!K908</f>
        <v>0</v>
      </c>
      <c r="D905" s="72">
        <f>'Balance N'!L908</f>
        <v>0</v>
      </c>
      <c r="E905" s="72">
        <f>'Balance N'!M908</f>
        <v>0</v>
      </c>
      <c r="F905" s="72">
        <f>'Balance N'!N908</f>
        <v>0</v>
      </c>
      <c r="G905" s="72">
        <f>'Balance N'!O908</f>
        <v>0</v>
      </c>
      <c r="H905" s="72">
        <f>'Balance N'!P908</f>
        <v>0</v>
      </c>
      <c r="I905" s="74">
        <f t="shared" si="14"/>
        <v>0</v>
      </c>
    </row>
    <row r="906" spans="1:9" ht="15.6">
      <c r="A906" s="70">
        <f>'Balance N'!I909</f>
        <v>0</v>
      </c>
      <c r="B906" s="71">
        <f>'Balance N'!J909</f>
        <v>0</v>
      </c>
      <c r="C906" s="72">
        <f>'Balance N'!K909</f>
        <v>0</v>
      </c>
      <c r="D906" s="72">
        <f>'Balance N'!L909</f>
        <v>0</v>
      </c>
      <c r="E906" s="72">
        <f>'Balance N'!M909</f>
        <v>0</v>
      </c>
      <c r="F906" s="72">
        <f>'Balance N'!N909</f>
        <v>0</v>
      </c>
      <c r="G906" s="72">
        <f>'Balance N'!O909</f>
        <v>0</v>
      </c>
      <c r="H906" s="72">
        <f>'Balance N'!P909</f>
        <v>0</v>
      </c>
      <c r="I906" s="74">
        <f t="shared" si="14"/>
        <v>0</v>
      </c>
    </row>
    <row r="907" spans="1:9" ht="15.6">
      <c r="A907" s="70">
        <f>'Balance N'!I910</f>
        <v>0</v>
      </c>
      <c r="B907" s="71">
        <f>'Balance N'!J910</f>
        <v>0</v>
      </c>
      <c r="C907" s="72">
        <f>'Balance N'!K910</f>
        <v>0</v>
      </c>
      <c r="D907" s="72">
        <f>'Balance N'!L910</f>
        <v>0</v>
      </c>
      <c r="E907" s="72">
        <f>'Balance N'!M910</f>
        <v>0</v>
      </c>
      <c r="F907" s="72">
        <f>'Balance N'!N910</f>
        <v>0</v>
      </c>
      <c r="G907" s="72">
        <f>'Balance N'!O910</f>
        <v>0</v>
      </c>
      <c r="H907" s="72">
        <f>'Balance N'!P910</f>
        <v>0</v>
      </c>
      <c r="I907" s="74">
        <f t="shared" si="14"/>
        <v>0</v>
      </c>
    </row>
    <row r="908" spans="1:9" ht="15.6">
      <c r="A908" s="70">
        <f>'Balance N'!I911</f>
        <v>0</v>
      </c>
      <c r="B908" s="71">
        <f>'Balance N'!J911</f>
        <v>0</v>
      </c>
      <c r="C908" s="72">
        <f>'Balance N'!K911</f>
        <v>0</v>
      </c>
      <c r="D908" s="72">
        <f>'Balance N'!L911</f>
        <v>0</v>
      </c>
      <c r="E908" s="72">
        <f>'Balance N'!M911</f>
        <v>0</v>
      </c>
      <c r="F908" s="72">
        <f>'Balance N'!N911</f>
        <v>0</v>
      </c>
      <c r="G908" s="72">
        <f>'Balance N'!O911</f>
        <v>0</v>
      </c>
      <c r="H908" s="72">
        <f>'Balance N'!P911</f>
        <v>0</v>
      </c>
      <c r="I908" s="74">
        <f t="shared" si="14"/>
        <v>0</v>
      </c>
    </row>
    <row r="909" spans="1:9" ht="15.6">
      <c r="A909" s="70">
        <f>'Balance N'!I912</f>
        <v>0</v>
      </c>
      <c r="B909" s="71">
        <f>'Balance N'!J912</f>
        <v>0</v>
      </c>
      <c r="C909" s="72">
        <f>'Balance N'!K912</f>
        <v>0</v>
      </c>
      <c r="D909" s="72">
        <f>'Balance N'!L912</f>
        <v>0</v>
      </c>
      <c r="E909" s="72">
        <f>'Balance N'!M912</f>
        <v>0</v>
      </c>
      <c r="F909" s="72">
        <f>'Balance N'!N912</f>
        <v>0</v>
      </c>
      <c r="G909" s="72">
        <f>'Balance N'!O912</f>
        <v>0</v>
      </c>
      <c r="H909" s="72">
        <f>'Balance N'!P912</f>
        <v>0</v>
      </c>
      <c r="I909" s="74">
        <f t="shared" si="14"/>
        <v>0</v>
      </c>
    </row>
    <row r="910" spans="1:9" ht="15.6">
      <c r="A910" s="70">
        <f>'Balance N'!I913</f>
        <v>0</v>
      </c>
      <c r="B910" s="71">
        <f>'Balance N'!J913</f>
        <v>0</v>
      </c>
      <c r="C910" s="72">
        <f>'Balance N'!K913</f>
        <v>0</v>
      </c>
      <c r="D910" s="72">
        <f>'Balance N'!L913</f>
        <v>0</v>
      </c>
      <c r="E910" s="72">
        <f>'Balance N'!M913</f>
        <v>0</v>
      </c>
      <c r="F910" s="72">
        <f>'Balance N'!N913</f>
        <v>0</v>
      </c>
      <c r="G910" s="72">
        <f>'Balance N'!O913</f>
        <v>0</v>
      </c>
      <c r="H910" s="72">
        <f>'Balance N'!P913</f>
        <v>0</v>
      </c>
      <c r="I910" s="74">
        <f t="shared" si="14"/>
        <v>0</v>
      </c>
    </row>
    <row r="911" spans="1:9" ht="15.6">
      <c r="A911" s="70">
        <f>'Balance N'!I914</f>
        <v>0</v>
      </c>
      <c r="B911" s="71">
        <f>'Balance N'!J914</f>
        <v>0</v>
      </c>
      <c r="C911" s="72">
        <f>'Balance N'!K914</f>
        <v>0</v>
      </c>
      <c r="D911" s="72">
        <f>'Balance N'!L914</f>
        <v>0</v>
      </c>
      <c r="E911" s="72">
        <f>'Balance N'!M914</f>
        <v>0</v>
      </c>
      <c r="F911" s="72">
        <f>'Balance N'!N914</f>
        <v>0</v>
      </c>
      <c r="G911" s="72">
        <f>'Balance N'!O914</f>
        <v>0</v>
      </c>
      <c r="H911" s="72">
        <f>'Balance N'!P914</f>
        <v>0</v>
      </c>
      <c r="I911" s="74">
        <f t="shared" si="14"/>
        <v>0</v>
      </c>
    </row>
    <row r="912" spans="1:9" ht="15.6">
      <c r="A912" s="70">
        <f>'Balance N'!I915</f>
        <v>0</v>
      </c>
      <c r="B912" s="71">
        <f>'Balance N'!J915</f>
        <v>0</v>
      </c>
      <c r="C912" s="72">
        <f>'Balance N'!K915</f>
        <v>0</v>
      </c>
      <c r="D912" s="72">
        <f>'Balance N'!L915</f>
        <v>0</v>
      </c>
      <c r="E912" s="72">
        <f>'Balance N'!M915</f>
        <v>0</v>
      </c>
      <c r="F912" s="72">
        <f>'Balance N'!N915</f>
        <v>0</v>
      </c>
      <c r="G912" s="72">
        <f>'Balance N'!O915</f>
        <v>0</v>
      </c>
      <c r="H912" s="72">
        <f>'Balance N'!P915</f>
        <v>0</v>
      </c>
      <c r="I912" s="74">
        <f t="shared" si="14"/>
        <v>0</v>
      </c>
    </row>
    <row r="913" spans="1:9" ht="15.6">
      <c r="A913" s="70">
        <f>'Balance N'!I916</f>
        <v>0</v>
      </c>
      <c r="B913" s="71">
        <f>'Balance N'!J916</f>
        <v>0</v>
      </c>
      <c r="C913" s="72">
        <f>'Balance N'!K916</f>
        <v>0</v>
      </c>
      <c r="D913" s="72">
        <f>'Balance N'!L916</f>
        <v>0</v>
      </c>
      <c r="E913" s="72">
        <f>'Balance N'!M916</f>
        <v>0</v>
      </c>
      <c r="F913" s="72">
        <f>'Balance N'!N916</f>
        <v>0</v>
      </c>
      <c r="G913" s="72">
        <f>'Balance N'!O916</f>
        <v>0</v>
      </c>
      <c r="H913" s="72">
        <f>'Balance N'!P916</f>
        <v>0</v>
      </c>
      <c r="I913" s="74">
        <f t="shared" si="14"/>
        <v>0</v>
      </c>
    </row>
    <row r="914" spans="1:9" ht="15.6">
      <c r="A914" s="70">
        <f>'Balance N'!I917</f>
        <v>0</v>
      </c>
      <c r="B914" s="71">
        <f>'Balance N'!J917</f>
        <v>0</v>
      </c>
      <c r="C914" s="72">
        <f>'Balance N'!K917</f>
        <v>0</v>
      </c>
      <c r="D914" s="72">
        <f>'Balance N'!L917</f>
        <v>0</v>
      </c>
      <c r="E914" s="72">
        <f>'Balance N'!M917</f>
        <v>0</v>
      </c>
      <c r="F914" s="72">
        <f>'Balance N'!N917</f>
        <v>0</v>
      </c>
      <c r="G914" s="72">
        <f>'Balance N'!O917</f>
        <v>0</v>
      </c>
      <c r="H914" s="72">
        <f>'Balance N'!P917</f>
        <v>0</v>
      </c>
      <c r="I914" s="74">
        <f t="shared" si="14"/>
        <v>0</v>
      </c>
    </row>
    <row r="915" spans="1:9" ht="15.6">
      <c r="A915" s="70">
        <f>'Balance N'!I918</f>
        <v>0</v>
      </c>
      <c r="B915" s="71">
        <f>'Balance N'!J918</f>
        <v>0</v>
      </c>
      <c r="C915" s="72">
        <f>'Balance N'!K918</f>
        <v>0</v>
      </c>
      <c r="D915" s="72">
        <f>'Balance N'!L918</f>
        <v>0</v>
      </c>
      <c r="E915" s="72">
        <f>'Balance N'!M918</f>
        <v>0</v>
      </c>
      <c r="F915" s="72">
        <f>'Balance N'!N918</f>
        <v>0</v>
      </c>
      <c r="G915" s="72">
        <f>'Balance N'!O918</f>
        <v>0</v>
      </c>
      <c r="H915" s="72">
        <f>'Balance N'!P918</f>
        <v>0</v>
      </c>
      <c r="I915" s="74">
        <f t="shared" si="14"/>
        <v>0</v>
      </c>
    </row>
    <row r="916" spans="1:9" ht="15.6">
      <c r="A916" s="70">
        <f>'Balance N'!I919</f>
        <v>0</v>
      </c>
      <c r="B916" s="71">
        <f>'Balance N'!J919</f>
        <v>0</v>
      </c>
      <c r="C916" s="72">
        <f>'Balance N'!K919</f>
        <v>0</v>
      </c>
      <c r="D916" s="72">
        <f>'Balance N'!L919</f>
        <v>0</v>
      </c>
      <c r="E916" s="72">
        <f>'Balance N'!M919</f>
        <v>0</v>
      </c>
      <c r="F916" s="72">
        <f>'Balance N'!N919</f>
        <v>0</v>
      </c>
      <c r="G916" s="72">
        <f>'Balance N'!O919</f>
        <v>0</v>
      </c>
      <c r="H916" s="72">
        <f>'Balance N'!P919</f>
        <v>0</v>
      </c>
      <c r="I916" s="74">
        <f t="shared" si="14"/>
        <v>0</v>
      </c>
    </row>
    <row r="917" spans="1:9" ht="15.6">
      <c r="A917" s="70">
        <f>'Balance N'!I920</f>
        <v>0</v>
      </c>
      <c r="B917" s="71">
        <f>'Balance N'!J920</f>
        <v>0</v>
      </c>
      <c r="C917" s="72">
        <f>'Balance N'!K920</f>
        <v>0</v>
      </c>
      <c r="D917" s="72">
        <f>'Balance N'!L920</f>
        <v>0</v>
      </c>
      <c r="E917" s="72">
        <f>'Balance N'!M920</f>
        <v>0</v>
      </c>
      <c r="F917" s="72">
        <f>'Balance N'!N920</f>
        <v>0</v>
      </c>
      <c r="G917" s="72">
        <f>'Balance N'!O920</f>
        <v>0</v>
      </c>
      <c r="H917" s="72">
        <f>'Balance N'!P920</f>
        <v>0</v>
      </c>
      <c r="I917" s="74">
        <f t="shared" si="14"/>
        <v>0</v>
      </c>
    </row>
    <row r="918" spans="1:9" ht="15.6">
      <c r="A918" s="70">
        <f>'Balance N'!I921</f>
        <v>0</v>
      </c>
      <c r="B918" s="71">
        <f>'Balance N'!J921</f>
        <v>0</v>
      </c>
      <c r="C918" s="72">
        <f>'Balance N'!K921</f>
        <v>0</v>
      </c>
      <c r="D918" s="72">
        <f>'Balance N'!L921</f>
        <v>0</v>
      </c>
      <c r="E918" s="72">
        <f>'Balance N'!M921</f>
        <v>0</v>
      </c>
      <c r="F918" s="72">
        <f>'Balance N'!N921</f>
        <v>0</v>
      </c>
      <c r="G918" s="72">
        <f>'Balance N'!O921</f>
        <v>0</v>
      </c>
      <c r="H918" s="72">
        <f>'Balance N'!P921</f>
        <v>0</v>
      </c>
      <c r="I918" s="74">
        <f t="shared" si="14"/>
        <v>0</v>
      </c>
    </row>
    <row r="919" spans="1:9" ht="15.6">
      <c r="A919" s="70">
        <f>'Balance N'!I922</f>
        <v>0</v>
      </c>
      <c r="B919" s="71">
        <f>'Balance N'!J922</f>
        <v>0</v>
      </c>
      <c r="C919" s="72">
        <f>'Balance N'!K922</f>
        <v>0</v>
      </c>
      <c r="D919" s="72">
        <f>'Balance N'!L922</f>
        <v>0</v>
      </c>
      <c r="E919" s="72">
        <f>'Balance N'!M922</f>
        <v>0</v>
      </c>
      <c r="F919" s="72">
        <f>'Balance N'!N922</f>
        <v>0</v>
      </c>
      <c r="G919" s="72">
        <f>'Balance N'!O922</f>
        <v>0</v>
      </c>
      <c r="H919" s="72">
        <f>'Balance N'!P922</f>
        <v>0</v>
      </c>
      <c r="I919" s="74">
        <f t="shared" si="14"/>
        <v>0</v>
      </c>
    </row>
    <row r="920" spans="1:9" ht="15.6">
      <c r="A920" s="70">
        <f>'Balance N'!I923</f>
        <v>0</v>
      </c>
      <c r="B920" s="71">
        <f>'Balance N'!J923</f>
        <v>0</v>
      </c>
      <c r="C920" s="72">
        <f>'Balance N'!K923</f>
        <v>0</v>
      </c>
      <c r="D920" s="72">
        <f>'Balance N'!L923</f>
        <v>0</v>
      </c>
      <c r="E920" s="72">
        <f>'Balance N'!M923</f>
        <v>0</v>
      </c>
      <c r="F920" s="72">
        <f>'Balance N'!N923</f>
        <v>0</v>
      </c>
      <c r="G920" s="72">
        <f>'Balance N'!O923</f>
        <v>0</v>
      </c>
      <c r="H920" s="72">
        <f>'Balance N'!P923</f>
        <v>0</v>
      </c>
      <c r="I920" s="74">
        <f t="shared" si="14"/>
        <v>0</v>
      </c>
    </row>
    <row r="921" spans="1:9" ht="15.6">
      <c r="A921" s="70">
        <f>'Balance N'!I924</f>
        <v>0</v>
      </c>
      <c r="B921" s="71">
        <f>'Balance N'!J924</f>
        <v>0</v>
      </c>
      <c r="C921" s="72">
        <f>'Balance N'!K924</f>
        <v>0</v>
      </c>
      <c r="D921" s="72">
        <f>'Balance N'!L924</f>
        <v>0</v>
      </c>
      <c r="E921" s="72">
        <f>'Balance N'!M924</f>
        <v>0</v>
      </c>
      <c r="F921" s="72">
        <f>'Balance N'!N924</f>
        <v>0</v>
      </c>
      <c r="G921" s="72">
        <f>'Balance N'!O924</f>
        <v>0</v>
      </c>
      <c r="H921" s="72">
        <f>'Balance N'!P924</f>
        <v>0</v>
      </c>
      <c r="I921" s="74">
        <f t="shared" si="14"/>
        <v>0</v>
      </c>
    </row>
    <row r="922" spans="1:9" ht="15.6">
      <c r="A922" s="70">
        <f>'Balance N'!I925</f>
        <v>0</v>
      </c>
      <c r="B922" s="71">
        <f>'Balance N'!J925</f>
        <v>0</v>
      </c>
      <c r="C922" s="72">
        <f>'Balance N'!K925</f>
        <v>0</v>
      </c>
      <c r="D922" s="72">
        <f>'Balance N'!L925</f>
        <v>0</v>
      </c>
      <c r="E922" s="72">
        <f>'Balance N'!M925</f>
        <v>0</v>
      </c>
      <c r="F922" s="72">
        <f>'Balance N'!N925</f>
        <v>0</v>
      </c>
      <c r="G922" s="72">
        <f>'Balance N'!O925</f>
        <v>0</v>
      </c>
      <c r="H922" s="72">
        <f>'Balance N'!P925</f>
        <v>0</v>
      </c>
      <c r="I922" s="74">
        <f t="shared" si="14"/>
        <v>0</v>
      </c>
    </row>
    <row r="923" spans="1:9" ht="15.6">
      <c r="A923" s="70">
        <f>'Balance N'!I926</f>
        <v>0</v>
      </c>
      <c r="B923" s="71">
        <f>'Balance N'!J926</f>
        <v>0</v>
      </c>
      <c r="C923" s="72">
        <f>'Balance N'!K926</f>
        <v>0</v>
      </c>
      <c r="D923" s="72">
        <f>'Balance N'!L926</f>
        <v>0</v>
      </c>
      <c r="E923" s="72">
        <f>'Balance N'!M926</f>
        <v>0</v>
      </c>
      <c r="F923" s="72">
        <f>'Balance N'!N926</f>
        <v>0</v>
      </c>
      <c r="G923" s="72">
        <f>'Balance N'!O926</f>
        <v>0</v>
      </c>
      <c r="H923" s="72">
        <f>'Balance N'!P926</f>
        <v>0</v>
      </c>
      <c r="I923" s="74">
        <f t="shared" si="14"/>
        <v>0</v>
      </c>
    </row>
    <row r="924" spans="1:9" ht="15.6">
      <c r="A924" s="70">
        <f>'Balance N'!I927</f>
        <v>0</v>
      </c>
      <c r="B924" s="71">
        <f>'Balance N'!J927</f>
        <v>0</v>
      </c>
      <c r="C924" s="72">
        <f>'Balance N'!K927</f>
        <v>0</v>
      </c>
      <c r="D924" s="72">
        <f>'Balance N'!L927</f>
        <v>0</v>
      </c>
      <c r="E924" s="72">
        <f>'Balance N'!M927</f>
        <v>0</v>
      </c>
      <c r="F924" s="72">
        <f>'Balance N'!N927</f>
        <v>0</v>
      </c>
      <c r="G924" s="72">
        <f>'Balance N'!O927</f>
        <v>0</v>
      </c>
      <c r="H924" s="72">
        <f>'Balance N'!P927</f>
        <v>0</v>
      </c>
      <c r="I924" s="74">
        <f t="shared" si="14"/>
        <v>0</v>
      </c>
    </row>
    <row r="925" spans="1:9" ht="15.6">
      <c r="A925" s="70">
        <f>'Balance N'!I928</f>
        <v>0</v>
      </c>
      <c r="B925" s="71">
        <f>'Balance N'!J928</f>
        <v>0</v>
      </c>
      <c r="C925" s="72">
        <f>'Balance N'!K928</f>
        <v>0</v>
      </c>
      <c r="D925" s="72">
        <f>'Balance N'!L928</f>
        <v>0</v>
      </c>
      <c r="E925" s="72">
        <f>'Balance N'!M928</f>
        <v>0</v>
      </c>
      <c r="F925" s="72">
        <f>'Balance N'!N928</f>
        <v>0</v>
      </c>
      <c r="G925" s="72">
        <f>'Balance N'!O928</f>
        <v>0</v>
      </c>
      <c r="H925" s="72">
        <f>'Balance N'!P928</f>
        <v>0</v>
      </c>
      <c r="I925" s="74">
        <f t="shared" si="14"/>
        <v>0</v>
      </c>
    </row>
    <row r="926" spans="1:9" ht="15.6">
      <c r="A926" s="70">
        <f>'Balance N'!I929</f>
        <v>0</v>
      </c>
      <c r="B926" s="71">
        <f>'Balance N'!J929</f>
        <v>0</v>
      </c>
      <c r="C926" s="72">
        <f>'Balance N'!K929</f>
        <v>0</v>
      </c>
      <c r="D926" s="72">
        <f>'Balance N'!L929</f>
        <v>0</v>
      </c>
      <c r="E926" s="72">
        <f>'Balance N'!M929</f>
        <v>0</v>
      </c>
      <c r="F926" s="72">
        <f>'Balance N'!N929</f>
        <v>0</v>
      </c>
      <c r="G926" s="72">
        <f>'Balance N'!O929</f>
        <v>0</v>
      </c>
      <c r="H926" s="72">
        <f>'Balance N'!P929</f>
        <v>0</v>
      </c>
      <c r="I926" s="74">
        <f t="shared" si="14"/>
        <v>0</v>
      </c>
    </row>
    <row r="927" spans="1:9" ht="15.6">
      <c r="A927" s="70">
        <f>'Balance N'!I930</f>
        <v>0</v>
      </c>
      <c r="B927" s="71">
        <f>'Balance N'!J930</f>
        <v>0</v>
      </c>
      <c r="C927" s="72">
        <f>'Balance N'!K930</f>
        <v>0</v>
      </c>
      <c r="D927" s="72">
        <f>'Balance N'!L930</f>
        <v>0</v>
      </c>
      <c r="E927" s="72">
        <f>'Balance N'!M930</f>
        <v>0</v>
      </c>
      <c r="F927" s="72">
        <f>'Balance N'!N930</f>
        <v>0</v>
      </c>
      <c r="G927" s="72">
        <f>'Balance N'!O930</f>
        <v>0</v>
      </c>
      <c r="H927" s="72">
        <f>'Balance N'!P930</f>
        <v>0</v>
      </c>
      <c r="I927" s="74">
        <f t="shared" si="14"/>
        <v>0</v>
      </c>
    </row>
    <row r="928" spans="1:9" ht="15.6">
      <c r="A928" s="70">
        <f>'Balance N'!I931</f>
        <v>0</v>
      </c>
      <c r="B928" s="71">
        <f>'Balance N'!J931</f>
        <v>0</v>
      </c>
      <c r="C928" s="72">
        <f>'Balance N'!K931</f>
        <v>0</v>
      </c>
      <c r="D928" s="72">
        <f>'Balance N'!L931</f>
        <v>0</v>
      </c>
      <c r="E928" s="72">
        <f>'Balance N'!M931</f>
        <v>0</v>
      </c>
      <c r="F928" s="72">
        <f>'Balance N'!N931</f>
        <v>0</v>
      </c>
      <c r="G928" s="72">
        <f>'Balance N'!O931</f>
        <v>0</v>
      </c>
      <c r="H928" s="72">
        <f>'Balance N'!P931</f>
        <v>0</v>
      </c>
      <c r="I928" s="74">
        <f t="shared" si="14"/>
        <v>0</v>
      </c>
    </row>
    <row r="929" spans="1:9" ht="15.6">
      <c r="A929" s="70">
        <f>'Balance N'!I932</f>
        <v>0</v>
      </c>
      <c r="B929" s="71">
        <f>'Balance N'!J932</f>
        <v>0</v>
      </c>
      <c r="C929" s="72">
        <f>'Balance N'!K932</f>
        <v>0</v>
      </c>
      <c r="D929" s="72">
        <f>'Balance N'!L932</f>
        <v>0</v>
      </c>
      <c r="E929" s="72">
        <f>'Balance N'!M932</f>
        <v>0</v>
      </c>
      <c r="F929" s="72">
        <f>'Balance N'!N932</f>
        <v>0</v>
      </c>
      <c r="G929" s="72">
        <f>'Balance N'!O932</f>
        <v>0</v>
      </c>
      <c r="H929" s="72">
        <f>'Balance N'!P932</f>
        <v>0</v>
      </c>
      <c r="I929" s="74">
        <f t="shared" si="14"/>
        <v>0</v>
      </c>
    </row>
    <row r="930" spans="1:9" ht="15.6">
      <c r="A930" s="70">
        <f>'Balance N'!I933</f>
        <v>0</v>
      </c>
      <c r="B930" s="71">
        <f>'Balance N'!J933</f>
        <v>0</v>
      </c>
      <c r="C930" s="72">
        <f>'Balance N'!K933</f>
        <v>0</v>
      </c>
      <c r="D930" s="72">
        <f>'Balance N'!L933</f>
        <v>0</v>
      </c>
      <c r="E930" s="72">
        <f>'Balance N'!M933</f>
        <v>0</v>
      </c>
      <c r="F930" s="72">
        <f>'Balance N'!N933</f>
        <v>0</v>
      </c>
      <c r="G930" s="72">
        <f>'Balance N'!O933</f>
        <v>0</v>
      </c>
      <c r="H930" s="72">
        <f>'Balance N'!P933</f>
        <v>0</v>
      </c>
      <c r="I930" s="74">
        <f t="shared" si="14"/>
        <v>0</v>
      </c>
    </row>
    <row r="931" spans="1:9" ht="15.6">
      <c r="A931" s="70">
        <f>'Balance N'!I934</f>
        <v>0</v>
      </c>
      <c r="B931" s="71">
        <f>'Balance N'!J934</f>
        <v>0</v>
      </c>
      <c r="C931" s="72">
        <f>'Balance N'!K934</f>
        <v>0</v>
      </c>
      <c r="D931" s="72">
        <f>'Balance N'!L934</f>
        <v>0</v>
      </c>
      <c r="E931" s="72">
        <f>'Balance N'!M934</f>
        <v>0</v>
      </c>
      <c r="F931" s="72">
        <f>'Balance N'!N934</f>
        <v>0</v>
      </c>
      <c r="G931" s="72">
        <f>'Balance N'!O934</f>
        <v>0</v>
      </c>
      <c r="H931" s="72">
        <f>'Balance N'!P934</f>
        <v>0</v>
      </c>
      <c r="I931" s="74">
        <f t="shared" si="14"/>
        <v>0</v>
      </c>
    </row>
    <row r="932" spans="1:9" ht="15.6">
      <c r="A932" s="70">
        <f>'Balance N'!I935</f>
        <v>0</v>
      </c>
      <c r="B932" s="71">
        <f>'Balance N'!J935</f>
        <v>0</v>
      </c>
      <c r="C932" s="72">
        <f>'Balance N'!K935</f>
        <v>0</v>
      </c>
      <c r="D932" s="72">
        <f>'Balance N'!L935</f>
        <v>0</v>
      </c>
      <c r="E932" s="72">
        <f>'Balance N'!M935</f>
        <v>0</v>
      </c>
      <c r="F932" s="72">
        <f>'Balance N'!N935</f>
        <v>0</v>
      </c>
      <c r="G932" s="72">
        <f>'Balance N'!O935</f>
        <v>0</v>
      </c>
      <c r="H932" s="72">
        <f>'Balance N'!P935</f>
        <v>0</v>
      </c>
      <c r="I932" s="74">
        <f t="shared" si="14"/>
        <v>0</v>
      </c>
    </row>
    <row r="933" spans="1:9" ht="15.6">
      <c r="A933" s="70">
        <f>'Balance N'!I936</f>
        <v>0</v>
      </c>
      <c r="B933" s="71">
        <f>'Balance N'!J936</f>
        <v>0</v>
      </c>
      <c r="C933" s="72">
        <f>'Balance N'!K936</f>
        <v>0</v>
      </c>
      <c r="D933" s="72">
        <f>'Balance N'!L936</f>
        <v>0</v>
      </c>
      <c r="E933" s="72">
        <f>'Balance N'!M936</f>
        <v>0</v>
      </c>
      <c r="F933" s="72">
        <f>'Balance N'!N936</f>
        <v>0</v>
      </c>
      <c r="G933" s="72">
        <f>'Balance N'!O936</f>
        <v>0</v>
      </c>
      <c r="H933" s="72">
        <f>'Balance N'!P936</f>
        <v>0</v>
      </c>
      <c r="I933" s="74">
        <f t="shared" si="14"/>
        <v>0</v>
      </c>
    </row>
    <row r="934" spans="1:9" ht="15.6">
      <c r="A934" s="70">
        <f>'Balance N'!I937</f>
        <v>0</v>
      </c>
      <c r="B934" s="71">
        <f>'Balance N'!J937</f>
        <v>0</v>
      </c>
      <c r="C934" s="72">
        <f>'Balance N'!K937</f>
        <v>0</v>
      </c>
      <c r="D934" s="72">
        <f>'Balance N'!L937</f>
        <v>0</v>
      </c>
      <c r="E934" s="72">
        <f>'Balance N'!M937</f>
        <v>0</v>
      </c>
      <c r="F934" s="72">
        <f>'Balance N'!N937</f>
        <v>0</v>
      </c>
      <c r="G934" s="72">
        <f>'Balance N'!O937</f>
        <v>0</v>
      </c>
      <c r="H934" s="72">
        <f>'Balance N'!P937</f>
        <v>0</v>
      </c>
      <c r="I934" s="74">
        <f t="shared" si="14"/>
        <v>0</v>
      </c>
    </row>
    <row r="935" spans="1:9" ht="15.6">
      <c r="A935" s="70">
        <f>'Balance N'!I938</f>
        <v>0</v>
      </c>
      <c r="B935" s="71">
        <f>'Balance N'!J938</f>
        <v>0</v>
      </c>
      <c r="C935" s="72">
        <f>'Balance N'!K938</f>
        <v>0</v>
      </c>
      <c r="D935" s="72">
        <f>'Balance N'!L938</f>
        <v>0</v>
      </c>
      <c r="E935" s="72">
        <f>'Balance N'!M938</f>
        <v>0</v>
      </c>
      <c r="F935" s="72">
        <f>'Balance N'!N938</f>
        <v>0</v>
      </c>
      <c r="G935" s="72">
        <f>'Balance N'!O938</f>
        <v>0</v>
      </c>
      <c r="H935" s="72">
        <f>'Balance N'!P938</f>
        <v>0</v>
      </c>
      <c r="I935" s="74">
        <f t="shared" si="14"/>
        <v>0</v>
      </c>
    </row>
    <row r="936" spans="1:9" ht="15.6">
      <c r="A936" s="70">
        <f>'Balance N'!I939</f>
        <v>0</v>
      </c>
      <c r="B936" s="71">
        <f>'Balance N'!J939</f>
        <v>0</v>
      </c>
      <c r="C936" s="72">
        <f>'Balance N'!K939</f>
        <v>0</v>
      </c>
      <c r="D936" s="72">
        <f>'Balance N'!L939</f>
        <v>0</v>
      </c>
      <c r="E936" s="72">
        <f>'Balance N'!M939</f>
        <v>0</v>
      </c>
      <c r="F936" s="72">
        <f>'Balance N'!N939</f>
        <v>0</v>
      </c>
      <c r="G936" s="72">
        <f>'Balance N'!O939</f>
        <v>0</v>
      </c>
      <c r="H936" s="72">
        <f>'Balance N'!P939</f>
        <v>0</v>
      </c>
      <c r="I936" s="74">
        <f t="shared" si="14"/>
        <v>0</v>
      </c>
    </row>
    <row r="937" spans="1:9" ht="15.6">
      <c r="A937" s="70">
        <f>'Balance N'!I940</f>
        <v>0</v>
      </c>
      <c r="B937" s="71">
        <f>'Balance N'!J940</f>
        <v>0</v>
      </c>
      <c r="C937" s="72">
        <f>'Balance N'!K940</f>
        <v>0</v>
      </c>
      <c r="D937" s="72">
        <f>'Balance N'!L940</f>
        <v>0</v>
      </c>
      <c r="E937" s="72">
        <f>'Balance N'!M940</f>
        <v>0</v>
      </c>
      <c r="F937" s="72">
        <f>'Balance N'!N940</f>
        <v>0</v>
      </c>
      <c r="G937" s="72">
        <f>'Balance N'!O940</f>
        <v>0</v>
      </c>
      <c r="H937" s="72">
        <f>'Balance N'!P940</f>
        <v>0</v>
      </c>
      <c r="I937" s="74">
        <f t="shared" si="14"/>
        <v>0</v>
      </c>
    </row>
    <row r="938" spans="1:9" ht="15.6">
      <c r="A938" s="70">
        <f>'Balance N'!I941</f>
        <v>0</v>
      </c>
      <c r="B938" s="71">
        <f>'Balance N'!J941</f>
        <v>0</v>
      </c>
      <c r="C938" s="72">
        <f>'Balance N'!K941</f>
        <v>0</v>
      </c>
      <c r="D938" s="72">
        <f>'Balance N'!L941</f>
        <v>0</v>
      </c>
      <c r="E938" s="72">
        <f>'Balance N'!M941</f>
        <v>0</v>
      </c>
      <c r="F938" s="72">
        <f>'Balance N'!N941</f>
        <v>0</v>
      </c>
      <c r="G938" s="72">
        <f>'Balance N'!O941</f>
        <v>0</v>
      </c>
      <c r="H938" s="72">
        <f>'Balance N'!P941</f>
        <v>0</v>
      </c>
      <c r="I938" s="74">
        <f t="shared" si="14"/>
        <v>0</v>
      </c>
    </row>
    <row r="939" spans="1:9" ht="15.6">
      <c r="A939" s="70">
        <f>'Balance N'!I942</f>
        <v>0</v>
      </c>
      <c r="B939" s="71">
        <f>'Balance N'!J942</f>
        <v>0</v>
      </c>
      <c r="C939" s="72">
        <f>'Balance N'!K942</f>
        <v>0</v>
      </c>
      <c r="D939" s="72">
        <f>'Balance N'!L942</f>
        <v>0</v>
      </c>
      <c r="E939" s="72">
        <f>'Balance N'!M942</f>
        <v>0</v>
      </c>
      <c r="F939" s="72">
        <f>'Balance N'!N942</f>
        <v>0</v>
      </c>
      <c r="G939" s="72">
        <f>'Balance N'!O942</f>
        <v>0</v>
      </c>
      <c r="H939" s="72">
        <f>'Balance N'!P942</f>
        <v>0</v>
      </c>
      <c r="I939" s="74">
        <f t="shared" si="14"/>
        <v>0</v>
      </c>
    </row>
    <row r="940" spans="1:9" ht="15.6">
      <c r="A940" s="70">
        <f>'Balance N'!I943</f>
        <v>0</v>
      </c>
      <c r="B940" s="71">
        <f>'Balance N'!J943</f>
        <v>0</v>
      </c>
      <c r="C940" s="72">
        <f>'Balance N'!K943</f>
        <v>0</v>
      </c>
      <c r="D940" s="72">
        <f>'Balance N'!L943</f>
        <v>0</v>
      </c>
      <c r="E940" s="72">
        <f>'Balance N'!M943</f>
        <v>0</v>
      </c>
      <c r="F940" s="72">
        <f>'Balance N'!N943</f>
        <v>0</v>
      </c>
      <c r="G940" s="72">
        <f>'Balance N'!O943</f>
        <v>0</v>
      </c>
      <c r="H940" s="72">
        <f>'Balance N'!P943</f>
        <v>0</v>
      </c>
      <c r="I940" s="74">
        <f t="shared" si="14"/>
        <v>0</v>
      </c>
    </row>
    <row r="941" spans="1:9" ht="15.6">
      <c r="A941" s="70">
        <f>'Balance N'!I944</f>
        <v>0</v>
      </c>
      <c r="B941" s="71">
        <f>'Balance N'!J944</f>
        <v>0</v>
      </c>
      <c r="C941" s="72">
        <f>'Balance N'!K944</f>
        <v>0</v>
      </c>
      <c r="D941" s="72">
        <f>'Balance N'!L944</f>
        <v>0</v>
      </c>
      <c r="E941" s="72">
        <f>'Balance N'!M944</f>
        <v>0</v>
      </c>
      <c r="F941" s="72">
        <f>'Balance N'!N944</f>
        <v>0</v>
      </c>
      <c r="G941" s="72">
        <f>'Balance N'!O944</f>
        <v>0</v>
      </c>
      <c r="H941" s="72">
        <f>'Balance N'!P944</f>
        <v>0</v>
      </c>
      <c r="I941" s="74">
        <f t="shared" si="14"/>
        <v>0</v>
      </c>
    </row>
    <row r="942" spans="1:9" ht="15.6">
      <c r="A942" s="70">
        <f>'Balance N'!I945</f>
        <v>0</v>
      </c>
      <c r="B942" s="71">
        <f>'Balance N'!J945</f>
        <v>0</v>
      </c>
      <c r="C942" s="72">
        <f>'Balance N'!K945</f>
        <v>0</v>
      </c>
      <c r="D942" s="72">
        <f>'Balance N'!L945</f>
        <v>0</v>
      </c>
      <c r="E942" s="72">
        <f>'Balance N'!M945</f>
        <v>0</v>
      </c>
      <c r="F942" s="72">
        <f>'Balance N'!N945</f>
        <v>0</v>
      </c>
      <c r="G942" s="72">
        <f>'Balance N'!O945</f>
        <v>0</v>
      </c>
      <c r="H942" s="72">
        <f>'Balance N'!P945</f>
        <v>0</v>
      </c>
      <c r="I942" s="74">
        <f t="shared" si="14"/>
        <v>0</v>
      </c>
    </row>
    <row r="943" spans="1:9" ht="15.6">
      <c r="A943" s="70">
        <f>'Balance N'!I946</f>
        <v>0</v>
      </c>
      <c r="B943" s="71">
        <f>'Balance N'!J946</f>
        <v>0</v>
      </c>
      <c r="C943" s="72">
        <f>'Balance N'!K946</f>
        <v>0</v>
      </c>
      <c r="D943" s="72">
        <f>'Balance N'!L946</f>
        <v>0</v>
      </c>
      <c r="E943" s="72">
        <f>'Balance N'!M946</f>
        <v>0</v>
      </c>
      <c r="F943" s="72">
        <f>'Balance N'!N946</f>
        <v>0</v>
      </c>
      <c r="G943" s="72">
        <f>'Balance N'!O946</f>
        <v>0</v>
      </c>
      <c r="H943" s="72">
        <f>'Balance N'!P946</f>
        <v>0</v>
      </c>
      <c r="I943" s="74">
        <f t="shared" si="14"/>
        <v>0</v>
      </c>
    </row>
    <row r="944" spans="1:9" ht="15.6">
      <c r="A944" s="70">
        <f>'Balance N'!I947</f>
        <v>0</v>
      </c>
      <c r="B944" s="71">
        <f>'Balance N'!J947</f>
        <v>0</v>
      </c>
      <c r="C944" s="72">
        <f>'Balance N'!K947</f>
        <v>0</v>
      </c>
      <c r="D944" s="72">
        <f>'Balance N'!L947</f>
        <v>0</v>
      </c>
      <c r="E944" s="72">
        <f>'Balance N'!M947</f>
        <v>0</v>
      </c>
      <c r="F944" s="72">
        <f>'Balance N'!N947</f>
        <v>0</v>
      </c>
      <c r="G944" s="72">
        <f>'Balance N'!O947</f>
        <v>0</v>
      </c>
      <c r="H944" s="72">
        <f>'Balance N'!P947</f>
        <v>0</v>
      </c>
      <c r="I944" s="74">
        <f t="shared" si="14"/>
        <v>0</v>
      </c>
    </row>
    <row r="945" spans="1:9" ht="15.6">
      <c r="A945" s="70">
        <f>'Balance N'!I948</f>
        <v>0</v>
      </c>
      <c r="B945" s="71">
        <f>'Balance N'!J948</f>
        <v>0</v>
      </c>
      <c r="C945" s="72">
        <f>'Balance N'!K948</f>
        <v>0</v>
      </c>
      <c r="D945" s="72">
        <f>'Balance N'!L948</f>
        <v>0</v>
      </c>
      <c r="E945" s="72">
        <f>'Balance N'!M948</f>
        <v>0</v>
      </c>
      <c r="F945" s="72">
        <f>'Balance N'!N948</f>
        <v>0</v>
      </c>
      <c r="G945" s="72">
        <f>'Balance N'!O948</f>
        <v>0</v>
      </c>
      <c r="H945" s="72">
        <f>'Balance N'!P948</f>
        <v>0</v>
      </c>
      <c r="I945" s="74">
        <f t="shared" si="14"/>
        <v>0</v>
      </c>
    </row>
    <row r="946" spans="1:9" ht="15.6">
      <c r="A946" s="70">
        <f>'Balance N'!I949</f>
        <v>0</v>
      </c>
      <c r="B946" s="71">
        <f>'Balance N'!J949</f>
        <v>0</v>
      </c>
      <c r="C946" s="72">
        <f>'Balance N'!K949</f>
        <v>0</v>
      </c>
      <c r="D946" s="72">
        <f>'Balance N'!L949</f>
        <v>0</v>
      </c>
      <c r="E946" s="72">
        <f>'Balance N'!M949</f>
        <v>0</v>
      </c>
      <c r="F946" s="72">
        <f>'Balance N'!N949</f>
        <v>0</v>
      </c>
      <c r="G946" s="72">
        <f>'Balance N'!O949</f>
        <v>0</v>
      </c>
      <c r="H946" s="72">
        <f>'Balance N'!P949</f>
        <v>0</v>
      </c>
      <c r="I946" s="74">
        <f t="shared" si="14"/>
        <v>0</v>
      </c>
    </row>
    <row r="947" spans="1:9" ht="15.6">
      <c r="A947" s="70">
        <f>'Balance N'!I950</f>
        <v>0</v>
      </c>
      <c r="B947" s="71">
        <f>'Balance N'!J950</f>
        <v>0</v>
      </c>
      <c r="C947" s="72">
        <f>'Balance N'!K950</f>
        <v>0</v>
      </c>
      <c r="D947" s="72">
        <f>'Balance N'!L950</f>
        <v>0</v>
      </c>
      <c r="E947" s="72">
        <f>'Balance N'!M950</f>
        <v>0</v>
      </c>
      <c r="F947" s="72">
        <f>'Balance N'!N950</f>
        <v>0</v>
      </c>
      <c r="G947" s="72">
        <f>'Balance N'!O950</f>
        <v>0</v>
      </c>
      <c r="H947" s="72">
        <f>'Balance N'!P950</f>
        <v>0</v>
      </c>
      <c r="I947" s="74">
        <f t="shared" si="14"/>
        <v>0</v>
      </c>
    </row>
    <row r="948" spans="1:9" ht="15.6">
      <c r="A948" s="70">
        <f>'Balance N'!I951</f>
        <v>0</v>
      </c>
      <c r="B948" s="71">
        <f>'Balance N'!J951</f>
        <v>0</v>
      </c>
      <c r="C948" s="72">
        <f>'Balance N'!K951</f>
        <v>0</v>
      </c>
      <c r="D948" s="72">
        <f>'Balance N'!L951</f>
        <v>0</v>
      </c>
      <c r="E948" s="72">
        <f>'Balance N'!M951</f>
        <v>0</v>
      </c>
      <c r="F948" s="72">
        <f>'Balance N'!N951</f>
        <v>0</v>
      </c>
      <c r="G948" s="72">
        <f>'Balance N'!O951</f>
        <v>0</v>
      </c>
      <c r="H948" s="72">
        <f>'Balance N'!P951</f>
        <v>0</v>
      </c>
      <c r="I948" s="74">
        <f t="shared" si="14"/>
        <v>0</v>
      </c>
    </row>
    <row r="949" spans="1:9" ht="15.6">
      <c r="A949" s="70">
        <f>'Balance N'!I952</f>
        <v>0</v>
      </c>
      <c r="B949" s="71">
        <f>'Balance N'!J952</f>
        <v>0</v>
      </c>
      <c r="C949" s="72">
        <f>'Balance N'!K952</f>
        <v>0</v>
      </c>
      <c r="D949" s="72">
        <f>'Balance N'!L952</f>
        <v>0</v>
      </c>
      <c r="E949" s="72">
        <f>'Balance N'!M952</f>
        <v>0</v>
      </c>
      <c r="F949" s="72">
        <f>'Balance N'!N952</f>
        <v>0</v>
      </c>
      <c r="G949" s="72">
        <f>'Balance N'!O952</f>
        <v>0</v>
      </c>
      <c r="H949" s="72">
        <f>'Balance N'!P952</f>
        <v>0</v>
      </c>
      <c r="I949" s="74">
        <f t="shared" si="14"/>
        <v>0</v>
      </c>
    </row>
    <row r="950" spans="1:9" ht="15.6">
      <c r="A950" s="70">
        <f>'Balance N'!I953</f>
        <v>0</v>
      </c>
      <c r="B950" s="71">
        <f>'Balance N'!J953</f>
        <v>0</v>
      </c>
      <c r="C950" s="72">
        <f>'Balance N'!K953</f>
        <v>0</v>
      </c>
      <c r="D950" s="72">
        <f>'Balance N'!L953</f>
        <v>0</v>
      </c>
      <c r="E950" s="72">
        <f>'Balance N'!M953</f>
        <v>0</v>
      </c>
      <c r="F950" s="72">
        <f>'Balance N'!N953</f>
        <v>0</v>
      </c>
      <c r="G950" s="72">
        <f>'Balance N'!O953</f>
        <v>0</v>
      </c>
      <c r="H950" s="72">
        <f>'Balance N'!P953</f>
        <v>0</v>
      </c>
      <c r="I950" s="74">
        <f t="shared" si="14"/>
        <v>0</v>
      </c>
    </row>
    <row r="951" spans="1:9" ht="15.6">
      <c r="A951" s="70">
        <f>'Balance N'!I954</f>
        <v>0</v>
      </c>
      <c r="B951" s="71">
        <f>'Balance N'!J954</f>
        <v>0</v>
      </c>
      <c r="C951" s="72">
        <f>'Balance N'!K954</f>
        <v>0</v>
      </c>
      <c r="D951" s="72">
        <f>'Balance N'!L954</f>
        <v>0</v>
      </c>
      <c r="E951" s="72">
        <f>'Balance N'!M954</f>
        <v>0</v>
      </c>
      <c r="F951" s="72">
        <f>'Balance N'!N954</f>
        <v>0</v>
      </c>
      <c r="G951" s="72">
        <f>'Balance N'!O954</f>
        <v>0</v>
      </c>
      <c r="H951" s="72">
        <f>'Balance N'!P954</f>
        <v>0</v>
      </c>
      <c r="I951" s="74">
        <f t="shared" si="14"/>
        <v>0</v>
      </c>
    </row>
    <row r="952" spans="1:9" ht="15.6">
      <c r="A952" s="70">
        <f>'Balance N'!I955</f>
        <v>0</v>
      </c>
      <c r="B952" s="71">
        <f>'Balance N'!J955</f>
        <v>0</v>
      </c>
      <c r="C952" s="72">
        <f>'Balance N'!K955</f>
        <v>0</v>
      </c>
      <c r="D952" s="72">
        <f>'Balance N'!L955</f>
        <v>0</v>
      </c>
      <c r="E952" s="72">
        <f>'Balance N'!M955</f>
        <v>0</v>
      </c>
      <c r="F952" s="72">
        <f>'Balance N'!N955</f>
        <v>0</v>
      </c>
      <c r="G952" s="72">
        <f>'Balance N'!O955</f>
        <v>0</v>
      </c>
      <c r="H952" s="72">
        <f>'Balance N'!P955</f>
        <v>0</v>
      </c>
      <c r="I952" s="74">
        <f t="shared" si="14"/>
        <v>0</v>
      </c>
    </row>
    <row r="953" spans="1:9" ht="15.6">
      <c r="A953" s="70">
        <f>'Balance N'!I956</f>
        <v>0</v>
      </c>
      <c r="B953" s="71">
        <f>'Balance N'!J956</f>
        <v>0</v>
      </c>
      <c r="C953" s="72">
        <f>'Balance N'!K956</f>
        <v>0</v>
      </c>
      <c r="D953" s="72">
        <f>'Balance N'!L956</f>
        <v>0</v>
      </c>
      <c r="E953" s="72">
        <f>'Balance N'!M956</f>
        <v>0</v>
      </c>
      <c r="F953" s="72">
        <f>'Balance N'!N956</f>
        <v>0</v>
      </c>
      <c r="G953" s="72">
        <f>'Balance N'!O956</f>
        <v>0</v>
      </c>
      <c r="H953" s="72">
        <f>'Balance N'!P956</f>
        <v>0</v>
      </c>
      <c r="I953" s="74">
        <f t="shared" si="14"/>
        <v>0</v>
      </c>
    </row>
    <row r="954" spans="1:9" ht="15.6">
      <c r="A954" s="70">
        <f>'Balance N'!I957</f>
        <v>0</v>
      </c>
      <c r="B954" s="71">
        <f>'Balance N'!J957</f>
        <v>0</v>
      </c>
      <c r="C954" s="72">
        <f>'Balance N'!K957</f>
        <v>0</v>
      </c>
      <c r="D954" s="72">
        <f>'Balance N'!L957</f>
        <v>0</v>
      </c>
      <c r="E954" s="72">
        <f>'Balance N'!M957</f>
        <v>0</v>
      </c>
      <c r="F954" s="72">
        <f>'Balance N'!N957</f>
        <v>0</v>
      </c>
      <c r="G954" s="72">
        <f>'Balance N'!O957</f>
        <v>0</v>
      </c>
      <c r="H954" s="72">
        <f>'Balance N'!P957</f>
        <v>0</v>
      </c>
      <c r="I954" s="74">
        <f t="shared" si="14"/>
        <v>0</v>
      </c>
    </row>
    <row r="955" spans="1:9" ht="15.6">
      <c r="A955" s="70">
        <f>'Balance N'!I958</f>
        <v>0</v>
      </c>
      <c r="B955" s="71">
        <f>'Balance N'!J958</f>
        <v>0</v>
      </c>
      <c r="C955" s="72">
        <f>'Balance N'!K958</f>
        <v>0</v>
      </c>
      <c r="D955" s="72">
        <f>'Balance N'!L958</f>
        <v>0</v>
      </c>
      <c r="E955" s="72">
        <f>'Balance N'!M958</f>
        <v>0</v>
      </c>
      <c r="F955" s="72">
        <f>'Balance N'!N958</f>
        <v>0</v>
      </c>
      <c r="G955" s="72">
        <f>'Balance N'!O958</f>
        <v>0</v>
      </c>
      <c r="H955" s="72">
        <f>'Balance N'!P958</f>
        <v>0</v>
      </c>
      <c r="I955" s="74">
        <f t="shared" si="14"/>
        <v>0</v>
      </c>
    </row>
    <row r="956" spans="1:9" ht="15.6">
      <c r="A956" s="70">
        <f>'Balance N'!I959</f>
        <v>0</v>
      </c>
      <c r="B956" s="71">
        <f>'Balance N'!J959</f>
        <v>0</v>
      </c>
      <c r="C956" s="72">
        <f>'Balance N'!K959</f>
        <v>0</v>
      </c>
      <c r="D956" s="72">
        <f>'Balance N'!L959</f>
        <v>0</v>
      </c>
      <c r="E956" s="72">
        <f>'Balance N'!M959</f>
        <v>0</v>
      </c>
      <c r="F956" s="72">
        <f>'Balance N'!N959</f>
        <v>0</v>
      </c>
      <c r="G956" s="72">
        <f>'Balance N'!O959</f>
        <v>0</v>
      </c>
      <c r="H956" s="72">
        <f>'Balance N'!P959</f>
        <v>0</v>
      </c>
      <c r="I956" s="74">
        <f t="shared" si="14"/>
        <v>0</v>
      </c>
    </row>
    <row r="957" spans="1:9" ht="15.6">
      <c r="A957" s="70">
        <f>'Balance N'!I960</f>
        <v>0</v>
      </c>
      <c r="B957" s="71">
        <f>'Balance N'!J960</f>
        <v>0</v>
      </c>
      <c r="C957" s="72">
        <f>'Balance N'!K960</f>
        <v>0</v>
      </c>
      <c r="D957" s="72">
        <f>'Balance N'!L960</f>
        <v>0</v>
      </c>
      <c r="E957" s="72">
        <f>'Balance N'!M960</f>
        <v>0</v>
      </c>
      <c r="F957" s="72">
        <f>'Balance N'!N960</f>
        <v>0</v>
      </c>
      <c r="G957" s="72">
        <f>'Balance N'!O960</f>
        <v>0</v>
      </c>
      <c r="H957" s="72">
        <f>'Balance N'!P960</f>
        <v>0</v>
      </c>
      <c r="I957" s="74">
        <f t="shared" si="14"/>
        <v>0</v>
      </c>
    </row>
    <row r="958" spans="1:9" ht="15.6">
      <c r="A958" s="70">
        <f>'Balance N'!I961</f>
        <v>0</v>
      </c>
      <c r="B958" s="71">
        <f>'Balance N'!J961</f>
        <v>0</v>
      </c>
      <c r="C958" s="72">
        <f>'Balance N'!K961</f>
        <v>0</v>
      </c>
      <c r="D958" s="72">
        <f>'Balance N'!L961</f>
        <v>0</v>
      </c>
      <c r="E958" s="72">
        <f>'Balance N'!M961</f>
        <v>0</v>
      </c>
      <c r="F958" s="72">
        <f>'Balance N'!N961</f>
        <v>0</v>
      </c>
      <c r="G958" s="72">
        <f>'Balance N'!O961</f>
        <v>0</v>
      </c>
      <c r="H958" s="72">
        <f>'Balance N'!P961</f>
        <v>0</v>
      </c>
      <c r="I958" s="74">
        <f t="shared" si="14"/>
        <v>0</v>
      </c>
    </row>
    <row r="959" spans="1:9" ht="15.6">
      <c r="A959" s="70">
        <f>'Balance N'!I962</f>
        <v>0</v>
      </c>
      <c r="B959" s="71">
        <f>'Balance N'!J962</f>
        <v>0</v>
      </c>
      <c r="C959" s="72">
        <f>'Balance N'!K962</f>
        <v>0</v>
      </c>
      <c r="D959" s="72">
        <f>'Balance N'!L962</f>
        <v>0</v>
      </c>
      <c r="E959" s="72">
        <f>'Balance N'!M962</f>
        <v>0</v>
      </c>
      <c r="F959" s="72">
        <f>'Balance N'!N962</f>
        <v>0</v>
      </c>
      <c r="G959" s="72">
        <f>'Balance N'!O962</f>
        <v>0</v>
      </c>
      <c r="H959" s="72">
        <f>'Balance N'!P962</f>
        <v>0</v>
      </c>
      <c r="I959" s="74">
        <f t="shared" si="14"/>
        <v>0</v>
      </c>
    </row>
    <row r="960" spans="1:9" ht="15.6">
      <c r="A960" s="70">
        <f>'Balance N'!I963</f>
        <v>0</v>
      </c>
      <c r="B960" s="71">
        <f>'Balance N'!J963</f>
        <v>0</v>
      </c>
      <c r="C960" s="72">
        <f>'Balance N'!K963</f>
        <v>0</v>
      </c>
      <c r="D960" s="72">
        <f>'Balance N'!L963</f>
        <v>0</v>
      </c>
      <c r="E960" s="72">
        <f>'Balance N'!M963</f>
        <v>0</v>
      </c>
      <c r="F960" s="72">
        <f>'Balance N'!N963</f>
        <v>0</v>
      </c>
      <c r="G960" s="72">
        <f>'Balance N'!O963</f>
        <v>0</v>
      </c>
      <c r="H960" s="72">
        <f>'Balance N'!P963</f>
        <v>0</v>
      </c>
      <c r="I960" s="74">
        <f t="shared" si="14"/>
        <v>0</v>
      </c>
    </row>
    <row r="961" spans="1:9" ht="15.6">
      <c r="A961" s="70">
        <f>'Balance N'!I964</f>
        <v>0</v>
      </c>
      <c r="B961" s="71">
        <f>'Balance N'!J964</f>
        <v>0</v>
      </c>
      <c r="C961" s="72">
        <f>'Balance N'!K964</f>
        <v>0</v>
      </c>
      <c r="D961" s="72">
        <f>'Balance N'!L964</f>
        <v>0</v>
      </c>
      <c r="E961" s="72">
        <f>'Balance N'!M964</f>
        <v>0</v>
      </c>
      <c r="F961" s="72">
        <f>'Balance N'!N964</f>
        <v>0</v>
      </c>
      <c r="G961" s="72">
        <f>'Balance N'!O964</f>
        <v>0</v>
      </c>
      <c r="H961" s="72">
        <f>'Balance N'!P964</f>
        <v>0</v>
      </c>
      <c r="I961" s="74">
        <f t="shared" si="14"/>
        <v>0</v>
      </c>
    </row>
    <row r="962" spans="1:9" ht="15.6">
      <c r="A962" s="70">
        <f>'Balance N'!I965</f>
        <v>0</v>
      </c>
      <c r="B962" s="71">
        <f>'Balance N'!J965</f>
        <v>0</v>
      </c>
      <c r="C962" s="72">
        <f>'Balance N'!K965</f>
        <v>0</v>
      </c>
      <c r="D962" s="72">
        <f>'Balance N'!L965</f>
        <v>0</v>
      </c>
      <c r="E962" s="72">
        <f>'Balance N'!M965</f>
        <v>0</v>
      </c>
      <c r="F962" s="72">
        <f>'Balance N'!N965</f>
        <v>0</v>
      </c>
      <c r="G962" s="72">
        <f>'Balance N'!O965</f>
        <v>0</v>
      </c>
      <c r="H962" s="72">
        <f>'Balance N'!P965</f>
        <v>0</v>
      </c>
      <c r="I962" s="74">
        <f t="shared" si="14"/>
        <v>0</v>
      </c>
    </row>
    <row r="963" spans="1:9" ht="15.6">
      <c r="A963" s="70">
        <f>'Balance N'!I966</f>
        <v>0</v>
      </c>
      <c r="B963" s="71">
        <f>'Balance N'!J966</f>
        <v>0</v>
      </c>
      <c r="C963" s="72">
        <f>'Balance N'!K966</f>
        <v>0</v>
      </c>
      <c r="D963" s="72">
        <f>'Balance N'!L966</f>
        <v>0</v>
      </c>
      <c r="E963" s="72">
        <f>'Balance N'!M966</f>
        <v>0</v>
      </c>
      <c r="F963" s="72">
        <f>'Balance N'!N966</f>
        <v>0</v>
      </c>
      <c r="G963" s="72">
        <f>'Balance N'!O966</f>
        <v>0</v>
      </c>
      <c r="H963" s="72">
        <f>'Balance N'!P966</f>
        <v>0</v>
      </c>
      <c r="I963" s="74">
        <f t="shared" ref="I963:I1026" si="15">(C963-D963)+(E963-F963)-(G963-H963)</f>
        <v>0</v>
      </c>
    </row>
    <row r="964" spans="1:9" ht="15.6">
      <c r="A964" s="70">
        <f>'Balance N'!I967</f>
        <v>0</v>
      </c>
      <c r="B964" s="71">
        <f>'Balance N'!J967</f>
        <v>0</v>
      </c>
      <c r="C964" s="72">
        <f>'Balance N'!K967</f>
        <v>0</v>
      </c>
      <c r="D964" s="72">
        <f>'Balance N'!L967</f>
        <v>0</v>
      </c>
      <c r="E964" s="72">
        <f>'Balance N'!M967</f>
        <v>0</v>
      </c>
      <c r="F964" s="72">
        <f>'Balance N'!N967</f>
        <v>0</v>
      </c>
      <c r="G964" s="72">
        <f>'Balance N'!O967</f>
        <v>0</v>
      </c>
      <c r="H964" s="72">
        <f>'Balance N'!P967</f>
        <v>0</v>
      </c>
      <c r="I964" s="74">
        <f t="shared" si="15"/>
        <v>0</v>
      </c>
    </row>
    <row r="965" spans="1:9" ht="15.6">
      <c r="A965" s="70">
        <f>'Balance N'!I968</f>
        <v>0</v>
      </c>
      <c r="B965" s="71">
        <f>'Balance N'!J968</f>
        <v>0</v>
      </c>
      <c r="C965" s="72">
        <f>'Balance N'!K968</f>
        <v>0</v>
      </c>
      <c r="D965" s="72">
        <f>'Balance N'!L968</f>
        <v>0</v>
      </c>
      <c r="E965" s="72">
        <f>'Balance N'!M968</f>
        <v>0</v>
      </c>
      <c r="F965" s="72">
        <f>'Balance N'!N968</f>
        <v>0</v>
      </c>
      <c r="G965" s="72">
        <f>'Balance N'!O968</f>
        <v>0</v>
      </c>
      <c r="H965" s="72">
        <f>'Balance N'!P968</f>
        <v>0</v>
      </c>
      <c r="I965" s="74">
        <f t="shared" si="15"/>
        <v>0</v>
      </c>
    </row>
    <row r="966" spans="1:9" ht="15.6">
      <c r="A966" s="70">
        <f>'Balance N'!I969</f>
        <v>0</v>
      </c>
      <c r="B966" s="71">
        <f>'Balance N'!J969</f>
        <v>0</v>
      </c>
      <c r="C966" s="72">
        <f>'Balance N'!K969</f>
        <v>0</v>
      </c>
      <c r="D966" s="72">
        <f>'Balance N'!L969</f>
        <v>0</v>
      </c>
      <c r="E966" s="72">
        <f>'Balance N'!M969</f>
        <v>0</v>
      </c>
      <c r="F966" s="72">
        <f>'Balance N'!N969</f>
        <v>0</v>
      </c>
      <c r="G966" s="72">
        <f>'Balance N'!O969</f>
        <v>0</v>
      </c>
      <c r="H966" s="72">
        <f>'Balance N'!P969</f>
        <v>0</v>
      </c>
      <c r="I966" s="74">
        <f t="shared" si="15"/>
        <v>0</v>
      </c>
    </row>
    <row r="967" spans="1:9" ht="15.6">
      <c r="A967" s="70">
        <f>'Balance N'!I970</f>
        <v>0</v>
      </c>
      <c r="B967" s="71">
        <f>'Balance N'!J970</f>
        <v>0</v>
      </c>
      <c r="C967" s="72">
        <f>'Balance N'!K970</f>
        <v>0</v>
      </c>
      <c r="D967" s="72">
        <f>'Balance N'!L970</f>
        <v>0</v>
      </c>
      <c r="E967" s="72">
        <f>'Balance N'!M970</f>
        <v>0</v>
      </c>
      <c r="F967" s="72">
        <f>'Balance N'!N970</f>
        <v>0</v>
      </c>
      <c r="G967" s="72">
        <f>'Balance N'!O970</f>
        <v>0</v>
      </c>
      <c r="H967" s="72">
        <f>'Balance N'!P970</f>
        <v>0</v>
      </c>
      <c r="I967" s="74">
        <f t="shared" si="15"/>
        <v>0</v>
      </c>
    </row>
    <row r="968" spans="1:9" ht="15.6">
      <c r="A968" s="70">
        <f>'Balance N'!I971</f>
        <v>0</v>
      </c>
      <c r="B968" s="71">
        <f>'Balance N'!J971</f>
        <v>0</v>
      </c>
      <c r="C968" s="72">
        <f>'Balance N'!K971</f>
        <v>0</v>
      </c>
      <c r="D968" s="72">
        <f>'Balance N'!L971</f>
        <v>0</v>
      </c>
      <c r="E968" s="72">
        <f>'Balance N'!M971</f>
        <v>0</v>
      </c>
      <c r="F968" s="72">
        <f>'Balance N'!N971</f>
        <v>0</v>
      </c>
      <c r="G968" s="72">
        <f>'Balance N'!O971</f>
        <v>0</v>
      </c>
      <c r="H968" s="72">
        <f>'Balance N'!P971</f>
        <v>0</v>
      </c>
      <c r="I968" s="74">
        <f t="shared" si="15"/>
        <v>0</v>
      </c>
    </row>
    <row r="969" spans="1:9" ht="15.6">
      <c r="A969" s="70">
        <f>'Balance N'!I972</f>
        <v>0</v>
      </c>
      <c r="B969" s="71">
        <f>'Balance N'!J972</f>
        <v>0</v>
      </c>
      <c r="C969" s="72">
        <f>'Balance N'!K972</f>
        <v>0</v>
      </c>
      <c r="D969" s="72">
        <f>'Balance N'!L972</f>
        <v>0</v>
      </c>
      <c r="E969" s="72">
        <f>'Balance N'!M972</f>
        <v>0</v>
      </c>
      <c r="F969" s="72">
        <f>'Balance N'!N972</f>
        <v>0</v>
      </c>
      <c r="G969" s="72">
        <f>'Balance N'!O972</f>
        <v>0</v>
      </c>
      <c r="H969" s="72">
        <f>'Balance N'!P972</f>
        <v>0</v>
      </c>
      <c r="I969" s="74">
        <f t="shared" si="15"/>
        <v>0</v>
      </c>
    </row>
    <row r="970" spans="1:9" ht="15.6">
      <c r="A970" s="70">
        <f>'Balance N'!I973</f>
        <v>0</v>
      </c>
      <c r="B970" s="71">
        <f>'Balance N'!J973</f>
        <v>0</v>
      </c>
      <c r="C970" s="72">
        <f>'Balance N'!K973</f>
        <v>0</v>
      </c>
      <c r="D970" s="72">
        <f>'Balance N'!L973</f>
        <v>0</v>
      </c>
      <c r="E970" s="72">
        <f>'Balance N'!M973</f>
        <v>0</v>
      </c>
      <c r="F970" s="72">
        <f>'Balance N'!N973</f>
        <v>0</v>
      </c>
      <c r="G970" s="72">
        <f>'Balance N'!O973</f>
        <v>0</v>
      </c>
      <c r="H970" s="72">
        <f>'Balance N'!P973</f>
        <v>0</v>
      </c>
      <c r="I970" s="74">
        <f t="shared" si="15"/>
        <v>0</v>
      </c>
    </row>
    <row r="971" spans="1:9" ht="15.6">
      <c r="A971" s="70">
        <f>'Balance N'!I974</f>
        <v>0</v>
      </c>
      <c r="B971" s="71">
        <f>'Balance N'!J974</f>
        <v>0</v>
      </c>
      <c r="C971" s="72">
        <f>'Balance N'!K974</f>
        <v>0</v>
      </c>
      <c r="D971" s="72">
        <f>'Balance N'!L974</f>
        <v>0</v>
      </c>
      <c r="E971" s="72">
        <f>'Balance N'!M974</f>
        <v>0</v>
      </c>
      <c r="F971" s="72">
        <f>'Balance N'!N974</f>
        <v>0</v>
      </c>
      <c r="G971" s="72">
        <f>'Balance N'!O974</f>
        <v>0</v>
      </c>
      <c r="H971" s="72">
        <f>'Balance N'!P974</f>
        <v>0</v>
      </c>
      <c r="I971" s="74">
        <f t="shared" si="15"/>
        <v>0</v>
      </c>
    </row>
    <row r="972" spans="1:9" ht="15.6">
      <c r="A972" s="70">
        <f>'Balance N'!I975</f>
        <v>0</v>
      </c>
      <c r="B972" s="71">
        <f>'Balance N'!J975</f>
        <v>0</v>
      </c>
      <c r="C972" s="72">
        <f>'Balance N'!K975</f>
        <v>0</v>
      </c>
      <c r="D972" s="72">
        <f>'Balance N'!L975</f>
        <v>0</v>
      </c>
      <c r="E972" s="72">
        <f>'Balance N'!M975</f>
        <v>0</v>
      </c>
      <c r="F972" s="72">
        <f>'Balance N'!N975</f>
        <v>0</v>
      </c>
      <c r="G972" s="72">
        <f>'Balance N'!O975</f>
        <v>0</v>
      </c>
      <c r="H972" s="72">
        <f>'Balance N'!P975</f>
        <v>0</v>
      </c>
      <c r="I972" s="74">
        <f t="shared" si="15"/>
        <v>0</v>
      </c>
    </row>
    <row r="973" spans="1:9" ht="15.6">
      <c r="A973" s="70">
        <f>'Balance N'!I976</f>
        <v>0</v>
      </c>
      <c r="B973" s="71">
        <f>'Balance N'!J976</f>
        <v>0</v>
      </c>
      <c r="C973" s="72">
        <f>'Balance N'!K976</f>
        <v>0</v>
      </c>
      <c r="D973" s="72">
        <f>'Balance N'!L976</f>
        <v>0</v>
      </c>
      <c r="E973" s="72">
        <f>'Balance N'!M976</f>
        <v>0</v>
      </c>
      <c r="F973" s="72">
        <f>'Balance N'!N976</f>
        <v>0</v>
      </c>
      <c r="G973" s="72">
        <f>'Balance N'!O976</f>
        <v>0</v>
      </c>
      <c r="H973" s="72">
        <f>'Balance N'!P976</f>
        <v>0</v>
      </c>
      <c r="I973" s="74">
        <f t="shared" si="15"/>
        <v>0</v>
      </c>
    </row>
    <row r="974" spans="1:9" ht="15.6">
      <c r="A974" s="70">
        <f>'Balance N'!I977</f>
        <v>0</v>
      </c>
      <c r="B974" s="71">
        <f>'Balance N'!J977</f>
        <v>0</v>
      </c>
      <c r="C974" s="72">
        <f>'Balance N'!K977</f>
        <v>0</v>
      </c>
      <c r="D974" s="72">
        <f>'Balance N'!L977</f>
        <v>0</v>
      </c>
      <c r="E974" s="72">
        <f>'Balance N'!M977</f>
        <v>0</v>
      </c>
      <c r="F974" s="72">
        <f>'Balance N'!N977</f>
        <v>0</v>
      </c>
      <c r="G974" s="72">
        <f>'Balance N'!O977</f>
        <v>0</v>
      </c>
      <c r="H974" s="72">
        <f>'Balance N'!P977</f>
        <v>0</v>
      </c>
      <c r="I974" s="74">
        <f t="shared" si="15"/>
        <v>0</v>
      </c>
    </row>
    <row r="975" spans="1:9" ht="15.6">
      <c r="A975" s="70">
        <f>'Balance N'!I978</f>
        <v>0</v>
      </c>
      <c r="B975" s="71">
        <f>'Balance N'!J978</f>
        <v>0</v>
      </c>
      <c r="C975" s="72">
        <f>'Balance N'!K978</f>
        <v>0</v>
      </c>
      <c r="D975" s="72">
        <f>'Balance N'!L978</f>
        <v>0</v>
      </c>
      <c r="E975" s="72">
        <f>'Balance N'!M978</f>
        <v>0</v>
      </c>
      <c r="F975" s="72">
        <f>'Balance N'!N978</f>
        <v>0</v>
      </c>
      <c r="G975" s="72">
        <f>'Balance N'!O978</f>
        <v>0</v>
      </c>
      <c r="H975" s="72">
        <f>'Balance N'!P978</f>
        <v>0</v>
      </c>
      <c r="I975" s="74">
        <f t="shared" si="15"/>
        <v>0</v>
      </c>
    </row>
    <row r="976" spans="1:9" ht="15.6">
      <c r="A976" s="70">
        <f>'Balance N'!I979</f>
        <v>0</v>
      </c>
      <c r="B976" s="71">
        <f>'Balance N'!J979</f>
        <v>0</v>
      </c>
      <c r="C976" s="72">
        <f>'Balance N'!K979</f>
        <v>0</v>
      </c>
      <c r="D976" s="72">
        <f>'Balance N'!L979</f>
        <v>0</v>
      </c>
      <c r="E976" s="72">
        <f>'Balance N'!M979</f>
        <v>0</v>
      </c>
      <c r="F976" s="72">
        <f>'Balance N'!N979</f>
        <v>0</v>
      </c>
      <c r="G976" s="72">
        <f>'Balance N'!O979</f>
        <v>0</v>
      </c>
      <c r="H976" s="72">
        <f>'Balance N'!P979</f>
        <v>0</v>
      </c>
      <c r="I976" s="74">
        <f t="shared" si="15"/>
        <v>0</v>
      </c>
    </row>
    <row r="977" spans="1:9" ht="15.6">
      <c r="A977" s="70">
        <f>'Balance N'!I980</f>
        <v>0</v>
      </c>
      <c r="B977" s="71">
        <f>'Balance N'!J980</f>
        <v>0</v>
      </c>
      <c r="C977" s="72">
        <f>'Balance N'!K980</f>
        <v>0</v>
      </c>
      <c r="D977" s="72">
        <f>'Balance N'!L980</f>
        <v>0</v>
      </c>
      <c r="E977" s="72">
        <f>'Balance N'!M980</f>
        <v>0</v>
      </c>
      <c r="F977" s="72">
        <f>'Balance N'!N980</f>
        <v>0</v>
      </c>
      <c r="G977" s="72">
        <f>'Balance N'!O980</f>
        <v>0</v>
      </c>
      <c r="H977" s="72">
        <f>'Balance N'!P980</f>
        <v>0</v>
      </c>
      <c r="I977" s="74">
        <f t="shared" si="15"/>
        <v>0</v>
      </c>
    </row>
    <row r="978" spans="1:9" ht="15.6">
      <c r="A978" s="70">
        <f>'Balance N'!I981</f>
        <v>0</v>
      </c>
      <c r="B978" s="71">
        <f>'Balance N'!J981</f>
        <v>0</v>
      </c>
      <c r="C978" s="72">
        <f>'Balance N'!K981</f>
        <v>0</v>
      </c>
      <c r="D978" s="72">
        <f>'Balance N'!L981</f>
        <v>0</v>
      </c>
      <c r="E978" s="72">
        <f>'Balance N'!M981</f>
        <v>0</v>
      </c>
      <c r="F978" s="72">
        <f>'Balance N'!N981</f>
        <v>0</v>
      </c>
      <c r="G978" s="72">
        <f>'Balance N'!O981</f>
        <v>0</v>
      </c>
      <c r="H978" s="72">
        <f>'Balance N'!P981</f>
        <v>0</v>
      </c>
      <c r="I978" s="74">
        <f t="shared" si="15"/>
        <v>0</v>
      </c>
    </row>
    <row r="979" spans="1:9" ht="15.6">
      <c r="A979" s="70">
        <f>'Balance N'!I982</f>
        <v>0</v>
      </c>
      <c r="B979" s="71">
        <f>'Balance N'!J982</f>
        <v>0</v>
      </c>
      <c r="C979" s="72">
        <f>'Balance N'!K982</f>
        <v>0</v>
      </c>
      <c r="D979" s="72">
        <f>'Balance N'!L982</f>
        <v>0</v>
      </c>
      <c r="E979" s="72">
        <f>'Balance N'!M982</f>
        <v>0</v>
      </c>
      <c r="F979" s="72">
        <f>'Balance N'!N982</f>
        <v>0</v>
      </c>
      <c r="G979" s="72">
        <f>'Balance N'!O982</f>
        <v>0</v>
      </c>
      <c r="H979" s="72">
        <f>'Balance N'!P982</f>
        <v>0</v>
      </c>
      <c r="I979" s="74">
        <f t="shared" si="15"/>
        <v>0</v>
      </c>
    </row>
    <row r="980" spans="1:9" ht="15.6">
      <c r="A980" s="70">
        <f>'Balance N'!I983</f>
        <v>0</v>
      </c>
      <c r="B980" s="71">
        <f>'Balance N'!J983</f>
        <v>0</v>
      </c>
      <c r="C980" s="72">
        <f>'Balance N'!K983</f>
        <v>0</v>
      </c>
      <c r="D980" s="72">
        <f>'Balance N'!L983</f>
        <v>0</v>
      </c>
      <c r="E980" s="72">
        <f>'Balance N'!M983</f>
        <v>0</v>
      </c>
      <c r="F980" s="72">
        <f>'Balance N'!N983</f>
        <v>0</v>
      </c>
      <c r="G980" s="72">
        <f>'Balance N'!O983</f>
        <v>0</v>
      </c>
      <c r="H980" s="72">
        <f>'Balance N'!P983</f>
        <v>0</v>
      </c>
      <c r="I980" s="74">
        <f t="shared" si="15"/>
        <v>0</v>
      </c>
    </row>
    <row r="981" spans="1:9" ht="15.6">
      <c r="A981" s="70">
        <f>'Balance N'!I984</f>
        <v>0</v>
      </c>
      <c r="B981" s="71">
        <f>'Balance N'!J984</f>
        <v>0</v>
      </c>
      <c r="C981" s="72">
        <f>'Balance N'!K984</f>
        <v>0</v>
      </c>
      <c r="D981" s="72">
        <f>'Balance N'!L984</f>
        <v>0</v>
      </c>
      <c r="E981" s="72">
        <f>'Balance N'!M984</f>
        <v>0</v>
      </c>
      <c r="F981" s="72">
        <f>'Balance N'!N984</f>
        <v>0</v>
      </c>
      <c r="G981" s="72">
        <f>'Balance N'!O984</f>
        <v>0</v>
      </c>
      <c r="H981" s="72">
        <f>'Balance N'!P984</f>
        <v>0</v>
      </c>
      <c r="I981" s="74">
        <f t="shared" si="15"/>
        <v>0</v>
      </c>
    </row>
    <row r="982" spans="1:9" ht="15.6">
      <c r="A982" s="70">
        <f>'Balance N'!I985</f>
        <v>0</v>
      </c>
      <c r="B982" s="71">
        <f>'Balance N'!J985</f>
        <v>0</v>
      </c>
      <c r="C982" s="72">
        <f>'Balance N'!K985</f>
        <v>0</v>
      </c>
      <c r="D982" s="72">
        <f>'Balance N'!L985</f>
        <v>0</v>
      </c>
      <c r="E982" s="72">
        <f>'Balance N'!M985</f>
        <v>0</v>
      </c>
      <c r="F982" s="72">
        <f>'Balance N'!N985</f>
        <v>0</v>
      </c>
      <c r="G982" s="72">
        <f>'Balance N'!O985</f>
        <v>0</v>
      </c>
      <c r="H982" s="72">
        <f>'Balance N'!P985</f>
        <v>0</v>
      </c>
      <c r="I982" s="74">
        <f t="shared" si="15"/>
        <v>0</v>
      </c>
    </row>
    <row r="983" spans="1:9" ht="15.6">
      <c r="A983" s="70">
        <f>'Balance N'!I986</f>
        <v>0</v>
      </c>
      <c r="B983" s="71">
        <f>'Balance N'!J986</f>
        <v>0</v>
      </c>
      <c r="C983" s="72">
        <f>'Balance N'!K986</f>
        <v>0</v>
      </c>
      <c r="D983" s="72">
        <f>'Balance N'!L986</f>
        <v>0</v>
      </c>
      <c r="E983" s="72">
        <f>'Balance N'!M986</f>
        <v>0</v>
      </c>
      <c r="F983" s="72">
        <f>'Balance N'!N986</f>
        <v>0</v>
      </c>
      <c r="G983" s="72">
        <f>'Balance N'!O986</f>
        <v>0</v>
      </c>
      <c r="H983" s="72">
        <f>'Balance N'!P986</f>
        <v>0</v>
      </c>
      <c r="I983" s="74">
        <f t="shared" si="15"/>
        <v>0</v>
      </c>
    </row>
    <row r="984" spans="1:9" ht="15.6">
      <c r="A984" s="70">
        <f>'Balance N'!I987</f>
        <v>0</v>
      </c>
      <c r="B984" s="71">
        <f>'Balance N'!J987</f>
        <v>0</v>
      </c>
      <c r="C984" s="72">
        <f>'Balance N'!K987</f>
        <v>0</v>
      </c>
      <c r="D984" s="72">
        <f>'Balance N'!L987</f>
        <v>0</v>
      </c>
      <c r="E984" s="72">
        <f>'Balance N'!M987</f>
        <v>0</v>
      </c>
      <c r="F984" s="72">
        <f>'Balance N'!N987</f>
        <v>0</v>
      </c>
      <c r="G984" s="72">
        <f>'Balance N'!O987</f>
        <v>0</v>
      </c>
      <c r="H984" s="72">
        <f>'Balance N'!P987</f>
        <v>0</v>
      </c>
      <c r="I984" s="74">
        <f t="shared" si="15"/>
        <v>0</v>
      </c>
    </row>
    <row r="985" spans="1:9" ht="15.6">
      <c r="A985" s="70">
        <f>'Balance N'!I988</f>
        <v>0</v>
      </c>
      <c r="B985" s="71">
        <f>'Balance N'!J988</f>
        <v>0</v>
      </c>
      <c r="C985" s="72">
        <f>'Balance N'!K988</f>
        <v>0</v>
      </c>
      <c r="D985" s="72">
        <f>'Balance N'!L988</f>
        <v>0</v>
      </c>
      <c r="E985" s="72">
        <f>'Balance N'!M988</f>
        <v>0</v>
      </c>
      <c r="F985" s="72">
        <f>'Balance N'!N988</f>
        <v>0</v>
      </c>
      <c r="G985" s="72">
        <f>'Balance N'!O988</f>
        <v>0</v>
      </c>
      <c r="H985" s="72">
        <f>'Balance N'!P988</f>
        <v>0</v>
      </c>
      <c r="I985" s="74">
        <f t="shared" si="15"/>
        <v>0</v>
      </c>
    </row>
    <row r="986" spans="1:9" ht="15.6">
      <c r="A986" s="70">
        <f>'Balance N'!I989</f>
        <v>0</v>
      </c>
      <c r="B986" s="71">
        <f>'Balance N'!J989</f>
        <v>0</v>
      </c>
      <c r="C986" s="72">
        <f>'Balance N'!K989</f>
        <v>0</v>
      </c>
      <c r="D986" s="72">
        <f>'Balance N'!L989</f>
        <v>0</v>
      </c>
      <c r="E986" s="72">
        <f>'Balance N'!M989</f>
        <v>0</v>
      </c>
      <c r="F986" s="72">
        <f>'Balance N'!N989</f>
        <v>0</v>
      </c>
      <c r="G986" s="72">
        <f>'Balance N'!O989</f>
        <v>0</v>
      </c>
      <c r="H986" s="72">
        <f>'Balance N'!P989</f>
        <v>0</v>
      </c>
      <c r="I986" s="74">
        <f t="shared" si="15"/>
        <v>0</v>
      </c>
    </row>
    <row r="987" spans="1:9" ht="15.6">
      <c r="A987" s="70">
        <f>'Balance N'!I990</f>
        <v>0</v>
      </c>
      <c r="B987" s="71">
        <f>'Balance N'!J990</f>
        <v>0</v>
      </c>
      <c r="C987" s="72">
        <f>'Balance N'!K990</f>
        <v>0</v>
      </c>
      <c r="D987" s="72">
        <f>'Balance N'!L990</f>
        <v>0</v>
      </c>
      <c r="E987" s="72">
        <f>'Balance N'!M990</f>
        <v>0</v>
      </c>
      <c r="F987" s="72">
        <f>'Balance N'!N990</f>
        <v>0</v>
      </c>
      <c r="G987" s="72">
        <f>'Balance N'!O990</f>
        <v>0</v>
      </c>
      <c r="H987" s="72">
        <f>'Balance N'!P990</f>
        <v>0</v>
      </c>
      <c r="I987" s="74">
        <f t="shared" si="15"/>
        <v>0</v>
      </c>
    </row>
    <row r="988" spans="1:9" ht="15.6">
      <c r="A988" s="70">
        <f>'Balance N'!I991</f>
        <v>0</v>
      </c>
      <c r="B988" s="71">
        <f>'Balance N'!J991</f>
        <v>0</v>
      </c>
      <c r="C988" s="72">
        <f>'Balance N'!K991</f>
        <v>0</v>
      </c>
      <c r="D988" s="72">
        <f>'Balance N'!L991</f>
        <v>0</v>
      </c>
      <c r="E988" s="72">
        <f>'Balance N'!M991</f>
        <v>0</v>
      </c>
      <c r="F988" s="72">
        <f>'Balance N'!N991</f>
        <v>0</v>
      </c>
      <c r="G988" s="72">
        <f>'Balance N'!O991</f>
        <v>0</v>
      </c>
      <c r="H988" s="72">
        <f>'Balance N'!P991</f>
        <v>0</v>
      </c>
      <c r="I988" s="74">
        <f t="shared" si="15"/>
        <v>0</v>
      </c>
    </row>
    <row r="989" spans="1:9" ht="15.6">
      <c r="A989" s="70">
        <f>'Balance N'!I992</f>
        <v>0</v>
      </c>
      <c r="B989" s="71">
        <f>'Balance N'!J992</f>
        <v>0</v>
      </c>
      <c r="C989" s="72">
        <f>'Balance N'!K992</f>
        <v>0</v>
      </c>
      <c r="D989" s="72">
        <f>'Balance N'!L992</f>
        <v>0</v>
      </c>
      <c r="E989" s="72">
        <f>'Balance N'!M992</f>
        <v>0</v>
      </c>
      <c r="F989" s="72">
        <f>'Balance N'!N992</f>
        <v>0</v>
      </c>
      <c r="G989" s="72">
        <f>'Balance N'!O992</f>
        <v>0</v>
      </c>
      <c r="H989" s="72">
        <f>'Balance N'!P992</f>
        <v>0</v>
      </c>
      <c r="I989" s="74">
        <f t="shared" si="15"/>
        <v>0</v>
      </c>
    </row>
    <row r="990" spans="1:9" ht="15.6">
      <c r="A990" s="70">
        <f>'Balance N'!I993</f>
        <v>0</v>
      </c>
      <c r="B990" s="71">
        <f>'Balance N'!J993</f>
        <v>0</v>
      </c>
      <c r="C990" s="72">
        <f>'Balance N'!K993</f>
        <v>0</v>
      </c>
      <c r="D990" s="72">
        <f>'Balance N'!L993</f>
        <v>0</v>
      </c>
      <c r="E990" s="72">
        <f>'Balance N'!M993</f>
        <v>0</v>
      </c>
      <c r="F990" s="72">
        <f>'Balance N'!N993</f>
        <v>0</v>
      </c>
      <c r="G990" s="72">
        <f>'Balance N'!O993</f>
        <v>0</v>
      </c>
      <c r="H990" s="72">
        <f>'Balance N'!P993</f>
        <v>0</v>
      </c>
      <c r="I990" s="74">
        <f t="shared" si="15"/>
        <v>0</v>
      </c>
    </row>
    <row r="991" spans="1:9" ht="15.6">
      <c r="A991" s="70">
        <f>'Balance N'!I994</f>
        <v>0</v>
      </c>
      <c r="B991" s="71">
        <f>'Balance N'!J994</f>
        <v>0</v>
      </c>
      <c r="C991" s="72">
        <f>'Balance N'!K994</f>
        <v>0</v>
      </c>
      <c r="D991" s="72">
        <f>'Balance N'!L994</f>
        <v>0</v>
      </c>
      <c r="E991" s="72">
        <f>'Balance N'!M994</f>
        <v>0</v>
      </c>
      <c r="F991" s="72">
        <f>'Balance N'!N994</f>
        <v>0</v>
      </c>
      <c r="G991" s="72">
        <f>'Balance N'!O994</f>
        <v>0</v>
      </c>
      <c r="H991" s="72">
        <f>'Balance N'!P994</f>
        <v>0</v>
      </c>
      <c r="I991" s="74">
        <f t="shared" si="15"/>
        <v>0</v>
      </c>
    </row>
    <row r="992" spans="1:9" ht="15.6">
      <c r="A992" s="70">
        <f>'Balance N'!I995</f>
        <v>0</v>
      </c>
      <c r="B992" s="71">
        <f>'Balance N'!J995</f>
        <v>0</v>
      </c>
      <c r="C992" s="72">
        <f>'Balance N'!K995</f>
        <v>0</v>
      </c>
      <c r="D992" s="72">
        <f>'Balance N'!L995</f>
        <v>0</v>
      </c>
      <c r="E992" s="72">
        <f>'Balance N'!M995</f>
        <v>0</v>
      </c>
      <c r="F992" s="72">
        <f>'Balance N'!N995</f>
        <v>0</v>
      </c>
      <c r="G992" s="72">
        <f>'Balance N'!O995</f>
        <v>0</v>
      </c>
      <c r="H992" s="72">
        <f>'Balance N'!P995</f>
        <v>0</v>
      </c>
      <c r="I992" s="74">
        <f t="shared" si="15"/>
        <v>0</v>
      </c>
    </row>
    <row r="993" spans="1:9" ht="15.6">
      <c r="A993" s="70">
        <f>'Balance N'!I996</f>
        <v>0</v>
      </c>
      <c r="B993" s="71">
        <f>'Balance N'!J996</f>
        <v>0</v>
      </c>
      <c r="C993" s="72">
        <f>'Balance N'!K996</f>
        <v>0</v>
      </c>
      <c r="D993" s="72">
        <f>'Balance N'!L996</f>
        <v>0</v>
      </c>
      <c r="E993" s="72">
        <f>'Balance N'!M996</f>
        <v>0</v>
      </c>
      <c r="F993" s="72">
        <f>'Balance N'!N996</f>
        <v>0</v>
      </c>
      <c r="G993" s="72">
        <f>'Balance N'!O996</f>
        <v>0</v>
      </c>
      <c r="H993" s="72">
        <f>'Balance N'!P996</f>
        <v>0</v>
      </c>
      <c r="I993" s="74">
        <f t="shared" si="15"/>
        <v>0</v>
      </c>
    </row>
    <row r="994" spans="1:9" ht="15.6">
      <c r="A994" s="70">
        <f>'Balance N'!I997</f>
        <v>0</v>
      </c>
      <c r="B994" s="71">
        <f>'Balance N'!J997</f>
        <v>0</v>
      </c>
      <c r="C994" s="72">
        <f>'Balance N'!K997</f>
        <v>0</v>
      </c>
      <c r="D994" s="72">
        <f>'Balance N'!L997</f>
        <v>0</v>
      </c>
      <c r="E994" s="72">
        <f>'Balance N'!M997</f>
        <v>0</v>
      </c>
      <c r="F994" s="72">
        <f>'Balance N'!N997</f>
        <v>0</v>
      </c>
      <c r="G994" s="72">
        <f>'Balance N'!O997</f>
        <v>0</v>
      </c>
      <c r="H994" s="72">
        <f>'Balance N'!P997</f>
        <v>0</v>
      </c>
      <c r="I994" s="74">
        <f t="shared" si="15"/>
        <v>0</v>
      </c>
    </row>
    <row r="995" spans="1:9" ht="15.6">
      <c r="A995" s="70">
        <f>'Balance N'!I998</f>
        <v>0</v>
      </c>
      <c r="B995" s="71">
        <f>'Balance N'!J998</f>
        <v>0</v>
      </c>
      <c r="C995" s="72">
        <f>'Balance N'!K998</f>
        <v>0</v>
      </c>
      <c r="D995" s="72">
        <f>'Balance N'!L998</f>
        <v>0</v>
      </c>
      <c r="E995" s="72">
        <f>'Balance N'!M998</f>
        <v>0</v>
      </c>
      <c r="F995" s="72">
        <f>'Balance N'!N998</f>
        <v>0</v>
      </c>
      <c r="G995" s="72">
        <f>'Balance N'!O998</f>
        <v>0</v>
      </c>
      <c r="H995" s="72">
        <f>'Balance N'!P998</f>
        <v>0</v>
      </c>
      <c r="I995" s="74">
        <f t="shared" si="15"/>
        <v>0</v>
      </c>
    </row>
    <row r="996" spans="1:9" ht="15.6">
      <c r="A996" s="70">
        <f>'Balance N'!I999</f>
        <v>0</v>
      </c>
      <c r="B996" s="71">
        <f>'Balance N'!J999</f>
        <v>0</v>
      </c>
      <c r="C996" s="72">
        <f>'Balance N'!K999</f>
        <v>0</v>
      </c>
      <c r="D996" s="72">
        <f>'Balance N'!L999</f>
        <v>0</v>
      </c>
      <c r="E996" s="72">
        <f>'Balance N'!M999</f>
        <v>0</v>
      </c>
      <c r="F996" s="72">
        <f>'Balance N'!N999</f>
        <v>0</v>
      </c>
      <c r="G996" s="72">
        <f>'Balance N'!O999</f>
        <v>0</v>
      </c>
      <c r="H996" s="72">
        <f>'Balance N'!P999</f>
        <v>0</v>
      </c>
      <c r="I996" s="74">
        <f t="shared" si="15"/>
        <v>0</v>
      </c>
    </row>
    <row r="997" spans="1:9" ht="15.6">
      <c r="A997" s="70">
        <f>'Balance N'!I1000</f>
        <v>0</v>
      </c>
      <c r="B997" s="71">
        <f>'Balance N'!J1000</f>
        <v>0</v>
      </c>
      <c r="C997" s="72">
        <f>'Balance N'!K1000</f>
        <v>0</v>
      </c>
      <c r="D997" s="72">
        <f>'Balance N'!L1000</f>
        <v>0</v>
      </c>
      <c r="E997" s="72">
        <f>'Balance N'!M1000</f>
        <v>0</v>
      </c>
      <c r="F997" s="72">
        <f>'Balance N'!N1000</f>
        <v>0</v>
      </c>
      <c r="G997" s="72">
        <f>'Balance N'!O1000</f>
        <v>0</v>
      </c>
      <c r="H997" s="72">
        <f>'Balance N'!P1000</f>
        <v>0</v>
      </c>
      <c r="I997" s="74">
        <f t="shared" si="15"/>
        <v>0</v>
      </c>
    </row>
    <row r="998" spans="1:9" ht="15.6">
      <c r="A998" s="70">
        <f>'Balance N'!I1001</f>
        <v>0</v>
      </c>
      <c r="B998" s="71">
        <f>'Balance N'!J1001</f>
        <v>0</v>
      </c>
      <c r="C998" s="72">
        <f>'Balance N'!K1001</f>
        <v>0</v>
      </c>
      <c r="D998" s="72">
        <f>'Balance N'!L1001</f>
        <v>0</v>
      </c>
      <c r="E998" s="72">
        <f>'Balance N'!M1001</f>
        <v>0</v>
      </c>
      <c r="F998" s="72">
        <f>'Balance N'!N1001</f>
        <v>0</v>
      </c>
      <c r="G998" s="72">
        <f>'Balance N'!O1001</f>
        <v>0</v>
      </c>
      <c r="H998" s="72">
        <f>'Balance N'!P1001</f>
        <v>0</v>
      </c>
      <c r="I998" s="74">
        <f t="shared" si="15"/>
        <v>0</v>
      </c>
    </row>
    <row r="999" spans="1:9" ht="15.6">
      <c r="A999" s="70">
        <f>'Balance N'!I1002</f>
        <v>0</v>
      </c>
      <c r="B999" s="71">
        <f>'Balance N'!J1002</f>
        <v>0</v>
      </c>
      <c r="C999" s="72">
        <f>'Balance N'!K1002</f>
        <v>0</v>
      </c>
      <c r="D999" s="72">
        <f>'Balance N'!L1002</f>
        <v>0</v>
      </c>
      <c r="E999" s="72">
        <f>'Balance N'!M1002</f>
        <v>0</v>
      </c>
      <c r="F999" s="72">
        <f>'Balance N'!N1002</f>
        <v>0</v>
      </c>
      <c r="G999" s="72">
        <f>'Balance N'!O1002</f>
        <v>0</v>
      </c>
      <c r="H999" s="72">
        <f>'Balance N'!P1002</f>
        <v>0</v>
      </c>
      <c r="I999" s="74">
        <f t="shared" si="15"/>
        <v>0</v>
      </c>
    </row>
    <row r="1000" spans="1:9" ht="15.6">
      <c r="A1000" s="70">
        <f>'Balance N'!I1003</f>
        <v>0</v>
      </c>
      <c r="B1000" s="71">
        <f>'Balance N'!J1003</f>
        <v>0</v>
      </c>
      <c r="C1000" s="72">
        <f>'Balance N'!K1003</f>
        <v>0</v>
      </c>
      <c r="D1000" s="72">
        <f>'Balance N'!L1003</f>
        <v>0</v>
      </c>
      <c r="E1000" s="72">
        <f>'Balance N'!M1003</f>
        <v>0</v>
      </c>
      <c r="F1000" s="72">
        <f>'Balance N'!N1003</f>
        <v>0</v>
      </c>
      <c r="G1000" s="72">
        <f>'Balance N'!O1003</f>
        <v>0</v>
      </c>
      <c r="H1000" s="72">
        <f>'Balance N'!P1003</f>
        <v>0</v>
      </c>
      <c r="I1000" s="74">
        <f t="shared" si="15"/>
        <v>0</v>
      </c>
    </row>
    <row r="1001" spans="1:9" ht="15.6">
      <c r="A1001" s="70">
        <f>'Balance N'!I1004</f>
        <v>0</v>
      </c>
      <c r="B1001" s="71">
        <f>'Balance N'!J1004</f>
        <v>0</v>
      </c>
      <c r="C1001" s="72">
        <f>'Balance N'!K1004</f>
        <v>0</v>
      </c>
      <c r="D1001" s="72">
        <f>'Balance N'!L1004</f>
        <v>0</v>
      </c>
      <c r="E1001" s="72">
        <f>'Balance N'!M1004</f>
        <v>0</v>
      </c>
      <c r="F1001" s="72">
        <f>'Balance N'!N1004</f>
        <v>0</v>
      </c>
      <c r="G1001" s="72">
        <f>'Balance N'!O1004</f>
        <v>0</v>
      </c>
      <c r="H1001" s="72">
        <f>'Balance N'!P1004</f>
        <v>0</v>
      </c>
      <c r="I1001" s="74">
        <f t="shared" si="15"/>
        <v>0</v>
      </c>
    </row>
    <row r="1002" spans="1:9" ht="15.6">
      <c r="A1002" s="70">
        <f>'Balance N'!I1005</f>
        <v>0</v>
      </c>
      <c r="B1002" s="71">
        <f>'Balance N'!J1005</f>
        <v>0</v>
      </c>
      <c r="C1002" s="72">
        <f>'Balance N'!K1005</f>
        <v>0</v>
      </c>
      <c r="D1002" s="72">
        <f>'Balance N'!L1005</f>
        <v>0</v>
      </c>
      <c r="E1002" s="72">
        <f>'Balance N'!M1005</f>
        <v>0</v>
      </c>
      <c r="F1002" s="72">
        <f>'Balance N'!N1005</f>
        <v>0</v>
      </c>
      <c r="G1002" s="72">
        <f>'Balance N'!O1005</f>
        <v>0</v>
      </c>
      <c r="H1002" s="72">
        <f>'Balance N'!P1005</f>
        <v>0</v>
      </c>
      <c r="I1002" s="74">
        <f t="shared" si="15"/>
        <v>0</v>
      </c>
    </row>
    <row r="1003" spans="1:9" ht="15.6">
      <c r="A1003" s="70">
        <f>'Balance N'!I1006</f>
        <v>0</v>
      </c>
      <c r="B1003" s="71">
        <f>'Balance N'!J1006</f>
        <v>0</v>
      </c>
      <c r="C1003" s="72">
        <f>'Balance N'!K1006</f>
        <v>0</v>
      </c>
      <c r="D1003" s="72">
        <f>'Balance N'!L1006</f>
        <v>0</v>
      </c>
      <c r="E1003" s="72">
        <f>'Balance N'!M1006</f>
        <v>0</v>
      </c>
      <c r="F1003" s="72">
        <f>'Balance N'!N1006</f>
        <v>0</v>
      </c>
      <c r="G1003" s="72">
        <f>'Balance N'!O1006</f>
        <v>0</v>
      </c>
      <c r="H1003" s="72">
        <f>'Balance N'!P1006</f>
        <v>0</v>
      </c>
      <c r="I1003" s="74">
        <f t="shared" si="15"/>
        <v>0</v>
      </c>
    </row>
    <row r="1004" spans="1:9" ht="15.6">
      <c r="A1004" s="70">
        <f>'Balance N'!I1007</f>
        <v>0</v>
      </c>
      <c r="B1004" s="71">
        <f>'Balance N'!J1007</f>
        <v>0</v>
      </c>
      <c r="C1004" s="72">
        <f>'Balance N'!K1007</f>
        <v>0</v>
      </c>
      <c r="D1004" s="72">
        <f>'Balance N'!L1007</f>
        <v>0</v>
      </c>
      <c r="E1004" s="72">
        <f>'Balance N'!M1007</f>
        <v>0</v>
      </c>
      <c r="F1004" s="72">
        <f>'Balance N'!N1007</f>
        <v>0</v>
      </c>
      <c r="G1004" s="72">
        <f>'Balance N'!O1007</f>
        <v>0</v>
      </c>
      <c r="H1004" s="72">
        <f>'Balance N'!P1007</f>
        <v>0</v>
      </c>
      <c r="I1004" s="74">
        <f t="shared" si="15"/>
        <v>0</v>
      </c>
    </row>
    <row r="1005" spans="1:9" ht="15.6">
      <c r="A1005" s="70">
        <f>'Balance N'!I1008</f>
        <v>0</v>
      </c>
      <c r="B1005" s="71">
        <f>'Balance N'!J1008</f>
        <v>0</v>
      </c>
      <c r="C1005" s="72">
        <f>'Balance N'!K1008</f>
        <v>0</v>
      </c>
      <c r="D1005" s="72">
        <f>'Balance N'!L1008</f>
        <v>0</v>
      </c>
      <c r="E1005" s="72">
        <f>'Balance N'!M1008</f>
        <v>0</v>
      </c>
      <c r="F1005" s="72">
        <f>'Balance N'!N1008</f>
        <v>0</v>
      </c>
      <c r="G1005" s="72">
        <f>'Balance N'!O1008</f>
        <v>0</v>
      </c>
      <c r="H1005" s="72">
        <f>'Balance N'!P1008</f>
        <v>0</v>
      </c>
      <c r="I1005" s="74">
        <f t="shared" si="15"/>
        <v>0</v>
      </c>
    </row>
    <row r="1006" spans="1:9" ht="15.6">
      <c r="A1006" s="70">
        <f>'Balance N'!I1009</f>
        <v>0</v>
      </c>
      <c r="B1006" s="71">
        <f>'Balance N'!J1009</f>
        <v>0</v>
      </c>
      <c r="C1006" s="72">
        <f>'Balance N'!K1009</f>
        <v>0</v>
      </c>
      <c r="D1006" s="72">
        <f>'Balance N'!L1009</f>
        <v>0</v>
      </c>
      <c r="E1006" s="72">
        <f>'Balance N'!M1009</f>
        <v>0</v>
      </c>
      <c r="F1006" s="72">
        <f>'Balance N'!N1009</f>
        <v>0</v>
      </c>
      <c r="G1006" s="72">
        <f>'Balance N'!O1009</f>
        <v>0</v>
      </c>
      <c r="H1006" s="72">
        <f>'Balance N'!P1009</f>
        <v>0</v>
      </c>
      <c r="I1006" s="74">
        <f t="shared" si="15"/>
        <v>0</v>
      </c>
    </row>
    <row r="1007" spans="1:9" ht="15.6">
      <c r="A1007" s="70">
        <f>'Balance N'!I1010</f>
        <v>0</v>
      </c>
      <c r="B1007" s="71">
        <f>'Balance N'!J1010</f>
        <v>0</v>
      </c>
      <c r="C1007" s="72">
        <f>'Balance N'!K1010</f>
        <v>0</v>
      </c>
      <c r="D1007" s="72">
        <f>'Balance N'!L1010</f>
        <v>0</v>
      </c>
      <c r="E1007" s="72">
        <f>'Balance N'!M1010</f>
        <v>0</v>
      </c>
      <c r="F1007" s="72">
        <f>'Balance N'!N1010</f>
        <v>0</v>
      </c>
      <c r="G1007" s="72">
        <f>'Balance N'!O1010</f>
        <v>0</v>
      </c>
      <c r="H1007" s="72">
        <f>'Balance N'!P1010</f>
        <v>0</v>
      </c>
      <c r="I1007" s="74">
        <f t="shared" si="15"/>
        <v>0</v>
      </c>
    </row>
    <row r="1008" spans="1:9" ht="15.6">
      <c r="A1008" s="70">
        <f>'Balance N'!I1011</f>
        <v>0</v>
      </c>
      <c r="B1008" s="71">
        <f>'Balance N'!J1011</f>
        <v>0</v>
      </c>
      <c r="C1008" s="72">
        <f>'Balance N'!K1011</f>
        <v>0</v>
      </c>
      <c r="D1008" s="72">
        <f>'Balance N'!L1011</f>
        <v>0</v>
      </c>
      <c r="E1008" s="72">
        <f>'Balance N'!M1011</f>
        <v>0</v>
      </c>
      <c r="F1008" s="72">
        <f>'Balance N'!N1011</f>
        <v>0</v>
      </c>
      <c r="G1008" s="72">
        <f>'Balance N'!O1011</f>
        <v>0</v>
      </c>
      <c r="H1008" s="72">
        <f>'Balance N'!P1011</f>
        <v>0</v>
      </c>
      <c r="I1008" s="74">
        <f t="shared" si="15"/>
        <v>0</v>
      </c>
    </row>
    <row r="1009" spans="1:9" ht="15.6">
      <c r="A1009" s="70">
        <f>'Balance N'!I1012</f>
        <v>0</v>
      </c>
      <c r="B1009" s="71">
        <f>'Balance N'!J1012</f>
        <v>0</v>
      </c>
      <c r="C1009" s="72">
        <f>'Balance N'!K1012</f>
        <v>0</v>
      </c>
      <c r="D1009" s="72">
        <f>'Balance N'!L1012</f>
        <v>0</v>
      </c>
      <c r="E1009" s="72">
        <f>'Balance N'!M1012</f>
        <v>0</v>
      </c>
      <c r="F1009" s="72">
        <f>'Balance N'!N1012</f>
        <v>0</v>
      </c>
      <c r="G1009" s="72">
        <f>'Balance N'!O1012</f>
        <v>0</v>
      </c>
      <c r="H1009" s="72">
        <f>'Balance N'!P1012</f>
        <v>0</v>
      </c>
      <c r="I1009" s="74">
        <f t="shared" si="15"/>
        <v>0</v>
      </c>
    </row>
    <row r="1010" spans="1:9" ht="15.6">
      <c r="A1010" s="70">
        <f>'Balance N'!I1013</f>
        <v>0</v>
      </c>
      <c r="B1010" s="71">
        <f>'Balance N'!J1013</f>
        <v>0</v>
      </c>
      <c r="C1010" s="72">
        <f>'Balance N'!K1013</f>
        <v>0</v>
      </c>
      <c r="D1010" s="72">
        <f>'Balance N'!L1013</f>
        <v>0</v>
      </c>
      <c r="E1010" s="72">
        <f>'Balance N'!M1013</f>
        <v>0</v>
      </c>
      <c r="F1010" s="72">
        <f>'Balance N'!N1013</f>
        <v>0</v>
      </c>
      <c r="G1010" s="72">
        <f>'Balance N'!O1013</f>
        <v>0</v>
      </c>
      <c r="H1010" s="72">
        <f>'Balance N'!P1013</f>
        <v>0</v>
      </c>
      <c r="I1010" s="74">
        <f t="shared" si="15"/>
        <v>0</v>
      </c>
    </row>
    <row r="1011" spans="1:9" ht="15.6">
      <c r="A1011" s="70">
        <f>'Balance N'!I1014</f>
        <v>0</v>
      </c>
      <c r="B1011" s="71">
        <f>'Balance N'!J1014</f>
        <v>0</v>
      </c>
      <c r="C1011" s="72">
        <f>'Balance N'!K1014</f>
        <v>0</v>
      </c>
      <c r="D1011" s="72">
        <f>'Balance N'!L1014</f>
        <v>0</v>
      </c>
      <c r="E1011" s="72">
        <f>'Balance N'!M1014</f>
        <v>0</v>
      </c>
      <c r="F1011" s="72">
        <f>'Balance N'!N1014</f>
        <v>0</v>
      </c>
      <c r="G1011" s="72">
        <f>'Balance N'!O1014</f>
        <v>0</v>
      </c>
      <c r="H1011" s="72">
        <f>'Balance N'!P1014</f>
        <v>0</v>
      </c>
      <c r="I1011" s="74">
        <f t="shared" si="15"/>
        <v>0</v>
      </c>
    </row>
    <row r="1012" spans="1:9" ht="15.6">
      <c r="A1012" s="70">
        <f>'Balance N'!I1015</f>
        <v>0</v>
      </c>
      <c r="B1012" s="71">
        <f>'Balance N'!J1015</f>
        <v>0</v>
      </c>
      <c r="C1012" s="72">
        <f>'Balance N'!K1015</f>
        <v>0</v>
      </c>
      <c r="D1012" s="72">
        <f>'Balance N'!L1015</f>
        <v>0</v>
      </c>
      <c r="E1012" s="72">
        <f>'Balance N'!M1015</f>
        <v>0</v>
      </c>
      <c r="F1012" s="72">
        <f>'Balance N'!N1015</f>
        <v>0</v>
      </c>
      <c r="G1012" s="72">
        <f>'Balance N'!O1015</f>
        <v>0</v>
      </c>
      <c r="H1012" s="72">
        <f>'Balance N'!P1015</f>
        <v>0</v>
      </c>
      <c r="I1012" s="74">
        <f t="shared" si="15"/>
        <v>0</v>
      </c>
    </row>
    <row r="1013" spans="1:9" ht="15.6">
      <c r="A1013" s="70">
        <f>'Balance N'!I1016</f>
        <v>0</v>
      </c>
      <c r="B1013" s="71">
        <f>'Balance N'!J1016</f>
        <v>0</v>
      </c>
      <c r="C1013" s="72">
        <f>'Balance N'!K1016</f>
        <v>0</v>
      </c>
      <c r="D1013" s="72">
        <f>'Balance N'!L1016</f>
        <v>0</v>
      </c>
      <c r="E1013" s="72">
        <f>'Balance N'!M1016</f>
        <v>0</v>
      </c>
      <c r="F1013" s="72">
        <f>'Balance N'!N1016</f>
        <v>0</v>
      </c>
      <c r="G1013" s="72">
        <f>'Balance N'!O1016</f>
        <v>0</v>
      </c>
      <c r="H1013" s="72">
        <f>'Balance N'!P1016</f>
        <v>0</v>
      </c>
      <c r="I1013" s="74">
        <f t="shared" si="15"/>
        <v>0</v>
      </c>
    </row>
    <row r="1014" spans="1:9" ht="15.6">
      <c r="A1014" s="70">
        <f>'Balance N'!I1017</f>
        <v>0</v>
      </c>
      <c r="B1014" s="71">
        <f>'Balance N'!J1017</f>
        <v>0</v>
      </c>
      <c r="C1014" s="72">
        <f>'Balance N'!K1017</f>
        <v>0</v>
      </c>
      <c r="D1014" s="72">
        <f>'Balance N'!L1017</f>
        <v>0</v>
      </c>
      <c r="E1014" s="72">
        <f>'Balance N'!M1017</f>
        <v>0</v>
      </c>
      <c r="F1014" s="72">
        <f>'Balance N'!N1017</f>
        <v>0</v>
      </c>
      <c r="G1014" s="72">
        <f>'Balance N'!O1017</f>
        <v>0</v>
      </c>
      <c r="H1014" s="72">
        <f>'Balance N'!P1017</f>
        <v>0</v>
      </c>
      <c r="I1014" s="74">
        <f t="shared" si="15"/>
        <v>0</v>
      </c>
    </row>
    <row r="1015" spans="1:9" ht="15.6">
      <c r="A1015" s="70">
        <f>'Balance N'!I1018</f>
        <v>0</v>
      </c>
      <c r="B1015" s="71">
        <f>'Balance N'!J1018</f>
        <v>0</v>
      </c>
      <c r="C1015" s="72">
        <f>'Balance N'!K1018</f>
        <v>0</v>
      </c>
      <c r="D1015" s="72">
        <f>'Balance N'!L1018</f>
        <v>0</v>
      </c>
      <c r="E1015" s="72">
        <f>'Balance N'!M1018</f>
        <v>0</v>
      </c>
      <c r="F1015" s="72">
        <f>'Balance N'!N1018</f>
        <v>0</v>
      </c>
      <c r="G1015" s="72">
        <f>'Balance N'!O1018</f>
        <v>0</v>
      </c>
      <c r="H1015" s="72">
        <f>'Balance N'!P1018</f>
        <v>0</v>
      </c>
      <c r="I1015" s="74">
        <f t="shared" si="15"/>
        <v>0</v>
      </c>
    </row>
    <row r="1016" spans="1:9" ht="15.6">
      <c r="A1016" s="70">
        <f>'Balance N'!I1019</f>
        <v>0</v>
      </c>
      <c r="B1016" s="71">
        <f>'Balance N'!J1019</f>
        <v>0</v>
      </c>
      <c r="C1016" s="72">
        <f>'Balance N'!K1019</f>
        <v>0</v>
      </c>
      <c r="D1016" s="72">
        <f>'Balance N'!L1019</f>
        <v>0</v>
      </c>
      <c r="E1016" s="72">
        <f>'Balance N'!M1019</f>
        <v>0</v>
      </c>
      <c r="F1016" s="72">
        <f>'Balance N'!N1019</f>
        <v>0</v>
      </c>
      <c r="G1016" s="72">
        <f>'Balance N'!O1019</f>
        <v>0</v>
      </c>
      <c r="H1016" s="72">
        <f>'Balance N'!P1019</f>
        <v>0</v>
      </c>
      <c r="I1016" s="74">
        <f t="shared" si="15"/>
        <v>0</v>
      </c>
    </row>
    <row r="1017" spans="1:9" ht="15.6">
      <c r="A1017" s="70">
        <f>'Balance N'!I1020</f>
        <v>0</v>
      </c>
      <c r="B1017" s="71">
        <f>'Balance N'!J1020</f>
        <v>0</v>
      </c>
      <c r="C1017" s="72">
        <f>'Balance N'!K1020</f>
        <v>0</v>
      </c>
      <c r="D1017" s="72">
        <f>'Balance N'!L1020</f>
        <v>0</v>
      </c>
      <c r="E1017" s="72">
        <f>'Balance N'!M1020</f>
        <v>0</v>
      </c>
      <c r="F1017" s="72">
        <f>'Balance N'!N1020</f>
        <v>0</v>
      </c>
      <c r="G1017" s="72">
        <f>'Balance N'!O1020</f>
        <v>0</v>
      </c>
      <c r="H1017" s="72">
        <f>'Balance N'!P1020</f>
        <v>0</v>
      </c>
      <c r="I1017" s="74">
        <f t="shared" si="15"/>
        <v>0</v>
      </c>
    </row>
    <row r="1018" spans="1:9" ht="15.6">
      <c r="A1018" s="70">
        <f>'Balance N'!I1021</f>
        <v>0</v>
      </c>
      <c r="B1018" s="71">
        <f>'Balance N'!J1021</f>
        <v>0</v>
      </c>
      <c r="C1018" s="72">
        <f>'Balance N'!K1021</f>
        <v>0</v>
      </c>
      <c r="D1018" s="72">
        <f>'Balance N'!L1021</f>
        <v>0</v>
      </c>
      <c r="E1018" s="72">
        <f>'Balance N'!M1021</f>
        <v>0</v>
      </c>
      <c r="F1018" s="72">
        <f>'Balance N'!N1021</f>
        <v>0</v>
      </c>
      <c r="G1018" s="72">
        <f>'Balance N'!O1021</f>
        <v>0</v>
      </c>
      <c r="H1018" s="72">
        <f>'Balance N'!P1021</f>
        <v>0</v>
      </c>
      <c r="I1018" s="74">
        <f t="shared" si="15"/>
        <v>0</v>
      </c>
    </row>
    <row r="1019" spans="1:9" ht="15.6">
      <c r="A1019" s="70">
        <f>'Balance N'!I1022</f>
        <v>0</v>
      </c>
      <c r="B1019" s="71">
        <f>'Balance N'!J1022</f>
        <v>0</v>
      </c>
      <c r="C1019" s="72">
        <f>'Balance N'!K1022</f>
        <v>0</v>
      </c>
      <c r="D1019" s="72">
        <f>'Balance N'!L1022</f>
        <v>0</v>
      </c>
      <c r="E1019" s="72">
        <f>'Balance N'!M1022</f>
        <v>0</v>
      </c>
      <c r="F1019" s="72">
        <f>'Balance N'!N1022</f>
        <v>0</v>
      </c>
      <c r="G1019" s="72">
        <f>'Balance N'!O1022</f>
        <v>0</v>
      </c>
      <c r="H1019" s="72">
        <f>'Balance N'!P1022</f>
        <v>0</v>
      </c>
      <c r="I1019" s="74">
        <f t="shared" si="15"/>
        <v>0</v>
      </c>
    </row>
    <row r="1020" spans="1:9" ht="15.6">
      <c r="A1020" s="70">
        <f>'Balance N'!I1023</f>
        <v>0</v>
      </c>
      <c r="B1020" s="71">
        <f>'Balance N'!J1023</f>
        <v>0</v>
      </c>
      <c r="C1020" s="72">
        <f>'Balance N'!K1023</f>
        <v>0</v>
      </c>
      <c r="D1020" s="72">
        <f>'Balance N'!L1023</f>
        <v>0</v>
      </c>
      <c r="E1020" s="72">
        <f>'Balance N'!M1023</f>
        <v>0</v>
      </c>
      <c r="F1020" s="72">
        <f>'Balance N'!N1023</f>
        <v>0</v>
      </c>
      <c r="G1020" s="72">
        <f>'Balance N'!O1023</f>
        <v>0</v>
      </c>
      <c r="H1020" s="72">
        <f>'Balance N'!P1023</f>
        <v>0</v>
      </c>
      <c r="I1020" s="74">
        <f t="shared" si="15"/>
        <v>0</v>
      </c>
    </row>
    <row r="1021" spans="1:9" ht="15.6">
      <c r="A1021" s="70">
        <f>'Balance N'!I1024</f>
        <v>0</v>
      </c>
      <c r="B1021" s="71">
        <f>'Balance N'!J1024</f>
        <v>0</v>
      </c>
      <c r="C1021" s="72">
        <f>'Balance N'!K1024</f>
        <v>0</v>
      </c>
      <c r="D1021" s="72">
        <f>'Balance N'!L1024</f>
        <v>0</v>
      </c>
      <c r="E1021" s="72">
        <f>'Balance N'!M1024</f>
        <v>0</v>
      </c>
      <c r="F1021" s="72">
        <f>'Balance N'!N1024</f>
        <v>0</v>
      </c>
      <c r="G1021" s="72">
        <f>'Balance N'!O1024</f>
        <v>0</v>
      </c>
      <c r="H1021" s="72">
        <f>'Balance N'!P1024</f>
        <v>0</v>
      </c>
      <c r="I1021" s="74">
        <f t="shared" si="15"/>
        <v>0</v>
      </c>
    </row>
    <row r="1022" spans="1:9" ht="15.6">
      <c r="A1022" s="70">
        <f>'Balance N'!I1025</f>
        <v>0</v>
      </c>
      <c r="B1022" s="71">
        <f>'Balance N'!J1025</f>
        <v>0</v>
      </c>
      <c r="C1022" s="72">
        <f>'Balance N'!K1025</f>
        <v>0</v>
      </c>
      <c r="D1022" s="72">
        <f>'Balance N'!L1025</f>
        <v>0</v>
      </c>
      <c r="E1022" s="72">
        <f>'Balance N'!M1025</f>
        <v>0</v>
      </c>
      <c r="F1022" s="72">
        <f>'Balance N'!N1025</f>
        <v>0</v>
      </c>
      <c r="G1022" s="72">
        <f>'Balance N'!O1025</f>
        <v>0</v>
      </c>
      <c r="H1022" s="72">
        <f>'Balance N'!P1025</f>
        <v>0</v>
      </c>
      <c r="I1022" s="74">
        <f t="shared" si="15"/>
        <v>0</v>
      </c>
    </row>
    <row r="1023" spans="1:9" ht="15.6">
      <c r="A1023" s="70">
        <f>'Balance N'!I1026</f>
        <v>0</v>
      </c>
      <c r="B1023" s="71">
        <f>'Balance N'!J1026</f>
        <v>0</v>
      </c>
      <c r="C1023" s="72">
        <f>'Balance N'!K1026</f>
        <v>0</v>
      </c>
      <c r="D1023" s="72">
        <f>'Balance N'!L1026</f>
        <v>0</v>
      </c>
      <c r="E1023" s="72">
        <f>'Balance N'!M1026</f>
        <v>0</v>
      </c>
      <c r="F1023" s="72">
        <f>'Balance N'!N1026</f>
        <v>0</v>
      </c>
      <c r="G1023" s="72">
        <f>'Balance N'!O1026</f>
        <v>0</v>
      </c>
      <c r="H1023" s="72">
        <f>'Balance N'!P1026</f>
        <v>0</v>
      </c>
      <c r="I1023" s="74">
        <f t="shared" si="15"/>
        <v>0</v>
      </c>
    </row>
    <row r="1024" spans="1:9" ht="15.6">
      <c r="A1024" s="70">
        <f>'Balance N'!I1027</f>
        <v>0</v>
      </c>
      <c r="B1024" s="71">
        <f>'Balance N'!J1027</f>
        <v>0</v>
      </c>
      <c r="C1024" s="72">
        <f>'Balance N'!K1027</f>
        <v>0</v>
      </c>
      <c r="D1024" s="72">
        <f>'Balance N'!L1027</f>
        <v>0</v>
      </c>
      <c r="E1024" s="72">
        <f>'Balance N'!M1027</f>
        <v>0</v>
      </c>
      <c r="F1024" s="72">
        <f>'Balance N'!N1027</f>
        <v>0</v>
      </c>
      <c r="G1024" s="72">
        <f>'Balance N'!O1027</f>
        <v>0</v>
      </c>
      <c r="H1024" s="72">
        <f>'Balance N'!P1027</f>
        <v>0</v>
      </c>
      <c r="I1024" s="74">
        <f t="shared" si="15"/>
        <v>0</v>
      </c>
    </row>
    <row r="1025" spans="1:9" ht="15.6">
      <c r="A1025" s="70">
        <f>'Balance N'!I1028</f>
        <v>0</v>
      </c>
      <c r="B1025" s="71">
        <f>'Balance N'!J1028</f>
        <v>0</v>
      </c>
      <c r="C1025" s="72">
        <f>'Balance N'!K1028</f>
        <v>0</v>
      </c>
      <c r="D1025" s="72">
        <f>'Balance N'!L1028</f>
        <v>0</v>
      </c>
      <c r="E1025" s="72">
        <f>'Balance N'!M1028</f>
        <v>0</v>
      </c>
      <c r="F1025" s="72">
        <f>'Balance N'!N1028</f>
        <v>0</v>
      </c>
      <c r="G1025" s="72">
        <f>'Balance N'!O1028</f>
        <v>0</v>
      </c>
      <c r="H1025" s="72">
        <f>'Balance N'!P1028</f>
        <v>0</v>
      </c>
      <c r="I1025" s="74">
        <f t="shared" si="15"/>
        <v>0</v>
      </c>
    </row>
    <row r="1026" spans="1:9" ht="15.6">
      <c r="A1026" s="70">
        <f>'Balance N'!I1029</f>
        <v>0</v>
      </c>
      <c r="B1026" s="71">
        <f>'Balance N'!J1029</f>
        <v>0</v>
      </c>
      <c r="C1026" s="72">
        <f>'Balance N'!K1029</f>
        <v>0</v>
      </c>
      <c r="D1026" s="72">
        <f>'Balance N'!L1029</f>
        <v>0</v>
      </c>
      <c r="E1026" s="72">
        <f>'Balance N'!M1029</f>
        <v>0</v>
      </c>
      <c r="F1026" s="72">
        <f>'Balance N'!N1029</f>
        <v>0</v>
      </c>
      <c r="G1026" s="72">
        <f>'Balance N'!O1029</f>
        <v>0</v>
      </c>
      <c r="H1026" s="72">
        <f>'Balance N'!P1029</f>
        <v>0</v>
      </c>
      <c r="I1026" s="74">
        <f t="shared" si="15"/>
        <v>0</v>
      </c>
    </row>
    <row r="1027" spans="1:9" ht="15.6">
      <c r="A1027" s="70">
        <f>'Balance N'!I1030</f>
        <v>0</v>
      </c>
      <c r="B1027" s="71">
        <f>'Balance N'!J1030</f>
        <v>0</v>
      </c>
      <c r="C1027" s="72">
        <f>'Balance N'!K1030</f>
        <v>0</v>
      </c>
      <c r="D1027" s="72">
        <f>'Balance N'!L1030</f>
        <v>0</v>
      </c>
      <c r="E1027" s="72">
        <f>'Balance N'!M1030</f>
        <v>0</v>
      </c>
      <c r="F1027" s="72">
        <f>'Balance N'!N1030</f>
        <v>0</v>
      </c>
      <c r="G1027" s="72">
        <f>'Balance N'!O1030</f>
        <v>0</v>
      </c>
      <c r="H1027" s="72">
        <f>'Balance N'!P1030</f>
        <v>0</v>
      </c>
      <c r="I1027" s="74">
        <f t="shared" ref="I1027:I1090" si="16">(C1027-D1027)+(E1027-F1027)-(G1027-H1027)</f>
        <v>0</v>
      </c>
    </row>
    <row r="1028" spans="1:9" ht="15.6">
      <c r="A1028" s="70">
        <f>'Balance N'!I1031</f>
        <v>0</v>
      </c>
      <c r="B1028" s="71">
        <f>'Balance N'!J1031</f>
        <v>0</v>
      </c>
      <c r="C1028" s="72">
        <f>'Balance N'!K1031</f>
        <v>0</v>
      </c>
      <c r="D1028" s="72">
        <f>'Balance N'!L1031</f>
        <v>0</v>
      </c>
      <c r="E1028" s="72">
        <f>'Balance N'!M1031</f>
        <v>0</v>
      </c>
      <c r="F1028" s="72">
        <f>'Balance N'!N1031</f>
        <v>0</v>
      </c>
      <c r="G1028" s="72">
        <f>'Balance N'!O1031</f>
        <v>0</v>
      </c>
      <c r="H1028" s="72">
        <f>'Balance N'!P1031</f>
        <v>0</v>
      </c>
      <c r="I1028" s="74">
        <f t="shared" si="16"/>
        <v>0</v>
      </c>
    </row>
    <row r="1029" spans="1:9" ht="15.6">
      <c r="A1029" s="70">
        <f>'Balance N'!I1032</f>
        <v>0</v>
      </c>
      <c r="B1029" s="71">
        <f>'Balance N'!J1032</f>
        <v>0</v>
      </c>
      <c r="C1029" s="72">
        <f>'Balance N'!K1032</f>
        <v>0</v>
      </c>
      <c r="D1029" s="72">
        <f>'Balance N'!L1032</f>
        <v>0</v>
      </c>
      <c r="E1029" s="72">
        <f>'Balance N'!M1032</f>
        <v>0</v>
      </c>
      <c r="F1029" s="72">
        <f>'Balance N'!N1032</f>
        <v>0</v>
      </c>
      <c r="G1029" s="72">
        <f>'Balance N'!O1032</f>
        <v>0</v>
      </c>
      <c r="H1029" s="72">
        <f>'Balance N'!P1032</f>
        <v>0</v>
      </c>
      <c r="I1029" s="74">
        <f t="shared" si="16"/>
        <v>0</v>
      </c>
    </row>
    <row r="1030" spans="1:9" ht="15.6">
      <c r="A1030" s="70">
        <f>'Balance N'!I1033</f>
        <v>0</v>
      </c>
      <c r="B1030" s="71">
        <f>'Balance N'!J1033</f>
        <v>0</v>
      </c>
      <c r="C1030" s="72">
        <f>'Balance N'!K1033</f>
        <v>0</v>
      </c>
      <c r="D1030" s="72">
        <f>'Balance N'!L1033</f>
        <v>0</v>
      </c>
      <c r="E1030" s="72">
        <f>'Balance N'!M1033</f>
        <v>0</v>
      </c>
      <c r="F1030" s="72">
        <f>'Balance N'!N1033</f>
        <v>0</v>
      </c>
      <c r="G1030" s="72">
        <f>'Balance N'!O1033</f>
        <v>0</v>
      </c>
      <c r="H1030" s="72">
        <f>'Balance N'!P1033</f>
        <v>0</v>
      </c>
      <c r="I1030" s="74">
        <f t="shared" si="16"/>
        <v>0</v>
      </c>
    </row>
    <row r="1031" spans="1:9" ht="15.6">
      <c r="A1031" s="70">
        <f>'Balance N'!I1034</f>
        <v>0</v>
      </c>
      <c r="B1031" s="71">
        <f>'Balance N'!J1034</f>
        <v>0</v>
      </c>
      <c r="C1031" s="72">
        <f>'Balance N'!K1034</f>
        <v>0</v>
      </c>
      <c r="D1031" s="72">
        <f>'Balance N'!L1034</f>
        <v>0</v>
      </c>
      <c r="E1031" s="72">
        <f>'Balance N'!M1034</f>
        <v>0</v>
      </c>
      <c r="F1031" s="72">
        <f>'Balance N'!N1034</f>
        <v>0</v>
      </c>
      <c r="G1031" s="72">
        <f>'Balance N'!O1034</f>
        <v>0</v>
      </c>
      <c r="H1031" s="72">
        <f>'Balance N'!P1034</f>
        <v>0</v>
      </c>
      <c r="I1031" s="74">
        <f t="shared" si="16"/>
        <v>0</v>
      </c>
    </row>
    <row r="1032" spans="1:9" ht="15.6">
      <c r="A1032" s="70">
        <f>'Balance N'!I1035</f>
        <v>0</v>
      </c>
      <c r="B1032" s="71">
        <f>'Balance N'!J1035</f>
        <v>0</v>
      </c>
      <c r="C1032" s="72">
        <f>'Balance N'!K1035</f>
        <v>0</v>
      </c>
      <c r="D1032" s="72">
        <f>'Balance N'!L1035</f>
        <v>0</v>
      </c>
      <c r="E1032" s="72">
        <f>'Balance N'!M1035</f>
        <v>0</v>
      </c>
      <c r="F1032" s="72">
        <f>'Balance N'!N1035</f>
        <v>0</v>
      </c>
      <c r="G1032" s="72">
        <f>'Balance N'!O1035</f>
        <v>0</v>
      </c>
      <c r="H1032" s="72">
        <f>'Balance N'!P1035</f>
        <v>0</v>
      </c>
      <c r="I1032" s="74">
        <f t="shared" si="16"/>
        <v>0</v>
      </c>
    </row>
    <row r="1033" spans="1:9" ht="15.6">
      <c r="A1033" s="70">
        <f>'Balance N'!I1036</f>
        <v>0</v>
      </c>
      <c r="B1033" s="71">
        <f>'Balance N'!J1036</f>
        <v>0</v>
      </c>
      <c r="C1033" s="72">
        <f>'Balance N'!K1036</f>
        <v>0</v>
      </c>
      <c r="D1033" s="72">
        <f>'Balance N'!L1036</f>
        <v>0</v>
      </c>
      <c r="E1033" s="72">
        <f>'Balance N'!M1036</f>
        <v>0</v>
      </c>
      <c r="F1033" s="72">
        <f>'Balance N'!N1036</f>
        <v>0</v>
      </c>
      <c r="G1033" s="72">
        <f>'Balance N'!O1036</f>
        <v>0</v>
      </c>
      <c r="H1033" s="72">
        <f>'Balance N'!P1036</f>
        <v>0</v>
      </c>
      <c r="I1033" s="74">
        <f t="shared" si="16"/>
        <v>0</v>
      </c>
    </row>
    <row r="1034" spans="1:9" ht="15.6">
      <c r="A1034" s="70">
        <f>'Balance N'!I1037</f>
        <v>0</v>
      </c>
      <c r="B1034" s="71">
        <f>'Balance N'!J1037</f>
        <v>0</v>
      </c>
      <c r="C1034" s="72">
        <f>'Balance N'!K1037</f>
        <v>0</v>
      </c>
      <c r="D1034" s="72">
        <f>'Balance N'!L1037</f>
        <v>0</v>
      </c>
      <c r="E1034" s="72">
        <f>'Balance N'!M1037</f>
        <v>0</v>
      </c>
      <c r="F1034" s="72">
        <f>'Balance N'!N1037</f>
        <v>0</v>
      </c>
      <c r="G1034" s="72">
        <f>'Balance N'!O1037</f>
        <v>0</v>
      </c>
      <c r="H1034" s="72">
        <f>'Balance N'!P1037</f>
        <v>0</v>
      </c>
      <c r="I1034" s="74">
        <f t="shared" si="16"/>
        <v>0</v>
      </c>
    </row>
    <row r="1035" spans="1:9" ht="15.6">
      <c r="A1035" s="70">
        <f>'Balance N'!I1038</f>
        <v>0</v>
      </c>
      <c r="B1035" s="71">
        <f>'Balance N'!J1038</f>
        <v>0</v>
      </c>
      <c r="C1035" s="72">
        <f>'Balance N'!K1038</f>
        <v>0</v>
      </c>
      <c r="D1035" s="72">
        <f>'Balance N'!L1038</f>
        <v>0</v>
      </c>
      <c r="E1035" s="72">
        <f>'Balance N'!M1038</f>
        <v>0</v>
      </c>
      <c r="F1035" s="72">
        <f>'Balance N'!N1038</f>
        <v>0</v>
      </c>
      <c r="G1035" s="72">
        <f>'Balance N'!O1038</f>
        <v>0</v>
      </c>
      <c r="H1035" s="72">
        <f>'Balance N'!P1038</f>
        <v>0</v>
      </c>
      <c r="I1035" s="74">
        <f t="shared" si="16"/>
        <v>0</v>
      </c>
    </row>
    <row r="1036" spans="1:9" ht="15.6">
      <c r="A1036" s="70">
        <f>'Balance N'!I1039</f>
        <v>0</v>
      </c>
      <c r="B1036" s="71">
        <f>'Balance N'!J1039</f>
        <v>0</v>
      </c>
      <c r="C1036" s="72">
        <f>'Balance N'!K1039</f>
        <v>0</v>
      </c>
      <c r="D1036" s="72">
        <f>'Balance N'!L1039</f>
        <v>0</v>
      </c>
      <c r="E1036" s="72">
        <f>'Balance N'!M1039</f>
        <v>0</v>
      </c>
      <c r="F1036" s="72">
        <f>'Balance N'!N1039</f>
        <v>0</v>
      </c>
      <c r="G1036" s="72">
        <f>'Balance N'!O1039</f>
        <v>0</v>
      </c>
      <c r="H1036" s="72">
        <f>'Balance N'!P1039</f>
        <v>0</v>
      </c>
      <c r="I1036" s="74">
        <f t="shared" si="16"/>
        <v>0</v>
      </c>
    </row>
    <row r="1037" spans="1:9" ht="15.6">
      <c r="A1037" s="70">
        <f>'Balance N'!I1040</f>
        <v>0</v>
      </c>
      <c r="B1037" s="71">
        <f>'Balance N'!J1040</f>
        <v>0</v>
      </c>
      <c r="C1037" s="72">
        <f>'Balance N'!K1040</f>
        <v>0</v>
      </c>
      <c r="D1037" s="72">
        <f>'Balance N'!L1040</f>
        <v>0</v>
      </c>
      <c r="E1037" s="72">
        <f>'Balance N'!M1040</f>
        <v>0</v>
      </c>
      <c r="F1037" s="72">
        <f>'Balance N'!N1040</f>
        <v>0</v>
      </c>
      <c r="G1037" s="72">
        <f>'Balance N'!O1040</f>
        <v>0</v>
      </c>
      <c r="H1037" s="72">
        <f>'Balance N'!P1040</f>
        <v>0</v>
      </c>
      <c r="I1037" s="74">
        <f t="shared" si="16"/>
        <v>0</v>
      </c>
    </row>
    <row r="1038" spans="1:9" ht="15.6">
      <c r="A1038" s="70">
        <f>'Balance N'!I1041</f>
        <v>0</v>
      </c>
      <c r="B1038" s="71">
        <f>'Balance N'!J1041</f>
        <v>0</v>
      </c>
      <c r="C1038" s="72">
        <f>'Balance N'!K1041</f>
        <v>0</v>
      </c>
      <c r="D1038" s="72">
        <f>'Balance N'!L1041</f>
        <v>0</v>
      </c>
      <c r="E1038" s="72">
        <f>'Balance N'!M1041</f>
        <v>0</v>
      </c>
      <c r="F1038" s="72">
        <f>'Balance N'!N1041</f>
        <v>0</v>
      </c>
      <c r="G1038" s="72">
        <f>'Balance N'!O1041</f>
        <v>0</v>
      </c>
      <c r="H1038" s="72">
        <f>'Balance N'!P1041</f>
        <v>0</v>
      </c>
      <c r="I1038" s="74">
        <f t="shared" si="16"/>
        <v>0</v>
      </c>
    </row>
    <row r="1039" spans="1:9" ht="15.6">
      <c r="A1039" s="70">
        <f>'Balance N'!I1042</f>
        <v>0</v>
      </c>
      <c r="B1039" s="71">
        <f>'Balance N'!J1042</f>
        <v>0</v>
      </c>
      <c r="C1039" s="72">
        <f>'Balance N'!K1042</f>
        <v>0</v>
      </c>
      <c r="D1039" s="72">
        <f>'Balance N'!L1042</f>
        <v>0</v>
      </c>
      <c r="E1039" s="72">
        <f>'Balance N'!M1042</f>
        <v>0</v>
      </c>
      <c r="F1039" s="72">
        <f>'Balance N'!N1042</f>
        <v>0</v>
      </c>
      <c r="G1039" s="72">
        <f>'Balance N'!O1042</f>
        <v>0</v>
      </c>
      <c r="H1039" s="72">
        <f>'Balance N'!P1042</f>
        <v>0</v>
      </c>
      <c r="I1039" s="74">
        <f t="shared" si="16"/>
        <v>0</v>
      </c>
    </row>
    <row r="1040" spans="1:9" ht="15.6">
      <c r="A1040" s="70">
        <f>'Balance N'!I1043</f>
        <v>0</v>
      </c>
      <c r="B1040" s="71">
        <f>'Balance N'!J1043</f>
        <v>0</v>
      </c>
      <c r="C1040" s="72">
        <f>'Balance N'!K1043</f>
        <v>0</v>
      </c>
      <c r="D1040" s="72">
        <f>'Balance N'!L1043</f>
        <v>0</v>
      </c>
      <c r="E1040" s="72">
        <f>'Balance N'!M1043</f>
        <v>0</v>
      </c>
      <c r="F1040" s="72">
        <f>'Balance N'!N1043</f>
        <v>0</v>
      </c>
      <c r="G1040" s="72">
        <f>'Balance N'!O1043</f>
        <v>0</v>
      </c>
      <c r="H1040" s="72">
        <f>'Balance N'!P1043</f>
        <v>0</v>
      </c>
      <c r="I1040" s="74">
        <f t="shared" si="16"/>
        <v>0</v>
      </c>
    </row>
    <row r="1041" spans="1:9" ht="15.6">
      <c r="A1041" s="70">
        <f>'Balance N'!I1044</f>
        <v>0</v>
      </c>
      <c r="B1041" s="71">
        <f>'Balance N'!J1044</f>
        <v>0</v>
      </c>
      <c r="C1041" s="72">
        <f>'Balance N'!K1044</f>
        <v>0</v>
      </c>
      <c r="D1041" s="72">
        <f>'Balance N'!L1044</f>
        <v>0</v>
      </c>
      <c r="E1041" s="72">
        <f>'Balance N'!M1044</f>
        <v>0</v>
      </c>
      <c r="F1041" s="72">
        <f>'Balance N'!N1044</f>
        <v>0</v>
      </c>
      <c r="G1041" s="72">
        <f>'Balance N'!O1044</f>
        <v>0</v>
      </c>
      <c r="H1041" s="72">
        <f>'Balance N'!P1044</f>
        <v>0</v>
      </c>
      <c r="I1041" s="74">
        <f t="shared" si="16"/>
        <v>0</v>
      </c>
    </row>
    <row r="1042" spans="1:9" ht="15.6">
      <c r="A1042" s="70">
        <f>'Balance N'!I1045</f>
        <v>0</v>
      </c>
      <c r="B1042" s="71">
        <f>'Balance N'!J1045</f>
        <v>0</v>
      </c>
      <c r="C1042" s="72">
        <f>'Balance N'!K1045</f>
        <v>0</v>
      </c>
      <c r="D1042" s="72">
        <f>'Balance N'!L1045</f>
        <v>0</v>
      </c>
      <c r="E1042" s="72">
        <f>'Balance N'!M1045</f>
        <v>0</v>
      </c>
      <c r="F1042" s="72">
        <f>'Balance N'!N1045</f>
        <v>0</v>
      </c>
      <c r="G1042" s="72">
        <f>'Balance N'!O1045</f>
        <v>0</v>
      </c>
      <c r="H1042" s="72">
        <f>'Balance N'!P1045</f>
        <v>0</v>
      </c>
      <c r="I1042" s="74">
        <f t="shared" si="16"/>
        <v>0</v>
      </c>
    </row>
    <row r="1043" spans="1:9" ht="15.6">
      <c r="A1043" s="70">
        <f>'Balance N'!I1046</f>
        <v>0</v>
      </c>
      <c r="B1043" s="71">
        <f>'Balance N'!J1046</f>
        <v>0</v>
      </c>
      <c r="C1043" s="72">
        <f>'Balance N'!K1046</f>
        <v>0</v>
      </c>
      <c r="D1043" s="72">
        <f>'Balance N'!L1046</f>
        <v>0</v>
      </c>
      <c r="E1043" s="72">
        <f>'Balance N'!M1046</f>
        <v>0</v>
      </c>
      <c r="F1043" s="72">
        <f>'Balance N'!N1046</f>
        <v>0</v>
      </c>
      <c r="G1043" s="72">
        <f>'Balance N'!O1046</f>
        <v>0</v>
      </c>
      <c r="H1043" s="72">
        <f>'Balance N'!P1046</f>
        <v>0</v>
      </c>
      <c r="I1043" s="74">
        <f t="shared" si="16"/>
        <v>0</v>
      </c>
    </row>
    <row r="1044" spans="1:9" ht="15.6">
      <c r="A1044" s="70">
        <f>'Balance N'!I1047</f>
        <v>0</v>
      </c>
      <c r="B1044" s="71">
        <f>'Balance N'!J1047</f>
        <v>0</v>
      </c>
      <c r="C1044" s="72">
        <f>'Balance N'!K1047</f>
        <v>0</v>
      </c>
      <c r="D1044" s="72">
        <f>'Balance N'!L1047</f>
        <v>0</v>
      </c>
      <c r="E1044" s="72">
        <f>'Balance N'!M1047</f>
        <v>0</v>
      </c>
      <c r="F1044" s="72">
        <f>'Balance N'!N1047</f>
        <v>0</v>
      </c>
      <c r="G1044" s="72">
        <f>'Balance N'!O1047</f>
        <v>0</v>
      </c>
      <c r="H1044" s="72">
        <f>'Balance N'!P1047</f>
        <v>0</v>
      </c>
      <c r="I1044" s="74">
        <f t="shared" si="16"/>
        <v>0</v>
      </c>
    </row>
    <row r="1045" spans="1:9" ht="15.6">
      <c r="A1045" s="70">
        <f>'Balance N'!I1048</f>
        <v>0</v>
      </c>
      <c r="B1045" s="71">
        <f>'Balance N'!J1048</f>
        <v>0</v>
      </c>
      <c r="C1045" s="72">
        <f>'Balance N'!K1048</f>
        <v>0</v>
      </c>
      <c r="D1045" s="72">
        <f>'Balance N'!L1048</f>
        <v>0</v>
      </c>
      <c r="E1045" s="72">
        <f>'Balance N'!M1048</f>
        <v>0</v>
      </c>
      <c r="F1045" s="72">
        <f>'Balance N'!N1048</f>
        <v>0</v>
      </c>
      <c r="G1045" s="72">
        <f>'Balance N'!O1048</f>
        <v>0</v>
      </c>
      <c r="H1045" s="72">
        <f>'Balance N'!P1048</f>
        <v>0</v>
      </c>
      <c r="I1045" s="74">
        <f t="shared" si="16"/>
        <v>0</v>
      </c>
    </row>
    <row r="1046" spans="1:9" ht="15.6">
      <c r="A1046" s="70">
        <f>'Balance N'!I1049</f>
        <v>0</v>
      </c>
      <c r="B1046" s="71">
        <f>'Balance N'!J1049</f>
        <v>0</v>
      </c>
      <c r="C1046" s="72">
        <f>'Balance N'!K1049</f>
        <v>0</v>
      </c>
      <c r="D1046" s="72">
        <f>'Balance N'!L1049</f>
        <v>0</v>
      </c>
      <c r="E1046" s="72">
        <f>'Balance N'!M1049</f>
        <v>0</v>
      </c>
      <c r="F1046" s="72">
        <f>'Balance N'!N1049</f>
        <v>0</v>
      </c>
      <c r="G1046" s="72">
        <f>'Balance N'!O1049</f>
        <v>0</v>
      </c>
      <c r="H1046" s="72">
        <f>'Balance N'!P1049</f>
        <v>0</v>
      </c>
      <c r="I1046" s="74">
        <f t="shared" si="16"/>
        <v>0</v>
      </c>
    </row>
    <row r="1047" spans="1:9" ht="15.6">
      <c r="A1047" s="70">
        <f>'Balance N'!I1050</f>
        <v>0</v>
      </c>
      <c r="B1047" s="71">
        <f>'Balance N'!J1050</f>
        <v>0</v>
      </c>
      <c r="C1047" s="72">
        <f>'Balance N'!K1050</f>
        <v>0</v>
      </c>
      <c r="D1047" s="72">
        <f>'Balance N'!L1050</f>
        <v>0</v>
      </c>
      <c r="E1047" s="72">
        <f>'Balance N'!M1050</f>
        <v>0</v>
      </c>
      <c r="F1047" s="72">
        <f>'Balance N'!N1050</f>
        <v>0</v>
      </c>
      <c r="G1047" s="72">
        <f>'Balance N'!O1050</f>
        <v>0</v>
      </c>
      <c r="H1047" s="72">
        <f>'Balance N'!P1050</f>
        <v>0</v>
      </c>
      <c r="I1047" s="74">
        <f t="shared" si="16"/>
        <v>0</v>
      </c>
    </row>
    <row r="1048" spans="1:9" ht="15.6">
      <c r="A1048" s="70">
        <f>'Balance N'!I1051</f>
        <v>0</v>
      </c>
      <c r="B1048" s="71">
        <f>'Balance N'!J1051</f>
        <v>0</v>
      </c>
      <c r="C1048" s="72">
        <f>'Balance N'!K1051</f>
        <v>0</v>
      </c>
      <c r="D1048" s="72">
        <f>'Balance N'!L1051</f>
        <v>0</v>
      </c>
      <c r="E1048" s="72">
        <f>'Balance N'!M1051</f>
        <v>0</v>
      </c>
      <c r="F1048" s="72">
        <f>'Balance N'!N1051</f>
        <v>0</v>
      </c>
      <c r="G1048" s="72">
        <f>'Balance N'!O1051</f>
        <v>0</v>
      </c>
      <c r="H1048" s="72">
        <f>'Balance N'!P1051</f>
        <v>0</v>
      </c>
      <c r="I1048" s="74">
        <f t="shared" si="16"/>
        <v>0</v>
      </c>
    </row>
    <row r="1049" spans="1:9" ht="15.6">
      <c r="A1049" s="70">
        <f>'Balance N'!I1052</f>
        <v>0</v>
      </c>
      <c r="B1049" s="71">
        <f>'Balance N'!J1052</f>
        <v>0</v>
      </c>
      <c r="C1049" s="72">
        <f>'Balance N'!K1052</f>
        <v>0</v>
      </c>
      <c r="D1049" s="72">
        <f>'Balance N'!L1052</f>
        <v>0</v>
      </c>
      <c r="E1049" s="72">
        <f>'Balance N'!M1052</f>
        <v>0</v>
      </c>
      <c r="F1049" s="72">
        <f>'Balance N'!N1052</f>
        <v>0</v>
      </c>
      <c r="G1049" s="72">
        <f>'Balance N'!O1052</f>
        <v>0</v>
      </c>
      <c r="H1049" s="72">
        <f>'Balance N'!P1052</f>
        <v>0</v>
      </c>
      <c r="I1049" s="74">
        <f t="shared" si="16"/>
        <v>0</v>
      </c>
    </row>
    <row r="1050" spans="1:9" ht="15.6">
      <c r="A1050" s="70">
        <f>'Balance N'!I1053</f>
        <v>0</v>
      </c>
      <c r="B1050" s="71">
        <f>'Balance N'!J1053</f>
        <v>0</v>
      </c>
      <c r="C1050" s="72">
        <f>'Balance N'!K1053</f>
        <v>0</v>
      </c>
      <c r="D1050" s="72">
        <f>'Balance N'!L1053</f>
        <v>0</v>
      </c>
      <c r="E1050" s="72">
        <f>'Balance N'!M1053</f>
        <v>0</v>
      </c>
      <c r="F1050" s="72">
        <f>'Balance N'!N1053</f>
        <v>0</v>
      </c>
      <c r="G1050" s="72">
        <f>'Balance N'!O1053</f>
        <v>0</v>
      </c>
      <c r="H1050" s="72">
        <f>'Balance N'!P1053</f>
        <v>0</v>
      </c>
      <c r="I1050" s="74">
        <f t="shared" si="16"/>
        <v>0</v>
      </c>
    </row>
    <row r="1051" spans="1:9" ht="15.6">
      <c r="A1051" s="70">
        <f>'Balance N'!I1054</f>
        <v>0</v>
      </c>
      <c r="B1051" s="71">
        <f>'Balance N'!J1054</f>
        <v>0</v>
      </c>
      <c r="C1051" s="72">
        <f>'Balance N'!K1054</f>
        <v>0</v>
      </c>
      <c r="D1051" s="72">
        <f>'Balance N'!L1054</f>
        <v>0</v>
      </c>
      <c r="E1051" s="72">
        <f>'Balance N'!M1054</f>
        <v>0</v>
      </c>
      <c r="F1051" s="72">
        <f>'Balance N'!N1054</f>
        <v>0</v>
      </c>
      <c r="G1051" s="72">
        <f>'Balance N'!O1054</f>
        <v>0</v>
      </c>
      <c r="H1051" s="72">
        <f>'Balance N'!P1054</f>
        <v>0</v>
      </c>
      <c r="I1051" s="74">
        <f t="shared" si="16"/>
        <v>0</v>
      </c>
    </row>
    <row r="1052" spans="1:9" ht="15.6">
      <c r="A1052" s="70">
        <f>'Balance N'!I1055</f>
        <v>0</v>
      </c>
      <c r="B1052" s="71">
        <f>'Balance N'!J1055</f>
        <v>0</v>
      </c>
      <c r="C1052" s="72">
        <f>'Balance N'!K1055</f>
        <v>0</v>
      </c>
      <c r="D1052" s="72">
        <f>'Balance N'!L1055</f>
        <v>0</v>
      </c>
      <c r="E1052" s="72">
        <f>'Balance N'!M1055</f>
        <v>0</v>
      </c>
      <c r="F1052" s="72">
        <f>'Balance N'!N1055</f>
        <v>0</v>
      </c>
      <c r="G1052" s="72">
        <f>'Balance N'!O1055</f>
        <v>0</v>
      </c>
      <c r="H1052" s="72">
        <f>'Balance N'!P1055</f>
        <v>0</v>
      </c>
      <c r="I1052" s="74">
        <f t="shared" si="16"/>
        <v>0</v>
      </c>
    </row>
    <row r="1053" spans="1:9" ht="15.6">
      <c r="A1053" s="70">
        <f>'Balance N'!I1056</f>
        <v>0</v>
      </c>
      <c r="B1053" s="71">
        <f>'Balance N'!J1056</f>
        <v>0</v>
      </c>
      <c r="C1053" s="72">
        <f>'Balance N'!K1056</f>
        <v>0</v>
      </c>
      <c r="D1053" s="72">
        <f>'Balance N'!L1056</f>
        <v>0</v>
      </c>
      <c r="E1053" s="72">
        <f>'Balance N'!M1056</f>
        <v>0</v>
      </c>
      <c r="F1053" s="72">
        <f>'Balance N'!N1056</f>
        <v>0</v>
      </c>
      <c r="G1053" s="72">
        <f>'Balance N'!O1056</f>
        <v>0</v>
      </c>
      <c r="H1053" s="72">
        <f>'Balance N'!P1056</f>
        <v>0</v>
      </c>
      <c r="I1053" s="74">
        <f t="shared" si="16"/>
        <v>0</v>
      </c>
    </row>
    <row r="1054" spans="1:9" ht="15.6">
      <c r="A1054" s="70">
        <f>'Balance N'!I1057</f>
        <v>0</v>
      </c>
      <c r="B1054" s="71">
        <f>'Balance N'!J1057</f>
        <v>0</v>
      </c>
      <c r="C1054" s="72">
        <f>'Balance N'!K1057</f>
        <v>0</v>
      </c>
      <c r="D1054" s="72">
        <f>'Balance N'!L1057</f>
        <v>0</v>
      </c>
      <c r="E1054" s="72">
        <f>'Balance N'!M1057</f>
        <v>0</v>
      </c>
      <c r="F1054" s="72">
        <f>'Balance N'!N1057</f>
        <v>0</v>
      </c>
      <c r="G1054" s="72">
        <f>'Balance N'!O1057</f>
        <v>0</v>
      </c>
      <c r="H1054" s="72">
        <f>'Balance N'!P1057</f>
        <v>0</v>
      </c>
      <c r="I1054" s="74">
        <f t="shared" si="16"/>
        <v>0</v>
      </c>
    </row>
    <row r="1055" spans="1:9" ht="15.6">
      <c r="A1055" s="70">
        <f>'Balance N'!I1058</f>
        <v>0</v>
      </c>
      <c r="B1055" s="71">
        <f>'Balance N'!J1058</f>
        <v>0</v>
      </c>
      <c r="C1055" s="72">
        <f>'Balance N'!K1058</f>
        <v>0</v>
      </c>
      <c r="D1055" s="72">
        <f>'Balance N'!L1058</f>
        <v>0</v>
      </c>
      <c r="E1055" s="72">
        <f>'Balance N'!M1058</f>
        <v>0</v>
      </c>
      <c r="F1055" s="72">
        <f>'Balance N'!N1058</f>
        <v>0</v>
      </c>
      <c r="G1055" s="72">
        <f>'Balance N'!O1058</f>
        <v>0</v>
      </c>
      <c r="H1055" s="72">
        <f>'Balance N'!P1058</f>
        <v>0</v>
      </c>
      <c r="I1055" s="74">
        <f t="shared" si="16"/>
        <v>0</v>
      </c>
    </row>
    <row r="1056" spans="1:9" ht="15.6">
      <c r="A1056" s="70">
        <f>'Balance N'!I1059</f>
        <v>0</v>
      </c>
      <c r="B1056" s="71">
        <f>'Balance N'!J1059</f>
        <v>0</v>
      </c>
      <c r="C1056" s="72">
        <f>'Balance N'!K1059</f>
        <v>0</v>
      </c>
      <c r="D1056" s="72">
        <f>'Balance N'!L1059</f>
        <v>0</v>
      </c>
      <c r="E1056" s="72">
        <f>'Balance N'!M1059</f>
        <v>0</v>
      </c>
      <c r="F1056" s="72">
        <f>'Balance N'!N1059</f>
        <v>0</v>
      </c>
      <c r="G1056" s="72">
        <f>'Balance N'!O1059</f>
        <v>0</v>
      </c>
      <c r="H1056" s="72">
        <f>'Balance N'!P1059</f>
        <v>0</v>
      </c>
      <c r="I1056" s="74">
        <f t="shared" si="16"/>
        <v>0</v>
      </c>
    </row>
    <row r="1057" spans="1:9" ht="15.6">
      <c r="A1057" s="70">
        <f>'Balance N'!I1060</f>
        <v>0</v>
      </c>
      <c r="B1057" s="71">
        <f>'Balance N'!J1060</f>
        <v>0</v>
      </c>
      <c r="C1057" s="72">
        <f>'Balance N'!K1060</f>
        <v>0</v>
      </c>
      <c r="D1057" s="72">
        <f>'Balance N'!L1060</f>
        <v>0</v>
      </c>
      <c r="E1057" s="72">
        <f>'Balance N'!M1060</f>
        <v>0</v>
      </c>
      <c r="F1057" s="72">
        <f>'Balance N'!N1060</f>
        <v>0</v>
      </c>
      <c r="G1057" s="72">
        <f>'Balance N'!O1060</f>
        <v>0</v>
      </c>
      <c r="H1057" s="72">
        <f>'Balance N'!P1060</f>
        <v>0</v>
      </c>
      <c r="I1057" s="74">
        <f t="shared" si="16"/>
        <v>0</v>
      </c>
    </row>
    <row r="1058" spans="1:9" ht="15.6">
      <c r="A1058" s="70">
        <f>'Balance N'!I1061</f>
        <v>0</v>
      </c>
      <c r="B1058" s="71">
        <f>'Balance N'!J1061</f>
        <v>0</v>
      </c>
      <c r="C1058" s="72">
        <f>'Balance N'!K1061</f>
        <v>0</v>
      </c>
      <c r="D1058" s="72">
        <f>'Balance N'!L1061</f>
        <v>0</v>
      </c>
      <c r="E1058" s="72">
        <f>'Balance N'!M1061</f>
        <v>0</v>
      </c>
      <c r="F1058" s="72">
        <f>'Balance N'!N1061</f>
        <v>0</v>
      </c>
      <c r="G1058" s="72">
        <f>'Balance N'!O1061</f>
        <v>0</v>
      </c>
      <c r="H1058" s="72">
        <f>'Balance N'!P1061</f>
        <v>0</v>
      </c>
      <c r="I1058" s="74">
        <f t="shared" si="16"/>
        <v>0</v>
      </c>
    </row>
    <row r="1059" spans="1:9" ht="15.6">
      <c r="A1059" s="70">
        <f>'Balance N'!I1062</f>
        <v>0</v>
      </c>
      <c r="B1059" s="71">
        <f>'Balance N'!J1062</f>
        <v>0</v>
      </c>
      <c r="C1059" s="72">
        <f>'Balance N'!K1062</f>
        <v>0</v>
      </c>
      <c r="D1059" s="72">
        <f>'Balance N'!L1062</f>
        <v>0</v>
      </c>
      <c r="E1059" s="72">
        <f>'Balance N'!M1062</f>
        <v>0</v>
      </c>
      <c r="F1059" s="72">
        <f>'Balance N'!N1062</f>
        <v>0</v>
      </c>
      <c r="G1059" s="72">
        <f>'Balance N'!O1062</f>
        <v>0</v>
      </c>
      <c r="H1059" s="72">
        <f>'Balance N'!P1062</f>
        <v>0</v>
      </c>
      <c r="I1059" s="74">
        <f t="shared" si="16"/>
        <v>0</v>
      </c>
    </row>
    <row r="1060" spans="1:9" ht="15.6">
      <c r="A1060" s="70">
        <f>'Balance N'!I1063</f>
        <v>0</v>
      </c>
      <c r="B1060" s="71">
        <f>'Balance N'!J1063</f>
        <v>0</v>
      </c>
      <c r="C1060" s="72">
        <f>'Balance N'!K1063</f>
        <v>0</v>
      </c>
      <c r="D1060" s="72">
        <f>'Balance N'!L1063</f>
        <v>0</v>
      </c>
      <c r="E1060" s="72">
        <f>'Balance N'!M1063</f>
        <v>0</v>
      </c>
      <c r="F1060" s="72">
        <f>'Balance N'!N1063</f>
        <v>0</v>
      </c>
      <c r="G1060" s="72">
        <f>'Balance N'!O1063</f>
        <v>0</v>
      </c>
      <c r="H1060" s="72">
        <f>'Balance N'!P1063</f>
        <v>0</v>
      </c>
      <c r="I1060" s="74">
        <f t="shared" si="16"/>
        <v>0</v>
      </c>
    </row>
    <row r="1061" spans="1:9" ht="15.6">
      <c r="A1061" s="70">
        <f>'Balance N'!I1064</f>
        <v>0</v>
      </c>
      <c r="B1061" s="71">
        <f>'Balance N'!J1064</f>
        <v>0</v>
      </c>
      <c r="C1061" s="72">
        <f>'Balance N'!K1064</f>
        <v>0</v>
      </c>
      <c r="D1061" s="72">
        <f>'Balance N'!L1064</f>
        <v>0</v>
      </c>
      <c r="E1061" s="72">
        <f>'Balance N'!M1064</f>
        <v>0</v>
      </c>
      <c r="F1061" s="72">
        <f>'Balance N'!N1064</f>
        <v>0</v>
      </c>
      <c r="G1061" s="72">
        <f>'Balance N'!O1064</f>
        <v>0</v>
      </c>
      <c r="H1061" s="72">
        <f>'Balance N'!P1064</f>
        <v>0</v>
      </c>
      <c r="I1061" s="74">
        <f t="shared" si="16"/>
        <v>0</v>
      </c>
    </row>
    <row r="1062" spans="1:9" ht="15.6">
      <c r="A1062" s="70">
        <f>'Balance N'!I1065</f>
        <v>0</v>
      </c>
      <c r="B1062" s="71">
        <f>'Balance N'!J1065</f>
        <v>0</v>
      </c>
      <c r="C1062" s="72">
        <f>'Balance N'!K1065</f>
        <v>0</v>
      </c>
      <c r="D1062" s="72">
        <f>'Balance N'!L1065</f>
        <v>0</v>
      </c>
      <c r="E1062" s="72">
        <f>'Balance N'!M1065</f>
        <v>0</v>
      </c>
      <c r="F1062" s="72">
        <f>'Balance N'!N1065</f>
        <v>0</v>
      </c>
      <c r="G1062" s="72">
        <f>'Balance N'!O1065</f>
        <v>0</v>
      </c>
      <c r="H1062" s="72">
        <f>'Balance N'!P1065</f>
        <v>0</v>
      </c>
      <c r="I1062" s="74">
        <f t="shared" si="16"/>
        <v>0</v>
      </c>
    </row>
    <row r="1063" spans="1:9" ht="15.6">
      <c r="A1063" s="70">
        <f>'Balance N'!I1066</f>
        <v>0</v>
      </c>
      <c r="B1063" s="71">
        <f>'Balance N'!J1066</f>
        <v>0</v>
      </c>
      <c r="C1063" s="72">
        <f>'Balance N'!K1066</f>
        <v>0</v>
      </c>
      <c r="D1063" s="72">
        <f>'Balance N'!L1066</f>
        <v>0</v>
      </c>
      <c r="E1063" s="72">
        <f>'Balance N'!M1066</f>
        <v>0</v>
      </c>
      <c r="F1063" s="72">
        <f>'Balance N'!N1066</f>
        <v>0</v>
      </c>
      <c r="G1063" s="72">
        <f>'Balance N'!O1066</f>
        <v>0</v>
      </c>
      <c r="H1063" s="72">
        <f>'Balance N'!P1066</f>
        <v>0</v>
      </c>
      <c r="I1063" s="74">
        <f t="shared" si="16"/>
        <v>0</v>
      </c>
    </row>
    <row r="1064" spans="1:9" ht="15.6">
      <c r="A1064" s="70">
        <f>'Balance N'!I1067</f>
        <v>0</v>
      </c>
      <c r="B1064" s="71">
        <f>'Balance N'!J1067</f>
        <v>0</v>
      </c>
      <c r="C1064" s="72">
        <f>'Balance N'!K1067</f>
        <v>0</v>
      </c>
      <c r="D1064" s="72">
        <f>'Balance N'!L1067</f>
        <v>0</v>
      </c>
      <c r="E1064" s="72">
        <f>'Balance N'!M1067</f>
        <v>0</v>
      </c>
      <c r="F1064" s="72">
        <f>'Balance N'!N1067</f>
        <v>0</v>
      </c>
      <c r="G1064" s="72">
        <f>'Balance N'!O1067</f>
        <v>0</v>
      </c>
      <c r="H1064" s="72">
        <f>'Balance N'!P1067</f>
        <v>0</v>
      </c>
      <c r="I1064" s="74">
        <f t="shared" si="16"/>
        <v>0</v>
      </c>
    </row>
    <row r="1065" spans="1:9" ht="15.6">
      <c r="A1065" s="70">
        <f>'Balance N'!I1068</f>
        <v>0</v>
      </c>
      <c r="B1065" s="71">
        <f>'Balance N'!J1068</f>
        <v>0</v>
      </c>
      <c r="C1065" s="72">
        <f>'Balance N'!K1068</f>
        <v>0</v>
      </c>
      <c r="D1065" s="72">
        <f>'Balance N'!L1068</f>
        <v>0</v>
      </c>
      <c r="E1065" s="72">
        <f>'Balance N'!M1068</f>
        <v>0</v>
      </c>
      <c r="F1065" s="72">
        <f>'Balance N'!N1068</f>
        <v>0</v>
      </c>
      <c r="G1065" s="72">
        <f>'Balance N'!O1068</f>
        <v>0</v>
      </c>
      <c r="H1065" s="72">
        <f>'Balance N'!P1068</f>
        <v>0</v>
      </c>
      <c r="I1065" s="74">
        <f t="shared" si="16"/>
        <v>0</v>
      </c>
    </row>
    <row r="1066" spans="1:9" ht="15.6">
      <c r="A1066" s="70">
        <f>'Balance N'!I1069</f>
        <v>0</v>
      </c>
      <c r="B1066" s="71">
        <f>'Balance N'!J1069</f>
        <v>0</v>
      </c>
      <c r="C1066" s="72">
        <f>'Balance N'!K1069</f>
        <v>0</v>
      </c>
      <c r="D1066" s="72">
        <f>'Balance N'!L1069</f>
        <v>0</v>
      </c>
      <c r="E1066" s="72">
        <f>'Balance N'!M1069</f>
        <v>0</v>
      </c>
      <c r="F1066" s="72">
        <f>'Balance N'!N1069</f>
        <v>0</v>
      </c>
      <c r="G1066" s="72">
        <f>'Balance N'!O1069</f>
        <v>0</v>
      </c>
      <c r="H1066" s="72">
        <f>'Balance N'!P1069</f>
        <v>0</v>
      </c>
      <c r="I1066" s="74">
        <f t="shared" si="16"/>
        <v>0</v>
      </c>
    </row>
    <row r="1067" spans="1:9" ht="15.6">
      <c r="A1067" s="70">
        <f>'Balance N'!I1070</f>
        <v>0</v>
      </c>
      <c r="B1067" s="71">
        <f>'Balance N'!J1070</f>
        <v>0</v>
      </c>
      <c r="C1067" s="72">
        <f>'Balance N'!K1070</f>
        <v>0</v>
      </c>
      <c r="D1067" s="72">
        <f>'Balance N'!L1070</f>
        <v>0</v>
      </c>
      <c r="E1067" s="72">
        <f>'Balance N'!M1070</f>
        <v>0</v>
      </c>
      <c r="F1067" s="72">
        <f>'Balance N'!N1070</f>
        <v>0</v>
      </c>
      <c r="G1067" s="72">
        <f>'Balance N'!O1070</f>
        <v>0</v>
      </c>
      <c r="H1067" s="72">
        <f>'Balance N'!P1070</f>
        <v>0</v>
      </c>
      <c r="I1067" s="74">
        <f t="shared" si="16"/>
        <v>0</v>
      </c>
    </row>
    <row r="1068" spans="1:9" ht="15.6">
      <c r="A1068" s="70">
        <f>'Balance N'!I1071</f>
        <v>0</v>
      </c>
      <c r="B1068" s="71">
        <f>'Balance N'!J1071</f>
        <v>0</v>
      </c>
      <c r="C1068" s="72">
        <f>'Balance N'!K1071</f>
        <v>0</v>
      </c>
      <c r="D1068" s="72">
        <f>'Balance N'!L1071</f>
        <v>0</v>
      </c>
      <c r="E1068" s="72">
        <f>'Balance N'!M1071</f>
        <v>0</v>
      </c>
      <c r="F1068" s="72">
        <f>'Balance N'!N1071</f>
        <v>0</v>
      </c>
      <c r="G1068" s="72">
        <f>'Balance N'!O1071</f>
        <v>0</v>
      </c>
      <c r="H1068" s="72">
        <f>'Balance N'!P1071</f>
        <v>0</v>
      </c>
      <c r="I1068" s="74">
        <f t="shared" si="16"/>
        <v>0</v>
      </c>
    </row>
    <row r="1069" spans="1:9" ht="15.6">
      <c r="A1069" s="70">
        <f>'Balance N'!I1072</f>
        <v>0</v>
      </c>
      <c r="B1069" s="71">
        <f>'Balance N'!J1072</f>
        <v>0</v>
      </c>
      <c r="C1069" s="72">
        <f>'Balance N'!K1072</f>
        <v>0</v>
      </c>
      <c r="D1069" s="72">
        <f>'Balance N'!L1072</f>
        <v>0</v>
      </c>
      <c r="E1069" s="72">
        <f>'Balance N'!M1072</f>
        <v>0</v>
      </c>
      <c r="F1069" s="72">
        <f>'Balance N'!N1072</f>
        <v>0</v>
      </c>
      <c r="G1069" s="72">
        <f>'Balance N'!O1072</f>
        <v>0</v>
      </c>
      <c r="H1069" s="72">
        <f>'Balance N'!P1072</f>
        <v>0</v>
      </c>
      <c r="I1069" s="74">
        <f t="shared" si="16"/>
        <v>0</v>
      </c>
    </row>
    <row r="1070" spans="1:9" ht="15.6">
      <c r="A1070" s="70">
        <f>'Balance N'!I1073</f>
        <v>0</v>
      </c>
      <c r="B1070" s="71">
        <f>'Balance N'!J1073</f>
        <v>0</v>
      </c>
      <c r="C1070" s="72">
        <f>'Balance N'!K1073</f>
        <v>0</v>
      </c>
      <c r="D1070" s="72">
        <f>'Balance N'!L1073</f>
        <v>0</v>
      </c>
      <c r="E1070" s="72">
        <f>'Balance N'!M1073</f>
        <v>0</v>
      </c>
      <c r="F1070" s="72">
        <f>'Balance N'!N1073</f>
        <v>0</v>
      </c>
      <c r="G1070" s="72">
        <f>'Balance N'!O1073</f>
        <v>0</v>
      </c>
      <c r="H1070" s="72">
        <f>'Balance N'!P1073</f>
        <v>0</v>
      </c>
      <c r="I1070" s="74">
        <f t="shared" si="16"/>
        <v>0</v>
      </c>
    </row>
    <row r="1071" spans="1:9" ht="15.6">
      <c r="A1071" s="70">
        <f>'Balance N'!I1074</f>
        <v>0</v>
      </c>
      <c r="B1071" s="71">
        <f>'Balance N'!J1074</f>
        <v>0</v>
      </c>
      <c r="C1071" s="72">
        <f>'Balance N'!K1074</f>
        <v>0</v>
      </c>
      <c r="D1071" s="72">
        <f>'Balance N'!L1074</f>
        <v>0</v>
      </c>
      <c r="E1071" s="72">
        <f>'Balance N'!M1074</f>
        <v>0</v>
      </c>
      <c r="F1071" s="72">
        <f>'Balance N'!N1074</f>
        <v>0</v>
      </c>
      <c r="G1071" s="72">
        <f>'Balance N'!O1074</f>
        <v>0</v>
      </c>
      <c r="H1071" s="72">
        <f>'Balance N'!P1074</f>
        <v>0</v>
      </c>
      <c r="I1071" s="74">
        <f t="shared" si="16"/>
        <v>0</v>
      </c>
    </row>
    <row r="1072" spans="1:9" ht="15.6">
      <c r="A1072" s="70">
        <f>'Balance N'!I1075</f>
        <v>0</v>
      </c>
      <c r="B1072" s="71">
        <f>'Balance N'!J1075</f>
        <v>0</v>
      </c>
      <c r="C1072" s="72">
        <f>'Balance N'!K1075</f>
        <v>0</v>
      </c>
      <c r="D1072" s="72">
        <f>'Balance N'!L1075</f>
        <v>0</v>
      </c>
      <c r="E1072" s="72">
        <f>'Balance N'!M1075</f>
        <v>0</v>
      </c>
      <c r="F1072" s="72">
        <f>'Balance N'!N1075</f>
        <v>0</v>
      </c>
      <c r="G1072" s="72">
        <f>'Balance N'!O1075</f>
        <v>0</v>
      </c>
      <c r="H1072" s="72">
        <f>'Balance N'!P1075</f>
        <v>0</v>
      </c>
      <c r="I1072" s="74">
        <f t="shared" si="16"/>
        <v>0</v>
      </c>
    </row>
    <row r="1073" spans="1:9" ht="15.6">
      <c r="A1073" s="70">
        <f>'Balance N'!I1076</f>
        <v>0</v>
      </c>
      <c r="B1073" s="71">
        <f>'Balance N'!J1076</f>
        <v>0</v>
      </c>
      <c r="C1073" s="72">
        <f>'Balance N'!K1076</f>
        <v>0</v>
      </c>
      <c r="D1073" s="72">
        <f>'Balance N'!L1076</f>
        <v>0</v>
      </c>
      <c r="E1073" s="72">
        <f>'Balance N'!M1076</f>
        <v>0</v>
      </c>
      <c r="F1073" s="72">
        <f>'Balance N'!N1076</f>
        <v>0</v>
      </c>
      <c r="G1073" s="72">
        <f>'Balance N'!O1076</f>
        <v>0</v>
      </c>
      <c r="H1073" s="72">
        <f>'Balance N'!P1076</f>
        <v>0</v>
      </c>
      <c r="I1073" s="74">
        <f t="shared" si="16"/>
        <v>0</v>
      </c>
    </row>
    <row r="1074" spans="1:9" ht="15.6">
      <c r="A1074" s="70">
        <f>'Balance N'!I1077</f>
        <v>0</v>
      </c>
      <c r="B1074" s="71">
        <f>'Balance N'!J1077</f>
        <v>0</v>
      </c>
      <c r="C1074" s="72">
        <f>'Balance N'!K1077</f>
        <v>0</v>
      </c>
      <c r="D1074" s="72">
        <f>'Balance N'!L1077</f>
        <v>0</v>
      </c>
      <c r="E1074" s="72">
        <f>'Balance N'!M1077</f>
        <v>0</v>
      </c>
      <c r="F1074" s="72">
        <f>'Balance N'!N1077</f>
        <v>0</v>
      </c>
      <c r="G1074" s="72">
        <f>'Balance N'!O1077</f>
        <v>0</v>
      </c>
      <c r="H1074" s="72">
        <f>'Balance N'!P1077</f>
        <v>0</v>
      </c>
      <c r="I1074" s="74">
        <f t="shared" si="16"/>
        <v>0</v>
      </c>
    </row>
    <row r="1075" spans="1:9" ht="15.6">
      <c r="A1075" s="70">
        <f>'Balance N'!I1078</f>
        <v>0</v>
      </c>
      <c r="B1075" s="71">
        <f>'Balance N'!J1078</f>
        <v>0</v>
      </c>
      <c r="C1075" s="72">
        <f>'Balance N'!K1078</f>
        <v>0</v>
      </c>
      <c r="D1075" s="72">
        <f>'Balance N'!L1078</f>
        <v>0</v>
      </c>
      <c r="E1075" s="72">
        <f>'Balance N'!M1078</f>
        <v>0</v>
      </c>
      <c r="F1075" s="72">
        <f>'Balance N'!N1078</f>
        <v>0</v>
      </c>
      <c r="G1075" s="72">
        <f>'Balance N'!O1078</f>
        <v>0</v>
      </c>
      <c r="H1075" s="72">
        <f>'Balance N'!P1078</f>
        <v>0</v>
      </c>
      <c r="I1075" s="74">
        <f t="shared" si="16"/>
        <v>0</v>
      </c>
    </row>
    <row r="1076" spans="1:9" ht="15.6">
      <c r="A1076" s="70">
        <f>'Balance N'!I1079</f>
        <v>0</v>
      </c>
      <c r="B1076" s="71">
        <f>'Balance N'!J1079</f>
        <v>0</v>
      </c>
      <c r="C1076" s="72">
        <f>'Balance N'!K1079</f>
        <v>0</v>
      </c>
      <c r="D1076" s="72">
        <f>'Balance N'!L1079</f>
        <v>0</v>
      </c>
      <c r="E1076" s="72">
        <f>'Balance N'!M1079</f>
        <v>0</v>
      </c>
      <c r="F1076" s="72">
        <f>'Balance N'!N1079</f>
        <v>0</v>
      </c>
      <c r="G1076" s="72">
        <f>'Balance N'!O1079</f>
        <v>0</v>
      </c>
      <c r="H1076" s="72">
        <f>'Balance N'!P1079</f>
        <v>0</v>
      </c>
      <c r="I1076" s="74">
        <f t="shared" si="16"/>
        <v>0</v>
      </c>
    </row>
    <row r="1077" spans="1:9" ht="15.6">
      <c r="A1077" s="70">
        <f>'Balance N'!I1080</f>
        <v>0</v>
      </c>
      <c r="B1077" s="71">
        <f>'Balance N'!J1080</f>
        <v>0</v>
      </c>
      <c r="C1077" s="72">
        <f>'Balance N'!K1080</f>
        <v>0</v>
      </c>
      <c r="D1077" s="72">
        <f>'Balance N'!L1080</f>
        <v>0</v>
      </c>
      <c r="E1077" s="72">
        <f>'Balance N'!M1080</f>
        <v>0</v>
      </c>
      <c r="F1077" s="72">
        <f>'Balance N'!N1080</f>
        <v>0</v>
      </c>
      <c r="G1077" s="72">
        <f>'Balance N'!O1080</f>
        <v>0</v>
      </c>
      <c r="H1077" s="72">
        <f>'Balance N'!P1080</f>
        <v>0</v>
      </c>
      <c r="I1077" s="74">
        <f t="shared" si="16"/>
        <v>0</v>
      </c>
    </row>
    <row r="1078" spans="1:9" ht="15.6">
      <c r="A1078" s="70">
        <f>'Balance N'!I1081</f>
        <v>0</v>
      </c>
      <c r="B1078" s="71">
        <f>'Balance N'!J1081</f>
        <v>0</v>
      </c>
      <c r="C1078" s="72">
        <f>'Balance N'!K1081</f>
        <v>0</v>
      </c>
      <c r="D1078" s="72">
        <f>'Balance N'!L1081</f>
        <v>0</v>
      </c>
      <c r="E1078" s="72">
        <f>'Balance N'!M1081</f>
        <v>0</v>
      </c>
      <c r="F1078" s="72">
        <f>'Balance N'!N1081</f>
        <v>0</v>
      </c>
      <c r="G1078" s="72">
        <f>'Balance N'!O1081</f>
        <v>0</v>
      </c>
      <c r="H1078" s="72">
        <f>'Balance N'!P1081</f>
        <v>0</v>
      </c>
      <c r="I1078" s="74">
        <f t="shared" si="16"/>
        <v>0</v>
      </c>
    </row>
    <row r="1079" spans="1:9" ht="15.6">
      <c r="A1079" s="70">
        <f>'Balance N'!I1082</f>
        <v>0</v>
      </c>
      <c r="B1079" s="71">
        <f>'Balance N'!J1082</f>
        <v>0</v>
      </c>
      <c r="C1079" s="72">
        <f>'Balance N'!K1082</f>
        <v>0</v>
      </c>
      <c r="D1079" s="72">
        <f>'Balance N'!L1082</f>
        <v>0</v>
      </c>
      <c r="E1079" s="72">
        <f>'Balance N'!M1082</f>
        <v>0</v>
      </c>
      <c r="F1079" s="72">
        <f>'Balance N'!N1082</f>
        <v>0</v>
      </c>
      <c r="G1079" s="72">
        <f>'Balance N'!O1082</f>
        <v>0</v>
      </c>
      <c r="H1079" s="72">
        <f>'Balance N'!P1082</f>
        <v>0</v>
      </c>
      <c r="I1079" s="74">
        <f t="shared" si="16"/>
        <v>0</v>
      </c>
    </row>
    <row r="1080" spans="1:9" ht="15.6">
      <c r="A1080" s="70">
        <f>'Balance N'!I1083</f>
        <v>0</v>
      </c>
      <c r="B1080" s="71">
        <f>'Balance N'!J1083</f>
        <v>0</v>
      </c>
      <c r="C1080" s="72">
        <f>'Balance N'!K1083</f>
        <v>0</v>
      </c>
      <c r="D1080" s="72">
        <f>'Balance N'!L1083</f>
        <v>0</v>
      </c>
      <c r="E1080" s="72">
        <f>'Balance N'!M1083</f>
        <v>0</v>
      </c>
      <c r="F1080" s="72">
        <f>'Balance N'!N1083</f>
        <v>0</v>
      </c>
      <c r="G1080" s="72">
        <f>'Balance N'!O1083</f>
        <v>0</v>
      </c>
      <c r="H1080" s="72">
        <f>'Balance N'!P1083</f>
        <v>0</v>
      </c>
      <c r="I1080" s="74">
        <f t="shared" si="16"/>
        <v>0</v>
      </c>
    </row>
    <row r="1081" spans="1:9" ht="15.6">
      <c r="A1081" s="70">
        <f>'Balance N'!I1084</f>
        <v>0</v>
      </c>
      <c r="B1081" s="71">
        <f>'Balance N'!J1084</f>
        <v>0</v>
      </c>
      <c r="C1081" s="72">
        <f>'Balance N'!K1084</f>
        <v>0</v>
      </c>
      <c r="D1081" s="72">
        <f>'Balance N'!L1084</f>
        <v>0</v>
      </c>
      <c r="E1081" s="72">
        <f>'Balance N'!M1084</f>
        <v>0</v>
      </c>
      <c r="F1081" s="72">
        <f>'Balance N'!N1084</f>
        <v>0</v>
      </c>
      <c r="G1081" s="72">
        <f>'Balance N'!O1084</f>
        <v>0</v>
      </c>
      <c r="H1081" s="72">
        <f>'Balance N'!P1084</f>
        <v>0</v>
      </c>
      <c r="I1081" s="74">
        <f t="shared" si="16"/>
        <v>0</v>
      </c>
    </row>
    <row r="1082" spans="1:9" ht="15.6">
      <c r="A1082" s="70">
        <f>'Balance N'!I1085</f>
        <v>0</v>
      </c>
      <c r="B1082" s="71">
        <f>'Balance N'!J1085</f>
        <v>0</v>
      </c>
      <c r="C1082" s="72">
        <f>'Balance N'!K1085</f>
        <v>0</v>
      </c>
      <c r="D1082" s="72">
        <f>'Balance N'!L1085</f>
        <v>0</v>
      </c>
      <c r="E1082" s="72">
        <f>'Balance N'!M1085</f>
        <v>0</v>
      </c>
      <c r="F1082" s="72">
        <f>'Balance N'!N1085</f>
        <v>0</v>
      </c>
      <c r="G1082" s="72">
        <f>'Balance N'!O1085</f>
        <v>0</v>
      </c>
      <c r="H1082" s="72">
        <f>'Balance N'!P1085</f>
        <v>0</v>
      </c>
      <c r="I1082" s="74">
        <f t="shared" si="16"/>
        <v>0</v>
      </c>
    </row>
    <row r="1083" spans="1:9" ht="15.6">
      <c r="A1083" s="70">
        <f>'Balance N'!I1086</f>
        <v>0</v>
      </c>
      <c r="B1083" s="71">
        <f>'Balance N'!J1086</f>
        <v>0</v>
      </c>
      <c r="C1083" s="72">
        <f>'Balance N'!K1086</f>
        <v>0</v>
      </c>
      <c r="D1083" s="72">
        <f>'Balance N'!L1086</f>
        <v>0</v>
      </c>
      <c r="E1083" s="72">
        <f>'Balance N'!M1086</f>
        <v>0</v>
      </c>
      <c r="F1083" s="72">
        <f>'Balance N'!N1086</f>
        <v>0</v>
      </c>
      <c r="G1083" s="72">
        <f>'Balance N'!O1086</f>
        <v>0</v>
      </c>
      <c r="H1083" s="72">
        <f>'Balance N'!P1086</f>
        <v>0</v>
      </c>
      <c r="I1083" s="74">
        <f t="shared" si="16"/>
        <v>0</v>
      </c>
    </row>
    <row r="1084" spans="1:9" ht="15.6">
      <c r="A1084" s="70">
        <f>'Balance N'!I1087</f>
        <v>0</v>
      </c>
      <c r="B1084" s="71">
        <f>'Balance N'!J1087</f>
        <v>0</v>
      </c>
      <c r="C1084" s="72">
        <f>'Balance N'!K1087</f>
        <v>0</v>
      </c>
      <c r="D1084" s="72">
        <f>'Balance N'!L1087</f>
        <v>0</v>
      </c>
      <c r="E1084" s="72">
        <f>'Balance N'!M1087</f>
        <v>0</v>
      </c>
      <c r="F1084" s="72">
        <f>'Balance N'!N1087</f>
        <v>0</v>
      </c>
      <c r="G1084" s="72">
        <f>'Balance N'!O1087</f>
        <v>0</v>
      </c>
      <c r="H1084" s="72">
        <f>'Balance N'!P1087</f>
        <v>0</v>
      </c>
      <c r="I1084" s="74">
        <f t="shared" si="16"/>
        <v>0</v>
      </c>
    </row>
    <row r="1085" spans="1:9" ht="15.6">
      <c r="A1085" s="70">
        <f>'Balance N'!I1088</f>
        <v>0</v>
      </c>
      <c r="B1085" s="71">
        <f>'Balance N'!J1088</f>
        <v>0</v>
      </c>
      <c r="C1085" s="72">
        <f>'Balance N'!K1088</f>
        <v>0</v>
      </c>
      <c r="D1085" s="72">
        <f>'Balance N'!L1088</f>
        <v>0</v>
      </c>
      <c r="E1085" s="72">
        <f>'Balance N'!M1088</f>
        <v>0</v>
      </c>
      <c r="F1085" s="72">
        <f>'Balance N'!N1088</f>
        <v>0</v>
      </c>
      <c r="G1085" s="72">
        <f>'Balance N'!O1088</f>
        <v>0</v>
      </c>
      <c r="H1085" s="72">
        <f>'Balance N'!P1088</f>
        <v>0</v>
      </c>
      <c r="I1085" s="74">
        <f t="shared" si="16"/>
        <v>0</v>
      </c>
    </row>
    <row r="1086" spans="1:9" ht="15.6">
      <c r="A1086" s="70">
        <f>'Balance N'!I1089</f>
        <v>0</v>
      </c>
      <c r="B1086" s="71">
        <f>'Balance N'!J1089</f>
        <v>0</v>
      </c>
      <c r="C1086" s="72">
        <f>'Balance N'!K1089</f>
        <v>0</v>
      </c>
      <c r="D1086" s="72">
        <f>'Balance N'!L1089</f>
        <v>0</v>
      </c>
      <c r="E1086" s="72">
        <f>'Balance N'!M1089</f>
        <v>0</v>
      </c>
      <c r="F1086" s="72">
        <f>'Balance N'!N1089</f>
        <v>0</v>
      </c>
      <c r="G1086" s="72">
        <f>'Balance N'!O1089</f>
        <v>0</v>
      </c>
      <c r="H1086" s="72">
        <f>'Balance N'!P1089</f>
        <v>0</v>
      </c>
      <c r="I1086" s="74">
        <f t="shared" si="16"/>
        <v>0</v>
      </c>
    </row>
    <row r="1087" spans="1:9" ht="15.6">
      <c r="A1087" s="70">
        <f>'Balance N'!I1090</f>
        <v>0</v>
      </c>
      <c r="B1087" s="71">
        <f>'Balance N'!J1090</f>
        <v>0</v>
      </c>
      <c r="C1087" s="72">
        <f>'Balance N'!K1090</f>
        <v>0</v>
      </c>
      <c r="D1087" s="72">
        <f>'Balance N'!L1090</f>
        <v>0</v>
      </c>
      <c r="E1087" s="72">
        <f>'Balance N'!M1090</f>
        <v>0</v>
      </c>
      <c r="F1087" s="72">
        <f>'Balance N'!N1090</f>
        <v>0</v>
      </c>
      <c r="G1087" s="72">
        <f>'Balance N'!O1090</f>
        <v>0</v>
      </c>
      <c r="H1087" s="72">
        <f>'Balance N'!P1090</f>
        <v>0</v>
      </c>
      <c r="I1087" s="74">
        <f t="shared" si="16"/>
        <v>0</v>
      </c>
    </row>
    <row r="1088" spans="1:9" ht="15.6">
      <c r="A1088" s="70">
        <f>'Balance N'!I1091</f>
        <v>0</v>
      </c>
      <c r="B1088" s="71">
        <f>'Balance N'!J1091</f>
        <v>0</v>
      </c>
      <c r="C1088" s="72">
        <f>'Balance N'!K1091</f>
        <v>0</v>
      </c>
      <c r="D1088" s="72">
        <f>'Balance N'!L1091</f>
        <v>0</v>
      </c>
      <c r="E1088" s="72">
        <f>'Balance N'!M1091</f>
        <v>0</v>
      </c>
      <c r="F1088" s="72">
        <f>'Balance N'!N1091</f>
        <v>0</v>
      </c>
      <c r="G1088" s="72">
        <f>'Balance N'!O1091</f>
        <v>0</v>
      </c>
      <c r="H1088" s="72">
        <f>'Balance N'!P1091</f>
        <v>0</v>
      </c>
      <c r="I1088" s="74">
        <f t="shared" si="16"/>
        <v>0</v>
      </c>
    </row>
    <row r="1089" spans="1:9" ht="15.6">
      <c r="A1089" s="70">
        <f>'Balance N'!I1092</f>
        <v>0</v>
      </c>
      <c r="B1089" s="71">
        <f>'Balance N'!J1092</f>
        <v>0</v>
      </c>
      <c r="C1089" s="72">
        <f>'Balance N'!K1092</f>
        <v>0</v>
      </c>
      <c r="D1089" s="72">
        <f>'Balance N'!L1092</f>
        <v>0</v>
      </c>
      <c r="E1089" s="72">
        <f>'Balance N'!M1092</f>
        <v>0</v>
      </c>
      <c r="F1089" s="72">
        <f>'Balance N'!N1092</f>
        <v>0</v>
      </c>
      <c r="G1089" s="72">
        <f>'Balance N'!O1092</f>
        <v>0</v>
      </c>
      <c r="H1089" s="72">
        <f>'Balance N'!P1092</f>
        <v>0</v>
      </c>
      <c r="I1089" s="74">
        <f t="shared" si="16"/>
        <v>0</v>
      </c>
    </row>
    <row r="1090" spans="1:9" ht="15.6">
      <c r="A1090" s="70">
        <f>'Balance N'!I1093</f>
        <v>0</v>
      </c>
      <c r="B1090" s="71">
        <f>'Balance N'!J1093</f>
        <v>0</v>
      </c>
      <c r="C1090" s="72">
        <f>'Balance N'!K1093</f>
        <v>0</v>
      </c>
      <c r="D1090" s="72">
        <f>'Balance N'!L1093</f>
        <v>0</v>
      </c>
      <c r="E1090" s="72">
        <f>'Balance N'!M1093</f>
        <v>0</v>
      </c>
      <c r="F1090" s="72">
        <f>'Balance N'!N1093</f>
        <v>0</v>
      </c>
      <c r="G1090" s="72">
        <f>'Balance N'!O1093</f>
        <v>0</v>
      </c>
      <c r="H1090" s="72">
        <f>'Balance N'!P1093</f>
        <v>0</v>
      </c>
      <c r="I1090" s="74">
        <f t="shared" si="16"/>
        <v>0</v>
      </c>
    </row>
    <row r="1091" spans="1:9" ht="15.6">
      <c r="A1091" s="70">
        <f>'Balance N'!I1094</f>
        <v>0</v>
      </c>
      <c r="B1091" s="71">
        <f>'Balance N'!J1094</f>
        <v>0</v>
      </c>
      <c r="C1091" s="72">
        <f>'Balance N'!K1094</f>
        <v>0</v>
      </c>
      <c r="D1091" s="72">
        <f>'Balance N'!L1094</f>
        <v>0</v>
      </c>
      <c r="E1091" s="72">
        <f>'Balance N'!M1094</f>
        <v>0</v>
      </c>
      <c r="F1091" s="72">
        <f>'Balance N'!N1094</f>
        <v>0</v>
      </c>
      <c r="G1091" s="72">
        <f>'Balance N'!O1094</f>
        <v>0</v>
      </c>
      <c r="H1091" s="72">
        <f>'Balance N'!P1094</f>
        <v>0</v>
      </c>
      <c r="I1091" s="74">
        <f t="shared" ref="I1091:I1154" si="17">(C1091-D1091)+(E1091-F1091)-(G1091-H1091)</f>
        <v>0</v>
      </c>
    </row>
    <row r="1092" spans="1:9" ht="15.6">
      <c r="A1092" s="70">
        <f>'Balance N'!I1095</f>
        <v>0</v>
      </c>
      <c r="B1092" s="71">
        <f>'Balance N'!J1095</f>
        <v>0</v>
      </c>
      <c r="C1092" s="72">
        <f>'Balance N'!K1095</f>
        <v>0</v>
      </c>
      <c r="D1092" s="72">
        <f>'Balance N'!L1095</f>
        <v>0</v>
      </c>
      <c r="E1092" s="72">
        <f>'Balance N'!M1095</f>
        <v>0</v>
      </c>
      <c r="F1092" s="72">
        <f>'Balance N'!N1095</f>
        <v>0</v>
      </c>
      <c r="G1092" s="72">
        <f>'Balance N'!O1095</f>
        <v>0</v>
      </c>
      <c r="H1092" s="72">
        <f>'Balance N'!P1095</f>
        <v>0</v>
      </c>
      <c r="I1092" s="74">
        <f t="shared" si="17"/>
        <v>0</v>
      </c>
    </row>
    <row r="1093" spans="1:9" ht="15.6">
      <c r="A1093" s="70">
        <f>'Balance N'!I1096</f>
        <v>0</v>
      </c>
      <c r="B1093" s="71">
        <f>'Balance N'!J1096</f>
        <v>0</v>
      </c>
      <c r="C1093" s="72">
        <f>'Balance N'!K1096</f>
        <v>0</v>
      </c>
      <c r="D1093" s="72">
        <f>'Balance N'!L1096</f>
        <v>0</v>
      </c>
      <c r="E1093" s="72">
        <f>'Balance N'!M1096</f>
        <v>0</v>
      </c>
      <c r="F1093" s="72">
        <f>'Balance N'!N1096</f>
        <v>0</v>
      </c>
      <c r="G1093" s="72">
        <f>'Balance N'!O1096</f>
        <v>0</v>
      </c>
      <c r="H1093" s="72">
        <f>'Balance N'!P1096</f>
        <v>0</v>
      </c>
      <c r="I1093" s="74">
        <f t="shared" si="17"/>
        <v>0</v>
      </c>
    </row>
    <row r="1094" spans="1:9" ht="15.6">
      <c r="A1094" s="70">
        <f>'Balance N'!I1097</f>
        <v>0</v>
      </c>
      <c r="B1094" s="71">
        <f>'Balance N'!J1097</f>
        <v>0</v>
      </c>
      <c r="C1094" s="72">
        <f>'Balance N'!K1097</f>
        <v>0</v>
      </c>
      <c r="D1094" s="72">
        <f>'Balance N'!L1097</f>
        <v>0</v>
      </c>
      <c r="E1094" s="72">
        <f>'Balance N'!M1097</f>
        <v>0</v>
      </c>
      <c r="F1094" s="72">
        <f>'Balance N'!N1097</f>
        <v>0</v>
      </c>
      <c r="G1094" s="72">
        <f>'Balance N'!O1097</f>
        <v>0</v>
      </c>
      <c r="H1094" s="72">
        <f>'Balance N'!P1097</f>
        <v>0</v>
      </c>
      <c r="I1094" s="74">
        <f t="shared" si="17"/>
        <v>0</v>
      </c>
    </row>
    <row r="1095" spans="1:9" ht="15.6">
      <c r="A1095" s="70">
        <f>'Balance N'!I1098</f>
        <v>0</v>
      </c>
      <c r="B1095" s="71">
        <f>'Balance N'!J1098</f>
        <v>0</v>
      </c>
      <c r="C1095" s="72">
        <f>'Balance N'!K1098</f>
        <v>0</v>
      </c>
      <c r="D1095" s="72">
        <f>'Balance N'!L1098</f>
        <v>0</v>
      </c>
      <c r="E1095" s="72">
        <f>'Balance N'!M1098</f>
        <v>0</v>
      </c>
      <c r="F1095" s="72">
        <f>'Balance N'!N1098</f>
        <v>0</v>
      </c>
      <c r="G1095" s="72">
        <f>'Balance N'!O1098</f>
        <v>0</v>
      </c>
      <c r="H1095" s="72">
        <f>'Balance N'!P1098</f>
        <v>0</v>
      </c>
      <c r="I1095" s="74">
        <f t="shared" si="17"/>
        <v>0</v>
      </c>
    </row>
    <row r="1096" spans="1:9" ht="15.6">
      <c r="A1096" s="70">
        <f>'Balance N'!I1099</f>
        <v>0</v>
      </c>
      <c r="B1096" s="71">
        <f>'Balance N'!J1099</f>
        <v>0</v>
      </c>
      <c r="C1096" s="72">
        <f>'Balance N'!K1099</f>
        <v>0</v>
      </c>
      <c r="D1096" s="72">
        <f>'Balance N'!L1099</f>
        <v>0</v>
      </c>
      <c r="E1096" s="72">
        <f>'Balance N'!M1099</f>
        <v>0</v>
      </c>
      <c r="F1096" s="72">
        <f>'Balance N'!N1099</f>
        <v>0</v>
      </c>
      <c r="G1096" s="72">
        <f>'Balance N'!O1099</f>
        <v>0</v>
      </c>
      <c r="H1096" s="72">
        <f>'Balance N'!P1099</f>
        <v>0</v>
      </c>
      <c r="I1096" s="74">
        <f t="shared" si="17"/>
        <v>0</v>
      </c>
    </row>
    <row r="1097" spans="1:9" ht="15.6">
      <c r="A1097" s="70">
        <f>'Balance N'!I1100</f>
        <v>0</v>
      </c>
      <c r="B1097" s="71">
        <f>'Balance N'!J1100</f>
        <v>0</v>
      </c>
      <c r="C1097" s="72">
        <f>'Balance N'!K1100</f>
        <v>0</v>
      </c>
      <c r="D1097" s="72">
        <f>'Balance N'!L1100</f>
        <v>0</v>
      </c>
      <c r="E1097" s="72">
        <f>'Balance N'!M1100</f>
        <v>0</v>
      </c>
      <c r="F1097" s="72">
        <f>'Balance N'!N1100</f>
        <v>0</v>
      </c>
      <c r="G1097" s="72">
        <f>'Balance N'!O1100</f>
        <v>0</v>
      </c>
      <c r="H1097" s="72">
        <f>'Balance N'!P1100</f>
        <v>0</v>
      </c>
      <c r="I1097" s="74">
        <f t="shared" si="17"/>
        <v>0</v>
      </c>
    </row>
    <row r="1098" spans="1:9" ht="15.6">
      <c r="A1098" s="70">
        <f>'Balance N'!I1101</f>
        <v>0</v>
      </c>
      <c r="B1098" s="71">
        <f>'Balance N'!J1101</f>
        <v>0</v>
      </c>
      <c r="C1098" s="72">
        <f>'Balance N'!K1101</f>
        <v>0</v>
      </c>
      <c r="D1098" s="72">
        <f>'Balance N'!L1101</f>
        <v>0</v>
      </c>
      <c r="E1098" s="72">
        <f>'Balance N'!M1101</f>
        <v>0</v>
      </c>
      <c r="F1098" s="72">
        <f>'Balance N'!N1101</f>
        <v>0</v>
      </c>
      <c r="G1098" s="72">
        <f>'Balance N'!O1101</f>
        <v>0</v>
      </c>
      <c r="H1098" s="72">
        <f>'Balance N'!P1101</f>
        <v>0</v>
      </c>
      <c r="I1098" s="74">
        <f t="shared" si="17"/>
        <v>0</v>
      </c>
    </row>
    <row r="1099" spans="1:9" ht="15.6">
      <c r="A1099" s="70">
        <f>'Balance N'!I1102</f>
        <v>0</v>
      </c>
      <c r="B1099" s="71">
        <f>'Balance N'!J1102</f>
        <v>0</v>
      </c>
      <c r="C1099" s="72">
        <f>'Balance N'!K1102</f>
        <v>0</v>
      </c>
      <c r="D1099" s="72">
        <f>'Balance N'!L1102</f>
        <v>0</v>
      </c>
      <c r="E1099" s="72">
        <f>'Balance N'!M1102</f>
        <v>0</v>
      </c>
      <c r="F1099" s="72">
        <f>'Balance N'!N1102</f>
        <v>0</v>
      </c>
      <c r="G1099" s="72">
        <f>'Balance N'!O1102</f>
        <v>0</v>
      </c>
      <c r="H1099" s="72">
        <f>'Balance N'!P1102</f>
        <v>0</v>
      </c>
      <c r="I1099" s="74">
        <f t="shared" si="17"/>
        <v>0</v>
      </c>
    </row>
    <row r="1100" spans="1:9" ht="15.6">
      <c r="A1100" s="70">
        <f>'Balance N'!I1103</f>
        <v>0</v>
      </c>
      <c r="B1100" s="71">
        <f>'Balance N'!J1103</f>
        <v>0</v>
      </c>
      <c r="C1100" s="72">
        <f>'Balance N'!K1103</f>
        <v>0</v>
      </c>
      <c r="D1100" s="72">
        <f>'Balance N'!L1103</f>
        <v>0</v>
      </c>
      <c r="E1100" s="72">
        <f>'Balance N'!M1103</f>
        <v>0</v>
      </c>
      <c r="F1100" s="72">
        <f>'Balance N'!N1103</f>
        <v>0</v>
      </c>
      <c r="G1100" s="72">
        <f>'Balance N'!O1103</f>
        <v>0</v>
      </c>
      <c r="H1100" s="72">
        <f>'Balance N'!P1103</f>
        <v>0</v>
      </c>
      <c r="I1100" s="74">
        <f t="shared" si="17"/>
        <v>0</v>
      </c>
    </row>
    <row r="1101" spans="1:9" ht="15.6">
      <c r="A1101" s="70">
        <f>'Balance N'!I1104</f>
        <v>0</v>
      </c>
      <c r="B1101" s="71">
        <f>'Balance N'!J1104</f>
        <v>0</v>
      </c>
      <c r="C1101" s="72">
        <f>'Balance N'!K1104</f>
        <v>0</v>
      </c>
      <c r="D1101" s="72">
        <f>'Balance N'!L1104</f>
        <v>0</v>
      </c>
      <c r="E1101" s="72">
        <f>'Balance N'!M1104</f>
        <v>0</v>
      </c>
      <c r="F1101" s="72">
        <f>'Balance N'!N1104</f>
        <v>0</v>
      </c>
      <c r="G1101" s="72">
        <f>'Balance N'!O1104</f>
        <v>0</v>
      </c>
      <c r="H1101" s="72">
        <f>'Balance N'!P1104</f>
        <v>0</v>
      </c>
      <c r="I1101" s="74">
        <f t="shared" si="17"/>
        <v>0</v>
      </c>
    </row>
    <row r="1102" spans="1:9" ht="15.6">
      <c r="A1102" s="70">
        <f>'Balance N'!I1105</f>
        <v>0</v>
      </c>
      <c r="B1102" s="71">
        <f>'Balance N'!J1105</f>
        <v>0</v>
      </c>
      <c r="C1102" s="72">
        <f>'Balance N'!K1105</f>
        <v>0</v>
      </c>
      <c r="D1102" s="72">
        <f>'Balance N'!L1105</f>
        <v>0</v>
      </c>
      <c r="E1102" s="72">
        <f>'Balance N'!M1105</f>
        <v>0</v>
      </c>
      <c r="F1102" s="72">
        <f>'Balance N'!N1105</f>
        <v>0</v>
      </c>
      <c r="G1102" s="72">
        <f>'Balance N'!O1105</f>
        <v>0</v>
      </c>
      <c r="H1102" s="72">
        <f>'Balance N'!P1105</f>
        <v>0</v>
      </c>
      <c r="I1102" s="74">
        <f t="shared" si="17"/>
        <v>0</v>
      </c>
    </row>
    <row r="1103" spans="1:9" ht="15.6">
      <c r="A1103" s="70">
        <f>'Balance N'!I1106</f>
        <v>0</v>
      </c>
      <c r="B1103" s="71">
        <f>'Balance N'!J1106</f>
        <v>0</v>
      </c>
      <c r="C1103" s="72">
        <f>'Balance N'!K1106</f>
        <v>0</v>
      </c>
      <c r="D1103" s="72">
        <f>'Balance N'!L1106</f>
        <v>0</v>
      </c>
      <c r="E1103" s="72">
        <f>'Balance N'!M1106</f>
        <v>0</v>
      </c>
      <c r="F1103" s="72">
        <f>'Balance N'!N1106</f>
        <v>0</v>
      </c>
      <c r="G1103" s="72">
        <f>'Balance N'!O1106</f>
        <v>0</v>
      </c>
      <c r="H1103" s="72">
        <f>'Balance N'!P1106</f>
        <v>0</v>
      </c>
      <c r="I1103" s="74">
        <f t="shared" si="17"/>
        <v>0</v>
      </c>
    </row>
    <row r="1104" spans="1:9" ht="15.6">
      <c r="A1104" s="70">
        <f>'Balance N'!I1107</f>
        <v>0</v>
      </c>
      <c r="B1104" s="71">
        <f>'Balance N'!J1107</f>
        <v>0</v>
      </c>
      <c r="C1104" s="72">
        <f>'Balance N'!K1107</f>
        <v>0</v>
      </c>
      <c r="D1104" s="72">
        <f>'Balance N'!L1107</f>
        <v>0</v>
      </c>
      <c r="E1104" s="72">
        <f>'Balance N'!M1107</f>
        <v>0</v>
      </c>
      <c r="F1104" s="72">
        <f>'Balance N'!N1107</f>
        <v>0</v>
      </c>
      <c r="G1104" s="72">
        <f>'Balance N'!O1107</f>
        <v>0</v>
      </c>
      <c r="H1104" s="72">
        <f>'Balance N'!P1107</f>
        <v>0</v>
      </c>
      <c r="I1104" s="74">
        <f t="shared" si="17"/>
        <v>0</v>
      </c>
    </row>
    <row r="1105" spans="1:9" ht="15.6">
      <c r="A1105" s="70">
        <f>'Balance N'!I1108</f>
        <v>0</v>
      </c>
      <c r="B1105" s="71">
        <f>'Balance N'!J1108</f>
        <v>0</v>
      </c>
      <c r="C1105" s="72">
        <f>'Balance N'!K1108</f>
        <v>0</v>
      </c>
      <c r="D1105" s="72">
        <f>'Balance N'!L1108</f>
        <v>0</v>
      </c>
      <c r="E1105" s="72">
        <f>'Balance N'!M1108</f>
        <v>0</v>
      </c>
      <c r="F1105" s="72">
        <f>'Balance N'!N1108</f>
        <v>0</v>
      </c>
      <c r="G1105" s="72">
        <f>'Balance N'!O1108</f>
        <v>0</v>
      </c>
      <c r="H1105" s="72">
        <f>'Balance N'!P1108</f>
        <v>0</v>
      </c>
      <c r="I1105" s="74">
        <f t="shared" si="17"/>
        <v>0</v>
      </c>
    </row>
    <row r="1106" spans="1:9" ht="15.6">
      <c r="A1106" s="70">
        <f>'Balance N'!I1109</f>
        <v>0</v>
      </c>
      <c r="B1106" s="71">
        <f>'Balance N'!J1109</f>
        <v>0</v>
      </c>
      <c r="C1106" s="72">
        <f>'Balance N'!K1109</f>
        <v>0</v>
      </c>
      <c r="D1106" s="72">
        <f>'Balance N'!L1109</f>
        <v>0</v>
      </c>
      <c r="E1106" s="72">
        <f>'Balance N'!M1109</f>
        <v>0</v>
      </c>
      <c r="F1106" s="72">
        <f>'Balance N'!N1109</f>
        <v>0</v>
      </c>
      <c r="G1106" s="72">
        <f>'Balance N'!O1109</f>
        <v>0</v>
      </c>
      <c r="H1106" s="72">
        <f>'Balance N'!P1109</f>
        <v>0</v>
      </c>
      <c r="I1106" s="74">
        <f t="shared" si="17"/>
        <v>0</v>
      </c>
    </row>
    <row r="1107" spans="1:9" ht="15.6">
      <c r="A1107" s="70">
        <f>'Balance N'!I1110</f>
        <v>0</v>
      </c>
      <c r="B1107" s="71">
        <f>'Balance N'!J1110</f>
        <v>0</v>
      </c>
      <c r="C1107" s="72">
        <f>'Balance N'!K1110</f>
        <v>0</v>
      </c>
      <c r="D1107" s="72">
        <f>'Balance N'!L1110</f>
        <v>0</v>
      </c>
      <c r="E1107" s="72">
        <f>'Balance N'!M1110</f>
        <v>0</v>
      </c>
      <c r="F1107" s="72">
        <f>'Balance N'!N1110</f>
        <v>0</v>
      </c>
      <c r="G1107" s="72">
        <f>'Balance N'!O1110</f>
        <v>0</v>
      </c>
      <c r="H1107" s="72">
        <f>'Balance N'!P1110</f>
        <v>0</v>
      </c>
      <c r="I1107" s="74">
        <f t="shared" si="17"/>
        <v>0</v>
      </c>
    </row>
    <row r="1108" spans="1:9" ht="15.6">
      <c r="A1108" s="70">
        <f>'Balance N'!I1111</f>
        <v>0</v>
      </c>
      <c r="B1108" s="71">
        <f>'Balance N'!J1111</f>
        <v>0</v>
      </c>
      <c r="C1108" s="72">
        <f>'Balance N'!K1111</f>
        <v>0</v>
      </c>
      <c r="D1108" s="72">
        <f>'Balance N'!L1111</f>
        <v>0</v>
      </c>
      <c r="E1108" s="72">
        <f>'Balance N'!M1111</f>
        <v>0</v>
      </c>
      <c r="F1108" s="72">
        <f>'Balance N'!N1111</f>
        <v>0</v>
      </c>
      <c r="G1108" s="72">
        <f>'Balance N'!O1111</f>
        <v>0</v>
      </c>
      <c r="H1108" s="72">
        <f>'Balance N'!P1111</f>
        <v>0</v>
      </c>
      <c r="I1108" s="74">
        <f t="shared" si="17"/>
        <v>0</v>
      </c>
    </row>
    <row r="1109" spans="1:9" ht="15.6">
      <c r="A1109" s="70">
        <f>'Balance N'!I1112</f>
        <v>0</v>
      </c>
      <c r="B1109" s="71">
        <f>'Balance N'!J1112</f>
        <v>0</v>
      </c>
      <c r="C1109" s="72">
        <f>'Balance N'!K1112</f>
        <v>0</v>
      </c>
      <c r="D1109" s="72">
        <f>'Balance N'!L1112</f>
        <v>0</v>
      </c>
      <c r="E1109" s="72">
        <f>'Balance N'!M1112</f>
        <v>0</v>
      </c>
      <c r="F1109" s="72">
        <f>'Balance N'!N1112</f>
        <v>0</v>
      </c>
      <c r="G1109" s="72">
        <f>'Balance N'!O1112</f>
        <v>0</v>
      </c>
      <c r="H1109" s="72">
        <f>'Balance N'!P1112</f>
        <v>0</v>
      </c>
      <c r="I1109" s="74">
        <f t="shared" si="17"/>
        <v>0</v>
      </c>
    </row>
    <row r="1110" spans="1:9" ht="15.6">
      <c r="A1110" s="70">
        <f>'Balance N'!I1113</f>
        <v>0</v>
      </c>
      <c r="B1110" s="71">
        <f>'Balance N'!J1113</f>
        <v>0</v>
      </c>
      <c r="C1110" s="72">
        <f>'Balance N'!K1113</f>
        <v>0</v>
      </c>
      <c r="D1110" s="72">
        <f>'Balance N'!L1113</f>
        <v>0</v>
      </c>
      <c r="E1110" s="72">
        <f>'Balance N'!M1113</f>
        <v>0</v>
      </c>
      <c r="F1110" s="72">
        <f>'Balance N'!N1113</f>
        <v>0</v>
      </c>
      <c r="G1110" s="72">
        <f>'Balance N'!O1113</f>
        <v>0</v>
      </c>
      <c r="H1110" s="72">
        <f>'Balance N'!P1113</f>
        <v>0</v>
      </c>
      <c r="I1110" s="74">
        <f t="shared" si="17"/>
        <v>0</v>
      </c>
    </row>
    <row r="1111" spans="1:9" ht="15.6">
      <c r="A1111" s="70">
        <f>'Balance N'!I1114</f>
        <v>0</v>
      </c>
      <c r="B1111" s="71">
        <f>'Balance N'!J1114</f>
        <v>0</v>
      </c>
      <c r="C1111" s="72">
        <f>'Balance N'!K1114</f>
        <v>0</v>
      </c>
      <c r="D1111" s="72">
        <f>'Balance N'!L1114</f>
        <v>0</v>
      </c>
      <c r="E1111" s="72">
        <f>'Balance N'!M1114</f>
        <v>0</v>
      </c>
      <c r="F1111" s="72">
        <f>'Balance N'!N1114</f>
        <v>0</v>
      </c>
      <c r="G1111" s="72">
        <f>'Balance N'!O1114</f>
        <v>0</v>
      </c>
      <c r="H1111" s="72">
        <f>'Balance N'!P1114</f>
        <v>0</v>
      </c>
      <c r="I1111" s="74">
        <f t="shared" si="17"/>
        <v>0</v>
      </c>
    </row>
    <row r="1112" spans="1:9" ht="15.6">
      <c r="A1112" s="70">
        <f>'Balance N'!I1115</f>
        <v>0</v>
      </c>
      <c r="B1112" s="71">
        <f>'Balance N'!J1115</f>
        <v>0</v>
      </c>
      <c r="C1112" s="72">
        <f>'Balance N'!K1115</f>
        <v>0</v>
      </c>
      <c r="D1112" s="72">
        <f>'Balance N'!L1115</f>
        <v>0</v>
      </c>
      <c r="E1112" s="72">
        <f>'Balance N'!M1115</f>
        <v>0</v>
      </c>
      <c r="F1112" s="72">
        <f>'Balance N'!N1115</f>
        <v>0</v>
      </c>
      <c r="G1112" s="72">
        <f>'Balance N'!O1115</f>
        <v>0</v>
      </c>
      <c r="H1112" s="72">
        <f>'Balance N'!P1115</f>
        <v>0</v>
      </c>
      <c r="I1112" s="74">
        <f t="shared" si="17"/>
        <v>0</v>
      </c>
    </row>
    <row r="1113" spans="1:9" ht="15.6">
      <c r="A1113" s="70">
        <f>'Balance N'!I1116</f>
        <v>0</v>
      </c>
      <c r="B1113" s="71">
        <f>'Balance N'!J1116</f>
        <v>0</v>
      </c>
      <c r="C1113" s="72">
        <f>'Balance N'!K1116</f>
        <v>0</v>
      </c>
      <c r="D1113" s="72">
        <f>'Balance N'!L1116</f>
        <v>0</v>
      </c>
      <c r="E1113" s="72">
        <f>'Balance N'!M1116</f>
        <v>0</v>
      </c>
      <c r="F1113" s="72">
        <f>'Balance N'!N1116</f>
        <v>0</v>
      </c>
      <c r="G1113" s="72">
        <f>'Balance N'!O1116</f>
        <v>0</v>
      </c>
      <c r="H1113" s="72">
        <f>'Balance N'!P1116</f>
        <v>0</v>
      </c>
      <c r="I1113" s="74">
        <f t="shared" si="17"/>
        <v>0</v>
      </c>
    </row>
    <row r="1114" spans="1:9" ht="15.6">
      <c r="A1114" s="70">
        <f>'Balance N'!I1117</f>
        <v>0</v>
      </c>
      <c r="B1114" s="71">
        <f>'Balance N'!J1117</f>
        <v>0</v>
      </c>
      <c r="C1114" s="72">
        <f>'Balance N'!K1117</f>
        <v>0</v>
      </c>
      <c r="D1114" s="72">
        <f>'Balance N'!L1117</f>
        <v>0</v>
      </c>
      <c r="E1114" s="72">
        <f>'Balance N'!M1117</f>
        <v>0</v>
      </c>
      <c r="F1114" s="72">
        <f>'Balance N'!N1117</f>
        <v>0</v>
      </c>
      <c r="G1114" s="72">
        <f>'Balance N'!O1117</f>
        <v>0</v>
      </c>
      <c r="H1114" s="72">
        <f>'Balance N'!P1117</f>
        <v>0</v>
      </c>
      <c r="I1114" s="74">
        <f t="shared" si="17"/>
        <v>0</v>
      </c>
    </row>
    <row r="1115" spans="1:9" ht="15.6">
      <c r="A1115" s="70">
        <f>'Balance N'!I1118</f>
        <v>0</v>
      </c>
      <c r="B1115" s="71">
        <f>'Balance N'!J1118</f>
        <v>0</v>
      </c>
      <c r="C1115" s="72">
        <f>'Balance N'!K1118</f>
        <v>0</v>
      </c>
      <c r="D1115" s="72">
        <f>'Balance N'!L1118</f>
        <v>0</v>
      </c>
      <c r="E1115" s="72">
        <f>'Balance N'!M1118</f>
        <v>0</v>
      </c>
      <c r="F1115" s="72">
        <f>'Balance N'!N1118</f>
        <v>0</v>
      </c>
      <c r="G1115" s="72">
        <f>'Balance N'!O1118</f>
        <v>0</v>
      </c>
      <c r="H1115" s="72">
        <f>'Balance N'!P1118</f>
        <v>0</v>
      </c>
      <c r="I1115" s="74">
        <f t="shared" si="17"/>
        <v>0</v>
      </c>
    </row>
    <row r="1116" spans="1:9" ht="15.6">
      <c r="A1116" s="70">
        <f>'Balance N'!I1119</f>
        <v>0</v>
      </c>
      <c r="B1116" s="71">
        <f>'Balance N'!J1119</f>
        <v>0</v>
      </c>
      <c r="C1116" s="72">
        <f>'Balance N'!K1119</f>
        <v>0</v>
      </c>
      <c r="D1116" s="72">
        <f>'Balance N'!L1119</f>
        <v>0</v>
      </c>
      <c r="E1116" s="72">
        <f>'Balance N'!M1119</f>
        <v>0</v>
      </c>
      <c r="F1116" s="72">
        <f>'Balance N'!N1119</f>
        <v>0</v>
      </c>
      <c r="G1116" s="72">
        <f>'Balance N'!O1119</f>
        <v>0</v>
      </c>
      <c r="H1116" s="72">
        <f>'Balance N'!P1119</f>
        <v>0</v>
      </c>
      <c r="I1116" s="74">
        <f t="shared" si="17"/>
        <v>0</v>
      </c>
    </row>
    <row r="1117" spans="1:9" ht="15.6">
      <c r="A1117" s="70">
        <f>'Balance N'!I1120</f>
        <v>0</v>
      </c>
      <c r="B1117" s="71">
        <f>'Balance N'!J1120</f>
        <v>0</v>
      </c>
      <c r="C1117" s="72">
        <f>'Balance N'!K1120</f>
        <v>0</v>
      </c>
      <c r="D1117" s="72">
        <f>'Balance N'!L1120</f>
        <v>0</v>
      </c>
      <c r="E1117" s="72">
        <f>'Balance N'!M1120</f>
        <v>0</v>
      </c>
      <c r="F1117" s="72">
        <f>'Balance N'!N1120</f>
        <v>0</v>
      </c>
      <c r="G1117" s="72">
        <f>'Balance N'!O1120</f>
        <v>0</v>
      </c>
      <c r="H1117" s="72">
        <f>'Balance N'!P1120</f>
        <v>0</v>
      </c>
      <c r="I1117" s="74">
        <f t="shared" si="17"/>
        <v>0</v>
      </c>
    </row>
    <row r="1118" spans="1:9" ht="15.6">
      <c r="A1118" s="70">
        <f>'Balance N'!I1121</f>
        <v>0</v>
      </c>
      <c r="B1118" s="71">
        <f>'Balance N'!J1121</f>
        <v>0</v>
      </c>
      <c r="C1118" s="72">
        <f>'Balance N'!K1121</f>
        <v>0</v>
      </c>
      <c r="D1118" s="72">
        <f>'Balance N'!L1121</f>
        <v>0</v>
      </c>
      <c r="E1118" s="72">
        <f>'Balance N'!M1121</f>
        <v>0</v>
      </c>
      <c r="F1118" s="72">
        <f>'Balance N'!N1121</f>
        <v>0</v>
      </c>
      <c r="G1118" s="72">
        <f>'Balance N'!O1121</f>
        <v>0</v>
      </c>
      <c r="H1118" s="72">
        <f>'Balance N'!P1121</f>
        <v>0</v>
      </c>
      <c r="I1118" s="74">
        <f t="shared" si="17"/>
        <v>0</v>
      </c>
    </row>
    <row r="1119" spans="1:9" ht="15.6">
      <c r="A1119" s="70">
        <f>'Balance N'!I1122</f>
        <v>0</v>
      </c>
      <c r="B1119" s="71">
        <f>'Balance N'!J1122</f>
        <v>0</v>
      </c>
      <c r="C1119" s="72">
        <f>'Balance N'!K1122</f>
        <v>0</v>
      </c>
      <c r="D1119" s="72">
        <f>'Balance N'!L1122</f>
        <v>0</v>
      </c>
      <c r="E1119" s="72">
        <f>'Balance N'!M1122</f>
        <v>0</v>
      </c>
      <c r="F1119" s="72">
        <f>'Balance N'!N1122</f>
        <v>0</v>
      </c>
      <c r="G1119" s="72">
        <f>'Balance N'!O1122</f>
        <v>0</v>
      </c>
      <c r="H1119" s="72">
        <f>'Balance N'!P1122</f>
        <v>0</v>
      </c>
      <c r="I1119" s="74">
        <f t="shared" si="17"/>
        <v>0</v>
      </c>
    </row>
    <row r="1120" spans="1:9" ht="15.6">
      <c r="A1120" s="70">
        <f>'Balance N'!I1123</f>
        <v>0</v>
      </c>
      <c r="B1120" s="71">
        <f>'Balance N'!J1123</f>
        <v>0</v>
      </c>
      <c r="C1120" s="72">
        <f>'Balance N'!K1123</f>
        <v>0</v>
      </c>
      <c r="D1120" s="72">
        <f>'Balance N'!L1123</f>
        <v>0</v>
      </c>
      <c r="E1120" s="72">
        <f>'Balance N'!M1123</f>
        <v>0</v>
      </c>
      <c r="F1120" s="72">
        <f>'Balance N'!N1123</f>
        <v>0</v>
      </c>
      <c r="G1120" s="72">
        <f>'Balance N'!O1123</f>
        <v>0</v>
      </c>
      <c r="H1120" s="72">
        <f>'Balance N'!P1123</f>
        <v>0</v>
      </c>
      <c r="I1120" s="74">
        <f t="shared" si="17"/>
        <v>0</v>
      </c>
    </row>
    <row r="1121" spans="1:9" ht="15.6">
      <c r="A1121" s="70">
        <f>'Balance N'!I1124</f>
        <v>0</v>
      </c>
      <c r="B1121" s="71">
        <f>'Balance N'!J1124</f>
        <v>0</v>
      </c>
      <c r="C1121" s="72">
        <f>'Balance N'!K1124</f>
        <v>0</v>
      </c>
      <c r="D1121" s="72">
        <f>'Balance N'!L1124</f>
        <v>0</v>
      </c>
      <c r="E1121" s="72">
        <f>'Balance N'!M1124</f>
        <v>0</v>
      </c>
      <c r="F1121" s="72">
        <f>'Balance N'!N1124</f>
        <v>0</v>
      </c>
      <c r="G1121" s="72">
        <f>'Balance N'!O1124</f>
        <v>0</v>
      </c>
      <c r="H1121" s="72">
        <f>'Balance N'!P1124</f>
        <v>0</v>
      </c>
      <c r="I1121" s="74">
        <f t="shared" si="17"/>
        <v>0</v>
      </c>
    </row>
    <row r="1122" spans="1:9" ht="15.6">
      <c r="A1122" s="70">
        <f>'Balance N'!I1125</f>
        <v>0</v>
      </c>
      <c r="B1122" s="71">
        <f>'Balance N'!J1125</f>
        <v>0</v>
      </c>
      <c r="C1122" s="72">
        <f>'Balance N'!K1125</f>
        <v>0</v>
      </c>
      <c r="D1122" s="72">
        <f>'Balance N'!L1125</f>
        <v>0</v>
      </c>
      <c r="E1122" s="72">
        <f>'Balance N'!M1125</f>
        <v>0</v>
      </c>
      <c r="F1122" s="72">
        <f>'Balance N'!N1125</f>
        <v>0</v>
      </c>
      <c r="G1122" s="72">
        <f>'Balance N'!O1125</f>
        <v>0</v>
      </c>
      <c r="H1122" s="72">
        <f>'Balance N'!P1125</f>
        <v>0</v>
      </c>
      <c r="I1122" s="74">
        <f t="shared" si="17"/>
        <v>0</v>
      </c>
    </row>
    <row r="1123" spans="1:9" ht="15.6">
      <c r="A1123" s="70">
        <f>'Balance N'!I1126</f>
        <v>0</v>
      </c>
      <c r="B1123" s="71">
        <f>'Balance N'!J1126</f>
        <v>0</v>
      </c>
      <c r="C1123" s="72">
        <f>'Balance N'!K1126</f>
        <v>0</v>
      </c>
      <c r="D1123" s="72">
        <f>'Balance N'!L1126</f>
        <v>0</v>
      </c>
      <c r="E1123" s="72">
        <f>'Balance N'!M1126</f>
        <v>0</v>
      </c>
      <c r="F1123" s="72">
        <f>'Balance N'!N1126</f>
        <v>0</v>
      </c>
      <c r="G1123" s="72">
        <f>'Balance N'!O1126</f>
        <v>0</v>
      </c>
      <c r="H1123" s="72">
        <f>'Balance N'!P1126</f>
        <v>0</v>
      </c>
      <c r="I1123" s="74">
        <f t="shared" si="17"/>
        <v>0</v>
      </c>
    </row>
    <row r="1124" spans="1:9" ht="15.6">
      <c r="A1124" s="70">
        <f>'Balance N'!I1127</f>
        <v>0</v>
      </c>
      <c r="B1124" s="71">
        <f>'Balance N'!J1127</f>
        <v>0</v>
      </c>
      <c r="C1124" s="72">
        <f>'Balance N'!K1127</f>
        <v>0</v>
      </c>
      <c r="D1124" s="72">
        <f>'Balance N'!L1127</f>
        <v>0</v>
      </c>
      <c r="E1124" s="72">
        <f>'Balance N'!M1127</f>
        <v>0</v>
      </c>
      <c r="F1124" s="72">
        <f>'Balance N'!N1127</f>
        <v>0</v>
      </c>
      <c r="G1124" s="72">
        <f>'Balance N'!O1127</f>
        <v>0</v>
      </c>
      <c r="H1124" s="72">
        <f>'Balance N'!P1127</f>
        <v>0</v>
      </c>
      <c r="I1124" s="74">
        <f t="shared" si="17"/>
        <v>0</v>
      </c>
    </row>
    <row r="1125" spans="1:9" ht="15.6">
      <c r="A1125" s="70">
        <f>'Balance N'!I1128</f>
        <v>0</v>
      </c>
      <c r="B1125" s="71">
        <f>'Balance N'!J1128</f>
        <v>0</v>
      </c>
      <c r="C1125" s="72">
        <f>'Balance N'!K1128</f>
        <v>0</v>
      </c>
      <c r="D1125" s="72">
        <f>'Balance N'!L1128</f>
        <v>0</v>
      </c>
      <c r="E1125" s="72">
        <f>'Balance N'!M1128</f>
        <v>0</v>
      </c>
      <c r="F1125" s="72">
        <f>'Balance N'!N1128</f>
        <v>0</v>
      </c>
      <c r="G1125" s="72">
        <f>'Balance N'!O1128</f>
        <v>0</v>
      </c>
      <c r="H1125" s="72">
        <f>'Balance N'!P1128</f>
        <v>0</v>
      </c>
      <c r="I1125" s="74">
        <f t="shared" si="17"/>
        <v>0</v>
      </c>
    </row>
    <row r="1126" spans="1:9" ht="15.6">
      <c r="A1126" s="70">
        <f>'Balance N'!I1129</f>
        <v>0</v>
      </c>
      <c r="B1126" s="71">
        <f>'Balance N'!J1129</f>
        <v>0</v>
      </c>
      <c r="C1126" s="72">
        <f>'Balance N'!K1129</f>
        <v>0</v>
      </c>
      <c r="D1126" s="72">
        <f>'Balance N'!L1129</f>
        <v>0</v>
      </c>
      <c r="E1126" s="72">
        <f>'Balance N'!M1129</f>
        <v>0</v>
      </c>
      <c r="F1126" s="72">
        <f>'Balance N'!N1129</f>
        <v>0</v>
      </c>
      <c r="G1126" s="72">
        <f>'Balance N'!O1129</f>
        <v>0</v>
      </c>
      <c r="H1126" s="72">
        <f>'Balance N'!P1129</f>
        <v>0</v>
      </c>
      <c r="I1126" s="74">
        <f t="shared" si="17"/>
        <v>0</v>
      </c>
    </row>
    <row r="1127" spans="1:9" ht="15.6">
      <c r="A1127" s="70">
        <f>'Balance N'!I1130</f>
        <v>0</v>
      </c>
      <c r="B1127" s="71">
        <f>'Balance N'!J1130</f>
        <v>0</v>
      </c>
      <c r="C1127" s="72">
        <f>'Balance N'!K1130</f>
        <v>0</v>
      </c>
      <c r="D1127" s="72">
        <f>'Balance N'!L1130</f>
        <v>0</v>
      </c>
      <c r="E1127" s="72">
        <f>'Balance N'!M1130</f>
        <v>0</v>
      </c>
      <c r="F1127" s="72">
        <f>'Balance N'!N1130</f>
        <v>0</v>
      </c>
      <c r="G1127" s="72">
        <f>'Balance N'!O1130</f>
        <v>0</v>
      </c>
      <c r="H1127" s="72">
        <f>'Balance N'!P1130</f>
        <v>0</v>
      </c>
      <c r="I1127" s="74">
        <f t="shared" si="17"/>
        <v>0</v>
      </c>
    </row>
    <row r="1128" spans="1:9" ht="15.6">
      <c r="A1128" s="70">
        <f>'Balance N'!I1131</f>
        <v>0</v>
      </c>
      <c r="B1128" s="71">
        <f>'Balance N'!J1131</f>
        <v>0</v>
      </c>
      <c r="C1128" s="72">
        <f>'Balance N'!K1131</f>
        <v>0</v>
      </c>
      <c r="D1128" s="72">
        <f>'Balance N'!L1131</f>
        <v>0</v>
      </c>
      <c r="E1128" s="72">
        <f>'Balance N'!M1131</f>
        <v>0</v>
      </c>
      <c r="F1128" s="72">
        <f>'Balance N'!N1131</f>
        <v>0</v>
      </c>
      <c r="G1128" s="72">
        <f>'Balance N'!O1131</f>
        <v>0</v>
      </c>
      <c r="H1128" s="72">
        <f>'Balance N'!P1131</f>
        <v>0</v>
      </c>
      <c r="I1128" s="74">
        <f t="shared" si="17"/>
        <v>0</v>
      </c>
    </row>
    <row r="1129" spans="1:9" ht="15.6">
      <c r="A1129" s="70">
        <f>'Balance N'!I1132</f>
        <v>0</v>
      </c>
      <c r="B1129" s="71">
        <f>'Balance N'!J1132</f>
        <v>0</v>
      </c>
      <c r="C1129" s="72">
        <f>'Balance N'!K1132</f>
        <v>0</v>
      </c>
      <c r="D1129" s="72">
        <f>'Balance N'!L1132</f>
        <v>0</v>
      </c>
      <c r="E1129" s="72">
        <f>'Balance N'!M1132</f>
        <v>0</v>
      </c>
      <c r="F1129" s="72">
        <f>'Balance N'!N1132</f>
        <v>0</v>
      </c>
      <c r="G1129" s="72">
        <f>'Balance N'!O1132</f>
        <v>0</v>
      </c>
      <c r="H1129" s="72">
        <f>'Balance N'!P1132</f>
        <v>0</v>
      </c>
      <c r="I1129" s="74">
        <f t="shared" si="17"/>
        <v>0</v>
      </c>
    </row>
    <row r="1130" spans="1:9" ht="15.6">
      <c r="A1130" s="70">
        <f>'Balance N'!I1133</f>
        <v>0</v>
      </c>
      <c r="B1130" s="71">
        <f>'Balance N'!J1133</f>
        <v>0</v>
      </c>
      <c r="C1130" s="72">
        <f>'Balance N'!K1133</f>
        <v>0</v>
      </c>
      <c r="D1130" s="72">
        <f>'Balance N'!L1133</f>
        <v>0</v>
      </c>
      <c r="E1130" s="72">
        <f>'Balance N'!M1133</f>
        <v>0</v>
      </c>
      <c r="F1130" s="72">
        <f>'Balance N'!N1133</f>
        <v>0</v>
      </c>
      <c r="G1130" s="72">
        <f>'Balance N'!O1133</f>
        <v>0</v>
      </c>
      <c r="H1130" s="72">
        <f>'Balance N'!P1133</f>
        <v>0</v>
      </c>
      <c r="I1130" s="74">
        <f t="shared" si="17"/>
        <v>0</v>
      </c>
    </row>
    <row r="1131" spans="1:9" ht="15.6">
      <c r="A1131" s="70">
        <f>'Balance N'!I1134</f>
        <v>0</v>
      </c>
      <c r="B1131" s="71">
        <f>'Balance N'!J1134</f>
        <v>0</v>
      </c>
      <c r="C1131" s="72">
        <f>'Balance N'!K1134</f>
        <v>0</v>
      </c>
      <c r="D1131" s="72">
        <f>'Balance N'!L1134</f>
        <v>0</v>
      </c>
      <c r="E1131" s="72">
        <f>'Balance N'!M1134</f>
        <v>0</v>
      </c>
      <c r="F1131" s="72">
        <f>'Balance N'!N1134</f>
        <v>0</v>
      </c>
      <c r="G1131" s="72">
        <f>'Balance N'!O1134</f>
        <v>0</v>
      </c>
      <c r="H1131" s="72">
        <f>'Balance N'!P1134</f>
        <v>0</v>
      </c>
      <c r="I1131" s="74">
        <f t="shared" si="17"/>
        <v>0</v>
      </c>
    </row>
    <row r="1132" spans="1:9" ht="15.6">
      <c r="A1132" s="70">
        <f>'Balance N'!I1135</f>
        <v>0</v>
      </c>
      <c r="B1132" s="71">
        <f>'Balance N'!J1135</f>
        <v>0</v>
      </c>
      <c r="C1132" s="72">
        <f>'Balance N'!K1135</f>
        <v>0</v>
      </c>
      <c r="D1132" s="72">
        <f>'Balance N'!L1135</f>
        <v>0</v>
      </c>
      <c r="E1132" s="72">
        <f>'Balance N'!M1135</f>
        <v>0</v>
      </c>
      <c r="F1132" s="72">
        <f>'Balance N'!N1135</f>
        <v>0</v>
      </c>
      <c r="G1132" s="72">
        <f>'Balance N'!O1135</f>
        <v>0</v>
      </c>
      <c r="H1132" s="72">
        <f>'Balance N'!P1135</f>
        <v>0</v>
      </c>
      <c r="I1132" s="74">
        <f t="shared" si="17"/>
        <v>0</v>
      </c>
    </row>
    <row r="1133" spans="1:9" ht="15.6">
      <c r="A1133" s="70">
        <f>'Balance N'!I1136</f>
        <v>0</v>
      </c>
      <c r="B1133" s="71">
        <f>'Balance N'!J1136</f>
        <v>0</v>
      </c>
      <c r="C1133" s="72">
        <f>'Balance N'!K1136</f>
        <v>0</v>
      </c>
      <c r="D1133" s="72">
        <f>'Balance N'!L1136</f>
        <v>0</v>
      </c>
      <c r="E1133" s="72">
        <f>'Balance N'!M1136</f>
        <v>0</v>
      </c>
      <c r="F1133" s="72">
        <f>'Balance N'!N1136</f>
        <v>0</v>
      </c>
      <c r="G1133" s="72">
        <f>'Balance N'!O1136</f>
        <v>0</v>
      </c>
      <c r="H1133" s="72">
        <f>'Balance N'!P1136</f>
        <v>0</v>
      </c>
      <c r="I1133" s="74">
        <f t="shared" si="17"/>
        <v>0</v>
      </c>
    </row>
    <row r="1134" spans="1:9" ht="15.6">
      <c r="A1134" s="70">
        <f>'Balance N'!I1137</f>
        <v>0</v>
      </c>
      <c r="B1134" s="71">
        <f>'Balance N'!J1137</f>
        <v>0</v>
      </c>
      <c r="C1134" s="72">
        <f>'Balance N'!K1137</f>
        <v>0</v>
      </c>
      <c r="D1134" s="72">
        <f>'Balance N'!L1137</f>
        <v>0</v>
      </c>
      <c r="E1134" s="72">
        <f>'Balance N'!M1137</f>
        <v>0</v>
      </c>
      <c r="F1134" s="72">
        <f>'Balance N'!N1137</f>
        <v>0</v>
      </c>
      <c r="G1134" s="72">
        <f>'Balance N'!O1137</f>
        <v>0</v>
      </c>
      <c r="H1134" s="72">
        <f>'Balance N'!P1137</f>
        <v>0</v>
      </c>
      <c r="I1134" s="74">
        <f t="shared" si="17"/>
        <v>0</v>
      </c>
    </row>
    <row r="1135" spans="1:9" ht="15.6">
      <c r="A1135" s="70">
        <f>'Balance N'!I1138</f>
        <v>0</v>
      </c>
      <c r="B1135" s="71">
        <f>'Balance N'!J1138</f>
        <v>0</v>
      </c>
      <c r="C1135" s="72">
        <f>'Balance N'!K1138</f>
        <v>0</v>
      </c>
      <c r="D1135" s="72">
        <f>'Balance N'!L1138</f>
        <v>0</v>
      </c>
      <c r="E1135" s="72">
        <f>'Balance N'!M1138</f>
        <v>0</v>
      </c>
      <c r="F1135" s="72">
        <f>'Balance N'!N1138</f>
        <v>0</v>
      </c>
      <c r="G1135" s="72">
        <f>'Balance N'!O1138</f>
        <v>0</v>
      </c>
      <c r="H1135" s="72">
        <f>'Balance N'!P1138</f>
        <v>0</v>
      </c>
      <c r="I1135" s="74">
        <f t="shared" si="17"/>
        <v>0</v>
      </c>
    </row>
    <row r="1136" spans="1:9" ht="15.6">
      <c r="A1136" s="70">
        <f>'Balance N'!I1139</f>
        <v>0</v>
      </c>
      <c r="B1136" s="71">
        <f>'Balance N'!J1139</f>
        <v>0</v>
      </c>
      <c r="C1136" s="72">
        <f>'Balance N'!K1139</f>
        <v>0</v>
      </c>
      <c r="D1136" s="72">
        <f>'Balance N'!L1139</f>
        <v>0</v>
      </c>
      <c r="E1136" s="72">
        <f>'Balance N'!M1139</f>
        <v>0</v>
      </c>
      <c r="F1136" s="72">
        <f>'Balance N'!N1139</f>
        <v>0</v>
      </c>
      <c r="G1136" s="72">
        <f>'Balance N'!O1139</f>
        <v>0</v>
      </c>
      <c r="H1136" s="72">
        <f>'Balance N'!P1139</f>
        <v>0</v>
      </c>
      <c r="I1136" s="74">
        <f t="shared" si="17"/>
        <v>0</v>
      </c>
    </row>
    <row r="1137" spans="1:9" ht="15.6">
      <c r="A1137" s="70">
        <f>'Balance N'!I1140</f>
        <v>0</v>
      </c>
      <c r="B1137" s="71">
        <f>'Balance N'!J1140</f>
        <v>0</v>
      </c>
      <c r="C1137" s="72">
        <f>'Balance N'!K1140</f>
        <v>0</v>
      </c>
      <c r="D1137" s="72">
        <f>'Balance N'!L1140</f>
        <v>0</v>
      </c>
      <c r="E1137" s="72">
        <f>'Balance N'!M1140</f>
        <v>0</v>
      </c>
      <c r="F1137" s="72">
        <f>'Balance N'!N1140</f>
        <v>0</v>
      </c>
      <c r="G1137" s="72">
        <f>'Balance N'!O1140</f>
        <v>0</v>
      </c>
      <c r="H1137" s="72">
        <f>'Balance N'!P1140</f>
        <v>0</v>
      </c>
      <c r="I1137" s="74">
        <f t="shared" si="17"/>
        <v>0</v>
      </c>
    </row>
    <row r="1138" spans="1:9" ht="15.6">
      <c r="A1138" s="70">
        <f>'Balance N'!I1141</f>
        <v>0</v>
      </c>
      <c r="B1138" s="71">
        <f>'Balance N'!J1141</f>
        <v>0</v>
      </c>
      <c r="C1138" s="72">
        <f>'Balance N'!K1141</f>
        <v>0</v>
      </c>
      <c r="D1138" s="72">
        <f>'Balance N'!L1141</f>
        <v>0</v>
      </c>
      <c r="E1138" s="72">
        <f>'Balance N'!M1141</f>
        <v>0</v>
      </c>
      <c r="F1138" s="72">
        <f>'Balance N'!N1141</f>
        <v>0</v>
      </c>
      <c r="G1138" s="72">
        <f>'Balance N'!O1141</f>
        <v>0</v>
      </c>
      <c r="H1138" s="72">
        <f>'Balance N'!P1141</f>
        <v>0</v>
      </c>
      <c r="I1138" s="74">
        <f t="shared" si="17"/>
        <v>0</v>
      </c>
    </row>
    <row r="1139" spans="1:9" ht="15.6">
      <c r="A1139" s="70">
        <f>'Balance N'!I1142</f>
        <v>0</v>
      </c>
      <c r="B1139" s="71">
        <f>'Balance N'!J1142</f>
        <v>0</v>
      </c>
      <c r="C1139" s="72">
        <f>'Balance N'!K1142</f>
        <v>0</v>
      </c>
      <c r="D1139" s="72">
        <f>'Balance N'!L1142</f>
        <v>0</v>
      </c>
      <c r="E1139" s="72">
        <f>'Balance N'!M1142</f>
        <v>0</v>
      </c>
      <c r="F1139" s="72">
        <f>'Balance N'!N1142</f>
        <v>0</v>
      </c>
      <c r="G1139" s="72">
        <f>'Balance N'!O1142</f>
        <v>0</v>
      </c>
      <c r="H1139" s="72">
        <f>'Balance N'!P1142</f>
        <v>0</v>
      </c>
      <c r="I1139" s="74">
        <f t="shared" si="17"/>
        <v>0</v>
      </c>
    </row>
    <row r="1140" spans="1:9" ht="15.6">
      <c r="A1140" s="70">
        <f>'Balance N'!I1143</f>
        <v>0</v>
      </c>
      <c r="B1140" s="71">
        <f>'Balance N'!J1143</f>
        <v>0</v>
      </c>
      <c r="C1140" s="72">
        <f>'Balance N'!K1143</f>
        <v>0</v>
      </c>
      <c r="D1140" s="72">
        <f>'Balance N'!L1143</f>
        <v>0</v>
      </c>
      <c r="E1140" s="72">
        <f>'Balance N'!M1143</f>
        <v>0</v>
      </c>
      <c r="F1140" s="72">
        <f>'Balance N'!N1143</f>
        <v>0</v>
      </c>
      <c r="G1140" s="72">
        <f>'Balance N'!O1143</f>
        <v>0</v>
      </c>
      <c r="H1140" s="72">
        <f>'Balance N'!P1143</f>
        <v>0</v>
      </c>
      <c r="I1140" s="74">
        <f t="shared" si="17"/>
        <v>0</v>
      </c>
    </row>
    <row r="1141" spans="1:9" ht="15.6">
      <c r="A1141" s="70">
        <f>'Balance N'!I1144</f>
        <v>0</v>
      </c>
      <c r="B1141" s="71">
        <f>'Balance N'!J1144</f>
        <v>0</v>
      </c>
      <c r="C1141" s="72">
        <f>'Balance N'!K1144</f>
        <v>0</v>
      </c>
      <c r="D1141" s="72">
        <f>'Balance N'!L1144</f>
        <v>0</v>
      </c>
      <c r="E1141" s="72">
        <f>'Balance N'!M1144</f>
        <v>0</v>
      </c>
      <c r="F1141" s="72">
        <f>'Balance N'!N1144</f>
        <v>0</v>
      </c>
      <c r="G1141" s="72">
        <f>'Balance N'!O1144</f>
        <v>0</v>
      </c>
      <c r="H1141" s="72">
        <f>'Balance N'!P1144</f>
        <v>0</v>
      </c>
      <c r="I1141" s="74">
        <f t="shared" si="17"/>
        <v>0</v>
      </c>
    </row>
    <row r="1142" spans="1:9" ht="15.6">
      <c r="A1142" s="70">
        <f>'Balance N'!I1145</f>
        <v>0</v>
      </c>
      <c r="B1142" s="71">
        <f>'Balance N'!J1145</f>
        <v>0</v>
      </c>
      <c r="C1142" s="72">
        <f>'Balance N'!K1145</f>
        <v>0</v>
      </c>
      <c r="D1142" s="72">
        <f>'Balance N'!L1145</f>
        <v>0</v>
      </c>
      <c r="E1142" s="72">
        <f>'Balance N'!M1145</f>
        <v>0</v>
      </c>
      <c r="F1142" s="72">
        <f>'Balance N'!N1145</f>
        <v>0</v>
      </c>
      <c r="G1142" s="72">
        <f>'Balance N'!O1145</f>
        <v>0</v>
      </c>
      <c r="H1142" s="72">
        <f>'Balance N'!P1145</f>
        <v>0</v>
      </c>
      <c r="I1142" s="74">
        <f t="shared" si="17"/>
        <v>0</v>
      </c>
    </row>
    <row r="1143" spans="1:9" ht="15.6">
      <c r="A1143" s="70">
        <f>'Balance N'!I1146</f>
        <v>0</v>
      </c>
      <c r="B1143" s="71">
        <f>'Balance N'!J1146</f>
        <v>0</v>
      </c>
      <c r="C1143" s="72">
        <f>'Balance N'!K1146</f>
        <v>0</v>
      </c>
      <c r="D1143" s="72">
        <f>'Balance N'!L1146</f>
        <v>0</v>
      </c>
      <c r="E1143" s="72">
        <f>'Balance N'!M1146</f>
        <v>0</v>
      </c>
      <c r="F1143" s="72">
        <f>'Balance N'!N1146</f>
        <v>0</v>
      </c>
      <c r="G1143" s="72">
        <f>'Balance N'!O1146</f>
        <v>0</v>
      </c>
      <c r="H1143" s="72">
        <f>'Balance N'!P1146</f>
        <v>0</v>
      </c>
      <c r="I1143" s="74">
        <f t="shared" si="17"/>
        <v>0</v>
      </c>
    </row>
    <row r="1144" spans="1:9" ht="15.6">
      <c r="A1144" s="70">
        <f>'Balance N'!I1147</f>
        <v>0</v>
      </c>
      <c r="B1144" s="71">
        <f>'Balance N'!J1147</f>
        <v>0</v>
      </c>
      <c r="C1144" s="72">
        <f>'Balance N'!K1147</f>
        <v>0</v>
      </c>
      <c r="D1144" s="72">
        <f>'Balance N'!L1147</f>
        <v>0</v>
      </c>
      <c r="E1144" s="72">
        <f>'Balance N'!M1147</f>
        <v>0</v>
      </c>
      <c r="F1144" s="72">
        <f>'Balance N'!N1147</f>
        <v>0</v>
      </c>
      <c r="G1144" s="72">
        <f>'Balance N'!O1147</f>
        <v>0</v>
      </c>
      <c r="H1144" s="72">
        <f>'Balance N'!P1147</f>
        <v>0</v>
      </c>
      <c r="I1144" s="74">
        <f t="shared" si="17"/>
        <v>0</v>
      </c>
    </row>
    <row r="1145" spans="1:9" ht="15.6">
      <c r="A1145" s="70">
        <f>'Balance N'!I1148</f>
        <v>0</v>
      </c>
      <c r="B1145" s="71">
        <f>'Balance N'!J1148</f>
        <v>0</v>
      </c>
      <c r="C1145" s="72">
        <f>'Balance N'!K1148</f>
        <v>0</v>
      </c>
      <c r="D1145" s="72">
        <f>'Balance N'!L1148</f>
        <v>0</v>
      </c>
      <c r="E1145" s="72">
        <f>'Balance N'!M1148</f>
        <v>0</v>
      </c>
      <c r="F1145" s="72">
        <f>'Balance N'!N1148</f>
        <v>0</v>
      </c>
      <c r="G1145" s="72">
        <f>'Balance N'!O1148</f>
        <v>0</v>
      </c>
      <c r="H1145" s="72">
        <f>'Balance N'!P1148</f>
        <v>0</v>
      </c>
      <c r="I1145" s="74">
        <f t="shared" si="17"/>
        <v>0</v>
      </c>
    </row>
    <row r="1146" spans="1:9" ht="15.6">
      <c r="A1146" s="70">
        <f>'Balance N'!I1149</f>
        <v>0</v>
      </c>
      <c r="B1146" s="71">
        <f>'Balance N'!J1149</f>
        <v>0</v>
      </c>
      <c r="C1146" s="72">
        <f>'Balance N'!K1149</f>
        <v>0</v>
      </c>
      <c r="D1146" s="72">
        <f>'Balance N'!L1149</f>
        <v>0</v>
      </c>
      <c r="E1146" s="72">
        <f>'Balance N'!M1149</f>
        <v>0</v>
      </c>
      <c r="F1146" s="72">
        <f>'Balance N'!N1149</f>
        <v>0</v>
      </c>
      <c r="G1146" s="72">
        <f>'Balance N'!O1149</f>
        <v>0</v>
      </c>
      <c r="H1146" s="72">
        <f>'Balance N'!P1149</f>
        <v>0</v>
      </c>
      <c r="I1146" s="74">
        <f t="shared" si="17"/>
        <v>0</v>
      </c>
    </row>
    <row r="1147" spans="1:9" ht="15.6">
      <c r="A1147" s="70">
        <f>'Balance N'!I1150</f>
        <v>0</v>
      </c>
      <c r="B1147" s="71">
        <f>'Balance N'!J1150</f>
        <v>0</v>
      </c>
      <c r="C1147" s="72">
        <f>'Balance N'!K1150</f>
        <v>0</v>
      </c>
      <c r="D1147" s="72">
        <f>'Balance N'!L1150</f>
        <v>0</v>
      </c>
      <c r="E1147" s="72">
        <f>'Balance N'!M1150</f>
        <v>0</v>
      </c>
      <c r="F1147" s="72">
        <f>'Balance N'!N1150</f>
        <v>0</v>
      </c>
      <c r="G1147" s="72">
        <f>'Balance N'!O1150</f>
        <v>0</v>
      </c>
      <c r="H1147" s="72">
        <f>'Balance N'!P1150</f>
        <v>0</v>
      </c>
      <c r="I1147" s="74">
        <f t="shared" si="17"/>
        <v>0</v>
      </c>
    </row>
    <row r="1148" spans="1:9" ht="15.6">
      <c r="A1148" s="70">
        <f>'Balance N'!I1151</f>
        <v>0</v>
      </c>
      <c r="B1148" s="71">
        <f>'Balance N'!J1151</f>
        <v>0</v>
      </c>
      <c r="C1148" s="72">
        <f>'Balance N'!K1151</f>
        <v>0</v>
      </c>
      <c r="D1148" s="72">
        <f>'Balance N'!L1151</f>
        <v>0</v>
      </c>
      <c r="E1148" s="72">
        <f>'Balance N'!M1151</f>
        <v>0</v>
      </c>
      <c r="F1148" s="72">
        <f>'Balance N'!N1151</f>
        <v>0</v>
      </c>
      <c r="G1148" s="72">
        <f>'Balance N'!O1151</f>
        <v>0</v>
      </c>
      <c r="H1148" s="72">
        <f>'Balance N'!P1151</f>
        <v>0</v>
      </c>
      <c r="I1148" s="74">
        <f t="shared" si="17"/>
        <v>0</v>
      </c>
    </row>
    <row r="1149" spans="1:9" ht="15.6">
      <c r="A1149" s="70">
        <f>'Balance N'!I1152</f>
        <v>0</v>
      </c>
      <c r="B1149" s="71">
        <f>'Balance N'!J1152</f>
        <v>0</v>
      </c>
      <c r="C1149" s="72">
        <f>'Balance N'!K1152</f>
        <v>0</v>
      </c>
      <c r="D1149" s="72">
        <f>'Balance N'!L1152</f>
        <v>0</v>
      </c>
      <c r="E1149" s="72">
        <f>'Balance N'!M1152</f>
        <v>0</v>
      </c>
      <c r="F1149" s="72">
        <f>'Balance N'!N1152</f>
        <v>0</v>
      </c>
      <c r="G1149" s="72">
        <f>'Balance N'!O1152</f>
        <v>0</v>
      </c>
      <c r="H1149" s="72">
        <f>'Balance N'!P1152</f>
        <v>0</v>
      </c>
      <c r="I1149" s="74">
        <f t="shared" si="17"/>
        <v>0</v>
      </c>
    </row>
    <row r="1150" spans="1:9" ht="15.6">
      <c r="A1150" s="70">
        <f>'Balance N'!I1153</f>
        <v>0</v>
      </c>
      <c r="B1150" s="71">
        <f>'Balance N'!J1153</f>
        <v>0</v>
      </c>
      <c r="C1150" s="72">
        <f>'Balance N'!K1153</f>
        <v>0</v>
      </c>
      <c r="D1150" s="72">
        <f>'Balance N'!L1153</f>
        <v>0</v>
      </c>
      <c r="E1150" s="72">
        <f>'Balance N'!M1153</f>
        <v>0</v>
      </c>
      <c r="F1150" s="72">
        <f>'Balance N'!N1153</f>
        <v>0</v>
      </c>
      <c r="G1150" s="72">
        <f>'Balance N'!O1153</f>
        <v>0</v>
      </c>
      <c r="H1150" s="72">
        <f>'Balance N'!P1153</f>
        <v>0</v>
      </c>
      <c r="I1150" s="74">
        <f t="shared" si="17"/>
        <v>0</v>
      </c>
    </row>
    <row r="1151" spans="1:9" ht="15.6">
      <c r="A1151" s="70">
        <f>'Balance N'!I1154</f>
        <v>0</v>
      </c>
      <c r="B1151" s="71">
        <f>'Balance N'!J1154</f>
        <v>0</v>
      </c>
      <c r="C1151" s="72">
        <f>'Balance N'!K1154</f>
        <v>0</v>
      </c>
      <c r="D1151" s="72">
        <f>'Balance N'!L1154</f>
        <v>0</v>
      </c>
      <c r="E1151" s="72">
        <f>'Balance N'!M1154</f>
        <v>0</v>
      </c>
      <c r="F1151" s="72">
        <f>'Balance N'!N1154</f>
        <v>0</v>
      </c>
      <c r="G1151" s="72">
        <f>'Balance N'!O1154</f>
        <v>0</v>
      </c>
      <c r="H1151" s="72">
        <f>'Balance N'!P1154</f>
        <v>0</v>
      </c>
      <c r="I1151" s="74">
        <f t="shared" si="17"/>
        <v>0</v>
      </c>
    </row>
    <row r="1152" spans="1:9" ht="15.6">
      <c r="A1152" s="70">
        <f>'Balance N'!I1155</f>
        <v>0</v>
      </c>
      <c r="B1152" s="71">
        <f>'Balance N'!J1155</f>
        <v>0</v>
      </c>
      <c r="C1152" s="72">
        <f>'Balance N'!K1155</f>
        <v>0</v>
      </c>
      <c r="D1152" s="72">
        <f>'Balance N'!L1155</f>
        <v>0</v>
      </c>
      <c r="E1152" s="72">
        <f>'Balance N'!M1155</f>
        <v>0</v>
      </c>
      <c r="F1152" s="72">
        <f>'Balance N'!N1155</f>
        <v>0</v>
      </c>
      <c r="G1152" s="72">
        <f>'Balance N'!O1155</f>
        <v>0</v>
      </c>
      <c r="H1152" s="72">
        <f>'Balance N'!P1155</f>
        <v>0</v>
      </c>
      <c r="I1152" s="74">
        <f t="shared" si="17"/>
        <v>0</v>
      </c>
    </row>
    <row r="1153" spans="1:9" ht="15.6">
      <c r="A1153" s="70">
        <f>'Balance N'!I1156</f>
        <v>0</v>
      </c>
      <c r="B1153" s="71">
        <f>'Balance N'!J1156</f>
        <v>0</v>
      </c>
      <c r="C1153" s="72">
        <f>'Balance N'!K1156</f>
        <v>0</v>
      </c>
      <c r="D1153" s="72">
        <f>'Balance N'!L1156</f>
        <v>0</v>
      </c>
      <c r="E1153" s="72">
        <f>'Balance N'!M1156</f>
        <v>0</v>
      </c>
      <c r="F1153" s="72">
        <f>'Balance N'!N1156</f>
        <v>0</v>
      </c>
      <c r="G1153" s="72">
        <f>'Balance N'!O1156</f>
        <v>0</v>
      </c>
      <c r="H1153" s="72">
        <f>'Balance N'!P1156</f>
        <v>0</v>
      </c>
      <c r="I1153" s="74">
        <f t="shared" si="17"/>
        <v>0</v>
      </c>
    </row>
    <row r="1154" spans="1:9" ht="15.6">
      <c r="A1154" s="70">
        <f>'Balance N'!I1157</f>
        <v>0</v>
      </c>
      <c r="B1154" s="71">
        <f>'Balance N'!J1157</f>
        <v>0</v>
      </c>
      <c r="C1154" s="72">
        <f>'Balance N'!K1157</f>
        <v>0</v>
      </c>
      <c r="D1154" s="72">
        <f>'Balance N'!L1157</f>
        <v>0</v>
      </c>
      <c r="E1154" s="72">
        <f>'Balance N'!M1157</f>
        <v>0</v>
      </c>
      <c r="F1154" s="72">
        <f>'Balance N'!N1157</f>
        <v>0</v>
      </c>
      <c r="G1154" s="72">
        <f>'Balance N'!O1157</f>
        <v>0</v>
      </c>
      <c r="H1154" s="72">
        <f>'Balance N'!P1157</f>
        <v>0</v>
      </c>
      <c r="I1154" s="74">
        <f t="shared" si="17"/>
        <v>0</v>
      </c>
    </row>
    <row r="1155" spans="1:9" ht="15.6">
      <c r="A1155" s="70">
        <f>'Balance N'!I1158</f>
        <v>0</v>
      </c>
      <c r="B1155" s="71">
        <f>'Balance N'!J1158</f>
        <v>0</v>
      </c>
      <c r="C1155" s="72">
        <f>'Balance N'!K1158</f>
        <v>0</v>
      </c>
      <c r="D1155" s="72">
        <f>'Balance N'!L1158</f>
        <v>0</v>
      </c>
      <c r="E1155" s="72">
        <f>'Balance N'!M1158</f>
        <v>0</v>
      </c>
      <c r="F1155" s="72">
        <f>'Balance N'!N1158</f>
        <v>0</v>
      </c>
      <c r="G1155" s="72">
        <f>'Balance N'!O1158</f>
        <v>0</v>
      </c>
      <c r="H1155" s="72">
        <f>'Balance N'!P1158</f>
        <v>0</v>
      </c>
      <c r="I1155" s="74">
        <f t="shared" ref="I1155:I1218" si="18">(C1155-D1155)+(E1155-F1155)-(G1155-H1155)</f>
        <v>0</v>
      </c>
    </row>
    <row r="1156" spans="1:9" ht="15.6">
      <c r="A1156" s="70">
        <f>'Balance N'!I1159</f>
        <v>0</v>
      </c>
      <c r="B1156" s="71">
        <f>'Balance N'!J1159</f>
        <v>0</v>
      </c>
      <c r="C1156" s="72">
        <f>'Balance N'!K1159</f>
        <v>0</v>
      </c>
      <c r="D1156" s="72">
        <f>'Balance N'!L1159</f>
        <v>0</v>
      </c>
      <c r="E1156" s="72">
        <f>'Balance N'!M1159</f>
        <v>0</v>
      </c>
      <c r="F1156" s="72">
        <f>'Balance N'!N1159</f>
        <v>0</v>
      </c>
      <c r="G1156" s="72">
        <f>'Balance N'!O1159</f>
        <v>0</v>
      </c>
      <c r="H1156" s="72">
        <f>'Balance N'!P1159</f>
        <v>0</v>
      </c>
      <c r="I1156" s="74">
        <f t="shared" si="18"/>
        <v>0</v>
      </c>
    </row>
    <row r="1157" spans="1:9" ht="15.6">
      <c r="A1157" s="70">
        <f>'Balance N'!I1160</f>
        <v>0</v>
      </c>
      <c r="B1157" s="71">
        <f>'Balance N'!J1160</f>
        <v>0</v>
      </c>
      <c r="C1157" s="72">
        <f>'Balance N'!K1160</f>
        <v>0</v>
      </c>
      <c r="D1157" s="72">
        <f>'Balance N'!L1160</f>
        <v>0</v>
      </c>
      <c r="E1157" s="72">
        <f>'Balance N'!M1160</f>
        <v>0</v>
      </c>
      <c r="F1157" s="72">
        <f>'Balance N'!N1160</f>
        <v>0</v>
      </c>
      <c r="G1157" s="72">
        <f>'Balance N'!O1160</f>
        <v>0</v>
      </c>
      <c r="H1157" s="72">
        <f>'Balance N'!P1160</f>
        <v>0</v>
      </c>
      <c r="I1157" s="74">
        <f t="shared" si="18"/>
        <v>0</v>
      </c>
    </row>
    <row r="1158" spans="1:9" ht="15.6">
      <c r="A1158" s="70">
        <f>'Balance N'!I1161</f>
        <v>0</v>
      </c>
      <c r="B1158" s="71">
        <f>'Balance N'!J1161</f>
        <v>0</v>
      </c>
      <c r="C1158" s="72">
        <f>'Balance N'!K1161</f>
        <v>0</v>
      </c>
      <c r="D1158" s="72">
        <f>'Balance N'!L1161</f>
        <v>0</v>
      </c>
      <c r="E1158" s="72">
        <f>'Balance N'!M1161</f>
        <v>0</v>
      </c>
      <c r="F1158" s="72">
        <f>'Balance N'!N1161</f>
        <v>0</v>
      </c>
      <c r="G1158" s="72">
        <f>'Balance N'!O1161</f>
        <v>0</v>
      </c>
      <c r="H1158" s="72">
        <f>'Balance N'!P1161</f>
        <v>0</v>
      </c>
      <c r="I1158" s="74">
        <f t="shared" si="18"/>
        <v>0</v>
      </c>
    </row>
    <row r="1159" spans="1:9" ht="15.6">
      <c r="A1159" s="70">
        <f>'Balance N'!I1162</f>
        <v>0</v>
      </c>
      <c r="B1159" s="71">
        <f>'Balance N'!J1162</f>
        <v>0</v>
      </c>
      <c r="C1159" s="72">
        <f>'Balance N'!K1162</f>
        <v>0</v>
      </c>
      <c r="D1159" s="72">
        <f>'Balance N'!L1162</f>
        <v>0</v>
      </c>
      <c r="E1159" s="72">
        <f>'Balance N'!M1162</f>
        <v>0</v>
      </c>
      <c r="F1159" s="72">
        <f>'Balance N'!N1162</f>
        <v>0</v>
      </c>
      <c r="G1159" s="72">
        <f>'Balance N'!O1162</f>
        <v>0</v>
      </c>
      <c r="H1159" s="72">
        <f>'Balance N'!P1162</f>
        <v>0</v>
      </c>
      <c r="I1159" s="74">
        <f t="shared" si="18"/>
        <v>0</v>
      </c>
    </row>
    <row r="1160" spans="1:9" ht="15.6">
      <c r="A1160" s="70">
        <f>'Balance N'!I1163</f>
        <v>0</v>
      </c>
      <c r="B1160" s="71">
        <f>'Balance N'!J1163</f>
        <v>0</v>
      </c>
      <c r="C1160" s="72">
        <f>'Balance N'!K1163</f>
        <v>0</v>
      </c>
      <c r="D1160" s="72">
        <f>'Balance N'!L1163</f>
        <v>0</v>
      </c>
      <c r="E1160" s="72">
        <f>'Balance N'!M1163</f>
        <v>0</v>
      </c>
      <c r="F1160" s="72">
        <f>'Balance N'!N1163</f>
        <v>0</v>
      </c>
      <c r="G1160" s="72">
        <f>'Balance N'!O1163</f>
        <v>0</v>
      </c>
      <c r="H1160" s="72">
        <f>'Balance N'!P1163</f>
        <v>0</v>
      </c>
      <c r="I1160" s="74">
        <f t="shared" si="18"/>
        <v>0</v>
      </c>
    </row>
    <row r="1161" spans="1:9" ht="15.6">
      <c r="A1161" s="70">
        <f>'Balance N'!I1164</f>
        <v>0</v>
      </c>
      <c r="B1161" s="71">
        <f>'Balance N'!J1164</f>
        <v>0</v>
      </c>
      <c r="C1161" s="72">
        <f>'Balance N'!K1164</f>
        <v>0</v>
      </c>
      <c r="D1161" s="72">
        <f>'Balance N'!L1164</f>
        <v>0</v>
      </c>
      <c r="E1161" s="72">
        <f>'Balance N'!M1164</f>
        <v>0</v>
      </c>
      <c r="F1161" s="72">
        <f>'Balance N'!N1164</f>
        <v>0</v>
      </c>
      <c r="G1161" s="72">
        <f>'Balance N'!O1164</f>
        <v>0</v>
      </c>
      <c r="H1161" s="72">
        <f>'Balance N'!P1164</f>
        <v>0</v>
      </c>
      <c r="I1161" s="74">
        <f t="shared" si="18"/>
        <v>0</v>
      </c>
    </row>
    <row r="1162" spans="1:9" ht="15.6">
      <c r="A1162" s="70">
        <f>'Balance N'!I1165</f>
        <v>0</v>
      </c>
      <c r="B1162" s="71">
        <f>'Balance N'!J1165</f>
        <v>0</v>
      </c>
      <c r="C1162" s="72">
        <f>'Balance N'!K1165</f>
        <v>0</v>
      </c>
      <c r="D1162" s="72">
        <f>'Balance N'!L1165</f>
        <v>0</v>
      </c>
      <c r="E1162" s="72">
        <f>'Balance N'!M1165</f>
        <v>0</v>
      </c>
      <c r="F1162" s="72">
        <f>'Balance N'!N1165</f>
        <v>0</v>
      </c>
      <c r="G1162" s="72">
        <f>'Balance N'!O1165</f>
        <v>0</v>
      </c>
      <c r="H1162" s="72">
        <f>'Balance N'!P1165</f>
        <v>0</v>
      </c>
      <c r="I1162" s="74">
        <f t="shared" si="18"/>
        <v>0</v>
      </c>
    </row>
    <row r="1163" spans="1:9" ht="15.6">
      <c r="A1163" s="70">
        <f>'Balance N'!I1166</f>
        <v>0</v>
      </c>
      <c r="B1163" s="71">
        <f>'Balance N'!J1166</f>
        <v>0</v>
      </c>
      <c r="C1163" s="72">
        <f>'Balance N'!K1166</f>
        <v>0</v>
      </c>
      <c r="D1163" s="72">
        <f>'Balance N'!L1166</f>
        <v>0</v>
      </c>
      <c r="E1163" s="72">
        <f>'Balance N'!M1166</f>
        <v>0</v>
      </c>
      <c r="F1163" s="72">
        <f>'Balance N'!N1166</f>
        <v>0</v>
      </c>
      <c r="G1163" s="72">
        <f>'Balance N'!O1166</f>
        <v>0</v>
      </c>
      <c r="H1163" s="72">
        <f>'Balance N'!P1166</f>
        <v>0</v>
      </c>
      <c r="I1163" s="74">
        <f t="shared" si="18"/>
        <v>0</v>
      </c>
    </row>
    <row r="1164" spans="1:9" ht="15.6">
      <c r="A1164" s="70">
        <f>'Balance N'!I1167</f>
        <v>0</v>
      </c>
      <c r="B1164" s="71">
        <f>'Balance N'!J1167</f>
        <v>0</v>
      </c>
      <c r="C1164" s="72">
        <f>'Balance N'!K1167</f>
        <v>0</v>
      </c>
      <c r="D1164" s="72">
        <f>'Balance N'!L1167</f>
        <v>0</v>
      </c>
      <c r="E1164" s="72">
        <f>'Balance N'!M1167</f>
        <v>0</v>
      </c>
      <c r="F1164" s="72">
        <f>'Balance N'!N1167</f>
        <v>0</v>
      </c>
      <c r="G1164" s="72">
        <f>'Balance N'!O1167</f>
        <v>0</v>
      </c>
      <c r="H1164" s="72">
        <f>'Balance N'!P1167</f>
        <v>0</v>
      </c>
      <c r="I1164" s="74">
        <f t="shared" si="18"/>
        <v>0</v>
      </c>
    </row>
    <row r="1165" spans="1:9" ht="15.6">
      <c r="A1165" s="70">
        <f>'Balance N'!I1168</f>
        <v>0</v>
      </c>
      <c r="B1165" s="71">
        <f>'Balance N'!J1168</f>
        <v>0</v>
      </c>
      <c r="C1165" s="72">
        <f>'Balance N'!K1168</f>
        <v>0</v>
      </c>
      <c r="D1165" s="72">
        <f>'Balance N'!L1168</f>
        <v>0</v>
      </c>
      <c r="E1165" s="72">
        <f>'Balance N'!M1168</f>
        <v>0</v>
      </c>
      <c r="F1165" s="72">
        <f>'Balance N'!N1168</f>
        <v>0</v>
      </c>
      <c r="G1165" s="72">
        <f>'Balance N'!O1168</f>
        <v>0</v>
      </c>
      <c r="H1165" s="72">
        <f>'Balance N'!P1168</f>
        <v>0</v>
      </c>
      <c r="I1165" s="74">
        <f t="shared" si="18"/>
        <v>0</v>
      </c>
    </row>
    <row r="1166" spans="1:9" ht="15.6">
      <c r="A1166" s="70">
        <f>'Balance N'!I1169</f>
        <v>0</v>
      </c>
      <c r="B1166" s="71">
        <f>'Balance N'!J1169</f>
        <v>0</v>
      </c>
      <c r="C1166" s="72">
        <f>'Balance N'!K1169</f>
        <v>0</v>
      </c>
      <c r="D1166" s="72">
        <f>'Balance N'!L1169</f>
        <v>0</v>
      </c>
      <c r="E1166" s="72">
        <f>'Balance N'!M1169</f>
        <v>0</v>
      </c>
      <c r="F1166" s="72">
        <f>'Balance N'!N1169</f>
        <v>0</v>
      </c>
      <c r="G1166" s="72">
        <f>'Balance N'!O1169</f>
        <v>0</v>
      </c>
      <c r="H1166" s="72">
        <f>'Balance N'!P1169</f>
        <v>0</v>
      </c>
      <c r="I1166" s="74">
        <f t="shared" si="18"/>
        <v>0</v>
      </c>
    </row>
    <row r="1167" spans="1:9" ht="15.6">
      <c r="A1167" s="70">
        <f>'Balance N'!I1170</f>
        <v>0</v>
      </c>
      <c r="B1167" s="71">
        <f>'Balance N'!J1170</f>
        <v>0</v>
      </c>
      <c r="C1167" s="72">
        <f>'Balance N'!K1170</f>
        <v>0</v>
      </c>
      <c r="D1167" s="72">
        <f>'Balance N'!L1170</f>
        <v>0</v>
      </c>
      <c r="E1167" s="72">
        <f>'Balance N'!M1170</f>
        <v>0</v>
      </c>
      <c r="F1167" s="72">
        <f>'Balance N'!N1170</f>
        <v>0</v>
      </c>
      <c r="G1167" s="72">
        <f>'Balance N'!O1170</f>
        <v>0</v>
      </c>
      <c r="H1167" s="72">
        <f>'Balance N'!P1170</f>
        <v>0</v>
      </c>
      <c r="I1167" s="74">
        <f t="shared" si="18"/>
        <v>0</v>
      </c>
    </row>
    <row r="1168" spans="1:9" ht="15.6">
      <c r="A1168" s="70">
        <f>'Balance N'!I1171</f>
        <v>0</v>
      </c>
      <c r="B1168" s="71">
        <f>'Balance N'!J1171</f>
        <v>0</v>
      </c>
      <c r="C1168" s="72">
        <f>'Balance N'!K1171</f>
        <v>0</v>
      </c>
      <c r="D1168" s="72">
        <f>'Balance N'!L1171</f>
        <v>0</v>
      </c>
      <c r="E1168" s="72">
        <f>'Balance N'!M1171</f>
        <v>0</v>
      </c>
      <c r="F1168" s="72">
        <f>'Balance N'!N1171</f>
        <v>0</v>
      </c>
      <c r="G1168" s="72">
        <f>'Balance N'!O1171</f>
        <v>0</v>
      </c>
      <c r="H1168" s="72">
        <f>'Balance N'!P1171</f>
        <v>0</v>
      </c>
      <c r="I1168" s="74">
        <f t="shared" si="18"/>
        <v>0</v>
      </c>
    </row>
    <row r="1169" spans="1:9" ht="15.6">
      <c r="A1169" s="70">
        <f>'Balance N'!I1172</f>
        <v>0</v>
      </c>
      <c r="B1169" s="71">
        <f>'Balance N'!J1172</f>
        <v>0</v>
      </c>
      <c r="C1169" s="72">
        <f>'Balance N'!K1172</f>
        <v>0</v>
      </c>
      <c r="D1169" s="72">
        <f>'Balance N'!L1172</f>
        <v>0</v>
      </c>
      <c r="E1169" s="72">
        <f>'Balance N'!M1172</f>
        <v>0</v>
      </c>
      <c r="F1169" s="72">
        <f>'Balance N'!N1172</f>
        <v>0</v>
      </c>
      <c r="G1169" s="72">
        <f>'Balance N'!O1172</f>
        <v>0</v>
      </c>
      <c r="H1169" s="72">
        <f>'Balance N'!P1172</f>
        <v>0</v>
      </c>
      <c r="I1169" s="74">
        <f t="shared" si="18"/>
        <v>0</v>
      </c>
    </row>
    <row r="1170" spans="1:9" ht="15.6">
      <c r="A1170" s="70">
        <f>'Balance N'!I1173</f>
        <v>0</v>
      </c>
      <c r="B1170" s="71">
        <f>'Balance N'!J1173</f>
        <v>0</v>
      </c>
      <c r="C1170" s="72">
        <f>'Balance N'!K1173</f>
        <v>0</v>
      </c>
      <c r="D1170" s="72">
        <f>'Balance N'!L1173</f>
        <v>0</v>
      </c>
      <c r="E1170" s="72">
        <f>'Balance N'!M1173</f>
        <v>0</v>
      </c>
      <c r="F1170" s="72">
        <f>'Balance N'!N1173</f>
        <v>0</v>
      </c>
      <c r="G1170" s="72">
        <f>'Balance N'!O1173</f>
        <v>0</v>
      </c>
      <c r="H1170" s="72">
        <f>'Balance N'!P1173</f>
        <v>0</v>
      </c>
      <c r="I1170" s="74">
        <f t="shared" si="18"/>
        <v>0</v>
      </c>
    </row>
    <row r="1171" spans="1:9" ht="15.6">
      <c r="A1171" s="70">
        <f>'Balance N'!I1174</f>
        <v>0</v>
      </c>
      <c r="B1171" s="71">
        <f>'Balance N'!J1174</f>
        <v>0</v>
      </c>
      <c r="C1171" s="72">
        <f>'Balance N'!K1174</f>
        <v>0</v>
      </c>
      <c r="D1171" s="72">
        <f>'Balance N'!L1174</f>
        <v>0</v>
      </c>
      <c r="E1171" s="72">
        <f>'Balance N'!M1174</f>
        <v>0</v>
      </c>
      <c r="F1171" s="72">
        <f>'Balance N'!N1174</f>
        <v>0</v>
      </c>
      <c r="G1171" s="72">
        <f>'Balance N'!O1174</f>
        <v>0</v>
      </c>
      <c r="H1171" s="72">
        <f>'Balance N'!P1174</f>
        <v>0</v>
      </c>
      <c r="I1171" s="74">
        <f t="shared" si="18"/>
        <v>0</v>
      </c>
    </row>
    <row r="1172" spans="1:9" ht="15.6">
      <c r="A1172" s="70">
        <f>'Balance N'!I1175</f>
        <v>0</v>
      </c>
      <c r="B1172" s="71">
        <f>'Balance N'!J1175</f>
        <v>0</v>
      </c>
      <c r="C1172" s="72">
        <f>'Balance N'!K1175</f>
        <v>0</v>
      </c>
      <c r="D1172" s="72">
        <f>'Balance N'!L1175</f>
        <v>0</v>
      </c>
      <c r="E1172" s="72">
        <f>'Balance N'!M1175</f>
        <v>0</v>
      </c>
      <c r="F1172" s="72">
        <f>'Balance N'!N1175</f>
        <v>0</v>
      </c>
      <c r="G1172" s="72">
        <f>'Balance N'!O1175</f>
        <v>0</v>
      </c>
      <c r="H1172" s="72">
        <f>'Balance N'!P1175</f>
        <v>0</v>
      </c>
      <c r="I1172" s="74">
        <f t="shared" si="18"/>
        <v>0</v>
      </c>
    </row>
    <row r="1173" spans="1:9" ht="15.6">
      <c r="A1173" s="70">
        <f>'Balance N'!I1176</f>
        <v>0</v>
      </c>
      <c r="B1173" s="71">
        <f>'Balance N'!J1176</f>
        <v>0</v>
      </c>
      <c r="C1173" s="72">
        <f>'Balance N'!K1176</f>
        <v>0</v>
      </c>
      <c r="D1173" s="72">
        <f>'Balance N'!L1176</f>
        <v>0</v>
      </c>
      <c r="E1173" s="72">
        <f>'Balance N'!M1176</f>
        <v>0</v>
      </c>
      <c r="F1173" s="72">
        <f>'Balance N'!N1176</f>
        <v>0</v>
      </c>
      <c r="G1173" s="72">
        <f>'Balance N'!O1176</f>
        <v>0</v>
      </c>
      <c r="H1173" s="72">
        <f>'Balance N'!P1176</f>
        <v>0</v>
      </c>
      <c r="I1173" s="74">
        <f t="shared" si="18"/>
        <v>0</v>
      </c>
    </row>
    <row r="1174" spans="1:9" ht="15.6">
      <c r="A1174" s="70">
        <f>'Balance N'!I1177</f>
        <v>0</v>
      </c>
      <c r="B1174" s="71">
        <f>'Balance N'!J1177</f>
        <v>0</v>
      </c>
      <c r="C1174" s="72">
        <f>'Balance N'!K1177</f>
        <v>0</v>
      </c>
      <c r="D1174" s="72">
        <f>'Balance N'!L1177</f>
        <v>0</v>
      </c>
      <c r="E1174" s="72">
        <f>'Balance N'!M1177</f>
        <v>0</v>
      </c>
      <c r="F1174" s="72">
        <f>'Balance N'!N1177</f>
        <v>0</v>
      </c>
      <c r="G1174" s="72">
        <f>'Balance N'!O1177</f>
        <v>0</v>
      </c>
      <c r="H1174" s="72">
        <f>'Balance N'!P1177</f>
        <v>0</v>
      </c>
      <c r="I1174" s="74">
        <f t="shared" si="18"/>
        <v>0</v>
      </c>
    </row>
    <row r="1175" spans="1:9" ht="15.6">
      <c r="A1175" s="70">
        <f>'Balance N'!I1178</f>
        <v>0</v>
      </c>
      <c r="B1175" s="71">
        <f>'Balance N'!J1178</f>
        <v>0</v>
      </c>
      <c r="C1175" s="72">
        <f>'Balance N'!K1178</f>
        <v>0</v>
      </c>
      <c r="D1175" s="72">
        <f>'Balance N'!L1178</f>
        <v>0</v>
      </c>
      <c r="E1175" s="72">
        <f>'Balance N'!M1178</f>
        <v>0</v>
      </c>
      <c r="F1175" s="72">
        <f>'Balance N'!N1178</f>
        <v>0</v>
      </c>
      <c r="G1175" s="72">
        <f>'Balance N'!O1178</f>
        <v>0</v>
      </c>
      <c r="H1175" s="72">
        <f>'Balance N'!P1178</f>
        <v>0</v>
      </c>
      <c r="I1175" s="74">
        <f t="shared" si="18"/>
        <v>0</v>
      </c>
    </row>
    <row r="1176" spans="1:9" ht="15.6">
      <c r="A1176" s="70">
        <f>'Balance N'!I1179</f>
        <v>0</v>
      </c>
      <c r="B1176" s="71">
        <f>'Balance N'!J1179</f>
        <v>0</v>
      </c>
      <c r="C1176" s="72">
        <f>'Balance N'!K1179</f>
        <v>0</v>
      </c>
      <c r="D1176" s="72">
        <f>'Balance N'!L1179</f>
        <v>0</v>
      </c>
      <c r="E1176" s="72">
        <f>'Balance N'!M1179</f>
        <v>0</v>
      </c>
      <c r="F1176" s="72">
        <f>'Balance N'!N1179</f>
        <v>0</v>
      </c>
      <c r="G1176" s="72">
        <f>'Balance N'!O1179</f>
        <v>0</v>
      </c>
      <c r="H1176" s="72">
        <f>'Balance N'!P1179</f>
        <v>0</v>
      </c>
      <c r="I1176" s="74">
        <f t="shared" si="18"/>
        <v>0</v>
      </c>
    </row>
    <row r="1177" spans="1:9" ht="15.6">
      <c r="A1177" s="70">
        <f>'Balance N'!I1180</f>
        <v>0</v>
      </c>
      <c r="B1177" s="71">
        <f>'Balance N'!J1180</f>
        <v>0</v>
      </c>
      <c r="C1177" s="72">
        <f>'Balance N'!K1180</f>
        <v>0</v>
      </c>
      <c r="D1177" s="72">
        <f>'Balance N'!L1180</f>
        <v>0</v>
      </c>
      <c r="E1177" s="72">
        <f>'Balance N'!M1180</f>
        <v>0</v>
      </c>
      <c r="F1177" s="72">
        <f>'Balance N'!N1180</f>
        <v>0</v>
      </c>
      <c r="G1177" s="72">
        <f>'Balance N'!O1180</f>
        <v>0</v>
      </c>
      <c r="H1177" s="72">
        <f>'Balance N'!P1180</f>
        <v>0</v>
      </c>
      <c r="I1177" s="74">
        <f t="shared" si="18"/>
        <v>0</v>
      </c>
    </row>
    <row r="1178" spans="1:9" ht="15.6">
      <c r="A1178" s="70">
        <f>'Balance N'!I1181</f>
        <v>0</v>
      </c>
      <c r="B1178" s="71">
        <f>'Balance N'!J1181</f>
        <v>0</v>
      </c>
      <c r="C1178" s="72">
        <f>'Balance N'!K1181</f>
        <v>0</v>
      </c>
      <c r="D1178" s="72">
        <f>'Balance N'!L1181</f>
        <v>0</v>
      </c>
      <c r="E1178" s="72">
        <f>'Balance N'!M1181</f>
        <v>0</v>
      </c>
      <c r="F1178" s="72">
        <f>'Balance N'!N1181</f>
        <v>0</v>
      </c>
      <c r="G1178" s="72">
        <f>'Balance N'!O1181</f>
        <v>0</v>
      </c>
      <c r="H1178" s="72">
        <f>'Balance N'!P1181</f>
        <v>0</v>
      </c>
      <c r="I1178" s="74">
        <f t="shared" si="18"/>
        <v>0</v>
      </c>
    </row>
    <row r="1179" spans="1:9" ht="15.6">
      <c r="A1179" s="70">
        <f>'Balance N'!I1182</f>
        <v>0</v>
      </c>
      <c r="B1179" s="71">
        <f>'Balance N'!J1182</f>
        <v>0</v>
      </c>
      <c r="C1179" s="72">
        <f>'Balance N'!K1182</f>
        <v>0</v>
      </c>
      <c r="D1179" s="72">
        <f>'Balance N'!L1182</f>
        <v>0</v>
      </c>
      <c r="E1179" s="72">
        <f>'Balance N'!M1182</f>
        <v>0</v>
      </c>
      <c r="F1179" s="72">
        <f>'Balance N'!N1182</f>
        <v>0</v>
      </c>
      <c r="G1179" s="72">
        <f>'Balance N'!O1182</f>
        <v>0</v>
      </c>
      <c r="H1179" s="72">
        <f>'Balance N'!P1182</f>
        <v>0</v>
      </c>
      <c r="I1179" s="74">
        <f t="shared" si="18"/>
        <v>0</v>
      </c>
    </row>
    <row r="1180" spans="1:9" ht="15.6">
      <c r="A1180" s="70">
        <f>'Balance N'!I1183</f>
        <v>0</v>
      </c>
      <c r="B1180" s="71">
        <f>'Balance N'!J1183</f>
        <v>0</v>
      </c>
      <c r="C1180" s="72">
        <f>'Balance N'!K1183</f>
        <v>0</v>
      </c>
      <c r="D1180" s="72">
        <f>'Balance N'!L1183</f>
        <v>0</v>
      </c>
      <c r="E1180" s="72">
        <f>'Balance N'!M1183</f>
        <v>0</v>
      </c>
      <c r="F1180" s="72">
        <f>'Balance N'!N1183</f>
        <v>0</v>
      </c>
      <c r="G1180" s="72">
        <f>'Balance N'!O1183</f>
        <v>0</v>
      </c>
      <c r="H1180" s="72">
        <f>'Balance N'!P1183</f>
        <v>0</v>
      </c>
      <c r="I1180" s="74">
        <f t="shared" si="18"/>
        <v>0</v>
      </c>
    </row>
    <row r="1181" spans="1:9" ht="15.6">
      <c r="A1181" s="70">
        <f>'Balance N'!I1184</f>
        <v>0</v>
      </c>
      <c r="B1181" s="71">
        <f>'Balance N'!J1184</f>
        <v>0</v>
      </c>
      <c r="C1181" s="72">
        <f>'Balance N'!K1184</f>
        <v>0</v>
      </c>
      <c r="D1181" s="72">
        <f>'Balance N'!L1184</f>
        <v>0</v>
      </c>
      <c r="E1181" s="72">
        <f>'Balance N'!M1184</f>
        <v>0</v>
      </c>
      <c r="F1181" s="72">
        <f>'Balance N'!N1184</f>
        <v>0</v>
      </c>
      <c r="G1181" s="72">
        <f>'Balance N'!O1184</f>
        <v>0</v>
      </c>
      <c r="H1181" s="72">
        <f>'Balance N'!P1184</f>
        <v>0</v>
      </c>
      <c r="I1181" s="74">
        <f t="shared" si="18"/>
        <v>0</v>
      </c>
    </row>
    <row r="1182" spans="1:9" ht="15.6">
      <c r="A1182" s="70">
        <f>'Balance N'!I1185</f>
        <v>0</v>
      </c>
      <c r="B1182" s="71">
        <f>'Balance N'!J1185</f>
        <v>0</v>
      </c>
      <c r="C1182" s="72">
        <f>'Balance N'!K1185</f>
        <v>0</v>
      </c>
      <c r="D1182" s="72">
        <f>'Balance N'!L1185</f>
        <v>0</v>
      </c>
      <c r="E1182" s="72">
        <f>'Balance N'!M1185</f>
        <v>0</v>
      </c>
      <c r="F1182" s="72">
        <f>'Balance N'!N1185</f>
        <v>0</v>
      </c>
      <c r="G1182" s="72">
        <f>'Balance N'!O1185</f>
        <v>0</v>
      </c>
      <c r="H1182" s="72">
        <f>'Balance N'!P1185</f>
        <v>0</v>
      </c>
      <c r="I1182" s="74">
        <f t="shared" si="18"/>
        <v>0</v>
      </c>
    </row>
    <row r="1183" spans="1:9" ht="15.6">
      <c r="A1183" s="70">
        <f>'Balance N'!I1186</f>
        <v>0</v>
      </c>
      <c r="B1183" s="71">
        <f>'Balance N'!J1186</f>
        <v>0</v>
      </c>
      <c r="C1183" s="72">
        <f>'Balance N'!K1186</f>
        <v>0</v>
      </c>
      <c r="D1183" s="72">
        <f>'Balance N'!L1186</f>
        <v>0</v>
      </c>
      <c r="E1183" s="72">
        <f>'Balance N'!M1186</f>
        <v>0</v>
      </c>
      <c r="F1183" s="72">
        <f>'Balance N'!N1186</f>
        <v>0</v>
      </c>
      <c r="G1183" s="72">
        <f>'Balance N'!O1186</f>
        <v>0</v>
      </c>
      <c r="H1183" s="72">
        <f>'Balance N'!P1186</f>
        <v>0</v>
      </c>
      <c r="I1183" s="74">
        <f t="shared" si="18"/>
        <v>0</v>
      </c>
    </row>
    <row r="1184" spans="1:9" ht="15.6">
      <c r="A1184" s="70">
        <f>'Balance N'!I1187</f>
        <v>0</v>
      </c>
      <c r="B1184" s="71">
        <f>'Balance N'!J1187</f>
        <v>0</v>
      </c>
      <c r="C1184" s="72">
        <f>'Balance N'!K1187</f>
        <v>0</v>
      </c>
      <c r="D1184" s="72">
        <f>'Balance N'!L1187</f>
        <v>0</v>
      </c>
      <c r="E1184" s="72">
        <f>'Balance N'!M1187</f>
        <v>0</v>
      </c>
      <c r="F1184" s="72">
        <f>'Balance N'!N1187</f>
        <v>0</v>
      </c>
      <c r="G1184" s="72">
        <f>'Balance N'!O1187</f>
        <v>0</v>
      </c>
      <c r="H1184" s="72">
        <f>'Balance N'!P1187</f>
        <v>0</v>
      </c>
      <c r="I1184" s="74">
        <f t="shared" si="18"/>
        <v>0</v>
      </c>
    </row>
    <row r="1185" spans="1:9" ht="15.6">
      <c r="A1185" s="70">
        <f>'Balance N'!I1188</f>
        <v>0</v>
      </c>
      <c r="B1185" s="71">
        <f>'Balance N'!J1188</f>
        <v>0</v>
      </c>
      <c r="C1185" s="72">
        <f>'Balance N'!K1188</f>
        <v>0</v>
      </c>
      <c r="D1185" s="72">
        <f>'Balance N'!L1188</f>
        <v>0</v>
      </c>
      <c r="E1185" s="72">
        <f>'Balance N'!M1188</f>
        <v>0</v>
      </c>
      <c r="F1185" s="72">
        <f>'Balance N'!N1188</f>
        <v>0</v>
      </c>
      <c r="G1185" s="72">
        <f>'Balance N'!O1188</f>
        <v>0</v>
      </c>
      <c r="H1185" s="72">
        <f>'Balance N'!P1188</f>
        <v>0</v>
      </c>
      <c r="I1185" s="74">
        <f t="shared" si="18"/>
        <v>0</v>
      </c>
    </row>
    <row r="1186" spans="1:9" ht="15.6">
      <c r="A1186" s="70">
        <f>'Balance N'!I1189</f>
        <v>0</v>
      </c>
      <c r="B1186" s="71">
        <f>'Balance N'!J1189</f>
        <v>0</v>
      </c>
      <c r="C1186" s="72">
        <f>'Balance N'!K1189</f>
        <v>0</v>
      </c>
      <c r="D1186" s="72">
        <f>'Balance N'!L1189</f>
        <v>0</v>
      </c>
      <c r="E1186" s="72">
        <f>'Balance N'!M1189</f>
        <v>0</v>
      </c>
      <c r="F1186" s="72">
        <f>'Balance N'!N1189</f>
        <v>0</v>
      </c>
      <c r="G1186" s="72">
        <f>'Balance N'!O1189</f>
        <v>0</v>
      </c>
      <c r="H1186" s="72">
        <f>'Balance N'!P1189</f>
        <v>0</v>
      </c>
      <c r="I1186" s="74">
        <f t="shared" si="18"/>
        <v>0</v>
      </c>
    </row>
    <row r="1187" spans="1:9" ht="15.6">
      <c r="A1187" s="70">
        <f>'Balance N'!I1190</f>
        <v>0</v>
      </c>
      <c r="B1187" s="71">
        <f>'Balance N'!J1190</f>
        <v>0</v>
      </c>
      <c r="C1187" s="72">
        <f>'Balance N'!K1190</f>
        <v>0</v>
      </c>
      <c r="D1187" s="72">
        <f>'Balance N'!L1190</f>
        <v>0</v>
      </c>
      <c r="E1187" s="72">
        <f>'Balance N'!M1190</f>
        <v>0</v>
      </c>
      <c r="F1187" s="72">
        <f>'Balance N'!N1190</f>
        <v>0</v>
      </c>
      <c r="G1187" s="72">
        <f>'Balance N'!O1190</f>
        <v>0</v>
      </c>
      <c r="H1187" s="72">
        <f>'Balance N'!P1190</f>
        <v>0</v>
      </c>
      <c r="I1187" s="74">
        <f t="shared" si="18"/>
        <v>0</v>
      </c>
    </row>
    <row r="1188" spans="1:9" ht="15.6">
      <c r="A1188" s="70">
        <f>'Balance N'!I1191</f>
        <v>0</v>
      </c>
      <c r="B1188" s="71">
        <f>'Balance N'!J1191</f>
        <v>0</v>
      </c>
      <c r="C1188" s="72">
        <f>'Balance N'!K1191</f>
        <v>0</v>
      </c>
      <c r="D1188" s="72">
        <f>'Balance N'!L1191</f>
        <v>0</v>
      </c>
      <c r="E1188" s="72">
        <f>'Balance N'!M1191</f>
        <v>0</v>
      </c>
      <c r="F1188" s="72">
        <f>'Balance N'!N1191</f>
        <v>0</v>
      </c>
      <c r="G1188" s="72">
        <f>'Balance N'!O1191</f>
        <v>0</v>
      </c>
      <c r="H1188" s="72">
        <f>'Balance N'!P1191</f>
        <v>0</v>
      </c>
      <c r="I1188" s="74">
        <f t="shared" si="18"/>
        <v>0</v>
      </c>
    </row>
    <row r="1189" spans="1:9" ht="15.6">
      <c r="A1189" s="70">
        <f>'Balance N'!I1192</f>
        <v>0</v>
      </c>
      <c r="B1189" s="71">
        <f>'Balance N'!J1192</f>
        <v>0</v>
      </c>
      <c r="C1189" s="72">
        <f>'Balance N'!K1192</f>
        <v>0</v>
      </c>
      <c r="D1189" s="72">
        <f>'Balance N'!L1192</f>
        <v>0</v>
      </c>
      <c r="E1189" s="72">
        <f>'Balance N'!M1192</f>
        <v>0</v>
      </c>
      <c r="F1189" s="72">
        <f>'Balance N'!N1192</f>
        <v>0</v>
      </c>
      <c r="G1189" s="72">
        <f>'Balance N'!O1192</f>
        <v>0</v>
      </c>
      <c r="H1189" s="72">
        <f>'Balance N'!P1192</f>
        <v>0</v>
      </c>
      <c r="I1189" s="74">
        <f t="shared" si="18"/>
        <v>0</v>
      </c>
    </row>
    <row r="1190" spans="1:9" ht="15.6">
      <c r="A1190" s="70">
        <f>'Balance N'!I1193</f>
        <v>0</v>
      </c>
      <c r="B1190" s="71">
        <f>'Balance N'!J1193</f>
        <v>0</v>
      </c>
      <c r="C1190" s="72">
        <f>'Balance N'!K1193</f>
        <v>0</v>
      </c>
      <c r="D1190" s="72">
        <f>'Balance N'!L1193</f>
        <v>0</v>
      </c>
      <c r="E1190" s="72">
        <f>'Balance N'!M1193</f>
        <v>0</v>
      </c>
      <c r="F1190" s="72">
        <f>'Balance N'!N1193</f>
        <v>0</v>
      </c>
      <c r="G1190" s="72">
        <f>'Balance N'!O1193</f>
        <v>0</v>
      </c>
      <c r="H1190" s="72">
        <f>'Balance N'!P1193</f>
        <v>0</v>
      </c>
      <c r="I1190" s="74">
        <f t="shared" si="18"/>
        <v>0</v>
      </c>
    </row>
    <row r="1191" spans="1:9" ht="15.6">
      <c r="A1191" s="70">
        <f>'Balance N'!I1194</f>
        <v>0</v>
      </c>
      <c r="B1191" s="71">
        <f>'Balance N'!J1194</f>
        <v>0</v>
      </c>
      <c r="C1191" s="72">
        <f>'Balance N'!K1194</f>
        <v>0</v>
      </c>
      <c r="D1191" s="72">
        <f>'Balance N'!L1194</f>
        <v>0</v>
      </c>
      <c r="E1191" s="72">
        <f>'Balance N'!M1194</f>
        <v>0</v>
      </c>
      <c r="F1191" s="72">
        <f>'Balance N'!N1194</f>
        <v>0</v>
      </c>
      <c r="G1191" s="72">
        <f>'Balance N'!O1194</f>
        <v>0</v>
      </c>
      <c r="H1191" s="72">
        <f>'Balance N'!P1194</f>
        <v>0</v>
      </c>
      <c r="I1191" s="74">
        <f t="shared" si="18"/>
        <v>0</v>
      </c>
    </row>
    <row r="1192" spans="1:9" ht="15.6">
      <c r="A1192" s="70">
        <f>'Balance N'!I1195</f>
        <v>0</v>
      </c>
      <c r="B1192" s="71">
        <f>'Balance N'!J1195</f>
        <v>0</v>
      </c>
      <c r="C1192" s="72">
        <f>'Balance N'!K1195</f>
        <v>0</v>
      </c>
      <c r="D1192" s="72">
        <f>'Balance N'!L1195</f>
        <v>0</v>
      </c>
      <c r="E1192" s="72">
        <f>'Balance N'!M1195</f>
        <v>0</v>
      </c>
      <c r="F1192" s="72">
        <f>'Balance N'!N1195</f>
        <v>0</v>
      </c>
      <c r="G1192" s="72">
        <f>'Balance N'!O1195</f>
        <v>0</v>
      </c>
      <c r="H1192" s="72">
        <f>'Balance N'!P1195</f>
        <v>0</v>
      </c>
      <c r="I1192" s="74">
        <f t="shared" si="18"/>
        <v>0</v>
      </c>
    </row>
    <row r="1193" spans="1:9" ht="15.6">
      <c r="A1193" s="70">
        <f>'Balance N'!I1196</f>
        <v>0</v>
      </c>
      <c r="B1193" s="71">
        <f>'Balance N'!J1196</f>
        <v>0</v>
      </c>
      <c r="C1193" s="72">
        <f>'Balance N'!K1196</f>
        <v>0</v>
      </c>
      <c r="D1193" s="72">
        <f>'Balance N'!L1196</f>
        <v>0</v>
      </c>
      <c r="E1193" s="72">
        <f>'Balance N'!M1196</f>
        <v>0</v>
      </c>
      <c r="F1193" s="72">
        <f>'Balance N'!N1196</f>
        <v>0</v>
      </c>
      <c r="G1193" s="72">
        <f>'Balance N'!O1196</f>
        <v>0</v>
      </c>
      <c r="H1193" s="72">
        <f>'Balance N'!P1196</f>
        <v>0</v>
      </c>
      <c r="I1193" s="74">
        <f t="shared" si="18"/>
        <v>0</v>
      </c>
    </row>
    <row r="1194" spans="1:9" ht="15.6">
      <c r="A1194" s="70">
        <f>'Balance N'!I1197</f>
        <v>0</v>
      </c>
      <c r="B1194" s="71">
        <f>'Balance N'!J1197</f>
        <v>0</v>
      </c>
      <c r="C1194" s="72">
        <f>'Balance N'!K1197</f>
        <v>0</v>
      </c>
      <c r="D1194" s="72">
        <f>'Balance N'!L1197</f>
        <v>0</v>
      </c>
      <c r="E1194" s="72">
        <f>'Balance N'!M1197</f>
        <v>0</v>
      </c>
      <c r="F1194" s="72">
        <f>'Balance N'!N1197</f>
        <v>0</v>
      </c>
      <c r="G1194" s="72">
        <f>'Balance N'!O1197</f>
        <v>0</v>
      </c>
      <c r="H1194" s="72">
        <f>'Balance N'!P1197</f>
        <v>0</v>
      </c>
      <c r="I1194" s="74">
        <f t="shared" si="18"/>
        <v>0</v>
      </c>
    </row>
    <row r="1195" spans="1:9" ht="15.6">
      <c r="A1195" s="70">
        <f>'Balance N'!I1198</f>
        <v>0</v>
      </c>
      <c r="B1195" s="71">
        <f>'Balance N'!J1198</f>
        <v>0</v>
      </c>
      <c r="C1195" s="72">
        <f>'Balance N'!K1198</f>
        <v>0</v>
      </c>
      <c r="D1195" s="72">
        <f>'Balance N'!L1198</f>
        <v>0</v>
      </c>
      <c r="E1195" s="72">
        <f>'Balance N'!M1198</f>
        <v>0</v>
      </c>
      <c r="F1195" s="72">
        <f>'Balance N'!N1198</f>
        <v>0</v>
      </c>
      <c r="G1195" s="72">
        <f>'Balance N'!O1198</f>
        <v>0</v>
      </c>
      <c r="H1195" s="72">
        <f>'Balance N'!P1198</f>
        <v>0</v>
      </c>
      <c r="I1195" s="74">
        <f t="shared" si="18"/>
        <v>0</v>
      </c>
    </row>
    <row r="1196" spans="1:9" ht="15.6">
      <c r="A1196" s="70">
        <f>'Balance N'!I1199</f>
        <v>0</v>
      </c>
      <c r="B1196" s="71">
        <f>'Balance N'!J1199</f>
        <v>0</v>
      </c>
      <c r="C1196" s="72">
        <f>'Balance N'!K1199</f>
        <v>0</v>
      </c>
      <c r="D1196" s="72">
        <f>'Balance N'!L1199</f>
        <v>0</v>
      </c>
      <c r="E1196" s="72">
        <f>'Balance N'!M1199</f>
        <v>0</v>
      </c>
      <c r="F1196" s="72">
        <f>'Balance N'!N1199</f>
        <v>0</v>
      </c>
      <c r="G1196" s="72">
        <f>'Balance N'!O1199</f>
        <v>0</v>
      </c>
      <c r="H1196" s="72">
        <f>'Balance N'!P1199</f>
        <v>0</v>
      </c>
      <c r="I1196" s="74">
        <f t="shared" si="18"/>
        <v>0</v>
      </c>
    </row>
    <row r="1197" spans="1:9" ht="15.6">
      <c r="A1197" s="70">
        <f>'Balance N'!I1200</f>
        <v>0</v>
      </c>
      <c r="B1197" s="71">
        <f>'Balance N'!J1200</f>
        <v>0</v>
      </c>
      <c r="C1197" s="72">
        <f>'Balance N'!K1200</f>
        <v>0</v>
      </c>
      <c r="D1197" s="72">
        <f>'Balance N'!L1200</f>
        <v>0</v>
      </c>
      <c r="E1197" s="72">
        <f>'Balance N'!M1200</f>
        <v>0</v>
      </c>
      <c r="F1197" s="72">
        <f>'Balance N'!N1200</f>
        <v>0</v>
      </c>
      <c r="G1197" s="72">
        <f>'Balance N'!O1200</f>
        <v>0</v>
      </c>
      <c r="H1197" s="72">
        <f>'Balance N'!P1200</f>
        <v>0</v>
      </c>
      <c r="I1197" s="74">
        <f t="shared" si="18"/>
        <v>0</v>
      </c>
    </row>
    <row r="1198" spans="1:9" ht="15.6">
      <c r="A1198" s="70">
        <f>'Balance N'!I1201</f>
        <v>0</v>
      </c>
      <c r="B1198" s="71">
        <f>'Balance N'!J1201</f>
        <v>0</v>
      </c>
      <c r="C1198" s="72">
        <f>'Balance N'!K1201</f>
        <v>0</v>
      </c>
      <c r="D1198" s="72">
        <f>'Balance N'!L1201</f>
        <v>0</v>
      </c>
      <c r="E1198" s="72">
        <f>'Balance N'!M1201</f>
        <v>0</v>
      </c>
      <c r="F1198" s="72">
        <f>'Balance N'!N1201</f>
        <v>0</v>
      </c>
      <c r="G1198" s="72">
        <f>'Balance N'!O1201</f>
        <v>0</v>
      </c>
      <c r="H1198" s="72">
        <f>'Balance N'!P1201</f>
        <v>0</v>
      </c>
      <c r="I1198" s="74">
        <f t="shared" si="18"/>
        <v>0</v>
      </c>
    </row>
    <row r="1199" spans="1:9" ht="15.6">
      <c r="A1199" s="70">
        <f>'Balance N'!I1202</f>
        <v>0</v>
      </c>
      <c r="B1199" s="71">
        <f>'Balance N'!J1202</f>
        <v>0</v>
      </c>
      <c r="C1199" s="72">
        <f>'Balance N'!K1202</f>
        <v>0</v>
      </c>
      <c r="D1199" s="72">
        <f>'Balance N'!L1202</f>
        <v>0</v>
      </c>
      <c r="E1199" s="72">
        <f>'Balance N'!M1202</f>
        <v>0</v>
      </c>
      <c r="F1199" s="72">
        <f>'Balance N'!N1202</f>
        <v>0</v>
      </c>
      <c r="G1199" s="72">
        <f>'Balance N'!O1202</f>
        <v>0</v>
      </c>
      <c r="H1199" s="72">
        <f>'Balance N'!P1202</f>
        <v>0</v>
      </c>
      <c r="I1199" s="74">
        <f t="shared" si="18"/>
        <v>0</v>
      </c>
    </row>
    <row r="1200" spans="1:9" ht="15.6">
      <c r="A1200" s="70">
        <f>'Balance N'!I1203</f>
        <v>0</v>
      </c>
      <c r="B1200" s="71">
        <f>'Balance N'!J1203</f>
        <v>0</v>
      </c>
      <c r="C1200" s="72">
        <f>'Balance N'!K1203</f>
        <v>0</v>
      </c>
      <c r="D1200" s="72">
        <f>'Balance N'!L1203</f>
        <v>0</v>
      </c>
      <c r="E1200" s="72">
        <f>'Balance N'!M1203</f>
        <v>0</v>
      </c>
      <c r="F1200" s="72">
        <f>'Balance N'!N1203</f>
        <v>0</v>
      </c>
      <c r="G1200" s="72">
        <f>'Balance N'!O1203</f>
        <v>0</v>
      </c>
      <c r="H1200" s="72">
        <f>'Balance N'!P1203</f>
        <v>0</v>
      </c>
      <c r="I1200" s="74">
        <f t="shared" si="18"/>
        <v>0</v>
      </c>
    </row>
    <row r="1201" spans="1:9" ht="15.6">
      <c r="A1201" s="70">
        <f>'Balance N'!I1204</f>
        <v>0</v>
      </c>
      <c r="B1201" s="71">
        <f>'Balance N'!J1204</f>
        <v>0</v>
      </c>
      <c r="C1201" s="72">
        <f>'Balance N'!K1204</f>
        <v>0</v>
      </c>
      <c r="D1201" s="72">
        <f>'Balance N'!L1204</f>
        <v>0</v>
      </c>
      <c r="E1201" s="72">
        <f>'Balance N'!M1204</f>
        <v>0</v>
      </c>
      <c r="F1201" s="72">
        <f>'Balance N'!N1204</f>
        <v>0</v>
      </c>
      <c r="G1201" s="72">
        <f>'Balance N'!O1204</f>
        <v>0</v>
      </c>
      <c r="H1201" s="72">
        <f>'Balance N'!P1204</f>
        <v>0</v>
      </c>
      <c r="I1201" s="74">
        <f t="shared" si="18"/>
        <v>0</v>
      </c>
    </row>
    <row r="1202" spans="1:9" ht="15.6">
      <c r="A1202" s="70">
        <f>'Balance N'!I1205</f>
        <v>0</v>
      </c>
      <c r="B1202" s="71">
        <f>'Balance N'!J1205</f>
        <v>0</v>
      </c>
      <c r="C1202" s="72">
        <f>'Balance N'!K1205</f>
        <v>0</v>
      </c>
      <c r="D1202" s="72">
        <f>'Balance N'!L1205</f>
        <v>0</v>
      </c>
      <c r="E1202" s="72">
        <f>'Balance N'!M1205</f>
        <v>0</v>
      </c>
      <c r="F1202" s="72">
        <f>'Balance N'!N1205</f>
        <v>0</v>
      </c>
      <c r="G1202" s="72">
        <f>'Balance N'!O1205</f>
        <v>0</v>
      </c>
      <c r="H1202" s="72">
        <f>'Balance N'!P1205</f>
        <v>0</v>
      </c>
      <c r="I1202" s="74">
        <f t="shared" si="18"/>
        <v>0</v>
      </c>
    </row>
    <row r="1203" spans="1:9" ht="15.6">
      <c r="A1203" s="70">
        <f>'Balance N'!I1206</f>
        <v>0</v>
      </c>
      <c r="B1203" s="71">
        <f>'Balance N'!J1206</f>
        <v>0</v>
      </c>
      <c r="C1203" s="72">
        <f>'Balance N'!K1206</f>
        <v>0</v>
      </c>
      <c r="D1203" s="72">
        <f>'Balance N'!L1206</f>
        <v>0</v>
      </c>
      <c r="E1203" s="72">
        <f>'Balance N'!M1206</f>
        <v>0</v>
      </c>
      <c r="F1203" s="72">
        <f>'Balance N'!N1206</f>
        <v>0</v>
      </c>
      <c r="G1203" s="72">
        <f>'Balance N'!O1206</f>
        <v>0</v>
      </c>
      <c r="H1203" s="72">
        <f>'Balance N'!P1206</f>
        <v>0</v>
      </c>
      <c r="I1203" s="74">
        <f t="shared" si="18"/>
        <v>0</v>
      </c>
    </row>
    <row r="1204" spans="1:9" ht="15.6">
      <c r="A1204" s="70">
        <f>'Balance N'!I1207</f>
        <v>0</v>
      </c>
      <c r="B1204" s="71">
        <f>'Balance N'!J1207</f>
        <v>0</v>
      </c>
      <c r="C1204" s="72">
        <f>'Balance N'!K1207</f>
        <v>0</v>
      </c>
      <c r="D1204" s="72">
        <f>'Balance N'!L1207</f>
        <v>0</v>
      </c>
      <c r="E1204" s="72">
        <f>'Balance N'!M1207</f>
        <v>0</v>
      </c>
      <c r="F1204" s="72">
        <f>'Balance N'!N1207</f>
        <v>0</v>
      </c>
      <c r="G1204" s="72">
        <f>'Balance N'!O1207</f>
        <v>0</v>
      </c>
      <c r="H1204" s="72">
        <f>'Balance N'!P1207</f>
        <v>0</v>
      </c>
      <c r="I1204" s="74">
        <f t="shared" si="18"/>
        <v>0</v>
      </c>
    </row>
    <row r="1205" spans="1:9" ht="15.6">
      <c r="A1205" s="70">
        <f>'Balance N'!I1208</f>
        <v>0</v>
      </c>
      <c r="B1205" s="71">
        <f>'Balance N'!J1208</f>
        <v>0</v>
      </c>
      <c r="C1205" s="72">
        <f>'Balance N'!K1208</f>
        <v>0</v>
      </c>
      <c r="D1205" s="72">
        <f>'Balance N'!L1208</f>
        <v>0</v>
      </c>
      <c r="E1205" s="72">
        <f>'Balance N'!M1208</f>
        <v>0</v>
      </c>
      <c r="F1205" s="72">
        <f>'Balance N'!N1208</f>
        <v>0</v>
      </c>
      <c r="G1205" s="72">
        <f>'Balance N'!O1208</f>
        <v>0</v>
      </c>
      <c r="H1205" s="72">
        <f>'Balance N'!P1208</f>
        <v>0</v>
      </c>
      <c r="I1205" s="74">
        <f t="shared" si="18"/>
        <v>0</v>
      </c>
    </row>
    <row r="1206" spans="1:9" ht="15.6">
      <c r="A1206" s="70">
        <f>'Balance N'!I1209</f>
        <v>0</v>
      </c>
      <c r="B1206" s="71">
        <f>'Balance N'!J1209</f>
        <v>0</v>
      </c>
      <c r="C1206" s="72">
        <f>'Balance N'!K1209</f>
        <v>0</v>
      </c>
      <c r="D1206" s="72">
        <f>'Balance N'!L1209</f>
        <v>0</v>
      </c>
      <c r="E1206" s="72">
        <f>'Balance N'!M1209</f>
        <v>0</v>
      </c>
      <c r="F1206" s="72">
        <f>'Balance N'!N1209</f>
        <v>0</v>
      </c>
      <c r="G1206" s="72">
        <f>'Balance N'!O1209</f>
        <v>0</v>
      </c>
      <c r="H1206" s="72">
        <f>'Balance N'!P1209</f>
        <v>0</v>
      </c>
      <c r="I1206" s="74">
        <f t="shared" si="18"/>
        <v>0</v>
      </c>
    </row>
    <row r="1207" spans="1:9" ht="15.6">
      <c r="A1207" s="70">
        <f>'Balance N'!I1210</f>
        <v>0</v>
      </c>
      <c r="B1207" s="71">
        <f>'Balance N'!J1210</f>
        <v>0</v>
      </c>
      <c r="C1207" s="72">
        <f>'Balance N'!K1210</f>
        <v>0</v>
      </c>
      <c r="D1207" s="72">
        <f>'Balance N'!L1210</f>
        <v>0</v>
      </c>
      <c r="E1207" s="72">
        <f>'Balance N'!M1210</f>
        <v>0</v>
      </c>
      <c r="F1207" s="72">
        <f>'Balance N'!N1210</f>
        <v>0</v>
      </c>
      <c r="G1207" s="72">
        <f>'Balance N'!O1210</f>
        <v>0</v>
      </c>
      <c r="H1207" s="72">
        <f>'Balance N'!P1210</f>
        <v>0</v>
      </c>
      <c r="I1207" s="74">
        <f t="shared" si="18"/>
        <v>0</v>
      </c>
    </row>
    <row r="1208" spans="1:9" ht="15.6">
      <c r="A1208" s="70">
        <f>'Balance N'!I1211</f>
        <v>0</v>
      </c>
      <c r="B1208" s="71">
        <f>'Balance N'!J1211</f>
        <v>0</v>
      </c>
      <c r="C1208" s="72">
        <f>'Balance N'!K1211</f>
        <v>0</v>
      </c>
      <c r="D1208" s="72">
        <f>'Balance N'!L1211</f>
        <v>0</v>
      </c>
      <c r="E1208" s="72">
        <f>'Balance N'!M1211</f>
        <v>0</v>
      </c>
      <c r="F1208" s="72">
        <f>'Balance N'!N1211</f>
        <v>0</v>
      </c>
      <c r="G1208" s="72">
        <f>'Balance N'!O1211</f>
        <v>0</v>
      </c>
      <c r="H1208" s="72">
        <f>'Balance N'!P1211</f>
        <v>0</v>
      </c>
      <c r="I1208" s="74">
        <f t="shared" si="18"/>
        <v>0</v>
      </c>
    </row>
    <row r="1209" spans="1:9" ht="15.6">
      <c r="A1209" s="70">
        <f>'Balance N'!I1212</f>
        <v>0</v>
      </c>
      <c r="B1209" s="71">
        <f>'Balance N'!J1212</f>
        <v>0</v>
      </c>
      <c r="C1209" s="72">
        <f>'Balance N'!K1212</f>
        <v>0</v>
      </c>
      <c r="D1209" s="72">
        <f>'Balance N'!L1212</f>
        <v>0</v>
      </c>
      <c r="E1209" s="72">
        <f>'Balance N'!M1212</f>
        <v>0</v>
      </c>
      <c r="F1209" s="72">
        <f>'Balance N'!N1212</f>
        <v>0</v>
      </c>
      <c r="G1209" s="72">
        <f>'Balance N'!O1212</f>
        <v>0</v>
      </c>
      <c r="H1209" s="72">
        <f>'Balance N'!P1212</f>
        <v>0</v>
      </c>
      <c r="I1209" s="74">
        <f t="shared" si="18"/>
        <v>0</v>
      </c>
    </row>
    <row r="1210" spans="1:9" ht="15.6">
      <c r="A1210" s="70">
        <f>'Balance N'!I1213</f>
        <v>0</v>
      </c>
      <c r="B1210" s="71">
        <f>'Balance N'!J1213</f>
        <v>0</v>
      </c>
      <c r="C1210" s="72">
        <f>'Balance N'!K1213</f>
        <v>0</v>
      </c>
      <c r="D1210" s="72">
        <f>'Balance N'!L1213</f>
        <v>0</v>
      </c>
      <c r="E1210" s="72">
        <f>'Balance N'!M1213</f>
        <v>0</v>
      </c>
      <c r="F1210" s="72">
        <f>'Balance N'!N1213</f>
        <v>0</v>
      </c>
      <c r="G1210" s="72">
        <f>'Balance N'!O1213</f>
        <v>0</v>
      </c>
      <c r="H1210" s="72">
        <f>'Balance N'!P1213</f>
        <v>0</v>
      </c>
      <c r="I1210" s="74">
        <f t="shared" si="18"/>
        <v>0</v>
      </c>
    </row>
    <row r="1211" spans="1:9" ht="15.6">
      <c r="A1211" s="70">
        <f>'Balance N'!I1214</f>
        <v>0</v>
      </c>
      <c r="B1211" s="71">
        <f>'Balance N'!J1214</f>
        <v>0</v>
      </c>
      <c r="C1211" s="72">
        <f>'Balance N'!K1214</f>
        <v>0</v>
      </c>
      <c r="D1211" s="72">
        <f>'Balance N'!L1214</f>
        <v>0</v>
      </c>
      <c r="E1211" s="72">
        <f>'Balance N'!M1214</f>
        <v>0</v>
      </c>
      <c r="F1211" s="72">
        <f>'Balance N'!N1214</f>
        <v>0</v>
      </c>
      <c r="G1211" s="72">
        <f>'Balance N'!O1214</f>
        <v>0</v>
      </c>
      <c r="H1211" s="72">
        <f>'Balance N'!P1214</f>
        <v>0</v>
      </c>
      <c r="I1211" s="74">
        <f t="shared" si="18"/>
        <v>0</v>
      </c>
    </row>
    <row r="1212" spans="1:9" ht="15.6">
      <c r="A1212" s="70">
        <f>'Balance N'!I1215</f>
        <v>0</v>
      </c>
      <c r="B1212" s="71">
        <f>'Balance N'!J1215</f>
        <v>0</v>
      </c>
      <c r="C1212" s="72">
        <f>'Balance N'!K1215</f>
        <v>0</v>
      </c>
      <c r="D1212" s="72">
        <f>'Balance N'!L1215</f>
        <v>0</v>
      </c>
      <c r="E1212" s="72">
        <f>'Balance N'!M1215</f>
        <v>0</v>
      </c>
      <c r="F1212" s="72">
        <f>'Balance N'!N1215</f>
        <v>0</v>
      </c>
      <c r="G1212" s="72">
        <f>'Balance N'!O1215</f>
        <v>0</v>
      </c>
      <c r="H1212" s="72">
        <f>'Balance N'!P1215</f>
        <v>0</v>
      </c>
      <c r="I1212" s="74">
        <f t="shared" si="18"/>
        <v>0</v>
      </c>
    </row>
    <row r="1213" spans="1:9" ht="15.6">
      <c r="A1213" s="70">
        <f>'Balance N'!I1216</f>
        <v>0</v>
      </c>
      <c r="B1213" s="71">
        <f>'Balance N'!J1216</f>
        <v>0</v>
      </c>
      <c r="C1213" s="72">
        <f>'Balance N'!K1216</f>
        <v>0</v>
      </c>
      <c r="D1213" s="72">
        <f>'Balance N'!L1216</f>
        <v>0</v>
      </c>
      <c r="E1213" s="72">
        <f>'Balance N'!M1216</f>
        <v>0</v>
      </c>
      <c r="F1213" s="72">
        <f>'Balance N'!N1216</f>
        <v>0</v>
      </c>
      <c r="G1213" s="72">
        <f>'Balance N'!O1216</f>
        <v>0</v>
      </c>
      <c r="H1213" s="72">
        <f>'Balance N'!P1216</f>
        <v>0</v>
      </c>
      <c r="I1213" s="74">
        <f t="shared" si="18"/>
        <v>0</v>
      </c>
    </row>
    <row r="1214" spans="1:9" ht="15.6">
      <c r="A1214" s="70">
        <f>'Balance N'!I1217</f>
        <v>0</v>
      </c>
      <c r="B1214" s="71">
        <f>'Balance N'!J1217</f>
        <v>0</v>
      </c>
      <c r="C1214" s="72">
        <f>'Balance N'!K1217</f>
        <v>0</v>
      </c>
      <c r="D1214" s="72">
        <f>'Balance N'!L1217</f>
        <v>0</v>
      </c>
      <c r="E1214" s="72">
        <f>'Balance N'!M1217</f>
        <v>0</v>
      </c>
      <c r="F1214" s="72">
        <f>'Balance N'!N1217</f>
        <v>0</v>
      </c>
      <c r="G1214" s="72">
        <f>'Balance N'!O1217</f>
        <v>0</v>
      </c>
      <c r="H1214" s="72">
        <f>'Balance N'!P1217</f>
        <v>0</v>
      </c>
      <c r="I1214" s="74">
        <f t="shared" si="18"/>
        <v>0</v>
      </c>
    </row>
    <row r="1215" spans="1:9" ht="15.6">
      <c r="A1215" s="70">
        <f>'Balance N'!I1218</f>
        <v>0</v>
      </c>
      <c r="B1215" s="71">
        <f>'Balance N'!J1218</f>
        <v>0</v>
      </c>
      <c r="C1215" s="72">
        <f>'Balance N'!K1218</f>
        <v>0</v>
      </c>
      <c r="D1215" s="72">
        <f>'Balance N'!L1218</f>
        <v>0</v>
      </c>
      <c r="E1215" s="72">
        <f>'Balance N'!M1218</f>
        <v>0</v>
      </c>
      <c r="F1215" s="72">
        <f>'Balance N'!N1218</f>
        <v>0</v>
      </c>
      <c r="G1215" s="72">
        <f>'Balance N'!O1218</f>
        <v>0</v>
      </c>
      <c r="H1215" s="72">
        <f>'Balance N'!P1218</f>
        <v>0</v>
      </c>
      <c r="I1215" s="74">
        <f t="shared" si="18"/>
        <v>0</v>
      </c>
    </row>
    <row r="1216" spans="1:9" ht="15.6">
      <c r="A1216" s="70">
        <f>'Balance N'!I1219</f>
        <v>0</v>
      </c>
      <c r="B1216" s="71">
        <f>'Balance N'!J1219</f>
        <v>0</v>
      </c>
      <c r="C1216" s="72">
        <f>'Balance N'!K1219</f>
        <v>0</v>
      </c>
      <c r="D1216" s="72">
        <f>'Balance N'!L1219</f>
        <v>0</v>
      </c>
      <c r="E1216" s="72">
        <f>'Balance N'!M1219</f>
        <v>0</v>
      </c>
      <c r="F1216" s="72">
        <f>'Balance N'!N1219</f>
        <v>0</v>
      </c>
      <c r="G1216" s="72">
        <f>'Balance N'!O1219</f>
        <v>0</v>
      </c>
      <c r="H1216" s="72">
        <f>'Balance N'!P1219</f>
        <v>0</v>
      </c>
      <c r="I1216" s="74">
        <f t="shared" si="18"/>
        <v>0</v>
      </c>
    </row>
    <row r="1217" spans="1:9" ht="15.6">
      <c r="A1217" s="70">
        <f>'Balance N'!I1220</f>
        <v>0</v>
      </c>
      <c r="B1217" s="71">
        <f>'Balance N'!J1220</f>
        <v>0</v>
      </c>
      <c r="C1217" s="72">
        <f>'Balance N'!K1220</f>
        <v>0</v>
      </c>
      <c r="D1217" s="72">
        <f>'Balance N'!L1220</f>
        <v>0</v>
      </c>
      <c r="E1217" s="72">
        <f>'Balance N'!M1220</f>
        <v>0</v>
      </c>
      <c r="F1217" s="72">
        <f>'Balance N'!N1220</f>
        <v>0</v>
      </c>
      <c r="G1217" s="72">
        <f>'Balance N'!O1220</f>
        <v>0</v>
      </c>
      <c r="H1217" s="72">
        <f>'Balance N'!P1220</f>
        <v>0</v>
      </c>
      <c r="I1217" s="74">
        <f t="shared" si="18"/>
        <v>0</v>
      </c>
    </row>
    <row r="1218" spans="1:9" ht="15.6">
      <c r="A1218" s="70">
        <f>'Balance N'!I1221</f>
        <v>0</v>
      </c>
      <c r="B1218" s="71">
        <f>'Balance N'!J1221</f>
        <v>0</v>
      </c>
      <c r="C1218" s="72">
        <f>'Balance N'!K1221</f>
        <v>0</v>
      </c>
      <c r="D1218" s="72">
        <f>'Balance N'!L1221</f>
        <v>0</v>
      </c>
      <c r="E1218" s="72">
        <f>'Balance N'!M1221</f>
        <v>0</v>
      </c>
      <c r="F1218" s="72">
        <f>'Balance N'!N1221</f>
        <v>0</v>
      </c>
      <c r="G1218" s="72">
        <f>'Balance N'!O1221</f>
        <v>0</v>
      </c>
      <c r="H1218" s="72">
        <f>'Balance N'!P1221</f>
        <v>0</v>
      </c>
      <c r="I1218" s="74">
        <f t="shared" si="18"/>
        <v>0</v>
      </c>
    </row>
    <row r="1219" spans="1:9" ht="15.6">
      <c r="A1219" s="70">
        <f>'Balance N'!I1222</f>
        <v>0</v>
      </c>
      <c r="B1219" s="71">
        <f>'Balance N'!J1222</f>
        <v>0</v>
      </c>
      <c r="C1219" s="72">
        <f>'Balance N'!K1222</f>
        <v>0</v>
      </c>
      <c r="D1219" s="72">
        <f>'Balance N'!L1222</f>
        <v>0</v>
      </c>
      <c r="E1219" s="72">
        <f>'Balance N'!M1222</f>
        <v>0</v>
      </c>
      <c r="F1219" s="72">
        <f>'Balance N'!N1222</f>
        <v>0</v>
      </c>
      <c r="G1219" s="72">
        <f>'Balance N'!O1222</f>
        <v>0</v>
      </c>
      <c r="H1219" s="72">
        <f>'Balance N'!P1222</f>
        <v>0</v>
      </c>
      <c r="I1219" s="74">
        <f t="shared" ref="I1219:I1282" si="19">(C1219-D1219)+(E1219-F1219)-(G1219-H1219)</f>
        <v>0</v>
      </c>
    </row>
    <row r="1220" spans="1:9" ht="15.6">
      <c r="A1220" s="70">
        <f>'Balance N'!I1223</f>
        <v>0</v>
      </c>
      <c r="B1220" s="71">
        <f>'Balance N'!J1223</f>
        <v>0</v>
      </c>
      <c r="C1220" s="72">
        <f>'Balance N'!K1223</f>
        <v>0</v>
      </c>
      <c r="D1220" s="72">
        <f>'Balance N'!L1223</f>
        <v>0</v>
      </c>
      <c r="E1220" s="72">
        <f>'Balance N'!M1223</f>
        <v>0</v>
      </c>
      <c r="F1220" s="72">
        <f>'Balance N'!N1223</f>
        <v>0</v>
      </c>
      <c r="G1220" s="72">
        <f>'Balance N'!O1223</f>
        <v>0</v>
      </c>
      <c r="H1220" s="72">
        <f>'Balance N'!P1223</f>
        <v>0</v>
      </c>
      <c r="I1220" s="74">
        <f t="shared" si="19"/>
        <v>0</v>
      </c>
    </row>
    <row r="1221" spans="1:9" ht="15.6">
      <c r="A1221" s="70">
        <f>'Balance N'!I1224</f>
        <v>0</v>
      </c>
      <c r="B1221" s="71">
        <f>'Balance N'!J1224</f>
        <v>0</v>
      </c>
      <c r="C1221" s="72">
        <f>'Balance N'!K1224</f>
        <v>0</v>
      </c>
      <c r="D1221" s="72">
        <f>'Balance N'!L1224</f>
        <v>0</v>
      </c>
      <c r="E1221" s="72">
        <f>'Balance N'!M1224</f>
        <v>0</v>
      </c>
      <c r="F1221" s="72">
        <f>'Balance N'!N1224</f>
        <v>0</v>
      </c>
      <c r="G1221" s="72">
        <f>'Balance N'!O1224</f>
        <v>0</v>
      </c>
      <c r="H1221" s="72">
        <f>'Balance N'!P1224</f>
        <v>0</v>
      </c>
      <c r="I1221" s="74">
        <f t="shared" si="19"/>
        <v>0</v>
      </c>
    </row>
    <row r="1222" spans="1:9" ht="15.6">
      <c r="A1222" s="70">
        <f>'Balance N'!I1225</f>
        <v>0</v>
      </c>
      <c r="B1222" s="71">
        <f>'Balance N'!J1225</f>
        <v>0</v>
      </c>
      <c r="C1222" s="72">
        <f>'Balance N'!K1225</f>
        <v>0</v>
      </c>
      <c r="D1222" s="72">
        <f>'Balance N'!L1225</f>
        <v>0</v>
      </c>
      <c r="E1222" s="72">
        <f>'Balance N'!M1225</f>
        <v>0</v>
      </c>
      <c r="F1222" s="72">
        <f>'Balance N'!N1225</f>
        <v>0</v>
      </c>
      <c r="G1222" s="72">
        <f>'Balance N'!O1225</f>
        <v>0</v>
      </c>
      <c r="H1222" s="72">
        <f>'Balance N'!P1225</f>
        <v>0</v>
      </c>
      <c r="I1222" s="74">
        <f t="shared" si="19"/>
        <v>0</v>
      </c>
    </row>
    <row r="1223" spans="1:9" ht="15.6">
      <c r="A1223" s="70">
        <f>'Balance N'!I1226</f>
        <v>0</v>
      </c>
      <c r="B1223" s="71">
        <f>'Balance N'!J1226</f>
        <v>0</v>
      </c>
      <c r="C1223" s="72">
        <f>'Balance N'!K1226</f>
        <v>0</v>
      </c>
      <c r="D1223" s="72">
        <f>'Balance N'!L1226</f>
        <v>0</v>
      </c>
      <c r="E1223" s="72">
        <f>'Balance N'!M1226</f>
        <v>0</v>
      </c>
      <c r="F1223" s="72">
        <f>'Balance N'!N1226</f>
        <v>0</v>
      </c>
      <c r="G1223" s="72">
        <f>'Balance N'!O1226</f>
        <v>0</v>
      </c>
      <c r="H1223" s="72">
        <f>'Balance N'!P1226</f>
        <v>0</v>
      </c>
      <c r="I1223" s="74">
        <f t="shared" si="19"/>
        <v>0</v>
      </c>
    </row>
    <row r="1224" spans="1:9" ht="15.6">
      <c r="A1224" s="70">
        <f>'Balance N'!I1227</f>
        <v>0</v>
      </c>
      <c r="B1224" s="71">
        <f>'Balance N'!J1227</f>
        <v>0</v>
      </c>
      <c r="C1224" s="72">
        <f>'Balance N'!K1227</f>
        <v>0</v>
      </c>
      <c r="D1224" s="72">
        <f>'Balance N'!L1227</f>
        <v>0</v>
      </c>
      <c r="E1224" s="72">
        <f>'Balance N'!M1227</f>
        <v>0</v>
      </c>
      <c r="F1224" s="72">
        <f>'Balance N'!N1227</f>
        <v>0</v>
      </c>
      <c r="G1224" s="72">
        <f>'Balance N'!O1227</f>
        <v>0</v>
      </c>
      <c r="H1224" s="72">
        <f>'Balance N'!P1227</f>
        <v>0</v>
      </c>
      <c r="I1224" s="74">
        <f t="shared" si="19"/>
        <v>0</v>
      </c>
    </row>
    <row r="1225" spans="1:9" ht="15.6">
      <c r="A1225" s="70">
        <f>'Balance N'!I1228</f>
        <v>0</v>
      </c>
      <c r="B1225" s="71">
        <f>'Balance N'!J1228</f>
        <v>0</v>
      </c>
      <c r="C1225" s="72">
        <f>'Balance N'!K1228</f>
        <v>0</v>
      </c>
      <c r="D1225" s="72">
        <f>'Balance N'!L1228</f>
        <v>0</v>
      </c>
      <c r="E1225" s="72">
        <f>'Balance N'!M1228</f>
        <v>0</v>
      </c>
      <c r="F1225" s="72">
        <f>'Balance N'!N1228</f>
        <v>0</v>
      </c>
      <c r="G1225" s="72">
        <f>'Balance N'!O1228</f>
        <v>0</v>
      </c>
      <c r="H1225" s="72">
        <f>'Balance N'!P1228</f>
        <v>0</v>
      </c>
      <c r="I1225" s="74">
        <f t="shared" si="19"/>
        <v>0</v>
      </c>
    </row>
    <row r="1226" spans="1:9" ht="15.6">
      <c r="A1226" s="70">
        <f>'Balance N'!I1229</f>
        <v>0</v>
      </c>
      <c r="B1226" s="71">
        <f>'Balance N'!J1229</f>
        <v>0</v>
      </c>
      <c r="C1226" s="72">
        <f>'Balance N'!K1229</f>
        <v>0</v>
      </c>
      <c r="D1226" s="72">
        <f>'Balance N'!L1229</f>
        <v>0</v>
      </c>
      <c r="E1226" s="72">
        <f>'Balance N'!M1229</f>
        <v>0</v>
      </c>
      <c r="F1226" s="72">
        <f>'Balance N'!N1229</f>
        <v>0</v>
      </c>
      <c r="G1226" s="72">
        <f>'Balance N'!O1229</f>
        <v>0</v>
      </c>
      <c r="H1226" s="72">
        <f>'Balance N'!P1229</f>
        <v>0</v>
      </c>
      <c r="I1226" s="74">
        <f t="shared" si="19"/>
        <v>0</v>
      </c>
    </row>
    <row r="1227" spans="1:9" ht="15.6">
      <c r="A1227" s="70">
        <f>'Balance N'!I1230</f>
        <v>0</v>
      </c>
      <c r="B1227" s="71">
        <f>'Balance N'!J1230</f>
        <v>0</v>
      </c>
      <c r="C1227" s="72">
        <f>'Balance N'!K1230</f>
        <v>0</v>
      </c>
      <c r="D1227" s="72">
        <f>'Balance N'!L1230</f>
        <v>0</v>
      </c>
      <c r="E1227" s="72">
        <f>'Balance N'!M1230</f>
        <v>0</v>
      </c>
      <c r="F1227" s="72">
        <f>'Balance N'!N1230</f>
        <v>0</v>
      </c>
      <c r="G1227" s="72">
        <f>'Balance N'!O1230</f>
        <v>0</v>
      </c>
      <c r="H1227" s="72">
        <f>'Balance N'!P1230</f>
        <v>0</v>
      </c>
      <c r="I1227" s="74">
        <f t="shared" si="19"/>
        <v>0</v>
      </c>
    </row>
    <row r="1228" spans="1:9" ht="15.6">
      <c r="A1228" s="70">
        <f>'Balance N'!I1231</f>
        <v>0</v>
      </c>
      <c r="B1228" s="71">
        <f>'Balance N'!J1231</f>
        <v>0</v>
      </c>
      <c r="C1228" s="72">
        <f>'Balance N'!K1231</f>
        <v>0</v>
      </c>
      <c r="D1228" s="72">
        <f>'Balance N'!L1231</f>
        <v>0</v>
      </c>
      <c r="E1228" s="72">
        <f>'Balance N'!M1231</f>
        <v>0</v>
      </c>
      <c r="F1228" s="72">
        <f>'Balance N'!N1231</f>
        <v>0</v>
      </c>
      <c r="G1228" s="72">
        <f>'Balance N'!O1231</f>
        <v>0</v>
      </c>
      <c r="H1228" s="72">
        <f>'Balance N'!P1231</f>
        <v>0</v>
      </c>
      <c r="I1228" s="74">
        <f t="shared" si="19"/>
        <v>0</v>
      </c>
    </row>
    <row r="1229" spans="1:9" ht="15.6">
      <c r="A1229" s="70">
        <f>'Balance N'!I1232</f>
        <v>0</v>
      </c>
      <c r="B1229" s="71">
        <f>'Balance N'!J1232</f>
        <v>0</v>
      </c>
      <c r="C1229" s="72">
        <f>'Balance N'!K1232</f>
        <v>0</v>
      </c>
      <c r="D1229" s="72">
        <f>'Balance N'!L1232</f>
        <v>0</v>
      </c>
      <c r="E1229" s="72">
        <f>'Balance N'!M1232</f>
        <v>0</v>
      </c>
      <c r="F1229" s="72">
        <f>'Balance N'!N1232</f>
        <v>0</v>
      </c>
      <c r="G1229" s="72">
        <f>'Balance N'!O1232</f>
        <v>0</v>
      </c>
      <c r="H1229" s="72">
        <f>'Balance N'!P1232</f>
        <v>0</v>
      </c>
      <c r="I1229" s="74">
        <f t="shared" si="19"/>
        <v>0</v>
      </c>
    </row>
    <row r="1230" spans="1:9" ht="15.6">
      <c r="A1230" s="70">
        <f>'Balance N'!I1233</f>
        <v>0</v>
      </c>
      <c r="B1230" s="71">
        <f>'Balance N'!J1233</f>
        <v>0</v>
      </c>
      <c r="C1230" s="72">
        <f>'Balance N'!K1233</f>
        <v>0</v>
      </c>
      <c r="D1230" s="72">
        <f>'Balance N'!L1233</f>
        <v>0</v>
      </c>
      <c r="E1230" s="72">
        <f>'Balance N'!M1233</f>
        <v>0</v>
      </c>
      <c r="F1230" s="72">
        <f>'Balance N'!N1233</f>
        <v>0</v>
      </c>
      <c r="G1230" s="72">
        <f>'Balance N'!O1233</f>
        <v>0</v>
      </c>
      <c r="H1230" s="72">
        <f>'Balance N'!P1233</f>
        <v>0</v>
      </c>
      <c r="I1230" s="74">
        <f t="shared" si="19"/>
        <v>0</v>
      </c>
    </row>
    <row r="1231" spans="1:9" ht="15.6">
      <c r="A1231" s="70">
        <f>'Balance N'!I1234</f>
        <v>0</v>
      </c>
      <c r="B1231" s="71">
        <f>'Balance N'!J1234</f>
        <v>0</v>
      </c>
      <c r="C1231" s="72">
        <f>'Balance N'!K1234</f>
        <v>0</v>
      </c>
      <c r="D1231" s="72">
        <f>'Balance N'!L1234</f>
        <v>0</v>
      </c>
      <c r="E1231" s="72">
        <f>'Balance N'!M1234</f>
        <v>0</v>
      </c>
      <c r="F1231" s="72">
        <f>'Balance N'!N1234</f>
        <v>0</v>
      </c>
      <c r="G1231" s="72">
        <f>'Balance N'!O1234</f>
        <v>0</v>
      </c>
      <c r="H1231" s="72">
        <f>'Balance N'!P1234</f>
        <v>0</v>
      </c>
      <c r="I1231" s="74">
        <f t="shared" si="19"/>
        <v>0</v>
      </c>
    </row>
    <row r="1232" spans="1:9" ht="15.6">
      <c r="A1232" s="70">
        <f>'Balance N'!I1235</f>
        <v>0</v>
      </c>
      <c r="B1232" s="71">
        <f>'Balance N'!J1235</f>
        <v>0</v>
      </c>
      <c r="C1232" s="72">
        <f>'Balance N'!K1235</f>
        <v>0</v>
      </c>
      <c r="D1232" s="72">
        <f>'Balance N'!L1235</f>
        <v>0</v>
      </c>
      <c r="E1232" s="72">
        <f>'Balance N'!M1235</f>
        <v>0</v>
      </c>
      <c r="F1232" s="72">
        <f>'Balance N'!N1235</f>
        <v>0</v>
      </c>
      <c r="G1232" s="72">
        <f>'Balance N'!O1235</f>
        <v>0</v>
      </c>
      <c r="H1232" s="72">
        <f>'Balance N'!P1235</f>
        <v>0</v>
      </c>
      <c r="I1232" s="74">
        <f t="shared" si="19"/>
        <v>0</v>
      </c>
    </row>
    <row r="1233" spans="1:9" ht="15.6">
      <c r="A1233" s="70">
        <f>'Balance N'!I1236</f>
        <v>0</v>
      </c>
      <c r="B1233" s="71">
        <f>'Balance N'!J1236</f>
        <v>0</v>
      </c>
      <c r="C1233" s="72">
        <f>'Balance N'!K1236</f>
        <v>0</v>
      </c>
      <c r="D1233" s="72">
        <f>'Balance N'!L1236</f>
        <v>0</v>
      </c>
      <c r="E1233" s="72">
        <f>'Balance N'!M1236</f>
        <v>0</v>
      </c>
      <c r="F1233" s="72">
        <f>'Balance N'!N1236</f>
        <v>0</v>
      </c>
      <c r="G1233" s="72">
        <f>'Balance N'!O1236</f>
        <v>0</v>
      </c>
      <c r="H1233" s="72">
        <f>'Balance N'!P1236</f>
        <v>0</v>
      </c>
      <c r="I1233" s="74">
        <f t="shared" si="19"/>
        <v>0</v>
      </c>
    </row>
    <row r="1234" spans="1:9" ht="15.6">
      <c r="A1234" s="70">
        <f>'Balance N'!I1237</f>
        <v>0</v>
      </c>
      <c r="B1234" s="71">
        <f>'Balance N'!J1237</f>
        <v>0</v>
      </c>
      <c r="C1234" s="72">
        <f>'Balance N'!K1237</f>
        <v>0</v>
      </c>
      <c r="D1234" s="72">
        <f>'Balance N'!L1237</f>
        <v>0</v>
      </c>
      <c r="E1234" s="72">
        <f>'Balance N'!M1237</f>
        <v>0</v>
      </c>
      <c r="F1234" s="72">
        <f>'Balance N'!N1237</f>
        <v>0</v>
      </c>
      <c r="G1234" s="72">
        <f>'Balance N'!O1237</f>
        <v>0</v>
      </c>
      <c r="H1234" s="72">
        <f>'Balance N'!P1237</f>
        <v>0</v>
      </c>
      <c r="I1234" s="74">
        <f t="shared" si="19"/>
        <v>0</v>
      </c>
    </row>
    <row r="1235" spans="1:9" ht="15.6">
      <c r="A1235" s="70">
        <f>'Balance N'!I1238</f>
        <v>0</v>
      </c>
      <c r="B1235" s="71">
        <f>'Balance N'!J1238</f>
        <v>0</v>
      </c>
      <c r="C1235" s="72">
        <f>'Balance N'!K1238</f>
        <v>0</v>
      </c>
      <c r="D1235" s="72">
        <f>'Balance N'!L1238</f>
        <v>0</v>
      </c>
      <c r="E1235" s="72">
        <f>'Balance N'!M1238</f>
        <v>0</v>
      </c>
      <c r="F1235" s="72">
        <f>'Balance N'!N1238</f>
        <v>0</v>
      </c>
      <c r="G1235" s="72">
        <f>'Balance N'!O1238</f>
        <v>0</v>
      </c>
      <c r="H1235" s="72">
        <f>'Balance N'!P1238</f>
        <v>0</v>
      </c>
      <c r="I1235" s="74">
        <f t="shared" si="19"/>
        <v>0</v>
      </c>
    </row>
    <row r="1236" spans="1:9" ht="15.6">
      <c r="A1236" s="70">
        <f>'Balance N'!I1239</f>
        <v>0</v>
      </c>
      <c r="B1236" s="71">
        <f>'Balance N'!J1239</f>
        <v>0</v>
      </c>
      <c r="C1236" s="72">
        <f>'Balance N'!K1239</f>
        <v>0</v>
      </c>
      <c r="D1236" s="72">
        <f>'Balance N'!L1239</f>
        <v>0</v>
      </c>
      <c r="E1236" s="72">
        <f>'Balance N'!M1239</f>
        <v>0</v>
      </c>
      <c r="F1236" s="72">
        <f>'Balance N'!N1239</f>
        <v>0</v>
      </c>
      <c r="G1236" s="72">
        <f>'Balance N'!O1239</f>
        <v>0</v>
      </c>
      <c r="H1236" s="72">
        <f>'Balance N'!P1239</f>
        <v>0</v>
      </c>
      <c r="I1236" s="74">
        <f t="shared" si="19"/>
        <v>0</v>
      </c>
    </row>
    <row r="1237" spans="1:9" ht="15.6">
      <c r="A1237" s="70">
        <f>'Balance N'!I1240</f>
        <v>0</v>
      </c>
      <c r="B1237" s="71">
        <f>'Balance N'!J1240</f>
        <v>0</v>
      </c>
      <c r="C1237" s="72">
        <f>'Balance N'!K1240</f>
        <v>0</v>
      </c>
      <c r="D1237" s="72">
        <f>'Balance N'!L1240</f>
        <v>0</v>
      </c>
      <c r="E1237" s="72">
        <f>'Balance N'!M1240</f>
        <v>0</v>
      </c>
      <c r="F1237" s="72">
        <f>'Balance N'!N1240</f>
        <v>0</v>
      </c>
      <c r="G1237" s="72">
        <f>'Balance N'!O1240</f>
        <v>0</v>
      </c>
      <c r="H1237" s="72">
        <f>'Balance N'!P1240</f>
        <v>0</v>
      </c>
      <c r="I1237" s="74">
        <f t="shared" si="19"/>
        <v>0</v>
      </c>
    </row>
    <row r="1238" spans="1:9" ht="15.6">
      <c r="A1238" s="70">
        <f>'Balance N'!I1241</f>
        <v>0</v>
      </c>
      <c r="B1238" s="71">
        <f>'Balance N'!J1241</f>
        <v>0</v>
      </c>
      <c r="C1238" s="72">
        <f>'Balance N'!K1241</f>
        <v>0</v>
      </c>
      <c r="D1238" s="72">
        <f>'Balance N'!L1241</f>
        <v>0</v>
      </c>
      <c r="E1238" s="72">
        <f>'Balance N'!M1241</f>
        <v>0</v>
      </c>
      <c r="F1238" s="72">
        <f>'Balance N'!N1241</f>
        <v>0</v>
      </c>
      <c r="G1238" s="72">
        <f>'Balance N'!O1241</f>
        <v>0</v>
      </c>
      <c r="H1238" s="72">
        <f>'Balance N'!P1241</f>
        <v>0</v>
      </c>
      <c r="I1238" s="74">
        <f t="shared" si="19"/>
        <v>0</v>
      </c>
    </row>
    <row r="1239" spans="1:9" ht="15.6">
      <c r="A1239" s="70">
        <f>'Balance N'!I1242</f>
        <v>0</v>
      </c>
      <c r="B1239" s="71">
        <f>'Balance N'!J1242</f>
        <v>0</v>
      </c>
      <c r="C1239" s="72">
        <f>'Balance N'!K1242</f>
        <v>0</v>
      </c>
      <c r="D1239" s="72">
        <f>'Balance N'!L1242</f>
        <v>0</v>
      </c>
      <c r="E1239" s="72">
        <f>'Balance N'!M1242</f>
        <v>0</v>
      </c>
      <c r="F1239" s="72">
        <f>'Balance N'!N1242</f>
        <v>0</v>
      </c>
      <c r="G1239" s="72">
        <f>'Balance N'!O1242</f>
        <v>0</v>
      </c>
      <c r="H1239" s="72">
        <f>'Balance N'!P1242</f>
        <v>0</v>
      </c>
      <c r="I1239" s="74">
        <f t="shared" si="19"/>
        <v>0</v>
      </c>
    </row>
    <row r="1240" spans="1:9" ht="15.6">
      <c r="A1240" s="70">
        <f>'Balance N'!I1243</f>
        <v>0</v>
      </c>
      <c r="B1240" s="71">
        <f>'Balance N'!J1243</f>
        <v>0</v>
      </c>
      <c r="C1240" s="72">
        <f>'Balance N'!K1243</f>
        <v>0</v>
      </c>
      <c r="D1240" s="72">
        <f>'Balance N'!L1243</f>
        <v>0</v>
      </c>
      <c r="E1240" s="72">
        <f>'Balance N'!M1243</f>
        <v>0</v>
      </c>
      <c r="F1240" s="72">
        <f>'Balance N'!N1243</f>
        <v>0</v>
      </c>
      <c r="G1240" s="72">
        <f>'Balance N'!O1243</f>
        <v>0</v>
      </c>
      <c r="H1240" s="72">
        <f>'Balance N'!P1243</f>
        <v>0</v>
      </c>
      <c r="I1240" s="74">
        <f t="shared" si="19"/>
        <v>0</v>
      </c>
    </row>
    <row r="1241" spans="1:9" ht="15.6">
      <c r="A1241" s="70">
        <f>'Balance N'!I1244</f>
        <v>0</v>
      </c>
      <c r="B1241" s="71">
        <f>'Balance N'!J1244</f>
        <v>0</v>
      </c>
      <c r="C1241" s="72">
        <f>'Balance N'!K1244</f>
        <v>0</v>
      </c>
      <c r="D1241" s="72">
        <f>'Balance N'!L1244</f>
        <v>0</v>
      </c>
      <c r="E1241" s="72">
        <f>'Balance N'!M1244</f>
        <v>0</v>
      </c>
      <c r="F1241" s="72">
        <f>'Balance N'!N1244</f>
        <v>0</v>
      </c>
      <c r="G1241" s="72">
        <f>'Balance N'!O1244</f>
        <v>0</v>
      </c>
      <c r="H1241" s="72">
        <f>'Balance N'!P1244</f>
        <v>0</v>
      </c>
      <c r="I1241" s="74">
        <f t="shared" si="19"/>
        <v>0</v>
      </c>
    </row>
    <row r="1242" spans="1:9" ht="15.6">
      <c r="A1242" s="70">
        <f>'Balance N'!I1245</f>
        <v>0</v>
      </c>
      <c r="B1242" s="71">
        <f>'Balance N'!J1245</f>
        <v>0</v>
      </c>
      <c r="C1242" s="72">
        <f>'Balance N'!K1245</f>
        <v>0</v>
      </c>
      <c r="D1242" s="72">
        <f>'Balance N'!L1245</f>
        <v>0</v>
      </c>
      <c r="E1242" s="72">
        <f>'Balance N'!M1245</f>
        <v>0</v>
      </c>
      <c r="F1242" s="72">
        <f>'Balance N'!N1245</f>
        <v>0</v>
      </c>
      <c r="G1242" s="72">
        <f>'Balance N'!O1245</f>
        <v>0</v>
      </c>
      <c r="H1242" s="72">
        <f>'Balance N'!P1245</f>
        <v>0</v>
      </c>
      <c r="I1242" s="74">
        <f t="shared" si="19"/>
        <v>0</v>
      </c>
    </row>
    <row r="1243" spans="1:9" ht="15.6">
      <c r="A1243" s="70">
        <f>'Balance N'!I1246</f>
        <v>0</v>
      </c>
      <c r="B1243" s="71">
        <f>'Balance N'!J1246</f>
        <v>0</v>
      </c>
      <c r="C1243" s="72">
        <f>'Balance N'!K1246</f>
        <v>0</v>
      </c>
      <c r="D1243" s="72">
        <f>'Balance N'!L1246</f>
        <v>0</v>
      </c>
      <c r="E1243" s="72">
        <f>'Balance N'!M1246</f>
        <v>0</v>
      </c>
      <c r="F1243" s="72">
        <f>'Balance N'!N1246</f>
        <v>0</v>
      </c>
      <c r="G1243" s="72">
        <f>'Balance N'!O1246</f>
        <v>0</v>
      </c>
      <c r="H1243" s="72">
        <f>'Balance N'!P1246</f>
        <v>0</v>
      </c>
      <c r="I1243" s="74">
        <f t="shared" si="19"/>
        <v>0</v>
      </c>
    </row>
    <row r="1244" spans="1:9" ht="15.6">
      <c r="A1244" s="70">
        <f>'Balance N'!I1247</f>
        <v>0</v>
      </c>
      <c r="B1244" s="71">
        <f>'Balance N'!J1247</f>
        <v>0</v>
      </c>
      <c r="C1244" s="72">
        <f>'Balance N'!K1247</f>
        <v>0</v>
      </c>
      <c r="D1244" s="72">
        <f>'Balance N'!L1247</f>
        <v>0</v>
      </c>
      <c r="E1244" s="72">
        <f>'Balance N'!M1247</f>
        <v>0</v>
      </c>
      <c r="F1244" s="72">
        <f>'Balance N'!N1247</f>
        <v>0</v>
      </c>
      <c r="G1244" s="72">
        <f>'Balance N'!O1247</f>
        <v>0</v>
      </c>
      <c r="H1244" s="72">
        <f>'Balance N'!P1247</f>
        <v>0</v>
      </c>
      <c r="I1244" s="74">
        <f t="shared" si="19"/>
        <v>0</v>
      </c>
    </row>
    <row r="1245" spans="1:9" ht="15.6">
      <c r="A1245" s="70">
        <f>'Balance N'!I1248</f>
        <v>0</v>
      </c>
      <c r="B1245" s="71">
        <f>'Balance N'!J1248</f>
        <v>0</v>
      </c>
      <c r="C1245" s="72">
        <f>'Balance N'!K1248</f>
        <v>0</v>
      </c>
      <c r="D1245" s="72">
        <f>'Balance N'!L1248</f>
        <v>0</v>
      </c>
      <c r="E1245" s="72">
        <f>'Balance N'!M1248</f>
        <v>0</v>
      </c>
      <c r="F1245" s="72">
        <f>'Balance N'!N1248</f>
        <v>0</v>
      </c>
      <c r="G1245" s="72">
        <f>'Balance N'!O1248</f>
        <v>0</v>
      </c>
      <c r="H1245" s="72">
        <f>'Balance N'!P1248</f>
        <v>0</v>
      </c>
      <c r="I1245" s="74">
        <f t="shared" si="19"/>
        <v>0</v>
      </c>
    </row>
    <row r="1246" spans="1:9" ht="15.6">
      <c r="A1246" s="70">
        <f>'Balance N'!I1249</f>
        <v>0</v>
      </c>
      <c r="B1246" s="71">
        <f>'Balance N'!J1249</f>
        <v>0</v>
      </c>
      <c r="C1246" s="72">
        <f>'Balance N'!K1249</f>
        <v>0</v>
      </c>
      <c r="D1246" s="72">
        <f>'Balance N'!L1249</f>
        <v>0</v>
      </c>
      <c r="E1246" s="72">
        <f>'Balance N'!M1249</f>
        <v>0</v>
      </c>
      <c r="F1246" s="72">
        <f>'Balance N'!N1249</f>
        <v>0</v>
      </c>
      <c r="G1246" s="72">
        <f>'Balance N'!O1249</f>
        <v>0</v>
      </c>
      <c r="H1246" s="72">
        <f>'Balance N'!P1249</f>
        <v>0</v>
      </c>
      <c r="I1246" s="74">
        <f t="shared" si="19"/>
        <v>0</v>
      </c>
    </row>
    <row r="1247" spans="1:9" ht="15.6">
      <c r="A1247" s="70">
        <f>'Balance N'!I1250</f>
        <v>0</v>
      </c>
      <c r="B1247" s="71">
        <f>'Balance N'!J1250</f>
        <v>0</v>
      </c>
      <c r="C1247" s="72">
        <f>'Balance N'!K1250</f>
        <v>0</v>
      </c>
      <c r="D1247" s="72">
        <f>'Balance N'!L1250</f>
        <v>0</v>
      </c>
      <c r="E1247" s="72">
        <f>'Balance N'!M1250</f>
        <v>0</v>
      </c>
      <c r="F1247" s="72">
        <f>'Balance N'!N1250</f>
        <v>0</v>
      </c>
      <c r="G1247" s="72">
        <f>'Balance N'!O1250</f>
        <v>0</v>
      </c>
      <c r="H1247" s="72">
        <f>'Balance N'!P1250</f>
        <v>0</v>
      </c>
      <c r="I1247" s="74">
        <f t="shared" si="19"/>
        <v>0</v>
      </c>
    </row>
    <row r="1248" spans="1:9" ht="15.6">
      <c r="A1248" s="70">
        <f>'Balance N'!I1251</f>
        <v>0</v>
      </c>
      <c r="B1248" s="71">
        <f>'Balance N'!J1251</f>
        <v>0</v>
      </c>
      <c r="C1248" s="72">
        <f>'Balance N'!K1251</f>
        <v>0</v>
      </c>
      <c r="D1248" s="72">
        <f>'Balance N'!L1251</f>
        <v>0</v>
      </c>
      <c r="E1248" s="72">
        <f>'Balance N'!M1251</f>
        <v>0</v>
      </c>
      <c r="F1248" s="72">
        <f>'Balance N'!N1251</f>
        <v>0</v>
      </c>
      <c r="G1248" s="72">
        <f>'Balance N'!O1251</f>
        <v>0</v>
      </c>
      <c r="H1248" s="72">
        <f>'Balance N'!P1251</f>
        <v>0</v>
      </c>
      <c r="I1248" s="74">
        <f t="shared" si="19"/>
        <v>0</v>
      </c>
    </row>
    <row r="1249" spans="1:9" ht="15.6">
      <c r="A1249" s="70">
        <f>'Balance N'!I1252</f>
        <v>0</v>
      </c>
      <c r="B1249" s="71">
        <f>'Balance N'!J1252</f>
        <v>0</v>
      </c>
      <c r="C1249" s="72">
        <f>'Balance N'!K1252</f>
        <v>0</v>
      </c>
      <c r="D1249" s="72">
        <f>'Balance N'!L1252</f>
        <v>0</v>
      </c>
      <c r="E1249" s="72">
        <f>'Balance N'!M1252</f>
        <v>0</v>
      </c>
      <c r="F1249" s="72">
        <f>'Balance N'!N1252</f>
        <v>0</v>
      </c>
      <c r="G1249" s="72">
        <f>'Balance N'!O1252</f>
        <v>0</v>
      </c>
      <c r="H1249" s="72">
        <f>'Balance N'!P1252</f>
        <v>0</v>
      </c>
      <c r="I1249" s="74">
        <f t="shared" si="19"/>
        <v>0</v>
      </c>
    </row>
    <row r="1250" spans="1:9" ht="15.6">
      <c r="A1250" s="70">
        <f>'Balance N'!I1253</f>
        <v>0</v>
      </c>
      <c r="B1250" s="71">
        <f>'Balance N'!J1253</f>
        <v>0</v>
      </c>
      <c r="C1250" s="72">
        <f>'Balance N'!K1253</f>
        <v>0</v>
      </c>
      <c r="D1250" s="72">
        <f>'Balance N'!L1253</f>
        <v>0</v>
      </c>
      <c r="E1250" s="72">
        <f>'Balance N'!M1253</f>
        <v>0</v>
      </c>
      <c r="F1250" s="72">
        <f>'Balance N'!N1253</f>
        <v>0</v>
      </c>
      <c r="G1250" s="72">
        <f>'Balance N'!O1253</f>
        <v>0</v>
      </c>
      <c r="H1250" s="72">
        <f>'Balance N'!P1253</f>
        <v>0</v>
      </c>
      <c r="I1250" s="74">
        <f t="shared" si="19"/>
        <v>0</v>
      </c>
    </row>
    <row r="1251" spans="1:9" ht="15.6">
      <c r="A1251" s="70">
        <f>'Balance N'!I1254</f>
        <v>0</v>
      </c>
      <c r="B1251" s="71">
        <f>'Balance N'!J1254</f>
        <v>0</v>
      </c>
      <c r="C1251" s="72">
        <f>'Balance N'!K1254</f>
        <v>0</v>
      </c>
      <c r="D1251" s="72">
        <f>'Balance N'!L1254</f>
        <v>0</v>
      </c>
      <c r="E1251" s="72">
        <f>'Balance N'!M1254</f>
        <v>0</v>
      </c>
      <c r="F1251" s="72">
        <f>'Balance N'!N1254</f>
        <v>0</v>
      </c>
      <c r="G1251" s="72">
        <f>'Balance N'!O1254</f>
        <v>0</v>
      </c>
      <c r="H1251" s="72">
        <f>'Balance N'!P1254</f>
        <v>0</v>
      </c>
      <c r="I1251" s="74">
        <f t="shared" si="19"/>
        <v>0</v>
      </c>
    </row>
    <row r="1252" spans="1:9" ht="15.6">
      <c r="A1252" s="70">
        <f>'Balance N'!I1255</f>
        <v>0</v>
      </c>
      <c r="B1252" s="71">
        <f>'Balance N'!J1255</f>
        <v>0</v>
      </c>
      <c r="C1252" s="72">
        <f>'Balance N'!K1255</f>
        <v>0</v>
      </c>
      <c r="D1252" s="72">
        <f>'Balance N'!L1255</f>
        <v>0</v>
      </c>
      <c r="E1252" s="72">
        <f>'Balance N'!M1255</f>
        <v>0</v>
      </c>
      <c r="F1252" s="72">
        <f>'Balance N'!N1255</f>
        <v>0</v>
      </c>
      <c r="G1252" s="72">
        <f>'Balance N'!O1255</f>
        <v>0</v>
      </c>
      <c r="H1252" s="72">
        <f>'Balance N'!P1255</f>
        <v>0</v>
      </c>
      <c r="I1252" s="74">
        <f t="shared" si="19"/>
        <v>0</v>
      </c>
    </row>
    <row r="1253" spans="1:9" ht="15.6">
      <c r="A1253" s="70">
        <f>'Balance N'!I1256</f>
        <v>0</v>
      </c>
      <c r="B1253" s="71">
        <f>'Balance N'!J1256</f>
        <v>0</v>
      </c>
      <c r="C1253" s="72">
        <f>'Balance N'!K1256</f>
        <v>0</v>
      </c>
      <c r="D1253" s="72">
        <f>'Balance N'!L1256</f>
        <v>0</v>
      </c>
      <c r="E1253" s="72">
        <f>'Balance N'!M1256</f>
        <v>0</v>
      </c>
      <c r="F1253" s="72">
        <f>'Balance N'!N1256</f>
        <v>0</v>
      </c>
      <c r="G1253" s="72">
        <f>'Balance N'!O1256</f>
        <v>0</v>
      </c>
      <c r="H1253" s="72">
        <f>'Balance N'!P1256</f>
        <v>0</v>
      </c>
      <c r="I1253" s="74">
        <f t="shared" si="19"/>
        <v>0</v>
      </c>
    </row>
    <row r="1254" spans="1:9" ht="15.6">
      <c r="A1254" s="70">
        <f>'Balance N'!I1257</f>
        <v>0</v>
      </c>
      <c r="B1254" s="71">
        <f>'Balance N'!J1257</f>
        <v>0</v>
      </c>
      <c r="C1254" s="72">
        <f>'Balance N'!K1257</f>
        <v>0</v>
      </c>
      <c r="D1254" s="72">
        <f>'Balance N'!L1257</f>
        <v>0</v>
      </c>
      <c r="E1254" s="72">
        <f>'Balance N'!M1257</f>
        <v>0</v>
      </c>
      <c r="F1254" s="72">
        <f>'Balance N'!N1257</f>
        <v>0</v>
      </c>
      <c r="G1254" s="72">
        <f>'Balance N'!O1257</f>
        <v>0</v>
      </c>
      <c r="H1254" s="72">
        <f>'Balance N'!P1257</f>
        <v>0</v>
      </c>
      <c r="I1254" s="74">
        <f t="shared" si="19"/>
        <v>0</v>
      </c>
    </row>
    <row r="1255" spans="1:9" ht="15.6">
      <c r="A1255" s="70">
        <f>'Balance N'!I1258</f>
        <v>0</v>
      </c>
      <c r="B1255" s="71">
        <f>'Balance N'!J1258</f>
        <v>0</v>
      </c>
      <c r="C1255" s="72">
        <f>'Balance N'!K1258</f>
        <v>0</v>
      </c>
      <c r="D1255" s="72">
        <f>'Balance N'!L1258</f>
        <v>0</v>
      </c>
      <c r="E1255" s="72">
        <f>'Balance N'!M1258</f>
        <v>0</v>
      </c>
      <c r="F1255" s="72">
        <f>'Balance N'!N1258</f>
        <v>0</v>
      </c>
      <c r="G1255" s="72">
        <f>'Balance N'!O1258</f>
        <v>0</v>
      </c>
      <c r="H1255" s="72">
        <f>'Balance N'!P1258</f>
        <v>0</v>
      </c>
      <c r="I1255" s="74">
        <f t="shared" si="19"/>
        <v>0</v>
      </c>
    </row>
    <row r="1256" spans="1:9" ht="15.6">
      <c r="A1256" s="70">
        <f>'Balance N'!I1259</f>
        <v>0</v>
      </c>
      <c r="B1256" s="71">
        <f>'Balance N'!J1259</f>
        <v>0</v>
      </c>
      <c r="C1256" s="72">
        <f>'Balance N'!K1259</f>
        <v>0</v>
      </c>
      <c r="D1256" s="72">
        <f>'Balance N'!L1259</f>
        <v>0</v>
      </c>
      <c r="E1256" s="72">
        <f>'Balance N'!M1259</f>
        <v>0</v>
      </c>
      <c r="F1256" s="72">
        <f>'Balance N'!N1259</f>
        <v>0</v>
      </c>
      <c r="G1256" s="72">
        <f>'Balance N'!O1259</f>
        <v>0</v>
      </c>
      <c r="H1256" s="72">
        <f>'Balance N'!P1259</f>
        <v>0</v>
      </c>
      <c r="I1256" s="74">
        <f t="shared" si="19"/>
        <v>0</v>
      </c>
    </row>
    <row r="1257" spans="1:9" ht="15.6">
      <c r="A1257" s="70">
        <f>'Balance N'!I1260</f>
        <v>0</v>
      </c>
      <c r="B1257" s="71">
        <f>'Balance N'!J1260</f>
        <v>0</v>
      </c>
      <c r="C1257" s="72">
        <f>'Balance N'!K1260</f>
        <v>0</v>
      </c>
      <c r="D1257" s="72">
        <f>'Balance N'!L1260</f>
        <v>0</v>
      </c>
      <c r="E1257" s="72">
        <f>'Balance N'!M1260</f>
        <v>0</v>
      </c>
      <c r="F1257" s="72">
        <f>'Balance N'!N1260</f>
        <v>0</v>
      </c>
      <c r="G1257" s="72">
        <f>'Balance N'!O1260</f>
        <v>0</v>
      </c>
      <c r="H1257" s="72">
        <f>'Balance N'!P1260</f>
        <v>0</v>
      </c>
      <c r="I1257" s="74">
        <f t="shared" si="19"/>
        <v>0</v>
      </c>
    </row>
    <row r="1258" spans="1:9" ht="15.6">
      <c r="A1258" s="70">
        <f>'Balance N'!I1261</f>
        <v>0</v>
      </c>
      <c r="B1258" s="71">
        <f>'Balance N'!J1261</f>
        <v>0</v>
      </c>
      <c r="C1258" s="72">
        <f>'Balance N'!K1261</f>
        <v>0</v>
      </c>
      <c r="D1258" s="72">
        <f>'Balance N'!L1261</f>
        <v>0</v>
      </c>
      <c r="E1258" s="72">
        <f>'Balance N'!M1261</f>
        <v>0</v>
      </c>
      <c r="F1258" s="72">
        <f>'Balance N'!N1261</f>
        <v>0</v>
      </c>
      <c r="G1258" s="72">
        <f>'Balance N'!O1261</f>
        <v>0</v>
      </c>
      <c r="H1258" s="72">
        <f>'Balance N'!P1261</f>
        <v>0</v>
      </c>
      <c r="I1258" s="74">
        <f t="shared" si="19"/>
        <v>0</v>
      </c>
    </row>
    <row r="1259" spans="1:9" ht="15.6">
      <c r="A1259" s="70">
        <f>'Balance N'!I1262</f>
        <v>0</v>
      </c>
      <c r="B1259" s="71">
        <f>'Balance N'!J1262</f>
        <v>0</v>
      </c>
      <c r="C1259" s="72">
        <f>'Balance N'!K1262</f>
        <v>0</v>
      </c>
      <c r="D1259" s="72">
        <f>'Balance N'!L1262</f>
        <v>0</v>
      </c>
      <c r="E1259" s="72">
        <f>'Balance N'!M1262</f>
        <v>0</v>
      </c>
      <c r="F1259" s="72">
        <f>'Balance N'!N1262</f>
        <v>0</v>
      </c>
      <c r="G1259" s="72">
        <f>'Balance N'!O1262</f>
        <v>0</v>
      </c>
      <c r="H1259" s="72">
        <f>'Balance N'!P1262</f>
        <v>0</v>
      </c>
      <c r="I1259" s="74">
        <f t="shared" si="19"/>
        <v>0</v>
      </c>
    </row>
    <row r="1260" spans="1:9" ht="15.6">
      <c r="A1260" s="70">
        <f>'Balance N'!I1263</f>
        <v>0</v>
      </c>
      <c r="B1260" s="71">
        <f>'Balance N'!J1263</f>
        <v>0</v>
      </c>
      <c r="C1260" s="72">
        <f>'Balance N'!K1263</f>
        <v>0</v>
      </c>
      <c r="D1260" s="72">
        <f>'Balance N'!L1263</f>
        <v>0</v>
      </c>
      <c r="E1260" s="72">
        <f>'Balance N'!M1263</f>
        <v>0</v>
      </c>
      <c r="F1260" s="72">
        <f>'Balance N'!N1263</f>
        <v>0</v>
      </c>
      <c r="G1260" s="72">
        <f>'Balance N'!O1263</f>
        <v>0</v>
      </c>
      <c r="H1260" s="72">
        <f>'Balance N'!P1263</f>
        <v>0</v>
      </c>
      <c r="I1260" s="74">
        <f t="shared" si="19"/>
        <v>0</v>
      </c>
    </row>
    <row r="1261" spans="1:9" ht="15.6">
      <c r="A1261" s="70">
        <f>'Balance N'!I1264</f>
        <v>0</v>
      </c>
      <c r="B1261" s="71">
        <f>'Balance N'!J1264</f>
        <v>0</v>
      </c>
      <c r="C1261" s="72">
        <f>'Balance N'!K1264</f>
        <v>0</v>
      </c>
      <c r="D1261" s="72">
        <f>'Balance N'!L1264</f>
        <v>0</v>
      </c>
      <c r="E1261" s="72">
        <f>'Balance N'!M1264</f>
        <v>0</v>
      </c>
      <c r="F1261" s="72">
        <f>'Balance N'!N1264</f>
        <v>0</v>
      </c>
      <c r="G1261" s="72">
        <f>'Balance N'!O1264</f>
        <v>0</v>
      </c>
      <c r="H1261" s="72">
        <f>'Balance N'!P1264</f>
        <v>0</v>
      </c>
      <c r="I1261" s="74">
        <f t="shared" si="19"/>
        <v>0</v>
      </c>
    </row>
    <row r="1262" spans="1:9" ht="15.6">
      <c r="A1262" s="70">
        <f>'Balance N'!I1265</f>
        <v>0</v>
      </c>
      <c r="B1262" s="71">
        <f>'Balance N'!J1265</f>
        <v>0</v>
      </c>
      <c r="C1262" s="72">
        <f>'Balance N'!K1265</f>
        <v>0</v>
      </c>
      <c r="D1262" s="72">
        <f>'Balance N'!L1265</f>
        <v>0</v>
      </c>
      <c r="E1262" s="72">
        <f>'Balance N'!M1265</f>
        <v>0</v>
      </c>
      <c r="F1262" s="72">
        <f>'Balance N'!N1265</f>
        <v>0</v>
      </c>
      <c r="G1262" s="72">
        <f>'Balance N'!O1265</f>
        <v>0</v>
      </c>
      <c r="H1262" s="72">
        <f>'Balance N'!P1265</f>
        <v>0</v>
      </c>
      <c r="I1262" s="74">
        <f t="shared" si="19"/>
        <v>0</v>
      </c>
    </row>
    <row r="1263" spans="1:9" ht="15.6">
      <c r="A1263" s="70">
        <f>'Balance N'!I1266</f>
        <v>0</v>
      </c>
      <c r="B1263" s="71">
        <f>'Balance N'!J1266</f>
        <v>0</v>
      </c>
      <c r="C1263" s="72">
        <f>'Balance N'!K1266</f>
        <v>0</v>
      </c>
      <c r="D1263" s="72">
        <f>'Balance N'!L1266</f>
        <v>0</v>
      </c>
      <c r="E1263" s="72">
        <f>'Balance N'!M1266</f>
        <v>0</v>
      </c>
      <c r="F1263" s="72">
        <f>'Balance N'!N1266</f>
        <v>0</v>
      </c>
      <c r="G1263" s="72">
        <f>'Balance N'!O1266</f>
        <v>0</v>
      </c>
      <c r="H1263" s="72">
        <f>'Balance N'!P1266</f>
        <v>0</v>
      </c>
      <c r="I1263" s="74">
        <f t="shared" si="19"/>
        <v>0</v>
      </c>
    </row>
    <row r="1264" spans="1:9" ht="15.6">
      <c r="A1264" s="70">
        <f>'Balance N'!I1267</f>
        <v>0</v>
      </c>
      <c r="B1264" s="71">
        <f>'Balance N'!J1267</f>
        <v>0</v>
      </c>
      <c r="C1264" s="72">
        <f>'Balance N'!K1267</f>
        <v>0</v>
      </c>
      <c r="D1264" s="72">
        <f>'Balance N'!L1267</f>
        <v>0</v>
      </c>
      <c r="E1264" s="72">
        <f>'Balance N'!M1267</f>
        <v>0</v>
      </c>
      <c r="F1264" s="72">
        <f>'Balance N'!N1267</f>
        <v>0</v>
      </c>
      <c r="G1264" s="72">
        <f>'Balance N'!O1267</f>
        <v>0</v>
      </c>
      <c r="H1264" s="72">
        <f>'Balance N'!P1267</f>
        <v>0</v>
      </c>
      <c r="I1264" s="74">
        <f t="shared" si="19"/>
        <v>0</v>
      </c>
    </row>
    <row r="1265" spans="1:9" ht="15.6">
      <c r="A1265" s="70">
        <f>'Balance N'!I1268</f>
        <v>0</v>
      </c>
      <c r="B1265" s="71">
        <f>'Balance N'!J1268</f>
        <v>0</v>
      </c>
      <c r="C1265" s="72">
        <f>'Balance N'!K1268</f>
        <v>0</v>
      </c>
      <c r="D1265" s="72">
        <f>'Balance N'!L1268</f>
        <v>0</v>
      </c>
      <c r="E1265" s="72">
        <f>'Balance N'!M1268</f>
        <v>0</v>
      </c>
      <c r="F1265" s="72">
        <f>'Balance N'!N1268</f>
        <v>0</v>
      </c>
      <c r="G1265" s="72">
        <f>'Balance N'!O1268</f>
        <v>0</v>
      </c>
      <c r="H1265" s="72">
        <f>'Balance N'!P1268</f>
        <v>0</v>
      </c>
      <c r="I1265" s="74">
        <f t="shared" si="19"/>
        <v>0</v>
      </c>
    </row>
    <row r="1266" spans="1:9" ht="15.6">
      <c r="A1266" s="70">
        <f>'Balance N'!I1269</f>
        <v>0</v>
      </c>
      <c r="B1266" s="71">
        <f>'Balance N'!J1269</f>
        <v>0</v>
      </c>
      <c r="C1266" s="72">
        <f>'Balance N'!K1269</f>
        <v>0</v>
      </c>
      <c r="D1266" s="72">
        <f>'Balance N'!L1269</f>
        <v>0</v>
      </c>
      <c r="E1266" s="72">
        <f>'Balance N'!M1269</f>
        <v>0</v>
      </c>
      <c r="F1266" s="72">
        <f>'Balance N'!N1269</f>
        <v>0</v>
      </c>
      <c r="G1266" s="72">
        <f>'Balance N'!O1269</f>
        <v>0</v>
      </c>
      <c r="H1266" s="72">
        <f>'Balance N'!P1269</f>
        <v>0</v>
      </c>
      <c r="I1266" s="74">
        <f t="shared" si="19"/>
        <v>0</v>
      </c>
    </row>
    <row r="1267" spans="1:9" ht="15.6">
      <c r="A1267" s="70">
        <f>'Balance N'!I1270</f>
        <v>0</v>
      </c>
      <c r="B1267" s="71">
        <f>'Balance N'!J1270</f>
        <v>0</v>
      </c>
      <c r="C1267" s="72">
        <f>'Balance N'!K1270</f>
        <v>0</v>
      </c>
      <c r="D1267" s="72">
        <f>'Balance N'!L1270</f>
        <v>0</v>
      </c>
      <c r="E1267" s="72">
        <f>'Balance N'!M1270</f>
        <v>0</v>
      </c>
      <c r="F1267" s="72">
        <f>'Balance N'!N1270</f>
        <v>0</v>
      </c>
      <c r="G1267" s="72">
        <f>'Balance N'!O1270</f>
        <v>0</v>
      </c>
      <c r="H1267" s="72">
        <f>'Balance N'!P1270</f>
        <v>0</v>
      </c>
      <c r="I1267" s="74">
        <f t="shared" si="19"/>
        <v>0</v>
      </c>
    </row>
    <row r="1268" spans="1:9" ht="15.6">
      <c r="A1268" s="70">
        <f>'Balance N'!I1271</f>
        <v>0</v>
      </c>
      <c r="B1268" s="71">
        <f>'Balance N'!J1271</f>
        <v>0</v>
      </c>
      <c r="C1268" s="72">
        <f>'Balance N'!K1271</f>
        <v>0</v>
      </c>
      <c r="D1268" s="72">
        <f>'Balance N'!L1271</f>
        <v>0</v>
      </c>
      <c r="E1268" s="72">
        <f>'Balance N'!M1271</f>
        <v>0</v>
      </c>
      <c r="F1268" s="72">
        <f>'Balance N'!N1271</f>
        <v>0</v>
      </c>
      <c r="G1268" s="72">
        <f>'Balance N'!O1271</f>
        <v>0</v>
      </c>
      <c r="H1268" s="72">
        <f>'Balance N'!P1271</f>
        <v>0</v>
      </c>
      <c r="I1268" s="74">
        <f t="shared" si="19"/>
        <v>0</v>
      </c>
    </row>
    <row r="1269" spans="1:9" ht="15.6">
      <c r="A1269" s="70">
        <f>'Balance N'!I1272</f>
        <v>0</v>
      </c>
      <c r="B1269" s="71">
        <f>'Balance N'!J1272</f>
        <v>0</v>
      </c>
      <c r="C1269" s="72">
        <f>'Balance N'!K1272</f>
        <v>0</v>
      </c>
      <c r="D1269" s="72">
        <f>'Balance N'!L1272</f>
        <v>0</v>
      </c>
      <c r="E1269" s="72">
        <f>'Balance N'!M1272</f>
        <v>0</v>
      </c>
      <c r="F1269" s="72">
        <f>'Balance N'!N1272</f>
        <v>0</v>
      </c>
      <c r="G1269" s="72">
        <f>'Balance N'!O1272</f>
        <v>0</v>
      </c>
      <c r="H1269" s="72">
        <f>'Balance N'!P1272</f>
        <v>0</v>
      </c>
      <c r="I1269" s="74">
        <f t="shared" si="19"/>
        <v>0</v>
      </c>
    </row>
    <row r="1270" spans="1:9" ht="15.6">
      <c r="A1270" s="70">
        <f>'Balance N'!I1273</f>
        <v>0</v>
      </c>
      <c r="B1270" s="71">
        <f>'Balance N'!J1273</f>
        <v>0</v>
      </c>
      <c r="C1270" s="72">
        <f>'Balance N'!K1273</f>
        <v>0</v>
      </c>
      <c r="D1270" s="72">
        <f>'Balance N'!L1273</f>
        <v>0</v>
      </c>
      <c r="E1270" s="72">
        <f>'Balance N'!M1273</f>
        <v>0</v>
      </c>
      <c r="F1270" s="72">
        <f>'Balance N'!N1273</f>
        <v>0</v>
      </c>
      <c r="G1270" s="72">
        <f>'Balance N'!O1273</f>
        <v>0</v>
      </c>
      <c r="H1270" s="72">
        <f>'Balance N'!P1273</f>
        <v>0</v>
      </c>
      <c r="I1270" s="74">
        <f t="shared" si="19"/>
        <v>0</v>
      </c>
    </row>
    <row r="1271" spans="1:9" ht="15.6">
      <c r="A1271" s="70">
        <f>'Balance N'!I1274</f>
        <v>0</v>
      </c>
      <c r="B1271" s="71">
        <f>'Balance N'!J1274</f>
        <v>0</v>
      </c>
      <c r="C1271" s="72">
        <f>'Balance N'!K1274</f>
        <v>0</v>
      </c>
      <c r="D1271" s="72">
        <f>'Balance N'!L1274</f>
        <v>0</v>
      </c>
      <c r="E1271" s="72">
        <f>'Balance N'!M1274</f>
        <v>0</v>
      </c>
      <c r="F1271" s="72">
        <f>'Balance N'!N1274</f>
        <v>0</v>
      </c>
      <c r="G1271" s="72">
        <f>'Balance N'!O1274</f>
        <v>0</v>
      </c>
      <c r="H1271" s="72">
        <f>'Balance N'!P1274</f>
        <v>0</v>
      </c>
      <c r="I1271" s="74">
        <f t="shared" si="19"/>
        <v>0</v>
      </c>
    </row>
    <row r="1272" spans="1:9" ht="15.6">
      <c r="A1272" s="70">
        <f>'Balance N'!I1275</f>
        <v>0</v>
      </c>
      <c r="B1272" s="71">
        <f>'Balance N'!J1275</f>
        <v>0</v>
      </c>
      <c r="C1272" s="72">
        <f>'Balance N'!K1275</f>
        <v>0</v>
      </c>
      <c r="D1272" s="72">
        <f>'Balance N'!L1275</f>
        <v>0</v>
      </c>
      <c r="E1272" s="72">
        <f>'Balance N'!M1275</f>
        <v>0</v>
      </c>
      <c r="F1272" s="72">
        <f>'Balance N'!N1275</f>
        <v>0</v>
      </c>
      <c r="G1272" s="72">
        <f>'Balance N'!O1275</f>
        <v>0</v>
      </c>
      <c r="H1272" s="72">
        <f>'Balance N'!P1275</f>
        <v>0</v>
      </c>
      <c r="I1272" s="74">
        <f t="shared" si="19"/>
        <v>0</v>
      </c>
    </row>
    <row r="1273" spans="1:9" ht="15.6">
      <c r="A1273" s="70">
        <f>'Balance N'!I1276</f>
        <v>0</v>
      </c>
      <c r="B1273" s="71">
        <f>'Balance N'!J1276</f>
        <v>0</v>
      </c>
      <c r="C1273" s="72">
        <f>'Balance N'!K1276</f>
        <v>0</v>
      </c>
      <c r="D1273" s="72">
        <f>'Balance N'!L1276</f>
        <v>0</v>
      </c>
      <c r="E1273" s="72">
        <f>'Balance N'!M1276</f>
        <v>0</v>
      </c>
      <c r="F1273" s="72">
        <f>'Balance N'!N1276</f>
        <v>0</v>
      </c>
      <c r="G1273" s="72">
        <f>'Balance N'!O1276</f>
        <v>0</v>
      </c>
      <c r="H1273" s="72">
        <f>'Balance N'!P1276</f>
        <v>0</v>
      </c>
      <c r="I1273" s="74">
        <f t="shared" si="19"/>
        <v>0</v>
      </c>
    </row>
    <row r="1274" spans="1:9" ht="15.6">
      <c r="A1274" s="70">
        <f>'Balance N'!I1277</f>
        <v>0</v>
      </c>
      <c r="B1274" s="71">
        <f>'Balance N'!J1277</f>
        <v>0</v>
      </c>
      <c r="C1274" s="72">
        <f>'Balance N'!K1277</f>
        <v>0</v>
      </c>
      <c r="D1274" s="72">
        <f>'Balance N'!L1277</f>
        <v>0</v>
      </c>
      <c r="E1274" s="72">
        <f>'Balance N'!M1277</f>
        <v>0</v>
      </c>
      <c r="F1274" s="72">
        <f>'Balance N'!N1277</f>
        <v>0</v>
      </c>
      <c r="G1274" s="72">
        <f>'Balance N'!O1277</f>
        <v>0</v>
      </c>
      <c r="H1274" s="72">
        <f>'Balance N'!P1277</f>
        <v>0</v>
      </c>
      <c r="I1274" s="74">
        <f t="shared" si="19"/>
        <v>0</v>
      </c>
    </row>
    <row r="1275" spans="1:9" ht="15.6">
      <c r="A1275" s="70">
        <f>'Balance N'!I1278</f>
        <v>0</v>
      </c>
      <c r="B1275" s="71">
        <f>'Balance N'!J1278</f>
        <v>0</v>
      </c>
      <c r="C1275" s="72">
        <f>'Balance N'!K1278</f>
        <v>0</v>
      </c>
      <c r="D1275" s="72">
        <f>'Balance N'!L1278</f>
        <v>0</v>
      </c>
      <c r="E1275" s="72">
        <f>'Balance N'!M1278</f>
        <v>0</v>
      </c>
      <c r="F1275" s="72">
        <f>'Balance N'!N1278</f>
        <v>0</v>
      </c>
      <c r="G1275" s="72">
        <f>'Balance N'!O1278</f>
        <v>0</v>
      </c>
      <c r="H1275" s="72">
        <f>'Balance N'!P1278</f>
        <v>0</v>
      </c>
      <c r="I1275" s="74">
        <f t="shared" si="19"/>
        <v>0</v>
      </c>
    </row>
    <row r="1276" spans="1:9" ht="15.6">
      <c r="A1276" s="70">
        <f>'Balance N'!I1279</f>
        <v>0</v>
      </c>
      <c r="B1276" s="71">
        <f>'Balance N'!J1279</f>
        <v>0</v>
      </c>
      <c r="C1276" s="72">
        <f>'Balance N'!K1279</f>
        <v>0</v>
      </c>
      <c r="D1276" s="72">
        <f>'Balance N'!L1279</f>
        <v>0</v>
      </c>
      <c r="E1276" s="72">
        <f>'Balance N'!M1279</f>
        <v>0</v>
      </c>
      <c r="F1276" s="72">
        <f>'Balance N'!N1279</f>
        <v>0</v>
      </c>
      <c r="G1276" s="72">
        <f>'Balance N'!O1279</f>
        <v>0</v>
      </c>
      <c r="H1276" s="72">
        <f>'Balance N'!P1279</f>
        <v>0</v>
      </c>
      <c r="I1276" s="74">
        <f t="shared" si="19"/>
        <v>0</v>
      </c>
    </row>
    <row r="1277" spans="1:9" ht="15.6">
      <c r="A1277" s="70">
        <f>'Balance N'!I1280</f>
        <v>0</v>
      </c>
      <c r="B1277" s="71">
        <f>'Balance N'!J1280</f>
        <v>0</v>
      </c>
      <c r="C1277" s="72">
        <f>'Balance N'!K1280</f>
        <v>0</v>
      </c>
      <c r="D1277" s="72">
        <f>'Balance N'!L1280</f>
        <v>0</v>
      </c>
      <c r="E1277" s="72">
        <f>'Balance N'!M1280</f>
        <v>0</v>
      </c>
      <c r="F1277" s="72">
        <f>'Balance N'!N1280</f>
        <v>0</v>
      </c>
      <c r="G1277" s="72">
        <f>'Balance N'!O1280</f>
        <v>0</v>
      </c>
      <c r="H1277" s="72">
        <f>'Balance N'!P1280</f>
        <v>0</v>
      </c>
      <c r="I1277" s="74">
        <f t="shared" si="19"/>
        <v>0</v>
      </c>
    </row>
    <row r="1278" spans="1:9" ht="15.6">
      <c r="A1278" s="70">
        <f>'Balance N'!I1281</f>
        <v>0</v>
      </c>
      <c r="B1278" s="71">
        <f>'Balance N'!J1281</f>
        <v>0</v>
      </c>
      <c r="C1278" s="72">
        <f>'Balance N'!K1281</f>
        <v>0</v>
      </c>
      <c r="D1278" s="72">
        <f>'Balance N'!L1281</f>
        <v>0</v>
      </c>
      <c r="E1278" s="72">
        <f>'Balance N'!M1281</f>
        <v>0</v>
      </c>
      <c r="F1278" s="72">
        <f>'Balance N'!N1281</f>
        <v>0</v>
      </c>
      <c r="G1278" s="72">
        <f>'Balance N'!O1281</f>
        <v>0</v>
      </c>
      <c r="H1278" s="72">
        <f>'Balance N'!P1281</f>
        <v>0</v>
      </c>
      <c r="I1278" s="74">
        <f t="shared" si="19"/>
        <v>0</v>
      </c>
    </row>
    <row r="1279" spans="1:9" ht="15.6">
      <c r="A1279" s="70">
        <f>'Balance N'!I1282</f>
        <v>0</v>
      </c>
      <c r="B1279" s="71">
        <f>'Balance N'!J1282</f>
        <v>0</v>
      </c>
      <c r="C1279" s="72">
        <f>'Balance N'!K1282</f>
        <v>0</v>
      </c>
      <c r="D1279" s="72">
        <f>'Balance N'!L1282</f>
        <v>0</v>
      </c>
      <c r="E1279" s="72">
        <f>'Balance N'!M1282</f>
        <v>0</v>
      </c>
      <c r="F1279" s="72">
        <f>'Balance N'!N1282</f>
        <v>0</v>
      </c>
      <c r="G1279" s="72">
        <f>'Balance N'!O1282</f>
        <v>0</v>
      </c>
      <c r="H1279" s="72">
        <f>'Balance N'!P1282</f>
        <v>0</v>
      </c>
      <c r="I1279" s="74">
        <f t="shared" si="19"/>
        <v>0</v>
      </c>
    </row>
    <row r="1280" spans="1:9" ht="15.6">
      <c r="A1280" s="70">
        <f>'Balance N'!I1283</f>
        <v>0</v>
      </c>
      <c r="B1280" s="71">
        <f>'Balance N'!J1283</f>
        <v>0</v>
      </c>
      <c r="C1280" s="72">
        <f>'Balance N'!K1283</f>
        <v>0</v>
      </c>
      <c r="D1280" s="72">
        <f>'Balance N'!L1283</f>
        <v>0</v>
      </c>
      <c r="E1280" s="72">
        <f>'Balance N'!M1283</f>
        <v>0</v>
      </c>
      <c r="F1280" s="72">
        <f>'Balance N'!N1283</f>
        <v>0</v>
      </c>
      <c r="G1280" s="72">
        <f>'Balance N'!O1283</f>
        <v>0</v>
      </c>
      <c r="H1280" s="72">
        <f>'Balance N'!P1283</f>
        <v>0</v>
      </c>
      <c r="I1280" s="74">
        <f t="shared" si="19"/>
        <v>0</v>
      </c>
    </row>
    <row r="1281" spans="1:9" ht="15.6">
      <c r="A1281" s="70">
        <f>'Balance N'!I1284</f>
        <v>0</v>
      </c>
      <c r="B1281" s="71">
        <f>'Balance N'!J1284</f>
        <v>0</v>
      </c>
      <c r="C1281" s="72">
        <f>'Balance N'!K1284</f>
        <v>0</v>
      </c>
      <c r="D1281" s="72">
        <f>'Balance N'!L1284</f>
        <v>0</v>
      </c>
      <c r="E1281" s="72">
        <f>'Balance N'!M1284</f>
        <v>0</v>
      </c>
      <c r="F1281" s="72">
        <f>'Balance N'!N1284</f>
        <v>0</v>
      </c>
      <c r="G1281" s="72">
        <f>'Balance N'!O1284</f>
        <v>0</v>
      </c>
      <c r="H1281" s="72">
        <f>'Balance N'!P1284</f>
        <v>0</v>
      </c>
      <c r="I1281" s="74">
        <f t="shared" si="19"/>
        <v>0</v>
      </c>
    </row>
    <row r="1282" spans="1:9" ht="15.6">
      <c r="A1282" s="70">
        <f>'Balance N'!I1285</f>
        <v>0</v>
      </c>
      <c r="B1282" s="71">
        <f>'Balance N'!J1285</f>
        <v>0</v>
      </c>
      <c r="C1282" s="72">
        <f>'Balance N'!K1285</f>
        <v>0</v>
      </c>
      <c r="D1282" s="72">
        <f>'Balance N'!L1285</f>
        <v>0</v>
      </c>
      <c r="E1282" s="72">
        <f>'Balance N'!M1285</f>
        <v>0</v>
      </c>
      <c r="F1282" s="72">
        <f>'Balance N'!N1285</f>
        <v>0</v>
      </c>
      <c r="G1282" s="72">
        <f>'Balance N'!O1285</f>
        <v>0</v>
      </c>
      <c r="H1282" s="72">
        <f>'Balance N'!P1285</f>
        <v>0</v>
      </c>
      <c r="I1282" s="74">
        <f t="shared" si="19"/>
        <v>0</v>
      </c>
    </row>
    <row r="1283" spans="1:9" ht="15.6">
      <c r="A1283" s="70">
        <f>'Balance N'!I1286</f>
        <v>0</v>
      </c>
      <c r="B1283" s="71">
        <f>'Balance N'!J1286</f>
        <v>0</v>
      </c>
      <c r="C1283" s="72">
        <f>'Balance N'!K1286</f>
        <v>0</v>
      </c>
      <c r="D1283" s="72">
        <f>'Balance N'!L1286</f>
        <v>0</v>
      </c>
      <c r="E1283" s="72">
        <f>'Balance N'!M1286</f>
        <v>0</v>
      </c>
      <c r="F1283" s="72">
        <f>'Balance N'!N1286</f>
        <v>0</v>
      </c>
      <c r="G1283" s="72">
        <f>'Balance N'!O1286</f>
        <v>0</v>
      </c>
      <c r="H1283" s="72">
        <f>'Balance N'!P1286</f>
        <v>0</v>
      </c>
      <c r="I1283" s="74">
        <f t="shared" ref="I1283:I1346" si="20">(C1283-D1283)+(E1283-F1283)-(G1283-H1283)</f>
        <v>0</v>
      </c>
    </row>
    <row r="1284" spans="1:9" ht="15.6">
      <c r="A1284" s="70">
        <f>'Balance N'!I1287</f>
        <v>0</v>
      </c>
      <c r="B1284" s="71">
        <f>'Balance N'!J1287</f>
        <v>0</v>
      </c>
      <c r="C1284" s="72">
        <f>'Balance N'!K1287</f>
        <v>0</v>
      </c>
      <c r="D1284" s="72">
        <f>'Balance N'!L1287</f>
        <v>0</v>
      </c>
      <c r="E1284" s="72">
        <f>'Balance N'!M1287</f>
        <v>0</v>
      </c>
      <c r="F1284" s="72">
        <f>'Balance N'!N1287</f>
        <v>0</v>
      </c>
      <c r="G1284" s="72">
        <f>'Balance N'!O1287</f>
        <v>0</v>
      </c>
      <c r="H1284" s="72">
        <f>'Balance N'!P1287</f>
        <v>0</v>
      </c>
      <c r="I1284" s="74">
        <f t="shared" si="20"/>
        <v>0</v>
      </c>
    </row>
    <row r="1285" spans="1:9" ht="15.6">
      <c r="A1285" s="70">
        <f>'Balance N'!I1288</f>
        <v>0</v>
      </c>
      <c r="B1285" s="71">
        <f>'Balance N'!J1288</f>
        <v>0</v>
      </c>
      <c r="C1285" s="72">
        <f>'Balance N'!K1288</f>
        <v>0</v>
      </c>
      <c r="D1285" s="72">
        <f>'Balance N'!L1288</f>
        <v>0</v>
      </c>
      <c r="E1285" s="72">
        <f>'Balance N'!M1288</f>
        <v>0</v>
      </c>
      <c r="F1285" s="72">
        <f>'Balance N'!N1288</f>
        <v>0</v>
      </c>
      <c r="G1285" s="72">
        <f>'Balance N'!O1288</f>
        <v>0</v>
      </c>
      <c r="H1285" s="72">
        <f>'Balance N'!P1288</f>
        <v>0</v>
      </c>
      <c r="I1285" s="74">
        <f t="shared" si="20"/>
        <v>0</v>
      </c>
    </row>
    <row r="1286" spans="1:9" ht="15.6">
      <c r="A1286" s="70">
        <f>'Balance N'!I1289</f>
        <v>0</v>
      </c>
      <c r="B1286" s="71">
        <f>'Balance N'!J1289</f>
        <v>0</v>
      </c>
      <c r="C1286" s="72">
        <f>'Balance N'!K1289</f>
        <v>0</v>
      </c>
      <c r="D1286" s="72">
        <f>'Balance N'!L1289</f>
        <v>0</v>
      </c>
      <c r="E1286" s="72">
        <f>'Balance N'!M1289</f>
        <v>0</v>
      </c>
      <c r="F1286" s="72">
        <f>'Balance N'!N1289</f>
        <v>0</v>
      </c>
      <c r="G1286" s="72">
        <f>'Balance N'!O1289</f>
        <v>0</v>
      </c>
      <c r="H1286" s="72">
        <f>'Balance N'!P1289</f>
        <v>0</v>
      </c>
      <c r="I1286" s="74">
        <f t="shared" si="20"/>
        <v>0</v>
      </c>
    </row>
    <row r="1287" spans="1:9" ht="15.6">
      <c r="A1287" s="70">
        <f>'Balance N'!I1290</f>
        <v>0</v>
      </c>
      <c r="B1287" s="71">
        <f>'Balance N'!J1290</f>
        <v>0</v>
      </c>
      <c r="C1287" s="72">
        <f>'Balance N'!K1290</f>
        <v>0</v>
      </c>
      <c r="D1287" s="72">
        <f>'Balance N'!L1290</f>
        <v>0</v>
      </c>
      <c r="E1287" s="72">
        <f>'Balance N'!M1290</f>
        <v>0</v>
      </c>
      <c r="F1287" s="72">
        <f>'Balance N'!N1290</f>
        <v>0</v>
      </c>
      <c r="G1287" s="72">
        <f>'Balance N'!O1290</f>
        <v>0</v>
      </c>
      <c r="H1287" s="72">
        <f>'Balance N'!P1290</f>
        <v>0</v>
      </c>
      <c r="I1287" s="74">
        <f t="shared" si="20"/>
        <v>0</v>
      </c>
    </row>
    <row r="1288" spans="1:9" ht="15.6">
      <c r="A1288" s="70">
        <f>'Balance N'!I1291</f>
        <v>0</v>
      </c>
      <c r="B1288" s="71">
        <f>'Balance N'!J1291</f>
        <v>0</v>
      </c>
      <c r="C1288" s="72">
        <f>'Balance N'!K1291</f>
        <v>0</v>
      </c>
      <c r="D1288" s="72">
        <f>'Balance N'!L1291</f>
        <v>0</v>
      </c>
      <c r="E1288" s="72">
        <f>'Balance N'!M1291</f>
        <v>0</v>
      </c>
      <c r="F1288" s="72">
        <f>'Balance N'!N1291</f>
        <v>0</v>
      </c>
      <c r="G1288" s="72">
        <f>'Balance N'!O1291</f>
        <v>0</v>
      </c>
      <c r="H1288" s="72">
        <f>'Balance N'!P1291</f>
        <v>0</v>
      </c>
      <c r="I1288" s="74">
        <f t="shared" si="20"/>
        <v>0</v>
      </c>
    </row>
    <row r="1289" spans="1:9" ht="15.6">
      <c r="A1289" s="70">
        <f>'Balance N'!I1292</f>
        <v>0</v>
      </c>
      <c r="B1289" s="71">
        <f>'Balance N'!J1292</f>
        <v>0</v>
      </c>
      <c r="C1289" s="72">
        <f>'Balance N'!K1292</f>
        <v>0</v>
      </c>
      <c r="D1289" s="72">
        <f>'Balance N'!L1292</f>
        <v>0</v>
      </c>
      <c r="E1289" s="72">
        <f>'Balance N'!M1292</f>
        <v>0</v>
      </c>
      <c r="F1289" s="72">
        <f>'Balance N'!N1292</f>
        <v>0</v>
      </c>
      <c r="G1289" s="72">
        <f>'Balance N'!O1292</f>
        <v>0</v>
      </c>
      <c r="H1289" s="72">
        <f>'Balance N'!P1292</f>
        <v>0</v>
      </c>
      <c r="I1289" s="74">
        <f t="shared" si="20"/>
        <v>0</v>
      </c>
    </row>
    <row r="1290" spans="1:9" ht="15.6">
      <c r="A1290" s="70">
        <f>'Balance N'!I1293</f>
        <v>0</v>
      </c>
      <c r="B1290" s="71">
        <f>'Balance N'!J1293</f>
        <v>0</v>
      </c>
      <c r="C1290" s="72">
        <f>'Balance N'!K1293</f>
        <v>0</v>
      </c>
      <c r="D1290" s="72">
        <f>'Balance N'!L1293</f>
        <v>0</v>
      </c>
      <c r="E1290" s="72">
        <f>'Balance N'!M1293</f>
        <v>0</v>
      </c>
      <c r="F1290" s="72">
        <f>'Balance N'!N1293</f>
        <v>0</v>
      </c>
      <c r="G1290" s="72">
        <f>'Balance N'!O1293</f>
        <v>0</v>
      </c>
      <c r="H1290" s="72">
        <f>'Balance N'!P1293</f>
        <v>0</v>
      </c>
      <c r="I1290" s="74">
        <f t="shared" si="20"/>
        <v>0</v>
      </c>
    </row>
    <row r="1291" spans="1:9" ht="15.6">
      <c r="A1291" s="70">
        <f>'Balance N'!I1294</f>
        <v>0</v>
      </c>
      <c r="B1291" s="71">
        <f>'Balance N'!J1294</f>
        <v>0</v>
      </c>
      <c r="C1291" s="72">
        <f>'Balance N'!K1294</f>
        <v>0</v>
      </c>
      <c r="D1291" s="72">
        <f>'Balance N'!L1294</f>
        <v>0</v>
      </c>
      <c r="E1291" s="72">
        <f>'Balance N'!M1294</f>
        <v>0</v>
      </c>
      <c r="F1291" s="72">
        <f>'Balance N'!N1294</f>
        <v>0</v>
      </c>
      <c r="G1291" s="72">
        <f>'Balance N'!O1294</f>
        <v>0</v>
      </c>
      <c r="H1291" s="72">
        <f>'Balance N'!P1294</f>
        <v>0</v>
      </c>
      <c r="I1291" s="74">
        <f t="shared" si="20"/>
        <v>0</v>
      </c>
    </row>
    <row r="1292" spans="1:9" ht="15.6">
      <c r="A1292" s="70">
        <f>'Balance N'!I1295</f>
        <v>0</v>
      </c>
      <c r="B1292" s="71">
        <f>'Balance N'!J1295</f>
        <v>0</v>
      </c>
      <c r="C1292" s="72">
        <f>'Balance N'!K1295</f>
        <v>0</v>
      </c>
      <c r="D1292" s="72">
        <f>'Balance N'!L1295</f>
        <v>0</v>
      </c>
      <c r="E1292" s="72">
        <f>'Balance N'!M1295</f>
        <v>0</v>
      </c>
      <c r="F1292" s="72">
        <f>'Balance N'!N1295</f>
        <v>0</v>
      </c>
      <c r="G1292" s="72">
        <f>'Balance N'!O1295</f>
        <v>0</v>
      </c>
      <c r="H1292" s="72">
        <f>'Balance N'!P1295</f>
        <v>0</v>
      </c>
      <c r="I1292" s="74">
        <f t="shared" si="20"/>
        <v>0</v>
      </c>
    </row>
    <row r="1293" spans="1:9" ht="15.6">
      <c r="A1293" s="70">
        <f>'Balance N'!I1296</f>
        <v>0</v>
      </c>
      <c r="B1293" s="71">
        <f>'Balance N'!J1296</f>
        <v>0</v>
      </c>
      <c r="C1293" s="72">
        <f>'Balance N'!K1296</f>
        <v>0</v>
      </c>
      <c r="D1293" s="72">
        <f>'Balance N'!L1296</f>
        <v>0</v>
      </c>
      <c r="E1293" s="72">
        <f>'Balance N'!M1296</f>
        <v>0</v>
      </c>
      <c r="F1293" s="72">
        <f>'Balance N'!N1296</f>
        <v>0</v>
      </c>
      <c r="G1293" s="72">
        <f>'Balance N'!O1296</f>
        <v>0</v>
      </c>
      <c r="H1293" s="72">
        <f>'Balance N'!P1296</f>
        <v>0</v>
      </c>
      <c r="I1293" s="74">
        <f t="shared" si="20"/>
        <v>0</v>
      </c>
    </row>
    <row r="1294" spans="1:9" ht="15.6">
      <c r="A1294" s="70">
        <f>'Balance N'!I1297</f>
        <v>0</v>
      </c>
      <c r="B1294" s="71">
        <f>'Balance N'!J1297</f>
        <v>0</v>
      </c>
      <c r="C1294" s="72">
        <f>'Balance N'!K1297</f>
        <v>0</v>
      </c>
      <c r="D1294" s="72">
        <f>'Balance N'!L1297</f>
        <v>0</v>
      </c>
      <c r="E1294" s="72">
        <f>'Balance N'!M1297</f>
        <v>0</v>
      </c>
      <c r="F1294" s="72">
        <f>'Balance N'!N1297</f>
        <v>0</v>
      </c>
      <c r="G1294" s="72">
        <f>'Balance N'!O1297</f>
        <v>0</v>
      </c>
      <c r="H1294" s="72">
        <f>'Balance N'!P1297</f>
        <v>0</v>
      </c>
      <c r="I1294" s="74">
        <f t="shared" si="20"/>
        <v>0</v>
      </c>
    </row>
    <row r="1295" spans="1:9" ht="15.6">
      <c r="A1295" s="70">
        <f>'Balance N'!I1298</f>
        <v>0</v>
      </c>
      <c r="B1295" s="71">
        <f>'Balance N'!J1298</f>
        <v>0</v>
      </c>
      <c r="C1295" s="72">
        <f>'Balance N'!K1298</f>
        <v>0</v>
      </c>
      <c r="D1295" s="72">
        <f>'Balance N'!L1298</f>
        <v>0</v>
      </c>
      <c r="E1295" s="72">
        <f>'Balance N'!M1298</f>
        <v>0</v>
      </c>
      <c r="F1295" s="72">
        <f>'Balance N'!N1298</f>
        <v>0</v>
      </c>
      <c r="G1295" s="72">
        <f>'Balance N'!O1298</f>
        <v>0</v>
      </c>
      <c r="H1295" s="72">
        <f>'Balance N'!P1298</f>
        <v>0</v>
      </c>
      <c r="I1295" s="74">
        <f t="shared" si="20"/>
        <v>0</v>
      </c>
    </row>
    <row r="1296" spans="1:9" ht="15.6">
      <c r="A1296" s="70">
        <f>'Balance N'!I1299</f>
        <v>0</v>
      </c>
      <c r="B1296" s="71">
        <f>'Balance N'!J1299</f>
        <v>0</v>
      </c>
      <c r="C1296" s="72">
        <f>'Balance N'!K1299</f>
        <v>0</v>
      </c>
      <c r="D1296" s="72">
        <f>'Balance N'!L1299</f>
        <v>0</v>
      </c>
      <c r="E1296" s="72">
        <f>'Balance N'!M1299</f>
        <v>0</v>
      </c>
      <c r="F1296" s="72">
        <f>'Balance N'!N1299</f>
        <v>0</v>
      </c>
      <c r="G1296" s="72">
        <f>'Balance N'!O1299</f>
        <v>0</v>
      </c>
      <c r="H1296" s="72">
        <f>'Balance N'!P1299</f>
        <v>0</v>
      </c>
      <c r="I1296" s="74">
        <f t="shared" si="20"/>
        <v>0</v>
      </c>
    </row>
    <row r="1297" spans="1:9" ht="15.6">
      <c r="A1297" s="70">
        <f>'Balance N'!I1300</f>
        <v>0</v>
      </c>
      <c r="B1297" s="71">
        <f>'Balance N'!J1300</f>
        <v>0</v>
      </c>
      <c r="C1297" s="72">
        <f>'Balance N'!K1300</f>
        <v>0</v>
      </c>
      <c r="D1297" s="72">
        <f>'Balance N'!L1300</f>
        <v>0</v>
      </c>
      <c r="E1297" s="72">
        <f>'Balance N'!M1300</f>
        <v>0</v>
      </c>
      <c r="F1297" s="72">
        <f>'Balance N'!N1300</f>
        <v>0</v>
      </c>
      <c r="G1297" s="72">
        <f>'Balance N'!O1300</f>
        <v>0</v>
      </c>
      <c r="H1297" s="72">
        <f>'Balance N'!P1300</f>
        <v>0</v>
      </c>
      <c r="I1297" s="74">
        <f t="shared" si="20"/>
        <v>0</v>
      </c>
    </row>
    <row r="1298" spans="1:9" ht="15.6">
      <c r="A1298" s="70">
        <f>'Balance N'!I1301</f>
        <v>0</v>
      </c>
      <c r="B1298" s="71">
        <f>'Balance N'!J1301</f>
        <v>0</v>
      </c>
      <c r="C1298" s="72">
        <f>'Balance N'!K1301</f>
        <v>0</v>
      </c>
      <c r="D1298" s="72">
        <f>'Balance N'!L1301</f>
        <v>0</v>
      </c>
      <c r="E1298" s="72">
        <f>'Balance N'!M1301</f>
        <v>0</v>
      </c>
      <c r="F1298" s="72">
        <f>'Balance N'!N1301</f>
        <v>0</v>
      </c>
      <c r="G1298" s="72">
        <f>'Balance N'!O1301</f>
        <v>0</v>
      </c>
      <c r="H1298" s="72">
        <f>'Balance N'!P1301</f>
        <v>0</v>
      </c>
      <c r="I1298" s="74">
        <f t="shared" si="20"/>
        <v>0</v>
      </c>
    </row>
    <row r="1299" spans="1:9" ht="15.6">
      <c r="A1299" s="70">
        <f>'Balance N'!I1302</f>
        <v>0</v>
      </c>
      <c r="B1299" s="71">
        <f>'Balance N'!J1302</f>
        <v>0</v>
      </c>
      <c r="C1299" s="72">
        <f>'Balance N'!K1302</f>
        <v>0</v>
      </c>
      <c r="D1299" s="72">
        <f>'Balance N'!L1302</f>
        <v>0</v>
      </c>
      <c r="E1299" s="72">
        <f>'Balance N'!M1302</f>
        <v>0</v>
      </c>
      <c r="F1299" s="72">
        <f>'Balance N'!N1302</f>
        <v>0</v>
      </c>
      <c r="G1299" s="72">
        <f>'Balance N'!O1302</f>
        <v>0</v>
      </c>
      <c r="H1299" s="72">
        <f>'Balance N'!P1302</f>
        <v>0</v>
      </c>
      <c r="I1299" s="74">
        <f t="shared" si="20"/>
        <v>0</v>
      </c>
    </row>
    <row r="1300" spans="1:9" ht="15.6">
      <c r="A1300" s="70">
        <f>'Balance N'!I1303</f>
        <v>0</v>
      </c>
      <c r="B1300" s="71">
        <f>'Balance N'!J1303</f>
        <v>0</v>
      </c>
      <c r="C1300" s="72">
        <f>'Balance N'!K1303</f>
        <v>0</v>
      </c>
      <c r="D1300" s="72">
        <f>'Balance N'!L1303</f>
        <v>0</v>
      </c>
      <c r="E1300" s="72">
        <f>'Balance N'!M1303</f>
        <v>0</v>
      </c>
      <c r="F1300" s="72">
        <f>'Balance N'!N1303</f>
        <v>0</v>
      </c>
      <c r="G1300" s="72">
        <f>'Balance N'!O1303</f>
        <v>0</v>
      </c>
      <c r="H1300" s="72">
        <f>'Balance N'!P1303</f>
        <v>0</v>
      </c>
      <c r="I1300" s="74">
        <f t="shared" si="20"/>
        <v>0</v>
      </c>
    </row>
    <row r="1301" spans="1:9" ht="15.6">
      <c r="A1301" s="70">
        <f>'Balance N'!I1304</f>
        <v>0</v>
      </c>
      <c r="B1301" s="71">
        <f>'Balance N'!J1304</f>
        <v>0</v>
      </c>
      <c r="C1301" s="72">
        <f>'Balance N'!K1304</f>
        <v>0</v>
      </c>
      <c r="D1301" s="72">
        <f>'Balance N'!L1304</f>
        <v>0</v>
      </c>
      <c r="E1301" s="72">
        <f>'Balance N'!M1304</f>
        <v>0</v>
      </c>
      <c r="F1301" s="72">
        <f>'Balance N'!N1304</f>
        <v>0</v>
      </c>
      <c r="G1301" s="72">
        <f>'Balance N'!O1304</f>
        <v>0</v>
      </c>
      <c r="H1301" s="72">
        <f>'Balance N'!P1304</f>
        <v>0</v>
      </c>
      <c r="I1301" s="74">
        <f t="shared" si="20"/>
        <v>0</v>
      </c>
    </row>
    <row r="1302" spans="1:9" ht="15.6">
      <c r="A1302" s="70">
        <f>'Balance N'!I1305</f>
        <v>0</v>
      </c>
      <c r="B1302" s="71">
        <f>'Balance N'!J1305</f>
        <v>0</v>
      </c>
      <c r="C1302" s="72">
        <f>'Balance N'!K1305</f>
        <v>0</v>
      </c>
      <c r="D1302" s="72">
        <f>'Balance N'!L1305</f>
        <v>0</v>
      </c>
      <c r="E1302" s="72">
        <f>'Balance N'!M1305</f>
        <v>0</v>
      </c>
      <c r="F1302" s="72">
        <f>'Balance N'!N1305</f>
        <v>0</v>
      </c>
      <c r="G1302" s="72">
        <f>'Balance N'!O1305</f>
        <v>0</v>
      </c>
      <c r="H1302" s="72">
        <f>'Balance N'!P1305</f>
        <v>0</v>
      </c>
      <c r="I1302" s="74">
        <f t="shared" si="20"/>
        <v>0</v>
      </c>
    </row>
    <row r="1303" spans="1:9" ht="15.6">
      <c r="A1303" s="70">
        <f>'Balance N'!I1306</f>
        <v>0</v>
      </c>
      <c r="B1303" s="71">
        <f>'Balance N'!J1306</f>
        <v>0</v>
      </c>
      <c r="C1303" s="72">
        <f>'Balance N'!K1306</f>
        <v>0</v>
      </c>
      <c r="D1303" s="72">
        <f>'Balance N'!L1306</f>
        <v>0</v>
      </c>
      <c r="E1303" s="72">
        <f>'Balance N'!M1306</f>
        <v>0</v>
      </c>
      <c r="F1303" s="72">
        <f>'Balance N'!N1306</f>
        <v>0</v>
      </c>
      <c r="G1303" s="72">
        <f>'Balance N'!O1306</f>
        <v>0</v>
      </c>
      <c r="H1303" s="72">
        <f>'Balance N'!P1306</f>
        <v>0</v>
      </c>
      <c r="I1303" s="74">
        <f t="shared" si="20"/>
        <v>0</v>
      </c>
    </row>
    <row r="1304" spans="1:9" ht="15.6">
      <c r="A1304" s="70">
        <f>'Balance N'!I1307</f>
        <v>0</v>
      </c>
      <c r="B1304" s="71">
        <f>'Balance N'!J1307</f>
        <v>0</v>
      </c>
      <c r="C1304" s="72">
        <f>'Balance N'!K1307</f>
        <v>0</v>
      </c>
      <c r="D1304" s="72">
        <f>'Balance N'!L1307</f>
        <v>0</v>
      </c>
      <c r="E1304" s="72">
        <f>'Balance N'!M1307</f>
        <v>0</v>
      </c>
      <c r="F1304" s="72">
        <f>'Balance N'!N1307</f>
        <v>0</v>
      </c>
      <c r="G1304" s="72">
        <f>'Balance N'!O1307</f>
        <v>0</v>
      </c>
      <c r="H1304" s="72">
        <f>'Balance N'!P1307</f>
        <v>0</v>
      </c>
      <c r="I1304" s="74">
        <f t="shared" si="20"/>
        <v>0</v>
      </c>
    </row>
    <row r="1305" spans="1:9" ht="15.6">
      <c r="A1305" s="70">
        <f>'Balance N'!I1308</f>
        <v>0</v>
      </c>
      <c r="B1305" s="71">
        <f>'Balance N'!J1308</f>
        <v>0</v>
      </c>
      <c r="C1305" s="72">
        <f>'Balance N'!K1308</f>
        <v>0</v>
      </c>
      <c r="D1305" s="72">
        <f>'Balance N'!L1308</f>
        <v>0</v>
      </c>
      <c r="E1305" s="72">
        <f>'Balance N'!M1308</f>
        <v>0</v>
      </c>
      <c r="F1305" s="72">
        <f>'Balance N'!N1308</f>
        <v>0</v>
      </c>
      <c r="G1305" s="72">
        <f>'Balance N'!O1308</f>
        <v>0</v>
      </c>
      <c r="H1305" s="72">
        <f>'Balance N'!P1308</f>
        <v>0</v>
      </c>
      <c r="I1305" s="74">
        <f t="shared" si="20"/>
        <v>0</v>
      </c>
    </row>
    <row r="1306" spans="1:9" ht="15.6">
      <c r="A1306" s="70">
        <f>'Balance N'!I1309</f>
        <v>0</v>
      </c>
      <c r="B1306" s="71">
        <f>'Balance N'!J1309</f>
        <v>0</v>
      </c>
      <c r="C1306" s="72">
        <f>'Balance N'!K1309</f>
        <v>0</v>
      </c>
      <c r="D1306" s="72">
        <f>'Balance N'!L1309</f>
        <v>0</v>
      </c>
      <c r="E1306" s="72">
        <f>'Balance N'!M1309</f>
        <v>0</v>
      </c>
      <c r="F1306" s="72">
        <f>'Balance N'!N1309</f>
        <v>0</v>
      </c>
      <c r="G1306" s="72">
        <f>'Balance N'!O1309</f>
        <v>0</v>
      </c>
      <c r="H1306" s="72">
        <f>'Balance N'!P1309</f>
        <v>0</v>
      </c>
      <c r="I1306" s="74">
        <f t="shared" si="20"/>
        <v>0</v>
      </c>
    </row>
    <row r="1307" spans="1:9" ht="15.6">
      <c r="A1307" s="70">
        <f>'Balance N'!I1310</f>
        <v>0</v>
      </c>
      <c r="B1307" s="71">
        <f>'Balance N'!J1310</f>
        <v>0</v>
      </c>
      <c r="C1307" s="72">
        <f>'Balance N'!K1310</f>
        <v>0</v>
      </c>
      <c r="D1307" s="72">
        <f>'Balance N'!L1310</f>
        <v>0</v>
      </c>
      <c r="E1307" s="72">
        <f>'Balance N'!M1310</f>
        <v>0</v>
      </c>
      <c r="F1307" s="72">
        <f>'Balance N'!N1310</f>
        <v>0</v>
      </c>
      <c r="G1307" s="72">
        <f>'Balance N'!O1310</f>
        <v>0</v>
      </c>
      <c r="H1307" s="72">
        <f>'Balance N'!P1310</f>
        <v>0</v>
      </c>
      <c r="I1307" s="74">
        <f t="shared" si="20"/>
        <v>0</v>
      </c>
    </row>
    <row r="1308" spans="1:9" ht="15.6">
      <c r="A1308" s="70">
        <f>'Balance N'!I1311</f>
        <v>0</v>
      </c>
      <c r="B1308" s="71">
        <f>'Balance N'!J1311</f>
        <v>0</v>
      </c>
      <c r="C1308" s="72">
        <f>'Balance N'!K1311</f>
        <v>0</v>
      </c>
      <c r="D1308" s="72">
        <f>'Balance N'!L1311</f>
        <v>0</v>
      </c>
      <c r="E1308" s="72">
        <f>'Balance N'!M1311</f>
        <v>0</v>
      </c>
      <c r="F1308" s="72">
        <f>'Balance N'!N1311</f>
        <v>0</v>
      </c>
      <c r="G1308" s="72">
        <f>'Balance N'!O1311</f>
        <v>0</v>
      </c>
      <c r="H1308" s="72">
        <f>'Balance N'!P1311</f>
        <v>0</v>
      </c>
      <c r="I1308" s="74">
        <f t="shared" si="20"/>
        <v>0</v>
      </c>
    </row>
    <row r="1309" spans="1:9" ht="15.6">
      <c r="A1309" s="70">
        <f>'Balance N'!I1312</f>
        <v>0</v>
      </c>
      <c r="B1309" s="71">
        <f>'Balance N'!J1312</f>
        <v>0</v>
      </c>
      <c r="C1309" s="72">
        <f>'Balance N'!K1312</f>
        <v>0</v>
      </c>
      <c r="D1309" s="72">
        <f>'Balance N'!L1312</f>
        <v>0</v>
      </c>
      <c r="E1309" s="72">
        <f>'Balance N'!M1312</f>
        <v>0</v>
      </c>
      <c r="F1309" s="72">
        <f>'Balance N'!N1312</f>
        <v>0</v>
      </c>
      <c r="G1309" s="72">
        <f>'Balance N'!O1312</f>
        <v>0</v>
      </c>
      <c r="H1309" s="72">
        <f>'Balance N'!P1312</f>
        <v>0</v>
      </c>
      <c r="I1309" s="74">
        <f t="shared" si="20"/>
        <v>0</v>
      </c>
    </row>
    <row r="1310" spans="1:9" ht="15.6">
      <c r="A1310" s="70">
        <f>'Balance N'!I1313</f>
        <v>0</v>
      </c>
      <c r="B1310" s="71">
        <f>'Balance N'!J1313</f>
        <v>0</v>
      </c>
      <c r="C1310" s="72">
        <f>'Balance N'!K1313</f>
        <v>0</v>
      </c>
      <c r="D1310" s="72">
        <f>'Balance N'!L1313</f>
        <v>0</v>
      </c>
      <c r="E1310" s="72">
        <f>'Balance N'!M1313</f>
        <v>0</v>
      </c>
      <c r="F1310" s="72">
        <f>'Balance N'!N1313</f>
        <v>0</v>
      </c>
      <c r="G1310" s="72">
        <f>'Balance N'!O1313</f>
        <v>0</v>
      </c>
      <c r="H1310" s="72">
        <f>'Balance N'!P1313</f>
        <v>0</v>
      </c>
      <c r="I1310" s="74">
        <f t="shared" si="20"/>
        <v>0</v>
      </c>
    </row>
    <row r="1311" spans="1:9" ht="15.6">
      <c r="A1311" s="70">
        <f>'Balance N'!I1314</f>
        <v>0</v>
      </c>
      <c r="B1311" s="71">
        <f>'Balance N'!J1314</f>
        <v>0</v>
      </c>
      <c r="C1311" s="72">
        <f>'Balance N'!K1314</f>
        <v>0</v>
      </c>
      <c r="D1311" s="72">
        <f>'Balance N'!L1314</f>
        <v>0</v>
      </c>
      <c r="E1311" s="72">
        <f>'Balance N'!M1314</f>
        <v>0</v>
      </c>
      <c r="F1311" s="72">
        <f>'Balance N'!N1314</f>
        <v>0</v>
      </c>
      <c r="G1311" s="72">
        <f>'Balance N'!O1314</f>
        <v>0</v>
      </c>
      <c r="H1311" s="72">
        <f>'Balance N'!P1314</f>
        <v>0</v>
      </c>
      <c r="I1311" s="74">
        <f t="shared" si="20"/>
        <v>0</v>
      </c>
    </row>
    <row r="1312" spans="1:9" ht="15.6">
      <c r="A1312" s="70">
        <f>'Balance N'!I1315</f>
        <v>0</v>
      </c>
      <c r="B1312" s="71">
        <f>'Balance N'!J1315</f>
        <v>0</v>
      </c>
      <c r="C1312" s="72">
        <f>'Balance N'!K1315</f>
        <v>0</v>
      </c>
      <c r="D1312" s="72">
        <f>'Balance N'!L1315</f>
        <v>0</v>
      </c>
      <c r="E1312" s="72">
        <f>'Balance N'!M1315</f>
        <v>0</v>
      </c>
      <c r="F1312" s="72">
        <f>'Balance N'!N1315</f>
        <v>0</v>
      </c>
      <c r="G1312" s="72">
        <f>'Balance N'!O1315</f>
        <v>0</v>
      </c>
      <c r="H1312" s="72">
        <f>'Balance N'!P1315</f>
        <v>0</v>
      </c>
      <c r="I1312" s="74">
        <f t="shared" si="20"/>
        <v>0</v>
      </c>
    </row>
    <row r="1313" spans="1:9" ht="15.6">
      <c r="A1313" s="70">
        <f>'Balance N'!I1316</f>
        <v>0</v>
      </c>
      <c r="B1313" s="71">
        <f>'Balance N'!J1316</f>
        <v>0</v>
      </c>
      <c r="C1313" s="72">
        <f>'Balance N'!K1316</f>
        <v>0</v>
      </c>
      <c r="D1313" s="72">
        <f>'Balance N'!L1316</f>
        <v>0</v>
      </c>
      <c r="E1313" s="72">
        <f>'Balance N'!M1316</f>
        <v>0</v>
      </c>
      <c r="F1313" s="72">
        <f>'Balance N'!N1316</f>
        <v>0</v>
      </c>
      <c r="G1313" s="72">
        <f>'Balance N'!O1316</f>
        <v>0</v>
      </c>
      <c r="H1313" s="72">
        <f>'Balance N'!P1316</f>
        <v>0</v>
      </c>
      <c r="I1313" s="74">
        <f t="shared" si="20"/>
        <v>0</v>
      </c>
    </row>
    <row r="1314" spans="1:9" ht="15.6">
      <c r="A1314" s="70">
        <f>'Balance N'!I1317</f>
        <v>0</v>
      </c>
      <c r="B1314" s="71">
        <f>'Balance N'!J1317</f>
        <v>0</v>
      </c>
      <c r="C1314" s="72">
        <f>'Balance N'!K1317</f>
        <v>0</v>
      </c>
      <c r="D1314" s="72">
        <f>'Balance N'!L1317</f>
        <v>0</v>
      </c>
      <c r="E1314" s="72">
        <f>'Balance N'!M1317</f>
        <v>0</v>
      </c>
      <c r="F1314" s="72">
        <f>'Balance N'!N1317</f>
        <v>0</v>
      </c>
      <c r="G1314" s="72">
        <f>'Balance N'!O1317</f>
        <v>0</v>
      </c>
      <c r="H1314" s="72">
        <f>'Balance N'!P1317</f>
        <v>0</v>
      </c>
      <c r="I1314" s="74">
        <f t="shared" si="20"/>
        <v>0</v>
      </c>
    </row>
    <row r="1315" spans="1:9" ht="15.6">
      <c r="A1315" s="70">
        <f>'Balance N'!I1318</f>
        <v>0</v>
      </c>
      <c r="B1315" s="71">
        <f>'Balance N'!J1318</f>
        <v>0</v>
      </c>
      <c r="C1315" s="72">
        <f>'Balance N'!K1318</f>
        <v>0</v>
      </c>
      <c r="D1315" s="72">
        <f>'Balance N'!L1318</f>
        <v>0</v>
      </c>
      <c r="E1315" s="72">
        <f>'Balance N'!M1318</f>
        <v>0</v>
      </c>
      <c r="F1315" s="72">
        <f>'Balance N'!N1318</f>
        <v>0</v>
      </c>
      <c r="G1315" s="72">
        <f>'Balance N'!O1318</f>
        <v>0</v>
      </c>
      <c r="H1315" s="72">
        <f>'Balance N'!P1318</f>
        <v>0</v>
      </c>
      <c r="I1315" s="74">
        <f t="shared" si="20"/>
        <v>0</v>
      </c>
    </row>
    <row r="1316" spans="1:9" ht="15.6">
      <c r="A1316" s="70">
        <f>'Balance N'!I1319</f>
        <v>0</v>
      </c>
      <c r="B1316" s="71">
        <f>'Balance N'!J1319</f>
        <v>0</v>
      </c>
      <c r="C1316" s="72">
        <f>'Balance N'!K1319</f>
        <v>0</v>
      </c>
      <c r="D1316" s="72">
        <f>'Balance N'!L1319</f>
        <v>0</v>
      </c>
      <c r="E1316" s="72">
        <f>'Balance N'!M1319</f>
        <v>0</v>
      </c>
      <c r="F1316" s="72">
        <f>'Balance N'!N1319</f>
        <v>0</v>
      </c>
      <c r="G1316" s="72">
        <f>'Balance N'!O1319</f>
        <v>0</v>
      </c>
      <c r="H1316" s="72">
        <f>'Balance N'!P1319</f>
        <v>0</v>
      </c>
      <c r="I1316" s="74">
        <f t="shared" si="20"/>
        <v>0</v>
      </c>
    </row>
    <row r="1317" spans="1:9" ht="15.6">
      <c r="A1317" s="70">
        <f>'Balance N'!I1320</f>
        <v>0</v>
      </c>
      <c r="B1317" s="71">
        <f>'Balance N'!J1320</f>
        <v>0</v>
      </c>
      <c r="C1317" s="72">
        <f>'Balance N'!K1320</f>
        <v>0</v>
      </c>
      <c r="D1317" s="72">
        <f>'Balance N'!L1320</f>
        <v>0</v>
      </c>
      <c r="E1317" s="72">
        <f>'Balance N'!M1320</f>
        <v>0</v>
      </c>
      <c r="F1317" s="72">
        <f>'Balance N'!N1320</f>
        <v>0</v>
      </c>
      <c r="G1317" s="72">
        <f>'Balance N'!O1320</f>
        <v>0</v>
      </c>
      <c r="H1317" s="72">
        <f>'Balance N'!P1320</f>
        <v>0</v>
      </c>
      <c r="I1317" s="74">
        <f t="shared" si="20"/>
        <v>0</v>
      </c>
    </row>
    <row r="1318" spans="1:9" ht="15.6">
      <c r="A1318" s="70">
        <f>'Balance N'!I1321</f>
        <v>0</v>
      </c>
      <c r="B1318" s="71">
        <f>'Balance N'!J1321</f>
        <v>0</v>
      </c>
      <c r="C1318" s="72">
        <f>'Balance N'!K1321</f>
        <v>0</v>
      </c>
      <c r="D1318" s="72">
        <f>'Balance N'!L1321</f>
        <v>0</v>
      </c>
      <c r="E1318" s="72">
        <f>'Balance N'!M1321</f>
        <v>0</v>
      </c>
      <c r="F1318" s="72">
        <f>'Balance N'!N1321</f>
        <v>0</v>
      </c>
      <c r="G1318" s="72">
        <f>'Balance N'!O1321</f>
        <v>0</v>
      </c>
      <c r="H1318" s="72">
        <f>'Balance N'!P1321</f>
        <v>0</v>
      </c>
      <c r="I1318" s="74">
        <f t="shared" si="20"/>
        <v>0</v>
      </c>
    </row>
    <row r="1319" spans="1:9" ht="15.6">
      <c r="A1319" s="70">
        <f>'Balance N'!I1322</f>
        <v>0</v>
      </c>
      <c r="B1319" s="71">
        <f>'Balance N'!J1322</f>
        <v>0</v>
      </c>
      <c r="C1319" s="72">
        <f>'Balance N'!K1322</f>
        <v>0</v>
      </c>
      <c r="D1319" s="72">
        <f>'Balance N'!L1322</f>
        <v>0</v>
      </c>
      <c r="E1319" s="72">
        <f>'Balance N'!M1322</f>
        <v>0</v>
      </c>
      <c r="F1319" s="72">
        <f>'Balance N'!N1322</f>
        <v>0</v>
      </c>
      <c r="G1319" s="72">
        <f>'Balance N'!O1322</f>
        <v>0</v>
      </c>
      <c r="H1319" s="72">
        <f>'Balance N'!P1322</f>
        <v>0</v>
      </c>
      <c r="I1319" s="74">
        <f t="shared" si="20"/>
        <v>0</v>
      </c>
    </row>
    <row r="1320" spans="1:9" ht="15.6">
      <c r="A1320" s="70">
        <f>'Balance N'!I1323</f>
        <v>0</v>
      </c>
      <c r="B1320" s="71">
        <f>'Balance N'!J1323</f>
        <v>0</v>
      </c>
      <c r="C1320" s="72">
        <f>'Balance N'!K1323</f>
        <v>0</v>
      </c>
      <c r="D1320" s="72">
        <f>'Balance N'!L1323</f>
        <v>0</v>
      </c>
      <c r="E1320" s="72">
        <f>'Balance N'!M1323</f>
        <v>0</v>
      </c>
      <c r="F1320" s="72">
        <f>'Balance N'!N1323</f>
        <v>0</v>
      </c>
      <c r="G1320" s="72">
        <f>'Balance N'!O1323</f>
        <v>0</v>
      </c>
      <c r="H1320" s="72">
        <f>'Balance N'!P1323</f>
        <v>0</v>
      </c>
      <c r="I1320" s="74">
        <f t="shared" si="20"/>
        <v>0</v>
      </c>
    </row>
    <row r="1321" spans="1:9" ht="15.6">
      <c r="A1321" s="70">
        <f>'Balance N'!I1324</f>
        <v>0</v>
      </c>
      <c r="B1321" s="71">
        <f>'Balance N'!J1324</f>
        <v>0</v>
      </c>
      <c r="C1321" s="72">
        <f>'Balance N'!K1324</f>
        <v>0</v>
      </c>
      <c r="D1321" s="72">
        <f>'Balance N'!L1324</f>
        <v>0</v>
      </c>
      <c r="E1321" s="72">
        <f>'Balance N'!M1324</f>
        <v>0</v>
      </c>
      <c r="F1321" s="72">
        <f>'Balance N'!N1324</f>
        <v>0</v>
      </c>
      <c r="G1321" s="72">
        <f>'Balance N'!O1324</f>
        <v>0</v>
      </c>
      <c r="H1321" s="72">
        <f>'Balance N'!P1324</f>
        <v>0</v>
      </c>
      <c r="I1321" s="74">
        <f t="shared" si="20"/>
        <v>0</v>
      </c>
    </row>
    <row r="1322" spans="1:9" ht="15.6">
      <c r="A1322" s="70">
        <f>'Balance N'!I1325</f>
        <v>0</v>
      </c>
      <c r="B1322" s="71">
        <f>'Balance N'!J1325</f>
        <v>0</v>
      </c>
      <c r="C1322" s="72">
        <f>'Balance N'!K1325</f>
        <v>0</v>
      </c>
      <c r="D1322" s="72">
        <f>'Balance N'!L1325</f>
        <v>0</v>
      </c>
      <c r="E1322" s="72">
        <f>'Balance N'!M1325</f>
        <v>0</v>
      </c>
      <c r="F1322" s="72">
        <f>'Balance N'!N1325</f>
        <v>0</v>
      </c>
      <c r="G1322" s="72">
        <f>'Balance N'!O1325</f>
        <v>0</v>
      </c>
      <c r="H1322" s="72">
        <f>'Balance N'!P1325</f>
        <v>0</v>
      </c>
      <c r="I1322" s="74">
        <f t="shared" si="20"/>
        <v>0</v>
      </c>
    </row>
    <row r="1323" spans="1:9" ht="15.6">
      <c r="A1323" s="70">
        <f>'Balance N'!I1326</f>
        <v>0</v>
      </c>
      <c r="B1323" s="71">
        <f>'Balance N'!J1326</f>
        <v>0</v>
      </c>
      <c r="C1323" s="72">
        <f>'Balance N'!K1326</f>
        <v>0</v>
      </c>
      <c r="D1323" s="72">
        <f>'Balance N'!L1326</f>
        <v>0</v>
      </c>
      <c r="E1323" s="72">
        <f>'Balance N'!M1326</f>
        <v>0</v>
      </c>
      <c r="F1323" s="72">
        <f>'Balance N'!N1326</f>
        <v>0</v>
      </c>
      <c r="G1323" s="72">
        <f>'Balance N'!O1326</f>
        <v>0</v>
      </c>
      <c r="H1323" s="72">
        <f>'Balance N'!P1326</f>
        <v>0</v>
      </c>
      <c r="I1323" s="74">
        <f t="shared" si="20"/>
        <v>0</v>
      </c>
    </row>
    <row r="1324" spans="1:9" ht="15.6">
      <c r="A1324" s="70">
        <f>'Balance N'!I1327</f>
        <v>0</v>
      </c>
      <c r="B1324" s="71">
        <f>'Balance N'!J1327</f>
        <v>0</v>
      </c>
      <c r="C1324" s="72">
        <f>'Balance N'!K1327</f>
        <v>0</v>
      </c>
      <c r="D1324" s="72">
        <f>'Balance N'!L1327</f>
        <v>0</v>
      </c>
      <c r="E1324" s="72">
        <f>'Balance N'!M1327</f>
        <v>0</v>
      </c>
      <c r="F1324" s="72">
        <f>'Balance N'!N1327</f>
        <v>0</v>
      </c>
      <c r="G1324" s="72">
        <f>'Balance N'!O1327</f>
        <v>0</v>
      </c>
      <c r="H1324" s="72">
        <f>'Balance N'!P1327</f>
        <v>0</v>
      </c>
      <c r="I1324" s="74">
        <f t="shared" si="20"/>
        <v>0</v>
      </c>
    </row>
    <row r="1325" spans="1:9" ht="15.6">
      <c r="A1325" s="70">
        <f>'Balance N'!I1328</f>
        <v>0</v>
      </c>
      <c r="B1325" s="71">
        <f>'Balance N'!J1328</f>
        <v>0</v>
      </c>
      <c r="C1325" s="72">
        <f>'Balance N'!K1328</f>
        <v>0</v>
      </c>
      <c r="D1325" s="72">
        <f>'Balance N'!L1328</f>
        <v>0</v>
      </c>
      <c r="E1325" s="72">
        <f>'Balance N'!M1328</f>
        <v>0</v>
      </c>
      <c r="F1325" s="72">
        <f>'Balance N'!N1328</f>
        <v>0</v>
      </c>
      <c r="G1325" s="72">
        <f>'Balance N'!O1328</f>
        <v>0</v>
      </c>
      <c r="H1325" s="72">
        <f>'Balance N'!P1328</f>
        <v>0</v>
      </c>
      <c r="I1325" s="74">
        <f t="shared" si="20"/>
        <v>0</v>
      </c>
    </row>
    <row r="1326" spans="1:9" ht="15.6">
      <c r="A1326" s="70">
        <f>'Balance N'!I1329</f>
        <v>0</v>
      </c>
      <c r="B1326" s="71">
        <f>'Balance N'!J1329</f>
        <v>0</v>
      </c>
      <c r="C1326" s="72">
        <f>'Balance N'!K1329</f>
        <v>0</v>
      </c>
      <c r="D1326" s="72">
        <f>'Balance N'!L1329</f>
        <v>0</v>
      </c>
      <c r="E1326" s="72">
        <f>'Balance N'!M1329</f>
        <v>0</v>
      </c>
      <c r="F1326" s="72">
        <f>'Balance N'!N1329</f>
        <v>0</v>
      </c>
      <c r="G1326" s="72">
        <f>'Balance N'!O1329</f>
        <v>0</v>
      </c>
      <c r="H1326" s="72">
        <f>'Balance N'!P1329</f>
        <v>0</v>
      </c>
      <c r="I1326" s="74">
        <f t="shared" si="20"/>
        <v>0</v>
      </c>
    </row>
    <row r="1327" spans="1:9" ht="15.6">
      <c r="A1327" s="70">
        <f>'Balance N'!I1330</f>
        <v>0</v>
      </c>
      <c r="B1327" s="71">
        <f>'Balance N'!J1330</f>
        <v>0</v>
      </c>
      <c r="C1327" s="72">
        <f>'Balance N'!K1330</f>
        <v>0</v>
      </c>
      <c r="D1327" s="72">
        <f>'Balance N'!L1330</f>
        <v>0</v>
      </c>
      <c r="E1327" s="72">
        <f>'Balance N'!M1330</f>
        <v>0</v>
      </c>
      <c r="F1327" s="72">
        <f>'Balance N'!N1330</f>
        <v>0</v>
      </c>
      <c r="G1327" s="72">
        <f>'Balance N'!O1330</f>
        <v>0</v>
      </c>
      <c r="H1327" s="72">
        <f>'Balance N'!P1330</f>
        <v>0</v>
      </c>
      <c r="I1327" s="74">
        <f t="shared" si="20"/>
        <v>0</v>
      </c>
    </row>
    <row r="1328" spans="1:9" ht="15.6">
      <c r="A1328" s="70">
        <f>'Balance N'!I1331</f>
        <v>0</v>
      </c>
      <c r="B1328" s="71">
        <f>'Balance N'!J1331</f>
        <v>0</v>
      </c>
      <c r="C1328" s="72">
        <f>'Balance N'!K1331</f>
        <v>0</v>
      </c>
      <c r="D1328" s="72">
        <f>'Balance N'!L1331</f>
        <v>0</v>
      </c>
      <c r="E1328" s="72">
        <f>'Balance N'!M1331</f>
        <v>0</v>
      </c>
      <c r="F1328" s="72">
        <f>'Balance N'!N1331</f>
        <v>0</v>
      </c>
      <c r="G1328" s="72">
        <f>'Balance N'!O1331</f>
        <v>0</v>
      </c>
      <c r="H1328" s="72">
        <f>'Balance N'!P1331</f>
        <v>0</v>
      </c>
      <c r="I1328" s="74">
        <f t="shared" si="20"/>
        <v>0</v>
      </c>
    </row>
    <row r="1329" spans="1:9" ht="15.6">
      <c r="A1329" s="70">
        <f>'Balance N'!I1332</f>
        <v>0</v>
      </c>
      <c r="B1329" s="71">
        <f>'Balance N'!J1332</f>
        <v>0</v>
      </c>
      <c r="C1329" s="72">
        <f>'Balance N'!K1332</f>
        <v>0</v>
      </c>
      <c r="D1329" s="72">
        <f>'Balance N'!L1332</f>
        <v>0</v>
      </c>
      <c r="E1329" s="72">
        <f>'Balance N'!M1332</f>
        <v>0</v>
      </c>
      <c r="F1329" s="72">
        <f>'Balance N'!N1332</f>
        <v>0</v>
      </c>
      <c r="G1329" s="72">
        <f>'Balance N'!O1332</f>
        <v>0</v>
      </c>
      <c r="H1329" s="72">
        <f>'Balance N'!P1332</f>
        <v>0</v>
      </c>
      <c r="I1329" s="74">
        <f t="shared" si="20"/>
        <v>0</v>
      </c>
    </row>
    <row r="1330" spans="1:9" ht="15.6">
      <c r="A1330" s="70">
        <f>'Balance N'!I1333</f>
        <v>0</v>
      </c>
      <c r="B1330" s="71">
        <f>'Balance N'!J1333</f>
        <v>0</v>
      </c>
      <c r="C1330" s="72">
        <f>'Balance N'!K1333</f>
        <v>0</v>
      </c>
      <c r="D1330" s="72">
        <f>'Balance N'!L1333</f>
        <v>0</v>
      </c>
      <c r="E1330" s="72">
        <f>'Balance N'!M1333</f>
        <v>0</v>
      </c>
      <c r="F1330" s="72">
        <f>'Balance N'!N1333</f>
        <v>0</v>
      </c>
      <c r="G1330" s="72">
        <f>'Balance N'!O1333</f>
        <v>0</v>
      </c>
      <c r="H1330" s="72">
        <f>'Balance N'!P1333</f>
        <v>0</v>
      </c>
      <c r="I1330" s="74">
        <f t="shared" si="20"/>
        <v>0</v>
      </c>
    </row>
    <row r="1331" spans="1:9" ht="15.6">
      <c r="A1331" s="70">
        <f>'Balance N'!I1334</f>
        <v>0</v>
      </c>
      <c r="B1331" s="71">
        <f>'Balance N'!J1334</f>
        <v>0</v>
      </c>
      <c r="C1331" s="72">
        <f>'Balance N'!K1334</f>
        <v>0</v>
      </c>
      <c r="D1331" s="72">
        <f>'Balance N'!L1334</f>
        <v>0</v>
      </c>
      <c r="E1331" s="72">
        <f>'Balance N'!M1334</f>
        <v>0</v>
      </c>
      <c r="F1331" s="72">
        <f>'Balance N'!N1334</f>
        <v>0</v>
      </c>
      <c r="G1331" s="72">
        <f>'Balance N'!O1334</f>
        <v>0</v>
      </c>
      <c r="H1331" s="72">
        <f>'Balance N'!P1334</f>
        <v>0</v>
      </c>
      <c r="I1331" s="74">
        <f t="shared" si="20"/>
        <v>0</v>
      </c>
    </row>
    <row r="1332" spans="1:9" ht="15.6">
      <c r="A1332" s="70">
        <f>'Balance N'!I1335</f>
        <v>0</v>
      </c>
      <c r="B1332" s="71">
        <f>'Balance N'!J1335</f>
        <v>0</v>
      </c>
      <c r="C1332" s="72">
        <f>'Balance N'!K1335</f>
        <v>0</v>
      </c>
      <c r="D1332" s="72">
        <f>'Balance N'!L1335</f>
        <v>0</v>
      </c>
      <c r="E1332" s="72">
        <f>'Balance N'!M1335</f>
        <v>0</v>
      </c>
      <c r="F1332" s="72">
        <f>'Balance N'!N1335</f>
        <v>0</v>
      </c>
      <c r="G1332" s="72">
        <f>'Balance N'!O1335</f>
        <v>0</v>
      </c>
      <c r="H1332" s="72">
        <f>'Balance N'!P1335</f>
        <v>0</v>
      </c>
      <c r="I1332" s="74">
        <f t="shared" si="20"/>
        <v>0</v>
      </c>
    </row>
    <row r="1333" spans="1:9" ht="15.6">
      <c r="A1333" s="70">
        <f>'Balance N'!I1336</f>
        <v>0</v>
      </c>
      <c r="B1333" s="71">
        <f>'Balance N'!J1336</f>
        <v>0</v>
      </c>
      <c r="C1333" s="72">
        <f>'Balance N'!K1336</f>
        <v>0</v>
      </c>
      <c r="D1333" s="72">
        <f>'Balance N'!L1336</f>
        <v>0</v>
      </c>
      <c r="E1333" s="72">
        <f>'Balance N'!M1336</f>
        <v>0</v>
      </c>
      <c r="F1333" s="72">
        <f>'Balance N'!N1336</f>
        <v>0</v>
      </c>
      <c r="G1333" s="72">
        <f>'Balance N'!O1336</f>
        <v>0</v>
      </c>
      <c r="H1333" s="72">
        <f>'Balance N'!P1336</f>
        <v>0</v>
      </c>
      <c r="I1333" s="74">
        <f t="shared" si="20"/>
        <v>0</v>
      </c>
    </row>
    <row r="1334" spans="1:9" ht="15.6">
      <c r="A1334" s="70">
        <f>'Balance N'!I1337</f>
        <v>0</v>
      </c>
      <c r="B1334" s="71">
        <f>'Balance N'!J1337</f>
        <v>0</v>
      </c>
      <c r="C1334" s="72">
        <f>'Balance N'!K1337</f>
        <v>0</v>
      </c>
      <c r="D1334" s="72">
        <f>'Balance N'!L1337</f>
        <v>0</v>
      </c>
      <c r="E1334" s="72">
        <f>'Balance N'!M1337</f>
        <v>0</v>
      </c>
      <c r="F1334" s="72">
        <f>'Balance N'!N1337</f>
        <v>0</v>
      </c>
      <c r="G1334" s="72">
        <f>'Balance N'!O1337</f>
        <v>0</v>
      </c>
      <c r="H1334" s="72">
        <f>'Balance N'!P1337</f>
        <v>0</v>
      </c>
      <c r="I1334" s="74">
        <f t="shared" si="20"/>
        <v>0</v>
      </c>
    </row>
    <row r="1335" spans="1:9" ht="15.6">
      <c r="A1335" s="70">
        <f>'Balance N'!I1338</f>
        <v>0</v>
      </c>
      <c r="B1335" s="71">
        <f>'Balance N'!J1338</f>
        <v>0</v>
      </c>
      <c r="C1335" s="72">
        <f>'Balance N'!K1338</f>
        <v>0</v>
      </c>
      <c r="D1335" s="72">
        <f>'Balance N'!L1338</f>
        <v>0</v>
      </c>
      <c r="E1335" s="72">
        <f>'Balance N'!M1338</f>
        <v>0</v>
      </c>
      <c r="F1335" s="72">
        <f>'Balance N'!N1338</f>
        <v>0</v>
      </c>
      <c r="G1335" s="72">
        <f>'Balance N'!O1338</f>
        <v>0</v>
      </c>
      <c r="H1335" s="72">
        <f>'Balance N'!P1338</f>
        <v>0</v>
      </c>
      <c r="I1335" s="74">
        <f t="shared" si="20"/>
        <v>0</v>
      </c>
    </row>
    <row r="1336" spans="1:9" ht="15.6">
      <c r="A1336" s="70">
        <f>'Balance N'!I1339</f>
        <v>0</v>
      </c>
      <c r="B1336" s="71">
        <f>'Balance N'!J1339</f>
        <v>0</v>
      </c>
      <c r="C1336" s="72">
        <f>'Balance N'!K1339</f>
        <v>0</v>
      </c>
      <c r="D1336" s="72">
        <f>'Balance N'!L1339</f>
        <v>0</v>
      </c>
      <c r="E1336" s="72">
        <f>'Balance N'!M1339</f>
        <v>0</v>
      </c>
      <c r="F1336" s="72">
        <f>'Balance N'!N1339</f>
        <v>0</v>
      </c>
      <c r="G1336" s="72">
        <f>'Balance N'!O1339</f>
        <v>0</v>
      </c>
      <c r="H1336" s="72">
        <f>'Balance N'!P1339</f>
        <v>0</v>
      </c>
      <c r="I1336" s="74">
        <f t="shared" si="20"/>
        <v>0</v>
      </c>
    </row>
    <row r="1337" spans="1:9" ht="15.6">
      <c r="A1337" s="70">
        <f>'Balance N'!I1340</f>
        <v>0</v>
      </c>
      <c r="B1337" s="71">
        <f>'Balance N'!J1340</f>
        <v>0</v>
      </c>
      <c r="C1337" s="72">
        <f>'Balance N'!K1340</f>
        <v>0</v>
      </c>
      <c r="D1337" s="72">
        <f>'Balance N'!L1340</f>
        <v>0</v>
      </c>
      <c r="E1337" s="72">
        <f>'Balance N'!M1340</f>
        <v>0</v>
      </c>
      <c r="F1337" s="72">
        <f>'Balance N'!N1340</f>
        <v>0</v>
      </c>
      <c r="G1337" s="72">
        <f>'Balance N'!O1340</f>
        <v>0</v>
      </c>
      <c r="H1337" s="72">
        <f>'Balance N'!P1340</f>
        <v>0</v>
      </c>
      <c r="I1337" s="74">
        <f t="shared" si="20"/>
        <v>0</v>
      </c>
    </row>
    <row r="1338" spans="1:9" ht="15.6">
      <c r="A1338" s="70">
        <f>'Balance N'!I1341</f>
        <v>0</v>
      </c>
      <c r="B1338" s="71">
        <f>'Balance N'!J1341</f>
        <v>0</v>
      </c>
      <c r="C1338" s="72">
        <f>'Balance N'!K1341</f>
        <v>0</v>
      </c>
      <c r="D1338" s="72">
        <f>'Balance N'!L1341</f>
        <v>0</v>
      </c>
      <c r="E1338" s="72">
        <f>'Balance N'!M1341</f>
        <v>0</v>
      </c>
      <c r="F1338" s="72">
        <f>'Balance N'!N1341</f>
        <v>0</v>
      </c>
      <c r="G1338" s="72">
        <f>'Balance N'!O1341</f>
        <v>0</v>
      </c>
      <c r="H1338" s="72">
        <f>'Balance N'!P1341</f>
        <v>0</v>
      </c>
      <c r="I1338" s="74">
        <f t="shared" si="20"/>
        <v>0</v>
      </c>
    </row>
    <row r="1339" spans="1:9" ht="15.6">
      <c r="A1339" s="70">
        <f>'Balance N'!I1342</f>
        <v>0</v>
      </c>
      <c r="B1339" s="71">
        <f>'Balance N'!J1342</f>
        <v>0</v>
      </c>
      <c r="C1339" s="72">
        <f>'Balance N'!K1342</f>
        <v>0</v>
      </c>
      <c r="D1339" s="72">
        <f>'Balance N'!L1342</f>
        <v>0</v>
      </c>
      <c r="E1339" s="72">
        <f>'Balance N'!M1342</f>
        <v>0</v>
      </c>
      <c r="F1339" s="72">
        <f>'Balance N'!N1342</f>
        <v>0</v>
      </c>
      <c r="G1339" s="72">
        <f>'Balance N'!O1342</f>
        <v>0</v>
      </c>
      <c r="H1339" s="72">
        <f>'Balance N'!P1342</f>
        <v>0</v>
      </c>
      <c r="I1339" s="74">
        <f t="shared" si="20"/>
        <v>0</v>
      </c>
    </row>
    <row r="1340" spans="1:9" ht="15.6">
      <c r="A1340" s="70">
        <f>'Balance N'!I1343</f>
        <v>0</v>
      </c>
      <c r="B1340" s="71">
        <f>'Balance N'!J1343</f>
        <v>0</v>
      </c>
      <c r="C1340" s="72">
        <f>'Balance N'!K1343</f>
        <v>0</v>
      </c>
      <c r="D1340" s="72">
        <f>'Balance N'!L1343</f>
        <v>0</v>
      </c>
      <c r="E1340" s="72">
        <f>'Balance N'!M1343</f>
        <v>0</v>
      </c>
      <c r="F1340" s="72">
        <f>'Balance N'!N1343</f>
        <v>0</v>
      </c>
      <c r="G1340" s="72">
        <f>'Balance N'!O1343</f>
        <v>0</v>
      </c>
      <c r="H1340" s="72">
        <f>'Balance N'!P1343</f>
        <v>0</v>
      </c>
      <c r="I1340" s="74">
        <f t="shared" si="20"/>
        <v>0</v>
      </c>
    </row>
    <row r="1341" spans="1:9" ht="15.6">
      <c r="A1341" s="70">
        <f>'Balance N'!I1344</f>
        <v>0</v>
      </c>
      <c r="B1341" s="71">
        <f>'Balance N'!J1344</f>
        <v>0</v>
      </c>
      <c r="C1341" s="72">
        <f>'Balance N'!K1344</f>
        <v>0</v>
      </c>
      <c r="D1341" s="72">
        <f>'Balance N'!L1344</f>
        <v>0</v>
      </c>
      <c r="E1341" s="72">
        <f>'Balance N'!M1344</f>
        <v>0</v>
      </c>
      <c r="F1341" s="72">
        <f>'Balance N'!N1344</f>
        <v>0</v>
      </c>
      <c r="G1341" s="72">
        <f>'Balance N'!O1344</f>
        <v>0</v>
      </c>
      <c r="H1341" s="72">
        <f>'Balance N'!P1344</f>
        <v>0</v>
      </c>
      <c r="I1341" s="74">
        <f t="shared" si="20"/>
        <v>0</v>
      </c>
    </row>
    <row r="1342" spans="1:9" ht="15.6">
      <c r="A1342" s="70">
        <f>'Balance N'!I1345</f>
        <v>0</v>
      </c>
      <c r="B1342" s="71">
        <f>'Balance N'!J1345</f>
        <v>0</v>
      </c>
      <c r="C1342" s="72">
        <f>'Balance N'!K1345</f>
        <v>0</v>
      </c>
      <c r="D1342" s="72">
        <f>'Balance N'!L1345</f>
        <v>0</v>
      </c>
      <c r="E1342" s="72">
        <f>'Balance N'!M1345</f>
        <v>0</v>
      </c>
      <c r="F1342" s="72">
        <f>'Balance N'!N1345</f>
        <v>0</v>
      </c>
      <c r="G1342" s="72">
        <f>'Balance N'!O1345</f>
        <v>0</v>
      </c>
      <c r="H1342" s="72">
        <f>'Balance N'!P1345</f>
        <v>0</v>
      </c>
      <c r="I1342" s="74">
        <f t="shared" si="20"/>
        <v>0</v>
      </c>
    </row>
    <row r="1343" spans="1:9" ht="15.6">
      <c r="A1343" s="70">
        <f>'Balance N'!I1346</f>
        <v>0</v>
      </c>
      <c r="B1343" s="71">
        <f>'Balance N'!J1346</f>
        <v>0</v>
      </c>
      <c r="C1343" s="72">
        <f>'Balance N'!K1346</f>
        <v>0</v>
      </c>
      <c r="D1343" s="72">
        <f>'Balance N'!L1346</f>
        <v>0</v>
      </c>
      <c r="E1343" s="72">
        <f>'Balance N'!M1346</f>
        <v>0</v>
      </c>
      <c r="F1343" s="72">
        <f>'Balance N'!N1346</f>
        <v>0</v>
      </c>
      <c r="G1343" s="72">
        <f>'Balance N'!O1346</f>
        <v>0</v>
      </c>
      <c r="H1343" s="72">
        <f>'Balance N'!P1346</f>
        <v>0</v>
      </c>
      <c r="I1343" s="74">
        <f t="shared" si="20"/>
        <v>0</v>
      </c>
    </row>
    <row r="1344" spans="1:9" ht="15.6">
      <c r="A1344" s="70">
        <f>'Balance N'!I1347</f>
        <v>0</v>
      </c>
      <c r="B1344" s="71">
        <f>'Balance N'!J1347</f>
        <v>0</v>
      </c>
      <c r="C1344" s="72">
        <f>'Balance N'!K1347</f>
        <v>0</v>
      </c>
      <c r="D1344" s="72">
        <f>'Balance N'!L1347</f>
        <v>0</v>
      </c>
      <c r="E1344" s="72">
        <f>'Balance N'!M1347</f>
        <v>0</v>
      </c>
      <c r="F1344" s="72">
        <f>'Balance N'!N1347</f>
        <v>0</v>
      </c>
      <c r="G1344" s="72">
        <f>'Balance N'!O1347</f>
        <v>0</v>
      </c>
      <c r="H1344" s="72">
        <f>'Balance N'!P1347</f>
        <v>0</v>
      </c>
      <c r="I1344" s="74">
        <f t="shared" si="20"/>
        <v>0</v>
      </c>
    </row>
    <row r="1345" spans="1:9" ht="15.6">
      <c r="A1345" s="70">
        <f>'Balance N'!I1348</f>
        <v>0</v>
      </c>
      <c r="B1345" s="71">
        <f>'Balance N'!J1348</f>
        <v>0</v>
      </c>
      <c r="C1345" s="72">
        <f>'Balance N'!K1348</f>
        <v>0</v>
      </c>
      <c r="D1345" s="72">
        <f>'Balance N'!L1348</f>
        <v>0</v>
      </c>
      <c r="E1345" s="72">
        <f>'Balance N'!M1348</f>
        <v>0</v>
      </c>
      <c r="F1345" s="72">
        <f>'Balance N'!N1348</f>
        <v>0</v>
      </c>
      <c r="G1345" s="72">
        <f>'Balance N'!O1348</f>
        <v>0</v>
      </c>
      <c r="H1345" s="72">
        <f>'Balance N'!P1348</f>
        <v>0</v>
      </c>
      <c r="I1345" s="74">
        <f t="shared" si="20"/>
        <v>0</v>
      </c>
    </row>
    <row r="1346" spans="1:9" ht="15.6">
      <c r="A1346" s="70">
        <f>'Balance N'!I1349</f>
        <v>0</v>
      </c>
      <c r="B1346" s="71">
        <f>'Balance N'!J1349</f>
        <v>0</v>
      </c>
      <c r="C1346" s="72">
        <f>'Balance N'!K1349</f>
        <v>0</v>
      </c>
      <c r="D1346" s="72">
        <f>'Balance N'!L1349</f>
        <v>0</v>
      </c>
      <c r="E1346" s="72">
        <f>'Balance N'!M1349</f>
        <v>0</v>
      </c>
      <c r="F1346" s="72">
        <f>'Balance N'!N1349</f>
        <v>0</v>
      </c>
      <c r="G1346" s="72">
        <f>'Balance N'!O1349</f>
        <v>0</v>
      </c>
      <c r="H1346" s="72">
        <f>'Balance N'!P1349</f>
        <v>0</v>
      </c>
      <c r="I1346" s="74">
        <f t="shared" si="20"/>
        <v>0</v>
      </c>
    </row>
    <row r="1347" spans="1:9" ht="15.6">
      <c r="A1347" s="70">
        <f>'Balance N'!I1350</f>
        <v>0</v>
      </c>
      <c r="B1347" s="71">
        <f>'Balance N'!J1350</f>
        <v>0</v>
      </c>
      <c r="C1347" s="72">
        <f>'Balance N'!K1350</f>
        <v>0</v>
      </c>
      <c r="D1347" s="72">
        <f>'Balance N'!L1350</f>
        <v>0</v>
      </c>
      <c r="E1347" s="72">
        <f>'Balance N'!M1350</f>
        <v>0</v>
      </c>
      <c r="F1347" s="72">
        <f>'Balance N'!N1350</f>
        <v>0</v>
      </c>
      <c r="G1347" s="72">
        <f>'Balance N'!O1350</f>
        <v>0</v>
      </c>
      <c r="H1347" s="72">
        <f>'Balance N'!P1350</f>
        <v>0</v>
      </c>
      <c r="I1347" s="74">
        <f t="shared" ref="I1347:I1410" si="21">(C1347-D1347)+(E1347-F1347)-(G1347-H1347)</f>
        <v>0</v>
      </c>
    </row>
    <row r="1348" spans="1:9" ht="15.6">
      <c r="A1348" s="70">
        <f>'Balance N'!I1351</f>
        <v>0</v>
      </c>
      <c r="B1348" s="71">
        <f>'Balance N'!J1351</f>
        <v>0</v>
      </c>
      <c r="C1348" s="72">
        <f>'Balance N'!K1351</f>
        <v>0</v>
      </c>
      <c r="D1348" s="72">
        <f>'Balance N'!L1351</f>
        <v>0</v>
      </c>
      <c r="E1348" s="72">
        <f>'Balance N'!M1351</f>
        <v>0</v>
      </c>
      <c r="F1348" s="72">
        <f>'Balance N'!N1351</f>
        <v>0</v>
      </c>
      <c r="G1348" s="72">
        <f>'Balance N'!O1351</f>
        <v>0</v>
      </c>
      <c r="H1348" s="72">
        <f>'Balance N'!P1351</f>
        <v>0</v>
      </c>
      <c r="I1348" s="74">
        <f t="shared" si="21"/>
        <v>0</v>
      </c>
    </row>
    <row r="1349" spans="1:9" ht="15.6">
      <c r="A1349" s="70">
        <f>'Balance N'!I1352</f>
        <v>0</v>
      </c>
      <c r="B1349" s="71">
        <f>'Balance N'!J1352</f>
        <v>0</v>
      </c>
      <c r="C1349" s="72">
        <f>'Balance N'!K1352</f>
        <v>0</v>
      </c>
      <c r="D1349" s="72">
        <f>'Balance N'!L1352</f>
        <v>0</v>
      </c>
      <c r="E1349" s="72">
        <f>'Balance N'!M1352</f>
        <v>0</v>
      </c>
      <c r="F1349" s="72">
        <f>'Balance N'!N1352</f>
        <v>0</v>
      </c>
      <c r="G1349" s="72">
        <f>'Balance N'!O1352</f>
        <v>0</v>
      </c>
      <c r="H1349" s="72">
        <f>'Balance N'!P1352</f>
        <v>0</v>
      </c>
      <c r="I1349" s="74">
        <f t="shared" si="21"/>
        <v>0</v>
      </c>
    </row>
    <row r="1350" spans="1:9" ht="15.6">
      <c r="A1350" s="70">
        <f>'Balance N'!I1353</f>
        <v>0</v>
      </c>
      <c r="B1350" s="71">
        <f>'Balance N'!J1353</f>
        <v>0</v>
      </c>
      <c r="C1350" s="72">
        <f>'Balance N'!K1353</f>
        <v>0</v>
      </c>
      <c r="D1350" s="72">
        <f>'Balance N'!L1353</f>
        <v>0</v>
      </c>
      <c r="E1350" s="72">
        <f>'Balance N'!M1353</f>
        <v>0</v>
      </c>
      <c r="F1350" s="72">
        <f>'Balance N'!N1353</f>
        <v>0</v>
      </c>
      <c r="G1350" s="72">
        <f>'Balance N'!O1353</f>
        <v>0</v>
      </c>
      <c r="H1350" s="72">
        <f>'Balance N'!P1353</f>
        <v>0</v>
      </c>
      <c r="I1350" s="74">
        <f t="shared" si="21"/>
        <v>0</v>
      </c>
    </row>
    <row r="1351" spans="1:9" ht="15.6">
      <c r="A1351" s="70">
        <f>'Balance N'!I1354</f>
        <v>0</v>
      </c>
      <c r="B1351" s="71">
        <f>'Balance N'!J1354</f>
        <v>0</v>
      </c>
      <c r="C1351" s="72">
        <f>'Balance N'!K1354</f>
        <v>0</v>
      </c>
      <c r="D1351" s="72">
        <f>'Balance N'!L1354</f>
        <v>0</v>
      </c>
      <c r="E1351" s="72">
        <f>'Balance N'!M1354</f>
        <v>0</v>
      </c>
      <c r="F1351" s="72">
        <f>'Balance N'!N1354</f>
        <v>0</v>
      </c>
      <c r="G1351" s="72">
        <f>'Balance N'!O1354</f>
        <v>0</v>
      </c>
      <c r="H1351" s="72">
        <f>'Balance N'!P1354</f>
        <v>0</v>
      </c>
      <c r="I1351" s="74">
        <f t="shared" si="21"/>
        <v>0</v>
      </c>
    </row>
    <row r="1352" spans="1:9" ht="15.6">
      <c r="A1352" s="70">
        <f>'Balance N'!I1355</f>
        <v>0</v>
      </c>
      <c r="B1352" s="71">
        <f>'Balance N'!J1355</f>
        <v>0</v>
      </c>
      <c r="C1352" s="72">
        <f>'Balance N'!K1355</f>
        <v>0</v>
      </c>
      <c r="D1352" s="72">
        <f>'Balance N'!L1355</f>
        <v>0</v>
      </c>
      <c r="E1352" s="72">
        <f>'Balance N'!M1355</f>
        <v>0</v>
      </c>
      <c r="F1352" s="72">
        <f>'Balance N'!N1355</f>
        <v>0</v>
      </c>
      <c r="G1352" s="72">
        <f>'Balance N'!O1355</f>
        <v>0</v>
      </c>
      <c r="H1352" s="72">
        <f>'Balance N'!P1355</f>
        <v>0</v>
      </c>
      <c r="I1352" s="74">
        <f t="shared" si="21"/>
        <v>0</v>
      </c>
    </row>
    <row r="1353" spans="1:9" ht="15.6">
      <c r="A1353" s="70">
        <f>'Balance N'!I1356</f>
        <v>0</v>
      </c>
      <c r="B1353" s="71">
        <f>'Balance N'!J1356</f>
        <v>0</v>
      </c>
      <c r="C1353" s="72">
        <f>'Balance N'!K1356</f>
        <v>0</v>
      </c>
      <c r="D1353" s="72">
        <f>'Balance N'!L1356</f>
        <v>0</v>
      </c>
      <c r="E1353" s="72">
        <f>'Balance N'!M1356</f>
        <v>0</v>
      </c>
      <c r="F1353" s="72">
        <f>'Balance N'!N1356</f>
        <v>0</v>
      </c>
      <c r="G1353" s="72">
        <f>'Balance N'!O1356</f>
        <v>0</v>
      </c>
      <c r="H1353" s="72">
        <f>'Balance N'!P1356</f>
        <v>0</v>
      </c>
      <c r="I1353" s="74">
        <f t="shared" si="21"/>
        <v>0</v>
      </c>
    </row>
    <row r="1354" spans="1:9" ht="15.6">
      <c r="A1354" s="70">
        <f>'Balance N'!I1357</f>
        <v>0</v>
      </c>
      <c r="B1354" s="71">
        <f>'Balance N'!J1357</f>
        <v>0</v>
      </c>
      <c r="C1354" s="72">
        <f>'Balance N'!K1357</f>
        <v>0</v>
      </c>
      <c r="D1354" s="72">
        <f>'Balance N'!L1357</f>
        <v>0</v>
      </c>
      <c r="E1354" s="72">
        <f>'Balance N'!M1357</f>
        <v>0</v>
      </c>
      <c r="F1354" s="72">
        <f>'Balance N'!N1357</f>
        <v>0</v>
      </c>
      <c r="G1354" s="72">
        <f>'Balance N'!O1357</f>
        <v>0</v>
      </c>
      <c r="H1354" s="72">
        <f>'Balance N'!P1357</f>
        <v>0</v>
      </c>
      <c r="I1354" s="74">
        <f t="shared" si="21"/>
        <v>0</v>
      </c>
    </row>
    <row r="1355" spans="1:9" ht="15.6">
      <c r="A1355" s="70">
        <f>'Balance N'!I1358</f>
        <v>0</v>
      </c>
      <c r="B1355" s="71">
        <f>'Balance N'!J1358</f>
        <v>0</v>
      </c>
      <c r="C1355" s="72">
        <f>'Balance N'!K1358</f>
        <v>0</v>
      </c>
      <c r="D1355" s="72">
        <f>'Balance N'!L1358</f>
        <v>0</v>
      </c>
      <c r="E1355" s="72">
        <f>'Balance N'!M1358</f>
        <v>0</v>
      </c>
      <c r="F1355" s="72">
        <f>'Balance N'!N1358</f>
        <v>0</v>
      </c>
      <c r="G1355" s="72">
        <f>'Balance N'!O1358</f>
        <v>0</v>
      </c>
      <c r="H1355" s="72">
        <f>'Balance N'!P1358</f>
        <v>0</v>
      </c>
      <c r="I1355" s="74">
        <f t="shared" si="21"/>
        <v>0</v>
      </c>
    </row>
    <row r="1356" spans="1:9" ht="15.6">
      <c r="A1356" s="70">
        <f>'Balance N'!I1359</f>
        <v>0</v>
      </c>
      <c r="B1356" s="71">
        <f>'Balance N'!J1359</f>
        <v>0</v>
      </c>
      <c r="C1356" s="72">
        <f>'Balance N'!K1359</f>
        <v>0</v>
      </c>
      <c r="D1356" s="72">
        <f>'Balance N'!L1359</f>
        <v>0</v>
      </c>
      <c r="E1356" s="72">
        <f>'Balance N'!M1359</f>
        <v>0</v>
      </c>
      <c r="F1356" s="72">
        <f>'Balance N'!N1359</f>
        <v>0</v>
      </c>
      <c r="G1356" s="72">
        <f>'Balance N'!O1359</f>
        <v>0</v>
      </c>
      <c r="H1356" s="72">
        <f>'Balance N'!P1359</f>
        <v>0</v>
      </c>
      <c r="I1356" s="74">
        <f t="shared" si="21"/>
        <v>0</v>
      </c>
    </row>
    <row r="1357" spans="1:9" ht="15.6">
      <c r="A1357" s="70">
        <f>'Balance N'!I1360</f>
        <v>0</v>
      </c>
      <c r="B1357" s="71">
        <f>'Balance N'!J1360</f>
        <v>0</v>
      </c>
      <c r="C1357" s="72">
        <f>'Balance N'!K1360</f>
        <v>0</v>
      </c>
      <c r="D1357" s="72">
        <f>'Balance N'!L1360</f>
        <v>0</v>
      </c>
      <c r="E1357" s="72">
        <f>'Balance N'!M1360</f>
        <v>0</v>
      </c>
      <c r="F1357" s="72">
        <f>'Balance N'!N1360</f>
        <v>0</v>
      </c>
      <c r="G1357" s="72">
        <f>'Balance N'!O1360</f>
        <v>0</v>
      </c>
      <c r="H1357" s="72">
        <f>'Balance N'!P1360</f>
        <v>0</v>
      </c>
      <c r="I1357" s="74">
        <f t="shared" si="21"/>
        <v>0</v>
      </c>
    </row>
    <row r="1358" spans="1:9" ht="15.6">
      <c r="A1358" s="70">
        <f>'Balance N'!I1361</f>
        <v>0</v>
      </c>
      <c r="B1358" s="71">
        <f>'Balance N'!J1361</f>
        <v>0</v>
      </c>
      <c r="C1358" s="72">
        <f>'Balance N'!K1361</f>
        <v>0</v>
      </c>
      <c r="D1358" s="72">
        <f>'Balance N'!L1361</f>
        <v>0</v>
      </c>
      <c r="E1358" s="72">
        <f>'Balance N'!M1361</f>
        <v>0</v>
      </c>
      <c r="F1358" s="72">
        <f>'Balance N'!N1361</f>
        <v>0</v>
      </c>
      <c r="G1358" s="72">
        <f>'Balance N'!O1361</f>
        <v>0</v>
      </c>
      <c r="H1358" s="72">
        <f>'Balance N'!P1361</f>
        <v>0</v>
      </c>
      <c r="I1358" s="74">
        <f t="shared" si="21"/>
        <v>0</v>
      </c>
    </row>
    <row r="1359" spans="1:9" ht="15.6">
      <c r="A1359" s="70">
        <f>'Balance N'!I1362</f>
        <v>0</v>
      </c>
      <c r="B1359" s="71">
        <f>'Balance N'!J1362</f>
        <v>0</v>
      </c>
      <c r="C1359" s="72">
        <f>'Balance N'!K1362</f>
        <v>0</v>
      </c>
      <c r="D1359" s="72">
        <f>'Balance N'!L1362</f>
        <v>0</v>
      </c>
      <c r="E1359" s="72">
        <f>'Balance N'!M1362</f>
        <v>0</v>
      </c>
      <c r="F1359" s="72">
        <f>'Balance N'!N1362</f>
        <v>0</v>
      </c>
      <c r="G1359" s="72">
        <f>'Balance N'!O1362</f>
        <v>0</v>
      </c>
      <c r="H1359" s="72">
        <f>'Balance N'!P1362</f>
        <v>0</v>
      </c>
      <c r="I1359" s="74">
        <f t="shared" si="21"/>
        <v>0</v>
      </c>
    </row>
    <row r="1360" spans="1:9" ht="15.6">
      <c r="A1360" s="70">
        <f>'Balance N'!I1363</f>
        <v>0</v>
      </c>
      <c r="B1360" s="71">
        <f>'Balance N'!J1363</f>
        <v>0</v>
      </c>
      <c r="C1360" s="72">
        <f>'Balance N'!K1363</f>
        <v>0</v>
      </c>
      <c r="D1360" s="72">
        <f>'Balance N'!L1363</f>
        <v>0</v>
      </c>
      <c r="E1360" s="72">
        <f>'Balance N'!M1363</f>
        <v>0</v>
      </c>
      <c r="F1360" s="72">
        <f>'Balance N'!N1363</f>
        <v>0</v>
      </c>
      <c r="G1360" s="72">
        <f>'Balance N'!O1363</f>
        <v>0</v>
      </c>
      <c r="H1360" s="72">
        <f>'Balance N'!P1363</f>
        <v>0</v>
      </c>
      <c r="I1360" s="74">
        <f t="shared" si="21"/>
        <v>0</v>
      </c>
    </row>
    <row r="1361" spans="1:9" ht="15.6">
      <c r="A1361" s="70">
        <f>'Balance N'!I1364</f>
        <v>0</v>
      </c>
      <c r="B1361" s="71">
        <f>'Balance N'!J1364</f>
        <v>0</v>
      </c>
      <c r="C1361" s="72">
        <f>'Balance N'!K1364</f>
        <v>0</v>
      </c>
      <c r="D1361" s="72">
        <f>'Balance N'!L1364</f>
        <v>0</v>
      </c>
      <c r="E1361" s="72">
        <f>'Balance N'!M1364</f>
        <v>0</v>
      </c>
      <c r="F1361" s="72">
        <f>'Balance N'!N1364</f>
        <v>0</v>
      </c>
      <c r="G1361" s="72">
        <f>'Balance N'!O1364</f>
        <v>0</v>
      </c>
      <c r="H1361" s="72">
        <f>'Balance N'!P1364</f>
        <v>0</v>
      </c>
      <c r="I1361" s="74">
        <f t="shared" si="21"/>
        <v>0</v>
      </c>
    </row>
    <row r="1362" spans="1:9" ht="15.6">
      <c r="A1362" s="70">
        <f>'Balance N'!I1365</f>
        <v>0</v>
      </c>
      <c r="B1362" s="71">
        <f>'Balance N'!J1365</f>
        <v>0</v>
      </c>
      <c r="C1362" s="72">
        <f>'Balance N'!K1365</f>
        <v>0</v>
      </c>
      <c r="D1362" s="72">
        <f>'Balance N'!L1365</f>
        <v>0</v>
      </c>
      <c r="E1362" s="72">
        <f>'Balance N'!M1365</f>
        <v>0</v>
      </c>
      <c r="F1362" s="72">
        <f>'Balance N'!N1365</f>
        <v>0</v>
      </c>
      <c r="G1362" s="72">
        <f>'Balance N'!O1365</f>
        <v>0</v>
      </c>
      <c r="H1362" s="72">
        <f>'Balance N'!P1365</f>
        <v>0</v>
      </c>
      <c r="I1362" s="74">
        <f t="shared" si="21"/>
        <v>0</v>
      </c>
    </row>
    <row r="1363" spans="1:9" ht="15.6">
      <c r="A1363" s="70">
        <f>'Balance N'!I1366</f>
        <v>0</v>
      </c>
      <c r="B1363" s="71">
        <f>'Balance N'!J1366</f>
        <v>0</v>
      </c>
      <c r="C1363" s="72">
        <f>'Balance N'!K1366</f>
        <v>0</v>
      </c>
      <c r="D1363" s="72">
        <f>'Balance N'!L1366</f>
        <v>0</v>
      </c>
      <c r="E1363" s="72">
        <f>'Balance N'!M1366</f>
        <v>0</v>
      </c>
      <c r="F1363" s="72">
        <f>'Balance N'!N1366</f>
        <v>0</v>
      </c>
      <c r="G1363" s="72">
        <f>'Balance N'!O1366</f>
        <v>0</v>
      </c>
      <c r="H1363" s="72">
        <f>'Balance N'!P1366</f>
        <v>0</v>
      </c>
      <c r="I1363" s="74">
        <f t="shared" si="21"/>
        <v>0</v>
      </c>
    </row>
    <row r="1364" spans="1:9" ht="15.6">
      <c r="A1364" s="70">
        <f>'Balance N'!I1367</f>
        <v>0</v>
      </c>
      <c r="B1364" s="71">
        <f>'Balance N'!J1367</f>
        <v>0</v>
      </c>
      <c r="C1364" s="72">
        <f>'Balance N'!K1367</f>
        <v>0</v>
      </c>
      <c r="D1364" s="72">
        <f>'Balance N'!L1367</f>
        <v>0</v>
      </c>
      <c r="E1364" s="72">
        <f>'Balance N'!M1367</f>
        <v>0</v>
      </c>
      <c r="F1364" s="72">
        <f>'Balance N'!N1367</f>
        <v>0</v>
      </c>
      <c r="G1364" s="72">
        <f>'Balance N'!O1367</f>
        <v>0</v>
      </c>
      <c r="H1364" s="72">
        <f>'Balance N'!P1367</f>
        <v>0</v>
      </c>
      <c r="I1364" s="74">
        <f t="shared" si="21"/>
        <v>0</v>
      </c>
    </row>
    <row r="1365" spans="1:9" ht="15.6">
      <c r="A1365" s="70">
        <f>'Balance N'!I1368</f>
        <v>0</v>
      </c>
      <c r="B1365" s="71">
        <f>'Balance N'!J1368</f>
        <v>0</v>
      </c>
      <c r="C1365" s="72">
        <f>'Balance N'!K1368</f>
        <v>0</v>
      </c>
      <c r="D1365" s="72">
        <f>'Balance N'!L1368</f>
        <v>0</v>
      </c>
      <c r="E1365" s="72">
        <f>'Balance N'!M1368</f>
        <v>0</v>
      </c>
      <c r="F1365" s="72">
        <f>'Balance N'!N1368</f>
        <v>0</v>
      </c>
      <c r="G1365" s="72">
        <f>'Balance N'!O1368</f>
        <v>0</v>
      </c>
      <c r="H1365" s="72">
        <f>'Balance N'!P1368</f>
        <v>0</v>
      </c>
      <c r="I1365" s="74">
        <f t="shared" si="21"/>
        <v>0</v>
      </c>
    </row>
    <row r="1366" spans="1:9" ht="15.6">
      <c r="A1366" s="70">
        <f>'Balance N'!I1369</f>
        <v>0</v>
      </c>
      <c r="B1366" s="71">
        <f>'Balance N'!J1369</f>
        <v>0</v>
      </c>
      <c r="C1366" s="72">
        <f>'Balance N'!K1369</f>
        <v>0</v>
      </c>
      <c r="D1366" s="72">
        <f>'Balance N'!L1369</f>
        <v>0</v>
      </c>
      <c r="E1366" s="72">
        <f>'Balance N'!M1369</f>
        <v>0</v>
      </c>
      <c r="F1366" s="72">
        <f>'Balance N'!N1369</f>
        <v>0</v>
      </c>
      <c r="G1366" s="72">
        <f>'Balance N'!O1369</f>
        <v>0</v>
      </c>
      <c r="H1366" s="72">
        <f>'Balance N'!P1369</f>
        <v>0</v>
      </c>
      <c r="I1366" s="74">
        <f t="shared" si="21"/>
        <v>0</v>
      </c>
    </row>
    <row r="1367" spans="1:9" ht="15.6">
      <c r="A1367" s="70">
        <f>'Balance N'!I1370</f>
        <v>0</v>
      </c>
      <c r="B1367" s="71">
        <f>'Balance N'!J1370</f>
        <v>0</v>
      </c>
      <c r="C1367" s="72">
        <f>'Balance N'!K1370</f>
        <v>0</v>
      </c>
      <c r="D1367" s="72">
        <f>'Balance N'!L1370</f>
        <v>0</v>
      </c>
      <c r="E1367" s="72">
        <f>'Balance N'!M1370</f>
        <v>0</v>
      </c>
      <c r="F1367" s="72">
        <f>'Balance N'!N1370</f>
        <v>0</v>
      </c>
      <c r="G1367" s="72">
        <f>'Balance N'!O1370</f>
        <v>0</v>
      </c>
      <c r="H1367" s="72">
        <f>'Balance N'!P1370</f>
        <v>0</v>
      </c>
      <c r="I1367" s="74">
        <f t="shared" si="21"/>
        <v>0</v>
      </c>
    </row>
    <row r="1368" spans="1:9" ht="15.6">
      <c r="A1368" s="70">
        <f>'Balance N'!I1371</f>
        <v>0</v>
      </c>
      <c r="B1368" s="71">
        <f>'Balance N'!J1371</f>
        <v>0</v>
      </c>
      <c r="C1368" s="72">
        <f>'Balance N'!K1371</f>
        <v>0</v>
      </c>
      <c r="D1368" s="72">
        <f>'Balance N'!L1371</f>
        <v>0</v>
      </c>
      <c r="E1368" s="72">
        <f>'Balance N'!M1371</f>
        <v>0</v>
      </c>
      <c r="F1368" s="72">
        <f>'Balance N'!N1371</f>
        <v>0</v>
      </c>
      <c r="G1368" s="72">
        <f>'Balance N'!O1371</f>
        <v>0</v>
      </c>
      <c r="H1368" s="72">
        <f>'Balance N'!P1371</f>
        <v>0</v>
      </c>
      <c r="I1368" s="74">
        <f t="shared" si="21"/>
        <v>0</v>
      </c>
    </row>
    <row r="1369" spans="1:9" ht="15.6">
      <c r="A1369" s="70">
        <f>'Balance N'!I1372</f>
        <v>0</v>
      </c>
      <c r="B1369" s="71">
        <f>'Balance N'!J1372</f>
        <v>0</v>
      </c>
      <c r="C1369" s="72">
        <f>'Balance N'!K1372</f>
        <v>0</v>
      </c>
      <c r="D1369" s="72">
        <f>'Balance N'!L1372</f>
        <v>0</v>
      </c>
      <c r="E1369" s="72">
        <f>'Balance N'!M1372</f>
        <v>0</v>
      </c>
      <c r="F1369" s="72">
        <f>'Balance N'!N1372</f>
        <v>0</v>
      </c>
      <c r="G1369" s="72">
        <f>'Balance N'!O1372</f>
        <v>0</v>
      </c>
      <c r="H1369" s="72">
        <f>'Balance N'!P1372</f>
        <v>0</v>
      </c>
      <c r="I1369" s="74">
        <f t="shared" si="21"/>
        <v>0</v>
      </c>
    </row>
    <row r="1370" spans="1:9" ht="15.6">
      <c r="A1370" s="70">
        <f>'Balance N'!I1373</f>
        <v>0</v>
      </c>
      <c r="B1370" s="71">
        <f>'Balance N'!J1373</f>
        <v>0</v>
      </c>
      <c r="C1370" s="72">
        <f>'Balance N'!K1373</f>
        <v>0</v>
      </c>
      <c r="D1370" s="72">
        <f>'Balance N'!L1373</f>
        <v>0</v>
      </c>
      <c r="E1370" s="72">
        <f>'Balance N'!M1373</f>
        <v>0</v>
      </c>
      <c r="F1370" s="72">
        <f>'Balance N'!N1373</f>
        <v>0</v>
      </c>
      <c r="G1370" s="72">
        <f>'Balance N'!O1373</f>
        <v>0</v>
      </c>
      <c r="H1370" s="72">
        <f>'Balance N'!P1373</f>
        <v>0</v>
      </c>
      <c r="I1370" s="74">
        <f t="shared" si="21"/>
        <v>0</v>
      </c>
    </row>
    <row r="1371" spans="1:9" ht="15.6">
      <c r="A1371" s="70">
        <f>'Balance N'!I1374</f>
        <v>0</v>
      </c>
      <c r="B1371" s="71">
        <f>'Balance N'!J1374</f>
        <v>0</v>
      </c>
      <c r="C1371" s="72">
        <f>'Balance N'!K1374</f>
        <v>0</v>
      </c>
      <c r="D1371" s="72">
        <f>'Balance N'!L1374</f>
        <v>0</v>
      </c>
      <c r="E1371" s="72">
        <f>'Balance N'!M1374</f>
        <v>0</v>
      </c>
      <c r="F1371" s="72">
        <f>'Balance N'!N1374</f>
        <v>0</v>
      </c>
      <c r="G1371" s="72">
        <f>'Balance N'!O1374</f>
        <v>0</v>
      </c>
      <c r="H1371" s="72">
        <f>'Balance N'!P1374</f>
        <v>0</v>
      </c>
      <c r="I1371" s="74">
        <f t="shared" si="21"/>
        <v>0</v>
      </c>
    </row>
    <row r="1372" spans="1:9" ht="15.6">
      <c r="A1372" s="70">
        <f>'Balance N'!I1375</f>
        <v>0</v>
      </c>
      <c r="B1372" s="71">
        <f>'Balance N'!J1375</f>
        <v>0</v>
      </c>
      <c r="C1372" s="72">
        <f>'Balance N'!K1375</f>
        <v>0</v>
      </c>
      <c r="D1372" s="72">
        <f>'Balance N'!L1375</f>
        <v>0</v>
      </c>
      <c r="E1372" s="72">
        <f>'Balance N'!M1375</f>
        <v>0</v>
      </c>
      <c r="F1372" s="72">
        <f>'Balance N'!N1375</f>
        <v>0</v>
      </c>
      <c r="G1372" s="72">
        <f>'Balance N'!O1375</f>
        <v>0</v>
      </c>
      <c r="H1372" s="72">
        <f>'Balance N'!P1375</f>
        <v>0</v>
      </c>
      <c r="I1372" s="74">
        <f t="shared" si="21"/>
        <v>0</v>
      </c>
    </row>
    <row r="1373" spans="1:9" ht="15.6">
      <c r="A1373" s="70">
        <f>'Balance N'!I1376</f>
        <v>0</v>
      </c>
      <c r="B1373" s="71">
        <f>'Balance N'!J1376</f>
        <v>0</v>
      </c>
      <c r="C1373" s="72">
        <f>'Balance N'!K1376</f>
        <v>0</v>
      </c>
      <c r="D1373" s="72">
        <f>'Balance N'!L1376</f>
        <v>0</v>
      </c>
      <c r="E1373" s="72">
        <f>'Balance N'!M1376</f>
        <v>0</v>
      </c>
      <c r="F1373" s="72">
        <f>'Balance N'!N1376</f>
        <v>0</v>
      </c>
      <c r="G1373" s="72">
        <f>'Balance N'!O1376</f>
        <v>0</v>
      </c>
      <c r="H1373" s="72">
        <f>'Balance N'!P1376</f>
        <v>0</v>
      </c>
      <c r="I1373" s="74">
        <f t="shared" si="21"/>
        <v>0</v>
      </c>
    </row>
    <row r="1374" spans="1:9" ht="15.6">
      <c r="A1374" s="70">
        <f>'Balance N'!I1377</f>
        <v>0</v>
      </c>
      <c r="B1374" s="71">
        <f>'Balance N'!J1377</f>
        <v>0</v>
      </c>
      <c r="C1374" s="72">
        <f>'Balance N'!K1377</f>
        <v>0</v>
      </c>
      <c r="D1374" s="72">
        <f>'Balance N'!L1377</f>
        <v>0</v>
      </c>
      <c r="E1374" s="72">
        <f>'Balance N'!M1377</f>
        <v>0</v>
      </c>
      <c r="F1374" s="72">
        <f>'Balance N'!N1377</f>
        <v>0</v>
      </c>
      <c r="G1374" s="72">
        <f>'Balance N'!O1377</f>
        <v>0</v>
      </c>
      <c r="H1374" s="72">
        <f>'Balance N'!P1377</f>
        <v>0</v>
      </c>
      <c r="I1374" s="74">
        <f t="shared" si="21"/>
        <v>0</v>
      </c>
    </row>
    <row r="1375" spans="1:9" ht="15.6">
      <c r="A1375" s="70">
        <f>'Balance N'!I1378</f>
        <v>0</v>
      </c>
      <c r="B1375" s="71">
        <f>'Balance N'!J1378</f>
        <v>0</v>
      </c>
      <c r="C1375" s="72">
        <f>'Balance N'!K1378</f>
        <v>0</v>
      </c>
      <c r="D1375" s="72">
        <f>'Balance N'!L1378</f>
        <v>0</v>
      </c>
      <c r="E1375" s="72">
        <f>'Balance N'!M1378</f>
        <v>0</v>
      </c>
      <c r="F1375" s="72">
        <f>'Balance N'!N1378</f>
        <v>0</v>
      </c>
      <c r="G1375" s="72">
        <f>'Balance N'!O1378</f>
        <v>0</v>
      </c>
      <c r="H1375" s="72">
        <f>'Balance N'!P1378</f>
        <v>0</v>
      </c>
      <c r="I1375" s="74">
        <f t="shared" si="21"/>
        <v>0</v>
      </c>
    </row>
    <row r="1376" spans="1:9" ht="15.6">
      <c r="A1376" s="70">
        <f>'Balance N'!I1379</f>
        <v>0</v>
      </c>
      <c r="B1376" s="71">
        <f>'Balance N'!J1379</f>
        <v>0</v>
      </c>
      <c r="C1376" s="72">
        <f>'Balance N'!K1379</f>
        <v>0</v>
      </c>
      <c r="D1376" s="72">
        <f>'Balance N'!L1379</f>
        <v>0</v>
      </c>
      <c r="E1376" s="72">
        <f>'Balance N'!M1379</f>
        <v>0</v>
      </c>
      <c r="F1376" s="72">
        <f>'Balance N'!N1379</f>
        <v>0</v>
      </c>
      <c r="G1376" s="72">
        <f>'Balance N'!O1379</f>
        <v>0</v>
      </c>
      <c r="H1376" s="72">
        <f>'Balance N'!P1379</f>
        <v>0</v>
      </c>
      <c r="I1376" s="74">
        <f t="shared" si="21"/>
        <v>0</v>
      </c>
    </row>
    <row r="1377" spans="1:9" ht="15.6">
      <c r="A1377" s="70">
        <f>'Balance N'!I1380</f>
        <v>0</v>
      </c>
      <c r="B1377" s="71">
        <f>'Balance N'!J1380</f>
        <v>0</v>
      </c>
      <c r="C1377" s="72">
        <f>'Balance N'!K1380</f>
        <v>0</v>
      </c>
      <c r="D1377" s="72">
        <f>'Balance N'!L1380</f>
        <v>0</v>
      </c>
      <c r="E1377" s="72">
        <f>'Balance N'!M1380</f>
        <v>0</v>
      </c>
      <c r="F1377" s="72">
        <f>'Balance N'!N1380</f>
        <v>0</v>
      </c>
      <c r="G1377" s="72">
        <f>'Balance N'!O1380</f>
        <v>0</v>
      </c>
      <c r="H1377" s="72">
        <f>'Balance N'!P1380</f>
        <v>0</v>
      </c>
      <c r="I1377" s="74">
        <f t="shared" si="21"/>
        <v>0</v>
      </c>
    </row>
    <row r="1378" spans="1:9" ht="15.6">
      <c r="A1378" s="70">
        <f>'Balance N'!I1381</f>
        <v>0</v>
      </c>
      <c r="B1378" s="71">
        <f>'Balance N'!J1381</f>
        <v>0</v>
      </c>
      <c r="C1378" s="72">
        <f>'Balance N'!K1381</f>
        <v>0</v>
      </c>
      <c r="D1378" s="72">
        <f>'Balance N'!L1381</f>
        <v>0</v>
      </c>
      <c r="E1378" s="72">
        <f>'Balance N'!M1381</f>
        <v>0</v>
      </c>
      <c r="F1378" s="72">
        <f>'Balance N'!N1381</f>
        <v>0</v>
      </c>
      <c r="G1378" s="72">
        <f>'Balance N'!O1381</f>
        <v>0</v>
      </c>
      <c r="H1378" s="72">
        <f>'Balance N'!P1381</f>
        <v>0</v>
      </c>
      <c r="I1378" s="74">
        <f t="shared" si="21"/>
        <v>0</v>
      </c>
    </row>
    <row r="1379" spans="1:9" ht="15.6">
      <c r="A1379" s="70">
        <f>'Balance N'!I1382</f>
        <v>0</v>
      </c>
      <c r="B1379" s="71">
        <f>'Balance N'!J1382</f>
        <v>0</v>
      </c>
      <c r="C1379" s="72">
        <f>'Balance N'!K1382</f>
        <v>0</v>
      </c>
      <c r="D1379" s="72">
        <f>'Balance N'!L1382</f>
        <v>0</v>
      </c>
      <c r="E1379" s="72">
        <f>'Balance N'!M1382</f>
        <v>0</v>
      </c>
      <c r="F1379" s="72">
        <f>'Balance N'!N1382</f>
        <v>0</v>
      </c>
      <c r="G1379" s="72">
        <f>'Balance N'!O1382</f>
        <v>0</v>
      </c>
      <c r="H1379" s="72">
        <f>'Balance N'!P1382</f>
        <v>0</v>
      </c>
      <c r="I1379" s="74">
        <f t="shared" si="21"/>
        <v>0</v>
      </c>
    </row>
    <row r="1380" spans="1:9" ht="15.6">
      <c r="A1380" s="70">
        <f>'Balance N'!I1383</f>
        <v>0</v>
      </c>
      <c r="B1380" s="71">
        <f>'Balance N'!J1383</f>
        <v>0</v>
      </c>
      <c r="C1380" s="72">
        <f>'Balance N'!K1383</f>
        <v>0</v>
      </c>
      <c r="D1380" s="72">
        <f>'Balance N'!L1383</f>
        <v>0</v>
      </c>
      <c r="E1380" s="72">
        <f>'Balance N'!M1383</f>
        <v>0</v>
      </c>
      <c r="F1380" s="72">
        <f>'Balance N'!N1383</f>
        <v>0</v>
      </c>
      <c r="G1380" s="72">
        <f>'Balance N'!O1383</f>
        <v>0</v>
      </c>
      <c r="H1380" s="72">
        <f>'Balance N'!P1383</f>
        <v>0</v>
      </c>
      <c r="I1380" s="74">
        <f t="shared" si="21"/>
        <v>0</v>
      </c>
    </row>
    <row r="1381" spans="1:9" ht="15.6">
      <c r="A1381" s="70">
        <f>'Balance N'!I1384</f>
        <v>0</v>
      </c>
      <c r="B1381" s="71">
        <f>'Balance N'!J1384</f>
        <v>0</v>
      </c>
      <c r="C1381" s="72">
        <f>'Balance N'!K1384</f>
        <v>0</v>
      </c>
      <c r="D1381" s="72">
        <f>'Balance N'!L1384</f>
        <v>0</v>
      </c>
      <c r="E1381" s="72">
        <f>'Balance N'!M1384</f>
        <v>0</v>
      </c>
      <c r="F1381" s="72">
        <f>'Balance N'!N1384</f>
        <v>0</v>
      </c>
      <c r="G1381" s="72">
        <f>'Balance N'!O1384</f>
        <v>0</v>
      </c>
      <c r="H1381" s="72">
        <f>'Balance N'!P1384</f>
        <v>0</v>
      </c>
      <c r="I1381" s="74">
        <f t="shared" si="21"/>
        <v>0</v>
      </c>
    </row>
    <row r="1382" spans="1:9" ht="15.6">
      <c r="A1382" s="70">
        <f>'Balance N'!I1385</f>
        <v>0</v>
      </c>
      <c r="B1382" s="71">
        <f>'Balance N'!J1385</f>
        <v>0</v>
      </c>
      <c r="C1382" s="72">
        <f>'Balance N'!K1385</f>
        <v>0</v>
      </c>
      <c r="D1382" s="72">
        <f>'Balance N'!L1385</f>
        <v>0</v>
      </c>
      <c r="E1382" s="72">
        <f>'Balance N'!M1385</f>
        <v>0</v>
      </c>
      <c r="F1382" s="72">
        <f>'Balance N'!N1385</f>
        <v>0</v>
      </c>
      <c r="G1382" s="72">
        <f>'Balance N'!O1385</f>
        <v>0</v>
      </c>
      <c r="H1382" s="72">
        <f>'Balance N'!P1385</f>
        <v>0</v>
      </c>
      <c r="I1382" s="74">
        <f t="shared" si="21"/>
        <v>0</v>
      </c>
    </row>
    <row r="1383" spans="1:9" ht="15.6">
      <c r="A1383" s="70">
        <f>'Balance N'!I1386</f>
        <v>0</v>
      </c>
      <c r="B1383" s="71">
        <f>'Balance N'!J1386</f>
        <v>0</v>
      </c>
      <c r="C1383" s="72">
        <f>'Balance N'!K1386</f>
        <v>0</v>
      </c>
      <c r="D1383" s="72">
        <f>'Balance N'!L1386</f>
        <v>0</v>
      </c>
      <c r="E1383" s="72">
        <f>'Balance N'!M1386</f>
        <v>0</v>
      </c>
      <c r="F1383" s="72">
        <f>'Balance N'!N1386</f>
        <v>0</v>
      </c>
      <c r="G1383" s="72">
        <f>'Balance N'!O1386</f>
        <v>0</v>
      </c>
      <c r="H1383" s="72">
        <f>'Balance N'!P1386</f>
        <v>0</v>
      </c>
      <c r="I1383" s="74">
        <f t="shared" si="21"/>
        <v>0</v>
      </c>
    </row>
    <row r="1384" spans="1:9" ht="15.6">
      <c r="A1384" s="70">
        <f>'Balance N'!I1387</f>
        <v>0</v>
      </c>
      <c r="B1384" s="71">
        <f>'Balance N'!J1387</f>
        <v>0</v>
      </c>
      <c r="C1384" s="72">
        <f>'Balance N'!K1387</f>
        <v>0</v>
      </c>
      <c r="D1384" s="72">
        <f>'Balance N'!L1387</f>
        <v>0</v>
      </c>
      <c r="E1384" s="72">
        <f>'Balance N'!M1387</f>
        <v>0</v>
      </c>
      <c r="F1384" s="72">
        <f>'Balance N'!N1387</f>
        <v>0</v>
      </c>
      <c r="G1384" s="72">
        <f>'Balance N'!O1387</f>
        <v>0</v>
      </c>
      <c r="H1384" s="72">
        <f>'Balance N'!P1387</f>
        <v>0</v>
      </c>
      <c r="I1384" s="74">
        <f t="shared" si="21"/>
        <v>0</v>
      </c>
    </row>
    <row r="1385" spans="1:9" ht="15.6">
      <c r="A1385" s="70">
        <f>'Balance N'!I1388</f>
        <v>0</v>
      </c>
      <c r="B1385" s="71">
        <f>'Balance N'!J1388</f>
        <v>0</v>
      </c>
      <c r="C1385" s="72">
        <f>'Balance N'!K1388</f>
        <v>0</v>
      </c>
      <c r="D1385" s="72">
        <f>'Balance N'!L1388</f>
        <v>0</v>
      </c>
      <c r="E1385" s="72">
        <f>'Balance N'!M1388</f>
        <v>0</v>
      </c>
      <c r="F1385" s="72">
        <f>'Balance N'!N1388</f>
        <v>0</v>
      </c>
      <c r="G1385" s="72">
        <f>'Balance N'!O1388</f>
        <v>0</v>
      </c>
      <c r="H1385" s="72">
        <f>'Balance N'!P1388</f>
        <v>0</v>
      </c>
      <c r="I1385" s="74">
        <f t="shared" si="21"/>
        <v>0</v>
      </c>
    </row>
    <row r="1386" spans="1:9" ht="15.6">
      <c r="A1386" s="70">
        <f>'Balance N'!I1389</f>
        <v>0</v>
      </c>
      <c r="B1386" s="71">
        <f>'Balance N'!J1389</f>
        <v>0</v>
      </c>
      <c r="C1386" s="72">
        <f>'Balance N'!K1389</f>
        <v>0</v>
      </c>
      <c r="D1386" s="72">
        <f>'Balance N'!L1389</f>
        <v>0</v>
      </c>
      <c r="E1386" s="72">
        <f>'Balance N'!M1389</f>
        <v>0</v>
      </c>
      <c r="F1386" s="72">
        <f>'Balance N'!N1389</f>
        <v>0</v>
      </c>
      <c r="G1386" s="72">
        <f>'Balance N'!O1389</f>
        <v>0</v>
      </c>
      <c r="H1386" s="72">
        <f>'Balance N'!P1389</f>
        <v>0</v>
      </c>
      <c r="I1386" s="74">
        <f t="shared" si="21"/>
        <v>0</v>
      </c>
    </row>
    <row r="1387" spans="1:9" ht="15.6">
      <c r="A1387" s="70">
        <f>'Balance N'!I1390</f>
        <v>0</v>
      </c>
      <c r="B1387" s="71">
        <f>'Balance N'!J1390</f>
        <v>0</v>
      </c>
      <c r="C1387" s="72">
        <f>'Balance N'!K1390</f>
        <v>0</v>
      </c>
      <c r="D1387" s="72">
        <f>'Balance N'!L1390</f>
        <v>0</v>
      </c>
      <c r="E1387" s="72">
        <f>'Balance N'!M1390</f>
        <v>0</v>
      </c>
      <c r="F1387" s="72">
        <f>'Balance N'!N1390</f>
        <v>0</v>
      </c>
      <c r="G1387" s="72">
        <f>'Balance N'!O1390</f>
        <v>0</v>
      </c>
      <c r="H1387" s="72">
        <f>'Balance N'!P1390</f>
        <v>0</v>
      </c>
      <c r="I1387" s="74">
        <f t="shared" si="21"/>
        <v>0</v>
      </c>
    </row>
    <row r="1388" spans="1:9" ht="15.6">
      <c r="A1388" s="70">
        <f>'Balance N'!I1391</f>
        <v>0</v>
      </c>
      <c r="B1388" s="71">
        <f>'Balance N'!J1391</f>
        <v>0</v>
      </c>
      <c r="C1388" s="72">
        <f>'Balance N'!K1391</f>
        <v>0</v>
      </c>
      <c r="D1388" s="72">
        <f>'Balance N'!L1391</f>
        <v>0</v>
      </c>
      <c r="E1388" s="72">
        <f>'Balance N'!M1391</f>
        <v>0</v>
      </c>
      <c r="F1388" s="72">
        <f>'Balance N'!N1391</f>
        <v>0</v>
      </c>
      <c r="G1388" s="72">
        <f>'Balance N'!O1391</f>
        <v>0</v>
      </c>
      <c r="H1388" s="72">
        <f>'Balance N'!P1391</f>
        <v>0</v>
      </c>
      <c r="I1388" s="74">
        <f t="shared" si="21"/>
        <v>0</v>
      </c>
    </row>
    <row r="1389" spans="1:9" ht="15.6">
      <c r="A1389" s="70">
        <f>'Balance N'!I1392</f>
        <v>0</v>
      </c>
      <c r="B1389" s="71">
        <f>'Balance N'!J1392</f>
        <v>0</v>
      </c>
      <c r="C1389" s="72">
        <f>'Balance N'!K1392</f>
        <v>0</v>
      </c>
      <c r="D1389" s="72">
        <f>'Balance N'!L1392</f>
        <v>0</v>
      </c>
      <c r="E1389" s="72">
        <f>'Balance N'!M1392</f>
        <v>0</v>
      </c>
      <c r="F1389" s="72">
        <f>'Balance N'!N1392</f>
        <v>0</v>
      </c>
      <c r="G1389" s="72">
        <f>'Balance N'!O1392</f>
        <v>0</v>
      </c>
      <c r="H1389" s="72">
        <f>'Balance N'!P1392</f>
        <v>0</v>
      </c>
      <c r="I1389" s="74">
        <f t="shared" si="21"/>
        <v>0</v>
      </c>
    </row>
    <row r="1390" spans="1:9" ht="15.6">
      <c r="A1390" s="70">
        <f>'Balance N'!I1393</f>
        <v>0</v>
      </c>
      <c r="B1390" s="71">
        <f>'Balance N'!J1393</f>
        <v>0</v>
      </c>
      <c r="C1390" s="72">
        <f>'Balance N'!K1393</f>
        <v>0</v>
      </c>
      <c r="D1390" s="72">
        <f>'Balance N'!L1393</f>
        <v>0</v>
      </c>
      <c r="E1390" s="72">
        <f>'Balance N'!M1393</f>
        <v>0</v>
      </c>
      <c r="F1390" s="72">
        <f>'Balance N'!N1393</f>
        <v>0</v>
      </c>
      <c r="G1390" s="72">
        <f>'Balance N'!O1393</f>
        <v>0</v>
      </c>
      <c r="H1390" s="72">
        <f>'Balance N'!P1393</f>
        <v>0</v>
      </c>
      <c r="I1390" s="74">
        <f t="shared" si="21"/>
        <v>0</v>
      </c>
    </row>
    <row r="1391" spans="1:9" ht="15.6">
      <c r="A1391" s="70">
        <f>'Balance N'!I1394</f>
        <v>0</v>
      </c>
      <c r="B1391" s="71">
        <f>'Balance N'!J1394</f>
        <v>0</v>
      </c>
      <c r="C1391" s="72">
        <f>'Balance N'!K1394</f>
        <v>0</v>
      </c>
      <c r="D1391" s="72">
        <f>'Balance N'!L1394</f>
        <v>0</v>
      </c>
      <c r="E1391" s="72">
        <f>'Balance N'!M1394</f>
        <v>0</v>
      </c>
      <c r="F1391" s="72">
        <f>'Balance N'!N1394</f>
        <v>0</v>
      </c>
      <c r="G1391" s="72">
        <f>'Balance N'!O1394</f>
        <v>0</v>
      </c>
      <c r="H1391" s="72">
        <f>'Balance N'!P1394</f>
        <v>0</v>
      </c>
      <c r="I1391" s="74">
        <f t="shared" si="21"/>
        <v>0</v>
      </c>
    </row>
    <row r="1392" spans="1:9" ht="15.6">
      <c r="A1392" s="70">
        <f>'Balance N'!I1395</f>
        <v>0</v>
      </c>
      <c r="B1392" s="71">
        <f>'Balance N'!J1395</f>
        <v>0</v>
      </c>
      <c r="C1392" s="72">
        <f>'Balance N'!K1395</f>
        <v>0</v>
      </c>
      <c r="D1392" s="72">
        <f>'Balance N'!L1395</f>
        <v>0</v>
      </c>
      <c r="E1392" s="72">
        <f>'Balance N'!M1395</f>
        <v>0</v>
      </c>
      <c r="F1392" s="72">
        <f>'Balance N'!N1395</f>
        <v>0</v>
      </c>
      <c r="G1392" s="72">
        <f>'Balance N'!O1395</f>
        <v>0</v>
      </c>
      <c r="H1392" s="72">
        <f>'Balance N'!P1395</f>
        <v>0</v>
      </c>
      <c r="I1392" s="74">
        <f t="shared" si="21"/>
        <v>0</v>
      </c>
    </row>
    <row r="1393" spans="1:9" ht="15.6">
      <c r="A1393" s="70">
        <f>'Balance N'!I1396</f>
        <v>0</v>
      </c>
      <c r="B1393" s="71">
        <f>'Balance N'!J1396</f>
        <v>0</v>
      </c>
      <c r="C1393" s="72">
        <f>'Balance N'!K1396</f>
        <v>0</v>
      </c>
      <c r="D1393" s="72">
        <f>'Balance N'!L1396</f>
        <v>0</v>
      </c>
      <c r="E1393" s="72">
        <f>'Balance N'!M1396</f>
        <v>0</v>
      </c>
      <c r="F1393" s="72">
        <f>'Balance N'!N1396</f>
        <v>0</v>
      </c>
      <c r="G1393" s="72">
        <f>'Balance N'!O1396</f>
        <v>0</v>
      </c>
      <c r="H1393" s="72">
        <f>'Balance N'!P1396</f>
        <v>0</v>
      </c>
      <c r="I1393" s="74">
        <f t="shared" si="21"/>
        <v>0</v>
      </c>
    </row>
    <row r="1394" spans="1:9" ht="15.6">
      <c r="A1394" s="70">
        <f>'Balance N'!I1397</f>
        <v>0</v>
      </c>
      <c r="B1394" s="71">
        <f>'Balance N'!J1397</f>
        <v>0</v>
      </c>
      <c r="C1394" s="72">
        <f>'Balance N'!K1397</f>
        <v>0</v>
      </c>
      <c r="D1394" s="72">
        <f>'Balance N'!L1397</f>
        <v>0</v>
      </c>
      <c r="E1394" s="72">
        <f>'Balance N'!M1397</f>
        <v>0</v>
      </c>
      <c r="F1394" s="72">
        <f>'Balance N'!N1397</f>
        <v>0</v>
      </c>
      <c r="G1394" s="72">
        <f>'Balance N'!O1397</f>
        <v>0</v>
      </c>
      <c r="H1394" s="72">
        <f>'Balance N'!P1397</f>
        <v>0</v>
      </c>
      <c r="I1394" s="74">
        <f t="shared" si="21"/>
        <v>0</v>
      </c>
    </row>
    <row r="1395" spans="1:9" ht="15.6">
      <c r="A1395" s="70">
        <f>'Balance N'!I1398</f>
        <v>0</v>
      </c>
      <c r="B1395" s="71">
        <f>'Balance N'!J1398</f>
        <v>0</v>
      </c>
      <c r="C1395" s="72">
        <f>'Balance N'!K1398</f>
        <v>0</v>
      </c>
      <c r="D1395" s="72">
        <f>'Balance N'!L1398</f>
        <v>0</v>
      </c>
      <c r="E1395" s="72">
        <f>'Balance N'!M1398</f>
        <v>0</v>
      </c>
      <c r="F1395" s="72">
        <f>'Balance N'!N1398</f>
        <v>0</v>
      </c>
      <c r="G1395" s="72">
        <f>'Balance N'!O1398</f>
        <v>0</v>
      </c>
      <c r="H1395" s="72">
        <f>'Balance N'!P1398</f>
        <v>0</v>
      </c>
      <c r="I1395" s="74">
        <f t="shared" si="21"/>
        <v>0</v>
      </c>
    </row>
    <row r="1396" spans="1:9" ht="15.6">
      <c r="A1396" s="70">
        <f>'Balance N'!I1399</f>
        <v>0</v>
      </c>
      <c r="B1396" s="71">
        <f>'Balance N'!J1399</f>
        <v>0</v>
      </c>
      <c r="C1396" s="72">
        <f>'Balance N'!K1399</f>
        <v>0</v>
      </c>
      <c r="D1396" s="72">
        <f>'Balance N'!L1399</f>
        <v>0</v>
      </c>
      <c r="E1396" s="72">
        <f>'Balance N'!M1399</f>
        <v>0</v>
      </c>
      <c r="F1396" s="72">
        <f>'Balance N'!N1399</f>
        <v>0</v>
      </c>
      <c r="G1396" s="72">
        <f>'Balance N'!O1399</f>
        <v>0</v>
      </c>
      <c r="H1396" s="72">
        <f>'Balance N'!P1399</f>
        <v>0</v>
      </c>
      <c r="I1396" s="74">
        <f t="shared" si="21"/>
        <v>0</v>
      </c>
    </row>
    <row r="1397" spans="1:9" ht="15.6">
      <c r="A1397" s="70">
        <f>'Balance N'!I1400</f>
        <v>0</v>
      </c>
      <c r="B1397" s="71">
        <f>'Balance N'!J1400</f>
        <v>0</v>
      </c>
      <c r="C1397" s="72">
        <f>'Balance N'!K1400</f>
        <v>0</v>
      </c>
      <c r="D1397" s="72">
        <f>'Balance N'!L1400</f>
        <v>0</v>
      </c>
      <c r="E1397" s="72">
        <f>'Balance N'!M1400</f>
        <v>0</v>
      </c>
      <c r="F1397" s="72">
        <f>'Balance N'!N1400</f>
        <v>0</v>
      </c>
      <c r="G1397" s="72">
        <f>'Balance N'!O1400</f>
        <v>0</v>
      </c>
      <c r="H1397" s="72">
        <f>'Balance N'!P1400</f>
        <v>0</v>
      </c>
      <c r="I1397" s="74">
        <f t="shared" si="21"/>
        <v>0</v>
      </c>
    </row>
    <row r="1398" spans="1:9" ht="15.6">
      <c r="A1398" s="70">
        <f>'Balance N'!I1401</f>
        <v>0</v>
      </c>
      <c r="B1398" s="71">
        <f>'Balance N'!J1401</f>
        <v>0</v>
      </c>
      <c r="C1398" s="72">
        <f>'Balance N'!K1401</f>
        <v>0</v>
      </c>
      <c r="D1398" s="72">
        <f>'Balance N'!L1401</f>
        <v>0</v>
      </c>
      <c r="E1398" s="72">
        <f>'Balance N'!M1401</f>
        <v>0</v>
      </c>
      <c r="F1398" s="72">
        <f>'Balance N'!N1401</f>
        <v>0</v>
      </c>
      <c r="G1398" s="72">
        <f>'Balance N'!O1401</f>
        <v>0</v>
      </c>
      <c r="H1398" s="72">
        <f>'Balance N'!P1401</f>
        <v>0</v>
      </c>
      <c r="I1398" s="74">
        <f t="shared" si="21"/>
        <v>0</v>
      </c>
    </row>
    <row r="1399" spans="1:9" ht="15.6">
      <c r="A1399" s="70">
        <f>'Balance N'!I1402</f>
        <v>0</v>
      </c>
      <c r="B1399" s="71">
        <f>'Balance N'!J1402</f>
        <v>0</v>
      </c>
      <c r="C1399" s="72">
        <f>'Balance N'!K1402</f>
        <v>0</v>
      </c>
      <c r="D1399" s="72">
        <f>'Balance N'!L1402</f>
        <v>0</v>
      </c>
      <c r="E1399" s="72">
        <f>'Balance N'!M1402</f>
        <v>0</v>
      </c>
      <c r="F1399" s="72">
        <f>'Balance N'!N1402</f>
        <v>0</v>
      </c>
      <c r="G1399" s="72">
        <f>'Balance N'!O1402</f>
        <v>0</v>
      </c>
      <c r="H1399" s="72">
        <f>'Balance N'!P1402</f>
        <v>0</v>
      </c>
      <c r="I1399" s="74">
        <f t="shared" si="21"/>
        <v>0</v>
      </c>
    </row>
    <row r="1400" spans="1:9" ht="15.6">
      <c r="A1400" s="70">
        <f>'Balance N'!I1403</f>
        <v>0</v>
      </c>
      <c r="B1400" s="71">
        <f>'Balance N'!J1403</f>
        <v>0</v>
      </c>
      <c r="C1400" s="72">
        <f>'Balance N'!K1403</f>
        <v>0</v>
      </c>
      <c r="D1400" s="72">
        <f>'Balance N'!L1403</f>
        <v>0</v>
      </c>
      <c r="E1400" s="72">
        <f>'Balance N'!M1403</f>
        <v>0</v>
      </c>
      <c r="F1400" s="72">
        <f>'Balance N'!N1403</f>
        <v>0</v>
      </c>
      <c r="G1400" s="72">
        <f>'Balance N'!O1403</f>
        <v>0</v>
      </c>
      <c r="H1400" s="72">
        <f>'Balance N'!P1403</f>
        <v>0</v>
      </c>
      <c r="I1400" s="74">
        <f t="shared" si="21"/>
        <v>0</v>
      </c>
    </row>
    <row r="1401" spans="1:9" ht="15.6">
      <c r="A1401" s="70">
        <f>'Balance N'!I1404</f>
        <v>0</v>
      </c>
      <c r="B1401" s="71">
        <f>'Balance N'!J1404</f>
        <v>0</v>
      </c>
      <c r="C1401" s="72">
        <f>'Balance N'!K1404</f>
        <v>0</v>
      </c>
      <c r="D1401" s="72">
        <f>'Balance N'!L1404</f>
        <v>0</v>
      </c>
      <c r="E1401" s="72">
        <f>'Balance N'!M1404</f>
        <v>0</v>
      </c>
      <c r="F1401" s="72">
        <f>'Balance N'!N1404</f>
        <v>0</v>
      </c>
      <c r="G1401" s="72">
        <f>'Balance N'!O1404</f>
        <v>0</v>
      </c>
      <c r="H1401" s="72">
        <f>'Balance N'!P1404</f>
        <v>0</v>
      </c>
      <c r="I1401" s="74">
        <f t="shared" si="21"/>
        <v>0</v>
      </c>
    </row>
    <row r="1402" spans="1:9" ht="15.6">
      <c r="A1402" s="70">
        <f>'Balance N'!I1405</f>
        <v>0</v>
      </c>
      <c r="B1402" s="71">
        <f>'Balance N'!J1405</f>
        <v>0</v>
      </c>
      <c r="C1402" s="72">
        <f>'Balance N'!K1405</f>
        <v>0</v>
      </c>
      <c r="D1402" s="72">
        <f>'Balance N'!L1405</f>
        <v>0</v>
      </c>
      <c r="E1402" s="72">
        <f>'Balance N'!M1405</f>
        <v>0</v>
      </c>
      <c r="F1402" s="72">
        <f>'Balance N'!N1405</f>
        <v>0</v>
      </c>
      <c r="G1402" s="72">
        <f>'Balance N'!O1405</f>
        <v>0</v>
      </c>
      <c r="H1402" s="72">
        <f>'Balance N'!P1405</f>
        <v>0</v>
      </c>
      <c r="I1402" s="74">
        <f t="shared" si="21"/>
        <v>0</v>
      </c>
    </row>
    <row r="1403" spans="1:9" ht="15.6">
      <c r="A1403" s="70">
        <f>'Balance N'!I1406</f>
        <v>0</v>
      </c>
      <c r="B1403" s="71">
        <f>'Balance N'!J1406</f>
        <v>0</v>
      </c>
      <c r="C1403" s="72">
        <f>'Balance N'!K1406</f>
        <v>0</v>
      </c>
      <c r="D1403" s="72">
        <f>'Balance N'!L1406</f>
        <v>0</v>
      </c>
      <c r="E1403" s="72">
        <f>'Balance N'!M1406</f>
        <v>0</v>
      </c>
      <c r="F1403" s="72">
        <f>'Balance N'!N1406</f>
        <v>0</v>
      </c>
      <c r="G1403" s="72">
        <f>'Balance N'!O1406</f>
        <v>0</v>
      </c>
      <c r="H1403" s="72">
        <f>'Balance N'!P1406</f>
        <v>0</v>
      </c>
      <c r="I1403" s="74">
        <f t="shared" si="21"/>
        <v>0</v>
      </c>
    </row>
    <row r="1404" spans="1:9" ht="15.6">
      <c r="A1404" s="70">
        <f>'Balance N'!I1407</f>
        <v>0</v>
      </c>
      <c r="B1404" s="71">
        <f>'Balance N'!J1407</f>
        <v>0</v>
      </c>
      <c r="C1404" s="72">
        <f>'Balance N'!K1407</f>
        <v>0</v>
      </c>
      <c r="D1404" s="72">
        <f>'Balance N'!L1407</f>
        <v>0</v>
      </c>
      <c r="E1404" s="72">
        <f>'Balance N'!M1407</f>
        <v>0</v>
      </c>
      <c r="F1404" s="72">
        <f>'Balance N'!N1407</f>
        <v>0</v>
      </c>
      <c r="G1404" s="72">
        <f>'Balance N'!O1407</f>
        <v>0</v>
      </c>
      <c r="H1404" s="72">
        <f>'Balance N'!P1407</f>
        <v>0</v>
      </c>
      <c r="I1404" s="74">
        <f t="shared" si="21"/>
        <v>0</v>
      </c>
    </row>
    <row r="1405" spans="1:9" ht="15.6">
      <c r="A1405" s="70">
        <f>'Balance N'!I1408</f>
        <v>0</v>
      </c>
      <c r="B1405" s="71">
        <f>'Balance N'!J1408</f>
        <v>0</v>
      </c>
      <c r="C1405" s="72">
        <f>'Balance N'!K1408</f>
        <v>0</v>
      </c>
      <c r="D1405" s="72">
        <f>'Balance N'!L1408</f>
        <v>0</v>
      </c>
      <c r="E1405" s="72">
        <f>'Balance N'!M1408</f>
        <v>0</v>
      </c>
      <c r="F1405" s="72">
        <f>'Balance N'!N1408</f>
        <v>0</v>
      </c>
      <c r="G1405" s="72">
        <f>'Balance N'!O1408</f>
        <v>0</v>
      </c>
      <c r="H1405" s="72">
        <f>'Balance N'!P1408</f>
        <v>0</v>
      </c>
      <c r="I1405" s="74">
        <f t="shared" si="21"/>
        <v>0</v>
      </c>
    </row>
    <row r="1406" spans="1:9" ht="15.6">
      <c r="A1406" s="70">
        <f>'Balance N'!I1409</f>
        <v>0</v>
      </c>
      <c r="B1406" s="71">
        <f>'Balance N'!J1409</f>
        <v>0</v>
      </c>
      <c r="C1406" s="72">
        <f>'Balance N'!K1409</f>
        <v>0</v>
      </c>
      <c r="D1406" s="72">
        <f>'Balance N'!L1409</f>
        <v>0</v>
      </c>
      <c r="E1406" s="72">
        <f>'Balance N'!M1409</f>
        <v>0</v>
      </c>
      <c r="F1406" s="72">
        <f>'Balance N'!N1409</f>
        <v>0</v>
      </c>
      <c r="G1406" s="72">
        <f>'Balance N'!O1409</f>
        <v>0</v>
      </c>
      <c r="H1406" s="72">
        <f>'Balance N'!P1409</f>
        <v>0</v>
      </c>
      <c r="I1406" s="74">
        <f t="shared" si="21"/>
        <v>0</v>
      </c>
    </row>
    <row r="1407" spans="1:9" ht="15.6">
      <c r="A1407" s="70">
        <f>'Balance N'!I1410</f>
        <v>0</v>
      </c>
      <c r="B1407" s="71">
        <f>'Balance N'!J1410</f>
        <v>0</v>
      </c>
      <c r="C1407" s="72">
        <f>'Balance N'!K1410</f>
        <v>0</v>
      </c>
      <c r="D1407" s="72">
        <f>'Balance N'!L1410</f>
        <v>0</v>
      </c>
      <c r="E1407" s="72">
        <f>'Balance N'!M1410</f>
        <v>0</v>
      </c>
      <c r="F1407" s="72">
        <f>'Balance N'!N1410</f>
        <v>0</v>
      </c>
      <c r="G1407" s="72">
        <f>'Balance N'!O1410</f>
        <v>0</v>
      </c>
      <c r="H1407" s="72">
        <f>'Balance N'!P1410</f>
        <v>0</v>
      </c>
      <c r="I1407" s="74">
        <f t="shared" si="21"/>
        <v>0</v>
      </c>
    </row>
    <row r="1408" spans="1:9" ht="15.6">
      <c r="A1408" s="70">
        <f>'Balance N'!I1411</f>
        <v>0</v>
      </c>
      <c r="B1408" s="71">
        <f>'Balance N'!J1411</f>
        <v>0</v>
      </c>
      <c r="C1408" s="72">
        <f>'Balance N'!K1411</f>
        <v>0</v>
      </c>
      <c r="D1408" s="72">
        <f>'Balance N'!L1411</f>
        <v>0</v>
      </c>
      <c r="E1408" s="72">
        <f>'Balance N'!M1411</f>
        <v>0</v>
      </c>
      <c r="F1408" s="72">
        <f>'Balance N'!N1411</f>
        <v>0</v>
      </c>
      <c r="G1408" s="72">
        <f>'Balance N'!O1411</f>
        <v>0</v>
      </c>
      <c r="H1408" s="72">
        <f>'Balance N'!P1411</f>
        <v>0</v>
      </c>
      <c r="I1408" s="74">
        <f t="shared" si="21"/>
        <v>0</v>
      </c>
    </row>
    <row r="1409" spans="1:9" ht="15.6">
      <c r="A1409" s="70">
        <f>'Balance N'!I1412</f>
        <v>0</v>
      </c>
      <c r="B1409" s="71">
        <f>'Balance N'!J1412</f>
        <v>0</v>
      </c>
      <c r="C1409" s="72">
        <f>'Balance N'!K1412</f>
        <v>0</v>
      </c>
      <c r="D1409" s="72">
        <f>'Balance N'!L1412</f>
        <v>0</v>
      </c>
      <c r="E1409" s="72">
        <f>'Balance N'!M1412</f>
        <v>0</v>
      </c>
      <c r="F1409" s="72">
        <f>'Balance N'!N1412</f>
        <v>0</v>
      </c>
      <c r="G1409" s="72">
        <f>'Balance N'!O1412</f>
        <v>0</v>
      </c>
      <c r="H1409" s="72">
        <f>'Balance N'!P1412</f>
        <v>0</v>
      </c>
      <c r="I1409" s="74">
        <f t="shared" si="21"/>
        <v>0</v>
      </c>
    </row>
    <row r="1410" spans="1:9" ht="15.6">
      <c r="A1410" s="70">
        <f>'Balance N'!I1413</f>
        <v>0</v>
      </c>
      <c r="B1410" s="71">
        <f>'Balance N'!J1413</f>
        <v>0</v>
      </c>
      <c r="C1410" s="72">
        <f>'Balance N'!K1413</f>
        <v>0</v>
      </c>
      <c r="D1410" s="72">
        <f>'Balance N'!L1413</f>
        <v>0</v>
      </c>
      <c r="E1410" s="72">
        <f>'Balance N'!M1413</f>
        <v>0</v>
      </c>
      <c r="F1410" s="72">
        <f>'Balance N'!N1413</f>
        <v>0</v>
      </c>
      <c r="G1410" s="72">
        <f>'Balance N'!O1413</f>
        <v>0</v>
      </c>
      <c r="H1410" s="72">
        <f>'Balance N'!P1413</f>
        <v>0</v>
      </c>
      <c r="I1410" s="74">
        <f t="shared" si="21"/>
        <v>0</v>
      </c>
    </row>
    <row r="1411" spans="1:9" ht="15.6">
      <c r="A1411" s="70">
        <f>'Balance N'!I1414</f>
        <v>0</v>
      </c>
      <c r="B1411" s="71">
        <f>'Balance N'!J1414</f>
        <v>0</v>
      </c>
      <c r="C1411" s="72">
        <f>'Balance N'!K1414</f>
        <v>0</v>
      </c>
      <c r="D1411" s="72">
        <f>'Balance N'!L1414</f>
        <v>0</v>
      </c>
      <c r="E1411" s="72">
        <f>'Balance N'!M1414</f>
        <v>0</v>
      </c>
      <c r="F1411" s="72">
        <f>'Balance N'!N1414</f>
        <v>0</v>
      </c>
      <c r="G1411" s="72">
        <f>'Balance N'!O1414</f>
        <v>0</v>
      </c>
      <c r="H1411" s="72">
        <f>'Balance N'!P1414</f>
        <v>0</v>
      </c>
      <c r="I1411" s="74">
        <f t="shared" ref="I1411:I1474" si="22">(C1411-D1411)+(E1411-F1411)-(G1411-H1411)</f>
        <v>0</v>
      </c>
    </row>
    <row r="1412" spans="1:9" ht="15.6">
      <c r="A1412" s="70">
        <f>'Balance N'!I1415</f>
        <v>0</v>
      </c>
      <c r="B1412" s="71">
        <f>'Balance N'!J1415</f>
        <v>0</v>
      </c>
      <c r="C1412" s="72">
        <f>'Balance N'!K1415</f>
        <v>0</v>
      </c>
      <c r="D1412" s="72">
        <f>'Balance N'!L1415</f>
        <v>0</v>
      </c>
      <c r="E1412" s="72">
        <f>'Balance N'!M1415</f>
        <v>0</v>
      </c>
      <c r="F1412" s="72">
        <f>'Balance N'!N1415</f>
        <v>0</v>
      </c>
      <c r="G1412" s="72">
        <f>'Balance N'!O1415</f>
        <v>0</v>
      </c>
      <c r="H1412" s="72">
        <f>'Balance N'!P1415</f>
        <v>0</v>
      </c>
      <c r="I1412" s="74">
        <f t="shared" si="22"/>
        <v>0</v>
      </c>
    </row>
    <row r="1413" spans="1:9" ht="15.6">
      <c r="A1413" s="70">
        <f>'Balance N'!I1416</f>
        <v>0</v>
      </c>
      <c r="B1413" s="71">
        <f>'Balance N'!J1416</f>
        <v>0</v>
      </c>
      <c r="C1413" s="72">
        <f>'Balance N'!K1416</f>
        <v>0</v>
      </c>
      <c r="D1413" s="72">
        <f>'Balance N'!L1416</f>
        <v>0</v>
      </c>
      <c r="E1413" s="72">
        <f>'Balance N'!M1416</f>
        <v>0</v>
      </c>
      <c r="F1413" s="72">
        <f>'Balance N'!N1416</f>
        <v>0</v>
      </c>
      <c r="G1413" s="72">
        <f>'Balance N'!O1416</f>
        <v>0</v>
      </c>
      <c r="H1413" s="72">
        <f>'Balance N'!P1416</f>
        <v>0</v>
      </c>
      <c r="I1413" s="74">
        <f t="shared" si="22"/>
        <v>0</v>
      </c>
    </row>
    <row r="1414" spans="1:9" ht="15.6">
      <c r="A1414" s="70">
        <f>'Balance N'!I1417</f>
        <v>0</v>
      </c>
      <c r="B1414" s="71">
        <f>'Balance N'!J1417</f>
        <v>0</v>
      </c>
      <c r="C1414" s="72">
        <f>'Balance N'!K1417</f>
        <v>0</v>
      </c>
      <c r="D1414" s="72">
        <f>'Balance N'!L1417</f>
        <v>0</v>
      </c>
      <c r="E1414" s="72">
        <f>'Balance N'!M1417</f>
        <v>0</v>
      </c>
      <c r="F1414" s="72">
        <f>'Balance N'!N1417</f>
        <v>0</v>
      </c>
      <c r="G1414" s="72">
        <f>'Balance N'!O1417</f>
        <v>0</v>
      </c>
      <c r="H1414" s="72">
        <f>'Balance N'!P1417</f>
        <v>0</v>
      </c>
      <c r="I1414" s="74">
        <f t="shared" si="22"/>
        <v>0</v>
      </c>
    </row>
    <row r="1415" spans="1:9" ht="15.6">
      <c r="A1415" s="70">
        <f>'Balance N'!I1418</f>
        <v>0</v>
      </c>
      <c r="B1415" s="71">
        <f>'Balance N'!J1418</f>
        <v>0</v>
      </c>
      <c r="C1415" s="72">
        <f>'Balance N'!K1418</f>
        <v>0</v>
      </c>
      <c r="D1415" s="72">
        <f>'Balance N'!L1418</f>
        <v>0</v>
      </c>
      <c r="E1415" s="72">
        <f>'Balance N'!M1418</f>
        <v>0</v>
      </c>
      <c r="F1415" s="72">
        <f>'Balance N'!N1418</f>
        <v>0</v>
      </c>
      <c r="G1415" s="72">
        <f>'Balance N'!O1418</f>
        <v>0</v>
      </c>
      <c r="H1415" s="72">
        <f>'Balance N'!P1418</f>
        <v>0</v>
      </c>
      <c r="I1415" s="74">
        <f t="shared" si="22"/>
        <v>0</v>
      </c>
    </row>
    <row r="1416" spans="1:9" ht="15.6">
      <c r="A1416" s="70">
        <f>'Balance N'!I1419</f>
        <v>0</v>
      </c>
      <c r="B1416" s="71">
        <f>'Balance N'!J1419</f>
        <v>0</v>
      </c>
      <c r="C1416" s="72">
        <f>'Balance N'!K1419</f>
        <v>0</v>
      </c>
      <c r="D1416" s="72">
        <f>'Balance N'!L1419</f>
        <v>0</v>
      </c>
      <c r="E1416" s="72">
        <f>'Balance N'!M1419</f>
        <v>0</v>
      </c>
      <c r="F1416" s="72">
        <f>'Balance N'!N1419</f>
        <v>0</v>
      </c>
      <c r="G1416" s="72">
        <f>'Balance N'!O1419</f>
        <v>0</v>
      </c>
      <c r="H1416" s="72">
        <f>'Balance N'!P1419</f>
        <v>0</v>
      </c>
      <c r="I1416" s="74">
        <f t="shared" si="22"/>
        <v>0</v>
      </c>
    </row>
    <row r="1417" spans="1:9" ht="15.6">
      <c r="A1417" s="70">
        <f>'Balance N'!I1420</f>
        <v>0</v>
      </c>
      <c r="B1417" s="71">
        <f>'Balance N'!J1420</f>
        <v>0</v>
      </c>
      <c r="C1417" s="72">
        <f>'Balance N'!K1420</f>
        <v>0</v>
      </c>
      <c r="D1417" s="72">
        <f>'Balance N'!L1420</f>
        <v>0</v>
      </c>
      <c r="E1417" s="72">
        <f>'Balance N'!M1420</f>
        <v>0</v>
      </c>
      <c r="F1417" s="72">
        <f>'Balance N'!N1420</f>
        <v>0</v>
      </c>
      <c r="G1417" s="72">
        <f>'Balance N'!O1420</f>
        <v>0</v>
      </c>
      <c r="H1417" s="72">
        <f>'Balance N'!P1420</f>
        <v>0</v>
      </c>
      <c r="I1417" s="74">
        <f t="shared" si="22"/>
        <v>0</v>
      </c>
    </row>
    <row r="1418" spans="1:9" ht="15.6">
      <c r="A1418" s="70">
        <f>'Balance N'!I1421</f>
        <v>0</v>
      </c>
      <c r="B1418" s="71">
        <f>'Balance N'!J1421</f>
        <v>0</v>
      </c>
      <c r="C1418" s="72">
        <f>'Balance N'!K1421</f>
        <v>0</v>
      </c>
      <c r="D1418" s="72">
        <f>'Balance N'!L1421</f>
        <v>0</v>
      </c>
      <c r="E1418" s="72">
        <f>'Balance N'!M1421</f>
        <v>0</v>
      </c>
      <c r="F1418" s="72">
        <f>'Balance N'!N1421</f>
        <v>0</v>
      </c>
      <c r="G1418" s="72">
        <f>'Balance N'!O1421</f>
        <v>0</v>
      </c>
      <c r="H1418" s="72">
        <f>'Balance N'!P1421</f>
        <v>0</v>
      </c>
      <c r="I1418" s="74">
        <f t="shared" si="22"/>
        <v>0</v>
      </c>
    </row>
    <row r="1419" spans="1:9" ht="15.6">
      <c r="A1419" s="70">
        <f>'Balance N'!I1422</f>
        <v>0</v>
      </c>
      <c r="B1419" s="71">
        <f>'Balance N'!J1422</f>
        <v>0</v>
      </c>
      <c r="C1419" s="72">
        <f>'Balance N'!K1422</f>
        <v>0</v>
      </c>
      <c r="D1419" s="72">
        <f>'Balance N'!L1422</f>
        <v>0</v>
      </c>
      <c r="E1419" s="72">
        <f>'Balance N'!M1422</f>
        <v>0</v>
      </c>
      <c r="F1419" s="72">
        <f>'Balance N'!N1422</f>
        <v>0</v>
      </c>
      <c r="G1419" s="72">
        <f>'Balance N'!O1422</f>
        <v>0</v>
      </c>
      <c r="H1419" s="72">
        <f>'Balance N'!P1422</f>
        <v>0</v>
      </c>
      <c r="I1419" s="74">
        <f t="shared" si="22"/>
        <v>0</v>
      </c>
    </row>
    <row r="1420" spans="1:9" ht="15.6">
      <c r="A1420" s="70">
        <f>'Balance N'!I1423</f>
        <v>0</v>
      </c>
      <c r="B1420" s="71">
        <f>'Balance N'!J1423</f>
        <v>0</v>
      </c>
      <c r="C1420" s="72">
        <f>'Balance N'!K1423</f>
        <v>0</v>
      </c>
      <c r="D1420" s="72">
        <f>'Balance N'!L1423</f>
        <v>0</v>
      </c>
      <c r="E1420" s="72">
        <f>'Balance N'!M1423</f>
        <v>0</v>
      </c>
      <c r="F1420" s="72">
        <f>'Balance N'!N1423</f>
        <v>0</v>
      </c>
      <c r="G1420" s="72">
        <f>'Balance N'!O1423</f>
        <v>0</v>
      </c>
      <c r="H1420" s="72">
        <f>'Balance N'!P1423</f>
        <v>0</v>
      </c>
      <c r="I1420" s="74">
        <f t="shared" si="22"/>
        <v>0</v>
      </c>
    </row>
    <row r="1421" spans="1:9" ht="15.6">
      <c r="A1421" s="70">
        <f>'Balance N'!I1424</f>
        <v>0</v>
      </c>
      <c r="B1421" s="71">
        <f>'Balance N'!J1424</f>
        <v>0</v>
      </c>
      <c r="C1421" s="72">
        <f>'Balance N'!K1424</f>
        <v>0</v>
      </c>
      <c r="D1421" s="72">
        <f>'Balance N'!L1424</f>
        <v>0</v>
      </c>
      <c r="E1421" s="72">
        <f>'Balance N'!M1424</f>
        <v>0</v>
      </c>
      <c r="F1421" s="72">
        <f>'Balance N'!N1424</f>
        <v>0</v>
      </c>
      <c r="G1421" s="72">
        <f>'Balance N'!O1424</f>
        <v>0</v>
      </c>
      <c r="H1421" s="72">
        <f>'Balance N'!P1424</f>
        <v>0</v>
      </c>
      <c r="I1421" s="74">
        <f t="shared" si="22"/>
        <v>0</v>
      </c>
    </row>
    <row r="1422" spans="1:9" ht="15.6">
      <c r="A1422" s="70">
        <f>'Balance N'!I1425</f>
        <v>0</v>
      </c>
      <c r="B1422" s="71">
        <f>'Balance N'!J1425</f>
        <v>0</v>
      </c>
      <c r="C1422" s="72">
        <f>'Balance N'!K1425</f>
        <v>0</v>
      </c>
      <c r="D1422" s="72">
        <f>'Balance N'!L1425</f>
        <v>0</v>
      </c>
      <c r="E1422" s="72">
        <f>'Balance N'!M1425</f>
        <v>0</v>
      </c>
      <c r="F1422" s="72">
        <f>'Balance N'!N1425</f>
        <v>0</v>
      </c>
      <c r="G1422" s="72">
        <f>'Balance N'!O1425</f>
        <v>0</v>
      </c>
      <c r="H1422" s="72">
        <f>'Balance N'!P1425</f>
        <v>0</v>
      </c>
      <c r="I1422" s="74">
        <f t="shared" si="22"/>
        <v>0</v>
      </c>
    </row>
    <row r="1423" spans="1:9" ht="15.6">
      <c r="A1423" s="70">
        <f>'Balance N'!I1426</f>
        <v>0</v>
      </c>
      <c r="B1423" s="71">
        <f>'Balance N'!J1426</f>
        <v>0</v>
      </c>
      <c r="C1423" s="72">
        <f>'Balance N'!K1426</f>
        <v>0</v>
      </c>
      <c r="D1423" s="72">
        <f>'Balance N'!L1426</f>
        <v>0</v>
      </c>
      <c r="E1423" s="72">
        <f>'Balance N'!M1426</f>
        <v>0</v>
      </c>
      <c r="F1423" s="72">
        <f>'Balance N'!N1426</f>
        <v>0</v>
      </c>
      <c r="G1423" s="72">
        <f>'Balance N'!O1426</f>
        <v>0</v>
      </c>
      <c r="H1423" s="72">
        <f>'Balance N'!P1426</f>
        <v>0</v>
      </c>
      <c r="I1423" s="74">
        <f t="shared" si="22"/>
        <v>0</v>
      </c>
    </row>
    <row r="1424" spans="1:9" ht="15.6">
      <c r="A1424" s="70">
        <f>'Balance N'!I1427</f>
        <v>0</v>
      </c>
      <c r="B1424" s="71">
        <f>'Balance N'!J1427</f>
        <v>0</v>
      </c>
      <c r="C1424" s="72">
        <f>'Balance N'!K1427</f>
        <v>0</v>
      </c>
      <c r="D1424" s="72">
        <f>'Balance N'!L1427</f>
        <v>0</v>
      </c>
      <c r="E1424" s="72">
        <f>'Balance N'!M1427</f>
        <v>0</v>
      </c>
      <c r="F1424" s="72">
        <f>'Balance N'!N1427</f>
        <v>0</v>
      </c>
      <c r="G1424" s="72">
        <f>'Balance N'!O1427</f>
        <v>0</v>
      </c>
      <c r="H1424" s="72">
        <f>'Balance N'!P1427</f>
        <v>0</v>
      </c>
      <c r="I1424" s="74">
        <f t="shared" si="22"/>
        <v>0</v>
      </c>
    </row>
    <row r="1425" spans="1:9" ht="15.6">
      <c r="A1425" s="70">
        <f>'Balance N'!I1428</f>
        <v>0</v>
      </c>
      <c r="B1425" s="71">
        <f>'Balance N'!J1428</f>
        <v>0</v>
      </c>
      <c r="C1425" s="72">
        <f>'Balance N'!K1428</f>
        <v>0</v>
      </c>
      <c r="D1425" s="72">
        <f>'Balance N'!L1428</f>
        <v>0</v>
      </c>
      <c r="E1425" s="72">
        <f>'Balance N'!M1428</f>
        <v>0</v>
      </c>
      <c r="F1425" s="72">
        <f>'Balance N'!N1428</f>
        <v>0</v>
      </c>
      <c r="G1425" s="72">
        <f>'Balance N'!O1428</f>
        <v>0</v>
      </c>
      <c r="H1425" s="72">
        <f>'Balance N'!P1428</f>
        <v>0</v>
      </c>
      <c r="I1425" s="74">
        <f t="shared" si="22"/>
        <v>0</v>
      </c>
    </row>
    <row r="1426" spans="1:9" ht="15.6">
      <c r="A1426" s="70">
        <f>'Balance N'!I1429</f>
        <v>0</v>
      </c>
      <c r="B1426" s="71">
        <f>'Balance N'!J1429</f>
        <v>0</v>
      </c>
      <c r="C1426" s="72">
        <f>'Balance N'!K1429</f>
        <v>0</v>
      </c>
      <c r="D1426" s="72">
        <f>'Balance N'!L1429</f>
        <v>0</v>
      </c>
      <c r="E1426" s="72">
        <f>'Balance N'!M1429</f>
        <v>0</v>
      </c>
      <c r="F1426" s="72">
        <f>'Balance N'!N1429</f>
        <v>0</v>
      </c>
      <c r="G1426" s="72">
        <f>'Balance N'!O1429</f>
        <v>0</v>
      </c>
      <c r="H1426" s="72">
        <f>'Balance N'!P1429</f>
        <v>0</v>
      </c>
      <c r="I1426" s="74">
        <f t="shared" si="22"/>
        <v>0</v>
      </c>
    </row>
    <row r="1427" spans="1:9" ht="15.6">
      <c r="A1427" s="70">
        <f>'Balance N'!I1430</f>
        <v>0</v>
      </c>
      <c r="B1427" s="71">
        <f>'Balance N'!J1430</f>
        <v>0</v>
      </c>
      <c r="C1427" s="72">
        <f>'Balance N'!K1430</f>
        <v>0</v>
      </c>
      <c r="D1427" s="72">
        <f>'Balance N'!L1430</f>
        <v>0</v>
      </c>
      <c r="E1427" s="72">
        <f>'Balance N'!M1430</f>
        <v>0</v>
      </c>
      <c r="F1427" s="72">
        <f>'Balance N'!N1430</f>
        <v>0</v>
      </c>
      <c r="G1427" s="72">
        <f>'Balance N'!O1430</f>
        <v>0</v>
      </c>
      <c r="H1427" s="72">
        <f>'Balance N'!P1430</f>
        <v>0</v>
      </c>
      <c r="I1427" s="74">
        <f t="shared" si="22"/>
        <v>0</v>
      </c>
    </row>
    <row r="1428" spans="1:9" ht="15.6">
      <c r="A1428" s="70">
        <f>'Balance N'!I1431</f>
        <v>0</v>
      </c>
      <c r="B1428" s="71">
        <f>'Balance N'!J1431</f>
        <v>0</v>
      </c>
      <c r="C1428" s="72">
        <f>'Balance N'!K1431</f>
        <v>0</v>
      </c>
      <c r="D1428" s="72">
        <f>'Balance N'!L1431</f>
        <v>0</v>
      </c>
      <c r="E1428" s="72">
        <f>'Balance N'!M1431</f>
        <v>0</v>
      </c>
      <c r="F1428" s="72">
        <f>'Balance N'!N1431</f>
        <v>0</v>
      </c>
      <c r="G1428" s="72">
        <f>'Balance N'!O1431</f>
        <v>0</v>
      </c>
      <c r="H1428" s="72">
        <f>'Balance N'!P1431</f>
        <v>0</v>
      </c>
      <c r="I1428" s="74">
        <f t="shared" si="22"/>
        <v>0</v>
      </c>
    </row>
    <row r="1429" spans="1:9" ht="15.6">
      <c r="A1429" s="70">
        <f>'Balance N'!I1432</f>
        <v>0</v>
      </c>
      <c r="B1429" s="71">
        <f>'Balance N'!J1432</f>
        <v>0</v>
      </c>
      <c r="C1429" s="72">
        <f>'Balance N'!K1432</f>
        <v>0</v>
      </c>
      <c r="D1429" s="72">
        <f>'Balance N'!L1432</f>
        <v>0</v>
      </c>
      <c r="E1429" s="72">
        <f>'Balance N'!M1432</f>
        <v>0</v>
      </c>
      <c r="F1429" s="72">
        <f>'Balance N'!N1432</f>
        <v>0</v>
      </c>
      <c r="G1429" s="72">
        <f>'Balance N'!O1432</f>
        <v>0</v>
      </c>
      <c r="H1429" s="72">
        <f>'Balance N'!P1432</f>
        <v>0</v>
      </c>
      <c r="I1429" s="74">
        <f t="shared" si="22"/>
        <v>0</v>
      </c>
    </row>
    <row r="1430" spans="1:9" ht="15.6">
      <c r="A1430" s="70">
        <f>'Balance N'!I1433</f>
        <v>0</v>
      </c>
      <c r="B1430" s="71">
        <f>'Balance N'!J1433</f>
        <v>0</v>
      </c>
      <c r="C1430" s="72">
        <f>'Balance N'!K1433</f>
        <v>0</v>
      </c>
      <c r="D1430" s="72">
        <f>'Balance N'!L1433</f>
        <v>0</v>
      </c>
      <c r="E1430" s="72">
        <f>'Balance N'!M1433</f>
        <v>0</v>
      </c>
      <c r="F1430" s="72">
        <f>'Balance N'!N1433</f>
        <v>0</v>
      </c>
      <c r="G1430" s="72">
        <f>'Balance N'!O1433</f>
        <v>0</v>
      </c>
      <c r="H1430" s="72">
        <f>'Balance N'!P1433</f>
        <v>0</v>
      </c>
      <c r="I1430" s="74">
        <f t="shared" si="22"/>
        <v>0</v>
      </c>
    </row>
    <row r="1431" spans="1:9" ht="15.6">
      <c r="A1431" s="70">
        <f>'Balance N'!I1434</f>
        <v>0</v>
      </c>
      <c r="B1431" s="71">
        <f>'Balance N'!J1434</f>
        <v>0</v>
      </c>
      <c r="C1431" s="72">
        <f>'Balance N'!K1434</f>
        <v>0</v>
      </c>
      <c r="D1431" s="72">
        <f>'Balance N'!L1434</f>
        <v>0</v>
      </c>
      <c r="E1431" s="72">
        <f>'Balance N'!M1434</f>
        <v>0</v>
      </c>
      <c r="F1431" s="72">
        <f>'Balance N'!N1434</f>
        <v>0</v>
      </c>
      <c r="G1431" s="72">
        <f>'Balance N'!O1434</f>
        <v>0</v>
      </c>
      <c r="H1431" s="72">
        <f>'Balance N'!P1434</f>
        <v>0</v>
      </c>
      <c r="I1431" s="74">
        <f t="shared" si="22"/>
        <v>0</v>
      </c>
    </row>
    <row r="1432" spans="1:9" ht="15.6">
      <c r="A1432" s="70">
        <f>'Balance N'!I1435</f>
        <v>0</v>
      </c>
      <c r="B1432" s="71">
        <f>'Balance N'!J1435</f>
        <v>0</v>
      </c>
      <c r="C1432" s="72">
        <f>'Balance N'!K1435</f>
        <v>0</v>
      </c>
      <c r="D1432" s="72">
        <f>'Balance N'!L1435</f>
        <v>0</v>
      </c>
      <c r="E1432" s="72">
        <f>'Balance N'!M1435</f>
        <v>0</v>
      </c>
      <c r="F1432" s="72">
        <f>'Balance N'!N1435</f>
        <v>0</v>
      </c>
      <c r="G1432" s="72">
        <f>'Balance N'!O1435</f>
        <v>0</v>
      </c>
      <c r="H1432" s="72">
        <f>'Balance N'!P1435</f>
        <v>0</v>
      </c>
      <c r="I1432" s="74">
        <f t="shared" si="22"/>
        <v>0</v>
      </c>
    </row>
    <row r="1433" spans="1:9" ht="15.6">
      <c r="A1433" s="70">
        <f>'Balance N'!I1436</f>
        <v>0</v>
      </c>
      <c r="B1433" s="71">
        <f>'Balance N'!J1436</f>
        <v>0</v>
      </c>
      <c r="C1433" s="72">
        <f>'Balance N'!K1436</f>
        <v>0</v>
      </c>
      <c r="D1433" s="72">
        <f>'Balance N'!L1436</f>
        <v>0</v>
      </c>
      <c r="E1433" s="72">
        <f>'Balance N'!M1436</f>
        <v>0</v>
      </c>
      <c r="F1433" s="72">
        <f>'Balance N'!N1436</f>
        <v>0</v>
      </c>
      <c r="G1433" s="72">
        <f>'Balance N'!O1436</f>
        <v>0</v>
      </c>
      <c r="H1433" s="72">
        <f>'Balance N'!P1436</f>
        <v>0</v>
      </c>
      <c r="I1433" s="74">
        <f t="shared" si="22"/>
        <v>0</v>
      </c>
    </row>
    <row r="1434" spans="1:9" ht="15.6">
      <c r="A1434" s="70">
        <f>'Balance N'!I1437</f>
        <v>0</v>
      </c>
      <c r="B1434" s="71">
        <f>'Balance N'!J1437</f>
        <v>0</v>
      </c>
      <c r="C1434" s="72">
        <f>'Balance N'!K1437</f>
        <v>0</v>
      </c>
      <c r="D1434" s="72">
        <f>'Balance N'!L1437</f>
        <v>0</v>
      </c>
      <c r="E1434" s="72">
        <f>'Balance N'!M1437</f>
        <v>0</v>
      </c>
      <c r="F1434" s="72">
        <f>'Balance N'!N1437</f>
        <v>0</v>
      </c>
      <c r="G1434" s="72">
        <f>'Balance N'!O1437</f>
        <v>0</v>
      </c>
      <c r="H1434" s="72">
        <f>'Balance N'!P1437</f>
        <v>0</v>
      </c>
      <c r="I1434" s="74">
        <f t="shared" si="22"/>
        <v>0</v>
      </c>
    </row>
    <row r="1435" spans="1:9" ht="15.6">
      <c r="A1435" s="70">
        <f>'Balance N'!I1438</f>
        <v>0</v>
      </c>
      <c r="B1435" s="71">
        <f>'Balance N'!J1438</f>
        <v>0</v>
      </c>
      <c r="C1435" s="72">
        <f>'Balance N'!K1438</f>
        <v>0</v>
      </c>
      <c r="D1435" s="72">
        <f>'Balance N'!L1438</f>
        <v>0</v>
      </c>
      <c r="E1435" s="72">
        <f>'Balance N'!M1438</f>
        <v>0</v>
      </c>
      <c r="F1435" s="72">
        <f>'Balance N'!N1438</f>
        <v>0</v>
      </c>
      <c r="G1435" s="72">
        <f>'Balance N'!O1438</f>
        <v>0</v>
      </c>
      <c r="H1435" s="72">
        <f>'Balance N'!P1438</f>
        <v>0</v>
      </c>
      <c r="I1435" s="74">
        <f t="shared" si="22"/>
        <v>0</v>
      </c>
    </row>
    <row r="1436" spans="1:9" ht="15.6">
      <c r="A1436" s="70">
        <f>'Balance N'!I1439</f>
        <v>0</v>
      </c>
      <c r="B1436" s="71">
        <f>'Balance N'!J1439</f>
        <v>0</v>
      </c>
      <c r="C1436" s="72">
        <f>'Balance N'!K1439</f>
        <v>0</v>
      </c>
      <c r="D1436" s="72">
        <f>'Balance N'!L1439</f>
        <v>0</v>
      </c>
      <c r="E1436" s="72">
        <f>'Balance N'!M1439</f>
        <v>0</v>
      </c>
      <c r="F1436" s="72">
        <f>'Balance N'!N1439</f>
        <v>0</v>
      </c>
      <c r="G1436" s="72">
        <f>'Balance N'!O1439</f>
        <v>0</v>
      </c>
      <c r="H1436" s="72">
        <f>'Balance N'!P1439</f>
        <v>0</v>
      </c>
      <c r="I1436" s="74">
        <f t="shared" si="22"/>
        <v>0</v>
      </c>
    </row>
    <row r="1437" spans="1:9" ht="15.6">
      <c r="A1437" s="70">
        <f>'Balance N'!I1440</f>
        <v>0</v>
      </c>
      <c r="B1437" s="71">
        <f>'Balance N'!J1440</f>
        <v>0</v>
      </c>
      <c r="C1437" s="72">
        <f>'Balance N'!K1440</f>
        <v>0</v>
      </c>
      <c r="D1437" s="72">
        <f>'Balance N'!L1440</f>
        <v>0</v>
      </c>
      <c r="E1437" s="72">
        <f>'Balance N'!M1440</f>
        <v>0</v>
      </c>
      <c r="F1437" s="72">
        <f>'Balance N'!N1440</f>
        <v>0</v>
      </c>
      <c r="G1437" s="72">
        <f>'Balance N'!O1440</f>
        <v>0</v>
      </c>
      <c r="H1437" s="72">
        <f>'Balance N'!P1440</f>
        <v>0</v>
      </c>
      <c r="I1437" s="74">
        <f t="shared" si="22"/>
        <v>0</v>
      </c>
    </row>
    <row r="1438" spans="1:9" ht="15.6">
      <c r="A1438" s="70">
        <f>'Balance N'!I1441</f>
        <v>0</v>
      </c>
      <c r="B1438" s="71">
        <f>'Balance N'!J1441</f>
        <v>0</v>
      </c>
      <c r="C1438" s="72">
        <f>'Balance N'!K1441</f>
        <v>0</v>
      </c>
      <c r="D1438" s="72">
        <f>'Balance N'!L1441</f>
        <v>0</v>
      </c>
      <c r="E1438" s="72">
        <f>'Balance N'!M1441</f>
        <v>0</v>
      </c>
      <c r="F1438" s="72">
        <f>'Balance N'!N1441</f>
        <v>0</v>
      </c>
      <c r="G1438" s="72">
        <f>'Balance N'!O1441</f>
        <v>0</v>
      </c>
      <c r="H1438" s="72">
        <f>'Balance N'!P1441</f>
        <v>0</v>
      </c>
      <c r="I1438" s="74">
        <f t="shared" si="22"/>
        <v>0</v>
      </c>
    </row>
    <row r="1439" spans="1:9" ht="15.6">
      <c r="A1439" s="70">
        <f>'Balance N'!I1442</f>
        <v>0</v>
      </c>
      <c r="B1439" s="71">
        <f>'Balance N'!J1442</f>
        <v>0</v>
      </c>
      <c r="C1439" s="72">
        <f>'Balance N'!K1442</f>
        <v>0</v>
      </c>
      <c r="D1439" s="72">
        <f>'Balance N'!L1442</f>
        <v>0</v>
      </c>
      <c r="E1439" s="72">
        <f>'Balance N'!M1442</f>
        <v>0</v>
      </c>
      <c r="F1439" s="72">
        <f>'Balance N'!N1442</f>
        <v>0</v>
      </c>
      <c r="G1439" s="72">
        <f>'Balance N'!O1442</f>
        <v>0</v>
      </c>
      <c r="H1439" s="72">
        <f>'Balance N'!P1442</f>
        <v>0</v>
      </c>
      <c r="I1439" s="74">
        <f t="shared" si="22"/>
        <v>0</v>
      </c>
    </row>
    <row r="1440" spans="1:9" ht="15.6">
      <c r="A1440" s="70">
        <f>'Balance N'!I1443</f>
        <v>0</v>
      </c>
      <c r="B1440" s="71">
        <f>'Balance N'!J1443</f>
        <v>0</v>
      </c>
      <c r="C1440" s="72">
        <f>'Balance N'!K1443</f>
        <v>0</v>
      </c>
      <c r="D1440" s="72">
        <f>'Balance N'!L1443</f>
        <v>0</v>
      </c>
      <c r="E1440" s="72">
        <f>'Balance N'!M1443</f>
        <v>0</v>
      </c>
      <c r="F1440" s="72">
        <f>'Balance N'!N1443</f>
        <v>0</v>
      </c>
      <c r="G1440" s="72">
        <f>'Balance N'!O1443</f>
        <v>0</v>
      </c>
      <c r="H1440" s="72">
        <f>'Balance N'!P1443</f>
        <v>0</v>
      </c>
      <c r="I1440" s="74">
        <f t="shared" si="22"/>
        <v>0</v>
      </c>
    </row>
    <row r="1441" spans="1:9" ht="15.6">
      <c r="A1441" s="70">
        <f>'Balance N'!I1444</f>
        <v>0</v>
      </c>
      <c r="B1441" s="71">
        <f>'Balance N'!J1444</f>
        <v>0</v>
      </c>
      <c r="C1441" s="72">
        <f>'Balance N'!K1444</f>
        <v>0</v>
      </c>
      <c r="D1441" s="72">
        <f>'Balance N'!L1444</f>
        <v>0</v>
      </c>
      <c r="E1441" s="72">
        <f>'Balance N'!M1444</f>
        <v>0</v>
      </c>
      <c r="F1441" s="72">
        <f>'Balance N'!N1444</f>
        <v>0</v>
      </c>
      <c r="G1441" s="72">
        <f>'Balance N'!O1444</f>
        <v>0</v>
      </c>
      <c r="H1441" s="72">
        <f>'Balance N'!P1444</f>
        <v>0</v>
      </c>
      <c r="I1441" s="74">
        <f t="shared" si="22"/>
        <v>0</v>
      </c>
    </row>
    <row r="1442" spans="1:9" ht="15.6">
      <c r="A1442" s="70">
        <f>'Balance N'!I1445</f>
        <v>0</v>
      </c>
      <c r="B1442" s="71">
        <f>'Balance N'!J1445</f>
        <v>0</v>
      </c>
      <c r="C1442" s="72">
        <f>'Balance N'!K1445</f>
        <v>0</v>
      </c>
      <c r="D1442" s="72">
        <f>'Balance N'!L1445</f>
        <v>0</v>
      </c>
      <c r="E1442" s="72">
        <f>'Balance N'!M1445</f>
        <v>0</v>
      </c>
      <c r="F1442" s="72">
        <f>'Balance N'!N1445</f>
        <v>0</v>
      </c>
      <c r="G1442" s="72">
        <f>'Balance N'!O1445</f>
        <v>0</v>
      </c>
      <c r="H1442" s="72">
        <f>'Balance N'!P1445</f>
        <v>0</v>
      </c>
      <c r="I1442" s="74">
        <f t="shared" si="22"/>
        <v>0</v>
      </c>
    </row>
    <row r="1443" spans="1:9" ht="15.6">
      <c r="A1443" s="70">
        <f>'Balance N'!I1446</f>
        <v>0</v>
      </c>
      <c r="B1443" s="71">
        <f>'Balance N'!J1446</f>
        <v>0</v>
      </c>
      <c r="C1443" s="72">
        <f>'Balance N'!K1446</f>
        <v>0</v>
      </c>
      <c r="D1443" s="72">
        <f>'Balance N'!L1446</f>
        <v>0</v>
      </c>
      <c r="E1443" s="72">
        <f>'Balance N'!M1446</f>
        <v>0</v>
      </c>
      <c r="F1443" s="72">
        <f>'Balance N'!N1446</f>
        <v>0</v>
      </c>
      <c r="G1443" s="72">
        <f>'Balance N'!O1446</f>
        <v>0</v>
      </c>
      <c r="H1443" s="72">
        <f>'Balance N'!P1446</f>
        <v>0</v>
      </c>
      <c r="I1443" s="74">
        <f t="shared" si="22"/>
        <v>0</v>
      </c>
    </row>
    <row r="1444" spans="1:9" ht="15.6">
      <c r="A1444" s="70">
        <f>'Balance N'!I1447</f>
        <v>0</v>
      </c>
      <c r="B1444" s="71">
        <f>'Balance N'!J1447</f>
        <v>0</v>
      </c>
      <c r="C1444" s="72">
        <f>'Balance N'!K1447</f>
        <v>0</v>
      </c>
      <c r="D1444" s="72">
        <f>'Balance N'!L1447</f>
        <v>0</v>
      </c>
      <c r="E1444" s="72">
        <f>'Balance N'!M1447</f>
        <v>0</v>
      </c>
      <c r="F1444" s="72">
        <f>'Balance N'!N1447</f>
        <v>0</v>
      </c>
      <c r="G1444" s="72">
        <f>'Balance N'!O1447</f>
        <v>0</v>
      </c>
      <c r="H1444" s="72">
        <f>'Balance N'!P1447</f>
        <v>0</v>
      </c>
      <c r="I1444" s="74">
        <f t="shared" si="22"/>
        <v>0</v>
      </c>
    </row>
    <row r="1445" spans="1:9" ht="15.6">
      <c r="A1445" s="70">
        <f>'Balance N'!I1448</f>
        <v>0</v>
      </c>
      <c r="B1445" s="71">
        <f>'Balance N'!J1448</f>
        <v>0</v>
      </c>
      <c r="C1445" s="72">
        <f>'Balance N'!K1448</f>
        <v>0</v>
      </c>
      <c r="D1445" s="72">
        <f>'Balance N'!L1448</f>
        <v>0</v>
      </c>
      <c r="E1445" s="72">
        <f>'Balance N'!M1448</f>
        <v>0</v>
      </c>
      <c r="F1445" s="72">
        <f>'Balance N'!N1448</f>
        <v>0</v>
      </c>
      <c r="G1445" s="72">
        <f>'Balance N'!O1448</f>
        <v>0</v>
      </c>
      <c r="H1445" s="72">
        <f>'Balance N'!P1448</f>
        <v>0</v>
      </c>
      <c r="I1445" s="74">
        <f t="shared" si="22"/>
        <v>0</v>
      </c>
    </row>
    <row r="1446" spans="1:9" ht="15.6">
      <c r="A1446" s="70">
        <f>'Balance N'!I1449</f>
        <v>0</v>
      </c>
      <c r="B1446" s="71">
        <f>'Balance N'!J1449</f>
        <v>0</v>
      </c>
      <c r="C1446" s="72">
        <f>'Balance N'!K1449</f>
        <v>0</v>
      </c>
      <c r="D1446" s="72">
        <f>'Balance N'!L1449</f>
        <v>0</v>
      </c>
      <c r="E1446" s="72">
        <f>'Balance N'!M1449</f>
        <v>0</v>
      </c>
      <c r="F1446" s="72">
        <f>'Balance N'!N1449</f>
        <v>0</v>
      </c>
      <c r="G1446" s="72">
        <f>'Balance N'!O1449</f>
        <v>0</v>
      </c>
      <c r="H1446" s="72">
        <f>'Balance N'!P1449</f>
        <v>0</v>
      </c>
      <c r="I1446" s="74">
        <f t="shared" si="22"/>
        <v>0</v>
      </c>
    </row>
    <row r="1447" spans="1:9" ht="15.6">
      <c r="A1447" s="70">
        <f>'Balance N'!I1450</f>
        <v>0</v>
      </c>
      <c r="B1447" s="71">
        <f>'Balance N'!J1450</f>
        <v>0</v>
      </c>
      <c r="C1447" s="72">
        <f>'Balance N'!K1450</f>
        <v>0</v>
      </c>
      <c r="D1447" s="72">
        <f>'Balance N'!L1450</f>
        <v>0</v>
      </c>
      <c r="E1447" s="72">
        <f>'Balance N'!M1450</f>
        <v>0</v>
      </c>
      <c r="F1447" s="72">
        <f>'Balance N'!N1450</f>
        <v>0</v>
      </c>
      <c r="G1447" s="72">
        <f>'Balance N'!O1450</f>
        <v>0</v>
      </c>
      <c r="H1447" s="72">
        <f>'Balance N'!P1450</f>
        <v>0</v>
      </c>
      <c r="I1447" s="74">
        <f t="shared" si="22"/>
        <v>0</v>
      </c>
    </row>
    <row r="1448" spans="1:9" ht="15.6">
      <c r="A1448" s="70">
        <f>'Balance N'!I1451</f>
        <v>0</v>
      </c>
      <c r="B1448" s="71">
        <f>'Balance N'!J1451</f>
        <v>0</v>
      </c>
      <c r="C1448" s="72">
        <f>'Balance N'!K1451</f>
        <v>0</v>
      </c>
      <c r="D1448" s="72">
        <f>'Balance N'!L1451</f>
        <v>0</v>
      </c>
      <c r="E1448" s="72">
        <f>'Balance N'!M1451</f>
        <v>0</v>
      </c>
      <c r="F1448" s="72">
        <f>'Balance N'!N1451</f>
        <v>0</v>
      </c>
      <c r="G1448" s="72">
        <f>'Balance N'!O1451</f>
        <v>0</v>
      </c>
      <c r="H1448" s="72">
        <f>'Balance N'!P1451</f>
        <v>0</v>
      </c>
      <c r="I1448" s="74">
        <f t="shared" si="22"/>
        <v>0</v>
      </c>
    </row>
    <row r="1449" spans="1:9" ht="15.6">
      <c r="A1449" s="70">
        <f>'Balance N'!I1452</f>
        <v>0</v>
      </c>
      <c r="B1449" s="71">
        <f>'Balance N'!J1452</f>
        <v>0</v>
      </c>
      <c r="C1449" s="72">
        <f>'Balance N'!K1452</f>
        <v>0</v>
      </c>
      <c r="D1449" s="72">
        <f>'Balance N'!L1452</f>
        <v>0</v>
      </c>
      <c r="E1449" s="72">
        <f>'Balance N'!M1452</f>
        <v>0</v>
      </c>
      <c r="F1449" s="72">
        <f>'Balance N'!N1452</f>
        <v>0</v>
      </c>
      <c r="G1449" s="72">
        <f>'Balance N'!O1452</f>
        <v>0</v>
      </c>
      <c r="H1449" s="72">
        <f>'Balance N'!P1452</f>
        <v>0</v>
      </c>
      <c r="I1449" s="74">
        <f t="shared" si="22"/>
        <v>0</v>
      </c>
    </row>
    <row r="1450" spans="1:9" ht="15.6">
      <c r="A1450" s="70">
        <f>'Balance N'!I1453</f>
        <v>0</v>
      </c>
      <c r="B1450" s="71">
        <f>'Balance N'!J1453</f>
        <v>0</v>
      </c>
      <c r="C1450" s="72">
        <f>'Balance N'!K1453</f>
        <v>0</v>
      </c>
      <c r="D1450" s="72">
        <f>'Balance N'!L1453</f>
        <v>0</v>
      </c>
      <c r="E1450" s="72">
        <f>'Balance N'!M1453</f>
        <v>0</v>
      </c>
      <c r="F1450" s="72">
        <f>'Balance N'!N1453</f>
        <v>0</v>
      </c>
      <c r="G1450" s="72">
        <f>'Balance N'!O1453</f>
        <v>0</v>
      </c>
      <c r="H1450" s="72">
        <f>'Balance N'!P1453</f>
        <v>0</v>
      </c>
      <c r="I1450" s="74">
        <f t="shared" si="22"/>
        <v>0</v>
      </c>
    </row>
    <row r="1451" spans="1:9" ht="15.6">
      <c r="A1451" s="70">
        <f>'Balance N'!I1454</f>
        <v>0</v>
      </c>
      <c r="B1451" s="71">
        <f>'Balance N'!J1454</f>
        <v>0</v>
      </c>
      <c r="C1451" s="72">
        <f>'Balance N'!K1454</f>
        <v>0</v>
      </c>
      <c r="D1451" s="72">
        <f>'Balance N'!L1454</f>
        <v>0</v>
      </c>
      <c r="E1451" s="72">
        <f>'Balance N'!M1454</f>
        <v>0</v>
      </c>
      <c r="F1451" s="72">
        <f>'Balance N'!N1454</f>
        <v>0</v>
      </c>
      <c r="G1451" s="72">
        <f>'Balance N'!O1454</f>
        <v>0</v>
      </c>
      <c r="H1451" s="72">
        <f>'Balance N'!P1454</f>
        <v>0</v>
      </c>
      <c r="I1451" s="74">
        <f t="shared" si="22"/>
        <v>0</v>
      </c>
    </row>
    <row r="1452" spans="1:9" ht="15.6">
      <c r="A1452" s="70">
        <f>'Balance N'!I1455</f>
        <v>0</v>
      </c>
      <c r="B1452" s="71">
        <f>'Balance N'!J1455</f>
        <v>0</v>
      </c>
      <c r="C1452" s="72">
        <f>'Balance N'!K1455</f>
        <v>0</v>
      </c>
      <c r="D1452" s="72">
        <f>'Balance N'!L1455</f>
        <v>0</v>
      </c>
      <c r="E1452" s="72">
        <f>'Balance N'!M1455</f>
        <v>0</v>
      </c>
      <c r="F1452" s="72">
        <f>'Balance N'!N1455</f>
        <v>0</v>
      </c>
      <c r="G1452" s="72">
        <f>'Balance N'!O1455</f>
        <v>0</v>
      </c>
      <c r="H1452" s="72">
        <f>'Balance N'!P1455</f>
        <v>0</v>
      </c>
      <c r="I1452" s="74">
        <f t="shared" si="22"/>
        <v>0</v>
      </c>
    </row>
    <row r="1453" spans="1:9" ht="15.6">
      <c r="A1453" s="70">
        <f>'Balance N'!I1456</f>
        <v>0</v>
      </c>
      <c r="B1453" s="71">
        <f>'Balance N'!J1456</f>
        <v>0</v>
      </c>
      <c r="C1453" s="72">
        <f>'Balance N'!K1456</f>
        <v>0</v>
      </c>
      <c r="D1453" s="72">
        <f>'Balance N'!L1456</f>
        <v>0</v>
      </c>
      <c r="E1453" s="72">
        <f>'Balance N'!M1456</f>
        <v>0</v>
      </c>
      <c r="F1453" s="72">
        <f>'Balance N'!N1456</f>
        <v>0</v>
      </c>
      <c r="G1453" s="72">
        <f>'Balance N'!O1456</f>
        <v>0</v>
      </c>
      <c r="H1453" s="72">
        <f>'Balance N'!P1456</f>
        <v>0</v>
      </c>
      <c r="I1453" s="74">
        <f t="shared" si="22"/>
        <v>0</v>
      </c>
    </row>
    <row r="1454" spans="1:9" ht="15.6">
      <c r="A1454" s="70">
        <f>'Balance N'!I1457</f>
        <v>0</v>
      </c>
      <c r="B1454" s="71">
        <f>'Balance N'!J1457</f>
        <v>0</v>
      </c>
      <c r="C1454" s="72">
        <f>'Balance N'!K1457</f>
        <v>0</v>
      </c>
      <c r="D1454" s="72">
        <f>'Balance N'!L1457</f>
        <v>0</v>
      </c>
      <c r="E1454" s="72">
        <f>'Balance N'!M1457</f>
        <v>0</v>
      </c>
      <c r="F1454" s="72">
        <f>'Balance N'!N1457</f>
        <v>0</v>
      </c>
      <c r="G1454" s="72">
        <f>'Balance N'!O1457</f>
        <v>0</v>
      </c>
      <c r="H1454" s="72">
        <f>'Balance N'!P1457</f>
        <v>0</v>
      </c>
      <c r="I1454" s="74">
        <f t="shared" si="22"/>
        <v>0</v>
      </c>
    </row>
    <row r="1455" spans="1:9" ht="15.6">
      <c r="A1455" s="70">
        <f>'Balance N'!I1458</f>
        <v>0</v>
      </c>
      <c r="B1455" s="71">
        <f>'Balance N'!J1458</f>
        <v>0</v>
      </c>
      <c r="C1455" s="72">
        <f>'Balance N'!K1458</f>
        <v>0</v>
      </c>
      <c r="D1455" s="72">
        <f>'Balance N'!L1458</f>
        <v>0</v>
      </c>
      <c r="E1455" s="72">
        <f>'Balance N'!M1458</f>
        <v>0</v>
      </c>
      <c r="F1455" s="72">
        <f>'Balance N'!N1458</f>
        <v>0</v>
      </c>
      <c r="G1455" s="72">
        <f>'Balance N'!O1458</f>
        <v>0</v>
      </c>
      <c r="H1455" s="72">
        <f>'Balance N'!P1458</f>
        <v>0</v>
      </c>
      <c r="I1455" s="74">
        <f t="shared" si="22"/>
        <v>0</v>
      </c>
    </row>
    <row r="1456" spans="1:9" ht="15.6">
      <c r="A1456" s="70">
        <f>'Balance N'!I1459</f>
        <v>0</v>
      </c>
      <c r="B1456" s="71">
        <f>'Balance N'!J1459</f>
        <v>0</v>
      </c>
      <c r="C1456" s="72">
        <f>'Balance N'!K1459</f>
        <v>0</v>
      </c>
      <c r="D1456" s="72">
        <f>'Balance N'!L1459</f>
        <v>0</v>
      </c>
      <c r="E1456" s="72">
        <f>'Balance N'!M1459</f>
        <v>0</v>
      </c>
      <c r="F1456" s="72">
        <f>'Balance N'!N1459</f>
        <v>0</v>
      </c>
      <c r="G1456" s="72">
        <f>'Balance N'!O1459</f>
        <v>0</v>
      </c>
      <c r="H1456" s="72">
        <f>'Balance N'!P1459</f>
        <v>0</v>
      </c>
      <c r="I1456" s="74">
        <f t="shared" si="22"/>
        <v>0</v>
      </c>
    </row>
    <row r="1457" spans="1:9" ht="15.6">
      <c r="A1457" s="70">
        <f>'Balance N'!I1460</f>
        <v>0</v>
      </c>
      <c r="B1457" s="71">
        <f>'Balance N'!J1460</f>
        <v>0</v>
      </c>
      <c r="C1457" s="72">
        <f>'Balance N'!K1460</f>
        <v>0</v>
      </c>
      <c r="D1457" s="72">
        <f>'Balance N'!L1460</f>
        <v>0</v>
      </c>
      <c r="E1457" s="72">
        <f>'Balance N'!M1460</f>
        <v>0</v>
      </c>
      <c r="F1457" s="72">
        <f>'Balance N'!N1460</f>
        <v>0</v>
      </c>
      <c r="G1457" s="72">
        <f>'Balance N'!O1460</f>
        <v>0</v>
      </c>
      <c r="H1457" s="72">
        <f>'Balance N'!P1460</f>
        <v>0</v>
      </c>
      <c r="I1457" s="74">
        <f t="shared" si="22"/>
        <v>0</v>
      </c>
    </row>
    <row r="1458" spans="1:9" ht="15.6">
      <c r="A1458" s="70">
        <f>'Balance N'!I1461</f>
        <v>0</v>
      </c>
      <c r="B1458" s="71">
        <f>'Balance N'!J1461</f>
        <v>0</v>
      </c>
      <c r="C1458" s="72">
        <f>'Balance N'!K1461</f>
        <v>0</v>
      </c>
      <c r="D1458" s="72">
        <f>'Balance N'!L1461</f>
        <v>0</v>
      </c>
      <c r="E1458" s="72">
        <f>'Balance N'!M1461</f>
        <v>0</v>
      </c>
      <c r="F1458" s="72">
        <f>'Balance N'!N1461</f>
        <v>0</v>
      </c>
      <c r="G1458" s="72">
        <f>'Balance N'!O1461</f>
        <v>0</v>
      </c>
      <c r="H1458" s="72">
        <f>'Balance N'!P1461</f>
        <v>0</v>
      </c>
      <c r="I1458" s="74">
        <f t="shared" si="22"/>
        <v>0</v>
      </c>
    </row>
    <row r="1459" spans="1:9" ht="15.6">
      <c r="A1459" s="70">
        <f>'Balance N'!I1462</f>
        <v>0</v>
      </c>
      <c r="B1459" s="71">
        <f>'Balance N'!J1462</f>
        <v>0</v>
      </c>
      <c r="C1459" s="72">
        <f>'Balance N'!K1462</f>
        <v>0</v>
      </c>
      <c r="D1459" s="72">
        <f>'Balance N'!L1462</f>
        <v>0</v>
      </c>
      <c r="E1459" s="72">
        <f>'Balance N'!M1462</f>
        <v>0</v>
      </c>
      <c r="F1459" s="72">
        <f>'Balance N'!N1462</f>
        <v>0</v>
      </c>
      <c r="G1459" s="72">
        <f>'Balance N'!O1462</f>
        <v>0</v>
      </c>
      <c r="H1459" s="72">
        <f>'Balance N'!P1462</f>
        <v>0</v>
      </c>
      <c r="I1459" s="74">
        <f t="shared" si="22"/>
        <v>0</v>
      </c>
    </row>
    <row r="1460" spans="1:9" ht="15.6">
      <c r="A1460" s="70">
        <f>'Balance N'!I1463</f>
        <v>0</v>
      </c>
      <c r="B1460" s="71">
        <f>'Balance N'!J1463</f>
        <v>0</v>
      </c>
      <c r="C1460" s="72">
        <f>'Balance N'!K1463</f>
        <v>0</v>
      </c>
      <c r="D1460" s="72">
        <f>'Balance N'!L1463</f>
        <v>0</v>
      </c>
      <c r="E1460" s="72">
        <f>'Balance N'!M1463</f>
        <v>0</v>
      </c>
      <c r="F1460" s="72">
        <f>'Balance N'!N1463</f>
        <v>0</v>
      </c>
      <c r="G1460" s="72">
        <f>'Balance N'!O1463</f>
        <v>0</v>
      </c>
      <c r="H1460" s="72">
        <f>'Balance N'!P1463</f>
        <v>0</v>
      </c>
      <c r="I1460" s="74">
        <f t="shared" si="22"/>
        <v>0</v>
      </c>
    </row>
    <row r="1461" spans="1:9" ht="15.6">
      <c r="A1461" s="70">
        <f>'Balance N'!I1464</f>
        <v>0</v>
      </c>
      <c r="B1461" s="71">
        <f>'Balance N'!J1464</f>
        <v>0</v>
      </c>
      <c r="C1461" s="72">
        <f>'Balance N'!K1464</f>
        <v>0</v>
      </c>
      <c r="D1461" s="72">
        <f>'Balance N'!L1464</f>
        <v>0</v>
      </c>
      <c r="E1461" s="72">
        <f>'Balance N'!M1464</f>
        <v>0</v>
      </c>
      <c r="F1461" s="72">
        <f>'Balance N'!N1464</f>
        <v>0</v>
      </c>
      <c r="G1461" s="72">
        <f>'Balance N'!O1464</f>
        <v>0</v>
      </c>
      <c r="H1461" s="72">
        <f>'Balance N'!P1464</f>
        <v>0</v>
      </c>
      <c r="I1461" s="74">
        <f t="shared" si="22"/>
        <v>0</v>
      </c>
    </row>
    <row r="1462" spans="1:9" ht="15.6">
      <c r="A1462" s="70">
        <f>'Balance N'!I1465</f>
        <v>0</v>
      </c>
      <c r="B1462" s="71">
        <f>'Balance N'!J1465</f>
        <v>0</v>
      </c>
      <c r="C1462" s="72">
        <f>'Balance N'!K1465</f>
        <v>0</v>
      </c>
      <c r="D1462" s="72">
        <f>'Balance N'!L1465</f>
        <v>0</v>
      </c>
      <c r="E1462" s="72">
        <f>'Balance N'!M1465</f>
        <v>0</v>
      </c>
      <c r="F1462" s="72">
        <f>'Balance N'!N1465</f>
        <v>0</v>
      </c>
      <c r="G1462" s="72">
        <f>'Balance N'!O1465</f>
        <v>0</v>
      </c>
      <c r="H1462" s="72">
        <f>'Balance N'!P1465</f>
        <v>0</v>
      </c>
      <c r="I1462" s="74">
        <f t="shared" si="22"/>
        <v>0</v>
      </c>
    </row>
    <row r="1463" spans="1:9" ht="15.6">
      <c r="A1463" s="70">
        <f>'Balance N'!I1466</f>
        <v>0</v>
      </c>
      <c r="B1463" s="71">
        <f>'Balance N'!J1466</f>
        <v>0</v>
      </c>
      <c r="C1463" s="72">
        <f>'Balance N'!K1466</f>
        <v>0</v>
      </c>
      <c r="D1463" s="72">
        <f>'Balance N'!L1466</f>
        <v>0</v>
      </c>
      <c r="E1463" s="72">
        <f>'Balance N'!M1466</f>
        <v>0</v>
      </c>
      <c r="F1463" s="72">
        <f>'Balance N'!N1466</f>
        <v>0</v>
      </c>
      <c r="G1463" s="72">
        <f>'Balance N'!O1466</f>
        <v>0</v>
      </c>
      <c r="H1463" s="72">
        <f>'Balance N'!P1466</f>
        <v>0</v>
      </c>
      <c r="I1463" s="74">
        <f t="shared" si="22"/>
        <v>0</v>
      </c>
    </row>
    <row r="1464" spans="1:9" ht="15.6">
      <c r="A1464" s="70">
        <f>'Balance N'!I1467</f>
        <v>0</v>
      </c>
      <c r="B1464" s="71">
        <f>'Balance N'!J1467</f>
        <v>0</v>
      </c>
      <c r="C1464" s="72">
        <f>'Balance N'!K1467</f>
        <v>0</v>
      </c>
      <c r="D1464" s="72">
        <f>'Balance N'!L1467</f>
        <v>0</v>
      </c>
      <c r="E1464" s="72">
        <f>'Balance N'!M1467</f>
        <v>0</v>
      </c>
      <c r="F1464" s="72">
        <f>'Balance N'!N1467</f>
        <v>0</v>
      </c>
      <c r="G1464" s="72">
        <f>'Balance N'!O1467</f>
        <v>0</v>
      </c>
      <c r="H1464" s="72">
        <f>'Balance N'!P1467</f>
        <v>0</v>
      </c>
      <c r="I1464" s="74">
        <f t="shared" si="22"/>
        <v>0</v>
      </c>
    </row>
    <row r="1465" spans="1:9" ht="15.6">
      <c r="A1465" s="70">
        <f>'Balance N'!I1468</f>
        <v>0</v>
      </c>
      <c r="B1465" s="71">
        <f>'Balance N'!J1468</f>
        <v>0</v>
      </c>
      <c r="C1465" s="72">
        <f>'Balance N'!K1468</f>
        <v>0</v>
      </c>
      <c r="D1465" s="72">
        <f>'Balance N'!L1468</f>
        <v>0</v>
      </c>
      <c r="E1465" s="72">
        <f>'Balance N'!M1468</f>
        <v>0</v>
      </c>
      <c r="F1465" s="72">
        <f>'Balance N'!N1468</f>
        <v>0</v>
      </c>
      <c r="G1465" s="72">
        <f>'Balance N'!O1468</f>
        <v>0</v>
      </c>
      <c r="H1465" s="72">
        <f>'Balance N'!P1468</f>
        <v>0</v>
      </c>
      <c r="I1465" s="74">
        <f t="shared" si="22"/>
        <v>0</v>
      </c>
    </row>
    <row r="1466" spans="1:9" ht="15.6">
      <c r="A1466" s="70">
        <f>'Balance N'!I1469</f>
        <v>0</v>
      </c>
      <c r="B1466" s="71">
        <f>'Balance N'!J1469</f>
        <v>0</v>
      </c>
      <c r="C1466" s="72">
        <f>'Balance N'!K1469</f>
        <v>0</v>
      </c>
      <c r="D1466" s="72">
        <f>'Balance N'!L1469</f>
        <v>0</v>
      </c>
      <c r="E1466" s="72">
        <f>'Balance N'!M1469</f>
        <v>0</v>
      </c>
      <c r="F1466" s="72">
        <f>'Balance N'!N1469</f>
        <v>0</v>
      </c>
      <c r="G1466" s="72">
        <f>'Balance N'!O1469</f>
        <v>0</v>
      </c>
      <c r="H1466" s="72">
        <f>'Balance N'!P1469</f>
        <v>0</v>
      </c>
      <c r="I1466" s="74">
        <f t="shared" si="22"/>
        <v>0</v>
      </c>
    </row>
    <row r="1467" spans="1:9" ht="15.6">
      <c r="A1467" s="70">
        <f>'Balance N'!I1470</f>
        <v>0</v>
      </c>
      <c r="B1467" s="71">
        <f>'Balance N'!J1470</f>
        <v>0</v>
      </c>
      <c r="C1467" s="72">
        <f>'Balance N'!K1470</f>
        <v>0</v>
      </c>
      <c r="D1467" s="72">
        <f>'Balance N'!L1470</f>
        <v>0</v>
      </c>
      <c r="E1467" s="72">
        <f>'Balance N'!M1470</f>
        <v>0</v>
      </c>
      <c r="F1467" s="72">
        <f>'Balance N'!N1470</f>
        <v>0</v>
      </c>
      <c r="G1467" s="72">
        <f>'Balance N'!O1470</f>
        <v>0</v>
      </c>
      <c r="H1467" s="72">
        <f>'Balance N'!P1470</f>
        <v>0</v>
      </c>
      <c r="I1467" s="74">
        <f t="shared" si="22"/>
        <v>0</v>
      </c>
    </row>
    <row r="1468" spans="1:9" ht="15.6">
      <c r="A1468" s="70">
        <f>'Balance N'!I1471</f>
        <v>0</v>
      </c>
      <c r="B1468" s="71">
        <f>'Balance N'!J1471</f>
        <v>0</v>
      </c>
      <c r="C1468" s="72">
        <f>'Balance N'!K1471</f>
        <v>0</v>
      </c>
      <c r="D1468" s="72">
        <f>'Balance N'!L1471</f>
        <v>0</v>
      </c>
      <c r="E1468" s="72">
        <f>'Balance N'!M1471</f>
        <v>0</v>
      </c>
      <c r="F1468" s="72">
        <f>'Balance N'!N1471</f>
        <v>0</v>
      </c>
      <c r="G1468" s="72">
        <f>'Balance N'!O1471</f>
        <v>0</v>
      </c>
      <c r="H1468" s="72">
        <f>'Balance N'!P1471</f>
        <v>0</v>
      </c>
      <c r="I1468" s="74">
        <f t="shared" si="22"/>
        <v>0</v>
      </c>
    </row>
    <row r="1469" spans="1:9" ht="15.6">
      <c r="A1469" s="70">
        <f>'Balance N'!I1472</f>
        <v>0</v>
      </c>
      <c r="B1469" s="71">
        <f>'Balance N'!J1472</f>
        <v>0</v>
      </c>
      <c r="C1469" s="72">
        <f>'Balance N'!K1472</f>
        <v>0</v>
      </c>
      <c r="D1469" s="72">
        <f>'Balance N'!L1472</f>
        <v>0</v>
      </c>
      <c r="E1469" s="72">
        <f>'Balance N'!M1472</f>
        <v>0</v>
      </c>
      <c r="F1469" s="72">
        <f>'Balance N'!N1472</f>
        <v>0</v>
      </c>
      <c r="G1469" s="72">
        <f>'Balance N'!O1472</f>
        <v>0</v>
      </c>
      <c r="H1469" s="72">
        <f>'Balance N'!P1472</f>
        <v>0</v>
      </c>
      <c r="I1469" s="74">
        <f t="shared" si="22"/>
        <v>0</v>
      </c>
    </row>
    <row r="1470" spans="1:9" ht="15.6">
      <c r="A1470" s="70">
        <f>'Balance N'!I1473</f>
        <v>0</v>
      </c>
      <c r="B1470" s="71">
        <f>'Balance N'!J1473</f>
        <v>0</v>
      </c>
      <c r="C1470" s="72">
        <f>'Balance N'!K1473</f>
        <v>0</v>
      </c>
      <c r="D1470" s="72">
        <f>'Balance N'!L1473</f>
        <v>0</v>
      </c>
      <c r="E1470" s="72">
        <f>'Balance N'!M1473</f>
        <v>0</v>
      </c>
      <c r="F1470" s="72">
        <f>'Balance N'!N1473</f>
        <v>0</v>
      </c>
      <c r="G1470" s="72">
        <f>'Balance N'!O1473</f>
        <v>0</v>
      </c>
      <c r="H1470" s="72">
        <f>'Balance N'!P1473</f>
        <v>0</v>
      </c>
      <c r="I1470" s="74">
        <f t="shared" si="22"/>
        <v>0</v>
      </c>
    </row>
    <row r="1471" spans="1:9" ht="15.6">
      <c r="A1471" s="70">
        <f>'Balance N'!I1474</f>
        <v>0</v>
      </c>
      <c r="B1471" s="71">
        <f>'Balance N'!J1474</f>
        <v>0</v>
      </c>
      <c r="C1471" s="72">
        <f>'Balance N'!K1474</f>
        <v>0</v>
      </c>
      <c r="D1471" s="72">
        <f>'Balance N'!L1474</f>
        <v>0</v>
      </c>
      <c r="E1471" s="72">
        <f>'Balance N'!M1474</f>
        <v>0</v>
      </c>
      <c r="F1471" s="72">
        <f>'Balance N'!N1474</f>
        <v>0</v>
      </c>
      <c r="G1471" s="72">
        <f>'Balance N'!O1474</f>
        <v>0</v>
      </c>
      <c r="H1471" s="72">
        <f>'Balance N'!P1474</f>
        <v>0</v>
      </c>
      <c r="I1471" s="74">
        <f t="shared" si="22"/>
        <v>0</v>
      </c>
    </row>
    <row r="1472" spans="1:9" ht="15.6">
      <c r="A1472" s="70">
        <f>'Balance N'!I1475</f>
        <v>0</v>
      </c>
      <c r="B1472" s="71">
        <f>'Balance N'!J1475</f>
        <v>0</v>
      </c>
      <c r="C1472" s="72">
        <f>'Balance N'!K1475</f>
        <v>0</v>
      </c>
      <c r="D1472" s="72">
        <f>'Balance N'!L1475</f>
        <v>0</v>
      </c>
      <c r="E1472" s="72">
        <f>'Balance N'!M1475</f>
        <v>0</v>
      </c>
      <c r="F1472" s="72">
        <f>'Balance N'!N1475</f>
        <v>0</v>
      </c>
      <c r="G1472" s="72">
        <f>'Balance N'!O1475</f>
        <v>0</v>
      </c>
      <c r="H1472" s="72">
        <f>'Balance N'!P1475</f>
        <v>0</v>
      </c>
      <c r="I1472" s="74">
        <f t="shared" si="22"/>
        <v>0</v>
      </c>
    </row>
    <row r="1473" spans="1:9" ht="15.6">
      <c r="A1473" s="70">
        <f>'Balance N'!I1476</f>
        <v>0</v>
      </c>
      <c r="B1473" s="71">
        <f>'Balance N'!J1476</f>
        <v>0</v>
      </c>
      <c r="C1473" s="72">
        <f>'Balance N'!K1476</f>
        <v>0</v>
      </c>
      <c r="D1473" s="72">
        <f>'Balance N'!L1476</f>
        <v>0</v>
      </c>
      <c r="E1473" s="72">
        <f>'Balance N'!M1476</f>
        <v>0</v>
      </c>
      <c r="F1473" s="72">
        <f>'Balance N'!N1476</f>
        <v>0</v>
      </c>
      <c r="G1473" s="72">
        <f>'Balance N'!O1476</f>
        <v>0</v>
      </c>
      <c r="H1473" s="72">
        <f>'Balance N'!P1476</f>
        <v>0</v>
      </c>
      <c r="I1473" s="74">
        <f t="shared" si="22"/>
        <v>0</v>
      </c>
    </row>
    <row r="1474" spans="1:9" ht="15.6">
      <c r="A1474" s="70">
        <f>'Balance N'!I1477</f>
        <v>0</v>
      </c>
      <c r="B1474" s="71">
        <f>'Balance N'!J1477</f>
        <v>0</v>
      </c>
      <c r="C1474" s="72">
        <f>'Balance N'!K1477</f>
        <v>0</v>
      </c>
      <c r="D1474" s="72">
        <f>'Balance N'!L1477</f>
        <v>0</v>
      </c>
      <c r="E1474" s="72">
        <f>'Balance N'!M1477</f>
        <v>0</v>
      </c>
      <c r="F1474" s="72">
        <f>'Balance N'!N1477</f>
        <v>0</v>
      </c>
      <c r="G1474" s="72">
        <f>'Balance N'!O1477</f>
        <v>0</v>
      </c>
      <c r="H1474" s="72">
        <f>'Balance N'!P1477</f>
        <v>0</v>
      </c>
      <c r="I1474" s="74">
        <f t="shared" si="22"/>
        <v>0</v>
      </c>
    </row>
    <row r="1475" spans="1:9" ht="15.6">
      <c r="A1475" s="70">
        <f>'Balance N'!I1478</f>
        <v>0</v>
      </c>
      <c r="B1475" s="71">
        <f>'Balance N'!J1478</f>
        <v>0</v>
      </c>
      <c r="C1475" s="72">
        <f>'Balance N'!K1478</f>
        <v>0</v>
      </c>
      <c r="D1475" s="72">
        <f>'Balance N'!L1478</f>
        <v>0</v>
      </c>
      <c r="E1475" s="72">
        <f>'Balance N'!M1478</f>
        <v>0</v>
      </c>
      <c r="F1475" s="72">
        <f>'Balance N'!N1478</f>
        <v>0</v>
      </c>
      <c r="G1475" s="72">
        <f>'Balance N'!O1478</f>
        <v>0</v>
      </c>
      <c r="H1475" s="72">
        <f>'Balance N'!P1478</f>
        <v>0</v>
      </c>
      <c r="I1475" s="74">
        <f t="shared" ref="I1475:I1538" si="23">(C1475-D1475)+(E1475-F1475)-(G1475-H1475)</f>
        <v>0</v>
      </c>
    </row>
    <row r="1476" spans="1:9" ht="15.6">
      <c r="A1476" s="70">
        <f>'Balance N'!I1479</f>
        <v>0</v>
      </c>
      <c r="B1476" s="71">
        <f>'Balance N'!J1479</f>
        <v>0</v>
      </c>
      <c r="C1476" s="72">
        <f>'Balance N'!K1479</f>
        <v>0</v>
      </c>
      <c r="D1476" s="72">
        <f>'Balance N'!L1479</f>
        <v>0</v>
      </c>
      <c r="E1476" s="72">
        <f>'Balance N'!M1479</f>
        <v>0</v>
      </c>
      <c r="F1476" s="72">
        <f>'Balance N'!N1479</f>
        <v>0</v>
      </c>
      <c r="G1476" s="72">
        <f>'Balance N'!O1479</f>
        <v>0</v>
      </c>
      <c r="H1476" s="72">
        <f>'Balance N'!P1479</f>
        <v>0</v>
      </c>
      <c r="I1476" s="74">
        <f t="shared" si="23"/>
        <v>0</v>
      </c>
    </row>
    <row r="1477" spans="1:9" ht="15.6">
      <c r="A1477" s="70">
        <f>'Balance N'!I1480</f>
        <v>0</v>
      </c>
      <c r="B1477" s="71">
        <f>'Balance N'!J1480</f>
        <v>0</v>
      </c>
      <c r="C1477" s="72">
        <f>'Balance N'!K1480</f>
        <v>0</v>
      </c>
      <c r="D1477" s="72">
        <f>'Balance N'!L1480</f>
        <v>0</v>
      </c>
      <c r="E1477" s="72">
        <f>'Balance N'!M1480</f>
        <v>0</v>
      </c>
      <c r="F1477" s="72">
        <f>'Balance N'!N1480</f>
        <v>0</v>
      </c>
      <c r="G1477" s="72">
        <f>'Balance N'!O1480</f>
        <v>0</v>
      </c>
      <c r="H1477" s="72">
        <f>'Balance N'!P1480</f>
        <v>0</v>
      </c>
      <c r="I1477" s="74">
        <f t="shared" si="23"/>
        <v>0</v>
      </c>
    </row>
    <row r="1478" spans="1:9" ht="15.6">
      <c r="A1478" s="70">
        <f>'Balance N'!I1481</f>
        <v>0</v>
      </c>
      <c r="B1478" s="71">
        <f>'Balance N'!J1481</f>
        <v>0</v>
      </c>
      <c r="C1478" s="72">
        <f>'Balance N'!K1481</f>
        <v>0</v>
      </c>
      <c r="D1478" s="72">
        <f>'Balance N'!L1481</f>
        <v>0</v>
      </c>
      <c r="E1478" s="72">
        <f>'Balance N'!M1481</f>
        <v>0</v>
      </c>
      <c r="F1478" s="72">
        <f>'Balance N'!N1481</f>
        <v>0</v>
      </c>
      <c r="G1478" s="72">
        <f>'Balance N'!O1481</f>
        <v>0</v>
      </c>
      <c r="H1478" s="72">
        <f>'Balance N'!P1481</f>
        <v>0</v>
      </c>
      <c r="I1478" s="74">
        <f t="shared" si="23"/>
        <v>0</v>
      </c>
    </row>
    <row r="1479" spans="1:9" ht="15.6">
      <c r="A1479" s="70">
        <f>'Balance N'!I1482</f>
        <v>0</v>
      </c>
      <c r="B1479" s="71">
        <f>'Balance N'!J1482</f>
        <v>0</v>
      </c>
      <c r="C1479" s="72">
        <f>'Balance N'!K1482</f>
        <v>0</v>
      </c>
      <c r="D1479" s="72">
        <f>'Balance N'!L1482</f>
        <v>0</v>
      </c>
      <c r="E1479" s="72">
        <f>'Balance N'!M1482</f>
        <v>0</v>
      </c>
      <c r="F1479" s="72">
        <f>'Balance N'!N1482</f>
        <v>0</v>
      </c>
      <c r="G1479" s="72">
        <f>'Balance N'!O1482</f>
        <v>0</v>
      </c>
      <c r="H1479" s="72">
        <f>'Balance N'!P1482</f>
        <v>0</v>
      </c>
      <c r="I1479" s="74">
        <f t="shared" si="23"/>
        <v>0</v>
      </c>
    </row>
    <row r="1480" spans="1:9" ht="15.6">
      <c r="A1480" s="70">
        <f>'Balance N'!I1483</f>
        <v>0</v>
      </c>
      <c r="B1480" s="71">
        <f>'Balance N'!J1483</f>
        <v>0</v>
      </c>
      <c r="C1480" s="72">
        <f>'Balance N'!K1483</f>
        <v>0</v>
      </c>
      <c r="D1480" s="72">
        <f>'Balance N'!L1483</f>
        <v>0</v>
      </c>
      <c r="E1480" s="72">
        <f>'Balance N'!M1483</f>
        <v>0</v>
      </c>
      <c r="F1480" s="72">
        <f>'Balance N'!N1483</f>
        <v>0</v>
      </c>
      <c r="G1480" s="72">
        <f>'Balance N'!O1483</f>
        <v>0</v>
      </c>
      <c r="H1480" s="72">
        <f>'Balance N'!P1483</f>
        <v>0</v>
      </c>
      <c r="I1480" s="74">
        <f t="shared" si="23"/>
        <v>0</v>
      </c>
    </row>
    <row r="1481" spans="1:9" ht="15.6">
      <c r="A1481" s="70">
        <f>'Balance N'!I1484</f>
        <v>0</v>
      </c>
      <c r="B1481" s="71">
        <f>'Balance N'!J1484</f>
        <v>0</v>
      </c>
      <c r="C1481" s="72">
        <f>'Balance N'!K1484</f>
        <v>0</v>
      </c>
      <c r="D1481" s="72">
        <f>'Balance N'!L1484</f>
        <v>0</v>
      </c>
      <c r="E1481" s="72">
        <f>'Balance N'!M1484</f>
        <v>0</v>
      </c>
      <c r="F1481" s="72">
        <f>'Balance N'!N1484</f>
        <v>0</v>
      </c>
      <c r="G1481" s="72">
        <f>'Balance N'!O1484</f>
        <v>0</v>
      </c>
      <c r="H1481" s="72">
        <f>'Balance N'!P1484</f>
        <v>0</v>
      </c>
      <c r="I1481" s="74">
        <f t="shared" si="23"/>
        <v>0</v>
      </c>
    </row>
    <row r="1482" spans="1:9" ht="15.6">
      <c r="A1482" s="70">
        <f>'Balance N'!I1485</f>
        <v>0</v>
      </c>
      <c r="B1482" s="71">
        <f>'Balance N'!J1485</f>
        <v>0</v>
      </c>
      <c r="C1482" s="72">
        <f>'Balance N'!K1485</f>
        <v>0</v>
      </c>
      <c r="D1482" s="72">
        <f>'Balance N'!L1485</f>
        <v>0</v>
      </c>
      <c r="E1482" s="72">
        <f>'Balance N'!M1485</f>
        <v>0</v>
      </c>
      <c r="F1482" s="72">
        <f>'Balance N'!N1485</f>
        <v>0</v>
      </c>
      <c r="G1482" s="72">
        <f>'Balance N'!O1485</f>
        <v>0</v>
      </c>
      <c r="H1482" s="72">
        <f>'Balance N'!P1485</f>
        <v>0</v>
      </c>
      <c r="I1482" s="74">
        <f t="shared" si="23"/>
        <v>0</v>
      </c>
    </row>
    <row r="1483" spans="1:9" ht="15.6">
      <c r="A1483" s="70">
        <f>'Balance N'!I1486</f>
        <v>0</v>
      </c>
      <c r="B1483" s="71">
        <f>'Balance N'!J1486</f>
        <v>0</v>
      </c>
      <c r="C1483" s="72">
        <f>'Balance N'!K1486</f>
        <v>0</v>
      </c>
      <c r="D1483" s="72">
        <f>'Balance N'!L1486</f>
        <v>0</v>
      </c>
      <c r="E1483" s="72">
        <f>'Balance N'!M1486</f>
        <v>0</v>
      </c>
      <c r="F1483" s="72">
        <f>'Balance N'!N1486</f>
        <v>0</v>
      </c>
      <c r="G1483" s="72">
        <f>'Balance N'!O1486</f>
        <v>0</v>
      </c>
      <c r="H1483" s="72">
        <f>'Balance N'!P1486</f>
        <v>0</v>
      </c>
      <c r="I1483" s="74">
        <f t="shared" si="23"/>
        <v>0</v>
      </c>
    </row>
    <row r="1484" spans="1:9" ht="15.6">
      <c r="A1484" s="70">
        <f>'Balance N'!I1487</f>
        <v>0</v>
      </c>
      <c r="B1484" s="71">
        <f>'Balance N'!J1487</f>
        <v>0</v>
      </c>
      <c r="C1484" s="72">
        <f>'Balance N'!K1487</f>
        <v>0</v>
      </c>
      <c r="D1484" s="72">
        <f>'Balance N'!L1487</f>
        <v>0</v>
      </c>
      <c r="E1484" s="72">
        <f>'Balance N'!M1487</f>
        <v>0</v>
      </c>
      <c r="F1484" s="72">
        <f>'Balance N'!N1487</f>
        <v>0</v>
      </c>
      <c r="G1484" s="72">
        <f>'Balance N'!O1487</f>
        <v>0</v>
      </c>
      <c r="H1484" s="72">
        <f>'Balance N'!P1487</f>
        <v>0</v>
      </c>
      <c r="I1484" s="74">
        <f t="shared" si="23"/>
        <v>0</v>
      </c>
    </row>
    <row r="1485" spans="1:9" ht="15.6">
      <c r="A1485" s="70">
        <f>'Balance N'!I1488</f>
        <v>0</v>
      </c>
      <c r="B1485" s="71">
        <f>'Balance N'!J1488</f>
        <v>0</v>
      </c>
      <c r="C1485" s="72">
        <f>'Balance N'!K1488</f>
        <v>0</v>
      </c>
      <c r="D1485" s="72">
        <f>'Balance N'!L1488</f>
        <v>0</v>
      </c>
      <c r="E1485" s="72">
        <f>'Balance N'!M1488</f>
        <v>0</v>
      </c>
      <c r="F1485" s="72">
        <f>'Balance N'!N1488</f>
        <v>0</v>
      </c>
      <c r="G1485" s="72">
        <f>'Balance N'!O1488</f>
        <v>0</v>
      </c>
      <c r="H1485" s="72">
        <f>'Balance N'!P1488</f>
        <v>0</v>
      </c>
      <c r="I1485" s="74">
        <f t="shared" si="23"/>
        <v>0</v>
      </c>
    </row>
    <row r="1486" spans="1:9" ht="15.6">
      <c r="A1486" s="70">
        <f>'Balance N'!I1489</f>
        <v>0</v>
      </c>
      <c r="B1486" s="71">
        <f>'Balance N'!J1489</f>
        <v>0</v>
      </c>
      <c r="C1486" s="72">
        <f>'Balance N'!K1489</f>
        <v>0</v>
      </c>
      <c r="D1486" s="72">
        <f>'Balance N'!L1489</f>
        <v>0</v>
      </c>
      <c r="E1486" s="72">
        <f>'Balance N'!M1489</f>
        <v>0</v>
      </c>
      <c r="F1486" s="72">
        <f>'Balance N'!N1489</f>
        <v>0</v>
      </c>
      <c r="G1486" s="72">
        <f>'Balance N'!O1489</f>
        <v>0</v>
      </c>
      <c r="H1486" s="72">
        <f>'Balance N'!P1489</f>
        <v>0</v>
      </c>
      <c r="I1486" s="74">
        <f t="shared" si="23"/>
        <v>0</v>
      </c>
    </row>
    <row r="1487" spans="1:9" ht="15.6">
      <c r="A1487" s="70">
        <f>'Balance N'!I1490</f>
        <v>0</v>
      </c>
      <c r="B1487" s="71">
        <f>'Balance N'!J1490</f>
        <v>0</v>
      </c>
      <c r="C1487" s="72">
        <f>'Balance N'!K1490</f>
        <v>0</v>
      </c>
      <c r="D1487" s="72">
        <f>'Balance N'!L1490</f>
        <v>0</v>
      </c>
      <c r="E1487" s="72">
        <f>'Balance N'!M1490</f>
        <v>0</v>
      </c>
      <c r="F1487" s="72">
        <f>'Balance N'!N1490</f>
        <v>0</v>
      </c>
      <c r="G1487" s="72">
        <f>'Balance N'!O1490</f>
        <v>0</v>
      </c>
      <c r="H1487" s="72">
        <f>'Balance N'!P1490</f>
        <v>0</v>
      </c>
      <c r="I1487" s="74">
        <f t="shared" si="23"/>
        <v>0</v>
      </c>
    </row>
    <row r="1488" spans="1:9" ht="15.6">
      <c r="A1488" s="70">
        <f>'Balance N'!I1491</f>
        <v>0</v>
      </c>
      <c r="B1488" s="71">
        <f>'Balance N'!J1491</f>
        <v>0</v>
      </c>
      <c r="C1488" s="72">
        <f>'Balance N'!K1491</f>
        <v>0</v>
      </c>
      <c r="D1488" s="72">
        <f>'Balance N'!L1491</f>
        <v>0</v>
      </c>
      <c r="E1488" s="72">
        <f>'Balance N'!M1491</f>
        <v>0</v>
      </c>
      <c r="F1488" s="72">
        <f>'Balance N'!N1491</f>
        <v>0</v>
      </c>
      <c r="G1488" s="72">
        <f>'Balance N'!O1491</f>
        <v>0</v>
      </c>
      <c r="H1488" s="72">
        <f>'Balance N'!P1491</f>
        <v>0</v>
      </c>
      <c r="I1488" s="74">
        <f t="shared" si="23"/>
        <v>0</v>
      </c>
    </row>
    <row r="1489" spans="1:9" ht="15.6">
      <c r="A1489" s="70">
        <f>'Balance N'!I1492</f>
        <v>0</v>
      </c>
      <c r="B1489" s="71">
        <f>'Balance N'!J1492</f>
        <v>0</v>
      </c>
      <c r="C1489" s="72">
        <f>'Balance N'!K1492</f>
        <v>0</v>
      </c>
      <c r="D1489" s="72">
        <f>'Balance N'!L1492</f>
        <v>0</v>
      </c>
      <c r="E1489" s="72">
        <f>'Balance N'!M1492</f>
        <v>0</v>
      </c>
      <c r="F1489" s="72">
        <f>'Balance N'!N1492</f>
        <v>0</v>
      </c>
      <c r="G1489" s="72">
        <f>'Balance N'!O1492</f>
        <v>0</v>
      </c>
      <c r="H1489" s="72">
        <f>'Balance N'!P1492</f>
        <v>0</v>
      </c>
      <c r="I1489" s="74">
        <f t="shared" si="23"/>
        <v>0</v>
      </c>
    </row>
    <row r="1490" spans="1:9" ht="15.6">
      <c r="A1490" s="70">
        <f>'Balance N'!I1493</f>
        <v>0</v>
      </c>
      <c r="B1490" s="71">
        <f>'Balance N'!J1493</f>
        <v>0</v>
      </c>
      <c r="C1490" s="72">
        <f>'Balance N'!K1493</f>
        <v>0</v>
      </c>
      <c r="D1490" s="72">
        <f>'Balance N'!L1493</f>
        <v>0</v>
      </c>
      <c r="E1490" s="72">
        <f>'Balance N'!M1493</f>
        <v>0</v>
      </c>
      <c r="F1490" s="72">
        <f>'Balance N'!N1493</f>
        <v>0</v>
      </c>
      <c r="G1490" s="72">
        <f>'Balance N'!O1493</f>
        <v>0</v>
      </c>
      <c r="H1490" s="72">
        <f>'Balance N'!P1493</f>
        <v>0</v>
      </c>
      <c r="I1490" s="74">
        <f t="shared" si="23"/>
        <v>0</v>
      </c>
    </row>
    <row r="1491" spans="1:9" ht="15.6">
      <c r="A1491" s="70">
        <f>'Balance N'!I1494</f>
        <v>0</v>
      </c>
      <c r="B1491" s="71">
        <f>'Balance N'!J1494</f>
        <v>0</v>
      </c>
      <c r="C1491" s="72">
        <f>'Balance N'!K1494</f>
        <v>0</v>
      </c>
      <c r="D1491" s="72">
        <f>'Balance N'!L1494</f>
        <v>0</v>
      </c>
      <c r="E1491" s="72">
        <f>'Balance N'!M1494</f>
        <v>0</v>
      </c>
      <c r="F1491" s="72">
        <f>'Balance N'!N1494</f>
        <v>0</v>
      </c>
      <c r="G1491" s="72">
        <f>'Balance N'!O1494</f>
        <v>0</v>
      </c>
      <c r="H1491" s="72">
        <f>'Balance N'!P1494</f>
        <v>0</v>
      </c>
      <c r="I1491" s="74">
        <f t="shared" si="23"/>
        <v>0</v>
      </c>
    </row>
    <row r="1492" spans="1:9" ht="15.6">
      <c r="A1492" s="70">
        <f>'Balance N'!I1495</f>
        <v>0</v>
      </c>
      <c r="B1492" s="71">
        <f>'Balance N'!J1495</f>
        <v>0</v>
      </c>
      <c r="C1492" s="72">
        <f>'Balance N'!K1495</f>
        <v>0</v>
      </c>
      <c r="D1492" s="72">
        <f>'Balance N'!L1495</f>
        <v>0</v>
      </c>
      <c r="E1492" s="72">
        <f>'Balance N'!M1495</f>
        <v>0</v>
      </c>
      <c r="F1492" s="72">
        <f>'Balance N'!N1495</f>
        <v>0</v>
      </c>
      <c r="G1492" s="72">
        <f>'Balance N'!O1495</f>
        <v>0</v>
      </c>
      <c r="H1492" s="72">
        <f>'Balance N'!P1495</f>
        <v>0</v>
      </c>
      <c r="I1492" s="74">
        <f t="shared" si="23"/>
        <v>0</v>
      </c>
    </row>
    <row r="1493" spans="1:9" ht="15.6">
      <c r="A1493" s="70">
        <f>'Balance N'!I1496</f>
        <v>0</v>
      </c>
      <c r="B1493" s="71">
        <f>'Balance N'!J1496</f>
        <v>0</v>
      </c>
      <c r="C1493" s="72">
        <f>'Balance N'!K1496</f>
        <v>0</v>
      </c>
      <c r="D1493" s="72">
        <f>'Balance N'!L1496</f>
        <v>0</v>
      </c>
      <c r="E1493" s="72">
        <f>'Balance N'!M1496</f>
        <v>0</v>
      </c>
      <c r="F1493" s="72">
        <f>'Balance N'!N1496</f>
        <v>0</v>
      </c>
      <c r="G1493" s="72">
        <f>'Balance N'!O1496</f>
        <v>0</v>
      </c>
      <c r="H1493" s="72">
        <f>'Balance N'!P1496</f>
        <v>0</v>
      </c>
      <c r="I1493" s="74">
        <f t="shared" si="23"/>
        <v>0</v>
      </c>
    </row>
    <row r="1494" spans="1:9" ht="15.6">
      <c r="A1494" s="70">
        <f>'Balance N'!I1497</f>
        <v>0</v>
      </c>
      <c r="B1494" s="71">
        <f>'Balance N'!J1497</f>
        <v>0</v>
      </c>
      <c r="C1494" s="72">
        <f>'Balance N'!K1497</f>
        <v>0</v>
      </c>
      <c r="D1494" s="72">
        <f>'Balance N'!L1497</f>
        <v>0</v>
      </c>
      <c r="E1494" s="72">
        <f>'Balance N'!M1497</f>
        <v>0</v>
      </c>
      <c r="F1494" s="72">
        <f>'Balance N'!N1497</f>
        <v>0</v>
      </c>
      <c r="G1494" s="72">
        <f>'Balance N'!O1497</f>
        <v>0</v>
      </c>
      <c r="H1494" s="72">
        <f>'Balance N'!P1497</f>
        <v>0</v>
      </c>
      <c r="I1494" s="74">
        <f t="shared" si="23"/>
        <v>0</v>
      </c>
    </row>
    <row r="1495" spans="1:9" ht="15.6">
      <c r="A1495" s="70">
        <f>'Balance N'!I1498</f>
        <v>0</v>
      </c>
      <c r="B1495" s="71">
        <f>'Balance N'!J1498</f>
        <v>0</v>
      </c>
      <c r="C1495" s="72">
        <f>'Balance N'!K1498</f>
        <v>0</v>
      </c>
      <c r="D1495" s="72">
        <f>'Balance N'!L1498</f>
        <v>0</v>
      </c>
      <c r="E1495" s="72">
        <f>'Balance N'!M1498</f>
        <v>0</v>
      </c>
      <c r="F1495" s="72">
        <f>'Balance N'!N1498</f>
        <v>0</v>
      </c>
      <c r="G1495" s="72">
        <f>'Balance N'!O1498</f>
        <v>0</v>
      </c>
      <c r="H1495" s="72">
        <f>'Balance N'!P1498</f>
        <v>0</v>
      </c>
      <c r="I1495" s="74">
        <f t="shared" si="23"/>
        <v>0</v>
      </c>
    </row>
    <row r="1496" spans="1:9" ht="15.6">
      <c r="A1496" s="70">
        <f>'Balance N'!I1499</f>
        <v>0</v>
      </c>
      <c r="B1496" s="71">
        <f>'Balance N'!J1499</f>
        <v>0</v>
      </c>
      <c r="C1496" s="72">
        <f>'Balance N'!K1499</f>
        <v>0</v>
      </c>
      <c r="D1496" s="72">
        <f>'Balance N'!L1499</f>
        <v>0</v>
      </c>
      <c r="E1496" s="72">
        <f>'Balance N'!M1499</f>
        <v>0</v>
      </c>
      <c r="F1496" s="72">
        <f>'Balance N'!N1499</f>
        <v>0</v>
      </c>
      <c r="G1496" s="72">
        <f>'Balance N'!O1499</f>
        <v>0</v>
      </c>
      <c r="H1496" s="72">
        <f>'Balance N'!P1499</f>
        <v>0</v>
      </c>
      <c r="I1496" s="74">
        <f t="shared" si="23"/>
        <v>0</v>
      </c>
    </row>
    <row r="1497" spans="1:9" ht="15.6">
      <c r="A1497" s="70">
        <f>'Balance N'!I1500</f>
        <v>0</v>
      </c>
      <c r="B1497" s="71">
        <f>'Balance N'!J1500</f>
        <v>0</v>
      </c>
      <c r="C1497" s="72">
        <f>'Balance N'!K1500</f>
        <v>0</v>
      </c>
      <c r="D1497" s="72">
        <f>'Balance N'!L1500</f>
        <v>0</v>
      </c>
      <c r="E1497" s="72">
        <f>'Balance N'!M1500</f>
        <v>0</v>
      </c>
      <c r="F1497" s="72">
        <f>'Balance N'!N1500</f>
        <v>0</v>
      </c>
      <c r="G1497" s="72">
        <f>'Balance N'!O1500</f>
        <v>0</v>
      </c>
      <c r="H1497" s="72">
        <f>'Balance N'!P1500</f>
        <v>0</v>
      </c>
      <c r="I1497" s="74">
        <f t="shared" si="23"/>
        <v>0</v>
      </c>
    </row>
    <row r="1498" spans="1:9" ht="15.6">
      <c r="A1498" s="70">
        <f>'Balance N'!I1501</f>
        <v>0</v>
      </c>
      <c r="B1498" s="71">
        <f>'Balance N'!J1501</f>
        <v>0</v>
      </c>
      <c r="C1498" s="72">
        <f>'Balance N'!K1501</f>
        <v>0</v>
      </c>
      <c r="D1498" s="72">
        <f>'Balance N'!L1501</f>
        <v>0</v>
      </c>
      <c r="E1498" s="72">
        <f>'Balance N'!M1501</f>
        <v>0</v>
      </c>
      <c r="F1498" s="72">
        <f>'Balance N'!N1501</f>
        <v>0</v>
      </c>
      <c r="G1498" s="72">
        <f>'Balance N'!O1501</f>
        <v>0</v>
      </c>
      <c r="H1498" s="72">
        <f>'Balance N'!P1501</f>
        <v>0</v>
      </c>
      <c r="I1498" s="74">
        <f t="shared" si="23"/>
        <v>0</v>
      </c>
    </row>
    <row r="1499" spans="1:9" ht="15.6">
      <c r="A1499" s="70">
        <f>'Balance N'!I1502</f>
        <v>0</v>
      </c>
      <c r="B1499" s="71">
        <f>'Balance N'!J1502</f>
        <v>0</v>
      </c>
      <c r="C1499" s="72">
        <f>'Balance N'!K1502</f>
        <v>0</v>
      </c>
      <c r="D1499" s="72">
        <f>'Balance N'!L1502</f>
        <v>0</v>
      </c>
      <c r="E1499" s="72">
        <f>'Balance N'!M1502</f>
        <v>0</v>
      </c>
      <c r="F1499" s="72">
        <f>'Balance N'!N1502</f>
        <v>0</v>
      </c>
      <c r="G1499" s="72">
        <f>'Balance N'!O1502</f>
        <v>0</v>
      </c>
      <c r="H1499" s="72">
        <f>'Balance N'!P1502</f>
        <v>0</v>
      </c>
      <c r="I1499" s="74">
        <f t="shared" si="23"/>
        <v>0</v>
      </c>
    </row>
    <row r="1500" spans="1:9" ht="15.6">
      <c r="A1500" s="70">
        <f>'Balance N'!I1503</f>
        <v>0</v>
      </c>
      <c r="B1500" s="71">
        <f>'Balance N'!J1503</f>
        <v>0</v>
      </c>
      <c r="C1500" s="72">
        <f>'Balance N'!K1503</f>
        <v>0</v>
      </c>
      <c r="D1500" s="72">
        <f>'Balance N'!L1503</f>
        <v>0</v>
      </c>
      <c r="E1500" s="72">
        <f>'Balance N'!M1503</f>
        <v>0</v>
      </c>
      <c r="F1500" s="72">
        <f>'Balance N'!N1503</f>
        <v>0</v>
      </c>
      <c r="G1500" s="72">
        <f>'Balance N'!O1503</f>
        <v>0</v>
      </c>
      <c r="H1500" s="72">
        <f>'Balance N'!P1503</f>
        <v>0</v>
      </c>
      <c r="I1500" s="74">
        <f t="shared" si="23"/>
        <v>0</v>
      </c>
    </row>
    <row r="1501" spans="1:9" ht="15.6">
      <c r="A1501" s="70">
        <f>'Balance N'!I1504</f>
        <v>0</v>
      </c>
      <c r="B1501" s="71">
        <f>'Balance N'!J1504</f>
        <v>0</v>
      </c>
      <c r="C1501" s="72">
        <f>'Balance N'!K1504</f>
        <v>0</v>
      </c>
      <c r="D1501" s="72">
        <f>'Balance N'!L1504</f>
        <v>0</v>
      </c>
      <c r="E1501" s="72">
        <f>'Balance N'!M1504</f>
        <v>0</v>
      </c>
      <c r="F1501" s="72">
        <f>'Balance N'!N1504</f>
        <v>0</v>
      </c>
      <c r="G1501" s="72">
        <f>'Balance N'!O1504</f>
        <v>0</v>
      </c>
      <c r="H1501" s="72">
        <f>'Balance N'!P1504</f>
        <v>0</v>
      </c>
      <c r="I1501" s="74">
        <f t="shared" si="23"/>
        <v>0</v>
      </c>
    </row>
    <row r="1502" spans="1:9" ht="15.6">
      <c r="A1502" s="70">
        <f>'Balance N'!I1505</f>
        <v>0</v>
      </c>
      <c r="B1502" s="71">
        <f>'Balance N'!J1505</f>
        <v>0</v>
      </c>
      <c r="C1502" s="72">
        <f>'Balance N'!K1505</f>
        <v>0</v>
      </c>
      <c r="D1502" s="72">
        <f>'Balance N'!L1505</f>
        <v>0</v>
      </c>
      <c r="E1502" s="72">
        <f>'Balance N'!M1505</f>
        <v>0</v>
      </c>
      <c r="F1502" s="72">
        <f>'Balance N'!N1505</f>
        <v>0</v>
      </c>
      <c r="G1502" s="72">
        <f>'Balance N'!O1505</f>
        <v>0</v>
      </c>
      <c r="H1502" s="72">
        <f>'Balance N'!P1505</f>
        <v>0</v>
      </c>
      <c r="I1502" s="74">
        <f t="shared" si="23"/>
        <v>0</v>
      </c>
    </row>
    <row r="1503" spans="1:9" ht="15.6">
      <c r="A1503" s="70">
        <f>'Balance N'!I1506</f>
        <v>0</v>
      </c>
      <c r="B1503" s="71">
        <f>'Balance N'!J1506</f>
        <v>0</v>
      </c>
      <c r="C1503" s="72">
        <f>'Balance N'!K1506</f>
        <v>0</v>
      </c>
      <c r="D1503" s="72">
        <f>'Balance N'!L1506</f>
        <v>0</v>
      </c>
      <c r="E1503" s="72">
        <f>'Balance N'!M1506</f>
        <v>0</v>
      </c>
      <c r="F1503" s="72">
        <f>'Balance N'!N1506</f>
        <v>0</v>
      </c>
      <c r="G1503" s="72">
        <f>'Balance N'!O1506</f>
        <v>0</v>
      </c>
      <c r="H1503" s="72">
        <f>'Balance N'!P1506</f>
        <v>0</v>
      </c>
      <c r="I1503" s="74">
        <f t="shared" si="23"/>
        <v>0</v>
      </c>
    </row>
    <row r="1504" spans="1:9" ht="15.6">
      <c r="A1504" s="70">
        <f>'Balance N'!I1507</f>
        <v>0</v>
      </c>
      <c r="B1504" s="71">
        <f>'Balance N'!J1507</f>
        <v>0</v>
      </c>
      <c r="C1504" s="72">
        <f>'Balance N'!K1507</f>
        <v>0</v>
      </c>
      <c r="D1504" s="72">
        <f>'Balance N'!L1507</f>
        <v>0</v>
      </c>
      <c r="E1504" s="72">
        <f>'Balance N'!M1507</f>
        <v>0</v>
      </c>
      <c r="F1504" s="72">
        <f>'Balance N'!N1507</f>
        <v>0</v>
      </c>
      <c r="G1504" s="72">
        <f>'Balance N'!O1507</f>
        <v>0</v>
      </c>
      <c r="H1504" s="72">
        <f>'Balance N'!P1507</f>
        <v>0</v>
      </c>
      <c r="I1504" s="74">
        <f t="shared" si="23"/>
        <v>0</v>
      </c>
    </row>
    <row r="1505" spans="1:9" ht="15.6">
      <c r="A1505" s="70">
        <f>'Balance N'!I1508</f>
        <v>0</v>
      </c>
      <c r="B1505" s="71">
        <f>'Balance N'!J1508</f>
        <v>0</v>
      </c>
      <c r="C1505" s="72">
        <f>'Balance N'!K1508</f>
        <v>0</v>
      </c>
      <c r="D1505" s="72">
        <f>'Balance N'!L1508</f>
        <v>0</v>
      </c>
      <c r="E1505" s="72">
        <f>'Balance N'!M1508</f>
        <v>0</v>
      </c>
      <c r="F1505" s="72">
        <f>'Balance N'!N1508</f>
        <v>0</v>
      </c>
      <c r="G1505" s="72">
        <f>'Balance N'!O1508</f>
        <v>0</v>
      </c>
      <c r="H1505" s="72">
        <f>'Balance N'!P1508</f>
        <v>0</v>
      </c>
      <c r="I1505" s="74">
        <f t="shared" si="23"/>
        <v>0</v>
      </c>
    </row>
    <row r="1506" spans="1:9" ht="15.6">
      <c r="A1506" s="70">
        <f>'Balance N'!I1509</f>
        <v>0</v>
      </c>
      <c r="B1506" s="71">
        <f>'Balance N'!J1509</f>
        <v>0</v>
      </c>
      <c r="C1506" s="72">
        <f>'Balance N'!K1509</f>
        <v>0</v>
      </c>
      <c r="D1506" s="72">
        <f>'Balance N'!L1509</f>
        <v>0</v>
      </c>
      <c r="E1506" s="72">
        <f>'Balance N'!M1509</f>
        <v>0</v>
      </c>
      <c r="F1506" s="72">
        <f>'Balance N'!N1509</f>
        <v>0</v>
      </c>
      <c r="G1506" s="72">
        <f>'Balance N'!O1509</f>
        <v>0</v>
      </c>
      <c r="H1506" s="72">
        <f>'Balance N'!P1509</f>
        <v>0</v>
      </c>
      <c r="I1506" s="74">
        <f t="shared" si="23"/>
        <v>0</v>
      </c>
    </row>
    <row r="1507" spans="1:9" ht="15.6">
      <c r="A1507" s="70">
        <f>'Balance N'!I1510</f>
        <v>0</v>
      </c>
      <c r="B1507" s="71">
        <f>'Balance N'!J1510</f>
        <v>0</v>
      </c>
      <c r="C1507" s="72">
        <f>'Balance N'!K1510</f>
        <v>0</v>
      </c>
      <c r="D1507" s="72">
        <f>'Balance N'!L1510</f>
        <v>0</v>
      </c>
      <c r="E1507" s="72">
        <f>'Balance N'!M1510</f>
        <v>0</v>
      </c>
      <c r="F1507" s="72">
        <f>'Balance N'!N1510</f>
        <v>0</v>
      </c>
      <c r="G1507" s="72">
        <f>'Balance N'!O1510</f>
        <v>0</v>
      </c>
      <c r="H1507" s="72">
        <f>'Balance N'!P1510</f>
        <v>0</v>
      </c>
      <c r="I1507" s="74">
        <f t="shared" si="23"/>
        <v>0</v>
      </c>
    </row>
    <row r="1508" spans="1:9" ht="15.6">
      <c r="A1508" s="70">
        <f>'Balance N'!I1511</f>
        <v>0</v>
      </c>
      <c r="B1508" s="71">
        <f>'Balance N'!J1511</f>
        <v>0</v>
      </c>
      <c r="C1508" s="72">
        <f>'Balance N'!K1511</f>
        <v>0</v>
      </c>
      <c r="D1508" s="72">
        <f>'Balance N'!L1511</f>
        <v>0</v>
      </c>
      <c r="E1508" s="72">
        <f>'Balance N'!M1511</f>
        <v>0</v>
      </c>
      <c r="F1508" s="72">
        <f>'Balance N'!N1511</f>
        <v>0</v>
      </c>
      <c r="G1508" s="72">
        <f>'Balance N'!O1511</f>
        <v>0</v>
      </c>
      <c r="H1508" s="72">
        <f>'Balance N'!P1511</f>
        <v>0</v>
      </c>
      <c r="I1508" s="74">
        <f t="shared" si="23"/>
        <v>0</v>
      </c>
    </row>
    <row r="1509" spans="1:9" ht="15.6">
      <c r="A1509" s="70">
        <f>'Balance N'!I1512</f>
        <v>0</v>
      </c>
      <c r="B1509" s="71">
        <f>'Balance N'!J1512</f>
        <v>0</v>
      </c>
      <c r="C1509" s="72">
        <f>'Balance N'!K1512</f>
        <v>0</v>
      </c>
      <c r="D1509" s="72">
        <f>'Balance N'!L1512</f>
        <v>0</v>
      </c>
      <c r="E1509" s="72">
        <f>'Balance N'!M1512</f>
        <v>0</v>
      </c>
      <c r="F1509" s="72">
        <f>'Balance N'!N1512</f>
        <v>0</v>
      </c>
      <c r="G1509" s="72">
        <f>'Balance N'!O1512</f>
        <v>0</v>
      </c>
      <c r="H1509" s="72">
        <f>'Balance N'!P1512</f>
        <v>0</v>
      </c>
      <c r="I1509" s="74">
        <f t="shared" si="23"/>
        <v>0</v>
      </c>
    </row>
    <row r="1510" spans="1:9" ht="15.6">
      <c r="A1510" s="70">
        <f>'Balance N'!I1513</f>
        <v>0</v>
      </c>
      <c r="B1510" s="71">
        <f>'Balance N'!J1513</f>
        <v>0</v>
      </c>
      <c r="C1510" s="72">
        <f>'Balance N'!K1513</f>
        <v>0</v>
      </c>
      <c r="D1510" s="72">
        <f>'Balance N'!L1513</f>
        <v>0</v>
      </c>
      <c r="E1510" s="72">
        <f>'Balance N'!M1513</f>
        <v>0</v>
      </c>
      <c r="F1510" s="72">
        <f>'Balance N'!N1513</f>
        <v>0</v>
      </c>
      <c r="G1510" s="72">
        <f>'Balance N'!O1513</f>
        <v>0</v>
      </c>
      <c r="H1510" s="72">
        <f>'Balance N'!P1513</f>
        <v>0</v>
      </c>
      <c r="I1510" s="74">
        <f t="shared" si="23"/>
        <v>0</v>
      </c>
    </row>
    <row r="1511" spans="1:9" ht="15.6">
      <c r="A1511" s="70">
        <f>'Balance N'!I1514</f>
        <v>0</v>
      </c>
      <c r="B1511" s="71">
        <f>'Balance N'!J1514</f>
        <v>0</v>
      </c>
      <c r="C1511" s="72">
        <f>'Balance N'!K1514</f>
        <v>0</v>
      </c>
      <c r="D1511" s="72">
        <f>'Balance N'!L1514</f>
        <v>0</v>
      </c>
      <c r="E1511" s="72">
        <f>'Balance N'!M1514</f>
        <v>0</v>
      </c>
      <c r="F1511" s="72">
        <f>'Balance N'!N1514</f>
        <v>0</v>
      </c>
      <c r="G1511" s="72">
        <f>'Balance N'!O1514</f>
        <v>0</v>
      </c>
      <c r="H1511" s="72">
        <f>'Balance N'!P1514</f>
        <v>0</v>
      </c>
      <c r="I1511" s="74">
        <f t="shared" si="23"/>
        <v>0</v>
      </c>
    </row>
    <row r="1512" spans="1:9" ht="15.6">
      <c r="A1512" s="70">
        <f>'Balance N'!I1515</f>
        <v>0</v>
      </c>
      <c r="B1512" s="71">
        <f>'Balance N'!J1515</f>
        <v>0</v>
      </c>
      <c r="C1512" s="72">
        <f>'Balance N'!K1515</f>
        <v>0</v>
      </c>
      <c r="D1512" s="72">
        <f>'Balance N'!L1515</f>
        <v>0</v>
      </c>
      <c r="E1512" s="72">
        <f>'Balance N'!M1515</f>
        <v>0</v>
      </c>
      <c r="F1512" s="72">
        <f>'Balance N'!N1515</f>
        <v>0</v>
      </c>
      <c r="G1512" s="72">
        <f>'Balance N'!O1515</f>
        <v>0</v>
      </c>
      <c r="H1512" s="72">
        <f>'Balance N'!P1515</f>
        <v>0</v>
      </c>
      <c r="I1512" s="74">
        <f t="shared" si="23"/>
        <v>0</v>
      </c>
    </row>
    <row r="1513" spans="1:9" ht="15.6">
      <c r="A1513" s="70">
        <f>'Balance N'!I1516</f>
        <v>0</v>
      </c>
      <c r="B1513" s="71">
        <f>'Balance N'!J1516</f>
        <v>0</v>
      </c>
      <c r="C1513" s="72">
        <f>'Balance N'!K1516</f>
        <v>0</v>
      </c>
      <c r="D1513" s="72">
        <f>'Balance N'!L1516</f>
        <v>0</v>
      </c>
      <c r="E1513" s="72">
        <f>'Balance N'!M1516</f>
        <v>0</v>
      </c>
      <c r="F1513" s="72">
        <f>'Balance N'!N1516</f>
        <v>0</v>
      </c>
      <c r="G1513" s="72">
        <f>'Balance N'!O1516</f>
        <v>0</v>
      </c>
      <c r="H1513" s="72">
        <f>'Balance N'!P1516</f>
        <v>0</v>
      </c>
      <c r="I1513" s="74">
        <f t="shared" si="23"/>
        <v>0</v>
      </c>
    </row>
    <row r="1514" spans="1:9" ht="15.6">
      <c r="A1514" s="70">
        <f>'Balance N'!I1517</f>
        <v>0</v>
      </c>
      <c r="B1514" s="71">
        <f>'Balance N'!J1517</f>
        <v>0</v>
      </c>
      <c r="C1514" s="72">
        <f>'Balance N'!K1517</f>
        <v>0</v>
      </c>
      <c r="D1514" s="72">
        <f>'Balance N'!L1517</f>
        <v>0</v>
      </c>
      <c r="E1514" s="72">
        <f>'Balance N'!M1517</f>
        <v>0</v>
      </c>
      <c r="F1514" s="72">
        <f>'Balance N'!N1517</f>
        <v>0</v>
      </c>
      <c r="G1514" s="72">
        <f>'Balance N'!O1517</f>
        <v>0</v>
      </c>
      <c r="H1514" s="72">
        <f>'Balance N'!P1517</f>
        <v>0</v>
      </c>
      <c r="I1514" s="74">
        <f t="shared" si="23"/>
        <v>0</v>
      </c>
    </row>
    <row r="1515" spans="1:9" ht="15.6">
      <c r="A1515" s="70">
        <f>'Balance N'!I1518</f>
        <v>0</v>
      </c>
      <c r="B1515" s="71">
        <f>'Balance N'!J1518</f>
        <v>0</v>
      </c>
      <c r="C1515" s="72">
        <f>'Balance N'!K1518</f>
        <v>0</v>
      </c>
      <c r="D1515" s="72">
        <f>'Balance N'!L1518</f>
        <v>0</v>
      </c>
      <c r="E1515" s="72">
        <f>'Balance N'!M1518</f>
        <v>0</v>
      </c>
      <c r="F1515" s="72">
        <f>'Balance N'!N1518</f>
        <v>0</v>
      </c>
      <c r="G1515" s="72">
        <f>'Balance N'!O1518</f>
        <v>0</v>
      </c>
      <c r="H1515" s="72">
        <f>'Balance N'!P1518</f>
        <v>0</v>
      </c>
      <c r="I1515" s="74">
        <f t="shared" si="23"/>
        <v>0</v>
      </c>
    </row>
    <row r="1516" spans="1:9" ht="15.6">
      <c r="A1516" s="70">
        <f>'Balance N'!I1519</f>
        <v>0</v>
      </c>
      <c r="B1516" s="71">
        <f>'Balance N'!J1519</f>
        <v>0</v>
      </c>
      <c r="C1516" s="72">
        <f>'Balance N'!K1519</f>
        <v>0</v>
      </c>
      <c r="D1516" s="72">
        <f>'Balance N'!L1519</f>
        <v>0</v>
      </c>
      <c r="E1516" s="72">
        <f>'Balance N'!M1519</f>
        <v>0</v>
      </c>
      <c r="F1516" s="72">
        <f>'Balance N'!N1519</f>
        <v>0</v>
      </c>
      <c r="G1516" s="72">
        <f>'Balance N'!O1519</f>
        <v>0</v>
      </c>
      <c r="H1516" s="72">
        <f>'Balance N'!P1519</f>
        <v>0</v>
      </c>
      <c r="I1516" s="74">
        <f t="shared" si="23"/>
        <v>0</v>
      </c>
    </row>
    <row r="1517" spans="1:9" ht="15.6">
      <c r="A1517" s="70">
        <f>'Balance N'!I1520</f>
        <v>0</v>
      </c>
      <c r="B1517" s="71">
        <f>'Balance N'!J1520</f>
        <v>0</v>
      </c>
      <c r="C1517" s="72">
        <f>'Balance N'!K1520</f>
        <v>0</v>
      </c>
      <c r="D1517" s="72">
        <f>'Balance N'!L1520</f>
        <v>0</v>
      </c>
      <c r="E1517" s="72">
        <f>'Balance N'!M1520</f>
        <v>0</v>
      </c>
      <c r="F1517" s="72">
        <f>'Balance N'!N1520</f>
        <v>0</v>
      </c>
      <c r="G1517" s="72">
        <f>'Balance N'!O1520</f>
        <v>0</v>
      </c>
      <c r="H1517" s="72">
        <f>'Balance N'!P1520</f>
        <v>0</v>
      </c>
      <c r="I1517" s="74">
        <f t="shared" si="23"/>
        <v>0</v>
      </c>
    </row>
    <row r="1518" spans="1:9" ht="15.6">
      <c r="A1518" s="70">
        <f>'Balance N'!I1521</f>
        <v>0</v>
      </c>
      <c r="B1518" s="71">
        <f>'Balance N'!J1521</f>
        <v>0</v>
      </c>
      <c r="C1518" s="72">
        <f>'Balance N'!K1521</f>
        <v>0</v>
      </c>
      <c r="D1518" s="72">
        <f>'Balance N'!L1521</f>
        <v>0</v>
      </c>
      <c r="E1518" s="72">
        <f>'Balance N'!M1521</f>
        <v>0</v>
      </c>
      <c r="F1518" s="72">
        <f>'Balance N'!N1521</f>
        <v>0</v>
      </c>
      <c r="G1518" s="72">
        <f>'Balance N'!O1521</f>
        <v>0</v>
      </c>
      <c r="H1518" s="72">
        <f>'Balance N'!P1521</f>
        <v>0</v>
      </c>
      <c r="I1518" s="74">
        <f t="shared" si="23"/>
        <v>0</v>
      </c>
    </row>
    <row r="1519" spans="1:9" ht="15.6">
      <c r="A1519" s="70">
        <f>'Balance N'!I1522</f>
        <v>0</v>
      </c>
      <c r="B1519" s="71">
        <f>'Balance N'!J1522</f>
        <v>0</v>
      </c>
      <c r="C1519" s="72">
        <f>'Balance N'!K1522</f>
        <v>0</v>
      </c>
      <c r="D1519" s="72">
        <f>'Balance N'!L1522</f>
        <v>0</v>
      </c>
      <c r="E1519" s="72">
        <f>'Balance N'!M1522</f>
        <v>0</v>
      </c>
      <c r="F1519" s="72">
        <f>'Balance N'!N1522</f>
        <v>0</v>
      </c>
      <c r="G1519" s="72">
        <f>'Balance N'!O1522</f>
        <v>0</v>
      </c>
      <c r="H1519" s="72">
        <f>'Balance N'!P1522</f>
        <v>0</v>
      </c>
      <c r="I1519" s="74">
        <f t="shared" si="23"/>
        <v>0</v>
      </c>
    </row>
    <row r="1520" spans="1:9" ht="15.6">
      <c r="A1520" s="70">
        <f>'Balance N'!I1523</f>
        <v>0</v>
      </c>
      <c r="B1520" s="71">
        <f>'Balance N'!J1523</f>
        <v>0</v>
      </c>
      <c r="C1520" s="72">
        <f>'Balance N'!K1523</f>
        <v>0</v>
      </c>
      <c r="D1520" s="72">
        <f>'Balance N'!L1523</f>
        <v>0</v>
      </c>
      <c r="E1520" s="72">
        <f>'Balance N'!M1523</f>
        <v>0</v>
      </c>
      <c r="F1520" s="72">
        <f>'Balance N'!N1523</f>
        <v>0</v>
      </c>
      <c r="G1520" s="72">
        <f>'Balance N'!O1523</f>
        <v>0</v>
      </c>
      <c r="H1520" s="72">
        <f>'Balance N'!P1523</f>
        <v>0</v>
      </c>
      <c r="I1520" s="74">
        <f t="shared" si="23"/>
        <v>0</v>
      </c>
    </row>
    <row r="1521" spans="1:9" ht="15.6">
      <c r="A1521" s="70">
        <f>'Balance N'!I1524</f>
        <v>0</v>
      </c>
      <c r="B1521" s="71">
        <f>'Balance N'!J1524</f>
        <v>0</v>
      </c>
      <c r="C1521" s="72">
        <f>'Balance N'!K1524</f>
        <v>0</v>
      </c>
      <c r="D1521" s="72">
        <f>'Balance N'!L1524</f>
        <v>0</v>
      </c>
      <c r="E1521" s="72">
        <f>'Balance N'!M1524</f>
        <v>0</v>
      </c>
      <c r="F1521" s="72">
        <f>'Balance N'!N1524</f>
        <v>0</v>
      </c>
      <c r="G1521" s="72">
        <f>'Balance N'!O1524</f>
        <v>0</v>
      </c>
      <c r="H1521" s="72">
        <f>'Balance N'!P1524</f>
        <v>0</v>
      </c>
      <c r="I1521" s="74">
        <f t="shared" si="23"/>
        <v>0</v>
      </c>
    </row>
    <row r="1522" spans="1:9" ht="15.6">
      <c r="A1522" s="70">
        <f>'Balance N'!I1525</f>
        <v>0</v>
      </c>
      <c r="B1522" s="71">
        <f>'Balance N'!J1525</f>
        <v>0</v>
      </c>
      <c r="C1522" s="72">
        <f>'Balance N'!K1525</f>
        <v>0</v>
      </c>
      <c r="D1522" s="72">
        <f>'Balance N'!L1525</f>
        <v>0</v>
      </c>
      <c r="E1522" s="72">
        <f>'Balance N'!M1525</f>
        <v>0</v>
      </c>
      <c r="F1522" s="72">
        <f>'Balance N'!N1525</f>
        <v>0</v>
      </c>
      <c r="G1522" s="72">
        <f>'Balance N'!O1525</f>
        <v>0</v>
      </c>
      <c r="H1522" s="72">
        <f>'Balance N'!P1525</f>
        <v>0</v>
      </c>
      <c r="I1522" s="74">
        <f t="shared" si="23"/>
        <v>0</v>
      </c>
    </row>
    <row r="1523" spans="1:9" ht="15.6">
      <c r="A1523" s="70">
        <f>'Balance N'!I1526</f>
        <v>0</v>
      </c>
      <c r="B1523" s="71">
        <f>'Balance N'!J1526</f>
        <v>0</v>
      </c>
      <c r="C1523" s="72">
        <f>'Balance N'!K1526</f>
        <v>0</v>
      </c>
      <c r="D1523" s="72">
        <f>'Balance N'!L1526</f>
        <v>0</v>
      </c>
      <c r="E1523" s="72">
        <f>'Balance N'!M1526</f>
        <v>0</v>
      </c>
      <c r="F1523" s="72">
        <f>'Balance N'!N1526</f>
        <v>0</v>
      </c>
      <c r="G1523" s="72">
        <f>'Balance N'!O1526</f>
        <v>0</v>
      </c>
      <c r="H1523" s="72">
        <f>'Balance N'!P1526</f>
        <v>0</v>
      </c>
      <c r="I1523" s="74">
        <f t="shared" si="23"/>
        <v>0</v>
      </c>
    </row>
    <row r="1524" spans="1:9" ht="15.6">
      <c r="A1524" s="70">
        <f>'Balance N'!I1527</f>
        <v>0</v>
      </c>
      <c r="B1524" s="71">
        <f>'Balance N'!J1527</f>
        <v>0</v>
      </c>
      <c r="C1524" s="72">
        <f>'Balance N'!K1527</f>
        <v>0</v>
      </c>
      <c r="D1524" s="72">
        <f>'Balance N'!L1527</f>
        <v>0</v>
      </c>
      <c r="E1524" s="72">
        <f>'Balance N'!M1527</f>
        <v>0</v>
      </c>
      <c r="F1524" s="72">
        <f>'Balance N'!N1527</f>
        <v>0</v>
      </c>
      <c r="G1524" s="72">
        <f>'Balance N'!O1527</f>
        <v>0</v>
      </c>
      <c r="H1524" s="72">
        <f>'Balance N'!P1527</f>
        <v>0</v>
      </c>
      <c r="I1524" s="74">
        <f t="shared" si="23"/>
        <v>0</v>
      </c>
    </row>
    <row r="1525" spans="1:9" ht="15.6">
      <c r="A1525" s="70">
        <f>'Balance N'!I1528</f>
        <v>0</v>
      </c>
      <c r="B1525" s="71">
        <f>'Balance N'!J1528</f>
        <v>0</v>
      </c>
      <c r="C1525" s="72">
        <f>'Balance N'!K1528</f>
        <v>0</v>
      </c>
      <c r="D1525" s="72">
        <f>'Balance N'!L1528</f>
        <v>0</v>
      </c>
      <c r="E1525" s="72">
        <f>'Balance N'!M1528</f>
        <v>0</v>
      </c>
      <c r="F1525" s="72">
        <f>'Balance N'!N1528</f>
        <v>0</v>
      </c>
      <c r="G1525" s="72">
        <f>'Balance N'!O1528</f>
        <v>0</v>
      </c>
      <c r="H1525" s="72">
        <f>'Balance N'!P1528</f>
        <v>0</v>
      </c>
      <c r="I1525" s="74">
        <f t="shared" si="23"/>
        <v>0</v>
      </c>
    </row>
    <row r="1526" spans="1:9" ht="15.6">
      <c r="A1526" s="70">
        <f>'Balance N'!I1529</f>
        <v>0</v>
      </c>
      <c r="B1526" s="71">
        <f>'Balance N'!J1529</f>
        <v>0</v>
      </c>
      <c r="C1526" s="72">
        <f>'Balance N'!K1529</f>
        <v>0</v>
      </c>
      <c r="D1526" s="72">
        <f>'Balance N'!L1529</f>
        <v>0</v>
      </c>
      <c r="E1526" s="72">
        <f>'Balance N'!M1529</f>
        <v>0</v>
      </c>
      <c r="F1526" s="72">
        <f>'Balance N'!N1529</f>
        <v>0</v>
      </c>
      <c r="G1526" s="72">
        <f>'Balance N'!O1529</f>
        <v>0</v>
      </c>
      <c r="H1526" s="72">
        <f>'Balance N'!P1529</f>
        <v>0</v>
      </c>
      <c r="I1526" s="74">
        <f t="shared" si="23"/>
        <v>0</v>
      </c>
    </row>
    <row r="1527" spans="1:9" ht="15.6">
      <c r="A1527" s="70">
        <f>'Balance N'!I1530</f>
        <v>0</v>
      </c>
      <c r="B1527" s="71">
        <f>'Balance N'!J1530</f>
        <v>0</v>
      </c>
      <c r="C1527" s="72">
        <f>'Balance N'!K1530</f>
        <v>0</v>
      </c>
      <c r="D1527" s="72">
        <f>'Balance N'!L1530</f>
        <v>0</v>
      </c>
      <c r="E1527" s="72">
        <f>'Balance N'!M1530</f>
        <v>0</v>
      </c>
      <c r="F1527" s="72">
        <f>'Balance N'!N1530</f>
        <v>0</v>
      </c>
      <c r="G1527" s="72">
        <f>'Balance N'!O1530</f>
        <v>0</v>
      </c>
      <c r="H1527" s="72">
        <f>'Balance N'!P1530</f>
        <v>0</v>
      </c>
      <c r="I1527" s="74">
        <f t="shared" si="23"/>
        <v>0</v>
      </c>
    </row>
    <row r="1528" spans="1:9" ht="15.6">
      <c r="A1528" s="70">
        <f>'Balance N'!I1531</f>
        <v>0</v>
      </c>
      <c r="B1528" s="71">
        <f>'Balance N'!J1531</f>
        <v>0</v>
      </c>
      <c r="C1528" s="72">
        <f>'Balance N'!K1531</f>
        <v>0</v>
      </c>
      <c r="D1528" s="72">
        <f>'Balance N'!L1531</f>
        <v>0</v>
      </c>
      <c r="E1528" s="72">
        <f>'Balance N'!M1531</f>
        <v>0</v>
      </c>
      <c r="F1528" s="72">
        <f>'Balance N'!N1531</f>
        <v>0</v>
      </c>
      <c r="G1528" s="72">
        <f>'Balance N'!O1531</f>
        <v>0</v>
      </c>
      <c r="H1528" s="72">
        <f>'Balance N'!P1531</f>
        <v>0</v>
      </c>
      <c r="I1528" s="74">
        <f t="shared" si="23"/>
        <v>0</v>
      </c>
    </row>
    <row r="1529" spans="1:9" ht="15.6">
      <c r="A1529" s="70">
        <f>'Balance N'!I1532</f>
        <v>0</v>
      </c>
      <c r="B1529" s="71">
        <f>'Balance N'!J1532</f>
        <v>0</v>
      </c>
      <c r="C1529" s="72">
        <f>'Balance N'!K1532</f>
        <v>0</v>
      </c>
      <c r="D1529" s="72">
        <f>'Balance N'!L1532</f>
        <v>0</v>
      </c>
      <c r="E1529" s="72">
        <f>'Balance N'!M1532</f>
        <v>0</v>
      </c>
      <c r="F1529" s="72">
        <f>'Balance N'!N1532</f>
        <v>0</v>
      </c>
      <c r="G1529" s="72">
        <f>'Balance N'!O1532</f>
        <v>0</v>
      </c>
      <c r="H1529" s="72">
        <f>'Balance N'!P1532</f>
        <v>0</v>
      </c>
      <c r="I1529" s="74">
        <f t="shared" si="23"/>
        <v>0</v>
      </c>
    </row>
    <row r="1530" spans="1:9" ht="15.6">
      <c r="A1530" s="70">
        <f>'Balance N'!I1533</f>
        <v>0</v>
      </c>
      <c r="B1530" s="71">
        <f>'Balance N'!J1533</f>
        <v>0</v>
      </c>
      <c r="C1530" s="72">
        <f>'Balance N'!K1533</f>
        <v>0</v>
      </c>
      <c r="D1530" s="72">
        <f>'Balance N'!L1533</f>
        <v>0</v>
      </c>
      <c r="E1530" s="72">
        <f>'Balance N'!M1533</f>
        <v>0</v>
      </c>
      <c r="F1530" s="72">
        <f>'Balance N'!N1533</f>
        <v>0</v>
      </c>
      <c r="G1530" s="72">
        <f>'Balance N'!O1533</f>
        <v>0</v>
      </c>
      <c r="H1530" s="72">
        <f>'Balance N'!P1533</f>
        <v>0</v>
      </c>
      <c r="I1530" s="74">
        <f t="shared" si="23"/>
        <v>0</v>
      </c>
    </row>
    <row r="1531" spans="1:9" ht="15.6">
      <c r="A1531" s="70">
        <f>'Balance N'!I1534</f>
        <v>0</v>
      </c>
      <c r="B1531" s="71">
        <f>'Balance N'!J1534</f>
        <v>0</v>
      </c>
      <c r="C1531" s="72">
        <f>'Balance N'!K1534</f>
        <v>0</v>
      </c>
      <c r="D1531" s="72">
        <f>'Balance N'!L1534</f>
        <v>0</v>
      </c>
      <c r="E1531" s="72">
        <f>'Balance N'!M1534</f>
        <v>0</v>
      </c>
      <c r="F1531" s="72">
        <f>'Balance N'!N1534</f>
        <v>0</v>
      </c>
      <c r="G1531" s="72">
        <f>'Balance N'!O1534</f>
        <v>0</v>
      </c>
      <c r="H1531" s="72">
        <f>'Balance N'!P1534</f>
        <v>0</v>
      </c>
      <c r="I1531" s="74">
        <f t="shared" si="23"/>
        <v>0</v>
      </c>
    </row>
    <row r="1532" spans="1:9" ht="15.6">
      <c r="A1532" s="70">
        <f>'Balance N'!I1535</f>
        <v>0</v>
      </c>
      <c r="B1532" s="71">
        <f>'Balance N'!J1535</f>
        <v>0</v>
      </c>
      <c r="C1532" s="72">
        <f>'Balance N'!K1535</f>
        <v>0</v>
      </c>
      <c r="D1532" s="72">
        <f>'Balance N'!L1535</f>
        <v>0</v>
      </c>
      <c r="E1532" s="72">
        <f>'Balance N'!M1535</f>
        <v>0</v>
      </c>
      <c r="F1532" s="72">
        <f>'Balance N'!N1535</f>
        <v>0</v>
      </c>
      <c r="G1532" s="72">
        <f>'Balance N'!O1535</f>
        <v>0</v>
      </c>
      <c r="H1532" s="72">
        <f>'Balance N'!P1535</f>
        <v>0</v>
      </c>
      <c r="I1532" s="74">
        <f t="shared" si="23"/>
        <v>0</v>
      </c>
    </row>
    <row r="1533" spans="1:9" ht="15.6">
      <c r="A1533" s="70">
        <f>'Balance N'!I1536</f>
        <v>0</v>
      </c>
      <c r="B1533" s="71">
        <f>'Balance N'!J1536</f>
        <v>0</v>
      </c>
      <c r="C1533" s="72">
        <f>'Balance N'!K1536</f>
        <v>0</v>
      </c>
      <c r="D1533" s="72">
        <f>'Balance N'!L1536</f>
        <v>0</v>
      </c>
      <c r="E1533" s="72">
        <f>'Balance N'!M1536</f>
        <v>0</v>
      </c>
      <c r="F1533" s="72">
        <f>'Balance N'!N1536</f>
        <v>0</v>
      </c>
      <c r="G1533" s="72">
        <f>'Balance N'!O1536</f>
        <v>0</v>
      </c>
      <c r="H1533" s="72">
        <f>'Balance N'!P1536</f>
        <v>0</v>
      </c>
      <c r="I1533" s="74">
        <f t="shared" si="23"/>
        <v>0</v>
      </c>
    </row>
    <row r="1534" spans="1:9" ht="15.6">
      <c r="A1534" s="70">
        <f>'Balance N'!I1537</f>
        <v>0</v>
      </c>
      <c r="B1534" s="71">
        <f>'Balance N'!J1537</f>
        <v>0</v>
      </c>
      <c r="C1534" s="72">
        <f>'Balance N'!K1537</f>
        <v>0</v>
      </c>
      <c r="D1534" s="72">
        <f>'Balance N'!L1537</f>
        <v>0</v>
      </c>
      <c r="E1534" s="72">
        <f>'Balance N'!M1537</f>
        <v>0</v>
      </c>
      <c r="F1534" s="72">
        <f>'Balance N'!N1537</f>
        <v>0</v>
      </c>
      <c r="G1534" s="72">
        <f>'Balance N'!O1537</f>
        <v>0</v>
      </c>
      <c r="H1534" s="72">
        <f>'Balance N'!P1537</f>
        <v>0</v>
      </c>
      <c r="I1534" s="74">
        <f t="shared" si="23"/>
        <v>0</v>
      </c>
    </row>
    <row r="1535" spans="1:9" ht="15.6">
      <c r="A1535" s="70">
        <f>'Balance N'!I1538</f>
        <v>0</v>
      </c>
      <c r="B1535" s="71">
        <f>'Balance N'!J1538</f>
        <v>0</v>
      </c>
      <c r="C1535" s="72">
        <f>'Balance N'!K1538</f>
        <v>0</v>
      </c>
      <c r="D1535" s="72">
        <f>'Balance N'!L1538</f>
        <v>0</v>
      </c>
      <c r="E1535" s="72">
        <f>'Balance N'!M1538</f>
        <v>0</v>
      </c>
      <c r="F1535" s="72">
        <f>'Balance N'!N1538</f>
        <v>0</v>
      </c>
      <c r="G1535" s="72">
        <f>'Balance N'!O1538</f>
        <v>0</v>
      </c>
      <c r="H1535" s="72">
        <f>'Balance N'!P1538</f>
        <v>0</v>
      </c>
      <c r="I1535" s="74">
        <f t="shared" si="23"/>
        <v>0</v>
      </c>
    </row>
    <row r="1536" spans="1:9" ht="15.6">
      <c r="A1536" s="70">
        <f>'Balance N'!I1539</f>
        <v>0</v>
      </c>
      <c r="B1536" s="71">
        <f>'Balance N'!J1539</f>
        <v>0</v>
      </c>
      <c r="C1536" s="72">
        <f>'Balance N'!K1539</f>
        <v>0</v>
      </c>
      <c r="D1536" s="72">
        <f>'Balance N'!L1539</f>
        <v>0</v>
      </c>
      <c r="E1536" s="72">
        <f>'Balance N'!M1539</f>
        <v>0</v>
      </c>
      <c r="F1536" s="72">
        <f>'Balance N'!N1539</f>
        <v>0</v>
      </c>
      <c r="G1536" s="72">
        <f>'Balance N'!O1539</f>
        <v>0</v>
      </c>
      <c r="H1536" s="72">
        <f>'Balance N'!P1539</f>
        <v>0</v>
      </c>
      <c r="I1536" s="74">
        <f t="shared" si="23"/>
        <v>0</v>
      </c>
    </row>
    <row r="1537" spans="1:9" ht="15.6">
      <c r="A1537" s="70">
        <f>'Balance N'!I1540</f>
        <v>0</v>
      </c>
      <c r="B1537" s="71">
        <f>'Balance N'!J1540</f>
        <v>0</v>
      </c>
      <c r="C1537" s="72">
        <f>'Balance N'!K1540</f>
        <v>0</v>
      </c>
      <c r="D1537" s="72">
        <f>'Balance N'!L1540</f>
        <v>0</v>
      </c>
      <c r="E1537" s="72">
        <f>'Balance N'!M1540</f>
        <v>0</v>
      </c>
      <c r="F1537" s="72">
        <f>'Balance N'!N1540</f>
        <v>0</v>
      </c>
      <c r="G1537" s="72">
        <f>'Balance N'!O1540</f>
        <v>0</v>
      </c>
      <c r="H1537" s="72">
        <f>'Balance N'!P1540</f>
        <v>0</v>
      </c>
      <c r="I1537" s="74">
        <f t="shared" si="23"/>
        <v>0</v>
      </c>
    </row>
    <row r="1538" spans="1:9" ht="15.6">
      <c r="A1538" s="70">
        <f>'Balance N'!I1541</f>
        <v>0</v>
      </c>
      <c r="B1538" s="71">
        <f>'Balance N'!J1541</f>
        <v>0</v>
      </c>
      <c r="C1538" s="72">
        <f>'Balance N'!K1541</f>
        <v>0</v>
      </c>
      <c r="D1538" s="72">
        <f>'Balance N'!L1541</f>
        <v>0</v>
      </c>
      <c r="E1538" s="72">
        <f>'Balance N'!M1541</f>
        <v>0</v>
      </c>
      <c r="F1538" s="72">
        <f>'Balance N'!N1541</f>
        <v>0</v>
      </c>
      <c r="G1538" s="72">
        <f>'Balance N'!O1541</f>
        <v>0</v>
      </c>
      <c r="H1538" s="72">
        <f>'Balance N'!P1541</f>
        <v>0</v>
      </c>
      <c r="I1538" s="74">
        <f t="shared" si="23"/>
        <v>0</v>
      </c>
    </row>
    <row r="1539" spans="1:9" ht="15.6">
      <c r="A1539" s="70">
        <f>'Balance N'!I1542</f>
        <v>0</v>
      </c>
      <c r="B1539" s="71">
        <f>'Balance N'!J1542</f>
        <v>0</v>
      </c>
      <c r="C1539" s="72">
        <f>'Balance N'!K1542</f>
        <v>0</v>
      </c>
      <c r="D1539" s="72">
        <f>'Balance N'!L1542</f>
        <v>0</v>
      </c>
      <c r="E1539" s="72">
        <f>'Balance N'!M1542</f>
        <v>0</v>
      </c>
      <c r="F1539" s="72">
        <f>'Balance N'!N1542</f>
        <v>0</v>
      </c>
      <c r="G1539" s="72">
        <f>'Balance N'!O1542</f>
        <v>0</v>
      </c>
      <c r="H1539" s="72">
        <f>'Balance N'!P1542</f>
        <v>0</v>
      </c>
      <c r="I1539" s="74">
        <f t="shared" ref="I1539:I1602" si="24">(C1539-D1539)+(E1539-F1539)-(G1539-H1539)</f>
        <v>0</v>
      </c>
    </row>
    <row r="1540" spans="1:9" ht="15.6">
      <c r="A1540" s="70">
        <f>'Balance N'!I1543</f>
        <v>0</v>
      </c>
      <c r="B1540" s="71">
        <f>'Balance N'!J1543</f>
        <v>0</v>
      </c>
      <c r="C1540" s="72">
        <f>'Balance N'!K1543</f>
        <v>0</v>
      </c>
      <c r="D1540" s="72">
        <f>'Balance N'!L1543</f>
        <v>0</v>
      </c>
      <c r="E1540" s="72">
        <f>'Balance N'!M1543</f>
        <v>0</v>
      </c>
      <c r="F1540" s="72">
        <f>'Balance N'!N1543</f>
        <v>0</v>
      </c>
      <c r="G1540" s="72">
        <f>'Balance N'!O1543</f>
        <v>0</v>
      </c>
      <c r="H1540" s="72">
        <f>'Balance N'!P1543</f>
        <v>0</v>
      </c>
      <c r="I1540" s="74">
        <f t="shared" si="24"/>
        <v>0</v>
      </c>
    </row>
    <row r="1541" spans="1:9" ht="15.6">
      <c r="A1541" s="70">
        <f>'Balance N'!I1544</f>
        <v>0</v>
      </c>
      <c r="B1541" s="71">
        <f>'Balance N'!J1544</f>
        <v>0</v>
      </c>
      <c r="C1541" s="72">
        <f>'Balance N'!K1544</f>
        <v>0</v>
      </c>
      <c r="D1541" s="72">
        <f>'Balance N'!L1544</f>
        <v>0</v>
      </c>
      <c r="E1541" s="72">
        <f>'Balance N'!M1544</f>
        <v>0</v>
      </c>
      <c r="F1541" s="72">
        <f>'Balance N'!N1544</f>
        <v>0</v>
      </c>
      <c r="G1541" s="72">
        <f>'Balance N'!O1544</f>
        <v>0</v>
      </c>
      <c r="H1541" s="72">
        <f>'Balance N'!P1544</f>
        <v>0</v>
      </c>
      <c r="I1541" s="74">
        <f t="shared" si="24"/>
        <v>0</v>
      </c>
    </row>
    <row r="1542" spans="1:9" ht="15.6">
      <c r="A1542" s="70">
        <f>'Balance N'!I1545</f>
        <v>0</v>
      </c>
      <c r="B1542" s="71">
        <f>'Balance N'!J1545</f>
        <v>0</v>
      </c>
      <c r="C1542" s="72">
        <f>'Balance N'!K1545</f>
        <v>0</v>
      </c>
      <c r="D1542" s="72">
        <f>'Balance N'!L1545</f>
        <v>0</v>
      </c>
      <c r="E1542" s="72">
        <f>'Balance N'!M1545</f>
        <v>0</v>
      </c>
      <c r="F1542" s="72">
        <f>'Balance N'!N1545</f>
        <v>0</v>
      </c>
      <c r="G1542" s="72">
        <f>'Balance N'!O1545</f>
        <v>0</v>
      </c>
      <c r="H1542" s="72">
        <f>'Balance N'!P1545</f>
        <v>0</v>
      </c>
      <c r="I1542" s="74">
        <f t="shared" si="24"/>
        <v>0</v>
      </c>
    </row>
    <row r="1543" spans="1:9" ht="15.6">
      <c r="A1543" s="70">
        <f>'Balance N'!I1546</f>
        <v>0</v>
      </c>
      <c r="B1543" s="71">
        <f>'Balance N'!J1546</f>
        <v>0</v>
      </c>
      <c r="C1543" s="72">
        <f>'Balance N'!K1546</f>
        <v>0</v>
      </c>
      <c r="D1543" s="72">
        <f>'Balance N'!L1546</f>
        <v>0</v>
      </c>
      <c r="E1543" s="72">
        <f>'Balance N'!M1546</f>
        <v>0</v>
      </c>
      <c r="F1543" s="72">
        <f>'Balance N'!N1546</f>
        <v>0</v>
      </c>
      <c r="G1543" s="72">
        <f>'Balance N'!O1546</f>
        <v>0</v>
      </c>
      <c r="H1543" s="72">
        <f>'Balance N'!P1546</f>
        <v>0</v>
      </c>
      <c r="I1543" s="74">
        <f t="shared" si="24"/>
        <v>0</v>
      </c>
    </row>
    <row r="1544" spans="1:9" ht="15.6">
      <c r="A1544" s="70">
        <f>'Balance N'!I1547</f>
        <v>0</v>
      </c>
      <c r="B1544" s="71">
        <f>'Balance N'!J1547</f>
        <v>0</v>
      </c>
      <c r="C1544" s="72">
        <f>'Balance N'!K1547</f>
        <v>0</v>
      </c>
      <c r="D1544" s="72">
        <f>'Balance N'!L1547</f>
        <v>0</v>
      </c>
      <c r="E1544" s="72">
        <f>'Balance N'!M1547</f>
        <v>0</v>
      </c>
      <c r="F1544" s="72">
        <f>'Balance N'!N1547</f>
        <v>0</v>
      </c>
      <c r="G1544" s="72">
        <f>'Balance N'!O1547</f>
        <v>0</v>
      </c>
      <c r="H1544" s="72">
        <f>'Balance N'!P1547</f>
        <v>0</v>
      </c>
      <c r="I1544" s="74">
        <f t="shared" si="24"/>
        <v>0</v>
      </c>
    </row>
    <row r="1545" spans="1:9" ht="15.6">
      <c r="A1545" s="70">
        <f>'Balance N'!I1548</f>
        <v>0</v>
      </c>
      <c r="B1545" s="71">
        <f>'Balance N'!J1548</f>
        <v>0</v>
      </c>
      <c r="C1545" s="72">
        <f>'Balance N'!K1548</f>
        <v>0</v>
      </c>
      <c r="D1545" s="72">
        <f>'Balance N'!L1548</f>
        <v>0</v>
      </c>
      <c r="E1545" s="72">
        <f>'Balance N'!M1548</f>
        <v>0</v>
      </c>
      <c r="F1545" s="72">
        <f>'Balance N'!N1548</f>
        <v>0</v>
      </c>
      <c r="G1545" s="72">
        <f>'Balance N'!O1548</f>
        <v>0</v>
      </c>
      <c r="H1545" s="72">
        <f>'Balance N'!P1548</f>
        <v>0</v>
      </c>
      <c r="I1545" s="74">
        <f t="shared" si="24"/>
        <v>0</v>
      </c>
    </row>
    <row r="1546" spans="1:9" ht="15.6">
      <c r="A1546" s="70">
        <f>'Balance N'!I1549</f>
        <v>0</v>
      </c>
      <c r="B1546" s="71">
        <f>'Balance N'!J1549</f>
        <v>0</v>
      </c>
      <c r="C1546" s="72">
        <f>'Balance N'!K1549</f>
        <v>0</v>
      </c>
      <c r="D1546" s="72">
        <f>'Balance N'!L1549</f>
        <v>0</v>
      </c>
      <c r="E1546" s="72">
        <f>'Balance N'!M1549</f>
        <v>0</v>
      </c>
      <c r="F1546" s="72">
        <f>'Balance N'!N1549</f>
        <v>0</v>
      </c>
      <c r="G1546" s="72">
        <f>'Balance N'!O1549</f>
        <v>0</v>
      </c>
      <c r="H1546" s="72">
        <f>'Balance N'!P1549</f>
        <v>0</v>
      </c>
      <c r="I1546" s="74">
        <f t="shared" si="24"/>
        <v>0</v>
      </c>
    </row>
    <row r="1547" spans="1:9" ht="15.6">
      <c r="A1547" s="70">
        <f>'Balance N'!I1550</f>
        <v>0</v>
      </c>
      <c r="B1547" s="71">
        <f>'Balance N'!J1550</f>
        <v>0</v>
      </c>
      <c r="C1547" s="72">
        <f>'Balance N'!K1550</f>
        <v>0</v>
      </c>
      <c r="D1547" s="72">
        <f>'Balance N'!L1550</f>
        <v>0</v>
      </c>
      <c r="E1547" s="72">
        <f>'Balance N'!M1550</f>
        <v>0</v>
      </c>
      <c r="F1547" s="72">
        <f>'Balance N'!N1550</f>
        <v>0</v>
      </c>
      <c r="G1547" s="72">
        <f>'Balance N'!O1550</f>
        <v>0</v>
      </c>
      <c r="H1547" s="72">
        <f>'Balance N'!P1550</f>
        <v>0</v>
      </c>
      <c r="I1547" s="74">
        <f t="shared" si="24"/>
        <v>0</v>
      </c>
    </row>
    <row r="1548" spans="1:9" ht="15.6">
      <c r="A1548" s="70">
        <f>'Balance N'!I1551</f>
        <v>0</v>
      </c>
      <c r="B1548" s="71">
        <f>'Balance N'!J1551</f>
        <v>0</v>
      </c>
      <c r="C1548" s="72">
        <f>'Balance N'!K1551</f>
        <v>0</v>
      </c>
      <c r="D1548" s="72">
        <f>'Balance N'!L1551</f>
        <v>0</v>
      </c>
      <c r="E1548" s="72">
        <f>'Balance N'!M1551</f>
        <v>0</v>
      </c>
      <c r="F1548" s="72">
        <f>'Balance N'!N1551</f>
        <v>0</v>
      </c>
      <c r="G1548" s="72">
        <f>'Balance N'!O1551</f>
        <v>0</v>
      </c>
      <c r="H1548" s="72">
        <f>'Balance N'!P1551</f>
        <v>0</v>
      </c>
      <c r="I1548" s="74">
        <f t="shared" si="24"/>
        <v>0</v>
      </c>
    </row>
    <row r="1549" spans="1:9" ht="15.6">
      <c r="A1549" s="70">
        <f>'Balance N'!I1552</f>
        <v>0</v>
      </c>
      <c r="B1549" s="71">
        <f>'Balance N'!J1552</f>
        <v>0</v>
      </c>
      <c r="C1549" s="72">
        <f>'Balance N'!K1552</f>
        <v>0</v>
      </c>
      <c r="D1549" s="72">
        <f>'Balance N'!L1552</f>
        <v>0</v>
      </c>
      <c r="E1549" s="72">
        <f>'Balance N'!M1552</f>
        <v>0</v>
      </c>
      <c r="F1549" s="72">
        <f>'Balance N'!N1552</f>
        <v>0</v>
      </c>
      <c r="G1549" s="72">
        <f>'Balance N'!O1552</f>
        <v>0</v>
      </c>
      <c r="H1549" s="72">
        <f>'Balance N'!P1552</f>
        <v>0</v>
      </c>
      <c r="I1549" s="74">
        <f t="shared" si="24"/>
        <v>0</v>
      </c>
    </row>
    <row r="1550" spans="1:9" ht="15.6">
      <c r="A1550" s="70">
        <f>'Balance N'!I1553</f>
        <v>0</v>
      </c>
      <c r="B1550" s="71">
        <f>'Balance N'!J1553</f>
        <v>0</v>
      </c>
      <c r="C1550" s="72">
        <f>'Balance N'!K1553</f>
        <v>0</v>
      </c>
      <c r="D1550" s="72">
        <f>'Balance N'!L1553</f>
        <v>0</v>
      </c>
      <c r="E1550" s="72">
        <f>'Balance N'!M1553</f>
        <v>0</v>
      </c>
      <c r="F1550" s="72">
        <f>'Balance N'!N1553</f>
        <v>0</v>
      </c>
      <c r="G1550" s="72">
        <f>'Balance N'!O1553</f>
        <v>0</v>
      </c>
      <c r="H1550" s="72">
        <f>'Balance N'!P1553</f>
        <v>0</v>
      </c>
      <c r="I1550" s="74">
        <f t="shared" si="24"/>
        <v>0</v>
      </c>
    </row>
    <row r="1551" spans="1:9" ht="15.6">
      <c r="A1551" s="70">
        <f>'Balance N'!I1554</f>
        <v>0</v>
      </c>
      <c r="B1551" s="71">
        <f>'Balance N'!J1554</f>
        <v>0</v>
      </c>
      <c r="C1551" s="72">
        <f>'Balance N'!K1554</f>
        <v>0</v>
      </c>
      <c r="D1551" s="72">
        <f>'Balance N'!L1554</f>
        <v>0</v>
      </c>
      <c r="E1551" s="72">
        <f>'Balance N'!M1554</f>
        <v>0</v>
      </c>
      <c r="F1551" s="72">
        <f>'Balance N'!N1554</f>
        <v>0</v>
      </c>
      <c r="G1551" s="72">
        <f>'Balance N'!O1554</f>
        <v>0</v>
      </c>
      <c r="H1551" s="72">
        <f>'Balance N'!P1554</f>
        <v>0</v>
      </c>
      <c r="I1551" s="74">
        <f t="shared" si="24"/>
        <v>0</v>
      </c>
    </row>
    <row r="1552" spans="1:9" ht="15.6">
      <c r="A1552" s="70">
        <f>'Balance N'!I1555</f>
        <v>0</v>
      </c>
      <c r="B1552" s="71">
        <f>'Balance N'!J1555</f>
        <v>0</v>
      </c>
      <c r="C1552" s="72">
        <f>'Balance N'!K1555</f>
        <v>0</v>
      </c>
      <c r="D1552" s="72">
        <f>'Balance N'!L1555</f>
        <v>0</v>
      </c>
      <c r="E1552" s="72">
        <f>'Balance N'!M1555</f>
        <v>0</v>
      </c>
      <c r="F1552" s="72">
        <f>'Balance N'!N1555</f>
        <v>0</v>
      </c>
      <c r="G1552" s="72">
        <f>'Balance N'!O1555</f>
        <v>0</v>
      </c>
      <c r="H1552" s="72">
        <f>'Balance N'!P1555</f>
        <v>0</v>
      </c>
      <c r="I1552" s="74">
        <f t="shared" si="24"/>
        <v>0</v>
      </c>
    </row>
    <row r="1553" spans="1:9" ht="15.6">
      <c r="A1553" s="70">
        <f>'Balance N'!I1556</f>
        <v>0</v>
      </c>
      <c r="B1553" s="71">
        <f>'Balance N'!J1556</f>
        <v>0</v>
      </c>
      <c r="C1553" s="72">
        <f>'Balance N'!K1556</f>
        <v>0</v>
      </c>
      <c r="D1553" s="72">
        <f>'Balance N'!L1556</f>
        <v>0</v>
      </c>
      <c r="E1553" s="72">
        <f>'Balance N'!M1556</f>
        <v>0</v>
      </c>
      <c r="F1553" s="72">
        <f>'Balance N'!N1556</f>
        <v>0</v>
      </c>
      <c r="G1553" s="72">
        <f>'Balance N'!O1556</f>
        <v>0</v>
      </c>
      <c r="H1553" s="72">
        <f>'Balance N'!P1556</f>
        <v>0</v>
      </c>
      <c r="I1553" s="74">
        <f t="shared" si="24"/>
        <v>0</v>
      </c>
    </row>
    <row r="1554" spans="1:9" ht="15.6">
      <c r="A1554" s="70">
        <f>'Balance N'!I1557</f>
        <v>0</v>
      </c>
      <c r="B1554" s="71">
        <f>'Balance N'!J1557</f>
        <v>0</v>
      </c>
      <c r="C1554" s="72">
        <f>'Balance N'!K1557</f>
        <v>0</v>
      </c>
      <c r="D1554" s="72">
        <f>'Balance N'!L1557</f>
        <v>0</v>
      </c>
      <c r="E1554" s="72">
        <f>'Balance N'!M1557</f>
        <v>0</v>
      </c>
      <c r="F1554" s="72">
        <f>'Balance N'!N1557</f>
        <v>0</v>
      </c>
      <c r="G1554" s="72">
        <f>'Balance N'!O1557</f>
        <v>0</v>
      </c>
      <c r="H1554" s="72">
        <f>'Balance N'!P1557</f>
        <v>0</v>
      </c>
      <c r="I1554" s="74">
        <f t="shared" si="24"/>
        <v>0</v>
      </c>
    </row>
    <row r="1555" spans="1:9" ht="15.6">
      <c r="A1555" s="70">
        <f>'Balance N'!I1558</f>
        <v>0</v>
      </c>
      <c r="B1555" s="71">
        <f>'Balance N'!J1558</f>
        <v>0</v>
      </c>
      <c r="C1555" s="72">
        <f>'Balance N'!K1558</f>
        <v>0</v>
      </c>
      <c r="D1555" s="72">
        <f>'Balance N'!L1558</f>
        <v>0</v>
      </c>
      <c r="E1555" s="72">
        <f>'Balance N'!M1558</f>
        <v>0</v>
      </c>
      <c r="F1555" s="72">
        <f>'Balance N'!N1558</f>
        <v>0</v>
      </c>
      <c r="G1555" s="72">
        <f>'Balance N'!O1558</f>
        <v>0</v>
      </c>
      <c r="H1555" s="72">
        <f>'Balance N'!P1558</f>
        <v>0</v>
      </c>
      <c r="I1555" s="74">
        <f t="shared" si="24"/>
        <v>0</v>
      </c>
    </row>
    <row r="1556" spans="1:9" ht="15.6">
      <c r="A1556" s="70">
        <f>'Balance N'!I1559</f>
        <v>0</v>
      </c>
      <c r="B1556" s="71">
        <f>'Balance N'!J1559</f>
        <v>0</v>
      </c>
      <c r="C1556" s="72">
        <f>'Balance N'!K1559</f>
        <v>0</v>
      </c>
      <c r="D1556" s="72">
        <f>'Balance N'!L1559</f>
        <v>0</v>
      </c>
      <c r="E1556" s="72">
        <f>'Balance N'!M1559</f>
        <v>0</v>
      </c>
      <c r="F1556" s="72">
        <f>'Balance N'!N1559</f>
        <v>0</v>
      </c>
      <c r="G1556" s="72">
        <f>'Balance N'!O1559</f>
        <v>0</v>
      </c>
      <c r="H1556" s="72">
        <f>'Balance N'!P1559</f>
        <v>0</v>
      </c>
      <c r="I1556" s="74">
        <f t="shared" si="24"/>
        <v>0</v>
      </c>
    </row>
    <row r="1557" spans="1:9" ht="15.6">
      <c r="A1557" s="70">
        <f>'Balance N'!I1560</f>
        <v>0</v>
      </c>
      <c r="B1557" s="71">
        <f>'Balance N'!J1560</f>
        <v>0</v>
      </c>
      <c r="C1557" s="72">
        <f>'Balance N'!K1560</f>
        <v>0</v>
      </c>
      <c r="D1557" s="72">
        <f>'Balance N'!L1560</f>
        <v>0</v>
      </c>
      <c r="E1557" s="72">
        <f>'Balance N'!M1560</f>
        <v>0</v>
      </c>
      <c r="F1557" s="72">
        <f>'Balance N'!N1560</f>
        <v>0</v>
      </c>
      <c r="G1557" s="72">
        <f>'Balance N'!O1560</f>
        <v>0</v>
      </c>
      <c r="H1557" s="72">
        <f>'Balance N'!P1560</f>
        <v>0</v>
      </c>
      <c r="I1557" s="74">
        <f t="shared" si="24"/>
        <v>0</v>
      </c>
    </row>
    <row r="1558" spans="1:9" ht="15.6">
      <c r="A1558" s="70">
        <f>'Balance N'!I1561</f>
        <v>0</v>
      </c>
      <c r="B1558" s="71">
        <f>'Balance N'!J1561</f>
        <v>0</v>
      </c>
      <c r="C1558" s="72">
        <f>'Balance N'!K1561</f>
        <v>0</v>
      </c>
      <c r="D1558" s="72">
        <f>'Balance N'!L1561</f>
        <v>0</v>
      </c>
      <c r="E1558" s="72">
        <f>'Balance N'!M1561</f>
        <v>0</v>
      </c>
      <c r="F1558" s="72">
        <f>'Balance N'!N1561</f>
        <v>0</v>
      </c>
      <c r="G1558" s="72">
        <f>'Balance N'!O1561</f>
        <v>0</v>
      </c>
      <c r="H1558" s="72">
        <f>'Balance N'!P1561</f>
        <v>0</v>
      </c>
      <c r="I1558" s="74">
        <f t="shared" si="24"/>
        <v>0</v>
      </c>
    </row>
    <row r="1559" spans="1:9" ht="15.6">
      <c r="A1559" s="70">
        <f>'Balance N'!I1562</f>
        <v>0</v>
      </c>
      <c r="B1559" s="71">
        <f>'Balance N'!J1562</f>
        <v>0</v>
      </c>
      <c r="C1559" s="72">
        <f>'Balance N'!K1562</f>
        <v>0</v>
      </c>
      <c r="D1559" s="72">
        <f>'Balance N'!L1562</f>
        <v>0</v>
      </c>
      <c r="E1559" s="72">
        <f>'Balance N'!M1562</f>
        <v>0</v>
      </c>
      <c r="F1559" s="72">
        <f>'Balance N'!N1562</f>
        <v>0</v>
      </c>
      <c r="G1559" s="72">
        <f>'Balance N'!O1562</f>
        <v>0</v>
      </c>
      <c r="H1559" s="72">
        <f>'Balance N'!P1562</f>
        <v>0</v>
      </c>
      <c r="I1559" s="74">
        <f t="shared" si="24"/>
        <v>0</v>
      </c>
    </row>
    <row r="1560" spans="1:9" ht="15.6">
      <c r="A1560" s="70">
        <f>'Balance N'!I1563</f>
        <v>0</v>
      </c>
      <c r="B1560" s="71">
        <f>'Balance N'!J1563</f>
        <v>0</v>
      </c>
      <c r="C1560" s="72">
        <f>'Balance N'!K1563</f>
        <v>0</v>
      </c>
      <c r="D1560" s="72">
        <f>'Balance N'!L1563</f>
        <v>0</v>
      </c>
      <c r="E1560" s="72">
        <f>'Balance N'!M1563</f>
        <v>0</v>
      </c>
      <c r="F1560" s="72">
        <f>'Balance N'!N1563</f>
        <v>0</v>
      </c>
      <c r="G1560" s="72">
        <f>'Balance N'!O1563</f>
        <v>0</v>
      </c>
      <c r="H1560" s="72">
        <f>'Balance N'!P1563</f>
        <v>0</v>
      </c>
      <c r="I1560" s="74">
        <f t="shared" si="24"/>
        <v>0</v>
      </c>
    </row>
    <row r="1561" spans="1:9" ht="15.6">
      <c r="A1561" s="70">
        <f>'Balance N'!I1564</f>
        <v>0</v>
      </c>
      <c r="B1561" s="71">
        <f>'Balance N'!J1564</f>
        <v>0</v>
      </c>
      <c r="C1561" s="72">
        <f>'Balance N'!K1564</f>
        <v>0</v>
      </c>
      <c r="D1561" s="72">
        <f>'Balance N'!L1564</f>
        <v>0</v>
      </c>
      <c r="E1561" s="72">
        <f>'Balance N'!M1564</f>
        <v>0</v>
      </c>
      <c r="F1561" s="72">
        <f>'Balance N'!N1564</f>
        <v>0</v>
      </c>
      <c r="G1561" s="72">
        <f>'Balance N'!O1564</f>
        <v>0</v>
      </c>
      <c r="H1561" s="72">
        <f>'Balance N'!P1564</f>
        <v>0</v>
      </c>
      <c r="I1561" s="74">
        <f t="shared" si="24"/>
        <v>0</v>
      </c>
    </row>
    <row r="1562" spans="1:9" ht="15.6">
      <c r="A1562" s="70">
        <f>'Balance N'!I1565</f>
        <v>0</v>
      </c>
      <c r="B1562" s="71">
        <f>'Balance N'!J1565</f>
        <v>0</v>
      </c>
      <c r="C1562" s="72">
        <f>'Balance N'!K1565</f>
        <v>0</v>
      </c>
      <c r="D1562" s="72">
        <f>'Balance N'!L1565</f>
        <v>0</v>
      </c>
      <c r="E1562" s="72">
        <f>'Balance N'!M1565</f>
        <v>0</v>
      </c>
      <c r="F1562" s="72">
        <f>'Balance N'!N1565</f>
        <v>0</v>
      </c>
      <c r="G1562" s="72">
        <f>'Balance N'!O1565</f>
        <v>0</v>
      </c>
      <c r="H1562" s="72">
        <f>'Balance N'!P1565</f>
        <v>0</v>
      </c>
      <c r="I1562" s="74">
        <f t="shared" si="24"/>
        <v>0</v>
      </c>
    </row>
    <row r="1563" spans="1:9" ht="15.6">
      <c r="A1563" s="70">
        <f>'Balance N'!I1566</f>
        <v>0</v>
      </c>
      <c r="B1563" s="71">
        <f>'Balance N'!J1566</f>
        <v>0</v>
      </c>
      <c r="C1563" s="72">
        <f>'Balance N'!K1566</f>
        <v>0</v>
      </c>
      <c r="D1563" s="72">
        <f>'Balance N'!L1566</f>
        <v>0</v>
      </c>
      <c r="E1563" s="72">
        <f>'Balance N'!M1566</f>
        <v>0</v>
      </c>
      <c r="F1563" s="72">
        <f>'Balance N'!N1566</f>
        <v>0</v>
      </c>
      <c r="G1563" s="72">
        <f>'Balance N'!O1566</f>
        <v>0</v>
      </c>
      <c r="H1563" s="72">
        <f>'Balance N'!P1566</f>
        <v>0</v>
      </c>
      <c r="I1563" s="74">
        <f t="shared" si="24"/>
        <v>0</v>
      </c>
    </row>
    <row r="1564" spans="1:9" ht="15.6">
      <c r="A1564" s="70">
        <f>'Balance N'!I1567</f>
        <v>0</v>
      </c>
      <c r="B1564" s="71">
        <f>'Balance N'!J1567</f>
        <v>0</v>
      </c>
      <c r="C1564" s="72">
        <f>'Balance N'!K1567</f>
        <v>0</v>
      </c>
      <c r="D1564" s="72">
        <f>'Balance N'!L1567</f>
        <v>0</v>
      </c>
      <c r="E1564" s="72">
        <f>'Balance N'!M1567</f>
        <v>0</v>
      </c>
      <c r="F1564" s="72">
        <f>'Balance N'!N1567</f>
        <v>0</v>
      </c>
      <c r="G1564" s="72">
        <f>'Balance N'!O1567</f>
        <v>0</v>
      </c>
      <c r="H1564" s="72">
        <f>'Balance N'!P1567</f>
        <v>0</v>
      </c>
      <c r="I1564" s="74">
        <f t="shared" si="24"/>
        <v>0</v>
      </c>
    </row>
    <row r="1565" spans="1:9" ht="15.6">
      <c r="A1565" s="70">
        <f>'Balance N'!I1568</f>
        <v>0</v>
      </c>
      <c r="B1565" s="71">
        <f>'Balance N'!J1568</f>
        <v>0</v>
      </c>
      <c r="C1565" s="72">
        <f>'Balance N'!K1568</f>
        <v>0</v>
      </c>
      <c r="D1565" s="72">
        <f>'Balance N'!L1568</f>
        <v>0</v>
      </c>
      <c r="E1565" s="72">
        <f>'Balance N'!M1568</f>
        <v>0</v>
      </c>
      <c r="F1565" s="72">
        <f>'Balance N'!N1568</f>
        <v>0</v>
      </c>
      <c r="G1565" s="72">
        <f>'Balance N'!O1568</f>
        <v>0</v>
      </c>
      <c r="H1565" s="72">
        <f>'Balance N'!P1568</f>
        <v>0</v>
      </c>
      <c r="I1565" s="74">
        <f t="shared" si="24"/>
        <v>0</v>
      </c>
    </row>
    <row r="1566" spans="1:9" ht="15.6">
      <c r="A1566" s="70">
        <f>'Balance N'!I1569</f>
        <v>0</v>
      </c>
      <c r="B1566" s="71">
        <f>'Balance N'!J1569</f>
        <v>0</v>
      </c>
      <c r="C1566" s="72">
        <f>'Balance N'!K1569</f>
        <v>0</v>
      </c>
      <c r="D1566" s="72">
        <f>'Balance N'!L1569</f>
        <v>0</v>
      </c>
      <c r="E1566" s="72">
        <f>'Balance N'!M1569</f>
        <v>0</v>
      </c>
      <c r="F1566" s="72">
        <f>'Balance N'!N1569</f>
        <v>0</v>
      </c>
      <c r="G1566" s="72">
        <f>'Balance N'!O1569</f>
        <v>0</v>
      </c>
      <c r="H1566" s="72">
        <f>'Balance N'!P1569</f>
        <v>0</v>
      </c>
      <c r="I1566" s="74">
        <f t="shared" si="24"/>
        <v>0</v>
      </c>
    </row>
    <row r="1567" spans="1:9" ht="15.6">
      <c r="A1567" s="70">
        <f>'Balance N'!I1570</f>
        <v>0</v>
      </c>
      <c r="B1567" s="71">
        <f>'Balance N'!J1570</f>
        <v>0</v>
      </c>
      <c r="C1567" s="72">
        <f>'Balance N'!K1570</f>
        <v>0</v>
      </c>
      <c r="D1567" s="72">
        <f>'Balance N'!L1570</f>
        <v>0</v>
      </c>
      <c r="E1567" s="72">
        <f>'Balance N'!M1570</f>
        <v>0</v>
      </c>
      <c r="F1567" s="72">
        <f>'Balance N'!N1570</f>
        <v>0</v>
      </c>
      <c r="G1567" s="72">
        <f>'Balance N'!O1570</f>
        <v>0</v>
      </c>
      <c r="H1567" s="72">
        <f>'Balance N'!P1570</f>
        <v>0</v>
      </c>
      <c r="I1567" s="74">
        <f t="shared" si="24"/>
        <v>0</v>
      </c>
    </row>
    <row r="1568" spans="1:9" ht="15.6">
      <c r="A1568" s="70">
        <f>'Balance N'!I1571</f>
        <v>0</v>
      </c>
      <c r="B1568" s="71">
        <f>'Balance N'!J1571</f>
        <v>0</v>
      </c>
      <c r="C1568" s="72">
        <f>'Balance N'!K1571</f>
        <v>0</v>
      </c>
      <c r="D1568" s="72">
        <f>'Balance N'!L1571</f>
        <v>0</v>
      </c>
      <c r="E1568" s="72">
        <f>'Balance N'!M1571</f>
        <v>0</v>
      </c>
      <c r="F1568" s="72">
        <f>'Balance N'!N1571</f>
        <v>0</v>
      </c>
      <c r="G1568" s="72">
        <f>'Balance N'!O1571</f>
        <v>0</v>
      </c>
      <c r="H1568" s="72">
        <f>'Balance N'!P1571</f>
        <v>0</v>
      </c>
      <c r="I1568" s="74">
        <f t="shared" si="24"/>
        <v>0</v>
      </c>
    </row>
    <row r="1569" spans="1:9" ht="15.6">
      <c r="A1569" s="70">
        <f>'Balance N'!I1572</f>
        <v>0</v>
      </c>
      <c r="B1569" s="71">
        <f>'Balance N'!J1572</f>
        <v>0</v>
      </c>
      <c r="C1569" s="72">
        <f>'Balance N'!K1572</f>
        <v>0</v>
      </c>
      <c r="D1569" s="72">
        <f>'Balance N'!L1572</f>
        <v>0</v>
      </c>
      <c r="E1569" s="72">
        <f>'Balance N'!M1572</f>
        <v>0</v>
      </c>
      <c r="F1569" s="72">
        <f>'Balance N'!N1572</f>
        <v>0</v>
      </c>
      <c r="G1569" s="72">
        <f>'Balance N'!O1572</f>
        <v>0</v>
      </c>
      <c r="H1569" s="72">
        <f>'Balance N'!P1572</f>
        <v>0</v>
      </c>
      <c r="I1569" s="74">
        <f t="shared" si="24"/>
        <v>0</v>
      </c>
    </row>
    <row r="1570" spans="1:9" ht="15.6">
      <c r="A1570" s="70">
        <f>'Balance N'!I1573</f>
        <v>0</v>
      </c>
      <c r="B1570" s="71">
        <f>'Balance N'!J1573</f>
        <v>0</v>
      </c>
      <c r="C1570" s="72">
        <f>'Balance N'!K1573</f>
        <v>0</v>
      </c>
      <c r="D1570" s="72">
        <f>'Balance N'!L1573</f>
        <v>0</v>
      </c>
      <c r="E1570" s="72">
        <f>'Balance N'!M1573</f>
        <v>0</v>
      </c>
      <c r="F1570" s="72">
        <f>'Balance N'!N1573</f>
        <v>0</v>
      </c>
      <c r="G1570" s="72">
        <f>'Balance N'!O1573</f>
        <v>0</v>
      </c>
      <c r="H1570" s="72">
        <f>'Balance N'!P1573</f>
        <v>0</v>
      </c>
      <c r="I1570" s="74">
        <f t="shared" si="24"/>
        <v>0</v>
      </c>
    </row>
    <row r="1571" spans="1:9" ht="15.6">
      <c r="A1571" s="70">
        <f>'Balance N'!I1574</f>
        <v>0</v>
      </c>
      <c r="B1571" s="71">
        <f>'Balance N'!J1574</f>
        <v>0</v>
      </c>
      <c r="C1571" s="72">
        <f>'Balance N'!K1574</f>
        <v>0</v>
      </c>
      <c r="D1571" s="72">
        <f>'Balance N'!L1574</f>
        <v>0</v>
      </c>
      <c r="E1571" s="72">
        <f>'Balance N'!M1574</f>
        <v>0</v>
      </c>
      <c r="F1571" s="72">
        <f>'Balance N'!N1574</f>
        <v>0</v>
      </c>
      <c r="G1571" s="72">
        <f>'Balance N'!O1574</f>
        <v>0</v>
      </c>
      <c r="H1571" s="72">
        <f>'Balance N'!P1574</f>
        <v>0</v>
      </c>
      <c r="I1571" s="74">
        <f t="shared" si="24"/>
        <v>0</v>
      </c>
    </row>
    <row r="1572" spans="1:9" ht="15.6">
      <c r="A1572" s="70">
        <f>'Balance N'!I1575</f>
        <v>0</v>
      </c>
      <c r="B1572" s="71">
        <f>'Balance N'!J1575</f>
        <v>0</v>
      </c>
      <c r="C1572" s="72">
        <f>'Balance N'!K1575</f>
        <v>0</v>
      </c>
      <c r="D1572" s="72">
        <f>'Balance N'!L1575</f>
        <v>0</v>
      </c>
      <c r="E1572" s="72">
        <f>'Balance N'!M1575</f>
        <v>0</v>
      </c>
      <c r="F1572" s="72">
        <f>'Balance N'!N1575</f>
        <v>0</v>
      </c>
      <c r="G1572" s="72">
        <f>'Balance N'!O1575</f>
        <v>0</v>
      </c>
      <c r="H1572" s="72">
        <f>'Balance N'!P1575</f>
        <v>0</v>
      </c>
      <c r="I1572" s="74">
        <f t="shared" si="24"/>
        <v>0</v>
      </c>
    </row>
    <row r="1573" spans="1:9" ht="15.6">
      <c r="A1573" s="70">
        <f>'Balance N'!I1576</f>
        <v>0</v>
      </c>
      <c r="B1573" s="71">
        <f>'Balance N'!J1576</f>
        <v>0</v>
      </c>
      <c r="C1573" s="72">
        <f>'Balance N'!K1576</f>
        <v>0</v>
      </c>
      <c r="D1573" s="72">
        <f>'Balance N'!L1576</f>
        <v>0</v>
      </c>
      <c r="E1573" s="72">
        <f>'Balance N'!M1576</f>
        <v>0</v>
      </c>
      <c r="F1573" s="72">
        <f>'Balance N'!N1576</f>
        <v>0</v>
      </c>
      <c r="G1573" s="72">
        <f>'Balance N'!O1576</f>
        <v>0</v>
      </c>
      <c r="H1573" s="72">
        <f>'Balance N'!P1576</f>
        <v>0</v>
      </c>
      <c r="I1573" s="74">
        <f t="shared" si="24"/>
        <v>0</v>
      </c>
    </row>
    <row r="1574" spans="1:9" ht="15.6">
      <c r="A1574" s="70">
        <f>'Balance N'!I1577</f>
        <v>0</v>
      </c>
      <c r="B1574" s="71">
        <f>'Balance N'!J1577</f>
        <v>0</v>
      </c>
      <c r="C1574" s="72">
        <f>'Balance N'!K1577</f>
        <v>0</v>
      </c>
      <c r="D1574" s="72">
        <f>'Balance N'!L1577</f>
        <v>0</v>
      </c>
      <c r="E1574" s="72">
        <f>'Balance N'!M1577</f>
        <v>0</v>
      </c>
      <c r="F1574" s="72">
        <f>'Balance N'!N1577</f>
        <v>0</v>
      </c>
      <c r="G1574" s="72">
        <f>'Balance N'!O1577</f>
        <v>0</v>
      </c>
      <c r="H1574" s="72">
        <f>'Balance N'!P1577</f>
        <v>0</v>
      </c>
      <c r="I1574" s="74">
        <f t="shared" si="24"/>
        <v>0</v>
      </c>
    </row>
    <row r="1575" spans="1:9" ht="15.6">
      <c r="A1575" s="70">
        <f>'Balance N'!I1578</f>
        <v>0</v>
      </c>
      <c r="B1575" s="71">
        <f>'Balance N'!J1578</f>
        <v>0</v>
      </c>
      <c r="C1575" s="72">
        <f>'Balance N'!K1578</f>
        <v>0</v>
      </c>
      <c r="D1575" s="72">
        <f>'Balance N'!L1578</f>
        <v>0</v>
      </c>
      <c r="E1575" s="72">
        <f>'Balance N'!M1578</f>
        <v>0</v>
      </c>
      <c r="F1575" s="72">
        <f>'Balance N'!N1578</f>
        <v>0</v>
      </c>
      <c r="G1575" s="72">
        <f>'Balance N'!O1578</f>
        <v>0</v>
      </c>
      <c r="H1575" s="72">
        <f>'Balance N'!P1578</f>
        <v>0</v>
      </c>
      <c r="I1575" s="74">
        <f t="shared" si="24"/>
        <v>0</v>
      </c>
    </row>
    <row r="1576" spans="1:9" ht="15.6">
      <c r="A1576" s="70">
        <f>'Balance N'!I1579</f>
        <v>0</v>
      </c>
      <c r="B1576" s="71">
        <f>'Balance N'!J1579</f>
        <v>0</v>
      </c>
      <c r="C1576" s="72">
        <f>'Balance N'!K1579</f>
        <v>0</v>
      </c>
      <c r="D1576" s="72">
        <f>'Balance N'!L1579</f>
        <v>0</v>
      </c>
      <c r="E1576" s="72">
        <f>'Balance N'!M1579</f>
        <v>0</v>
      </c>
      <c r="F1576" s="72">
        <f>'Balance N'!N1579</f>
        <v>0</v>
      </c>
      <c r="G1576" s="72">
        <f>'Balance N'!O1579</f>
        <v>0</v>
      </c>
      <c r="H1576" s="72">
        <f>'Balance N'!P1579</f>
        <v>0</v>
      </c>
      <c r="I1576" s="74">
        <f t="shared" si="24"/>
        <v>0</v>
      </c>
    </row>
    <row r="1577" spans="1:9" ht="15.6">
      <c r="A1577" s="70">
        <f>'Balance N'!I1580</f>
        <v>0</v>
      </c>
      <c r="B1577" s="71">
        <f>'Balance N'!J1580</f>
        <v>0</v>
      </c>
      <c r="C1577" s="72">
        <f>'Balance N'!K1580</f>
        <v>0</v>
      </c>
      <c r="D1577" s="72">
        <f>'Balance N'!L1580</f>
        <v>0</v>
      </c>
      <c r="E1577" s="72">
        <f>'Balance N'!M1580</f>
        <v>0</v>
      </c>
      <c r="F1577" s="72">
        <f>'Balance N'!N1580</f>
        <v>0</v>
      </c>
      <c r="G1577" s="72">
        <f>'Balance N'!O1580</f>
        <v>0</v>
      </c>
      <c r="H1577" s="72">
        <f>'Balance N'!P1580</f>
        <v>0</v>
      </c>
      <c r="I1577" s="74">
        <f t="shared" si="24"/>
        <v>0</v>
      </c>
    </row>
    <row r="1578" spans="1:9" ht="15.6">
      <c r="A1578" s="70">
        <f>'Balance N'!I1581</f>
        <v>0</v>
      </c>
      <c r="B1578" s="71">
        <f>'Balance N'!J1581</f>
        <v>0</v>
      </c>
      <c r="C1578" s="72">
        <f>'Balance N'!K1581</f>
        <v>0</v>
      </c>
      <c r="D1578" s="72">
        <f>'Balance N'!L1581</f>
        <v>0</v>
      </c>
      <c r="E1578" s="72">
        <f>'Balance N'!M1581</f>
        <v>0</v>
      </c>
      <c r="F1578" s="72">
        <f>'Balance N'!N1581</f>
        <v>0</v>
      </c>
      <c r="G1578" s="72">
        <f>'Balance N'!O1581</f>
        <v>0</v>
      </c>
      <c r="H1578" s="72">
        <f>'Balance N'!P1581</f>
        <v>0</v>
      </c>
      <c r="I1578" s="74">
        <f t="shared" si="24"/>
        <v>0</v>
      </c>
    </row>
    <row r="1579" spans="1:9" ht="15.6">
      <c r="A1579" s="70">
        <f>'Balance N'!I1582</f>
        <v>0</v>
      </c>
      <c r="B1579" s="71">
        <f>'Balance N'!J1582</f>
        <v>0</v>
      </c>
      <c r="C1579" s="72">
        <f>'Balance N'!K1582</f>
        <v>0</v>
      </c>
      <c r="D1579" s="72">
        <f>'Balance N'!L1582</f>
        <v>0</v>
      </c>
      <c r="E1579" s="72">
        <f>'Balance N'!M1582</f>
        <v>0</v>
      </c>
      <c r="F1579" s="72">
        <f>'Balance N'!N1582</f>
        <v>0</v>
      </c>
      <c r="G1579" s="72">
        <f>'Balance N'!O1582</f>
        <v>0</v>
      </c>
      <c r="H1579" s="72">
        <f>'Balance N'!P1582</f>
        <v>0</v>
      </c>
      <c r="I1579" s="74">
        <f t="shared" si="24"/>
        <v>0</v>
      </c>
    </row>
    <row r="1580" spans="1:9" ht="15.6">
      <c r="A1580" s="70">
        <f>'Balance N'!I1583</f>
        <v>0</v>
      </c>
      <c r="B1580" s="71">
        <f>'Balance N'!J1583</f>
        <v>0</v>
      </c>
      <c r="C1580" s="72">
        <f>'Balance N'!K1583</f>
        <v>0</v>
      </c>
      <c r="D1580" s="72">
        <f>'Balance N'!L1583</f>
        <v>0</v>
      </c>
      <c r="E1580" s="72">
        <f>'Balance N'!M1583</f>
        <v>0</v>
      </c>
      <c r="F1580" s="72">
        <f>'Balance N'!N1583</f>
        <v>0</v>
      </c>
      <c r="G1580" s="72">
        <f>'Balance N'!O1583</f>
        <v>0</v>
      </c>
      <c r="H1580" s="72">
        <f>'Balance N'!P1583</f>
        <v>0</v>
      </c>
      <c r="I1580" s="74">
        <f t="shared" si="24"/>
        <v>0</v>
      </c>
    </row>
    <row r="1581" spans="1:9" ht="15.6">
      <c r="A1581" s="70">
        <f>'Balance N'!I1584</f>
        <v>0</v>
      </c>
      <c r="B1581" s="71">
        <f>'Balance N'!J1584</f>
        <v>0</v>
      </c>
      <c r="C1581" s="72">
        <f>'Balance N'!K1584</f>
        <v>0</v>
      </c>
      <c r="D1581" s="72">
        <f>'Balance N'!L1584</f>
        <v>0</v>
      </c>
      <c r="E1581" s="72">
        <f>'Balance N'!M1584</f>
        <v>0</v>
      </c>
      <c r="F1581" s="72">
        <f>'Balance N'!N1584</f>
        <v>0</v>
      </c>
      <c r="G1581" s="72">
        <f>'Balance N'!O1584</f>
        <v>0</v>
      </c>
      <c r="H1581" s="72">
        <f>'Balance N'!P1584</f>
        <v>0</v>
      </c>
      <c r="I1581" s="74">
        <f t="shared" si="24"/>
        <v>0</v>
      </c>
    </row>
    <row r="1582" spans="1:9" ht="15.6">
      <c r="A1582" s="70">
        <f>'Balance N'!I1585</f>
        <v>0</v>
      </c>
      <c r="B1582" s="71">
        <f>'Balance N'!J1585</f>
        <v>0</v>
      </c>
      <c r="C1582" s="72">
        <f>'Balance N'!K1585</f>
        <v>0</v>
      </c>
      <c r="D1582" s="72">
        <f>'Balance N'!L1585</f>
        <v>0</v>
      </c>
      <c r="E1582" s="72">
        <f>'Balance N'!M1585</f>
        <v>0</v>
      </c>
      <c r="F1582" s="72">
        <f>'Balance N'!N1585</f>
        <v>0</v>
      </c>
      <c r="G1582" s="72">
        <f>'Balance N'!O1585</f>
        <v>0</v>
      </c>
      <c r="H1582" s="72">
        <f>'Balance N'!P1585</f>
        <v>0</v>
      </c>
      <c r="I1582" s="74">
        <f t="shared" si="24"/>
        <v>0</v>
      </c>
    </row>
    <row r="1583" spans="1:9" ht="15.6">
      <c r="A1583" s="70">
        <f>'Balance N'!I1586</f>
        <v>0</v>
      </c>
      <c r="B1583" s="71">
        <f>'Balance N'!J1586</f>
        <v>0</v>
      </c>
      <c r="C1583" s="72">
        <f>'Balance N'!K1586</f>
        <v>0</v>
      </c>
      <c r="D1583" s="72">
        <f>'Balance N'!L1586</f>
        <v>0</v>
      </c>
      <c r="E1583" s="72">
        <f>'Balance N'!M1586</f>
        <v>0</v>
      </c>
      <c r="F1583" s="72">
        <f>'Balance N'!N1586</f>
        <v>0</v>
      </c>
      <c r="G1583" s="72">
        <f>'Balance N'!O1586</f>
        <v>0</v>
      </c>
      <c r="H1583" s="72">
        <f>'Balance N'!P1586</f>
        <v>0</v>
      </c>
      <c r="I1583" s="74">
        <f t="shared" si="24"/>
        <v>0</v>
      </c>
    </row>
    <row r="1584" spans="1:9" ht="15.6">
      <c r="A1584" s="70">
        <f>'Balance N'!I1587</f>
        <v>0</v>
      </c>
      <c r="B1584" s="71">
        <f>'Balance N'!J1587</f>
        <v>0</v>
      </c>
      <c r="C1584" s="72">
        <f>'Balance N'!K1587</f>
        <v>0</v>
      </c>
      <c r="D1584" s="72">
        <f>'Balance N'!L1587</f>
        <v>0</v>
      </c>
      <c r="E1584" s="72">
        <f>'Balance N'!M1587</f>
        <v>0</v>
      </c>
      <c r="F1584" s="72">
        <f>'Balance N'!N1587</f>
        <v>0</v>
      </c>
      <c r="G1584" s="72">
        <f>'Balance N'!O1587</f>
        <v>0</v>
      </c>
      <c r="H1584" s="72">
        <f>'Balance N'!P1587</f>
        <v>0</v>
      </c>
      <c r="I1584" s="74">
        <f t="shared" si="24"/>
        <v>0</v>
      </c>
    </row>
    <row r="1585" spans="1:9" ht="15.6">
      <c r="A1585" s="70">
        <f>'Balance N'!I1588</f>
        <v>0</v>
      </c>
      <c r="B1585" s="71">
        <f>'Balance N'!J1588</f>
        <v>0</v>
      </c>
      <c r="C1585" s="72">
        <f>'Balance N'!K1588</f>
        <v>0</v>
      </c>
      <c r="D1585" s="72">
        <f>'Balance N'!L1588</f>
        <v>0</v>
      </c>
      <c r="E1585" s="72">
        <f>'Balance N'!M1588</f>
        <v>0</v>
      </c>
      <c r="F1585" s="72">
        <f>'Balance N'!N1588</f>
        <v>0</v>
      </c>
      <c r="G1585" s="72">
        <f>'Balance N'!O1588</f>
        <v>0</v>
      </c>
      <c r="H1585" s="72">
        <f>'Balance N'!P1588</f>
        <v>0</v>
      </c>
      <c r="I1585" s="74">
        <f t="shared" si="24"/>
        <v>0</v>
      </c>
    </row>
    <row r="1586" spans="1:9" ht="15.6">
      <c r="A1586" s="70">
        <f>'Balance N'!I1589</f>
        <v>0</v>
      </c>
      <c r="B1586" s="71">
        <f>'Balance N'!J1589</f>
        <v>0</v>
      </c>
      <c r="C1586" s="72">
        <f>'Balance N'!K1589</f>
        <v>0</v>
      </c>
      <c r="D1586" s="72">
        <f>'Balance N'!L1589</f>
        <v>0</v>
      </c>
      <c r="E1586" s="72">
        <f>'Balance N'!M1589</f>
        <v>0</v>
      </c>
      <c r="F1586" s="72">
        <f>'Balance N'!N1589</f>
        <v>0</v>
      </c>
      <c r="G1586" s="72">
        <f>'Balance N'!O1589</f>
        <v>0</v>
      </c>
      <c r="H1586" s="72">
        <f>'Balance N'!P1589</f>
        <v>0</v>
      </c>
      <c r="I1586" s="74">
        <f t="shared" si="24"/>
        <v>0</v>
      </c>
    </row>
    <row r="1587" spans="1:9" ht="15.6">
      <c r="A1587" s="70">
        <f>'Balance N'!I1590</f>
        <v>0</v>
      </c>
      <c r="B1587" s="71">
        <f>'Balance N'!J1590</f>
        <v>0</v>
      </c>
      <c r="C1587" s="72">
        <f>'Balance N'!K1590</f>
        <v>0</v>
      </c>
      <c r="D1587" s="72">
        <f>'Balance N'!L1590</f>
        <v>0</v>
      </c>
      <c r="E1587" s="72">
        <f>'Balance N'!M1590</f>
        <v>0</v>
      </c>
      <c r="F1587" s="72">
        <f>'Balance N'!N1590</f>
        <v>0</v>
      </c>
      <c r="G1587" s="72">
        <f>'Balance N'!O1590</f>
        <v>0</v>
      </c>
      <c r="H1587" s="72">
        <f>'Balance N'!P1590</f>
        <v>0</v>
      </c>
      <c r="I1587" s="74">
        <f t="shared" si="24"/>
        <v>0</v>
      </c>
    </row>
    <row r="1588" spans="1:9" ht="15.6">
      <c r="A1588" s="70">
        <f>'Balance N'!I1591</f>
        <v>0</v>
      </c>
      <c r="B1588" s="71">
        <f>'Balance N'!J1591</f>
        <v>0</v>
      </c>
      <c r="C1588" s="72">
        <f>'Balance N'!K1591</f>
        <v>0</v>
      </c>
      <c r="D1588" s="72">
        <f>'Balance N'!L1591</f>
        <v>0</v>
      </c>
      <c r="E1588" s="72">
        <f>'Balance N'!M1591</f>
        <v>0</v>
      </c>
      <c r="F1588" s="72">
        <f>'Balance N'!N1591</f>
        <v>0</v>
      </c>
      <c r="G1588" s="72">
        <f>'Balance N'!O1591</f>
        <v>0</v>
      </c>
      <c r="H1588" s="72">
        <f>'Balance N'!P1591</f>
        <v>0</v>
      </c>
      <c r="I1588" s="74">
        <f t="shared" si="24"/>
        <v>0</v>
      </c>
    </row>
    <row r="1589" spans="1:9" ht="15.6">
      <c r="A1589" s="70">
        <f>'Balance N'!I1592</f>
        <v>0</v>
      </c>
      <c r="B1589" s="71">
        <f>'Balance N'!J1592</f>
        <v>0</v>
      </c>
      <c r="C1589" s="72">
        <f>'Balance N'!K1592</f>
        <v>0</v>
      </c>
      <c r="D1589" s="72">
        <f>'Balance N'!L1592</f>
        <v>0</v>
      </c>
      <c r="E1589" s="72">
        <f>'Balance N'!M1592</f>
        <v>0</v>
      </c>
      <c r="F1589" s="72">
        <f>'Balance N'!N1592</f>
        <v>0</v>
      </c>
      <c r="G1589" s="72">
        <f>'Balance N'!O1592</f>
        <v>0</v>
      </c>
      <c r="H1589" s="72">
        <f>'Balance N'!P1592</f>
        <v>0</v>
      </c>
      <c r="I1589" s="74">
        <f t="shared" si="24"/>
        <v>0</v>
      </c>
    </row>
    <row r="1590" spans="1:9" ht="15.6">
      <c r="A1590" s="70">
        <f>'Balance N'!I1593</f>
        <v>0</v>
      </c>
      <c r="B1590" s="71">
        <f>'Balance N'!J1593</f>
        <v>0</v>
      </c>
      <c r="C1590" s="72">
        <f>'Balance N'!K1593</f>
        <v>0</v>
      </c>
      <c r="D1590" s="72">
        <f>'Balance N'!L1593</f>
        <v>0</v>
      </c>
      <c r="E1590" s="72">
        <f>'Balance N'!M1593</f>
        <v>0</v>
      </c>
      <c r="F1590" s="72">
        <f>'Balance N'!N1593</f>
        <v>0</v>
      </c>
      <c r="G1590" s="72">
        <f>'Balance N'!O1593</f>
        <v>0</v>
      </c>
      <c r="H1590" s="72">
        <f>'Balance N'!P1593</f>
        <v>0</v>
      </c>
      <c r="I1590" s="74">
        <f t="shared" si="24"/>
        <v>0</v>
      </c>
    </row>
    <row r="1591" spans="1:9" ht="15.6">
      <c r="A1591" s="70">
        <f>'Balance N'!I1594</f>
        <v>0</v>
      </c>
      <c r="B1591" s="71">
        <f>'Balance N'!J1594</f>
        <v>0</v>
      </c>
      <c r="C1591" s="72">
        <f>'Balance N'!K1594</f>
        <v>0</v>
      </c>
      <c r="D1591" s="72">
        <f>'Balance N'!L1594</f>
        <v>0</v>
      </c>
      <c r="E1591" s="72">
        <f>'Balance N'!M1594</f>
        <v>0</v>
      </c>
      <c r="F1591" s="72">
        <f>'Balance N'!N1594</f>
        <v>0</v>
      </c>
      <c r="G1591" s="72">
        <f>'Balance N'!O1594</f>
        <v>0</v>
      </c>
      <c r="H1591" s="72">
        <f>'Balance N'!P1594</f>
        <v>0</v>
      </c>
      <c r="I1591" s="74">
        <f t="shared" si="24"/>
        <v>0</v>
      </c>
    </row>
    <row r="1592" spans="1:9" ht="15.6">
      <c r="A1592" s="70">
        <f>'Balance N'!I1595</f>
        <v>0</v>
      </c>
      <c r="B1592" s="71">
        <f>'Balance N'!J1595</f>
        <v>0</v>
      </c>
      <c r="C1592" s="72">
        <f>'Balance N'!K1595</f>
        <v>0</v>
      </c>
      <c r="D1592" s="72">
        <f>'Balance N'!L1595</f>
        <v>0</v>
      </c>
      <c r="E1592" s="72">
        <f>'Balance N'!M1595</f>
        <v>0</v>
      </c>
      <c r="F1592" s="72">
        <f>'Balance N'!N1595</f>
        <v>0</v>
      </c>
      <c r="G1592" s="72">
        <f>'Balance N'!O1595</f>
        <v>0</v>
      </c>
      <c r="H1592" s="72">
        <f>'Balance N'!P1595</f>
        <v>0</v>
      </c>
      <c r="I1592" s="74">
        <f t="shared" si="24"/>
        <v>0</v>
      </c>
    </row>
    <row r="1593" spans="1:9" ht="15.6">
      <c r="A1593" s="70">
        <f>'Balance N'!I1596</f>
        <v>0</v>
      </c>
      <c r="B1593" s="71">
        <f>'Balance N'!J1596</f>
        <v>0</v>
      </c>
      <c r="C1593" s="72">
        <f>'Balance N'!K1596</f>
        <v>0</v>
      </c>
      <c r="D1593" s="72">
        <f>'Balance N'!L1596</f>
        <v>0</v>
      </c>
      <c r="E1593" s="72">
        <f>'Balance N'!M1596</f>
        <v>0</v>
      </c>
      <c r="F1593" s="72">
        <f>'Balance N'!N1596</f>
        <v>0</v>
      </c>
      <c r="G1593" s="72">
        <f>'Balance N'!O1596</f>
        <v>0</v>
      </c>
      <c r="H1593" s="72">
        <f>'Balance N'!P1596</f>
        <v>0</v>
      </c>
      <c r="I1593" s="74">
        <f t="shared" si="24"/>
        <v>0</v>
      </c>
    </row>
    <row r="1594" spans="1:9" ht="15.6">
      <c r="A1594" s="70">
        <f>'Balance N'!I1597</f>
        <v>0</v>
      </c>
      <c r="B1594" s="71">
        <f>'Balance N'!J1597</f>
        <v>0</v>
      </c>
      <c r="C1594" s="72">
        <f>'Balance N'!K1597</f>
        <v>0</v>
      </c>
      <c r="D1594" s="72">
        <f>'Balance N'!L1597</f>
        <v>0</v>
      </c>
      <c r="E1594" s="72">
        <f>'Balance N'!M1597</f>
        <v>0</v>
      </c>
      <c r="F1594" s="72">
        <f>'Balance N'!N1597</f>
        <v>0</v>
      </c>
      <c r="G1594" s="72">
        <f>'Balance N'!O1597</f>
        <v>0</v>
      </c>
      <c r="H1594" s="72">
        <f>'Balance N'!P1597</f>
        <v>0</v>
      </c>
      <c r="I1594" s="74">
        <f t="shared" si="24"/>
        <v>0</v>
      </c>
    </row>
    <row r="1595" spans="1:9" ht="15.6">
      <c r="A1595" s="70">
        <f>'Balance N'!I1598</f>
        <v>0</v>
      </c>
      <c r="B1595" s="71">
        <f>'Balance N'!J1598</f>
        <v>0</v>
      </c>
      <c r="C1595" s="72">
        <f>'Balance N'!K1598</f>
        <v>0</v>
      </c>
      <c r="D1595" s="72">
        <f>'Balance N'!L1598</f>
        <v>0</v>
      </c>
      <c r="E1595" s="72">
        <f>'Balance N'!M1598</f>
        <v>0</v>
      </c>
      <c r="F1595" s="72">
        <f>'Balance N'!N1598</f>
        <v>0</v>
      </c>
      <c r="G1595" s="72">
        <f>'Balance N'!O1598</f>
        <v>0</v>
      </c>
      <c r="H1595" s="72">
        <f>'Balance N'!P1598</f>
        <v>0</v>
      </c>
      <c r="I1595" s="74">
        <f t="shared" si="24"/>
        <v>0</v>
      </c>
    </row>
    <row r="1596" spans="1:9" ht="15.6">
      <c r="A1596" s="70">
        <f>'Balance N'!I1599</f>
        <v>0</v>
      </c>
      <c r="B1596" s="71">
        <f>'Balance N'!J1599</f>
        <v>0</v>
      </c>
      <c r="C1596" s="72">
        <f>'Balance N'!K1599</f>
        <v>0</v>
      </c>
      <c r="D1596" s="72">
        <f>'Balance N'!L1599</f>
        <v>0</v>
      </c>
      <c r="E1596" s="72">
        <f>'Balance N'!M1599</f>
        <v>0</v>
      </c>
      <c r="F1596" s="72">
        <f>'Balance N'!N1599</f>
        <v>0</v>
      </c>
      <c r="G1596" s="72">
        <f>'Balance N'!O1599</f>
        <v>0</v>
      </c>
      <c r="H1596" s="72">
        <f>'Balance N'!P1599</f>
        <v>0</v>
      </c>
      <c r="I1596" s="74">
        <f t="shared" si="24"/>
        <v>0</v>
      </c>
    </row>
    <row r="1597" spans="1:9" ht="15.6">
      <c r="A1597" s="70">
        <f>'Balance N'!I1600</f>
        <v>0</v>
      </c>
      <c r="B1597" s="71">
        <f>'Balance N'!J1600</f>
        <v>0</v>
      </c>
      <c r="C1597" s="72">
        <f>'Balance N'!K1600</f>
        <v>0</v>
      </c>
      <c r="D1597" s="72">
        <f>'Balance N'!L1600</f>
        <v>0</v>
      </c>
      <c r="E1597" s="72">
        <f>'Balance N'!M1600</f>
        <v>0</v>
      </c>
      <c r="F1597" s="72">
        <f>'Balance N'!N1600</f>
        <v>0</v>
      </c>
      <c r="G1597" s="72">
        <f>'Balance N'!O1600</f>
        <v>0</v>
      </c>
      <c r="H1597" s="72">
        <f>'Balance N'!P1600</f>
        <v>0</v>
      </c>
      <c r="I1597" s="74">
        <f t="shared" si="24"/>
        <v>0</v>
      </c>
    </row>
    <row r="1598" spans="1:9" ht="15.6">
      <c r="A1598" s="70">
        <f>'Balance N'!I1601</f>
        <v>0</v>
      </c>
      <c r="B1598" s="71">
        <f>'Balance N'!J1601</f>
        <v>0</v>
      </c>
      <c r="C1598" s="72">
        <f>'Balance N'!K1601</f>
        <v>0</v>
      </c>
      <c r="D1598" s="72">
        <f>'Balance N'!L1601</f>
        <v>0</v>
      </c>
      <c r="E1598" s="72">
        <f>'Balance N'!M1601</f>
        <v>0</v>
      </c>
      <c r="F1598" s="72">
        <f>'Balance N'!N1601</f>
        <v>0</v>
      </c>
      <c r="G1598" s="72">
        <f>'Balance N'!O1601</f>
        <v>0</v>
      </c>
      <c r="H1598" s="72">
        <f>'Balance N'!P1601</f>
        <v>0</v>
      </c>
      <c r="I1598" s="74">
        <f t="shared" si="24"/>
        <v>0</v>
      </c>
    </row>
    <row r="1599" spans="1:9" ht="15.6">
      <c r="A1599" s="70">
        <f>'Balance N'!I1602</f>
        <v>0</v>
      </c>
      <c r="B1599" s="71">
        <f>'Balance N'!J1602</f>
        <v>0</v>
      </c>
      <c r="C1599" s="72">
        <f>'Balance N'!K1602</f>
        <v>0</v>
      </c>
      <c r="D1599" s="72">
        <f>'Balance N'!L1602</f>
        <v>0</v>
      </c>
      <c r="E1599" s="72">
        <f>'Balance N'!M1602</f>
        <v>0</v>
      </c>
      <c r="F1599" s="72">
        <f>'Balance N'!N1602</f>
        <v>0</v>
      </c>
      <c r="G1599" s="72">
        <f>'Balance N'!O1602</f>
        <v>0</v>
      </c>
      <c r="H1599" s="72">
        <f>'Balance N'!P1602</f>
        <v>0</v>
      </c>
      <c r="I1599" s="74">
        <f t="shared" si="24"/>
        <v>0</v>
      </c>
    </row>
    <row r="1600" spans="1:9" ht="15.6">
      <c r="A1600" s="70">
        <f>'Balance N'!I1603</f>
        <v>0</v>
      </c>
      <c r="B1600" s="71">
        <f>'Balance N'!J1603</f>
        <v>0</v>
      </c>
      <c r="C1600" s="72">
        <f>'Balance N'!K1603</f>
        <v>0</v>
      </c>
      <c r="D1600" s="72">
        <f>'Balance N'!L1603</f>
        <v>0</v>
      </c>
      <c r="E1600" s="72">
        <f>'Balance N'!M1603</f>
        <v>0</v>
      </c>
      <c r="F1600" s="72">
        <f>'Balance N'!N1603</f>
        <v>0</v>
      </c>
      <c r="G1600" s="72">
        <f>'Balance N'!O1603</f>
        <v>0</v>
      </c>
      <c r="H1600" s="72">
        <f>'Balance N'!P1603</f>
        <v>0</v>
      </c>
      <c r="I1600" s="74">
        <f t="shared" si="24"/>
        <v>0</v>
      </c>
    </row>
    <row r="1601" spans="1:9" ht="15.6">
      <c r="A1601" s="70">
        <f>'Balance N'!I1604</f>
        <v>0</v>
      </c>
      <c r="B1601" s="71">
        <f>'Balance N'!J1604</f>
        <v>0</v>
      </c>
      <c r="C1601" s="72">
        <f>'Balance N'!K1604</f>
        <v>0</v>
      </c>
      <c r="D1601" s="72">
        <f>'Balance N'!L1604</f>
        <v>0</v>
      </c>
      <c r="E1601" s="72">
        <f>'Balance N'!M1604</f>
        <v>0</v>
      </c>
      <c r="F1601" s="72">
        <f>'Balance N'!N1604</f>
        <v>0</v>
      </c>
      <c r="G1601" s="72">
        <f>'Balance N'!O1604</f>
        <v>0</v>
      </c>
      <c r="H1601" s="72">
        <f>'Balance N'!P1604</f>
        <v>0</v>
      </c>
      <c r="I1601" s="74">
        <f t="shared" si="24"/>
        <v>0</v>
      </c>
    </row>
    <row r="1602" spans="1:9" ht="15.6">
      <c r="A1602" s="70">
        <f>'Balance N'!I1605</f>
        <v>0</v>
      </c>
      <c r="B1602" s="71">
        <f>'Balance N'!J1605</f>
        <v>0</v>
      </c>
      <c r="C1602" s="72">
        <f>'Balance N'!K1605</f>
        <v>0</v>
      </c>
      <c r="D1602" s="72">
        <f>'Balance N'!L1605</f>
        <v>0</v>
      </c>
      <c r="E1602" s="72">
        <f>'Balance N'!M1605</f>
        <v>0</v>
      </c>
      <c r="F1602" s="72">
        <f>'Balance N'!N1605</f>
        <v>0</v>
      </c>
      <c r="G1602" s="72">
        <f>'Balance N'!O1605</f>
        <v>0</v>
      </c>
      <c r="H1602" s="72">
        <f>'Balance N'!P1605</f>
        <v>0</v>
      </c>
      <c r="I1602" s="74">
        <f t="shared" si="24"/>
        <v>0</v>
      </c>
    </row>
    <row r="1603" spans="1:9" ht="15.6">
      <c r="A1603" s="70">
        <f>'Balance N'!I1606</f>
        <v>0</v>
      </c>
      <c r="B1603" s="71">
        <f>'Balance N'!J1606</f>
        <v>0</v>
      </c>
      <c r="C1603" s="72">
        <f>'Balance N'!K1606</f>
        <v>0</v>
      </c>
      <c r="D1603" s="72">
        <f>'Balance N'!L1606</f>
        <v>0</v>
      </c>
      <c r="E1603" s="72">
        <f>'Balance N'!M1606</f>
        <v>0</v>
      </c>
      <c r="F1603" s="72">
        <f>'Balance N'!N1606</f>
        <v>0</v>
      </c>
      <c r="G1603" s="72">
        <f>'Balance N'!O1606</f>
        <v>0</v>
      </c>
      <c r="H1603" s="72">
        <f>'Balance N'!P1606</f>
        <v>0</v>
      </c>
      <c r="I1603" s="74">
        <f t="shared" ref="I1603:I1666" si="25">(C1603-D1603)+(E1603-F1603)-(G1603-H1603)</f>
        <v>0</v>
      </c>
    </row>
    <row r="1604" spans="1:9" ht="15.6">
      <c r="A1604" s="70">
        <f>'Balance N'!I1607</f>
        <v>0</v>
      </c>
      <c r="B1604" s="71">
        <f>'Balance N'!J1607</f>
        <v>0</v>
      </c>
      <c r="C1604" s="72">
        <f>'Balance N'!K1607</f>
        <v>0</v>
      </c>
      <c r="D1604" s="72">
        <f>'Balance N'!L1607</f>
        <v>0</v>
      </c>
      <c r="E1604" s="72">
        <f>'Balance N'!M1607</f>
        <v>0</v>
      </c>
      <c r="F1604" s="72">
        <f>'Balance N'!N1607</f>
        <v>0</v>
      </c>
      <c r="G1604" s="72">
        <f>'Balance N'!O1607</f>
        <v>0</v>
      </c>
      <c r="H1604" s="72">
        <f>'Balance N'!P1607</f>
        <v>0</v>
      </c>
      <c r="I1604" s="74">
        <f t="shared" si="25"/>
        <v>0</v>
      </c>
    </row>
    <row r="1605" spans="1:9" ht="15.6">
      <c r="A1605" s="70">
        <f>'Balance N'!I1608</f>
        <v>0</v>
      </c>
      <c r="B1605" s="71">
        <f>'Balance N'!J1608</f>
        <v>0</v>
      </c>
      <c r="C1605" s="72">
        <f>'Balance N'!K1608</f>
        <v>0</v>
      </c>
      <c r="D1605" s="72">
        <f>'Balance N'!L1608</f>
        <v>0</v>
      </c>
      <c r="E1605" s="72">
        <f>'Balance N'!M1608</f>
        <v>0</v>
      </c>
      <c r="F1605" s="72">
        <f>'Balance N'!N1608</f>
        <v>0</v>
      </c>
      <c r="G1605" s="72">
        <f>'Balance N'!O1608</f>
        <v>0</v>
      </c>
      <c r="H1605" s="72">
        <f>'Balance N'!P1608</f>
        <v>0</v>
      </c>
      <c r="I1605" s="74">
        <f t="shared" si="25"/>
        <v>0</v>
      </c>
    </row>
    <row r="1606" spans="1:9" ht="15.6">
      <c r="A1606" s="70">
        <f>'Balance N'!I1609</f>
        <v>0</v>
      </c>
      <c r="B1606" s="71">
        <f>'Balance N'!J1609</f>
        <v>0</v>
      </c>
      <c r="C1606" s="72">
        <f>'Balance N'!K1609</f>
        <v>0</v>
      </c>
      <c r="D1606" s="72">
        <f>'Balance N'!L1609</f>
        <v>0</v>
      </c>
      <c r="E1606" s="72">
        <f>'Balance N'!M1609</f>
        <v>0</v>
      </c>
      <c r="F1606" s="72">
        <f>'Balance N'!N1609</f>
        <v>0</v>
      </c>
      <c r="G1606" s="72">
        <f>'Balance N'!O1609</f>
        <v>0</v>
      </c>
      <c r="H1606" s="72">
        <f>'Balance N'!P1609</f>
        <v>0</v>
      </c>
      <c r="I1606" s="74">
        <f t="shared" si="25"/>
        <v>0</v>
      </c>
    </row>
    <row r="1607" spans="1:9" ht="15.6">
      <c r="A1607" s="70">
        <f>'Balance N'!I1610</f>
        <v>0</v>
      </c>
      <c r="B1607" s="71">
        <f>'Balance N'!J1610</f>
        <v>0</v>
      </c>
      <c r="C1607" s="72">
        <f>'Balance N'!K1610</f>
        <v>0</v>
      </c>
      <c r="D1607" s="72">
        <f>'Balance N'!L1610</f>
        <v>0</v>
      </c>
      <c r="E1607" s="72">
        <f>'Balance N'!M1610</f>
        <v>0</v>
      </c>
      <c r="F1607" s="72">
        <f>'Balance N'!N1610</f>
        <v>0</v>
      </c>
      <c r="G1607" s="72">
        <f>'Balance N'!O1610</f>
        <v>0</v>
      </c>
      <c r="H1607" s="72">
        <f>'Balance N'!P1610</f>
        <v>0</v>
      </c>
      <c r="I1607" s="74">
        <f t="shared" si="25"/>
        <v>0</v>
      </c>
    </row>
    <row r="1608" spans="1:9" ht="15.6">
      <c r="A1608" s="70">
        <f>'Balance N'!I1611</f>
        <v>0</v>
      </c>
      <c r="B1608" s="71">
        <f>'Balance N'!J1611</f>
        <v>0</v>
      </c>
      <c r="C1608" s="72">
        <f>'Balance N'!K1611</f>
        <v>0</v>
      </c>
      <c r="D1608" s="72">
        <f>'Balance N'!L1611</f>
        <v>0</v>
      </c>
      <c r="E1608" s="72">
        <f>'Balance N'!M1611</f>
        <v>0</v>
      </c>
      <c r="F1608" s="72">
        <f>'Balance N'!N1611</f>
        <v>0</v>
      </c>
      <c r="G1608" s="72">
        <f>'Balance N'!O1611</f>
        <v>0</v>
      </c>
      <c r="H1608" s="72">
        <f>'Balance N'!P1611</f>
        <v>0</v>
      </c>
      <c r="I1608" s="74">
        <f t="shared" si="25"/>
        <v>0</v>
      </c>
    </row>
    <row r="1609" spans="1:9" ht="15.6">
      <c r="A1609" s="70">
        <f>'Balance N'!I1612</f>
        <v>0</v>
      </c>
      <c r="B1609" s="71">
        <f>'Balance N'!J1612</f>
        <v>0</v>
      </c>
      <c r="C1609" s="72">
        <f>'Balance N'!K1612</f>
        <v>0</v>
      </c>
      <c r="D1609" s="72">
        <f>'Balance N'!L1612</f>
        <v>0</v>
      </c>
      <c r="E1609" s="72">
        <f>'Balance N'!M1612</f>
        <v>0</v>
      </c>
      <c r="F1609" s="72">
        <f>'Balance N'!N1612</f>
        <v>0</v>
      </c>
      <c r="G1609" s="72">
        <f>'Balance N'!O1612</f>
        <v>0</v>
      </c>
      <c r="H1609" s="72">
        <f>'Balance N'!P1612</f>
        <v>0</v>
      </c>
      <c r="I1609" s="74">
        <f t="shared" si="25"/>
        <v>0</v>
      </c>
    </row>
    <row r="1610" spans="1:9" ht="15.6">
      <c r="A1610" s="70">
        <f>'Balance N'!I1613</f>
        <v>0</v>
      </c>
      <c r="B1610" s="71">
        <f>'Balance N'!J1613</f>
        <v>0</v>
      </c>
      <c r="C1610" s="72">
        <f>'Balance N'!K1613</f>
        <v>0</v>
      </c>
      <c r="D1610" s="72">
        <f>'Balance N'!L1613</f>
        <v>0</v>
      </c>
      <c r="E1610" s="72">
        <f>'Balance N'!M1613</f>
        <v>0</v>
      </c>
      <c r="F1610" s="72">
        <f>'Balance N'!N1613</f>
        <v>0</v>
      </c>
      <c r="G1610" s="72">
        <f>'Balance N'!O1613</f>
        <v>0</v>
      </c>
      <c r="H1610" s="72">
        <f>'Balance N'!P1613</f>
        <v>0</v>
      </c>
      <c r="I1610" s="74">
        <f t="shared" si="25"/>
        <v>0</v>
      </c>
    </row>
    <row r="1611" spans="1:9" ht="15.6">
      <c r="A1611" s="70">
        <f>'Balance N'!I1614</f>
        <v>0</v>
      </c>
      <c r="B1611" s="71">
        <f>'Balance N'!J1614</f>
        <v>0</v>
      </c>
      <c r="C1611" s="72">
        <f>'Balance N'!K1614</f>
        <v>0</v>
      </c>
      <c r="D1611" s="72">
        <f>'Balance N'!L1614</f>
        <v>0</v>
      </c>
      <c r="E1611" s="72">
        <f>'Balance N'!M1614</f>
        <v>0</v>
      </c>
      <c r="F1611" s="72">
        <f>'Balance N'!N1614</f>
        <v>0</v>
      </c>
      <c r="G1611" s="72">
        <f>'Balance N'!O1614</f>
        <v>0</v>
      </c>
      <c r="H1611" s="72">
        <f>'Balance N'!P1614</f>
        <v>0</v>
      </c>
      <c r="I1611" s="74">
        <f t="shared" si="25"/>
        <v>0</v>
      </c>
    </row>
    <row r="1612" spans="1:9" ht="15.6">
      <c r="A1612" s="70">
        <f>'Balance N'!I1615</f>
        <v>0</v>
      </c>
      <c r="B1612" s="71">
        <f>'Balance N'!J1615</f>
        <v>0</v>
      </c>
      <c r="C1612" s="72">
        <f>'Balance N'!K1615</f>
        <v>0</v>
      </c>
      <c r="D1612" s="72">
        <f>'Balance N'!L1615</f>
        <v>0</v>
      </c>
      <c r="E1612" s="72">
        <f>'Balance N'!M1615</f>
        <v>0</v>
      </c>
      <c r="F1612" s="72">
        <f>'Balance N'!N1615</f>
        <v>0</v>
      </c>
      <c r="G1612" s="72">
        <f>'Balance N'!O1615</f>
        <v>0</v>
      </c>
      <c r="H1612" s="72">
        <f>'Balance N'!P1615</f>
        <v>0</v>
      </c>
      <c r="I1612" s="74">
        <f t="shared" si="25"/>
        <v>0</v>
      </c>
    </row>
    <row r="1613" spans="1:9" ht="15.6">
      <c r="A1613" s="70">
        <f>'Balance N'!I1616</f>
        <v>0</v>
      </c>
      <c r="B1613" s="71">
        <f>'Balance N'!J1616</f>
        <v>0</v>
      </c>
      <c r="C1613" s="72">
        <f>'Balance N'!K1616</f>
        <v>0</v>
      </c>
      <c r="D1613" s="72">
        <f>'Balance N'!L1616</f>
        <v>0</v>
      </c>
      <c r="E1613" s="72">
        <f>'Balance N'!M1616</f>
        <v>0</v>
      </c>
      <c r="F1613" s="72">
        <f>'Balance N'!N1616</f>
        <v>0</v>
      </c>
      <c r="G1613" s="72">
        <f>'Balance N'!O1616</f>
        <v>0</v>
      </c>
      <c r="H1613" s="72">
        <f>'Balance N'!P1616</f>
        <v>0</v>
      </c>
      <c r="I1613" s="74">
        <f t="shared" si="25"/>
        <v>0</v>
      </c>
    </row>
    <row r="1614" spans="1:9" ht="15.6">
      <c r="A1614" s="70">
        <f>'Balance N'!I1617</f>
        <v>0</v>
      </c>
      <c r="B1614" s="71">
        <f>'Balance N'!J1617</f>
        <v>0</v>
      </c>
      <c r="C1614" s="72">
        <f>'Balance N'!K1617</f>
        <v>0</v>
      </c>
      <c r="D1614" s="72">
        <f>'Balance N'!L1617</f>
        <v>0</v>
      </c>
      <c r="E1614" s="72">
        <f>'Balance N'!M1617</f>
        <v>0</v>
      </c>
      <c r="F1614" s="72">
        <f>'Balance N'!N1617</f>
        <v>0</v>
      </c>
      <c r="G1614" s="72">
        <f>'Balance N'!O1617</f>
        <v>0</v>
      </c>
      <c r="H1614" s="72">
        <f>'Balance N'!P1617</f>
        <v>0</v>
      </c>
      <c r="I1614" s="74">
        <f t="shared" si="25"/>
        <v>0</v>
      </c>
    </row>
    <row r="1615" spans="1:9" ht="15.6">
      <c r="A1615" s="70">
        <f>'Balance N'!I1618</f>
        <v>0</v>
      </c>
      <c r="B1615" s="71">
        <f>'Balance N'!J1618</f>
        <v>0</v>
      </c>
      <c r="C1615" s="72">
        <f>'Balance N'!K1618</f>
        <v>0</v>
      </c>
      <c r="D1615" s="72">
        <f>'Balance N'!L1618</f>
        <v>0</v>
      </c>
      <c r="E1615" s="72">
        <f>'Balance N'!M1618</f>
        <v>0</v>
      </c>
      <c r="F1615" s="72">
        <f>'Balance N'!N1618</f>
        <v>0</v>
      </c>
      <c r="G1615" s="72">
        <f>'Balance N'!O1618</f>
        <v>0</v>
      </c>
      <c r="H1615" s="72">
        <f>'Balance N'!P1618</f>
        <v>0</v>
      </c>
      <c r="I1615" s="74">
        <f t="shared" si="25"/>
        <v>0</v>
      </c>
    </row>
    <row r="1616" spans="1:9" ht="15.6">
      <c r="A1616" s="70">
        <f>'Balance N'!I1619</f>
        <v>0</v>
      </c>
      <c r="B1616" s="71">
        <f>'Balance N'!J1619</f>
        <v>0</v>
      </c>
      <c r="C1616" s="72">
        <f>'Balance N'!K1619</f>
        <v>0</v>
      </c>
      <c r="D1616" s="72">
        <f>'Balance N'!L1619</f>
        <v>0</v>
      </c>
      <c r="E1616" s="72">
        <f>'Balance N'!M1619</f>
        <v>0</v>
      </c>
      <c r="F1616" s="72">
        <f>'Balance N'!N1619</f>
        <v>0</v>
      </c>
      <c r="G1616" s="72">
        <f>'Balance N'!O1619</f>
        <v>0</v>
      </c>
      <c r="H1616" s="72">
        <f>'Balance N'!P1619</f>
        <v>0</v>
      </c>
      <c r="I1616" s="74">
        <f t="shared" si="25"/>
        <v>0</v>
      </c>
    </row>
    <row r="1617" spans="1:9" ht="15.6">
      <c r="A1617" s="70">
        <f>'Balance N'!I1620</f>
        <v>0</v>
      </c>
      <c r="B1617" s="71">
        <f>'Balance N'!J1620</f>
        <v>0</v>
      </c>
      <c r="C1617" s="72">
        <f>'Balance N'!K1620</f>
        <v>0</v>
      </c>
      <c r="D1617" s="72">
        <f>'Balance N'!L1620</f>
        <v>0</v>
      </c>
      <c r="E1617" s="72">
        <f>'Balance N'!M1620</f>
        <v>0</v>
      </c>
      <c r="F1617" s="72">
        <f>'Balance N'!N1620</f>
        <v>0</v>
      </c>
      <c r="G1617" s="72">
        <f>'Balance N'!O1620</f>
        <v>0</v>
      </c>
      <c r="H1617" s="72">
        <f>'Balance N'!P1620</f>
        <v>0</v>
      </c>
      <c r="I1617" s="74">
        <f t="shared" si="25"/>
        <v>0</v>
      </c>
    </row>
    <row r="1618" spans="1:9" ht="15.6">
      <c r="A1618" s="70">
        <f>'Balance N'!I1621</f>
        <v>0</v>
      </c>
      <c r="B1618" s="71">
        <f>'Balance N'!J1621</f>
        <v>0</v>
      </c>
      <c r="C1618" s="72">
        <f>'Balance N'!K1621</f>
        <v>0</v>
      </c>
      <c r="D1618" s="72">
        <f>'Balance N'!L1621</f>
        <v>0</v>
      </c>
      <c r="E1618" s="72">
        <f>'Balance N'!M1621</f>
        <v>0</v>
      </c>
      <c r="F1618" s="72">
        <f>'Balance N'!N1621</f>
        <v>0</v>
      </c>
      <c r="G1618" s="72">
        <f>'Balance N'!O1621</f>
        <v>0</v>
      </c>
      <c r="H1618" s="72">
        <f>'Balance N'!P1621</f>
        <v>0</v>
      </c>
      <c r="I1618" s="74">
        <f t="shared" si="25"/>
        <v>0</v>
      </c>
    </row>
    <row r="1619" spans="1:9" ht="15.6">
      <c r="A1619" s="70">
        <f>'Balance N'!I1622</f>
        <v>0</v>
      </c>
      <c r="B1619" s="71">
        <f>'Balance N'!J1622</f>
        <v>0</v>
      </c>
      <c r="C1619" s="72">
        <f>'Balance N'!K1622</f>
        <v>0</v>
      </c>
      <c r="D1619" s="72">
        <f>'Balance N'!L1622</f>
        <v>0</v>
      </c>
      <c r="E1619" s="72">
        <f>'Balance N'!M1622</f>
        <v>0</v>
      </c>
      <c r="F1619" s="72">
        <f>'Balance N'!N1622</f>
        <v>0</v>
      </c>
      <c r="G1619" s="72">
        <f>'Balance N'!O1622</f>
        <v>0</v>
      </c>
      <c r="H1619" s="72">
        <f>'Balance N'!P1622</f>
        <v>0</v>
      </c>
      <c r="I1619" s="74">
        <f t="shared" si="25"/>
        <v>0</v>
      </c>
    </row>
    <row r="1620" spans="1:9" ht="15.6">
      <c r="A1620" s="70">
        <f>'Balance N'!I1623</f>
        <v>0</v>
      </c>
      <c r="B1620" s="71">
        <f>'Balance N'!J1623</f>
        <v>0</v>
      </c>
      <c r="C1620" s="72">
        <f>'Balance N'!K1623</f>
        <v>0</v>
      </c>
      <c r="D1620" s="72">
        <f>'Balance N'!L1623</f>
        <v>0</v>
      </c>
      <c r="E1620" s="72">
        <f>'Balance N'!M1623</f>
        <v>0</v>
      </c>
      <c r="F1620" s="72">
        <f>'Balance N'!N1623</f>
        <v>0</v>
      </c>
      <c r="G1620" s="72">
        <f>'Balance N'!O1623</f>
        <v>0</v>
      </c>
      <c r="H1620" s="72">
        <f>'Balance N'!P1623</f>
        <v>0</v>
      </c>
      <c r="I1620" s="74">
        <f t="shared" si="25"/>
        <v>0</v>
      </c>
    </row>
    <row r="1621" spans="1:9" ht="15.6">
      <c r="A1621" s="70">
        <f>'Balance N'!I1624</f>
        <v>0</v>
      </c>
      <c r="B1621" s="71">
        <f>'Balance N'!J1624</f>
        <v>0</v>
      </c>
      <c r="C1621" s="72">
        <f>'Balance N'!K1624</f>
        <v>0</v>
      </c>
      <c r="D1621" s="72">
        <f>'Balance N'!L1624</f>
        <v>0</v>
      </c>
      <c r="E1621" s="72">
        <f>'Balance N'!M1624</f>
        <v>0</v>
      </c>
      <c r="F1621" s="72">
        <f>'Balance N'!N1624</f>
        <v>0</v>
      </c>
      <c r="G1621" s="72">
        <f>'Balance N'!O1624</f>
        <v>0</v>
      </c>
      <c r="H1621" s="72">
        <f>'Balance N'!P1624</f>
        <v>0</v>
      </c>
      <c r="I1621" s="74">
        <f t="shared" si="25"/>
        <v>0</v>
      </c>
    </row>
    <row r="1622" spans="1:9" ht="15.6">
      <c r="A1622" s="70">
        <f>'Balance N'!I1625</f>
        <v>0</v>
      </c>
      <c r="B1622" s="71">
        <f>'Balance N'!J1625</f>
        <v>0</v>
      </c>
      <c r="C1622" s="72">
        <f>'Balance N'!K1625</f>
        <v>0</v>
      </c>
      <c r="D1622" s="72">
        <f>'Balance N'!L1625</f>
        <v>0</v>
      </c>
      <c r="E1622" s="72">
        <f>'Balance N'!M1625</f>
        <v>0</v>
      </c>
      <c r="F1622" s="72">
        <f>'Balance N'!N1625</f>
        <v>0</v>
      </c>
      <c r="G1622" s="72">
        <f>'Balance N'!O1625</f>
        <v>0</v>
      </c>
      <c r="H1622" s="72">
        <f>'Balance N'!P1625</f>
        <v>0</v>
      </c>
      <c r="I1622" s="74">
        <f t="shared" si="25"/>
        <v>0</v>
      </c>
    </row>
    <row r="1623" spans="1:9" ht="15.6">
      <c r="A1623" s="70">
        <f>'Balance N'!I1626</f>
        <v>0</v>
      </c>
      <c r="B1623" s="71">
        <f>'Balance N'!J1626</f>
        <v>0</v>
      </c>
      <c r="C1623" s="72">
        <f>'Balance N'!K1626</f>
        <v>0</v>
      </c>
      <c r="D1623" s="72">
        <f>'Balance N'!L1626</f>
        <v>0</v>
      </c>
      <c r="E1623" s="72">
        <f>'Balance N'!M1626</f>
        <v>0</v>
      </c>
      <c r="F1623" s="72">
        <f>'Balance N'!N1626</f>
        <v>0</v>
      </c>
      <c r="G1623" s="72">
        <f>'Balance N'!O1626</f>
        <v>0</v>
      </c>
      <c r="H1623" s="72">
        <f>'Balance N'!P1626</f>
        <v>0</v>
      </c>
      <c r="I1623" s="74">
        <f t="shared" si="25"/>
        <v>0</v>
      </c>
    </row>
    <row r="1624" spans="1:9" ht="15.6">
      <c r="A1624" s="70">
        <f>'Balance N'!I1627</f>
        <v>0</v>
      </c>
      <c r="B1624" s="71">
        <f>'Balance N'!J1627</f>
        <v>0</v>
      </c>
      <c r="C1624" s="72">
        <f>'Balance N'!K1627</f>
        <v>0</v>
      </c>
      <c r="D1624" s="72">
        <f>'Balance N'!L1627</f>
        <v>0</v>
      </c>
      <c r="E1624" s="72">
        <f>'Balance N'!M1627</f>
        <v>0</v>
      </c>
      <c r="F1624" s="72">
        <f>'Balance N'!N1627</f>
        <v>0</v>
      </c>
      <c r="G1624" s="72">
        <f>'Balance N'!O1627</f>
        <v>0</v>
      </c>
      <c r="H1624" s="72">
        <f>'Balance N'!P1627</f>
        <v>0</v>
      </c>
      <c r="I1624" s="74">
        <f t="shared" si="25"/>
        <v>0</v>
      </c>
    </row>
    <row r="1625" spans="1:9" ht="15.6">
      <c r="A1625" s="70">
        <f>'Balance N'!I1628</f>
        <v>0</v>
      </c>
      <c r="B1625" s="71">
        <f>'Balance N'!J1628</f>
        <v>0</v>
      </c>
      <c r="C1625" s="72">
        <f>'Balance N'!K1628</f>
        <v>0</v>
      </c>
      <c r="D1625" s="72">
        <f>'Balance N'!L1628</f>
        <v>0</v>
      </c>
      <c r="E1625" s="72">
        <f>'Balance N'!M1628</f>
        <v>0</v>
      </c>
      <c r="F1625" s="72">
        <f>'Balance N'!N1628</f>
        <v>0</v>
      </c>
      <c r="G1625" s="72">
        <f>'Balance N'!O1628</f>
        <v>0</v>
      </c>
      <c r="H1625" s="72">
        <f>'Balance N'!P1628</f>
        <v>0</v>
      </c>
      <c r="I1625" s="74">
        <f t="shared" si="25"/>
        <v>0</v>
      </c>
    </row>
    <row r="1626" spans="1:9" ht="15.6">
      <c r="A1626" s="70">
        <f>'Balance N'!I1629</f>
        <v>0</v>
      </c>
      <c r="B1626" s="71">
        <f>'Balance N'!J1629</f>
        <v>0</v>
      </c>
      <c r="C1626" s="72">
        <f>'Balance N'!K1629</f>
        <v>0</v>
      </c>
      <c r="D1626" s="72">
        <f>'Balance N'!L1629</f>
        <v>0</v>
      </c>
      <c r="E1626" s="72">
        <f>'Balance N'!M1629</f>
        <v>0</v>
      </c>
      <c r="F1626" s="72">
        <f>'Balance N'!N1629</f>
        <v>0</v>
      </c>
      <c r="G1626" s="72">
        <f>'Balance N'!O1629</f>
        <v>0</v>
      </c>
      <c r="H1626" s="72">
        <f>'Balance N'!P1629</f>
        <v>0</v>
      </c>
      <c r="I1626" s="74">
        <f t="shared" si="25"/>
        <v>0</v>
      </c>
    </row>
    <row r="1627" spans="1:9" ht="15.6">
      <c r="A1627" s="70">
        <f>'Balance N'!I1630</f>
        <v>0</v>
      </c>
      <c r="B1627" s="71">
        <f>'Balance N'!J1630</f>
        <v>0</v>
      </c>
      <c r="C1627" s="72">
        <f>'Balance N'!K1630</f>
        <v>0</v>
      </c>
      <c r="D1627" s="72">
        <f>'Balance N'!L1630</f>
        <v>0</v>
      </c>
      <c r="E1627" s="72">
        <f>'Balance N'!M1630</f>
        <v>0</v>
      </c>
      <c r="F1627" s="72">
        <f>'Balance N'!N1630</f>
        <v>0</v>
      </c>
      <c r="G1627" s="72">
        <f>'Balance N'!O1630</f>
        <v>0</v>
      </c>
      <c r="H1627" s="72">
        <f>'Balance N'!P1630</f>
        <v>0</v>
      </c>
      <c r="I1627" s="74">
        <f t="shared" si="25"/>
        <v>0</v>
      </c>
    </row>
    <row r="1628" spans="1:9" ht="15.6">
      <c r="A1628" s="70">
        <f>'Balance N'!I1631</f>
        <v>0</v>
      </c>
      <c r="B1628" s="71">
        <f>'Balance N'!J1631</f>
        <v>0</v>
      </c>
      <c r="C1628" s="72">
        <f>'Balance N'!K1631</f>
        <v>0</v>
      </c>
      <c r="D1628" s="72">
        <f>'Balance N'!L1631</f>
        <v>0</v>
      </c>
      <c r="E1628" s="72">
        <f>'Balance N'!M1631</f>
        <v>0</v>
      </c>
      <c r="F1628" s="72">
        <f>'Balance N'!N1631</f>
        <v>0</v>
      </c>
      <c r="G1628" s="72">
        <f>'Balance N'!O1631</f>
        <v>0</v>
      </c>
      <c r="H1628" s="72">
        <f>'Balance N'!P1631</f>
        <v>0</v>
      </c>
      <c r="I1628" s="74">
        <f t="shared" si="25"/>
        <v>0</v>
      </c>
    </row>
    <row r="1629" spans="1:9" ht="15.6">
      <c r="A1629" s="70">
        <f>'Balance N'!I1632</f>
        <v>0</v>
      </c>
      <c r="B1629" s="71">
        <f>'Balance N'!J1632</f>
        <v>0</v>
      </c>
      <c r="C1629" s="72">
        <f>'Balance N'!K1632</f>
        <v>0</v>
      </c>
      <c r="D1629" s="72">
        <f>'Balance N'!L1632</f>
        <v>0</v>
      </c>
      <c r="E1629" s="72">
        <f>'Balance N'!M1632</f>
        <v>0</v>
      </c>
      <c r="F1629" s="72">
        <f>'Balance N'!N1632</f>
        <v>0</v>
      </c>
      <c r="G1629" s="72">
        <f>'Balance N'!O1632</f>
        <v>0</v>
      </c>
      <c r="H1629" s="72">
        <f>'Balance N'!P1632</f>
        <v>0</v>
      </c>
      <c r="I1629" s="74">
        <f t="shared" si="25"/>
        <v>0</v>
      </c>
    </row>
    <row r="1630" spans="1:9" ht="15.6">
      <c r="A1630" s="70">
        <f>'Balance N'!I1633</f>
        <v>0</v>
      </c>
      <c r="B1630" s="71">
        <f>'Balance N'!J1633</f>
        <v>0</v>
      </c>
      <c r="C1630" s="72">
        <f>'Balance N'!K1633</f>
        <v>0</v>
      </c>
      <c r="D1630" s="72">
        <f>'Balance N'!L1633</f>
        <v>0</v>
      </c>
      <c r="E1630" s="72">
        <f>'Balance N'!M1633</f>
        <v>0</v>
      </c>
      <c r="F1630" s="72">
        <f>'Balance N'!N1633</f>
        <v>0</v>
      </c>
      <c r="G1630" s="72">
        <f>'Balance N'!O1633</f>
        <v>0</v>
      </c>
      <c r="H1630" s="72">
        <f>'Balance N'!P1633</f>
        <v>0</v>
      </c>
      <c r="I1630" s="74">
        <f t="shared" si="25"/>
        <v>0</v>
      </c>
    </row>
    <row r="1631" spans="1:9" ht="15.6">
      <c r="A1631" s="70">
        <f>'Balance N'!I1634</f>
        <v>0</v>
      </c>
      <c r="B1631" s="71">
        <f>'Balance N'!J1634</f>
        <v>0</v>
      </c>
      <c r="C1631" s="72">
        <f>'Balance N'!K1634</f>
        <v>0</v>
      </c>
      <c r="D1631" s="72">
        <f>'Balance N'!L1634</f>
        <v>0</v>
      </c>
      <c r="E1631" s="72">
        <f>'Balance N'!M1634</f>
        <v>0</v>
      </c>
      <c r="F1631" s="72">
        <f>'Balance N'!N1634</f>
        <v>0</v>
      </c>
      <c r="G1631" s="72">
        <f>'Balance N'!O1634</f>
        <v>0</v>
      </c>
      <c r="H1631" s="72">
        <f>'Balance N'!P1634</f>
        <v>0</v>
      </c>
      <c r="I1631" s="74">
        <f t="shared" si="25"/>
        <v>0</v>
      </c>
    </row>
    <row r="1632" spans="1:9" ht="15.6">
      <c r="A1632" s="70">
        <f>'Balance N'!I1635</f>
        <v>0</v>
      </c>
      <c r="B1632" s="71">
        <f>'Balance N'!J1635</f>
        <v>0</v>
      </c>
      <c r="C1632" s="72">
        <f>'Balance N'!K1635</f>
        <v>0</v>
      </c>
      <c r="D1632" s="72">
        <f>'Balance N'!L1635</f>
        <v>0</v>
      </c>
      <c r="E1632" s="72">
        <f>'Balance N'!M1635</f>
        <v>0</v>
      </c>
      <c r="F1632" s="72">
        <f>'Balance N'!N1635</f>
        <v>0</v>
      </c>
      <c r="G1632" s="72">
        <f>'Balance N'!O1635</f>
        <v>0</v>
      </c>
      <c r="H1632" s="72">
        <f>'Balance N'!P1635</f>
        <v>0</v>
      </c>
      <c r="I1632" s="74">
        <f t="shared" si="25"/>
        <v>0</v>
      </c>
    </row>
    <row r="1633" spans="1:9" ht="15.6">
      <c r="A1633" s="70">
        <f>'Balance N'!I1636</f>
        <v>0</v>
      </c>
      <c r="B1633" s="71">
        <f>'Balance N'!J1636</f>
        <v>0</v>
      </c>
      <c r="C1633" s="72">
        <f>'Balance N'!K1636</f>
        <v>0</v>
      </c>
      <c r="D1633" s="72">
        <f>'Balance N'!L1636</f>
        <v>0</v>
      </c>
      <c r="E1633" s="72">
        <f>'Balance N'!M1636</f>
        <v>0</v>
      </c>
      <c r="F1633" s="72">
        <f>'Balance N'!N1636</f>
        <v>0</v>
      </c>
      <c r="G1633" s="72">
        <f>'Balance N'!O1636</f>
        <v>0</v>
      </c>
      <c r="H1633" s="72">
        <f>'Balance N'!P1636</f>
        <v>0</v>
      </c>
      <c r="I1633" s="74">
        <f t="shared" si="25"/>
        <v>0</v>
      </c>
    </row>
    <row r="1634" spans="1:9" ht="15.6">
      <c r="A1634" s="70">
        <f>'Balance N'!I1637</f>
        <v>0</v>
      </c>
      <c r="B1634" s="71">
        <f>'Balance N'!J1637</f>
        <v>0</v>
      </c>
      <c r="C1634" s="72">
        <f>'Balance N'!K1637</f>
        <v>0</v>
      </c>
      <c r="D1634" s="72">
        <f>'Balance N'!L1637</f>
        <v>0</v>
      </c>
      <c r="E1634" s="72">
        <f>'Balance N'!M1637</f>
        <v>0</v>
      </c>
      <c r="F1634" s="72">
        <f>'Balance N'!N1637</f>
        <v>0</v>
      </c>
      <c r="G1634" s="72">
        <f>'Balance N'!O1637</f>
        <v>0</v>
      </c>
      <c r="H1634" s="72">
        <f>'Balance N'!P1637</f>
        <v>0</v>
      </c>
      <c r="I1634" s="74">
        <f t="shared" si="25"/>
        <v>0</v>
      </c>
    </row>
    <row r="1635" spans="1:9" ht="15.6">
      <c r="A1635" s="70">
        <f>'Balance N'!I1638</f>
        <v>0</v>
      </c>
      <c r="B1635" s="71">
        <f>'Balance N'!J1638</f>
        <v>0</v>
      </c>
      <c r="C1635" s="72">
        <f>'Balance N'!K1638</f>
        <v>0</v>
      </c>
      <c r="D1635" s="72">
        <f>'Balance N'!L1638</f>
        <v>0</v>
      </c>
      <c r="E1635" s="72">
        <f>'Balance N'!M1638</f>
        <v>0</v>
      </c>
      <c r="F1635" s="72">
        <f>'Balance N'!N1638</f>
        <v>0</v>
      </c>
      <c r="G1635" s="72">
        <f>'Balance N'!O1638</f>
        <v>0</v>
      </c>
      <c r="H1635" s="72">
        <f>'Balance N'!P1638</f>
        <v>0</v>
      </c>
      <c r="I1635" s="74">
        <f t="shared" si="25"/>
        <v>0</v>
      </c>
    </row>
    <row r="1636" spans="1:9" ht="15.6">
      <c r="A1636" s="70">
        <f>'Balance N'!I1639</f>
        <v>0</v>
      </c>
      <c r="B1636" s="71">
        <f>'Balance N'!J1639</f>
        <v>0</v>
      </c>
      <c r="C1636" s="72">
        <f>'Balance N'!K1639</f>
        <v>0</v>
      </c>
      <c r="D1636" s="72">
        <f>'Balance N'!L1639</f>
        <v>0</v>
      </c>
      <c r="E1636" s="72">
        <f>'Balance N'!M1639</f>
        <v>0</v>
      </c>
      <c r="F1636" s="72">
        <f>'Balance N'!N1639</f>
        <v>0</v>
      </c>
      <c r="G1636" s="72">
        <f>'Balance N'!O1639</f>
        <v>0</v>
      </c>
      <c r="H1636" s="72">
        <f>'Balance N'!P1639</f>
        <v>0</v>
      </c>
      <c r="I1636" s="74">
        <f t="shared" si="25"/>
        <v>0</v>
      </c>
    </row>
    <row r="1637" spans="1:9" ht="15.6">
      <c r="A1637" s="70">
        <f>'Balance N'!I1640</f>
        <v>0</v>
      </c>
      <c r="B1637" s="71">
        <f>'Balance N'!J1640</f>
        <v>0</v>
      </c>
      <c r="C1637" s="72">
        <f>'Balance N'!K1640</f>
        <v>0</v>
      </c>
      <c r="D1637" s="72">
        <f>'Balance N'!L1640</f>
        <v>0</v>
      </c>
      <c r="E1637" s="72">
        <f>'Balance N'!M1640</f>
        <v>0</v>
      </c>
      <c r="F1637" s="72">
        <f>'Balance N'!N1640</f>
        <v>0</v>
      </c>
      <c r="G1637" s="72">
        <f>'Balance N'!O1640</f>
        <v>0</v>
      </c>
      <c r="H1637" s="72">
        <f>'Balance N'!P1640</f>
        <v>0</v>
      </c>
      <c r="I1637" s="74">
        <f t="shared" si="25"/>
        <v>0</v>
      </c>
    </row>
    <row r="1638" spans="1:9" ht="15.6">
      <c r="A1638" s="70">
        <f>'Balance N'!I1641</f>
        <v>0</v>
      </c>
      <c r="B1638" s="71">
        <f>'Balance N'!J1641</f>
        <v>0</v>
      </c>
      <c r="C1638" s="72">
        <f>'Balance N'!K1641</f>
        <v>0</v>
      </c>
      <c r="D1638" s="72">
        <f>'Balance N'!L1641</f>
        <v>0</v>
      </c>
      <c r="E1638" s="72">
        <f>'Balance N'!M1641</f>
        <v>0</v>
      </c>
      <c r="F1638" s="72">
        <f>'Balance N'!N1641</f>
        <v>0</v>
      </c>
      <c r="G1638" s="72">
        <f>'Balance N'!O1641</f>
        <v>0</v>
      </c>
      <c r="H1638" s="72">
        <f>'Balance N'!P1641</f>
        <v>0</v>
      </c>
      <c r="I1638" s="74">
        <f t="shared" si="25"/>
        <v>0</v>
      </c>
    </row>
    <row r="1639" spans="1:9" ht="15.6">
      <c r="A1639" s="70">
        <f>'Balance N'!I1642</f>
        <v>0</v>
      </c>
      <c r="B1639" s="71">
        <f>'Balance N'!J1642</f>
        <v>0</v>
      </c>
      <c r="C1639" s="72">
        <f>'Balance N'!K1642</f>
        <v>0</v>
      </c>
      <c r="D1639" s="72">
        <f>'Balance N'!L1642</f>
        <v>0</v>
      </c>
      <c r="E1639" s="72">
        <f>'Balance N'!M1642</f>
        <v>0</v>
      </c>
      <c r="F1639" s="72">
        <f>'Balance N'!N1642</f>
        <v>0</v>
      </c>
      <c r="G1639" s="72">
        <f>'Balance N'!O1642</f>
        <v>0</v>
      </c>
      <c r="H1639" s="72">
        <f>'Balance N'!P1642</f>
        <v>0</v>
      </c>
      <c r="I1639" s="74">
        <f t="shared" si="25"/>
        <v>0</v>
      </c>
    </row>
    <row r="1640" spans="1:9" ht="15.6">
      <c r="A1640" s="70">
        <f>'Balance N'!I1643</f>
        <v>0</v>
      </c>
      <c r="B1640" s="71">
        <f>'Balance N'!J1643</f>
        <v>0</v>
      </c>
      <c r="C1640" s="72">
        <f>'Balance N'!K1643</f>
        <v>0</v>
      </c>
      <c r="D1640" s="72">
        <f>'Balance N'!L1643</f>
        <v>0</v>
      </c>
      <c r="E1640" s="72">
        <f>'Balance N'!M1643</f>
        <v>0</v>
      </c>
      <c r="F1640" s="72">
        <f>'Balance N'!N1643</f>
        <v>0</v>
      </c>
      <c r="G1640" s="72">
        <f>'Balance N'!O1643</f>
        <v>0</v>
      </c>
      <c r="H1640" s="72">
        <f>'Balance N'!P1643</f>
        <v>0</v>
      </c>
      <c r="I1640" s="74">
        <f t="shared" si="25"/>
        <v>0</v>
      </c>
    </row>
    <row r="1641" spans="1:9" ht="15.6">
      <c r="A1641" s="70">
        <f>'Balance N'!I1644</f>
        <v>0</v>
      </c>
      <c r="B1641" s="71">
        <f>'Balance N'!J1644</f>
        <v>0</v>
      </c>
      <c r="C1641" s="72">
        <f>'Balance N'!K1644</f>
        <v>0</v>
      </c>
      <c r="D1641" s="72">
        <f>'Balance N'!L1644</f>
        <v>0</v>
      </c>
      <c r="E1641" s="72">
        <f>'Balance N'!M1644</f>
        <v>0</v>
      </c>
      <c r="F1641" s="72">
        <f>'Balance N'!N1644</f>
        <v>0</v>
      </c>
      <c r="G1641" s="72">
        <f>'Balance N'!O1644</f>
        <v>0</v>
      </c>
      <c r="H1641" s="72">
        <f>'Balance N'!P1644</f>
        <v>0</v>
      </c>
      <c r="I1641" s="74">
        <f t="shared" si="25"/>
        <v>0</v>
      </c>
    </row>
    <row r="1642" spans="1:9" ht="15.6">
      <c r="A1642" s="70">
        <f>'Balance N'!I1645</f>
        <v>0</v>
      </c>
      <c r="B1642" s="71">
        <f>'Balance N'!J1645</f>
        <v>0</v>
      </c>
      <c r="C1642" s="72">
        <f>'Balance N'!K1645</f>
        <v>0</v>
      </c>
      <c r="D1642" s="72">
        <f>'Balance N'!L1645</f>
        <v>0</v>
      </c>
      <c r="E1642" s="72">
        <f>'Balance N'!M1645</f>
        <v>0</v>
      </c>
      <c r="F1642" s="72">
        <f>'Balance N'!N1645</f>
        <v>0</v>
      </c>
      <c r="G1642" s="72">
        <f>'Balance N'!O1645</f>
        <v>0</v>
      </c>
      <c r="H1642" s="72">
        <f>'Balance N'!P1645</f>
        <v>0</v>
      </c>
      <c r="I1642" s="74">
        <f t="shared" si="25"/>
        <v>0</v>
      </c>
    </row>
    <row r="1643" spans="1:9" ht="15.6">
      <c r="A1643" s="70">
        <f>'Balance N'!I1646</f>
        <v>0</v>
      </c>
      <c r="B1643" s="71">
        <f>'Balance N'!J1646</f>
        <v>0</v>
      </c>
      <c r="C1643" s="72">
        <f>'Balance N'!K1646</f>
        <v>0</v>
      </c>
      <c r="D1643" s="72">
        <f>'Balance N'!L1646</f>
        <v>0</v>
      </c>
      <c r="E1643" s="72">
        <f>'Balance N'!M1646</f>
        <v>0</v>
      </c>
      <c r="F1643" s="72">
        <f>'Balance N'!N1646</f>
        <v>0</v>
      </c>
      <c r="G1643" s="72">
        <f>'Balance N'!O1646</f>
        <v>0</v>
      </c>
      <c r="H1643" s="72">
        <f>'Balance N'!P1646</f>
        <v>0</v>
      </c>
      <c r="I1643" s="74">
        <f t="shared" si="25"/>
        <v>0</v>
      </c>
    </row>
    <row r="1644" spans="1:9" ht="15.6">
      <c r="A1644" s="70">
        <f>'Balance N'!I1647</f>
        <v>0</v>
      </c>
      <c r="B1644" s="71">
        <f>'Balance N'!J1647</f>
        <v>0</v>
      </c>
      <c r="C1644" s="72">
        <f>'Balance N'!K1647</f>
        <v>0</v>
      </c>
      <c r="D1644" s="72">
        <f>'Balance N'!L1647</f>
        <v>0</v>
      </c>
      <c r="E1644" s="72">
        <f>'Balance N'!M1647</f>
        <v>0</v>
      </c>
      <c r="F1644" s="72">
        <f>'Balance N'!N1647</f>
        <v>0</v>
      </c>
      <c r="G1644" s="72">
        <f>'Balance N'!O1647</f>
        <v>0</v>
      </c>
      <c r="H1644" s="72">
        <f>'Balance N'!P1647</f>
        <v>0</v>
      </c>
      <c r="I1644" s="74">
        <f t="shared" si="25"/>
        <v>0</v>
      </c>
    </row>
    <row r="1645" spans="1:9" ht="15.6">
      <c r="A1645" s="70">
        <f>'Balance N'!I1648</f>
        <v>0</v>
      </c>
      <c r="B1645" s="71">
        <f>'Balance N'!J1648</f>
        <v>0</v>
      </c>
      <c r="C1645" s="72">
        <f>'Balance N'!K1648</f>
        <v>0</v>
      </c>
      <c r="D1645" s="72">
        <f>'Balance N'!L1648</f>
        <v>0</v>
      </c>
      <c r="E1645" s="72">
        <f>'Balance N'!M1648</f>
        <v>0</v>
      </c>
      <c r="F1645" s="72">
        <f>'Balance N'!N1648</f>
        <v>0</v>
      </c>
      <c r="G1645" s="72">
        <f>'Balance N'!O1648</f>
        <v>0</v>
      </c>
      <c r="H1645" s="72">
        <f>'Balance N'!P1648</f>
        <v>0</v>
      </c>
      <c r="I1645" s="74">
        <f t="shared" si="25"/>
        <v>0</v>
      </c>
    </row>
    <row r="1646" spans="1:9" ht="15.6">
      <c r="A1646" s="70">
        <f>'Balance N'!I1649</f>
        <v>0</v>
      </c>
      <c r="B1646" s="71">
        <f>'Balance N'!J1649</f>
        <v>0</v>
      </c>
      <c r="C1646" s="72">
        <f>'Balance N'!K1649</f>
        <v>0</v>
      </c>
      <c r="D1646" s="72">
        <f>'Balance N'!L1649</f>
        <v>0</v>
      </c>
      <c r="E1646" s="72">
        <f>'Balance N'!M1649</f>
        <v>0</v>
      </c>
      <c r="F1646" s="72">
        <f>'Balance N'!N1649</f>
        <v>0</v>
      </c>
      <c r="G1646" s="72">
        <f>'Balance N'!O1649</f>
        <v>0</v>
      </c>
      <c r="H1646" s="72">
        <f>'Balance N'!P1649</f>
        <v>0</v>
      </c>
      <c r="I1646" s="74">
        <f t="shared" si="25"/>
        <v>0</v>
      </c>
    </row>
    <row r="1647" spans="1:9" ht="15.6">
      <c r="A1647" s="70">
        <f>'Balance N'!I1650</f>
        <v>0</v>
      </c>
      <c r="B1647" s="71">
        <f>'Balance N'!J1650</f>
        <v>0</v>
      </c>
      <c r="C1647" s="72">
        <f>'Balance N'!K1650</f>
        <v>0</v>
      </c>
      <c r="D1647" s="72">
        <f>'Balance N'!L1650</f>
        <v>0</v>
      </c>
      <c r="E1647" s="72">
        <f>'Balance N'!M1650</f>
        <v>0</v>
      </c>
      <c r="F1647" s="72">
        <f>'Balance N'!N1650</f>
        <v>0</v>
      </c>
      <c r="G1647" s="72">
        <f>'Balance N'!O1650</f>
        <v>0</v>
      </c>
      <c r="H1647" s="72">
        <f>'Balance N'!P1650</f>
        <v>0</v>
      </c>
      <c r="I1647" s="74">
        <f t="shared" si="25"/>
        <v>0</v>
      </c>
    </row>
    <row r="1648" spans="1:9" ht="15.6">
      <c r="A1648" s="70">
        <f>'Balance N'!I1651</f>
        <v>0</v>
      </c>
      <c r="B1648" s="71">
        <f>'Balance N'!J1651</f>
        <v>0</v>
      </c>
      <c r="C1648" s="72">
        <f>'Balance N'!K1651</f>
        <v>0</v>
      </c>
      <c r="D1648" s="72">
        <f>'Balance N'!L1651</f>
        <v>0</v>
      </c>
      <c r="E1648" s="72">
        <f>'Balance N'!M1651</f>
        <v>0</v>
      </c>
      <c r="F1648" s="72">
        <f>'Balance N'!N1651</f>
        <v>0</v>
      </c>
      <c r="G1648" s="72">
        <f>'Balance N'!O1651</f>
        <v>0</v>
      </c>
      <c r="H1648" s="72">
        <f>'Balance N'!P1651</f>
        <v>0</v>
      </c>
      <c r="I1648" s="74">
        <f t="shared" si="25"/>
        <v>0</v>
      </c>
    </row>
    <row r="1649" spans="1:9" ht="15.6">
      <c r="A1649" s="70">
        <f>'Balance N'!I1652</f>
        <v>0</v>
      </c>
      <c r="B1649" s="71">
        <f>'Balance N'!J1652</f>
        <v>0</v>
      </c>
      <c r="C1649" s="72">
        <f>'Balance N'!K1652</f>
        <v>0</v>
      </c>
      <c r="D1649" s="72">
        <f>'Balance N'!L1652</f>
        <v>0</v>
      </c>
      <c r="E1649" s="72">
        <f>'Balance N'!M1652</f>
        <v>0</v>
      </c>
      <c r="F1649" s="72">
        <f>'Balance N'!N1652</f>
        <v>0</v>
      </c>
      <c r="G1649" s="72">
        <f>'Balance N'!O1652</f>
        <v>0</v>
      </c>
      <c r="H1649" s="72">
        <f>'Balance N'!P1652</f>
        <v>0</v>
      </c>
      <c r="I1649" s="74">
        <f t="shared" si="25"/>
        <v>0</v>
      </c>
    </row>
    <row r="1650" spans="1:9" ht="15.6">
      <c r="A1650" s="70">
        <f>'Balance N'!I1653</f>
        <v>0</v>
      </c>
      <c r="B1650" s="71">
        <f>'Balance N'!J1653</f>
        <v>0</v>
      </c>
      <c r="C1650" s="72">
        <f>'Balance N'!K1653</f>
        <v>0</v>
      </c>
      <c r="D1650" s="72">
        <f>'Balance N'!L1653</f>
        <v>0</v>
      </c>
      <c r="E1650" s="72">
        <f>'Balance N'!M1653</f>
        <v>0</v>
      </c>
      <c r="F1650" s="72">
        <f>'Balance N'!N1653</f>
        <v>0</v>
      </c>
      <c r="G1650" s="72">
        <f>'Balance N'!O1653</f>
        <v>0</v>
      </c>
      <c r="H1650" s="72">
        <f>'Balance N'!P1653</f>
        <v>0</v>
      </c>
      <c r="I1650" s="74">
        <f t="shared" si="25"/>
        <v>0</v>
      </c>
    </row>
    <row r="1651" spans="1:9" ht="15.6">
      <c r="A1651" s="70">
        <f>'Balance N'!I1654</f>
        <v>0</v>
      </c>
      <c r="B1651" s="71">
        <f>'Balance N'!J1654</f>
        <v>0</v>
      </c>
      <c r="C1651" s="72">
        <f>'Balance N'!K1654</f>
        <v>0</v>
      </c>
      <c r="D1651" s="72">
        <f>'Balance N'!L1654</f>
        <v>0</v>
      </c>
      <c r="E1651" s="72">
        <f>'Balance N'!M1654</f>
        <v>0</v>
      </c>
      <c r="F1651" s="72">
        <f>'Balance N'!N1654</f>
        <v>0</v>
      </c>
      <c r="G1651" s="72">
        <f>'Balance N'!O1654</f>
        <v>0</v>
      </c>
      <c r="H1651" s="72">
        <f>'Balance N'!P1654</f>
        <v>0</v>
      </c>
      <c r="I1651" s="74">
        <f t="shared" si="25"/>
        <v>0</v>
      </c>
    </row>
    <row r="1652" spans="1:9" ht="15.6">
      <c r="A1652" s="70">
        <f>'Balance N'!I1655</f>
        <v>0</v>
      </c>
      <c r="B1652" s="71">
        <f>'Balance N'!J1655</f>
        <v>0</v>
      </c>
      <c r="C1652" s="72">
        <f>'Balance N'!K1655</f>
        <v>0</v>
      </c>
      <c r="D1652" s="72">
        <f>'Balance N'!L1655</f>
        <v>0</v>
      </c>
      <c r="E1652" s="72">
        <f>'Balance N'!M1655</f>
        <v>0</v>
      </c>
      <c r="F1652" s="72">
        <f>'Balance N'!N1655</f>
        <v>0</v>
      </c>
      <c r="G1652" s="72">
        <f>'Balance N'!O1655</f>
        <v>0</v>
      </c>
      <c r="H1652" s="72">
        <f>'Balance N'!P1655</f>
        <v>0</v>
      </c>
      <c r="I1652" s="74">
        <f t="shared" si="25"/>
        <v>0</v>
      </c>
    </row>
    <row r="1653" spans="1:9" ht="15.6">
      <c r="A1653" s="70">
        <f>'Balance N'!I1656</f>
        <v>0</v>
      </c>
      <c r="B1653" s="71">
        <f>'Balance N'!J1656</f>
        <v>0</v>
      </c>
      <c r="C1653" s="72">
        <f>'Balance N'!K1656</f>
        <v>0</v>
      </c>
      <c r="D1653" s="72">
        <f>'Balance N'!L1656</f>
        <v>0</v>
      </c>
      <c r="E1653" s="72">
        <f>'Balance N'!M1656</f>
        <v>0</v>
      </c>
      <c r="F1653" s="72">
        <f>'Balance N'!N1656</f>
        <v>0</v>
      </c>
      <c r="G1653" s="72">
        <f>'Balance N'!O1656</f>
        <v>0</v>
      </c>
      <c r="H1653" s="72">
        <f>'Balance N'!P1656</f>
        <v>0</v>
      </c>
      <c r="I1653" s="74">
        <f t="shared" si="25"/>
        <v>0</v>
      </c>
    </row>
    <row r="1654" spans="1:9" ht="15.6">
      <c r="A1654" s="70">
        <f>'Balance N'!I1657</f>
        <v>0</v>
      </c>
      <c r="B1654" s="71">
        <f>'Balance N'!J1657</f>
        <v>0</v>
      </c>
      <c r="C1654" s="72">
        <f>'Balance N'!K1657</f>
        <v>0</v>
      </c>
      <c r="D1654" s="72">
        <f>'Balance N'!L1657</f>
        <v>0</v>
      </c>
      <c r="E1654" s="72">
        <f>'Balance N'!M1657</f>
        <v>0</v>
      </c>
      <c r="F1654" s="72">
        <f>'Balance N'!N1657</f>
        <v>0</v>
      </c>
      <c r="G1654" s="72">
        <f>'Balance N'!O1657</f>
        <v>0</v>
      </c>
      <c r="H1654" s="72">
        <f>'Balance N'!P1657</f>
        <v>0</v>
      </c>
      <c r="I1654" s="74">
        <f t="shared" si="25"/>
        <v>0</v>
      </c>
    </row>
    <row r="1655" spans="1:9" ht="15.6">
      <c r="A1655" s="70">
        <f>'Balance N'!I1658</f>
        <v>0</v>
      </c>
      <c r="B1655" s="71">
        <f>'Balance N'!J1658</f>
        <v>0</v>
      </c>
      <c r="C1655" s="72">
        <f>'Balance N'!K1658</f>
        <v>0</v>
      </c>
      <c r="D1655" s="72">
        <f>'Balance N'!L1658</f>
        <v>0</v>
      </c>
      <c r="E1655" s="72">
        <f>'Balance N'!M1658</f>
        <v>0</v>
      </c>
      <c r="F1655" s="72">
        <f>'Balance N'!N1658</f>
        <v>0</v>
      </c>
      <c r="G1655" s="72">
        <f>'Balance N'!O1658</f>
        <v>0</v>
      </c>
      <c r="H1655" s="72">
        <f>'Balance N'!P1658</f>
        <v>0</v>
      </c>
      <c r="I1655" s="74">
        <f t="shared" si="25"/>
        <v>0</v>
      </c>
    </row>
    <row r="1656" spans="1:9" ht="15.6">
      <c r="A1656" s="70">
        <f>'Balance N'!I1659</f>
        <v>0</v>
      </c>
      <c r="B1656" s="71">
        <f>'Balance N'!J1659</f>
        <v>0</v>
      </c>
      <c r="C1656" s="72">
        <f>'Balance N'!K1659</f>
        <v>0</v>
      </c>
      <c r="D1656" s="72">
        <f>'Balance N'!L1659</f>
        <v>0</v>
      </c>
      <c r="E1656" s="72">
        <f>'Balance N'!M1659</f>
        <v>0</v>
      </c>
      <c r="F1656" s="72">
        <f>'Balance N'!N1659</f>
        <v>0</v>
      </c>
      <c r="G1656" s="72">
        <f>'Balance N'!O1659</f>
        <v>0</v>
      </c>
      <c r="H1656" s="72">
        <f>'Balance N'!P1659</f>
        <v>0</v>
      </c>
      <c r="I1656" s="74">
        <f t="shared" si="25"/>
        <v>0</v>
      </c>
    </row>
    <row r="1657" spans="1:9" ht="15.6">
      <c r="A1657" s="70">
        <f>'Balance N'!I1660</f>
        <v>0</v>
      </c>
      <c r="B1657" s="71">
        <f>'Balance N'!J1660</f>
        <v>0</v>
      </c>
      <c r="C1657" s="72">
        <f>'Balance N'!K1660</f>
        <v>0</v>
      </c>
      <c r="D1657" s="72">
        <f>'Balance N'!L1660</f>
        <v>0</v>
      </c>
      <c r="E1657" s="72">
        <f>'Balance N'!M1660</f>
        <v>0</v>
      </c>
      <c r="F1657" s="72">
        <f>'Balance N'!N1660</f>
        <v>0</v>
      </c>
      <c r="G1657" s="72">
        <f>'Balance N'!O1660</f>
        <v>0</v>
      </c>
      <c r="H1657" s="72">
        <f>'Balance N'!P1660</f>
        <v>0</v>
      </c>
      <c r="I1657" s="74">
        <f t="shared" si="25"/>
        <v>0</v>
      </c>
    </row>
    <row r="1658" spans="1:9" ht="15.6">
      <c r="A1658" s="70">
        <f>'Balance N'!I1661</f>
        <v>0</v>
      </c>
      <c r="B1658" s="71">
        <f>'Balance N'!J1661</f>
        <v>0</v>
      </c>
      <c r="C1658" s="72">
        <f>'Balance N'!K1661</f>
        <v>0</v>
      </c>
      <c r="D1658" s="72">
        <f>'Balance N'!L1661</f>
        <v>0</v>
      </c>
      <c r="E1658" s="72">
        <f>'Balance N'!M1661</f>
        <v>0</v>
      </c>
      <c r="F1658" s="72">
        <f>'Balance N'!N1661</f>
        <v>0</v>
      </c>
      <c r="G1658" s="72">
        <f>'Balance N'!O1661</f>
        <v>0</v>
      </c>
      <c r="H1658" s="72">
        <f>'Balance N'!P1661</f>
        <v>0</v>
      </c>
      <c r="I1658" s="74">
        <f t="shared" si="25"/>
        <v>0</v>
      </c>
    </row>
    <row r="1659" spans="1:9" ht="15.6">
      <c r="A1659" s="70">
        <f>'Balance N'!I1662</f>
        <v>0</v>
      </c>
      <c r="B1659" s="71">
        <f>'Balance N'!J1662</f>
        <v>0</v>
      </c>
      <c r="C1659" s="72">
        <f>'Balance N'!K1662</f>
        <v>0</v>
      </c>
      <c r="D1659" s="72">
        <f>'Balance N'!L1662</f>
        <v>0</v>
      </c>
      <c r="E1659" s="72">
        <f>'Balance N'!M1662</f>
        <v>0</v>
      </c>
      <c r="F1659" s="72">
        <f>'Balance N'!N1662</f>
        <v>0</v>
      </c>
      <c r="G1659" s="72">
        <f>'Balance N'!O1662</f>
        <v>0</v>
      </c>
      <c r="H1659" s="72">
        <f>'Balance N'!P1662</f>
        <v>0</v>
      </c>
      <c r="I1659" s="74">
        <f t="shared" si="25"/>
        <v>0</v>
      </c>
    </row>
    <row r="1660" spans="1:9" ht="15.6">
      <c r="A1660" s="70">
        <f>'Balance N'!I1663</f>
        <v>0</v>
      </c>
      <c r="B1660" s="71">
        <f>'Balance N'!J1663</f>
        <v>0</v>
      </c>
      <c r="C1660" s="72">
        <f>'Balance N'!K1663</f>
        <v>0</v>
      </c>
      <c r="D1660" s="72">
        <f>'Balance N'!L1663</f>
        <v>0</v>
      </c>
      <c r="E1660" s="72">
        <f>'Balance N'!M1663</f>
        <v>0</v>
      </c>
      <c r="F1660" s="72">
        <f>'Balance N'!N1663</f>
        <v>0</v>
      </c>
      <c r="G1660" s="72">
        <f>'Balance N'!O1663</f>
        <v>0</v>
      </c>
      <c r="H1660" s="72">
        <f>'Balance N'!P1663</f>
        <v>0</v>
      </c>
      <c r="I1660" s="74">
        <f t="shared" si="25"/>
        <v>0</v>
      </c>
    </row>
    <row r="1661" spans="1:9" ht="15.6">
      <c r="A1661" s="70">
        <f>'Balance N'!I1664</f>
        <v>0</v>
      </c>
      <c r="B1661" s="71">
        <f>'Balance N'!J1664</f>
        <v>0</v>
      </c>
      <c r="C1661" s="72">
        <f>'Balance N'!K1664</f>
        <v>0</v>
      </c>
      <c r="D1661" s="72">
        <f>'Balance N'!L1664</f>
        <v>0</v>
      </c>
      <c r="E1661" s="72">
        <f>'Balance N'!M1664</f>
        <v>0</v>
      </c>
      <c r="F1661" s="72">
        <f>'Balance N'!N1664</f>
        <v>0</v>
      </c>
      <c r="G1661" s="72">
        <f>'Balance N'!O1664</f>
        <v>0</v>
      </c>
      <c r="H1661" s="72">
        <f>'Balance N'!P1664</f>
        <v>0</v>
      </c>
      <c r="I1661" s="74">
        <f t="shared" si="25"/>
        <v>0</v>
      </c>
    </row>
    <row r="1662" spans="1:9" ht="15.6">
      <c r="A1662" s="70">
        <f>'Balance N'!I1665</f>
        <v>0</v>
      </c>
      <c r="B1662" s="71">
        <f>'Balance N'!J1665</f>
        <v>0</v>
      </c>
      <c r="C1662" s="72">
        <f>'Balance N'!K1665</f>
        <v>0</v>
      </c>
      <c r="D1662" s="72">
        <f>'Balance N'!L1665</f>
        <v>0</v>
      </c>
      <c r="E1662" s="72">
        <f>'Balance N'!M1665</f>
        <v>0</v>
      </c>
      <c r="F1662" s="72">
        <f>'Balance N'!N1665</f>
        <v>0</v>
      </c>
      <c r="G1662" s="72">
        <f>'Balance N'!O1665</f>
        <v>0</v>
      </c>
      <c r="H1662" s="72">
        <f>'Balance N'!P1665</f>
        <v>0</v>
      </c>
      <c r="I1662" s="74">
        <f t="shared" si="25"/>
        <v>0</v>
      </c>
    </row>
    <row r="1663" spans="1:9" ht="15.6">
      <c r="A1663" s="70">
        <f>'Balance N'!I1666</f>
        <v>0</v>
      </c>
      <c r="B1663" s="71">
        <f>'Balance N'!J1666</f>
        <v>0</v>
      </c>
      <c r="C1663" s="72">
        <f>'Balance N'!K1666</f>
        <v>0</v>
      </c>
      <c r="D1663" s="72">
        <f>'Balance N'!L1666</f>
        <v>0</v>
      </c>
      <c r="E1663" s="72">
        <f>'Balance N'!M1666</f>
        <v>0</v>
      </c>
      <c r="F1663" s="72">
        <f>'Balance N'!N1666</f>
        <v>0</v>
      </c>
      <c r="G1663" s="72">
        <f>'Balance N'!O1666</f>
        <v>0</v>
      </c>
      <c r="H1663" s="72">
        <f>'Balance N'!P1666</f>
        <v>0</v>
      </c>
      <c r="I1663" s="74">
        <f t="shared" si="25"/>
        <v>0</v>
      </c>
    </row>
    <row r="1664" spans="1:9" ht="15.6">
      <c r="A1664" s="70">
        <f>'Balance N'!I1667</f>
        <v>0</v>
      </c>
      <c r="B1664" s="71">
        <f>'Balance N'!J1667</f>
        <v>0</v>
      </c>
      <c r="C1664" s="72">
        <f>'Balance N'!K1667</f>
        <v>0</v>
      </c>
      <c r="D1664" s="72">
        <f>'Balance N'!L1667</f>
        <v>0</v>
      </c>
      <c r="E1664" s="72">
        <f>'Balance N'!M1667</f>
        <v>0</v>
      </c>
      <c r="F1664" s="72">
        <f>'Balance N'!N1667</f>
        <v>0</v>
      </c>
      <c r="G1664" s="72">
        <f>'Balance N'!O1667</f>
        <v>0</v>
      </c>
      <c r="H1664" s="72">
        <f>'Balance N'!P1667</f>
        <v>0</v>
      </c>
      <c r="I1664" s="74">
        <f t="shared" si="25"/>
        <v>0</v>
      </c>
    </row>
    <row r="1665" spans="1:9" ht="15.6">
      <c r="A1665" s="70">
        <f>'Balance N'!I1668</f>
        <v>0</v>
      </c>
      <c r="B1665" s="71">
        <f>'Balance N'!J1668</f>
        <v>0</v>
      </c>
      <c r="C1665" s="72">
        <f>'Balance N'!K1668</f>
        <v>0</v>
      </c>
      <c r="D1665" s="72">
        <f>'Balance N'!L1668</f>
        <v>0</v>
      </c>
      <c r="E1665" s="72">
        <f>'Balance N'!M1668</f>
        <v>0</v>
      </c>
      <c r="F1665" s="72">
        <f>'Balance N'!N1668</f>
        <v>0</v>
      </c>
      <c r="G1665" s="72">
        <f>'Balance N'!O1668</f>
        <v>0</v>
      </c>
      <c r="H1665" s="72">
        <f>'Balance N'!P1668</f>
        <v>0</v>
      </c>
      <c r="I1665" s="74">
        <f t="shared" si="25"/>
        <v>0</v>
      </c>
    </row>
    <row r="1666" spans="1:9" ht="15.6">
      <c r="A1666" s="70">
        <f>'Balance N'!I1669</f>
        <v>0</v>
      </c>
      <c r="B1666" s="71">
        <f>'Balance N'!J1669</f>
        <v>0</v>
      </c>
      <c r="C1666" s="72">
        <f>'Balance N'!K1669</f>
        <v>0</v>
      </c>
      <c r="D1666" s="72">
        <f>'Balance N'!L1669</f>
        <v>0</v>
      </c>
      <c r="E1666" s="72">
        <f>'Balance N'!M1669</f>
        <v>0</v>
      </c>
      <c r="F1666" s="72">
        <f>'Balance N'!N1669</f>
        <v>0</v>
      </c>
      <c r="G1666" s="72">
        <f>'Balance N'!O1669</f>
        <v>0</v>
      </c>
      <c r="H1666" s="72">
        <f>'Balance N'!P1669</f>
        <v>0</v>
      </c>
      <c r="I1666" s="74">
        <f t="shared" si="25"/>
        <v>0</v>
      </c>
    </row>
    <row r="1667" spans="1:9" ht="15.6">
      <c r="A1667" s="70">
        <f>'Balance N'!I1670</f>
        <v>0</v>
      </c>
      <c r="B1667" s="71">
        <f>'Balance N'!J1670</f>
        <v>0</v>
      </c>
      <c r="C1667" s="72">
        <f>'Balance N'!K1670</f>
        <v>0</v>
      </c>
      <c r="D1667" s="72">
        <f>'Balance N'!L1670</f>
        <v>0</v>
      </c>
      <c r="E1667" s="72">
        <f>'Balance N'!M1670</f>
        <v>0</v>
      </c>
      <c r="F1667" s="72">
        <f>'Balance N'!N1670</f>
        <v>0</v>
      </c>
      <c r="G1667" s="72">
        <f>'Balance N'!O1670</f>
        <v>0</v>
      </c>
      <c r="H1667" s="72">
        <f>'Balance N'!P1670</f>
        <v>0</v>
      </c>
      <c r="I1667" s="74">
        <f t="shared" ref="I1667:I1730" si="26">(C1667-D1667)+(E1667-F1667)-(G1667-H1667)</f>
        <v>0</v>
      </c>
    </row>
    <row r="1668" spans="1:9" ht="15.6">
      <c r="A1668" s="70">
        <f>'Balance N'!I1671</f>
        <v>0</v>
      </c>
      <c r="B1668" s="71">
        <f>'Balance N'!J1671</f>
        <v>0</v>
      </c>
      <c r="C1668" s="72">
        <f>'Balance N'!K1671</f>
        <v>0</v>
      </c>
      <c r="D1668" s="72">
        <f>'Balance N'!L1671</f>
        <v>0</v>
      </c>
      <c r="E1668" s="72">
        <f>'Balance N'!M1671</f>
        <v>0</v>
      </c>
      <c r="F1668" s="72">
        <f>'Balance N'!N1671</f>
        <v>0</v>
      </c>
      <c r="G1668" s="72">
        <f>'Balance N'!O1671</f>
        <v>0</v>
      </c>
      <c r="H1668" s="72">
        <f>'Balance N'!P1671</f>
        <v>0</v>
      </c>
      <c r="I1668" s="74">
        <f t="shared" si="26"/>
        <v>0</v>
      </c>
    </row>
    <row r="1669" spans="1:9" ht="15.6">
      <c r="A1669" s="70">
        <f>'Balance N'!I1672</f>
        <v>0</v>
      </c>
      <c r="B1669" s="71">
        <f>'Balance N'!J1672</f>
        <v>0</v>
      </c>
      <c r="C1669" s="72">
        <f>'Balance N'!K1672</f>
        <v>0</v>
      </c>
      <c r="D1669" s="72">
        <f>'Balance N'!L1672</f>
        <v>0</v>
      </c>
      <c r="E1669" s="72">
        <f>'Balance N'!M1672</f>
        <v>0</v>
      </c>
      <c r="F1669" s="72">
        <f>'Balance N'!N1672</f>
        <v>0</v>
      </c>
      <c r="G1669" s="72">
        <f>'Balance N'!O1672</f>
        <v>0</v>
      </c>
      <c r="H1669" s="72">
        <f>'Balance N'!P1672</f>
        <v>0</v>
      </c>
      <c r="I1669" s="74">
        <f t="shared" si="26"/>
        <v>0</v>
      </c>
    </row>
    <row r="1670" spans="1:9" ht="15.6">
      <c r="A1670" s="70">
        <f>'Balance N'!I1673</f>
        <v>0</v>
      </c>
      <c r="B1670" s="71">
        <f>'Balance N'!J1673</f>
        <v>0</v>
      </c>
      <c r="C1670" s="72">
        <f>'Balance N'!K1673</f>
        <v>0</v>
      </c>
      <c r="D1670" s="72">
        <f>'Balance N'!L1673</f>
        <v>0</v>
      </c>
      <c r="E1670" s="72">
        <f>'Balance N'!M1673</f>
        <v>0</v>
      </c>
      <c r="F1670" s="72">
        <f>'Balance N'!N1673</f>
        <v>0</v>
      </c>
      <c r="G1670" s="72">
        <f>'Balance N'!O1673</f>
        <v>0</v>
      </c>
      <c r="H1670" s="72">
        <f>'Balance N'!P1673</f>
        <v>0</v>
      </c>
      <c r="I1670" s="74">
        <f t="shared" si="26"/>
        <v>0</v>
      </c>
    </row>
    <row r="1671" spans="1:9" ht="15.6">
      <c r="A1671" s="70">
        <f>'Balance N'!I1674</f>
        <v>0</v>
      </c>
      <c r="B1671" s="71">
        <f>'Balance N'!J1674</f>
        <v>0</v>
      </c>
      <c r="C1671" s="72">
        <f>'Balance N'!K1674</f>
        <v>0</v>
      </c>
      <c r="D1671" s="72">
        <f>'Balance N'!L1674</f>
        <v>0</v>
      </c>
      <c r="E1671" s="72">
        <f>'Balance N'!M1674</f>
        <v>0</v>
      </c>
      <c r="F1671" s="72">
        <f>'Balance N'!N1674</f>
        <v>0</v>
      </c>
      <c r="G1671" s="72">
        <f>'Balance N'!O1674</f>
        <v>0</v>
      </c>
      <c r="H1671" s="72">
        <f>'Balance N'!P1674</f>
        <v>0</v>
      </c>
      <c r="I1671" s="74">
        <f t="shared" si="26"/>
        <v>0</v>
      </c>
    </row>
    <row r="1672" spans="1:9" ht="15.6">
      <c r="A1672" s="70">
        <f>'Balance N'!I1675</f>
        <v>0</v>
      </c>
      <c r="B1672" s="71">
        <f>'Balance N'!J1675</f>
        <v>0</v>
      </c>
      <c r="C1672" s="72">
        <f>'Balance N'!K1675</f>
        <v>0</v>
      </c>
      <c r="D1672" s="72">
        <f>'Balance N'!L1675</f>
        <v>0</v>
      </c>
      <c r="E1672" s="72">
        <f>'Balance N'!M1675</f>
        <v>0</v>
      </c>
      <c r="F1672" s="72">
        <f>'Balance N'!N1675</f>
        <v>0</v>
      </c>
      <c r="G1672" s="72">
        <f>'Balance N'!O1675</f>
        <v>0</v>
      </c>
      <c r="H1672" s="72">
        <f>'Balance N'!P1675</f>
        <v>0</v>
      </c>
      <c r="I1672" s="74">
        <f t="shared" si="26"/>
        <v>0</v>
      </c>
    </row>
    <row r="1673" spans="1:9" ht="15.6">
      <c r="A1673" s="70">
        <f>'Balance N'!I1676</f>
        <v>0</v>
      </c>
      <c r="B1673" s="71">
        <f>'Balance N'!J1676</f>
        <v>0</v>
      </c>
      <c r="C1673" s="72">
        <f>'Balance N'!K1676</f>
        <v>0</v>
      </c>
      <c r="D1673" s="72">
        <f>'Balance N'!L1676</f>
        <v>0</v>
      </c>
      <c r="E1673" s="72">
        <f>'Balance N'!M1676</f>
        <v>0</v>
      </c>
      <c r="F1673" s="72">
        <f>'Balance N'!N1676</f>
        <v>0</v>
      </c>
      <c r="G1673" s="72">
        <f>'Balance N'!O1676</f>
        <v>0</v>
      </c>
      <c r="H1673" s="72">
        <f>'Balance N'!P1676</f>
        <v>0</v>
      </c>
      <c r="I1673" s="74">
        <f t="shared" si="26"/>
        <v>0</v>
      </c>
    </row>
    <row r="1674" spans="1:9" ht="15.6">
      <c r="A1674" s="70">
        <f>'Balance N'!I1677</f>
        <v>0</v>
      </c>
      <c r="B1674" s="71">
        <f>'Balance N'!J1677</f>
        <v>0</v>
      </c>
      <c r="C1674" s="72">
        <f>'Balance N'!K1677</f>
        <v>0</v>
      </c>
      <c r="D1674" s="72">
        <f>'Balance N'!L1677</f>
        <v>0</v>
      </c>
      <c r="E1674" s="72">
        <f>'Balance N'!M1677</f>
        <v>0</v>
      </c>
      <c r="F1674" s="72">
        <f>'Balance N'!N1677</f>
        <v>0</v>
      </c>
      <c r="G1674" s="72">
        <f>'Balance N'!O1677</f>
        <v>0</v>
      </c>
      <c r="H1674" s="72">
        <f>'Balance N'!P1677</f>
        <v>0</v>
      </c>
      <c r="I1674" s="74">
        <f t="shared" si="26"/>
        <v>0</v>
      </c>
    </row>
    <row r="1675" spans="1:9" ht="15.6">
      <c r="A1675" s="70">
        <f>'Balance N'!I1678</f>
        <v>0</v>
      </c>
      <c r="B1675" s="71">
        <f>'Balance N'!J1678</f>
        <v>0</v>
      </c>
      <c r="C1675" s="72">
        <f>'Balance N'!K1678</f>
        <v>0</v>
      </c>
      <c r="D1675" s="72">
        <f>'Balance N'!L1678</f>
        <v>0</v>
      </c>
      <c r="E1675" s="72">
        <f>'Balance N'!M1678</f>
        <v>0</v>
      </c>
      <c r="F1675" s="72">
        <f>'Balance N'!N1678</f>
        <v>0</v>
      </c>
      <c r="G1675" s="72">
        <f>'Balance N'!O1678</f>
        <v>0</v>
      </c>
      <c r="H1675" s="72">
        <f>'Balance N'!P1678</f>
        <v>0</v>
      </c>
      <c r="I1675" s="74">
        <f t="shared" si="26"/>
        <v>0</v>
      </c>
    </row>
    <row r="1676" spans="1:9" ht="15.6">
      <c r="A1676" s="70">
        <f>'Balance N'!I1679</f>
        <v>0</v>
      </c>
      <c r="B1676" s="71">
        <f>'Balance N'!J1679</f>
        <v>0</v>
      </c>
      <c r="C1676" s="72">
        <f>'Balance N'!K1679</f>
        <v>0</v>
      </c>
      <c r="D1676" s="72">
        <f>'Balance N'!L1679</f>
        <v>0</v>
      </c>
      <c r="E1676" s="72">
        <f>'Balance N'!M1679</f>
        <v>0</v>
      </c>
      <c r="F1676" s="72">
        <f>'Balance N'!N1679</f>
        <v>0</v>
      </c>
      <c r="G1676" s="72">
        <f>'Balance N'!O1679</f>
        <v>0</v>
      </c>
      <c r="H1676" s="72">
        <f>'Balance N'!P1679</f>
        <v>0</v>
      </c>
      <c r="I1676" s="74">
        <f t="shared" si="26"/>
        <v>0</v>
      </c>
    </row>
    <row r="1677" spans="1:9" ht="15.6">
      <c r="A1677" s="70">
        <f>'Balance N'!I1680</f>
        <v>0</v>
      </c>
      <c r="B1677" s="71">
        <f>'Balance N'!J1680</f>
        <v>0</v>
      </c>
      <c r="C1677" s="72">
        <f>'Balance N'!K1680</f>
        <v>0</v>
      </c>
      <c r="D1677" s="72">
        <f>'Balance N'!L1680</f>
        <v>0</v>
      </c>
      <c r="E1677" s="72">
        <f>'Balance N'!M1680</f>
        <v>0</v>
      </c>
      <c r="F1677" s="72">
        <f>'Balance N'!N1680</f>
        <v>0</v>
      </c>
      <c r="G1677" s="72">
        <f>'Balance N'!O1680</f>
        <v>0</v>
      </c>
      <c r="H1677" s="72">
        <f>'Balance N'!P1680</f>
        <v>0</v>
      </c>
      <c r="I1677" s="74">
        <f t="shared" si="26"/>
        <v>0</v>
      </c>
    </row>
    <row r="1678" spans="1:9" ht="15.6">
      <c r="A1678" s="70">
        <f>'Balance N'!I1681</f>
        <v>0</v>
      </c>
      <c r="B1678" s="71">
        <f>'Balance N'!J1681</f>
        <v>0</v>
      </c>
      <c r="C1678" s="72">
        <f>'Balance N'!K1681</f>
        <v>0</v>
      </c>
      <c r="D1678" s="72">
        <f>'Balance N'!L1681</f>
        <v>0</v>
      </c>
      <c r="E1678" s="72">
        <f>'Balance N'!M1681</f>
        <v>0</v>
      </c>
      <c r="F1678" s="72">
        <f>'Balance N'!N1681</f>
        <v>0</v>
      </c>
      <c r="G1678" s="72">
        <f>'Balance N'!O1681</f>
        <v>0</v>
      </c>
      <c r="H1678" s="72">
        <f>'Balance N'!P1681</f>
        <v>0</v>
      </c>
      <c r="I1678" s="74">
        <f t="shared" si="26"/>
        <v>0</v>
      </c>
    </row>
    <row r="1679" spans="1:9" ht="15.6">
      <c r="A1679" s="70">
        <f>'Balance N'!I1682</f>
        <v>0</v>
      </c>
      <c r="B1679" s="71">
        <f>'Balance N'!J1682</f>
        <v>0</v>
      </c>
      <c r="C1679" s="72">
        <f>'Balance N'!K1682</f>
        <v>0</v>
      </c>
      <c r="D1679" s="72">
        <f>'Balance N'!L1682</f>
        <v>0</v>
      </c>
      <c r="E1679" s="72">
        <f>'Balance N'!M1682</f>
        <v>0</v>
      </c>
      <c r="F1679" s="72">
        <f>'Balance N'!N1682</f>
        <v>0</v>
      </c>
      <c r="G1679" s="72">
        <f>'Balance N'!O1682</f>
        <v>0</v>
      </c>
      <c r="H1679" s="72">
        <f>'Balance N'!P1682</f>
        <v>0</v>
      </c>
      <c r="I1679" s="74">
        <f t="shared" si="26"/>
        <v>0</v>
      </c>
    </row>
    <row r="1680" spans="1:9" ht="15.6">
      <c r="A1680" s="70">
        <f>'Balance N'!I1683</f>
        <v>0</v>
      </c>
      <c r="B1680" s="71">
        <f>'Balance N'!J1683</f>
        <v>0</v>
      </c>
      <c r="C1680" s="72">
        <f>'Balance N'!K1683</f>
        <v>0</v>
      </c>
      <c r="D1680" s="72">
        <f>'Balance N'!L1683</f>
        <v>0</v>
      </c>
      <c r="E1680" s="72">
        <f>'Balance N'!M1683</f>
        <v>0</v>
      </c>
      <c r="F1680" s="72">
        <f>'Balance N'!N1683</f>
        <v>0</v>
      </c>
      <c r="G1680" s="72">
        <f>'Balance N'!O1683</f>
        <v>0</v>
      </c>
      <c r="H1680" s="72">
        <f>'Balance N'!P1683</f>
        <v>0</v>
      </c>
      <c r="I1680" s="74">
        <f t="shared" si="26"/>
        <v>0</v>
      </c>
    </row>
    <row r="1681" spans="1:9" ht="15.6">
      <c r="A1681" s="70">
        <f>'Balance N'!I1684</f>
        <v>0</v>
      </c>
      <c r="B1681" s="71">
        <f>'Balance N'!J1684</f>
        <v>0</v>
      </c>
      <c r="C1681" s="72">
        <f>'Balance N'!K1684</f>
        <v>0</v>
      </c>
      <c r="D1681" s="72">
        <f>'Balance N'!L1684</f>
        <v>0</v>
      </c>
      <c r="E1681" s="72">
        <f>'Balance N'!M1684</f>
        <v>0</v>
      </c>
      <c r="F1681" s="72">
        <f>'Balance N'!N1684</f>
        <v>0</v>
      </c>
      <c r="G1681" s="72">
        <f>'Balance N'!O1684</f>
        <v>0</v>
      </c>
      <c r="H1681" s="72">
        <f>'Balance N'!P1684</f>
        <v>0</v>
      </c>
      <c r="I1681" s="74">
        <f t="shared" si="26"/>
        <v>0</v>
      </c>
    </row>
    <row r="1682" spans="1:9" ht="15.6">
      <c r="A1682" s="70">
        <f>'Balance N'!I1685</f>
        <v>0</v>
      </c>
      <c r="B1682" s="71">
        <f>'Balance N'!J1685</f>
        <v>0</v>
      </c>
      <c r="C1682" s="72">
        <f>'Balance N'!K1685</f>
        <v>0</v>
      </c>
      <c r="D1682" s="72">
        <f>'Balance N'!L1685</f>
        <v>0</v>
      </c>
      <c r="E1682" s="72">
        <f>'Balance N'!M1685</f>
        <v>0</v>
      </c>
      <c r="F1682" s="72">
        <f>'Balance N'!N1685</f>
        <v>0</v>
      </c>
      <c r="G1682" s="72">
        <f>'Balance N'!O1685</f>
        <v>0</v>
      </c>
      <c r="H1682" s="72">
        <f>'Balance N'!P1685</f>
        <v>0</v>
      </c>
      <c r="I1682" s="74">
        <f t="shared" si="26"/>
        <v>0</v>
      </c>
    </row>
    <row r="1683" spans="1:9" ht="15.6">
      <c r="A1683" s="70">
        <f>'Balance N'!I1686</f>
        <v>0</v>
      </c>
      <c r="B1683" s="71">
        <f>'Balance N'!J1686</f>
        <v>0</v>
      </c>
      <c r="C1683" s="72">
        <f>'Balance N'!K1686</f>
        <v>0</v>
      </c>
      <c r="D1683" s="72">
        <f>'Balance N'!L1686</f>
        <v>0</v>
      </c>
      <c r="E1683" s="72">
        <f>'Balance N'!M1686</f>
        <v>0</v>
      </c>
      <c r="F1683" s="72">
        <f>'Balance N'!N1686</f>
        <v>0</v>
      </c>
      <c r="G1683" s="72">
        <f>'Balance N'!O1686</f>
        <v>0</v>
      </c>
      <c r="H1683" s="72">
        <f>'Balance N'!P1686</f>
        <v>0</v>
      </c>
      <c r="I1683" s="74">
        <f t="shared" si="26"/>
        <v>0</v>
      </c>
    </row>
    <row r="1684" spans="1:9" ht="15.6">
      <c r="A1684" s="70">
        <f>'Balance N'!I1687</f>
        <v>0</v>
      </c>
      <c r="B1684" s="71">
        <f>'Balance N'!J1687</f>
        <v>0</v>
      </c>
      <c r="C1684" s="72">
        <f>'Balance N'!K1687</f>
        <v>0</v>
      </c>
      <c r="D1684" s="72">
        <f>'Balance N'!L1687</f>
        <v>0</v>
      </c>
      <c r="E1684" s="72">
        <f>'Balance N'!M1687</f>
        <v>0</v>
      </c>
      <c r="F1684" s="72">
        <f>'Balance N'!N1687</f>
        <v>0</v>
      </c>
      <c r="G1684" s="72">
        <f>'Balance N'!O1687</f>
        <v>0</v>
      </c>
      <c r="H1684" s="72">
        <f>'Balance N'!P1687</f>
        <v>0</v>
      </c>
      <c r="I1684" s="74">
        <f t="shared" si="26"/>
        <v>0</v>
      </c>
    </row>
    <row r="1685" spans="1:9" ht="15.6">
      <c r="A1685" s="70">
        <f>'Balance N'!I1688</f>
        <v>0</v>
      </c>
      <c r="B1685" s="71">
        <f>'Balance N'!J1688</f>
        <v>0</v>
      </c>
      <c r="C1685" s="72">
        <f>'Balance N'!K1688</f>
        <v>0</v>
      </c>
      <c r="D1685" s="72">
        <f>'Balance N'!L1688</f>
        <v>0</v>
      </c>
      <c r="E1685" s="72">
        <f>'Balance N'!M1688</f>
        <v>0</v>
      </c>
      <c r="F1685" s="72">
        <f>'Balance N'!N1688</f>
        <v>0</v>
      </c>
      <c r="G1685" s="72">
        <f>'Balance N'!O1688</f>
        <v>0</v>
      </c>
      <c r="H1685" s="72">
        <f>'Balance N'!P1688</f>
        <v>0</v>
      </c>
      <c r="I1685" s="74">
        <f t="shared" si="26"/>
        <v>0</v>
      </c>
    </row>
    <row r="1686" spans="1:9" ht="15.6">
      <c r="A1686" s="70">
        <f>'Balance N'!I1689</f>
        <v>0</v>
      </c>
      <c r="B1686" s="71">
        <f>'Balance N'!J1689</f>
        <v>0</v>
      </c>
      <c r="C1686" s="72">
        <f>'Balance N'!K1689</f>
        <v>0</v>
      </c>
      <c r="D1686" s="72">
        <f>'Balance N'!L1689</f>
        <v>0</v>
      </c>
      <c r="E1686" s="72">
        <f>'Balance N'!M1689</f>
        <v>0</v>
      </c>
      <c r="F1686" s="72">
        <f>'Balance N'!N1689</f>
        <v>0</v>
      </c>
      <c r="G1686" s="72">
        <f>'Balance N'!O1689</f>
        <v>0</v>
      </c>
      <c r="H1686" s="72">
        <f>'Balance N'!P1689</f>
        <v>0</v>
      </c>
      <c r="I1686" s="74">
        <f t="shared" si="26"/>
        <v>0</v>
      </c>
    </row>
    <row r="1687" spans="1:9" ht="15.6">
      <c r="A1687" s="70">
        <f>'Balance N'!I1690</f>
        <v>0</v>
      </c>
      <c r="B1687" s="71">
        <f>'Balance N'!J1690</f>
        <v>0</v>
      </c>
      <c r="C1687" s="72">
        <f>'Balance N'!K1690</f>
        <v>0</v>
      </c>
      <c r="D1687" s="72">
        <f>'Balance N'!L1690</f>
        <v>0</v>
      </c>
      <c r="E1687" s="72">
        <f>'Balance N'!M1690</f>
        <v>0</v>
      </c>
      <c r="F1687" s="72">
        <f>'Balance N'!N1690</f>
        <v>0</v>
      </c>
      <c r="G1687" s="72">
        <f>'Balance N'!O1690</f>
        <v>0</v>
      </c>
      <c r="H1687" s="72">
        <f>'Balance N'!P1690</f>
        <v>0</v>
      </c>
      <c r="I1687" s="74">
        <f t="shared" si="26"/>
        <v>0</v>
      </c>
    </row>
    <row r="1688" spans="1:9" ht="15.6">
      <c r="A1688" s="70">
        <f>'Balance N'!I1691</f>
        <v>0</v>
      </c>
      <c r="B1688" s="71">
        <f>'Balance N'!J1691</f>
        <v>0</v>
      </c>
      <c r="C1688" s="72">
        <f>'Balance N'!K1691</f>
        <v>0</v>
      </c>
      <c r="D1688" s="72">
        <f>'Balance N'!L1691</f>
        <v>0</v>
      </c>
      <c r="E1688" s="72">
        <f>'Balance N'!M1691</f>
        <v>0</v>
      </c>
      <c r="F1688" s="72">
        <f>'Balance N'!N1691</f>
        <v>0</v>
      </c>
      <c r="G1688" s="72">
        <f>'Balance N'!O1691</f>
        <v>0</v>
      </c>
      <c r="H1688" s="72">
        <f>'Balance N'!P1691</f>
        <v>0</v>
      </c>
      <c r="I1688" s="74">
        <f t="shared" si="26"/>
        <v>0</v>
      </c>
    </row>
    <row r="1689" spans="1:9" ht="15.6">
      <c r="A1689" s="70">
        <f>'Balance N'!I1692</f>
        <v>0</v>
      </c>
      <c r="B1689" s="71">
        <f>'Balance N'!J1692</f>
        <v>0</v>
      </c>
      <c r="C1689" s="72">
        <f>'Balance N'!K1692</f>
        <v>0</v>
      </c>
      <c r="D1689" s="72">
        <f>'Balance N'!L1692</f>
        <v>0</v>
      </c>
      <c r="E1689" s="72">
        <f>'Balance N'!M1692</f>
        <v>0</v>
      </c>
      <c r="F1689" s="72">
        <f>'Balance N'!N1692</f>
        <v>0</v>
      </c>
      <c r="G1689" s="72">
        <f>'Balance N'!O1692</f>
        <v>0</v>
      </c>
      <c r="H1689" s="72">
        <f>'Balance N'!P1692</f>
        <v>0</v>
      </c>
      <c r="I1689" s="74">
        <f t="shared" si="26"/>
        <v>0</v>
      </c>
    </row>
    <row r="1690" spans="1:9" ht="15.6">
      <c r="A1690" s="70">
        <f>'Balance N'!I1693</f>
        <v>0</v>
      </c>
      <c r="B1690" s="71">
        <f>'Balance N'!J1693</f>
        <v>0</v>
      </c>
      <c r="C1690" s="72">
        <f>'Balance N'!K1693</f>
        <v>0</v>
      </c>
      <c r="D1690" s="72">
        <f>'Balance N'!L1693</f>
        <v>0</v>
      </c>
      <c r="E1690" s="72">
        <f>'Balance N'!M1693</f>
        <v>0</v>
      </c>
      <c r="F1690" s="72">
        <f>'Balance N'!N1693</f>
        <v>0</v>
      </c>
      <c r="G1690" s="72">
        <f>'Balance N'!O1693</f>
        <v>0</v>
      </c>
      <c r="H1690" s="72">
        <f>'Balance N'!P1693</f>
        <v>0</v>
      </c>
      <c r="I1690" s="74">
        <f t="shared" si="26"/>
        <v>0</v>
      </c>
    </row>
    <row r="1691" spans="1:9" ht="15.6">
      <c r="A1691" s="70">
        <f>'Balance N'!I1694</f>
        <v>0</v>
      </c>
      <c r="B1691" s="71">
        <f>'Balance N'!J1694</f>
        <v>0</v>
      </c>
      <c r="C1691" s="72">
        <f>'Balance N'!K1694</f>
        <v>0</v>
      </c>
      <c r="D1691" s="72">
        <f>'Balance N'!L1694</f>
        <v>0</v>
      </c>
      <c r="E1691" s="72">
        <f>'Balance N'!M1694</f>
        <v>0</v>
      </c>
      <c r="F1691" s="72">
        <f>'Balance N'!N1694</f>
        <v>0</v>
      </c>
      <c r="G1691" s="72">
        <f>'Balance N'!O1694</f>
        <v>0</v>
      </c>
      <c r="H1691" s="72">
        <f>'Balance N'!P1694</f>
        <v>0</v>
      </c>
      <c r="I1691" s="74">
        <f t="shared" si="26"/>
        <v>0</v>
      </c>
    </row>
    <row r="1692" spans="1:9" ht="15.6">
      <c r="A1692" s="70">
        <f>'Balance N'!I1695</f>
        <v>0</v>
      </c>
      <c r="B1692" s="71">
        <f>'Balance N'!J1695</f>
        <v>0</v>
      </c>
      <c r="C1692" s="72">
        <f>'Balance N'!K1695</f>
        <v>0</v>
      </c>
      <c r="D1692" s="72">
        <f>'Balance N'!L1695</f>
        <v>0</v>
      </c>
      <c r="E1692" s="72">
        <f>'Balance N'!M1695</f>
        <v>0</v>
      </c>
      <c r="F1692" s="72">
        <f>'Balance N'!N1695</f>
        <v>0</v>
      </c>
      <c r="G1692" s="72">
        <f>'Balance N'!O1695</f>
        <v>0</v>
      </c>
      <c r="H1692" s="72">
        <f>'Balance N'!P1695</f>
        <v>0</v>
      </c>
      <c r="I1692" s="74">
        <f t="shared" si="26"/>
        <v>0</v>
      </c>
    </row>
    <row r="1693" spans="1:9" ht="15.6">
      <c r="A1693" s="70">
        <f>'Balance N'!I1696</f>
        <v>0</v>
      </c>
      <c r="B1693" s="71">
        <f>'Balance N'!J1696</f>
        <v>0</v>
      </c>
      <c r="C1693" s="72">
        <f>'Balance N'!K1696</f>
        <v>0</v>
      </c>
      <c r="D1693" s="72">
        <f>'Balance N'!L1696</f>
        <v>0</v>
      </c>
      <c r="E1693" s="72">
        <f>'Balance N'!M1696</f>
        <v>0</v>
      </c>
      <c r="F1693" s="72">
        <f>'Balance N'!N1696</f>
        <v>0</v>
      </c>
      <c r="G1693" s="72">
        <f>'Balance N'!O1696</f>
        <v>0</v>
      </c>
      <c r="H1693" s="72">
        <f>'Balance N'!P1696</f>
        <v>0</v>
      </c>
      <c r="I1693" s="74">
        <f t="shared" si="26"/>
        <v>0</v>
      </c>
    </row>
    <row r="1694" spans="1:9" ht="15.6">
      <c r="A1694" s="70">
        <f>'Balance N'!I1697</f>
        <v>0</v>
      </c>
      <c r="B1694" s="71">
        <f>'Balance N'!J1697</f>
        <v>0</v>
      </c>
      <c r="C1694" s="72">
        <f>'Balance N'!K1697</f>
        <v>0</v>
      </c>
      <c r="D1694" s="72">
        <f>'Balance N'!L1697</f>
        <v>0</v>
      </c>
      <c r="E1694" s="72">
        <f>'Balance N'!M1697</f>
        <v>0</v>
      </c>
      <c r="F1694" s="72">
        <f>'Balance N'!N1697</f>
        <v>0</v>
      </c>
      <c r="G1694" s="72">
        <f>'Balance N'!O1697</f>
        <v>0</v>
      </c>
      <c r="H1694" s="72">
        <f>'Balance N'!P1697</f>
        <v>0</v>
      </c>
      <c r="I1694" s="74">
        <f t="shared" si="26"/>
        <v>0</v>
      </c>
    </row>
    <row r="1695" spans="1:9" ht="15.6">
      <c r="A1695" s="70">
        <f>'Balance N'!I1698</f>
        <v>0</v>
      </c>
      <c r="B1695" s="71">
        <f>'Balance N'!J1698</f>
        <v>0</v>
      </c>
      <c r="C1695" s="72">
        <f>'Balance N'!K1698</f>
        <v>0</v>
      </c>
      <c r="D1695" s="72">
        <f>'Balance N'!L1698</f>
        <v>0</v>
      </c>
      <c r="E1695" s="72">
        <f>'Balance N'!M1698</f>
        <v>0</v>
      </c>
      <c r="F1695" s="72">
        <f>'Balance N'!N1698</f>
        <v>0</v>
      </c>
      <c r="G1695" s="72">
        <f>'Balance N'!O1698</f>
        <v>0</v>
      </c>
      <c r="H1695" s="72">
        <f>'Balance N'!P1698</f>
        <v>0</v>
      </c>
      <c r="I1695" s="74">
        <f t="shared" si="26"/>
        <v>0</v>
      </c>
    </row>
    <row r="1696" spans="1:9" ht="15.6">
      <c r="A1696" s="70">
        <f>'Balance N'!I1699</f>
        <v>0</v>
      </c>
      <c r="B1696" s="71">
        <f>'Balance N'!J1699</f>
        <v>0</v>
      </c>
      <c r="C1696" s="72">
        <f>'Balance N'!K1699</f>
        <v>0</v>
      </c>
      <c r="D1696" s="72">
        <f>'Balance N'!L1699</f>
        <v>0</v>
      </c>
      <c r="E1696" s="72">
        <f>'Balance N'!M1699</f>
        <v>0</v>
      </c>
      <c r="F1696" s="72">
        <f>'Balance N'!N1699</f>
        <v>0</v>
      </c>
      <c r="G1696" s="72">
        <f>'Balance N'!O1699</f>
        <v>0</v>
      </c>
      <c r="H1696" s="72">
        <f>'Balance N'!P1699</f>
        <v>0</v>
      </c>
      <c r="I1696" s="74">
        <f t="shared" si="26"/>
        <v>0</v>
      </c>
    </row>
    <row r="1697" spans="1:9" ht="15.6">
      <c r="A1697" s="70">
        <f>'Balance N'!I1700</f>
        <v>0</v>
      </c>
      <c r="B1697" s="71">
        <f>'Balance N'!J1700</f>
        <v>0</v>
      </c>
      <c r="C1697" s="72">
        <f>'Balance N'!K1700</f>
        <v>0</v>
      </c>
      <c r="D1697" s="72">
        <f>'Balance N'!L1700</f>
        <v>0</v>
      </c>
      <c r="E1697" s="72">
        <f>'Balance N'!M1700</f>
        <v>0</v>
      </c>
      <c r="F1697" s="72">
        <f>'Balance N'!N1700</f>
        <v>0</v>
      </c>
      <c r="G1697" s="72">
        <f>'Balance N'!O1700</f>
        <v>0</v>
      </c>
      <c r="H1697" s="72">
        <f>'Balance N'!P1700</f>
        <v>0</v>
      </c>
      <c r="I1697" s="74">
        <f t="shared" si="26"/>
        <v>0</v>
      </c>
    </row>
    <row r="1698" spans="1:9" ht="15.6">
      <c r="A1698" s="70">
        <f>'Balance N'!I1701</f>
        <v>0</v>
      </c>
      <c r="B1698" s="71">
        <f>'Balance N'!J1701</f>
        <v>0</v>
      </c>
      <c r="C1698" s="72">
        <f>'Balance N'!K1701</f>
        <v>0</v>
      </c>
      <c r="D1698" s="72">
        <f>'Balance N'!L1701</f>
        <v>0</v>
      </c>
      <c r="E1698" s="72">
        <f>'Balance N'!M1701</f>
        <v>0</v>
      </c>
      <c r="F1698" s="72">
        <f>'Balance N'!N1701</f>
        <v>0</v>
      </c>
      <c r="G1698" s="72">
        <f>'Balance N'!O1701</f>
        <v>0</v>
      </c>
      <c r="H1698" s="72">
        <f>'Balance N'!P1701</f>
        <v>0</v>
      </c>
      <c r="I1698" s="74">
        <f t="shared" si="26"/>
        <v>0</v>
      </c>
    </row>
    <row r="1699" spans="1:9" ht="15.6">
      <c r="A1699" s="70">
        <f>'Balance N'!I1702</f>
        <v>0</v>
      </c>
      <c r="B1699" s="71">
        <f>'Balance N'!J1702</f>
        <v>0</v>
      </c>
      <c r="C1699" s="72">
        <f>'Balance N'!K1702</f>
        <v>0</v>
      </c>
      <c r="D1699" s="72">
        <f>'Balance N'!L1702</f>
        <v>0</v>
      </c>
      <c r="E1699" s="72">
        <f>'Balance N'!M1702</f>
        <v>0</v>
      </c>
      <c r="F1699" s="72">
        <f>'Balance N'!N1702</f>
        <v>0</v>
      </c>
      <c r="G1699" s="72">
        <f>'Balance N'!O1702</f>
        <v>0</v>
      </c>
      <c r="H1699" s="72">
        <f>'Balance N'!P1702</f>
        <v>0</v>
      </c>
      <c r="I1699" s="74">
        <f t="shared" si="26"/>
        <v>0</v>
      </c>
    </row>
    <row r="1700" spans="1:9" ht="15.6">
      <c r="A1700" s="70">
        <f>'Balance N'!I1703</f>
        <v>0</v>
      </c>
      <c r="B1700" s="71">
        <f>'Balance N'!J1703</f>
        <v>0</v>
      </c>
      <c r="C1700" s="72">
        <f>'Balance N'!K1703</f>
        <v>0</v>
      </c>
      <c r="D1700" s="72">
        <f>'Balance N'!L1703</f>
        <v>0</v>
      </c>
      <c r="E1700" s="72">
        <f>'Balance N'!M1703</f>
        <v>0</v>
      </c>
      <c r="F1700" s="72">
        <f>'Balance N'!N1703</f>
        <v>0</v>
      </c>
      <c r="G1700" s="72">
        <f>'Balance N'!O1703</f>
        <v>0</v>
      </c>
      <c r="H1700" s="72">
        <f>'Balance N'!P1703</f>
        <v>0</v>
      </c>
      <c r="I1700" s="74">
        <f t="shared" si="26"/>
        <v>0</v>
      </c>
    </row>
    <row r="1701" spans="1:9" ht="15.6">
      <c r="A1701" s="70">
        <f>'Balance N'!I1704</f>
        <v>0</v>
      </c>
      <c r="B1701" s="71">
        <f>'Balance N'!J1704</f>
        <v>0</v>
      </c>
      <c r="C1701" s="72">
        <f>'Balance N'!K1704</f>
        <v>0</v>
      </c>
      <c r="D1701" s="72">
        <f>'Balance N'!L1704</f>
        <v>0</v>
      </c>
      <c r="E1701" s="72">
        <f>'Balance N'!M1704</f>
        <v>0</v>
      </c>
      <c r="F1701" s="72">
        <f>'Balance N'!N1704</f>
        <v>0</v>
      </c>
      <c r="G1701" s="72">
        <f>'Balance N'!O1704</f>
        <v>0</v>
      </c>
      <c r="H1701" s="72">
        <f>'Balance N'!P1704</f>
        <v>0</v>
      </c>
      <c r="I1701" s="74">
        <f t="shared" si="26"/>
        <v>0</v>
      </c>
    </row>
    <row r="1702" spans="1:9" ht="15.6">
      <c r="A1702" s="70">
        <f>'Balance N'!I1705</f>
        <v>0</v>
      </c>
      <c r="B1702" s="71">
        <f>'Balance N'!J1705</f>
        <v>0</v>
      </c>
      <c r="C1702" s="72">
        <f>'Balance N'!K1705</f>
        <v>0</v>
      </c>
      <c r="D1702" s="72">
        <f>'Balance N'!L1705</f>
        <v>0</v>
      </c>
      <c r="E1702" s="72">
        <f>'Balance N'!M1705</f>
        <v>0</v>
      </c>
      <c r="F1702" s="72">
        <f>'Balance N'!N1705</f>
        <v>0</v>
      </c>
      <c r="G1702" s="72">
        <f>'Balance N'!O1705</f>
        <v>0</v>
      </c>
      <c r="H1702" s="72">
        <f>'Balance N'!P1705</f>
        <v>0</v>
      </c>
      <c r="I1702" s="74">
        <f t="shared" si="26"/>
        <v>0</v>
      </c>
    </row>
    <row r="1703" spans="1:9" ht="15.6">
      <c r="A1703" s="70">
        <f>'Balance N'!I1706</f>
        <v>0</v>
      </c>
      <c r="B1703" s="71">
        <f>'Balance N'!J1706</f>
        <v>0</v>
      </c>
      <c r="C1703" s="72">
        <f>'Balance N'!K1706</f>
        <v>0</v>
      </c>
      <c r="D1703" s="72">
        <f>'Balance N'!L1706</f>
        <v>0</v>
      </c>
      <c r="E1703" s="72">
        <f>'Balance N'!M1706</f>
        <v>0</v>
      </c>
      <c r="F1703" s="72">
        <f>'Balance N'!N1706</f>
        <v>0</v>
      </c>
      <c r="G1703" s="72">
        <f>'Balance N'!O1706</f>
        <v>0</v>
      </c>
      <c r="H1703" s="72">
        <f>'Balance N'!P1706</f>
        <v>0</v>
      </c>
      <c r="I1703" s="74">
        <f t="shared" si="26"/>
        <v>0</v>
      </c>
    </row>
    <row r="1704" spans="1:9" ht="15.6">
      <c r="A1704" s="70">
        <f>'Balance N'!I1707</f>
        <v>0</v>
      </c>
      <c r="B1704" s="71">
        <f>'Balance N'!J1707</f>
        <v>0</v>
      </c>
      <c r="C1704" s="72">
        <f>'Balance N'!K1707</f>
        <v>0</v>
      </c>
      <c r="D1704" s="72">
        <f>'Balance N'!L1707</f>
        <v>0</v>
      </c>
      <c r="E1704" s="72">
        <f>'Balance N'!M1707</f>
        <v>0</v>
      </c>
      <c r="F1704" s="72">
        <f>'Balance N'!N1707</f>
        <v>0</v>
      </c>
      <c r="G1704" s="72">
        <f>'Balance N'!O1707</f>
        <v>0</v>
      </c>
      <c r="H1704" s="72">
        <f>'Balance N'!P1707</f>
        <v>0</v>
      </c>
      <c r="I1704" s="74">
        <f t="shared" si="26"/>
        <v>0</v>
      </c>
    </row>
    <row r="1705" spans="1:9" ht="15.6">
      <c r="A1705" s="70">
        <f>'Balance N'!I1708</f>
        <v>0</v>
      </c>
      <c r="B1705" s="71">
        <f>'Balance N'!J1708</f>
        <v>0</v>
      </c>
      <c r="C1705" s="72">
        <f>'Balance N'!K1708</f>
        <v>0</v>
      </c>
      <c r="D1705" s="72">
        <f>'Balance N'!L1708</f>
        <v>0</v>
      </c>
      <c r="E1705" s="72">
        <f>'Balance N'!M1708</f>
        <v>0</v>
      </c>
      <c r="F1705" s="72">
        <f>'Balance N'!N1708</f>
        <v>0</v>
      </c>
      <c r="G1705" s="72">
        <f>'Balance N'!O1708</f>
        <v>0</v>
      </c>
      <c r="H1705" s="72">
        <f>'Balance N'!P1708</f>
        <v>0</v>
      </c>
      <c r="I1705" s="74">
        <f t="shared" si="26"/>
        <v>0</v>
      </c>
    </row>
    <row r="1706" spans="1:9" ht="15.6">
      <c r="A1706" s="70">
        <f>'Balance N'!I1709</f>
        <v>0</v>
      </c>
      <c r="B1706" s="71">
        <f>'Balance N'!J1709</f>
        <v>0</v>
      </c>
      <c r="C1706" s="72">
        <f>'Balance N'!K1709</f>
        <v>0</v>
      </c>
      <c r="D1706" s="72">
        <f>'Balance N'!L1709</f>
        <v>0</v>
      </c>
      <c r="E1706" s="72">
        <f>'Balance N'!M1709</f>
        <v>0</v>
      </c>
      <c r="F1706" s="72">
        <f>'Balance N'!N1709</f>
        <v>0</v>
      </c>
      <c r="G1706" s="72">
        <f>'Balance N'!O1709</f>
        <v>0</v>
      </c>
      <c r="H1706" s="72">
        <f>'Balance N'!P1709</f>
        <v>0</v>
      </c>
      <c r="I1706" s="74">
        <f t="shared" si="26"/>
        <v>0</v>
      </c>
    </row>
    <row r="1707" spans="1:9" ht="15.6">
      <c r="A1707" s="70">
        <f>'Balance N'!I1710</f>
        <v>0</v>
      </c>
      <c r="B1707" s="71">
        <f>'Balance N'!J1710</f>
        <v>0</v>
      </c>
      <c r="C1707" s="72">
        <f>'Balance N'!K1710</f>
        <v>0</v>
      </c>
      <c r="D1707" s="72">
        <f>'Balance N'!L1710</f>
        <v>0</v>
      </c>
      <c r="E1707" s="72">
        <f>'Balance N'!M1710</f>
        <v>0</v>
      </c>
      <c r="F1707" s="72">
        <f>'Balance N'!N1710</f>
        <v>0</v>
      </c>
      <c r="G1707" s="72">
        <f>'Balance N'!O1710</f>
        <v>0</v>
      </c>
      <c r="H1707" s="72">
        <f>'Balance N'!P1710</f>
        <v>0</v>
      </c>
      <c r="I1707" s="74">
        <f t="shared" si="26"/>
        <v>0</v>
      </c>
    </row>
    <row r="1708" spans="1:9" ht="15.6">
      <c r="A1708" s="70">
        <f>'Balance N'!I1711</f>
        <v>0</v>
      </c>
      <c r="B1708" s="71">
        <f>'Balance N'!J1711</f>
        <v>0</v>
      </c>
      <c r="C1708" s="72">
        <f>'Balance N'!K1711</f>
        <v>0</v>
      </c>
      <c r="D1708" s="72">
        <f>'Balance N'!L1711</f>
        <v>0</v>
      </c>
      <c r="E1708" s="72">
        <f>'Balance N'!M1711</f>
        <v>0</v>
      </c>
      <c r="F1708" s="72">
        <f>'Balance N'!N1711</f>
        <v>0</v>
      </c>
      <c r="G1708" s="72">
        <f>'Balance N'!O1711</f>
        <v>0</v>
      </c>
      <c r="H1708" s="72">
        <f>'Balance N'!P1711</f>
        <v>0</v>
      </c>
      <c r="I1708" s="74">
        <f t="shared" si="26"/>
        <v>0</v>
      </c>
    </row>
    <row r="1709" spans="1:9" ht="15.6">
      <c r="A1709" s="70">
        <f>'Balance N'!I1712</f>
        <v>0</v>
      </c>
      <c r="B1709" s="71">
        <f>'Balance N'!J1712</f>
        <v>0</v>
      </c>
      <c r="C1709" s="72">
        <f>'Balance N'!K1712</f>
        <v>0</v>
      </c>
      <c r="D1709" s="72">
        <f>'Balance N'!L1712</f>
        <v>0</v>
      </c>
      <c r="E1709" s="72">
        <f>'Balance N'!M1712</f>
        <v>0</v>
      </c>
      <c r="F1709" s="72">
        <f>'Balance N'!N1712</f>
        <v>0</v>
      </c>
      <c r="G1709" s="72">
        <f>'Balance N'!O1712</f>
        <v>0</v>
      </c>
      <c r="H1709" s="72">
        <f>'Balance N'!P1712</f>
        <v>0</v>
      </c>
      <c r="I1709" s="74">
        <f t="shared" si="26"/>
        <v>0</v>
      </c>
    </row>
    <row r="1710" spans="1:9" ht="15.6">
      <c r="A1710" s="70">
        <f>'Balance N'!I1713</f>
        <v>0</v>
      </c>
      <c r="B1710" s="71">
        <f>'Balance N'!J1713</f>
        <v>0</v>
      </c>
      <c r="C1710" s="72">
        <f>'Balance N'!K1713</f>
        <v>0</v>
      </c>
      <c r="D1710" s="72">
        <f>'Balance N'!L1713</f>
        <v>0</v>
      </c>
      <c r="E1710" s="72">
        <f>'Balance N'!M1713</f>
        <v>0</v>
      </c>
      <c r="F1710" s="72">
        <f>'Balance N'!N1713</f>
        <v>0</v>
      </c>
      <c r="G1710" s="72">
        <f>'Balance N'!O1713</f>
        <v>0</v>
      </c>
      <c r="H1710" s="72">
        <f>'Balance N'!P1713</f>
        <v>0</v>
      </c>
      <c r="I1710" s="74">
        <f t="shared" si="26"/>
        <v>0</v>
      </c>
    </row>
    <row r="1711" spans="1:9" ht="15.6">
      <c r="A1711" s="70">
        <f>'Balance N'!I1714</f>
        <v>0</v>
      </c>
      <c r="B1711" s="71">
        <f>'Balance N'!J1714</f>
        <v>0</v>
      </c>
      <c r="C1711" s="72">
        <f>'Balance N'!K1714</f>
        <v>0</v>
      </c>
      <c r="D1711" s="72">
        <f>'Balance N'!L1714</f>
        <v>0</v>
      </c>
      <c r="E1711" s="72">
        <f>'Balance N'!M1714</f>
        <v>0</v>
      </c>
      <c r="F1711" s="72">
        <f>'Balance N'!N1714</f>
        <v>0</v>
      </c>
      <c r="G1711" s="72">
        <f>'Balance N'!O1714</f>
        <v>0</v>
      </c>
      <c r="H1711" s="72">
        <f>'Balance N'!P1714</f>
        <v>0</v>
      </c>
      <c r="I1711" s="74">
        <f t="shared" si="26"/>
        <v>0</v>
      </c>
    </row>
    <row r="1712" spans="1:9" ht="15.6">
      <c r="A1712" s="70">
        <f>'Balance N'!I1715</f>
        <v>0</v>
      </c>
      <c r="B1712" s="71">
        <f>'Balance N'!J1715</f>
        <v>0</v>
      </c>
      <c r="C1712" s="72">
        <f>'Balance N'!K1715</f>
        <v>0</v>
      </c>
      <c r="D1712" s="72">
        <f>'Balance N'!L1715</f>
        <v>0</v>
      </c>
      <c r="E1712" s="72">
        <f>'Balance N'!M1715</f>
        <v>0</v>
      </c>
      <c r="F1712" s="72">
        <f>'Balance N'!N1715</f>
        <v>0</v>
      </c>
      <c r="G1712" s="72">
        <f>'Balance N'!O1715</f>
        <v>0</v>
      </c>
      <c r="H1712" s="72">
        <f>'Balance N'!P1715</f>
        <v>0</v>
      </c>
      <c r="I1712" s="74">
        <f t="shared" si="26"/>
        <v>0</v>
      </c>
    </row>
    <row r="1713" spans="1:9" ht="15.6">
      <c r="A1713" s="70">
        <f>'Balance N'!I1716</f>
        <v>0</v>
      </c>
      <c r="B1713" s="71">
        <f>'Balance N'!J1716</f>
        <v>0</v>
      </c>
      <c r="C1713" s="72">
        <f>'Balance N'!K1716</f>
        <v>0</v>
      </c>
      <c r="D1713" s="72">
        <f>'Balance N'!L1716</f>
        <v>0</v>
      </c>
      <c r="E1713" s="72">
        <f>'Balance N'!M1716</f>
        <v>0</v>
      </c>
      <c r="F1713" s="72">
        <f>'Balance N'!N1716</f>
        <v>0</v>
      </c>
      <c r="G1713" s="72">
        <f>'Balance N'!O1716</f>
        <v>0</v>
      </c>
      <c r="H1713" s="72">
        <f>'Balance N'!P1716</f>
        <v>0</v>
      </c>
      <c r="I1713" s="74">
        <f t="shared" si="26"/>
        <v>0</v>
      </c>
    </row>
    <row r="1714" spans="1:9" ht="15.6">
      <c r="A1714" s="70">
        <f>'Balance N'!I1717</f>
        <v>0</v>
      </c>
      <c r="B1714" s="71">
        <f>'Balance N'!J1717</f>
        <v>0</v>
      </c>
      <c r="C1714" s="72">
        <f>'Balance N'!K1717</f>
        <v>0</v>
      </c>
      <c r="D1714" s="72">
        <f>'Balance N'!L1717</f>
        <v>0</v>
      </c>
      <c r="E1714" s="72">
        <f>'Balance N'!M1717</f>
        <v>0</v>
      </c>
      <c r="F1714" s="72">
        <f>'Balance N'!N1717</f>
        <v>0</v>
      </c>
      <c r="G1714" s="72">
        <f>'Balance N'!O1717</f>
        <v>0</v>
      </c>
      <c r="H1714" s="72">
        <f>'Balance N'!P1717</f>
        <v>0</v>
      </c>
      <c r="I1714" s="74">
        <f t="shared" si="26"/>
        <v>0</v>
      </c>
    </row>
    <row r="1715" spans="1:9" ht="15.6">
      <c r="A1715" s="70">
        <f>'Balance N'!I1718</f>
        <v>0</v>
      </c>
      <c r="B1715" s="71">
        <f>'Balance N'!J1718</f>
        <v>0</v>
      </c>
      <c r="C1715" s="72">
        <f>'Balance N'!K1718</f>
        <v>0</v>
      </c>
      <c r="D1715" s="72">
        <f>'Balance N'!L1718</f>
        <v>0</v>
      </c>
      <c r="E1715" s="72">
        <f>'Balance N'!M1718</f>
        <v>0</v>
      </c>
      <c r="F1715" s="72">
        <f>'Balance N'!N1718</f>
        <v>0</v>
      </c>
      <c r="G1715" s="72">
        <f>'Balance N'!O1718</f>
        <v>0</v>
      </c>
      <c r="H1715" s="72">
        <f>'Balance N'!P1718</f>
        <v>0</v>
      </c>
      <c r="I1715" s="74">
        <f t="shared" si="26"/>
        <v>0</v>
      </c>
    </row>
    <row r="1716" spans="1:9" ht="15.6">
      <c r="A1716" s="70">
        <f>'Balance N'!I1719</f>
        <v>0</v>
      </c>
      <c r="B1716" s="71">
        <f>'Balance N'!J1719</f>
        <v>0</v>
      </c>
      <c r="C1716" s="72">
        <f>'Balance N'!K1719</f>
        <v>0</v>
      </c>
      <c r="D1716" s="72">
        <f>'Balance N'!L1719</f>
        <v>0</v>
      </c>
      <c r="E1716" s="72">
        <f>'Balance N'!M1719</f>
        <v>0</v>
      </c>
      <c r="F1716" s="72">
        <f>'Balance N'!N1719</f>
        <v>0</v>
      </c>
      <c r="G1716" s="72">
        <f>'Balance N'!O1719</f>
        <v>0</v>
      </c>
      <c r="H1716" s="72">
        <f>'Balance N'!P1719</f>
        <v>0</v>
      </c>
      <c r="I1716" s="74">
        <f t="shared" si="26"/>
        <v>0</v>
      </c>
    </row>
    <row r="1717" spans="1:9" ht="15.6">
      <c r="A1717" s="70">
        <f>'Balance N'!I1720</f>
        <v>0</v>
      </c>
      <c r="B1717" s="71">
        <f>'Balance N'!J1720</f>
        <v>0</v>
      </c>
      <c r="C1717" s="72">
        <f>'Balance N'!K1720</f>
        <v>0</v>
      </c>
      <c r="D1717" s="72">
        <f>'Balance N'!L1720</f>
        <v>0</v>
      </c>
      <c r="E1717" s="72">
        <f>'Balance N'!M1720</f>
        <v>0</v>
      </c>
      <c r="F1717" s="72">
        <f>'Balance N'!N1720</f>
        <v>0</v>
      </c>
      <c r="G1717" s="72">
        <f>'Balance N'!O1720</f>
        <v>0</v>
      </c>
      <c r="H1717" s="72">
        <f>'Balance N'!P1720</f>
        <v>0</v>
      </c>
      <c r="I1717" s="74">
        <f t="shared" si="26"/>
        <v>0</v>
      </c>
    </row>
    <row r="1718" spans="1:9" ht="15.6">
      <c r="A1718" s="70">
        <f>'Balance N'!I1721</f>
        <v>0</v>
      </c>
      <c r="B1718" s="71">
        <f>'Balance N'!J1721</f>
        <v>0</v>
      </c>
      <c r="C1718" s="72">
        <f>'Balance N'!K1721</f>
        <v>0</v>
      </c>
      <c r="D1718" s="72">
        <f>'Balance N'!L1721</f>
        <v>0</v>
      </c>
      <c r="E1718" s="72">
        <f>'Balance N'!M1721</f>
        <v>0</v>
      </c>
      <c r="F1718" s="72">
        <f>'Balance N'!N1721</f>
        <v>0</v>
      </c>
      <c r="G1718" s="72">
        <f>'Balance N'!O1721</f>
        <v>0</v>
      </c>
      <c r="H1718" s="72">
        <f>'Balance N'!P1721</f>
        <v>0</v>
      </c>
      <c r="I1718" s="74">
        <f t="shared" si="26"/>
        <v>0</v>
      </c>
    </row>
    <row r="1719" spans="1:9" ht="15.6">
      <c r="A1719" s="70">
        <f>'Balance N'!I1722</f>
        <v>0</v>
      </c>
      <c r="B1719" s="71">
        <f>'Balance N'!J1722</f>
        <v>0</v>
      </c>
      <c r="C1719" s="72">
        <f>'Balance N'!K1722</f>
        <v>0</v>
      </c>
      <c r="D1719" s="72">
        <f>'Balance N'!L1722</f>
        <v>0</v>
      </c>
      <c r="E1719" s="72">
        <f>'Balance N'!M1722</f>
        <v>0</v>
      </c>
      <c r="F1719" s="72">
        <f>'Balance N'!N1722</f>
        <v>0</v>
      </c>
      <c r="G1719" s="72">
        <f>'Balance N'!O1722</f>
        <v>0</v>
      </c>
      <c r="H1719" s="72">
        <f>'Balance N'!P1722</f>
        <v>0</v>
      </c>
      <c r="I1719" s="74">
        <f t="shared" si="26"/>
        <v>0</v>
      </c>
    </row>
    <row r="1720" spans="1:9" ht="15.6">
      <c r="A1720" s="70">
        <f>'Balance N'!I1723</f>
        <v>0</v>
      </c>
      <c r="B1720" s="71">
        <f>'Balance N'!J1723</f>
        <v>0</v>
      </c>
      <c r="C1720" s="72">
        <f>'Balance N'!K1723</f>
        <v>0</v>
      </c>
      <c r="D1720" s="72">
        <f>'Balance N'!L1723</f>
        <v>0</v>
      </c>
      <c r="E1720" s="72">
        <f>'Balance N'!M1723</f>
        <v>0</v>
      </c>
      <c r="F1720" s="72">
        <f>'Balance N'!N1723</f>
        <v>0</v>
      </c>
      <c r="G1720" s="72">
        <f>'Balance N'!O1723</f>
        <v>0</v>
      </c>
      <c r="H1720" s="72">
        <f>'Balance N'!P1723</f>
        <v>0</v>
      </c>
      <c r="I1720" s="74">
        <f t="shared" si="26"/>
        <v>0</v>
      </c>
    </row>
    <row r="1721" spans="1:9" ht="15.6">
      <c r="A1721" s="70">
        <f>'Balance N'!I1724</f>
        <v>0</v>
      </c>
      <c r="B1721" s="71">
        <f>'Balance N'!J1724</f>
        <v>0</v>
      </c>
      <c r="C1721" s="72">
        <f>'Balance N'!K1724</f>
        <v>0</v>
      </c>
      <c r="D1721" s="72">
        <f>'Balance N'!L1724</f>
        <v>0</v>
      </c>
      <c r="E1721" s="72">
        <f>'Balance N'!M1724</f>
        <v>0</v>
      </c>
      <c r="F1721" s="72">
        <f>'Balance N'!N1724</f>
        <v>0</v>
      </c>
      <c r="G1721" s="72">
        <f>'Balance N'!O1724</f>
        <v>0</v>
      </c>
      <c r="H1721" s="72">
        <f>'Balance N'!P1724</f>
        <v>0</v>
      </c>
      <c r="I1721" s="74">
        <f t="shared" si="26"/>
        <v>0</v>
      </c>
    </row>
    <row r="1722" spans="1:9" ht="15.6">
      <c r="A1722" s="70">
        <f>'Balance N'!I1725</f>
        <v>0</v>
      </c>
      <c r="B1722" s="71">
        <f>'Balance N'!J1725</f>
        <v>0</v>
      </c>
      <c r="C1722" s="72">
        <f>'Balance N'!K1725</f>
        <v>0</v>
      </c>
      <c r="D1722" s="72">
        <f>'Balance N'!L1725</f>
        <v>0</v>
      </c>
      <c r="E1722" s="72">
        <f>'Balance N'!M1725</f>
        <v>0</v>
      </c>
      <c r="F1722" s="72">
        <f>'Balance N'!N1725</f>
        <v>0</v>
      </c>
      <c r="G1722" s="72">
        <f>'Balance N'!O1725</f>
        <v>0</v>
      </c>
      <c r="H1722" s="72">
        <f>'Balance N'!P1725</f>
        <v>0</v>
      </c>
      <c r="I1722" s="74">
        <f t="shared" si="26"/>
        <v>0</v>
      </c>
    </row>
    <row r="1723" spans="1:9" ht="15.6">
      <c r="A1723" s="70">
        <f>'Balance N'!I1726</f>
        <v>0</v>
      </c>
      <c r="B1723" s="71">
        <f>'Balance N'!J1726</f>
        <v>0</v>
      </c>
      <c r="C1723" s="72">
        <f>'Balance N'!K1726</f>
        <v>0</v>
      </c>
      <c r="D1723" s="72">
        <f>'Balance N'!L1726</f>
        <v>0</v>
      </c>
      <c r="E1723" s="72">
        <f>'Balance N'!M1726</f>
        <v>0</v>
      </c>
      <c r="F1723" s="72">
        <f>'Balance N'!N1726</f>
        <v>0</v>
      </c>
      <c r="G1723" s="72">
        <f>'Balance N'!O1726</f>
        <v>0</v>
      </c>
      <c r="H1723" s="72">
        <f>'Balance N'!P1726</f>
        <v>0</v>
      </c>
      <c r="I1723" s="74">
        <f t="shared" si="26"/>
        <v>0</v>
      </c>
    </row>
    <row r="1724" spans="1:9" ht="15.6">
      <c r="A1724" s="70">
        <f>'Balance N'!I1727</f>
        <v>0</v>
      </c>
      <c r="B1724" s="71">
        <f>'Balance N'!J1727</f>
        <v>0</v>
      </c>
      <c r="C1724" s="72">
        <f>'Balance N'!K1727</f>
        <v>0</v>
      </c>
      <c r="D1724" s="72">
        <f>'Balance N'!L1727</f>
        <v>0</v>
      </c>
      <c r="E1724" s="72">
        <f>'Balance N'!M1727</f>
        <v>0</v>
      </c>
      <c r="F1724" s="72">
        <f>'Balance N'!N1727</f>
        <v>0</v>
      </c>
      <c r="G1724" s="72">
        <f>'Balance N'!O1727</f>
        <v>0</v>
      </c>
      <c r="H1724" s="72">
        <f>'Balance N'!P1727</f>
        <v>0</v>
      </c>
      <c r="I1724" s="74">
        <f t="shared" si="26"/>
        <v>0</v>
      </c>
    </row>
    <row r="1725" spans="1:9" ht="15.6">
      <c r="A1725" s="70">
        <f>'Balance N'!I1728</f>
        <v>0</v>
      </c>
      <c r="B1725" s="71">
        <f>'Balance N'!J1728</f>
        <v>0</v>
      </c>
      <c r="C1725" s="72">
        <f>'Balance N'!K1728</f>
        <v>0</v>
      </c>
      <c r="D1725" s="72">
        <f>'Balance N'!L1728</f>
        <v>0</v>
      </c>
      <c r="E1725" s="72">
        <f>'Balance N'!M1728</f>
        <v>0</v>
      </c>
      <c r="F1725" s="72">
        <f>'Balance N'!N1728</f>
        <v>0</v>
      </c>
      <c r="G1725" s="72">
        <f>'Balance N'!O1728</f>
        <v>0</v>
      </c>
      <c r="H1725" s="72">
        <f>'Balance N'!P1728</f>
        <v>0</v>
      </c>
      <c r="I1725" s="74">
        <f t="shared" si="26"/>
        <v>0</v>
      </c>
    </row>
    <row r="1726" spans="1:9" ht="15.6">
      <c r="A1726" s="70">
        <f>'Balance N'!I1729</f>
        <v>0</v>
      </c>
      <c r="B1726" s="71">
        <f>'Balance N'!J1729</f>
        <v>0</v>
      </c>
      <c r="C1726" s="72">
        <f>'Balance N'!K1729</f>
        <v>0</v>
      </c>
      <c r="D1726" s="72">
        <f>'Balance N'!L1729</f>
        <v>0</v>
      </c>
      <c r="E1726" s="72">
        <f>'Balance N'!M1729</f>
        <v>0</v>
      </c>
      <c r="F1726" s="72">
        <f>'Balance N'!N1729</f>
        <v>0</v>
      </c>
      <c r="G1726" s="72">
        <f>'Balance N'!O1729</f>
        <v>0</v>
      </c>
      <c r="H1726" s="72">
        <f>'Balance N'!P1729</f>
        <v>0</v>
      </c>
      <c r="I1726" s="74">
        <f t="shared" si="26"/>
        <v>0</v>
      </c>
    </row>
    <row r="1727" spans="1:9" ht="15.6">
      <c r="A1727" s="70">
        <f>'Balance N'!I1730</f>
        <v>0</v>
      </c>
      <c r="B1727" s="71">
        <f>'Balance N'!J1730</f>
        <v>0</v>
      </c>
      <c r="C1727" s="72">
        <f>'Balance N'!K1730</f>
        <v>0</v>
      </c>
      <c r="D1727" s="72">
        <f>'Balance N'!L1730</f>
        <v>0</v>
      </c>
      <c r="E1727" s="72">
        <f>'Balance N'!M1730</f>
        <v>0</v>
      </c>
      <c r="F1727" s="72">
        <f>'Balance N'!N1730</f>
        <v>0</v>
      </c>
      <c r="G1727" s="72">
        <f>'Balance N'!O1730</f>
        <v>0</v>
      </c>
      <c r="H1727" s="72">
        <f>'Balance N'!P1730</f>
        <v>0</v>
      </c>
      <c r="I1727" s="74">
        <f t="shared" si="26"/>
        <v>0</v>
      </c>
    </row>
    <row r="1728" spans="1:9" ht="15.6">
      <c r="A1728" s="70">
        <f>'Balance N'!I1731</f>
        <v>0</v>
      </c>
      <c r="B1728" s="71">
        <f>'Balance N'!J1731</f>
        <v>0</v>
      </c>
      <c r="C1728" s="72">
        <f>'Balance N'!K1731</f>
        <v>0</v>
      </c>
      <c r="D1728" s="72">
        <f>'Balance N'!L1731</f>
        <v>0</v>
      </c>
      <c r="E1728" s="72">
        <f>'Balance N'!M1731</f>
        <v>0</v>
      </c>
      <c r="F1728" s="72">
        <f>'Balance N'!N1731</f>
        <v>0</v>
      </c>
      <c r="G1728" s="72">
        <f>'Balance N'!O1731</f>
        <v>0</v>
      </c>
      <c r="H1728" s="72">
        <f>'Balance N'!P1731</f>
        <v>0</v>
      </c>
      <c r="I1728" s="74">
        <f t="shared" si="26"/>
        <v>0</v>
      </c>
    </row>
    <row r="1729" spans="1:9" ht="15.6">
      <c r="A1729" s="70">
        <f>'Balance N'!I1732</f>
        <v>0</v>
      </c>
      <c r="B1729" s="71">
        <f>'Balance N'!J1732</f>
        <v>0</v>
      </c>
      <c r="C1729" s="72">
        <f>'Balance N'!K1732</f>
        <v>0</v>
      </c>
      <c r="D1729" s="72">
        <f>'Balance N'!L1732</f>
        <v>0</v>
      </c>
      <c r="E1729" s="72">
        <f>'Balance N'!M1732</f>
        <v>0</v>
      </c>
      <c r="F1729" s="72">
        <f>'Balance N'!N1732</f>
        <v>0</v>
      </c>
      <c r="G1729" s="72">
        <f>'Balance N'!O1732</f>
        <v>0</v>
      </c>
      <c r="H1729" s="72">
        <f>'Balance N'!P1732</f>
        <v>0</v>
      </c>
      <c r="I1729" s="74">
        <f t="shared" si="26"/>
        <v>0</v>
      </c>
    </row>
    <row r="1730" spans="1:9" ht="15.6">
      <c r="A1730" s="70">
        <f>'Balance N'!I1733</f>
        <v>0</v>
      </c>
      <c r="B1730" s="71">
        <f>'Balance N'!J1733</f>
        <v>0</v>
      </c>
      <c r="C1730" s="72">
        <f>'Balance N'!K1733</f>
        <v>0</v>
      </c>
      <c r="D1730" s="72">
        <f>'Balance N'!L1733</f>
        <v>0</v>
      </c>
      <c r="E1730" s="72">
        <f>'Balance N'!M1733</f>
        <v>0</v>
      </c>
      <c r="F1730" s="72">
        <f>'Balance N'!N1733</f>
        <v>0</v>
      </c>
      <c r="G1730" s="72">
        <f>'Balance N'!O1733</f>
        <v>0</v>
      </c>
      <c r="H1730" s="72">
        <f>'Balance N'!P1733</f>
        <v>0</v>
      </c>
      <c r="I1730" s="74">
        <f t="shared" si="26"/>
        <v>0</v>
      </c>
    </row>
    <row r="1731" spans="1:9" ht="15.6">
      <c r="A1731" s="70">
        <f>'Balance N'!I1734</f>
        <v>0</v>
      </c>
      <c r="B1731" s="71">
        <f>'Balance N'!J1734</f>
        <v>0</v>
      </c>
      <c r="C1731" s="72">
        <f>'Balance N'!K1734</f>
        <v>0</v>
      </c>
      <c r="D1731" s="72">
        <f>'Balance N'!L1734</f>
        <v>0</v>
      </c>
      <c r="E1731" s="72">
        <f>'Balance N'!M1734</f>
        <v>0</v>
      </c>
      <c r="F1731" s="72">
        <f>'Balance N'!N1734</f>
        <v>0</v>
      </c>
      <c r="G1731" s="72">
        <f>'Balance N'!O1734</f>
        <v>0</v>
      </c>
      <c r="H1731" s="72">
        <f>'Balance N'!P1734</f>
        <v>0</v>
      </c>
      <c r="I1731" s="74">
        <f t="shared" ref="I1731:I1794" si="27">(C1731-D1731)+(E1731-F1731)-(G1731-H1731)</f>
        <v>0</v>
      </c>
    </row>
    <row r="1732" spans="1:9" ht="15.6">
      <c r="A1732" s="70">
        <f>'Balance N'!I1735</f>
        <v>0</v>
      </c>
      <c r="B1732" s="71">
        <f>'Balance N'!J1735</f>
        <v>0</v>
      </c>
      <c r="C1732" s="72">
        <f>'Balance N'!K1735</f>
        <v>0</v>
      </c>
      <c r="D1732" s="72">
        <f>'Balance N'!L1735</f>
        <v>0</v>
      </c>
      <c r="E1732" s="72">
        <f>'Balance N'!M1735</f>
        <v>0</v>
      </c>
      <c r="F1732" s="72">
        <f>'Balance N'!N1735</f>
        <v>0</v>
      </c>
      <c r="G1732" s="72">
        <f>'Balance N'!O1735</f>
        <v>0</v>
      </c>
      <c r="H1732" s="72">
        <f>'Balance N'!P1735</f>
        <v>0</v>
      </c>
      <c r="I1732" s="74">
        <f t="shared" si="27"/>
        <v>0</v>
      </c>
    </row>
    <row r="1733" spans="1:9" ht="15.6">
      <c r="A1733" s="70">
        <f>'Balance N'!I1736</f>
        <v>0</v>
      </c>
      <c r="B1733" s="71">
        <f>'Balance N'!J1736</f>
        <v>0</v>
      </c>
      <c r="C1733" s="72">
        <f>'Balance N'!K1736</f>
        <v>0</v>
      </c>
      <c r="D1733" s="72">
        <f>'Balance N'!L1736</f>
        <v>0</v>
      </c>
      <c r="E1733" s="72">
        <f>'Balance N'!M1736</f>
        <v>0</v>
      </c>
      <c r="F1733" s="72">
        <f>'Balance N'!N1736</f>
        <v>0</v>
      </c>
      <c r="G1733" s="72">
        <f>'Balance N'!O1736</f>
        <v>0</v>
      </c>
      <c r="H1733" s="72">
        <f>'Balance N'!P1736</f>
        <v>0</v>
      </c>
      <c r="I1733" s="74">
        <f t="shared" si="27"/>
        <v>0</v>
      </c>
    </row>
    <row r="1734" spans="1:9" ht="15.6">
      <c r="A1734" s="70">
        <f>'Balance N'!I1737</f>
        <v>0</v>
      </c>
      <c r="B1734" s="71">
        <f>'Balance N'!J1737</f>
        <v>0</v>
      </c>
      <c r="C1734" s="72">
        <f>'Balance N'!K1737</f>
        <v>0</v>
      </c>
      <c r="D1734" s="72">
        <f>'Balance N'!L1737</f>
        <v>0</v>
      </c>
      <c r="E1734" s="72">
        <f>'Balance N'!M1737</f>
        <v>0</v>
      </c>
      <c r="F1734" s="72">
        <f>'Balance N'!N1737</f>
        <v>0</v>
      </c>
      <c r="G1734" s="72">
        <f>'Balance N'!O1737</f>
        <v>0</v>
      </c>
      <c r="H1734" s="72">
        <f>'Balance N'!P1737</f>
        <v>0</v>
      </c>
      <c r="I1734" s="74">
        <f t="shared" si="27"/>
        <v>0</v>
      </c>
    </row>
    <row r="1735" spans="1:9" ht="15.6">
      <c r="A1735" s="70">
        <f>'Balance N'!I1738</f>
        <v>0</v>
      </c>
      <c r="B1735" s="71">
        <f>'Balance N'!J1738</f>
        <v>0</v>
      </c>
      <c r="C1735" s="72">
        <f>'Balance N'!K1738</f>
        <v>0</v>
      </c>
      <c r="D1735" s="72">
        <f>'Balance N'!L1738</f>
        <v>0</v>
      </c>
      <c r="E1735" s="72">
        <f>'Balance N'!M1738</f>
        <v>0</v>
      </c>
      <c r="F1735" s="72">
        <f>'Balance N'!N1738</f>
        <v>0</v>
      </c>
      <c r="G1735" s="72">
        <f>'Balance N'!O1738</f>
        <v>0</v>
      </c>
      <c r="H1735" s="72">
        <f>'Balance N'!P1738</f>
        <v>0</v>
      </c>
      <c r="I1735" s="74">
        <f t="shared" si="27"/>
        <v>0</v>
      </c>
    </row>
    <row r="1736" spans="1:9" ht="15.6">
      <c r="A1736" s="70">
        <f>'Balance N'!I1739</f>
        <v>0</v>
      </c>
      <c r="B1736" s="71">
        <f>'Balance N'!J1739</f>
        <v>0</v>
      </c>
      <c r="C1736" s="72">
        <f>'Balance N'!K1739</f>
        <v>0</v>
      </c>
      <c r="D1736" s="72">
        <f>'Balance N'!L1739</f>
        <v>0</v>
      </c>
      <c r="E1736" s="72">
        <f>'Balance N'!M1739</f>
        <v>0</v>
      </c>
      <c r="F1736" s="72">
        <f>'Balance N'!N1739</f>
        <v>0</v>
      </c>
      <c r="G1736" s="72">
        <f>'Balance N'!O1739</f>
        <v>0</v>
      </c>
      <c r="H1736" s="72">
        <f>'Balance N'!P1739</f>
        <v>0</v>
      </c>
      <c r="I1736" s="74">
        <f t="shared" si="27"/>
        <v>0</v>
      </c>
    </row>
    <row r="1737" spans="1:9" ht="15.6">
      <c r="A1737" s="70">
        <f>'Balance N'!I1740</f>
        <v>0</v>
      </c>
      <c r="B1737" s="71">
        <f>'Balance N'!J1740</f>
        <v>0</v>
      </c>
      <c r="C1737" s="72">
        <f>'Balance N'!K1740</f>
        <v>0</v>
      </c>
      <c r="D1737" s="72">
        <f>'Balance N'!L1740</f>
        <v>0</v>
      </c>
      <c r="E1737" s="72">
        <f>'Balance N'!M1740</f>
        <v>0</v>
      </c>
      <c r="F1737" s="72">
        <f>'Balance N'!N1740</f>
        <v>0</v>
      </c>
      <c r="G1737" s="72">
        <f>'Balance N'!O1740</f>
        <v>0</v>
      </c>
      <c r="H1737" s="72">
        <f>'Balance N'!P1740</f>
        <v>0</v>
      </c>
      <c r="I1737" s="74">
        <f t="shared" si="27"/>
        <v>0</v>
      </c>
    </row>
    <row r="1738" spans="1:9" ht="15.6">
      <c r="A1738" s="70">
        <f>'Balance N'!I1741</f>
        <v>0</v>
      </c>
      <c r="B1738" s="71">
        <f>'Balance N'!J1741</f>
        <v>0</v>
      </c>
      <c r="C1738" s="72">
        <f>'Balance N'!K1741</f>
        <v>0</v>
      </c>
      <c r="D1738" s="72">
        <f>'Balance N'!L1741</f>
        <v>0</v>
      </c>
      <c r="E1738" s="72">
        <f>'Balance N'!M1741</f>
        <v>0</v>
      </c>
      <c r="F1738" s="72">
        <f>'Balance N'!N1741</f>
        <v>0</v>
      </c>
      <c r="G1738" s="72">
        <f>'Balance N'!O1741</f>
        <v>0</v>
      </c>
      <c r="H1738" s="72">
        <f>'Balance N'!P1741</f>
        <v>0</v>
      </c>
      <c r="I1738" s="74">
        <f t="shared" si="27"/>
        <v>0</v>
      </c>
    </row>
    <row r="1739" spans="1:9" ht="15.6">
      <c r="A1739" s="70">
        <f>'Balance N'!I1742</f>
        <v>0</v>
      </c>
      <c r="B1739" s="71">
        <f>'Balance N'!J1742</f>
        <v>0</v>
      </c>
      <c r="C1739" s="72">
        <f>'Balance N'!K1742</f>
        <v>0</v>
      </c>
      <c r="D1739" s="72">
        <f>'Balance N'!L1742</f>
        <v>0</v>
      </c>
      <c r="E1739" s="72">
        <f>'Balance N'!M1742</f>
        <v>0</v>
      </c>
      <c r="F1739" s="72">
        <f>'Balance N'!N1742</f>
        <v>0</v>
      </c>
      <c r="G1739" s="72">
        <f>'Balance N'!O1742</f>
        <v>0</v>
      </c>
      <c r="H1739" s="72">
        <f>'Balance N'!P1742</f>
        <v>0</v>
      </c>
      <c r="I1739" s="74">
        <f t="shared" si="27"/>
        <v>0</v>
      </c>
    </row>
    <row r="1740" spans="1:9" ht="15.6">
      <c r="A1740" s="70">
        <f>'Balance N'!I1743</f>
        <v>0</v>
      </c>
      <c r="B1740" s="71">
        <f>'Balance N'!J1743</f>
        <v>0</v>
      </c>
      <c r="C1740" s="72">
        <f>'Balance N'!K1743</f>
        <v>0</v>
      </c>
      <c r="D1740" s="72">
        <f>'Balance N'!L1743</f>
        <v>0</v>
      </c>
      <c r="E1740" s="72">
        <f>'Balance N'!M1743</f>
        <v>0</v>
      </c>
      <c r="F1740" s="72">
        <f>'Balance N'!N1743</f>
        <v>0</v>
      </c>
      <c r="G1740" s="72">
        <f>'Balance N'!O1743</f>
        <v>0</v>
      </c>
      <c r="H1740" s="72">
        <f>'Balance N'!P1743</f>
        <v>0</v>
      </c>
      <c r="I1740" s="74">
        <f t="shared" si="27"/>
        <v>0</v>
      </c>
    </row>
    <row r="1741" spans="1:9" ht="15.6">
      <c r="A1741" s="70">
        <f>'Balance N'!I1744</f>
        <v>0</v>
      </c>
      <c r="B1741" s="71">
        <f>'Balance N'!J1744</f>
        <v>0</v>
      </c>
      <c r="C1741" s="72">
        <f>'Balance N'!K1744</f>
        <v>0</v>
      </c>
      <c r="D1741" s="72">
        <f>'Balance N'!L1744</f>
        <v>0</v>
      </c>
      <c r="E1741" s="72">
        <f>'Balance N'!M1744</f>
        <v>0</v>
      </c>
      <c r="F1741" s="72">
        <f>'Balance N'!N1744</f>
        <v>0</v>
      </c>
      <c r="G1741" s="72">
        <f>'Balance N'!O1744</f>
        <v>0</v>
      </c>
      <c r="H1741" s="72">
        <f>'Balance N'!P1744</f>
        <v>0</v>
      </c>
      <c r="I1741" s="74">
        <f t="shared" si="27"/>
        <v>0</v>
      </c>
    </row>
    <row r="1742" spans="1:9" ht="15.6">
      <c r="A1742" s="70">
        <f>'Balance N'!I1745</f>
        <v>0</v>
      </c>
      <c r="B1742" s="71">
        <f>'Balance N'!J1745</f>
        <v>0</v>
      </c>
      <c r="C1742" s="72">
        <f>'Balance N'!K1745</f>
        <v>0</v>
      </c>
      <c r="D1742" s="72">
        <f>'Balance N'!L1745</f>
        <v>0</v>
      </c>
      <c r="E1742" s="72">
        <f>'Balance N'!M1745</f>
        <v>0</v>
      </c>
      <c r="F1742" s="72">
        <f>'Balance N'!N1745</f>
        <v>0</v>
      </c>
      <c r="G1742" s="72">
        <f>'Balance N'!O1745</f>
        <v>0</v>
      </c>
      <c r="H1742" s="72">
        <f>'Balance N'!P1745</f>
        <v>0</v>
      </c>
      <c r="I1742" s="74">
        <f t="shared" si="27"/>
        <v>0</v>
      </c>
    </row>
    <row r="1743" spans="1:9" ht="15.6">
      <c r="A1743" s="70">
        <f>'Balance N'!I1746</f>
        <v>0</v>
      </c>
      <c r="B1743" s="71">
        <f>'Balance N'!J1746</f>
        <v>0</v>
      </c>
      <c r="C1743" s="72">
        <f>'Balance N'!K1746</f>
        <v>0</v>
      </c>
      <c r="D1743" s="72">
        <f>'Balance N'!L1746</f>
        <v>0</v>
      </c>
      <c r="E1743" s="72">
        <f>'Balance N'!M1746</f>
        <v>0</v>
      </c>
      <c r="F1743" s="72">
        <f>'Balance N'!N1746</f>
        <v>0</v>
      </c>
      <c r="G1743" s="72">
        <f>'Balance N'!O1746</f>
        <v>0</v>
      </c>
      <c r="H1743" s="72">
        <f>'Balance N'!P1746</f>
        <v>0</v>
      </c>
      <c r="I1743" s="74">
        <f t="shared" si="27"/>
        <v>0</v>
      </c>
    </row>
    <row r="1744" spans="1:9" ht="15.6">
      <c r="A1744" s="70">
        <f>'Balance N'!I1747</f>
        <v>0</v>
      </c>
      <c r="B1744" s="71">
        <f>'Balance N'!J1747</f>
        <v>0</v>
      </c>
      <c r="C1744" s="72">
        <f>'Balance N'!K1747</f>
        <v>0</v>
      </c>
      <c r="D1744" s="72">
        <f>'Balance N'!L1747</f>
        <v>0</v>
      </c>
      <c r="E1744" s="72">
        <f>'Balance N'!M1747</f>
        <v>0</v>
      </c>
      <c r="F1744" s="72">
        <f>'Balance N'!N1747</f>
        <v>0</v>
      </c>
      <c r="G1744" s="72">
        <f>'Balance N'!O1747</f>
        <v>0</v>
      </c>
      <c r="H1744" s="72">
        <f>'Balance N'!P1747</f>
        <v>0</v>
      </c>
      <c r="I1744" s="74">
        <f t="shared" si="27"/>
        <v>0</v>
      </c>
    </row>
    <row r="1745" spans="1:9" ht="15.6">
      <c r="A1745" s="70">
        <f>'Balance N'!I1748</f>
        <v>0</v>
      </c>
      <c r="B1745" s="71">
        <f>'Balance N'!J1748</f>
        <v>0</v>
      </c>
      <c r="C1745" s="72">
        <f>'Balance N'!K1748</f>
        <v>0</v>
      </c>
      <c r="D1745" s="72">
        <f>'Balance N'!L1748</f>
        <v>0</v>
      </c>
      <c r="E1745" s="72">
        <f>'Balance N'!M1748</f>
        <v>0</v>
      </c>
      <c r="F1745" s="72">
        <f>'Balance N'!N1748</f>
        <v>0</v>
      </c>
      <c r="G1745" s="72">
        <f>'Balance N'!O1748</f>
        <v>0</v>
      </c>
      <c r="H1745" s="72">
        <f>'Balance N'!P1748</f>
        <v>0</v>
      </c>
      <c r="I1745" s="74">
        <f t="shared" si="27"/>
        <v>0</v>
      </c>
    </row>
    <row r="1746" spans="1:9" ht="15.6">
      <c r="A1746" s="70">
        <f>'Balance N'!I1749</f>
        <v>0</v>
      </c>
      <c r="B1746" s="71">
        <f>'Balance N'!J1749</f>
        <v>0</v>
      </c>
      <c r="C1746" s="72">
        <f>'Balance N'!K1749</f>
        <v>0</v>
      </c>
      <c r="D1746" s="72">
        <f>'Balance N'!L1749</f>
        <v>0</v>
      </c>
      <c r="E1746" s="72">
        <f>'Balance N'!M1749</f>
        <v>0</v>
      </c>
      <c r="F1746" s="72">
        <f>'Balance N'!N1749</f>
        <v>0</v>
      </c>
      <c r="G1746" s="72">
        <f>'Balance N'!O1749</f>
        <v>0</v>
      </c>
      <c r="H1746" s="72">
        <f>'Balance N'!P1749</f>
        <v>0</v>
      </c>
      <c r="I1746" s="74">
        <f t="shared" si="27"/>
        <v>0</v>
      </c>
    </row>
    <row r="1747" spans="1:9" ht="15.6">
      <c r="A1747" s="70">
        <f>'Balance N'!I1750</f>
        <v>0</v>
      </c>
      <c r="B1747" s="71">
        <f>'Balance N'!J1750</f>
        <v>0</v>
      </c>
      <c r="C1747" s="72">
        <f>'Balance N'!K1750</f>
        <v>0</v>
      </c>
      <c r="D1747" s="72">
        <f>'Balance N'!L1750</f>
        <v>0</v>
      </c>
      <c r="E1747" s="72">
        <f>'Balance N'!M1750</f>
        <v>0</v>
      </c>
      <c r="F1747" s="72">
        <f>'Balance N'!N1750</f>
        <v>0</v>
      </c>
      <c r="G1747" s="72">
        <f>'Balance N'!O1750</f>
        <v>0</v>
      </c>
      <c r="H1747" s="72">
        <f>'Balance N'!P1750</f>
        <v>0</v>
      </c>
      <c r="I1747" s="74">
        <f t="shared" si="27"/>
        <v>0</v>
      </c>
    </row>
    <row r="1748" spans="1:9" ht="15.6">
      <c r="A1748" s="70">
        <f>'Balance N'!I1751</f>
        <v>0</v>
      </c>
      <c r="B1748" s="71">
        <f>'Balance N'!J1751</f>
        <v>0</v>
      </c>
      <c r="C1748" s="72">
        <f>'Balance N'!K1751</f>
        <v>0</v>
      </c>
      <c r="D1748" s="72">
        <f>'Balance N'!L1751</f>
        <v>0</v>
      </c>
      <c r="E1748" s="72">
        <f>'Balance N'!M1751</f>
        <v>0</v>
      </c>
      <c r="F1748" s="72">
        <f>'Balance N'!N1751</f>
        <v>0</v>
      </c>
      <c r="G1748" s="72">
        <f>'Balance N'!O1751</f>
        <v>0</v>
      </c>
      <c r="H1748" s="72">
        <f>'Balance N'!P1751</f>
        <v>0</v>
      </c>
      <c r="I1748" s="74">
        <f t="shared" si="27"/>
        <v>0</v>
      </c>
    </row>
    <row r="1749" spans="1:9" ht="15.6">
      <c r="A1749" s="70">
        <f>'Balance N'!I1752</f>
        <v>0</v>
      </c>
      <c r="B1749" s="71">
        <f>'Balance N'!J1752</f>
        <v>0</v>
      </c>
      <c r="C1749" s="72">
        <f>'Balance N'!K1752</f>
        <v>0</v>
      </c>
      <c r="D1749" s="72">
        <f>'Balance N'!L1752</f>
        <v>0</v>
      </c>
      <c r="E1749" s="72">
        <f>'Balance N'!M1752</f>
        <v>0</v>
      </c>
      <c r="F1749" s="72">
        <f>'Balance N'!N1752</f>
        <v>0</v>
      </c>
      <c r="G1749" s="72">
        <f>'Balance N'!O1752</f>
        <v>0</v>
      </c>
      <c r="H1749" s="72">
        <f>'Balance N'!P1752</f>
        <v>0</v>
      </c>
      <c r="I1749" s="74">
        <f t="shared" si="27"/>
        <v>0</v>
      </c>
    </row>
    <row r="1750" spans="1:9" ht="15.6">
      <c r="A1750" s="70">
        <f>'Balance N'!I1753</f>
        <v>0</v>
      </c>
      <c r="B1750" s="71">
        <f>'Balance N'!J1753</f>
        <v>0</v>
      </c>
      <c r="C1750" s="72">
        <f>'Balance N'!K1753</f>
        <v>0</v>
      </c>
      <c r="D1750" s="72">
        <f>'Balance N'!L1753</f>
        <v>0</v>
      </c>
      <c r="E1750" s="72">
        <f>'Balance N'!M1753</f>
        <v>0</v>
      </c>
      <c r="F1750" s="72">
        <f>'Balance N'!N1753</f>
        <v>0</v>
      </c>
      <c r="G1750" s="72">
        <f>'Balance N'!O1753</f>
        <v>0</v>
      </c>
      <c r="H1750" s="72">
        <f>'Balance N'!P1753</f>
        <v>0</v>
      </c>
      <c r="I1750" s="74">
        <f t="shared" si="27"/>
        <v>0</v>
      </c>
    </row>
    <row r="1751" spans="1:9" ht="15.6">
      <c r="A1751" s="70">
        <f>'Balance N'!I1754</f>
        <v>0</v>
      </c>
      <c r="B1751" s="71">
        <f>'Balance N'!J1754</f>
        <v>0</v>
      </c>
      <c r="C1751" s="72">
        <f>'Balance N'!K1754</f>
        <v>0</v>
      </c>
      <c r="D1751" s="72">
        <f>'Balance N'!L1754</f>
        <v>0</v>
      </c>
      <c r="E1751" s="72">
        <f>'Balance N'!M1754</f>
        <v>0</v>
      </c>
      <c r="F1751" s="72">
        <f>'Balance N'!N1754</f>
        <v>0</v>
      </c>
      <c r="G1751" s="72">
        <f>'Balance N'!O1754</f>
        <v>0</v>
      </c>
      <c r="H1751" s="72">
        <f>'Balance N'!P1754</f>
        <v>0</v>
      </c>
      <c r="I1751" s="74">
        <f t="shared" si="27"/>
        <v>0</v>
      </c>
    </row>
    <row r="1752" spans="1:9" ht="15.6">
      <c r="A1752" s="70">
        <f>'Balance N'!I1755</f>
        <v>0</v>
      </c>
      <c r="B1752" s="71">
        <f>'Balance N'!J1755</f>
        <v>0</v>
      </c>
      <c r="C1752" s="72">
        <f>'Balance N'!K1755</f>
        <v>0</v>
      </c>
      <c r="D1752" s="72">
        <f>'Balance N'!L1755</f>
        <v>0</v>
      </c>
      <c r="E1752" s="72">
        <f>'Balance N'!M1755</f>
        <v>0</v>
      </c>
      <c r="F1752" s="72">
        <f>'Balance N'!N1755</f>
        <v>0</v>
      </c>
      <c r="G1752" s="72">
        <f>'Balance N'!O1755</f>
        <v>0</v>
      </c>
      <c r="H1752" s="72">
        <f>'Balance N'!P1755</f>
        <v>0</v>
      </c>
      <c r="I1752" s="74">
        <f t="shared" si="27"/>
        <v>0</v>
      </c>
    </row>
    <row r="1753" spans="1:9" ht="15.6">
      <c r="A1753" s="70">
        <f>'Balance N'!I1756</f>
        <v>0</v>
      </c>
      <c r="B1753" s="71">
        <f>'Balance N'!J1756</f>
        <v>0</v>
      </c>
      <c r="C1753" s="72">
        <f>'Balance N'!K1756</f>
        <v>0</v>
      </c>
      <c r="D1753" s="72">
        <f>'Balance N'!L1756</f>
        <v>0</v>
      </c>
      <c r="E1753" s="72">
        <f>'Balance N'!M1756</f>
        <v>0</v>
      </c>
      <c r="F1753" s="72">
        <f>'Balance N'!N1756</f>
        <v>0</v>
      </c>
      <c r="G1753" s="72">
        <f>'Balance N'!O1756</f>
        <v>0</v>
      </c>
      <c r="H1753" s="72">
        <f>'Balance N'!P1756</f>
        <v>0</v>
      </c>
      <c r="I1753" s="74">
        <f t="shared" si="27"/>
        <v>0</v>
      </c>
    </row>
    <row r="1754" spans="1:9" ht="15.6">
      <c r="A1754" s="70">
        <f>'Balance N'!I1757</f>
        <v>0</v>
      </c>
      <c r="B1754" s="71">
        <f>'Balance N'!J1757</f>
        <v>0</v>
      </c>
      <c r="C1754" s="72">
        <f>'Balance N'!K1757</f>
        <v>0</v>
      </c>
      <c r="D1754" s="72">
        <f>'Balance N'!L1757</f>
        <v>0</v>
      </c>
      <c r="E1754" s="72">
        <f>'Balance N'!M1757</f>
        <v>0</v>
      </c>
      <c r="F1754" s="72">
        <f>'Balance N'!N1757</f>
        <v>0</v>
      </c>
      <c r="G1754" s="72">
        <f>'Balance N'!O1757</f>
        <v>0</v>
      </c>
      <c r="H1754" s="72">
        <f>'Balance N'!P1757</f>
        <v>0</v>
      </c>
      <c r="I1754" s="74">
        <f t="shared" si="27"/>
        <v>0</v>
      </c>
    </row>
    <row r="1755" spans="1:9" ht="15.6">
      <c r="A1755" s="70">
        <f>'Balance N'!I1758</f>
        <v>0</v>
      </c>
      <c r="B1755" s="71">
        <f>'Balance N'!J1758</f>
        <v>0</v>
      </c>
      <c r="C1755" s="72">
        <f>'Balance N'!K1758</f>
        <v>0</v>
      </c>
      <c r="D1755" s="72">
        <f>'Balance N'!L1758</f>
        <v>0</v>
      </c>
      <c r="E1755" s="72">
        <f>'Balance N'!M1758</f>
        <v>0</v>
      </c>
      <c r="F1755" s="72">
        <f>'Balance N'!N1758</f>
        <v>0</v>
      </c>
      <c r="G1755" s="72">
        <f>'Balance N'!O1758</f>
        <v>0</v>
      </c>
      <c r="H1755" s="72">
        <f>'Balance N'!P1758</f>
        <v>0</v>
      </c>
      <c r="I1755" s="74">
        <f t="shared" si="27"/>
        <v>0</v>
      </c>
    </row>
    <row r="1756" spans="1:9" ht="15.6">
      <c r="A1756" s="70">
        <f>'Balance N'!I1759</f>
        <v>0</v>
      </c>
      <c r="B1756" s="71">
        <f>'Balance N'!J1759</f>
        <v>0</v>
      </c>
      <c r="C1756" s="72">
        <f>'Balance N'!K1759</f>
        <v>0</v>
      </c>
      <c r="D1756" s="72">
        <f>'Balance N'!L1759</f>
        <v>0</v>
      </c>
      <c r="E1756" s="72">
        <f>'Balance N'!M1759</f>
        <v>0</v>
      </c>
      <c r="F1756" s="72">
        <f>'Balance N'!N1759</f>
        <v>0</v>
      </c>
      <c r="G1756" s="72">
        <f>'Balance N'!O1759</f>
        <v>0</v>
      </c>
      <c r="H1756" s="72">
        <f>'Balance N'!P1759</f>
        <v>0</v>
      </c>
      <c r="I1756" s="74">
        <f t="shared" si="27"/>
        <v>0</v>
      </c>
    </row>
    <row r="1757" spans="1:9" ht="15.6">
      <c r="A1757" s="70">
        <f>'Balance N'!I1760</f>
        <v>0</v>
      </c>
      <c r="B1757" s="71">
        <f>'Balance N'!J1760</f>
        <v>0</v>
      </c>
      <c r="C1757" s="72">
        <f>'Balance N'!K1760</f>
        <v>0</v>
      </c>
      <c r="D1757" s="72">
        <f>'Balance N'!L1760</f>
        <v>0</v>
      </c>
      <c r="E1757" s="72">
        <f>'Balance N'!M1760</f>
        <v>0</v>
      </c>
      <c r="F1757" s="72">
        <f>'Balance N'!N1760</f>
        <v>0</v>
      </c>
      <c r="G1757" s="72">
        <f>'Balance N'!O1760</f>
        <v>0</v>
      </c>
      <c r="H1757" s="72">
        <f>'Balance N'!P1760</f>
        <v>0</v>
      </c>
      <c r="I1757" s="74">
        <f t="shared" si="27"/>
        <v>0</v>
      </c>
    </row>
    <row r="1758" spans="1:9" ht="15.6">
      <c r="A1758" s="70">
        <f>'Balance N'!I1761</f>
        <v>0</v>
      </c>
      <c r="B1758" s="71">
        <f>'Balance N'!J1761</f>
        <v>0</v>
      </c>
      <c r="C1758" s="72">
        <f>'Balance N'!K1761</f>
        <v>0</v>
      </c>
      <c r="D1758" s="72">
        <f>'Balance N'!L1761</f>
        <v>0</v>
      </c>
      <c r="E1758" s="72">
        <f>'Balance N'!M1761</f>
        <v>0</v>
      </c>
      <c r="F1758" s="72">
        <f>'Balance N'!N1761</f>
        <v>0</v>
      </c>
      <c r="G1758" s="72">
        <f>'Balance N'!O1761</f>
        <v>0</v>
      </c>
      <c r="H1758" s="72">
        <f>'Balance N'!P1761</f>
        <v>0</v>
      </c>
      <c r="I1758" s="74">
        <f t="shared" si="27"/>
        <v>0</v>
      </c>
    </row>
    <row r="1759" spans="1:9" ht="15.6">
      <c r="A1759" s="70">
        <f>'Balance N'!I1762</f>
        <v>0</v>
      </c>
      <c r="B1759" s="71">
        <f>'Balance N'!J1762</f>
        <v>0</v>
      </c>
      <c r="C1759" s="72">
        <f>'Balance N'!K1762</f>
        <v>0</v>
      </c>
      <c r="D1759" s="72">
        <f>'Balance N'!L1762</f>
        <v>0</v>
      </c>
      <c r="E1759" s="72">
        <f>'Balance N'!M1762</f>
        <v>0</v>
      </c>
      <c r="F1759" s="72">
        <f>'Balance N'!N1762</f>
        <v>0</v>
      </c>
      <c r="G1759" s="72">
        <f>'Balance N'!O1762</f>
        <v>0</v>
      </c>
      <c r="H1759" s="72">
        <f>'Balance N'!P1762</f>
        <v>0</v>
      </c>
      <c r="I1759" s="74">
        <f t="shared" si="27"/>
        <v>0</v>
      </c>
    </row>
    <row r="1760" spans="1:9" ht="15.6">
      <c r="A1760" s="70">
        <f>'Balance N'!I1763</f>
        <v>0</v>
      </c>
      <c r="B1760" s="71">
        <f>'Balance N'!J1763</f>
        <v>0</v>
      </c>
      <c r="C1760" s="72">
        <f>'Balance N'!K1763</f>
        <v>0</v>
      </c>
      <c r="D1760" s="72">
        <f>'Balance N'!L1763</f>
        <v>0</v>
      </c>
      <c r="E1760" s="72">
        <f>'Balance N'!M1763</f>
        <v>0</v>
      </c>
      <c r="F1760" s="72">
        <f>'Balance N'!N1763</f>
        <v>0</v>
      </c>
      <c r="G1760" s="72">
        <f>'Balance N'!O1763</f>
        <v>0</v>
      </c>
      <c r="H1760" s="72">
        <f>'Balance N'!P1763</f>
        <v>0</v>
      </c>
      <c r="I1760" s="74">
        <f t="shared" si="27"/>
        <v>0</v>
      </c>
    </row>
    <row r="1761" spans="1:9" ht="15.6">
      <c r="A1761" s="70">
        <f>'Balance N'!I1764</f>
        <v>0</v>
      </c>
      <c r="B1761" s="71">
        <f>'Balance N'!J1764</f>
        <v>0</v>
      </c>
      <c r="C1761" s="72">
        <f>'Balance N'!K1764</f>
        <v>0</v>
      </c>
      <c r="D1761" s="72">
        <f>'Balance N'!L1764</f>
        <v>0</v>
      </c>
      <c r="E1761" s="72">
        <f>'Balance N'!M1764</f>
        <v>0</v>
      </c>
      <c r="F1761" s="72">
        <f>'Balance N'!N1764</f>
        <v>0</v>
      </c>
      <c r="G1761" s="72">
        <f>'Balance N'!O1764</f>
        <v>0</v>
      </c>
      <c r="H1761" s="72">
        <f>'Balance N'!P1764</f>
        <v>0</v>
      </c>
      <c r="I1761" s="74">
        <f t="shared" si="27"/>
        <v>0</v>
      </c>
    </row>
    <row r="1762" spans="1:9" ht="15.6">
      <c r="A1762" s="70">
        <f>'Balance N'!I1765</f>
        <v>0</v>
      </c>
      <c r="B1762" s="71">
        <f>'Balance N'!J1765</f>
        <v>0</v>
      </c>
      <c r="C1762" s="72">
        <f>'Balance N'!K1765</f>
        <v>0</v>
      </c>
      <c r="D1762" s="72">
        <f>'Balance N'!L1765</f>
        <v>0</v>
      </c>
      <c r="E1762" s="72">
        <f>'Balance N'!M1765</f>
        <v>0</v>
      </c>
      <c r="F1762" s="72">
        <f>'Balance N'!N1765</f>
        <v>0</v>
      </c>
      <c r="G1762" s="72">
        <f>'Balance N'!O1765</f>
        <v>0</v>
      </c>
      <c r="H1762" s="72">
        <f>'Balance N'!P1765</f>
        <v>0</v>
      </c>
      <c r="I1762" s="74">
        <f t="shared" si="27"/>
        <v>0</v>
      </c>
    </row>
    <row r="1763" spans="1:9" ht="15.6">
      <c r="A1763" s="70">
        <f>'Balance N'!I1766</f>
        <v>0</v>
      </c>
      <c r="B1763" s="71">
        <f>'Balance N'!J1766</f>
        <v>0</v>
      </c>
      <c r="C1763" s="72">
        <f>'Balance N'!K1766</f>
        <v>0</v>
      </c>
      <c r="D1763" s="72">
        <f>'Balance N'!L1766</f>
        <v>0</v>
      </c>
      <c r="E1763" s="72">
        <f>'Balance N'!M1766</f>
        <v>0</v>
      </c>
      <c r="F1763" s="72">
        <f>'Balance N'!N1766</f>
        <v>0</v>
      </c>
      <c r="G1763" s="72">
        <f>'Balance N'!O1766</f>
        <v>0</v>
      </c>
      <c r="H1763" s="72">
        <f>'Balance N'!P1766</f>
        <v>0</v>
      </c>
      <c r="I1763" s="74">
        <f t="shared" si="27"/>
        <v>0</v>
      </c>
    </row>
    <row r="1764" spans="1:9" ht="15.6">
      <c r="A1764" s="70">
        <f>'Balance N'!I1767</f>
        <v>0</v>
      </c>
      <c r="B1764" s="71">
        <f>'Balance N'!J1767</f>
        <v>0</v>
      </c>
      <c r="C1764" s="72">
        <f>'Balance N'!K1767</f>
        <v>0</v>
      </c>
      <c r="D1764" s="72">
        <f>'Balance N'!L1767</f>
        <v>0</v>
      </c>
      <c r="E1764" s="72">
        <f>'Balance N'!M1767</f>
        <v>0</v>
      </c>
      <c r="F1764" s="72">
        <f>'Balance N'!N1767</f>
        <v>0</v>
      </c>
      <c r="G1764" s="72">
        <f>'Balance N'!O1767</f>
        <v>0</v>
      </c>
      <c r="H1764" s="72">
        <f>'Balance N'!P1767</f>
        <v>0</v>
      </c>
      <c r="I1764" s="74">
        <f t="shared" si="27"/>
        <v>0</v>
      </c>
    </row>
    <row r="1765" spans="1:9" ht="15.6">
      <c r="A1765" s="70">
        <f>'Balance N'!I1768</f>
        <v>0</v>
      </c>
      <c r="B1765" s="71">
        <f>'Balance N'!J1768</f>
        <v>0</v>
      </c>
      <c r="C1765" s="72">
        <f>'Balance N'!K1768</f>
        <v>0</v>
      </c>
      <c r="D1765" s="72">
        <f>'Balance N'!L1768</f>
        <v>0</v>
      </c>
      <c r="E1765" s="72">
        <f>'Balance N'!M1768</f>
        <v>0</v>
      </c>
      <c r="F1765" s="72">
        <f>'Balance N'!N1768</f>
        <v>0</v>
      </c>
      <c r="G1765" s="72">
        <f>'Balance N'!O1768</f>
        <v>0</v>
      </c>
      <c r="H1765" s="72">
        <f>'Balance N'!P1768</f>
        <v>0</v>
      </c>
      <c r="I1765" s="74">
        <f t="shared" si="27"/>
        <v>0</v>
      </c>
    </row>
    <row r="1766" spans="1:9" ht="15.6">
      <c r="A1766" s="70">
        <f>'Balance N'!I1769</f>
        <v>0</v>
      </c>
      <c r="B1766" s="71">
        <f>'Balance N'!J1769</f>
        <v>0</v>
      </c>
      <c r="C1766" s="72">
        <f>'Balance N'!K1769</f>
        <v>0</v>
      </c>
      <c r="D1766" s="72">
        <f>'Balance N'!L1769</f>
        <v>0</v>
      </c>
      <c r="E1766" s="72">
        <f>'Balance N'!M1769</f>
        <v>0</v>
      </c>
      <c r="F1766" s="72">
        <f>'Balance N'!N1769</f>
        <v>0</v>
      </c>
      <c r="G1766" s="72">
        <f>'Balance N'!O1769</f>
        <v>0</v>
      </c>
      <c r="H1766" s="72">
        <f>'Balance N'!P1769</f>
        <v>0</v>
      </c>
      <c r="I1766" s="74">
        <f t="shared" si="27"/>
        <v>0</v>
      </c>
    </row>
    <row r="1767" spans="1:9" ht="15.6">
      <c r="A1767" s="70">
        <f>'Balance N'!I1770</f>
        <v>0</v>
      </c>
      <c r="B1767" s="71">
        <f>'Balance N'!J1770</f>
        <v>0</v>
      </c>
      <c r="C1767" s="72">
        <f>'Balance N'!K1770</f>
        <v>0</v>
      </c>
      <c r="D1767" s="72">
        <f>'Balance N'!L1770</f>
        <v>0</v>
      </c>
      <c r="E1767" s="72">
        <f>'Balance N'!M1770</f>
        <v>0</v>
      </c>
      <c r="F1767" s="72">
        <f>'Balance N'!N1770</f>
        <v>0</v>
      </c>
      <c r="G1767" s="72">
        <f>'Balance N'!O1770</f>
        <v>0</v>
      </c>
      <c r="H1767" s="72">
        <f>'Balance N'!P1770</f>
        <v>0</v>
      </c>
      <c r="I1767" s="74">
        <f t="shared" si="27"/>
        <v>0</v>
      </c>
    </row>
    <row r="1768" spans="1:9" ht="15.6">
      <c r="A1768" s="70">
        <f>'Balance N'!I1771</f>
        <v>0</v>
      </c>
      <c r="B1768" s="71">
        <f>'Balance N'!J1771</f>
        <v>0</v>
      </c>
      <c r="C1768" s="72">
        <f>'Balance N'!K1771</f>
        <v>0</v>
      </c>
      <c r="D1768" s="72">
        <f>'Balance N'!L1771</f>
        <v>0</v>
      </c>
      <c r="E1768" s="72">
        <f>'Balance N'!M1771</f>
        <v>0</v>
      </c>
      <c r="F1768" s="72">
        <f>'Balance N'!N1771</f>
        <v>0</v>
      </c>
      <c r="G1768" s="72">
        <f>'Balance N'!O1771</f>
        <v>0</v>
      </c>
      <c r="H1768" s="72">
        <f>'Balance N'!P1771</f>
        <v>0</v>
      </c>
      <c r="I1768" s="74">
        <f t="shared" si="27"/>
        <v>0</v>
      </c>
    </row>
    <row r="1769" spans="1:9" ht="15.6">
      <c r="A1769" s="70">
        <f>'Balance N'!I1772</f>
        <v>0</v>
      </c>
      <c r="B1769" s="71">
        <f>'Balance N'!J1772</f>
        <v>0</v>
      </c>
      <c r="C1769" s="72">
        <f>'Balance N'!K1772</f>
        <v>0</v>
      </c>
      <c r="D1769" s="72">
        <f>'Balance N'!L1772</f>
        <v>0</v>
      </c>
      <c r="E1769" s="72">
        <f>'Balance N'!M1772</f>
        <v>0</v>
      </c>
      <c r="F1769" s="72">
        <f>'Balance N'!N1772</f>
        <v>0</v>
      </c>
      <c r="G1769" s="72">
        <f>'Balance N'!O1772</f>
        <v>0</v>
      </c>
      <c r="H1769" s="72">
        <f>'Balance N'!P1772</f>
        <v>0</v>
      </c>
      <c r="I1769" s="74">
        <f t="shared" si="27"/>
        <v>0</v>
      </c>
    </row>
    <row r="1770" spans="1:9" ht="15.6">
      <c r="A1770" s="70">
        <f>'Balance N'!I1773</f>
        <v>0</v>
      </c>
      <c r="B1770" s="71">
        <f>'Balance N'!J1773</f>
        <v>0</v>
      </c>
      <c r="C1770" s="72">
        <f>'Balance N'!K1773</f>
        <v>0</v>
      </c>
      <c r="D1770" s="72">
        <f>'Balance N'!L1773</f>
        <v>0</v>
      </c>
      <c r="E1770" s="72">
        <f>'Balance N'!M1773</f>
        <v>0</v>
      </c>
      <c r="F1770" s="72">
        <f>'Balance N'!N1773</f>
        <v>0</v>
      </c>
      <c r="G1770" s="72">
        <f>'Balance N'!O1773</f>
        <v>0</v>
      </c>
      <c r="H1770" s="72">
        <f>'Balance N'!P1773</f>
        <v>0</v>
      </c>
      <c r="I1770" s="74">
        <f t="shared" si="27"/>
        <v>0</v>
      </c>
    </row>
    <row r="1771" spans="1:9" ht="15.6">
      <c r="A1771" s="70">
        <f>'Balance N'!I1774</f>
        <v>0</v>
      </c>
      <c r="B1771" s="71">
        <f>'Balance N'!J1774</f>
        <v>0</v>
      </c>
      <c r="C1771" s="72">
        <f>'Balance N'!K1774</f>
        <v>0</v>
      </c>
      <c r="D1771" s="72">
        <f>'Balance N'!L1774</f>
        <v>0</v>
      </c>
      <c r="E1771" s="72">
        <f>'Balance N'!M1774</f>
        <v>0</v>
      </c>
      <c r="F1771" s="72">
        <f>'Balance N'!N1774</f>
        <v>0</v>
      </c>
      <c r="G1771" s="72">
        <f>'Balance N'!O1774</f>
        <v>0</v>
      </c>
      <c r="H1771" s="72">
        <f>'Balance N'!P1774</f>
        <v>0</v>
      </c>
      <c r="I1771" s="74">
        <f t="shared" si="27"/>
        <v>0</v>
      </c>
    </row>
    <row r="1772" spans="1:9" ht="15.6">
      <c r="A1772" s="70">
        <f>'Balance N'!I1775</f>
        <v>0</v>
      </c>
      <c r="B1772" s="71">
        <f>'Balance N'!J1775</f>
        <v>0</v>
      </c>
      <c r="C1772" s="72">
        <f>'Balance N'!K1775</f>
        <v>0</v>
      </c>
      <c r="D1772" s="72">
        <f>'Balance N'!L1775</f>
        <v>0</v>
      </c>
      <c r="E1772" s="72">
        <f>'Balance N'!M1775</f>
        <v>0</v>
      </c>
      <c r="F1772" s="72">
        <f>'Balance N'!N1775</f>
        <v>0</v>
      </c>
      <c r="G1772" s="72">
        <f>'Balance N'!O1775</f>
        <v>0</v>
      </c>
      <c r="H1772" s="72">
        <f>'Balance N'!P1775</f>
        <v>0</v>
      </c>
      <c r="I1772" s="74">
        <f t="shared" si="27"/>
        <v>0</v>
      </c>
    </row>
    <row r="1773" spans="1:9" ht="15.6">
      <c r="A1773" s="70">
        <f>'Balance N'!I1776</f>
        <v>0</v>
      </c>
      <c r="B1773" s="71">
        <f>'Balance N'!J1776</f>
        <v>0</v>
      </c>
      <c r="C1773" s="72">
        <f>'Balance N'!K1776</f>
        <v>0</v>
      </c>
      <c r="D1773" s="72">
        <f>'Balance N'!L1776</f>
        <v>0</v>
      </c>
      <c r="E1773" s="72">
        <f>'Balance N'!M1776</f>
        <v>0</v>
      </c>
      <c r="F1773" s="72">
        <f>'Balance N'!N1776</f>
        <v>0</v>
      </c>
      <c r="G1773" s="72">
        <f>'Balance N'!O1776</f>
        <v>0</v>
      </c>
      <c r="H1773" s="72">
        <f>'Balance N'!P1776</f>
        <v>0</v>
      </c>
      <c r="I1773" s="74">
        <f t="shared" si="27"/>
        <v>0</v>
      </c>
    </row>
    <row r="1774" spans="1:9" ht="15.6">
      <c r="A1774" s="70">
        <f>'Balance N'!I1777</f>
        <v>0</v>
      </c>
      <c r="B1774" s="71">
        <f>'Balance N'!J1777</f>
        <v>0</v>
      </c>
      <c r="C1774" s="72">
        <f>'Balance N'!K1777</f>
        <v>0</v>
      </c>
      <c r="D1774" s="72">
        <f>'Balance N'!L1777</f>
        <v>0</v>
      </c>
      <c r="E1774" s="72">
        <f>'Balance N'!M1777</f>
        <v>0</v>
      </c>
      <c r="F1774" s="72">
        <f>'Balance N'!N1777</f>
        <v>0</v>
      </c>
      <c r="G1774" s="72">
        <f>'Balance N'!O1777</f>
        <v>0</v>
      </c>
      <c r="H1774" s="72">
        <f>'Balance N'!P1777</f>
        <v>0</v>
      </c>
      <c r="I1774" s="74">
        <f t="shared" si="27"/>
        <v>0</v>
      </c>
    </row>
    <row r="1775" spans="1:9" ht="15.6">
      <c r="A1775" s="70">
        <f>'Balance N'!I1778</f>
        <v>0</v>
      </c>
      <c r="B1775" s="71">
        <f>'Balance N'!J1778</f>
        <v>0</v>
      </c>
      <c r="C1775" s="72">
        <f>'Balance N'!K1778</f>
        <v>0</v>
      </c>
      <c r="D1775" s="72">
        <f>'Balance N'!L1778</f>
        <v>0</v>
      </c>
      <c r="E1775" s="72">
        <f>'Balance N'!M1778</f>
        <v>0</v>
      </c>
      <c r="F1775" s="72">
        <f>'Balance N'!N1778</f>
        <v>0</v>
      </c>
      <c r="G1775" s="72">
        <f>'Balance N'!O1778</f>
        <v>0</v>
      </c>
      <c r="H1775" s="72">
        <f>'Balance N'!P1778</f>
        <v>0</v>
      </c>
      <c r="I1775" s="74">
        <f t="shared" si="27"/>
        <v>0</v>
      </c>
    </row>
    <row r="1776" spans="1:9" ht="15.6">
      <c r="A1776" s="70">
        <f>'Balance N'!I1779</f>
        <v>0</v>
      </c>
      <c r="B1776" s="71">
        <f>'Balance N'!J1779</f>
        <v>0</v>
      </c>
      <c r="C1776" s="72">
        <f>'Balance N'!K1779</f>
        <v>0</v>
      </c>
      <c r="D1776" s="72">
        <f>'Balance N'!L1779</f>
        <v>0</v>
      </c>
      <c r="E1776" s="72">
        <f>'Balance N'!M1779</f>
        <v>0</v>
      </c>
      <c r="F1776" s="72">
        <f>'Balance N'!N1779</f>
        <v>0</v>
      </c>
      <c r="G1776" s="72">
        <f>'Balance N'!O1779</f>
        <v>0</v>
      </c>
      <c r="H1776" s="72">
        <f>'Balance N'!P1779</f>
        <v>0</v>
      </c>
      <c r="I1776" s="74">
        <f t="shared" si="27"/>
        <v>0</v>
      </c>
    </row>
    <row r="1777" spans="1:9" ht="15.6">
      <c r="A1777" s="70">
        <f>'Balance N'!I1780</f>
        <v>0</v>
      </c>
      <c r="B1777" s="71">
        <f>'Balance N'!J1780</f>
        <v>0</v>
      </c>
      <c r="C1777" s="72">
        <f>'Balance N'!K1780</f>
        <v>0</v>
      </c>
      <c r="D1777" s="72">
        <f>'Balance N'!L1780</f>
        <v>0</v>
      </c>
      <c r="E1777" s="72">
        <f>'Balance N'!M1780</f>
        <v>0</v>
      </c>
      <c r="F1777" s="72">
        <f>'Balance N'!N1780</f>
        <v>0</v>
      </c>
      <c r="G1777" s="72">
        <f>'Balance N'!O1780</f>
        <v>0</v>
      </c>
      <c r="H1777" s="72">
        <f>'Balance N'!P1780</f>
        <v>0</v>
      </c>
      <c r="I1777" s="74">
        <f t="shared" si="27"/>
        <v>0</v>
      </c>
    </row>
    <row r="1778" spans="1:9" ht="15.6">
      <c r="A1778" s="70">
        <f>'Balance N'!I1781</f>
        <v>0</v>
      </c>
      <c r="B1778" s="71">
        <f>'Balance N'!J1781</f>
        <v>0</v>
      </c>
      <c r="C1778" s="72">
        <f>'Balance N'!K1781</f>
        <v>0</v>
      </c>
      <c r="D1778" s="72">
        <f>'Balance N'!L1781</f>
        <v>0</v>
      </c>
      <c r="E1778" s="72">
        <f>'Balance N'!M1781</f>
        <v>0</v>
      </c>
      <c r="F1778" s="72">
        <f>'Balance N'!N1781</f>
        <v>0</v>
      </c>
      <c r="G1778" s="72">
        <f>'Balance N'!O1781</f>
        <v>0</v>
      </c>
      <c r="H1778" s="72">
        <f>'Balance N'!P1781</f>
        <v>0</v>
      </c>
      <c r="I1778" s="74">
        <f t="shared" si="27"/>
        <v>0</v>
      </c>
    </row>
    <row r="1779" spans="1:9" ht="15.6">
      <c r="A1779" s="70">
        <f>'Balance N'!I1782</f>
        <v>0</v>
      </c>
      <c r="B1779" s="71">
        <f>'Balance N'!J1782</f>
        <v>0</v>
      </c>
      <c r="C1779" s="72">
        <f>'Balance N'!K1782</f>
        <v>0</v>
      </c>
      <c r="D1779" s="72">
        <f>'Balance N'!L1782</f>
        <v>0</v>
      </c>
      <c r="E1779" s="72">
        <f>'Balance N'!M1782</f>
        <v>0</v>
      </c>
      <c r="F1779" s="72">
        <f>'Balance N'!N1782</f>
        <v>0</v>
      </c>
      <c r="G1779" s="72">
        <f>'Balance N'!O1782</f>
        <v>0</v>
      </c>
      <c r="H1779" s="72">
        <f>'Balance N'!P1782</f>
        <v>0</v>
      </c>
      <c r="I1779" s="74">
        <f t="shared" si="27"/>
        <v>0</v>
      </c>
    </row>
    <row r="1780" spans="1:9" ht="15.6">
      <c r="A1780" s="70">
        <f>'Balance N'!I1783</f>
        <v>0</v>
      </c>
      <c r="B1780" s="71">
        <f>'Balance N'!J1783</f>
        <v>0</v>
      </c>
      <c r="C1780" s="72">
        <f>'Balance N'!K1783</f>
        <v>0</v>
      </c>
      <c r="D1780" s="72">
        <f>'Balance N'!L1783</f>
        <v>0</v>
      </c>
      <c r="E1780" s="72">
        <f>'Balance N'!M1783</f>
        <v>0</v>
      </c>
      <c r="F1780" s="72">
        <f>'Balance N'!N1783</f>
        <v>0</v>
      </c>
      <c r="G1780" s="72">
        <f>'Balance N'!O1783</f>
        <v>0</v>
      </c>
      <c r="H1780" s="72">
        <f>'Balance N'!P1783</f>
        <v>0</v>
      </c>
      <c r="I1780" s="74">
        <f t="shared" si="27"/>
        <v>0</v>
      </c>
    </row>
    <row r="1781" spans="1:9" ht="15.6">
      <c r="A1781" s="70">
        <f>'Balance N'!I1784</f>
        <v>0</v>
      </c>
      <c r="B1781" s="71">
        <f>'Balance N'!J1784</f>
        <v>0</v>
      </c>
      <c r="C1781" s="72">
        <f>'Balance N'!K1784</f>
        <v>0</v>
      </c>
      <c r="D1781" s="72">
        <f>'Balance N'!L1784</f>
        <v>0</v>
      </c>
      <c r="E1781" s="72">
        <f>'Balance N'!M1784</f>
        <v>0</v>
      </c>
      <c r="F1781" s="72">
        <f>'Balance N'!N1784</f>
        <v>0</v>
      </c>
      <c r="G1781" s="72">
        <f>'Balance N'!O1784</f>
        <v>0</v>
      </c>
      <c r="H1781" s="72">
        <f>'Balance N'!P1784</f>
        <v>0</v>
      </c>
      <c r="I1781" s="74">
        <f t="shared" si="27"/>
        <v>0</v>
      </c>
    </row>
    <row r="1782" spans="1:9" ht="15.6">
      <c r="A1782" s="70">
        <f>'Balance N'!I1785</f>
        <v>0</v>
      </c>
      <c r="B1782" s="71">
        <f>'Balance N'!J1785</f>
        <v>0</v>
      </c>
      <c r="C1782" s="72">
        <f>'Balance N'!K1785</f>
        <v>0</v>
      </c>
      <c r="D1782" s="72">
        <f>'Balance N'!L1785</f>
        <v>0</v>
      </c>
      <c r="E1782" s="72">
        <f>'Balance N'!M1785</f>
        <v>0</v>
      </c>
      <c r="F1782" s="72">
        <f>'Balance N'!N1785</f>
        <v>0</v>
      </c>
      <c r="G1782" s="72">
        <f>'Balance N'!O1785</f>
        <v>0</v>
      </c>
      <c r="H1782" s="72">
        <f>'Balance N'!P1785</f>
        <v>0</v>
      </c>
      <c r="I1782" s="74">
        <f t="shared" si="27"/>
        <v>0</v>
      </c>
    </row>
    <row r="1783" spans="1:9" ht="15.6">
      <c r="A1783" s="70">
        <f>'Balance N'!I1786</f>
        <v>0</v>
      </c>
      <c r="B1783" s="71">
        <f>'Balance N'!J1786</f>
        <v>0</v>
      </c>
      <c r="C1783" s="72">
        <f>'Balance N'!K1786</f>
        <v>0</v>
      </c>
      <c r="D1783" s="72">
        <f>'Balance N'!L1786</f>
        <v>0</v>
      </c>
      <c r="E1783" s="72">
        <f>'Balance N'!M1786</f>
        <v>0</v>
      </c>
      <c r="F1783" s="72">
        <f>'Balance N'!N1786</f>
        <v>0</v>
      </c>
      <c r="G1783" s="72">
        <f>'Balance N'!O1786</f>
        <v>0</v>
      </c>
      <c r="H1783" s="72">
        <f>'Balance N'!P1786</f>
        <v>0</v>
      </c>
      <c r="I1783" s="74">
        <f t="shared" si="27"/>
        <v>0</v>
      </c>
    </row>
    <row r="1784" spans="1:9" ht="15.6">
      <c r="A1784" s="70">
        <f>'Balance N'!I1787</f>
        <v>0</v>
      </c>
      <c r="B1784" s="71">
        <f>'Balance N'!J1787</f>
        <v>0</v>
      </c>
      <c r="C1784" s="72">
        <f>'Balance N'!K1787</f>
        <v>0</v>
      </c>
      <c r="D1784" s="72">
        <f>'Balance N'!L1787</f>
        <v>0</v>
      </c>
      <c r="E1784" s="72">
        <f>'Balance N'!M1787</f>
        <v>0</v>
      </c>
      <c r="F1784" s="72">
        <f>'Balance N'!N1787</f>
        <v>0</v>
      </c>
      <c r="G1784" s="72">
        <f>'Balance N'!O1787</f>
        <v>0</v>
      </c>
      <c r="H1784" s="72">
        <f>'Balance N'!P1787</f>
        <v>0</v>
      </c>
      <c r="I1784" s="74">
        <f t="shared" si="27"/>
        <v>0</v>
      </c>
    </row>
    <row r="1785" spans="1:9" ht="15.6">
      <c r="A1785" s="70">
        <f>'Balance N'!I1788</f>
        <v>0</v>
      </c>
      <c r="B1785" s="71">
        <f>'Balance N'!J1788</f>
        <v>0</v>
      </c>
      <c r="C1785" s="72">
        <f>'Balance N'!K1788</f>
        <v>0</v>
      </c>
      <c r="D1785" s="72">
        <f>'Balance N'!L1788</f>
        <v>0</v>
      </c>
      <c r="E1785" s="72">
        <f>'Balance N'!M1788</f>
        <v>0</v>
      </c>
      <c r="F1785" s="72">
        <f>'Balance N'!N1788</f>
        <v>0</v>
      </c>
      <c r="G1785" s="72">
        <f>'Balance N'!O1788</f>
        <v>0</v>
      </c>
      <c r="H1785" s="72">
        <f>'Balance N'!P1788</f>
        <v>0</v>
      </c>
      <c r="I1785" s="74">
        <f t="shared" si="27"/>
        <v>0</v>
      </c>
    </row>
    <row r="1786" spans="1:9" ht="15.6">
      <c r="A1786" s="70">
        <f>'Balance N'!I1789</f>
        <v>0</v>
      </c>
      <c r="B1786" s="71">
        <f>'Balance N'!J1789</f>
        <v>0</v>
      </c>
      <c r="C1786" s="72">
        <f>'Balance N'!K1789</f>
        <v>0</v>
      </c>
      <c r="D1786" s="72">
        <f>'Balance N'!L1789</f>
        <v>0</v>
      </c>
      <c r="E1786" s="72">
        <f>'Balance N'!M1789</f>
        <v>0</v>
      </c>
      <c r="F1786" s="72">
        <f>'Balance N'!N1789</f>
        <v>0</v>
      </c>
      <c r="G1786" s="72">
        <f>'Balance N'!O1789</f>
        <v>0</v>
      </c>
      <c r="H1786" s="72">
        <f>'Balance N'!P1789</f>
        <v>0</v>
      </c>
      <c r="I1786" s="74">
        <f t="shared" si="27"/>
        <v>0</v>
      </c>
    </row>
    <row r="1787" spans="1:9" ht="15.6">
      <c r="A1787" s="70">
        <f>'Balance N'!I1790</f>
        <v>0</v>
      </c>
      <c r="B1787" s="71">
        <f>'Balance N'!J1790</f>
        <v>0</v>
      </c>
      <c r="C1787" s="72">
        <f>'Balance N'!K1790</f>
        <v>0</v>
      </c>
      <c r="D1787" s="72">
        <f>'Balance N'!L1790</f>
        <v>0</v>
      </c>
      <c r="E1787" s="72">
        <f>'Balance N'!M1790</f>
        <v>0</v>
      </c>
      <c r="F1787" s="72">
        <f>'Balance N'!N1790</f>
        <v>0</v>
      </c>
      <c r="G1787" s="72">
        <f>'Balance N'!O1790</f>
        <v>0</v>
      </c>
      <c r="H1787" s="72">
        <f>'Balance N'!P1790</f>
        <v>0</v>
      </c>
      <c r="I1787" s="74">
        <f t="shared" si="27"/>
        <v>0</v>
      </c>
    </row>
    <row r="1788" spans="1:9" ht="15.6">
      <c r="A1788" s="70">
        <f>'Balance N'!I1791</f>
        <v>0</v>
      </c>
      <c r="B1788" s="71">
        <f>'Balance N'!J1791</f>
        <v>0</v>
      </c>
      <c r="C1788" s="72">
        <f>'Balance N'!K1791</f>
        <v>0</v>
      </c>
      <c r="D1788" s="72">
        <f>'Balance N'!L1791</f>
        <v>0</v>
      </c>
      <c r="E1788" s="72">
        <f>'Balance N'!M1791</f>
        <v>0</v>
      </c>
      <c r="F1788" s="72">
        <f>'Balance N'!N1791</f>
        <v>0</v>
      </c>
      <c r="G1788" s="72">
        <f>'Balance N'!O1791</f>
        <v>0</v>
      </c>
      <c r="H1788" s="72">
        <f>'Balance N'!P1791</f>
        <v>0</v>
      </c>
      <c r="I1788" s="74">
        <f t="shared" si="27"/>
        <v>0</v>
      </c>
    </row>
    <row r="1789" spans="1:9" ht="15.6">
      <c r="A1789" s="70">
        <f>'Balance N'!I1792</f>
        <v>0</v>
      </c>
      <c r="B1789" s="71">
        <f>'Balance N'!J1792</f>
        <v>0</v>
      </c>
      <c r="C1789" s="72">
        <f>'Balance N'!K1792</f>
        <v>0</v>
      </c>
      <c r="D1789" s="72">
        <f>'Balance N'!L1792</f>
        <v>0</v>
      </c>
      <c r="E1789" s="72">
        <f>'Balance N'!M1792</f>
        <v>0</v>
      </c>
      <c r="F1789" s="72">
        <f>'Balance N'!N1792</f>
        <v>0</v>
      </c>
      <c r="G1789" s="72">
        <f>'Balance N'!O1792</f>
        <v>0</v>
      </c>
      <c r="H1789" s="72">
        <f>'Balance N'!P1792</f>
        <v>0</v>
      </c>
      <c r="I1789" s="74">
        <f t="shared" si="27"/>
        <v>0</v>
      </c>
    </row>
    <row r="1790" spans="1:9" ht="15.6">
      <c r="A1790" s="70">
        <f>'Balance N'!I1793</f>
        <v>0</v>
      </c>
      <c r="B1790" s="71">
        <f>'Balance N'!J1793</f>
        <v>0</v>
      </c>
      <c r="C1790" s="72">
        <f>'Balance N'!K1793</f>
        <v>0</v>
      </c>
      <c r="D1790" s="72">
        <f>'Balance N'!L1793</f>
        <v>0</v>
      </c>
      <c r="E1790" s="72">
        <f>'Balance N'!M1793</f>
        <v>0</v>
      </c>
      <c r="F1790" s="72">
        <f>'Balance N'!N1793</f>
        <v>0</v>
      </c>
      <c r="G1790" s="72">
        <f>'Balance N'!O1793</f>
        <v>0</v>
      </c>
      <c r="H1790" s="72">
        <f>'Balance N'!P1793</f>
        <v>0</v>
      </c>
      <c r="I1790" s="74">
        <f t="shared" si="27"/>
        <v>0</v>
      </c>
    </row>
    <row r="1791" spans="1:9" ht="15.6">
      <c r="A1791" s="70">
        <f>'Balance N'!I1794</f>
        <v>0</v>
      </c>
      <c r="B1791" s="71">
        <f>'Balance N'!J1794</f>
        <v>0</v>
      </c>
      <c r="C1791" s="72">
        <f>'Balance N'!K1794</f>
        <v>0</v>
      </c>
      <c r="D1791" s="72">
        <f>'Balance N'!L1794</f>
        <v>0</v>
      </c>
      <c r="E1791" s="72">
        <f>'Balance N'!M1794</f>
        <v>0</v>
      </c>
      <c r="F1791" s="72">
        <f>'Balance N'!N1794</f>
        <v>0</v>
      </c>
      <c r="G1791" s="72">
        <f>'Balance N'!O1794</f>
        <v>0</v>
      </c>
      <c r="H1791" s="72">
        <f>'Balance N'!P1794</f>
        <v>0</v>
      </c>
      <c r="I1791" s="74">
        <f t="shared" si="27"/>
        <v>0</v>
      </c>
    </row>
    <row r="1792" spans="1:9" ht="15.6">
      <c r="A1792" s="70">
        <f>'Balance N'!I1795</f>
        <v>0</v>
      </c>
      <c r="B1792" s="71">
        <f>'Balance N'!J1795</f>
        <v>0</v>
      </c>
      <c r="C1792" s="72">
        <f>'Balance N'!K1795</f>
        <v>0</v>
      </c>
      <c r="D1792" s="72">
        <f>'Balance N'!L1795</f>
        <v>0</v>
      </c>
      <c r="E1792" s="72">
        <f>'Balance N'!M1795</f>
        <v>0</v>
      </c>
      <c r="F1792" s="72">
        <f>'Balance N'!N1795</f>
        <v>0</v>
      </c>
      <c r="G1792" s="72">
        <f>'Balance N'!O1795</f>
        <v>0</v>
      </c>
      <c r="H1792" s="72">
        <f>'Balance N'!P1795</f>
        <v>0</v>
      </c>
      <c r="I1792" s="74">
        <f t="shared" si="27"/>
        <v>0</v>
      </c>
    </row>
    <row r="1793" spans="1:9" ht="15.6">
      <c r="A1793" s="70">
        <f>'Balance N'!I1796</f>
        <v>0</v>
      </c>
      <c r="B1793" s="71">
        <f>'Balance N'!J1796</f>
        <v>0</v>
      </c>
      <c r="C1793" s="72">
        <f>'Balance N'!K1796</f>
        <v>0</v>
      </c>
      <c r="D1793" s="72">
        <f>'Balance N'!L1796</f>
        <v>0</v>
      </c>
      <c r="E1793" s="72">
        <f>'Balance N'!M1796</f>
        <v>0</v>
      </c>
      <c r="F1793" s="72">
        <f>'Balance N'!N1796</f>
        <v>0</v>
      </c>
      <c r="G1793" s="72">
        <f>'Balance N'!O1796</f>
        <v>0</v>
      </c>
      <c r="H1793" s="72">
        <f>'Balance N'!P1796</f>
        <v>0</v>
      </c>
      <c r="I1793" s="74">
        <f t="shared" si="27"/>
        <v>0</v>
      </c>
    </row>
    <row r="1794" spans="1:9" ht="15.6">
      <c r="A1794" s="70">
        <f>'Balance N'!I1797</f>
        <v>0</v>
      </c>
      <c r="B1794" s="71">
        <f>'Balance N'!J1797</f>
        <v>0</v>
      </c>
      <c r="C1794" s="72">
        <f>'Balance N'!K1797</f>
        <v>0</v>
      </c>
      <c r="D1794" s="72">
        <f>'Balance N'!L1797</f>
        <v>0</v>
      </c>
      <c r="E1794" s="72">
        <f>'Balance N'!M1797</f>
        <v>0</v>
      </c>
      <c r="F1794" s="72">
        <f>'Balance N'!N1797</f>
        <v>0</v>
      </c>
      <c r="G1794" s="72">
        <f>'Balance N'!O1797</f>
        <v>0</v>
      </c>
      <c r="H1794" s="72">
        <f>'Balance N'!P1797</f>
        <v>0</v>
      </c>
      <c r="I1794" s="74">
        <f t="shared" si="27"/>
        <v>0</v>
      </c>
    </row>
    <row r="1795" spans="1:9" ht="15.6">
      <c r="A1795" s="70">
        <f>'Balance N'!I1798</f>
        <v>0</v>
      </c>
      <c r="B1795" s="71">
        <f>'Balance N'!J1798</f>
        <v>0</v>
      </c>
      <c r="C1795" s="72">
        <f>'Balance N'!K1798</f>
        <v>0</v>
      </c>
      <c r="D1795" s="72">
        <f>'Balance N'!L1798</f>
        <v>0</v>
      </c>
      <c r="E1795" s="72">
        <f>'Balance N'!M1798</f>
        <v>0</v>
      </c>
      <c r="F1795" s="72">
        <f>'Balance N'!N1798</f>
        <v>0</v>
      </c>
      <c r="G1795" s="72">
        <f>'Balance N'!O1798</f>
        <v>0</v>
      </c>
      <c r="H1795" s="72">
        <f>'Balance N'!P1798</f>
        <v>0</v>
      </c>
      <c r="I1795" s="74">
        <f t="shared" ref="I1795:I1858" si="28">(C1795-D1795)+(E1795-F1795)-(G1795-H1795)</f>
        <v>0</v>
      </c>
    </row>
    <row r="1796" spans="1:9" ht="15.6">
      <c r="A1796" s="70">
        <f>'Balance N'!I1799</f>
        <v>0</v>
      </c>
      <c r="B1796" s="71">
        <f>'Balance N'!J1799</f>
        <v>0</v>
      </c>
      <c r="C1796" s="72">
        <f>'Balance N'!K1799</f>
        <v>0</v>
      </c>
      <c r="D1796" s="72">
        <f>'Balance N'!L1799</f>
        <v>0</v>
      </c>
      <c r="E1796" s="72">
        <f>'Balance N'!M1799</f>
        <v>0</v>
      </c>
      <c r="F1796" s="72">
        <f>'Balance N'!N1799</f>
        <v>0</v>
      </c>
      <c r="G1796" s="72">
        <f>'Balance N'!O1799</f>
        <v>0</v>
      </c>
      <c r="H1796" s="72">
        <f>'Balance N'!P1799</f>
        <v>0</v>
      </c>
      <c r="I1796" s="74">
        <f t="shared" si="28"/>
        <v>0</v>
      </c>
    </row>
    <row r="1797" spans="1:9" ht="15.6">
      <c r="A1797" s="70">
        <f>'Balance N'!I1800</f>
        <v>0</v>
      </c>
      <c r="B1797" s="71">
        <f>'Balance N'!J1800</f>
        <v>0</v>
      </c>
      <c r="C1797" s="72">
        <f>'Balance N'!K1800</f>
        <v>0</v>
      </c>
      <c r="D1797" s="72">
        <f>'Balance N'!L1800</f>
        <v>0</v>
      </c>
      <c r="E1797" s="72">
        <f>'Balance N'!M1800</f>
        <v>0</v>
      </c>
      <c r="F1797" s="72">
        <f>'Balance N'!N1800</f>
        <v>0</v>
      </c>
      <c r="G1797" s="72">
        <f>'Balance N'!O1800</f>
        <v>0</v>
      </c>
      <c r="H1797" s="72">
        <f>'Balance N'!P1800</f>
        <v>0</v>
      </c>
      <c r="I1797" s="74">
        <f t="shared" si="28"/>
        <v>0</v>
      </c>
    </row>
    <row r="1798" spans="1:9" ht="15.6">
      <c r="A1798" s="70">
        <f>'Balance N'!I1801</f>
        <v>0</v>
      </c>
      <c r="B1798" s="71">
        <f>'Balance N'!J1801</f>
        <v>0</v>
      </c>
      <c r="C1798" s="72">
        <f>'Balance N'!K1801</f>
        <v>0</v>
      </c>
      <c r="D1798" s="72">
        <f>'Balance N'!L1801</f>
        <v>0</v>
      </c>
      <c r="E1798" s="72">
        <f>'Balance N'!M1801</f>
        <v>0</v>
      </c>
      <c r="F1798" s="72">
        <f>'Balance N'!N1801</f>
        <v>0</v>
      </c>
      <c r="G1798" s="72">
        <f>'Balance N'!O1801</f>
        <v>0</v>
      </c>
      <c r="H1798" s="72">
        <f>'Balance N'!P1801</f>
        <v>0</v>
      </c>
      <c r="I1798" s="74">
        <f t="shared" si="28"/>
        <v>0</v>
      </c>
    </row>
    <row r="1799" spans="1:9" ht="15.6">
      <c r="A1799" s="70">
        <f>'Balance N'!I1802</f>
        <v>0</v>
      </c>
      <c r="B1799" s="71">
        <f>'Balance N'!J1802</f>
        <v>0</v>
      </c>
      <c r="C1799" s="72">
        <f>'Balance N'!K1802</f>
        <v>0</v>
      </c>
      <c r="D1799" s="72">
        <f>'Balance N'!L1802</f>
        <v>0</v>
      </c>
      <c r="E1799" s="72">
        <f>'Balance N'!M1802</f>
        <v>0</v>
      </c>
      <c r="F1799" s="72">
        <f>'Balance N'!N1802</f>
        <v>0</v>
      </c>
      <c r="G1799" s="72">
        <f>'Balance N'!O1802</f>
        <v>0</v>
      </c>
      <c r="H1799" s="72">
        <f>'Balance N'!P1802</f>
        <v>0</v>
      </c>
      <c r="I1799" s="74">
        <f t="shared" si="28"/>
        <v>0</v>
      </c>
    </row>
    <row r="1800" spans="1:9" ht="15.6">
      <c r="A1800" s="70">
        <f>'Balance N'!I1803</f>
        <v>0</v>
      </c>
      <c r="B1800" s="71">
        <f>'Balance N'!J1803</f>
        <v>0</v>
      </c>
      <c r="C1800" s="72">
        <f>'Balance N'!K1803</f>
        <v>0</v>
      </c>
      <c r="D1800" s="72">
        <f>'Balance N'!L1803</f>
        <v>0</v>
      </c>
      <c r="E1800" s="72">
        <f>'Balance N'!M1803</f>
        <v>0</v>
      </c>
      <c r="F1800" s="72">
        <f>'Balance N'!N1803</f>
        <v>0</v>
      </c>
      <c r="G1800" s="72">
        <f>'Balance N'!O1803</f>
        <v>0</v>
      </c>
      <c r="H1800" s="72">
        <f>'Balance N'!P1803</f>
        <v>0</v>
      </c>
      <c r="I1800" s="74">
        <f t="shared" si="28"/>
        <v>0</v>
      </c>
    </row>
    <row r="1801" spans="1:9" ht="15.6">
      <c r="A1801" s="70">
        <f>'Balance N'!I1804</f>
        <v>0</v>
      </c>
      <c r="B1801" s="71">
        <f>'Balance N'!J1804</f>
        <v>0</v>
      </c>
      <c r="C1801" s="72">
        <f>'Balance N'!K1804</f>
        <v>0</v>
      </c>
      <c r="D1801" s="72">
        <f>'Balance N'!L1804</f>
        <v>0</v>
      </c>
      <c r="E1801" s="72">
        <f>'Balance N'!M1804</f>
        <v>0</v>
      </c>
      <c r="F1801" s="72">
        <f>'Balance N'!N1804</f>
        <v>0</v>
      </c>
      <c r="G1801" s="72">
        <f>'Balance N'!O1804</f>
        <v>0</v>
      </c>
      <c r="H1801" s="72">
        <f>'Balance N'!P1804</f>
        <v>0</v>
      </c>
      <c r="I1801" s="74">
        <f t="shared" si="28"/>
        <v>0</v>
      </c>
    </row>
    <row r="1802" spans="1:9" ht="15.6">
      <c r="A1802" s="70">
        <f>'Balance N'!I1805</f>
        <v>0</v>
      </c>
      <c r="B1802" s="71">
        <f>'Balance N'!J1805</f>
        <v>0</v>
      </c>
      <c r="C1802" s="72">
        <f>'Balance N'!K1805</f>
        <v>0</v>
      </c>
      <c r="D1802" s="72">
        <f>'Balance N'!L1805</f>
        <v>0</v>
      </c>
      <c r="E1802" s="72">
        <f>'Balance N'!M1805</f>
        <v>0</v>
      </c>
      <c r="F1802" s="72">
        <f>'Balance N'!N1805</f>
        <v>0</v>
      </c>
      <c r="G1802" s="72">
        <f>'Balance N'!O1805</f>
        <v>0</v>
      </c>
      <c r="H1802" s="72">
        <f>'Balance N'!P1805</f>
        <v>0</v>
      </c>
      <c r="I1802" s="74">
        <f t="shared" si="28"/>
        <v>0</v>
      </c>
    </row>
    <row r="1803" spans="1:9" ht="15.6">
      <c r="A1803" s="70">
        <f>'Balance N'!I1806</f>
        <v>0</v>
      </c>
      <c r="B1803" s="71">
        <f>'Balance N'!J1806</f>
        <v>0</v>
      </c>
      <c r="C1803" s="72">
        <f>'Balance N'!K1806</f>
        <v>0</v>
      </c>
      <c r="D1803" s="72">
        <f>'Balance N'!L1806</f>
        <v>0</v>
      </c>
      <c r="E1803" s="72">
        <f>'Balance N'!M1806</f>
        <v>0</v>
      </c>
      <c r="F1803" s="72">
        <f>'Balance N'!N1806</f>
        <v>0</v>
      </c>
      <c r="G1803" s="72">
        <f>'Balance N'!O1806</f>
        <v>0</v>
      </c>
      <c r="H1803" s="72">
        <f>'Balance N'!P1806</f>
        <v>0</v>
      </c>
      <c r="I1803" s="74">
        <f t="shared" si="28"/>
        <v>0</v>
      </c>
    </row>
    <row r="1804" spans="1:9" ht="15.6">
      <c r="A1804" s="70">
        <f>'Balance N'!I1807</f>
        <v>0</v>
      </c>
      <c r="B1804" s="71">
        <f>'Balance N'!J1807</f>
        <v>0</v>
      </c>
      <c r="C1804" s="72">
        <f>'Balance N'!K1807</f>
        <v>0</v>
      </c>
      <c r="D1804" s="72">
        <f>'Balance N'!L1807</f>
        <v>0</v>
      </c>
      <c r="E1804" s="72">
        <f>'Balance N'!M1807</f>
        <v>0</v>
      </c>
      <c r="F1804" s="72">
        <f>'Balance N'!N1807</f>
        <v>0</v>
      </c>
      <c r="G1804" s="72">
        <f>'Balance N'!O1807</f>
        <v>0</v>
      </c>
      <c r="H1804" s="72">
        <f>'Balance N'!P1807</f>
        <v>0</v>
      </c>
      <c r="I1804" s="74">
        <f t="shared" si="28"/>
        <v>0</v>
      </c>
    </row>
    <row r="1805" spans="1:9" ht="15.6">
      <c r="A1805" s="70">
        <f>'Balance N'!I1808</f>
        <v>0</v>
      </c>
      <c r="B1805" s="71">
        <f>'Balance N'!J1808</f>
        <v>0</v>
      </c>
      <c r="C1805" s="72">
        <f>'Balance N'!K1808</f>
        <v>0</v>
      </c>
      <c r="D1805" s="72">
        <f>'Balance N'!L1808</f>
        <v>0</v>
      </c>
      <c r="E1805" s="72">
        <f>'Balance N'!M1808</f>
        <v>0</v>
      </c>
      <c r="F1805" s="72">
        <f>'Balance N'!N1808</f>
        <v>0</v>
      </c>
      <c r="G1805" s="72">
        <f>'Balance N'!O1808</f>
        <v>0</v>
      </c>
      <c r="H1805" s="72">
        <f>'Balance N'!P1808</f>
        <v>0</v>
      </c>
      <c r="I1805" s="74">
        <f t="shared" si="28"/>
        <v>0</v>
      </c>
    </row>
    <row r="1806" spans="1:9" ht="15.6">
      <c r="A1806" s="70">
        <f>'Balance N'!I1809</f>
        <v>0</v>
      </c>
      <c r="B1806" s="71">
        <f>'Balance N'!J1809</f>
        <v>0</v>
      </c>
      <c r="C1806" s="72">
        <f>'Balance N'!K1809</f>
        <v>0</v>
      </c>
      <c r="D1806" s="72">
        <f>'Balance N'!L1809</f>
        <v>0</v>
      </c>
      <c r="E1806" s="72">
        <f>'Balance N'!M1809</f>
        <v>0</v>
      </c>
      <c r="F1806" s="72">
        <f>'Balance N'!N1809</f>
        <v>0</v>
      </c>
      <c r="G1806" s="72">
        <f>'Balance N'!O1809</f>
        <v>0</v>
      </c>
      <c r="H1806" s="72">
        <f>'Balance N'!P1809</f>
        <v>0</v>
      </c>
      <c r="I1806" s="74">
        <f t="shared" si="28"/>
        <v>0</v>
      </c>
    </row>
    <row r="1807" spans="1:9" ht="15.6">
      <c r="A1807" s="70">
        <f>'Balance N'!I1810</f>
        <v>0</v>
      </c>
      <c r="B1807" s="71">
        <f>'Balance N'!J1810</f>
        <v>0</v>
      </c>
      <c r="C1807" s="72">
        <f>'Balance N'!K1810</f>
        <v>0</v>
      </c>
      <c r="D1807" s="72">
        <f>'Balance N'!L1810</f>
        <v>0</v>
      </c>
      <c r="E1807" s="72">
        <f>'Balance N'!M1810</f>
        <v>0</v>
      </c>
      <c r="F1807" s="72">
        <f>'Balance N'!N1810</f>
        <v>0</v>
      </c>
      <c r="G1807" s="72">
        <f>'Balance N'!O1810</f>
        <v>0</v>
      </c>
      <c r="H1807" s="72">
        <f>'Balance N'!P1810</f>
        <v>0</v>
      </c>
      <c r="I1807" s="74">
        <f t="shared" si="28"/>
        <v>0</v>
      </c>
    </row>
    <row r="1808" spans="1:9" ht="15.6">
      <c r="A1808" s="70">
        <f>'Balance N'!I1811</f>
        <v>0</v>
      </c>
      <c r="B1808" s="71">
        <f>'Balance N'!J1811</f>
        <v>0</v>
      </c>
      <c r="C1808" s="72">
        <f>'Balance N'!K1811</f>
        <v>0</v>
      </c>
      <c r="D1808" s="72">
        <f>'Balance N'!L1811</f>
        <v>0</v>
      </c>
      <c r="E1808" s="72">
        <f>'Balance N'!M1811</f>
        <v>0</v>
      </c>
      <c r="F1808" s="72">
        <f>'Balance N'!N1811</f>
        <v>0</v>
      </c>
      <c r="G1808" s="72">
        <f>'Balance N'!O1811</f>
        <v>0</v>
      </c>
      <c r="H1808" s="72">
        <f>'Balance N'!P1811</f>
        <v>0</v>
      </c>
      <c r="I1808" s="74">
        <f t="shared" si="28"/>
        <v>0</v>
      </c>
    </row>
    <row r="1809" spans="1:9" ht="15.6">
      <c r="A1809" s="70">
        <f>'Balance N'!I1812</f>
        <v>0</v>
      </c>
      <c r="B1809" s="71">
        <f>'Balance N'!J1812</f>
        <v>0</v>
      </c>
      <c r="C1809" s="72">
        <f>'Balance N'!K1812</f>
        <v>0</v>
      </c>
      <c r="D1809" s="72">
        <f>'Balance N'!L1812</f>
        <v>0</v>
      </c>
      <c r="E1809" s="72">
        <f>'Balance N'!M1812</f>
        <v>0</v>
      </c>
      <c r="F1809" s="72">
        <f>'Balance N'!N1812</f>
        <v>0</v>
      </c>
      <c r="G1809" s="72">
        <f>'Balance N'!O1812</f>
        <v>0</v>
      </c>
      <c r="H1809" s="72">
        <f>'Balance N'!P1812</f>
        <v>0</v>
      </c>
      <c r="I1809" s="74">
        <f t="shared" si="28"/>
        <v>0</v>
      </c>
    </row>
    <row r="1810" spans="1:9" ht="15.6">
      <c r="A1810" s="70">
        <f>'Balance N'!I1813</f>
        <v>0</v>
      </c>
      <c r="B1810" s="71">
        <f>'Balance N'!J1813</f>
        <v>0</v>
      </c>
      <c r="C1810" s="72">
        <f>'Balance N'!K1813</f>
        <v>0</v>
      </c>
      <c r="D1810" s="72">
        <f>'Balance N'!L1813</f>
        <v>0</v>
      </c>
      <c r="E1810" s="72">
        <f>'Balance N'!M1813</f>
        <v>0</v>
      </c>
      <c r="F1810" s="72">
        <f>'Balance N'!N1813</f>
        <v>0</v>
      </c>
      <c r="G1810" s="72">
        <f>'Balance N'!O1813</f>
        <v>0</v>
      </c>
      <c r="H1810" s="72">
        <f>'Balance N'!P1813</f>
        <v>0</v>
      </c>
      <c r="I1810" s="74">
        <f t="shared" si="28"/>
        <v>0</v>
      </c>
    </row>
    <row r="1811" spans="1:9" ht="15.6">
      <c r="A1811" s="70">
        <f>'Balance N'!I1814</f>
        <v>0</v>
      </c>
      <c r="B1811" s="71">
        <f>'Balance N'!J1814</f>
        <v>0</v>
      </c>
      <c r="C1811" s="72">
        <f>'Balance N'!K1814</f>
        <v>0</v>
      </c>
      <c r="D1811" s="72">
        <f>'Balance N'!L1814</f>
        <v>0</v>
      </c>
      <c r="E1811" s="72">
        <f>'Balance N'!M1814</f>
        <v>0</v>
      </c>
      <c r="F1811" s="72">
        <f>'Balance N'!N1814</f>
        <v>0</v>
      </c>
      <c r="G1811" s="72">
        <f>'Balance N'!O1814</f>
        <v>0</v>
      </c>
      <c r="H1811" s="72">
        <f>'Balance N'!P1814</f>
        <v>0</v>
      </c>
      <c r="I1811" s="74">
        <f t="shared" si="28"/>
        <v>0</v>
      </c>
    </row>
    <row r="1812" spans="1:9" ht="15.6">
      <c r="A1812" s="70">
        <f>'Balance N'!I1815</f>
        <v>0</v>
      </c>
      <c r="B1812" s="71">
        <f>'Balance N'!J1815</f>
        <v>0</v>
      </c>
      <c r="C1812" s="72">
        <f>'Balance N'!K1815</f>
        <v>0</v>
      </c>
      <c r="D1812" s="72">
        <f>'Balance N'!L1815</f>
        <v>0</v>
      </c>
      <c r="E1812" s="72">
        <f>'Balance N'!M1815</f>
        <v>0</v>
      </c>
      <c r="F1812" s="72">
        <f>'Balance N'!N1815</f>
        <v>0</v>
      </c>
      <c r="G1812" s="72">
        <f>'Balance N'!O1815</f>
        <v>0</v>
      </c>
      <c r="H1812" s="72">
        <f>'Balance N'!P1815</f>
        <v>0</v>
      </c>
      <c r="I1812" s="74">
        <f t="shared" si="28"/>
        <v>0</v>
      </c>
    </row>
    <row r="1813" spans="1:9" ht="15.6">
      <c r="A1813" s="70">
        <f>'Balance N'!I1816</f>
        <v>0</v>
      </c>
      <c r="B1813" s="71">
        <f>'Balance N'!J1816</f>
        <v>0</v>
      </c>
      <c r="C1813" s="72">
        <f>'Balance N'!K1816</f>
        <v>0</v>
      </c>
      <c r="D1813" s="72">
        <f>'Balance N'!L1816</f>
        <v>0</v>
      </c>
      <c r="E1813" s="72">
        <f>'Balance N'!M1816</f>
        <v>0</v>
      </c>
      <c r="F1813" s="72">
        <f>'Balance N'!N1816</f>
        <v>0</v>
      </c>
      <c r="G1813" s="72">
        <f>'Balance N'!O1816</f>
        <v>0</v>
      </c>
      <c r="H1813" s="72">
        <f>'Balance N'!P1816</f>
        <v>0</v>
      </c>
      <c r="I1813" s="74">
        <f t="shared" si="28"/>
        <v>0</v>
      </c>
    </row>
    <row r="1814" spans="1:9" ht="15.6">
      <c r="A1814" s="70">
        <f>'Balance N'!I1817</f>
        <v>0</v>
      </c>
      <c r="B1814" s="71">
        <f>'Balance N'!J1817</f>
        <v>0</v>
      </c>
      <c r="C1814" s="72">
        <f>'Balance N'!K1817</f>
        <v>0</v>
      </c>
      <c r="D1814" s="72">
        <f>'Balance N'!L1817</f>
        <v>0</v>
      </c>
      <c r="E1814" s="72">
        <f>'Balance N'!M1817</f>
        <v>0</v>
      </c>
      <c r="F1814" s="72">
        <f>'Balance N'!N1817</f>
        <v>0</v>
      </c>
      <c r="G1814" s="72">
        <f>'Balance N'!O1817</f>
        <v>0</v>
      </c>
      <c r="H1814" s="72">
        <f>'Balance N'!P1817</f>
        <v>0</v>
      </c>
      <c r="I1814" s="74">
        <f t="shared" si="28"/>
        <v>0</v>
      </c>
    </row>
    <row r="1815" spans="1:9" ht="15.6">
      <c r="A1815" s="70">
        <f>'Balance N'!I1818</f>
        <v>0</v>
      </c>
      <c r="B1815" s="71">
        <f>'Balance N'!J1818</f>
        <v>0</v>
      </c>
      <c r="C1815" s="72">
        <f>'Balance N'!K1818</f>
        <v>0</v>
      </c>
      <c r="D1815" s="72">
        <f>'Balance N'!L1818</f>
        <v>0</v>
      </c>
      <c r="E1815" s="72">
        <f>'Balance N'!M1818</f>
        <v>0</v>
      </c>
      <c r="F1815" s="72">
        <f>'Balance N'!N1818</f>
        <v>0</v>
      </c>
      <c r="G1815" s="72">
        <f>'Balance N'!O1818</f>
        <v>0</v>
      </c>
      <c r="H1815" s="72">
        <f>'Balance N'!P1818</f>
        <v>0</v>
      </c>
      <c r="I1815" s="74">
        <f t="shared" si="28"/>
        <v>0</v>
      </c>
    </row>
    <row r="1816" spans="1:9" ht="15.6">
      <c r="A1816" s="70">
        <f>'Balance N'!I1819</f>
        <v>0</v>
      </c>
      <c r="B1816" s="71">
        <f>'Balance N'!J1819</f>
        <v>0</v>
      </c>
      <c r="C1816" s="72">
        <f>'Balance N'!K1819</f>
        <v>0</v>
      </c>
      <c r="D1816" s="72">
        <f>'Balance N'!L1819</f>
        <v>0</v>
      </c>
      <c r="E1816" s="72">
        <f>'Balance N'!M1819</f>
        <v>0</v>
      </c>
      <c r="F1816" s="72">
        <f>'Balance N'!N1819</f>
        <v>0</v>
      </c>
      <c r="G1816" s="72">
        <f>'Balance N'!O1819</f>
        <v>0</v>
      </c>
      <c r="H1816" s="72">
        <f>'Balance N'!P1819</f>
        <v>0</v>
      </c>
      <c r="I1816" s="74">
        <f t="shared" si="28"/>
        <v>0</v>
      </c>
    </row>
    <row r="1817" spans="1:9" ht="15.6">
      <c r="A1817" s="70">
        <f>'Balance N'!I1820</f>
        <v>0</v>
      </c>
      <c r="B1817" s="71">
        <f>'Balance N'!J1820</f>
        <v>0</v>
      </c>
      <c r="C1817" s="72">
        <f>'Balance N'!K1820</f>
        <v>0</v>
      </c>
      <c r="D1817" s="72">
        <f>'Balance N'!L1820</f>
        <v>0</v>
      </c>
      <c r="E1817" s="72">
        <f>'Balance N'!M1820</f>
        <v>0</v>
      </c>
      <c r="F1817" s="72">
        <f>'Balance N'!N1820</f>
        <v>0</v>
      </c>
      <c r="G1817" s="72">
        <f>'Balance N'!O1820</f>
        <v>0</v>
      </c>
      <c r="H1817" s="72">
        <f>'Balance N'!P1820</f>
        <v>0</v>
      </c>
      <c r="I1817" s="74">
        <f t="shared" si="28"/>
        <v>0</v>
      </c>
    </row>
    <row r="1818" spans="1:9" ht="15.6">
      <c r="A1818" s="70">
        <f>'Balance N'!I1821</f>
        <v>0</v>
      </c>
      <c r="B1818" s="71">
        <f>'Balance N'!J1821</f>
        <v>0</v>
      </c>
      <c r="C1818" s="72">
        <f>'Balance N'!K1821</f>
        <v>0</v>
      </c>
      <c r="D1818" s="72">
        <f>'Balance N'!L1821</f>
        <v>0</v>
      </c>
      <c r="E1818" s="72">
        <f>'Balance N'!M1821</f>
        <v>0</v>
      </c>
      <c r="F1818" s="72">
        <f>'Balance N'!N1821</f>
        <v>0</v>
      </c>
      <c r="G1818" s="72">
        <f>'Balance N'!O1821</f>
        <v>0</v>
      </c>
      <c r="H1818" s="72">
        <f>'Balance N'!P1821</f>
        <v>0</v>
      </c>
      <c r="I1818" s="74">
        <f t="shared" si="28"/>
        <v>0</v>
      </c>
    </row>
    <row r="1819" spans="1:9" ht="15.6">
      <c r="A1819" s="70">
        <f>'Balance N'!I1822</f>
        <v>0</v>
      </c>
      <c r="B1819" s="71">
        <f>'Balance N'!J1822</f>
        <v>0</v>
      </c>
      <c r="C1819" s="72">
        <f>'Balance N'!K1822</f>
        <v>0</v>
      </c>
      <c r="D1819" s="72">
        <f>'Balance N'!L1822</f>
        <v>0</v>
      </c>
      <c r="E1819" s="72">
        <f>'Balance N'!M1822</f>
        <v>0</v>
      </c>
      <c r="F1819" s="72">
        <f>'Balance N'!N1822</f>
        <v>0</v>
      </c>
      <c r="G1819" s="72">
        <f>'Balance N'!O1822</f>
        <v>0</v>
      </c>
      <c r="H1819" s="72">
        <f>'Balance N'!P1822</f>
        <v>0</v>
      </c>
      <c r="I1819" s="74">
        <f t="shared" si="28"/>
        <v>0</v>
      </c>
    </row>
    <row r="1820" spans="1:9" ht="15.6">
      <c r="A1820" s="70">
        <f>'Balance N'!I1823</f>
        <v>0</v>
      </c>
      <c r="B1820" s="71">
        <f>'Balance N'!J1823</f>
        <v>0</v>
      </c>
      <c r="C1820" s="72">
        <f>'Balance N'!K1823</f>
        <v>0</v>
      </c>
      <c r="D1820" s="72">
        <f>'Balance N'!L1823</f>
        <v>0</v>
      </c>
      <c r="E1820" s="72">
        <f>'Balance N'!M1823</f>
        <v>0</v>
      </c>
      <c r="F1820" s="72">
        <f>'Balance N'!N1823</f>
        <v>0</v>
      </c>
      <c r="G1820" s="72">
        <f>'Balance N'!O1823</f>
        <v>0</v>
      </c>
      <c r="H1820" s="72">
        <f>'Balance N'!P1823</f>
        <v>0</v>
      </c>
      <c r="I1820" s="74">
        <f t="shared" si="28"/>
        <v>0</v>
      </c>
    </row>
    <row r="1821" spans="1:9" ht="15.6">
      <c r="A1821" s="70">
        <f>'Balance N'!I1824</f>
        <v>0</v>
      </c>
      <c r="B1821" s="71">
        <f>'Balance N'!J1824</f>
        <v>0</v>
      </c>
      <c r="C1821" s="72">
        <f>'Balance N'!K1824</f>
        <v>0</v>
      </c>
      <c r="D1821" s="72">
        <f>'Balance N'!L1824</f>
        <v>0</v>
      </c>
      <c r="E1821" s="72">
        <f>'Balance N'!M1824</f>
        <v>0</v>
      </c>
      <c r="F1821" s="72">
        <f>'Balance N'!N1824</f>
        <v>0</v>
      </c>
      <c r="G1821" s="72">
        <f>'Balance N'!O1824</f>
        <v>0</v>
      </c>
      <c r="H1821" s="72">
        <f>'Balance N'!P1824</f>
        <v>0</v>
      </c>
      <c r="I1821" s="74">
        <f t="shared" si="28"/>
        <v>0</v>
      </c>
    </row>
    <row r="1822" spans="1:9" ht="15.6">
      <c r="A1822" s="70">
        <f>'Balance N'!I1825</f>
        <v>0</v>
      </c>
      <c r="B1822" s="71">
        <f>'Balance N'!J1825</f>
        <v>0</v>
      </c>
      <c r="C1822" s="72">
        <f>'Balance N'!K1825</f>
        <v>0</v>
      </c>
      <c r="D1822" s="72">
        <f>'Balance N'!L1825</f>
        <v>0</v>
      </c>
      <c r="E1822" s="72">
        <f>'Balance N'!M1825</f>
        <v>0</v>
      </c>
      <c r="F1822" s="72">
        <f>'Balance N'!N1825</f>
        <v>0</v>
      </c>
      <c r="G1822" s="72">
        <f>'Balance N'!O1825</f>
        <v>0</v>
      </c>
      <c r="H1822" s="72">
        <f>'Balance N'!P1825</f>
        <v>0</v>
      </c>
      <c r="I1822" s="74">
        <f t="shared" si="28"/>
        <v>0</v>
      </c>
    </row>
    <row r="1823" spans="1:9" ht="15.6">
      <c r="A1823" s="70">
        <f>'Balance N'!I1826</f>
        <v>0</v>
      </c>
      <c r="B1823" s="71">
        <f>'Balance N'!J1826</f>
        <v>0</v>
      </c>
      <c r="C1823" s="72">
        <f>'Balance N'!K1826</f>
        <v>0</v>
      </c>
      <c r="D1823" s="72">
        <f>'Balance N'!L1826</f>
        <v>0</v>
      </c>
      <c r="E1823" s="72">
        <f>'Balance N'!M1826</f>
        <v>0</v>
      </c>
      <c r="F1823" s="72">
        <f>'Balance N'!N1826</f>
        <v>0</v>
      </c>
      <c r="G1823" s="72">
        <f>'Balance N'!O1826</f>
        <v>0</v>
      </c>
      <c r="H1823" s="72">
        <f>'Balance N'!P1826</f>
        <v>0</v>
      </c>
      <c r="I1823" s="74">
        <f t="shared" si="28"/>
        <v>0</v>
      </c>
    </row>
    <row r="1824" spans="1:9" ht="15.6">
      <c r="A1824" s="70">
        <f>'Balance N'!I1827</f>
        <v>0</v>
      </c>
      <c r="B1824" s="71">
        <f>'Balance N'!J1827</f>
        <v>0</v>
      </c>
      <c r="C1824" s="72">
        <f>'Balance N'!K1827</f>
        <v>0</v>
      </c>
      <c r="D1824" s="72">
        <f>'Balance N'!L1827</f>
        <v>0</v>
      </c>
      <c r="E1824" s="72">
        <f>'Balance N'!M1827</f>
        <v>0</v>
      </c>
      <c r="F1824" s="72">
        <f>'Balance N'!N1827</f>
        <v>0</v>
      </c>
      <c r="G1824" s="72">
        <f>'Balance N'!O1827</f>
        <v>0</v>
      </c>
      <c r="H1824" s="72">
        <f>'Balance N'!P1827</f>
        <v>0</v>
      </c>
      <c r="I1824" s="74">
        <f t="shared" si="28"/>
        <v>0</v>
      </c>
    </row>
    <row r="1825" spans="1:9" ht="15.6">
      <c r="A1825" s="70">
        <f>'Balance N'!I1828</f>
        <v>0</v>
      </c>
      <c r="B1825" s="71">
        <f>'Balance N'!J1828</f>
        <v>0</v>
      </c>
      <c r="C1825" s="72">
        <f>'Balance N'!K1828</f>
        <v>0</v>
      </c>
      <c r="D1825" s="72">
        <f>'Balance N'!L1828</f>
        <v>0</v>
      </c>
      <c r="E1825" s="72">
        <f>'Balance N'!M1828</f>
        <v>0</v>
      </c>
      <c r="F1825" s="72">
        <f>'Balance N'!N1828</f>
        <v>0</v>
      </c>
      <c r="G1825" s="72">
        <f>'Balance N'!O1828</f>
        <v>0</v>
      </c>
      <c r="H1825" s="72">
        <f>'Balance N'!P1828</f>
        <v>0</v>
      </c>
      <c r="I1825" s="74">
        <f t="shared" si="28"/>
        <v>0</v>
      </c>
    </row>
    <row r="1826" spans="1:9" ht="15.6">
      <c r="A1826" s="70">
        <f>'Balance N'!I1829</f>
        <v>0</v>
      </c>
      <c r="B1826" s="71">
        <f>'Balance N'!J1829</f>
        <v>0</v>
      </c>
      <c r="C1826" s="72">
        <f>'Balance N'!K1829</f>
        <v>0</v>
      </c>
      <c r="D1826" s="72">
        <f>'Balance N'!L1829</f>
        <v>0</v>
      </c>
      <c r="E1826" s="72">
        <f>'Balance N'!M1829</f>
        <v>0</v>
      </c>
      <c r="F1826" s="72">
        <f>'Balance N'!N1829</f>
        <v>0</v>
      </c>
      <c r="G1826" s="72">
        <f>'Balance N'!O1829</f>
        <v>0</v>
      </c>
      <c r="H1826" s="72">
        <f>'Balance N'!P1829</f>
        <v>0</v>
      </c>
      <c r="I1826" s="74">
        <f t="shared" si="28"/>
        <v>0</v>
      </c>
    </row>
    <row r="1827" spans="1:9" ht="15.6">
      <c r="A1827" s="70">
        <f>'Balance N'!I1830</f>
        <v>0</v>
      </c>
      <c r="B1827" s="71">
        <f>'Balance N'!J1830</f>
        <v>0</v>
      </c>
      <c r="C1827" s="72">
        <f>'Balance N'!K1830</f>
        <v>0</v>
      </c>
      <c r="D1827" s="72">
        <f>'Balance N'!L1830</f>
        <v>0</v>
      </c>
      <c r="E1827" s="72">
        <f>'Balance N'!M1830</f>
        <v>0</v>
      </c>
      <c r="F1827" s="72">
        <f>'Balance N'!N1830</f>
        <v>0</v>
      </c>
      <c r="G1827" s="72">
        <f>'Balance N'!O1830</f>
        <v>0</v>
      </c>
      <c r="H1827" s="72">
        <f>'Balance N'!P1830</f>
        <v>0</v>
      </c>
      <c r="I1827" s="74">
        <f t="shared" si="28"/>
        <v>0</v>
      </c>
    </row>
    <row r="1828" spans="1:9" ht="15.6">
      <c r="A1828" s="70">
        <f>'Balance N'!I1831</f>
        <v>0</v>
      </c>
      <c r="B1828" s="71">
        <f>'Balance N'!J1831</f>
        <v>0</v>
      </c>
      <c r="C1828" s="72">
        <f>'Balance N'!K1831</f>
        <v>0</v>
      </c>
      <c r="D1828" s="72">
        <f>'Balance N'!L1831</f>
        <v>0</v>
      </c>
      <c r="E1828" s="72">
        <f>'Balance N'!M1831</f>
        <v>0</v>
      </c>
      <c r="F1828" s="72">
        <f>'Balance N'!N1831</f>
        <v>0</v>
      </c>
      <c r="G1828" s="72">
        <f>'Balance N'!O1831</f>
        <v>0</v>
      </c>
      <c r="H1828" s="72">
        <f>'Balance N'!P1831</f>
        <v>0</v>
      </c>
      <c r="I1828" s="74">
        <f t="shared" si="28"/>
        <v>0</v>
      </c>
    </row>
    <row r="1829" spans="1:9" ht="15.6">
      <c r="A1829" s="70">
        <f>'Balance N'!I1832</f>
        <v>0</v>
      </c>
      <c r="B1829" s="71">
        <f>'Balance N'!J1832</f>
        <v>0</v>
      </c>
      <c r="C1829" s="72">
        <f>'Balance N'!K1832</f>
        <v>0</v>
      </c>
      <c r="D1829" s="72">
        <f>'Balance N'!L1832</f>
        <v>0</v>
      </c>
      <c r="E1829" s="72">
        <f>'Balance N'!M1832</f>
        <v>0</v>
      </c>
      <c r="F1829" s="72">
        <f>'Balance N'!N1832</f>
        <v>0</v>
      </c>
      <c r="G1829" s="72">
        <f>'Balance N'!O1832</f>
        <v>0</v>
      </c>
      <c r="H1829" s="72">
        <f>'Balance N'!P1832</f>
        <v>0</v>
      </c>
      <c r="I1829" s="74">
        <f t="shared" si="28"/>
        <v>0</v>
      </c>
    </row>
    <row r="1830" spans="1:9" ht="15.6">
      <c r="A1830" s="70">
        <f>'Balance N'!I1833</f>
        <v>0</v>
      </c>
      <c r="B1830" s="71">
        <f>'Balance N'!J1833</f>
        <v>0</v>
      </c>
      <c r="C1830" s="72">
        <f>'Balance N'!K1833</f>
        <v>0</v>
      </c>
      <c r="D1830" s="72">
        <f>'Balance N'!L1833</f>
        <v>0</v>
      </c>
      <c r="E1830" s="72">
        <f>'Balance N'!M1833</f>
        <v>0</v>
      </c>
      <c r="F1830" s="72">
        <f>'Balance N'!N1833</f>
        <v>0</v>
      </c>
      <c r="G1830" s="72">
        <f>'Balance N'!O1833</f>
        <v>0</v>
      </c>
      <c r="H1830" s="72">
        <f>'Balance N'!P1833</f>
        <v>0</v>
      </c>
      <c r="I1830" s="74">
        <f t="shared" si="28"/>
        <v>0</v>
      </c>
    </row>
    <row r="1831" spans="1:9" ht="15.6">
      <c r="A1831" s="70">
        <f>'Balance N'!I1834</f>
        <v>0</v>
      </c>
      <c r="B1831" s="71">
        <f>'Balance N'!J1834</f>
        <v>0</v>
      </c>
      <c r="C1831" s="72">
        <f>'Balance N'!K1834</f>
        <v>0</v>
      </c>
      <c r="D1831" s="72">
        <f>'Balance N'!L1834</f>
        <v>0</v>
      </c>
      <c r="E1831" s="72">
        <f>'Balance N'!M1834</f>
        <v>0</v>
      </c>
      <c r="F1831" s="72">
        <f>'Balance N'!N1834</f>
        <v>0</v>
      </c>
      <c r="G1831" s="72">
        <f>'Balance N'!O1834</f>
        <v>0</v>
      </c>
      <c r="H1831" s="72">
        <f>'Balance N'!P1834</f>
        <v>0</v>
      </c>
      <c r="I1831" s="74">
        <f t="shared" si="28"/>
        <v>0</v>
      </c>
    </row>
    <row r="1832" spans="1:9" ht="15.6">
      <c r="A1832" s="70">
        <f>'Balance N'!I1835</f>
        <v>0</v>
      </c>
      <c r="B1832" s="71">
        <f>'Balance N'!J1835</f>
        <v>0</v>
      </c>
      <c r="C1832" s="72">
        <f>'Balance N'!K1835</f>
        <v>0</v>
      </c>
      <c r="D1832" s="72">
        <f>'Balance N'!L1835</f>
        <v>0</v>
      </c>
      <c r="E1832" s="72">
        <f>'Balance N'!M1835</f>
        <v>0</v>
      </c>
      <c r="F1832" s="72">
        <f>'Balance N'!N1835</f>
        <v>0</v>
      </c>
      <c r="G1832" s="72">
        <f>'Balance N'!O1835</f>
        <v>0</v>
      </c>
      <c r="H1832" s="72">
        <f>'Balance N'!P1835</f>
        <v>0</v>
      </c>
      <c r="I1832" s="74">
        <f t="shared" si="28"/>
        <v>0</v>
      </c>
    </row>
    <row r="1833" spans="1:9" ht="15.6">
      <c r="A1833" s="70">
        <f>'Balance N'!I1836</f>
        <v>0</v>
      </c>
      <c r="B1833" s="71">
        <f>'Balance N'!J1836</f>
        <v>0</v>
      </c>
      <c r="C1833" s="72">
        <f>'Balance N'!K1836</f>
        <v>0</v>
      </c>
      <c r="D1833" s="72">
        <f>'Balance N'!L1836</f>
        <v>0</v>
      </c>
      <c r="E1833" s="72">
        <f>'Balance N'!M1836</f>
        <v>0</v>
      </c>
      <c r="F1833" s="72">
        <f>'Balance N'!N1836</f>
        <v>0</v>
      </c>
      <c r="G1833" s="72">
        <f>'Balance N'!O1836</f>
        <v>0</v>
      </c>
      <c r="H1833" s="72">
        <f>'Balance N'!P1836</f>
        <v>0</v>
      </c>
      <c r="I1833" s="74">
        <f t="shared" si="28"/>
        <v>0</v>
      </c>
    </row>
    <row r="1834" spans="1:9" ht="15.6">
      <c r="A1834" s="70">
        <f>'Balance N'!I1837</f>
        <v>0</v>
      </c>
      <c r="B1834" s="71">
        <f>'Balance N'!J1837</f>
        <v>0</v>
      </c>
      <c r="C1834" s="72">
        <f>'Balance N'!K1837</f>
        <v>0</v>
      </c>
      <c r="D1834" s="72">
        <f>'Balance N'!L1837</f>
        <v>0</v>
      </c>
      <c r="E1834" s="72">
        <f>'Balance N'!M1837</f>
        <v>0</v>
      </c>
      <c r="F1834" s="72">
        <f>'Balance N'!N1837</f>
        <v>0</v>
      </c>
      <c r="G1834" s="72">
        <f>'Balance N'!O1837</f>
        <v>0</v>
      </c>
      <c r="H1834" s="72">
        <f>'Balance N'!P1837</f>
        <v>0</v>
      </c>
      <c r="I1834" s="74">
        <f t="shared" si="28"/>
        <v>0</v>
      </c>
    </row>
    <row r="1835" spans="1:9" ht="15.6">
      <c r="A1835" s="70">
        <f>'Balance N'!I1838</f>
        <v>0</v>
      </c>
      <c r="B1835" s="71">
        <f>'Balance N'!J1838</f>
        <v>0</v>
      </c>
      <c r="C1835" s="72">
        <f>'Balance N'!K1838</f>
        <v>0</v>
      </c>
      <c r="D1835" s="72">
        <f>'Balance N'!L1838</f>
        <v>0</v>
      </c>
      <c r="E1835" s="72">
        <f>'Balance N'!M1838</f>
        <v>0</v>
      </c>
      <c r="F1835" s="72">
        <f>'Balance N'!N1838</f>
        <v>0</v>
      </c>
      <c r="G1835" s="72">
        <f>'Balance N'!O1838</f>
        <v>0</v>
      </c>
      <c r="H1835" s="72">
        <f>'Balance N'!P1838</f>
        <v>0</v>
      </c>
      <c r="I1835" s="74">
        <f t="shared" si="28"/>
        <v>0</v>
      </c>
    </row>
    <row r="1836" spans="1:9" ht="15.6">
      <c r="A1836" s="70">
        <f>'Balance N'!I1839</f>
        <v>0</v>
      </c>
      <c r="B1836" s="71">
        <f>'Balance N'!J1839</f>
        <v>0</v>
      </c>
      <c r="C1836" s="72">
        <f>'Balance N'!K1839</f>
        <v>0</v>
      </c>
      <c r="D1836" s="72">
        <f>'Balance N'!L1839</f>
        <v>0</v>
      </c>
      <c r="E1836" s="72">
        <f>'Balance N'!M1839</f>
        <v>0</v>
      </c>
      <c r="F1836" s="72">
        <f>'Balance N'!N1839</f>
        <v>0</v>
      </c>
      <c r="G1836" s="72">
        <f>'Balance N'!O1839</f>
        <v>0</v>
      </c>
      <c r="H1836" s="72">
        <f>'Balance N'!P1839</f>
        <v>0</v>
      </c>
      <c r="I1836" s="74">
        <f t="shared" si="28"/>
        <v>0</v>
      </c>
    </row>
    <row r="1837" spans="1:9" ht="15.6">
      <c r="A1837" s="70">
        <f>'Balance N'!I1840</f>
        <v>0</v>
      </c>
      <c r="B1837" s="71">
        <f>'Balance N'!J1840</f>
        <v>0</v>
      </c>
      <c r="C1837" s="72">
        <f>'Balance N'!K1840</f>
        <v>0</v>
      </c>
      <c r="D1837" s="72">
        <f>'Balance N'!L1840</f>
        <v>0</v>
      </c>
      <c r="E1837" s="72">
        <f>'Balance N'!M1840</f>
        <v>0</v>
      </c>
      <c r="F1837" s="72">
        <f>'Balance N'!N1840</f>
        <v>0</v>
      </c>
      <c r="G1837" s="72">
        <f>'Balance N'!O1840</f>
        <v>0</v>
      </c>
      <c r="H1837" s="72">
        <f>'Balance N'!P1840</f>
        <v>0</v>
      </c>
      <c r="I1837" s="74">
        <f t="shared" si="28"/>
        <v>0</v>
      </c>
    </row>
    <row r="1838" spans="1:9" ht="15.6">
      <c r="A1838" s="70">
        <f>'Balance N'!I1841</f>
        <v>0</v>
      </c>
      <c r="B1838" s="71">
        <f>'Balance N'!J1841</f>
        <v>0</v>
      </c>
      <c r="C1838" s="72">
        <f>'Balance N'!K1841</f>
        <v>0</v>
      </c>
      <c r="D1838" s="72">
        <f>'Balance N'!L1841</f>
        <v>0</v>
      </c>
      <c r="E1838" s="72">
        <f>'Balance N'!M1841</f>
        <v>0</v>
      </c>
      <c r="F1838" s="72">
        <f>'Balance N'!N1841</f>
        <v>0</v>
      </c>
      <c r="G1838" s="72">
        <f>'Balance N'!O1841</f>
        <v>0</v>
      </c>
      <c r="H1838" s="72">
        <f>'Balance N'!P1841</f>
        <v>0</v>
      </c>
      <c r="I1838" s="74">
        <f t="shared" si="28"/>
        <v>0</v>
      </c>
    </row>
    <row r="1839" spans="1:9" ht="15.6">
      <c r="A1839" s="70">
        <f>'Balance N'!I1842</f>
        <v>0</v>
      </c>
      <c r="B1839" s="71">
        <f>'Balance N'!J1842</f>
        <v>0</v>
      </c>
      <c r="C1839" s="72">
        <f>'Balance N'!K1842</f>
        <v>0</v>
      </c>
      <c r="D1839" s="72">
        <f>'Balance N'!L1842</f>
        <v>0</v>
      </c>
      <c r="E1839" s="72">
        <f>'Balance N'!M1842</f>
        <v>0</v>
      </c>
      <c r="F1839" s="72">
        <f>'Balance N'!N1842</f>
        <v>0</v>
      </c>
      <c r="G1839" s="72">
        <f>'Balance N'!O1842</f>
        <v>0</v>
      </c>
      <c r="H1839" s="72">
        <f>'Balance N'!P1842</f>
        <v>0</v>
      </c>
      <c r="I1839" s="74">
        <f t="shared" si="28"/>
        <v>0</v>
      </c>
    </row>
    <row r="1840" spans="1:9" ht="15.6">
      <c r="A1840" s="70">
        <f>'Balance N'!I1843</f>
        <v>0</v>
      </c>
      <c r="B1840" s="71">
        <f>'Balance N'!J1843</f>
        <v>0</v>
      </c>
      <c r="C1840" s="72">
        <f>'Balance N'!K1843</f>
        <v>0</v>
      </c>
      <c r="D1840" s="72">
        <f>'Balance N'!L1843</f>
        <v>0</v>
      </c>
      <c r="E1840" s="72">
        <f>'Balance N'!M1843</f>
        <v>0</v>
      </c>
      <c r="F1840" s="72">
        <f>'Balance N'!N1843</f>
        <v>0</v>
      </c>
      <c r="G1840" s="72">
        <f>'Balance N'!O1843</f>
        <v>0</v>
      </c>
      <c r="H1840" s="72">
        <f>'Balance N'!P1843</f>
        <v>0</v>
      </c>
      <c r="I1840" s="74">
        <f t="shared" si="28"/>
        <v>0</v>
      </c>
    </row>
    <row r="1841" spans="1:9" ht="15.6">
      <c r="A1841" s="70">
        <f>'Balance N'!I1844</f>
        <v>0</v>
      </c>
      <c r="B1841" s="71">
        <f>'Balance N'!J1844</f>
        <v>0</v>
      </c>
      <c r="C1841" s="72">
        <f>'Balance N'!K1844</f>
        <v>0</v>
      </c>
      <c r="D1841" s="72">
        <f>'Balance N'!L1844</f>
        <v>0</v>
      </c>
      <c r="E1841" s="72">
        <f>'Balance N'!M1844</f>
        <v>0</v>
      </c>
      <c r="F1841" s="72">
        <f>'Balance N'!N1844</f>
        <v>0</v>
      </c>
      <c r="G1841" s="72">
        <f>'Balance N'!O1844</f>
        <v>0</v>
      </c>
      <c r="H1841" s="72">
        <f>'Balance N'!P1844</f>
        <v>0</v>
      </c>
      <c r="I1841" s="74">
        <f t="shared" si="28"/>
        <v>0</v>
      </c>
    </row>
    <row r="1842" spans="1:9" ht="15.6">
      <c r="A1842" s="70">
        <f>'Balance N'!I1845</f>
        <v>0</v>
      </c>
      <c r="B1842" s="71">
        <f>'Balance N'!J1845</f>
        <v>0</v>
      </c>
      <c r="C1842" s="72">
        <f>'Balance N'!K1845</f>
        <v>0</v>
      </c>
      <c r="D1842" s="72">
        <f>'Balance N'!L1845</f>
        <v>0</v>
      </c>
      <c r="E1842" s="72">
        <f>'Balance N'!M1845</f>
        <v>0</v>
      </c>
      <c r="F1842" s="72">
        <f>'Balance N'!N1845</f>
        <v>0</v>
      </c>
      <c r="G1842" s="72">
        <f>'Balance N'!O1845</f>
        <v>0</v>
      </c>
      <c r="H1842" s="72">
        <f>'Balance N'!P1845</f>
        <v>0</v>
      </c>
      <c r="I1842" s="74">
        <f t="shared" si="28"/>
        <v>0</v>
      </c>
    </row>
    <row r="1843" spans="1:9" ht="15.6">
      <c r="A1843" s="70">
        <f>'Balance N'!I1846</f>
        <v>0</v>
      </c>
      <c r="B1843" s="71">
        <f>'Balance N'!J1846</f>
        <v>0</v>
      </c>
      <c r="C1843" s="72">
        <f>'Balance N'!K1846</f>
        <v>0</v>
      </c>
      <c r="D1843" s="72">
        <f>'Balance N'!L1846</f>
        <v>0</v>
      </c>
      <c r="E1843" s="72">
        <f>'Balance N'!M1846</f>
        <v>0</v>
      </c>
      <c r="F1843" s="72">
        <f>'Balance N'!N1846</f>
        <v>0</v>
      </c>
      <c r="G1843" s="72">
        <f>'Balance N'!O1846</f>
        <v>0</v>
      </c>
      <c r="H1843" s="72">
        <f>'Balance N'!P1846</f>
        <v>0</v>
      </c>
      <c r="I1843" s="74">
        <f t="shared" si="28"/>
        <v>0</v>
      </c>
    </row>
    <row r="1844" spans="1:9" ht="15.6">
      <c r="A1844" s="70">
        <f>'Balance N'!I1847</f>
        <v>0</v>
      </c>
      <c r="B1844" s="71">
        <f>'Balance N'!J1847</f>
        <v>0</v>
      </c>
      <c r="C1844" s="72">
        <f>'Balance N'!K1847</f>
        <v>0</v>
      </c>
      <c r="D1844" s="72">
        <f>'Balance N'!L1847</f>
        <v>0</v>
      </c>
      <c r="E1844" s="72">
        <f>'Balance N'!M1847</f>
        <v>0</v>
      </c>
      <c r="F1844" s="72">
        <f>'Balance N'!N1847</f>
        <v>0</v>
      </c>
      <c r="G1844" s="72">
        <f>'Balance N'!O1847</f>
        <v>0</v>
      </c>
      <c r="H1844" s="72">
        <f>'Balance N'!P1847</f>
        <v>0</v>
      </c>
      <c r="I1844" s="74">
        <f t="shared" si="28"/>
        <v>0</v>
      </c>
    </row>
    <row r="1845" spans="1:9" ht="15.6">
      <c r="A1845" s="70">
        <f>'Balance N'!I1848</f>
        <v>0</v>
      </c>
      <c r="B1845" s="71">
        <f>'Balance N'!J1848</f>
        <v>0</v>
      </c>
      <c r="C1845" s="72">
        <f>'Balance N'!K1848</f>
        <v>0</v>
      </c>
      <c r="D1845" s="72">
        <f>'Balance N'!L1848</f>
        <v>0</v>
      </c>
      <c r="E1845" s="72">
        <f>'Balance N'!M1848</f>
        <v>0</v>
      </c>
      <c r="F1845" s="72">
        <f>'Balance N'!N1848</f>
        <v>0</v>
      </c>
      <c r="G1845" s="72">
        <f>'Balance N'!O1848</f>
        <v>0</v>
      </c>
      <c r="H1845" s="72">
        <f>'Balance N'!P1848</f>
        <v>0</v>
      </c>
      <c r="I1845" s="74">
        <f t="shared" si="28"/>
        <v>0</v>
      </c>
    </row>
    <row r="1846" spans="1:9" ht="15.6">
      <c r="A1846" s="70">
        <f>'Balance N'!I1849</f>
        <v>0</v>
      </c>
      <c r="B1846" s="71">
        <f>'Balance N'!J1849</f>
        <v>0</v>
      </c>
      <c r="C1846" s="72">
        <f>'Balance N'!K1849</f>
        <v>0</v>
      </c>
      <c r="D1846" s="72">
        <f>'Balance N'!L1849</f>
        <v>0</v>
      </c>
      <c r="E1846" s="72">
        <f>'Balance N'!M1849</f>
        <v>0</v>
      </c>
      <c r="F1846" s="72">
        <f>'Balance N'!N1849</f>
        <v>0</v>
      </c>
      <c r="G1846" s="72">
        <f>'Balance N'!O1849</f>
        <v>0</v>
      </c>
      <c r="H1846" s="72">
        <f>'Balance N'!P1849</f>
        <v>0</v>
      </c>
      <c r="I1846" s="74">
        <f t="shared" si="28"/>
        <v>0</v>
      </c>
    </row>
    <row r="1847" spans="1:9" ht="15.6">
      <c r="A1847" s="70">
        <f>'Balance N'!I1850</f>
        <v>0</v>
      </c>
      <c r="B1847" s="71">
        <f>'Balance N'!J1850</f>
        <v>0</v>
      </c>
      <c r="C1847" s="72">
        <f>'Balance N'!K1850</f>
        <v>0</v>
      </c>
      <c r="D1847" s="72">
        <f>'Balance N'!L1850</f>
        <v>0</v>
      </c>
      <c r="E1847" s="72">
        <f>'Balance N'!M1850</f>
        <v>0</v>
      </c>
      <c r="F1847" s="72">
        <f>'Balance N'!N1850</f>
        <v>0</v>
      </c>
      <c r="G1847" s="72">
        <f>'Balance N'!O1850</f>
        <v>0</v>
      </c>
      <c r="H1847" s="72">
        <f>'Balance N'!P1850</f>
        <v>0</v>
      </c>
      <c r="I1847" s="74">
        <f t="shared" si="28"/>
        <v>0</v>
      </c>
    </row>
    <row r="1848" spans="1:9" ht="15.6">
      <c r="A1848" s="70">
        <f>'Balance N'!I1851</f>
        <v>0</v>
      </c>
      <c r="B1848" s="71">
        <f>'Balance N'!J1851</f>
        <v>0</v>
      </c>
      <c r="C1848" s="72">
        <f>'Balance N'!K1851</f>
        <v>0</v>
      </c>
      <c r="D1848" s="72">
        <f>'Balance N'!L1851</f>
        <v>0</v>
      </c>
      <c r="E1848" s="72">
        <f>'Balance N'!M1851</f>
        <v>0</v>
      </c>
      <c r="F1848" s="72">
        <f>'Balance N'!N1851</f>
        <v>0</v>
      </c>
      <c r="G1848" s="72">
        <f>'Balance N'!O1851</f>
        <v>0</v>
      </c>
      <c r="H1848" s="72">
        <f>'Balance N'!P1851</f>
        <v>0</v>
      </c>
      <c r="I1848" s="74">
        <f t="shared" si="28"/>
        <v>0</v>
      </c>
    </row>
    <row r="1849" spans="1:9" ht="15.6">
      <c r="A1849" s="70">
        <f>'Balance N'!I1852</f>
        <v>0</v>
      </c>
      <c r="B1849" s="71">
        <f>'Balance N'!J1852</f>
        <v>0</v>
      </c>
      <c r="C1849" s="72">
        <f>'Balance N'!K1852</f>
        <v>0</v>
      </c>
      <c r="D1849" s="72">
        <f>'Balance N'!L1852</f>
        <v>0</v>
      </c>
      <c r="E1849" s="72">
        <f>'Balance N'!M1852</f>
        <v>0</v>
      </c>
      <c r="F1849" s="72">
        <f>'Balance N'!N1852</f>
        <v>0</v>
      </c>
      <c r="G1849" s="72">
        <f>'Balance N'!O1852</f>
        <v>0</v>
      </c>
      <c r="H1849" s="72">
        <f>'Balance N'!P1852</f>
        <v>0</v>
      </c>
      <c r="I1849" s="74">
        <f t="shared" si="28"/>
        <v>0</v>
      </c>
    </row>
    <row r="1850" spans="1:9" ht="15.6">
      <c r="A1850" s="70">
        <f>'Balance N'!I1853</f>
        <v>0</v>
      </c>
      <c r="B1850" s="71">
        <f>'Balance N'!J1853</f>
        <v>0</v>
      </c>
      <c r="C1850" s="72">
        <f>'Balance N'!K1853</f>
        <v>0</v>
      </c>
      <c r="D1850" s="72">
        <f>'Balance N'!L1853</f>
        <v>0</v>
      </c>
      <c r="E1850" s="72">
        <f>'Balance N'!M1853</f>
        <v>0</v>
      </c>
      <c r="F1850" s="72">
        <f>'Balance N'!N1853</f>
        <v>0</v>
      </c>
      <c r="G1850" s="72">
        <f>'Balance N'!O1853</f>
        <v>0</v>
      </c>
      <c r="H1850" s="72">
        <f>'Balance N'!P1853</f>
        <v>0</v>
      </c>
      <c r="I1850" s="74">
        <f t="shared" si="28"/>
        <v>0</v>
      </c>
    </row>
    <row r="1851" spans="1:9" ht="15.6">
      <c r="A1851" s="70">
        <f>'Balance N'!I1854</f>
        <v>0</v>
      </c>
      <c r="B1851" s="71">
        <f>'Balance N'!J1854</f>
        <v>0</v>
      </c>
      <c r="C1851" s="72">
        <f>'Balance N'!K1854</f>
        <v>0</v>
      </c>
      <c r="D1851" s="72">
        <f>'Balance N'!L1854</f>
        <v>0</v>
      </c>
      <c r="E1851" s="72">
        <f>'Balance N'!M1854</f>
        <v>0</v>
      </c>
      <c r="F1851" s="72">
        <f>'Balance N'!N1854</f>
        <v>0</v>
      </c>
      <c r="G1851" s="72">
        <f>'Balance N'!O1854</f>
        <v>0</v>
      </c>
      <c r="H1851" s="72">
        <f>'Balance N'!P1854</f>
        <v>0</v>
      </c>
      <c r="I1851" s="74">
        <f t="shared" si="28"/>
        <v>0</v>
      </c>
    </row>
    <row r="1852" spans="1:9" ht="15.6">
      <c r="A1852" s="70">
        <f>'Balance N'!I1855</f>
        <v>0</v>
      </c>
      <c r="B1852" s="71">
        <f>'Balance N'!J1855</f>
        <v>0</v>
      </c>
      <c r="C1852" s="72">
        <f>'Balance N'!K1855</f>
        <v>0</v>
      </c>
      <c r="D1852" s="72">
        <f>'Balance N'!L1855</f>
        <v>0</v>
      </c>
      <c r="E1852" s="72">
        <f>'Balance N'!M1855</f>
        <v>0</v>
      </c>
      <c r="F1852" s="72">
        <f>'Balance N'!N1855</f>
        <v>0</v>
      </c>
      <c r="G1852" s="72">
        <f>'Balance N'!O1855</f>
        <v>0</v>
      </c>
      <c r="H1852" s="72">
        <f>'Balance N'!P1855</f>
        <v>0</v>
      </c>
      <c r="I1852" s="74">
        <f t="shared" si="28"/>
        <v>0</v>
      </c>
    </row>
    <row r="1853" spans="1:9" ht="15.6">
      <c r="A1853" s="70">
        <f>'Balance N'!I1856</f>
        <v>0</v>
      </c>
      <c r="B1853" s="71">
        <f>'Balance N'!J1856</f>
        <v>0</v>
      </c>
      <c r="C1853" s="72">
        <f>'Balance N'!K1856</f>
        <v>0</v>
      </c>
      <c r="D1853" s="72">
        <f>'Balance N'!L1856</f>
        <v>0</v>
      </c>
      <c r="E1853" s="72">
        <f>'Balance N'!M1856</f>
        <v>0</v>
      </c>
      <c r="F1853" s="72">
        <f>'Balance N'!N1856</f>
        <v>0</v>
      </c>
      <c r="G1853" s="72">
        <f>'Balance N'!O1856</f>
        <v>0</v>
      </c>
      <c r="H1853" s="72">
        <f>'Balance N'!P1856</f>
        <v>0</v>
      </c>
      <c r="I1853" s="74">
        <f t="shared" si="28"/>
        <v>0</v>
      </c>
    </row>
    <row r="1854" spans="1:9" ht="15.6">
      <c r="A1854" s="70">
        <f>'Balance N'!I1857</f>
        <v>0</v>
      </c>
      <c r="B1854" s="71">
        <f>'Balance N'!J1857</f>
        <v>0</v>
      </c>
      <c r="C1854" s="72">
        <f>'Balance N'!K1857</f>
        <v>0</v>
      </c>
      <c r="D1854" s="72">
        <f>'Balance N'!L1857</f>
        <v>0</v>
      </c>
      <c r="E1854" s="72">
        <f>'Balance N'!M1857</f>
        <v>0</v>
      </c>
      <c r="F1854" s="72">
        <f>'Balance N'!N1857</f>
        <v>0</v>
      </c>
      <c r="G1854" s="72">
        <f>'Balance N'!O1857</f>
        <v>0</v>
      </c>
      <c r="H1854" s="72">
        <f>'Balance N'!P1857</f>
        <v>0</v>
      </c>
      <c r="I1854" s="74">
        <f t="shared" si="28"/>
        <v>0</v>
      </c>
    </row>
    <row r="1855" spans="1:9" ht="15.6">
      <c r="A1855" s="70">
        <f>'Balance N'!I1858</f>
        <v>0</v>
      </c>
      <c r="B1855" s="71">
        <f>'Balance N'!J1858</f>
        <v>0</v>
      </c>
      <c r="C1855" s="72">
        <f>'Balance N'!K1858</f>
        <v>0</v>
      </c>
      <c r="D1855" s="72">
        <f>'Balance N'!L1858</f>
        <v>0</v>
      </c>
      <c r="E1855" s="72">
        <f>'Balance N'!M1858</f>
        <v>0</v>
      </c>
      <c r="F1855" s="72">
        <f>'Balance N'!N1858</f>
        <v>0</v>
      </c>
      <c r="G1855" s="72">
        <f>'Balance N'!O1858</f>
        <v>0</v>
      </c>
      <c r="H1855" s="72">
        <f>'Balance N'!P1858</f>
        <v>0</v>
      </c>
      <c r="I1855" s="74">
        <f t="shared" si="28"/>
        <v>0</v>
      </c>
    </row>
    <row r="1856" spans="1:9" ht="15.6">
      <c r="A1856" s="70">
        <f>'Balance N'!I1859</f>
        <v>0</v>
      </c>
      <c r="B1856" s="71">
        <f>'Balance N'!J1859</f>
        <v>0</v>
      </c>
      <c r="C1856" s="72">
        <f>'Balance N'!K1859</f>
        <v>0</v>
      </c>
      <c r="D1856" s="72">
        <f>'Balance N'!L1859</f>
        <v>0</v>
      </c>
      <c r="E1856" s="72">
        <f>'Balance N'!M1859</f>
        <v>0</v>
      </c>
      <c r="F1856" s="72">
        <f>'Balance N'!N1859</f>
        <v>0</v>
      </c>
      <c r="G1856" s="72">
        <f>'Balance N'!O1859</f>
        <v>0</v>
      </c>
      <c r="H1856" s="72">
        <f>'Balance N'!P1859</f>
        <v>0</v>
      </c>
      <c r="I1856" s="74">
        <f t="shared" si="28"/>
        <v>0</v>
      </c>
    </row>
    <row r="1857" spans="1:9" ht="15.6">
      <c r="A1857" s="70">
        <f>'Balance N'!I1860</f>
        <v>0</v>
      </c>
      <c r="B1857" s="71">
        <f>'Balance N'!J1860</f>
        <v>0</v>
      </c>
      <c r="C1857" s="72">
        <f>'Balance N'!K1860</f>
        <v>0</v>
      </c>
      <c r="D1857" s="72">
        <f>'Balance N'!L1860</f>
        <v>0</v>
      </c>
      <c r="E1857" s="72">
        <f>'Balance N'!M1860</f>
        <v>0</v>
      </c>
      <c r="F1857" s="72">
        <f>'Balance N'!N1860</f>
        <v>0</v>
      </c>
      <c r="G1857" s="72">
        <f>'Balance N'!O1860</f>
        <v>0</v>
      </c>
      <c r="H1857" s="72">
        <f>'Balance N'!P1860</f>
        <v>0</v>
      </c>
      <c r="I1857" s="74">
        <f t="shared" si="28"/>
        <v>0</v>
      </c>
    </row>
    <row r="1858" spans="1:9" ht="15.6">
      <c r="A1858" s="70">
        <f>'Balance N'!I1861</f>
        <v>0</v>
      </c>
      <c r="B1858" s="71">
        <f>'Balance N'!J1861</f>
        <v>0</v>
      </c>
      <c r="C1858" s="72">
        <f>'Balance N'!K1861</f>
        <v>0</v>
      </c>
      <c r="D1858" s="72">
        <f>'Balance N'!L1861</f>
        <v>0</v>
      </c>
      <c r="E1858" s="72">
        <f>'Balance N'!M1861</f>
        <v>0</v>
      </c>
      <c r="F1858" s="72">
        <f>'Balance N'!N1861</f>
        <v>0</v>
      </c>
      <c r="G1858" s="72">
        <f>'Balance N'!O1861</f>
        <v>0</v>
      </c>
      <c r="H1858" s="72">
        <f>'Balance N'!P1861</f>
        <v>0</v>
      </c>
      <c r="I1858" s="74">
        <f t="shared" si="28"/>
        <v>0</v>
      </c>
    </row>
    <row r="1859" spans="1:9" ht="15.6">
      <c r="A1859" s="70">
        <f>'Balance N'!I1862</f>
        <v>0</v>
      </c>
      <c r="B1859" s="71">
        <f>'Balance N'!J1862</f>
        <v>0</v>
      </c>
      <c r="C1859" s="72">
        <f>'Balance N'!K1862</f>
        <v>0</v>
      </c>
      <c r="D1859" s="72">
        <f>'Balance N'!L1862</f>
        <v>0</v>
      </c>
      <c r="E1859" s="72">
        <f>'Balance N'!M1862</f>
        <v>0</v>
      </c>
      <c r="F1859" s="72">
        <f>'Balance N'!N1862</f>
        <v>0</v>
      </c>
      <c r="G1859" s="72">
        <f>'Balance N'!O1862</f>
        <v>0</v>
      </c>
      <c r="H1859" s="72">
        <f>'Balance N'!P1862</f>
        <v>0</v>
      </c>
      <c r="I1859" s="74">
        <f t="shared" ref="I1859:I1922" si="29">(C1859-D1859)+(E1859-F1859)-(G1859-H1859)</f>
        <v>0</v>
      </c>
    </row>
    <row r="1860" spans="1:9" ht="15.6">
      <c r="A1860" s="70">
        <f>'Balance N'!I1863</f>
        <v>0</v>
      </c>
      <c r="B1860" s="71">
        <f>'Balance N'!J1863</f>
        <v>0</v>
      </c>
      <c r="C1860" s="72">
        <f>'Balance N'!K1863</f>
        <v>0</v>
      </c>
      <c r="D1860" s="72">
        <f>'Balance N'!L1863</f>
        <v>0</v>
      </c>
      <c r="E1860" s="72">
        <f>'Balance N'!M1863</f>
        <v>0</v>
      </c>
      <c r="F1860" s="72">
        <f>'Balance N'!N1863</f>
        <v>0</v>
      </c>
      <c r="G1860" s="72">
        <f>'Balance N'!O1863</f>
        <v>0</v>
      </c>
      <c r="H1860" s="72">
        <f>'Balance N'!P1863</f>
        <v>0</v>
      </c>
      <c r="I1860" s="74">
        <f t="shared" si="29"/>
        <v>0</v>
      </c>
    </row>
    <row r="1861" spans="1:9" ht="15.6">
      <c r="A1861" s="70">
        <f>'Balance N'!I1864</f>
        <v>0</v>
      </c>
      <c r="B1861" s="71">
        <f>'Balance N'!J1864</f>
        <v>0</v>
      </c>
      <c r="C1861" s="72">
        <f>'Balance N'!K1864</f>
        <v>0</v>
      </c>
      <c r="D1861" s="72">
        <f>'Balance N'!L1864</f>
        <v>0</v>
      </c>
      <c r="E1861" s="72">
        <f>'Balance N'!M1864</f>
        <v>0</v>
      </c>
      <c r="F1861" s="72">
        <f>'Balance N'!N1864</f>
        <v>0</v>
      </c>
      <c r="G1861" s="72">
        <f>'Balance N'!O1864</f>
        <v>0</v>
      </c>
      <c r="H1861" s="72">
        <f>'Balance N'!P1864</f>
        <v>0</v>
      </c>
      <c r="I1861" s="74">
        <f t="shared" si="29"/>
        <v>0</v>
      </c>
    </row>
    <row r="1862" spans="1:9" ht="15.6">
      <c r="A1862" s="70">
        <f>'Balance N'!I1865</f>
        <v>0</v>
      </c>
      <c r="B1862" s="71">
        <f>'Balance N'!J1865</f>
        <v>0</v>
      </c>
      <c r="C1862" s="72">
        <f>'Balance N'!K1865</f>
        <v>0</v>
      </c>
      <c r="D1862" s="72">
        <f>'Balance N'!L1865</f>
        <v>0</v>
      </c>
      <c r="E1862" s="72">
        <f>'Balance N'!M1865</f>
        <v>0</v>
      </c>
      <c r="F1862" s="72">
        <f>'Balance N'!N1865</f>
        <v>0</v>
      </c>
      <c r="G1862" s="72">
        <f>'Balance N'!O1865</f>
        <v>0</v>
      </c>
      <c r="H1862" s="72">
        <f>'Balance N'!P1865</f>
        <v>0</v>
      </c>
      <c r="I1862" s="74">
        <f t="shared" si="29"/>
        <v>0</v>
      </c>
    </row>
    <row r="1863" spans="1:9" ht="15.6">
      <c r="A1863" s="70">
        <f>'Balance N'!I1866</f>
        <v>0</v>
      </c>
      <c r="B1863" s="71">
        <f>'Balance N'!J1866</f>
        <v>0</v>
      </c>
      <c r="C1863" s="72">
        <f>'Balance N'!K1866</f>
        <v>0</v>
      </c>
      <c r="D1863" s="72">
        <f>'Balance N'!L1866</f>
        <v>0</v>
      </c>
      <c r="E1863" s="72">
        <f>'Balance N'!M1866</f>
        <v>0</v>
      </c>
      <c r="F1863" s="72">
        <f>'Balance N'!N1866</f>
        <v>0</v>
      </c>
      <c r="G1863" s="72">
        <f>'Balance N'!O1866</f>
        <v>0</v>
      </c>
      <c r="H1863" s="72">
        <f>'Balance N'!P1866</f>
        <v>0</v>
      </c>
      <c r="I1863" s="74">
        <f t="shared" si="29"/>
        <v>0</v>
      </c>
    </row>
    <row r="1864" spans="1:9" ht="15.6">
      <c r="A1864" s="70">
        <f>'Balance N'!I1867</f>
        <v>0</v>
      </c>
      <c r="B1864" s="71">
        <f>'Balance N'!J1867</f>
        <v>0</v>
      </c>
      <c r="C1864" s="72">
        <f>'Balance N'!K1867</f>
        <v>0</v>
      </c>
      <c r="D1864" s="72">
        <f>'Balance N'!L1867</f>
        <v>0</v>
      </c>
      <c r="E1864" s="72">
        <f>'Balance N'!M1867</f>
        <v>0</v>
      </c>
      <c r="F1864" s="72">
        <f>'Balance N'!N1867</f>
        <v>0</v>
      </c>
      <c r="G1864" s="72">
        <f>'Balance N'!O1867</f>
        <v>0</v>
      </c>
      <c r="H1864" s="72">
        <f>'Balance N'!P1867</f>
        <v>0</v>
      </c>
      <c r="I1864" s="74">
        <f t="shared" si="29"/>
        <v>0</v>
      </c>
    </row>
    <row r="1865" spans="1:9" ht="15.6">
      <c r="A1865" s="70">
        <f>'Balance N'!I1868</f>
        <v>0</v>
      </c>
      <c r="B1865" s="71">
        <f>'Balance N'!J1868</f>
        <v>0</v>
      </c>
      <c r="C1865" s="72">
        <f>'Balance N'!K1868</f>
        <v>0</v>
      </c>
      <c r="D1865" s="72">
        <f>'Balance N'!L1868</f>
        <v>0</v>
      </c>
      <c r="E1865" s="72">
        <f>'Balance N'!M1868</f>
        <v>0</v>
      </c>
      <c r="F1865" s="72">
        <f>'Balance N'!N1868</f>
        <v>0</v>
      </c>
      <c r="G1865" s="72">
        <f>'Balance N'!O1868</f>
        <v>0</v>
      </c>
      <c r="H1865" s="72">
        <f>'Balance N'!P1868</f>
        <v>0</v>
      </c>
      <c r="I1865" s="74">
        <f t="shared" si="29"/>
        <v>0</v>
      </c>
    </row>
    <row r="1866" spans="1:9" ht="15.6">
      <c r="A1866" s="70">
        <f>'Balance N'!I1869</f>
        <v>0</v>
      </c>
      <c r="B1866" s="71">
        <f>'Balance N'!J1869</f>
        <v>0</v>
      </c>
      <c r="C1866" s="72">
        <f>'Balance N'!K1869</f>
        <v>0</v>
      </c>
      <c r="D1866" s="72">
        <f>'Balance N'!L1869</f>
        <v>0</v>
      </c>
      <c r="E1866" s="72">
        <f>'Balance N'!M1869</f>
        <v>0</v>
      </c>
      <c r="F1866" s="72">
        <f>'Balance N'!N1869</f>
        <v>0</v>
      </c>
      <c r="G1866" s="72">
        <f>'Balance N'!O1869</f>
        <v>0</v>
      </c>
      <c r="H1866" s="72">
        <f>'Balance N'!P1869</f>
        <v>0</v>
      </c>
      <c r="I1866" s="74">
        <f t="shared" si="29"/>
        <v>0</v>
      </c>
    </row>
    <row r="1867" spans="1:9" ht="15.6">
      <c r="A1867" s="70">
        <f>'Balance N'!I1870</f>
        <v>0</v>
      </c>
      <c r="B1867" s="71">
        <f>'Balance N'!J1870</f>
        <v>0</v>
      </c>
      <c r="C1867" s="72">
        <f>'Balance N'!K1870</f>
        <v>0</v>
      </c>
      <c r="D1867" s="72">
        <f>'Balance N'!L1870</f>
        <v>0</v>
      </c>
      <c r="E1867" s="72">
        <f>'Balance N'!M1870</f>
        <v>0</v>
      </c>
      <c r="F1867" s="72">
        <f>'Balance N'!N1870</f>
        <v>0</v>
      </c>
      <c r="G1867" s="72">
        <f>'Balance N'!O1870</f>
        <v>0</v>
      </c>
      <c r="H1867" s="72">
        <f>'Balance N'!P1870</f>
        <v>0</v>
      </c>
      <c r="I1867" s="74">
        <f t="shared" si="29"/>
        <v>0</v>
      </c>
    </row>
    <row r="1868" spans="1:9" ht="15.6">
      <c r="A1868" s="70">
        <f>'Balance N'!I1871</f>
        <v>0</v>
      </c>
      <c r="B1868" s="71">
        <f>'Balance N'!J1871</f>
        <v>0</v>
      </c>
      <c r="C1868" s="72">
        <f>'Balance N'!K1871</f>
        <v>0</v>
      </c>
      <c r="D1868" s="72">
        <f>'Balance N'!L1871</f>
        <v>0</v>
      </c>
      <c r="E1868" s="72">
        <f>'Balance N'!M1871</f>
        <v>0</v>
      </c>
      <c r="F1868" s="72">
        <f>'Balance N'!N1871</f>
        <v>0</v>
      </c>
      <c r="G1868" s="72">
        <f>'Balance N'!O1871</f>
        <v>0</v>
      </c>
      <c r="H1868" s="72">
        <f>'Balance N'!P1871</f>
        <v>0</v>
      </c>
      <c r="I1868" s="74">
        <f t="shared" si="29"/>
        <v>0</v>
      </c>
    </row>
    <row r="1869" spans="1:9" ht="15.6">
      <c r="A1869" s="70">
        <f>'Balance N'!I1872</f>
        <v>0</v>
      </c>
      <c r="B1869" s="71">
        <f>'Balance N'!J1872</f>
        <v>0</v>
      </c>
      <c r="C1869" s="72">
        <f>'Balance N'!K1872</f>
        <v>0</v>
      </c>
      <c r="D1869" s="72">
        <f>'Balance N'!L1872</f>
        <v>0</v>
      </c>
      <c r="E1869" s="72">
        <f>'Balance N'!M1872</f>
        <v>0</v>
      </c>
      <c r="F1869" s="72">
        <f>'Balance N'!N1872</f>
        <v>0</v>
      </c>
      <c r="G1869" s="72">
        <f>'Balance N'!O1872</f>
        <v>0</v>
      </c>
      <c r="H1869" s="72">
        <f>'Balance N'!P1872</f>
        <v>0</v>
      </c>
      <c r="I1869" s="74">
        <f t="shared" si="29"/>
        <v>0</v>
      </c>
    </row>
    <row r="1870" spans="1:9" ht="15.6">
      <c r="A1870" s="70">
        <f>'Balance N'!I1873</f>
        <v>0</v>
      </c>
      <c r="B1870" s="71">
        <f>'Balance N'!J1873</f>
        <v>0</v>
      </c>
      <c r="C1870" s="72">
        <f>'Balance N'!K1873</f>
        <v>0</v>
      </c>
      <c r="D1870" s="72">
        <f>'Balance N'!L1873</f>
        <v>0</v>
      </c>
      <c r="E1870" s="72">
        <f>'Balance N'!M1873</f>
        <v>0</v>
      </c>
      <c r="F1870" s="72">
        <f>'Balance N'!N1873</f>
        <v>0</v>
      </c>
      <c r="G1870" s="72">
        <f>'Balance N'!O1873</f>
        <v>0</v>
      </c>
      <c r="H1870" s="72">
        <f>'Balance N'!P1873</f>
        <v>0</v>
      </c>
      <c r="I1870" s="74">
        <f t="shared" si="29"/>
        <v>0</v>
      </c>
    </row>
    <row r="1871" spans="1:9" ht="15.6">
      <c r="A1871" s="70">
        <f>'Balance N'!I1874</f>
        <v>0</v>
      </c>
      <c r="B1871" s="71">
        <f>'Balance N'!J1874</f>
        <v>0</v>
      </c>
      <c r="C1871" s="72">
        <f>'Balance N'!K1874</f>
        <v>0</v>
      </c>
      <c r="D1871" s="72">
        <f>'Balance N'!L1874</f>
        <v>0</v>
      </c>
      <c r="E1871" s="72">
        <f>'Balance N'!M1874</f>
        <v>0</v>
      </c>
      <c r="F1871" s="72">
        <f>'Balance N'!N1874</f>
        <v>0</v>
      </c>
      <c r="G1871" s="72">
        <f>'Balance N'!O1874</f>
        <v>0</v>
      </c>
      <c r="H1871" s="72">
        <f>'Balance N'!P1874</f>
        <v>0</v>
      </c>
      <c r="I1871" s="74">
        <f t="shared" si="29"/>
        <v>0</v>
      </c>
    </row>
    <row r="1872" spans="1:9" ht="15.6">
      <c r="A1872" s="70">
        <f>'Balance N'!I1875</f>
        <v>0</v>
      </c>
      <c r="B1872" s="71">
        <f>'Balance N'!J1875</f>
        <v>0</v>
      </c>
      <c r="C1872" s="72">
        <f>'Balance N'!K1875</f>
        <v>0</v>
      </c>
      <c r="D1872" s="72">
        <f>'Balance N'!L1875</f>
        <v>0</v>
      </c>
      <c r="E1872" s="72">
        <f>'Balance N'!M1875</f>
        <v>0</v>
      </c>
      <c r="F1872" s="72">
        <f>'Balance N'!N1875</f>
        <v>0</v>
      </c>
      <c r="G1872" s="72">
        <f>'Balance N'!O1875</f>
        <v>0</v>
      </c>
      <c r="H1872" s="72">
        <f>'Balance N'!P1875</f>
        <v>0</v>
      </c>
      <c r="I1872" s="74">
        <f t="shared" si="29"/>
        <v>0</v>
      </c>
    </row>
    <row r="1873" spans="1:9" ht="15.6">
      <c r="A1873" s="70">
        <f>'Balance N'!I1876</f>
        <v>0</v>
      </c>
      <c r="B1873" s="71">
        <f>'Balance N'!J1876</f>
        <v>0</v>
      </c>
      <c r="C1873" s="72">
        <f>'Balance N'!K1876</f>
        <v>0</v>
      </c>
      <c r="D1873" s="72">
        <f>'Balance N'!L1876</f>
        <v>0</v>
      </c>
      <c r="E1873" s="72">
        <f>'Balance N'!M1876</f>
        <v>0</v>
      </c>
      <c r="F1873" s="72">
        <f>'Balance N'!N1876</f>
        <v>0</v>
      </c>
      <c r="G1873" s="72">
        <f>'Balance N'!O1876</f>
        <v>0</v>
      </c>
      <c r="H1873" s="72">
        <f>'Balance N'!P1876</f>
        <v>0</v>
      </c>
      <c r="I1873" s="74">
        <f t="shared" si="29"/>
        <v>0</v>
      </c>
    </row>
    <row r="1874" spans="1:9" ht="15.6">
      <c r="A1874" s="70">
        <f>'Balance N'!I1877</f>
        <v>0</v>
      </c>
      <c r="B1874" s="71">
        <f>'Balance N'!J1877</f>
        <v>0</v>
      </c>
      <c r="C1874" s="72">
        <f>'Balance N'!K1877</f>
        <v>0</v>
      </c>
      <c r="D1874" s="72">
        <f>'Balance N'!L1877</f>
        <v>0</v>
      </c>
      <c r="E1874" s="72">
        <f>'Balance N'!M1877</f>
        <v>0</v>
      </c>
      <c r="F1874" s="72">
        <f>'Balance N'!N1877</f>
        <v>0</v>
      </c>
      <c r="G1874" s="72">
        <f>'Balance N'!O1877</f>
        <v>0</v>
      </c>
      <c r="H1874" s="72">
        <f>'Balance N'!P1877</f>
        <v>0</v>
      </c>
      <c r="I1874" s="74">
        <f t="shared" si="29"/>
        <v>0</v>
      </c>
    </row>
    <row r="1875" spans="1:9" ht="15.6">
      <c r="A1875" s="70">
        <f>'Balance N'!I1878</f>
        <v>0</v>
      </c>
      <c r="B1875" s="71">
        <f>'Balance N'!J1878</f>
        <v>0</v>
      </c>
      <c r="C1875" s="72">
        <f>'Balance N'!K1878</f>
        <v>0</v>
      </c>
      <c r="D1875" s="72">
        <f>'Balance N'!L1878</f>
        <v>0</v>
      </c>
      <c r="E1875" s="72">
        <f>'Balance N'!M1878</f>
        <v>0</v>
      </c>
      <c r="F1875" s="72">
        <f>'Balance N'!N1878</f>
        <v>0</v>
      </c>
      <c r="G1875" s="72">
        <f>'Balance N'!O1878</f>
        <v>0</v>
      </c>
      <c r="H1875" s="72">
        <f>'Balance N'!P1878</f>
        <v>0</v>
      </c>
      <c r="I1875" s="74">
        <f t="shared" si="29"/>
        <v>0</v>
      </c>
    </row>
    <row r="1876" spans="1:9" ht="15.6">
      <c r="A1876" s="70">
        <f>'Balance N'!I1879</f>
        <v>0</v>
      </c>
      <c r="B1876" s="71">
        <f>'Balance N'!J1879</f>
        <v>0</v>
      </c>
      <c r="C1876" s="72">
        <f>'Balance N'!K1879</f>
        <v>0</v>
      </c>
      <c r="D1876" s="72">
        <f>'Balance N'!L1879</f>
        <v>0</v>
      </c>
      <c r="E1876" s="72">
        <f>'Balance N'!M1879</f>
        <v>0</v>
      </c>
      <c r="F1876" s="72">
        <f>'Balance N'!N1879</f>
        <v>0</v>
      </c>
      <c r="G1876" s="72">
        <f>'Balance N'!O1879</f>
        <v>0</v>
      </c>
      <c r="H1876" s="72">
        <f>'Balance N'!P1879</f>
        <v>0</v>
      </c>
      <c r="I1876" s="74">
        <f t="shared" si="29"/>
        <v>0</v>
      </c>
    </row>
    <row r="1877" spans="1:9" ht="15.6">
      <c r="A1877" s="70">
        <f>'Balance N'!I1880</f>
        <v>0</v>
      </c>
      <c r="B1877" s="71">
        <f>'Balance N'!J1880</f>
        <v>0</v>
      </c>
      <c r="C1877" s="72">
        <f>'Balance N'!K1880</f>
        <v>0</v>
      </c>
      <c r="D1877" s="72">
        <f>'Balance N'!L1880</f>
        <v>0</v>
      </c>
      <c r="E1877" s="72">
        <f>'Balance N'!M1880</f>
        <v>0</v>
      </c>
      <c r="F1877" s="72">
        <f>'Balance N'!N1880</f>
        <v>0</v>
      </c>
      <c r="G1877" s="72">
        <f>'Balance N'!O1880</f>
        <v>0</v>
      </c>
      <c r="H1877" s="72">
        <f>'Balance N'!P1880</f>
        <v>0</v>
      </c>
      <c r="I1877" s="74">
        <f t="shared" si="29"/>
        <v>0</v>
      </c>
    </row>
    <row r="1878" spans="1:9" ht="15.6">
      <c r="A1878" s="70">
        <f>'Balance N'!I1881</f>
        <v>0</v>
      </c>
      <c r="B1878" s="71">
        <f>'Balance N'!J1881</f>
        <v>0</v>
      </c>
      <c r="C1878" s="72">
        <f>'Balance N'!K1881</f>
        <v>0</v>
      </c>
      <c r="D1878" s="72">
        <f>'Balance N'!L1881</f>
        <v>0</v>
      </c>
      <c r="E1878" s="72">
        <f>'Balance N'!M1881</f>
        <v>0</v>
      </c>
      <c r="F1878" s="72">
        <f>'Balance N'!N1881</f>
        <v>0</v>
      </c>
      <c r="G1878" s="72">
        <f>'Balance N'!O1881</f>
        <v>0</v>
      </c>
      <c r="H1878" s="72">
        <f>'Balance N'!P1881</f>
        <v>0</v>
      </c>
      <c r="I1878" s="74">
        <f t="shared" si="29"/>
        <v>0</v>
      </c>
    </row>
    <row r="1879" spans="1:9" ht="15.6">
      <c r="A1879" s="70">
        <f>'Balance N'!I1882</f>
        <v>0</v>
      </c>
      <c r="B1879" s="71">
        <f>'Balance N'!J1882</f>
        <v>0</v>
      </c>
      <c r="C1879" s="72">
        <f>'Balance N'!K1882</f>
        <v>0</v>
      </c>
      <c r="D1879" s="72">
        <f>'Balance N'!L1882</f>
        <v>0</v>
      </c>
      <c r="E1879" s="72">
        <f>'Balance N'!M1882</f>
        <v>0</v>
      </c>
      <c r="F1879" s="72">
        <f>'Balance N'!N1882</f>
        <v>0</v>
      </c>
      <c r="G1879" s="72">
        <f>'Balance N'!O1882</f>
        <v>0</v>
      </c>
      <c r="H1879" s="72">
        <f>'Balance N'!P1882</f>
        <v>0</v>
      </c>
      <c r="I1879" s="74">
        <f t="shared" si="29"/>
        <v>0</v>
      </c>
    </row>
    <row r="1880" spans="1:9" ht="15.6">
      <c r="A1880" s="70">
        <f>'Balance N'!I1883</f>
        <v>0</v>
      </c>
      <c r="B1880" s="71">
        <f>'Balance N'!J1883</f>
        <v>0</v>
      </c>
      <c r="C1880" s="72">
        <f>'Balance N'!K1883</f>
        <v>0</v>
      </c>
      <c r="D1880" s="72">
        <f>'Balance N'!L1883</f>
        <v>0</v>
      </c>
      <c r="E1880" s="72">
        <f>'Balance N'!M1883</f>
        <v>0</v>
      </c>
      <c r="F1880" s="72">
        <f>'Balance N'!N1883</f>
        <v>0</v>
      </c>
      <c r="G1880" s="72">
        <f>'Balance N'!O1883</f>
        <v>0</v>
      </c>
      <c r="H1880" s="72">
        <f>'Balance N'!P1883</f>
        <v>0</v>
      </c>
      <c r="I1880" s="74">
        <f t="shared" si="29"/>
        <v>0</v>
      </c>
    </row>
    <row r="1881" spans="1:9" ht="15.6">
      <c r="A1881" s="70">
        <f>'Balance N'!I1884</f>
        <v>0</v>
      </c>
      <c r="B1881" s="71">
        <f>'Balance N'!J1884</f>
        <v>0</v>
      </c>
      <c r="C1881" s="72">
        <f>'Balance N'!K1884</f>
        <v>0</v>
      </c>
      <c r="D1881" s="72">
        <f>'Balance N'!L1884</f>
        <v>0</v>
      </c>
      <c r="E1881" s="72">
        <f>'Balance N'!M1884</f>
        <v>0</v>
      </c>
      <c r="F1881" s="72">
        <f>'Balance N'!N1884</f>
        <v>0</v>
      </c>
      <c r="G1881" s="72">
        <f>'Balance N'!O1884</f>
        <v>0</v>
      </c>
      <c r="H1881" s="72">
        <f>'Balance N'!P1884</f>
        <v>0</v>
      </c>
      <c r="I1881" s="74">
        <f t="shared" si="29"/>
        <v>0</v>
      </c>
    </row>
    <row r="1882" spans="1:9" ht="15.6">
      <c r="A1882" s="70">
        <f>'Balance N'!I1885</f>
        <v>0</v>
      </c>
      <c r="B1882" s="71">
        <f>'Balance N'!J1885</f>
        <v>0</v>
      </c>
      <c r="C1882" s="72">
        <f>'Balance N'!K1885</f>
        <v>0</v>
      </c>
      <c r="D1882" s="72">
        <f>'Balance N'!L1885</f>
        <v>0</v>
      </c>
      <c r="E1882" s="72">
        <f>'Balance N'!M1885</f>
        <v>0</v>
      </c>
      <c r="F1882" s="72">
        <f>'Balance N'!N1885</f>
        <v>0</v>
      </c>
      <c r="G1882" s="72">
        <f>'Balance N'!O1885</f>
        <v>0</v>
      </c>
      <c r="H1882" s="72">
        <f>'Balance N'!P1885</f>
        <v>0</v>
      </c>
      <c r="I1882" s="74">
        <f t="shared" si="29"/>
        <v>0</v>
      </c>
    </row>
    <row r="1883" spans="1:9" ht="15.6">
      <c r="A1883" s="70">
        <f>'Balance N'!I1886</f>
        <v>0</v>
      </c>
      <c r="B1883" s="71">
        <f>'Balance N'!J1886</f>
        <v>0</v>
      </c>
      <c r="C1883" s="72">
        <f>'Balance N'!K1886</f>
        <v>0</v>
      </c>
      <c r="D1883" s="72">
        <f>'Balance N'!L1886</f>
        <v>0</v>
      </c>
      <c r="E1883" s="72">
        <f>'Balance N'!M1886</f>
        <v>0</v>
      </c>
      <c r="F1883" s="72">
        <f>'Balance N'!N1886</f>
        <v>0</v>
      </c>
      <c r="G1883" s="72">
        <f>'Balance N'!O1886</f>
        <v>0</v>
      </c>
      <c r="H1883" s="72">
        <f>'Balance N'!P1886</f>
        <v>0</v>
      </c>
      <c r="I1883" s="74">
        <f t="shared" si="29"/>
        <v>0</v>
      </c>
    </row>
    <row r="1884" spans="1:9" ht="15.6">
      <c r="A1884" s="70">
        <f>'Balance N'!I1887</f>
        <v>0</v>
      </c>
      <c r="B1884" s="71">
        <f>'Balance N'!J1887</f>
        <v>0</v>
      </c>
      <c r="C1884" s="72">
        <f>'Balance N'!K1887</f>
        <v>0</v>
      </c>
      <c r="D1884" s="72">
        <f>'Balance N'!L1887</f>
        <v>0</v>
      </c>
      <c r="E1884" s="72">
        <f>'Balance N'!M1887</f>
        <v>0</v>
      </c>
      <c r="F1884" s="72">
        <f>'Balance N'!N1887</f>
        <v>0</v>
      </c>
      <c r="G1884" s="72">
        <f>'Balance N'!O1887</f>
        <v>0</v>
      </c>
      <c r="H1884" s="72">
        <f>'Balance N'!P1887</f>
        <v>0</v>
      </c>
      <c r="I1884" s="74">
        <f t="shared" si="29"/>
        <v>0</v>
      </c>
    </row>
    <row r="1885" spans="1:9" ht="15.6">
      <c r="A1885" s="70">
        <f>'Balance N'!I1888</f>
        <v>0</v>
      </c>
      <c r="B1885" s="71">
        <f>'Balance N'!J1888</f>
        <v>0</v>
      </c>
      <c r="C1885" s="72">
        <f>'Balance N'!K1888</f>
        <v>0</v>
      </c>
      <c r="D1885" s="72">
        <f>'Balance N'!L1888</f>
        <v>0</v>
      </c>
      <c r="E1885" s="72">
        <f>'Balance N'!M1888</f>
        <v>0</v>
      </c>
      <c r="F1885" s="72">
        <f>'Balance N'!N1888</f>
        <v>0</v>
      </c>
      <c r="G1885" s="72">
        <f>'Balance N'!O1888</f>
        <v>0</v>
      </c>
      <c r="H1885" s="72">
        <f>'Balance N'!P1888</f>
        <v>0</v>
      </c>
      <c r="I1885" s="74">
        <f t="shared" si="29"/>
        <v>0</v>
      </c>
    </row>
    <row r="1886" spans="1:9" ht="15.6">
      <c r="A1886" s="70">
        <f>'Balance N'!I1889</f>
        <v>0</v>
      </c>
      <c r="B1886" s="71">
        <f>'Balance N'!J1889</f>
        <v>0</v>
      </c>
      <c r="C1886" s="72">
        <f>'Balance N'!K1889</f>
        <v>0</v>
      </c>
      <c r="D1886" s="72">
        <f>'Balance N'!L1889</f>
        <v>0</v>
      </c>
      <c r="E1886" s="72">
        <f>'Balance N'!M1889</f>
        <v>0</v>
      </c>
      <c r="F1886" s="72">
        <f>'Balance N'!N1889</f>
        <v>0</v>
      </c>
      <c r="G1886" s="72">
        <f>'Balance N'!O1889</f>
        <v>0</v>
      </c>
      <c r="H1886" s="72">
        <f>'Balance N'!P1889</f>
        <v>0</v>
      </c>
      <c r="I1886" s="74">
        <f t="shared" si="29"/>
        <v>0</v>
      </c>
    </row>
    <row r="1887" spans="1:9" ht="15.6">
      <c r="A1887" s="70">
        <f>'Balance N'!I1890</f>
        <v>0</v>
      </c>
      <c r="B1887" s="71">
        <f>'Balance N'!J1890</f>
        <v>0</v>
      </c>
      <c r="C1887" s="72">
        <f>'Balance N'!K1890</f>
        <v>0</v>
      </c>
      <c r="D1887" s="72">
        <f>'Balance N'!L1890</f>
        <v>0</v>
      </c>
      <c r="E1887" s="72">
        <f>'Balance N'!M1890</f>
        <v>0</v>
      </c>
      <c r="F1887" s="72">
        <f>'Balance N'!N1890</f>
        <v>0</v>
      </c>
      <c r="G1887" s="72">
        <f>'Balance N'!O1890</f>
        <v>0</v>
      </c>
      <c r="H1887" s="72">
        <f>'Balance N'!P1890</f>
        <v>0</v>
      </c>
      <c r="I1887" s="74">
        <f t="shared" si="29"/>
        <v>0</v>
      </c>
    </row>
    <row r="1888" spans="1:9" ht="15.6">
      <c r="A1888" s="70">
        <f>'Balance N'!I1891</f>
        <v>0</v>
      </c>
      <c r="B1888" s="71">
        <f>'Balance N'!J1891</f>
        <v>0</v>
      </c>
      <c r="C1888" s="72">
        <f>'Balance N'!K1891</f>
        <v>0</v>
      </c>
      <c r="D1888" s="72">
        <f>'Balance N'!L1891</f>
        <v>0</v>
      </c>
      <c r="E1888" s="72">
        <f>'Balance N'!M1891</f>
        <v>0</v>
      </c>
      <c r="F1888" s="72">
        <f>'Balance N'!N1891</f>
        <v>0</v>
      </c>
      <c r="G1888" s="72">
        <f>'Balance N'!O1891</f>
        <v>0</v>
      </c>
      <c r="H1888" s="72">
        <f>'Balance N'!P1891</f>
        <v>0</v>
      </c>
      <c r="I1888" s="74">
        <f t="shared" si="29"/>
        <v>0</v>
      </c>
    </row>
    <row r="1889" spans="1:9" ht="15.6">
      <c r="A1889" s="70">
        <f>'Balance N'!I1892</f>
        <v>0</v>
      </c>
      <c r="B1889" s="71">
        <f>'Balance N'!J1892</f>
        <v>0</v>
      </c>
      <c r="C1889" s="72">
        <f>'Balance N'!K1892</f>
        <v>0</v>
      </c>
      <c r="D1889" s="72">
        <f>'Balance N'!L1892</f>
        <v>0</v>
      </c>
      <c r="E1889" s="72">
        <f>'Balance N'!M1892</f>
        <v>0</v>
      </c>
      <c r="F1889" s="72">
        <f>'Balance N'!N1892</f>
        <v>0</v>
      </c>
      <c r="G1889" s="72">
        <f>'Balance N'!O1892</f>
        <v>0</v>
      </c>
      <c r="H1889" s="72">
        <f>'Balance N'!P1892</f>
        <v>0</v>
      </c>
      <c r="I1889" s="74">
        <f t="shared" si="29"/>
        <v>0</v>
      </c>
    </row>
    <row r="1890" spans="1:9" ht="15.6">
      <c r="A1890" s="70">
        <f>'Balance N'!I1893</f>
        <v>0</v>
      </c>
      <c r="B1890" s="71">
        <f>'Balance N'!J1893</f>
        <v>0</v>
      </c>
      <c r="C1890" s="72">
        <f>'Balance N'!K1893</f>
        <v>0</v>
      </c>
      <c r="D1890" s="72">
        <f>'Balance N'!L1893</f>
        <v>0</v>
      </c>
      <c r="E1890" s="72">
        <f>'Balance N'!M1893</f>
        <v>0</v>
      </c>
      <c r="F1890" s="72">
        <f>'Balance N'!N1893</f>
        <v>0</v>
      </c>
      <c r="G1890" s="72">
        <f>'Balance N'!O1893</f>
        <v>0</v>
      </c>
      <c r="H1890" s="72">
        <f>'Balance N'!P1893</f>
        <v>0</v>
      </c>
      <c r="I1890" s="74">
        <f t="shared" si="29"/>
        <v>0</v>
      </c>
    </row>
    <row r="1891" spans="1:9" ht="15.6">
      <c r="A1891" s="70">
        <f>'Balance N'!I1894</f>
        <v>0</v>
      </c>
      <c r="B1891" s="71">
        <f>'Balance N'!J1894</f>
        <v>0</v>
      </c>
      <c r="C1891" s="72">
        <f>'Balance N'!K1894</f>
        <v>0</v>
      </c>
      <c r="D1891" s="72">
        <f>'Balance N'!L1894</f>
        <v>0</v>
      </c>
      <c r="E1891" s="72">
        <f>'Balance N'!M1894</f>
        <v>0</v>
      </c>
      <c r="F1891" s="72">
        <f>'Balance N'!N1894</f>
        <v>0</v>
      </c>
      <c r="G1891" s="72">
        <f>'Balance N'!O1894</f>
        <v>0</v>
      </c>
      <c r="H1891" s="72">
        <f>'Balance N'!P1894</f>
        <v>0</v>
      </c>
      <c r="I1891" s="74">
        <f t="shared" si="29"/>
        <v>0</v>
      </c>
    </row>
    <row r="1892" spans="1:9" ht="15.6">
      <c r="A1892" s="70">
        <f>'Balance N'!I1895</f>
        <v>0</v>
      </c>
      <c r="B1892" s="71">
        <f>'Balance N'!J1895</f>
        <v>0</v>
      </c>
      <c r="C1892" s="72">
        <f>'Balance N'!K1895</f>
        <v>0</v>
      </c>
      <c r="D1892" s="72">
        <f>'Balance N'!L1895</f>
        <v>0</v>
      </c>
      <c r="E1892" s="72">
        <f>'Balance N'!M1895</f>
        <v>0</v>
      </c>
      <c r="F1892" s="72">
        <f>'Balance N'!N1895</f>
        <v>0</v>
      </c>
      <c r="G1892" s="72">
        <f>'Balance N'!O1895</f>
        <v>0</v>
      </c>
      <c r="H1892" s="72">
        <f>'Balance N'!P1895</f>
        <v>0</v>
      </c>
      <c r="I1892" s="74">
        <f t="shared" si="29"/>
        <v>0</v>
      </c>
    </row>
    <row r="1893" spans="1:9" ht="15.6">
      <c r="A1893" s="70">
        <f>'Balance N'!I1896</f>
        <v>0</v>
      </c>
      <c r="B1893" s="71">
        <f>'Balance N'!J1896</f>
        <v>0</v>
      </c>
      <c r="C1893" s="72">
        <f>'Balance N'!K1896</f>
        <v>0</v>
      </c>
      <c r="D1893" s="72">
        <f>'Balance N'!L1896</f>
        <v>0</v>
      </c>
      <c r="E1893" s="72">
        <f>'Balance N'!M1896</f>
        <v>0</v>
      </c>
      <c r="F1893" s="72">
        <f>'Balance N'!N1896</f>
        <v>0</v>
      </c>
      <c r="G1893" s="72">
        <f>'Balance N'!O1896</f>
        <v>0</v>
      </c>
      <c r="H1893" s="72">
        <f>'Balance N'!P1896</f>
        <v>0</v>
      </c>
      <c r="I1893" s="74">
        <f t="shared" si="29"/>
        <v>0</v>
      </c>
    </row>
    <row r="1894" spans="1:9" ht="15.6">
      <c r="A1894" s="70">
        <f>'Balance N'!I1897</f>
        <v>0</v>
      </c>
      <c r="B1894" s="71">
        <f>'Balance N'!J1897</f>
        <v>0</v>
      </c>
      <c r="C1894" s="72">
        <f>'Balance N'!K1897</f>
        <v>0</v>
      </c>
      <c r="D1894" s="72">
        <f>'Balance N'!L1897</f>
        <v>0</v>
      </c>
      <c r="E1894" s="72">
        <f>'Balance N'!M1897</f>
        <v>0</v>
      </c>
      <c r="F1894" s="72">
        <f>'Balance N'!N1897</f>
        <v>0</v>
      </c>
      <c r="G1894" s="72">
        <f>'Balance N'!O1897</f>
        <v>0</v>
      </c>
      <c r="H1894" s="72">
        <f>'Balance N'!P1897</f>
        <v>0</v>
      </c>
      <c r="I1894" s="74">
        <f t="shared" si="29"/>
        <v>0</v>
      </c>
    </row>
    <row r="1895" spans="1:9" ht="15.6">
      <c r="A1895" s="70">
        <f>'Balance N'!I1898</f>
        <v>0</v>
      </c>
      <c r="B1895" s="71">
        <f>'Balance N'!J1898</f>
        <v>0</v>
      </c>
      <c r="C1895" s="72">
        <f>'Balance N'!K1898</f>
        <v>0</v>
      </c>
      <c r="D1895" s="72">
        <f>'Balance N'!L1898</f>
        <v>0</v>
      </c>
      <c r="E1895" s="72">
        <f>'Balance N'!M1898</f>
        <v>0</v>
      </c>
      <c r="F1895" s="72">
        <f>'Balance N'!N1898</f>
        <v>0</v>
      </c>
      <c r="G1895" s="72">
        <f>'Balance N'!O1898</f>
        <v>0</v>
      </c>
      <c r="H1895" s="72">
        <f>'Balance N'!P1898</f>
        <v>0</v>
      </c>
      <c r="I1895" s="74">
        <f t="shared" si="29"/>
        <v>0</v>
      </c>
    </row>
    <row r="1896" spans="1:9" ht="15.6">
      <c r="A1896" s="70">
        <f>'Balance N'!I1899</f>
        <v>0</v>
      </c>
      <c r="B1896" s="71">
        <f>'Balance N'!J1899</f>
        <v>0</v>
      </c>
      <c r="C1896" s="72">
        <f>'Balance N'!K1899</f>
        <v>0</v>
      </c>
      <c r="D1896" s="72">
        <f>'Balance N'!L1899</f>
        <v>0</v>
      </c>
      <c r="E1896" s="72">
        <f>'Balance N'!M1899</f>
        <v>0</v>
      </c>
      <c r="F1896" s="72">
        <f>'Balance N'!N1899</f>
        <v>0</v>
      </c>
      <c r="G1896" s="72">
        <f>'Balance N'!O1899</f>
        <v>0</v>
      </c>
      <c r="H1896" s="72">
        <f>'Balance N'!P1899</f>
        <v>0</v>
      </c>
      <c r="I1896" s="74">
        <f t="shared" si="29"/>
        <v>0</v>
      </c>
    </row>
    <row r="1897" spans="1:9" ht="15.6">
      <c r="A1897" s="70">
        <f>'Balance N'!I1900</f>
        <v>0</v>
      </c>
      <c r="B1897" s="71">
        <f>'Balance N'!J1900</f>
        <v>0</v>
      </c>
      <c r="C1897" s="72">
        <f>'Balance N'!K1900</f>
        <v>0</v>
      </c>
      <c r="D1897" s="72">
        <f>'Balance N'!L1900</f>
        <v>0</v>
      </c>
      <c r="E1897" s="72">
        <f>'Balance N'!M1900</f>
        <v>0</v>
      </c>
      <c r="F1897" s="72">
        <f>'Balance N'!N1900</f>
        <v>0</v>
      </c>
      <c r="G1897" s="72">
        <f>'Balance N'!O1900</f>
        <v>0</v>
      </c>
      <c r="H1897" s="72">
        <f>'Balance N'!P1900</f>
        <v>0</v>
      </c>
      <c r="I1897" s="74">
        <f t="shared" si="29"/>
        <v>0</v>
      </c>
    </row>
    <row r="1898" spans="1:9" ht="15.6">
      <c r="A1898" s="70">
        <f>'Balance N'!I1901</f>
        <v>0</v>
      </c>
      <c r="B1898" s="71">
        <f>'Balance N'!J1901</f>
        <v>0</v>
      </c>
      <c r="C1898" s="72">
        <f>'Balance N'!K1901</f>
        <v>0</v>
      </c>
      <c r="D1898" s="72">
        <f>'Balance N'!L1901</f>
        <v>0</v>
      </c>
      <c r="E1898" s="72">
        <f>'Balance N'!M1901</f>
        <v>0</v>
      </c>
      <c r="F1898" s="72">
        <f>'Balance N'!N1901</f>
        <v>0</v>
      </c>
      <c r="G1898" s="72">
        <f>'Balance N'!O1901</f>
        <v>0</v>
      </c>
      <c r="H1898" s="72">
        <f>'Balance N'!P1901</f>
        <v>0</v>
      </c>
      <c r="I1898" s="74">
        <f t="shared" si="29"/>
        <v>0</v>
      </c>
    </row>
    <row r="1899" spans="1:9" ht="15.6">
      <c r="A1899" s="70">
        <f>'Balance N'!I1902</f>
        <v>0</v>
      </c>
      <c r="B1899" s="71">
        <f>'Balance N'!J1902</f>
        <v>0</v>
      </c>
      <c r="C1899" s="72">
        <f>'Balance N'!K1902</f>
        <v>0</v>
      </c>
      <c r="D1899" s="72">
        <f>'Balance N'!L1902</f>
        <v>0</v>
      </c>
      <c r="E1899" s="72">
        <f>'Balance N'!M1902</f>
        <v>0</v>
      </c>
      <c r="F1899" s="72">
        <f>'Balance N'!N1902</f>
        <v>0</v>
      </c>
      <c r="G1899" s="72">
        <f>'Balance N'!O1902</f>
        <v>0</v>
      </c>
      <c r="H1899" s="72">
        <f>'Balance N'!P1902</f>
        <v>0</v>
      </c>
      <c r="I1899" s="74">
        <f t="shared" si="29"/>
        <v>0</v>
      </c>
    </row>
    <row r="1900" spans="1:9" ht="15.6">
      <c r="A1900" s="70">
        <f>'Balance N'!I1903</f>
        <v>0</v>
      </c>
      <c r="B1900" s="71">
        <f>'Balance N'!J1903</f>
        <v>0</v>
      </c>
      <c r="C1900" s="72">
        <f>'Balance N'!K1903</f>
        <v>0</v>
      </c>
      <c r="D1900" s="72">
        <f>'Balance N'!L1903</f>
        <v>0</v>
      </c>
      <c r="E1900" s="72">
        <f>'Balance N'!M1903</f>
        <v>0</v>
      </c>
      <c r="F1900" s="72">
        <f>'Balance N'!N1903</f>
        <v>0</v>
      </c>
      <c r="G1900" s="72">
        <f>'Balance N'!O1903</f>
        <v>0</v>
      </c>
      <c r="H1900" s="72">
        <f>'Balance N'!P1903</f>
        <v>0</v>
      </c>
      <c r="I1900" s="74">
        <f t="shared" si="29"/>
        <v>0</v>
      </c>
    </row>
    <row r="1901" spans="1:9" ht="15.6">
      <c r="A1901" s="70">
        <f>'Balance N'!I1904</f>
        <v>0</v>
      </c>
      <c r="B1901" s="71">
        <f>'Balance N'!J1904</f>
        <v>0</v>
      </c>
      <c r="C1901" s="72">
        <f>'Balance N'!K1904</f>
        <v>0</v>
      </c>
      <c r="D1901" s="72">
        <f>'Balance N'!L1904</f>
        <v>0</v>
      </c>
      <c r="E1901" s="72">
        <f>'Balance N'!M1904</f>
        <v>0</v>
      </c>
      <c r="F1901" s="72">
        <f>'Balance N'!N1904</f>
        <v>0</v>
      </c>
      <c r="G1901" s="72">
        <f>'Balance N'!O1904</f>
        <v>0</v>
      </c>
      <c r="H1901" s="72">
        <f>'Balance N'!P1904</f>
        <v>0</v>
      </c>
      <c r="I1901" s="74">
        <f t="shared" si="29"/>
        <v>0</v>
      </c>
    </row>
    <row r="1902" spans="1:9" ht="15.6">
      <c r="A1902" s="70">
        <f>'Balance N'!I1905</f>
        <v>0</v>
      </c>
      <c r="B1902" s="71">
        <f>'Balance N'!J1905</f>
        <v>0</v>
      </c>
      <c r="C1902" s="72">
        <f>'Balance N'!K1905</f>
        <v>0</v>
      </c>
      <c r="D1902" s="72">
        <f>'Balance N'!L1905</f>
        <v>0</v>
      </c>
      <c r="E1902" s="72">
        <f>'Balance N'!M1905</f>
        <v>0</v>
      </c>
      <c r="F1902" s="72">
        <f>'Balance N'!N1905</f>
        <v>0</v>
      </c>
      <c r="G1902" s="72">
        <f>'Balance N'!O1905</f>
        <v>0</v>
      </c>
      <c r="H1902" s="72">
        <f>'Balance N'!P1905</f>
        <v>0</v>
      </c>
      <c r="I1902" s="74">
        <f t="shared" si="29"/>
        <v>0</v>
      </c>
    </row>
    <row r="1903" spans="1:9" ht="15.6">
      <c r="A1903" s="70">
        <f>'Balance N'!I1906</f>
        <v>0</v>
      </c>
      <c r="B1903" s="71">
        <f>'Balance N'!J1906</f>
        <v>0</v>
      </c>
      <c r="C1903" s="72">
        <f>'Balance N'!K1906</f>
        <v>0</v>
      </c>
      <c r="D1903" s="72">
        <f>'Balance N'!L1906</f>
        <v>0</v>
      </c>
      <c r="E1903" s="72">
        <f>'Balance N'!M1906</f>
        <v>0</v>
      </c>
      <c r="F1903" s="72">
        <f>'Balance N'!N1906</f>
        <v>0</v>
      </c>
      <c r="G1903" s="72">
        <f>'Balance N'!O1906</f>
        <v>0</v>
      </c>
      <c r="H1903" s="72">
        <f>'Balance N'!P1906</f>
        <v>0</v>
      </c>
      <c r="I1903" s="74">
        <f t="shared" si="29"/>
        <v>0</v>
      </c>
    </row>
    <row r="1904" spans="1:9" ht="15.6">
      <c r="A1904" s="70">
        <f>'Balance N'!I1907</f>
        <v>0</v>
      </c>
      <c r="B1904" s="71">
        <f>'Balance N'!J1907</f>
        <v>0</v>
      </c>
      <c r="C1904" s="72">
        <f>'Balance N'!K1907</f>
        <v>0</v>
      </c>
      <c r="D1904" s="72">
        <f>'Balance N'!L1907</f>
        <v>0</v>
      </c>
      <c r="E1904" s="72">
        <f>'Balance N'!M1907</f>
        <v>0</v>
      </c>
      <c r="F1904" s="72">
        <f>'Balance N'!N1907</f>
        <v>0</v>
      </c>
      <c r="G1904" s="72">
        <f>'Balance N'!O1907</f>
        <v>0</v>
      </c>
      <c r="H1904" s="72">
        <f>'Balance N'!P1907</f>
        <v>0</v>
      </c>
      <c r="I1904" s="74">
        <f t="shared" si="29"/>
        <v>0</v>
      </c>
    </row>
    <row r="1905" spans="1:9" ht="15.6">
      <c r="A1905" s="70">
        <f>'Balance N'!I1908</f>
        <v>0</v>
      </c>
      <c r="B1905" s="71">
        <f>'Balance N'!J1908</f>
        <v>0</v>
      </c>
      <c r="C1905" s="72">
        <f>'Balance N'!K1908</f>
        <v>0</v>
      </c>
      <c r="D1905" s="72">
        <f>'Balance N'!L1908</f>
        <v>0</v>
      </c>
      <c r="E1905" s="72">
        <f>'Balance N'!M1908</f>
        <v>0</v>
      </c>
      <c r="F1905" s="72">
        <f>'Balance N'!N1908</f>
        <v>0</v>
      </c>
      <c r="G1905" s="72">
        <f>'Balance N'!O1908</f>
        <v>0</v>
      </c>
      <c r="H1905" s="72">
        <f>'Balance N'!P1908</f>
        <v>0</v>
      </c>
      <c r="I1905" s="74">
        <f t="shared" si="29"/>
        <v>0</v>
      </c>
    </row>
    <row r="1906" spans="1:9" ht="15.6">
      <c r="A1906" s="70">
        <f>'Balance N'!I1909</f>
        <v>0</v>
      </c>
      <c r="B1906" s="71">
        <f>'Balance N'!J1909</f>
        <v>0</v>
      </c>
      <c r="C1906" s="72">
        <f>'Balance N'!K1909</f>
        <v>0</v>
      </c>
      <c r="D1906" s="72">
        <f>'Balance N'!L1909</f>
        <v>0</v>
      </c>
      <c r="E1906" s="72">
        <f>'Balance N'!M1909</f>
        <v>0</v>
      </c>
      <c r="F1906" s="72">
        <f>'Balance N'!N1909</f>
        <v>0</v>
      </c>
      <c r="G1906" s="72">
        <f>'Balance N'!O1909</f>
        <v>0</v>
      </c>
      <c r="H1906" s="72">
        <f>'Balance N'!P1909</f>
        <v>0</v>
      </c>
      <c r="I1906" s="74">
        <f t="shared" si="29"/>
        <v>0</v>
      </c>
    </row>
    <row r="1907" spans="1:9" ht="15.6">
      <c r="A1907" s="70">
        <f>'Balance N'!I1910</f>
        <v>0</v>
      </c>
      <c r="B1907" s="71">
        <f>'Balance N'!J1910</f>
        <v>0</v>
      </c>
      <c r="C1907" s="72">
        <f>'Balance N'!K1910</f>
        <v>0</v>
      </c>
      <c r="D1907" s="72">
        <f>'Balance N'!L1910</f>
        <v>0</v>
      </c>
      <c r="E1907" s="72">
        <f>'Balance N'!M1910</f>
        <v>0</v>
      </c>
      <c r="F1907" s="72">
        <f>'Balance N'!N1910</f>
        <v>0</v>
      </c>
      <c r="G1907" s="72">
        <f>'Balance N'!O1910</f>
        <v>0</v>
      </c>
      <c r="H1907" s="72">
        <f>'Balance N'!P1910</f>
        <v>0</v>
      </c>
      <c r="I1907" s="74">
        <f t="shared" si="29"/>
        <v>0</v>
      </c>
    </row>
    <row r="1908" spans="1:9" ht="15.6">
      <c r="A1908" s="70">
        <f>'Balance N'!I1911</f>
        <v>0</v>
      </c>
      <c r="B1908" s="71">
        <f>'Balance N'!J1911</f>
        <v>0</v>
      </c>
      <c r="C1908" s="72">
        <f>'Balance N'!K1911</f>
        <v>0</v>
      </c>
      <c r="D1908" s="72">
        <f>'Balance N'!L1911</f>
        <v>0</v>
      </c>
      <c r="E1908" s="72">
        <f>'Balance N'!M1911</f>
        <v>0</v>
      </c>
      <c r="F1908" s="72">
        <f>'Balance N'!N1911</f>
        <v>0</v>
      </c>
      <c r="G1908" s="72">
        <f>'Balance N'!O1911</f>
        <v>0</v>
      </c>
      <c r="H1908" s="72">
        <f>'Balance N'!P1911</f>
        <v>0</v>
      </c>
      <c r="I1908" s="74">
        <f t="shared" si="29"/>
        <v>0</v>
      </c>
    </row>
    <row r="1909" spans="1:9" ht="15.6">
      <c r="A1909" s="70">
        <f>'Balance N'!I1912</f>
        <v>0</v>
      </c>
      <c r="B1909" s="71">
        <f>'Balance N'!J1912</f>
        <v>0</v>
      </c>
      <c r="C1909" s="72">
        <f>'Balance N'!K1912</f>
        <v>0</v>
      </c>
      <c r="D1909" s="72">
        <f>'Balance N'!L1912</f>
        <v>0</v>
      </c>
      <c r="E1909" s="72">
        <f>'Balance N'!M1912</f>
        <v>0</v>
      </c>
      <c r="F1909" s="72">
        <f>'Balance N'!N1912</f>
        <v>0</v>
      </c>
      <c r="G1909" s="72">
        <f>'Balance N'!O1912</f>
        <v>0</v>
      </c>
      <c r="H1909" s="72">
        <f>'Balance N'!P1912</f>
        <v>0</v>
      </c>
      <c r="I1909" s="74">
        <f t="shared" si="29"/>
        <v>0</v>
      </c>
    </row>
    <row r="1910" spans="1:9" ht="15.6">
      <c r="A1910" s="70">
        <f>'Balance N'!I1913</f>
        <v>0</v>
      </c>
      <c r="B1910" s="71">
        <f>'Balance N'!J1913</f>
        <v>0</v>
      </c>
      <c r="C1910" s="72">
        <f>'Balance N'!K1913</f>
        <v>0</v>
      </c>
      <c r="D1910" s="72">
        <f>'Balance N'!L1913</f>
        <v>0</v>
      </c>
      <c r="E1910" s="72">
        <f>'Balance N'!M1913</f>
        <v>0</v>
      </c>
      <c r="F1910" s="72">
        <f>'Balance N'!N1913</f>
        <v>0</v>
      </c>
      <c r="G1910" s="72">
        <f>'Balance N'!O1913</f>
        <v>0</v>
      </c>
      <c r="H1910" s="72">
        <f>'Balance N'!P1913</f>
        <v>0</v>
      </c>
      <c r="I1910" s="74">
        <f t="shared" si="29"/>
        <v>0</v>
      </c>
    </row>
    <row r="1911" spans="1:9" ht="15.6">
      <c r="A1911" s="70">
        <f>'Balance N'!I1914</f>
        <v>0</v>
      </c>
      <c r="B1911" s="71">
        <f>'Balance N'!J1914</f>
        <v>0</v>
      </c>
      <c r="C1911" s="72">
        <f>'Balance N'!K1914</f>
        <v>0</v>
      </c>
      <c r="D1911" s="72">
        <f>'Balance N'!L1914</f>
        <v>0</v>
      </c>
      <c r="E1911" s="72">
        <f>'Balance N'!M1914</f>
        <v>0</v>
      </c>
      <c r="F1911" s="72">
        <f>'Balance N'!N1914</f>
        <v>0</v>
      </c>
      <c r="G1911" s="72">
        <f>'Balance N'!O1914</f>
        <v>0</v>
      </c>
      <c r="H1911" s="72">
        <f>'Balance N'!P1914</f>
        <v>0</v>
      </c>
      <c r="I1911" s="74">
        <f t="shared" si="29"/>
        <v>0</v>
      </c>
    </row>
    <row r="1912" spans="1:9" ht="15.6">
      <c r="A1912" s="70">
        <f>'Balance N'!I1915</f>
        <v>0</v>
      </c>
      <c r="B1912" s="71">
        <f>'Balance N'!J1915</f>
        <v>0</v>
      </c>
      <c r="C1912" s="72">
        <f>'Balance N'!K1915</f>
        <v>0</v>
      </c>
      <c r="D1912" s="72">
        <f>'Balance N'!L1915</f>
        <v>0</v>
      </c>
      <c r="E1912" s="72">
        <f>'Balance N'!M1915</f>
        <v>0</v>
      </c>
      <c r="F1912" s="72">
        <f>'Balance N'!N1915</f>
        <v>0</v>
      </c>
      <c r="G1912" s="72">
        <f>'Balance N'!O1915</f>
        <v>0</v>
      </c>
      <c r="H1912" s="72">
        <f>'Balance N'!P1915</f>
        <v>0</v>
      </c>
      <c r="I1912" s="74">
        <f t="shared" si="29"/>
        <v>0</v>
      </c>
    </row>
    <row r="1913" spans="1:9" ht="15.6">
      <c r="A1913" s="70">
        <f>'Balance N'!I1916</f>
        <v>0</v>
      </c>
      <c r="B1913" s="71">
        <f>'Balance N'!J1916</f>
        <v>0</v>
      </c>
      <c r="C1913" s="72">
        <f>'Balance N'!K1916</f>
        <v>0</v>
      </c>
      <c r="D1913" s="72">
        <f>'Balance N'!L1916</f>
        <v>0</v>
      </c>
      <c r="E1913" s="72">
        <f>'Balance N'!M1916</f>
        <v>0</v>
      </c>
      <c r="F1913" s="72">
        <f>'Balance N'!N1916</f>
        <v>0</v>
      </c>
      <c r="G1913" s="72">
        <f>'Balance N'!O1916</f>
        <v>0</v>
      </c>
      <c r="H1913" s="72">
        <f>'Balance N'!P1916</f>
        <v>0</v>
      </c>
      <c r="I1913" s="74">
        <f t="shared" si="29"/>
        <v>0</v>
      </c>
    </row>
    <row r="1914" spans="1:9" ht="15.6">
      <c r="A1914" s="70">
        <f>'Balance N'!I1917</f>
        <v>0</v>
      </c>
      <c r="B1914" s="71">
        <f>'Balance N'!J1917</f>
        <v>0</v>
      </c>
      <c r="C1914" s="72">
        <f>'Balance N'!K1917</f>
        <v>0</v>
      </c>
      <c r="D1914" s="72">
        <f>'Balance N'!L1917</f>
        <v>0</v>
      </c>
      <c r="E1914" s="72">
        <f>'Balance N'!M1917</f>
        <v>0</v>
      </c>
      <c r="F1914" s="72">
        <f>'Balance N'!N1917</f>
        <v>0</v>
      </c>
      <c r="G1914" s="72">
        <f>'Balance N'!O1917</f>
        <v>0</v>
      </c>
      <c r="H1914" s="72">
        <f>'Balance N'!P1917</f>
        <v>0</v>
      </c>
      <c r="I1914" s="74">
        <f t="shared" si="29"/>
        <v>0</v>
      </c>
    </row>
    <row r="1915" spans="1:9" ht="15.6">
      <c r="A1915" s="70">
        <f>'Balance N'!I1918</f>
        <v>0</v>
      </c>
      <c r="B1915" s="71">
        <f>'Balance N'!J1918</f>
        <v>0</v>
      </c>
      <c r="C1915" s="72">
        <f>'Balance N'!K1918</f>
        <v>0</v>
      </c>
      <c r="D1915" s="72">
        <f>'Balance N'!L1918</f>
        <v>0</v>
      </c>
      <c r="E1915" s="72">
        <f>'Balance N'!M1918</f>
        <v>0</v>
      </c>
      <c r="F1915" s="72">
        <f>'Balance N'!N1918</f>
        <v>0</v>
      </c>
      <c r="G1915" s="72">
        <f>'Balance N'!O1918</f>
        <v>0</v>
      </c>
      <c r="H1915" s="72">
        <f>'Balance N'!P1918</f>
        <v>0</v>
      </c>
      <c r="I1915" s="74">
        <f t="shared" si="29"/>
        <v>0</v>
      </c>
    </row>
    <row r="1916" spans="1:9" ht="15.6">
      <c r="A1916" s="70">
        <f>'Balance N'!I1919</f>
        <v>0</v>
      </c>
      <c r="B1916" s="71">
        <f>'Balance N'!J1919</f>
        <v>0</v>
      </c>
      <c r="C1916" s="72">
        <f>'Balance N'!K1919</f>
        <v>0</v>
      </c>
      <c r="D1916" s="72">
        <f>'Balance N'!L1919</f>
        <v>0</v>
      </c>
      <c r="E1916" s="72">
        <f>'Balance N'!M1919</f>
        <v>0</v>
      </c>
      <c r="F1916" s="72">
        <f>'Balance N'!N1919</f>
        <v>0</v>
      </c>
      <c r="G1916" s="72">
        <f>'Balance N'!O1919</f>
        <v>0</v>
      </c>
      <c r="H1916" s="72">
        <f>'Balance N'!P1919</f>
        <v>0</v>
      </c>
      <c r="I1916" s="74">
        <f t="shared" si="29"/>
        <v>0</v>
      </c>
    </row>
    <row r="1917" spans="1:9" ht="15.6">
      <c r="A1917" s="70">
        <f>'Balance N'!I1920</f>
        <v>0</v>
      </c>
      <c r="B1917" s="71">
        <f>'Balance N'!J1920</f>
        <v>0</v>
      </c>
      <c r="C1917" s="72">
        <f>'Balance N'!K1920</f>
        <v>0</v>
      </c>
      <c r="D1917" s="72">
        <f>'Balance N'!L1920</f>
        <v>0</v>
      </c>
      <c r="E1917" s="72">
        <f>'Balance N'!M1920</f>
        <v>0</v>
      </c>
      <c r="F1917" s="72">
        <f>'Balance N'!N1920</f>
        <v>0</v>
      </c>
      <c r="G1917" s="72">
        <f>'Balance N'!O1920</f>
        <v>0</v>
      </c>
      <c r="H1917" s="72">
        <f>'Balance N'!P1920</f>
        <v>0</v>
      </c>
      <c r="I1917" s="74">
        <f t="shared" si="29"/>
        <v>0</v>
      </c>
    </row>
    <row r="1918" spans="1:9" ht="15.6">
      <c r="A1918" s="70">
        <f>'Balance N'!I1921</f>
        <v>0</v>
      </c>
      <c r="B1918" s="71">
        <f>'Balance N'!J1921</f>
        <v>0</v>
      </c>
      <c r="C1918" s="72">
        <f>'Balance N'!K1921</f>
        <v>0</v>
      </c>
      <c r="D1918" s="72">
        <f>'Balance N'!L1921</f>
        <v>0</v>
      </c>
      <c r="E1918" s="72">
        <f>'Balance N'!M1921</f>
        <v>0</v>
      </c>
      <c r="F1918" s="72">
        <f>'Balance N'!N1921</f>
        <v>0</v>
      </c>
      <c r="G1918" s="72">
        <f>'Balance N'!O1921</f>
        <v>0</v>
      </c>
      <c r="H1918" s="72">
        <f>'Balance N'!P1921</f>
        <v>0</v>
      </c>
      <c r="I1918" s="74">
        <f t="shared" si="29"/>
        <v>0</v>
      </c>
    </row>
    <row r="1919" spans="1:9" ht="15.6">
      <c r="A1919" s="70">
        <f>'Balance N'!I1922</f>
        <v>0</v>
      </c>
      <c r="B1919" s="71">
        <f>'Balance N'!J1922</f>
        <v>0</v>
      </c>
      <c r="C1919" s="72">
        <f>'Balance N'!K1922</f>
        <v>0</v>
      </c>
      <c r="D1919" s="72">
        <f>'Balance N'!L1922</f>
        <v>0</v>
      </c>
      <c r="E1919" s="72">
        <f>'Balance N'!M1922</f>
        <v>0</v>
      </c>
      <c r="F1919" s="72">
        <f>'Balance N'!N1922</f>
        <v>0</v>
      </c>
      <c r="G1919" s="72">
        <f>'Balance N'!O1922</f>
        <v>0</v>
      </c>
      <c r="H1919" s="72">
        <f>'Balance N'!P1922</f>
        <v>0</v>
      </c>
      <c r="I1919" s="74">
        <f t="shared" si="29"/>
        <v>0</v>
      </c>
    </row>
    <row r="1920" spans="1:9" ht="15.6">
      <c r="A1920" s="70">
        <f>'Balance N'!I1923</f>
        <v>0</v>
      </c>
      <c r="B1920" s="71">
        <f>'Balance N'!J1923</f>
        <v>0</v>
      </c>
      <c r="C1920" s="72">
        <f>'Balance N'!K1923</f>
        <v>0</v>
      </c>
      <c r="D1920" s="72">
        <f>'Balance N'!L1923</f>
        <v>0</v>
      </c>
      <c r="E1920" s="72">
        <f>'Balance N'!M1923</f>
        <v>0</v>
      </c>
      <c r="F1920" s="72">
        <f>'Balance N'!N1923</f>
        <v>0</v>
      </c>
      <c r="G1920" s="72">
        <f>'Balance N'!O1923</f>
        <v>0</v>
      </c>
      <c r="H1920" s="72">
        <f>'Balance N'!P1923</f>
        <v>0</v>
      </c>
      <c r="I1920" s="74">
        <f t="shared" si="29"/>
        <v>0</v>
      </c>
    </row>
    <row r="1921" spans="1:9" ht="15.6">
      <c r="A1921" s="70">
        <f>'Balance N'!I1924</f>
        <v>0</v>
      </c>
      <c r="B1921" s="71">
        <f>'Balance N'!J1924</f>
        <v>0</v>
      </c>
      <c r="C1921" s="72">
        <f>'Balance N'!K1924</f>
        <v>0</v>
      </c>
      <c r="D1921" s="72">
        <f>'Balance N'!L1924</f>
        <v>0</v>
      </c>
      <c r="E1921" s="72">
        <f>'Balance N'!M1924</f>
        <v>0</v>
      </c>
      <c r="F1921" s="72">
        <f>'Balance N'!N1924</f>
        <v>0</v>
      </c>
      <c r="G1921" s="72">
        <f>'Balance N'!O1924</f>
        <v>0</v>
      </c>
      <c r="H1921" s="72">
        <f>'Balance N'!P1924</f>
        <v>0</v>
      </c>
      <c r="I1921" s="74">
        <f t="shared" si="29"/>
        <v>0</v>
      </c>
    </row>
    <row r="1922" spans="1:9" ht="15.6">
      <c r="A1922" s="70">
        <f>'Balance N'!I1925</f>
        <v>0</v>
      </c>
      <c r="B1922" s="71">
        <f>'Balance N'!J1925</f>
        <v>0</v>
      </c>
      <c r="C1922" s="72">
        <f>'Balance N'!K1925</f>
        <v>0</v>
      </c>
      <c r="D1922" s="72">
        <f>'Balance N'!L1925</f>
        <v>0</v>
      </c>
      <c r="E1922" s="72">
        <f>'Balance N'!M1925</f>
        <v>0</v>
      </c>
      <c r="F1922" s="72">
        <f>'Balance N'!N1925</f>
        <v>0</v>
      </c>
      <c r="G1922" s="72">
        <f>'Balance N'!O1925</f>
        <v>0</v>
      </c>
      <c r="H1922" s="72">
        <f>'Balance N'!P1925</f>
        <v>0</v>
      </c>
      <c r="I1922" s="74">
        <f t="shared" si="29"/>
        <v>0</v>
      </c>
    </row>
    <row r="1923" spans="1:9" ht="15.6">
      <c r="A1923" s="70">
        <f>'Balance N'!I1926</f>
        <v>0</v>
      </c>
      <c r="B1923" s="71">
        <f>'Balance N'!J1926</f>
        <v>0</v>
      </c>
      <c r="C1923" s="72">
        <f>'Balance N'!K1926</f>
        <v>0</v>
      </c>
      <c r="D1923" s="72">
        <f>'Balance N'!L1926</f>
        <v>0</v>
      </c>
      <c r="E1923" s="72">
        <f>'Balance N'!M1926</f>
        <v>0</v>
      </c>
      <c r="F1923" s="72">
        <f>'Balance N'!N1926</f>
        <v>0</v>
      </c>
      <c r="G1923" s="72">
        <f>'Balance N'!O1926</f>
        <v>0</v>
      </c>
      <c r="H1923" s="72">
        <f>'Balance N'!P1926</f>
        <v>0</v>
      </c>
      <c r="I1923" s="74">
        <f t="shared" ref="I1923:I1986" si="30">(C1923-D1923)+(E1923-F1923)-(G1923-H1923)</f>
        <v>0</v>
      </c>
    </row>
    <row r="1924" spans="1:9" ht="15.6">
      <c r="A1924" s="70">
        <f>'Balance N'!I1927</f>
        <v>0</v>
      </c>
      <c r="B1924" s="71">
        <f>'Balance N'!J1927</f>
        <v>0</v>
      </c>
      <c r="C1924" s="72">
        <f>'Balance N'!K1927</f>
        <v>0</v>
      </c>
      <c r="D1924" s="72">
        <f>'Balance N'!L1927</f>
        <v>0</v>
      </c>
      <c r="E1924" s="72">
        <f>'Balance N'!M1927</f>
        <v>0</v>
      </c>
      <c r="F1924" s="72">
        <f>'Balance N'!N1927</f>
        <v>0</v>
      </c>
      <c r="G1924" s="72">
        <f>'Balance N'!O1927</f>
        <v>0</v>
      </c>
      <c r="H1924" s="72">
        <f>'Balance N'!P1927</f>
        <v>0</v>
      </c>
      <c r="I1924" s="74">
        <f t="shared" si="30"/>
        <v>0</v>
      </c>
    </row>
    <row r="1925" spans="1:9" ht="15.6">
      <c r="A1925" s="70">
        <f>'Balance N'!I1928</f>
        <v>0</v>
      </c>
      <c r="B1925" s="71">
        <f>'Balance N'!J1928</f>
        <v>0</v>
      </c>
      <c r="C1925" s="72">
        <f>'Balance N'!K1928</f>
        <v>0</v>
      </c>
      <c r="D1925" s="72">
        <f>'Balance N'!L1928</f>
        <v>0</v>
      </c>
      <c r="E1925" s="72">
        <f>'Balance N'!M1928</f>
        <v>0</v>
      </c>
      <c r="F1925" s="72">
        <f>'Balance N'!N1928</f>
        <v>0</v>
      </c>
      <c r="G1925" s="72">
        <f>'Balance N'!O1928</f>
        <v>0</v>
      </c>
      <c r="H1925" s="72">
        <f>'Balance N'!P1928</f>
        <v>0</v>
      </c>
      <c r="I1925" s="74">
        <f t="shared" si="30"/>
        <v>0</v>
      </c>
    </row>
    <row r="1926" spans="1:9" ht="15.6">
      <c r="A1926" s="70">
        <f>'Balance N'!I1929</f>
        <v>0</v>
      </c>
      <c r="B1926" s="71">
        <f>'Balance N'!J1929</f>
        <v>0</v>
      </c>
      <c r="C1926" s="72">
        <f>'Balance N'!K1929</f>
        <v>0</v>
      </c>
      <c r="D1926" s="72">
        <f>'Balance N'!L1929</f>
        <v>0</v>
      </c>
      <c r="E1926" s="72">
        <f>'Balance N'!M1929</f>
        <v>0</v>
      </c>
      <c r="F1926" s="72">
        <f>'Balance N'!N1929</f>
        <v>0</v>
      </c>
      <c r="G1926" s="72">
        <f>'Balance N'!O1929</f>
        <v>0</v>
      </c>
      <c r="H1926" s="72">
        <f>'Balance N'!P1929</f>
        <v>0</v>
      </c>
      <c r="I1926" s="74">
        <f t="shared" si="30"/>
        <v>0</v>
      </c>
    </row>
    <row r="1927" spans="1:9" ht="15.6">
      <c r="A1927" s="70">
        <f>'Balance N'!I1930</f>
        <v>0</v>
      </c>
      <c r="B1927" s="71">
        <f>'Balance N'!J1930</f>
        <v>0</v>
      </c>
      <c r="C1927" s="72">
        <f>'Balance N'!K1930</f>
        <v>0</v>
      </c>
      <c r="D1927" s="72">
        <f>'Balance N'!L1930</f>
        <v>0</v>
      </c>
      <c r="E1927" s="72">
        <f>'Balance N'!M1930</f>
        <v>0</v>
      </c>
      <c r="F1927" s="72">
        <f>'Balance N'!N1930</f>
        <v>0</v>
      </c>
      <c r="G1927" s="72">
        <f>'Balance N'!O1930</f>
        <v>0</v>
      </c>
      <c r="H1927" s="72">
        <f>'Balance N'!P1930</f>
        <v>0</v>
      </c>
      <c r="I1927" s="74">
        <f t="shared" si="30"/>
        <v>0</v>
      </c>
    </row>
    <row r="1928" spans="1:9" ht="15.6">
      <c r="A1928" s="70">
        <f>'Balance N'!I1931</f>
        <v>0</v>
      </c>
      <c r="B1928" s="71">
        <f>'Balance N'!J1931</f>
        <v>0</v>
      </c>
      <c r="C1928" s="72">
        <f>'Balance N'!K1931</f>
        <v>0</v>
      </c>
      <c r="D1928" s="72">
        <f>'Balance N'!L1931</f>
        <v>0</v>
      </c>
      <c r="E1928" s="72">
        <f>'Balance N'!M1931</f>
        <v>0</v>
      </c>
      <c r="F1928" s="72">
        <f>'Balance N'!N1931</f>
        <v>0</v>
      </c>
      <c r="G1928" s="72">
        <f>'Balance N'!O1931</f>
        <v>0</v>
      </c>
      <c r="H1928" s="72">
        <f>'Balance N'!P1931</f>
        <v>0</v>
      </c>
      <c r="I1928" s="74">
        <f t="shared" si="30"/>
        <v>0</v>
      </c>
    </row>
    <row r="1929" spans="1:9" ht="15.6">
      <c r="A1929" s="70">
        <f>'Balance N'!I1932</f>
        <v>0</v>
      </c>
      <c r="B1929" s="71">
        <f>'Balance N'!J1932</f>
        <v>0</v>
      </c>
      <c r="C1929" s="72">
        <f>'Balance N'!K1932</f>
        <v>0</v>
      </c>
      <c r="D1929" s="72">
        <f>'Balance N'!L1932</f>
        <v>0</v>
      </c>
      <c r="E1929" s="72">
        <f>'Balance N'!M1932</f>
        <v>0</v>
      </c>
      <c r="F1929" s="72">
        <f>'Balance N'!N1932</f>
        <v>0</v>
      </c>
      <c r="G1929" s="72">
        <f>'Balance N'!O1932</f>
        <v>0</v>
      </c>
      <c r="H1929" s="72">
        <f>'Balance N'!P1932</f>
        <v>0</v>
      </c>
      <c r="I1929" s="74">
        <f t="shared" si="30"/>
        <v>0</v>
      </c>
    </row>
    <row r="1930" spans="1:9" ht="15.6">
      <c r="A1930" s="70">
        <f>'Balance N'!I1933</f>
        <v>0</v>
      </c>
      <c r="B1930" s="71">
        <f>'Balance N'!J1933</f>
        <v>0</v>
      </c>
      <c r="C1930" s="72">
        <f>'Balance N'!K1933</f>
        <v>0</v>
      </c>
      <c r="D1930" s="72">
        <f>'Balance N'!L1933</f>
        <v>0</v>
      </c>
      <c r="E1930" s="72">
        <f>'Balance N'!M1933</f>
        <v>0</v>
      </c>
      <c r="F1930" s="72">
        <f>'Balance N'!N1933</f>
        <v>0</v>
      </c>
      <c r="G1930" s="72">
        <f>'Balance N'!O1933</f>
        <v>0</v>
      </c>
      <c r="H1930" s="72">
        <f>'Balance N'!P1933</f>
        <v>0</v>
      </c>
      <c r="I1930" s="74">
        <f t="shared" si="30"/>
        <v>0</v>
      </c>
    </row>
    <row r="1931" spans="1:9" ht="15.6">
      <c r="A1931" s="70">
        <f>'Balance N'!I1934</f>
        <v>0</v>
      </c>
      <c r="B1931" s="71">
        <f>'Balance N'!J1934</f>
        <v>0</v>
      </c>
      <c r="C1931" s="72">
        <f>'Balance N'!K1934</f>
        <v>0</v>
      </c>
      <c r="D1931" s="72">
        <f>'Balance N'!L1934</f>
        <v>0</v>
      </c>
      <c r="E1931" s="72">
        <f>'Balance N'!M1934</f>
        <v>0</v>
      </c>
      <c r="F1931" s="72">
        <f>'Balance N'!N1934</f>
        <v>0</v>
      </c>
      <c r="G1931" s="72">
        <f>'Balance N'!O1934</f>
        <v>0</v>
      </c>
      <c r="H1931" s="72">
        <f>'Balance N'!P1934</f>
        <v>0</v>
      </c>
      <c r="I1931" s="74">
        <f t="shared" si="30"/>
        <v>0</v>
      </c>
    </row>
    <row r="1932" spans="1:9" ht="15.6">
      <c r="A1932" s="70">
        <f>'Balance N'!I1935</f>
        <v>0</v>
      </c>
      <c r="B1932" s="71">
        <f>'Balance N'!J1935</f>
        <v>0</v>
      </c>
      <c r="C1932" s="72">
        <f>'Balance N'!K1935</f>
        <v>0</v>
      </c>
      <c r="D1932" s="72">
        <f>'Balance N'!L1935</f>
        <v>0</v>
      </c>
      <c r="E1932" s="72">
        <f>'Balance N'!M1935</f>
        <v>0</v>
      </c>
      <c r="F1932" s="72">
        <f>'Balance N'!N1935</f>
        <v>0</v>
      </c>
      <c r="G1932" s="72">
        <f>'Balance N'!O1935</f>
        <v>0</v>
      </c>
      <c r="H1932" s="72">
        <f>'Balance N'!P1935</f>
        <v>0</v>
      </c>
      <c r="I1932" s="74">
        <f t="shared" si="30"/>
        <v>0</v>
      </c>
    </row>
    <row r="1933" spans="1:9" ht="15.6">
      <c r="A1933" s="70">
        <f>'Balance N'!I1936</f>
        <v>0</v>
      </c>
      <c r="B1933" s="71">
        <f>'Balance N'!J1936</f>
        <v>0</v>
      </c>
      <c r="C1933" s="72">
        <f>'Balance N'!K1936</f>
        <v>0</v>
      </c>
      <c r="D1933" s="72">
        <f>'Balance N'!L1936</f>
        <v>0</v>
      </c>
      <c r="E1933" s="72">
        <f>'Balance N'!M1936</f>
        <v>0</v>
      </c>
      <c r="F1933" s="72">
        <f>'Balance N'!N1936</f>
        <v>0</v>
      </c>
      <c r="G1933" s="72">
        <f>'Balance N'!O1936</f>
        <v>0</v>
      </c>
      <c r="H1933" s="72">
        <f>'Balance N'!P1936</f>
        <v>0</v>
      </c>
      <c r="I1933" s="74">
        <f t="shared" si="30"/>
        <v>0</v>
      </c>
    </row>
    <row r="1934" spans="1:9" ht="15.6">
      <c r="A1934" s="70">
        <f>'Balance N'!I1937</f>
        <v>0</v>
      </c>
      <c r="B1934" s="71">
        <f>'Balance N'!J1937</f>
        <v>0</v>
      </c>
      <c r="C1934" s="72">
        <f>'Balance N'!K1937</f>
        <v>0</v>
      </c>
      <c r="D1934" s="72">
        <f>'Balance N'!L1937</f>
        <v>0</v>
      </c>
      <c r="E1934" s="72">
        <f>'Balance N'!M1937</f>
        <v>0</v>
      </c>
      <c r="F1934" s="72">
        <f>'Balance N'!N1937</f>
        <v>0</v>
      </c>
      <c r="G1934" s="72">
        <f>'Balance N'!O1937</f>
        <v>0</v>
      </c>
      <c r="H1934" s="72">
        <f>'Balance N'!P1937</f>
        <v>0</v>
      </c>
      <c r="I1934" s="74">
        <f t="shared" si="30"/>
        <v>0</v>
      </c>
    </row>
    <row r="1935" spans="1:9" ht="15.6">
      <c r="A1935" s="70">
        <f>'Balance N'!I1938</f>
        <v>0</v>
      </c>
      <c r="B1935" s="71">
        <f>'Balance N'!J1938</f>
        <v>0</v>
      </c>
      <c r="C1935" s="72">
        <f>'Balance N'!K1938</f>
        <v>0</v>
      </c>
      <c r="D1935" s="72">
        <f>'Balance N'!L1938</f>
        <v>0</v>
      </c>
      <c r="E1935" s="72">
        <f>'Balance N'!M1938</f>
        <v>0</v>
      </c>
      <c r="F1935" s="72">
        <f>'Balance N'!N1938</f>
        <v>0</v>
      </c>
      <c r="G1935" s="72">
        <f>'Balance N'!O1938</f>
        <v>0</v>
      </c>
      <c r="H1935" s="72">
        <f>'Balance N'!P1938</f>
        <v>0</v>
      </c>
      <c r="I1935" s="74">
        <f t="shared" si="30"/>
        <v>0</v>
      </c>
    </row>
    <row r="1936" spans="1:9" ht="15.6">
      <c r="A1936" s="70">
        <f>'Balance N'!I1939</f>
        <v>0</v>
      </c>
      <c r="B1936" s="71">
        <f>'Balance N'!J1939</f>
        <v>0</v>
      </c>
      <c r="C1936" s="72">
        <f>'Balance N'!K1939</f>
        <v>0</v>
      </c>
      <c r="D1936" s="72">
        <f>'Balance N'!L1939</f>
        <v>0</v>
      </c>
      <c r="E1936" s="72">
        <f>'Balance N'!M1939</f>
        <v>0</v>
      </c>
      <c r="F1936" s="72">
        <f>'Balance N'!N1939</f>
        <v>0</v>
      </c>
      <c r="G1936" s="72">
        <f>'Balance N'!O1939</f>
        <v>0</v>
      </c>
      <c r="H1936" s="72">
        <f>'Balance N'!P1939</f>
        <v>0</v>
      </c>
      <c r="I1936" s="74">
        <f t="shared" si="30"/>
        <v>0</v>
      </c>
    </row>
    <row r="1937" spans="1:9" ht="15.6">
      <c r="A1937" s="70">
        <f>'Balance N'!I1940</f>
        <v>0</v>
      </c>
      <c r="B1937" s="71">
        <f>'Balance N'!J1940</f>
        <v>0</v>
      </c>
      <c r="C1937" s="72">
        <f>'Balance N'!K1940</f>
        <v>0</v>
      </c>
      <c r="D1937" s="72">
        <f>'Balance N'!L1940</f>
        <v>0</v>
      </c>
      <c r="E1937" s="72">
        <f>'Balance N'!M1940</f>
        <v>0</v>
      </c>
      <c r="F1937" s="72">
        <f>'Balance N'!N1940</f>
        <v>0</v>
      </c>
      <c r="G1937" s="72">
        <f>'Balance N'!O1940</f>
        <v>0</v>
      </c>
      <c r="H1937" s="72">
        <f>'Balance N'!P1940</f>
        <v>0</v>
      </c>
      <c r="I1937" s="74">
        <f t="shared" si="30"/>
        <v>0</v>
      </c>
    </row>
    <row r="1938" spans="1:9" ht="15.6">
      <c r="A1938" s="70">
        <f>'Balance N'!I1941</f>
        <v>0</v>
      </c>
      <c r="B1938" s="71">
        <f>'Balance N'!J1941</f>
        <v>0</v>
      </c>
      <c r="C1938" s="72">
        <f>'Balance N'!K1941</f>
        <v>0</v>
      </c>
      <c r="D1938" s="72">
        <f>'Balance N'!L1941</f>
        <v>0</v>
      </c>
      <c r="E1938" s="72">
        <f>'Balance N'!M1941</f>
        <v>0</v>
      </c>
      <c r="F1938" s="72">
        <f>'Balance N'!N1941</f>
        <v>0</v>
      </c>
      <c r="G1938" s="72">
        <f>'Balance N'!O1941</f>
        <v>0</v>
      </c>
      <c r="H1938" s="72">
        <f>'Balance N'!P1941</f>
        <v>0</v>
      </c>
      <c r="I1938" s="74">
        <f t="shared" si="30"/>
        <v>0</v>
      </c>
    </row>
    <row r="1939" spans="1:9" ht="15.6">
      <c r="A1939" s="70">
        <f>'Balance N'!I1942</f>
        <v>0</v>
      </c>
      <c r="B1939" s="71">
        <f>'Balance N'!J1942</f>
        <v>0</v>
      </c>
      <c r="C1939" s="72">
        <f>'Balance N'!K1942</f>
        <v>0</v>
      </c>
      <c r="D1939" s="72">
        <f>'Balance N'!L1942</f>
        <v>0</v>
      </c>
      <c r="E1939" s="72">
        <f>'Balance N'!M1942</f>
        <v>0</v>
      </c>
      <c r="F1939" s="72">
        <f>'Balance N'!N1942</f>
        <v>0</v>
      </c>
      <c r="G1939" s="72">
        <f>'Balance N'!O1942</f>
        <v>0</v>
      </c>
      <c r="H1939" s="72">
        <f>'Balance N'!P1942</f>
        <v>0</v>
      </c>
      <c r="I1939" s="74">
        <f t="shared" si="30"/>
        <v>0</v>
      </c>
    </row>
    <row r="1940" spans="1:9" ht="15.6">
      <c r="A1940" s="70">
        <f>'Balance N'!I1943</f>
        <v>0</v>
      </c>
      <c r="B1940" s="71">
        <f>'Balance N'!J1943</f>
        <v>0</v>
      </c>
      <c r="C1940" s="72">
        <f>'Balance N'!K1943</f>
        <v>0</v>
      </c>
      <c r="D1940" s="72">
        <f>'Balance N'!L1943</f>
        <v>0</v>
      </c>
      <c r="E1940" s="72">
        <f>'Balance N'!M1943</f>
        <v>0</v>
      </c>
      <c r="F1940" s="72">
        <f>'Balance N'!N1943</f>
        <v>0</v>
      </c>
      <c r="G1940" s="72">
        <f>'Balance N'!O1943</f>
        <v>0</v>
      </c>
      <c r="H1940" s="72">
        <f>'Balance N'!P1943</f>
        <v>0</v>
      </c>
      <c r="I1940" s="74">
        <f t="shared" si="30"/>
        <v>0</v>
      </c>
    </row>
    <row r="1941" spans="1:9" ht="15.6">
      <c r="A1941" s="70">
        <f>'Balance N'!I1944</f>
        <v>0</v>
      </c>
      <c r="B1941" s="71">
        <f>'Balance N'!J1944</f>
        <v>0</v>
      </c>
      <c r="C1941" s="72">
        <f>'Balance N'!K1944</f>
        <v>0</v>
      </c>
      <c r="D1941" s="72">
        <f>'Balance N'!L1944</f>
        <v>0</v>
      </c>
      <c r="E1941" s="72">
        <f>'Balance N'!M1944</f>
        <v>0</v>
      </c>
      <c r="F1941" s="72">
        <f>'Balance N'!N1944</f>
        <v>0</v>
      </c>
      <c r="G1941" s="72">
        <f>'Balance N'!O1944</f>
        <v>0</v>
      </c>
      <c r="H1941" s="72">
        <f>'Balance N'!P1944</f>
        <v>0</v>
      </c>
      <c r="I1941" s="74">
        <f t="shared" si="30"/>
        <v>0</v>
      </c>
    </row>
    <row r="1942" spans="1:9" ht="15.6">
      <c r="A1942" s="70">
        <f>'Balance N'!I1945</f>
        <v>0</v>
      </c>
      <c r="B1942" s="71">
        <f>'Balance N'!J1945</f>
        <v>0</v>
      </c>
      <c r="C1942" s="72">
        <f>'Balance N'!K1945</f>
        <v>0</v>
      </c>
      <c r="D1942" s="72">
        <f>'Balance N'!L1945</f>
        <v>0</v>
      </c>
      <c r="E1942" s="72">
        <f>'Balance N'!M1945</f>
        <v>0</v>
      </c>
      <c r="F1942" s="72">
        <f>'Balance N'!N1945</f>
        <v>0</v>
      </c>
      <c r="G1942" s="72">
        <f>'Balance N'!O1945</f>
        <v>0</v>
      </c>
      <c r="H1942" s="72">
        <f>'Balance N'!P1945</f>
        <v>0</v>
      </c>
      <c r="I1942" s="74">
        <f t="shared" si="30"/>
        <v>0</v>
      </c>
    </row>
    <row r="1943" spans="1:9" ht="15.6">
      <c r="A1943" s="70">
        <f>'Balance N'!I1946</f>
        <v>0</v>
      </c>
      <c r="B1943" s="71">
        <f>'Balance N'!J1946</f>
        <v>0</v>
      </c>
      <c r="C1943" s="72">
        <f>'Balance N'!K1946</f>
        <v>0</v>
      </c>
      <c r="D1943" s="72">
        <f>'Balance N'!L1946</f>
        <v>0</v>
      </c>
      <c r="E1943" s="72">
        <f>'Balance N'!M1946</f>
        <v>0</v>
      </c>
      <c r="F1943" s="72">
        <f>'Balance N'!N1946</f>
        <v>0</v>
      </c>
      <c r="G1943" s="72">
        <f>'Balance N'!O1946</f>
        <v>0</v>
      </c>
      <c r="H1943" s="72">
        <f>'Balance N'!P1946</f>
        <v>0</v>
      </c>
      <c r="I1943" s="74">
        <f t="shared" si="30"/>
        <v>0</v>
      </c>
    </row>
    <row r="1944" spans="1:9" ht="15.6">
      <c r="A1944" s="70">
        <f>'Balance N'!I1947</f>
        <v>0</v>
      </c>
      <c r="B1944" s="71">
        <f>'Balance N'!J1947</f>
        <v>0</v>
      </c>
      <c r="C1944" s="72">
        <f>'Balance N'!K1947</f>
        <v>0</v>
      </c>
      <c r="D1944" s="72">
        <f>'Balance N'!L1947</f>
        <v>0</v>
      </c>
      <c r="E1944" s="72">
        <f>'Balance N'!M1947</f>
        <v>0</v>
      </c>
      <c r="F1944" s="72">
        <f>'Balance N'!N1947</f>
        <v>0</v>
      </c>
      <c r="G1944" s="72">
        <f>'Balance N'!O1947</f>
        <v>0</v>
      </c>
      <c r="H1944" s="72">
        <f>'Balance N'!P1947</f>
        <v>0</v>
      </c>
      <c r="I1944" s="74">
        <f t="shared" si="30"/>
        <v>0</v>
      </c>
    </row>
    <row r="1945" spans="1:9" ht="15.6">
      <c r="A1945" s="70">
        <f>'Balance N'!I1948</f>
        <v>0</v>
      </c>
      <c r="B1945" s="71">
        <f>'Balance N'!J1948</f>
        <v>0</v>
      </c>
      <c r="C1945" s="72">
        <f>'Balance N'!K1948</f>
        <v>0</v>
      </c>
      <c r="D1945" s="72">
        <f>'Balance N'!L1948</f>
        <v>0</v>
      </c>
      <c r="E1945" s="72">
        <f>'Balance N'!M1948</f>
        <v>0</v>
      </c>
      <c r="F1945" s="72">
        <f>'Balance N'!N1948</f>
        <v>0</v>
      </c>
      <c r="G1945" s="72">
        <f>'Balance N'!O1948</f>
        <v>0</v>
      </c>
      <c r="H1945" s="72">
        <f>'Balance N'!P1948</f>
        <v>0</v>
      </c>
      <c r="I1945" s="74">
        <f t="shared" si="30"/>
        <v>0</v>
      </c>
    </row>
    <row r="1946" spans="1:9" ht="15.6">
      <c r="A1946" s="70">
        <f>'Balance N'!I1949</f>
        <v>0</v>
      </c>
      <c r="B1946" s="71">
        <f>'Balance N'!J1949</f>
        <v>0</v>
      </c>
      <c r="C1946" s="72">
        <f>'Balance N'!K1949</f>
        <v>0</v>
      </c>
      <c r="D1946" s="72">
        <f>'Balance N'!L1949</f>
        <v>0</v>
      </c>
      <c r="E1946" s="72">
        <f>'Balance N'!M1949</f>
        <v>0</v>
      </c>
      <c r="F1946" s="72">
        <f>'Balance N'!N1949</f>
        <v>0</v>
      </c>
      <c r="G1946" s="72">
        <f>'Balance N'!O1949</f>
        <v>0</v>
      </c>
      <c r="H1946" s="72">
        <f>'Balance N'!P1949</f>
        <v>0</v>
      </c>
      <c r="I1946" s="74">
        <f t="shared" si="30"/>
        <v>0</v>
      </c>
    </row>
    <row r="1947" spans="1:9" ht="15.6">
      <c r="A1947" s="70">
        <f>'Balance N'!I1950</f>
        <v>0</v>
      </c>
      <c r="B1947" s="71">
        <f>'Balance N'!J1950</f>
        <v>0</v>
      </c>
      <c r="C1947" s="72">
        <f>'Balance N'!K1950</f>
        <v>0</v>
      </c>
      <c r="D1947" s="72">
        <f>'Balance N'!L1950</f>
        <v>0</v>
      </c>
      <c r="E1947" s="72">
        <f>'Balance N'!M1950</f>
        <v>0</v>
      </c>
      <c r="F1947" s="72">
        <f>'Balance N'!N1950</f>
        <v>0</v>
      </c>
      <c r="G1947" s="72">
        <f>'Balance N'!O1950</f>
        <v>0</v>
      </c>
      <c r="H1947" s="72">
        <f>'Balance N'!P1950</f>
        <v>0</v>
      </c>
      <c r="I1947" s="74">
        <f t="shared" si="30"/>
        <v>0</v>
      </c>
    </row>
    <row r="1948" spans="1:9" ht="15.6">
      <c r="A1948" s="70">
        <f>'Balance N'!I1951</f>
        <v>0</v>
      </c>
      <c r="B1948" s="71">
        <f>'Balance N'!J1951</f>
        <v>0</v>
      </c>
      <c r="C1948" s="72">
        <f>'Balance N'!K1951</f>
        <v>0</v>
      </c>
      <c r="D1948" s="72">
        <f>'Balance N'!L1951</f>
        <v>0</v>
      </c>
      <c r="E1948" s="72">
        <f>'Balance N'!M1951</f>
        <v>0</v>
      </c>
      <c r="F1948" s="72">
        <f>'Balance N'!N1951</f>
        <v>0</v>
      </c>
      <c r="G1948" s="72">
        <f>'Balance N'!O1951</f>
        <v>0</v>
      </c>
      <c r="H1948" s="72">
        <f>'Balance N'!P1951</f>
        <v>0</v>
      </c>
      <c r="I1948" s="74">
        <f t="shared" si="30"/>
        <v>0</v>
      </c>
    </row>
    <row r="1949" spans="1:9" ht="15.6">
      <c r="A1949" s="70">
        <f>'Balance N'!I1952</f>
        <v>0</v>
      </c>
      <c r="B1949" s="71">
        <f>'Balance N'!J1952</f>
        <v>0</v>
      </c>
      <c r="C1949" s="72">
        <f>'Balance N'!K1952</f>
        <v>0</v>
      </c>
      <c r="D1949" s="72">
        <f>'Balance N'!L1952</f>
        <v>0</v>
      </c>
      <c r="E1949" s="72">
        <f>'Balance N'!M1952</f>
        <v>0</v>
      </c>
      <c r="F1949" s="72">
        <f>'Balance N'!N1952</f>
        <v>0</v>
      </c>
      <c r="G1949" s="72">
        <f>'Balance N'!O1952</f>
        <v>0</v>
      </c>
      <c r="H1949" s="72">
        <f>'Balance N'!P1952</f>
        <v>0</v>
      </c>
      <c r="I1949" s="74">
        <f t="shared" si="30"/>
        <v>0</v>
      </c>
    </row>
    <row r="1950" spans="1:9" ht="15.6">
      <c r="A1950" s="70">
        <f>'Balance N'!I1953</f>
        <v>0</v>
      </c>
      <c r="B1950" s="71">
        <f>'Balance N'!J1953</f>
        <v>0</v>
      </c>
      <c r="C1950" s="72">
        <f>'Balance N'!K1953</f>
        <v>0</v>
      </c>
      <c r="D1950" s="72">
        <f>'Balance N'!L1953</f>
        <v>0</v>
      </c>
      <c r="E1950" s="72">
        <f>'Balance N'!M1953</f>
        <v>0</v>
      </c>
      <c r="F1950" s="72">
        <f>'Balance N'!N1953</f>
        <v>0</v>
      </c>
      <c r="G1950" s="72">
        <f>'Balance N'!O1953</f>
        <v>0</v>
      </c>
      <c r="H1950" s="72">
        <f>'Balance N'!P1953</f>
        <v>0</v>
      </c>
      <c r="I1950" s="74">
        <f t="shared" si="30"/>
        <v>0</v>
      </c>
    </row>
    <row r="1951" spans="1:9" ht="15.6">
      <c r="A1951" s="70">
        <f>'Balance N'!I1954</f>
        <v>0</v>
      </c>
      <c r="B1951" s="71">
        <f>'Balance N'!J1954</f>
        <v>0</v>
      </c>
      <c r="C1951" s="72">
        <f>'Balance N'!K1954</f>
        <v>0</v>
      </c>
      <c r="D1951" s="72">
        <f>'Balance N'!L1954</f>
        <v>0</v>
      </c>
      <c r="E1951" s="72">
        <f>'Balance N'!M1954</f>
        <v>0</v>
      </c>
      <c r="F1951" s="72">
        <f>'Balance N'!N1954</f>
        <v>0</v>
      </c>
      <c r="G1951" s="72">
        <f>'Balance N'!O1954</f>
        <v>0</v>
      </c>
      <c r="H1951" s="72">
        <f>'Balance N'!P1954</f>
        <v>0</v>
      </c>
      <c r="I1951" s="74">
        <f t="shared" si="30"/>
        <v>0</v>
      </c>
    </row>
    <row r="1952" spans="1:9" ht="15.6">
      <c r="A1952" s="70">
        <f>'Balance N'!I1955</f>
        <v>0</v>
      </c>
      <c r="B1952" s="71">
        <f>'Balance N'!J1955</f>
        <v>0</v>
      </c>
      <c r="C1952" s="72">
        <f>'Balance N'!K1955</f>
        <v>0</v>
      </c>
      <c r="D1952" s="72">
        <f>'Balance N'!L1955</f>
        <v>0</v>
      </c>
      <c r="E1952" s="72">
        <f>'Balance N'!M1955</f>
        <v>0</v>
      </c>
      <c r="F1952" s="72">
        <f>'Balance N'!N1955</f>
        <v>0</v>
      </c>
      <c r="G1952" s="72">
        <f>'Balance N'!O1955</f>
        <v>0</v>
      </c>
      <c r="H1952" s="72">
        <f>'Balance N'!P1955</f>
        <v>0</v>
      </c>
      <c r="I1952" s="74">
        <f t="shared" si="30"/>
        <v>0</v>
      </c>
    </row>
    <row r="1953" spans="1:9" ht="15.6">
      <c r="A1953" s="70">
        <f>'Balance N'!I1956</f>
        <v>0</v>
      </c>
      <c r="B1953" s="71">
        <f>'Balance N'!J1956</f>
        <v>0</v>
      </c>
      <c r="C1953" s="72">
        <f>'Balance N'!K1956</f>
        <v>0</v>
      </c>
      <c r="D1953" s="72">
        <f>'Balance N'!L1956</f>
        <v>0</v>
      </c>
      <c r="E1953" s="72">
        <f>'Balance N'!M1956</f>
        <v>0</v>
      </c>
      <c r="F1953" s="72">
        <f>'Balance N'!N1956</f>
        <v>0</v>
      </c>
      <c r="G1953" s="72">
        <f>'Balance N'!O1956</f>
        <v>0</v>
      </c>
      <c r="H1953" s="72">
        <f>'Balance N'!P1956</f>
        <v>0</v>
      </c>
      <c r="I1953" s="74">
        <f t="shared" si="30"/>
        <v>0</v>
      </c>
    </row>
    <row r="1954" spans="1:9" ht="15.6">
      <c r="A1954" s="70">
        <f>'Balance N'!I1957</f>
        <v>0</v>
      </c>
      <c r="B1954" s="71">
        <f>'Balance N'!J1957</f>
        <v>0</v>
      </c>
      <c r="C1954" s="72">
        <f>'Balance N'!K1957</f>
        <v>0</v>
      </c>
      <c r="D1954" s="72">
        <f>'Balance N'!L1957</f>
        <v>0</v>
      </c>
      <c r="E1954" s="72">
        <f>'Balance N'!M1957</f>
        <v>0</v>
      </c>
      <c r="F1954" s="72">
        <f>'Balance N'!N1957</f>
        <v>0</v>
      </c>
      <c r="G1954" s="72">
        <f>'Balance N'!O1957</f>
        <v>0</v>
      </c>
      <c r="H1954" s="72">
        <f>'Balance N'!P1957</f>
        <v>0</v>
      </c>
      <c r="I1954" s="74">
        <f t="shared" si="30"/>
        <v>0</v>
      </c>
    </row>
    <row r="1955" spans="1:9" ht="15.6">
      <c r="A1955" s="70">
        <f>'Balance N'!I1958</f>
        <v>0</v>
      </c>
      <c r="B1955" s="71">
        <f>'Balance N'!J1958</f>
        <v>0</v>
      </c>
      <c r="C1955" s="72">
        <f>'Balance N'!K1958</f>
        <v>0</v>
      </c>
      <c r="D1955" s="72">
        <f>'Balance N'!L1958</f>
        <v>0</v>
      </c>
      <c r="E1955" s="72">
        <f>'Balance N'!M1958</f>
        <v>0</v>
      </c>
      <c r="F1955" s="72">
        <f>'Balance N'!N1958</f>
        <v>0</v>
      </c>
      <c r="G1955" s="72">
        <f>'Balance N'!O1958</f>
        <v>0</v>
      </c>
      <c r="H1955" s="72">
        <f>'Balance N'!P1958</f>
        <v>0</v>
      </c>
      <c r="I1955" s="74">
        <f t="shared" si="30"/>
        <v>0</v>
      </c>
    </row>
    <row r="1956" spans="1:9" ht="15.6">
      <c r="A1956" s="70">
        <f>'Balance N'!I1959</f>
        <v>0</v>
      </c>
      <c r="B1956" s="71">
        <f>'Balance N'!J1959</f>
        <v>0</v>
      </c>
      <c r="C1956" s="72">
        <f>'Balance N'!K1959</f>
        <v>0</v>
      </c>
      <c r="D1956" s="72">
        <f>'Balance N'!L1959</f>
        <v>0</v>
      </c>
      <c r="E1956" s="72">
        <f>'Balance N'!M1959</f>
        <v>0</v>
      </c>
      <c r="F1956" s="72">
        <f>'Balance N'!N1959</f>
        <v>0</v>
      </c>
      <c r="G1956" s="72">
        <f>'Balance N'!O1959</f>
        <v>0</v>
      </c>
      <c r="H1956" s="72">
        <f>'Balance N'!P1959</f>
        <v>0</v>
      </c>
      <c r="I1956" s="74">
        <f t="shared" si="30"/>
        <v>0</v>
      </c>
    </row>
    <row r="1957" spans="1:9" ht="15.6">
      <c r="A1957" s="70">
        <f>'Balance N'!I1960</f>
        <v>0</v>
      </c>
      <c r="B1957" s="71">
        <f>'Balance N'!J1960</f>
        <v>0</v>
      </c>
      <c r="C1957" s="72">
        <f>'Balance N'!K1960</f>
        <v>0</v>
      </c>
      <c r="D1957" s="72">
        <f>'Balance N'!L1960</f>
        <v>0</v>
      </c>
      <c r="E1957" s="72">
        <f>'Balance N'!M1960</f>
        <v>0</v>
      </c>
      <c r="F1957" s="72">
        <f>'Balance N'!N1960</f>
        <v>0</v>
      </c>
      <c r="G1957" s="72">
        <f>'Balance N'!O1960</f>
        <v>0</v>
      </c>
      <c r="H1957" s="72">
        <f>'Balance N'!P1960</f>
        <v>0</v>
      </c>
      <c r="I1957" s="74">
        <f t="shared" si="30"/>
        <v>0</v>
      </c>
    </row>
    <row r="1958" spans="1:9" ht="15.6">
      <c r="A1958" s="70">
        <f>'Balance N'!I1961</f>
        <v>0</v>
      </c>
      <c r="B1958" s="71">
        <f>'Balance N'!J1961</f>
        <v>0</v>
      </c>
      <c r="C1958" s="72">
        <f>'Balance N'!K1961</f>
        <v>0</v>
      </c>
      <c r="D1958" s="72">
        <f>'Balance N'!L1961</f>
        <v>0</v>
      </c>
      <c r="E1958" s="72">
        <f>'Balance N'!M1961</f>
        <v>0</v>
      </c>
      <c r="F1958" s="72">
        <f>'Balance N'!N1961</f>
        <v>0</v>
      </c>
      <c r="G1958" s="72">
        <f>'Balance N'!O1961</f>
        <v>0</v>
      </c>
      <c r="H1958" s="72">
        <f>'Balance N'!P1961</f>
        <v>0</v>
      </c>
      <c r="I1958" s="74">
        <f t="shared" si="30"/>
        <v>0</v>
      </c>
    </row>
    <row r="1959" spans="1:9" ht="15.6">
      <c r="A1959" s="70">
        <f>'Balance N'!I1962</f>
        <v>0</v>
      </c>
      <c r="B1959" s="71">
        <f>'Balance N'!J1962</f>
        <v>0</v>
      </c>
      <c r="C1959" s="72">
        <f>'Balance N'!K1962</f>
        <v>0</v>
      </c>
      <c r="D1959" s="72">
        <f>'Balance N'!L1962</f>
        <v>0</v>
      </c>
      <c r="E1959" s="72">
        <f>'Balance N'!M1962</f>
        <v>0</v>
      </c>
      <c r="F1959" s="72">
        <f>'Balance N'!N1962</f>
        <v>0</v>
      </c>
      <c r="G1959" s="72">
        <f>'Balance N'!O1962</f>
        <v>0</v>
      </c>
      <c r="H1959" s="72">
        <f>'Balance N'!P1962</f>
        <v>0</v>
      </c>
      <c r="I1959" s="74">
        <f t="shared" si="30"/>
        <v>0</v>
      </c>
    </row>
    <row r="1960" spans="1:9" ht="15.6">
      <c r="A1960" s="70">
        <f>'Balance N'!I1963</f>
        <v>0</v>
      </c>
      <c r="B1960" s="71">
        <f>'Balance N'!J1963</f>
        <v>0</v>
      </c>
      <c r="C1960" s="72">
        <f>'Balance N'!K1963</f>
        <v>0</v>
      </c>
      <c r="D1960" s="72">
        <f>'Balance N'!L1963</f>
        <v>0</v>
      </c>
      <c r="E1960" s="72">
        <f>'Balance N'!M1963</f>
        <v>0</v>
      </c>
      <c r="F1960" s="72">
        <f>'Balance N'!N1963</f>
        <v>0</v>
      </c>
      <c r="G1960" s="72">
        <f>'Balance N'!O1963</f>
        <v>0</v>
      </c>
      <c r="H1960" s="72">
        <f>'Balance N'!P1963</f>
        <v>0</v>
      </c>
      <c r="I1960" s="74">
        <f t="shared" si="30"/>
        <v>0</v>
      </c>
    </row>
    <row r="1961" spans="1:9" ht="15.6">
      <c r="A1961" s="70">
        <f>'Balance N'!I1964</f>
        <v>0</v>
      </c>
      <c r="B1961" s="71">
        <f>'Balance N'!J1964</f>
        <v>0</v>
      </c>
      <c r="C1961" s="72">
        <f>'Balance N'!K1964</f>
        <v>0</v>
      </c>
      <c r="D1961" s="72">
        <f>'Balance N'!L1964</f>
        <v>0</v>
      </c>
      <c r="E1961" s="72">
        <f>'Balance N'!M1964</f>
        <v>0</v>
      </c>
      <c r="F1961" s="72">
        <f>'Balance N'!N1964</f>
        <v>0</v>
      </c>
      <c r="G1961" s="72">
        <f>'Balance N'!O1964</f>
        <v>0</v>
      </c>
      <c r="H1961" s="72">
        <f>'Balance N'!P1964</f>
        <v>0</v>
      </c>
      <c r="I1961" s="74">
        <f t="shared" si="30"/>
        <v>0</v>
      </c>
    </row>
    <row r="1962" spans="1:9" ht="15.6">
      <c r="A1962" s="70">
        <f>'Balance N'!I1965</f>
        <v>0</v>
      </c>
      <c r="B1962" s="71">
        <f>'Balance N'!J1965</f>
        <v>0</v>
      </c>
      <c r="C1962" s="72">
        <f>'Balance N'!K1965</f>
        <v>0</v>
      </c>
      <c r="D1962" s="72">
        <f>'Balance N'!L1965</f>
        <v>0</v>
      </c>
      <c r="E1962" s="72">
        <f>'Balance N'!M1965</f>
        <v>0</v>
      </c>
      <c r="F1962" s="72">
        <f>'Balance N'!N1965</f>
        <v>0</v>
      </c>
      <c r="G1962" s="72">
        <f>'Balance N'!O1965</f>
        <v>0</v>
      </c>
      <c r="H1962" s="72">
        <f>'Balance N'!P1965</f>
        <v>0</v>
      </c>
      <c r="I1962" s="74">
        <f t="shared" si="30"/>
        <v>0</v>
      </c>
    </row>
    <row r="1963" spans="1:9" ht="15.6">
      <c r="A1963" s="70">
        <f>'Balance N'!I1966</f>
        <v>0</v>
      </c>
      <c r="B1963" s="71">
        <f>'Balance N'!J1966</f>
        <v>0</v>
      </c>
      <c r="C1963" s="72">
        <f>'Balance N'!K1966</f>
        <v>0</v>
      </c>
      <c r="D1963" s="72">
        <f>'Balance N'!L1966</f>
        <v>0</v>
      </c>
      <c r="E1963" s="72">
        <f>'Balance N'!M1966</f>
        <v>0</v>
      </c>
      <c r="F1963" s="72">
        <f>'Balance N'!N1966</f>
        <v>0</v>
      </c>
      <c r="G1963" s="72">
        <f>'Balance N'!O1966</f>
        <v>0</v>
      </c>
      <c r="H1963" s="72">
        <f>'Balance N'!P1966</f>
        <v>0</v>
      </c>
      <c r="I1963" s="74">
        <f t="shared" si="30"/>
        <v>0</v>
      </c>
    </row>
    <row r="1964" spans="1:9" ht="15.6">
      <c r="A1964" s="70">
        <f>'Balance N'!I1967</f>
        <v>0</v>
      </c>
      <c r="B1964" s="71">
        <f>'Balance N'!J1967</f>
        <v>0</v>
      </c>
      <c r="C1964" s="72">
        <f>'Balance N'!K1967</f>
        <v>0</v>
      </c>
      <c r="D1964" s="72">
        <f>'Balance N'!L1967</f>
        <v>0</v>
      </c>
      <c r="E1964" s="72">
        <f>'Balance N'!M1967</f>
        <v>0</v>
      </c>
      <c r="F1964" s="72">
        <f>'Balance N'!N1967</f>
        <v>0</v>
      </c>
      <c r="G1964" s="72">
        <f>'Balance N'!O1967</f>
        <v>0</v>
      </c>
      <c r="H1964" s="72">
        <f>'Balance N'!P1967</f>
        <v>0</v>
      </c>
      <c r="I1964" s="74">
        <f t="shared" si="30"/>
        <v>0</v>
      </c>
    </row>
    <row r="1965" spans="1:9" ht="15.6">
      <c r="A1965" s="70">
        <f>'Balance N'!I1968</f>
        <v>0</v>
      </c>
      <c r="B1965" s="71">
        <f>'Balance N'!J1968</f>
        <v>0</v>
      </c>
      <c r="C1965" s="72">
        <f>'Balance N'!K1968</f>
        <v>0</v>
      </c>
      <c r="D1965" s="72">
        <f>'Balance N'!L1968</f>
        <v>0</v>
      </c>
      <c r="E1965" s="72">
        <f>'Balance N'!M1968</f>
        <v>0</v>
      </c>
      <c r="F1965" s="72">
        <f>'Balance N'!N1968</f>
        <v>0</v>
      </c>
      <c r="G1965" s="72">
        <f>'Balance N'!O1968</f>
        <v>0</v>
      </c>
      <c r="H1965" s="72">
        <f>'Balance N'!P1968</f>
        <v>0</v>
      </c>
      <c r="I1965" s="74">
        <f t="shared" si="30"/>
        <v>0</v>
      </c>
    </row>
    <row r="1966" spans="1:9" ht="15.6">
      <c r="A1966" s="70">
        <f>'Balance N'!I1969</f>
        <v>0</v>
      </c>
      <c r="B1966" s="71">
        <f>'Balance N'!J1969</f>
        <v>0</v>
      </c>
      <c r="C1966" s="72">
        <f>'Balance N'!K1969</f>
        <v>0</v>
      </c>
      <c r="D1966" s="72">
        <f>'Balance N'!L1969</f>
        <v>0</v>
      </c>
      <c r="E1966" s="72">
        <f>'Balance N'!M1969</f>
        <v>0</v>
      </c>
      <c r="F1966" s="72">
        <f>'Balance N'!N1969</f>
        <v>0</v>
      </c>
      <c r="G1966" s="72">
        <f>'Balance N'!O1969</f>
        <v>0</v>
      </c>
      <c r="H1966" s="72">
        <f>'Balance N'!P1969</f>
        <v>0</v>
      </c>
      <c r="I1966" s="74">
        <f t="shared" si="30"/>
        <v>0</v>
      </c>
    </row>
    <row r="1967" spans="1:9" ht="15.6">
      <c r="A1967" s="70">
        <f>'Balance N'!I1970</f>
        <v>0</v>
      </c>
      <c r="B1967" s="71">
        <f>'Balance N'!J1970</f>
        <v>0</v>
      </c>
      <c r="C1967" s="72">
        <f>'Balance N'!K1970</f>
        <v>0</v>
      </c>
      <c r="D1967" s="72">
        <f>'Balance N'!L1970</f>
        <v>0</v>
      </c>
      <c r="E1967" s="72">
        <f>'Balance N'!M1970</f>
        <v>0</v>
      </c>
      <c r="F1967" s="72">
        <f>'Balance N'!N1970</f>
        <v>0</v>
      </c>
      <c r="G1967" s="72">
        <f>'Balance N'!O1970</f>
        <v>0</v>
      </c>
      <c r="H1967" s="72">
        <f>'Balance N'!P1970</f>
        <v>0</v>
      </c>
      <c r="I1967" s="74">
        <f t="shared" si="30"/>
        <v>0</v>
      </c>
    </row>
    <row r="1968" spans="1:9" ht="15.6">
      <c r="A1968" s="70">
        <f>'Balance N'!I1971</f>
        <v>0</v>
      </c>
      <c r="B1968" s="71">
        <f>'Balance N'!J1971</f>
        <v>0</v>
      </c>
      <c r="C1968" s="72">
        <f>'Balance N'!K1971</f>
        <v>0</v>
      </c>
      <c r="D1968" s="72">
        <f>'Balance N'!L1971</f>
        <v>0</v>
      </c>
      <c r="E1968" s="72">
        <f>'Balance N'!M1971</f>
        <v>0</v>
      </c>
      <c r="F1968" s="72">
        <f>'Balance N'!N1971</f>
        <v>0</v>
      </c>
      <c r="G1968" s="72">
        <f>'Balance N'!O1971</f>
        <v>0</v>
      </c>
      <c r="H1968" s="72">
        <f>'Balance N'!P1971</f>
        <v>0</v>
      </c>
      <c r="I1968" s="74">
        <f t="shared" si="30"/>
        <v>0</v>
      </c>
    </row>
    <row r="1969" spans="1:9" ht="15.6">
      <c r="A1969" s="70">
        <f>'Balance N'!I1972</f>
        <v>0</v>
      </c>
      <c r="B1969" s="71">
        <f>'Balance N'!J1972</f>
        <v>0</v>
      </c>
      <c r="C1969" s="72">
        <f>'Balance N'!K1972</f>
        <v>0</v>
      </c>
      <c r="D1969" s="72">
        <f>'Balance N'!L1972</f>
        <v>0</v>
      </c>
      <c r="E1969" s="72">
        <f>'Balance N'!M1972</f>
        <v>0</v>
      </c>
      <c r="F1969" s="72">
        <f>'Balance N'!N1972</f>
        <v>0</v>
      </c>
      <c r="G1969" s="72">
        <f>'Balance N'!O1972</f>
        <v>0</v>
      </c>
      <c r="H1969" s="72">
        <f>'Balance N'!P1972</f>
        <v>0</v>
      </c>
      <c r="I1969" s="74">
        <f t="shared" si="30"/>
        <v>0</v>
      </c>
    </row>
    <row r="1970" spans="1:9" ht="15.6">
      <c r="A1970" s="70">
        <f>'Balance N'!I1973</f>
        <v>0</v>
      </c>
      <c r="B1970" s="71">
        <f>'Balance N'!J1973</f>
        <v>0</v>
      </c>
      <c r="C1970" s="72">
        <f>'Balance N'!K1973</f>
        <v>0</v>
      </c>
      <c r="D1970" s="72">
        <f>'Balance N'!L1973</f>
        <v>0</v>
      </c>
      <c r="E1970" s="72">
        <f>'Balance N'!M1973</f>
        <v>0</v>
      </c>
      <c r="F1970" s="72">
        <f>'Balance N'!N1973</f>
        <v>0</v>
      </c>
      <c r="G1970" s="72">
        <f>'Balance N'!O1973</f>
        <v>0</v>
      </c>
      <c r="H1970" s="72">
        <f>'Balance N'!P1973</f>
        <v>0</v>
      </c>
      <c r="I1970" s="74">
        <f t="shared" si="30"/>
        <v>0</v>
      </c>
    </row>
    <row r="1971" spans="1:9" ht="15.6">
      <c r="A1971" s="70">
        <f>'Balance N'!I1974</f>
        <v>0</v>
      </c>
      <c r="B1971" s="71">
        <f>'Balance N'!J1974</f>
        <v>0</v>
      </c>
      <c r="C1971" s="72">
        <f>'Balance N'!K1974</f>
        <v>0</v>
      </c>
      <c r="D1971" s="72">
        <f>'Balance N'!L1974</f>
        <v>0</v>
      </c>
      <c r="E1971" s="72">
        <f>'Balance N'!M1974</f>
        <v>0</v>
      </c>
      <c r="F1971" s="72">
        <f>'Balance N'!N1974</f>
        <v>0</v>
      </c>
      <c r="G1971" s="72">
        <f>'Balance N'!O1974</f>
        <v>0</v>
      </c>
      <c r="H1971" s="72">
        <f>'Balance N'!P1974</f>
        <v>0</v>
      </c>
      <c r="I1971" s="74">
        <f t="shared" si="30"/>
        <v>0</v>
      </c>
    </row>
    <row r="1972" spans="1:9" ht="15.6">
      <c r="A1972" s="70">
        <f>'Balance N'!I1975</f>
        <v>0</v>
      </c>
      <c r="B1972" s="71">
        <f>'Balance N'!J1975</f>
        <v>0</v>
      </c>
      <c r="C1972" s="72">
        <f>'Balance N'!K1975</f>
        <v>0</v>
      </c>
      <c r="D1972" s="72">
        <f>'Balance N'!L1975</f>
        <v>0</v>
      </c>
      <c r="E1972" s="72">
        <f>'Balance N'!M1975</f>
        <v>0</v>
      </c>
      <c r="F1972" s="72">
        <f>'Balance N'!N1975</f>
        <v>0</v>
      </c>
      <c r="G1972" s="72">
        <f>'Balance N'!O1975</f>
        <v>0</v>
      </c>
      <c r="H1972" s="72">
        <f>'Balance N'!P1975</f>
        <v>0</v>
      </c>
      <c r="I1972" s="74">
        <f t="shared" si="30"/>
        <v>0</v>
      </c>
    </row>
    <row r="1973" spans="1:9" ht="15.6">
      <c r="A1973" s="70">
        <f>'Balance N'!I1976</f>
        <v>0</v>
      </c>
      <c r="B1973" s="71">
        <f>'Balance N'!J1976</f>
        <v>0</v>
      </c>
      <c r="C1973" s="72">
        <f>'Balance N'!K1976</f>
        <v>0</v>
      </c>
      <c r="D1973" s="72">
        <f>'Balance N'!L1976</f>
        <v>0</v>
      </c>
      <c r="E1973" s="72">
        <f>'Balance N'!M1976</f>
        <v>0</v>
      </c>
      <c r="F1973" s="72">
        <f>'Balance N'!N1976</f>
        <v>0</v>
      </c>
      <c r="G1973" s="72">
        <f>'Balance N'!O1976</f>
        <v>0</v>
      </c>
      <c r="H1973" s="72">
        <f>'Balance N'!P1976</f>
        <v>0</v>
      </c>
      <c r="I1973" s="74">
        <f t="shared" si="30"/>
        <v>0</v>
      </c>
    </row>
    <row r="1974" spans="1:9" ht="15.6">
      <c r="A1974" s="70">
        <f>'Balance N'!I1977</f>
        <v>0</v>
      </c>
      <c r="B1974" s="71">
        <f>'Balance N'!J1977</f>
        <v>0</v>
      </c>
      <c r="C1974" s="72">
        <f>'Balance N'!K1977</f>
        <v>0</v>
      </c>
      <c r="D1974" s="72">
        <f>'Balance N'!L1977</f>
        <v>0</v>
      </c>
      <c r="E1974" s="72">
        <f>'Balance N'!M1977</f>
        <v>0</v>
      </c>
      <c r="F1974" s="72">
        <f>'Balance N'!N1977</f>
        <v>0</v>
      </c>
      <c r="G1974" s="72">
        <f>'Balance N'!O1977</f>
        <v>0</v>
      </c>
      <c r="H1974" s="72">
        <f>'Balance N'!P1977</f>
        <v>0</v>
      </c>
      <c r="I1974" s="74">
        <f t="shared" si="30"/>
        <v>0</v>
      </c>
    </row>
    <row r="1975" spans="1:9" ht="15.6">
      <c r="A1975" s="70">
        <f>'Balance N'!I1978</f>
        <v>0</v>
      </c>
      <c r="B1975" s="71">
        <f>'Balance N'!J1978</f>
        <v>0</v>
      </c>
      <c r="C1975" s="72">
        <f>'Balance N'!K1978</f>
        <v>0</v>
      </c>
      <c r="D1975" s="72">
        <f>'Balance N'!L1978</f>
        <v>0</v>
      </c>
      <c r="E1975" s="72">
        <f>'Balance N'!M1978</f>
        <v>0</v>
      </c>
      <c r="F1975" s="72">
        <f>'Balance N'!N1978</f>
        <v>0</v>
      </c>
      <c r="G1975" s="72">
        <f>'Balance N'!O1978</f>
        <v>0</v>
      </c>
      <c r="H1975" s="72">
        <f>'Balance N'!P1978</f>
        <v>0</v>
      </c>
      <c r="I1975" s="74">
        <f t="shared" si="30"/>
        <v>0</v>
      </c>
    </row>
    <row r="1976" spans="1:9" ht="15.6">
      <c r="A1976" s="70">
        <f>'Balance N'!I1979</f>
        <v>0</v>
      </c>
      <c r="B1976" s="71">
        <f>'Balance N'!J1979</f>
        <v>0</v>
      </c>
      <c r="C1976" s="72">
        <f>'Balance N'!K1979</f>
        <v>0</v>
      </c>
      <c r="D1976" s="72">
        <f>'Balance N'!L1979</f>
        <v>0</v>
      </c>
      <c r="E1976" s="72">
        <f>'Balance N'!M1979</f>
        <v>0</v>
      </c>
      <c r="F1976" s="72">
        <f>'Balance N'!N1979</f>
        <v>0</v>
      </c>
      <c r="G1976" s="72">
        <f>'Balance N'!O1979</f>
        <v>0</v>
      </c>
      <c r="H1976" s="72">
        <f>'Balance N'!P1979</f>
        <v>0</v>
      </c>
      <c r="I1976" s="74">
        <f t="shared" si="30"/>
        <v>0</v>
      </c>
    </row>
    <row r="1977" spans="1:9" ht="15.6">
      <c r="A1977" s="70">
        <f>'Balance N'!I1980</f>
        <v>0</v>
      </c>
      <c r="B1977" s="71">
        <f>'Balance N'!J1980</f>
        <v>0</v>
      </c>
      <c r="C1977" s="72">
        <f>'Balance N'!K1980</f>
        <v>0</v>
      </c>
      <c r="D1977" s="72">
        <f>'Balance N'!L1980</f>
        <v>0</v>
      </c>
      <c r="E1977" s="72">
        <f>'Balance N'!M1980</f>
        <v>0</v>
      </c>
      <c r="F1977" s="72">
        <f>'Balance N'!N1980</f>
        <v>0</v>
      </c>
      <c r="G1977" s="72">
        <f>'Balance N'!O1980</f>
        <v>0</v>
      </c>
      <c r="H1977" s="72">
        <f>'Balance N'!P1980</f>
        <v>0</v>
      </c>
      <c r="I1977" s="74">
        <f t="shared" si="30"/>
        <v>0</v>
      </c>
    </row>
    <row r="1978" spans="1:9" ht="15.6">
      <c r="A1978" s="70">
        <f>'Balance N'!I1981</f>
        <v>0</v>
      </c>
      <c r="B1978" s="71">
        <f>'Balance N'!J1981</f>
        <v>0</v>
      </c>
      <c r="C1978" s="72">
        <f>'Balance N'!K1981</f>
        <v>0</v>
      </c>
      <c r="D1978" s="72">
        <f>'Balance N'!L1981</f>
        <v>0</v>
      </c>
      <c r="E1978" s="72">
        <f>'Balance N'!M1981</f>
        <v>0</v>
      </c>
      <c r="F1978" s="72">
        <f>'Balance N'!N1981</f>
        <v>0</v>
      </c>
      <c r="G1978" s="72">
        <f>'Balance N'!O1981</f>
        <v>0</v>
      </c>
      <c r="H1978" s="72">
        <f>'Balance N'!P1981</f>
        <v>0</v>
      </c>
      <c r="I1978" s="74">
        <f t="shared" si="30"/>
        <v>0</v>
      </c>
    </row>
    <row r="1979" spans="1:9" ht="15.6">
      <c r="A1979" s="70">
        <f>'Balance N'!I1982</f>
        <v>0</v>
      </c>
      <c r="B1979" s="71">
        <f>'Balance N'!J1982</f>
        <v>0</v>
      </c>
      <c r="C1979" s="72">
        <f>'Balance N'!K1982</f>
        <v>0</v>
      </c>
      <c r="D1979" s="72">
        <f>'Balance N'!L1982</f>
        <v>0</v>
      </c>
      <c r="E1979" s="72">
        <f>'Balance N'!M1982</f>
        <v>0</v>
      </c>
      <c r="F1979" s="72">
        <f>'Balance N'!N1982</f>
        <v>0</v>
      </c>
      <c r="G1979" s="72">
        <f>'Balance N'!O1982</f>
        <v>0</v>
      </c>
      <c r="H1979" s="72">
        <f>'Balance N'!P1982</f>
        <v>0</v>
      </c>
      <c r="I1979" s="74">
        <f t="shared" si="30"/>
        <v>0</v>
      </c>
    </row>
    <row r="1980" spans="1:9" ht="15.6">
      <c r="A1980" s="70">
        <f>'Balance N'!I1983</f>
        <v>0</v>
      </c>
      <c r="B1980" s="71">
        <f>'Balance N'!J1983</f>
        <v>0</v>
      </c>
      <c r="C1980" s="72">
        <f>'Balance N'!K1983</f>
        <v>0</v>
      </c>
      <c r="D1980" s="72">
        <f>'Balance N'!L1983</f>
        <v>0</v>
      </c>
      <c r="E1980" s="72">
        <f>'Balance N'!M1983</f>
        <v>0</v>
      </c>
      <c r="F1980" s="72">
        <f>'Balance N'!N1983</f>
        <v>0</v>
      </c>
      <c r="G1980" s="72">
        <f>'Balance N'!O1983</f>
        <v>0</v>
      </c>
      <c r="H1980" s="72">
        <f>'Balance N'!P1983</f>
        <v>0</v>
      </c>
      <c r="I1980" s="74">
        <f t="shared" si="30"/>
        <v>0</v>
      </c>
    </row>
    <row r="1981" spans="1:9" ht="15.6">
      <c r="A1981" s="70">
        <f>'Balance N'!I1984</f>
        <v>0</v>
      </c>
      <c r="B1981" s="71">
        <f>'Balance N'!J1984</f>
        <v>0</v>
      </c>
      <c r="C1981" s="72">
        <f>'Balance N'!K1984</f>
        <v>0</v>
      </c>
      <c r="D1981" s="72">
        <f>'Balance N'!L1984</f>
        <v>0</v>
      </c>
      <c r="E1981" s="72">
        <f>'Balance N'!M1984</f>
        <v>0</v>
      </c>
      <c r="F1981" s="72">
        <f>'Balance N'!N1984</f>
        <v>0</v>
      </c>
      <c r="G1981" s="72">
        <f>'Balance N'!O1984</f>
        <v>0</v>
      </c>
      <c r="H1981" s="72">
        <f>'Balance N'!P1984</f>
        <v>0</v>
      </c>
      <c r="I1981" s="74">
        <f t="shared" si="30"/>
        <v>0</v>
      </c>
    </row>
    <row r="1982" spans="1:9" ht="15.6">
      <c r="A1982" s="70">
        <f>'Balance N'!I1985</f>
        <v>0</v>
      </c>
      <c r="B1982" s="71">
        <f>'Balance N'!J1985</f>
        <v>0</v>
      </c>
      <c r="C1982" s="72">
        <f>'Balance N'!K1985</f>
        <v>0</v>
      </c>
      <c r="D1982" s="72">
        <f>'Balance N'!L1985</f>
        <v>0</v>
      </c>
      <c r="E1982" s="72">
        <f>'Balance N'!M1985</f>
        <v>0</v>
      </c>
      <c r="F1982" s="72">
        <f>'Balance N'!N1985</f>
        <v>0</v>
      </c>
      <c r="G1982" s="72">
        <f>'Balance N'!O1985</f>
        <v>0</v>
      </c>
      <c r="H1982" s="72">
        <f>'Balance N'!P1985</f>
        <v>0</v>
      </c>
      <c r="I1982" s="74">
        <f t="shared" si="30"/>
        <v>0</v>
      </c>
    </row>
    <row r="1983" spans="1:9" ht="15.6">
      <c r="A1983" s="70">
        <f>'Balance N'!I1986</f>
        <v>0</v>
      </c>
      <c r="B1983" s="71">
        <f>'Balance N'!J1986</f>
        <v>0</v>
      </c>
      <c r="C1983" s="72">
        <f>'Balance N'!K1986</f>
        <v>0</v>
      </c>
      <c r="D1983" s="72">
        <f>'Balance N'!L1986</f>
        <v>0</v>
      </c>
      <c r="E1983" s="72">
        <f>'Balance N'!M1986</f>
        <v>0</v>
      </c>
      <c r="F1983" s="72">
        <f>'Balance N'!N1986</f>
        <v>0</v>
      </c>
      <c r="G1983" s="72">
        <f>'Balance N'!O1986</f>
        <v>0</v>
      </c>
      <c r="H1983" s="72">
        <f>'Balance N'!P1986</f>
        <v>0</v>
      </c>
      <c r="I1983" s="74">
        <f t="shared" si="30"/>
        <v>0</v>
      </c>
    </row>
    <row r="1984" spans="1:9" ht="15.6">
      <c r="A1984" s="70">
        <f>'Balance N'!I1987</f>
        <v>0</v>
      </c>
      <c r="B1984" s="71">
        <f>'Balance N'!J1987</f>
        <v>0</v>
      </c>
      <c r="C1984" s="72">
        <f>'Balance N'!K1987</f>
        <v>0</v>
      </c>
      <c r="D1984" s="72">
        <f>'Balance N'!L1987</f>
        <v>0</v>
      </c>
      <c r="E1984" s="72">
        <f>'Balance N'!M1987</f>
        <v>0</v>
      </c>
      <c r="F1984" s="72">
        <f>'Balance N'!N1987</f>
        <v>0</v>
      </c>
      <c r="G1984" s="72">
        <f>'Balance N'!O1987</f>
        <v>0</v>
      </c>
      <c r="H1984" s="72">
        <f>'Balance N'!P1987</f>
        <v>0</v>
      </c>
      <c r="I1984" s="74">
        <f t="shared" si="30"/>
        <v>0</v>
      </c>
    </row>
    <row r="1985" spans="1:9" ht="15.6">
      <c r="A1985" s="70">
        <f>'Balance N'!I1988</f>
        <v>0</v>
      </c>
      <c r="B1985" s="71">
        <f>'Balance N'!J1988</f>
        <v>0</v>
      </c>
      <c r="C1985" s="72">
        <f>'Balance N'!K1988</f>
        <v>0</v>
      </c>
      <c r="D1985" s="72">
        <f>'Balance N'!L1988</f>
        <v>0</v>
      </c>
      <c r="E1985" s="72">
        <f>'Balance N'!M1988</f>
        <v>0</v>
      </c>
      <c r="F1985" s="72">
        <f>'Balance N'!N1988</f>
        <v>0</v>
      </c>
      <c r="G1985" s="72">
        <f>'Balance N'!O1988</f>
        <v>0</v>
      </c>
      <c r="H1985" s="72">
        <f>'Balance N'!P1988</f>
        <v>0</v>
      </c>
      <c r="I1985" s="74">
        <f t="shared" si="30"/>
        <v>0</v>
      </c>
    </row>
    <row r="1986" spans="1:9" ht="15.6">
      <c r="A1986" s="70">
        <f>'Balance N'!I1989</f>
        <v>0</v>
      </c>
      <c r="B1986" s="71">
        <f>'Balance N'!J1989</f>
        <v>0</v>
      </c>
      <c r="C1986" s="72">
        <f>'Balance N'!K1989</f>
        <v>0</v>
      </c>
      <c r="D1986" s="72">
        <f>'Balance N'!L1989</f>
        <v>0</v>
      </c>
      <c r="E1986" s="72">
        <f>'Balance N'!M1989</f>
        <v>0</v>
      </c>
      <c r="F1986" s="72">
        <f>'Balance N'!N1989</f>
        <v>0</v>
      </c>
      <c r="G1986" s="72">
        <f>'Balance N'!O1989</f>
        <v>0</v>
      </c>
      <c r="H1986" s="72">
        <f>'Balance N'!P1989</f>
        <v>0</v>
      </c>
      <c r="I1986" s="74">
        <f t="shared" si="30"/>
        <v>0</v>
      </c>
    </row>
    <row r="1987" spans="1:9" ht="15.6">
      <c r="A1987" s="70">
        <f>'Balance N'!I1990</f>
        <v>0</v>
      </c>
      <c r="B1987" s="71">
        <f>'Balance N'!J1990</f>
        <v>0</v>
      </c>
      <c r="C1987" s="72">
        <f>'Balance N'!K1990</f>
        <v>0</v>
      </c>
      <c r="D1987" s="72">
        <f>'Balance N'!L1990</f>
        <v>0</v>
      </c>
      <c r="E1987" s="72">
        <f>'Balance N'!M1990</f>
        <v>0</v>
      </c>
      <c r="F1987" s="72">
        <f>'Balance N'!N1990</f>
        <v>0</v>
      </c>
      <c r="G1987" s="72">
        <f>'Balance N'!O1990</f>
        <v>0</v>
      </c>
      <c r="H1987" s="72">
        <f>'Balance N'!P1990</f>
        <v>0</v>
      </c>
      <c r="I1987" s="74">
        <f t="shared" ref="I1987:I2050" si="31">(C1987-D1987)+(E1987-F1987)-(G1987-H1987)</f>
        <v>0</v>
      </c>
    </row>
    <row r="1988" spans="1:9" ht="15.6">
      <c r="A1988" s="70">
        <f>'Balance N'!I1991</f>
        <v>0</v>
      </c>
      <c r="B1988" s="71">
        <f>'Balance N'!J1991</f>
        <v>0</v>
      </c>
      <c r="C1988" s="72">
        <f>'Balance N'!K1991</f>
        <v>0</v>
      </c>
      <c r="D1988" s="72">
        <f>'Balance N'!L1991</f>
        <v>0</v>
      </c>
      <c r="E1988" s="72">
        <f>'Balance N'!M1991</f>
        <v>0</v>
      </c>
      <c r="F1988" s="72">
        <f>'Balance N'!N1991</f>
        <v>0</v>
      </c>
      <c r="G1988" s="72">
        <f>'Balance N'!O1991</f>
        <v>0</v>
      </c>
      <c r="H1988" s="72">
        <f>'Balance N'!P1991</f>
        <v>0</v>
      </c>
      <c r="I1988" s="74">
        <f t="shared" si="31"/>
        <v>0</v>
      </c>
    </row>
    <row r="1989" spans="1:9" ht="15.6">
      <c r="A1989" s="70">
        <f>'Balance N'!I1992</f>
        <v>0</v>
      </c>
      <c r="B1989" s="71">
        <f>'Balance N'!J1992</f>
        <v>0</v>
      </c>
      <c r="C1989" s="72">
        <f>'Balance N'!K1992</f>
        <v>0</v>
      </c>
      <c r="D1989" s="72">
        <f>'Balance N'!L1992</f>
        <v>0</v>
      </c>
      <c r="E1989" s="72">
        <f>'Balance N'!M1992</f>
        <v>0</v>
      </c>
      <c r="F1989" s="72">
        <f>'Balance N'!N1992</f>
        <v>0</v>
      </c>
      <c r="G1989" s="72">
        <f>'Balance N'!O1992</f>
        <v>0</v>
      </c>
      <c r="H1989" s="72">
        <f>'Balance N'!P1992</f>
        <v>0</v>
      </c>
      <c r="I1989" s="74">
        <f t="shared" si="31"/>
        <v>0</v>
      </c>
    </row>
    <row r="1990" spans="1:9" ht="15.6">
      <c r="A1990" s="70">
        <f>'Balance N'!I1993</f>
        <v>0</v>
      </c>
      <c r="B1990" s="71">
        <f>'Balance N'!J1993</f>
        <v>0</v>
      </c>
      <c r="C1990" s="72">
        <f>'Balance N'!K1993</f>
        <v>0</v>
      </c>
      <c r="D1990" s="72">
        <f>'Balance N'!L1993</f>
        <v>0</v>
      </c>
      <c r="E1990" s="72">
        <f>'Balance N'!M1993</f>
        <v>0</v>
      </c>
      <c r="F1990" s="72">
        <f>'Balance N'!N1993</f>
        <v>0</v>
      </c>
      <c r="G1990" s="72">
        <f>'Balance N'!O1993</f>
        <v>0</v>
      </c>
      <c r="H1990" s="72">
        <f>'Balance N'!P1993</f>
        <v>0</v>
      </c>
      <c r="I1990" s="74">
        <f t="shared" si="31"/>
        <v>0</v>
      </c>
    </row>
    <row r="1991" spans="1:9" ht="15.6">
      <c r="A1991" s="70">
        <f>'Balance N'!I1994</f>
        <v>0</v>
      </c>
      <c r="B1991" s="71">
        <f>'Balance N'!J1994</f>
        <v>0</v>
      </c>
      <c r="C1991" s="72">
        <f>'Balance N'!K1994</f>
        <v>0</v>
      </c>
      <c r="D1991" s="72">
        <f>'Balance N'!L1994</f>
        <v>0</v>
      </c>
      <c r="E1991" s="72">
        <f>'Balance N'!M1994</f>
        <v>0</v>
      </c>
      <c r="F1991" s="72">
        <f>'Balance N'!N1994</f>
        <v>0</v>
      </c>
      <c r="G1991" s="72">
        <f>'Balance N'!O1994</f>
        <v>0</v>
      </c>
      <c r="H1991" s="72">
        <f>'Balance N'!P1994</f>
        <v>0</v>
      </c>
      <c r="I1991" s="74">
        <f t="shared" si="31"/>
        <v>0</v>
      </c>
    </row>
    <row r="1992" spans="1:9" ht="15.6">
      <c r="A1992" s="70">
        <f>'Balance N'!I1995</f>
        <v>0</v>
      </c>
      <c r="B1992" s="71">
        <f>'Balance N'!J1995</f>
        <v>0</v>
      </c>
      <c r="C1992" s="72">
        <f>'Balance N'!K1995</f>
        <v>0</v>
      </c>
      <c r="D1992" s="72">
        <f>'Balance N'!L1995</f>
        <v>0</v>
      </c>
      <c r="E1992" s="72">
        <f>'Balance N'!M1995</f>
        <v>0</v>
      </c>
      <c r="F1992" s="72">
        <f>'Balance N'!N1995</f>
        <v>0</v>
      </c>
      <c r="G1992" s="72">
        <f>'Balance N'!O1995</f>
        <v>0</v>
      </c>
      <c r="H1992" s="72">
        <f>'Balance N'!P1995</f>
        <v>0</v>
      </c>
      <c r="I1992" s="74">
        <f t="shared" si="31"/>
        <v>0</v>
      </c>
    </row>
    <row r="1993" spans="1:9" ht="15.6">
      <c r="A1993" s="70">
        <f>'Balance N'!I1996</f>
        <v>0</v>
      </c>
      <c r="B1993" s="71">
        <f>'Balance N'!J1996</f>
        <v>0</v>
      </c>
      <c r="C1993" s="72">
        <f>'Balance N'!K1996</f>
        <v>0</v>
      </c>
      <c r="D1993" s="72">
        <f>'Balance N'!L1996</f>
        <v>0</v>
      </c>
      <c r="E1993" s="72">
        <f>'Balance N'!M1996</f>
        <v>0</v>
      </c>
      <c r="F1993" s="72">
        <f>'Balance N'!N1996</f>
        <v>0</v>
      </c>
      <c r="G1993" s="72">
        <f>'Balance N'!O1996</f>
        <v>0</v>
      </c>
      <c r="H1993" s="72">
        <f>'Balance N'!P1996</f>
        <v>0</v>
      </c>
      <c r="I1993" s="74">
        <f t="shared" si="31"/>
        <v>0</v>
      </c>
    </row>
    <row r="1994" spans="1:9" ht="15.6">
      <c r="A1994" s="70">
        <f>'Balance N'!I1997</f>
        <v>0</v>
      </c>
      <c r="B1994" s="71">
        <f>'Balance N'!J1997</f>
        <v>0</v>
      </c>
      <c r="C1994" s="72">
        <f>'Balance N'!K1997</f>
        <v>0</v>
      </c>
      <c r="D1994" s="72">
        <f>'Balance N'!L1997</f>
        <v>0</v>
      </c>
      <c r="E1994" s="72">
        <f>'Balance N'!M1997</f>
        <v>0</v>
      </c>
      <c r="F1994" s="72">
        <f>'Balance N'!N1997</f>
        <v>0</v>
      </c>
      <c r="G1994" s="72">
        <f>'Balance N'!O1997</f>
        <v>0</v>
      </c>
      <c r="H1994" s="72">
        <f>'Balance N'!P1997</f>
        <v>0</v>
      </c>
      <c r="I1994" s="74">
        <f t="shared" si="31"/>
        <v>0</v>
      </c>
    </row>
    <row r="1995" spans="1:9" ht="15.6">
      <c r="A1995" s="70">
        <f>'Balance N'!I1998</f>
        <v>0</v>
      </c>
      <c r="B1995" s="71">
        <f>'Balance N'!J1998</f>
        <v>0</v>
      </c>
      <c r="C1995" s="72">
        <f>'Balance N'!K1998</f>
        <v>0</v>
      </c>
      <c r="D1995" s="72">
        <f>'Balance N'!L1998</f>
        <v>0</v>
      </c>
      <c r="E1995" s="72">
        <f>'Balance N'!M1998</f>
        <v>0</v>
      </c>
      <c r="F1995" s="72">
        <f>'Balance N'!N1998</f>
        <v>0</v>
      </c>
      <c r="G1995" s="72">
        <f>'Balance N'!O1998</f>
        <v>0</v>
      </c>
      <c r="H1995" s="72">
        <f>'Balance N'!P1998</f>
        <v>0</v>
      </c>
      <c r="I1995" s="74">
        <f t="shared" si="31"/>
        <v>0</v>
      </c>
    </row>
    <row r="1996" spans="1:9" ht="15.6">
      <c r="A1996" s="70">
        <f>'Balance N'!I1999</f>
        <v>0</v>
      </c>
      <c r="B1996" s="71">
        <f>'Balance N'!J1999</f>
        <v>0</v>
      </c>
      <c r="C1996" s="72">
        <f>'Balance N'!K1999</f>
        <v>0</v>
      </c>
      <c r="D1996" s="72">
        <f>'Balance N'!L1999</f>
        <v>0</v>
      </c>
      <c r="E1996" s="72">
        <f>'Balance N'!M1999</f>
        <v>0</v>
      </c>
      <c r="F1996" s="72">
        <f>'Balance N'!N1999</f>
        <v>0</v>
      </c>
      <c r="G1996" s="72">
        <f>'Balance N'!O1999</f>
        <v>0</v>
      </c>
      <c r="H1996" s="72">
        <f>'Balance N'!P1999</f>
        <v>0</v>
      </c>
      <c r="I1996" s="74">
        <f t="shared" si="31"/>
        <v>0</v>
      </c>
    </row>
    <row r="1997" spans="1:9" ht="15.6">
      <c r="A1997" s="70">
        <f>'Balance N'!I2000</f>
        <v>0</v>
      </c>
      <c r="B1997" s="71">
        <f>'Balance N'!J2000</f>
        <v>0</v>
      </c>
      <c r="C1997" s="72">
        <f>'Balance N'!K2000</f>
        <v>0</v>
      </c>
      <c r="D1997" s="72">
        <f>'Balance N'!L2000</f>
        <v>0</v>
      </c>
      <c r="E1997" s="72">
        <f>'Balance N'!M2000</f>
        <v>0</v>
      </c>
      <c r="F1997" s="72">
        <f>'Balance N'!N2000</f>
        <v>0</v>
      </c>
      <c r="G1997" s="72">
        <f>'Balance N'!O2000</f>
        <v>0</v>
      </c>
      <c r="H1997" s="72">
        <f>'Balance N'!P2000</f>
        <v>0</v>
      </c>
      <c r="I1997" s="74">
        <f t="shared" si="31"/>
        <v>0</v>
      </c>
    </row>
    <row r="1998" spans="1:9" ht="15.6">
      <c r="A1998" s="70">
        <f>'Balance N'!I2001</f>
        <v>0</v>
      </c>
      <c r="B1998" s="71">
        <f>'Balance N'!J2001</f>
        <v>0</v>
      </c>
      <c r="C1998" s="72">
        <f>'Balance N'!K2001</f>
        <v>0</v>
      </c>
      <c r="D1998" s="72">
        <f>'Balance N'!L2001</f>
        <v>0</v>
      </c>
      <c r="E1998" s="72">
        <f>'Balance N'!M2001</f>
        <v>0</v>
      </c>
      <c r="F1998" s="72">
        <f>'Balance N'!N2001</f>
        <v>0</v>
      </c>
      <c r="G1998" s="72">
        <f>'Balance N'!O2001</f>
        <v>0</v>
      </c>
      <c r="H1998" s="72">
        <f>'Balance N'!P2001</f>
        <v>0</v>
      </c>
      <c r="I1998" s="74">
        <f t="shared" si="31"/>
        <v>0</v>
      </c>
    </row>
    <row r="1999" spans="1:9" ht="15.6">
      <c r="A1999" s="70">
        <f>'Balance N'!I2002</f>
        <v>0</v>
      </c>
      <c r="B1999" s="71">
        <f>'Balance N'!J2002</f>
        <v>0</v>
      </c>
      <c r="C1999" s="72">
        <f>'Balance N'!K2002</f>
        <v>0</v>
      </c>
      <c r="D1999" s="72">
        <f>'Balance N'!L2002</f>
        <v>0</v>
      </c>
      <c r="E1999" s="72">
        <f>'Balance N'!M2002</f>
        <v>0</v>
      </c>
      <c r="F1999" s="72">
        <f>'Balance N'!N2002</f>
        <v>0</v>
      </c>
      <c r="G1999" s="72">
        <f>'Balance N'!O2002</f>
        <v>0</v>
      </c>
      <c r="H1999" s="72">
        <f>'Balance N'!P2002</f>
        <v>0</v>
      </c>
      <c r="I1999" s="74">
        <f t="shared" si="31"/>
        <v>0</v>
      </c>
    </row>
    <row r="2000" spans="1:9" ht="15.6">
      <c r="A2000" s="70">
        <f>'Balance N'!I2003</f>
        <v>0</v>
      </c>
      <c r="B2000" s="71">
        <f>'Balance N'!J2003</f>
        <v>0</v>
      </c>
      <c r="C2000" s="72">
        <f>'Balance N'!K2003</f>
        <v>0</v>
      </c>
      <c r="D2000" s="72">
        <f>'Balance N'!L2003</f>
        <v>0</v>
      </c>
      <c r="E2000" s="72">
        <f>'Balance N'!M2003</f>
        <v>0</v>
      </c>
      <c r="F2000" s="72">
        <f>'Balance N'!N2003</f>
        <v>0</v>
      </c>
      <c r="G2000" s="72">
        <f>'Balance N'!O2003</f>
        <v>0</v>
      </c>
      <c r="H2000" s="72">
        <f>'Balance N'!P2003</f>
        <v>0</v>
      </c>
      <c r="I2000" s="74">
        <f t="shared" si="31"/>
        <v>0</v>
      </c>
    </row>
    <row r="2001" spans="1:9" ht="15.6">
      <c r="A2001" s="70">
        <f>'Balance N'!I2004</f>
        <v>0</v>
      </c>
      <c r="B2001" s="71">
        <f>'Balance N'!J2004</f>
        <v>0</v>
      </c>
      <c r="C2001" s="72">
        <f>'Balance N'!K2004</f>
        <v>0</v>
      </c>
      <c r="D2001" s="72">
        <f>'Balance N'!L2004</f>
        <v>0</v>
      </c>
      <c r="E2001" s="72">
        <f>'Balance N'!M2004</f>
        <v>0</v>
      </c>
      <c r="F2001" s="72">
        <f>'Balance N'!N2004</f>
        <v>0</v>
      </c>
      <c r="G2001" s="72">
        <f>'Balance N'!O2004</f>
        <v>0</v>
      </c>
      <c r="H2001" s="72">
        <f>'Balance N'!P2004</f>
        <v>0</v>
      </c>
      <c r="I2001" s="74">
        <f t="shared" si="31"/>
        <v>0</v>
      </c>
    </row>
    <row r="2002" spans="1:9" ht="15.6">
      <c r="A2002" s="70">
        <f>'Balance N'!I2005</f>
        <v>0</v>
      </c>
      <c r="B2002" s="71">
        <f>'Balance N'!J2005</f>
        <v>0</v>
      </c>
      <c r="C2002" s="72">
        <f>'Balance N'!K2005</f>
        <v>0</v>
      </c>
      <c r="D2002" s="72">
        <f>'Balance N'!L2005</f>
        <v>0</v>
      </c>
      <c r="E2002" s="72">
        <f>'Balance N'!M2005</f>
        <v>0</v>
      </c>
      <c r="F2002" s="72">
        <f>'Balance N'!N2005</f>
        <v>0</v>
      </c>
      <c r="G2002" s="72">
        <f>'Balance N'!O2005</f>
        <v>0</v>
      </c>
      <c r="H2002" s="72">
        <f>'Balance N'!P2005</f>
        <v>0</v>
      </c>
      <c r="I2002" s="74">
        <f t="shared" si="31"/>
        <v>0</v>
      </c>
    </row>
    <row r="2003" spans="1:9" ht="15.6">
      <c r="A2003" s="70">
        <f>'Balance N'!I2006</f>
        <v>0</v>
      </c>
      <c r="B2003" s="71">
        <f>'Balance N'!J2006</f>
        <v>0</v>
      </c>
      <c r="C2003" s="72">
        <f>'Balance N'!K2006</f>
        <v>0</v>
      </c>
      <c r="D2003" s="72">
        <f>'Balance N'!L2006</f>
        <v>0</v>
      </c>
      <c r="E2003" s="72">
        <f>'Balance N'!M2006</f>
        <v>0</v>
      </c>
      <c r="F2003" s="72">
        <f>'Balance N'!N2006</f>
        <v>0</v>
      </c>
      <c r="G2003" s="72">
        <f>'Balance N'!O2006</f>
        <v>0</v>
      </c>
      <c r="H2003" s="72">
        <f>'Balance N'!P2006</f>
        <v>0</v>
      </c>
      <c r="I2003" s="74">
        <f t="shared" si="31"/>
        <v>0</v>
      </c>
    </row>
    <row r="2004" spans="1:9" ht="15.6">
      <c r="A2004" s="70">
        <f>'Balance N'!I2007</f>
        <v>0</v>
      </c>
      <c r="B2004" s="71">
        <f>'Balance N'!J2007</f>
        <v>0</v>
      </c>
      <c r="C2004" s="72">
        <f>'Balance N'!K2007</f>
        <v>0</v>
      </c>
      <c r="D2004" s="72">
        <f>'Balance N'!L2007</f>
        <v>0</v>
      </c>
      <c r="E2004" s="72">
        <f>'Balance N'!M2007</f>
        <v>0</v>
      </c>
      <c r="F2004" s="72">
        <f>'Balance N'!N2007</f>
        <v>0</v>
      </c>
      <c r="G2004" s="72">
        <f>'Balance N'!O2007</f>
        <v>0</v>
      </c>
      <c r="H2004" s="72">
        <f>'Balance N'!P2007</f>
        <v>0</v>
      </c>
      <c r="I2004" s="74">
        <f t="shared" si="31"/>
        <v>0</v>
      </c>
    </row>
    <row r="2005" spans="1:9" ht="15.6">
      <c r="A2005" s="70">
        <f>'Balance N'!I2008</f>
        <v>0</v>
      </c>
      <c r="B2005" s="71">
        <f>'Balance N'!J2008</f>
        <v>0</v>
      </c>
      <c r="C2005" s="72">
        <f>'Balance N'!K2008</f>
        <v>0</v>
      </c>
      <c r="D2005" s="72">
        <f>'Balance N'!L2008</f>
        <v>0</v>
      </c>
      <c r="E2005" s="72">
        <f>'Balance N'!M2008</f>
        <v>0</v>
      </c>
      <c r="F2005" s="72">
        <f>'Balance N'!N2008</f>
        <v>0</v>
      </c>
      <c r="G2005" s="72">
        <f>'Balance N'!O2008</f>
        <v>0</v>
      </c>
      <c r="H2005" s="72">
        <f>'Balance N'!P2008</f>
        <v>0</v>
      </c>
      <c r="I2005" s="74">
        <f t="shared" si="31"/>
        <v>0</v>
      </c>
    </row>
    <row r="2006" spans="1:9" ht="15.6">
      <c r="A2006" s="70">
        <f>'Balance N'!I2009</f>
        <v>0</v>
      </c>
      <c r="B2006" s="71">
        <f>'Balance N'!J2009</f>
        <v>0</v>
      </c>
      <c r="C2006" s="72">
        <f>'Balance N'!K2009</f>
        <v>0</v>
      </c>
      <c r="D2006" s="72">
        <f>'Balance N'!L2009</f>
        <v>0</v>
      </c>
      <c r="E2006" s="72">
        <f>'Balance N'!M2009</f>
        <v>0</v>
      </c>
      <c r="F2006" s="72">
        <f>'Balance N'!N2009</f>
        <v>0</v>
      </c>
      <c r="G2006" s="72">
        <f>'Balance N'!O2009</f>
        <v>0</v>
      </c>
      <c r="H2006" s="72">
        <f>'Balance N'!P2009</f>
        <v>0</v>
      </c>
      <c r="I2006" s="74">
        <f t="shared" si="31"/>
        <v>0</v>
      </c>
    </row>
    <row r="2007" spans="1:9" ht="15.6">
      <c r="A2007" s="70">
        <f>'Balance N'!I2010</f>
        <v>0</v>
      </c>
      <c r="B2007" s="71">
        <f>'Balance N'!J2010</f>
        <v>0</v>
      </c>
      <c r="C2007" s="72">
        <f>'Balance N'!K2010</f>
        <v>0</v>
      </c>
      <c r="D2007" s="72">
        <f>'Balance N'!L2010</f>
        <v>0</v>
      </c>
      <c r="E2007" s="72">
        <f>'Balance N'!M2010</f>
        <v>0</v>
      </c>
      <c r="F2007" s="72">
        <f>'Balance N'!N2010</f>
        <v>0</v>
      </c>
      <c r="G2007" s="72">
        <f>'Balance N'!O2010</f>
        <v>0</v>
      </c>
      <c r="H2007" s="72">
        <f>'Balance N'!P2010</f>
        <v>0</v>
      </c>
      <c r="I2007" s="74">
        <f t="shared" si="31"/>
        <v>0</v>
      </c>
    </row>
    <row r="2008" spans="1:9" ht="15.6">
      <c r="A2008" s="70">
        <f>'Balance N'!I2011</f>
        <v>0</v>
      </c>
      <c r="B2008" s="71">
        <f>'Balance N'!J2011</f>
        <v>0</v>
      </c>
      <c r="C2008" s="72">
        <f>'Balance N'!K2011</f>
        <v>0</v>
      </c>
      <c r="D2008" s="72">
        <f>'Balance N'!L2011</f>
        <v>0</v>
      </c>
      <c r="E2008" s="72">
        <f>'Balance N'!M2011</f>
        <v>0</v>
      </c>
      <c r="F2008" s="72">
        <f>'Balance N'!N2011</f>
        <v>0</v>
      </c>
      <c r="G2008" s="72">
        <f>'Balance N'!O2011</f>
        <v>0</v>
      </c>
      <c r="H2008" s="72">
        <f>'Balance N'!P2011</f>
        <v>0</v>
      </c>
      <c r="I2008" s="74">
        <f t="shared" si="31"/>
        <v>0</v>
      </c>
    </row>
    <row r="2009" spans="1:9" ht="15.6">
      <c r="A2009" s="70">
        <f>'Balance N'!I2012</f>
        <v>0</v>
      </c>
      <c r="B2009" s="71">
        <f>'Balance N'!J2012</f>
        <v>0</v>
      </c>
      <c r="C2009" s="72">
        <f>'Balance N'!K2012</f>
        <v>0</v>
      </c>
      <c r="D2009" s="72">
        <f>'Balance N'!L2012</f>
        <v>0</v>
      </c>
      <c r="E2009" s="72">
        <f>'Balance N'!M2012</f>
        <v>0</v>
      </c>
      <c r="F2009" s="72">
        <f>'Balance N'!N2012</f>
        <v>0</v>
      </c>
      <c r="G2009" s="72">
        <f>'Balance N'!O2012</f>
        <v>0</v>
      </c>
      <c r="H2009" s="72">
        <f>'Balance N'!P2012</f>
        <v>0</v>
      </c>
      <c r="I2009" s="74">
        <f t="shared" si="31"/>
        <v>0</v>
      </c>
    </row>
    <row r="2010" spans="1:9" ht="15.6">
      <c r="A2010" s="70">
        <f>'Balance N'!I2013</f>
        <v>0</v>
      </c>
      <c r="B2010" s="71">
        <f>'Balance N'!J2013</f>
        <v>0</v>
      </c>
      <c r="C2010" s="72">
        <f>'Balance N'!K2013</f>
        <v>0</v>
      </c>
      <c r="D2010" s="72">
        <f>'Balance N'!L2013</f>
        <v>0</v>
      </c>
      <c r="E2010" s="72">
        <f>'Balance N'!M2013</f>
        <v>0</v>
      </c>
      <c r="F2010" s="72">
        <f>'Balance N'!N2013</f>
        <v>0</v>
      </c>
      <c r="G2010" s="72">
        <f>'Balance N'!O2013</f>
        <v>0</v>
      </c>
      <c r="H2010" s="72">
        <f>'Balance N'!P2013</f>
        <v>0</v>
      </c>
      <c r="I2010" s="74">
        <f t="shared" si="31"/>
        <v>0</v>
      </c>
    </row>
    <row r="2011" spans="1:9" ht="15.6">
      <c r="A2011" s="70">
        <f>'Balance N'!I2014</f>
        <v>0</v>
      </c>
      <c r="B2011" s="71">
        <f>'Balance N'!J2014</f>
        <v>0</v>
      </c>
      <c r="C2011" s="72">
        <f>'Balance N'!K2014</f>
        <v>0</v>
      </c>
      <c r="D2011" s="72">
        <f>'Balance N'!L2014</f>
        <v>0</v>
      </c>
      <c r="E2011" s="72">
        <f>'Balance N'!M2014</f>
        <v>0</v>
      </c>
      <c r="F2011" s="72">
        <f>'Balance N'!N2014</f>
        <v>0</v>
      </c>
      <c r="G2011" s="72">
        <f>'Balance N'!O2014</f>
        <v>0</v>
      </c>
      <c r="H2011" s="72">
        <f>'Balance N'!P2014</f>
        <v>0</v>
      </c>
      <c r="I2011" s="74">
        <f t="shared" si="31"/>
        <v>0</v>
      </c>
    </row>
    <row r="2012" spans="1:9" ht="15.6">
      <c r="A2012" s="70">
        <f>'Balance N'!I2015</f>
        <v>0</v>
      </c>
      <c r="B2012" s="71">
        <f>'Balance N'!J2015</f>
        <v>0</v>
      </c>
      <c r="C2012" s="72">
        <f>'Balance N'!K2015</f>
        <v>0</v>
      </c>
      <c r="D2012" s="72">
        <f>'Balance N'!L2015</f>
        <v>0</v>
      </c>
      <c r="E2012" s="72">
        <f>'Balance N'!M2015</f>
        <v>0</v>
      </c>
      <c r="F2012" s="72">
        <f>'Balance N'!N2015</f>
        <v>0</v>
      </c>
      <c r="G2012" s="72">
        <f>'Balance N'!O2015</f>
        <v>0</v>
      </c>
      <c r="H2012" s="72">
        <f>'Balance N'!P2015</f>
        <v>0</v>
      </c>
      <c r="I2012" s="74">
        <f t="shared" si="31"/>
        <v>0</v>
      </c>
    </row>
    <row r="2013" spans="1:9" ht="15.6">
      <c r="A2013" s="70">
        <f>'Balance N'!I2016</f>
        <v>0</v>
      </c>
      <c r="B2013" s="71">
        <f>'Balance N'!J2016</f>
        <v>0</v>
      </c>
      <c r="C2013" s="72">
        <f>'Balance N'!K2016</f>
        <v>0</v>
      </c>
      <c r="D2013" s="72">
        <f>'Balance N'!L2016</f>
        <v>0</v>
      </c>
      <c r="E2013" s="72">
        <f>'Balance N'!M2016</f>
        <v>0</v>
      </c>
      <c r="F2013" s="72">
        <f>'Balance N'!N2016</f>
        <v>0</v>
      </c>
      <c r="G2013" s="72">
        <f>'Balance N'!O2016</f>
        <v>0</v>
      </c>
      <c r="H2013" s="72">
        <f>'Balance N'!P2016</f>
        <v>0</v>
      </c>
      <c r="I2013" s="74">
        <f t="shared" si="31"/>
        <v>0</v>
      </c>
    </row>
    <row r="2014" spans="1:9" ht="15.6">
      <c r="A2014" s="70">
        <f>'Balance N'!I2017</f>
        <v>0</v>
      </c>
      <c r="B2014" s="71">
        <f>'Balance N'!J2017</f>
        <v>0</v>
      </c>
      <c r="C2014" s="72">
        <f>'Balance N'!K2017</f>
        <v>0</v>
      </c>
      <c r="D2014" s="72">
        <f>'Balance N'!L2017</f>
        <v>0</v>
      </c>
      <c r="E2014" s="72">
        <f>'Balance N'!M2017</f>
        <v>0</v>
      </c>
      <c r="F2014" s="72">
        <f>'Balance N'!N2017</f>
        <v>0</v>
      </c>
      <c r="G2014" s="72">
        <f>'Balance N'!O2017</f>
        <v>0</v>
      </c>
      <c r="H2014" s="72">
        <f>'Balance N'!P2017</f>
        <v>0</v>
      </c>
      <c r="I2014" s="74">
        <f t="shared" si="31"/>
        <v>0</v>
      </c>
    </row>
    <row r="2015" spans="1:9" ht="15.6">
      <c r="A2015" s="70">
        <f>'Balance N'!I2018</f>
        <v>0</v>
      </c>
      <c r="B2015" s="71">
        <f>'Balance N'!J2018</f>
        <v>0</v>
      </c>
      <c r="C2015" s="72">
        <f>'Balance N'!K2018</f>
        <v>0</v>
      </c>
      <c r="D2015" s="72">
        <f>'Balance N'!L2018</f>
        <v>0</v>
      </c>
      <c r="E2015" s="72">
        <f>'Balance N'!M2018</f>
        <v>0</v>
      </c>
      <c r="F2015" s="72">
        <f>'Balance N'!N2018</f>
        <v>0</v>
      </c>
      <c r="G2015" s="72">
        <f>'Balance N'!O2018</f>
        <v>0</v>
      </c>
      <c r="H2015" s="72">
        <f>'Balance N'!P2018</f>
        <v>0</v>
      </c>
      <c r="I2015" s="74">
        <f t="shared" si="31"/>
        <v>0</v>
      </c>
    </row>
    <row r="2016" spans="1:9" ht="15.6">
      <c r="A2016" s="70">
        <f>'Balance N'!I2019</f>
        <v>0</v>
      </c>
      <c r="B2016" s="71">
        <f>'Balance N'!J2019</f>
        <v>0</v>
      </c>
      <c r="C2016" s="72">
        <f>'Balance N'!K2019</f>
        <v>0</v>
      </c>
      <c r="D2016" s="72">
        <f>'Balance N'!L2019</f>
        <v>0</v>
      </c>
      <c r="E2016" s="72">
        <f>'Balance N'!M2019</f>
        <v>0</v>
      </c>
      <c r="F2016" s="72">
        <f>'Balance N'!N2019</f>
        <v>0</v>
      </c>
      <c r="G2016" s="72">
        <f>'Balance N'!O2019</f>
        <v>0</v>
      </c>
      <c r="H2016" s="72">
        <f>'Balance N'!P2019</f>
        <v>0</v>
      </c>
      <c r="I2016" s="74">
        <f t="shared" si="31"/>
        <v>0</v>
      </c>
    </row>
    <row r="2017" spans="1:9" ht="15.6">
      <c r="A2017" s="70">
        <f>'Balance N'!I2020</f>
        <v>0</v>
      </c>
      <c r="B2017" s="71">
        <f>'Balance N'!J2020</f>
        <v>0</v>
      </c>
      <c r="C2017" s="72">
        <f>'Balance N'!K2020</f>
        <v>0</v>
      </c>
      <c r="D2017" s="72">
        <f>'Balance N'!L2020</f>
        <v>0</v>
      </c>
      <c r="E2017" s="72">
        <f>'Balance N'!M2020</f>
        <v>0</v>
      </c>
      <c r="F2017" s="72">
        <f>'Balance N'!N2020</f>
        <v>0</v>
      </c>
      <c r="G2017" s="72">
        <f>'Balance N'!O2020</f>
        <v>0</v>
      </c>
      <c r="H2017" s="72">
        <f>'Balance N'!P2020</f>
        <v>0</v>
      </c>
      <c r="I2017" s="74">
        <f t="shared" si="31"/>
        <v>0</v>
      </c>
    </row>
    <row r="2018" spans="1:9" ht="15.6">
      <c r="A2018" s="70">
        <f>'Balance N'!I2021</f>
        <v>0</v>
      </c>
      <c r="B2018" s="71">
        <f>'Balance N'!J2021</f>
        <v>0</v>
      </c>
      <c r="C2018" s="72">
        <f>'Balance N'!K2021</f>
        <v>0</v>
      </c>
      <c r="D2018" s="72">
        <f>'Balance N'!L2021</f>
        <v>0</v>
      </c>
      <c r="E2018" s="72">
        <f>'Balance N'!M2021</f>
        <v>0</v>
      </c>
      <c r="F2018" s="72">
        <f>'Balance N'!N2021</f>
        <v>0</v>
      </c>
      <c r="G2018" s="72">
        <f>'Balance N'!O2021</f>
        <v>0</v>
      </c>
      <c r="H2018" s="72">
        <f>'Balance N'!P2021</f>
        <v>0</v>
      </c>
      <c r="I2018" s="74">
        <f t="shared" si="31"/>
        <v>0</v>
      </c>
    </row>
    <row r="2019" spans="1:9" ht="15.6">
      <c r="A2019" s="70">
        <f>'Balance N'!I2022</f>
        <v>0</v>
      </c>
      <c r="B2019" s="71">
        <f>'Balance N'!J2022</f>
        <v>0</v>
      </c>
      <c r="C2019" s="72">
        <f>'Balance N'!K2022</f>
        <v>0</v>
      </c>
      <c r="D2019" s="72">
        <f>'Balance N'!L2022</f>
        <v>0</v>
      </c>
      <c r="E2019" s="72">
        <f>'Balance N'!M2022</f>
        <v>0</v>
      </c>
      <c r="F2019" s="72">
        <f>'Balance N'!N2022</f>
        <v>0</v>
      </c>
      <c r="G2019" s="72">
        <f>'Balance N'!O2022</f>
        <v>0</v>
      </c>
      <c r="H2019" s="72">
        <f>'Balance N'!P2022</f>
        <v>0</v>
      </c>
      <c r="I2019" s="74">
        <f t="shared" si="31"/>
        <v>0</v>
      </c>
    </row>
    <row r="2020" spans="1:9" ht="15.6">
      <c r="A2020" s="70">
        <f>'Balance N'!I2023</f>
        <v>0</v>
      </c>
      <c r="B2020" s="71">
        <f>'Balance N'!J2023</f>
        <v>0</v>
      </c>
      <c r="C2020" s="72">
        <f>'Balance N'!K2023</f>
        <v>0</v>
      </c>
      <c r="D2020" s="72">
        <f>'Balance N'!L2023</f>
        <v>0</v>
      </c>
      <c r="E2020" s="72">
        <f>'Balance N'!M2023</f>
        <v>0</v>
      </c>
      <c r="F2020" s="72">
        <f>'Balance N'!N2023</f>
        <v>0</v>
      </c>
      <c r="G2020" s="72">
        <f>'Balance N'!O2023</f>
        <v>0</v>
      </c>
      <c r="H2020" s="72">
        <f>'Balance N'!P2023</f>
        <v>0</v>
      </c>
      <c r="I2020" s="74">
        <f t="shared" si="31"/>
        <v>0</v>
      </c>
    </row>
    <row r="2021" spans="1:9" ht="15.6">
      <c r="A2021" s="70">
        <f>'Balance N'!I2024</f>
        <v>0</v>
      </c>
      <c r="B2021" s="71">
        <f>'Balance N'!J2024</f>
        <v>0</v>
      </c>
      <c r="C2021" s="72">
        <f>'Balance N'!K2024</f>
        <v>0</v>
      </c>
      <c r="D2021" s="72">
        <f>'Balance N'!L2024</f>
        <v>0</v>
      </c>
      <c r="E2021" s="72">
        <f>'Balance N'!M2024</f>
        <v>0</v>
      </c>
      <c r="F2021" s="72">
        <f>'Balance N'!N2024</f>
        <v>0</v>
      </c>
      <c r="G2021" s="72">
        <f>'Balance N'!O2024</f>
        <v>0</v>
      </c>
      <c r="H2021" s="72">
        <f>'Balance N'!P2024</f>
        <v>0</v>
      </c>
      <c r="I2021" s="74">
        <f t="shared" si="31"/>
        <v>0</v>
      </c>
    </row>
    <row r="2022" spans="1:9" ht="15.6">
      <c r="A2022" s="70">
        <f>'Balance N'!I2025</f>
        <v>0</v>
      </c>
      <c r="B2022" s="71">
        <f>'Balance N'!J2025</f>
        <v>0</v>
      </c>
      <c r="C2022" s="72">
        <f>'Balance N'!K2025</f>
        <v>0</v>
      </c>
      <c r="D2022" s="72">
        <f>'Balance N'!L2025</f>
        <v>0</v>
      </c>
      <c r="E2022" s="72">
        <f>'Balance N'!M2025</f>
        <v>0</v>
      </c>
      <c r="F2022" s="72">
        <f>'Balance N'!N2025</f>
        <v>0</v>
      </c>
      <c r="G2022" s="72">
        <f>'Balance N'!O2025</f>
        <v>0</v>
      </c>
      <c r="H2022" s="72">
        <f>'Balance N'!P2025</f>
        <v>0</v>
      </c>
      <c r="I2022" s="74">
        <f t="shared" si="31"/>
        <v>0</v>
      </c>
    </row>
    <row r="2023" spans="1:9" ht="15.6">
      <c r="A2023" s="70">
        <f>'Balance N'!I2026</f>
        <v>0</v>
      </c>
      <c r="B2023" s="71">
        <f>'Balance N'!J2026</f>
        <v>0</v>
      </c>
      <c r="C2023" s="72">
        <f>'Balance N'!K2026</f>
        <v>0</v>
      </c>
      <c r="D2023" s="72">
        <f>'Balance N'!L2026</f>
        <v>0</v>
      </c>
      <c r="E2023" s="72">
        <f>'Balance N'!M2026</f>
        <v>0</v>
      </c>
      <c r="F2023" s="72">
        <f>'Balance N'!N2026</f>
        <v>0</v>
      </c>
      <c r="G2023" s="72">
        <f>'Balance N'!O2026</f>
        <v>0</v>
      </c>
      <c r="H2023" s="72">
        <f>'Balance N'!P2026</f>
        <v>0</v>
      </c>
      <c r="I2023" s="74">
        <f t="shared" si="31"/>
        <v>0</v>
      </c>
    </row>
    <row r="2024" spans="1:9" ht="15.6">
      <c r="A2024" s="70">
        <f>'Balance N'!I2027</f>
        <v>0</v>
      </c>
      <c r="B2024" s="71">
        <f>'Balance N'!J2027</f>
        <v>0</v>
      </c>
      <c r="C2024" s="72">
        <f>'Balance N'!K2027</f>
        <v>0</v>
      </c>
      <c r="D2024" s="72">
        <f>'Balance N'!L2027</f>
        <v>0</v>
      </c>
      <c r="E2024" s="72">
        <f>'Balance N'!M2027</f>
        <v>0</v>
      </c>
      <c r="F2024" s="72">
        <f>'Balance N'!N2027</f>
        <v>0</v>
      </c>
      <c r="G2024" s="72">
        <f>'Balance N'!O2027</f>
        <v>0</v>
      </c>
      <c r="H2024" s="72">
        <f>'Balance N'!P2027</f>
        <v>0</v>
      </c>
      <c r="I2024" s="74">
        <f t="shared" si="31"/>
        <v>0</v>
      </c>
    </row>
    <row r="2025" spans="1:9" ht="15.6">
      <c r="A2025" s="70">
        <f>'Balance N'!I2028</f>
        <v>0</v>
      </c>
      <c r="B2025" s="71">
        <f>'Balance N'!J2028</f>
        <v>0</v>
      </c>
      <c r="C2025" s="72">
        <f>'Balance N'!K2028</f>
        <v>0</v>
      </c>
      <c r="D2025" s="72">
        <f>'Balance N'!L2028</f>
        <v>0</v>
      </c>
      <c r="E2025" s="72">
        <f>'Balance N'!M2028</f>
        <v>0</v>
      </c>
      <c r="F2025" s="72">
        <f>'Balance N'!N2028</f>
        <v>0</v>
      </c>
      <c r="G2025" s="72">
        <f>'Balance N'!O2028</f>
        <v>0</v>
      </c>
      <c r="H2025" s="72">
        <f>'Balance N'!P2028</f>
        <v>0</v>
      </c>
      <c r="I2025" s="74">
        <f t="shared" si="31"/>
        <v>0</v>
      </c>
    </row>
    <row r="2026" spans="1:9" ht="15.6">
      <c r="A2026" s="70">
        <f>'Balance N'!I2029</f>
        <v>0</v>
      </c>
      <c r="B2026" s="71">
        <f>'Balance N'!J2029</f>
        <v>0</v>
      </c>
      <c r="C2026" s="72">
        <f>'Balance N'!K2029</f>
        <v>0</v>
      </c>
      <c r="D2026" s="72">
        <f>'Balance N'!L2029</f>
        <v>0</v>
      </c>
      <c r="E2026" s="72">
        <f>'Balance N'!M2029</f>
        <v>0</v>
      </c>
      <c r="F2026" s="72">
        <f>'Balance N'!N2029</f>
        <v>0</v>
      </c>
      <c r="G2026" s="72">
        <f>'Balance N'!O2029</f>
        <v>0</v>
      </c>
      <c r="H2026" s="72">
        <f>'Balance N'!P2029</f>
        <v>0</v>
      </c>
      <c r="I2026" s="74">
        <f t="shared" si="31"/>
        <v>0</v>
      </c>
    </row>
    <row r="2027" spans="1:9" ht="15.6">
      <c r="A2027" s="70">
        <f>'Balance N'!I2030</f>
        <v>0</v>
      </c>
      <c r="B2027" s="71">
        <f>'Balance N'!J2030</f>
        <v>0</v>
      </c>
      <c r="C2027" s="72">
        <f>'Balance N'!K2030</f>
        <v>0</v>
      </c>
      <c r="D2027" s="72">
        <f>'Balance N'!L2030</f>
        <v>0</v>
      </c>
      <c r="E2027" s="72">
        <f>'Balance N'!M2030</f>
        <v>0</v>
      </c>
      <c r="F2027" s="72">
        <f>'Balance N'!N2030</f>
        <v>0</v>
      </c>
      <c r="G2027" s="72">
        <f>'Balance N'!O2030</f>
        <v>0</v>
      </c>
      <c r="H2027" s="72">
        <f>'Balance N'!P2030</f>
        <v>0</v>
      </c>
      <c r="I2027" s="74">
        <f t="shared" si="31"/>
        <v>0</v>
      </c>
    </row>
    <row r="2028" spans="1:9" ht="15.6">
      <c r="A2028" s="70">
        <f>'Balance N'!I2031</f>
        <v>0</v>
      </c>
      <c r="B2028" s="71">
        <f>'Balance N'!J2031</f>
        <v>0</v>
      </c>
      <c r="C2028" s="72">
        <f>'Balance N'!K2031</f>
        <v>0</v>
      </c>
      <c r="D2028" s="72">
        <f>'Balance N'!L2031</f>
        <v>0</v>
      </c>
      <c r="E2028" s="72">
        <f>'Balance N'!M2031</f>
        <v>0</v>
      </c>
      <c r="F2028" s="72">
        <f>'Balance N'!N2031</f>
        <v>0</v>
      </c>
      <c r="G2028" s="72">
        <f>'Balance N'!O2031</f>
        <v>0</v>
      </c>
      <c r="H2028" s="72">
        <f>'Balance N'!P2031</f>
        <v>0</v>
      </c>
      <c r="I2028" s="74">
        <f t="shared" si="31"/>
        <v>0</v>
      </c>
    </row>
    <row r="2029" spans="1:9" ht="15.6">
      <c r="A2029" s="70">
        <f>'Balance N'!I2032</f>
        <v>0</v>
      </c>
      <c r="B2029" s="71">
        <f>'Balance N'!J2032</f>
        <v>0</v>
      </c>
      <c r="C2029" s="72">
        <f>'Balance N'!K2032</f>
        <v>0</v>
      </c>
      <c r="D2029" s="72">
        <f>'Balance N'!L2032</f>
        <v>0</v>
      </c>
      <c r="E2029" s="72">
        <f>'Balance N'!M2032</f>
        <v>0</v>
      </c>
      <c r="F2029" s="72">
        <f>'Balance N'!N2032</f>
        <v>0</v>
      </c>
      <c r="G2029" s="72">
        <f>'Balance N'!O2032</f>
        <v>0</v>
      </c>
      <c r="H2029" s="72">
        <f>'Balance N'!P2032</f>
        <v>0</v>
      </c>
      <c r="I2029" s="74">
        <f t="shared" si="31"/>
        <v>0</v>
      </c>
    </row>
    <row r="2030" spans="1:9" ht="15.6">
      <c r="A2030" s="70">
        <f>'Balance N'!I2033</f>
        <v>0</v>
      </c>
      <c r="B2030" s="71">
        <f>'Balance N'!J2033</f>
        <v>0</v>
      </c>
      <c r="C2030" s="72">
        <f>'Balance N'!K2033</f>
        <v>0</v>
      </c>
      <c r="D2030" s="72">
        <f>'Balance N'!L2033</f>
        <v>0</v>
      </c>
      <c r="E2030" s="72">
        <f>'Balance N'!M2033</f>
        <v>0</v>
      </c>
      <c r="F2030" s="72">
        <f>'Balance N'!N2033</f>
        <v>0</v>
      </c>
      <c r="G2030" s="72">
        <f>'Balance N'!O2033</f>
        <v>0</v>
      </c>
      <c r="H2030" s="72">
        <f>'Balance N'!P2033</f>
        <v>0</v>
      </c>
      <c r="I2030" s="74">
        <f t="shared" si="31"/>
        <v>0</v>
      </c>
    </row>
    <row r="2031" spans="1:9" ht="15.6">
      <c r="A2031" s="70">
        <f>'Balance N'!I2034</f>
        <v>0</v>
      </c>
      <c r="B2031" s="71">
        <f>'Balance N'!J2034</f>
        <v>0</v>
      </c>
      <c r="C2031" s="72">
        <f>'Balance N'!K2034</f>
        <v>0</v>
      </c>
      <c r="D2031" s="72">
        <f>'Balance N'!L2034</f>
        <v>0</v>
      </c>
      <c r="E2031" s="72">
        <f>'Balance N'!M2034</f>
        <v>0</v>
      </c>
      <c r="F2031" s="72">
        <f>'Balance N'!N2034</f>
        <v>0</v>
      </c>
      <c r="G2031" s="72">
        <f>'Balance N'!O2034</f>
        <v>0</v>
      </c>
      <c r="H2031" s="72">
        <f>'Balance N'!P2034</f>
        <v>0</v>
      </c>
      <c r="I2031" s="74">
        <f t="shared" si="31"/>
        <v>0</v>
      </c>
    </row>
    <row r="2032" spans="1:9" ht="15.6">
      <c r="A2032" s="70">
        <f>'Balance N'!I2035</f>
        <v>0</v>
      </c>
      <c r="B2032" s="71">
        <f>'Balance N'!J2035</f>
        <v>0</v>
      </c>
      <c r="C2032" s="72">
        <f>'Balance N'!K2035</f>
        <v>0</v>
      </c>
      <c r="D2032" s="72">
        <f>'Balance N'!L2035</f>
        <v>0</v>
      </c>
      <c r="E2032" s="72">
        <f>'Balance N'!M2035</f>
        <v>0</v>
      </c>
      <c r="F2032" s="72">
        <f>'Balance N'!N2035</f>
        <v>0</v>
      </c>
      <c r="G2032" s="72">
        <f>'Balance N'!O2035</f>
        <v>0</v>
      </c>
      <c r="H2032" s="72">
        <f>'Balance N'!P2035</f>
        <v>0</v>
      </c>
      <c r="I2032" s="74">
        <f t="shared" si="31"/>
        <v>0</v>
      </c>
    </row>
    <row r="2033" spans="1:9" ht="15.6">
      <c r="A2033" s="70">
        <f>'Balance N'!I2036</f>
        <v>0</v>
      </c>
      <c r="B2033" s="71">
        <f>'Balance N'!J2036</f>
        <v>0</v>
      </c>
      <c r="C2033" s="72">
        <f>'Balance N'!K2036</f>
        <v>0</v>
      </c>
      <c r="D2033" s="72">
        <f>'Balance N'!L2036</f>
        <v>0</v>
      </c>
      <c r="E2033" s="72">
        <f>'Balance N'!M2036</f>
        <v>0</v>
      </c>
      <c r="F2033" s="72">
        <f>'Balance N'!N2036</f>
        <v>0</v>
      </c>
      <c r="G2033" s="72">
        <f>'Balance N'!O2036</f>
        <v>0</v>
      </c>
      <c r="H2033" s="72">
        <f>'Balance N'!P2036</f>
        <v>0</v>
      </c>
      <c r="I2033" s="74">
        <f t="shared" si="31"/>
        <v>0</v>
      </c>
    </row>
    <row r="2034" spans="1:9" ht="15.6">
      <c r="A2034" s="70">
        <f>'Balance N'!I2037</f>
        <v>0</v>
      </c>
      <c r="B2034" s="71">
        <f>'Balance N'!J2037</f>
        <v>0</v>
      </c>
      <c r="C2034" s="72">
        <f>'Balance N'!K2037</f>
        <v>0</v>
      </c>
      <c r="D2034" s="72">
        <f>'Balance N'!L2037</f>
        <v>0</v>
      </c>
      <c r="E2034" s="72">
        <f>'Balance N'!M2037</f>
        <v>0</v>
      </c>
      <c r="F2034" s="72">
        <f>'Balance N'!N2037</f>
        <v>0</v>
      </c>
      <c r="G2034" s="72">
        <f>'Balance N'!O2037</f>
        <v>0</v>
      </c>
      <c r="H2034" s="72">
        <f>'Balance N'!P2037</f>
        <v>0</v>
      </c>
      <c r="I2034" s="74">
        <f t="shared" si="31"/>
        <v>0</v>
      </c>
    </row>
    <row r="2035" spans="1:9" ht="15.6">
      <c r="A2035" s="70">
        <f>'Balance N'!I2038</f>
        <v>0</v>
      </c>
      <c r="B2035" s="71">
        <f>'Balance N'!J2038</f>
        <v>0</v>
      </c>
      <c r="C2035" s="72">
        <f>'Balance N'!K2038</f>
        <v>0</v>
      </c>
      <c r="D2035" s="72">
        <f>'Balance N'!L2038</f>
        <v>0</v>
      </c>
      <c r="E2035" s="72">
        <f>'Balance N'!M2038</f>
        <v>0</v>
      </c>
      <c r="F2035" s="72">
        <f>'Balance N'!N2038</f>
        <v>0</v>
      </c>
      <c r="G2035" s="72">
        <f>'Balance N'!O2038</f>
        <v>0</v>
      </c>
      <c r="H2035" s="72">
        <f>'Balance N'!P2038</f>
        <v>0</v>
      </c>
      <c r="I2035" s="74">
        <f t="shared" si="31"/>
        <v>0</v>
      </c>
    </row>
    <row r="2036" spans="1:9" ht="15.6">
      <c r="A2036" s="70">
        <f>'Balance N'!I2039</f>
        <v>0</v>
      </c>
      <c r="B2036" s="71">
        <f>'Balance N'!J2039</f>
        <v>0</v>
      </c>
      <c r="C2036" s="72">
        <f>'Balance N'!K2039</f>
        <v>0</v>
      </c>
      <c r="D2036" s="72">
        <f>'Balance N'!L2039</f>
        <v>0</v>
      </c>
      <c r="E2036" s="72">
        <f>'Balance N'!M2039</f>
        <v>0</v>
      </c>
      <c r="F2036" s="72">
        <f>'Balance N'!N2039</f>
        <v>0</v>
      </c>
      <c r="G2036" s="72">
        <f>'Balance N'!O2039</f>
        <v>0</v>
      </c>
      <c r="H2036" s="72">
        <f>'Balance N'!P2039</f>
        <v>0</v>
      </c>
      <c r="I2036" s="74">
        <f t="shared" si="31"/>
        <v>0</v>
      </c>
    </row>
    <row r="2037" spans="1:9" ht="15.6">
      <c r="A2037" s="70">
        <f>'Balance N'!I2040</f>
        <v>0</v>
      </c>
      <c r="B2037" s="71">
        <f>'Balance N'!J2040</f>
        <v>0</v>
      </c>
      <c r="C2037" s="72">
        <f>'Balance N'!K2040</f>
        <v>0</v>
      </c>
      <c r="D2037" s="72">
        <f>'Balance N'!L2040</f>
        <v>0</v>
      </c>
      <c r="E2037" s="72">
        <f>'Balance N'!M2040</f>
        <v>0</v>
      </c>
      <c r="F2037" s="72">
        <f>'Balance N'!N2040</f>
        <v>0</v>
      </c>
      <c r="G2037" s="72">
        <f>'Balance N'!O2040</f>
        <v>0</v>
      </c>
      <c r="H2037" s="72">
        <f>'Balance N'!P2040</f>
        <v>0</v>
      </c>
      <c r="I2037" s="74">
        <f t="shared" si="31"/>
        <v>0</v>
      </c>
    </row>
    <row r="2038" spans="1:9" ht="15.6">
      <c r="A2038" s="70">
        <f>'Balance N'!I2041</f>
        <v>0</v>
      </c>
      <c r="B2038" s="71">
        <f>'Balance N'!J2041</f>
        <v>0</v>
      </c>
      <c r="C2038" s="72">
        <f>'Balance N'!K2041</f>
        <v>0</v>
      </c>
      <c r="D2038" s="72">
        <f>'Balance N'!L2041</f>
        <v>0</v>
      </c>
      <c r="E2038" s="72">
        <f>'Balance N'!M2041</f>
        <v>0</v>
      </c>
      <c r="F2038" s="72">
        <f>'Balance N'!N2041</f>
        <v>0</v>
      </c>
      <c r="G2038" s="72">
        <f>'Balance N'!O2041</f>
        <v>0</v>
      </c>
      <c r="H2038" s="72">
        <f>'Balance N'!P2041</f>
        <v>0</v>
      </c>
      <c r="I2038" s="74">
        <f t="shared" si="31"/>
        <v>0</v>
      </c>
    </row>
    <row r="2039" spans="1:9" ht="15.6">
      <c r="A2039" s="70">
        <f>'Balance N'!I2042</f>
        <v>0</v>
      </c>
      <c r="B2039" s="71">
        <f>'Balance N'!J2042</f>
        <v>0</v>
      </c>
      <c r="C2039" s="72">
        <f>'Balance N'!K2042</f>
        <v>0</v>
      </c>
      <c r="D2039" s="72">
        <f>'Balance N'!L2042</f>
        <v>0</v>
      </c>
      <c r="E2039" s="72">
        <f>'Balance N'!M2042</f>
        <v>0</v>
      </c>
      <c r="F2039" s="72">
        <f>'Balance N'!N2042</f>
        <v>0</v>
      </c>
      <c r="G2039" s="72">
        <f>'Balance N'!O2042</f>
        <v>0</v>
      </c>
      <c r="H2039" s="72">
        <f>'Balance N'!P2042</f>
        <v>0</v>
      </c>
      <c r="I2039" s="74">
        <f t="shared" si="31"/>
        <v>0</v>
      </c>
    </row>
    <row r="2040" spans="1:9" ht="15.6">
      <c r="A2040" s="70">
        <f>'Balance N'!I2043</f>
        <v>0</v>
      </c>
      <c r="B2040" s="71">
        <f>'Balance N'!J2043</f>
        <v>0</v>
      </c>
      <c r="C2040" s="72">
        <f>'Balance N'!K2043</f>
        <v>0</v>
      </c>
      <c r="D2040" s="72">
        <f>'Balance N'!L2043</f>
        <v>0</v>
      </c>
      <c r="E2040" s="72">
        <f>'Balance N'!M2043</f>
        <v>0</v>
      </c>
      <c r="F2040" s="72">
        <f>'Balance N'!N2043</f>
        <v>0</v>
      </c>
      <c r="G2040" s="72">
        <f>'Balance N'!O2043</f>
        <v>0</v>
      </c>
      <c r="H2040" s="72">
        <f>'Balance N'!P2043</f>
        <v>0</v>
      </c>
      <c r="I2040" s="74">
        <f t="shared" si="31"/>
        <v>0</v>
      </c>
    </row>
    <row r="2041" spans="1:9" ht="15.6">
      <c r="A2041" s="70">
        <f>'Balance N'!I2044</f>
        <v>0</v>
      </c>
      <c r="B2041" s="71">
        <f>'Balance N'!J2044</f>
        <v>0</v>
      </c>
      <c r="C2041" s="72">
        <f>'Balance N'!K2044</f>
        <v>0</v>
      </c>
      <c r="D2041" s="72">
        <f>'Balance N'!L2044</f>
        <v>0</v>
      </c>
      <c r="E2041" s="72">
        <f>'Balance N'!M2044</f>
        <v>0</v>
      </c>
      <c r="F2041" s="72">
        <f>'Balance N'!N2044</f>
        <v>0</v>
      </c>
      <c r="G2041" s="72">
        <f>'Balance N'!O2044</f>
        <v>0</v>
      </c>
      <c r="H2041" s="72">
        <f>'Balance N'!P2044</f>
        <v>0</v>
      </c>
      <c r="I2041" s="74">
        <f t="shared" si="31"/>
        <v>0</v>
      </c>
    </row>
    <row r="2042" spans="1:9" ht="15.6">
      <c r="A2042" s="70">
        <f>'Balance N'!I2045</f>
        <v>0</v>
      </c>
      <c r="B2042" s="71">
        <f>'Balance N'!J2045</f>
        <v>0</v>
      </c>
      <c r="C2042" s="72">
        <f>'Balance N'!K2045</f>
        <v>0</v>
      </c>
      <c r="D2042" s="72">
        <f>'Balance N'!L2045</f>
        <v>0</v>
      </c>
      <c r="E2042" s="72">
        <f>'Balance N'!M2045</f>
        <v>0</v>
      </c>
      <c r="F2042" s="72">
        <f>'Balance N'!N2045</f>
        <v>0</v>
      </c>
      <c r="G2042" s="72">
        <f>'Balance N'!O2045</f>
        <v>0</v>
      </c>
      <c r="H2042" s="72">
        <f>'Balance N'!P2045</f>
        <v>0</v>
      </c>
      <c r="I2042" s="74">
        <f t="shared" si="31"/>
        <v>0</v>
      </c>
    </row>
    <row r="2043" spans="1:9" ht="15.6">
      <c r="A2043" s="70">
        <f>'Balance N'!I2046</f>
        <v>0</v>
      </c>
      <c r="B2043" s="71">
        <f>'Balance N'!J2046</f>
        <v>0</v>
      </c>
      <c r="C2043" s="72">
        <f>'Balance N'!K2046</f>
        <v>0</v>
      </c>
      <c r="D2043" s="72">
        <f>'Balance N'!L2046</f>
        <v>0</v>
      </c>
      <c r="E2043" s="72">
        <f>'Balance N'!M2046</f>
        <v>0</v>
      </c>
      <c r="F2043" s="72">
        <f>'Balance N'!N2046</f>
        <v>0</v>
      </c>
      <c r="G2043" s="72">
        <f>'Balance N'!O2046</f>
        <v>0</v>
      </c>
      <c r="H2043" s="72">
        <f>'Balance N'!P2046</f>
        <v>0</v>
      </c>
      <c r="I2043" s="74">
        <f t="shared" si="31"/>
        <v>0</v>
      </c>
    </row>
    <row r="2044" spans="1:9" ht="15.6">
      <c r="A2044" s="70">
        <f>'Balance N'!I2047</f>
        <v>0</v>
      </c>
      <c r="B2044" s="71">
        <f>'Balance N'!J2047</f>
        <v>0</v>
      </c>
      <c r="C2044" s="72">
        <f>'Balance N'!K2047</f>
        <v>0</v>
      </c>
      <c r="D2044" s="72">
        <f>'Balance N'!L2047</f>
        <v>0</v>
      </c>
      <c r="E2044" s="72">
        <f>'Balance N'!M2047</f>
        <v>0</v>
      </c>
      <c r="F2044" s="72">
        <f>'Balance N'!N2047</f>
        <v>0</v>
      </c>
      <c r="G2044" s="72">
        <f>'Balance N'!O2047</f>
        <v>0</v>
      </c>
      <c r="H2044" s="72">
        <f>'Balance N'!P2047</f>
        <v>0</v>
      </c>
      <c r="I2044" s="74">
        <f t="shared" si="31"/>
        <v>0</v>
      </c>
    </row>
    <row r="2045" spans="1:9" ht="15.6">
      <c r="A2045" s="70">
        <f>'Balance N'!I2048</f>
        <v>0</v>
      </c>
      <c r="B2045" s="71">
        <f>'Balance N'!J2048</f>
        <v>0</v>
      </c>
      <c r="C2045" s="72">
        <f>'Balance N'!K2048</f>
        <v>0</v>
      </c>
      <c r="D2045" s="72">
        <f>'Balance N'!L2048</f>
        <v>0</v>
      </c>
      <c r="E2045" s="72">
        <f>'Balance N'!M2048</f>
        <v>0</v>
      </c>
      <c r="F2045" s="72">
        <f>'Balance N'!N2048</f>
        <v>0</v>
      </c>
      <c r="G2045" s="72">
        <f>'Balance N'!O2048</f>
        <v>0</v>
      </c>
      <c r="H2045" s="72">
        <f>'Balance N'!P2048</f>
        <v>0</v>
      </c>
      <c r="I2045" s="74">
        <f t="shared" si="31"/>
        <v>0</v>
      </c>
    </row>
    <row r="2046" spans="1:9" ht="15.6">
      <c r="A2046" s="70">
        <f>'Balance N'!I2049</f>
        <v>0</v>
      </c>
      <c r="B2046" s="71">
        <f>'Balance N'!J2049</f>
        <v>0</v>
      </c>
      <c r="C2046" s="72">
        <f>'Balance N'!K2049</f>
        <v>0</v>
      </c>
      <c r="D2046" s="72">
        <f>'Balance N'!L2049</f>
        <v>0</v>
      </c>
      <c r="E2046" s="72">
        <f>'Balance N'!M2049</f>
        <v>0</v>
      </c>
      <c r="F2046" s="72">
        <f>'Balance N'!N2049</f>
        <v>0</v>
      </c>
      <c r="G2046" s="72">
        <f>'Balance N'!O2049</f>
        <v>0</v>
      </c>
      <c r="H2046" s="72">
        <f>'Balance N'!P2049</f>
        <v>0</v>
      </c>
      <c r="I2046" s="74">
        <f t="shared" si="31"/>
        <v>0</v>
      </c>
    </row>
    <row r="2047" spans="1:9" ht="15.6">
      <c r="A2047" s="70">
        <f>'Balance N'!I2050</f>
        <v>0</v>
      </c>
      <c r="B2047" s="71">
        <f>'Balance N'!J2050</f>
        <v>0</v>
      </c>
      <c r="C2047" s="72">
        <f>'Balance N'!K2050</f>
        <v>0</v>
      </c>
      <c r="D2047" s="72">
        <f>'Balance N'!L2050</f>
        <v>0</v>
      </c>
      <c r="E2047" s="72">
        <f>'Balance N'!M2050</f>
        <v>0</v>
      </c>
      <c r="F2047" s="72">
        <f>'Balance N'!N2050</f>
        <v>0</v>
      </c>
      <c r="G2047" s="72">
        <f>'Balance N'!O2050</f>
        <v>0</v>
      </c>
      <c r="H2047" s="72">
        <f>'Balance N'!P2050</f>
        <v>0</v>
      </c>
      <c r="I2047" s="74">
        <f t="shared" si="31"/>
        <v>0</v>
      </c>
    </row>
    <row r="2048" spans="1:9" ht="15.6">
      <c r="A2048" s="70">
        <f>'Balance N'!I2051</f>
        <v>0</v>
      </c>
      <c r="B2048" s="71">
        <f>'Balance N'!J2051</f>
        <v>0</v>
      </c>
      <c r="C2048" s="72">
        <f>'Balance N'!K2051</f>
        <v>0</v>
      </c>
      <c r="D2048" s="72">
        <f>'Balance N'!L2051</f>
        <v>0</v>
      </c>
      <c r="E2048" s="72">
        <f>'Balance N'!M2051</f>
        <v>0</v>
      </c>
      <c r="F2048" s="72">
        <f>'Balance N'!N2051</f>
        <v>0</v>
      </c>
      <c r="G2048" s="72">
        <f>'Balance N'!O2051</f>
        <v>0</v>
      </c>
      <c r="H2048" s="72">
        <f>'Balance N'!P2051</f>
        <v>0</v>
      </c>
      <c r="I2048" s="74">
        <f t="shared" si="31"/>
        <v>0</v>
      </c>
    </row>
    <row r="2049" spans="1:9" ht="15.6">
      <c r="A2049" s="70">
        <f>'Balance N'!I2052</f>
        <v>0</v>
      </c>
      <c r="B2049" s="71">
        <f>'Balance N'!J2052</f>
        <v>0</v>
      </c>
      <c r="C2049" s="72">
        <f>'Balance N'!K2052</f>
        <v>0</v>
      </c>
      <c r="D2049" s="72">
        <f>'Balance N'!L2052</f>
        <v>0</v>
      </c>
      <c r="E2049" s="72">
        <f>'Balance N'!M2052</f>
        <v>0</v>
      </c>
      <c r="F2049" s="72">
        <f>'Balance N'!N2052</f>
        <v>0</v>
      </c>
      <c r="G2049" s="72">
        <f>'Balance N'!O2052</f>
        <v>0</v>
      </c>
      <c r="H2049" s="72">
        <f>'Balance N'!P2052</f>
        <v>0</v>
      </c>
      <c r="I2049" s="74">
        <f t="shared" si="31"/>
        <v>0</v>
      </c>
    </row>
    <row r="2050" spans="1:9" ht="15.6">
      <c r="A2050" s="70">
        <f>'Balance N'!I2053</f>
        <v>0</v>
      </c>
      <c r="B2050" s="71">
        <f>'Balance N'!J2053</f>
        <v>0</v>
      </c>
      <c r="C2050" s="72">
        <f>'Balance N'!K2053</f>
        <v>0</v>
      </c>
      <c r="D2050" s="72">
        <f>'Balance N'!L2053</f>
        <v>0</v>
      </c>
      <c r="E2050" s="72">
        <f>'Balance N'!M2053</f>
        <v>0</v>
      </c>
      <c r="F2050" s="72">
        <f>'Balance N'!N2053</f>
        <v>0</v>
      </c>
      <c r="G2050" s="72">
        <f>'Balance N'!O2053</f>
        <v>0</v>
      </c>
      <c r="H2050" s="72">
        <f>'Balance N'!P2053</f>
        <v>0</v>
      </c>
      <c r="I2050" s="74">
        <f t="shared" si="31"/>
        <v>0</v>
      </c>
    </row>
    <row r="2051" spans="1:9" ht="15.6">
      <c r="A2051" s="70">
        <f>'Balance N'!I2054</f>
        <v>0</v>
      </c>
      <c r="B2051" s="71">
        <f>'Balance N'!J2054</f>
        <v>0</v>
      </c>
      <c r="C2051" s="72">
        <f>'Balance N'!K2054</f>
        <v>0</v>
      </c>
      <c r="D2051" s="72">
        <f>'Balance N'!L2054</f>
        <v>0</v>
      </c>
      <c r="E2051" s="72">
        <f>'Balance N'!M2054</f>
        <v>0</v>
      </c>
      <c r="F2051" s="72">
        <f>'Balance N'!N2054</f>
        <v>0</v>
      </c>
      <c r="G2051" s="72">
        <f>'Balance N'!O2054</f>
        <v>0</v>
      </c>
      <c r="H2051" s="72">
        <f>'Balance N'!P2054</f>
        <v>0</v>
      </c>
      <c r="I2051" s="74">
        <f t="shared" ref="I2051:I2114" si="32">(C2051-D2051)+(E2051-F2051)-(G2051-H2051)</f>
        <v>0</v>
      </c>
    </row>
    <row r="2052" spans="1:9" ht="15.6">
      <c r="A2052" s="70">
        <f>'Balance N'!I2055</f>
        <v>0</v>
      </c>
      <c r="B2052" s="71">
        <f>'Balance N'!J2055</f>
        <v>0</v>
      </c>
      <c r="C2052" s="72">
        <f>'Balance N'!K2055</f>
        <v>0</v>
      </c>
      <c r="D2052" s="72">
        <f>'Balance N'!L2055</f>
        <v>0</v>
      </c>
      <c r="E2052" s="72">
        <f>'Balance N'!M2055</f>
        <v>0</v>
      </c>
      <c r="F2052" s="72">
        <f>'Balance N'!N2055</f>
        <v>0</v>
      </c>
      <c r="G2052" s="72">
        <f>'Balance N'!O2055</f>
        <v>0</v>
      </c>
      <c r="H2052" s="72">
        <f>'Balance N'!P2055</f>
        <v>0</v>
      </c>
      <c r="I2052" s="74">
        <f t="shared" si="32"/>
        <v>0</v>
      </c>
    </row>
    <row r="2053" spans="1:9" ht="15.6">
      <c r="A2053" s="70">
        <f>'Balance N'!I2056</f>
        <v>0</v>
      </c>
      <c r="B2053" s="71">
        <f>'Balance N'!J2056</f>
        <v>0</v>
      </c>
      <c r="C2053" s="72">
        <f>'Balance N'!K2056</f>
        <v>0</v>
      </c>
      <c r="D2053" s="72">
        <f>'Balance N'!L2056</f>
        <v>0</v>
      </c>
      <c r="E2053" s="72">
        <f>'Balance N'!M2056</f>
        <v>0</v>
      </c>
      <c r="F2053" s="72">
        <f>'Balance N'!N2056</f>
        <v>0</v>
      </c>
      <c r="G2053" s="72">
        <f>'Balance N'!O2056</f>
        <v>0</v>
      </c>
      <c r="H2053" s="72">
        <f>'Balance N'!P2056</f>
        <v>0</v>
      </c>
      <c r="I2053" s="74">
        <f t="shared" si="32"/>
        <v>0</v>
      </c>
    </row>
    <row r="2054" spans="1:9" ht="15.6">
      <c r="A2054" s="70">
        <f>'Balance N'!I2057</f>
        <v>0</v>
      </c>
      <c r="B2054" s="71">
        <f>'Balance N'!J2057</f>
        <v>0</v>
      </c>
      <c r="C2054" s="72">
        <f>'Balance N'!K2057</f>
        <v>0</v>
      </c>
      <c r="D2054" s="72">
        <f>'Balance N'!L2057</f>
        <v>0</v>
      </c>
      <c r="E2054" s="72">
        <f>'Balance N'!M2057</f>
        <v>0</v>
      </c>
      <c r="F2054" s="72">
        <f>'Balance N'!N2057</f>
        <v>0</v>
      </c>
      <c r="G2054" s="72">
        <f>'Balance N'!O2057</f>
        <v>0</v>
      </c>
      <c r="H2054" s="72">
        <f>'Balance N'!P2057</f>
        <v>0</v>
      </c>
      <c r="I2054" s="74">
        <f t="shared" si="32"/>
        <v>0</v>
      </c>
    </row>
    <row r="2055" spans="1:9" ht="15.6">
      <c r="A2055" s="70">
        <f>'Balance N'!I2058</f>
        <v>0</v>
      </c>
      <c r="B2055" s="71">
        <f>'Balance N'!J2058</f>
        <v>0</v>
      </c>
      <c r="C2055" s="72">
        <f>'Balance N'!K2058</f>
        <v>0</v>
      </c>
      <c r="D2055" s="72">
        <f>'Balance N'!L2058</f>
        <v>0</v>
      </c>
      <c r="E2055" s="72">
        <f>'Balance N'!M2058</f>
        <v>0</v>
      </c>
      <c r="F2055" s="72">
        <f>'Balance N'!N2058</f>
        <v>0</v>
      </c>
      <c r="G2055" s="72">
        <f>'Balance N'!O2058</f>
        <v>0</v>
      </c>
      <c r="H2055" s="72">
        <f>'Balance N'!P2058</f>
        <v>0</v>
      </c>
      <c r="I2055" s="74">
        <f t="shared" si="32"/>
        <v>0</v>
      </c>
    </row>
    <row r="2056" spans="1:9" ht="15.6">
      <c r="A2056" s="70">
        <f>'Balance N'!I2059</f>
        <v>0</v>
      </c>
      <c r="B2056" s="71">
        <f>'Balance N'!J2059</f>
        <v>0</v>
      </c>
      <c r="C2056" s="72">
        <f>'Balance N'!K2059</f>
        <v>0</v>
      </c>
      <c r="D2056" s="72">
        <f>'Balance N'!L2059</f>
        <v>0</v>
      </c>
      <c r="E2056" s="72">
        <f>'Balance N'!M2059</f>
        <v>0</v>
      </c>
      <c r="F2056" s="72">
        <f>'Balance N'!N2059</f>
        <v>0</v>
      </c>
      <c r="G2056" s="72">
        <f>'Balance N'!O2059</f>
        <v>0</v>
      </c>
      <c r="H2056" s="72">
        <f>'Balance N'!P2059</f>
        <v>0</v>
      </c>
      <c r="I2056" s="74">
        <f t="shared" si="32"/>
        <v>0</v>
      </c>
    </row>
    <row r="2057" spans="1:9" ht="15.6">
      <c r="A2057" s="70">
        <f>'Balance N'!I2060</f>
        <v>0</v>
      </c>
      <c r="B2057" s="71">
        <f>'Balance N'!J2060</f>
        <v>0</v>
      </c>
      <c r="C2057" s="72">
        <f>'Balance N'!K2060</f>
        <v>0</v>
      </c>
      <c r="D2057" s="72">
        <f>'Balance N'!L2060</f>
        <v>0</v>
      </c>
      <c r="E2057" s="72">
        <f>'Balance N'!M2060</f>
        <v>0</v>
      </c>
      <c r="F2057" s="72">
        <f>'Balance N'!N2060</f>
        <v>0</v>
      </c>
      <c r="G2057" s="72">
        <f>'Balance N'!O2060</f>
        <v>0</v>
      </c>
      <c r="H2057" s="72">
        <f>'Balance N'!P2060</f>
        <v>0</v>
      </c>
      <c r="I2057" s="74">
        <f t="shared" si="32"/>
        <v>0</v>
      </c>
    </row>
    <row r="2058" spans="1:9" ht="15.6">
      <c r="A2058" s="70">
        <f>'Balance N'!I2061</f>
        <v>0</v>
      </c>
      <c r="B2058" s="71">
        <f>'Balance N'!J2061</f>
        <v>0</v>
      </c>
      <c r="C2058" s="72">
        <f>'Balance N'!K2061</f>
        <v>0</v>
      </c>
      <c r="D2058" s="72">
        <f>'Balance N'!L2061</f>
        <v>0</v>
      </c>
      <c r="E2058" s="72">
        <f>'Balance N'!M2061</f>
        <v>0</v>
      </c>
      <c r="F2058" s="72">
        <f>'Balance N'!N2061</f>
        <v>0</v>
      </c>
      <c r="G2058" s="72">
        <f>'Balance N'!O2061</f>
        <v>0</v>
      </c>
      <c r="H2058" s="72">
        <f>'Balance N'!P2061</f>
        <v>0</v>
      </c>
      <c r="I2058" s="74">
        <f t="shared" si="32"/>
        <v>0</v>
      </c>
    </row>
    <row r="2059" spans="1:9" ht="15.6">
      <c r="A2059" s="70">
        <f>'Balance N'!I2062</f>
        <v>0</v>
      </c>
      <c r="B2059" s="71">
        <f>'Balance N'!J2062</f>
        <v>0</v>
      </c>
      <c r="C2059" s="72">
        <f>'Balance N'!K2062</f>
        <v>0</v>
      </c>
      <c r="D2059" s="72">
        <f>'Balance N'!L2062</f>
        <v>0</v>
      </c>
      <c r="E2059" s="72">
        <f>'Balance N'!M2062</f>
        <v>0</v>
      </c>
      <c r="F2059" s="72">
        <f>'Balance N'!N2062</f>
        <v>0</v>
      </c>
      <c r="G2059" s="72">
        <f>'Balance N'!O2062</f>
        <v>0</v>
      </c>
      <c r="H2059" s="72">
        <f>'Balance N'!P2062</f>
        <v>0</v>
      </c>
      <c r="I2059" s="74">
        <f t="shared" si="32"/>
        <v>0</v>
      </c>
    </row>
    <row r="2060" spans="1:9" ht="15.6">
      <c r="A2060" s="70">
        <f>'Balance N'!I2063</f>
        <v>0</v>
      </c>
      <c r="B2060" s="71">
        <f>'Balance N'!J2063</f>
        <v>0</v>
      </c>
      <c r="C2060" s="72">
        <f>'Balance N'!K2063</f>
        <v>0</v>
      </c>
      <c r="D2060" s="72">
        <f>'Balance N'!L2063</f>
        <v>0</v>
      </c>
      <c r="E2060" s="72">
        <f>'Balance N'!M2063</f>
        <v>0</v>
      </c>
      <c r="F2060" s="72">
        <f>'Balance N'!N2063</f>
        <v>0</v>
      </c>
      <c r="G2060" s="72">
        <f>'Balance N'!O2063</f>
        <v>0</v>
      </c>
      <c r="H2060" s="72">
        <f>'Balance N'!P2063</f>
        <v>0</v>
      </c>
      <c r="I2060" s="74">
        <f t="shared" si="32"/>
        <v>0</v>
      </c>
    </row>
    <row r="2061" spans="1:9" ht="15.6">
      <c r="A2061" s="70">
        <f>'Balance N'!I2064</f>
        <v>0</v>
      </c>
      <c r="B2061" s="71">
        <f>'Balance N'!J2064</f>
        <v>0</v>
      </c>
      <c r="C2061" s="72">
        <f>'Balance N'!K2064</f>
        <v>0</v>
      </c>
      <c r="D2061" s="72">
        <f>'Balance N'!L2064</f>
        <v>0</v>
      </c>
      <c r="E2061" s="72">
        <f>'Balance N'!M2064</f>
        <v>0</v>
      </c>
      <c r="F2061" s="72">
        <f>'Balance N'!N2064</f>
        <v>0</v>
      </c>
      <c r="G2061" s="72">
        <f>'Balance N'!O2064</f>
        <v>0</v>
      </c>
      <c r="H2061" s="72">
        <f>'Balance N'!P2064</f>
        <v>0</v>
      </c>
      <c r="I2061" s="74">
        <f t="shared" si="32"/>
        <v>0</v>
      </c>
    </row>
    <row r="2062" spans="1:9" ht="15.6">
      <c r="A2062" s="70">
        <f>'Balance N'!I2065</f>
        <v>0</v>
      </c>
      <c r="B2062" s="71">
        <f>'Balance N'!J2065</f>
        <v>0</v>
      </c>
      <c r="C2062" s="72">
        <f>'Balance N'!K2065</f>
        <v>0</v>
      </c>
      <c r="D2062" s="72">
        <f>'Balance N'!L2065</f>
        <v>0</v>
      </c>
      <c r="E2062" s="72">
        <f>'Balance N'!M2065</f>
        <v>0</v>
      </c>
      <c r="F2062" s="72">
        <f>'Balance N'!N2065</f>
        <v>0</v>
      </c>
      <c r="G2062" s="72">
        <f>'Balance N'!O2065</f>
        <v>0</v>
      </c>
      <c r="H2062" s="72">
        <f>'Balance N'!P2065</f>
        <v>0</v>
      </c>
      <c r="I2062" s="74">
        <f t="shared" si="32"/>
        <v>0</v>
      </c>
    </row>
    <row r="2063" spans="1:9" ht="15.6">
      <c r="A2063" s="70">
        <f>'Balance N'!I2066</f>
        <v>0</v>
      </c>
      <c r="B2063" s="71">
        <f>'Balance N'!J2066</f>
        <v>0</v>
      </c>
      <c r="C2063" s="72">
        <f>'Balance N'!K2066</f>
        <v>0</v>
      </c>
      <c r="D2063" s="72">
        <f>'Balance N'!L2066</f>
        <v>0</v>
      </c>
      <c r="E2063" s="72">
        <f>'Balance N'!M2066</f>
        <v>0</v>
      </c>
      <c r="F2063" s="72">
        <f>'Balance N'!N2066</f>
        <v>0</v>
      </c>
      <c r="G2063" s="72">
        <f>'Balance N'!O2066</f>
        <v>0</v>
      </c>
      <c r="H2063" s="72">
        <f>'Balance N'!P2066</f>
        <v>0</v>
      </c>
      <c r="I2063" s="74">
        <f t="shared" si="32"/>
        <v>0</v>
      </c>
    </row>
    <row r="2064" spans="1:9" ht="15.6">
      <c r="A2064" s="70">
        <f>'Balance N'!I2067</f>
        <v>0</v>
      </c>
      <c r="B2064" s="71">
        <f>'Balance N'!J2067</f>
        <v>0</v>
      </c>
      <c r="C2064" s="72">
        <f>'Balance N'!K2067</f>
        <v>0</v>
      </c>
      <c r="D2064" s="72">
        <f>'Balance N'!L2067</f>
        <v>0</v>
      </c>
      <c r="E2064" s="72">
        <f>'Balance N'!M2067</f>
        <v>0</v>
      </c>
      <c r="F2064" s="72">
        <f>'Balance N'!N2067</f>
        <v>0</v>
      </c>
      <c r="G2064" s="72">
        <f>'Balance N'!O2067</f>
        <v>0</v>
      </c>
      <c r="H2064" s="72">
        <f>'Balance N'!P2067</f>
        <v>0</v>
      </c>
      <c r="I2064" s="74">
        <f t="shared" si="32"/>
        <v>0</v>
      </c>
    </row>
    <row r="2065" spans="1:9" ht="15.6">
      <c r="A2065" s="70">
        <f>'Balance N'!I2068</f>
        <v>0</v>
      </c>
      <c r="B2065" s="71">
        <f>'Balance N'!J2068</f>
        <v>0</v>
      </c>
      <c r="C2065" s="72">
        <f>'Balance N'!K2068</f>
        <v>0</v>
      </c>
      <c r="D2065" s="72">
        <f>'Balance N'!L2068</f>
        <v>0</v>
      </c>
      <c r="E2065" s="72">
        <f>'Balance N'!M2068</f>
        <v>0</v>
      </c>
      <c r="F2065" s="72">
        <f>'Balance N'!N2068</f>
        <v>0</v>
      </c>
      <c r="G2065" s="72">
        <f>'Balance N'!O2068</f>
        <v>0</v>
      </c>
      <c r="H2065" s="72">
        <f>'Balance N'!P2068</f>
        <v>0</v>
      </c>
      <c r="I2065" s="74">
        <f t="shared" si="32"/>
        <v>0</v>
      </c>
    </row>
    <row r="2066" spans="1:9" ht="15.6">
      <c r="A2066" s="70">
        <f>'Balance N'!I2069</f>
        <v>0</v>
      </c>
      <c r="B2066" s="71">
        <f>'Balance N'!J2069</f>
        <v>0</v>
      </c>
      <c r="C2066" s="72">
        <f>'Balance N'!K2069</f>
        <v>0</v>
      </c>
      <c r="D2066" s="72">
        <f>'Balance N'!L2069</f>
        <v>0</v>
      </c>
      <c r="E2066" s="72">
        <f>'Balance N'!M2069</f>
        <v>0</v>
      </c>
      <c r="F2066" s="72">
        <f>'Balance N'!N2069</f>
        <v>0</v>
      </c>
      <c r="G2066" s="72">
        <f>'Balance N'!O2069</f>
        <v>0</v>
      </c>
      <c r="H2066" s="72">
        <f>'Balance N'!P2069</f>
        <v>0</v>
      </c>
      <c r="I2066" s="74">
        <f t="shared" si="32"/>
        <v>0</v>
      </c>
    </row>
    <row r="2067" spans="1:9" ht="15.6">
      <c r="A2067" s="70">
        <f>'Balance N'!I2070</f>
        <v>0</v>
      </c>
      <c r="B2067" s="71">
        <f>'Balance N'!J2070</f>
        <v>0</v>
      </c>
      <c r="C2067" s="72">
        <f>'Balance N'!K2070</f>
        <v>0</v>
      </c>
      <c r="D2067" s="72">
        <f>'Balance N'!L2070</f>
        <v>0</v>
      </c>
      <c r="E2067" s="72">
        <f>'Balance N'!M2070</f>
        <v>0</v>
      </c>
      <c r="F2067" s="72">
        <f>'Balance N'!N2070</f>
        <v>0</v>
      </c>
      <c r="G2067" s="72">
        <f>'Balance N'!O2070</f>
        <v>0</v>
      </c>
      <c r="H2067" s="72">
        <f>'Balance N'!P2070</f>
        <v>0</v>
      </c>
      <c r="I2067" s="74">
        <f t="shared" si="32"/>
        <v>0</v>
      </c>
    </row>
    <row r="2068" spans="1:9" ht="15.6">
      <c r="A2068" s="70">
        <f>'Balance N'!I2071</f>
        <v>0</v>
      </c>
      <c r="B2068" s="71">
        <f>'Balance N'!J2071</f>
        <v>0</v>
      </c>
      <c r="C2068" s="72">
        <f>'Balance N'!K2071</f>
        <v>0</v>
      </c>
      <c r="D2068" s="72">
        <f>'Balance N'!L2071</f>
        <v>0</v>
      </c>
      <c r="E2068" s="72">
        <f>'Balance N'!M2071</f>
        <v>0</v>
      </c>
      <c r="F2068" s="72">
        <f>'Balance N'!N2071</f>
        <v>0</v>
      </c>
      <c r="G2068" s="72">
        <f>'Balance N'!O2071</f>
        <v>0</v>
      </c>
      <c r="H2068" s="72">
        <f>'Balance N'!P2071</f>
        <v>0</v>
      </c>
      <c r="I2068" s="74">
        <f t="shared" si="32"/>
        <v>0</v>
      </c>
    </row>
    <row r="2069" spans="1:9" ht="15.6">
      <c r="A2069" s="70">
        <f>'Balance N'!I2072</f>
        <v>0</v>
      </c>
      <c r="B2069" s="71">
        <f>'Balance N'!J2072</f>
        <v>0</v>
      </c>
      <c r="C2069" s="72">
        <f>'Balance N'!K2072</f>
        <v>0</v>
      </c>
      <c r="D2069" s="72">
        <f>'Balance N'!L2072</f>
        <v>0</v>
      </c>
      <c r="E2069" s="72">
        <f>'Balance N'!M2072</f>
        <v>0</v>
      </c>
      <c r="F2069" s="72">
        <f>'Balance N'!N2072</f>
        <v>0</v>
      </c>
      <c r="G2069" s="72">
        <f>'Balance N'!O2072</f>
        <v>0</v>
      </c>
      <c r="H2069" s="72">
        <f>'Balance N'!P2072</f>
        <v>0</v>
      </c>
      <c r="I2069" s="74">
        <f t="shared" si="32"/>
        <v>0</v>
      </c>
    </row>
    <row r="2070" spans="1:9" ht="15.6">
      <c r="A2070" s="70">
        <f>'Balance N'!I2073</f>
        <v>0</v>
      </c>
      <c r="B2070" s="71">
        <f>'Balance N'!J2073</f>
        <v>0</v>
      </c>
      <c r="C2070" s="72">
        <f>'Balance N'!K2073</f>
        <v>0</v>
      </c>
      <c r="D2070" s="72">
        <f>'Balance N'!L2073</f>
        <v>0</v>
      </c>
      <c r="E2070" s="72">
        <f>'Balance N'!M2073</f>
        <v>0</v>
      </c>
      <c r="F2070" s="72">
        <f>'Balance N'!N2073</f>
        <v>0</v>
      </c>
      <c r="G2070" s="72">
        <f>'Balance N'!O2073</f>
        <v>0</v>
      </c>
      <c r="H2070" s="72">
        <f>'Balance N'!P2073</f>
        <v>0</v>
      </c>
      <c r="I2070" s="74">
        <f t="shared" si="32"/>
        <v>0</v>
      </c>
    </row>
    <row r="2071" spans="1:9" ht="15.6">
      <c r="A2071" s="70">
        <f>'Balance N'!I2074</f>
        <v>0</v>
      </c>
      <c r="B2071" s="71">
        <f>'Balance N'!J2074</f>
        <v>0</v>
      </c>
      <c r="C2071" s="72">
        <f>'Balance N'!K2074</f>
        <v>0</v>
      </c>
      <c r="D2071" s="72">
        <f>'Balance N'!L2074</f>
        <v>0</v>
      </c>
      <c r="E2071" s="72">
        <f>'Balance N'!M2074</f>
        <v>0</v>
      </c>
      <c r="F2071" s="72">
        <f>'Balance N'!N2074</f>
        <v>0</v>
      </c>
      <c r="G2071" s="72">
        <f>'Balance N'!O2074</f>
        <v>0</v>
      </c>
      <c r="H2071" s="72">
        <f>'Balance N'!P2074</f>
        <v>0</v>
      </c>
      <c r="I2071" s="74">
        <f t="shared" si="32"/>
        <v>0</v>
      </c>
    </row>
    <row r="2072" spans="1:9" ht="15.6">
      <c r="A2072" s="70">
        <f>'Balance N'!I2075</f>
        <v>0</v>
      </c>
      <c r="B2072" s="71">
        <f>'Balance N'!J2075</f>
        <v>0</v>
      </c>
      <c r="C2072" s="72">
        <f>'Balance N'!K2075</f>
        <v>0</v>
      </c>
      <c r="D2072" s="72">
        <f>'Balance N'!L2075</f>
        <v>0</v>
      </c>
      <c r="E2072" s="72">
        <f>'Balance N'!M2075</f>
        <v>0</v>
      </c>
      <c r="F2072" s="72">
        <f>'Balance N'!N2075</f>
        <v>0</v>
      </c>
      <c r="G2072" s="72">
        <f>'Balance N'!O2075</f>
        <v>0</v>
      </c>
      <c r="H2072" s="72">
        <f>'Balance N'!P2075</f>
        <v>0</v>
      </c>
      <c r="I2072" s="74">
        <f t="shared" si="32"/>
        <v>0</v>
      </c>
    </row>
    <row r="2073" spans="1:9" ht="15.6">
      <c r="A2073" s="70">
        <f>'Balance N'!I2076</f>
        <v>0</v>
      </c>
      <c r="B2073" s="71">
        <f>'Balance N'!J2076</f>
        <v>0</v>
      </c>
      <c r="C2073" s="72">
        <f>'Balance N'!K2076</f>
        <v>0</v>
      </c>
      <c r="D2073" s="72">
        <f>'Balance N'!L2076</f>
        <v>0</v>
      </c>
      <c r="E2073" s="72">
        <f>'Balance N'!M2076</f>
        <v>0</v>
      </c>
      <c r="F2073" s="72">
        <f>'Balance N'!N2076</f>
        <v>0</v>
      </c>
      <c r="G2073" s="72">
        <f>'Balance N'!O2076</f>
        <v>0</v>
      </c>
      <c r="H2073" s="72">
        <f>'Balance N'!P2076</f>
        <v>0</v>
      </c>
      <c r="I2073" s="74">
        <f t="shared" si="32"/>
        <v>0</v>
      </c>
    </row>
    <row r="2074" spans="1:9" ht="15.6">
      <c r="A2074" s="70">
        <f>'Balance N'!I2077</f>
        <v>0</v>
      </c>
      <c r="B2074" s="71">
        <f>'Balance N'!J2077</f>
        <v>0</v>
      </c>
      <c r="C2074" s="72">
        <f>'Balance N'!K2077</f>
        <v>0</v>
      </c>
      <c r="D2074" s="72">
        <f>'Balance N'!L2077</f>
        <v>0</v>
      </c>
      <c r="E2074" s="72">
        <f>'Balance N'!M2077</f>
        <v>0</v>
      </c>
      <c r="F2074" s="72">
        <f>'Balance N'!N2077</f>
        <v>0</v>
      </c>
      <c r="G2074" s="72">
        <f>'Balance N'!O2077</f>
        <v>0</v>
      </c>
      <c r="H2074" s="72">
        <f>'Balance N'!P2077</f>
        <v>0</v>
      </c>
      <c r="I2074" s="74">
        <f t="shared" si="32"/>
        <v>0</v>
      </c>
    </row>
    <row r="2075" spans="1:9" ht="15.6">
      <c r="A2075" s="70">
        <f>'Balance N'!I2078</f>
        <v>0</v>
      </c>
      <c r="B2075" s="71">
        <f>'Balance N'!J2078</f>
        <v>0</v>
      </c>
      <c r="C2075" s="72">
        <f>'Balance N'!K2078</f>
        <v>0</v>
      </c>
      <c r="D2075" s="72">
        <f>'Balance N'!L2078</f>
        <v>0</v>
      </c>
      <c r="E2075" s="72">
        <f>'Balance N'!M2078</f>
        <v>0</v>
      </c>
      <c r="F2075" s="72">
        <f>'Balance N'!N2078</f>
        <v>0</v>
      </c>
      <c r="G2075" s="72">
        <f>'Balance N'!O2078</f>
        <v>0</v>
      </c>
      <c r="H2075" s="72">
        <f>'Balance N'!P2078</f>
        <v>0</v>
      </c>
      <c r="I2075" s="74">
        <f t="shared" si="32"/>
        <v>0</v>
      </c>
    </row>
    <row r="2076" spans="1:9" ht="15.6">
      <c r="A2076" s="70">
        <f>'Balance N'!I2079</f>
        <v>0</v>
      </c>
      <c r="B2076" s="71">
        <f>'Balance N'!J2079</f>
        <v>0</v>
      </c>
      <c r="C2076" s="72">
        <f>'Balance N'!K2079</f>
        <v>0</v>
      </c>
      <c r="D2076" s="72">
        <f>'Balance N'!L2079</f>
        <v>0</v>
      </c>
      <c r="E2076" s="72">
        <f>'Balance N'!M2079</f>
        <v>0</v>
      </c>
      <c r="F2076" s="72">
        <f>'Balance N'!N2079</f>
        <v>0</v>
      </c>
      <c r="G2076" s="72">
        <f>'Balance N'!O2079</f>
        <v>0</v>
      </c>
      <c r="H2076" s="72">
        <f>'Balance N'!P2079</f>
        <v>0</v>
      </c>
      <c r="I2076" s="74">
        <f t="shared" si="32"/>
        <v>0</v>
      </c>
    </row>
    <row r="2077" spans="1:9" ht="15.6">
      <c r="A2077" s="70">
        <f>'Balance N'!I2080</f>
        <v>0</v>
      </c>
      <c r="B2077" s="71">
        <f>'Balance N'!J2080</f>
        <v>0</v>
      </c>
      <c r="C2077" s="72">
        <f>'Balance N'!K2080</f>
        <v>0</v>
      </c>
      <c r="D2077" s="72">
        <f>'Balance N'!L2080</f>
        <v>0</v>
      </c>
      <c r="E2077" s="72">
        <f>'Balance N'!M2080</f>
        <v>0</v>
      </c>
      <c r="F2077" s="72">
        <f>'Balance N'!N2080</f>
        <v>0</v>
      </c>
      <c r="G2077" s="72">
        <f>'Balance N'!O2080</f>
        <v>0</v>
      </c>
      <c r="H2077" s="72">
        <f>'Balance N'!P2080</f>
        <v>0</v>
      </c>
      <c r="I2077" s="74">
        <f t="shared" si="32"/>
        <v>0</v>
      </c>
    </row>
    <row r="2078" spans="1:9" ht="15.6">
      <c r="A2078" s="70">
        <f>'Balance N'!I2081</f>
        <v>0</v>
      </c>
      <c r="B2078" s="71">
        <f>'Balance N'!J2081</f>
        <v>0</v>
      </c>
      <c r="C2078" s="72">
        <f>'Balance N'!K2081</f>
        <v>0</v>
      </c>
      <c r="D2078" s="72">
        <f>'Balance N'!L2081</f>
        <v>0</v>
      </c>
      <c r="E2078" s="72">
        <f>'Balance N'!M2081</f>
        <v>0</v>
      </c>
      <c r="F2078" s="72">
        <f>'Balance N'!N2081</f>
        <v>0</v>
      </c>
      <c r="G2078" s="72">
        <f>'Balance N'!O2081</f>
        <v>0</v>
      </c>
      <c r="H2078" s="72">
        <f>'Balance N'!P2081</f>
        <v>0</v>
      </c>
      <c r="I2078" s="74">
        <f t="shared" si="32"/>
        <v>0</v>
      </c>
    </row>
    <row r="2079" spans="1:9" ht="15.6">
      <c r="A2079" s="70">
        <f>'Balance N'!I2082</f>
        <v>0</v>
      </c>
      <c r="B2079" s="71">
        <f>'Balance N'!J2082</f>
        <v>0</v>
      </c>
      <c r="C2079" s="72">
        <f>'Balance N'!K2082</f>
        <v>0</v>
      </c>
      <c r="D2079" s="72">
        <f>'Balance N'!L2082</f>
        <v>0</v>
      </c>
      <c r="E2079" s="72">
        <f>'Balance N'!M2082</f>
        <v>0</v>
      </c>
      <c r="F2079" s="72">
        <f>'Balance N'!N2082</f>
        <v>0</v>
      </c>
      <c r="G2079" s="72">
        <f>'Balance N'!O2082</f>
        <v>0</v>
      </c>
      <c r="H2079" s="72">
        <f>'Balance N'!P2082</f>
        <v>0</v>
      </c>
      <c r="I2079" s="74">
        <f t="shared" si="32"/>
        <v>0</v>
      </c>
    </row>
    <row r="2080" spans="1:9" ht="15.6">
      <c r="A2080" s="70">
        <f>'Balance N'!I2083</f>
        <v>0</v>
      </c>
      <c r="B2080" s="71">
        <f>'Balance N'!J2083</f>
        <v>0</v>
      </c>
      <c r="C2080" s="72">
        <f>'Balance N'!K2083</f>
        <v>0</v>
      </c>
      <c r="D2080" s="72">
        <f>'Balance N'!L2083</f>
        <v>0</v>
      </c>
      <c r="E2080" s="72">
        <f>'Balance N'!M2083</f>
        <v>0</v>
      </c>
      <c r="F2080" s="72">
        <f>'Balance N'!N2083</f>
        <v>0</v>
      </c>
      <c r="G2080" s="72">
        <f>'Balance N'!O2083</f>
        <v>0</v>
      </c>
      <c r="H2080" s="72">
        <f>'Balance N'!P2083</f>
        <v>0</v>
      </c>
      <c r="I2080" s="74">
        <f t="shared" si="32"/>
        <v>0</v>
      </c>
    </row>
    <row r="2081" spans="1:9" ht="15.6">
      <c r="A2081" s="70">
        <f>'Balance N'!I2084</f>
        <v>0</v>
      </c>
      <c r="B2081" s="71">
        <f>'Balance N'!J2084</f>
        <v>0</v>
      </c>
      <c r="C2081" s="72">
        <f>'Balance N'!K2084</f>
        <v>0</v>
      </c>
      <c r="D2081" s="72">
        <f>'Balance N'!L2084</f>
        <v>0</v>
      </c>
      <c r="E2081" s="72">
        <f>'Balance N'!M2084</f>
        <v>0</v>
      </c>
      <c r="F2081" s="72">
        <f>'Balance N'!N2084</f>
        <v>0</v>
      </c>
      <c r="G2081" s="72">
        <f>'Balance N'!O2084</f>
        <v>0</v>
      </c>
      <c r="H2081" s="72">
        <f>'Balance N'!P2084</f>
        <v>0</v>
      </c>
      <c r="I2081" s="74">
        <f t="shared" si="32"/>
        <v>0</v>
      </c>
    </row>
    <row r="2082" spans="1:9" ht="15.6">
      <c r="A2082" s="70">
        <f>'Balance N'!I2085</f>
        <v>0</v>
      </c>
      <c r="B2082" s="71">
        <f>'Balance N'!J2085</f>
        <v>0</v>
      </c>
      <c r="C2082" s="72">
        <f>'Balance N'!K2085</f>
        <v>0</v>
      </c>
      <c r="D2082" s="72">
        <f>'Balance N'!L2085</f>
        <v>0</v>
      </c>
      <c r="E2082" s="72">
        <f>'Balance N'!M2085</f>
        <v>0</v>
      </c>
      <c r="F2082" s="72">
        <f>'Balance N'!N2085</f>
        <v>0</v>
      </c>
      <c r="G2082" s="72">
        <f>'Balance N'!O2085</f>
        <v>0</v>
      </c>
      <c r="H2082" s="72">
        <f>'Balance N'!P2085</f>
        <v>0</v>
      </c>
      <c r="I2082" s="74">
        <f t="shared" si="32"/>
        <v>0</v>
      </c>
    </row>
    <row r="2083" spans="1:9" ht="15.6">
      <c r="A2083" s="70">
        <f>'Balance N'!I2086</f>
        <v>0</v>
      </c>
      <c r="B2083" s="71">
        <f>'Balance N'!J2086</f>
        <v>0</v>
      </c>
      <c r="C2083" s="72">
        <f>'Balance N'!K2086</f>
        <v>0</v>
      </c>
      <c r="D2083" s="72">
        <f>'Balance N'!L2086</f>
        <v>0</v>
      </c>
      <c r="E2083" s="72">
        <f>'Balance N'!M2086</f>
        <v>0</v>
      </c>
      <c r="F2083" s="72">
        <f>'Balance N'!N2086</f>
        <v>0</v>
      </c>
      <c r="G2083" s="72">
        <f>'Balance N'!O2086</f>
        <v>0</v>
      </c>
      <c r="H2083" s="72">
        <f>'Balance N'!P2086</f>
        <v>0</v>
      </c>
      <c r="I2083" s="74">
        <f t="shared" si="32"/>
        <v>0</v>
      </c>
    </row>
    <row r="2084" spans="1:9" ht="15.6">
      <c r="A2084" s="70">
        <f>'Balance N'!I2087</f>
        <v>0</v>
      </c>
      <c r="B2084" s="71">
        <f>'Balance N'!J2087</f>
        <v>0</v>
      </c>
      <c r="C2084" s="72">
        <f>'Balance N'!K2087</f>
        <v>0</v>
      </c>
      <c r="D2084" s="72">
        <f>'Balance N'!L2087</f>
        <v>0</v>
      </c>
      <c r="E2084" s="72">
        <f>'Balance N'!M2087</f>
        <v>0</v>
      </c>
      <c r="F2084" s="72">
        <f>'Balance N'!N2087</f>
        <v>0</v>
      </c>
      <c r="G2084" s="72">
        <f>'Balance N'!O2087</f>
        <v>0</v>
      </c>
      <c r="H2084" s="72">
        <f>'Balance N'!P2087</f>
        <v>0</v>
      </c>
      <c r="I2084" s="74">
        <f t="shared" si="32"/>
        <v>0</v>
      </c>
    </row>
    <row r="2085" spans="1:9" ht="15.6">
      <c r="A2085" s="70">
        <f>'Balance N'!I2088</f>
        <v>0</v>
      </c>
      <c r="B2085" s="71">
        <f>'Balance N'!J2088</f>
        <v>0</v>
      </c>
      <c r="C2085" s="72">
        <f>'Balance N'!K2088</f>
        <v>0</v>
      </c>
      <c r="D2085" s="72">
        <f>'Balance N'!L2088</f>
        <v>0</v>
      </c>
      <c r="E2085" s="72">
        <f>'Balance N'!M2088</f>
        <v>0</v>
      </c>
      <c r="F2085" s="72">
        <f>'Balance N'!N2088</f>
        <v>0</v>
      </c>
      <c r="G2085" s="72">
        <f>'Balance N'!O2088</f>
        <v>0</v>
      </c>
      <c r="H2085" s="72">
        <f>'Balance N'!P2088</f>
        <v>0</v>
      </c>
      <c r="I2085" s="74">
        <f t="shared" si="32"/>
        <v>0</v>
      </c>
    </row>
    <row r="2086" spans="1:9" ht="15.6">
      <c r="A2086" s="70">
        <f>'Balance N'!I2089</f>
        <v>0</v>
      </c>
      <c r="B2086" s="71">
        <f>'Balance N'!J2089</f>
        <v>0</v>
      </c>
      <c r="C2086" s="72">
        <f>'Balance N'!K2089</f>
        <v>0</v>
      </c>
      <c r="D2086" s="72">
        <f>'Balance N'!L2089</f>
        <v>0</v>
      </c>
      <c r="E2086" s="72">
        <f>'Balance N'!M2089</f>
        <v>0</v>
      </c>
      <c r="F2086" s="72">
        <f>'Balance N'!N2089</f>
        <v>0</v>
      </c>
      <c r="G2086" s="72">
        <f>'Balance N'!O2089</f>
        <v>0</v>
      </c>
      <c r="H2086" s="72">
        <f>'Balance N'!P2089</f>
        <v>0</v>
      </c>
      <c r="I2086" s="74">
        <f t="shared" si="32"/>
        <v>0</v>
      </c>
    </row>
    <row r="2087" spans="1:9" ht="15.6">
      <c r="A2087" s="70">
        <f>'Balance N'!I2090</f>
        <v>0</v>
      </c>
      <c r="B2087" s="71">
        <f>'Balance N'!J2090</f>
        <v>0</v>
      </c>
      <c r="C2087" s="72">
        <f>'Balance N'!K2090</f>
        <v>0</v>
      </c>
      <c r="D2087" s="72">
        <f>'Balance N'!L2090</f>
        <v>0</v>
      </c>
      <c r="E2087" s="72">
        <f>'Balance N'!M2090</f>
        <v>0</v>
      </c>
      <c r="F2087" s="72">
        <f>'Balance N'!N2090</f>
        <v>0</v>
      </c>
      <c r="G2087" s="72">
        <f>'Balance N'!O2090</f>
        <v>0</v>
      </c>
      <c r="H2087" s="72">
        <f>'Balance N'!P2090</f>
        <v>0</v>
      </c>
      <c r="I2087" s="74">
        <f t="shared" si="32"/>
        <v>0</v>
      </c>
    </row>
    <row r="2088" spans="1:9" ht="15.6">
      <c r="A2088" s="70">
        <f>'Balance N'!I2091</f>
        <v>0</v>
      </c>
      <c r="B2088" s="71">
        <f>'Balance N'!J2091</f>
        <v>0</v>
      </c>
      <c r="C2088" s="72">
        <f>'Balance N'!K2091</f>
        <v>0</v>
      </c>
      <c r="D2088" s="72">
        <f>'Balance N'!L2091</f>
        <v>0</v>
      </c>
      <c r="E2088" s="72">
        <f>'Balance N'!M2091</f>
        <v>0</v>
      </c>
      <c r="F2088" s="72">
        <f>'Balance N'!N2091</f>
        <v>0</v>
      </c>
      <c r="G2088" s="72">
        <f>'Balance N'!O2091</f>
        <v>0</v>
      </c>
      <c r="H2088" s="72">
        <f>'Balance N'!P2091</f>
        <v>0</v>
      </c>
      <c r="I2088" s="74">
        <f t="shared" si="32"/>
        <v>0</v>
      </c>
    </row>
    <row r="2089" spans="1:9" ht="15.6">
      <c r="A2089" s="70">
        <f>'Balance N'!I2092</f>
        <v>0</v>
      </c>
      <c r="B2089" s="71">
        <f>'Balance N'!J2092</f>
        <v>0</v>
      </c>
      <c r="C2089" s="72">
        <f>'Balance N'!K2092</f>
        <v>0</v>
      </c>
      <c r="D2089" s="72">
        <f>'Balance N'!L2092</f>
        <v>0</v>
      </c>
      <c r="E2089" s="72">
        <f>'Balance N'!M2092</f>
        <v>0</v>
      </c>
      <c r="F2089" s="72">
        <f>'Balance N'!N2092</f>
        <v>0</v>
      </c>
      <c r="G2089" s="72">
        <f>'Balance N'!O2092</f>
        <v>0</v>
      </c>
      <c r="H2089" s="72">
        <f>'Balance N'!P2092</f>
        <v>0</v>
      </c>
      <c r="I2089" s="74">
        <f t="shared" si="32"/>
        <v>0</v>
      </c>
    </row>
    <row r="2090" spans="1:9" ht="15.6">
      <c r="A2090" s="70">
        <f>'Balance N'!I2093</f>
        <v>0</v>
      </c>
      <c r="B2090" s="71">
        <f>'Balance N'!J2093</f>
        <v>0</v>
      </c>
      <c r="C2090" s="72">
        <f>'Balance N'!K2093</f>
        <v>0</v>
      </c>
      <c r="D2090" s="72">
        <f>'Balance N'!L2093</f>
        <v>0</v>
      </c>
      <c r="E2090" s="72">
        <f>'Balance N'!M2093</f>
        <v>0</v>
      </c>
      <c r="F2090" s="72">
        <f>'Balance N'!N2093</f>
        <v>0</v>
      </c>
      <c r="G2090" s="72">
        <f>'Balance N'!O2093</f>
        <v>0</v>
      </c>
      <c r="H2090" s="72">
        <f>'Balance N'!P2093</f>
        <v>0</v>
      </c>
      <c r="I2090" s="74">
        <f t="shared" si="32"/>
        <v>0</v>
      </c>
    </row>
    <row r="2091" spans="1:9" ht="15.6">
      <c r="A2091" s="70">
        <f>'Balance N'!I2094</f>
        <v>0</v>
      </c>
      <c r="B2091" s="71">
        <f>'Balance N'!J2094</f>
        <v>0</v>
      </c>
      <c r="C2091" s="72">
        <f>'Balance N'!K2094</f>
        <v>0</v>
      </c>
      <c r="D2091" s="72">
        <f>'Balance N'!L2094</f>
        <v>0</v>
      </c>
      <c r="E2091" s="72">
        <f>'Balance N'!M2094</f>
        <v>0</v>
      </c>
      <c r="F2091" s="72">
        <f>'Balance N'!N2094</f>
        <v>0</v>
      </c>
      <c r="G2091" s="72">
        <f>'Balance N'!O2094</f>
        <v>0</v>
      </c>
      <c r="H2091" s="72">
        <f>'Balance N'!P2094</f>
        <v>0</v>
      </c>
      <c r="I2091" s="74">
        <f t="shared" si="32"/>
        <v>0</v>
      </c>
    </row>
    <row r="2092" spans="1:9" ht="15.6">
      <c r="A2092" s="70">
        <f>'Balance N'!I2095</f>
        <v>0</v>
      </c>
      <c r="B2092" s="71">
        <f>'Balance N'!J2095</f>
        <v>0</v>
      </c>
      <c r="C2092" s="72">
        <f>'Balance N'!K2095</f>
        <v>0</v>
      </c>
      <c r="D2092" s="72">
        <f>'Balance N'!L2095</f>
        <v>0</v>
      </c>
      <c r="E2092" s="72">
        <f>'Balance N'!M2095</f>
        <v>0</v>
      </c>
      <c r="F2092" s="72">
        <f>'Balance N'!N2095</f>
        <v>0</v>
      </c>
      <c r="G2092" s="72">
        <f>'Balance N'!O2095</f>
        <v>0</v>
      </c>
      <c r="H2092" s="72">
        <f>'Balance N'!P2095</f>
        <v>0</v>
      </c>
      <c r="I2092" s="74">
        <f t="shared" si="32"/>
        <v>0</v>
      </c>
    </row>
    <row r="2093" spans="1:9" ht="15.6">
      <c r="A2093" s="70">
        <f>'Balance N'!I2096</f>
        <v>0</v>
      </c>
      <c r="B2093" s="71">
        <f>'Balance N'!J2096</f>
        <v>0</v>
      </c>
      <c r="C2093" s="72">
        <f>'Balance N'!K2096</f>
        <v>0</v>
      </c>
      <c r="D2093" s="72">
        <f>'Balance N'!L2096</f>
        <v>0</v>
      </c>
      <c r="E2093" s="72">
        <f>'Balance N'!M2096</f>
        <v>0</v>
      </c>
      <c r="F2093" s="72">
        <f>'Balance N'!N2096</f>
        <v>0</v>
      </c>
      <c r="G2093" s="72">
        <f>'Balance N'!O2096</f>
        <v>0</v>
      </c>
      <c r="H2093" s="72">
        <f>'Balance N'!P2096</f>
        <v>0</v>
      </c>
      <c r="I2093" s="74">
        <f t="shared" si="32"/>
        <v>0</v>
      </c>
    </row>
    <row r="2094" spans="1:9" ht="15.6">
      <c r="A2094" s="70">
        <f>'Balance N'!I2097</f>
        <v>0</v>
      </c>
      <c r="B2094" s="71">
        <f>'Balance N'!J2097</f>
        <v>0</v>
      </c>
      <c r="C2094" s="72">
        <f>'Balance N'!K2097</f>
        <v>0</v>
      </c>
      <c r="D2094" s="72">
        <f>'Balance N'!L2097</f>
        <v>0</v>
      </c>
      <c r="E2094" s="72">
        <f>'Balance N'!M2097</f>
        <v>0</v>
      </c>
      <c r="F2094" s="72">
        <f>'Balance N'!N2097</f>
        <v>0</v>
      </c>
      <c r="G2094" s="72">
        <f>'Balance N'!O2097</f>
        <v>0</v>
      </c>
      <c r="H2094" s="72">
        <f>'Balance N'!P2097</f>
        <v>0</v>
      </c>
      <c r="I2094" s="74">
        <f t="shared" si="32"/>
        <v>0</v>
      </c>
    </row>
    <row r="2095" spans="1:9" ht="15.6">
      <c r="A2095" s="70">
        <f>'Balance N'!I2098</f>
        <v>0</v>
      </c>
      <c r="B2095" s="71">
        <f>'Balance N'!J2098</f>
        <v>0</v>
      </c>
      <c r="C2095" s="72">
        <f>'Balance N'!K2098</f>
        <v>0</v>
      </c>
      <c r="D2095" s="72">
        <f>'Balance N'!L2098</f>
        <v>0</v>
      </c>
      <c r="E2095" s="72">
        <f>'Balance N'!M2098</f>
        <v>0</v>
      </c>
      <c r="F2095" s="72">
        <f>'Balance N'!N2098</f>
        <v>0</v>
      </c>
      <c r="G2095" s="72">
        <f>'Balance N'!O2098</f>
        <v>0</v>
      </c>
      <c r="H2095" s="72">
        <f>'Balance N'!P2098</f>
        <v>0</v>
      </c>
      <c r="I2095" s="74">
        <f t="shared" si="32"/>
        <v>0</v>
      </c>
    </row>
    <row r="2096" spans="1:9" ht="15.6">
      <c r="A2096" s="70">
        <f>'Balance N'!I2099</f>
        <v>0</v>
      </c>
      <c r="B2096" s="71">
        <f>'Balance N'!J2099</f>
        <v>0</v>
      </c>
      <c r="C2096" s="72">
        <f>'Balance N'!K2099</f>
        <v>0</v>
      </c>
      <c r="D2096" s="72">
        <f>'Balance N'!L2099</f>
        <v>0</v>
      </c>
      <c r="E2096" s="72">
        <f>'Balance N'!M2099</f>
        <v>0</v>
      </c>
      <c r="F2096" s="72">
        <f>'Balance N'!N2099</f>
        <v>0</v>
      </c>
      <c r="G2096" s="72">
        <f>'Balance N'!O2099</f>
        <v>0</v>
      </c>
      <c r="H2096" s="72">
        <f>'Balance N'!P2099</f>
        <v>0</v>
      </c>
      <c r="I2096" s="74">
        <f t="shared" si="32"/>
        <v>0</v>
      </c>
    </row>
    <row r="2097" spans="1:9" ht="15.6">
      <c r="A2097" s="70">
        <f>'Balance N'!I2100</f>
        <v>0</v>
      </c>
      <c r="B2097" s="71">
        <f>'Balance N'!J2100</f>
        <v>0</v>
      </c>
      <c r="C2097" s="72">
        <f>'Balance N'!K2100</f>
        <v>0</v>
      </c>
      <c r="D2097" s="72">
        <f>'Balance N'!L2100</f>
        <v>0</v>
      </c>
      <c r="E2097" s="72">
        <f>'Balance N'!M2100</f>
        <v>0</v>
      </c>
      <c r="F2097" s="72">
        <f>'Balance N'!N2100</f>
        <v>0</v>
      </c>
      <c r="G2097" s="72">
        <f>'Balance N'!O2100</f>
        <v>0</v>
      </c>
      <c r="H2097" s="72">
        <f>'Balance N'!P2100</f>
        <v>0</v>
      </c>
      <c r="I2097" s="74">
        <f t="shared" si="32"/>
        <v>0</v>
      </c>
    </row>
    <row r="2098" spans="1:9" ht="15.6">
      <c r="A2098" s="70">
        <f>'Balance N'!I2101</f>
        <v>0</v>
      </c>
      <c r="B2098" s="71">
        <f>'Balance N'!J2101</f>
        <v>0</v>
      </c>
      <c r="C2098" s="72">
        <f>'Balance N'!K2101</f>
        <v>0</v>
      </c>
      <c r="D2098" s="72">
        <f>'Balance N'!L2101</f>
        <v>0</v>
      </c>
      <c r="E2098" s="72">
        <f>'Balance N'!M2101</f>
        <v>0</v>
      </c>
      <c r="F2098" s="72">
        <f>'Balance N'!N2101</f>
        <v>0</v>
      </c>
      <c r="G2098" s="72">
        <f>'Balance N'!O2101</f>
        <v>0</v>
      </c>
      <c r="H2098" s="72">
        <f>'Balance N'!P2101</f>
        <v>0</v>
      </c>
      <c r="I2098" s="74">
        <f t="shared" si="32"/>
        <v>0</v>
      </c>
    </row>
    <row r="2099" spans="1:9" ht="15.6">
      <c r="A2099" s="70">
        <f>'Balance N'!I2102</f>
        <v>0</v>
      </c>
      <c r="B2099" s="71">
        <f>'Balance N'!J2102</f>
        <v>0</v>
      </c>
      <c r="C2099" s="72">
        <f>'Balance N'!K2102</f>
        <v>0</v>
      </c>
      <c r="D2099" s="72">
        <f>'Balance N'!L2102</f>
        <v>0</v>
      </c>
      <c r="E2099" s="72">
        <f>'Balance N'!M2102</f>
        <v>0</v>
      </c>
      <c r="F2099" s="72">
        <f>'Balance N'!N2102</f>
        <v>0</v>
      </c>
      <c r="G2099" s="72">
        <f>'Balance N'!O2102</f>
        <v>0</v>
      </c>
      <c r="H2099" s="72">
        <f>'Balance N'!P2102</f>
        <v>0</v>
      </c>
      <c r="I2099" s="74">
        <f t="shared" si="32"/>
        <v>0</v>
      </c>
    </row>
    <row r="2100" spans="1:9" ht="15.6">
      <c r="A2100" s="70">
        <f>'Balance N'!I2103</f>
        <v>0</v>
      </c>
      <c r="B2100" s="71">
        <f>'Balance N'!J2103</f>
        <v>0</v>
      </c>
      <c r="C2100" s="72">
        <f>'Balance N'!K2103</f>
        <v>0</v>
      </c>
      <c r="D2100" s="72">
        <f>'Balance N'!L2103</f>
        <v>0</v>
      </c>
      <c r="E2100" s="72">
        <f>'Balance N'!M2103</f>
        <v>0</v>
      </c>
      <c r="F2100" s="72">
        <f>'Balance N'!N2103</f>
        <v>0</v>
      </c>
      <c r="G2100" s="72">
        <f>'Balance N'!O2103</f>
        <v>0</v>
      </c>
      <c r="H2100" s="72">
        <f>'Balance N'!P2103</f>
        <v>0</v>
      </c>
      <c r="I2100" s="74">
        <f t="shared" si="32"/>
        <v>0</v>
      </c>
    </row>
    <row r="2101" spans="1:9" ht="15.6">
      <c r="A2101" s="70">
        <f>'Balance N'!I2104</f>
        <v>0</v>
      </c>
      <c r="B2101" s="71">
        <f>'Balance N'!J2104</f>
        <v>0</v>
      </c>
      <c r="C2101" s="72">
        <f>'Balance N'!K2104</f>
        <v>0</v>
      </c>
      <c r="D2101" s="72">
        <f>'Balance N'!L2104</f>
        <v>0</v>
      </c>
      <c r="E2101" s="72">
        <f>'Balance N'!M2104</f>
        <v>0</v>
      </c>
      <c r="F2101" s="72">
        <f>'Balance N'!N2104</f>
        <v>0</v>
      </c>
      <c r="G2101" s="72">
        <f>'Balance N'!O2104</f>
        <v>0</v>
      </c>
      <c r="H2101" s="72">
        <f>'Balance N'!P2104</f>
        <v>0</v>
      </c>
      <c r="I2101" s="74">
        <f t="shared" si="32"/>
        <v>0</v>
      </c>
    </row>
    <row r="2102" spans="1:9" ht="15.6">
      <c r="A2102" s="70">
        <f>'Balance N'!I2105</f>
        <v>0</v>
      </c>
      <c r="B2102" s="71">
        <f>'Balance N'!J2105</f>
        <v>0</v>
      </c>
      <c r="C2102" s="72">
        <f>'Balance N'!K2105</f>
        <v>0</v>
      </c>
      <c r="D2102" s="72">
        <f>'Balance N'!L2105</f>
        <v>0</v>
      </c>
      <c r="E2102" s="72">
        <f>'Balance N'!M2105</f>
        <v>0</v>
      </c>
      <c r="F2102" s="72">
        <f>'Balance N'!N2105</f>
        <v>0</v>
      </c>
      <c r="G2102" s="72">
        <f>'Balance N'!O2105</f>
        <v>0</v>
      </c>
      <c r="H2102" s="72">
        <f>'Balance N'!P2105</f>
        <v>0</v>
      </c>
      <c r="I2102" s="74">
        <f t="shared" si="32"/>
        <v>0</v>
      </c>
    </row>
    <row r="2103" spans="1:9" ht="15.6">
      <c r="A2103" s="70">
        <f>'Balance N'!I2106</f>
        <v>0</v>
      </c>
      <c r="B2103" s="71">
        <f>'Balance N'!J2106</f>
        <v>0</v>
      </c>
      <c r="C2103" s="72">
        <f>'Balance N'!K2106</f>
        <v>0</v>
      </c>
      <c r="D2103" s="72">
        <f>'Balance N'!L2106</f>
        <v>0</v>
      </c>
      <c r="E2103" s="72">
        <f>'Balance N'!M2106</f>
        <v>0</v>
      </c>
      <c r="F2103" s="72">
        <f>'Balance N'!N2106</f>
        <v>0</v>
      </c>
      <c r="G2103" s="72">
        <f>'Balance N'!O2106</f>
        <v>0</v>
      </c>
      <c r="H2103" s="72">
        <f>'Balance N'!P2106</f>
        <v>0</v>
      </c>
      <c r="I2103" s="74">
        <f t="shared" si="32"/>
        <v>0</v>
      </c>
    </row>
    <row r="2104" spans="1:9" ht="15.6">
      <c r="A2104" s="70">
        <f>'Balance N'!I2107</f>
        <v>0</v>
      </c>
      <c r="B2104" s="71">
        <f>'Balance N'!J2107</f>
        <v>0</v>
      </c>
      <c r="C2104" s="72">
        <f>'Balance N'!K2107</f>
        <v>0</v>
      </c>
      <c r="D2104" s="72">
        <f>'Balance N'!L2107</f>
        <v>0</v>
      </c>
      <c r="E2104" s="72">
        <f>'Balance N'!M2107</f>
        <v>0</v>
      </c>
      <c r="F2104" s="72">
        <f>'Balance N'!N2107</f>
        <v>0</v>
      </c>
      <c r="G2104" s="72">
        <f>'Balance N'!O2107</f>
        <v>0</v>
      </c>
      <c r="H2104" s="72">
        <f>'Balance N'!P2107</f>
        <v>0</v>
      </c>
      <c r="I2104" s="74">
        <f t="shared" si="32"/>
        <v>0</v>
      </c>
    </row>
    <row r="2105" spans="1:9" ht="15.6">
      <c r="A2105" s="70">
        <f>'Balance N'!I2108</f>
        <v>0</v>
      </c>
      <c r="B2105" s="71">
        <f>'Balance N'!J2108</f>
        <v>0</v>
      </c>
      <c r="C2105" s="72">
        <f>'Balance N'!K2108</f>
        <v>0</v>
      </c>
      <c r="D2105" s="72">
        <f>'Balance N'!L2108</f>
        <v>0</v>
      </c>
      <c r="E2105" s="72">
        <f>'Balance N'!M2108</f>
        <v>0</v>
      </c>
      <c r="F2105" s="72">
        <f>'Balance N'!N2108</f>
        <v>0</v>
      </c>
      <c r="G2105" s="72">
        <f>'Balance N'!O2108</f>
        <v>0</v>
      </c>
      <c r="H2105" s="72">
        <f>'Balance N'!P2108</f>
        <v>0</v>
      </c>
      <c r="I2105" s="74">
        <f t="shared" si="32"/>
        <v>0</v>
      </c>
    </row>
    <row r="2106" spans="1:9" ht="15.6">
      <c r="A2106" s="70">
        <f>'Balance N'!I2109</f>
        <v>0</v>
      </c>
      <c r="B2106" s="71">
        <f>'Balance N'!J2109</f>
        <v>0</v>
      </c>
      <c r="C2106" s="72">
        <f>'Balance N'!K2109</f>
        <v>0</v>
      </c>
      <c r="D2106" s="72">
        <f>'Balance N'!L2109</f>
        <v>0</v>
      </c>
      <c r="E2106" s="72">
        <f>'Balance N'!M2109</f>
        <v>0</v>
      </c>
      <c r="F2106" s="72">
        <f>'Balance N'!N2109</f>
        <v>0</v>
      </c>
      <c r="G2106" s="72">
        <f>'Balance N'!O2109</f>
        <v>0</v>
      </c>
      <c r="H2106" s="72">
        <f>'Balance N'!P2109</f>
        <v>0</v>
      </c>
      <c r="I2106" s="74">
        <f t="shared" si="32"/>
        <v>0</v>
      </c>
    </row>
    <row r="2107" spans="1:9" ht="15.6">
      <c r="A2107" s="70">
        <f>'Balance N'!I2110</f>
        <v>0</v>
      </c>
      <c r="B2107" s="71">
        <f>'Balance N'!J2110</f>
        <v>0</v>
      </c>
      <c r="C2107" s="72">
        <f>'Balance N'!K2110</f>
        <v>0</v>
      </c>
      <c r="D2107" s="72">
        <f>'Balance N'!L2110</f>
        <v>0</v>
      </c>
      <c r="E2107" s="72">
        <f>'Balance N'!M2110</f>
        <v>0</v>
      </c>
      <c r="F2107" s="72">
        <f>'Balance N'!N2110</f>
        <v>0</v>
      </c>
      <c r="G2107" s="72">
        <f>'Balance N'!O2110</f>
        <v>0</v>
      </c>
      <c r="H2107" s="72">
        <f>'Balance N'!P2110</f>
        <v>0</v>
      </c>
      <c r="I2107" s="74">
        <f t="shared" si="32"/>
        <v>0</v>
      </c>
    </row>
    <row r="2108" spans="1:9" ht="15.6">
      <c r="A2108" s="70">
        <f>'Balance N'!I2111</f>
        <v>0</v>
      </c>
      <c r="B2108" s="71">
        <f>'Balance N'!J2111</f>
        <v>0</v>
      </c>
      <c r="C2108" s="72">
        <f>'Balance N'!K2111</f>
        <v>0</v>
      </c>
      <c r="D2108" s="72">
        <f>'Balance N'!L2111</f>
        <v>0</v>
      </c>
      <c r="E2108" s="72">
        <f>'Balance N'!M2111</f>
        <v>0</v>
      </c>
      <c r="F2108" s="72">
        <f>'Balance N'!N2111</f>
        <v>0</v>
      </c>
      <c r="G2108" s="72">
        <f>'Balance N'!O2111</f>
        <v>0</v>
      </c>
      <c r="H2108" s="72">
        <f>'Balance N'!P2111</f>
        <v>0</v>
      </c>
      <c r="I2108" s="74">
        <f t="shared" si="32"/>
        <v>0</v>
      </c>
    </row>
    <row r="2109" spans="1:9" ht="15.6">
      <c r="A2109" s="70">
        <f>'Balance N'!I2112</f>
        <v>0</v>
      </c>
      <c r="B2109" s="71">
        <f>'Balance N'!J2112</f>
        <v>0</v>
      </c>
      <c r="C2109" s="72">
        <f>'Balance N'!K2112</f>
        <v>0</v>
      </c>
      <c r="D2109" s="72">
        <f>'Balance N'!L2112</f>
        <v>0</v>
      </c>
      <c r="E2109" s="72">
        <f>'Balance N'!M2112</f>
        <v>0</v>
      </c>
      <c r="F2109" s="72">
        <f>'Balance N'!N2112</f>
        <v>0</v>
      </c>
      <c r="G2109" s="72">
        <f>'Balance N'!O2112</f>
        <v>0</v>
      </c>
      <c r="H2109" s="72">
        <f>'Balance N'!P2112</f>
        <v>0</v>
      </c>
      <c r="I2109" s="74">
        <f t="shared" si="32"/>
        <v>0</v>
      </c>
    </row>
    <row r="2110" spans="1:9" ht="15.6">
      <c r="A2110" s="70">
        <f>'Balance N'!I2113</f>
        <v>0</v>
      </c>
      <c r="B2110" s="71">
        <f>'Balance N'!J2113</f>
        <v>0</v>
      </c>
      <c r="C2110" s="72">
        <f>'Balance N'!K2113</f>
        <v>0</v>
      </c>
      <c r="D2110" s="72">
        <f>'Balance N'!L2113</f>
        <v>0</v>
      </c>
      <c r="E2110" s="72">
        <f>'Balance N'!M2113</f>
        <v>0</v>
      </c>
      <c r="F2110" s="72">
        <f>'Balance N'!N2113</f>
        <v>0</v>
      </c>
      <c r="G2110" s="72">
        <f>'Balance N'!O2113</f>
        <v>0</v>
      </c>
      <c r="H2110" s="72">
        <f>'Balance N'!P2113</f>
        <v>0</v>
      </c>
      <c r="I2110" s="74">
        <f t="shared" si="32"/>
        <v>0</v>
      </c>
    </row>
    <row r="2111" spans="1:9" ht="15.6">
      <c r="A2111" s="70">
        <f>'Balance N'!I2114</f>
        <v>0</v>
      </c>
      <c r="B2111" s="71">
        <f>'Balance N'!J2114</f>
        <v>0</v>
      </c>
      <c r="C2111" s="72">
        <f>'Balance N'!K2114</f>
        <v>0</v>
      </c>
      <c r="D2111" s="72">
        <f>'Balance N'!L2114</f>
        <v>0</v>
      </c>
      <c r="E2111" s="72">
        <f>'Balance N'!M2114</f>
        <v>0</v>
      </c>
      <c r="F2111" s="72">
        <f>'Balance N'!N2114</f>
        <v>0</v>
      </c>
      <c r="G2111" s="72">
        <f>'Balance N'!O2114</f>
        <v>0</v>
      </c>
      <c r="H2111" s="72">
        <f>'Balance N'!P2114</f>
        <v>0</v>
      </c>
      <c r="I2111" s="74">
        <f t="shared" si="32"/>
        <v>0</v>
      </c>
    </row>
    <row r="2112" spans="1:9" ht="15.6">
      <c r="A2112" s="70">
        <f>'Balance N'!I2115</f>
        <v>0</v>
      </c>
      <c r="B2112" s="71">
        <f>'Balance N'!J2115</f>
        <v>0</v>
      </c>
      <c r="C2112" s="72">
        <f>'Balance N'!K2115</f>
        <v>0</v>
      </c>
      <c r="D2112" s="72">
        <f>'Balance N'!L2115</f>
        <v>0</v>
      </c>
      <c r="E2112" s="72">
        <f>'Balance N'!M2115</f>
        <v>0</v>
      </c>
      <c r="F2112" s="72">
        <f>'Balance N'!N2115</f>
        <v>0</v>
      </c>
      <c r="G2112" s="72">
        <f>'Balance N'!O2115</f>
        <v>0</v>
      </c>
      <c r="H2112" s="72">
        <f>'Balance N'!P2115</f>
        <v>0</v>
      </c>
      <c r="I2112" s="74">
        <f t="shared" si="32"/>
        <v>0</v>
      </c>
    </row>
    <row r="2113" spans="1:9" ht="15.6">
      <c r="A2113" s="70">
        <f>'Balance N'!I2116</f>
        <v>0</v>
      </c>
      <c r="B2113" s="71">
        <f>'Balance N'!J2116</f>
        <v>0</v>
      </c>
      <c r="C2113" s="72">
        <f>'Balance N'!K2116</f>
        <v>0</v>
      </c>
      <c r="D2113" s="72">
        <f>'Balance N'!L2116</f>
        <v>0</v>
      </c>
      <c r="E2113" s="72">
        <f>'Balance N'!M2116</f>
        <v>0</v>
      </c>
      <c r="F2113" s="72">
        <f>'Balance N'!N2116</f>
        <v>0</v>
      </c>
      <c r="G2113" s="72">
        <f>'Balance N'!O2116</f>
        <v>0</v>
      </c>
      <c r="H2113" s="72">
        <f>'Balance N'!P2116</f>
        <v>0</v>
      </c>
      <c r="I2113" s="74">
        <f t="shared" si="32"/>
        <v>0</v>
      </c>
    </row>
    <row r="2114" spans="1:9" ht="15.6">
      <c r="A2114" s="70">
        <f>'Balance N'!I2117</f>
        <v>0</v>
      </c>
      <c r="B2114" s="71">
        <f>'Balance N'!J2117</f>
        <v>0</v>
      </c>
      <c r="C2114" s="72">
        <f>'Balance N'!K2117</f>
        <v>0</v>
      </c>
      <c r="D2114" s="72">
        <f>'Balance N'!L2117</f>
        <v>0</v>
      </c>
      <c r="E2114" s="72">
        <f>'Balance N'!M2117</f>
        <v>0</v>
      </c>
      <c r="F2114" s="72">
        <f>'Balance N'!N2117</f>
        <v>0</v>
      </c>
      <c r="G2114" s="72">
        <f>'Balance N'!O2117</f>
        <v>0</v>
      </c>
      <c r="H2114" s="72">
        <f>'Balance N'!P2117</f>
        <v>0</v>
      </c>
      <c r="I2114" s="74">
        <f t="shared" si="32"/>
        <v>0</v>
      </c>
    </row>
    <row r="2115" spans="1:9" ht="15.6">
      <c r="A2115" s="70">
        <f>'Balance N'!I2118</f>
        <v>0</v>
      </c>
      <c r="B2115" s="71">
        <f>'Balance N'!J2118</f>
        <v>0</v>
      </c>
      <c r="C2115" s="72">
        <f>'Balance N'!K2118</f>
        <v>0</v>
      </c>
      <c r="D2115" s="72">
        <f>'Balance N'!L2118</f>
        <v>0</v>
      </c>
      <c r="E2115" s="72">
        <f>'Balance N'!M2118</f>
        <v>0</v>
      </c>
      <c r="F2115" s="72">
        <f>'Balance N'!N2118</f>
        <v>0</v>
      </c>
      <c r="G2115" s="72">
        <f>'Balance N'!O2118</f>
        <v>0</v>
      </c>
      <c r="H2115" s="72">
        <f>'Balance N'!P2118</f>
        <v>0</v>
      </c>
      <c r="I2115" s="74">
        <f t="shared" ref="I2115:I2178" si="33">(C2115-D2115)+(E2115-F2115)-(G2115-H2115)</f>
        <v>0</v>
      </c>
    </row>
    <row r="2116" spans="1:9" ht="15.6">
      <c r="A2116" s="70">
        <f>'Balance N'!I2119</f>
        <v>0</v>
      </c>
      <c r="B2116" s="71">
        <f>'Balance N'!J2119</f>
        <v>0</v>
      </c>
      <c r="C2116" s="72">
        <f>'Balance N'!K2119</f>
        <v>0</v>
      </c>
      <c r="D2116" s="72">
        <f>'Balance N'!L2119</f>
        <v>0</v>
      </c>
      <c r="E2116" s="72">
        <f>'Balance N'!M2119</f>
        <v>0</v>
      </c>
      <c r="F2116" s="72">
        <f>'Balance N'!N2119</f>
        <v>0</v>
      </c>
      <c r="G2116" s="72">
        <f>'Balance N'!O2119</f>
        <v>0</v>
      </c>
      <c r="H2116" s="72">
        <f>'Balance N'!P2119</f>
        <v>0</v>
      </c>
      <c r="I2116" s="74">
        <f t="shared" si="33"/>
        <v>0</v>
      </c>
    </row>
    <row r="2117" spans="1:9" ht="15.6">
      <c r="A2117" s="70">
        <f>'Balance N'!I2120</f>
        <v>0</v>
      </c>
      <c r="B2117" s="71">
        <f>'Balance N'!J2120</f>
        <v>0</v>
      </c>
      <c r="C2117" s="72">
        <f>'Balance N'!K2120</f>
        <v>0</v>
      </c>
      <c r="D2117" s="72">
        <f>'Balance N'!L2120</f>
        <v>0</v>
      </c>
      <c r="E2117" s="72">
        <f>'Balance N'!M2120</f>
        <v>0</v>
      </c>
      <c r="F2117" s="72">
        <f>'Balance N'!N2120</f>
        <v>0</v>
      </c>
      <c r="G2117" s="72">
        <f>'Balance N'!O2120</f>
        <v>0</v>
      </c>
      <c r="H2117" s="72">
        <f>'Balance N'!P2120</f>
        <v>0</v>
      </c>
      <c r="I2117" s="74">
        <f t="shared" si="33"/>
        <v>0</v>
      </c>
    </row>
    <row r="2118" spans="1:9" ht="15.6">
      <c r="A2118" s="70">
        <f>'Balance N'!I2121</f>
        <v>0</v>
      </c>
      <c r="B2118" s="71">
        <f>'Balance N'!J2121</f>
        <v>0</v>
      </c>
      <c r="C2118" s="72">
        <f>'Balance N'!K2121</f>
        <v>0</v>
      </c>
      <c r="D2118" s="72">
        <f>'Balance N'!L2121</f>
        <v>0</v>
      </c>
      <c r="E2118" s="72">
        <f>'Balance N'!M2121</f>
        <v>0</v>
      </c>
      <c r="F2118" s="72">
        <f>'Balance N'!N2121</f>
        <v>0</v>
      </c>
      <c r="G2118" s="72">
        <f>'Balance N'!O2121</f>
        <v>0</v>
      </c>
      <c r="H2118" s="72">
        <f>'Balance N'!P2121</f>
        <v>0</v>
      </c>
      <c r="I2118" s="74">
        <f t="shared" si="33"/>
        <v>0</v>
      </c>
    </row>
    <row r="2119" spans="1:9" ht="15.6">
      <c r="A2119" s="70">
        <f>'Balance N'!I2122</f>
        <v>0</v>
      </c>
      <c r="B2119" s="71">
        <f>'Balance N'!J2122</f>
        <v>0</v>
      </c>
      <c r="C2119" s="72">
        <f>'Balance N'!K2122</f>
        <v>0</v>
      </c>
      <c r="D2119" s="72">
        <f>'Balance N'!L2122</f>
        <v>0</v>
      </c>
      <c r="E2119" s="72">
        <f>'Balance N'!M2122</f>
        <v>0</v>
      </c>
      <c r="F2119" s="72">
        <f>'Balance N'!N2122</f>
        <v>0</v>
      </c>
      <c r="G2119" s="72">
        <f>'Balance N'!O2122</f>
        <v>0</v>
      </c>
      <c r="H2119" s="72">
        <f>'Balance N'!P2122</f>
        <v>0</v>
      </c>
      <c r="I2119" s="74">
        <f t="shared" si="33"/>
        <v>0</v>
      </c>
    </row>
    <row r="2120" spans="1:9" ht="15.6">
      <c r="A2120" s="70">
        <f>'Balance N'!I2123</f>
        <v>0</v>
      </c>
      <c r="B2120" s="71">
        <f>'Balance N'!J2123</f>
        <v>0</v>
      </c>
      <c r="C2120" s="72">
        <f>'Balance N'!K2123</f>
        <v>0</v>
      </c>
      <c r="D2120" s="72">
        <f>'Balance N'!L2123</f>
        <v>0</v>
      </c>
      <c r="E2120" s="72">
        <f>'Balance N'!M2123</f>
        <v>0</v>
      </c>
      <c r="F2120" s="72">
        <f>'Balance N'!N2123</f>
        <v>0</v>
      </c>
      <c r="G2120" s="72">
        <f>'Balance N'!O2123</f>
        <v>0</v>
      </c>
      <c r="H2120" s="72">
        <f>'Balance N'!P2123</f>
        <v>0</v>
      </c>
      <c r="I2120" s="74">
        <f t="shared" si="33"/>
        <v>0</v>
      </c>
    </row>
    <row r="2121" spans="1:9" ht="15.6">
      <c r="A2121" s="70">
        <f>'Balance N'!I2124</f>
        <v>0</v>
      </c>
      <c r="B2121" s="71">
        <f>'Balance N'!J2124</f>
        <v>0</v>
      </c>
      <c r="C2121" s="72">
        <f>'Balance N'!K2124</f>
        <v>0</v>
      </c>
      <c r="D2121" s="72">
        <f>'Balance N'!L2124</f>
        <v>0</v>
      </c>
      <c r="E2121" s="72">
        <f>'Balance N'!M2124</f>
        <v>0</v>
      </c>
      <c r="F2121" s="72">
        <f>'Balance N'!N2124</f>
        <v>0</v>
      </c>
      <c r="G2121" s="72">
        <f>'Balance N'!O2124</f>
        <v>0</v>
      </c>
      <c r="H2121" s="72">
        <f>'Balance N'!P2124</f>
        <v>0</v>
      </c>
      <c r="I2121" s="74">
        <f t="shared" si="33"/>
        <v>0</v>
      </c>
    </row>
    <row r="2122" spans="1:9" ht="15.6">
      <c r="A2122" s="70">
        <f>'Balance N'!I2125</f>
        <v>0</v>
      </c>
      <c r="B2122" s="71">
        <f>'Balance N'!J2125</f>
        <v>0</v>
      </c>
      <c r="C2122" s="72">
        <f>'Balance N'!K2125</f>
        <v>0</v>
      </c>
      <c r="D2122" s="72">
        <f>'Balance N'!L2125</f>
        <v>0</v>
      </c>
      <c r="E2122" s="72">
        <f>'Balance N'!M2125</f>
        <v>0</v>
      </c>
      <c r="F2122" s="72">
        <f>'Balance N'!N2125</f>
        <v>0</v>
      </c>
      <c r="G2122" s="72">
        <f>'Balance N'!O2125</f>
        <v>0</v>
      </c>
      <c r="H2122" s="72">
        <f>'Balance N'!P2125</f>
        <v>0</v>
      </c>
      <c r="I2122" s="74">
        <f t="shared" si="33"/>
        <v>0</v>
      </c>
    </row>
    <row r="2123" spans="1:9" ht="15.6">
      <c r="A2123" s="70">
        <f>'Balance N'!I2126</f>
        <v>0</v>
      </c>
      <c r="B2123" s="71">
        <f>'Balance N'!J2126</f>
        <v>0</v>
      </c>
      <c r="C2123" s="72">
        <f>'Balance N'!K2126</f>
        <v>0</v>
      </c>
      <c r="D2123" s="72">
        <f>'Balance N'!L2126</f>
        <v>0</v>
      </c>
      <c r="E2123" s="72">
        <f>'Balance N'!M2126</f>
        <v>0</v>
      </c>
      <c r="F2123" s="72">
        <f>'Balance N'!N2126</f>
        <v>0</v>
      </c>
      <c r="G2123" s="72">
        <f>'Balance N'!O2126</f>
        <v>0</v>
      </c>
      <c r="H2123" s="72">
        <f>'Balance N'!P2126</f>
        <v>0</v>
      </c>
      <c r="I2123" s="74">
        <f t="shared" si="33"/>
        <v>0</v>
      </c>
    </row>
    <row r="2124" spans="1:9" ht="15.6">
      <c r="A2124" s="70">
        <f>'Balance N'!I2127</f>
        <v>0</v>
      </c>
      <c r="B2124" s="71">
        <f>'Balance N'!J2127</f>
        <v>0</v>
      </c>
      <c r="C2124" s="72">
        <f>'Balance N'!K2127</f>
        <v>0</v>
      </c>
      <c r="D2124" s="72">
        <f>'Balance N'!L2127</f>
        <v>0</v>
      </c>
      <c r="E2124" s="72">
        <f>'Balance N'!M2127</f>
        <v>0</v>
      </c>
      <c r="F2124" s="72">
        <f>'Balance N'!N2127</f>
        <v>0</v>
      </c>
      <c r="G2124" s="72">
        <f>'Balance N'!O2127</f>
        <v>0</v>
      </c>
      <c r="H2124" s="72">
        <f>'Balance N'!P2127</f>
        <v>0</v>
      </c>
      <c r="I2124" s="74">
        <f t="shared" si="33"/>
        <v>0</v>
      </c>
    </row>
    <row r="2125" spans="1:9" ht="15.6">
      <c r="A2125" s="70">
        <f>'Balance N'!I2128</f>
        <v>0</v>
      </c>
      <c r="B2125" s="71">
        <f>'Balance N'!J2128</f>
        <v>0</v>
      </c>
      <c r="C2125" s="72">
        <f>'Balance N'!K2128</f>
        <v>0</v>
      </c>
      <c r="D2125" s="72">
        <f>'Balance N'!L2128</f>
        <v>0</v>
      </c>
      <c r="E2125" s="72">
        <f>'Balance N'!M2128</f>
        <v>0</v>
      </c>
      <c r="F2125" s="72">
        <f>'Balance N'!N2128</f>
        <v>0</v>
      </c>
      <c r="G2125" s="72">
        <f>'Balance N'!O2128</f>
        <v>0</v>
      </c>
      <c r="H2125" s="72">
        <f>'Balance N'!P2128</f>
        <v>0</v>
      </c>
      <c r="I2125" s="74">
        <f t="shared" si="33"/>
        <v>0</v>
      </c>
    </row>
    <row r="2126" spans="1:9" ht="15.6">
      <c r="A2126" s="70">
        <f>'Balance N'!I2129</f>
        <v>0</v>
      </c>
      <c r="B2126" s="71">
        <f>'Balance N'!J2129</f>
        <v>0</v>
      </c>
      <c r="C2126" s="72">
        <f>'Balance N'!K2129</f>
        <v>0</v>
      </c>
      <c r="D2126" s="72">
        <f>'Balance N'!L2129</f>
        <v>0</v>
      </c>
      <c r="E2126" s="72">
        <f>'Balance N'!M2129</f>
        <v>0</v>
      </c>
      <c r="F2126" s="72">
        <f>'Balance N'!N2129</f>
        <v>0</v>
      </c>
      <c r="G2126" s="72">
        <f>'Balance N'!O2129</f>
        <v>0</v>
      </c>
      <c r="H2126" s="72">
        <f>'Balance N'!P2129</f>
        <v>0</v>
      </c>
      <c r="I2126" s="74">
        <f t="shared" si="33"/>
        <v>0</v>
      </c>
    </row>
    <row r="2127" spans="1:9" ht="15.6">
      <c r="A2127" s="70">
        <f>'Balance N'!I2130</f>
        <v>0</v>
      </c>
      <c r="B2127" s="71">
        <f>'Balance N'!J2130</f>
        <v>0</v>
      </c>
      <c r="C2127" s="72">
        <f>'Balance N'!K2130</f>
        <v>0</v>
      </c>
      <c r="D2127" s="72">
        <f>'Balance N'!L2130</f>
        <v>0</v>
      </c>
      <c r="E2127" s="72">
        <f>'Balance N'!M2130</f>
        <v>0</v>
      </c>
      <c r="F2127" s="72">
        <f>'Balance N'!N2130</f>
        <v>0</v>
      </c>
      <c r="G2127" s="72">
        <f>'Balance N'!O2130</f>
        <v>0</v>
      </c>
      <c r="H2127" s="72">
        <f>'Balance N'!P2130</f>
        <v>0</v>
      </c>
      <c r="I2127" s="74">
        <f t="shared" si="33"/>
        <v>0</v>
      </c>
    </row>
    <row r="2128" spans="1:9" ht="15.6">
      <c r="A2128" s="70">
        <f>'Balance N'!I2131</f>
        <v>0</v>
      </c>
      <c r="B2128" s="71">
        <f>'Balance N'!J2131</f>
        <v>0</v>
      </c>
      <c r="C2128" s="72">
        <f>'Balance N'!K2131</f>
        <v>0</v>
      </c>
      <c r="D2128" s="72">
        <f>'Balance N'!L2131</f>
        <v>0</v>
      </c>
      <c r="E2128" s="72">
        <f>'Balance N'!M2131</f>
        <v>0</v>
      </c>
      <c r="F2128" s="72">
        <f>'Balance N'!N2131</f>
        <v>0</v>
      </c>
      <c r="G2128" s="72">
        <f>'Balance N'!O2131</f>
        <v>0</v>
      </c>
      <c r="H2128" s="72">
        <f>'Balance N'!P2131</f>
        <v>0</v>
      </c>
      <c r="I2128" s="74">
        <f t="shared" si="33"/>
        <v>0</v>
      </c>
    </row>
    <row r="2129" spans="1:9" ht="15.6">
      <c r="A2129" s="70">
        <f>'Balance N'!I2132</f>
        <v>0</v>
      </c>
      <c r="B2129" s="71">
        <f>'Balance N'!J2132</f>
        <v>0</v>
      </c>
      <c r="C2129" s="72">
        <f>'Balance N'!K2132</f>
        <v>0</v>
      </c>
      <c r="D2129" s="72">
        <f>'Balance N'!L2132</f>
        <v>0</v>
      </c>
      <c r="E2129" s="72">
        <f>'Balance N'!M2132</f>
        <v>0</v>
      </c>
      <c r="F2129" s="72">
        <f>'Balance N'!N2132</f>
        <v>0</v>
      </c>
      <c r="G2129" s="72">
        <f>'Balance N'!O2132</f>
        <v>0</v>
      </c>
      <c r="H2129" s="72">
        <f>'Balance N'!P2132</f>
        <v>0</v>
      </c>
      <c r="I2129" s="74">
        <f t="shared" si="33"/>
        <v>0</v>
      </c>
    </row>
    <row r="2130" spans="1:9" ht="15.6">
      <c r="A2130" s="70">
        <f>'Balance N'!I2133</f>
        <v>0</v>
      </c>
      <c r="B2130" s="71">
        <f>'Balance N'!J2133</f>
        <v>0</v>
      </c>
      <c r="C2130" s="72">
        <f>'Balance N'!K2133</f>
        <v>0</v>
      </c>
      <c r="D2130" s="72">
        <f>'Balance N'!L2133</f>
        <v>0</v>
      </c>
      <c r="E2130" s="72">
        <f>'Balance N'!M2133</f>
        <v>0</v>
      </c>
      <c r="F2130" s="72">
        <f>'Balance N'!N2133</f>
        <v>0</v>
      </c>
      <c r="G2130" s="72">
        <f>'Balance N'!O2133</f>
        <v>0</v>
      </c>
      <c r="H2130" s="72">
        <f>'Balance N'!P2133</f>
        <v>0</v>
      </c>
      <c r="I2130" s="74">
        <f t="shared" si="33"/>
        <v>0</v>
      </c>
    </row>
    <row r="2131" spans="1:9" ht="15.6">
      <c r="A2131" s="70">
        <f>'Balance N'!I2134</f>
        <v>0</v>
      </c>
      <c r="B2131" s="71">
        <f>'Balance N'!J2134</f>
        <v>0</v>
      </c>
      <c r="C2131" s="72">
        <f>'Balance N'!K2134</f>
        <v>0</v>
      </c>
      <c r="D2131" s="72">
        <f>'Balance N'!L2134</f>
        <v>0</v>
      </c>
      <c r="E2131" s="72">
        <f>'Balance N'!M2134</f>
        <v>0</v>
      </c>
      <c r="F2131" s="72">
        <f>'Balance N'!N2134</f>
        <v>0</v>
      </c>
      <c r="G2131" s="72">
        <f>'Balance N'!O2134</f>
        <v>0</v>
      </c>
      <c r="H2131" s="72">
        <f>'Balance N'!P2134</f>
        <v>0</v>
      </c>
      <c r="I2131" s="74">
        <f t="shared" si="33"/>
        <v>0</v>
      </c>
    </row>
    <row r="2132" spans="1:9" ht="15.6">
      <c r="A2132" s="70">
        <f>'Balance N'!I2135</f>
        <v>0</v>
      </c>
      <c r="B2132" s="71">
        <f>'Balance N'!J2135</f>
        <v>0</v>
      </c>
      <c r="C2132" s="72">
        <f>'Balance N'!K2135</f>
        <v>0</v>
      </c>
      <c r="D2132" s="72">
        <f>'Balance N'!L2135</f>
        <v>0</v>
      </c>
      <c r="E2132" s="72">
        <f>'Balance N'!M2135</f>
        <v>0</v>
      </c>
      <c r="F2132" s="72">
        <f>'Balance N'!N2135</f>
        <v>0</v>
      </c>
      <c r="G2132" s="72">
        <f>'Balance N'!O2135</f>
        <v>0</v>
      </c>
      <c r="H2132" s="72">
        <f>'Balance N'!P2135</f>
        <v>0</v>
      </c>
      <c r="I2132" s="74">
        <f t="shared" si="33"/>
        <v>0</v>
      </c>
    </row>
    <row r="2133" spans="1:9" ht="15.6">
      <c r="A2133" s="70">
        <f>'Balance N'!I2136</f>
        <v>0</v>
      </c>
      <c r="B2133" s="71">
        <f>'Balance N'!J2136</f>
        <v>0</v>
      </c>
      <c r="C2133" s="72">
        <f>'Balance N'!K2136</f>
        <v>0</v>
      </c>
      <c r="D2133" s="72">
        <f>'Balance N'!L2136</f>
        <v>0</v>
      </c>
      <c r="E2133" s="72">
        <f>'Balance N'!M2136</f>
        <v>0</v>
      </c>
      <c r="F2133" s="72">
        <f>'Balance N'!N2136</f>
        <v>0</v>
      </c>
      <c r="G2133" s="72">
        <f>'Balance N'!O2136</f>
        <v>0</v>
      </c>
      <c r="H2133" s="72">
        <f>'Balance N'!P2136</f>
        <v>0</v>
      </c>
      <c r="I2133" s="74">
        <f t="shared" si="33"/>
        <v>0</v>
      </c>
    </row>
    <row r="2134" spans="1:9" ht="15.6">
      <c r="A2134" s="70">
        <f>'Balance N'!I2137</f>
        <v>0</v>
      </c>
      <c r="B2134" s="71">
        <f>'Balance N'!J2137</f>
        <v>0</v>
      </c>
      <c r="C2134" s="72">
        <f>'Balance N'!K2137</f>
        <v>0</v>
      </c>
      <c r="D2134" s="72">
        <f>'Balance N'!L2137</f>
        <v>0</v>
      </c>
      <c r="E2134" s="72">
        <f>'Balance N'!M2137</f>
        <v>0</v>
      </c>
      <c r="F2134" s="72">
        <f>'Balance N'!N2137</f>
        <v>0</v>
      </c>
      <c r="G2134" s="72">
        <f>'Balance N'!O2137</f>
        <v>0</v>
      </c>
      <c r="H2134" s="72">
        <f>'Balance N'!P2137</f>
        <v>0</v>
      </c>
      <c r="I2134" s="74">
        <f t="shared" si="33"/>
        <v>0</v>
      </c>
    </row>
    <row r="2135" spans="1:9" ht="15.6">
      <c r="A2135" s="70">
        <f>'Balance N'!I2138</f>
        <v>0</v>
      </c>
      <c r="B2135" s="71">
        <f>'Balance N'!J2138</f>
        <v>0</v>
      </c>
      <c r="C2135" s="72">
        <f>'Balance N'!K2138</f>
        <v>0</v>
      </c>
      <c r="D2135" s="72">
        <f>'Balance N'!L2138</f>
        <v>0</v>
      </c>
      <c r="E2135" s="72">
        <f>'Balance N'!M2138</f>
        <v>0</v>
      </c>
      <c r="F2135" s="72">
        <f>'Balance N'!N2138</f>
        <v>0</v>
      </c>
      <c r="G2135" s="72">
        <f>'Balance N'!O2138</f>
        <v>0</v>
      </c>
      <c r="H2135" s="72">
        <f>'Balance N'!P2138</f>
        <v>0</v>
      </c>
      <c r="I2135" s="74">
        <f t="shared" si="33"/>
        <v>0</v>
      </c>
    </row>
    <row r="2136" spans="1:9" ht="15.6">
      <c r="A2136" s="70">
        <f>'Balance N'!I2139</f>
        <v>0</v>
      </c>
      <c r="B2136" s="71">
        <f>'Balance N'!J2139</f>
        <v>0</v>
      </c>
      <c r="C2136" s="72">
        <f>'Balance N'!K2139</f>
        <v>0</v>
      </c>
      <c r="D2136" s="72">
        <f>'Balance N'!L2139</f>
        <v>0</v>
      </c>
      <c r="E2136" s="72">
        <f>'Balance N'!M2139</f>
        <v>0</v>
      </c>
      <c r="F2136" s="72">
        <f>'Balance N'!N2139</f>
        <v>0</v>
      </c>
      <c r="G2136" s="72">
        <f>'Balance N'!O2139</f>
        <v>0</v>
      </c>
      <c r="H2136" s="72">
        <f>'Balance N'!P2139</f>
        <v>0</v>
      </c>
      <c r="I2136" s="74">
        <f t="shared" si="33"/>
        <v>0</v>
      </c>
    </row>
    <row r="2137" spans="1:9" ht="15.6">
      <c r="A2137" s="70">
        <f>'Balance N'!I2140</f>
        <v>0</v>
      </c>
      <c r="B2137" s="71">
        <f>'Balance N'!J2140</f>
        <v>0</v>
      </c>
      <c r="C2137" s="72">
        <f>'Balance N'!K2140</f>
        <v>0</v>
      </c>
      <c r="D2137" s="72">
        <f>'Balance N'!L2140</f>
        <v>0</v>
      </c>
      <c r="E2137" s="72">
        <f>'Balance N'!M2140</f>
        <v>0</v>
      </c>
      <c r="F2137" s="72">
        <f>'Balance N'!N2140</f>
        <v>0</v>
      </c>
      <c r="G2137" s="72">
        <f>'Balance N'!O2140</f>
        <v>0</v>
      </c>
      <c r="H2137" s="72">
        <f>'Balance N'!P2140</f>
        <v>0</v>
      </c>
      <c r="I2137" s="74">
        <f t="shared" si="33"/>
        <v>0</v>
      </c>
    </row>
    <row r="2138" spans="1:9" ht="15.6">
      <c r="A2138" s="70">
        <f>'Balance N'!I2141</f>
        <v>0</v>
      </c>
      <c r="B2138" s="71">
        <f>'Balance N'!J2141</f>
        <v>0</v>
      </c>
      <c r="C2138" s="72">
        <f>'Balance N'!K2141</f>
        <v>0</v>
      </c>
      <c r="D2138" s="72">
        <f>'Balance N'!L2141</f>
        <v>0</v>
      </c>
      <c r="E2138" s="72">
        <f>'Balance N'!M2141</f>
        <v>0</v>
      </c>
      <c r="F2138" s="72">
        <f>'Balance N'!N2141</f>
        <v>0</v>
      </c>
      <c r="G2138" s="72">
        <f>'Balance N'!O2141</f>
        <v>0</v>
      </c>
      <c r="H2138" s="72">
        <f>'Balance N'!P2141</f>
        <v>0</v>
      </c>
      <c r="I2138" s="74">
        <f t="shared" si="33"/>
        <v>0</v>
      </c>
    </row>
    <row r="2139" spans="1:9" ht="15.6">
      <c r="A2139" s="70">
        <f>'Balance N'!I2142</f>
        <v>0</v>
      </c>
      <c r="B2139" s="71">
        <f>'Balance N'!J2142</f>
        <v>0</v>
      </c>
      <c r="C2139" s="72">
        <f>'Balance N'!K2142</f>
        <v>0</v>
      </c>
      <c r="D2139" s="72">
        <f>'Balance N'!L2142</f>
        <v>0</v>
      </c>
      <c r="E2139" s="72">
        <f>'Balance N'!M2142</f>
        <v>0</v>
      </c>
      <c r="F2139" s="72">
        <f>'Balance N'!N2142</f>
        <v>0</v>
      </c>
      <c r="G2139" s="72">
        <f>'Balance N'!O2142</f>
        <v>0</v>
      </c>
      <c r="H2139" s="72">
        <f>'Balance N'!P2142</f>
        <v>0</v>
      </c>
      <c r="I2139" s="74">
        <f t="shared" si="33"/>
        <v>0</v>
      </c>
    </row>
    <row r="2140" spans="1:9" ht="15.6">
      <c r="A2140" s="70">
        <f>'Balance N'!I2143</f>
        <v>0</v>
      </c>
      <c r="B2140" s="71">
        <f>'Balance N'!J2143</f>
        <v>0</v>
      </c>
      <c r="C2140" s="72">
        <f>'Balance N'!K2143</f>
        <v>0</v>
      </c>
      <c r="D2140" s="72">
        <f>'Balance N'!L2143</f>
        <v>0</v>
      </c>
      <c r="E2140" s="72">
        <f>'Balance N'!M2143</f>
        <v>0</v>
      </c>
      <c r="F2140" s="72">
        <f>'Balance N'!N2143</f>
        <v>0</v>
      </c>
      <c r="G2140" s="72">
        <f>'Balance N'!O2143</f>
        <v>0</v>
      </c>
      <c r="H2140" s="72">
        <f>'Balance N'!P2143</f>
        <v>0</v>
      </c>
      <c r="I2140" s="74">
        <f t="shared" si="33"/>
        <v>0</v>
      </c>
    </row>
    <row r="2141" spans="1:9" ht="15.6">
      <c r="A2141" s="70">
        <f>'Balance N'!I2144</f>
        <v>0</v>
      </c>
      <c r="B2141" s="71">
        <f>'Balance N'!J2144</f>
        <v>0</v>
      </c>
      <c r="C2141" s="72">
        <f>'Balance N'!K2144</f>
        <v>0</v>
      </c>
      <c r="D2141" s="72">
        <f>'Balance N'!L2144</f>
        <v>0</v>
      </c>
      <c r="E2141" s="72">
        <f>'Balance N'!M2144</f>
        <v>0</v>
      </c>
      <c r="F2141" s="72">
        <f>'Balance N'!N2144</f>
        <v>0</v>
      </c>
      <c r="G2141" s="72">
        <f>'Balance N'!O2144</f>
        <v>0</v>
      </c>
      <c r="H2141" s="72">
        <f>'Balance N'!P2144</f>
        <v>0</v>
      </c>
      <c r="I2141" s="74">
        <f t="shared" si="33"/>
        <v>0</v>
      </c>
    </row>
    <row r="2142" spans="1:9" ht="15.6">
      <c r="A2142" s="70">
        <f>'Balance N'!I2145</f>
        <v>0</v>
      </c>
      <c r="B2142" s="71">
        <f>'Balance N'!J2145</f>
        <v>0</v>
      </c>
      <c r="C2142" s="72">
        <f>'Balance N'!K2145</f>
        <v>0</v>
      </c>
      <c r="D2142" s="72">
        <f>'Balance N'!L2145</f>
        <v>0</v>
      </c>
      <c r="E2142" s="72">
        <f>'Balance N'!M2145</f>
        <v>0</v>
      </c>
      <c r="F2142" s="72">
        <f>'Balance N'!N2145</f>
        <v>0</v>
      </c>
      <c r="G2142" s="72">
        <f>'Balance N'!O2145</f>
        <v>0</v>
      </c>
      <c r="H2142" s="72">
        <f>'Balance N'!P2145</f>
        <v>0</v>
      </c>
      <c r="I2142" s="74">
        <f t="shared" si="33"/>
        <v>0</v>
      </c>
    </row>
    <row r="2143" spans="1:9" ht="15.6">
      <c r="A2143" s="70">
        <f>'Balance N'!I2146</f>
        <v>0</v>
      </c>
      <c r="B2143" s="71">
        <f>'Balance N'!J2146</f>
        <v>0</v>
      </c>
      <c r="C2143" s="72">
        <f>'Balance N'!K2146</f>
        <v>0</v>
      </c>
      <c r="D2143" s="72">
        <f>'Balance N'!L2146</f>
        <v>0</v>
      </c>
      <c r="E2143" s="72">
        <f>'Balance N'!M2146</f>
        <v>0</v>
      </c>
      <c r="F2143" s="72">
        <f>'Balance N'!N2146</f>
        <v>0</v>
      </c>
      <c r="G2143" s="72">
        <f>'Balance N'!O2146</f>
        <v>0</v>
      </c>
      <c r="H2143" s="72">
        <f>'Balance N'!P2146</f>
        <v>0</v>
      </c>
      <c r="I2143" s="74">
        <f t="shared" si="33"/>
        <v>0</v>
      </c>
    </row>
    <row r="2144" spans="1:9" ht="15.6">
      <c r="A2144" s="70">
        <f>'Balance N'!I2147</f>
        <v>0</v>
      </c>
      <c r="B2144" s="71">
        <f>'Balance N'!J2147</f>
        <v>0</v>
      </c>
      <c r="C2144" s="72">
        <f>'Balance N'!K2147</f>
        <v>0</v>
      </c>
      <c r="D2144" s="72">
        <f>'Balance N'!L2147</f>
        <v>0</v>
      </c>
      <c r="E2144" s="72">
        <f>'Balance N'!M2147</f>
        <v>0</v>
      </c>
      <c r="F2144" s="72">
        <f>'Balance N'!N2147</f>
        <v>0</v>
      </c>
      <c r="G2144" s="72">
        <f>'Balance N'!O2147</f>
        <v>0</v>
      </c>
      <c r="H2144" s="72">
        <f>'Balance N'!P2147</f>
        <v>0</v>
      </c>
      <c r="I2144" s="74">
        <f t="shared" si="33"/>
        <v>0</v>
      </c>
    </row>
    <row r="2145" spans="1:9" ht="15.6">
      <c r="A2145" s="70">
        <f>'Balance N'!I2148</f>
        <v>0</v>
      </c>
      <c r="B2145" s="71">
        <f>'Balance N'!J2148</f>
        <v>0</v>
      </c>
      <c r="C2145" s="72">
        <f>'Balance N'!K2148</f>
        <v>0</v>
      </c>
      <c r="D2145" s="72">
        <f>'Balance N'!L2148</f>
        <v>0</v>
      </c>
      <c r="E2145" s="72">
        <f>'Balance N'!M2148</f>
        <v>0</v>
      </c>
      <c r="F2145" s="72">
        <f>'Balance N'!N2148</f>
        <v>0</v>
      </c>
      <c r="G2145" s="72">
        <f>'Balance N'!O2148</f>
        <v>0</v>
      </c>
      <c r="H2145" s="72">
        <f>'Balance N'!P2148</f>
        <v>0</v>
      </c>
      <c r="I2145" s="74">
        <f t="shared" si="33"/>
        <v>0</v>
      </c>
    </row>
    <row r="2146" spans="1:9" ht="15.6">
      <c r="A2146" s="70">
        <f>'Balance N'!I2149</f>
        <v>0</v>
      </c>
      <c r="B2146" s="71">
        <f>'Balance N'!J2149</f>
        <v>0</v>
      </c>
      <c r="C2146" s="72">
        <f>'Balance N'!K2149</f>
        <v>0</v>
      </c>
      <c r="D2146" s="72">
        <f>'Balance N'!L2149</f>
        <v>0</v>
      </c>
      <c r="E2146" s="72">
        <f>'Balance N'!M2149</f>
        <v>0</v>
      </c>
      <c r="F2146" s="72">
        <f>'Balance N'!N2149</f>
        <v>0</v>
      </c>
      <c r="G2146" s="72">
        <f>'Balance N'!O2149</f>
        <v>0</v>
      </c>
      <c r="H2146" s="72">
        <f>'Balance N'!P2149</f>
        <v>0</v>
      </c>
      <c r="I2146" s="74">
        <f t="shared" si="33"/>
        <v>0</v>
      </c>
    </row>
    <row r="2147" spans="1:9" ht="15.6">
      <c r="A2147" s="70">
        <f>'Balance N'!I2150</f>
        <v>0</v>
      </c>
      <c r="B2147" s="71">
        <f>'Balance N'!J2150</f>
        <v>0</v>
      </c>
      <c r="C2147" s="72">
        <f>'Balance N'!K2150</f>
        <v>0</v>
      </c>
      <c r="D2147" s="72">
        <f>'Balance N'!L2150</f>
        <v>0</v>
      </c>
      <c r="E2147" s="72">
        <f>'Balance N'!M2150</f>
        <v>0</v>
      </c>
      <c r="F2147" s="72">
        <f>'Balance N'!N2150</f>
        <v>0</v>
      </c>
      <c r="G2147" s="72">
        <f>'Balance N'!O2150</f>
        <v>0</v>
      </c>
      <c r="H2147" s="72">
        <f>'Balance N'!P2150</f>
        <v>0</v>
      </c>
      <c r="I2147" s="74">
        <f t="shared" si="33"/>
        <v>0</v>
      </c>
    </row>
    <row r="2148" spans="1:9" ht="15.6">
      <c r="A2148" s="70">
        <f>'Balance N'!I2151</f>
        <v>0</v>
      </c>
      <c r="B2148" s="71">
        <f>'Balance N'!J2151</f>
        <v>0</v>
      </c>
      <c r="C2148" s="72">
        <f>'Balance N'!K2151</f>
        <v>0</v>
      </c>
      <c r="D2148" s="72">
        <f>'Balance N'!L2151</f>
        <v>0</v>
      </c>
      <c r="E2148" s="72">
        <f>'Balance N'!M2151</f>
        <v>0</v>
      </c>
      <c r="F2148" s="72">
        <f>'Balance N'!N2151</f>
        <v>0</v>
      </c>
      <c r="G2148" s="72">
        <f>'Balance N'!O2151</f>
        <v>0</v>
      </c>
      <c r="H2148" s="72">
        <f>'Balance N'!P2151</f>
        <v>0</v>
      </c>
      <c r="I2148" s="74">
        <f t="shared" si="33"/>
        <v>0</v>
      </c>
    </row>
    <row r="2149" spans="1:9" ht="15.6">
      <c r="A2149" s="70">
        <f>'Balance N'!I2152</f>
        <v>0</v>
      </c>
      <c r="B2149" s="71">
        <f>'Balance N'!J2152</f>
        <v>0</v>
      </c>
      <c r="C2149" s="72">
        <f>'Balance N'!K2152</f>
        <v>0</v>
      </c>
      <c r="D2149" s="72">
        <f>'Balance N'!L2152</f>
        <v>0</v>
      </c>
      <c r="E2149" s="72">
        <f>'Balance N'!M2152</f>
        <v>0</v>
      </c>
      <c r="F2149" s="72">
        <f>'Balance N'!N2152</f>
        <v>0</v>
      </c>
      <c r="G2149" s="72">
        <f>'Balance N'!O2152</f>
        <v>0</v>
      </c>
      <c r="H2149" s="72">
        <f>'Balance N'!P2152</f>
        <v>0</v>
      </c>
      <c r="I2149" s="74">
        <f t="shared" si="33"/>
        <v>0</v>
      </c>
    </row>
    <row r="2150" spans="1:9" ht="15.6">
      <c r="A2150" s="70">
        <f>'Balance N'!I2153</f>
        <v>0</v>
      </c>
      <c r="B2150" s="71">
        <f>'Balance N'!J2153</f>
        <v>0</v>
      </c>
      <c r="C2150" s="72">
        <f>'Balance N'!K2153</f>
        <v>0</v>
      </c>
      <c r="D2150" s="72">
        <f>'Balance N'!L2153</f>
        <v>0</v>
      </c>
      <c r="E2150" s="72">
        <f>'Balance N'!M2153</f>
        <v>0</v>
      </c>
      <c r="F2150" s="72">
        <f>'Balance N'!N2153</f>
        <v>0</v>
      </c>
      <c r="G2150" s="72">
        <f>'Balance N'!O2153</f>
        <v>0</v>
      </c>
      <c r="H2150" s="72">
        <f>'Balance N'!P2153</f>
        <v>0</v>
      </c>
      <c r="I2150" s="74">
        <f t="shared" si="33"/>
        <v>0</v>
      </c>
    </row>
    <row r="2151" spans="1:9" ht="15.6">
      <c r="A2151" s="70">
        <f>'Balance N'!I2154</f>
        <v>0</v>
      </c>
      <c r="B2151" s="71">
        <f>'Balance N'!J2154</f>
        <v>0</v>
      </c>
      <c r="C2151" s="72">
        <f>'Balance N'!K2154</f>
        <v>0</v>
      </c>
      <c r="D2151" s="72">
        <f>'Balance N'!L2154</f>
        <v>0</v>
      </c>
      <c r="E2151" s="72">
        <f>'Balance N'!M2154</f>
        <v>0</v>
      </c>
      <c r="F2151" s="72">
        <f>'Balance N'!N2154</f>
        <v>0</v>
      </c>
      <c r="G2151" s="72">
        <f>'Balance N'!O2154</f>
        <v>0</v>
      </c>
      <c r="H2151" s="72">
        <f>'Balance N'!P2154</f>
        <v>0</v>
      </c>
      <c r="I2151" s="74">
        <f t="shared" si="33"/>
        <v>0</v>
      </c>
    </row>
    <row r="2152" spans="1:9" ht="15.6">
      <c r="A2152" s="70">
        <f>'Balance N'!I2155</f>
        <v>0</v>
      </c>
      <c r="B2152" s="71">
        <f>'Balance N'!J2155</f>
        <v>0</v>
      </c>
      <c r="C2152" s="72">
        <f>'Balance N'!K2155</f>
        <v>0</v>
      </c>
      <c r="D2152" s="72">
        <f>'Balance N'!L2155</f>
        <v>0</v>
      </c>
      <c r="E2152" s="72">
        <f>'Balance N'!M2155</f>
        <v>0</v>
      </c>
      <c r="F2152" s="72">
        <f>'Balance N'!N2155</f>
        <v>0</v>
      </c>
      <c r="G2152" s="72">
        <f>'Balance N'!O2155</f>
        <v>0</v>
      </c>
      <c r="H2152" s="72">
        <f>'Balance N'!P2155</f>
        <v>0</v>
      </c>
      <c r="I2152" s="74">
        <f t="shared" si="33"/>
        <v>0</v>
      </c>
    </row>
    <row r="2153" spans="1:9" ht="15.6">
      <c r="A2153" s="70">
        <f>'Balance N'!I2156</f>
        <v>0</v>
      </c>
      <c r="B2153" s="71">
        <f>'Balance N'!J2156</f>
        <v>0</v>
      </c>
      <c r="C2153" s="72">
        <f>'Balance N'!K2156</f>
        <v>0</v>
      </c>
      <c r="D2153" s="72">
        <f>'Balance N'!L2156</f>
        <v>0</v>
      </c>
      <c r="E2153" s="72">
        <f>'Balance N'!M2156</f>
        <v>0</v>
      </c>
      <c r="F2153" s="72">
        <f>'Balance N'!N2156</f>
        <v>0</v>
      </c>
      <c r="G2153" s="72">
        <f>'Balance N'!O2156</f>
        <v>0</v>
      </c>
      <c r="H2153" s="72">
        <f>'Balance N'!P2156</f>
        <v>0</v>
      </c>
      <c r="I2153" s="74">
        <f t="shared" si="33"/>
        <v>0</v>
      </c>
    </row>
    <row r="2154" spans="1:9" ht="15.6">
      <c r="A2154" s="70">
        <f>'Balance N'!I2157</f>
        <v>0</v>
      </c>
      <c r="B2154" s="71">
        <f>'Balance N'!J2157</f>
        <v>0</v>
      </c>
      <c r="C2154" s="72">
        <f>'Balance N'!K2157</f>
        <v>0</v>
      </c>
      <c r="D2154" s="72">
        <f>'Balance N'!L2157</f>
        <v>0</v>
      </c>
      <c r="E2154" s="72">
        <f>'Balance N'!M2157</f>
        <v>0</v>
      </c>
      <c r="F2154" s="72">
        <f>'Balance N'!N2157</f>
        <v>0</v>
      </c>
      <c r="G2154" s="72">
        <f>'Balance N'!O2157</f>
        <v>0</v>
      </c>
      <c r="H2154" s="72">
        <f>'Balance N'!P2157</f>
        <v>0</v>
      </c>
      <c r="I2154" s="74">
        <f t="shared" si="33"/>
        <v>0</v>
      </c>
    </row>
    <row r="2155" spans="1:9" ht="15.6">
      <c r="A2155" s="70">
        <f>'Balance N'!I2158</f>
        <v>0</v>
      </c>
      <c r="B2155" s="71">
        <f>'Balance N'!J2158</f>
        <v>0</v>
      </c>
      <c r="C2155" s="72">
        <f>'Balance N'!K2158</f>
        <v>0</v>
      </c>
      <c r="D2155" s="72">
        <f>'Balance N'!L2158</f>
        <v>0</v>
      </c>
      <c r="E2155" s="72">
        <f>'Balance N'!M2158</f>
        <v>0</v>
      </c>
      <c r="F2155" s="72">
        <f>'Balance N'!N2158</f>
        <v>0</v>
      </c>
      <c r="G2155" s="72">
        <f>'Balance N'!O2158</f>
        <v>0</v>
      </c>
      <c r="H2155" s="72">
        <f>'Balance N'!P2158</f>
        <v>0</v>
      </c>
      <c r="I2155" s="74">
        <f t="shared" si="33"/>
        <v>0</v>
      </c>
    </row>
    <row r="2156" spans="1:9" ht="15.6">
      <c r="A2156" s="70">
        <f>'Balance N'!I2159</f>
        <v>0</v>
      </c>
      <c r="B2156" s="71">
        <f>'Balance N'!J2159</f>
        <v>0</v>
      </c>
      <c r="C2156" s="72">
        <f>'Balance N'!K2159</f>
        <v>0</v>
      </c>
      <c r="D2156" s="72">
        <f>'Balance N'!L2159</f>
        <v>0</v>
      </c>
      <c r="E2156" s="72">
        <f>'Balance N'!M2159</f>
        <v>0</v>
      </c>
      <c r="F2156" s="72">
        <f>'Balance N'!N2159</f>
        <v>0</v>
      </c>
      <c r="G2156" s="72">
        <f>'Balance N'!O2159</f>
        <v>0</v>
      </c>
      <c r="H2156" s="72">
        <f>'Balance N'!P2159</f>
        <v>0</v>
      </c>
      <c r="I2156" s="74">
        <f t="shared" si="33"/>
        <v>0</v>
      </c>
    </row>
    <row r="2157" spans="1:9" ht="15.6">
      <c r="A2157" s="70">
        <f>'Balance N'!I2160</f>
        <v>0</v>
      </c>
      <c r="B2157" s="71">
        <f>'Balance N'!J2160</f>
        <v>0</v>
      </c>
      <c r="C2157" s="72">
        <f>'Balance N'!K2160</f>
        <v>0</v>
      </c>
      <c r="D2157" s="72">
        <f>'Balance N'!L2160</f>
        <v>0</v>
      </c>
      <c r="E2157" s="72">
        <f>'Balance N'!M2160</f>
        <v>0</v>
      </c>
      <c r="F2157" s="72">
        <f>'Balance N'!N2160</f>
        <v>0</v>
      </c>
      <c r="G2157" s="72">
        <f>'Balance N'!O2160</f>
        <v>0</v>
      </c>
      <c r="H2157" s="72">
        <f>'Balance N'!P2160</f>
        <v>0</v>
      </c>
      <c r="I2157" s="74">
        <f t="shared" si="33"/>
        <v>0</v>
      </c>
    </row>
    <row r="2158" spans="1:9" ht="15.6">
      <c r="A2158" s="70">
        <f>'Balance N'!I2161</f>
        <v>0</v>
      </c>
      <c r="B2158" s="71">
        <f>'Balance N'!J2161</f>
        <v>0</v>
      </c>
      <c r="C2158" s="72">
        <f>'Balance N'!K2161</f>
        <v>0</v>
      </c>
      <c r="D2158" s="72">
        <f>'Balance N'!L2161</f>
        <v>0</v>
      </c>
      <c r="E2158" s="72">
        <f>'Balance N'!M2161</f>
        <v>0</v>
      </c>
      <c r="F2158" s="72">
        <f>'Balance N'!N2161</f>
        <v>0</v>
      </c>
      <c r="G2158" s="72">
        <f>'Balance N'!O2161</f>
        <v>0</v>
      </c>
      <c r="H2158" s="72">
        <f>'Balance N'!P2161</f>
        <v>0</v>
      </c>
      <c r="I2158" s="74">
        <f t="shared" si="33"/>
        <v>0</v>
      </c>
    </row>
    <row r="2159" spans="1:9" ht="15.6">
      <c r="A2159" s="70">
        <f>'Balance N'!I2162</f>
        <v>0</v>
      </c>
      <c r="B2159" s="71">
        <f>'Balance N'!J2162</f>
        <v>0</v>
      </c>
      <c r="C2159" s="72">
        <f>'Balance N'!K2162</f>
        <v>0</v>
      </c>
      <c r="D2159" s="72">
        <f>'Balance N'!L2162</f>
        <v>0</v>
      </c>
      <c r="E2159" s="72">
        <f>'Balance N'!M2162</f>
        <v>0</v>
      </c>
      <c r="F2159" s="72">
        <f>'Balance N'!N2162</f>
        <v>0</v>
      </c>
      <c r="G2159" s="72">
        <f>'Balance N'!O2162</f>
        <v>0</v>
      </c>
      <c r="H2159" s="72">
        <f>'Balance N'!P2162</f>
        <v>0</v>
      </c>
      <c r="I2159" s="74">
        <f t="shared" si="33"/>
        <v>0</v>
      </c>
    </row>
    <row r="2160" spans="1:9" ht="15.6">
      <c r="A2160" s="70">
        <f>'Balance N'!I2163</f>
        <v>0</v>
      </c>
      <c r="B2160" s="71">
        <f>'Balance N'!J2163</f>
        <v>0</v>
      </c>
      <c r="C2160" s="72">
        <f>'Balance N'!K2163</f>
        <v>0</v>
      </c>
      <c r="D2160" s="72">
        <f>'Balance N'!L2163</f>
        <v>0</v>
      </c>
      <c r="E2160" s="72">
        <f>'Balance N'!M2163</f>
        <v>0</v>
      </c>
      <c r="F2160" s="72">
        <f>'Balance N'!N2163</f>
        <v>0</v>
      </c>
      <c r="G2160" s="72">
        <f>'Balance N'!O2163</f>
        <v>0</v>
      </c>
      <c r="H2160" s="72">
        <f>'Balance N'!P2163</f>
        <v>0</v>
      </c>
      <c r="I2160" s="74">
        <f t="shared" si="33"/>
        <v>0</v>
      </c>
    </row>
    <row r="2161" spans="1:9" ht="15.6">
      <c r="A2161" s="70">
        <f>'Balance N'!I2164</f>
        <v>0</v>
      </c>
      <c r="B2161" s="71">
        <f>'Balance N'!J2164</f>
        <v>0</v>
      </c>
      <c r="C2161" s="72">
        <f>'Balance N'!K2164</f>
        <v>0</v>
      </c>
      <c r="D2161" s="72">
        <f>'Balance N'!L2164</f>
        <v>0</v>
      </c>
      <c r="E2161" s="72">
        <f>'Balance N'!M2164</f>
        <v>0</v>
      </c>
      <c r="F2161" s="72">
        <f>'Balance N'!N2164</f>
        <v>0</v>
      </c>
      <c r="G2161" s="72">
        <f>'Balance N'!O2164</f>
        <v>0</v>
      </c>
      <c r="H2161" s="72">
        <f>'Balance N'!P2164</f>
        <v>0</v>
      </c>
      <c r="I2161" s="74">
        <f t="shared" si="33"/>
        <v>0</v>
      </c>
    </row>
    <row r="2162" spans="1:9" ht="15.6">
      <c r="A2162" s="70">
        <f>'Balance N'!I2165</f>
        <v>0</v>
      </c>
      <c r="B2162" s="71">
        <f>'Balance N'!J2165</f>
        <v>0</v>
      </c>
      <c r="C2162" s="72">
        <f>'Balance N'!K2165</f>
        <v>0</v>
      </c>
      <c r="D2162" s="72">
        <f>'Balance N'!L2165</f>
        <v>0</v>
      </c>
      <c r="E2162" s="72">
        <f>'Balance N'!M2165</f>
        <v>0</v>
      </c>
      <c r="F2162" s="72">
        <f>'Balance N'!N2165</f>
        <v>0</v>
      </c>
      <c r="G2162" s="72">
        <f>'Balance N'!O2165</f>
        <v>0</v>
      </c>
      <c r="H2162" s="72">
        <f>'Balance N'!P2165</f>
        <v>0</v>
      </c>
      <c r="I2162" s="74">
        <f t="shared" si="33"/>
        <v>0</v>
      </c>
    </row>
    <row r="2163" spans="1:9" ht="15.6">
      <c r="A2163" s="70">
        <f>'Balance N'!I2166</f>
        <v>0</v>
      </c>
      <c r="B2163" s="71">
        <f>'Balance N'!J2166</f>
        <v>0</v>
      </c>
      <c r="C2163" s="72">
        <f>'Balance N'!K2166</f>
        <v>0</v>
      </c>
      <c r="D2163" s="72">
        <f>'Balance N'!L2166</f>
        <v>0</v>
      </c>
      <c r="E2163" s="72">
        <f>'Balance N'!M2166</f>
        <v>0</v>
      </c>
      <c r="F2163" s="72">
        <f>'Balance N'!N2166</f>
        <v>0</v>
      </c>
      <c r="G2163" s="72">
        <f>'Balance N'!O2166</f>
        <v>0</v>
      </c>
      <c r="H2163" s="72">
        <f>'Balance N'!P2166</f>
        <v>0</v>
      </c>
      <c r="I2163" s="74">
        <f t="shared" si="33"/>
        <v>0</v>
      </c>
    </row>
    <row r="2164" spans="1:9" ht="15.6">
      <c r="A2164" s="70">
        <f>'Balance N'!I2167</f>
        <v>0</v>
      </c>
      <c r="B2164" s="71">
        <f>'Balance N'!J2167</f>
        <v>0</v>
      </c>
      <c r="C2164" s="72">
        <f>'Balance N'!K2167</f>
        <v>0</v>
      </c>
      <c r="D2164" s="72">
        <f>'Balance N'!L2167</f>
        <v>0</v>
      </c>
      <c r="E2164" s="72">
        <f>'Balance N'!M2167</f>
        <v>0</v>
      </c>
      <c r="F2164" s="72">
        <f>'Balance N'!N2167</f>
        <v>0</v>
      </c>
      <c r="G2164" s="72">
        <f>'Balance N'!O2167</f>
        <v>0</v>
      </c>
      <c r="H2164" s="72">
        <f>'Balance N'!P2167</f>
        <v>0</v>
      </c>
      <c r="I2164" s="74">
        <f t="shared" si="33"/>
        <v>0</v>
      </c>
    </row>
    <row r="2165" spans="1:9" ht="15.6">
      <c r="A2165" s="70">
        <f>'Balance N'!I2168</f>
        <v>0</v>
      </c>
      <c r="B2165" s="71">
        <f>'Balance N'!J2168</f>
        <v>0</v>
      </c>
      <c r="C2165" s="72">
        <f>'Balance N'!K2168</f>
        <v>0</v>
      </c>
      <c r="D2165" s="72">
        <f>'Balance N'!L2168</f>
        <v>0</v>
      </c>
      <c r="E2165" s="72">
        <f>'Balance N'!M2168</f>
        <v>0</v>
      </c>
      <c r="F2165" s="72">
        <f>'Balance N'!N2168</f>
        <v>0</v>
      </c>
      <c r="G2165" s="72">
        <f>'Balance N'!O2168</f>
        <v>0</v>
      </c>
      <c r="H2165" s="72">
        <f>'Balance N'!P2168</f>
        <v>0</v>
      </c>
      <c r="I2165" s="74">
        <f t="shared" si="33"/>
        <v>0</v>
      </c>
    </row>
    <row r="2166" spans="1:9" ht="15.6">
      <c r="A2166" s="70">
        <f>'Balance N'!I2169</f>
        <v>0</v>
      </c>
      <c r="B2166" s="71">
        <f>'Balance N'!J2169</f>
        <v>0</v>
      </c>
      <c r="C2166" s="72">
        <f>'Balance N'!K2169</f>
        <v>0</v>
      </c>
      <c r="D2166" s="72">
        <f>'Balance N'!L2169</f>
        <v>0</v>
      </c>
      <c r="E2166" s="72">
        <f>'Balance N'!M2169</f>
        <v>0</v>
      </c>
      <c r="F2166" s="72">
        <f>'Balance N'!N2169</f>
        <v>0</v>
      </c>
      <c r="G2166" s="72">
        <f>'Balance N'!O2169</f>
        <v>0</v>
      </c>
      <c r="H2166" s="72">
        <f>'Balance N'!P2169</f>
        <v>0</v>
      </c>
      <c r="I2166" s="74">
        <f t="shared" si="33"/>
        <v>0</v>
      </c>
    </row>
    <row r="2167" spans="1:9" ht="15.6">
      <c r="A2167" s="70">
        <f>'Balance N'!I2170</f>
        <v>0</v>
      </c>
      <c r="B2167" s="71">
        <f>'Balance N'!J2170</f>
        <v>0</v>
      </c>
      <c r="C2167" s="72">
        <f>'Balance N'!K2170</f>
        <v>0</v>
      </c>
      <c r="D2167" s="72">
        <f>'Balance N'!L2170</f>
        <v>0</v>
      </c>
      <c r="E2167" s="72">
        <f>'Balance N'!M2170</f>
        <v>0</v>
      </c>
      <c r="F2167" s="72">
        <f>'Balance N'!N2170</f>
        <v>0</v>
      </c>
      <c r="G2167" s="72">
        <f>'Balance N'!O2170</f>
        <v>0</v>
      </c>
      <c r="H2167" s="72">
        <f>'Balance N'!P2170</f>
        <v>0</v>
      </c>
      <c r="I2167" s="74">
        <f t="shared" si="33"/>
        <v>0</v>
      </c>
    </row>
    <row r="2168" spans="1:9" ht="15.6">
      <c r="A2168" s="70">
        <f>'Balance N'!I2171</f>
        <v>0</v>
      </c>
      <c r="B2168" s="71">
        <f>'Balance N'!J2171</f>
        <v>0</v>
      </c>
      <c r="C2168" s="72">
        <f>'Balance N'!K2171</f>
        <v>0</v>
      </c>
      <c r="D2168" s="72">
        <f>'Balance N'!L2171</f>
        <v>0</v>
      </c>
      <c r="E2168" s="72">
        <f>'Balance N'!M2171</f>
        <v>0</v>
      </c>
      <c r="F2168" s="72">
        <f>'Balance N'!N2171</f>
        <v>0</v>
      </c>
      <c r="G2168" s="72">
        <f>'Balance N'!O2171</f>
        <v>0</v>
      </c>
      <c r="H2168" s="72">
        <f>'Balance N'!P2171</f>
        <v>0</v>
      </c>
      <c r="I2168" s="74">
        <f t="shared" si="33"/>
        <v>0</v>
      </c>
    </row>
    <row r="2169" spans="1:9" ht="15.6">
      <c r="A2169" s="70">
        <f>'Balance N'!I2172</f>
        <v>0</v>
      </c>
      <c r="B2169" s="71">
        <f>'Balance N'!J2172</f>
        <v>0</v>
      </c>
      <c r="C2169" s="72">
        <f>'Balance N'!K2172</f>
        <v>0</v>
      </c>
      <c r="D2169" s="72">
        <f>'Balance N'!L2172</f>
        <v>0</v>
      </c>
      <c r="E2169" s="72">
        <f>'Balance N'!M2172</f>
        <v>0</v>
      </c>
      <c r="F2169" s="72">
        <f>'Balance N'!N2172</f>
        <v>0</v>
      </c>
      <c r="G2169" s="72">
        <f>'Balance N'!O2172</f>
        <v>0</v>
      </c>
      <c r="H2169" s="72">
        <f>'Balance N'!P2172</f>
        <v>0</v>
      </c>
      <c r="I2169" s="74">
        <f t="shared" si="33"/>
        <v>0</v>
      </c>
    </row>
    <row r="2170" spans="1:9" ht="15.6">
      <c r="A2170" s="70">
        <f>'Balance N'!I2173</f>
        <v>0</v>
      </c>
      <c r="B2170" s="71">
        <f>'Balance N'!J2173</f>
        <v>0</v>
      </c>
      <c r="C2170" s="72">
        <f>'Balance N'!K2173</f>
        <v>0</v>
      </c>
      <c r="D2170" s="72">
        <f>'Balance N'!L2173</f>
        <v>0</v>
      </c>
      <c r="E2170" s="72">
        <f>'Balance N'!M2173</f>
        <v>0</v>
      </c>
      <c r="F2170" s="72">
        <f>'Balance N'!N2173</f>
        <v>0</v>
      </c>
      <c r="G2170" s="72">
        <f>'Balance N'!O2173</f>
        <v>0</v>
      </c>
      <c r="H2170" s="72">
        <f>'Balance N'!P2173</f>
        <v>0</v>
      </c>
      <c r="I2170" s="74">
        <f t="shared" si="33"/>
        <v>0</v>
      </c>
    </row>
    <row r="2171" spans="1:9" ht="15.6">
      <c r="A2171" s="70">
        <f>'Balance N'!I2174</f>
        <v>0</v>
      </c>
      <c r="B2171" s="71">
        <f>'Balance N'!J2174</f>
        <v>0</v>
      </c>
      <c r="C2171" s="72">
        <f>'Balance N'!K2174</f>
        <v>0</v>
      </c>
      <c r="D2171" s="72">
        <f>'Balance N'!L2174</f>
        <v>0</v>
      </c>
      <c r="E2171" s="72">
        <f>'Balance N'!M2174</f>
        <v>0</v>
      </c>
      <c r="F2171" s="72">
        <f>'Balance N'!N2174</f>
        <v>0</v>
      </c>
      <c r="G2171" s="72">
        <f>'Balance N'!O2174</f>
        <v>0</v>
      </c>
      <c r="H2171" s="72">
        <f>'Balance N'!P2174</f>
        <v>0</v>
      </c>
      <c r="I2171" s="74">
        <f t="shared" si="33"/>
        <v>0</v>
      </c>
    </row>
    <row r="2172" spans="1:9" ht="15.6">
      <c r="A2172" s="70">
        <f>'Balance N'!I2175</f>
        <v>0</v>
      </c>
      <c r="B2172" s="71">
        <f>'Balance N'!J2175</f>
        <v>0</v>
      </c>
      <c r="C2172" s="72">
        <f>'Balance N'!K2175</f>
        <v>0</v>
      </c>
      <c r="D2172" s="72">
        <f>'Balance N'!L2175</f>
        <v>0</v>
      </c>
      <c r="E2172" s="72">
        <f>'Balance N'!M2175</f>
        <v>0</v>
      </c>
      <c r="F2172" s="72">
        <f>'Balance N'!N2175</f>
        <v>0</v>
      </c>
      <c r="G2172" s="72">
        <f>'Balance N'!O2175</f>
        <v>0</v>
      </c>
      <c r="H2172" s="72">
        <f>'Balance N'!P2175</f>
        <v>0</v>
      </c>
      <c r="I2172" s="74">
        <f t="shared" si="33"/>
        <v>0</v>
      </c>
    </row>
    <row r="2173" spans="1:9" ht="15.6">
      <c r="A2173" s="70">
        <f>'Balance N'!I2176</f>
        <v>0</v>
      </c>
      <c r="B2173" s="71">
        <f>'Balance N'!J2176</f>
        <v>0</v>
      </c>
      <c r="C2173" s="72">
        <f>'Balance N'!K2176</f>
        <v>0</v>
      </c>
      <c r="D2173" s="72">
        <f>'Balance N'!L2176</f>
        <v>0</v>
      </c>
      <c r="E2173" s="72">
        <f>'Balance N'!M2176</f>
        <v>0</v>
      </c>
      <c r="F2173" s="72">
        <f>'Balance N'!N2176</f>
        <v>0</v>
      </c>
      <c r="G2173" s="72">
        <f>'Balance N'!O2176</f>
        <v>0</v>
      </c>
      <c r="H2173" s="72">
        <f>'Balance N'!P2176</f>
        <v>0</v>
      </c>
      <c r="I2173" s="74">
        <f t="shared" si="33"/>
        <v>0</v>
      </c>
    </row>
    <row r="2174" spans="1:9" ht="15.6">
      <c r="A2174" s="70">
        <f>'Balance N'!I2177</f>
        <v>0</v>
      </c>
      <c r="B2174" s="71">
        <f>'Balance N'!J2177</f>
        <v>0</v>
      </c>
      <c r="C2174" s="72">
        <f>'Balance N'!K2177</f>
        <v>0</v>
      </c>
      <c r="D2174" s="72">
        <f>'Balance N'!L2177</f>
        <v>0</v>
      </c>
      <c r="E2174" s="72">
        <f>'Balance N'!M2177</f>
        <v>0</v>
      </c>
      <c r="F2174" s="72">
        <f>'Balance N'!N2177</f>
        <v>0</v>
      </c>
      <c r="G2174" s="72">
        <f>'Balance N'!O2177</f>
        <v>0</v>
      </c>
      <c r="H2174" s="72">
        <f>'Balance N'!P2177</f>
        <v>0</v>
      </c>
      <c r="I2174" s="74">
        <f t="shared" si="33"/>
        <v>0</v>
      </c>
    </row>
    <row r="2175" spans="1:9" ht="15.6">
      <c r="A2175" s="70">
        <f>'Balance N'!I2178</f>
        <v>0</v>
      </c>
      <c r="B2175" s="71">
        <f>'Balance N'!J2178</f>
        <v>0</v>
      </c>
      <c r="C2175" s="72">
        <f>'Balance N'!K2178</f>
        <v>0</v>
      </c>
      <c r="D2175" s="72">
        <f>'Balance N'!L2178</f>
        <v>0</v>
      </c>
      <c r="E2175" s="72">
        <f>'Balance N'!M2178</f>
        <v>0</v>
      </c>
      <c r="F2175" s="72">
        <f>'Balance N'!N2178</f>
        <v>0</v>
      </c>
      <c r="G2175" s="72">
        <f>'Balance N'!O2178</f>
        <v>0</v>
      </c>
      <c r="H2175" s="72">
        <f>'Balance N'!P2178</f>
        <v>0</v>
      </c>
      <c r="I2175" s="74">
        <f t="shared" si="33"/>
        <v>0</v>
      </c>
    </row>
    <row r="2176" spans="1:9" ht="15.6">
      <c r="A2176" s="70">
        <f>'Balance N'!I2179</f>
        <v>0</v>
      </c>
      <c r="B2176" s="71">
        <f>'Balance N'!J2179</f>
        <v>0</v>
      </c>
      <c r="C2176" s="72">
        <f>'Balance N'!K2179</f>
        <v>0</v>
      </c>
      <c r="D2176" s="72">
        <f>'Balance N'!L2179</f>
        <v>0</v>
      </c>
      <c r="E2176" s="72">
        <f>'Balance N'!M2179</f>
        <v>0</v>
      </c>
      <c r="F2176" s="72">
        <f>'Balance N'!N2179</f>
        <v>0</v>
      </c>
      <c r="G2176" s="72">
        <f>'Balance N'!O2179</f>
        <v>0</v>
      </c>
      <c r="H2176" s="72">
        <f>'Balance N'!P2179</f>
        <v>0</v>
      </c>
      <c r="I2176" s="74">
        <f t="shared" si="33"/>
        <v>0</v>
      </c>
    </row>
    <row r="2177" spans="1:9" ht="15.6">
      <c r="A2177" s="70">
        <f>'Balance N'!I2180</f>
        <v>0</v>
      </c>
      <c r="B2177" s="71">
        <f>'Balance N'!J2180</f>
        <v>0</v>
      </c>
      <c r="C2177" s="72">
        <f>'Balance N'!K2180</f>
        <v>0</v>
      </c>
      <c r="D2177" s="72">
        <f>'Balance N'!L2180</f>
        <v>0</v>
      </c>
      <c r="E2177" s="72">
        <f>'Balance N'!M2180</f>
        <v>0</v>
      </c>
      <c r="F2177" s="72">
        <f>'Balance N'!N2180</f>
        <v>0</v>
      </c>
      <c r="G2177" s="72">
        <f>'Balance N'!O2180</f>
        <v>0</v>
      </c>
      <c r="H2177" s="72">
        <f>'Balance N'!P2180</f>
        <v>0</v>
      </c>
      <c r="I2177" s="74">
        <f t="shared" si="33"/>
        <v>0</v>
      </c>
    </row>
    <row r="2178" spans="1:9" ht="15.6">
      <c r="A2178" s="70">
        <f>'Balance N'!I2181</f>
        <v>0</v>
      </c>
      <c r="B2178" s="71">
        <f>'Balance N'!J2181</f>
        <v>0</v>
      </c>
      <c r="C2178" s="72">
        <f>'Balance N'!K2181</f>
        <v>0</v>
      </c>
      <c r="D2178" s="72">
        <f>'Balance N'!L2181</f>
        <v>0</v>
      </c>
      <c r="E2178" s="72">
        <f>'Balance N'!M2181</f>
        <v>0</v>
      </c>
      <c r="F2178" s="72">
        <f>'Balance N'!N2181</f>
        <v>0</v>
      </c>
      <c r="G2178" s="72">
        <f>'Balance N'!O2181</f>
        <v>0</v>
      </c>
      <c r="H2178" s="72">
        <f>'Balance N'!P2181</f>
        <v>0</v>
      </c>
      <c r="I2178" s="74">
        <f t="shared" si="33"/>
        <v>0</v>
      </c>
    </row>
    <row r="2179" spans="1:9" ht="15.6">
      <c r="A2179" s="70">
        <f>'Balance N'!I2182</f>
        <v>0</v>
      </c>
      <c r="B2179" s="71">
        <f>'Balance N'!J2182</f>
        <v>0</v>
      </c>
      <c r="C2179" s="72">
        <f>'Balance N'!K2182</f>
        <v>0</v>
      </c>
      <c r="D2179" s="72">
        <f>'Balance N'!L2182</f>
        <v>0</v>
      </c>
      <c r="E2179" s="72">
        <f>'Balance N'!M2182</f>
        <v>0</v>
      </c>
      <c r="F2179" s="72">
        <f>'Balance N'!N2182</f>
        <v>0</v>
      </c>
      <c r="G2179" s="72">
        <f>'Balance N'!O2182</f>
        <v>0</v>
      </c>
      <c r="H2179" s="72">
        <f>'Balance N'!P2182</f>
        <v>0</v>
      </c>
      <c r="I2179" s="74">
        <f t="shared" ref="I2179:I2242" si="34">(C2179-D2179)+(E2179-F2179)-(G2179-H2179)</f>
        <v>0</v>
      </c>
    </row>
    <row r="2180" spans="1:9" ht="15.6">
      <c r="A2180" s="70">
        <f>'Balance N'!I2183</f>
        <v>0</v>
      </c>
      <c r="B2180" s="71">
        <f>'Balance N'!J2183</f>
        <v>0</v>
      </c>
      <c r="C2180" s="72">
        <f>'Balance N'!K2183</f>
        <v>0</v>
      </c>
      <c r="D2180" s="72">
        <f>'Balance N'!L2183</f>
        <v>0</v>
      </c>
      <c r="E2180" s="72">
        <f>'Balance N'!M2183</f>
        <v>0</v>
      </c>
      <c r="F2180" s="72">
        <f>'Balance N'!N2183</f>
        <v>0</v>
      </c>
      <c r="G2180" s="72">
        <f>'Balance N'!O2183</f>
        <v>0</v>
      </c>
      <c r="H2180" s="72">
        <f>'Balance N'!P2183</f>
        <v>0</v>
      </c>
      <c r="I2180" s="74">
        <f t="shared" si="34"/>
        <v>0</v>
      </c>
    </row>
    <row r="2181" spans="1:9" ht="15.6">
      <c r="A2181" s="70">
        <f>'Balance N'!I2184</f>
        <v>0</v>
      </c>
      <c r="B2181" s="71">
        <f>'Balance N'!J2184</f>
        <v>0</v>
      </c>
      <c r="C2181" s="72">
        <f>'Balance N'!K2184</f>
        <v>0</v>
      </c>
      <c r="D2181" s="72">
        <f>'Balance N'!L2184</f>
        <v>0</v>
      </c>
      <c r="E2181" s="72">
        <f>'Balance N'!M2184</f>
        <v>0</v>
      </c>
      <c r="F2181" s="72">
        <f>'Balance N'!N2184</f>
        <v>0</v>
      </c>
      <c r="G2181" s="72">
        <f>'Balance N'!O2184</f>
        <v>0</v>
      </c>
      <c r="H2181" s="72">
        <f>'Balance N'!P2184</f>
        <v>0</v>
      </c>
      <c r="I2181" s="74">
        <f t="shared" si="34"/>
        <v>0</v>
      </c>
    </row>
    <row r="2182" spans="1:9" ht="15.6">
      <c r="A2182" s="70">
        <f>'Balance N'!I2185</f>
        <v>0</v>
      </c>
      <c r="B2182" s="71">
        <f>'Balance N'!J2185</f>
        <v>0</v>
      </c>
      <c r="C2182" s="72">
        <f>'Balance N'!K2185</f>
        <v>0</v>
      </c>
      <c r="D2182" s="72">
        <f>'Balance N'!L2185</f>
        <v>0</v>
      </c>
      <c r="E2182" s="72">
        <f>'Balance N'!M2185</f>
        <v>0</v>
      </c>
      <c r="F2182" s="72">
        <f>'Balance N'!N2185</f>
        <v>0</v>
      </c>
      <c r="G2182" s="72">
        <f>'Balance N'!O2185</f>
        <v>0</v>
      </c>
      <c r="H2182" s="72">
        <f>'Balance N'!P2185</f>
        <v>0</v>
      </c>
      <c r="I2182" s="74">
        <f t="shared" si="34"/>
        <v>0</v>
      </c>
    </row>
    <row r="2183" spans="1:9" ht="15.6">
      <c r="A2183" s="70">
        <f>'Balance N'!I2186</f>
        <v>0</v>
      </c>
      <c r="B2183" s="71">
        <f>'Balance N'!J2186</f>
        <v>0</v>
      </c>
      <c r="C2183" s="72">
        <f>'Balance N'!K2186</f>
        <v>0</v>
      </c>
      <c r="D2183" s="72">
        <f>'Balance N'!L2186</f>
        <v>0</v>
      </c>
      <c r="E2183" s="72">
        <f>'Balance N'!M2186</f>
        <v>0</v>
      </c>
      <c r="F2183" s="72">
        <f>'Balance N'!N2186</f>
        <v>0</v>
      </c>
      <c r="G2183" s="72">
        <f>'Balance N'!O2186</f>
        <v>0</v>
      </c>
      <c r="H2183" s="72">
        <f>'Balance N'!P2186</f>
        <v>0</v>
      </c>
      <c r="I2183" s="74">
        <f t="shared" si="34"/>
        <v>0</v>
      </c>
    </row>
    <row r="2184" spans="1:9" ht="15.6">
      <c r="A2184" s="70">
        <f>'Balance N'!I2187</f>
        <v>0</v>
      </c>
      <c r="B2184" s="71">
        <f>'Balance N'!J2187</f>
        <v>0</v>
      </c>
      <c r="C2184" s="72">
        <f>'Balance N'!K2187</f>
        <v>0</v>
      </c>
      <c r="D2184" s="72">
        <f>'Balance N'!L2187</f>
        <v>0</v>
      </c>
      <c r="E2184" s="72">
        <f>'Balance N'!M2187</f>
        <v>0</v>
      </c>
      <c r="F2184" s="72">
        <f>'Balance N'!N2187</f>
        <v>0</v>
      </c>
      <c r="G2184" s="72">
        <f>'Balance N'!O2187</f>
        <v>0</v>
      </c>
      <c r="H2184" s="72">
        <f>'Balance N'!P2187</f>
        <v>0</v>
      </c>
      <c r="I2184" s="74">
        <f t="shared" si="34"/>
        <v>0</v>
      </c>
    </row>
    <row r="2185" spans="1:9" ht="15.6">
      <c r="A2185" s="70">
        <f>'Balance N'!I2188</f>
        <v>0</v>
      </c>
      <c r="B2185" s="71">
        <f>'Balance N'!J2188</f>
        <v>0</v>
      </c>
      <c r="C2185" s="72">
        <f>'Balance N'!K2188</f>
        <v>0</v>
      </c>
      <c r="D2185" s="72">
        <f>'Balance N'!L2188</f>
        <v>0</v>
      </c>
      <c r="E2185" s="72">
        <f>'Balance N'!M2188</f>
        <v>0</v>
      </c>
      <c r="F2185" s="72">
        <f>'Balance N'!N2188</f>
        <v>0</v>
      </c>
      <c r="G2185" s="72">
        <f>'Balance N'!O2188</f>
        <v>0</v>
      </c>
      <c r="H2185" s="72">
        <f>'Balance N'!P2188</f>
        <v>0</v>
      </c>
      <c r="I2185" s="74">
        <f t="shared" si="34"/>
        <v>0</v>
      </c>
    </row>
    <row r="2186" spans="1:9" ht="15.6">
      <c r="A2186" s="70">
        <f>'Balance N'!I2189</f>
        <v>0</v>
      </c>
      <c r="B2186" s="71">
        <f>'Balance N'!J2189</f>
        <v>0</v>
      </c>
      <c r="C2186" s="72">
        <f>'Balance N'!K2189</f>
        <v>0</v>
      </c>
      <c r="D2186" s="72">
        <f>'Balance N'!L2189</f>
        <v>0</v>
      </c>
      <c r="E2186" s="72">
        <f>'Balance N'!M2189</f>
        <v>0</v>
      </c>
      <c r="F2186" s="72">
        <f>'Balance N'!N2189</f>
        <v>0</v>
      </c>
      <c r="G2186" s="72">
        <f>'Balance N'!O2189</f>
        <v>0</v>
      </c>
      <c r="H2186" s="72">
        <f>'Balance N'!P2189</f>
        <v>0</v>
      </c>
      <c r="I2186" s="74">
        <f t="shared" si="34"/>
        <v>0</v>
      </c>
    </row>
    <row r="2187" spans="1:9" ht="15.6">
      <c r="A2187" s="70">
        <f>'Balance N'!I2190</f>
        <v>0</v>
      </c>
      <c r="B2187" s="71">
        <f>'Balance N'!J2190</f>
        <v>0</v>
      </c>
      <c r="C2187" s="72">
        <f>'Balance N'!K2190</f>
        <v>0</v>
      </c>
      <c r="D2187" s="72">
        <f>'Balance N'!L2190</f>
        <v>0</v>
      </c>
      <c r="E2187" s="72">
        <f>'Balance N'!M2190</f>
        <v>0</v>
      </c>
      <c r="F2187" s="72">
        <f>'Balance N'!N2190</f>
        <v>0</v>
      </c>
      <c r="G2187" s="72">
        <f>'Balance N'!O2190</f>
        <v>0</v>
      </c>
      <c r="H2187" s="72">
        <f>'Balance N'!P2190</f>
        <v>0</v>
      </c>
      <c r="I2187" s="74">
        <f t="shared" si="34"/>
        <v>0</v>
      </c>
    </row>
    <row r="2188" spans="1:9" ht="15.6">
      <c r="A2188" s="70">
        <f>'Balance N'!I2191</f>
        <v>0</v>
      </c>
      <c r="B2188" s="71">
        <f>'Balance N'!J2191</f>
        <v>0</v>
      </c>
      <c r="C2188" s="72">
        <f>'Balance N'!K2191</f>
        <v>0</v>
      </c>
      <c r="D2188" s="72">
        <f>'Balance N'!L2191</f>
        <v>0</v>
      </c>
      <c r="E2188" s="72">
        <f>'Balance N'!M2191</f>
        <v>0</v>
      </c>
      <c r="F2188" s="72">
        <f>'Balance N'!N2191</f>
        <v>0</v>
      </c>
      <c r="G2188" s="72">
        <f>'Balance N'!O2191</f>
        <v>0</v>
      </c>
      <c r="H2188" s="72">
        <f>'Balance N'!P2191</f>
        <v>0</v>
      </c>
      <c r="I2188" s="74">
        <f t="shared" si="34"/>
        <v>0</v>
      </c>
    </row>
    <row r="2189" spans="1:9" ht="15.6">
      <c r="A2189" s="70">
        <f>'Balance N'!I2192</f>
        <v>0</v>
      </c>
      <c r="B2189" s="71">
        <f>'Balance N'!J2192</f>
        <v>0</v>
      </c>
      <c r="C2189" s="72">
        <f>'Balance N'!K2192</f>
        <v>0</v>
      </c>
      <c r="D2189" s="72">
        <f>'Balance N'!L2192</f>
        <v>0</v>
      </c>
      <c r="E2189" s="72">
        <f>'Balance N'!M2192</f>
        <v>0</v>
      </c>
      <c r="F2189" s="72">
        <f>'Balance N'!N2192</f>
        <v>0</v>
      </c>
      <c r="G2189" s="72">
        <f>'Balance N'!O2192</f>
        <v>0</v>
      </c>
      <c r="H2189" s="72">
        <f>'Balance N'!P2192</f>
        <v>0</v>
      </c>
      <c r="I2189" s="74">
        <f t="shared" si="34"/>
        <v>0</v>
      </c>
    </row>
    <row r="2190" spans="1:9" ht="15.6">
      <c r="A2190" s="70">
        <f>'Balance N'!I2193</f>
        <v>0</v>
      </c>
      <c r="B2190" s="71">
        <f>'Balance N'!J2193</f>
        <v>0</v>
      </c>
      <c r="C2190" s="72">
        <f>'Balance N'!K2193</f>
        <v>0</v>
      </c>
      <c r="D2190" s="72">
        <f>'Balance N'!L2193</f>
        <v>0</v>
      </c>
      <c r="E2190" s="72">
        <f>'Balance N'!M2193</f>
        <v>0</v>
      </c>
      <c r="F2190" s="72">
        <f>'Balance N'!N2193</f>
        <v>0</v>
      </c>
      <c r="G2190" s="72">
        <f>'Balance N'!O2193</f>
        <v>0</v>
      </c>
      <c r="H2190" s="72">
        <f>'Balance N'!P2193</f>
        <v>0</v>
      </c>
      <c r="I2190" s="74">
        <f t="shared" si="34"/>
        <v>0</v>
      </c>
    </row>
    <row r="2191" spans="1:9" ht="15.6">
      <c r="A2191" s="70">
        <f>'Balance N'!I2194</f>
        <v>0</v>
      </c>
      <c r="B2191" s="71">
        <f>'Balance N'!J2194</f>
        <v>0</v>
      </c>
      <c r="C2191" s="72">
        <f>'Balance N'!K2194</f>
        <v>0</v>
      </c>
      <c r="D2191" s="72">
        <f>'Balance N'!L2194</f>
        <v>0</v>
      </c>
      <c r="E2191" s="72">
        <f>'Balance N'!M2194</f>
        <v>0</v>
      </c>
      <c r="F2191" s="72">
        <f>'Balance N'!N2194</f>
        <v>0</v>
      </c>
      <c r="G2191" s="72">
        <f>'Balance N'!O2194</f>
        <v>0</v>
      </c>
      <c r="H2191" s="72">
        <f>'Balance N'!P2194</f>
        <v>0</v>
      </c>
      <c r="I2191" s="74">
        <f t="shared" si="34"/>
        <v>0</v>
      </c>
    </row>
    <row r="2192" spans="1:9" ht="15.6">
      <c r="A2192" s="70">
        <f>'Balance N'!I2195</f>
        <v>0</v>
      </c>
      <c r="B2192" s="71">
        <f>'Balance N'!J2195</f>
        <v>0</v>
      </c>
      <c r="C2192" s="72">
        <f>'Balance N'!K2195</f>
        <v>0</v>
      </c>
      <c r="D2192" s="72">
        <f>'Balance N'!L2195</f>
        <v>0</v>
      </c>
      <c r="E2192" s="72">
        <f>'Balance N'!M2195</f>
        <v>0</v>
      </c>
      <c r="F2192" s="72">
        <f>'Balance N'!N2195</f>
        <v>0</v>
      </c>
      <c r="G2192" s="72">
        <f>'Balance N'!O2195</f>
        <v>0</v>
      </c>
      <c r="H2192" s="72">
        <f>'Balance N'!P2195</f>
        <v>0</v>
      </c>
      <c r="I2192" s="74">
        <f t="shared" si="34"/>
        <v>0</v>
      </c>
    </row>
    <row r="2193" spans="1:9" ht="15.6">
      <c r="A2193" s="70">
        <f>'Balance N'!I2196</f>
        <v>0</v>
      </c>
      <c r="B2193" s="71">
        <f>'Balance N'!J2196</f>
        <v>0</v>
      </c>
      <c r="C2193" s="72">
        <f>'Balance N'!K2196</f>
        <v>0</v>
      </c>
      <c r="D2193" s="72">
        <f>'Balance N'!L2196</f>
        <v>0</v>
      </c>
      <c r="E2193" s="72">
        <f>'Balance N'!M2196</f>
        <v>0</v>
      </c>
      <c r="F2193" s="72">
        <f>'Balance N'!N2196</f>
        <v>0</v>
      </c>
      <c r="G2193" s="72">
        <f>'Balance N'!O2196</f>
        <v>0</v>
      </c>
      <c r="H2193" s="72">
        <f>'Balance N'!P2196</f>
        <v>0</v>
      </c>
      <c r="I2193" s="74">
        <f t="shared" si="34"/>
        <v>0</v>
      </c>
    </row>
    <row r="2194" spans="1:9" ht="15.6">
      <c r="A2194" s="70">
        <f>'Balance N'!I2197</f>
        <v>0</v>
      </c>
      <c r="B2194" s="71">
        <f>'Balance N'!J2197</f>
        <v>0</v>
      </c>
      <c r="C2194" s="72">
        <f>'Balance N'!K2197</f>
        <v>0</v>
      </c>
      <c r="D2194" s="72">
        <f>'Balance N'!L2197</f>
        <v>0</v>
      </c>
      <c r="E2194" s="72">
        <f>'Balance N'!M2197</f>
        <v>0</v>
      </c>
      <c r="F2194" s="72">
        <f>'Balance N'!N2197</f>
        <v>0</v>
      </c>
      <c r="G2194" s="72">
        <f>'Balance N'!O2197</f>
        <v>0</v>
      </c>
      <c r="H2194" s="72">
        <f>'Balance N'!P2197</f>
        <v>0</v>
      </c>
      <c r="I2194" s="74">
        <f t="shared" si="34"/>
        <v>0</v>
      </c>
    </row>
    <row r="2195" spans="1:9" ht="15.6">
      <c r="A2195" s="70">
        <f>'Balance N'!I2198</f>
        <v>0</v>
      </c>
      <c r="B2195" s="71">
        <f>'Balance N'!J2198</f>
        <v>0</v>
      </c>
      <c r="C2195" s="72">
        <f>'Balance N'!K2198</f>
        <v>0</v>
      </c>
      <c r="D2195" s="72">
        <f>'Balance N'!L2198</f>
        <v>0</v>
      </c>
      <c r="E2195" s="72">
        <f>'Balance N'!M2198</f>
        <v>0</v>
      </c>
      <c r="F2195" s="72">
        <f>'Balance N'!N2198</f>
        <v>0</v>
      </c>
      <c r="G2195" s="72">
        <f>'Balance N'!O2198</f>
        <v>0</v>
      </c>
      <c r="H2195" s="72">
        <f>'Balance N'!P2198</f>
        <v>0</v>
      </c>
      <c r="I2195" s="74">
        <f t="shared" si="34"/>
        <v>0</v>
      </c>
    </row>
    <row r="2196" spans="1:9" ht="15.6">
      <c r="A2196" s="70">
        <f>'Balance N'!I2199</f>
        <v>0</v>
      </c>
      <c r="B2196" s="71">
        <f>'Balance N'!J2199</f>
        <v>0</v>
      </c>
      <c r="C2196" s="72">
        <f>'Balance N'!K2199</f>
        <v>0</v>
      </c>
      <c r="D2196" s="72">
        <f>'Balance N'!L2199</f>
        <v>0</v>
      </c>
      <c r="E2196" s="72">
        <f>'Balance N'!M2199</f>
        <v>0</v>
      </c>
      <c r="F2196" s="72">
        <f>'Balance N'!N2199</f>
        <v>0</v>
      </c>
      <c r="G2196" s="72">
        <f>'Balance N'!O2199</f>
        <v>0</v>
      </c>
      <c r="H2196" s="72">
        <f>'Balance N'!P2199</f>
        <v>0</v>
      </c>
      <c r="I2196" s="74">
        <f t="shared" si="34"/>
        <v>0</v>
      </c>
    </row>
    <row r="2197" spans="1:9" ht="15.6">
      <c r="A2197" s="70">
        <f>'Balance N'!I2200</f>
        <v>0</v>
      </c>
      <c r="B2197" s="71">
        <f>'Balance N'!J2200</f>
        <v>0</v>
      </c>
      <c r="C2197" s="72">
        <f>'Balance N'!K2200</f>
        <v>0</v>
      </c>
      <c r="D2197" s="72">
        <f>'Balance N'!L2200</f>
        <v>0</v>
      </c>
      <c r="E2197" s="72">
        <f>'Balance N'!M2200</f>
        <v>0</v>
      </c>
      <c r="F2197" s="72">
        <f>'Balance N'!N2200</f>
        <v>0</v>
      </c>
      <c r="G2197" s="72">
        <f>'Balance N'!O2200</f>
        <v>0</v>
      </c>
      <c r="H2197" s="72">
        <f>'Balance N'!P2200</f>
        <v>0</v>
      </c>
      <c r="I2197" s="74">
        <f t="shared" si="34"/>
        <v>0</v>
      </c>
    </row>
    <row r="2198" spans="1:9" ht="15.6">
      <c r="A2198" s="70">
        <f>'Balance N'!I2201</f>
        <v>0</v>
      </c>
      <c r="B2198" s="71">
        <f>'Balance N'!J2201</f>
        <v>0</v>
      </c>
      <c r="C2198" s="72">
        <f>'Balance N'!K2201</f>
        <v>0</v>
      </c>
      <c r="D2198" s="72">
        <f>'Balance N'!L2201</f>
        <v>0</v>
      </c>
      <c r="E2198" s="72">
        <f>'Balance N'!M2201</f>
        <v>0</v>
      </c>
      <c r="F2198" s="72">
        <f>'Balance N'!N2201</f>
        <v>0</v>
      </c>
      <c r="G2198" s="72">
        <f>'Balance N'!O2201</f>
        <v>0</v>
      </c>
      <c r="H2198" s="72">
        <f>'Balance N'!P2201</f>
        <v>0</v>
      </c>
      <c r="I2198" s="74">
        <f t="shared" si="34"/>
        <v>0</v>
      </c>
    </row>
    <row r="2199" spans="1:9" ht="15.6">
      <c r="A2199" s="70">
        <f>'Balance N'!I2202</f>
        <v>0</v>
      </c>
      <c r="B2199" s="71">
        <f>'Balance N'!J2202</f>
        <v>0</v>
      </c>
      <c r="C2199" s="72">
        <f>'Balance N'!K2202</f>
        <v>0</v>
      </c>
      <c r="D2199" s="72">
        <f>'Balance N'!L2202</f>
        <v>0</v>
      </c>
      <c r="E2199" s="72">
        <f>'Balance N'!M2202</f>
        <v>0</v>
      </c>
      <c r="F2199" s="72">
        <f>'Balance N'!N2202</f>
        <v>0</v>
      </c>
      <c r="G2199" s="72">
        <f>'Balance N'!O2202</f>
        <v>0</v>
      </c>
      <c r="H2199" s="72">
        <f>'Balance N'!P2202</f>
        <v>0</v>
      </c>
      <c r="I2199" s="74">
        <f t="shared" si="34"/>
        <v>0</v>
      </c>
    </row>
    <row r="2200" spans="1:9" ht="15.6">
      <c r="A2200" s="70">
        <f>'Balance N'!I2203</f>
        <v>0</v>
      </c>
      <c r="B2200" s="71">
        <f>'Balance N'!J2203</f>
        <v>0</v>
      </c>
      <c r="C2200" s="72">
        <f>'Balance N'!K2203</f>
        <v>0</v>
      </c>
      <c r="D2200" s="72">
        <f>'Balance N'!L2203</f>
        <v>0</v>
      </c>
      <c r="E2200" s="72">
        <f>'Balance N'!M2203</f>
        <v>0</v>
      </c>
      <c r="F2200" s="72">
        <f>'Balance N'!N2203</f>
        <v>0</v>
      </c>
      <c r="G2200" s="72">
        <f>'Balance N'!O2203</f>
        <v>0</v>
      </c>
      <c r="H2200" s="72">
        <f>'Balance N'!P2203</f>
        <v>0</v>
      </c>
      <c r="I2200" s="74">
        <f t="shared" si="34"/>
        <v>0</v>
      </c>
    </row>
    <row r="2201" spans="1:9" ht="15.6">
      <c r="A2201" s="70">
        <f>'Balance N'!I2204</f>
        <v>0</v>
      </c>
      <c r="B2201" s="71">
        <f>'Balance N'!J2204</f>
        <v>0</v>
      </c>
      <c r="C2201" s="72">
        <f>'Balance N'!K2204</f>
        <v>0</v>
      </c>
      <c r="D2201" s="72">
        <f>'Balance N'!L2204</f>
        <v>0</v>
      </c>
      <c r="E2201" s="72">
        <f>'Balance N'!M2204</f>
        <v>0</v>
      </c>
      <c r="F2201" s="72">
        <f>'Balance N'!N2204</f>
        <v>0</v>
      </c>
      <c r="G2201" s="72">
        <f>'Balance N'!O2204</f>
        <v>0</v>
      </c>
      <c r="H2201" s="72">
        <f>'Balance N'!P2204</f>
        <v>0</v>
      </c>
      <c r="I2201" s="74">
        <f t="shared" si="34"/>
        <v>0</v>
      </c>
    </row>
    <row r="2202" spans="1:9" ht="15.6">
      <c r="A2202" s="70">
        <f>'Balance N'!I2205</f>
        <v>0</v>
      </c>
      <c r="B2202" s="71">
        <f>'Balance N'!J2205</f>
        <v>0</v>
      </c>
      <c r="C2202" s="72">
        <f>'Balance N'!K2205</f>
        <v>0</v>
      </c>
      <c r="D2202" s="72">
        <f>'Balance N'!L2205</f>
        <v>0</v>
      </c>
      <c r="E2202" s="72">
        <f>'Balance N'!M2205</f>
        <v>0</v>
      </c>
      <c r="F2202" s="72">
        <f>'Balance N'!N2205</f>
        <v>0</v>
      </c>
      <c r="G2202" s="72">
        <f>'Balance N'!O2205</f>
        <v>0</v>
      </c>
      <c r="H2202" s="72">
        <f>'Balance N'!P2205</f>
        <v>0</v>
      </c>
      <c r="I2202" s="74">
        <f t="shared" si="34"/>
        <v>0</v>
      </c>
    </row>
    <row r="2203" spans="1:9" ht="15.6">
      <c r="A2203" s="70">
        <f>'Balance N'!I2206</f>
        <v>0</v>
      </c>
      <c r="B2203" s="71">
        <f>'Balance N'!J2206</f>
        <v>0</v>
      </c>
      <c r="C2203" s="72">
        <f>'Balance N'!K2206</f>
        <v>0</v>
      </c>
      <c r="D2203" s="72">
        <f>'Balance N'!L2206</f>
        <v>0</v>
      </c>
      <c r="E2203" s="72">
        <f>'Balance N'!M2206</f>
        <v>0</v>
      </c>
      <c r="F2203" s="72">
        <f>'Balance N'!N2206</f>
        <v>0</v>
      </c>
      <c r="G2203" s="72">
        <f>'Balance N'!O2206</f>
        <v>0</v>
      </c>
      <c r="H2203" s="72">
        <f>'Balance N'!P2206</f>
        <v>0</v>
      </c>
      <c r="I2203" s="74">
        <f t="shared" si="34"/>
        <v>0</v>
      </c>
    </row>
    <row r="2204" spans="1:9" ht="15.6">
      <c r="A2204" s="70">
        <f>'Balance N'!I2207</f>
        <v>0</v>
      </c>
      <c r="B2204" s="71">
        <f>'Balance N'!J2207</f>
        <v>0</v>
      </c>
      <c r="C2204" s="72">
        <f>'Balance N'!K2207</f>
        <v>0</v>
      </c>
      <c r="D2204" s="72">
        <f>'Balance N'!L2207</f>
        <v>0</v>
      </c>
      <c r="E2204" s="72">
        <f>'Balance N'!M2207</f>
        <v>0</v>
      </c>
      <c r="F2204" s="72">
        <f>'Balance N'!N2207</f>
        <v>0</v>
      </c>
      <c r="G2204" s="72">
        <f>'Balance N'!O2207</f>
        <v>0</v>
      </c>
      <c r="H2204" s="72">
        <f>'Balance N'!P2207</f>
        <v>0</v>
      </c>
      <c r="I2204" s="74">
        <f t="shared" si="34"/>
        <v>0</v>
      </c>
    </row>
    <row r="2205" spans="1:9" ht="15.6">
      <c r="A2205" s="70">
        <f>'Balance N'!I2208</f>
        <v>0</v>
      </c>
      <c r="B2205" s="71">
        <f>'Balance N'!J2208</f>
        <v>0</v>
      </c>
      <c r="C2205" s="72">
        <f>'Balance N'!K2208</f>
        <v>0</v>
      </c>
      <c r="D2205" s="72">
        <f>'Balance N'!L2208</f>
        <v>0</v>
      </c>
      <c r="E2205" s="72">
        <f>'Balance N'!M2208</f>
        <v>0</v>
      </c>
      <c r="F2205" s="72">
        <f>'Balance N'!N2208</f>
        <v>0</v>
      </c>
      <c r="G2205" s="72">
        <f>'Balance N'!O2208</f>
        <v>0</v>
      </c>
      <c r="H2205" s="72">
        <f>'Balance N'!P2208</f>
        <v>0</v>
      </c>
      <c r="I2205" s="74">
        <f t="shared" si="34"/>
        <v>0</v>
      </c>
    </row>
    <row r="2206" spans="1:9" ht="15.6">
      <c r="A2206" s="70">
        <f>'Balance N'!I2209</f>
        <v>0</v>
      </c>
      <c r="B2206" s="71">
        <f>'Balance N'!J2209</f>
        <v>0</v>
      </c>
      <c r="C2206" s="72">
        <f>'Balance N'!K2209</f>
        <v>0</v>
      </c>
      <c r="D2206" s="72">
        <f>'Balance N'!L2209</f>
        <v>0</v>
      </c>
      <c r="E2206" s="72">
        <f>'Balance N'!M2209</f>
        <v>0</v>
      </c>
      <c r="F2206" s="72">
        <f>'Balance N'!N2209</f>
        <v>0</v>
      </c>
      <c r="G2206" s="72">
        <f>'Balance N'!O2209</f>
        <v>0</v>
      </c>
      <c r="H2206" s="72">
        <f>'Balance N'!P2209</f>
        <v>0</v>
      </c>
      <c r="I2206" s="74">
        <f t="shared" si="34"/>
        <v>0</v>
      </c>
    </row>
    <row r="2207" spans="1:9" ht="15.6">
      <c r="A2207" s="70">
        <f>'Balance N'!I2210</f>
        <v>0</v>
      </c>
      <c r="B2207" s="71">
        <f>'Balance N'!J2210</f>
        <v>0</v>
      </c>
      <c r="C2207" s="72">
        <f>'Balance N'!K2210</f>
        <v>0</v>
      </c>
      <c r="D2207" s="72">
        <f>'Balance N'!L2210</f>
        <v>0</v>
      </c>
      <c r="E2207" s="72">
        <f>'Balance N'!M2210</f>
        <v>0</v>
      </c>
      <c r="F2207" s="72">
        <f>'Balance N'!N2210</f>
        <v>0</v>
      </c>
      <c r="G2207" s="72">
        <f>'Balance N'!O2210</f>
        <v>0</v>
      </c>
      <c r="H2207" s="72">
        <f>'Balance N'!P2210</f>
        <v>0</v>
      </c>
      <c r="I2207" s="74">
        <f t="shared" si="34"/>
        <v>0</v>
      </c>
    </row>
    <row r="2208" spans="1:9" ht="15.6">
      <c r="A2208" s="70">
        <f>'Balance N'!I2211</f>
        <v>0</v>
      </c>
      <c r="B2208" s="71">
        <f>'Balance N'!J2211</f>
        <v>0</v>
      </c>
      <c r="C2208" s="72">
        <f>'Balance N'!K2211</f>
        <v>0</v>
      </c>
      <c r="D2208" s="72">
        <f>'Balance N'!L2211</f>
        <v>0</v>
      </c>
      <c r="E2208" s="72">
        <f>'Balance N'!M2211</f>
        <v>0</v>
      </c>
      <c r="F2208" s="72">
        <f>'Balance N'!N2211</f>
        <v>0</v>
      </c>
      <c r="G2208" s="72">
        <f>'Balance N'!O2211</f>
        <v>0</v>
      </c>
      <c r="H2208" s="72">
        <f>'Balance N'!P2211</f>
        <v>0</v>
      </c>
      <c r="I2208" s="74">
        <f t="shared" si="34"/>
        <v>0</v>
      </c>
    </row>
    <row r="2209" spans="1:9" ht="15.6">
      <c r="A2209" s="70">
        <f>'Balance N'!I2212</f>
        <v>0</v>
      </c>
      <c r="B2209" s="71">
        <f>'Balance N'!J2212</f>
        <v>0</v>
      </c>
      <c r="C2209" s="72">
        <f>'Balance N'!K2212</f>
        <v>0</v>
      </c>
      <c r="D2209" s="72">
        <f>'Balance N'!L2212</f>
        <v>0</v>
      </c>
      <c r="E2209" s="72">
        <f>'Balance N'!M2212</f>
        <v>0</v>
      </c>
      <c r="F2209" s="72">
        <f>'Balance N'!N2212</f>
        <v>0</v>
      </c>
      <c r="G2209" s="72">
        <f>'Balance N'!O2212</f>
        <v>0</v>
      </c>
      <c r="H2209" s="72">
        <f>'Balance N'!P2212</f>
        <v>0</v>
      </c>
      <c r="I2209" s="74">
        <f t="shared" si="34"/>
        <v>0</v>
      </c>
    </row>
    <row r="2210" spans="1:9" ht="15.6">
      <c r="A2210" s="70">
        <f>'Balance N'!I2213</f>
        <v>0</v>
      </c>
      <c r="B2210" s="71">
        <f>'Balance N'!J2213</f>
        <v>0</v>
      </c>
      <c r="C2210" s="72">
        <f>'Balance N'!K2213</f>
        <v>0</v>
      </c>
      <c r="D2210" s="72">
        <f>'Balance N'!L2213</f>
        <v>0</v>
      </c>
      <c r="E2210" s="72">
        <f>'Balance N'!M2213</f>
        <v>0</v>
      </c>
      <c r="F2210" s="72">
        <f>'Balance N'!N2213</f>
        <v>0</v>
      </c>
      <c r="G2210" s="72">
        <f>'Balance N'!O2213</f>
        <v>0</v>
      </c>
      <c r="H2210" s="72">
        <f>'Balance N'!P2213</f>
        <v>0</v>
      </c>
      <c r="I2210" s="74">
        <f t="shared" si="34"/>
        <v>0</v>
      </c>
    </row>
    <row r="2211" spans="1:9" ht="15.6">
      <c r="A2211" s="70">
        <f>'Balance N'!I2214</f>
        <v>0</v>
      </c>
      <c r="B2211" s="71">
        <f>'Balance N'!J2214</f>
        <v>0</v>
      </c>
      <c r="C2211" s="72">
        <f>'Balance N'!K2214</f>
        <v>0</v>
      </c>
      <c r="D2211" s="72">
        <f>'Balance N'!L2214</f>
        <v>0</v>
      </c>
      <c r="E2211" s="72">
        <f>'Balance N'!M2214</f>
        <v>0</v>
      </c>
      <c r="F2211" s="72">
        <f>'Balance N'!N2214</f>
        <v>0</v>
      </c>
      <c r="G2211" s="72">
        <f>'Balance N'!O2214</f>
        <v>0</v>
      </c>
      <c r="H2211" s="72">
        <f>'Balance N'!P2214</f>
        <v>0</v>
      </c>
      <c r="I2211" s="74">
        <f t="shared" si="34"/>
        <v>0</v>
      </c>
    </row>
    <row r="2212" spans="1:9" ht="15.6">
      <c r="A2212" s="70">
        <f>'Balance N'!I2215</f>
        <v>0</v>
      </c>
      <c r="B2212" s="71">
        <f>'Balance N'!J2215</f>
        <v>0</v>
      </c>
      <c r="C2212" s="72">
        <f>'Balance N'!K2215</f>
        <v>0</v>
      </c>
      <c r="D2212" s="72">
        <f>'Balance N'!L2215</f>
        <v>0</v>
      </c>
      <c r="E2212" s="72">
        <f>'Balance N'!M2215</f>
        <v>0</v>
      </c>
      <c r="F2212" s="72">
        <f>'Balance N'!N2215</f>
        <v>0</v>
      </c>
      <c r="G2212" s="72">
        <f>'Balance N'!O2215</f>
        <v>0</v>
      </c>
      <c r="H2212" s="72">
        <f>'Balance N'!P2215</f>
        <v>0</v>
      </c>
      <c r="I2212" s="74">
        <f t="shared" si="34"/>
        <v>0</v>
      </c>
    </row>
    <row r="2213" spans="1:9" ht="15.6">
      <c r="A2213" s="70">
        <f>'Balance N'!I2216</f>
        <v>0</v>
      </c>
      <c r="B2213" s="71">
        <f>'Balance N'!J2216</f>
        <v>0</v>
      </c>
      <c r="C2213" s="72">
        <f>'Balance N'!K2216</f>
        <v>0</v>
      </c>
      <c r="D2213" s="72">
        <f>'Balance N'!L2216</f>
        <v>0</v>
      </c>
      <c r="E2213" s="72">
        <f>'Balance N'!M2216</f>
        <v>0</v>
      </c>
      <c r="F2213" s="72">
        <f>'Balance N'!N2216</f>
        <v>0</v>
      </c>
      <c r="G2213" s="72">
        <f>'Balance N'!O2216</f>
        <v>0</v>
      </c>
      <c r="H2213" s="72">
        <f>'Balance N'!P2216</f>
        <v>0</v>
      </c>
      <c r="I2213" s="74">
        <f t="shared" si="34"/>
        <v>0</v>
      </c>
    </row>
    <row r="2214" spans="1:9" ht="15.6">
      <c r="A2214" s="70">
        <f>'Balance N'!I2217</f>
        <v>0</v>
      </c>
      <c r="B2214" s="71">
        <f>'Balance N'!J2217</f>
        <v>0</v>
      </c>
      <c r="C2214" s="72">
        <f>'Balance N'!K2217</f>
        <v>0</v>
      </c>
      <c r="D2214" s="72">
        <f>'Balance N'!L2217</f>
        <v>0</v>
      </c>
      <c r="E2214" s="72">
        <f>'Balance N'!M2217</f>
        <v>0</v>
      </c>
      <c r="F2214" s="72">
        <f>'Balance N'!N2217</f>
        <v>0</v>
      </c>
      <c r="G2214" s="72">
        <f>'Balance N'!O2217</f>
        <v>0</v>
      </c>
      <c r="H2214" s="72">
        <f>'Balance N'!P2217</f>
        <v>0</v>
      </c>
      <c r="I2214" s="74">
        <f t="shared" si="34"/>
        <v>0</v>
      </c>
    </row>
    <row r="2215" spans="1:9" ht="15.6">
      <c r="A2215" s="70">
        <f>'Balance N'!I2218</f>
        <v>0</v>
      </c>
      <c r="B2215" s="71">
        <f>'Balance N'!J2218</f>
        <v>0</v>
      </c>
      <c r="C2215" s="72">
        <f>'Balance N'!K2218</f>
        <v>0</v>
      </c>
      <c r="D2215" s="72">
        <f>'Balance N'!L2218</f>
        <v>0</v>
      </c>
      <c r="E2215" s="72">
        <f>'Balance N'!M2218</f>
        <v>0</v>
      </c>
      <c r="F2215" s="72">
        <f>'Balance N'!N2218</f>
        <v>0</v>
      </c>
      <c r="G2215" s="72">
        <f>'Balance N'!O2218</f>
        <v>0</v>
      </c>
      <c r="H2215" s="72">
        <f>'Balance N'!P2218</f>
        <v>0</v>
      </c>
      <c r="I2215" s="74">
        <f t="shared" si="34"/>
        <v>0</v>
      </c>
    </row>
    <row r="2216" spans="1:9" ht="15.6">
      <c r="A2216" s="70">
        <f>'Balance N'!I2219</f>
        <v>0</v>
      </c>
      <c r="B2216" s="71">
        <f>'Balance N'!J2219</f>
        <v>0</v>
      </c>
      <c r="C2216" s="72">
        <f>'Balance N'!K2219</f>
        <v>0</v>
      </c>
      <c r="D2216" s="72">
        <f>'Balance N'!L2219</f>
        <v>0</v>
      </c>
      <c r="E2216" s="72">
        <f>'Balance N'!M2219</f>
        <v>0</v>
      </c>
      <c r="F2216" s="72">
        <f>'Balance N'!N2219</f>
        <v>0</v>
      </c>
      <c r="G2216" s="72">
        <f>'Balance N'!O2219</f>
        <v>0</v>
      </c>
      <c r="H2216" s="72">
        <f>'Balance N'!P2219</f>
        <v>0</v>
      </c>
      <c r="I2216" s="74">
        <f t="shared" si="34"/>
        <v>0</v>
      </c>
    </row>
    <row r="2217" spans="1:9" ht="15.6">
      <c r="A2217" s="70">
        <f>'Balance N'!I2220</f>
        <v>0</v>
      </c>
      <c r="B2217" s="71">
        <f>'Balance N'!J2220</f>
        <v>0</v>
      </c>
      <c r="C2217" s="72">
        <f>'Balance N'!K2220</f>
        <v>0</v>
      </c>
      <c r="D2217" s="72">
        <f>'Balance N'!L2220</f>
        <v>0</v>
      </c>
      <c r="E2217" s="72">
        <f>'Balance N'!M2220</f>
        <v>0</v>
      </c>
      <c r="F2217" s="72">
        <f>'Balance N'!N2220</f>
        <v>0</v>
      </c>
      <c r="G2217" s="72">
        <f>'Balance N'!O2220</f>
        <v>0</v>
      </c>
      <c r="H2217" s="72">
        <f>'Balance N'!P2220</f>
        <v>0</v>
      </c>
      <c r="I2217" s="74">
        <f t="shared" si="34"/>
        <v>0</v>
      </c>
    </row>
    <row r="2218" spans="1:9" ht="15.6">
      <c r="A2218" s="70">
        <f>'Balance N'!I2221</f>
        <v>0</v>
      </c>
      <c r="B2218" s="71">
        <f>'Balance N'!J2221</f>
        <v>0</v>
      </c>
      <c r="C2218" s="72">
        <f>'Balance N'!K2221</f>
        <v>0</v>
      </c>
      <c r="D2218" s="72">
        <f>'Balance N'!L2221</f>
        <v>0</v>
      </c>
      <c r="E2218" s="72">
        <f>'Balance N'!M2221</f>
        <v>0</v>
      </c>
      <c r="F2218" s="72">
        <f>'Balance N'!N2221</f>
        <v>0</v>
      </c>
      <c r="G2218" s="72">
        <f>'Balance N'!O2221</f>
        <v>0</v>
      </c>
      <c r="H2218" s="72">
        <f>'Balance N'!P2221</f>
        <v>0</v>
      </c>
      <c r="I2218" s="74">
        <f t="shared" si="34"/>
        <v>0</v>
      </c>
    </row>
    <row r="2219" spans="1:9" ht="15.6">
      <c r="A2219" s="70">
        <f>'Balance N'!I2222</f>
        <v>0</v>
      </c>
      <c r="B2219" s="71">
        <f>'Balance N'!J2222</f>
        <v>0</v>
      </c>
      <c r="C2219" s="72">
        <f>'Balance N'!K2222</f>
        <v>0</v>
      </c>
      <c r="D2219" s="72">
        <f>'Balance N'!L2222</f>
        <v>0</v>
      </c>
      <c r="E2219" s="72">
        <f>'Balance N'!M2222</f>
        <v>0</v>
      </c>
      <c r="F2219" s="72">
        <f>'Balance N'!N2222</f>
        <v>0</v>
      </c>
      <c r="G2219" s="72">
        <f>'Balance N'!O2222</f>
        <v>0</v>
      </c>
      <c r="H2219" s="72">
        <f>'Balance N'!P2222</f>
        <v>0</v>
      </c>
      <c r="I2219" s="74">
        <f t="shared" si="34"/>
        <v>0</v>
      </c>
    </row>
    <row r="2220" spans="1:9" ht="15.6">
      <c r="A2220" s="70">
        <f>'Balance N'!I2223</f>
        <v>0</v>
      </c>
      <c r="B2220" s="71">
        <f>'Balance N'!J2223</f>
        <v>0</v>
      </c>
      <c r="C2220" s="72">
        <f>'Balance N'!K2223</f>
        <v>0</v>
      </c>
      <c r="D2220" s="72">
        <f>'Balance N'!L2223</f>
        <v>0</v>
      </c>
      <c r="E2220" s="72">
        <f>'Balance N'!M2223</f>
        <v>0</v>
      </c>
      <c r="F2220" s="72">
        <f>'Balance N'!N2223</f>
        <v>0</v>
      </c>
      <c r="G2220" s="72">
        <f>'Balance N'!O2223</f>
        <v>0</v>
      </c>
      <c r="H2220" s="72">
        <f>'Balance N'!P2223</f>
        <v>0</v>
      </c>
      <c r="I2220" s="74">
        <f t="shared" si="34"/>
        <v>0</v>
      </c>
    </row>
    <row r="2221" spans="1:9" ht="15.6">
      <c r="A2221" s="70">
        <f>'Balance N'!I2224</f>
        <v>0</v>
      </c>
      <c r="B2221" s="71">
        <f>'Balance N'!J2224</f>
        <v>0</v>
      </c>
      <c r="C2221" s="72">
        <f>'Balance N'!K2224</f>
        <v>0</v>
      </c>
      <c r="D2221" s="72">
        <f>'Balance N'!L2224</f>
        <v>0</v>
      </c>
      <c r="E2221" s="72">
        <f>'Balance N'!M2224</f>
        <v>0</v>
      </c>
      <c r="F2221" s="72">
        <f>'Balance N'!N2224</f>
        <v>0</v>
      </c>
      <c r="G2221" s="72">
        <f>'Balance N'!O2224</f>
        <v>0</v>
      </c>
      <c r="H2221" s="72">
        <f>'Balance N'!P2224</f>
        <v>0</v>
      </c>
      <c r="I2221" s="74">
        <f t="shared" si="34"/>
        <v>0</v>
      </c>
    </row>
    <row r="2222" spans="1:9" ht="15.6">
      <c r="A2222" s="70">
        <f>'Balance N'!I2225</f>
        <v>0</v>
      </c>
      <c r="B2222" s="71">
        <f>'Balance N'!J2225</f>
        <v>0</v>
      </c>
      <c r="C2222" s="72">
        <f>'Balance N'!K2225</f>
        <v>0</v>
      </c>
      <c r="D2222" s="72">
        <f>'Balance N'!L2225</f>
        <v>0</v>
      </c>
      <c r="E2222" s="72">
        <f>'Balance N'!M2225</f>
        <v>0</v>
      </c>
      <c r="F2222" s="72">
        <f>'Balance N'!N2225</f>
        <v>0</v>
      </c>
      <c r="G2222" s="72">
        <f>'Balance N'!O2225</f>
        <v>0</v>
      </c>
      <c r="H2222" s="72">
        <f>'Balance N'!P2225</f>
        <v>0</v>
      </c>
      <c r="I2222" s="74">
        <f t="shared" si="34"/>
        <v>0</v>
      </c>
    </row>
    <row r="2223" spans="1:9" ht="15.6">
      <c r="A2223" s="70">
        <f>'Balance N'!I2226</f>
        <v>0</v>
      </c>
      <c r="B2223" s="71">
        <f>'Balance N'!J2226</f>
        <v>0</v>
      </c>
      <c r="C2223" s="72">
        <f>'Balance N'!K2226</f>
        <v>0</v>
      </c>
      <c r="D2223" s="72">
        <f>'Balance N'!L2226</f>
        <v>0</v>
      </c>
      <c r="E2223" s="72">
        <f>'Balance N'!M2226</f>
        <v>0</v>
      </c>
      <c r="F2223" s="72">
        <f>'Balance N'!N2226</f>
        <v>0</v>
      </c>
      <c r="G2223" s="72">
        <f>'Balance N'!O2226</f>
        <v>0</v>
      </c>
      <c r="H2223" s="72">
        <f>'Balance N'!P2226</f>
        <v>0</v>
      </c>
      <c r="I2223" s="74">
        <f t="shared" si="34"/>
        <v>0</v>
      </c>
    </row>
    <row r="2224" spans="1:9" ht="15.6">
      <c r="A2224" s="70">
        <f>'Balance N'!I2227</f>
        <v>0</v>
      </c>
      <c r="B2224" s="71">
        <f>'Balance N'!J2227</f>
        <v>0</v>
      </c>
      <c r="C2224" s="72">
        <f>'Balance N'!K2227</f>
        <v>0</v>
      </c>
      <c r="D2224" s="72">
        <f>'Balance N'!L2227</f>
        <v>0</v>
      </c>
      <c r="E2224" s="72">
        <f>'Balance N'!M2227</f>
        <v>0</v>
      </c>
      <c r="F2224" s="72">
        <f>'Balance N'!N2227</f>
        <v>0</v>
      </c>
      <c r="G2224" s="72">
        <f>'Balance N'!O2227</f>
        <v>0</v>
      </c>
      <c r="H2224" s="72">
        <f>'Balance N'!P2227</f>
        <v>0</v>
      </c>
      <c r="I2224" s="74">
        <f t="shared" si="34"/>
        <v>0</v>
      </c>
    </row>
    <row r="2225" spans="1:9" ht="15.6">
      <c r="A2225" s="70">
        <f>'Balance N'!I2228</f>
        <v>0</v>
      </c>
      <c r="B2225" s="71">
        <f>'Balance N'!J2228</f>
        <v>0</v>
      </c>
      <c r="C2225" s="72">
        <f>'Balance N'!K2228</f>
        <v>0</v>
      </c>
      <c r="D2225" s="72">
        <f>'Balance N'!L2228</f>
        <v>0</v>
      </c>
      <c r="E2225" s="72">
        <f>'Balance N'!M2228</f>
        <v>0</v>
      </c>
      <c r="F2225" s="72">
        <f>'Balance N'!N2228</f>
        <v>0</v>
      </c>
      <c r="G2225" s="72">
        <f>'Balance N'!O2228</f>
        <v>0</v>
      </c>
      <c r="H2225" s="72">
        <f>'Balance N'!P2228</f>
        <v>0</v>
      </c>
      <c r="I2225" s="74">
        <f t="shared" si="34"/>
        <v>0</v>
      </c>
    </row>
    <row r="2226" spans="1:9" ht="15.6">
      <c r="A2226" s="70">
        <f>'Balance N'!I2229</f>
        <v>0</v>
      </c>
      <c r="B2226" s="71">
        <f>'Balance N'!J2229</f>
        <v>0</v>
      </c>
      <c r="C2226" s="72">
        <f>'Balance N'!K2229</f>
        <v>0</v>
      </c>
      <c r="D2226" s="72">
        <f>'Balance N'!L2229</f>
        <v>0</v>
      </c>
      <c r="E2226" s="72">
        <f>'Balance N'!M2229</f>
        <v>0</v>
      </c>
      <c r="F2226" s="72">
        <f>'Balance N'!N2229</f>
        <v>0</v>
      </c>
      <c r="G2226" s="72">
        <f>'Balance N'!O2229</f>
        <v>0</v>
      </c>
      <c r="H2226" s="72">
        <f>'Balance N'!P2229</f>
        <v>0</v>
      </c>
      <c r="I2226" s="74">
        <f t="shared" si="34"/>
        <v>0</v>
      </c>
    </row>
    <row r="2227" spans="1:9" ht="15.6">
      <c r="A2227" s="70">
        <f>'Balance N'!I2230</f>
        <v>0</v>
      </c>
      <c r="B2227" s="71">
        <f>'Balance N'!J2230</f>
        <v>0</v>
      </c>
      <c r="C2227" s="72">
        <f>'Balance N'!K2230</f>
        <v>0</v>
      </c>
      <c r="D2227" s="72">
        <f>'Balance N'!L2230</f>
        <v>0</v>
      </c>
      <c r="E2227" s="72">
        <f>'Balance N'!M2230</f>
        <v>0</v>
      </c>
      <c r="F2227" s="72">
        <f>'Balance N'!N2230</f>
        <v>0</v>
      </c>
      <c r="G2227" s="72">
        <f>'Balance N'!O2230</f>
        <v>0</v>
      </c>
      <c r="H2227" s="72">
        <f>'Balance N'!P2230</f>
        <v>0</v>
      </c>
      <c r="I2227" s="74">
        <f t="shared" si="34"/>
        <v>0</v>
      </c>
    </row>
    <row r="2228" spans="1:9" ht="15.6">
      <c r="A2228" s="70">
        <f>'Balance N'!I2231</f>
        <v>0</v>
      </c>
      <c r="B2228" s="71">
        <f>'Balance N'!J2231</f>
        <v>0</v>
      </c>
      <c r="C2228" s="72">
        <f>'Balance N'!K2231</f>
        <v>0</v>
      </c>
      <c r="D2228" s="72">
        <f>'Balance N'!L2231</f>
        <v>0</v>
      </c>
      <c r="E2228" s="72">
        <f>'Balance N'!M2231</f>
        <v>0</v>
      </c>
      <c r="F2228" s="72">
        <f>'Balance N'!N2231</f>
        <v>0</v>
      </c>
      <c r="G2228" s="72">
        <f>'Balance N'!O2231</f>
        <v>0</v>
      </c>
      <c r="H2228" s="72">
        <f>'Balance N'!P2231</f>
        <v>0</v>
      </c>
      <c r="I2228" s="74">
        <f t="shared" si="34"/>
        <v>0</v>
      </c>
    </row>
    <row r="2229" spans="1:9" ht="15.6">
      <c r="A2229" s="70">
        <f>'Balance N'!I2232</f>
        <v>0</v>
      </c>
      <c r="B2229" s="71">
        <f>'Balance N'!J2232</f>
        <v>0</v>
      </c>
      <c r="C2229" s="72">
        <f>'Balance N'!K2232</f>
        <v>0</v>
      </c>
      <c r="D2229" s="72">
        <f>'Balance N'!L2232</f>
        <v>0</v>
      </c>
      <c r="E2229" s="72">
        <f>'Balance N'!M2232</f>
        <v>0</v>
      </c>
      <c r="F2229" s="72">
        <f>'Balance N'!N2232</f>
        <v>0</v>
      </c>
      <c r="G2229" s="72">
        <f>'Balance N'!O2232</f>
        <v>0</v>
      </c>
      <c r="H2229" s="72">
        <f>'Balance N'!P2232</f>
        <v>0</v>
      </c>
      <c r="I2229" s="74">
        <f t="shared" si="34"/>
        <v>0</v>
      </c>
    </row>
    <row r="2230" spans="1:9" ht="15.6">
      <c r="A2230" s="70">
        <f>'Balance N'!I2233</f>
        <v>0</v>
      </c>
      <c r="B2230" s="71">
        <f>'Balance N'!J2233</f>
        <v>0</v>
      </c>
      <c r="C2230" s="72">
        <f>'Balance N'!K2233</f>
        <v>0</v>
      </c>
      <c r="D2230" s="72">
        <f>'Balance N'!L2233</f>
        <v>0</v>
      </c>
      <c r="E2230" s="72">
        <f>'Balance N'!M2233</f>
        <v>0</v>
      </c>
      <c r="F2230" s="72">
        <f>'Balance N'!N2233</f>
        <v>0</v>
      </c>
      <c r="G2230" s="72">
        <f>'Balance N'!O2233</f>
        <v>0</v>
      </c>
      <c r="H2230" s="72">
        <f>'Balance N'!P2233</f>
        <v>0</v>
      </c>
      <c r="I2230" s="74">
        <f t="shared" si="34"/>
        <v>0</v>
      </c>
    </row>
    <row r="2231" spans="1:9" ht="15.6">
      <c r="A2231" s="70">
        <f>'Balance N'!I2234</f>
        <v>0</v>
      </c>
      <c r="B2231" s="71">
        <f>'Balance N'!J2234</f>
        <v>0</v>
      </c>
      <c r="C2231" s="72">
        <f>'Balance N'!K2234</f>
        <v>0</v>
      </c>
      <c r="D2231" s="72">
        <f>'Balance N'!L2234</f>
        <v>0</v>
      </c>
      <c r="E2231" s="72">
        <f>'Balance N'!M2234</f>
        <v>0</v>
      </c>
      <c r="F2231" s="72">
        <f>'Balance N'!N2234</f>
        <v>0</v>
      </c>
      <c r="G2231" s="72">
        <f>'Balance N'!O2234</f>
        <v>0</v>
      </c>
      <c r="H2231" s="72">
        <f>'Balance N'!P2234</f>
        <v>0</v>
      </c>
      <c r="I2231" s="74">
        <f t="shared" si="34"/>
        <v>0</v>
      </c>
    </row>
    <row r="2232" spans="1:9" ht="15.6">
      <c r="A2232" s="70">
        <f>'Balance N'!I2235</f>
        <v>0</v>
      </c>
      <c r="B2232" s="71">
        <f>'Balance N'!J2235</f>
        <v>0</v>
      </c>
      <c r="C2232" s="72">
        <f>'Balance N'!K2235</f>
        <v>0</v>
      </c>
      <c r="D2232" s="72">
        <f>'Balance N'!L2235</f>
        <v>0</v>
      </c>
      <c r="E2232" s="72">
        <f>'Balance N'!M2235</f>
        <v>0</v>
      </c>
      <c r="F2232" s="72">
        <f>'Balance N'!N2235</f>
        <v>0</v>
      </c>
      <c r="G2232" s="72">
        <f>'Balance N'!O2235</f>
        <v>0</v>
      </c>
      <c r="H2232" s="72">
        <f>'Balance N'!P2235</f>
        <v>0</v>
      </c>
      <c r="I2232" s="74">
        <f t="shared" si="34"/>
        <v>0</v>
      </c>
    </row>
    <row r="2233" spans="1:9" ht="15.6">
      <c r="A2233" s="70">
        <f>'Balance N'!I2236</f>
        <v>0</v>
      </c>
      <c r="B2233" s="71">
        <f>'Balance N'!J2236</f>
        <v>0</v>
      </c>
      <c r="C2233" s="72">
        <f>'Balance N'!K2236</f>
        <v>0</v>
      </c>
      <c r="D2233" s="72">
        <f>'Balance N'!L2236</f>
        <v>0</v>
      </c>
      <c r="E2233" s="72">
        <f>'Balance N'!M2236</f>
        <v>0</v>
      </c>
      <c r="F2233" s="72">
        <f>'Balance N'!N2236</f>
        <v>0</v>
      </c>
      <c r="G2233" s="72">
        <f>'Balance N'!O2236</f>
        <v>0</v>
      </c>
      <c r="H2233" s="72">
        <f>'Balance N'!P2236</f>
        <v>0</v>
      </c>
      <c r="I2233" s="74">
        <f t="shared" si="34"/>
        <v>0</v>
      </c>
    </row>
    <row r="2234" spans="1:9" ht="15.6">
      <c r="A2234" s="70">
        <f>'Balance N'!I2237</f>
        <v>0</v>
      </c>
      <c r="B2234" s="71">
        <f>'Balance N'!J2237</f>
        <v>0</v>
      </c>
      <c r="C2234" s="72">
        <f>'Balance N'!K2237</f>
        <v>0</v>
      </c>
      <c r="D2234" s="72">
        <f>'Balance N'!L2237</f>
        <v>0</v>
      </c>
      <c r="E2234" s="72">
        <f>'Balance N'!M2237</f>
        <v>0</v>
      </c>
      <c r="F2234" s="72">
        <f>'Balance N'!N2237</f>
        <v>0</v>
      </c>
      <c r="G2234" s="72">
        <f>'Balance N'!O2237</f>
        <v>0</v>
      </c>
      <c r="H2234" s="72">
        <f>'Balance N'!P2237</f>
        <v>0</v>
      </c>
      <c r="I2234" s="74">
        <f t="shared" si="34"/>
        <v>0</v>
      </c>
    </row>
    <row r="2235" spans="1:9" ht="15.6">
      <c r="A2235" s="70">
        <f>'Balance N'!I2238</f>
        <v>0</v>
      </c>
      <c r="B2235" s="71">
        <f>'Balance N'!J2238</f>
        <v>0</v>
      </c>
      <c r="C2235" s="72">
        <f>'Balance N'!K2238</f>
        <v>0</v>
      </c>
      <c r="D2235" s="72">
        <f>'Balance N'!L2238</f>
        <v>0</v>
      </c>
      <c r="E2235" s="72">
        <f>'Balance N'!M2238</f>
        <v>0</v>
      </c>
      <c r="F2235" s="72">
        <f>'Balance N'!N2238</f>
        <v>0</v>
      </c>
      <c r="G2235" s="72">
        <f>'Balance N'!O2238</f>
        <v>0</v>
      </c>
      <c r="H2235" s="72">
        <f>'Balance N'!P2238</f>
        <v>0</v>
      </c>
      <c r="I2235" s="74">
        <f t="shared" si="34"/>
        <v>0</v>
      </c>
    </row>
    <row r="2236" spans="1:9" ht="15.6">
      <c r="A2236" s="70">
        <f>'Balance N'!I2239</f>
        <v>0</v>
      </c>
      <c r="B2236" s="71">
        <f>'Balance N'!J2239</f>
        <v>0</v>
      </c>
      <c r="C2236" s="72">
        <f>'Balance N'!K2239</f>
        <v>0</v>
      </c>
      <c r="D2236" s="72">
        <f>'Balance N'!L2239</f>
        <v>0</v>
      </c>
      <c r="E2236" s="72">
        <f>'Balance N'!M2239</f>
        <v>0</v>
      </c>
      <c r="F2236" s="72">
        <f>'Balance N'!N2239</f>
        <v>0</v>
      </c>
      <c r="G2236" s="72">
        <f>'Balance N'!O2239</f>
        <v>0</v>
      </c>
      <c r="H2236" s="72">
        <f>'Balance N'!P2239</f>
        <v>0</v>
      </c>
      <c r="I2236" s="74">
        <f t="shared" si="34"/>
        <v>0</v>
      </c>
    </row>
    <row r="2237" spans="1:9" ht="15.6">
      <c r="A2237" s="70">
        <f>'Balance N'!I2240</f>
        <v>0</v>
      </c>
      <c r="B2237" s="71">
        <f>'Balance N'!J2240</f>
        <v>0</v>
      </c>
      <c r="C2237" s="72">
        <f>'Balance N'!K2240</f>
        <v>0</v>
      </c>
      <c r="D2237" s="72">
        <f>'Balance N'!L2240</f>
        <v>0</v>
      </c>
      <c r="E2237" s="72">
        <f>'Balance N'!M2240</f>
        <v>0</v>
      </c>
      <c r="F2237" s="72">
        <f>'Balance N'!N2240</f>
        <v>0</v>
      </c>
      <c r="G2237" s="72">
        <f>'Balance N'!O2240</f>
        <v>0</v>
      </c>
      <c r="H2237" s="72">
        <f>'Balance N'!P2240</f>
        <v>0</v>
      </c>
      <c r="I2237" s="74">
        <f t="shared" si="34"/>
        <v>0</v>
      </c>
    </row>
    <row r="2238" spans="1:9" ht="15.6">
      <c r="A2238" s="70">
        <f>'Balance N'!I2241</f>
        <v>0</v>
      </c>
      <c r="B2238" s="71">
        <f>'Balance N'!J2241</f>
        <v>0</v>
      </c>
      <c r="C2238" s="72">
        <f>'Balance N'!K2241</f>
        <v>0</v>
      </c>
      <c r="D2238" s="72">
        <f>'Balance N'!L2241</f>
        <v>0</v>
      </c>
      <c r="E2238" s="72">
        <f>'Balance N'!M2241</f>
        <v>0</v>
      </c>
      <c r="F2238" s="72">
        <f>'Balance N'!N2241</f>
        <v>0</v>
      </c>
      <c r="G2238" s="72">
        <f>'Balance N'!O2241</f>
        <v>0</v>
      </c>
      <c r="H2238" s="72">
        <f>'Balance N'!P2241</f>
        <v>0</v>
      </c>
      <c r="I2238" s="74">
        <f t="shared" si="34"/>
        <v>0</v>
      </c>
    </row>
    <row r="2239" spans="1:9" ht="15.6">
      <c r="A2239" s="70">
        <f>'Balance N'!I2242</f>
        <v>0</v>
      </c>
      <c r="B2239" s="71">
        <f>'Balance N'!J2242</f>
        <v>0</v>
      </c>
      <c r="C2239" s="72">
        <f>'Balance N'!K2242</f>
        <v>0</v>
      </c>
      <c r="D2239" s="72">
        <f>'Balance N'!L2242</f>
        <v>0</v>
      </c>
      <c r="E2239" s="72">
        <f>'Balance N'!M2242</f>
        <v>0</v>
      </c>
      <c r="F2239" s="72">
        <f>'Balance N'!N2242</f>
        <v>0</v>
      </c>
      <c r="G2239" s="72">
        <f>'Balance N'!O2242</f>
        <v>0</v>
      </c>
      <c r="H2239" s="72">
        <f>'Balance N'!P2242</f>
        <v>0</v>
      </c>
      <c r="I2239" s="74">
        <f t="shared" si="34"/>
        <v>0</v>
      </c>
    </row>
    <row r="2240" spans="1:9" ht="15.6">
      <c r="A2240" s="70">
        <f>'Balance N'!I2243</f>
        <v>0</v>
      </c>
      <c r="B2240" s="71">
        <f>'Balance N'!J2243</f>
        <v>0</v>
      </c>
      <c r="C2240" s="72">
        <f>'Balance N'!K2243</f>
        <v>0</v>
      </c>
      <c r="D2240" s="72">
        <f>'Balance N'!L2243</f>
        <v>0</v>
      </c>
      <c r="E2240" s="72">
        <f>'Balance N'!M2243</f>
        <v>0</v>
      </c>
      <c r="F2240" s="72">
        <f>'Balance N'!N2243</f>
        <v>0</v>
      </c>
      <c r="G2240" s="72">
        <f>'Balance N'!O2243</f>
        <v>0</v>
      </c>
      <c r="H2240" s="72">
        <f>'Balance N'!P2243</f>
        <v>0</v>
      </c>
      <c r="I2240" s="74">
        <f t="shared" si="34"/>
        <v>0</v>
      </c>
    </row>
    <row r="2241" spans="1:9" ht="15.6">
      <c r="A2241" s="70">
        <f>'Balance N'!I2244</f>
        <v>0</v>
      </c>
      <c r="B2241" s="71">
        <f>'Balance N'!J2244</f>
        <v>0</v>
      </c>
      <c r="C2241" s="72">
        <f>'Balance N'!K2244</f>
        <v>0</v>
      </c>
      <c r="D2241" s="72">
        <f>'Balance N'!L2244</f>
        <v>0</v>
      </c>
      <c r="E2241" s="72">
        <f>'Balance N'!M2244</f>
        <v>0</v>
      </c>
      <c r="F2241" s="72">
        <f>'Balance N'!N2244</f>
        <v>0</v>
      </c>
      <c r="G2241" s="72">
        <f>'Balance N'!O2244</f>
        <v>0</v>
      </c>
      <c r="H2241" s="72">
        <f>'Balance N'!P2244</f>
        <v>0</v>
      </c>
      <c r="I2241" s="74">
        <f t="shared" si="34"/>
        <v>0</v>
      </c>
    </row>
    <row r="2242" spans="1:9" ht="15.6">
      <c r="A2242" s="70">
        <f>'Balance N'!I2245</f>
        <v>0</v>
      </c>
      <c r="B2242" s="71">
        <f>'Balance N'!J2245</f>
        <v>0</v>
      </c>
      <c r="C2242" s="72">
        <f>'Balance N'!K2245</f>
        <v>0</v>
      </c>
      <c r="D2242" s="72">
        <f>'Balance N'!L2245</f>
        <v>0</v>
      </c>
      <c r="E2242" s="72">
        <f>'Balance N'!M2245</f>
        <v>0</v>
      </c>
      <c r="F2242" s="72">
        <f>'Balance N'!N2245</f>
        <v>0</v>
      </c>
      <c r="G2242" s="72">
        <f>'Balance N'!O2245</f>
        <v>0</v>
      </c>
      <c r="H2242" s="72">
        <f>'Balance N'!P2245</f>
        <v>0</v>
      </c>
      <c r="I2242" s="74">
        <f t="shared" si="34"/>
        <v>0</v>
      </c>
    </row>
    <row r="2243" spans="1:9" ht="15.6">
      <c r="A2243" s="70">
        <f>'Balance N'!I2246</f>
        <v>0</v>
      </c>
      <c r="B2243" s="71">
        <f>'Balance N'!J2246</f>
        <v>0</v>
      </c>
      <c r="C2243" s="72">
        <f>'Balance N'!K2246</f>
        <v>0</v>
      </c>
      <c r="D2243" s="72">
        <f>'Balance N'!L2246</f>
        <v>0</v>
      </c>
      <c r="E2243" s="72">
        <f>'Balance N'!M2246</f>
        <v>0</v>
      </c>
      <c r="F2243" s="72">
        <f>'Balance N'!N2246</f>
        <v>0</v>
      </c>
      <c r="G2243" s="72">
        <f>'Balance N'!O2246</f>
        <v>0</v>
      </c>
      <c r="H2243" s="72">
        <f>'Balance N'!P2246</f>
        <v>0</v>
      </c>
      <c r="I2243" s="74">
        <f t="shared" ref="I2243:I2306" si="35">(C2243-D2243)+(E2243-F2243)-(G2243-H2243)</f>
        <v>0</v>
      </c>
    </row>
    <row r="2244" spans="1:9" ht="15.6">
      <c r="A2244" s="70">
        <f>'Balance N'!I2247</f>
        <v>0</v>
      </c>
      <c r="B2244" s="71">
        <f>'Balance N'!J2247</f>
        <v>0</v>
      </c>
      <c r="C2244" s="72">
        <f>'Balance N'!K2247</f>
        <v>0</v>
      </c>
      <c r="D2244" s="72">
        <f>'Balance N'!L2247</f>
        <v>0</v>
      </c>
      <c r="E2244" s="72">
        <f>'Balance N'!M2247</f>
        <v>0</v>
      </c>
      <c r="F2244" s="72">
        <f>'Balance N'!N2247</f>
        <v>0</v>
      </c>
      <c r="G2244" s="72">
        <f>'Balance N'!O2247</f>
        <v>0</v>
      </c>
      <c r="H2244" s="72">
        <f>'Balance N'!P2247</f>
        <v>0</v>
      </c>
      <c r="I2244" s="74">
        <f t="shared" si="35"/>
        <v>0</v>
      </c>
    </row>
    <row r="2245" spans="1:9" ht="15.6">
      <c r="A2245" s="70">
        <f>'Balance N'!I2248</f>
        <v>0</v>
      </c>
      <c r="B2245" s="71">
        <f>'Balance N'!J2248</f>
        <v>0</v>
      </c>
      <c r="C2245" s="72">
        <f>'Balance N'!K2248</f>
        <v>0</v>
      </c>
      <c r="D2245" s="72">
        <f>'Balance N'!L2248</f>
        <v>0</v>
      </c>
      <c r="E2245" s="72">
        <f>'Balance N'!M2248</f>
        <v>0</v>
      </c>
      <c r="F2245" s="72">
        <f>'Balance N'!N2248</f>
        <v>0</v>
      </c>
      <c r="G2245" s="72">
        <f>'Balance N'!O2248</f>
        <v>0</v>
      </c>
      <c r="H2245" s="72">
        <f>'Balance N'!P2248</f>
        <v>0</v>
      </c>
      <c r="I2245" s="74">
        <f t="shared" si="35"/>
        <v>0</v>
      </c>
    </row>
    <row r="2246" spans="1:9" ht="15.6">
      <c r="A2246" s="70">
        <f>'Balance N'!I2249</f>
        <v>0</v>
      </c>
      <c r="B2246" s="71">
        <f>'Balance N'!J2249</f>
        <v>0</v>
      </c>
      <c r="C2246" s="72">
        <f>'Balance N'!K2249</f>
        <v>0</v>
      </c>
      <c r="D2246" s="72">
        <f>'Balance N'!L2249</f>
        <v>0</v>
      </c>
      <c r="E2246" s="72">
        <f>'Balance N'!M2249</f>
        <v>0</v>
      </c>
      <c r="F2246" s="72">
        <f>'Balance N'!N2249</f>
        <v>0</v>
      </c>
      <c r="G2246" s="72">
        <f>'Balance N'!O2249</f>
        <v>0</v>
      </c>
      <c r="H2246" s="72">
        <f>'Balance N'!P2249</f>
        <v>0</v>
      </c>
      <c r="I2246" s="74">
        <f t="shared" si="35"/>
        <v>0</v>
      </c>
    </row>
    <row r="2247" spans="1:9" ht="15.6">
      <c r="A2247" s="70">
        <f>'Balance N'!I2250</f>
        <v>0</v>
      </c>
      <c r="B2247" s="71">
        <f>'Balance N'!J2250</f>
        <v>0</v>
      </c>
      <c r="C2247" s="72">
        <f>'Balance N'!K2250</f>
        <v>0</v>
      </c>
      <c r="D2247" s="72">
        <f>'Balance N'!L2250</f>
        <v>0</v>
      </c>
      <c r="E2247" s="72">
        <f>'Balance N'!M2250</f>
        <v>0</v>
      </c>
      <c r="F2247" s="72">
        <f>'Balance N'!N2250</f>
        <v>0</v>
      </c>
      <c r="G2247" s="72">
        <f>'Balance N'!O2250</f>
        <v>0</v>
      </c>
      <c r="H2247" s="72">
        <f>'Balance N'!P2250</f>
        <v>0</v>
      </c>
      <c r="I2247" s="74">
        <f t="shared" si="35"/>
        <v>0</v>
      </c>
    </row>
    <row r="2248" spans="1:9" ht="15.6">
      <c r="A2248" s="70">
        <f>'Balance N'!I2251</f>
        <v>0</v>
      </c>
      <c r="B2248" s="71">
        <f>'Balance N'!J2251</f>
        <v>0</v>
      </c>
      <c r="C2248" s="72">
        <f>'Balance N'!K2251</f>
        <v>0</v>
      </c>
      <c r="D2248" s="72">
        <f>'Balance N'!L2251</f>
        <v>0</v>
      </c>
      <c r="E2248" s="72">
        <f>'Balance N'!M2251</f>
        <v>0</v>
      </c>
      <c r="F2248" s="72">
        <f>'Balance N'!N2251</f>
        <v>0</v>
      </c>
      <c r="G2248" s="72">
        <f>'Balance N'!O2251</f>
        <v>0</v>
      </c>
      <c r="H2248" s="72">
        <f>'Balance N'!P2251</f>
        <v>0</v>
      </c>
      <c r="I2248" s="74">
        <f t="shared" si="35"/>
        <v>0</v>
      </c>
    </row>
    <row r="2249" spans="1:9" ht="15.6">
      <c r="A2249" s="70">
        <f>'Balance N'!I2252</f>
        <v>0</v>
      </c>
      <c r="B2249" s="71">
        <f>'Balance N'!J2252</f>
        <v>0</v>
      </c>
      <c r="C2249" s="72">
        <f>'Balance N'!K2252</f>
        <v>0</v>
      </c>
      <c r="D2249" s="72">
        <f>'Balance N'!L2252</f>
        <v>0</v>
      </c>
      <c r="E2249" s="72">
        <f>'Balance N'!M2252</f>
        <v>0</v>
      </c>
      <c r="F2249" s="72">
        <f>'Balance N'!N2252</f>
        <v>0</v>
      </c>
      <c r="G2249" s="72">
        <f>'Balance N'!O2252</f>
        <v>0</v>
      </c>
      <c r="H2249" s="72">
        <f>'Balance N'!P2252</f>
        <v>0</v>
      </c>
      <c r="I2249" s="74">
        <f t="shared" si="35"/>
        <v>0</v>
      </c>
    </row>
    <row r="2250" spans="1:9" ht="15.6">
      <c r="A2250" s="70">
        <f>'Balance N'!I2253</f>
        <v>0</v>
      </c>
      <c r="B2250" s="71">
        <f>'Balance N'!J2253</f>
        <v>0</v>
      </c>
      <c r="C2250" s="72">
        <f>'Balance N'!K2253</f>
        <v>0</v>
      </c>
      <c r="D2250" s="72">
        <f>'Balance N'!L2253</f>
        <v>0</v>
      </c>
      <c r="E2250" s="72">
        <f>'Balance N'!M2253</f>
        <v>0</v>
      </c>
      <c r="F2250" s="72">
        <f>'Balance N'!N2253</f>
        <v>0</v>
      </c>
      <c r="G2250" s="72">
        <f>'Balance N'!O2253</f>
        <v>0</v>
      </c>
      <c r="H2250" s="72">
        <f>'Balance N'!P2253</f>
        <v>0</v>
      </c>
      <c r="I2250" s="74">
        <f t="shared" si="35"/>
        <v>0</v>
      </c>
    </row>
    <row r="2251" spans="1:9" ht="15.6">
      <c r="A2251" s="70">
        <f>'Balance N'!I2254</f>
        <v>0</v>
      </c>
      <c r="B2251" s="71">
        <f>'Balance N'!J2254</f>
        <v>0</v>
      </c>
      <c r="C2251" s="72">
        <f>'Balance N'!K2254</f>
        <v>0</v>
      </c>
      <c r="D2251" s="72">
        <f>'Balance N'!L2254</f>
        <v>0</v>
      </c>
      <c r="E2251" s="72">
        <f>'Balance N'!M2254</f>
        <v>0</v>
      </c>
      <c r="F2251" s="72">
        <f>'Balance N'!N2254</f>
        <v>0</v>
      </c>
      <c r="G2251" s="72">
        <f>'Balance N'!O2254</f>
        <v>0</v>
      </c>
      <c r="H2251" s="72">
        <f>'Balance N'!P2254</f>
        <v>0</v>
      </c>
      <c r="I2251" s="74">
        <f t="shared" si="35"/>
        <v>0</v>
      </c>
    </row>
    <row r="2252" spans="1:9" ht="15.6">
      <c r="A2252" s="70">
        <f>'Balance N'!I2255</f>
        <v>0</v>
      </c>
      <c r="B2252" s="71">
        <f>'Balance N'!J2255</f>
        <v>0</v>
      </c>
      <c r="C2252" s="72">
        <f>'Balance N'!K2255</f>
        <v>0</v>
      </c>
      <c r="D2252" s="72">
        <f>'Balance N'!L2255</f>
        <v>0</v>
      </c>
      <c r="E2252" s="72">
        <f>'Balance N'!M2255</f>
        <v>0</v>
      </c>
      <c r="F2252" s="72">
        <f>'Balance N'!N2255</f>
        <v>0</v>
      </c>
      <c r="G2252" s="72">
        <f>'Balance N'!O2255</f>
        <v>0</v>
      </c>
      <c r="H2252" s="72">
        <f>'Balance N'!P2255</f>
        <v>0</v>
      </c>
      <c r="I2252" s="74">
        <f t="shared" si="35"/>
        <v>0</v>
      </c>
    </row>
    <row r="2253" spans="1:9" ht="15.6">
      <c r="A2253" s="70">
        <f>'Balance N'!I2256</f>
        <v>0</v>
      </c>
      <c r="B2253" s="71">
        <f>'Balance N'!J2256</f>
        <v>0</v>
      </c>
      <c r="C2253" s="72">
        <f>'Balance N'!K2256</f>
        <v>0</v>
      </c>
      <c r="D2253" s="72">
        <f>'Balance N'!L2256</f>
        <v>0</v>
      </c>
      <c r="E2253" s="72">
        <f>'Balance N'!M2256</f>
        <v>0</v>
      </c>
      <c r="F2253" s="72">
        <f>'Balance N'!N2256</f>
        <v>0</v>
      </c>
      <c r="G2253" s="72">
        <f>'Balance N'!O2256</f>
        <v>0</v>
      </c>
      <c r="H2253" s="72">
        <f>'Balance N'!P2256</f>
        <v>0</v>
      </c>
      <c r="I2253" s="74">
        <f t="shared" si="35"/>
        <v>0</v>
      </c>
    </row>
    <row r="2254" spans="1:9" ht="15.6">
      <c r="A2254" s="70">
        <f>'Balance N'!I2257</f>
        <v>0</v>
      </c>
      <c r="B2254" s="71">
        <f>'Balance N'!J2257</f>
        <v>0</v>
      </c>
      <c r="C2254" s="72">
        <f>'Balance N'!K2257</f>
        <v>0</v>
      </c>
      <c r="D2254" s="72">
        <f>'Balance N'!L2257</f>
        <v>0</v>
      </c>
      <c r="E2254" s="72">
        <f>'Balance N'!M2257</f>
        <v>0</v>
      </c>
      <c r="F2254" s="72">
        <f>'Balance N'!N2257</f>
        <v>0</v>
      </c>
      <c r="G2254" s="72">
        <f>'Balance N'!O2257</f>
        <v>0</v>
      </c>
      <c r="H2254" s="72">
        <f>'Balance N'!P2257</f>
        <v>0</v>
      </c>
      <c r="I2254" s="74">
        <f t="shared" si="35"/>
        <v>0</v>
      </c>
    </row>
    <row r="2255" spans="1:9" ht="15.6">
      <c r="A2255" s="70">
        <f>'Balance N'!I2258</f>
        <v>0</v>
      </c>
      <c r="B2255" s="71">
        <f>'Balance N'!J2258</f>
        <v>0</v>
      </c>
      <c r="C2255" s="72">
        <f>'Balance N'!K2258</f>
        <v>0</v>
      </c>
      <c r="D2255" s="72">
        <f>'Balance N'!L2258</f>
        <v>0</v>
      </c>
      <c r="E2255" s="72">
        <f>'Balance N'!M2258</f>
        <v>0</v>
      </c>
      <c r="F2255" s="72">
        <f>'Balance N'!N2258</f>
        <v>0</v>
      </c>
      <c r="G2255" s="72">
        <f>'Balance N'!O2258</f>
        <v>0</v>
      </c>
      <c r="H2255" s="72">
        <f>'Balance N'!P2258</f>
        <v>0</v>
      </c>
      <c r="I2255" s="74">
        <f t="shared" si="35"/>
        <v>0</v>
      </c>
    </row>
    <row r="2256" spans="1:9" ht="15.6">
      <c r="A2256" s="70">
        <f>'Balance N'!I2259</f>
        <v>0</v>
      </c>
      <c r="B2256" s="71">
        <f>'Balance N'!J2259</f>
        <v>0</v>
      </c>
      <c r="C2256" s="72">
        <f>'Balance N'!K2259</f>
        <v>0</v>
      </c>
      <c r="D2256" s="72">
        <f>'Balance N'!L2259</f>
        <v>0</v>
      </c>
      <c r="E2256" s="72">
        <f>'Balance N'!M2259</f>
        <v>0</v>
      </c>
      <c r="F2256" s="72">
        <f>'Balance N'!N2259</f>
        <v>0</v>
      </c>
      <c r="G2256" s="72">
        <f>'Balance N'!O2259</f>
        <v>0</v>
      </c>
      <c r="H2256" s="72">
        <f>'Balance N'!P2259</f>
        <v>0</v>
      </c>
      <c r="I2256" s="74">
        <f t="shared" si="35"/>
        <v>0</v>
      </c>
    </row>
    <row r="2257" spans="1:9" ht="15.6">
      <c r="A2257" s="70">
        <f>'Balance N'!I2260</f>
        <v>0</v>
      </c>
      <c r="B2257" s="71">
        <f>'Balance N'!J2260</f>
        <v>0</v>
      </c>
      <c r="C2257" s="72">
        <f>'Balance N'!K2260</f>
        <v>0</v>
      </c>
      <c r="D2257" s="72">
        <f>'Balance N'!L2260</f>
        <v>0</v>
      </c>
      <c r="E2257" s="72">
        <f>'Balance N'!M2260</f>
        <v>0</v>
      </c>
      <c r="F2257" s="72">
        <f>'Balance N'!N2260</f>
        <v>0</v>
      </c>
      <c r="G2257" s="72">
        <f>'Balance N'!O2260</f>
        <v>0</v>
      </c>
      <c r="H2257" s="72">
        <f>'Balance N'!P2260</f>
        <v>0</v>
      </c>
      <c r="I2257" s="74">
        <f t="shared" si="35"/>
        <v>0</v>
      </c>
    </row>
    <row r="2258" spans="1:9" ht="15.6">
      <c r="A2258" s="70">
        <f>'Balance N'!I2261</f>
        <v>0</v>
      </c>
      <c r="B2258" s="71">
        <f>'Balance N'!J2261</f>
        <v>0</v>
      </c>
      <c r="C2258" s="72">
        <f>'Balance N'!K2261</f>
        <v>0</v>
      </c>
      <c r="D2258" s="72">
        <f>'Balance N'!L2261</f>
        <v>0</v>
      </c>
      <c r="E2258" s="72">
        <f>'Balance N'!M2261</f>
        <v>0</v>
      </c>
      <c r="F2258" s="72">
        <f>'Balance N'!N2261</f>
        <v>0</v>
      </c>
      <c r="G2258" s="72">
        <f>'Balance N'!O2261</f>
        <v>0</v>
      </c>
      <c r="H2258" s="72">
        <f>'Balance N'!P2261</f>
        <v>0</v>
      </c>
      <c r="I2258" s="74">
        <f t="shared" si="35"/>
        <v>0</v>
      </c>
    </row>
    <row r="2259" spans="1:9" ht="15.6">
      <c r="A2259" s="70">
        <f>'Balance N'!I2262</f>
        <v>0</v>
      </c>
      <c r="B2259" s="71">
        <f>'Balance N'!J2262</f>
        <v>0</v>
      </c>
      <c r="C2259" s="72">
        <f>'Balance N'!K2262</f>
        <v>0</v>
      </c>
      <c r="D2259" s="72">
        <f>'Balance N'!L2262</f>
        <v>0</v>
      </c>
      <c r="E2259" s="72">
        <f>'Balance N'!M2262</f>
        <v>0</v>
      </c>
      <c r="F2259" s="72">
        <f>'Balance N'!N2262</f>
        <v>0</v>
      </c>
      <c r="G2259" s="72">
        <f>'Balance N'!O2262</f>
        <v>0</v>
      </c>
      <c r="H2259" s="72">
        <f>'Balance N'!P2262</f>
        <v>0</v>
      </c>
      <c r="I2259" s="74">
        <f t="shared" si="35"/>
        <v>0</v>
      </c>
    </row>
    <row r="2260" spans="1:9" ht="15.6">
      <c r="A2260" s="70">
        <f>'Balance N'!I2263</f>
        <v>0</v>
      </c>
      <c r="B2260" s="71">
        <f>'Balance N'!J2263</f>
        <v>0</v>
      </c>
      <c r="C2260" s="72">
        <f>'Balance N'!K2263</f>
        <v>0</v>
      </c>
      <c r="D2260" s="72">
        <f>'Balance N'!L2263</f>
        <v>0</v>
      </c>
      <c r="E2260" s="72">
        <f>'Balance N'!M2263</f>
        <v>0</v>
      </c>
      <c r="F2260" s="72">
        <f>'Balance N'!N2263</f>
        <v>0</v>
      </c>
      <c r="G2260" s="72">
        <f>'Balance N'!O2263</f>
        <v>0</v>
      </c>
      <c r="H2260" s="72">
        <f>'Balance N'!P2263</f>
        <v>0</v>
      </c>
      <c r="I2260" s="74">
        <f t="shared" si="35"/>
        <v>0</v>
      </c>
    </row>
    <row r="2261" spans="1:9" ht="15.6">
      <c r="A2261" s="70">
        <f>'Balance N'!I2264</f>
        <v>0</v>
      </c>
      <c r="B2261" s="71">
        <f>'Balance N'!J2264</f>
        <v>0</v>
      </c>
      <c r="C2261" s="72">
        <f>'Balance N'!K2264</f>
        <v>0</v>
      </c>
      <c r="D2261" s="72">
        <f>'Balance N'!L2264</f>
        <v>0</v>
      </c>
      <c r="E2261" s="72">
        <f>'Balance N'!M2264</f>
        <v>0</v>
      </c>
      <c r="F2261" s="72">
        <f>'Balance N'!N2264</f>
        <v>0</v>
      </c>
      <c r="G2261" s="72">
        <f>'Balance N'!O2264</f>
        <v>0</v>
      </c>
      <c r="H2261" s="72">
        <f>'Balance N'!P2264</f>
        <v>0</v>
      </c>
      <c r="I2261" s="74">
        <f t="shared" si="35"/>
        <v>0</v>
      </c>
    </row>
    <row r="2262" spans="1:9" ht="15.6">
      <c r="A2262" s="70">
        <f>'Balance N'!I2265</f>
        <v>0</v>
      </c>
      <c r="B2262" s="71">
        <f>'Balance N'!J2265</f>
        <v>0</v>
      </c>
      <c r="C2262" s="72">
        <f>'Balance N'!K2265</f>
        <v>0</v>
      </c>
      <c r="D2262" s="72">
        <f>'Balance N'!L2265</f>
        <v>0</v>
      </c>
      <c r="E2262" s="72">
        <f>'Balance N'!M2265</f>
        <v>0</v>
      </c>
      <c r="F2262" s="72">
        <f>'Balance N'!N2265</f>
        <v>0</v>
      </c>
      <c r="G2262" s="72">
        <f>'Balance N'!O2265</f>
        <v>0</v>
      </c>
      <c r="H2262" s="72">
        <f>'Balance N'!P2265</f>
        <v>0</v>
      </c>
      <c r="I2262" s="74">
        <f t="shared" si="35"/>
        <v>0</v>
      </c>
    </row>
    <row r="2263" spans="1:9" ht="15.6">
      <c r="A2263" s="70">
        <f>'Balance N'!I2266</f>
        <v>0</v>
      </c>
      <c r="B2263" s="71">
        <f>'Balance N'!J2266</f>
        <v>0</v>
      </c>
      <c r="C2263" s="72">
        <f>'Balance N'!K2266</f>
        <v>0</v>
      </c>
      <c r="D2263" s="72">
        <f>'Balance N'!L2266</f>
        <v>0</v>
      </c>
      <c r="E2263" s="72">
        <f>'Balance N'!M2266</f>
        <v>0</v>
      </c>
      <c r="F2263" s="72">
        <f>'Balance N'!N2266</f>
        <v>0</v>
      </c>
      <c r="G2263" s="72">
        <f>'Balance N'!O2266</f>
        <v>0</v>
      </c>
      <c r="H2263" s="72">
        <f>'Balance N'!P2266</f>
        <v>0</v>
      </c>
      <c r="I2263" s="74">
        <f t="shared" si="35"/>
        <v>0</v>
      </c>
    </row>
    <row r="2264" spans="1:9" ht="15.6">
      <c r="A2264" s="70">
        <f>'Balance N'!I2267</f>
        <v>0</v>
      </c>
      <c r="B2264" s="71">
        <f>'Balance N'!J2267</f>
        <v>0</v>
      </c>
      <c r="C2264" s="72">
        <f>'Balance N'!K2267</f>
        <v>0</v>
      </c>
      <c r="D2264" s="72">
        <f>'Balance N'!L2267</f>
        <v>0</v>
      </c>
      <c r="E2264" s="72">
        <f>'Balance N'!M2267</f>
        <v>0</v>
      </c>
      <c r="F2264" s="72">
        <f>'Balance N'!N2267</f>
        <v>0</v>
      </c>
      <c r="G2264" s="72">
        <f>'Balance N'!O2267</f>
        <v>0</v>
      </c>
      <c r="H2264" s="72">
        <f>'Balance N'!P2267</f>
        <v>0</v>
      </c>
      <c r="I2264" s="74">
        <f t="shared" si="35"/>
        <v>0</v>
      </c>
    </row>
    <row r="2265" spans="1:9" ht="15.6">
      <c r="A2265" s="70">
        <f>'Balance N'!I2268</f>
        <v>0</v>
      </c>
      <c r="B2265" s="71">
        <f>'Balance N'!J2268</f>
        <v>0</v>
      </c>
      <c r="C2265" s="72">
        <f>'Balance N'!K2268</f>
        <v>0</v>
      </c>
      <c r="D2265" s="72">
        <f>'Balance N'!L2268</f>
        <v>0</v>
      </c>
      <c r="E2265" s="72">
        <f>'Balance N'!M2268</f>
        <v>0</v>
      </c>
      <c r="F2265" s="72">
        <f>'Balance N'!N2268</f>
        <v>0</v>
      </c>
      <c r="G2265" s="72">
        <f>'Balance N'!O2268</f>
        <v>0</v>
      </c>
      <c r="H2265" s="72">
        <f>'Balance N'!P2268</f>
        <v>0</v>
      </c>
      <c r="I2265" s="74">
        <f t="shared" si="35"/>
        <v>0</v>
      </c>
    </row>
    <row r="2266" spans="1:9" ht="15.6">
      <c r="A2266" s="70">
        <f>'Balance N'!I2269</f>
        <v>0</v>
      </c>
      <c r="B2266" s="71">
        <f>'Balance N'!J2269</f>
        <v>0</v>
      </c>
      <c r="C2266" s="72">
        <f>'Balance N'!K2269</f>
        <v>0</v>
      </c>
      <c r="D2266" s="72">
        <f>'Balance N'!L2269</f>
        <v>0</v>
      </c>
      <c r="E2266" s="72">
        <f>'Balance N'!M2269</f>
        <v>0</v>
      </c>
      <c r="F2266" s="72">
        <f>'Balance N'!N2269</f>
        <v>0</v>
      </c>
      <c r="G2266" s="72">
        <f>'Balance N'!O2269</f>
        <v>0</v>
      </c>
      <c r="H2266" s="72">
        <f>'Balance N'!P2269</f>
        <v>0</v>
      </c>
      <c r="I2266" s="74">
        <f t="shared" si="35"/>
        <v>0</v>
      </c>
    </row>
    <row r="2267" spans="1:9" ht="15.6">
      <c r="A2267" s="70">
        <f>'Balance N'!I2270</f>
        <v>0</v>
      </c>
      <c r="B2267" s="71">
        <f>'Balance N'!J2270</f>
        <v>0</v>
      </c>
      <c r="C2267" s="72">
        <f>'Balance N'!K2270</f>
        <v>0</v>
      </c>
      <c r="D2267" s="72">
        <f>'Balance N'!L2270</f>
        <v>0</v>
      </c>
      <c r="E2267" s="72">
        <f>'Balance N'!M2270</f>
        <v>0</v>
      </c>
      <c r="F2267" s="72">
        <f>'Balance N'!N2270</f>
        <v>0</v>
      </c>
      <c r="G2267" s="72">
        <f>'Balance N'!O2270</f>
        <v>0</v>
      </c>
      <c r="H2267" s="72">
        <f>'Balance N'!P2270</f>
        <v>0</v>
      </c>
      <c r="I2267" s="74">
        <f t="shared" si="35"/>
        <v>0</v>
      </c>
    </row>
    <row r="2268" spans="1:9" ht="15.6">
      <c r="A2268" s="70">
        <f>'Balance N'!I2271</f>
        <v>0</v>
      </c>
      <c r="B2268" s="71">
        <f>'Balance N'!J2271</f>
        <v>0</v>
      </c>
      <c r="C2268" s="72">
        <f>'Balance N'!K2271</f>
        <v>0</v>
      </c>
      <c r="D2268" s="72">
        <f>'Balance N'!L2271</f>
        <v>0</v>
      </c>
      <c r="E2268" s="72">
        <f>'Balance N'!M2271</f>
        <v>0</v>
      </c>
      <c r="F2268" s="72">
        <f>'Balance N'!N2271</f>
        <v>0</v>
      </c>
      <c r="G2268" s="72">
        <f>'Balance N'!O2271</f>
        <v>0</v>
      </c>
      <c r="H2268" s="72">
        <f>'Balance N'!P2271</f>
        <v>0</v>
      </c>
      <c r="I2268" s="74">
        <f t="shared" si="35"/>
        <v>0</v>
      </c>
    </row>
    <row r="2269" spans="1:9" ht="15.6">
      <c r="A2269" s="70">
        <f>'Balance N'!I2272</f>
        <v>0</v>
      </c>
      <c r="B2269" s="71">
        <f>'Balance N'!J2272</f>
        <v>0</v>
      </c>
      <c r="C2269" s="72">
        <f>'Balance N'!K2272</f>
        <v>0</v>
      </c>
      <c r="D2269" s="72">
        <f>'Balance N'!L2272</f>
        <v>0</v>
      </c>
      <c r="E2269" s="72">
        <f>'Balance N'!M2272</f>
        <v>0</v>
      </c>
      <c r="F2269" s="72">
        <f>'Balance N'!N2272</f>
        <v>0</v>
      </c>
      <c r="G2269" s="72">
        <f>'Balance N'!O2272</f>
        <v>0</v>
      </c>
      <c r="H2269" s="72">
        <f>'Balance N'!P2272</f>
        <v>0</v>
      </c>
      <c r="I2269" s="74">
        <f t="shared" si="35"/>
        <v>0</v>
      </c>
    </row>
    <row r="2270" spans="1:9" ht="15.6">
      <c r="A2270" s="70">
        <f>'Balance N'!I2273</f>
        <v>0</v>
      </c>
      <c r="B2270" s="71">
        <f>'Balance N'!J2273</f>
        <v>0</v>
      </c>
      <c r="C2270" s="72">
        <f>'Balance N'!K2273</f>
        <v>0</v>
      </c>
      <c r="D2270" s="72">
        <f>'Balance N'!L2273</f>
        <v>0</v>
      </c>
      <c r="E2270" s="72">
        <f>'Balance N'!M2273</f>
        <v>0</v>
      </c>
      <c r="F2270" s="72">
        <f>'Balance N'!N2273</f>
        <v>0</v>
      </c>
      <c r="G2270" s="72">
        <f>'Balance N'!O2273</f>
        <v>0</v>
      </c>
      <c r="H2270" s="72">
        <f>'Balance N'!P2273</f>
        <v>0</v>
      </c>
      <c r="I2270" s="74">
        <f t="shared" si="35"/>
        <v>0</v>
      </c>
    </row>
    <row r="2271" spans="1:9" ht="15.6">
      <c r="A2271" s="70">
        <f>'Balance N'!I2274</f>
        <v>0</v>
      </c>
      <c r="B2271" s="71">
        <f>'Balance N'!J2274</f>
        <v>0</v>
      </c>
      <c r="C2271" s="72">
        <f>'Balance N'!K2274</f>
        <v>0</v>
      </c>
      <c r="D2271" s="72">
        <f>'Balance N'!L2274</f>
        <v>0</v>
      </c>
      <c r="E2271" s="72">
        <f>'Balance N'!M2274</f>
        <v>0</v>
      </c>
      <c r="F2271" s="72">
        <f>'Balance N'!N2274</f>
        <v>0</v>
      </c>
      <c r="G2271" s="72">
        <f>'Balance N'!O2274</f>
        <v>0</v>
      </c>
      <c r="H2271" s="72">
        <f>'Balance N'!P2274</f>
        <v>0</v>
      </c>
      <c r="I2271" s="74">
        <f t="shared" si="35"/>
        <v>0</v>
      </c>
    </row>
    <row r="2272" spans="1:9" ht="15.6">
      <c r="A2272" s="70">
        <f>'Balance N'!I2275</f>
        <v>0</v>
      </c>
      <c r="B2272" s="71">
        <f>'Balance N'!J2275</f>
        <v>0</v>
      </c>
      <c r="C2272" s="72">
        <f>'Balance N'!K2275</f>
        <v>0</v>
      </c>
      <c r="D2272" s="72">
        <f>'Balance N'!L2275</f>
        <v>0</v>
      </c>
      <c r="E2272" s="72">
        <f>'Balance N'!M2275</f>
        <v>0</v>
      </c>
      <c r="F2272" s="72">
        <f>'Balance N'!N2275</f>
        <v>0</v>
      </c>
      <c r="G2272" s="72">
        <f>'Balance N'!O2275</f>
        <v>0</v>
      </c>
      <c r="H2272" s="72">
        <f>'Balance N'!P2275</f>
        <v>0</v>
      </c>
      <c r="I2272" s="74">
        <f t="shared" si="35"/>
        <v>0</v>
      </c>
    </row>
    <row r="2273" spans="1:9" ht="15.6">
      <c r="A2273" s="70">
        <f>'Balance N'!I2276</f>
        <v>0</v>
      </c>
      <c r="B2273" s="71">
        <f>'Balance N'!J2276</f>
        <v>0</v>
      </c>
      <c r="C2273" s="72">
        <f>'Balance N'!K2276</f>
        <v>0</v>
      </c>
      <c r="D2273" s="72">
        <f>'Balance N'!L2276</f>
        <v>0</v>
      </c>
      <c r="E2273" s="72">
        <f>'Balance N'!M2276</f>
        <v>0</v>
      </c>
      <c r="F2273" s="72">
        <f>'Balance N'!N2276</f>
        <v>0</v>
      </c>
      <c r="G2273" s="72">
        <f>'Balance N'!O2276</f>
        <v>0</v>
      </c>
      <c r="H2273" s="72">
        <f>'Balance N'!P2276</f>
        <v>0</v>
      </c>
      <c r="I2273" s="74">
        <f t="shared" si="35"/>
        <v>0</v>
      </c>
    </row>
    <row r="2274" spans="1:9" ht="15.6">
      <c r="A2274" s="70">
        <f>'Balance N'!I2277</f>
        <v>0</v>
      </c>
      <c r="B2274" s="71">
        <f>'Balance N'!J2277</f>
        <v>0</v>
      </c>
      <c r="C2274" s="72">
        <f>'Balance N'!K2277</f>
        <v>0</v>
      </c>
      <c r="D2274" s="72">
        <f>'Balance N'!L2277</f>
        <v>0</v>
      </c>
      <c r="E2274" s="72">
        <f>'Balance N'!M2277</f>
        <v>0</v>
      </c>
      <c r="F2274" s="72">
        <f>'Balance N'!N2277</f>
        <v>0</v>
      </c>
      <c r="G2274" s="72">
        <f>'Balance N'!O2277</f>
        <v>0</v>
      </c>
      <c r="H2274" s="72">
        <f>'Balance N'!P2277</f>
        <v>0</v>
      </c>
      <c r="I2274" s="74">
        <f t="shared" si="35"/>
        <v>0</v>
      </c>
    </row>
    <row r="2275" spans="1:9" ht="15.6">
      <c r="A2275" s="70">
        <f>'Balance N'!I2278</f>
        <v>0</v>
      </c>
      <c r="B2275" s="71">
        <f>'Balance N'!J2278</f>
        <v>0</v>
      </c>
      <c r="C2275" s="72">
        <f>'Balance N'!K2278</f>
        <v>0</v>
      </c>
      <c r="D2275" s="72">
        <f>'Balance N'!L2278</f>
        <v>0</v>
      </c>
      <c r="E2275" s="72">
        <f>'Balance N'!M2278</f>
        <v>0</v>
      </c>
      <c r="F2275" s="72">
        <f>'Balance N'!N2278</f>
        <v>0</v>
      </c>
      <c r="G2275" s="72">
        <f>'Balance N'!O2278</f>
        <v>0</v>
      </c>
      <c r="H2275" s="72">
        <f>'Balance N'!P2278</f>
        <v>0</v>
      </c>
      <c r="I2275" s="74">
        <f t="shared" si="35"/>
        <v>0</v>
      </c>
    </row>
    <row r="2276" spans="1:9" ht="15.6">
      <c r="A2276" s="70">
        <f>'Balance N'!I2279</f>
        <v>0</v>
      </c>
      <c r="B2276" s="71">
        <f>'Balance N'!J2279</f>
        <v>0</v>
      </c>
      <c r="C2276" s="72">
        <f>'Balance N'!K2279</f>
        <v>0</v>
      </c>
      <c r="D2276" s="72">
        <f>'Balance N'!L2279</f>
        <v>0</v>
      </c>
      <c r="E2276" s="72">
        <f>'Balance N'!M2279</f>
        <v>0</v>
      </c>
      <c r="F2276" s="72">
        <f>'Balance N'!N2279</f>
        <v>0</v>
      </c>
      <c r="G2276" s="72">
        <f>'Balance N'!O2279</f>
        <v>0</v>
      </c>
      <c r="H2276" s="72">
        <f>'Balance N'!P2279</f>
        <v>0</v>
      </c>
      <c r="I2276" s="74">
        <f t="shared" si="35"/>
        <v>0</v>
      </c>
    </row>
    <row r="2277" spans="1:9" ht="15.6">
      <c r="A2277" s="70">
        <f>'Balance N'!I2280</f>
        <v>0</v>
      </c>
      <c r="B2277" s="71">
        <f>'Balance N'!J2280</f>
        <v>0</v>
      </c>
      <c r="C2277" s="72">
        <f>'Balance N'!K2280</f>
        <v>0</v>
      </c>
      <c r="D2277" s="72">
        <f>'Balance N'!L2280</f>
        <v>0</v>
      </c>
      <c r="E2277" s="72">
        <f>'Balance N'!M2280</f>
        <v>0</v>
      </c>
      <c r="F2277" s="72">
        <f>'Balance N'!N2280</f>
        <v>0</v>
      </c>
      <c r="G2277" s="72">
        <f>'Balance N'!O2280</f>
        <v>0</v>
      </c>
      <c r="H2277" s="72">
        <f>'Balance N'!P2280</f>
        <v>0</v>
      </c>
      <c r="I2277" s="74">
        <f t="shared" si="35"/>
        <v>0</v>
      </c>
    </row>
    <row r="2278" spans="1:9" ht="15.6">
      <c r="A2278" s="70">
        <f>'Balance N'!I2281</f>
        <v>0</v>
      </c>
      <c r="B2278" s="71">
        <f>'Balance N'!J2281</f>
        <v>0</v>
      </c>
      <c r="C2278" s="72">
        <f>'Balance N'!K2281</f>
        <v>0</v>
      </c>
      <c r="D2278" s="72">
        <f>'Balance N'!L2281</f>
        <v>0</v>
      </c>
      <c r="E2278" s="72">
        <f>'Balance N'!M2281</f>
        <v>0</v>
      </c>
      <c r="F2278" s="72">
        <f>'Balance N'!N2281</f>
        <v>0</v>
      </c>
      <c r="G2278" s="72">
        <f>'Balance N'!O2281</f>
        <v>0</v>
      </c>
      <c r="H2278" s="72">
        <f>'Balance N'!P2281</f>
        <v>0</v>
      </c>
      <c r="I2278" s="74">
        <f t="shared" si="35"/>
        <v>0</v>
      </c>
    </row>
    <row r="2279" spans="1:9" ht="15.6">
      <c r="A2279" s="70">
        <f>'Balance N'!I2282</f>
        <v>0</v>
      </c>
      <c r="B2279" s="71">
        <f>'Balance N'!J2282</f>
        <v>0</v>
      </c>
      <c r="C2279" s="72">
        <f>'Balance N'!K2282</f>
        <v>0</v>
      </c>
      <c r="D2279" s="72">
        <f>'Balance N'!L2282</f>
        <v>0</v>
      </c>
      <c r="E2279" s="72">
        <f>'Balance N'!M2282</f>
        <v>0</v>
      </c>
      <c r="F2279" s="72">
        <f>'Balance N'!N2282</f>
        <v>0</v>
      </c>
      <c r="G2279" s="72">
        <f>'Balance N'!O2282</f>
        <v>0</v>
      </c>
      <c r="H2279" s="72">
        <f>'Balance N'!P2282</f>
        <v>0</v>
      </c>
      <c r="I2279" s="74">
        <f t="shared" si="35"/>
        <v>0</v>
      </c>
    </row>
    <row r="2280" spans="1:9" ht="15.6">
      <c r="A2280" s="70">
        <f>'Balance N'!I2283</f>
        <v>0</v>
      </c>
      <c r="B2280" s="71">
        <f>'Balance N'!J2283</f>
        <v>0</v>
      </c>
      <c r="C2280" s="72">
        <f>'Balance N'!K2283</f>
        <v>0</v>
      </c>
      <c r="D2280" s="72">
        <f>'Balance N'!L2283</f>
        <v>0</v>
      </c>
      <c r="E2280" s="72">
        <f>'Balance N'!M2283</f>
        <v>0</v>
      </c>
      <c r="F2280" s="72">
        <f>'Balance N'!N2283</f>
        <v>0</v>
      </c>
      <c r="G2280" s="72">
        <f>'Balance N'!O2283</f>
        <v>0</v>
      </c>
      <c r="H2280" s="72">
        <f>'Balance N'!P2283</f>
        <v>0</v>
      </c>
      <c r="I2280" s="74">
        <f t="shared" si="35"/>
        <v>0</v>
      </c>
    </row>
    <row r="2281" spans="1:9" ht="15.6">
      <c r="A2281" s="70">
        <f>'Balance N'!I2284</f>
        <v>0</v>
      </c>
      <c r="B2281" s="71">
        <f>'Balance N'!J2284</f>
        <v>0</v>
      </c>
      <c r="C2281" s="72">
        <f>'Balance N'!K2284</f>
        <v>0</v>
      </c>
      <c r="D2281" s="72">
        <f>'Balance N'!L2284</f>
        <v>0</v>
      </c>
      <c r="E2281" s="72">
        <f>'Balance N'!M2284</f>
        <v>0</v>
      </c>
      <c r="F2281" s="72">
        <f>'Balance N'!N2284</f>
        <v>0</v>
      </c>
      <c r="G2281" s="72">
        <f>'Balance N'!O2284</f>
        <v>0</v>
      </c>
      <c r="H2281" s="72">
        <f>'Balance N'!P2284</f>
        <v>0</v>
      </c>
      <c r="I2281" s="74">
        <f t="shared" si="35"/>
        <v>0</v>
      </c>
    </row>
    <row r="2282" spans="1:9" ht="15.6">
      <c r="A2282" s="70">
        <f>'Balance N'!I2285</f>
        <v>0</v>
      </c>
      <c r="B2282" s="71">
        <f>'Balance N'!J2285</f>
        <v>0</v>
      </c>
      <c r="C2282" s="72">
        <f>'Balance N'!K2285</f>
        <v>0</v>
      </c>
      <c r="D2282" s="72">
        <f>'Balance N'!L2285</f>
        <v>0</v>
      </c>
      <c r="E2282" s="72">
        <f>'Balance N'!M2285</f>
        <v>0</v>
      </c>
      <c r="F2282" s="72">
        <f>'Balance N'!N2285</f>
        <v>0</v>
      </c>
      <c r="G2282" s="72">
        <f>'Balance N'!O2285</f>
        <v>0</v>
      </c>
      <c r="H2282" s="72">
        <f>'Balance N'!P2285</f>
        <v>0</v>
      </c>
      <c r="I2282" s="74">
        <f t="shared" si="35"/>
        <v>0</v>
      </c>
    </row>
    <row r="2283" spans="1:9" ht="15.6">
      <c r="A2283" s="70">
        <f>'Balance N'!I2286</f>
        <v>0</v>
      </c>
      <c r="B2283" s="71">
        <f>'Balance N'!J2286</f>
        <v>0</v>
      </c>
      <c r="C2283" s="72">
        <f>'Balance N'!K2286</f>
        <v>0</v>
      </c>
      <c r="D2283" s="72">
        <f>'Balance N'!L2286</f>
        <v>0</v>
      </c>
      <c r="E2283" s="72">
        <f>'Balance N'!M2286</f>
        <v>0</v>
      </c>
      <c r="F2283" s="72">
        <f>'Balance N'!N2286</f>
        <v>0</v>
      </c>
      <c r="G2283" s="72">
        <f>'Balance N'!O2286</f>
        <v>0</v>
      </c>
      <c r="H2283" s="72">
        <f>'Balance N'!P2286</f>
        <v>0</v>
      </c>
      <c r="I2283" s="74">
        <f t="shared" si="35"/>
        <v>0</v>
      </c>
    </row>
    <row r="2284" spans="1:9" ht="15.6">
      <c r="A2284" s="70">
        <f>'Balance N'!I2287</f>
        <v>0</v>
      </c>
      <c r="B2284" s="71">
        <f>'Balance N'!J2287</f>
        <v>0</v>
      </c>
      <c r="C2284" s="72">
        <f>'Balance N'!K2287</f>
        <v>0</v>
      </c>
      <c r="D2284" s="72">
        <f>'Balance N'!L2287</f>
        <v>0</v>
      </c>
      <c r="E2284" s="72">
        <f>'Balance N'!M2287</f>
        <v>0</v>
      </c>
      <c r="F2284" s="72">
        <f>'Balance N'!N2287</f>
        <v>0</v>
      </c>
      <c r="G2284" s="72">
        <f>'Balance N'!O2287</f>
        <v>0</v>
      </c>
      <c r="H2284" s="72">
        <f>'Balance N'!P2287</f>
        <v>0</v>
      </c>
      <c r="I2284" s="74">
        <f t="shared" si="35"/>
        <v>0</v>
      </c>
    </row>
    <row r="2285" spans="1:9" ht="15.6">
      <c r="A2285" s="70">
        <f>'Balance N'!I2288</f>
        <v>0</v>
      </c>
      <c r="B2285" s="71">
        <f>'Balance N'!J2288</f>
        <v>0</v>
      </c>
      <c r="C2285" s="72">
        <f>'Balance N'!K2288</f>
        <v>0</v>
      </c>
      <c r="D2285" s="72">
        <f>'Balance N'!L2288</f>
        <v>0</v>
      </c>
      <c r="E2285" s="72">
        <f>'Balance N'!M2288</f>
        <v>0</v>
      </c>
      <c r="F2285" s="72">
        <f>'Balance N'!N2288</f>
        <v>0</v>
      </c>
      <c r="G2285" s="72">
        <f>'Balance N'!O2288</f>
        <v>0</v>
      </c>
      <c r="H2285" s="72">
        <f>'Balance N'!P2288</f>
        <v>0</v>
      </c>
      <c r="I2285" s="74">
        <f t="shared" si="35"/>
        <v>0</v>
      </c>
    </row>
    <row r="2286" spans="1:9" ht="15.6">
      <c r="A2286" s="70">
        <f>'Balance N'!I2289</f>
        <v>0</v>
      </c>
      <c r="B2286" s="71">
        <f>'Balance N'!J2289</f>
        <v>0</v>
      </c>
      <c r="C2286" s="72">
        <f>'Balance N'!K2289</f>
        <v>0</v>
      </c>
      <c r="D2286" s="72">
        <f>'Balance N'!L2289</f>
        <v>0</v>
      </c>
      <c r="E2286" s="72">
        <f>'Balance N'!M2289</f>
        <v>0</v>
      </c>
      <c r="F2286" s="72">
        <f>'Balance N'!N2289</f>
        <v>0</v>
      </c>
      <c r="G2286" s="72">
        <f>'Balance N'!O2289</f>
        <v>0</v>
      </c>
      <c r="H2286" s="72">
        <f>'Balance N'!P2289</f>
        <v>0</v>
      </c>
      <c r="I2286" s="74">
        <f t="shared" si="35"/>
        <v>0</v>
      </c>
    </row>
    <row r="2287" spans="1:9" ht="15.6">
      <c r="A2287" s="70">
        <f>'Balance N'!I2290</f>
        <v>0</v>
      </c>
      <c r="B2287" s="71">
        <f>'Balance N'!J2290</f>
        <v>0</v>
      </c>
      <c r="C2287" s="72">
        <f>'Balance N'!K2290</f>
        <v>0</v>
      </c>
      <c r="D2287" s="72">
        <f>'Balance N'!L2290</f>
        <v>0</v>
      </c>
      <c r="E2287" s="72">
        <f>'Balance N'!M2290</f>
        <v>0</v>
      </c>
      <c r="F2287" s="72">
        <f>'Balance N'!N2290</f>
        <v>0</v>
      </c>
      <c r="G2287" s="72">
        <f>'Balance N'!O2290</f>
        <v>0</v>
      </c>
      <c r="H2287" s="72">
        <f>'Balance N'!P2290</f>
        <v>0</v>
      </c>
      <c r="I2287" s="74">
        <f t="shared" si="35"/>
        <v>0</v>
      </c>
    </row>
    <row r="2288" spans="1:9" ht="15.6">
      <c r="A2288" s="70">
        <f>'Balance N'!I2291</f>
        <v>0</v>
      </c>
      <c r="B2288" s="71">
        <f>'Balance N'!J2291</f>
        <v>0</v>
      </c>
      <c r="C2288" s="72">
        <f>'Balance N'!K2291</f>
        <v>0</v>
      </c>
      <c r="D2288" s="72">
        <f>'Balance N'!L2291</f>
        <v>0</v>
      </c>
      <c r="E2288" s="72">
        <f>'Balance N'!M2291</f>
        <v>0</v>
      </c>
      <c r="F2288" s="72">
        <f>'Balance N'!N2291</f>
        <v>0</v>
      </c>
      <c r="G2288" s="72">
        <f>'Balance N'!O2291</f>
        <v>0</v>
      </c>
      <c r="H2288" s="72">
        <f>'Balance N'!P2291</f>
        <v>0</v>
      </c>
      <c r="I2288" s="74">
        <f t="shared" si="35"/>
        <v>0</v>
      </c>
    </row>
    <row r="2289" spans="1:9" ht="15.6">
      <c r="A2289" s="70">
        <f>'Balance N'!I2292</f>
        <v>0</v>
      </c>
      <c r="B2289" s="71">
        <f>'Balance N'!J2292</f>
        <v>0</v>
      </c>
      <c r="C2289" s="72">
        <f>'Balance N'!K2292</f>
        <v>0</v>
      </c>
      <c r="D2289" s="72">
        <f>'Balance N'!L2292</f>
        <v>0</v>
      </c>
      <c r="E2289" s="72">
        <f>'Balance N'!M2292</f>
        <v>0</v>
      </c>
      <c r="F2289" s="72">
        <f>'Balance N'!N2292</f>
        <v>0</v>
      </c>
      <c r="G2289" s="72">
        <f>'Balance N'!O2292</f>
        <v>0</v>
      </c>
      <c r="H2289" s="72">
        <f>'Balance N'!P2292</f>
        <v>0</v>
      </c>
      <c r="I2289" s="74">
        <f t="shared" si="35"/>
        <v>0</v>
      </c>
    </row>
    <row r="2290" spans="1:9" ht="15.6">
      <c r="A2290" s="70">
        <f>'Balance N'!I2293</f>
        <v>0</v>
      </c>
      <c r="B2290" s="71">
        <f>'Balance N'!J2293</f>
        <v>0</v>
      </c>
      <c r="C2290" s="72">
        <f>'Balance N'!K2293</f>
        <v>0</v>
      </c>
      <c r="D2290" s="72">
        <f>'Balance N'!L2293</f>
        <v>0</v>
      </c>
      <c r="E2290" s="72">
        <f>'Balance N'!M2293</f>
        <v>0</v>
      </c>
      <c r="F2290" s="72">
        <f>'Balance N'!N2293</f>
        <v>0</v>
      </c>
      <c r="G2290" s="72">
        <f>'Balance N'!O2293</f>
        <v>0</v>
      </c>
      <c r="H2290" s="72">
        <f>'Balance N'!P2293</f>
        <v>0</v>
      </c>
      <c r="I2290" s="74">
        <f t="shared" si="35"/>
        <v>0</v>
      </c>
    </row>
    <row r="2291" spans="1:9" ht="15.6">
      <c r="A2291" s="70">
        <f>'Balance N'!I2294</f>
        <v>0</v>
      </c>
      <c r="B2291" s="71">
        <f>'Balance N'!J2294</f>
        <v>0</v>
      </c>
      <c r="C2291" s="72">
        <f>'Balance N'!K2294</f>
        <v>0</v>
      </c>
      <c r="D2291" s="72">
        <f>'Balance N'!L2294</f>
        <v>0</v>
      </c>
      <c r="E2291" s="72">
        <f>'Balance N'!M2294</f>
        <v>0</v>
      </c>
      <c r="F2291" s="72">
        <f>'Balance N'!N2294</f>
        <v>0</v>
      </c>
      <c r="G2291" s="72">
        <f>'Balance N'!O2294</f>
        <v>0</v>
      </c>
      <c r="H2291" s="72">
        <f>'Balance N'!P2294</f>
        <v>0</v>
      </c>
      <c r="I2291" s="74">
        <f t="shared" si="35"/>
        <v>0</v>
      </c>
    </row>
    <row r="2292" spans="1:9" ht="15.6">
      <c r="A2292" s="70">
        <f>'Balance N'!I2295</f>
        <v>0</v>
      </c>
      <c r="B2292" s="71">
        <f>'Balance N'!J2295</f>
        <v>0</v>
      </c>
      <c r="C2292" s="72">
        <f>'Balance N'!K2295</f>
        <v>0</v>
      </c>
      <c r="D2292" s="72">
        <f>'Balance N'!L2295</f>
        <v>0</v>
      </c>
      <c r="E2292" s="72">
        <f>'Balance N'!M2295</f>
        <v>0</v>
      </c>
      <c r="F2292" s="72">
        <f>'Balance N'!N2295</f>
        <v>0</v>
      </c>
      <c r="G2292" s="72">
        <f>'Balance N'!O2295</f>
        <v>0</v>
      </c>
      <c r="H2292" s="72">
        <f>'Balance N'!P2295</f>
        <v>0</v>
      </c>
      <c r="I2292" s="74">
        <f t="shared" si="35"/>
        <v>0</v>
      </c>
    </row>
    <row r="2293" spans="1:9" ht="15.6">
      <c r="A2293" s="70">
        <f>'Balance N'!I2296</f>
        <v>0</v>
      </c>
      <c r="B2293" s="71">
        <f>'Balance N'!J2296</f>
        <v>0</v>
      </c>
      <c r="C2293" s="72">
        <f>'Balance N'!K2296</f>
        <v>0</v>
      </c>
      <c r="D2293" s="72">
        <f>'Balance N'!L2296</f>
        <v>0</v>
      </c>
      <c r="E2293" s="72">
        <f>'Balance N'!M2296</f>
        <v>0</v>
      </c>
      <c r="F2293" s="72">
        <f>'Balance N'!N2296</f>
        <v>0</v>
      </c>
      <c r="G2293" s="72">
        <f>'Balance N'!O2296</f>
        <v>0</v>
      </c>
      <c r="H2293" s="72">
        <f>'Balance N'!P2296</f>
        <v>0</v>
      </c>
      <c r="I2293" s="74">
        <f t="shared" si="35"/>
        <v>0</v>
      </c>
    </row>
    <row r="2294" spans="1:9" ht="15.6">
      <c r="A2294" s="70">
        <f>'Balance N'!I2297</f>
        <v>0</v>
      </c>
      <c r="B2294" s="71">
        <f>'Balance N'!J2297</f>
        <v>0</v>
      </c>
      <c r="C2294" s="72">
        <f>'Balance N'!K2297</f>
        <v>0</v>
      </c>
      <c r="D2294" s="72">
        <f>'Balance N'!L2297</f>
        <v>0</v>
      </c>
      <c r="E2294" s="72">
        <f>'Balance N'!M2297</f>
        <v>0</v>
      </c>
      <c r="F2294" s="72">
        <f>'Balance N'!N2297</f>
        <v>0</v>
      </c>
      <c r="G2294" s="72">
        <f>'Balance N'!O2297</f>
        <v>0</v>
      </c>
      <c r="H2294" s="72">
        <f>'Balance N'!P2297</f>
        <v>0</v>
      </c>
      <c r="I2294" s="74">
        <f t="shared" si="35"/>
        <v>0</v>
      </c>
    </row>
    <row r="2295" spans="1:9" ht="15.6">
      <c r="A2295" s="70">
        <f>'Balance N'!I2298</f>
        <v>0</v>
      </c>
      <c r="B2295" s="71">
        <f>'Balance N'!J2298</f>
        <v>0</v>
      </c>
      <c r="C2295" s="72">
        <f>'Balance N'!K2298</f>
        <v>0</v>
      </c>
      <c r="D2295" s="72">
        <f>'Balance N'!L2298</f>
        <v>0</v>
      </c>
      <c r="E2295" s="72">
        <f>'Balance N'!M2298</f>
        <v>0</v>
      </c>
      <c r="F2295" s="72">
        <f>'Balance N'!N2298</f>
        <v>0</v>
      </c>
      <c r="G2295" s="72">
        <f>'Balance N'!O2298</f>
        <v>0</v>
      </c>
      <c r="H2295" s="72">
        <f>'Balance N'!P2298</f>
        <v>0</v>
      </c>
      <c r="I2295" s="74">
        <f t="shared" si="35"/>
        <v>0</v>
      </c>
    </row>
    <row r="2296" spans="1:9" ht="15.6">
      <c r="A2296" s="70">
        <f>'Balance N'!I2299</f>
        <v>0</v>
      </c>
      <c r="B2296" s="71">
        <f>'Balance N'!J2299</f>
        <v>0</v>
      </c>
      <c r="C2296" s="72">
        <f>'Balance N'!K2299</f>
        <v>0</v>
      </c>
      <c r="D2296" s="72">
        <f>'Balance N'!L2299</f>
        <v>0</v>
      </c>
      <c r="E2296" s="72">
        <f>'Balance N'!M2299</f>
        <v>0</v>
      </c>
      <c r="F2296" s="72">
        <f>'Balance N'!N2299</f>
        <v>0</v>
      </c>
      <c r="G2296" s="72">
        <f>'Balance N'!O2299</f>
        <v>0</v>
      </c>
      <c r="H2296" s="72">
        <f>'Balance N'!P2299</f>
        <v>0</v>
      </c>
      <c r="I2296" s="74">
        <f t="shared" si="35"/>
        <v>0</v>
      </c>
    </row>
    <row r="2297" spans="1:9" ht="15.6">
      <c r="A2297" s="70">
        <f>'Balance N'!I2300</f>
        <v>0</v>
      </c>
      <c r="B2297" s="71">
        <f>'Balance N'!J2300</f>
        <v>0</v>
      </c>
      <c r="C2297" s="72">
        <f>'Balance N'!K2300</f>
        <v>0</v>
      </c>
      <c r="D2297" s="72">
        <f>'Balance N'!L2300</f>
        <v>0</v>
      </c>
      <c r="E2297" s="72">
        <f>'Balance N'!M2300</f>
        <v>0</v>
      </c>
      <c r="F2297" s="72">
        <f>'Balance N'!N2300</f>
        <v>0</v>
      </c>
      <c r="G2297" s="72">
        <f>'Balance N'!O2300</f>
        <v>0</v>
      </c>
      <c r="H2297" s="72">
        <f>'Balance N'!P2300</f>
        <v>0</v>
      </c>
      <c r="I2297" s="74">
        <f t="shared" si="35"/>
        <v>0</v>
      </c>
    </row>
    <row r="2298" spans="1:9" ht="15.6">
      <c r="A2298" s="70">
        <f>'Balance N'!I2301</f>
        <v>0</v>
      </c>
      <c r="B2298" s="71">
        <f>'Balance N'!J2301</f>
        <v>0</v>
      </c>
      <c r="C2298" s="72">
        <f>'Balance N'!K2301</f>
        <v>0</v>
      </c>
      <c r="D2298" s="72">
        <f>'Balance N'!L2301</f>
        <v>0</v>
      </c>
      <c r="E2298" s="72">
        <f>'Balance N'!M2301</f>
        <v>0</v>
      </c>
      <c r="F2298" s="72">
        <f>'Balance N'!N2301</f>
        <v>0</v>
      </c>
      <c r="G2298" s="72">
        <f>'Balance N'!O2301</f>
        <v>0</v>
      </c>
      <c r="H2298" s="72">
        <f>'Balance N'!P2301</f>
        <v>0</v>
      </c>
      <c r="I2298" s="74">
        <f t="shared" si="35"/>
        <v>0</v>
      </c>
    </row>
    <row r="2299" spans="1:9" ht="15.6">
      <c r="A2299" s="70">
        <f>'Balance N'!I2302</f>
        <v>0</v>
      </c>
      <c r="B2299" s="71">
        <f>'Balance N'!J2302</f>
        <v>0</v>
      </c>
      <c r="C2299" s="72">
        <f>'Balance N'!K2302</f>
        <v>0</v>
      </c>
      <c r="D2299" s="72">
        <f>'Balance N'!L2302</f>
        <v>0</v>
      </c>
      <c r="E2299" s="72">
        <f>'Balance N'!M2302</f>
        <v>0</v>
      </c>
      <c r="F2299" s="72">
        <f>'Balance N'!N2302</f>
        <v>0</v>
      </c>
      <c r="G2299" s="72">
        <f>'Balance N'!O2302</f>
        <v>0</v>
      </c>
      <c r="H2299" s="72">
        <f>'Balance N'!P2302</f>
        <v>0</v>
      </c>
      <c r="I2299" s="74">
        <f t="shared" si="35"/>
        <v>0</v>
      </c>
    </row>
    <row r="2300" spans="1:9" ht="15.6">
      <c r="A2300" s="70">
        <f>'Balance N'!I2303</f>
        <v>0</v>
      </c>
      <c r="B2300" s="71">
        <f>'Balance N'!J2303</f>
        <v>0</v>
      </c>
      <c r="C2300" s="72">
        <f>'Balance N'!K2303</f>
        <v>0</v>
      </c>
      <c r="D2300" s="72">
        <f>'Balance N'!L2303</f>
        <v>0</v>
      </c>
      <c r="E2300" s="72">
        <f>'Balance N'!M2303</f>
        <v>0</v>
      </c>
      <c r="F2300" s="72">
        <f>'Balance N'!N2303</f>
        <v>0</v>
      </c>
      <c r="G2300" s="72">
        <f>'Balance N'!O2303</f>
        <v>0</v>
      </c>
      <c r="H2300" s="72">
        <f>'Balance N'!P2303</f>
        <v>0</v>
      </c>
      <c r="I2300" s="74">
        <f t="shared" si="35"/>
        <v>0</v>
      </c>
    </row>
    <row r="2301" spans="1:9" ht="15.6">
      <c r="A2301" s="70">
        <f>'Balance N'!I2304</f>
        <v>0</v>
      </c>
      <c r="B2301" s="71">
        <f>'Balance N'!J2304</f>
        <v>0</v>
      </c>
      <c r="C2301" s="72">
        <f>'Balance N'!K2304</f>
        <v>0</v>
      </c>
      <c r="D2301" s="72">
        <f>'Balance N'!L2304</f>
        <v>0</v>
      </c>
      <c r="E2301" s="72">
        <f>'Balance N'!M2304</f>
        <v>0</v>
      </c>
      <c r="F2301" s="72">
        <f>'Balance N'!N2304</f>
        <v>0</v>
      </c>
      <c r="G2301" s="72">
        <f>'Balance N'!O2304</f>
        <v>0</v>
      </c>
      <c r="H2301" s="72">
        <f>'Balance N'!P2304</f>
        <v>0</v>
      </c>
      <c r="I2301" s="74">
        <f t="shared" si="35"/>
        <v>0</v>
      </c>
    </row>
    <row r="2302" spans="1:9" ht="15.6">
      <c r="A2302" s="70">
        <f>'Balance N'!I2305</f>
        <v>0</v>
      </c>
      <c r="B2302" s="71">
        <f>'Balance N'!J2305</f>
        <v>0</v>
      </c>
      <c r="C2302" s="72">
        <f>'Balance N'!K2305</f>
        <v>0</v>
      </c>
      <c r="D2302" s="72">
        <f>'Balance N'!L2305</f>
        <v>0</v>
      </c>
      <c r="E2302" s="72">
        <f>'Balance N'!M2305</f>
        <v>0</v>
      </c>
      <c r="F2302" s="72">
        <f>'Balance N'!N2305</f>
        <v>0</v>
      </c>
      <c r="G2302" s="72">
        <f>'Balance N'!O2305</f>
        <v>0</v>
      </c>
      <c r="H2302" s="72">
        <f>'Balance N'!P2305</f>
        <v>0</v>
      </c>
      <c r="I2302" s="74">
        <f t="shared" si="35"/>
        <v>0</v>
      </c>
    </row>
    <row r="2303" spans="1:9" ht="15.6">
      <c r="A2303" s="70">
        <f>'Balance N'!I2306</f>
        <v>0</v>
      </c>
      <c r="B2303" s="71">
        <f>'Balance N'!J2306</f>
        <v>0</v>
      </c>
      <c r="C2303" s="72">
        <f>'Balance N'!K2306</f>
        <v>0</v>
      </c>
      <c r="D2303" s="72">
        <f>'Balance N'!L2306</f>
        <v>0</v>
      </c>
      <c r="E2303" s="72">
        <f>'Balance N'!M2306</f>
        <v>0</v>
      </c>
      <c r="F2303" s="72">
        <f>'Balance N'!N2306</f>
        <v>0</v>
      </c>
      <c r="G2303" s="72">
        <f>'Balance N'!O2306</f>
        <v>0</v>
      </c>
      <c r="H2303" s="72">
        <f>'Balance N'!P2306</f>
        <v>0</v>
      </c>
      <c r="I2303" s="74">
        <f t="shared" si="35"/>
        <v>0</v>
      </c>
    </row>
    <row r="2304" spans="1:9" ht="15.6">
      <c r="A2304" s="70">
        <f>'Balance N'!I2307</f>
        <v>0</v>
      </c>
      <c r="B2304" s="71">
        <f>'Balance N'!J2307</f>
        <v>0</v>
      </c>
      <c r="C2304" s="72">
        <f>'Balance N'!K2307</f>
        <v>0</v>
      </c>
      <c r="D2304" s="72">
        <f>'Balance N'!L2307</f>
        <v>0</v>
      </c>
      <c r="E2304" s="72">
        <f>'Balance N'!M2307</f>
        <v>0</v>
      </c>
      <c r="F2304" s="72">
        <f>'Balance N'!N2307</f>
        <v>0</v>
      </c>
      <c r="G2304" s="72">
        <f>'Balance N'!O2307</f>
        <v>0</v>
      </c>
      <c r="H2304" s="72">
        <f>'Balance N'!P2307</f>
        <v>0</v>
      </c>
      <c r="I2304" s="74">
        <f t="shared" si="35"/>
        <v>0</v>
      </c>
    </row>
    <row r="2305" spans="1:9" ht="15.6">
      <c r="A2305" s="70">
        <f>'Balance N'!I2308</f>
        <v>0</v>
      </c>
      <c r="B2305" s="71">
        <f>'Balance N'!J2308</f>
        <v>0</v>
      </c>
      <c r="C2305" s="72">
        <f>'Balance N'!K2308</f>
        <v>0</v>
      </c>
      <c r="D2305" s="72">
        <f>'Balance N'!L2308</f>
        <v>0</v>
      </c>
      <c r="E2305" s="72">
        <f>'Balance N'!M2308</f>
        <v>0</v>
      </c>
      <c r="F2305" s="72">
        <f>'Balance N'!N2308</f>
        <v>0</v>
      </c>
      <c r="G2305" s="72">
        <f>'Balance N'!O2308</f>
        <v>0</v>
      </c>
      <c r="H2305" s="72">
        <f>'Balance N'!P2308</f>
        <v>0</v>
      </c>
      <c r="I2305" s="74">
        <f t="shared" si="35"/>
        <v>0</v>
      </c>
    </row>
    <row r="2306" spans="1:9" ht="15.6">
      <c r="A2306" s="70">
        <f>'Balance N'!I2309</f>
        <v>0</v>
      </c>
      <c r="B2306" s="71">
        <f>'Balance N'!J2309</f>
        <v>0</v>
      </c>
      <c r="C2306" s="72">
        <f>'Balance N'!K2309</f>
        <v>0</v>
      </c>
      <c r="D2306" s="72">
        <f>'Balance N'!L2309</f>
        <v>0</v>
      </c>
      <c r="E2306" s="72">
        <f>'Balance N'!M2309</f>
        <v>0</v>
      </c>
      <c r="F2306" s="72">
        <f>'Balance N'!N2309</f>
        <v>0</v>
      </c>
      <c r="G2306" s="72">
        <f>'Balance N'!O2309</f>
        <v>0</v>
      </c>
      <c r="H2306" s="72">
        <f>'Balance N'!P2309</f>
        <v>0</v>
      </c>
      <c r="I2306" s="74">
        <f t="shared" si="35"/>
        <v>0</v>
      </c>
    </row>
    <row r="2307" spans="1:9" ht="15.6">
      <c r="A2307" s="70">
        <f>'Balance N'!I2310</f>
        <v>0</v>
      </c>
      <c r="B2307" s="71">
        <f>'Balance N'!J2310</f>
        <v>0</v>
      </c>
      <c r="C2307" s="72">
        <f>'Balance N'!K2310</f>
        <v>0</v>
      </c>
      <c r="D2307" s="72">
        <f>'Balance N'!L2310</f>
        <v>0</v>
      </c>
      <c r="E2307" s="72">
        <f>'Balance N'!M2310</f>
        <v>0</v>
      </c>
      <c r="F2307" s="72">
        <f>'Balance N'!N2310</f>
        <v>0</v>
      </c>
      <c r="G2307" s="72">
        <f>'Balance N'!O2310</f>
        <v>0</v>
      </c>
      <c r="H2307" s="72">
        <f>'Balance N'!P2310</f>
        <v>0</v>
      </c>
      <c r="I2307" s="74">
        <f t="shared" ref="I2307:I2370" si="36">(C2307-D2307)+(E2307-F2307)-(G2307-H2307)</f>
        <v>0</v>
      </c>
    </row>
    <row r="2308" spans="1:9" ht="15.6">
      <c r="A2308" s="70">
        <f>'Balance N'!I2311</f>
        <v>0</v>
      </c>
      <c r="B2308" s="71">
        <f>'Balance N'!J2311</f>
        <v>0</v>
      </c>
      <c r="C2308" s="72">
        <f>'Balance N'!K2311</f>
        <v>0</v>
      </c>
      <c r="D2308" s="72">
        <f>'Balance N'!L2311</f>
        <v>0</v>
      </c>
      <c r="E2308" s="72">
        <f>'Balance N'!M2311</f>
        <v>0</v>
      </c>
      <c r="F2308" s="72">
        <f>'Balance N'!N2311</f>
        <v>0</v>
      </c>
      <c r="G2308" s="72">
        <f>'Balance N'!O2311</f>
        <v>0</v>
      </c>
      <c r="H2308" s="72">
        <f>'Balance N'!P2311</f>
        <v>0</v>
      </c>
      <c r="I2308" s="74">
        <f t="shared" si="36"/>
        <v>0</v>
      </c>
    </row>
    <row r="2309" spans="1:9" ht="15.6">
      <c r="A2309" s="70">
        <f>'Balance N'!I2312</f>
        <v>0</v>
      </c>
      <c r="B2309" s="71">
        <f>'Balance N'!J2312</f>
        <v>0</v>
      </c>
      <c r="C2309" s="72">
        <f>'Balance N'!K2312</f>
        <v>0</v>
      </c>
      <c r="D2309" s="72">
        <f>'Balance N'!L2312</f>
        <v>0</v>
      </c>
      <c r="E2309" s="72">
        <f>'Balance N'!M2312</f>
        <v>0</v>
      </c>
      <c r="F2309" s="72">
        <f>'Balance N'!N2312</f>
        <v>0</v>
      </c>
      <c r="G2309" s="72">
        <f>'Balance N'!O2312</f>
        <v>0</v>
      </c>
      <c r="H2309" s="72">
        <f>'Balance N'!P2312</f>
        <v>0</v>
      </c>
      <c r="I2309" s="74">
        <f t="shared" si="36"/>
        <v>0</v>
      </c>
    </row>
    <row r="2310" spans="1:9" ht="15.6">
      <c r="A2310" s="70">
        <f>'Balance N'!I2313</f>
        <v>0</v>
      </c>
      <c r="B2310" s="71">
        <f>'Balance N'!J2313</f>
        <v>0</v>
      </c>
      <c r="C2310" s="72">
        <f>'Balance N'!K2313</f>
        <v>0</v>
      </c>
      <c r="D2310" s="72">
        <f>'Balance N'!L2313</f>
        <v>0</v>
      </c>
      <c r="E2310" s="72">
        <f>'Balance N'!M2313</f>
        <v>0</v>
      </c>
      <c r="F2310" s="72">
        <f>'Balance N'!N2313</f>
        <v>0</v>
      </c>
      <c r="G2310" s="72">
        <f>'Balance N'!O2313</f>
        <v>0</v>
      </c>
      <c r="H2310" s="72">
        <f>'Balance N'!P2313</f>
        <v>0</v>
      </c>
      <c r="I2310" s="74">
        <f t="shared" si="36"/>
        <v>0</v>
      </c>
    </row>
    <row r="2311" spans="1:9" ht="15.6">
      <c r="A2311" s="70">
        <f>'Balance N'!I2314</f>
        <v>0</v>
      </c>
      <c r="B2311" s="71">
        <f>'Balance N'!J2314</f>
        <v>0</v>
      </c>
      <c r="C2311" s="72">
        <f>'Balance N'!K2314</f>
        <v>0</v>
      </c>
      <c r="D2311" s="72">
        <f>'Balance N'!L2314</f>
        <v>0</v>
      </c>
      <c r="E2311" s="72">
        <f>'Balance N'!M2314</f>
        <v>0</v>
      </c>
      <c r="F2311" s="72">
        <f>'Balance N'!N2314</f>
        <v>0</v>
      </c>
      <c r="G2311" s="72">
        <f>'Balance N'!O2314</f>
        <v>0</v>
      </c>
      <c r="H2311" s="72">
        <f>'Balance N'!P2314</f>
        <v>0</v>
      </c>
      <c r="I2311" s="74">
        <f t="shared" si="36"/>
        <v>0</v>
      </c>
    </row>
    <row r="2312" spans="1:9" ht="15.6">
      <c r="A2312" s="70">
        <f>'Balance N'!I2315</f>
        <v>0</v>
      </c>
      <c r="B2312" s="71">
        <f>'Balance N'!J2315</f>
        <v>0</v>
      </c>
      <c r="C2312" s="72">
        <f>'Balance N'!K2315</f>
        <v>0</v>
      </c>
      <c r="D2312" s="72">
        <f>'Balance N'!L2315</f>
        <v>0</v>
      </c>
      <c r="E2312" s="72">
        <f>'Balance N'!M2315</f>
        <v>0</v>
      </c>
      <c r="F2312" s="72">
        <f>'Balance N'!N2315</f>
        <v>0</v>
      </c>
      <c r="G2312" s="72">
        <f>'Balance N'!O2315</f>
        <v>0</v>
      </c>
      <c r="H2312" s="72">
        <f>'Balance N'!P2315</f>
        <v>0</v>
      </c>
      <c r="I2312" s="74">
        <f t="shared" si="36"/>
        <v>0</v>
      </c>
    </row>
    <row r="2313" spans="1:9" ht="15.6">
      <c r="A2313" s="70">
        <f>'Balance N'!I2316</f>
        <v>0</v>
      </c>
      <c r="B2313" s="71">
        <f>'Balance N'!J2316</f>
        <v>0</v>
      </c>
      <c r="C2313" s="72">
        <f>'Balance N'!K2316</f>
        <v>0</v>
      </c>
      <c r="D2313" s="72">
        <f>'Balance N'!L2316</f>
        <v>0</v>
      </c>
      <c r="E2313" s="72">
        <f>'Balance N'!M2316</f>
        <v>0</v>
      </c>
      <c r="F2313" s="72">
        <f>'Balance N'!N2316</f>
        <v>0</v>
      </c>
      <c r="G2313" s="72">
        <f>'Balance N'!O2316</f>
        <v>0</v>
      </c>
      <c r="H2313" s="72">
        <f>'Balance N'!P2316</f>
        <v>0</v>
      </c>
      <c r="I2313" s="74">
        <f t="shared" si="36"/>
        <v>0</v>
      </c>
    </row>
    <row r="2314" spans="1:9" ht="15.6">
      <c r="A2314" s="70">
        <f>'Balance N'!I2317</f>
        <v>0</v>
      </c>
      <c r="B2314" s="71">
        <f>'Balance N'!J2317</f>
        <v>0</v>
      </c>
      <c r="C2314" s="72">
        <f>'Balance N'!K2317</f>
        <v>0</v>
      </c>
      <c r="D2314" s="72">
        <f>'Balance N'!L2317</f>
        <v>0</v>
      </c>
      <c r="E2314" s="72">
        <f>'Balance N'!M2317</f>
        <v>0</v>
      </c>
      <c r="F2314" s="72">
        <f>'Balance N'!N2317</f>
        <v>0</v>
      </c>
      <c r="G2314" s="72">
        <f>'Balance N'!O2317</f>
        <v>0</v>
      </c>
      <c r="H2314" s="72">
        <f>'Balance N'!P2317</f>
        <v>0</v>
      </c>
      <c r="I2314" s="74">
        <f t="shared" si="36"/>
        <v>0</v>
      </c>
    </row>
    <row r="2315" spans="1:9" ht="15.6">
      <c r="A2315" s="70">
        <f>'Balance N'!I2318</f>
        <v>0</v>
      </c>
      <c r="B2315" s="71">
        <f>'Balance N'!J2318</f>
        <v>0</v>
      </c>
      <c r="C2315" s="72">
        <f>'Balance N'!K2318</f>
        <v>0</v>
      </c>
      <c r="D2315" s="72">
        <f>'Balance N'!L2318</f>
        <v>0</v>
      </c>
      <c r="E2315" s="72">
        <f>'Balance N'!M2318</f>
        <v>0</v>
      </c>
      <c r="F2315" s="72">
        <f>'Balance N'!N2318</f>
        <v>0</v>
      </c>
      <c r="G2315" s="72">
        <f>'Balance N'!O2318</f>
        <v>0</v>
      </c>
      <c r="H2315" s="72">
        <f>'Balance N'!P2318</f>
        <v>0</v>
      </c>
      <c r="I2315" s="74">
        <f t="shared" si="36"/>
        <v>0</v>
      </c>
    </row>
    <row r="2316" spans="1:9" ht="15.6">
      <c r="A2316" s="70">
        <f>'Balance N'!I2319</f>
        <v>0</v>
      </c>
      <c r="B2316" s="71">
        <f>'Balance N'!J2319</f>
        <v>0</v>
      </c>
      <c r="C2316" s="72">
        <f>'Balance N'!K2319</f>
        <v>0</v>
      </c>
      <c r="D2316" s="72">
        <f>'Balance N'!L2319</f>
        <v>0</v>
      </c>
      <c r="E2316" s="72">
        <f>'Balance N'!M2319</f>
        <v>0</v>
      </c>
      <c r="F2316" s="72">
        <f>'Balance N'!N2319</f>
        <v>0</v>
      </c>
      <c r="G2316" s="72">
        <f>'Balance N'!O2319</f>
        <v>0</v>
      </c>
      <c r="H2316" s="72">
        <f>'Balance N'!P2319</f>
        <v>0</v>
      </c>
      <c r="I2316" s="74">
        <f t="shared" si="36"/>
        <v>0</v>
      </c>
    </row>
    <row r="2317" spans="1:9" ht="15.6">
      <c r="A2317" s="70">
        <f>'Balance N'!I2320</f>
        <v>0</v>
      </c>
      <c r="B2317" s="71">
        <f>'Balance N'!J2320</f>
        <v>0</v>
      </c>
      <c r="C2317" s="72">
        <f>'Balance N'!K2320</f>
        <v>0</v>
      </c>
      <c r="D2317" s="72">
        <f>'Balance N'!L2320</f>
        <v>0</v>
      </c>
      <c r="E2317" s="72">
        <f>'Balance N'!M2320</f>
        <v>0</v>
      </c>
      <c r="F2317" s="72">
        <f>'Balance N'!N2320</f>
        <v>0</v>
      </c>
      <c r="G2317" s="72">
        <f>'Balance N'!O2320</f>
        <v>0</v>
      </c>
      <c r="H2317" s="72">
        <f>'Balance N'!P2320</f>
        <v>0</v>
      </c>
      <c r="I2317" s="74">
        <f t="shared" si="36"/>
        <v>0</v>
      </c>
    </row>
    <row r="2318" spans="1:9" ht="15.6">
      <c r="A2318" s="70">
        <f>'Balance N'!I2321</f>
        <v>0</v>
      </c>
      <c r="B2318" s="71">
        <f>'Balance N'!J2321</f>
        <v>0</v>
      </c>
      <c r="C2318" s="72">
        <f>'Balance N'!K2321</f>
        <v>0</v>
      </c>
      <c r="D2318" s="72">
        <f>'Balance N'!L2321</f>
        <v>0</v>
      </c>
      <c r="E2318" s="72">
        <f>'Balance N'!M2321</f>
        <v>0</v>
      </c>
      <c r="F2318" s="72">
        <f>'Balance N'!N2321</f>
        <v>0</v>
      </c>
      <c r="G2318" s="72">
        <f>'Balance N'!O2321</f>
        <v>0</v>
      </c>
      <c r="H2318" s="72">
        <f>'Balance N'!P2321</f>
        <v>0</v>
      </c>
      <c r="I2318" s="74">
        <f t="shared" si="36"/>
        <v>0</v>
      </c>
    </row>
    <row r="2319" spans="1:9" ht="15.6">
      <c r="A2319" s="70">
        <f>'Balance N'!I2322</f>
        <v>0</v>
      </c>
      <c r="B2319" s="71">
        <f>'Balance N'!J2322</f>
        <v>0</v>
      </c>
      <c r="C2319" s="72">
        <f>'Balance N'!K2322</f>
        <v>0</v>
      </c>
      <c r="D2319" s="72">
        <f>'Balance N'!L2322</f>
        <v>0</v>
      </c>
      <c r="E2319" s="72">
        <f>'Balance N'!M2322</f>
        <v>0</v>
      </c>
      <c r="F2319" s="72">
        <f>'Balance N'!N2322</f>
        <v>0</v>
      </c>
      <c r="G2319" s="72">
        <f>'Balance N'!O2322</f>
        <v>0</v>
      </c>
      <c r="H2319" s="72">
        <f>'Balance N'!P2322</f>
        <v>0</v>
      </c>
      <c r="I2319" s="74">
        <f t="shared" si="36"/>
        <v>0</v>
      </c>
    </row>
    <row r="2320" spans="1:9" ht="15.6">
      <c r="A2320" s="70">
        <f>'Balance N'!I2323</f>
        <v>0</v>
      </c>
      <c r="B2320" s="71">
        <f>'Balance N'!J2323</f>
        <v>0</v>
      </c>
      <c r="C2320" s="72">
        <f>'Balance N'!K2323</f>
        <v>0</v>
      </c>
      <c r="D2320" s="72">
        <f>'Balance N'!L2323</f>
        <v>0</v>
      </c>
      <c r="E2320" s="72">
        <f>'Balance N'!M2323</f>
        <v>0</v>
      </c>
      <c r="F2320" s="72">
        <f>'Balance N'!N2323</f>
        <v>0</v>
      </c>
      <c r="G2320" s="72">
        <f>'Balance N'!O2323</f>
        <v>0</v>
      </c>
      <c r="H2320" s="72">
        <f>'Balance N'!P2323</f>
        <v>0</v>
      </c>
      <c r="I2320" s="74">
        <f t="shared" si="36"/>
        <v>0</v>
      </c>
    </row>
    <row r="2321" spans="1:9" ht="15.6">
      <c r="A2321" s="70">
        <f>'Balance N'!I2324</f>
        <v>0</v>
      </c>
      <c r="B2321" s="71">
        <f>'Balance N'!J2324</f>
        <v>0</v>
      </c>
      <c r="C2321" s="72">
        <f>'Balance N'!K2324</f>
        <v>0</v>
      </c>
      <c r="D2321" s="72">
        <f>'Balance N'!L2324</f>
        <v>0</v>
      </c>
      <c r="E2321" s="72">
        <f>'Balance N'!M2324</f>
        <v>0</v>
      </c>
      <c r="F2321" s="72">
        <f>'Balance N'!N2324</f>
        <v>0</v>
      </c>
      <c r="G2321" s="72">
        <f>'Balance N'!O2324</f>
        <v>0</v>
      </c>
      <c r="H2321" s="72">
        <f>'Balance N'!P2324</f>
        <v>0</v>
      </c>
      <c r="I2321" s="74">
        <f t="shared" si="36"/>
        <v>0</v>
      </c>
    </row>
    <row r="2322" spans="1:9" ht="15.6">
      <c r="A2322" s="70">
        <f>'Balance N'!I2325</f>
        <v>0</v>
      </c>
      <c r="B2322" s="71">
        <f>'Balance N'!J2325</f>
        <v>0</v>
      </c>
      <c r="C2322" s="72">
        <f>'Balance N'!K2325</f>
        <v>0</v>
      </c>
      <c r="D2322" s="72">
        <f>'Balance N'!L2325</f>
        <v>0</v>
      </c>
      <c r="E2322" s="72">
        <f>'Balance N'!M2325</f>
        <v>0</v>
      </c>
      <c r="F2322" s="72">
        <f>'Balance N'!N2325</f>
        <v>0</v>
      </c>
      <c r="G2322" s="72">
        <f>'Balance N'!O2325</f>
        <v>0</v>
      </c>
      <c r="H2322" s="72">
        <f>'Balance N'!P2325</f>
        <v>0</v>
      </c>
      <c r="I2322" s="74">
        <f t="shared" si="36"/>
        <v>0</v>
      </c>
    </row>
    <row r="2323" spans="1:9" ht="15.6">
      <c r="A2323" s="70">
        <f>'Balance N'!I2326</f>
        <v>0</v>
      </c>
      <c r="B2323" s="71">
        <f>'Balance N'!J2326</f>
        <v>0</v>
      </c>
      <c r="C2323" s="72">
        <f>'Balance N'!K2326</f>
        <v>0</v>
      </c>
      <c r="D2323" s="72">
        <f>'Balance N'!L2326</f>
        <v>0</v>
      </c>
      <c r="E2323" s="72">
        <f>'Balance N'!M2326</f>
        <v>0</v>
      </c>
      <c r="F2323" s="72">
        <f>'Balance N'!N2326</f>
        <v>0</v>
      </c>
      <c r="G2323" s="72">
        <f>'Balance N'!O2326</f>
        <v>0</v>
      </c>
      <c r="H2323" s="72">
        <f>'Balance N'!P2326</f>
        <v>0</v>
      </c>
      <c r="I2323" s="74">
        <f t="shared" si="36"/>
        <v>0</v>
      </c>
    </row>
    <row r="2324" spans="1:9" ht="15.6">
      <c r="A2324" s="70">
        <f>'Balance N'!I2327</f>
        <v>0</v>
      </c>
      <c r="B2324" s="71">
        <f>'Balance N'!J2327</f>
        <v>0</v>
      </c>
      <c r="C2324" s="72">
        <f>'Balance N'!K2327</f>
        <v>0</v>
      </c>
      <c r="D2324" s="72">
        <f>'Balance N'!L2327</f>
        <v>0</v>
      </c>
      <c r="E2324" s="72">
        <f>'Balance N'!M2327</f>
        <v>0</v>
      </c>
      <c r="F2324" s="72">
        <f>'Balance N'!N2327</f>
        <v>0</v>
      </c>
      <c r="G2324" s="72">
        <f>'Balance N'!O2327</f>
        <v>0</v>
      </c>
      <c r="H2324" s="72">
        <f>'Balance N'!P2327</f>
        <v>0</v>
      </c>
      <c r="I2324" s="74">
        <f t="shared" si="36"/>
        <v>0</v>
      </c>
    </row>
    <row r="2325" spans="1:9" ht="15.6">
      <c r="A2325" s="70">
        <f>'Balance N'!I2328</f>
        <v>0</v>
      </c>
      <c r="B2325" s="71">
        <f>'Balance N'!J2328</f>
        <v>0</v>
      </c>
      <c r="C2325" s="72">
        <f>'Balance N'!K2328</f>
        <v>0</v>
      </c>
      <c r="D2325" s="72">
        <f>'Balance N'!L2328</f>
        <v>0</v>
      </c>
      <c r="E2325" s="72">
        <f>'Balance N'!M2328</f>
        <v>0</v>
      </c>
      <c r="F2325" s="72">
        <f>'Balance N'!N2328</f>
        <v>0</v>
      </c>
      <c r="G2325" s="72">
        <f>'Balance N'!O2328</f>
        <v>0</v>
      </c>
      <c r="H2325" s="72">
        <f>'Balance N'!P2328</f>
        <v>0</v>
      </c>
      <c r="I2325" s="74">
        <f t="shared" si="36"/>
        <v>0</v>
      </c>
    </row>
    <row r="2326" spans="1:9" ht="15.6">
      <c r="A2326" s="70">
        <f>'Balance N'!I2329</f>
        <v>0</v>
      </c>
      <c r="B2326" s="71">
        <f>'Balance N'!J2329</f>
        <v>0</v>
      </c>
      <c r="C2326" s="72">
        <f>'Balance N'!K2329</f>
        <v>0</v>
      </c>
      <c r="D2326" s="72">
        <f>'Balance N'!L2329</f>
        <v>0</v>
      </c>
      <c r="E2326" s="72">
        <f>'Balance N'!M2329</f>
        <v>0</v>
      </c>
      <c r="F2326" s="72">
        <f>'Balance N'!N2329</f>
        <v>0</v>
      </c>
      <c r="G2326" s="72">
        <f>'Balance N'!O2329</f>
        <v>0</v>
      </c>
      <c r="H2326" s="72">
        <f>'Balance N'!P2329</f>
        <v>0</v>
      </c>
      <c r="I2326" s="74">
        <f t="shared" si="36"/>
        <v>0</v>
      </c>
    </row>
    <row r="2327" spans="1:9" ht="15.6">
      <c r="A2327" s="70">
        <f>'Balance N'!I2330</f>
        <v>0</v>
      </c>
      <c r="B2327" s="71">
        <f>'Balance N'!J2330</f>
        <v>0</v>
      </c>
      <c r="C2327" s="72">
        <f>'Balance N'!K2330</f>
        <v>0</v>
      </c>
      <c r="D2327" s="72">
        <f>'Balance N'!L2330</f>
        <v>0</v>
      </c>
      <c r="E2327" s="72">
        <f>'Balance N'!M2330</f>
        <v>0</v>
      </c>
      <c r="F2327" s="72">
        <f>'Balance N'!N2330</f>
        <v>0</v>
      </c>
      <c r="G2327" s="72">
        <f>'Balance N'!O2330</f>
        <v>0</v>
      </c>
      <c r="H2327" s="72">
        <f>'Balance N'!P2330</f>
        <v>0</v>
      </c>
      <c r="I2327" s="74">
        <f t="shared" si="36"/>
        <v>0</v>
      </c>
    </row>
    <row r="2328" spans="1:9" ht="15.6">
      <c r="A2328" s="70">
        <f>'Balance N'!I2331</f>
        <v>0</v>
      </c>
      <c r="B2328" s="71">
        <f>'Balance N'!J2331</f>
        <v>0</v>
      </c>
      <c r="C2328" s="72">
        <f>'Balance N'!K2331</f>
        <v>0</v>
      </c>
      <c r="D2328" s="72">
        <f>'Balance N'!L2331</f>
        <v>0</v>
      </c>
      <c r="E2328" s="72">
        <f>'Balance N'!M2331</f>
        <v>0</v>
      </c>
      <c r="F2328" s="72">
        <f>'Balance N'!N2331</f>
        <v>0</v>
      </c>
      <c r="G2328" s="72">
        <f>'Balance N'!O2331</f>
        <v>0</v>
      </c>
      <c r="H2328" s="72">
        <f>'Balance N'!P2331</f>
        <v>0</v>
      </c>
      <c r="I2328" s="74">
        <f t="shared" si="36"/>
        <v>0</v>
      </c>
    </row>
    <row r="2329" spans="1:9" ht="15.6">
      <c r="A2329" s="70">
        <f>'Balance N'!I2332</f>
        <v>0</v>
      </c>
      <c r="B2329" s="71">
        <f>'Balance N'!J2332</f>
        <v>0</v>
      </c>
      <c r="C2329" s="72">
        <f>'Balance N'!K2332</f>
        <v>0</v>
      </c>
      <c r="D2329" s="72">
        <f>'Balance N'!L2332</f>
        <v>0</v>
      </c>
      <c r="E2329" s="72">
        <f>'Balance N'!M2332</f>
        <v>0</v>
      </c>
      <c r="F2329" s="72">
        <f>'Balance N'!N2332</f>
        <v>0</v>
      </c>
      <c r="G2329" s="72">
        <f>'Balance N'!O2332</f>
        <v>0</v>
      </c>
      <c r="H2329" s="72">
        <f>'Balance N'!P2332</f>
        <v>0</v>
      </c>
      <c r="I2329" s="74">
        <f t="shared" si="36"/>
        <v>0</v>
      </c>
    </row>
    <row r="2330" spans="1:9" ht="15.6">
      <c r="A2330" s="70">
        <f>'Balance N'!I2333</f>
        <v>0</v>
      </c>
      <c r="B2330" s="71">
        <f>'Balance N'!J2333</f>
        <v>0</v>
      </c>
      <c r="C2330" s="72">
        <f>'Balance N'!K2333</f>
        <v>0</v>
      </c>
      <c r="D2330" s="72">
        <f>'Balance N'!L2333</f>
        <v>0</v>
      </c>
      <c r="E2330" s="72">
        <f>'Balance N'!M2333</f>
        <v>0</v>
      </c>
      <c r="F2330" s="72">
        <f>'Balance N'!N2333</f>
        <v>0</v>
      </c>
      <c r="G2330" s="72">
        <f>'Balance N'!O2333</f>
        <v>0</v>
      </c>
      <c r="H2330" s="72">
        <f>'Balance N'!P2333</f>
        <v>0</v>
      </c>
      <c r="I2330" s="74">
        <f t="shared" si="36"/>
        <v>0</v>
      </c>
    </row>
    <row r="2331" spans="1:9" ht="15.6">
      <c r="A2331" s="70">
        <f>'Balance N'!I2334</f>
        <v>0</v>
      </c>
      <c r="B2331" s="71">
        <f>'Balance N'!J2334</f>
        <v>0</v>
      </c>
      <c r="C2331" s="72">
        <f>'Balance N'!K2334</f>
        <v>0</v>
      </c>
      <c r="D2331" s="72">
        <f>'Balance N'!L2334</f>
        <v>0</v>
      </c>
      <c r="E2331" s="72">
        <f>'Balance N'!M2334</f>
        <v>0</v>
      </c>
      <c r="F2331" s="72">
        <f>'Balance N'!N2334</f>
        <v>0</v>
      </c>
      <c r="G2331" s="72">
        <f>'Balance N'!O2334</f>
        <v>0</v>
      </c>
      <c r="H2331" s="72">
        <f>'Balance N'!P2334</f>
        <v>0</v>
      </c>
      <c r="I2331" s="74">
        <f t="shared" si="36"/>
        <v>0</v>
      </c>
    </row>
    <row r="2332" spans="1:9" ht="15.6">
      <c r="A2332" s="70">
        <f>'Balance N'!I2335</f>
        <v>0</v>
      </c>
      <c r="B2332" s="71">
        <f>'Balance N'!J2335</f>
        <v>0</v>
      </c>
      <c r="C2332" s="72">
        <f>'Balance N'!K2335</f>
        <v>0</v>
      </c>
      <c r="D2332" s="72">
        <f>'Balance N'!L2335</f>
        <v>0</v>
      </c>
      <c r="E2332" s="72">
        <f>'Balance N'!M2335</f>
        <v>0</v>
      </c>
      <c r="F2332" s="72">
        <f>'Balance N'!N2335</f>
        <v>0</v>
      </c>
      <c r="G2332" s="72">
        <f>'Balance N'!O2335</f>
        <v>0</v>
      </c>
      <c r="H2332" s="72">
        <f>'Balance N'!P2335</f>
        <v>0</v>
      </c>
      <c r="I2332" s="74">
        <f t="shared" si="36"/>
        <v>0</v>
      </c>
    </row>
    <row r="2333" spans="1:9" ht="15.6">
      <c r="A2333" s="70">
        <f>'Balance N'!I2336</f>
        <v>0</v>
      </c>
      <c r="B2333" s="71">
        <f>'Balance N'!J2336</f>
        <v>0</v>
      </c>
      <c r="C2333" s="72">
        <f>'Balance N'!K2336</f>
        <v>0</v>
      </c>
      <c r="D2333" s="72">
        <f>'Balance N'!L2336</f>
        <v>0</v>
      </c>
      <c r="E2333" s="72">
        <f>'Balance N'!M2336</f>
        <v>0</v>
      </c>
      <c r="F2333" s="72">
        <f>'Balance N'!N2336</f>
        <v>0</v>
      </c>
      <c r="G2333" s="72">
        <f>'Balance N'!O2336</f>
        <v>0</v>
      </c>
      <c r="H2333" s="72">
        <f>'Balance N'!P2336</f>
        <v>0</v>
      </c>
      <c r="I2333" s="74">
        <f t="shared" si="36"/>
        <v>0</v>
      </c>
    </row>
    <row r="2334" spans="1:9" ht="15.6">
      <c r="A2334" s="70">
        <f>'Balance N'!I2337</f>
        <v>0</v>
      </c>
      <c r="B2334" s="71">
        <f>'Balance N'!J2337</f>
        <v>0</v>
      </c>
      <c r="C2334" s="72">
        <f>'Balance N'!K2337</f>
        <v>0</v>
      </c>
      <c r="D2334" s="72">
        <f>'Balance N'!L2337</f>
        <v>0</v>
      </c>
      <c r="E2334" s="72">
        <f>'Balance N'!M2337</f>
        <v>0</v>
      </c>
      <c r="F2334" s="72">
        <f>'Balance N'!N2337</f>
        <v>0</v>
      </c>
      <c r="G2334" s="72">
        <f>'Balance N'!O2337</f>
        <v>0</v>
      </c>
      <c r="H2334" s="72">
        <f>'Balance N'!P2337</f>
        <v>0</v>
      </c>
      <c r="I2334" s="74">
        <f t="shared" si="36"/>
        <v>0</v>
      </c>
    </row>
    <row r="2335" spans="1:9" ht="15.6">
      <c r="A2335" s="70">
        <f>'Balance N'!I2338</f>
        <v>0</v>
      </c>
      <c r="B2335" s="71">
        <f>'Balance N'!J2338</f>
        <v>0</v>
      </c>
      <c r="C2335" s="72">
        <f>'Balance N'!K2338</f>
        <v>0</v>
      </c>
      <c r="D2335" s="72">
        <f>'Balance N'!L2338</f>
        <v>0</v>
      </c>
      <c r="E2335" s="72">
        <f>'Balance N'!M2338</f>
        <v>0</v>
      </c>
      <c r="F2335" s="72">
        <f>'Balance N'!N2338</f>
        <v>0</v>
      </c>
      <c r="G2335" s="72">
        <f>'Balance N'!O2338</f>
        <v>0</v>
      </c>
      <c r="H2335" s="72">
        <f>'Balance N'!P2338</f>
        <v>0</v>
      </c>
      <c r="I2335" s="74">
        <f t="shared" si="36"/>
        <v>0</v>
      </c>
    </row>
    <row r="2336" spans="1:9" ht="15.6">
      <c r="A2336" s="70">
        <f>'Balance N'!I2339</f>
        <v>0</v>
      </c>
      <c r="B2336" s="71">
        <f>'Balance N'!J2339</f>
        <v>0</v>
      </c>
      <c r="C2336" s="72">
        <f>'Balance N'!K2339</f>
        <v>0</v>
      </c>
      <c r="D2336" s="72">
        <f>'Balance N'!L2339</f>
        <v>0</v>
      </c>
      <c r="E2336" s="72">
        <f>'Balance N'!M2339</f>
        <v>0</v>
      </c>
      <c r="F2336" s="72">
        <f>'Balance N'!N2339</f>
        <v>0</v>
      </c>
      <c r="G2336" s="72">
        <f>'Balance N'!O2339</f>
        <v>0</v>
      </c>
      <c r="H2336" s="72">
        <f>'Balance N'!P2339</f>
        <v>0</v>
      </c>
      <c r="I2336" s="74">
        <f t="shared" si="36"/>
        <v>0</v>
      </c>
    </row>
    <row r="2337" spans="1:9" ht="15.6">
      <c r="A2337" s="70">
        <f>'Balance N'!I2340</f>
        <v>0</v>
      </c>
      <c r="B2337" s="71">
        <f>'Balance N'!J2340</f>
        <v>0</v>
      </c>
      <c r="C2337" s="72">
        <f>'Balance N'!K2340</f>
        <v>0</v>
      </c>
      <c r="D2337" s="72">
        <f>'Balance N'!L2340</f>
        <v>0</v>
      </c>
      <c r="E2337" s="72">
        <f>'Balance N'!M2340</f>
        <v>0</v>
      </c>
      <c r="F2337" s="72">
        <f>'Balance N'!N2340</f>
        <v>0</v>
      </c>
      <c r="G2337" s="72">
        <f>'Balance N'!O2340</f>
        <v>0</v>
      </c>
      <c r="H2337" s="72">
        <f>'Balance N'!P2340</f>
        <v>0</v>
      </c>
      <c r="I2337" s="74">
        <f t="shared" si="36"/>
        <v>0</v>
      </c>
    </row>
    <row r="2338" spans="1:9" ht="15.6">
      <c r="A2338" s="70">
        <f>'Balance N'!I2341</f>
        <v>0</v>
      </c>
      <c r="B2338" s="71">
        <f>'Balance N'!J2341</f>
        <v>0</v>
      </c>
      <c r="C2338" s="72">
        <f>'Balance N'!K2341</f>
        <v>0</v>
      </c>
      <c r="D2338" s="72">
        <f>'Balance N'!L2341</f>
        <v>0</v>
      </c>
      <c r="E2338" s="72">
        <f>'Balance N'!M2341</f>
        <v>0</v>
      </c>
      <c r="F2338" s="72">
        <f>'Balance N'!N2341</f>
        <v>0</v>
      </c>
      <c r="G2338" s="72">
        <f>'Balance N'!O2341</f>
        <v>0</v>
      </c>
      <c r="H2338" s="72">
        <f>'Balance N'!P2341</f>
        <v>0</v>
      </c>
      <c r="I2338" s="74">
        <f t="shared" si="36"/>
        <v>0</v>
      </c>
    </row>
    <row r="2339" spans="1:9" ht="15.6">
      <c r="A2339" s="70">
        <f>'Balance N'!I2342</f>
        <v>0</v>
      </c>
      <c r="B2339" s="71">
        <f>'Balance N'!J2342</f>
        <v>0</v>
      </c>
      <c r="C2339" s="72">
        <f>'Balance N'!K2342</f>
        <v>0</v>
      </c>
      <c r="D2339" s="72">
        <f>'Balance N'!L2342</f>
        <v>0</v>
      </c>
      <c r="E2339" s="72">
        <f>'Balance N'!M2342</f>
        <v>0</v>
      </c>
      <c r="F2339" s="72">
        <f>'Balance N'!N2342</f>
        <v>0</v>
      </c>
      <c r="G2339" s="72">
        <f>'Balance N'!O2342</f>
        <v>0</v>
      </c>
      <c r="H2339" s="72">
        <f>'Balance N'!P2342</f>
        <v>0</v>
      </c>
      <c r="I2339" s="74">
        <f t="shared" si="36"/>
        <v>0</v>
      </c>
    </row>
    <row r="2340" spans="1:9" ht="15.6">
      <c r="A2340" s="70">
        <f>'Balance N'!I2343</f>
        <v>0</v>
      </c>
      <c r="B2340" s="71">
        <f>'Balance N'!J2343</f>
        <v>0</v>
      </c>
      <c r="C2340" s="72">
        <f>'Balance N'!K2343</f>
        <v>0</v>
      </c>
      <c r="D2340" s="72">
        <f>'Balance N'!L2343</f>
        <v>0</v>
      </c>
      <c r="E2340" s="72">
        <f>'Balance N'!M2343</f>
        <v>0</v>
      </c>
      <c r="F2340" s="72">
        <f>'Balance N'!N2343</f>
        <v>0</v>
      </c>
      <c r="G2340" s="72">
        <f>'Balance N'!O2343</f>
        <v>0</v>
      </c>
      <c r="H2340" s="72">
        <f>'Balance N'!P2343</f>
        <v>0</v>
      </c>
      <c r="I2340" s="74">
        <f t="shared" si="36"/>
        <v>0</v>
      </c>
    </row>
    <row r="2341" spans="1:9" ht="15.6">
      <c r="A2341" s="70">
        <f>'Balance N'!I2344</f>
        <v>0</v>
      </c>
      <c r="B2341" s="71">
        <f>'Balance N'!J2344</f>
        <v>0</v>
      </c>
      <c r="C2341" s="72">
        <f>'Balance N'!K2344</f>
        <v>0</v>
      </c>
      <c r="D2341" s="72">
        <f>'Balance N'!L2344</f>
        <v>0</v>
      </c>
      <c r="E2341" s="72">
        <f>'Balance N'!M2344</f>
        <v>0</v>
      </c>
      <c r="F2341" s="72">
        <f>'Balance N'!N2344</f>
        <v>0</v>
      </c>
      <c r="G2341" s="72">
        <f>'Balance N'!O2344</f>
        <v>0</v>
      </c>
      <c r="H2341" s="72">
        <f>'Balance N'!P2344</f>
        <v>0</v>
      </c>
      <c r="I2341" s="74">
        <f t="shared" si="36"/>
        <v>0</v>
      </c>
    </row>
    <row r="2342" spans="1:9" ht="15.6">
      <c r="A2342" s="70">
        <f>'Balance N'!I2345</f>
        <v>0</v>
      </c>
      <c r="B2342" s="71">
        <f>'Balance N'!J2345</f>
        <v>0</v>
      </c>
      <c r="C2342" s="72">
        <f>'Balance N'!K2345</f>
        <v>0</v>
      </c>
      <c r="D2342" s="72">
        <f>'Balance N'!L2345</f>
        <v>0</v>
      </c>
      <c r="E2342" s="72">
        <f>'Balance N'!M2345</f>
        <v>0</v>
      </c>
      <c r="F2342" s="72">
        <f>'Balance N'!N2345</f>
        <v>0</v>
      </c>
      <c r="G2342" s="72">
        <f>'Balance N'!O2345</f>
        <v>0</v>
      </c>
      <c r="H2342" s="72">
        <f>'Balance N'!P2345</f>
        <v>0</v>
      </c>
      <c r="I2342" s="74">
        <f t="shared" si="36"/>
        <v>0</v>
      </c>
    </row>
    <row r="2343" spans="1:9" ht="15.6">
      <c r="A2343" s="70">
        <f>'Balance N'!I2346</f>
        <v>0</v>
      </c>
      <c r="B2343" s="71">
        <f>'Balance N'!J2346</f>
        <v>0</v>
      </c>
      <c r="C2343" s="72">
        <f>'Balance N'!K2346</f>
        <v>0</v>
      </c>
      <c r="D2343" s="72">
        <f>'Balance N'!L2346</f>
        <v>0</v>
      </c>
      <c r="E2343" s="72">
        <f>'Balance N'!M2346</f>
        <v>0</v>
      </c>
      <c r="F2343" s="72">
        <f>'Balance N'!N2346</f>
        <v>0</v>
      </c>
      <c r="G2343" s="72">
        <f>'Balance N'!O2346</f>
        <v>0</v>
      </c>
      <c r="H2343" s="72">
        <f>'Balance N'!P2346</f>
        <v>0</v>
      </c>
      <c r="I2343" s="74">
        <f t="shared" si="36"/>
        <v>0</v>
      </c>
    </row>
    <row r="2344" spans="1:9" ht="15.6">
      <c r="A2344" s="70">
        <f>'Balance N'!I2347</f>
        <v>0</v>
      </c>
      <c r="B2344" s="71">
        <f>'Balance N'!J2347</f>
        <v>0</v>
      </c>
      <c r="C2344" s="72">
        <f>'Balance N'!K2347</f>
        <v>0</v>
      </c>
      <c r="D2344" s="72">
        <f>'Balance N'!L2347</f>
        <v>0</v>
      </c>
      <c r="E2344" s="72">
        <f>'Balance N'!M2347</f>
        <v>0</v>
      </c>
      <c r="F2344" s="72">
        <f>'Balance N'!N2347</f>
        <v>0</v>
      </c>
      <c r="G2344" s="72">
        <f>'Balance N'!O2347</f>
        <v>0</v>
      </c>
      <c r="H2344" s="72">
        <f>'Balance N'!P2347</f>
        <v>0</v>
      </c>
      <c r="I2344" s="74">
        <f t="shared" si="36"/>
        <v>0</v>
      </c>
    </row>
    <row r="2345" spans="1:9" ht="15.6">
      <c r="A2345" s="70">
        <f>'Balance N'!I2348</f>
        <v>0</v>
      </c>
      <c r="B2345" s="71">
        <f>'Balance N'!J2348</f>
        <v>0</v>
      </c>
      <c r="C2345" s="72">
        <f>'Balance N'!K2348</f>
        <v>0</v>
      </c>
      <c r="D2345" s="72">
        <f>'Balance N'!L2348</f>
        <v>0</v>
      </c>
      <c r="E2345" s="72">
        <f>'Balance N'!M2348</f>
        <v>0</v>
      </c>
      <c r="F2345" s="72">
        <f>'Balance N'!N2348</f>
        <v>0</v>
      </c>
      <c r="G2345" s="72">
        <f>'Balance N'!O2348</f>
        <v>0</v>
      </c>
      <c r="H2345" s="72">
        <f>'Balance N'!P2348</f>
        <v>0</v>
      </c>
      <c r="I2345" s="74">
        <f t="shared" si="36"/>
        <v>0</v>
      </c>
    </row>
    <row r="2346" spans="1:9" ht="15.6">
      <c r="A2346" s="70">
        <f>'Balance N'!I2349</f>
        <v>0</v>
      </c>
      <c r="B2346" s="71">
        <f>'Balance N'!J2349</f>
        <v>0</v>
      </c>
      <c r="C2346" s="72">
        <f>'Balance N'!K2349</f>
        <v>0</v>
      </c>
      <c r="D2346" s="72">
        <f>'Balance N'!L2349</f>
        <v>0</v>
      </c>
      <c r="E2346" s="72">
        <f>'Balance N'!M2349</f>
        <v>0</v>
      </c>
      <c r="F2346" s="72">
        <f>'Balance N'!N2349</f>
        <v>0</v>
      </c>
      <c r="G2346" s="72">
        <f>'Balance N'!O2349</f>
        <v>0</v>
      </c>
      <c r="H2346" s="72">
        <f>'Balance N'!P2349</f>
        <v>0</v>
      </c>
      <c r="I2346" s="74">
        <f t="shared" si="36"/>
        <v>0</v>
      </c>
    </row>
    <row r="2347" spans="1:9" ht="15.6">
      <c r="A2347" s="70">
        <f>'Balance N'!I2350</f>
        <v>0</v>
      </c>
      <c r="B2347" s="71">
        <f>'Balance N'!J2350</f>
        <v>0</v>
      </c>
      <c r="C2347" s="72">
        <f>'Balance N'!K2350</f>
        <v>0</v>
      </c>
      <c r="D2347" s="72">
        <f>'Balance N'!L2350</f>
        <v>0</v>
      </c>
      <c r="E2347" s="72">
        <f>'Balance N'!M2350</f>
        <v>0</v>
      </c>
      <c r="F2347" s="72">
        <f>'Balance N'!N2350</f>
        <v>0</v>
      </c>
      <c r="G2347" s="72">
        <f>'Balance N'!O2350</f>
        <v>0</v>
      </c>
      <c r="H2347" s="72">
        <f>'Balance N'!P2350</f>
        <v>0</v>
      </c>
      <c r="I2347" s="74">
        <f t="shared" si="36"/>
        <v>0</v>
      </c>
    </row>
    <row r="2348" spans="1:9" ht="15.6">
      <c r="A2348" s="70">
        <f>'Balance N'!I2351</f>
        <v>0</v>
      </c>
      <c r="B2348" s="71">
        <f>'Balance N'!J2351</f>
        <v>0</v>
      </c>
      <c r="C2348" s="72">
        <f>'Balance N'!K2351</f>
        <v>0</v>
      </c>
      <c r="D2348" s="72">
        <f>'Balance N'!L2351</f>
        <v>0</v>
      </c>
      <c r="E2348" s="72">
        <f>'Balance N'!M2351</f>
        <v>0</v>
      </c>
      <c r="F2348" s="72">
        <f>'Balance N'!N2351</f>
        <v>0</v>
      </c>
      <c r="G2348" s="72">
        <f>'Balance N'!O2351</f>
        <v>0</v>
      </c>
      <c r="H2348" s="72">
        <f>'Balance N'!P2351</f>
        <v>0</v>
      </c>
      <c r="I2348" s="74">
        <f t="shared" si="36"/>
        <v>0</v>
      </c>
    </row>
    <row r="2349" spans="1:9" ht="15.6">
      <c r="A2349" s="70">
        <f>'Balance N'!I2352</f>
        <v>0</v>
      </c>
      <c r="B2349" s="71">
        <f>'Balance N'!J2352</f>
        <v>0</v>
      </c>
      <c r="C2349" s="72">
        <f>'Balance N'!K2352</f>
        <v>0</v>
      </c>
      <c r="D2349" s="72">
        <f>'Balance N'!L2352</f>
        <v>0</v>
      </c>
      <c r="E2349" s="72">
        <f>'Balance N'!M2352</f>
        <v>0</v>
      </c>
      <c r="F2349" s="72">
        <f>'Balance N'!N2352</f>
        <v>0</v>
      </c>
      <c r="G2349" s="72">
        <f>'Balance N'!O2352</f>
        <v>0</v>
      </c>
      <c r="H2349" s="72">
        <f>'Balance N'!P2352</f>
        <v>0</v>
      </c>
      <c r="I2349" s="74">
        <f t="shared" si="36"/>
        <v>0</v>
      </c>
    </row>
    <row r="2350" spans="1:9" ht="15.6">
      <c r="A2350" s="70">
        <f>'Balance N'!I2353</f>
        <v>0</v>
      </c>
      <c r="B2350" s="71">
        <f>'Balance N'!J2353</f>
        <v>0</v>
      </c>
      <c r="C2350" s="72">
        <f>'Balance N'!K2353</f>
        <v>0</v>
      </c>
      <c r="D2350" s="72">
        <f>'Balance N'!L2353</f>
        <v>0</v>
      </c>
      <c r="E2350" s="72">
        <f>'Balance N'!M2353</f>
        <v>0</v>
      </c>
      <c r="F2350" s="72">
        <f>'Balance N'!N2353</f>
        <v>0</v>
      </c>
      <c r="G2350" s="72">
        <f>'Balance N'!O2353</f>
        <v>0</v>
      </c>
      <c r="H2350" s="72">
        <f>'Balance N'!P2353</f>
        <v>0</v>
      </c>
      <c r="I2350" s="74">
        <f t="shared" si="36"/>
        <v>0</v>
      </c>
    </row>
    <row r="2351" spans="1:9" ht="15.6">
      <c r="A2351" s="70">
        <f>'Balance N'!I2354</f>
        <v>0</v>
      </c>
      <c r="B2351" s="71">
        <f>'Balance N'!J2354</f>
        <v>0</v>
      </c>
      <c r="C2351" s="72">
        <f>'Balance N'!K2354</f>
        <v>0</v>
      </c>
      <c r="D2351" s="72">
        <f>'Balance N'!L2354</f>
        <v>0</v>
      </c>
      <c r="E2351" s="72">
        <f>'Balance N'!M2354</f>
        <v>0</v>
      </c>
      <c r="F2351" s="72">
        <f>'Balance N'!N2354</f>
        <v>0</v>
      </c>
      <c r="G2351" s="72">
        <f>'Balance N'!O2354</f>
        <v>0</v>
      </c>
      <c r="H2351" s="72">
        <f>'Balance N'!P2354</f>
        <v>0</v>
      </c>
      <c r="I2351" s="74">
        <f t="shared" si="36"/>
        <v>0</v>
      </c>
    </row>
    <row r="2352" spans="1:9" ht="15.6">
      <c r="A2352" s="70">
        <f>'Balance N'!I2355</f>
        <v>0</v>
      </c>
      <c r="B2352" s="71">
        <f>'Balance N'!J2355</f>
        <v>0</v>
      </c>
      <c r="C2352" s="72">
        <f>'Balance N'!K2355</f>
        <v>0</v>
      </c>
      <c r="D2352" s="72">
        <f>'Balance N'!L2355</f>
        <v>0</v>
      </c>
      <c r="E2352" s="72">
        <f>'Balance N'!M2355</f>
        <v>0</v>
      </c>
      <c r="F2352" s="72">
        <f>'Balance N'!N2355</f>
        <v>0</v>
      </c>
      <c r="G2352" s="72">
        <f>'Balance N'!O2355</f>
        <v>0</v>
      </c>
      <c r="H2352" s="72">
        <f>'Balance N'!P2355</f>
        <v>0</v>
      </c>
      <c r="I2352" s="74">
        <f t="shared" si="36"/>
        <v>0</v>
      </c>
    </row>
    <row r="2353" spans="1:9" ht="15.6">
      <c r="A2353" s="70">
        <f>'Balance N'!I2356</f>
        <v>0</v>
      </c>
      <c r="B2353" s="71">
        <f>'Balance N'!J2356</f>
        <v>0</v>
      </c>
      <c r="C2353" s="72">
        <f>'Balance N'!K2356</f>
        <v>0</v>
      </c>
      <c r="D2353" s="72">
        <f>'Balance N'!L2356</f>
        <v>0</v>
      </c>
      <c r="E2353" s="72">
        <f>'Balance N'!M2356</f>
        <v>0</v>
      </c>
      <c r="F2353" s="72">
        <f>'Balance N'!N2356</f>
        <v>0</v>
      </c>
      <c r="G2353" s="72">
        <f>'Balance N'!O2356</f>
        <v>0</v>
      </c>
      <c r="H2353" s="72">
        <f>'Balance N'!P2356</f>
        <v>0</v>
      </c>
      <c r="I2353" s="74">
        <f t="shared" si="36"/>
        <v>0</v>
      </c>
    </row>
    <row r="2354" spans="1:9" ht="15.6">
      <c r="A2354" s="70">
        <f>'Balance N'!I2357</f>
        <v>0</v>
      </c>
      <c r="B2354" s="71">
        <f>'Balance N'!J2357</f>
        <v>0</v>
      </c>
      <c r="C2354" s="72">
        <f>'Balance N'!K2357</f>
        <v>0</v>
      </c>
      <c r="D2354" s="72">
        <f>'Balance N'!L2357</f>
        <v>0</v>
      </c>
      <c r="E2354" s="72">
        <f>'Balance N'!M2357</f>
        <v>0</v>
      </c>
      <c r="F2354" s="72">
        <f>'Balance N'!N2357</f>
        <v>0</v>
      </c>
      <c r="G2354" s="72">
        <f>'Balance N'!O2357</f>
        <v>0</v>
      </c>
      <c r="H2354" s="72">
        <f>'Balance N'!P2357</f>
        <v>0</v>
      </c>
      <c r="I2354" s="74">
        <f t="shared" si="36"/>
        <v>0</v>
      </c>
    </row>
    <row r="2355" spans="1:9" ht="15.6">
      <c r="A2355" s="70">
        <f>'Balance N'!I2358</f>
        <v>0</v>
      </c>
      <c r="B2355" s="71">
        <f>'Balance N'!J2358</f>
        <v>0</v>
      </c>
      <c r="C2355" s="72">
        <f>'Balance N'!K2358</f>
        <v>0</v>
      </c>
      <c r="D2355" s="72">
        <f>'Balance N'!L2358</f>
        <v>0</v>
      </c>
      <c r="E2355" s="72">
        <f>'Balance N'!M2358</f>
        <v>0</v>
      </c>
      <c r="F2355" s="72">
        <f>'Balance N'!N2358</f>
        <v>0</v>
      </c>
      <c r="G2355" s="72">
        <f>'Balance N'!O2358</f>
        <v>0</v>
      </c>
      <c r="H2355" s="72">
        <f>'Balance N'!P2358</f>
        <v>0</v>
      </c>
      <c r="I2355" s="74">
        <f t="shared" si="36"/>
        <v>0</v>
      </c>
    </row>
    <row r="2356" spans="1:9" ht="15.6">
      <c r="A2356" s="70">
        <f>'Balance N'!I2359</f>
        <v>0</v>
      </c>
      <c r="B2356" s="71">
        <f>'Balance N'!J2359</f>
        <v>0</v>
      </c>
      <c r="C2356" s="72">
        <f>'Balance N'!K2359</f>
        <v>0</v>
      </c>
      <c r="D2356" s="72">
        <f>'Balance N'!L2359</f>
        <v>0</v>
      </c>
      <c r="E2356" s="72">
        <f>'Balance N'!M2359</f>
        <v>0</v>
      </c>
      <c r="F2356" s="72">
        <f>'Balance N'!N2359</f>
        <v>0</v>
      </c>
      <c r="G2356" s="72">
        <f>'Balance N'!O2359</f>
        <v>0</v>
      </c>
      <c r="H2356" s="72">
        <f>'Balance N'!P2359</f>
        <v>0</v>
      </c>
      <c r="I2356" s="74">
        <f t="shared" si="36"/>
        <v>0</v>
      </c>
    </row>
    <row r="2357" spans="1:9" ht="15.6">
      <c r="A2357" s="70">
        <f>'Balance N'!I2360</f>
        <v>0</v>
      </c>
      <c r="B2357" s="71">
        <f>'Balance N'!J2360</f>
        <v>0</v>
      </c>
      <c r="C2357" s="72">
        <f>'Balance N'!K2360</f>
        <v>0</v>
      </c>
      <c r="D2357" s="72">
        <f>'Balance N'!L2360</f>
        <v>0</v>
      </c>
      <c r="E2357" s="72">
        <f>'Balance N'!M2360</f>
        <v>0</v>
      </c>
      <c r="F2357" s="72">
        <f>'Balance N'!N2360</f>
        <v>0</v>
      </c>
      <c r="G2357" s="72">
        <f>'Balance N'!O2360</f>
        <v>0</v>
      </c>
      <c r="H2357" s="72">
        <f>'Balance N'!P2360</f>
        <v>0</v>
      </c>
      <c r="I2357" s="74">
        <f t="shared" si="36"/>
        <v>0</v>
      </c>
    </row>
    <row r="2358" spans="1:9" ht="15.6">
      <c r="A2358" s="70">
        <f>'Balance N'!I2361</f>
        <v>0</v>
      </c>
      <c r="B2358" s="71">
        <f>'Balance N'!J2361</f>
        <v>0</v>
      </c>
      <c r="C2358" s="72">
        <f>'Balance N'!K2361</f>
        <v>0</v>
      </c>
      <c r="D2358" s="72">
        <f>'Balance N'!L2361</f>
        <v>0</v>
      </c>
      <c r="E2358" s="72">
        <f>'Balance N'!M2361</f>
        <v>0</v>
      </c>
      <c r="F2358" s="72">
        <f>'Balance N'!N2361</f>
        <v>0</v>
      </c>
      <c r="G2358" s="72">
        <f>'Balance N'!O2361</f>
        <v>0</v>
      </c>
      <c r="H2358" s="72">
        <f>'Balance N'!P2361</f>
        <v>0</v>
      </c>
      <c r="I2358" s="74">
        <f t="shared" si="36"/>
        <v>0</v>
      </c>
    </row>
    <row r="2359" spans="1:9" ht="15.6">
      <c r="A2359" s="70">
        <f>'Balance N'!I2362</f>
        <v>0</v>
      </c>
      <c r="B2359" s="71">
        <f>'Balance N'!J2362</f>
        <v>0</v>
      </c>
      <c r="C2359" s="72">
        <f>'Balance N'!K2362</f>
        <v>0</v>
      </c>
      <c r="D2359" s="72">
        <f>'Balance N'!L2362</f>
        <v>0</v>
      </c>
      <c r="E2359" s="72">
        <f>'Balance N'!M2362</f>
        <v>0</v>
      </c>
      <c r="F2359" s="72">
        <f>'Balance N'!N2362</f>
        <v>0</v>
      </c>
      <c r="G2359" s="72">
        <f>'Balance N'!O2362</f>
        <v>0</v>
      </c>
      <c r="H2359" s="72">
        <f>'Balance N'!P2362</f>
        <v>0</v>
      </c>
      <c r="I2359" s="74">
        <f t="shared" si="36"/>
        <v>0</v>
      </c>
    </row>
    <row r="2360" spans="1:9" ht="15.6">
      <c r="A2360" s="70">
        <f>'Balance N'!I2363</f>
        <v>0</v>
      </c>
      <c r="B2360" s="71">
        <f>'Balance N'!J2363</f>
        <v>0</v>
      </c>
      <c r="C2360" s="72">
        <f>'Balance N'!K2363</f>
        <v>0</v>
      </c>
      <c r="D2360" s="72">
        <f>'Balance N'!L2363</f>
        <v>0</v>
      </c>
      <c r="E2360" s="72">
        <f>'Balance N'!M2363</f>
        <v>0</v>
      </c>
      <c r="F2360" s="72">
        <f>'Balance N'!N2363</f>
        <v>0</v>
      </c>
      <c r="G2360" s="72">
        <f>'Balance N'!O2363</f>
        <v>0</v>
      </c>
      <c r="H2360" s="72">
        <f>'Balance N'!P2363</f>
        <v>0</v>
      </c>
      <c r="I2360" s="74">
        <f t="shared" si="36"/>
        <v>0</v>
      </c>
    </row>
    <row r="2361" spans="1:9" ht="15.6">
      <c r="A2361" s="70">
        <f>'Balance N'!I2364</f>
        <v>0</v>
      </c>
      <c r="B2361" s="71">
        <f>'Balance N'!J2364</f>
        <v>0</v>
      </c>
      <c r="C2361" s="72">
        <f>'Balance N'!K2364</f>
        <v>0</v>
      </c>
      <c r="D2361" s="72">
        <f>'Balance N'!L2364</f>
        <v>0</v>
      </c>
      <c r="E2361" s="72">
        <f>'Balance N'!M2364</f>
        <v>0</v>
      </c>
      <c r="F2361" s="72">
        <f>'Balance N'!N2364</f>
        <v>0</v>
      </c>
      <c r="G2361" s="72">
        <f>'Balance N'!O2364</f>
        <v>0</v>
      </c>
      <c r="H2361" s="72">
        <f>'Balance N'!P2364</f>
        <v>0</v>
      </c>
      <c r="I2361" s="74">
        <f t="shared" si="36"/>
        <v>0</v>
      </c>
    </row>
    <row r="2362" spans="1:9" ht="15.6">
      <c r="A2362" s="70">
        <f>'Balance N'!I2365</f>
        <v>0</v>
      </c>
      <c r="B2362" s="71">
        <f>'Balance N'!J2365</f>
        <v>0</v>
      </c>
      <c r="C2362" s="72">
        <f>'Balance N'!K2365</f>
        <v>0</v>
      </c>
      <c r="D2362" s="72">
        <f>'Balance N'!L2365</f>
        <v>0</v>
      </c>
      <c r="E2362" s="72">
        <f>'Balance N'!M2365</f>
        <v>0</v>
      </c>
      <c r="F2362" s="72">
        <f>'Balance N'!N2365</f>
        <v>0</v>
      </c>
      <c r="G2362" s="72">
        <f>'Balance N'!O2365</f>
        <v>0</v>
      </c>
      <c r="H2362" s="72">
        <f>'Balance N'!P2365</f>
        <v>0</v>
      </c>
      <c r="I2362" s="74">
        <f t="shared" si="36"/>
        <v>0</v>
      </c>
    </row>
    <row r="2363" spans="1:9" ht="15.6">
      <c r="A2363" s="70">
        <f>'Balance N'!I2366</f>
        <v>0</v>
      </c>
      <c r="B2363" s="71">
        <f>'Balance N'!J2366</f>
        <v>0</v>
      </c>
      <c r="C2363" s="72">
        <f>'Balance N'!K2366</f>
        <v>0</v>
      </c>
      <c r="D2363" s="72">
        <f>'Balance N'!L2366</f>
        <v>0</v>
      </c>
      <c r="E2363" s="72">
        <f>'Balance N'!M2366</f>
        <v>0</v>
      </c>
      <c r="F2363" s="72">
        <f>'Balance N'!N2366</f>
        <v>0</v>
      </c>
      <c r="G2363" s="72">
        <f>'Balance N'!O2366</f>
        <v>0</v>
      </c>
      <c r="H2363" s="72">
        <f>'Balance N'!P2366</f>
        <v>0</v>
      </c>
      <c r="I2363" s="74">
        <f t="shared" si="36"/>
        <v>0</v>
      </c>
    </row>
    <row r="2364" spans="1:9" ht="15.6">
      <c r="A2364" s="70">
        <f>'Balance N'!I2367</f>
        <v>0</v>
      </c>
      <c r="B2364" s="71">
        <f>'Balance N'!J2367</f>
        <v>0</v>
      </c>
      <c r="C2364" s="72">
        <f>'Balance N'!K2367</f>
        <v>0</v>
      </c>
      <c r="D2364" s="72">
        <f>'Balance N'!L2367</f>
        <v>0</v>
      </c>
      <c r="E2364" s="72">
        <f>'Balance N'!M2367</f>
        <v>0</v>
      </c>
      <c r="F2364" s="72">
        <f>'Balance N'!N2367</f>
        <v>0</v>
      </c>
      <c r="G2364" s="72">
        <f>'Balance N'!O2367</f>
        <v>0</v>
      </c>
      <c r="H2364" s="72">
        <f>'Balance N'!P2367</f>
        <v>0</v>
      </c>
      <c r="I2364" s="74">
        <f t="shared" si="36"/>
        <v>0</v>
      </c>
    </row>
    <row r="2365" spans="1:9" ht="15.6">
      <c r="A2365" s="70">
        <f>'Balance N'!I2368</f>
        <v>0</v>
      </c>
      <c r="B2365" s="71">
        <f>'Balance N'!J2368</f>
        <v>0</v>
      </c>
      <c r="C2365" s="72">
        <f>'Balance N'!K2368</f>
        <v>0</v>
      </c>
      <c r="D2365" s="72">
        <f>'Balance N'!L2368</f>
        <v>0</v>
      </c>
      <c r="E2365" s="72">
        <f>'Balance N'!M2368</f>
        <v>0</v>
      </c>
      <c r="F2365" s="72">
        <f>'Balance N'!N2368</f>
        <v>0</v>
      </c>
      <c r="G2365" s="72">
        <f>'Balance N'!O2368</f>
        <v>0</v>
      </c>
      <c r="H2365" s="72">
        <f>'Balance N'!P2368</f>
        <v>0</v>
      </c>
      <c r="I2365" s="74">
        <f t="shared" si="36"/>
        <v>0</v>
      </c>
    </row>
    <row r="2366" spans="1:9" ht="15.6">
      <c r="A2366" s="70">
        <f>'Balance N'!I2369</f>
        <v>0</v>
      </c>
      <c r="B2366" s="71">
        <f>'Balance N'!J2369</f>
        <v>0</v>
      </c>
      <c r="C2366" s="72">
        <f>'Balance N'!K2369</f>
        <v>0</v>
      </c>
      <c r="D2366" s="72">
        <f>'Balance N'!L2369</f>
        <v>0</v>
      </c>
      <c r="E2366" s="72">
        <f>'Balance N'!M2369</f>
        <v>0</v>
      </c>
      <c r="F2366" s="72">
        <f>'Balance N'!N2369</f>
        <v>0</v>
      </c>
      <c r="G2366" s="72">
        <f>'Balance N'!O2369</f>
        <v>0</v>
      </c>
      <c r="H2366" s="72">
        <f>'Balance N'!P2369</f>
        <v>0</v>
      </c>
      <c r="I2366" s="74">
        <f t="shared" si="36"/>
        <v>0</v>
      </c>
    </row>
    <row r="2367" spans="1:9" ht="15.6">
      <c r="A2367" s="70">
        <f>'Balance N'!I2370</f>
        <v>0</v>
      </c>
      <c r="B2367" s="71">
        <f>'Balance N'!J2370</f>
        <v>0</v>
      </c>
      <c r="C2367" s="72">
        <f>'Balance N'!K2370</f>
        <v>0</v>
      </c>
      <c r="D2367" s="72">
        <f>'Balance N'!L2370</f>
        <v>0</v>
      </c>
      <c r="E2367" s="72">
        <f>'Balance N'!M2370</f>
        <v>0</v>
      </c>
      <c r="F2367" s="72">
        <f>'Balance N'!N2370</f>
        <v>0</v>
      </c>
      <c r="G2367" s="72">
        <f>'Balance N'!O2370</f>
        <v>0</v>
      </c>
      <c r="H2367" s="72">
        <f>'Balance N'!P2370</f>
        <v>0</v>
      </c>
      <c r="I2367" s="74">
        <f t="shared" si="36"/>
        <v>0</v>
      </c>
    </row>
    <row r="2368" spans="1:9" ht="15.6">
      <c r="A2368" s="70">
        <f>'Balance N'!I2371</f>
        <v>0</v>
      </c>
      <c r="B2368" s="71">
        <f>'Balance N'!J2371</f>
        <v>0</v>
      </c>
      <c r="C2368" s="72">
        <f>'Balance N'!K2371</f>
        <v>0</v>
      </c>
      <c r="D2368" s="72">
        <f>'Balance N'!L2371</f>
        <v>0</v>
      </c>
      <c r="E2368" s="72">
        <f>'Balance N'!M2371</f>
        <v>0</v>
      </c>
      <c r="F2368" s="72">
        <f>'Balance N'!N2371</f>
        <v>0</v>
      </c>
      <c r="G2368" s="72">
        <f>'Balance N'!O2371</f>
        <v>0</v>
      </c>
      <c r="H2368" s="72">
        <f>'Balance N'!P2371</f>
        <v>0</v>
      </c>
      <c r="I2368" s="74">
        <f t="shared" si="36"/>
        <v>0</v>
      </c>
    </row>
    <row r="2369" spans="1:9" ht="15.6">
      <c r="A2369" s="70">
        <f>'Balance N'!I2372</f>
        <v>0</v>
      </c>
      <c r="B2369" s="71">
        <f>'Balance N'!J2372</f>
        <v>0</v>
      </c>
      <c r="C2369" s="72">
        <f>'Balance N'!K2372</f>
        <v>0</v>
      </c>
      <c r="D2369" s="72">
        <f>'Balance N'!L2372</f>
        <v>0</v>
      </c>
      <c r="E2369" s="72">
        <f>'Balance N'!M2372</f>
        <v>0</v>
      </c>
      <c r="F2369" s="72">
        <f>'Balance N'!N2372</f>
        <v>0</v>
      </c>
      <c r="G2369" s="72">
        <f>'Balance N'!O2372</f>
        <v>0</v>
      </c>
      <c r="H2369" s="72">
        <f>'Balance N'!P2372</f>
        <v>0</v>
      </c>
      <c r="I2369" s="74">
        <f t="shared" si="36"/>
        <v>0</v>
      </c>
    </row>
    <row r="2370" spans="1:9" ht="15.6">
      <c r="A2370" s="70">
        <f>'Balance N'!I2373</f>
        <v>0</v>
      </c>
      <c r="B2370" s="71">
        <f>'Balance N'!J2373</f>
        <v>0</v>
      </c>
      <c r="C2370" s="72">
        <f>'Balance N'!K2373</f>
        <v>0</v>
      </c>
      <c r="D2370" s="72">
        <f>'Balance N'!L2373</f>
        <v>0</v>
      </c>
      <c r="E2370" s="72">
        <f>'Balance N'!M2373</f>
        <v>0</v>
      </c>
      <c r="F2370" s="72">
        <f>'Balance N'!N2373</f>
        <v>0</v>
      </c>
      <c r="G2370" s="72">
        <f>'Balance N'!O2373</f>
        <v>0</v>
      </c>
      <c r="H2370" s="72">
        <f>'Balance N'!P2373</f>
        <v>0</v>
      </c>
      <c r="I2370" s="74">
        <f t="shared" si="36"/>
        <v>0</v>
      </c>
    </row>
    <row r="2371" spans="1:9" ht="15.6">
      <c r="A2371" s="70">
        <f>'Balance N'!I2374</f>
        <v>0</v>
      </c>
      <c r="B2371" s="71">
        <f>'Balance N'!J2374</f>
        <v>0</v>
      </c>
      <c r="C2371" s="72">
        <f>'Balance N'!K2374</f>
        <v>0</v>
      </c>
      <c r="D2371" s="72">
        <f>'Balance N'!L2374</f>
        <v>0</v>
      </c>
      <c r="E2371" s="72">
        <f>'Balance N'!M2374</f>
        <v>0</v>
      </c>
      <c r="F2371" s="72">
        <f>'Balance N'!N2374</f>
        <v>0</v>
      </c>
      <c r="G2371" s="72">
        <f>'Balance N'!O2374</f>
        <v>0</v>
      </c>
      <c r="H2371" s="72">
        <f>'Balance N'!P2374</f>
        <v>0</v>
      </c>
      <c r="I2371" s="74">
        <f t="shared" ref="I2371:I2434" si="37">(C2371-D2371)+(E2371-F2371)-(G2371-H2371)</f>
        <v>0</v>
      </c>
    </row>
    <row r="2372" spans="1:9" ht="15.6">
      <c r="A2372" s="70">
        <f>'Balance N'!I2375</f>
        <v>0</v>
      </c>
      <c r="B2372" s="71">
        <f>'Balance N'!J2375</f>
        <v>0</v>
      </c>
      <c r="C2372" s="72">
        <f>'Balance N'!K2375</f>
        <v>0</v>
      </c>
      <c r="D2372" s="72">
        <f>'Balance N'!L2375</f>
        <v>0</v>
      </c>
      <c r="E2372" s="72">
        <f>'Balance N'!M2375</f>
        <v>0</v>
      </c>
      <c r="F2372" s="72">
        <f>'Balance N'!N2375</f>
        <v>0</v>
      </c>
      <c r="G2372" s="72">
        <f>'Balance N'!O2375</f>
        <v>0</v>
      </c>
      <c r="H2372" s="72">
        <f>'Balance N'!P2375</f>
        <v>0</v>
      </c>
      <c r="I2372" s="74">
        <f t="shared" si="37"/>
        <v>0</v>
      </c>
    </row>
    <row r="2373" spans="1:9" ht="15.6">
      <c r="A2373" s="70">
        <f>'Balance N'!I2376</f>
        <v>0</v>
      </c>
      <c r="B2373" s="71">
        <f>'Balance N'!J2376</f>
        <v>0</v>
      </c>
      <c r="C2373" s="72">
        <f>'Balance N'!K2376</f>
        <v>0</v>
      </c>
      <c r="D2373" s="72">
        <f>'Balance N'!L2376</f>
        <v>0</v>
      </c>
      <c r="E2373" s="72">
        <f>'Balance N'!M2376</f>
        <v>0</v>
      </c>
      <c r="F2373" s="72">
        <f>'Balance N'!N2376</f>
        <v>0</v>
      </c>
      <c r="G2373" s="72">
        <f>'Balance N'!O2376</f>
        <v>0</v>
      </c>
      <c r="H2373" s="72">
        <f>'Balance N'!P2376</f>
        <v>0</v>
      </c>
      <c r="I2373" s="74">
        <f t="shared" si="37"/>
        <v>0</v>
      </c>
    </row>
    <row r="2374" spans="1:9" ht="15.6">
      <c r="A2374" s="70">
        <f>'Balance N'!I2377</f>
        <v>0</v>
      </c>
      <c r="B2374" s="71">
        <f>'Balance N'!J2377</f>
        <v>0</v>
      </c>
      <c r="C2374" s="72">
        <f>'Balance N'!K2377</f>
        <v>0</v>
      </c>
      <c r="D2374" s="72">
        <f>'Balance N'!L2377</f>
        <v>0</v>
      </c>
      <c r="E2374" s="72">
        <f>'Balance N'!M2377</f>
        <v>0</v>
      </c>
      <c r="F2374" s="72">
        <f>'Balance N'!N2377</f>
        <v>0</v>
      </c>
      <c r="G2374" s="72">
        <f>'Balance N'!O2377</f>
        <v>0</v>
      </c>
      <c r="H2374" s="72">
        <f>'Balance N'!P2377</f>
        <v>0</v>
      </c>
      <c r="I2374" s="74">
        <f t="shared" si="37"/>
        <v>0</v>
      </c>
    </row>
    <row r="2375" spans="1:9" ht="15.6">
      <c r="A2375" s="70">
        <f>'Balance N'!I2378</f>
        <v>0</v>
      </c>
      <c r="B2375" s="71">
        <f>'Balance N'!J2378</f>
        <v>0</v>
      </c>
      <c r="C2375" s="72">
        <f>'Balance N'!K2378</f>
        <v>0</v>
      </c>
      <c r="D2375" s="72">
        <f>'Balance N'!L2378</f>
        <v>0</v>
      </c>
      <c r="E2375" s="72">
        <f>'Balance N'!M2378</f>
        <v>0</v>
      </c>
      <c r="F2375" s="72">
        <f>'Balance N'!N2378</f>
        <v>0</v>
      </c>
      <c r="G2375" s="72">
        <f>'Balance N'!O2378</f>
        <v>0</v>
      </c>
      <c r="H2375" s="72">
        <f>'Balance N'!P2378</f>
        <v>0</v>
      </c>
      <c r="I2375" s="74">
        <f t="shared" si="37"/>
        <v>0</v>
      </c>
    </row>
    <row r="2376" spans="1:9" ht="15.6">
      <c r="A2376" s="70">
        <f>'Balance N'!I2379</f>
        <v>0</v>
      </c>
      <c r="B2376" s="71">
        <f>'Balance N'!J2379</f>
        <v>0</v>
      </c>
      <c r="C2376" s="72">
        <f>'Balance N'!K2379</f>
        <v>0</v>
      </c>
      <c r="D2376" s="72">
        <f>'Balance N'!L2379</f>
        <v>0</v>
      </c>
      <c r="E2376" s="72">
        <f>'Balance N'!M2379</f>
        <v>0</v>
      </c>
      <c r="F2376" s="72">
        <f>'Balance N'!N2379</f>
        <v>0</v>
      </c>
      <c r="G2376" s="72">
        <f>'Balance N'!O2379</f>
        <v>0</v>
      </c>
      <c r="H2376" s="72">
        <f>'Balance N'!P2379</f>
        <v>0</v>
      </c>
      <c r="I2376" s="74">
        <f t="shared" si="37"/>
        <v>0</v>
      </c>
    </row>
    <row r="2377" spans="1:9" ht="15.6">
      <c r="A2377" s="70">
        <f>'Balance N'!I2380</f>
        <v>0</v>
      </c>
      <c r="B2377" s="71">
        <f>'Balance N'!J2380</f>
        <v>0</v>
      </c>
      <c r="C2377" s="72">
        <f>'Balance N'!K2380</f>
        <v>0</v>
      </c>
      <c r="D2377" s="72">
        <f>'Balance N'!L2380</f>
        <v>0</v>
      </c>
      <c r="E2377" s="72">
        <f>'Balance N'!M2380</f>
        <v>0</v>
      </c>
      <c r="F2377" s="72">
        <f>'Balance N'!N2380</f>
        <v>0</v>
      </c>
      <c r="G2377" s="72">
        <f>'Balance N'!O2380</f>
        <v>0</v>
      </c>
      <c r="H2377" s="72">
        <f>'Balance N'!P2380</f>
        <v>0</v>
      </c>
      <c r="I2377" s="74">
        <f t="shared" si="37"/>
        <v>0</v>
      </c>
    </row>
    <row r="2378" spans="1:9" ht="15.6">
      <c r="A2378" s="70">
        <f>'Balance N'!I2381</f>
        <v>0</v>
      </c>
      <c r="B2378" s="71">
        <f>'Balance N'!J2381</f>
        <v>0</v>
      </c>
      <c r="C2378" s="72">
        <f>'Balance N'!K2381</f>
        <v>0</v>
      </c>
      <c r="D2378" s="72">
        <f>'Balance N'!L2381</f>
        <v>0</v>
      </c>
      <c r="E2378" s="72">
        <f>'Balance N'!M2381</f>
        <v>0</v>
      </c>
      <c r="F2378" s="72">
        <f>'Balance N'!N2381</f>
        <v>0</v>
      </c>
      <c r="G2378" s="72">
        <f>'Balance N'!O2381</f>
        <v>0</v>
      </c>
      <c r="H2378" s="72">
        <f>'Balance N'!P2381</f>
        <v>0</v>
      </c>
      <c r="I2378" s="74">
        <f t="shared" si="37"/>
        <v>0</v>
      </c>
    </row>
    <row r="2379" spans="1:9" ht="15.6">
      <c r="A2379" s="70">
        <f>'Balance N'!I2382</f>
        <v>0</v>
      </c>
      <c r="B2379" s="71">
        <f>'Balance N'!J2382</f>
        <v>0</v>
      </c>
      <c r="C2379" s="72">
        <f>'Balance N'!K2382</f>
        <v>0</v>
      </c>
      <c r="D2379" s="72">
        <f>'Balance N'!L2382</f>
        <v>0</v>
      </c>
      <c r="E2379" s="72">
        <f>'Balance N'!M2382</f>
        <v>0</v>
      </c>
      <c r="F2379" s="72">
        <f>'Balance N'!N2382</f>
        <v>0</v>
      </c>
      <c r="G2379" s="72">
        <f>'Balance N'!O2382</f>
        <v>0</v>
      </c>
      <c r="H2379" s="72">
        <f>'Balance N'!P2382</f>
        <v>0</v>
      </c>
      <c r="I2379" s="74">
        <f t="shared" si="37"/>
        <v>0</v>
      </c>
    </row>
    <row r="2380" spans="1:9" ht="15.6">
      <c r="A2380" s="70">
        <f>'Balance N'!I2383</f>
        <v>0</v>
      </c>
      <c r="B2380" s="71">
        <f>'Balance N'!J2383</f>
        <v>0</v>
      </c>
      <c r="C2380" s="72">
        <f>'Balance N'!K2383</f>
        <v>0</v>
      </c>
      <c r="D2380" s="72">
        <f>'Balance N'!L2383</f>
        <v>0</v>
      </c>
      <c r="E2380" s="72">
        <f>'Balance N'!M2383</f>
        <v>0</v>
      </c>
      <c r="F2380" s="72">
        <f>'Balance N'!N2383</f>
        <v>0</v>
      </c>
      <c r="G2380" s="72">
        <f>'Balance N'!O2383</f>
        <v>0</v>
      </c>
      <c r="H2380" s="72">
        <f>'Balance N'!P2383</f>
        <v>0</v>
      </c>
      <c r="I2380" s="74">
        <f t="shared" si="37"/>
        <v>0</v>
      </c>
    </row>
    <row r="2381" spans="1:9" ht="15.6">
      <c r="A2381" s="70">
        <f>'Balance N'!I2384</f>
        <v>0</v>
      </c>
      <c r="B2381" s="71">
        <f>'Balance N'!J2384</f>
        <v>0</v>
      </c>
      <c r="C2381" s="72">
        <f>'Balance N'!K2384</f>
        <v>0</v>
      </c>
      <c r="D2381" s="72">
        <f>'Balance N'!L2384</f>
        <v>0</v>
      </c>
      <c r="E2381" s="72">
        <f>'Balance N'!M2384</f>
        <v>0</v>
      </c>
      <c r="F2381" s="72">
        <f>'Balance N'!N2384</f>
        <v>0</v>
      </c>
      <c r="G2381" s="72">
        <f>'Balance N'!O2384</f>
        <v>0</v>
      </c>
      <c r="H2381" s="72">
        <f>'Balance N'!P2384</f>
        <v>0</v>
      </c>
      <c r="I2381" s="74">
        <f t="shared" si="37"/>
        <v>0</v>
      </c>
    </row>
    <row r="2382" spans="1:9" ht="15.6">
      <c r="A2382" s="70">
        <f>'Balance N'!I2385</f>
        <v>0</v>
      </c>
      <c r="B2382" s="71">
        <f>'Balance N'!J2385</f>
        <v>0</v>
      </c>
      <c r="C2382" s="72">
        <f>'Balance N'!K2385</f>
        <v>0</v>
      </c>
      <c r="D2382" s="72">
        <f>'Balance N'!L2385</f>
        <v>0</v>
      </c>
      <c r="E2382" s="72">
        <f>'Balance N'!M2385</f>
        <v>0</v>
      </c>
      <c r="F2382" s="72">
        <f>'Balance N'!N2385</f>
        <v>0</v>
      </c>
      <c r="G2382" s="72">
        <f>'Balance N'!O2385</f>
        <v>0</v>
      </c>
      <c r="H2382" s="72">
        <f>'Balance N'!P2385</f>
        <v>0</v>
      </c>
      <c r="I2382" s="74">
        <f t="shared" si="37"/>
        <v>0</v>
      </c>
    </row>
    <row r="2383" spans="1:9" ht="15.6">
      <c r="A2383" s="70">
        <f>'Balance N'!I2386</f>
        <v>0</v>
      </c>
      <c r="B2383" s="71">
        <f>'Balance N'!J2386</f>
        <v>0</v>
      </c>
      <c r="C2383" s="72">
        <f>'Balance N'!K2386</f>
        <v>0</v>
      </c>
      <c r="D2383" s="72">
        <f>'Balance N'!L2386</f>
        <v>0</v>
      </c>
      <c r="E2383" s="72">
        <f>'Balance N'!M2386</f>
        <v>0</v>
      </c>
      <c r="F2383" s="72">
        <f>'Balance N'!N2386</f>
        <v>0</v>
      </c>
      <c r="G2383" s="72">
        <f>'Balance N'!O2386</f>
        <v>0</v>
      </c>
      <c r="H2383" s="72">
        <f>'Balance N'!P2386</f>
        <v>0</v>
      </c>
      <c r="I2383" s="74">
        <f t="shared" si="37"/>
        <v>0</v>
      </c>
    </row>
    <row r="2384" spans="1:9" ht="15.6">
      <c r="A2384" s="70">
        <f>'Balance N'!I2387</f>
        <v>0</v>
      </c>
      <c r="B2384" s="71">
        <f>'Balance N'!J2387</f>
        <v>0</v>
      </c>
      <c r="C2384" s="72">
        <f>'Balance N'!K2387</f>
        <v>0</v>
      </c>
      <c r="D2384" s="72">
        <f>'Balance N'!L2387</f>
        <v>0</v>
      </c>
      <c r="E2384" s="72">
        <f>'Balance N'!M2387</f>
        <v>0</v>
      </c>
      <c r="F2384" s="72">
        <f>'Balance N'!N2387</f>
        <v>0</v>
      </c>
      <c r="G2384" s="72">
        <f>'Balance N'!O2387</f>
        <v>0</v>
      </c>
      <c r="H2384" s="72">
        <f>'Balance N'!P2387</f>
        <v>0</v>
      </c>
      <c r="I2384" s="74">
        <f t="shared" si="37"/>
        <v>0</v>
      </c>
    </row>
    <row r="2385" spans="1:9" ht="15.6">
      <c r="A2385" s="70">
        <f>'Balance N'!I2388</f>
        <v>0</v>
      </c>
      <c r="B2385" s="71">
        <f>'Balance N'!J2388</f>
        <v>0</v>
      </c>
      <c r="C2385" s="72">
        <f>'Balance N'!K2388</f>
        <v>0</v>
      </c>
      <c r="D2385" s="72">
        <f>'Balance N'!L2388</f>
        <v>0</v>
      </c>
      <c r="E2385" s="72">
        <f>'Balance N'!M2388</f>
        <v>0</v>
      </c>
      <c r="F2385" s="72">
        <f>'Balance N'!N2388</f>
        <v>0</v>
      </c>
      <c r="G2385" s="72">
        <f>'Balance N'!O2388</f>
        <v>0</v>
      </c>
      <c r="H2385" s="72">
        <f>'Balance N'!P2388</f>
        <v>0</v>
      </c>
      <c r="I2385" s="74">
        <f t="shared" si="37"/>
        <v>0</v>
      </c>
    </row>
    <row r="2386" spans="1:9" ht="15.6">
      <c r="A2386" s="70">
        <f>'Balance N'!I2389</f>
        <v>0</v>
      </c>
      <c r="B2386" s="71">
        <f>'Balance N'!J2389</f>
        <v>0</v>
      </c>
      <c r="C2386" s="72">
        <f>'Balance N'!K2389</f>
        <v>0</v>
      </c>
      <c r="D2386" s="72">
        <f>'Balance N'!L2389</f>
        <v>0</v>
      </c>
      <c r="E2386" s="72">
        <f>'Balance N'!M2389</f>
        <v>0</v>
      </c>
      <c r="F2386" s="72">
        <f>'Balance N'!N2389</f>
        <v>0</v>
      </c>
      <c r="G2386" s="72">
        <f>'Balance N'!O2389</f>
        <v>0</v>
      </c>
      <c r="H2386" s="72">
        <f>'Balance N'!P2389</f>
        <v>0</v>
      </c>
      <c r="I2386" s="74">
        <f t="shared" si="37"/>
        <v>0</v>
      </c>
    </row>
    <row r="2387" spans="1:9" ht="15.6">
      <c r="A2387" s="70">
        <f>'Balance N'!I2390</f>
        <v>0</v>
      </c>
      <c r="B2387" s="71">
        <f>'Balance N'!J2390</f>
        <v>0</v>
      </c>
      <c r="C2387" s="72">
        <f>'Balance N'!K2390</f>
        <v>0</v>
      </c>
      <c r="D2387" s="72">
        <f>'Balance N'!L2390</f>
        <v>0</v>
      </c>
      <c r="E2387" s="72">
        <f>'Balance N'!M2390</f>
        <v>0</v>
      </c>
      <c r="F2387" s="72">
        <f>'Balance N'!N2390</f>
        <v>0</v>
      </c>
      <c r="G2387" s="72">
        <f>'Balance N'!O2390</f>
        <v>0</v>
      </c>
      <c r="H2387" s="72">
        <f>'Balance N'!P2390</f>
        <v>0</v>
      </c>
      <c r="I2387" s="74">
        <f t="shared" si="37"/>
        <v>0</v>
      </c>
    </row>
    <row r="2388" spans="1:9" ht="15.6">
      <c r="A2388" s="70">
        <f>'Balance N'!I2391</f>
        <v>0</v>
      </c>
      <c r="B2388" s="71">
        <f>'Balance N'!J2391</f>
        <v>0</v>
      </c>
      <c r="C2388" s="72">
        <f>'Balance N'!K2391</f>
        <v>0</v>
      </c>
      <c r="D2388" s="72">
        <f>'Balance N'!L2391</f>
        <v>0</v>
      </c>
      <c r="E2388" s="72">
        <f>'Balance N'!M2391</f>
        <v>0</v>
      </c>
      <c r="F2388" s="72">
        <f>'Balance N'!N2391</f>
        <v>0</v>
      </c>
      <c r="G2388" s="72">
        <f>'Balance N'!O2391</f>
        <v>0</v>
      </c>
      <c r="H2388" s="72">
        <f>'Balance N'!P2391</f>
        <v>0</v>
      </c>
      <c r="I2388" s="74">
        <f t="shared" si="37"/>
        <v>0</v>
      </c>
    </row>
    <row r="2389" spans="1:9" ht="15.6">
      <c r="A2389" s="70">
        <f>'Balance N'!I2392</f>
        <v>0</v>
      </c>
      <c r="B2389" s="71">
        <f>'Balance N'!J2392</f>
        <v>0</v>
      </c>
      <c r="C2389" s="72">
        <f>'Balance N'!K2392</f>
        <v>0</v>
      </c>
      <c r="D2389" s="72">
        <f>'Balance N'!L2392</f>
        <v>0</v>
      </c>
      <c r="E2389" s="72">
        <f>'Balance N'!M2392</f>
        <v>0</v>
      </c>
      <c r="F2389" s="72">
        <f>'Balance N'!N2392</f>
        <v>0</v>
      </c>
      <c r="G2389" s="72">
        <f>'Balance N'!O2392</f>
        <v>0</v>
      </c>
      <c r="H2389" s="72">
        <f>'Balance N'!P2392</f>
        <v>0</v>
      </c>
      <c r="I2389" s="74">
        <f t="shared" si="37"/>
        <v>0</v>
      </c>
    </row>
    <row r="2390" spans="1:9" ht="15.6">
      <c r="A2390" s="70">
        <f>'Balance N'!I2393</f>
        <v>0</v>
      </c>
      <c r="B2390" s="71">
        <f>'Balance N'!J2393</f>
        <v>0</v>
      </c>
      <c r="C2390" s="72">
        <f>'Balance N'!K2393</f>
        <v>0</v>
      </c>
      <c r="D2390" s="72">
        <f>'Balance N'!L2393</f>
        <v>0</v>
      </c>
      <c r="E2390" s="72">
        <f>'Balance N'!M2393</f>
        <v>0</v>
      </c>
      <c r="F2390" s="72">
        <f>'Balance N'!N2393</f>
        <v>0</v>
      </c>
      <c r="G2390" s="72">
        <f>'Balance N'!O2393</f>
        <v>0</v>
      </c>
      <c r="H2390" s="72">
        <f>'Balance N'!P2393</f>
        <v>0</v>
      </c>
      <c r="I2390" s="74">
        <f t="shared" si="37"/>
        <v>0</v>
      </c>
    </row>
    <row r="2391" spans="1:9" ht="15.6">
      <c r="A2391" s="70">
        <f>'Balance N'!I2394</f>
        <v>0</v>
      </c>
      <c r="B2391" s="71">
        <f>'Balance N'!J2394</f>
        <v>0</v>
      </c>
      <c r="C2391" s="72">
        <f>'Balance N'!K2394</f>
        <v>0</v>
      </c>
      <c r="D2391" s="72">
        <f>'Balance N'!L2394</f>
        <v>0</v>
      </c>
      <c r="E2391" s="72">
        <f>'Balance N'!M2394</f>
        <v>0</v>
      </c>
      <c r="F2391" s="72">
        <f>'Balance N'!N2394</f>
        <v>0</v>
      </c>
      <c r="G2391" s="72">
        <f>'Balance N'!O2394</f>
        <v>0</v>
      </c>
      <c r="H2391" s="72">
        <f>'Balance N'!P2394</f>
        <v>0</v>
      </c>
      <c r="I2391" s="74">
        <f t="shared" si="37"/>
        <v>0</v>
      </c>
    </row>
    <row r="2392" spans="1:9" ht="15.6">
      <c r="A2392" s="70">
        <f>'Balance N'!I2395</f>
        <v>0</v>
      </c>
      <c r="B2392" s="71">
        <f>'Balance N'!J2395</f>
        <v>0</v>
      </c>
      <c r="C2392" s="72">
        <f>'Balance N'!K2395</f>
        <v>0</v>
      </c>
      <c r="D2392" s="72">
        <f>'Balance N'!L2395</f>
        <v>0</v>
      </c>
      <c r="E2392" s="72">
        <f>'Balance N'!M2395</f>
        <v>0</v>
      </c>
      <c r="F2392" s="72">
        <f>'Balance N'!N2395</f>
        <v>0</v>
      </c>
      <c r="G2392" s="72">
        <f>'Balance N'!O2395</f>
        <v>0</v>
      </c>
      <c r="H2392" s="72">
        <f>'Balance N'!P2395</f>
        <v>0</v>
      </c>
      <c r="I2392" s="74">
        <f t="shared" si="37"/>
        <v>0</v>
      </c>
    </row>
    <row r="2393" spans="1:9" ht="15.6">
      <c r="A2393" s="70">
        <f>'Balance N'!I2396</f>
        <v>0</v>
      </c>
      <c r="B2393" s="71">
        <f>'Balance N'!J2396</f>
        <v>0</v>
      </c>
      <c r="C2393" s="72">
        <f>'Balance N'!K2396</f>
        <v>0</v>
      </c>
      <c r="D2393" s="72">
        <f>'Balance N'!L2396</f>
        <v>0</v>
      </c>
      <c r="E2393" s="72">
        <f>'Balance N'!M2396</f>
        <v>0</v>
      </c>
      <c r="F2393" s="72">
        <f>'Balance N'!N2396</f>
        <v>0</v>
      </c>
      <c r="G2393" s="72">
        <f>'Balance N'!O2396</f>
        <v>0</v>
      </c>
      <c r="H2393" s="72">
        <f>'Balance N'!P2396</f>
        <v>0</v>
      </c>
      <c r="I2393" s="74">
        <f t="shared" si="37"/>
        <v>0</v>
      </c>
    </row>
    <row r="2394" spans="1:9" ht="15.6">
      <c r="A2394" s="70">
        <f>'Balance N'!I2397</f>
        <v>0</v>
      </c>
      <c r="B2394" s="71">
        <f>'Balance N'!J2397</f>
        <v>0</v>
      </c>
      <c r="C2394" s="72">
        <f>'Balance N'!K2397</f>
        <v>0</v>
      </c>
      <c r="D2394" s="72">
        <f>'Balance N'!L2397</f>
        <v>0</v>
      </c>
      <c r="E2394" s="72">
        <f>'Balance N'!M2397</f>
        <v>0</v>
      </c>
      <c r="F2394" s="72">
        <f>'Balance N'!N2397</f>
        <v>0</v>
      </c>
      <c r="G2394" s="72">
        <f>'Balance N'!O2397</f>
        <v>0</v>
      </c>
      <c r="H2394" s="72">
        <f>'Balance N'!P2397</f>
        <v>0</v>
      </c>
      <c r="I2394" s="74">
        <f t="shared" si="37"/>
        <v>0</v>
      </c>
    </row>
    <row r="2395" spans="1:9" ht="15.6">
      <c r="A2395" s="70">
        <f>'Balance N'!I2398</f>
        <v>0</v>
      </c>
      <c r="B2395" s="71">
        <f>'Balance N'!J2398</f>
        <v>0</v>
      </c>
      <c r="C2395" s="72">
        <f>'Balance N'!K2398</f>
        <v>0</v>
      </c>
      <c r="D2395" s="72">
        <f>'Balance N'!L2398</f>
        <v>0</v>
      </c>
      <c r="E2395" s="72">
        <f>'Balance N'!M2398</f>
        <v>0</v>
      </c>
      <c r="F2395" s="72">
        <f>'Balance N'!N2398</f>
        <v>0</v>
      </c>
      <c r="G2395" s="72">
        <f>'Balance N'!O2398</f>
        <v>0</v>
      </c>
      <c r="H2395" s="72">
        <f>'Balance N'!P2398</f>
        <v>0</v>
      </c>
      <c r="I2395" s="74">
        <f t="shared" si="37"/>
        <v>0</v>
      </c>
    </row>
    <row r="2396" spans="1:9" ht="15.6">
      <c r="A2396" s="70">
        <f>'Balance N'!I2399</f>
        <v>0</v>
      </c>
      <c r="B2396" s="71">
        <f>'Balance N'!J2399</f>
        <v>0</v>
      </c>
      <c r="C2396" s="72">
        <f>'Balance N'!K2399</f>
        <v>0</v>
      </c>
      <c r="D2396" s="72">
        <f>'Balance N'!L2399</f>
        <v>0</v>
      </c>
      <c r="E2396" s="72">
        <f>'Balance N'!M2399</f>
        <v>0</v>
      </c>
      <c r="F2396" s="72">
        <f>'Balance N'!N2399</f>
        <v>0</v>
      </c>
      <c r="G2396" s="72">
        <f>'Balance N'!O2399</f>
        <v>0</v>
      </c>
      <c r="H2396" s="72">
        <f>'Balance N'!P2399</f>
        <v>0</v>
      </c>
      <c r="I2396" s="74">
        <f t="shared" si="37"/>
        <v>0</v>
      </c>
    </row>
    <row r="2397" spans="1:9" ht="15.6">
      <c r="A2397" s="70">
        <f>'Balance N'!I2400</f>
        <v>0</v>
      </c>
      <c r="B2397" s="71">
        <f>'Balance N'!J2400</f>
        <v>0</v>
      </c>
      <c r="C2397" s="72">
        <f>'Balance N'!K2400</f>
        <v>0</v>
      </c>
      <c r="D2397" s="72">
        <f>'Balance N'!L2400</f>
        <v>0</v>
      </c>
      <c r="E2397" s="72">
        <f>'Balance N'!M2400</f>
        <v>0</v>
      </c>
      <c r="F2397" s="72">
        <f>'Balance N'!N2400</f>
        <v>0</v>
      </c>
      <c r="G2397" s="72">
        <f>'Balance N'!O2400</f>
        <v>0</v>
      </c>
      <c r="H2397" s="72">
        <f>'Balance N'!P2400</f>
        <v>0</v>
      </c>
      <c r="I2397" s="74">
        <f t="shared" si="37"/>
        <v>0</v>
      </c>
    </row>
    <row r="2398" spans="1:9" ht="15.6">
      <c r="A2398" s="70">
        <f>'Balance N'!I2401</f>
        <v>0</v>
      </c>
      <c r="B2398" s="71">
        <f>'Balance N'!J2401</f>
        <v>0</v>
      </c>
      <c r="C2398" s="72">
        <f>'Balance N'!K2401</f>
        <v>0</v>
      </c>
      <c r="D2398" s="72">
        <f>'Balance N'!L2401</f>
        <v>0</v>
      </c>
      <c r="E2398" s="72">
        <f>'Balance N'!M2401</f>
        <v>0</v>
      </c>
      <c r="F2398" s="72">
        <f>'Balance N'!N2401</f>
        <v>0</v>
      </c>
      <c r="G2398" s="72">
        <f>'Balance N'!O2401</f>
        <v>0</v>
      </c>
      <c r="H2398" s="72">
        <f>'Balance N'!P2401</f>
        <v>0</v>
      </c>
      <c r="I2398" s="74">
        <f t="shared" si="37"/>
        <v>0</v>
      </c>
    </row>
    <row r="2399" spans="1:9" ht="15.6">
      <c r="A2399" s="70">
        <f>'Balance N'!I2402</f>
        <v>0</v>
      </c>
      <c r="B2399" s="71">
        <f>'Balance N'!J2402</f>
        <v>0</v>
      </c>
      <c r="C2399" s="72">
        <f>'Balance N'!K2402</f>
        <v>0</v>
      </c>
      <c r="D2399" s="72">
        <f>'Balance N'!L2402</f>
        <v>0</v>
      </c>
      <c r="E2399" s="72">
        <f>'Balance N'!M2402</f>
        <v>0</v>
      </c>
      <c r="F2399" s="72">
        <f>'Balance N'!N2402</f>
        <v>0</v>
      </c>
      <c r="G2399" s="72">
        <f>'Balance N'!O2402</f>
        <v>0</v>
      </c>
      <c r="H2399" s="72">
        <f>'Balance N'!P2402</f>
        <v>0</v>
      </c>
      <c r="I2399" s="74">
        <f t="shared" si="37"/>
        <v>0</v>
      </c>
    </row>
    <row r="2400" spans="1:9" ht="15.6">
      <c r="A2400" s="70">
        <f>'Balance N'!I2403</f>
        <v>0</v>
      </c>
      <c r="B2400" s="71">
        <f>'Balance N'!J2403</f>
        <v>0</v>
      </c>
      <c r="C2400" s="72">
        <f>'Balance N'!K2403</f>
        <v>0</v>
      </c>
      <c r="D2400" s="72">
        <f>'Balance N'!L2403</f>
        <v>0</v>
      </c>
      <c r="E2400" s="72">
        <f>'Balance N'!M2403</f>
        <v>0</v>
      </c>
      <c r="F2400" s="72">
        <f>'Balance N'!N2403</f>
        <v>0</v>
      </c>
      <c r="G2400" s="72">
        <f>'Balance N'!O2403</f>
        <v>0</v>
      </c>
      <c r="H2400" s="72">
        <f>'Balance N'!P2403</f>
        <v>0</v>
      </c>
      <c r="I2400" s="74">
        <f t="shared" si="37"/>
        <v>0</v>
      </c>
    </row>
    <row r="2401" spans="1:9" ht="15.6">
      <c r="A2401" s="70">
        <f>'Balance N'!I2404</f>
        <v>0</v>
      </c>
      <c r="B2401" s="71">
        <f>'Balance N'!J2404</f>
        <v>0</v>
      </c>
      <c r="C2401" s="72">
        <f>'Balance N'!K2404</f>
        <v>0</v>
      </c>
      <c r="D2401" s="72">
        <f>'Balance N'!L2404</f>
        <v>0</v>
      </c>
      <c r="E2401" s="72">
        <f>'Balance N'!M2404</f>
        <v>0</v>
      </c>
      <c r="F2401" s="72">
        <f>'Balance N'!N2404</f>
        <v>0</v>
      </c>
      <c r="G2401" s="72">
        <f>'Balance N'!O2404</f>
        <v>0</v>
      </c>
      <c r="H2401" s="72">
        <f>'Balance N'!P2404</f>
        <v>0</v>
      </c>
      <c r="I2401" s="74">
        <f t="shared" si="37"/>
        <v>0</v>
      </c>
    </row>
    <row r="2402" spans="1:9" ht="15.6">
      <c r="A2402" s="70">
        <f>'Balance N'!I2405</f>
        <v>0</v>
      </c>
      <c r="B2402" s="71">
        <f>'Balance N'!J2405</f>
        <v>0</v>
      </c>
      <c r="C2402" s="72">
        <f>'Balance N'!K2405</f>
        <v>0</v>
      </c>
      <c r="D2402" s="72">
        <f>'Balance N'!L2405</f>
        <v>0</v>
      </c>
      <c r="E2402" s="72">
        <f>'Balance N'!M2405</f>
        <v>0</v>
      </c>
      <c r="F2402" s="72">
        <f>'Balance N'!N2405</f>
        <v>0</v>
      </c>
      <c r="G2402" s="72">
        <f>'Balance N'!O2405</f>
        <v>0</v>
      </c>
      <c r="H2402" s="72">
        <f>'Balance N'!P2405</f>
        <v>0</v>
      </c>
      <c r="I2402" s="74">
        <f t="shared" si="37"/>
        <v>0</v>
      </c>
    </row>
    <row r="2403" spans="1:9" ht="15.6">
      <c r="A2403" s="70">
        <f>'Balance N'!I2406</f>
        <v>0</v>
      </c>
      <c r="B2403" s="71">
        <f>'Balance N'!J2406</f>
        <v>0</v>
      </c>
      <c r="C2403" s="72">
        <f>'Balance N'!K2406</f>
        <v>0</v>
      </c>
      <c r="D2403" s="72">
        <f>'Balance N'!L2406</f>
        <v>0</v>
      </c>
      <c r="E2403" s="72">
        <f>'Balance N'!M2406</f>
        <v>0</v>
      </c>
      <c r="F2403" s="72">
        <f>'Balance N'!N2406</f>
        <v>0</v>
      </c>
      <c r="G2403" s="72">
        <f>'Balance N'!O2406</f>
        <v>0</v>
      </c>
      <c r="H2403" s="72">
        <f>'Balance N'!P2406</f>
        <v>0</v>
      </c>
      <c r="I2403" s="74">
        <f t="shared" si="37"/>
        <v>0</v>
      </c>
    </row>
    <row r="2404" spans="1:9" ht="15.6">
      <c r="A2404" s="70">
        <f>'Balance N'!I2407</f>
        <v>0</v>
      </c>
      <c r="B2404" s="71">
        <f>'Balance N'!J2407</f>
        <v>0</v>
      </c>
      <c r="C2404" s="72">
        <f>'Balance N'!K2407</f>
        <v>0</v>
      </c>
      <c r="D2404" s="72">
        <f>'Balance N'!L2407</f>
        <v>0</v>
      </c>
      <c r="E2404" s="72">
        <f>'Balance N'!M2407</f>
        <v>0</v>
      </c>
      <c r="F2404" s="72">
        <f>'Balance N'!N2407</f>
        <v>0</v>
      </c>
      <c r="G2404" s="72">
        <f>'Balance N'!O2407</f>
        <v>0</v>
      </c>
      <c r="H2404" s="72">
        <f>'Balance N'!P2407</f>
        <v>0</v>
      </c>
      <c r="I2404" s="74">
        <f t="shared" si="37"/>
        <v>0</v>
      </c>
    </row>
    <row r="2405" spans="1:9" ht="15.6">
      <c r="A2405" s="70">
        <f>'Balance N'!I2408</f>
        <v>0</v>
      </c>
      <c r="B2405" s="71">
        <f>'Balance N'!J2408</f>
        <v>0</v>
      </c>
      <c r="C2405" s="72">
        <f>'Balance N'!K2408</f>
        <v>0</v>
      </c>
      <c r="D2405" s="72">
        <f>'Balance N'!L2408</f>
        <v>0</v>
      </c>
      <c r="E2405" s="72">
        <f>'Balance N'!M2408</f>
        <v>0</v>
      </c>
      <c r="F2405" s="72">
        <f>'Balance N'!N2408</f>
        <v>0</v>
      </c>
      <c r="G2405" s="72">
        <f>'Balance N'!O2408</f>
        <v>0</v>
      </c>
      <c r="H2405" s="72">
        <f>'Balance N'!P2408</f>
        <v>0</v>
      </c>
      <c r="I2405" s="74">
        <f t="shared" si="37"/>
        <v>0</v>
      </c>
    </row>
    <row r="2406" spans="1:9" ht="15.6">
      <c r="A2406" s="70">
        <f>'Balance N'!I2409</f>
        <v>0</v>
      </c>
      <c r="B2406" s="71">
        <f>'Balance N'!J2409</f>
        <v>0</v>
      </c>
      <c r="C2406" s="72">
        <f>'Balance N'!K2409</f>
        <v>0</v>
      </c>
      <c r="D2406" s="72">
        <f>'Balance N'!L2409</f>
        <v>0</v>
      </c>
      <c r="E2406" s="72">
        <f>'Balance N'!M2409</f>
        <v>0</v>
      </c>
      <c r="F2406" s="72">
        <f>'Balance N'!N2409</f>
        <v>0</v>
      </c>
      <c r="G2406" s="72">
        <f>'Balance N'!O2409</f>
        <v>0</v>
      </c>
      <c r="H2406" s="72">
        <f>'Balance N'!P2409</f>
        <v>0</v>
      </c>
      <c r="I2406" s="74">
        <f t="shared" si="37"/>
        <v>0</v>
      </c>
    </row>
    <row r="2407" spans="1:9" ht="15.6">
      <c r="A2407" s="70">
        <f>'Balance N'!I2410</f>
        <v>0</v>
      </c>
      <c r="B2407" s="71">
        <f>'Balance N'!J2410</f>
        <v>0</v>
      </c>
      <c r="C2407" s="72">
        <f>'Balance N'!K2410</f>
        <v>0</v>
      </c>
      <c r="D2407" s="72">
        <f>'Balance N'!L2410</f>
        <v>0</v>
      </c>
      <c r="E2407" s="72">
        <f>'Balance N'!M2410</f>
        <v>0</v>
      </c>
      <c r="F2407" s="72">
        <f>'Balance N'!N2410</f>
        <v>0</v>
      </c>
      <c r="G2407" s="72">
        <f>'Balance N'!O2410</f>
        <v>0</v>
      </c>
      <c r="H2407" s="72">
        <f>'Balance N'!P2410</f>
        <v>0</v>
      </c>
      <c r="I2407" s="74">
        <f t="shared" si="37"/>
        <v>0</v>
      </c>
    </row>
    <row r="2408" spans="1:9" ht="15.6">
      <c r="A2408" s="70">
        <f>'Balance N'!I2411</f>
        <v>0</v>
      </c>
      <c r="B2408" s="71">
        <f>'Balance N'!J2411</f>
        <v>0</v>
      </c>
      <c r="C2408" s="72">
        <f>'Balance N'!K2411</f>
        <v>0</v>
      </c>
      <c r="D2408" s="72">
        <f>'Balance N'!L2411</f>
        <v>0</v>
      </c>
      <c r="E2408" s="72">
        <f>'Balance N'!M2411</f>
        <v>0</v>
      </c>
      <c r="F2408" s="72">
        <f>'Balance N'!N2411</f>
        <v>0</v>
      </c>
      <c r="G2408" s="72">
        <f>'Balance N'!O2411</f>
        <v>0</v>
      </c>
      <c r="H2408" s="72">
        <f>'Balance N'!P2411</f>
        <v>0</v>
      </c>
      <c r="I2408" s="74">
        <f t="shared" si="37"/>
        <v>0</v>
      </c>
    </row>
    <row r="2409" spans="1:9" ht="15.6">
      <c r="A2409" s="70">
        <f>'Balance N'!I2412</f>
        <v>0</v>
      </c>
      <c r="B2409" s="71">
        <f>'Balance N'!J2412</f>
        <v>0</v>
      </c>
      <c r="C2409" s="72">
        <f>'Balance N'!K2412</f>
        <v>0</v>
      </c>
      <c r="D2409" s="72">
        <f>'Balance N'!L2412</f>
        <v>0</v>
      </c>
      <c r="E2409" s="72">
        <f>'Balance N'!M2412</f>
        <v>0</v>
      </c>
      <c r="F2409" s="72">
        <f>'Balance N'!N2412</f>
        <v>0</v>
      </c>
      <c r="G2409" s="72">
        <f>'Balance N'!O2412</f>
        <v>0</v>
      </c>
      <c r="H2409" s="72">
        <f>'Balance N'!P2412</f>
        <v>0</v>
      </c>
      <c r="I2409" s="74">
        <f t="shared" si="37"/>
        <v>0</v>
      </c>
    </row>
    <row r="2410" spans="1:9" ht="15.6">
      <c r="A2410" s="70">
        <f>'Balance N'!I2413</f>
        <v>0</v>
      </c>
      <c r="B2410" s="71">
        <f>'Balance N'!J2413</f>
        <v>0</v>
      </c>
      <c r="C2410" s="72">
        <f>'Balance N'!K2413</f>
        <v>0</v>
      </c>
      <c r="D2410" s="72">
        <f>'Balance N'!L2413</f>
        <v>0</v>
      </c>
      <c r="E2410" s="72">
        <f>'Balance N'!M2413</f>
        <v>0</v>
      </c>
      <c r="F2410" s="72">
        <f>'Balance N'!N2413</f>
        <v>0</v>
      </c>
      <c r="G2410" s="72">
        <f>'Balance N'!O2413</f>
        <v>0</v>
      </c>
      <c r="H2410" s="72">
        <f>'Balance N'!P2413</f>
        <v>0</v>
      </c>
      <c r="I2410" s="74">
        <f t="shared" si="37"/>
        <v>0</v>
      </c>
    </row>
    <row r="2411" spans="1:9" ht="15.6">
      <c r="A2411" s="70">
        <f>'Balance N'!I2414</f>
        <v>0</v>
      </c>
      <c r="B2411" s="71">
        <f>'Balance N'!J2414</f>
        <v>0</v>
      </c>
      <c r="C2411" s="72">
        <f>'Balance N'!K2414</f>
        <v>0</v>
      </c>
      <c r="D2411" s="72">
        <f>'Balance N'!L2414</f>
        <v>0</v>
      </c>
      <c r="E2411" s="72">
        <f>'Balance N'!M2414</f>
        <v>0</v>
      </c>
      <c r="F2411" s="72">
        <f>'Balance N'!N2414</f>
        <v>0</v>
      </c>
      <c r="G2411" s="72">
        <f>'Balance N'!O2414</f>
        <v>0</v>
      </c>
      <c r="H2411" s="72">
        <f>'Balance N'!P2414</f>
        <v>0</v>
      </c>
      <c r="I2411" s="74">
        <f t="shared" si="37"/>
        <v>0</v>
      </c>
    </row>
    <row r="2412" spans="1:9" ht="15.6">
      <c r="A2412" s="70">
        <f>'Balance N'!I2415</f>
        <v>0</v>
      </c>
      <c r="B2412" s="71">
        <f>'Balance N'!J2415</f>
        <v>0</v>
      </c>
      <c r="C2412" s="72">
        <f>'Balance N'!K2415</f>
        <v>0</v>
      </c>
      <c r="D2412" s="72">
        <f>'Balance N'!L2415</f>
        <v>0</v>
      </c>
      <c r="E2412" s="72">
        <f>'Balance N'!M2415</f>
        <v>0</v>
      </c>
      <c r="F2412" s="72">
        <f>'Balance N'!N2415</f>
        <v>0</v>
      </c>
      <c r="G2412" s="72">
        <f>'Balance N'!O2415</f>
        <v>0</v>
      </c>
      <c r="H2412" s="72">
        <f>'Balance N'!P2415</f>
        <v>0</v>
      </c>
      <c r="I2412" s="74">
        <f t="shared" si="37"/>
        <v>0</v>
      </c>
    </row>
    <row r="2413" spans="1:9" ht="15.6">
      <c r="A2413" s="70">
        <f>'Balance N'!I2416</f>
        <v>0</v>
      </c>
      <c r="B2413" s="71">
        <f>'Balance N'!J2416</f>
        <v>0</v>
      </c>
      <c r="C2413" s="72">
        <f>'Balance N'!K2416</f>
        <v>0</v>
      </c>
      <c r="D2413" s="72">
        <f>'Balance N'!L2416</f>
        <v>0</v>
      </c>
      <c r="E2413" s="72">
        <f>'Balance N'!M2416</f>
        <v>0</v>
      </c>
      <c r="F2413" s="72">
        <f>'Balance N'!N2416</f>
        <v>0</v>
      </c>
      <c r="G2413" s="72">
        <f>'Balance N'!O2416</f>
        <v>0</v>
      </c>
      <c r="H2413" s="72">
        <f>'Balance N'!P2416</f>
        <v>0</v>
      </c>
      <c r="I2413" s="74">
        <f t="shared" si="37"/>
        <v>0</v>
      </c>
    </row>
    <row r="2414" spans="1:9" ht="15.6">
      <c r="A2414" s="70">
        <f>'Balance N'!I2417</f>
        <v>0</v>
      </c>
      <c r="B2414" s="71">
        <f>'Balance N'!J2417</f>
        <v>0</v>
      </c>
      <c r="C2414" s="72">
        <f>'Balance N'!K2417</f>
        <v>0</v>
      </c>
      <c r="D2414" s="72">
        <f>'Balance N'!L2417</f>
        <v>0</v>
      </c>
      <c r="E2414" s="72">
        <f>'Balance N'!M2417</f>
        <v>0</v>
      </c>
      <c r="F2414" s="72">
        <f>'Balance N'!N2417</f>
        <v>0</v>
      </c>
      <c r="G2414" s="72">
        <f>'Balance N'!O2417</f>
        <v>0</v>
      </c>
      <c r="H2414" s="72">
        <f>'Balance N'!P2417</f>
        <v>0</v>
      </c>
      <c r="I2414" s="74">
        <f t="shared" si="37"/>
        <v>0</v>
      </c>
    </row>
    <row r="2415" spans="1:9" ht="15.6">
      <c r="A2415" s="70">
        <f>'Balance N'!I2418</f>
        <v>0</v>
      </c>
      <c r="B2415" s="71">
        <f>'Balance N'!J2418</f>
        <v>0</v>
      </c>
      <c r="C2415" s="72">
        <f>'Balance N'!K2418</f>
        <v>0</v>
      </c>
      <c r="D2415" s="72">
        <f>'Balance N'!L2418</f>
        <v>0</v>
      </c>
      <c r="E2415" s="72">
        <f>'Balance N'!M2418</f>
        <v>0</v>
      </c>
      <c r="F2415" s="72">
        <f>'Balance N'!N2418</f>
        <v>0</v>
      </c>
      <c r="G2415" s="72">
        <f>'Balance N'!O2418</f>
        <v>0</v>
      </c>
      <c r="H2415" s="72">
        <f>'Balance N'!P2418</f>
        <v>0</v>
      </c>
      <c r="I2415" s="74">
        <f t="shared" si="37"/>
        <v>0</v>
      </c>
    </row>
    <row r="2416" spans="1:9" ht="15.6">
      <c r="A2416" s="70">
        <f>'Balance N'!I2419</f>
        <v>0</v>
      </c>
      <c r="B2416" s="71">
        <f>'Balance N'!J2419</f>
        <v>0</v>
      </c>
      <c r="C2416" s="72">
        <f>'Balance N'!K2419</f>
        <v>0</v>
      </c>
      <c r="D2416" s="72">
        <f>'Balance N'!L2419</f>
        <v>0</v>
      </c>
      <c r="E2416" s="72">
        <f>'Balance N'!M2419</f>
        <v>0</v>
      </c>
      <c r="F2416" s="72">
        <f>'Balance N'!N2419</f>
        <v>0</v>
      </c>
      <c r="G2416" s="72">
        <f>'Balance N'!O2419</f>
        <v>0</v>
      </c>
      <c r="H2416" s="72">
        <f>'Balance N'!P2419</f>
        <v>0</v>
      </c>
      <c r="I2416" s="74">
        <f t="shared" si="37"/>
        <v>0</v>
      </c>
    </row>
    <row r="2417" spans="1:9" ht="15.6">
      <c r="A2417" s="70">
        <f>'Balance N'!I2420</f>
        <v>0</v>
      </c>
      <c r="B2417" s="71">
        <f>'Balance N'!J2420</f>
        <v>0</v>
      </c>
      <c r="C2417" s="72">
        <f>'Balance N'!K2420</f>
        <v>0</v>
      </c>
      <c r="D2417" s="72">
        <f>'Balance N'!L2420</f>
        <v>0</v>
      </c>
      <c r="E2417" s="72">
        <f>'Balance N'!M2420</f>
        <v>0</v>
      </c>
      <c r="F2417" s="72">
        <f>'Balance N'!N2420</f>
        <v>0</v>
      </c>
      <c r="G2417" s="72">
        <f>'Balance N'!O2420</f>
        <v>0</v>
      </c>
      <c r="H2417" s="72">
        <f>'Balance N'!P2420</f>
        <v>0</v>
      </c>
      <c r="I2417" s="74">
        <f t="shared" si="37"/>
        <v>0</v>
      </c>
    </row>
    <row r="2418" spans="1:9" ht="15.6">
      <c r="A2418" s="70">
        <f>'Balance N'!I2421</f>
        <v>0</v>
      </c>
      <c r="B2418" s="71">
        <f>'Balance N'!J2421</f>
        <v>0</v>
      </c>
      <c r="C2418" s="72">
        <f>'Balance N'!K2421</f>
        <v>0</v>
      </c>
      <c r="D2418" s="72">
        <f>'Balance N'!L2421</f>
        <v>0</v>
      </c>
      <c r="E2418" s="72">
        <f>'Balance N'!M2421</f>
        <v>0</v>
      </c>
      <c r="F2418" s="72">
        <f>'Balance N'!N2421</f>
        <v>0</v>
      </c>
      <c r="G2418" s="72">
        <f>'Balance N'!O2421</f>
        <v>0</v>
      </c>
      <c r="H2418" s="72">
        <f>'Balance N'!P2421</f>
        <v>0</v>
      </c>
      <c r="I2418" s="74">
        <f t="shared" si="37"/>
        <v>0</v>
      </c>
    </row>
    <row r="2419" spans="1:9" ht="15.6">
      <c r="A2419" s="70">
        <f>'Balance N'!I2422</f>
        <v>0</v>
      </c>
      <c r="B2419" s="71">
        <f>'Balance N'!J2422</f>
        <v>0</v>
      </c>
      <c r="C2419" s="72">
        <f>'Balance N'!K2422</f>
        <v>0</v>
      </c>
      <c r="D2419" s="72">
        <f>'Balance N'!L2422</f>
        <v>0</v>
      </c>
      <c r="E2419" s="72">
        <f>'Balance N'!M2422</f>
        <v>0</v>
      </c>
      <c r="F2419" s="72">
        <f>'Balance N'!N2422</f>
        <v>0</v>
      </c>
      <c r="G2419" s="72">
        <f>'Balance N'!O2422</f>
        <v>0</v>
      </c>
      <c r="H2419" s="72">
        <f>'Balance N'!P2422</f>
        <v>0</v>
      </c>
      <c r="I2419" s="74">
        <f t="shared" si="37"/>
        <v>0</v>
      </c>
    </row>
    <row r="2420" spans="1:9" ht="15.6">
      <c r="A2420" s="70">
        <f>'Balance N'!I2423</f>
        <v>0</v>
      </c>
      <c r="B2420" s="71">
        <f>'Balance N'!J2423</f>
        <v>0</v>
      </c>
      <c r="C2420" s="72">
        <f>'Balance N'!K2423</f>
        <v>0</v>
      </c>
      <c r="D2420" s="72">
        <f>'Balance N'!L2423</f>
        <v>0</v>
      </c>
      <c r="E2420" s="72">
        <f>'Balance N'!M2423</f>
        <v>0</v>
      </c>
      <c r="F2420" s="72">
        <f>'Balance N'!N2423</f>
        <v>0</v>
      </c>
      <c r="G2420" s="72">
        <f>'Balance N'!O2423</f>
        <v>0</v>
      </c>
      <c r="H2420" s="72">
        <f>'Balance N'!P2423</f>
        <v>0</v>
      </c>
      <c r="I2420" s="74">
        <f t="shared" si="37"/>
        <v>0</v>
      </c>
    </row>
    <row r="2421" spans="1:9" ht="15.6">
      <c r="A2421" s="70">
        <f>'Balance N'!I2424</f>
        <v>0</v>
      </c>
      <c r="B2421" s="71">
        <f>'Balance N'!J2424</f>
        <v>0</v>
      </c>
      <c r="C2421" s="72">
        <f>'Balance N'!K2424</f>
        <v>0</v>
      </c>
      <c r="D2421" s="72">
        <f>'Balance N'!L2424</f>
        <v>0</v>
      </c>
      <c r="E2421" s="72">
        <f>'Balance N'!M2424</f>
        <v>0</v>
      </c>
      <c r="F2421" s="72">
        <f>'Balance N'!N2424</f>
        <v>0</v>
      </c>
      <c r="G2421" s="72">
        <f>'Balance N'!O2424</f>
        <v>0</v>
      </c>
      <c r="H2421" s="72">
        <f>'Balance N'!P2424</f>
        <v>0</v>
      </c>
      <c r="I2421" s="74">
        <f t="shared" si="37"/>
        <v>0</v>
      </c>
    </row>
    <row r="2422" spans="1:9" ht="15.6">
      <c r="A2422" s="70">
        <f>'Balance N'!I2425</f>
        <v>0</v>
      </c>
      <c r="B2422" s="71">
        <f>'Balance N'!J2425</f>
        <v>0</v>
      </c>
      <c r="C2422" s="72">
        <f>'Balance N'!K2425</f>
        <v>0</v>
      </c>
      <c r="D2422" s="72">
        <f>'Balance N'!L2425</f>
        <v>0</v>
      </c>
      <c r="E2422" s="72">
        <f>'Balance N'!M2425</f>
        <v>0</v>
      </c>
      <c r="F2422" s="72">
        <f>'Balance N'!N2425</f>
        <v>0</v>
      </c>
      <c r="G2422" s="72">
        <f>'Balance N'!O2425</f>
        <v>0</v>
      </c>
      <c r="H2422" s="72">
        <f>'Balance N'!P2425</f>
        <v>0</v>
      </c>
      <c r="I2422" s="74">
        <f t="shared" si="37"/>
        <v>0</v>
      </c>
    </row>
    <row r="2423" spans="1:9" ht="15.6">
      <c r="A2423" s="70">
        <f>'Balance N'!I2426</f>
        <v>0</v>
      </c>
      <c r="B2423" s="71">
        <f>'Balance N'!J2426</f>
        <v>0</v>
      </c>
      <c r="C2423" s="72">
        <f>'Balance N'!K2426</f>
        <v>0</v>
      </c>
      <c r="D2423" s="72">
        <f>'Balance N'!L2426</f>
        <v>0</v>
      </c>
      <c r="E2423" s="72">
        <f>'Balance N'!M2426</f>
        <v>0</v>
      </c>
      <c r="F2423" s="72">
        <f>'Balance N'!N2426</f>
        <v>0</v>
      </c>
      <c r="G2423" s="72">
        <f>'Balance N'!O2426</f>
        <v>0</v>
      </c>
      <c r="H2423" s="72">
        <f>'Balance N'!P2426</f>
        <v>0</v>
      </c>
      <c r="I2423" s="74">
        <f t="shared" si="37"/>
        <v>0</v>
      </c>
    </row>
    <row r="2424" spans="1:9" ht="15.6">
      <c r="A2424" s="70">
        <f>'Balance N'!I2427</f>
        <v>0</v>
      </c>
      <c r="B2424" s="71">
        <f>'Balance N'!J2427</f>
        <v>0</v>
      </c>
      <c r="C2424" s="72">
        <f>'Balance N'!K2427</f>
        <v>0</v>
      </c>
      <c r="D2424" s="72">
        <f>'Balance N'!L2427</f>
        <v>0</v>
      </c>
      <c r="E2424" s="72">
        <f>'Balance N'!M2427</f>
        <v>0</v>
      </c>
      <c r="F2424" s="72">
        <f>'Balance N'!N2427</f>
        <v>0</v>
      </c>
      <c r="G2424" s="72">
        <f>'Balance N'!O2427</f>
        <v>0</v>
      </c>
      <c r="H2424" s="72">
        <f>'Balance N'!P2427</f>
        <v>0</v>
      </c>
      <c r="I2424" s="74">
        <f t="shared" si="37"/>
        <v>0</v>
      </c>
    </row>
    <row r="2425" spans="1:9" ht="15.6">
      <c r="A2425" s="70">
        <f>'Balance N'!I2428</f>
        <v>0</v>
      </c>
      <c r="B2425" s="71">
        <f>'Balance N'!J2428</f>
        <v>0</v>
      </c>
      <c r="C2425" s="72">
        <f>'Balance N'!K2428</f>
        <v>0</v>
      </c>
      <c r="D2425" s="72">
        <f>'Balance N'!L2428</f>
        <v>0</v>
      </c>
      <c r="E2425" s="72">
        <f>'Balance N'!M2428</f>
        <v>0</v>
      </c>
      <c r="F2425" s="72">
        <f>'Balance N'!N2428</f>
        <v>0</v>
      </c>
      <c r="G2425" s="72">
        <f>'Balance N'!O2428</f>
        <v>0</v>
      </c>
      <c r="H2425" s="72">
        <f>'Balance N'!P2428</f>
        <v>0</v>
      </c>
      <c r="I2425" s="74">
        <f t="shared" si="37"/>
        <v>0</v>
      </c>
    </row>
    <row r="2426" spans="1:9" ht="15.6">
      <c r="A2426" s="70">
        <f>'Balance N'!I2429</f>
        <v>0</v>
      </c>
      <c r="B2426" s="71">
        <f>'Balance N'!J2429</f>
        <v>0</v>
      </c>
      <c r="C2426" s="72">
        <f>'Balance N'!K2429</f>
        <v>0</v>
      </c>
      <c r="D2426" s="72">
        <f>'Balance N'!L2429</f>
        <v>0</v>
      </c>
      <c r="E2426" s="72">
        <f>'Balance N'!M2429</f>
        <v>0</v>
      </c>
      <c r="F2426" s="72">
        <f>'Balance N'!N2429</f>
        <v>0</v>
      </c>
      <c r="G2426" s="72">
        <f>'Balance N'!O2429</f>
        <v>0</v>
      </c>
      <c r="H2426" s="72">
        <f>'Balance N'!P2429</f>
        <v>0</v>
      </c>
      <c r="I2426" s="74">
        <f t="shared" si="37"/>
        <v>0</v>
      </c>
    </row>
    <row r="2427" spans="1:9" ht="15.6">
      <c r="A2427" s="70">
        <f>'Balance N'!I2430</f>
        <v>0</v>
      </c>
      <c r="B2427" s="71">
        <f>'Balance N'!J2430</f>
        <v>0</v>
      </c>
      <c r="C2427" s="72">
        <f>'Balance N'!K2430</f>
        <v>0</v>
      </c>
      <c r="D2427" s="72">
        <f>'Balance N'!L2430</f>
        <v>0</v>
      </c>
      <c r="E2427" s="72">
        <f>'Balance N'!M2430</f>
        <v>0</v>
      </c>
      <c r="F2427" s="72">
        <f>'Balance N'!N2430</f>
        <v>0</v>
      </c>
      <c r="G2427" s="72">
        <f>'Balance N'!O2430</f>
        <v>0</v>
      </c>
      <c r="H2427" s="72">
        <f>'Balance N'!P2430</f>
        <v>0</v>
      </c>
      <c r="I2427" s="74">
        <f t="shared" si="37"/>
        <v>0</v>
      </c>
    </row>
    <row r="2428" spans="1:9" ht="15.6">
      <c r="A2428" s="70">
        <f>'Balance N'!I2431</f>
        <v>0</v>
      </c>
      <c r="B2428" s="71">
        <f>'Balance N'!J2431</f>
        <v>0</v>
      </c>
      <c r="C2428" s="72">
        <f>'Balance N'!K2431</f>
        <v>0</v>
      </c>
      <c r="D2428" s="72">
        <f>'Balance N'!L2431</f>
        <v>0</v>
      </c>
      <c r="E2428" s="72">
        <f>'Balance N'!M2431</f>
        <v>0</v>
      </c>
      <c r="F2428" s="72">
        <f>'Balance N'!N2431</f>
        <v>0</v>
      </c>
      <c r="G2428" s="72">
        <f>'Balance N'!O2431</f>
        <v>0</v>
      </c>
      <c r="H2428" s="72">
        <f>'Balance N'!P2431</f>
        <v>0</v>
      </c>
      <c r="I2428" s="74">
        <f t="shared" si="37"/>
        <v>0</v>
      </c>
    </row>
    <row r="2429" spans="1:9" ht="15.6">
      <c r="A2429" s="70">
        <f>'Balance N'!I2432</f>
        <v>0</v>
      </c>
      <c r="B2429" s="71">
        <f>'Balance N'!J2432</f>
        <v>0</v>
      </c>
      <c r="C2429" s="72">
        <f>'Balance N'!K2432</f>
        <v>0</v>
      </c>
      <c r="D2429" s="72">
        <f>'Balance N'!L2432</f>
        <v>0</v>
      </c>
      <c r="E2429" s="72">
        <f>'Balance N'!M2432</f>
        <v>0</v>
      </c>
      <c r="F2429" s="72">
        <f>'Balance N'!N2432</f>
        <v>0</v>
      </c>
      <c r="G2429" s="72">
        <f>'Balance N'!O2432</f>
        <v>0</v>
      </c>
      <c r="H2429" s="72">
        <f>'Balance N'!P2432</f>
        <v>0</v>
      </c>
      <c r="I2429" s="74">
        <f t="shared" si="37"/>
        <v>0</v>
      </c>
    </row>
    <row r="2430" spans="1:9" ht="15.6">
      <c r="A2430" s="70">
        <f>'Balance N'!I2433</f>
        <v>0</v>
      </c>
      <c r="B2430" s="71">
        <f>'Balance N'!J2433</f>
        <v>0</v>
      </c>
      <c r="C2430" s="72">
        <f>'Balance N'!K2433</f>
        <v>0</v>
      </c>
      <c r="D2430" s="72">
        <f>'Balance N'!L2433</f>
        <v>0</v>
      </c>
      <c r="E2430" s="72">
        <f>'Balance N'!M2433</f>
        <v>0</v>
      </c>
      <c r="F2430" s="72">
        <f>'Balance N'!N2433</f>
        <v>0</v>
      </c>
      <c r="G2430" s="72">
        <f>'Balance N'!O2433</f>
        <v>0</v>
      </c>
      <c r="H2430" s="72">
        <f>'Balance N'!P2433</f>
        <v>0</v>
      </c>
      <c r="I2430" s="74">
        <f t="shared" si="37"/>
        <v>0</v>
      </c>
    </row>
    <row r="2431" spans="1:9" ht="15.6">
      <c r="A2431" s="70">
        <f>'Balance N'!I2434</f>
        <v>0</v>
      </c>
      <c r="B2431" s="71">
        <f>'Balance N'!J2434</f>
        <v>0</v>
      </c>
      <c r="C2431" s="72">
        <f>'Balance N'!K2434</f>
        <v>0</v>
      </c>
      <c r="D2431" s="72">
        <f>'Balance N'!L2434</f>
        <v>0</v>
      </c>
      <c r="E2431" s="72">
        <f>'Balance N'!M2434</f>
        <v>0</v>
      </c>
      <c r="F2431" s="72">
        <f>'Balance N'!N2434</f>
        <v>0</v>
      </c>
      <c r="G2431" s="72">
        <f>'Balance N'!O2434</f>
        <v>0</v>
      </c>
      <c r="H2431" s="72">
        <f>'Balance N'!P2434</f>
        <v>0</v>
      </c>
      <c r="I2431" s="74">
        <f t="shared" si="37"/>
        <v>0</v>
      </c>
    </row>
    <row r="2432" spans="1:9" ht="15.6">
      <c r="A2432" s="70">
        <f>'Balance N'!I2435</f>
        <v>0</v>
      </c>
      <c r="B2432" s="71">
        <f>'Balance N'!J2435</f>
        <v>0</v>
      </c>
      <c r="C2432" s="72">
        <f>'Balance N'!K2435</f>
        <v>0</v>
      </c>
      <c r="D2432" s="72">
        <f>'Balance N'!L2435</f>
        <v>0</v>
      </c>
      <c r="E2432" s="72">
        <f>'Balance N'!M2435</f>
        <v>0</v>
      </c>
      <c r="F2432" s="72">
        <f>'Balance N'!N2435</f>
        <v>0</v>
      </c>
      <c r="G2432" s="72">
        <f>'Balance N'!O2435</f>
        <v>0</v>
      </c>
      <c r="H2432" s="72">
        <f>'Balance N'!P2435</f>
        <v>0</v>
      </c>
      <c r="I2432" s="74">
        <f t="shared" si="37"/>
        <v>0</v>
      </c>
    </row>
    <row r="2433" spans="1:9" ht="15.6">
      <c r="A2433" s="70">
        <f>'Balance N'!I2436</f>
        <v>0</v>
      </c>
      <c r="B2433" s="71">
        <f>'Balance N'!J2436</f>
        <v>0</v>
      </c>
      <c r="C2433" s="72">
        <f>'Balance N'!K2436</f>
        <v>0</v>
      </c>
      <c r="D2433" s="72">
        <f>'Balance N'!L2436</f>
        <v>0</v>
      </c>
      <c r="E2433" s="72">
        <f>'Balance N'!M2436</f>
        <v>0</v>
      </c>
      <c r="F2433" s="72">
        <f>'Balance N'!N2436</f>
        <v>0</v>
      </c>
      <c r="G2433" s="72">
        <f>'Balance N'!O2436</f>
        <v>0</v>
      </c>
      <c r="H2433" s="72">
        <f>'Balance N'!P2436</f>
        <v>0</v>
      </c>
      <c r="I2433" s="74">
        <f t="shared" si="37"/>
        <v>0</v>
      </c>
    </row>
    <row r="2434" spans="1:9" ht="15.6">
      <c r="A2434" s="70">
        <f>'Balance N'!I2437</f>
        <v>0</v>
      </c>
      <c r="B2434" s="71">
        <f>'Balance N'!J2437</f>
        <v>0</v>
      </c>
      <c r="C2434" s="72">
        <f>'Balance N'!K2437</f>
        <v>0</v>
      </c>
      <c r="D2434" s="72">
        <f>'Balance N'!L2437</f>
        <v>0</v>
      </c>
      <c r="E2434" s="72">
        <f>'Balance N'!M2437</f>
        <v>0</v>
      </c>
      <c r="F2434" s="72">
        <f>'Balance N'!N2437</f>
        <v>0</v>
      </c>
      <c r="G2434" s="72">
        <f>'Balance N'!O2437</f>
        <v>0</v>
      </c>
      <c r="H2434" s="72">
        <f>'Balance N'!P2437</f>
        <v>0</v>
      </c>
      <c r="I2434" s="74">
        <f t="shared" si="37"/>
        <v>0</v>
      </c>
    </row>
    <row r="2435" spans="1:9" ht="15.6">
      <c r="A2435" s="70">
        <f>'Balance N'!I2438</f>
        <v>0</v>
      </c>
      <c r="B2435" s="71">
        <f>'Balance N'!J2438</f>
        <v>0</v>
      </c>
      <c r="C2435" s="72">
        <f>'Balance N'!K2438</f>
        <v>0</v>
      </c>
      <c r="D2435" s="72">
        <f>'Balance N'!L2438</f>
        <v>0</v>
      </c>
      <c r="E2435" s="72">
        <f>'Balance N'!M2438</f>
        <v>0</v>
      </c>
      <c r="F2435" s="72">
        <f>'Balance N'!N2438</f>
        <v>0</v>
      </c>
      <c r="G2435" s="72">
        <f>'Balance N'!O2438</f>
        <v>0</v>
      </c>
      <c r="H2435" s="72">
        <f>'Balance N'!P2438</f>
        <v>0</v>
      </c>
      <c r="I2435" s="74">
        <f t="shared" ref="I2435:I2498" si="38">(C2435-D2435)+(E2435-F2435)-(G2435-H2435)</f>
        <v>0</v>
      </c>
    </row>
    <row r="2436" spans="1:9" ht="15.6">
      <c r="A2436" s="70">
        <f>'Balance N'!I2439</f>
        <v>0</v>
      </c>
      <c r="B2436" s="71">
        <f>'Balance N'!J2439</f>
        <v>0</v>
      </c>
      <c r="C2436" s="72">
        <f>'Balance N'!K2439</f>
        <v>0</v>
      </c>
      <c r="D2436" s="72">
        <f>'Balance N'!L2439</f>
        <v>0</v>
      </c>
      <c r="E2436" s="72">
        <f>'Balance N'!M2439</f>
        <v>0</v>
      </c>
      <c r="F2436" s="72">
        <f>'Balance N'!N2439</f>
        <v>0</v>
      </c>
      <c r="G2436" s="72">
        <f>'Balance N'!O2439</f>
        <v>0</v>
      </c>
      <c r="H2436" s="72">
        <f>'Balance N'!P2439</f>
        <v>0</v>
      </c>
      <c r="I2436" s="74">
        <f t="shared" si="38"/>
        <v>0</v>
      </c>
    </row>
    <row r="2437" spans="1:9" ht="15.6">
      <c r="A2437" s="70">
        <f>'Balance N'!I2440</f>
        <v>0</v>
      </c>
      <c r="B2437" s="71">
        <f>'Balance N'!J2440</f>
        <v>0</v>
      </c>
      <c r="C2437" s="72">
        <f>'Balance N'!K2440</f>
        <v>0</v>
      </c>
      <c r="D2437" s="72">
        <f>'Balance N'!L2440</f>
        <v>0</v>
      </c>
      <c r="E2437" s="72">
        <f>'Balance N'!M2440</f>
        <v>0</v>
      </c>
      <c r="F2437" s="72">
        <f>'Balance N'!N2440</f>
        <v>0</v>
      </c>
      <c r="G2437" s="72">
        <f>'Balance N'!O2440</f>
        <v>0</v>
      </c>
      <c r="H2437" s="72">
        <f>'Balance N'!P2440</f>
        <v>0</v>
      </c>
      <c r="I2437" s="74">
        <f t="shared" si="38"/>
        <v>0</v>
      </c>
    </row>
    <row r="2438" spans="1:9" ht="15.6">
      <c r="A2438" s="70">
        <f>'Balance N'!I2441</f>
        <v>0</v>
      </c>
      <c r="B2438" s="71">
        <f>'Balance N'!J2441</f>
        <v>0</v>
      </c>
      <c r="C2438" s="72">
        <f>'Balance N'!K2441</f>
        <v>0</v>
      </c>
      <c r="D2438" s="72">
        <f>'Balance N'!L2441</f>
        <v>0</v>
      </c>
      <c r="E2438" s="72">
        <f>'Balance N'!M2441</f>
        <v>0</v>
      </c>
      <c r="F2438" s="72">
        <f>'Balance N'!N2441</f>
        <v>0</v>
      </c>
      <c r="G2438" s="72">
        <f>'Balance N'!O2441</f>
        <v>0</v>
      </c>
      <c r="H2438" s="72">
        <f>'Balance N'!P2441</f>
        <v>0</v>
      </c>
      <c r="I2438" s="74">
        <f t="shared" si="38"/>
        <v>0</v>
      </c>
    </row>
    <row r="2439" spans="1:9" ht="15.6">
      <c r="A2439" s="70">
        <f>'Balance N'!I2442</f>
        <v>0</v>
      </c>
      <c r="B2439" s="71">
        <f>'Balance N'!J2442</f>
        <v>0</v>
      </c>
      <c r="C2439" s="72">
        <f>'Balance N'!K2442</f>
        <v>0</v>
      </c>
      <c r="D2439" s="72">
        <f>'Balance N'!L2442</f>
        <v>0</v>
      </c>
      <c r="E2439" s="72">
        <f>'Balance N'!M2442</f>
        <v>0</v>
      </c>
      <c r="F2439" s="72">
        <f>'Balance N'!N2442</f>
        <v>0</v>
      </c>
      <c r="G2439" s="72">
        <f>'Balance N'!O2442</f>
        <v>0</v>
      </c>
      <c r="H2439" s="72">
        <f>'Balance N'!P2442</f>
        <v>0</v>
      </c>
      <c r="I2439" s="74">
        <f t="shared" si="38"/>
        <v>0</v>
      </c>
    </row>
    <row r="2440" spans="1:9" ht="15.6">
      <c r="A2440" s="70">
        <f>'Balance N'!I2443</f>
        <v>0</v>
      </c>
      <c r="B2440" s="71">
        <f>'Balance N'!J2443</f>
        <v>0</v>
      </c>
      <c r="C2440" s="72">
        <f>'Balance N'!K2443</f>
        <v>0</v>
      </c>
      <c r="D2440" s="72">
        <f>'Balance N'!L2443</f>
        <v>0</v>
      </c>
      <c r="E2440" s="72">
        <f>'Balance N'!M2443</f>
        <v>0</v>
      </c>
      <c r="F2440" s="72">
        <f>'Balance N'!N2443</f>
        <v>0</v>
      </c>
      <c r="G2440" s="72">
        <f>'Balance N'!O2443</f>
        <v>0</v>
      </c>
      <c r="H2440" s="72">
        <f>'Balance N'!P2443</f>
        <v>0</v>
      </c>
      <c r="I2440" s="74">
        <f t="shared" si="38"/>
        <v>0</v>
      </c>
    </row>
    <row r="2441" spans="1:9" ht="15.6">
      <c r="A2441" s="70">
        <f>'Balance N'!I2444</f>
        <v>0</v>
      </c>
      <c r="B2441" s="71">
        <f>'Balance N'!J2444</f>
        <v>0</v>
      </c>
      <c r="C2441" s="72">
        <f>'Balance N'!K2444</f>
        <v>0</v>
      </c>
      <c r="D2441" s="72">
        <f>'Balance N'!L2444</f>
        <v>0</v>
      </c>
      <c r="E2441" s="72">
        <f>'Balance N'!M2444</f>
        <v>0</v>
      </c>
      <c r="F2441" s="72">
        <f>'Balance N'!N2444</f>
        <v>0</v>
      </c>
      <c r="G2441" s="72">
        <f>'Balance N'!O2444</f>
        <v>0</v>
      </c>
      <c r="H2441" s="72">
        <f>'Balance N'!P2444</f>
        <v>0</v>
      </c>
      <c r="I2441" s="74">
        <f t="shared" si="38"/>
        <v>0</v>
      </c>
    </row>
    <row r="2442" spans="1:9" ht="15.6">
      <c r="A2442" s="70">
        <f>'Balance N'!I2445</f>
        <v>0</v>
      </c>
      <c r="B2442" s="71">
        <f>'Balance N'!J2445</f>
        <v>0</v>
      </c>
      <c r="C2442" s="72">
        <f>'Balance N'!K2445</f>
        <v>0</v>
      </c>
      <c r="D2442" s="72">
        <f>'Balance N'!L2445</f>
        <v>0</v>
      </c>
      <c r="E2442" s="72">
        <f>'Balance N'!M2445</f>
        <v>0</v>
      </c>
      <c r="F2442" s="72">
        <f>'Balance N'!N2445</f>
        <v>0</v>
      </c>
      <c r="G2442" s="72">
        <f>'Balance N'!O2445</f>
        <v>0</v>
      </c>
      <c r="H2442" s="72">
        <f>'Balance N'!P2445</f>
        <v>0</v>
      </c>
      <c r="I2442" s="74">
        <f t="shared" si="38"/>
        <v>0</v>
      </c>
    </row>
    <row r="2443" spans="1:9" ht="15.6">
      <c r="A2443" s="70">
        <f>'Balance N'!I2446</f>
        <v>0</v>
      </c>
      <c r="B2443" s="71">
        <f>'Balance N'!J2446</f>
        <v>0</v>
      </c>
      <c r="C2443" s="72">
        <f>'Balance N'!K2446</f>
        <v>0</v>
      </c>
      <c r="D2443" s="72">
        <f>'Balance N'!L2446</f>
        <v>0</v>
      </c>
      <c r="E2443" s="72">
        <f>'Balance N'!M2446</f>
        <v>0</v>
      </c>
      <c r="F2443" s="72">
        <f>'Balance N'!N2446</f>
        <v>0</v>
      </c>
      <c r="G2443" s="72">
        <f>'Balance N'!O2446</f>
        <v>0</v>
      </c>
      <c r="H2443" s="72">
        <f>'Balance N'!P2446</f>
        <v>0</v>
      </c>
      <c r="I2443" s="74">
        <f t="shared" si="38"/>
        <v>0</v>
      </c>
    </row>
    <row r="2444" spans="1:9" ht="15.6">
      <c r="A2444" s="70">
        <f>'Balance N'!I2447</f>
        <v>0</v>
      </c>
      <c r="B2444" s="71">
        <f>'Balance N'!J2447</f>
        <v>0</v>
      </c>
      <c r="C2444" s="72">
        <f>'Balance N'!K2447</f>
        <v>0</v>
      </c>
      <c r="D2444" s="72">
        <f>'Balance N'!L2447</f>
        <v>0</v>
      </c>
      <c r="E2444" s="72">
        <f>'Balance N'!M2447</f>
        <v>0</v>
      </c>
      <c r="F2444" s="72">
        <f>'Balance N'!N2447</f>
        <v>0</v>
      </c>
      <c r="G2444" s="72">
        <f>'Balance N'!O2447</f>
        <v>0</v>
      </c>
      <c r="H2444" s="72">
        <f>'Balance N'!P2447</f>
        <v>0</v>
      </c>
      <c r="I2444" s="74">
        <f t="shared" si="38"/>
        <v>0</v>
      </c>
    </row>
    <row r="2445" spans="1:9" ht="15.6">
      <c r="A2445" s="70">
        <f>'Balance N'!I2448</f>
        <v>0</v>
      </c>
      <c r="B2445" s="71">
        <f>'Balance N'!J2448</f>
        <v>0</v>
      </c>
      <c r="C2445" s="72">
        <f>'Balance N'!K2448</f>
        <v>0</v>
      </c>
      <c r="D2445" s="72">
        <f>'Balance N'!L2448</f>
        <v>0</v>
      </c>
      <c r="E2445" s="72">
        <f>'Balance N'!M2448</f>
        <v>0</v>
      </c>
      <c r="F2445" s="72">
        <f>'Balance N'!N2448</f>
        <v>0</v>
      </c>
      <c r="G2445" s="72">
        <f>'Balance N'!O2448</f>
        <v>0</v>
      </c>
      <c r="H2445" s="72">
        <f>'Balance N'!P2448</f>
        <v>0</v>
      </c>
      <c r="I2445" s="74">
        <f t="shared" si="38"/>
        <v>0</v>
      </c>
    </row>
    <row r="2446" spans="1:9" ht="15.6">
      <c r="A2446" s="70">
        <f>'Balance N'!I2449</f>
        <v>0</v>
      </c>
      <c r="B2446" s="71">
        <f>'Balance N'!J2449</f>
        <v>0</v>
      </c>
      <c r="C2446" s="72">
        <f>'Balance N'!K2449</f>
        <v>0</v>
      </c>
      <c r="D2446" s="72">
        <f>'Balance N'!L2449</f>
        <v>0</v>
      </c>
      <c r="E2446" s="72">
        <f>'Balance N'!M2449</f>
        <v>0</v>
      </c>
      <c r="F2446" s="72">
        <f>'Balance N'!N2449</f>
        <v>0</v>
      </c>
      <c r="G2446" s="72">
        <f>'Balance N'!O2449</f>
        <v>0</v>
      </c>
      <c r="H2446" s="72">
        <f>'Balance N'!P2449</f>
        <v>0</v>
      </c>
      <c r="I2446" s="74">
        <f t="shared" si="38"/>
        <v>0</v>
      </c>
    </row>
    <row r="2447" spans="1:9" ht="15.6">
      <c r="A2447" s="70">
        <f>'Balance N'!I2450</f>
        <v>0</v>
      </c>
      <c r="B2447" s="71">
        <f>'Balance N'!J2450</f>
        <v>0</v>
      </c>
      <c r="C2447" s="72">
        <f>'Balance N'!K2450</f>
        <v>0</v>
      </c>
      <c r="D2447" s="72">
        <f>'Balance N'!L2450</f>
        <v>0</v>
      </c>
      <c r="E2447" s="72">
        <f>'Balance N'!M2450</f>
        <v>0</v>
      </c>
      <c r="F2447" s="72">
        <f>'Balance N'!N2450</f>
        <v>0</v>
      </c>
      <c r="G2447" s="72">
        <f>'Balance N'!O2450</f>
        <v>0</v>
      </c>
      <c r="H2447" s="72">
        <f>'Balance N'!P2450</f>
        <v>0</v>
      </c>
      <c r="I2447" s="74">
        <f t="shared" si="38"/>
        <v>0</v>
      </c>
    </row>
    <row r="2448" spans="1:9" ht="15.6">
      <c r="A2448" s="70">
        <f>'Balance N'!I2451</f>
        <v>0</v>
      </c>
      <c r="B2448" s="71">
        <f>'Balance N'!J2451</f>
        <v>0</v>
      </c>
      <c r="C2448" s="72">
        <f>'Balance N'!K2451</f>
        <v>0</v>
      </c>
      <c r="D2448" s="72">
        <f>'Balance N'!L2451</f>
        <v>0</v>
      </c>
      <c r="E2448" s="72">
        <f>'Balance N'!M2451</f>
        <v>0</v>
      </c>
      <c r="F2448" s="72">
        <f>'Balance N'!N2451</f>
        <v>0</v>
      </c>
      <c r="G2448" s="72">
        <f>'Balance N'!O2451</f>
        <v>0</v>
      </c>
      <c r="H2448" s="72">
        <f>'Balance N'!P2451</f>
        <v>0</v>
      </c>
      <c r="I2448" s="74">
        <f t="shared" si="38"/>
        <v>0</v>
      </c>
    </row>
    <row r="2449" spans="1:9" ht="15.6">
      <c r="A2449" s="70">
        <f>'Balance N'!I2452</f>
        <v>0</v>
      </c>
      <c r="B2449" s="71">
        <f>'Balance N'!J2452</f>
        <v>0</v>
      </c>
      <c r="C2449" s="72">
        <f>'Balance N'!K2452</f>
        <v>0</v>
      </c>
      <c r="D2449" s="72">
        <f>'Balance N'!L2452</f>
        <v>0</v>
      </c>
      <c r="E2449" s="72">
        <f>'Balance N'!M2452</f>
        <v>0</v>
      </c>
      <c r="F2449" s="72">
        <f>'Balance N'!N2452</f>
        <v>0</v>
      </c>
      <c r="G2449" s="72">
        <f>'Balance N'!O2452</f>
        <v>0</v>
      </c>
      <c r="H2449" s="72">
        <f>'Balance N'!P2452</f>
        <v>0</v>
      </c>
      <c r="I2449" s="74">
        <f t="shared" si="38"/>
        <v>0</v>
      </c>
    </row>
    <row r="2450" spans="1:9" ht="15.6">
      <c r="A2450" s="70">
        <f>'Balance N'!I2453</f>
        <v>0</v>
      </c>
      <c r="B2450" s="71">
        <f>'Balance N'!J2453</f>
        <v>0</v>
      </c>
      <c r="C2450" s="72">
        <f>'Balance N'!K2453</f>
        <v>0</v>
      </c>
      <c r="D2450" s="72">
        <f>'Balance N'!L2453</f>
        <v>0</v>
      </c>
      <c r="E2450" s="72">
        <f>'Balance N'!M2453</f>
        <v>0</v>
      </c>
      <c r="F2450" s="72">
        <f>'Balance N'!N2453</f>
        <v>0</v>
      </c>
      <c r="G2450" s="72">
        <f>'Balance N'!O2453</f>
        <v>0</v>
      </c>
      <c r="H2450" s="72">
        <f>'Balance N'!P2453</f>
        <v>0</v>
      </c>
      <c r="I2450" s="74">
        <f t="shared" si="38"/>
        <v>0</v>
      </c>
    </row>
    <row r="2451" spans="1:9" ht="15.6">
      <c r="A2451" s="70">
        <f>'Balance N'!I2454</f>
        <v>0</v>
      </c>
      <c r="B2451" s="71">
        <f>'Balance N'!J2454</f>
        <v>0</v>
      </c>
      <c r="C2451" s="72">
        <f>'Balance N'!K2454</f>
        <v>0</v>
      </c>
      <c r="D2451" s="72">
        <f>'Balance N'!L2454</f>
        <v>0</v>
      </c>
      <c r="E2451" s="72">
        <f>'Balance N'!M2454</f>
        <v>0</v>
      </c>
      <c r="F2451" s="72">
        <f>'Balance N'!N2454</f>
        <v>0</v>
      </c>
      <c r="G2451" s="72">
        <f>'Balance N'!O2454</f>
        <v>0</v>
      </c>
      <c r="H2451" s="72">
        <f>'Balance N'!P2454</f>
        <v>0</v>
      </c>
      <c r="I2451" s="74">
        <f t="shared" si="38"/>
        <v>0</v>
      </c>
    </row>
    <row r="2452" spans="1:9" ht="15.6">
      <c r="A2452" s="70">
        <f>'Balance N'!I2455</f>
        <v>0</v>
      </c>
      <c r="B2452" s="71">
        <f>'Balance N'!J2455</f>
        <v>0</v>
      </c>
      <c r="C2452" s="72">
        <f>'Balance N'!K2455</f>
        <v>0</v>
      </c>
      <c r="D2452" s="72">
        <f>'Balance N'!L2455</f>
        <v>0</v>
      </c>
      <c r="E2452" s="72">
        <f>'Balance N'!M2455</f>
        <v>0</v>
      </c>
      <c r="F2452" s="72">
        <f>'Balance N'!N2455</f>
        <v>0</v>
      </c>
      <c r="G2452" s="72">
        <f>'Balance N'!O2455</f>
        <v>0</v>
      </c>
      <c r="H2452" s="72">
        <f>'Balance N'!P2455</f>
        <v>0</v>
      </c>
      <c r="I2452" s="74">
        <f t="shared" si="38"/>
        <v>0</v>
      </c>
    </row>
    <row r="2453" spans="1:9" ht="15.6">
      <c r="A2453" s="70">
        <f>'Balance N'!I2456</f>
        <v>0</v>
      </c>
      <c r="B2453" s="71">
        <f>'Balance N'!J2456</f>
        <v>0</v>
      </c>
      <c r="C2453" s="72">
        <f>'Balance N'!K2456</f>
        <v>0</v>
      </c>
      <c r="D2453" s="72">
        <f>'Balance N'!L2456</f>
        <v>0</v>
      </c>
      <c r="E2453" s="72">
        <f>'Balance N'!M2456</f>
        <v>0</v>
      </c>
      <c r="F2453" s="72">
        <f>'Balance N'!N2456</f>
        <v>0</v>
      </c>
      <c r="G2453" s="72">
        <f>'Balance N'!O2456</f>
        <v>0</v>
      </c>
      <c r="H2453" s="72">
        <f>'Balance N'!P2456</f>
        <v>0</v>
      </c>
      <c r="I2453" s="74">
        <f t="shared" si="38"/>
        <v>0</v>
      </c>
    </row>
    <row r="2454" spans="1:9" ht="15.6">
      <c r="A2454" s="70">
        <f>'Balance N'!I2457</f>
        <v>0</v>
      </c>
      <c r="B2454" s="71">
        <f>'Balance N'!J2457</f>
        <v>0</v>
      </c>
      <c r="C2454" s="72">
        <f>'Balance N'!K2457</f>
        <v>0</v>
      </c>
      <c r="D2454" s="72">
        <f>'Balance N'!L2457</f>
        <v>0</v>
      </c>
      <c r="E2454" s="72">
        <f>'Balance N'!M2457</f>
        <v>0</v>
      </c>
      <c r="F2454" s="72">
        <f>'Balance N'!N2457</f>
        <v>0</v>
      </c>
      <c r="G2454" s="72">
        <f>'Balance N'!O2457</f>
        <v>0</v>
      </c>
      <c r="H2454" s="72">
        <f>'Balance N'!P2457</f>
        <v>0</v>
      </c>
      <c r="I2454" s="74">
        <f t="shared" si="38"/>
        <v>0</v>
      </c>
    </row>
    <row r="2455" spans="1:9" ht="15.6">
      <c r="A2455" s="70">
        <f>'Balance N'!I2458</f>
        <v>0</v>
      </c>
      <c r="B2455" s="71">
        <f>'Balance N'!J2458</f>
        <v>0</v>
      </c>
      <c r="C2455" s="72">
        <f>'Balance N'!K2458</f>
        <v>0</v>
      </c>
      <c r="D2455" s="72">
        <f>'Balance N'!L2458</f>
        <v>0</v>
      </c>
      <c r="E2455" s="72">
        <f>'Balance N'!M2458</f>
        <v>0</v>
      </c>
      <c r="F2455" s="72">
        <f>'Balance N'!N2458</f>
        <v>0</v>
      </c>
      <c r="G2455" s="72">
        <f>'Balance N'!O2458</f>
        <v>0</v>
      </c>
      <c r="H2455" s="72">
        <f>'Balance N'!P2458</f>
        <v>0</v>
      </c>
      <c r="I2455" s="74">
        <f t="shared" si="38"/>
        <v>0</v>
      </c>
    </row>
    <row r="2456" spans="1:9" ht="15.6">
      <c r="A2456" s="70">
        <f>'Balance N'!I2459</f>
        <v>0</v>
      </c>
      <c r="B2456" s="71">
        <f>'Balance N'!J2459</f>
        <v>0</v>
      </c>
      <c r="C2456" s="72">
        <f>'Balance N'!K2459</f>
        <v>0</v>
      </c>
      <c r="D2456" s="72">
        <f>'Balance N'!L2459</f>
        <v>0</v>
      </c>
      <c r="E2456" s="72">
        <f>'Balance N'!M2459</f>
        <v>0</v>
      </c>
      <c r="F2456" s="72">
        <f>'Balance N'!N2459</f>
        <v>0</v>
      </c>
      <c r="G2456" s="72">
        <f>'Balance N'!O2459</f>
        <v>0</v>
      </c>
      <c r="H2456" s="72">
        <f>'Balance N'!P2459</f>
        <v>0</v>
      </c>
      <c r="I2456" s="74">
        <f t="shared" si="38"/>
        <v>0</v>
      </c>
    </row>
    <row r="2457" spans="1:9" ht="15.6">
      <c r="A2457" s="70">
        <f>'Balance N'!I2460</f>
        <v>0</v>
      </c>
      <c r="B2457" s="71">
        <f>'Balance N'!J2460</f>
        <v>0</v>
      </c>
      <c r="C2457" s="72">
        <f>'Balance N'!K2460</f>
        <v>0</v>
      </c>
      <c r="D2457" s="72">
        <f>'Balance N'!L2460</f>
        <v>0</v>
      </c>
      <c r="E2457" s="72">
        <f>'Balance N'!M2460</f>
        <v>0</v>
      </c>
      <c r="F2457" s="72">
        <f>'Balance N'!N2460</f>
        <v>0</v>
      </c>
      <c r="G2457" s="72">
        <f>'Balance N'!O2460</f>
        <v>0</v>
      </c>
      <c r="H2457" s="72">
        <f>'Balance N'!P2460</f>
        <v>0</v>
      </c>
      <c r="I2457" s="74">
        <f t="shared" si="38"/>
        <v>0</v>
      </c>
    </row>
    <row r="2458" spans="1:9" ht="15.6">
      <c r="A2458" s="70">
        <f>'Balance N'!I2461</f>
        <v>0</v>
      </c>
      <c r="B2458" s="71">
        <f>'Balance N'!J2461</f>
        <v>0</v>
      </c>
      <c r="C2458" s="72">
        <f>'Balance N'!K2461</f>
        <v>0</v>
      </c>
      <c r="D2458" s="72">
        <f>'Balance N'!L2461</f>
        <v>0</v>
      </c>
      <c r="E2458" s="72">
        <f>'Balance N'!M2461</f>
        <v>0</v>
      </c>
      <c r="F2458" s="72">
        <f>'Balance N'!N2461</f>
        <v>0</v>
      </c>
      <c r="G2458" s="72">
        <f>'Balance N'!O2461</f>
        <v>0</v>
      </c>
      <c r="H2458" s="72">
        <f>'Balance N'!P2461</f>
        <v>0</v>
      </c>
      <c r="I2458" s="74">
        <f t="shared" si="38"/>
        <v>0</v>
      </c>
    </row>
    <row r="2459" spans="1:9" ht="15.6">
      <c r="A2459" s="70">
        <f>'Balance N'!I2462</f>
        <v>0</v>
      </c>
      <c r="B2459" s="71">
        <f>'Balance N'!J2462</f>
        <v>0</v>
      </c>
      <c r="C2459" s="72">
        <f>'Balance N'!K2462</f>
        <v>0</v>
      </c>
      <c r="D2459" s="72">
        <f>'Balance N'!L2462</f>
        <v>0</v>
      </c>
      <c r="E2459" s="72">
        <f>'Balance N'!M2462</f>
        <v>0</v>
      </c>
      <c r="F2459" s="72">
        <f>'Balance N'!N2462</f>
        <v>0</v>
      </c>
      <c r="G2459" s="72">
        <f>'Balance N'!O2462</f>
        <v>0</v>
      </c>
      <c r="H2459" s="72">
        <f>'Balance N'!P2462</f>
        <v>0</v>
      </c>
      <c r="I2459" s="74">
        <f t="shared" si="38"/>
        <v>0</v>
      </c>
    </row>
    <row r="2460" spans="1:9" ht="15.6">
      <c r="A2460" s="70">
        <f>'Balance N'!I2463</f>
        <v>0</v>
      </c>
      <c r="B2460" s="71">
        <f>'Balance N'!J2463</f>
        <v>0</v>
      </c>
      <c r="C2460" s="72">
        <f>'Balance N'!K2463</f>
        <v>0</v>
      </c>
      <c r="D2460" s="72">
        <f>'Balance N'!L2463</f>
        <v>0</v>
      </c>
      <c r="E2460" s="72">
        <f>'Balance N'!M2463</f>
        <v>0</v>
      </c>
      <c r="F2460" s="72">
        <f>'Balance N'!N2463</f>
        <v>0</v>
      </c>
      <c r="G2460" s="72">
        <f>'Balance N'!O2463</f>
        <v>0</v>
      </c>
      <c r="H2460" s="72">
        <f>'Balance N'!P2463</f>
        <v>0</v>
      </c>
      <c r="I2460" s="74">
        <f t="shared" si="38"/>
        <v>0</v>
      </c>
    </row>
    <row r="2461" spans="1:9" ht="15.6">
      <c r="A2461" s="70">
        <f>'Balance N'!I2464</f>
        <v>0</v>
      </c>
      <c r="B2461" s="71">
        <f>'Balance N'!J2464</f>
        <v>0</v>
      </c>
      <c r="C2461" s="72">
        <f>'Balance N'!K2464</f>
        <v>0</v>
      </c>
      <c r="D2461" s="72">
        <f>'Balance N'!L2464</f>
        <v>0</v>
      </c>
      <c r="E2461" s="72">
        <f>'Balance N'!M2464</f>
        <v>0</v>
      </c>
      <c r="F2461" s="72">
        <f>'Balance N'!N2464</f>
        <v>0</v>
      </c>
      <c r="G2461" s="72">
        <f>'Balance N'!O2464</f>
        <v>0</v>
      </c>
      <c r="H2461" s="72">
        <f>'Balance N'!P2464</f>
        <v>0</v>
      </c>
      <c r="I2461" s="74">
        <f t="shared" si="38"/>
        <v>0</v>
      </c>
    </row>
    <row r="2462" spans="1:9" ht="15.6">
      <c r="A2462" s="70">
        <f>'Balance N'!I2465</f>
        <v>0</v>
      </c>
      <c r="B2462" s="71">
        <f>'Balance N'!J2465</f>
        <v>0</v>
      </c>
      <c r="C2462" s="72">
        <f>'Balance N'!K2465</f>
        <v>0</v>
      </c>
      <c r="D2462" s="72">
        <f>'Balance N'!L2465</f>
        <v>0</v>
      </c>
      <c r="E2462" s="72">
        <f>'Balance N'!M2465</f>
        <v>0</v>
      </c>
      <c r="F2462" s="72">
        <f>'Balance N'!N2465</f>
        <v>0</v>
      </c>
      <c r="G2462" s="72">
        <f>'Balance N'!O2465</f>
        <v>0</v>
      </c>
      <c r="H2462" s="72">
        <f>'Balance N'!P2465</f>
        <v>0</v>
      </c>
      <c r="I2462" s="74">
        <f t="shared" si="38"/>
        <v>0</v>
      </c>
    </row>
    <row r="2463" spans="1:9" ht="15.6">
      <c r="A2463" s="70">
        <f>'Balance N'!I2466</f>
        <v>0</v>
      </c>
      <c r="B2463" s="71">
        <f>'Balance N'!J2466</f>
        <v>0</v>
      </c>
      <c r="C2463" s="72">
        <f>'Balance N'!K2466</f>
        <v>0</v>
      </c>
      <c r="D2463" s="72">
        <f>'Balance N'!L2466</f>
        <v>0</v>
      </c>
      <c r="E2463" s="72">
        <f>'Balance N'!M2466</f>
        <v>0</v>
      </c>
      <c r="F2463" s="72">
        <f>'Balance N'!N2466</f>
        <v>0</v>
      </c>
      <c r="G2463" s="72">
        <f>'Balance N'!O2466</f>
        <v>0</v>
      </c>
      <c r="H2463" s="72">
        <f>'Balance N'!P2466</f>
        <v>0</v>
      </c>
      <c r="I2463" s="74">
        <f t="shared" si="38"/>
        <v>0</v>
      </c>
    </row>
    <row r="2464" spans="1:9" ht="15.6">
      <c r="A2464" s="70">
        <f>'Balance N'!I2467</f>
        <v>0</v>
      </c>
      <c r="B2464" s="71">
        <f>'Balance N'!J2467</f>
        <v>0</v>
      </c>
      <c r="C2464" s="72">
        <f>'Balance N'!K2467</f>
        <v>0</v>
      </c>
      <c r="D2464" s="72">
        <f>'Balance N'!L2467</f>
        <v>0</v>
      </c>
      <c r="E2464" s="72">
        <f>'Balance N'!M2467</f>
        <v>0</v>
      </c>
      <c r="F2464" s="72">
        <f>'Balance N'!N2467</f>
        <v>0</v>
      </c>
      <c r="G2464" s="72">
        <f>'Balance N'!O2467</f>
        <v>0</v>
      </c>
      <c r="H2464" s="72">
        <f>'Balance N'!P2467</f>
        <v>0</v>
      </c>
      <c r="I2464" s="74">
        <f t="shared" si="38"/>
        <v>0</v>
      </c>
    </row>
    <row r="2465" spans="1:9" ht="15.6">
      <c r="A2465" s="70">
        <f>'Balance N'!I2468</f>
        <v>0</v>
      </c>
      <c r="B2465" s="71">
        <f>'Balance N'!J2468</f>
        <v>0</v>
      </c>
      <c r="C2465" s="72">
        <f>'Balance N'!K2468</f>
        <v>0</v>
      </c>
      <c r="D2465" s="72">
        <f>'Balance N'!L2468</f>
        <v>0</v>
      </c>
      <c r="E2465" s="72">
        <f>'Balance N'!M2468</f>
        <v>0</v>
      </c>
      <c r="F2465" s="72">
        <f>'Balance N'!N2468</f>
        <v>0</v>
      </c>
      <c r="G2465" s="72">
        <f>'Balance N'!O2468</f>
        <v>0</v>
      </c>
      <c r="H2465" s="72">
        <f>'Balance N'!P2468</f>
        <v>0</v>
      </c>
      <c r="I2465" s="74">
        <f t="shared" si="38"/>
        <v>0</v>
      </c>
    </row>
    <row r="2466" spans="1:9" ht="15.6">
      <c r="A2466" s="70">
        <f>'Balance N'!I2469</f>
        <v>0</v>
      </c>
      <c r="B2466" s="71">
        <f>'Balance N'!J2469</f>
        <v>0</v>
      </c>
      <c r="C2466" s="72">
        <f>'Balance N'!K2469</f>
        <v>0</v>
      </c>
      <c r="D2466" s="72">
        <f>'Balance N'!L2469</f>
        <v>0</v>
      </c>
      <c r="E2466" s="72">
        <f>'Balance N'!M2469</f>
        <v>0</v>
      </c>
      <c r="F2466" s="72">
        <f>'Balance N'!N2469</f>
        <v>0</v>
      </c>
      <c r="G2466" s="72">
        <f>'Balance N'!O2469</f>
        <v>0</v>
      </c>
      <c r="H2466" s="72">
        <f>'Balance N'!P2469</f>
        <v>0</v>
      </c>
      <c r="I2466" s="74">
        <f t="shared" si="38"/>
        <v>0</v>
      </c>
    </row>
    <row r="2467" spans="1:9" ht="15.6">
      <c r="A2467" s="70">
        <f>'Balance N'!I2470</f>
        <v>0</v>
      </c>
      <c r="B2467" s="71">
        <f>'Balance N'!J2470</f>
        <v>0</v>
      </c>
      <c r="C2467" s="72">
        <f>'Balance N'!K2470</f>
        <v>0</v>
      </c>
      <c r="D2467" s="72">
        <f>'Balance N'!L2470</f>
        <v>0</v>
      </c>
      <c r="E2467" s="72">
        <f>'Balance N'!M2470</f>
        <v>0</v>
      </c>
      <c r="F2467" s="72">
        <f>'Balance N'!N2470</f>
        <v>0</v>
      </c>
      <c r="G2467" s="72">
        <f>'Balance N'!O2470</f>
        <v>0</v>
      </c>
      <c r="H2467" s="72">
        <f>'Balance N'!P2470</f>
        <v>0</v>
      </c>
      <c r="I2467" s="74">
        <f t="shared" si="38"/>
        <v>0</v>
      </c>
    </row>
    <row r="2468" spans="1:9" ht="15.6">
      <c r="A2468" s="70">
        <f>'Balance N'!I2471</f>
        <v>0</v>
      </c>
      <c r="B2468" s="71">
        <f>'Balance N'!J2471</f>
        <v>0</v>
      </c>
      <c r="C2468" s="72">
        <f>'Balance N'!K2471</f>
        <v>0</v>
      </c>
      <c r="D2468" s="72">
        <f>'Balance N'!L2471</f>
        <v>0</v>
      </c>
      <c r="E2468" s="72">
        <f>'Balance N'!M2471</f>
        <v>0</v>
      </c>
      <c r="F2468" s="72">
        <f>'Balance N'!N2471</f>
        <v>0</v>
      </c>
      <c r="G2468" s="72">
        <f>'Balance N'!O2471</f>
        <v>0</v>
      </c>
      <c r="H2468" s="72">
        <f>'Balance N'!P2471</f>
        <v>0</v>
      </c>
      <c r="I2468" s="74">
        <f t="shared" si="38"/>
        <v>0</v>
      </c>
    </row>
    <row r="2469" spans="1:9" ht="15.6">
      <c r="A2469" s="70">
        <f>'Balance N'!I2472</f>
        <v>0</v>
      </c>
      <c r="B2469" s="71">
        <f>'Balance N'!J2472</f>
        <v>0</v>
      </c>
      <c r="C2469" s="72">
        <f>'Balance N'!K2472</f>
        <v>0</v>
      </c>
      <c r="D2469" s="72">
        <f>'Balance N'!L2472</f>
        <v>0</v>
      </c>
      <c r="E2469" s="72">
        <f>'Balance N'!M2472</f>
        <v>0</v>
      </c>
      <c r="F2469" s="72">
        <f>'Balance N'!N2472</f>
        <v>0</v>
      </c>
      <c r="G2469" s="72">
        <f>'Balance N'!O2472</f>
        <v>0</v>
      </c>
      <c r="H2469" s="72">
        <f>'Balance N'!P2472</f>
        <v>0</v>
      </c>
      <c r="I2469" s="74">
        <f t="shared" si="38"/>
        <v>0</v>
      </c>
    </row>
    <row r="2470" spans="1:9" ht="15.6">
      <c r="A2470" s="70">
        <f>'Balance N'!I2473</f>
        <v>0</v>
      </c>
      <c r="B2470" s="71">
        <f>'Balance N'!J2473</f>
        <v>0</v>
      </c>
      <c r="C2470" s="72">
        <f>'Balance N'!K2473</f>
        <v>0</v>
      </c>
      <c r="D2470" s="72">
        <f>'Balance N'!L2473</f>
        <v>0</v>
      </c>
      <c r="E2470" s="72">
        <f>'Balance N'!M2473</f>
        <v>0</v>
      </c>
      <c r="F2470" s="72">
        <f>'Balance N'!N2473</f>
        <v>0</v>
      </c>
      <c r="G2470" s="72">
        <f>'Balance N'!O2473</f>
        <v>0</v>
      </c>
      <c r="H2470" s="72">
        <f>'Balance N'!P2473</f>
        <v>0</v>
      </c>
      <c r="I2470" s="74">
        <f t="shared" si="38"/>
        <v>0</v>
      </c>
    </row>
    <row r="2471" spans="1:9" ht="15.6">
      <c r="A2471" s="70">
        <f>'Balance N'!I2474</f>
        <v>0</v>
      </c>
      <c r="B2471" s="71">
        <f>'Balance N'!J2474</f>
        <v>0</v>
      </c>
      <c r="C2471" s="72">
        <f>'Balance N'!K2474</f>
        <v>0</v>
      </c>
      <c r="D2471" s="72">
        <f>'Balance N'!L2474</f>
        <v>0</v>
      </c>
      <c r="E2471" s="72">
        <f>'Balance N'!M2474</f>
        <v>0</v>
      </c>
      <c r="F2471" s="72">
        <f>'Balance N'!N2474</f>
        <v>0</v>
      </c>
      <c r="G2471" s="72">
        <f>'Balance N'!O2474</f>
        <v>0</v>
      </c>
      <c r="H2471" s="72">
        <f>'Balance N'!P2474</f>
        <v>0</v>
      </c>
      <c r="I2471" s="74">
        <f t="shared" si="38"/>
        <v>0</v>
      </c>
    </row>
    <row r="2472" spans="1:9" ht="15.6">
      <c r="A2472" s="70">
        <f>'Balance N'!I2475</f>
        <v>0</v>
      </c>
      <c r="B2472" s="71">
        <f>'Balance N'!J2475</f>
        <v>0</v>
      </c>
      <c r="C2472" s="72">
        <f>'Balance N'!K2475</f>
        <v>0</v>
      </c>
      <c r="D2472" s="72">
        <f>'Balance N'!L2475</f>
        <v>0</v>
      </c>
      <c r="E2472" s="72">
        <f>'Balance N'!M2475</f>
        <v>0</v>
      </c>
      <c r="F2472" s="72">
        <f>'Balance N'!N2475</f>
        <v>0</v>
      </c>
      <c r="G2472" s="72">
        <f>'Balance N'!O2475</f>
        <v>0</v>
      </c>
      <c r="H2472" s="72">
        <f>'Balance N'!P2475</f>
        <v>0</v>
      </c>
      <c r="I2472" s="74">
        <f t="shared" si="38"/>
        <v>0</v>
      </c>
    </row>
    <row r="2473" spans="1:9" ht="15.6">
      <c r="A2473" s="70">
        <f>'Balance N'!I2476</f>
        <v>0</v>
      </c>
      <c r="B2473" s="71">
        <f>'Balance N'!J2476</f>
        <v>0</v>
      </c>
      <c r="C2473" s="72">
        <f>'Balance N'!K2476</f>
        <v>0</v>
      </c>
      <c r="D2473" s="72">
        <f>'Balance N'!L2476</f>
        <v>0</v>
      </c>
      <c r="E2473" s="72">
        <f>'Balance N'!M2476</f>
        <v>0</v>
      </c>
      <c r="F2473" s="72">
        <f>'Balance N'!N2476</f>
        <v>0</v>
      </c>
      <c r="G2473" s="72">
        <f>'Balance N'!O2476</f>
        <v>0</v>
      </c>
      <c r="H2473" s="72">
        <f>'Balance N'!P2476</f>
        <v>0</v>
      </c>
      <c r="I2473" s="74">
        <f t="shared" si="38"/>
        <v>0</v>
      </c>
    </row>
    <row r="2474" spans="1:9" ht="15.6">
      <c r="A2474" s="70">
        <f>'Balance N'!I2477</f>
        <v>0</v>
      </c>
      <c r="B2474" s="71">
        <f>'Balance N'!J2477</f>
        <v>0</v>
      </c>
      <c r="C2474" s="72">
        <f>'Balance N'!K2477</f>
        <v>0</v>
      </c>
      <c r="D2474" s="72">
        <f>'Balance N'!L2477</f>
        <v>0</v>
      </c>
      <c r="E2474" s="72">
        <f>'Balance N'!M2477</f>
        <v>0</v>
      </c>
      <c r="F2474" s="72">
        <f>'Balance N'!N2477</f>
        <v>0</v>
      </c>
      <c r="G2474" s="72">
        <f>'Balance N'!O2477</f>
        <v>0</v>
      </c>
      <c r="H2474" s="72">
        <f>'Balance N'!P2477</f>
        <v>0</v>
      </c>
      <c r="I2474" s="74">
        <f t="shared" si="38"/>
        <v>0</v>
      </c>
    </row>
    <row r="2475" spans="1:9" ht="15.6">
      <c r="A2475" s="70">
        <f>'Balance N'!I2478</f>
        <v>0</v>
      </c>
      <c r="B2475" s="71">
        <f>'Balance N'!J2478</f>
        <v>0</v>
      </c>
      <c r="C2475" s="72">
        <f>'Balance N'!K2478</f>
        <v>0</v>
      </c>
      <c r="D2475" s="72">
        <f>'Balance N'!L2478</f>
        <v>0</v>
      </c>
      <c r="E2475" s="72">
        <f>'Balance N'!M2478</f>
        <v>0</v>
      </c>
      <c r="F2475" s="72">
        <f>'Balance N'!N2478</f>
        <v>0</v>
      </c>
      <c r="G2475" s="72">
        <f>'Balance N'!O2478</f>
        <v>0</v>
      </c>
      <c r="H2475" s="72">
        <f>'Balance N'!P2478</f>
        <v>0</v>
      </c>
      <c r="I2475" s="74">
        <f t="shared" si="38"/>
        <v>0</v>
      </c>
    </row>
    <row r="2476" spans="1:9" ht="15.6">
      <c r="A2476" s="70">
        <f>'Balance N'!I2479</f>
        <v>0</v>
      </c>
      <c r="B2476" s="71">
        <f>'Balance N'!J2479</f>
        <v>0</v>
      </c>
      <c r="C2476" s="72">
        <f>'Balance N'!K2479</f>
        <v>0</v>
      </c>
      <c r="D2476" s="72">
        <f>'Balance N'!L2479</f>
        <v>0</v>
      </c>
      <c r="E2476" s="72">
        <f>'Balance N'!M2479</f>
        <v>0</v>
      </c>
      <c r="F2476" s="72">
        <f>'Balance N'!N2479</f>
        <v>0</v>
      </c>
      <c r="G2476" s="72">
        <f>'Balance N'!O2479</f>
        <v>0</v>
      </c>
      <c r="H2476" s="72">
        <f>'Balance N'!P2479</f>
        <v>0</v>
      </c>
      <c r="I2476" s="74">
        <f t="shared" si="38"/>
        <v>0</v>
      </c>
    </row>
    <row r="2477" spans="1:9" ht="15.6">
      <c r="A2477" s="70">
        <f>'Balance N'!I2480</f>
        <v>0</v>
      </c>
      <c r="B2477" s="71">
        <f>'Balance N'!J2480</f>
        <v>0</v>
      </c>
      <c r="C2477" s="72">
        <f>'Balance N'!K2480</f>
        <v>0</v>
      </c>
      <c r="D2477" s="72">
        <f>'Balance N'!L2480</f>
        <v>0</v>
      </c>
      <c r="E2477" s="72">
        <f>'Balance N'!M2480</f>
        <v>0</v>
      </c>
      <c r="F2477" s="72">
        <f>'Balance N'!N2480</f>
        <v>0</v>
      </c>
      <c r="G2477" s="72">
        <f>'Balance N'!O2480</f>
        <v>0</v>
      </c>
      <c r="H2477" s="72">
        <f>'Balance N'!P2480</f>
        <v>0</v>
      </c>
      <c r="I2477" s="74">
        <f t="shared" si="38"/>
        <v>0</v>
      </c>
    </row>
    <row r="2478" spans="1:9" ht="15.6">
      <c r="A2478" s="70">
        <f>'Balance N'!I2481</f>
        <v>0</v>
      </c>
      <c r="B2478" s="71">
        <f>'Balance N'!J2481</f>
        <v>0</v>
      </c>
      <c r="C2478" s="72">
        <f>'Balance N'!K2481</f>
        <v>0</v>
      </c>
      <c r="D2478" s="72">
        <f>'Balance N'!L2481</f>
        <v>0</v>
      </c>
      <c r="E2478" s="72">
        <f>'Balance N'!M2481</f>
        <v>0</v>
      </c>
      <c r="F2478" s="72">
        <f>'Balance N'!N2481</f>
        <v>0</v>
      </c>
      <c r="G2478" s="72">
        <f>'Balance N'!O2481</f>
        <v>0</v>
      </c>
      <c r="H2478" s="72">
        <f>'Balance N'!P2481</f>
        <v>0</v>
      </c>
      <c r="I2478" s="74">
        <f t="shared" si="38"/>
        <v>0</v>
      </c>
    </row>
    <row r="2479" spans="1:9" ht="15.6">
      <c r="A2479" s="70">
        <f>'Balance N'!I2482</f>
        <v>0</v>
      </c>
      <c r="B2479" s="71">
        <f>'Balance N'!J2482</f>
        <v>0</v>
      </c>
      <c r="C2479" s="72">
        <f>'Balance N'!K2482</f>
        <v>0</v>
      </c>
      <c r="D2479" s="72">
        <f>'Balance N'!L2482</f>
        <v>0</v>
      </c>
      <c r="E2479" s="72">
        <f>'Balance N'!M2482</f>
        <v>0</v>
      </c>
      <c r="F2479" s="72">
        <f>'Balance N'!N2482</f>
        <v>0</v>
      </c>
      <c r="G2479" s="72">
        <f>'Balance N'!O2482</f>
        <v>0</v>
      </c>
      <c r="H2479" s="72">
        <f>'Balance N'!P2482</f>
        <v>0</v>
      </c>
      <c r="I2479" s="74">
        <f t="shared" si="38"/>
        <v>0</v>
      </c>
    </row>
    <row r="2480" spans="1:9" ht="15.6">
      <c r="A2480" s="70">
        <f>'Balance N'!I2483</f>
        <v>0</v>
      </c>
      <c r="B2480" s="71">
        <f>'Balance N'!J2483</f>
        <v>0</v>
      </c>
      <c r="C2480" s="72">
        <f>'Balance N'!K2483</f>
        <v>0</v>
      </c>
      <c r="D2480" s="72">
        <f>'Balance N'!L2483</f>
        <v>0</v>
      </c>
      <c r="E2480" s="72">
        <f>'Balance N'!M2483</f>
        <v>0</v>
      </c>
      <c r="F2480" s="72">
        <f>'Balance N'!N2483</f>
        <v>0</v>
      </c>
      <c r="G2480" s="72">
        <f>'Balance N'!O2483</f>
        <v>0</v>
      </c>
      <c r="H2480" s="72">
        <f>'Balance N'!P2483</f>
        <v>0</v>
      </c>
      <c r="I2480" s="74">
        <f t="shared" si="38"/>
        <v>0</v>
      </c>
    </row>
    <row r="2481" spans="1:9" ht="15.6">
      <c r="A2481" s="70">
        <f>'Balance N'!I2484</f>
        <v>0</v>
      </c>
      <c r="B2481" s="71">
        <f>'Balance N'!J2484</f>
        <v>0</v>
      </c>
      <c r="C2481" s="72">
        <f>'Balance N'!K2484</f>
        <v>0</v>
      </c>
      <c r="D2481" s="72">
        <f>'Balance N'!L2484</f>
        <v>0</v>
      </c>
      <c r="E2481" s="72">
        <f>'Balance N'!M2484</f>
        <v>0</v>
      </c>
      <c r="F2481" s="72">
        <f>'Balance N'!N2484</f>
        <v>0</v>
      </c>
      <c r="G2481" s="72">
        <f>'Balance N'!O2484</f>
        <v>0</v>
      </c>
      <c r="H2481" s="72">
        <f>'Balance N'!P2484</f>
        <v>0</v>
      </c>
      <c r="I2481" s="74">
        <f t="shared" si="38"/>
        <v>0</v>
      </c>
    </row>
    <row r="2482" spans="1:9" ht="15.6">
      <c r="A2482" s="70">
        <f>'Balance N'!I2485</f>
        <v>0</v>
      </c>
      <c r="B2482" s="71">
        <f>'Balance N'!J2485</f>
        <v>0</v>
      </c>
      <c r="C2482" s="72">
        <f>'Balance N'!K2485</f>
        <v>0</v>
      </c>
      <c r="D2482" s="72">
        <f>'Balance N'!L2485</f>
        <v>0</v>
      </c>
      <c r="E2482" s="72">
        <f>'Balance N'!M2485</f>
        <v>0</v>
      </c>
      <c r="F2482" s="72">
        <f>'Balance N'!N2485</f>
        <v>0</v>
      </c>
      <c r="G2482" s="72">
        <f>'Balance N'!O2485</f>
        <v>0</v>
      </c>
      <c r="H2482" s="72">
        <f>'Balance N'!P2485</f>
        <v>0</v>
      </c>
      <c r="I2482" s="74">
        <f t="shared" si="38"/>
        <v>0</v>
      </c>
    </row>
    <row r="2483" spans="1:9" ht="15.6">
      <c r="A2483" s="70">
        <f>'Balance N'!I2486</f>
        <v>0</v>
      </c>
      <c r="B2483" s="71">
        <f>'Balance N'!J2486</f>
        <v>0</v>
      </c>
      <c r="C2483" s="72">
        <f>'Balance N'!K2486</f>
        <v>0</v>
      </c>
      <c r="D2483" s="72">
        <f>'Balance N'!L2486</f>
        <v>0</v>
      </c>
      <c r="E2483" s="72">
        <f>'Balance N'!M2486</f>
        <v>0</v>
      </c>
      <c r="F2483" s="72">
        <f>'Balance N'!N2486</f>
        <v>0</v>
      </c>
      <c r="G2483" s="72">
        <f>'Balance N'!O2486</f>
        <v>0</v>
      </c>
      <c r="H2483" s="72">
        <f>'Balance N'!P2486</f>
        <v>0</v>
      </c>
      <c r="I2483" s="74">
        <f t="shared" si="38"/>
        <v>0</v>
      </c>
    </row>
    <row r="2484" spans="1:9" ht="15.6">
      <c r="A2484" s="70">
        <f>'Balance N'!I2487</f>
        <v>0</v>
      </c>
      <c r="B2484" s="71">
        <f>'Balance N'!J2487</f>
        <v>0</v>
      </c>
      <c r="C2484" s="72">
        <f>'Balance N'!K2487</f>
        <v>0</v>
      </c>
      <c r="D2484" s="72">
        <f>'Balance N'!L2487</f>
        <v>0</v>
      </c>
      <c r="E2484" s="72">
        <f>'Balance N'!M2487</f>
        <v>0</v>
      </c>
      <c r="F2484" s="72">
        <f>'Balance N'!N2487</f>
        <v>0</v>
      </c>
      <c r="G2484" s="72">
        <f>'Balance N'!O2487</f>
        <v>0</v>
      </c>
      <c r="H2484" s="72">
        <f>'Balance N'!P2487</f>
        <v>0</v>
      </c>
      <c r="I2484" s="74">
        <f t="shared" si="38"/>
        <v>0</v>
      </c>
    </row>
    <row r="2485" spans="1:9" ht="15.6">
      <c r="A2485" s="70">
        <f>'Balance N'!I2488</f>
        <v>0</v>
      </c>
      <c r="B2485" s="71">
        <f>'Balance N'!J2488</f>
        <v>0</v>
      </c>
      <c r="C2485" s="72">
        <f>'Balance N'!K2488</f>
        <v>0</v>
      </c>
      <c r="D2485" s="72">
        <f>'Balance N'!L2488</f>
        <v>0</v>
      </c>
      <c r="E2485" s="72">
        <f>'Balance N'!M2488</f>
        <v>0</v>
      </c>
      <c r="F2485" s="72">
        <f>'Balance N'!N2488</f>
        <v>0</v>
      </c>
      <c r="G2485" s="72">
        <f>'Balance N'!O2488</f>
        <v>0</v>
      </c>
      <c r="H2485" s="72">
        <f>'Balance N'!P2488</f>
        <v>0</v>
      </c>
      <c r="I2485" s="74">
        <f t="shared" si="38"/>
        <v>0</v>
      </c>
    </row>
    <row r="2486" spans="1:9" ht="15.6">
      <c r="A2486" s="70">
        <f>'Balance N'!I2489</f>
        <v>0</v>
      </c>
      <c r="B2486" s="71">
        <f>'Balance N'!J2489</f>
        <v>0</v>
      </c>
      <c r="C2486" s="72">
        <f>'Balance N'!K2489</f>
        <v>0</v>
      </c>
      <c r="D2486" s="72">
        <f>'Balance N'!L2489</f>
        <v>0</v>
      </c>
      <c r="E2486" s="72">
        <f>'Balance N'!M2489</f>
        <v>0</v>
      </c>
      <c r="F2486" s="72">
        <f>'Balance N'!N2489</f>
        <v>0</v>
      </c>
      <c r="G2486" s="72">
        <f>'Balance N'!O2489</f>
        <v>0</v>
      </c>
      <c r="H2486" s="72">
        <f>'Balance N'!P2489</f>
        <v>0</v>
      </c>
      <c r="I2486" s="74">
        <f t="shared" si="38"/>
        <v>0</v>
      </c>
    </row>
    <row r="2487" spans="1:9" ht="15.6">
      <c r="A2487" s="70">
        <f>'Balance N'!I2490</f>
        <v>0</v>
      </c>
      <c r="B2487" s="71">
        <f>'Balance N'!J2490</f>
        <v>0</v>
      </c>
      <c r="C2487" s="72">
        <f>'Balance N'!K2490</f>
        <v>0</v>
      </c>
      <c r="D2487" s="72">
        <f>'Balance N'!L2490</f>
        <v>0</v>
      </c>
      <c r="E2487" s="72">
        <f>'Balance N'!M2490</f>
        <v>0</v>
      </c>
      <c r="F2487" s="72">
        <f>'Balance N'!N2490</f>
        <v>0</v>
      </c>
      <c r="G2487" s="72">
        <f>'Balance N'!O2490</f>
        <v>0</v>
      </c>
      <c r="H2487" s="72">
        <f>'Balance N'!P2490</f>
        <v>0</v>
      </c>
      <c r="I2487" s="74">
        <f t="shared" si="38"/>
        <v>0</v>
      </c>
    </row>
    <row r="2488" spans="1:9" ht="15.6">
      <c r="A2488" s="70">
        <f>'Balance N'!I2491</f>
        <v>0</v>
      </c>
      <c r="B2488" s="71">
        <f>'Balance N'!J2491</f>
        <v>0</v>
      </c>
      <c r="C2488" s="72">
        <f>'Balance N'!K2491</f>
        <v>0</v>
      </c>
      <c r="D2488" s="72">
        <f>'Balance N'!L2491</f>
        <v>0</v>
      </c>
      <c r="E2488" s="72">
        <f>'Balance N'!M2491</f>
        <v>0</v>
      </c>
      <c r="F2488" s="72">
        <f>'Balance N'!N2491</f>
        <v>0</v>
      </c>
      <c r="G2488" s="72">
        <f>'Balance N'!O2491</f>
        <v>0</v>
      </c>
      <c r="H2488" s="72">
        <f>'Balance N'!P2491</f>
        <v>0</v>
      </c>
      <c r="I2488" s="74">
        <f t="shared" si="38"/>
        <v>0</v>
      </c>
    </row>
    <row r="2489" spans="1:9" ht="15.6">
      <c r="A2489" s="70">
        <f>'Balance N'!I2492</f>
        <v>0</v>
      </c>
      <c r="B2489" s="71">
        <f>'Balance N'!J2492</f>
        <v>0</v>
      </c>
      <c r="C2489" s="72">
        <f>'Balance N'!K2492</f>
        <v>0</v>
      </c>
      <c r="D2489" s="72">
        <f>'Balance N'!L2492</f>
        <v>0</v>
      </c>
      <c r="E2489" s="72">
        <f>'Balance N'!M2492</f>
        <v>0</v>
      </c>
      <c r="F2489" s="72">
        <f>'Balance N'!N2492</f>
        <v>0</v>
      </c>
      <c r="G2489" s="72">
        <f>'Balance N'!O2492</f>
        <v>0</v>
      </c>
      <c r="H2489" s="72">
        <f>'Balance N'!P2492</f>
        <v>0</v>
      </c>
      <c r="I2489" s="74">
        <f t="shared" si="38"/>
        <v>0</v>
      </c>
    </row>
    <row r="2490" spans="1:9" ht="15.6">
      <c r="A2490" s="70">
        <f>'Balance N'!I2493</f>
        <v>0</v>
      </c>
      <c r="B2490" s="71">
        <f>'Balance N'!J2493</f>
        <v>0</v>
      </c>
      <c r="C2490" s="72">
        <f>'Balance N'!K2493</f>
        <v>0</v>
      </c>
      <c r="D2490" s="72">
        <f>'Balance N'!L2493</f>
        <v>0</v>
      </c>
      <c r="E2490" s="72">
        <f>'Balance N'!M2493</f>
        <v>0</v>
      </c>
      <c r="F2490" s="72">
        <f>'Balance N'!N2493</f>
        <v>0</v>
      </c>
      <c r="G2490" s="72">
        <f>'Balance N'!O2493</f>
        <v>0</v>
      </c>
      <c r="H2490" s="72">
        <f>'Balance N'!P2493</f>
        <v>0</v>
      </c>
      <c r="I2490" s="74">
        <f t="shared" si="38"/>
        <v>0</v>
      </c>
    </row>
    <row r="2491" spans="1:9" ht="15.6">
      <c r="A2491" s="70">
        <f>'Balance N'!I2494</f>
        <v>0</v>
      </c>
      <c r="B2491" s="71">
        <f>'Balance N'!J2494</f>
        <v>0</v>
      </c>
      <c r="C2491" s="72">
        <f>'Balance N'!K2494</f>
        <v>0</v>
      </c>
      <c r="D2491" s="72">
        <f>'Balance N'!L2494</f>
        <v>0</v>
      </c>
      <c r="E2491" s="72">
        <f>'Balance N'!M2494</f>
        <v>0</v>
      </c>
      <c r="F2491" s="72">
        <f>'Balance N'!N2494</f>
        <v>0</v>
      </c>
      <c r="G2491" s="72">
        <f>'Balance N'!O2494</f>
        <v>0</v>
      </c>
      <c r="H2491" s="72">
        <f>'Balance N'!P2494</f>
        <v>0</v>
      </c>
      <c r="I2491" s="74">
        <f t="shared" si="38"/>
        <v>0</v>
      </c>
    </row>
    <row r="2492" spans="1:9" ht="15.6">
      <c r="A2492" s="70">
        <f>'Balance N'!I2495</f>
        <v>0</v>
      </c>
      <c r="B2492" s="71">
        <f>'Balance N'!J2495</f>
        <v>0</v>
      </c>
      <c r="C2492" s="72">
        <f>'Balance N'!K2495</f>
        <v>0</v>
      </c>
      <c r="D2492" s="72">
        <f>'Balance N'!L2495</f>
        <v>0</v>
      </c>
      <c r="E2492" s="72">
        <f>'Balance N'!M2495</f>
        <v>0</v>
      </c>
      <c r="F2492" s="72">
        <f>'Balance N'!N2495</f>
        <v>0</v>
      </c>
      <c r="G2492" s="72">
        <f>'Balance N'!O2495</f>
        <v>0</v>
      </c>
      <c r="H2492" s="72">
        <f>'Balance N'!P2495</f>
        <v>0</v>
      </c>
      <c r="I2492" s="74">
        <f t="shared" si="38"/>
        <v>0</v>
      </c>
    </row>
    <row r="2493" spans="1:9" ht="15.6">
      <c r="A2493" s="70">
        <f>'Balance N'!I2496</f>
        <v>0</v>
      </c>
      <c r="B2493" s="71">
        <f>'Balance N'!J2496</f>
        <v>0</v>
      </c>
      <c r="C2493" s="72">
        <f>'Balance N'!K2496</f>
        <v>0</v>
      </c>
      <c r="D2493" s="72">
        <f>'Balance N'!L2496</f>
        <v>0</v>
      </c>
      <c r="E2493" s="72">
        <f>'Balance N'!M2496</f>
        <v>0</v>
      </c>
      <c r="F2493" s="72">
        <f>'Balance N'!N2496</f>
        <v>0</v>
      </c>
      <c r="G2493" s="72">
        <f>'Balance N'!O2496</f>
        <v>0</v>
      </c>
      <c r="H2493" s="72">
        <f>'Balance N'!P2496</f>
        <v>0</v>
      </c>
      <c r="I2493" s="74">
        <f t="shared" si="38"/>
        <v>0</v>
      </c>
    </row>
    <row r="2494" spans="1:9" ht="15.6">
      <c r="A2494" s="70">
        <f>'Balance N'!I2497</f>
        <v>0</v>
      </c>
      <c r="B2494" s="71">
        <f>'Balance N'!J2497</f>
        <v>0</v>
      </c>
      <c r="C2494" s="72">
        <f>'Balance N'!K2497</f>
        <v>0</v>
      </c>
      <c r="D2494" s="72">
        <f>'Balance N'!L2497</f>
        <v>0</v>
      </c>
      <c r="E2494" s="72">
        <f>'Balance N'!M2497</f>
        <v>0</v>
      </c>
      <c r="F2494" s="72">
        <f>'Balance N'!N2497</f>
        <v>0</v>
      </c>
      <c r="G2494" s="72">
        <f>'Balance N'!O2497</f>
        <v>0</v>
      </c>
      <c r="H2494" s="72">
        <f>'Balance N'!P2497</f>
        <v>0</v>
      </c>
      <c r="I2494" s="74">
        <f t="shared" si="38"/>
        <v>0</v>
      </c>
    </row>
    <row r="2495" spans="1:9" ht="15.6">
      <c r="A2495" s="70">
        <f>'Balance N'!I2498</f>
        <v>0</v>
      </c>
      <c r="B2495" s="71">
        <f>'Balance N'!J2498</f>
        <v>0</v>
      </c>
      <c r="C2495" s="72">
        <f>'Balance N'!K2498</f>
        <v>0</v>
      </c>
      <c r="D2495" s="72">
        <f>'Balance N'!L2498</f>
        <v>0</v>
      </c>
      <c r="E2495" s="72">
        <f>'Balance N'!M2498</f>
        <v>0</v>
      </c>
      <c r="F2495" s="72">
        <f>'Balance N'!N2498</f>
        <v>0</v>
      </c>
      <c r="G2495" s="72">
        <f>'Balance N'!O2498</f>
        <v>0</v>
      </c>
      <c r="H2495" s="72">
        <f>'Balance N'!P2498</f>
        <v>0</v>
      </c>
      <c r="I2495" s="74">
        <f t="shared" si="38"/>
        <v>0</v>
      </c>
    </row>
    <row r="2496" spans="1:9" ht="15.6">
      <c r="A2496" s="70">
        <f>'Balance N'!I2499</f>
        <v>0</v>
      </c>
      <c r="B2496" s="71">
        <f>'Balance N'!J2499</f>
        <v>0</v>
      </c>
      <c r="C2496" s="72">
        <f>'Balance N'!K2499</f>
        <v>0</v>
      </c>
      <c r="D2496" s="72">
        <f>'Balance N'!L2499</f>
        <v>0</v>
      </c>
      <c r="E2496" s="72">
        <f>'Balance N'!M2499</f>
        <v>0</v>
      </c>
      <c r="F2496" s="72">
        <f>'Balance N'!N2499</f>
        <v>0</v>
      </c>
      <c r="G2496" s="72">
        <f>'Balance N'!O2499</f>
        <v>0</v>
      </c>
      <c r="H2496" s="72">
        <f>'Balance N'!P2499</f>
        <v>0</v>
      </c>
      <c r="I2496" s="74">
        <f t="shared" si="38"/>
        <v>0</v>
      </c>
    </row>
    <row r="2497" spans="1:9" ht="15.6">
      <c r="A2497" s="70">
        <f>'Balance N'!I2500</f>
        <v>0</v>
      </c>
      <c r="B2497" s="71">
        <f>'Balance N'!J2500</f>
        <v>0</v>
      </c>
      <c r="C2497" s="72">
        <f>'Balance N'!K2500</f>
        <v>0</v>
      </c>
      <c r="D2497" s="72">
        <f>'Balance N'!L2500</f>
        <v>0</v>
      </c>
      <c r="E2497" s="72">
        <f>'Balance N'!M2500</f>
        <v>0</v>
      </c>
      <c r="F2497" s="72">
        <f>'Balance N'!N2500</f>
        <v>0</v>
      </c>
      <c r="G2497" s="72">
        <f>'Balance N'!O2500</f>
        <v>0</v>
      </c>
      <c r="H2497" s="72">
        <f>'Balance N'!P2500</f>
        <v>0</v>
      </c>
      <c r="I2497" s="74">
        <f t="shared" si="38"/>
        <v>0</v>
      </c>
    </row>
    <row r="2498" spans="1:9" ht="15.6">
      <c r="A2498" s="70">
        <f>'Balance N'!I2501</f>
        <v>0</v>
      </c>
      <c r="B2498" s="71">
        <f>'Balance N'!J2501</f>
        <v>0</v>
      </c>
      <c r="C2498" s="72">
        <f>'Balance N'!K2501</f>
        <v>0</v>
      </c>
      <c r="D2498" s="72">
        <f>'Balance N'!L2501</f>
        <v>0</v>
      </c>
      <c r="E2498" s="72">
        <f>'Balance N'!M2501</f>
        <v>0</v>
      </c>
      <c r="F2498" s="72">
        <f>'Balance N'!N2501</f>
        <v>0</v>
      </c>
      <c r="G2498" s="72">
        <f>'Balance N'!O2501</f>
        <v>0</v>
      </c>
      <c r="H2498" s="72">
        <f>'Balance N'!P2501</f>
        <v>0</v>
      </c>
      <c r="I2498" s="74">
        <f t="shared" si="38"/>
        <v>0</v>
      </c>
    </row>
    <row r="2499" spans="1:9" ht="15.6">
      <c r="A2499" s="70">
        <f>'Balance N'!I2502</f>
        <v>0</v>
      </c>
      <c r="B2499" s="71">
        <f>'Balance N'!J2502</f>
        <v>0</v>
      </c>
      <c r="C2499" s="72">
        <f>'Balance N'!K2502</f>
        <v>0</v>
      </c>
      <c r="D2499" s="72">
        <f>'Balance N'!L2502</f>
        <v>0</v>
      </c>
      <c r="E2499" s="72">
        <f>'Balance N'!M2502</f>
        <v>0</v>
      </c>
      <c r="F2499" s="72">
        <f>'Balance N'!N2502</f>
        <v>0</v>
      </c>
      <c r="G2499" s="72">
        <f>'Balance N'!O2502</f>
        <v>0</v>
      </c>
      <c r="H2499" s="72">
        <f>'Balance N'!P2502</f>
        <v>0</v>
      </c>
      <c r="I2499" s="74">
        <f t="shared" ref="I2499:I2562" si="39">(C2499-D2499)+(E2499-F2499)-(G2499-H2499)</f>
        <v>0</v>
      </c>
    </row>
    <row r="2500" spans="1:9" ht="15.6">
      <c r="A2500" s="70">
        <f>'Balance N'!I2503</f>
        <v>0</v>
      </c>
      <c r="B2500" s="71">
        <f>'Balance N'!J2503</f>
        <v>0</v>
      </c>
      <c r="C2500" s="72">
        <f>'Balance N'!K2503</f>
        <v>0</v>
      </c>
      <c r="D2500" s="72">
        <f>'Balance N'!L2503</f>
        <v>0</v>
      </c>
      <c r="E2500" s="72">
        <f>'Balance N'!M2503</f>
        <v>0</v>
      </c>
      <c r="F2500" s="72">
        <f>'Balance N'!N2503</f>
        <v>0</v>
      </c>
      <c r="G2500" s="72">
        <f>'Balance N'!O2503</f>
        <v>0</v>
      </c>
      <c r="H2500" s="72">
        <f>'Balance N'!P2503</f>
        <v>0</v>
      </c>
      <c r="I2500" s="74">
        <f t="shared" si="39"/>
        <v>0</v>
      </c>
    </row>
    <row r="2501" spans="1:9" ht="15.6">
      <c r="A2501" s="70">
        <f>'Balance N'!I2504</f>
        <v>0</v>
      </c>
      <c r="B2501" s="71">
        <f>'Balance N'!J2504</f>
        <v>0</v>
      </c>
      <c r="C2501" s="72">
        <f>'Balance N'!K2504</f>
        <v>0</v>
      </c>
      <c r="D2501" s="72">
        <f>'Balance N'!L2504</f>
        <v>0</v>
      </c>
      <c r="E2501" s="72">
        <f>'Balance N'!M2504</f>
        <v>0</v>
      </c>
      <c r="F2501" s="72">
        <f>'Balance N'!N2504</f>
        <v>0</v>
      </c>
      <c r="G2501" s="72">
        <f>'Balance N'!O2504</f>
        <v>0</v>
      </c>
      <c r="H2501" s="72">
        <f>'Balance N'!P2504</f>
        <v>0</v>
      </c>
      <c r="I2501" s="74">
        <f t="shared" si="39"/>
        <v>0</v>
      </c>
    </row>
    <row r="2502" spans="1:9" ht="15.6">
      <c r="A2502" s="70">
        <f>'Balance N'!I2505</f>
        <v>0</v>
      </c>
      <c r="B2502" s="71">
        <f>'Balance N'!J2505</f>
        <v>0</v>
      </c>
      <c r="C2502" s="72">
        <f>'Balance N'!K2505</f>
        <v>0</v>
      </c>
      <c r="D2502" s="72">
        <f>'Balance N'!L2505</f>
        <v>0</v>
      </c>
      <c r="E2502" s="72">
        <f>'Balance N'!M2505</f>
        <v>0</v>
      </c>
      <c r="F2502" s="72">
        <f>'Balance N'!N2505</f>
        <v>0</v>
      </c>
      <c r="G2502" s="72">
        <f>'Balance N'!O2505</f>
        <v>0</v>
      </c>
      <c r="H2502" s="72">
        <f>'Balance N'!P2505</f>
        <v>0</v>
      </c>
      <c r="I2502" s="74">
        <f t="shared" si="39"/>
        <v>0</v>
      </c>
    </row>
    <row r="2503" spans="1:9" ht="15.6">
      <c r="A2503" s="70">
        <f>'Balance N'!I2506</f>
        <v>0</v>
      </c>
      <c r="B2503" s="71">
        <f>'Balance N'!J2506</f>
        <v>0</v>
      </c>
      <c r="C2503" s="72">
        <f>'Balance N'!K2506</f>
        <v>0</v>
      </c>
      <c r="D2503" s="72">
        <f>'Balance N'!L2506</f>
        <v>0</v>
      </c>
      <c r="E2503" s="72">
        <f>'Balance N'!M2506</f>
        <v>0</v>
      </c>
      <c r="F2503" s="72">
        <f>'Balance N'!N2506</f>
        <v>0</v>
      </c>
      <c r="G2503" s="72">
        <f>'Balance N'!O2506</f>
        <v>0</v>
      </c>
      <c r="H2503" s="72">
        <f>'Balance N'!P2506</f>
        <v>0</v>
      </c>
      <c r="I2503" s="74">
        <f t="shared" si="39"/>
        <v>0</v>
      </c>
    </row>
    <row r="2504" spans="1:9" ht="15.6">
      <c r="A2504" s="70">
        <f>'Balance N'!I2507</f>
        <v>0</v>
      </c>
      <c r="B2504" s="71">
        <f>'Balance N'!J2507</f>
        <v>0</v>
      </c>
      <c r="C2504" s="72">
        <f>'Balance N'!K2507</f>
        <v>0</v>
      </c>
      <c r="D2504" s="72">
        <f>'Balance N'!L2507</f>
        <v>0</v>
      </c>
      <c r="E2504" s="72">
        <f>'Balance N'!M2507</f>
        <v>0</v>
      </c>
      <c r="F2504" s="72">
        <f>'Balance N'!N2507</f>
        <v>0</v>
      </c>
      <c r="G2504" s="72">
        <f>'Balance N'!O2507</f>
        <v>0</v>
      </c>
      <c r="H2504" s="72">
        <f>'Balance N'!P2507</f>
        <v>0</v>
      </c>
      <c r="I2504" s="74">
        <f t="shared" si="39"/>
        <v>0</v>
      </c>
    </row>
    <row r="2505" spans="1:9" ht="15.6">
      <c r="A2505" s="70">
        <f>'Balance N'!I2508</f>
        <v>0</v>
      </c>
      <c r="B2505" s="71">
        <f>'Balance N'!J2508</f>
        <v>0</v>
      </c>
      <c r="C2505" s="72">
        <f>'Balance N'!K2508</f>
        <v>0</v>
      </c>
      <c r="D2505" s="72">
        <f>'Balance N'!L2508</f>
        <v>0</v>
      </c>
      <c r="E2505" s="72">
        <f>'Balance N'!M2508</f>
        <v>0</v>
      </c>
      <c r="F2505" s="72">
        <f>'Balance N'!N2508</f>
        <v>0</v>
      </c>
      <c r="G2505" s="72">
        <f>'Balance N'!O2508</f>
        <v>0</v>
      </c>
      <c r="H2505" s="72">
        <f>'Balance N'!P2508</f>
        <v>0</v>
      </c>
      <c r="I2505" s="74">
        <f t="shared" si="39"/>
        <v>0</v>
      </c>
    </row>
    <row r="2506" spans="1:9" ht="15.6">
      <c r="A2506" s="70">
        <f>'Balance N'!I2509</f>
        <v>0</v>
      </c>
      <c r="B2506" s="71">
        <f>'Balance N'!J2509</f>
        <v>0</v>
      </c>
      <c r="C2506" s="72">
        <f>'Balance N'!K2509</f>
        <v>0</v>
      </c>
      <c r="D2506" s="72">
        <f>'Balance N'!L2509</f>
        <v>0</v>
      </c>
      <c r="E2506" s="72">
        <f>'Balance N'!M2509</f>
        <v>0</v>
      </c>
      <c r="F2506" s="72">
        <f>'Balance N'!N2509</f>
        <v>0</v>
      </c>
      <c r="G2506" s="72">
        <f>'Balance N'!O2509</f>
        <v>0</v>
      </c>
      <c r="H2506" s="72">
        <f>'Balance N'!P2509</f>
        <v>0</v>
      </c>
      <c r="I2506" s="74">
        <f t="shared" si="39"/>
        <v>0</v>
      </c>
    </row>
    <row r="2507" spans="1:9" ht="15.6">
      <c r="A2507" s="70">
        <f>'Balance N'!I2510</f>
        <v>0</v>
      </c>
      <c r="B2507" s="71">
        <f>'Balance N'!J2510</f>
        <v>0</v>
      </c>
      <c r="C2507" s="72">
        <f>'Balance N'!K2510</f>
        <v>0</v>
      </c>
      <c r="D2507" s="72">
        <f>'Balance N'!L2510</f>
        <v>0</v>
      </c>
      <c r="E2507" s="72">
        <f>'Balance N'!M2510</f>
        <v>0</v>
      </c>
      <c r="F2507" s="72">
        <f>'Balance N'!N2510</f>
        <v>0</v>
      </c>
      <c r="G2507" s="72">
        <f>'Balance N'!O2510</f>
        <v>0</v>
      </c>
      <c r="H2507" s="72">
        <f>'Balance N'!P2510</f>
        <v>0</v>
      </c>
      <c r="I2507" s="74">
        <f t="shared" si="39"/>
        <v>0</v>
      </c>
    </row>
    <row r="2508" spans="1:9" ht="15.6">
      <c r="A2508" s="70">
        <f>'Balance N'!I2511</f>
        <v>0</v>
      </c>
      <c r="B2508" s="71">
        <f>'Balance N'!J2511</f>
        <v>0</v>
      </c>
      <c r="C2508" s="72">
        <f>'Balance N'!K2511</f>
        <v>0</v>
      </c>
      <c r="D2508" s="72">
        <f>'Balance N'!L2511</f>
        <v>0</v>
      </c>
      <c r="E2508" s="72">
        <f>'Balance N'!M2511</f>
        <v>0</v>
      </c>
      <c r="F2508" s="72">
        <f>'Balance N'!N2511</f>
        <v>0</v>
      </c>
      <c r="G2508" s="72">
        <f>'Balance N'!O2511</f>
        <v>0</v>
      </c>
      <c r="H2508" s="72">
        <f>'Balance N'!P2511</f>
        <v>0</v>
      </c>
      <c r="I2508" s="74">
        <f t="shared" si="39"/>
        <v>0</v>
      </c>
    </row>
    <row r="2509" spans="1:9" ht="15.6">
      <c r="A2509" s="70">
        <f>'Balance N'!I2512</f>
        <v>0</v>
      </c>
      <c r="B2509" s="71">
        <f>'Balance N'!J2512</f>
        <v>0</v>
      </c>
      <c r="C2509" s="72">
        <f>'Balance N'!K2512</f>
        <v>0</v>
      </c>
      <c r="D2509" s="72">
        <f>'Balance N'!L2512</f>
        <v>0</v>
      </c>
      <c r="E2509" s="72">
        <f>'Balance N'!M2512</f>
        <v>0</v>
      </c>
      <c r="F2509" s="72">
        <f>'Balance N'!N2512</f>
        <v>0</v>
      </c>
      <c r="G2509" s="72">
        <f>'Balance N'!O2512</f>
        <v>0</v>
      </c>
      <c r="H2509" s="72">
        <f>'Balance N'!P2512</f>
        <v>0</v>
      </c>
      <c r="I2509" s="74">
        <f t="shared" si="39"/>
        <v>0</v>
      </c>
    </row>
    <row r="2510" spans="1:9" ht="15.6">
      <c r="A2510" s="70">
        <f>'Balance N'!I2513</f>
        <v>0</v>
      </c>
      <c r="B2510" s="71">
        <f>'Balance N'!J2513</f>
        <v>0</v>
      </c>
      <c r="C2510" s="72">
        <f>'Balance N'!K2513</f>
        <v>0</v>
      </c>
      <c r="D2510" s="72">
        <f>'Balance N'!L2513</f>
        <v>0</v>
      </c>
      <c r="E2510" s="72">
        <f>'Balance N'!M2513</f>
        <v>0</v>
      </c>
      <c r="F2510" s="72">
        <f>'Balance N'!N2513</f>
        <v>0</v>
      </c>
      <c r="G2510" s="72">
        <f>'Balance N'!O2513</f>
        <v>0</v>
      </c>
      <c r="H2510" s="72">
        <f>'Balance N'!P2513</f>
        <v>0</v>
      </c>
      <c r="I2510" s="74">
        <f t="shared" si="39"/>
        <v>0</v>
      </c>
    </row>
    <row r="2511" spans="1:9" ht="15.6">
      <c r="A2511" s="70">
        <f>'Balance N'!I2514</f>
        <v>0</v>
      </c>
      <c r="B2511" s="71">
        <f>'Balance N'!J2514</f>
        <v>0</v>
      </c>
      <c r="C2511" s="72">
        <f>'Balance N'!K2514</f>
        <v>0</v>
      </c>
      <c r="D2511" s="72">
        <f>'Balance N'!L2514</f>
        <v>0</v>
      </c>
      <c r="E2511" s="72">
        <f>'Balance N'!M2514</f>
        <v>0</v>
      </c>
      <c r="F2511" s="72">
        <f>'Balance N'!N2514</f>
        <v>0</v>
      </c>
      <c r="G2511" s="72">
        <f>'Balance N'!O2514</f>
        <v>0</v>
      </c>
      <c r="H2511" s="72">
        <f>'Balance N'!P2514</f>
        <v>0</v>
      </c>
      <c r="I2511" s="74">
        <f t="shared" si="39"/>
        <v>0</v>
      </c>
    </row>
    <row r="2512" spans="1:9" ht="15.6">
      <c r="A2512" s="70">
        <f>'Balance N'!I2515</f>
        <v>0</v>
      </c>
      <c r="B2512" s="71">
        <f>'Balance N'!J2515</f>
        <v>0</v>
      </c>
      <c r="C2512" s="72">
        <f>'Balance N'!K2515</f>
        <v>0</v>
      </c>
      <c r="D2512" s="72">
        <f>'Balance N'!L2515</f>
        <v>0</v>
      </c>
      <c r="E2512" s="72">
        <f>'Balance N'!M2515</f>
        <v>0</v>
      </c>
      <c r="F2512" s="72">
        <f>'Balance N'!N2515</f>
        <v>0</v>
      </c>
      <c r="G2512" s="72">
        <f>'Balance N'!O2515</f>
        <v>0</v>
      </c>
      <c r="H2512" s="72">
        <f>'Balance N'!P2515</f>
        <v>0</v>
      </c>
      <c r="I2512" s="74">
        <f t="shared" si="39"/>
        <v>0</v>
      </c>
    </row>
    <row r="2513" spans="1:9" ht="15.6">
      <c r="A2513" s="70">
        <f>'Balance N'!I2516</f>
        <v>0</v>
      </c>
      <c r="B2513" s="71">
        <f>'Balance N'!J2516</f>
        <v>0</v>
      </c>
      <c r="C2513" s="72">
        <f>'Balance N'!K2516</f>
        <v>0</v>
      </c>
      <c r="D2513" s="72">
        <f>'Balance N'!L2516</f>
        <v>0</v>
      </c>
      <c r="E2513" s="72">
        <f>'Balance N'!M2516</f>
        <v>0</v>
      </c>
      <c r="F2513" s="72">
        <f>'Balance N'!N2516</f>
        <v>0</v>
      </c>
      <c r="G2513" s="72">
        <f>'Balance N'!O2516</f>
        <v>0</v>
      </c>
      <c r="H2513" s="72">
        <f>'Balance N'!P2516</f>
        <v>0</v>
      </c>
      <c r="I2513" s="74">
        <f t="shared" si="39"/>
        <v>0</v>
      </c>
    </row>
    <row r="2514" spans="1:9" ht="15.6">
      <c r="A2514" s="70">
        <f>'Balance N'!I2517</f>
        <v>0</v>
      </c>
      <c r="B2514" s="71">
        <f>'Balance N'!J2517</f>
        <v>0</v>
      </c>
      <c r="C2514" s="72">
        <f>'Balance N'!K2517</f>
        <v>0</v>
      </c>
      <c r="D2514" s="72">
        <f>'Balance N'!L2517</f>
        <v>0</v>
      </c>
      <c r="E2514" s="72">
        <f>'Balance N'!M2517</f>
        <v>0</v>
      </c>
      <c r="F2514" s="72">
        <f>'Balance N'!N2517</f>
        <v>0</v>
      </c>
      <c r="G2514" s="72">
        <f>'Balance N'!O2517</f>
        <v>0</v>
      </c>
      <c r="H2514" s="72">
        <f>'Balance N'!P2517</f>
        <v>0</v>
      </c>
      <c r="I2514" s="74">
        <f t="shared" si="39"/>
        <v>0</v>
      </c>
    </row>
    <row r="2515" spans="1:9" ht="15.6">
      <c r="A2515" s="70">
        <f>'Balance N'!I2518</f>
        <v>0</v>
      </c>
      <c r="B2515" s="71">
        <f>'Balance N'!J2518</f>
        <v>0</v>
      </c>
      <c r="C2515" s="72">
        <f>'Balance N'!K2518</f>
        <v>0</v>
      </c>
      <c r="D2515" s="72">
        <f>'Balance N'!L2518</f>
        <v>0</v>
      </c>
      <c r="E2515" s="72">
        <f>'Balance N'!M2518</f>
        <v>0</v>
      </c>
      <c r="F2515" s="72">
        <f>'Balance N'!N2518</f>
        <v>0</v>
      </c>
      <c r="G2515" s="72">
        <f>'Balance N'!O2518</f>
        <v>0</v>
      </c>
      <c r="H2515" s="72">
        <f>'Balance N'!P2518</f>
        <v>0</v>
      </c>
      <c r="I2515" s="74">
        <f t="shared" si="39"/>
        <v>0</v>
      </c>
    </row>
    <row r="2516" spans="1:9" ht="15.6">
      <c r="A2516" s="70">
        <f>'Balance N'!I2519</f>
        <v>0</v>
      </c>
      <c r="B2516" s="71">
        <f>'Balance N'!J2519</f>
        <v>0</v>
      </c>
      <c r="C2516" s="72">
        <f>'Balance N'!K2519</f>
        <v>0</v>
      </c>
      <c r="D2516" s="72">
        <f>'Balance N'!L2519</f>
        <v>0</v>
      </c>
      <c r="E2516" s="72">
        <f>'Balance N'!M2519</f>
        <v>0</v>
      </c>
      <c r="F2516" s="72">
        <f>'Balance N'!N2519</f>
        <v>0</v>
      </c>
      <c r="G2516" s="72">
        <f>'Balance N'!O2519</f>
        <v>0</v>
      </c>
      <c r="H2516" s="72">
        <f>'Balance N'!P2519</f>
        <v>0</v>
      </c>
      <c r="I2516" s="74">
        <f t="shared" si="39"/>
        <v>0</v>
      </c>
    </row>
    <row r="2517" spans="1:9" ht="15.6">
      <c r="A2517" s="70">
        <f>'Balance N'!I2520</f>
        <v>0</v>
      </c>
      <c r="B2517" s="71">
        <f>'Balance N'!J2520</f>
        <v>0</v>
      </c>
      <c r="C2517" s="72">
        <f>'Balance N'!K2520</f>
        <v>0</v>
      </c>
      <c r="D2517" s="72">
        <f>'Balance N'!L2520</f>
        <v>0</v>
      </c>
      <c r="E2517" s="72">
        <f>'Balance N'!M2520</f>
        <v>0</v>
      </c>
      <c r="F2517" s="72">
        <f>'Balance N'!N2520</f>
        <v>0</v>
      </c>
      <c r="G2517" s="72">
        <f>'Balance N'!O2520</f>
        <v>0</v>
      </c>
      <c r="H2517" s="72">
        <f>'Balance N'!P2520</f>
        <v>0</v>
      </c>
      <c r="I2517" s="74">
        <f t="shared" si="39"/>
        <v>0</v>
      </c>
    </row>
    <row r="2518" spans="1:9" ht="15.6">
      <c r="A2518" s="70">
        <f>'Balance N'!I2521</f>
        <v>0</v>
      </c>
      <c r="B2518" s="71">
        <f>'Balance N'!J2521</f>
        <v>0</v>
      </c>
      <c r="C2518" s="72">
        <f>'Balance N'!K2521</f>
        <v>0</v>
      </c>
      <c r="D2518" s="72">
        <f>'Balance N'!L2521</f>
        <v>0</v>
      </c>
      <c r="E2518" s="72">
        <f>'Balance N'!M2521</f>
        <v>0</v>
      </c>
      <c r="F2518" s="72">
        <f>'Balance N'!N2521</f>
        <v>0</v>
      </c>
      <c r="G2518" s="72">
        <f>'Balance N'!O2521</f>
        <v>0</v>
      </c>
      <c r="H2518" s="72">
        <f>'Balance N'!P2521</f>
        <v>0</v>
      </c>
      <c r="I2518" s="74">
        <f t="shared" si="39"/>
        <v>0</v>
      </c>
    </row>
    <row r="2519" spans="1:9" ht="15.6">
      <c r="A2519" s="70">
        <f>'Balance N'!I2522</f>
        <v>0</v>
      </c>
      <c r="B2519" s="71">
        <f>'Balance N'!J2522</f>
        <v>0</v>
      </c>
      <c r="C2519" s="72">
        <f>'Balance N'!K2522</f>
        <v>0</v>
      </c>
      <c r="D2519" s="72">
        <f>'Balance N'!L2522</f>
        <v>0</v>
      </c>
      <c r="E2519" s="72">
        <f>'Balance N'!M2522</f>
        <v>0</v>
      </c>
      <c r="F2519" s="72">
        <f>'Balance N'!N2522</f>
        <v>0</v>
      </c>
      <c r="G2519" s="72">
        <f>'Balance N'!O2522</f>
        <v>0</v>
      </c>
      <c r="H2519" s="72">
        <f>'Balance N'!P2522</f>
        <v>0</v>
      </c>
      <c r="I2519" s="74">
        <f t="shared" si="39"/>
        <v>0</v>
      </c>
    </row>
    <row r="2520" spans="1:9" ht="15.6">
      <c r="A2520" s="70">
        <f>'Balance N'!I2523</f>
        <v>0</v>
      </c>
      <c r="B2520" s="71">
        <f>'Balance N'!J2523</f>
        <v>0</v>
      </c>
      <c r="C2520" s="72">
        <f>'Balance N'!K2523</f>
        <v>0</v>
      </c>
      <c r="D2520" s="72">
        <f>'Balance N'!L2523</f>
        <v>0</v>
      </c>
      <c r="E2520" s="72">
        <f>'Balance N'!M2523</f>
        <v>0</v>
      </c>
      <c r="F2520" s="72">
        <f>'Balance N'!N2523</f>
        <v>0</v>
      </c>
      <c r="G2520" s="72">
        <f>'Balance N'!O2523</f>
        <v>0</v>
      </c>
      <c r="H2520" s="72">
        <f>'Balance N'!P2523</f>
        <v>0</v>
      </c>
      <c r="I2520" s="74">
        <f t="shared" si="39"/>
        <v>0</v>
      </c>
    </row>
    <row r="2521" spans="1:9" ht="15.6">
      <c r="A2521" s="70">
        <f>'Balance N'!I2524</f>
        <v>0</v>
      </c>
      <c r="B2521" s="71">
        <f>'Balance N'!J2524</f>
        <v>0</v>
      </c>
      <c r="C2521" s="72">
        <f>'Balance N'!K2524</f>
        <v>0</v>
      </c>
      <c r="D2521" s="72">
        <f>'Balance N'!L2524</f>
        <v>0</v>
      </c>
      <c r="E2521" s="72">
        <f>'Balance N'!M2524</f>
        <v>0</v>
      </c>
      <c r="F2521" s="72">
        <f>'Balance N'!N2524</f>
        <v>0</v>
      </c>
      <c r="G2521" s="72">
        <f>'Balance N'!O2524</f>
        <v>0</v>
      </c>
      <c r="H2521" s="72">
        <f>'Balance N'!P2524</f>
        <v>0</v>
      </c>
      <c r="I2521" s="74">
        <f t="shared" si="39"/>
        <v>0</v>
      </c>
    </row>
    <row r="2522" spans="1:9" ht="15.6">
      <c r="A2522" s="70">
        <f>'Balance N'!I2525</f>
        <v>0</v>
      </c>
      <c r="B2522" s="71">
        <f>'Balance N'!J2525</f>
        <v>0</v>
      </c>
      <c r="C2522" s="72">
        <f>'Balance N'!K2525</f>
        <v>0</v>
      </c>
      <c r="D2522" s="72">
        <f>'Balance N'!L2525</f>
        <v>0</v>
      </c>
      <c r="E2522" s="72">
        <f>'Balance N'!M2525</f>
        <v>0</v>
      </c>
      <c r="F2522" s="72">
        <f>'Balance N'!N2525</f>
        <v>0</v>
      </c>
      <c r="G2522" s="72">
        <f>'Balance N'!O2525</f>
        <v>0</v>
      </c>
      <c r="H2522" s="72">
        <f>'Balance N'!P2525</f>
        <v>0</v>
      </c>
      <c r="I2522" s="74">
        <f t="shared" si="39"/>
        <v>0</v>
      </c>
    </row>
    <row r="2523" spans="1:9" ht="15.6">
      <c r="A2523" s="70">
        <f>'Balance N'!I2526</f>
        <v>0</v>
      </c>
      <c r="B2523" s="71">
        <f>'Balance N'!J2526</f>
        <v>0</v>
      </c>
      <c r="C2523" s="72">
        <f>'Balance N'!K2526</f>
        <v>0</v>
      </c>
      <c r="D2523" s="72">
        <f>'Balance N'!L2526</f>
        <v>0</v>
      </c>
      <c r="E2523" s="72">
        <f>'Balance N'!M2526</f>
        <v>0</v>
      </c>
      <c r="F2523" s="72">
        <f>'Balance N'!N2526</f>
        <v>0</v>
      </c>
      <c r="G2523" s="72">
        <f>'Balance N'!O2526</f>
        <v>0</v>
      </c>
      <c r="H2523" s="72">
        <f>'Balance N'!P2526</f>
        <v>0</v>
      </c>
      <c r="I2523" s="74">
        <f t="shared" si="39"/>
        <v>0</v>
      </c>
    </row>
    <row r="2524" spans="1:9" ht="15.6">
      <c r="A2524" s="70">
        <f>'Balance N'!I2527</f>
        <v>0</v>
      </c>
      <c r="B2524" s="71">
        <f>'Balance N'!J2527</f>
        <v>0</v>
      </c>
      <c r="C2524" s="72">
        <f>'Balance N'!K2527</f>
        <v>0</v>
      </c>
      <c r="D2524" s="72">
        <f>'Balance N'!L2527</f>
        <v>0</v>
      </c>
      <c r="E2524" s="72">
        <f>'Balance N'!M2527</f>
        <v>0</v>
      </c>
      <c r="F2524" s="72">
        <f>'Balance N'!N2527</f>
        <v>0</v>
      </c>
      <c r="G2524" s="72">
        <f>'Balance N'!O2527</f>
        <v>0</v>
      </c>
      <c r="H2524" s="72">
        <f>'Balance N'!P2527</f>
        <v>0</v>
      </c>
      <c r="I2524" s="74">
        <f t="shared" si="39"/>
        <v>0</v>
      </c>
    </row>
    <row r="2525" spans="1:9" ht="15.6">
      <c r="A2525" s="70">
        <f>'Balance N'!I2528</f>
        <v>0</v>
      </c>
      <c r="B2525" s="71">
        <f>'Balance N'!J2528</f>
        <v>0</v>
      </c>
      <c r="C2525" s="72">
        <f>'Balance N'!K2528</f>
        <v>0</v>
      </c>
      <c r="D2525" s="72">
        <f>'Balance N'!L2528</f>
        <v>0</v>
      </c>
      <c r="E2525" s="72">
        <f>'Balance N'!M2528</f>
        <v>0</v>
      </c>
      <c r="F2525" s="72">
        <f>'Balance N'!N2528</f>
        <v>0</v>
      </c>
      <c r="G2525" s="72">
        <f>'Balance N'!O2528</f>
        <v>0</v>
      </c>
      <c r="H2525" s="72">
        <f>'Balance N'!P2528</f>
        <v>0</v>
      </c>
      <c r="I2525" s="74">
        <f t="shared" si="39"/>
        <v>0</v>
      </c>
    </row>
    <row r="2526" spans="1:9" ht="15.6">
      <c r="A2526" s="70">
        <f>'Balance N'!I2529</f>
        <v>0</v>
      </c>
      <c r="B2526" s="71">
        <f>'Balance N'!J2529</f>
        <v>0</v>
      </c>
      <c r="C2526" s="72">
        <f>'Balance N'!K2529</f>
        <v>0</v>
      </c>
      <c r="D2526" s="72">
        <f>'Balance N'!L2529</f>
        <v>0</v>
      </c>
      <c r="E2526" s="72">
        <f>'Balance N'!M2529</f>
        <v>0</v>
      </c>
      <c r="F2526" s="72">
        <f>'Balance N'!N2529</f>
        <v>0</v>
      </c>
      <c r="G2526" s="72">
        <f>'Balance N'!O2529</f>
        <v>0</v>
      </c>
      <c r="H2526" s="72">
        <f>'Balance N'!P2529</f>
        <v>0</v>
      </c>
      <c r="I2526" s="74">
        <f t="shared" si="39"/>
        <v>0</v>
      </c>
    </row>
    <row r="2527" spans="1:9" ht="15.6">
      <c r="A2527" s="70">
        <f>'Balance N'!I2530</f>
        <v>0</v>
      </c>
      <c r="B2527" s="71">
        <f>'Balance N'!J2530</f>
        <v>0</v>
      </c>
      <c r="C2527" s="72">
        <f>'Balance N'!K2530</f>
        <v>0</v>
      </c>
      <c r="D2527" s="72">
        <f>'Balance N'!L2530</f>
        <v>0</v>
      </c>
      <c r="E2527" s="72">
        <f>'Balance N'!M2530</f>
        <v>0</v>
      </c>
      <c r="F2527" s="72">
        <f>'Balance N'!N2530</f>
        <v>0</v>
      </c>
      <c r="G2527" s="72">
        <f>'Balance N'!O2530</f>
        <v>0</v>
      </c>
      <c r="H2527" s="72">
        <f>'Balance N'!P2530</f>
        <v>0</v>
      </c>
      <c r="I2527" s="74">
        <f t="shared" si="39"/>
        <v>0</v>
      </c>
    </row>
    <row r="2528" spans="1:9" ht="15.6">
      <c r="A2528" s="70">
        <f>'Balance N'!I2531</f>
        <v>0</v>
      </c>
      <c r="B2528" s="71">
        <f>'Balance N'!J2531</f>
        <v>0</v>
      </c>
      <c r="C2528" s="72">
        <f>'Balance N'!K2531</f>
        <v>0</v>
      </c>
      <c r="D2528" s="72">
        <f>'Balance N'!L2531</f>
        <v>0</v>
      </c>
      <c r="E2528" s="72">
        <f>'Balance N'!M2531</f>
        <v>0</v>
      </c>
      <c r="F2528" s="72">
        <f>'Balance N'!N2531</f>
        <v>0</v>
      </c>
      <c r="G2528" s="72">
        <f>'Balance N'!O2531</f>
        <v>0</v>
      </c>
      <c r="H2528" s="72">
        <f>'Balance N'!P2531</f>
        <v>0</v>
      </c>
      <c r="I2528" s="74">
        <f t="shared" si="39"/>
        <v>0</v>
      </c>
    </row>
    <row r="2529" spans="1:9" ht="15.6">
      <c r="A2529" s="70">
        <f>'Balance N'!I2532</f>
        <v>0</v>
      </c>
      <c r="B2529" s="71">
        <f>'Balance N'!J2532</f>
        <v>0</v>
      </c>
      <c r="C2529" s="72">
        <f>'Balance N'!K2532</f>
        <v>0</v>
      </c>
      <c r="D2529" s="72">
        <f>'Balance N'!L2532</f>
        <v>0</v>
      </c>
      <c r="E2529" s="72">
        <f>'Balance N'!M2532</f>
        <v>0</v>
      </c>
      <c r="F2529" s="72">
        <f>'Balance N'!N2532</f>
        <v>0</v>
      </c>
      <c r="G2529" s="72">
        <f>'Balance N'!O2532</f>
        <v>0</v>
      </c>
      <c r="H2529" s="72">
        <f>'Balance N'!P2532</f>
        <v>0</v>
      </c>
      <c r="I2529" s="74">
        <f t="shared" si="39"/>
        <v>0</v>
      </c>
    </row>
    <row r="2530" spans="1:9" ht="15.6">
      <c r="A2530" s="70">
        <f>'Balance N'!I2533</f>
        <v>0</v>
      </c>
      <c r="B2530" s="71">
        <f>'Balance N'!J2533</f>
        <v>0</v>
      </c>
      <c r="C2530" s="72">
        <f>'Balance N'!K2533</f>
        <v>0</v>
      </c>
      <c r="D2530" s="72">
        <f>'Balance N'!L2533</f>
        <v>0</v>
      </c>
      <c r="E2530" s="72">
        <f>'Balance N'!M2533</f>
        <v>0</v>
      </c>
      <c r="F2530" s="72">
        <f>'Balance N'!N2533</f>
        <v>0</v>
      </c>
      <c r="G2530" s="72">
        <f>'Balance N'!O2533</f>
        <v>0</v>
      </c>
      <c r="H2530" s="72">
        <f>'Balance N'!P2533</f>
        <v>0</v>
      </c>
      <c r="I2530" s="74">
        <f t="shared" si="39"/>
        <v>0</v>
      </c>
    </row>
    <row r="2531" spans="1:9" ht="15.6">
      <c r="A2531" s="70">
        <f>'Balance N'!I2534</f>
        <v>0</v>
      </c>
      <c r="B2531" s="71">
        <f>'Balance N'!J2534</f>
        <v>0</v>
      </c>
      <c r="C2531" s="72">
        <f>'Balance N'!K2534</f>
        <v>0</v>
      </c>
      <c r="D2531" s="72">
        <f>'Balance N'!L2534</f>
        <v>0</v>
      </c>
      <c r="E2531" s="72">
        <f>'Balance N'!M2534</f>
        <v>0</v>
      </c>
      <c r="F2531" s="72">
        <f>'Balance N'!N2534</f>
        <v>0</v>
      </c>
      <c r="G2531" s="72">
        <f>'Balance N'!O2534</f>
        <v>0</v>
      </c>
      <c r="H2531" s="72">
        <f>'Balance N'!P2534</f>
        <v>0</v>
      </c>
      <c r="I2531" s="74">
        <f t="shared" si="39"/>
        <v>0</v>
      </c>
    </row>
    <row r="2532" spans="1:9" ht="15.6">
      <c r="A2532" s="70">
        <f>'Balance N'!I2535</f>
        <v>0</v>
      </c>
      <c r="B2532" s="71">
        <f>'Balance N'!J2535</f>
        <v>0</v>
      </c>
      <c r="C2532" s="72">
        <f>'Balance N'!K2535</f>
        <v>0</v>
      </c>
      <c r="D2532" s="72">
        <f>'Balance N'!L2535</f>
        <v>0</v>
      </c>
      <c r="E2532" s="72">
        <f>'Balance N'!M2535</f>
        <v>0</v>
      </c>
      <c r="F2532" s="72">
        <f>'Balance N'!N2535</f>
        <v>0</v>
      </c>
      <c r="G2532" s="72">
        <f>'Balance N'!O2535</f>
        <v>0</v>
      </c>
      <c r="H2532" s="72">
        <f>'Balance N'!P2535</f>
        <v>0</v>
      </c>
      <c r="I2532" s="74">
        <f t="shared" si="39"/>
        <v>0</v>
      </c>
    </row>
    <row r="2533" spans="1:9" ht="15.6">
      <c r="A2533" s="70">
        <f>'Balance N'!I2536</f>
        <v>0</v>
      </c>
      <c r="B2533" s="71">
        <f>'Balance N'!J2536</f>
        <v>0</v>
      </c>
      <c r="C2533" s="72">
        <f>'Balance N'!K2536</f>
        <v>0</v>
      </c>
      <c r="D2533" s="72">
        <f>'Balance N'!L2536</f>
        <v>0</v>
      </c>
      <c r="E2533" s="72">
        <f>'Balance N'!M2536</f>
        <v>0</v>
      </c>
      <c r="F2533" s="72">
        <f>'Balance N'!N2536</f>
        <v>0</v>
      </c>
      <c r="G2533" s="72">
        <f>'Balance N'!O2536</f>
        <v>0</v>
      </c>
      <c r="H2533" s="72">
        <f>'Balance N'!P2536</f>
        <v>0</v>
      </c>
      <c r="I2533" s="74">
        <f t="shared" si="39"/>
        <v>0</v>
      </c>
    </row>
    <row r="2534" spans="1:9" ht="15.6">
      <c r="A2534" s="70">
        <f>'Balance N'!I2537</f>
        <v>0</v>
      </c>
      <c r="B2534" s="71">
        <f>'Balance N'!J2537</f>
        <v>0</v>
      </c>
      <c r="C2534" s="72">
        <f>'Balance N'!K2537</f>
        <v>0</v>
      </c>
      <c r="D2534" s="72">
        <f>'Balance N'!L2537</f>
        <v>0</v>
      </c>
      <c r="E2534" s="72">
        <f>'Balance N'!M2537</f>
        <v>0</v>
      </c>
      <c r="F2534" s="72">
        <f>'Balance N'!N2537</f>
        <v>0</v>
      </c>
      <c r="G2534" s="72">
        <f>'Balance N'!O2537</f>
        <v>0</v>
      </c>
      <c r="H2534" s="72">
        <f>'Balance N'!P2537</f>
        <v>0</v>
      </c>
      <c r="I2534" s="74">
        <f t="shared" si="39"/>
        <v>0</v>
      </c>
    </row>
    <row r="2535" spans="1:9" ht="15.6">
      <c r="A2535" s="70">
        <f>'Balance N'!I2538</f>
        <v>0</v>
      </c>
      <c r="B2535" s="71">
        <f>'Balance N'!J2538</f>
        <v>0</v>
      </c>
      <c r="C2535" s="72">
        <f>'Balance N'!K2538</f>
        <v>0</v>
      </c>
      <c r="D2535" s="72">
        <f>'Balance N'!L2538</f>
        <v>0</v>
      </c>
      <c r="E2535" s="72">
        <f>'Balance N'!M2538</f>
        <v>0</v>
      </c>
      <c r="F2535" s="72">
        <f>'Balance N'!N2538</f>
        <v>0</v>
      </c>
      <c r="G2535" s="72">
        <f>'Balance N'!O2538</f>
        <v>0</v>
      </c>
      <c r="H2535" s="72">
        <f>'Balance N'!P2538</f>
        <v>0</v>
      </c>
      <c r="I2535" s="74">
        <f t="shared" si="39"/>
        <v>0</v>
      </c>
    </row>
    <row r="2536" spans="1:9" ht="15.6">
      <c r="A2536" s="70">
        <f>'Balance N'!I2539</f>
        <v>0</v>
      </c>
      <c r="B2536" s="71">
        <f>'Balance N'!J2539</f>
        <v>0</v>
      </c>
      <c r="C2536" s="72">
        <f>'Balance N'!K2539</f>
        <v>0</v>
      </c>
      <c r="D2536" s="72">
        <f>'Balance N'!L2539</f>
        <v>0</v>
      </c>
      <c r="E2536" s="72">
        <f>'Balance N'!M2539</f>
        <v>0</v>
      </c>
      <c r="F2536" s="72">
        <f>'Balance N'!N2539</f>
        <v>0</v>
      </c>
      <c r="G2536" s="72">
        <f>'Balance N'!O2539</f>
        <v>0</v>
      </c>
      <c r="H2536" s="72">
        <f>'Balance N'!P2539</f>
        <v>0</v>
      </c>
      <c r="I2536" s="74">
        <f t="shared" si="39"/>
        <v>0</v>
      </c>
    </row>
    <row r="2537" spans="1:9" ht="15.6">
      <c r="A2537" s="70">
        <f>'Balance N'!I2540</f>
        <v>0</v>
      </c>
      <c r="B2537" s="71">
        <f>'Balance N'!J2540</f>
        <v>0</v>
      </c>
      <c r="C2537" s="72">
        <f>'Balance N'!K2540</f>
        <v>0</v>
      </c>
      <c r="D2537" s="72">
        <f>'Balance N'!L2540</f>
        <v>0</v>
      </c>
      <c r="E2537" s="72">
        <f>'Balance N'!M2540</f>
        <v>0</v>
      </c>
      <c r="F2537" s="72">
        <f>'Balance N'!N2540</f>
        <v>0</v>
      </c>
      <c r="G2537" s="72">
        <f>'Balance N'!O2540</f>
        <v>0</v>
      </c>
      <c r="H2537" s="72">
        <f>'Balance N'!P2540</f>
        <v>0</v>
      </c>
      <c r="I2537" s="74">
        <f t="shared" si="39"/>
        <v>0</v>
      </c>
    </row>
    <row r="2538" spans="1:9" ht="15.6">
      <c r="A2538" s="70">
        <f>'Balance N'!I2541</f>
        <v>0</v>
      </c>
      <c r="B2538" s="71">
        <f>'Balance N'!J2541</f>
        <v>0</v>
      </c>
      <c r="C2538" s="72">
        <f>'Balance N'!K2541</f>
        <v>0</v>
      </c>
      <c r="D2538" s="72">
        <f>'Balance N'!L2541</f>
        <v>0</v>
      </c>
      <c r="E2538" s="72">
        <f>'Balance N'!M2541</f>
        <v>0</v>
      </c>
      <c r="F2538" s="72">
        <f>'Balance N'!N2541</f>
        <v>0</v>
      </c>
      <c r="G2538" s="72">
        <f>'Balance N'!O2541</f>
        <v>0</v>
      </c>
      <c r="H2538" s="72">
        <f>'Balance N'!P2541</f>
        <v>0</v>
      </c>
      <c r="I2538" s="74">
        <f t="shared" si="39"/>
        <v>0</v>
      </c>
    </row>
    <row r="2539" spans="1:9" ht="15.6">
      <c r="A2539" s="70">
        <f>'Balance N'!I2542</f>
        <v>0</v>
      </c>
      <c r="B2539" s="71">
        <f>'Balance N'!J2542</f>
        <v>0</v>
      </c>
      <c r="C2539" s="72">
        <f>'Balance N'!K2542</f>
        <v>0</v>
      </c>
      <c r="D2539" s="72">
        <f>'Balance N'!L2542</f>
        <v>0</v>
      </c>
      <c r="E2539" s="72">
        <f>'Balance N'!M2542</f>
        <v>0</v>
      </c>
      <c r="F2539" s="72">
        <f>'Balance N'!N2542</f>
        <v>0</v>
      </c>
      <c r="G2539" s="72">
        <f>'Balance N'!O2542</f>
        <v>0</v>
      </c>
      <c r="H2539" s="72">
        <f>'Balance N'!P2542</f>
        <v>0</v>
      </c>
      <c r="I2539" s="74">
        <f t="shared" si="39"/>
        <v>0</v>
      </c>
    </row>
    <row r="2540" spans="1:9" ht="15.6">
      <c r="A2540" s="70">
        <f>'Balance N'!I2543</f>
        <v>0</v>
      </c>
      <c r="B2540" s="71">
        <f>'Balance N'!J2543</f>
        <v>0</v>
      </c>
      <c r="C2540" s="72">
        <f>'Balance N'!K2543</f>
        <v>0</v>
      </c>
      <c r="D2540" s="72">
        <f>'Balance N'!L2543</f>
        <v>0</v>
      </c>
      <c r="E2540" s="72">
        <f>'Balance N'!M2543</f>
        <v>0</v>
      </c>
      <c r="F2540" s="72">
        <f>'Balance N'!N2543</f>
        <v>0</v>
      </c>
      <c r="G2540" s="72">
        <f>'Balance N'!O2543</f>
        <v>0</v>
      </c>
      <c r="H2540" s="72">
        <f>'Balance N'!P2543</f>
        <v>0</v>
      </c>
      <c r="I2540" s="74">
        <f t="shared" si="39"/>
        <v>0</v>
      </c>
    </row>
    <row r="2541" spans="1:9" ht="15.6">
      <c r="A2541" s="70">
        <f>'Balance N'!I2544</f>
        <v>0</v>
      </c>
      <c r="B2541" s="71">
        <f>'Balance N'!J2544</f>
        <v>0</v>
      </c>
      <c r="C2541" s="72">
        <f>'Balance N'!K2544</f>
        <v>0</v>
      </c>
      <c r="D2541" s="72">
        <f>'Balance N'!L2544</f>
        <v>0</v>
      </c>
      <c r="E2541" s="72">
        <f>'Balance N'!M2544</f>
        <v>0</v>
      </c>
      <c r="F2541" s="72">
        <f>'Balance N'!N2544</f>
        <v>0</v>
      </c>
      <c r="G2541" s="72">
        <f>'Balance N'!O2544</f>
        <v>0</v>
      </c>
      <c r="H2541" s="72">
        <f>'Balance N'!P2544</f>
        <v>0</v>
      </c>
      <c r="I2541" s="74">
        <f t="shared" si="39"/>
        <v>0</v>
      </c>
    </row>
    <row r="2542" spans="1:9" ht="15.6">
      <c r="A2542" s="70">
        <f>'Balance N'!I2545</f>
        <v>0</v>
      </c>
      <c r="B2542" s="71">
        <f>'Balance N'!J2545</f>
        <v>0</v>
      </c>
      <c r="C2542" s="72">
        <f>'Balance N'!K2545</f>
        <v>0</v>
      </c>
      <c r="D2542" s="72">
        <f>'Balance N'!L2545</f>
        <v>0</v>
      </c>
      <c r="E2542" s="72">
        <f>'Balance N'!M2545</f>
        <v>0</v>
      </c>
      <c r="F2542" s="72">
        <f>'Balance N'!N2545</f>
        <v>0</v>
      </c>
      <c r="G2542" s="72">
        <f>'Balance N'!O2545</f>
        <v>0</v>
      </c>
      <c r="H2542" s="72">
        <f>'Balance N'!P2545</f>
        <v>0</v>
      </c>
      <c r="I2542" s="74">
        <f t="shared" si="39"/>
        <v>0</v>
      </c>
    </row>
    <row r="2543" spans="1:9" ht="15.6">
      <c r="A2543" s="70">
        <f>'Balance N'!I2546</f>
        <v>0</v>
      </c>
      <c r="B2543" s="71">
        <f>'Balance N'!J2546</f>
        <v>0</v>
      </c>
      <c r="C2543" s="72">
        <f>'Balance N'!K2546</f>
        <v>0</v>
      </c>
      <c r="D2543" s="72">
        <f>'Balance N'!L2546</f>
        <v>0</v>
      </c>
      <c r="E2543" s="72">
        <f>'Balance N'!M2546</f>
        <v>0</v>
      </c>
      <c r="F2543" s="72">
        <f>'Balance N'!N2546</f>
        <v>0</v>
      </c>
      <c r="G2543" s="72">
        <f>'Balance N'!O2546</f>
        <v>0</v>
      </c>
      <c r="H2543" s="72">
        <f>'Balance N'!P2546</f>
        <v>0</v>
      </c>
      <c r="I2543" s="74">
        <f t="shared" si="39"/>
        <v>0</v>
      </c>
    </row>
    <row r="2544" spans="1:9" ht="15.6">
      <c r="A2544" s="70">
        <f>'Balance N'!I2547</f>
        <v>0</v>
      </c>
      <c r="B2544" s="71">
        <f>'Balance N'!J2547</f>
        <v>0</v>
      </c>
      <c r="C2544" s="72">
        <f>'Balance N'!K2547</f>
        <v>0</v>
      </c>
      <c r="D2544" s="72">
        <f>'Balance N'!L2547</f>
        <v>0</v>
      </c>
      <c r="E2544" s="72">
        <f>'Balance N'!M2547</f>
        <v>0</v>
      </c>
      <c r="F2544" s="72">
        <f>'Balance N'!N2547</f>
        <v>0</v>
      </c>
      <c r="G2544" s="72">
        <f>'Balance N'!O2547</f>
        <v>0</v>
      </c>
      <c r="H2544" s="72">
        <f>'Balance N'!P2547</f>
        <v>0</v>
      </c>
      <c r="I2544" s="74">
        <f t="shared" si="39"/>
        <v>0</v>
      </c>
    </row>
    <row r="2545" spans="1:9" ht="15.6">
      <c r="A2545" s="70">
        <f>'Balance N'!I2548</f>
        <v>0</v>
      </c>
      <c r="B2545" s="71">
        <f>'Balance N'!J2548</f>
        <v>0</v>
      </c>
      <c r="C2545" s="72">
        <f>'Balance N'!K2548</f>
        <v>0</v>
      </c>
      <c r="D2545" s="72">
        <f>'Balance N'!L2548</f>
        <v>0</v>
      </c>
      <c r="E2545" s="72">
        <f>'Balance N'!M2548</f>
        <v>0</v>
      </c>
      <c r="F2545" s="72">
        <f>'Balance N'!N2548</f>
        <v>0</v>
      </c>
      <c r="G2545" s="72">
        <f>'Balance N'!O2548</f>
        <v>0</v>
      </c>
      <c r="H2545" s="72">
        <f>'Balance N'!P2548</f>
        <v>0</v>
      </c>
      <c r="I2545" s="74">
        <f t="shared" si="39"/>
        <v>0</v>
      </c>
    </row>
    <row r="2546" spans="1:9" ht="15.6">
      <c r="A2546" s="70">
        <f>'Balance N'!I2549</f>
        <v>0</v>
      </c>
      <c r="B2546" s="71">
        <f>'Balance N'!J2549</f>
        <v>0</v>
      </c>
      <c r="C2546" s="72">
        <f>'Balance N'!K2549</f>
        <v>0</v>
      </c>
      <c r="D2546" s="72">
        <f>'Balance N'!L2549</f>
        <v>0</v>
      </c>
      <c r="E2546" s="72">
        <f>'Balance N'!M2549</f>
        <v>0</v>
      </c>
      <c r="F2546" s="72">
        <f>'Balance N'!N2549</f>
        <v>0</v>
      </c>
      <c r="G2546" s="72">
        <f>'Balance N'!O2549</f>
        <v>0</v>
      </c>
      <c r="H2546" s="72">
        <f>'Balance N'!P2549</f>
        <v>0</v>
      </c>
      <c r="I2546" s="74">
        <f t="shared" si="39"/>
        <v>0</v>
      </c>
    </row>
    <row r="2547" spans="1:9" ht="15.6">
      <c r="A2547" s="70">
        <f>'Balance N'!I2550</f>
        <v>0</v>
      </c>
      <c r="B2547" s="71">
        <f>'Balance N'!J2550</f>
        <v>0</v>
      </c>
      <c r="C2547" s="72">
        <f>'Balance N'!K2550</f>
        <v>0</v>
      </c>
      <c r="D2547" s="72">
        <f>'Balance N'!L2550</f>
        <v>0</v>
      </c>
      <c r="E2547" s="72">
        <f>'Balance N'!M2550</f>
        <v>0</v>
      </c>
      <c r="F2547" s="72">
        <f>'Balance N'!N2550</f>
        <v>0</v>
      </c>
      <c r="G2547" s="72">
        <f>'Balance N'!O2550</f>
        <v>0</v>
      </c>
      <c r="H2547" s="72">
        <f>'Balance N'!P2550</f>
        <v>0</v>
      </c>
      <c r="I2547" s="74">
        <f t="shared" si="39"/>
        <v>0</v>
      </c>
    </row>
    <row r="2548" spans="1:9" ht="15.6">
      <c r="A2548" s="70">
        <f>'Balance N'!I2551</f>
        <v>0</v>
      </c>
      <c r="B2548" s="71">
        <f>'Balance N'!J2551</f>
        <v>0</v>
      </c>
      <c r="C2548" s="72">
        <f>'Balance N'!K2551</f>
        <v>0</v>
      </c>
      <c r="D2548" s="72">
        <f>'Balance N'!L2551</f>
        <v>0</v>
      </c>
      <c r="E2548" s="72">
        <f>'Balance N'!M2551</f>
        <v>0</v>
      </c>
      <c r="F2548" s="72">
        <f>'Balance N'!N2551</f>
        <v>0</v>
      </c>
      <c r="G2548" s="72">
        <f>'Balance N'!O2551</f>
        <v>0</v>
      </c>
      <c r="H2548" s="72">
        <f>'Balance N'!P2551</f>
        <v>0</v>
      </c>
      <c r="I2548" s="74">
        <f t="shared" si="39"/>
        <v>0</v>
      </c>
    </row>
    <row r="2549" spans="1:9" ht="15.6">
      <c r="A2549" s="70">
        <f>'Balance N'!I2552</f>
        <v>0</v>
      </c>
      <c r="B2549" s="71">
        <f>'Balance N'!J2552</f>
        <v>0</v>
      </c>
      <c r="C2549" s="72">
        <f>'Balance N'!K2552</f>
        <v>0</v>
      </c>
      <c r="D2549" s="72">
        <f>'Balance N'!L2552</f>
        <v>0</v>
      </c>
      <c r="E2549" s="72">
        <f>'Balance N'!M2552</f>
        <v>0</v>
      </c>
      <c r="F2549" s="72">
        <f>'Balance N'!N2552</f>
        <v>0</v>
      </c>
      <c r="G2549" s="72">
        <f>'Balance N'!O2552</f>
        <v>0</v>
      </c>
      <c r="H2549" s="72">
        <f>'Balance N'!P2552</f>
        <v>0</v>
      </c>
      <c r="I2549" s="74">
        <f t="shared" si="39"/>
        <v>0</v>
      </c>
    </row>
    <row r="2550" spans="1:9" ht="15.6">
      <c r="A2550" s="70">
        <f>'Balance N'!I2553</f>
        <v>0</v>
      </c>
      <c r="B2550" s="71">
        <f>'Balance N'!J2553</f>
        <v>0</v>
      </c>
      <c r="C2550" s="72">
        <f>'Balance N'!K2553</f>
        <v>0</v>
      </c>
      <c r="D2550" s="72">
        <f>'Balance N'!L2553</f>
        <v>0</v>
      </c>
      <c r="E2550" s="72">
        <f>'Balance N'!M2553</f>
        <v>0</v>
      </c>
      <c r="F2550" s="72">
        <f>'Balance N'!N2553</f>
        <v>0</v>
      </c>
      <c r="G2550" s="72">
        <f>'Balance N'!O2553</f>
        <v>0</v>
      </c>
      <c r="H2550" s="72">
        <f>'Balance N'!P2553</f>
        <v>0</v>
      </c>
      <c r="I2550" s="74">
        <f t="shared" si="39"/>
        <v>0</v>
      </c>
    </row>
    <row r="2551" spans="1:9" ht="15.6">
      <c r="A2551" s="70">
        <f>'Balance N'!I2554</f>
        <v>0</v>
      </c>
      <c r="B2551" s="71">
        <f>'Balance N'!J2554</f>
        <v>0</v>
      </c>
      <c r="C2551" s="72">
        <f>'Balance N'!K2554</f>
        <v>0</v>
      </c>
      <c r="D2551" s="72">
        <f>'Balance N'!L2554</f>
        <v>0</v>
      </c>
      <c r="E2551" s="72">
        <f>'Balance N'!M2554</f>
        <v>0</v>
      </c>
      <c r="F2551" s="72">
        <f>'Balance N'!N2554</f>
        <v>0</v>
      </c>
      <c r="G2551" s="72">
        <f>'Balance N'!O2554</f>
        <v>0</v>
      </c>
      <c r="H2551" s="72">
        <f>'Balance N'!P2554</f>
        <v>0</v>
      </c>
      <c r="I2551" s="74">
        <f t="shared" si="39"/>
        <v>0</v>
      </c>
    </row>
    <row r="2552" spans="1:9" ht="15.6">
      <c r="A2552" s="70">
        <f>'Balance N'!I2555</f>
        <v>0</v>
      </c>
      <c r="B2552" s="71">
        <f>'Balance N'!J2555</f>
        <v>0</v>
      </c>
      <c r="C2552" s="72">
        <f>'Balance N'!K2555</f>
        <v>0</v>
      </c>
      <c r="D2552" s="72">
        <f>'Balance N'!L2555</f>
        <v>0</v>
      </c>
      <c r="E2552" s="72">
        <f>'Balance N'!M2555</f>
        <v>0</v>
      </c>
      <c r="F2552" s="72">
        <f>'Balance N'!N2555</f>
        <v>0</v>
      </c>
      <c r="G2552" s="72">
        <f>'Balance N'!O2555</f>
        <v>0</v>
      </c>
      <c r="H2552" s="72">
        <f>'Balance N'!P2555</f>
        <v>0</v>
      </c>
      <c r="I2552" s="74">
        <f t="shared" si="39"/>
        <v>0</v>
      </c>
    </row>
    <row r="2553" spans="1:9" ht="15.6">
      <c r="A2553" s="70">
        <f>'Balance N'!I2556</f>
        <v>0</v>
      </c>
      <c r="B2553" s="71">
        <f>'Balance N'!J2556</f>
        <v>0</v>
      </c>
      <c r="C2553" s="72">
        <f>'Balance N'!K2556</f>
        <v>0</v>
      </c>
      <c r="D2553" s="72">
        <f>'Balance N'!L2556</f>
        <v>0</v>
      </c>
      <c r="E2553" s="72">
        <f>'Balance N'!M2556</f>
        <v>0</v>
      </c>
      <c r="F2553" s="72">
        <f>'Balance N'!N2556</f>
        <v>0</v>
      </c>
      <c r="G2553" s="72">
        <f>'Balance N'!O2556</f>
        <v>0</v>
      </c>
      <c r="H2553" s="72">
        <f>'Balance N'!P2556</f>
        <v>0</v>
      </c>
      <c r="I2553" s="74">
        <f t="shared" si="39"/>
        <v>0</v>
      </c>
    </row>
    <row r="2554" spans="1:9" ht="15.6">
      <c r="A2554" s="70">
        <f>'Balance N'!I2557</f>
        <v>0</v>
      </c>
      <c r="B2554" s="71">
        <f>'Balance N'!J2557</f>
        <v>0</v>
      </c>
      <c r="C2554" s="72">
        <f>'Balance N'!K2557</f>
        <v>0</v>
      </c>
      <c r="D2554" s="72">
        <f>'Balance N'!L2557</f>
        <v>0</v>
      </c>
      <c r="E2554" s="72">
        <f>'Balance N'!M2557</f>
        <v>0</v>
      </c>
      <c r="F2554" s="72">
        <f>'Balance N'!N2557</f>
        <v>0</v>
      </c>
      <c r="G2554" s="72">
        <f>'Balance N'!O2557</f>
        <v>0</v>
      </c>
      <c r="H2554" s="72">
        <f>'Balance N'!P2557</f>
        <v>0</v>
      </c>
      <c r="I2554" s="74">
        <f t="shared" si="39"/>
        <v>0</v>
      </c>
    </row>
    <row r="2555" spans="1:9" ht="15.6">
      <c r="A2555" s="70">
        <f>'Balance N'!I2558</f>
        <v>0</v>
      </c>
      <c r="B2555" s="71">
        <f>'Balance N'!J2558</f>
        <v>0</v>
      </c>
      <c r="C2555" s="72">
        <f>'Balance N'!K2558</f>
        <v>0</v>
      </c>
      <c r="D2555" s="72">
        <f>'Balance N'!L2558</f>
        <v>0</v>
      </c>
      <c r="E2555" s="72">
        <f>'Balance N'!M2558</f>
        <v>0</v>
      </c>
      <c r="F2555" s="72">
        <f>'Balance N'!N2558</f>
        <v>0</v>
      </c>
      <c r="G2555" s="72">
        <f>'Balance N'!O2558</f>
        <v>0</v>
      </c>
      <c r="H2555" s="72">
        <f>'Balance N'!P2558</f>
        <v>0</v>
      </c>
      <c r="I2555" s="74">
        <f t="shared" si="39"/>
        <v>0</v>
      </c>
    </row>
    <row r="2556" spans="1:9" ht="15.6">
      <c r="A2556" s="70">
        <f>'Balance N'!I2559</f>
        <v>0</v>
      </c>
      <c r="B2556" s="71">
        <f>'Balance N'!J2559</f>
        <v>0</v>
      </c>
      <c r="C2556" s="72">
        <f>'Balance N'!K2559</f>
        <v>0</v>
      </c>
      <c r="D2556" s="72">
        <f>'Balance N'!L2559</f>
        <v>0</v>
      </c>
      <c r="E2556" s="72">
        <f>'Balance N'!M2559</f>
        <v>0</v>
      </c>
      <c r="F2556" s="72">
        <f>'Balance N'!N2559</f>
        <v>0</v>
      </c>
      <c r="G2556" s="72">
        <f>'Balance N'!O2559</f>
        <v>0</v>
      </c>
      <c r="H2556" s="72">
        <f>'Balance N'!P2559</f>
        <v>0</v>
      </c>
      <c r="I2556" s="74">
        <f t="shared" si="39"/>
        <v>0</v>
      </c>
    </row>
    <row r="2557" spans="1:9" ht="15.6">
      <c r="A2557" s="70">
        <f>'Balance N'!I2560</f>
        <v>0</v>
      </c>
      <c r="B2557" s="71">
        <f>'Balance N'!J2560</f>
        <v>0</v>
      </c>
      <c r="C2557" s="72">
        <f>'Balance N'!K2560</f>
        <v>0</v>
      </c>
      <c r="D2557" s="72">
        <f>'Balance N'!L2560</f>
        <v>0</v>
      </c>
      <c r="E2557" s="72">
        <f>'Balance N'!M2560</f>
        <v>0</v>
      </c>
      <c r="F2557" s="72">
        <f>'Balance N'!N2560</f>
        <v>0</v>
      </c>
      <c r="G2557" s="72">
        <f>'Balance N'!O2560</f>
        <v>0</v>
      </c>
      <c r="H2557" s="72">
        <f>'Balance N'!P2560</f>
        <v>0</v>
      </c>
      <c r="I2557" s="74">
        <f t="shared" si="39"/>
        <v>0</v>
      </c>
    </row>
    <row r="2558" spans="1:9" ht="15.6">
      <c r="A2558" s="70">
        <f>'Balance N'!I2561</f>
        <v>0</v>
      </c>
      <c r="B2558" s="71">
        <f>'Balance N'!J2561</f>
        <v>0</v>
      </c>
      <c r="C2558" s="72">
        <f>'Balance N'!K2561</f>
        <v>0</v>
      </c>
      <c r="D2558" s="72">
        <f>'Balance N'!L2561</f>
        <v>0</v>
      </c>
      <c r="E2558" s="72">
        <f>'Balance N'!M2561</f>
        <v>0</v>
      </c>
      <c r="F2558" s="72">
        <f>'Balance N'!N2561</f>
        <v>0</v>
      </c>
      <c r="G2558" s="72">
        <f>'Balance N'!O2561</f>
        <v>0</v>
      </c>
      <c r="H2558" s="72">
        <f>'Balance N'!P2561</f>
        <v>0</v>
      </c>
      <c r="I2558" s="74">
        <f t="shared" si="39"/>
        <v>0</v>
      </c>
    </row>
    <row r="2559" spans="1:9" ht="15.6">
      <c r="A2559" s="70">
        <f>'Balance N'!I2562</f>
        <v>0</v>
      </c>
      <c r="B2559" s="71">
        <f>'Balance N'!J2562</f>
        <v>0</v>
      </c>
      <c r="C2559" s="72">
        <f>'Balance N'!K2562</f>
        <v>0</v>
      </c>
      <c r="D2559" s="72">
        <f>'Balance N'!L2562</f>
        <v>0</v>
      </c>
      <c r="E2559" s="72">
        <f>'Balance N'!M2562</f>
        <v>0</v>
      </c>
      <c r="F2559" s="72">
        <f>'Balance N'!N2562</f>
        <v>0</v>
      </c>
      <c r="G2559" s="72">
        <f>'Balance N'!O2562</f>
        <v>0</v>
      </c>
      <c r="H2559" s="72">
        <f>'Balance N'!P2562</f>
        <v>0</v>
      </c>
      <c r="I2559" s="74">
        <f t="shared" si="39"/>
        <v>0</v>
      </c>
    </row>
    <row r="2560" spans="1:9" ht="15.6">
      <c r="A2560" s="70">
        <f>'Balance N'!I2563</f>
        <v>0</v>
      </c>
      <c r="B2560" s="71">
        <f>'Balance N'!J2563</f>
        <v>0</v>
      </c>
      <c r="C2560" s="72">
        <f>'Balance N'!K2563</f>
        <v>0</v>
      </c>
      <c r="D2560" s="72">
        <f>'Balance N'!L2563</f>
        <v>0</v>
      </c>
      <c r="E2560" s="72">
        <f>'Balance N'!M2563</f>
        <v>0</v>
      </c>
      <c r="F2560" s="72">
        <f>'Balance N'!N2563</f>
        <v>0</v>
      </c>
      <c r="G2560" s="72">
        <f>'Balance N'!O2563</f>
        <v>0</v>
      </c>
      <c r="H2560" s="72">
        <f>'Balance N'!P2563</f>
        <v>0</v>
      </c>
      <c r="I2560" s="74">
        <f t="shared" si="39"/>
        <v>0</v>
      </c>
    </row>
    <row r="2561" spans="1:9" ht="15.6">
      <c r="A2561" s="70">
        <f>'Balance N'!I2564</f>
        <v>0</v>
      </c>
      <c r="B2561" s="71">
        <f>'Balance N'!J2564</f>
        <v>0</v>
      </c>
      <c r="C2561" s="72">
        <f>'Balance N'!K2564</f>
        <v>0</v>
      </c>
      <c r="D2561" s="72">
        <f>'Balance N'!L2564</f>
        <v>0</v>
      </c>
      <c r="E2561" s="72">
        <f>'Balance N'!M2564</f>
        <v>0</v>
      </c>
      <c r="F2561" s="72">
        <f>'Balance N'!N2564</f>
        <v>0</v>
      </c>
      <c r="G2561" s="72">
        <f>'Balance N'!O2564</f>
        <v>0</v>
      </c>
      <c r="H2561" s="72">
        <f>'Balance N'!P2564</f>
        <v>0</v>
      </c>
      <c r="I2561" s="74">
        <f t="shared" si="39"/>
        <v>0</v>
      </c>
    </row>
    <row r="2562" spans="1:9" ht="15.6">
      <c r="A2562" s="70">
        <f>'Balance N'!I2565</f>
        <v>0</v>
      </c>
      <c r="B2562" s="71">
        <f>'Balance N'!J2565</f>
        <v>0</v>
      </c>
      <c r="C2562" s="72">
        <f>'Balance N'!K2565</f>
        <v>0</v>
      </c>
      <c r="D2562" s="72">
        <f>'Balance N'!L2565</f>
        <v>0</v>
      </c>
      <c r="E2562" s="72">
        <f>'Balance N'!M2565</f>
        <v>0</v>
      </c>
      <c r="F2562" s="72">
        <f>'Balance N'!N2565</f>
        <v>0</v>
      </c>
      <c r="G2562" s="72">
        <f>'Balance N'!O2565</f>
        <v>0</v>
      </c>
      <c r="H2562" s="72">
        <f>'Balance N'!P2565</f>
        <v>0</v>
      </c>
      <c r="I2562" s="74">
        <f t="shared" si="39"/>
        <v>0</v>
      </c>
    </row>
    <row r="2563" spans="1:9" ht="15.6">
      <c r="A2563" s="70">
        <f>'Balance N'!I2566</f>
        <v>0</v>
      </c>
      <c r="B2563" s="71">
        <f>'Balance N'!J2566</f>
        <v>0</v>
      </c>
      <c r="C2563" s="72">
        <f>'Balance N'!K2566</f>
        <v>0</v>
      </c>
      <c r="D2563" s="72">
        <f>'Balance N'!L2566</f>
        <v>0</v>
      </c>
      <c r="E2563" s="72">
        <f>'Balance N'!M2566</f>
        <v>0</v>
      </c>
      <c r="F2563" s="72">
        <f>'Balance N'!N2566</f>
        <v>0</v>
      </c>
      <c r="G2563" s="72">
        <f>'Balance N'!O2566</f>
        <v>0</v>
      </c>
      <c r="H2563" s="72">
        <f>'Balance N'!P2566</f>
        <v>0</v>
      </c>
      <c r="I2563" s="74">
        <f t="shared" ref="I2563:I2626" si="40">(C2563-D2563)+(E2563-F2563)-(G2563-H2563)</f>
        <v>0</v>
      </c>
    </row>
    <row r="2564" spans="1:9" ht="15.6">
      <c r="A2564" s="70">
        <f>'Balance N'!I2567</f>
        <v>0</v>
      </c>
      <c r="B2564" s="71">
        <f>'Balance N'!J2567</f>
        <v>0</v>
      </c>
      <c r="C2564" s="72">
        <f>'Balance N'!K2567</f>
        <v>0</v>
      </c>
      <c r="D2564" s="72">
        <f>'Balance N'!L2567</f>
        <v>0</v>
      </c>
      <c r="E2564" s="72">
        <f>'Balance N'!M2567</f>
        <v>0</v>
      </c>
      <c r="F2564" s="72">
        <f>'Balance N'!N2567</f>
        <v>0</v>
      </c>
      <c r="G2564" s="72">
        <f>'Balance N'!O2567</f>
        <v>0</v>
      </c>
      <c r="H2564" s="72">
        <f>'Balance N'!P2567</f>
        <v>0</v>
      </c>
      <c r="I2564" s="74">
        <f t="shared" si="40"/>
        <v>0</v>
      </c>
    </row>
    <row r="2565" spans="1:9" ht="15.6">
      <c r="A2565" s="70">
        <f>'Balance N'!I2568</f>
        <v>0</v>
      </c>
      <c r="B2565" s="71">
        <f>'Balance N'!J2568</f>
        <v>0</v>
      </c>
      <c r="C2565" s="72">
        <f>'Balance N'!K2568</f>
        <v>0</v>
      </c>
      <c r="D2565" s="72">
        <f>'Balance N'!L2568</f>
        <v>0</v>
      </c>
      <c r="E2565" s="72">
        <f>'Balance N'!M2568</f>
        <v>0</v>
      </c>
      <c r="F2565" s="72">
        <f>'Balance N'!N2568</f>
        <v>0</v>
      </c>
      <c r="G2565" s="72">
        <f>'Balance N'!O2568</f>
        <v>0</v>
      </c>
      <c r="H2565" s="72">
        <f>'Balance N'!P2568</f>
        <v>0</v>
      </c>
      <c r="I2565" s="74">
        <f t="shared" si="40"/>
        <v>0</v>
      </c>
    </row>
    <row r="2566" spans="1:9" ht="15.6">
      <c r="A2566" s="70">
        <f>'Balance N'!I2569</f>
        <v>0</v>
      </c>
      <c r="B2566" s="71">
        <f>'Balance N'!J2569</f>
        <v>0</v>
      </c>
      <c r="C2566" s="72">
        <f>'Balance N'!K2569</f>
        <v>0</v>
      </c>
      <c r="D2566" s="72">
        <f>'Balance N'!L2569</f>
        <v>0</v>
      </c>
      <c r="E2566" s="72">
        <f>'Balance N'!M2569</f>
        <v>0</v>
      </c>
      <c r="F2566" s="72">
        <f>'Balance N'!N2569</f>
        <v>0</v>
      </c>
      <c r="G2566" s="72">
        <f>'Balance N'!O2569</f>
        <v>0</v>
      </c>
      <c r="H2566" s="72">
        <f>'Balance N'!P2569</f>
        <v>0</v>
      </c>
      <c r="I2566" s="74">
        <f t="shared" si="40"/>
        <v>0</v>
      </c>
    </row>
    <row r="2567" spans="1:9" ht="15.6">
      <c r="A2567" s="70">
        <f>'Balance N'!I2570</f>
        <v>0</v>
      </c>
      <c r="B2567" s="71">
        <f>'Balance N'!J2570</f>
        <v>0</v>
      </c>
      <c r="C2567" s="72">
        <f>'Balance N'!K2570</f>
        <v>0</v>
      </c>
      <c r="D2567" s="72">
        <f>'Balance N'!L2570</f>
        <v>0</v>
      </c>
      <c r="E2567" s="72">
        <f>'Balance N'!M2570</f>
        <v>0</v>
      </c>
      <c r="F2567" s="72">
        <f>'Balance N'!N2570</f>
        <v>0</v>
      </c>
      <c r="G2567" s="72">
        <f>'Balance N'!O2570</f>
        <v>0</v>
      </c>
      <c r="H2567" s="72">
        <f>'Balance N'!P2570</f>
        <v>0</v>
      </c>
      <c r="I2567" s="74">
        <f t="shared" si="40"/>
        <v>0</v>
      </c>
    </row>
    <row r="2568" spans="1:9" ht="15.6">
      <c r="A2568" s="70">
        <f>'Balance N'!I2571</f>
        <v>0</v>
      </c>
      <c r="B2568" s="71">
        <f>'Balance N'!J2571</f>
        <v>0</v>
      </c>
      <c r="C2568" s="72">
        <f>'Balance N'!K2571</f>
        <v>0</v>
      </c>
      <c r="D2568" s="72">
        <f>'Balance N'!L2571</f>
        <v>0</v>
      </c>
      <c r="E2568" s="72">
        <f>'Balance N'!M2571</f>
        <v>0</v>
      </c>
      <c r="F2568" s="72">
        <f>'Balance N'!N2571</f>
        <v>0</v>
      </c>
      <c r="G2568" s="72">
        <f>'Balance N'!O2571</f>
        <v>0</v>
      </c>
      <c r="H2568" s="72">
        <f>'Balance N'!P2571</f>
        <v>0</v>
      </c>
      <c r="I2568" s="74">
        <f t="shared" si="40"/>
        <v>0</v>
      </c>
    </row>
    <row r="2569" spans="1:9" ht="15.6">
      <c r="A2569" s="70">
        <f>'Balance N'!I2572</f>
        <v>0</v>
      </c>
      <c r="B2569" s="71">
        <f>'Balance N'!J2572</f>
        <v>0</v>
      </c>
      <c r="C2569" s="72">
        <f>'Balance N'!K2572</f>
        <v>0</v>
      </c>
      <c r="D2569" s="72">
        <f>'Balance N'!L2572</f>
        <v>0</v>
      </c>
      <c r="E2569" s="72">
        <f>'Balance N'!M2572</f>
        <v>0</v>
      </c>
      <c r="F2569" s="72">
        <f>'Balance N'!N2572</f>
        <v>0</v>
      </c>
      <c r="G2569" s="72">
        <f>'Balance N'!O2572</f>
        <v>0</v>
      </c>
      <c r="H2569" s="72">
        <f>'Balance N'!P2572</f>
        <v>0</v>
      </c>
      <c r="I2569" s="74">
        <f t="shared" si="40"/>
        <v>0</v>
      </c>
    </row>
    <row r="2570" spans="1:9" ht="15.6">
      <c r="A2570" s="70">
        <f>'Balance N'!I2573</f>
        <v>0</v>
      </c>
      <c r="B2570" s="71">
        <f>'Balance N'!J2573</f>
        <v>0</v>
      </c>
      <c r="C2570" s="72">
        <f>'Balance N'!K2573</f>
        <v>0</v>
      </c>
      <c r="D2570" s="72">
        <f>'Balance N'!L2573</f>
        <v>0</v>
      </c>
      <c r="E2570" s="72">
        <f>'Balance N'!M2573</f>
        <v>0</v>
      </c>
      <c r="F2570" s="72">
        <f>'Balance N'!N2573</f>
        <v>0</v>
      </c>
      <c r="G2570" s="72">
        <f>'Balance N'!O2573</f>
        <v>0</v>
      </c>
      <c r="H2570" s="72">
        <f>'Balance N'!P2573</f>
        <v>0</v>
      </c>
      <c r="I2570" s="74">
        <f t="shared" si="40"/>
        <v>0</v>
      </c>
    </row>
    <row r="2571" spans="1:9" ht="15.6">
      <c r="A2571" s="70">
        <f>'Balance N'!I2574</f>
        <v>0</v>
      </c>
      <c r="B2571" s="71">
        <f>'Balance N'!J2574</f>
        <v>0</v>
      </c>
      <c r="C2571" s="72">
        <f>'Balance N'!K2574</f>
        <v>0</v>
      </c>
      <c r="D2571" s="72">
        <f>'Balance N'!L2574</f>
        <v>0</v>
      </c>
      <c r="E2571" s="72">
        <f>'Balance N'!M2574</f>
        <v>0</v>
      </c>
      <c r="F2571" s="72">
        <f>'Balance N'!N2574</f>
        <v>0</v>
      </c>
      <c r="G2571" s="72">
        <f>'Balance N'!O2574</f>
        <v>0</v>
      </c>
      <c r="H2571" s="72">
        <f>'Balance N'!P2574</f>
        <v>0</v>
      </c>
      <c r="I2571" s="74">
        <f t="shared" si="40"/>
        <v>0</v>
      </c>
    </row>
    <row r="2572" spans="1:9" ht="15.6">
      <c r="A2572" s="70">
        <f>'Balance N'!I2575</f>
        <v>0</v>
      </c>
      <c r="B2572" s="71">
        <f>'Balance N'!J2575</f>
        <v>0</v>
      </c>
      <c r="C2572" s="72">
        <f>'Balance N'!K2575</f>
        <v>0</v>
      </c>
      <c r="D2572" s="72">
        <f>'Balance N'!L2575</f>
        <v>0</v>
      </c>
      <c r="E2572" s="72">
        <f>'Balance N'!M2575</f>
        <v>0</v>
      </c>
      <c r="F2572" s="72">
        <f>'Balance N'!N2575</f>
        <v>0</v>
      </c>
      <c r="G2572" s="72">
        <f>'Balance N'!O2575</f>
        <v>0</v>
      </c>
      <c r="H2572" s="72">
        <f>'Balance N'!P2575</f>
        <v>0</v>
      </c>
      <c r="I2572" s="74">
        <f t="shared" si="40"/>
        <v>0</v>
      </c>
    </row>
    <row r="2573" spans="1:9" ht="15.6">
      <c r="A2573" s="70">
        <f>'Balance N'!I2576</f>
        <v>0</v>
      </c>
      <c r="B2573" s="71">
        <f>'Balance N'!J2576</f>
        <v>0</v>
      </c>
      <c r="C2573" s="72">
        <f>'Balance N'!K2576</f>
        <v>0</v>
      </c>
      <c r="D2573" s="72">
        <f>'Balance N'!L2576</f>
        <v>0</v>
      </c>
      <c r="E2573" s="72">
        <f>'Balance N'!M2576</f>
        <v>0</v>
      </c>
      <c r="F2573" s="72">
        <f>'Balance N'!N2576</f>
        <v>0</v>
      </c>
      <c r="G2573" s="72">
        <f>'Balance N'!O2576</f>
        <v>0</v>
      </c>
      <c r="H2573" s="72">
        <f>'Balance N'!P2576</f>
        <v>0</v>
      </c>
      <c r="I2573" s="74">
        <f t="shared" si="40"/>
        <v>0</v>
      </c>
    </row>
    <row r="2574" spans="1:9" ht="15.6">
      <c r="A2574" s="70">
        <f>'Balance N'!I2577</f>
        <v>0</v>
      </c>
      <c r="B2574" s="71">
        <f>'Balance N'!J2577</f>
        <v>0</v>
      </c>
      <c r="C2574" s="72">
        <f>'Balance N'!K2577</f>
        <v>0</v>
      </c>
      <c r="D2574" s="72">
        <f>'Balance N'!L2577</f>
        <v>0</v>
      </c>
      <c r="E2574" s="72">
        <f>'Balance N'!M2577</f>
        <v>0</v>
      </c>
      <c r="F2574" s="72">
        <f>'Balance N'!N2577</f>
        <v>0</v>
      </c>
      <c r="G2574" s="72">
        <f>'Balance N'!O2577</f>
        <v>0</v>
      </c>
      <c r="H2574" s="72">
        <f>'Balance N'!P2577</f>
        <v>0</v>
      </c>
      <c r="I2574" s="74">
        <f t="shared" si="40"/>
        <v>0</v>
      </c>
    </row>
    <row r="2575" spans="1:9" ht="15.6">
      <c r="A2575" s="70">
        <f>'Balance N'!I2578</f>
        <v>0</v>
      </c>
      <c r="B2575" s="71">
        <f>'Balance N'!J2578</f>
        <v>0</v>
      </c>
      <c r="C2575" s="72">
        <f>'Balance N'!K2578</f>
        <v>0</v>
      </c>
      <c r="D2575" s="72">
        <f>'Balance N'!L2578</f>
        <v>0</v>
      </c>
      <c r="E2575" s="72">
        <f>'Balance N'!M2578</f>
        <v>0</v>
      </c>
      <c r="F2575" s="72">
        <f>'Balance N'!N2578</f>
        <v>0</v>
      </c>
      <c r="G2575" s="72">
        <f>'Balance N'!O2578</f>
        <v>0</v>
      </c>
      <c r="H2575" s="72">
        <f>'Balance N'!P2578</f>
        <v>0</v>
      </c>
      <c r="I2575" s="74">
        <f t="shared" si="40"/>
        <v>0</v>
      </c>
    </row>
    <row r="2576" spans="1:9" ht="15.6">
      <c r="A2576" s="70">
        <f>'Balance N'!I2579</f>
        <v>0</v>
      </c>
      <c r="B2576" s="71">
        <f>'Balance N'!J2579</f>
        <v>0</v>
      </c>
      <c r="C2576" s="72">
        <f>'Balance N'!K2579</f>
        <v>0</v>
      </c>
      <c r="D2576" s="72">
        <f>'Balance N'!L2579</f>
        <v>0</v>
      </c>
      <c r="E2576" s="72">
        <f>'Balance N'!M2579</f>
        <v>0</v>
      </c>
      <c r="F2576" s="72">
        <f>'Balance N'!N2579</f>
        <v>0</v>
      </c>
      <c r="G2576" s="72">
        <f>'Balance N'!O2579</f>
        <v>0</v>
      </c>
      <c r="H2576" s="72">
        <f>'Balance N'!P2579</f>
        <v>0</v>
      </c>
      <c r="I2576" s="74">
        <f t="shared" si="40"/>
        <v>0</v>
      </c>
    </row>
    <row r="2577" spans="1:9" ht="15.6">
      <c r="A2577" s="70">
        <f>'Balance N'!I2580</f>
        <v>0</v>
      </c>
      <c r="B2577" s="71">
        <f>'Balance N'!J2580</f>
        <v>0</v>
      </c>
      <c r="C2577" s="72">
        <f>'Balance N'!K2580</f>
        <v>0</v>
      </c>
      <c r="D2577" s="72">
        <f>'Balance N'!L2580</f>
        <v>0</v>
      </c>
      <c r="E2577" s="72">
        <f>'Balance N'!M2580</f>
        <v>0</v>
      </c>
      <c r="F2577" s="72">
        <f>'Balance N'!N2580</f>
        <v>0</v>
      </c>
      <c r="G2577" s="72">
        <f>'Balance N'!O2580</f>
        <v>0</v>
      </c>
      <c r="H2577" s="72">
        <f>'Balance N'!P2580</f>
        <v>0</v>
      </c>
      <c r="I2577" s="74">
        <f t="shared" si="40"/>
        <v>0</v>
      </c>
    </row>
    <row r="2578" spans="1:9" ht="15.6">
      <c r="A2578" s="70">
        <f>'Balance N'!I2581</f>
        <v>0</v>
      </c>
      <c r="B2578" s="71">
        <f>'Balance N'!J2581</f>
        <v>0</v>
      </c>
      <c r="C2578" s="72">
        <f>'Balance N'!K2581</f>
        <v>0</v>
      </c>
      <c r="D2578" s="72">
        <f>'Balance N'!L2581</f>
        <v>0</v>
      </c>
      <c r="E2578" s="72">
        <f>'Balance N'!M2581</f>
        <v>0</v>
      </c>
      <c r="F2578" s="72">
        <f>'Balance N'!N2581</f>
        <v>0</v>
      </c>
      <c r="G2578" s="72">
        <f>'Balance N'!O2581</f>
        <v>0</v>
      </c>
      <c r="H2578" s="72">
        <f>'Balance N'!P2581</f>
        <v>0</v>
      </c>
      <c r="I2578" s="74">
        <f t="shared" si="40"/>
        <v>0</v>
      </c>
    </row>
    <row r="2579" spans="1:9" ht="15.6">
      <c r="A2579" s="70">
        <f>'Balance N'!I2582</f>
        <v>0</v>
      </c>
      <c r="B2579" s="71">
        <f>'Balance N'!J2582</f>
        <v>0</v>
      </c>
      <c r="C2579" s="72">
        <f>'Balance N'!K2582</f>
        <v>0</v>
      </c>
      <c r="D2579" s="72">
        <f>'Balance N'!L2582</f>
        <v>0</v>
      </c>
      <c r="E2579" s="72">
        <f>'Balance N'!M2582</f>
        <v>0</v>
      </c>
      <c r="F2579" s="72">
        <f>'Balance N'!N2582</f>
        <v>0</v>
      </c>
      <c r="G2579" s="72">
        <f>'Balance N'!O2582</f>
        <v>0</v>
      </c>
      <c r="H2579" s="72">
        <f>'Balance N'!P2582</f>
        <v>0</v>
      </c>
      <c r="I2579" s="74">
        <f t="shared" si="40"/>
        <v>0</v>
      </c>
    </row>
    <row r="2580" spans="1:9" ht="15.6">
      <c r="A2580" s="70">
        <f>'Balance N'!I2583</f>
        <v>0</v>
      </c>
      <c r="B2580" s="71">
        <f>'Balance N'!J2583</f>
        <v>0</v>
      </c>
      <c r="C2580" s="72">
        <f>'Balance N'!K2583</f>
        <v>0</v>
      </c>
      <c r="D2580" s="72">
        <f>'Balance N'!L2583</f>
        <v>0</v>
      </c>
      <c r="E2580" s="72">
        <f>'Balance N'!M2583</f>
        <v>0</v>
      </c>
      <c r="F2580" s="72">
        <f>'Balance N'!N2583</f>
        <v>0</v>
      </c>
      <c r="G2580" s="72">
        <f>'Balance N'!O2583</f>
        <v>0</v>
      </c>
      <c r="H2580" s="72">
        <f>'Balance N'!P2583</f>
        <v>0</v>
      </c>
      <c r="I2580" s="74">
        <f t="shared" si="40"/>
        <v>0</v>
      </c>
    </row>
    <row r="2581" spans="1:9" ht="15.6">
      <c r="A2581" s="70">
        <f>'Balance N'!I2584</f>
        <v>0</v>
      </c>
      <c r="B2581" s="71">
        <f>'Balance N'!J2584</f>
        <v>0</v>
      </c>
      <c r="C2581" s="72">
        <f>'Balance N'!K2584</f>
        <v>0</v>
      </c>
      <c r="D2581" s="72">
        <f>'Balance N'!L2584</f>
        <v>0</v>
      </c>
      <c r="E2581" s="72">
        <f>'Balance N'!M2584</f>
        <v>0</v>
      </c>
      <c r="F2581" s="72">
        <f>'Balance N'!N2584</f>
        <v>0</v>
      </c>
      <c r="G2581" s="72">
        <f>'Balance N'!O2584</f>
        <v>0</v>
      </c>
      <c r="H2581" s="72">
        <f>'Balance N'!P2584</f>
        <v>0</v>
      </c>
      <c r="I2581" s="74">
        <f t="shared" si="40"/>
        <v>0</v>
      </c>
    </row>
    <row r="2582" spans="1:9" ht="15.6">
      <c r="A2582" s="70">
        <f>'Balance N'!I2585</f>
        <v>0</v>
      </c>
      <c r="B2582" s="71">
        <f>'Balance N'!J2585</f>
        <v>0</v>
      </c>
      <c r="C2582" s="72">
        <f>'Balance N'!K2585</f>
        <v>0</v>
      </c>
      <c r="D2582" s="72">
        <f>'Balance N'!L2585</f>
        <v>0</v>
      </c>
      <c r="E2582" s="72">
        <f>'Balance N'!M2585</f>
        <v>0</v>
      </c>
      <c r="F2582" s="72">
        <f>'Balance N'!N2585</f>
        <v>0</v>
      </c>
      <c r="G2582" s="72">
        <f>'Balance N'!O2585</f>
        <v>0</v>
      </c>
      <c r="H2582" s="72">
        <f>'Balance N'!P2585</f>
        <v>0</v>
      </c>
      <c r="I2582" s="74">
        <f t="shared" si="40"/>
        <v>0</v>
      </c>
    </row>
    <row r="2583" spans="1:9" ht="15.6">
      <c r="A2583" s="70">
        <f>'Balance N'!I2586</f>
        <v>0</v>
      </c>
      <c r="B2583" s="71">
        <f>'Balance N'!J2586</f>
        <v>0</v>
      </c>
      <c r="C2583" s="72">
        <f>'Balance N'!K2586</f>
        <v>0</v>
      </c>
      <c r="D2583" s="72">
        <f>'Balance N'!L2586</f>
        <v>0</v>
      </c>
      <c r="E2583" s="72">
        <f>'Balance N'!M2586</f>
        <v>0</v>
      </c>
      <c r="F2583" s="72">
        <f>'Balance N'!N2586</f>
        <v>0</v>
      </c>
      <c r="G2583" s="72">
        <f>'Balance N'!O2586</f>
        <v>0</v>
      </c>
      <c r="H2583" s="72">
        <f>'Balance N'!P2586</f>
        <v>0</v>
      </c>
      <c r="I2583" s="74">
        <f t="shared" si="40"/>
        <v>0</v>
      </c>
    </row>
    <row r="2584" spans="1:9" ht="15.6">
      <c r="A2584" s="70">
        <f>'Balance N'!I2587</f>
        <v>0</v>
      </c>
      <c r="B2584" s="71">
        <f>'Balance N'!J2587</f>
        <v>0</v>
      </c>
      <c r="C2584" s="72">
        <f>'Balance N'!K2587</f>
        <v>0</v>
      </c>
      <c r="D2584" s="72">
        <f>'Balance N'!L2587</f>
        <v>0</v>
      </c>
      <c r="E2584" s="72">
        <f>'Balance N'!M2587</f>
        <v>0</v>
      </c>
      <c r="F2584" s="72">
        <f>'Balance N'!N2587</f>
        <v>0</v>
      </c>
      <c r="G2584" s="72">
        <f>'Balance N'!O2587</f>
        <v>0</v>
      </c>
      <c r="H2584" s="72">
        <f>'Balance N'!P2587</f>
        <v>0</v>
      </c>
      <c r="I2584" s="74">
        <f t="shared" si="40"/>
        <v>0</v>
      </c>
    </row>
    <row r="2585" spans="1:9" ht="15.6">
      <c r="A2585" s="70">
        <f>'Balance N'!I2588</f>
        <v>0</v>
      </c>
      <c r="B2585" s="71">
        <f>'Balance N'!J2588</f>
        <v>0</v>
      </c>
      <c r="C2585" s="72">
        <f>'Balance N'!K2588</f>
        <v>0</v>
      </c>
      <c r="D2585" s="72">
        <f>'Balance N'!L2588</f>
        <v>0</v>
      </c>
      <c r="E2585" s="72">
        <f>'Balance N'!M2588</f>
        <v>0</v>
      </c>
      <c r="F2585" s="72">
        <f>'Balance N'!N2588</f>
        <v>0</v>
      </c>
      <c r="G2585" s="72">
        <f>'Balance N'!O2588</f>
        <v>0</v>
      </c>
      <c r="H2585" s="72">
        <f>'Balance N'!P2588</f>
        <v>0</v>
      </c>
      <c r="I2585" s="74">
        <f t="shared" si="40"/>
        <v>0</v>
      </c>
    </row>
    <row r="2586" spans="1:9" ht="15.6">
      <c r="A2586" s="70">
        <f>'Balance N'!I2589</f>
        <v>0</v>
      </c>
      <c r="B2586" s="71">
        <f>'Balance N'!J2589</f>
        <v>0</v>
      </c>
      <c r="C2586" s="72">
        <f>'Balance N'!K2589</f>
        <v>0</v>
      </c>
      <c r="D2586" s="72">
        <f>'Balance N'!L2589</f>
        <v>0</v>
      </c>
      <c r="E2586" s="72">
        <f>'Balance N'!M2589</f>
        <v>0</v>
      </c>
      <c r="F2586" s="72">
        <f>'Balance N'!N2589</f>
        <v>0</v>
      </c>
      <c r="G2586" s="72">
        <f>'Balance N'!O2589</f>
        <v>0</v>
      </c>
      <c r="H2586" s="72">
        <f>'Balance N'!P2589</f>
        <v>0</v>
      </c>
      <c r="I2586" s="74">
        <f t="shared" si="40"/>
        <v>0</v>
      </c>
    </row>
    <row r="2587" spans="1:9" ht="15.6">
      <c r="A2587" s="70">
        <f>'Balance N'!I2590</f>
        <v>0</v>
      </c>
      <c r="B2587" s="71">
        <f>'Balance N'!J2590</f>
        <v>0</v>
      </c>
      <c r="C2587" s="72">
        <f>'Balance N'!K2590</f>
        <v>0</v>
      </c>
      <c r="D2587" s="72">
        <f>'Balance N'!L2590</f>
        <v>0</v>
      </c>
      <c r="E2587" s="72">
        <f>'Balance N'!M2590</f>
        <v>0</v>
      </c>
      <c r="F2587" s="72">
        <f>'Balance N'!N2590</f>
        <v>0</v>
      </c>
      <c r="G2587" s="72">
        <f>'Balance N'!O2590</f>
        <v>0</v>
      </c>
      <c r="H2587" s="72">
        <f>'Balance N'!P2590</f>
        <v>0</v>
      </c>
      <c r="I2587" s="74">
        <f t="shared" si="40"/>
        <v>0</v>
      </c>
    </row>
    <row r="2588" spans="1:9" ht="15.6">
      <c r="A2588" s="70">
        <f>'Balance N'!I2591</f>
        <v>0</v>
      </c>
      <c r="B2588" s="71">
        <f>'Balance N'!J2591</f>
        <v>0</v>
      </c>
      <c r="C2588" s="72">
        <f>'Balance N'!K2591</f>
        <v>0</v>
      </c>
      <c r="D2588" s="72">
        <f>'Balance N'!L2591</f>
        <v>0</v>
      </c>
      <c r="E2588" s="72">
        <f>'Balance N'!M2591</f>
        <v>0</v>
      </c>
      <c r="F2588" s="72">
        <f>'Balance N'!N2591</f>
        <v>0</v>
      </c>
      <c r="G2588" s="72">
        <f>'Balance N'!O2591</f>
        <v>0</v>
      </c>
      <c r="H2588" s="72">
        <f>'Balance N'!P2591</f>
        <v>0</v>
      </c>
      <c r="I2588" s="74">
        <f t="shared" si="40"/>
        <v>0</v>
      </c>
    </row>
    <row r="2589" spans="1:9" ht="15.6">
      <c r="A2589" s="70">
        <f>'Balance N'!I2592</f>
        <v>0</v>
      </c>
      <c r="B2589" s="71">
        <f>'Balance N'!J2592</f>
        <v>0</v>
      </c>
      <c r="C2589" s="72">
        <f>'Balance N'!K2592</f>
        <v>0</v>
      </c>
      <c r="D2589" s="72">
        <f>'Balance N'!L2592</f>
        <v>0</v>
      </c>
      <c r="E2589" s="72">
        <f>'Balance N'!M2592</f>
        <v>0</v>
      </c>
      <c r="F2589" s="72">
        <f>'Balance N'!N2592</f>
        <v>0</v>
      </c>
      <c r="G2589" s="72">
        <f>'Balance N'!O2592</f>
        <v>0</v>
      </c>
      <c r="H2589" s="72">
        <f>'Balance N'!P2592</f>
        <v>0</v>
      </c>
      <c r="I2589" s="74">
        <f t="shared" si="40"/>
        <v>0</v>
      </c>
    </row>
    <row r="2590" spans="1:9" ht="15.6">
      <c r="A2590" s="70">
        <f>'Balance N'!I2593</f>
        <v>0</v>
      </c>
      <c r="B2590" s="71">
        <f>'Balance N'!J2593</f>
        <v>0</v>
      </c>
      <c r="C2590" s="72">
        <f>'Balance N'!K2593</f>
        <v>0</v>
      </c>
      <c r="D2590" s="72">
        <f>'Balance N'!L2593</f>
        <v>0</v>
      </c>
      <c r="E2590" s="72">
        <f>'Balance N'!M2593</f>
        <v>0</v>
      </c>
      <c r="F2590" s="72">
        <f>'Balance N'!N2593</f>
        <v>0</v>
      </c>
      <c r="G2590" s="72">
        <f>'Balance N'!O2593</f>
        <v>0</v>
      </c>
      <c r="H2590" s="72">
        <f>'Balance N'!P2593</f>
        <v>0</v>
      </c>
      <c r="I2590" s="74">
        <f t="shared" si="40"/>
        <v>0</v>
      </c>
    </row>
    <row r="2591" spans="1:9" ht="15.6">
      <c r="A2591" s="70">
        <f>'Balance N'!I2594</f>
        <v>0</v>
      </c>
      <c r="B2591" s="71">
        <f>'Balance N'!J2594</f>
        <v>0</v>
      </c>
      <c r="C2591" s="72">
        <f>'Balance N'!K2594</f>
        <v>0</v>
      </c>
      <c r="D2591" s="72">
        <f>'Balance N'!L2594</f>
        <v>0</v>
      </c>
      <c r="E2591" s="72">
        <f>'Balance N'!M2594</f>
        <v>0</v>
      </c>
      <c r="F2591" s="72">
        <f>'Balance N'!N2594</f>
        <v>0</v>
      </c>
      <c r="G2591" s="72">
        <f>'Balance N'!O2594</f>
        <v>0</v>
      </c>
      <c r="H2591" s="72">
        <f>'Balance N'!P2594</f>
        <v>0</v>
      </c>
      <c r="I2591" s="74">
        <f t="shared" si="40"/>
        <v>0</v>
      </c>
    </row>
    <row r="2592" spans="1:9" ht="15.6">
      <c r="A2592" s="70">
        <f>'Balance N'!I2595</f>
        <v>0</v>
      </c>
      <c r="B2592" s="71">
        <f>'Balance N'!J2595</f>
        <v>0</v>
      </c>
      <c r="C2592" s="72">
        <f>'Balance N'!K2595</f>
        <v>0</v>
      </c>
      <c r="D2592" s="72">
        <f>'Balance N'!L2595</f>
        <v>0</v>
      </c>
      <c r="E2592" s="72">
        <f>'Balance N'!M2595</f>
        <v>0</v>
      </c>
      <c r="F2592" s="72">
        <f>'Balance N'!N2595</f>
        <v>0</v>
      </c>
      <c r="G2592" s="72">
        <f>'Balance N'!O2595</f>
        <v>0</v>
      </c>
      <c r="H2592" s="72">
        <f>'Balance N'!P2595</f>
        <v>0</v>
      </c>
      <c r="I2592" s="74">
        <f t="shared" si="40"/>
        <v>0</v>
      </c>
    </row>
    <row r="2593" spans="1:9" ht="15.6">
      <c r="A2593" s="70">
        <f>'Balance N'!I2596</f>
        <v>0</v>
      </c>
      <c r="B2593" s="71">
        <f>'Balance N'!J2596</f>
        <v>0</v>
      </c>
      <c r="C2593" s="72">
        <f>'Balance N'!K2596</f>
        <v>0</v>
      </c>
      <c r="D2593" s="72">
        <f>'Balance N'!L2596</f>
        <v>0</v>
      </c>
      <c r="E2593" s="72">
        <f>'Balance N'!M2596</f>
        <v>0</v>
      </c>
      <c r="F2593" s="72">
        <f>'Balance N'!N2596</f>
        <v>0</v>
      </c>
      <c r="G2593" s="72">
        <f>'Balance N'!O2596</f>
        <v>0</v>
      </c>
      <c r="H2593" s="72">
        <f>'Balance N'!P2596</f>
        <v>0</v>
      </c>
      <c r="I2593" s="74">
        <f t="shared" si="40"/>
        <v>0</v>
      </c>
    </row>
    <row r="2594" spans="1:9" ht="15.6">
      <c r="A2594" s="70">
        <f>'Balance N'!I2597</f>
        <v>0</v>
      </c>
      <c r="B2594" s="71">
        <f>'Balance N'!J2597</f>
        <v>0</v>
      </c>
      <c r="C2594" s="72">
        <f>'Balance N'!K2597</f>
        <v>0</v>
      </c>
      <c r="D2594" s="72">
        <f>'Balance N'!L2597</f>
        <v>0</v>
      </c>
      <c r="E2594" s="72">
        <f>'Balance N'!M2597</f>
        <v>0</v>
      </c>
      <c r="F2594" s="72">
        <f>'Balance N'!N2597</f>
        <v>0</v>
      </c>
      <c r="G2594" s="72">
        <f>'Balance N'!O2597</f>
        <v>0</v>
      </c>
      <c r="H2594" s="72">
        <f>'Balance N'!P2597</f>
        <v>0</v>
      </c>
      <c r="I2594" s="74">
        <f t="shared" si="40"/>
        <v>0</v>
      </c>
    </row>
    <row r="2595" spans="1:9" ht="15.6">
      <c r="A2595" s="70">
        <f>'Balance N'!I2598</f>
        <v>0</v>
      </c>
      <c r="B2595" s="71">
        <f>'Balance N'!J2598</f>
        <v>0</v>
      </c>
      <c r="C2595" s="72">
        <f>'Balance N'!K2598</f>
        <v>0</v>
      </c>
      <c r="D2595" s="72">
        <f>'Balance N'!L2598</f>
        <v>0</v>
      </c>
      <c r="E2595" s="72">
        <f>'Balance N'!M2598</f>
        <v>0</v>
      </c>
      <c r="F2595" s="72">
        <f>'Balance N'!N2598</f>
        <v>0</v>
      </c>
      <c r="G2595" s="72">
        <f>'Balance N'!O2598</f>
        <v>0</v>
      </c>
      <c r="H2595" s="72">
        <f>'Balance N'!P2598</f>
        <v>0</v>
      </c>
      <c r="I2595" s="74">
        <f t="shared" si="40"/>
        <v>0</v>
      </c>
    </row>
    <row r="2596" spans="1:9" ht="15.6">
      <c r="A2596" s="70">
        <f>'Balance N'!I2599</f>
        <v>0</v>
      </c>
      <c r="B2596" s="71">
        <f>'Balance N'!J2599</f>
        <v>0</v>
      </c>
      <c r="C2596" s="72">
        <f>'Balance N'!K2599</f>
        <v>0</v>
      </c>
      <c r="D2596" s="72">
        <f>'Balance N'!L2599</f>
        <v>0</v>
      </c>
      <c r="E2596" s="72">
        <f>'Balance N'!M2599</f>
        <v>0</v>
      </c>
      <c r="F2596" s="72">
        <f>'Balance N'!N2599</f>
        <v>0</v>
      </c>
      <c r="G2596" s="72">
        <f>'Balance N'!O2599</f>
        <v>0</v>
      </c>
      <c r="H2596" s="72">
        <f>'Balance N'!P2599</f>
        <v>0</v>
      </c>
      <c r="I2596" s="74">
        <f t="shared" si="40"/>
        <v>0</v>
      </c>
    </row>
    <row r="2597" spans="1:9" ht="15.6">
      <c r="A2597" s="70">
        <f>'Balance N'!I2600</f>
        <v>0</v>
      </c>
      <c r="B2597" s="71">
        <f>'Balance N'!J2600</f>
        <v>0</v>
      </c>
      <c r="C2597" s="72">
        <f>'Balance N'!K2600</f>
        <v>0</v>
      </c>
      <c r="D2597" s="72">
        <f>'Balance N'!L2600</f>
        <v>0</v>
      </c>
      <c r="E2597" s="72">
        <f>'Balance N'!M2600</f>
        <v>0</v>
      </c>
      <c r="F2597" s="72">
        <f>'Balance N'!N2600</f>
        <v>0</v>
      </c>
      <c r="G2597" s="72">
        <f>'Balance N'!O2600</f>
        <v>0</v>
      </c>
      <c r="H2597" s="72">
        <f>'Balance N'!P2600</f>
        <v>0</v>
      </c>
      <c r="I2597" s="74">
        <f t="shared" si="40"/>
        <v>0</v>
      </c>
    </row>
    <row r="2598" spans="1:9" ht="15.6">
      <c r="A2598" s="70">
        <f>'Balance N'!I2601</f>
        <v>0</v>
      </c>
      <c r="B2598" s="71">
        <f>'Balance N'!J2601</f>
        <v>0</v>
      </c>
      <c r="C2598" s="72">
        <f>'Balance N'!K2601</f>
        <v>0</v>
      </c>
      <c r="D2598" s="72">
        <f>'Balance N'!L2601</f>
        <v>0</v>
      </c>
      <c r="E2598" s="72">
        <f>'Balance N'!M2601</f>
        <v>0</v>
      </c>
      <c r="F2598" s="72">
        <f>'Balance N'!N2601</f>
        <v>0</v>
      </c>
      <c r="G2598" s="72">
        <f>'Balance N'!O2601</f>
        <v>0</v>
      </c>
      <c r="H2598" s="72">
        <f>'Balance N'!P2601</f>
        <v>0</v>
      </c>
      <c r="I2598" s="74">
        <f t="shared" si="40"/>
        <v>0</v>
      </c>
    </row>
    <row r="2599" spans="1:9" ht="15.6">
      <c r="A2599" s="70">
        <f>'Balance N'!I2602</f>
        <v>0</v>
      </c>
      <c r="B2599" s="71">
        <f>'Balance N'!J2602</f>
        <v>0</v>
      </c>
      <c r="C2599" s="72">
        <f>'Balance N'!K2602</f>
        <v>0</v>
      </c>
      <c r="D2599" s="72">
        <f>'Balance N'!L2602</f>
        <v>0</v>
      </c>
      <c r="E2599" s="72">
        <f>'Balance N'!M2602</f>
        <v>0</v>
      </c>
      <c r="F2599" s="72">
        <f>'Balance N'!N2602</f>
        <v>0</v>
      </c>
      <c r="G2599" s="72">
        <f>'Balance N'!O2602</f>
        <v>0</v>
      </c>
      <c r="H2599" s="72">
        <f>'Balance N'!P2602</f>
        <v>0</v>
      </c>
      <c r="I2599" s="74">
        <f t="shared" si="40"/>
        <v>0</v>
      </c>
    </row>
    <row r="2600" spans="1:9" ht="15.6">
      <c r="A2600" s="70">
        <f>'Balance N'!I2603</f>
        <v>0</v>
      </c>
      <c r="B2600" s="71">
        <f>'Balance N'!J2603</f>
        <v>0</v>
      </c>
      <c r="C2600" s="72">
        <f>'Balance N'!K2603</f>
        <v>0</v>
      </c>
      <c r="D2600" s="72">
        <f>'Balance N'!L2603</f>
        <v>0</v>
      </c>
      <c r="E2600" s="72">
        <f>'Balance N'!M2603</f>
        <v>0</v>
      </c>
      <c r="F2600" s="72">
        <f>'Balance N'!N2603</f>
        <v>0</v>
      </c>
      <c r="G2600" s="72">
        <f>'Balance N'!O2603</f>
        <v>0</v>
      </c>
      <c r="H2600" s="72">
        <f>'Balance N'!P2603</f>
        <v>0</v>
      </c>
      <c r="I2600" s="74">
        <f t="shared" si="40"/>
        <v>0</v>
      </c>
    </row>
    <row r="2601" spans="1:9" ht="15.6">
      <c r="A2601" s="70">
        <f>'Balance N'!I2604</f>
        <v>0</v>
      </c>
      <c r="B2601" s="71">
        <f>'Balance N'!J2604</f>
        <v>0</v>
      </c>
      <c r="C2601" s="72">
        <f>'Balance N'!K2604</f>
        <v>0</v>
      </c>
      <c r="D2601" s="72">
        <f>'Balance N'!L2604</f>
        <v>0</v>
      </c>
      <c r="E2601" s="72">
        <f>'Balance N'!M2604</f>
        <v>0</v>
      </c>
      <c r="F2601" s="72">
        <f>'Balance N'!N2604</f>
        <v>0</v>
      </c>
      <c r="G2601" s="72">
        <f>'Balance N'!O2604</f>
        <v>0</v>
      </c>
      <c r="H2601" s="72">
        <f>'Balance N'!P2604</f>
        <v>0</v>
      </c>
      <c r="I2601" s="74">
        <f t="shared" si="40"/>
        <v>0</v>
      </c>
    </row>
    <row r="2602" spans="1:9" ht="15.6">
      <c r="A2602" s="70">
        <f>'Balance N'!I2605</f>
        <v>0</v>
      </c>
      <c r="B2602" s="71">
        <f>'Balance N'!J2605</f>
        <v>0</v>
      </c>
      <c r="C2602" s="72">
        <f>'Balance N'!K2605</f>
        <v>0</v>
      </c>
      <c r="D2602" s="72">
        <f>'Balance N'!L2605</f>
        <v>0</v>
      </c>
      <c r="E2602" s="72">
        <f>'Balance N'!M2605</f>
        <v>0</v>
      </c>
      <c r="F2602" s="72">
        <f>'Balance N'!N2605</f>
        <v>0</v>
      </c>
      <c r="G2602" s="72">
        <f>'Balance N'!O2605</f>
        <v>0</v>
      </c>
      <c r="H2602" s="72">
        <f>'Balance N'!P2605</f>
        <v>0</v>
      </c>
      <c r="I2602" s="74">
        <f t="shared" si="40"/>
        <v>0</v>
      </c>
    </row>
    <row r="2603" spans="1:9" ht="15.6">
      <c r="A2603" s="70">
        <f>'Balance N'!I2606</f>
        <v>0</v>
      </c>
      <c r="B2603" s="71">
        <f>'Balance N'!J2606</f>
        <v>0</v>
      </c>
      <c r="C2603" s="72">
        <f>'Balance N'!K2606</f>
        <v>0</v>
      </c>
      <c r="D2603" s="72">
        <f>'Balance N'!L2606</f>
        <v>0</v>
      </c>
      <c r="E2603" s="72">
        <f>'Balance N'!M2606</f>
        <v>0</v>
      </c>
      <c r="F2603" s="72">
        <f>'Balance N'!N2606</f>
        <v>0</v>
      </c>
      <c r="G2603" s="72">
        <f>'Balance N'!O2606</f>
        <v>0</v>
      </c>
      <c r="H2603" s="72">
        <f>'Balance N'!P2606</f>
        <v>0</v>
      </c>
      <c r="I2603" s="74">
        <f t="shared" si="40"/>
        <v>0</v>
      </c>
    </row>
    <row r="2604" spans="1:9" ht="15.6">
      <c r="A2604" s="70">
        <f>'Balance N'!I2607</f>
        <v>0</v>
      </c>
      <c r="B2604" s="71">
        <f>'Balance N'!J2607</f>
        <v>0</v>
      </c>
      <c r="C2604" s="72">
        <f>'Balance N'!K2607</f>
        <v>0</v>
      </c>
      <c r="D2604" s="72">
        <f>'Balance N'!L2607</f>
        <v>0</v>
      </c>
      <c r="E2604" s="72">
        <f>'Balance N'!M2607</f>
        <v>0</v>
      </c>
      <c r="F2604" s="72">
        <f>'Balance N'!N2607</f>
        <v>0</v>
      </c>
      <c r="G2604" s="72">
        <f>'Balance N'!O2607</f>
        <v>0</v>
      </c>
      <c r="H2604" s="72">
        <f>'Balance N'!P2607</f>
        <v>0</v>
      </c>
      <c r="I2604" s="74">
        <f t="shared" si="40"/>
        <v>0</v>
      </c>
    </row>
    <row r="2605" spans="1:9" ht="15.6">
      <c r="A2605" s="70">
        <f>'Balance N'!I2608</f>
        <v>0</v>
      </c>
      <c r="B2605" s="71">
        <f>'Balance N'!J2608</f>
        <v>0</v>
      </c>
      <c r="C2605" s="72">
        <f>'Balance N'!K2608</f>
        <v>0</v>
      </c>
      <c r="D2605" s="72">
        <f>'Balance N'!L2608</f>
        <v>0</v>
      </c>
      <c r="E2605" s="72">
        <f>'Balance N'!M2608</f>
        <v>0</v>
      </c>
      <c r="F2605" s="72">
        <f>'Balance N'!N2608</f>
        <v>0</v>
      </c>
      <c r="G2605" s="72">
        <f>'Balance N'!O2608</f>
        <v>0</v>
      </c>
      <c r="H2605" s="72">
        <f>'Balance N'!P2608</f>
        <v>0</v>
      </c>
      <c r="I2605" s="74">
        <f t="shared" si="40"/>
        <v>0</v>
      </c>
    </row>
    <row r="2606" spans="1:9" ht="15.6">
      <c r="A2606" s="70">
        <f>'Balance N'!I2609</f>
        <v>0</v>
      </c>
      <c r="B2606" s="71">
        <f>'Balance N'!J2609</f>
        <v>0</v>
      </c>
      <c r="C2606" s="72">
        <f>'Balance N'!K2609</f>
        <v>0</v>
      </c>
      <c r="D2606" s="72">
        <f>'Balance N'!L2609</f>
        <v>0</v>
      </c>
      <c r="E2606" s="72">
        <f>'Balance N'!M2609</f>
        <v>0</v>
      </c>
      <c r="F2606" s="72">
        <f>'Balance N'!N2609</f>
        <v>0</v>
      </c>
      <c r="G2606" s="72">
        <f>'Balance N'!O2609</f>
        <v>0</v>
      </c>
      <c r="H2606" s="72">
        <f>'Balance N'!P2609</f>
        <v>0</v>
      </c>
      <c r="I2606" s="74">
        <f t="shared" si="40"/>
        <v>0</v>
      </c>
    </row>
    <row r="2607" spans="1:9" ht="15.6">
      <c r="A2607" s="70">
        <f>'Balance N'!I2610</f>
        <v>0</v>
      </c>
      <c r="B2607" s="71">
        <f>'Balance N'!J2610</f>
        <v>0</v>
      </c>
      <c r="C2607" s="72">
        <f>'Balance N'!K2610</f>
        <v>0</v>
      </c>
      <c r="D2607" s="72">
        <f>'Balance N'!L2610</f>
        <v>0</v>
      </c>
      <c r="E2607" s="72">
        <f>'Balance N'!M2610</f>
        <v>0</v>
      </c>
      <c r="F2607" s="72">
        <f>'Balance N'!N2610</f>
        <v>0</v>
      </c>
      <c r="G2607" s="72">
        <f>'Balance N'!O2610</f>
        <v>0</v>
      </c>
      <c r="H2607" s="72">
        <f>'Balance N'!P2610</f>
        <v>0</v>
      </c>
      <c r="I2607" s="74">
        <f t="shared" si="40"/>
        <v>0</v>
      </c>
    </row>
    <row r="2608" spans="1:9" ht="15.6">
      <c r="A2608" s="70">
        <f>'Balance N'!I2611</f>
        <v>0</v>
      </c>
      <c r="B2608" s="71">
        <f>'Balance N'!J2611</f>
        <v>0</v>
      </c>
      <c r="C2608" s="72">
        <f>'Balance N'!K2611</f>
        <v>0</v>
      </c>
      <c r="D2608" s="72">
        <f>'Balance N'!L2611</f>
        <v>0</v>
      </c>
      <c r="E2608" s="72">
        <f>'Balance N'!M2611</f>
        <v>0</v>
      </c>
      <c r="F2608" s="72">
        <f>'Balance N'!N2611</f>
        <v>0</v>
      </c>
      <c r="G2608" s="72">
        <f>'Balance N'!O2611</f>
        <v>0</v>
      </c>
      <c r="H2608" s="72">
        <f>'Balance N'!P2611</f>
        <v>0</v>
      </c>
      <c r="I2608" s="74">
        <f t="shared" si="40"/>
        <v>0</v>
      </c>
    </row>
    <row r="2609" spans="1:9" ht="15.6">
      <c r="A2609" s="70">
        <f>'Balance N'!I2612</f>
        <v>0</v>
      </c>
      <c r="B2609" s="71">
        <f>'Balance N'!J2612</f>
        <v>0</v>
      </c>
      <c r="C2609" s="72">
        <f>'Balance N'!K2612</f>
        <v>0</v>
      </c>
      <c r="D2609" s="72">
        <f>'Balance N'!L2612</f>
        <v>0</v>
      </c>
      <c r="E2609" s="72">
        <f>'Balance N'!M2612</f>
        <v>0</v>
      </c>
      <c r="F2609" s="72">
        <f>'Balance N'!N2612</f>
        <v>0</v>
      </c>
      <c r="G2609" s="72">
        <f>'Balance N'!O2612</f>
        <v>0</v>
      </c>
      <c r="H2609" s="72">
        <f>'Balance N'!P2612</f>
        <v>0</v>
      </c>
      <c r="I2609" s="74">
        <f t="shared" si="40"/>
        <v>0</v>
      </c>
    </row>
    <row r="2610" spans="1:9" ht="15.6">
      <c r="A2610" s="70">
        <f>'Balance N'!I2613</f>
        <v>0</v>
      </c>
      <c r="B2610" s="71">
        <f>'Balance N'!J2613</f>
        <v>0</v>
      </c>
      <c r="C2610" s="72">
        <f>'Balance N'!K2613</f>
        <v>0</v>
      </c>
      <c r="D2610" s="72">
        <f>'Balance N'!L2613</f>
        <v>0</v>
      </c>
      <c r="E2610" s="72">
        <f>'Balance N'!M2613</f>
        <v>0</v>
      </c>
      <c r="F2610" s="72">
        <f>'Balance N'!N2613</f>
        <v>0</v>
      </c>
      <c r="G2610" s="72">
        <f>'Balance N'!O2613</f>
        <v>0</v>
      </c>
      <c r="H2610" s="72">
        <f>'Balance N'!P2613</f>
        <v>0</v>
      </c>
      <c r="I2610" s="74">
        <f t="shared" si="40"/>
        <v>0</v>
      </c>
    </row>
    <row r="2611" spans="1:9" ht="15.6">
      <c r="A2611" s="70">
        <f>'Balance N'!I2614</f>
        <v>0</v>
      </c>
      <c r="B2611" s="71">
        <f>'Balance N'!J2614</f>
        <v>0</v>
      </c>
      <c r="C2611" s="72">
        <f>'Balance N'!K2614</f>
        <v>0</v>
      </c>
      <c r="D2611" s="72">
        <f>'Balance N'!L2614</f>
        <v>0</v>
      </c>
      <c r="E2611" s="72">
        <f>'Balance N'!M2614</f>
        <v>0</v>
      </c>
      <c r="F2611" s="72">
        <f>'Balance N'!N2614</f>
        <v>0</v>
      </c>
      <c r="G2611" s="72">
        <f>'Balance N'!O2614</f>
        <v>0</v>
      </c>
      <c r="H2611" s="72">
        <f>'Balance N'!P2614</f>
        <v>0</v>
      </c>
      <c r="I2611" s="74">
        <f t="shared" si="40"/>
        <v>0</v>
      </c>
    </row>
    <row r="2612" spans="1:9" ht="15.6">
      <c r="A2612" s="70">
        <f>'Balance N'!I2615</f>
        <v>0</v>
      </c>
      <c r="B2612" s="71">
        <f>'Balance N'!J2615</f>
        <v>0</v>
      </c>
      <c r="C2612" s="72">
        <f>'Balance N'!K2615</f>
        <v>0</v>
      </c>
      <c r="D2612" s="72">
        <f>'Balance N'!L2615</f>
        <v>0</v>
      </c>
      <c r="E2612" s="72">
        <f>'Balance N'!M2615</f>
        <v>0</v>
      </c>
      <c r="F2612" s="72">
        <f>'Balance N'!N2615</f>
        <v>0</v>
      </c>
      <c r="G2612" s="72">
        <f>'Balance N'!O2615</f>
        <v>0</v>
      </c>
      <c r="H2612" s="72">
        <f>'Balance N'!P2615</f>
        <v>0</v>
      </c>
      <c r="I2612" s="74">
        <f t="shared" si="40"/>
        <v>0</v>
      </c>
    </row>
    <row r="2613" spans="1:9" ht="15.6">
      <c r="A2613" s="70">
        <f>'Balance N'!I2616</f>
        <v>0</v>
      </c>
      <c r="B2613" s="71">
        <f>'Balance N'!J2616</f>
        <v>0</v>
      </c>
      <c r="C2613" s="72">
        <f>'Balance N'!K2616</f>
        <v>0</v>
      </c>
      <c r="D2613" s="72">
        <f>'Balance N'!L2616</f>
        <v>0</v>
      </c>
      <c r="E2613" s="72">
        <f>'Balance N'!M2616</f>
        <v>0</v>
      </c>
      <c r="F2613" s="72">
        <f>'Balance N'!N2616</f>
        <v>0</v>
      </c>
      <c r="G2613" s="72">
        <f>'Balance N'!O2616</f>
        <v>0</v>
      </c>
      <c r="H2613" s="72">
        <f>'Balance N'!P2616</f>
        <v>0</v>
      </c>
      <c r="I2613" s="74">
        <f t="shared" si="40"/>
        <v>0</v>
      </c>
    </row>
    <row r="2614" spans="1:9" ht="15.6">
      <c r="A2614" s="70">
        <f>'Balance N'!I2617</f>
        <v>0</v>
      </c>
      <c r="B2614" s="71">
        <f>'Balance N'!J2617</f>
        <v>0</v>
      </c>
      <c r="C2614" s="72">
        <f>'Balance N'!K2617</f>
        <v>0</v>
      </c>
      <c r="D2614" s="72">
        <f>'Balance N'!L2617</f>
        <v>0</v>
      </c>
      <c r="E2614" s="72">
        <f>'Balance N'!M2617</f>
        <v>0</v>
      </c>
      <c r="F2614" s="72">
        <f>'Balance N'!N2617</f>
        <v>0</v>
      </c>
      <c r="G2614" s="72">
        <f>'Balance N'!O2617</f>
        <v>0</v>
      </c>
      <c r="H2614" s="72">
        <f>'Balance N'!P2617</f>
        <v>0</v>
      </c>
      <c r="I2614" s="74">
        <f t="shared" si="40"/>
        <v>0</v>
      </c>
    </row>
    <row r="2615" spans="1:9" ht="15.6">
      <c r="A2615" s="70">
        <f>'Balance N'!I2618</f>
        <v>0</v>
      </c>
      <c r="B2615" s="71">
        <f>'Balance N'!J2618</f>
        <v>0</v>
      </c>
      <c r="C2615" s="72">
        <f>'Balance N'!K2618</f>
        <v>0</v>
      </c>
      <c r="D2615" s="72">
        <f>'Balance N'!L2618</f>
        <v>0</v>
      </c>
      <c r="E2615" s="72">
        <f>'Balance N'!M2618</f>
        <v>0</v>
      </c>
      <c r="F2615" s="72">
        <f>'Balance N'!N2618</f>
        <v>0</v>
      </c>
      <c r="G2615" s="72">
        <f>'Balance N'!O2618</f>
        <v>0</v>
      </c>
      <c r="H2615" s="72">
        <f>'Balance N'!P2618</f>
        <v>0</v>
      </c>
      <c r="I2615" s="74">
        <f t="shared" si="40"/>
        <v>0</v>
      </c>
    </row>
    <row r="2616" spans="1:9" ht="15.6">
      <c r="A2616" s="70">
        <f>'Balance N'!I2619</f>
        <v>0</v>
      </c>
      <c r="B2616" s="71">
        <f>'Balance N'!J2619</f>
        <v>0</v>
      </c>
      <c r="C2616" s="72">
        <f>'Balance N'!K2619</f>
        <v>0</v>
      </c>
      <c r="D2616" s="72">
        <f>'Balance N'!L2619</f>
        <v>0</v>
      </c>
      <c r="E2616" s="72">
        <f>'Balance N'!M2619</f>
        <v>0</v>
      </c>
      <c r="F2616" s="72">
        <f>'Balance N'!N2619</f>
        <v>0</v>
      </c>
      <c r="G2616" s="72">
        <f>'Balance N'!O2619</f>
        <v>0</v>
      </c>
      <c r="H2616" s="72">
        <f>'Balance N'!P2619</f>
        <v>0</v>
      </c>
      <c r="I2616" s="74">
        <f t="shared" si="40"/>
        <v>0</v>
      </c>
    </row>
    <row r="2617" spans="1:9" ht="15.6">
      <c r="A2617" s="70">
        <f>'Balance N'!I2620</f>
        <v>0</v>
      </c>
      <c r="B2617" s="71">
        <f>'Balance N'!J2620</f>
        <v>0</v>
      </c>
      <c r="C2617" s="72">
        <f>'Balance N'!K2620</f>
        <v>0</v>
      </c>
      <c r="D2617" s="72">
        <f>'Balance N'!L2620</f>
        <v>0</v>
      </c>
      <c r="E2617" s="72">
        <f>'Balance N'!M2620</f>
        <v>0</v>
      </c>
      <c r="F2617" s="72">
        <f>'Balance N'!N2620</f>
        <v>0</v>
      </c>
      <c r="G2617" s="72">
        <f>'Balance N'!O2620</f>
        <v>0</v>
      </c>
      <c r="H2617" s="72">
        <f>'Balance N'!P2620</f>
        <v>0</v>
      </c>
      <c r="I2617" s="74">
        <f t="shared" si="40"/>
        <v>0</v>
      </c>
    </row>
    <row r="2618" spans="1:9" ht="15.6">
      <c r="A2618" s="70">
        <f>'Balance N'!I2621</f>
        <v>0</v>
      </c>
      <c r="B2618" s="71">
        <f>'Balance N'!J2621</f>
        <v>0</v>
      </c>
      <c r="C2618" s="72">
        <f>'Balance N'!K2621</f>
        <v>0</v>
      </c>
      <c r="D2618" s="72">
        <f>'Balance N'!L2621</f>
        <v>0</v>
      </c>
      <c r="E2618" s="72">
        <f>'Balance N'!M2621</f>
        <v>0</v>
      </c>
      <c r="F2618" s="72">
        <f>'Balance N'!N2621</f>
        <v>0</v>
      </c>
      <c r="G2618" s="72">
        <f>'Balance N'!O2621</f>
        <v>0</v>
      </c>
      <c r="H2618" s="72">
        <f>'Balance N'!P2621</f>
        <v>0</v>
      </c>
      <c r="I2618" s="74">
        <f t="shared" si="40"/>
        <v>0</v>
      </c>
    </row>
    <row r="2619" spans="1:9" ht="15.6">
      <c r="A2619" s="70">
        <f>'Balance N'!I2622</f>
        <v>0</v>
      </c>
      <c r="B2619" s="71">
        <f>'Balance N'!J2622</f>
        <v>0</v>
      </c>
      <c r="C2619" s="72">
        <f>'Balance N'!K2622</f>
        <v>0</v>
      </c>
      <c r="D2619" s="72">
        <f>'Balance N'!L2622</f>
        <v>0</v>
      </c>
      <c r="E2619" s="72">
        <f>'Balance N'!M2622</f>
        <v>0</v>
      </c>
      <c r="F2619" s="72">
        <f>'Balance N'!N2622</f>
        <v>0</v>
      </c>
      <c r="G2619" s="72">
        <f>'Balance N'!O2622</f>
        <v>0</v>
      </c>
      <c r="H2619" s="72">
        <f>'Balance N'!P2622</f>
        <v>0</v>
      </c>
      <c r="I2619" s="74">
        <f t="shared" si="40"/>
        <v>0</v>
      </c>
    </row>
    <row r="2620" spans="1:9" ht="15.6">
      <c r="A2620" s="70">
        <f>'Balance N'!I2623</f>
        <v>0</v>
      </c>
      <c r="B2620" s="71">
        <f>'Balance N'!J2623</f>
        <v>0</v>
      </c>
      <c r="C2620" s="72">
        <f>'Balance N'!K2623</f>
        <v>0</v>
      </c>
      <c r="D2620" s="72">
        <f>'Balance N'!L2623</f>
        <v>0</v>
      </c>
      <c r="E2620" s="72">
        <f>'Balance N'!M2623</f>
        <v>0</v>
      </c>
      <c r="F2620" s="72">
        <f>'Balance N'!N2623</f>
        <v>0</v>
      </c>
      <c r="G2620" s="72">
        <f>'Balance N'!O2623</f>
        <v>0</v>
      </c>
      <c r="H2620" s="72">
        <f>'Balance N'!P2623</f>
        <v>0</v>
      </c>
      <c r="I2620" s="74">
        <f t="shared" si="40"/>
        <v>0</v>
      </c>
    </row>
    <row r="2621" spans="1:9" ht="15.6">
      <c r="A2621" s="70">
        <f>'Balance N'!I2624</f>
        <v>0</v>
      </c>
      <c r="B2621" s="71">
        <f>'Balance N'!J2624</f>
        <v>0</v>
      </c>
      <c r="C2621" s="72">
        <f>'Balance N'!K2624</f>
        <v>0</v>
      </c>
      <c r="D2621" s="72">
        <f>'Balance N'!L2624</f>
        <v>0</v>
      </c>
      <c r="E2621" s="72">
        <f>'Balance N'!M2624</f>
        <v>0</v>
      </c>
      <c r="F2621" s="72">
        <f>'Balance N'!N2624</f>
        <v>0</v>
      </c>
      <c r="G2621" s="72">
        <f>'Balance N'!O2624</f>
        <v>0</v>
      </c>
      <c r="H2621" s="72">
        <f>'Balance N'!P2624</f>
        <v>0</v>
      </c>
      <c r="I2621" s="74">
        <f t="shared" si="40"/>
        <v>0</v>
      </c>
    </row>
    <row r="2622" spans="1:9" ht="15.6">
      <c r="A2622" s="70">
        <f>'Balance N'!I2625</f>
        <v>0</v>
      </c>
      <c r="B2622" s="71">
        <f>'Balance N'!J2625</f>
        <v>0</v>
      </c>
      <c r="C2622" s="72">
        <f>'Balance N'!K2625</f>
        <v>0</v>
      </c>
      <c r="D2622" s="72">
        <f>'Balance N'!L2625</f>
        <v>0</v>
      </c>
      <c r="E2622" s="72">
        <f>'Balance N'!M2625</f>
        <v>0</v>
      </c>
      <c r="F2622" s="72">
        <f>'Balance N'!N2625</f>
        <v>0</v>
      </c>
      <c r="G2622" s="72">
        <f>'Balance N'!O2625</f>
        <v>0</v>
      </c>
      <c r="H2622" s="72">
        <f>'Balance N'!P2625</f>
        <v>0</v>
      </c>
      <c r="I2622" s="74">
        <f t="shared" si="40"/>
        <v>0</v>
      </c>
    </row>
    <row r="2623" spans="1:9" ht="15.6">
      <c r="A2623" s="70">
        <f>'Balance N'!I2626</f>
        <v>0</v>
      </c>
      <c r="B2623" s="71">
        <f>'Balance N'!J2626</f>
        <v>0</v>
      </c>
      <c r="C2623" s="72">
        <f>'Balance N'!K2626</f>
        <v>0</v>
      </c>
      <c r="D2623" s="72">
        <f>'Balance N'!L2626</f>
        <v>0</v>
      </c>
      <c r="E2623" s="72">
        <f>'Balance N'!M2626</f>
        <v>0</v>
      </c>
      <c r="F2623" s="72">
        <f>'Balance N'!N2626</f>
        <v>0</v>
      </c>
      <c r="G2623" s="72">
        <f>'Balance N'!O2626</f>
        <v>0</v>
      </c>
      <c r="H2623" s="72">
        <f>'Balance N'!P2626</f>
        <v>0</v>
      </c>
      <c r="I2623" s="74">
        <f t="shared" si="40"/>
        <v>0</v>
      </c>
    </row>
    <row r="2624" spans="1:9" ht="15.6">
      <c r="A2624" s="70">
        <f>'Balance N'!I2627</f>
        <v>0</v>
      </c>
      <c r="B2624" s="71">
        <f>'Balance N'!J2627</f>
        <v>0</v>
      </c>
      <c r="C2624" s="72">
        <f>'Balance N'!K2627</f>
        <v>0</v>
      </c>
      <c r="D2624" s="72">
        <f>'Balance N'!L2627</f>
        <v>0</v>
      </c>
      <c r="E2624" s="72">
        <f>'Balance N'!M2627</f>
        <v>0</v>
      </c>
      <c r="F2624" s="72">
        <f>'Balance N'!N2627</f>
        <v>0</v>
      </c>
      <c r="G2624" s="72">
        <f>'Balance N'!O2627</f>
        <v>0</v>
      </c>
      <c r="H2624" s="72">
        <f>'Balance N'!P2627</f>
        <v>0</v>
      </c>
      <c r="I2624" s="74">
        <f t="shared" si="40"/>
        <v>0</v>
      </c>
    </row>
    <row r="2625" spans="1:9" ht="15.6">
      <c r="A2625" s="70">
        <f>'Balance N'!I2628</f>
        <v>0</v>
      </c>
      <c r="B2625" s="71">
        <f>'Balance N'!J2628</f>
        <v>0</v>
      </c>
      <c r="C2625" s="72">
        <f>'Balance N'!K2628</f>
        <v>0</v>
      </c>
      <c r="D2625" s="72">
        <f>'Balance N'!L2628</f>
        <v>0</v>
      </c>
      <c r="E2625" s="72">
        <f>'Balance N'!M2628</f>
        <v>0</v>
      </c>
      <c r="F2625" s="72">
        <f>'Balance N'!N2628</f>
        <v>0</v>
      </c>
      <c r="G2625" s="72">
        <f>'Balance N'!O2628</f>
        <v>0</v>
      </c>
      <c r="H2625" s="72">
        <f>'Balance N'!P2628</f>
        <v>0</v>
      </c>
      <c r="I2625" s="74">
        <f t="shared" si="40"/>
        <v>0</v>
      </c>
    </row>
    <row r="2626" spans="1:9" ht="15.6">
      <c r="A2626" s="70">
        <f>'Balance N'!I2629</f>
        <v>0</v>
      </c>
      <c r="B2626" s="71">
        <f>'Balance N'!J2629</f>
        <v>0</v>
      </c>
      <c r="C2626" s="72">
        <f>'Balance N'!K2629</f>
        <v>0</v>
      </c>
      <c r="D2626" s="72">
        <f>'Balance N'!L2629</f>
        <v>0</v>
      </c>
      <c r="E2626" s="72">
        <f>'Balance N'!M2629</f>
        <v>0</v>
      </c>
      <c r="F2626" s="72">
        <f>'Balance N'!N2629</f>
        <v>0</v>
      </c>
      <c r="G2626" s="72">
        <f>'Balance N'!O2629</f>
        <v>0</v>
      </c>
      <c r="H2626" s="72">
        <f>'Balance N'!P2629</f>
        <v>0</v>
      </c>
      <c r="I2626" s="74">
        <f t="shared" si="40"/>
        <v>0</v>
      </c>
    </row>
    <row r="2627" spans="1:9" ht="15.6">
      <c r="A2627" s="70">
        <f>'Balance N'!I2630</f>
        <v>0</v>
      </c>
      <c r="B2627" s="71">
        <f>'Balance N'!J2630</f>
        <v>0</v>
      </c>
      <c r="C2627" s="72">
        <f>'Balance N'!K2630</f>
        <v>0</v>
      </c>
      <c r="D2627" s="72">
        <f>'Balance N'!L2630</f>
        <v>0</v>
      </c>
      <c r="E2627" s="72">
        <f>'Balance N'!M2630</f>
        <v>0</v>
      </c>
      <c r="F2627" s="72">
        <f>'Balance N'!N2630</f>
        <v>0</v>
      </c>
      <c r="G2627" s="72">
        <f>'Balance N'!O2630</f>
        <v>0</v>
      </c>
      <c r="H2627" s="72">
        <f>'Balance N'!P2630</f>
        <v>0</v>
      </c>
      <c r="I2627" s="74">
        <f t="shared" ref="I2627:I2690" si="41">(C2627-D2627)+(E2627-F2627)-(G2627-H2627)</f>
        <v>0</v>
      </c>
    </row>
    <row r="2628" spans="1:9" ht="15.6">
      <c r="A2628" s="70">
        <f>'Balance N'!I2631</f>
        <v>0</v>
      </c>
      <c r="B2628" s="71">
        <f>'Balance N'!J2631</f>
        <v>0</v>
      </c>
      <c r="C2628" s="72">
        <f>'Balance N'!K2631</f>
        <v>0</v>
      </c>
      <c r="D2628" s="72">
        <f>'Balance N'!L2631</f>
        <v>0</v>
      </c>
      <c r="E2628" s="72">
        <f>'Balance N'!M2631</f>
        <v>0</v>
      </c>
      <c r="F2628" s="72">
        <f>'Balance N'!N2631</f>
        <v>0</v>
      </c>
      <c r="G2628" s="72">
        <f>'Balance N'!O2631</f>
        <v>0</v>
      </c>
      <c r="H2628" s="72">
        <f>'Balance N'!P2631</f>
        <v>0</v>
      </c>
      <c r="I2628" s="74">
        <f t="shared" si="41"/>
        <v>0</v>
      </c>
    </row>
    <row r="2629" spans="1:9" ht="15.6">
      <c r="A2629" s="70">
        <f>'Balance N'!I2632</f>
        <v>0</v>
      </c>
      <c r="B2629" s="71">
        <f>'Balance N'!J2632</f>
        <v>0</v>
      </c>
      <c r="C2629" s="72">
        <f>'Balance N'!K2632</f>
        <v>0</v>
      </c>
      <c r="D2629" s="72">
        <f>'Balance N'!L2632</f>
        <v>0</v>
      </c>
      <c r="E2629" s="72">
        <f>'Balance N'!M2632</f>
        <v>0</v>
      </c>
      <c r="F2629" s="72">
        <f>'Balance N'!N2632</f>
        <v>0</v>
      </c>
      <c r="G2629" s="72">
        <f>'Balance N'!O2632</f>
        <v>0</v>
      </c>
      <c r="H2629" s="72">
        <f>'Balance N'!P2632</f>
        <v>0</v>
      </c>
      <c r="I2629" s="74">
        <f t="shared" si="41"/>
        <v>0</v>
      </c>
    </row>
    <row r="2630" spans="1:9" ht="15.6">
      <c r="A2630" s="70">
        <f>'Balance N'!I2633</f>
        <v>0</v>
      </c>
      <c r="B2630" s="71">
        <f>'Balance N'!J2633</f>
        <v>0</v>
      </c>
      <c r="C2630" s="72">
        <f>'Balance N'!K2633</f>
        <v>0</v>
      </c>
      <c r="D2630" s="72">
        <f>'Balance N'!L2633</f>
        <v>0</v>
      </c>
      <c r="E2630" s="72">
        <f>'Balance N'!M2633</f>
        <v>0</v>
      </c>
      <c r="F2630" s="72">
        <f>'Balance N'!N2633</f>
        <v>0</v>
      </c>
      <c r="G2630" s="72">
        <f>'Balance N'!O2633</f>
        <v>0</v>
      </c>
      <c r="H2630" s="72">
        <f>'Balance N'!P2633</f>
        <v>0</v>
      </c>
      <c r="I2630" s="74">
        <f t="shared" si="41"/>
        <v>0</v>
      </c>
    </row>
    <row r="2631" spans="1:9" ht="15.6">
      <c r="A2631" s="70">
        <f>'Balance N'!I2634</f>
        <v>0</v>
      </c>
      <c r="B2631" s="71">
        <f>'Balance N'!J2634</f>
        <v>0</v>
      </c>
      <c r="C2631" s="72">
        <f>'Balance N'!K2634</f>
        <v>0</v>
      </c>
      <c r="D2631" s="72">
        <f>'Balance N'!L2634</f>
        <v>0</v>
      </c>
      <c r="E2631" s="72">
        <f>'Balance N'!M2634</f>
        <v>0</v>
      </c>
      <c r="F2631" s="72">
        <f>'Balance N'!N2634</f>
        <v>0</v>
      </c>
      <c r="G2631" s="72">
        <f>'Balance N'!O2634</f>
        <v>0</v>
      </c>
      <c r="H2631" s="72">
        <f>'Balance N'!P2634</f>
        <v>0</v>
      </c>
      <c r="I2631" s="74">
        <f t="shared" si="41"/>
        <v>0</v>
      </c>
    </row>
    <row r="2632" spans="1:9" ht="15.6">
      <c r="A2632" s="70">
        <f>'Balance N'!I2635</f>
        <v>0</v>
      </c>
      <c r="B2632" s="71">
        <f>'Balance N'!J2635</f>
        <v>0</v>
      </c>
      <c r="C2632" s="72">
        <f>'Balance N'!K2635</f>
        <v>0</v>
      </c>
      <c r="D2632" s="72">
        <f>'Balance N'!L2635</f>
        <v>0</v>
      </c>
      <c r="E2632" s="72">
        <f>'Balance N'!M2635</f>
        <v>0</v>
      </c>
      <c r="F2632" s="72">
        <f>'Balance N'!N2635</f>
        <v>0</v>
      </c>
      <c r="G2632" s="72">
        <f>'Balance N'!O2635</f>
        <v>0</v>
      </c>
      <c r="H2632" s="72">
        <f>'Balance N'!P2635</f>
        <v>0</v>
      </c>
      <c r="I2632" s="74">
        <f t="shared" si="41"/>
        <v>0</v>
      </c>
    </row>
    <row r="2633" spans="1:9" ht="15.6">
      <c r="A2633" s="70">
        <f>'Balance N'!I2636</f>
        <v>0</v>
      </c>
      <c r="B2633" s="71">
        <f>'Balance N'!J2636</f>
        <v>0</v>
      </c>
      <c r="C2633" s="72">
        <f>'Balance N'!K2636</f>
        <v>0</v>
      </c>
      <c r="D2633" s="72">
        <f>'Balance N'!L2636</f>
        <v>0</v>
      </c>
      <c r="E2633" s="72">
        <f>'Balance N'!M2636</f>
        <v>0</v>
      </c>
      <c r="F2633" s="72">
        <f>'Balance N'!N2636</f>
        <v>0</v>
      </c>
      <c r="G2633" s="72">
        <f>'Balance N'!O2636</f>
        <v>0</v>
      </c>
      <c r="H2633" s="72">
        <f>'Balance N'!P2636</f>
        <v>0</v>
      </c>
      <c r="I2633" s="74">
        <f t="shared" si="41"/>
        <v>0</v>
      </c>
    </row>
    <row r="2634" spans="1:9" ht="15.6">
      <c r="A2634" s="70">
        <f>'Balance N'!I2637</f>
        <v>0</v>
      </c>
      <c r="B2634" s="71">
        <f>'Balance N'!J2637</f>
        <v>0</v>
      </c>
      <c r="C2634" s="72">
        <f>'Balance N'!K2637</f>
        <v>0</v>
      </c>
      <c r="D2634" s="72">
        <f>'Balance N'!L2637</f>
        <v>0</v>
      </c>
      <c r="E2634" s="72">
        <f>'Balance N'!M2637</f>
        <v>0</v>
      </c>
      <c r="F2634" s="72">
        <f>'Balance N'!N2637</f>
        <v>0</v>
      </c>
      <c r="G2634" s="72">
        <f>'Balance N'!O2637</f>
        <v>0</v>
      </c>
      <c r="H2634" s="72">
        <f>'Balance N'!P2637</f>
        <v>0</v>
      </c>
      <c r="I2634" s="74">
        <f t="shared" si="41"/>
        <v>0</v>
      </c>
    </row>
    <row r="2635" spans="1:9" ht="15.6">
      <c r="A2635" s="70">
        <f>'Balance N'!I2638</f>
        <v>0</v>
      </c>
      <c r="B2635" s="71">
        <f>'Balance N'!J2638</f>
        <v>0</v>
      </c>
      <c r="C2635" s="72">
        <f>'Balance N'!K2638</f>
        <v>0</v>
      </c>
      <c r="D2635" s="72">
        <f>'Balance N'!L2638</f>
        <v>0</v>
      </c>
      <c r="E2635" s="72">
        <f>'Balance N'!M2638</f>
        <v>0</v>
      </c>
      <c r="F2635" s="72">
        <f>'Balance N'!N2638</f>
        <v>0</v>
      </c>
      <c r="G2635" s="72">
        <f>'Balance N'!O2638</f>
        <v>0</v>
      </c>
      <c r="H2635" s="72">
        <f>'Balance N'!P2638</f>
        <v>0</v>
      </c>
      <c r="I2635" s="74">
        <f t="shared" si="41"/>
        <v>0</v>
      </c>
    </row>
    <row r="2636" spans="1:9" ht="15.6">
      <c r="A2636" s="70">
        <f>'Balance N'!I2639</f>
        <v>0</v>
      </c>
      <c r="B2636" s="71">
        <f>'Balance N'!J2639</f>
        <v>0</v>
      </c>
      <c r="C2636" s="72">
        <f>'Balance N'!K2639</f>
        <v>0</v>
      </c>
      <c r="D2636" s="72">
        <f>'Balance N'!L2639</f>
        <v>0</v>
      </c>
      <c r="E2636" s="72">
        <f>'Balance N'!M2639</f>
        <v>0</v>
      </c>
      <c r="F2636" s="72">
        <f>'Balance N'!N2639</f>
        <v>0</v>
      </c>
      <c r="G2636" s="72">
        <f>'Balance N'!O2639</f>
        <v>0</v>
      </c>
      <c r="H2636" s="72">
        <f>'Balance N'!P2639</f>
        <v>0</v>
      </c>
      <c r="I2636" s="74">
        <f t="shared" si="41"/>
        <v>0</v>
      </c>
    </row>
    <row r="2637" spans="1:9" ht="15.6">
      <c r="A2637" s="70">
        <f>'Balance N'!I2640</f>
        <v>0</v>
      </c>
      <c r="B2637" s="71">
        <f>'Balance N'!J2640</f>
        <v>0</v>
      </c>
      <c r="C2637" s="72">
        <f>'Balance N'!K2640</f>
        <v>0</v>
      </c>
      <c r="D2637" s="72">
        <f>'Balance N'!L2640</f>
        <v>0</v>
      </c>
      <c r="E2637" s="72">
        <f>'Balance N'!M2640</f>
        <v>0</v>
      </c>
      <c r="F2637" s="72">
        <f>'Balance N'!N2640</f>
        <v>0</v>
      </c>
      <c r="G2637" s="72">
        <f>'Balance N'!O2640</f>
        <v>0</v>
      </c>
      <c r="H2637" s="72">
        <f>'Balance N'!P2640</f>
        <v>0</v>
      </c>
      <c r="I2637" s="74">
        <f t="shared" si="41"/>
        <v>0</v>
      </c>
    </row>
    <row r="2638" spans="1:9" ht="15.6">
      <c r="A2638" s="70">
        <f>'Balance N'!I2641</f>
        <v>0</v>
      </c>
      <c r="B2638" s="71">
        <f>'Balance N'!J2641</f>
        <v>0</v>
      </c>
      <c r="C2638" s="72">
        <f>'Balance N'!K2641</f>
        <v>0</v>
      </c>
      <c r="D2638" s="72">
        <f>'Balance N'!L2641</f>
        <v>0</v>
      </c>
      <c r="E2638" s="72">
        <f>'Balance N'!M2641</f>
        <v>0</v>
      </c>
      <c r="F2638" s="72">
        <f>'Balance N'!N2641</f>
        <v>0</v>
      </c>
      <c r="G2638" s="72">
        <f>'Balance N'!O2641</f>
        <v>0</v>
      </c>
      <c r="H2638" s="72">
        <f>'Balance N'!P2641</f>
        <v>0</v>
      </c>
      <c r="I2638" s="74">
        <f t="shared" si="41"/>
        <v>0</v>
      </c>
    </row>
    <row r="2639" spans="1:9" ht="15.6">
      <c r="A2639" s="70">
        <f>'Balance N'!I2642</f>
        <v>0</v>
      </c>
      <c r="B2639" s="71">
        <f>'Balance N'!J2642</f>
        <v>0</v>
      </c>
      <c r="C2639" s="72">
        <f>'Balance N'!K2642</f>
        <v>0</v>
      </c>
      <c r="D2639" s="72">
        <f>'Balance N'!L2642</f>
        <v>0</v>
      </c>
      <c r="E2639" s="72">
        <f>'Balance N'!M2642</f>
        <v>0</v>
      </c>
      <c r="F2639" s="72">
        <f>'Balance N'!N2642</f>
        <v>0</v>
      </c>
      <c r="G2639" s="72">
        <f>'Balance N'!O2642</f>
        <v>0</v>
      </c>
      <c r="H2639" s="72">
        <f>'Balance N'!P2642</f>
        <v>0</v>
      </c>
      <c r="I2639" s="74">
        <f t="shared" si="41"/>
        <v>0</v>
      </c>
    </row>
    <row r="2640" spans="1:9" ht="15.6">
      <c r="A2640" s="70">
        <f>'Balance N'!I2643</f>
        <v>0</v>
      </c>
      <c r="B2640" s="71">
        <f>'Balance N'!J2643</f>
        <v>0</v>
      </c>
      <c r="C2640" s="72">
        <f>'Balance N'!K2643</f>
        <v>0</v>
      </c>
      <c r="D2640" s="72">
        <f>'Balance N'!L2643</f>
        <v>0</v>
      </c>
      <c r="E2640" s="72">
        <f>'Balance N'!M2643</f>
        <v>0</v>
      </c>
      <c r="F2640" s="72">
        <f>'Balance N'!N2643</f>
        <v>0</v>
      </c>
      <c r="G2640" s="72">
        <f>'Balance N'!O2643</f>
        <v>0</v>
      </c>
      <c r="H2640" s="72">
        <f>'Balance N'!P2643</f>
        <v>0</v>
      </c>
      <c r="I2640" s="74">
        <f t="shared" si="41"/>
        <v>0</v>
      </c>
    </row>
    <row r="2641" spans="1:9" ht="15.6">
      <c r="A2641" s="70">
        <f>'Balance N'!I2644</f>
        <v>0</v>
      </c>
      <c r="B2641" s="71">
        <f>'Balance N'!J2644</f>
        <v>0</v>
      </c>
      <c r="C2641" s="72">
        <f>'Balance N'!K2644</f>
        <v>0</v>
      </c>
      <c r="D2641" s="72">
        <f>'Balance N'!L2644</f>
        <v>0</v>
      </c>
      <c r="E2641" s="72">
        <f>'Balance N'!M2644</f>
        <v>0</v>
      </c>
      <c r="F2641" s="72">
        <f>'Balance N'!N2644</f>
        <v>0</v>
      </c>
      <c r="G2641" s="72">
        <f>'Balance N'!O2644</f>
        <v>0</v>
      </c>
      <c r="H2641" s="72">
        <f>'Balance N'!P2644</f>
        <v>0</v>
      </c>
      <c r="I2641" s="74">
        <f t="shared" si="41"/>
        <v>0</v>
      </c>
    </row>
    <row r="2642" spans="1:9" ht="15.6">
      <c r="A2642" s="70">
        <f>'Balance N'!I2645</f>
        <v>0</v>
      </c>
      <c r="B2642" s="71">
        <f>'Balance N'!J2645</f>
        <v>0</v>
      </c>
      <c r="C2642" s="72">
        <f>'Balance N'!K2645</f>
        <v>0</v>
      </c>
      <c r="D2642" s="72">
        <f>'Balance N'!L2645</f>
        <v>0</v>
      </c>
      <c r="E2642" s="72">
        <f>'Balance N'!M2645</f>
        <v>0</v>
      </c>
      <c r="F2642" s="72">
        <f>'Balance N'!N2645</f>
        <v>0</v>
      </c>
      <c r="G2642" s="72">
        <f>'Balance N'!O2645</f>
        <v>0</v>
      </c>
      <c r="H2642" s="72">
        <f>'Balance N'!P2645</f>
        <v>0</v>
      </c>
      <c r="I2642" s="74">
        <f t="shared" si="41"/>
        <v>0</v>
      </c>
    </row>
    <row r="2643" spans="1:9" ht="15.6">
      <c r="A2643" s="70">
        <f>'Balance N'!I2646</f>
        <v>0</v>
      </c>
      <c r="B2643" s="71">
        <f>'Balance N'!J2646</f>
        <v>0</v>
      </c>
      <c r="C2643" s="72">
        <f>'Balance N'!K2646</f>
        <v>0</v>
      </c>
      <c r="D2643" s="72">
        <f>'Balance N'!L2646</f>
        <v>0</v>
      </c>
      <c r="E2643" s="72">
        <f>'Balance N'!M2646</f>
        <v>0</v>
      </c>
      <c r="F2643" s="72">
        <f>'Balance N'!N2646</f>
        <v>0</v>
      </c>
      <c r="G2643" s="72">
        <f>'Balance N'!O2646</f>
        <v>0</v>
      </c>
      <c r="H2643" s="72">
        <f>'Balance N'!P2646</f>
        <v>0</v>
      </c>
      <c r="I2643" s="74">
        <f t="shared" si="41"/>
        <v>0</v>
      </c>
    </row>
    <row r="2644" spans="1:9" ht="15.6">
      <c r="A2644" s="70">
        <f>'Balance N'!I2647</f>
        <v>0</v>
      </c>
      <c r="B2644" s="71">
        <f>'Balance N'!J2647</f>
        <v>0</v>
      </c>
      <c r="C2644" s="72">
        <f>'Balance N'!K2647</f>
        <v>0</v>
      </c>
      <c r="D2644" s="72">
        <f>'Balance N'!L2647</f>
        <v>0</v>
      </c>
      <c r="E2644" s="72">
        <f>'Balance N'!M2647</f>
        <v>0</v>
      </c>
      <c r="F2644" s="72">
        <f>'Balance N'!N2647</f>
        <v>0</v>
      </c>
      <c r="G2644" s="72">
        <f>'Balance N'!O2647</f>
        <v>0</v>
      </c>
      <c r="H2644" s="72">
        <f>'Balance N'!P2647</f>
        <v>0</v>
      </c>
      <c r="I2644" s="74">
        <f t="shared" si="41"/>
        <v>0</v>
      </c>
    </row>
    <row r="2645" spans="1:9" ht="15.6">
      <c r="A2645" s="70">
        <f>'Balance N'!I2648</f>
        <v>0</v>
      </c>
      <c r="B2645" s="71">
        <f>'Balance N'!J2648</f>
        <v>0</v>
      </c>
      <c r="C2645" s="72">
        <f>'Balance N'!K2648</f>
        <v>0</v>
      </c>
      <c r="D2645" s="72">
        <f>'Balance N'!L2648</f>
        <v>0</v>
      </c>
      <c r="E2645" s="72">
        <f>'Balance N'!M2648</f>
        <v>0</v>
      </c>
      <c r="F2645" s="72">
        <f>'Balance N'!N2648</f>
        <v>0</v>
      </c>
      <c r="G2645" s="72">
        <f>'Balance N'!O2648</f>
        <v>0</v>
      </c>
      <c r="H2645" s="72">
        <f>'Balance N'!P2648</f>
        <v>0</v>
      </c>
      <c r="I2645" s="74">
        <f t="shared" si="41"/>
        <v>0</v>
      </c>
    </row>
    <row r="2646" spans="1:9" ht="15.6">
      <c r="A2646" s="70">
        <f>'Balance N'!I2649</f>
        <v>0</v>
      </c>
      <c r="B2646" s="71">
        <f>'Balance N'!J2649</f>
        <v>0</v>
      </c>
      <c r="C2646" s="72">
        <f>'Balance N'!K2649</f>
        <v>0</v>
      </c>
      <c r="D2646" s="72">
        <f>'Balance N'!L2649</f>
        <v>0</v>
      </c>
      <c r="E2646" s="72">
        <f>'Balance N'!M2649</f>
        <v>0</v>
      </c>
      <c r="F2646" s="72">
        <f>'Balance N'!N2649</f>
        <v>0</v>
      </c>
      <c r="G2646" s="72">
        <f>'Balance N'!O2649</f>
        <v>0</v>
      </c>
      <c r="H2646" s="72">
        <f>'Balance N'!P2649</f>
        <v>0</v>
      </c>
      <c r="I2646" s="74">
        <f t="shared" si="41"/>
        <v>0</v>
      </c>
    </row>
    <row r="2647" spans="1:9" ht="15.6">
      <c r="A2647" s="70">
        <f>'Balance N'!I2650</f>
        <v>0</v>
      </c>
      <c r="B2647" s="71">
        <f>'Balance N'!J2650</f>
        <v>0</v>
      </c>
      <c r="C2647" s="72">
        <f>'Balance N'!K2650</f>
        <v>0</v>
      </c>
      <c r="D2647" s="72">
        <f>'Balance N'!L2650</f>
        <v>0</v>
      </c>
      <c r="E2647" s="72">
        <f>'Balance N'!M2650</f>
        <v>0</v>
      </c>
      <c r="F2647" s="72">
        <f>'Balance N'!N2650</f>
        <v>0</v>
      </c>
      <c r="G2647" s="72">
        <f>'Balance N'!O2650</f>
        <v>0</v>
      </c>
      <c r="H2647" s="72">
        <f>'Balance N'!P2650</f>
        <v>0</v>
      </c>
      <c r="I2647" s="74">
        <f t="shared" si="41"/>
        <v>0</v>
      </c>
    </row>
    <row r="2648" spans="1:9" ht="15.6">
      <c r="A2648" s="70">
        <f>'Balance N'!I2651</f>
        <v>0</v>
      </c>
      <c r="B2648" s="71">
        <f>'Balance N'!J2651</f>
        <v>0</v>
      </c>
      <c r="C2648" s="72">
        <f>'Balance N'!K2651</f>
        <v>0</v>
      </c>
      <c r="D2648" s="72">
        <f>'Balance N'!L2651</f>
        <v>0</v>
      </c>
      <c r="E2648" s="72">
        <f>'Balance N'!M2651</f>
        <v>0</v>
      </c>
      <c r="F2648" s="72">
        <f>'Balance N'!N2651</f>
        <v>0</v>
      </c>
      <c r="G2648" s="72">
        <f>'Balance N'!O2651</f>
        <v>0</v>
      </c>
      <c r="H2648" s="72">
        <f>'Balance N'!P2651</f>
        <v>0</v>
      </c>
      <c r="I2648" s="74">
        <f t="shared" si="41"/>
        <v>0</v>
      </c>
    </row>
    <row r="2649" spans="1:9" ht="15.6">
      <c r="A2649" s="70">
        <f>'Balance N'!I2652</f>
        <v>0</v>
      </c>
      <c r="B2649" s="71">
        <f>'Balance N'!J2652</f>
        <v>0</v>
      </c>
      <c r="C2649" s="72">
        <f>'Balance N'!K2652</f>
        <v>0</v>
      </c>
      <c r="D2649" s="72">
        <f>'Balance N'!L2652</f>
        <v>0</v>
      </c>
      <c r="E2649" s="72">
        <f>'Balance N'!M2652</f>
        <v>0</v>
      </c>
      <c r="F2649" s="72">
        <f>'Balance N'!N2652</f>
        <v>0</v>
      </c>
      <c r="G2649" s="72">
        <f>'Balance N'!O2652</f>
        <v>0</v>
      </c>
      <c r="H2649" s="72">
        <f>'Balance N'!P2652</f>
        <v>0</v>
      </c>
      <c r="I2649" s="74">
        <f t="shared" si="41"/>
        <v>0</v>
      </c>
    </row>
    <row r="2650" spans="1:9" ht="15.6">
      <c r="A2650" s="70">
        <f>'Balance N'!I2653</f>
        <v>0</v>
      </c>
      <c r="B2650" s="71">
        <f>'Balance N'!J2653</f>
        <v>0</v>
      </c>
      <c r="C2650" s="72">
        <f>'Balance N'!K2653</f>
        <v>0</v>
      </c>
      <c r="D2650" s="72">
        <f>'Balance N'!L2653</f>
        <v>0</v>
      </c>
      <c r="E2650" s="72">
        <f>'Balance N'!M2653</f>
        <v>0</v>
      </c>
      <c r="F2650" s="72">
        <f>'Balance N'!N2653</f>
        <v>0</v>
      </c>
      <c r="G2650" s="72">
        <f>'Balance N'!O2653</f>
        <v>0</v>
      </c>
      <c r="H2650" s="72">
        <f>'Balance N'!P2653</f>
        <v>0</v>
      </c>
      <c r="I2650" s="74">
        <f t="shared" si="41"/>
        <v>0</v>
      </c>
    </row>
    <row r="2651" spans="1:9" ht="15.6">
      <c r="A2651" s="70">
        <f>'Balance N'!I2654</f>
        <v>0</v>
      </c>
      <c r="B2651" s="71">
        <f>'Balance N'!J2654</f>
        <v>0</v>
      </c>
      <c r="C2651" s="72">
        <f>'Balance N'!K2654</f>
        <v>0</v>
      </c>
      <c r="D2651" s="72">
        <f>'Balance N'!L2654</f>
        <v>0</v>
      </c>
      <c r="E2651" s="72">
        <f>'Balance N'!M2654</f>
        <v>0</v>
      </c>
      <c r="F2651" s="72">
        <f>'Balance N'!N2654</f>
        <v>0</v>
      </c>
      <c r="G2651" s="72">
        <f>'Balance N'!O2654</f>
        <v>0</v>
      </c>
      <c r="H2651" s="72">
        <f>'Balance N'!P2654</f>
        <v>0</v>
      </c>
      <c r="I2651" s="74">
        <f t="shared" si="41"/>
        <v>0</v>
      </c>
    </row>
    <row r="2652" spans="1:9" ht="15.6">
      <c r="A2652" s="70">
        <f>'Balance N'!I2655</f>
        <v>0</v>
      </c>
      <c r="B2652" s="71">
        <f>'Balance N'!J2655</f>
        <v>0</v>
      </c>
      <c r="C2652" s="72">
        <f>'Balance N'!K2655</f>
        <v>0</v>
      </c>
      <c r="D2652" s="72">
        <f>'Balance N'!L2655</f>
        <v>0</v>
      </c>
      <c r="E2652" s="72">
        <f>'Balance N'!M2655</f>
        <v>0</v>
      </c>
      <c r="F2652" s="72">
        <f>'Balance N'!N2655</f>
        <v>0</v>
      </c>
      <c r="G2652" s="72">
        <f>'Balance N'!O2655</f>
        <v>0</v>
      </c>
      <c r="H2652" s="72">
        <f>'Balance N'!P2655</f>
        <v>0</v>
      </c>
      <c r="I2652" s="74">
        <f t="shared" si="41"/>
        <v>0</v>
      </c>
    </row>
    <row r="2653" spans="1:9" ht="15.6">
      <c r="A2653" s="70">
        <f>'Balance N'!I2656</f>
        <v>0</v>
      </c>
      <c r="B2653" s="71">
        <f>'Balance N'!J2656</f>
        <v>0</v>
      </c>
      <c r="C2653" s="72">
        <f>'Balance N'!K2656</f>
        <v>0</v>
      </c>
      <c r="D2653" s="72">
        <f>'Balance N'!L2656</f>
        <v>0</v>
      </c>
      <c r="E2653" s="72">
        <f>'Balance N'!M2656</f>
        <v>0</v>
      </c>
      <c r="F2653" s="72">
        <f>'Balance N'!N2656</f>
        <v>0</v>
      </c>
      <c r="G2653" s="72">
        <f>'Balance N'!O2656</f>
        <v>0</v>
      </c>
      <c r="H2653" s="72">
        <f>'Balance N'!P2656</f>
        <v>0</v>
      </c>
      <c r="I2653" s="74">
        <f t="shared" si="41"/>
        <v>0</v>
      </c>
    </row>
    <row r="2654" spans="1:9" ht="15.6">
      <c r="A2654" s="70">
        <f>'Balance N'!I2657</f>
        <v>0</v>
      </c>
      <c r="B2654" s="71">
        <f>'Balance N'!J2657</f>
        <v>0</v>
      </c>
      <c r="C2654" s="72">
        <f>'Balance N'!K2657</f>
        <v>0</v>
      </c>
      <c r="D2654" s="72">
        <f>'Balance N'!L2657</f>
        <v>0</v>
      </c>
      <c r="E2654" s="72">
        <f>'Balance N'!M2657</f>
        <v>0</v>
      </c>
      <c r="F2654" s="72">
        <f>'Balance N'!N2657</f>
        <v>0</v>
      </c>
      <c r="G2654" s="72">
        <f>'Balance N'!O2657</f>
        <v>0</v>
      </c>
      <c r="H2654" s="72">
        <f>'Balance N'!P2657</f>
        <v>0</v>
      </c>
      <c r="I2654" s="74">
        <f t="shared" si="41"/>
        <v>0</v>
      </c>
    </row>
    <row r="2655" spans="1:9" ht="15.6">
      <c r="A2655" s="70">
        <f>'Balance N'!I2658</f>
        <v>0</v>
      </c>
      <c r="B2655" s="71">
        <f>'Balance N'!J2658</f>
        <v>0</v>
      </c>
      <c r="C2655" s="72">
        <f>'Balance N'!K2658</f>
        <v>0</v>
      </c>
      <c r="D2655" s="72">
        <f>'Balance N'!L2658</f>
        <v>0</v>
      </c>
      <c r="E2655" s="72">
        <f>'Balance N'!M2658</f>
        <v>0</v>
      </c>
      <c r="F2655" s="72">
        <f>'Balance N'!N2658</f>
        <v>0</v>
      </c>
      <c r="G2655" s="72">
        <f>'Balance N'!O2658</f>
        <v>0</v>
      </c>
      <c r="H2655" s="72">
        <f>'Balance N'!P2658</f>
        <v>0</v>
      </c>
      <c r="I2655" s="74">
        <f t="shared" si="41"/>
        <v>0</v>
      </c>
    </row>
    <row r="2656" spans="1:9" ht="15.6">
      <c r="A2656" s="70">
        <f>'Balance N'!I2659</f>
        <v>0</v>
      </c>
      <c r="B2656" s="71">
        <f>'Balance N'!J2659</f>
        <v>0</v>
      </c>
      <c r="C2656" s="72">
        <f>'Balance N'!K2659</f>
        <v>0</v>
      </c>
      <c r="D2656" s="72">
        <f>'Balance N'!L2659</f>
        <v>0</v>
      </c>
      <c r="E2656" s="72">
        <f>'Balance N'!M2659</f>
        <v>0</v>
      </c>
      <c r="F2656" s="72">
        <f>'Balance N'!N2659</f>
        <v>0</v>
      </c>
      <c r="G2656" s="72">
        <f>'Balance N'!O2659</f>
        <v>0</v>
      </c>
      <c r="H2656" s="72">
        <f>'Balance N'!P2659</f>
        <v>0</v>
      </c>
      <c r="I2656" s="74">
        <f t="shared" si="41"/>
        <v>0</v>
      </c>
    </row>
    <row r="2657" spans="1:9" ht="15.6">
      <c r="A2657" s="70">
        <f>'Balance N'!I2660</f>
        <v>0</v>
      </c>
      <c r="B2657" s="71">
        <f>'Balance N'!J2660</f>
        <v>0</v>
      </c>
      <c r="C2657" s="72">
        <f>'Balance N'!K2660</f>
        <v>0</v>
      </c>
      <c r="D2657" s="72">
        <f>'Balance N'!L2660</f>
        <v>0</v>
      </c>
      <c r="E2657" s="72">
        <f>'Balance N'!M2660</f>
        <v>0</v>
      </c>
      <c r="F2657" s="72">
        <f>'Balance N'!N2660</f>
        <v>0</v>
      </c>
      <c r="G2657" s="72">
        <f>'Balance N'!O2660</f>
        <v>0</v>
      </c>
      <c r="H2657" s="72">
        <f>'Balance N'!P2660</f>
        <v>0</v>
      </c>
      <c r="I2657" s="74">
        <f t="shared" si="41"/>
        <v>0</v>
      </c>
    </row>
    <row r="2658" spans="1:9" ht="15.6">
      <c r="A2658" s="70">
        <f>'Balance N'!I2661</f>
        <v>0</v>
      </c>
      <c r="B2658" s="71">
        <f>'Balance N'!J2661</f>
        <v>0</v>
      </c>
      <c r="C2658" s="72">
        <f>'Balance N'!K2661</f>
        <v>0</v>
      </c>
      <c r="D2658" s="72">
        <f>'Balance N'!L2661</f>
        <v>0</v>
      </c>
      <c r="E2658" s="72">
        <f>'Balance N'!M2661</f>
        <v>0</v>
      </c>
      <c r="F2658" s="72">
        <f>'Balance N'!N2661</f>
        <v>0</v>
      </c>
      <c r="G2658" s="72">
        <f>'Balance N'!O2661</f>
        <v>0</v>
      </c>
      <c r="H2658" s="72">
        <f>'Balance N'!P2661</f>
        <v>0</v>
      </c>
      <c r="I2658" s="74">
        <f t="shared" si="41"/>
        <v>0</v>
      </c>
    </row>
    <row r="2659" spans="1:9" ht="15.6">
      <c r="A2659" s="70">
        <f>'Balance N'!I2662</f>
        <v>0</v>
      </c>
      <c r="B2659" s="71">
        <f>'Balance N'!J2662</f>
        <v>0</v>
      </c>
      <c r="C2659" s="72">
        <f>'Balance N'!K2662</f>
        <v>0</v>
      </c>
      <c r="D2659" s="72">
        <f>'Balance N'!L2662</f>
        <v>0</v>
      </c>
      <c r="E2659" s="72">
        <f>'Balance N'!M2662</f>
        <v>0</v>
      </c>
      <c r="F2659" s="72">
        <f>'Balance N'!N2662</f>
        <v>0</v>
      </c>
      <c r="G2659" s="72">
        <f>'Balance N'!O2662</f>
        <v>0</v>
      </c>
      <c r="H2659" s="72">
        <f>'Balance N'!P2662</f>
        <v>0</v>
      </c>
      <c r="I2659" s="74">
        <f t="shared" si="41"/>
        <v>0</v>
      </c>
    </row>
    <row r="2660" spans="1:9" ht="15.6">
      <c r="A2660" s="70">
        <f>'Balance N'!I2663</f>
        <v>0</v>
      </c>
      <c r="B2660" s="71">
        <f>'Balance N'!J2663</f>
        <v>0</v>
      </c>
      <c r="C2660" s="72">
        <f>'Balance N'!K2663</f>
        <v>0</v>
      </c>
      <c r="D2660" s="72">
        <f>'Balance N'!L2663</f>
        <v>0</v>
      </c>
      <c r="E2660" s="72">
        <f>'Balance N'!M2663</f>
        <v>0</v>
      </c>
      <c r="F2660" s="72">
        <f>'Balance N'!N2663</f>
        <v>0</v>
      </c>
      <c r="G2660" s="72">
        <f>'Balance N'!O2663</f>
        <v>0</v>
      </c>
      <c r="H2660" s="72">
        <f>'Balance N'!P2663</f>
        <v>0</v>
      </c>
      <c r="I2660" s="74">
        <f t="shared" si="41"/>
        <v>0</v>
      </c>
    </row>
    <row r="2661" spans="1:9" ht="15.6">
      <c r="A2661" s="70">
        <f>'Balance N'!I2664</f>
        <v>0</v>
      </c>
      <c r="B2661" s="71">
        <f>'Balance N'!J2664</f>
        <v>0</v>
      </c>
      <c r="C2661" s="72">
        <f>'Balance N'!K2664</f>
        <v>0</v>
      </c>
      <c r="D2661" s="72">
        <f>'Balance N'!L2664</f>
        <v>0</v>
      </c>
      <c r="E2661" s="72">
        <f>'Balance N'!M2664</f>
        <v>0</v>
      </c>
      <c r="F2661" s="72">
        <f>'Balance N'!N2664</f>
        <v>0</v>
      </c>
      <c r="G2661" s="72">
        <f>'Balance N'!O2664</f>
        <v>0</v>
      </c>
      <c r="H2661" s="72">
        <f>'Balance N'!P2664</f>
        <v>0</v>
      </c>
      <c r="I2661" s="74">
        <f t="shared" si="41"/>
        <v>0</v>
      </c>
    </row>
    <row r="2662" spans="1:9" ht="15.6">
      <c r="A2662" s="70">
        <f>'Balance N'!I2665</f>
        <v>0</v>
      </c>
      <c r="B2662" s="71">
        <f>'Balance N'!J2665</f>
        <v>0</v>
      </c>
      <c r="C2662" s="72">
        <f>'Balance N'!K2665</f>
        <v>0</v>
      </c>
      <c r="D2662" s="72">
        <f>'Balance N'!L2665</f>
        <v>0</v>
      </c>
      <c r="E2662" s="72">
        <f>'Balance N'!M2665</f>
        <v>0</v>
      </c>
      <c r="F2662" s="72">
        <f>'Balance N'!N2665</f>
        <v>0</v>
      </c>
      <c r="G2662" s="72">
        <f>'Balance N'!O2665</f>
        <v>0</v>
      </c>
      <c r="H2662" s="72">
        <f>'Balance N'!P2665</f>
        <v>0</v>
      </c>
      <c r="I2662" s="74">
        <f t="shared" si="41"/>
        <v>0</v>
      </c>
    </row>
    <row r="2663" spans="1:9" ht="15.6">
      <c r="A2663" s="70">
        <f>'Balance N'!I2666</f>
        <v>0</v>
      </c>
      <c r="B2663" s="71">
        <f>'Balance N'!J2666</f>
        <v>0</v>
      </c>
      <c r="C2663" s="72">
        <f>'Balance N'!K2666</f>
        <v>0</v>
      </c>
      <c r="D2663" s="72">
        <f>'Balance N'!L2666</f>
        <v>0</v>
      </c>
      <c r="E2663" s="72">
        <f>'Balance N'!M2666</f>
        <v>0</v>
      </c>
      <c r="F2663" s="72">
        <f>'Balance N'!N2666</f>
        <v>0</v>
      </c>
      <c r="G2663" s="72">
        <f>'Balance N'!O2666</f>
        <v>0</v>
      </c>
      <c r="H2663" s="72">
        <f>'Balance N'!P2666</f>
        <v>0</v>
      </c>
      <c r="I2663" s="74">
        <f t="shared" si="41"/>
        <v>0</v>
      </c>
    </row>
    <row r="2664" spans="1:9" ht="15.6">
      <c r="A2664" s="70">
        <f>'Balance N'!I2667</f>
        <v>0</v>
      </c>
      <c r="B2664" s="71">
        <f>'Balance N'!J2667</f>
        <v>0</v>
      </c>
      <c r="C2664" s="72">
        <f>'Balance N'!K2667</f>
        <v>0</v>
      </c>
      <c r="D2664" s="72">
        <f>'Balance N'!L2667</f>
        <v>0</v>
      </c>
      <c r="E2664" s="72">
        <f>'Balance N'!M2667</f>
        <v>0</v>
      </c>
      <c r="F2664" s="72">
        <f>'Balance N'!N2667</f>
        <v>0</v>
      </c>
      <c r="G2664" s="72">
        <f>'Balance N'!O2667</f>
        <v>0</v>
      </c>
      <c r="H2664" s="72">
        <f>'Balance N'!P2667</f>
        <v>0</v>
      </c>
      <c r="I2664" s="74">
        <f t="shared" si="41"/>
        <v>0</v>
      </c>
    </row>
    <row r="2665" spans="1:9" ht="15.6">
      <c r="A2665" s="70">
        <f>'Balance N'!I2668</f>
        <v>0</v>
      </c>
      <c r="B2665" s="71">
        <f>'Balance N'!J2668</f>
        <v>0</v>
      </c>
      <c r="C2665" s="72">
        <f>'Balance N'!K2668</f>
        <v>0</v>
      </c>
      <c r="D2665" s="72">
        <f>'Balance N'!L2668</f>
        <v>0</v>
      </c>
      <c r="E2665" s="72">
        <f>'Balance N'!M2668</f>
        <v>0</v>
      </c>
      <c r="F2665" s="72">
        <f>'Balance N'!N2668</f>
        <v>0</v>
      </c>
      <c r="G2665" s="72">
        <f>'Balance N'!O2668</f>
        <v>0</v>
      </c>
      <c r="H2665" s="72">
        <f>'Balance N'!P2668</f>
        <v>0</v>
      </c>
      <c r="I2665" s="74">
        <f t="shared" si="41"/>
        <v>0</v>
      </c>
    </row>
    <row r="2666" spans="1:9" ht="15.6">
      <c r="A2666" s="70">
        <f>'Balance N'!I2669</f>
        <v>0</v>
      </c>
      <c r="B2666" s="71">
        <f>'Balance N'!J2669</f>
        <v>0</v>
      </c>
      <c r="C2666" s="72">
        <f>'Balance N'!K2669</f>
        <v>0</v>
      </c>
      <c r="D2666" s="72">
        <f>'Balance N'!L2669</f>
        <v>0</v>
      </c>
      <c r="E2666" s="72">
        <f>'Balance N'!M2669</f>
        <v>0</v>
      </c>
      <c r="F2666" s="72">
        <f>'Balance N'!N2669</f>
        <v>0</v>
      </c>
      <c r="G2666" s="72">
        <f>'Balance N'!O2669</f>
        <v>0</v>
      </c>
      <c r="H2666" s="72">
        <f>'Balance N'!P2669</f>
        <v>0</v>
      </c>
      <c r="I2666" s="74">
        <f t="shared" si="41"/>
        <v>0</v>
      </c>
    </row>
    <row r="2667" spans="1:9" ht="15.6">
      <c r="A2667" s="70">
        <f>'Balance N'!I2670</f>
        <v>0</v>
      </c>
      <c r="B2667" s="71">
        <f>'Balance N'!J2670</f>
        <v>0</v>
      </c>
      <c r="C2667" s="72">
        <f>'Balance N'!K2670</f>
        <v>0</v>
      </c>
      <c r="D2667" s="72">
        <f>'Balance N'!L2670</f>
        <v>0</v>
      </c>
      <c r="E2667" s="72">
        <f>'Balance N'!M2670</f>
        <v>0</v>
      </c>
      <c r="F2667" s="72">
        <f>'Balance N'!N2670</f>
        <v>0</v>
      </c>
      <c r="G2667" s="72">
        <f>'Balance N'!O2670</f>
        <v>0</v>
      </c>
      <c r="H2667" s="72">
        <f>'Balance N'!P2670</f>
        <v>0</v>
      </c>
      <c r="I2667" s="74">
        <f t="shared" si="41"/>
        <v>0</v>
      </c>
    </row>
    <row r="2668" spans="1:9" ht="15.6">
      <c r="A2668" s="70">
        <f>'Balance N'!I2671</f>
        <v>0</v>
      </c>
      <c r="B2668" s="71">
        <f>'Balance N'!J2671</f>
        <v>0</v>
      </c>
      <c r="C2668" s="72">
        <f>'Balance N'!K2671</f>
        <v>0</v>
      </c>
      <c r="D2668" s="72">
        <f>'Balance N'!L2671</f>
        <v>0</v>
      </c>
      <c r="E2668" s="72">
        <f>'Balance N'!M2671</f>
        <v>0</v>
      </c>
      <c r="F2668" s="72">
        <f>'Balance N'!N2671</f>
        <v>0</v>
      </c>
      <c r="G2668" s="72">
        <f>'Balance N'!O2671</f>
        <v>0</v>
      </c>
      <c r="H2668" s="72">
        <f>'Balance N'!P2671</f>
        <v>0</v>
      </c>
      <c r="I2668" s="74">
        <f t="shared" si="41"/>
        <v>0</v>
      </c>
    </row>
    <row r="2669" spans="1:9" ht="15.6">
      <c r="A2669" s="70">
        <f>'Balance N'!I2672</f>
        <v>0</v>
      </c>
      <c r="B2669" s="71">
        <f>'Balance N'!J2672</f>
        <v>0</v>
      </c>
      <c r="C2669" s="72">
        <f>'Balance N'!K2672</f>
        <v>0</v>
      </c>
      <c r="D2669" s="72">
        <f>'Balance N'!L2672</f>
        <v>0</v>
      </c>
      <c r="E2669" s="72">
        <f>'Balance N'!M2672</f>
        <v>0</v>
      </c>
      <c r="F2669" s="72">
        <f>'Balance N'!N2672</f>
        <v>0</v>
      </c>
      <c r="G2669" s="72">
        <f>'Balance N'!O2672</f>
        <v>0</v>
      </c>
      <c r="H2669" s="72">
        <f>'Balance N'!P2672</f>
        <v>0</v>
      </c>
      <c r="I2669" s="74">
        <f t="shared" si="41"/>
        <v>0</v>
      </c>
    </row>
    <row r="2670" spans="1:9" ht="15.6">
      <c r="A2670" s="70">
        <f>'Balance N'!I2673</f>
        <v>0</v>
      </c>
      <c r="B2670" s="71">
        <f>'Balance N'!J2673</f>
        <v>0</v>
      </c>
      <c r="C2670" s="72">
        <f>'Balance N'!K2673</f>
        <v>0</v>
      </c>
      <c r="D2670" s="72">
        <f>'Balance N'!L2673</f>
        <v>0</v>
      </c>
      <c r="E2670" s="72">
        <f>'Balance N'!M2673</f>
        <v>0</v>
      </c>
      <c r="F2670" s="72">
        <f>'Balance N'!N2673</f>
        <v>0</v>
      </c>
      <c r="G2670" s="72">
        <f>'Balance N'!O2673</f>
        <v>0</v>
      </c>
      <c r="H2670" s="72">
        <f>'Balance N'!P2673</f>
        <v>0</v>
      </c>
      <c r="I2670" s="74">
        <f t="shared" si="41"/>
        <v>0</v>
      </c>
    </row>
    <row r="2671" spans="1:9" ht="15.6">
      <c r="A2671" s="70">
        <f>'Balance N'!I2674</f>
        <v>0</v>
      </c>
      <c r="B2671" s="71">
        <f>'Balance N'!J2674</f>
        <v>0</v>
      </c>
      <c r="C2671" s="72">
        <f>'Balance N'!K2674</f>
        <v>0</v>
      </c>
      <c r="D2671" s="72">
        <f>'Balance N'!L2674</f>
        <v>0</v>
      </c>
      <c r="E2671" s="72">
        <f>'Balance N'!M2674</f>
        <v>0</v>
      </c>
      <c r="F2671" s="72">
        <f>'Balance N'!N2674</f>
        <v>0</v>
      </c>
      <c r="G2671" s="72">
        <f>'Balance N'!O2674</f>
        <v>0</v>
      </c>
      <c r="H2671" s="72">
        <f>'Balance N'!P2674</f>
        <v>0</v>
      </c>
      <c r="I2671" s="74">
        <f t="shared" si="41"/>
        <v>0</v>
      </c>
    </row>
    <row r="2672" spans="1:9" ht="15.6">
      <c r="A2672" s="70">
        <f>'Balance N'!I2675</f>
        <v>0</v>
      </c>
      <c r="B2672" s="71">
        <f>'Balance N'!J2675</f>
        <v>0</v>
      </c>
      <c r="C2672" s="72">
        <f>'Balance N'!K2675</f>
        <v>0</v>
      </c>
      <c r="D2672" s="72">
        <f>'Balance N'!L2675</f>
        <v>0</v>
      </c>
      <c r="E2672" s="72">
        <f>'Balance N'!M2675</f>
        <v>0</v>
      </c>
      <c r="F2672" s="72">
        <f>'Balance N'!N2675</f>
        <v>0</v>
      </c>
      <c r="G2672" s="72">
        <f>'Balance N'!O2675</f>
        <v>0</v>
      </c>
      <c r="H2672" s="72">
        <f>'Balance N'!P2675</f>
        <v>0</v>
      </c>
      <c r="I2672" s="74">
        <f t="shared" si="41"/>
        <v>0</v>
      </c>
    </row>
    <row r="2673" spans="1:9" ht="15.6">
      <c r="A2673" s="70">
        <f>'Balance N'!I2676</f>
        <v>0</v>
      </c>
      <c r="B2673" s="71">
        <f>'Balance N'!J2676</f>
        <v>0</v>
      </c>
      <c r="C2673" s="72">
        <f>'Balance N'!K2676</f>
        <v>0</v>
      </c>
      <c r="D2673" s="72">
        <f>'Balance N'!L2676</f>
        <v>0</v>
      </c>
      <c r="E2673" s="72">
        <f>'Balance N'!M2676</f>
        <v>0</v>
      </c>
      <c r="F2673" s="72">
        <f>'Balance N'!N2676</f>
        <v>0</v>
      </c>
      <c r="G2673" s="72">
        <f>'Balance N'!O2676</f>
        <v>0</v>
      </c>
      <c r="H2673" s="72">
        <f>'Balance N'!P2676</f>
        <v>0</v>
      </c>
      <c r="I2673" s="74">
        <f t="shared" si="41"/>
        <v>0</v>
      </c>
    </row>
    <row r="2674" spans="1:9" ht="15.6">
      <c r="A2674" s="70">
        <f>'Balance N'!I2677</f>
        <v>0</v>
      </c>
      <c r="B2674" s="71">
        <f>'Balance N'!J2677</f>
        <v>0</v>
      </c>
      <c r="C2674" s="72">
        <f>'Balance N'!K2677</f>
        <v>0</v>
      </c>
      <c r="D2674" s="72">
        <f>'Balance N'!L2677</f>
        <v>0</v>
      </c>
      <c r="E2674" s="72">
        <f>'Balance N'!M2677</f>
        <v>0</v>
      </c>
      <c r="F2674" s="72">
        <f>'Balance N'!N2677</f>
        <v>0</v>
      </c>
      <c r="G2674" s="72">
        <f>'Balance N'!O2677</f>
        <v>0</v>
      </c>
      <c r="H2674" s="72">
        <f>'Balance N'!P2677</f>
        <v>0</v>
      </c>
      <c r="I2674" s="74">
        <f t="shared" si="41"/>
        <v>0</v>
      </c>
    </row>
    <row r="2675" spans="1:9" ht="15.6">
      <c r="A2675" s="70">
        <f>'Balance N'!I2678</f>
        <v>0</v>
      </c>
      <c r="B2675" s="71">
        <f>'Balance N'!J2678</f>
        <v>0</v>
      </c>
      <c r="C2675" s="72">
        <f>'Balance N'!K2678</f>
        <v>0</v>
      </c>
      <c r="D2675" s="72">
        <f>'Balance N'!L2678</f>
        <v>0</v>
      </c>
      <c r="E2675" s="72">
        <f>'Balance N'!M2678</f>
        <v>0</v>
      </c>
      <c r="F2675" s="72">
        <f>'Balance N'!N2678</f>
        <v>0</v>
      </c>
      <c r="G2675" s="72">
        <f>'Balance N'!O2678</f>
        <v>0</v>
      </c>
      <c r="H2675" s="72">
        <f>'Balance N'!P2678</f>
        <v>0</v>
      </c>
      <c r="I2675" s="74">
        <f t="shared" si="41"/>
        <v>0</v>
      </c>
    </row>
    <row r="2676" spans="1:9" ht="15.6">
      <c r="A2676" s="70">
        <f>'Balance N'!I2679</f>
        <v>0</v>
      </c>
      <c r="B2676" s="71">
        <f>'Balance N'!J2679</f>
        <v>0</v>
      </c>
      <c r="C2676" s="72">
        <f>'Balance N'!K2679</f>
        <v>0</v>
      </c>
      <c r="D2676" s="72">
        <f>'Balance N'!L2679</f>
        <v>0</v>
      </c>
      <c r="E2676" s="72">
        <f>'Balance N'!M2679</f>
        <v>0</v>
      </c>
      <c r="F2676" s="72">
        <f>'Balance N'!N2679</f>
        <v>0</v>
      </c>
      <c r="G2676" s="72">
        <f>'Balance N'!O2679</f>
        <v>0</v>
      </c>
      <c r="H2676" s="72">
        <f>'Balance N'!P2679</f>
        <v>0</v>
      </c>
      <c r="I2676" s="74">
        <f t="shared" si="41"/>
        <v>0</v>
      </c>
    </row>
    <row r="2677" spans="1:9" ht="15.6">
      <c r="A2677" s="70">
        <f>'Balance N'!I2680</f>
        <v>0</v>
      </c>
      <c r="B2677" s="71">
        <f>'Balance N'!J2680</f>
        <v>0</v>
      </c>
      <c r="C2677" s="72">
        <f>'Balance N'!K2680</f>
        <v>0</v>
      </c>
      <c r="D2677" s="72">
        <f>'Balance N'!L2680</f>
        <v>0</v>
      </c>
      <c r="E2677" s="72">
        <f>'Balance N'!M2680</f>
        <v>0</v>
      </c>
      <c r="F2677" s="72">
        <f>'Balance N'!N2680</f>
        <v>0</v>
      </c>
      <c r="G2677" s="72">
        <f>'Balance N'!O2680</f>
        <v>0</v>
      </c>
      <c r="H2677" s="72">
        <f>'Balance N'!P2680</f>
        <v>0</v>
      </c>
      <c r="I2677" s="74">
        <f t="shared" si="41"/>
        <v>0</v>
      </c>
    </row>
    <row r="2678" spans="1:9" ht="15.6">
      <c r="A2678" s="70">
        <f>'Balance N'!I2681</f>
        <v>0</v>
      </c>
      <c r="B2678" s="71">
        <f>'Balance N'!J2681</f>
        <v>0</v>
      </c>
      <c r="C2678" s="72">
        <f>'Balance N'!K2681</f>
        <v>0</v>
      </c>
      <c r="D2678" s="72">
        <f>'Balance N'!L2681</f>
        <v>0</v>
      </c>
      <c r="E2678" s="72">
        <f>'Balance N'!M2681</f>
        <v>0</v>
      </c>
      <c r="F2678" s="72">
        <f>'Balance N'!N2681</f>
        <v>0</v>
      </c>
      <c r="G2678" s="72">
        <f>'Balance N'!O2681</f>
        <v>0</v>
      </c>
      <c r="H2678" s="72">
        <f>'Balance N'!P2681</f>
        <v>0</v>
      </c>
      <c r="I2678" s="74">
        <f t="shared" si="41"/>
        <v>0</v>
      </c>
    </row>
    <row r="2679" spans="1:9" ht="15.6">
      <c r="A2679" s="70">
        <f>'Balance N'!I2682</f>
        <v>0</v>
      </c>
      <c r="B2679" s="71">
        <f>'Balance N'!J2682</f>
        <v>0</v>
      </c>
      <c r="C2679" s="72">
        <f>'Balance N'!K2682</f>
        <v>0</v>
      </c>
      <c r="D2679" s="72">
        <f>'Balance N'!L2682</f>
        <v>0</v>
      </c>
      <c r="E2679" s="72">
        <f>'Balance N'!M2682</f>
        <v>0</v>
      </c>
      <c r="F2679" s="72">
        <f>'Balance N'!N2682</f>
        <v>0</v>
      </c>
      <c r="G2679" s="72">
        <f>'Balance N'!O2682</f>
        <v>0</v>
      </c>
      <c r="H2679" s="72">
        <f>'Balance N'!P2682</f>
        <v>0</v>
      </c>
      <c r="I2679" s="74">
        <f t="shared" si="41"/>
        <v>0</v>
      </c>
    </row>
    <row r="2680" spans="1:9" ht="15.6">
      <c r="A2680" s="70">
        <f>'Balance N'!I2683</f>
        <v>0</v>
      </c>
      <c r="B2680" s="71">
        <f>'Balance N'!J2683</f>
        <v>0</v>
      </c>
      <c r="C2680" s="72">
        <f>'Balance N'!K2683</f>
        <v>0</v>
      </c>
      <c r="D2680" s="72">
        <f>'Balance N'!L2683</f>
        <v>0</v>
      </c>
      <c r="E2680" s="72">
        <f>'Balance N'!M2683</f>
        <v>0</v>
      </c>
      <c r="F2680" s="72">
        <f>'Balance N'!N2683</f>
        <v>0</v>
      </c>
      <c r="G2680" s="72">
        <f>'Balance N'!O2683</f>
        <v>0</v>
      </c>
      <c r="H2680" s="72">
        <f>'Balance N'!P2683</f>
        <v>0</v>
      </c>
      <c r="I2680" s="74">
        <f t="shared" si="41"/>
        <v>0</v>
      </c>
    </row>
    <row r="2681" spans="1:9" ht="15.6">
      <c r="A2681" s="70">
        <f>'Balance N'!I2684</f>
        <v>0</v>
      </c>
      <c r="B2681" s="71">
        <f>'Balance N'!J2684</f>
        <v>0</v>
      </c>
      <c r="C2681" s="72">
        <f>'Balance N'!K2684</f>
        <v>0</v>
      </c>
      <c r="D2681" s="72">
        <f>'Balance N'!L2684</f>
        <v>0</v>
      </c>
      <c r="E2681" s="72">
        <f>'Balance N'!M2684</f>
        <v>0</v>
      </c>
      <c r="F2681" s="72">
        <f>'Balance N'!N2684</f>
        <v>0</v>
      </c>
      <c r="G2681" s="72">
        <f>'Balance N'!O2684</f>
        <v>0</v>
      </c>
      <c r="H2681" s="72">
        <f>'Balance N'!P2684</f>
        <v>0</v>
      </c>
      <c r="I2681" s="74">
        <f t="shared" si="41"/>
        <v>0</v>
      </c>
    </row>
    <row r="2682" spans="1:9" ht="15.6">
      <c r="A2682" s="70">
        <f>'Balance N'!I2685</f>
        <v>0</v>
      </c>
      <c r="B2682" s="71">
        <f>'Balance N'!J2685</f>
        <v>0</v>
      </c>
      <c r="C2682" s="72">
        <f>'Balance N'!K2685</f>
        <v>0</v>
      </c>
      <c r="D2682" s="72">
        <f>'Balance N'!L2685</f>
        <v>0</v>
      </c>
      <c r="E2682" s="72">
        <f>'Balance N'!M2685</f>
        <v>0</v>
      </c>
      <c r="F2682" s="72">
        <f>'Balance N'!N2685</f>
        <v>0</v>
      </c>
      <c r="G2682" s="72">
        <f>'Balance N'!O2685</f>
        <v>0</v>
      </c>
      <c r="H2682" s="72">
        <f>'Balance N'!P2685</f>
        <v>0</v>
      </c>
      <c r="I2682" s="74">
        <f t="shared" si="41"/>
        <v>0</v>
      </c>
    </row>
    <row r="2683" spans="1:9" ht="15.6">
      <c r="A2683" s="70">
        <f>'Balance N'!I2686</f>
        <v>0</v>
      </c>
      <c r="B2683" s="71">
        <f>'Balance N'!J2686</f>
        <v>0</v>
      </c>
      <c r="C2683" s="72">
        <f>'Balance N'!K2686</f>
        <v>0</v>
      </c>
      <c r="D2683" s="72">
        <f>'Balance N'!L2686</f>
        <v>0</v>
      </c>
      <c r="E2683" s="72">
        <f>'Balance N'!M2686</f>
        <v>0</v>
      </c>
      <c r="F2683" s="72">
        <f>'Balance N'!N2686</f>
        <v>0</v>
      </c>
      <c r="G2683" s="72">
        <f>'Balance N'!O2686</f>
        <v>0</v>
      </c>
      <c r="H2683" s="72">
        <f>'Balance N'!P2686</f>
        <v>0</v>
      </c>
      <c r="I2683" s="74">
        <f t="shared" si="41"/>
        <v>0</v>
      </c>
    </row>
    <row r="2684" spans="1:9" ht="15.6">
      <c r="A2684" s="70">
        <f>'Balance N'!I2687</f>
        <v>0</v>
      </c>
      <c r="B2684" s="71">
        <f>'Balance N'!J2687</f>
        <v>0</v>
      </c>
      <c r="C2684" s="72">
        <f>'Balance N'!K2687</f>
        <v>0</v>
      </c>
      <c r="D2684" s="72">
        <f>'Balance N'!L2687</f>
        <v>0</v>
      </c>
      <c r="E2684" s="72">
        <f>'Balance N'!M2687</f>
        <v>0</v>
      </c>
      <c r="F2684" s="72">
        <f>'Balance N'!N2687</f>
        <v>0</v>
      </c>
      <c r="G2684" s="72">
        <f>'Balance N'!O2687</f>
        <v>0</v>
      </c>
      <c r="H2684" s="72">
        <f>'Balance N'!P2687</f>
        <v>0</v>
      </c>
      <c r="I2684" s="74">
        <f t="shared" si="41"/>
        <v>0</v>
      </c>
    </row>
    <row r="2685" spans="1:9" ht="15.6">
      <c r="A2685" s="70">
        <f>'Balance N'!I2688</f>
        <v>0</v>
      </c>
      <c r="B2685" s="71">
        <f>'Balance N'!J2688</f>
        <v>0</v>
      </c>
      <c r="C2685" s="72">
        <f>'Balance N'!K2688</f>
        <v>0</v>
      </c>
      <c r="D2685" s="72">
        <f>'Balance N'!L2688</f>
        <v>0</v>
      </c>
      <c r="E2685" s="72">
        <f>'Balance N'!M2688</f>
        <v>0</v>
      </c>
      <c r="F2685" s="72">
        <f>'Balance N'!N2688</f>
        <v>0</v>
      </c>
      <c r="G2685" s="72">
        <f>'Balance N'!O2688</f>
        <v>0</v>
      </c>
      <c r="H2685" s="72">
        <f>'Balance N'!P2688</f>
        <v>0</v>
      </c>
      <c r="I2685" s="74">
        <f t="shared" si="41"/>
        <v>0</v>
      </c>
    </row>
    <row r="2686" spans="1:9" ht="15.6">
      <c r="A2686" s="70">
        <f>'Balance N'!I2689</f>
        <v>0</v>
      </c>
      <c r="B2686" s="71">
        <f>'Balance N'!J2689</f>
        <v>0</v>
      </c>
      <c r="C2686" s="72">
        <f>'Balance N'!K2689</f>
        <v>0</v>
      </c>
      <c r="D2686" s="72">
        <f>'Balance N'!L2689</f>
        <v>0</v>
      </c>
      <c r="E2686" s="72">
        <f>'Balance N'!M2689</f>
        <v>0</v>
      </c>
      <c r="F2686" s="72">
        <f>'Balance N'!N2689</f>
        <v>0</v>
      </c>
      <c r="G2686" s="72">
        <f>'Balance N'!O2689</f>
        <v>0</v>
      </c>
      <c r="H2686" s="72">
        <f>'Balance N'!P2689</f>
        <v>0</v>
      </c>
      <c r="I2686" s="74">
        <f t="shared" si="41"/>
        <v>0</v>
      </c>
    </row>
    <row r="2687" spans="1:9" ht="15.6">
      <c r="A2687" s="70">
        <f>'Balance N'!I2690</f>
        <v>0</v>
      </c>
      <c r="B2687" s="71">
        <f>'Balance N'!J2690</f>
        <v>0</v>
      </c>
      <c r="C2687" s="72">
        <f>'Balance N'!K2690</f>
        <v>0</v>
      </c>
      <c r="D2687" s="72">
        <f>'Balance N'!L2690</f>
        <v>0</v>
      </c>
      <c r="E2687" s="72">
        <f>'Balance N'!M2690</f>
        <v>0</v>
      </c>
      <c r="F2687" s="72">
        <f>'Balance N'!N2690</f>
        <v>0</v>
      </c>
      <c r="G2687" s="72">
        <f>'Balance N'!O2690</f>
        <v>0</v>
      </c>
      <c r="H2687" s="72">
        <f>'Balance N'!P2690</f>
        <v>0</v>
      </c>
      <c r="I2687" s="74">
        <f t="shared" si="41"/>
        <v>0</v>
      </c>
    </row>
    <row r="2688" spans="1:9" ht="15.6">
      <c r="A2688" s="70">
        <f>'Balance N'!I2691</f>
        <v>0</v>
      </c>
      <c r="B2688" s="71">
        <f>'Balance N'!J2691</f>
        <v>0</v>
      </c>
      <c r="C2688" s="72">
        <f>'Balance N'!K2691</f>
        <v>0</v>
      </c>
      <c r="D2688" s="72">
        <f>'Balance N'!L2691</f>
        <v>0</v>
      </c>
      <c r="E2688" s="72">
        <f>'Balance N'!M2691</f>
        <v>0</v>
      </c>
      <c r="F2688" s="72">
        <f>'Balance N'!N2691</f>
        <v>0</v>
      </c>
      <c r="G2688" s="72">
        <f>'Balance N'!O2691</f>
        <v>0</v>
      </c>
      <c r="H2688" s="72">
        <f>'Balance N'!P2691</f>
        <v>0</v>
      </c>
      <c r="I2688" s="74">
        <f t="shared" si="41"/>
        <v>0</v>
      </c>
    </row>
    <row r="2689" spans="1:9" ht="15.6">
      <c r="A2689" s="70">
        <f>'Balance N'!I2692</f>
        <v>0</v>
      </c>
      <c r="B2689" s="71">
        <f>'Balance N'!J2692</f>
        <v>0</v>
      </c>
      <c r="C2689" s="72">
        <f>'Balance N'!K2692</f>
        <v>0</v>
      </c>
      <c r="D2689" s="72">
        <f>'Balance N'!L2692</f>
        <v>0</v>
      </c>
      <c r="E2689" s="72">
        <f>'Balance N'!M2692</f>
        <v>0</v>
      </c>
      <c r="F2689" s="72">
        <f>'Balance N'!N2692</f>
        <v>0</v>
      </c>
      <c r="G2689" s="72">
        <f>'Balance N'!O2692</f>
        <v>0</v>
      </c>
      <c r="H2689" s="72">
        <f>'Balance N'!P2692</f>
        <v>0</v>
      </c>
      <c r="I2689" s="74">
        <f t="shared" si="41"/>
        <v>0</v>
      </c>
    </row>
    <row r="2690" spans="1:9" ht="15.6">
      <c r="A2690" s="70">
        <f>'Balance N'!I2693</f>
        <v>0</v>
      </c>
      <c r="B2690" s="71">
        <f>'Balance N'!J2693</f>
        <v>0</v>
      </c>
      <c r="C2690" s="72">
        <f>'Balance N'!K2693</f>
        <v>0</v>
      </c>
      <c r="D2690" s="72">
        <f>'Balance N'!L2693</f>
        <v>0</v>
      </c>
      <c r="E2690" s="72">
        <f>'Balance N'!M2693</f>
        <v>0</v>
      </c>
      <c r="F2690" s="72">
        <f>'Balance N'!N2693</f>
        <v>0</v>
      </c>
      <c r="G2690" s="72">
        <f>'Balance N'!O2693</f>
        <v>0</v>
      </c>
      <c r="H2690" s="72">
        <f>'Balance N'!P2693</f>
        <v>0</v>
      </c>
      <c r="I2690" s="74">
        <f t="shared" si="41"/>
        <v>0</v>
      </c>
    </row>
    <row r="2691" spans="1:9" ht="15.6">
      <c r="A2691" s="70">
        <f>'Balance N'!I2694</f>
        <v>0</v>
      </c>
      <c r="B2691" s="71">
        <f>'Balance N'!J2694</f>
        <v>0</v>
      </c>
      <c r="C2691" s="72">
        <f>'Balance N'!K2694</f>
        <v>0</v>
      </c>
      <c r="D2691" s="72">
        <f>'Balance N'!L2694</f>
        <v>0</v>
      </c>
      <c r="E2691" s="72">
        <f>'Balance N'!M2694</f>
        <v>0</v>
      </c>
      <c r="F2691" s="72">
        <f>'Balance N'!N2694</f>
        <v>0</v>
      </c>
      <c r="G2691" s="72">
        <f>'Balance N'!O2694</f>
        <v>0</v>
      </c>
      <c r="H2691" s="72">
        <f>'Balance N'!P2694</f>
        <v>0</v>
      </c>
      <c r="I2691" s="74">
        <f t="shared" ref="I2691:I2754" si="42">(C2691-D2691)+(E2691-F2691)-(G2691-H2691)</f>
        <v>0</v>
      </c>
    </row>
    <row r="2692" spans="1:9" ht="15.6">
      <c r="A2692" s="70">
        <f>'Balance N'!I2695</f>
        <v>0</v>
      </c>
      <c r="B2692" s="71">
        <f>'Balance N'!J2695</f>
        <v>0</v>
      </c>
      <c r="C2692" s="72">
        <f>'Balance N'!K2695</f>
        <v>0</v>
      </c>
      <c r="D2692" s="72">
        <f>'Balance N'!L2695</f>
        <v>0</v>
      </c>
      <c r="E2692" s="72">
        <f>'Balance N'!M2695</f>
        <v>0</v>
      </c>
      <c r="F2692" s="72">
        <f>'Balance N'!N2695</f>
        <v>0</v>
      </c>
      <c r="G2692" s="72">
        <f>'Balance N'!O2695</f>
        <v>0</v>
      </c>
      <c r="H2692" s="72">
        <f>'Balance N'!P2695</f>
        <v>0</v>
      </c>
      <c r="I2692" s="74">
        <f t="shared" si="42"/>
        <v>0</v>
      </c>
    </row>
    <row r="2693" spans="1:9" ht="15.6">
      <c r="A2693" s="70">
        <f>'Balance N'!I2696</f>
        <v>0</v>
      </c>
      <c r="B2693" s="71">
        <f>'Balance N'!J2696</f>
        <v>0</v>
      </c>
      <c r="C2693" s="72">
        <f>'Balance N'!K2696</f>
        <v>0</v>
      </c>
      <c r="D2693" s="72">
        <f>'Balance N'!L2696</f>
        <v>0</v>
      </c>
      <c r="E2693" s="72">
        <f>'Balance N'!M2696</f>
        <v>0</v>
      </c>
      <c r="F2693" s="72">
        <f>'Balance N'!N2696</f>
        <v>0</v>
      </c>
      <c r="G2693" s="72">
        <f>'Balance N'!O2696</f>
        <v>0</v>
      </c>
      <c r="H2693" s="72">
        <f>'Balance N'!P2696</f>
        <v>0</v>
      </c>
      <c r="I2693" s="74">
        <f t="shared" si="42"/>
        <v>0</v>
      </c>
    </row>
    <row r="2694" spans="1:9" ht="15.6">
      <c r="A2694" s="70">
        <f>'Balance N'!I2697</f>
        <v>0</v>
      </c>
      <c r="B2694" s="71">
        <f>'Balance N'!J2697</f>
        <v>0</v>
      </c>
      <c r="C2694" s="72">
        <f>'Balance N'!K2697</f>
        <v>0</v>
      </c>
      <c r="D2694" s="72">
        <f>'Balance N'!L2697</f>
        <v>0</v>
      </c>
      <c r="E2694" s="72">
        <f>'Balance N'!M2697</f>
        <v>0</v>
      </c>
      <c r="F2694" s="72">
        <f>'Balance N'!N2697</f>
        <v>0</v>
      </c>
      <c r="G2694" s="72">
        <f>'Balance N'!O2697</f>
        <v>0</v>
      </c>
      <c r="H2694" s="72">
        <f>'Balance N'!P2697</f>
        <v>0</v>
      </c>
      <c r="I2694" s="74">
        <f t="shared" si="42"/>
        <v>0</v>
      </c>
    </row>
    <row r="2695" spans="1:9" ht="15.6">
      <c r="A2695" s="70">
        <f>'Balance N'!I2698</f>
        <v>0</v>
      </c>
      <c r="B2695" s="71">
        <f>'Balance N'!J2698</f>
        <v>0</v>
      </c>
      <c r="C2695" s="72">
        <f>'Balance N'!K2698</f>
        <v>0</v>
      </c>
      <c r="D2695" s="72">
        <f>'Balance N'!L2698</f>
        <v>0</v>
      </c>
      <c r="E2695" s="72">
        <f>'Balance N'!M2698</f>
        <v>0</v>
      </c>
      <c r="F2695" s="72">
        <f>'Balance N'!N2698</f>
        <v>0</v>
      </c>
      <c r="G2695" s="72">
        <f>'Balance N'!O2698</f>
        <v>0</v>
      </c>
      <c r="H2695" s="72">
        <f>'Balance N'!P2698</f>
        <v>0</v>
      </c>
      <c r="I2695" s="74">
        <f t="shared" si="42"/>
        <v>0</v>
      </c>
    </row>
    <row r="2696" spans="1:9" ht="15.6">
      <c r="A2696" s="70">
        <f>'Balance N'!I2699</f>
        <v>0</v>
      </c>
      <c r="B2696" s="71">
        <f>'Balance N'!J2699</f>
        <v>0</v>
      </c>
      <c r="C2696" s="72">
        <f>'Balance N'!K2699</f>
        <v>0</v>
      </c>
      <c r="D2696" s="72">
        <f>'Balance N'!L2699</f>
        <v>0</v>
      </c>
      <c r="E2696" s="72">
        <f>'Balance N'!M2699</f>
        <v>0</v>
      </c>
      <c r="F2696" s="72">
        <f>'Balance N'!N2699</f>
        <v>0</v>
      </c>
      <c r="G2696" s="72">
        <f>'Balance N'!O2699</f>
        <v>0</v>
      </c>
      <c r="H2696" s="72">
        <f>'Balance N'!P2699</f>
        <v>0</v>
      </c>
      <c r="I2696" s="74">
        <f t="shared" si="42"/>
        <v>0</v>
      </c>
    </row>
    <row r="2697" spans="1:9" ht="15.6">
      <c r="A2697" s="70">
        <f>'Balance N'!I2700</f>
        <v>0</v>
      </c>
      <c r="B2697" s="71">
        <f>'Balance N'!J2700</f>
        <v>0</v>
      </c>
      <c r="C2697" s="72">
        <f>'Balance N'!K2700</f>
        <v>0</v>
      </c>
      <c r="D2697" s="72">
        <f>'Balance N'!L2700</f>
        <v>0</v>
      </c>
      <c r="E2697" s="72">
        <f>'Balance N'!M2700</f>
        <v>0</v>
      </c>
      <c r="F2697" s="72">
        <f>'Balance N'!N2700</f>
        <v>0</v>
      </c>
      <c r="G2697" s="72">
        <f>'Balance N'!O2700</f>
        <v>0</v>
      </c>
      <c r="H2697" s="72">
        <f>'Balance N'!P2700</f>
        <v>0</v>
      </c>
      <c r="I2697" s="74">
        <f t="shared" si="42"/>
        <v>0</v>
      </c>
    </row>
    <row r="2698" spans="1:9" ht="15.6">
      <c r="A2698" s="70">
        <f>'Balance N'!I2701</f>
        <v>0</v>
      </c>
      <c r="B2698" s="71">
        <f>'Balance N'!J2701</f>
        <v>0</v>
      </c>
      <c r="C2698" s="72">
        <f>'Balance N'!K2701</f>
        <v>0</v>
      </c>
      <c r="D2698" s="72">
        <f>'Balance N'!L2701</f>
        <v>0</v>
      </c>
      <c r="E2698" s="72">
        <f>'Balance N'!M2701</f>
        <v>0</v>
      </c>
      <c r="F2698" s="72">
        <f>'Balance N'!N2701</f>
        <v>0</v>
      </c>
      <c r="G2698" s="72">
        <f>'Balance N'!O2701</f>
        <v>0</v>
      </c>
      <c r="H2698" s="72">
        <f>'Balance N'!P2701</f>
        <v>0</v>
      </c>
      <c r="I2698" s="74">
        <f t="shared" si="42"/>
        <v>0</v>
      </c>
    </row>
    <row r="2699" spans="1:9" ht="15.6">
      <c r="A2699" s="70">
        <f>'Balance N'!I2702</f>
        <v>0</v>
      </c>
      <c r="B2699" s="71">
        <f>'Balance N'!J2702</f>
        <v>0</v>
      </c>
      <c r="C2699" s="72">
        <f>'Balance N'!K2702</f>
        <v>0</v>
      </c>
      <c r="D2699" s="72">
        <f>'Balance N'!L2702</f>
        <v>0</v>
      </c>
      <c r="E2699" s="72">
        <f>'Balance N'!M2702</f>
        <v>0</v>
      </c>
      <c r="F2699" s="72">
        <f>'Balance N'!N2702</f>
        <v>0</v>
      </c>
      <c r="G2699" s="72">
        <f>'Balance N'!O2702</f>
        <v>0</v>
      </c>
      <c r="H2699" s="72">
        <f>'Balance N'!P2702</f>
        <v>0</v>
      </c>
      <c r="I2699" s="74">
        <f t="shared" si="42"/>
        <v>0</v>
      </c>
    </row>
    <row r="2700" spans="1:9" ht="15.6">
      <c r="A2700" s="70">
        <f>'Balance N'!I2703</f>
        <v>0</v>
      </c>
      <c r="B2700" s="71">
        <f>'Balance N'!J2703</f>
        <v>0</v>
      </c>
      <c r="C2700" s="72">
        <f>'Balance N'!K2703</f>
        <v>0</v>
      </c>
      <c r="D2700" s="72">
        <f>'Balance N'!L2703</f>
        <v>0</v>
      </c>
      <c r="E2700" s="72">
        <f>'Balance N'!M2703</f>
        <v>0</v>
      </c>
      <c r="F2700" s="72">
        <f>'Balance N'!N2703</f>
        <v>0</v>
      </c>
      <c r="G2700" s="72">
        <f>'Balance N'!O2703</f>
        <v>0</v>
      </c>
      <c r="H2700" s="72">
        <f>'Balance N'!P2703</f>
        <v>0</v>
      </c>
      <c r="I2700" s="74">
        <f t="shared" si="42"/>
        <v>0</v>
      </c>
    </row>
    <row r="2701" spans="1:9" ht="15.6">
      <c r="A2701" s="70">
        <f>'Balance N'!I2704</f>
        <v>0</v>
      </c>
      <c r="B2701" s="71">
        <f>'Balance N'!J2704</f>
        <v>0</v>
      </c>
      <c r="C2701" s="72">
        <f>'Balance N'!K2704</f>
        <v>0</v>
      </c>
      <c r="D2701" s="72">
        <f>'Balance N'!L2704</f>
        <v>0</v>
      </c>
      <c r="E2701" s="72">
        <f>'Balance N'!M2704</f>
        <v>0</v>
      </c>
      <c r="F2701" s="72">
        <f>'Balance N'!N2704</f>
        <v>0</v>
      </c>
      <c r="G2701" s="72">
        <f>'Balance N'!O2704</f>
        <v>0</v>
      </c>
      <c r="H2701" s="72">
        <f>'Balance N'!P2704</f>
        <v>0</v>
      </c>
      <c r="I2701" s="74">
        <f t="shared" si="42"/>
        <v>0</v>
      </c>
    </row>
    <row r="2702" spans="1:9" ht="15.6">
      <c r="A2702" s="70">
        <f>'Balance N'!I2705</f>
        <v>0</v>
      </c>
      <c r="B2702" s="71">
        <f>'Balance N'!J2705</f>
        <v>0</v>
      </c>
      <c r="C2702" s="72">
        <f>'Balance N'!K2705</f>
        <v>0</v>
      </c>
      <c r="D2702" s="72">
        <f>'Balance N'!L2705</f>
        <v>0</v>
      </c>
      <c r="E2702" s="72">
        <f>'Balance N'!M2705</f>
        <v>0</v>
      </c>
      <c r="F2702" s="72">
        <f>'Balance N'!N2705</f>
        <v>0</v>
      </c>
      <c r="G2702" s="72">
        <f>'Balance N'!O2705</f>
        <v>0</v>
      </c>
      <c r="H2702" s="72">
        <f>'Balance N'!P2705</f>
        <v>0</v>
      </c>
      <c r="I2702" s="74">
        <f t="shared" si="42"/>
        <v>0</v>
      </c>
    </row>
    <row r="2703" spans="1:9" ht="15.6">
      <c r="A2703" s="70">
        <f>'Balance N'!I2706</f>
        <v>0</v>
      </c>
      <c r="B2703" s="71">
        <f>'Balance N'!J2706</f>
        <v>0</v>
      </c>
      <c r="C2703" s="72">
        <f>'Balance N'!K2706</f>
        <v>0</v>
      </c>
      <c r="D2703" s="72">
        <f>'Balance N'!L2706</f>
        <v>0</v>
      </c>
      <c r="E2703" s="72">
        <f>'Balance N'!M2706</f>
        <v>0</v>
      </c>
      <c r="F2703" s="72">
        <f>'Balance N'!N2706</f>
        <v>0</v>
      </c>
      <c r="G2703" s="72">
        <f>'Balance N'!O2706</f>
        <v>0</v>
      </c>
      <c r="H2703" s="72">
        <f>'Balance N'!P2706</f>
        <v>0</v>
      </c>
      <c r="I2703" s="74">
        <f t="shared" si="42"/>
        <v>0</v>
      </c>
    </row>
    <row r="2704" spans="1:9" ht="15.6">
      <c r="A2704" s="70">
        <f>'Balance N'!I2707</f>
        <v>0</v>
      </c>
      <c r="B2704" s="71">
        <f>'Balance N'!J2707</f>
        <v>0</v>
      </c>
      <c r="C2704" s="72">
        <f>'Balance N'!K2707</f>
        <v>0</v>
      </c>
      <c r="D2704" s="72">
        <f>'Balance N'!L2707</f>
        <v>0</v>
      </c>
      <c r="E2704" s="72">
        <f>'Balance N'!M2707</f>
        <v>0</v>
      </c>
      <c r="F2704" s="72">
        <f>'Balance N'!N2707</f>
        <v>0</v>
      </c>
      <c r="G2704" s="72">
        <f>'Balance N'!O2707</f>
        <v>0</v>
      </c>
      <c r="H2704" s="72">
        <f>'Balance N'!P2707</f>
        <v>0</v>
      </c>
      <c r="I2704" s="74">
        <f t="shared" si="42"/>
        <v>0</v>
      </c>
    </row>
    <row r="2705" spans="1:9" ht="15.6">
      <c r="A2705" s="70">
        <f>'Balance N'!I2708</f>
        <v>0</v>
      </c>
      <c r="B2705" s="71">
        <f>'Balance N'!J2708</f>
        <v>0</v>
      </c>
      <c r="C2705" s="72">
        <f>'Balance N'!K2708</f>
        <v>0</v>
      </c>
      <c r="D2705" s="72">
        <f>'Balance N'!L2708</f>
        <v>0</v>
      </c>
      <c r="E2705" s="72">
        <f>'Balance N'!M2708</f>
        <v>0</v>
      </c>
      <c r="F2705" s="72">
        <f>'Balance N'!N2708</f>
        <v>0</v>
      </c>
      <c r="G2705" s="72">
        <f>'Balance N'!O2708</f>
        <v>0</v>
      </c>
      <c r="H2705" s="72">
        <f>'Balance N'!P2708</f>
        <v>0</v>
      </c>
      <c r="I2705" s="74">
        <f t="shared" si="42"/>
        <v>0</v>
      </c>
    </row>
    <row r="2706" spans="1:9" ht="15.6">
      <c r="A2706" s="70">
        <f>'Balance N'!I2709</f>
        <v>0</v>
      </c>
      <c r="B2706" s="71">
        <f>'Balance N'!J2709</f>
        <v>0</v>
      </c>
      <c r="C2706" s="72">
        <f>'Balance N'!K2709</f>
        <v>0</v>
      </c>
      <c r="D2706" s="72">
        <f>'Balance N'!L2709</f>
        <v>0</v>
      </c>
      <c r="E2706" s="72">
        <f>'Balance N'!M2709</f>
        <v>0</v>
      </c>
      <c r="F2706" s="72">
        <f>'Balance N'!N2709</f>
        <v>0</v>
      </c>
      <c r="G2706" s="72">
        <f>'Balance N'!O2709</f>
        <v>0</v>
      </c>
      <c r="H2706" s="72">
        <f>'Balance N'!P2709</f>
        <v>0</v>
      </c>
      <c r="I2706" s="74">
        <f t="shared" si="42"/>
        <v>0</v>
      </c>
    </row>
    <row r="2707" spans="1:9" ht="15.6">
      <c r="A2707" s="70">
        <f>'Balance N'!I2710</f>
        <v>0</v>
      </c>
      <c r="B2707" s="71">
        <f>'Balance N'!J2710</f>
        <v>0</v>
      </c>
      <c r="C2707" s="72">
        <f>'Balance N'!K2710</f>
        <v>0</v>
      </c>
      <c r="D2707" s="72">
        <f>'Balance N'!L2710</f>
        <v>0</v>
      </c>
      <c r="E2707" s="72">
        <f>'Balance N'!M2710</f>
        <v>0</v>
      </c>
      <c r="F2707" s="72">
        <f>'Balance N'!N2710</f>
        <v>0</v>
      </c>
      <c r="G2707" s="72">
        <f>'Balance N'!O2710</f>
        <v>0</v>
      </c>
      <c r="H2707" s="72">
        <f>'Balance N'!P2710</f>
        <v>0</v>
      </c>
      <c r="I2707" s="74">
        <f t="shared" si="42"/>
        <v>0</v>
      </c>
    </row>
    <row r="2708" spans="1:9" ht="15.6">
      <c r="A2708" s="70">
        <f>'Balance N'!I2711</f>
        <v>0</v>
      </c>
      <c r="B2708" s="71">
        <f>'Balance N'!J2711</f>
        <v>0</v>
      </c>
      <c r="C2708" s="72">
        <f>'Balance N'!K2711</f>
        <v>0</v>
      </c>
      <c r="D2708" s="72">
        <f>'Balance N'!L2711</f>
        <v>0</v>
      </c>
      <c r="E2708" s="72">
        <f>'Balance N'!M2711</f>
        <v>0</v>
      </c>
      <c r="F2708" s="72">
        <f>'Balance N'!N2711</f>
        <v>0</v>
      </c>
      <c r="G2708" s="72">
        <f>'Balance N'!O2711</f>
        <v>0</v>
      </c>
      <c r="H2708" s="72">
        <f>'Balance N'!P2711</f>
        <v>0</v>
      </c>
      <c r="I2708" s="74">
        <f t="shared" si="42"/>
        <v>0</v>
      </c>
    </row>
    <row r="2709" spans="1:9" ht="15.6">
      <c r="A2709" s="70">
        <f>'Balance N'!I2712</f>
        <v>0</v>
      </c>
      <c r="B2709" s="71">
        <f>'Balance N'!J2712</f>
        <v>0</v>
      </c>
      <c r="C2709" s="72">
        <f>'Balance N'!K2712</f>
        <v>0</v>
      </c>
      <c r="D2709" s="72">
        <f>'Balance N'!L2712</f>
        <v>0</v>
      </c>
      <c r="E2709" s="72">
        <f>'Balance N'!M2712</f>
        <v>0</v>
      </c>
      <c r="F2709" s="72">
        <f>'Balance N'!N2712</f>
        <v>0</v>
      </c>
      <c r="G2709" s="72">
        <f>'Balance N'!O2712</f>
        <v>0</v>
      </c>
      <c r="H2709" s="72">
        <f>'Balance N'!P2712</f>
        <v>0</v>
      </c>
      <c r="I2709" s="74">
        <f t="shared" si="42"/>
        <v>0</v>
      </c>
    </row>
    <row r="2710" spans="1:9" ht="15.6">
      <c r="A2710" s="70">
        <f>'Balance N'!I2713</f>
        <v>0</v>
      </c>
      <c r="B2710" s="71">
        <f>'Balance N'!J2713</f>
        <v>0</v>
      </c>
      <c r="C2710" s="72">
        <f>'Balance N'!K2713</f>
        <v>0</v>
      </c>
      <c r="D2710" s="72">
        <f>'Balance N'!L2713</f>
        <v>0</v>
      </c>
      <c r="E2710" s="72">
        <f>'Balance N'!M2713</f>
        <v>0</v>
      </c>
      <c r="F2710" s="72">
        <f>'Balance N'!N2713</f>
        <v>0</v>
      </c>
      <c r="G2710" s="72">
        <f>'Balance N'!O2713</f>
        <v>0</v>
      </c>
      <c r="H2710" s="72">
        <f>'Balance N'!P2713</f>
        <v>0</v>
      </c>
      <c r="I2710" s="74">
        <f t="shared" si="42"/>
        <v>0</v>
      </c>
    </row>
    <row r="2711" spans="1:9" ht="15.6">
      <c r="A2711" s="70">
        <f>'Balance N'!I2714</f>
        <v>0</v>
      </c>
      <c r="B2711" s="71">
        <f>'Balance N'!J2714</f>
        <v>0</v>
      </c>
      <c r="C2711" s="72">
        <f>'Balance N'!K2714</f>
        <v>0</v>
      </c>
      <c r="D2711" s="72">
        <f>'Balance N'!L2714</f>
        <v>0</v>
      </c>
      <c r="E2711" s="72">
        <f>'Balance N'!M2714</f>
        <v>0</v>
      </c>
      <c r="F2711" s="72">
        <f>'Balance N'!N2714</f>
        <v>0</v>
      </c>
      <c r="G2711" s="72">
        <f>'Balance N'!O2714</f>
        <v>0</v>
      </c>
      <c r="H2711" s="72">
        <f>'Balance N'!P2714</f>
        <v>0</v>
      </c>
      <c r="I2711" s="74">
        <f t="shared" si="42"/>
        <v>0</v>
      </c>
    </row>
    <row r="2712" spans="1:9" ht="15.6">
      <c r="A2712" s="70">
        <f>'Balance N'!I2715</f>
        <v>0</v>
      </c>
      <c r="B2712" s="71">
        <f>'Balance N'!J2715</f>
        <v>0</v>
      </c>
      <c r="C2712" s="72">
        <f>'Balance N'!K2715</f>
        <v>0</v>
      </c>
      <c r="D2712" s="72">
        <f>'Balance N'!L2715</f>
        <v>0</v>
      </c>
      <c r="E2712" s="72">
        <f>'Balance N'!M2715</f>
        <v>0</v>
      </c>
      <c r="F2712" s="72">
        <f>'Balance N'!N2715</f>
        <v>0</v>
      </c>
      <c r="G2712" s="72">
        <f>'Balance N'!O2715</f>
        <v>0</v>
      </c>
      <c r="H2712" s="72">
        <f>'Balance N'!P2715</f>
        <v>0</v>
      </c>
      <c r="I2712" s="74">
        <f t="shared" si="42"/>
        <v>0</v>
      </c>
    </row>
    <row r="2713" spans="1:9" ht="15.6">
      <c r="A2713" s="70">
        <f>'Balance N'!I2716</f>
        <v>0</v>
      </c>
      <c r="B2713" s="71">
        <f>'Balance N'!J2716</f>
        <v>0</v>
      </c>
      <c r="C2713" s="72">
        <f>'Balance N'!K2716</f>
        <v>0</v>
      </c>
      <c r="D2713" s="72">
        <f>'Balance N'!L2716</f>
        <v>0</v>
      </c>
      <c r="E2713" s="72">
        <f>'Balance N'!M2716</f>
        <v>0</v>
      </c>
      <c r="F2713" s="72">
        <f>'Balance N'!N2716</f>
        <v>0</v>
      </c>
      <c r="G2713" s="72">
        <f>'Balance N'!O2716</f>
        <v>0</v>
      </c>
      <c r="H2713" s="72">
        <f>'Balance N'!P2716</f>
        <v>0</v>
      </c>
      <c r="I2713" s="74">
        <f t="shared" si="42"/>
        <v>0</v>
      </c>
    </row>
    <row r="2714" spans="1:9" ht="15.6">
      <c r="A2714" s="70">
        <f>'Balance N'!I2717</f>
        <v>0</v>
      </c>
      <c r="B2714" s="71">
        <f>'Balance N'!J2717</f>
        <v>0</v>
      </c>
      <c r="C2714" s="72">
        <f>'Balance N'!K2717</f>
        <v>0</v>
      </c>
      <c r="D2714" s="72">
        <f>'Balance N'!L2717</f>
        <v>0</v>
      </c>
      <c r="E2714" s="72">
        <f>'Balance N'!M2717</f>
        <v>0</v>
      </c>
      <c r="F2714" s="72">
        <f>'Balance N'!N2717</f>
        <v>0</v>
      </c>
      <c r="G2714" s="72">
        <f>'Balance N'!O2717</f>
        <v>0</v>
      </c>
      <c r="H2714" s="72">
        <f>'Balance N'!P2717</f>
        <v>0</v>
      </c>
      <c r="I2714" s="74">
        <f t="shared" si="42"/>
        <v>0</v>
      </c>
    </row>
    <row r="2715" spans="1:9" ht="15.6">
      <c r="A2715" s="70">
        <f>'Balance N'!I2718</f>
        <v>0</v>
      </c>
      <c r="B2715" s="71">
        <f>'Balance N'!J2718</f>
        <v>0</v>
      </c>
      <c r="C2715" s="72">
        <f>'Balance N'!K2718</f>
        <v>0</v>
      </c>
      <c r="D2715" s="72">
        <f>'Balance N'!L2718</f>
        <v>0</v>
      </c>
      <c r="E2715" s="72">
        <f>'Balance N'!M2718</f>
        <v>0</v>
      </c>
      <c r="F2715" s="72">
        <f>'Balance N'!N2718</f>
        <v>0</v>
      </c>
      <c r="G2715" s="72">
        <f>'Balance N'!O2718</f>
        <v>0</v>
      </c>
      <c r="H2715" s="72">
        <f>'Balance N'!P2718</f>
        <v>0</v>
      </c>
      <c r="I2715" s="74">
        <f t="shared" si="42"/>
        <v>0</v>
      </c>
    </row>
    <row r="2716" spans="1:9" ht="15.6">
      <c r="A2716" s="70">
        <f>'Balance N'!I2719</f>
        <v>0</v>
      </c>
      <c r="B2716" s="71">
        <f>'Balance N'!J2719</f>
        <v>0</v>
      </c>
      <c r="C2716" s="72">
        <f>'Balance N'!K2719</f>
        <v>0</v>
      </c>
      <c r="D2716" s="72">
        <f>'Balance N'!L2719</f>
        <v>0</v>
      </c>
      <c r="E2716" s="72">
        <f>'Balance N'!M2719</f>
        <v>0</v>
      </c>
      <c r="F2716" s="72">
        <f>'Balance N'!N2719</f>
        <v>0</v>
      </c>
      <c r="G2716" s="72">
        <f>'Balance N'!O2719</f>
        <v>0</v>
      </c>
      <c r="H2716" s="72">
        <f>'Balance N'!P2719</f>
        <v>0</v>
      </c>
      <c r="I2716" s="74">
        <f t="shared" si="42"/>
        <v>0</v>
      </c>
    </row>
    <row r="2717" spans="1:9" ht="15.6">
      <c r="A2717" s="70">
        <f>'Balance N'!I2720</f>
        <v>0</v>
      </c>
      <c r="B2717" s="71">
        <f>'Balance N'!J2720</f>
        <v>0</v>
      </c>
      <c r="C2717" s="72">
        <f>'Balance N'!K2720</f>
        <v>0</v>
      </c>
      <c r="D2717" s="72">
        <f>'Balance N'!L2720</f>
        <v>0</v>
      </c>
      <c r="E2717" s="72">
        <f>'Balance N'!M2720</f>
        <v>0</v>
      </c>
      <c r="F2717" s="72">
        <f>'Balance N'!N2720</f>
        <v>0</v>
      </c>
      <c r="G2717" s="72">
        <f>'Balance N'!O2720</f>
        <v>0</v>
      </c>
      <c r="H2717" s="72">
        <f>'Balance N'!P2720</f>
        <v>0</v>
      </c>
      <c r="I2717" s="74">
        <f t="shared" si="42"/>
        <v>0</v>
      </c>
    </row>
    <row r="2718" spans="1:9" ht="15.6">
      <c r="A2718" s="70">
        <f>'Balance N'!I2721</f>
        <v>0</v>
      </c>
      <c r="B2718" s="71">
        <f>'Balance N'!J2721</f>
        <v>0</v>
      </c>
      <c r="C2718" s="72">
        <f>'Balance N'!K2721</f>
        <v>0</v>
      </c>
      <c r="D2718" s="72">
        <f>'Balance N'!L2721</f>
        <v>0</v>
      </c>
      <c r="E2718" s="72">
        <f>'Balance N'!M2721</f>
        <v>0</v>
      </c>
      <c r="F2718" s="72">
        <f>'Balance N'!N2721</f>
        <v>0</v>
      </c>
      <c r="G2718" s="72">
        <f>'Balance N'!O2721</f>
        <v>0</v>
      </c>
      <c r="H2718" s="72">
        <f>'Balance N'!P2721</f>
        <v>0</v>
      </c>
      <c r="I2718" s="74">
        <f t="shared" si="42"/>
        <v>0</v>
      </c>
    </row>
    <row r="2719" spans="1:9" ht="15.6">
      <c r="A2719" s="70">
        <f>'Balance N'!I2722</f>
        <v>0</v>
      </c>
      <c r="B2719" s="71">
        <f>'Balance N'!J2722</f>
        <v>0</v>
      </c>
      <c r="C2719" s="72">
        <f>'Balance N'!K2722</f>
        <v>0</v>
      </c>
      <c r="D2719" s="72">
        <f>'Balance N'!L2722</f>
        <v>0</v>
      </c>
      <c r="E2719" s="72">
        <f>'Balance N'!M2722</f>
        <v>0</v>
      </c>
      <c r="F2719" s="72">
        <f>'Balance N'!N2722</f>
        <v>0</v>
      </c>
      <c r="G2719" s="72">
        <f>'Balance N'!O2722</f>
        <v>0</v>
      </c>
      <c r="H2719" s="72">
        <f>'Balance N'!P2722</f>
        <v>0</v>
      </c>
      <c r="I2719" s="74">
        <f t="shared" si="42"/>
        <v>0</v>
      </c>
    </row>
    <row r="2720" spans="1:9" ht="15.6">
      <c r="A2720" s="70">
        <f>'Balance N'!I2723</f>
        <v>0</v>
      </c>
      <c r="B2720" s="71">
        <f>'Balance N'!J2723</f>
        <v>0</v>
      </c>
      <c r="C2720" s="72">
        <f>'Balance N'!K2723</f>
        <v>0</v>
      </c>
      <c r="D2720" s="72">
        <f>'Balance N'!L2723</f>
        <v>0</v>
      </c>
      <c r="E2720" s="72">
        <f>'Balance N'!M2723</f>
        <v>0</v>
      </c>
      <c r="F2720" s="72">
        <f>'Balance N'!N2723</f>
        <v>0</v>
      </c>
      <c r="G2720" s="72">
        <f>'Balance N'!O2723</f>
        <v>0</v>
      </c>
      <c r="H2720" s="72">
        <f>'Balance N'!P2723</f>
        <v>0</v>
      </c>
      <c r="I2720" s="74">
        <f t="shared" si="42"/>
        <v>0</v>
      </c>
    </row>
    <row r="2721" spans="1:9" ht="15.6">
      <c r="A2721" s="70">
        <f>'Balance N'!I2724</f>
        <v>0</v>
      </c>
      <c r="B2721" s="71">
        <f>'Balance N'!J2724</f>
        <v>0</v>
      </c>
      <c r="C2721" s="72">
        <f>'Balance N'!K2724</f>
        <v>0</v>
      </c>
      <c r="D2721" s="72">
        <f>'Balance N'!L2724</f>
        <v>0</v>
      </c>
      <c r="E2721" s="72">
        <f>'Balance N'!M2724</f>
        <v>0</v>
      </c>
      <c r="F2721" s="72">
        <f>'Balance N'!N2724</f>
        <v>0</v>
      </c>
      <c r="G2721" s="72">
        <f>'Balance N'!O2724</f>
        <v>0</v>
      </c>
      <c r="H2721" s="72">
        <f>'Balance N'!P2724</f>
        <v>0</v>
      </c>
      <c r="I2721" s="74">
        <f t="shared" si="42"/>
        <v>0</v>
      </c>
    </row>
    <row r="2722" spans="1:9" ht="15.6">
      <c r="A2722" s="70">
        <f>'Balance N'!I2725</f>
        <v>0</v>
      </c>
      <c r="B2722" s="71">
        <f>'Balance N'!J2725</f>
        <v>0</v>
      </c>
      <c r="C2722" s="72">
        <f>'Balance N'!K2725</f>
        <v>0</v>
      </c>
      <c r="D2722" s="72">
        <f>'Balance N'!L2725</f>
        <v>0</v>
      </c>
      <c r="E2722" s="72">
        <f>'Balance N'!M2725</f>
        <v>0</v>
      </c>
      <c r="F2722" s="72">
        <f>'Balance N'!N2725</f>
        <v>0</v>
      </c>
      <c r="G2722" s="72">
        <f>'Balance N'!O2725</f>
        <v>0</v>
      </c>
      <c r="H2722" s="72">
        <f>'Balance N'!P2725</f>
        <v>0</v>
      </c>
      <c r="I2722" s="74">
        <f t="shared" si="42"/>
        <v>0</v>
      </c>
    </row>
    <row r="2723" spans="1:9" ht="15.6">
      <c r="A2723" s="70">
        <f>'Balance N'!I2726</f>
        <v>0</v>
      </c>
      <c r="B2723" s="71">
        <f>'Balance N'!J2726</f>
        <v>0</v>
      </c>
      <c r="C2723" s="72">
        <f>'Balance N'!K2726</f>
        <v>0</v>
      </c>
      <c r="D2723" s="72">
        <f>'Balance N'!L2726</f>
        <v>0</v>
      </c>
      <c r="E2723" s="72">
        <f>'Balance N'!M2726</f>
        <v>0</v>
      </c>
      <c r="F2723" s="72">
        <f>'Balance N'!N2726</f>
        <v>0</v>
      </c>
      <c r="G2723" s="72">
        <f>'Balance N'!O2726</f>
        <v>0</v>
      </c>
      <c r="H2723" s="72">
        <f>'Balance N'!P2726</f>
        <v>0</v>
      </c>
      <c r="I2723" s="74">
        <f t="shared" si="42"/>
        <v>0</v>
      </c>
    </row>
    <row r="2724" spans="1:9" ht="15.6">
      <c r="A2724" s="70">
        <f>'Balance N'!I2727</f>
        <v>0</v>
      </c>
      <c r="B2724" s="71">
        <f>'Balance N'!J2727</f>
        <v>0</v>
      </c>
      <c r="C2724" s="72">
        <f>'Balance N'!K2727</f>
        <v>0</v>
      </c>
      <c r="D2724" s="72">
        <f>'Balance N'!L2727</f>
        <v>0</v>
      </c>
      <c r="E2724" s="72">
        <f>'Balance N'!M2727</f>
        <v>0</v>
      </c>
      <c r="F2724" s="72">
        <f>'Balance N'!N2727</f>
        <v>0</v>
      </c>
      <c r="G2724" s="72">
        <f>'Balance N'!O2727</f>
        <v>0</v>
      </c>
      <c r="H2724" s="72">
        <f>'Balance N'!P2727</f>
        <v>0</v>
      </c>
      <c r="I2724" s="74">
        <f t="shared" si="42"/>
        <v>0</v>
      </c>
    </row>
    <row r="2725" spans="1:9" ht="15.6">
      <c r="A2725" s="70">
        <f>'Balance N'!I2728</f>
        <v>0</v>
      </c>
      <c r="B2725" s="71">
        <f>'Balance N'!J2728</f>
        <v>0</v>
      </c>
      <c r="C2725" s="72">
        <f>'Balance N'!K2728</f>
        <v>0</v>
      </c>
      <c r="D2725" s="72">
        <f>'Balance N'!L2728</f>
        <v>0</v>
      </c>
      <c r="E2725" s="72">
        <f>'Balance N'!M2728</f>
        <v>0</v>
      </c>
      <c r="F2725" s="72">
        <f>'Balance N'!N2728</f>
        <v>0</v>
      </c>
      <c r="G2725" s="72">
        <f>'Balance N'!O2728</f>
        <v>0</v>
      </c>
      <c r="H2725" s="72">
        <f>'Balance N'!P2728</f>
        <v>0</v>
      </c>
      <c r="I2725" s="74">
        <f t="shared" si="42"/>
        <v>0</v>
      </c>
    </row>
    <row r="2726" spans="1:9" ht="15.6">
      <c r="A2726" s="70">
        <f>'Balance N'!I2729</f>
        <v>0</v>
      </c>
      <c r="B2726" s="71">
        <f>'Balance N'!J2729</f>
        <v>0</v>
      </c>
      <c r="C2726" s="72">
        <f>'Balance N'!K2729</f>
        <v>0</v>
      </c>
      <c r="D2726" s="72">
        <f>'Balance N'!L2729</f>
        <v>0</v>
      </c>
      <c r="E2726" s="72">
        <f>'Balance N'!M2729</f>
        <v>0</v>
      </c>
      <c r="F2726" s="72">
        <f>'Balance N'!N2729</f>
        <v>0</v>
      </c>
      <c r="G2726" s="72">
        <f>'Balance N'!O2729</f>
        <v>0</v>
      </c>
      <c r="H2726" s="72">
        <f>'Balance N'!P2729</f>
        <v>0</v>
      </c>
      <c r="I2726" s="74">
        <f t="shared" si="42"/>
        <v>0</v>
      </c>
    </row>
    <row r="2727" spans="1:9" ht="15.6">
      <c r="A2727" s="70">
        <f>'Balance N'!I2730</f>
        <v>0</v>
      </c>
      <c r="B2727" s="71">
        <f>'Balance N'!J2730</f>
        <v>0</v>
      </c>
      <c r="C2727" s="72">
        <f>'Balance N'!K2730</f>
        <v>0</v>
      </c>
      <c r="D2727" s="72">
        <f>'Balance N'!L2730</f>
        <v>0</v>
      </c>
      <c r="E2727" s="72">
        <f>'Balance N'!M2730</f>
        <v>0</v>
      </c>
      <c r="F2727" s="72">
        <f>'Balance N'!N2730</f>
        <v>0</v>
      </c>
      <c r="G2727" s="72">
        <f>'Balance N'!O2730</f>
        <v>0</v>
      </c>
      <c r="H2727" s="72">
        <f>'Balance N'!P2730</f>
        <v>0</v>
      </c>
      <c r="I2727" s="74">
        <f t="shared" si="42"/>
        <v>0</v>
      </c>
    </row>
    <row r="2728" spans="1:9" ht="15.6">
      <c r="A2728" s="70">
        <f>'Balance N'!I2731</f>
        <v>0</v>
      </c>
      <c r="B2728" s="71">
        <f>'Balance N'!J2731</f>
        <v>0</v>
      </c>
      <c r="C2728" s="72">
        <f>'Balance N'!K2731</f>
        <v>0</v>
      </c>
      <c r="D2728" s="72">
        <f>'Balance N'!L2731</f>
        <v>0</v>
      </c>
      <c r="E2728" s="72">
        <f>'Balance N'!M2731</f>
        <v>0</v>
      </c>
      <c r="F2728" s="72">
        <f>'Balance N'!N2731</f>
        <v>0</v>
      </c>
      <c r="G2728" s="72">
        <f>'Balance N'!O2731</f>
        <v>0</v>
      </c>
      <c r="H2728" s="72">
        <f>'Balance N'!P2731</f>
        <v>0</v>
      </c>
      <c r="I2728" s="74">
        <f t="shared" si="42"/>
        <v>0</v>
      </c>
    </row>
    <row r="2729" spans="1:9" ht="15.6">
      <c r="A2729" s="70">
        <f>'Balance N'!I2732</f>
        <v>0</v>
      </c>
      <c r="B2729" s="71">
        <f>'Balance N'!J2732</f>
        <v>0</v>
      </c>
      <c r="C2729" s="72">
        <f>'Balance N'!K2732</f>
        <v>0</v>
      </c>
      <c r="D2729" s="72">
        <f>'Balance N'!L2732</f>
        <v>0</v>
      </c>
      <c r="E2729" s="72">
        <f>'Balance N'!M2732</f>
        <v>0</v>
      </c>
      <c r="F2729" s="72">
        <f>'Balance N'!N2732</f>
        <v>0</v>
      </c>
      <c r="G2729" s="72">
        <f>'Balance N'!O2732</f>
        <v>0</v>
      </c>
      <c r="H2729" s="72">
        <f>'Balance N'!P2732</f>
        <v>0</v>
      </c>
      <c r="I2729" s="74">
        <f t="shared" si="42"/>
        <v>0</v>
      </c>
    </row>
    <row r="2730" spans="1:9" ht="15.6">
      <c r="A2730" s="70">
        <f>'Balance N'!I2733</f>
        <v>0</v>
      </c>
      <c r="B2730" s="71">
        <f>'Balance N'!J2733</f>
        <v>0</v>
      </c>
      <c r="C2730" s="72">
        <f>'Balance N'!K2733</f>
        <v>0</v>
      </c>
      <c r="D2730" s="72">
        <f>'Balance N'!L2733</f>
        <v>0</v>
      </c>
      <c r="E2730" s="72">
        <f>'Balance N'!M2733</f>
        <v>0</v>
      </c>
      <c r="F2730" s="72">
        <f>'Balance N'!N2733</f>
        <v>0</v>
      </c>
      <c r="G2730" s="72">
        <f>'Balance N'!O2733</f>
        <v>0</v>
      </c>
      <c r="H2730" s="72">
        <f>'Balance N'!P2733</f>
        <v>0</v>
      </c>
      <c r="I2730" s="74">
        <f t="shared" si="42"/>
        <v>0</v>
      </c>
    </row>
    <row r="2731" spans="1:9" ht="15.6">
      <c r="A2731" s="70">
        <f>'Balance N'!I2734</f>
        <v>0</v>
      </c>
      <c r="B2731" s="71">
        <f>'Balance N'!J2734</f>
        <v>0</v>
      </c>
      <c r="C2731" s="72">
        <f>'Balance N'!K2734</f>
        <v>0</v>
      </c>
      <c r="D2731" s="72">
        <f>'Balance N'!L2734</f>
        <v>0</v>
      </c>
      <c r="E2731" s="72">
        <f>'Balance N'!M2734</f>
        <v>0</v>
      </c>
      <c r="F2731" s="72">
        <f>'Balance N'!N2734</f>
        <v>0</v>
      </c>
      <c r="G2731" s="72">
        <f>'Balance N'!O2734</f>
        <v>0</v>
      </c>
      <c r="H2731" s="72">
        <f>'Balance N'!P2734</f>
        <v>0</v>
      </c>
      <c r="I2731" s="74">
        <f t="shared" si="42"/>
        <v>0</v>
      </c>
    </row>
    <row r="2732" spans="1:9" ht="15.6">
      <c r="A2732" s="70">
        <f>'Balance N'!I2735</f>
        <v>0</v>
      </c>
      <c r="B2732" s="71">
        <f>'Balance N'!J2735</f>
        <v>0</v>
      </c>
      <c r="C2732" s="72">
        <f>'Balance N'!K2735</f>
        <v>0</v>
      </c>
      <c r="D2732" s="72">
        <f>'Balance N'!L2735</f>
        <v>0</v>
      </c>
      <c r="E2732" s="72">
        <f>'Balance N'!M2735</f>
        <v>0</v>
      </c>
      <c r="F2732" s="72">
        <f>'Balance N'!N2735</f>
        <v>0</v>
      </c>
      <c r="G2732" s="72">
        <f>'Balance N'!O2735</f>
        <v>0</v>
      </c>
      <c r="H2732" s="72">
        <f>'Balance N'!P2735</f>
        <v>0</v>
      </c>
      <c r="I2732" s="74">
        <f t="shared" si="42"/>
        <v>0</v>
      </c>
    </row>
    <row r="2733" spans="1:9" ht="15.6">
      <c r="A2733" s="70">
        <f>'Balance N'!I2736</f>
        <v>0</v>
      </c>
      <c r="B2733" s="71">
        <f>'Balance N'!J2736</f>
        <v>0</v>
      </c>
      <c r="C2733" s="72">
        <f>'Balance N'!K2736</f>
        <v>0</v>
      </c>
      <c r="D2733" s="72">
        <f>'Balance N'!L2736</f>
        <v>0</v>
      </c>
      <c r="E2733" s="72">
        <f>'Balance N'!M2736</f>
        <v>0</v>
      </c>
      <c r="F2733" s="72">
        <f>'Balance N'!N2736</f>
        <v>0</v>
      </c>
      <c r="G2733" s="72">
        <f>'Balance N'!O2736</f>
        <v>0</v>
      </c>
      <c r="H2733" s="72">
        <f>'Balance N'!P2736</f>
        <v>0</v>
      </c>
      <c r="I2733" s="74">
        <f t="shared" si="42"/>
        <v>0</v>
      </c>
    </row>
    <row r="2734" spans="1:9" ht="15.6">
      <c r="A2734" s="70">
        <f>'Balance N'!I2737</f>
        <v>0</v>
      </c>
      <c r="B2734" s="71">
        <f>'Balance N'!J2737</f>
        <v>0</v>
      </c>
      <c r="C2734" s="72">
        <f>'Balance N'!K2737</f>
        <v>0</v>
      </c>
      <c r="D2734" s="72">
        <f>'Balance N'!L2737</f>
        <v>0</v>
      </c>
      <c r="E2734" s="72">
        <f>'Balance N'!M2737</f>
        <v>0</v>
      </c>
      <c r="F2734" s="72">
        <f>'Balance N'!N2737</f>
        <v>0</v>
      </c>
      <c r="G2734" s="72">
        <f>'Balance N'!O2737</f>
        <v>0</v>
      </c>
      <c r="H2734" s="72">
        <f>'Balance N'!P2737</f>
        <v>0</v>
      </c>
      <c r="I2734" s="74">
        <f t="shared" si="42"/>
        <v>0</v>
      </c>
    </row>
    <row r="2735" spans="1:9" ht="15.6">
      <c r="A2735" s="70">
        <f>'Balance N'!I2738</f>
        <v>0</v>
      </c>
      <c r="B2735" s="71">
        <f>'Balance N'!J2738</f>
        <v>0</v>
      </c>
      <c r="C2735" s="72">
        <f>'Balance N'!K2738</f>
        <v>0</v>
      </c>
      <c r="D2735" s="72">
        <f>'Balance N'!L2738</f>
        <v>0</v>
      </c>
      <c r="E2735" s="72">
        <f>'Balance N'!M2738</f>
        <v>0</v>
      </c>
      <c r="F2735" s="72">
        <f>'Balance N'!N2738</f>
        <v>0</v>
      </c>
      <c r="G2735" s="72">
        <f>'Balance N'!O2738</f>
        <v>0</v>
      </c>
      <c r="H2735" s="72">
        <f>'Balance N'!P2738</f>
        <v>0</v>
      </c>
      <c r="I2735" s="74">
        <f t="shared" si="42"/>
        <v>0</v>
      </c>
    </row>
    <row r="2736" spans="1:9" ht="15.6">
      <c r="A2736" s="70">
        <f>'Balance N'!I2739</f>
        <v>0</v>
      </c>
      <c r="B2736" s="71">
        <f>'Balance N'!J2739</f>
        <v>0</v>
      </c>
      <c r="C2736" s="72">
        <f>'Balance N'!K2739</f>
        <v>0</v>
      </c>
      <c r="D2736" s="72">
        <f>'Balance N'!L2739</f>
        <v>0</v>
      </c>
      <c r="E2736" s="72">
        <f>'Balance N'!M2739</f>
        <v>0</v>
      </c>
      <c r="F2736" s="72">
        <f>'Balance N'!N2739</f>
        <v>0</v>
      </c>
      <c r="G2736" s="72">
        <f>'Balance N'!O2739</f>
        <v>0</v>
      </c>
      <c r="H2736" s="72">
        <f>'Balance N'!P2739</f>
        <v>0</v>
      </c>
      <c r="I2736" s="74">
        <f t="shared" si="42"/>
        <v>0</v>
      </c>
    </row>
    <row r="2737" spans="1:9" ht="15.6">
      <c r="A2737" s="70">
        <f>'Balance N'!I2740</f>
        <v>0</v>
      </c>
      <c r="B2737" s="71">
        <f>'Balance N'!J2740</f>
        <v>0</v>
      </c>
      <c r="C2737" s="72">
        <f>'Balance N'!K2740</f>
        <v>0</v>
      </c>
      <c r="D2737" s="72">
        <f>'Balance N'!L2740</f>
        <v>0</v>
      </c>
      <c r="E2737" s="72">
        <f>'Balance N'!M2740</f>
        <v>0</v>
      </c>
      <c r="F2737" s="72">
        <f>'Balance N'!N2740</f>
        <v>0</v>
      </c>
      <c r="G2737" s="72">
        <f>'Balance N'!O2740</f>
        <v>0</v>
      </c>
      <c r="H2737" s="72">
        <f>'Balance N'!P2740</f>
        <v>0</v>
      </c>
      <c r="I2737" s="74">
        <f t="shared" si="42"/>
        <v>0</v>
      </c>
    </row>
    <row r="2738" spans="1:9" ht="15.6">
      <c r="A2738" s="70">
        <f>'Balance N'!I2741</f>
        <v>0</v>
      </c>
      <c r="B2738" s="71">
        <f>'Balance N'!J2741</f>
        <v>0</v>
      </c>
      <c r="C2738" s="72">
        <f>'Balance N'!K2741</f>
        <v>0</v>
      </c>
      <c r="D2738" s="72">
        <f>'Balance N'!L2741</f>
        <v>0</v>
      </c>
      <c r="E2738" s="72">
        <f>'Balance N'!M2741</f>
        <v>0</v>
      </c>
      <c r="F2738" s="72">
        <f>'Balance N'!N2741</f>
        <v>0</v>
      </c>
      <c r="G2738" s="72">
        <f>'Balance N'!O2741</f>
        <v>0</v>
      </c>
      <c r="H2738" s="72">
        <f>'Balance N'!P2741</f>
        <v>0</v>
      </c>
      <c r="I2738" s="74">
        <f t="shared" si="42"/>
        <v>0</v>
      </c>
    </row>
    <row r="2739" spans="1:9" ht="15.6">
      <c r="A2739" s="70">
        <f>'Balance N'!I2742</f>
        <v>0</v>
      </c>
      <c r="B2739" s="71">
        <f>'Balance N'!J2742</f>
        <v>0</v>
      </c>
      <c r="C2739" s="72">
        <f>'Balance N'!K2742</f>
        <v>0</v>
      </c>
      <c r="D2739" s="72">
        <f>'Balance N'!L2742</f>
        <v>0</v>
      </c>
      <c r="E2739" s="72">
        <f>'Balance N'!M2742</f>
        <v>0</v>
      </c>
      <c r="F2739" s="72">
        <f>'Balance N'!N2742</f>
        <v>0</v>
      </c>
      <c r="G2739" s="72">
        <f>'Balance N'!O2742</f>
        <v>0</v>
      </c>
      <c r="H2739" s="72">
        <f>'Balance N'!P2742</f>
        <v>0</v>
      </c>
      <c r="I2739" s="74">
        <f t="shared" si="42"/>
        <v>0</v>
      </c>
    </row>
    <row r="2740" spans="1:9" ht="15.6">
      <c r="A2740" s="70">
        <f>'Balance N'!I2743</f>
        <v>0</v>
      </c>
      <c r="B2740" s="71">
        <f>'Balance N'!J2743</f>
        <v>0</v>
      </c>
      <c r="C2740" s="72">
        <f>'Balance N'!K2743</f>
        <v>0</v>
      </c>
      <c r="D2740" s="72">
        <f>'Balance N'!L2743</f>
        <v>0</v>
      </c>
      <c r="E2740" s="72">
        <f>'Balance N'!M2743</f>
        <v>0</v>
      </c>
      <c r="F2740" s="72">
        <f>'Balance N'!N2743</f>
        <v>0</v>
      </c>
      <c r="G2740" s="72">
        <f>'Balance N'!O2743</f>
        <v>0</v>
      </c>
      <c r="H2740" s="72">
        <f>'Balance N'!P2743</f>
        <v>0</v>
      </c>
      <c r="I2740" s="74">
        <f t="shared" si="42"/>
        <v>0</v>
      </c>
    </row>
    <row r="2741" spans="1:9" ht="15.6">
      <c r="A2741" s="70">
        <f>'Balance N'!I2744</f>
        <v>0</v>
      </c>
      <c r="B2741" s="71">
        <f>'Balance N'!J2744</f>
        <v>0</v>
      </c>
      <c r="C2741" s="72">
        <f>'Balance N'!K2744</f>
        <v>0</v>
      </c>
      <c r="D2741" s="72">
        <f>'Balance N'!L2744</f>
        <v>0</v>
      </c>
      <c r="E2741" s="72">
        <f>'Balance N'!M2744</f>
        <v>0</v>
      </c>
      <c r="F2741" s="72">
        <f>'Balance N'!N2744</f>
        <v>0</v>
      </c>
      <c r="G2741" s="72">
        <f>'Balance N'!O2744</f>
        <v>0</v>
      </c>
      <c r="H2741" s="72">
        <f>'Balance N'!P2744</f>
        <v>0</v>
      </c>
      <c r="I2741" s="74">
        <f t="shared" si="42"/>
        <v>0</v>
      </c>
    </row>
    <row r="2742" spans="1:9" ht="15.6">
      <c r="A2742" s="70">
        <f>'Balance N'!I2745</f>
        <v>0</v>
      </c>
      <c r="B2742" s="71">
        <f>'Balance N'!J2745</f>
        <v>0</v>
      </c>
      <c r="C2742" s="72">
        <f>'Balance N'!K2745</f>
        <v>0</v>
      </c>
      <c r="D2742" s="72">
        <f>'Balance N'!L2745</f>
        <v>0</v>
      </c>
      <c r="E2742" s="72">
        <f>'Balance N'!M2745</f>
        <v>0</v>
      </c>
      <c r="F2742" s="72">
        <f>'Balance N'!N2745</f>
        <v>0</v>
      </c>
      <c r="G2742" s="72">
        <f>'Balance N'!O2745</f>
        <v>0</v>
      </c>
      <c r="H2742" s="72">
        <f>'Balance N'!P2745</f>
        <v>0</v>
      </c>
      <c r="I2742" s="74">
        <f t="shared" si="42"/>
        <v>0</v>
      </c>
    </row>
    <row r="2743" spans="1:9" ht="15.6">
      <c r="A2743" s="70">
        <f>'Balance N'!I2746</f>
        <v>0</v>
      </c>
      <c r="B2743" s="71">
        <f>'Balance N'!J2746</f>
        <v>0</v>
      </c>
      <c r="C2743" s="72">
        <f>'Balance N'!K2746</f>
        <v>0</v>
      </c>
      <c r="D2743" s="72">
        <f>'Balance N'!L2746</f>
        <v>0</v>
      </c>
      <c r="E2743" s="72">
        <f>'Balance N'!M2746</f>
        <v>0</v>
      </c>
      <c r="F2743" s="72">
        <f>'Balance N'!N2746</f>
        <v>0</v>
      </c>
      <c r="G2743" s="72">
        <f>'Balance N'!O2746</f>
        <v>0</v>
      </c>
      <c r="H2743" s="72">
        <f>'Balance N'!P2746</f>
        <v>0</v>
      </c>
      <c r="I2743" s="74">
        <f t="shared" si="42"/>
        <v>0</v>
      </c>
    </row>
    <row r="2744" spans="1:9" ht="15.6">
      <c r="A2744" s="70">
        <f>'Balance N'!I2747</f>
        <v>0</v>
      </c>
      <c r="B2744" s="71">
        <f>'Balance N'!J2747</f>
        <v>0</v>
      </c>
      <c r="C2744" s="72">
        <f>'Balance N'!K2747</f>
        <v>0</v>
      </c>
      <c r="D2744" s="72">
        <f>'Balance N'!L2747</f>
        <v>0</v>
      </c>
      <c r="E2744" s="72">
        <f>'Balance N'!M2747</f>
        <v>0</v>
      </c>
      <c r="F2744" s="72">
        <f>'Balance N'!N2747</f>
        <v>0</v>
      </c>
      <c r="G2744" s="72">
        <f>'Balance N'!O2747</f>
        <v>0</v>
      </c>
      <c r="H2744" s="72">
        <f>'Balance N'!P2747</f>
        <v>0</v>
      </c>
      <c r="I2744" s="74">
        <f t="shared" si="42"/>
        <v>0</v>
      </c>
    </row>
    <row r="2745" spans="1:9" ht="15.6">
      <c r="A2745" s="70">
        <f>'Balance N'!I2748</f>
        <v>0</v>
      </c>
      <c r="B2745" s="71">
        <f>'Balance N'!J2748</f>
        <v>0</v>
      </c>
      <c r="C2745" s="72">
        <f>'Balance N'!K2748</f>
        <v>0</v>
      </c>
      <c r="D2745" s="72">
        <f>'Balance N'!L2748</f>
        <v>0</v>
      </c>
      <c r="E2745" s="72">
        <f>'Balance N'!M2748</f>
        <v>0</v>
      </c>
      <c r="F2745" s="72">
        <f>'Balance N'!N2748</f>
        <v>0</v>
      </c>
      <c r="G2745" s="72">
        <f>'Balance N'!O2748</f>
        <v>0</v>
      </c>
      <c r="H2745" s="72">
        <f>'Balance N'!P2748</f>
        <v>0</v>
      </c>
      <c r="I2745" s="74">
        <f t="shared" si="42"/>
        <v>0</v>
      </c>
    </row>
    <row r="2746" spans="1:9" ht="15.6">
      <c r="A2746" s="70">
        <f>'Balance N'!I2749</f>
        <v>0</v>
      </c>
      <c r="B2746" s="71">
        <f>'Balance N'!J2749</f>
        <v>0</v>
      </c>
      <c r="C2746" s="72">
        <f>'Balance N'!K2749</f>
        <v>0</v>
      </c>
      <c r="D2746" s="72">
        <f>'Balance N'!L2749</f>
        <v>0</v>
      </c>
      <c r="E2746" s="72">
        <f>'Balance N'!M2749</f>
        <v>0</v>
      </c>
      <c r="F2746" s="72">
        <f>'Balance N'!N2749</f>
        <v>0</v>
      </c>
      <c r="G2746" s="72">
        <f>'Balance N'!O2749</f>
        <v>0</v>
      </c>
      <c r="H2746" s="72">
        <f>'Balance N'!P2749</f>
        <v>0</v>
      </c>
      <c r="I2746" s="74">
        <f t="shared" si="42"/>
        <v>0</v>
      </c>
    </row>
    <row r="2747" spans="1:9" ht="15.6">
      <c r="A2747" s="70">
        <f>'Balance N'!I2750</f>
        <v>0</v>
      </c>
      <c r="B2747" s="71">
        <f>'Balance N'!J2750</f>
        <v>0</v>
      </c>
      <c r="C2747" s="72">
        <f>'Balance N'!K2750</f>
        <v>0</v>
      </c>
      <c r="D2747" s="72">
        <f>'Balance N'!L2750</f>
        <v>0</v>
      </c>
      <c r="E2747" s="72">
        <f>'Balance N'!M2750</f>
        <v>0</v>
      </c>
      <c r="F2747" s="72">
        <f>'Balance N'!N2750</f>
        <v>0</v>
      </c>
      <c r="G2747" s="72">
        <f>'Balance N'!O2750</f>
        <v>0</v>
      </c>
      <c r="H2747" s="72">
        <f>'Balance N'!P2750</f>
        <v>0</v>
      </c>
      <c r="I2747" s="74">
        <f t="shared" si="42"/>
        <v>0</v>
      </c>
    </row>
    <row r="2748" spans="1:9" ht="15.6">
      <c r="A2748" s="70">
        <f>'Balance N'!I2751</f>
        <v>0</v>
      </c>
      <c r="B2748" s="71">
        <f>'Balance N'!J2751</f>
        <v>0</v>
      </c>
      <c r="C2748" s="72">
        <f>'Balance N'!K2751</f>
        <v>0</v>
      </c>
      <c r="D2748" s="72">
        <f>'Balance N'!L2751</f>
        <v>0</v>
      </c>
      <c r="E2748" s="72">
        <f>'Balance N'!M2751</f>
        <v>0</v>
      </c>
      <c r="F2748" s="72">
        <f>'Balance N'!N2751</f>
        <v>0</v>
      </c>
      <c r="G2748" s="72">
        <f>'Balance N'!O2751</f>
        <v>0</v>
      </c>
      <c r="H2748" s="72">
        <f>'Balance N'!P2751</f>
        <v>0</v>
      </c>
      <c r="I2748" s="74">
        <f t="shared" si="42"/>
        <v>0</v>
      </c>
    </row>
    <row r="2749" spans="1:9" ht="15.6">
      <c r="A2749" s="70">
        <f>'Balance N'!I2752</f>
        <v>0</v>
      </c>
      <c r="B2749" s="71">
        <f>'Balance N'!J2752</f>
        <v>0</v>
      </c>
      <c r="C2749" s="72">
        <f>'Balance N'!K2752</f>
        <v>0</v>
      </c>
      <c r="D2749" s="72">
        <f>'Balance N'!L2752</f>
        <v>0</v>
      </c>
      <c r="E2749" s="72">
        <f>'Balance N'!M2752</f>
        <v>0</v>
      </c>
      <c r="F2749" s="72">
        <f>'Balance N'!N2752</f>
        <v>0</v>
      </c>
      <c r="G2749" s="72">
        <f>'Balance N'!O2752</f>
        <v>0</v>
      </c>
      <c r="H2749" s="72">
        <f>'Balance N'!P2752</f>
        <v>0</v>
      </c>
      <c r="I2749" s="74">
        <f t="shared" si="42"/>
        <v>0</v>
      </c>
    </row>
    <row r="2750" spans="1:9" ht="15.6">
      <c r="A2750" s="70">
        <f>'Balance N'!I2753</f>
        <v>0</v>
      </c>
      <c r="B2750" s="71">
        <f>'Balance N'!J2753</f>
        <v>0</v>
      </c>
      <c r="C2750" s="72">
        <f>'Balance N'!K2753</f>
        <v>0</v>
      </c>
      <c r="D2750" s="72">
        <f>'Balance N'!L2753</f>
        <v>0</v>
      </c>
      <c r="E2750" s="72">
        <f>'Balance N'!M2753</f>
        <v>0</v>
      </c>
      <c r="F2750" s="72">
        <f>'Balance N'!N2753</f>
        <v>0</v>
      </c>
      <c r="G2750" s="72">
        <f>'Balance N'!O2753</f>
        <v>0</v>
      </c>
      <c r="H2750" s="72">
        <f>'Balance N'!P2753</f>
        <v>0</v>
      </c>
      <c r="I2750" s="74">
        <f t="shared" si="42"/>
        <v>0</v>
      </c>
    </row>
    <row r="2751" spans="1:9" ht="15.6">
      <c r="A2751" s="70">
        <f>'Balance N'!I2754</f>
        <v>0</v>
      </c>
      <c r="B2751" s="71">
        <f>'Balance N'!J2754</f>
        <v>0</v>
      </c>
      <c r="C2751" s="72">
        <f>'Balance N'!K2754</f>
        <v>0</v>
      </c>
      <c r="D2751" s="72">
        <f>'Balance N'!L2754</f>
        <v>0</v>
      </c>
      <c r="E2751" s="72">
        <f>'Balance N'!M2754</f>
        <v>0</v>
      </c>
      <c r="F2751" s="72">
        <f>'Balance N'!N2754</f>
        <v>0</v>
      </c>
      <c r="G2751" s="72">
        <f>'Balance N'!O2754</f>
        <v>0</v>
      </c>
      <c r="H2751" s="72">
        <f>'Balance N'!P2754</f>
        <v>0</v>
      </c>
      <c r="I2751" s="74">
        <f t="shared" si="42"/>
        <v>0</v>
      </c>
    </row>
    <row r="2752" spans="1:9" ht="15.6">
      <c r="A2752" s="70">
        <f>'Balance N'!I2755</f>
        <v>0</v>
      </c>
      <c r="B2752" s="71">
        <f>'Balance N'!J2755</f>
        <v>0</v>
      </c>
      <c r="C2752" s="72">
        <f>'Balance N'!K2755</f>
        <v>0</v>
      </c>
      <c r="D2752" s="72">
        <f>'Balance N'!L2755</f>
        <v>0</v>
      </c>
      <c r="E2752" s="72">
        <f>'Balance N'!M2755</f>
        <v>0</v>
      </c>
      <c r="F2752" s="72">
        <f>'Balance N'!N2755</f>
        <v>0</v>
      </c>
      <c r="G2752" s="72">
        <f>'Balance N'!O2755</f>
        <v>0</v>
      </c>
      <c r="H2752" s="72">
        <f>'Balance N'!P2755</f>
        <v>0</v>
      </c>
      <c r="I2752" s="74">
        <f t="shared" si="42"/>
        <v>0</v>
      </c>
    </row>
    <row r="2753" spans="1:9" ht="15.6">
      <c r="A2753" s="70">
        <f>'Balance N'!I2756</f>
        <v>0</v>
      </c>
      <c r="B2753" s="71">
        <f>'Balance N'!J2756</f>
        <v>0</v>
      </c>
      <c r="C2753" s="72">
        <f>'Balance N'!K2756</f>
        <v>0</v>
      </c>
      <c r="D2753" s="72">
        <f>'Balance N'!L2756</f>
        <v>0</v>
      </c>
      <c r="E2753" s="72">
        <f>'Balance N'!M2756</f>
        <v>0</v>
      </c>
      <c r="F2753" s="72">
        <f>'Balance N'!N2756</f>
        <v>0</v>
      </c>
      <c r="G2753" s="72">
        <f>'Balance N'!O2756</f>
        <v>0</v>
      </c>
      <c r="H2753" s="72">
        <f>'Balance N'!P2756</f>
        <v>0</v>
      </c>
      <c r="I2753" s="74">
        <f t="shared" si="42"/>
        <v>0</v>
      </c>
    </row>
    <row r="2754" spans="1:9" ht="15.6">
      <c r="A2754" s="70">
        <f>'Balance N'!I2757</f>
        <v>0</v>
      </c>
      <c r="B2754" s="71">
        <f>'Balance N'!J2757</f>
        <v>0</v>
      </c>
      <c r="C2754" s="72">
        <f>'Balance N'!K2757</f>
        <v>0</v>
      </c>
      <c r="D2754" s="72">
        <f>'Balance N'!L2757</f>
        <v>0</v>
      </c>
      <c r="E2754" s="72">
        <f>'Balance N'!M2757</f>
        <v>0</v>
      </c>
      <c r="F2754" s="72">
        <f>'Balance N'!N2757</f>
        <v>0</v>
      </c>
      <c r="G2754" s="72">
        <f>'Balance N'!O2757</f>
        <v>0</v>
      </c>
      <c r="H2754" s="72">
        <f>'Balance N'!P2757</f>
        <v>0</v>
      </c>
      <c r="I2754" s="74">
        <f t="shared" si="42"/>
        <v>0</v>
      </c>
    </row>
    <row r="2755" spans="1:9" ht="15.6">
      <c r="A2755" s="70">
        <f>'Balance N'!I2758</f>
        <v>0</v>
      </c>
      <c r="B2755" s="71">
        <f>'Balance N'!J2758</f>
        <v>0</v>
      </c>
      <c r="C2755" s="72">
        <f>'Balance N'!K2758</f>
        <v>0</v>
      </c>
      <c r="D2755" s="72">
        <f>'Balance N'!L2758</f>
        <v>0</v>
      </c>
      <c r="E2755" s="72">
        <f>'Balance N'!M2758</f>
        <v>0</v>
      </c>
      <c r="F2755" s="72">
        <f>'Balance N'!N2758</f>
        <v>0</v>
      </c>
      <c r="G2755" s="72">
        <f>'Balance N'!O2758</f>
        <v>0</v>
      </c>
      <c r="H2755" s="72">
        <f>'Balance N'!P2758</f>
        <v>0</v>
      </c>
      <c r="I2755" s="74">
        <f t="shared" ref="I2755:I2818" si="43">(C2755-D2755)+(E2755-F2755)-(G2755-H2755)</f>
        <v>0</v>
      </c>
    </row>
    <row r="2756" spans="1:9" ht="15.6">
      <c r="A2756" s="70">
        <f>'Balance N'!I2759</f>
        <v>0</v>
      </c>
      <c r="B2756" s="71">
        <f>'Balance N'!J2759</f>
        <v>0</v>
      </c>
      <c r="C2756" s="72">
        <f>'Balance N'!K2759</f>
        <v>0</v>
      </c>
      <c r="D2756" s="72">
        <f>'Balance N'!L2759</f>
        <v>0</v>
      </c>
      <c r="E2756" s="72">
        <f>'Balance N'!M2759</f>
        <v>0</v>
      </c>
      <c r="F2756" s="72">
        <f>'Balance N'!N2759</f>
        <v>0</v>
      </c>
      <c r="G2756" s="72">
        <f>'Balance N'!O2759</f>
        <v>0</v>
      </c>
      <c r="H2756" s="72">
        <f>'Balance N'!P2759</f>
        <v>0</v>
      </c>
      <c r="I2756" s="74">
        <f t="shared" si="43"/>
        <v>0</v>
      </c>
    </row>
    <row r="2757" spans="1:9" ht="15.6">
      <c r="A2757" s="70">
        <f>'Balance N'!I2760</f>
        <v>0</v>
      </c>
      <c r="B2757" s="71">
        <f>'Balance N'!J2760</f>
        <v>0</v>
      </c>
      <c r="C2757" s="72">
        <f>'Balance N'!K2760</f>
        <v>0</v>
      </c>
      <c r="D2757" s="72">
        <f>'Balance N'!L2760</f>
        <v>0</v>
      </c>
      <c r="E2757" s="72">
        <f>'Balance N'!M2760</f>
        <v>0</v>
      </c>
      <c r="F2757" s="72">
        <f>'Balance N'!N2760</f>
        <v>0</v>
      </c>
      <c r="G2757" s="72">
        <f>'Balance N'!O2760</f>
        <v>0</v>
      </c>
      <c r="H2757" s="72">
        <f>'Balance N'!P2760</f>
        <v>0</v>
      </c>
      <c r="I2757" s="74">
        <f t="shared" si="43"/>
        <v>0</v>
      </c>
    </row>
    <row r="2758" spans="1:9" ht="15.6">
      <c r="A2758" s="70">
        <f>'Balance N'!I2761</f>
        <v>0</v>
      </c>
      <c r="B2758" s="71">
        <f>'Balance N'!J2761</f>
        <v>0</v>
      </c>
      <c r="C2758" s="72">
        <f>'Balance N'!K2761</f>
        <v>0</v>
      </c>
      <c r="D2758" s="72">
        <f>'Balance N'!L2761</f>
        <v>0</v>
      </c>
      <c r="E2758" s="72">
        <f>'Balance N'!M2761</f>
        <v>0</v>
      </c>
      <c r="F2758" s="72">
        <f>'Balance N'!N2761</f>
        <v>0</v>
      </c>
      <c r="G2758" s="72">
        <f>'Balance N'!O2761</f>
        <v>0</v>
      </c>
      <c r="H2758" s="72">
        <f>'Balance N'!P2761</f>
        <v>0</v>
      </c>
      <c r="I2758" s="74">
        <f t="shared" si="43"/>
        <v>0</v>
      </c>
    </row>
    <row r="2759" spans="1:9" ht="15.6">
      <c r="A2759" s="70">
        <f>'Balance N'!I2762</f>
        <v>0</v>
      </c>
      <c r="B2759" s="71">
        <f>'Balance N'!J2762</f>
        <v>0</v>
      </c>
      <c r="C2759" s="72">
        <f>'Balance N'!K2762</f>
        <v>0</v>
      </c>
      <c r="D2759" s="72">
        <f>'Balance N'!L2762</f>
        <v>0</v>
      </c>
      <c r="E2759" s="72">
        <f>'Balance N'!M2762</f>
        <v>0</v>
      </c>
      <c r="F2759" s="72">
        <f>'Balance N'!N2762</f>
        <v>0</v>
      </c>
      <c r="G2759" s="72">
        <f>'Balance N'!O2762</f>
        <v>0</v>
      </c>
      <c r="H2759" s="72">
        <f>'Balance N'!P2762</f>
        <v>0</v>
      </c>
      <c r="I2759" s="74">
        <f t="shared" si="43"/>
        <v>0</v>
      </c>
    </row>
    <row r="2760" spans="1:9" ht="15.6">
      <c r="A2760" s="70">
        <f>'Balance N'!I2763</f>
        <v>0</v>
      </c>
      <c r="B2760" s="71">
        <f>'Balance N'!J2763</f>
        <v>0</v>
      </c>
      <c r="C2760" s="72">
        <f>'Balance N'!K2763</f>
        <v>0</v>
      </c>
      <c r="D2760" s="72">
        <f>'Balance N'!L2763</f>
        <v>0</v>
      </c>
      <c r="E2760" s="72">
        <f>'Balance N'!M2763</f>
        <v>0</v>
      </c>
      <c r="F2760" s="72">
        <f>'Balance N'!N2763</f>
        <v>0</v>
      </c>
      <c r="G2760" s="72">
        <f>'Balance N'!O2763</f>
        <v>0</v>
      </c>
      <c r="H2760" s="72">
        <f>'Balance N'!P2763</f>
        <v>0</v>
      </c>
      <c r="I2760" s="74">
        <f t="shared" si="43"/>
        <v>0</v>
      </c>
    </row>
    <row r="2761" spans="1:9" ht="15.6">
      <c r="A2761" s="70">
        <f>'Balance N'!I2764</f>
        <v>0</v>
      </c>
      <c r="B2761" s="71">
        <f>'Balance N'!J2764</f>
        <v>0</v>
      </c>
      <c r="C2761" s="72">
        <f>'Balance N'!K2764</f>
        <v>0</v>
      </c>
      <c r="D2761" s="72">
        <f>'Balance N'!L2764</f>
        <v>0</v>
      </c>
      <c r="E2761" s="72">
        <f>'Balance N'!M2764</f>
        <v>0</v>
      </c>
      <c r="F2761" s="72">
        <f>'Balance N'!N2764</f>
        <v>0</v>
      </c>
      <c r="G2761" s="72">
        <f>'Balance N'!O2764</f>
        <v>0</v>
      </c>
      <c r="H2761" s="72">
        <f>'Balance N'!P2764</f>
        <v>0</v>
      </c>
      <c r="I2761" s="74">
        <f t="shared" si="43"/>
        <v>0</v>
      </c>
    </row>
    <row r="2762" spans="1:9" ht="15.6">
      <c r="A2762" s="70">
        <f>'Balance N'!I2765</f>
        <v>0</v>
      </c>
      <c r="B2762" s="71">
        <f>'Balance N'!J2765</f>
        <v>0</v>
      </c>
      <c r="C2762" s="72">
        <f>'Balance N'!K2765</f>
        <v>0</v>
      </c>
      <c r="D2762" s="72">
        <f>'Balance N'!L2765</f>
        <v>0</v>
      </c>
      <c r="E2762" s="72">
        <f>'Balance N'!M2765</f>
        <v>0</v>
      </c>
      <c r="F2762" s="72">
        <f>'Balance N'!N2765</f>
        <v>0</v>
      </c>
      <c r="G2762" s="72">
        <f>'Balance N'!O2765</f>
        <v>0</v>
      </c>
      <c r="H2762" s="72">
        <f>'Balance N'!P2765</f>
        <v>0</v>
      </c>
      <c r="I2762" s="74">
        <f t="shared" si="43"/>
        <v>0</v>
      </c>
    </row>
    <row r="2763" spans="1:9" ht="15.6">
      <c r="A2763" s="70">
        <f>'Balance N'!I2766</f>
        <v>0</v>
      </c>
      <c r="B2763" s="71">
        <f>'Balance N'!J2766</f>
        <v>0</v>
      </c>
      <c r="C2763" s="72">
        <f>'Balance N'!K2766</f>
        <v>0</v>
      </c>
      <c r="D2763" s="72">
        <f>'Balance N'!L2766</f>
        <v>0</v>
      </c>
      <c r="E2763" s="72">
        <f>'Balance N'!M2766</f>
        <v>0</v>
      </c>
      <c r="F2763" s="72">
        <f>'Balance N'!N2766</f>
        <v>0</v>
      </c>
      <c r="G2763" s="72">
        <f>'Balance N'!O2766</f>
        <v>0</v>
      </c>
      <c r="H2763" s="72">
        <f>'Balance N'!P2766</f>
        <v>0</v>
      </c>
      <c r="I2763" s="74">
        <f t="shared" si="43"/>
        <v>0</v>
      </c>
    </row>
    <row r="2764" spans="1:9" ht="15.6">
      <c r="A2764" s="70">
        <f>'Balance N'!I2767</f>
        <v>0</v>
      </c>
      <c r="B2764" s="71">
        <f>'Balance N'!J2767</f>
        <v>0</v>
      </c>
      <c r="C2764" s="72">
        <f>'Balance N'!K2767</f>
        <v>0</v>
      </c>
      <c r="D2764" s="72">
        <f>'Balance N'!L2767</f>
        <v>0</v>
      </c>
      <c r="E2764" s="72">
        <f>'Balance N'!M2767</f>
        <v>0</v>
      </c>
      <c r="F2764" s="72">
        <f>'Balance N'!N2767</f>
        <v>0</v>
      </c>
      <c r="G2764" s="72">
        <f>'Balance N'!O2767</f>
        <v>0</v>
      </c>
      <c r="H2764" s="72">
        <f>'Balance N'!P2767</f>
        <v>0</v>
      </c>
      <c r="I2764" s="74">
        <f t="shared" si="43"/>
        <v>0</v>
      </c>
    </row>
    <row r="2765" spans="1:9" ht="15.6">
      <c r="A2765" s="70">
        <f>'Balance N'!I2768</f>
        <v>0</v>
      </c>
      <c r="B2765" s="71">
        <f>'Balance N'!J2768</f>
        <v>0</v>
      </c>
      <c r="C2765" s="72">
        <f>'Balance N'!K2768</f>
        <v>0</v>
      </c>
      <c r="D2765" s="72">
        <f>'Balance N'!L2768</f>
        <v>0</v>
      </c>
      <c r="E2765" s="72">
        <f>'Balance N'!M2768</f>
        <v>0</v>
      </c>
      <c r="F2765" s="72">
        <f>'Balance N'!N2768</f>
        <v>0</v>
      </c>
      <c r="G2765" s="72">
        <f>'Balance N'!O2768</f>
        <v>0</v>
      </c>
      <c r="H2765" s="72">
        <f>'Balance N'!P2768</f>
        <v>0</v>
      </c>
      <c r="I2765" s="74">
        <f t="shared" si="43"/>
        <v>0</v>
      </c>
    </row>
    <row r="2766" spans="1:9" ht="15.6">
      <c r="A2766" s="70">
        <f>'Balance N'!I2769</f>
        <v>0</v>
      </c>
      <c r="B2766" s="71">
        <f>'Balance N'!J2769</f>
        <v>0</v>
      </c>
      <c r="C2766" s="72">
        <f>'Balance N'!K2769</f>
        <v>0</v>
      </c>
      <c r="D2766" s="72">
        <f>'Balance N'!L2769</f>
        <v>0</v>
      </c>
      <c r="E2766" s="72">
        <f>'Balance N'!M2769</f>
        <v>0</v>
      </c>
      <c r="F2766" s="72">
        <f>'Balance N'!N2769</f>
        <v>0</v>
      </c>
      <c r="G2766" s="72">
        <f>'Balance N'!O2769</f>
        <v>0</v>
      </c>
      <c r="H2766" s="72">
        <f>'Balance N'!P2769</f>
        <v>0</v>
      </c>
      <c r="I2766" s="74">
        <f t="shared" si="43"/>
        <v>0</v>
      </c>
    </row>
    <row r="2767" spans="1:9" ht="15.6">
      <c r="A2767" s="70">
        <f>'Balance N'!I2770</f>
        <v>0</v>
      </c>
      <c r="B2767" s="71">
        <f>'Balance N'!J2770</f>
        <v>0</v>
      </c>
      <c r="C2767" s="72">
        <f>'Balance N'!K2770</f>
        <v>0</v>
      </c>
      <c r="D2767" s="72">
        <f>'Balance N'!L2770</f>
        <v>0</v>
      </c>
      <c r="E2767" s="72">
        <f>'Balance N'!M2770</f>
        <v>0</v>
      </c>
      <c r="F2767" s="72">
        <f>'Balance N'!N2770</f>
        <v>0</v>
      </c>
      <c r="G2767" s="72">
        <f>'Balance N'!O2770</f>
        <v>0</v>
      </c>
      <c r="H2767" s="72">
        <f>'Balance N'!P2770</f>
        <v>0</v>
      </c>
      <c r="I2767" s="74">
        <f t="shared" si="43"/>
        <v>0</v>
      </c>
    </row>
    <row r="2768" spans="1:9" ht="15.6">
      <c r="A2768" s="70">
        <f>'Balance N'!I2771</f>
        <v>0</v>
      </c>
      <c r="B2768" s="71">
        <f>'Balance N'!J2771</f>
        <v>0</v>
      </c>
      <c r="C2768" s="72">
        <f>'Balance N'!K2771</f>
        <v>0</v>
      </c>
      <c r="D2768" s="72">
        <f>'Balance N'!L2771</f>
        <v>0</v>
      </c>
      <c r="E2768" s="72">
        <f>'Balance N'!M2771</f>
        <v>0</v>
      </c>
      <c r="F2768" s="72">
        <f>'Balance N'!N2771</f>
        <v>0</v>
      </c>
      <c r="G2768" s="72">
        <f>'Balance N'!O2771</f>
        <v>0</v>
      </c>
      <c r="H2768" s="72">
        <f>'Balance N'!P2771</f>
        <v>0</v>
      </c>
      <c r="I2768" s="74">
        <f t="shared" si="43"/>
        <v>0</v>
      </c>
    </row>
    <row r="2769" spans="1:9" ht="15.6">
      <c r="A2769" s="70">
        <f>'Balance N'!I2772</f>
        <v>0</v>
      </c>
      <c r="B2769" s="71">
        <f>'Balance N'!J2772</f>
        <v>0</v>
      </c>
      <c r="C2769" s="72">
        <f>'Balance N'!K2772</f>
        <v>0</v>
      </c>
      <c r="D2769" s="72">
        <f>'Balance N'!L2772</f>
        <v>0</v>
      </c>
      <c r="E2769" s="72">
        <f>'Balance N'!M2772</f>
        <v>0</v>
      </c>
      <c r="F2769" s="72">
        <f>'Balance N'!N2772</f>
        <v>0</v>
      </c>
      <c r="G2769" s="72">
        <f>'Balance N'!O2772</f>
        <v>0</v>
      </c>
      <c r="H2769" s="72">
        <f>'Balance N'!P2772</f>
        <v>0</v>
      </c>
      <c r="I2769" s="74">
        <f t="shared" si="43"/>
        <v>0</v>
      </c>
    </row>
    <row r="2770" spans="1:9" ht="15.6">
      <c r="A2770" s="70">
        <f>'Balance N'!I2773</f>
        <v>0</v>
      </c>
      <c r="B2770" s="71">
        <f>'Balance N'!J2773</f>
        <v>0</v>
      </c>
      <c r="C2770" s="72">
        <f>'Balance N'!K2773</f>
        <v>0</v>
      </c>
      <c r="D2770" s="72">
        <f>'Balance N'!L2773</f>
        <v>0</v>
      </c>
      <c r="E2770" s="72">
        <f>'Balance N'!M2773</f>
        <v>0</v>
      </c>
      <c r="F2770" s="72">
        <f>'Balance N'!N2773</f>
        <v>0</v>
      </c>
      <c r="G2770" s="72">
        <f>'Balance N'!O2773</f>
        <v>0</v>
      </c>
      <c r="H2770" s="72">
        <f>'Balance N'!P2773</f>
        <v>0</v>
      </c>
      <c r="I2770" s="74">
        <f t="shared" si="43"/>
        <v>0</v>
      </c>
    </row>
    <row r="2771" spans="1:9" ht="15.6">
      <c r="A2771" s="70">
        <f>'Balance N'!I2774</f>
        <v>0</v>
      </c>
      <c r="B2771" s="71">
        <f>'Balance N'!J2774</f>
        <v>0</v>
      </c>
      <c r="C2771" s="72">
        <f>'Balance N'!K2774</f>
        <v>0</v>
      </c>
      <c r="D2771" s="72">
        <f>'Balance N'!L2774</f>
        <v>0</v>
      </c>
      <c r="E2771" s="72">
        <f>'Balance N'!M2774</f>
        <v>0</v>
      </c>
      <c r="F2771" s="72">
        <f>'Balance N'!N2774</f>
        <v>0</v>
      </c>
      <c r="G2771" s="72">
        <f>'Balance N'!O2774</f>
        <v>0</v>
      </c>
      <c r="H2771" s="72">
        <f>'Balance N'!P2774</f>
        <v>0</v>
      </c>
      <c r="I2771" s="74">
        <f t="shared" si="43"/>
        <v>0</v>
      </c>
    </row>
    <row r="2772" spans="1:9" ht="15.6">
      <c r="A2772" s="70">
        <f>'Balance N'!I2775</f>
        <v>0</v>
      </c>
      <c r="B2772" s="71">
        <f>'Balance N'!J2775</f>
        <v>0</v>
      </c>
      <c r="C2772" s="72">
        <f>'Balance N'!K2775</f>
        <v>0</v>
      </c>
      <c r="D2772" s="72">
        <f>'Balance N'!L2775</f>
        <v>0</v>
      </c>
      <c r="E2772" s="72">
        <f>'Balance N'!M2775</f>
        <v>0</v>
      </c>
      <c r="F2772" s="72">
        <f>'Balance N'!N2775</f>
        <v>0</v>
      </c>
      <c r="G2772" s="72">
        <f>'Balance N'!O2775</f>
        <v>0</v>
      </c>
      <c r="H2772" s="72">
        <f>'Balance N'!P2775</f>
        <v>0</v>
      </c>
      <c r="I2772" s="74">
        <f t="shared" si="43"/>
        <v>0</v>
      </c>
    </row>
    <row r="2773" spans="1:9" ht="15.6">
      <c r="A2773" s="70">
        <f>'Balance N'!I2776</f>
        <v>0</v>
      </c>
      <c r="B2773" s="71">
        <f>'Balance N'!J2776</f>
        <v>0</v>
      </c>
      <c r="C2773" s="72">
        <f>'Balance N'!K2776</f>
        <v>0</v>
      </c>
      <c r="D2773" s="72">
        <f>'Balance N'!L2776</f>
        <v>0</v>
      </c>
      <c r="E2773" s="72">
        <f>'Balance N'!M2776</f>
        <v>0</v>
      </c>
      <c r="F2773" s="72">
        <f>'Balance N'!N2776</f>
        <v>0</v>
      </c>
      <c r="G2773" s="72">
        <f>'Balance N'!O2776</f>
        <v>0</v>
      </c>
      <c r="H2773" s="72">
        <f>'Balance N'!P2776</f>
        <v>0</v>
      </c>
      <c r="I2773" s="74">
        <f t="shared" si="43"/>
        <v>0</v>
      </c>
    </row>
    <row r="2774" spans="1:9" ht="15.6">
      <c r="A2774" s="70">
        <f>'Balance N'!I2777</f>
        <v>0</v>
      </c>
      <c r="B2774" s="71">
        <f>'Balance N'!J2777</f>
        <v>0</v>
      </c>
      <c r="C2774" s="72">
        <f>'Balance N'!K2777</f>
        <v>0</v>
      </c>
      <c r="D2774" s="72">
        <f>'Balance N'!L2777</f>
        <v>0</v>
      </c>
      <c r="E2774" s="72">
        <f>'Balance N'!M2777</f>
        <v>0</v>
      </c>
      <c r="F2774" s="72">
        <f>'Balance N'!N2777</f>
        <v>0</v>
      </c>
      <c r="G2774" s="72">
        <f>'Balance N'!O2777</f>
        <v>0</v>
      </c>
      <c r="H2774" s="72">
        <f>'Balance N'!P2777</f>
        <v>0</v>
      </c>
      <c r="I2774" s="74">
        <f t="shared" si="43"/>
        <v>0</v>
      </c>
    </row>
    <row r="2775" spans="1:9" ht="15.6">
      <c r="A2775" s="70">
        <f>'Balance N'!I2778</f>
        <v>0</v>
      </c>
      <c r="B2775" s="71">
        <f>'Balance N'!J2778</f>
        <v>0</v>
      </c>
      <c r="C2775" s="72">
        <f>'Balance N'!K2778</f>
        <v>0</v>
      </c>
      <c r="D2775" s="72">
        <f>'Balance N'!L2778</f>
        <v>0</v>
      </c>
      <c r="E2775" s="72">
        <f>'Balance N'!M2778</f>
        <v>0</v>
      </c>
      <c r="F2775" s="72">
        <f>'Balance N'!N2778</f>
        <v>0</v>
      </c>
      <c r="G2775" s="72">
        <f>'Balance N'!O2778</f>
        <v>0</v>
      </c>
      <c r="H2775" s="72">
        <f>'Balance N'!P2778</f>
        <v>0</v>
      </c>
      <c r="I2775" s="74">
        <f t="shared" si="43"/>
        <v>0</v>
      </c>
    </row>
    <row r="2776" spans="1:9" ht="15.6">
      <c r="A2776" s="70">
        <f>'Balance N'!I2779</f>
        <v>0</v>
      </c>
      <c r="B2776" s="71">
        <f>'Balance N'!J2779</f>
        <v>0</v>
      </c>
      <c r="C2776" s="72">
        <f>'Balance N'!K2779</f>
        <v>0</v>
      </c>
      <c r="D2776" s="72">
        <f>'Balance N'!L2779</f>
        <v>0</v>
      </c>
      <c r="E2776" s="72">
        <f>'Balance N'!M2779</f>
        <v>0</v>
      </c>
      <c r="F2776" s="72">
        <f>'Balance N'!N2779</f>
        <v>0</v>
      </c>
      <c r="G2776" s="72">
        <f>'Balance N'!O2779</f>
        <v>0</v>
      </c>
      <c r="H2776" s="72">
        <f>'Balance N'!P2779</f>
        <v>0</v>
      </c>
      <c r="I2776" s="74">
        <f t="shared" si="43"/>
        <v>0</v>
      </c>
    </row>
    <row r="2777" spans="1:9" ht="15.6">
      <c r="A2777" s="70">
        <f>'Balance N'!I2780</f>
        <v>0</v>
      </c>
      <c r="B2777" s="71">
        <f>'Balance N'!J2780</f>
        <v>0</v>
      </c>
      <c r="C2777" s="72">
        <f>'Balance N'!K2780</f>
        <v>0</v>
      </c>
      <c r="D2777" s="72">
        <f>'Balance N'!L2780</f>
        <v>0</v>
      </c>
      <c r="E2777" s="72">
        <f>'Balance N'!M2780</f>
        <v>0</v>
      </c>
      <c r="F2777" s="72">
        <f>'Balance N'!N2780</f>
        <v>0</v>
      </c>
      <c r="G2777" s="72">
        <f>'Balance N'!O2780</f>
        <v>0</v>
      </c>
      <c r="H2777" s="72">
        <f>'Balance N'!P2780</f>
        <v>0</v>
      </c>
      <c r="I2777" s="74">
        <f t="shared" si="43"/>
        <v>0</v>
      </c>
    </row>
    <row r="2778" spans="1:9" ht="15.6">
      <c r="A2778" s="70">
        <f>'Balance N'!I2781</f>
        <v>0</v>
      </c>
      <c r="B2778" s="71">
        <f>'Balance N'!J2781</f>
        <v>0</v>
      </c>
      <c r="C2778" s="72">
        <f>'Balance N'!K2781</f>
        <v>0</v>
      </c>
      <c r="D2778" s="72">
        <f>'Balance N'!L2781</f>
        <v>0</v>
      </c>
      <c r="E2778" s="72">
        <f>'Balance N'!M2781</f>
        <v>0</v>
      </c>
      <c r="F2778" s="72">
        <f>'Balance N'!N2781</f>
        <v>0</v>
      </c>
      <c r="G2778" s="72">
        <f>'Balance N'!O2781</f>
        <v>0</v>
      </c>
      <c r="H2778" s="72">
        <f>'Balance N'!P2781</f>
        <v>0</v>
      </c>
      <c r="I2778" s="74">
        <f t="shared" si="43"/>
        <v>0</v>
      </c>
    </row>
    <row r="2779" spans="1:9" ht="15.6">
      <c r="A2779" s="70">
        <f>'Balance N'!I2782</f>
        <v>0</v>
      </c>
      <c r="B2779" s="71">
        <f>'Balance N'!J2782</f>
        <v>0</v>
      </c>
      <c r="C2779" s="72">
        <f>'Balance N'!K2782</f>
        <v>0</v>
      </c>
      <c r="D2779" s="72">
        <f>'Balance N'!L2782</f>
        <v>0</v>
      </c>
      <c r="E2779" s="72">
        <f>'Balance N'!M2782</f>
        <v>0</v>
      </c>
      <c r="F2779" s="72">
        <f>'Balance N'!N2782</f>
        <v>0</v>
      </c>
      <c r="G2779" s="72">
        <f>'Balance N'!O2782</f>
        <v>0</v>
      </c>
      <c r="H2779" s="72">
        <f>'Balance N'!P2782</f>
        <v>0</v>
      </c>
      <c r="I2779" s="74">
        <f t="shared" si="43"/>
        <v>0</v>
      </c>
    </row>
    <row r="2780" spans="1:9" ht="15.6">
      <c r="A2780" s="70">
        <f>'Balance N'!I2783</f>
        <v>0</v>
      </c>
      <c r="B2780" s="71">
        <f>'Balance N'!J2783</f>
        <v>0</v>
      </c>
      <c r="C2780" s="72">
        <f>'Balance N'!K2783</f>
        <v>0</v>
      </c>
      <c r="D2780" s="72">
        <f>'Balance N'!L2783</f>
        <v>0</v>
      </c>
      <c r="E2780" s="72">
        <f>'Balance N'!M2783</f>
        <v>0</v>
      </c>
      <c r="F2780" s="72">
        <f>'Balance N'!N2783</f>
        <v>0</v>
      </c>
      <c r="G2780" s="72">
        <f>'Balance N'!O2783</f>
        <v>0</v>
      </c>
      <c r="H2780" s="72">
        <f>'Balance N'!P2783</f>
        <v>0</v>
      </c>
      <c r="I2780" s="74">
        <f t="shared" si="43"/>
        <v>0</v>
      </c>
    </row>
    <row r="2781" spans="1:9" ht="15.6">
      <c r="A2781" s="70">
        <f>'Balance N'!I2784</f>
        <v>0</v>
      </c>
      <c r="B2781" s="71">
        <f>'Balance N'!J2784</f>
        <v>0</v>
      </c>
      <c r="C2781" s="72">
        <f>'Balance N'!K2784</f>
        <v>0</v>
      </c>
      <c r="D2781" s="72">
        <f>'Balance N'!L2784</f>
        <v>0</v>
      </c>
      <c r="E2781" s="72">
        <f>'Balance N'!M2784</f>
        <v>0</v>
      </c>
      <c r="F2781" s="72">
        <f>'Balance N'!N2784</f>
        <v>0</v>
      </c>
      <c r="G2781" s="72">
        <f>'Balance N'!O2784</f>
        <v>0</v>
      </c>
      <c r="H2781" s="72">
        <f>'Balance N'!P2784</f>
        <v>0</v>
      </c>
      <c r="I2781" s="74">
        <f t="shared" si="43"/>
        <v>0</v>
      </c>
    </row>
    <row r="2782" spans="1:9" ht="15.6">
      <c r="A2782" s="70">
        <f>'Balance N'!I2785</f>
        <v>0</v>
      </c>
      <c r="B2782" s="71">
        <f>'Balance N'!J2785</f>
        <v>0</v>
      </c>
      <c r="C2782" s="72">
        <f>'Balance N'!K2785</f>
        <v>0</v>
      </c>
      <c r="D2782" s="72">
        <f>'Balance N'!L2785</f>
        <v>0</v>
      </c>
      <c r="E2782" s="72">
        <f>'Balance N'!M2785</f>
        <v>0</v>
      </c>
      <c r="F2782" s="72">
        <f>'Balance N'!N2785</f>
        <v>0</v>
      </c>
      <c r="G2782" s="72">
        <f>'Balance N'!O2785</f>
        <v>0</v>
      </c>
      <c r="H2782" s="72">
        <f>'Balance N'!P2785</f>
        <v>0</v>
      </c>
      <c r="I2782" s="74">
        <f t="shared" si="43"/>
        <v>0</v>
      </c>
    </row>
    <row r="2783" spans="1:9" ht="15.6">
      <c r="A2783" s="70">
        <f>'Balance N'!I2786</f>
        <v>0</v>
      </c>
      <c r="B2783" s="71">
        <f>'Balance N'!J2786</f>
        <v>0</v>
      </c>
      <c r="C2783" s="72">
        <f>'Balance N'!K2786</f>
        <v>0</v>
      </c>
      <c r="D2783" s="72">
        <f>'Balance N'!L2786</f>
        <v>0</v>
      </c>
      <c r="E2783" s="72">
        <f>'Balance N'!M2786</f>
        <v>0</v>
      </c>
      <c r="F2783" s="72">
        <f>'Balance N'!N2786</f>
        <v>0</v>
      </c>
      <c r="G2783" s="72">
        <f>'Balance N'!O2786</f>
        <v>0</v>
      </c>
      <c r="H2783" s="72">
        <f>'Balance N'!P2786</f>
        <v>0</v>
      </c>
      <c r="I2783" s="74">
        <f t="shared" si="43"/>
        <v>0</v>
      </c>
    </row>
    <row r="2784" spans="1:9" ht="15.6">
      <c r="A2784" s="70">
        <f>'Balance N'!I2787</f>
        <v>0</v>
      </c>
      <c r="B2784" s="71">
        <f>'Balance N'!J2787</f>
        <v>0</v>
      </c>
      <c r="C2784" s="72">
        <f>'Balance N'!K2787</f>
        <v>0</v>
      </c>
      <c r="D2784" s="72">
        <f>'Balance N'!L2787</f>
        <v>0</v>
      </c>
      <c r="E2784" s="72">
        <f>'Balance N'!M2787</f>
        <v>0</v>
      </c>
      <c r="F2784" s="72">
        <f>'Balance N'!N2787</f>
        <v>0</v>
      </c>
      <c r="G2784" s="72">
        <f>'Balance N'!O2787</f>
        <v>0</v>
      </c>
      <c r="H2784" s="72">
        <f>'Balance N'!P2787</f>
        <v>0</v>
      </c>
      <c r="I2784" s="74">
        <f t="shared" si="43"/>
        <v>0</v>
      </c>
    </row>
    <row r="2785" spans="1:9" ht="15.6">
      <c r="A2785" s="70">
        <f>'Balance N'!I2788</f>
        <v>0</v>
      </c>
      <c r="B2785" s="71">
        <f>'Balance N'!J2788</f>
        <v>0</v>
      </c>
      <c r="C2785" s="72">
        <f>'Balance N'!K2788</f>
        <v>0</v>
      </c>
      <c r="D2785" s="72">
        <f>'Balance N'!L2788</f>
        <v>0</v>
      </c>
      <c r="E2785" s="72">
        <f>'Balance N'!M2788</f>
        <v>0</v>
      </c>
      <c r="F2785" s="72">
        <f>'Balance N'!N2788</f>
        <v>0</v>
      </c>
      <c r="G2785" s="72">
        <f>'Balance N'!O2788</f>
        <v>0</v>
      </c>
      <c r="H2785" s="72">
        <f>'Balance N'!P2788</f>
        <v>0</v>
      </c>
      <c r="I2785" s="74">
        <f t="shared" si="43"/>
        <v>0</v>
      </c>
    </row>
    <row r="2786" spans="1:9" ht="15.6">
      <c r="A2786" s="70">
        <f>'Balance N'!I2789</f>
        <v>0</v>
      </c>
      <c r="B2786" s="71">
        <f>'Balance N'!J2789</f>
        <v>0</v>
      </c>
      <c r="C2786" s="72">
        <f>'Balance N'!K2789</f>
        <v>0</v>
      </c>
      <c r="D2786" s="72">
        <f>'Balance N'!L2789</f>
        <v>0</v>
      </c>
      <c r="E2786" s="72">
        <f>'Balance N'!M2789</f>
        <v>0</v>
      </c>
      <c r="F2786" s="72">
        <f>'Balance N'!N2789</f>
        <v>0</v>
      </c>
      <c r="G2786" s="72">
        <f>'Balance N'!O2789</f>
        <v>0</v>
      </c>
      <c r="H2786" s="72">
        <f>'Balance N'!P2789</f>
        <v>0</v>
      </c>
      <c r="I2786" s="74">
        <f t="shared" si="43"/>
        <v>0</v>
      </c>
    </row>
    <row r="2787" spans="1:9" ht="15.6">
      <c r="A2787" s="70">
        <f>'Balance N'!I2790</f>
        <v>0</v>
      </c>
      <c r="B2787" s="71">
        <f>'Balance N'!J2790</f>
        <v>0</v>
      </c>
      <c r="C2787" s="72">
        <f>'Balance N'!K2790</f>
        <v>0</v>
      </c>
      <c r="D2787" s="72">
        <f>'Balance N'!L2790</f>
        <v>0</v>
      </c>
      <c r="E2787" s="72">
        <f>'Balance N'!M2790</f>
        <v>0</v>
      </c>
      <c r="F2787" s="72">
        <f>'Balance N'!N2790</f>
        <v>0</v>
      </c>
      <c r="G2787" s="72">
        <f>'Balance N'!O2790</f>
        <v>0</v>
      </c>
      <c r="H2787" s="72">
        <f>'Balance N'!P2790</f>
        <v>0</v>
      </c>
      <c r="I2787" s="74">
        <f t="shared" si="43"/>
        <v>0</v>
      </c>
    </row>
    <row r="2788" spans="1:9" ht="15.6">
      <c r="A2788" s="70">
        <f>'Balance N'!I2791</f>
        <v>0</v>
      </c>
      <c r="B2788" s="71">
        <f>'Balance N'!J2791</f>
        <v>0</v>
      </c>
      <c r="C2788" s="72">
        <f>'Balance N'!K2791</f>
        <v>0</v>
      </c>
      <c r="D2788" s="72">
        <f>'Balance N'!L2791</f>
        <v>0</v>
      </c>
      <c r="E2788" s="72">
        <f>'Balance N'!M2791</f>
        <v>0</v>
      </c>
      <c r="F2788" s="72">
        <f>'Balance N'!N2791</f>
        <v>0</v>
      </c>
      <c r="G2788" s="72">
        <f>'Balance N'!O2791</f>
        <v>0</v>
      </c>
      <c r="H2788" s="72">
        <f>'Balance N'!P2791</f>
        <v>0</v>
      </c>
      <c r="I2788" s="74">
        <f t="shared" si="43"/>
        <v>0</v>
      </c>
    </row>
    <row r="2789" spans="1:9" ht="15.6">
      <c r="A2789" s="70">
        <f>'Balance N'!I2792</f>
        <v>0</v>
      </c>
      <c r="B2789" s="71">
        <f>'Balance N'!J2792</f>
        <v>0</v>
      </c>
      <c r="C2789" s="72">
        <f>'Balance N'!K2792</f>
        <v>0</v>
      </c>
      <c r="D2789" s="72">
        <f>'Balance N'!L2792</f>
        <v>0</v>
      </c>
      <c r="E2789" s="72">
        <f>'Balance N'!M2792</f>
        <v>0</v>
      </c>
      <c r="F2789" s="72">
        <f>'Balance N'!N2792</f>
        <v>0</v>
      </c>
      <c r="G2789" s="72">
        <f>'Balance N'!O2792</f>
        <v>0</v>
      </c>
      <c r="H2789" s="72">
        <f>'Balance N'!P2792</f>
        <v>0</v>
      </c>
      <c r="I2789" s="74">
        <f t="shared" si="43"/>
        <v>0</v>
      </c>
    </row>
    <row r="2790" spans="1:9" ht="15.6">
      <c r="A2790" s="70">
        <f>'Balance N'!I2793</f>
        <v>0</v>
      </c>
      <c r="B2790" s="71">
        <f>'Balance N'!J2793</f>
        <v>0</v>
      </c>
      <c r="C2790" s="72">
        <f>'Balance N'!K2793</f>
        <v>0</v>
      </c>
      <c r="D2790" s="72">
        <f>'Balance N'!L2793</f>
        <v>0</v>
      </c>
      <c r="E2790" s="72">
        <f>'Balance N'!M2793</f>
        <v>0</v>
      </c>
      <c r="F2790" s="72">
        <f>'Balance N'!N2793</f>
        <v>0</v>
      </c>
      <c r="G2790" s="72">
        <f>'Balance N'!O2793</f>
        <v>0</v>
      </c>
      <c r="H2790" s="72">
        <f>'Balance N'!P2793</f>
        <v>0</v>
      </c>
      <c r="I2790" s="74">
        <f t="shared" si="43"/>
        <v>0</v>
      </c>
    </row>
    <row r="2791" spans="1:9" ht="15.6">
      <c r="A2791" s="70">
        <f>'Balance N'!I2794</f>
        <v>0</v>
      </c>
      <c r="B2791" s="71">
        <f>'Balance N'!J2794</f>
        <v>0</v>
      </c>
      <c r="C2791" s="72">
        <f>'Balance N'!K2794</f>
        <v>0</v>
      </c>
      <c r="D2791" s="72">
        <f>'Balance N'!L2794</f>
        <v>0</v>
      </c>
      <c r="E2791" s="72">
        <f>'Balance N'!M2794</f>
        <v>0</v>
      </c>
      <c r="F2791" s="72">
        <f>'Balance N'!N2794</f>
        <v>0</v>
      </c>
      <c r="G2791" s="72">
        <f>'Balance N'!O2794</f>
        <v>0</v>
      </c>
      <c r="H2791" s="72">
        <f>'Balance N'!P2794</f>
        <v>0</v>
      </c>
      <c r="I2791" s="74">
        <f t="shared" si="43"/>
        <v>0</v>
      </c>
    </row>
    <row r="2792" spans="1:9" ht="15.6">
      <c r="A2792" s="70">
        <f>'Balance N'!I2795</f>
        <v>0</v>
      </c>
      <c r="B2792" s="71">
        <f>'Balance N'!J2795</f>
        <v>0</v>
      </c>
      <c r="C2792" s="72">
        <f>'Balance N'!K2795</f>
        <v>0</v>
      </c>
      <c r="D2792" s="72">
        <f>'Balance N'!L2795</f>
        <v>0</v>
      </c>
      <c r="E2792" s="72">
        <f>'Balance N'!M2795</f>
        <v>0</v>
      </c>
      <c r="F2792" s="72">
        <f>'Balance N'!N2795</f>
        <v>0</v>
      </c>
      <c r="G2792" s="72">
        <f>'Balance N'!O2795</f>
        <v>0</v>
      </c>
      <c r="H2792" s="72">
        <f>'Balance N'!P2795</f>
        <v>0</v>
      </c>
      <c r="I2792" s="74">
        <f t="shared" si="43"/>
        <v>0</v>
      </c>
    </row>
    <row r="2793" spans="1:9" ht="15.6">
      <c r="A2793" s="70">
        <f>'Balance N'!I2796</f>
        <v>0</v>
      </c>
      <c r="B2793" s="71">
        <f>'Balance N'!J2796</f>
        <v>0</v>
      </c>
      <c r="C2793" s="72">
        <f>'Balance N'!K2796</f>
        <v>0</v>
      </c>
      <c r="D2793" s="72">
        <f>'Balance N'!L2796</f>
        <v>0</v>
      </c>
      <c r="E2793" s="72">
        <f>'Balance N'!M2796</f>
        <v>0</v>
      </c>
      <c r="F2793" s="72">
        <f>'Balance N'!N2796</f>
        <v>0</v>
      </c>
      <c r="G2793" s="72">
        <f>'Balance N'!O2796</f>
        <v>0</v>
      </c>
      <c r="H2793" s="72">
        <f>'Balance N'!P2796</f>
        <v>0</v>
      </c>
      <c r="I2793" s="74">
        <f t="shared" si="43"/>
        <v>0</v>
      </c>
    </row>
    <row r="2794" spans="1:9" ht="15.6">
      <c r="A2794" s="70">
        <f>'Balance N'!I2797</f>
        <v>0</v>
      </c>
      <c r="B2794" s="71">
        <f>'Balance N'!J2797</f>
        <v>0</v>
      </c>
      <c r="C2794" s="72">
        <f>'Balance N'!K2797</f>
        <v>0</v>
      </c>
      <c r="D2794" s="72">
        <f>'Balance N'!L2797</f>
        <v>0</v>
      </c>
      <c r="E2794" s="72">
        <f>'Balance N'!M2797</f>
        <v>0</v>
      </c>
      <c r="F2794" s="72">
        <f>'Balance N'!N2797</f>
        <v>0</v>
      </c>
      <c r="G2794" s="72">
        <f>'Balance N'!O2797</f>
        <v>0</v>
      </c>
      <c r="H2794" s="72">
        <f>'Balance N'!P2797</f>
        <v>0</v>
      </c>
      <c r="I2794" s="74">
        <f t="shared" si="43"/>
        <v>0</v>
      </c>
    </row>
    <row r="2795" spans="1:9" ht="15.6">
      <c r="A2795" s="70">
        <f>'Balance N'!I2798</f>
        <v>0</v>
      </c>
      <c r="B2795" s="71">
        <f>'Balance N'!J2798</f>
        <v>0</v>
      </c>
      <c r="C2795" s="72">
        <f>'Balance N'!K2798</f>
        <v>0</v>
      </c>
      <c r="D2795" s="72">
        <f>'Balance N'!L2798</f>
        <v>0</v>
      </c>
      <c r="E2795" s="72">
        <f>'Balance N'!M2798</f>
        <v>0</v>
      </c>
      <c r="F2795" s="72">
        <f>'Balance N'!N2798</f>
        <v>0</v>
      </c>
      <c r="G2795" s="72">
        <f>'Balance N'!O2798</f>
        <v>0</v>
      </c>
      <c r="H2795" s="72">
        <f>'Balance N'!P2798</f>
        <v>0</v>
      </c>
      <c r="I2795" s="74">
        <f t="shared" si="43"/>
        <v>0</v>
      </c>
    </row>
    <row r="2796" spans="1:9" ht="15.6">
      <c r="A2796" s="70">
        <f>'Balance N'!I2799</f>
        <v>0</v>
      </c>
      <c r="B2796" s="71">
        <f>'Balance N'!J2799</f>
        <v>0</v>
      </c>
      <c r="C2796" s="72">
        <f>'Balance N'!K2799</f>
        <v>0</v>
      </c>
      <c r="D2796" s="72">
        <f>'Balance N'!L2799</f>
        <v>0</v>
      </c>
      <c r="E2796" s="72">
        <f>'Balance N'!M2799</f>
        <v>0</v>
      </c>
      <c r="F2796" s="72">
        <f>'Balance N'!N2799</f>
        <v>0</v>
      </c>
      <c r="G2796" s="72">
        <f>'Balance N'!O2799</f>
        <v>0</v>
      </c>
      <c r="H2796" s="72">
        <f>'Balance N'!P2799</f>
        <v>0</v>
      </c>
      <c r="I2796" s="74">
        <f t="shared" si="43"/>
        <v>0</v>
      </c>
    </row>
    <row r="2797" spans="1:9" ht="15.6">
      <c r="A2797" s="70">
        <f>'Balance N'!I2800</f>
        <v>0</v>
      </c>
      <c r="B2797" s="71">
        <f>'Balance N'!J2800</f>
        <v>0</v>
      </c>
      <c r="C2797" s="72">
        <f>'Balance N'!K2800</f>
        <v>0</v>
      </c>
      <c r="D2797" s="72">
        <f>'Balance N'!L2800</f>
        <v>0</v>
      </c>
      <c r="E2797" s="72">
        <f>'Balance N'!M2800</f>
        <v>0</v>
      </c>
      <c r="F2797" s="72">
        <f>'Balance N'!N2800</f>
        <v>0</v>
      </c>
      <c r="G2797" s="72">
        <f>'Balance N'!O2800</f>
        <v>0</v>
      </c>
      <c r="H2797" s="72">
        <f>'Balance N'!P2800</f>
        <v>0</v>
      </c>
      <c r="I2797" s="74">
        <f t="shared" si="43"/>
        <v>0</v>
      </c>
    </row>
    <row r="2798" spans="1:9" ht="15.6">
      <c r="A2798" s="70">
        <f>'Balance N'!I2801</f>
        <v>0</v>
      </c>
      <c r="B2798" s="71">
        <f>'Balance N'!J2801</f>
        <v>0</v>
      </c>
      <c r="C2798" s="72">
        <f>'Balance N'!K2801</f>
        <v>0</v>
      </c>
      <c r="D2798" s="72">
        <f>'Balance N'!L2801</f>
        <v>0</v>
      </c>
      <c r="E2798" s="72">
        <f>'Balance N'!M2801</f>
        <v>0</v>
      </c>
      <c r="F2798" s="72">
        <f>'Balance N'!N2801</f>
        <v>0</v>
      </c>
      <c r="G2798" s="72">
        <f>'Balance N'!O2801</f>
        <v>0</v>
      </c>
      <c r="H2798" s="72">
        <f>'Balance N'!P2801</f>
        <v>0</v>
      </c>
      <c r="I2798" s="74">
        <f t="shared" si="43"/>
        <v>0</v>
      </c>
    </row>
    <row r="2799" spans="1:9" ht="15.6">
      <c r="A2799" s="70">
        <f>'Balance N'!I2802</f>
        <v>0</v>
      </c>
      <c r="B2799" s="71">
        <f>'Balance N'!J2802</f>
        <v>0</v>
      </c>
      <c r="C2799" s="72">
        <f>'Balance N'!K2802</f>
        <v>0</v>
      </c>
      <c r="D2799" s="72">
        <f>'Balance N'!L2802</f>
        <v>0</v>
      </c>
      <c r="E2799" s="72">
        <f>'Balance N'!M2802</f>
        <v>0</v>
      </c>
      <c r="F2799" s="72">
        <f>'Balance N'!N2802</f>
        <v>0</v>
      </c>
      <c r="G2799" s="72">
        <f>'Balance N'!O2802</f>
        <v>0</v>
      </c>
      <c r="H2799" s="72">
        <f>'Balance N'!P2802</f>
        <v>0</v>
      </c>
      <c r="I2799" s="74">
        <f t="shared" si="43"/>
        <v>0</v>
      </c>
    </row>
    <row r="2800" spans="1:9" ht="15.6">
      <c r="A2800" s="70">
        <f>'Balance N'!I2803</f>
        <v>0</v>
      </c>
      <c r="B2800" s="71">
        <f>'Balance N'!J2803</f>
        <v>0</v>
      </c>
      <c r="C2800" s="72">
        <f>'Balance N'!K2803</f>
        <v>0</v>
      </c>
      <c r="D2800" s="72">
        <f>'Balance N'!L2803</f>
        <v>0</v>
      </c>
      <c r="E2800" s="72">
        <f>'Balance N'!M2803</f>
        <v>0</v>
      </c>
      <c r="F2800" s="72">
        <f>'Balance N'!N2803</f>
        <v>0</v>
      </c>
      <c r="G2800" s="72">
        <f>'Balance N'!O2803</f>
        <v>0</v>
      </c>
      <c r="H2800" s="72">
        <f>'Balance N'!P2803</f>
        <v>0</v>
      </c>
      <c r="I2800" s="74">
        <f t="shared" si="43"/>
        <v>0</v>
      </c>
    </row>
    <row r="2801" spans="1:9" ht="15.6">
      <c r="A2801" s="70">
        <f>'Balance N'!I2804</f>
        <v>0</v>
      </c>
      <c r="B2801" s="71">
        <f>'Balance N'!J2804</f>
        <v>0</v>
      </c>
      <c r="C2801" s="72">
        <f>'Balance N'!K2804</f>
        <v>0</v>
      </c>
      <c r="D2801" s="72">
        <f>'Balance N'!L2804</f>
        <v>0</v>
      </c>
      <c r="E2801" s="72">
        <f>'Balance N'!M2804</f>
        <v>0</v>
      </c>
      <c r="F2801" s="72">
        <f>'Balance N'!N2804</f>
        <v>0</v>
      </c>
      <c r="G2801" s="72">
        <f>'Balance N'!O2804</f>
        <v>0</v>
      </c>
      <c r="H2801" s="72">
        <f>'Balance N'!P2804</f>
        <v>0</v>
      </c>
      <c r="I2801" s="74">
        <f t="shared" si="43"/>
        <v>0</v>
      </c>
    </row>
    <row r="2802" spans="1:9" ht="15.6">
      <c r="A2802" s="70">
        <f>'Balance N'!I2805</f>
        <v>0</v>
      </c>
      <c r="B2802" s="71">
        <f>'Balance N'!J2805</f>
        <v>0</v>
      </c>
      <c r="C2802" s="72">
        <f>'Balance N'!K2805</f>
        <v>0</v>
      </c>
      <c r="D2802" s="72">
        <f>'Balance N'!L2805</f>
        <v>0</v>
      </c>
      <c r="E2802" s="72">
        <f>'Balance N'!M2805</f>
        <v>0</v>
      </c>
      <c r="F2802" s="72">
        <f>'Balance N'!N2805</f>
        <v>0</v>
      </c>
      <c r="G2802" s="72">
        <f>'Balance N'!O2805</f>
        <v>0</v>
      </c>
      <c r="H2802" s="72">
        <f>'Balance N'!P2805</f>
        <v>0</v>
      </c>
      <c r="I2802" s="74">
        <f t="shared" si="43"/>
        <v>0</v>
      </c>
    </row>
    <row r="2803" spans="1:9" ht="15.6">
      <c r="A2803" s="70">
        <f>'Balance N'!I2806</f>
        <v>0</v>
      </c>
      <c r="B2803" s="71">
        <f>'Balance N'!J2806</f>
        <v>0</v>
      </c>
      <c r="C2803" s="72">
        <f>'Balance N'!K2806</f>
        <v>0</v>
      </c>
      <c r="D2803" s="72">
        <f>'Balance N'!L2806</f>
        <v>0</v>
      </c>
      <c r="E2803" s="72">
        <f>'Balance N'!M2806</f>
        <v>0</v>
      </c>
      <c r="F2803" s="72">
        <f>'Balance N'!N2806</f>
        <v>0</v>
      </c>
      <c r="G2803" s="72">
        <f>'Balance N'!O2806</f>
        <v>0</v>
      </c>
      <c r="H2803" s="72">
        <f>'Balance N'!P2806</f>
        <v>0</v>
      </c>
      <c r="I2803" s="74">
        <f t="shared" si="43"/>
        <v>0</v>
      </c>
    </row>
    <row r="2804" spans="1:9" ht="15.6">
      <c r="A2804" s="70">
        <f>'Balance N'!I2807</f>
        <v>0</v>
      </c>
      <c r="B2804" s="71">
        <f>'Balance N'!J2807</f>
        <v>0</v>
      </c>
      <c r="C2804" s="72">
        <f>'Balance N'!K2807</f>
        <v>0</v>
      </c>
      <c r="D2804" s="72">
        <f>'Balance N'!L2807</f>
        <v>0</v>
      </c>
      <c r="E2804" s="72">
        <f>'Balance N'!M2807</f>
        <v>0</v>
      </c>
      <c r="F2804" s="72">
        <f>'Balance N'!N2807</f>
        <v>0</v>
      </c>
      <c r="G2804" s="72">
        <f>'Balance N'!O2807</f>
        <v>0</v>
      </c>
      <c r="H2804" s="72">
        <f>'Balance N'!P2807</f>
        <v>0</v>
      </c>
      <c r="I2804" s="74">
        <f t="shared" si="43"/>
        <v>0</v>
      </c>
    </row>
    <row r="2805" spans="1:9" ht="15.6">
      <c r="A2805" s="70">
        <f>'Balance N'!I2808</f>
        <v>0</v>
      </c>
      <c r="B2805" s="71">
        <f>'Balance N'!J2808</f>
        <v>0</v>
      </c>
      <c r="C2805" s="72">
        <f>'Balance N'!K2808</f>
        <v>0</v>
      </c>
      <c r="D2805" s="72">
        <f>'Balance N'!L2808</f>
        <v>0</v>
      </c>
      <c r="E2805" s="72">
        <f>'Balance N'!M2808</f>
        <v>0</v>
      </c>
      <c r="F2805" s="72">
        <f>'Balance N'!N2808</f>
        <v>0</v>
      </c>
      <c r="G2805" s="72">
        <f>'Balance N'!O2808</f>
        <v>0</v>
      </c>
      <c r="H2805" s="72">
        <f>'Balance N'!P2808</f>
        <v>0</v>
      </c>
      <c r="I2805" s="74">
        <f t="shared" si="43"/>
        <v>0</v>
      </c>
    </row>
    <row r="2806" spans="1:9" ht="15.6">
      <c r="A2806" s="70">
        <f>'Balance N'!I2809</f>
        <v>0</v>
      </c>
      <c r="B2806" s="71">
        <f>'Balance N'!J2809</f>
        <v>0</v>
      </c>
      <c r="C2806" s="72">
        <f>'Balance N'!K2809</f>
        <v>0</v>
      </c>
      <c r="D2806" s="72">
        <f>'Balance N'!L2809</f>
        <v>0</v>
      </c>
      <c r="E2806" s="72">
        <f>'Balance N'!M2809</f>
        <v>0</v>
      </c>
      <c r="F2806" s="72">
        <f>'Balance N'!N2809</f>
        <v>0</v>
      </c>
      <c r="G2806" s="72">
        <f>'Balance N'!O2809</f>
        <v>0</v>
      </c>
      <c r="H2806" s="72">
        <f>'Balance N'!P2809</f>
        <v>0</v>
      </c>
      <c r="I2806" s="74">
        <f t="shared" si="43"/>
        <v>0</v>
      </c>
    </row>
    <row r="2807" spans="1:9" ht="15.6">
      <c r="A2807" s="70">
        <f>'Balance N'!I2810</f>
        <v>0</v>
      </c>
      <c r="B2807" s="71">
        <f>'Balance N'!J2810</f>
        <v>0</v>
      </c>
      <c r="C2807" s="72">
        <f>'Balance N'!K2810</f>
        <v>0</v>
      </c>
      <c r="D2807" s="72">
        <f>'Balance N'!L2810</f>
        <v>0</v>
      </c>
      <c r="E2807" s="72">
        <f>'Balance N'!M2810</f>
        <v>0</v>
      </c>
      <c r="F2807" s="72">
        <f>'Balance N'!N2810</f>
        <v>0</v>
      </c>
      <c r="G2807" s="72">
        <f>'Balance N'!O2810</f>
        <v>0</v>
      </c>
      <c r="H2807" s="72">
        <f>'Balance N'!P2810</f>
        <v>0</v>
      </c>
      <c r="I2807" s="74">
        <f t="shared" si="43"/>
        <v>0</v>
      </c>
    </row>
    <row r="2808" spans="1:9" ht="15.6">
      <c r="A2808" s="70">
        <f>'Balance N'!I2811</f>
        <v>0</v>
      </c>
      <c r="B2808" s="71">
        <f>'Balance N'!J2811</f>
        <v>0</v>
      </c>
      <c r="C2808" s="72">
        <f>'Balance N'!K2811</f>
        <v>0</v>
      </c>
      <c r="D2808" s="72">
        <f>'Balance N'!L2811</f>
        <v>0</v>
      </c>
      <c r="E2808" s="72">
        <f>'Balance N'!M2811</f>
        <v>0</v>
      </c>
      <c r="F2808" s="72">
        <f>'Balance N'!N2811</f>
        <v>0</v>
      </c>
      <c r="G2808" s="72">
        <f>'Balance N'!O2811</f>
        <v>0</v>
      </c>
      <c r="H2808" s="72">
        <f>'Balance N'!P2811</f>
        <v>0</v>
      </c>
      <c r="I2808" s="74">
        <f t="shared" si="43"/>
        <v>0</v>
      </c>
    </row>
    <row r="2809" spans="1:9" ht="15.6">
      <c r="A2809" s="70">
        <f>'Balance N'!I2812</f>
        <v>0</v>
      </c>
      <c r="B2809" s="71">
        <f>'Balance N'!J2812</f>
        <v>0</v>
      </c>
      <c r="C2809" s="72">
        <f>'Balance N'!K2812</f>
        <v>0</v>
      </c>
      <c r="D2809" s="72">
        <f>'Balance N'!L2812</f>
        <v>0</v>
      </c>
      <c r="E2809" s="72">
        <f>'Balance N'!M2812</f>
        <v>0</v>
      </c>
      <c r="F2809" s="72">
        <f>'Balance N'!N2812</f>
        <v>0</v>
      </c>
      <c r="G2809" s="72">
        <f>'Balance N'!O2812</f>
        <v>0</v>
      </c>
      <c r="H2809" s="72">
        <f>'Balance N'!P2812</f>
        <v>0</v>
      </c>
      <c r="I2809" s="74">
        <f t="shared" si="43"/>
        <v>0</v>
      </c>
    </row>
    <row r="2810" spans="1:9" ht="15.6">
      <c r="A2810" s="70">
        <f>'Balance N'!I2813</f>
        <v>0</v>
      </c>
      <c r="B2810" s="71">
        <f>'Balance N'!J2813</f>
        <v>0</v>
      </c>
      <c r="C2810" s="72">
        <f>'Balance N'!K2813</f>
        <v>0</v>
      </c>
      <c r="D2810" s="72">
        <f>'Balance N'!L2813</f>
        <v>0</v>
      </c>
      <c r="E2810" s="72">
        <f>'Balance N'!M2813</f>
        <v>0</v>
      </c>
      <c r="F2810" s="72">
        <f>'Balance N'!N2813</f>
        <v>0</v>
      </c>
      <c r="G2810" s="72">
        <f>'Balance N'!O2813</f>
        <v>0</v>
      </c>
      <c r="H2810" s="72">
        <f>'Balance N'!P2813</f>
        <v>0</v>
      </c>
      <c r="I2810" s="74">
        <f t="shared" si="43"/>
        <v>0</v>
      </c>
    </row>
    <row r="2811" spans="1:9" ht="15.6">
      <c r="A2811" s="70">
        <f>'Balance N'!I2814</f>
        <v>0</v>
      </c>
      <c r="B2811" s="71">
        <f>'Balance N'!J2814</f>
        <v>0</v>
      </c>
      <c r="C2811" s="72">
        <f>'Balance N'!K2814</f>
        <v>0</v>
      </c>
      <c r="D2811" s="72">
        <f>'Balance N'!L2814</f>
        <v>0</v>
      </c>
      <c r="E2811" s="72">
        <f>'Balance N'!M2814</f>
        <v>0</v>
      </c>
      <c r="F2811" s="72">
        <f>'Balance N'!N2814</f>
        <v>0</v>
      </c>
      <c r="G2811" s="72">
        <f>'Balance N'!O2814</f>
        <v>0</v>
      </c>
      <c r="H2811" s="72">
        <f>'Balance N'!P2814</f>
        <v>0</v>
      </c>
      <c r="I2811" s="74">
        <f t="shared" si="43"/>
        <v>0</v>
      </c>
    </row>
    <row r="2812" spans="1:9" ht="15.6">
      <c r="A2812" s="70">
        <f>'Balance N'!I2815</f>
        <v>0</v>
      </c>
      <c r="B2812" s="71">
        <f>'Balance N'!J2815</f>
        <v>0</v>
      </c>
      <c r="C2812" s="72">
        <f>'Balance N'!K2815</f>
        <v>0</v>
      </c>
      <c r="D2812" s="72">
        <f>'Balance N'!L2815</f>
        <v>0</v>
      </c>
      <c r="E2812" s="72">
        <f>'Balance N'!M2815</f>
        <v>0</v>
      </c>
      <c r="F2812" s="72">
        <f>'Balance N'!N2815</f>
        <v>0</v>
      </c>
      <c r="G2812" s="72">
        <f>'Balance N'!O2815</f>
        <v>0</v>
      </c>
      <c r="H2812" s="72">
        <f>'Balance N'!P2815</f>
        <v>0</v>
      </c>
      <c r="I2812" s="74">
        <f t="shared" si="43"/>
        <v>0</v>
      </c>
    </row>
    <row r="2813" spans="1:9" ht="15.6">
      <c r="A2813" s="70">
        <f>'Balance N'!I2816</f>
        <v>0</v>
      </c>
      <c r="B2813" s="71">
        <f>'Balance N'!J2816</f>
        <v>0</v>
      </c>
      <c r="C2813" s="72">
        <f>'Balance N'!K2816</f>
        <v>0</v>
      </c>
      <c r="D2813" s="72">
        <f>'Balance N'!L2816</f>
        <v>0</v>
      </c>
      <c r="E2813" s="72">
        <f>'Balance N'!M2816</f>
        <v>0</v>
      </c>
      <c r="F2813" s="72">
        <f>'Balance N'!N2816</f>
        <v>0</v>
      </c>
      <c r="G2813" s="72">
        <f>'Balance N'!O2816</f>
        <v>0</v>
      </c>
      <c r="H2813" s="72">
        <f>'Balance N'!P2816</f>
        <v>0</v>
      </c>
      <c r="I2813" s="74">
        <f t="shared" si="43"/>
        <v>0</v>
      </c>
    </row>
    <row r="2814" spans="1:9" ht="15.6">
      <c r="A2814" s="70">
        <f>'Balance N'!I2817</f>
        <v>0</v>
      </c>
      <c r="B2814" s="71">
        <f>'Balance N'!J2817</f>
        <v>0</v>
      </c>
      <c r="C2814" s="72">
        <f>'Balance N'!K2817</f>
        <v>0</v>
      </c>
      <c r="D2814" s="72">
        <f>'Balance N'!L2817</f>
        <v>0</v>
      </c>
      <c r="E2814" s="72">
        <f>'Balance N'!M2817</f>
        <v>0</v>
      </c>
      <c r="F2814" s="72">
        <f>'Balance N'!N2817</f>
        <v>0</v>
      </c>
      <c r="G2814" s="72">
        <f>'Balance N'!O2817</f>
        <v>0</v>
      </c>
      <c r="H2814" s="72">
        <f>'Balance N'!P2817</f>
        <v>0</v>
      </c>
      <c r="I2814" s="74">
        <f t="shared" si="43"/>
        <v>0</v>
      </c>
    </row>
    <row r="2815" spans="1:9" ht="15.6">
      <c r="A2815" s="70">
        <f>'Balance N'!I2818</f>
        <v>0</v>
      </c>
      <c r="B2815" s="71">
        <f>'Balance N'!J2818</f>
        <v>0</v>
      </c>
      <c r="C2815" s="72">
        <f>'Balance N'!K2818</f>
        <v>0</v>
      </c>
      <c r="D2815" s="72">
        <f>'Balance N'!L2818</f>
        <v>0</v>
      </c>
      <c r="E2815" s="72">
        <f>'Balance N'!M2818</f>
        <v>0</v>
      </c>
      <c r="F2815" s="72">
        <f>'Balance N'!N2818</f>
        <v>0</v>
      </c>
      <c r="G2815" s="72">
        <f>'Balance N'!O2818</f>
        <v>0</v>
      </c>
      <c r="H2815" s="72">
        <f>'Balance N'!P2818</f>
        <v>0</v>
      </c>
      <c r="I2815" s="74">
        <f t="shared" si="43"/>
        <v>0</v>
      </c>
    </row>
    <row r="2816" spans="1:9" ht="15.6">
      <c r="A2816" s="70">
        <f>'Balance N'!I2819</f>
        <v>0</v>
      </c>
      <c r="B2816" s="71">
        <f>'Balance N'!J2819</f>
        <v>0</v>
      </c>
      <c r="C2816" s="72">
        <f>'Balance N'!K2819</f>
        <v>0</v>
      </c>
      <c r="D2816" s="72">
        <f>'Balance N'!L2819</f>
        <v>0</v>
      </c>
      <c r="E2816" s="72">
        <f>'Balance N'!M2819</f>
        <v>0</v>
      </c>
      <c r="F2816" s="72">
        <f>'Balance N'!N2819</f>
        <v>0</v>
      </c>
      <c r="G2816" s="72">
        <f>'Balance N'!O2819</f>
        <v>0</v>
      </c>
      <c r="H2816" s="72">
        <f>'Balance N'!P2819</f>
        <v>0</v>
      </c>
      <c r="I2816" s="74">
        <f t="shared" si="43"/>
        <v>0</v>
      </c>
    </row>
    <row r="2817" spans="1:9" ht="15.6">
      <c r="A2817" s="70">
        <f>'Balance N'!I2820</f>
        <v>0</v>
      </c>
      <c r="B2817" s="71">
        <f>'Balance N'!J2820</f>
        <v>0</v>
      </c>
      <c r="C2817" s="72">
        <f>'Balance N'!K2820</f>
        <v>0</v>
      </c>
      <c r="D2817" s="72">
        <f>'Balance N'!L2820</f>
        <v>0</v>
      </c>
      <c r="E2817" s="72">
        <f>'Balance N'!M2820</f>
        <v>0</v>
      </c>
      <c r="F2817" s="72">
        <f>'Balance N'!N2820</f>
        <v>0</v>
      </c>
      <c r="G2817" s="72">
        <f>'Balance N'!O2820</f>
        <v>0</v>
      </c>
      <c r="H2817" s="72">
        <f>'Balance N'!P2820</f>
        <v>0</v>
      </c>
      <c r="I2817" s="74">
        <f t="shared" si="43"/>
        <v>0</v>
      </c>
    </row>
    <row r="2818" spans="1:9" ht="15.6">
      <c r="A2818" s="70">
        <f>'Balance N'!I2821</f>
        <v>0</v>
      </c>
      <c r="B2818" s="71">
        <f>'Balance N'!J2821</f>
        <v>0</v>
      </c>
      <c r="C2818" s="72">
        <f>'Balance N'!K2821</f>
        <v>0</v>
      </c>
      <c r="D2818" s="72">
        <f>'Balance N'!L2821</f>
        <v>0</v>
      </c>
      <c r="E2818" s="72">
        <f>'Balance N'!M2821</f>
        <v>0</v>
      </c>
      <c r="F2818" s="72">
        <f>'Balance N'!N2821</f>
        <v>0</v>
      </c>
      <c r="G2818" s="72">
        <f>'Balance N'!O2821</f>
        <v>0</v>
      </c>
      <c r="H2818" s="72">
        <f>'Balance N'!P2821</f>
        <v>0</v>
      </c>
      <c r="I2818" s="74">
        <f t="shared" si="43"/>
        <v>0</v>
      </c>
    </row>
    <row r="2819" spans="1:9" ht="15.6">
      <c r="A2819" s="70">
        <f>'Balance N'!I2822</f>
        <v>0</v>
      </c>
      <c r="B2819" s="71">
        <f>'Balance N'!J2822</f>
        <v>0</v>
      </c>
      <c r="C2819" s="72">
        <f>'Balance N'!K2822</f>
        <v>0</v>
      </c>
      <c r="D2819" s="72">
        <f>'Balance N'!L2822</f>
        <v>0</v>
      </c>
      <c r="E2819" s="72">
        <f>'Balance N'!M2822</f>
        <v>0</v>
      </c>
      <c r="F2819" s="72">
        <f>'Balance N'!N2822</f>
        <v>0</v>
      </c>
      <c r="G2819" s="72">
        <f>'Balance N'!O2822</f>
        <v>0</v>
      </c>
      <c r="H2819" s="72">
        <f>'Balance N'!P2822</f>
        <v>0</v>
      </c>
      <c r="I2819" s="74">
        <f t="shared" ref="I2819:I2882" si="44">(C2819-D2819)+(E2819-F2819)-(G2819-H2819)</f>
        <v>0</v>
      </c>
    </row>
    <row r="2820" spans="1:9" ht="15.6">
      <c r="A2820" s="70">
        <f>'Balance N'!I2823</f>
        <v>0</v>
      </c>
      <c r="B2820" s="71">
        <f>'Balance N'!J2823</f>
        <v>0</v>
      </c>
      <c r="C2820" s="72">
        <f>'Balance N'!K2823</f>
        <v>0</v>
      </c>
      <c r="D2820" s="72">
        <f>'Balance N'!L2823</f>
        <v>0</v>
      </c>
      <c r="E2820" s="72">
        <f>'Balance N'!M2823</f>
        <v>0</v>
      </c>
      <c r="F2820" s="72">
        <f>'Balance N'!N2823</f>
        <v>0</v>
      </c>
      <c r="G2820" s="72">
        <f>'Balance N'!O2823</f>
        <v>0</v>
      </c>
      <c r="H2820" s="72">
        <f>'Balance N'!P2823</f>
        <v>0</v>
      </c>
      <c r="I2820" s="74">
        <f t="shared" si="44"/>
        <v>0</v>
      </c>
    </row>
    <row r="2821" spans="1:9" ht="15.6">
      <c r="A2821" s="70">
        <f>'Balance N'!I2824</f>
        <v>0</v>
      </c>
      <c r="B2821" s="71">
        <f>'Balance N'!J2824</f>
        <v>0</v>
      </c>
      <c r="C2821" s="72">
        <f>'Balance N'!K2824</f>
        <v>0</v>
      </c>
      <c r="D2821" s="72">
        <f>'Balance N'!L2824</f>
        <v>0</v>
      </c>
      <c r="E2821" s="72">
        <f>'Balance N'!M2824</f>
        <v>0</v>
      </c>
      <c r="F2821" s="72">
        <f>'Balance N'!N2824</f>
        <v>0</v>
      </c>
      <c r="G2821" s="72">
        <f>'Balance N'!O2824</f>
        <v>0</v>
      </c>
      <c r="H2821" s="72">
        <f>'Balance N'!P2824</f>
        <v>0</v>
      </c>
      <c r="I2821" s="74">
        <f t="shared" si="44"/>
        <v>0</v>
      </c>
    </row>
    <row r="2822" spans="1:9" ht="15.6">
      <c r="A2822" s="70">
        <f>'Balance N'!I2825</f>
        <v>0</v>
      </c>
      <c r="B2822" s="71">
        <f>'Balance N'!J2825</f>
        <v>0</v>
      </c>
      <c r="C2822" s="72">
        <f>'Balance N'!K2825</f>
        <v>0</v>
      </c>
      <c r="D2822" s="72">
        <f>'Balance N'!L2825</f>
        <v>0</v>
      </c>
      <c r="E2822" s="72">
        <f>'Balance N'!M2825</f>
        <v>0</v>
      </c>
      <c r="F2822" s="72">
        <f>'Balance N'!N2825</f>
        <v>0</v>
      </c>
      <c r="G2822" s="72">
        <f>'Balance N'!O2825</f>
        <v>0</v>
      </c>
      <c r="H2822" s="72">
        <f>'Balance N'!P2825</f>
        <v>0</v>
      </c>
      <c r="I2822" s="74">
        <f t="shared" si="44"/>
        <v>0</v>
      </c>
    </row>
    <row r="2823" spans="1:9" ht="15.6">
      <c r="A2823" s="70">
        <f>'Balance N'!I2826</f>
        <v>0</v>
      </c>
      <c r="B2823" s="71">
        <f>'Balance N'!J2826</f>
        <v>0</v>
      </c>
      <c r="C2823" s="72">
        <f>'Balance N'!K2826</f>
        <v>0</v>
      </c>
      <c r="D2823" s="72">
        <f>'Balance N'!L2826</f>
        <v>0</v>
      </c>
      <c r="E2823" s="72">
        <f>'Balance N'!M2826</f>
        <v>0</v>
      </c>
      <c r="F2823" s="72">
        <f>'Balance N'!N2826</f>
        <v>0</v>
      </c>
      <c r="G2823" s="72">
        <f>'Balance N'!O2826</f>
        <v>0</v>
      </c>
      <c r="H2823" s="72">
        <f>'Balance N'!P2826</f>
        <v>0</v>
      </c>
      <c r="I2823" s="74">
        <f t="shared" si="44"/>
        <v>0</v>
      </c>
    </row>
    <row r="2824" spans="1:9" ht="15.6">
      <c r="A2824" s="70">
        <f>'Balance N'!I2827</f>
        <v>0</v>
      </c>
      <c r="B2824" s="71">
        <f>'Balance N'!J2827</f>
        <v>0</v>
      </c>
      <c r="C2824" s="72">
        <f>'Balance N'!K2827</f>
        <v>0</v>
      </c>
      <c r="D2824" s="72">
        <f>'Balance N'!L2827</f>
        <v>0</v>
      </c>
      <c r="E2824" s="72">
        <f>'Balance N'!M2827</f>
        <v>0</v>
      </c>
      <c r="F2824" s="72">
        <f>'Balance N'!N2827</f>
        <v>0</v>
      </c>
      <c r="G2824" s="72">
        <f>'Balance N'!O2827</f>
        <v>0</v>
      </c>
      <c r="H2824" s="72">
        <f>'Balance N'!P2827</f>
        <v>0</v>
      </c>
      <c r="I2824" s="74">
        <f t="shared" si="44"/>
        <v>0</v>
      </c>
    </row>
    <row r="2825" spans="1:9" ht="15.6">
      <c r="A2825" s="70">
        <f>'Balance N'!I2828</f>
        <v>0</v>
      </c>
      <c r="B2825" s="71">
        <f>'Balance N'!J2828</f>
        <v>0</v>
      </c>
      <c r="C2825" s="72">
        <f>'Balance N'!K2828</f>
        <v>0</v>
      </c>
      <c r="D2825" s="72">
        <f>'Balance N'!L2828</f>
        <v>0</v>
      </c>
      <c r="E2825" s="72">
        <f>'Balance N'!M2828</f>
        <v>0</v>
      </c>
      <c r="F2825" s="72">
        <f>'Balance N'!N2828</f>
        <v>0</v>
      </c>
      <c r="G2825" s="72">
        <f>'Balance N'!O2828</f>
        <v>0</v>
      </c>
      <c r="H2825" s="72">
        <f>'Balance N'!P2828</f>
        <v>0</v>
      </c>
      <c r="I2825" s="74">
        <f t="shared" si="44"/>
        <v>0</v>
      </c>
    </row>
    <row r="2826" spans="1:9" ht="15.6">
      <c r="A2826" s="70">
        <f>'Balance N'!I2829</f>
        <v>0</v>
      </c>
      <c r="B2826" s="71">
        <f>'Balance N'!J2829</f>
        <v>0</v>
      </c>
      <c r="C2826" s="72">
        <f>'Balance N'!K2829</f>
        <v>0</v>
      </c>
      <c r="D2826" s="72">
        <f>'Balance N'!L2829</f>
        <v>0</v>
      </c>
      <c r="E2826" s="72">
        <f>'Balance N'!M2829</f>
        <v>0</v>
      </c>
      <c r="F2826" s="72">
        <f>'Balance N'!N2829</f>
        <v>0</v>
      </c>
      <c r="G2826" s="72">
        <f>'Balance N'!O2829</f>
        <v>0</v>
      </c>
      <c r="H2826" s="72">
        <f>'Balance N'!P2829</f>
        <v>0</v>
      </c>
      <c r="I2826" s="74">
        <f t="shared" si="44"/>
        <v>0</v>
      </c>
    </row>
    <row r="2827" spans="1:9" ht="15.6">
      <c r="A2827" s="70">
        <f>'Balance N'!I2830</f>
        <v>0</v>
      </c>
      <c r="B2827" s="71">
        <f>'Balance N'!J2830</f>
        <v>0</v>
      </c>
      <c r="C2827" s="72">
        <f>'Balance N'!K2830</f>
        <v>0</v>
      </c>
      <c r="D2827" s="72">
        <f>'Balance N'!L2830</f>
        <v>0</v>
      </c>
      <c r="E2827" s="72">
        <f>'Balance N'!M2830</f>
        <v>0</v>
      </c>
      <c r="F2827" s="72">
        <f>'Balance N'!N2830</f>
        <v>0</v>
      </c>
      <c r="G2827" s="72">
        <f>'Balance N'!O2830</f>
        <v>0</v>
      </c>
      <c r="H2827" s="72">
        <f>'Balance N'!P2830</f>
        <v>0</v>
      </c>
      <c r="I2827" s="74">
        <f t="shared" si="44"/>
        <v>0</v>
      </c>
    </row>
    <row r="2828" spans="1:9" ht="15.6">
      <c r="A2828" s="70">
        <f>'Balance N'!I2831</f>
        <v>0</v>
      </c>
      <c r="B2828" s="71">
        <f>'Balance N'!J2831</f>
        <v>0</v>
      </c>
      <c r="C2828" s="72">
        <f>'Balance N'!K2831</f>
        <v>0</v>
      </c>
      <c r="D2828" s="72">
        <f>'Balance N'!L2831</f>
        <v>0</v>
      </c>
      <c r="E2828" s="72">
        <f>'Balance N'!M2831</f>
        <v>0</v>
      </c>
      <c r="F2828" s="72">
        <f>'Balance N'!N2831</f>
        <v>0</v>
      </c>
      <c r="G2828" s="72">
        <f>'Balance N'!O2831</f>
        <v>0</v>
      </c>
      <c r="H2828" s="72">
        <f>'Balance N'!P2831</f>
        <v>0</v>
      </c>
      <c r="I2828" s="74">
        <f t="shared" si="44"/>
        <v>0</v>
      </c>
    </row>
    <row r="2829" spans="1:9" ht="15.6">
      <c r="A2829" s="70">
        <f>'Balance N'!I2832</f>
        <v>0</v>
      </c>
      <c r="B2829" s="71">
        <f>'Balance N'!J2832</f>
        <v>0</v>
      </c>
      <c r="C2829" s="72">
        <f>'Balance N'!K2832</f>
        <v>0</v>
      </c>
      <c r="D2829" s="72">
        <f>'Balance N'!L2832</f>
        <v>0</v>
      </c>
      <c r="E2829" s="72">
        <f>'Balance N'!M2832</f>
        <v>0</v>
      </c>
      <c r="F2829" s="72">
        <f>'Balance N'!N2832</f>
        <v>0</v>
      </c>
      <c r="G2829" s="72">
        <f>'Balance N'!O2832</f>
        <v>0</v>
      </c>
      <c r="H2829" s="72">
        <f>'Balance N'!P2832</f>
        <v>0</v>
      </c>
      <c r="I2829" s="74">
        <f t="shared" si="44"/>
        <v>0</v>
      </c>
    </row>
    <row r="2830" spans="1:9" ht="15.6">
      <c r="A2830" s="70">
        <f>'Balance N'!I2833</f>
        <v>0</v>
      </c>
      <c r="B2830" s="71">
        <f>'Balance N'!J2833</f>
        <v>0</v>
      </c>
      <c r="C2830" s="72">
        <f>'Balance N'!K2833</f>
        <v>0</v>
      </c>
      <c r="D2830" s="72">
        <f>'Balance N'!L2833</f>
        <v>0</v>
      </c>
      <c r="E2830" s="72">
        <f>'Balance N'!M2833</f>
        <v>0</v>
      </c>
      <c r="F2830" s="72">
        <f>'Balance N'!N2833</f>
        <v>0</v>
      </c>
      <c r="G2830" s="72">
        <f>'Balance N'!O2833</f>
        <v>0</v>
      </c>
      <c r="H2830" s="72">
        <f>'Balance N'!P2833</f>
        <v>0</v>
      </c>
      <c r="I2830" s="74">
        <f t="shared" si="44"/>
        <v>0</v>
      </c>
    </row>
    <row r="2831" spans="1:9" ht="15.6">
      <c r="A2831" s="70">
        <f>'Balance N'!I2834</f>
        <v>0</v>
      </c>
      <c r="B2831" s="71">
        <f>'Balance N'!J2834</f>
        <v>0</v>
      </c>
      <c r="C2831" s="72">
        <f>'Balance N'!K2834</f>
        <v>0</v>
      </c>
      <c r="D2831" s="72">
        <f>'Balance N'!L2834</f>
        <v>0</v>
      </c>
      <c r="E2831" s="72">
        <f>'Balance N'!M2834</f>
        <v>0</v>
      </c>
      <c r="F2831" s="72">
        <f>'Balance N'!N2834</f>
        <v>0</v>
      </c>
      <c r="G2831" s="72">
        <f>'Balance N'!O2834</f>
        <v>0</v>
      </c>
      <c r="H2831" s="72">
        <f>'Balance N'!P2834</f>
        <v>0</v>
      </c>
      <c r="I2831" s="74">
        <f t="shared" si="44"/>
        <v>0</v>
      </c>
    </row>
    <row r="2832" spans="1:9" ht="15.6">
      <c r="A2832" s="70">
        <f>'Balance N'!I2835</f>
        <v>0</v>
      </c>
      <c r="B2832" s="71">
        <f>'Balance N'!J2835</f>
        <v>0</v>
      </c>
      <c r="C2832" s="72">
        <f>'Balance N'!K2835</f>
        <v>0</v>
      </c>
      <c r="D2832" s="72">
        <f>'Balance N'!L2835</f>
        <v>0</v>
      </c>
      <c r="E2832" s="72">
        <f>'Balance N'!M2835</f>
        <v>0</v>
      </c>
      <c r="F2832" s="72">
        <f>'Balance N'!N2835</f>
        <v>0</v>
      </c>
      <c r="G2832" s="72">
        <f>'Balance N'!O2835</f>
        <v>0</v>
      </c>
      <c r="H2832" s="72">
        <f>'Balance N'!P2835</f>
        <v>0</v>
      </c>
      <c r="I2832" s="74">
        <f t="shared" si="44"/>
        <v>0</v>
      </c>
    </row>
    <row r="2833" spans="1:9" ht="15.6">
      <c r="A2833" s="70">
        <f>'Balance N'!I2836</f>
        <v>0</v>
      </c>
      <c r="B2833" s="71">
        <f>'Balance N'!J2836</f>
        <v>0</v>
      </c>
      <c r="C2833" s="72">
        <f>'Balance N'!K2836</f>
        <v>0</v>
      </c>
      <c r="D2833" s="72">
        <f>'Balance N'!L2836</f>
        <v>0</v>
      </c>
      <c r="E2833" s="72">
        <f>'Balance N'!M2836</f>
        <v>0</v>
      </c>
      <c r="F2833" s="72">
        <f>'Balance N'!N2836</f>
        <v>0</v>
      </c>
      <c r="G2833" s="72">
        <f>'Balance N'!O2836</f>
        <v>0</v>
      </c>
      <c r="H2833" s="72">
        <f>'Balance N'!P2836</f>
        <v>0</v>
      </c>
      <c r="I2833" s="74">
        <f t="shared" si="44"/>
        <v>0</v>
      </c>
    </row>
    <row r="2834" spans="1:9" ht="15.6">
      <c r="A2834" s="70">
        <f>'Balance N'!I2837</f>
        <v>0</v>
      </c>
      <c r="B2834" s="71">
        <f>'Balance N'!J2837</f>
        <v>0</v>
      </c>
      <c r="C2834" s="72">
        <f>'Balance N'!K2837</f>
        <v>0</v>
      </c>
      <c r="D2834" s="72">
        <f>'Balance N'!L2837</f>
        <v>0</v>
      </c>
      <c r="E2834" s="72">
        <f>'Balance N'!M2837</f>
        <v>0</v>
      </c>
      <c r="F2834" s="72">
        <f>'Balance N'!N2837</f>
        <v>0</v>
      </c>
      <c r="G2834" s="72">
        <f>'Balance N'!O2837</f>
        <v>0</v>
      </c>
      <c r="H2834" s="72">
        <f>'Balance N'!P2837</f>
        <v>0</v>
      </c>
      <c r="I2834" s="74">
        <f t="shared" si="44"/>
        <v>0</v>
      </c>
    </row>
    <row r="2835" spans="1:9" ht="15.6">
      <c r="A2835" s="70">
        <f>'Balance N'!I2838</f>
        <v>0</v>
      </c>
      <c r="B2835" s="71">
        <f>'Balance N'!J2838</f>
        <v>0</v>
      </c>
      <c r="C2835" s="72">
        <f>'Balance N'!K2838</f>
        <v>0</v>
      </c>
      <c r="D2835" s="72">
        <f>'Balance N'!L2838</f>
        <v>0</v>
      </c>
      <c r="E2835" s="72">
        <f>'Balance N'!M2838</f>
        <v>0</v>
      </c>
      <c r="F2835" s="72">
        <f>'Balance N'!N2838</f>
        <v>0</v>
      </c>
      <c r="G2835" s="72">
        <f>'Balance N'!O2838</f>
        <v>0</v>
      </c>
      <c r="H2835" s="72">
        <f>'Balance N'!P2838</f>
        <v>0</v>
      </c>
      <c r="I2835" s="74">
        <f t="shared" si="44"/>
        <v>0</v>
      </c>
    </row>
    <row r="2836" spans="1:9" ht="15.6">
      <c r="A2836" s="70">
        <f>'Balance N'!I2839</f>
        <v>0</v>
      </c>
      <c r="B2836" s="71">
        <f>'Balance N'!J2839</f>
        <v>0</v>
      </c>
      <c r="C2836" s="72">
        <f>'Balance N'!K2839</f>
        <v>0</v>
      </c>
      <c r="D2836" s="72">
        <f>'Balance N'!L2839</f>
        <v>0</v>
      </c>
      <c r="E2836" s="72">
        <f>'Balance N'!M2839</f>
        <v>0</v>
      </c>
      <c r="F2836" s="72">
        <f>'Balance N'!N2839</f>
        <v>0</v>
      </c>
      <c r="G2836" s="72">
        <f>'Balance N'!O2839</f>
        <v>0</v>
      </c>
      <c r="H2836" s="72">
        <f>'Balance N'!P2839</f>
        <v>0</v>
      </c>
      <c r="I2836" s="74">
        <f t="shared" si="44"/>
        <v>0</v>
      </c>
    </row>
    <row r="2837" spans="1:9" ht="15.6">
      <c r="A2837" s="70">
        <f>'Balance N'!I2840</f>
        <v>0</v>
      </c>
      <c r="B2837" s="71">
        <f>'Balance N'!J2840</f>
        <v>0</v>
      </c>
      <c r="C2837" s="72">
        <f>'Balance N'!K2840</f>
        <v>0</v>
      </c>
      <c r="D2837" s="72">
        <f>'Balance N'!L2840</f>
        <v>0</v>
      </c>
      <c r="E2837" s="72">
        <f>'Balance N'!M2840</f>
        <v>0</v>
      </c>
      <c r="F2837" s="72">
        <f>'Balance N'!N2840</f>
        <v>0</v>
      </c>
      <c r="G2837" s="72">
        <f>'Balance N'!O2840</f>
        <v>0</v>
      </c>
      <c r="H2837" s="72">
        <f>'Balance N'!P2840</f>
        <v>0</v>
      </c>
      <c r="I2837" s="74">
        <f t="shared" si="44"/>
        <v>0</v>
      </c>
    </row>
    <row r="2838" spans="1:9" ht="15.6">
      <c r="A2838" s="70">
        <f>'Balance N'!I2841</f>
        <v>0</v>
      </c>
      <c r="B2838" s="71">
        <f>'Balance N'!J2841</f>
        <v>0</v>
      </c>
      <c r="C2838" s="72">
        <f>'Balance N'!K2841</f>
        <v>0</v>
      </c>
      <c r="D2838" s="72">
        <f>'Balance N'!L2841</f>
        <v>0</v>
      </c>
      <c r="E2838" s="72">
        <f>'Balance N'!M2841</f>
        <v>0</v>
      </c>
      <c r="F2838" s="72">
        <f>'Balance N'!N2841</f>
        <v>0</v>
      </c>
      <c r="G2838" s="72">
        <f>'Balance N'!O2841</f>
        <v>0</v>
      </c>
      <c r="H2838" s="72">
        <f>'Balance N'!P2841</f>
        <v>0</v>
      </c>
      <c r="I2838" s="74">
        <f t="shared" si="44"/>
        <v>0</v>
      </c>
    </row>
    <row r="2839" spans="1:9" ht="15.6">
      <c r="A2839" s="70">
        <f>'Balance N'!I2842</f>
        <v>0</v>
      </c>
      <c r="B2839" s="71">
        <f>'Balance N'!J2842</f>
        <v>0</v>
      </c>
      <c r="C2839" s="72">
        <f>'Balance N'!K2842</f>
        <v>0</v>
      </c>
      <c r="D2839" s="72">
        <f>'Balance N'!L2842</f>
        <v>0</v>
      </c>
      <c r="E2839" s="72">
        <f>'Balance N'!M2842</f>
        <v>0</v>
      </c>
      <c r="F2839" s="72">
        <f>'Balance N'!N2842</f>
        <v>0</v>
      </c>
      <c r="G2839" s="72">
        <f>'Balance N'!O2842</f>
        <v>0</v>
      </c>
      <c r="H2839" s="72">
        <f>'Balance N'!P2842</f>
        <v>0</v>
      </c>
      <c r="I2839" s="74">
        <f t="shared" si="44"/>
        <v>0</v>
      </c>
    </row>
    <row r="2840" spans="1:9" ht="15.6">
      <c r="A2840" s="70">
        <f>'Balance N'!I2843</f>
        <v>0</v>
      </c>
      <c r="B2840" s="71">
        <f>'Balance N'!J2843</f>
        <v>0</v>
      </c>
      <c r="C2840" s="72">
        <f>'Balance N'!K2843</f>
        <v>0</v>
      </c>
      <c r="D2840" s="72">
        <f>'Balance N'!L2843</f>
        <v>0</v>
      </c>
      <c r="E2840" s="72">
        <f>'Balance N'!M2843</f>
        <v>0</v>
      </c>
      <c r="F2840" s="72">
        <f>'Balance N'!N2843</f>
        <v>0</v>
      </c>
      <c r="G2840" s="72">
        <f>'Balance N'!O2843</f>
        <v>0</v>
      </c>
      <c r="H2840" s="72">
        <f>'Balance N'!P2843</f>
        <v>0</v>
      </c>
      <c r="I2840" s="74">
        <f t="shared" si="44"/>
        <v>0</v>
      </c>
    </row>
    <row r="2841" spans="1:9" ht="15.6">
      <c r="A2841" s="70">
        <f>'Balance N'!I2844</f>
        <v>0</v>
      </c>
      <c r="B2841" s="71">
        <f>'Balance N'!J2844</f>
        <v>0</v>
      </c>
      <c r="C2841" s="72">
        <f>'Balance N'!K2844</f>
        <v>0</v>
      </c>
      <c r="D2841" s="72">
        <f>'Balance N'!L2844</f>
        <v>0</v>
      </c>
      <c r="E2841" s="72">
        <f>'Balance N'!M2844</f>
        <v>0</v>
      </c>
      <c r="F2841" s="72">
        <f>'Balance N'!N2844</f>
        <v>0</v>
      </c>
      <c r="G2841" s="72">
        <f>'Balance N'!O2844</f>
        <v>0</v>
      </c>
      <c r="H2841" s="72">
        <f>'Balance N'!P2844</f>
        <v>0</v>
      </c>
      <c r="I2841" s="74">
        <f t="shared" si="44"/>
        <v>0</v>
      </c>
    </row>
    <row r="2842" spans="1:9" ht="15.6">
      <c r="A2842" s="70">
        <f>'Balance N'!I2845</f>
        <v>0</v>
      </c>
      <c r="B2842" s="71">
        <f>'Balance N'!J2845</f>
        <v>0</v>
      </c>
      <c r="C2842" s="72">
        <f>'Balance N'!K2845</f>
        <v>0</v>
      </c>
      <c r="D2842" s="72">
        <f>'Balance N'!L2845</f>
        <v>0</v>
      </c>
      <c r="E2842" s="72">
        <f>'Balance N'!M2845</f>
        <v>0</v>
      </c>
      <c r="F2842" s="72">
        <f>'Balance N'!N2845</f>
        <v>0</v>
      </c>
      <c r="G2842" s="72">
        <f>'Balance N'!O2845</f>
        <v>0</v>
      </c>
      <c r="H2842" s="72">
        <f>'Balance N'!P2845</f>
        <v>0</v>
      </c>
      <c r="I2842" s="74">
        <f t="shared" si="44"/>
        <v>0</v>
      </c>
    </row>
    <row r="2843" spans="1:9" ht="15.6">
      <c r="A2843" s="70">
        <f>'Balance N'!I2846</f>
        <v>0</v>
      </c>
      <c r="B2843" s="71">
        <f>'Balance N'!J2846</f>
        <v>0</v>
      </c>
      <c r="C2843" s="72">
        <f>'Balance N'!K2846</f>
        <v>0</v>
      </c>
      <c r="D2843" s="72">
        <f>'Balance N'!L2846</f>
        <v>0</v>
      </c>
      <c r="E2843" s="72">
        <f>'Balance N'!M2846</f>
        <v>0</v>
      </c>
      <c r="F2843" s="72">
        <f>'Balance N'!N2846</f>
        <v>0</v>
      </c>
      <c r="G2843" s="72">
        <f>'Balance N'!O2846</f>
        <v>0</v>
      </c>
      <c r="H2843" s="72">
        <f>'Balance N'!P2846</f>
        <v>0</v>
      </c>
      <c r="I2843" s="74">
        <f t="shared" si="44"/>
        <v>0</v>
      </c>
    </row>
    <row r="2844" spans="1:9" ht="15.6">
      <c r="A2844" s="70">
        <f>'Balance N'!I2847</f>
        <v>0</v>
      </c>
      <c r="B2844" s="71">
        <f>'Balance N'!J2847</f>
        <v>0</v>
      </c>
      <c r="C2844" s="72">
        <f>'Balance N'!K2847</f>
        <v>0</v>
      </c>
      <c r="D2844" s="72">
        <f>'Balance N'!L2847</f>
        <v>0</v>
      </c>
      <c r="E2844" s="72">
        <f>'Balance N'!M2847</f>
        <v>0</v>
      </c>
      <c r="F2844" s="72">
        <f>'Balance N'!N2847</f>
        <v>0</v>
      </c>
      <c r="G2844" s="72">
        <f>'Balance N'!O2847</f>
        <v>0</v>
      </c>
      <c r="H2844" s="72">
        <f>'Balance N'!P2847</f>
        <v>0</v>
      </c>
      <c r="I2844" s="74">
        <f t="shared" si="44"/>
        <v>0</v>
      </c>
    </row>
    <row r="2845" spans="1:9" ht="15.6">
      <c r="A2845" s="70">
        <f>'Balance N'!I2848</f>
        <v>0</v>
      </c>
      <c r="B2845" s="71">
        <f>'Balance N'!J2848</f>
        <v>0</v>
      </c>
      <c r="C2845" s="72">
        <f>'Balance N'!K2848</f>
        <v>0</v>
      </c>
      <c r="D2845" s="72">
        <f>'Balance N'!L2848</f>
        <v>0</v>
      </c>
      <c r="E2845" s="72">
        <f>'Balance N'!M2848</f>
        <v>0</v>
      </c>
      <c r="F2845" s="72">
        <f>'Balance N'!N2848</f>
        <v>0</v>
      </c>
      <c r="G2845" s="72">
        <f>'Balance N'!O2848</f>
        <v>0</v>
      </c>
      <c r="H2845" s="72">
        <f>'Balance N'!P2848</f>
        <v>0</v>
      </c>
      <c r="I2845" s="74">
        <f t="shared" si="44"/>
        <v>0</v>
      </c>
    </row>
    <row r="2846" spans="1:9" ht="15.6">
      <c r="A2846" s="70">
        <f>'Balance N'!I2849</f>
        <v>0</v>
      </c>
      <c r="B2846" s="71">
        <f>'Balance N'!J2849</f>
        <v>0</v>
      </c>
      <c r="C2846" s="72">
        <f>'Balance N'!K2849</f>
        <v>0</v>
      </c>
      <c r="D2846" s="72">
        <f>'Balance N'!L2849</f>
        <v>0</v>
      </c>
      <c r="E2846" s="72">
        <f>'Balance N'!M2849</f>
        <v>0</v>
      </c>
      <c r="F2846" s="72">
        <f>'Balance N'!N2849</f>
        <v>0</v>
      </c>
      <c r="G2846" s="72">
        <f>'Balance N'!O2849</f>
        <v>0</v>
      </c>
      <c r="H2846" s="72">
        <f>'Balance N'!P2849</f>
        <v>0</v>
      </c>
      <c r="I2846" s="74">
        <f t="shared" si="44"/>
        <v>0</v>
      </c>
    </row>
    <row r="2847" spans="1:9" ht="15.6">
      <c r="A2847" s="70">
        <f>'Balance N'!I2850</f>
        <v>0</v>
      </c>
      <c r="B2847" s="71">
        <f>'Balance N'!J2850</f>
        <v>0</v>
      </c>
      <c r="C2847" s="72">
        <f>'Balance N'!K2850</f>
        <v>0</v>
      </c>
      <c r="D2847" s="72">
        <f>'Balance N'!L2850</f>
        <v>0</v>
      </c>
      <c r="E2847" s="72">
        <f>'Balance N'!M2850</f>
        <v>0</v>
      </c>
      <c r="F2847" s="72">
        <f>'Balance N'!N2850</f>
        <v>0</v>
      </c>
      <c r="G2847" s="72">
        <f>'Balance N'!O2850</f>
        <v>0</v>
      </c>
      <c r="H2847" s="72">
        <f>'Balance N'!P2850</f>
        <v>0</v>
      </c>
      <c r="I2847" s="74">
        <f t="shared" si="44"/>
        <v>0</v>
      </c>
    </row>
    <row r="2848" spans="1:9" ht="15.6">
      <c r="A2848" s="70">
        <f>'Balance N'!I2851</f>
        <v>0</v>
      </c>
      <c r="B2848" s="71">
        <f>'Balance N'!J2851</f>
        <v>0</v>
      </c>
      <c r="C2848" s="72">
        <f>'Balance N'!K2851</f>
        <v>0</v>
      </c>
      <c r="D2848" s="72">
        <f>'Balance N'!L2851</f>
        <v>0</v>
      </c>
      <c r="E2848" s="72">
        <f>'Balance N'!M2851</f>
        <v>0</v>
      </c>
      <c r="F2848" s="72">
        <f>'Balance N'!N2851</f>
        <v>0</v>
      </c>
      <c r="G2848" s="72">
        <f>'Balance N'!O2851</f>
        <v>0</v>
      </c>
      <c r="H2848" s="72">
        <f>'Balance N'!P2851</f>
        <v>0</v>
      </c>
      <c r="I2848" s="74">
        <f t="shared" si="44"/>
        <v>0</v>
      </c>
    </row>
    <row r="2849" spans="1:9" ht="15.6">
      <c r="A2849" s="70">
        <f>'Balance N'!I2852</f>
        <v>0</v>
      </c>
      <c r="B2849" s="71">
        <f>'Balance N'!J2852</f>
        <v>0</v>
      </c>
      <c r="C2849" s="72">
        <f>'Balance N'!K2852</f>
        <v>0</v>
      </c>
      <c r="D2849" s="72">
        <f>'Balance N'!L2852</f>
        <v>0</v>
      </c>
      <c r="E2849" s="72">
        <f>'Balance N'!M2852</f>
        <v>0</v>
      </c>
      <c r="F2849" s="72">
        <f>'Balance N'!N2852</f>
        <v>0</v>
      </c>
      <c r="G2849" s="72">
        <f>'Balance N'!O2852</f>
        <v>0</v>
      </c>
      <c r="H2849" s="72">
        <f>'Balance N'!P2852</f>
        <v>0</v>
      </c>
      <c r="I2849" s="74">
        <f t="shared" si="44"/>
        <v>0</v>
      </c>
    </row>
    <row r="2850" spans="1:9" ht="15.6">
      <c r="A2850" s="70">
        <f>'Balance N'!I2853</f>
        <v>0</v>
      </c>
      <c r="B2850" s="71">
        <f>'Balance N'!J2853</f>
        <v>0</v>
      </c>
      <c r="C2850" s="72">
        <f>'Balance N'!K2853</f>
        <v>0</v>
      </c>
      <c r="D2850" s="72">
        <f>'Balance N'!L2853</f>
        <v>0</v>
      </c>
      <c r="E2850" s="72">
        <f>'Balance N'!M2853</f>
        <v>0</v>
      </c>
      <c r="F2850" s="72">
        <f>'Balance N'!N2853</f>
        <v>0</v>
      </c>
      <c r="G2850" s="72">
        <f>'Balance N'!O2853</f>
        <v>0</v>
      </c>
      <c r="H2850" s="72">
        <f>'Balance N'!P2853</f>
        <v>0</v>
      </c>
      <c r="I2850" s="74">
        <f t="shared" si="44"/>
        <v>0</v>
      </c>
    </row>
    <row r="2851" spans="1:9" ht="15.6">
      <c r="A2851" s="70">
        <f>'Balance N'!I2854</f>
        <v>0</v>
      </c>
      <c r="B2851" s="71">
        <f>'Balance N'!J2854</f>
        <v>0</v>
      </c>
      <c r="C2851" s="72">
        <f>'Balance N'!K2854</f>
        <v>0</v>
      </c>
      <c r="D2851" s="72">
        <f>'Balance N'!L2854</f>
        <v>0</v>
      </c>
      <c r="E2851" s="72">
        <f>'Balance N'!M2854</f>
        <v>0</v>
      </c>
      <c r="F2851" s="72">
        <f>'Balance N'!N2854</f>
        <v>0</v>
      </c>
      <c r="G2851" s="72">
        <f>'Balance N'!O2854</f>
        <v>0</v>
      </c>
      <c r="H2851" s="72">
        <f>'Balance N'!P2854</f>
        <v>0</v>
      </c>
      <c r="I2851" s="74">
        <f t="shared" si="44"/>
        <v>0</v>
      </c>
    </row>
    <row r="2852" spans="1:9" ht="15.6">
      <c r="A2852" s="70">
        <f>'Balance N'!I2855</f>
        <v>0</v>
      </c>
      <c r="B2852" s="71">
        <f>'Balance N'!J2855</f>
        <v>0</v>
      </c>
      <c r="C2852" s="72">
        <f>'Balance N'!K2855</f>
        <v>0</v>
      </c>
      <c r="D2852" s="72">
        <f>'Balance N'!L2855</f>
        <v>0</v>
      </c>
      <c r="E2852" s="72">
        <f>'Balance N'!M2855</f>
        <v>0</v>
      </c>
      <c r="F2852" s="72">
        <f>'Balance N'!N2855</f>
        <v>0</v>
      </c>
      <c r="G2852" s="72">
        <f>'Balance N'!O2855</f>
        <v>0</v>
      </c>
      <c r="H2852" s="72">
        <f>'Balance N'!P2855</f>
        <v>0</v>
      </c>
      <c r="I2852" s="74">
        <f t="shared" si="44"/>
        <v>0</v>
      </c>
    </row>
    <row r="2853" spans="1:9" ht="15.6">
      <c r="A2853" s="70">
        <f>'Balance N'!I2856</f>
        <v>0</v>
      </c>
      <c r="B2853" s="71">
        <f>'Balance N'!J2856</f>
        <v>0</v>
      </c>
      <c r="C2853" s="72">
        <f>'Balance N'!K2856</f>
        <v>0</v>
      </c>
      <c r="D2853" s="72">
        <f>'Balance N'!L2856</f>
        <v>0</v>
      </c>
      <c r="E2853" s="72">
        <f>'Balance N'!M2856</f>
        <v>0</v>
      </c>
      <c r="F2853" s="72">
        <f>'Balance N'!N2856</f>
        <v>0</v>
      </c>
      <c r="G2853" s="72">
        <f>'Balance N'!O2856</f>
        <v>0</v>
      </c>
      <c r="H2853" s="72">
        <f>'Balance N'!P2856</f>
        <v>0</v>
      </c>
      <c r="I2853" s="74">
        <f t="shared" si="44"/>
        <v>0</v>
      </c>
    </row>
    <row r="2854" spans="1:9" ht="15.6">
      <c r="A2854" s="70">
        <f>'Balance N'!I2857</f>
        <v>0</v>
      </c>
      <c r="B2854" s="71">
        <f>'Balance N'!J2857</f>
        <v>0</v>
      </c>
      <c r="C2854" s="72">
        <f>'Balance N'!K2857</f>
        <v>0</v>
      </c>
      <c r="D2854" s="72">
        <f>'Balance N'!L2857</f>
        <v>0</v>
      </c>
      <c r="E2854" s="72">
        <f>'Balance N'!M2857</f>
        <v>0</v>
      </c>
      <c r="F2854" s="72">
        <f>'Balance N'!N2857</f>
        <v>0</v>
      </c>
      <c r="G2854" s="72">
        <f>'Balance N'!O2857</f>
        <v>0</v>
      </c>
      <c r="H2854" s="72">
        <f>'Balance N'!P2857</f>
        <v>0</v>
      </c>
      <c r="I2854" s="74">
        <f t="shared" si="44"/>
        <v>0</v>
      </c>
    </row>
    <row r="2855" spans="1:9" ht="15.6">
      <c r="A2855" s="70">
        <f>'Balance N'!I2858</f>
        <v>0</v>
      </c>
      <c r="B2855" s="71">
        <f>'Balance N'!J2858</f>
        <v>0</v>
      </c>
      <c r="C2855" s="72">
        <f>'Balance N'!K2858</f>
        <v>0</v>
      </c>
      <c r="D2855" s="72">
        <f>'Balance N'!L2858</f>
        <v>0</v>
      </c>
      <c r="E2855" s="72">
        <f>'Balance N'!M2858</f>
        <v>0</v>
      </c>
      <c r="F2855" s="72">
        <f>'Balance N'!N2858</f>
        <v>0</v>
      </c>
      <c r="G2855" s="72">
        <f>'Balance N'!O2858</f>
        <v>0</v>
      </c>
      <c r="H2855" s="72">
        <f>'Balance N'!P2858</f>
        <v>0</v>
      </c>
      <c r="I2855" s="74">
        <f t="shared" si="44"/>
        <v>0</v>
      </c>
    </row>
    <row r="2856" spans="1:9" ht="15.6">
      <c r="A2856" s="70">
        <f>'Balance N'!I2859</f>
        <v>0</v>
      </c>
      <c r="B2856" s="71">
        <f>'Balance N'!J2859</f>
        <v>0</v>
      </c>
      <c r="C2856" s="72">
        <f>'Balance N'!K2859</f>
        <v>0</v>
      </c>
      <c r="D2856" s="72">
        <f>'Balance N'!L2859</f>
        <v>0</v>
      </c>
      <c r="E2856" s="72">
        <f>'Balance N'!M2859</f>
        <v>0</v>
      </c>
      <c r="F2856" s="72">
        <f>'Balance N'!N2859</f>
        <v>0</v>
      </c>
      <c r="G2856" s="72">
        <f>'Balance N'!O2859</f>
        <v>0</v>
      </c>
      <c r="H2856" s="72">
        <f>'Balance N'!P2859</f>
        <v>0</v>
      </c>
      <c r="I2856" s="74">
        <f t="shared" si="44"/>
        <v>0</v>
      </c>
    </row>
    <row r="2857" spans="1:9" ht="15.6">
      <c r="A2857" s="70">
        <f>'Balance N'!I2860</f>
        <v>0</v>
      </c>
      <c r="B2857" s="71">
        <f>'Balance N'!J2860</f>
        <v>0</v>
      </c>
      <c r="C2857" s="72">
        <f>'Balance N'!K2860</f>
        <v>0</v>
      </c>
      <c r="D2857" s="72">
        <f>'Balance N'!L2860</f>
        <v>0</v>
      </c>
      <c r="E2857" s="72">
        <f>'Balance N'!M2860</f>
        <v>0</v>
      </c>
      <c r="F2857" s="72">
        <f>'Balance N'!N2860</f>
        <v>0</v>
      </c>
      <c r="G2857" s="72">
        <f>'Balance N'!O2860</f>
        <v>0</v>
      </c>
      <c r="H2857" s="72">
        <f>'Balance N'!P2860</f>
        <v>0</v>
      </c>
      <c r="I2857" s="74">
        <f t="shared" si="44"/>
        <v>0</v>
      </c>
    </row>
    <row r="2858" spans="1:9" ht="15.6">
      <c r="A2858" s="70">
        <f>'Balance N'!I2861</f>
        <v>0</v>
      </c>
      <c r="B2858" s="71">
        <f>'Balance N'!J2861</f>
        <v>0</v>
      </c>
      <c r="C2858" s="72">
        <f>'Balance N'!K2861</f>
        <v>0</v>
      </c>
      <c r="D2858" s="72">
        <f>'Balance N'!L2861</f>
        <v>0</v>
      </c>
      <c r="E2858" s="72">
        <f>'Balance N'!M2861</f>
        <v>0</v>
      </c>
      <c r="F2858" s="72">
        <f>'Balance N'!N2861</f>
        <v>0</v>
      </c>
      <c r="G2858" s="72">
        <f>'Balance N'!O2861</f>
        <v>0</v>
      </c>
      <c r="H2858" s="72">
        <f>'Balance N'!P2861</f>
        <v>0</v>
      </c>
      <c r="I2858" s="74">
        <f t="shared" si="44"/>
        <v>0</v>
      </c>
    </row>
    <row r="2859" spans="1:9" ht="15.6">
      <c r="A2859" s="70">
        <f>'Balance N'!I2862</f>
        <v>0</v>
      </c>
      <c r="B2859" s="71">
        <f>'Balance N'!J2862</f>
        <v>0</v>
      </c>
      <c r="C2859" s="72">
        <f>'Balance N'!K2862</f>
        <v>0</v>
      </c>
      <c r="D2859" s="72">
        <f>'Balance N'!L2862</f>
        <v>0</v>
      </c>
      <c r="E2859" s="72">
        <f>'Balance N'!M2862</f>
        <v>0</v>
      </c>
      <c r="F2859" s="72">
        <f>'Balance N'!N2862</f>
        <v>0</v>
      </c>
      <c r="G2859" s="72">
        <f>'Balance N'!O2862</f>
        <v>0</v>
      </c>
      <c r="H2859" s="72">
        <f>'Balance N'!P2862</f>
        <v>0</v>
      </c>
      <c r="I2859" s="74">
        <f t="shared" si="44"/>
        <v>0</v>
      </c>
    </row>
    <row r="2860" spans="1:9" ht="15.6">
      <c r="A2860" s="70">
        <f>'Balance N'!I2863</f>
        <v>0</v>
      </c>
      <c r="B2860" s="71">
        <f>'Balance N'!J2863</f>
        <v>0</v>
      </c>
      <c r="C2860" s="72">
        <f>'Balance N'!K2863</f>
        <v>0</v>
      </c>
      <c r="D2860" s="72">
        <f>'Balance N'!L2863</f>
        <v>0</v>
      </c>
      <c r="E2860" s="72">
        <f>'Balance N'!M2863</f>
        <v>0</v>
      </c>
      <c r="F2860" s="72">
        <f>'Balance N'!N2863</f>
        <v>0</v>
      </c>
      <c r="G2860" s="72">
        <f>'Balance N'!O2863</f>
        <v>0</v>
      </c>
      <c r="H2860" s="72">
        <f>'Balance N'!P2863</f>
        <v>0</v>
      </c>
      <c r="I2860" s="74">
        <f t="shared" si="44"/>
        <v>0</v>
      </c>
    </row>
    <row r="2861" spans="1:9" ht="15.6">
      <c r="A2861" s="70">
        <f>'Balance N'!I2864</f>
        <v>0</v>
      </c>
      <c r="B2861" s="71">
        <f>'Balance N'!J2864</f>
        <v>0</v>
      </c>
      <c r="C2861" s="72">
        <f>'Balance N'!K2864</f>
        <v>0</v>
      </c>
      <c r="D2861" s="72">
        <f>'Balance N'!L2864</f>
        <v>0</v>
      </c>
      <c r="E2861" s="72">
        <f>'Balance N'!M2864</f>
        <v>0</v>
      </c>
      <c r="F2861" s="72">
        <f>'Balance N'!N2864</f>
        <v>0</v>
      </c>
      <c r="G2861" s="72">
        <f>'Balance N'!O2864</f>
        <v>0</v>
      </c>
      <c r="H2861" s="72">
        <f>'Balance N'!P2864</f>
        <v>0</v>
      </c>
      <c r="I2861" s="74">
        <f t="shared" si="44"/>
        <v>0</v>
      </c>
    </row>
    <row r="2862" spans="1:9" ht="15.6">
      <c r="A2862" s="70">
        <f>'Balance N'!I2865</f>
        <v>0</v>
      </c>
      <c r="B2862" s="71">
        <f>'Balance N'!J2865</f>
        <v>0</v>
      </c>
      <c r="C2862" s="72">
        <f>'Balance N'!K2865</f>
        <v>0</v>
      </c>
      <c r="D2862" s="72">
        <f>'Balance N'!L2865</f>
        <v>0</v>
      </c>
      <c r="E2862" s="72">
        <f>'Balance N'!M2865</f>
        <v>0</v>
      </c>
      <c r="F2862" s="72">
        <f>'Balance N'!N2865</f>
        <v>0</v>
      </c>
      <c r="G2862" s="72">
        <f>'Balance N'!O2865</f>
        <v>0</v>
      </c>
      <c r="H2862" s="72">
        <f>'Balance N'!P2865</f>
        <v>0</v>
      </c>
      <c r="I2862" s="74">
        <f t="shared" si="44"/>
        <v>0</v>
      </c>
    </row>
    <row r="2863" spans="1:9" ht="15.6">
      <c r="A2863" s="70">
        <f>'Balance N'!I2866</f>
        <v>0</v>
      </c>
      <c r="B2863" s="71">
        <f>'Balance N'!J2866</f>
        <v>0</v>
      </c>
      <c r="C2863" s="72">
        <f>'Balance N'!K2866</f>
        <v>0</v>
      </c>
      <c r="D2863" s="72">
        <f>'Balance N'!L2866</f>
        <v>0</v>
      </c>
      <c r="E2863" s="72">
        <f>'Balance N'!M2866</f>
        <v>0</v>
      </c>
      <c r="F2863" s="72">
        <f>'Balance N'!N2866</f>
        <v>0</v>
      </c>
      <c r="G2863" s="72">
        <f>'Balance N'!O2866</f>
        <v>0</v>
      </c>
      <c r="H2863" s="72">
        <f>'Balance N'!P2866</f>
        <v>0</v>
      </c>
      <c r="I2863" s="74">
        <f t="shared" si="44"/>
        <v>0</v>
      </c>
    </row>
    <row r="2864" spans="1:9" ht="15.6">
      <c r="A2864" s="70">
        <f>'Balance N'!I2867</f>
        <v>0</v>
      </c>
      <c r="B2864" s="71">
        <f>'Balance N'!J2867</f>
        <v>0</v>
      </c>
      <c r="C2864" s="72">
        <f>'Balance N'!K2867</f>
        <v>0</v>
      </c>
      <c r="D2864" s="72">
        <f>'Balance N'!L2867</f>
        <v>0</v>
      </c>
      <c r="E2864" s="72">
        <f>'Balance N'!M2867</f>
        <v>0</v>
      </c>
      <c r="F2864" s="72">
        <f>'Balance N'!N2867</f>
        <v>0</v>
      </c>
      <c r="G2864" s="72">
        <f>'Balance N'!O2867</f>
        <v>0</v>
      </c>
      <c r="H2864" s="72">
        <f>'Balance N'!P2867</f>
        <v>0</v>
      </c>
      <c r="I2864" s="74">
        <f t="shared" si="44"/>
        <v>0</v>
      </c>
    </row>
    <row r="2865" spans="1:9" ht="15.6">
      <c r="A2865" s="70">
        <f>'Balance N'!I2868</f>
        <v>0</v>
      </c>
      <c r="B2865" s="71">
        <f>'Balance N'!J2868</f>
        <v>0</v>
      </c>
      <c r="C2865" s="72">
        <f>'Balance N'!K2868</f>
        <v>0</v>
      </c>
      <c r="D2865" s="72">
        <f>'Balance N'!L2868</f>
        <v>0</v>
      </c>
      <c r="E2865" s="72">
        <f>'Balance N'!M2868</f>
        <v>0</v>
      </c>
      <c r="F2865" s="72">
        <f>'Balance N'!N2868</f>
        <v>0</v>
      </c>
      <c r="G2865" s="72">
        <f>'Balance N'!O2868</f>
        <v>0</v>
      </c>
      <c r="H2865" s="72">
        <f>'Balance N'!P2868</f>
        <v>0</v>
      </c>
      <c r="I2865" s="74">
        <f t="shared" si="44"/>
        <v>0</v>
      </c>
    </row>
    <row r="2866" spans="1:9" ht="15.6">
      <c r="A2866" s="70">
        <f>'Balance N'!I2869</f>
        <v>0</v>
      </c>
      <c r="B2866" s="71">
        <f>'Balance N'!J2869</f>
        <v>0</v>
      </c>
      <c r="C2866" s="72">
        <f>'Balance N'!K2869</f>
        <v>0</v>
      </c>
      <c r="D2866" s="72">
        <f>'Balance N'!L2869</f>
        <v>0</v>
      </c>
      <c r="E2866" s="72">
        <f>'Balance N'!M2869</f>
        <v>0</v>
      </c>
      <c r="F2866" s="72">
        <f>'Balance N'!N2869</f>
        <v>0</v>
      </c>
      <c r="G2866" s="72">
        <f>'Balance N'!O2869</f>
        <v>0</v>
      </c>
      <c r="H2866" s="72">
        <f>'Balance N'!P2869</f>
        <v>0</v>
      </c>
      <c r="I2866" s="74">
        <f t="shared" si="44"/>
        <v>0</v>
      </c>
    </row>
    <row r="2867" spans="1:9" ht="15.6">
      <c r="A2867" s="70">
        <f>'Balance N'!I2870</f>
        <v>0</v>
      </c>
      <c r="B2867" s="71">
        <f>'Balance N'!J2870</f>
        <v>0</v>
      </c>
      <c r="C2867" s="72">
        <f>'Balance N'!K2870</f>
        <v>0</v>
      </c>
      <c r="D2867" s="72">
        <f>'Balance N'!L2870</f>
        <v>0</v>
      </c>
      <c r="E2867" s="72">
        <f>'Balance N'!M2870</f>
        <v>0</v>
      </c>
      <c r="F2867" s="72">
        <f>'Balance N'!N2870</f>
        <v>0</v>
      </c>
      <c r="G2867" s="72">
        <f>'Balance N'!O2870</f>
        <v>0</v>
      </c>
      <c r="H2867" s="72">
        <f>'Balance N'!P2870</f>
        <v>0</v>
      </c>
      <c r="I2867" s="74">
        <f t="shared" si="44"/>
        <v>0</v>
      </c>
    </row>
    <row r="2868" spans="1:9" ht="15.6">
      <c r="A2868" s="70">
        <f>'Balance N'!I2871</f>
        <v>0</v>
      </c>
      <c r="B2868" s="71">
        <f>'Balance N'!J2871</f>
        <v>0</v>
      </c>
      <c r="C2868" s="72">
        <f>'Balance N'!K2871</f>
        <v>0</v>
      </c>
      <c r="D2868" s="72">
        <f>'Balance N'!L2871</f>
        <v>0</v>
      </c>
      <c r="E2868" s="72">
        <f>'Balance N'!M2871</f>
        <v>0</v>
      </c>
      <c r="F2868" s="72">
        <f>'Balance N'!N2871</f>
        <v>0</v>
      </c>
      <c r="G2868" s="72">
        <f>'Balance N'!O2871</f>
        <v>0</v>
      </c>
      <c r="H2868" s="72">
        <f>'Balance N'!P2871</f>
        <v>0</v>
      </c>
      <c r="I2868" s="74">
        <f t="shared" si="44"/>
        <v>0</v>
      </c>
    </row>
    <row r="2869" spans="1:9" ht="15.6">
      <c r="A2869" s="70">
        <f>'Balance N'!I2872</f>
        <v>0</v>
      </c>
      <c r="B2869" s="71">
        <f>'Balance N'!J2872</f>
        <v>0</v>
      </c>
      <c r="C2869" s="72">
        <f>'Balance N'!K2872</f>
        <v>0</v>
      </c>
      <c r="D2869" s="72">
        <f>'Balance N'!L2872</f>
        <v>0</v>
      </c>
      <c r="E2869" s="72">
        <f>'Balance N'!M2872</f>
        <v>0</v>
      </c>
      <c r="F2869" s="72">
        <f>'Balance N'!N2872</f>
        <v>0</v>
      </c>
      <c r="G2869" s="72">
        <f>'Balance N'!O2872</f>
        <v>0</v>
      </c>
      <c r="H2869" s="72">
        <f>'Balance N'!P2872</f>
        <v>0</v>
      </c>
      <c r="I2869" s="74">
        <f t="shared" si="44"/>
        <v>0</v>
      </c>
    </row>
    <row r="2870" spans="1:9" ht="15.6">
      <c r="A2870" s="70">
        <f>'Balance N'!I2873</f>
        <v>0</v>
      </c>
      <c r="B2870" s="71">
        <f>'Balance N'!J2873</f>
        <v>0</v>
      </c>
      <c r="C2870" s="72">
        <f>'Balance N'!K2873</f>
        <v>0</v>
      </c>
      <c r="D2870" s="72">
        <f>'Balance N'!L2873</f>
        <v>0</v>
      </c>
      <c r="E2870" s="72">
        <f>'Balance N'!M2873</f>
        <v>0</v>
      </c>
      <c r="F2870" s="72">
        <f>'Balance N'!N2873</f>
        <v>0</v>
      </c>
      <c r="G2870" s="72">
        <f>'Balance N'!O2873</f>
        <v>0</v>
      </c>
      <c r="H2870" s="72">
        <f>'Balance N'!P2873</f>
        <v>0</v>
      </c>
      <c r="I2870" s="74">
        <f t="shared" si="44"/>
        <v>0</v>
      </c>
    </row>
    <row r="2871" spans="1:9" ht="15.6">
      <c r="A2871" s="70">
        <f>'Balance N'!I2874</f>
        <v>0</v>
      </c>
      <c r="B2871" s="71">
        <f>'Balance N'!J2874</f>
        <v>0</v>
      </c>
      <c r="C2871" s="72">
        <f>'Balance N'!K2874</f>
        <v>0</v>
      </c>
      <c r="D2871" s="72">
        <f>'Balance N'!L2874</f>
        <v>0</v>
      </c>
      <c r="E2871" s="72">
        <f>'Balance N'!M2874</f>
        <v>0</v>
      </c>
      <c r="F2871" s="72">
        <f>'Balance N'!N2874</f>
        <v>0</v>
      </c>
      <c r="G2871" s="72">
        <f>'Balance N'!O2874</f>
        <v>0</v>
      </c>
      <c r="H2871" s="72">
        <f>'Balance N'!P2874</f>
        <v>0</v>
      </c>
      <c r="I2871" s="74">
        <f t="shared" si="44"/>
        <v>0</v>
      </c>
    </row>
    <row r="2872" spans="1:9" ht="15.6">
      <c r="A2872" s="70">
        <f>'Balance N'!I2875</f>
        <v>0</v>
      </c>
      <c r="B2872" s="71">
        <f>'Balance N'!J2875</f>
        <v>0</v>
      </c>
      <c r="C2872" s="72">
        <f>'Balance N'!K2875</f>
        <v>0</v>
      </c>
      <c r="D2872" s="72">
        <f>'Balance N'!L2875</f>
        <v>0</v>
      </c>
      <c r="E2872" s="72">
        <f>'Balance N'!M2875</f>
        <v>0</v>
      </c>
      <c r="F2872" s="72">
        <f>'Balance N'!N2875</f>
        <v>0</v>
      </c>
      <c r="G2872" s="72">
        <f>'Balance N'!O2875</f>
        <v>0</v>
      </c>
      <c r="H2872" s="72">
        <f>'Balance N'!P2875</f>
        <v>0</v>
      </c>
      <c r="I2872" s="74">
        <f t="shared" si="44"/>
        <v>0</v>
      </c>
    </row>
    <row r="2873" spans="1:9" ht="15.6">
      <c r="A2873" s="70">
        <f>'Balance N'!I2876</f>
        <v>0</v>
      </c>
      <c r="B2873" s="71">
        <f>'Balance N'!J2876</f>
        <v>0</v>
      </c>
      <c r="C2873" s="72">
        <f>'Balance N'!K2876</f>
        <v>0</v>
      </c>
      <c r="D2873" s="72">
        <f>'Balance N'!L2876</f>
        <v>0</v>
      </c>
      <c r="E2873" s="72">
        <f>'Balance N'!M2876</f>
        <v>0</v>
      </c>
      <c r="F2873" s="72">
        <f>'Balance N'!N2876</f>
        <v>0</v>
      </c>
      <c r="G2873" s="72">
        <f>'Balance N'!O2876</f>
        <v>0</v>
      </c>
      <c r="H2873" s="72">
        <f>'Balance N'!P2876</f>
        <v>0</v>
      </c>
      <c r="I2873" s="74">
        <f t="shared" si="44"/>
        <v>0</v>
      </c>
    </row>
    <row r="2874" spans="1:9" ht="15.6">
      <c r="A2874" s="70">
        <f>'Balance N'!I2877</f>
        <v>0</v>
      </c>
      <c r="B2874" s="71">
        <f>'Balance N'!J2877</f>
        <v>0</v>
      </c>
      <c r="C2874" s="72">
        <f>'Balance N'!K2877</f>
        <v>0</v>
      </c>
      <c r="D2874" s="72">
        <f>'Balance N'!L2877</f>
        <v>0</v>
      </c>
      <c r="E2874" s="72">
        <f>'Balance N'!M2877</f>
        <v>0</v>
      </c>
      <c r="F2874" s="72">
        <f>'Balance N'!N2877</f>
        <v>0</v>
      </c>
      <c r="G2874" s="72">
        <f>'Balance N'!O2877</f>
        <v>0</v>
      </c>
      <c r="H2874" s="72">
        <f>'Balance N'!P2877</f>
        <v>0</v>
      </c>
      <c r="I2874" s="74">
        <f t="shared" si="44"/>
        <v>0</v>
      </c>
    </row>
    <row r="2875" spans="1:9" ht="15.6">
      <c r="A2875" s="70">
        <f>'Balance N'!I2878</f>
        <v>0</v>
      </c>
      <c r="B2875" s="71">
        <f>'Balance N'!J2878</f>
        <v>0</v>
      </c>
      <c r="C2875" s="72">
        <f>'Balance N'!K2878</f>
        <v>0</v>
      </c>
      <c r="D2875" s="72">
        <f>'Balance N'!L2878</f>
        <v>0</v>
      </c>
      <c r="E2875" s="72">
        <f>'Balance N'!M2878</f>
        <v>0</v>
      </c>
      <c r="F2875" s="72">
        <f>'Balance N'!N2878</f>
        <v>0</v>
      </c>
      <c r="G2875" s="72">
        <f>'Balance N'!O2878</f>
        <v>0</v>
      </c>
      <c r="H2875" s="72">
        <f>'Balance N'!P2878</f>
        <v>0</v>
      </c>
      <c r="I2875" s="74">
        <f t="shared" si="44"/>
        <v>0</v>
      </c>
    </row>
    <row r="2876" spans="1:9" ht="15.6">
      <c r="A2876" s="70">
        <f>'Balance N'!I2879</f>
        <v>0</v>
      </c>
      <c r="B2876" s="71">
        <f>'Balance N'!J2879</f>
        <v>0</v>
      </c>
      <c r="C2876" s="72">
        <f>'Balance N'!K2879</f>
        <v>0</v>
      </c>
      <c r="D2876" s="72">
        <f>'Balance N'!L2879</f>
        <v>0</v>
      </c>
      <c r="E2876" s="72">
        <f>'Balance N'!M2879</f>
        <v>0</v>
      </c>
      <c r="F2876" s="72">
        <f>'Balance N'!N2879</f>
        <v>0</v>
      </c>
      <c r="G2876" s="72">
        <f>'Balance N'!O2879</f>
        <v>0</v>
      </c>
      <c r="H2876" s="72">
        <f>'Balance N'!P2879</f>
        <v>0</v>
      </c>
      <c r="I2876" s="74">
        <f t="shared" si="44"/>
        <v>0</v>
      </c>
    </row>
    <row r="2877" spans="1:9" ht="15.6">
      <c r="A2877" s="70">
        <f>'Balance N'!I2880</f>
        <v>0</v>
      </c>
      <c r="B2877" s="71">
        <f>'Balance N'!J2880</f>
        <v>0</v>
      </c>
      <c r="C2877" s="72">
        <f>'Balance N'!K2880</f>
        <v>0</v>
      </c>
      <c r="D2877" s="72">
        <f>'Balance N'!L2880</f>
        <v>0</v>
      </c>
      <c r="E2877" s="72">
        <f>'Balance N'!M2880</f>
        <v>0</v>
      </c>
      <c r="F2877" s="72">
        <f>'Balance N'!N2880</f>
        <v>0</v>
      </c>
      <c r="G2877" s="72">
        <f>'Balance N'!O2880</f>
        <v>0</v>
      </c>
      <c r="H2877" s="72">
        <f>'Balance N'!P2880</f>
        <v>0</v>
      </c>
      <c r="I2877" s="74">
        <f t="shared" si="44"/>
        <v>0</v>
      </c>
    </row>
    <row r="2878" spans="1:9" ht="15.6">
      <c r="A2878" s="70">
        <f>'Balance N'!I2881</f>
        <v>0</v>
      </c>
      <c r="B2878" s="71">
        <f>'Balance N'!J2881</f>
        <v>0</v>
      </c>
      <c r="C2878" s="72">
        <f>'Balance N'!K2881</f>
        <v>0</v>
      </c>
      <c r="D2878" s="72">
        <f>'Balance N'!L2881</f>
        <v>0</v>
      </c>
      <c r="E2878" s="72">
        <f>'Balance N'!M2881</f>
        <v>0</v>
      </c>
      <c r="F2878" s="72">
        <f>'Balance N'!N2881</f>
        <v>0</v>
      </c>
      <c r="G2878" s="72">
        <f>'Balance N'!O2881</f>
        <v>0</v>
      </c>
      <c r="H2878" s="72">
        <f>'Balance N'!P2881</f>
        <v>0</v>
      </c>
      <c r="I2878" s="74">
        <f t="shared" si="44"/>
        <v>0</v>
      </c>
    </row>
    <row r="2879" spans="1:9" ht="15.6">
      <c r="A2879" s="70">
        <f>'Balance N'!I2882</f>
        <v>0</v>
      </c>
      <c r="B2879" s="71">
        <f>'Balance N'!J2882</f>
        <v>0</v>
      </c>
      <c r="C2879" s="72">
        <f>'Balance N'!K2882</f>
        <v>0</v>
      </c>
      <c r="D2879" s="72">
        <f>'Balance N'!L2882</f>
        <v>0</v>
      </c>
      <c r="E2879" s="72">
        <f>'Balance N'!M2882</f>
        <v>0</v>
      </c>
      <c r="F2879" s="72">
        <f>'Balance N'!N2882</f>
        <v>0</v>
      </c>
      <c r="G2879" s="72">
        <f>'Balance N'!O2882</f>
        <v>0</v>
      </c>
      <c r="H2879" s="72">
        <f>'Balance N'!P2882</f>
        <v>0</v>
      </c>
      <c r="I2879" s="74">
        <f t="shared" si="44"/>
        <v>0</v>
      </c>
    </row>
    <row r="2880" spans="1:9" ht="15.6">
      <c r="A2880" s="70">
        <f>'Balance N'!I2883</f>
        <v>0</v>
      </c>
      <c r="B2880" s="71">
        <f>'Balance N'!J2883</f>
        <v>0</v>
      </c>
      <c r="C2880" s="72">
        <f>'Balance N'!K2883</f>
        <v>0</v>
      </c>
      <c r="D2880" s="72">
        <f>'Balance N'!L2883</f>
        <v>0</v>
      </c>
      <c r="E2880" s="72">
        <f>'Balance N'!M2883</f>
        <v>0</v>
      </c>
      <c r="F2880" s="72">
        <f>'Balance N'!N2883</f>
        <v>0</v>
      </c>
      <c r="G2880" s="72">
        <f>'Balance N'!O2883</f>
        <v>0</v>
      </c>
      <c r="H2880" s="72">
        <f>'Balance N'!P2883</f>
        <v>0</v>
      </c>
      <c r="I2880" s="74">
        <f t="shared" si="44"/>
        <v>0</v>
      </c>
    </row>
    <row r="2881" spans="1:9" ht="15.6">
      <c r="A2881" s="70">
        <f>'Balance N'!I2884</f>
        <v>0</v>
      </c>
      <c r="B2881" s="71">
        <f>'Balance N'!J2884</f>
        <v>0</v>
      </c>
      <c r="C2881" s="72">
        <f>'Balance N'!K2884</f>
        <v>0</v>
      </c>
      <c r="D2881" s="72">
        <f>'Balance N'!L2884</f>
        <v>0</v>
      </c>
      <c r="E2881" s="72">
        <f>'Balance N'!M2884</f>
        <v>0</v>
      </c>
      <c r="F2881" s="72">
        <f>'Balance N'!N2884</f>
        <v>0</v>
      </c>
      <c r="G2881" s="72">
        <f>'Balance N'!O2884</f>
        <v>0</v>
      </c>
      <c r="H2881" s="72">
        <f>'Balance N'!P2884</f>
        <v>0</v>
      </c>
      <c r="I2881" s="74">
        <f t="shared" si="44"/>
        <v>0</v>
      </c>
    </row>
    <row r="2882" spans="1:9" ht="15.6">
      <c r="A2882" s="70">
        <f>'Balance N'!I2885</f>
        <v>0</v>
      </c>
      <c r="B2882" s="71">
        <f>'Balance N'!J2885</f>
        <v>0</v>
      </c>
      <c r="C2882" s="72">
        <f>'Balance N'!K2885</f>
        <v>0</v>
      </c>
      <c r="D2882" s="72">
        <f>'Balance N'!L2885</f>
        <v>0</v>
      </c>
      <c r="E2882" s="72">
        <f>'Balance N'!M2885</f>
        <v>0</v>
      </c>
      <c r="F2882" s="72">
        <f>'Balance N'!N2885</f>
        <v>0</v>
      </c>
      <c r="G2882" s="72">
        <f>'Balance N'!O2885</f>
        <v>0</v>
      </c>
      <c r="H2882" s="72">
        <f>'Balance N'!P2885</f>
        <v>0</v>
      </c>
      <c r="I2882" s="74">
        <f t="shared" si="44"/>
        <v>0</v>
      </c>
    </row>
    <row r="2883" spans="1:9" ht="15.6">
      <c r="A2883" s="70">
        <f>'Balance N'!I2886</f>
        <v>0</v>
      </c>
      <c r="B2883" s="71">
        <f>'Balance N'!J2886</f>
        <v>0</v>
      </c>
      <c r="C2883" s="72">
        <f>'Balance N'!K2886</f>
        <v>0</v>
      </c>
      <c r="D2883" s="72">
        <f>'Balance N'!L2886</f>
        <v>0</v>
      </c>
      <c r="E2883" s="72">
        <f>'Balance N'!M2886</f>
        <v>0</v>
      </c>
      <c r="F2883" s="72">
        <f>'Balance N'!N2886</f>
        <v>0</v>
      </c>
      <c r="G2883" s="72">
        <f>'Balance N'!O2886</f>
        <v>0</v>
      </c>
      <c r="H2883" s="72">
        <f>'Balance N'!P2886</f>
        <v>0</v>
      </c>
      <c r="I2883" s="74">
        <f t="shared" ref="I2883:I2946" si="45">(C2883-D2883)+(E2883-F2883)-(G2883-H2883)</f>
        <v>0</v>
      </c>
    </row>
    <row r="2884" spans="1:9" ht="15.6">
      <c r="A2884" s="70">
        <f>'Balance N'!I2887</f>
        <v>0</v>
      </c>
      <c r="B2884" s="71">
        <f>'Balance N'!J2887</f>
        <v>0</v>
      </c>
      <c r="C2884" s="72">
        <f>'Balance N'!K2887</f>
        <v>0</v>
      </c>
      <c r="D2884" s="72">
        <f>'Balance N'!L2887</f>
        <v>0</v>
      </c>
      <c r="E2884" s="72">
        <f>'Balance N'!M2887</f>
        <v>0</v>
      </c>
      <c r="F2884" s="72">
        <f>'Balance N'!N2887</f>
        <v>0</v>
      </c>
      <c r="G2884" s="72">
        <f>'Balance N'!O2887</f>
        <v>0</v>
      </c>
      <c r="H2884" s="72">
        <f>'Balance N'!P2887</f>
        <v>0</v>
      </c>
      <c r="I2884" s="74">
        <f t="shared" si="45"/>
        <v>0</v>
      </c>
    </row>
    <row r="2885" spans="1:9" ht="15.6">
      <c r="A2885" s="70">
        <f>'Balance N'!I2888</f>
        <v>0</v>
      </c>
      <c r="B2885" s="71">
        <f>'Balance N'!J2888</f>
        <v>0</v>
      </c>
      <c r="C2885" s="72">
        <f>'Balance N'!K2888</f>
        <v>0</v>
      </c>
      <c r="D2885" s="72">
        <f>'Balance N'!L2888</f>
        <v>0</v>
      </c>
      <c r="E2885" s="72">
        <f>'Balance N'!M2888</f>
        <v>0</v>
      </c>
      <c r="F2885" s="72">
        <f>'Balance N'!N2888</f>
        <v>0</v>
      </c>
      <c r="G2885" s="72">
        <f>'Balance N'!O2888</f>
        <v>0</v>
      </c>
      <c r="H2885" s="72">
        <f>'Balance N'!P2888</f>
        <v>0</v>
      </c>
      <c r="I2885" s="74">
        <f t="shared" si="45"/>
        <v>0</v>
      </c>
    </row>
    <row r="2886" spans="1:9" ht="15.6">
      <c r="A2886" s="70">
        <f>'Balance N'!I2889</f>
        <v>0</v>
      </c>
      <c r="B2886" s="71">
        <f>'Balance N'!J2889</f>
        <v>0</v>
      </c>
      <c r="C2886" s="72">
        <f>'Balance N'!K2889</f>
        <v>0</v>
      </c>
      <c r="D2886" s="72">
        <f>'Balance N'!L2889</f>
        <v>0</v>
      </c>
      <c r="E2886" s="72">
        <f>'Balance N'!M2889</f>
        <v>0</v>
      </c>
      <c r="F2886" s="72">
        <f>'Balance N'!N2889</f>
        <v>0</v>
      </c>
      <c r="G2886" s="72">
        <f>'Balance N'!O2889</f>
        <v>0</v>
      </c>
      <c r="H2886" s="72">
        <f>'Balance N'!P2889</f>
        <v>0</v>
      </c>
      <c r="I2886" s="74">
        <f t="shared" si="45"/>
        <v>0</v>
      </c>
    </row>
    <row r="2887" spans="1:9" ht="15.6">
      <c r="A2887" s="70">
        <f>'Balance N'!I2890</f>
        <v>0</v>
      </c>
      <c r="B2887" s="71">
        <f>'Balance N'!J2890</f>
        <v>0</v>
      </c>
      <c r="C2887" s="72">
        <f>'Balance N'!K2890</f>
        <v>0</v>
      </c>
      <c r="D2887" s="72">
        <f>'Balance N'!L2890</f>
        <v>0</v>
      </c>
      <c r="E2887" s="72">
        <f>'Balance N'!M2890</f>
        <v>0</v>
      </c>
      <c r="F2887" s="72">
        <f>'Balance N'!N2890</f>
        <v>0</v>
      </c>
      <c r="G2887" s="72">
        <f>'Balance N'!O2890</f>
        <v>0</v>
      </c>
      <c r="H2887" s="72">
        <f>'Balance N'!P2890</f>
        <v>0</v>
      </c>
      <c r="I2887" s="74">
        <f t="shared" si="45"/>
        <v>0</v>
      </c>
    </row>
    <row r="2888" spans="1:9" ht="15.6">
      <c r="A2888" s="70">
        <f>'Balance N'!I2891</f>
        <v>0</v>
      </c>
      <c r="B2888" s="71">
        <f>'Balance N'!J2891</f>
        <v>0</v>
      </c>
      <c r="C2888" s="72">
        <f>'Balance N'!K2891</f>
        <v>0</v>
      </c>
      <c r="D2888" s="72">
        <f>'Balance N'!L2891</f>
        <v>0</v>
      </c>
      <c r="E2888" s="72">
        <f>'Balance N'!M2891</f>
        <v>0</v>
      </c>
      <c r="F2888" s="72">
        <f>'Balance N'!N2891</f>
        <v>0</v>
      </c>
      <c r="G2888" s="72">
        <f>'Balance N'!O2891</f>
        <v>0</v>
      </c>
      <c r="H2888" s="72">
        <f>'Balance N'!P2891</f>
        <v>0</v>
      </c>
      <c r="I2888" s="74">
        <f t="shared" si="45"/>
        <v>0</v>
      </c>
    </row>
    <row r="2889" spans="1:9" ht="15.6">
      <c r="A2889" s="70">
        <f>'Balance N'!I2892</f>
        <v>0</v>
      </c>
      <c r="B2889" s="71">
        <f>'Balance N'!J2892</f>
        <v>0</v>
      </c>
      <c r="C2889" s="72">
        <f>'Balance N'!K2892</f>
        <v>0</v>
      </c>
      <c r="D2889" s="72">
        <f>'Balance N'!L2892</f>
        <v>0</v>
      </c>
      <c r="E2889" s="72">
        <f>'Balance N'!M2892</f>
        <v>0</v>
      </c>
      <c r="F2889" s="72">
        <f>'Balance N'!N2892</f>
        <v>0</v>
      </c>
      <c r="G2889" s="72">
        <f>'Balance N'!O2892</f>
        <v>0</v>
      </c>
      <c r="H2889" s="72">
        <f>'Balance N'!P2892</f>
        <v>0</v>
      </c>
      <c r="I2889" s="74">
        <f t="shared" si="45"/>
        <v>0</v>
      </c>
    </row>
    <row r="2890" spans="1:9" ht="15.6">
      <c r="A2890" s="70">
        <f>'Balance N'!I2893</f>
        <v>0</v>
      </c>
      <c r="B2890" s="71">
        <f>'Balance N'!J2893</f>
        <v>0</v>
      </c>
      <c r="C2890" s="72">
        <f>'Balance N'!K2893</f>
        <v>0</v>
      </c>
      <c r="D2890" s="72">
        <f>'Balance N'!L2893</f>
        <v>0</v>
      </c>
      <c r="E2890" s="72">
        <f>'Balance N'!M2893</f>
        <v>0</v>
      </c>
      <c r="F2890" s="72">
        <f>'Balance N'!N2893</f>
        <v>0</v>
      </c>
      <c r="G2890" s="72">
        <f>'Balance N'!O2893</f>
        <v>0</v>
      </c>
      <c r="H2890" s="72">
        <f>'Balance N'!P2893</f>
        <v>0</v>
      </c>
      <c r="I2890" s="74">
        <f t="shared" si="45"/>
        <v>0</v>
      </c>
    </row>
    <row r="2891" spans="1:9" ht="15.6">
      <c r="A2891" s="70">
        <f>'Balance N'!I2894</f>
        <v>0</v>
      </c>
      <c r="B2891" s="71">
        <f>'Balance N'!J2894</f>
        <v>0</v>
      </c>
      <c r="C2891" s="72">
        <f>'Balance N'!K2894</f>
        <v>0</v>
      </c>
      <c r="D2891" s="72">
        <f>'Balance N'!L2894</f>
        <v>0</v>
      </c>
      <c r="E2891" s="72">
        <f>'Balance N'!M2894</f>
        <v>0</v>
      </c>
      <c r="F2891" s="72">
        <f>'Balance N'!N2894</f>
        <v>0</v>
      </c>
      <c r="G2891" s="72">
        <f>'Balance N'!O2894</f>
        <v>0</v>
      </c>
      <c r="H2891" s="72">
        <f>'Balance N'!P2894</f>
        <v>0</v>
      </c>
      <c r="I2891" s="74">
        <f t="shared" si="45"/>
        <v>0</v>
      </c>
    </row>
    <row r="2892" spans="1:9" ht="15.6">
      <c r="A2892" s="70">
        <f>'Balance N'!I2895</f>
        <v>0</v>
      </c>
      <c r="B2892" s="71">
        <f>'Balance N'!J2895</f>
        <v>0</v>
      </c>
      <c r="C2892" s="72">
        <f>'Balance N'!K2895</f>
        <v>0</v>
      </c>
      <c r="D2892" s="72">
        <f>'Balance N'!L2895</f>
        <v>0</v>
      </c>
      <c r="E2892" s="72">
        <f>'Balance N'!M2895</f>
        <v>0</v>
      </c>
      <c r="F2892" s="72">
        <f>'Balance N'!N2895</f>
        <v>0</v>
      </c>
      <c r="G2892" s="72">
        <f>'Balance N'!O2895</f>
        <v>0</v>
      </c>
      <c r="H2892" s="72">
        <f>'Balance N'!P2895</f>
        <v>0</v>
      </c>
      <c r="I2892" s="74">
        <f t="shared" si="45"/>
        <v>0</v>
      </c>
    </row>
    <row r="2893" spans="1:9" ht="15.6">
      <c r="A2893" s="70">
        <f>'Balance N'!I2896</f>
        <v>0</v>
      </c>
      <c r="B2893" s="71">
        <f>'Balance N'!J2896</f>
        <v>0</v>
      </c>
      <c r="C2893" s="72">
        <f>'Balance N'!K2896</f>
        <v>0</v>
      </c>
      <c r="D2893" s="72">
        <f>'Balance N'!L2896</f>
        <v>0</v>
      </c>
      <c r="E2893" s="72">
        <f>'Balance N'!M2896</f>
        <v>0</v>
      </c>
      <c r="F2893" s="72">
        <f>'Balance N'!N2896</f>
        <v>0</v>
      </c>
      <c r="G2893" s="72">
        <f>'Balance N'!O2896</f>
        <v>0</v>
      </c>
      <c r="H2893" s="72">
        <f>'Balance N'!P2896</f>
        <v>0</v>
      </c>
      <c r="I2893" s="74">
        <f t="shared" si="45"/>
        <v>0</v>
      </c>
    </row>
    <row r="2894" spans="1:9" ht="15.6">
      <c r="A2894" s="70">
        <f>'Balance N'!I2897</f>
        <v>0</v>
      </c>
      <c r="B2894" s="71">
        <f>'Balance N'!J2897</f>
        <v>0</v>
      </c>
      <c r="C2894" s="72">
        <f>'Balance N'!K2897</f>
        <v>0</v>
      </c>
      <c r="D2894" s="72">
        <f>'Balance N'!L2897</f>
        <v>0</v>
      </c>
      <c r="E2894" s="72">
        <f>'Balance N'!M2897</f>
        <v>0</v>
      </c>
      <c r="F2894" s="72">
        <f>'Balance N'!N2897</f>
        <v>0</v>
      </c>
      <c r="G2894" s="72">
        <f>'Balance N'!O2897</f>
        <v>0</v>
      </c>
      <c r="H2894" s="72">
        <f>'Balance N'!P2897</f>
        <v>0</v>
      </c>
      <c r="I2894" s="74">
        <f t="shared" si="45"/>
        <v>0</v>
      </c>
    </row>
    <row r="2895" spans="1:9" ht="15.6">
      <c r="A2895" s="70">
        <f>'Balance N'!I2898</f>
        <v>0</v>
      </c>
      <c r="B2895" s="71">
        <f>'Balance N'!J2898</f>
        <v>0</v>
      </c>
      <c r="C2895" s="72">
        <f>'Balance N'!K2898</f>
        <v>0</v>
      </c>
      <c r="D2895" s="72">
        <f>'Balance N'!L2898</f>
        <v>0</v>
      </c>
      <c r="E2895" s="72">
        <f>'Balance N'!M2898</f>
        <v>0</v>
      </c>
      <c r="F2895" s="72">
        <f>'Balance N'!N2898</f>
        <v>0</v>
      </c>
      <c r="G2895" s="72">
        <f>'Balance N'!O2898</f>
        <v>0</v>
      </c>
      <c r="H2895" s="72">
        <f>'Balance N'!P2898</f>
        <v>0</v>
      </c>
      <c r="I2895" s="74">
        <f t="shared" si="45"/>
        <v>0</v>
      </c>
    </row>
    <row r="2896" spans="1:9" ht="15.6">
      <c r="A2896" s="70">
        <f>'Balance N'!I2899</f>
        <v>0</v>
      </c>
      <c r="B2896" s="71">
        <f>'Balance N'!J2899</f>
        <v>0</v>
      </c>
      <c r="C2896" s="72">
        <f>'Balance N'!K2899</f>
        <v>0</v>
      </c>
      <c r="D2896" s="72">
        <f>'Balance N'!L2899</f>
        <v>0</v>
      </c>
      <c r="E2896" s="72">
        <f>'Balance N'!M2899</f>
        <v>0</v>
      </c>
      <c r="F2896" s="72">
        <f>'Balance N'!N2899</f>
        <v>0</v>
      </c>
      <c r="G2896" s="72">
        <f>'Balance N'!O2899</f>
        <v>0</v>
      </c>
      <c r="H2896" s="72">
        <f>'Balance N'!P2899</f>
        <v>0</v>
      </c>
      <c r="I2896" s="74">
        <f t="shared" si="45"/>
        <v>0</v>
      </c>
    </row>
    <row r="2897" spans="1:9" ht="15.6">
      <c r="A2897" s="70">
        <f>'Balance N'!I2900</f>
        <v>0</v>
      </c>
      <c r="B2897" s="71">
        <f>'Balance N'!J2900</f>
        <v>0</v>
      </c>
      <c r="C2897" s="72">
        <f>'Balance N'!K2900</f>
        <v>0</v>
      </c>
      <c r="D2897" s="72">
        <f>'Balance N'!L2900</f>
        <v>0</v>
      </c>
      <c r="E2897" s="72">
        <f>'Balance N'!M2900</f>
        <v>0</v>
      </c>
      <c r="F2897" s="72">
        <f>'Balance N'!N2900</f>
        <v>0</v>
      </c>
      <c r="G2897" s="72">
        <f>'Balance N'!O2900</f>
        <v>0</v>
      </c>
      <c r="H2897" s="72">
        <f>'Balance N'!P2900</f>
        <v>0</v>
      </c>
      <c r="I2897" s="74">
        <f t="shared" si="45"/>
        <v>0</v>
      </c>
    </row>
    <row r="2898" spans="1:9" ht="15.6">
      <c r="A2898" s="70">
        <f>'Balance N'!I2901</f>
        <v>0</v>
      </c>
      <c r="B2898" s="71">
        <f>'Balance N'!J2901</f>
        <v>0</v>
      </c>
      <c r="C2898" s="72">
        <f>'Balance N'!K2901</f>
        <v>0</v>
      </c>
      <c r="D2898" s="72">
        <f>'Balance N'!L2901</f>
        <v>0</v>
      </c>
      <c r="E2898" s="72">
        <f>'Balance N'!M2901</f>
        <v>0</v>
      </c>
      <c r="F2898" s="72">
        <f>'Balance N'!N2901</f>
        <v>0</v>
      </c>
      <c r="G2898" s="72">
        <f>'Balance N'!O2901</f>
        <v>0</v>
      </c>
      <c r="H2898" s="72">
        <f>'Balance N'!P2901</f>
        <v>0</v>
      </c>
      <c r="I2898" s="74">
        <f t="shared" si="45"/>
        <v>0</v>
      </c>
    </row>
    <row r="2899" spans="1:9" ht="15.6">
      <c r="A2899" s="70">
        <f>'Balance N'!I2902</f>
        <v>0</v>
      </c>
      <c r="B2899" s="71">
        <f>'Balance N'!J2902</f>
        <v>0</v>
      </c>
      <c r="C2899" s="72">
        <f>'Balance N'!K2902</f>
        <v>0</v>
      </c>
      <c r="D2899" s="72">
        <f>'Balance N'!L2902</f>
        <v>0</v>
      </c>
      <c r="E2899" s="72">
        <f>'Balance N'!M2902</f>
        <v>0</v>
      </c>
      <c r="F2899" s="72">
        <f>'Balance N'!N2902</f>
        <v>0</v>
      </c>
      <c r="G2899" s="72">
        <f>'Balance N'!O2902</f>
        <v>0</v>
      </c>
      <c r="H2899" s="72">
        <f>'Balance N'!P2902</f>
        <v>0</v>
      </c>
      <c r="I2899" s="74">
        <f t="shared" si="45"/>
        <v>0</v>
      </c>
    </row>
    <row r="2900" spans="1:9" ht="15.6">
      <c r="A2900" s="70">
        <f>'Balance N'!I2903</f>
        <v>0</v>
      </c>
      <c r="B2900" s="71">
        <f>'Balance N'!J2903</f>
        <v>0</v>
      </c>
      <c r="C2900" s="72">
        <f>'Balance N'!K2903</f>
        <v>0</v>
      </c>
      <c r="D2900" s="72">
        <f>'Balance N'!L2903</f>
        <v>0</v>
      </c>
      <c r="E2900" s="72">
        <f>'Balance N'!M2903</f>
        <v>0</v>
      </c>
      <c r="F2900" s="72">
        <f>'Balance N'!N2903</f>
        <v>0</v>
      </c>
      <c r="G2900" s="72">
        <f>'Balance N'!O2903</f>
        <v>0</v>
      </c>
      <c r="H2900" s="72">
        <f>'Balance N'!P2903</f>
        <v>0</v>
      </c>
      <c r="I2900" s="74">
        <f t="shared" si="45"/>
        <v>0</v>
      </c>
    </row>
    <row r="2901" spans="1:9" ht="15.6">
      <c r="A2901" s="70">
        <f>'Balance N'!I2904</f>
        <v>0</v>
      </c>
      <c r="B2901" s="71">
        <f>'Balance N'!J2904</f>
        <v>0</v>
      </c>
      <c r="C2901" s="72">
        <f>'Balance N'!K2904</f>
        <v>0</v>
      </c>
      <c r="D2901" s="72">
        <f>'Balance N'!L2904</f>
        <v>0</v>
      </c>
      <c r="E2901" s="72">
        <f>'Balance N'!M2904</f>
        <v>0</v>
      </c>
      <c r="F2901" s="72">
        <f>'Balance N'!N2904</f>
        <v>0</v>
      </c>
      <c r="G2901" s="72">
        <f>'Balance N'!O2904</f>
        <v>0</v>
      </c>
      <c r="H2901" s="72">
        <f>'Balance N'!P2904</f>
        <v>0</v>
      </c>
      <c r="I2901" s="74">
        <f t="shared" si="45"/>
        <v>0</v>
      </c>
    </row>
    <row r="2902" spans="1:9" ht="15.6">
      <c r="A2902" s="70">
        <f>'Balance N'!I2905</f>
        <v>0</v>
      </c>
      <c r="B2902" s="71">
        <f>'Balance N'!J2905</f>
        <v>0</v>
      </c>
      <c r="C2902" s="72">
        <f>'Balance N'!K2905</f>
        <v>0</v>
      </c>
      <c r="D2902" s="72">
        <f>'Balance N'!L2905</f>
        <v>0</v>
      </c>
      <c r="E2902" s="72">
        <f>'Balance N'!M2905</f>
        <v>0</v>
      </c>
      <c r="F2902" s="72">
        <f>'Balance N'!N2905</f>
        <v>0</v>
      </c>
      <c r="G2902" s="72">
        <f>'Balance N'!O2905</f>
        <v>0</v>
      </c>
      <c r="H2902" s="72">
        <f>'Balance N'!P2905</f>
        <v>0</v>
      </c>
      <c r="I2902" s="74">
        <f t="shared" si="45"/>
        <v>0</v>
      </c>
    </row>
    <row r="2903" spans="1:9" ht="15.6">
      <c r="A2903" s="70">
        <f>'Balance N'!I2906</f>
        <v>0</v>
      </c>
      <c r="B2903" s="71">
        <f>'Balance N'!J2906</f>
        <v>0</v>
      </c>
      <c r="C2903" s="72">
        <f>'Balance N'!K2906</f>
        <v>0</v>
      </c>
      <c r="D2903" s="72">
        <f>'Balance N'!L2906</f>
        <v>0</v>
      </c>
      <c r="E2903" s="72">
        <f>'Balance N'!M2906</f>
        <v>0</v>
      </c>
      <c r="F2903" s="72">
        <f>'Balance N'!N2906</f>
        <v>0</v>
      </c>
      <c r="G2903" s="72">
        <f>'Balance N'!O2906</f>
        <v>0</v>
      </c>
      <c r="H2903" s="72">
        <f>'Balance N'!P2906</f>
        <v>0</v>
      </c>
      <c r="I2903" s="74">
        <f t="shared" si="45"/>
        <v>0</v>
      </c>
    </row>
    <row r="2904" spans="1:9" ht="15.6">
      <c r="A2904" s="70">
        <f>'Balance N'!I2907</f>
        <v>0</v>
      </c>
      <c r="B2904" s="71">
        <f>'Balance N'!J2907</f>
        <v>0</v>
      </c>
      <c r="C2904" s="72">
        <f>'Balance N'!K2907</f>
        <v>0</v>
      </c>
      <c r="D2904" s="72">
        <f>'Balance N'!L2907</f>
        <v>0</v>
      </c>
      <c r="E2904" s="72">
        <f>'Balance N'!M2907</f>
        <v>0</v>
      </c>
      <c r="F2904" s="72">
        <f>'Balance N'!N2907</f>
        <v>0</v>
      </c>
      <c r="G2904" s="72">
        <f>'Balance N'!O2907</f>
        <v>0</v>
      </c>
      <c r="H2904" s="72">
        <f>'Balance N'!P2907</f>
        <v>0</v>
      </c>
      <c r="I2904" s="74">
        <f t="shared" si="45"/>
        <v>0</v>
      </c>
    </row>
    <row r="2905" spans="1:9" ht="15.6">
      <c r="A2905" s="70">
        <f>'Balance N'!I2908</f>
        <v>0</v>
      </c>
      <c r="B2905" s="71">
        <f>'Balance N'!J2908</f>
        <v>0</v>
      </c>
      <c r="C2905" s="72">
        <f>'Balance N'!K2908</f>
        <v>0</v>
      </c>
      <c r="D2905" s="72">
        <f>'Balance N'!L2908</f>
        <v>0</v>
      </c>
      <c r="E2905" s="72">
        <f>'Balance N'!M2908</f>
        <v>0</v>
      </c>
      <c r="F2905" s="72">
        <f>'Balance N'!N2908</f>
        <v>0</v>
      </c>
      <c r="G2905" s="72">
        <f>'Balance N'!O2908</f>
        <v>0</v>
      </c>
      <c r="H2905" s="72">
        <f>'Balance N'!P2908</f>
        <v>0</v>
      </c>
      <c r="I2905" s="74">
        <f t="shared" si="45"/>
        <v>0</v>
      </c>
    </row>
    <row r="2906" spans="1:9" ht="15.6">
      <c r="A2906" s="70">
        <f>'Balance N'!I2909</f>
        <v>0</v>
      </c>
      <c r="B2906" s="71">
        <f>'Balance N'!J2909</f>
        <v>0</v>
      </c>
      <c r="C2906" s="72">
        <f>'Balance N'!K2909</f>
        <v>0</v>
      </c>
      <c r="D2906" s="72">
        <f>'Balance N'!L2909</f>
        <v>0</v>
      </c>
      <c r="E2906" s="72">
        <f>'Balance N'!M2909</f>
        <v>0</v>
      </c>
      <c r="F2906" s="72">
        <f>'Balance N'!N2909</f>
        <v>0</v>
      </c>
      <c r="G2906" s="72">
        <f>'Balance N'!O2909</f>
        <v>0</v>
      </c>
      <c r="H2906" s="72">
        <f>'Balance N'!P2909</f>
        <v>0</v>
      </c>
      <c r="I2906" s="74">
        <f t="shared" si="45"/>
        <v>0</v>
      </c>
    </row>
    <row r="2907" spans="1:9" ht="15.6">
      <c r="A2907" s="70">
        <f>'Balance N'!I2910</f>
        <v>0</v>
      </c>
      <c r="B2907" s="71">
        <f>'Balance N'!J2910</f>
        <v>0</v>
      </c>
      <c r="C2907" s="72">
        <f>'Balance N'!K2910</f>
        <v>0</v>
      </c>
      <c r="D2907" s="72">
        <f>'Balance N'!L2910</f>
        <v>0</v>
      </c>
      <c r="E2907" s="72">
        <f>'Balance N'!M2910</f>
        <v>0</v>
      </c>
      <c r="F2907" s="72">
        <f>'Balance N'!N2910</f>
        <v>0</v>
      </c>
      <c r="G2907" s="72">
        <f>'Balance N'!O2910</f>
        <v>0</v>
      </c>
      <c r="H2907" s="72">
        <f>'Balance N'!P2910</f>
        <v>0</v>
      </c>
      <c r="I2907" s="74">
        <f t="shared" si="45"/>
        <v>0</v>
      </c>
    </row>
    <row r="2908" spans="1:9" ht="15.6">
      <c r="A2908" s="70">
        <f>'Balance N'!I2911</f>
        <v>0</v>
      </c>
      <c r="B2908" s="71">
        <f>'Balance N'!J2911</f>
        <v>0</v>
      </c>
      <c r="C2908" s="72">
        <f>'Balance N'!K2911</f>
        <v>0</v>
      </c>
      <c r="D2908" s="72">
        <f>'Balance N'!L2911</f>
        <v>0</v>
      </c>
      <c r="E2908" s="72">
        <f>'Balance N'!M2911</f>
        <v>0</v>
      </c>
      <c r="F2908" s="72">
        <f>'Balance N'!N2911</f>
        <v>0</v>
      </c>
      <c r="G2908" s="72">
        <f>'Balance N'!O2911</f>
        <v>0</v>
      </c>
      <c r="H2908" s="72">
        <f>'Balance N'!P2911</f>
        <v>0</v>
      </c>
      <c r="I2908" s="74">
        <f t="shared" si="45"/>
        <v>0</v>
      </c>
    </row>
    <row r="2909" spans="1:9" ht="15.6">
      <c r="A2909" s="70">
        <f>'Balance N'!I2912</f>
        <v>0</v>
      </c>
      <c r="B2909" s="71">
        <f>'Balance N'!J2912</f>
        <v>0</v>
      </c>
      <c r="C2909" s="72">
        <f>'Balance N'!K2912</f>
        <v>0</v>
      </c>
      <c r="D2909" s="72">
        <f>'Balance N'!L2912</f>
        <v>0</v>
      </c>
      <c r="E2909" s="72">
        <f>'Balance N'!M2912</f>
        <v>0</v>
      </c>
      <c r="F2909" s="72">
        <f>'Balance N'!N2912</f>
        <v>0</v>
      </c>
      <c r="G2909" s="72">
        <f>'Balance N'!O2912</f>
        <v>0</v>
      </c>
      <c r="H2909" s="72">
        <f>'Balance N'!P2912</f>
        <v>0</v>
      </c>
      <c r="I2909" s="74">
        <f t="shared" si="45"/>
        <v>0</v>
      </c>
    </row>
    <row r="2910" spans="1:9" ht="15.6">
      <c r="A2910" s="70">
        <f>'Balance N'!I2913</f>
        <v>0</v>
      </c>
      <c r="B2910" s="71">
        <f>'Balance N'!J2913</f>
        <v>0</v>
      </c>
      <c r="C2910" s="72">
        <f>'Balance N'!K2913</f>
        <v>0</v>
      </c>
      <c r="D2910" s="72">
        <f>'Balance N'!L2913</f>
        <v>0</v>
      </c>
      <c r="E2910" s="72">
        <f>'Balance N'!M2913</f>
        <v>0</v>
      </c>
      <c r="F2910" s="72">
        <f>'Balance N'!N2913</f>
        <v>0</v>
      </c>
      <c r="G2910" s="72">
        <f>'Balance N'!O2913</f>
        <v>0</v>
      </c>
      <c r="H2910" s="72">
        <f>'Balance N'!P2913</f>
        <v>0</v>
      </c>
      <c r="I2910" s="74">
        <f t="shared" si="45"/>
        <v>0</v>
      </c>
    </row>
    <row r="2911" spans="1:9" ht="15.6">
      <c r="A2911" s="70">
        <f>'Balance N'!I2914</f>
        <v>0</v>
      </c>
      <c r="B2911" s="71">
        <f>'Balance N'!J2914</f>
        <v>0</v>
      </c>
      <c r="C2911" s="72">
        <f>'Balance N'!K2914</f>
        <v>0</v>
      </c>
      <c r="D2911" s="72">
        <f>'Balance N'!L2914</f>
        <v>0</v>
      </c>
      <c r="E2911" s="72">
        <f>'Balance N'!M2914</f>
        <v>0</v>
      </c>
      <c r="F2911" s="72">
        <f>'Balance N'!N2914</f>
        <v>0</v>
      </c>
      <c r="G2911" s="72">
        <f>'Balance N'!O2914</f>
        <v>0</v>
      </c>
      <c r="H2911" s="72">
        <f>'Balance N'!P2914</f>
        <v>0</v>
      </c>
      <c r="I2911" s="74">
        <f t="shared" si="45"/>
        <v>0</v>
      </c>
    </row>
    <row r="2912" spans="1:9" ht="15.6">
      <c r="A2912" s="70">
        <f>'Balance N'!I2915</f>
        <v>0</v>
      </c>
      <c r="B2912" s="71">
        <f>'Balance N'!J2915</f>
        <v>0</v>
      </c>
      <c r="C2912" s="72">
        <f>'Balance N'!K2915</f>
        <v>0</v>
      </c>
      <c r="D2912" s="72">
        <f>'Balance N'!L2915</f>
        <v>0</v>
      </c>
      <c r="E2912" s="72">
        <f>'Balance N'!M2915</f>
        <v>0</v>
      </c>
      <c r="F2912" s="72">
        <f>'Balance N'!N2915</f>
        <v>0</v>
      </c>
      <c r="G2912" s="72">
        <f>'Balance N'!O2915</f>
        <v>0</v>
      </c>
      <c r="H2912" s="72">
        <f>'Balance N'!P2915</f>
        <v>0</v>
      </c>
      <c r="I2912" s="74">
        <f t="shared" si="45"/>
        <v>0</v>
      </c>
    </row>
    <row r="2913" spans="1:9" ht="15.6">
      <c r="A2913" s="70">
        <f>'Balance N'!I2916</f>
        <v>0</v>
      </c>
      <c r="B2913" s="71">
        <f>'Balance N'!J2916</f>
        <v>0</v>
      </c>
      <c r="C2913" s="72">
        <f>'Balance N'!K2916</f>
        <v>0</v>
      </c>
      <c r="D2913" s="72">
        <f>'Balance N'!L2916</f>
        <v>0</v>
      </c>
      <c r="E2913" s="72">
        <f>'Balance N'!M2916</f>
        <v>0</v>
      </c>
      <c r="F2913" s="72">
        <f>'Balance N'!N2916</f>
        <v>0</v>
      </c>
      <c r="G2913" s="72">
        <f>'Balance N'!O2916</f>
        <v>0</v>
      </c>
      <c r="H2913" s="72">
        <f>'Balance N'!P2916</f>
        <v>0</v>
      </c>
      <c r="I2913" s="74">
        <f t="shared" si="45"/>
        <v>0</v>
      </c>
    </row>
    <row r="2914" spans="1:9" ht="15.6">
      <c r="A2914" s="70">
        <f>'Balance N'!I2917</f>
        <v>0</v>
      </c>
      <c r="B2914" s="71">
        <f>'Balance N'!J2917</f>
        <v>0</v>
      </c>
      <c r="C2914" s="72">
        <f>'Balance N'!K2917</f>
        <v>0</v>
      </c>
      <c r="D2914" s="72">
        <f>'Balance N'!L2917</f>
        <v>0</v>
      </c>
      <c r="E2914" s="72">
        <f>'Balance N'!M2917</f>
        <v>0</v>
      </c>
      <c r="F2914" s="72">
        <f>'Balance N'!N2917</f>
        <v>0</v>
      </c>
      <c r="G2914" s="72">
        <f>'Balance N'!O2917</f>
        <v>0</v>
      </c>
      <c r="H2914" s="72">
        <f>'Balance N'!P2917</f>
        <v>0</v>
      </c>
      <c r="I2914" s="74">
        <f t="shared" si="45"/>
        <v>0</v>
      </c>
    </row>
    <row r="2915" spans="1:9" ht="15.6">
      <c r="A2915" s="70">
        <f>'Balance N'!I2918</f>
        <v>0</v>
      </c>
      <c r="B2915" s="71">
        <f>'Balance N'!J2918</f>
        <v>0</v>
      </c>
      <c r="C2915" s="72">
        <f>'Balance N'!K2918</f>
        <v>0</v>
      </c>
      <c r="D2915" s="72">
        <f>'Balance N'!L2918</f>
        <v>0</v>
      </c>
      <c r="E2915" s="72">
        <f>'Balance N'!M2918</f>
        <v>0</v>
      </c>
      <c r="F2915" s="72">
        <f>'Balance N'!N2918</f>
        <v>0</v>
      </c>
      <c r="G2915" s="72">
        <f>'Balance N'!O2918</f>
        <v>0</v>
      </c>
      <c r="H2915" s="72">
        <f>'Balance N'!P2918</f>
        <v>0</v>
      </c>
      <c r="I2915" s="74">
        <f t="shared" si="45"/>
        <v>0</v>
      </c>
    </row>
    <row r="2916" spans="1:9" ht="15.6">
      <c r="A2916" s="70">
        <f>'Balance N'!I2919</f>
        <v>0</v>
      </c>
      <c r="B2916" s="71">
        <f>'Balance N'!J2919</f>
        <v>0</v>
      </c>
      <c r="C2916" s="72">
        <f>'Balance N'!K2919</f>
        <v>0</v>
      </c>
      <c r="D2916" s="72">
        <f>'Balance N'!L2919</f>
        <v>0</v>
      </c>
      <c r="E2916" s="72">
        <f>'Balance N'!M2919</f>
        <v>0</v>
      </c>
      <c r="F2916" s="72">
        <f>'Balance N'!N2919</f>
        <v>0</v>
      </c>
      <c r="G2916" s="72">
        <f>'Balance N'!O2919</f>
        <v>0</v>
      </c>
      <c r="H2916" s="72">
        <f>'Balance N'!P2919</f>
        <v>0</v>
      </c>
      <c r="I2916" s="74">
        <f t="shared" si="45"/>
        <v>0</v>
      </c>
    </row>
    <row r="2917" spans="1:9" ht="15.6">
      <c r="A2917" s="70">
        <f>'Balance N'!I2920</f>
        <v>0</v>
      </c>
      <c r="B2917" s="71">
        <f>'Balance N'!J2920</f>
        <v>0</v>
      </c>
      <c r="C2917" s="72">
        <f>'Balance N'!K2920</f>
        <v>0</v>
      </c>
      <c r="D2917" s="72">
        <f>'Balance N'!L2920</f>
        <v>0</v>
      </c>
      <c r="E2917" s="72">
        <f>'Balance N'!M2920</f>
        <v>0</v>
      </c>
      <c r="F2917" s="72">
        <f>'Balance N'!N2920</f>
        <v>0</v>
      </c>
      <c r="G2917" s="72">
        <f>'Balance N'!O2920</f>
        <v>0</v>
      </c>
      <c r="H2917" s="72">
        <f>'Balance N'!P2920</f>
        <v>0</v>
      </c>
      <c r="I2917" s="74">
        <f t="shared" si="45"/>
        <v>0</v>
      </c>
    </row>
    <row r="2918" spans="1:9" ht="15.6">
      <c r="A2918" s="70">
        <f>'Balance N'!I2921</f>
        <v>0</v>
      </c>
      <c r="B2918" s="71">
        <f>'Balance N'!J2921</f>
        <v>0</v>
      </c>
      <c r="C2918" s="72">
        <f>'Balance N'!K2921</f>
        <v>0</v>
      </c>
      <c r="D2918" s="72">
        <f>'Balance N'!L2921</f>
        <v>0</v>
      </c>
      <c r="E2918" s="72">
        <f>'Balance N'!M2921</f>
        <v>0</v>
      </c>
      <c r="F2918" s="72">
        <f>'Balance N'!N2921</f>
        <v>0</v>
      </c>
      <c r="G2918" s="72">
        <f>'Balance N'!O2921</f>
        <v>0</v>
      </c>
      <c r="H2918" s="72">
        <f>'Balance N'!P2921</f>
        <v>0</v>
      </c>
      <c r="I2918" s="74">
        <f t="shared" si="45"/>
        <v>0</v>
      </c>
    </row>
    <row r="2919" spans="1:9" ht="15.6">
      <c r="A2919" s="70">
        <f>'Balance N'!I2922</f>
        <v>0</v>
      </c>
      <c r="B2919" s="71">
        <f>'Balance N'!J2922</f>
        <v>0</v>
      </c>
      <c r="C2919" s="72">
        <f>'Balance N'!K2922</f>
        <v>0</v>
      </c>
      <c r="D2919" s="72">
        <f>'Balance N'!L2922</f>
        <v>0</v>
      </c>
      <c r="E2919" s="72">
        <f>'Balance N'!M2922</f>
        <v>0</v>
      </c>
      <c r="F2919" s="72">
        <f>'Balance N'!N2922</f>
        <v>0</v>
      </c>
      <c r="G2919" s="72">
        <f>'Balance N'!O2922</f>
        <v>0</v>
      </c>
      <c r="H2919" s="72">
        <f>'Balance N'!P2922</f>
        <v>0</v>
      </c>
      <c r="I2919" s="74">
        <f t="shared" si="45"/>
        <v>0</v>
      </c>
    </row>
    <row r="2920" spans="1:9" ht="15.6">
      <c r="A2920" s="70">
        <f>'Balance N'!I2923</f>
        <v>0</v>
      </c>
      <c r="B2920" s="71">
        <f>'Balance N'!J2923</f>
        <v>0</v>
      </c>
      <c r="C2920" s="72">
        <f>'Balance N'!K2923</f>
        <v>0</v>
      </c>
      <c r="D2920" s="72">
        <f>'Balance N'!L2923</f>
        <v>0</v>
      </c>
      <c r="E2920" s="72">
        <f>'Balance N'!M2923</f>
        <v>0</v>
      </c>
      <c r="F2920" s="72">
        <f>'Balance N'!N2923</f>
        <v>0</v>
      </c>
      <c r="G2920" s="72">
        <f>'Balance N'!O2923</f>
        <v>0</v>
      </c>
      <c r="H2920" s="72">
        <f>'Balance N'!P2923</f>
        <v>0</v>
      </c>
      <c r="I2920" s="74">
        <f t="shared" si="45"/>
        <v>0</v>
      </c>
    </row>
    <row r="2921" spans="1:9" ht="15.6">
      <c r="A2921" s="70">
        <f>'Balance N'!I2924</f>
        <v>0</v>
      </c>
      <c r="B2921" s="71">
        <f>'Balance N'!J2924</f>
        <v>0</v>
      </c>
      <c r="C2921" s="72">
        <f>'Balance N'!K2924</f>
        <v>0</v>
      </c>
      <c r="D2921" s="72">
        <f>'Balance N'!L2924</f>
        <v>0</v>
      </c>
      <c r="E2921" s="72">
        <f>'Balance N'!M2924</f>
        <v>0</v>
      </c>
      <c r="F2921" s="72">
        <f>'Balance N'!N2924</f>
        <v>0</v>
      </c>
      <c r="G2921" s="72">
        <f>'Balance N'!O2924</f>
        <v>0</v>
      </c>
      <c r="H2921" s="72">
        <f>'Balance N'!P2924</f>
        <v>0</v>
      </c>
      <c r="I2921" s="74">
        <f t="shared" si="45"/>
        <v>0</v>
      </c>
    </row>
    <row r="2922" spans="1:9" ht="15.6">
      <c r="A2922" s="70">
        <f>'Balance N'!I2925</f>
        <v>0</v>
      </c>
      <c r="B2922" s="71">
        <f>'Balance N'!J2925</f>
        <v>0</v>
      </c>
      <c r="C2922" s="72">
        <f>'Balance N'!K2925</f>
        <v>0</v>
      </c>
      <c r="D2922" s="72">
        <f>'Balance N'!L2925</f>
        <v>0</v>
      </c>
      <c r="E2922" s="72">
        <f>'Balance N'!M2925</f>
        <v>0</v>
      </c>
      <c r="F2922" s="72">
        <f>'Balance N'!N2925</f>
        <v>0</v>
      </c>
      <c r="G2922" s="72">
        <f>'Balance N'!O2925</f>
        <v>0</v>
      </c>
      <c r="H2922" s="72">
        <f>'Balance N'!P2925</f>
        <v>0</v>
      </c>
      <c r="I2922" s="74">
        <f t="shared" si="45"/>
        <v>0</v>
      </c>
    </row>
    <row r="2923" spans="1:9" ht="15.6">
      <c r="A2923" s="70">
        <f>'Balance N'!I2926</f>
        <v>0</v>
      </c>
      <c r="B2923" s="71">
        <f>'Balance N'!J2926</f>
        <v>0</v>
      </c>
      <c r="C2923" s="72">
        <f>'Balance N'!K2926</f>
        <v>0</v>
      </c>
      <c r="D2923" s="72">
        <f>'Balance N'!L2926</f>
        <v>0</v>
      </c>
      <c r="E2923" s="72">
        <f>'Balance N'!M2926</f>
        <v>0</v>
      </c>
      <c r="F2923" s="72">
        <f>'Balance N'!N2926</f>
        <v>0</v>
      </c>
      <c r="G2923" s="72">
        <f>'Balance N'!O2926</f>
        <v>0</v>
      </c>
      <c r="H2923" s="72">
        <f>'Balance N'!P2926</f>
        <v>0</v>
      </c>
      <c r="I2923" s="74">
        <f t="shared" si="45"/>
        <v>0</v>
      </c>
    </row>
    <row r="2924" spans="1:9" ht="15.6">
      <c r="A2924" s="70">
        <f>'Balance N'!I2927</f>
        <v>0</v>
      </c>
      <c r="B2924" s="71">
        <f>'Balance N'!J2927</f>
        <v>0</v>
      </c>
      <c r="C2924" s="72">
        <f>'Balance N'!K2927</f>
        <v>0</v>
      </c>
      <c r="D2924" s="72">
        <f>'Balance N'!L2927</f>
        <v>0</v>
      </c>
      <c r="E2924" s="72">
        <f>'Balance N'!M2927</f>
        <v>0</v>
      </c>
      <c r="F2924" s="72">
        <f>'Balance N'!N2927</f>
        <v>0</v>
      </c>
      <c r="G2924" s="72">
        <f>'Balance N'!O2927</f>
        <v>0</v>
      </c>
      <c r="H2924" s="72">
        <f>'Balance N'!P2927</f>
        <v>0</v>
      </c>
      <c r="I2924" s="74">
        <f t="shared" si="45"/>
        <v>0</v>
      </c>
    </row>
    <row r="2925" spans="1:9" ht="15.6">
      <c r="A2925" s="70">
        <f>'Balance N'!I2928</f>
        <v>0</v>
      </c>
      <c r="B2925" s="71">
        <f>'Balance N'!J2928</f>
        <v>0</v>
      </c>
      <c r="C2925" s="72">
        <f>'Balance N'!K2928</f>
        <v>0</v>
      </c>
      <c r="D2925" s="72">
        <f>'Balance N'!L2928</f>
        <v>0</v>
      </c>
      <c r="E2925" s="72">
        <f>'Balance N'!M2928</f>
        <v>0</v>
      </c>
      <c r="F2925" s="72">
        <f>'Balance N'!N2928</f>
        <v>0</v>
      </c>
      <c r="G2925" s="72">
        <f>'Balance N'!O2928</f>
        <v>0</v>
      </c>
      <c r="H2925" s="72">
        <f>'Balance N'!P2928</f>
        <v>0</v>
      </c>
      <c r="I2925" s="74">
        <f t="shared" si="45"/>
        <v>0</v>
      </c>
    </row>
    <row r="2926" spans="1:9" ht="15.6">
      <c r="A2926" s="70">
        <f>'Balance N'!I2929</f>
        <v>0</v>
      </c>
      <c r="B2926" s="71">
        <f>'Balance N'!J2929</f>
        <v>0</v>
      </c>
      <c r="C2926" s="72">
        <f>'Balance N'!K2929</f>
        <v>0</v>
      </c>
      <c r="D2926" s="72">
        <f>'Balance N'!L2929</f>
        <v>0</v>
      </c>
      <c r="E2926" s="72">
        <f>'Balance N'!M2929</f>
        <v>0</v>
      </c>
      <c r="F2926" s="72">
        <f>'Balance N'!N2929</f>
        <v>0</v>
      </c>
      <c r="G2926" s="72">
        <f>'Balance N'!O2929</f>
        <v>0</v>
      </c>
      <c r="H2926" s="72">
        <f>'Balance N'!P2929</f>
        <v>0</v>
      </c>
      <c r="I2926" s="74">
        <f t="shared" si="45"/>
        <v>0</v>
      </c>
    </row>
    <row r="2927" spans="1:9" ht="15.6">
      <c r="A2927" s="70">
        <f>'Balance N'!I2930</f>
        <v>0</v>
      </c>
      <c r="B2927" s="71">
        <f>'Balance N'!J2930</f>
        <v>0</v>
      </c>
      <c r="C2927" s="72">
        <f>'Balance N'!K2930</f>
        <v>0</v>
      </c>
      <c r="D2927" s="72">
        <f>'Balance N'!L2930</f>
        <v>0</v>
      </c>
      <c r="E2927" s="72">
        <f>'Balance N'!M2930</f>
        <v>0</v>
      </c>
      <c r="F2927" s="72">
        <f>'Balance N'!N2930</f>
        <v>0</v>
      </c>
      <c r="G2927" s="72">
        <f>'Balance N'!O2930</f>
        <v>0</v>
      </c>
      <c r="H2927" s="72">
        <f>'Balance N'!P2930</f>
        <v>0</v>
      </c>
      <c r="I2927" s="74">
        <f t="shared" si="45"/>
        <v>0</v>
      </c>
    </row>
    <row r="2928" spans="1:9" ht="15.6">
      <c r="A2928" s="70">
        <f>'Balance N'!I2931</f>
        <v>0</v>
      </c>
      <c r="B2928" s="71">
        <f>'Balance N'!J2931</f>
        <v>0</v>
      </c>
      <c r="C2928" s="72">
        <f>'Balance N'!K2931</f>
        <v>0</v>
      </c>
      <c r="D2928" s="72">
        <f>'Balance N'!L2931</f>
        <v>0</v>
      </c>
      <c r="E2928" s="72">
        <f>'Balance N'!M2931</f>
        <v>0</v>
      </c>
      <c r="F2928" s="72">
        <f>'Balance N'!N2931</f>
        <v>0</v>
      </c>
      <c r="G2928" s="72">
        <f>'Balance N'!O2931</f>
        <v>0</v>
      </c>
      <c r="H2928" s="72">
        <f>'Balance N'!P2931</f>
        <v>0</v>
      </c>
      <c r="I2928" s="74">
        <f t="shared" si="45"/>
        <v>0</v>
      </c>
    </row>
    <row r="2929" spans="1:9" ht="15.6">
      <c r="A2929" s="70">
        <f>'Balance N'!I2932</f>
        <v>0</v>
      </c>
      <c r="B2929" s="71">
        <f>'Balance N'!J2932</f>
        <v>0</v>
      </c>
      <c r="C2929" s="72">
        <f>'Balance N'!K2932</f>
        <v>0</v>
      </c>
      <c r="D2929" s="72">
        <f>'Balance N'!L2932</f>
        <v>0</v>
      </c>
      <c r="E2929" s="72">
        <f>'Balance N'!M2932</f>
        <v>0</v>
      </c>
      <c r="F2929" s="72">
        <f>'Balance N'!N2932</f>
        <v>0</v>
      </c>
      <c r="G2929" s="72">
        <f>'Balance N'!O2932</f>
        <v>0</v>
      </c>
      <c r="H2929" s="72">
        <f>'Balance N'!P2932</f>
        <v>0</v>
      </c>
      <c r="I2929" s="74">
        <f t="shared" si="45"/>
        <v>0</v>
      </c>
    </row>
    <row r="2930" spans="1:9" ht="15.6">
      <c r="A2930" s="70">
        <f>'Balance N'!I2933</f>
        <v>0</v>
      </c>
      <c r="B2930" s="71">
        <f>'Balance N'!J2933</f>
        <v>0</v>
      </c>
      <c r="C2930" s="72">
        <f>'Balance N'!K2933</f>
        <v>0</v>
      </c>
      <c r="D2930" s="72">
        <f>'Balance N'!L2933</f>
        <v>0</v>
      </c>
      <c r="E2930" s="72">
        <f>'Balance N'!M2933</f>
        <v>0</v>
      </c>
      <c r="F2930" s="72">
        <f>'Balance N'!N2933</f>
        <v>0</v>
      </c>
      <c r="G2930" s="72">
        <f>'Balance N'!O2933</f>
        <v>0</v>
      </c>
      <c r="H2930" s="72">
        <f>'Balance N'!P2933</f>
        <v>0</v>
      </c>
      <c r="I2930" s="74">
        <f t="shared" si="45"/>
        <v>0</v>
      </c>
    </row>
    <row r="2931" spans="1:9" ht="15.6">
      <c r="A2931" s="70">
        <f>'Balance N'!I2934</f>
        <v>0</v>
      </c>
      <c r="B2931" s="71">
        <f>'Balance N'!J2934</f>
        <v>0</v>
      </c>
      <c r="C2931" s="72">
        <f>'Balance N'!K2934</f>
        <v>0</v>
      </c>
      <c r="D2931" s="72">
        <f>'Balance N'!L2934</f>
        <v>0</v>
      </c>
      <c r="E2931" s="72">
        <f>'Balance N'!M2934</f>
        <v>0</v>
      </c>
      <c r="F2931" s="72">
        <f>'Balance N'!N2934</f>
        <v>0</v>
      </c>
      <c r="G2931" s="72">
        <f>'Balance N'!O2934</f>
        <v>0</v>
      </c>
      <c r="H2931" s="72">
        <f>'Balance N'!P2934</f>
        <v>0</v>
      </c>
      <c r="I2931" s="74">
        <f t="shared" si="45"/>
        <v>0</v>
      </c>
    </row>
    <row r="2932" spans="1:9" ht="15.6">
      <c r="A2932" s="70">
        <f>'Balance N'!I2935</f>
        <v>0</v>
      </c>
      <c r="B2932" s="71">
        <f>'Balance N'!J2935</f>
        <v>0</v>
      </c>
      <c r="C2932" s="72">
        <f>'Balance N'!K2935</f>
        <v>0</v>
      </c>
      <c r="D2932" s="72">
        <f>'Balance N'!L2935</f>
        <v>0</v>
      </c>
      <c r="E2932" s="72">
        <f>'Balance N'!M2935</f>
        <v>0</v>
      </c>
      <c r="F2932" s="72">
        <f>'Balance N'!N2935</f>
        <v>0</v>
      </c>
      <c r="G2932" s="72">
        <f>'Balance N'!O2935</f>
        <v>0</v>
      </c>
      <c r="H2932" s="72">
        <f>'Balance N'!P2935</f>
        <v>0</v>
      </c>
      <c r="I2932" s="74">
        <f t="shared" si="45"/>
        <v>0</v>
      </c>
    </row>
    <row r="2933" spans="1:9" ht="15.6">
      <c r="A2933" s="70">
        <f>'Balance N'!I2936</f>
        <v>0</v>
      </c>
      <c r="B2933" s="71">
        <f>'Balance N'!J2936</f>
        <v>0</v>
      </c>
      <c r="C2933" s="72">
        <f>'Balance N'!K2936</f>
        <v>0</v>
      </c>
      <c r="D2933" s="72">
        <f>'Balance N'!L2936</f>
        <v>0</v>
      </c>
      <c r="E2933" s="72">
        <f>'Balance N'!M2936</f>
        <v>0</v>
      </c>
      <c r="F2933" s="72">
        <f>'Balance N'!N2936</f>
        <v>0</v>
      </c>
      <c r="G2933" s="72">
        <f>'Balance N'!O2936</f>
        <v>0</v>
      </c>
      <c r="H2933" s="72">
        <f>'Balance N'!P2936</f>
        <v>0</v>
      </c>
      <c r="I2933" s="74">
        <f t="shared" si="45"/>
        <v>0</v>
      </c>
    </row>
    <row r="2934" spans="1:9" ht="15.6">
      <c r="A2934" s="70">
        <f>'Balance N'!I2937</f>
        <v>0</v>
      </c>
      <c r="B2934" s="71">
        <f>'Balance N'!J2937</f>
        <v>0</v>
      </c>
      <c r="C2934" s="72">
        <f>'Balance N'!K2937</f>
        <v>0</v>
      </c>
      <c r="D2934" s="72">
        <f>'Balance N'!L2937</f>
        <v>0</v>
      </c>
      <c r="E2934" s="72">
        <f>'Balance N'!M2937</f>
        <v>0</v>
      </c>
      <c r="F2934" s="72">
        <f>'Balance N'!N2937</f>
        <v>0</v>
      </c>
      <c r="G2934" s="72">
        <f>'Balance N'!O2937</f>
        <v>0</v>
      </c>
      <c r="H2934" s="72">
        <f>'Balance N'!P2937</f>
        <v>0</v>
      </c>
      <c r="I2934" s="74">
        <f t="shared" si="45"/>
        <v>0</v>
      </c>
    </row>
    <row r="2935" spans="1:9" ht="15.6">
      <c r="A2935" s="70">
        <f>'Balance N'!I2938</f>
        <v>0</v>
      </c>
      <c r="B2935" s="71">
        <f>'Balance N'!J2938</f>
        <v>0</v>
      </c>
      <c r="C2935" s="72">
        <f>'Balance N'!K2938</f>
        <v>0</v>
      </c>
      <c r="D2935" s="72">
        <f>'Balance N'!L2938</f>
        <v>0</v>
      </c>
      <c r="E2935" s="72">
        <f>'Balance N'!M2938</f>
        <v>0</v>
      </c>
      <c r="F2935" s="72">
        <f>'Balance N'!N2938</f>
        <v>0</v>
      </c>
      <c r="G2935" s="72">
        <f>'Balance N'!O2938</f>
        <v>0</v>
      </c>
      <c r="H2935" s="72">
        <f>'Balance N'!P2938</f>
        <v>0</v>
      </c>
      <c r="I2935" s="74">
        <f t="shared" si="45"/>
        <v>0</v>
      </c>
    </row>
    <row r="2936" spans="1:9" ht="15.6">
      <c r="A2936" s="70">
        <f>'Balance N'!I2939</f>
        <v>0</v>
      </c>
      <c r="B2936" s="71">
        <f>'Balance N'!J2939</f>
        <v>0</v>
      </c>
      <c r="C2936" s="72">
        <f>'Balance N'!K2939</f>
        <v>0</v>
      </c>
      <c r="D2936" s="72">
        <f>'Balance N'!L2939</f>
        <v>0</v>
      </c>
      <c r="E2936" s="72">
        <f>'Balance N'!M2939</f>
        <v>0</v>
      </c>
      <c r="F2936" s="72">
        <f>'Balance N'!N2939</f>
        <v>0</v>
      </c>
      <c r="G2936" s="72">
        <f>'Balance N'!O2939</f>
        <v>0</v>
      </c>
      <c r="H2936" s="72">
        <f>'Balance N'!P2939</f>
        <v>0</v>
      </c>
      <c r="I2936" s="74">
        <f t="shared" si="45"/>
        <v>0</v>
      </c>
    </row>
    <row r="2937" spans="1:9" ht="15.6">
      <c r="A2937" s="70">
        <f>'Balance N'!I2940</f>
        <v>0</v>
      </c>
      <c r="B2937" s="71">
        <f>'Balance N'!J2940</f>
        <v>0</v>
      </c>
      <c r="C2937" s="72">
        <f>'Balance N'!K2940</f>
        <v>0</v>
      </c>
      <c r="D2937" s="72">
        <f>'Balance N'!L2940</f>
        <v>0</v>
      </c>
      <c r="E2937" s="72">
        <f>'Balance N'!M2940</f>
        <v>0</v>
      </c>
      <c r="F2937" s="72">
        <f>'Balance N'!N2940</f>
        <v>0</v>
      </c>
      <c r="G2937" s="72">
        <f>'Balance N'!O2940</f>
        <v>0</v>
      </c>
      <c r="H2937" s="72">
        <f>'Balance N'!P2940</f>
        <v>0</v>
      </c>
      <c r="I2937" s="74">
        <f t="shared" si="45"/>
        <v>0</v>
      </c>
    </row>
    <row r="2938" spans="1:9" ht="15.6">
      <c r="A2938" s="70">
        <f>'Balance N'!I2941</f>
        <v>0</v>
      </c>
      <c r="B2938" s="71">
        <f>'Balance N'!J2941</f>
        <v>0</v>
      </c>
      <c r="C2938" s="72">
        <f>'Balance N'!K2941</f>
        <v>0</v>
      </c>
      <c r="D2938" s="72">
        <f>'Balance N'!L2941</f>
        <v>0</v>
      </c>
      <c r="E2938" s="72">
        <f>'Balance N'!M2941</f>
        <v>0</v>
      </c>
      <c r="F2938" s="72">
        <f>'Balance N'!N2941</f>
        <v>0</v>
      </c>
      <c r="G2938" s="72">
        <f>'Balance N'!O2941</f>
        <v>0</v>
      </c>
      <c r="H2938" s="72">
        <f>'Balance N'!P2941</f>
        <v>0</v>
      </c>
      <c r="I2938" s="74">
        <f t="shared" si="45"/>
        <v>0</v>
      </c>
    </row>
    <row r="2939" spans="1:9" ht="15.6">
      <c r="A2939" s="70">
        <f>'Balance N'!I2942</f>
        <v>0</v>
      </c>
      <c r="B2939" s="71">
        <f>'Balance N'!J2942</f>
        <v>0</v>
      </c>
      <c r="C2939" s="72">
        <f>'Balance N'!K2942</f>
        <v>0</v>
      </c>
      <c r="D2939" s="72">
        <f>'Balance N'!L2942</f>
        <v>0</v>
      </c>
      <c r="E2939" s="72">
        <f>'Balance N'!M2942</f>
        <v>0</v>
      </c>
      <c r="F2939" s="72">
        <f>'Balance N'!N2942</f>
        <v>0</v>
      </c>
      <c r="G2939" s="72">
        <f>'Balance N'!O2942</f>
        <v>0</v>
      </c>
      <c r="H2939" s="72">
        <f>'Balance N'!P2942</f>
        <v>0</v>
      </c>
      <c r="I2939" s="74">
        <f t="shared" si="45"/>
        <v>0</v>
      </c>
    </row>
    <row r="2940" spans="1:9" ht="15.6">
      <c r="A2940" s="70">
        <f>'Balance N'!I2943</f>
        <v>0</v>
      </c>
      <c r="B2940" s="71">
        <f>'Balance N'!J2943</f>
        <v>0</v>
      </c>
      <c r="C2940" s="72">
        <f>'Balance N'!K2943</f>
        <v>0</v>
      </c>
      <c r="D2940" s="72">
        <f>'Balance N'!L2943</f>
        <v>0</v>
      </c>
      <c r="E2940" s="72">
        <f>'Balance N'!M2943</f>
        <v>0</v>
      </c>
      <c r="F2940" s="72">
        <f>'Balance N'!N2943</f>
        <v>0</v>
      </c>
      <c r="G2940" s="72">
        <f>'Balance N'!O2943</f>
        <v>0</v>
      </c>
      <c r="H2940" s="72">
        <f>'Balance N'!P2943</f>
        <v>0</v>
      </c>
      <c r="I2940" s="74">
        <f t="shared" si="45"/>
        <v>0</v>
      </c>
    </row>
    <row r="2941" spans="1:9" ht="15.6">
      <c r="A2941" s="70">
        <f>'Balance N'!I2944</f>
        <v>0</v>
      </c>
      <c r="B2941" s="71">
        <f>'Balance N'!J2944</f>
        <v>0</v>
      </c>
      <c r="C2941" s="72">
        <f>'Balance N'!K2944</f>
        <v>0</v>
      </c>
      <c r="D2941" s="72">
        <f>'Balance N'!L2944</f>
        <v>0</v>
      </c>
      <c r="E2941" s="72">
        <f>'Balance N'!M2944</f>
        <v>0</v>
      </c>
      <c r="F2941" s="72">
        <f>'Balance N'!N2944</f>
        <v>0</v>
      </c>
      <c r="G2941" s="72">
        <f>'Balance N'!O2944</f>
        <v>0</v>
      </c>
      <c r="H2941" s="72">
        <f>'Balance N'!P2944</f>
        <v>0</v>
      </c>
      <c r="I2941" s="74">
        <f t="shared" si="45"/>
        <v>0</v>
      </c>
    </row>
    <row r="2942" spans="1:9" ht="15.6">
      <c r="A2942" s="70">
        <f>'Balance N'!I2945</f>
        <v>0</v>
      </c>
      <c r="B2942" s="71">
        <f>'Balance N'!J2945</f>
        <v>0</v>
      </c>
      <c r="C2942" s="72">
        <f>'Balance N'!K2945</f>
        <v>0</v>
      </c>
      <c r="D2942" s="72">
        <f>'Balance N'!L2945</f>
        <v>0</v>
      </c>
      <c r="E2942" s="72">
        <f>'Balance N'!M2945</f>
        <v>0</v>
      </c>
      <c r="F2942" s="72">
        <f>'Balance N'!N2945</f>
        <v>0</v>
      </c>
      <c r="G2942" s="72">
        <f>'Balance N'!O2945</f>
        <v>0</v>
      </c>
      <c r="H2942" s="72">
        <f>'Balance N'!P2945</f>
        <v>0</v>
      </c>
      <c r="I2942" s="74">
        <f t="shared" si="45"/>
        <v>0</v>
      </c>
    </row>
    <row r="2943" spans="1:9" ht="15.6">
      <c r="A2943" s="70">
        <f>'Balance N'!I2946</f>
        <v>0</v>
      </c>
      <c r="B2943" s="71">
        <f>'Balance N'!J2946</f>
        <v>0</v>
      </c>
      <c r="C2943" s="72">
        <f>'Balance N'!K2946</f>
        <v>0</v>
      </c>
      <c r="D2943" s="72">
        <f>'Balance N'!L2946</f>
        <v>0</v>
      </c>
      <c r="E2943" s="72">
        <f>'Balance N'!M2946</f>
        <v>0</v>
      </c>
      <c r="F2943" s="72">
        <f>'Balance N'!N2946</f>
        <v>0</v>
      </c>
      <c r="G2943" s="72">
        <f>'Balance N'!O2946</f>
        <v>0</v>
      </c>
      <c r="H2943" s="72">
        <f>'Balance N'!P2946</f>
        <v>0</v>
      </c>
      <c r="I2943" s="74">
        <f t="shared" si="45"/>
        <v>0</v>
      </c>
    </row>
    <row r="2944" spans="1:9" ht="15.6">
      <c r="A2944" s="70">
        <f>'Balance N'!I2947</f>
        <v>0</v>
      </c>
      <c r="B2944" s="71">
        <f>'Balance N'!J2947</f>
        <v>0</v>
      </c>
      <c r="C2944" s="72">
        <f>'Balance N'!K2947</f>
        <v>0</v>
      </c>
      <c r="D2944" s="72">
        <f>'Balance N'!L2947</f>
        <v>0</v>
      </c>
      <c r="E2944" s="72">
        <f>'Balance N'!M2947</f>
        <v>0</v>
      </c>
      <c r="F2944" s="72">
        <f>'Balance N'!N2947</f>
        <v>0</v>
      </c>
      <c r="G2944" s="72">
        <f>'Balance N'!O2947</f>
        <v>0</v>
      </c>
      <c r="H2944" s="72">
        <f>'Balance N'!P2947</f>
        <v>0</v>
      </c>
      <c r="I2944" s="74">
        <f t="shared" si="45"/>
        <v>0</v>
      </c>
    </row>
    <row r="2945" spans="1:9" ht="15.6">
      <c r="A2945" s="70">
        <f>'Balance N'!I2948</f>
        <v>0</v>
      </c>
      <c r="B2945" s="71">
        <f>'Balance N'!J2948</f>
        <v>0</v>
      </c>
      <c r="C2945" s="72">
        <f>'Balance N'!K2948</f>
        <v>0</v>
      </c>
      <c r="D2945" s="72">
        <f>'Balance N'!L2948</f>
        <v>0</v>
      </c>
      <c r="E2945" s="72">
        <f>'Balance N'!M2948</f>
        <v>0</v>
      </c>
      <c r="F2945" s="72">
        <f>'Balance N'!N2948</f>
        <v>0</v>
      </c>
      <c r="G2945" s="72">
        <f>'Balance N'!O2948</f>
        <v>0</v>
      </c>
      <c r="H2945" s="72">
        <f>'Balance N'!P2948</f>
        <v>0</v>
      </c>
      <c r="I2945" s="74">
        <f t="shared" si="45"/>
        <v>0</v>
      </c>
    </row>
    <row r="2946" spans="1:9" ht="15.6">
      <c r="A2946" s="70">
        <f>'Balance N'!I2949</f>
        <v>0</v>
      </c>
      <c r="B2946" s="71">
        <f>'Balance N'!J2949</f>
        <v>0</v>
      </c>
      <c r="C2946" s="72">
        <f>'Balance N'!K2949</f>
        <v>0</v>
      </c>
      <c r="D2946" s="72">
        <f>'Balance N'!L2949</f>
        <v>0</v>
      </c>
      <c r="E2946" s="72">
        <f>'Balance N'!M2949</f>
        <v>0</v>
      </c>
      <c r="F2946" s="72">
        <f>'Balance N'!N2949</f>
        <v>0</v>
      </c>
      <c r="G2946" s="72">
        <f>'Balance N'!O2949</f>
        <v>0</v>
      </c>
      <c r="H2946" s="72">
        <f>'Balance N'!P2949</f>
        <v>0</v>
      </c>
      <c r="I2946" s="74">
        <f t="shared" si="45"/>
        <v>0</v>
      </c>
    </row>
    <row r="2947" spans="1:9" ht="15.6">
      <c r="A2947" s="70">
        <f>'Balance N'!I2950</f>
        <v>0</v>
      </c>
      <c r="B2947" s="71">
        <f>'Balance N'!J2950</f>
        <v>0</v>
      </c>
      <c r="C2947" s="72">
        <f>'Balance N'!K2950</f>
        <v>0</v>
      </c>
      <c r="D2947" s="72">
        <f>'Balance N'!L2950</f>
        <v>0</v>
      </c>
      <c r="E2947" s="72">
        <f>'Balance N'!M2950</f>
        <v>0</v>
      </c>
      <c r="F2947" s="72">
        <f>'Balance N'!N2950</f>
        <v>0</v>
      </c>
      <c r="G2947" s="72">
        <f>'Balance N'!O2950</f>
        <v>0</v>
      </c>
      <c r="H2947" s="72">
        <f>'Balance N'!P2950</f>
        <v>0</v>
      </c>
      <c r="I2947" s="74">
        <f t="shared" ref="I2947:I3010" si="46">(C2947-D2947)+(E2947-F2947)-(G2947-H2947)</f>
        <v>0</v>
      </c>
    </row>
    <row r="2948" spans="1:9" ht="15.6">
      <c r="A2948" s="70">
        <f>'Balance N'!I2951</f>
        <v>0</v>
      </c>
      <c r="B2948" s="71">
        <f>'Balance N'!J2951</f>
        <v>0</v>
      </c>
      <c r="C2948" s="72">
        <f>'Balance N'!K2951</f>
        <v>0</v>
      </c>
      <c r="D2948" s="72">
        <f>'Balance N'!L2951</f>
        <v>0</v>
      </c>
      <c r="E2948" s="72">
        <f>'Balance N'!M2951</f>
        <v>0</v>
      </c>
      <c r="F2948" s="72">
        <f>'Balance N'!N2951</f>
        <v>0</v>
      </c>
      <c r="G2948" s="72">
        <f>'Balance N'!O2951</f>
        <v>0</v>
      </c>
      <c r="H2948" s="72">
        <f>'Balance N'!P2951</f>
        <v>0</v>
      </c>
      <c r="I2948" s="74">
        <f t="shared" si="46"/>
        <v>0</v>
      </c>
    </row>
    <row r="2949" spans="1:9" ht="15.6">
      <c r="A2949" s="70">
        <f>'Balance N'!I2952</f>
        <v>0</v>
      </c>
      <c r="B2949" s="71">
        <f>'Balance N'!J2952</f>
        <v>0</v>
      </c>
      <c r="C2949" s="72">
        <f>'Balance N'!K2952</f>
        <v>0</v>
      </c>
      <c r="D2949" s="72">
        <f>'Balance N'!L2952</f>
        <v>0</v>
      </c>
      <c r="E2949" s="72">
        <f>'Balance N'!M2952</f>
        <v>0</v>
      </c>
      <c r="F2949" s="72">
        <f>'Balance N'!N2952</f>
        <v>0</v>
      </c>
      <c r="G2949" s="72">
        <f>'Balance N'!O2952</f>
        <v>0</v>
      </c>
      <c r="H2949" s="72">
        <f>'Balance N'!P2952</f>
        <v>0</v>
      </c>
      <c r="I2949" s="74">
        <f t="shared" si="46"/>
        <v>0</v>
      </c>
    </row>
    <row r="2950" spans="1:9" ht="15.6">
      <c r="A2950" s="70">
        <f>'Balance N'!I2953</f>
        <v>0</v>
      </c>
      <c r="B2950" s="71">
        <f>'Balance N'!J2953</f>
        <v>0</v>
      </c>
      <c r="C2950" s="72">
        <f>'Balance N'!K2953</f>
        <v>0</v>
      </c>
      <c r="D2950" s="72">
        <f>'Balance N'!L2953</f>
        <v>0</v>
      </c>
      <c r="E2950" s="72">
        <f>'Balance N'!M2953</f>
        <v>0</v>
      </c>
      <c r="F2950" s="72">
        <f>'Balance N'!N2953</f>
        <v>0</v>
      </c>
      <c r="G2950" s="72">
        <f>'Balance N'!O2953</f>
        <v>0</v>
      </c>
      <c r="H2950" s="72">
        <f>'Balance N'!P2953</f>
        <v>0</v>
      </c>
      <c r="I2950" s="74">
        <f t="shared" si="46"/>
        <v>0</v>
      </c>
    </row>
    <row r="2951" spans="1:9" ht="15.6">
      <c r="A2951" s="70">
        <f>'Balance N'!I2954</f>
        <v>0</v>
      </c>
      <c r="B2951" s="71">
        <f>'Balance N'!J2954</f>
        <v>0</v>
      </c>
      <c r="C2951" s="72">
        <f>'Balance N'!K2954</f>
        <v>0</v>
      </c>
      <c r="D2951" s="72">
        <f>'Balance N'!L2954</f>
        <v>0</v>
      </c>
      <c r="E2951" s="72">
        <f>'Balance N'!M2954</f>
        <v>0</v>
      </c>
      <c r="F2951" s="72">
        <f>'Balance N'!N2954</f>
        <v>0</v>
      </c>
      <c r="G2951" s="72">
        <f>'Balance N'!O2954</f>
        <v>0</v>
      </c>
      <c r="H2951" s="72">
        <f>'Balance N'!P2954</f>
        <v>0</v>
      </c>
      <c r="I2951" s="74">
        <f t="shared" si="46"/>
        <v>0</v>
      </c>
    </row>
    <row r="2952" spans="1:9" ht="15.6">
      <c r="A2952" s="70">
        <f>'Balance N'!I2955</f>
        <v>0</v>
      </c>
      <c r="B2952" s="71">
        <f>'Balance N'!J2955</f>
        <v>0</v>
      </c>
      <c r="C2952" s="72">
        <f>'Balance N'!K2955</f>
        <v>0</v>
      </c>
      <c r="D2952" s="72">
        <f>'Balance N'!L2955</f>
        <v>0</v>
      </c>
      <c r="E2952" s="72">
        <f>'Balance N'!M2955</f>
        <v>0</v>
      </c>
      <c r="F2952" s="72">
        <f>'Balance N'!N2955</f>
        <v>0</v>
      </c>
      <c r="G2952" s="72">
        <f>'Balance N'!O2955</f>
        <v>0</v>
      </c>
      <c r="H2952" s="72">
        <f>'Balance N'!P2955</f>
        <v>0</v>
      </c>
      <c r="I2952" s="74">
        <f t="shared" si="46"/>
        <v>0</v>
      </c>
    </row>
    <row r="2953" spans="1:9" ht="15.6">
      <c r="A2953" s="70">
        <f>'Balance N'!I2956</f>
        <v>0</v>
      </c>
      <c r="B2953" s="71">
        <f>'Balance N'!J2956</f>
        <v>0</v>
      </c>
      <c r="C2953" s="72">
        <f>'Balance N'!K2956</f>
        <v>0</v>
      </c>
      <c r="D2953" s="72">
        <f>'Balance N'!L2956</f>
        <v>0</v>
      </c>
      <c r="E2953" s="72">
        <f>'Balance N'!M2956</f>
        <v>0</v>
      </c>
      <c r="F2953" s="72">
        <f>'Balance N'!N2956</f>
        <v>0</v>
      </c>
      <c r="G2953" s="72">
        <f>'Balance N'!O2956</f>
        <v>0</v>
      </c>
      <c r="H2953" s="72">
        <f>'Balance N'!P2956</f>
        <v>0</v>
      </c>
      <c r="I2953" s="74">
        <f t="shared" si="46"/>
        <v>0</v>
      </c>
    </row>
    <row r="2954" spans="1:9" ht="15.6">
      <c r="A2954" s="70">
        <f>'Balance N'!I2957</f>
        <v>0</v>
      </c>
      <c r="B2954" s="71">
        <f>'Balance N'!J2957</f>
        <v>0</v>
      </c>
      <c r="C2954" s="72">
        <f>'Balance N'!K2957</f>
        <v>0</v>
      </c>
      <c r="D2954" s="72">
        <f>'Balance N'!L2957</f>
        <v>0</v>
      </c>
      <c r="E2954" s="72">
        <f>'Balance N'!M2957</f>
        <v>0</v>
      </c>
      <c r="F2954" s="72">
        <f>'Balance N'!N2957</f>
        <v>0</v>
      </c>
      <c r="G2954" s="72">
        <f>'Balance N'!O2957</f>
        <v>0</v>
      </c>
      <c r="H2954" s="72">
        <f>'Balance N'!P2957</f>
        <v>0</v>
      </c>
      <c r="I2954" s="74">
        <f t="shared" si="46"/>
        <v>0</v>
      </c>
    </row>
    <row r="2955" spans="1:9" ht="15.6">
      <c r="A2955" s="70">
        <f>'Balance N'!I2958</f>
        <v>0</v>
      </c>
      <c r="B2955" s="71">
        <f>'Balance N'!J2958</f>
        <v>0</v>
      </c>
      <c r="C2955" s="72">
        <f>'Balance N'!K2958</f>
        <v>0</v>
      </c>
      <c r="D2955" s="72">
        <f>'Balance N'!L2958</f>
        <v>0</v>
      </c>
      <c r="E2955" s="72">
        <f>'Balance N'!M2958</f>
        <v>0</v>
      </c>
      <c r="F2955" s="72">
        <f>'Balance N'!N2958</f>
        <v>0</v>
      </c>
      <c r="G2955" s="72">
        <f>'Balance N'!O2958</f>
        <v>0</v>
      </c>
      <c r="H2955" s="72">
        <f>'Balance N'!P2958</f>
        <v>0</v>
      </c>
      <c r="I2955" s="74">
        <f t="shared" si="46"/>
        <v>0</v>
      </c>
    </row>
    <row r="2956" spans="1:9" ht="15.6">
      <c r="A2956" s="70">
        <f>'Balance N'!I2959</f>
        <v>0</v>
      </c>
      <c r="B2956" s="71">
        <f>'Balance N'!J2959</f>
        <v>0</v>
      </c>
      <c r="C2956" s="72">
        <f>'Balance N'!K2959</f>
        <v>0</v>
      </c>
      <c r="D2956" s="72">
        <f>'Balance N'!L2959</f>
        <v>0</v>
      </c>
      <c r="E2956" s="72">
        <f>'Balance N'!M2959</f>
        <v>0</v>
      </c>
      <c r="F2956" s="72">
        <f>'Balance N'!N2959</f>
        <v>0</v>
      </c>
      <c r="G2956" s="72">
        <f>'Balance N'!O2959</f>
        <v>0</v>
      </c>
      <c r="H2956" s="72">
        <f>'Balance N'!P2959</f>
        <v>0</v>
      </c>
      <c r="I2956" s="74">
        <f t="shared" si="46"/>
        <v>0</v>
      </c>
    </row>
    <row r="2957" spans="1:9" ht="15.6">
      <c r="A2957" s="70">
        <f>'Balance N'!I2960</f>
        <v>0</v>
      </c>
      <c r="B2957" s="71">
        <f>'Balance N'!J2960</f>
        <v>0</v>
      </c>
      <c r="C2957" s="72">
        <f>'Balance N'!K2960</f>
        <v>0</v>
      </c>
      <c r="D2957" s="72">
        <f>'Balance N'!L2960</f>
        <v>0</v>
      </c>
      <c r="E2957" s="72">
        <f>'Balance N'!M2960</f>
        <v>0</v>
      </c>
      <c r="F2957" s="72">
        <f>'Balance N'!N2960</f>
        <v>0</v>
      </c>
      <c r="G2957" s="72">
        <f>'Balance N'!O2960</f>
        <v>0</v>
      </c>
      <c r="H2957" s="72">
        <f>'Balance N'!P2960</f>
        <v>0</v>
      </c>
      <c r="I2957" s="74">
        <f t="shared" si="46"/>
        <v>0</v>
      </c>
    </row>
    <row r="2958" spans="1:9" ht="15.6">
      <c r="A2958" s="70">
        <f>'Balance N'!I2961</f>
        <v>0</v>
      </c>
      <c r="B2958" s="71">
        <f>'Balance N'!J2961</f>
        <v>0</v>
      </c>
      <c r="C2958" s="72">
        <f>'Balance N'!K2961</f>
        <v>0</v>
      </c>
      <c r="D2958" s="72">
        <f>'Balance N'!L2961</f>
        <v>0</v>
      </c>
      <c r="E2958" s="72">
        <f>'Balance N'!M2961</f>
        <v>0</v>
      </c>
      <c r="F2958" s="72">
        <f>'Balance N'!N2961</f>
        <v>0</v>
      </c>
      <c r="G2958" s="72">
        <f>'Balance N'!O2961</f>
        <v>0</v>
      </c>
      <c r="H2958" s="72">
        <f>'Balance N'!P2961</f>
        <v>0</v>
      </c>
      <c r="I2958" s="74">
        <f t="shared" si="46"/>
        <v>0</v>
      </c>
    </row>
    <row r="2959" spans="1:9" ht="15.6">
      <c r="A2959" s="70">
        <f>'Balance N'!I2962</f>
        <v>0</v>
      </c>
      <c r="B2959" s="71">
        <f>'Balance N'!J2962</f>
        <v>0</v>
      </c>
      <c r="C2959" s="72">
        <f>'Balance N'!K2962</f>
        <v>0</v>
      </c>
      <c r="D2959" s="72">
        <f>'Balance N'!L2962</f>
        <v>0</v>
      </c>
      <c r="E2959" s="72">
        <f>'Balance N'!M2962</f>
        <v>0</v>
      </c>
      <c r="F2959" s="72">
        <f>'Balance N'!N2962</f>
        <v>0</v>
      </c>
      <c r="G2959" s="72">
        <f>'Balance N'!O2962</f>
        <v>0</v>
      </c>
      <c r="H2959" s="72">
        <f>'Balance N'!P2962</f>
        <v>0</v>
      </c>
      <c r="I2959" s="74">
        <f t="shared" si="46"/>
        <v>0</v>
      </c>
    </row>
    <row r="2960" spans="1:9" ht="15.6">
      <c r="A2960" s="70">
        <f>'Balance N'!I2963</f>
        <v>0</v>
      </c>
      <c r="B2960" s="71">
        <f>'Balance N'!J2963</f>
        <v>0</v>
      </c>
      <c r="C2960" s="72">
        <f>'Balance N'!K2963</f>
        <v>0</v>
      </c>
      <c r="D2960" s="72">
        <f>'Balance N'!L2963</f>
        <v>0</v>
      </c>
      <c r="E2960" s="72">
        <f>'Balance N'!M2963</f>
        <v>0</v>
      </c>
      <c r="F2960" s="72">
        <f>'Balance N'!N2963</f>
        <v>0</v>
      </c>
      <c r="G2960" s="72">
        <f>'Balance N'!O2963</f>
        <v>0</v>
      </c>
      <c r="H2960" s="72">
        <f>'Balance N'!P2963</f>
        <v>0</v>
      </c>
      <c r="I2960" s="74">
        <f t="shared" si="46"/>
        <v>0</v>
      </c>
    </row>
    <row r="2961" spans="1:9" ht="15.6">
      <c r="A2961" s="70">
        <f>'Balance N'!I2964</f>
        <v>0</v>
      </c>
      <c r="B2961" s="71">
        <f>'Balance N'!J2964</f>
        <v>0</v>
      </c>
      <c r="C2961" s="72">
        <f>'Balance N'!K2964</f>
        <v>0</v>
      </c>
      <c r="D2961" s="72">
        <f>'Balance N'!L2964</f>
        <v>0</v>
      </c>
      <c r="E2961" s="72">
        <f>'Balance N'!M2964</f>
        <v>0</v>
      </c>
      <c r="F2961" s="72">
        <f>'Balance N'!N2964</f>
        <v>0</v>
      </c>
      <c r="G2961" s="72">
        <f>'Balance N'!O2964</f>
        <v>0</v>
      </c>
      <c r="H2961" s="72">
        <f>'Balance N'!P2964</f>
        <v>0</v>
      </c>
      <c r="I2961" s="74">
        <f t="shared" si="46"/>
        <v>0</v>
      </c>
    </row>
    <row r="2962" spans="1:9" ht="15.6">
      <c r="A2962" s="70">
        <f>'Balance N'!I2965</f>
        <v>0</v>
      </c>
      <c r="B2962" s="71">
        <f>'Balance N'!J2965</f>
        <v>0</v>
      </c>
      <c r="C2962" s="72">
        <f>'Balance N'!K2965</f>
        <v>0</v>
      </c>
      <c r="D2962" s="72">
        <f>'Balance N'!L2965</f>
        <v>0</v>
      </c>
      <c r="E2962" s="72">
        <f>'Balance N'!M2965</f>
        <v>0</v>
      </c>
      <c r="F2962" s="72">
        <f>'Balance N'!N2965</f>
        <v>0</v>
      </c>
      <c r="G2962" s="72">
        <f>'Balance N'!O2965</f>
        <v>0</v>
      </c>
      <c r="H2962" s="72">
        <f>'Balance N'!P2965</f>
        <v>0</v>
      </c>
      <c r="I2962" s="74">
        <f t="shared" si="46"/>
        <v>0</v>
      </c>
    </row>
    <row r="2963" spans="1:9" ht="15.6">
      <c r="A2963" s="70">
        <f>'Balance N'!I2966</f>
        <v>0</v>
      </c>
      <c r="B2963" s="71">
        <f>'Balance N'!J2966</f>
        <v>0</v>
      </c>
      <c r="C2963" s="72">
        <f>'Balance N'!K2966</f>
        <v>0</v>
      </c>
      <c r="D2963" s="72">
        <f>'Balance N'!L2966</f>
        <v>0</v>
      </c>
      <c r="E2963" s="72">
        <f>'Balance N'!M2966</f>
        <v>0</v>
      </c>
      <c r="F2963" s="72">
        <f>'Balance N'!N2966</f>
        <v>0</v>
      </c>
      <c r="G2963" s="72">
        <f>'Balance N'!O2966</f>
        <v>0</v>
      </c>
      <c r="H2963" s="72">
        <f>'Balance N'!P2966</f>
        <v>0</v>
      </c>
      <c r="I2963" s="74">
        <f t="shared" si="46"/>
        <v>0</v>
      </c>
    </row>
    <row r="2964" spans="1:9" ht="15.6">
      <c r="A2964" s="70">
        <f>'Balance N'!I2967</f>
        <v>0</v>
      </c>
      <c r="B2964" s="71">
        <f>'Balance N'!J2967</f>
        <v>0</v>
      </c>
      <c r="C2964" s="72">
        <f>'Balance N'!K2967</f>
        <v>0</v>
      </c>
      <c r="D2964" s="72">
        <f>'Balance N'!L2967</f>
        <v>0</v>
      </c>
      <c r="E2964" s="72">
        <f>'Balance N'!M2967</f>
        <v>0</v>
      </c>
      <c r="F2964" s="72">
        <f>'Balance N'!N2967</f>
        <v>0</v>
      </c>
      <c r="G2964" s="72">
        <f>'Balance N'!O2967</f>
        <v>0</v>
      </c>
      <c r="H2964" s="72">
        <f>'Balance N'!P2967</f>
        <v>0</v>
      </c>
      <c r="I2964" s="74">
        <f t="shared" si="46"/>
        <v>0</v>
      </c>
    </row>
    <row r="2965" spans="1:9" ht="15.6">
      <c r="A2965" s="70">
        <f>'Balance N'!I2968</f>
        <v>0</v>
      </c>
      <c r="B2965" s="71">
        <f>'Balance N'!J2968</f>
        <v>0</v>
      </c>
      <c r="C2965" s="72">
        <f>'Balance N'!K2968</f>
        <v>0</v>
      </c>
      <c r="D2965" s="72">
        <f>'Balance N'!L2968</f>
        <v>0</v>
      </c>
      <c r="E2965" s="72">
        <f>'Balance N'!M2968</f>
        <v>0</v>
      </c>
      <c r="F2965" s="72">
        <f>'Balance N'!N2968</f>
        <v>0</v>
      </c>
      <c r="G2965" s="72">
        <f>'Balance N'!O2968</f>
        <v>0</v>
      </c>
      <c r="H2965" s="72">
        <f>'Balance N'!P2968</f>
        <v>0</v>
      </c>
      <c r="I2965" s="74">
        <f t="shared" si="46"/>
        <v>0</v>
      </c>
    </row>
    <row r="2966" spans="1:9" ht="15.6">
      <c r="A2966" s="70">
        <f>'Balance N'!I2969</f>
        <v>0</v>
      </c>
      <c r="B2966" s="71">
        <f>'Balance N'!J2969</f>
        <v>0</v>
      </c>
      <c r="C2966" s="72">
        <f>'Balance N'!K2969</f>
        <v>0</v>
      </c>
      <c r="D2966" s="72">
        <f>'Balance N'!L2969</f>
        <v>0</v>
      </c>
      <c r="E2966" s="72">
        <f>'Balance N'!M2969</f>
        <v>0</v>
      </c>
      <c r="F2966" s="72">
        <f>'Balance N'!N2969</f>
        <v>0</v>
      </c>
      <c r="G2966" s="72">
        <f>'Balance N'!O2969</f>
        <v>0</v>
      </c>
      <c r="H2966" s="72">
        <f>'Balance N'!P2969</f>
        <v>0</v>
      </c>
      <c r="I2966" s="74">
        <f t="shared" si="46"/>
        <v>0</v>
      </c>
    </row>
    <row r="2967" spans="1:9" ht="15.6">
      <c r="A2967" s="70">
        <f>'Balance N'!I2970</f>
        <v>0</v>
      </c>
      <c r="B2967" s="71">
        <f>'Balance N'!J2970</f>
        <v>0</v>
      </c>
      <c r="C2967" s="72">
        <f>'Balance N'!K2970</f>
        <v>0</v>
      </c>
      <c r="D2967" s="72">
        <f>'Balance N'!L2970</f>
        <v>0</v>
      </c>
      <c r="E2967" s="72">
        <f>'Balance N'!M2970</f>
        <v>0</v>
      </c>
      <c r="F2967" s="72">
        <f>'Balance N'!N2970</f>
        <v>0</v>
      </c>
      <c r="G2967" s="72">
        <f>'Balance N'!O2970</f>
        <v>0</v>
      </c>
      <c r="H2967" s="72">
        <f>'Balance N'!P2970</f>
        <v>0</v>
      </c>
      <c r="I2967" s="74">
        <f t="shared" si="46"/>
        <v>0</v>
      </c>
    </row>
    <row r="2968" spans="1:9" ht="15.6">
      <c r="A2968" s="70">
        <f>'Balance N'!I2971</f>
        <v>0</v>
      </c>
      <c r="B2968" s="71">
        <f>'Balance N'!J2971</f>
        <v>0</v>
      </c>
      <c r="C2968" s="72">
        <f>'Balance N'!K2971</f>
        <v>0</v>
      </c>
      <c r="D2968" s="72">
        <f>'Balance N'!L2971</f>
        <v>0</v>
      </c>
      <c r="E2968" s="72">
        <f>'Balance N'!M2971</f>
        <v>0</v>
      </c>
      <c r="F2968" s="72">
        <f>'Balance N'!N2971</f>
        <v>0</v>
      </c>
      <c r="G2968" s="72">
        <f>'Balance N'!O2971</f>
        <v>0</v>
      </c>
      <c r="H2968" s="72">
        <f>'Balance N'!P2971</f>
        <v>0</v>
      </c>
      <c r="I2968" s="74">
        <f t="shared" si="46"/>
        <v>0</v>
      </c>
    </row>
    <row r="2969" spans="1:9" ht="15.6">
      <c r="A2969" s="70">
        <f>'Balance N'!I2972</f>
        <v>0</v>
      </c>
      <c r="B2969" s="71">
        <f>'Balance N'!J2972</f>
        <v>0</v>
      </c>
      <c r="C2969" s="72">
        <f>'Balance N'!K2972</f>
        <v>0</v>
      </c>
      <c r="D2969" s="72">
        <f>'Balance N'!L2972</f>
        <v>0</v>
      </c>
      <c r="E2969" s="72">
        <f>'Balance N'!M2972</f>
        <v>0</v>
      </c>
      <c r="F2969" s="72">
        <f>'Balance N'!N2972</f>
        <v>0</v>
      </c>
      <c r="G2969" s="72">
        <f>'Balance N'!O2972</f>
        <v>0</v>
      </c>
      <c r="H2969" s="72">
        <f>'Balance N'!P2972</f>
        <v>0</v>
      </c>
      <c r="I2969" s="74">
        <f t="shared" si="46"/>
        <v>0</v>
      </c>
    </row>
    <row r="2970" spans="1:9" ht="15.6">
      <c r="A2970" s="70">
        <f>'Balance N'!I2973</f>
        <v>0</v>
      </c>
      <c r="B2970" s="71">
        <f>'Balance N'!J2973</f>
        <v>0</v>
      </c>
      <c r="C2970" s="72">
        <f>'Balance N'!K2973</f>
        <v>0</v>
      </c>
      <c r="D2970" s="72">
        <f>'Balance N'!L2973</f>
        <v>0</v>
      </c>
      <c r="E2970" s="72">
        <f>'Balance N'!M2973</f>
        <v>0</v>
      </c>
      <c r="F2970" s="72">
        <f>'Balance N'!N2973</f>
        <v>0</v>
      </c>
      <c r="G2970" s="72">
        <f>'Balance N'!O2973</f>
        <v>0</v>
      </c>
      <c r="H2970" s="72">
        <f>'Balance N'!P2973</f>
        <v>0</v>
      </c>
      <c r="I2970" s="74">
        <f t="shared" si="46"/>
        <v>0</v>
      </c>
    </row>
    <row r="2971" spans="1:9" ht="15.6">
      <c r="A2971" s="70">
        <f>'Balance N'!I2974</f>
        <v>0</v>
      </c>
      <c r="B2971" s="71">
        <f>'Balance N'!J2974</f>
        <v>0</v>
      </c>
      <c r="C2971" s="72">
        <f>'Balance N'!K2974</f>
        <v>0</v>
      </c>
      <c r="D2971" s="72">
        <f>'Balance N'!L2974</f>
        <v>0</v>
      </c>
      <c r="E2971" s="72">
        <f>'Balance N'!M2974</f>
        <v>0</v>
      </c>
      <c r="F2971" s="72">
        <f>'Balance N'!N2974</f>
        <v>0</v>
      </c>
      <c r="G2971" s="72">
        <f>'Balance N'!O2974</f>
        <v>0</v>
      </c>
      <c r="H2971" s="72">
        <f>'Balance N'!P2974</f>
        <v>0</v>
      </c>
      <c r="I2971" s="74">
        <f t="shared" si="46"/>
        <v>0</v>
      </c>
    </row>
    <row r="2972" spans="1:9" ht="15.6">
      <c r="A2972" s="70">
        <f>'Balance N'!I2975</f>
        <v>0</v>
      </c>
      <c r="B2972" s="71">
        <f>'Balance N'!J2975</f>
        <v>0</v>
      </c>
      <c r="C2972" s="72">
        <f>'Balance N'!K2975</f>
        <v>0</v>
      </c>
      <c r="D2972" s="72">
        <f>'Balance N'!L2975</f>
        <v>0</v>
      </c>
      <c r="E2972" s="72">
        <f>'Balance N'!M2975</f>
        <v>0</v>
      </c>
      <c r="F2972" s="72">
        <f>'Balance N'!N2975</f>
        <v>0</v>
      </c>
      <c r="G2972" s="72">
        <f>'Balance N'!O2975</f>
        <v>0</v>
      </c>
      <c r="H2972" s="72">
        <f>'Balance N'!P2975</f>
        <v>0</v>
      </c>
      <c r="I2972" s="74">
        <f t="shared" si="46"/>
        <v>0</v>
      </c>
    </row>
    <row r="2973" spans="1:9" ht="15.6">
      <c r="A2973" s="70">
        <f>'Balance N'!I2976</f>
        <v>0</v>
      </c>
      <c r="B2973" s="71">
        <f>'Balance N'!J2976</f>
        <v>0</v>
      </c>
      <c r="C2973" s="72">
        <f>'Balance N'!K2976</f>
        <v>0</v>
      </c>
      <c r="D2973" s="72">
        <f>'Balance N'!L2976</f>
        <v>0</v>
      </c>
      <c r="E2973" s="72">
        <f>'Balance N'!M2976</f>
        <v>0</v>
      </c>
      <c r="F2973" s="72">
        <f>'Balance N'!N2976</f>
        <v>0</v>
      </c>
      <c r="G2973" s="72">
        <f>'Balance N'!O2976</f>
        <v>0</v>
      </c>
      <c r="H2973" s="72">
        <f>'Balance N'!P2976</f>
        <v>0</v>
      </c>
      <c r="I2973" s="74">
        <f t="shared" si="46"/>
        <v>0</v>
      </c>
    </row>
    <row r="2974" spans="1:9" ht="15.6">
      <c r="A2974" s="70">
        <f>'Balance N'!I2977</f>
        <v>0</v>
      </c>
      <c r="B2974" s="71">
        <f>'Balance N'!J2977</f>
        <v>0</v>
      </c>
      <c r="C2974" s="72">
        <f>'Balance N'!K2977</f>
        <v>0</v>
      </c>
      <c r="D2974" s="72">
        <f>'Balance N'!L2977</f>
        <v>0</v>
      </c>
      <c r="E2974" s="72">
        <f>'Balance N'!M2977</f>
        <v>0</v>
      </c>
      <c r="F2974" s="72">
        <f>'Balance N'!N2977</f>
        <v>0</v>
      </c>
      <c r="G2974" s="72">
        <f>'Balance N'!O2977</f>
        <v>0</v>
      </c>
      <c r="H2974" s="72">
        <f>'Balance N'!P2977</f>
        <v>0</v>
      </c>
      <c r="I2974" s="74">
        <f t="shared" si="46"/>
        <v>0</v>
      </c>
    </row>
    <row r="2975" spans="1:9" ht="15.6">
      <c r="A2975" s="70">
        <f>'Balance N'!I2978</f>
        <v>0</v>
      </c>
      <c r="B2975" s="71">
        <f>'Balance N'!J2978</f>
        <v>0</v>
      </c>
      <c r="C2975" s="72">
        <f>'Balance N'!K2978</f>
        <v>0</v>
      </c>
      <c r="D2975" s="72">
        <f>'Balance N'!L2978</f>
        <v>0</v>
      </c>
      <c r="E2975" s="72">
        <f>'Balance N'!M2978</f>
        <v>0</v>
      </c>
      <c r="F2975" s="72">
        <f>'Balance N'!N2978</f>
        <v>0</v>
      </c>
      <c r="G2975" s="72">
        <f>'Balance N'!O2978</f>
        <v>0</v>
      </c>
      <c r="H2975" s="72">
        <f>'Balance N'!P2978</f>
        <v>0</v>
      </c>
      <c r="I2975" s="74">
        <f t="shared" si="46"/>
        <v>0</v>
      </c>
    </row>
    <row r="2976" spans="1:9" ht="15.6">
      <c r="A2976" s="70">
        <f>'Balance N'!I2979</f>
        <v>0</v>
      </c>
      <c r="B2976" s="71">
        <f>'Balance N'!J2979</f>
        <v>0</v>
      </c>
      <c r="C2976" s="72">
        <f>'Balance N'!K2979</f>
        <v>0</v>
      </c>
      <c r="D2976" s="72">
        <f>'Balance N'!L2979</f>
        <v>0</v>
      </c>
      <c r="E2976" s="72">
        <f>'Balance N'!M2979</f>
        <v>0</v>
      </c>
      <c r="F2976" s="72">
        <f>'Balance N'!N2979</f>
        <v>0</v>
      </c>
      <c r="G2976" s="72">
        <f>'Balance N'!O2979</f>
        <v>0</v>
      </c>
      <c r="H2976" s="72">
        <f>'Balance N'!P2979</f>
        <v>0</v>
      </c>
      <c r="I2976" s="74">
        <f t="shared" si="46"/>
        <v>0</v>
      </c>
    </row>
    <row r="2977" spans="1:9" ht="15.6">
      <c r="A2977" s="70">
        <f>'Balance N'!I2980</f>
        <v>0</v>
      </c>
      <c r="B2977" s="71">
        <f>'Balance N'!J2980</f>
        <v>0</v>
      </c>
      <c r="C2977" s="72">
        <f>'Balance N'!K2980</f>
        <v>0</v>
      </c>
      <c r="D2977" s="72">
        <f>'Balance N'!L2980</f>
        <v>0</v>
      </c>
      <c r="E2977" s="72">
        <f>'Balance N'!M2980</f>
        <v>0</v>
      </c>
      <c r="F2977" s="72">
        <f>'Balance N'!N2980</f>
        <v>0</v>
      </c>
      <c r="G2977" s="72">
        <f>'Balance N'!O2980</f>
        <v>0</v>
      </c>
      <c r="H2977" s="72">
        <f>'Balance N'!P2980</f>
        <v>0</v>
      </c>
      <c r="I2977" s="74">
        <f t="shared" si="46"/>
        <v>0</v>
      </c>
    </row>
    <row r="2978" spans="1:9" ht="15.6">
      <c r="A2978" s="70">
        <f>'Balance N'!I2981</f>
        <v>0</v>
      </c>
      <c r="B2978" s="71">
        <f>'Balance N'!J2981</f>
        <v>0</v>
      </c>
      <c r="C2978" s="72">
        <f>'Balance N'!K2981</f>
        <v>0</v>
      </c>
      <c r="D2978" s="72">
        <f>'Balance N'!L2981</f>
        <v>0</v>
      </c>
      <c r="E2978" s="72">
        <f>'Balance N'!M2981</f>
        <v>0</v>
      </c>
      <c r="F2978" s="72">
        <f>'Balance N'!N2981</f>
        <v>0</v>
      </c>
      <c r="G2978" s="72">
        <f>'Balance N'!O2981</f>
        <v>0</v>
      </c>
      <c r="H2978" s="72">
        <f>'Balance N'!P2981</f>
        <v>0</v>
      </c>
      <c r="I2978" s="74">
        <f t="shared" si="46"/>
        <v>0</v>
      </c>
    </row>
    <row r="2979" spans="1:9" ht="15.6">
      <c r="A2979" s="70">
        <f>'Balance N'!I2982</f>
        <v>0</v>
      </c>
      <c r="B2979" s="71">
        <f>'Balance N'!J2982</f>
        <v>0</v>
      </c>
      <c r="C2979" s="72">
        <f>'Balance N'!K2982</f>
        <v>0</v>
      </c>
      <c r="D2979" s="72">
        <f>'Balance N'!L2982</f>
        <v>0</v>
      </c>
      <c r="E2979" s="72">
        <f>'Balance N'!M2982</f>
        <v>0</v>
      </c>
      <c r="F2979" s="72">
        <f>'Balance N'!N2982</f>
        <v>0</v>
      </c>
      <c r="G2979" s="72">
        <f>'Balance N'!O2982</f>
        <v>0</v>
      </c>
      <c r="H2979" s="72">
        <f>'Balance N'!P2982</f>
        <v>0</v>
      </c>
      <c r="I2979" s="74">
        <f t="shared" si="46"/>
        <v>0</v>
      </c>
    </row>
    <row r="2980" spans="1:9" ht="15.6">
      <c r="A2980" s="70">
        <f>'Balance N'!I2983</f>
        <v>0</v>
      </c>
      <c r="B2980" s="71">
        <f>'Balance N'!J2983</f>
        <v>0</v>
      </c>
      <c r="C2980" s="72">
        <f>'Balance N'!K2983</f>
        <v>0</v>
      </c>
      <c r="D2980" s="72">
        <f>'Balance N'!L2983</f>
        <v>0</v>
      </c>
      <c r="E2980" s="72">
        <f>'Balance N'!M2983</f>
        <v>0</v>
      </c>
      <c r="F2980" s="72">
        <f>'Balance N'!N2983</f>
        <v>0</v>
      </c>
      <c r="G2980" s="72">
        <f>'Balance N'!O2983</f>
        <v>0</v>
      </c>
      <c r="H2980" s="72">
        <f>'Balance N'!P2983</f>
        <v>0</v>
      </c>
      <c r="I2980" s="74">
        <f t="shared" si="46"/>
        <v>0</v>
      </c>
    </row>
    <row r="2981" spans="1:9" ht="15.6">
      <c r="A2981" s="70">
        <f>'Balance N'!I2984</f>
        <v>0</v>
      </c>
      <c r="B2981" s="71">
        <f>'Balance N'!J2984</f>
        <v>0</v>
      </c>
      <c r="C2981" s="72">
        <f>'Balance N'!K2984</f>
        <v>0</v>
      </c>
      <c r="D2981" s="72">
        <f>'Balance N'!L2984</f>
        <v>0</v>
      </c>
      <c r="E2981" s="72">
        <f>'Balance N'!M2984</f>
        <v>0</v>
      </c>
      <c r="F2981" s="72">
        <f>'Balance N'!N2984</f>
        <v>0</v>
      </c>
      <c r="G2981" s="72">
        <f>'Balance N'!O2984</f>
        <v>0</v>
      </c>
      <c r="H2981" s="72">
        <f>'Balance N'!P2984</f>
        <v>0</v>
      </c>
      <c r="I2981" s="74">
        <f t="shared" si="46"/>
        <v>0</v>
      </c>
    </row>
    <row r="2982" spans="1:9" ht="15.6">
      <c r="A2982" s="70">
        <f>'Balance N'!I2985</f>
        <v>0</v>
      </c>
      <c r="B2982" s="71">
        <f>'Balance N'!J2985</f>
        <v>0</v>
      </c>
      <c r="C2982" s="72">
        <f>'Balance N'!K2985</f>
        <v>0</v>
      </c>
      <c r="D2982" s="72">
        <f>'Balance N'!L2985</f>
        <v>0</v>
      </c>
      <c r="E2982" s="72">
        <f>'Balance N'!M2985</f>
        <v>0</v>
      </c>
      <c r="F2982" s="72">
        <f>'Balance N'!N2985</f>
        <v>0</v>
      </c>
      <c r="G2982" s="72">
        <f>'Balance N'!O2985</f>
        <v>0</v>
      </c>
      <c r="H2982" s="72">
        <f>'Balance N'!P2985</f>
        <v>0</v>
      </c>
      <c r="I2982" s="74">
        <f t="shared" si="46"/>
        <v>0</v>
      </c>
    </row>
    <row r="2983" spans="1:9" ht="15.6">
      <c r="A2983" s="70">
        <f>'Balance N'!I2986</f>
        <v>0</v>
      </c>
      <c r="B2983" s="71">
        <f>'Balance N'!J2986</f>
        <v>0</v>
      </c>
      <c r="C2983" s="72">
        <f>'Balance N'!K2986</f>
        <v>0</v>
      </c>
      <c r="D2983" s="72">
        <f>'Balance N'!L2986</f>
        <v>0</v>
      </c>
      <c r="E2983" s="72">
        <f>'Balance N'!M2986</f>
        <v>0</v>
      </c>
      <c r="F2983" s="72">
        <f>'Balance N'!N2986</f>
        <v>0</v>
      </c>
      <c r="G2983" s="72">
        <f>'Balance N'!O2986</f>
        <v>0</v>
      </c>
      <c r="H2983" s="72">
        <f>'Balance N'!P2986</f>
        <v>0</v>
      </c>
      <c r="I2983" s="74">
        <f t="shared" si="46"/>
        <v>0</v>
      </c>
    </row>
    <row r="2984" spans="1:9" ht="15.6">
      <c r="A2984" s="70">
        <f>'Balance N'!I2987</f>
        <v>0</v>
      </c>
      <c r="B2984" s="71">
        <f>'Balance N'!J2987</f>
        <v>0</v>
      </c>
      <c r="C2984" s="72">
        <f>'Balance N'!K2987</f>
        <v>0</v>
      </c>
      <c r="D2984" s="72">
        <f>'Balance N'!L2987</f>
        <v>0</v>
      </c>
      <c r="E2984" s="72">
        <f>'Balance N'!M2987</f>
        <v>0</v>
      </c>
      <c r="F2984" s="72">
        <f>'Balance N'!N2987</f>
        <v>0</v>
      </c>
      <c r="G2984" s="72">
        <f>'Balance N'!O2987</f>
        <v>0</v>
      </c>
      <c r="H2984" s="72">
        <f>'Balance N'!P2987</f>
        <v>0</v>
      </c>
      <c r="I2984" s="74">
        <f t="shared" si="46"/>
        <v>0</v>
      </c>
    </row>
    <row r="2985" spans="1:9" ht="15.6">
      <c r="A2985" s="70">
        <f>'Balance N'!I2988</f>
        <v>0</v>
      </c>
      <c r="B2985" s="71">
        <f>'Balance N'!J2988</f>
        <v>0</v>
      </c>
      <c r="C2985" s="72">
        <f>'Balance N'!K2988</f>
        <v>0</v>
      </c>
      <c r="D2985" s="72">
        <f>'Balance N'!L2988</f>
        <v>0</v>
      </c>
      <c r="E2985" s="72">
        <f>'Balance N'!M2988</f>
        <v>0</v>
      </c>
      <c r="F2985" s="72">
        <f>'Balance N'!N2988</f>
        <v>0</v>
      </c>
      <c r="G2985" s="72">
        <f>'Balance N'!O2988</f>
        <v>0</v>
      </c>
      <c r="H2985" s="72">
        <f>'Balance N'!P2988</f>
        <v>0</v>
      </c>
      <c r="I2985" s="74">
        <f t="shared" si="46"/>
        <v>0</v>
      </c>
    </row>
    <row r="2986" spans="1:9" ht="15.6">
      <c r="A2986" s="70">
        <f>'Balance N'!I2989</f>
        <v>0</v>
      </c>
      <c r="B2986" s="71">
        <f>'Balance N'!J2989</f>
        <v>0</v>
      </c>
      <c r="C2986" s="72">
        <f>'Balance N'!K2989</f>
        <v>0</v>
      </c>
      <c r="D2986" s="72">
        <f>'Balance N'!L2989</f>
        <v>0</v>
      </c>
      <c r="E2986" s="72">
        <f>'Balance N'!M2989</f>
        <v>0</v>
      </c>
      <c r="F2986" s="72">
        <f>'Balance N'!N2989</f>
        <v>0</v>
      </c>
      <c r="G2986" s="72">
        <f>'Balance N'!O2989</f>
        <v>0</v>
      </c>
      <c r="H2986" s="72">
        <f>'Balance N'!P2989</f>
        <v>0</v>
      </c>
      <c r="I2986" s="74">
        <f t="shared" si="46"/>
        <v>0</v>
      </c>
    </row>
    <row r="2987" spans="1:9" ht="15.6">
      <c r="A2987" s="70">
        <f>'Balance N'!I2990</f>
        <v>0</v>
      </c>
      <c r="B2987" s="71">
        <f>'Balance N'!J2990</f>
        <v>0</v>
      </c>
      <c r="C2987" s="72">
        <f>'Balance N'!K2990</f>
        <v>0</v>
      </c>
      <c r="D2987" s="72">
        <f>'Balance N'!L2990</f>
        <v>0</v>
      </c>
      <c r="E2987" s="72">
        <f>'Balance N'!M2990</f>
        <v>0</v>
      </c>
      <c r="F2987" s="72">
        <f>'Balance N'!N2990</f>
        <v>0</v>
      </c>
      <c r="G2987" s="72">
        <f>'Balance N'!O2990</f>
        <v>0</v>
      </c>
      <c r="H2987" s="72">
        <f>'Balance N'!P2990</f>
        <v>0</v>
      </c>
      <c r="I2987" s="74">
        <f t="shared" si="46"/>
        <v>0</v>
      </c>
    </row>
    <row r="2988" spans="1:9" ht="15.6">
      <c r="A2988" s="70">
        <f>'Balance N'!I2991</f>
        <v>0</v>
      </c>
      <c r="B2988" s="71">
        <f>'Balance N'!J2991</f>
        <v>0</v>
      </c>
      <c r="C2988" s="72">
        <f>'Balance N'!K2991</f>
        <v>0</v>
      </c>
      <c r="D2988" s="72">
        <f>'Balance N'!L2991</f>
        <v>0</v>
      </c>
      <c r="E2988" s="72">
        <f>'Balance N'!M2991</f>
        <v>0</v>
      </c>
      <c r="F2988" s="72">
        <f>'Balance N'!N2991</f>
        <v>0</v>
      </c>
      <c r="G2988" s="72">
        <f>'Balance N'!O2991</f>
        <v>0</v>
      </c>
      <c r="H2988" s="72">
        <f>'Balance N'!P2991</f>
        <v>0</v>
      </c>
      <c r="I2988" s="74">
        <f t="shared" si="46"/>
        <v>0</v>
      </c>
    </row>
    <row r="2989" spans="1:9" ht="15.6">
      <c r="A2989" s="70">
        <f>'Balance N'!I2992</f>
        <v>0</v>
      </c>
      <c r="B2989" s="71">
        <f>'Balance N'!J2992</f>
        <v>0</v>
      </c>
      <c r="C2989" s="72">
        <f>'Balance N'!K2992</f>
        <v>0</v>
      </c>
      <c r="D2989" s="72">
        <f>'Balance N'!L2992</f>
        <v>0</v>
      </c>
      <c r="E2989" s="72">
        <f>'Balance N'!M2992</f>
        <v>0</v>
      </c>
      <c r="F2989" s="72">
        <f>'Balance N'!N2992</f>
        <v>0</v>
      </c>
      <c r="G2989" s="72">
        <f>'Balance N'!O2992</f>
        <v>0</v>
      </c>
      <c r="H2989" s="72">
        <f>'Balance N'!P2992</f>
        <v>0</v>
      </c>
      <c r="I2989" s="74">
        <f t="shared" si="46"/>
        <v>0</v>
      </c>
    </row>
    <row r="2990" spans="1:9" ht="15.6">
      <c r="A2990" s="70">
        <f>'Balance N'!I2993</f>
        <v>0</v>
      </c>
      <c r="B2990" s="71">
        <f>'Balance N'!J2993</f>
        <v>0</v>
      </c>
      <c r="C2990" s="72">
        <f>'Balance N'!K2993</f>
        <v>0</v>
      </c>
      <c r="D2990" s="72">
        <f>'Balance N'!L2993</f>
        <v>0</v>
      </c>
      <c r="E2990" s="72">
        <f>'Balance N'!M2993</f>
        <v>0</v>
      </c>
      <c r="F2990" s="72">
        <f>'Balance N'!N2993</f>
        <v>0</v>
      </c>
      <c r="G2990" s="72">
        <f>'Balance N'!O2993</f>
        <v>0</v>
      </c>
      <c r="H2990" s="72">
        <f>'Balance N'!P2993</f>
        <v>0</v>
      </c>
      <c r="I2990" s="74">
        <f t="shared" si="46"/>
        <v>0</v>
      </c>
    </row>
    <row r="2991" spans="1:9" ht="15.6">
      <c r="A2991" s="70">
        <f>'Balance N'!I2994</f>
        <v>0</v>
      </c>
      <c r="B2991" s="71">
        <f>'Balance N'!J2994</f>
        <v>0</v>
      </c>
      <c r="C2991" s="72">
        <f>'Balance N'!K2994</f>
        <v>0</v>
      </c>
      <c r="D2991" s="72">
        <f>'Balance N'!L2994</f>
        <v>0</v>
      </c>
      <c r="E2991" s="72">
        <f>'Balance N'!M2994</f>
        <v>0</v>
      </c>
      <c r="F2991" s="72">
        <f>'Balance N'!N2994</f>
        <v>0</v>
      </c>
      <c r="G2991" s="72">
        <f>'Balance N'!O2994</f>
        <v>0</v>
      </c>
      <c r="H2991" s="72">
        <f>'Balance N'!P2994</f>
        <v>0</v>
      </c>
      <c r="I2991" s="74">
        <f t="shared" si="46"/>
        <v>0</v>
      </c>
    </row>
    <row r="2992" spans="1:9" ht="15.6">
      <c r="A2992" s="70">
        <f>'Balance N'!I2995</f>
        <v>0</v>
      </c>
      <c r="B2992" s="71">
        <f>'Balance N'!J2995</f>
        <v>0</v>
      </c>
      <c r="C2992" s="72">
        <f>'Balance N'!K2995</f>
        <v>0</v>
      </c>
      <c r="D2992" s="72">
        <f>'Balance N'!L2995</f>
        <v>0</v>
      </c>
      <c r="E2992" s="72">
        <f>'Balance N'!M2995</f>
        <v>0</v>
      </c>
      <c r="F2992" s="72">
        <f>'Balance N'!N2995</f>
        <v>0</v>
      </c>
      <c r="G2992" s="72">
        <f>'Balance N'!O2995</f>
        <v>0</v>
      </c>
      <c r="H2992" s="72">
        <f>'Balance N'!P2995</f>
        <v>0</v>
      </c>
      <c r="I2992" s="74">
        <f t="shared" si="46"/>
        <v>0</v>
      </c>
    </row>
    <row r="2993" spans="1:9" ht="15.6">
      <c r="A2993" s="70">
        <f>'Balance N'!I2996</f>
        <v>0</v>
      </c>
      <c r="B2993" s="71">
        <f>'Balance N'!J2996</f>
        <v>0</v>
      </c>
      <c r="C2993" s="72">
        <f>'Balance N'!K2996</f>
        <v>0</v>
      </c>
      <c r="D2993" s="72">
        <f>'Balance N'!L2996</f>
        <v>0</v>
      </c>
      <c r="E2993" s="72">
        <f>'Balance N'!M2996</f>
        <v>0</v>
      </c>
      <c r="F2993" s="72">
        <f>'Balance N'!N2996</f>
        <v>0</v>
      </c>
      <c r="G2993" s="72">
        <f>'Balance N'!O2996</f>
        <v>0</v>
      </c>
      <c r="H2993" s="72">
        <f>'Balance N'!P2996</f>
        <v>0</v>
      </c>
      <c r="I2993" s="74">
        <f t="shared" si="46"/>
        <v>0</v>
      </c>
    </row>
    <row r="2994" spans="1:9" ht="15.6">
      <c r="A2994" s="70">
        <f>'Balance N'!I2997</f>
        <v>0</v>
      </c>
      <c r="B2994" s="71">
        <f>'Balance N'!J2997</f>
        <v>0</v>
      </c>
      <c r="C2994" s="72">
        <f>'Balance N'!K2997</f>
        <v>0</v>
      </c>
      <c r="D2994" s="72">
        <f>'Balance N'!L2997</f>
        <v>0</v>
      </c>
      <c r="E2994" s="72">
        <f>'Balance N'!M2997</f>
        <v>0</v>
      </c>
      <c r="F2994" s="72">
        <f>'Balance N'!N2997</f>
        <v>0</v>
      </c>
      <c r="G2994" s="72">
        <f>'Balance N'!O2997</f>
        <v>0</v>
      </c>
      <c r="H2994" s="72">
        <f>'Balance N'!P2997</f>
        <v>0</v>
      </c>
      <c r="I2994" s="74">
        <f t="shared" si="46"/>
        <v>0</v>
      </c>
    </row>
    <row r="2995" spans="1:9" ht="15.6">
      <c r="A2995" s="70">
        <f>'Balance N'!I2998</f>
        <v>0</v>
      </c>
      <c r="B2995" s="71">
        <f>'Balance N'!J2998</f>
        <v>0</v>
      </c>
      <c r="C2995" s="72">
        <f>'Balance N'!K2998</f>
        <v>0</v>
      </c>
      <c r="D2995" s="72">
        <f>'Balance N'!L2998</f>
        <v>0</v>
      </c>
      <c r="E2995" s="72">
        <f>'Balance N'!M2998</f>
        <v>0</v>
      </c>
      <c r="F2995" s="72">
        <f>'Balance N'!N2998</f>
        <v>0</v>
      </c>
      <c r="G2995" s="72">
        <f>'Balance N'!O2998</f>
        <v>0</v>
      </c>
      <c r="H2995" s="72">
        <f>'Balance N'!P2998</f>
        <v>0</v>
      </c>
      <c r="I2995" s="74">
        <f t="shared" si="46"/>
        <v>0</v>
      </c>
    </row>
    <row r="2996" spans="1:9" ht="15.6">
      <c r="A2996" s="70">
        <f>'Balance N'!I2999</f>
        <v>0</v>
      </c>
      <c r="B2996" s="71">
        <f>'Balance N'!J2999</f>
        <v>0</v>
      </c>
      <c r="C2996" s="72">
        <f>'Balance N'!K2999</f>
        <v>0</v>
      </c>
      <c r="D2996" s="72">
        <f>'Balance N'!L2999</f>
        <v>0</v>
      </c>
      <c r="E2996" s="72">
        <f>'Balance N'!M2999</f>
        <v>0</v>
      </c>
      <c r="F2996" s="72">
        <f>'Balance N'!N2999</f>
        <v>0</v>
      </c>
      <c r="G2996" s="72">
        <f>'Balance N'!O2999</f>
        <v>0</v>
      </c>
      <c r="H2996" s="72">
        <f>'Balance N'!P2999</f>
        <v>0</v>
      </c>
      <c r="I2996" s="74">
        <f t="shared" si="46"/>
        <v>0</v>
      </c>
    </row>
    <row r="2997" spans="1:9" ht="15.6">
      <c r="A2997" s="70">
        <f>'Balance N'!I3000</f>
        <v>0</v>
      </c>
      <c r="B2997" s="71">
        <f>'Balance N'!J3000</f>
        <v>0</v>
      </c>
      <c r="C2997" s="72">
        <f>'Balance N'!K3000</f>
        <v>0</v>
      </c>
      <c r="D2997" s="72">
        <f>'Balance N'!L3000</f>
        <v>0</v>
      </c>
      <c r="E2997" s="72">
        <f>'Balance N'!M3000</f>
        <v>0</v>
      </c>
      <c r="F2997" s="72">
        <f>'Balance N'!N3000</f>
        <v>0</v>
      </c>
      <c r="G2997" s="72">
        <f>'Balance N'!O3000</f>
        <v>0</v>
      </c>
      <c r="H2997" s="72">
        <f>'Balance N'!P3000</f>
        <v>0</v>
      </c>
      <c r="I2997" s="74">
        <f t="shared" si="46"/>
        <v>0</v>
      </c>
    </row>
    <row r="2998" spans="1:9" ht="15.6">
      <c r="A2998" s="70">
        <f>'Balance N'!I3001</f>
        <v>0</v>
      </c>
      <c r="B2998" s="71">
        <f>'Balance N'!J3001</f>
        <v>0</v>
      </c>
      <c r="C2998" s="72">
        <f>'Balance N'!K3001</f>
        <v>0</v>
      </c>
      <c r="D2998" s="72">
        <f>'Balance N'!L3001</f>
        <v>0</v>
      </c>
      <c r="E2998" s="72">
        <f>'Balance N'!M3001</f>
        <v>0</v>
      </c>
      <c r="F2998" s="72">
        <f>'Balance N'!N3001</f>
        <v>0</v>
      </c>
      <c r="G2998" s="72">
        <f>'Balance N'!O3001</f>
        <v>0</v>
      </c>
      <c r="H2998" s="72">
        <f>'Balance N'!P3001</f>
        <v>0</v>
      </c>
      <c r="I2998" s="74">
        <f t="shared" si="46"/>
        <v>0</v>
      </c>
    </row>
    <row r="2999" spans="1:9" ht="15.6">
      <c r="A2999" s="70">
        <f>'Balance N'!I3002</f>
        <v>0</v>
      </c>
      <c r="B2999" s="71">
        <f>'Balance N'!J3002</f>
        <v>0</v>
      </c>
      <c r="C2999" s="72">
        <f>'Balance N'!K3002</f>
        <v>0</v>
      </c>
      <c r="D2999" s="72">
        <f>'Balance N'!L3002</f>
        <v>0</v>
      </c>
      <c r="E2999" s="72">
        <f>'Balance N'!M3002</f>
        <v>0</v>
      </c>
      <c r="F2999" s="72">
        <f>'Balance N'!N3002</f>
        <v>0</v>
      </c>
      <c r="G2999" s="72">
        <f>'Balance N'!O3002</f>
        <v>0</v>
      </c>
      <c r="H2999" s="72">
        <f>'Balance N'!P3002</f>
        <v>0</v>
      </c>
      <c r="I2999" s="74">
        <f t="shared" si="46"/>
        <v>0</v>
      </c>
    </row>
    <row r="3000" spans="1:9" ht="15.6">
      <c r="A3000" s="70">
        <f>'Balance N'!I3003</f>
        <v>0</v>
      </c>
      <c r="B3000" s="71">
        <f>'Balance N'!J3003</f>
        <v>0</v>
      </c>
      <c r="C3000" s="72">
        <f>'Balance N'!K3003</f>
        <v>0</v>
      </c>
      <c r="D3000" s="72">
        <f>'Balance N'!L3003</f>
        <v>0</v>
      </c>
      <c r="E3000" s="72">
        <f>'Balance N'!M3003</f>
        <v>0</v>
      </c>
      <c r="F3000" s="72">
        <f>'Balance N'!N3003</f>
        <v>0</v>
      </c>
      <c r="G3000" s="72">
        <f>'Balance N'!O3003</f>
        <v>0</v>
      </c>
      <c r="H3000" s="72">
        <f>'Balance N'!P3003</f>
        <v>0</v>
      </c>
      <c r="I3000" s="74">
        <f t="shared" si="46"/>
        <v>0</v>
      </c>
    </row>
    <row r="3001" spans="1:9" ht="15.6">
      <c r="A3001" s="70">
        <f>'Balance N'!I3004</f>
        <v>0</v>
      </c>
      <c r="B3001" s="71">
        <f>'Balance N'!J3004</f>
        <v>0</v>
      </c>
      <c r="C3001" s="72">
        <f>'Balance N'!K3004</f>
        <v>0</v>
      </c>
      <c r="D3001" s="72">
        <f>'Balance N'!L3004</f>
        <v>0</v>
      </c>
      <c r="E3001" s="72">
        <f>'Balance N'!M3004</f>
        <v>0</v>
      </c>
      <c r="F3001" s="72">
        <f>'Balance N'!N3004</f>
        <v>0</v>
      </c>
      <c r="G3001" s="72">
        <f>'Balance N'!O3004</f>
        <v>0</v>
      </c>
      <c r="H3001" s="72">
        <f>'Balance N'!P3004</f>
        <v>0</v>
      </c>
      <c r="I3001" s="74">
        <f t="shared" si="46"/>
        <v>0</v>
      </c>
    </row>
    <row r="3002" spans="1:9" ht="15.6">
      <c r="A3002" s="70">
        <f>'Balance N'!I3005</f>
        <v>0</v>
      </c>
      <c r="B3002" s="71">
        <f>'Balance N'!J3005</f>
        <v>0</v>
      </c>
      <c r="C3002" s="72">
        <f>'Balance N'!K3005</f>
        <v>0</v>
      </c>
      <c r="D3002" s="72">
        <f>'Balance N'!L3005</f>
        <v>0</v>
      </c>
      <c r="E3002" s="72">
        <f>'Balance N'!M3005</f>
        <v>0</v>
      </c>
      <c r="F3002" s="72">
        <f>'Balance N'!N3005</f>
        <v>0</v>
      </c>
      <c r="G3002" s="72">
        <f>'Balance N'!O3005</f>
        <v>0</v>
      </c>
      <c r="H3002" s="72">
        <f>'Balance N'!P3005</f>
        <v>0</v>
      </c>
      <c r="I3002" s="74">
        <f t="shared" si="46"/>
        <v>0</v>
      </c>
    </row>
    <row r="3003" spans="1:9" ht="15.6">
      <c r="A3003" s="70">
        <f>'Balance N'!I3006</f>
        <v>0</v>
      </c>
      <c r="B3003" s="71">
        <f>'Balance N'!J3006</f>
        <v>0</v>
      </c>
      <c r="C3003" s="72">
        <f>'Balance N'!K3006</f>
        <v>0</v>
      </c>
      <c r="D3003" s="72">
        <f>'Balance N'!L3006</f>
        <v>0</v>
      </c>
      <c r="E3003" s="72">
        <f>'Balance N'!M3006</f>
        <v>0</v>
      </c>
      <c r="F3003" s="72">
        <f>'Balance N'!N3006</f>
        <v>0</v>
      </c>
      <c r="G3003" s="72">
        <f>'Balance N'!O3006</f>
        <v>0</v>
      </c>
      <c r="H3003" s="72">
        <f>'Balance N'!P3006</f>
        <v>0</v>
      </c>
      <c r="I3003" s="74">
        <f t="shared" si="46"/>
        <v>0</v>
      </c>
    </row>
    <row r="3004" spans="1:9" ht="15.6">
      <c r="A3004" s="70">
        <f>'Balance N'!I3007</f>
        <v>0</v>
      </c>
      <c r="B3004" s="71">
        <f>'Balance N'!J3007</f>
        <v>0</v>
      </c>
      <c r="C3004" s="72">
        <f>'Balance N'!K3007</f>
        <v>0</v>
      </c>
      <c r="D3004" s="72">
        <f>'Balance N'!L3007</f>
        <v>0</v>
      </c>
      <c r="E3004" s="72">
        <f>'Balance N'!M3007</f>
        <v>0</v>
      </c>
      <c r="F3004" s="72">
        <f>'Balance N'!N3007</f>
        <v>0</v>
      </c>
      <c r="G3004" s="72">
        <f>'Balance N'!O3007</f>
        <v>0</v>
      </c>
      <c r="H3004" s="72">
        <f>'Balance N'!P3007</f>
        <v>0</v>
      </c>
      <c r="I3004" s="74">
        <f t="shared" si="46"/>
        <v>0</v>
      </c>
    </row>
    <row r="3005" spans="1:9" ht="15.6">
      <c r="A3005" s="70">
        <f>'Balance N'!I3008</f>
        <v>0</v>
      </c>
      <c r="B3005" s="71">
        <f>'Balance N'!J3008</f>
        <v>0</v>
      </c>
      <c r="C3005" s="72">
        <f>'Balance N'!K3008</f>
        <v>0</v>
      </c>
      <c r="D3005" s="72">
        <f>'Balance N'!L3008</f>
        <v>0</v>
      </c>
      <c r="E3005" s="72">
        <f>'Balance N'!M3008</f>
        <v>0</v>
      </c>
      <c r="F3005" s="72">
        <f>'Balance N'!N3008</f>
        <v>0</v>
      </c>
      <c r="G3005" s="72">
        <f>'Balance N'!O3008</f>
        <v>0</v>
      </c>
      <c r="H3005" s="72">
        <f>'Balance N'!P3008</f>
        <v>0</v>
      </c>
      <c r="I3005" s="74">
        <f t="shared" si="46"/>
        <v>0</v>
      </c>
    </row>
    <row r="3006" spans="1:9" ht="15.6">
      <c r="A3006" s="70">
        <f>'Balance N'!I3009</f>
        <v>0</v>
      </c>
      <c r="B3006" s="71">
        <f>'Balance N'!J3009</f>
        <v>0</v>
      </c>
      <c r="C3006" s="72">
        <f>'Balance N'!K3009</f>
        <v>0</v>
      </c>
      <c r="D3006" s="72">
        <f>'Balance N'!L3009</f>
        <v>0</v>
      </c>
      <c r="E3006" s="72">
        <f>'Balance N'!M3009</f>
        <v>0</v>
      </c>
      <c r="F3006" s="72">
        <f>'Balance N'!N3009</f>
        <v>0</v>
      </c>
      <c r="G3006" s="72">
        <f>'Balance N'!O3009</f>
        <v>0</v>
      </c>
      <c r="H3006" s="72">
        <f>'Balance N'!P3009</f>
        <v>0</v>
      </c>
      <c r="I3006" s="74">
        <f t="shared" si="46"/>
        <v>0</v>
      </c>
    </row>
    <row r="3007" spans="1:9" ht="15.6">
      <c r="A3007" s="70">
        <f>'Balance N'!I3010</f>
        <v>0</v>
      </c>
      <c r="B3007" s="71">
        <f>'Balance N'!J3010</f>
        <v>0</v>
      </c>
      <c r="C3007" s="72">
        <f>'Balance N'!K3010</f>
        <v>0</v>
      </c>
      <c r="D3007" s="72">
        <f>'Balance N'!L3010</f>
        <v>0</v>
      </c>
      <c r="E3007" s="72">
        <f>'Balance N'!M3010</f>
        <v>0</v>
      </c>
      <c r="F3007" s="72">
        <f>'Balance N'!N3010</f>
        <v>0</v>
      </c>
      <c r="G3007" s="72">
        <f>'Balance N'!O3010</f>
        <v>0</v>
      </c>
      <c r="H3007" s="72">
        <f>'Balance N'!P3010</f>
        <v>0</v>
      </c>
      <c r="I3007" s="74">
        <f t="shared" si="46"/>
        <v>0</v>
      </c>
    </row>
    <row r="3008" spans="1:9" ht="15.6">
      <c r="A3008" s="70">
        <f>'Balance N'!I3011</f>
        <v>0</v>
      </c>
      <c r="B3008" s="71">
        <f>'Balance N'!J3011</f>
        <v>0</v>
      </c>
      <c r="C3008" s="72">
        <f>'Balance N'!K3011</f>
        <v>0</v>
      </c>
      <c r="D3008" s="72">
        <f>'Balance N'!L3011</f>
        <v>0</v>
      </c>
      <c r="E3008" s="72">
        <f>'Balance N'!M3011</f>
        <v>0</v>
      </c>
      <c r="F3008" s="72">
        <f>'Balance N'!N3011</f>
        <v>0</v>
      </c>
      <c r="G3008" s="72">
        <f>'Balance N'!O3011</f>
        <v>0</v>
      </c>
      <c r="H3008" s="72">
        <f>'Balance N'!P3011</f>
        <v>0</v>
      </c>
      <c r="I3008" s="74">
        <f t="shared" si="46"/>
        <v>0</v>
      </c>
    </row>
    <row r="3009" spans="1:9" ht="15.6">
      <c r="A3009" s="70">
        <f>'Balance N'!I3012</f>
        <v>0</v>
      </c>
      <c r="B3009" s="71">
        <f>'Balance N'!J3012</f>
        <v>0</v>
      </c>
      <c r="C3009" s="72">
        <f>'Balance N'!K3012</f>
        <v>0</v>
      </c>
      <c r="D3009" s="72">
        <f>'Balance N'!L3012</f>
        <v>0</v>
      </c>
      <c r="E3009" s="72">
        <f>'Balance N'!M3012</f>
        <v>0</v>
      </c>
      <c r="F3009" s="72">
        <f>'Balance N'!N3012</f>
        <v>0</v>
      </c>
      <c r="G3009" s="72">
        <f>'Balance N'!O3012</f>
        <v>0</v>
      </c>
      <c r="H3009" s="72">
        <f>'Balance N'!P3012</f>
        <v>0</v>
      </c>
      <c r="I3009" s="74">
        <f t="shared" si="46"/>
        <v>0</v>
      </c>
    </row>
    <row r="3010" spans="1:9" ht="15.6">
      <c r="A3010" s="70">
        <f>'Balance N'!I3013</f>
        <v>0</v>
      </c>
      <c r="B3010" s="71">
        <f>'Balance N'!J3013</f>
        <v>0</v>
      </c>
      <c r="C3010" s="72">
        <f>'Balance N'!K3013</f>
        <v>0</v>
      </c>
      <c r="D3010" s="72">
        <f>'Balance N'!L3013</f>
        <v>0</v>
      </c>
      <c r="E3010" s="72">
        <f>'Balance N'!M3013</f>
        <v>0</v>
      </c>
      <c r="F3010" s="72">
        <f>'Balance N'!N3013</f>
        <v>0</v>
      </c>
      <c r="G3010" s="72">
        <f>'Balance N'!O3013</f>
        <v>0</v>
      </c>
      <c r="H3010" s="72">
        <f>'Balance N'!P3013</f>
        <v>0</v>
      </c>
      <c r="I3010" s="74">
        <f t="shared" si="46"/>
        <v>0</v>
      </c>
    </row>
    <row r="3011" spans="1:9" ht="15.6">
      <c r="A3011" s="70">
        <f>'Balance N'!I3014</f>
        <v>0</v>
      </c>
      <c r="B3011" s="71">
        <f>'Balance N'!J3014</f>
        <v>0</v>
      </c>
      <c r="C3011" s="72">
        <f>'Balance N'!K3014</f>
        <v>0</v>
      </c>
      <c r="D3011" s="72">
        <f>'Balance N'!L3014</f>
        <v>0</v>
      </c>
      <c r="E3011" s="72">
        <f>'Balance N'!M3014</f>
        <v>0</v>
      </c>
      <c r="F3011" s="72">
        <f>'Balance N'!N3014</f>
        <v>0</v>
      </c>
      <c r="G3011" s="72">
        <f>'Balance N'!O3014</f>
        <v>0</v>
      </c>
      <c r="H3011" s="72">
        <f>'Balance N'!P3014</f>
        <v>0</v>
      </c>
      <c r="I3011" s="74">
        <f t="shared" ref="I3011:I3074" si="47">(C3011-D3011)+(E3011-F3011)-(G3011-H3011)</f>
        <v>0</v>
      </c>
    </row>
    <row r="3012" spans="1:9" ht="15.6">
      <c r="A3012" s="70">
        <f>'Balance N'!I3015</f>
        <v>0</v>
      </c>
      <c r="B3012" s="71">
        <f>'Balance N'!J3015</f>
        <v>0</v>
      </c>
      <c r="C3012" s="72">
        <f>'Balance N'!K3015</f>
        <v>0</v>
      </c>
      <c r="D3012" s="72">
        <f>'Balance N'!L3015</f>
        <v>0</v>
      </c>
      <c r="E3012" s="72">
        <f>'Balance N'!M3015</f>
        <v>0</v>
      </c>
      <c r="F3012" s="72">
        <f>'Balance N'!N3015</f>
        <v>0</v>
      </c>
      <c r="G3012" s="72">
        <f>'Balance N'!O3015</f>
        <v>0</v>
      </c>
      <c r="H3012" s="72">
        <f>'Balance N'!P3015</f>
        <v>0</v>
      </c>
      <c r="I3012" s="74">
        <f t="shared" si="47"/>
        <v>0</v>
      </c>
    </row>
    <row r="3013" spans="1:9" ht="15.6">
      <c r="A3013" s="70">
        <f>'Balance N'!I3016</f>
        <v>0</v>
      </c>
      <c r="B3013" s="71">
        <f>'Balance N'!J3016</f>
        <v>0</v>
      </c>
      <c r="C3013" s="72">
        <f>'Balance N'!K3016</f>
        <v>0</v>
      </c>
      <c r="D3013" s="72">
        <f>'Balance N'!L3016</f>
        <v>0</v>
      </c>
      <c r="E3013" s="72">
        <f>'Balance N'!M3016</f>
        <v>0</v>
      </c>
      <c r="F3013" s="72">
        <f>'Balance N'!N3016</f>
        <v>0</v>
      </c>
      <c r="G3013" s="72">
        <f>'Balance N'!O3016</f>
        <v>0</v>
      </c>
      <c r="H3013" s="72">
        <f>'Balance N'!P3016</f>
        <v>0</v>
      </c>
      <c r="I3013" s="74">
        <f t="shared" si="47"/>
        <v>0</v>
      </c>
    </row>
    <row r="3014" spans="1:9" ht="15.6">
      <c r="A3014" s="70">
        <f>'Balance N'!I3017</f>
        <v>0</v>
      </c>
      <c r="B3014" s="71">
        <f>'Balance N'!J3017</f>
        <v>0</v>
      </c>
      <c r="C3014" s="72">
        <f>'Balance N'!K3017</f>
        <v>0</v>
      </c>
      <c r="D3014" s="72">
        <f>'Balance N'!L3017</f>
        <v>0</v>
      </c>
      <c r="E3014" s="72">
        <f>'Balance N'!M3017</f>
        <v>0</v>
      </c>
      <c r="F3014" s="72">
        <f>'Balance N'!N3017</f>
        <v>0</v>
      </c>
      <c r="G3014" s="72">
        <f>'Balance N'!O3017</f>
        <v>0</v>
      </c>
      <c r="H3014" s="72">
        <f>'Balance N'!P3017</f>
        <v>0</v>
      </c>
      <c r="I3014" s="74">
        <f t="shared" si="47"/>
        <v>0</v>
      </c>
    </row>
    <row r="3015" spans="1:9" ht="15.6">
      <c r="A3015" s="70">
        <f>'Balance N'!I3018</f>
        <v>0</v>
      </c>
      <c r="B3015" s="71">
        <f>'Balance N'!J3018</f>
        <v>0</v>
      </c>
      <c r="C3015" s="72">
        <f>'Balance N'!K3018</f>
        <v>0</v>
      </c>
      <c r="D3015" s="72">
        <f>'Balance N'!L3018</f>
        <v>0</v>
      </c>
      <c r="E3015" s="72">
        <f>'Balance N'!M3018</f>
        <v>0</v>
      </c>
      <c r="F3015" s="72">
        <f>'Balance N'!N3018</f>
        <v>0</v>
      </c>
      <c r="G3015" s="72">
        <f>'Balance N'!O3018</f>
        <v>0</v>
      </c>
      <c r="H3015" s="72">
        <f>'Balance N'!P3018</f>
        <v>0</v>
      </c>
      <c r="I3015" s="74">
        <f t="shared" si="47"/>
        <v>0</v>
      </c>
    </row>
    <row r="3016" spans="1:9" ht="15.6">
      <c r="A3016" s="70">
        <f>'Balance N'!I3019</f>
        <v>0</v>
      </c>
      <c r="B3016" s="71">
        <f>'Balance N'!J3019</f>
        <v>0</v>
      </c>
      <c r="C3016" s="72">
        <f>'Balance N'!K3019</f>
        <v>0</v>
      </c>
      <c r="D3016" s="72">
        <f>'Balance N'!L3019</f>
        <v>0</v>
      </c>
      <c r="E3016" s="72">
        <f>'Balance N'!M3019</f>
        <v>0</v>
      </c>
      <c r="F3016" s="72">
        <f>'Balance N'!N3019</f>
        <v>0</v>
      </c>
      <c r="G3016" s="72">
        <f>'Balance N'!O3019</f>
        <v>0</v>
      </c>
      <c r="H3016" s="72">
        <f>'Balance N'!P3019</f>
        <v>0</v>
      </c>
      <c r="I3016" s="74">
        <f t="shared" si="47"/>
        <v>0</v>
      </c>
    </row>
    <row r="3017" spans="1:9" ht="15.6">
      <c r="A3017" s="70">
        <f>'Balance N'!I3020</f>
        <v>0</v>
      </c>
      <c r="B3017" s="71">
        <f>'Balance N'!J3020</f>
        <v>0</v>
      </c>
      <c r="C3017" s="72">
        <f>'Balance N'!K3020</f>
        <v>0</v>
      </c>
      <c r="D3017" s="72">
        <f>'Balance N'!L3020</f>
        <v>0</v>
      </c>
      <c r="E3017" s="72">
        <f>'Balance N'!M3020</f>
        <v>0</v>
      </c>
      <c r="F3017" s="72">
        <f>'Balance N'!N3020</f>
        <v>0</v>
      </c>
      <c r="G3017" s="72">
        <f>'Balance N'!O3020</f>
        <v>0</v>
      </c>
      <c r="H3017" s="72">
        <f>'Balance N'!P3020</f>
        <v>0</v>
      </c>
      <c r="I3017" s="74">
        <f t="shared" si="47"/>
        <v>0</v>
      </c>
    </row>
    <row r="3018" spans="1:9" ht="15.6">
      <c r="A3018" s="70">
        <f>'Balance N'!I3021</f>
        <v>0</v>
      </c>
      <c r="B3018" s="71">
        <f>'Balance N'!J3021</f>
        <v>0</v>
      </c>
      <c r="C3018" s="72">
        <f>'Balance N'!K3021</f>
        <v>0</v>
      </c>
      <c r="D3018" s="72">
        <f>'Balance N'!L3021</f>
        <v>0</v>
      </c>
      <c r="E3018" s="72">
        <f>'Balance N'!M3021</f>
        <v>0</v>
      </c>
      <c r="F3018" s="72">
        <f>'Balance N'!N3021</f>
        <v>0</v>
      </c>
      <c r="G3018" s="72">
        <f>'Balance N'!O3021</f>
        <v>0</v>
      </c>
      <c r="H3018" s="72">
        <f>'Balance N'!P3021</f>
        <v>0</v>
      </c>
      <c r="I3018" s="74">
        <f t="shared" si="47"/>
        <v>0</v>
      </c>
    </row>
    <row r="3019" spans="1:9" ht="15.6">
      <c r="A3019" s="70">
        <f>'Balance N'!I3022</f>
        <v>0</v>
      </c>
      <c r="B3019" s="71">
        <f>'Balance N'!J3022</f>
        <v>0</v>
      </c>
      <c r="C3019" s="72">
        <f>'Balance N'!K3022</f>
        <v>0</v>
      </c>
      <c r="D3019" s="72">
        <f>'Balance N'!L3022</f>
        <v>0</v>
      </c>
      <c r="E3019" s="72">
        <f>'Balance N'!M3022</f>
        <v>0</v>
      </c>
      <c r="F3019" s="72">
        <f>'Balance N'!N3022</f>
        <v>0</v>
      </c>
      <c r="G3019" s="72">
        <f>'Balance N'!O3022</f>
        <v>0</v>
      </c>
      <c r="H3019" s="72">
        <f>'Balance N'!P3022</f>
        <v>0</v>
      </c>
      <c r="I3019" s="74">
        <f t="shared" si="47"/>
        <v>0</v>
      </c>
    </row>
    <row r="3020" spans="1:9" ht="15.6">
      <c r="A3020" s="70">
        <f>'Balance N'!I3023</f>
        <v>0</v>
      </c>
      <c r="B3020" s="71">
        <f>'Balance N'!J3023</f>
        <v>0</v>
      </c>
      <c r="C3020" s="72">
        <f>'Balance N'!K3023</f>
        <v>0</v>
      </c>
      <c r="D3020" s="72">
        <f>'Balance N'!L3023</f>
        <v>0</v>
      </c>
      <c r="E3020" s="72">
        <f>'Balance N'!M3023</f>
        <v>0</v>
      </c>
      <c r="F3020" s="72">
        <f>'Balance N'!N3023</f>
        <v>0</v>
      </c>
      <c r="G3020" s="72">
        <f>'Balance N'!O3023</f>
        <v>0</v>
      </c>
      <c r="H3020" s="72">
        <f>'Balance N'!P3023</f>
        <v>0</v>
      </c>
      <c r="I3020" s="74">
        <f t="shared" si="47"/>
        <v>0</v>
      </c>
    </row>
    <row r="3021" spans="1:9" ht="15.6">
      <c r="A3021" s="70">
        <f>'Balance N'!I3024</f>
        <v>0</v>
      </c>
      <c r="B3021" s="71">
        <f>'Balance N'!J3024</f>
        <v>0</v>
      </c>
      <c r="C3021" s="72">
        <f>'Balance N'!K3024</f>
        <v>0</v>
      </c>
      <c r="D3021" s="72">
        <f>'Balance N'!L3024</f>
        <v>0</v>
      </c>
      <c r="E3021" s="72">
        <f>'Balance N'!M3024</f>
        <v>0</v>
      </c>
      <c r="F3021" s="72">
        <f>'Balance N'!N3024</f>
        <v>0</v>
      </c>
      <c r="G3021" s="72">
        <f>'Balance N'!O3024</f>
        <v>0</v>
      </c>
      <c r="H3021" s="72">
        <f>'Balance N'!P3024</f>
        <v>0</v>
      </c>
      <c r="I3021" s="74">
        <f t="shared" si="47"/>
        <v>0</v>
      </c>
    </row>
    <row r="3022" spans="1:9" ht="15.6">
      <c r="A3022" s="70">
        <f>'Balance N'!I3025</f>
        <v>0</v>
      </c>
      <c r="B3022" s="71">
        <f>'Balance N'!J3025</f>
        <v>0</v>
      </c>
      <c r="C3022" s="72">
        <f>'Balance N'!K3025</f>
        <v>0</v>
      </c>
      <c r="D3022" s="72">
        <f>'Balance N'!L3025</f>
        <v>0</v>
      </c>
      <c r="E3022" s="72">
        <f>'Balance N'!M3025</f>
        <v>0</v>
      </c>
      <c r="F3022" s="72">
        <f>'Balance N'!N3025</f>
        <v>0</v>
      </c>
      <c r="G3022" s="72">
        <f>'Balance N'!O3025</f>
        <v>0</v>
      </c>
      <c r="H3022" s="72">
        <f>'Balance N'!P3025</f>
        <v>0</v>
      </c>
      <c r="I3022" s="74">
        <f t="shared" si="47"/>
        <v>0</v>
      </c>
    </row>
    <row r="3023" spans="1:9" ht="15.6">
      <c r="A3023" s="70">
        <f>'Balance N'!I3026</f>
        <v>0</v>
      </c>
      <c r="B3023" s="71">
        <f>'Balance N'!J3026</f>
        <v>0</v>
      </c>
      <c r="C3023" s="72">
        <f>'Balance N'!K3026</f>
        <v>0</v>
      </c>
      <c r="D3023" s="72">
        <f>'Balance N'!L3026</f>
        <v>0</v>
      </c>
      <c r="E3023" s="72">
        <f>'Balance N'!M3026</f>
        <v>0</v>
      </c>
      <c r="F3023" s="72">
        <f>'Balance N'!N3026</f>
        <v>0</v>
      </c>
      <c r="G3023" s="72">
        <f>'Balance N'!O3026</f>
        <v>0</v>
      </c>
      <c r="H3023" s="72">
        <f>'Balance N'!P3026</f>
        <v>0</v>
      </c>
      <c r="I3023" s="74">
        <f t="shared" si="47"/>
        <v>0</v>
      </c>
    </row>
    <row r="3024" spans="1:9" ht="15.6">
      <c r="A3024" s="70">
        <f>'Balance N'!I3027</f>
        <v>0</v>
      </c>
      <c r="B3024" s="71">
        <f>'Balance N'!J3027</f>
        <v>0</v>
      </c>
      <c r="C3024" s="72">
        <f>'Balance N'!K3027</f>
        <v>0</v>
      </c>
      <c r="D3024" s="72">
        <f>'Balance N'!L3027</f>
        <v>0</v>
      </c>
      <c r="E3024" s="72">
        <f>'Balance N'!M3027</f>
        <v>0</v>
      </c>
      <c r="F3024" s="72">
        <f>'Balance N'!N3027</f>
        <v>0</v>
      </c>
      <c r="G3024" s="72">
        <f>'Balance N'!O3027</f>
        <v>0</v>
      </c>
      <c r="H3024" s="72">
        <f>'Balance N'!P3027</f>
        <v>0</v>
      </c>
      <c r="I3024" s="74">
        <f t="shared" si="47"/>
        <v>0</v>
      </c>
    </row>
    <row r="3025" spans="1:9" ht="15.6">
      <c r="A3025" s="70">
        <f>'Balance N'!I3028</f>
        <v>0</v>
      </c>
      <c r="B3025" s="71">
        <f>'Balance N'!J3028</f>
        <v>0</v>
      </c>
      <c r="C3025" s="72">
        <f>'Balance N'!K3028</f>
        <v>0</v>
      </c>
      <c r="D3025" s="72">
        <f>'Balance N'!L3028</f>
        <v>0</v>
      </c>
      <c r="E3025" s="72">
        <f>'Balance N'!M3028</f>
        <v>0</v>
      </c>
      <c r="F3025" s="72">
        <f>'Balance N'!N3028</f>
        <v>0</v>
      </c>
      <c r="G3025" s="72">
        <f>'Balance N'!O3028</f>
        <v>0</v>
      </c>
      <c r="H3025" s="72">
        <f>'Balance N'!P3028</f>
        <v>0</v>
      </c>
      <c r="I3025" s="74">
        <f t="shared" si="47"/>
        <v>0</v>
      </c>
    </row>
    <row r="3026" spans="1:9" ht="15.6">
      <c r="A3026" s="70">
        <f>'Balance N'!I3029</f>
        <v>0</v>
      </c>
      <c r="B3026" s="71">
        <f>'Balance N'!J3029</f>
        <v>0</v>
      </c>
      <c r="C3026" s="72">
        <f>'Balance N'!K3029</f>
        <v>0</v>
      </c>
      <c r="D3026" s="72">
        <f>'Balance N'!L3029</f>
        <v>0</v>
      </c>
      <c r="E3026" s="72">
        <f>'Balance N'!M3029</f>
        <v>0</v>
      </c>
      <c r="F3026" s="72">
        <f>'Balance N'!N3029</f>
        <v>0</v>
      </c>
      <c r="G3026" s="72">
        <f>'Balance N'!O3029</f>
        <v>0</v>
      </c>
      <c r="H3026" s="72">
        <f>'Balance N'!P3029</f>
        <v>0</v>
      </c>
      <c r="I3026" s="74">
        <f t="shared" si="47"/>
        <v>0</v>
      </c>
    </row>
    <row r="3027" spans="1:9" ht="15.6">
      <c r="A3027" s="70">
        <f>'Balance N'!I3030</f>
        <v>0</v>
      </c>
      <c r="B3027" s="71">
        <f>'Balance N'!J3030</f>
        <v>0</v>
      </c>
      <c r="C3027" s="72">
        <f>'Balance N'!K3030</f>
        <v>0</v>
      </c>
      <c r="D3027" s="72">
        <f>'Balance N'!L3030</f>
        <v>0</v>
      </c>
      <c r="E3027" s="72">
        <f>'Balance N'!M3030</f>
        <v>0</v>
      </c>
      <c r="F3027" s="72">
        <f>'Balance N'!N3030</f>
        <v>0</v>
      </c>
      <c r="G3027" s="72">
        <f>'Balance N'!O3030</f>
        <v>0</v>
      </c>
      <c r="H3027" s="72">
        <f>'Balance N'!P3030</f>
        <v>0</v>
      </c>
      <c r="I3027" s="74">
        <f t="shared" si="47"/>
        <v>0</v>
      </c>
    </row>
    <row r="3028" spans="1:9" ht="15.6">
      <c r="A3028" s="70">
        <f>'Balance N'!I3031</f>
        <v>0</v>
      </c>
      <c r="B3028" s="71">
        <f>'Balance N'!J3031</f>
        <v>0</v>
      </c>
      <c r="C3028" s="72">
        <f>'Balance N'!K3031</f>
        <v>0</v>
      </c>
      <c r="D3028" s="72">
        <f>'Balance N'!L3031</f>
        <v>0</v>
      </c>
      <c r="E3028" s="72">
        <f>'Balance N'!M3031</f>
        <v>0</v>
      </c>
      <c r="F3028" s="72">
        <f>'Balance N'!N3031</f>
        <v>0</v>
      </c>
      <c r="G3028" s="72">
        <f>'Balance N'!O3031</f>
        <v>0</v>
      </c>
      <c r="H3028" s="72">
        <f>'Balance N'!P3031</f>
        <v>0</v>
      </c>
      <c r="I3028" s="74">
        <f t="shared" si="47"/>
        <v>0</v>
      </c>
    </row>
    <row r="3029" spans="1:9" ht="15.6">
      <c r="A3029" s="70">
        <f>'Balance N'!I3032</f>
        <v>0</v>
      </c>
      <c r="B3029" s="71">
        <f>'Balance N'!J3032</f>
        <v>0</v>
      </c>
      <c r="C3029" s="72">
        <f>'Balance N'!K3032</f>
        <v>0</v>
      </c>
      <c r="D3029" s="72">
        <f>'Balance N'!L3032</f>
        <v>0</v>
      </c>
      <c r="E3029" s="72">
        <f>'Balance N'!M3032</f>
        <v>0</v>
      </c>
      <c r="F3029" s="72">
        <f>'Balance N'!N3032</f>
        <v>0</v>
      </c>
      <c r="G3029" s="72">
        <f>'Balance N'!O3032</f>
        <v>0</v>
      </c>
      <c r="H3029" s="72">
        <f>'Balance N'!P3032</f>
        <v>0</v>
      </c>
      <c r="I3029" s="74">
        <f t="shared" si="47"/>
        <v>0</v>
      </c>
    </row>
    <row r="3030" spans="1:9" ht="15.6">
      <c r="A3030" s="70">
        <f>'Balance N'!I3033</f>
        <v>0</v>
      </c>
      <c r="B3030" s="71">
        <f>'Balance N'!J3033</f>
        <v>0</v>
      </c>
      <c r="C3030" s="72">
        <f>'Balance N'!K3033</f>
        <v>0</v>
      </c>
      <c r="D3030" s="72">
        <f>'Balance N'!L3033</f>
        <v>0</v>
      </c>
      <c r="E3030" s="72">
        <f>'Balance N'!M3033</f>
        <v>0</v>
      </c>
      <c r="F3030" s="72">
        <f>'Balance N'!N3033</f>
        <v>0</v>
      </c>
      <c r="G3030" s="72">
        <f>'Balance N'!O3033</f>
        <v>0</v>
      </c>
      <c r="H3030" s="72">
        <f>'Balance N'!P3033</f>
        <v>0</v>
      </c>
      <c r="I3030" s="74">
        <f t="shared" si="47"/>
        <v>0</v>
      </c>
    </row>
    <row r="3031" spans="1:9" ht="15.6">
      <c r="A3031" s="70">
        <f>'Balance N'!I3034</f>
        <v>0</v>
      </c>
      <c r="B3031" s="71">
        <f>'Balance N'!J3034</f>
        <v>0</v>
      </c>
      <c r="C3031" s="72">
        <f>'Balance N'!K3034</f>
        <v>0</v>
      </c>
      <c r="D3031" s="72">
        <f>'Balance N'!L3034</f>
        <v>0</v>
      </c>
      <c r="E3031" s="72">
        <f>'Balance N'!M3034</f>
        <v>0</v>
      </c>
      <c r="F3031" s="72">
        <f>'Balance N'!N3034</f>
        <v>0</v>
      </c>
      <c r="G3031" s="72">
        <f>'Balance N'!O3034</f>
        <v>0</v>
      </c>
      <c r="H3031" s="72">
        <f>'Balance N'!P3034</f>
        <v>0</v>
      </c>
      <c r="I3031" s="74">
        <f t="shared" si="47"/>
        <v>0</v>
      </c>
    </row>
    <row r="3032" spans="1:9" ht="15.6">
      <c r="A3032" s="70">
        <f>'Balance N'!I3035</f>
        <v>0</v>
      </c>
      <c r="B3032" s="71">
        <f>'Balance N'!J3035</f>
        <v>0</v>
      </c>
      <c r="C3032" s="72">
        <f>'Balance N'!K3035</f>
        <v>0</v>
      </c>
      <c r="D3032" s="72">
        <f>'Balance N'!L3035</f>
        <v>0</v>
      </c>
      <c r="E3032" s="72">
        <f>'Balance N'!M3035</f>
        <v>0</v>
      </c>
      <c r="F3032" s="72">
        <f>'Balance N'!N3035</f>
        <v>0</v>
      </c>
      <c r="G3032" s="72">
        <f>'Balance N'!O3035</f>
        <v>0</v>
      </c>
      <c r="H3032" s="72">
        <f>'Balance N'!P3035</f>
        <v>0</v>
      </c>
      <c r="I3032" s="74">
        <f t="shared" si="47"/>
        <v>0</v>
      </c>
    </row>
    <row r="3033" spans="1:9" ht="15.6">
      <c r="A3033" s="70">
        <f>'Balance N'!I3036</f>
        <v>0</v>
      </c>
      <c r="B3033" s="71">
        <f>'Balance N'!J3036</f>
        <v>0</v>
      </c>
      <c r="C3033" s="72">
        <f>'Balance N'!K3036</f>
        <v>0</v>
      </c>
      <c r="D3033" s="72">
        <f>'Balance N'!L3036</f>
        <v>0</v>
      </c>
      <c r="E3033" s="72">
        <f>'Balance N'!M3036</f>
        <v>0</v>
      </c>
      <c r="F3033" s="72">
        <f>'Balance N'!N3036</f>
        <v>0</v>
      </c>
      <c r="G3033" s="72">
        <f>'Balance N'!O3036</f>
        <v>0</v>
      </c>
      <c r="H3033" s="72">
        <f>'Balance N'!P3036</f>
        <v>0</v>
      </c>
      <c r="I3033" s="74">
        <f t="shared" si="47"/>
        <v>0</v>
      </c>
    </row>
    <row r="3034" spans="1:9" ht="15.6">
      <c r="A3034" s="70">
        <f>'Balance N'!I3037</f>
        <v>0</v>
      </c>
      <c r="B3034" s="71">
        <f>'Balance N'!J3037</f>
        <v>0</v>
      </c>
      <c r="C3034" s="72">
        <f>'Balance N'!K3037</f>
        <v>0</v>
      </c>
      <c r="D3034" s="72">
        <f>'Balance N'!L3037</f>
        <v>0</v>
      </c>
      <c r="E3034" s="72">
        <f>'Balance N'!M3037</f>
        <v>0</v>
      </c>
      <c r="F3034" s="72">
        <f>'Balance N'!N3037</f>
        <v>0</v>
      </c>
      <c r="G3034" s="72">
        <f>'Balance N'!O3037</f>
        <v>0</v>
      </c>
      <c r="H3034" s="72">
        <f>'Balance N'!P3037</f>
        <v>0</v>
      </c>
      <c r="I3034" s="74">
        <f t="shared" si="47"/>
        <v>0</v>
      </c>
    </row>
    <row r="3035" spans="1:9" ht="15.6">
      <c r="A3035" s="70">
        <f>'Balance N'!I3038</f>
        <v>0</v>
      </c>
      <c r="B3035" s="71">
        <f>'Balance N'!J3038</f>
        <v>0</v>
      </c>
      <c r="C3035" s="72">
        <f>'Balance N'!K3038</f>
        <v>0</v>
      </c>
      <c r="D3035" s="72">
        <f>'Balance N'!L3038</f>
        <v>0</v>
      </c>
      <c r="E3035" s="72">
        <f>'Balance N'!M3038</f>
        <v>0</v>
      </c>
      <c r="F3035" s="72">
        <f>'Balance N'!N3038</f>
        <v>0</v>
      </c>
      <c r="G3035" s="72">
        <f>'Balance N'!O3038</f>
        <v>0</v>
      </c>
      <c r="H3035" s="72">
        <f>'Balance N'!P3038</f>
        <v>0</v>
      </c>
      <c r="I3035" s="74">
        <f t="shared" si="47"/>
        <v>0</v>
      </c>
    </row>
    <row r="3036" spans="1:9" ht="15.6">
      <c r="A3036" s="70">
        <f>'Balance N'!I3039</f>
        <v>0</v>
      </c>
      <c r="B3036" s="71">
        <f>'Balance N'!J3039</f>
        <v>0</v>
      </c>
      <c r="C3036" s="72">
        <f>'Balance N'!K3039</f>
        <v>0</v>
      </c>
      <c r="D3036" s="72">
        <f>'Balance N'!L3039</f>
        <v>0</v>
      </c>
      <c r="E3036" s="72">
        <f>'Balance N'!M3039</f>
        <v>0</v>
      </c>
      <c r="F3036" s="72">
        <f>'Balance N'!N3039</f>
        <v>0</v>
      </c>
      <c r="G3036" s="72">
        <f>'Balance N'!O3039</f>
        <v>0</v>
      </c>
      <c r="H3036" s="72">
        <f>'Balance N'!P3039</f>
        <v>0</v>
      </c>
      <c r="I3036" s="74">
        <f t="shared" si="47"/>
        <v>0</v>
      </c>
    </row>
    <row r="3037" spans="1:9" ht="15.6">
      <c r="A3037" s="70">
        <f>'Balance N'!I3040</f>
        <v>0</v>
      </c>
      <c r="B3037" s="71">
        <f>'Balance N'!J3040</f>
        <v>0</v>
      </c>
      <c r="C3037" s="72">
        <f>'Balance N'!K3040</f>
        <v>0</v>
      </c>
      <c r="D3037" s="72">
        <f>'Balance N'!L3040</f>
        <v>0</v>
      </c>
      <c r="E3037" s="72">
        <f>'Balance N'!M3040</f>
        <v>0</v>
      </c>
      <c r="F3037" s="72">
        <f>'Balance N'!N3040</f>
        <v>0</v>
      </c>
      <c r="G3037" s="72">
        <f>'Balance N'!O3040</f>
        <v>0</v>
      </c>
      <c r="H3037" s="72">
        <f>'Balance N'!P3040</f>
        <v>0</v>
      </c>
      <c r="I3037" s="74">
        <f t="shared" si="47"/>
        <v>0</v>
      </c>
    </row>
    <row r="3038" spans="1:9" ht="15.6">
      <c r="A3038" s="70">
        <f>'Balance N'!I3041</f>
        <v>0</v>
      </c>
      <c r="B3038" s="71">
        <f>'Balance N'!J3041</f>
        <v>0</v>
      </c>
      <c r="C3038" s="72">
        <f>'Balance N'!K3041</f>
        <v>0</v>
      </c>
      <c r="D3038" s="72">
        <f>'Balance N'!L3041</f>
        <v>0</v>
      </c>
      <c r="E3038" s="72">
        <f>'Balance N'!M3041</f>
        <v>0</v>
      </c>
      <c r="F3038" s="72">
        <f>'Balance N'!N3041</f>
        <v>0</v>
      </c>
      <c r="G3038" s="72">
        <f>'Balance N'!O3041</f>
        <v>0</v>
      </c>
      <c r="H3038" s="72">
        <f>'Balance N'!P3041</f>
        <v>0</v>
      </c>
      <c r="I3038" s="74">
        <f t="shared" si="47"/>
        <v>0</v>
      </c>
    </row>
    <row r="3039" spans="1:9" ht="15.6">
      <c r="A3039" s="70">
        <f>'Balance N'!I3042</f>
        <v>0</v>
      </c>
      <c r="B3039" s="71">
        <f>'Balance N'!J3042</f>
        <v>0</v>
      </c>
      <c r="C3039" s="72">
        <f>'Balance N'!K3042</f>
        <v>0</v>
      </c>
      <c r="D3039" s="72">
        <f>'Balance N'!L3042</f>
        <v>0</v>
      </c>
      <c r="E3039" s="72">
        <f>'Balance N'!M3042</f>
        <v>0</v>
      </c>
      <c r="F3039" s="72">
        <f>'Balance N'!N3042</f>
        <v>0</v>
      </c>
      <c r="G3039" s="72">
        <f>'Balance N'!O3042</f>
        <v>0</v>
      </c>
      <c r="H3039" s="72">
        <f>'Balance N'!P3042</f>
        <v>0</v>
      </c>
      <c r="I3039" s="74">
        <f t="shared" si="47"/>
        <v>0</v>
      </c>
    </row>
    <row r="3040" spans="1:9" ht="15.6">
      <c r="A3040" s="70">
        <f>'Balance N'!I3043</f>
        <v>0</v>
      </c>
      <c r="B3040" s="71">
        <f>'Balance N'!J3043</f>
        <v>0</v>
      </c>
      <c r="C3040" s="72">
        <f>'Balance N'!K3043</f>
        <v>0</v>
      </c>
      <c r="D3040" s="72">
        <f>'Balance N'!L3043</f>
        <v>0</v>
      </c>
      <c r="E3040" s="72">
        <f>'Balance N'!M3043</f>
        <v>0</v>
      </c>
      <c r="F3040" s="72">
        <f>'Balance N'!N3043</f>
        <v>0</v>
      </c>
      <c r="G3040" s="72">
        <f>'Balance N'!O3043</f>
        <v>0</v>
      </c>
      <c r="H3040" s="72">
        <f>'Balance N'!P3043</f>
        <v>0</v>
      </c>
      <c r="I3040" s="74">
        <f t="shared" si="47"/>
        <v>0</v>
      </c>
    </row>
    <row r="3041" spans="1:9" ht="15.6">
      <c r="A3041" s="70">
        <f>'Balance N'!I3044</f>
        <v>0</v>
      </c>
      <c r="B3041" s="71">
        <f>'Balance N'!J3044</f>
        <v>0</v>
      </c>
      <c r="C3041" s="72">
        <f>'Balance N'!K3044</f>
        <v>0</v>
      </c>
      <c r="D3041" s="72">
        <f>'Balance N'!L3044</f>
        <v>0</v>
      </c>
      <c r="E3041" s="72">
        <f>'Balance N'!M3044</f>
        <v>0</v>
      </c>
      <c r="F3041" s="72">
        <f>'Balance N'!N3044</f>
        <v>0</v>
      </c>
      <c r="G3041" s="72">
        <f>'Balance N'!O3044</f>
        <v>0</v>
      </c>
      <c r="H3041" s="72">
        <f>'Balance N'!P3044</f>
        <v>0</v>
      </c>
      <c r="I3041" s="74">
        <f t="shared" si="47"/>
        <v>0</v>
      </c>
    </row>
    <row r="3042" spans="1:9" ht="15.6">
      <c r="A3042" s="70">
        <f>'Balance N'!I3045</f>
        <v>0</v>
      </c>
      <c r="B3042" s="71">
        <f>'Balance N'!J3045</f>
        <v>0</v>
      </c>
      <c r="C3042" s="72">
        <f>'Balance N'!K3045</f>
        <v>0</v>
      </c>
      <c r="D3042" s="72">
        <f>'Balance N'!L3045</f>
        <v>0</v>
      </c>
      <c r="E3042" s="72">
        <f>'Balance N'!M3045</f>
        <v>0</v>
      </c>
      <c r="F3042" s="72">
        <f>'Balance N'!N3045</f>
        <v>0</v>
      </c>
      <c r="G3042" s="72">
        <f>'Balance N'!O3045</f>
        <v>0</v>
      </c>
      <c r="H3042" s="72">
        <f>'Balance N'!P3045</f>
        <v>0</v>
      </c>
      <c r="I3042" s="74">
        <f t="shared" si="47"/>
        <v>0</v>
      </c>
    </row>
    <row r="3043" spans="1:9" ht="15.6">
      <c r="A3043" s="70">
        <f>'Balance N'!I3046</f>
        <v>0</v>
      </c>
      <c r="B3043" s="71">
        <f>'Balance N'!J3046</f>
        <v>0</v>
      </c>
      <c r="C3043" s="72">
        <f>'Balance N'!K3046</f>
        <v>0</v>
      </c>
      <c r="D3043" s="72">
        <f>'Balance N'!L3046</f>
        <v>0</v>
      </c>
      <c r="E3043" s="72">
        <f>'Balance N'!M3046</f>
        <v>0</v>
      </c>
      <c r="F3043" s="72">
        <f>'Balance N'!N3046</f>
        <v>0</v>
      </c>
      <c r="G3043" s="72">
        <f>'Balance N'!O3046</f>
        <v>0</v>
      </c>
      <c r="H3043" s="72">
        <f>'Balance N'!P3046</f>
        <v>0</v>
      </c>
      <c r="I3043" s="74">
        <f t="shared" si="47"/>
        <v>0</v>
      </c>
    </row>
    <row r="3044" spans="1:9" ht="15.6">
      <c r="A3044" s="70">
        <f>'Balance N'!I3047</f>
        <v>0</v>
      </c>
      <c r="B3044" s="71">
        <f>'Balance N'!J3047</f>
        <v>0</v>
      </c>
      <c r="C3044" s="72">
        <f>'Balance N'!K3047</f>
        <v>0</v>
      </c>
      <c r="D3044" s="72">
        <f>'Balance N'!L3047</f>
        <v>0</v>
      </c>
      <c r="E3044" s="72">
        <f>'Balance N'!M3047</f>
        <v>0</v>
      </c>
      <c r="F3044" s="72">
        <f>'Balance N'!N3047</f>
        <v>0</v>
      </c>
      <c r="G3044" s="72">
        <f>'Balance N'!O3047</f>
        <v>0</v>
      </c>
      <c r="H3044" s="72">
        <f>'Balance N'!P3047</f>
        <v>0</v>
      </c>
      <c r="I3044" s="74">
        <f t="shared" si="47"/>
        <v>0</v>
      </c>
    </row>
    <row r="3045" spans="1:9" ht="15.6">
      <c r="A3045" s="70">
        <f>'Balance N'!I3048</f>
        <v>0</v>
      </c>
      <c r="B3045" s="71">
        <f>'Balance N'!J3048</f>
        <v>0</v>
      </c>
      <c r="C3045" s="72">
        <f>'Balance N'!K3048</f>
        <v>0</v>
      </c>
      <c r="D3045" s="72">
        <f>'Balance N'!L3048</f>
        <v>0</v>
      </c>
      <c r="E3045" s="72">
        <f>'Balance N'!M3048</f>
        <v>0</v>
      </c>
      <c r="F3045" s="72">
        <f>'Balance N'!N3048</f>
        <v>0</v>
      </c>
      <c r="G3045" s="72">
        <f>'Balance N'!O3048</f>
        <v>0</v>
      </c>
      <c r="H3045" s="72">
        <f>'Balance N'!P3048</f>
        <v>0</v>
      </c>
      <c r="I3045" s="74">
        <f t="shared" si="47"/>
        <v>0</v>
      </c>
    </row>
    <row r="3046" spans="1:9" ht="15.6">
      <c r="A3046" s="70">
        <f>'Balance N'!I3049</f>
        <v>0</v>
      </c>
      <c r="B3046" s="71">
        <f>'Balance N'!J3049</f>
        <v>0</v>
      </c>
      <c r="C3046" s="72">
        <f>'Balance N'!K3049</f>
        <v>0</v>
      </c>
      <c r="D3046" s="72">
        <f>'Balance N'!L3049</f>
        <v>0</v>
      </c>
      <c r="E3046" s="72">
        <f>'Balance N'!M3049</f>
        <v>0</v>
      </c>
      <c r="F3046" s="72">
        <f>'Balance N'!N3049</f>
        <v>0</v>
      </c>
      <c r="G3046" s="72">
        <f>'Balance N'!O3049</f>
        <v>0</v>
      </c>
      <c r="H3046" s="72">
        <f>'Balance N'!P3049</f>
        <v>0</v>
      </c>
      <c r="I3046" s="74">
        <f t="shared" si="47"/>
        <v>0</v>
      </c>
    </row>
    <row r="3047" spans="1:9" ht="15.6">
      <c r="A3047" s="70">
        <f>'Balance N'!I3050</f>
        <v>0</v>
      </c>
      <c r="B3047" s="71">
        <f>'Balance N'!J3050</f>
        <v>0</v>
      </c>
      <c r="C3047" s="72">
        <f>'Balance N'!K3050</f>
        <v>0</v>
      </c>
      <c r="D3047" s="72">
        <f>'Balance N'!L3050</f>
        <v>0</v>
      </c>
      <c r="E3047" s="72">
        <f>'Balance N'!M3050</f>
        <v>0</v>
      </c>
      <c r="F3047" s="72">
        <f>'Balance N'!N3050</f>
        <v>0</v>
      </c>
      <c r="G3047" s="72">
        <f>'Balance N'!O3050</f>
        <v>0</v>
      </c>
      <c r="H3047" s="72">
        <f>'Balance N'!P3050</f>
        <v>0</v>
      </c>
      <c r="I3047" s="74">
        <f t="shared" si="47"/>
        <v>0</v>
      </c>
    </row>
    <row r="3048" spans="1:9" ht="15.6">
      <c r="A3048" s="70">
        <f>'Balance N'!I3051</f>
        <v>0</v>
      </c>
      <c r="B3048" s="71">
        <f>'Balance N'!J3051</f>
        <v>0</v>
      </c>
      <c r="C3048" s="72">
        <f>'Balance N'!K3051</f>
        <v>0</v>
      </c>
      <c r="D3048" s="72">
        <f>'Balance N'!L3051</f>
        <v>0</v>
      </c>
      <c r="E3048" s="72">
        <f>'Balance N'!M3051</f>
        <v>0</v>
      </c>
      <c r="F3048" s="72">
        <f>'Balance N'!N3051</f>
        <v>0</v>
      </c>
      <c r="G3048" s="72">
        <f>'Balance N'!O3051</f>
        <v>0</v>
      </c>
      <c r="H3048" s="72">
        <f>'Balance N'!P3051</f>
        <v>0</v>
      </c>
      <c r="I3048" s="74">
        <f t="shared" si="47"/>
        <v>0</v>
      </c>
    </row>
    <row r="3049" spans="1:9" ht="15.6">
      <c r="A3049" s="70">
        <f>'Balance N'!I3052</f>
        <v>0</v>
      </c>
      <c r="B3049" s="71">
        <f>'Balance N'!J3052</f>
        <v>0</v>
      </c>
      <c r="C3049" s="72">
        <f>'Balance N'!K3052</f>
        <v>0</v>
      </c>
      <c r="D3049" s="72">
        <f>'Balance N'!L3052</f>
        <v>0</v>
      </c>
      <c r="E3049" s="72">
        <f>'Balance N'!M3052</f>
        <v>0</v>
      </c>
      <c r="F3049" s="72">
        <f>'Balance N'!N3052</f>
        <v>0</v>
      </c>
      <c r="G3049" s="72">
        <f>'Balance N'!O3052</f>
        <v>0</v>
      </c>
      <c r="H3049" s="72">
        <f>'Balance N'!P3052</f>
        <v>0</v>
      </c>
      <c r="I3049" s="74">
        <f t="shared" si="47"/>
        <v>0</v>
      </c>
    </row>
    <row r="3050" spans="1:9" ht="15.6">
      <c r="A3050" s="70">
        <f>'Balance N'!I3053</f>
        <v>0</v>
      </c>
      <c r="B3050" s="71">
        <f>'Balance N'!J3053</f>
        <v>0</v>
      </c>
      <c r="C3050" s="72">
        <f>'Balance N'!K3053</f>
        <v>0</v>
      </c>
      <c r="D3050" s="72">
        <f>'Balance N'!L3053</f>
        <v>0</v>
      </c>
      <c r="E3050" s="72">
        <f>'Balance N'!M3053</f>
        <v>0</v>
      </c>
      <c r="F3050" s="72">
        <f>'Balance N'!N3053</f>
        <v>0</v>
      </c>
      <c r="G3050" s="72">
        <f>'Balance N'!O3053</f>
        <v>0</v>
      </c>
      <c r="H3050" s="72">
        <f>'Balance N'!P3053</f>
        <v>0</v>
      </c>
      <c r="I3050" s="74">
        <f t="shared" si="47"/>
        <v>0</v>
      </c>
    </row>
    <row r="3051" spans="1:9" ht="15.6">
      <c r="A3051" s="70">
        <f>'Balance N'!I3054</f>
        <v>0</v>
      </c>
      <c r="B3051" s="71">
        <f>'Balance N'!J3054</f>
        <v>0</v>
      </c>
      <c r="C3051" s="72">
        <f>'Balance N'!K3054</f>
        <v>0</v>
      </c>
      <c r="D3051" s="72">
        <f>'Balance N'!L3054</f>
        <v>0</v>
      </c>
      <c r="E3051" s="72">
        <f>'Balance N'!M3054</f>
        <v>0</v>
      </c>
      <c r="F3051" s="72">
        <f>'Balance N'!N3054</f>
        <v>0</v>
      </c>
      <c r="G3051" s="72">
        <f>'Balance N'!O3054</f>
        <v>0</v>
      </c>
      <c r="H3051" s="72">
        <f>'Balance N'!P3054</f>
        <v>0</v>
      </c>
      <c r="I3051" s="74">
        <f t="shared" si="47"/>
        <v>0</v>
      </c>
    </row>
    <row r="3052" spans="1:9" ht="15.6">
      <c r="A3052" s="70">
        <f>'Balance N'!I3055</f>
        <v>0</v>
      </c>
      <c r="B3052" s="71">
        <f>'Balance N'!J3055</f>
        <v>0</v>
      </c>
      <c r="C3052" s="72">
        <f>'Balance N'!K3055</f>
        <v>0</v>
      </c>
      <c r="D3052" s="72">
        <f>'Balance N'!L3055</f>
        <v>0</v>
      </c>
      <c r="E3052" s="72">
        <f>'Balance N'!M3055</f>
        <v>0</v>
      </c>
      <c r="F3052" s="72">
        <f>'Balance N'!N3055</f>
        <v>0</v>
      </c>
      <c r="G3052" s="72">
        <f>'Balance N'!O3055</f>
        <v>0</v>
      </c>
      <c r="H3052" s="72">
        <f>'Balance N'!P3055</f>
        <v>0</v>
      </c>
      <c r="I3052" s="74">
        <f t="shared" si="47"/>
        <v>0</v>
      </c>
    </row>
    <row r="3053" spans="1:9" ht="15.6">
      <c r="A3053" s="70">
        <f>'Balance N'!I3056</f>
        <v>0</v>
      </c>
      <c r="B3053" s="71">
        <f>'Balance N'!J3056</f>
        <v>0</v>
      </c>
      <c r="C3053" s="72">
        <f>'Balance N'!K3056</f>
        <v>0</v>
      </c>
      <c r="D3053" s="72">
        <f>'Balance N'!L3056</f>
        <v>0</v>
      </c>
      <c r="E3053" s="72">
        <f>'Balance N'!M3056</f>
        <v>0</v>
      </c>
      <c r="F3053" s="72">
        <f>'Balance N'!N3056</f>
        <v>0</v>
      </c>
      <c r="G3053" s="72">
        <f>'Balance N'!O3056</f>
        <v>0</v>
      </c>
      <c r="H3053" s="72">
        <f>'Balance N'!P3056</f>
        <v>0</v>
      </c>
      <c r="I3053" s="74">
        <f t="shared" si="47"/>
        <v>0</v>
      </c>
    </row>
    <row r="3054" spans="1:9" ht="15.6">
      <c r="A3054" s="70">
        <f>'Balance N'!I3057</f>
        <v>0</v>
      </c>
      <c r="B3054" s="71">
        <f>'Balance N'!J3057</f>
        <v>0</v>
      </c>
      <c r="C3054" s="72">
        <f>'Balance N'!K3057</f>
        <v>0</v>
      </c>
      <c r="D3054" s="72">
        <f>'Balance N'!L3057</f>
        <v>0</v>
      </c>
      <c r="E3054" s="72">
        <f>'Balance N'!M3057</f>
        <v>0</v>
      </c>
      <c r="F3054" s="72">
        <f>'Balance N'!N3057</f>
        <v>0</v>
      </c>
      <c r="G3054" s="72">
        <f>'Balance N'!O3057</f>
        <v>0</v>
      </c>
      <c r="H3054" s="72">
        <f>'Balance N'!P3057</f>
        <v>0</v>
      </c>
      <c r="I3054" s="74">
        <f t="shared" si="47"/>
        <v>0</v>
      </c>
    </row>
    <row r="3055" spans="1:9" ht="15.6">
      <c r="A3055" s="70">
        <f>'Balance N'!I3058</f>
        <v>0</v>
      </c>
      <c r="B3055" s="71">
        <f>'Balance N'!J3058</f>
        <v>0</v>
      </c>
      <c r="C3055" s="72">
        <f>'Balance N'!K3058</f>
        <v>0</v>
      </c>
      <c r="D3055" s="72">
        <f>'Balance N'!L3058</f>
        <v>0</v>
      </c>
      <c r="E3055" s="72">
        <f>'Balance N'!M3058</f>
        <v>0</v>
      </c>
      <c r="F3055" s="72">
        <f>'Balance N'!N3058</f>
        <v>0</v>
      </c>
      <c r="G3055" s="72">
        <f>'Balance N'!O3058</f>
        <v>0</v>
      </c>
      <c r="H3055" s="72">
        <f>'Balance N'!P3058</f>
        <v>0</v>
      </c>
      <c r="I3055" s="74">
        <f t="shared" si="47"/>
        <v>0</v>
      </c>
    </row>
    <row r="3056" spans="1:9" ht="15.6">
      <c r="A3056" s="70">
        <f>'Balance N'!I3059</f>
        <v>0</v>
      </c>
      <c r="B3056" s="71">
        <f>'Balance N'!J3059</f>
        <v>0</v>
      </c>
      <c r="C3056" s="72">
        <f>'Balance N'!K3059</f>
        <v>0</v>
      </c>
      <c r="D3056" s="72">
        <f>'Balance N'!L3059</f>
        <v>0</v>
      </c>
      <c r="E3056" s="72">
        <f>'Balance N'!M3059</f>
        <v>0</v>
      </c>
      <c r="F3056" s="72">
        <f>'Balance N'!N3059</f>
        <v>0</v>
      </c>
      <c r="G3056" s="72">
        <f>'Balance N'!O3059</f>
        <v>0</v>
      </c>
      <c r="H3056" s="72">
        <f>'Balance N'!P3059</f>
        <v>0</v>
      </c>
      <c r="I3056" s="74">
        <f t="shared" si="47"/>
        <v>0</v>
      </c>
    </row>
    <row r="3057" spans="1:9" ht="15.6">
      <c r="A3057" s="70">
        <f>'Balance N'!I3060</f>
        <v>0</v>
      </c>
      <c r="B3057" s="71">
        <f>'Balance N'!J3060</f>
        <v>0</v>
      </c>
      <c r="C3057" s="72">
        <f>'Balance N'!K3060</f>
        <v>0</v>
      </c>
      <c r="D3057" s="72">
        <f>'Balance N'!L3060</f>
        <v>0</v>
      </c>
      <c r="E3057" s="72">
        <f>'Balance N'!M3060</f>
        <v>0</v>
      </c>
      <c r="F3057" s="72">
        <f>'Balance N'!N3060</f>
        <v>0</v>
      </c>
      <c r="G3057" s="72">
        <f>'Balance N'!O3060</f>
        <v>0</v>
      </c>
      <c r="H3057" s="72">
        <f>'Balance N'!P3060</f>
        <v>0</v>
      </c>
      <c r="I3057" s="74">
        <f t="shared" si="47"/>
        <v>0</v>
      </c>
    </row>
    <row r="3058" spans="1:9" ht="15.6">
      <c r="A3058" s="70">
        <f>'Balance N'!I3061</f>
        <v>0</v>
      </c>
      <c r="B3058" s="71">
        <f>'Balance N'!J3061</f>
        <v>0</v>
      </c>
      <c r="C3058" s="72">
        <f>'Balance N'!K3061</f>
        <v>0</v>
      </c>
      <c r="D3058" s="72">
        <f>'Balance N'!L3061</f>
        <v>0</v>
      </c>
      <c r="E3058" s="72">
        <f>'Balance N'!M3061</f>
        <v>0</v>
      </c>
      <c r="F3058" s="72">
        <f>'Balance N'!N3061</f>
        <v>0</v>
      </c>
      <c r="G3058" s="72">
        <f>'Balance N'!O3061</f>
        <v>0</v>
      </c>
      <c r="H3058" s="72">
        <f>'Balance N'!P3061</f>
        <v>0</v>
      </c>
      <c r="I3058" s="74">
        <f t="shared" si="47"/>
        <v>0</v>
      </c>
    </row>
    <row r="3059" spans="1:9" ht="15.6">
      <c r="A3059" s="70">
        <f>'Balance N'!I3062</f>
        <v>0</v>
      </c>
      <c r="B3059" s="71">
        <f>'Balance N'!J3062</f>
        <v>0</v>
      </c>
      <c r="C3059" s="72">
        <f>'Balance N'!K3062</f>
        <v>0</v>
      </c>
      <c r="D3059" s="72">
        <f>'Balance N'!L3062</f>
        <v>0</v>
      </c>
      <c r="E3059" s="72">
        <f>'Balance N'!M3062</f>
        <v>0</v>
      </c>
      <c r="F3059" s="72">
        <f>'Balance N'!N3062</f>
        <v>0</v>
      </c>
      <c r="G3059" s="72">
        <f>'Balance N'!O3062</f>
        <v>0</v>
      </c>
      <c r="H3059" s="72">
        <f>'Balance N'!P3062</f>
        <v>0</v>
      </c>
      <c r="I3059" s="74">
        <f t="shared" si="47"/>
        <v>0</v>
      </c>
    </row>
    <row r="3060" spans="1:9" ht="15.6">
      <c r="A3060" s="70">
        <f>'Balance N'!I3063</f>
        <v>0</v>
      </c>
      <c r="B3060" s="71">
        <f>'Balance N'!J3063</f>
        <v>0</v>
      </c>
      <c r="C3060" s="72">
        <f>'Balance N'!K3063</f>
        <v>0</v>
      </c>
      <c r="D3060" s="72">
        <f>'Balance N'!L3063</f>
        <v>0</v>
      </c>
      <c r="E3060" s="72">
        <f>'Balance N'!M3063</f>
        <v>0</v>
      </c>
      <c r="F3060" s="72">
        <f>'Balance N'!N3063</f>
        <v>0</v>
      </c>
      <c r="G3060" s="72">
        <f>'Balance N'!O3063</f>
        <v>0</v>
      </c>
      <c r="H3060" s="72">
        <f>'Balance N'!P3063</f>
        <v>0</v>
      </c>
      <c r="I3060" s="74">
        <f t="shared" si="47"/>
        <v>0</v>
      </c>
    </row>
    <row r="3061" spans="1:9" ht="15.6">
      <c r="A3061" s="70">
        <f>'Balance N'!I3064</f>
        <v>0</v>
      </c>
      <c r="B3061" s="71">
        <f>'Balance N'!J3064</f>
        <v>0</v>
      </c>
      <c r="C3061" s="72">
        <f>'Balance N'!K3064</f>
        <v>0</v>
      </c>
      <c r="D3061" s="72">
        <f>'Balance N'!L3064</f>
        <v>0</v>
      </c>
      <c r="E3061" s="72">
        <f>'Balance N'!M3064</f>
        <v>0</v>
      </c>
      <c r="F3061" s="72">
        <f>'Balance N'!N3064</f>
        <v>0</v>
      </c>
      <c r="G3061" s="72">
        <f>'Balance N'!O3064</f>
        <v>0</v>
      </c>
      <c r="H3061" s="72">
        <f>'Balance N'!P3064</f>
        <v>0</v>
      </c>
      <c r="I3061" s="74">
        <f t="shared" si="47"/>
        <v>0</v>
      </c>
    </row>
    <row r="3062" spans="1:9" ht="15.6">
      <c r="A3062" s="70">
        <f>'Balance N'!I3065</f>
        <v>0</v>
      </c>
      <c r="B3062" s="71">
        <f>'Balance N'!J3065</f>
        <v>0</v>
      </c>
      <c r="C3062" s="72">
        <f>'Balance N'!K3065</f>
        <v>0</v>
      </c>
      <c r="D3062" s="72">
        <f>'Balance N'!L3065</f>
        <v>0</v>
      </c>
      <c r="E3062" s="72">
        <f>'Balance N'!M3065</f>
        <v>0</v>
      </c>
      <c r="F3062" s="72">
        <f>'Balance N'!N3065</f>
        <v>0</v>
      </c>
      <c r="G3062" s="72">
        <f>'Balance N'!O3065</f>
        <v>0</v>
      </c>
      <c r="H3062" s="72">
        <f>'Balance N'!P3065</f>
        <v>0</v>
      </c>
      <c r="I3062" s="74">
        <f t="shared" si="47"/>
        <v>0</v>
      </c>
    </row>
    <row r="3063" spans="1:9" ht="15.6">
      <c r="A3063" s="70">
        <f>'Balance N'!I3066</f>
        <v>0</v>
      </c>
      <c r="B3063" s="71">
        <f>'Balance N'!J3066</f>
        <v>0</v>
      </c>
      <c r="C3063" s="72">
        <f>'Balance N'!K3066</f>
        <v>0</v>
      </c>
      <c r="D3063" s="72">
        <f>'Balance N'!L3066</f>
        <v>0</v>
      </c>
      <c r="E3063" s="72">
        <f>'Balance N'!M3066</f>
        <v>0</v>
      </c>
      <c r="F3063" s="72">
        <f>'Balance N'!N3066</f>
        <v>0</v>
      </c>
      <c r="G3063" s="72">
        <f>'Balance N'!O3066</f>
        <v>0</v>
      </c>
      <c r="H3063" s="72">
        <f>'Balance N'!P3066</f>
        <v>0</v>
      </c>
      <c r="I3063" s="74">
        <f t="shared" si="47"/>
        <v>0</v>
      </c>
    </row>
    <row r="3064" spans="1:9" ht="15.6">
      <c r="A3064" s="70">
        <f>'Balance N'!I3067</f>
        <v>0</v>
      </c>
      <c r="B3064" s="71">
        <f>'Balance N'!J3067</f>
        <v>0</v>
      </c>
      <c r="C3064" s="72">
        <f>'Balance N'!K3067</f>
        <v>0</v>
      </c>
      <c r="D3064" s="72">
        <f>'Balance N'!L3067</f>
        <v>0</v>
      </c>
      <c r="E3064" s="72">
        <f>'Balance N'!M3067</f>
        <v>0</v>
      </c>
      <c r="F3064" s="72">
        <f>'Balance N'!N3067</f>
        <v>0</v>
      </c>
      <c r="G3064" s="72">
        <f>'Balance N'!O3067</f>
        <v>0</v>
      </c>
      <c r="H3064" s="72">
        <f>'Balance N'!P3067</f>
        <v>0</v>
      </c>
      <c r="I3064" s="74">
        <f t="shared" si="47"/>
        <v>0</v>
      </c>
    </row>
    <row r="3065" spans="1:9" ht="15.6">
      <c r="A3065" s="70">
        <f>'Balance N'!I3068</f>
        <v>0</v>
      </c>
      <c r="B3065" s="71">
        <f>'Balance N'!J3068</f>
        <v>0</v>
      </c>
      <c r="C3065" s="72">
        <f>'Balance N'!K3068</f>
        <v>0</v>
      </c>
      <c r="D3065" s="72">
        <f>'Balance N'!L3068</f>
        <v>0</v>
      </c>
      <c r="E3065" s="72">
        <f>'Balance N'!M3068</f>
        <v>0</v>
      </c>
      <c r="F3065" s="72">
        <f>'Balance N'!N3068</f>
        <v>0</v>
      </c>
      <c r="G3065" s="72">
        <f>'Balance N'!O3068</f>
        <v>0</v>
      </c>
      <c r="H3065" s="72">
        <f>'Balance N'!P3068</f>
        <v>0</v>
      </c>
      <c r="I3065" s="74">
        <f t="shared" si="47"/>
        <v>0</v>
      </c>
    </row>
    <row r="3066" spans="1:9" ht="15.6">
      <c r="A3066" s="70">
        <f>'Balance N'!I3069</f>
        <v>0</v>
      </c>
      <c r="B3066" s="71">
        <f>'Balance N'!J3069</f>
        <v>0</v>
      </c>
      <c r="C3066" s="72">
        <f>'Balance N'!K3069</f>
        <v>0</v>
      </c>
      <c r="D3066" s="72">
        <f>'Balance N'!L3069</f>
        <v>0</v>
      </c>
      <c r="E3066" s="72">
        <f>'Balance N'!M3069</f>
        <v>0</v>
      </c>
      <c r="F3066" s="72">
        <f>'Balance N'!N3069</f>
        <v>0</v>
      </c>
      <c r="G3066" s="72">
        <f>'Balance N'!O3069</f>
        <v>0</v>
      </c>
      <c r="H3066" s="72">
        <f>'Balance N'!P3069</f>
        <v>0</v>
      </c>
      <c r="I3066" s="74">
        <f t="shared" si="47"/>
        <v>0</v>
      </c>
    </row>
    <row r="3067" spans="1:9" ht="15.6">
      <c r="A3067" s="70">
        <f>'Balance N'!I3070</f>
        <v>0</v>
      </c>
      <c r="B3067" s="71">
        <f>'Balance N'!J3070</f>
        <v>0</v>
      </c>
      <c r="C3067" s="72">
        <f>'Balance N'!K3070</f>
        <v>0</v>
      </c>
      <c r="D3067" s="72">
        <f>'Balance N'!L3070</f>
        <v>0</v>
      </c>
      <c r="E3067" s="72">
        <f>'Balance N'!M3070</f>
        <v>0</v>
      </c>
      <c r="F3067" s="72">
        <f>'Balance N'!N3070</f>
        <v>0</v>
      </c>
      <c r="G3067" s="72">
        <f>'Balance N'!O3070</f>
        <v>0</v>
      </c>
      <c r="H3067" s="72">
        <f>'Balance N'!P3070</f>
        <v>0</v>
      </c>
      <c r="I3067" s="74">
        <f t="shared" si="47"/>
        <v>0</v>
      </c>
    </row>
    <row r="3068" spans="1:9" ht="15.6">
      <c r="A3068" s="70">
        <f>'Balance N'!I3071</f>
        <v>0</v>
      </c>
      <c r="B3068" s="71">
        <f>'Balance N'!J3071</f>
        <v>0</v>
      </c>
      <c r="C3068" s="72">
        <f>'Balance N'!K3071</f>
        <v>0</v>
      </c>
      <c r="D3068" s="72">
        <f>'Balance N'!L3071</f>
        <v>0</v>
      </c>
      <c r="E3068" s="72">
        <f>'Balance N'!M3071</f>
        <v>0</v>
      </c>
      <c r="F3068" s="72">
        <f>'Balance N'!N3071</f>
        <v>0</v>
      </c>
      <c r="G3068" s="72">
        <f>'Balance N'!O3071</f>
        <v>0</v>
      </c>
      <c r="H3068" s="72">
        <f>'Balance N'!P3071</f>
        <v>0</v>
      </c>
      <c r="I3068" s="74">
        <f t="shared" si="47"/>
        <v>0</v>
      </c>
    </row>
    <row r="3069" spans="1:9" ht="15.6">
      <c r="A3069" s="70">
        <f>'Balance N'!I3072</f>
        <v>0</v>
      </c>
      <c r="B3069" s="71">
        <f>'Balance N'!J3072</f>
        <v>0</v>
      </c>
      <c r="C3069" s="72">
        <f>'Balance N'!K3072</f>
        <v>0</v>
      </c>
      <c r="D3069" s="72">
        <f>'Balance N'!L3072</f>
        <v>0</v>
      </c>
      <c r="E3069" s="72">
        <f>'Balance N'!M3072</f>
        <v>0</v>
      </c>
      <c r="F3069" s="72">
        <f>'Balance N'!N3072</f>
        <v>0</v>
      </c>
      <c r="G3069" s="72">
        <f>'Balance N'!O3072</f>
        <v>0</v>
      </c>
      <c r="H3069" s="72">
        <f>'Balance N'!P3072</f>
        <v>0</v>
      </c>
      <c r="I3069" s="74">
        <f t="shared" si="47"/>
        <v>0</v>
      </c>
    </row>
    <row r="3070" spans="1:9" ht="15.6">
      <c r="A3070" s="70">
        <f>'Balance N'!I3073</f>
        <v>0</v>
      </c>
      <c r="B3070" s="71">
        <f>'Balance N'!J3073</f>
        <v>0</v>
      </c>
      <c r="C3070" s="72">
        <f>'Balance N'!K3073</f>
        <v>0</v>
      </c>
      <c r="D3070" s="72">
        <f>'Balance N'!L3073</f>
        <v>0</v>
      </c>
      <c r="E3070" s="72">
        <f>'Balance N'!M3073</f>
        <v>0</v>
      </c>
      <c r="F3070" s="72">
        <f>'Balance N'!N3073</f>
        <v>0</v>
      </c>
      <c r="G3070" s="72">
        <f>'Balance N'!O3073</f>
        <v>0</v>
      </c>
      <c r="H3070" s="72">
        <f>'Balance N'!P3073</f>
        <v>0</v>
      </c>
      <c r="I3070" s="74">
        <f t="shared" si="47"/>
        <v>0</v>
      </c>
    </row>
    <row r="3071" spans="1:9" ht="15.6">
      <c r="A3071" s="70">
        <f>'Balance N'!I3074</f>
        <v>0</v>
      </c>
      <c r="B3071" s="71">
        <f>'Balance N'!J3074</f>
        <v>0</v>
      </c>
      <c r="C3071" s="72">
        <f>'Balance N'!K3074</f>
        <v>0</v>
      </c>
      <c r="D3071" s="72">
        <f>'Balance N'!L3074</f>
        <v>0</v>
      </c>
      <c r="E3071" s="72">
        <f>'Balance N'!M3074</f>
        <v>0</v>
      </c>
      <c r="F3071" s="72">
        <f>'Balance N'!N3074</f>
        <v>0</v>
      </c>
      <c r="G3071" s="72">
        <f>'Balance N'!O3074</f>
        <v>0</v>
      </c>
      <c r="H3071" s="72">
        <f>'Balance N'!P3074</f>
        <v>0</v>
      </c>
      <c r="I3071" s="74">
        <f t="shared" si="47"/>
        <v>0</v>
      </c>
    </row>
    <row r="3072" spans="1:9" ht="15.6">
      <c r="A3072" s="70">
        <f>'Balance N'!I3075</f>
        <v>0</v>
      </c>
      <c r="B3072" s="71">
        <f>'Balance N'!J3075</f>
        <v>0</v>
      </c>
      <c r="C3072" s="72">
        <f>'Balance N'!K3075</f>
        <v>0</v>
      </c>
      <c r="D3072" s="72">
        <f>'Balance N'!L3075</f>
        <v>0</v>
      </c>
      <c r="E3072" s="72">
        <f>'Balance N'!M3075</f>
        <v>0</v>
      </c>
      <c r="F3072" s="72">
        <f>'Balance N'!N3075</f>
        <v>0</v>
      </c>
      <c r="G3072" s="72">
        <f>'Balance N'!O3075</f>
        <v>0</v>
      </c>
      <c r="H3072" s="72">
        <f>'Balance N'!P3075</f>
        <v>0</v>
      </c>
      <c r="I3072" s="74">
        <f t="shared" si="47"/>
        <v>0</v>
      </c>
    </row>
    <row r="3073" spans="1:9" ht="15.6">
      <c r="A3073" s="70">
        <f>'Balance N'!I3076</f>
        <v>0</v>
      </c>
      <c r="B3073" s="71">
        <f>'Balance N'!J3076</f>
        <v>0</v>
      </c>
      <c r="C3073" s="72">
        <f>'Balance N'!K3076</f>
        <v>0</v>
      </c>
      <c r="D3073" s="72">
        <f>'Balance N'!L3076</f>
        <v>0</v>
      </c>
      <c r="E3073" s="72">
        <f>'Balance N'!M3076</f>
        <v>0</v>
      </c>
      <c r="F3073" s="72">
        <f>'Balance N'!N3076</f>
        <v>0</v>
      </c>
      <c r="G3073" s="72">
        <f>'Balance N'!O3076</f>
        <v>0</v>
      </c>
      <c r="H3073" s="72">
        <f>'Balance N'!P3076</f>
        <v>0</v>
      </c>
      <c r="I3073" s="74">
        <f t="shared" si="47"/>
        <v>0</v>
      </c>
    </row>
    <row r="3074" spans="1:9" ht="15.6">
      <c r="A3074" s="70">
        <f>'Balance N'!I3077</f>
        <v>0</v>
      </c>
      <c r="B3074" s="71">
        <f>'Balance N'!J3077</f>
        <v>0</v>
      </c>
      <c r="C3074" s="72">
        <f>'Balance N'!K3077</f>
        <v>0</v>
      </c>
      <c r="D3074" s="72">
        <f>'Balance N'!L3077</f>
        <v>0</v>
      </c>
      <c r="E3074" s="72">
        <f>'Balance N'!M3077</f>
        <v>0</v>
      </c>
      <c r="F3074" s="72">
        <f>'Balance N'!N3077</f>
        <v>0</v>
      </c>
      <c r="G3074" s="72">
        <f>'Balance N'!O3077</f>
        <v>0</v>
      </c>
      <c r="H3074" s="72">
        <f>'Balance N'!P3077</f>
        <v>0</v>
      </c>
      <c r="I3074" s="74">
        <f t="shared" si="47"/>
        <v>0</v>
      </c>
    </row>
    <row r="3075" spans="1:9" ht="15.6">
      <c r="A3075" s="70">
        <f>'Balance N'!I3078</f>
        <v>0</v>
      </c>
      <c r="B3075" s="71">
        <f>'Balance N'!J3078</f>
        <v>0</v>
      </c>
      <c r="C3075" s="72">
        <f>'Balance N'!K3078</f>
        <v>0</v>
      </c>
      <c r="D3075" s="72">
        <f>'Balance N'!L3078</f>
        <v>0</v>
      </c>
      <c r="E3075" s="72">
        <f>'Balance N'!M3078</f>
        <v>0</v>
      </c>
      <c r="F3075" s="72">
        <f>'Balance N'!N3078</f>
        <v>0</v>
      </c>
      <c r="G3075" s="72">
        <f>'Balance N'!O3078</f>
        <v>0</v>
      </c>
      <c r="H3075" s="72">
        <f>'Balance N'!P3078</f>
        <v>0</v>
      </c>
      <c r="I3075" s="74">
        <f t="shared" ref="I3075:I3138" si="48">(C3075-D3075)+(E3075-F3075)-(G3075-H3075)</f>
        <v>0</v>
      </c>
    </row>
    <row r="3076" spans="1:9" ht="15.6">
      <c r="A3076" s="70">
        <f>'Balance N'!I3079</f>
        <v>0</v>
      </c>
      <c r="B3076" s="71">
        <f>'Balance N'!J3079</f>
        <v>0</v>
      </c>
      <c r="C3076" s="72">
        <f>'Balance N'!K3079</f>
        <v>0</v>
      </c>
      <c r="D3076" s="72">
        <f>'Balance N'!L3079</f>
        <v>0</v>
      </c>
      <c r="E3076" s="72">
        <f>'Balance N'!M3079</f>
        <v>0</v>
      </c>
      <c r="F3076" s="72">
        <f>'Balance N'!N3079</f>
        <v>0</v>
      </c>
      <c r="G3076" s="72">
        <f>'Balance N'!O3079</f>
        <v>0</v>
      </c>
      <c r="H3076" s="72">
        <f>'Balance N'!P3079</f>
        <v>0</v>
      </c>
      <c r="I3076" s="74">
        <f t="shared" si="48"/>
        <v>0</v>
      </c>
    </row>
    <row r="3077" spans="1:9" ht="15.6">
      <c r="A3077" s="70">
        <f>'Balance N'!I3080</f>
        <v>0</v>
      </c>
      <c r="B3077" s="71">
        <f>'Balance N'!J3080</f>
        <v>0</v>
      </c>
      <c r="C3077" s="72">
        <f>'Balance N'!K3080</f>
        <v>0</v>
      </c>
      <c r="D3077" s="72">
        <f>'Balance N'!L3080</f>
        <v>0</v>
      </c>
      <c r="E3077" s="72">
        <f>'Balance N'!M3080</f>
        <v>0</v>
      </c>
      <c r="F3077" s="72">
        <f>'Balance N'!N3080</f>
        <v>0</v>
      </c>
      <c r="G3077" s="72">
        <f>'Balance N'!O3080</f>
        <v>0</v>
      </c>
      <c r="H3077" s="72">
        <f>'Balance N'!P3080</f>
        <v>0</v>
      </c>
      <c r="I3077" s="74">
        <f t="shared" si="48"/>
        <v>0</v>
      </c>
    </row>
    <row r="3078" spans="1:9" ht="15.6">
      <c r="A3078" s="70">
        <f>'Balance N'!I3081</f>
        <v>0</v>
      </c>
      <c r="B3078" s="71">
        <f>'Balance N'!J3081</f>
        <v>0</v>
      </c>
      <c r="C3078" s="72">
        <f>'Balance N'!K3081</f>
        <v>0</v>
      </c>
      <c r="D3078" s="72">
        <f>'Balance N'!L3081</f>
        <v>0</v>
      </c>
      <c r="E3078" s="72">
        <f>'Balance N'!M3081</f>
        <v>0</v>
      </c>
      <c r="F3078" s="72">
        <f>'Balance N'!N3081</f>
        <v>0</v>
      </c>
      <c r="G3078" s="72">
        <f>'Balance N'!O3081</f>
        <v>0</v>
      </c>
      <c r="H3078" s="72">
        <f>'Balance N'!P3081</f>
        <v>0</v>
      </c>
      <c r="I3078" s="74">
        <f t="shared" si="48"/>
        <v>0</v>
      </c>
    </row>
    <row r="3079" spans="1:9" ht="15.6">
      <c r="A3079" s="70">
        <f>'Balance N'!I3082</f>
        <v>0</v>
      </c>
      <c r="B3079" s="71">
        <f>'Balance N'!J3082</f>
        <v>0</v>
      </c>
      <c r="C3079" s="72">
        <f>'Balance N'!K3082</f>
        <v>0</v>
      </c>
      <c r="D3079" s="72">
        <f>'Balance N'!L3082</f>
        <v>0</v>
      </c>
      <c r="E3079" s="72">
        <f>'Balance N'!M3082</f>
        <v>0</v>
      </c>
      <c r="F3079" s="72">
        <f>'Balance N'!N3082</f>
        <v>0</v>
      </c>
      <c r="G3079" s="72">
        <f>'Balance N'!O3082</f>
        <v>0</v>
      </c>
      <c r="H3079" s="72">
        <f>'Balance N'!P3082</f>
        <v>0</v>
      </c>
      <c r="I3079" s="74">
        <f t="shared" si="48"/>
        <v>0</v>
      </c>
    </row>
    <row r="3080" spans="1:9" ht="15.6">
      <c r="A3080" s="70">
        <f>'Balance N'!I3083</f>
        <v>0</v>
      </c>
      <c r="B3080" s="71">
        <f>'Balance N'!J3083</f>
        <v>0</v>
      </c>
      <c r="C3080" s="72">
        <f>'Balance N'!K3083</f>
        <v>0</v>
      </c>
      <c r="D3080" s="72">
        <f>'Balance N'!L3083</f>
        <v>0</v>
      </c>
      <c r="E3080" s="72">
        <f>'Balance N'!M3083</f>
        <v>0</v>
      </c>
      <c r="F3080" s="72">
        <f>'Balance N'!N3083</f>
        <v>0</v>
      </c>
      <c r="G3080" s="72">
        <f>'Balance N'!O3083</f>
        <v>0</v>
      </c>
      <c r="H3080" s="72">
        <f>'Balance N'!P3083</f>
        <v>0</v>
      </c>
      <c r="I3080" s="74">
        <f t="shared" si="48"/>
        <v>0</v>
      </c>
    </row>
    <row r="3081" spans="1:9" ht="15.6">
      <c r="A3081" s="70">
        <f>'Balance N'!I3084</f>
        <v>0</v>
      </c>
      <c r="B3081" s="71">
        <f>'Balance N'!J3084</f>
        <v>0</v>
      </c>
      <c r="C3081" s="72">
        <f>'Balance N'!K3084</f>
        <v>0</v>
      </c>
      <c r="D3081" s="72">
        <f>'Balance N'!L3084</f>
        <v>0</v>
      </c>
      <c r="E3081" s="72">
        <f>'Balance N'!M3084</f>
        <v>0</v>
      </c>
      <c r="F3081" s="72">
        <f>'Balance N'!N3084</f>
        <v>0</v>
      </c>
      <c r="G3081" s="72">
        <f>'Balance N'!O3084</f>
        <v>0</v>
      </c>
      <c r="H3081" s="72">
        <f>'Balance N'!P3084</f>
        <v>0</v>
      </c>
      <c r="I3081" s="74">
        <f t="shared" si="48"/>
        <v>0</v>
      </c>
    </row>
    <row r="3082" spans="1:9" ht="15.6">
      <c r="A3082" s="70">
        <f>'Balance N'!I3085</f>
        <v>0</v>
      </c>
      <c r="B3082" s="71">
        <f>'Balance N'!J3085</f>
        <v>0</v>
      </c>
      <c r="C3082" s="72">
        <f>'Balance N'!K3085</f>
        <v>0</v>
      </c>
      <c r="D3082" s="72">
        <f>'Balance N'!L3085</f>
        <v>0</v>
      </c>
      <c r="E3082" s="72">
        <f>'Balance N'!M3085</f>
        <v>0</v>
      </c>
      <c r="F3082" s="72">
        <f>'Balance N'!N3085</f>
        <v>0</v>
      </c>
      <c r="G3082" s="72">
        <f>'Balance N'!O3085</f>
        <v>0</v>
      </c>
      <c r="H3082" s="72">
        <f>'Balance N'!P3085</f>
        <v>0</v>
      </c>
      <c r="I3082" s="74">
        <f t="shared" si="48"/>
        <v>0</v>
      </c>
    </row>
    <row r="3083" spans="1:9" ht="15.6">
      <c r="A3083" s="70">
        <f>'Balance N'!I3086</f>
        <v>0</v>
      </c>
      <c r="B3083" s="71">
        <f>'Balance N'!J3086</f>
        <v>0</v>
      </c>
      <c r="C3083" s="72">
        <f>'Balance N'!K3086</f>
        <v>0</v>
      </c>
      <c r="D3083" s="72">
        <f>'Balance N'!L3086</f>
        <v>0</v>
      </c>
      <c r="E3083" s="72">
        <f>'Balance N'!M3086</f>
        <v>0</v>
      </c>
      <c r="F3083" s="72">
        <f>'Balance N'!N3086</f>
        <v>0</v>
      </c>
      <c r="G3083" s="72">
        <f>'Balance N'!O3086</f>
        <v>0</v>
      </c>
      <c r="H3083" s="72">
        <f>'Balance N'!P3086</f>
        <v>0</v>
      </c>
      <c r="I3083" s="74">
        <f t="shared" si="48"/>
        <v>0</v>
      </c>
    </row>
    <row r="3084" spans="1:9" ht="15.6">
      <c r="A3084" s="70">
        <f>'Balance N'!I3087</f>
        <v>0</v>
      </c>
      <c r="B3084" s="71">
        <f>'Balance N'!J3087</f>
        <v>0</v>
      </c>
      <c r="C3084" s="72">
        <f>'Balance N'!K3087</f>
        <v>0</v>
      </c>
      <c r="D3084" s="72">
        <f>'Balance N'!L3087</f>
        <v>0</v>
      </c>
      <c r="E3084" s="72">
        <f>'Balance N'!M3087</f>
        <v>0</v>
      </c>
      <c r="F3084" s="72">
        <f>'Balance N'!N3087</f>
        <v>0</v>
      </c>
      <c r="G3084" s="72">
        <f>'Balance N'!O3087</f>
        <v>0</v>
      </c>
      <c r="H3084" s="72">
        <f>'Balance N'!P3087</f>
        <v>0</v>
      </c>
      <c r="I3084" s="74">
        <f t="shared" si="48"/>
        <v>0</v>
      </c>
    </row>
    <row r="3085" spans="1:9" ht="15.6">
      <c r="A3085" s="70">
        <f>'Balance N'!I3088</f>
        <v>0</v>
      </c>
      <c r="B3085" s="71">
        <f>'Balance N'!J3088</f>
        <v>0</v>
      </c>
      <c r="C3085" s="72">
        <f>'Balance N'!K3088</f>
        <v>0</v>
      </c>
      <c r="D3085" s="72">
        <f>'Balance N'!L3088</f>
        <v>0</v>
      </c>
      <c r="E3085" s="72">
        <f>'Balance N'!M3088</f>
        <v>0</v>
      </c>
      <c r="F3085" s="72">
        <f>'Balance N'!N3088</f>
        <v>0</v>
      </c>
      <c r="G3085" s="72">
        <f>'Balance N'!O3088</f>
        <v>0</v>
      </c>
      <c r="H3085" s="72">
        <f>'Balance N'!P3088</f>
        <v>0</v>
      </c>
      <c r="I3085" s="74">
        <f t="shared" si="48"/>
        <v>0</v>
      </c>
    </row>
    <row r="3086" spans="1:9" ht="15.6">
      <c r="A3086" s="70">
        <f>'Balance N'!I3089</f>
        <v>0</v>
      </c>
      <c r="B3086" s="71">
        <f>'Balance N'!J3089</f>
        <v>0</v>
      </c>
      <c r="C3086" s="72">
        <f>'Balance N'!K3089</f>
        <v>0</v>
      </c>
      <c r="D3086" s="72">
        <f>'Balance N'!L3089</f>
        <v>0</v>
      </c>
      <c r="E3086" s="72">
        <f>'Balance N'!M3089</f>
        <v>0</v>
      </c>
      <c r="F3086" s="72">
        <f>'Balance N'!N3089</f>
        <v>0</v>
      </c>
      <c r="G3086" s="72">
        <f>'Balance N'!O3089</f>
        <v>0</v>
      </c>
      <c r="H3086" s="72">
        <f>'Balance N'!P3089</f>
        <v>0</v>
      </c>
      <c r="I3086" s="74">
        <f t="shared" si="48"/>
        <v>0</v>
      </c>
    </row>
    <row r="3087" spans="1:9" ht="15.6">
      <c r="A3087" s="70">
        <f>'Balance N'!I3090</f>
        <v>0</v>
      </c>
      <c r="B3087" s="71">
        <f>'Balance N'!J3090</f>
        <v>0</v>
      </c>
      <c r="C3087" s="72">
        <f>'Balance N'!K3090</f>
        <v>0</v>
      </c>
      <c r="D3087" s="72">
        <f>'Balance N'!L3090</f>
        <v>0</v>
      </c>
      <c r="E3087" s="72">
        <f>'Balance N'!M3090</f>
        <v>0</v>
      </c>
      <c r="F3087" s="72">
        <f>'Balance N'!N3090</f>
        <v>0</v>
      </c>
      <c r="G3087" s="72">
        <f>'Balance N'!O3090</f>
        <v>0</v>
      </c>
      <c r="H3087" s="72">
        <f>'Balance N'!P3090</f>
        <v>0</v>
      </c>
      <c r="I3087" s="74">
        <f t="shared" si="48"/>
        <v>0</v>
      </c>
    </row>
    <row r="3088" spans="1:9" ht="15.6">
      <c r="A3088" s="70">
        <f>'Balance N'!I3091</f>
        <v>0</v>
      </c>
      <c r="B3088" s="71">
        <f>'Balance N'!J3091</f>
        <v>0</v>
      </c>
      <c r="C3088" s="72">
        <f>'Balance N'!K3091</f>
        <v>0</v>
      </c>
      <c r="D3088" s="72">
        <f>'Balance N'!L3091</f>
        <v>0</v>
      </c>
      <c r="E3088" s="72">
        <f>'Balance N'!M3091</f>
        <v>0</v>
      </c>
      <c r="F3088" s="72">
        <f>'Balance N'!N3091</f>
        <v>0</v>
      </c>
      <c r="G3088" s="72">
        <f>'Balance N'!O3091</f>
        <v>0</v>
      </c>
      <c r="H3088" s="72">
        <f>'Balance N'!P3091</f>
        <v>0</v>
      </c>
      <c r="I3088" s="74">
        <f t="shared" si="48"/>
        <v>0</v>
      </c>
    </row>
    <row r="3089" spans="1:9" ht="15.6">
      <c r="A3089" s="70">
        <f>'Balance N'!I3092</f>
        <v>0</v>
      </c>
      <c r="B3089" s="71">
        <f>'Balance N'!J3092</f>
        <v>0</v>
      </c>
      <c r="C3089" s="72">
        <f>'Balance N'!K3092</f>
        <v>0</v>
      </c>
      <c r="D3089" s="72">
        <f>'Balance N'!L3092</f>
        <v>0</v>
      </c>
      <c r="E3089" s="72">
        <f>'Balance N'!M3092</f>
        <v>0</v>
      </c>
      <c r="F3089" s="72">
        <f>'Balance N'!N3092</f>
        <v>0</v>
      </c>
      <c r="G3089" s="72">
        <f>'Balance N'!O3092</f>
        <v>0</v>
      </c>
      <c r="H3089" s="72">
        <f>'Balance N'!P3092</f>
        <v>0</v>
      </c>
      <c r="I3089" s="74">
        <f t="shared" si="48"/>
        <v>0</v>
      </c>
    </row>
    <row r="3090" spans="1:9" ht="15.6">
      <c r="A3090" s="70">
        <f>'Balance N'!I3093</f>
        <v>0</v>
      </c>
      <c r="B3090" s="71">
        <f>'Balance N'!J3093</f>
        <v>0</v>
      </c>
      <c r="C3090" s="72">
        <f>'Balance N'!K3093</f>
        <v>0</v>
      </c>
      <c r="D3090" s="72">
        <f>'Balance N'!L3093</f>
        <v>0</v>
      </c>
      <c r="E3090" s="72">
        <f>'Balance N'!M3093</f>
        <v>0</v>
      </c>
      <c r="F3090" s="72">
        <f>'Balance N'!N3093</f>
        <v>0</v>
      </c>
      <c r="G3090" s="72">
        <f>'Balance N'!O3093</f>
        <v>0</v>
      </c>
      <c r="H3090" s="72">
        <f>'Balance N'!P3093</f>
        <v>0</v>
      </c>
      <c r="I3090" s="74">
        <f t="shared" si="48"/>
        <v>0</v>
      </c>
    </row>
    <row r="3091" spans="1:9" ht="15.6">
      <c r="A3091" s="70">
        <f>'Balance N'!I3094</f>
        <v>0</v>
      </c>
      <c r="B3091" s="71">
        <f>'Balance N'!J3094</f>
        <v>0</v>
      </c>
      <c r="C3091" s="72">
        <f>'Balance N'!K3094</f>
        <v>0</v>
      </c>
      <c r="D3091" s="72">
        <f>'Balance N'!L3094</f>
        <v>0</v>
      </c>
      <c r="E3091" s="72">
        <f>'Balance N'!M3094</f>
        <v>0</v>
      </c>
      <c r="F3091" s="72">
        <f>'Balance N'!N3094</f>
        <v>0</v>
      </c>
      <c r="G3091" s="72">
        <f>'Balance N'!O3094</f>
        <v>0</v>
      </c>
      <c r="H3091" s="72">
        <f>'Balance N'!P3094</f>
        <v>0</v>
      </c>
      <c r="I3091" s="74">
        <f t="shared" si="48"/>
        <v>0</v>
      </c>
    </row>
    <row r="3092" spans="1:9" ht="15.6">
      <c r="A3092" s="70">
        <f>'Balance N'!I3095</f>
        <v>0</v>
      </c>
      <c r="B3092" s="71">
        <f>'Balance N'!J3095</f>
        <v>0</v>
      </c>
      <c r="C3092" s="72">
        <f>'Balance N'!K3095</f>
        <v>0</v>
      </c>
      <c r="D3092" s="72">
        <f>'Balance N'!L3095</f>
        <v>0</v>
      </c>
      <c r="E3092" s="72">
        <f>'Balance N'!M3095</f>
        <v>0</v>
      </c>
      <c r="F3092" s="72">
        <f>'Balance N'!N3095</f>
        <v>0</v>
      </c>
      <c r="G3092" s="72">
        <f>'Balance N'!O3095</f>
        <v>0</v>
      </c>
      <c r="H3092" s="72">
        <f>'Balance N'!P3095</f>
        <v>0</v>
      </c>
      <c r="I3092" s="74">
        <f t="shared" si="48"/>
        <v>0</v>
      </c>
    </row>
    <row r="3093" spans="1:9" ht="15.6">
      <c r="A3093" s="70">
        <f>'Balance N'!I3096</f>
        <v>0</v>
      </c>
      <c r="B3093" s="71">
        <f>'Balance N'!J3096</f>
        <v>0</v>
      </c>
      <c r="C3093" s="72">
        <f>'Balance N'!K3096</f>
        <v>0</v>
      </c>
      <c r="D3093" s="72">
        <f>'Balance N'!L3096</f>
        <v>0</v>
      </c>
      <c r="E3093" s="72">
        <f>'Balance N'!M3096</f>
        <v>0</v>
      </c>
      <c r="F3093" s="72">
        <f>'Balance N'!N3096</f>
        <v>0</v>
      </c>
      <c r="G3093" s="72">
        <f>'Balance N'!O3096</f>
        <v>0</v>
      </c>
      <c r="H3093" s="72">
        <f>'Balance N'!P3096</f>
        <v>0</v>
      </c>
      <c r="I3093" s="74">
        <f t="shared" si="48"/>
        <v>0</v>
      </c>
    </row>
    <row r="3094" spans="1:9" ht="15.6">
      <c r="A3094" s="70">
        <f>'Balance N'!I3097</f>
        <v>0</v>
      </c>
      <c r="B3094" s="71">
        <f>'Balance N'!J3097</f>
        <v>0</v>
      </c>
      <c r="C3094" s="72">
        <f>'Balance N'!K3097</f>
        <v>0</v>
      </c>
      <c r="D3094" s="72">
        <f>'Balance N'!L3097</f>
        <v>0</v>
      </c>
      <c r="E3094" s="72">
        <f>'Balance N'!M3097</f>
        <v>0</v>
      </c>
      <c r="F3094" s="72">
        <f>'Balance N'!N3097</f>
        <v>0</v>
      </c>
      <c r="G3094" s="72">
        <f>'Balance N'!O3097</f>
        <v>0</v>
      </c>
      <c r="H3094" s="72">
        <f>'Balance N'!P3097</f>
        <v>0</v>
      </c>
      <c r="I3094" s="74">
        <f t="shared" si="48"/>
        <v>0</v>
      </c>
    </row>
    <row r="3095" spans="1:9" ht="15.6">
      <c r="A3095" s="70">
        <f>'Balance N'!I3098</f>
        <v>0</v>
      </c>
      <c r="B3095" s="71">
        <f>'Balance N'!J3098</f>
        <v>0</v>
      </c>
      <c r="C3095" s="72">
        <f>'Balance N'!K3098</f>
        <v>0</v>
      </c>
      <c r="D3095" s="72">
        <f>'Balance N'!L3098</f>
        <v>0</v>
      </c>
      <c r="E3095" s="72">
        <f>'Balance N'!M3098</f>
        <v>0</v>
      </c>
      <c r="F3095" s="72">
        <f>'Balance N'!N3098</f>
        <v>0</v>
      </c>
      <c r="G3095" s="72">
        <f>'Balance N'!O3098</f>
        <v>0</v>
      </c>
      <c r="H3095" s="72">
        <f>'Balance N'!P3098</f>
        <v>0</v>
      </c>
      <c r="I3095" s="74">
        <f t="shared" si="48"/>
        <v>0</v>
      </c>
    </row>
    <row r="3096" spans="1:9" ht="15.6">
      <c r="A3096" s="70">
        <f>'Balance N'!I3099</f>
        <v>0</v>
      </c>
      <c r="B3096" s="71">
        <f>'Balance N'!J3099</f>
        <v>0</v>
      </c>
      <c r="C3096" s="72">
        <f>'Balance N'!K3099</f>
        <v>0</v>
      </c>
      <c r="D3096" s="72">
        <f>'Balance N'!L3099</f>
        <v>0</v>
      </c>
      <c r="E3096" s="72">
        <f>'Balance N'!M3099</f>
        <v>0</v>
      </c>
      <c r="F3096" s="72">
        <f>'Balance N'!N3099</f>
        <v>0</v>
      </c>
      <c r="G3096" s="72">
        <f>'Balance N'!O3099</f>
        <v>0</v>
      </c>
      <c r="H3096" s="72">
        <f>'Balance N'!P3099</f>
        <v>0</v>
      </c>
      <c r="I3096" s="74">
        <f t="shared" si="48"/>
        <v>0</v>
      </c>
    </row>
    <row r="3097" spans="1:9" ht="15.6">
      <c r="A3097" s="70">
        <f>'Balance N'!I3100</f>
        <v>0</v>
      </c>
      <c r="B3097" s="71">
        <f>'Balance N'!J3100</f>
        <v>0</v>
      </c>
      <c r="C3097" s="72">
        <f>'Balance N'!K3100</f>
        <v>0</v>
      </c>
      <c r="D3097" s="72">
        <f>'Balance N'!L3100</f>
        <v>0</v>
      </c>
      <c r="E3097" s="72">
        <f>'Balance N'!M3100</f>
        <v>0</v>
      </c>
      <c r="F3097" s="72">
        <f>'Balance N'!N3100</f>
        <v>0</v>
      </c>
      <c r="G3097" s="72">
        <f>'Balance N'!O3100</f>
        <v>0</v>
      </c>
      <c r="H3097" s="72">
        <f>'Balance N'!P3100</f>
        <v>0</v>
      </c>
      <c r="I3097" s="74">
        <f t="shared" si="48"/>
        <v>0</v>
      </c>
    </row>
    <row r="3098" spans="1:9" ht="15.6">
      <c r="A3098" s="70">
        <f>'Balance N'!I3101</f>
        <v>0</v>
      </c>
      <c r="B3098" s="71">
        <f>'Balance N'!J3101</f>
        <v>0</v>
      </c>
      <c r="C3098" s="72">
        <f>'Balance N'!K3101</f>
        <v>0</v>
      </c>
      <c r="D3098" s="72">
        <f>'Balance N'!L3101</f>
        <v>0</v>
      </c>
      <c r="E3098" s="72">
        <f>'Balance N'!M3101</f>
        <v>0</v>
      </c>
      <c r="F3098" s="72">
        <f>'Balance N'!N3101</f>
        <v>0</v>
      </c>
      <c r="G3098" s="72">
        <f>'Balance N'!O3101</f>
        <v>0</v>
      </c>
      <c r="H3098" s="72">
        <f>'Balance N'!P3101</f>
        <v>0</v>
      </c>
      <c r="I3098" s="74">
        <f t="shared" si="48"/>
        <v>0</v>
      </c>
    </row>
    <row r="3099" spans="1:9" ht="15.6">
      <c r="A3099" s="70">
        <f>'Balance N'!I3102</f>
        <v>0</v>
      </c>
      <c r="B3099" s="71">
        <f>'Balance N'!J3102</f>
        <v>0</v>
      </c>
      <c r="C3099" s="72">
        <f>'Balance N'!K3102</f>
        <v>0</v>
      </c>
      <c r="D3099" s="72">
        <f>'Balance N'!L3102</f>
        <v>0</v>
      </c>
      <c r="E3099" s="72">
        <f>'Balance N'!M3102</f>
        <v>0</v>
      </c>
      <c r="F3099" s="72">
        <f>'Balance N'!N3102</f>
        <v>0</v>
      </c>
      <c r="G3099" s="72">
        <f>'Balance N'!O3102</f>
        <v>0</v>
      </c>
      <c r="H3099" s="72">
        <f>'Balance N'!P3102</f>
        <v>0</v>
      </c>
      <c r="I3099" s="74">
        <f t="shared" si="48"/>
        <v>0</v>
      </c>
    </row>
    <row r="3100" spans="1:9" ht="15.6">
      <c r="A3100" s="70">
        <f>'Balance N'!I3103</f>
        <v>0</v>
      </c>
      <c r="B3100" s="71">
        <f>'Balance N'!J3103</f>
        <v>0</v>
      </c>
      <c r="C3100" s="72">
        <f>'Balance N'!K3103</f>
        <v>0</v>
      </c>
      <c r="D3100" s="72">
        <f>'Balance N'!L3103</f>
        <v>0</v>
      </c>
      <c r="E3100" s="72">
        <f>'Balance N'!M3103</f>
        <v>0</v>
      </c>
      <c r="F3100" s="72">
        <f>'Balance N'!N3103</f>
        <v>0</v>
      </c>
      <c r="G3100" s="72">
        <f>'Balance N'!O3103</f>
        <v>0</v>
      </c>
      <c r="H3100" s="72">
        <f>'Balance N'!P3103</f>
        <v>0</v>
      </c>
      <c r="I3100" s="74">
        <f t="shared" si="48"/>
        <v>0</v>
      </c>
    </row>
    <row r="3101" spans="1:9" ht="15.6">
      <c r="A3101" s="70">
        <f>'Balance N'!I3104</f>
        <v>0</v>
      </c>
      <c r="B3101" s="71">
        <f>'Balance N'!J3104</f>
        <v>0</v>
      </c>
      <c r="C3101" s="72">
        <f>'Balance N'!K3104</f>
        <v>0</v>
      </c>
      <c r="D3101" s="72">
        <f>'Balance N'!L3104</f>
        <v>0</v>
      </c>
      <c r="E3101" s="72">
        <f>'Balance N'!M3104</f>
        <v>0</v>
      </c>
      <c r="F3101" s="72">
        <f>'Balance N'!N3104</f>
        <v>0</v>
      </c>
      <c r="G3101" s="72">
        <f>'Balance N'!O3104</f>
        <v>0</v>
      </c>
      <c r="H3101" s="72">
        <f>'Balance N'!P3104</f>
        <v>0</v>
      </c>
      <c r="I3101" s="74">
        <f t="shared" si="48"/>
        <v>0</v>
      </c>
    </row>
    <row r="3102" spans="1:9" ht="15.6">
      <c r="A3102" s="70">
        <f>'Balance N'!I3105</f>
        <v>0</v>
      </c>
      <c r="B3102" s="71">
        <f>'Balance N'!J3105</f>
        <v>0</v>
      </c>
      <c r="C3102" s="72">
        <f>'Balance N'!K3105</f>
        <v>0</v>
      </c>
      <c r="D3102" s="72">
        <f>'Balance N'!L3105</f>
        <v>0</v>
      </c>
      <c r="E3102" s="72">
        <f>'Balance N'!M3105</f>
        <v>0</v>
      </c>
      <c r="F3102" s="72">
        <f>'Balance N'!N3105</f>
        <v>0</v>
      </c>
      <c r="G3102" s="72">
        <f>'Balance N'!O3105</f>
        <v>0</v>
      </c>
      <c r="H3102" s="72">
        <f>'Balance N'!P3105</f>
        <v>0</v>
      </c>
      <c r="I3102" s="74">
        <f t="shared" si="48"/>
        <v>0</v>
      </c>
    </row>
    <row r="3103" spans="1:9" ht="15.6">
      <c r="A3103" s="70">
        <f>'Balance N'!I3106</f>
        <v>0</v>
      </c>
      <c r="B3103" s="71">
        <f>'Balance N'!J3106</f>
        <v>0</v>
      </c>
      <c r="C3103" s="72">
        <f>'Balance N'!K3106</f>
        <v>0</v>
      </c>
      <c r="D3103" s="72">
        <f>'Balance N'!L3106</f>
        <v>0</v>
      </c>
      <c r="E3103" s="72">
        <f>'Balance N'!M3106</f>
        <v>0</v>
      </c>
      <c r="F3103" s="72">
        <f>'Balance N'!N3106</f>
        <v>0</v>
      </c>
      <c r="G3103" s="72">
        <f>'Balance N'!O3106</f>
        <v>0</v>
      </c>
      <c r="H3103" s="72">
        <f>'Balance N'!P3106</f>
        <v>0</v>
      </c>
      <c r="I3103" s="74">
        <f t="shared" si="48"/>
        <v>0</v>
      </c>
    </row>
    <row r="3104" spans="1:9" ht="15.6">
      <c r="A3104" s="70">
        <f>'Balance N'!I3107</f>
        <v>0</v>
      </c>
      <c r="B3104" s="71">
        <f>'Balance N'!J3107</f>
        <v>0</v>
      </c>
      <c r="C3104" s="72">
        <f>'Balance N'!K3107</f>
        <v>0</v>
      </c>
      <c r="D3104" s="72">
        <f>'Balance N'!L3107</f>
        <v>0</v>
      </c>
      <c r="E3104" s="72">
        <f>'Balance N'!M3107</f>
        <v>0</v>
      </c>
      <c r="F3104" s="72">
        <f>'Balance N'!N3107</f>
        <v>0</v>
      </c>
      <c r="G3104" s="72">
        <f>'Balance N'!O3107</f>
        <v>0</v>
      </c>
      <c r="H3104" s="72">
        <f>'Balance N'!P3107</f>
        <v>0</v>
      </c>
      <c r="I3104" s="74">
        <f t="shared" si="48"/>
        <v>0</v>
      </c>
    </row>
    <row r="3105" spans="1:9" ht="15.6">
      <c r="A3105" s="70">
        <f>'Balance N'!I3108</f>
        <v>0</v>
      </c>
      <c r="B3105" s="71">
        <f>'Balance N'!J3108</f>
        <v>0</v>
      </c>
      <c r="C3105" s="72">
        <f>'Balance N'!K3108</f>
        <v>0</v>
      </c>
      <c r="D3105" s="72">
        <f>'Balance N'!L3108</f>
        <v>0</v>
      </c>
      <c r="E3105" s="72">
        <f>'Balance N'!M3108</f>
        <v>0</v>
      </c>
      <c r="F3105" s="72">
        <f>'Balance N'!N3108</f>
        <v>0</v>
      </c>
      <c r="G3105" s="72">
        <f>'Balance N'!O3108</f>
        <v>0</v>
      </c>
      <c r="H3105" s="72">
        <f>'Balance N'!P3108</f>
        <v>0</v>
      </c>
      <c r="I3105" s="74">
        <f t="shared" si="48"/>
        <v>0</v>
      </c>
    </row>
    <row r="3106" spans="1:9" ht="15.6">
      <c r="A3106" s="70">
        <f>'Balance N'!I3109</f>
        <v>0</v>
      </c>
      <c r="B3106" s="71">
        <f>'Balance N'!J3109</f>
        <v>0</v>
      </c>
      <c r="C3106" s="72">
        <f>'Balance N'!K3109</f>
        <v>0</v>
      </c>
      <c r="D3106" s="72">
        <f>'Balance N'!L3109</f>
        <v>0</v>
      </c>
      <c r="E3106" s="72">
        <f>'Balance N'!M3109</f>
        <v>0</v>
      </c>
      <c r="F3106" s="72">
        <f>'Balance N'!N3109</f>
        <v>0</v>
      </c>
      <c r="G3106" s="72">
        <f>'Balance N'!O3109</f>
        <v>0</v>
      </c>
      <c r="H3106" s="72">
        <f>'Balance N'!P3109</f>
        <v>0</v>
      </c>
      <c r="I3106" s="74">
        <f t="shared" si="48"/>
        <v>0</v>
      </c>
    </row>
    <row r="3107" spans="1:9" ht="15.6">
      <c r="A3107" s="70">
        <f>'Balance N'!I3110</f>
        <v>0</v>
      </c>
      <c r="B3107" s="71">
        <f>'Balance N'!J3110</f>
        <v>0</v>
      </c>
      <c r="C3107" s="72">
        <f>'Balance N'!K3110</f>
        <v>0</v>
      </c>
      <c r="D3107" s="72">
        <f>'Balance N'!L3110</f>
        <v>0</v>
      </c>
      <c r="E3107" s="72">
        <f>'Balance N'!M3110</f>
        <v>0</v>
      </c>
      <c r="F3107" s="72">
        <f>'Balance N'!N3110</f>
        <v>0</v>
      </c>
      <c r="G3107" s="72">
        <f>'Balance N'!O3110</f>
        <v>0</v>
      </c>
      <c r="H3107" s="72">
        <f>'Balance N'!P3110</f>
        <v>0</v>
      </c>
      <c r="I3107" s="74">
        <f t="shared" si="48"/>
        <v>0</v>
      </c>
    </row>
    <row r="3108" spans="1:9" ht="15.6">
      <c r="A3108" s="70">
        <f>'Balance N'!I3111</f>
        <v>0</v>
      </c>
      <c r="B3108" s="71">
        <f>'Balance N'!J3111</f>
        <v>0</v>
      </c>
      <c r="C3108" s="72">
        <f>'Balance N'!K3111</f>
        <v>0</v>
      </c>
      <c r="D3108" s="72">
        <f>'Balance N'!L3111</f>
        <v>0</v>
      </c>
      <c r="E3108" s="72">
        <f>'Balance N'!M3111</f>
        <v>0</v>
      </c>
      <c r="F3108" s="72">
        <f>'Balance N'!N3111</f>
        <v>0</v>
      </c>
      <c r="G3108" s="72">
        <f>'Balance N'!O3111</f>
        <v>0</v>
      </c>
      <c r="H3108" s="72">
        <f>'Balance N'!P3111</f>
        <v>0</v>
      </c>
      <c r="I3108" s="74">
        <f t="shared" si="48"/>
        <v>0</v>
      </c>
    </row>
    <row r="3109" spans="1:9" ht="15.6">
      <c r="A3109" s="70">
        <f>'Balance N'!I3112</f>
        <v>0</v>
      </c>
      <c r="B3109" s="71">
        <f>'Balance N'!J3112</f>
        <v>0</v>
      </c>
      <c r="C3109" s="72">
        <f>'Balance N'!K3112</f>
        <v>0</v>
      </c>
      <c r="D3109" s="72">
        <f>'Balance N'!L3112</f>
        <v>0</v>
      </c>
      <c r="E3109" s="72">
        <f>'Balance N'!M3112</f>
        <v>0</v>
      </c>
      <c r="F3109" s="72">
        <f>'Balance N'!N3112</f>
        <v>0</v>
      </c>
      <c r="G3109" s="72">
        <f>'Balance N'!O3112</f>
        <v>0</v>
      </c>
      <c r="H3109" s="72">
        <f>'Balance N'!P3112</f>
        <v>0</v>
      </c>
      <c r="I3109" s="74">
        <f t="shared" si="48"/>
        <v>0</v>
      </c>
    </row>
    <row r="3110" spans="1:9" ht="15.6">
      <c r="A3110" s="70">
        <f>'Balance N'!I3113</f>
        <v>0</v>
      </c>
      <c r="B3110" s="71">
        <f>'Balance N'!J3113</f>
        <v>0</v>
      </c>
      <c r="C3110" s="72">
        <f>'Balance N'!K3113</f>
        <v>0</v>
      </c>
      <c r="D3110" s="72">
        <f>'Balance N'!L3113</f>
        <v>0</v>
      </c>
      <c r="E3110" s="72">
        <f>'Balance N'!M3113</f>
        <v>0</v>
      </c>
      <c r="F3110" s="72">
        <f>'Balance N'!N3113</f>
        <v>0</v>
      </c>
      <c r="G3110" s="72">
        <f>'Balance N'!O3113</f>
        <v>0</v>
      </c>
      <c r="H3110" s="72">
        <f>'Balance N'!P3113</f>
        <v>0</v>
      </c>
      <c r="I3110" s="74">
        <f t="shared" si="48"/>
        <v>0</v>
      </c>
    </row>
    <row r="3111" spans="1:9" ht="15.6">
      <c r="A3111" s="70">
        <f>'Balance N'!I3114</f>
        <v>0</v>
      </c>
      <c r="B3111" s="71">
        <f>'Balance N'!J3114</f>
        <v>0</v>
      </c>
      <c r="C3111" s="72">
        <f>'Balance N'!K3114</f>
        <v>0</v>
      </c>
      <c r="D3111" s="72">
        <f>'Balance N'!L3114</f>
        <v>0</v>
      </c>
      <c r="E3111" s="72">
        <f>'Balance N'!M3114</f>
        <v>0</v>
      </c>
      <c r="F3111" s="72">
        <f>'Balance N'!N3114</f>
        <v>0</v>
      </c>
      <c r="G3111" s="72">
        <f>'Balance N'!O3114</f>
        <v>0</v>
      </c>
      <c r="H3111" s="72">
        <f>'Balance N'!P3114</f>
        <v>0</v>
      </c>
      <c r="I3111" s="74">
        <f t="shared" si="48"/>
        <v>0</v>
      </c>
    </row>
    <row r="3112" spans="1:9" ht="15.6">
      <c r="A3112" s="70">
        <f>'Balance N'!I3115</f>
        <v>0</v>
      </c>
      <c r="B3112" s="71">
        <f>'Balance N'!J3115</f>
        <v>0</v>
      </c>
      <c r="C3112" s="72">
        <f>'Balance N'!K3115</f>
        <v>0</v>
      </c>
      <c r="D3112" s="72">
        <f>'Balance N'!L3115</f>
        <v>0</v>
      </c>
      <c r="E3112" s="72">
        <f>'Balance N'!M3115</f>
        <v>0</v>
      </c>
      <c r="F3112" s="72">
        <f>'Balance N'!N3115</f>
        <v>0</v>
      </c>
      <c r="G3112" s="72">
        <f>'Balance N'!O3115</f>
        <v>0</v>
      </c>
      <c r="H3112" s="72">
        <f>'Balance N'!P3115</f>
        <v>0</v>
      </c>
      <c r="I3112" s="74">
        <f t="shared" si="48"/>
        <v>0</v>
      </c>
    </row>
    <row r="3113" spans="1:9" ht="15.6">
      <c r="A3113" s="70">
        <f>'Balance N'!I3116</f>
        <v>0</v>
      </c>
      <c r="B3113" s="71">
        <f>'Balance N'!J3116</f>
        <v>0</v>
      </c>
      <c r="C3113" s="72">
        <f>'Balance N'!K3116</f>
        <v>0</v>
      </c>
      <c r="D3113" s="72">
        <f>'Balance N'!L3116</f>
        <v>0</v>
      </c>
      <c r="E3113" s="72">
        <f>'Balance N'!M3116</f>
        <v>0</v>
      </c>
      <c r="F3113" s="72">
        <f>'Balance N'!N3116</f>
        <v>0</v>
      </c>
      <c r="G3113" s="72">
        <f>'Balance N'!O3116</f>
        <v>0</v>
      </c>
      <c r="H3113" s="72">
        <f>'Balance N'!P3116</f>
        <v>0</v>
      </c>
      <c r="I3113" s="74">
        <f t="shared" si="48"/>
        <v>0</v>
      </c>
    </row>
    <row r="3114" spans="1:9" ht="15.6">
      <c r="A3114" s="70">
        <f>'Balance N'!I3117</f>
        <v>0</v>
      </c>
      <c r="B3114" s="71">
        <f>'Balance N'!J3117</f>
        <v>0</v>
      </c>
      <c r="C3114" s="72">
        <f>'Balance N'!K3117</f>
        <v>0</v>
      </c>
      <c r="D3114" s="72">
        <f>'Balance N'!L3117</f>
        <v>0</v>
      </c>
      <c r="E3114" s="72">
        <f>'Balance N'!M3117</f>
        <v>0</v>
      </c>
      <c r="F3114" s="72">
        <f>'Balance N'!N3117</f>
        <v>0</v>
      </c>
      <c r="G3114" s="72">
        <f>'Balance N'!O3117</f>
        <v>0</v>
      </c>
      <c r="H3114" s="72">
        <f>'Balance N'!P3117</f>
        <v>0</v>
      </c>
      <c r="I3114" s="74">
        <f t="shared" si="48"/>
        <v>0</v>
      </c>
    </row>
    <row r="3115" spans="1:9" ht="15.6">
      <c r="A3115" s="70">
        <f>'Balance N'!I3118</f>
        <v>0</v>
      </c>
      <c r="B3115" s="71">
        <f>'Balance N'!J3118</f>
        <v>0</v>
      </c>
      <c r="C3115" s="72">
        <f>'Balance N'!K3118</f>
        <v>0</v>
      </c>
      <c r="D3115" s="72">
        <f>'Balance N'!L3118</f>
        <v>0</v>
      </c>
      <c r="E3115" s="72">
        <f>'Balance N'!M3118</f>
        <v>0</v>
      </c>
      <c r="F3115" s="72">
        <f>'Balance N'!N3118</f>
        <v>0</v>
      </c>
      <c r="G3115" s="72">
        <f>'Balance N'!O3118</f>
        <v>0</v>
      </c>
      <c r="H3115" s="72">
        <f>'Balance N'!P3118</f>
        <v>0</v>
      </c>
      <c r="I3115" s="74">
        <f t="shared" si="48"/>
        <v>0</v>
      </c>
    </row>
    <row r="3116" spans="1:9" ht="15.6">
      <c r="A3116" s="70">
        <f>'Balance N'!I3119</f>
        <v>0</v>
      </c>
      <c r="B3116" s="71">
        <f>'Balance N'!J3119</f>
        <v>0</v>
      </c>
      <c r="C3116" s="72">
        <f>'Balance N'!K3119</f>
        <v>0</v>
      </c>
      <c r="D3116" s="72">
        <f>'Balance N'!L3119</f>
        <v>0</v>
      </c>
      <c r="E3116" s="72">
        <f>'Balance N'!M3119</f>
        <v>0</v>
      </c>
      <c r="F3116" s="72">
        <f>'Balance N'!N3119</f>
        <v>0</v>
      </c>
      <c r="G3116" s="72">
        <f>'Balance N'!O3119</f>
        <v>0</v>
      </c>
      <c r="H3116" s="72">
        <f>'Balance N'!P3119</f>
        <v>0</v>
      </c>
      <c r="I3116" s="74">
        <f t="shared" si="48"/>
        <v>0</v>
      </c>
    </row>
    <row r="3117" spans="1:9" ht="15.6">
      <c r="A3117" s="70">
        <f>'Balance N'!I3120</f>
        <v>0</v>
      </c>
      <c r="B3117" s="71">
        <f>'Balance N'!J3120</f>
        <v>0</v>
      </c>
      <c r="C3117" s="72">
        <f>'Balance N'!K3120</f>
        <v>0</v>
      </c>
      <c r="D3117" s="72">
        <f>'Balance N'!L3120</f>
        <v>0</v>
      </c>
      <c r="E3117" s="72">
        <f>'Balance N'!M3120</f>
        <v>0</v>
      </c>
      <c r="F3117" s="72">
        <f>'Balance N'!N3120</f>
        <v>0</v>
      </c>
      <c r="G3117" s="72">
        <f>'Balance N'!O3120</f>
        <v>0</v>
      </c>
      <c r="H3117" s="72">
        <f>'Balance N'!P3120</f>
        <v>0</v>
      </c>
      <c r="I3117" s="74">
        <f t="shared" si="48"/>
        <v>0</v>
      </c>
    </row>
    <row r="3118" spans="1:9" ht="15.6">
      <c r="A3118" s="70">
        <f>'Balance N'!I3121</f>
        <v>0</v>
      </c>
      <c r="B3118" s="71">
        <f>'Balance N'!J3121</f>
        <v>0</v>
      </c>
      <c r="C3118" s="72">
        <f>'Balance N'!K3121</f>
        <v>0</v>
      </c>
      <c r="D3118" s="72">
        <f>'Balance N'!L3121</f>
        <v>0</v>
      </c>
      <c r="E3118" s="72">
        <f>'Balance N'!M3121</f>
        <v>0</v>
      </c>
      <c r="F3118" s="72">
        <f>'Balance N'!N3121</f>
        <v>0</v>
      </c>
      <c r="G3118" s="72">
        <f>'Balance N'!O3121</f>
        <v>0</v>
      </c>
      <c r="H3118" s="72">
        <f>'Balance N'!P3121</f>
        <v>0</v>
      </c>
      <c r="I3118" s="74">
        <f t="shared" si="48"/>
        <v>0</v>
      </c>
    </row>
    <row r="3119" spans="1:9" ht="15.6">
      <c r="A3119" s="70">
        <f>'Balance N'!I3122</f>
        <v>0</v>
      </c>
      <c r="B3119" s="71">
        <f>'Balance N'!J3122</f>
        <v>0</v>
      </c>
      <c r="C3119" s="72">
        <f>'Balance N'!K3122</f>
        <v>0</v>
      </c>
      <c r="D3119" s="72">
        <f>'Balance N'!L3122</f>
        <v>0</v>
      </c>
      <c r="E3119" s="72">
        <f>'Balance N'!M3122</f>
        <v>0</v>
      </c>
      <c r="F3119" s="72">
        <f>'Balance N'!N3122</f>
        <v>0</v>
      </c>
      <c r="G3119" s="72">
        <f>'Balance N'!O3122</f>
        <v>0</v>
      </c>
      <c r="H3119" s="72">
        <f>'Balance N'!P3122</f>
        <v>0</v>
      </c>
      <c r="I3119" s="74">
        <f t="shared" si="48"/>
        <v>0</v>
      </c>
    </row>
    <row r="3120" spans="1:9" ht="15.6">
      <c r="A3120" s="70">
        <f>'Balance N'!I3123</f>
        <v>0</v>
      </c>
      <c r="B3120" s="71">
        <f>'Balance N'!J3123</f>
        <v>0</v>
      </c>
      <c r="C3120" s="72">
        <f>'Balance N'!K3123</f>
        <v>0</v>
      </c>
      <c r="D3120" s="72">
        <f>'Balance N'!L3123</f>
        <v>0</v>
      </c>
      <c r="E3120" s="72">
        <f>'Balance N'!M3123</f>
        <v>0</v>
      </c>
      <c r="F3120" s="72">
        <f>'Balance N'!N3123</f>
        <v>0</v>
      </c>
      <c r="G3120" s="72">
        <f>'Balance N'!O3123</f>
        <v>0</v>
      </c>
      <c r="H3120" s="72">
        <f>'Balance N'!P3123</f>
        <v>0</v>
      </c>
      <c r="I3120" s="74">
        <f t="shared" si="48"/>
        <v>0</v>
      </c>
    </row>
    <row r="3121" spans="1:9" ht="15.6">
      <c r="A3121" s="70">
        <f>'Balance N'!I3124</f>
        <v>0</v>
      </c>
      <c r="B3121" s="71">
        <f>'Balance N'!J3124</f>
        <v>0</v>
      </c>
      <c r="C3121" s="72">
        <f>'Balance N'!K3124</f>
        <v>0</v>
      </c>
      <c r="D3121" s="72">
        <f>'Balance N'!L3124</f>
        <v>0</v>
      </c>
      <c r="E3121" s="72">
        <f>'Balance N'!M3124</f>
        <v>0</v>
      </c>
      <c r="F3121" s="72">
        <f>'Balance N'!N3124</f>
        <v>0</v>
      </c>
      <c r="G3121" s="72">
        <f>'Balance N'!O3124</f>
        <v>0</v>
      </c>
      <c r="H3121" s="72">
        <f>'Balance N'!P3124</f>
        <v>0</v>
      </c>
      <c r="I3121" s="74">
        <f t="shared" si="48"/>
        <v>0</v>
      </c>
    </row>
    <row r="3122" spans="1:9" ht="15.6">
      <c r="A3122" s="70">
        <f>'Balance N'!I3125</f>
        <v>0</v>
      </c>
      <c r="B3122" s="71">
        <f>'Balance N'!J3125</f>
        <v>0</v>
      </c>
      <c r="C3122" s="72">
        <f>'Balance N'!K3125</f>
        <v>0</v>
      </c>
      <c r="D3122" s="72">
        <f>'Balance N'!L3125</f>
        <v>0</v>
      </c>
      <c r="E3122" s="72">
        <f>'Balance N'!M3125</f>
        <v>0</v>
      </c>
      <c r="F3122" s="72">
        <f>'Balance N'!N3125</f>
        <v>0</v>
      </c>
      <c r="G3122" s="72">
        <f>'Balance N'!O3125</f>
        <v>0</v>
      </c>
      <c r="H3122" s="72">
        <f>'Balance N'!P3125</f>
        <v>0</v>
      </c>
      <c r="I3122" s="74">
        <f t="shared" si="48"/>
        <v>0</v>
      </c>
    </row>
    <row r="3123" spans="1:9" ht="15.6">
      <c r="A3123" s="70">
        <f>'Balance N'!I3126</f>
        <v>0</v>
      </c>
      <c r="B3123" s="71">
        <f>'Balance N'!J3126</f>
        <v>0</v>
      </c>
      <c r="C3123" s="72">
        <f>'Balance N'!K3126</f>
        <v>0</v>
      </c>
      <c r="D3123" s="72">
        <f>'Balance N'!L3126</f>
        <v>0</v>
      </c>
      <c r="E3123" s="72">
        <f>'Balance N'!M3126</f>
        <v>0</v>
      </c>
      <c r="F3123" s="72">
        <f>'Balance N'!N3126</f>
        <v>0</v>
      </c>
      <c r="G3123" s="72">
        <f>'Balance N'!O3126</f>
        <v>0</v>
      </c>
      <c r="H3123" s="72">
        <f>'Balance N'!P3126</f>
        <v>0</v>
      </c>
      <c r="I3123" s="74">
        <f t="shared" si="48"/>
        <v>0</v>
      </c>
    </row>
    <row r="3124" spans="1:9" ht="15.6">
      <c r="A3124" s="70">
        <f>'Balance N'!I3127</f>
        <v>0</v>
      </c>
      <c r="B3124" s="71">
        <f>'Balance N'!J3127</f>
        <v>0</v>
      </c>
      <c r="C3124" s="72">
        <f>'Balance N'!K3127</f>
        <v>0</v>
      </c>
      <c r="D3124" s="72">
        <f>'Balance N'!L3127</f>
        <v>0</v>
      </c>
      <c r="E3124" s="72">
        <f>'Balance N'!M3127</f>
        <v>0</v>
      </c>
      <c r="F3124" s="72">
        <f>'Balance N'!N3127</f>
        <v>0</v>
      </c>
      <c r="G3124" s="72">
        <f>'Balance N'!O3127</f>
        <v>0</v>
      </c>
      <c r="H3124" s="72">
        <f>'Balance N'!P3127</f>
        <v>0</v>
      </c>
      <c r="I3124" s="74">
        <f t="shared" si="48"/>
        <v>0</v>
      </c>
    </row>
    <row r="3125" spans="1:9" ht="15.6">
      <c r="A3125" s="70">
        <f>'Balance N'!I3128</f>
        <v>0</v>
      </c>
      <c r="B3125" s="71">
        <f>'Balance N'!J3128</f>
        <v>0</v>
      </c>
      <c r="C3125" s="72">
        <f>'Balance N'!K3128</f>
        <v>0</v>
      </c>
      <c r="D3125" s="72">
        <f>'Balance N'!L3128</f>
        <v>0</v>
      </c>
      <c r="E3125" s="72">
        <f>'Balance N'!M3128</f>
        <v>0</v>
      </c>
      <c r="F3125" s="72">
        <f>'Balance N'!N3128</f>
        <v>0</v>
      </c>
      <c r="G3125" s="72">
        <f>'Balance N'!O3128</f>
        <v>0</v>
      </c>
      <c r="H3125" s="72">
        <f>'Balance N'!P3128</f>
        <v>0</v>
      </c>
      <c r="I3125" s="74">
        <f t="shared" si="48"/>
        <v>0</v>
      </c>
    </row>
    <row r="3126" spans="1:9" ht="15.6">
      <c r="A3126" s="70">
        <f>'Balance N'!I3129</f>
        <v>0</v>
      </c>
      <c r="B3126" s="71">
        <f>'Balance N'!J3129</f>
        <v>0</v>
      </c>
      <c r="C3126" s="72">
        <f>'Balance N'!K3129</f>
        <v>0</v>
      </c>
      <c r="D3126" s="72">
        <f>'Balance N'!L3129</f>
        <v>0</v>
      </c>
      <c r="E3126" s="72">
        <f>'Balance N'!M3129</f>
        <v>0</v>
      </c>
      <c r="F3126" s="72">
        <f>'Balance N'!N3129</f>
        <v>0</v>
      </c>
      <c r="G3126" s="72">
        <f>'Balance N'!O3129</f>
        <v>0</v>
      </c>
      <c r="H3126" s="72">
        <f>'Balance N'!P3129</f>
        <v>0</v>
      </c>
      <c r="I3126" s="74">
        <f t="shared" si="48"/>
        <v>0</v>
      </c>
    </row>
    <row r="3127" spans="1:9" ht="15.6">
      <c r="A3127" s="70">
        <f>'Balance N'!I3130</f>
        <v>0</v>
      </c>
      <c r="B3127" s="71">
        <f>'Balance N'!J3130</f>
        <v>0</v>
      </c>
      <c r="C3127" s="72">
        <f>'Balance N'!K3130</f>
        <v>0</v>
      </c>
      <c r="D3127" s="72">
        <f>'Balance N'!L3130</f>
        <v>0</v>
      </c>
      <c r="E3127" s="72">
        <f>'Balance N'!M3130</f>
        <v>0</v>
      </c>
      <c r="F3127" s="72">
        <f>'Balance N'!N3130</f>
        <v>0</v>
      </c>
      <c r="G3127" s="72">
        <f>'Balance N'!O3130</f>
        <v>0</v>
      </c>
      <c r="H3127" s="72">
        <f>'Balance N'!P3130</f>
        <v>0</v>
      </c>
      <c r="I3127" s="74">
        <f t="shared" si="48"/>
        <v>0</v>
      </c>
    </row>
    <row r="3128" spans="1:9" ht="15.6">
      <c r="A3128" s="70">
        <f>'Balance N'!I3131</f>
        <v>0</v>
      </c>
      <c r="B3128" s="71">
        <f>'Balance N'!J3131</f>
        <v>0</v>
      </c>
      <c r="C3128" s="72">
        <f>'Balance N'!K3131</f>
        <v>0</v>
      </c>
      <c r="D3128" s="72">
        <f>'Balance N'!L3131</f>
        <v>0</v>
      </c>
      <c r="E3128" s="72">
        <f>'Balance N'!M3131</f>
        <v>0</v>
      </c>
      <c r="F3128" s="72">
        <f>'Balance N'!N3131</f>
        <v>0</v>
      </c>
      <c r="G3128" s="72">
        <f>'Balance N'!O3131</f>
        <v>0</v>
      </c>
      <c r="H3128" s="72">
        <f>'Balance N'!P3131</f>
        <v>0</v>
      </c>
      <c r="I3128" s="74">
        <f t="shared" si="48"/>
        <v>0</v>
      </c>
    </row>
    <row r="3129" spans="1:9" ht="15.6">
      <c r="A3129" s="70">
        <f>'Balance N'!I3132</f>
        <v>0</v>
      </c>
      <c r="B3129" s="71">
        <f>'Balance N'!J3132</f>
        <v>0</v>
      </c>
      <c r="C3129" s="72">
        <f>'Balance N'!K3132</f>
        <v>0</v>
      </c>
      <c r="D3129" s="72">
        <f>'Balance N'!L3132</f>
        <v>0</v>
      </c>
      <c r="E3129" s="72">
        <f>'Balance N'!M3132</f>
        <v>0</v>
      </c>
      <c r="F3129" s="72">
        <f>'Balance N'!N3132</f>
        <v>0</v>
      </c>
      <c r="G3129" s="72">
        <f>'Balance N'!O3132</f>
        <v>0</v>
      </c>
      <c r="H3129" s="72">
        <f>'Balance N'!P3132</f>
        <v>0</v>
      </c>
      <c r="I3129" s="74">
        <f t="shared" si="48"/>
        <v>0</v>
      </c>
    </row>
    <row r="3130" spans="1:9" ht="15.6">
      <c r="A3130" s="70">
        <f>'Balance N'!I3133</f>
        <v>0</v>
      </c>
      <c r="B3130" s="71">
        <f>'Balance N'!J3133</f>
        <v>0</v>
      </c>
      <c r="C3130" s="72">
        <f>'Balance N'!K3133</f>
        <v>0</v>
      </c>
      <c r="D3130" s="72">
        <f>'Balance N'!L3133</f>
        <v>0</v>
      </c>
      <c r="E3130" s="72">
        <f>'Balance N'!M3133</f>
        <v>0</v>
      </c>
      <c r="F3130" s="72">
        <f>'Balance N'!N3133</f>
        <v>0</v>
      </c>
      <c r="G3130" s="72">
        <f>'Balance N'!O3133</f>
        <v>0</v>
      </c>
      <c r="H3130" s="72">
        <f>'Balance N'!P3133</f>
        <v>0</v>
      </c>
      <c r="I3130" s="74">
        <f t="shared" si="48"/>
        <v>0</v>
      </c>
    </row>
    <row r="3131" spans="1:9" ht="15.6">
      <c r="A3131" s="70">
        <f>'Balance N'!I3134</f>
        <v>0</v>
      </c>
      <c r="B3131" s="71">
        <f>'Balance N'!J3134</f>
        <v>0</v>
      </c>
      <c r="C3131" s="72">
        <f>'Balance N'!K3134</f>
        <v>0</v>
      </c>
      <c r="D3131" s="72">
        <f>'Balance N'!L3134</f>
        <v>0</v>
      </c>
      <c r="E3131" s="72">
        <f>'Balance N'!M3134</f>
        <v>0</v>
      </c>
      <c r="F3131" s="72">
        <f>'Balance N'!N3134</f>
        <v>0</v>
      </c>
      <c r="G3131" s="72">
        <f>'Balance N'!O3134</f>
        <v>0</v>
      </c>
      <c r="H3131" s="72">
        <f>'Balance N'!P3134</f>
        <v>0</v>
      </c>
      <c r="I3131" s="74">
        <f t="shared" si="48"/>
        <v>0</v>
      </c>
    </row>
    <row r="3132" spans="1:9" ht="15.6">
      <c r="A3132" s="70">
        <f>'Balance N'!I3135</f>
        <v>0</v>
      </c>
      <c r="B3132" s="71">
        <f>'Balance N'!J3135</f>
        <v>0</v>
      </c>
      <c r="C3132" s="72">
        <f>'Balance N'!K3135</f>
        <v>0</v>
      </c>
      <c r="D3132" s="72">
        <f>'Balance N'!L3135</f>
        <v>0</v>
      </c>
      <c r="E3132" s="72">
        <f>'Balance N'!M3135</f>
        <v>0</v>
      </c>
      <c r="F3132" s="72">
        <f>'Balance N'!N3135</f>
        <v>0</v>
      </c>
      <c r="G3132" s="72">
        <f>'Balance N'!O3135</f>
        <v>0</v>
      </c>
      <c r="H3132" s="72">
        <f>'Balance N'!P3135</f>
        <v>0</v>
      </c>
      <c r="I3132" s="74">
        <f t="shared" si="48"/>
        <v>0</v>
      </c>
    </row>
    <row r="3133" spans="1:9" ht="15.6">
      <c r="A3133" s="70">
        <f>'Balance N'!I3136</f>
        <v>0</v>
      </c>
      <c r="B3133" s="71">
        <f>'Balance N'!J3136</f>
        <v>0</v>
      </c>
      <c r="C3133" s="72">
        <f>'Balance N'!K3136</f>
        <v>0</v>
      </c>
      <c r="D3133" s="72">
        <f>'Balance N'!L3136</f>
        <v>0</v>
      </c>
      <c r="E3133" s="72">
        <f>'Balance N'!M3136</f>
        <v>0</v>
      </c>
      <c r="F3133" s="72">
        <f>'Balance N'!N3136</f>
        <v>0</v>
      </c>
      <c r="G3133" s="72">
        <f>'Balance N'!O3136</f>
        <v>0</v>
      </c>
      <c r="H3133" s="72">
        <f>'Balance N'!P3136</f>
        <v>0</v>
      </c>
      <c r="I3133" s="74">
        <f t="shared" si="48"/>
        <v>0</v>
      </c>
    </row>
    <row r="3134" spans="1:9" ht="15.6">
      <c r="A3134" s="70">
        <f>'Balance N'!I3137</f>
        <v>0</v>
      </c>
      <c r="B3134" s="71">
        <f>'Balance N'!J3137</f>
        <v>0</v>
      </c>
      <c r="C3134" s="72">
        <f>'Balance N'!K3137</f>
        <v>0</v>
      </c>
      <c r="D3134" s="72">
        <f>'Balance N'!L3137</f>
        <v>0</v>
      </c>
      <c r="E3134" s="72">
        <f>'Balance N'!M3137</f>
        <v>0</v>
      </c>
      <c r="F3134" s="72">
        <f>'Balance N'!N3137</f>
        <v>0</v>
      </c>
      <c r="G3134" s="72">
        <f>'Balance N'!O3137</f>
        <v>0</v>
      </c>
      <c r="H3134" s="72">
        <f>'Balance N'!P3137</f>
        <v>0</v>
      </c>
      <c r="I3134" s="74">
        <f t="shared" si="48"/>
        <v>0</v>
      </c>
    </row>
    <row r="3135" spans="1:9" ht="15.6">
      <c r="A3135" s="70">
        <f>'Balance N'!I3138</f>
        <v>0</v>
      </c>
      <c r="B3135" s="71">
        <f>'Balance N'!J3138</f>
        <v>0</v>
      </c>
      <c r="C3135" s="72">
        <f>'Balance N'!K3138</f>
        <v>0</v>
      </c>
      <c r="D3135" s="72">
        <f>'Balance N'!L3138</f>
        <v>0</v>
      </c>
      <c r="E3135" s="72">
        <f>'Balance N'!M3138</f>
        <v>0</v>
      </c>
      <c r="F3135" s="72">
        <f>'Balance N'!N3138</f>
        <v>0</v>
      </c>
      <c r="G3135" s="72">
        <f>'Balance N'!O3138</f>
        <v>0</v>
      </c>
      <c r="H3135" s="72">
        <f>'Balance N'!P3138</f>
        <v>0</v>
      </c>
      <c r="I3135" s="74">
        <f t="shared" si="48"/>
        <v>0</v>
      </c>
    </row>
    <row r="3136" spans="1:9" ht="15.6">
      <c r="A3136" s="70">
        <f>'Balance N'!I3139</f>
        <v>0</v>
      </c>
      <c r="B3136" s="71">
        <f>'Balance N'!J3139</f>
        <v>0</v>
      </c>
      <c r="C3136" s="72">
        <f>'Balance N'!K3139</f>
        <v>0</v>
      </c>
      <c r="D3136" s="72">
        <f>'Balance N'!L3139</f>
        <v>0</v>
      </c>
      <c r="E3136" s="72">
        <f>'Balance N'!M3139</f>
        <v>0</v>
      </c>
      <c r="F3136" s="72">
        <f>'Balance N'!N3139</f>
        <v>0</v>
      </c>
      <c r="G3136" s="72">
        <f>'Balance N'!O3139</f>
        <v>0</v>
      </c>
      <c r="H3136" s="72">
        <f>'Balance N'!P3139</f>
        <v>0</v>
      </c>
      <c r="I3136" s="74">
        <f t="shared" si="48"/>
        <v>0</v>
      </c>
    </row>
    <row r="3137" spans="1:9" ht="15.6">
      <c r="A3137" s="70">
        <f>'Balance N'!I3140</f>
        <v>0</v>
      </c>
      <c r="B3137" s="71">
        <f>'Balance N'!J3140</f>
        <v>0</v>
      </c>
      <c r="C3137" s="72">
        <f>'Balance N'!K3140</f>
        <v>0</v>
      </c>
      <c r="D3137" s="72">
        <f>'Balance N'!L3140</f>
        <v>0</v>
      </c>
      <c r="E3137" s="72">
        <f>'Balance N'!M3140</f>
        <v>0</v>
      </c>
      <c r="F3137" s="72">
        <f>'Balance N'!N3140</f>
        <v>0</v>
      </c>
      <c r="G3137" s="72">
        <f>'Balance N'!O3140</f>
        <v>0</v>
      </c>
      <c r="H3137" s="72">
        <f>'Balance N'!P3140</f>
        <v>0</v>
      </c>
      <c r="I3137" s="74">
        <f t="shared" si="48"/>
        <v>0</v>
      </c>
    </row>
    <row r="3138" spans="1:9" ht="15.6">
      <c r="A3138" s="70">
        <f>'Balance N'!I3141</f>
        <v>0</v>
      </c>
      <c r="B3138" s="71">
        <f>'Balance N'!J3141</f>
        <v>0</v>
      </c>
      <c r="C3138" s="72">
        <f>'Balance N'!K3141</f>
        <v>0</v>
      </c>
      <c r="D3138" s="72">
        <f>'Balance N'!L3141</f>
        <v>0</v>
      </c>
      <c r="E3138" s="72">
        <f>'Balance N'!M3141</f>
        <v>0</v>
      </c>
      <c r="F3138" s="72">
        <f>'Balance N'!N3141</f>
        <v>0</v>
      </c>
      <c r="G3138" s="72">
        <f>'Balance N'!O3141</f>
        <v>0</v>
      </c>
      <c r="H3138" s="72">
        <f>'Balance N'!P3141</f>
        <v>0</v>
      </c>
      <c r="I3138" s="74">
        <f t="shared" si="48"/>
        <v>0</v>
      </c>
    </row>
    <row r="3139" spans="1:9" ht="15.6">
      <c r="A3139" s="70">
        <f>'Balance N'!I3142</f>
        <v>0</v>
      </c>
      <c r="B3139" s="71">
        <f>'Balance N'!J3142</f>
        <v>0</v>
      </c>
      <c r="C3139" s="72">
        <f>'Balance N'!K3142</f>
        <v>0</v>
      </c>
      <c r="D3139" s="72">
        <f>'Balance N'!L3142</f>
        <v>0</v>
      </c>
      <c r="E3139" s="72">
        <f>'Balance N'!M3142</f>
        <v>0</v>
      </c>
      <c r="F3139" s="72">
        <f>'Balance N'!N3142</f>
        <v>0</v>
      </c>
      <c r="G3139" s="72">
        <f>'Balance N'!O3142</f>
        <v>0</v>
      </c>
      <c r="H3139" s="72">
        <f>'Balance N'!P3142</f>
        <v>0</v>
      </c>
      <c r="I3139" s="74">
        <f t="shared" ref="I3139:I3202" si="49">(C3139-D3139)+(E3139-F3139)-(G3139-H3139)</f>
        <v>0</v>
      </c>
    </row>
    <row r="3140" spans="1:9" ht="15.6">
      <c r="A3140" s="70">
        <f>'Balance N'!I3143</f>
        <v>0</v>
      </c>
      <c r="B3140" s="71">
        <f>'Balance N'!J3143</f>
        <v>0</v>
      </c>
      <c r="C3140" s="72">
        <f>'Balance N'!K3143</f>
        <v>0</v>
      </c>
      <c r="D3140" s="72">
        <f>'Balance N'!L3143</f>
        <v>0</v>
      </c>
      <c r="E3140" s="72">
        <f>'Balance N'!M3143</f>
        <v>0</v>
      </c>
      <c r="F3140" s="72">
        <f>'Balance N'!N3143</f>
        <v>0</v>
      </c>
      <c r="G3140" s="72">
        <f>'Balance N'!O3143</f>
        <v>0</v>
      </c>
      <c r="H3140" s="72">
        <f>'Balance N'!P3143</f>
        <v>0</v>
      </c>
      <c r="I3140" s="74">
        <f t="shared" si="49"/>
        <v>0</v>
      </c>
    </row>
    <row r="3141" spans="1:9" ht="15.6">
      <c r="A3141" s="70">
        <f>'Balance N'!I3144</f>
        <v>0</v>
      </c>
      <c r="B3141" s="71">
        <f>'Balance N'!J3144</f>
        <v>0</v>
      </c>
      <c r="C3141" s="72">
        <f>'Balance N'!K3144</f>
        <v>0</v>
      </c>
      <c r="D3141" s="72">
        <f>'Balance N'!L3144</f>
        <v>0</v>
      </c>
      <c r="E3141" s="72">
        <f>'Balance N'!M3144</f>
        <v>0</v>
      </c>
      <c r="F3141" s="72">
        <f>'Balance N'!N3144</f>
        <v>0</v>
      </c>
      <c r="G3141" s="72">
        <f>'Balance N'!O3144</f>
        <v>0</v>
      </c>
      <c r="H3141" s="72">
        <f>'Balance N'!P3144</f>
        <v>0</v>
      </c>
      <c r="I3141" s="74">
        <f t="shared" si="49"/>
        <v>0</v>
      </c>
    </row>
    <row r="3142" spans="1:9" ht="15.6">
      <c r="A3142" s="70">
        <f>'Balance N'!I3145</f>
        <v>0</v>
      </c>
      <c r="B3142" s="71">
        <f>'Balance N'!J3145</f>
        <v>0</v>
      </c>
      <c r="C3142" s="72">
        <f>'Balance N'!K3145</f>
        <v>0</v>
      </c>
      <c r="D3142" s="72">
        <f>'Balance N'!L3145</f>
        <v>0</v>
      </c>
      <c r="E3142" s="72">
        <f>'Balance N'!M3145</f>
        <v>0</v>
      </c>
      <c r="F3142" s="72">
        <f>'Balance N'!N3145</f>
        <v>0</v>
      </c>
      <c r="G3142" s="72">
        <f>'Balance N'!O3145</f>
        <v>0</v>
      </c>
      <c r="H3142" s="72">
        <f>'Balance N'!P3145</f>
        <v>0</v>
      </c>
      <c r="I3142" s="74">
        <f t="shared" si="49"/>
        <v>0</v>
      </c>
    </row>
    <row r="3143" spans="1:9" ht="15.6">
      <c r="A3143" s="70">
        <f>'Balance N'!I3146</f>
        <v>0</v>
      </c>
      <c r="B3143" s="71">
        <f>'Balance N'!J3146</f>
        <v>0</v>
      </c>
      <c r="C3143" s="72">
        <f>'Balance N'!K3146</f>
        <v>0</v>
      </c>
      <c r="D3143" s="72">
        <f>'Balance N'!L3146</f>
        <v>0</v>
      </c>
      <c r="E3143" s="72">
        <f>'Balance N'!M3146</f>
        <v>0</v>
      </c>
      <c r="F3143" s="72">
        <f>'Balance N'!N3146</f>
        <v>0</v>
      </c>
      <c r="G3143" s="72">
        <f>'Balance N'!O3146</f>
        <v>0</v>
      </c>
      <c r="H3143" s="72">
        <f>'Balance N'!P3146</f>
        <v>0</v>
      </c>
      <c r="I3143" s="74">
        <f t="shared" si="49"/>
        <v>0</v>
      </c>
    </row>
    <row r="3144" spans="1:9" ht="15.6">
      <c r="A3144" s="70">
        <f>'Balance N'!I3147</f>
        <v>0</v>
      </c>
      <c r="B3144" s="71">
        <f>'Balance N'!J3147</f>
        <v>0</v>
      </c>
      <c r="C3144" s="72">
        <f>'Balance N'!K3147</f>
        <v>0</v>
      </c>
      <c r="D3144" s="72">
        <f>'Balance N'!L3147</f>
        <v>0</v>
      </c>
      <c r="E3144" s="72">
        <f>'Balance N'!M3147</f>
        <v>0</v>
      </c>
      <c r="F3144" s="72">
        <f>'Balance N'!N3147</f>
        <v>0</v>
      </c>
      <c r="G3144" s="72">
        <f>'Balance N'!O3147</f>
        <v>0</v>
      </c>
      <c r="H3144" s="72">
        <f>'Balance N'!P3147</f>
        <v>0</v>
      </c>
      <c r="I3144" s="74">
        <f t="shared" si="49"/>
        <v>0</v>
      </c>
    </row>
    <row r="3145" spans="1:9" ht="15.6">
      <c r="A3145" s="70">
        <f>'Balance N'!I3148</f>
        <v>0</v>
      </c>
      <c r="B3145" s="71">
        <f>'Balance N'!J3148</f>
        <v>0</v>
      </c>
      <c r="C3145" s="72">
        <f>'Balance N'!K3148</f>
        <v>0</v>
      </c>
      <c r="D3145" s="72">
        <f>'Balance N'!L3148</f>
        <v>0</v>
      </c>
      <c r="E3145" s="72">
        <f>'Balance N'!M3148</f>
        <v>0</v>
      </c>
      <c r="F3145" s="72">
        <f>'Balance N'!N3148</f>
        <v>0</v>
      </c>
      <c r="G3145" s="72">
        <f>'Balance N'!O3148</f>
        <v>0</v>
      </c>
      <c r="H3145" s="72">
        <f>'Balance N'!P3148</f>
        <v>0</v>
      </c>
      <c r="I3145" s="74">
        <f t="shared" si="49"/>
        <v>0</v>
      </c>
    </row>
    <row r="3146" spans="1:9" ht="15.6">
      <c r="A3146" s="70">
        <f>'Balance N'!I3149</f>
        <v>0</v>
      </c>
      <c r="B3146" s="71">
        <f>'Balance N'!J3149</f>
        <v>0</v>
      </c>
      <c r="C3146" s="72">
        <f>'Balance N'!K3149</f>
        <v>0</v>
      </c>
      <c r="D3146" s="72">
        <f>'Balance N'!L3149</f>
        <v>0</v>
      </c>
      <c r="E3146" s="72">
        <f>'Balance N'!M3149</f>
        <v>0</v>
      </c>
      <c r="F3146" s="72">
        <f>'Balance N'!N3149</f>
        <v>0</v>
      </c>
      <c r="G3146" s="72">
        <f>'Balance N'!O3149</f>
        <v>0</v>
      </c>
      <c r="H3146" s="72">
        <f>'Balance N'!P3149</f>
        <v>0</v>
      </c>
      <c r="I3146" s="74">
        <f t="shared" si="49"/>
        <v>0</v>
      </c>
    </row>
    <row r="3147" spans="1:9" ht="15.6">
      <c r="A3147" s="70">
        <f>'Balance N'!I3150</f>
        <v>0</v>
      </c>
      <c r="B3147" s="71">
        <f>'Balance N'!J3150</f>
        <v>0</v>
      </c>
      <c r="C3147" s="72">
        <f>'Balance N'!K3150</f>
        <v>0</v>
      </c>
      <c r="D3147" s="72">
        <f>'Balance N'!L3150</f>
        <v>0</v>
      </c>
      <c r="E3147" s="72">
        <f>'Balance N'!M3150</f>
        <v>0</v>
      </c>
      <c r="F3147" s="72">
        <f>'Balance N'!N3150</f>
        <v>0</v>
      </c>
      <c r="G3147" s="72">
        <f>'Balance N'!O3150</f>
        <v>0</v>
      </c>
      <c r="H3147" s="72">
        <f>'Balance N'!P3150</f>
        <v>0</v>
      </c>
      <c r="I3147" s="74">
        <f t="shared" si="49"/>
        <v>0</v>
      </c>
    </row>
    <row r="3148" spans="1:9" ht="15.6">
      <c r="A3148" s="70">
        <f>'Balance N'!I3151</f>
        <v>0</v>
      </c>
      <c r="B3148" s="71">
        <f>'Balance N'!J3151</f>
        <v>0</v>
      </c>
      <c r="C3148" s="72">
        <f>'Balance N'!K3151</f>
        <v>0</v>
      </c>
      <c r="D3148" s="72">
        <f>'Balance N'!L3151</f>
        <v>0</v>
      </c>
      <c r="E3148" s="72">
        <f>'Balance N'!M3151</f>
        <v>0</v>
      </c>
      <c r="F3148" s="72">
        <f>'Balance N'!N3151</f>
        <v>0</v>
      </c>
      <c r="G3148" s="72">
        <f>'Balance N'!O3151</f>
        <v>0</v>
      </c>
      <c r="H3148" s="72">
        <f>'Balance N'!P3151</f>
        <v>0</v>
      </c>
      <c r="I3148" s="74">
        <f t="shared" si="49"/>
        <v>0</v>
      </c>
    </row>
    <row r="3149" spans="1:9" ht="15.6">
      <c r="A3149" s="70">
        <f>'Balance N'!I3152</f>
        <v>0</v>
      </c>
      <c r="B3149" s="71">
        <f>'Balance N'!J3152</f>
        <v>0</v>
      </c>
      <c r="C3149" s="72">
        <f>'Balance N'!K3152</f>
        <v>0</v>
      </c>
      <c r="D3149" s="72">
        <f>'Balance N'!L3152</f>
        <v>0</v>
      </c>
      <c r="E3149" s="72">
        <f>'Balance N'!M3152</f>
        <v>0</v>
      </c>
      <c r="F3149" s="72">
        <f>'Balance N'!N3152</f>
        <v>0</v>
      </c>
      <c r="G3149" s="72">
        <f>'Balance N'!O3152</f>
        <v>0</v>
      </c>
      <c r="H3149" s="72">
        <f>'Balance N'!P3152</f>
        <v>0</v>
      </c>
      <c r="I3149" s="74">
        <f t="shared" si="49"/>
        <v>0</v>
      </c>
    </row>
    <row r="3150" spans="1:9" ht="15.6">
      <c r="A3150" s="70">
        <f>'Balance N'!I3153</f>
        <v>0</v>
      </c>
      <c r="B3150" s="71">
        <f>'Balance N'!J3153</f>
        <v>0</v>
      </c>
      <c r="C3150" s="72">
        <f>'Balance N'!K3153</f>
        <v>0</v>
      </c>
      <c r="D3150" s="72">
        <f>'Balance N'!L3153</f>
        <v>0</v>
      </c>
      <c r="E3150" s="72">
        <f>'Balance N'!M3153</f>
        <v>0</v>
      </c>
      <c r="F3150" s="72">
        <f>'Balance N'!N3153</f>
        <v>0</v>
      </c>
      <c r="G3150" s="72">
        <f>'Balance N'!O3153</f>
        <v>0</v>
      </c>
      <c r="H3150" s="72">
        <f>'Balance N'!P3153</f>
        <v>0</v>
      </c>
      <c r="I3150" s="74">
        <f t="shared" si="49"/>
        <v>0</v>
      </c>
    </row>
    <row r="3151" spans="1:9" ht="15.6">
      <c r="A3151" s="70">
        <f>'Balance N'!I3154</f>
        <v>0</v>
      </c>
      <c r="B3151" s="71">
        <f>'Balance N'!J3154</f>
        <v>0</v>
      </c>
      <c r="C3151" s="72">
        <f>'Balance N'!K3154</f>
        <v>0</v>
      </c>
      <c r="D3151" s="72">
        <f>'Balance N'!L3154</f>
        <v>0</v>
      </c>
      <c r="E3151" s="72">
        <f>'Balance N'!M3154</f>
        <v>0</v>
      </c>
      <c r="F3151" s="72">
        <f>'Balance N'!N3154</f>
        <v>0</v>
      </c>
      <c r="G3151" s="72">
        <f>'Balance N'!O3154</f>
        <v>0</v>
      </c>
      <c r="H3151" s="72">
        <f>'Balance N'!P3154</f>
        <v>0</v>
      </c>
      <c r="I3151" s="74">
        <f t="shared" si="49"/>
        <v>0</v>
      </c>
    </row>
    <row r="3152" spans="1:9" ht="15.6">
      <c r="A3152" s="70">
        <f>'Balance N'!I3155</f>
        <v>0</v>
      </c>
      <c r="B3152" s="71">
        <f>'Balance N'!J3155</f>
        <v>0</v>
      </c>
      <c r="C3152" s="72">
        <f>'Balance N'!K3155</f>
        <v>0</v>
      </c>
      <c r="D3152" s="72">
        <f>'Balance N'!L3155</f>
        <v>0</v>
      </c>
      <c r="E3152" s="72">
        <f>'Balance N'!M3155</f>
        <v>0</v>
      </c>
      <c r="F3152" s="72">
        <f>'Balance N'!N3155</f>
        <v>0</v>
      </c>
      <c r="G3152" s="72">
        <f>'Balance N'!O3155</f>
        <v>0</v>
      </c>
      <c r="H3152" s="72">
        <f>'Balance N'!P3155</f>
        <v>0</v>
      </c>
      <c r="I3152" s="74">
        <f t="shared" si="49"/>
        <v>0</v>
      </c>
    </row>
    <row r="3153" spans="1:9" ht="15.6">
      <c r="A3153" s="70">
        <f>'Balance N'!I3156</f>
        <v>0</v>
      </c>
      <c r="B3153" s="71">
        <f>'Balance N'!J3156</f>
        <v>0</v>
      </c>
      <c r="C3153" s="72">
        <f>'Balance N'!K3156</f>
        <v>0</v>
      </c>
      <c r="D3153" s="72">
        <f>'Balance N'!L3156</f>
        <v>0</v>
      </c>
      <c r="E3153" s="72">
        <f>'Balance N'!M3156</f>
        <v>0</v>
      </c>
      <c r="F3153" s="72">
        <f>'Balance N'!N3156</f>
        <v>0</v>
      </c>
      <c r="G3153" s="72">
        <f>'Balance N'!O3156</f>
        <v>0</v>
      </c>
      <c r="H3153" s="72">
        <f>'Balance N'!P3156</f>
        <v>0</v>
      </c>
      <c r="I3153" s="74">
        <f t="shared" si="49"/>
        <v>0</v>
      </c>
    </row>
    <row r="3154" spans="1:9" ht="15.6">
      <c r="A3154" s="70">
        <f>'Balance N'!I3157</f>
        <v>0</v>
      </c>
      <c r="B3154" s="71">
        <f>'Balance N'!J3157</f>
        <v>0</v>
      </c>
      <c r="C3154" s="72">
        <f>'Balance N'!K3157</f>
        <v>0</v>
      </c>
      <c r="D3154" s="72">
        <f>'Balance N'!L3157</f>
        <v>0</v>
      </c>
      <c r="E3154" s="72">
        <f>'Balance N'!M3157</f>
        <v>0</v>
      </c>
      <c r="F3154" s="72">
        <f>'Balance N'!N3157</f>
        <v>0</v>
      </c>
      <c r="G3154" s="72">
        <f>'Balance N'!O3157</f>
        <v>0</v>
      </c>
      <c r="H3154" s="72">
        <f>'Balance N'!P3157</f>
        <v>0</v>
      </c>
      <c r="I3154" s="74">
        <f t="shared" si="49"/>
        <v>0</v>
      </c>
    </row>
    <row r="3155" spans="1:9" ht="15.6">
      <c r="A3155" s="70">
        <f>'Balance N'!I3158</f>
        <v>0</v>
      </c>
      <c r="B3155" s="71">
        <f>'Balance N'!J3158</f>
        <v>0</v>
      </c>
      <c r="C3155" s="72">
        <f>'Balance N'!K3158</f>
        <v>0</v>
      </c>
      <c r="D3155" s="72">
        <f>'Balance N'!L3158</f>
        <v>0</v>
      </c>
      <c r="E3155" s="72">
        <f>'Balance N'!M3158</f>
        <v>0</v>
      </c>
      <c r="F3155" s="72">
        <f>'Balance N'!N3158</f>
        <v>0</v>
      </c>
      <c r="G3155" s="72">
        <f>'Balance N'!O3158</f>
        <v>0</v>
      </c>
      <c r="H3155" s="72">
        <f>'Balance N'!P3158</f>
        <v>0</v>
      </c>
      <c r="I3155" s="74">
        <f t="shared" si="49"/>
        <v>0</v>
      </c>
    </row>
    <row r="3156" spans="1:9" ht="15.6">
      <c r="A3156" s="70">
        <f>'Balance N'!I3159</f>
        <v>0</v>
      </c>
      <c r="B3156" s="71">
        <f>'Balance N'!J3159</f>
        <v>0</v>
      </c>
      <c r="C3156" s="72">
        <f>'Balance N'!K3159</f>
        <v>0</v>
      </c>
      <c r="D3156" s="72">
        <f>'Balance N'!L3159</f>
        <v>0</v>
      </c>
      <c r="E3156" s="72">
        <f>'Balance N'!M3159</f>
        <v>0</v>
      </c>
      <c r="F3156" s="72">
        <f>'Balance N'!N3159</f>
        <v>0</v>
      </c>
      <c r="G3156" s="72">
        <f>'Balance N'!O3159</f>
        <v>0</v>
      </c>
      <c r="H3156" s="72">
        <f>'Balance N'!P3159</f>
        <v>0</v>
      </c>
      <c r="I3156" s="74">
        <f t="shared" si="49"/>
        <v>0</v>
      </c>
    </row>
    <row r="3157" spans="1:9" ht="15.6">
      <c r="A3157" s="70">
        <f>'Balance N'!I3160</f>
        <v>0</v>
      </c>
      <c r="B3157" s="71">
        <f>'Balance N'!J3160</f>
        <v>0</v>
      </c>
      <c r="C3157" s="72">
        <f>'Balance N'!K3160</f>
        <v>0</v>
      </c>
      <c r="D3157" s="72">
        <f>'Balance N'!L3160</f>
        <v>0</v>
      </c>
      <c r="E3157" s="72">
        <f>'Balance N'!M3160</f>
        <v>0</v>
      </c>
      <c r="F3157" s="72">
        <f>'Balance N'!N3160</f>
        <v>0</v>
      </c>
      <c r="G3157" s="72">
        <f>'Balance N'!O3160</f>
        <v>0</v>
      </c>
      <c r="H3157" s="72">
        <f>'Balance N'!P3160</f>
        <v>0</v>
      </c>
      <c r="I3157" s="74">
        <f t="shared" si="49"/>
        <v>0</v>
      </c>
    </row>
    <row r="3158" spans="1:9" ht="15.6">
      <c r="A3158" s="70">
        <f>'Balance N'!I3161</f>
        <v>0</v>
      </c>
      <c r="B3158" s="71">
        <f>'Balance N'!J3161</f>
        <v>0</v>
      </c>
      <c r="C3158" s="72">
        <f>'Balance N'!K3161</f>
        <v>0</v>
      </c>
      <c r="D3158" s="72">
        <f>'Balance N'!L3161</f>
        <v>0</v>
      </c>
      <c r="E3158" s="72">
        <f>'Balance N'!M3161</f>
        <v>0</v>
      </c>
      <c r="F3158" s="72">
        <f>'Balance N'!N3161</f>
        <v>0</v>
      </c>
      <c r="G3158" s="72">
        <f>'Balance N'!O3161</f>
        <v>0</v>
      </c>
      <c r="H3158" s="72">
        <f>'Balance N'!P3161</f>
        <v>0</v>
      </c>
      <c r="I3158" s="74">
        <f t="shared" si="49"/>
        <v>0</v>
      </c>
    </row>
    <row r="3159" spans="1:9" ht="15.6">
      <c r="A3159" s="70">
        <f>'Balance N'!I3162</f>
        <v>0</v>
      </c>
      <c r="B3159" s="71">
        <f>'Balance N'!J3162</f>
        <v>0</v>
      </c>
      <c r="C3159" s="72">
        <f>'Balance N'!K3162</f>
        <v>0</v>
      </c>
      <c r="D3159" s="72">
        <f>'Balance N'!L3162</f>
        <v>0</v>
      </c>
      <c r="E3159" s="72">
        <f>'Balance N'!M3162</f>
        <v>0</v>
      </c>
      <c r="F3159" s="72">
        <f>'Balance N'!N3162</f>
        <v>0</v>
      </c>
      <c r="G3159" s="72">
        <f>'Balance N'!O3162</f>
        <v>0</v>
      </c>
      <c r="H3159" s="72">
        <f>'Balance N'!P3162</f>
        <v>0</v>
      </c>
      <c r="I3159" s="74">
        <f t="shared" si="49"/>
        <v>0</v>
      </c>
    </row>
    <row r="3160" spans="1:9" ht="15.6">
      <c r="A3160" s="70">
        <f>'Balance N'!I3163</f>
        <v>0</v>
      </c>
      <c r="B3160" s="71">
        <f>'Balance N'!J3163</f>
        <v>0</v>
      </c>
      <c r="C3160" s="72">
        <f>'Balance N'!K3163</f>
        <v>0</v>
      </c>
      <c r="D3160" s="72">
        <f>'Balance N'!L3163</f>
        <v>0</v>
      </c>
      <c r="E3160" s="72">
        <f>'Balance N'!M3163</f>
        <v>0</v>
      </c>
      <c r="F3160" s="72">
        <f>'Balance N'!N3163</f>
        <v>0</v>
      </c>
      <c r="G3160" s="72">
        <f>'Balance N'!O3163</f>
        <v>0</v>
      </c>
      <c r="H3160" s="72">
        <f>'Balance N'!P3163</f>
        <v>0</v>
      </c>
      <c r="I3160" s="74">
        <f t="shared" si="49"/>
        <v>0</v>
      </c>
    </row>
    <row r="3161" spans="1:9" ht="15.6">
      <c r="A3161" s="70">
        <f>'Balance N'!I3164</f>
        <v>0</v>
      </c>
      <c r="B3161" s="71">
        <f>'Balance N'!J3164</f>
        <v>0</v>
      </c>
      <c r="C3161" s="72">
        <f>'Balance N'!K3164</f>
        <v>0</v>
      </c>
      <c r="D3161" s="72">
        <f>'Balance N'!L3164</f>
        <v>0</v>
      </c>
      <c r="E3161" s="72">
        <f>'Balance N'!M3164</f>
        <v>0</v>
      </c>
      <c r="F3161" s="72">
        <f>'Balance N'!N3164</f>
        <v>0</v>
      </c>
      <c r="G3161" s="72">
        <f>'Balance N'!O3164</f>
        <v>0</v>
      </c>
      <c r="H3161" s="72">
        <f>'Balance N'!P3164</f>
        <v>0</v>
      </c>
      <c r="I3161" s="74">
        <f t="shared" si="49"/>
        <v>0</v>
      </c>
    </row>
    <row r="3162" spans="1:9" ht="15.6">
      <c r="A3162" s="70">
        <f>'Balance N'!I3165</f>
        <v>0</v>
      </c>
      <c r="B3162" s="71">
        <f>'Balance N'!J3165</f>
        <v>0</v>
      </c>
      <c r="C3162" s="72">
        <f>'Balance N'!K3165</f>
        <v>0</v>
      </c>
      <c r="D3162" s="72">
        <f>'Balance N'!L3165</f>
        <v>0</v>
      </c>
      <c r="E3162" s="72">
        <f>'Balance N'!M3165</f>
        <v>0</v>
      </c>
      <c r="F3162" s="72">
        <f>'Balance N'!N3165</f>
        <v>0</v>
      </c>
      <c r="G3162" s="72">
        <f>'Balance N'!O3165</f>
        <v>0</v>
      </c>
      <c r="H3162" s="72">
        <f>'Balance N'!P3165</f>
        <v>0</v>
      </c>
      <c r="I3162" s="74">
        <f t="shared" si="49"/>
        <v>0</v>
      </c>
    </row>
    <row r="3163" spans="1:9" ht="15.6">
      <c r="A3163" s="70">
        <f>'Balance N'!I3166</f>
        <v>0</v>
      </c>
      <c r="B3163" s="71">
        <f>'Balance N'!J3166</f>
        <v>0</v>
      </c>
      <c r="C3163" s="72">
        <f>'Balance N'!K3166</f>
        <v>0</v>
      </c>
      <c r="D3163" s="72">
        <f>'Balance N'!L3166</f>
        <v>0</v>
      </c>
      <c r="E3163" s="72">
        <f>'Balance N'!M3166</f>
        <v>0</v>
      </c>
      <c r="F3163" s="72">
        <f>'Balance N'!N3166</f>
        <v>0</v>
      </c>
      <c r="G3163" s="72">
        <f>'Balance N'!O3166</f>
        <v>0</v>
      </c>
      <c r="H3163" s="72">
        <f>'Balance N'!P3166</f>
        <v>0</v>
      </c>
      <c r="I3163" s="74">
        <f t="shared" si="49"/>
        <v>0</v>
      </c>
    </row>
    <row r="3164" spans="1:9" ht="15.6">
      <c r="A3164" s="70">
        <f>'Balance N'!I3167</f>
        <v>0</v>
      </c>
      <c r="B3164" s="71">
        <f>'Balance N'!J3167</f>
        <v>0</v>
      </c>
      <c r="C3164" s="72">
        <f>'Balance N'!K3167</f>
        <v>0</v>
      </c>
      <c r="D3164" s="72">
        <f>'Balance N'!L3167</f>
        <v>0</v>
      </c>
      <c r="E3164" s="72">
        <f>'Balance N'!M3167</f>
        <v>0</v>
      </c>
      <c r="F3164" s="72">
        <f>'Balance N'!N3167</f>
        <v>0</v>
      </c>
      <c r="G3164" s="72">
        <f>'Balance N'!O3167</f>
        <v>0</v>
      </c>
      <c r="H3164" s="72">
        <f>'Balance N'!P3167</f>
        <v>0</v>
      </c>
      <c r="I3164" s="74">
        <f t="shared" si="49"/>
        <v>0</v>
      </c>
    </row>
    <row r="3165" spans="1:9" ht="15.6">
      <c r="A3165" s="70">
        <f>'Balance N'!I3168</f>
        <v>0</v>
      </c>
      <c r="B3165" s="71">
        <f>'Balance N'!J3168</f>
        <v>0</v>
      </c>
      <c r="C3165" s="72">
        <f>'Balance N'!K3168</f>
        <v>0</v>
      </c>
      <c r="D3165" s="72">
        <f>'Balance N'!L3168</f>
        <v>0</v>
      </c>
      <c r="E3165" s="72">
        <f>'Balance N'!M3168</f>
        <v>0</v>
      </c>
      <c r="F3165" s="72">
        <f>'Balance N'!N3168</f>
        <v>0</v>
      </c>
      <c r="G3165" s="72">
        <f>'Balance N'!O3168</f>
        <v>0</v>
      </c>
      <c r="H3165" s="72">
        <f>'Balance N'!P3168</f>
        <v>0</v>
      </c>
      <c r="I3165" s="74">
        <f t="shared" si="49"/>
        <v>0</v>
      </c>
    </row>
    <row r="3166" spans="1:9" ht="15.6">
      <c r="A3166" s="70">
        <f>'Balance N'!I3169</f>
        <v>0</v>
      </c>
      <c r="B3166" s="71">
        <f>'Balance N'!J3169</f>
        <v>0</v>
      </c>
      <c r="C3166" s="72">
        <f>'Balance N'!K3169</f>
        <v>0</v>
      </c>
      <c r="D3166" s="72">
        <f>'Balance N'!L3169</f>
        <v>0</v>
      </c>
      <c r="E3166" s="72">
        <f>'Balance N'!M3169</f>
        <v>0</v>
      </c>
      <c r="F3166" s="72">
        <f>'Balance N'!N3169</f>
        <v>0</v>
      </c>
      <c r="G3166" s="72">
        <f>'Balance N'!O3169</f>
        <v>0</v>
      </c>
      <c r="H3166" s="72">
        <f>'Balance N'!P3169</f>
        <v>0</v>
      </c>
      <c r="I3166" s="74">
        <f t="shared" si="49"/>
        <v>0</v>
      </c>
    </row>
    <row r="3167" spans="1:9" ht="15.6">
      <c r="A3167" s="70">
        <f>'Balance N'!I3170</f>
        <v>0</v>
      </c>
      <c r="B3167" s="71">
        <f>'Balance N'!J3170</f>
        <v>0</v>
      </c>
      <c r="C3167" s="72">
        <f>'Balance N'!K3170</f>
        <v>0</v>
      </c>
      <c r="D3167" s="72">
        <f>'Balance N'!L3170</f>
        <v>0</v>
      </c>
      <c r="E3167" s="72">
        <f>'Balance N'!M3170</f>
        <v>0</v>
      </c>
      <c r="F3167" s="72">
        <f>'Balance N'!N3170</f>
        <v>0</v>
      </c>
      <c r="G3167" s="72">
        <f>'Balance N'!O3170</f>
        <v>0</v>
      </c>
      <c r="H3167" s="72">
        <f>'Balance N'!P3170</f>
        <v>0</v>
      </c>
      <c r="I3167" s="74">
        <f t="shared" si="49"/>
        <v>0</v>
      </c>
    </row>
    <row r="3168" spans="1:9" ht="15.6">
      <c r="A3168" s="70">
        <f>'Balance N'!I3171</f>
        <v>0</v>
      </c>
      <c r="B3168" s="71">
        <f>'Balance N'!J3171</f>
        <v>0</v>
      </c>
      <c r="C3168" s="72">
        <f>'Balance N'!K3171</f>
        <v>0</v>
      </c>
      <c r="D3168" s="72">
        <f>'Balance N'!L3171</f>
        <v>0</v>
      </c>
      <c r="E3168" s="72">
        <f>'Balance N'!M3171</f>
        <v>0</v>
      </c>
      <c r="F3168" s="72">
        <f>'Balance N'!N3171</f>
        <v>0</v>
      </c>
      <c r="G3168" s="72">
        <f>'Balance N'!O3171</f>
        <v>0</v>
      </c>
      <c r="H3168" s="72">
        <f>'Balance N'!P3171</f>
        <v>0</v>
      </c>
      <c r="I3168" s="74">
        <f t="shared" si="49"/>
        <v>0</v>
      </c>
    </row>
    <row r="3169" spans="1:9" ht="15.6">
      <c r="A3169" s="70">
        <f>'Balance N'!I3172</f>
        <v>0</v>
      </c>
      <c r="B3169" s="71">
        <f>'Balance N'!J3172</f>
        <v>0</v>
      </c>
      <c r="C3169" s="72">
        <f>'Balance N'!K3172</f>
        <v>0</v>
      </c>
      <c r="D3169" s="72">
        <f>'Balance N'!L3172</f>
        <v>0</v>
      </c>
      <c r="E3169" s="72">
        <f>'Balance N'!M3172</f>
        <v>0</v>
      </c>
      <c r="F3169" s="72">
        <f>'Balance N'!N3172</f>
        <v>0</v>
      </c>
      <c r="G3169" s="72">
        <f>'Balance N'!O3172</f>
        <v>0</v>
      </c>
      <c r="H3169" s="72">
        <f>'Balance N'!P3172</f>
        <v>0</v>
      </c>
      <c r="I3169" s="74">
        <f t="shared" si="49"/>
        <v>0</v>
      </c>
    </row>
    <row r="3170" spans="1:9" ht="15.6">
      <c r="A3170" s="70">
        <f>'Balance N'!I3173</f>
        <v>0</v>
      </c>
      <c r="B3170" s="71">
        <f>'Balance N'!J3173</f>
        <v>0</v>
      </c>
      <c r="C3170" s="72">
        <f>'Balance N'!K3173</f>
        <v>0</v>
      </c>
      <c r="D3170" s="72">
        <f>'Balance N'!L3173</f>
        <v>0</v>
      </c>
      <c r="E3170" s="72">
        <f>'Balance N'!M3173</f>
        <v>0</v>
      </c>
      <c r="F3170" s="72">
        <f>'Balance N'!N3173</f>
        <v>0</v>
      </c>
      <c r="G3170" s="72">
        <f>'Balance N'!O3173</f>
        <v>0</v>
      </c>
      <c r="H3170" s="72">
        <f>'Balance N'!P3173</f>
        <v>0</v>
      </c>
      <c r="I3170" s="74">
        <f t="shared" si="49"/>
        <v>0</v>
      </c>
    </row>
    <row r="3171" spans="1:9" ht="15.6">
      <c r="A3171" s="70">
        <f>'Balance N'!I3174</f>
        <v>0</v>
      </c>
      <c r="B3171" s="71">
        <f>'Balance N'!J3174</f>
        <v>0</v>
      </c>
      <c r="C3171" s="72">
        <f>'Balance N'!K3174</f>
        <v>0</v>
      </c>
      <c r="D3171" s="72">
        <f>'Balance N'!L3174</f>
        <v>0</v>
      </c>
      <c r="E3171" s="72">
        <f>'Balance N'!M3174</f>
        <v>0</v>
      </c>
      <c r="F3171" s="72">
        <f>'Balance N'!N3174</f>
        <v>0</v>
      </c>
      <c r="G3171" s="72">
        <f>'Balance N'!O3174</f>
        <v>0</v>
      </c>
      <c r="H3171" s="72">
        <f>'Balance N'!P3174</f>
        <v>0</v>
      </c>
      <c r="I3171" s="74">
        <f t="shared" si="49"/>
        <v>0</v>
      </c>
    </row>
    <row r="3172" spans="1:9" ht="15.6">
      <c r="A3172" s="70">
        <f>'Balance N'!I3175</f>
        <v>0</v>
      </c>
      <c r="B3172" s="71">
        <f>'Balance N'!J3175</f>
        <v>0</v>
      </c>
      <c r="C3172" s="72">
        <f>'Balance N'!K3175</f>
        <v>0</v>
      </c>
      <c r="D3172" s="72">
        <f>'Balance N'!L3175</f>
        <v>0</v>
      </c>
      <c r="E3172" s="72">
        <f>'Balance N'!M3175</f>
        <v>0</v>
      </c>
      <c r="F3172" s="72">
        <f>'Balance N'!N3175</f>
        <v>0</v>
      </c>
      <c r="G3172" s="72">
        <f>'Balance N'!O3175</f>
        <v>0</v>
      </c>
      <c r="H3172" s="72">
        <f>'Balance N'!P3175</f>
        <v>0</v>
      </c>
      <c r="I3172" s="74">
        <f t="shared" si="49"/>
        <v>0</v>
      </c>
    </row>
    <row r="3173" spans="1:9" ht="15.6">
      <c r="A3173" s="70">
        <f>'Balance N'!I3176</f>
        <v>0</v>
      </c>
      <c r="B3173" s="71">
        <f>'Balance N'!J3176</f>
        <v>0</v>
      </c>
      <c r="C3173" s="72">
        <f>'Balance N'!K3176</f>
        <v>0</v>
      </c>
      <c r="D3173" s="72">
        <f>'Balance N'!L3176</f>
        <v>0</v>
      </c>
      <c r="E3173" s="72">
        <f>'Balance N'!M3176</f>
        <v>0</v>
      </c>
      <c r="F3173" s="72">
        <f>'Balance N'!N3176</f>
        <v>0</v>
      </c>
      <c r="G3173" s="72">
        <f>'Balance N'!O3176</f>
        <v>0</v>
      </c>
      <c r="H3173" s="72">
        <f>'Balance N'!P3176</f>
        <v>0</v>
      </c>
      <c r="I3173" s="74">
        <f t="shared" si="49"/>
        <v>0</v>
      </c>
    </row>
    <row r="3174" spans="1:9" ht="15.6">
      <c r="A3174" s="70">
        <f>'Balance N'!I3177</f>
        <v>0</v>
      </c>
      <c r="B3174" s="71">
        <f>'Balance N'!J3177</f>
        <v>0</v>
      </c>
      <c r="C3174" s="72">
        <f>'Balance N'!K3177</f>
        <v>0</v>
      </c>
      <c r="D3174" s="72">
        <f>'Balance N'!L3177</f>
        <v>0</v>
      </c>
      <c r="E3174" s="72">
        <f>'Balance N'!M3177</f>
        <v>0</v>
      </c>
      <c r="F3174" s="72">
        <f>'Balance N'!N3177</f>
        <v>0</v>
      </c>
      <c r="G3174" s="72">
        <f>'Balance N'!O3177</f>
        <v>0</v>
      </c>
      <c r="H3174" s="72">
        <f>'Balance N'!P3177</f>
        <v>0</v>
      </c>
      <c r="I3174" s="74">
        <f t="shared" si="49"/>
        <v>0</v>
      </c>
    </row>
    <row r="3175" spans="1:9" ht="15.6">
      <c r="A3175" s="70">
        <f>'Balance N'!I3178</f>
        <v>0</v>
      </c>
      <c r="B3175" s="71">
        <f>'Balance N'!J3178</f>
        <v>0</v>
      </c>
      <c r="C3175" s="72">
        <f>'Balance N'!K3178</f>
        <v>0</v>
      </c>
      <c r="D3175" s="72">
        <f>'Balance N'!L3178</f>
        <v>0</v>
      </c>
      <c r="E3175" s="72">
        <f>'Balance N'!M3178</f>
        <v>0</v>
      </c>
      <c r="F3175" s="72">
        <f>'Balance N'!N3178</f>
        <v>0</v>
      </c>
      <c r="G3175" s="72">
        <f>'Balance N'!O3178</f>
        <v>0</v>
      </c>
      <c r="H3175" s="72">
        <f>'Balance N'!P3178</f>
        <v>0</v>
      </c>
      <c r="I3175" s="74">
        <f t="shared" si="49"/>
        <v>0</v>
      </c>
    </row>
    <row r="3176" spans="1:9" ht="15.6">
      <c r="A3176" s="70">
        <f>'Balance N'!I3179</f>
        <v>0</v>
      </c>
      <c r="B3176" s="71">
        <f>'Balance N'!J3179</f>
        <v>0</v>
      </c>
      <c r="C3176" s="72">
        <f>'Balance N'!K3179</f>
        <v>0</v>
      </c>
      <c r="D3176" s="72">
        <f>'Balance N'!L3179</f>
        <v>0</v>
      </c>
      <c r="E3176" s="72">
        <f>'Balance N'!M3179</f>
        <v>0</v>
      </c>
      <c r="F3176" s="72">
        <f>'Balance N'!N3179</f>
        <v>0</v>
      </c>
      <c r="G3176" s="72">
        <f>'Balance N'!O3179</f>
        <v>0</v>
      </c>
      <c r="H3176" s="72">
        <f>'Balance N'!P3179</f>
        <v>0</v>
      </c>
      <c r="I3176" s="74">
        <f t="shared" si="49"/>
        <v>0</v>
      </c>
    </row>
    <row r="3177" spans="1:9" ht="15.6">
      <c r="A3177" s="70">
        <f>'Balance N'!I3180</f>
        <v>0</v>
      </c>
      <c r="B3177" s="71">
        <f>'Balance N'!J3180</f>
        <v>0</v>
      </c>
      <c r="C3177" s="72">
        <f>'Balance N'!K3180</f>
        <v>0</v>
      </c>
      <c r="D3177" s="72">
        <f>'Balance N'!L3180</f>
        <v>0</v>
      </c>
      <c r="E3177" s="72">
        <f>'Balance N'!M3180</f>
        <v>0</v>
      </c>
      <c r="F3177" s="72">
        <f>'Balance N'!N3180</f>
        <v>0</v>
      </c>
      <c r="G3177" s="72">
        <f>'Balance N'!O3180</f>
        <v>0</v>
      </c>
      <c r="H3177" s="72">
        <f>'Balance N'!P3180</f>
        <v>0</v>
      </c>
      <c r="I3177" s="74">
        <f t="shared" si="49"/>
        <v>0</v>
      </c>
    </row>
    <row r="3178" spans="1:9" ht="15.6">
      <c r="A3178" s="70">
        <f>'Balance N'!I3181</f>
        <v>0</v>
      </c>
      <c r="B3178" s="71">
        <f>'Balance N'!J3181</f>
        <v>0</v>
      </c>
      <c r="C3178" s="72">
        <f>'Balance N'!K3181</f>
        <v>0</v>
      </c>
      <c r="D3178" s="72">
        <f>'Balance N'!L3181</f>
        <v>0</v>
      </c>
      <c r="E3178" s="72">
        <f>'Balance N'!M3181</f>
        <v>0</v>
      </c>
      <c r="F3178" s="72">
        <f>'Balance N'!N3181</f>
        <v>0</v>
      </c>
      <c r="G3178" s="72">
        <f>'Balance N'!O3181</f>
        <v>0</v>
      </c>
      <c r="H3178" s="72">
        <f>'Balance N'!P3181</f>
        <v>0</v>
      </c>
      <c r="I3178" s="74">
        <f t="shared" si="49"/>
        <v>0</v>
      </c>
    </row>
    <row r="3179" spans="1:9" ht="15.6">
      <c r="A3179" s="70">
        <f>'Balance N'!I3182</f>
        <v>0</v>
      </c>
      <c r="B3179" s="71">
        <f>'Balance N'!J3182</f>
        <v>0</v>
      </c>
      <c r="C3179" s="72">
        <f>'Balance N'!K3182</f>
        <v>0</v>
      </c>
      <c r="D3179" s="72">
        <f>'Balance N'!L3182</f>
        <v>0</v>
      </c>
      <c r="E3179" s="72">
        <f>'Balance N'!M3182</f>
        <v>0</v>
      </c>
      <c r="F3179" s="72">
        <f>'Balance N'!N3182</f>
        <v>0</v>
      </c>
      <c r="G3179" s="72">
        <f>'Balance N'!O3182</f>
        <v>0</v>
      </c>
      <c r="H3179" s="72">
        <f>'Balance N'!P3182</f>
        <v>0</v>
      </c>
      <c r="I3179" s="74">
        <f t="shared" si="49"/>
        <v>0</v>
      </c>
    </row>
    <row r="3180" spans="1:9" ht="15.6">
      <c r="A3180" s="70">
        <f>'Balance N'!I3183</f>
        <v>0</v>
      </c>
      <c r="B3180" s="71">
        <f>'Balance N'!J3183</f>
        <v>0</v>
      </c>
      <c r="C3180" s="72">
        <f>'Balance N'!K3183</f>
        <v>0</v>
      </c>
      <c r="D3180" s="72">
        <f>'Balance N'!L3183</f>
        <v>0</v>
      </c>
      <c r="E3180" s="72">
        <f>'Balance N'!M3183</f>
        <v>0</v>
      </c>
      <c r="F3180" s="72">
        <f>'Balance N'!N3183</f>
        <v>0</v>
      </c>
      <c r="G3180" s="72">
        <f>'Balance N'!O3183</f>
        <v>0</v>
      </c>
      <c r="H3180" s="72">
        <f>'Balance N'!P3183</f>
        <v>0</v>
      </c>
      <c r="I3180" s="74">
        <f t="shared" si="49"/>
        <v>0</v>
      </c>
    </row>
    <row r="3181" spans="1:9" ht="15.6">
      <c r="A3181" s="70">
        <f>'Balance N'!I3184</f>
        <v>0</v>
      </c>
      <c r="B3181" s="71">
        <f>'Balance N'!J3184</f>
        <v>0</v>
      </c>
      <c r="C3181" s="72">
        <f>'Balance N'!K3184</f>
        <v>0</v>
      </c>
      <c r="D3181" s="72">
        <f>'Balance N'!L3184</f>
        <v>0</v>
      </c>
      <c r="E3181" s="72">
        <f>'Balance N'!M3184</f>
        <v>0</v>
      </c>
      <c r="F3181" s="72">
        <f>'Balance N'!N3184</f>
        <v>0</v>
      </c>
      <c r="G3181" s="72">
        <f>'Balance N'!O3184</f>
        <v>0</v>
      </c>
      <c r="H3181" s="72">
        <f>'Balance N'!P3184</f>
        <v>0</v>
      </c>
      <c r="I3181" s="74">
        <f t="shared" si="49"/>
        <v>0</v>
      </c>
    </row>
    <row r="3182" spans="1:9" ht="15.6">
      <c r="A3182" s="70">
        <f>'Balance N'!I3185</f>
        <v>0</v>
      </c>
      <c r="B3182" s="71">
        <f>'Balance N'!J3185</f>
        <v>0</v>
      </c>
      <c r="C3182" s="72">
        <f>'Balance N'!K3185</f>
        <v>0</v>
      </c>
      <c r="D3182" s="72">
        <f>'Balance N'!L3185</f>
        <v>0</v>
      </c>
      <c r="E3182" s="72">
        <f>'Balance N'!M3185</f>
        <v>0</v>
      </c>
      <c r="F3182" s="72">
        <f>'Balance N'!N3185</f>
        <v>0</v>
      </c>
      <c r="G3182" s="72">
        <f>'Balance N'!O3185</f>
        <v>0</v>
      </c>
      <c r="H3182" s="72">
        <f>'Balance N'!P3185</f>
        <v>0</v>
      </c>
      <c r="I3182" s="74">
        <f t="shared" si="49"/>
        <v>0</v>
      </c>
    </row>
    <row r="3183" spans="1:9" ht="15.6">
      <c r="A3183" s="70">
        <f>'Balance N'!I3186</f>
        <v>0</v>
      </c>
      <c r="B3183" s="71">
        <f>'Balance N'!J3186</f>
        <v>0</v>
      </c>
      <c r="C3183" s="72">
        <f>'Balance N'!K3186</f>
        <v>0</v>
      </c>
      <c r="D3183" s="72">
        <f>'Balance N'!L3186</f>
        <v>0</v>
      </c>
      <c r="E3183" s="72">
        <f>'Balance N'!M3186</f>
        <v>0</v>
      </c>
      <c r="F3183" s="72">
        <f>'Balance N'!N3186</f>
        <v>0</v>
      </c>
      <c r="G3183" s="72">
        <f>'Balance N'!O3186</f>
        <v>0</v>
      </c>
      <c r="H3183" s="72">
        <f>'Balance N'!P3186</f>
        <v>0</v>
      </c>
      <c r="I3183" s="74">
        <f t="shared" si="49"/>
        <v>0</v>
      </c>
    </row>
    <row r="3184" spans="1:9" ht="15.6">
      <c r="A3184" s="70">
        <f>'Balance N'!I3187</f>
        <v>0</v>
      </c>
      <c r="B3184" s="71">
        <f>'Balance N'!J3187</f>
        <v>0</v>
      </c>
      <c r="C3184" s="72">
        <f>'Balance N'!K3187</f>
        <v>0</v>
      </c>
      <c r="D3184" s="72">
        <f>'Balance N'!L3187</f>
        <v>0</v>
      </c>
      <c r="E3184" s="72">
        <f>'Balance N'!M3187</f>
        <v>0</v>
      </c>
      <c r="F3184" s="72">
        <f>'Balance N'!N3187</f>
        <v>0</v>
      </c>
      <c r="G3184" s="72">
        <f>'Balance N'!O3187</f>
        <v>0</v>
      </c>
      <c r="H3184" s="72">
        <f>'Balance N'!P3187</f>
        <v>0</v>
      </c>
      <c r="I3184" s="74">
        <f t="shared" si="49"/>
        <v>0</v>
      </c>
    </row>
    <row r="3185" spans="1:9" ht="15.6">
      <c r="A3185" s="70">
        <f>'Balance N'!I3188</f>
        <v>0</v>
      </c>
      <c r="B3185" s="71">
        <f>'Balance N'!J3188</f>
        <v>0</v>
      </c>
      <c r="C3185" s="72">
        <f>'Balance N'!K3188</f>
        <v>0</v>
      </c>
      <c r="D3185" s="72">
        <f>'Balance N'!L3188</f>
        <v>0</v>
      </c>
      <c r="E3185" s="72">
        <f>'Balance N'!M3188</f>
        <v>0</v>
      </c>
      <c r="F3185" s="72">
        <f>'Balance N'!N3188</f>
        <v>0</v>
      </c>
      <c r="G3185" s="72">
        <f>'Balance N'!O3188</f>
        <v>0</v>
      </c>
      <c r="H3185" s="72">
        <f>'Balance N'!P3188</f>
        <v>0</v>
      </c>
      <c r="I3185" s="74">
        <f t="shared" si="49"/>
        <v>0</v>
      </c>
    </row>
    <row r="3186" spans="1:9" ht="15.6">
      <c r="A3186" s="70">
        <f>'Balance N'!I3189</f>
        <v>0</v>
      </c>
      <c r="B3186" s="71">
        <f>'Balance N'!J3189</f>
        <v>0</v>
      </c>
      <c r="C3186" s="72">
        <f>'Balance N'!K3189</f>
        <v>0</v>
      </c>
      <c r="D3186" s="72">
        <f>'Balance N'!L3189</f>
        <v>0</v>
      </c>
      <c r="E3186" s="72">
        <f>'Balance N'!M3189</f>
        <v>0</v>
      </c>
      <c r="F3186" s="72">
        <f>'Balance N'!N3189</f>
        <v>0</v>
      </c>
      <c r="G3186" s="72">
        <f>'Balance N'!O3189</f>
        <v>0</v>
      </c>
      <c r="H3186" s="72">
        <f>'Balance N'!P3189</f>
        <v>0</v>
      </c>
      <c r="I3186" s="74">
        <f t="shared" si="49"/>
        <v>0</v>
      </c>
    </row>
    <row r="3187" spans="1:9" ht="15.6">
      <c r="A3187" s="70">
        <f>'Balance N'!I3190</f>
        <v>0</v>
      </c>
      <c r="B3187" s="71">
        <f>'Balance N'!J3190</f>
        <v>0</v>
      </c>
      <c r="C3187" s="72">
        <f>'Balance N'!K3190</f>
        <v>0</v>
      </c>
      <c r="D3187" s="72">
        <f>'Balance N'!L3190</f>
        <v>0</v>
      </c>
      <c r="E3187" s="72">
        <f>'Balance N'!M3190</f>
        <v>0</v>
      </c>
      <c r="F3187" s="72">
        <f>'Balance N'!N3190</f>
        <v>0</v>
      </c>
      <c r="G3187" s="72">
        <f>'Balance N'!O3190</f>
        <v>0</v>
      </c>
      <c r="H3187" s="72">
        <f>'Balance N'!P3190</f>
        <v>0</v>
      </c>
      <c r="I3187" s="74">
        <f t="shared" si="49"/>
        <v>0</v>
      </c>
    </row>
    <row r="3188" spans="1:9" ht="15.6">
      <c r="A3188" s="70">
        <f>'Balance N'!I3191</f>
        <v>0</v>
      </c>
      <c r="B3188" s="71">
        <f>'Balance N'!J3191</f>
        <v>0</v>
      </c>
      <c r="C3188" s="72">
        <f>'Balance N'!K3191</f>
        <v>0</v>
      </c>
      <c r="D3188" s="72">
        <f>'Balance N'!L3191</f>
        <v>0</v>
      </c>
      <c r="E3188" s="72">
        <f>'Balance N'!M3191</f>
        <v>0</v>
      </c>
      <c r="F3188" s="72">
        <f>'Balance N'!N3191</f>
        <v>0</v>
      </c>
      <c r="G3188" s="72">
        <f>'Balance N'!O3191</f>
        <v>0</v>
      </c>
      <c r="H3188" s="72">
        <f>'Balance N'!P3191</f>
        <v>0</v>
      </c>
      <c r="I3188" s="74">
        <f t="shared" si="49"/>
        <v>0</v>
      </c>
    </row>
    <row r="3189" spans="1:9" ht="15.6">
      <c r="A3189" s="70">
        <f>'Balance N'!I3192</f>
        <v>0</v>
      </c>
      <c r="B3189" s="71">
        <f>'Balance N'!J3192</f>
        <v>0</v>
      </c>
      <c r="C3189" s="72">
        <f>'Balance N'!K3192</f>
        <v>0</v>
      </c>
      <c r="D3189" s="72">
        <f>'Balance N'!L3192</f>
        <v>0</v>
      </c>
      <c r="E3189" s="72">
        <f>'Balance N'!M3192</f>
        <v>0</v>
      </c>
      <c r="F3189" s="72">
        <f>'Balance N'!N3192</f>
        <v>0</v>
      </c>
      <c r="G3189" s="72">
        <f>'Balance N'!O3192</f>
        <v>0</v>
      </c>
      <c r="H3189" s="72">
        <f>'Balance N'!P3192</f>
        <v>0</v>
      </c>
      <c r="I3189" s="74">
        <f t="shared" si="49"/>
        <v>0</v>
      </c>
    </row>
    <row r="3190" spans="1:9" ht="15.6">
      <c r="A3190" s="70">
        <f>'Balance N'!I3193</f>
        <v>0</v>
      </c>
      <c r="B3190" s="71">
        <f>'Balance N'!J3193</f>
        <v>0</v>
      </c>
      <c r="C3190" s="72">
        <f>'Balance N'!K3193</f>
        <v>0</v>
      </c>
      <c r="D3190" s="72">
        <f>'Balance N'!L3193</f>
        <v>0</v>
      </c>
      <c r="E3190" s="72">
        <f>'Balance N'!M3193</f>
        <v>0</v>
      </c>
      <c r="F3190" s="72">
        <f>'Balance N'!N3193</f>
        <v>0</v>
      </c>
      <c r="G3190" s="72">
        <f>'Balance N'!O3193</f>
        <v>0</v>
      </c>
      <c r="H3190" s="72">
        <f>'Balance N'!P3193</f>
        <v>0</v>
      </c>
      <c r="I3190" s="74">
        <f t="shared" si="49"/>
        <v>0</v>
      </c>
    </row>
    <row r="3191" spans="1:9" ht="15.6">
      <c r="A3191" s="70">
        <f>'Balance N'!I3194</f>
        <v>0</v>
      </c>
      <c r="B3191" s="71">
        <f>'Balance N'!J3194</f>
        <v>0</v>
      </c>
      <c r="C3191" s="72">
        <f>'Balance N'!K3194</f>
        <v>0</v>
      </c>
      <c r="D3191" s="72">
        <f>'Balance N'!L3194</f>
        <v>0</v>
      </c>
      <c r="E3191" s="72">
        <f>'Balance N'!M3194</f>
        <v>0</v>
      </c>
      <c r="F3191" s="72">
        <f>'Balance N'!N3194</f>
        <v>0</v>
      </c>
      <c r="G3191" s="72">
        <f>'Balance N'!O3194</f>
        <v>0</v>
      </c>
      <c r="H3191" s="72">
        <f>'Balance N'!P3194</f>
        <v>0</v>
      </c>
      <c r="I3191" s="74">
        <f t="shared" si="49"/>
        <v>0</v>
      </c>
    </row>
    <row r="3192" spans="1:9" ht="15.6">
      <c r="A3192" s="70">
        <f>'Balance N'!I3195</f>
        <v>0</v>
      </c>
      <c r="B3192" s="71">
        <f>'Balance N'!J3195</f>
        <v>0</v>
      </c>
      <c r="C3192" s="72">
        <f>'Balance N'!K3195</f>
        <v>0</v>
      </c>
      <c r="D3192" s="72">
        <f>'Balance N'!L3195</f>
        <v>0</v>
      </c>
      <c r="E3192" s="72">
        <f>'Balance N'!M3195</f>
        <v>0</v>
      </c>
      <c r="F3192" s="72">
        <f>'Balance N'!N3195</f>
        <v>0</v>
      </c>
      <c r="G3192" s="72">
        <f>'Balance N'!O3195</f>
        <v>0</v>
      </c>
      <c r="H3192" s="72">
        <f>'Balance N'!P3195</f>
        <v>0</v>
      </c>
      <c r="I3192" s="74">
        <f t="shared" si="49"/>
        <v>0</v>
      </c>
    </row>
    <row r="3193" spans="1:9" ht="15.6">
      <c r="A3193" s="70">
        <f>'Balance N'!I3196</f>
        <v>0</v>
      </c>
      <c r="B3193" s="71">
        <f>'Balance N'!J3196</f>
        <v>0</v>
      </c>
      <c r="C3193" s="72">
        <f>'Balance N'!K3196</f>
        <v>0</v>
      </c>
      <c r="D3193" s="72">
        <f>'Balance N'!L3196</f>
        <v>0</v>
      </c>
      <c r="E3193" s="72">
        <f>'Balance N'!M3196</f>
        <v>0</v>
      </c>
      <c r="F3193" s="72">
        <f>'Balance N'!N3196</f>
        <v>0</v>
      </c>
      <c r="G3193" s="72">
        <f>'Balance N'!O3196</f>
        <v>0</v>
      </c>
      <c r="H3193" s="72">
        <f>'Balance N'!P3196</f>
        <v>0</v>
      </c>
      <c r="I3193" s="74">
        <f t="shared" si="49"/>
        <v>0</v>
      </c>
    </row>
    <row r="3194" spans="1:9" ht="15.6">
      <c r="A3194" s="70">
        <f>'Balance N'!I3197</f>
        <v>0</v>
      </c>
      <c r="B3194" s="71">
        <f>'Balance N'!J3197</f>
        <v>0</v>
      </c>
      <c r="C3194" s="72">
        <f>'Balance N'!K3197</f>
        <v>0</v>
      </c>
      <c r="D3194" s="72">
        <f>'Balance N'!L3197</f>
        <v>0</v>
      </c>
      <c r="E3194" s="72">
        <f>'Balance N'!M3197</f>
        <v>0</v>
      </c>
      <c r="F3194" s="72">
        <f>'Balance N'!N3197</f>
        <v>0</v>
      </c>
      <c r="G3194" s="72">
        <f>'Balance N'!O3197</f>
        <v>0</v>
      </c>
      <c r="H3194" s="72">
        <f>'Balance N'!P3197</f>
        <v>0</v>
      </c>
      <c r="I3194" s="74">
        <f t="shared" si="49"/>
        <v>0</v>
      </c>
    </row>
    <row r="3195" spans="1:9" ht="15.6">
      <c r="A3195" s="70">
        <f>'Balance N'!I3198</f>
        <v>0</v>
      </c>
      <c r="B3195" s="71">
        <f>'Balance N'!J3198</f>
        <v>0</v>
      </c>
      <c r="C3195" s="72">
        <f>'Balance N'!K3198</f>
        <v>0</v>
      </c>
      <c r="D3195" s="72">
        <f>'Balance N'!L3198</f>
        <v>0</v>
      </c>
      <c r="E3195" s="72">
        <f>'Balance N'!M3198</f>
        <v>0</v>
      </c>
      <c r="F3195" s="72">
        <f>'Balance N'!N3198</f>
        <v>0</v>
      </c>
      <c r="G3195" s="72">
        <f>'Balance N'!O3198</f>
        <v>0</v>
      </c>
      <c r="H3195" s="72">
        <f>'Balance N'!P3198</f>
        <v>0</v>
      </c>
      <c r="I3195" s="74">
        <f t="shared" si="49"/>
        <v>0</v>
      </c>
    </row>
    <row r="3196" spans="1:9" ht="15.6">
      <c r="A3196" s="70">
        <f>'Balance N'!I3199</f>
        <v>0</v>
      </c>
      <c r="B3196" s="71">
        <f>'Balance N'!J3199</f>
        <v>0</v>
      </c>
      <c r="C3196" s="72">
        <f>'Balance N'!K3199</f>
        <v>0</v>
      </c>
      <c r="D3196" s="72">
        <f>'Balance N'!L3199</f>
        <v>0</v>
      </c>
      <c r="E3196" s="72">
        <f>'Balance N'!M3199</f>
        <v>0</v>
      </c>
      <c r="F3196" s="72">
        <f>'Balance N'!N3199</f>
        <v>0</v>
      </c>
      <c r="G3196" s="72">
        <f>'Balance N'!O3199</f>
        <v>0</v>
      </c>
      <c r="H3196" s="72">
        <f>'Balance N'!P3199</f>
        <v>0</v>
      </c>
      <c r="I3196" s="74">
        <f t="shared" si="49"/>
        <v>0</v>
      </c>
    </row>
    <row r="3197" spans="1:9" ht="15.6">
      <c r="A3197" s="70">
        <f>'Balance N'!I3200</f>
        <v>0</v>
      </c>
      <c r="B3197" s="71">
        <f>'Balance N'!J3200</f>
        <v>0</v>
      </c>
      <c r="C3197" s="72">
        <f>'Balance N'!K3200</f>
        <v>0</v>
      </c>
      <c r="D3197" s="72">
        <f>'Balance N'!L3200</f>
        <v>0</v>
      </c>
      <c r="E3197" s="72">
        <f>'Balance N'!M3200</f>
        <v>0</v>
      </c>
      <c r="F3197" s="72">
        <f>'Balance N'!N3200</f>
        <v>0</v>
      </c>
      <c r="G3197" s="72">
        <f>'Balance N'!O3200</f>
        <v>0</v>
      </c>
      <c r="H3197" s="72">
        <f>'Balance N'!P3200</f>
        <v>0</v>
      </c>
      <c r="I3197" s="74">
        <f t="shared" si="49"/>
        <v>0</v>
      </c>
    </row>
    <row r="3198" spans="1:9" ht="15.6">
      <c r="A3198" s="70">
        <f>'Balance N'!I3201</f>
        <v>0</v>
      </c>
      <c r="B3198" s="71">
        <f>'Balance N'!J3201</f>
        <v>0</v>
      </c>
      <c r="C3198" s="72">
        <f>'Balance N'!K3201</f>
        <v>0</v>
      </c>
      <c r="D3198" s="72">
        <f>'Balance N'!L3201</f>
        <v>0</v>
      </c>
      <c r="E3198" s="72">
        <f>'Balance N'!M3201</f>
        <v>0</v>
      </c>
      <c r="F3198" s="72">
        <f>'Balance N'!N3201</f>
        <v>0</v>
      </c>
      <c r="G3198" s="72">
        <f>'Balance N'!O3201</f>
        <v>0</v>
      </c>
      <c r="H3198" s="72">
        <f>'Balance N'!P3201</f>
        <v>0</v>
      </c>
      <c r="I3198" s="74">
        <f t="shared" si="49"/>
        <v>0</v>
      </c>
    </row>
    <row r="3199" spans="1:9" ht="15.6">
      <c r="A3199" s="70">
        <f>'Balance N'!I3202</f>
        <v>0</v>
      </c>
      <c r="B3199" s="71">
        <f>'Balance N'!J3202</f>
        <v>0</v>
      </c>
      <c r="C3199" s="72">
        <f>'Balance N'!K3202</f>
        <v>0</v>
      </c>
      <c r="D3199" s="72">
        <f>'Balance N'!L3202</f>
        <v>0</v>
      </c>
      <c r="E3199" s="72">
        <f>'Balance N'!M3202</f>
        <v>0</v>
      </c>
      <c r="F3199" s="72">
        <f>'Balance N'!N3202</f>
        <v>0</v>
      </c>
      <c r="G3199" s="72">
        <f>'Balance N'!O3202</f>
        <v>0</v>
      </c>
      <c r="H3199" s="72">
        <f>'Balance N'!P3202</f>
        <v>0</v>
      </c>
      <c r="I3199" s="74">
        <f t="shared" si="49"/>
        <v>0</v>
      </c>
    </row>
    <row r="3200" spans="1:9" ht="15.6">
      <c r="A3200" s="70">
        <f>'Balance N'!I3203</f>
        <v>0</v>
      </c>
      <c r="B3200" s="71">
        <f>'Balance N'!J3203</f>
        <v>0</v>
      </c>
      <c r="C3200" s="72">
        <f>'Balance N'!K3203</f>
        <v>0</v>
      </c>
      <c r="D3200" s="72">
        <f>'Balance N'!L3203</f>
        <v>0</v>
      </c>
      <c r="E3200" s="72">
        <f>'Balance N'!M3203</f>
        <v>0</v>
      </c>
      <c r="F3200" s="72">
        <f>'Balance N'!N3203</f>
        <v>0</v>
      </c>
      <c r="G3200" s="72">
        <f>'Balance N'!O3203</f>
        <v>0</v>
      </c>
      <c r="H3200" s="72">
        <f>'Balance N'!P3203</f>
        <v>0</v>
      </c>
      <c r="I3200" s="74">
        <f t="shared" si="49"/>
        <v>0</v>
      </c>
    </row>
    <row r="3201" spans="1:9" ht="15.6">
      <c r="A3201" s="70">
        <f>'Balance N'!I3204</f>
        <v>0</v>
      </c>
      <c r="B3201" s="71">
        <f>'Balance N'!J3204</f>
        <v>0</v>
      </c>
      <c r="C3201" s="72">
        <f>'Balance N'!K3204</f>
        <v>0</v>
      </c>
      <c r="D3201" s="72">
        <f>'Balance N'!L3204</f>
        <v>0</v>
      </c>
      <c r="E3201" s="72">
        <f>'Balance N'!M3204</f>
        <v>0</v>
      </c>
      <c r="F3201" s="72">
        <f>'Balance N'!N3204</f>
        <v>0</v>
      </c>
      <c r="G3201" s="72">
        <f>'Balance N'!O3204</f>
        <v>0</v>
      </c>
      <c r="H3201" s="72">
        <f>'Balance N'!P3204</f>
        <v>0</v>
      </c>
      <c r="I3201" s="74">
        <f t="shared" si="49"/>
        <v>0</v>
      </c>
    </row>
    <row r="3202" spans="1:9" ht="15.6">
      <c r="A3202" s="70">
        <f>'Balance N'!I3205</f>
        <v>0</v>
      </c>
      <c r="B3202" s="71">
        <f>'Balance N'!J3205</f>
        <v>0</v>
      </c>
      <c r="C3202" s="72">
        <f>'Balance N'!K3205</f>
        <v>0</v>
      </c>
      <c r="D3202" s="72">
        <f>'Balance N'!L3205</f>
        <v>0</v>
      </c>
      <c r="E3202" s="72">
        <f>'Balance N'!M3205</f>
        <v>0</v>
      </c>
      <c r="F3202" s="72">
        <f>'Balance N'!N3205</f>
        <v>0</v>
      </c>
      <c r="G3202" s="72">
        <f>'Balance N'!O3205</f>
        <v>0</v>
      </c>
      <c r="H3202" s="72">
        <f>'Balance N'!P3205</f>
        <v>0</v>
      </c>
      <c r="I3202" s="74">
        <f t="shared" si="49"/>
        <v>0</v>
      </c>
    </row>
    <row r="3203" spans="1:9" ht="15.6">
      <c r="A3203" s="70">
        <f>'Balance N'!I3206</f>
        <v>0</v>
      </c>
      <c r="B3203" s="71">
        <f>'Balance N'!J3206</f>
        <v>0</v>
      </c>
      <c r="C3203" s="72">
        <f>'Balance N'!K3206</f>
        <v>0</v>
      </c>
      <c r="D3203" s="72">
        <f>'Balance N'!L3206</f>
        <v>0</v>
      </c>
      <c r="E3203" s="72">
        <f>'Balance N'!M3206</f>
        <v>0</v>
      </c>
      <c r="F3203" s="72">
        <f>'Balance N'!N3206</f>
        <v>0</v>
      </c>
      <c r="G3203" s="72">
        <f>'Balance N'!O3206</f>
        <v>0</v>
      </c>
      <c r="H3203" s="72">
        <f>'Balance N'!P3206</f>
        <v>0</v>
      </c>
      <c r="I3203" s="74">
        <f t="shared" ref="I3203:I3266" si="50">(C3203-D3203)+(E3203-F3203)-(G3203-H3203)</f>
        <v>0</v>
      </c>
    </row>
    <row r="3204" spans="1:9" ht="15.6">
      <c r="A3204" s="70">
        <f>'Balance N'!I3207</f>
        <v>0</v>
      </c>
      <c r="B3204" s="71">
        <f>'Balance N'!J3207</f>
        <v>0</v>
      </c>
      <c r="C3204" s="72">
        <f>'Balance N'!K3207</f>
        <v>0</v>
      </c>
      <c r="D3204" s="72">
        <f>'Balance N'!L3207</f>
        <v>0</v>
      </c>
      <c r="E3204" s="72">
        <f>'Balance N'!M3207</f>
        <v>0</v>
      </c>
      <c r="F3204" s="72">
        <f>'Balance N'!N3207</f>
        <v>0</v>
      </c>
      <c r="G3204" s="72">
        <f>'Balance N'!O3207</f>
        <v>0</v>
      </c>
      <c r="H3204" s="72">
        <f>'Balance N'!P3207</f>
        <v>0</v>
      </c>
      <c r="I3204" s="74">
        <f t="shared" si="50"/>
        <v>0</v>
      </c>
    </row>
    <row r="3205" spans="1:9" ht="15.6">
      <c r="A3205" s="70">
        <f>'Balance N'!I3208</f>
        <v>0</v>
      </c>
      <c r="B3205" s="71">
        <f>'Balance N'!J3208</f>
        <v>0</v>
      </c>
      <c r="C3205" s="72">
        <f>'Balance N'!K3208</f>
        <v>0</v>
      </c>
      <c r="D3205" s="72">
        <f>'Balance N'!L3208</f>
        <v>0</v>
      </c>
      <c r="E3205" s="72">
        <f>'Balance N'!M3208</f>
        <v>0</v>
      </c>
      <c r="F3205" s="72">
        <f>'Balance N'!N3208</f>
        <v>0</v>
      </c>
      <c r="G3205" s="72">
        <f>'Balance N'!O3208</f>
        <v>0</v>
      </c>
      <c r="H3205" s="72">
        <f>'Balance N'!P3208</f>
        <v>0</v>
      </c>
      <c r="I3205" s="74">
        <f t="shared" si="50"/>
        <v>0</v>
      </c>
    </row>
    <row r="3206" spans="1:9" ht="15.6">
      <c r="A3206" s="70">
        <f>'Balance N'!I3209</f>
        <v>0</v>
      </c>
      <c r="B3206" s="71">
        <f>'Balance N'!J3209</f>
        <v>0</v>
      </c>
      <c r="C3206" s="72">
        <f>'Balance N'!K3209</f>
        <v>0</v>
      </c>
      <c r="D3206" s="72">
        <f>'Balance N'!L3209</f>
        <v>0</v>
      </c>
      <c r="E3206" s="72">
        <f>'Balance N'!M3209</f>
        <v>0</v>
      </c>
      <c r="F3206" s="72">
        <f>'Balance N'!N3209</f>
        <v>0</v>
      </c>
      <c r="G3206" s="72">
        <f>'Balance N'!O3209</f>
        <v>0</v>
      </c>
      <c r="H3206" s="72">
        <f>'Balance N'!P3209</f>
        <v>0</v>
      </c>
      <c r="I3206" s="74">
        <f t="shared" si="50"/>
        <v>0</v>
      </c>
    </row>
    <row r="3207" spans="1:9" ht="15.6">
      <c r="A3207" s="70">
        <f>'Balance N'!I3210</f>
        <v>0</v>
      </c>
      <c r="B3207" s="71">
        <f>'Balance N'!J3210</f>
        <v>0</v>
      </c>
      <c r="C3207" s="72">
        <f>'Balance N'!K3210</f>
        <v>0</v>
      </c>
      <c r="D3207" s="72">
        <f>'Balance N'!L3210</f>
        <v>0</v>
      </c>
      <c r="E3207" s="72">
        <f>'Balance N'!M3210</f>
        <v>0</v>
      </c>
      <c r="F3207" s="72">
        <f>'Balance N'!N3210</f>
        <v>0</v>
      </c>
      <c r="G3207" s="72">
        <f>'Balance N'!O3210</f>
        <v>0</v>
      </c>
      <c r="H3207" s="72">
        <f>'Balance N'!P3210</f>
        <v>0</v>
      </c>
      <c r="I3207" s="74">
        <f t="shared" si="50"/>
        <v>0</v>
      </c>
    </row>
    <row r="3208" spans="1:9" ht="15.6">
      <c r="A3208" s="70">
        <f>'Balance N'!I3211</f>
        <v>0</v>
      </c>
      <c r="B3208" s="71">
        <f>'Balance N'!J3211</f>
        <v>0</v>
      </c>
      <c r="C3208" s="72">
        <f>'Balance N'!K3211</f>
        <v>0</v>
      </c>
      <c r="D3208" s="72">
        <f>'Balance N'!L3211</f>
        <v>0</v>
      </c>
      <c r="E3208" s="72">
        <f>'Balance N'!M3211</f>
        <v>0</v>
      </c>
      <c r="F3208" s="72">
        <f>'Balance N'!N3211</f>
        <v>0</v>
      </c>
      <c r="G3208" s="72">
        <f>'Balance N'!O3211</f>
        <v>0</v>
      </c>
      <c r="H3208" s="72">
        <f>'Balance N'!P3211</f>
        <v>0</v>
      </c>
      <c r="I3208" s="74">
        <f t="shared" si="50"/>
        <v>0</v>
      </c>
    </row>
    <row r="3209" spans="1:9" ht="15.6">
      <c r="A3209" s="70">
        <f>'Balance N'!I3212</f>
        <v>0</v>
      </c>
      <c r="B3209" s="71">
        <f>'Balance N'!J3212</f>
        <v>0</v>
      </c>
      <c r="C3209" s="72">
        <f>'Balance N'!K3212</f>
        <v>0</v>
      </c>
      <c r="D3209" s="72">
        <f>'Balance N'!L3212</f>
        <v>0</v>
      </c>
      <c r="E3209" s="72">
        <f>'Balance N'!M3212</f>
        <v>0</v>
      </c>
      <c r="F3209" s="72">
        <f>'Balance N'!N3212</f>
        <v>0</v>
      </c>
      <c r="G3209" s="72">
        <f>'Balance N'!O3212</f>
        <v>0</v>
      </c>
      <c r="H3209" s="72">
        <f>'Balance N'!P3212</f>
        <v>0</v>
      </c>
      <c r="I3209" s="74">
        <f t="shared" si="50"/>
        <v>0</v>
      </c>
    </row>
    <row r="3210" spans="1:9" ht="15.6">
      <c r="A3210" s="70">
        <f>'Balance N'!I3213</f>
        <v>0</v>
      </c>
      <c r="B3210" s="71">
        <f>'Balance N'!J3213</f>
        <v>0</v>
      </c>
      <c r="C3210" s="72">
        <f>'Balance N'!K3213</f>
        <v>0</v>
      </c>
      <c r="D3210" s="72">
        <f>'Balance N'!L3213</f>
        <v>0</v>
      </c>
      <c r="E3210" s="72">
        <f>'Balance N'!M3213</f>
        <v>0</v>
      </c>
      <c r="F3210" s="72">
        <f>'Balance N'!N3213</f>
        <v>0</v>
      </c>
      <c r="G3210" s="72">
        <f>'Balance N'!O3213</f>
        <v>0</v>
      </c>
      <c r="H3210" s="72">
        <f>'Balance N'!P3213</f>
        <v>0</v>
      </c>
      <c r="I3210" s="74">
        <f t="shared" si="50"/>
        <v>0</v>
      </c>
    </row>
    <row r="3211" spans="1:9" ht="15.6">
      <c r="A3211" s="70">
        <f>'Balance N'!I3214</f>
        <v>0</v>
      </c>
      <c r="B3211" s="71">
        <f>'Balance N'!J3214</f>
        <v>0</v>
      </c>
      <c r="C3211" s="72">
        <f>'Balance N'!K3214</f>
        <v>0</v>
      </c>
      <c r="D3211" s="72">
        <f>'Balance N'!L3214</f>
        <v>0</v>
      </c>
      <c r="E3211" s="72">
        <f>'Balance N'!M3214</f>
        <v>0</v>
      </c>
      <c r="F3211" s="72">
        <f>'Balance N'!N3214</f>
        <v>0</v>
      </c>
      <c r="G3211" s="72">
        <f>'Balance N'!O3214</f>
        <v>0</v>
      </c>
      <c r="H3211" s="72">
        <f>'Balance N'!P3214</f>
        <v>0</v>
      </c>
      <c r="I3211" s="74">
        <f t="shared" si="50"/>
        <v>0</v>
      </c>
    </row>
    <row r="3212" spans="1:9" ht="15.6">
      <c r="A3212" s="70">
        <f>'Balance N'!I3215</f>
        <v>0</v>
      </c>
      <c r="B3212" s="71">
        <f>'Balance N'!J3215</f>
        <v>0</v>
      </c>
      <c r="C3212" s="72">
        <f>'Balance N'!K3215</f>
        <v>0</v>
      </c>
      <c r="D3212" s="72">
        <f>'Balance N'!L3215</f>
        <v>0</v>
      </c>
      <c r="E3212" s="72">
        <f>'Balance N'!M3215</f>
        <v>0</v>
      </c>
      <c r="F3212" s="72">
        <f>'Balance N'!N3215</f>
        <v>0</v>
      </c>
      <c r="G3212" s="72">
        <f>'Balance N'!O3215</f>
        <v>0</v>
      </c>
      <c r="H3212" s="72">
        <f>'Balance N'!P3215</f>
        <v>0</v>
      </c>
      <c r="I3212" s="74">
        <f t="shared" si="50"/>
        <v>0</v>
      </c>
    </row>
    <row r="3213" spans="1:9" ht="15.6">
      <c r="A3213" s="70">
        <f>'Balance N'!I3216</f>
        <v>0</v>
      </c>
      <c r="B3213" s="71">
        <f>'Balance N'!J3216</f>
        <v>0</v>
      </c>
      <c r="C3213" s="72">
        <f>'Balance N'!K3216</f>
        <v>0</v>
      </c>
      <c r="D3213" s="72">
        <f>'Balance N'!L3216</f>
        <v>0</v>
      </c>
      <c r="E3213" s="72">
        <f>'Balance N'!M3216</f>
        <v>0</v>
      </c>
      <c r="F3213" s="72">
        <f>'Balance N'!N3216</f>
        <v>0</v>
      </c>
      <c r="G3213" s="72">
        <f>'Balance N'!O3216</f>
        <v>0</v>
      </c>
      <c r="H3213" s="72">
        <f>'Balance N'!P3216</f>
        <v>0</v>
      </c>
      <c r="I3213" s="74">
        <f t="shared" si="50"/>
        <v>0</v>
      </c>
    </row>
    <row r="3214" spans="1:9" ht="15.6">
      <c r="A3214" s="70">
        <f>'Balance N'!I3217</f>
        <v>0</v>
      </c>
      <c r="B3214" s="71">
        <f>'Balance N'!J3217</f>
        <v>0</v>
      </c>
      <c r="C3214" s="72">
        <f>'Balance N'!K3217</f>
        <v>0</v>
      </c>
      <c r="D3214" s="72">
        <f>'Balance N'!L3217</f>
        <v>0</v>
      </c>
      <c r="E3214" s="72">
        <f>'Balance N'!M3217</f>
        <v>0</v>
      </c>
      <c r="F3214" s="72">
        <f>'Balance N'!N3217</f>
        <v>0</v>
      </c>
      <c r="G3214" s="72">
        <f>'Balance N'!O3217</f>
        <v>0</v>
      </c>
      <c r="H3214" s="72">
        <f>'Balance N'!P3217</f>
        <v>0</v>
      </c>
      <c r="I3214" s="74">
        <f t="shared" si="50"/>
        <v>0</v>
      </c>
    </row>
    <row r="3215" spans="1:9" ht="15.6">
      <c r="A3215" s="70">
        <f>'Balance N'!I3218</f>
        <v>0</v>
      </c>
      <c r="B3215" s="71">
        <f>'Balance N'!J3218</f>
        <v>0</v>
      </c>
      <c r="C3215" s="72">
        <f>'Balance N'!K3218</f>
        <v>0</v>
      </c>
      <c r="D3215" s="72">
        <f>'Balance N'!L3218</f>
        <v>0</v>
      </c>
      <c r="E3215" s="72">
        <f>'Balance N'!M3218</f>
        <v>0</v>
      </c>
      <c r="F3215" s="72">
        <f>'Balance N'!N3218</f>
        <v>0</v>
      </c>
      <c r="G3215" s="72">
        <f>'Balance N'!O3218</f>
        <v>0</v>
      </c>
      <c r="H3215" s="72">
        <f>'Balance N'!P3218</f>
        <v>0</v>
      </c>
      <c r="I3215" s="74">
        <f t="shared" si="50"/>
        <v>0</v>
      </c>
    </row>
    <row r="3216" spans="1:9" ht="15.6">
      <c r="A3216" s="70">
        <f>'Balance N'!I3219</f>
        <v>0</v>
      </c>
      <c r="B3216" s="71">
        <f>'Balance N'!J3219</f>
        <v>0</v>
      </c>
      <c r="C3216" s="72">
        <f>'Balance N'!K3219</f>
        <v>0</v>
      </c>
      <c r="D3216" s="72">
        <f>'Balance N'!L3219</f>
        <v>0</v>
      </c>
      <c r="E3216" s="72">
        <f>'Balance N'!M3219</f>
        <v>0</v>
      </c>
      <c r="F3216" s="72">
        <f>'Balance N'!N3219</f>
        <v>0</v>
      </c>
      <c r="G3216" s="72">
        <f>'Balance N'!O3219</f>
        <v>0</v>
      </c>
      <c r="H3216" s="72">
        <f>'Balance N'!P3219</f>
        <v>0</v>
      </c>
      <c r="I3216" s="74">
        <f t="shared" si="50"/>
        <v>0</v>
      </c>
    </row>
    <row r="3217" spans="1:9" ht="15.6">
      <c r="A3217" s="70">
        <f>'Balance N'!I3220</f>
        <v>0</v>
      </c>
      <c r="B3217" s="71">
        <f>'Balance N'!J3220</f>
        <v>0</v>
      </c>
      <c r="C3217" s="72">
        <f>'Balance N'!K3220</f>
        <v>0</v>
      </c>
      <c r="D3217" s="72">
        <f>'Balance N'!L3220</f>
        <v>0</v>
      </c>
      <c r="E3217" s="72">
        <f>'Balance N'!M3220</f>
        <v>0</v>
      </c>
      <c r="F3217" s="72">
        <f>'Balance N'!N3220</f>
        <v>0</v>
      </c>
      <c r="G3217" s="72">
        <f>'Balance N'!O3220</f>
        <v>0</v>
      </c>
      <c r="H3217" s="72">
        <f>'Balance N'!P3220</f>
        <v>0</v>
      </c>
      <c r="I3217" s="74">
        <f t="shared" si="50"/>
        <v>0</v>
      </c>
    </row>
    <row r="3218" spans="1:9" ht="15.6">
      <c r="A3218" s="70">
        <f>'Balance N'!I3221</f>
        <v>0</v>
      </c>
      <c r="B3218" s="71">
        <f>'Balance N'!J3221</f>
        <v>0</v>
      </c>
      <c r="C3218" s="72">
        <f>'Balance N'!K3221</f>
        <v>0</v>
      </c>
      <c r="D3218" s="72">
        <f>'Balance N'!L3221</f>
        <v>0</v>
      </c>
      <c r="E3218" s="72">
        <f>'Balance N'!M3221</f>
        <v>0</v>
      </c>
      <c r="F3218" s="72">
        <f>'Balance N'!N3221</f>
        <v>0</v>
      </c>
      <c r="G3218" s="72">
        <f>'Balance N'!O3221</f>
        <v>0</v>
      </c>
      <c r="H3218" s="72">
        <f>'Balance N'!P3221</f>
        <v>0</v>
      </c>
      <c r="I3218" s="74">
        <f t="shared" si="50"/>
        <v>0</v>
      </c>
    </row>
    <row r="3219" spans="1:9" ht="15.6">
      <c r="A3219" s="70">
        <f>'Balance N'!I3222</f>
        <v>0</v>
      </c>
      <c r="B3219" s="71">
        <f>'Balance N'!J3222</f>
        <v>0</v>
      </c>
      <c r="C3219" s="72">
        <f>'Balance N'!K3222</f>
        <v>0</v>
      </c>
      <c r="D3219" s="72">
        <f>'Balance N'!L3222</f>
        <v>0</v>
      </c>
      <c r="E3219" s="72">
        <f>'Balance N'!M3222</f>
        <v>0</v>
      </c>
      <c r="F3219" s="72">
        <f>'Balance N'!N3222</f>
        <v>0</v>
      </c>
      <c r="G3219" s="72">
        <f>'Balance N'!O3222</f>
        <v>0</v>
      </c>
      <c r="H3219" s="72">
        <f>'Balance N'!P3222</f>
        <v>0</v>
      </c>
      <c r="I3219" s="74">
        <f t="shared" si="50"/>
        <v>0</v>
      </c>
    </row>
    <row r="3220" spans="1:9" ht="15.6">
      <c r="A3220" s="70">
        <f>'Balance N'!I3223</f>
        <v>0</v>
      </c>
      <c r="B3220" s="71">
        <f>'Balance N'!J3223</f>
        <v>0</v>
      </c>
      <c r="C3220" s="72">
        <f>'Balance N'!K3223</f>
        <v>0</v>
      </c>
      <c r="D3220" s="72">
        <f>'Balance N'!L3223</f>
        <v>0</v>
      </c>
      <c r="E3220" s="72">
        <f>'Balance N'!M3223</f>
        <v>0</v>
      </c>
      <c r="F3220" s="72">
        <f>'Balance N'!N3223</f>
        <v>0</v>
      </c>
      <c r="G3220" s="72">
        <f>'Balance N'!O3223</f>
        <v>0</v>
      </c>
      <c r="H3220" s="72">
        <f>'Balance N'!P3223</f>
        <v>0</v>
      </c>
      <c r="I3220" s="74">
        <f t="shared" si="50"/>
        <v>0</v>
      </c>
    </row>
    <row r="3221" spans="1:9" ht="15.6">
      <c r="A3221" s="70">
        <f>'Balance N'!I3224</f>
        <v>0</v>
      </c>
      <c r="B3221" s="71">
        <f>'Balance N'!J3224</f>
        <v>0</v>
      </c>
      <c r="C3221" s="72">
        <f>'Balance N'!K3224</f>
        <v>0</v>
      </c>
      <c r="D3221" s="72">
        <f>'Balance N'!L3224</f>
        <v>0</v>
      </c>
      <c r="E3221" s="72">
        <f>'Balance N'!M3224</f>
        <v>0</v>
      </c>
      <c r="F3221" s="72">
        <f>'Balance N'!N3224</f>
        <v>0</v>
      </c>
      <c r="G3221" s="72">
        <f>'Balance N'!O3224</f>
        <v>0</v>
      </c>
      <c r="H3221" s="72">
        <f>'Balance N'!P3224</f>
        <v>0</v>
      </c>
      <c r="I3221" s="74">
        <f t="shared" si="50"/>
        <v>0</v>
      </c>
    </row>
    <row r="3222" spans="1:9" ht="15.6">
      <c r="A3222" s="70">
        <f>'Balance N'!I3225</f>
        <v>0</v>
      </c>
      <c r="B3222" s="71">
        <f>'Balance N'!J3225</f>
        <v>0</v>
      </c>
      <c r="C3222" s="72">
        <f>'Balance N'!K3225</f>
        <v>0</v>
      </c>
      <c r="D3222" s="72">
        <f>'Balance N'!L3225</f>
        <v>0</v>
      </c>
      <c r="E3222" s="72">
        <f>'Balance N'!M3225</f>
        <v>0</v>
      </c>
      <c r="F3222" s="72">
        <f>'Balance N'!N3225</f>
        <v>0</v>
      </c>
      <c r="G3222" s="72">
        <f>'Balance N'!O3225</f>
        <v>0</v>
      </c>
      <c r="H3222" s="72">
        <f>'Balance N'!P3225</f>
        <v>0</v>
      </c>
      <c r="I3222" s="74">
        <f t="shared" si="50"/>
        <v>0</v>
      </c>
    </row>
    <row r="3223" spans="1:9" ht="15.6">
      <c r="A3223" s="70">
        <f>'Balance N'!I3226</f>
        <v>0</v>
      </c>
      <c r="B3223" s="71">
        <f>'Balance N'!J3226</f>
        <v>0</v>
      </c>
      <c r="C3223" s="72">
        <f>'Balance N'!K3226</f>
        <v>0</v>
      </c>
      <c r="D3223" s="72">
        <f>'Balance N'!L3226</f>
        <v>0</v>
      </c>
      <c r="E3223" s="72">
        <f>'Balance N'!M3226</f>
        <v>0</v>
      </c>
      <c r="F3223" s="72">
        <f>'Balance N'!N3226</f>
        <v>0</v>
      </c>
      <c r="G3223" s="72">
        <f>'Balance N'!O3226</f>
        <v>0</v>
      </c>
      <c r="H3223" s="72">
        <f>'Balance N'!P3226</f>
        <v>0</v>
      </c>
      <c r="I3223" s="74">
        <f t="shared" si="50"/>
        <v>0</v>
      </c>
    </row>
    <row r="3224" spans="1:9" ht="15.6">
      <c r="A3224" s="70">
        <f>'Balance N'!I3227</f>
        <v>0</v>
      </c>
      <c r="B3224" s="71">
        <f>'Balance N'!J3227</f>
        <v>0</v>
      </c>
      <c r="C3224" s="72">
        <f>'Balance N'!K3227</f>
        <v>0</v>
      </c>
      <c r="D3224" s="72">
        <f>'Balance N'!L3227</f>
        <v>0</v>
      </c>
      <c r="E3224" s="72">
        <f>'Balance N'!M3227</f>
        <v>0</v>
      </c>
      <c r="F3224" s="72">
        <f>'Balance N'!N3227</f>
        <v>0</v>
      </c>
      <c r="G3224" s="72">
        <f>'Balance N'!O3227</f>
        <v>0</v>
      </c>
      <c r="H3224" s="72">
        <f>'Balance N'!P3227</f>
        <v>0</v>
      </c>
      <c r="I3224" s="74">
        <f t="shared" si="50"/>
        <v>0</v>
      </c>
    </row>
    <row r="3225" spans="1:9" ht="15.6">
      <c r="A3225" s="70">
        <f>'Balance N'!I3228</f>
        <v>0</v>
      </c>
      <c r="B3225" s="71">
        <f>'Balance N'!J3228</f>
        <v>0</v>
      </c>
      <c r="C3225" s="72">
        <f>'Balance N'!K3228</f>
        <v>0</v>
      </c>
      <c r="D3225" s="72">
        <f>'Balance N'!L3228</f>
        <v>0</v>
      </c>
      <c r="E3225" s="72">
        <f>'Balance N'!M3228</f>
        <v>0</v>
      </c>
      <c r="F3225" s="72">
        <f>'Balance N'!N3228</f>
        <v>0</v>
      </c>
      <c r="G3225" s="72">
        <f>'Balance N'!O3228</f>
        <v>0</v>
      </c>
      <c r="H3225" s="72">
        <f>'Balance N'!P3228</f>
        <v>0</v>
      </c>
      <c r="I3225" s="74">
        <f t="shared" si="50"/>
        <v>0</v>
      </c>
    </row>
    <row r="3226" spans="1:9" ht="15.6">
      <c r="A3226" s="70">
        <f>'Balance N'!I3229</f>
        <v>0</v>
      </c>
      <c r="B3226" s="71">
        <f>'Balance N'!J3229</f>
        <v>0</v>
      </c>
      <c r="C3226" s="72">
        <f>'Balance N'!K3229</f>
        <v>0</v>
      </c>
      <c r="D3226" s="72">
        <f>'Balance N'!L3229</f>
        <v>0</v>
      </c>
      <c r="E3226" s="72">
        <f>'Balance N'!M3229</f>
        <v>0</v>
      </c>
      <c r="F3226" s="72">
        <f>'Balance N'!N3229</f>
        <v>0</v>
      </c>
      <c r="G3226" s="72">
        <f>'Balance N'!O3229</f>
        <v>0</v>
      </c>
      <c r="H3226" s="72">
        <f>'Balance N'!P3229</f>
        <v>0</v>
      </c>
      <c r="I3226" s="74">
        <f t="shared" si="50"/>
        <v>0</v>
      </c>
    </row>
    <row r="3227" spans="1:9" ht="15.6">
      <c r="A3227" s="70">
        <f>'Balance N'!I3230</f>
        <v>0</v>
      </c>
      <c r="B3227" s="71">
        <f>'Balance N'!J3230</f>
        <v>0</v>
      </c>
      <c r="C3227" s="72">
        <f>'Balance N'!K3230</f>
        <v>0</v>
      </c>
      <c r="D3227" s="72">
        <f>'Balance N'!L3230</f>
        <v>0</v>
      </c>
      <c r="E3227" s="72">
        <f>'Balance N'!M3230</f>
        <v>0</v>
      </c>
      <c r="F3227" s="72">
        <f>'Balance N'!N3230</f>
        <v>0</v>
      </c>
      <c r="G3227" s="72">
        <f>'Balance N'!O3230</f>
        <v>0</v>
      </c>
      <c r="H3227" s="72">
        <f>'Balance N'!P3230</f>
        <v>0</v>
      </c>
      <c r="I3227" s="74">
        <f t="shared" si="50"/>
        <v>0</v>
      </c>
    </row>
    <row r="3228" spans="1:9" ht="15.6">
      <c r="A3228" s="70">
        <f>'Balance N'!I3231</f>
        <v>0</v>
      </c>
      <c r="B3228" s="71">
        <f>'Balance N'!J3231</f>
        <v>0</v>
      </c>
      <c r="C3228" s="72">
        <f>'Balance N'!K3231</f>
        <v>0</v>
      </c>
      <c r="D3228" s="72">
        <f>'Balance N'!L3231</f>
        <v>0</v>
      </c>
      <c r="E3228" s="72">
        <f>'Balance N'!M3231</f>
        <v>0</v>
      </c>
      <c r="F3228" s="72">
        <f>'Balance N'!N3231</f>
        <v>0</v>
      </c>
      <c r="G3228" s="72">
        <f>'Balance N'!O3231</f>
        <v>0</v>
      </c>
      <c r="H3228" s="72">
        <f>'Balance N'!P3231</f>
        <v>0</v>
      </c>
      <c r="I3228" s="74">
        <f t="shared" si="50"/>
        <v>0</v>
      </c>
    </row>
    <row r="3229" spans="1:9" ht="15.6">
      <c r="A3229" s="70">
        <f>'Balance N'!I3232</f>
        <v>0</v>
      </c>
      <c r="B3229" s="71">
        <f>'Balance N'!J3232</f>
        <v>0</v>
      </c>
      <c r="C3229" s="72">
        <f>'Balance N'!K3232</f>
        <v>0</v>
      </c>
      <c r="D3229" s="72">
        <f>'Balance N'!L3232</f>
        <v>0</v>
      </c>
      <c r="E3229" s="72">
        <f>'Balance N'!M3232</f>
        <v>0</v>
      </c>
      <c r="F3229" s="72">
        <f>'Balance N'!N3232</f>
        <v>0</v>
      </c>
      <c r="G3229" s="72">
        <f>'Balance N'!O3232</f>
        <v>0</v>
      </c>
      <c r="H3229" s="72">
        <f>'Balance N'!P3232</f>
        <v>0</v>
      </c>
      <c r="I3229" s="74">
        <f t="shared" si="50"/>
        <v>0</v>
      </c>
    </row>
    <row r="3230" spans="1:9" ht="15.6">
      <c r="A3230" s="70">
        <f>'Balance N'!I3233</f>
        <v>0</v>
      </c>
      <c r="B3230" s="71">
        <f>'Balance N'!J3233</f>
        <v>0</v>
      </c>
      <c r="C3230" s="72">
        <f>'Balance N'!K3233</f>
        <v>0</v>
      </c>
      <c r="D3230" s="72">
        <f>'Balance N'!L3233</f>
        <v>0</v>
      </c>
      <c r="E3230" s="72">
        <f>'Balance N'!M3233</f>
        <v>0</v>
      </c>
      <c r="F3230" s="72">
        <f>'Balance N'!N3233</f>
        <v>0</v>
      </c>
      <c r="G3230" s="72">
        <f>'Balance N'!O3233</f>
        <v>0</v>
      </c>
      <c r="H3230" s="72">
        <f>'Balance N'!P3233</f>
        <v>0</v>
      </c>
      <c r="I3230" s="74">
        <f t="shared" si="50"/>
        <v>0</v>
      </c>
    </row>
    <row r="3231" spans="1:9" ht="15.6">
      <c r="A3231" s="70">
        <f>'Balance N'!I3234</f>
        <v>0</v>
      </c>
      <c r="B3231" s="71">
        <f>'Balance N'!J3234</f>
        <v>0</v>
      </c>
      <c r="C3231" s="72">
        <f>'Balance N'!K3234</f>
        <v>0</v>
      </c>
      <c r="D3231" s="72">
        <f>'Balance N'!L3234</f>
        <v>0</v>
      </c>
      <c r="E3231" s="72">
        <f>'Balance N'!M3234</f>
        <v>0</v>
      </c>
      <c r="F3231" s="72">
        <f>'Balance N'!N3234</f>
        <v>0</v>
      </c>
      <c r="G3231" s="72">
        <f>'Balance N'!O3234</f>
        <v>0</v>
      </c>
      <c r="H3231" s="72">
        <f>'Balance N'!P3234</f>
        <v>0</v>
      </c>
      <c r="I3231" s="74">
        <f t="shared" si="50"/>
        <v>0</v>
      </c>
    </row>
    <row r="3232" spans="1:9" ht="15.6">
      <c r="A3232" s="70">
        <f>'Balance N'!I3235</f>
        <v>0</v>
      </c>
      <c r="B3232" s="71">
        <f>'Balance N'!J3235</f>
        <v>0</v>
      </c>
      <c r="C3232" s="72">
        <f>'Balance N'!K3235</f>
        <v>0</v>
      </c>
      <c r="D3232" s="72">
        <f>'Balance N'!L3235</f>
        <v>0</v>
      </c>
      <c r="E3232" s="72">
        <f>'Balance N'!M3235</f>
        <v>0</v>
      </c>
      <c r="F3232" s="72">
        <f>'Balance N'!N3235</f>
        <v>0</v>
      </c>
      <c r="G3232" s="72">
        <f>'Balance N'!O3235</f>
        <v>0</v>
      </c>
      <c r="H3232" s="72">
        <f>'Balance N'!P3235</f>
        <v>0</v>
      </c>
      <c r="I3232" s="74">
        <f t="shared" si="50"/>
        <v>0</v>
      </c>
    </row>
    <row r="3233" spans="1:9" ht="15.6">
      <c r="A3233" s="70">
        <f>'Balance N'!I3236</f>
        <v>0</v>
      </c>
      <c r="B3233" s="71">
        <f>'Balance N'!J3236</f>
        <v>0</v>
      </c>
      <c r="C3233" s="72">
        <f>'Balance N'!K3236</f>
        <v>0</v>
      </c>
      <c r="D3233" s="72">
        <f>'Balance N'!L3236</f>
        <v>0</v>
      </c>
      <c r="E3233" s="72">
        <f>'Balance N'!M3236</f>
        <v>0</v>
      </c>
      <c r="F3233" s="72">
        <f>'Balance N'!N3236</f>
        <v>0</v>
      </c>
      <c r="G3233" s="72">
        <f>'Balance N'!O3236</f>
        <v>0</v>
      </c>
      <c r="H3233" s="72">
        <f>'Balance N'!P3236</f>
        <v>0</v>
      </c>
      <c r="I3233" s="74">
        <f t="shared" si="50"/>
        <v>0</v>
      </c>
    </row>
    <row r="3234" spans="1:9" ht="15.6">
      <c r="A3234" s="70">
        <f>'Balance N'!I3237</f>
        <v>0</v>
      </c>
      <c r="B3234" s="71">
        <f>'Balance N'!J3237</f>
        <v>0</v>
      </c>
      <c r="C3234" s="72">
        <f>'Balance N'!K3237</f>
        <v>0</v>
      </c>
      <c r="D3234" s="72">
        <f>'Balance N'!L3237</f>
        <v>0</v>
      </c>
      <c r="E3234" s="72">
        <f>'Balance N'!M3237</f>
        <v>0</v>
      </c>
      <c r="F3234" s="72">
        <f>'Balance N'!N3237</f>
        <v>0</v>
      </c>
      <c r="G3234" s="72">
        <f>'Balance N'!O3237</f>
        <v>0</v>
      </c>
      <c r="H3234" s="72">
        <f>'Balance N'!P3237</f>
        <v>0</v>
      </c>
      <c r="I3234" s="74">
        <f t="shared" si="50"/>
        <v>0</v>
      </c>
    </row>
    <row r="3235" spans="1:9" ht="15.6">
      <c r="A3235" s="70">
        <f>'Balance N'!I3238</f>
        <v>0</v>
      </c>
      <c r="B3235" s="71">
        <f>'Balance N'!J3238</f>
        <v>0</v>
      </c>
      <c r="C3235" s="72">
        <f>'Balance N'!K3238</f>
        <v>0</v>
      </c>
      <c r="D3235" s="72">
        <f>'Balance N'!L3238</f>
        <v>0</v>
      </c>
      <c r="E3235" s="72">
        <f>'Balance N'!M3238</f>
        <v>0</v>
      </c>
      <c r="F3235" s="72">
        <f>'Balance N'!N3238</f>
        <v>0</v>
      </c>
      <c r="G3235" s="72">
        <f>'Balance N'!O3238</f>
        <v>0</v>
      </c>
      <c r="H3235" s="72">
        <f>'Balance N'!P3238</f>
        <v>0</v>
      </c>
      <c r="I3235" s="74">
        <f t="shared" si="50"/>
        <v>0</v>
      </c>
    </row>
    <row r="3236" spans="1:9" ht="15.6">
      <c r="A3236" s="70">
        <f>'Balance N'!I3239</f>
        <v>0</v>
      </c>
      <c r="B3236" s="71">
        <f>'Balance N'!J3239</f>
        <v>0</v>
      </c>
      <c r="C3236" s="72">
        <f>'Balance N'!K3239</f>
        <v>0</v>
      </c>
      <c r="D3236" s="72">
        <f>'Balance N'!L3239</f>
        <v>0</v>
      </c>
      <c r="E3236" s="72">
        <f>'Balance N'!M3239</f>
        <v>0</v>
      </c>
      <c r="F3236" s="72">
        <f>'Balance N'!N3239</f>
        <v>0</v>
      </c>
      <c r="G3236" s="72">
        <f>'Balance N'!O3239</f>
        <v>0</v>
      </c>
      <c r="H3236" s="72">
        <f>'Balance N'!P3239</f>
        <v>0</v>
      </c>
      <c r="I3236" s="74">
        <f t="shared" si="50"/>
        <v>0</v>
      </c>
    </row>
    <row r="3237" spans="1:9" ht="15.6">
      <c r="A3237" s="70">
        <f>'Balance N'!I3240</f>
        <v>0</v>
      </c>
      <c r="B3237" s="71">
        <f>'Balance N'!J3240</f>
        <v>0</v>
      </c>
      <c r="C3237" s="72">
        <f>'Balance N'!K3240</f>
        <v>0</v>
      </c>
      <c r="D3237" s="72">
        <f>'Balance N'!L3240</f>
        <v>0</v>
      </c>
      <c r="E3237" s="72">
        <f>'Balance N'!M3240</f>
        <v>0</v>
      </c>
      <c r="F3237" s="72">
        <f>'Balance N'!N3240</f>
        <v>0</v>
      </c>
      <c r="G3237" s="72">
        <f>'Balance N'!O3240</f>
        <v>0</v>
      </c>
      <c r="H3237" s="72">
        <f>'Balance N'!P3240</f>
        <v>0</v>
      </c>
      <c r="I3237" s="74">
        <f t="shared" si="50"/>
        <v>0</v>
      </c>
    </row>
    <row r="3238" spans="1:9" ht="15.6">
      <c r="A3238" s="70">
        <f>'Balance N'!I3241</f>
        <v>0</v>
      </c>
      <c r="B3238" s="71">
        <f>'Balance N'!J3241</f>
        <v>0</v>
      </c>
      <c r="C3238" s="72">
        <f>'Balance N'!K3241</f>
        <v>0</v>
      </c>
      <c r="D3238" s="72">
        <f>'Balance N'!L3241</f>
        <v>0</v>
      </c>
      <c r="E3238" s="72">
        <f>'Balance N'!M3241</f>
        <v>0</v>
      </c>
      <c r="F3238" s="72">
        <f>'Balance N'!N3241</f>
        <v>0</v>
      </c>
      <c r="G3238" s="72">
        <f>'Balance N'!O3241</f>
        <v>0</v>
      </c>
      <c r="H3238" s="72">
        <f>'Balance N'!P3241</f>
        <v>0</v>
      </c>
      <c r="I3238" s="74">
        <f t="shared" si="50"/>
        <v>0</v>
      </c>
    </row>
    <row r="3239" spans="1:9" ht="15.6">
      <c r="A3239" s="70">
        <f>'Balance N'!I3242</f>
        <v>0</v>
      </c>
      <c r="B3239" s="71">
        <f>'Balance N'!J3242</f>
        <v>0</v>
      </c>
      <c r="C3239" s="72">
        <f>'Balance N'!K3242</f>
        <v>0</v>
      </c>
      <c r="D3239" s="72">
        <f>'Balance N'!L3242</f>
        <v>0</v>
      </c>
      <c r="E3239" s="72">
        <f>'Balance N'!M3242</f>
        <v>0</v>
      </c>
      <c r="F3239" s="72">
        <f>'Balance N'!N3242</f>
        <v>0</v>
      </c>
      <c r="G3239" s="72">
        <f>'Balance N'!O3242</f>
        <v>0</v>
      </c>
      <c r="H3239" s="72">
        <f>'Balance N'!P3242</f>
        <v>0</v>
      </c>
      <c r="I3239" s="74">
        <f t="shared" si="50"/>
        <v>0</v>
      </c>
    </row>
    <row r="3240" spans="1:9" ht="15.6">
      <c r="A3240" s="70">
        <f>'Balance N'!I3243</f>
        <v>0</v>
      </c>
      <c r="B3240" s="71">
        <f>'Balance N'!J3243</f>
        <v>0</v>
      </c>
      <c r="C3240" s="72">
        <f>'Balance N'!K3243</f>
        <v>0</v>
      </c>
      <c r="D3240" s="72">
        <f>'Balance N'!L3243</f>
        <v>0</v>
      </c>
      <c r="E3240" s="72">
        <f>'Balance N'!M3243</f>
        <v>0</v>
      </c>
      <c r="F3240" s="72">
        <f>'Balance N'!N3243</f>
        <v>0</v>
      </c>
      <c r="G3240" s="72">
        <f>'Balance N'!O3243</f>
        <v>0</v>
      </c>
      <c r="H3240" s="72">
        <f>'Balance N'!P3243</f>
        <v>0</v>
      </c>
      <c r="I3240" s="74">
        <f t="shared" si="50"/>
        <v>0</v>
      </c>
    </row>
    <row r="3241" spans="1:9" ht="15.6">
      <c r="A3241" s="70">
        <f>'Balance N'!I3244</f>
        <v>0</v>
      </c>
      <c r="B3241" s="71">
        <f>'Balance N'!J3244</f>
        <v>0</v>
      </c>
      <c r="C3241" s="72">
        <f>'Balance N'!K3244</f>
        <v>0</v>
      </c>
      <c r="D3241" s="72">
        <f>'Balance N'!L3244</f>
        <v>0</v>
      </c>
      <c r="E3241" s="72">
        <f>'Balance N'!M3244</f>
        <v>0</v>
      </c>
      <c r="F3241" s="72">
        <f>'Balance N'!N3244</f>
        <v>0</v>
      </c>
      <c r="G3241" s="72">
        <f>'Balance N'!O3244</f>
        <v>0</v>
      </c>
      <c r="H3241" s="72">
        <f>'Balance N'!P3244</f>
        <v>0</v>
      </c>
      <c r="I3241" s="74">
        <f t="shared" si="50"/>
        <v>0</v>
      </c>
    </row>
    <row r="3242" spans="1:9" ht="15.6">
      <c r="A3242" s="70">
        <f>'Balance N'!I3245</f>
        <v>0</v>
      </c>
      <c r="B3242" s="71">
        <f>'Balance N'!J3245</f>
        <v>0</v>
      </c>
      <c r="C3242" s="72">
        <f>'Balance N'!K3245</f>
        <v>0</v>
      </c>
      <c r="D3242" s="72">
        <f>'Balance N'!L3245</f>
        <v>0</v>
      </c>
      <c r="E3242" s="72">
        <f>'Balance N'!M3245</f>
        <v>0</v>
      </c>
      <c r="F3242" s="72">
        <f>'Balance N'!N3245</f>
        <v>0</v>
      </c>
      <c r="G3242" s="72">
        <f>'Balance N'!O3245</f>
        <v>0</v>
      </c>
      <c r="H3242" s="72">
        <f>'Balance N'!P3245</f>
        <v>0</v>
      </c>
      <c r="I3242" s="74">
        <f t="shared" si="50"/>
        <v>0</v>
      </c>
    </row>
    <row r="3243" spans="1:9" ht="15.6">
      <c r="A3243" s="70">
        <f>'Balance N'!I3246</f>
        <v>0</v>
      </c>
      <c r="B3243" s="71">
        <f>'Balance N'!J3246</f>
        <v>0</v>
      </c>
      <c r="C3243" s="72">
        <f>'Balance N'!K3246</f>
        <v>0</v>
      </c>
      <c r="D3243" s="72">
        <f>'Balance N'!L3246</f>
        <v>0</v>
      </c>
      <c r="E3243" s="72">
        <f>'Balance N'!M3246</f>
        <v>0</v>
      </c>
      <c r="F3243" s="72">
        <f>'Balance N'!N3246</f>
        <v>0</v>
      </c>
      <c r="G3243" s="72">
        <f>'Balance N'!O3246</f>
        <v>0</v>
      </c>
      <c r="H3243" s="72">
        <f>'Balance N'!P3246</f>
        <v>0</v>
      </c>
      <c r="I3243" s="74">
        <f t="shared" si="50"/>
        <v>0</v>
      </c>
    </row>
    <row r="3244" spans="1:9" ht="15.6">
      <c r="A3244" s="70">
        <f>'Balance N'!I3247</f>
        <v>0</v>
      </c>
      <c r="B3244" s="71">
        <f>'Balance N'!J3247</f>
        <v>0</v>
      </c>
      <c r="C3244" s="72">
        <f>'Balance N'!K3247</f>
        <v>0</v>
      </c>
      <c r="D3244" s="72">
        <f>'Balance N'!L3247</f>
        <v>0</v>
      </c>
      <c r="E3244" s="72">
        <f>'Balance N'!M3247</f>
        <v>0</v>
      </c>
      <c r="F3244" s="72">
        <f>'Balance N'!N3247</f>
        <v>0</v>
      </c>
      <c r="G3244" s="72">
        <f>'Balance N'!O3247</f>
        <v>0</v>
      </c>
      <c r="H3244" s="72">
        <f>'Balance N'!P3247</f>
        <v>0</v>
      </c>
      <c r="I3244" s="74">
        <f t="shared" si="50"/>
        <v>0</v>
      </c>
    </row>
    <row r="3245" spans="1:9" ht="15.6">
      <c r="A3245" s="70">
        <f>'Balance N'!I3248</f>
        <v>0</v>
      </c>
      <c r="B3245" s="71">
        <f>'Balance N'!J3248</f>
        <v>0</v>
      </c>
      <c r="C3245" s="72">
        <f>'Balance N'!K3248</f>
        <v>0</v>
      </c>
      <c r="D3245" s="72">
        <f>'Balance N'!L3248</f>
        <v>0</v>
      </c>
      <c r="E3245" s="72">
        <f>'Balance N'!M3248</f>
        <v>0</v>
      </c>
      <c r="F3245" s="72">
        <f>'Balance N'!N3248</f>
        <v>0</v>
      </c>
      <c r="G3245" s="72">
        <f>'Balance N'!O3248</f>
        <v>0</v>
      </c>
      <c r="H3245" s="72">
        <f>'Balance N'!P3248</f>
        <v>0</v>
      </c>
      <c r="I3245" s="74">
        <f t="shared" si="50"/>
        <v>0</v>
      </c>
    </row>
    <row r="3246" spans="1:9" ht="15.6">
      <c r="A3246" s="70">
        <f>'Balance N'!I3249</f>
        <v>0</v>
      </c>
      <c r="B3246" s="71">
        <f>'Balance N'!J3249</f>
        <v>0</v>
      </c>
      <c r="C3246" s="72">
        <f>'Balance N'!K3249</f>
        <v>0</v>
      </c>
      <c r="D3246" s="72">
        <f>'Balance N'!L3249</f>
        <v>0</v>
      </c>
      <c r="E3246" s="72">
        <f>'Balance N'!M3249</f>
        <v>0</v>
      </c>
      <c r="F3246" s="72">
        <f>'Balance N'!N3249</f>
        <v>0</v>
      </c>
      <c r="G3246" s="72">
        <f>'Balance N'!O3249</f>
        <v>0</v>
      </c>
      <c r="H3246" s="72">
        <f>'Balance N'!P3249</f>
        <v>0</v>
      </c>
      <c r="I3246" s="74">
        <f t="shared" si="50"/>
        <v>0</v>
      </c>
    </row>
    <row r="3247" spans="1:9" ht="15.6">
      <c r="A3247" s="70">
        <f>'Balance N'!I3250</f>
        <v>0</v>
      </c>
      <c r="B3247" s="71">
        <f>'Balance N'!J3250</f>
        <v>0</v>
      </c>
      <c r="C3247" s="72">
        <f>'Balance N'!K3250</f>
        <v>0</v>
      </c>
      <c r="D3247" s="72">
        <f>'Balance N'!L3250</f>
        <v>0</v>
      </c>
      <c r="E3247" s="72">
        <f>'Balance N'!M3250</f>
        <v>0</v>
      </c>
      <c r="F3247" s="72">
        <f>'Balance N'!N3250</f>
        <v>0</v>
      </c>
      <c r="G3247" s="72">
        <f>'Balance N'!O3250</f>
        <v>0</v>
      </c>
      <c r="H3247" s="72">
        <f>'Balance N'!P3250</f>
        <v>0</v>
      </c>
      <c r="I3247" s="74">
        <f t="shared" si="50"/>
        <v>0</v>
      </c>
    </row>
    <row r="3248" spans="1:9" ht="15.6">
      <c r="A3248" s="70">
        <f>'Balance N'!I3251</f>
        <v>0</v>
      </c>
      <c r="B3248" s="71">
        <f>'Balance N'!J3251</f>
        <v>0</v>
      </c>
      <c r="C3248" s="72">
        <f>'Balance N'!K3251</f>
        <v>0</v>
      </c>
      <c r="D3248" s="72">
        <f>'Balance N'!L3251</f>
        <v>0</v>
      </c>
      <c r="E3248" s="72">
        <f>'Balance N'!M3251</f>
        <v>0</v>
      </c>
      <c r="F3248" s="72">
        <f>'Balance N'!N3251</f>
        <v>0</v>
      </c>
      <c r="G3248" s="72">
        <f>'Balance N'!O3251</f>
        <v>0</v>
      </c>
      <c r="H3248" s="72">
        <f>'Balance N'!P3251</f>
        <v>0</v>
      </c>
      <c r="I3248" s="74">
        <f t="shared" si="50"/>
        <v>0</v>
      </c>
    </row>
    <row r="3249" spans="1:9" ht="15.6">
      <c r="A3249" s="70">
        <f>'Balance N'!I3252</f>
        <v>0</v>
      </c>
      <c r="B3249" s="71">
        <f>'Balance N'!J3252</f>
        <v>0</v>
      </c>
      <c r="C3249" s="72">
        <f>'Balance N'!K3252</f>
        <v>0</v>
      </c>
      <c r="D3249" s="72">
        <f>'Balance N'!L3252</f>
        <v>0</v>
      </c>
      <c r="E3249" s="72">
        <f>'Balance N'!M3252</f>
        <v>0</v>
      </c>
      <c r="F3249" s="72">
        <f>'Balance N'!N3252</f>
        <v>0</v>
      </c>
      <c r="G3249" s="72">
        <f>'Balance N'!O3252</f>
        <v>0</v>
      </c>
      <c r="H3249" s="72">
        <f>'Balance N'!P3252</f>
        <v>0</v>
      </c>
      <c r="I3249" s="74">
        <f t="shared" si="50"/>
        <v>0</v>
      </c>
    </row>
    <row r="3250" spans="1:9" ht="15.6">
      <c r="A3250" s="70">
        <f>'Balance N'!I3253</f>
        <v>0</v>
      </c>
      <c r="B3250" s="71">
        <f>'Balance N'!J3253</f>
        <v>0</v>
      </c>
      <c r="C3250" s="72">
        <f>'Balance N'!K3253</f>
        <v>0</v>
      </c>
      <c r="D3250" s="72">
        <f>'Balance N'!L3253</f>
        <v>0</v>
      </c>
      <c r="E3250" s="72">
        <f>'Balance N'!M3253</f>
        <v>0</v>
      </c>
      <c r="F3250" s="72">
        <f>'Balance N'!N3253</f>
        <v>0</v>
      </c>
      <c r="G3250" s="72">
        <f>'Balance N'!O3253</f>
        <v>0</v>
      </c>
      <c r="H3250" s="72">
        <f>'Balance N'!P3253</f>
        <v>0</v>
      </c>
      <c r="I3250" s="74">
        <f t="shared" si="50"/>
        <v>0</v>
      </c>
    </row>
    <row r="3251" spans="1:9" ht="15.6">
      <c r="A3251" s="70">
        <f>'Balance N'!I3254</f>
        <v>0</v>
      </c>
      <c r="B3251" s="71">
        <f>'Balance N'!J3254</f>
        <v>0</v>
      </c>
      <c r="C3251" s="72">
        <f>'Balance N'!K3254</f>
        <v>0</v>
      </c>
      <c r="D3251" s="72">
        <f>'Balance N'!L3254</f>
        <v>0</v>
      </c>
      <c r="E3251" s="72">
        <f>'Balance N'!M3254</f>
        <v>0</v>
      </c>
      <c r="F3251" s="72">
        <f>'Balance N'!N3254</f>
        <v>0</v>
      </c>
      <c r="G3251" s="72">
        <f>'Balance N'!O3254</f>
        <v>0</v>
      </c>
      <c r="H3251" s="72">
        <f>'Balance N'!P3254</f>
        <v>0</v>
      </c>
      <c r="I3251" s="74">
        <f t="shared" si="50"/>
        <v>0</v>
      </c>
    </row>
    <row r="3252" spans="1:9" ht="15.6">
      <c r="A3252" s="70">
        <f>'Balance N'!I3255</f>
        <v>0</v>
      </c>
      <c r="B3252" s="71">
        <f>'Balance N'!J3255</f>
        <v>0</v>
      </c>
      <c r="C3252" s="72">
        <f>'Balance N'!K3255</f>
        <v>0</v>
      </c>
      <c r="D3252" s="72">
        <f>'Balance N'!L3255</f>
        <v>0</v>
      </c>
      <c r="E3252" s="72">
        <f>'Balance N'!M3255</f>
        <v>0</v>
      </c>
      <c r="F3252" s="72">
        <f>'Balance N'!N3255</f>
        <v>0</v>
      </c>
      <c r="G3252" s="72">
        <f>'Balance N'!O3255</f>
        <v>0</v>
      </c>
      <c r="H3252" s="72">
        <f>'Balance N'!P3255</f>
        <v>0</v>
      </c>
      <c r="I3252" s="74">
        <f t="shared" si="50"/>
        <v>0</v>
      </c>
    </row>
    <row r="3253" spans="1:9" ht="15.6">
      <c r="A3253" s="70">
        <f>'Balance N'!I3256</f>
        <v>0</v>
      </c>
      <c r="B3253" s="71">
        <f>'Balance N'!J3256</f>
        <v>0</v>
      </c>
      <c r="C3253" s="72">
        <f>'Balance N'!K3256</f>
        <v>0</v>
      </c>
      <c r="D3253" s="72">
        <f>'Balance N'!L3256</f>
        <v>0</v>
      </c>
      <c r="E3253" s="72">
        <f>'Balance N'!M3256</f>
        <v>0</v>
      </c>
      <c r="F3253" s="72">
        <f>'Balance N'!N3256</f>
        <v>0</v>
      </c>
      <c r="G3253" s="72">
        <f>'Balance N'!O3256</f>
        <v>0</v>
      </c>
      <c r="H3253" s="72">
        <f>'Balance N'!P3256</f>
        <v>0</v>
      </c>
      <c r="I3253" s="74">
        <f t="shared" si="50"/>
        <v>0</v>
      </c>
    </row>
    <row r="3254" spans="1:9" ht="15.6">
      <c r="A3254" s="70">
        <f>'Balance N'!I3257</f>
        <v>0</v>
      </c>
      <c r="B3254" s="71">
        <f>'Balance N'!J3257</f>
        <v>0</v>
      </c>
      <c r="C3254" s="72">
        <f>'Balance N'!K3257</f>
        <v>0</v>
      </c>
      <c r="D3254" s="72">
        <f>'Balance N'!L3257</f>
        <v>0</v>
      </c>
      <c r="E3254" s="72">
        <f>'Balance N'!M3257</f>
        <v>0</v>
      </c>
      <c r="F3254" s="72">
        <f>'Balance N'!N3257</f>
        <v>0</v>
      </c>
      <c r="G3254" s="72">
        <f>'Balance N'!O3257</f>
        <v>0</v>
      </c>
      <c r="H3254" s="72">
        <f>'Balance N'!P3257</f>
        <v>0</v>
      </c>
      <c r="I3254" s="74">
        <f t="shared" si="50"/>
        <v>0</v>
      </c>
    </row>
    <row r="3255" spans="1:9" ht="15.6">
      <c r="A3255" s="70">
        <f>'Balance N'!I3258</f>
        <v>0</v>
      </c>
      <c r="B3255" s="71">
        <f>'Balance N'!J3258</f>
        <v>0</v>
      </c>
      <c r="C3255" s="72">
        <f>'Balance N'!K3258</f>
        <v>0</v>
      </c>
      <c r="D3255" s="72">
        <f>'Balance N'!L3258</f>
        <v>0</v>
      </c>
      <c r="E3255" s="72">
        <f>'Balance N'!M3258</f>
        <v>0</v>
      </c>
      <c r="F3255" s="72">
        <f>'Balance N'!N3258</f>
        <v>0</v>
      </c>
      <c r="G3255" s="72">
        <f>'Balance N'!O3258</f>
        <v>0</v>
      </c>
      <c r="H3255" s="72">
        <f>'Balance N'!P3258</f>
        <v>0</v>
      </c>
      <c r="I3255" s="74">
        <f t="shared" si="50"/>
        <v>0</v>
      </c>
    </row>
    <row r="3256" spans="1:9" ht="15.6">
      <c r="A3256" s="70">
        <f>'Balance N'!I3259</f>
        <v>0</v>
      </c>
      <c r="B3256" s="71">
        <f>'Balance N'!J3259</f>
        <v>0</v>
      </c>
      <c r="C3256" s="72">
        <f>'Balance N'!K3259</f>
        <v>0</v>
      </c>
      <c r="D3256" s="72">
        <f>'Balance N'!L3259</f>
        <v>0</v>
      </c>
      <c r="E3256" s="72">
        <f>'Balance N'!M3259</f>
        <v>0</v>
      </c>
      <c r="F3256" s="72">
        <f>'Balance N'!N3259</f>
        <v>0</v>
      </c>
      <c r="G3256" s="72">
        <f>'Balance N'!O3259</f>
        <v>0</v>
      </c>
      <c r="H3256" s="72">
        <f>'Balance N'!P3259</f>
        <v>0</v>
      </c>
      <c r="I3256" s="74">
        <f t="shared" si="50"/>
        <v>0</v>
      </c>
    </row>
    <row r="3257" spans="1:9" ht="15.6">
      <c r="A3257" s="70">
        <f>'Balance N'!I3260</f>
        <v>0</v>
      </c>
      <c r="B3257" s="71">
        <f>'Balance N'!J3260</f>
        <v>0</v>
      </c>
      <c r="C3257" s="72">
        <f>'Balance N'!K3260</f>
        <v>0</v>
      </c>
      <c r="D3257" s="72">
        <f>'Balance N'!L3260</f>
        <v>0</v>
      </c>
      <c r="E3257" s="72">
        <f>'Balance N'!M3260</f>
        <v>0</v>
      </c>
      <c r="F3257" s="72">
        <f>'Balance N'!N3260</f>
        <v>0</v>
      </c>
      <c r="G3257" s="72">
        <f>'Balance N'!O3260</f>
        <v>0</v>
      </c>
      <c r="H3257" s="72">
        <f>'Balance N'!P3260</f>
        <v>0</v>
      </c>
      <c r="I3257" s="74">
        <f t="shared" si="50"/>
        <v>0</v>
      </c>
    </row>
    <row r="3258" spans="1:9" ht="15.6">
      <c r="A3258" s="70">
        <f>'Balance N'!I3261</f>
        <v>0</v>
      </c>
      <c r="B3258" s="71">
        <f>'Balance N'!J3261</f>
        <v>0</v>
      </c>
      <c r="C3258" s="72">
        <f>'Balance N'!K3261</f>
        <v>0</v>
      </c>
      <c r="D3258" s="72">
        <f>'Balance N'!L3261</f>
        <v>0</v>
      </c>
      <c r="E3258" s="72">
        <f>'Balance N'!M3261</f>
        <v>0</v>
      </c>
      <c r="F3258" s="72">
        <f>'Balance N'!N3261</f>
        <v>0</v>
      </c>
      <c r="G3258" s="72">
        <f>'Balance N'!O3261</f>
        <v>0</v>
      </c>
      <c r="H3258" s="72">
        <f>'Balance N'!P3261</f>
        <v>0</v>
      </c>
      <c r="I3258" s="74">
        <f t="shared" si="50"/>
        <v>0</v>
      </c>
    </row>
    <row r="3259" spans="1:9" ht="15.6">
      <c r="A3259" s="70">
        <f>'Balance N'!I3262</f>
        <v>0</v>
      </c>
      <c r="B3259" s="71">
        <f>'Balance N'!J3262</f>
        <v>0</v>
      </c>
      <c r="C3259" s="72">
        <f>'Balance N'!K3262</f>
        <v>0</v>
      </c>
      <c r="D3259" s="72">
        <f>'Balance N'!L3262</f>
        <v>0</v>
      </c>
      <c r="E3259" s="72">
        <f>'Balance N'!M3262</f>
        <v>0</v>
      </c>
      <c r="F3259" s="72">
        <f>'Balance N'!N3262</f>
        <v>0</v>
      </c>
      <c r="G3259" s="72">
        <f>'Balance N'!O3262</f>
        <v>0</v>
      </c>
      <c r="H3259" s="72">
        <f>'Balance N'!P3262</f>
        <v>0</v>
      </c>
      <c r="I3259" s="74">
        <f t="shared" si="50"/>
        <v>0</v>
      </c>
    </row>
    <row r="3260" spans="1:9" ht="15.6">
      <c r="A3260" s="70">
        <f>'Balance N'!I3263</f>
        <v>0</v>
      </c>
      <c r="B3260" s="71">
        <f>'Balance N'!J3263</f>
        <v>0</v>
      </c>
      <c r="C3260" s="72">
        <f>'Balance N'!K3263</f>
        <v>0</v>
      </c>
      <c r="D3260" s="72">
        <f>'Balance N'!L3263</f>
        <v>0</v>
      </c>
      <c r="E3260" s="72">
        <f>'Balance N'!M3263</f>
        <v>0</v>
      </c>
      <c r="F3260" s="72">
        <f>'Balance N'!N3263</f>
        <v>0</v>
      </c>
      <c r="G3260" s="72">
        <f>'Balance N'!O3263</f>
        <v>0</v>
      </c>
      <c r="H3260" s="72">
        <f>'Balance N'!P3263</f>
        <v>0</v>
      </c>
      <c r="I3260" s="74">
        <f t="shared" si="50"/>
        <v>0</v>
      </c>
    </row>
    <row r="3261" spans="1:9" ht="15.6">
      <c r="A3261" s="70">
        <f>'Balance N'!I3264</f>
        <v>0</v>
      </c>
      <c r="B3261" s="71">
        <f>'Balance N'!J3264</f>
        <v>0</v>
      </c>
      <c r="C3261" s="72">
        <f>'Balance N'!K3264</f>
        <v>0</v>
      </c>
      <c r="D3261" s="72">
        <f>'Balance N'!L3264</f>
        <v>0</v>
      </c>
      <c r="E3261" s="72">
        <f>'Balance N'!M3264</f>
        <v>0</v>
      </c>
      <c r="F3261" s="72">
        <f>'Balance N'!N3264</f>
        <v>0</v>
      </c>
      <c r="G3261" s="72">
        <f>'Balance N'!O3264</f>
        <v>0</v>
      </c>
      <c r="H3261" s="72">
        <f>'Balance N'!P3264</f>
        <v>0</v>
      </c>
      <c r="I3261" s="74">
        <f t="shared" si="50"/>
        <v>0</v>
      </c>
    </row>
    <row r="3262" spans="1:9" ht="15.6">
      <c r="A3262" s="70">
        <f>'Balance N'!I3265</f>
        <v>0</v>
      </c>
      <c r="B3262" s="71">
        <f>'Balance N'!J3265</f>
        <v>0</v>
      </c>
      <c r="C3262" s="72">
        <f>'Balance N'!K3265</f>
        <v>0</v>
      </c>
      <c r="D3262" s="72">
        <f>'Balance N'!L3265</f>
        <v>0</v>
      </c>
      <c r="E3262" s="72">
        <f>'Balance N'!M3265</f>
        <v>0</v>
      </c>
      <c r="F3262" s="72">
        <f>'Balance N'!N3265</f>
        <v>0</v>
      </c>
      <c r="G3262" s="72">
        <f>'Balance N'!O3265</f>
        <v>0</v>
      </c>
      <c r="H3262" s="72">
        <f>'Balance N'!P3265</f>
        <v>0</v>
      </c>
      <c r="I3262" s="74">
        <f t="shared" si="50"/>
        <v>0</v>
      </c>
    </row>
    <row r="3263" spans="1:9" ht="15.6">
      <c r="A3263" s="70">
        <f>'Balance N'!I3266</f>
        <v>0</v>
      </c>
      <c r="B3263" s="71">
        <f>'Balance N'!J3266</f>
        <v>0</v>
      </c>
      <c r="C3263" s="72">
        <f>'Balance N'!K3266</f>
        <v>0</v>
      </c>
      <c r="D3263" s="72">
        <f>'Balance N'!L3266</f>
        <v>0</v>
      </c>
      <c r="E3263" s="72">
        <f>'Balance N'!M3266</f>
        <v>0</v>
      </c>
      <c r="F3263" s="72">
        <f>'Balance N'!N3266</f>
        <v>0</v>
      </c>
      <c r="G3263" s="72">
        <f>'Balance N'!O3266</f>
        <v>0</v>
      </c>
      <c r="H3263" s="72">
        <f>'Balance N'!P3266</f>
        <v>0</v>
      </c>
      <c r="I3263" s="74">
        <f t="shared" si="50"/>
        <v>0</v>
      </c>
    </row>
    <row r="3264" spans="1:9" ht="15.6">
      <c r="A3264" s="70">
        <f>'Balance N'!I3267</f>
        <v>0</v>
      </c>
      <c r="B3264" s="71">
        <f>'Balance N'!J3267</f>
        <v>0</v>
      </c>
      <c r="C3264" s="72">
        <f>'Balance N'!K3267</f>
        <v>0</v>
      </c>
      <c r="D3264" s="72">
        <f>'Balance N'!L3267</f>
        <v>0</v>
      </c>
      <c r="E3264" s="72">
        <f>'Balance N'!M3267</f>
        <v>0</v>
      </c>
      <c r="F3264" s="72">
        <f>'Balance N'!N3267</f>
        <v>0</v>
      </c>
      <c r="G3264" s="72">
        <f>'Balance N'!O3267</f>
        <v>0</v>
      </c>
      <c r="H3264" s="72">
        <f>'Balance N'!P3267</f>
        <v>0</v>
      </c>
      <c r="I3264" s="74">
        <f t="shared" si="50"/>
        <v>0</v>
      </c>
    </row>
    <row r="3265" spans="1:9" ht="15.6">
      <c r="A3265" s="70">
        <f>'Balance N'!I3268</f>
        <v>0</v>
      </c>
      <c r="B3265" s="71">
        <f>'Balance N'!J3268</f>
        <v>0</v>
      </c>
      <c r="C3265" s="72">
        <f>'Balance N'!K3268</f>
        <v>0</v>
      </c>
      <c r="D3265" s="72">
        <f>'Balance N'!L3268</f>
        <v>0</v>
      </c>
      <c r="E3265" s="72">
        <f>'Balance N'!M3268</f>
        <v>0</v>
      </c>
      <c r="F3265" s="72">
        <f>'Balance N'!N3268</f>
        <v>0</v>
      </c>
      <c r="G3265" s="72">
        <f>'Balance N'!O3268</f>
        <v>0</v>
      </c>
      <c r="H3265" s="72">
        <f>'Balance N'!P3268</f>
        <v>0</v>
      </c>
      <c r="I3265" s="74">
        <f t="shared" si="50"/>
        <v>0</v>
      </c>
    </row>
    <row r="3266" spans="1:9" ht="15.6">
      <c r="A3266" s="70">
        <f>'Balance N'!I3269</f>
        <v>0</v>
      </c>
      <c r="B3266" s="71">
        <f>'Balance N'!J3269</f>
        <v>0</v>
      </c>
      <c r="C3266" s="72">
        <f>'Balance N'!K3269</f>
        <v>0</v>
      </c>
      <c r="D3266" s="72">
        <f>'Balance N'!L3269</f>
        <v>0</v>
      </c>
      <c r="E3266" s="72">
        <f>'Balance N'!M3269</f>
        <v>0</v>
      </c>
      <c r="F3266" s="72">
        <f>'Balance N'!N3269</f>
        <v>0</v>
      </c>
      <c r="G3266" s="72">
        <f>'Balance N'!O3269</f>
        <v>0</v>
      </c>
      <c r="H3266" s="72">
        <f>'Balance N'!P3269</f>
        <v>0</v>
      </c>
      <c r="I3266" s="74">
        <f t="shared" si="50"/>
        <v>0</v>
      </c>
    </row>
    <row r="3267" spans="1:9" ht="15.6">
      <c r="A3267" s="70">
        <f>'Balance N'!I3270</f>
        <v>0</v>
      </c>
      <c r="B3267" s="71">
        <f>'Balance N'!J3270</f>
        <v>0</v>
      </c>
      <c r="C3267" s="72">
        <f>'Balance N'!K3270</f>
        <v>0</v>
      </c>
      <c r="D3267" s="72">
        <f>'Balance N'!L3270</f>
        <v>0</v>
      </c>
      <c r="E3267" s="72">
        <f>'Balance N'!M3270</f>
        <v>0</v>
      </c>
      <c r="F3267" s="72">
        <f>'Balance N'!N3270</f>
        <v>0</v>
      </c>
      <c r="G3267" s="72">
        <f>'Balance N'!O3270</f>
        <v>0</v>
      </c>
      <c r="H3267" s="72">
        <f>'Balance N'!P3270</f>
        <v>0</v>
      </c>
      <c r="I3267" s="74">
        <f t="shared" ref="I3267:I3330" si="51">(C3267-D3267)+(E3267-F3267)-(G3267-H3267)</f>
        <v>0</v>
      </c>
    </row>
    <row r="3268" spans="1:9" ht="15.6">
      <c r="A3268" s="70">
        <f>'Balance N'!I3271</f>
        <v>0</v>
      </c>
      <c r="B3268" s="71">
        <f>'Balance N'!J3271</f>
        <v>0</v>
      </c>
      <c r="C3268" s="72">
        <f>'Balance N'!K3271</f>
        <v>0</v>
      </c>
      <c r="D3268" s="72">
        <f>'Balance N'!L3271</f>
        <v>0</v>
      </c>
      <c r="E3268" s="72">
        <f>'Balance N'!M3271</f>
        <v>0</v>
      </c>
      <c r="F3268" s="72">
        <f>'Balance N'!N3271</f>
        <v>0</v>
      </c>
      <c r="G3268" s="72">
        <f>'Balance N'!O3271</f>
        <v>0</v>
      </c>
      <c r="H3268" s="72">
        <f>'Balance N'!P3271</f>
        <v>0</v>
      </c>
      <c r="I3268" s="74">
        <f t="shared" si="51"/>
        <v>0</v>
      </c>
    </row>
    <row r="3269" spans="1:9" ht="15.6">
      <c r="A3269" s="70">
        <f>'Balance N'!I3272</f>
        <v>0</v>
      </c>
      <c r="B3269" s="71">
        <f>'Balance N'!J3272</f>
        <v>0</v>
      </c>
      <c r="C3269" s="72">
        <f>'Balance N'!K3272</f>
        <v>0</v>
      </c>
      <c r="D3269" s="72">
        <f>'Balance N'!L3272</f>
        <v>0</v>
      </c>
      <c r="E3269" s="72">
        <f>'Balance N'!M3272</f>
        <v>0</v>
      </c>
      <c r="F3269" s="72">
        <f>'Balance N'!N3272</f>
        <v>0</v>
      </c>
      <c r="G3269" s="72">
        <f>'Balance N'!O3272</f>
        <v>0</v>
      </c>
      <c r="H3269" s="72">
        <f>'Balance N'!P3272</f>
        <v>0</v>
      </c>
      <c r="I3269" s="74">
        <f t="shared" si="51"/>
        <v>0</v>
      </c>
    </row>
    <row r="3270" spans="1:9" ht="15.6">
      <c r="A3270" s="70">
        <f>'Balance N'!I3273</f>
        <v>0</v>
      </c>
      <c r="B3270" s="71">
        <f>'Balance N'!J3273</f>
        <v>0</v>
      </c>
      <c r="C3270" s="72">
        <f>'Balance N'!K3273</f>
        <v>0</v>
      </c>
      <c r="D3270" s="72">
        <f>'Balance N'!L3273</f>
        <v>0</v>
      </c>
      <c r="E3270" s="72">
        <f>'Balance N'!M3273</f>
        <v>0</v>
      </c>
      <c r="F3270" s="72">
        <f>'Balance N'!N3273</f>
        <v>0</v>
      </c>
      <c r="G3270" s="72">
        <f>'Balance N'!O3273</f>
        <v>0</v>
      </c>
      <c r="H3270" s="72">
        <f>'Balance N'!P3273</f>
        <v>0</v>
      </c>
      <c r="I3270" s="74">
        <f t="shared" si="51"/>
        <v>0</v>
      </c>
    </row>
    <row r="3271" spans="1:9" ht="15.6">
      <c r="A3271" s="70">
        <f>'Balance N'!I3274</f>
        <v>0</v>
      </c>
      <c r="B3271" s="71">
        <f>'Balance N'!J3274</f>
        <v>0</v>
      </c>
      <c r="C3271" s="72">
        <f>'Balance N'!K3274</f>
        <v>0</v>
      </c>
      <c r="D3271" s="72">
        <f>'Balance N'!L3274</f>
        <v>0</v>
      </c>
      <c r="E3271" s="72">
        <f>'Balance N'!M3274</f>
        <v>0</v>
      </c>
      <c r="F3271" s="72">
        <f>'Balance N'!N3274</f>
        <v>0</v>
      </c>
      <c r="G3271" s="72">
        <f>'Balance N'!O3274</f>
        <v>0</v>
      </c>
      <c r="H3271" s="72">
        <f>'Balance N'!P3274</f>
        <v>0</v>
      </c>
      <c r="I3271" s="74">
        <f t="shared" si="51"/>
        <v>0</v>
      </c>
    </row>
    <row r="3272" spans="1:9" ht="15.6">
      <c r="A3272" s="70">
        <f>'Balance N'!I3275</f>
        <v>0</v>
      </c>
      <c r="B3272" s="71">
        <f>'Balance N'!J3275</f>
        <v>0</v>
      </c>
      <c r="C3272" s="72">
        <f>'Balance N'!K3275</f>
        <v>0</v>
      </c>
      <c r="D3272" s="72">
        <f>'Balance N'!L3275</f>
        <v>0</v>
      </c>
      <c r="E3272" s="72">
        <f>'Balance N'!M3275</f>
        <v>0</v>
      </c>
      <c r="F3272" s="72">
        <f>'Balance N'!N3275</f>
        <v>0</v>
      </c>
      <c r="G3272" s="72">
        <f>'Balance N'!O3275</f>
        <v>0</v>
      </c>
      <c r="H3272" s="72">
        <f>'Balance N'!P3275</f>
        <v>0</v>
      </c>
      <c r="I3272" s="74">
        <f t="shared" si="51"/>
        <v>0</v>
      </c>
    </row>
    <row r="3273" spans="1:9" ht="15.6">
      <c r="A3273" s="70">
        <f>'Balance N'!I3276</f>
        <v>0</v>
      </c>
      <c r="B3273" s="71">
        <f>'Balance N'!J3276</f>
        <v>0</v>
      </c>
      <c r="C3273" s="72">
        <f>'Balance N'!K3276</f>
        <v>0</v>
      </c>
      <c r="D3273" s="72">
        <f>'Balance N'!L3276</f>
        <v>0</v>
      </c>
      <c r="E3273" s="72">
        <f>'Balance N'!M3276</f>
        <v>0</v>
      </c>
      <c r="F3273" s="72">
        <f>'Balance N'!N3276</f>
        <v>0</v>
      </c>
      <c r="G3273" s="72">
        <f>'Balance N'!O3276</f>
        <v>0</v>
      </c>
      <c r="H3273" s="72">
        <f>'Balance N'!P3276</f>
        <v>0</v>
      </c>
      <c r="I3273" s="74">
        <f t="shared" si="51"/>
        <v>0</v>
      </c>
    </row>
    <row r="3274" spans="1:9" ht="15.6">
      <c r="A3274" s="70">
        <f>'Balance N'!I3277</f>
        <v>0</v>
      </c>
      <c r="B3274" s="71">
        <f>'Balance N'!J3277</f>
        <v>0</v>
      </c>
      <c r="C3274" s="72">
        <f>'Balance N'!K3277</f>
        <v>0</v>
      </c>
      <c r="D3274" s="72">
        <f>'Balance N'!L3277</f>
        <v>0</v>
      </c>
      <c r="E3274" s="72">
        <f>'Balance N'!M3277</f>
        <v>0</v>
      </c>
      <c r="F3274" s="72">
        <f>'Balance N'!N3277</f>
        <v>0</v>
      </c>
      <c r="G3274" s="72">
        <f>'Balance N'!O3277</f>
        <v>0</v>
      </c>
      <c r="H3274" s="72">
        <f>'Balance N'!P3277</f>
        <v>0</v>
      </c>
      <c r="I3274" s="74">
        <f t="shared" si="51"/>
        <v>0</v>
      </c>
    </row>
    <row r="3275" spans="1:9" ht="15.6">
      <c r="A3275" s="70">
        <f>'Balance N'!I3278</f>
        <v>0</v>
      </c>
      <c r="B3275" s="71">
        <f>'Balance N'!J3278</f>
        <v>0</v>
      </c>
      <c r="C3275" s="72">
        <f>'Balance N'!K3278</f>
        <v>0</v>
      </c>
      <c r="D3275" s="72">
        <f>'Balance N'!L3278</f>
        <v>0</v>
      </c>
      <c r="E3275" s="72">
        <f>'Balance N'!M3278</f>
        <v>0</v>
      </c>
      <c r="F3275" s="72">
        <f>'Balance N'!N3278</f>
        <v>0</v>
      </c>
      <c r="G3275" s="72">
        <f>'Balance N'!O3278</f>
        <v>0</v>
      </c>
      <c r="H3275" s="72">
        <f>'Balance N'!P3278</f>
        <v>0</v>
      </c>
      <c r="I3275" s="74">
        <f t="shared" si="51"/>
        <v>0</v>
      </c>
    </row>
    <row r="3276" spans="1:9" ht="15.6">
      <c r="A3276" s="70">
        <f>'Balance N'!I3279</f>
        <v>0</v>
      </c>
      <c r="B3276" s="71">
        <f>'Balance N'!J3279</f>
        <v>0</v>
      </c>
      <c r="C3276" s="72">
        <f>'Balance N'!K3279</f>
        <v>0</v>
      </c>
      <c r="D3276" s="72">
        <f>'Balance N'!L3279</f>
        <v>0</v>
      </c>
      <c r="E3276" s="72">
        <f>'Balance N'!M3279</f>
        <v>0</v>
      </c>
      <c r="F3276" s="72">
        <f>'Balance N'!N3279</f>
        <v>0</v>
      </c>
      <c r="G3276" s="72">
        <f>'Balance N'!O3279</f>
        <v>0</v>
      </c>
      <c r="H3276" s="72">
        <f>'Balance N'!P3279</f>
        <v>0</v>
      </c>
      <c r="I3276" s="74">
        <f t="shared" si="51"/>
        <v>0</v>
      </c>
    </row>
    <row r="3277" spans="1:9" ht="15.6">
      <c r="A3277" s="70">
        <f>'Balance N'!I3280</f>
        <v>0</v>
      </c>
      <c r="B3277" s="71">
        <f>'Balance N'!J3280</f>
        <v>0</v>
      </c>
      <c r="C3277" s="72">
        <f>'Balance N'!K3280</f>
        <v>0</v>
      </c>
      <c r="D3277" s="72">
        <f>'Balance N'!L3280</f>
        <v>0</v>
      </c>
      <c r="E3277" s="72">
        <f>'Balance N'!M3280</f>
        <v>0</v>
      </c>
      <c r="F3277" s="72">
        <f>'Balance N'!N3280</f>
        <v>0</v>
      </c>
      <c r="G3277" s="72">
        <f>'Balance N'!O3280</f>
        <v>0</v>
      </c>
      <c r="H3277" s="72">
        <f>'Balance N'!P3280</f>
        <v>0</v>
      </c>
      <c r="I3277" s="74">
        <f t="shared" si="51"/>
        <v>0</v>
      </c>
    </row>
    <row r="3278" spans="1:9" ht="15.6">
      <c r="A3278" s="70">
        <f>'Balance N'!I3281</f>
        <v>0</v>
      </c>
      <c r="B3278" s="71">
        <f>'Balance N'!J3281</f>
        <v>0</v>
      </c>
      <c r="C3278" s="72">
        <f>'Balance N'!K3281</f>
        <v>0</v>
      </c>
      <c r="D3278" s="72">
        <f>'Balance N'!L3281</f>
        <v>0</v>
      </c>
      <c r="E3278" s="72">
        <f>'Balance N'!M3281</f>
        <v>0</v>
      </c>
      <c r="F3278" s="72">
        <f>'Balance N'!N3281</f>
        <v>0</v>
      </c>
      <c r="G3278" s="72">
        <f>'Balance N'!O3281</f>
        <v>0</v>
      </c>
      <c r="H3278" s="72">
        <f>'Balance N'!P3281</f>
        <v>0</v>
      </c>
      <c r="I3278" s="74">
        <f t="shared" si="51"/>
        <v>0</v>
      </c>
    </row>
    <row r="3279" spans="1:9" ht="15.6">
      <c r="A3279" s="70">
        <f>'Balance N'!I3282</f>
        <v>0</v>
      </c>
      <c r="B3279" s="71">
        <f>'Balance N'!J3282</f>
        <v>0</v>
      </c>
      <c r="C3279" s="72">
        <f>'Balance N'!K3282</f>
        <v>0</v>
      </c>
      <c r="D3279" s="72">
        <f>'Balance N'!L3282</f>
        <v>0</v>
      </c>
      <c r="E3279" s="72">
        <f>'Balance N'!M3282</f>
        <v>0</v>
      </c>
      <c r="F3279" s="72">
        <f>'Balance N'!N3282</f>
        <v>0</v>
      </c>
      <c r="G3279" s="72">
        <f>'Balance N'!O3282</f>
        <v>0</v>
      </c>
      <c r="H3279" s="72">
        <f>'Balance N'!P3282</f>
        <v>0</v>
      </c>
      <c r="I3279" s="74">
        <f t="shared" si="51"/>
        <v>0</v>
      </c>
    </row>
    <row r="3280" spans="1:9" ht="15.6">
      <c r="A3280" s="70">
        <f>'Balance N'!I3283</f>
        <v>0</v>
      </c>
      <c r="B3280" s="71">
        <f>'Balance N'!J3283</f>
        <v>0</v>
      </c>
      <c r="C3280" s="72">
        <f>'Balance N'!K3283</f>
        <v>0</v>
      </c>
      <c r="D3280" s="72">
        <f>'Balance N'!L3283</f>
        <v>0</v>
      </c>
      <c r="E3280" s="72">
        <f>'Balance N'!M3283</f>
        <v>0</v>
      </c>
      <c r="F3280" s="72">
        <f>'Balance N'!N3283</f>
        <v>0</v>
      </c>
      <c r="G3280" s="72">
        <f>'Balance N'!O3283</f>
        <v>0</v>
      </c>
      <c r="H3280" s="72">
        <f>'Balance N'!P3283</f>
        <v>0</v>
      </c>
      <c r="I3280" s="74">
        <f t="shared" si="51"/>
        <v>0</v>
      </c>
    </row>
    <row r="3281" spans="1:9" ht="15.6">
      <c r="A3281" s="70">
        <f>'Balance N'!I3284</f>
        <v>0</v>
      </c>
      <c r="B3281" s="71">
        <f>'Balance N'!J3284</f>
        <v>0</v>
      </c>
      <c r="C3281" s="72">
        <f>'Balance N'!K3284</f>
        <v>0</v>
      </c>
      <c r="D3281" s="72">
        <f>'Balance N'!L3284</f>
        <v>0</v>
      </c>
      <c r="E3281" s="72">
        <f>'Balance N'!M3284</f>
        <v>0</v>
      </c>
      <c r="F3281" s="72">
        <f>'Balance N'!N3284</f>
        <v>0</v>
      </c>
      <c r="G3281" s="72">
        <f>'Balance N'!O3284</f>
        <v>0</v>
      </c>
      <c r="H3281" s="72">
        <f>'Balance N'!P3284</f>
        <v>0</v>
      </c>
      <c r="I3281" s="74">
        <f t="shared" si="51"/>
        <v>0</v>
      </c>
    </row>
    <row r="3282" spans="1:9" ht="15.6">
      <c r="A3282" s="70">
        <f>'Balance N'!I3285</f>
        <v>0</v>
      </c>
      <c r="B3282" s="71">
        <f>'Balance N'!J3285</f>
        <v>0</v>
      </c>
      <c r="C3282" s="72">
        <f>'Balance N'!K3285</f>
        <v>0</v>
      </c>
      <c r="D3282" s="72">
        <f>'Balance N'!L3285</f>
        <v>0</v>
      </c>
      <c r="E3282" s="72">
        <f>'Balance N'!M3285</f>
        <v>0</v>
      </c>
      <c r="F3282" s="72">
        <f>'Balance N'!N3285</f>
        <v>0</v>
      </c>
      <c r="G3282" s="72">
        <f>'Balance N'!O3285</f>
        <v>0</v>
      </c>
      <c r="H3282" s="72">
        <f>'Balance N'!P3285</f>
        <v>0</v>
      </c>
      <c r="I3282" s="74">
        <f t="shared" si="51"/>
        <v>0</v>
      </c>
    </row>
    <row r="3283" spans="1:9" ht="15.6">
      <c r="A3283" s="70">
        <f>'Balance N'!I3286</f>
        <v>0</v>
      </c>
      <c r="B3283" s="71">
        <f>'Balance N'!J3286</f>
        <v>0</v>
      </c>
      <c r="C3283" s="72">
        <f>'Balance N'!K3286</f>
        <v>0</v>
      </c>
      <c r="D3283" s="72">
        <f>'Balance N'!L3286</f>
        <v>0</v>
      </c>
      <c r="E3283" s="72">
        <f>'Balance N'!M3286</f>
        <v>0</v>
      </c>
      <c r="F3283" s="72">
        <f>'Balance N'!N3286</f>
        <v>0</v>
      </c>
      <c r="G3283" s="72">
        <f>'Balance N'!O3286</f>
        <v>0</v>
      </c>
      <c r="H3283" s="72">
        <f>'Balance N'!P3286</f>
        <v>0</v>
      </c>
      <c r="I3283" s="74">
        <f t="shared" si="51"/>
        <v>0</v>
      </c>
    </row>
    <row r="3284" spans="1:9" ht="15.6">
      <c r="A3284" s="70">
        <f>'Balance N'!I3287</f>
        <v>0</v>
      </c>
      <c r="B3284" s="71">
        <f>'Balance N'!J3287</f>
        <v>0</v>
      </c>
      <c r="C3284" s="72">
        <f>'Balance N'!K3287</f>
        <v>0</v>
      </c>
      <c r="D3284" s="72">
        <f>'Balance N'!L3287</f>
        <v>0</v>
      </c>
      <c r="E3284" s="72">
        <f>'Balance N'!M3287</f>
        <v>0</v>
      </c>
      <c r="F3284" s="72">
        <f>'Balance N'!N3287</f>
        <v>0</v>
      </c>
      <c r="G3284" s="72">
        <f>'Balance N'!O3287</f>
        <v>0</v>
      </c>
      <c r="H3284" s="72">
        <f>'Balance N'!P3287</f>
        <v>0</v>
      </c>
      <c r="I3284" s="74">
        <f t="shared" si="51"/>
        <v>0</v>
      </c>
    </row>
    <row r="3285" spans="1:9" ht="15.6">
      <c r="A3285" s="70">
        <f>'Balance N'!I3288</f>
        <v>0</v>
      </c>
      <c r="B3285" s="71">
        <f>'Balance N'!J3288</f>
        <v>0</v>
      </c>
      <c r="C3285" s="72">
        <f>'Balance N'!K3288</f>
        <v>0</v>
      </c>
      <c r="D3285" s="72">
        <f>'Balance N'!L3288</f>
        <v>0</v>
      </c>
      <c r="E3285" s="72">
        <f>'Balance N'!M3288</f>
        <v>0</v>
      </c>
      <c r="F3285" s="72">
        <f>'Balance N'!N3288</f>
        <v>0</v>
      </c>
      <c r="G3285" s="72">
        <f>'Balance N'!O3288</f>
        <v>0</v>
      </c>
      <c r="H3285" s="72">
        <f>'Balance N'!P3288</f>
        <v>0</v>
      </c>
      <c r="I3285" s="74">
        <f t="shared" si="51"/>
        <v>0</v>
      </c>
    </row>
    <row r="3286" spans="1:9" ht="15.6">
      <c r="A3286" s="70">
        <f>'Balance N'!I3289</f>
        <v>0</v>
      </c>
      <c r="B3286" s="71">
        <f>'Balance N'!J3289</f>
        <v>0</v>
      </c>
      <c r="C3286" s="72">
        <f>'Balance N'!K3289</f>
        <v>0</v>
      </c>
      <c r="D3286" s="72">
        <f>'Balance N'!L3289</f>
        <v>0</v>
      </c>
      <c r="E3286" s="72">
        <f>'Balance N'!M3289</f>
        <v>0</v>
      </c>
      <c r="F3286" s="72">
        <f>'Balance N'!N3289</f>
        <v>0</v>
      </c>
      <c r="G3286" s="72">
        <f>'Balance N'!O3289</f>
        <v>0</v>
      </c>
      <c r="H3286" s="72">
        <f>'Balance N'!P3289</f>
        <v>0</v>
      </c>
      <c r="I3286" s="74">
        <f t="shared" si="51"/>
        <v>0</v>
      </c>
    </row>
    <row r="3287" spans="1:9" ht="15.6">
      <c r="A3287" s="70">
        <f>'Balance N'!I3290</f>
        <v>0</v>
      </c>
      <c r="B3287" s="71">
        <f>'Balance N'!J3290</f>
        <v>0</v>
      </c>
      <c r="C3287" s="72">
        <f>'Balance N'!K3290</f>
        <v>0</v>
      </c>
      <c r="D3287" s="72">
        <f>'Balance N'!L3290</f>
        <v>0</v>
      </c>
      <c r="E3287" s="72">
        <f>'Balance N'!M3290</f>
        <v>0</v>
      </c>
      <c r="F3287" s="72">
        <f>'Balance N'!N3290</f>
        <v>0</v>
      </c>
      <c r="G3287" s="72">
        <f>'Balance N'!O3290</f>
        <v>0</v>
      </c>
      <c r="H3287" s="72">
        <f>'Balance N'!P3290</f>
        <v>0</v>
      </c>
      <c r="I3287" s="74">
        <f t="shared" si="51"/>
        <v>0</v>
      </c>
    </row>
    <row r="3288" spans="1:9" ht="15.6">
      <c r="A3288" s="70">
        <f>'Balance N'!I3291</f>
        <v>0</v>
      </c>
      <c r="B3288" s="71">
        <f>'Balance N'!J3291</f>
        <v>0</v>
      </c>
      <c r="C3288" s="72">
        <f>'Balance N'!K3291</f>
        <v>0</v>
      </c>
      <c r="D3288" s="72">
        <f>'Balance N'!L3291</f>
        <v>0</v>
      </c>
      <c r="E3288" s="72">
        <f>'Balance N'!M3291</f>
        <v>0</v>
      </c>
      <c r="F3288" s="72">
        <f>'Balance N'!N3291</f>
        <v>0</v>
      </c>
      <c r="G3288" s="72">
        <f>'Balance N'!O3291</f>
        <v>0</v>
      </c>
      <c r="H3288" s="72">
        <f>'Balance N'!P3291</f>
        <v>0</v>
      </c>
      <c r="I3288" s="74">
        <f t="shared" si="51"/>
        <v>0</v>
      </c>
    </row>
    <row r="3289" spans="1:9" ht="15.6">
      <c r="A3289" s="70">
        <f>'Balance N'!I3292</f>
        <v>0</v>
      </c>
      <c r="B3289" s="71">
        <f>'Balance N'!J3292</f>
        <v>0</v>
      </c>
      <c r="C3289" s="72">
        <f>'Balance N'!K3292</f>
        <v>0</v>
      </c>
      <c r="D3289" s="72">
        <f>'Balance N'!L3292</f>
        <v>0</v>
      </c>
      <c r="E3289" s="72">
        <f>'Balance N'!M3292</f>
        <v>0</v>
      </c>
      <c r="F3289" s="72">
        <f>'Balance N'!N3292</f>
        <v>0</v>
      </c>
      <c r="G3289" s="72">
        <f>'Balance N'!O3292</f>
        <v>0</v>
      </c>
      <c r="H3289" s="72">
        <f>'Balance N'!P3292</f>
        <v>0</v>
      </c>
      <c r="I3289" s="74">
        <f t="shared" si="51"/>
        <v>0</v>
      </c>
    </row>
    <row r="3290" spans="1:9" ht="15.6">
      <c r="A3290" s="70">
        <f>'Balance N'!I3293</f>
        <v>0</v>
      </c>
      <c r="B3290" s="71">
        <f>'Balance N'!J3293</f>
        <v>0</v>
      </c>
      <c r="C3290" s="72">
        <f>'Balance N'!K3293</f>
        <v>0</v>
      </c>
      <c r="D3290" s="72">
        <f>'Balance N'!L3293</f>
        <v>0</v>
      </c>
      <c r="E3290" s="72">
        <f>'Balance N'!M3293</f>
        <v>0</v>
      </c>
      <c r="F3290" s="72">
        <f>'Balance N'!N3293</f>
        <v>0</v>
      </c>
      <c r="G3290" s="72">
        <f>'Balance N'!O3293</f>
        <v>0</v>
      </c>
      <c r="H3290" s="72">
        <f>'Balance N'!P3293</f>
        <v>0</v>
      </c>
      <c r="I3290" s="74">
        <f t="shared" si="51"/>
        <v>0</v>
      </c>
    </row>
    <row r="3291" spans="1:9" ht="15.6">
      <c r="A3291" s="70">
        <f>'Balance N'!I3294</f>
        <v>0</v>
      </c>
      <c r="B3291" s="71">
        <f>'Balance N'!J3294</f>
        <v>0</v>
      </c>
      <c r="C3291" s="72">
        <f>'Balance N'!K3294</f>
        <v>0</v>
      </c>
      <c r="D3291" s="72">
        <f>'Balance N'!L3294</f>
        <v>0</v>
      </c>
      <c r="E3291" s="72">
        <f>'Balance N'!M3294</f>
        <v>0</v>
      </c>
      <c r="F3291" s="72">
        <f>'Balance N'!N3294</f>
        <v>0</v>
      </c>
      <c r="G3291" s="72">
        <f>'Balance N'!O3294</f>
        <v>0</v>
      </c>
      <c r="H3291" s="72">
        <f>'Balance N'!P3294</f>
        <v>0</v>
      </c>
      <c r="I3291" s="74">
        <f t="shared" si="51"/>
        <v>0</v>
      </c>
    </row>
    <row r="3292" spans="1:9" ht="15.6">
      <c r="A3292" s="70">
        <f>'Balance N'!I3295</f>
        <v>0</v>
      </c>
      <c r="B3292" s="71">
        <f>'Balance N'!J3295</f>
        <v>0</v>
      </c>
      <c r="C3292" s="72">
        <f>'Balance N'!K3295</f>
        <v>0</v>
      </c>
      <c r="D3292" s="72">
        <f>'Balance N'!L3295</f>
        <v>0</v>
      </c>
      <c r="E3292" s="72">
        <f>'Balance N'!M3295</f>
        <v>0</v>
      </c>
      <c r="F3292" s="72">
        <f>'Balance N'!N3295</f>
        <v>0</v>
      </c>
      <c r="G3292" s="72">
        <f>'Balance N'!O3295</f>
        <v>0</v>
      </c>
      <c r="H3292" s="72">
        <f>'Balance N'!P3295</f>
        <v>0</v>
      </c>
      <c r="I3292" s="74">
        <f t="shared" si="51"/>
        <v>0</v>
      </c>
    </row>
    <row r="3293" spans="1:9" ht="15.6">
      <c r="A3293" s="70">
        <f>'Balance N'!I3296</f>
        <v>0</v>
      </c>
      <c r="B3293" s="71">
        <f>'Balance N'!J3296</f>
        <v>0</v>
      </c>
      <c r="C3293" s="72">
        <f>'Balance N'!K3296</f>
        <v>0</v>
      </c>
      <c r="D3293" s="72">
        <f>'Balance N'!L3296</f>
        <v>0</v>
      </c>
      <c r="E3293" s="72">
        <f>'Balance N'!M3296</f>
        <v>0</v>
      </c>
      <c r="F3293" s="72">
        <f>'Balance N'!N3296</f>
        <v>0</v>
      </c>
      <c r="G3293" s="72">
        <f>'Balance N'!O3296</f>
        <v>0</v>
      </c>
      <c r="H3293" s="72">
        <f>'Balance N'!P3296</f>
        <v>0</v>
      </c>
      <c r="I3293" s="74">
        <f t="shared" si="51"/>
        <v>0</v>
      </c>
    </row>
    <row r="3294" spans="1:9" ht="15.6">
      <c r="A3294" s="70">
        <f>'Balance N'!I3297</f>
        <v>0</v>
      </c>
      <c r="B3294" s="71">
        <f>'Balance N'!J3297</f>
        <v>0</v>
      </c>
      <c r="C3294" s="72">
        <f>'Balance N'!K3297</f>
        <v>0</v>
      </c>
      <c r="D3294" s="72">
        <f>'Balance N'!L3297</f>
        <v>0</v>
      </c>
      <c r="E3294" s="72">
        <f>'Balance N'!M3297</f>
        <v>0</v>
      </c>
      <c r="F3294" s="72">
        <f>'Balance N'!N3297</f>
        <v>0</v>
      </c>
      <c r="G3294" s="72">
        <f>'Balance N'!O3297</f>
        <v>0</v>
      </c>
      <c r="H3294" s="72">
        <f>'Balance N'!P3297</f>
        <v>0</v>
      </c>
      <c r="I3294" s="74">
        <f t="shared" si="51"/>
        <v>0</v>
      </c>
    </row>
    <row r="3295" spans="1:9" ht="15.6">
      <c r="A3295" s="70">
        <f>'Balance N'!I3298</f>
        <v>0</v>
      </c>
      <c r="B3295" s="71">
        <f>'Balance N'!J3298</f>
        <v>0</v>
      </c>
      <c r="C3295" s="72">
        <f>'Balance N'!K3298</f>
        <v>0</v>
      </c>
      <c r="D3295" s="72">
        <f>'Balance N'!L3298</f>
        <v>0</v>
      </c>
      <c r="E3295" s="72">
        <f>'Balance N'!M3298</f>
        <v>0</v>
      </c>
      <c r="F3295" s="72">
        <f>'Balance N'!N3298</f>
        <v>0</v>
      </c>
      <c r="G3295" s="72">
        <f>'Balance N'!O3298</f>
        <v>0</v>
      </c>
      <c r="H3295" s="72">
        <f>'Balance N'!P3298</f>
        <v>0</v>
      </c>
      <c r="I3295" s="74">
        <f t="shared" si="51"/>
        <v>0</v>
      </c>
    </row>
    <row r="3296" spans="1:9" ht="15.6">
      <c r="A3296" s="70">
        <f>'Balance N'!I3299</f>
        <v>0</v>
      </c>
      <c r="B3296" s="71">
        <f>'Balance N'!J3299</f>
        <v>0</v>
      </c>
      <c r="C3296" s="72">
        <f>'Balance N'!K3299</f>
        <v>0</v>
      </c>
      <c r="D3296" s="72">
        <f>'Balance N'!L3299</f>
        <v>0</v>
      </c>
      <c r="E3296" s="72">
        <f>'Balance N'!M3299</f>
        <v>0</v>
      </c>
      <c r="F3296" s="72">
        <f>'Balance N'!N3299</f>
        <v>0</v>
      </c>
      <c r="G3296" s="72">
        <f>'Balance N'!O3299</f>
        <v>0</v>
      </c>
      <c r="H3296" s="72">
        <f>'Balance N'!P3299</f>
        <v>0</v>
      </c>
      <c r="I3296" s="74">
        <f t="shared" si="51"/>
        <v>0</v>
      </c>
    </row>
    <row r="3297" spans="1:9" ht="15.6">
      <c r="A3297" s="70">
        <f>'Balance N'!I3300</f>
        <v>0</v>
      </c>
      <c r="B3297" s="71">
        <f>'Balance N'!J3300</f>
        <v>0</v>
      </c>
      <c r="C3297" s="72">
        <f>'Balance N'!K3300</f>
        <v>0</v>
      </c>
      <c r="D3297" s="72">
        <f>'Balance N'!L3300</f>
        <v>0</v>
      </c>
      <c r="E3297" s="72">
        <f>'Balance N'!M3300</f>
        <v>0</v>
      </c>
      <c r="F3297" s="72">
        <f>'Balance N'!N3300</f>
        <v>0</v>
      </c>
      <c r="G3297" s="72">
        <f>'Balance N'!O3300</f>
        <v>0</v>
      </c>
      <c r="H3297" s="72">
        <f>'Balance N'!P3300</f>
        <v>0</v>
      </c>
      <c r="I3297" s="74">
        <f t="shared" si="51"/>
        <v>0</v>
      </c>
    </row>
    <row r="3298" spans="1:9" ht="15.6">
      <c r="A3298" s="70">
        <f>'Balance N'!I3301</f>
        <v>0</v>
      </c>
      <c r="B3298" s="71">
        <f>'Balance N'!J3301</f>
        <v>0</v>
      </c>
      <c r="C3298" s="72">
        <f>'Balance N'!K3301</f>
        <v>0</v>
      </c>
      <c r="D3298" s="72">
        <f>'Balance N'!L3301</f>
        <v>0</v>
      </c>
      <c r="E3298" s="72">
        <f>'Balance N'!M3301</f>
        <v>0</v>
      </c>
      <c r="F3298" s="72">
        <f>'Balance N'!N3301</f>
        <v>0</v>
      </c>
      <c r="G3298" s="72">
        <f>'Balance N'!O3301</f>
        <v>0</v>
      </c>
      <c r="H3298" s="72">
        <f>'Balance N'!P3301</f>
        <v>0</v>
      </c>
      <c r="I3298" s="74">
        <f t="shared" si="51"/>
        <v>0</v>
      </c>
    </row>
    <row r="3299" spans="1:9" ht="15.6">
      <c r="A3299" s="70">
        <f>'Balance N'!I3302</f>
        <v>0</v>
      </c>
      <c r="B3299" s="71">
        <f>'Balance N'!J3302</f>
        <v>0</v>
      </c>
      <c r="C3299" s="72">
        <f>'Balance N'!K3302</f>
        <v>0</v>
      </c>
      <c r="D3299" s="72">
        <f>'Balance N'!L3302</f>
        <v>0</v>
      </c>
      <c r="E3299" s="72">
        <f>'Balance N'!M3302</f>
        <v>0</v>
      </c>
      <c r="F3299" s="72">
        <f>'Balance N'!N3302</f>
        <v>0</v>
      </c>
      <c r="G3299" s="72">
        <f>'Balance N'!O3302</f>
        <v>0</v>
      </c>
      <c r="H3299" s="72">
        <f>'Balance N'!P3302</f>
        <v>0</v>
      </c>
      <c r="I3299" s="74">
        <f t="shared" si="51"/>
        <v>0</v>
      </c>
    </row>
    <row r="3300" spans="1:9" ht="15.6">
      <c r="A3300" s="70">
        <f>'Balance N'!I3303</f>
        <v>0</v>
      </c>
      <c r="B3300" s="71">
        <f>'Balance N'!J3303</f>
        <v>0</v>
      </c>
      <c r="C3300" s="72">
        <f>'Balance N'!K3303</f>
        <v>0</v>
      </c>
      <c r="D3300" s="72">
        <f>'Balance N'!L3303</f>
        <v>0</v>
      </c>
      <c r="E3300" s="72">
        <f>'Balance N'!M3303</f>
        <v>0</v>
      </c>
      <c r="F3300" s="72">
        <f>'Balance N'!N3303</f>
        <v>0</v>
      </c>
      <c r="G3300" s="72">
        <f>'Balance N'!O3303</f>
        <v>0</v>
      </c>
      <c r="H3300" s="72">
        <f>'Balance N'!P3303</f>
        <v>0</v>
      </c>
      <c r="I3300" s="74">
        <f t="shared" si="51"/>
        <v>0</v>
      </c>
    </row>
    <row r="3301" spans="1:9" ht="15.6">
      <c r="A3301" s="70">
        <f>'Balance N'!I3304</f>
        <v>0</v>
      </c>
      <c r="B3301" s="71">
        <f>'Balance N'!J3304</f>
        <v>0</v>
      </c>
      <c r="C3301" s="72">
        <f>'Balance N'!K3304</f>
        <v>0</v>
      </c>
      <c r="D3301" s="72">
        <f>'Balance N'!L3304</f>
        <v>0</v>
      </c>
      <c r="E3301" s="72">
        <f>'Balance N'!M3304</f>
        <v>0</v>
      </c>
      <c r="F3301" s="72">
        <f>'Balance N'!N3304</f>
        <v>0</v>
      </c>
      <c r="G3301" s="72">
        <f>'Balance N'!O3304</f>
        <v>0</v>
      </c>
      <c r="H3301" s="72">
        <f>'Balance N'!P3304</f>
        <v>0</v>
      </c>
      <c r="I3301" s="74">
        <f t="shared" si="51"/>
        <v>0</v>
      </c>
    </row>
    <row r="3302" spans="1:9" ht="15.6">
      <c r="A3302" s="70">
        <f>'Balance N'!I3305</f>
        <v>0</v>
      </c>
      <c r="B3302" s="71">
        <f>'Balance N'!J3305</f>
        <v>0</v>
      </c>
      <c r="C3302" s="72">
        <f>'Balance N'!K3305</f>
        <v>0</v>
      </c>
      <c r="D3302" s="72">
        <f>'Balance N'!L3305</f>
        <v>0</v>
      </c>
      <c r="E3302" s="72">
        <f>'Balance N'!M3305</f>
        <v>0</v>
      </c>
      <c r="F3302" s="72">
        <f>'Balance N'!N3305</f>
        <v>0</v>
      </c>
      <c r="G3302" s="72">
        <f>'Balance N'!O3305</f>
        <v>0</v>
      </c>
      <c r="H3302" s="72">
        <f>'Balance N'!P3305</f>
        <v>0</v>
      </c>
      <c r="I3302" s="74">
        <f t="shared" si="51"/>
        <v>0</v>
      </c>
    </row>
    <row r="3303" spans="1:9" ht="15.6">
      <c r="A3303" s="70">
        <f>'Balance N'!I3306</f>
        <v>0</v>
      </c>
      <c r="B3303" s="71">
        <f>'Balance N'!J3306</f>
        <v>0</v>
      </c>
      <c r="C3303" s="72">
        <f>'Balance N'!K3306</f>
        <v>0</v>
      </c>
      <c r="D3303" s="72">
        <f>'Balance N'!L3306</f>
        <v>0</v>
      </c>
      <c r="E3303" s="72">
        <f>'Balance N'!M3306</f>
        <v>0</v>
      </c>
      <c r="F3303" s="72">
        <f>'Balance N'!N3306</f>
        <v>0</v>
      </c>
      <c r="G3303" s="72">
        <f>'Balance N'!O3306</f>
        <v>0</v>
      </c>
      <c r="H3303" s="72">
        <f>'Balance N'!P3306</f>
        <v>0</v>
      </c>
      <c r="I3303" s="74">
        <f t="shared" si="51"/>
        <v>0</v>
      </c>
    </row>
    <row r="3304" spans="1:9" ht="15.6">
      <c r="A3304" s="70">
        <f>'Balance N'!I3307</f>
        <v>0</v>
      </c>
      <c r="B3304" s="71">
        <f>'Balance N'!J3307</f>
        <v>0</v>
      </c>
      <c r="C3304" s="72">
        <f>'Balance N'!K3307</f>
        <v>0</v>
      </c>
      <c r="D3304" s="72">
        <f>'Balance N'!L3307</f>
        <v>0</v>
      </c>
      <c r="E3304" s="72">
        <f>'Balance N'!M3307</f>
        <v>0</v>
      </c>
      <c r="F3304" s="72">
        <f>'Balance N'!N3307</f>
        <v>0</v>
      </c>
      <c r="G3304" s="72">
        <f>'Balance N'!O3307</f>
        <v>0</v>
      </c>
      <c r="H3304" s="72">
        <f>'Balance N'!P3307</f>
        <v>0</v>
      </c>
      <c r="I3304" s="74">
        <f t="shared" si="51"/>
        <v>0</v>
      </c>
    </row>
    <row r="3305" spans="1:9" ht="15.6">
      <c r="A3305" s="70">
        <f>'Balance N'!I3308</f>
        <v>0</v>
      </c>
      <c r="B3305" s="71">
        <f>'Balance N'!J3308</f>
        <v>0</v>
      </c>
      <c r="C3305" s="72">
        <f>'Balance N'!K3308</f>
        <v>0</v>
      </c>
      <c r="D3305" s="72">
        <f>'Balance N'!L3308</f>
        <v>0</v>
      </c>
      <c r="E3305" s="72">
        <f>'Balance N'!M3308</f>
        <v>0</v>
      </c>
      <c r="F3305" s="72">
        <f>'Balance N'!N3308</f>
        <v>0</v>
      </c>
      <c r="G3305" s="72">
        <f>'Balance N'!O3308</f>
        <v>0</v>
      </c>
      <c r="H3305" s="72">
        <f>'Balance N'!P3308</f>
        <v>0</v>
      </c>
      <c r="I3305" s="74">
        <f t="shared" si="51"/>
        <v>0</v>
      </c>
    </row>
    <row r="3306" spans="1:9" ht="15.6">
      <c r="A3306" s="70">
        <f>'Balance N'!I3309</f>
        <v>0</v>
      </c>
      <c r="B3306" s="71">
        <f>'Balance N'!J3309</f>
        <v>0</v>
      </c>
      <c r="C3306" s="72">
        <f>'Balance N'!K3309</f>
        <v>0</v>
      </c>
      <c r="D3306" s="72">
        <f>'Balance N'!L3309</f>
        <v>0</v>
      </c>
      <c r="E3306" s="72">
        <f>'Balance N'!M3309</f>
        <v>0</v>
      </c>
      <c r="F3306" s="72">
        <f>'Balance N'!N3309</f>
        <v>0</v>
      </c>
      <c r="G3306" s="72">
        <f>'Balance N'!O3309</f>
        <v>0</v>
      </c>
      <c r="H3306" s="72">
        <f>'Balance N'!P3309</f>
        <v>0</v>
      </c>
      <c r="I3306" s="74">
        <f t="shared" si="51"/>
        <v>0</v>
      </c>
    </row>
    <row r="3307" spans="1:9" ht="15.6">
      <c r="A3307" s="70">
        <f>'Balance N'!I3310</f>
        <v>0</v>
      </c>
      <c r="B3307" s="71">
        <f>'Balance N'!J3310</f>
        <v>0</v>
      </c>
      <c r="C3307" s="72">
        <f>'Balance N'!K3310</f>
        <v>0</v>
      </c>
      <c r="D3307" s="72">
        <f>'Balance N'!L3310</f>
        <v>0</v>
      </c>
      <c r="E3307" s="72">
        <f>'Balance N'!M3310</f>
        <v>0</v>
      </c>
      <c r="F3307" s="72">
        <f>'Balance N'!N3310</f>
        <v>0</v>
      </c>
      <c r="G3307" s="72">
        <f>'Balance N'!O3310</f>
        <v>0</v>
      </c>
      <c r="H3307" s="72">
        <f>'Balance N'!P3310</f>
        <v>0</v>
      </c>
      <c r="I3307" s="74">
        <f t="shared" si="51"/>
        <v>0</v>
      </c>
    </row>
    <row r="3308" spans="1:9" ht="15.6">
      <c r="A3308" s="70">
        <f>'Balance N'!I3311</f>
        <v>0</v>
      </c>
      <c r="B3308" s="71">
        <f>'Balance N'!J3311</f>
        <v>0</v>
      </c>
      <c r="C3308" s="72">
        <f>'Balance N'!K3311</f>
        <v>0</v>
      </c>
      <c r="D3308" s="72">
        <f>'Balance N'!L3311</f>
        <v>0</v>
      </c>
      <c r="E3308" s="72">
        <f>'Balance N'!M3311</f>
        <v>0</v>
      </c>
      <c r="F3308" s="72">
        <f>'Balance N'!N3311</f>
        <v>0</v>
      </c>
      <c r="G3308" s="72">
        <f>'Balance N'!O3311</f>
        <v>0</v>
      </c>
      <c r="H3308" s="72">
        <f>'Balance N'!P3311</f>
        <v>0</v>
      </c>
      <c r="I3308" s="74">
        <f t="shared" si="51"/>
        <v>0</v>
      </c>
    </row>
    <row r="3309" spans="1:9" ht="15.6">
      <c r="A3309" s="70">
        <f>'Balance N'!I3312</f>
        <v>0</v>
      </c>
      <c r="B3309" s="71">
        <f>'Balance N'!J3312</f>
        <v>0</v>
      </c>
      <c r="C3309" s="72">
        <f>'Balance N'!K3312</f>
        <v>0</v>
      </c>
      <c r="D3309" s="72">
        <f>'Balance N'!L3312</f>
        <v>0</v>
      </c>
      <c r="E3309" s="72">
        <f>'Balance N'!M3312</f>
        <v>0</v>
      </c>
      <c r="F3309" s="72">
        <f>'Balance N'!N3312</f>
        <v>0</v>
      </c>
      <c r="G3309" s="72">
        <f>'Balance N'!O3312</f>
        <v>0</v>
      </c>
      <c r="H3309" s="72">
        <f>'Balance N'!P3312</f>
        <v>0</v>
      </c>
      <c r="I3309" s="74">
        <f t="shared" si="51"/>
        <v>0</v>
      </c>
    </row>
    <row r="3310" spans="1:9" ht="15.6">
      <c r="A3310" s="70">
        <f>'Balance N'!I3313</f>
        <v>0</v>
      </c>
      <c r="B3310" s="71">
        <f>'Balance N'!J3313</f>
        <v>0</v>
      </c>
      <c r="C3310" s="72">
        <f>'Balance N'!K3313</f>
        <v>0</v>
      </c>
      <c r="D3310" s="72">
        <f>'Balance N'!L3313</f>
        <v>0</v>
      </c>
      <c r="E3310" s="72">
        <f>'Balance N'!M3313</f>
        <v>0</v>
      </c>
      <c r="F3310" s="72">
        <f>'Balance N'!N3313</f>
        <v>0</v>
      </c>
      <c r="G3310" s="72">
        <f>'Balance N'!O3313</f>
        <v>0</v>
      </c>
      <c r="H3310" s="72">
        <f>'Balance N'!P3313</f>
        <v>0</v>
      </c>
      <c r="I3310" s="74">
        <f t="shared" si="51"/>
        <v>0</v>
      </c>
    </row>
    <row r="3311" spans="1:9" ht="15.6">
      <c r="A3311" s="70">
        <f>'Balance N'!I3314</f>
        <v>0</v>
      </c>
      <c r="B3311" s="71">
        <f>'Balance N'!J3314</f>
        <v>0</v>
      </c>
      <c r="C3311" s="72">
        <f>'Balance N'!K3314</f>
        <v>0</v>
      </c>
      <c r="D3311" s="72">
        <f>'Balance N'!L3314</f>
        <v>0</v>
      </c>
      <c r="E3311" s="72">
        <f>'Balance N'!M3314</f>
        <v>0</v>
      </c>
      <c r="F3311" s="72">
        <f>'Balance N'!N3314</f>
        <v>0</v>
      </c>
      <c r="G3311" s="72">
        <f>'Balance N'!O3314</f>
        <v>0</v>
      </c>
      <c r="H3311" s="72">
        <f>'Balance N'!P3314</f>
        <v>0</v>
      </c>
      <c r="I3311" s="74">
        <f t="shared" si="51"/>
        <v>0</v>
      </c>
    </row>
    <row r="3312" spans="1:9" ht="15.6">
      <c r="A3312" s="70">
        <f>'Balance N'!I3315</f>
        <v>0</v>
      </c>
      <c r="B3312" s="71">
        <f>'Balance N'!J3315</f>
        <v>0</v>
      </c>
      <c r="C3312" s="72">
        <f>'Balance N'!K3315</f>
        <v>0</v>
      </c>
      <c r="D3312" s="72">
        <f>'Balance N'!L3315</f>
        <v>0</v>
      </c>
      <c r="E3312" s="72">
        <f>'Balance N'!M3315</f>
        <v>0</v>
      </c>
      <c r="F3312" s="72">
        <f>'Balance N'!N3315</f>
        <v>0</v>
      </c>
      <c r="G3312" s="72">
        <f>'Balance N'!O3315</f>
        <v>0</v>
      </c>
      <c r="H3312" s="72">
        <f>'Balance N'!P3315</f>
        <v>0</v>
      </c>
      <c r="I3312" s="74">
        <f t="shared" si="51"/>
        <v>0</v>
      </c>
    </row>
    <row r="3313" spans="1:9" ht="15.6">
      <c r="A3313" s="70">
        <f>'Balance N'!I3316</f>
        <v>0</v>
      </c>
      <c r="B3313" s="71">
        <f>'Balance N'!J3316</f>
        <v>0</v>
      </c>
      <c r="C3313" s="72">
        <f>'Balance N'!K3316</f>
        <v>0</v>
      </c>
      <c r="D3313" s="72">
        <f>'Balance N'!L3316</f>
        <v>0</v>
      </c>
      <c r="E3313" s="72">
        <f>'Balance N'!M3316</f>
        <v>0</v>
      </c>
      <c r="F3313" s="72">
        <f>'Balance N'!N3316</f>
        <v>0</v>
      </c>
      <c r="G3313" s="72">
        <f>'Balance N'!O3316</f>
        <v>0</v>
      </c>
      <c r="H3313" s="72">
        <f>'Balance N'!P3316</f>
        <v>0</v>
      </c>
      <c r="I3313" s="74">
        <f t="shared" si="51"/>
        <v>0</v>
      </c>
    </row>
    <row r="3314" spans="1:9" ht="15.6">
      <c r="A3314" s="70">
        <f>'Balance N'!I3317</f>
        <v>0</v>
      </c>
      <c r="B3314" s="71">
        <f>'Balance N'!J3317</f>
        <v>0</v>
      </c>
      <c r="C3314" s="72">
        <f>'Balance N'!K3317</f>
        <v>0</v>
      </c>
      <c r="D3314" s="72">
        <f>'Balance N'!L3317</f>
        <v>0</v>
      </c>
      <c r="E3314" s="72">
        <f>'Balance N'!M3317</f>
        <v>0</v>
      </c>
      <c r="F3314" s="72">
        <f>'Balance N'!N3317</f>
        <v>0</v>
      </c>
      <c r="G3314" s="72">
        <f>'Balance N'!O3317</f>
        <v>0</v>
      </c>
      <c r="H3314" s="72">
        <f>'Balance N'!P3317</f>
        <v>0</v>
      </c>
      <c r="I3314" s="74">
        <f t="shared" si="51"/>
        <v>0</v>
      </c>
    </row>
    <row r="3315" spans="1:9" ht="15.6">
      <c r="A3315" s="70">
        <f>'Balance N'!I3318</f>
        <v>0</v>
      </c>
      <c r="B3315" s="71">
        <f>'Balance N'!J3318</f>
        <v>0</v>
      </c>
      <c r="C3315" s="72">
        <f>'Balance N'!K3318</f>
        <v>0</v>
      </c>
      <c r="D3315" s="72">
        <f>'Balance N'!L3318</f>
        <v>0</v>
      </c>
      <c r="E3315" s="72">
        <f>'Balance N'!M3318</f>
        <v>0</v>
      </c>
      <c r="F3315" s="72">
        <f>'Balance N'!N3318</f>
        <v>0</v>
      </c>
      <c r="G3315" s="72">
        <f>'Balance N'!O3318</f>
        <v>0</v>
      </c>
      <c r="H3315" s="72">
        <f>'Balance N'!P3318</f>
        <v>0</v>
      </c>
      <c r="I3315" s="74">
        <f t="shared" si="51"/>
        <v>0</v>
      </c>
    </row>
    <row r="3316" spans="1:9" ht="15.6">
      <c r="A3316" s="70">
        <f>'Balance N'!I3319</f>
        <v>0</v>
      </c>
      <c r="B3316" s="71">
        <f>'Balance N'!J3319</f>
        <v>0</v>
      </c>
      <c r="C3316" s="72">
        <f>'Balance N'!K3319</f>
        <v>0</v>
      </c>
      <c r="D3316" s="72">
        <f>'Balance N'!L3319</f>
        <v>0</v>
      </c>
      <c r="E3316" s="72">
        <f>'Balance N'!M3319</f>
        <v>0</v>
      </c>
      <c r="F3316" s="72">
        <f>'Balance N'!N3319</f>
        <v>0</v>
      </c>
      <c r="G3316" s="72">
        <f>'Balance N'!O3319</f>
        <v>0</v>
      </c>
      <c r="H3316" s="72">
        <f>'Balance N'!P3319</f>
        <v>0</v>
      </c>
      <c r="I3316" s="74">
        <f t="shared" si="51"/>
        <v>0</v>
      </c>
    </row>
    <row r="3317" spans="1:9" ht="15.6">
      <c r="A3317" s="70">
        <f>'Balance N'!I3320</f>
        <v>0</v>
      </c>
      <c r="B3317" s="71">
        <f>'Balance N'!J3320</f>
        <v>0</v>
      </c>
      <c r="C3317" s="72">
        <f>'Balance N'!K3320</f>
        <v>0</v>
      </c>
      <c r="D3317" s="72">
        <f>'Balance N'!L3320</f>
        <v>0</v>
      </c>
      <c r="E3317" s="72">
        <f>'Balance N'!M3320</f>
        <v>0</v>
      </c>
      <c r="F3317" s="72">
        <f>'Balance N'!N3320</f>
        <v>0</v>
      </c>
      <c r="G3317" s="72">
        <f>'Balance N'!O3320</f>
        <v>0</v>
      </c>
      <c r="H3317" s="72">
        <f>'Balance N'!P3320</f>
        <v>0</v>
      </c>
      <c r="I3317" s="74">
        <f t="shared" si="51"/>
        <v>0</v>
      </c>
    </row>
    <row r="3318" spans="1:9" ht="15.6">
      <c r="A3318" s="70">
        <f>'Balance N'!I3321</f>
        <v>0</v>
      </c>
      <c r="B3318" s="71">
        <f>'Balance N'!J3321</f>
        <v>0</v>
      </c>
      <c r="C3318" s="72">
        <f>'Balance N'!K3321</f>
        <v>0</v>
      </c>
      <c r="D3318" s="72">
        <f>'Balance N'!L3321</f>
        <v>0</v>
      </c>
      <c r="E3318" s="72">
        <f>'Balance N'!M3321</f>
        <v>0</v>
      </c>
      <c r="F3318" s="72">
        <f>'Balance N'!N3321</f>
        <v>0</v>
      </c>
      <c r="G3318" s="72">
        <f>'Balance N'!O3321</f>
        <v>0</v>
      </c>
      <c r="H3318" s="72">
        <f>'Balance N'!P3321</f>
        <v>0</v>
      </c>
      <c r="I3318" s="74">
        <f t="shared" si="51"/>
        <v>0</v>
      </c>
    </row>
    <row r="3319" spans="1:9" ht="15.6">
      <c r="A3319" s="70">
        <f>'Balance N'!I3322</f>
        <v>0</v>
      </c>
      <c r="B3319" s="71">
        <f>'Balance N'!J3322</f>
        <v>0</v>
      </c>
      <c r="C3319" s="72">
        <f>'Balance N'!K3322</f>
        <v>0</v>
      </c>
      <c r="D3319" s="72">
        <f>'Balance N'!L3322</f>
        <v>0</v>
      </c>
      <c r="E3319" s="72">
        <f>'Balance N'!M3322</f>
        <v>0</v>
      </c>
      <c r="F3319" s="72">
        <f>'Balance N'!N3322</f>
        <v>0</v>
      </c>
      <c r="G3319" s="72">
        <f>'Balance N'!O3322</f>
        <v>0</v>
      </c>
      <c r="H3319" s="72">
        <f>'Balance N'!P3322</f>
        <v>0</v>
      </c>
      <c r="I3319" s="74">
        <f t="shared" si="51"/>
        <v>0</v>
      </c>
    </row>
    <row r="3320" spans="1:9" ht="15.6">
      <c r="A3320" s="70">
        <f>'Balance N'!I3323</f>
        <v>0</v>
      </c>
      <c r="B3320" s="71">
        <f>'Balance N'!J3323</f>
        <v>0</v>
      </c>
      <c r="C3320" s="72">
        <f>'Balance N'!K3323</f>
        <v>0</v>
      </c>
      <c r="D3320" s="72">
        <f>'Balance N'!L3323</f>
        <v>0</v>
      </c>
      <c r="E3320" s="72">
        <f>'Balance N'!M3323</f>
        <v>0</v>
      </c>
      <c r="F3320" s="72">
        <f>'Balance N'!N3323</f>
        <v>0</v>
      </c>
      <c r="G3320" s="72">
        <f>'Balance N'!O3323</f>
        <v>0</v>
      </c>
      <c r="H3320" s="72">
        <f>'Balance N'!P3323</f>
        <v>0</v>
      </c>
      <c r="I3320" s="74">
        <f t="shared" si="51"/>
        <v>0</v>
      </c>
    </row>
    <row r="3321" spans="1:9" ht="15.6">
      <c r="A3321" s="70">
        <f>'Balance N'!I3324</f>
        <v>0</v>
      </c>
      <c r="B3321" s="71">
        <f>'Balance N'!J3324</f>
        <v>0</v>
      </c>
      <c r="C3321" s="72">
        <f>'Balance N'!K3324</f>
        <v>0</v>
      </c>
      <c r="D3321" s="72">
        <f>'Balance N'!L3324</f>
        <v>0</v>
      </c>
      <c r="E3321" s="72">
        <f>'Balance N'!M3324</f>
        <v>0</v>
      </c>
      <c r="F3321" s="72">
        <f>'Balance N'!N3324</f>
        <v>0</v>
      </c>
      <c r="G3321" s="72">
        <f>'Balance N'!O3324</f>
        <v>0</v>
      </c>
      <c r="H3321" s="72">
        <f>'Balance N'!P3324</f>
        <v>0</v>
      </c>
      <c r="I3321" s="74">
        <f t="shared" si="51"/>
        <v>0</v>
      </c>
    </row>
    <row r="3322" spans="1:9" ht="15.6">
      <c r="A3322" s="70">
        <f>'Balance N'!I3325</f>
        <v>0</v>
      </c>
      <c r="B3322" s="71">
        <f>'Balance N'!J3325</f>
        <v>0</v>
      </c>
      <c r="C3322" s="72">
        <f>'Balance N'!K3325</f>
        <v>0</v>
      </c>
      <c r="D3322" s="72">
        <f>'Balance N'!L3325</f>
        <v>0</v>
      </c>
      <c r="E3322" s="72">
        <f>'Balance N'!M3325</f>
        <v>0</v>
      </c>
      <c r="F3322" s="72">
        <f>'Balance N'!N3325</f>
        <v>0</v>
      </c>
      <c r="G3322" s="72">
        <f>'Balance N'!O3325</f>
        <v>0</v>
      </c>
      <c r="H3322" s="72">
        <f>'Balance N'!P3325</f>
        <v>0</v>
      </c>
      <c r="I3322" s="74">
        <f t="shared" si="51"/>
        <v>0</v>
      </c>
    </row>
    <row r="3323" spans="1:9" ht="15.6">
      <c r="A3323" s="70">
        <f>'Balance N'!I3326</f>
        <v>0</v>
      </c>
      <c r="B3323" s="71">
        <f>'Balance N'!J3326</f>
        <v>0</v>
      </c>
      <c r="C3323" s="72">
        <f>'Balance N'!K3326</f>
        <v>0</v>
      </c>
      <c r="D3323" s="72">
        <f>'Balance N'!L3326</f>
        <v>0</v>
      </c>
      <c r="E3323" s="72">
        <f>'Balance N'!M3326</f>
        <v>0</v>
      </c>
      <c r="F3323" s="72">
        <f>'Balance N'!N3326</f>
        <v>0</v>
      </c>
      <c r="G3323" s="72">
        <f>'Balance N'!O3326</f>
        <v>0</v>
      </c>
      <c r="H3323" s="72">
        <f>'Balance N'!P3326</f>
        <v>0</v>
      </c>
      <c r="I3323" s="74">
        <f t="shared" si="51"/>
        <v>0</v>
      </c>
    </row>
    <row r="3324" spans="1:9" ht="15.6">
      <c r="A3324" s="70">
        <f>'Balance N'!I3327</f>
        <v>0</v>
      </c>
      <c r="B3324" s="71">
        <f>'Balance N'!J3327</f>
        <v>0</v>
      </c>
      <c r="C3324" s="72">
        <f>'Balance N'!K3327</f>
        <v>0</v>
      </c>
      <c r="D3324" s="72">
        <f>'Balance N'!L3327</f>
        <v>0</v>
      </c>
      <c r="E3324" s="72">
        <f>'Balance N'!M3327</f>
        <v>0</v>
      </c>
      <c r="F3324" s="72">
        <f>'Balance N'!N3327</f>
        <v>0</v>
      </c>
      <c r="G3324" s="72">
        <f>'Balance N'!O3327</f>
        <v>0</v>
      </c>
      <c r="H3324" s="72">
        <f>'Balance N'!P3327</f>
        <v>0</v>
      </c>
      <c r="I3324" s="74">
        <f t="shared" si="51"/>
        <v>0</v>
      </c>
    </row>
    <row r="3325" spans="1:9" ht="15.6">
      <c r="A3325" s="70">
        <f>'Balance N'!I3328</f>
        <v>0</v>
      </c>
      <c r="B3325" s="71">
        <f>'Balance N'!J3328</f>
        <v>0</v>
      </c>
      <c r="C3325" s="72">
        <f>'Balance N'!K3328</f>
        <v>0</v>
      </c>
      <c r="D3325" s="72">
        <f>'Balance N'!L3328</f>
        <v>0</v>
      </c>
      <c r="E3325" s="72">
        <f>'Balance N'!M3328</f>
        <v>0</v>
      </c>
      <c r="F3325" s="72">
        <f>'Balance N'!N3328</f>
        <v>0</v>
      </c>
      <c r="G3325" s="72">
        <f>'Balance N'!O3328</f>
        <v>0</v>
      </c>
      <c r="H3325" s="72">
        <f>'Balance N'!P3328</f>
        <v>0</v>
      </c>
      <c r="I3325" s="74">
        <f t="shared" si="51"/>
        <v>0</v>
      </c>
    </row>
    <row r="3326" spans="1:9" ht="15.6">
      <c r="A3326" s="70">
        <f>'Balance N'!I3329</f>
        <v>0</v>
      </c>
      <c r="B3326" s="71">
        <f>'Balance N'!J3329</f>
        <v>0</v>
      </c>
      <c r="C3326" s="72">
        <f>'Balance N'!K3329</f>
        <v>0</v>
      </c>
      <c r="D3326" s="72">
        <f>'Balance N'!L3329</f>
        <v>0</v>
      </c>
      <c r="E3326" s="72">
        <f>'Balance N'!M3329</f>
        <v>0</v>
      </c>
      <c r="F3326" s="72">
        <f>'Balance N'!N3329</f>
        <v>0</v>
      </c>
      <c r="G3326" s="72">
        <f>'Balance N'!O3329</f>
        <v>0</v>
      </c>
      <c r="H3326" s="72">
        <f>'Balance N'!P3329</f>
        <v>0</v>
      </c>
      <c r="I3326" s="74">
        <f t="shared" si="51"/>
        <v>0</v>
      </c>
    </row>
    <row r="3327" spans="1:9" ht="15.6">
      <c r="A3327" s="70">
        <f>'Balance N'!I3330</f>
        <v>0</v>
      </c>
      <c r="B3327" s="71">
        <f>'Balance N'!J3330</f>
        <v>0</v>
      </c>
      <c r="C3327" s="72">
        <f>'Balance N'!K3330</f>
        <v>0</v>
      </c>
      <c r="D3327" s="72">
        <f>'Balance N'!L3330</f>
        <v>0</v>
      </c>
      <c r="E3327" s="72">
        <f>'Balance N'!M3330</f>
        <v>0</v>
      </c>
      <c r="F3327" s="72">
        <f>'Balance N'!N3330</f>
        <v>0</v>
      </c>
      <c r="G3327" s="72">
        <f>'Balance N'!O3330</f>
        <v>0</v>
      </c>
      <c r="H3327" s="72">
        <f>'Balance N'!P3330</f>
        <v>0</v>
      </c>
      <c r="I3327" s="74">
        <f t="shared" si="51"/>
        <v>0</v>
      </c>
    </row>
    <row r="3328" spans="1:9" ht="15.6">
      <c r="A3328" s="70">
        <f>'Balance N'!I3331</f>
        <v>0</v>
      </c>
      <c r="B3328" s="71">
        <f>'Balance N'!J3331</f>
        <v>0</v>
      </c>
      <c r="C3328" s="72">
        <f>'Balance N'!K3331</f>
        <v>0</v>
      </c>
      <c r="D3328" s="72">
        <f>'Balance N'!L3331</f>
        <v>0</v>
      </c>
      <c r="E3328" s="72">
        <f>'Balance N'!M3331</f>
        <v>0</v>
      </c>
      <c r="F3328" s="72">
        <f>'Balance N'!N3331</f>
        <v>0</v>
      </c>
      <c r="G3328" s="72">
        <f>'Balance N'!O3331</f>
        <v>0</v>
      </c>
      <c r="H3328" s="72">
        <f>'Balance N'!P3331</f>
        <v>0</v>
      </c>
      <c r="I3328" s="74">
        <f t="shared" si="51"/>
        <v>0</v>
      </c>
    </row>
    <row r="3329" spans="1:9" ht="15.6">
      <c r="A3329" s="70">
        <f>'Balance N'!I3332</f>
        <v>0</v>
      </c>
      <c r="B3329" s="71">
        <f>'Balance N'!J3332</f>
        <v>0</v>
      </c>
      <c r="C3329" s="72">
        <f>'Balance N'!K3332</f>
        <v>0</v>
      </c>
      <c r="D3329" s="72">
        <f>'Balance N'!L3332</f>
        <v>0</v>
      </c>
      <c r="E3329" s="72">
        <f>'Balance N'!M3332</f>
        <v>0</v>
      </c>
      <c r="F3329" s="72">
        <f>'Balance N'!N3332</f>
        <v>0</v>
      </c>
      <c r="G3329" s="72">
        <f>'Balance N'!O3332</f>
        <v>0</v>
      </c>
      <c r="H3329" s="72">
        <f>'Balance N'!P3332</f>
        <v>0</v>
      </c>
      <c r="I3329" s="74">
        <f t="shared" si="51"/>
        <v>0</v>
      </c>
    </row>
    <row r="3330" spans="1:9" ht="15.6">
      <c r="A3330" s="70">
        <f>'Balance N'!I3333</f>
        <v>0</v>
      </c>
      <c r="B3330" s="71">
        <f>'Balance N'!J3333</f>
        <v>0</v>
      </c>
      <c r="C3330" s="72">
        <f>'Balance N'!K3333</f>
        <v>0</v>
      </c>
      <c r="D3330" s="72">
        <f>'Balance N'!L3333</f>
        <v>0</v>
      </c>
      <c r="E3330" s="72">
        <f>'Balance N'!M3333</f>
        <v>0</v>
      </c>
      <c r="F3330" s="72">
        <f>'Balance N'!N3333</f>
        <v>0</v>
      </c>
      <c r="G3330" s="72">
        <f>'Balance N'!O3333</f>
        <v>0</v>
      </c>
      <c r="H3330" s="72">
        <f>'Balance N'!P3333</f>
        <v>0</v>
      </c>
      <c r="I3330" s="74">
        <f t="shared" si="51"/>
        <v>0</v>
      </c>
    </row>
    <row r="3331" spans="1:9" ht="15.6">
      <c r="A3331" s="70">
        <f>'Balance N'!I3334</f>
        <v>0</v>
      </c>
      <c r="B3331" s="71">
        <f>'Balance N'!J3334</f>
        <v>0</v>
      </c>
      <c r="C3331" s="72">
        <f>'Balance N'!K3334</f>
        <v>0</v>
      </c>
      <c r="D3331" s="72">
        <f>'Balance N'!L3334</f>
        <v>0</v>
      </c>
      <c r="E3331" s="72">
        <f>'Balance N'!M3334</f>
        <v>0</v>
      </c>
      <c r="F3331" s="72">
        <f>'Balance N'!N3334</f>
        <v>0</v>
      </c>
      <c r="G3331" s="72">
        <f>'Balance N'!O3334</f>
        <v>0</v>
      </c>
      <c r="H3331" s="72">
        <f>'Balance N'!P3334</f>
        <v>0</v>
      </c>
      <c r="I3331" s="74">
        <f t="shared" ref="I3331:I3394" si="52">(C3331-D3331)+(E3331-F3331)-(G3331-H3331)</f>
        <v>0</v>
      </c>
    </row>
    <row r="3332" spans="1:9" ht="15.6">
      <c r="A3332" s="70">
        <f>'Balance N'!I3335</f>
        <v>0</v>
      </c>
      <c r="B3332" s="71">
        <f>'Balance N'!J3335</f>
        <v>0</v>
      </c>
      <c r="C3332" s="72">
        <f>'Balance N'!K3335</f>
        <v>0</v>
      </c>
      <c r="D3332" s="72">
        <f>'Balance N'!L3335</f>
        <v>0</v>
      </c>
      <c r="E3332" s="72">
        <f>'Balance N'!M3335</f>
        <v>0</v>
      </c>
      <c r="F3332" s="72">
        <f>'Balance N'!N3335</f>
        <v>0</v>
      </c>
      <c r="G3332" s="72">
        <f>'Balance N'!O3335</f>
        <v>0</v>
      </c>
      <c r="H3332" s="72">
        <f>'Balance N'!P3335</f>
        <v>0</v>
      </c>
      <c r="I3332" s="74">
        <f t="shared" si="52"/>
        <v>0</v>
      </c>
    </row>
    <row r="3333" spans="1:9" ht="15.6">
      <c r="A3333" s="70">
        <f>'Balance N'!I3336</f>
        <v>0</v>
      </c>
      <c r="B3333" s="71">
        <f>'Balance N'!J3336</f>
        <v>0</v>
      </c>
      <c r="C3333" s="72">
        <f>'Balance N'!K3336</f>
        <v>0</v>
      </c>
      <c r="D3333" s="72">
        <f>'Balance N'!L3336</f>
        <v>0</v>
      </c>
      <c r="E3333" s="72">
        <f>'Balance N'!M3336</f>
        <v>0</v>
      </c>
      <c r="F3333" s="72">
        <f>'Balance N'!N3336</f>
        <v>0</v>
      </c>
      <c r="G3333" s="72">
        <f>'Balance N'!O3336</f>
        <v>0</v>
      </c>
      <c r="H3333" s="72">
        <f>'Balance N'!P3336</f>
        <v>0</v>
      </c>
      <c r="I3333" s="74">
        <f t="shared" si="52"/>
        <v>0</v>
      </c>
    </row>
    <row r="3334" spans="1:9" ht="15.6">
      <c r="A3334" s="70">
        <f>'Balance N'!I3337</f>
        <v>0</v>
      </c>
      <c r="B3334" s="71">
        <f>'Balance N'!J3337</f>
        <v>0</v>
      </c>
      <c r="C3334" s="72">
        <f>'Balance N'!K3337</f>
        <v>0</v>
      </c>
      <c r="D3334" s="72">
        <f>'Balance N'!L3337</f>
        <v>0</v>
      </c>
      <c r="E3334" s="72">
        <f>'Balance N'!M3337</f>
        <v>0</v>
      </c>
      <c r="F3334" s="72">
        <f>'Balance N'!N3337</f>
        <v>0</v>
      </c>
      <c r="G3334" s="72">
        <f>'Balance N'!O3337</f>
        <v>0</v>
      </c>
      <c r="H3334" s="72">
        <f>'Balance N'!P3337</f>
        <v>0</v>
      </c>
      <c r="I3334" s="74">
        <f t="shared" si="52"/>
        <v>0</v>
      </c>
    </row>
    <row r="3335" spans="1:9" ht="15.6">
      <c r="A3335" s="70">
        <f>'Balance N'!I3338</f>
        <v>0</v>
      </c>
      <c r="B3335" s="71">
        <f>'Balance N'!J3338</f>
        <v>0</v>
      </c>
      <c r="C3335" s="72">
        <f>'Balance N'!K3338</f>
        <v>0</v>
      </c>
      <c r="D3335" s="72">
        <f>'Balance N'!L3338</f>
        <v>0</v>
      </c>
      <c r="E3335" s="72">
        <f>'Balance N'!M3338</f>
        <v>0</v>
      </c>
      <c r="F3335" s="72">
        <f>'Balance N'!N3338</f>
        <v>0</v>
      </c>
      <c r="G3335" s="72">
        <f>'Balance N'!O3338</f>
        <v>0</v>
      </c>
      <c r="H3335" s="72">
        <f>'Balance N'!P3338</f>
        <v>0</v>
      </c>
      <c r="I3335" s="74">
        <f t="shared" si="52"/>
        <v>0</v>
      </c>
    </row>
    <row r="3336" spans="1:9" ht="15.6">
      <c r="A3336" s="70">
        <f>'Balance N'!I3339</f>
        <v>0</v>
      </c>
      <c r="B3336" s="71">
        <f>'Balance N'!J3339</f>
        <v>0</v>
      </c>
      <c r="C3336" s="72">
        <f>'Balance N'!K3339</f>
        <v>0</v>
      </c>
      <c r="D3336" s="72">
        <f>'Balance N'!L3339</f>
        <v>0</v>
      </c>
      <c r="E3336" s="72">
        <f>'Balance N'!M3339</f>
        <v>0</v>
      </c>
      <c r="F3336" s="72">
        <f>'Balance N'!N3339</f>
        <v>0</v>
      </c>
      <c r="G3336" s="72">
        <f>'Balance N'!O3339</f>
        <v>0</v>
      </c>
      <c r="H3336" s="72">
        <f>'Balance N'!P3339</f>
        <v>0</v>
      </c>
      <c r="I3336" s="74">
        <f t="shared" si="52"/>
        <v>0</v>
      </c>
    </row>
    <row r="3337" spans="1:9" ht="15.6">
      <c r="A3337" s="70">
        <f>'Balance N'!I3340</f>
        <v>0</v>
      </c>
      <c r="B3337" s="71">
        <f>'Balance N'!J3340</f>
        <v>0</v>
      </c>
      <c r="C3337" s="72">
        <f>'Balance N'!K3340</f>
        <v>0</v>
      </c>
      <c r="D3337" s="72">
        <f>'Balance N'!L3340</f>
        <v>0</v>
      </c>
      <c r="E3337" s="72">
        <f>'Balance N'!M3340</f>
        <v>0</v>
      </c>
      <c r="F3337" s="72">
        <f>'Balance N'!N3340</f>
        <v>0</v>
      </c>
      <c r="G3337" s="72">
        <f>'Balance N'!O3340</f>
        <v>0</v>
      </c>
      <c r="H3337" s="72">
        <f>'Balance N'!P3340</f>
        <v>0</v>
      </c>
      <c r="I3337" s="74">
        <f t="shared" si="52"/>
        <v>0</v>
      </c>
    </row>
    <row r="3338" spans="1:9" ht="15.6">
      <c r="A3338" s="70">
        <f>'Balance N'!I3341</f>
        <v>0</v>
      </c>
      <c r="B3338" s="71">
        <f>'Balance N'!J3341</f>
        <v>0</v>
      </c>
      <c r="C3338" s="72">
        <f>'Balance N'!K3341</f>
        <v>0</v>
      </c>
      <c r="D3338" s="72">
        <f>'Balance N'!L3341</f>
        <v>0</v>
      </c>
      <c r="E3338" s="72">
        <f>'Balance N'!M3341</f>
        <v>0</v>
      </c>
      <c r="F3338" s="72">
        <f>'Balance N'!N3341</f>
        <v>0</v>
      </c>
      <c r="G3338" s="72">
        <f>'Balance N'!O3341</f>
        <v>0</v>
      </c>
      <c r="H3338" s="72">
        <f>'Balance N'!P3341</f>
        <v>0</v>
      </c>
      <c r="I3338" s="74">
        <f t="shared" si="52"/>
        <v>0</v>
      </c>
    </row>
    <row r="3339" spans="1:9" ht="15.6">
      <c r="A3339" s="70">
        <f>'Balance N'!I3342</f>
        <v>0</v>
      </c>
      <c r="B3339" s="71">
        <f>'Balance N'!J3342</f>
        <v>0</v>
      </c>
      <c r="C3339" s="72">
        <f>'Balance N'!K3342</f>
        <v>0</v>
      </c>
      <c r="D3339" s="72">
        <f>'Balance N'!L3342</f>
        <v>0</v>
      </c>
      <c r="E3339" s="72">
        <f>'Balance N'!M3342</f>
        <v>0</v>
      </c>
      <c r="F3339" s="72">
        <f>'Balance N'!N3342</f>
        <v>0</v>
      </c>
      <c r="G3339" s="72">
        <f>'Balance N'!O3342</f>
        <v>0</v>
      </c>
      <c r="H3339" s="72">
        <f>'Balance N'!P3342</f>
        <v>0</v>
      </c>
      <c r="I3339" s="74">
        <f t="shared" si="52"/>
        <v>0</v>
      </c>
    </row>
    <row r="3340" spans="1:9" ht="15.6">
      <c r="A3340" s="70">
        <f>'Balance N'!I3343</f>
        <v>0</v>
      </c>
      <c r="B3340" s="71">
        <f>'Balance N'!J3343</f>
        <v>0</v>
      </c>
      <c r="C3340" s="72">
        <f>'Balance N'!K3343</f>
        <v>0</v>
      </c>
      <c r="D3340" s="72">
        <f>'Balance N'!L3343</f>
        <v>0</v>
      </c>
      <c r="E3340" s="72">
        <f>'Balance N'!M3343</f>
        <v>0</v>
      </c>
      <c r="F3340" s="72">
        <f>'Balance N'!N3343</f>
        <v>0</v>
      </c>
      <c r="G3340" s="72">
        <f>'Balance N'!O3343</f>
        <v>0</v>
      </c>
      <c r="H3340" s="72">
        <f>'Balance N'!P3343</f>
        <v>0</v>
      </c>
      <c r="I3340" s="74">
        <f t="shared" si="52"/>
        <v>0</v>
      </c>
    </row>
    <row r="3341" spans="1:9" ht="15.6">
      <c r="A3341" s="70">
        <f>'Balance N'!I3344</f>
        <v>0</v>
      </c>
      <c r="B3341" s="71">
        <f>'Balance N'!J3344</f>
        <v>0</v>
      </c>
      <c r="C3341" s="72">
        <f>'Balance N'!K3344</f>
        <v>0</v>
      </c>
      <c r="D3341" s="72">
        <f>'Balance N'!L3344</f>
        <v>0</v>
      </c>
      <c r="E3341" s="72">
        <f>'Balance N'!M3344</f>
        <v>0</v>
      </c>
      <c r="F3341" s="72">
        <f>'Balance N'!N3344</f>
        <v>0</v>
      </c>
      <c r="G3341" s="72">
        <f>'Balance N'!O3344</f>
        <v>0</v>
      </c>
      <c r="H3341" s="72">
        <f>'Balance N'!P3344</f>
        <v>0</v>
      </c>
      <c r="I3341" s="74">
        <f t="shared" si="52"/>
        <v>0</v>
      </c>
    </row>
    <row r="3342" spans="1:9" ht="15.6">
      <c r="A3342" s="70">
        <f>'Balance N'!I3345</f>
        <v>0</v>
      </c>
      <c r="B3342" s="71">
        <f>'Balance N'!J3345</f>
        <v>0</v>
      </c>
      <c r="C3342" s="72">
        <f>'Balance N'!K3345</f>
        <v>0</v>
      </c>
      <c r="D3342" s="72">
        <f>'Balance N'!L3345</f>
        <v>0</v>
      </c>
      <c r="E3342" s="72">
        <f>'Balance N'!M3345</f>
        <v>0</v>
      </c>
      <c r="F3342" s="72">
        <f>'Balance N'!N3345</f>
        <v>0</v>
      </c>
      <c r="G3342" s="72">
        <f>'Balance N'!O3345</f>
        <v>0</v>
      </c>
      <c r="H3342" s="72">
        <f>'Balance N'!P3345</f>
        <v>0</v>
      </c>
      <c r="I3342" s="74">
        <f t="shared" si="52"/>
        <v>0</v>
      </c>
    </row>
    <row r="3343" spans="1:9" ht="15.6">
      <c r="A3343" s="70">
        <f>'Balance N'!I3346</f>
        <v>0</v>
      </c>
      <c r="B3343" s="71">
        <f>'Balance N'!J3346</f>
        <v>0</v>
      </c>
      <c r="C3343" s="72">
        <f>'Balance N'!K3346</f>
        <v>0</v>
      </c>
      <c r="D3343" s="72">
        <f>'Balance N'!L3346</f>
        <v>0</v>
      </c>
      <c r="E3343" s="72">
        <f>'Balance N'!M3346</f>
        <v>0</v>
      </c>
      <c r="F3343" s="72">
        <f>'Balance N'!N3346</f>
        <v>0</v>
      </c>
      <c r="G3343" s="72">
        <f>'Balance N'!O3346</f>
        <v>0</v>
      </c>
      <c r="H3343" s="72">
        <f>'Balance N'!P3346</f>
        <v>0</v>
      </c>
      <c r="I3343" s="74">
        <f t="shared" si="52"/>
        <v>0</v>
      </c>
    </row>
    <row r="3344" spans="1:9" ht="15.6">
      <c r="A3344" s="70">
        <f>'Balance N'!I3347</f>
        <v>0</v>
      </c>
      <c r="B3344" s="71">
        <f>'Balance N'!J3347</f>
        <v>0</v>
      </c>
      <c r="C3344" s="72">
        <f>'Balance N'!K3347</f>
        <v>0</v>
      </c>
      <c r="D3344" s="72">
        <f>'Balance N'!L3347</f>
        <v>0</v>
      </c>
      <c r="E3344" s="72">
        <f>'Balance N'!M3347</f>
        <v>0</v>
      </c>
      <c r="F3344" s="72">
        <f>'Balance N'!N3347</f>
        <v>0</v>
      </c>
      <c r="G3344" s="72">
        <f>'Balance N'!O3347</f>
        <v>0</v>
      </c>
      <c r="H3344" s="72">
        <f>'Balance N'!P3347</f>
        <v>0</v>
      </c>
      <c r="I3344" s="74">
        <f t="shared" si="52"/>
        <v>0</v>
      </c>
    </row>
    <row r="3345" spans="1:9" ht="15.6">
      <c r="A3345" s="70">
        <f>'Balance N'!I3348</f>
        <v>0</v>
      </c>
      <c r="B3345" s="71">
        <f>'Balance N'!J3348</f>
        <v>0</v>
      </c>
      <c r="C3345" s="72">
        <f>'Balance N'!K3348</f>
        <v>0</v>
      </c>
      <c r="D3345" s="72">
        <f>'Balance N'!L3348</f>
        <v>0</v>
      </c>
      <c r="E3345" s="72">
        <f>'Balance N'!M3348</f>
        <v>0</v>
      </c>
      <c r="F3345" s="72">
        <f>'Balance N'!N3348</f>
        <v>0</v>
      </c>
      <c r="G3345" s="72">
        <f>'Balance N'!O3348</f>
        <v>0</v>
      </c>
      <c r="H3345" s="72">
        <f>'Balance N'!P3348</f>
        <v>0</v>
      </c>
      <c r="I3345" s="74">
        <f t="shared" si="52"/>
        <v>0</v>
      </c>
    </row>
    <row r="3346" spans="1:9" ht="15.6">
      <c r="A3346" s="70">
        <f>'Balance N'!I3349</f>
        <v>0</v>
      </c>
      <c r="B3346" s="71">
        <f>'Balance N'!J3349</f>
        <v>0</v>
      </c>
      <c r="C3346" s="72">
        <f>'Balance N'!K3349</f>
        <v>0</v>
      </c>
      <c r="D3346" s="72">
        <f>'Balance N'!L3349</f>
        <v>0</v>
      </c>
      <c r="E3346" s="72">
        <f>'Balance N'!M3349</f>
        <v>0</v>
      </c>
      <c r="F3346" s="72">
        <f>'Balance N'!N3349</f>
        <v>0</v>
      </c>
      <c r="G3346" s="72">
        <f>'Balance N'!O3349</f>
        <v>0</v>
      </c>
      <c r="H3346" s="72">
        <f>'Balance N'!P3349</f>
        <v>0</v>
      </c>
      <c r="I3346" s="74">
        <f t="shared" si="52"/>
        <v>0</v>
      </c>
    </row>
    <row r="3347" spans="1:9" ht="15.6">
      <c r="A3347" s="70">
        <f>'Balance N'!I3350</f>
        <v>0</v>
      </c>
      <c r="B3347" s="71">
        <f>'Balance N'!J3350</f>
        <v>0</v>
      </c>
      <c r="C3347" s="72">
        <f>'Balance N'!K3350</f>
        <v>0</v>
      </c>
      <c r="D3347" s="72">
        <f>'Balance N'!L3350</f>
        <v>0</v>
      </c>
      <c r="E3347" s="72">
        <f>'Balance N'!M3350</f>
        <v>0</v>
      </c>
      <c r="F3347" s="72">
        <f>'Balance N'!N3350</f>
        <v>0</v>
      </c>
      <c r="G3347" s="72">
        <f>'Balance N'!O3350</f>
        <v>0</v>
      </c>
      <c r="H3347" s="72">
        <f>'Balance N'!P3350</f>
        <v>0</v>
      </c>
      <c r="I3347" s="74">
        <f t="shared" si="52"/>
        <v>0</v>
      </c>
    </row>
    <row r="3348" spans="1:9" ht="15.6">
      <c r="A3348" s="70">
        <f>'Balance N'!I3351</f>
        <v>0</v>
      </c>
      <c r="B3348" s="71">
        <f>'Balance N'!J3351</f>
        <v>0</v>
      </c>
      <c r="C3348" s="72">
        <f>'Balance N'!K3351</f>
        <v>0</v>
      </c>
      <c r="D3348" s="72">
        <f>'Balance N'!L3351</f>
        <v>0</v>
      </c>
      <c r="E3348" s="72">
        <f>'Balance N'!M3351</f>
        <v>0</v>
      </c>
      <c r="F3348" s="72">
        <f>'Balance N'!N3351</f>
        <v>0</v>
      </c>
      <c r="G3348" s="72">
        <f>'Balance N'!O3351</f>
        <v>0</v>
      </c>
      <c r="H3348" s="72">
        <f>'Balance N'!P3351</f>
        <v>0</v>
      </c>
      <c r="I3348" s="74">
        <f t="shared" si="52"/>
        <v>0</v>
      </c>
    </row>
    <row r="3349" spans="1:9" ht="15.6">
      <c r="A3349" s="70">
        <f>'Balance N'!I3352</f>
        <v>0</v>
      </c>
      <c r="B3349" s="71">
        <f>'Balance N'!J3352</f>
        <v>0</v>
      </c>
      <c r="C3349" s="72">
        <f>'Balance N'!K3352</f>
        <v>0</v>
      </c>
      <c r="D3349" s="72">
        <f>'Balance N'!L3352</f>
        <v>0</v>
      </c>
      <c r="E3349" s="72">
        <f>'Balance N'!M3352</f>
        <v>0</v>
      </c>
      <c r="F3349" s="72">
        <f>'Balance N'!N3352</f>
        <v>0</v>
      </c>
      <c r="G3349" s="72">
        <f>'Balance N'!O3352</f>
        <v>0</v>
      </c>
      <c r="H3349" s="72">
        <f>'Balance N'!P3352</f>
        <v>0</v>
      </c>
      <c r="I3349" s="74">
        <f t="shared" si="52"/>
        <v>0</v>
      </c>
    </row>
    <row r="3350" spans="1:9" ht="15.6">
      <c r="A3350" s="70">
        <f>'Balance N'!I3353</f>
        <v>0</v>
      </c>
      <c r="B3350" s="71">
        <f>'Balance N'!J3353</f>
        <v>0</v>
      </c>
      <c r="C3350" s="72">
        <f>'Balance N'!K3353</f>
        <v>0</v>
      </c>
      <c r="D3350" s="72">
        <f>'Balance N'!L3353</f>
        <v>0</v>
      </c>
      <c r="E3350" s="72">
        <f>'Balance N'!M3353</f>
        <v>0</v>
      </c>
      <c r="F3350" s="72">
        <f>'Balance N'!N3353</f>
        <v>0</v>
      </c>
      <c r="G3350" s="72">
        <f>'Balance N'!O3353</f>
        <v>0</v>
      </c>
      <c r="H3350" s="72">
        <f>'Balance N'!P3353</f>
        <v>0</v>
      </c>
      <c r="I3350" s="74">
        <f t="shared" si="52"/>
        <v>0</v>
      </c>
    </row>
    <row r="3351" spans="1:9" ht="15.6">
      <c r="A3351" s="70">
        <f>'Balance N'!I3354</f>
        <v>0</v>
      </c>
      <c r="B3351" s="71">
        <f>'Balance N'!J3354</f>
        <v>0</v>
      </c>
      <c r="C3351" s="72">
        <f>'Balance N'!K3354</f>
        <v>0</v>
      </c>
      <c r="D3351" s="72">
        <f>'Balance N'!L3354</f>
        <v>0</v>
      </c>
      <c r="E3351" s="72">
        <f>'Balance N'!M3354</f>
        <v>0</v>
      </c>
      <c r="F3351" s="72">
        <f>'Balance N'!N3354</f>
        <v>0</v>
      </c>
      <c r="G3351" s="72">
        <f>'Balance N'!O3354</f>
        <v>0</v>
      </c>
      <c r="H3351" s="72">
        <f>'Balance N'!P3354</f>
        <v>0</v>
      </c>
      <c r="I3351" s="74">
        <f t="shared" si="52"/>
        <v>0</v>
      </c>
    </row>
    <row r="3352" spans="1:9" ht="15.6">
      <c r="A3352" s="70">
        <f>'Balance N'!I3355</f>
        <v>0</v>
      </c>
      <c r="B3352" s="71">
        <f>'Balance N'!J3355</f>
        <v>0</v>
      </c>
      <c r="C3352" s="72">
        <f>'Balance N'!K3355</f>
        <v>0</v>
      </c>
      <c r="D3352" s="72">
        <f>'Balance N'!L3355</f>
        <v>0</v>
      </c>
      <c r="E3352" s="72">
        <f>'Balance N'!M3355</f>
        <v>0</v>
      </c>
      <c r="F3352" s="72">
        <f>'Balance N'!N3355</f>
        <v>0</v>
      </c>
      <c r="G3352" s="72">
        <f>'Balance N'!O3355</f>
        <v>0</v>
      </c>
      <c r="H3352" s="72">
        <f>'Balance N'!P3355</f>
        <v>0</v>
      </c>
      <c r="I3352" s="74">
        <f t="shared" si="52"/>
        <v>0</v>
      </c>
    </row>
    <row r="3353" spans="1:9" ht="15.6">
      <c r="A3353" s="70">
        <f>'Balance N'!I3356</f>
        <v>0</v>
      </c>
      <c r="B3353" s="71">
        <f>'Balance N'!J3356</f>
        <v>0</v>
      </c>
      <c r="C3353" s="72">
        <f>'Balance N'!K3356</f>
        <v>0</v>
      </c>
      <c r="D3353" s="72">
        <f>'Balance N'!L3356</f>
        <v>0</v>
      </c>
      <c r="E3353" s="72">
        <f>'Balance N'!M3356</f>
        <v>0</v>
      </c>
      <c r="F3353" s="72">
        <f>'Balance N'!N3356</f>
        <v>0</v>
      </c>
      <c r="G3353" s="72">
        <f>'Balance N'!O3356</f>
        <v>0</v>
      </c>
      <c r="H3353" s="72">
        <f>'Balance N'!P3356</f>
        <v>0</v>
      </c>
      <c r="I3353" s="74">
        <f t="shared" si="52"/>
        <v>0</v>
      </c>
    </row>
    <row r="3354" spans="1:9" ht="15.6">
      <c r="A3354" s="70">
        <f>'Balance N'!I3357</f>
        <v>0</v>
      </c>
      <c r="B3354" s="71">
        <f>'Balance N'!J3357</f>
        <v>0</v>
      </c>
      <c r="C3354" s="72">
        <f>'Balance N'!K3357</f>
        <v>0</v>
      </c>
      <c r="D3354" s="72">
        <f>'Balance N'!L3357</f>
        <v>0</v>
      </c>
      <c r="E3354" s="72">
        <f>'Balance N'!M3357</f>
        <v>0</v>
      </c>
      <c r="F3354" s="72">
        <f>'Balance N'!N3357</f>
        <v>0</v>
      </c>
      <c r="G3354" s="72">
        <f>'Balance N'!O3357</f>
        <v>0</v>
      </c>
      <c r="H3354" s="72">
        <f>'Balance N'!P3357</f>
        <v>0</v>
      </c>
      <c r="I3354" s="74">
        <f t="shared" si="52"/>
        <v>0</v>
      </c>
    </row>
    <row r="3355" spans="1:9" ht="15.6">
      <c r="A3355" s="70">
        <f>'Balance N'!I3358</f>
        <v>0</v>
      </c>
      <c r="B3355" s="71">
        <f>'Balance N'!J3358</f>
        <v>0</v>
      </c>
      <c r="C3355" s="72">
        <f>'Balance N'!K3358</f>
        <v>0</v>
      </c>
      <c r="D3355" s="72">
        <f>'Balance N'!L3358</f>
        <v>0</v>
      </c>
      <c r="E3355" s="72">
        <f>'Balance N'!M3358</f>
        <v>0</v>
      </c>
      <c r="F3355" s="72">
        <f>'Balance N'!N3358</f>
        <v>0</v>
      </c>
      <c r="G3355" s="72">
        <f>'Balance N'!O3358</f>
        <v>0</v>
      </c>
      <c r="H3355" s="72">
        <f>'Balance N'!P3358</f>
        <v>0</v>
      </c>
      <c r="I3355" s="74">
        <f t="shared" si="52"/>
        <v>0</v>
      </c>
    </row>
    <row r="3356" spans="1:9" ht="15.6">
      <c r="A3356" s="70">
        <f>'Balance N'!I3359</f>
        <v>0</v>
      </c>
      <c r="B3356" s="71">
        <f>'Balance N'!J3359</f>
        <v>0</v>
      </c>
      <c r="C3356" s="72">
        <f>'Balance N'!K3359</f>
        <v>0</v>
      </c>
      <c r="D3356" s="72">
        <f>'Balance N'!L3359</f>
        <v>0</v>
      </c>
      <c r="E3356" s="72">
        <f>'Balance N'!M3359</f>
        <v>0</v>
      </c>
      <c r="F3356" s="72">
        <f>'Balance N'!N3359</f>
        <v>0</v>
      </c>
      <c r="G3356" s="72">
        <f>'Balance N'!O3359</f>
        <v>0</v>
      </c>
      <c r="H3356" s="72">
        <f>'Balance N'!P3359</f>
        <v>0</v>
      </c>
      <c r="I3356" s="74">
        <f t="shared" si="52"/>
        <v>0</v>
      </c>
    </row>
    <row r="3357" spans="1:9" ht="15.6">
      <c r="A3357" s="70">
        <f>'Balance N'!I3360</f>
        <v>0</v>
      </c>
      <c r="B3357" s="71">
        <f>'Balance N'!J3360</f>
        <v>0</v>
      </c>
      <c r="C3357" s="72">
        <f>'Balance N'!K3360</f>
        <v>0</v>
      </c>
      <c r="D3357" s="72">
        <f>'Balance N'!L3360</f>
        <v>0</v>
      </c>
      <c r="E3357" s="72">
        <f>'Balance N'!M3360</f>
        <v>0</v>
      </c>
      <c r="F3357" s="72">
        <f>'Balance N'!N3360</f>
        <v>0</v>
      </c>
      <c r="G3357" s="72">
        <f>'Balance N'!O3360</f>
        <v>0</v>
      </c>
      <c r="H3357" s="72">
        <f>'Balance N'!P3360</f>
        <v>0</v>
      </c>
      <c r="I3357" s="74">
        <f t="shared" si="52"/>
        <v>0</v>
      </c>
    </row>
    <row r="3358" spans="1:9" ht="15.6">
      <c r="A3358" s="70">
        <f>'Balance N'!I3361</f>
        <v>0</v>
      </c>
      <c r="B3358" s="71">
        <f>'Balance N'!J3361</f>
        <v>0</v>
      </c>
      <c r="C3358" s="72">
        <f>'Balance N'!K3361</f>
        <v>0</v>
      </c>
      <c r="D3358" s="72">
        <f>'Balance N'!L3361</f>
        <v>0</v>
      </c>
      <c r="E3358" s="72">
        <f>'Balance N'!M3361</f>
        <v>0</v>
      </c>
      <c r="F3358" s="72">
        <f>'Balance N'!N3361</f>
        <v>0</v>
      </c>
      <c r="G3358" s="72">
        <f>'Balance N'!O3361</f>
        <v>0</v>
      </c>
      <c r="H3358" s="72">
        <f>'Balance N'!P3361</f>
        <v>0</v>
      </c>
      <c r="I3358" s="74">
        <f t="shared" si="52"/>
        <v>0</v>
      </c>
    </row>
    <row r="3359" spans="1:9" ht="15.6">
      <c r="A3359" s="70">
        <f>'Balance N'!I3362</f>
        <v>0</v>
      </c>
      <c r="B3359" s="71">
        <f>'Balance N'!J3362</f>
        <v>0</v>
      </c>
      <c r="C3359" s="72">
        <f>'Balance N'!K3362</f>
        <v>0</v>
      </c>
      <c r="D3359" s="72">
        <f>'Balance N'!L3362</f>
        <v>0</v>
      </c>
      <c r="E3359" s="72">
        <f>'Balance N'!M3362</f>
        <v>0</v>
      </c>
      <c r="F3359" s="72">
        <f>'Balance N'!N3362</f>
        <v>0</v>
      </c>
      <c r="G3359" s="72">
        <f>'Balance N'!O3362</f>
        <v>0</v>
      </c>
      <c r="H3359" s="72">
        <f>'Balance N'!P3362</f>
        <v>0</v>
      </c>
      <c r="I3359" s="74">
        <f t="shared" si="52"/>
        <v>0</v>
      </c>
    </row>
    <row r="3360" spans="1:9" ht="15.6">
      <c r="A3360" s="70">
        <f>'Balance N'!I3363</f>
        <v>0</v>
      </c>
      <c r="B3360" s="71">
        <f>'Balance N'!J3363</f>
        <v>0</v>
      </c>
      <c r="C3360" s="72">
        <f>'Balance N'!K3363</f>
        <v>0</v>
      </c>
      <c r="D3360" s="72">
        <f>'Balance N'!L3363</f>
        <v>0</v>
      </c>
      <c r="E3360" s="72">
        <f>'Balance N'!M3363</f>
        <v>0</v>
      </c>
      <c r="F3360" s="72">
        <f>'Balance N'!N3363</f>
        <v>0</v>
      </c>
      <c r="G3360" s="72">
        <f>'Balance N'!O3363</f>
        <v>0</v>
      </c>
      <c r="H3360" s="72">
        <f>'Balance N'!P3363</f>
        <v>0</v>
      </c>
      <c r="I3360" s="74">
        <f t="shared" si="52"/>
        <v>0</v>
      </c>
    </row>
    <row r="3361" spans="1:9" ht="15.6">
      <c r="A3361" s="70">
        <f>'Balance N'!I3364</f>
        <v>0</v>
      </c>
      <c r="B3361" s="71">
        <f>'Balance N'!J3364</f>
        <v>0</v>
      </c>
      <c r="C3361" s="72">
        <f>'Balance N'!K3364</f>
        <v>0</v>
      </c>
      <c r="D3361" s="72">
        <f>'Balance N'!L3364</f>
        <v>0</v>
      </c>
      <c r="E3361" s="72">
        <f>'Balance N'!M3364</f>
        <v>0</v>
      </c>
      <c r="F3361" s="72">
        <f>'Balance N'!N3364</f>
        <v>0</v>
      </c>
      <c r="G3361" s="72">
        <f>'Balance N'!O3364</f>
        <v>0</v>
      </c>
      <c r="H3361" s="72">
        <f>'Balance N'!P3364</f>
        <v>0</v>
      </c>
      <c r="I3361" s="74">
        <f t="shared" si="52"/>
        <v>0</v>
      </c>
    </row>
    <row r="3362" spans="1:9" ht="15.6">
      <c r="A3362" s="70">
        <f>'Balance N'!I3365</f>
        <v>0</v>
      </c>
      <c r="B3362" s="71">
        <f>'Balance N'!J3365</f>
        <v>0</v>
      </c>
      <c r="C3362" s="72">
        <f>'Balance N'!K3365</f>
        <v>0</v>
      </c>
      <c r="D3362" s="72">
        <f>'Balance N'!L3365</f>
        <v>0</v>
      </c>
      <c r="E3362" s="72">
        <f>'Balance N'!M3365</f>
        <v>0</v>
      </c>
      <c r="F3362" s="72">
        <f>'Balance N'!N3365</f>
        <v>0</v>
      </c>
      <c r="G3362" s="72">
        <f>'Balance N'!O3365</f>
        <v>0</v>
      </c>
      <c r="H3362" s="72">
        <f>'Balance N'!P3365</f>
        <v>0</v>
      </c>
      <c r="I3362" s="74">
        <f t="shared" si="52"/>
        <v>0</v>
      </c>
    </row>
    <row r="3363" spans="1:9" ht="15.6">
      <c r="A3363" s="70">
        <f>'Balance N'!I3366</f>
        <v>0</v>
      </c>
      <c r="B3363" s="71">
        <f>'Balance N'!J3366</f>
        <v>0</v>
      </c>
      <c r="C3363" s="72">
        <f>'Balance N'!K3366</f>
        <v>0</v>
      </c>
      <c r="D3363" s="72">
        <f>'Balance N'!L3366</f>
        <v>0</v>
      </c>
      <c r="E3363" s="72">
        <f>'Balance N'!M3366</f>
        <v>0</v>
      </c>
      <c r="F3363" s="72">
        <f>'Balance N'!N3366</f>
        <v>0</v>
      </c>
      <c r="G3363" s="72">
        <f>'Balance N'!O3366</f>
        <v>0</v>
      </c>
      <c r="H3363" s="72">
        <f>'Balance N'!P3366</f>
        <v>0</v>
      </c>
      <c r="I3363" s="74">
        <f t="shared" si="52"/>
        <v>0</v>
      </c>
    </row>
    <row r="3364" spans="1:9" ht="15.6">
      <c r="A3364" s="70">
        <f>'Balance N'!I3367</f>
        <v>0</v>
      </c>
      <c r="B3364" s="71">
        <f>'Balance N'!J3367</f>
        <v>0</v>
      </c>
      <c r="C3364" s="72">
        <f>'Balance N'!K3367</f>
        <v>0</v>
      </c>
      <c r="D3364" s="72">
        <f>'Balance N'!L3367</f>
        <v>0</v>
      </c>
      <c r="E3364" s="72">
        <f>'Balance N'!M3367</f>
        <v>0</v>
      </c>
      <c r="F3364" s="72">
        <f>'Balance N'!N3367</f>
        <v>0</v>
      </c>
      <c r="G3364" s="72">
        <f>'Balance N'!O3367</f>
        <v>0</v>
      </c>
      <c r="H3364" s="72">
        <f>'Balance N'!P3367</f>
        <v>0</v>
      </c>
      <c r="I3364" s="74">
        <f t="shared" si="52"/>
        <v>0</v>
      </c>
    </row>
    <row r="3365" spans="1:9" ht="15.6">
      <c r="A3365" s="70">
        <f>'Balance N'!I3368</f>
        <v>0</v>
      </c>
      <c r="B3365" s="71">
        <f>'Balance N'!J3368</f>
        <v>0</v>
      </c>
      <c r="C3365" s="72">
        <f>'Balance N'!K3368</f>
        <v>0</v>
      </c>
      <c r="D3365" s="72">
        <f>'Balance N'!L3368</f>
        <v>0</v>
      </c>
      <c r="E3365" s="72">
        <f>'Balance N'!M3368</f>
        <v>0</v>
      </c>
      <c r="F3365" s="72">
        <f>'Balance N'!N3368</f>
        <v>0</v>
      </c>
      <c r="G3365" s="72">
        <f>'Balance N'!O3368</f>
        <v>0</v>
      </c>
      <c r="H3365" s="72">
        <f>'Balance N'!P3368</f>
        <v>0</v>
      </c>
      <c r="I3365" s="74">
        <f t="shared" si="52"/>
        <v>0</v>
      </c>
    </row>
    <row r="3366" spans="1:9" ht="15.6">
      <c r="A3366" s="70">
        <f>'Balance N'!I3369</f>
        <v>0</v>
      </c>
      <c r="B3366" s="71">
        <f>'Balance N'!J3369</f>
        <v>0</v>
      </c>
      <c r="C3366" s="72">
        <f>'Balance N'!K3369</f>
        <v>0</v>
      </c>
      <c r="D3366" s="72">
        <f>'Balance N'!L3369</f>
        <v>0</v>
      </c>
      <c r="E3366" s="72">
        <f>'Balance N'!M3369</f>
        <v>0</v>
      </c>
      <c r="F3366" s="72">
        <f>'Balance N'!N3369</f>
        <v>0</v>
      </c>
      <c r="G3366" s="72">
        <f>'Balance N'!O3369</f>
        <v>0</v>
      </c>
      <c r="H3366" s="72">
        <f>'Balance N'!P3369</f>
        <v>0</v>
      </c>
      <c r="I3366" s="74">
        <f t="shared" si="52"/>
        <v>0</v>
      </c>
    </row>
    <row r="3367" spans="1:9" ht="15.6">
      <c r="A3367" s="70">
        <f>'Balance N'!I3370</f>
        <v>0</v>
      </c>
      <c r="B3367" s="71">
        <f>'Balance N'!J3370</f>
        <v>0</v>
      </c>
      <c r="C3367" s="72">
        <f>'Balance N'!K3370</f>
        <v>0</v>
      </c>
      <c r="D3367" s="72">
        <f>'Balance N'!L3370</f>
        <v>0</v>
      </c>
      <c r="E3367" s="72">
        <f>'Balance N'!M3370</f>
        <v>0</v>
      </c>
      <c r="F3367" s="72">
        <f>'Balance N'!N3370</f>
        <v>0</v>
      </c>
      <c r="G3367" s="72">
        <f>'Balance N'!O3370</f>
        <v>0</v>
      </c>
      <c r="H3367" s="72">
        <f>'Balance N'!P3370</f>
        <v>0</v>
      </c>
      <c r="I3367" s="74">
        <f t="shared" si="52"/>
        <v>0</v>
      </c>
    </row>
    <row r="3368" spans="1:9" ht="15.6">
      <c r="A3368" s="70">
        <f>'Balance N'!I3371</f>
        <v>0</v>
      </c>
      <c r="B3368" s="71">
        <f>'Balance N'!J3371</f>
        <v>0</v>
      </c>
      <c r="C3368" s="72">
        <f>'Balance N'!K3371</f>
        <v>0</v>
      </c>
      <c r="D3368" s="72">
        <f>'Balance N'!L3371</f>
        <v>0</v>
      </c>
      <c r="E3368" s="72">
        <f>'Balance N'!M3371</f>
        <v>0</v>
      </c>
      <c r="F3368" s="72">
        <f>'Balance N'!N3371</f>
        <v>0</v>
      </c>
      <c r="G3368" s="72">
        <f>'Balance N'!O3371</f>
        <v>0</v>
      </c>
      <c r="H3368" s="72">
        <f>'Balance N'!P3371</f>
        <v>0</v>
      </c>
      <c r="I3368" s="74">
        <f t="shared" si="52"/>
        <v>0</v>
      </c>
    </row>
    <row r="3369" spans="1:9" ht="15.6">
      <c r="A3369" s="70">
        <f>'Balance N'!I3372</f>
        <v>0</v>
      </c>
      <c r="B3369" s="71">
        <f>'Balance N'!J3372</f>
        <v>0</v>
      </c>
      <c r="C3369" s="72">
        <f>'Balance N'!K3372</f>
        <v>0</v>
      </c>
      <c r="D3369" s="72">
        <f>'Balance N'!L3372</f>
        <v>0</v>
      </c>
      <c r="E3369" s="72">
        <f>'Balance N'!M3372</f>
        <v>0</v>
      </c>
      <c r="F3369" s="72">
        <f>'Balance N'!N3372</f>
        <v>0</v>
      </c>
      <c r="G3369" s="72">
        <f>'Balance N'!O3372</f>
        <v>0</v>
      </c>
      <c r="H3369" s="72">
        <f>'Balance N'!P3372</f>
        <v>0</v>
      </c>
      <c r="I3369" s="74">
        <f t="shared" si="52"/>
        <v>0</v>
      </c>
    </row>
    <row r="3370" spans="1:9" ht="15.6">
      <c r="A3370" s="70">
        <f>'Balance N'!I3373</f>
        <v>0</v>
      </c>
      <c r="B3370" s="71">
        <f>'Balance N'!J3373</f>
        <v>0</v>
      </c>
      <c r="C3370" s="72">
        <f>'Balance N'!K3373</f>
        <v>0</v>
      </c>
      <c r="D3370" s="72">
        <f>'Balance N'!L3373</f>
        <v>0</v>
      </c>
      <c r="E3370" s="72">
        <f>'Balance N'!M3373</f>
        <v>0</v>
      </c>
      <c r="F3370" s="72">
        <f>'Balance N'!N3373</f>
        <v>0</v>
      </c>
      <c r="G3370" s="72">
        <f>'Balance N'!O3373</f>
        <v>0</v>
      </c>
      <c r="H3370" s="72">
        <f>'Balance N'!P3373</f>
        <v>0</v>
      </c>
      <c r="I3370" s="74">
        <f t="shared" si="52"/>
        <v>0</v>
      </c>
    </row>
    <row r="3371" spans="1:9" ht="15.6">
      <c r="A3371" s="70">
        <f>'Balance N'!I3374</f>
        <v>0</v>
      </c>
      <c r="B3371" s="71">
        <f>'Balance N'!J3374</f>
        <v>0</v>
      </c>
      <c r="C3371" s="72">
        <f>'Balance N'!K3374</f>
        <v>0</v>
      </c>
      <c r="D3371" s="72">
        <f>'Balance N'!L3374</f>
        <v>0</v>
      </c>
      <c r="E3371" s="72">
        <f>'Balance N'!M3374</f>
        <v>0</v>
      </c>
      <c r="F3371" s="72">
        <f>'Balance N'!N3374</f>
        <v>0</v>
      </c>
      <c r="G3371" s="72">
        <f>'Balance N'!O3374</f>
        <v>0</v>
      </c>
      <c r="H3371" s="72">
        <f>'Balance N'!P3374</f>
        <v>0</v>
      </c>
      <c r="I3371" s="74">
        <f t="shared" si="52"/>
        <v>0</v>
      </c>
    </row>
    <row r="3372" spans="1:9" ht="15.6">
      <c r="A3372" s="70">
        <f>'Balance N'!I3375</f>
        <v>0</v>
      </c>
      <c r="B3372" s="71">
        <f>'Balance N'!J3375</f>
        <v>0</v>
      </c>
      <c r="C3372" s="72">
        <f>'Balance N'!K3375</f>
        <v>0</v>
      </c>
      <c r="D3372" s="72">
        <f>'Balance N'!L3375</f>
        <v>0</v>
      </c>
      <c r="E3372" s="72">
        <f>'Balance N'!M3375</f>
        <v>0</v>
      </c>
      <c r="F3372" s="72">
        <f>'Balance N'!N3375</f>
        <v>0</v>
      </c>
      <c r="G3372" s="72">
        <f>'Balance N'!O3375</f>
        <v>0</v>
      </c>
      <c r="H3372" s="72">
        <f>'Balance N'!P3375</f>
        <v>0</v>
      </c>
      <c r="I3372" s="74">
        <f t="shared" si="52"/>
        <v>0</v>
      </c>
    </row>
    <row r="3373" spans="1:9" ht="15.6">
      <c r="A3373" s="70">
        <f>'Balance N'!I3376</f>
        <v>0</v>
      </c>
      <c r="B3373" s="71">
        <f>'Balance N'!J3376</f>
        <v>0</v>
      </c>
      <c r="C3373" s="72">
        <f>'Balance N'!K3376</f>
        <v>0</v>
      </c>
      <c r="D3373" s="72">
        <f>'Balance N'!L3376</f>
        <v>0</v>
      </c>
      <c r="E3373" s="72">
        <f>'Balance N'!M3376</f>
        <v>0</v>
      </c>
      <c r="F3373" s="72">
        <f>'Balance N'!N3376</f>
        <v>0</v>
      </c>
      <c r="G3373" s="72">
        <f>'Balance N'!O3376</f>
        <v>0</v>
      </c>
      <c r="H3373" s="72">
        <f>'Balance N'!P3376</f>
        <v>0</v>
      </c>
      <c r="I3373" s="74">
        <f t="shared" si="52"/>
        <v>0</v>
      </c>
    </row>
    <row r="3374" spans="1:9" ht="15.6">
      <c r="A3374" s="70">
        <f>'Balance N'!I3377</f>
        <v>0</v>
      </c>
      <c r="B3374" s="71">
        <f>'Balance N'!J3377</f>
        <v>0</v>
      </c>
      <c r="C3374" s="72">
        <f>'Balance N'!K3377</f>
        <v>0</v>
      </c>
      <c r="D3374" s="72">
        <f>'Balance N'!L3377</f>
        <v>0</v>
      </c>
      <c r="E3374" s="72">
        <f>'Balance N'!M3377</f>
        <v>0</v>
      </c>
      <c r="F3374" s="72">
        <f>'Balance N'!N3377</f>
        <v>0</v>
      </c>
      <c r="G3374" s="72">
        <f>'Balance N'!O3377</f>
        <v>0</v>
      </c>
      <c r="H3374" s="72">
        <f>'Balance N'!P3377</f>
        <v>0</v>
      </c>
      <c r="I3374" s="74">
        <f t="shared" si="52"/>
        <v>0</v>
      </c>
    </row>
    <row r="3375" spans="1:9" ht="15.6">
      <c r="A3375" s="70">
        <f>'Balance N'!I3378</f>
        <v>0</v>
      </c>
      <c r="B3375" s="71">
        <f>'Balance N'!J3378</f>
        <v>0</v>
      </c>
      <c r="C3375" s="72">
        <f>'Balance N'!K3378</f>
        <v>0</v>
      </c>
      <c r="D3375" s="72">
        <f>'Balance N'!L3378</f>
        <v>0</v>
      </c>
      <c r="E3375" s="72">
        <f>'Balance N'!M3378</f>
        <v>0</v>
      </c>
      <c r="F3375" s="72">
        <f>'Balance N'!N3378</f>
        <v>0</v>
      </c>
      <c r="G3375" s="72">
        <f>'Balance N'!O3378</f>
        <v>0</v>
      </c>
      <c r="H3375" s="72">
        <f>'Balance N'!P3378</f>
        <v>0</v>
      </c>
      <c r="I3375" s="74">
        <f t="shared" si="52"/>
        <v>0</v>
      </c>
    </row>
    <row r="3376" spans="1:9" ht="15.6">
      <c r="A3376" s="70">
        <f>'Balance N'!I3379</f>
        <v>0</v>
      </c>
      <c r="B3376" s="71">
        <f>'Balance N'!J3379</f>
        <v>0</v>
      </c>
      <c r="C3376" s="72">
        <f>'Balance N'!K3379</f>
        <v>0</v>
      </c>
      <c r="D3376" s="72">
        <f>'Balance N'!L3379</f>
        <v>0</v>
      </c>
      <c r="E3376" s="72">
        <f>'Balance N'!M3379</f>
        <v>0</v>
      </c>
      <c r="F3376" s="72">
        <f>'Balance N'!N3379</f>
        <v>0</v>
      </c>
      <c r="G3376" s="72">
        <f>'Balance N'!O3379</f>
        <v>0</v>
      </c>
      <c r="H3376" s="72">
        <f>'Balance N'!P3379</f>
        <v>0</v>
      </c>
      <c r="I3376" s="74">
        <f t="shared" si="52"/>
        <v>0</v>
      </c>
    </row>
    <row r="3377" spans="1:9" ht="15.6">
      <c r="A3377" s="70">
        <f>'Balance N'!I3380</f>
        <v>0</v>
      </c>
      <c r="B3377" s="71">
        <f>'Balance N'!J3380</f>
        <v>0</v>
      </c>
      <c r="C3377" s="72">
        <f>'Balance N'!K3380</f>
        <v>0</v>
      </c>
      <c r="D3377" s="72">
        <f>'Balance N'!L3380</f>
        <v>0</v>
      </c>
      <c r="E3377" s="72">
        <f>'Balance N'!M3380</f>
        <v>0</v>
      </c>
      <c r="F3377" s="72">
        <f>'Balance N'!N3380</f>
        <v>0</v>
      </c>
      <c r="G3377" s="72">
        <f>'Balance N'!O3380</f>
        <v>0</v>
      </c>
      <c r="H3377" s="72">
        <f>'Balance N'!P3380</f>
        <v>0</v>
      </c>
      <c r="I3377" s="74">
        <f t="shared" si="52"/>
        <v>0</v>
      </c>
    </row>
    <row r="3378" spans="1:9" ht="15.6">
      <c r="A3378" s="70">
        <f>'Balance N'!I3381</f>
        <v>0</v>
      </c>
      <c r="B3378" s="71">
        <f>'Balance N'!J3381</f>
        <v>0</v>
      </c>
      <c r="C3378" s="72">
        <f>'Balance N'!K3381</f>
        <v>0</v>
      </c>
      <c r="D3378" s="72">
        <f>'Balance N'!L3381</f>
        <v>0</v>
      </c>
      <c r="E3378" s="72">
        <f>'Balance N'!M3381</f>
        <v>0</v>
      </c>
      <c r="F3378" s="72">
        <f>'Balance N'!N3381</f>
        <v>0</v>
      </c>
      <c r="G3378" s="72">
        <f>'Balance N'!O3381</f>
        <v>0</v>
      </c>
      <c r="H3378" s="72">
        <f>'Balance N'!P3381</f>
        <v>0</v>
      </c>
      <c r="I3378" s="74">
        <f t="shared" si="52"/>
        <v>0</v>
      </c>
    </row>
    <row r="3379" spans="1:9" ht="15.6">
      <c r="A3379" s="70">
        <f>'Balance N'!I3382</f>
        <v>0</v>
      </c>
      <c r="B3379" s="71">
        <f>'Balance N'!J3382</f>
        <v>0</v>
      </c>
      <c r="C3379" s="72">
        <f>'Balance N'!K3382</f>
        <v>0</v>
      </c>
      <c r="D3379" s="72">
        <f>'Balance N'!L3382</f>
        <v>0</v>
      </c>
      <c r="E3379" s="72">
        <f>'Balance N'!M3382</f>
        <v>0</v>
      </c>
      <c r="F3379" s="72">
        <f>'Balance N'!N3382</f>
        <v>0</v>
      </c>
      <c r="G3379" s="72">
        <f>'Balance N'!O3382</f>
        <v>0</v>
      </c>
      <c r="H3379" s="72">
        <f>'Balance N'!P3382</f>
        <v>0</v>
      </c>
      <c r="I3379" s="74">
        <f t="shared" si="52"/>
        <v>0</v>
      </c>
    </row>
    <row r="3380" spans="1:9" ht="15.6">
      <c r="A3380" s="70">
        <f>'Balance N'!I3383</f>
        <v>0</v>
      </c>
      <c r="B3380" s="71">
        <f>'Balance N'!J3383</f>
        <v>0</v>
      </c>
      <c r="C3380" s="72">
        <f>'Balance N'!K3383</f>
        <v>0</v>
      </c>
      <c r="D3380" s="72">
        <f>'Balance N'!L3383</f>
        <v>0</v>
      </c>
      <c r="E3380" s="72">
        <f>'Balance N'!M3383</f>
        <v>0</v>
      </c>
      <c r="F3380" s="72">
        <f>'Balance N'!N3383</f>
        <v>0</v>
      </c>
      <c r="G3380" s="72">
        <f>'Balance N'!O3383</f>
        <v>0</v>
      </c>
      <c r="H3380" s="72">
        <f>'Balance N'!P3383</f>
        <v>0</v>
      </c>
      <c r="I3380" s="74">
        <f t="shared" si="52"/>
        <v>0</v>
      </c>
    </row>
    <row r="3381" spans="1:9" ht="15.6">
      <c r="A3381" s="70">
        <f>'Balance N'!I3384</f>
        <v>0</v>
      </c>
      <c r="B3381" s="71">
        <f>'Balance N'!J3384</f>
        <v>0</v>
      </c>
      <c r="C3381" s="72">
        <f>'Balance N'!K3384</f>
        <v>0</v>
      </c>
      <c r="D3381" s="72">
        <f>'Balance N'!L3384</f>
        <v>0</v>
      </c>
      <c r="E3381" s="72">
        <f>'Balance N'!M3384</f>
        <v>0</v>
      </c>
      <c r="F3381" s="72">
        <f>'Balance N'!N3384</f>
        <v>0</v>
      </c>
      <c r="G3381" s="72">
        <f>'Balance N'!O3384</f>
        <v>0</v>
      </c>
      <c r="H3381" s="72">
        <f>'Balance N'!P3384</f>
        <v>0</v>
      </c>
      <c r="I3381" s="74">
        <f t="shared" si="52"/>
        <v>0</v>
      </c>
    </row>
    <row r="3382" spans="1:9" ht="15.6">
      <c r="A3382" s="70">
        <f>'Balance N'!I3385</f>
        <v>0</v>
      </c>
      <c r="B3382" s="71">
        <f>'Balance N'!J3385</f>
        <v>0</v>
      </c>
      <c r="C3382" s="72">
        <f>'Balance N'!K3385</f>
        <v>0</v>
      </c>
      <c r="D3382" s="72">
        <f>'Balance N'!L3385</f>
        <v>0</v>
      </c>
      <c r="E3382" s="72">
        <f>'Balance N'!M3385</f>
        <v>0</v>
      </c>
      <c r="F3382" s="72">
        <f>'Balance N'!N3385</f>
        <v>0</v>
      </c>
      <c r="G3382" s="72">
        <f>'Balance N'!O3385</f>
        <v>0</v>
      </c>
      <c r="H3382" s="72">
        <f>'Balance N'!P3385</f>
        <v>0</v>
      </c>
      <c r="I3382" s="74">
        <f t="shared" si="52"/>
        <v>0</v>
      </c>
    </row>
    <row r="3383" spans="1:9" ht="15.6">
      <c r="A3383" s="70">
        <f>'Balance N'!I3386</f>
        <v>0</v>
      </c>
      <c r="B3383" s="71">
        <f>'Balance N'!J3386</f>
        <v>0</v>
      </c>
      <c r="C3383" s="72">
        <f>'Balance N'!K3386</f>
        <v>0</v>
      </c>
      <c r="D3383" s="72">
        <f>'Balance N'!L3386</f>
        <v>0</v>
      </c>
      <c r="E3383" s="72">
        <f>'Balance N'!M3386</f>
        <v>0</v>
      </c>
      <c r="F3383" s="72">
        <f>'Balance N'!N3386</f>
        <v>0</v>
      </c>
      <c r="G3383" s="72">
        <f>'Balance N'!O3386</f>
        <v>0</v>
      </c>
      <c r="H3383" s="72">
        <f>'Balance N'!P3386</f>
        <v>0</v>
      </c>
      <c r="I3383" s="74">
        <f t="shared" si="52"/>
        <v>0</v>
      </c>
    </row>
    <row r="3384" spans="1:9" ht="15.6">
      <c r="A3384" s="70">
        <f>'Balance N'!I3387</f>
        <v>0</v>
      </c>
      <c r="B3384" s="71">
        <f>'Balance N'!J3387</f>
        <v>0</v>
      </c>
      <c r="C3384" s="72">
        <f>'Balance N'!K3387</f>
        <v>0</v>
      </c>
      <c r="D3384" s="72">
        <f>'Balance N'!L3387</f>
        <v>0</v>
      </c>
      <c r="E3384" s="72">
        <f>'Balance N'!M3387</f>
        <v>0</v>
      </c>
      <c r="F3384" s="72">
        <f>'Balance N'!N3387</f>
        <v>0</v>
      </c>
      <c r="G3384" s="72">
        <f>'Balance N'!O3387</f>
        <v>0</v>
      </c>
      <c r="H3384" s="72">
        <f>'Balance N'!P3387</f>
        <v>0</v>
      </c>
      <c r="I3384" s="74">
        <f t="shared" si="52"/>
        <v>0</v>
      </c>
    </row>
    <row r="3385" spans="1:9" ht="15.6">
      <c r="A3385" s="70">
        <f>'Balance N'!I3388</f>
        <v>0</v>
      </c>
      <c r="B3385" s="71">
        <f>'Balance N'!J3388</f>
        <v>0</v>
      </c>
      <c r="C3385" s="72">
        <f>'Balance N'!K3388</f>
        <v>0</v>
      </c>
      <c r="D3385" s="72">
        <f>'Balance N'!L3388</f>
        <v>0</v>
      </c>
      <c r="E3385" s="72">
        <f>'Balance N'!M3388</f>
        <v>0</v>
      </c>
      <c r="F3385" s="72">
        <f>'Balance N'!N3388</f>
        <v>0</v>
      </c>
      <c r="G3385" s="72">
        <f>'Balance N'!O3388</f>
        <v>0</v>
      </c>
      <c r="H3385" s="72">
        <f>'Balance N'!P3388</f>
        <v>0</v>
      </c>
      <c r="I3385" s="74">
        <f t="shared" si="52"/>
        <v>0</v>
      </c>
    </row>
    <row r="3386" spans="1:9" ht="15.6">
      <c r="A3386" s="70">
        <f>'Balance N'!I3389</f>
        <v>0</v>
      </c>
      <c r="B3386" s="71">
        <f>'Balance N'!J3389</f>
        <v>0</v>
      </c>
      <c r="C3386" s="72">
        <f>'Balance N'!K3389</f>
        <v>0</v>
      </c>
      <c r="D3386" s="72">
        <f>'Balance N'!L3389</f>
        <v>0</v>
      </c>
      <c r="E3386" s="72">
        <f>'Balance N'!M3389</f>
        <v>0</v>
      </c>
      <c r="F3386" s="72">
        <f>'Balance N'!N3389</f>
        <v>0</v>
      </c>
      <c r="G3386" s="72">
        <f>'Balance N'!O3389</f>
        <v>0</v>
      </c>
      <c r="H3386" s="72">
        <f>'Balance N'!P3389</f>
        <v>0</v>
      </c>
      <c r="I3386" s="74">
        <f t="shared" si="52"/>
        <v>0</v>
      </c>
    </row>
    <row r="3387" spans="1:9" ht="15.6">
      <c r="A3387" s="70">
        <f>'Balance N'!I3390</f>
        <v>0</v>
      </c>
      <c r="B3387" s="71">
        <f>'Balance N'!J3390</f>
        <v>0</v>
      </c>
      <c r="C3387" s="72">
        <f>'Balance N'!K3390</f>
        <v>0</v>
      </c>
      <c r="D3387" s="72">
        <f>'Balance N'!L3390</f>
        <v>0</v>
      </c>
      <c r="E3387" s="72">
        <f>'Balance N'!M3390</f>
        <v>0</v>
      </c>
      <c r="F3387" s="72">
        <f>'Balance N'!N3390</f>
        <v>0</v>
      </c>
      <c r="G3387" s="72">
        <f>'Balance N'!O3390</f>
        <v>0</v>
      </c>
      <c r="H3387" s="72">
        <f>'Balance N'!P3390</f>
        <v>0</v>
      </c>
      <c r="I3387" s="74">
        <f t="shared" si="52"/>
        <v>0</v>
      </c>
    </row>
    <row r="3388" spans="1:9" ht="15.6">
      <c r="A3388" s="70">
        <f>'Balance N'!I3391</f>
        <v>0</v>
      </c>
      <c r="B3388" s="71">
        <f>'Balance N'!J3391</f>
        <v>0</v>
      </c>
      <c r="C3388" s="72">
        <f>'Balance N'!K3391</f>
        <v>0</v>
      </c>
      <c r="D3388" s="72">
        <f>'Balance N'!L3391</f>
        <v>0</v>
      </c>
      <c r="E3388" s="72">
        <f>'Balance N'!M3391</f>
        <v>0</v>
      </c>
      <c r="F3388" s="72">
        <f>'Balance N'!N3391</f>
        <v>0</v>
      </c>
      <c r="G3388" s="72">
        <f>'Balance N'!O3391</f>
        <v>0</v>
      </c>
      <c r="H3388" s="72">
        <f>'Balance N'!P3391</f>
        <v>0</v>
      </c>
      <c r="I3388" s="74">
        <f t="shared" si="52"/>
        <v>0</v>
      </c>
    </row>
    <row r="3389" spans="1:9" ht="15.6">
      <c r="A3389" s="70">
        <f>'Balance N'!I3392</f>
        <v>0</v>
      </c>
      <c r="B3389" s="71">
        <f>'Balance N'!J3392</f>
        <v>0</v>
      </c>
      <c r="C3389" s="72">
        <f>'Balance N'!K3392</f>
        <v>0</v>
      </c>
      <c r="D3389" s="72">
        <f>'Balance N'!L3392</f>
        <v>0</v>
      </c>
      <c r="E3389" s="72">
        <f>'Balance N'!M3392</f>
        <v>0</v>
      </c>
      <c r="F3389" s="72">
        <f>'Balance N'!N3392</f>
        <v>0</v>
      </c>
      <c r="G3389" s="72">
        <f>'Balance N'!O3392</f>
        <v>0</v>
      </c>
      <c r="H3389" s="72">
        <f>'Balance N'!P3392</f>
        <v>0</v>
      </c>
      <c r="I3389" s="74">
        <f t="shared" si="52"/>
        <v>0</v>
      </c>
    </row>
    <row r="3390" spans="1:9" ht="15.6">
      <c r="A3390" s="70">
        <f>'Balance N'!I3393</f>
        <v>0</v>
      </c>
      <c r="B3390" s="71">
        <f>'Balance N'!J3393</f>
        <v>0</v>
      </c>
      <c r="C3390" s="72">
        <f>'Balance N'!K3393</f>
        <v>0</v>
      </c>
      <c r="D3390" s="72">
        <f>'Balance N'!L3393</f>
        <v>0</v>
      </c>
      <c r="E3390" s="72">
        <f>'Balance N'!M3393</f>
        <v>0</v>
      </c>
      <c r="F3390" s="72">
        <f>'Balance N'!N3393</f>
        <v>0</v>
      </c>
      <c r="G3390" s="72">
        <f>'Balance N'!O3393</f>
        <v>0</v>
      </c>
      <c r="H3390" s="72">
        <f>'Balance N'!P3393</f>
        <v>0</v>
      </c>
      <c r="I3390" s="74">
        <f t="shared" si="52"/>
        <v>0</v>
      </c>
    </row>
    <row r="3391" spans="1:9" ht="15.6">
      <c r="A3391" s="70">
        <f>'Balance N'!I3394</f>
        <v>0</v>
      </c>
      <c r="B3391" s="71">
        <f>'Balance N'!J3394</f>
        <v>0</v>
      </c>
      <c r="C3391" s="72">
        <f>'Balance N'!K3394</f>
        <v>0</v>
      </c>
      <c r="D3391" s="72">
        <f>'Balance N'!L3394</f>
        <v>0</v>
      </c>
      <c r="E3391" s="72">
        <f>'Balance N'!M3394</f>
        <v>0</v>
      </c>
      <c r="F3391" s="72">
        <f>'Balance N'!N3394</f>
        <v>0</v>
      </c>
      <c r="G3391" s="72">
        <f>'Balance N'!O3394</f>
        <v>0</v>
      </c>
      <c r="H3391" s="72">
        <f>'Balance N'!P3394</f>
        <v>0</v>
      </c>
      <c r="I3391" s="74">
        <f t="shared" si="52"/>
        <v>0</v>
      </c>
    </row>
    <row r="3392" spans="1:9" ht="15.6">
      <c r="A3392" s="70">
        <f>'Balance N'!I3395</f>
        <v>0</v>
      </c>
      <c r="B3392" s="71">
        <f>'Balance N'!J3395</f>
        <v>0</v>
      </c>
      <c r="C3392" s="72">
        <f>'Balance N'!K3395</f>
        <v>0</v>
      </c>
      <c r="D3392" s="72">
        <f>'Balance N'!L3395</f>
        <v>0</v>
      </c>
      <c r="E3392" s="72">
        <f>'Balance N'!M3395</f>
        <v>0</v>
      </c>
      <c r="F3392" s="72">
        <f>'Balance N'!N3395</f>
        <v>0</v>
      </c>
      <c r="G3392" s="72">
        <f>'Balance N'!O3395</f>
        <v>0</v>
      </c>
      <c r="H3392" s="72">
        <f>'Balance N'!P3395</f>
        <v>0</v>
      </c>
      <c r="I3392" s="74">
        <f t="shared" si="52"/>
        <v>0</v>
      </c>
    </row>
    <row r="3393" spans="1:9" ht="15.6">
      <c r="A3393" s="70">
        <f>'Balance N'!I3396</f>
        <v>0</v>
      </c>
      <c r="B3393" s="71">
        <f>'Balance N'!J3396</f>
        <v>0</v>
      </c>
      <c r="C3393" s="72">
        <f>'Balance N'!K3396</f>
        <v>0</v>
      </c>
      <c r="D3393" s="72">
        <f>'Balance N'!L3396</f>
        <v>0</v>
      </c>
      <c r="E3393" s="72">
        <f>'Balance N'!M3396</f>
        <v>0</v>
      </c>
      <c r="F3393" s="72">
        <f>'Balance N'!N3396</f>
        <v>0</v>
      </c>
      <c r="G3393" s="72">
        <f>'Balance N'!O3396</f>
        <v>0</v>
      </c>
      <c r="H3393" s="72">
        <f>'Balance N'!P3396</f>
        <v>0</v>
      </c>
      <c r="I3393" s="74">
        <f t="shared" si="52"/>
        <v>0</v>
      </c>
    </row>
    <row r="3394" spans="1:9" ht="15.6">
      <c r="A3394" s="70">
        <f>'Balance N'!I3397</f>
        <v>0</v>
      </c>
      <c r="B3394" s="71">
        <f>'Balance N'!J3397</f>
        <v>0</v>
      </c>
      <c r="C3394" s="72">
        <f>'Balance N'!K3397</f>
        <v>0</v>
      </c>
      <c r="D3394" s="72">
        <f>'Balance N'!L3397</f>
        <v>0</v>
      </c>
      <c r="E3394" s="72">
        <f>'Balance N'!M3397</f>
        <v>0</v>
      </c>
      <c r="F3394" s="72">
        <f>'Balance N'!N3397</f>
        <v>0</v>
      </c>
      <c r="G3394" s="72">
        <f>'Balance N'!O3397</f>
        <v>0</v>
      </c>
      <c r="H3394" s="72">
        <f>'Balance N'!P3397</f>
        <v>0</v>
      </c>
      <c r="I3394" s="74">
        <f t="shared" si="52"/>
        <v>0</v>
      </c>
    </row>
    <row r="3395" spans="1:9" ht="15.6">
      <c r="A3395" s="70">
        <f>'Balance N'!I3398</f>
        <v>0</v>
      </c>
      <c r="B3395" s="71">
        <f>'Balance N'!J3398</f>
        <v>0</v>
      </c>
      <c r="C3395" s="72">
        <f>'Balance N'!K3398</f>
        <v>0</v>
      </c>
      <c r="D3395" s="72">
        <f>'Balance N'!L3398</f>
        <v>0</v>
      </c>
      <c r="E3395" s="72">
        <f>'Balance N'!M3398</f>
        <v>0</v>
      </c>
      <c r="F3395" s="72">
        <f>'Balance N'!N3398</f>
        <v>0</v>
      </c>
      <c r="G3395" s="72">
        <f>'Balance N'!O3398</f>
        <v>0</v>
      </c>
      <c r="H3395" s="72">
        <f>'Balance N'!P3398</f>
        <v>0</v>
      </c>
      <c r="I3395" s="74">
        <f t="shared" ref="I3395:I3458" si="53">(C3395-D3395)+(E3395-F3395)-(G3395-H3395)</f>
        <v>0</v>
      </c>
    </row>
    <row r="3396" spans="1:9" ht="15.6">
      <c r="A3396" s="70">
        <f>'Balance N'!I3399</f>
        <v>0</v>
      </c>
      <c r="B3396" s="71">
        <f>'Balance N'!J3399</f>
        <v>0</v>
      </c>
      <c r="C3396" s="72">
        <f>'Balance N'!K3399</f>
        <v>0</v>
      </c>
      <c r="D3396" s="72">
        <f>'Balance N'!L3399</f>
        <v>0</v>
      </c>
      <c r="E3396" s="72">
        <f>'Balance N'!M3399</f>
        <v>0</v>
      </c>
      <c r="F3396" s="72">
        <f>'Balance N'!N3399</f>
        <v>0</v>
      </c>
      <c r="G3396" s="72">
        <f>'Balance N'!O3399</f>
        <v>0</v>
      </c>
      <c r="H3396" s="72">
        <f>'Balance N'!P3399</f>
        <v>0</v>
      </c>
      <c r="I3396" s="74">
        <f t="shared" si="53"/>
        <v>0</v>
      </c>
    </row>
    <row r="3397" spans="1:9" ht="15.6">
      <c r="A3397" s="70">
        <f>'Balance N'!I3400</f>
        <v>0</v>
      </c>
      <c r="B3397" s="71">
        <f>'Balance N'!J3400</f>
        <v>0</v>
      </c>
      <c r="C3397" s="72">
        <f>'Balance N'!K3400</f>
        <v>0</v>
      </c>
      <c r="D3397" s="72">
        <f>'Balance N'!L3400</f>
        <v>0</v>
      </c>
      <c r="E3397" s="72">
        <f>'Balance N'!M3400</f>
        <v>0</v>
      </c>
      <c r="F3397" s="72">
        <f>'Balance N'!N3400</f>
        <v>0</v>
      </c>
      <c r="G3397" s="72">
        <f>'Balance N'!O3400</f>
        <v>0</v>
      </c>
      <c r="H3397" s="72">
        <f>'Balance N'!P3400</f>
        <v>0</v>
      </c>
      <c r="I3397" s="74">
        <f t="shared" si="53"/>
        <v>0</v>
      </c>
    </row>
    <row r="3398" spans="1:9" ht="15.6">
      <c r="A3398" s="70">
        <f>'Balance N'!I3401</f>
        <v>0</v>
      </c>
      <c r="B3398" s="71">
        <f>'Balance N'!J3401</f>
        <v>0</v>
      </c>
      <c r="C3398" s="72">
        <f>'Balance N'!K3401</f>
        <v>0</v>
      </c>
      <c r="D3398" s="72">
        <f>'Balance N'!L3401</f>
        <v>0</v>
      </c>
      <c r="E3398" s="72">
        <f>'Balance N'!M3401</f>
        <v>0</v>
      </c>
      <c r="F3398" s="72">
        <f>'Balance N'!N3401</f>
        <v>0</v>
      </c>
      <c r="G3398" s="72">
        <f>'Balance N'!O3401</f>
        <v>0</v>
      </c>
      <c r="H3398" s="72">
        <f>'Balance N'!P3401</f>
        <v>0</v>
      </c>
      <c r="I3398" s="74">
        <f t="shared" si="53"/>
        <v>0</v>
      </c>
    </row>
    <row r="3399" spans="1:9" ht="15.6">
      <c r="A3399" s="70">
        <f>'Balance N'!I3402</f>
        <v>0</v>
      </c>
      <c r="B3399" s="71">
        <f>'Balance N'!J3402</f>
        <v>0</v>
      </c>
      <c r="C3399" s="72">
        <f>'Balance N'!K3402</f>
        <v>0</v>
      </c>
      <c r="D3399" s="72">
        <f>'Balance N'!L3402</f>
        <v>0</v>
      </c>
      <c r="E3399" s="72">
        <f>'Balance N'!M3402</f>
        <v>0</v>
      </c>
      <c r="F3399" s="72">
        <f>'Balance N'!N3402</f>
        <v>0</v>
      </c>
      <c r="G3399" s="72">
        <f>'Balance N'!O3402</f>
        <v>0</v>
      </c>
      <c r="H3399" s="72">
        <f>'Balance N'!P3402</f>
        <v>0</v>
      </c>
      <c r="I3399" s="74">
        <f t="shared" si="53"/>
        <v>0</v>
      </c>
    </row>
    <row r="3400" spans="1:9" ht="15.6">
      <c r="A3400" s="70">
        <f>'Balance N'!I3403</f>
        <v>0</v>
      </c>
      <c r="B3400" s="71">
        <f>'Balance N'!J3403</f>
        <v>0</v>
      </c>
      <c r="C3400" s="72">
        <f>'Balance N'!K3403</f>
        <v>0</v>
      </c>
      <c r="D3400" s="72">
        <f>'Balance N'!L3403</f>
        <v>0</v>
      </c>
      <c r="E3400" s="72">
        <f>'Balance N'!M3403</f>
        <v>0</v>
      </c>
      <c r="F3400" s="72">
        <f>'Balance N'!N3403</f>
        <v>0</v>
      </c>
      <c r="G3400" s="72">
        <f>'Balance N'!O3403</f>
        <v>0</v>
      </c>
      <c r="H3400" s="72">
        <f>'Balance N'!P3403</f>
        <v>0</v>
      </c>
      <c r="I3400" s="74">
        <f t="shared" si="53"/>
        <v>0</v>
      </c>
    </row>
    <row r="3401" spans="1:9" ht="15.6">
      <c r="A3401" s="70">
        <f>'Balance N'!I3404</f>
        <v>0</v>
      </c>
      <c r="B3401" s="71">
        <f>'Balance N'!J3404</f>
        <v>0</v>
      </c>
      <c r="C3401" s="72">
        <f>'Balance N'!K3404</f>
        <v>0</v>
      </c>
      <c r="D3401" s="72">
        <f>'Balance N'!L3404</f>
        <v>0</v>
      </c>
      <c r="E3401" s="72">
        <f>'Balance N'!M3404</f>
        <v>0</v>
      </c>
      <c r="F3401" s="72">
        <f>'Balance N'!N3404</f>
        <v>0</v>
      </c>
      <c r="G3401" s="72">
        <f>'Balance N'!O3404</f>
        <v>0</v>
      </c>
      <c r="H3401" s="72">
        <f>'Balance N'!P3404</f>
        <v>0</v>
      </c>
      <c r="I3401" s="74">
        <f t="shared" si="53"/>
        <v>0</v>
      </c>
    </row>
    <row r="3402" spans="1:9" ht="15.6">
      <c r="A3402" s="70">
        <f>'Balance N'!I3405</f>
        <v>0</v>
      </c>
      <c r="B3402" s="71">
        <f>'Balance N'!J3405</f>
        <v>0</v>
      </c>
      <c r="C3402" s="72">
        <f>'Balance N'!K3405</f>
        <v>0</v>
      </c>
      <c r="D3402" s="72">
        <f>'Balance N'!L3405</f>
        <v>0</v>
      </c>
      <c r="E3402" s="72">
        <f>'Balance N'!M3405</f>
        <v>0</v>
      </c>
      <c r="F3402" s="72">
        <f>'Balance N'!N3405</f>
        <v>0</v>
      </c>
      <c r="G3402" s="72">
        <f>'Balance N'!O3405</f>
        <v>0</v>
      </c>
      <c r="H3402" s="72">
        <f>'Balance N'!P3405</f>
        <v>0</v>
      </c>
      <c r="I3402" s="74">
        <f t="shared" si="53"/>
        <v>0</v>
      </c>
    </row>
    <row r="3403" spans="1:9" ht="15.6">
      <c r="A3403" s="70">
        <f>'Balance N'!I3406</f>
        <v>0</v>
      </c>
      <c r="B3403" s="71">
        <f>'Balance N'!J3406</f>
        <v>0</v>
      </c>
      <c r="C3403" s="72">
        <f>'Balance N'!K3406</f>
        <v>0</v>
      </c>
      <c r="D3403" s="72">
        <f>'Balance N'!L3406</f>
        <v>0</v>
      </c>
      <c r="E3403" s="72">
        <f>'Balance N'!M3406</f>
        <v>0</v>
      </c>
      <c r="F3403" s="72">
        <f>'Balance N'!N3406</f>
        <v>0</v>
      </c>
      <c r="G3403" s="72">
        <f>'Balance N'!O3406</f>
        <v>0</v>
      </c>
      <c r="H3403" s="72">
        <f>'Balance N'!P3406</f>
        <v>0</v>
      </c>
      <c r="I3403" s="74">
        <f t="shared" si="53"/>
        <v>0</v>
      </c>
    </row>
    <row r="3404" spans="1:9" ht="15.6">
      <c r="A3404" s="70">
        <f>'Balance N'!I3407</f>
        <v>0</v>
      </c>
      <c r="B3404" s="71">
        <f>'Balance N'!J3407</f>
        <v>0</v>
      </c>
      <c r="C3404" s="72">
        <f>'Balance N'!K3407</f>
        <v>0</v>
      </c>
      <c r="D3404" s="72">
        <f>'Balance N'!L3407</f>
        <v>0</v>
      </c>
      <c r="E3404" s="72">
        <f>'Balance N'!M3407</f>
        <v>0</v>
      </c>
      <c r="F3404" s="72">
        <f>'Balance N'!N3407</f>
        <v>0</v>
      </c>
      <c r="G3404" s="72">
        <f>'Balance N'!O3407</f>
        <v>0</v>
      </c>
      <c r="H3404" s="72">
        <f>'Balance N'!P3407</f>
        <v>0</v>
      </c>
      <c r="I3404" s="74">
        <f t="shared" si="53"/>
        <v>0</v>
      </c>
    </row>
    <row r="3405" spans="1:9" ht="15.6">
      <c r="A3405" s="70">
        <f>'Balance N'!I3408</f>
        <v>0</v>
      </c>
      <c r="B3405" s="71">
        <f>'Balance N'!J3408</f>
        <v>0</v>
      </c>
      <c r="C3405" s="72">
        <f>'Balance N'!K3408</f>
        <v>0</v>
      </c>
      <c r="D3405" s="72">
        <f>'Balance N'!L3408</f>
        <v>0</v>
      </c>
      <c r="E3405" s="72">
        <f>'Balance N'!M3408</f>
        <v>0</v>
      </c>
      <c r="F3405" s="72">
        <f>'Balance N'!N3408</f>
        <v>0</v>
      </c>
      <c r="G3405" s="72">
        <f>'Balance N'!O3408</f>
        <v>0</v>
      </c>
      <c r="H3405" s="72">
        <f>'Balance N'!P3408</f>
        <v>0</v>
      </c>
      <c r="I3405" s="74">
        <f t="shared" si="53"/>
        <v>0</v>
      </c>
    </row>
    <row r="3406" spans="1:9" ht="15.6">
      <c r="A3406" s="70">
        <f>'Balance N'!I3409</f>
        <v>0</v>
      </c>
      <c r="B3406" s="71">
        <f>'Balance N'!J3409</f>
        <v>0</v>
      </c>
      <c r="C3406" s="72">
        <f>'Balance N'!K3409</f>
        <v>0</v>
      </c>
      <c r="D3406" s="72">
        <f>'Balance N'!L3409</f>
        <v>0</v>
      </c>
      <c r="E3406" s="72">
        <f>'Balance N'!M3409</f>
        <v>0</v>
      </c>
      <c r="F3406" s="72">
        <f>'Balance N'!N3409</f>
        <v>0</v>
      </c>
      <c r="G3406" s="72">
        <f>'Balance N'!O3409</f>
        <v>0</v>
      </c>
      <c r="H3406" s="72">
        <f>'Balance N'!P3409</f>
        <v>0</v>
      </c>
      <c r="I3406" s="74">
        <f t="shared" si="53"/>
        <v>0</v>
      </c>
    </row>
    <row r="3407" spans="1:9" ht="15.6">
      <c r="A3407" s="70">
        <f>'Balance N'!I3410</f>
        <v>0</v>
      </c>
      <c r="B3407" s="71">
        <f>'Balance N'!J3410</f>
        <v>0</v>
      </c>
      <c r="C3407" s="72">
        <f>'Balance N'!K3410</f>
        <v>0</v>
      </c>
      <c r="D3407" s="72">
        <f>'Balance N'!L3410</f>
        <v>0</v>
      </c>
      <c r="E3407" s="72">
        <f>'Balance N'!M3410</f>
        <v>0</v>
      </c>
      <c r="F3407" s="72">
        <f>'Balance N'!N3410</f>
        <v>0</v>
      </c>
      <c r="G3407" s="72">
        <f>'Balance N'!O3410</f>
        <v>0</v>
      </c>
      <c r="H3407" s="72">
        <f>'Balance N'!P3410</f>
        <v>0</v>
      </c>
      <c r="I3407" s="74">
        <f t="shared" si="53"/>
        <v>0</v>
      </c>
    </row>
    <row r="3408" spans="1:9" ht="15.6">
      <c r="A3408" s="70">
        <f>'Balance N'!I3411</f>
        <v>0</v>
      </c>
      <c r="B3408" s="71">
        <f>'Balance N'!J3411</f>
        <v>0</v>
      </c>
      <c r="C3408" s="72">
        <f>'Balance N'!K3411</f>
        <v>0</v>
      </c>
      <c r="D3408" s="72">
        <f>'Balance N'!L3411</f>
        <v>0</v>
      </c>
      <c r="E3408" s="72">
        <f>'Balance N'!M3411</f>
        <v>0</v>
      </c>
      <c r="F3408" s="72">
        <f>'Balance N'!N3411</f>
        <v>0</v>
      </c>
      <c r="G3408" s="72">
        <f>'Balance N'!O3411</f>
        <v>0</v>
      </c>
      <c r="H3408" s="72">
        <f>'Balance N'!P3411</f>
        <v>0</v>
      </c>
      <c r="I3408" s="74">
        <f t="shared" si="53"/>
        <v>0</v>
      </c>
    </row>
    <row r="3409" spans="1:9" ht="15.6">
      <c r="A3409" s="70">
        <f>'Balance N'!I3412</f>
        <v>0</v>
      </c>
      <c r="B3409" s="71">
        <f>'Balance N'!J3412</f>
        <v>0</v>
      </c>
      <c r="C3409" s="72">
        <f>'Balance N'!K3412</f>
        <v>0</v>
      </c>
      <c r="D3409" s="72">
        <f>'Balance N'!L3412</f>
        <v>0</v>
      </c>
      <c r="E3409" s="72">
        <f>'Balance N'!M3412</f>
        <v>0</v>
      </c>
      <c r="F3409" s="72">
        <f>'Balance N'!N3412</f>
        <v>0</v>
      </c>
      <c r="G3409" s="72">
        <f>'Balance N'!O3412</f>
        <v>0</v>
      </c>
      <c r="H3409" s="72">
        <f>'Balance N'!P3412</f>
        <v>0</v>
      </c>
      <c r="I3409" s="74">
        <f t="shared" si="53"/>
        <v>0</v>
      </c>
    </row>
    <row r="3410" spans="1:9" ht="15.6">
      <c r="A3410" s="70">
        <f>'Balance N'!I3413</f>
        <v>0</v>
      </c>
      <c r="B3410" s="71">
        <f>'Balance N'!J3413</f>
        <v>0</v>
      </c>
      <c r="C3410" s="72">
        <f>'Balance N'!K3413</f>
        <v>0</v>
      </c>
      <c r="D3410" s="72">
        <f>'Balance N'!L3413</f>
        <v>0</v>
      </c>
      <c r="E3410" s="72">
        <f>'Balance N'!M3413</f>
        <v>0</v>
      </c>
      <c r="F3410" s="72">
        <f>'Balance N'!N3413</f>
        <v>0</v>
      </c>
      <c r="G3410" s="72">
        <f>'Balance N'!O3413</f>
        <v>0</v>
      </c>
      <c r="H3410" s="72">
        <f>'Balance N'!P3413</f>
        <v>0</v>
      </c>
      <c r="I3410" s="74">
        <f t="shared" si="53"/>
        <v>0</v>
      </c>
    </row>
    <row r="3411" spans="1:9" ht="15.6">
      <c r="A3411" s="70">
        <f>'Balance N'!I3414</f>
        <v>0</v>
      </c>
      <c r="B3411" s="71">
        <f>'Balance N'!J3414</f>
        <v>0</v>
      </c>
      <c r="C3411" s="72">
        <f>'Balance N'!K3414</f>
        <v>0</v>
      </c>
      <c r="D3411" s="72">
        <f>'Balance N'!L3414</f>
        <v>0</v>
      </c>
      <c r="E3411" s="72">
        <f>'Balance N'!M3414</f>
        <v>0</v>
      </c>
      <c r="F3411" s="72">
        <f>'Balance N'!N3414</f>
        <v>0</v>
      </c>
      <c r="G3411" s="72">
        <f>'Balance N'!O3414</f>
        <v>0</v>
      </c>
      <c r="H3411" s="72">
        <f>'Balance N'!P3414</f>
        <v>0</v>
      </c>
      <c r="I3411" s="74">
        <f t="shared" si="53"/>
        <v>0</v>
      </c>
    </row>
    <row r="3412" spans="1:9" ht="15.6">
      <c r="A3412" s="70">
        <f>'Balance N'!I3415</f>
        <v>0</v>
      </c>
      <c r="B3412" s="71">
        <f>'Balance N'!J3415</f>
        <v>0</v>
      </c>
      <c r="C3412" s="72">
        <f>'Balance N'!K3415</f>
        <v>0</v>
      </c>
      <c r="D3412" s="72">
        <f>'Balance N'!L3415</f>
        <v>0</v>
      </c>
      <c r="E3412" s="72">
        <f>'Balance N'!M3415</f>
        <v>0</v>
      </c>
      <c r="F3412" s="72">
        <f>'Balance N'!N3415</f>
        <v>0</v>
      </c>
      <c r="G3412" s="72">
        <f>'Balance N'!O3415</f>
        <v>0</v>
      </c>
      <c r="H3412" s="72">
        <f>'Balance N'!P3415</f>
        <v>0</v>
      </c>
      <c r="I3412" s="74">
        <f t="shared" si="53"/>
        <v>0</v>
      </c>
    </row>
    <row r="3413" spans="1:9" ht="15.6">
      <c r="A3413" s="70">
        <f>'Balance N'!I3416</f>
        <v>0</v>
      </c>
      <c r="B3413" s="71">
        <f>'Balance N'!J3416</f>
        <v>0</v>
      </c>
      <c r="C3413" s="72">
        <f>'Balance N'!K3416</f>
        <v>0</v>
      </c>
      <c r="D3413" s="72">
        <f>'Balance N'!L3416</f>
        <v>0</v>
      </c>
      <c r="E3413" s="72">
        <f>'Balance N'!M3416</f>
        <v>0</v>
      </c>
      <c r="F3413" s="72">
        <f>'Balance N'!N3416</f>
        <v>0</v>
      </c>
      <c r="G3413" s="72">
        <f>'Balance N'!O3416</f>
        <v>0</v>
      </c>
      <c r="H3413" s="72">
        <f>'Balance N'!P3416</f>
        <v>0</v>
      </c>
      <c r="I3413" s="74">
        <f t="shared" si="53"/>
        <v>0</v>
      </c>
    </row>
    <row r="3414" spans="1:9" ht="15.6">
      <c r="A3414" s="70">
        <f>'Balance N'!I3417</f>
        <v>0</v>
      </c>
      <c r="B3414" s="71">
        <f>'Balance N'!J3417</f>
        <v>0</v>
      </c>
      <c r="C3414" s="72">
        <f>'Balance N'!K3417</f>
        <v>0</v>
      </c>
      <c r="D3414" s="72">
        <f>'Balance N'!L3417</f>
        <v>0</v>
      </c>
      <c r="E3414" s="72">
        <f>'Balance N'!M3417</f>
        <v>0</v>
      </c>
      <c r="F3414" s="72">
        <f>'Balance N'!N3417</f>
        <v>0</v>
      </c>
      <c r="G3414" s="72">
        <f>'Balance N'!O3417</f>
        <v>0</v>
      </c>
      <c r="H3414" s="72">
        <f>'Balance N'!P3417</f>
        <v>0</v>
      </c>
      <c r="I3414" s="74">
        <f t="shared" si="53"/>
        <v>0</v>
      </c>
    </row>
    <row r="3415" spans="1:9" ht="15.6">
      <c r="A3415" s="70">
        <f>'Balance N'!I3418</f>
        <v>0</v>
      </c>
      <c r="B3415" s="71">
        <f>'Balance N'!J3418</f>
        <v>0</v>
      </c>
      <c r="C3415" s="72">
        <f>'Balance N'!K3418</f>
        <v>0</v>
      </c>
      <c r="D3415" s="72">
        <f>'Balance N'!L3418</f>
        <v>0</v>
      </c>
      <c r="E3415" s="72">
        <f>'Balance N'!M3418</f>
        <v>0</v>
      </c>
      <c r="F3415" s="72">
        <f>'Balance N'!N3418</f>
        <v>0</v>
      </c>
      <c r="G3415" s="72">
        <f>'Balance N'!O3418</f>
        <v>0</v>
      </c>
      <c r="H3415" s="72">
        <f>'Balance N'!P3418</f>
        <v>0</v>
      </c>
      <c r="I3415" s="74">
        <f t="shared" si="53"/>
        <v>0</v>
      </c>
    </row>
    <row r="3416" spans="1:9" ht="15.6">
      <c r="A3416" s="70">
        <f>'Balance N'!I3419</f>
        <v>0</v>
      </c>
      <c r="B3416" s="71">
        <f>'Balance N'!J3419</f>
        <v>0</v>
      </c>
      <c r="C3416" s="72">
        <f>'Balance N'!K3419</f>
        <v>0</v>
      </c>
      <c r="D3416" s="72">
        <f>'Balance N'!L3419</f>
        <v>0</v>
      </c>
      <c r="E3416" s="72">
        <f>'Balance N'!M3419</f>
        <v>0</v>
      </c>
      <c r="F3416" s="72">
        <f>'Balance N'!N3419</f>
        <v>0</v>
      </c>
      <c r="G3416" s="72">
        <f>'Balance N'!O3419</f>
        <v>0</v>
      </c>
      <c r="H3416" s="72">
        <f>'Balance N'!P3419</f>
        <v>0</v>
      </c>
      <c r="I3416" s="74">
        <f t="shared" si="53"/>
        <v>0</v>
      </c>
    </row>
    <row r="3417" spans="1:9" ht="15.6">
      <c r="A3417" s="70">
        <f>'Balance N'!I3420</f>
        <v>0</v>
      </c>
      <c r="B3417" s="71">
        <f>'Balance N'!J3420</f>
        <v>0</v>
      </c>
      <c r="C3417" s="72">
        <f>'Balance N'!K3420</f>
        <v>0</v>
      </c>
      <c r="D3417" s="72">
        <f>'Balance N'!L3420</f>
        <v>0</v>
      </c>
      <c r="E3417" s="72">
        <f>'Balance N'!M3420</f>
        <v>0</v>
      </c>
      <c r="F3417" s="72">
        <f>'Balance N'!N3420</f>
        <v>0</v>
      </c>
      <c r="G3417" s="72">
        <f>'Balance N'!O3420</f>
        <v>0</v>
      </c>
      <c r="H3417" s="72">
        <f>'Balance N'!P3420</f>
        <v>0</v>
      </c>
      <c r="I3417" s="74">
        <f t="shared" si="53"/>
        <v>0</v>
      </c>
    </row>
    <row r="3418" spans="1:9" ht="15.6">
      <c r="A3418" s="70">
        <f>'Balance N'!I3421</f>
        <v>0</v>
      </c>
      <c r="B3418" s="71">
        <f>'Balance N'!J3421</f>
        <v>0</v>
      </c>
      <c r="C3418" s="72">
        <f>'Balance N'!K3421</f>
        <v>0</v>
      </c>
      <c r="D3418" s="72">
        <f>'Balance N'!L3421</f>
        <v>0</v>
      </c>
      <c r="E3418" s="72">
        <f>'Balance N'!M3421</f>
        <v>0</v>
      </c>
      <c r="F3418" s="72">
        <f>'Balance N'!N3421</f>
        <v>0</v>
      </c>
      <c r="G3418" s="72">
        <f>'Balance N'!O3421</f>
        <v>0</v>
      </c>
      <c r="H3418" s="72">
        <f>'Balance N'!P3421</f>
        <v>0</v>
      </c>
      <c r="I3418" s="74">
        <f t="shared" si="53"/>
        <v>0</v>
      </c>
    </row>
    <row r="3419" spans="1:9" ht="15.6">
      <c r="A3419" s="70">
        <f>'Balance N'!I3422</f>
        <v>0</v>
      </c>
      <c r="B3419" s="71">
        <f>'Balance N'!J3422</f>
        <v>0</v>
      </c>
      <c r="C3419" s="72">
        <f>'Balance N'!K3422</f>
        <v>0</v>
      </c>
      <c r="D3419" s="72">
        <f>'Balance N'!L3422</f>
        <v>0</v>
      </c>
      <c r="E3419" s="72">
        <f>'Balance N'!M3422</f>
        <v>0</v>
      </c>
      <c r="F3419" s="72">
        <f>'Balance N'!N3422</f>
        <v>0</v>
      </c>
      <c r="G3419" s="72">
        <f>'Balance N'!O3422</f>
        <v>0</v>
      </c>
      <c r="H3419" s="72">
        <f>'Balance N'!P3422</f>
        <v>0</v>
      </c>
      <c r="I3419" s="74">
        <f t="shared" si="53"/>
        <v>0</v>
      </c>
    </row>
    <row r="3420" spans="1:9" ht="15.6">
      <c r="A3420" s="70">
        <f>'Balance N'!I3423</f>
        <v>0</v>
      </c>
      <c r="B3420" s="71">
        <f>'Balance N'!J3423</f>
        <v>0</v>
      </c>
      <c r="C3420" s="72">
        <f>'Balance N'!K3423</f>
        <v>0</v>
      </c>
      <c r="D3420" s="72">
        <f>'Balance N'!L3423</f>
        <v>0</v>
      </c>
      <c r="E3420" s="72">
        <f>'Balance N'!M3423</f>
        <v>0</v>
      </c>
      <c r="F3420" s="72">
        <f>'Balance N'!N3423</f>
        <v>0</v>
      </c>
      <c r="G3420" s="72">
        <f>'Balance N'!O3423</f>
        <v>0</v>
      </c>
      <c r="H3420" s="72">
        <f>'Balance N'!P3423</f>
        <v>0</v>
      </c>
      <c r="I3420" s="74">
        <f t="shared" si="53"/>
        <v>0</v>
      </c>
    </row>
    <row r="3421" spans="1:9" ht="15.6">
      <c r="A3421" s="70">
        <f>'Balance N'!I3424</f>
        <v>0</v>
      </c>
      <c r="B3421" s="71">
        <f>'Balance N'!J3424</f>
        <v>0</v>
      </c>
      <c r="C3421" s="72">
        <f>'Balance N'!K3424</f>
        <v>0</v>
      </c>
      <c r="D3421" s="72">
        <f>'Balance N'!L3424</f>
        <v>0</v>
      </c>
      <c r="E3421" s="72">
        <f>'Balance N'!M3424</f>
        <v>0</v>
      </c>
      <c r="F3421" s="72">
        <f>'Balance N'!N3424</f>
        <v>0</v>
      </c>
      <c r="G3421" s="72">
        <f>'Balance N'!O3424</f>
        <v>0</v>
      </c>
      <c r="H3421" s="72">
        <f>'Balance N'!P3424</f>
        <v>0</v>
      </c>
      <c r="I3421" s="74">
        <f t="shared" si="53"/>
        <v>0</v>
      </c>
    </row>
    <row r="3422" spans="1:9" ht="15.6">
      <c r="A3422" s="70">
        <f>'Balance N'!I3425</f>
        <v>0</v>
      </c>
      <c r="B3422" s="71">
        <f>'Balance N'!J3425</f>
        <v>0</v>
      </c>
      <c r="C3422" s="72">
        <f>'Balance N'!K3425</f>
        <v>0</v>
      </c>
      <c r="D3422" s="72">
        <f>'Balance N'!L3425</f>
        <v>0</v>
      </c>
      <c r="E3422" s="72">
        <f>'Balance N'!M3425</f>
        <v>0</v>
      </c>
      <c r="F3422" s="72">
        <f>'Balance N'!N3425</f>
        <v>0</v>
      </c>
      <c r="G3422" s="72">
        <f>'Balance N'!O3425</f>
        <v>0</v>
      </c>
      <c r="H3422" s="72">
        <f>'Balance N'!P3425</f>
        <v>0</v>
      </c>
      <c r="I3422" s="74">
        <f t="shared" si="53"/>
        <v>0</v>
      </c>
    </row>
    <row r="3423" spans="1:9" ht="15.6">
      <c r="A3423" s="70">
        <f>'Balance N'!I3426</f>
        <v>0</v>
      </c>
      <c r="B3423" s="71">
        <f>'Balance N'!J3426</f>
        <v>0</v>
      </c>
      <c r="C3423" s="72">
        <f>'Balance N'!K3426</f>
        <v>0</v>
      </c>
      <c r="D3423" s="72">
        <f>'Balance N'!L3426</f>
        <v>0</v>
      </c>
      <c r="E3423" s="72">
        <f>'Balance N'!M3426</f>
        <v>0</v>
      </c>
      <c r="F3423" s="72">
        <f>'Balance N'!N3426</f>
        <v>0</v>
      </c>
      <c r="G3423" s="72">
        <f>'Balance N'!O3426</f>
        <v>0</v>
      </c>
      <c r="H3423" s="72">
        <f>'Balance N'!P3426</f>
        <v>0</v>
      </c>
      <c r="I3423" s="74">
        <f t="shared" si="53"/>
        <v>0</v>
      </c>
    </row>
    <row r="3424" spans="1:9" ht="15.6">
      <c r="A3424" s="70">
        <f>'Balance N'!I3427</f>
        <v>0</v>
      </c>
      <c r="B3424" s="71">
        <f>'Balance N'!J3427</f>
        <v>0</v>
      </c>
      <c r="C3424" s="72">
        <f>'Balance N'!K3427</f>
        <v>0</v>
      </c>
      <c r="D3424" s="72">
        <f>'Balance N'!L3427</f>
        <v>0</v>
      </c>
      <c r="E3424" s="72">
        <f>'Balance N'!M3427</f>
        <v>0</v>
      </c>
      <c r="F3424" s="72">
        <f>'Balance N'!N3427</f>
        <v>0</v>
      </c>
      <c r="G3424" s="72">
        <f>'Balance N'!O3427</f>
        <v>0</v>
      </c>
      <c r="H3424" s="72">
        <f>'Balance N'!P3427</f>
        <v>0</v>
      </c>
      <c r="I3424" s="74">
        <f t="shared" si="53"/>
        <v>0</v>
      </c>
    </row>
    <row r="3425" spans="1:9" ht="15.6">
      <c r="A3425" s="70">
        <f>'Balance N'!I3428</f>
        <v>0</v>
      </c>
      <c r="B3425" s="71">
        <f>'Balance N'!J3428</f>
        <v>0</v>
      </c>
      <c r="C3425" s="72">
        <f>'Balance N'!K3428</f>
        <v>0</v>
      </c>
      <c r="D3425" s="72">
        <f>'Balance N'!L3428</f>
        <v>0</v>
      </c>
      <c r="E3425" s="72">
        <f>'Balance N'!M3428</f>
        <v>0</v>
      </c>
      <c r="F3425" s="72">
        <f>'Balance N'!N3428</f>
        <v>0</v>
      </c>
      <c r="G3425" s="72">
        <f>'Balance N'!O3428</f>
        <v>0</v>
      </c>
      <c r="H3425" s="72">
        <f>'Balance N'!P3428</f>
        <v>0</v>
      </c>
      <c r="I3425" s="74">
        <f t="shared" si="53"/>
        <v>0</v>
      </c>
    </row>
    <row r="3426" spans="1:9" ht="15.6">
      <c r="A3426" s="70">
        <f>'Balance N'!I3429</f>
        <v>0</v>
      </c>
      <c r="B3426" s="71">
        <f>'Balance N'!J3429</f>
        <v>0</v>
      </c>
      <c r="C3426" s="72">
        <f>'Balance N'!K3429</f>
        <v>0</v>
      </c>
      <c r="D3426" s="72">
        <f>'Balance N'!L3429</f>
        <v>0</v>
      </c>
      <c r="E3426" s="72">
        <f>'Balance N'!M3429</f>
        <v>0</v>
      </c>
      <c r="F3426" s="72">
        <f>'Balance N'!N3429</f>
        <v>0</v>
      </c>
      <c r="G3426" s="72">
        <f>'Balance N'!O3429</f>
        <v>0</v>
      </c>
      <c r="H3426" s="72">
        <f>'Balance N'!P3429</f>
        <v>0</v>
      </c>
      <c r="I3426" s="74">
        <f t="shared" si="53"/>
        <v>0</v>
      </c>
    </row>
    <row r="3427" spans="1:9" ht="15.6">
      <c r="A3427" s="70">
        <f>'Balance N'!I3430</f>
        <v>0</v>
      </c>
      <c r="B3427" s="71">
        <f>'Balance N'!J3430</f>
        <v>0</v>
      </c>
      <c r="C3427" s="72">
        <f>'Balance N'!K3430</f>
        <v>0</v>
      </c>
      <c r="D3427" s="72">
        <f>'Balance N'!L3430</f>
        <v>0</v>
      </c>
      <c r="E3427" s="72">
        <f>'Balance N'!M3430</f>
        <v>0</v>
      </c>
      <c r="F3427" s="72">
        <f>'Balance N'!N3430</f>
        <v>0</v>
      </c>
      <c r="G3427" s="72">
        <f>'Balance N'!O3430</f>
        <v>0</v>
      </c>
      <c r="H3427" s="72">
        <f>'Balance N'!P3430</f>
        <v>0</v>
      </c>
      <c r="I3427" s="74">
        <f t="shared" si="53"/>
        <v>0</v>
      </c>
    </row>
    <row r="3428" spans="1:9" ht="15.6">
      <c r="A3428" s="70">
        <f>'Balance N'!I3431</f>
        <v>0</v>
      </c>
      <c r="B3428" s="71">
        <f>'Balance N'!J3431</f>
        <v>0</v>
      </c>
      <c r="C3428" s="72">
        <f>'Balance N'!K3431</f>
        <v>0</v>
      </c>
      <c r="D3428" s="72">
        <f>'Balance N'!L3431</f>
        <v>0</v>
      </c>
      <c r="E3428" s="72">
        <f>'Balance N'!M3431</f>
        <v>0</v>
      </c>
      <c r="F3428" s="72">
        <f>'Balance N'!N3431</f>
        <v>0</v>
      </c>
      <c r="G3428" s="72">
        <f>'Balance N'!O3431</f>
        <v>0</v>
      </c>
      <c r="H3428" s="72">
        <f>'Balance N'!P3431</f>
        <v>0</v>
      </c>
      <c r="I3428" s="74">
        <f t="shared" si="53"/>
        <v>0</v>
      </c>
    </row>
    <row r="3429" spans="1:9" ht="15.6">
      <c r="A3429" s="70">
        <f>'Balance N'!I3432</f>
        <v>0</v>
      </c>
      <c r="B3429" s="71">
        <f>'Balance N'!J3432</f>
        <v>0</v>
      </c>
      <c r="C3429" s="72">
        <f>'Balance N'!K3432</f>
        <v>0</v>
      </c>
      <c r="D3429" s="72">
        <f>'Balance N'!L3432</f>
        <v>0</v>
      </c>
      <c r="E3429" s="72">
        <f>'Balance N'!M3432</f>
        <v>0</v>
      </c>
      <c r="F3429" s="72">
        <f>'Balance N'!N3432</f>
        <v>0</v>
      </c>
      <c r="G3429" s="72">
        <f>'Balance N'!O3432</f>
        <v>0</v>
      </c>
      <c r="H3429" s="72">
        <f>'Balance N'!P3432</f>
        <v>0</v>
      </c>
      <c r="I3429" s="74">
        <f t="shared" si="53"/>
        <v>0</v>
      </c>
    </row>
    <row r="3430" spans="1:9" ht="15.6">
      <c r="A3430" s="70">
        <f>'Balance N'!I3433</f>
        <v>0</v>
      </c>
      <c r="B3430" s="71">
        <f>'Balance N'!J3433</f>
        <v>0</v>
      </c>
      <c r="C3430" s="72">
        <f>'Balance N'!K3433</f>
        <v>0</v>
      </c>
      <c r="D3430" s="72">
        <f>'Balance N'!L3433</f>
        <v>0</v>
      </c>
      <c r="E3430" s="72">
        <f>'Balance N'!M3433</f>
        <v>0</v>
      </c>
      <c r="F3430" s="72">
        <f>'Balance N'!N3433</f>
        <v>0</v>
      </c>
      <c r="G3430" s="72">
        <f>'Balance N'!O3433</f>
        <v>0</v>
      </c>
      <c r="H3430" s="72">
        <f>'Balance N'!P3433</f>
        <v>0</v>
      </c>
      <c r="I3430" s="74">
        <f t="shared" si="53"/>
        <v>0</v>
      </c>
    </row>
    <row r="3431" spans="1:9" ht="15.6">
      <c r="A3431" s="70">
        <f>'Balance N'!I3434</f>
        <v>0</v>
      </c>
      <c r="B3431" s="71">
        <f>'Balance N'!J3434</f>
        <v>0</v>
      </c>
      <c r="C3431" s="72">
        <f>'Balance N'!K3434</f>
        <v>0</v>
      </c>
      <c r="D3431" s="72">
        <f>'Balance N'!L3434</f>
        <v>0</v>
      </c>
      <c r="E3431" s="72">
        <f>'Balance N'!M3434</f>
        <v>0</v>
      </c>
      <c r="F3431" s="72">
        <f>'Balance N'!N3434</f>
        <v>0</v>
      </c>
      <c r="G3431" s="72">
        <f>'Balance N'!O3434</f>
        <v>0</v>
      </c>
      <c r="H3431" s="72">
        <f>'Balance N'!P3434</f>
        <v>0</v>
      </c>
      <c r="I3431" s="74">
        <f t="shared" si="53"/>
        <v>0</v>
      </c>
    </row>
    <row r="3432" spans="1:9" ht="15.6">
      <c r="A3432" s="70">
        <f>'Balance N'!I3435</f>
        <v>0</v>
      </c>
      <c r="B3432" s="71">
        <f>'Balance N'!J3435</f>
        <v>0</v>
      </c>
      <c r="C3432" s="72">
        <f>'Balance N'!K3435</f>
        <v>0</v>
      </c>
      <c r="D3432" s="72">
        <f>'Balance N'!L3435</f>
        <v>0</v>
      </c>
      <c r="E3432" s="72">
        <f>'Balance N'!M3435</f>
        <v>0</v>
      </c>
      <c r="F3432" s="72">
        <f>'Balance N'!N3435</f>
        <v>0</v>
      </c>
      <c r="G3432" s="72">
        <f>'Balance N'!O3435</f>
        <v>0</v>
      </c>
      <c r="H3432" s="72">
        <f>'Balance N'!P3435</f>
        <v>0</v>
      </c>
      <c r="I3432" s="74">
        <f t="shared" si="53"/>
        <v>0</v>
      </c>
    </row>
    <row r="3433" spans="1:9" ht="15.6">
      <c r="A3433" s="70">
        <f>'Balance N'!I3436</f>
        <v>0</v>
      </c>
      <c r="B3433" s="71">
        <f>'Balance N'!J3436</f>
        <v>0</v>
      </c>
      <c r="C3433" s="72">
        <f>'Balance N'!K3436</f>
        <v>0</v>
      </c>
      <c r="D3433" s="72">
        <f>'Balance N'!L3436</f>
        <v>0</v>
      </c>
      <c r="E3433" s="72">
        <f>'Balance N'!M3436</f>
        <v>0</v>
      </c>
      <c r="F3433" s="72">
        <f>'Balance N'!N3436</f>
        <v>0</v>
      </c>
      <c r="G3433" s="72">
        <f>'Balance N'!O3436</f>
        <v>0</v>
      </c>
      <c r="H3433" s="72">
        <f>'Balance N'!P3436</f>
        <v>0</v>
      </c>
      <c r="I3433" s="74">
        <f t="shared" si="53"/>
        <v>0</v>
      </c>
    </row>
    <row r="3434" spans="1:9" ht="15.6">
      <c r="A3434" s="70">
        <f>'Balance N'!I3437</f>
        <v>0</v>
      </c>
      <c r="B3434" s="71">
        <f>'Balance N'!J3437</f>
        <v>0</v>
      </c>
      <c r="C3434" s="72">
        <f>'Balance N'!K3437</f>
        <v>0</v>
      </c>
      <c r="D3434" s="72">
        <f>'Balance N'!L3437</f>
        <v>0</v>
      </c>
      <c r="E3434" s="72">
        <f>'Balance N'!M3437</f>
        <v>0</v>
      </c>
      <c r="F3434" s="72">
        <f>'Balance N'!N3437</f>
        <v>0</v>
      </c>
      <c r="G3434" s="72">
        <f>'Balance N'!O3437</f>
        <v>0</v>
      </c>
      <c r="H3434" s="72">
        <f>'Balance N'!P3437</f>
        <v>0</v>
      </c>
      <c r="I3434" s="74">
        <f t="shared" si="53"/>
        <v>0</v>
      </c>
    </row>
    <row r="3435" spans="1:9" ht="15.6">
      <c r="A3435" s="70">
        <f>'Balance N'!I3438</f>
        <v>0</v>
      </c>
      <c r="B3435" s="71">
        <f>'Balance N'!J3438</f>
        <v>0</v>
      </c>
      <c r="C3435" s="72">
        <f>'Balance N'!K3438</f>
        <v>0</v>
      </c>
      <c r="D3435" s="72">
        <f>'Balance N'!L3438</f>
        <v>0</v>
      </c>
      <c r="E3435" s="72">
        <f>'Balance N'!M3438</f>
        <v>0</v>
      </c>
      <c r="F3435" s="72">
        <f>'Balance N'!N3438</f>
        <v>0</v>
      </c>
      <c r="G3435" s="72">
        <f>'Balance N'!O3438</f>
        <v>0</v>
      </c>
      <c r="H3435" s="72">
        <f>'Balance N'!P3438</f>
        <v>0</v>
      </c>
      <c r="I3435" s="74">
        <f t="shared" si="53"/>
        <v>0</v>
      </c>
    </row>
    <row r="3436" spans="1:9" ht="15.6">
      <c r="A3436" s="70">
        <f>'Balance N'!I3439</f>
        <v>0</v>
      </c>
      <c r="B3436" s="71">
        <f>'Balance N'!J3439</f>
        <v>0</v>
      </c>
      <c r="C3436" s="72">
        <f>'Balance N'!K3439</f>
        <v>0</v>
      </c>
      <c r="D3436" s="72">
        <f>'Balance N'!L3439</f>
        <v>0</v>
      </c>
      <c r="E3436" s="72">
        <f>'Balance N'!M3439</f>
        <v>0</v>
      </c>
      <c r="F3436" s="72">
        <f>'Balance N'!N3439</f>
        <v>0</v>
      </c>
      <c r="G3436" s="72">
        <f>'Balance N'!O3439</f>
        <v>0</v>
      </c>
      <c r="H3436" s="72">
        <f>'Balance N'!P3439</f>
        <v>0</v>
      </c>
      <c r="I3436" s="74">
        <f t="shared" si="53"/>
        <v>0</v>
      </c>
    </row>
    <row r="3437" spans="1:9" ht="15.6">
      <c r="A3437" s="70">
        <f>'Balance N'!I3440</f>
        <v>0</v>
      </c>
      <c r="B3437" s="71">
        <f>'Balance N'!J3440</f>
        <v>0</v>
      </c>
      <c r="C3437" s="72">
        <f>'Balance N'!K3440</f>
        <v>0</v>
      </c>
      <c r="D3437" s="72">
        <f>'Balance N'!L3440</f>
        <v>0</v>
      </c>
      <c r="E3437" s="72">
        <f>'Balance N'!M3440</f>
        <v>0</v>
      </c>
      <c r="F3437" s="72">
        <f>'Balance N'!N3440</f>
        <v>0</v>
      </c>
      <c r="G3437" s="72">
        <f>'Balance N'!O3440</f>
        <v>0</v>
      </c>
      <c r="H3437" s="72">
        <f>'Balance N'!P3440</f>
        <v>0</v>
      </c>
      <c r="I3437" s="74">
        <f t="shared" si="53"/>
        <v>0</v>
      </c>
    </row>
    <row r="3438" spans="1:9" ht="15.6">
      <c r="A3438" s="70">
        <f>'Balance N'!I3441</f>
        <v>0</v>
      </c>
      <c r="B3438" s="71">
        <f>'Balance N'!J3441</f>
        <v>0</v>
      </c>
      <c r="C3438" s="72">
        <f>'Balance N'!K3441</f>
        <v>0</v>
      </c>
      <c r="D3438" s="72">
        <f>'Balance N'!L3441</f>
        <v>0</v>
      </c>
      <c r="E3438" s="72">
        <f>'Balance N'!M3441</f>
        <v>0</v>
      </c>
      <c r="F3438" s="72">
        <f>'Balance N'!N3441</f>
        <v>0</v>
      </c>
      <c r="G3438" s="72">
        <f>'Balance N'!O3441</f>
        <v>0</v>
      </c>
      <c r="H3438" s="72">
        <f>'Balance N'!P3441</f>
        <v>0</v>
      </c>
      <c r="I3438" s="74">
        <f t="shared" si="53"/>
        <v>0</v>
      </c>
    </row>
    <row r="3439" spans="1:9" ht="15.6">
      <c r="A3439" s="70">
        <f>'Balance N'!I3442</f>
        <v>0</v>
      </c>
      <c r="B3439" s="71">
        <f>'Balance N'!J3442</f>
        <v>0</v>
      </c>
      <c r="C3439" s="72">
        <f>'Balance N'!K3442</f>
        <v>0</v>
      </c>
      <c r="D3439" s="72">
        <f>'Balance N'!L3442</f>
        <v>0</v>
      </c>
      <c r="E3439" s="72">
        <f>'Balance N'!M3442</f>
        <v>0</v>
      </c>
      <c r="F3439" s="72">
        <f>'Balance N'!N3442</f>
        <v>0</v>
      </c>
      <c r="G3439" s="72">
        <f>'Balance N'!O3442</f>
        <v>0</v>
      </c>
      <c r="H3439" s="72">
        <f>'Balance N'!P3442</f>
        <v>0</v>
      </c>
      <c r="I3439" s="74">
        <f t="shared" si="53"/>
        <v>0</v>
      </c>
    </row>
    <row r="3440" spans="1:9" ht="15.6">
      <c r="A3440" s="70">
        <f>'Balance N'!I3443</f>
        <v>0</v>
      </c>
      <c r="B3440" s="71">
        <f>'Balance N'!J3443</f>
        <v>0</v>
      </c>
      <c r="C3440" s="72">
        <f>'Balance N'!K3443</f>
        <v>0</v>
      </c>
      <c r="D3440" s="72">
        <f>'Balance N'!L3443</f>
        <v>0</v>
      </c>
      <c r="E3440" s="72">
        <f>'Balance N'!M3443</f>
        <v>0</v>
      </c>
      <c r="F3440" s="72">
        <f>'Balance N'!N3443</f>
        <v>0</v>
      </c>
      <c r="G3440" s="72">
        <f>'Balance N'!O3443</f>
        <v>0</v>
      </c>
      <c r="H3440" s="72">
        <f>'Balance N'!P3443</f>
        <v>0</v>
      </c>
      <c r="I3440" s="74">
        <f t="shared" si="53"/>
        <v>0</v>
      </c>
    </row>
    <row r="3441" spans="1:9" ht="15.6">
      <c r="A3441" s="70">
        <f>'Balance N'!I3444</f>
        <v>0</v>
      </c>
      <c r="B3441" s="71">
        <f>'Balance N'!J3444</f>
        <v>0</v>
      </c>
      <c r="C3441" s="72">
        <f>'Balance N'!K3444</f>
        <v>0</v>
      </c>
      <c r="D3441" s="72">
        <f>'Balance N'!L3444</f>
        <v>0</v>
      </c>
      <c r="E3441" s="72">
        <f>'Balance N'!M3444</f>
        <v>0</v>
      </c>
      <c r="F3441" s="72">
        <f>'Balance N'!N3444</f>
        <v>0</v>
      </c>
      <c r="G3441" s="72">
        <f>'Balance N'!O3444</f>
        <v>0</v>
      </c>
      <c r="H3441" s="72">
        <f>'Balance N'!P3444</f>
        <v>0</v>
      </c>
      <c r="I3441" s="74">
        <f t="shared" si="53"/>
        <v>0</v>
      </c>
    </row>
    <row r="3442" spans="1:9" ht="15.6">
      <c r="A3442" s="70">
        <f>'Balance N'!I3445</f>
        <v>0</v>
      </c>
      <c r="B3442" s="71">
        <f>'Balance N'!J3445</f>
        <v>0</v>
      </c>
      <c r="C3442" s="72">
        <f>'Balance N'!K3445</f>
        <v>0</v>
      </c>
      <c r="D3442" s="72">
        <f>'Balance N'!L3445</f>
        <v>0</v>
      </c>
      <c r="E3442" s="72">
        <f>'Balance N'!M3445</f>
        <v>0</v>
      </c>
      <c r="F3442" s="72">
        <f>'Balance N'!N3445</f>
        <v>0</v>
      </c>
      <c r="G3442" s="72">
        <f>'Balance N'!O3445</f>
        <v>0</v>
      </c>
      <c r="H3442" s="72">
        <f>'Balance N'!P3445</f>
        <v>0</v>
      </c>
      <c r="I3442" s="74">
        <f t="shared" si="53"/>
        <v>0</v>
      </c>
    </row>
    <row r="3443" spans="1:9" ht="15.6">
      <c r="A3443" s="70">
        <f>'Balance N'!I3446</f>
        <v>0</v>
      </c>
      <c r="B3443" s="71">
        <f>'Balance N'!J3446</f>
        <v>0</v>
      </c>
      <c r="C3443" s="72">
        <f>'Balance N'!K3446</f>
        <v>0</v>
      </c>
      <c r="D3443" s="72">
        <f>'Balance N'!L3446</f>
        <v>0</v>
      </c>
      <c r="E3443" s="72">
        <f>'Balance N'!M3446</f>
        <v>0</v>
      </c>
      <c r="F3443" s="72">
        <f>'Balance N'!N3446</f>
        <v>0</v>
      </c>
      <c r="G3443" s="72">
        <f>'Balance N'!O3446</f>
        <v>0</v>
      </c>
      <c r="H3443" s="72">
        <f>'Balance N'!P3446</f>
        <v>0</v>
      </c>
      <c r="I3443" s="74">
        <f t="shared" si="53"/>
        <v>0</v>
      </c>
    </row>
    <row r="3444" spans="1:9" ht="15.6">
      <c r="A3444" s="70">
        <f>'Balance N'!I3447</f>
        <v>0</v>
      </c>
      <c r="B3444" s="71">
        <f>'Balance N'!J3447</f>
        <v>0</v>
      </c>
      <c r="C3444" s="72">
        <f>'Balance N'!K3447</f>
        <v>0</v>
      </c>
      <c r="D3444" s="72">
        <f>'Balance N'!L3447</f>
        <v>0</v>
      </c>
      <c r="E3444" s="72">
        <f>'Balance N'!M3447</f>
        <v>0</v>
      </c>
      <c r="F3444" s="72">
        <f>'Balance N'!N3447</f>
        <v>0</v>
      </c>
      <c r="G3444" s="72">
        <f>'Balance N'!O3447</f>
        <v>0</v>
      </c>
      <c r="H3444" s="72">
        <f>'Balance N'!P3447</f>
        <v>0</v>
      </c>
      <c r="I3444" s="74">
        <f t="shared" si="53"/>
        <v>0</v>
      </c>
    </row>
    <row r="3445" spans="1:9" ht="15.6">
      <c r="A3445" s="70">
        <f>'Balance N'!I3448</f>
        <v>0</v>
      </c>
      <c r="B3445" s="71">
        <f>'Balance N'!J3448</f>
        <v>0</v>
      </c>
      <c r="C3445" s="72">
        <f>'Balance N'!K3448</f>
        <v>0</v>
      </c>
      <c r="D3445" s="72">
        <f>'Balance N'!L3448</f>
        <v>0</v>
      </c>
      <c r="E3445" s="72">
        <f>'Balance N'!M3448</f>
        <v>0</v>
      </c>
      <c r="F3445" s="72">
        <f>'Balance N'!N3448</f>
        <v>0</v>
      </c>
      <c r="G3445" s="72">
        <f>'Balance N'!O3448</f>
        <v>0</v>
      </c>
      <c r="H3445" s="72">
        <f>'Balance N'!P3448</f>
        <v>0</v>
      </c>
      <c r="I3445" s="74">
        <f t="shared" si="53"/>
        <v>0</v>
      </c>
    </row>
    <row r="3446" spans="1:9" ht="15.6">
      <c r="A3446" s="70">
        <f>'Balance N'!I3449</f>
        <v>0</v>
      </c>
      <c r="B3446" s="71">
        <f>'Balance N'!J3449</f>
        <v>0</v>
      </c>
      <c r="C3446" s="72">
        <f>'Balance N'!K3449</f>
        <v>0</v>
      </c>
      <c r="D3446" s="72">
        <f>'Balance N'!L3449</f>
        <v>0</v>
      </c>
      <c r="E3446" s="72">
        <f>'Balance N'!M3449</f>
        <v>0</v>
      </c>
      <c r="F3446" s="72">
        <f>'Balance N'!N3449</f>
        <v>0</v>
      </c>
      <c r="G3446" s="72">
        <f>'Balance N'!O3449</f>
        <v>0</v>
      </c>
      <c r="H3446" s="72">
        <f>'Balance N'!P3449</f>
        <v>0</v>
      </c>
      <c r="I3446" s="74">
        <f t="shared" si="53"/>
        <v>0</v>
      </c>
    </row>
    <row r="3447" spans="1:9" ht="15.6">
      <c r="A3447" s="70">
        <f>'Balance N'!I3450</f>
        <v>0</v>
      </c>
      <c r="B3447" s="71">
        <f>'Balance N'!J3450</f>
        <v>0</v>
      </c>
      <c r="C3447" s="72">
        <f>'Balance N'!K3450</f>
        <v>0</v>
      </c>
      <c r="D3447" s="72">
        <f>'Balance N'!L3450</f>
        <v>0</v>
      </c>
      <c r="E3447" s="72">
        <f>'Balance N'!M3450</f>
        <v>0</v>
      </c>
      <c r="F3447" s="72">
        <f>'Balance N'!N3450</f>
        <v>0</v>
      </c>
      <c r="G3447" s="72">
        <f>'Balance N'!O3450</f>
        <v>0</v>
      </c>
      <c r="H3447" s="72">
        <f>'Balance N'!P3450</f>
        <v>0</v>
      </c>
      <c r="I3447" s="74">
        <f t="shared" si="53"/>
        <v>0</v>
      </c>
    </row>
    <row r="3448" spans="1:9" ht="15.6">
      <c r="A3448" s="70">
        <f>'Balance N'!I3451</f>
        <v>0</v>
      </c>
      <c r="B3448" s="71">
        <f>'Balance N'!J3451</f>
        <v>0</v>
      </c>
      <c r="C3448" s="72">
        <f>'Balance N'!K3451</f>
        <v>0</v>
      </c>
      <c r="D3448" s="72">
        <f>'Balance N'!L3451</f>
        <v>0</v>
      </c>
      <c r="E3448" s="72">
        <f>'Balance N'!M3451</f>
        <v>0</v>
      </c>
      <c r="F3448" s="72">
        <f>'Balance N'!N3451</f>
        <v>0</v>
      </c>
      <c r="G3448" s="72">
        <f>'Balance N'!O3451</f>
        <v>0</v>
      </c>
      <c r="H3448" s="72">
        <f>'Balance N'!P3451</f>
        <v>0</v>
      </c>
      <c r="I3448" s="74">
        <f t="shared" si="53"/>
        <v>0</v>
      </c>
    </row>
    <row r="3449" spans="1:9" ht="15.6">
      <c r="A3449" s="70">
        <f>'Balance N'!I3452</f>
        <v>0</v>
      </c>
      <c r="B3449" s="71">
        <f>'Balance N'!J3452</f>
        <v>0</v>
      </c>
      <c r="C3449" s="72">
        <f>'Balance N'!K3452</f>
        <v>0</v>
      </c>
      <c r="D3449" s="72">
        <f>'Balance N'!L3452</f>
        <v>0</v>
      </c>
      <c r="E3449" s="72">
        <f>'Balance N'!M3452</f>
        <v>0</v>
      </c>
      <c r="F3449" s="72">
        <f>'Balance N'!N3452</f>
        <v>0</v>
      </c>
      <c r="G3449" s="72">
        <f>'Balance N'!O3452</f>
        <v>0</v>
      </c>
      <c r="H3449" s="72">
        <f>'Balance N'!P3452</f>
        <v>0</v>
      </c>
      <c r="I3449" s="74">
        <f t="shared" si="53"/>
        <v>0</v>
      </c>
    </row>
    <row r="3450" spans="1:9" ht="15.6">
      <c r="A3450" s="70">
        <f>'Balance N'!I3453</f>
        <v>0</v>
      </c>
      <c r="B3450" s="71">
        <f>'Balance N'!J3453</f>
        <v>0</v>
      </c>
      <c r="C3450" s="72">
        <f>'Balance N'!K3453</f>
        <v>0</v>
      </c>
      <c r="D3450" s="72">
        <f>'Balance N'!L3453</f>
        <v>0</v>
      </c>
      <c r="E3450" s="72">
        <f>'Balance N'!M3453</f>
        <v>0</v>
      </c>
      <c r="F3450" s="72">
        <f>'Balance N'!N3453</f>
        <v>0</v>
      </c>
      <c r="G3450" s="72">
        <f>'Balance N'!O3453</f>
        <v>0</v>
      </c>
      <c r="H3450" s="72">
        <f>'Balance N'!P3453</f>
        <v>0</v>
      </c>
      <c r="I3450" s="74">
        <f t="shared" si="53"/>
        <v>0</v>
      </c>
    </row>
    <row r="3451" spans="1:9" ht="15.6">
      <c r="A3451" s="70">
        <f>'Balance N'!I3454</f>
        <v>0</v>
      </c>
      <c r="B3451" s="71">
        <f>'Balance N'!J3454</f>
        <v>0</v>
      </c>
      <c r="C3451" s="72">
        <f>'Balance N'!K3454</f>
        <v>0</v>
      </c>
      <c r="D3451" s="72">
        <f>'Balance N'!L3454</f>
        <v>0</v>
      </c>
      <c r="E3451" s="72">
        <f>'Balance N'!M3454</f>
        <v>0</v>
      </c>
      <c r="F3451" s="72">
        <f>'Balance N'!N3454</f>
        <v>0</v>
      </c>
      <c r="G3451" s="72">
        <f>'Balance N'!O3454</f>
        <v>0</v>
      </c>
      <c r="H3451" s="72">
        <f>'Balance N'!P3454</f>
        <v>0</v>
      </c>
      <c r="I3451" s="74">
        <f t="shared" si="53"/>
        <v>0</v>
      </c>
    </row>
    <row r="3452" spans="1:9" ht="15.6">
      <c r="A3452" s="70">
        <f>'Balance N'!I3455</f>
        <v>0</v>
      </c>
      <c r="B3452" s="71">
        <f>'Balance N'!J3455</f>
        <v>0</v>
      </c>
      <c r="C3452" s="72">
        <f>'Balance N'!K3455</f>
        <v>0</v>
      </c>
      <c r="D3452" s="72">
        <f>'Balance N'!L3455</f>
        <v>0</v>
      </c>
      <c r="E3452" s="72">
        <f>'Balance N'!M3455</f>
        <v>0</v>
      </c>
      <c r="F3452" s="72">
        <f>'Balance N'!N3455</f>
        <v>0</v>
      </c>
      <c r="G3452" s="72">
        <f>'Balance N'!O3455</f>
        <v>0</v>
      </c>
      <c r="H3452" s="72">
        <f>'Balance N'!P3455</f>
        <v>0</v>
      </c>
      <c r="I3452" s="74">
        <f t="shared" si="53"/>
        <v>0</v>
      </c>
    </row>
    <row r="3453" spans="1:9" ht="15.6">
      <c r="A3453" s="70">
        <f>'Balance N'!I3456</f>
        <v>0</v>
      </c>
      <c r="B3453" s="71">
        <f>'Balance N'!J3456</f>
        <v>0</v>
      </c>
      <c r="C3453" s="72">
        <f>'Balance N'!K3456</f>
        <v>0</v>
      </c>
      <c r="D3453" s="72">
        <f>'Balance N'!L3456</f>
        <v>0</v>
      </c>
      <c r="E3453" s="72">
        <f>'Balance N'!M3456</f>
        <v>0</v>
      </c>
      <c r="F3453" s="72">
        <f>'Balance N'!N3456</f>
        <v>0</v>
      </c>
      <c r="G3453" s="72">
        <f>'Balance N'!O3456</f>
        <v>0</v>
      </c>
      <c r="H3453" s="72">
        <f>'Balance N'!P3456</f>
        <v>0</v>
      </c>
      <c r="I3453" s="74">
        <f t="shared" si="53"/>
        <v>0</v>
      </c>
    </row>
    <row r="3454" spans="1:9" ht="15.6">
      <c r="A3454" s="70">
        <f>'Balance N'!I3457</f>
        <v>0</v>
      </c>
      <c r="B3454" s="71">
        <f>'Balance N'!J3457</f>
        <v>0</v>
      </c>
      <c r="C3454" s="72">
        <f>'Balance N'!K3457</f>
        <v>0</v>
      </c>
      <c r="D3454" s="72">
        <f>'Balance N'!L3457</f>
        <v>0</v>
      </c>
      <c r="E3454" s="72">
        <f>'Balance N'!M3457</f>
        <v>0</v>
      </c>
      <c r="F3454" s="72">
        <f>'Balance N'!N3457</f>
        <v>0</v>
      </c>
      <c r="G3454" s="72">
        <f>'Balance N'!O3457</f>
        <v>0</v>
      </c>
      <c r="H3454" s="72">
        <f>'Balance N'!P3457</f>
        <v>0</v>
      </c>
      <c r="I3454" s="74">
        <f t="shared" si="53"/>
        <v>0</v>
      </c>
    </row>
    <row r="3455" spans="1:9" ht="15.6">
      <c r="A3455" s="70">
        <f>'Balance N'!I3458</f>
        <v>0</v>
      </c>
      <c r="B3455" s="71">
        <f>'Balance N'!J3458</f>
        <v>0</v>
      </c>
      <c r="C3455" s="72">
        <f>'Balance N'!K3458</f>
        <v>0</v>
      </c>
      <c r="D3455" s="72">
        <f>'Balance N'!L3458</f>
        <v>0</v>
      </c>
      <c r="E3455" s="72">
        <f>'Balance N'!M3458</f>
        <v>0</v>
      </c>
      <c r="F3455" s="72">
        <f>'Balance N'!N3458</f>
        <v>0</v>
      </c>
      <c r="G3455" s="72">
        <f>'Balance N'!O3458</f>
        <v>0</v>
      </c>
      <c r="H3455" s="72">
        <f>'Balance N'!P3458</f>
        <v>0</v>
      </c>
      <c r="I3455" s="74">
        <f t="shared" si="53"/>
        <v>0</v>
      </c>
    </row>
    <row r="3456" spans="1:9" ht="15.6">
      <c r="A3456" s="70">
        <f>'Balance N'!I3459</f>
        <v>0</v>
      </c>
      <c r="B3456" s="71">
        <f>'Balance N'!J3459</f>
        <v>0</v>
      </c>
      <c r="C3456" s="72">
        <f>'Balance N'!K3459</f>
        <v>0</v>
      </c>
      <c r="D3456" s="72">
        <f>'Balance N'!L3459</f>
        <v>0</v>
      </c>
      <c r="E3456" s="72">
        <f>'Balance N'!M3459</f>
        <v>0</v>
      </c>
      <c r="F3456" s="72">
        <f>'Balance N'!N3459</f>
        <v>0</v>
      </c>
      <c r="G3456" s="72">
        <f>'Balance N'!O3459</f>
        <v>0</v>
      </c>
      <c r="H3456" s="72">
        <f>'Balance N'!P3459</f>
        <v>0</v>
      </c>
      <c r="I3456" s="74">
        <f t="shared" si="53"/>
        <v>0</v>
      </c>
    </row>
    <row r="3457" spans="1:9" ht="15.6">
      <c r="A3457" s="70">
        <f>'Balance N'!I3460</f>
        <v>0</v>
      </c>
      <c r="B3457" s="71">
        <f>'Balance N'!J3460</f>
        <v>0</v>
      </c>
      <c r="C3457" s="72">
        <f>'Balance N'!K3460</f>
        <v>0</v>
      </c>
      <c r="D3457" s="72">
        <f>'Balance N'!L3460</f>
        <v>0</v>
      </c>
      <c r="E3457" s="72">
        <f>'Balance N'!M3460</f>
        <v>0</v>
      </c>
      <c r="F3457" s="72">
        <f>'Balance N'!N3460</f>
        <v>0</v>
      </c>
      <c r="G3457" s="72">
        <f>'Balance N'!O3460</f>
        <v>0</v>
      </c>
      <c r="H3457" s="72">
        <f>'Balance N'!P3460</f>
        <v>0</v>
      </c>
      <c r="I3457" s="74">
        <f t="shared" si="53"/>
        <v>0</v>
      </c>
    </row>
    <row r="3458" spans="1:9" ht="15.6">
      <c r="A3458" s="70">
        <f>'Balance N'!I3461</f>
        <v>0</v>
      </c>
      <c r="B3458" s="71">
        <f>'Balance N'!J3461</f>
        <v>0</v>
      </c>
      <c r="C3458" s="72">
        <f>'Balance N'!K3461</f>
        <v>0</v>
      </c>
      <c r="D3458" s="72">
        <f>'Balance N'!L3461</f>
        <v>0</v>
      </c>
      <c r="E3458" s="72">
        <f>'Balance N'!M3461</f>
        <v>0</v>
      </c>
      <c r="F3458" s="72">
        <f>'Balance N'!N3461</f>
        <v>0</v>
      </c>
      <c r="G3458" s="72">
        <f>'Balance N'!O3461</f>
        <v>0</v>
      </c>
      <c r="H3458" s="72">
        <f>'Balance N'!P3461</f>
        <v>0</v>
      </c>
      <c r="I3458" s="74">
        <f t="shared" si="53"/>
        <v>0</v>
      </c>
    </row>
    <row r="3459" spans="1:9" ht="15.6">
      <c r="A3459" s="70">
        <f>'Balance N'!I3462</f>
        <v>0</v>
      </c>
      <c r="B3459" s="71">
        <f>'Balance N'!J3462</f>
        <v>0</v>
      </c>
      <c r="C3459" s="72">
        <f>'Balance N'!K3462</f>
        <v>0</v>
      </c>
      <c r="D3459" s="72">
        <f>'Balance N'!L3462</f>
        <v>0</v>
      </c>
      <c r="E3459" s="72">
        <f>'Balance N'!M3462</f>
        <v>0</v>
      </c>
      <c r="F3459" s="72">
        <f>'Balance N'!N3462</f>
        <v>0</v>
      </c>
      <c r="G3459" s="72">
        <f>'Balance N'!O3462</f>
        <v>0</v>
      </c>
      <c r="H3459" s="72">
        <f>'Balance N'!P3462</f>
        <v>0</v>
      </c>
      <c r="I3459" s="74">
        <f t="shared" ref="I3459:I3522" si="54">(C3459-D3459)+(E3459-F3459)-(G3459-H3459)</f>
        <v>0</v>
      </c>
    </row>
    <row r="3460" spans="1:9" ht="15.6">
      <c r="A3460" s="70">
        <f>'Balance N'!I3463</f>
        <v>0</v>
      </c>
      <c r="B3460" s="71">
        <f>'Balance N'!J3463</f>
        <v>0</v>
      </c>
      <c r="C3460" s="72">
        <f>'Balance N'!K3463</f>
        <v>0</v>
      </c>
      <c r="D3460" s="72">
        <f>'Balance N'!L3463</f>
        <v>0</v>
      </c>
      <c r="E3460" s="72">
        <f>'Balance N'!M3463</f>
        <v>0</v>
      </c>
      <c r="F3460" s="72">
        <f>'Balance N'!N3463</f>
        <v>0</v>
      </c>
      <c r="G3460" s="72">
        <f>'Balance N'!O3463</f>
        <v>0</v>
      </c>
      <c r="H3460" s="72">
        <f>'Balance N'!P3463</f>
        <v>0</v>
      </c>
      <c r="I3460" s="74">
        <f t="shared" si="54"/>
        <v>0</v>
      </c>
    </row>
    <row r="3461" spans="1:9" ht="15.6">
      <c r="A3461" s="70">
        <f>'Balance N'!I3464</f>
        <v>0</v>
      </c>
      <c r="B3461" s="71">
        <f>'Balance N'!J3464</f>
        <v>0</v>
      </c>
      <c r="C3461" s="72">
        <f>'Balance N'!K3464</f>
        <v>0</v>
      </c>
      <c r="D3461" s="72">
        <f>'Balance N'!L3464</f>
        <v>0</v>
      </c>
      <c r="E3461" s="72">
        <f>'Balance N'!M3464</f>
        <v>0</v>
      </c>
      <c r="F3461" s="72">
        <f>'Balance N'!N3464</f>
        <v>0</v>
      </c>
      <c r="G3461" s="72">
        <f>'Balance N'!O3464</f>
        <v>0</v>
      </c>
      <c r="H3461" s="72">
        <f>'Balance N'!P3464</f>
        <v>0</v>
      </c>
      <c r="I3461" s="74">
        <f t="shared" si="54"/>
        <v>0</v>
      </c>
    </row>
    <row r="3462" spans="1:9" ht="15.6">
      <c r="A3462" s="70">
        <f>'Balance N'!I3465</f>
        <v>0</v>
      </c>
      <c r="B3462" s="71">
        <f>'Balance N'!J3465</f>
        <v>0</v>
      </c>
      <c r="C3462" s="72">
        <f>'Balance N'!K3465</f>
        <v>0</v>
      </c>
      <c r="D3462" s="72">
        <f>'Balance N'!L3465</f>
        <v>0</v>
      </c>
      <c r="E3462" s="72">
        <f>'Balance N'!M3465</f>
        <v>0</v>
      </c>
      <c r="F3462" s="72">
        <f>'Balance N'!N3465</f>
        <v>0</v>
      </c>
      <c r="G3462" s="72">
        <f>'Balance N'!O3465</f>
        <v>0</v>
      </c>
      <c r="H3462" s="72">
        <f>'Balance N'!P3465</f>
        <v>0</v>
      </c>
      <c r="I3462" s="74">
        <f t="shared" si="54"/>
        <v>0</v>
      </c>
    </row>
    <row r="3463" spans="1:9" ht="15.6">
      <c r="A3463" s="70">
        <f>'Balance N'!I3466</f>
        <v>0</v>
      </c>
      <c r="B3463" s="71">
        <f>'Balance N'!J3466</f>
        <v>0</v>
      </c>
      <c r="C3463" s="72">
        <f>'Balance N'!K3466</f>
        <v>0</v>
      </c>
      <c r="D3463" s="72">
        <f>'Balance N'!L3466</f>
        <v>0</v>
      </c>
      <c r="E3463" s="72">
        <f>'Balance N'!M3466</f>
        <v>0</v>
      </c>
      <c r="F3463" s="72">
        <f>'Balance N'!N3466</f>
        <v>0</v>
      </c>
      <c r="G3463" s="72">
        <f>'Balance N'!O3466</f>
        <v>0</v>
      </c>
      <c r="H3463" s="72">
        <f>'Balance N'!P3466</f>
        <v>0</v>
      </c>
      <c r="I3463" s="74">
        <f t="shared" si="54"/>
        <v>0</v>
      </c>
    </row>
    <row r="3464" spans="1:9" ht="15.6">
      <c r="A3464" s="70">
        <f>'Balance N'!I3467</f>
        <v>0</v>
      </c>
      <c r="B3464" s="71">
        <f>'Balance N'!J3467</f>
        <v>0</v>
      </c>
      <c r="C3464" s="72">
        <f>'Balance N'!K3467</f>
        <v>0</v>
      </c>
      <c r="D3464" s="72">
        <f>'Balance N'!L3467</f>
        <v>0</v>
      </c>
      <c r="E3464" s="72">
        <f>'Balance N'!M3467</f>
        <v>0</v>
      </c>
      <c r="F3464" s="72">
        <f>'Balance N'!N3467</f>
        <v>0</v>
      </c>
      <c r="G3464" s="72">
        <f>'Balance N'!O3467</f>
        <v>0</v>
      </c>
      <c r="H3464" s="72">
        <f>'Balance N'!P3467</f>
        <v>0</v>
      </c>
      <c r="I3464" s="74">
        <f t="shared" si="54"/>
        <v>0</v>
      </c>
    </row>
    <row r="3465" spans="1:9" ht="15.6">
      <c r="A3465" s="70">
        <f>'Balance N'!I3468</f>
        <v>0</v>
      </c>
      <c r="B3465" s="71">
        <f>'Balance N'!J3468</f>
        <v>0</v>
      </c>
      <c r="C3465" s="72">
        <f>'Balance N'!K3468</f>
        <v>0</v>
      </c>
      <c r="D3465" s="72">
        <f>'Balance N'!L3468</f>
        <v>0</v>
      </c>
      <c r="E3465" s="72">
        <f>'Balance N'!M3468</f>
        <v>0</v>
      </c>
      <c r="F3465" s="72">
        <f>'Balance N'!N3468</f>
        <v>0</v>
      </c>
      <c r="G3465" s="72">
        <f>'Balance N'!O3468</f>
        <v>0</v>
      </c>
      <c r="H3465" s="72">
        <f>'Balance N'!P3468</f>
        <v>0</v>
      </c>
      <c r="I3465" s="74">
        <f t="shared" si="54"/>
        <v>0</v>
      </c>
    </row>
    <row r="3466" spans="1:9" ht="15.6">
      <c r="A3466" s="70">
        <f>'Balance N'!I3469</f>
        <v>0</v>
      </c>
      <c r="B3466" s="71">
        <f>'Balance N'!J3469</f>
        <v>0</v>
      </c>
      <c r="C3466" s="72">
        <f>'Balance N'!K3469</f>
        <v>0</v>
      </c>
      <c r="D3466" s="72">
        <f>'Balance N'!L3469</f>
        <v>0</v>
      </c>
      <c r="E3466" s="72">
        <f>'Balance N'!M3469</f>
        <v>0</v>
      </c>
      <c r="F3466" s="72">
        <f>'Balance N'!N3469</f>
        <v>0</v>
      </c>
      <c r="G3466" s="72">
        <f>'Balance N'!O3469</f>
        <v>0</v>
      </c>
      <c r="H3466" s="72">
        <f>'Balance N'!P3469</f>
        <v>0</v>
      </c>
      <c r="I3466" s="74">
        <f t="shared" si="54"/>
        <v>0</v>
      </c>
    </row>
    <row r="3467" spans="1:9" ht="15.6">
      <c r="A3467" s="70">
        <f>'Balance N'!I3470</f>
        <v>0</v>
      </c>
      <c r="B3467" s="71">
        <f>'Balance N'!J3470</f>
        <v>0</v>
      </c>
      <c r="C3467" s="72">
        <f>'Balance N'!K3470</f>
        <v>0</v>
      </c>
      <c r="D3467" s="72">
        <f>'Balance N'!L3470</f>
        <v>0</v>
      </c>
      <c r="E3467" s="72">
        <f>'Balance N'!M3470</f>
        <v>0</v>
      </c>
      <c r="F3467" s="72">
        <f>'Balance N'!N3470</f>
        <v>0</v>
      </c>
      <c r="G3467" s="72">
        <f>'Balance N'!O3470</f>
        <v>0</v>
      </c>
      <c r="H3467" s="72">
        <f>'Balance N'!P3470</f>
        <v>0</v>
      </c>
      <c r="I3467" s="74">
        <f t="shared" si="54"/>
        <v>0</v>
      </c>
    </row>
    <row r="3468" spans="1:9" ht="15.6">
      <c r="A3468" s="70">
        <f>'Balance N'!I3471</f>
        <v>0</v>
      </c>
      <c r="B3468" s="71">
        <f>'Balance N'!J3471</f>
        <v>0</v>
      </c>
      <c r="C3468" s="72">
        <f>'Balance N'!K3471</f>
        <v>0</v>
      </c>
      <c r="D3468" s="72">
        <f>'Balance N'!L3471</f>
        <v>0</v>
      </c>
      <c r="E3468" s="72">
        <f>'Balance N'!M3471</f>
        <v>0</v>
      </c>
      <c r="F3468" s="72">
        <f>'Balance N'!N3471</f>
        <v>0</v>
      </c>
      <c r="G3468" s="72">
        <f>'Balance N'!O3471</f>
        <v>0</v>
      </c>
      <c r="H3468" s="72">
        <f>'Balance N'!P3471</f>
        <v>0</v>
      </c>
      <c r="I3468" s="74">
        <f t="shared" si="54"/>
        <v>0</v>
      </c>
    </row>
    <row r="3469" spans="1:9" ht="15.6">
      <c r="A3469" s="70">
        <f>'Balance N'!I3472</f>
        <v>0</v>
      </c>
      <c r="B3469" s="71">
        <f>'Balance N'!J3472</f>
        <v>0</v>
      </c>
      <c r="C3469" s="72">
        <f>'Balance N'!K3472</f>
        <v>0</v>
      </c>
      <c r="D3469" s="72">
        <f>'Balance N'!L3472</f>
        <v>0</v>
      </c>
      <c r="E3469" s="72">
        <f>'Balance N'!M3472</f>
        <v>0</v>
      </c>
      <c r="F3469" s="72">
        <f>'Balance N'!N3472</f>
        <v>0</v>
      </c>
      <c r="G3469" s="72">
        <f>'Balance N'!O3472</f>
        <v>0</v>
      </c>
      <c r="H3469" s="72">
        <f>'Balance N'!P3472</f>
        <v>0</v>
      </c>
      <c r="I3469" s="74">
        <f t="shared" si="54"/>
        <v>0</v>
      </c>
    </row>
    <row r="3470" spans="1:9" ht="15.6">
      <c r="A3470" s="70">
        <f>'Balance N'!I3473</f>
        <v>0</v>
      </c>
      <c r="B3470" s="71">
        <f>'Balance N'!J3473</f>
        <v>0</v>
      </c>
      <c r="C3470" s="72">
        <f>'Balance N'!K3473</f>
        <v>0</v>
      </c>
      <c r="D3470" s="72">
        <f>'Balance N'!L3473</f>
        <v>0</v>
      </c>
      <c r="E3470" s="72">
        <f>'Balance N'!M3473</f>
        <v>0</v>
      </c>
      <c r="F3470" s="72">
        <f>'Balance N'!N3473</f>
        <v>0</v>
      </c>
      <c r="G3470" s="72">
        <f>'Balance N'!O3473</f>
        <v>0</v>
      </c>
      <c r="H3470" s="72">
        <f>'Balance N'!P3473</f>
        <v>0</v>
      </c>
      <c r="I3470" s="74">
        <f t="shared" si="54"/>
        <v>0</v>
      </c>
    </row>
    <row r="3471" spans="1:9" ht="15.6">
      <c r="A3471" s="70">
        <f>'Balance N'!I3474</f>
        <v>0</v>
      </c>
      <c r="B3471" s="71">
        <f>'Balance N'!J3474</f>
        <v>0</v>
      </c>
      <c r="C3471" s="72">
        <f>'Balance N'!K3474</f>
        <v>0</v>
      </c>
      <c r="D3471" s="72">
        <f>'Balance N'!L3474</f>
        <v>0</v>
      </c>
      <c r="E3471" s="72">
        <f>'Balance N'!M3474</f>
        <v>0</v>
      </c>
      <c r="F3471" s="72">
        <f>'Balance N'!N3474</f>
        <v>0</v>
      </c>
      <c r="G3471" s="72">
        <f>'Balance N'!O3474</f>
        <v>0</v>
      </c>
      <c r="H3471" s="72">
        <f>'Balance N'!P3474</f>
        <v>0</v>
      </c>
      <c r="I3471" s="74">
        <f t="shared" si="54"/>
        <v>0</v>
      </c>
    </row>
    <row r="3472" spans="1:9" ht="15.6">
      <c r="A3472" s="70">
        <f>'Balance N'!I3475</f>
        <v>0</v>
      </c>
      <c r="B3472" s="71">
        <f>'Balance N'!J3475</f>
        <v>0</v>
      </c>
      <c r="C3472" s="72">
        <f>'Balance N'!K3475</f>
        <v>0</v>
      </c>
      <c r="D3472" s="72">
        <f>'Balance N'!L3475</f>
        <v>0</v>
      </c>
      <c r="E3472" s="72">
        <f>'Balance N'!M3475</f>
        <v>0</v>
      </c>
      <c r="F3472" s="72">
        <f>'Balance N'!N3475</f>
        <v>0</v>
      </c>
      <c r="G3472" s="72">
        <f>'Balance N'!O3475</f>
        <v>0</v>
      </c>
      <c r="H3472" s="72">
        <f>'Balance N'!P3475</f>
        <v>0</v>
      </c>
      <c r="I3472" s="74">
        <f t="shared" si="54"/>
        <v>0</v>
      </c>
    </row>
    <row r="3473" spans="1:9" ht="15.6">
      <c r="A3473" s="70">
        <f>'Balance N'!I3476</f>
        <v>0</v>
      </c>
      <c r="B3473" s="71">
        <f>'Balance N'!J3476</f>
        <v>0</v>
      </c>
      <c r="C3473" s="72">
        <f>'Balance N'!K3476</f>
        <v>0</v>
      </c>
      <c r="D3473" s="72">
        <f>'Balance N'!L3476</f>
        <v>0</v>
      </c>
      <c r="E3473" s="72">
        <f>'Balance N'!M3476</f>
        <v>0</v>
      </c>
      <c r="F3473" s="72">
        <f>'Balance N'!N3476</f>
        <v>0</v>
      </c>
      <c r="G3473" s="72">
        <f>'Balance N'!O3476</f>
        <v>0</v>
      </c>
      <c r="H3473" s="72">
        <f>'Balance N'!P3476</f>
        <v>0</v>
      </c>
      <c r="I3473" s="74">
        <f t="shared" si="54"/>
        <v>0</v>
      </c>
    </row>
    <row r="3474" spans="1:9" ht="15.6">
      <c r="A3474" s="70">
        <f>'Balance N'!I3477</f>
        <v>0</v>
      </c>
      <c r="B3474" s="71">
        <f>'Balance N'!J3477</f>
        <v>0</v>
      </c>
      <c r="C3474" s="72">
        <f>'Balance N'!K3477</f>
        <v>0</v>
      </c>
      <c r="D3474" s="72">
        <f>'Balance N'!L3477</f>
        <v>0</v>
      </c>
      <c r="E3474" s="72">
        <f>'Balance N'!M3477</f>
        <v>0</v>
      </c>
      <c r="F3474" s="72">
        <f>'Balance N'!N3477</f>
        <v>0</v>
      </c>
      <c r="G3474" s="72">
        <f>'Balance N'!O3477</f>
        <v>0</v>
      </c>
      <c r="H3474" s="72">
        <f>'Balance N'!P3477</f>
        <v>0</v>
      </c>
      <c r="I3474" s="74">
        <f t="shared" si="54"/>
        <v>0</v>
      </c>
    </row>
    <row r="3475" spans="1:9" ht="15.6">
      <c r="A3475" s="70">
        <f>'Balance N'!I3478</f>
        <v>0</v>
      </c>
      <c r="B3475" s="71">
        <f>'Balance N'!J3478</f>
        <v>0</v>
      </c>
      <c r="C3475" s="72">
        <f>'Balance N'!K3478</f>
        <v>0</v>
      </c>
      <c r="D3475" s="72">
        <f>'Balance N'!L3478</f>
        <v>0</v>
      </c>
      <c r="E3475" s="72">
        <f>'Balance N'!M3478</f>
        <v>0</v>
      </c>
      <c r="F3475" s="72">
        <f>'Balance N'!N3478</f>
        <v>0</v>
      </c>
      <c r="G3475" s="72">
        <f>'Balance N'!O3478</f>
        <v>0</v>
      </c>
      <c r="H3475" s="72">
        <f>'Balance N'!P3478</f>
        <v>0</v>
      </c>
      <c r="I3475" s="74">
        <f t="shared" si="54"/>
        <v>0</v>
      </c>
    </row>
    <row r="3476" spans="1:9" ht="15.6">
      <c r="A3476" s="70">
        <f>'Balance N'!I3479</f>
        <v>0</v>
      </c>
      <c r="B3476" s="71">
        <f>'Balance N'!J3479</f>
        <v>0</v>
      </c>
      <c r="C3476" s="72">
        <f>'Balance N'!K3479</f>
        <v>0</v>
      </c>
      <c r="D3476" s="72">
        <f>'Balance N'!L3479</f>
        <v>0</v>
      </c>
      <c r="E3476" s="72">
        <f>'Balance N'!M3479</f>
        <v>0</v>
      </c>
      <c r="F3476" s="72">
        <f>'Balance N'!N3479</f>
        <v>0</v>
      </c>
      <c r="G3476" s="72">
        <f>'Balance N'!O3479</f>
        <v>0</v>
      </c>
      <c r="H3476" s="72">
        <f>'Balance N'!P3479</f>
        <v>0</v>
      </c>
      <c r="I3476" s="74">
        <f t="shared" si="54"/>
        <v>0</v>
      </c>
    </row>
    <row r="3477" spans="1:9" ht="15.6">
      <c r="A3477" s="70">
        <f>'Balance N'!I3480</f>
        <v>0</v>
      </c>
      <c r="B3477" s="71">
        <f>'Balance N'!J3480</f>
        <v>0</v>
      </c>
      <c r="C3477" s="72">
        <f>'Balance N'!K3480</f>
        <v>0</v>
      </c>
      <c r="D3477" s="72">
        <f>'Balance N'!L3480</f>
        <v>0</v>
      </c>
      <c r="E3477" s="72">
        <f>'Balance N'!M3480</f>
        <v>0</v>
      </c>
      <c r="F3477" s="72">
        <f>'Balance N'!N3480</f>
        <v>0</v>
      </c>
      <c r="G3477" s="72">
        <f>'Balance N'!O3480</f>
        <v>0</v>
      </c>
      <c r="H3477" s="72">
        <f>'Balance N'!P3480</f>
        <v>0</v>
      </c>
      <c r="I3477" s="74">
        <f t="shared" si="54"/>
        <v>0</v>
      </c>
    </row>
    <row r="3478" spans="1:9" ht="15.6">
      <c r="A3478" s="70">
        <f>'Balance N'!I3481</f>
        <v>0</v>
      </c>
      <c r="B3478" s="71">
        <f>'Balance N'!J3481</f>
        <v>0</v>
      </c>
      <c r="C3478" s="72">
        <f>'Balance N'!K3481</f>
        <v>0</v>
      </c>
      <c r="D3478" s="72">
        <f>'Balance N'!L3481</f>
        <v>0</v>
      </c>
      <c r="E3478" s="72">
        <f>'Balance N'!M3481</f>
        <v>0</v>
      </c>
      <c r="F3478" s="72">
        <f>'Balance N'!N3481</f>
        <v>0</v>
      </c>
      <c r="G3478" s="72">
        <f>'Balance N'!O3481</f>
        <v>0</v>
      </c>
      <c r="H3478" s="72">
        <f>'Balance N'!P3481</f>
        <v>0</v>
      </c>
      <c r="I3478" s="74">
        <f t="shared" si="54"/>
        <v>0</v>
      </c>
    </row>
    <row r="3479" spans="1:9" ht="15.6">
      <c r="A3479" s="70">
        <f>'Balance N'!I3482</f>
        <v>0</v>
      </c>
      <c r="B3479" s="71">
        <f>'Balance N'!J3482</f>
        <v>0</v>
      </c>
      <c r="C3479" s="72">
        <f>'Balance N'!K3482</f>
        <v>0</v>
      </c>
      <c r="D3479" s="72">
        <f>'Balance N'!L3482</f>
        <v>0</v>
      </c>
      <c r="E3479" s="72">
        <f>'Balance N'!M3482</f>
        <v>0</v>
      </c>
      <c r="F3479" s="72">
        <f>'Balance N'!N3482</f>
        <v>0</v>
      </c>
      <c r="G3479" s="72">
        <f>'Balance N'!O3482</f>
        <v>0</v>
      </c>
      <c r="H3479" s="72">
        <f>'Balance N'!P3482</f>
        <v>0</v>
      </c>
      <c r="I3479" s="74">
        <f t="shared" si="54"/>
        <v>0</v>
      </c>
    </row>
    <row r="3480" spans="1:9" ht="15.6">
      <c r="A3480" s="70">
        <f>'Balance N'!I3483</f>
        <v>0</v>
      </c>
      <c r="B3480" s="71">
        <f>'Balance N'!J3483</f>
        <v>0</v>
      </c>
      <c r="C3480" s="72">
        <f>'Balance N'!K3483</f>
        <v>0</v>
      </c>
      <c r="D3480" s="72">
        <f>'Balance N'!L3483</f>
        <v>0</v>
      </c>
      <c r="E3480" s="72">
        <f>'Balance N'!M3483</f>
        <v>0</v>
      </c>
      <c r="F3480" s="72">
        <f>'Balance N'!N3483</f>
        <v>0</v>
      </c>
      <c r="G3480" s="72">
        <f>'Balance N'!O3483</f>
        <v>0</v>
      </c>
      <c r="H3480" s="72">
        <f>'Balance N'!P3483</f>
        <v>0</v>
      </c>
      <c r="I3480" s="74">
        <f t="shared" si="54"/>
        <v>0</v>
      </c>
    </row>
    <row r="3481" spans="1:9" ht="15.6">
      <c r="A3481" s="70">
        <f>'Balance N'!I3484</f>
        <v>0</v>
      </c>
      <c r="B3481" s="71">
        <f>'Balance N'!J3484</f>
        <v>0</v>
      </c>
      <c r="C3481" s="72">
        <f>'Balance N'!K3484</f>
        <v>0</v>
      </c>
      <c r="D3481" s="72">
        <f>'Balance N'!L3484</f>
        <v>0</v>
      </c>
      <c r="E3481" s="72">
        <f>'Balance N'!M3484</f>
        <v>0</v>
      </c>
      <c r="F3481" s="72">
        <f>'Balance N'!N3484</f>
        <v>0</v>
      </c>
      <c r="G3481" s="72">
        <f>'Balance N'!O3484</f>
        <v>0</v>
      </c>
      <c r="H3481" s="72">
        <f>'Balance N'!P3484</f>
        <v>0</v>
      </c>
      <c r="I3481" s="74">
        <f t="shared" si="54"/>
        <v>0</v>
      </c>
    </row>
    <row r="3482" spans="1:9" ht="15.6">
      <c r="A3482" s="70">
        <f>'Balance N'!I3485</f>
        <v>0</v>
      </c>
      <c r="B3482" s="71">
        <f>'Balance N'!J3485</f>
        <v>0</v>
      </c>
      <c r="C3482" s="72">
        <f>'Balance N'!K3485</f>
        <v>0</v>
      </c>
      <c r="D3482" s="72">
        <f>'Balance N'!L3485</f>
        <v>0</v>
      </c>
      <c r="E3482" s="72">
        <f>'Balance N'!M3485</f>
        <v>0</v>
      </c>
      <c r="F3482" s="72">
        <f>'Balance N'!N3485</f>
        <v>0</v>
      </c>
      <c r="G3482" s="72">
        <f>'Balance N'!O3485</f>
        <v>0</v>
      </c>
      <c r="H3482" s="72">
        <f>'Balance N'!P3485</f>
        <v>0</v>
      </c>
      <c r="I3482" s="74">
        <f t="shared" si="54"/>
        <v>0</v>
      </c>
    </row>
    <row r="3483" spans="1:9" ht="15.6">
      <c r="A3483" s="70">
        <f>'Balance N'!I3486</f>
        <v>0</v>
      </c>
      <c r="B3483" s="71">
        <f>'Balance N'!J3486</f>
        <v>0</v>
      </c>
      <c r="C3483" s="72">
        <f>'Balance N'!K3486</f>
        <v>0</v>
      </c>
      <c r="D3483" s="72">
        <f>'Balance N'!L3486</f>
        <v>0</v>
      </c>
      <c r="E3483" s="72">
        <f>'Balance N'!M3486</f>
        <v>0</v>
      </c>
      <c r="F3483" s="72">
        <f>'Balance N'!N3486</f>
        <v>0</v>
      </c>
      <c r="G3483" s="72">
        <f>'Balance N'!O3486</f>
        <v>0</v>
      </c>
      <c r="H3483" s="72">
        <f>'Balance N'!P3486</f>
        <v>0</v>
      </c>
      <c r="I3483" s="74">
        <f t="shared" si="54"/>
        <v>0</v>
      </c>
    </row>
    <row r="3484" spans="1:9" ht="15.6">
      <c r="A3484" s="70">
        <f>'Balance N'!I3487</f>
        <v>0</v>
      </c>
      <c r="B3484" s="71">
        <f>'Balance N'!J3487</f>
        <v>0</v>
      </c>
      <c r="C3484" s="72">
        <f>'Balance N'!K3487</f>
        <v>0</v>
      </c>
      <c r="D3484" s="72">
        <f>'Balance N'!L3487</f>
        <v>0</v>
      </c>
      <c r="E3484" s="72">
        <f>'Balance N'!M3487</f>
        <v>0</v>
      </c>
      <c r="F3484" s="72">
        <f>'Balance N'!N3487</f>
        <v>0</v>
      </c>
      <c r="G3484" s="72">
        <f>'Balance N'!O3487</f>
        <v>0</v>
      </c>
      <c r="H3484" s="72">
        <f>'Balance N'!P3487</f>
        <v>0</v>
      </c>
      <c r="I3484" s="74">
        <f t="shared" si="54"/>
        <v>0</v>
      </c>
    </row>
    <row r="3485" spans="1:9" ht="15.6">
      <c r="A3485" s="70">
        <f>'Balance N'!I3488</f>
        <v>0</v>
      </c>
      <c r="B3485" s="71">
        <f>'Balance N'!J3488</f>
        <v>0</v>
      </c>
      <c r="C3485" s="72">
        <f>'Balance N'!K3488</f>
        <v>0</v>
      </c>
      <c r="D3485" s="72">
        <f>'Balance N'!L3488</f>
        <v>0</v>
      </c>
      <c r="E3485" s="72">
        <f>'Balance N'!M3488</f>
        <v>0</v>
      </c>
      <c r="F3485" s="72">
        <f>'Balance N'!N3488</f>
        <v>0</v>
      </c>
      <c r="G3485" s="72">
        <f>'Balance N'!O3488</f>
        <v>0</v>
      </c>
      <c r="H3485" s="72">
        <f>'Balance N'!P3488</f>
        <v>0</v>
      </c>
      <c r="I3485" s="74">
        <f t="shared" si="54"/>
        <v>0</v>
      </c>
    </row>
    <row r="3486" spans="1:9" ht="15.6">
      <c r="A3486" s="70">
        <f>'Balance N'!I3489</f>
        <v>0</v>
      </c>
      <c r="B3486" s="71">
        <f>'Balance N'!J3489</f>
        <v>0</v>
      </c>
      <c r="C3486" s="72">
        <f>'Balance N'!K3489</f>
        <v>0</v>
      </c>
      <c r="D3486" s="72">
        <f>'Balance N'!L3489</f>
        <v>0</v>
      </c>
      <c r="E3486" s="72">
        <f>'Balance N'!M3489</f>
        <v>0</v>
      </c>
      <c r="F3486" s="72">
        <f>'Balance N'!N3489</f>
        <v>0</v>
      </c>
      <c r="G3486" s="72">
        <f>'Balance N'!O3489</f>
        <v>0</v>
      </c>
      <c r="H3486" s="72">
        <f>'Balance N'!P3489</f>
        <v>0</v>
      </c>
      <c r="I3486" s="74">
        <f t="shared" si="54"/>
        <v>0</v>
      </c>
    </row>
    <row r="3487" spans="1:9" ht="15.6">
      <c r="A3487" s="70">
        <f>'Balance N'!I3490</f>
        <v>0</v>
      </c>
      <c r="B3487" s="71">
        <f>'Balance N'!J3490</f>
        <v>0</v>
      </c>
      <c r="C3487" s="72">
        <f>'Balance N'!K3490</f>
        <v>0</v>
      </c>
      <c r="D3487" s="72">
        <f>'Balance N'!L3490</f>
        <v>0</v>
      </c>
      <c r="E3487" s="72">
        <f>'Balance N'!M3490</f>
        <v>0</v>
      </c>
      <c r="F3487" s="72">
        <f>'Balance N'!N3490</f>
        <v>0</v>
      </c>
      <c r="G3487" s="72">
        <f>'Balance N'!O3490</f>
        <v>0</v>
      </c>
      <c r="H3487" s="72">
        <f>'Balance N'!P3490</f>
        <v>0</v>
      </c>
      <c r="I3487" s="74">
        <f t="shared" si="54"/>
        <v>0</v>
      </c>
    </row>
    <row r="3488" spans="1:9" ht="15.6">
      <c r="A3488" s="70">
        <f>'Balance N'!I3491</f>
        <v>0</v>
      </c>
      <c r="B3488" s="71">
        <f>'Balance N'!J3491</f>
        <v>0</v>
      </c>
      <c r="C3488" s="72">
        <f>'Balance N'!K3491</f>
        <v>0</v>
      </c>
      <c r="D3488" s="72">
        <f>'Balance N'!L3491</f>
        <v>0</v>
      </c>
      <c r="E3488" s="72">
        <f>'Balance N'!M3491</f>
        <v>0</v>
      </c>
      <c r="F3488" s="72">
        <f>'Balance N'!N3491</f>
        <v>0</v>
      </c>
      <c r="G3488" s="72">
        <f>'Balance N'!O3491</f>
        <v>0</v>
      </c>
      <c r="H3488" s="72">
        <f>'Balance N'!P3491</f>
        <v>0</v>
      </c>
      <c r="I3488" s="74">
        <f t="shared" si="54"/>
        <v>0</v>
      </c>
    </row>
    <row r="3489" spans="1:9" ht="15.6">
      <c r="A3489" s="70">
        <f>'Balance N'!I3492</f>
        <v>0</v>
      </c>
      <c r="B3489" s="71">
        <f>'Balance N'!J3492</f>
        <v>0</v>
      </c>
      <c r="C3489" s="72">
        <f>'Balance N'!K3492</f>
        <v>0</v>
      </c>
      <c r="D3489" s="72">
        <f>'Balance N'!L3492</f>
        <v>0</v>
      </c>
      <c r="E3489" s="72">
        <f>'Balance N'!M3492</f>
        <v>0</v>
      </c>
      <c r="F3489" s="72">
        <f>'Balance N'!N3492</f>
        <v>0</v>
      </c>
      <c r="G3489" s="72">
        <f>'Balance N'!O3492</f>
        <v>0</v>
      </c>
      <c r="H3489" s="72">
        <f>'Balance N'!P3492</f>
        <v>0</v>
      </c>
      <c r="I3489" s="74">
        <f t="shared" si="54"/>
        <v>0</v>
      </c>
    </row>
    <row r="3490" spans="1:9" ht="15.6">
      <c r="A3490" s="70">
        <f>'Balance N'!I3493</f>
        <v>0</v>
      </c>
      <c r="B3490" s="71">
        <f>'Balance N'!J3493</f>
        <v>0</v>
      </c>
      <c r="C3490" s="72">
        <f>'Balance N'!K3493</f>
        <v>0</v>
      </c>
      <c r="D3490" s="72">
        <f>'Balance N'!L3493</f>
        <v>0</v>
      </c>
      <c r="E3490" s="72">
        <f>'Balance N'!M3493</f>
        <v>0</v>
      </c>
      <c r="F3490" s="72">
        <f>'Balance N'!N3493</f>
        <v>0</v>
      </c>
      <c r="G3490" s="72">
        <f>'Balance N'!O3493</f>
        <v>0</v>
      </c>
      <c r="H3490" s="72">
        <f>'Balance N'!P3493</f>
        <v>0</v>
      </c>
      <c r="I3490" s="74">
        <f t="shared" si="54"/>
        <v>0</v>
      </c>
    </row>
    <row r="3491" spans="1:9" ht="15.6">
      <c r="A3491" s="70">
        <f>'Balance N'!I3494</f>
        <v>0</v>
      </c>
      <c r="B3491" s="71">
        <f>'Balance N'!J3494</f>
        <v>0</v>
      </c>
      <c r="C3491" s="72">
        <f>'Balance N'!K3494</f>
        <v>0</v>
      </c>
      <c r="D3491" s="72">
        <f>'Balance N'!L3494</f>
        <v>0</v>
      </c>
      <c r="E3491" s="72">
        <f>'Balance N'!M3494</f>
        <v>0</v>
      </c>
      <c r="F3491" s="72">
        <f>'Balance N'!N3494</f>
        <v>0</v>
      </c>
      <c r="G3491" s="72">
        <f>'Balance N'!O3494</f>
        <v>0</v>
      </c>
      <c r="H3491" s="72">
        <f>'Balance N'!P3494</f>
        <v>0</v>
      </c>
      <c r="I3491" s="74">
        <f t="shared" si="54"/>
        <v>0</v>
      </c>
    </row>
    <row r="3492" spans="1:9" ht="15.6">
      <c r="A3492" s="70">
        <f>'Balance N'!I3495</f>
        <v>0</v>
      </c>
      <c r="B3492" s="71">
        <f>'Balance N'!J3495</f>
        <v>0</v>
      </c>
      <c r="C3492" s="72">
        <f>'Balance N'!K3495</f>
        <v>0</v>
      </c>
      <c r="D3492" s="72">
        <f>'Balance N'!L3495</f>
        <v>0</v>
      </c>
      <c r="E3492" s="72">
        <f>'Balance N'!M3495</f>
        <v>0</v>
      </c>
      <c r="F3492" s="72">
        <f>'Balance N'!N3495</f>
        <v>0</v>
      </c>
      <c r="G3492" s="72">
        <f>'Balance N'!O3495</f>
        <v>0</v>
      </c>
      <c r="H3492" s="72">
        <f>'Balance N'!P3495</f>
        <v>0</v>
      </c>
      <c r="I3492" s="74">
        <f t="shared" si="54"/>
        <v>0</v>
      </c>
    </row>
    <row r="3493" spans="1:9" ht="15.6">
      <c r="A3493" s="70">
        <f>'Balance N'!I3496</f>
        <v>0</v>
      </c>
      <c r="B3493" s="71">
        <f>'Balance N'!J3496</f>
        <v>0</v>
      </c>
      <c r="C3493" s="72">
        <f>'Balance N'!K3496</f>
        <v>0</v>
      </c>
      <c r="D3493" s="72">
        <f>'Balance N'!L3496</f>
        <v>0</v>
      </c>
      <c r="E3493" s="72">
        <f>'Balance N'!M3496</f>
        <v>0</v>
      </c>
      <c r="F3493" s="72">
        <f>'Balance N'!N3496</f>
        <v>0</v>
      </c>
      <c r="G3493" s="72">
        <f>'Balance N'!O3496</f>
        <v>0</v>
      </c>
      <c r="H3493" s="72">
        <f>'Balance N'!P3496</f>
        <v>0</v>
      </c>
      <c r="I3493" s="74">
        <f t="shared" si="54"/>
        <v>0</v>
      </c>
    </row>
    <row r="3494" spans="1:9" ht="15.6">
      <c r="A3494" s="70">
        <f>'Balance N'!I3497</f>
        <v>0</v>
      </c>
      <c r="B3494" s="71">
        <f>'Balance N'!J3497</f>
        <v>0</v>
      </c>
      <c r="C3494" s="72">
        <f>'Balance N'!K3497</f>
        <v>0</v>
      </c>
      <c r="D3494" s="72">
        <f>'Balance N'!L3497</f>
        <v>0</v>
      </c>
      <c r="E3494" s="72">
        <f>'Balance N'!M3497</f>
        <v>0</v>
      </c>
      <c r="F3494" s="72">
        <f>'Balance N'!N3497</f>
        <v>0</v>
      </c>
      <c r="G3494" s="72">
        <f>'Balance N'!O3497</f>
        <v>0</v>
      </c>
      <c r="H3494" s="72">
        <f>'Balance N'!P3497</f>
        <v>0</v>
      </c>
      <c r="I3494" s="74">
        <f t="shared" si="54"/>
        <v>0</v>
      </c>
    </row>
    <row r="3495" spans="1:9" ht="15.6">
      <c r="A3495" s="70">
        <f>'Balance N'!I3498</f>
        <v>0</v>
      </c>
      <c r="B3495" s="71">
        <f>'Balance N'!J3498</f>
        <v>0</v>
      </c>
      <c r="C3495" s="72">
        <f>'Balance N'!K3498</f>
        <v>0</v>
      </c>
      <c r="D3495" s="72">
        <f>'Balance N'!L3498</f>
        <v>0</v>
      </c>
      <c r="E3495" s="72">
        <f>'Balance N'!M3498</f>
        <v>0</v>
      </c>
      <c r="F3495" s="72">
        <f>'Balance N'!N3498</f>
        <v>0</v>
      </c>
      <c r="G3495" s="72">
        <f>'Balance N'!O3498</f>
        <v>0</v>
      </c>
      <c r="H3495" s="72">
        <f>'Balance N'!P3498</f>
        <v>0</v>
      </c>
      <c r="I3495" s="74">
        <f t="shared" si="54"/>
        <v>0</v>
      </c>
    </row>
    <row r="3496" spans="1:9" ht="15.6">
      <c r="A3496" s="70">
        <f>'Balance N'!I3499</f>
        <v>0</v>
      </c>
      <c r="B3496" s="71">
        <f>'Balance N'!J3499</f>
        <v>0</v>
      </c>
      <c r="C3496" s="72">
        <f>'Balance N'!K3499</f>
        <v>0</v>
      </c>
      <c r="D3496" s="72">
        <f>'Balance N'!L3499</f>
        <v>0</v>
      </c>
      <c r="E3496" s="72">
        <f>'Balance N'!M3499</f>
        <v>0</v>
      </c>
      <c r="F3496" s="72">
        <f>'Balance N'!N3499</f>
        <v>0</v>
      </c>
      <c r="G3496" s="72">
        <f>'Balance N'!O3499</f>
        <v>0</v>
      </c>
      <c r="H3496" s="72">
        <f>'Balance N'!P3499</f>
        <v>0</v>
      </c>
      <c r="I3496" s="74">
        <f t="shared" si="54"/>
        <v>0</v>
      </c>
    </row>
    <row r="3497" spans="1:9" ht="15.6">
      <c r="A3497" s="70">
        <f>'Balance N'!I3500</f>
        <v>0</v>
      </c>
      <c r="B3497" s="71">
        <f>'Balance N'!J3500</f>
        <v>0</v>
      </c>
      <c r="C3497" s="72">
        <f>'Balance N'!K3500</f>
        <v>0</v>
      </c>
      <c r="D3497" s="72">
        <f>'Balance N'!L3500</f>
        <v>0</v>
      </c>
      <c r="E3497" s="72">
        <f>'Balance N'!M3500</f>
        <v>0</v>
      </c>
      <c r="F3497" s="72">
        <f>'Balance N'!N3500</f>
        <v>0</v>
      </c>
      <c r="G3497" s="72">
        <f>'Balance N'!O3500</f>
        <v>0</v>
      </c>
      <c r="H3497" s="72">
        <f>'Balance N'!P3500</f>
        <v>0</v>
      </c>
      <c r="I3497" s="74">
        <f t="shared" si="54"/>
        <v>0</v>
      </c>
    </row>
    <row r="3498" spans="1:9" ht="15.6">
      <c r="A3498" s="70">
        <f>'Balance N'!I3501</f>
        <v>0</v>
      </c>
      <c r="B3498" s="71">
        <f>'Balance N'!J3501</f>
        <v>0</v>
      </c>
      <c r="C3498" s="72">
        <f>'Balance N'!K3501</f>
        <v>0</v>
      </c>
      <c r="D3498" s="72">
        <f>'Balance N'!L3501</f>
        <v>0</v>
      </c>
      <c r="E3498" s="72">
        <f>'Balance N'!M3501</f>
        <v>0</v>
      </c>
      <c r="F3498" s="72">
        <f>'Balance N'!N3501</f>
        <v>0</v>
      </c>
      <c r="G3498" s="72">
        <f>'Balance N'!O3501</f>
        <v>0</v>
      </c>
      <c r="H3498" s="72">
        <f>'Balance N'!P3501</f>
        <v>0</v>
      </c>
      <c r="I3498" s="74">
        <f t="shared" si="54"/>
        <v>0</v>
      </c>
    </row>
    <row r="3499" spans="1:9" ht="15.6">
      <c r="A3499" s="70">
        <f>'Balance N'!I3502</f>
        <v>0</v>
      </c>
      <c r="B3499" s="71">
        <f>'Balance N'!J3502</f>
        <v>0</v>
      </c>
      <c r="C3499" s="72">
        <f>'Balance N'!K3502</f>
        <v>0</v>
      </c>
      <c r="D3499" s="72">
        <f>'Balance N'!L3502</f>
        <v>0</v>
      </c>
      <c r="E3499" s="72">
        <f>'Balance N'!M3502</f>
        <v>0</v>
      </c>
      <c r="F3499" s="72">
        <f>'Balance N'!N3502</f>
        <v>0</v>
      </c>
      <c r="G3499" s="72">
        <f>'Balance N'!O3502</f>
        <v>0</v>
      </c>
      <c r="H3499" s="72">
        <f>'Balance N'!P3502</f>
        <v>0</v>
      </c>
      <c r="I3499" s="74">
        <f t="shared" si="54"/>
        <v>0</v>
      </c>
    </row>
    <row r="3500" spans="1:9" ht="15.6">
      <c r="A3500" s="70">
        <f>'Balance N'!I3503</f>
        <v>0</v>
      </c>
      <c r="B3500" s="71">
        <f>'Balance N'!J3503</f>
        <v>0</v>
      </c>
      <c r="C3500" s="72">
        <f>'Balance N'!K3503</f>
        <v>0</v>
      </c>
      <c r="D3500" s="72">
        <f>'Balance N'!L3503</f>
        <v>0</v>
      </c>
      <c r="E3500" s="72">
        <f>'Balance N'!M3503</f>
        <v>0</v>
      </c>
      <c r="F3500" s="72">
        <f>'Balance N'!N3503</f>
        <v>0</v>
      </c>
      <c r="G3500" s="72">
        <f>'Balance N'!O3503</f>
        <v>0</v>
      </c>
      <c r="H3500" s="72">
        <f>'Balance N'!P3503</f>
        <v>0</v>
      </c>
      <c r="I3500" s="74">
        <f t="shared" si="54"/>
        <v>0</v>
      </c>
    </row>
    <row r="3501" spans="1:9" ht="15.6">
      <c r="A3501" s="70">
        <f>'Balance N'!I3504</f>
        <v>0</v>
      </c>
      <c r="B3501" s="71">
        <f>'Balance N'!J3504</f>
        <v>0</v>
      </c>
      <c r="C3501" s="72">
        <f>'Balance N'!K3504</f>
        <v>0</v>
      </c>
      <c r="D3501" s="72">
        <f>'Balance N'!L3504</f>
        <v>0</v>
      </c>
      <c r="E3501" s="72">
        <f>'Balance N'!M3504</f>
        <v>0</v>
      </c>
      <c r="F3501" s="72">
        <f>'Balance N'!N3504</f>
        <v>0</v>
      </c>
      <c r="G3501" s="72">
        <f>'Balance N'!O3504</f>
        <v>0</v>
      </c>
      <c r="H3501" s="72">
        <f>'Balance N'!P3504</f>
        <v>0</v>
      </c>
      <c r="I3501" s="74">
        <f t="shared" si="54"/>
        <v>0</v>
      </c>
    </row>
    <row r="3502" spans="1:9" ht="15.6">
      <c r="A3502" s="70">
        <f>'Balance N'!I3505</f>
        <v>0</v>
      </c>
      <c r="B3502" s="71">
        <f>'Balance N'!J3505</f>
        <v>0</v>
      </c>
      <c r="C3502" s="72">
        <f>'Balance N'!K3505</f>
        <v>0</v>
      </c>
      <c r="D3502" s="72">
        <f>'Balance N'!L3505</f>
        <v>0</v>
      </c>
      <c r="E3502" s="72">
        <f>'Balance N'!M3505</f>
        <v>0</v>
      </c>
      <c r="F3502" s="72">
        <f>'Balance N'!N3505</f>
        <v>0</v>
      </c>
      <c r="G3502" s="72">
        <f>'Balance N'!O3505</f>
        <v>0</v>
      </c>
      <c r="H3502" s="72">
        <f>'Balance N'!P3505</f>
        <v>0</v>
      </c>
      <c r="I3502" s="74">
        <f t="shared" si="54"/>
        <v>0</v>
      </c>
    </row>
    <row r="3503" spans="1:9" ht="15.6">
      <c r="A3503" s="70">
        <f>'Balance N'!I3506</f>
        <v>0</v>
      </c>
      <c r="B3503" s="71">
        <f>'Balance N'!J3506</f>
        <v>0</v>
      </c>
      <c r="C3503" s="72">
        <f>'Balance N'!K3506</f>
        <v>0</v>
      </c>
      <c r="D3503" s="72">
        <f>'Balance N'!L3506</f>
        <v>0</v>
      </c>
      <c r="E3503" s="72">
        <f>'Balance N'!M3506</f>
        <v>0</v>
      </c>
      <c r="F3503" s="72">
        <f>'Balance N'!N3506</f>
        <v>0</v>
      </c>
      <c r="G3503" s="72">
        <f>'Balance N'!O3506</f>
        <v>0</v>
      </c>
      <c r="H3503" s="72">
        <f>'Balance N'!P3506</f>
        <v>0</v>
      </c>
      <c r="I3503" s="74">
        <f t="shared" si="54"/>
        <v>0</v>
      </c>
    </row>
    <row r="3504" spans="1:9" ht="15.6">
      <c r="A3504" s="70">
        <f>'Balance N'!I3507</f>
        <v>0</v>
      </c>
      <c r="B3504" s="71">
        <f>'Balance N'!J3507</f>
        <v>0</v>
      </c>
      <c r="C3504" s="72">
        <f>'Balance N'!K3507</f>
        <v>0</v>
      </c>
      <c r="D3504" s="72">
        <f>'Balance N'!L3507</f>
        <v>0</v>
      </c>
      <c r="E3504" s="72">
        <f>'Balance N'!M3507</f>
        <v>0</v>
      </c>
      <c r="F3504" s="72">
        <f>'Balance N'!N3507</f>
        <v>0</v>
      </c>
      <c r="G3504" s="72">
        <f>'Balance N'!O3507</f>
        <v>0</v>
      </c>
      <c r="H3504" s="72">
        <f>'Balance N'!P3507</f>
        <v>0</v>
      </c>
      <c r="I3504" s="74">
        <f t="shared" si="54"/>
        <v>0</v>
      </c>
    </row>
    <row r="3505" spans="1:9" ht="15.6">
      <c r="A3505" s="70">
        <f>'Balance N'!I3508</f>
        <v>0</v>
      </c>
      <c r="B3505" s="71">
        <f>'Balance N'!J3508</f>
        <v>0</v>
      </c>
      <c r="C3505" s="72">
        <f>'Balance N'!K3508</f>
        <v>0</v>
      </c>
      <c r="D3505" s="72">
        <f>'Balance N'!L3508</f>
        <v>0</v>
      </c>
      <c r="E3505" s="72">
        <f>'Balance N'!M3508</f>
        <v>0</v>
      </c>
      <c r="F3505" s="72">
        <f>'Balance N'!N3508</f>
        <v>0</v>
      </c>
      <c r="G3505" s="72">
        <f>'Balance N'!O3508</f>
        <v>0</v>
      </c>
      <c r="H3505" s="72">
        <f>'Balance N'!P3508</f>
        <v>0</v>
      </c>
      <c r="I3505" s="74">
        <f t="shared" si="54"/>
        <v>0</v>
      </c>
    </row>
    <row r="3506" spans="1:9" ht="15.6">
      <c r="A3506" s="70">
        <f>'Balance N'!I3509</f>
        <v>0</v>
      </c>
      <c r="B3506" s="71">
        <f>'Balance N'!J3509</f>
        <v>0</v>
      </c>
      <c r="C3506" s="72">
        <f>'Balance N'!K3509</f>
        <v>0</v>
      </c>
      <c r="D3506" s="72">
        <f>'Balance N'!L3509</f>
        <v>0</v>
      </c>
      <c r="E3506" s="72">
        <f>'Balance N'!M3509</f>
        <v>0</v>
      </c>
      <c r="F3506" s="72">
        <f>'Balance N'!N3509</f>
        <v>0</v>
      </c>
      <c r="G3506" s="72">
        <f>'Balance N'!O3509</f>
        <v>0</v>
      </c>
      <c r="H3506" s="72">
        <f>'Balance N'!P3509</f>
        <v>0</v>
      </c>
      <c r="I3506" s="74">
        <f t="shared" si="54"/>
        <v>0</v>
      </c>
    </row>
    <row r="3507" spans="1:9" ht="15.6">
      <c r="A3507" s="70">
        <f>'Balance N'!I3510</f>
        <v>0</v>
      </c>
      <c r="B3507" s="71">
        <f>'Balance N'!J3510</f>
        <v>0</v>
      </c>
      <c r="C3507" s="72">
        <f>'Balance N'!K3510</f>
        <v>0</v>
      </c>
      <c r="D3507" s="72">
        <f>'Balance N'!L3510</f>
        <v>0</v>
      </c>
      <c r="E3507" s="72">
        <f>'Balance N'!M3510</f>
        <v>0</v>
      </c>
      <c r="F3507" s="72">
        <f>'Balance N'!N3510</f>
        <v>0</v>
      </c>
      <c r="G3507" s="72">
        <f>'Balance N'!O3510</f>
        <v>0</v>
      </c>
      <c r="H3507" s="72">
        <f>'Balance N'!P3510</f>
        <v>0</v>
      </c>
      <c r="I3507" s="74">
        <f t="shared" si="54"/>
        <v>0</v>
      </c>
    </row>
    <row r="3508" spans="1:9" ht="15.6">
      <c r="A3508" s="70">
        <f>'Balance N'!I3511</f>
        <v>0</v>
      </c>
      <c r="B3508" s="71">
        <f>'Balance N'!J3511</f>
        <v>0</v>
      </c>
      <c r="C3508" s="72">
        <f>'Balance N'!K3511</f>
        <v>0</v>
      </c>
      <c r="D3508" s="72">
        <f>'Balance N'!L3511</f>
        <v>0</v>
      </c>
      <c r="E3508" s="72">
        <f>'Balance N'!M3511</f>
        <v>0</v>
      </c>
      <c r="F3508" s="72">
        <f>'Balance N'!N3511</f>
        <v>0</v>
      </c>
      <c r="G3508" s="72">
        <f>'Balance N'!O3511</f>
        <v>0</v>
      </c>
      <c r="H3508" s="72">
        <f>'Balance N'!P3511</f>
        <v>0</v>
      </c>
      <c r="I3508" s="74">
        <f t="shared" si="54"/>
        <v>0</v>
      </c>
    </row>
    <row r="3509" spans="1:9" ht="15.6">
      <c r="A3509" s="70">
        <f>'Balance N'!I3512</f>
        <v>0</v>
      </c>
      <c r="B3509" s="71">
        <f>'Balance N'!J3512</f>
        <v>0</v>
      </c>
      <c r="C3509" s="72">
        <f>'Balance N'!K3512</f>
        <v>0</v>
      </c>
      <c r="D3509" s="72">
        <f>'Balance N'!L3512</f>
        <v>0</v>
      </c>
      <c r="E3509" s="72">
        <f>'Balance N'!M3512</f>
        <v>0</v>
      </c>
      <c r="F3509" s="72">
        <f>'Balance N'!N3512</f>
        <v>0</v>
      </c>
      <c r="G3509" s="72">
        <f>'Balance N'!O3512</f>
        <v>0</v>
      </c>
      <c r="H3509" s="72">
        <f>'Balance N'!P3512</f>
        <v>0</v>
      </c>
      <c r="I3509" s="74">
        <f t="shared" si="54"/>
        <v>0</v>
      </c>
    </row>
    <row r="3510" spans="1:9" ht="15.6">
      <c r="A3510" s="70">
        <f>'Balance N'!I3513</f>
        <v>0</v>
      </c>
      <c r="B3510" s="71">
        <f>'Balance N'!J3513</f>
        <v>0</v>
      </c>
      <c r="C3510" s="72">
        <f>'Balance N'!K3513</f>
        <v>0</v>
      </c>
      <c r="D3510" s="72">
        <f>'Balance N'!L3513</f>
        <v>0</v>
      </c>
      <c r="E3510" s="72">
        <f>'Balance N'!M3513</f>
        <v>0</v>
      </c>
      <c r="F3510" s="72">
        <f>'Balance N'!N3513</f>
        <v>0</v>
      </c>
      <c r="G3510" s="72">
        <f>'Balance N'!O3513</f>
        <v>0</v>
      </c>
      <c r="H3510" s="72">
        <f>'Balance N'!P3513</f>
        <v>0</v>
      </c>
      <c r="I3510" s="74">
        <f t="shared" si="54"/>
        <v>0</v>
      </c>
    </row>
    <row r="3511" spans="1:9" ht="15.6">
      <c r="A3511" s="70">
        <f>'Balance N'!I3514</f>
        <v>0</v>
      </c>
      <c r="B3511" s="71">
        <f>'Balance N'!J3514</f>
        <v>0</v>
      </c>
      <c r="C3511" s="72">
        <f>'Balance N'!K3514</f>
        <v>0</v>
      </c>
      <c r="D3511" s="72">
        <f>'Balance N'!L3514</f>
        <v>0</v>
      </c>
      <c r="E3511" s="72">
        <f>'Balance N'!M3514</f>
        <v>0</v>
      </c>
      <c r="F3511" s="72">
        <f>'Balance N'!N3514</f>
        <v>0</v>
      </c>
      <c r="G3511" s="72">
        <f>'Balance N'!O3514</f>
        <v>0</v>
      </c>
      <c r="H3511" s="72">
        <f>'Balance N'!P3514</f>
        <v>0</v>
      </c>
      <c r="I3511" s="74">
        <f t="shared" si="54"/>
        <v>0</v>
      </c>
    </row>
    <row r="3512" spans="1:9" ht="15.6">
      <c r="A3512" s="70">
        <f>'Balance N'!I3515</f>
        <v>0</v>
      </c>
      <c r="B3512" s="71">
        <f>'Balance N'!J3515</f>
        <v>0</v>
      </c>
      <c r="C3512" s="72">
        <f>'Balance N'!K3515</f>
        <v>0</v>
      </c>
      <c r="D3512" s="72">
        <f>'Balance N'!L3515</f>
        <v>0</v>
      </c>
      <c r="E3512" s="72">
        <f>'Balance N'!M3515</f>
        <v>0</v>
      </c>
      <c r="F3512" s="72">
        <f>'Balance N'!N3515</f>
        <v>0</v>
      </c>
      <c r="G3512" s="72">
        <f>'Balance N'!O3515</f>
        <v>0</v>
      </c>
      <c r="H3512" s="72">
        <f>'Balance N'!P3515</f>
        <v>0</v>
      </c>
      <c r="I3512" s="74">
        <f t="shared" si="54"/>
        <v>0</v>
      </c>
    </row>
    <row r="3513" spans="1:9" ht="15.6">
      <c r="A3513" s="70">
        <f>'Balance N'!I3516</f>
        <v>0</v>
      </c>
      <c r="B3513" s="71">
        <f>'Balance N'!J3516</f>
        <v>0</v>
      </c>
      <c r="C3513" s="72">
        <f>'Balance N'!K3516</f>
        <v>0</v>
      </c>
      <c r="D3513" s="72">
        <f>'Balance N'!L3516</f>
        <v>0</v>
      </c>
      <c r="E3513" s="72">
        <f>'Balance N'!M3516</f>
        <v>0</v>
      </c>
      <c r="F3513" s="72">
        <f>'Balance N'!N3516</f>
        <v>0</v>
      </c>
      <c r="G3513" s="72">
        <f>'Balance N'!O3516</f>
        <v>0</v>
      </c>
      <c r="H3513" s="72">
        <f>'Balance N'!P3516</f>
        <v>0</v>
      </c>
      <c r="I3513" s="74">
        <f t="shared" si="54"/>
        <v>0</v>
      </c>
    </row>
    <row r="3514" spans="1:9" ht="15.6">
      <c r="A3514" s="70">
        <f>'Balance N'!I3517</f>
        <v>0</v>
      </c>
      <c r="B3514" s="71">
        <f>'Balance N'!J3517</f>
        <v>0</v>
      </c>
      <c r="C3514" s="72">
        <f>'Balance N'!K3517</f>
        <v>0</v>
      </c>
      <c r="D3514" s="72">
        <f>'Balance N'!L3517</f>
        <v>0</v>
      </c>
      <c r="E3514" s="72">
        <f>'Balance N'!M3517</f>
        <v>0</v>
      </c>
      <c r="F3514" s="72">
        <f>'Balance N'!N3517</f>
        <v>0</v>
      </c>
      <c r="G3514" s="72">
        <f>'Balance N'!O3517</f>
        <v>0</v>
      </c>
      <c r="H3514" s="72">
        <f>'Balance N'!P3517</f>
        <v>0</v>
      </c>
      <c r="I3514" s="74">
        <f t="shared" si="54"/>
        <v>0</v>
      </c>
    </row>
    <row r="3515" spans="1:9" ht="15.6">
      <c r="A3515" s="70">
        <f>'Balance N'!I3518</f>
        <v>0</v>
      </c>
      <c r="B3515" s="71">
        <f>'Balance N'!J3518</f>
        <v>0</v>
      </c>
      <c r="C3515" s="72">
        <f>'Balance N'!K3518</f>
        <v>0</v>
      </c>
      <c r="D3515" s="72">
        <f>'Balance N'!L3518</f>
        <v>0</v>
      </c>
      <c r="E3515" s="72">
        <f>'Balance N'!M3518</f>
        <v>0</v>
      </c>
      <c r="F3515" s="72">
        <f>'Balance N'!N3518</f>
        <v>0</v>
      </c>
      <c r="G3515" s="72">
        <f>'Balance N'!O3518</f>
        <v>0</v>
      </c>
      <c r="H3515" s="72">
        <f>'Balance N'!P3518</f>
        <v>0</v>
      </c>
      <c r="I3515" s="74">
        <f t="shared" si="54"/>
        <v>0</v>
      </c>
    </row>
    <row r="3516" spans="1:9" ht="15.6">
      <c r="A3516" s="70">
        <f>'Balance N'!I3519</f>
        <v>0</v>
      </c>
      <c r="B3516" s="71">
        <f>'Balance N'!J3519</f>
        <v>0</v>
      </c>
      <c r="C3516" s="72">
        <f>'Balance N'!K3519</f>
        <v>0</v>
      </c>
      <c r="D3516" s="72">
        <f>'Balance N'!L3519</f>
        <v>0</v>
      </c>
      <c r="E3516" s="72">
        <f>'Balance N'!M3519</f>
        <v>0</v>
      </c>
      <c r="F3516" s="72">
        <f>'Balance N'!N3519</f>
        <v>0</v>
      </c>
      <c r="G3516" s="72">
        <f>'Balance N'!O3519</f>
        <v>0</v>
      </c>
      <c r="H3516" s="72">
        <f>'Balance N'!P3519</f>
        <v>0</v>
      </c>
      <c r="I3516" s="74">
        <f t="shared" si="54"/>
        <v>0</v>
      </c>
    </row>
    <row r="3517" spans="1:9" ht="15.6">
      <c r="A3517" s="70">
        <f>'Balance N'!I3520</f>
        <v>0</v>
      </c>
      <c r="B3517" s="71">
        <f>'Balance N'!J3520</f>
        <v>0</v>
      </c>
      <c r="C3517" s="72">
        <f>'Balance N'!K3520</f>
        <v>0</v>
      </c>
      <c r="D3517" s="72">
        <f>'Balance N'!L3520</f>
        <v>0</v>
      </c>
      <c r="E3517" s="72">
        <f>'Balance N'!M3520</f>
        <v>0</v>
      </c>
      <c r="F3517" s="72">
        <f>'Balance N'!N3520</f>
        <v>0</v>
      </c>
      <c r="G3517" s="72">
        <f>'Balance N'!O3520</f>
        <v>0</v>
      </c>
      <c r="H3517" s="72">
        <f>'Balance N'!P3520</f>
        <v>0</v>
      </c>
      <c r="I3517" s="74">
        <f t="shared" si="54"/>
        <v>0</v>
      </c>
    </row>
    <row r="3518" spans="1:9" ht="15.6">
      <c r="A3518" s="70">
        <f>'Balance N'!I3521</f>
        <v>0</v>
      </c>
      <c r="B3518" s="71">
        <f>'Balance N'!J3521</f>
        <v>0</v>
      </c>
      <c r="C3518" s="72">
        <f>'Balance N'!K3521</f>
        <v>0</v>
      </c>
      <c r="D3518" s="72">
        <f>'Balance N'!L3521</f>
        <v>0</v>
      </c>
      <c r="E3518" s="72">
        <f>'Balance N'!M3521</f>
        <v>0</v>
      </c>
      <c r="F3518" s="72">
        <f>'Balance N'!N3521</f>
        <v>0</v>
      </c>
      <c r="G3518" s="72">
        <f>'Balance N'!O3521</f>
        <v>0</v>
      </c>
      <c r="H3518" s="72">
        <f>'Balance N'!P3521</f>
        <v>0</v>
      </c>
      <c r="I3518" s="74">
        <f t="shared" si="54"/>
        <v>0</v>
      </c>
    </row>
    <row r="3519" spans="1:9" ht="15.6">
      <c r="A3519" s="70">
        <f>'Balance N'!I3522</f>
        <v>0</v>
      </c>
      <c r="B3519" s="71">
        <f>'Balance N'!J3522</f>
        <v>0</v>
      </c>
      <c r="C3519" s="72">
        <f>'Balance N'!K3522</f>
        <v>0</v>
      </c>
      <c r="D3519" s="72">
        <f>'Balance N'!L3522</f>
        <v>0</v>
      </c>
      <c r="E3519" s="72">
        <f>'Balance N'!M3522</f>
        <v>0</v>
      </c>
      <c r="F3519" s="72">
        <f>'Balance N'!N3522</f>
        <v>0</v>
      </c>
      <c r="G3519" s="72">
        <f>'Balance N'!O3522</f>
        <v>0</v>
      </c>
      <c r="H3519" s="72">
        <f>'Balance N'!P3522</f>
        <v>0</v>
      </c>
      <c r="I3519" s="74">
        <f t="shared" si="54"/>
        <v>0</v>
      </c>
    </row>
    <row r="3520" spans="1:9" ht="15.6">
      <c r="A3520" s="70">
        <f>'Balance N'!I3523</f>
        <v>0</v>
      </c>
      <c r="B3520" s="71">
        <f>'Balance N'!J3523</f>
        <v>0</v>
      </c>
      <c r="C3520" s="72">
        <f>'Balance N'!K3523</f>
        <v>0</v>
      </c>
      <c r="D3520" s="72">
        <f>'Balance N'!L3523</f>
        <v>0</v>
      </c>
      <c r="E3520" s="72">
        <f>'Balance N'!M3523</f>
        <v>0</v>
      </c>
      <c r="F3520" s="72">
        <f>'Balance N'!N3523</f>
        <v>0</v>
      </c>
      <c r="G3520" s="72">
        <f>'Balance N'!O3523</f>
        <v>0</v>
      </c>
      <c r="H3520" s="72">
        <f>'Balance N'!P3523</f>
        <v>0</v>
      </c>
      <c r="I3520" s="74">
        <f t="shared" si="54"/>
        <v>0</v>
      </c>
    </row>
    <row r="3521" spans="1:9" ht="15.6">
      <c r="A3521" s="70">
        <f>'Balance N'!I3524</f>
        <v>0</v>
      </c>
      <c r="B3521" s="71">
        <f>'Balance N'!J3524</f>
        <v>0</v>
      </c>
      <c r="C3521" s="72">
        <f>'Balance N'!K3524</f>
        <v>0</v>
      </c>
      <c r="D3521" s="72">
        <f>'Balance N'!L3524</f>
        <v>0</v>
      </c>
      <c r="E3521" s="72">
        <f>'Balance N'!M3524</f>
        <v>0</v>
      </c>
      <c r="F3521" s="72">
        <f>'Balance N'!N3524</f>
        <v>0</v>
      </c>
      <c r="G3521" s="72">
        <f>'Balance N'!O3524</f>
        <v>0</v>
      </c>
      <c r="H3521" s="72">
        <f>'Balance N'!P3524</f>
        <v>0</v>
      </c>
      <c r="I3521" s="74">
        <f t="shared" si="54"/>
        <v>0</v>
      </c>
    </row>
    <row r="3522" spans="1:9" ht="15.6">
      <c r="A3522" s="70">
        <f>'Balance N'!I3525</f>
        <v>0</v>
      </c>
      <c r="B3522" s="71">
        <f>'Balance N'!J3525</f>
        <v>0</v>
      </c>
      <c r="C3522" s="72">
        <f>'Balance N'!K3525</f>
        <v>0</v>
      </c>
      <c r="D3522" s="72">
        <f>'Balance N'!L3525</f>
        <v>0</v>
      </c>
      <c r="E3522" s="72">
        <f>'Balance N'!M3525</f>
        <v>0</v>
      </c>
      <c r="F3522" s="72">
        <f>'Balance N'!N3525</f>
        <v>0</v>
      </c>
      <c r="G3522" s="72">
        <f>'Balance N'!O3525</f>
        <v>0</v>
      </c>
      <c r="H3522" s="72">
        <f>'Balance N'!P3525</f>
        <v>0</v>
      </c>
      <c r="I3522" s="74">
        <f t="shared" si="54"/>
        <v>0</v>
      </c>
    </row>
    <row r="3523" spans="1:9" ht="15.6">
      <c r="A3523" s="70">
        <f>'Balance N'!I3526</f>
        <v>0</v>
      </c>
      <c r="B3523" s="71">
        <f>'Balance N'!J3526</f>
        <v>0</v>
      </c>
      <c r="C3523" s="72">
        <f>'Balance N'!K3526</f>
        <v>0</v>
      </c>
      <c r="D3523" s="72">
        <f>'Balance N'!L3526</f>
        <v>0</v>
      </c>
      <c r="E3523" s="72">
        <f>'Balance N'!M3526</f>
        <v>0</v>
      </c>
      <c r="F3523" s="72">
        <f>'Balance N'!N3526</f>
        <v>0</v>
      </c>
      <c r="G3523" s="72">
        <f>'Balance N'!O3526</f>
        <v>0</v>
      </c>
      <c r="H3523" s="72">
        <f>'Balance N'!P3526</f>
        <v>0</v>
      </c>
      <c r="I3523" s="74">
        <f t="shared" ref="I3523:I3586" si="55">(C3523-D3523)+(E3523-F3523)-(G3523-H3523)</f>
        <v>0</v>
      </c>
    </row>
    <row r="3524" spans="1:9" ht="15.6">
      <c r="A3524" s="70">
        <f>'Balance N'!I3527</f>
        <v>0</v>
      </c>
      <c r="B3524" s="71">
        <f>'Balance N'!J3527</f>
        <v>0</v>
      </c>
      <c r="C3524" s="72">
        <f>'Balance N'!K3527</f>
        <v>0</v>
      </c>
      <c r="D3524" s="72">
        <f>'Balance N'!L3527</f>
        <v>0</v>
      </c>
      <c r="E3524" s="72">
        <f>'Balance N'!M3527</f>
        <v>0</v>
      </c>
      <c r="F3524" s="72">
        <f>'Balance N'!N3527</f>
        <v>0</v>
      </c>
      <c r="G3524" s="72">
        <f>'Balance N'!O3527</f>
        <v>0</v>
      </c>
      <c r="H3524" s="72">
        <f>'Balance N'!P3527</f>
        <v>0</v>
      </c>
      <c r="I3524" s="74">
        <f t="shared" si="55"/>
        <v>0</v>
      </c>
    </row>
    <row r="3525" spans="1:9" ht="15.6">
      <c r="A3525" s="70">
        <f>'Balance N'!I3528</f>
        <v>0</v>
      </c>
      <c r="B3525" s="71">
        <f>'Balance N'!J3528</f>
        <v>0</v>
      </c>
      <c r="C3525" s="72">
        <f>'Balance N'!K3528</f>
        <v>0</v>
      </c>
      <c r="D3525" s="72">
        <f>'Balance N'!L3528</f>
        <v>0</v>
      </c>
      <c r="E3525" s="72">
        <f>'Balance N'!M3528</f>
        <v>0</v>
      </c>
      <c r="F3525" s="72">
        <f>'Balance N'!N3528</f>
        <v>0</v>
      </c>
      <c r="G3525" s="72">
        <f>'Balance N'!O3528</f>
        <v>0</v>
      </c>
      <c r="H3525" s="72">
        <f>'Balance N'!P3528</f>
        <v>0</v>
      </c>
      <c r="I3525" s="74">
        <f t="shared" si="55"/>
        <v>0</v>
      </c>
    </row>
    <row r="3526" spans="1:9" ht="15.6">
      <c r="A3526" s="70">
        <f>'Balance N'!I3529</f>
        <v>0</v>
      </c>
      <c r="B3526" s="71">
        <f>'Balance N'!J3529</f>
        <v>0</v>
      </c>
      <c r="C3526" s="72">
        <f>'Balance N'!K3529</f>
        <v>0</v>
      </c>
      <c r="D3526" s="72">
        <f>'Balance N'!L3529</f>
        <v>0</v>
      </c>
      <c r="E3526" s="72">
        <f>'Balance N'!M3529</f>
        <v>0</v>
      </c>
      <c r="F3526" s="72">
        <f>'Balance N'!N3529</f>
        <v>0</v>
      </c>
      <c r="G3526" s="72">
        <f>'Balance N'!O3529</f>
        <v>0</v>
      </c>
      <c r="H3526" s="72">
        <f>'Balance N'!P3529</f>
        <v>0</v>
      </c>
      <c r="I3526" s="74">
        <f t="shared" si="55"/>
        <v>0</v>
      </c>
    </row>
    <row r="3527" spans="1:9" ht="15.6">
      <c r="A3527" s="70">
        <f>'Balance N'!I3530</f>
        <v>0</v>
      </c>
      <c r="B3527" s="71">
        <f>'Balance N'!J3530</f>
        <v>0</v>
      </c>
      <c r="C3527" s="72">
        <f>'Balance N'!K3530</f>
        <v>0</v>
      </c>
      <c r="D3527" s="72">
        <f>'Balance N'!L3530</f>
        <v>0</v>
      </c>
      <c r="E3527" s="72">
        <f>'Balance N'!M3530</f>
        <v>0</v>
      </c>
      <c r="F3527" s="72">
        <f>'Balance N'!N3530</f>
        <v>0</v>
      </c>
      <c r="G3527" s="72">
        <f>'Balance N'!O3530</f>
        <v>0</v>
      </c>
      <c r="H3527" s="72">
        <f>'Balance N'!P3530</f>
        <v>0</v>
      </c>
      <c r="I3527" s="74">
        <f t="shared" si="55"/>
        <v>0</v>
      </c>
    </row>
    <row r="3528" spans="1:9" ht="15.6">
      <c r="A3528" s="70">
        <f>'Balance N'!I3531</f>
        <v>0</v>
      </c>
      <c r="B3528" s="71">
        <f>'Balance N'!J3531</f>
        <v>0</v>
      </c>
      <c r="C3528" s="72">
        <f>'Balance N'!K3531</f>
        <v>0</v>
      </c>
      <c r="D3528" s="72">
        <f>'Balance N'!L3531</f>
        <v>0</v>
      </c>
      <c r="E3528" s="72">
        <f>'Balance N'!M3531</f>
        <v>0</v>
      </c>
      <c r="F3528" s="72">
        <f>'Balance N'!N3531</f>
        <v>0</v>
      </c>
      <c r="G3528" s="72">
        <f>'Balance N'!O3531</f>
        <v>0</v>
      </c>
      <c r="H3528" s="72">
        <f>'Balance N'!P3531</f>
        <v>0</v>
      </c>
      <c r="I3528" s="74">
        <f t="shared" si="55"/>
        <v>0</v>
      </c>
    </row>
    <row r="3529" spans="1:9" ht="15.6">
      <c r="A3529" s="70">
        <f>'Balance N'!I3532</f>
        <v>0</v>
      </c>
      <c r="B3529" s="71">
        <f>'Balance N'!J3532</f>
        <v>0</v>
      </c>
      <c r="C3529" s="72">
        <f>'Balance N'!K3532</f>
        <v>0</v>
      </c>
      <c r="D3529" s="72">
        <f>'Balance N'!L3532</f>
        <v>0</v>
      </c>
      <c r="E3529" s="72">
        <f>'Balance N'!M3532</f>
        <v>0</v>
      </c>
      <c r="F3529" s="72">
        <f>'Balance N'!N3532</f>
        <v>0</v>
      </c>
      <c r="G3529" s="72">
        <f>'Balance N'!O3532</f>
        <v>0</v>
      </c>
      <c r="H3529" s="72">
        <f>'Balance N'!P3532</f>
        <v>0</v>
      </c>
      <c r="I3529" s="74">
        <f t="shared" si="55"/>
        <v>0</v>
      </c>
    </row>
    <row r="3530" spans="1:9" ht="15.6">
      <c r="A3530" s="70">
        <f>'Balance N'!I3533</f>
        <v>0</v>
      </c>
      <c r="B3530" s="71">
        <f>'Balance N'!J3533</f>
        <v>0</v>
      </c>
      <c r="C3530" s="72">
        <f>'Balance N'!K3533</f>
        <v>0</v>
      </c>
      <c r="D3530" s="72">
        <f>'Balance N'!L3533</f>
        <v>0</v>
      </c>
      <c r="E3530" s="72">
        <f>'Balance N'!M3533</f>
        <v>0</v>
      </c>
      <c r="F3530" s="72">
        <f>'Balance N'!N3533</f>
        <v>0</v>
      </c>
      <c r="G3530" s="72">
        <f>'Balance N'!O3533</f>
        <v>0</v>
      </c>
      <c r="H3530" s="72">
        <f>'Balance N'!P3533</f>
        <v>0</v>
      </c>
      <c r="I3530" s="74">
        <f t="shared" si="55"/>
        <v>0</v>
      </c>
    </row>
    <row r="3531" spans="1:9" ht="15.6">
      <c r="A3531" s="70">
        <f>'Balance N'!I3534</f>
        <v>0</v>
      </c>
      <c r="B3531" s="71">
        <f>'Balance N'!J3534</f>
        <v>0</v>
      </c>
      <c r="C3531" s="72">
        <f>'Balance N'!K3534</f>
        <v>0</v>
      </c>
      <c r="D3531" s="72">
        <f>'Balance N'!L3534</f>
        <v>0</v>
      </c>
      <c r="E3531" s="72">
        <f>'Balance N'!M3534</f>
        <v>0</v>
      </c>
      <c r="F3531" s="72">
        <f>'Balance N'!N3534</f>
        <v>0</v>
      </c>
      <c r="G3531" s="72">
        <f>'Balance N'!O3534</f>
        <v>0</v>
      </c>
      <c r="H3531" s="72">
        <f>'Balance N'!P3534</f>
        <v>0</v>
      </c>
      <c r="I3531" s="74">
        <f t="shared" si="55"/>
        <v>0</v>
      </c>
    </row>
    <row r="3532" spans="1:9" ht="15.6">
      <c r="A3532" s="70">
        <f>'Balance N'!I3535</f>
        <v>0</v>
      </c>
      <c r="B3532" s="71">
        <f>'Balance N'!J3535</f>
        <v>0</v>
      </c>
      <c r="C3532" s="72">
        <f>'Balance N'!K3535</f>
        <v>0</v>
      </c>
      <c r="D3532" s="72">
        <f>'Balance N'!L3535</f>
        <v>0</v>
      </c>
      <c r="E3532" s="72">
        <f>'Balance N'!M3535</f>
        <v>0</v>
      </c>
      <c r="F3532" s="72">
        <f>'Balance N'!N3535</f>
        <v>0</v>
      </c>
      <c r="G3532" s="72">
        <f>'Balance N'!O3535</f>
        <v>0</v>
      </c>
      <c r="H3532" s="72">
        <f>'Balance N'!P3535</f>
        <v>0</v>
      </c>
      <c r="I3532" s="74">
        <f t="shared" si="55"/>
        <v>0</v>
      </c>
    </row>
    <row r="3533" spans="1:9" ht="15.6">
      <c r="A3533" s="70">
        <f>'Balance N'!I3536</f>
        <v>0</v>
      </c>
      <c r="B3533" s="71">
        <f>'Balance N'!J3536</f>
        <v>0</v>
      </c>
      <c r="C3533" s="72">
        <f>'Balance N'!K3536</f>
        <v>0</v>
      </c>
      <c r="D3533" s="72">
        <f>'Balance N'!L3536</f>
        <v>0</v>
      </c>
      <c r="E3533" s="72">
        <f>'Balance N'!M3536</f>
        <v>0</v>
      </c>
      <c r="F3533" s="72">
        <f>'Balance N'!N3536</f>
        <v>0</v>
      </c>
      <c r="G3533" s="72">
        <f>'Balance N'!O3536</f>
        <v>0</v>
      </c>
      <c r="H3533" s="72">
        <f>'Balance N'!P3536</f>
        <v>0</v>
      </c>
      <c r="I3533" s="74">
        <f t="shared" si="55"/>
        <v>0</v>
      </c>
    </row>
    <row r="3534" spans="1:9" ht="15.6">
      <c r="A3534" s="70">
        <f>'Balance N'!I3537</f>
        <v>0</v>
      </c>
      <c r="B3534" s="71">
        <f>'Balance N'!J3537</f>
        <v>0</v>
      </c>
      <c r="C3534" s="72">
        <f>'Balance N'!K3537</f>
        <v>0</v>
      </c>
      <c r="D3534" s="72">
        <f>'Balance N'!L3537</f>
        <v>0</v>
      </c>
      <c r="E3534" s="72">
        <f>'Balance N'!M3537</f>
        <v>0</v>
      </c>
      <c r="F3534" s="72">
        <f>'Balance N'!N3537</f>
        <v>0</v>
      </c>
      <c r="G3534" s="72">
        <f>'Balance N'!O3537</f>
        <v>0</v>
      </c>
      <c r="H3534" s="72">
        <f>'Balance N'!P3537</f>
        <v>0</v>
      </c>
      <c r="I3534" s="74">
        <f t="shared" si="55"/>
        <v>0</v>
      </c>
    </row>
    <row r="3535" spans="1:9" ht="15.6">
      <c r="A3535" s="70">
        <f>'Balance N'!I3538</f>
        <v>0</v>
      </c>
      <c r="B3535" s="71">
        <f>'Balance N'!J3538</f>
        <v>0</v>
      </c>
      <c r="C3535" s="72">
        <f>'Balance N'!K3538</f>
        <v>0</v>
      </c>
      <c r="D3535" s="72">
        <f>'Balance N'!L3538</f>
        <v>0</v>
      </c>
      <c r="E3535" s="72">
        <f>'Balance N'!M3538</f>
        <v>0</v>
      </c>
      <c r="F3535" s="72">
        <f>'Balance N'!N3538</f>
        <v>0</v>
      </c>
      <c r="G3535" s="72">
        <f>'Balance N'!O3538</f>
        <v>0</v>
      </c>
      <c r="H3535" s="72">
        <f>'Balance N'!P3538</f>
        <v>0</v>
      </c>
      <c r="I3535" s="74">
        <f t="shared" si="55"/>
        <v>0</v>
      </c>
    </row>
    <row r="3536" spans="1:9" ht="15.6">
      <c r="A3536" s="70">
        <f>'Balance N'!I3539</f>
        <v>0</v>
      </c>
      <c r="B3536" s="71">
        <f>'Balance N'!J3539</f>
        <v>0</v>
      </c>
      <c r="C3536" s="72">
        <f>'Balance N'!K3539</f>
        <v>0</v>
      </c>
      <c r="D3536" s="72">
        <f>'Balance N'!L3539</f>
        <v>0</v>
      </c>
      <c r="E3536" s="72">
        <f>'Balance N'!M3539</f>
        <v>0</v>
      </c>
      <c r="F3536" s="72">
        <f>'Balance N'!N3539</f>
        <v>0</v>
      </c>
      <c r="G3536" s="72">
        <f>'Balance N'!O3539</f>
        <v>0</v>
      </c>
      <c r="H3536" s="72">
        <f>'Balance N'!P3539</f>
        <v>0</v>
      </c>
      <c r="I3536" s="74">
        <f t="shared" si="55"/>
        <v>0</v>
      </c>
    </row>
    <row r="3537" spans="1:9" ht="15.6">
      <c r="A3537" s="70">
        <f>'Balance N'!I3540</f>
        <v>0</v>
      </c>
      <c r="B3537" s="71">
        <f>'Balance N'!J3540</f>
        <v>0</v>
      </c>
      <c r="C3537" s="72">
        <f>'Balance N'!K3540</f>
        <v>0</v>
      </c>
      <c r="D3537" s="72">
        <f>'Balance N'!L3540</f>
        <v>0</v>
      </c>
      <c r="E3537" s="72">
        <f>'Balance N'!M3540</f>
        <v>0</v>
      </c>
      <c r="F3537" s="72">
        <f>'Balance N'!N3540</f>
        <v>0</v>
      </c>
      <c r="G3537" s="72">
        <f>'Balance N'!O3540</f>
        <v>0</v>
      </c>
      <c r="H3537" s="72">
        <f>'Balance N'!P3540</f>
        <v>0</v>
      </c>
      <c r="I3537" s="74">
        <f t="shared" si="55"/>
        <v>0</v>
      </c>
    </row>
    <row r="3538" spans="1:9" ht="15.6">
      <c r="A3538" s="70">
        <f>'Balance N'!I3541</f>
        <v>0</v>
      </c>
      <c r="B3538" s="71">
        <f>'Balance N'!J3541</f>
        <v>0</v>
      </c>
      <c r="C3538" s="72">
        <f>'Balance N'!K3541</f>
        <v>0</v>
      </c>
      <c r="D3538" s="72">
        <f>'Balance N'!L3541</f>
        <v>0</v>
      </c>
      <c r="E3538" s="72">
        <f>'Balance N'!M3541</f>
        <v>0</v>
      </c>
      <c r="F3538" s="72">
        <f>'Balance N'!N3541</f>
        <v>0</v>
      </c>
      <c r="G3538" s="72">
        <f>'Balance N'!O3541</f>
        <v>0</v>
      </c>
      <c r="H3538" s="72">
        <f>'Balance N'!P3541</f>
        <v>0</v>
      </c>
      <c r="I3538" s="74">
        <f t="shared" si="55"/>
        <v>0</v>
      </c>
    </row>
    <row r="3539" spans="1:9" ht="15.6">
      <c r="A3539" s="70">
        <f>'Balance N'!I3542</f>
        <v>0</v>
      </c>
      <c r="B3539" s="71">
        <f>'Balance N'!J3542</f>
        <v>0</v>
      </c>
      <c r="C3539" s="72">
        <f>'Balance N'!K3542</f>
        <v>0</v>
      </c>
      <c r="D3539" s="72">
        <f>'Balance N'!L3542</f>
        <v>0</v>
      </c>
      <c r="E3539" s="72">
        <f>'Balance N'!M3542</f>
        <v>0</v>
      </c>
      <c r="F3539" s="72">
        <f>'Balance N'!N3542</f>
        <v>0</v>
      </c>
      <c r="G3539" s="72">
        <f>'Balance N'!O3542</f>
        <v>0</v>
      </c>
      <c r="H3539" s="72">
        <f>'Balance N'!P3542</f>
        <v>0</v>
      </c>
      <c r="I3539" s="74">
        <f t="shared" si="55"/>
        <v>0</v>
      </c>
    </row>
    <row r="3540" spans="1:9" ht="15.6">
      <c r="A3540" s="70">
        <f>'Balance N'!I3543</f>
        <v>0</v>
      </c>
      <c r="B3540" s="71">
        <f>'Balance N'!J3543</f>
        <v>0</v>
      </c>
      <c r="C3540" s="72">
        <f>'Balance N'!K3543</f>
        <v>0</v>
      </c>
      <c r="D3540" s="72">
        <f>'Balance N'!L3543</f>
        <v>0</v>
      </c>
      <c r="E3540" s="72">
        <f>'Balance N'!M3543</f>
        <v>0</v>
      </c>
      <c r="F3540" s="72">
        <f>'Balance N'!N3543</f>
        <v>0</v>
      </c>
      <c r="G3540" s="72">
        <f>'Balance N'!O3543</f>
        <v>0</v>
      </c>
      <c r="H3540" s="72">
        <f>'Balance N'!P3543</f>
        <v>0</v>
      </c>
      <c r="I3540" s="74">
        <f t="shared" si="55"/>
        <v>0</v>
      </c>
    </row>
    <row r="3541" spans="1:9" ht="15.6">
      <c r="A3541" s="70">
        <f>'Balance N'!I3544</f>
        <v>0</v>
      </c>
      <c r="B3541" s="71">
        <f>'Balance N'!J3544</f>
        <v>0</v>
      </c>
      <c r="C3541" s="72">
        <f>'Balance N'!K3544</f>
        <v>0</v>
      </c>
      <c r="D3541" s="72">
        <f>'Balance N'!L3544</f>
        <v>0</v>
      </c>
      <c r="E3541" s="72">
        <f>'Balance N'!M3544</f>
        <v>0</v>
      </c>
      <c r="F3541" s="72">
        <f>'Balance N'!N3544</f>
        <v>0</v>
      </c>
      <c r="G3541" s="72">
        <f>'Balance N'!O3544</f>
        <v>0</v>
      </c>
      <c r="H3541" s="72">
        <f>'Balance N'!P3544</f>
        <v>0</v>
      </c>
      <c r="I3541" s="74">
        <f t="shared" si="55"/>
        <v>0</v>
      </c>
    </row>
    <row r="3542" spans="1:9" ht="15.6">
      <c r="A3542" s="70">
        <f>'Balance N'!I3545</f>
        <v>0</v>
      </c>
      <c r="B3542" s="71">
        <f>'Balance N'!J3545</f>
        <v>0</v>
      </c>
      <c r="C3542" s="72">
        <f>'Balance N'!K3545</f>
        <v>0</v>
      </c>
      <c r="D3542" s="72">
        <f>'Balance N'!L3545</f>
        <v>0</v>
      </c>
      <c r="E3542" s="72">
        <f>'Balance N'!M3545</f>
        <v>0</v>
      </c>
      <c r="F3542" s="72">
        <f>'Balance N'!N3545</f>
        <v>0</v>
      </c>
      <c r="G3542" s="72">
        <f>'Balance N'!O3545</f>
        <v>0</v>
      </c>
      <c r="H3542" s="72">
        <f>'Balance N'!P3545</f>
        <v>0</v>
      </c>
      <c r="I3542" s="74">
        <f t="shared" si="55"/>
        <v>0</v>
      </c>
    </row>
    <row r="3543" spans="1:9" ht="15.6">
      <c r="A3543" s="70">
        <f>'Balance N'!I3546</f>
        <v>0</v>
      </c>
      <c r="B3543" s="71">
        <f>'Balance N'!J3546</f>
        <v>0</v>
      </c>
      <c r="C3543" s="72">
        <f>'Balance N'!K3546</f>
        <v>0</v>
      </c>
      <c r="D3543" s="72">
        <f>'Balance N'!L3546</f>
        <v>0</v>
      </c>
      <c r="E3543" s="72">
        <f>'Balance N'!M3546</f>
        <v>0</v>
      </c>
      <c r="F3543" s="72">
        <f>'Balance N'!N3546</f>
        <v>0</v>
      </c>
      <c r="G3543" s="72">
        <f>'Balance N'!O3546</f>
        <v>0</v>
      </c>
      <c r="H3543" s="72">
        <f>'Balance N'!P3546</f>
        <v>0</v>
      </c>
      <c r="I3543" s="74">
        <f t="shared" si="55"/>
        <v>0</v>
      </c>
    </row>
    <row r="3544" spans="1:9" ht="15.6">
      <c r="A3544" s="70">
        <f>'Balance N'!I3547</f>
        <v>0</v>
      </c>
      <c r="B3544" s="71">
        <f>'Balance N'!J3547</f>
        <v>0</v>
      </c>
      <c r="C3544" s="72">
        <f>'Balance N'!K3547</f>
        <v>0</v>
      </c>
      <c r="D3544" s="72">
        <f>'Balance N'!L3547</f>
        <v>0</v>
      </c>
      <c r="E3544" s="72">
        <f>'Balance N'!M3547</f>
        <v>0</v>
      </c>
      <c r="F3544" s="72">
        <f>'Balance N'!N3547</f>
        <v>0</v>
      </c>
      <c r="G3544" s="72">
        <f>'Balance N'!O3547</f>
        <v>0</v>
      </c>
      <c r="H3544" s="72">
        <f>'Balance N'!P3547</f>
        <v>0</v>
      </c>
      <c r="I3544" s="74">
        <f t="shared" si="55"/>
        <v>0</v>
      </c>
    </row>
    <row r="3545" spans="1:9" ht="15.6">
      <c r="A3545" s="70">
        <f>'Balance N'!I3548</f>
        <v>0</v>
      </c>
      <c r="B3545" s="71">
        <f>'Balance N'!J3548</f>
        <v>0</v>
      </c>
      <c r="C3545" s="72">
        <f>'Balance N'!K3548</f>
        <v>0</v>
      </c>
      <c r="D3545" s="72">
        <f>'Balance N'!L3548</f>
        <v>0</v>
      </c>
      <c r="E3545" s="72">
        <f>'Balance N'!M3548</f>
        <v>0</v>
      </c>
      <c r="F3545" s="72">
        <f>'Balance N'!N3548</f>
        <v>0</v>
      </c>
      <c r="G3545" s="72">
        <f>'Balance N'!O3548</f>
        <v>0</v>
      </c>
      <c r="H3545" s="72">
        <f>'Balance N'!P3548</f>
        <v>0</v>
      </c>
      <c r="I3545" s="74">
        <f t="shared" si="55"/>
        <v>0</v>
      </c>
    </row>
    <row r="3546" spans="1:9" ht="15.6">
      <c r="A3546" s="70">
        <f>'Balance N'!I3549</f>
        <v>0</v>
      </c>
      <c r="B3546" s="71">
        <f>'Balance N'!J3549</f>
        <v>0</v>
      </c>
      <c r="C3546" s="72">
        <f>'Balance N'!K3549</f>
        <v>0</v>
      </c>
      <c r="D3546" s="72">
        <f>'Balance N'!L3549</f>
        <v>0</v>
      </c>
      <c r="E3546" s="72">
        <f>'Balance N'!M3549</f>
        <v>0</v>
      </c>
      <c r="F3546" s="72">
        <f>'Balance N'!N3549</f>
        <v>0</v>
      </c>
      <c r="G3546" s="72">
        <f>'Balance N'!O3549</f>
        <v>0</v>
      </c>
      <c r="H3546" s="72">
        <f>'Balance N'!P3549</f>
        <v>0</v>
      </c>
      <c r="I3546" s="74">
        <f t="shared" si="55"/>
        <v>0</v>
      </c>
    </row>
    <row r="3547" spans="1:9" ht="15.6">
      <c r="A3547" s="70">
        <f>'Balance N'!I3550</f>
        <v>0</v>
      </c>
      <c r="B3547" s="71">
        <f>'Balance N'!J3550</f>
        <v>0</v>
      </c>
      <c r="C3547" s="72">
        <f>'Balance N'!K3550</f>
        <v>0</v>
      </c>
      <c r="D3547" s="72">
        <f>'Balance N'!L3550</f>
        <v>0</v>
      </c>
      <c r="E3547" s="72">
        <f>'Balance N'!M3550</f>
        <v>0</v>
      </c>
      <c r="F3547" s="72">
        <f>'Balance N'!N3550</f>
        <v>0</v>
      </c>
      <c r="G3547" s="72">
        <f>'Balance N'!O3550</f>
        <v>0</v>
      </c>
      <c r="H3547" s="72">
        <f>'Balance N'!P3550</f>
        <v>0</v>
      </c>
      <c r="I3547" s="74">
        <f t="shared" si="55"/>
        <v>0</v>
      </c>
    </row>
    <row r="3548" spans="1:9" ht="15.6">
      <c r="A3548" s="70">
        <f>'Balance N'!I3551</f>
        <v>0</v>
      </c>
      <c r="B3548" s="71">
        <f>'Balance N'!J3551</f>
        <v>0</v>
      </c>
      <c r="C3548" s="72">
        <f>'Balance N'!K3551</f>
        <v>0</v>
      </c>
      <c r="D3548" s="72">
        <f>'Balance N'!L3551</f>
        <v>0</v>
      </c>
      <c r="E3548" s="72">
        <f>'Balance N'!M3551</f>
        <v>0</v>
      </c>
      <c r="F3548" s="72">
        <f>'Balance N'!N3551</f>
        <v>0</v>
      </c>
      <c r="G3548" s="72">
        <f>'Balance N'!O3551</f>
        <v>0</v>
      </c>
      <c r="H3548" s="72">
        <f>'Balance N'!P3551</f>
        <v>0</v>
      </c>
      <c r="I3548" s="74">
        <f t="shared" si="55"/>
        <v>0</v>
      </c>
    </row>
    <row r="3549" spans="1:9" ht="15.6">
      <c r="A3549" s="70">
        <f>'Balance N'!I3552</f>
        <v>0</v>
      </c>
      <c r="B3549" s="71">
        <f>'Balance N'!J3552</f>
        <v>0</v>
      </c>
      <c r="C3549" s="72">
        <f>'Balance N'!K3552</f>
        <v>0</v>
      </c>
      <c r="D3549" s="72">
        <f>'Balance N'!L3552</f>
        <v>0</v>
      </c>
      <c r="E3549" s="72">
        <f>'Balance N'!M3552</f>
        <v>0</v>
      </c>
      <c r="F3549" s="72">
        <f>'Balance N'!N3552</f>
        <v>0</v>
      </c>
      <c r="G3549" s="72">
        <f>'Balance N'!O3552</f>
        <v>0</v>
      </c>
      <c r="H3549" s="72">
        <f>'Balance N'!P3552</f>
        <v>0</v>
      </c>
      <c r="I3549" s="74">
        <f t="shared" si="55"/>
        <v>0</v>
      </c>
    </row>
    <row r="3550" spans="1:9" ht="15.6">
      <c r="A3550" s="70">
        <f>'Balance N'!I3553</f>
        <v>0</v>
      </c>
      <c r="B3550" s="71">
        <f>'Balance N'!J3553</f>
        <v>0</v>
      </c>
      <c r="C3550" s="72">
        <f>'Balance N'!K3553</f>
        <v>0</v>
      </c>
      <c r="D3550" s="72">
        <f>'Balance N'!L3553</f>
        <v>0</v>
      </c>
      <c r="E3550" s="72">
        <f>'Balance N'!M3553</f>
        <v>0</v>
      </c>
      <c r="F3550" s="72">
        <f>'Balance N'!N3553</f>
        <v>0</v>
      </c>
      <c r="G3550" s="72">
        <f>'Balance N'!O3553</f>
        <v>0</v>
      </c>
      <c r="H3550" s="72">
        <f>'Balance N'!P3553</f>
        <v>0</v>
      </c>
      <c r="I3550" s="74">
        <f t="shared" si="55"/>
        <v>0</v>
      </c>
    </row>
    <row r="3551" spans="1:9" ht="15.6">
      <c r="A3551" s="70">
        <f>'Balance N'!I3554</f>
        <v>0</v>
      </c>
      <c r="B3551" s="71">
        <f>'Balance N'!J3554</f>
        <v>0</v>
      </c>
      <c r="C3551" s="72">
        <f>'Balance N'!K3554</f>
        <v>0</v>
      </c>
      <c r="D3551" s="72">
        <f>'Balance N'!L3554</f>
        <v>0</v>
      </c>
      <c r="E3551" s="72">
        <f>'Balance N'!M3554</f>
        <v>0</v>
      </c>
      <c r="F3551" s="72">
        <f>'Balance N'!N3554</f>
        <v>0</v>
      </c>
      <c r="G3551" s="72">
        <f>'Balance N'!O3554</f>
        <v>0</v>
      </c>
      <c r="H3551" s="72">
        <f>'Balance N'!P3554</f>
        <v>0</v>
      </c>
      <c r="I3551" s="74">
        <f t="shared" si="55"/>
        <v>0</v>
      </c>
    </row>
    <row r="3552" spans="1:9" ht="15.6">
      <c r="A3552" s="70">
        <f>'Balance N'!I3555</f>
        <v>0</v>
      </c>
      <c r="B3552" s="71">
        <f>'Balance N'!J3555</f>
        <v>0</v>
      </c>
      <c r="C3552" s="72">
        <f>'Balance N'!K3555</f>
        <v>0</v>
      </c>
      <c r="D3552" s="72">
        <f>'Balance N'!L3555</f>
        <v>0</v>
      </c>
      <c r="E3552" s="72">
        <f>'Balance N'!M3555</f>
        <v>0</v>
      </c>
      <c r="F3552" s="72">
        <f>'Balance N'!N3555</f>
        <v>0</v>
      </c>
      <c r="G3552" s="72">
        <f>'Balance N'!O3555</f>
        <v>0</v>
      </c>
      <c r="H3552" s="72">
        <f>'Balance N'!P3555</f>
        <v>0</v>
      </c>
      <c r="I3552" s="74">
        <f t="shared" si="55"/>
        <v>0</v>
      </c>
    </row>
    <row r="3553" spans="1:9" ht="15.6">
      <c r="A3553" s="70">
        <f>'Balance N'!I3556</f>
        <v>0</v>
      </c>
      <c r="B3553" s="71">
        <f>'Balance N'!J3556</f>
        <v>0</v>
      </c>
      <c r="C3553" s="72">
        <f>'Balance N'!K3556</f>
        <v>0</v>
      </c>
      <c r="D3553" s="72">
        <f>'Balance N'!L3556</f>
        <v>0</v>
      </c>
      <c r="E3553" s="72">
        <f>'Balance N'!M3556</f>
        <v>0</v>
      </c>
      <c r="F3553" s="72">
        <f>'Balance N'!N3556</f>
        <v>0</v>
      </c>
      <c r="G3553" s="72">
        <f>'Balance N'!O3556</f>
        <v>0</v>
      </c>
      <c r="H3553" s="72">
        <f>'Balance N'!P3556</f>
        <v>0</v>
      </c>
      <c r="I3553" s="74">
        <f t="shared" si="55"/>
        <v>0</v>
      </c>
    </row>
    <row r="3554" spans="1:9" ht="15.6">
      <c r="A3554" s="70">
        <f>'Balance N'!I3557</f>
        <v>0</v>
      </c>
      <c r="B3554" s="71">
        <f>'Balance N'!J3557</f>
        <v>0</v>
      </c>
      <c r="C3554" s="72">
        <f>'Balance N'!K3557</f>
        <v>0</v>
      </c>
      <c r="D3554" s="72">
        <f>'Balance N'!L3557</f>
        <v>0</v>
      </c>
      <c r="E3554" s="72">
        <f>'Balance N'!M3557</f>
        <v>0</v>
      </c>
      <c r="F3554" s="72">
        <f>'Balance N'!N3557</f>
        <v>0</v>
      </c>
      <c r="G3554" s="72">
        <f>'Balance N'!O3557</f>
        <v>0</v>
      </c>
      <c r="H3554" s="72">
        <f>'Balance N'!P3557</f>
        <v>0</v>
      </c>
      <c r="I3554" s="74">
        <f t="shared" si="55"/>
        <v>0</v>
      </c>
    </row>
    <row r="3555" spans="1:9" ht="15.6">
      <c r="A3555" s="70">
        <f>'Balance N'!I3558</f>
        <v>0</v>
      </c>
      <c r="B3555" s="71">
        <f>'Balance N'!J3558</f>
        <v>0</v>
      </c>
      <c r="C3555" s="72">
        <f>'Balance N'!K3558</f>
        <v>0</v>
      </c>
      <c r="D3555" s="72">
        <f>'Balance N'!L3558</f>
        <v>0</v>
      </c>
      <c r="E3555" s="72">
        <f>'Balance N'!M3558</f>
        <v>0</v>
      </c>
      <c r="F3555" s="72">
        <f>'Balance N'!N3558</f>
        <v>0</v>
      </c>
      <c r="G3555" s="72">
        <f>'Balance N'!O3558</f>
        <v>0</v>
      </c>
      <c r="H3555" s="72">
        <f>'Balance N'!P3558</f>
        <v>0</v>
      </c>
      <c r="I3555" s="74">
        <f t="shared" si="55"/>
        <v>0</v>
      </c>
    </row>
    <row r="3556" spans="1:9" ht="15.6">
      <c r="A3556" s="70">
        <f>'Balance N'!I3559</f>
        <v>0</v>
      </c>
      <c r="B3556" s="71">
        <f>'Balance N'!J3559</f>
        <v>0</v>
      </c>
      <c r="C3556" s="72">
        <f>'Balance N'!K3559</f>
        <v>0</v>
      </c>
      <c r="D3556" s="72">
        <f>'Balance N'!L3559</f>
        <v>0</v>
      </c>
      <c r="E3556" s="72">
        <f>'Balance N'!M3559</f>
        <v>0</v>
      </c>
      <c r="F3556" s="72">
        <f>'Balance N'!N3559</f>
        <v>0</v>
      </c>
      <c r="G3556" s="72">
        <f>'Balance N'!O3559</f>
        <v>0</v>
      </c>
      <c r="H3556" s="72">
        <f>'Balance N'!P3559</f>
        <v>0</v>
      </c>
      <c r="I3556" s="74">
        <f t="shared" si="55"/>
        <v>0</v>
      </c>
    </row>
    <row r="3557" spans="1:9" ht="15.6">
      <c r="A3557" s="70">
        <f>'Balance N'!I3560</f>
        <v>0</v>
      </c>
      <c r="B3557" s="71">
        <f>'Balance N'!J3560</f>
        <v>0</v>
      </c>
      <c r="C3557" s="72">
        <f>'Balance N'!K3560</f>
        <v>0</v>
      </c>
      <c r="D3557" s="72">
        <f>'Balance N'!L3560</f>
        <v>0</v>
      </c>
      <c r="E3557" s="72">
        <f>'Balance N'!M3560</f>
        <v>0</v>
      </c>
      <c r="F3557" s="72">
        <f>'Balance N'!N3560</f>
        <v>0</v>
      </c>
      <c r="G3557" s="72">
        <f>'Balance N'!O3560</f>
        <v>0</v>
      </c>
      <c r="H3557" s="72">
        <f>'Balance N'!P3560</f>
        <v>0</v>
      </c>
      <c r="I3557" s="74">
        <f t="shared" si="55"/>
        <v>0</v>
      </c>
    </row>
    <row r="3558" spans="1:9" ht="15.6">
      <c r="A3558" s="70">
        <f>'Balance N'!I3561</f>
        <v>0</v>
      </c>
      <c r="B3558" s="71">
        <f>'Balance N'!J3561</f>
        <v>0</v>
      </c>
      <c r="C3558" s="72">
        <f>'Balance N'!K3561</f>
        <v>0</v>
      </c>
      <c r="D3558" s="72">
        <f>'Balance N'!L3561</f>
        <v>0</v>
      </c>
      <c r="E3558" s="72">
        <f>'Balance N'!M3561</f>
        <v>0</v>
      </c>
      <c r="F3558" s="72">
        <f>'Balance N'!N3561</f>
        <v>0</v>
      </c>
      <c r="G3558" s="72">
        <f>'Balance N'!O3561</f>
        <v>0</v>
      </c>
      <c r="H3558" s="72">
        <f>'Balance N'!P3561</f>
        <v>0</v>
      </c>
      <c r="I3558" s="74">
        <f t="shared" si="55"/>
        <v>0</v>
      </c>
    </row>
    <row r="3559" spans="1:9" ht="15.6">
      <c r="A3559" s="70">
        <f>'Balance N'!I3562</f>
        <v>0</v>
      </c>
      <c r="B3559" s="71">
        <f>'Balance N'!J3562</f>
        <v>0</v>
      </c>
      <c r="C3559" s="72">
        <f>'Balance N'!K3562</f>
        <v>0</v>
      </c>
      <c r="D3559" s="72">
        <f>'Balance N'!L3562</f>
        <v>0</v>
      </c>
      <c r="E3559" s="72">
        <f>'Balance N'!M3562</f>
        <v>0</v>
      </c>
      <c r="F3559" s="72">
        <f>'Balance N'!N3562</f>
        <v>0</v>
      </c>
      <c r="G3559" s="72">
        <f>'Balance N'!O3562</f>
        <v>0</v>
      </c>
      <c r="H3559" s="72">
        <f>'Balance N'!P3562</f>
        <v>0</v>
      </c>
      <c r="I3559" s="74">
        <f t="shared" si="55"/>
        <v>0</v>
      </c>
    </row>
    <row r="3560" spans="1:9" ht="15.6">
      <c r="A3560" s="70">
        <f>'Balance N'!I3563</f>
        <v>0</v>
      </c>
      <c r="B3560" s="71">
        <f>'Balance N'!J3563</f>
        <v>0</v>
      </c>
      <c r="C3560" s="72">
        <f>'Balance N'!K3563</f>
        <v>0</v>
      </c>
      <c r="D3560" s="72">
        <f>'Balance N'!L3563</f>
        <v>0</v>
      </c>
      <c r="E3560" s="72">
        <f>'Balance N'!M3563</f>
        <v>0</v>
      </c>
      <c r="F3560" s="72">
        <f>'Balance N'!N3563</f>
        <v>0</v>
      </c>
      <c r="G3560" s="72">
        <f>'Balance N'!O3563</f>
        <v>0</v>
      </c>
      <c r="H3560" s="72">
        <f>'Balance N'!P3563</f>
        <v>0</v>
      </c>
      <c r="I3560" s="74">
        <f t="shared" si="55"/>
        <v>0</v>
      </c>
    </row>
    <row r="3561" spans="1:9" ht="15.6">
      <c r="A3561" s="70">
        <f>'Balance N'!I3564</f>
        <v>0</v>
      </c>
      <c r="B3561" s="71">
        <f>'Balance N'!J3564</f>
        <v>0</v>
      </c>
      <c r="C3561" s="72">
        <f>'Balance N'!K3564</f>
        <v>0</v>
      </c>
      <c r="D3561" s="72">
        <f>'Balance N'!L3564</f>
        <v>0</v>
      </c>
      <c r="E3561" s="72">
        <f>'Balance N'!M3564</f>
        <v>0</v>
      </c>
      <c r="F3561" s="72">
        <f>'Balance N'!N3564</f>
        <v>0</v>
      </c>
      <c r="G3561" s="72">
        <f>'Balance N'!O3564</f>
        <v>0</v>
      </c>
      <c r="H3561" s="72">
        <f>'Balance N'!P3564</f>
        <v>0</v>
      </c>
      <c r="I3561" s="74">
        <f t="shared" si="55"/>
        <v>0</v>
      </c>
    </row>
    <row r="3562" spans="1:9" ht="15.6">
      <c r="A3562" s="70">
        <f>'Balance N'!I3565</f>
        <v>0</v>
      </c>
      <c r="B3562" s="71">
        <f>'Balance N'!J3565</f>
        <v>0</v>
      </c>
      <c r="C3562" s="72">
        <f>'Balance N'!K3565</f>
        <v>0</v>
      </c>
      <c r="D3562" s="72">
        <f>'Balance N'!L3565</f>
        <v>0</v>
      </c>
      <c r="E3562" s="72">
        <f>'Balance N'!M3565</f>
        <v>0</v>
      </c>
      <c r="F3562" s="72">
        <f>'Balance N'!N3565</f>
        <v>0</v>
      </c>
      <c r="G3562" s="72">
        <f>'Balance N'!O3565</f>
        <v>0</v>
      </c>
      <c r="H3562" s="72">
        <f>'Balance N'!P3565</f>
        <v>0</v>
      </c>
      <c r="I3562" s="74">
        <f t="shared" si="55"/>
        <v>0</v>
      </c>
    </row>
    <row r="3563" spans="1:9" ht="15.6">
      <c r="A3563" s="70">
        <f>'Balance N'!I3566</f>
        <v>0</v>
      </c>
      <c r="B3563" s="71">
        <f>'Balance N'!J3566</f>
        <v>0</v>
      </c>
      <c r="C3563" s="72">
        <f>'Balance N'!K3566</f>
        <v>0</v>
      </c>
      <c r="D3563" s="72">
        <f>'Balance N'!L3566</f>
        <v>0</v>
      </c>
      <c r="E3563" s="72">
        <f>'Balance N'!M3566</f>
        <v>0</v>
      </c>
      <c r="F3563" s="72">
        <f>'Balance N'!N3566</f>
        <v>0</v>
      </c>
      <c r="G3563" s="72">
        <f>'Balance N'!O3566</f>
        <v>0</v>
      </c>
      <c r="H3563" s="72">
        <f>'Balance N'!P3566</f>
        <v>0</v>
      </c>
      <c r="I3563" s="74">
        <f t="shared" si="55"/>
        <v>0</v>
      </c>
    </row>
    <row r="3564" spans="1:9" ht="15.6">
      <c r="A3564" s="70">
        <f>'Balance N'!I3567</f>
        <v>0</v>
      </c>
      <c r="B3564" s="71">
        <f>'Balance N'!J3567</f>
        <v>0</v>
      </c>
      <c r="C3564" s="72">
        <f>'Balance N'!K3567</f>
        <v>0</v>
      </c>
      <c r="D3564" s="72">
        <f>'Balance N'!L3567</f>
        <v>0</v>
      </c>
      <c r="E3564" s="72">
        <f>'Balance N'!M3567</f>
        <v>0</v>
      </c>
      <c r="F3564" s="72">
        <f>'Balance N'!N3567</f>
        <v>0</v>
      </c>
      <c r="G3564" s="72">
        <f>'Balance N'!O3567</f>
        <v>0</v>
      </c>
      <c r="H3564" s="72">
        <f>'Balance N'!P3567</f>
        <v>0</v>
      </c>
      <c r="I3564" s="74">
        <f t="shared" si="55"/>
        <v>0</v>
      </c>
    </row>
    <row r="3565" spans="1:9" ht="15.6">
      <c r="A3565" s="70">
        <f>'Balance N'!I3568</f>
        <v>0</v>
      </c>
      <c r="B3565" s="71">
        <f>'Balance N'!J3568</f>
        <v>0</v>
      </c>
      <c r="C3565" s="72">
        <f>'Balance N'!K3568</f>
        <v>0</v>
      </c>
      <c r="D3565" s="72">
        <f>'Balance N'!L3568</f>
        <v>0</v>
      </c>
      <c r="E3565" s="72">
        <f>'Balance N'!M3568</f>
        <v>0</v>
      </c>
      <c r="F3565" s="72">
        <f>'Balance N'!N3568</f>
        <v>0</v>
      </c>
      <c r="G3565" s="72">
        <f>'Balance N'!O3568</f>
        <v>0</v>
      </c>
      <c r="H3565" s="72">
        <f>'Balance N'!P3568</f>
        <v>0</v>
      </c>
      <c r="I3565" s="74">
        <f t="shared" si="55"/>
        <v>0</v>
      </c>
    </row>
    <row r="3566" spans="1:9" ht="15.6">
      <c r="A3566" s="70">
        <f>'Balance N'!I3569</f>
        <v>0</v>
      </c>
      <c r="B3566" s="71">
        <f>'Balance N'!J3569</f>
        <v>0</v>
      </c>
      <c r="C3566" s="72">
        <f>'Balance N'!K3569</f>
        <v>0</v>
      </c>
      <c r="D3566" s="72">
        <f>'Balance N'!L3569</f>
        <v>0</v>
      </c>
      <c r="E3566" s="72">
        <f>'Balance N'!M3569</f>
        <v>0</v>
      </c>
      <c r="F3566" s="72">
        <f>'Balance N'!N3569</f>
        <v>0</v>
      </c>
      <c r="G3566" s="72">
        <f>'Balance N'!O3569</f>
        <v>0</v>
      </c>
      <c r="H3566" s="72">
        <f>'Balance N'!P3569</f>
        <v>0</v>
      </c>
      <c r="I3566" s="74">
        <f t="shared" si="55"/>
        <v>0</v>
      </c>
    </row>
    <row r="3567" spans="1:9" ht="15.6">
      <c r="A3567" s="70">
        <f>'Balance N'!I3570</f>
        <v>0</v>
      </c>
      <c r="B3567" s="71">
        <f>'Balance N'!J3570</f>
        <v>0</v>
      </c>
      <c r="C3567" s="72">
        <f>'Balance N'!K3570</f>
        <v>0</v>
      </c>
      <c r="D3567" s="72">
        <f>'Balance N'!L3570</f>
        <v>0</v>
      </c>
      <c r="E3567" s="72">
        <f>'Balance N'!M3570</f>
        <v>0</v>
      </c>
      <c r="F3567" s="72">
        <f>'Balance N'!N3570</f>
        <v>0</v>
      </c>
      <c r="G3567" s="72">
        <f>'Balance N'!O3570</f>
        <v>0</v>
      </c>
      <c r="H3567" s="72">
        <f>'Balance N'!P3570</f>
        <v>0</v>
      </c>
      <c r="I3567" s="74">
        <f t="shared" si="55"/>
        <v>0</v>
      </c>
    </row>
    <row r="3568" spans="1:9" ht="15.6">
      <c r="A3568" s="70">
        <f>'Balance N'!I3571</f>
        <v>0</v>
      </c>
      <c r="B3568" s="71">
        <f>'Balance N'!J3571</f>
        <v>0</v>
      </c>
      <c r="C3568" s="72">
        <f>'Balance N'!K3571</f>
        <v>0</v>
      </c>
      <c r="D3568" s="72">
        <f>'Balance N'!L3571</f>
        <v>0</v>
      </c>
      <c r="E3568" s="72">
        <f>'Balance N'!M3571</f>
        <v>0</v>
      </c>
      <c r="F3568" s="72">
        <f>'Balance N'!N3571</f>
        <v>0</v>
      </c>
      <c r="G3568" s="72">
        <f>'Balance N'!O3571</f>
        <v>0</v>
      </c>
      <c r="H3568" s="72">
        <f>'Balance N'!P3571</f>
        <v>0</v>
      </c>
      <c r="I3568" s="74">
        <f t="shared" si="55"/>
        <v>0</v>
      </c>
    </row>
    <row r="3569" spans="1:9" ht="15.6">
      <c r="A3569" s="70">
        <f>'Balance N'!I3572</f>
        <v>0</v>
      </c>
      <c r="B3569" s="71">
        <f>'Balance N'!J3572</f>
        <v>0</v>
      </c>
      <c r="C3569" s="72">
        <f>'Balance N'!K3572</f>
        <v>0</v>
      </c>
      <c r="D3569" s="72">
        <f>'Balance N'!L3572</f>
        <v>0</v>
      </c>
      <c r="E3569" s="72">
        <f>'Balance N'!M3572</f>
        <v>0</v>
      </c>
      <c r="F3569" s="72">
        <f>'Balance N'!N3572</f>
        <v>0</v>
      </c>
      <c r="G3569" s="72">
        <f>'Balance N'!O3572</f>
        <v>0</v>
      </c>
      <c r="H3569" s="72">
        <f>'Balance N'!P3572</f>
        <v>0</v>
      </c>
      <c r="I3569" s="74">
        <f t="shared" si="55"/>
        <v>0</v>
      </c>
    </row>
    <row r="3570" spans="1:9" ht="15.6">
      <c r="A3570" s="70">
        <f>'Balance N'!I3573</f>
        <v>0</v>
      </c>
      <c r="B3570" s="71">
        <f>'Balance N'!J3573</f>
        <v>0</v>
      </c>
      <c r="C3570" s="72">
        <f>'Balance N'!K3573</f>
        <v>0</v>
      </c>
      <c r="D3570" s="72">
        <f>'Balance N'!L3573</f>
        <v>0</v>
      </c>
      <c r="E3570" s="72">
        <f>'Balance N'!M3573</f>
        <v>0</v>
      </c>
      <c r="F3570" s="72">
        <f>'Balance N'!N3573</f>
        <v>0</v>
      </c>
      <c r="G3570" s="72">
        <f>'Balance N'!O3573</f>
        <v>0</v>
      </c>
      <c r="H3570" s="72">
        <f>'Balance N'!P3573</f>
        <v>0</v>
      </c>
      <c r="I3570" s="74">
        <f t="shared" si="55"/>
        <v>0</v>
      </c>
    </row>
    <row r="3571" spans="1:9" ht="15.6">
      <c r="A3571" s="70">
        <f>'Balance N'!I3574</f>
        <v>0</v>
      </c>
      <c r="B3571" s="71">
        <f>'Balance N'!J3574</f>
        <v>0</v>
      </c>
      <c r="C3571" s="72">
        <f>'Balance N'!K3574</f>
        <v>0</v>
      </c>
      <c r="D3571" s="72">
        <f>'Balance N'!L3574</f>
        <v>0</v>
      </c>
      <c r="E3571" s="72">
        <f>'Balance N'!M3574</f>
        <v>0</v>
      </c>
      <c r="F3571" s="72">
        <f>'Balance N'!N3574</f>
        <v>0</v>
      </c>
      <c r="G3571" s="72">
        <f>'Balance N'!O3574</f>
        <v>0</v>
      </c>
      <c r="H3571" s="72">
        <f>'Balance N'!P3574</f>
        <v>0</v>
      </c>
      <c r="I3571" s="74">
        <f t="shared" si="55"/>
        <v>0</v>
      </c>
    </row>
    <row r="3572" spans="1:9" ht="15.6">
      <c r="A3572" s="70">
        <f>'Balance N'!I3575</f>
        <v>0</v>
      </c>
      <c r="B3572" s="71">
        <f>'Balance N'!J3575</f>
        <v>0</v>
      </c>
      <c r="C3572" s="72">
        <f>'Balance N'!K3575</f>
        <v>0</v>
      </c>
      <c r="D3572" s="72">
        <f>'Balance N'!L3575</f>
        <v>0</v>
      </c>
      <c r="E3572" s="72">
        <f>'Balance N'!M3575</f>
        <v>0</v>
      </c>
      <c r="F3572" s="72">
        <f>'Balance N'!N3575</f>
        <v>0</v>
      </c>
      <c r="G3572" s="72">
        <f>'Balance N'!O3575</f>
        <v>0</v>
      </c>
      <c r="H3572" s="72">
        <f>'Balance N'!P3575</f>
        <v>0</v>
      </c>
      <c r="I3572" s="74">
        <f t="shared" si="55"/>
        <v>0</v>
      </c>
    </row>
    <row r="3573" spans="1:9" ht="15.6">
      <c r="A3573" s="70">
        <f>'Balance N'!I3576</f>
        <v>0</v>
      </c>
      <c r="B3573" s="71">
        <f>'Balance N'!J3576</f>
        <v>0</v>
      </c>
      <c r="C3573" s="72">
        <f>'Balance N'!K3576</f>
        <v>0</v>
      </c>
      <c r="D3573" s="72">
        <f>'Balance N'!L3576</f>
        <v>0</v>
      </c>
      <c r="E3573" s="72">
        <f>'Balance N'!M3576</f>
        <v>0</v>
      </c>
      <c r="F3573" s="72">
        <f>'Balance N'!N3576</f>
        <v>0</v>
      </c>
      <c r="G3573" s="72">
        <f>'Balance N'!O3576</f>
        <v>0</v>
      </c>
      <c r="H3573" s="72">
        <f>'Balance N'!P3576</f>
        <v>0</v>
      </c>
      <c r="I3573" s="74">
        <f t="shared" si="55"/>
        <v>0</v>
      </c>
    </row>
    <row r="3574" spans="1:9" ht="15.6">
      <c r="A3574" s="70">
        <f>'Balance N'!I3577</f>
        <v>0</v>
      </c>
      <c r="B3574" s="71">
        <f>'Balance N'!J3577</f>
        <v>0</v>
      </c>
      <c r="C3574" s="72">
        <f>'Balance N'!K3577</f>
        <v>0</v>
      </c>
      <c r="D3574" s="72">
        <f>'Balance N'!L3577</f>
        <v>0</v>
      </c>
      <c r="E3574" s="72">
        <f>'Balance N'!M3577</f>
        <v>0</v>
      </c>
      <c r="F3574" s="72">
        <f>'Balance N'!N3577</f>
        <v>0</v>
      </c>
      <c r="G3574" s="72">
        <f>'Balance N'!O3577</f>
        <v>0</v>
      </c>
      <c r="H3574" s="72">
        <f>'Balance N'!P3577</f>
        <v>0</v>
      </c>
      <c r="I3574" s="74">
        <f t="shared" si="55"/>
        <v>0</v>
      </c>
    </row>
    <row r="3575" spans="1:9" ht="15.6">
      <c r="A3575" s="70">
        <f>'Balance N'!I3578</f>
        <v>0</v>
      </c>
      <c r="B3575" s="71">
        <f>'Balance N'!J3578</f>
        <v>0</v>
      </c>
      <c r="C3575" s="72">
        <f>'Balance N'!K3578</f>
        <v>0</v>
      </c>
      <c r="D3575" s="72">
        <f>'Balance N'!L3578</f>
        <v>0</v>
      </c>
      <c r="E3575" s="72">
        <f>'Balance N'!M3578</f>
        <v>0</v>
      </c>
      <c r="F3575" s="72">
        <f>'Balance N'!N3578</f>
        <v>0</v>
      </c>
      <c r="G3575" s="72">
        <f>'Balance N'!O3578</f>
        <v>0</v>
      </c>
      <c r="H3575" s="72">
        <f>'Balance N'!P3578</f>
        <v>0</v>
      </c>
      <c r="I3575" s="74">
        <f t="shared" si="55"/>
        <v>0</v>
      </c>
    </row>
    <row r="3576" spans="1:9" ht="15.6">
      <c r="A3576" s="70">
        <f>'Balance N'!I3579</f>
        <v>0</v>
      </c>
      <c r="B3576" s="71">
        <f>'Balance N'!J3579</f>
        <v>0</v>
      </c>
      <c r="C3576" s="72">
        <f>'Balance N'!K3579</f>
        <v>0</v>
      </c>
      <c r="D3576" s="72">
        <f>'Balance N'!L3579</f>
        <v>0</v>
      </c>
      <c r="E3576" s="72">
        <f>'Balance N'!M3579</f>
        <v>0</v>
      </c>
      <c r="F3576" s="72">
        <f>'Balance N'!N3579</f>
        <v>0</v>
      </c>
      <c r="G3576" s="72">
        <f>'Balance N'!O3579</f>
        <v>0</v>
      </c>
      <c r="H3576" s="72">
        <f>'Balance N'!P3579</f>
        <v>0</v>
      </c>
      <c r="I3576" s="74">
        <f t="shared" si="55"/>
        <v>0</v>
      </c>
    </row>
    <row r="3577" spans="1:9" ht="15.6">
      <c r="A3577" s="70">
        <f>'Balance N'!I3580</f>
        <v>0</v>
      </c>
      <c r="B3577" s="71">
        <f>'Balance N'!J3580</f>
        <v>0</v>
      </c>
      <c r="C3577" s="72">
        <f>'Balance N'!K3580</f>
        <v>0</v>
      </c>
      <c r="D3577" s="72">
        <f>'Balance N'!L3580</f>
        <v>0</v>
      </c>
      <c r="E3577" s="72">
        <f>'Balance N'!M3580</f>
        <v>0</v>
      </c>
      <c r="F3577" s="72">
        <f>'Balance N'!N3580</f>
        <v>0</v>
      </c>
      <c r="G3577" s="72">
        <f>'Balance N'!O3580</f>
        <v>0</v>
      </c>
      <c r="H3577" s="72">
        <f>'Balance N'!P3580</f>
        <v>0</v>
      </c>
      <c r="I3577" s="74">
        <f t="shared" si="55"/>
        <v>0</v>
      </c>
    </row>
    <row r="3578" spans="1:9" ht="15.6">
      <c r="A3578" s="70">
        <f>'Balance N'!I3581</f>
        <v>0</v>
      </c>
      <c r="B3578" s="71">
        <f>'Balance N'!J3581</f>
        <v>0</v>
      </c>
      <c r="C3578" s="72">
        <f>'Balance N'!K3581</f>
        <v>0</v>
      </c>
      <c r="D3578" s="72">
        <f>'Balance N'!L3581</f>
        <v>0</v>
      </c>
      <c r="E3578" s="72">
        <f>'Balance N'!M3581</f>
        <v>0</v>
      </c>
      <c r="F3578" s="72">
        <f>'Balance N'!N3581</f>
        <v>0</v>
      </c>
      <c r="G3578" s="72">
        <f>'Balance N'!O3581</f>
        <v>0</v>
      </c>
      <c r="H3578" s="72">
        <f>'Balance N'!P3581</f>
        <v>0</v>
      </c>
      <c r="I3578" s="74">
        <f t="shared" si="55"/>
        <v>0</v>
      </c>
    </row>
    <row r="3579" spans="1:9" ht="15.6">
      <c r="A3579" s="70">
        <f>'Balance N'!I3582</f>
        <v>0</v>
      </c>
      <c r="B3579" s="71">
        <f>'Balance N'!J3582</f>
        <v>0</v>
      </c>
      <c r="C3579" s="72">
        <f>'Balance N'!K3582</f>
        <v>0</v>
      </c>
      <c r="D3579" s="72">
        <f>'Balance N'!L3582</f>
        <v>0</v>
      </c>
      <c r="E3579" s="72">
        <f>'Balance N'!M3582</f>
        <v>0</v>
      </c>
      <c r="F3579" s="72">
        <f>'Balance N'!N3582</f>
        <v>0</v>
      </c>
      <c r="G3579" s="72">
        <f>'Balance N'!O3582</f>
        <v>0</v>
      </c>
      <c r="H3579" s="72">
        <f>'Balance N'!P3582</f>
        <v>0</v>
      </c>
      <c r="I3579" s="74">
        <f t="shared" si="55"/>
        <v>0</v>
      </c>
    </row>
    <row r="3580" spans="1:9" ht="15.6">
      <c r="A3580" s="70">
        <f>'Balance N'!I3583</f>
        <v>0</v>
      </c>
      <c r="B3580" s="71">
        <f>'Balance N'!J3583</f>
        <v>0</v>
      </c>
      <c r="C3580" s="72">
        <f>'Balance N'!K3583</f>
        <v>0</v>
      </c>
      <c r="D3580" s="72">
        <f>'Balance N'!L3583</f>
        <v>0</v>
      </c>
      <c r="E3580" s="72">
        <f>'Balance N'!M3583</f>
        <v>0</v>
      </c>
      <c r="F3580" s="72">
        <f>'Balance N'!N3583</f>
        <v>0</v>
      </c>
      <c r="G3580" s="72">
        <f>'Balance N'!O3583</f>
        <v>0</v>
      </c>
      <c r="H3580" s="72">
        <f>'Balance N'!P3583</f>
        <v>0</v>
      </c>
      <c r="I3580" s="74">
        <f t="shared" si="55"/>
        <v>0</v>
      </c>
    </row>
    <row r="3581" spans="1:9" ht="15.6">
      <c r="A3581" s="70">
        <f>'Balance N'!I3584</f>
        <v>0</v>
      </c>
      <c r="B3581" s="71">
        <f>'Balance N'!J3584</f>
        <v>0</v>
      </c>
      <c r="C3581" s="72">
        <f>'Balance N'!K3584</f>
        <v>0</v>
      </c>
      <c r="D3581" s="72">
        <f>'Balance N'!L3584</f>
        <v>0</v>
      </c>
      <c r="E3581" s="72">
        <f>'Balance N'!M3584</f>
        <v>0</v>
      </c>
      <c r="F3581" s="72">
        <f>'Balance N'!N3584</f>
        <v>0</v>
      </c>
      <c r="G3581" s="72">
        <f>'Balance N'!O3584</f>
        <v>0</v>
      </c>
      <c r="H3581" s="72">
        <f>'Balance N'!P3584</f>
        <v>0</v>
      </c>
      <c r="I3581" s="74">
        <f t="shared" si="55"/>
        <v>0</v>
      </c>
    </row>
    <row r="3582" spans="1:9" ht="15.6">
      <c r="A3582" s="70">
        <f>'Balance N'!I3585</f>
        <v>0</v>
      </c>
      <c r="B3582" s="71">
        <f>'Balance N'!J3585</f>
        <v>0</v>
      </c>
      <c r="C3582" s="72">
        <f>'Balance N'!K3585</f>
        <v>0</v>
      </c>
      <c r="D3582" s="72">
        <f>'Balance N'!L3585</f>
        <v>0</v>
      </c>
      <c r="E3582" s="72">
        <f>'Balance N'!M3585</f>
        <v>0</v>
      </c>
      <c r="F3582" s="72">
        <f>'Balance N'!N3585</f>
        <v>0</v>
      </c>
      <c r="G3582" s="72">
        <f>'Balance N'!O3585</f>
        <v>0</v>
      </c>
      <c r="H3582" s="72">
        <f>'Balance N'!P3585</f>
        <v>0</v>
      </c>
      <c r="I3582" s="74">
        <f t="shared" si="55"/>
        <v>0</v>
      </c>
    </row>
    <row r="3583" spans="1:9" ht="15.6">
      <c r="A3583" s="70">
        <f>'Balance N'!I3586</f>
        <v>0</v>
      </c>
      <c r="B3583" s="71">
        <f>'Balance N'!J3586</f>
        <v>0</v>
      </c>
      <c r="C3583" s="72">
        <f>'Balance N'!K3586</f>
        <v>0</v>
      </c>
      <c r="D3583" s="72">
        <f>'Balance N'!L3586</f>
        <v>0</v>
      </c>
      <c r="E3583" s="72">
        <f>'Balance N'!M3586</f>
        <v>0</v>
      </c>
      <c r="F3583" s="72">
        <f>'Balance N'!N3586</f>
        <v>0</v>
      </c>
      <c r="G3583" s="72">
        <f>'Balance N'!O3586</f>
        <v>0</v>
      </c>
      <c r="H3583" s="72">
        <f>'Balance N'!P3586</f>
        <v>0</v>
      </c>
      <c r="I3583" s="74">
        <f t="shared" si="55"/>
        <v>0</v>
      </c>
    </row>
    <row r="3584" spans="1:9" ht="15.6">
      <c r="A3584" s="70">
        <f>'Balance N'!I3587</f>
        <v>0</v>
      </c>
      <c r="B3584" s="71">
        <f>'Balance N'!J3587</f>
        <v>0</v>
      </c>
      <c r="C3584" s="72">
        <f>'Balance N'!K3587</f>
        <v>0</v>
      </c>
      <c r="D3584" s="72">
        <f>'Balance N'!L3587</f>
        <v>0</v>
      </c>
      <c r="E3584" s="72">
        <f>'Balance N'!M3587</f>
        <v>0</v>
      </c>
      <c r="F3584" s="72">
        <f>'Balance N'!N3587</f>
        <v>0</v>
      </c>
      <c r="G3584" s="72">
        <f>'Balance N'!O3587</f>
        <v>0</v>
      </c>
      <c r="H3584" s="72">
        <f>'Balance N'!P3587</f>
        <v>0</v>
      </c>
      <c r="I3584" s="74">
        <f t="shared" si="55"/>
        <v>0</v>
      </c>
    </row>
    <row r="3585" spans="1:9" ht="15.6">
      <c r="A3585" s="70">
        <f>'Balance N'!I3588</f>
        <v>0</v>
      </c>
      <c r="B3585" s="71">
        <f>'Balance N'!J3588</f>
        <v>0</v>
      </c>
      <c r="C3585" s="72">
        <f>'Balance N'!K3588</f>
        <v>0</v>
      </c>
      <c r="D3585" s="72">
        <f>'Balance N'!L3588</f>
        <v>0</v>
      </c>
      <c r="E3585" s="72">
        <f>'Balance N'!M3588</f>
        <v>0</v>
      </c>
      <c r="F3585" s="72">
        <f>'Balance N'!N3588</f>
        <v>0</v>
      </c>
      <c r="G3585" s="72">
        <f>'Balance N'!O3588</f>
        <v>0</v>
      </c>
      <c r="H3585" s="72">
        <f>'Balance N'!P3588</f>
        <v>0</v>
      </c>
      <c r="I3585" s="74">
        <f t="shared" si="55"/>
        <v>0</v>
      </c>
    </row>
    <row r="3586" spans="1:9" ht="15.6">
      <c r="A3586" s="70">
        <f>'Balance N'!I3589</f>
        <v>0</v>
      </c>
      <c r="B3586" s="71">
        <f>'Balance N'!J3589</f>
        <v>0</v>
      </c>
      <c r="C3586" s="72">
        <f>'Balance N'!K3589</f>
        <v>0</v>
      </c>
      <c r="D3586" s="72">
        <f>'Balance N'!L3589</f>
        <v>0</v>
      </c>
      <c r="E3586" s="72">
        <f>'Balance N'!M3589</f>
        <v>0</v>
      </c>
      <c r="F3586" s="72">
        <f>'Balance N'!N3589</f>
        <v>0</v>
      </c>
      <c r="G3586" s="72">
        <f>'Balance N'!O3589</f>
        <v>0</v>
      </c>
      <c r="H3586" s="72">
        <f>'Balance N'!P3589</f>
        <v>0</v>
      </c>
      <c r="I3586" s="74">
        <f t="shared" si="55"/>
        <v>0</v>
      </c>
    </row>
    <row r="3587" spans="1:9" ht="15.6">
      <c r="A3587" s="70">
        <f>'Balance N'!I3590</f>
        <v>0</v>
      </c>
      <c r="B3587" s="71">
        <f>'Balance N'!J3590</f>
        <v>0</v>
      </c>
      <c r="C3587" s="72">
        <f>'Balance N'!K3590</f>
        <v>0</v>
      </c>
      <c r="D3587" s="72">
        <f>'Balance N'!L3590</f>
        <v>0</v>
      </c>
      <c r="E3587" s="72">
        <f>'Balance N'!M3590</f>
        <v>0</v>
      </c>
      <c r="F3587" s="72">
        <f>'Balance N'!N3590</f>
        <v>0</v>
      </c>
      <c r="G3587" s="72">
        <f>'Balance N'!O3590</f>
        <v>0</v>
      </c>
      <c r="H3587" s="72">
        <f>'Balance N'!P3590</f>
        <v>0</v>
      </c>
      <c r="I3587" s="74">
        <f t="shared" ref="I3587:I3650" si="56">(C3587-D3587)+(E3587-F3587)-(G3587-H3587)</f>
        <v>0</v>
      </c>
    </row>
    <row r="3588" spans="1:9" ht="15.6">
      <c r="A3588" s="70">
        <f>'Balance N'!I3591</f>
        <v>0</v>
      </c>
      <c r="B3588" s="71">
        <f>'Balance N'!J3591</f>
        <v>0</v>
      </c>
      <c r="C3588" s="72">
        <f>'Balance N'!K3591</f>
        <v>0</v>
      </c>
      <c r="D3588" s="72">
        <f>'Balance N'!L3591</f>
        <v>0</v>
      </c>
      <c r="E3588" s="72">
        <f>'Balance N'!M3591</f>
        <v>0</v>
      </c>
      <c r="F3588" s="72">
        <f>'Balance N'!N3591</f>
        <v>0</v>
      </c>
      <c r="G3588" s="72">
        <f>'Balance N'!O3591</f>
        <v>0</v>
      </c>
      <c r="H3588" s="72">
        <f>'Balance N'!P3591</f>
        <v>0</v>
      </c>
      <c r="I3588" s="74">
        <f t="shared" si="56"/>
        <v>0</v>
      </c>
    </row>
    <row r="3589" spans="1:9" ht="15.6">
      <c r="A3589" s="70">
        <f>'Balance N'!I3592</f>
        <v>0</v>
      </c>
      <c r="B3589" s="71">
        <f>'Balance N'!J3592</f>
        <v>0</v>
      </c>
      <c r="C3589" s="72">
        <f>'Balance N'!K3592</f>
        <v>0</v>
      </c>
      <c r="D3589" s="72">
        <f>'Balance N'!L3592</f>
        <v>0</v>
      </c>
      <c r="E3589" s="72">
        <f>'Balance N'!M3592</f>
        <v>0</v>
      </c>
      <c r="F3589" s="72">
        <f>'Balance N'!N3592</f>
        <v>0</v>
      </c>
      <c r="G3589" s="72">
        <f>'Balance N'!O3592</f>
        <v>0</v>
      </c>
      <c r="H3589" s="72">
        <f>'Balance N'!P3592</f>
        <v>0</v>
      </c>
      <c r="I3589" s="74">
        <f t="shared" si="56"/>
        <v>0</v>
      </c>
    </row>
    <row r="3590" spans="1:9" ht="15.6">
      <c r="A3590" s="70">
        <f>'Balance N'!I3593</f>
        <v>0</v>
      </c>
      <c r="B3590" s="71">
        <f>'Balance N'!J3593</f>
        <v>0</v>
      </c>
      <c r="C3590" s="72">
        <f>'Balance N'!K3593</f>
        <v>0</v>
      </c>
      <c r="D3590" s="72">
        <f>'Balance N'!L3593</f>
        <v>0</v>
      </c>
      <c r="E3590" s="72">
        <f>'Balance N'!M3593</f>
        <v>0</v>
      </c>
      <c r="F3590" s="72">
        <f>'Balance N'!N3593</f>
        <v>0</v>
      </c>
      <c r="G3590" s="72">
        <f>'Balance N'!O3593</f>
        <v>0</v>
      </c>
      <c r="H3590" s="72">
        <f>'Balance N'!P3593</f>
        <v>0</v>
      </c>
      <c r="I3590" s="74">
        <f t="shared" si="56"/>
        <v>0</v>
      </c>
    </row>
    <row r="3591" spans="1:9" ht="15.6">
      <c r="A3591" s="70">
        <f>'Balance N'!I3594</f>
        <v>0</v>
      </c>
      <c r="B3591" s="71">
        <f>'Balance N'!J3594</f>
        <v>0</v>
      </c>
      <c r="C3591" s="72">
        <f>'Balance N'!K3594</f>
        <v>0</v>
      </c>
      <c r="D3591" s="72">
        <f>'Balance N'!L3594</f>
        <v>0</v>
      </c>
      <c r="E3591" s="72">
        <f>'Balance N'!M3594</f>
        <v>0</v>
      </c>
      <c r="F3591" s="72">
        <f>'Balance N'!N3594</f>
        <v>0</v>
      </c>
      <c r="G3591" s="72">
        <f>'Balance N'!O3594</f>
        <v>0</v>
      </c>
      <c r="H3591" s="72">
        <f>'Balance N'!P3594</f>
        <v>0</v>
      </c>
      <c r="I3591" s="74">
        <f t="shared" si="56"/>
        <v>0</v>
      </c>
    </row>
    <row r="3592" spans="1:9" ht="15.6">
      <c r="A3592" s="70">
        <f>'Balance N'!I3595</f>
        <v>0</v>
      </c>
      <c r="B3592" s="71">
        <f>'Balance N'!J3595</f>
        <v>0</v>
      </c>
      <c r="C3592" s="72">
        <f>'Balance N'!K3595</f>
        <v>0</v>
      </c>
      <c r="D3592" s="72">
        <f>'Balance N'!L3595</f>
        <v>0</v>
      </c>
      <c r="E3592" s="72">
        <f>'Balance N'!M3595</f>
        <v>0</v>
      </c>
      <c r="F3592" s="72">
        <f>'Balance N'!N3595</f>
        <v>0</v>
      </c>
      <c r="G3592" s="72">
        <f>'Balance N'!O3595</f>
        <v>0</v>
      </c>
      <c r="H3592" s="72">
        <f>'Balance N'!P3595</f>
        <v>0</v>
      </c>
      <c r="I3592" s="74">
        <f t="shared" si="56"/>
        <v>0</v>
      </c>
    </row>
    <row r="3593" spans="1:9" ht="15.6">
      <c r="A3593" s="70">
        <f>'Balance N'!I3596</f>
        <v>0</v>
      </c>
      <c r="B3593" s="71">
        <f>'Balance N'!J3596</f>
        <v>0</v>
      </c>
      <c r="C3593" s="72">
        <f>'Balance N'!K3596</f>
        <v>0</v>
      </c>
      <c r="D3593" s="72">
        <f>'Balance N'!L3596</f>
        <v>0</v>
      </c>
      <c r="E3593" s="72">
        <f>'Balance N'!M3596</f>
        <v>0</v>
      </c>
      <c r="F3593" s="72">
        <f>'Balance N'!N3596</f>
        <v>0</v>
      </c>
      <c r="G3593" s="72">
        <f>'Balance N'!O3596</f>
        <v>0</v>
      </c>
      <c r="H3593" s="72">
        <f>'Balance N'!P3596</f>
        <v>0</v>
      </c>
      <c r="I3593" s="74">
        <f t="shared" si="56"/>
        <v>0</v>
      </c>
    </row>
    <row r="3594" spans="1:9" ht="15.6">
      <c r="A3594" s="70">
        <f>'Balance N'!I3597</f>
        <v>0</v>
      </c>
      <c r="B3594" s="71">
        <f>'Balance N'!J3597</f>
        <v>0</v>
      </c>
      <c r="C3594" s="72">
        <f>'Balance N'!K3597</f>
        <v>0</v>
      </c>
      <c r="D3594" s="72">
        <f>'Balance N'!L3597</f>
        <v>0</v>
      </c>
      <c r="E3594" s="72">
        <f>'Balance N'!M3597</f>
        <v>0</v>
      </c>
      <c r="F3594" s="72">
        <f>'Balance N'!N3597</f>
        <v>0</v>
      </c>
      <c r="G3594" s="72">
        <f>'Balance N'!O3597</f>
        <v>0</v>
      </c>
      <c r="H3594" s="72">
        <f>'Balance N'!P3597</f>
        <v>0</v>
      </c>
      <c r="I3594" s="74">
        <f t="shared" si="56"/>
        <v>0</v>
      </c>
    </row>
    <row r="3595" spans="1:9" ht="15.6">
      <c r="A3595" s="70">
        <f>'Balance N'!I3598</f>
        <v>0</v>
      </c>
      <c r="B3595" s="71">
        <f>'Balance N'!J3598</f>
        <v>0</v>
      </c>
      <c r="C3595" s="72">
        <f>'Balance N'!K3598</f>
        <v>0</v>
      </c>
      <c r="D3595" s="72">
        <f>'Balance N'!L3598</f>
        <v>0</v>
      </c>
      <c r="E3595" s="72">
        <f>'Balance N'!M3598</f>
        <v>0</v>
      </c>
      <c r="F3595" s="72">
        <f>'Balance N'!N3598</f>
        <v>0</v>
      </c>
      <c r="G3595" s="72">
        <f>'Balance N'!O3598</f>
        <v>0</v>
      </c>
      <c r="H3595" s="72">
        <f>'Balance N'!P3598</f>
        <v>0</v>
      </c>
      <c r="I3595" s="74">
        <f t="shared" si="56"/>
        <v>0</v>
      </c>
    </row>
    <row r="3596" spans="1:9" ht="15.6">
      <c r="A3596" s="70">
        <f>'Balance N'!I3599</f>
        <v>0</v>
      </c>
      <c r="B3596" s="71">
        <f>'Balance N'!J3599</f>
        <v>0</v>
      </c>
      <c r="C3596" s="72">
        <f>'Balance N'!K3599</f>
        <v>0</v>
      </c>
      <c r="D3596" s="72">
        <f>'Balance N'!L3599</f>
        <v>0</v>
      </c>
      <c r="E3596" s="72">
        <f>'Balance N'!M3599</f>
        <v>0</v>
      </c>
      <c r="F3596" s="72">
        <f>'Balance N'!N3599</f>
        <v>0</v>
      </c>
      <c r="G3596" s="72">
        <f>'Balance N'!O3599</f>
        <v>0</v>
      </c>
      <c r="H3596" s="72">
        <f>'Balance N'!P3599</f>
        <v>0</v>
      </c>
      <c r="I3596" s="74">
        <f t="shared" si="56"/>
        <v>0</v>
      </c>
    </row>
    <row r="3597" spans="1:9" ht="15.6">
      <c r="A3597" s="70">
        <f>'Balance N'!I3600</f>
        <v>0</v>
      </c>
      <c r="B3597" s="71">
        <f>'Balance N'!J3600</f>
        <v>0</v>
      </c>
      <c r="C3597" s="72">
        <f>'Balance N'!K3600</f>
        <v>0</v>
      </c>
      <c r="D3597" s="72">
        <f>'Balance N'!L3600</f>
        <v>0</v>
      </c>
      <c r="E3597" s="72">
        <f>'Balance N'!M3600</f>
        <v>0</v>
      </c>
      <c r="F3597" s="72">
        <f>'Balance N'!N3600</f>
        <v>0</v>
      </c>
      <c r="G3597" s="72">
        <f>'Balance N'!O3600</f>
        <v>0</v>
      </c>
      <c r="H3597" s="72">
        <f>'Balance N'!P3600</f>
        <v>0</v>
      </c>
      <c r="I3597" s="74">
        <f t="shared" si="56"/>
        <v>0</v>
      </c>
    </row>
    <row r="3598" spans="1:9" ht="15.6">
      <c r="A3598" s="70">
        <f>'Balance N'!I3601</f>
        <v>0</v>
      </c>
      <c r="B3598" s="71">
        <f>'Balance N'!J3601</f>
        <v>0</v>
      </c>
      <c r="C3598" s="72">
        <f>'Balance N'!K3601</f>
        <v>0</v>
      </c>
      <c r="D3598" s="72">
        <f>'Balance N'!L3601</f>
        <v>0</v>
      </c>
      <c r="E3598" s="72">
        <f>'Balance N'!M3601</f>
        <v>0</v>
      </c>
      <c r="F3598" s="72">
        <f>'Balance N'!N3601</f>
        <v>0</v>
      </c>
      <c r="G3598" s="72">
        <f>'Balance N'!O3601</f>
        <v>0</v>
      </c>
      <c r="H3598" s="72">
        <f>'Balance N'!P3601</f>
        <v>0</v>
      </c>
      <c r="I3598" s="74">
        <f t="shared" si="56"/>
        <v>0</v>
      </c>
    </row>
    <row r="3599" spans="1:9" ht="15.6">
      <c r="A3599" s="70">
        <f>'Balance N'!I3602</f>
        <v>0</v>
      </c>
      <c r="B3599" s="71">
        <f>'Balance N'!J3602</f>
        <v>0</v>
      </c>
      <c r="C3599" s="72">
        <f>'Balance N'!K3602</f>
        <v>0</v>
      </c>
      <c r="D3599" s="72">
        <f>'Balance N'!L3602</f>
        <v>0</v>
      </c>
      <c r="E3599" s="72">
        <f>'Balance N'!M3602</f>
        <v>0</v>
      </c>
      <c r="F3599" s="72">
        <f>'Balance N'!N3602</f>
        <v>0</v>
      </c>
      <c r="G3599" s="72">
        <f>'Balance N'!O3602</f>
        <v>0</v>
      </c>
      <c r="H3599" s="72">
        <f>'Balance N'!P3602</f>
        <v>0</v>
      </c>
      <c r="I3599" s="74">
        <f t="shared" si="56"/>
        <v>0</v>
      </c>
    </row>
    <row r="3600" spans="1:9" ht="15.6">
      <c r="A3600" s="70">
        <f>'Balance N'!I3603</f>
        <v>0</v>
      </c>
      <c r="B3600" s="71">
        <f>'Balance N'!J3603</f>
        <v>0</v>
      </c>
      <c r="C3600" s="72">
        <f>'Balance N'!K3603</f>
        <v>0</v>
      </c>
      <c r="D3600" s="72">
        <f>'Balance N'!L3603</f>
        <v>0</v>
      </c>
      <c r="E3600" s="72">
        <f>'Balance N'!M3603</f>
        <v>0</v>
      </c>
      <c r="F3600" s="72">
        <f>'Balance N'!N3603</f>
        <v>0</v>
      </c>
      <c r="G3600" s="72">
        <f>'Balance N'!O3603</f>
        <v>0</v>
      </c>
      <c r="H3600" s="72">
        <f>'Balance N'!P3603</f>
        <v>0</v>
      </c>
      <c r="I3600" s="74">
        <f t="shared" si="56"/>
        <v>0</v>
      </c>
    </row>
    <row r="3601" spans="1:9" ht="15.6">
      <c r="A3601" s="70">
        <f>'Balance N'!I3604</f>
        <v>0</v>
      </c>
      <c r="B3601" s="71">
        <f>'Balance N'!J3604</f>
        <v>0</v>
      </c>
      <c r="C3601" s="72">
        <f>'Balance N'!K3604</f>
        <v>0</v>
      </c>
      <c r="D3601" s="72">
        <f>'Balance N'!L3604</f>
        <v>0</v>
      </c>
      <c r="E3601" s="72">
        <f>'Balance N'!M3604</f>
        <v>0</v>
      </c>
      <c r="F3601" s="72">
        <f>'Balance N'!N3604</f>
        <v>0</v>
      </c>
      <c r="G3601" s="72">
        <f>'Balance N'!O3604</f>
        <v>0</v>
      </c>
      <c r="H3601" s="72">
        <f>'Balance N'!P3604</f>
        <v>0</v>
      </c>
      <c r="I3601" s="74">
        <f t="shared" si="56"/>
        <v>0</v>
      </c>
    </row>
    <row r="3602" spans="1:9" ht="15.6">
      <c r="A3602" s="70">
        <f>'Balance N'!I3605</f>
        <v>0</v>
      </c>
      <c r="B3602" s="71">
        <f>'Balance N'!J3605</f>
        <v>0</v>
      </c>
      <c r="C3602" s="72">
        <f>'Balance N'!K3605</f>
        <v>0</v>
      </c>
      <c r="D3602" s="72">
        <f>'Balance N'!L3605</f>
        <v>0</v>
      </c>
      <c r="E3602" s="72">
        <f>'Balance N'!M3605</f>
        <v>0</v>
      </c>
      <c r="F3602" s="72">
        <f>'Balance N'!N3605</f>
        <v>0</v>
      </c>
      <c r="G3602" s="72">
        <f>'Balance N'!O3605</f>
        <v>0</v>
      </c>
      <c r="H3602" s="72">
        <f>'Balance N'!P3605</f>
        <v>0</v>
      </c>
      <c r="I3602" s="74">
        <f t="shared" si="56"/>
        <v>0</v>
      </c>
    </row>
    <row r="3603" spans="1:9" ht="15.6">
      <c r="A3603" s="70">
        <f>'Balance N'!I3606</f>
        <v>0</v>
      </c>
      <c r="B3603" s="71">
        <f>'Balance N'!J3606</f>
        <v>0</v>
      </c>
      <c r="C3603" s="72">
        <f>'Balance N'!K3606</f>
        <v>0</v>
      </c>
      <c r="D3603" s="72">
        <f>'Balance N'!L3606</f>
        <v>0</v>
      </c>
      <c r="E3603" s="72">
        <f>'Balance N'!M3606</f>
        <v>0</v>
      </c>
      <c r="F3603" s="72">
        <f>'Balance N'!N3606</f>
        <v>0</v>
      </c>
      <c r="G3603" s="72">
        <f>'Balance N'!O3606</f>
        <v>0</v>
      </c>
      <c r="H3603" s="72">
        <f>'Balance N'!P3606</f>
        <v>0</v>
      </c>
      <c r="I3603" s="74">
        <f t="shared" si="56"/>
        <v>0</v>
      </c>
    </row>
    <row r="3604" spans="1:9" ht="15.6">
      <c r="A3604" s="70">
        <f>'Balance N'!I3607</f>
        <v>0</v>
      </c>
      <c r="B3604" s="71">
        <f>'Balance N'!J3607</f>
        <v>0</v>
      </c>
      <c r="C3604" s="72">
        <f>'Balance N'!K3607</f>
        <v>0</v>
      </c>
      <c r="D3604" s="72">
        <f>'Balance N'!L3607</f>
        <v>0</v>
      </c>
      <c r="E3604" s="72">
        <f>'Balance N'!M3607</f>
        <v>0</v>
      </c>
      <c r="F3604" s="72">
        <f>'Balance N'!N3607</f>
        <v>0</v>
      </c>
      <c r="G3604" s="72">
        <f>'Balance N'!O3607</f>
        <v>0</v>
      </c>
      <c r="H3604" s="72">
        <f>'Balance N'!P3607</f>
        <v>0</v>
      </c>
      <c r="I3604" s="74">
        <f t="shared" si="56"/>
        <v>0</v>
      </c>
    </row>
    <row r="3605" spans="1:9" ht="15.6">
      <c r="A3605" s="70">
        <f>'Balance N'!I3608</f>
        <v>0</v>
      </c>
      <c r="B3605" s="71">
        <f>'Balance N'!J3608</f>
        <v>0</v>
      </c>
      <c r="C3605" s="72">
        <f>'Balance N'!K3608</f>
        <v>0</v>
      </c>
      <c r="D3605" s="72">
        <f>'Balance N'!L3608</f>
        <v>0</v>
      </c>
      <c r="E3605" s="72">
        <f>'Balance N'!M3608</f>
        <v>0</v>
      </c>
      <c r="F3605" s="72">
        <f>'Balance N'!N3608</f>
        <v>0</v>
      </c>
      <c r="G3605" s="72">
        <f>'Balance N'!O3608</f>
        <v>0</v>
      </c>
      <c r="H3605" s="72">
        <f>'Balance N'!P3608</f>
        <v>0</v>
      </c>
      <c r="I3605" s="74">
        <f t="shared" si="56"/>
        <v>0</v>
      </c>
    </row>
    <row r="3606" spans="1:9" ht="15.6">
      <c r="A3606" s="70">
        <f>'Balance N'!I3609</f>
        <v>0</v>
      </c>
      <c r="B3606" s="71">
        <f>'Balance N'!J3609</f>
        <v>0</v>
      </c>
      <c r="C3606" s="72">
        <f>'Balance N'!K3609</f>
        <v>0</v>
      </c>
      <c r="D3606" s="72">
        <f>'Balance N'!L3609</f>
        <v>0</v>
      </c>
      <c r="E3606" s="72">
        <f>'Balance N'!M3609</f>
        <v>0</v>
      </c>
      <c r="F3606" s="72">
        <f>'Balance N'!N3609</f>
        <v>0</v>
      </c>
      <c r="G3606" s="72">
        <f>'Balance N'!O3609</f>
        <v>0</v>
      </c>
      <c r="H3606" s="72">
        <f>'Balance N'!P3609</f>
        <v>0</v>
      </c>
      <c r="I3606" s="74">
        <f t="shared" si="56"/>
        <v>0</v>
      </c>
    </row>
    <row r="3607" spans="1:9" ht="15.6">
      <c r="A3607" s="70">
        <f>'Balance N'!I3610</f>
        <v>0</v>
      </c>
      <c r="B3607" s="71">
        <f>'Balance N'!J3610</f>
        <v>0</v>
      </c>
      <c r="C3607" s="72">
        <f>'Balance N'!K3610</f>
        <v>0</v>
      </c>
      <c r="D3607" s="72">
        <f>'Balance N'!L3610</f>
        <v>0</v>
      </c>
      <c r="E3607" s="72">
        <f>'Balance N'!M3610</f>
        <v>0</v>
      </c>
      <c r="F3607" s="72">
        <f>'Balance N'!N3610</f>
        <v>0</v>
      </c>
      <c r="G3607" s="72">
        <f>'Balance N'!O3610</f>
        <v>0</v>
      </c>
      <c r="H3607" s="72">
        <f>'Balance N'!P3610</f>
        <v>0</v>
      </c>
      <c r="I3607" s="74">
        <f t="shared" si="56"/>
        <v>0</v>
      </c>
    </row>
    <row r="3608" spans="1:9" ht="15.6">
      <c r="A3608" s="70">
        <f>'Balance N'!I3611</f>
        <v>0</v>
      </c>
      <c r="B3608" s="71">
        <f>'Balance N'!J3611</f>
        <v>0</v>
      </c>
      <c r="C3608" s="72">
        <f>'Balance N'!K3611</f>
        <v>0</v>
      </c>
      <c r="D3608" s="72">
        <f>'Balance N'!L3611</f>
        <v>0</v>
      </c>
      <c r="E3608" s="72">
        <f>'Balance N'!M3611</f>
        <v>0</v>
      </c>
      <c r="F3608" s="72">
        <f>'Balance N'!N3611</f>
        <v>0</v>
      </c>
      <c r="G3608" s="72">
        <f>'Balance N'!O3611</f>
        <v>0</v>
      </c>
      <c r="H3608" s="72">
        <f>'Balance N'!P3611</f>
        <v>0</v>
      </c>
      <c r="I3608" s="74">
        <f t="shared" si="56"/>
        <v>0</v>
      </c>
    </row>
    <row r="3609" spans="1:9" ht="15.6">
      <c r="A3609" s="70">
        <f>'Balance N'!I3612</f>
        <v>0</v>
      </c>
      <c r="B3609" s="71">
        <f>'Balance N'!J3612</f>
        <v>0</v>
      </c>
      <c r="C3609" s="72">
        <f>'Balance N'!K3612</f>
        <v>0</v>
      </c>
      <c r="D3609" s="72">
        <f>'Balance N'!L3612</f>
        <v>0</v>
      </c>
      <c r="E3609" s="72">
        <f>'Balance N'!M3612</f>
        <v>0</v>
      </c>
      <c r="F3609" s="72">
        <f>'Balance N'!N3612</f>
        <v>0</v>
      </c>
      <c r="G3609" s="72">
        <f>'Balance N'!O3612</f>
        <v>0</v>
      </c>
      <c r="H3609" s="72">
        <f>'Balance N'!P3612</f>
        <v>0</v>
      </c>
      <c r="I3609" s="74">
        <f t="shared" si="56"/>
        <v>0</v>
      </c>
    </row>
    <row r="3610" spans="1:9" ht="15.6">
      <c r="A3610" s="70">
        <f>'Balance N'!I3613</f>
        <v>0</v>
      </c>
      <c r="B3610" s="71">
        <f>'Balance N'!J3613</f>
        <v>0</v>
      </c>
      <c r="C3610" s="72">
        <f>'Balance N'!K3613</f>
        <v>0</v>
      </c>
      <c r="D3610" s="72">
        <f>'Balance N'!L3613</f>
        <v>0</v>
      </c>
      <c r="E3610" s="72">
        <f>'Balance N'!M3613</f>
        <v>0</v>
      </c>
      <c r="F3610" s="72">
        <f>'Balance N'!N3613</f>
        <v>0</v>
      </c>
      <c r="G3610" s="72">
        <f>'Balance N'!O3613</f>
        <v>0</v>
      </c>
      <c r="H3610" s="72">
        <f>'Balance N'!P3613</f>
        <v>0</v>
      </c>
      <c r="I3610" s="74">
        <f t="shared" si="56"/>
        <v>0</v>
      </c>
    </row>
    <row r="3611" spans="1:9" ht="15.6">
      <c r="A3611" s="70">
        <f>'Balance N'!I3614</f>
        <v>0</v>
      </c>
      <c r="B3611" s="71">
        <f>'Balance N'!J3614</f>
        <v>0</v>
      </c>
      <c r="C3611" s="72">
        <f>'Balance N'!K3614</f>
        <v>0</v>
      </c>
      <c r="D3611" s="72">
        <f>'Balance N'!L3614</f>
        <v>0</v>
      </c>
      <c r="E3611" s="72">
        <f>'Balance N'!M3614</f>
        <v>0</v>
      </c>
      <c r="F3611" s="72">
        <f>'Balance N'!N3614</f>
        <v>0</v>
      </c>
      <c r="G3611" s="72">
        <f>'Balance N'!O3614</f>
        <v>0</v>
      </c>
      <c r="H3611" s="72">
        <f>'Balance N'!P3614</f>
        <v>0</v>
      </c>
      <c r="I3611" s="74">
        <f t="shared" si="56"/>
        <v>0</v>
      </c>
    </row>
    <row r="3612" spans="1:9" ht="15.6">
      <c r="A3612" s="70">
        <f>'Balance N'!I3615</f>
        <v>0</v>
      </c>
      <c r="B3612" s="71">
        <f>'Balance N'!J3615</f>
        <v>0</v>
      </c>
      <c r="C3612" s="72">
        <f>'Balance N'!K3615</f>
        <v>0</v>
      </c>
      <c r="D3612" s="72">
        <f>'Balance N'!L3615</f>
        <v>0</v>
      </c>
      <c r="E3612" s="72">
        <f>'Balance N'!M3615</f>
        <v>0</v>
      </c>
      <c r="F3612" s="72">
        <f>'Balance N'!N3615</f>
        <v>0</v>
      </c>
      <c r="G3612" s="72">
        <f>'Balance N'!O3615</f>
        <v>0</v>
      </c>
      <c r="H3612" s="72">
        <f>'Balance N'!P3615</f>
        <v>0</v>
      </c>
      <c r="I3612" s="74">
        <f t="shared" si="56"/>
        <v>0</v>
      </c>
    </row>
    <row r="3613" spans="1:9" ht="15.6">
      <c r="A3613" s="70">
        <f>'Balance N'!I3616</f>
        <v>0</v>
      </c>
      <c r="B3613" s="71">
        <f>'Balance N'!J3616</f>
        <v>0</v>
      </c>
      <c r="C3613" s="72">
        <f>'Balance N'!K3616</f>
        <v>0</v>
      </c>
      <c r="D3613" s="72">
        <f>'Balance N'!L3616</f>
        <v>0</v>
      </c>
      <c r="E3613" s="72">
        <f>'Balance N'!M3616</f>
        <v>0</v>
      </c>
      <c r="F3613" s="72">
        <f>'Balance N'!N3616</f>
        <v>0</v>
      </c>
      <c r="G3613" s="72">
        <f>'Balance N'!O3616</f>
        <v>0</v>
      </c>
      <c r="H3613" s="72">
        <f>'Balance N'!P3616</f>
        <v>0</v>
      </c>
      <c r="I3613" s="74">
        <f t="shared" si="56"/>
        <v>0</v>
      </c>
    </row>
    <row r="3614" spans="1:9" ht="15.6">
      <c r="A3614" s="70">
        <f>'Balance N'!I3617</f>
        <v>0</v>
      </c>
      <c r="B3614" s="71">
        <f>'Balance N'!J3617</f>
        <v>0</v>
      </c>
      <c r="C3614" s="72">
        <f>'Balance N'!K3617</f>
        <v>0</v>
      </c>
      <c r="D3614" s="72">
        <f>'Balance N'!L3617</f>
        <v>0</v>
      </c>
      <c r="E3614" s="72">
        <f>'Balance N'!M3617</f>
        <v>0</v>
      </c>
      <c r="F3614" s="72">
        <f>'Balance N'!N3617</f>
        <v>0</v>
      </c>
      <c r="G3614" s="72">
        <f>'Balance N'!O3617</f>
        <v>0</v>
      </c>
      <c r="H3614" s="72">
        <f>'Balance N'!P3617</f>
        <v>0</v>
      </c>
      <c r="I3614" s="74">
        <f t="shared" si="56"/>
        <v>0</v>
      </c>
    </row>
    <row r="3615" spans="1:9" ht="15.6">
      <c r="A3615" s="70">
        <f>'Balance N'!I3618</f>
        <v>0</v>
      </c>
      <c r="B3615" s="71">
        <f>'Balance N'!J3618</f>
        <v>0</v>
      </c>
      <c r="C3615" s="72">
        <f>'Balance N'!K3618</f>
        <v>0</v>
      </c>
      <c r="D3615" s="72">
        <f>'Balance N'!L3618</f>
        <v>0</v>
      </c>
      <c r="E3615" s="72">
        <f>'Balance N'!M3618</f>
        <v>0</v>
      </c>
      <c r="F3615" s="72">
        <f>'Balance N'!N3618</f>
        <v>0</v>
      </c>
      <c r="G3615" s="72">
        <f>'Balance N'!O3618</f>
        <v>0</v>
      </c>
      <c r="H3615" s="72">
        <f>'Balance N'!P3618</f>
        <v>0</v>
      </c>
      <c r="I3615" s="74">
        <f t="shared" si="56"/>
        <v>0</v>
      </c>
    </row>
    <row r="3616" spans="1:9" ht="15.6">
      <c r="A3616" s="70">
        <f>'Balance N'!I3619</f>
        <v>0</v>
      </c>
      <c r="B3616" s="71">
        <f>'Balance N'!J3619</f>
        <v>0</v>
      </c>
      <c r="C3616" s="72">
        <f>'Balance N'!K3619</f>
        <v>0</v>
      </c>
      <c r="D3616" s="72">
        <f>'Balance N'!L3619</f>
        <v>0</v>
      </c>
      <c r="E3616" s="72">
        <f>'Balance N'!M3619</f>
        <v>0</v>
      </c>
      <c r="F3616" s="72">
        <f>'Balance N'!N3619</f>
        <v>0</v>
      </c>
      <c r="G3616" s="72">
        <f>'Balance N'!O3619</f>
        <v>0</v>
      </c>
      <c r="H3616" s="72">
        <f>'Balance N'!P3619</f>
        <v>0</v>
      </c>
      <c r="I3616" s="74">
        <f t="shared" si="56"/>
        <v>0</v>
      </c>
    </row>
    <row r="3617" spans="1:9" ht="15.6">
      <c r="A3617" s="70">
        <f>'Balance N'!I3620</f>
        <v>0</v>
      </c>
      <c r="B3617" s="71">
        <f>'Balance N'!J3620</f>
        <v>0</v>
      </c>
      <c r="C3617" s="72">
        <f>'Balance N'!K3620</f>
        <v>0</v>
      </c>
      <c r="D3617" s="72">
        <f>'Balance N'!L3620</f>
        <v>0</v>
      </c>
      <c r="E3617" s="72">
        <f>'Balance N'!M3620</f>
        <v>0</v>
      </c>
      <c r="F3617" s="72">
        <f>'Balance N'!N3620</f>
        <v>0</v>
      </c>
      <c r="G3617" s="72">
        <f>'Balance N'!O3620</f>
        <v>0</v>
      </c>
      <c r="H3617" s="72">
        <f>'Balance N'!P3620</f>
        <v>0</v>
      </c>
      <c r="I3617" s="74">
        <f t="shared" si="56"/>
        <v>0</v>
      </c>
    </row>
    <row r="3618" spans="1:9" ht="15.6">
      <c r="A3618" s="70">
        <f>'Balance N'!I3621</f>
        <v>0</v>
      </c>
      <c r="B3618" s="71">
        <f>'Balance N'!J3621</f>
        <v>0</v>
      </c>
      <c r="C3618" s="72">
        <f>'Balance N'!K3621</f>
        <v>0</v>
      </c>
      <c r="D3618" s="72">
        <f>'Balance N'!L3621</f>
        <v>0</v>
      </c>
      <c r="E3618" s="72">
        <f>'Balance N'!M3621</f>
        <v>0</v>
      </c>
      <c r="F3618" s="72">
        <f>'Balance N'!N3621</f>
        <v>0</v>
      </c>
      <c r="G3618" s="72">
        <f>'Balance N'!O3621</f>
        <v>0</v>
      </c>
      <c r="H3618" s="72">
        <f>'Balance N'!P3621</f>
        <v>0</v>
      </c>
      <c r="I3618" s="74">
        <f t="shared" si="56"/>
        <v>0</v>
      </c>
    </row>
    <row r="3619" spans="1:9" ht="15.6">
      <c r="A3619" s="70">
        <f>'Balance N'!I3622</f>
        <v>0</v>
      </c>
      <c r="B3619" s="71">
        <f>'Balance N'!J3622</f>
        <v>0</v>
      </c>
      <c r="C3619" s="72">
        <f>'Balance N'!K3622</f>
        <v>0</v>
      </c>
      <c r="D3619" s="72">
        <f>'Balance N'!L3622</f>
        <v>0</v>
      </c>
      <c r="E3619" s="72">
        <f>'Balance N'!M3622</f>
        <v>0</v>
      </c>
      <c r="F3619" s="72">
        <f>'Balance N'!N3622</f>
        <v>0</v>
      </c>
      <c r="G3619" s="72">
        <f>'Balance N'!O3622</f>
        <v>0</v>
      </c>
      <c r="H3619" s="72">
        <f>'Balance N'!P3622</f>
        <v>0</v>
      </c>
      <c r="I3619" s="74">
        <f t="shared" si="56"/>
        <v>0</v>
      </c>
    </row>
    <row r="3620" spans="1:9" ht="15.6">
      <c r="A3620" s="70">
        <f>'Balance N'!I3623</f>
        <v>0</v>
      </c>
      <c r="B3620" s="71">
        <f>'Balance N'!J3623</f>
        <v>0</v>
      </c>
      <c r="C3620" s="72">
        <f>'Balance N'!K3623</f>
        <v>0</v>
      </c>
      <c r="D3620" s="72">
        <f>'Balance N'!L3623</f>
        <v>0</v>
      </c>
      <c r="E3620" s="72">
        <f>'Balance N'!M3623</f>
        <v>0</v>
      </c>
      <c r="F3620" s="72">
        <f>'Balance N'!N3623</f>
        <v>0</v>
      </c>
      <c r="G3620" s="72">
        <f>'Balance N'!O3623</f>
        <v>0</v>
      </c>
      <c r="H3620" s="72">
        <f>'Balance N'!P3623</f>
        <v>0</v>
      </c>
      <c r="I3620" s="74">
        <f t="shared" si="56"/>
        <v>0</v>
      </c>
    </row>
    <row r="3621" spans="1:9" ht="15.6">
      <c r="A3621" s="70">
        <f>'Balance N'!I3624</f>
        <v>0</v>
      </c>
      <c r="B3621" s="71">
        <f>'Balance N'!J3624</f>
        <v>0</v>
      </c>
      <c r="C3621" s="72">
        <f>'Balance N'!K3624</f>
        <v>0</v>
      </c>
      <c r="D3621" s="72">
        <f>'Balance N'!L3624</f>
        <v>0</v>
      </c>
      <c r="E3621" s="72">
        <f>'Balance N'!M3624</f>
        <v>0</v>
      </c>
      <c r="F3621" s="72">
        <f>'Balance N'!N3624</f>
        <v>0</v>
      </c>
      <c r="G3621" s="72">
        <f>'Balance N'!O3624</f>
        <v>0</v>
      </c>
      <c r="H3621" s="72">
        <f>'Balance N'!P3624</f>
        <v>0</v>
      </c>
      <c r="I3621" s="74">
        <f t="shared" si="56"/>
        <v>0</v>
      </c>
    </row>
    <row r="3622" spans="1:9" ht="15.6">
      <c r="A3622" s="70">
        <f>'Balance N'!I3625</f>
        <v>0</v>
      </c>
      <c r="B3622" s="71">
        <f>'Balance N'!J3625</f>
        <v>0</v>
      </c>
      <c r="C3622" s="72">
        <f>'Balance N'!K3625</f>
        <v>0</v>
      </c>
      <c r="D3622" s="72">
        <f>'Balance N'!L3625</f>
        <v>0</v>
      </c>
      <c r="E3622" s="72">
        <f>'Balance N'!M3625</f>
        <v>0</v>
      </c>
      <c r="F3622" s="72">
        <f>'Balance N'!N3625</f>
        <v>0</v>
      </c>
      <c r="G3622" s="72">
        <f>'Balance N'!O3625</f>
        <v>0</v>
      </c>
      <c r="H3622" s="72">
        <f>'Balance N'!P3625</f>
        <v>0</v>
      </c>
      <c r="I3622" s="74">
        <f t="shared" si="56"/>
        <v>0</v>
      </c>
    </row>
    <row r="3623" spans="1:9" ht="15.6">
      <c r="A3623" s="70">
        <f>'Balance N'!I3626</f>
        <v>0</v>
      </c>
      <c r="B3623" s="71">
        <f>'Balance N'!J3626</f>
        <v>0</v>
      </c>
      <c r="C3623" s="72">
        <f>'Balance N'!K3626</f>
        <v>0</v>
      </c>
      <c r="D3623" s="72">
        <f>'Balance N'!L3626</f>
        <v>0</v>
      </c>
      <c r="E3623" s="72">
        <f>'Balance N'!M3626</f>
        <v>0</v>
      </c>
      <c r="F3623" s="72">
        <f>'Balance N'!N3626</f>
        <v>0</v>
      </c>
      <c r="G3623" s="72">
        <f>'Balance N'!O3626</f>
        <v>0</v>
      </c>
      <c r="H3623" s="72">
        <f>'Balance N'!P3626</f>
        <v>0</v>
      </c>
      <c r="I3623" s="74">
        <f t="shared" si="56"/>
        <v>0</v>
      </c>
    </row>
    <row r="3624" spans="1:9" ht="15.6">
      <c r="A3624" s="70">
        <f>'Balance N'!I3627</f>
        <v>0</v>
      </c>
      <c r="B3624" s="71">
        <f>'Balance N'!J3627</f>
        <v>0</v>
      </c>
      <c r="C3624" s="72">
        <f>'Balance N'!K3627</f>
        <v>0</v>
      </c>
      <c r="D3624" s="72">
        <f>'Balance N'!L3627</f>
        <v>0</v>
      </c>
      <c r="E3624" s="72">
        <f>'Balance N'!M3627</f>
        <v>0</v>
      </c>
      <c r="F3624" s="72">
        <f>'Balance N'!N3627</f>
        <v>0</v>
      </c>
      <c r="G3624" s="72">
        <f>'Balance N'!O3627</f>
        <v>0</v>
      </c>
      <c r="H3624" s="72">
        <f>'Balance N'!P3627</f>
        <v>0</v>
      </c>
      <c r="I3624" s="74">
        <f t="shared" si="56"/>
        <v>0</v>
      </c>
    </row>
    <row r="3625" spans="1:9" ht="15.6">
      <c r="A3625" s="70">
        <f>'Balance N'!I3628</f>
        <v>0</v>
      </c>
      <c r="B3625" s="71">
        <f>'Balance N'!J3628</f>
        <v>0</v>
      </c>
      <c r="C3625" s="72">
        <f>'Balance N'!K3628</f>
        <v>0</v>
      </c>
      <c r="D3625" s="72">
        <f>'Balance N'!L3628</f>
        <v>0</v>
      </c>
      <c r="E3625" s="72">
        <f>'Balance N'!M3628</f>
        <v>0</v>
      </c>
      <c r="F3625" s="72">
        <f>'Balance N'!N3628</f>
        <v>0</v>
      </c>
      <c r="G3625" s="72">
        <f>'Balance N'!O3628</f>
        <v>0</v>
      </c>
      <c r="H3625" s="72">
        <f>'Balance N'!P3628</f>
        <v>0</v>
      </c>
      <c r="I3625" s="74">
        <f t="shared" si="56"/>
        <v>0</v>
      </c>
    </row>
    <row r="3626" spans="1:9" ht="15.6">
      <c r="A3626" s="70">
        <f>'Balance N'!I3629</f>
        <v>0</v>
      </c>
      <c r="B3626" s="71">
        <f>'Balance N'!J3629</f>
        <v>0</v>
      </c>
      <c r="C3626" s="72">
        <f>'Balance N'!K3629</f>
        <v>0</v>
      </c>
      <c r="D3626" s="72">
        <f>'Balance N'!L3629</f>
        <v>0</v>
      </c>
      <c r="E3626" s="72">
        <f>'Balance N'!M3629</f>
        <v>0</v>
      </c>
      <c r="F3626" s="72">
        <f>'Balance N'!N3629</f>
        <v>0</v>
      </c>
      <c r="G3626" s="72">
        <f>'Balance N'!O3629</f>
        <v>0</v>
      </c>
      <c r="H3626" s="72">
        <f>'Balance N'!P3629</f>
        <v>0</v>
      </c>
      <c r="I3626" s="74">
        <f t="shared" si="56"/>
        <v>0</v>
      </c>
    </row>
    <row r="3627" spans="1:9" ht="15.6">
      <c r="A3627" s="70">
        <f>'Balance N'!I3630</f>
        <v>0</v>
      </c>
      <c r="B3627" s="71">
        <f>'Balance N'!J3630</f>
        <v>0</v>
      </c>
      <c r="C3627" s="72">
        <f>'Balance N'!K3630</f>
        <v>0</v>
      </c>
      <c r="D3627" s="72">
        <f>'Balance N'!L3630</f>
        <v>0</v>
      </c>
      <c r="E3627" s="72">
        <f>'Balance N'!M3630</f>
        <v>0</v>
      </c>
      <c r="F3627" s="72">
        <f>'Balance N'!N3630</f>
        <v>0</v>
      </c>
      <c r="G3627" s="72">
        <f>'Balance N'!O3630</f>
        <v>0</v>
      </c>
      <c r="H3627" s="72">
        <f>'Balance N'!P3630</f>
        <v>0</v>
      </c>
      <c r="I3627" s="74">
        <f t="shared" si="56"/>
        <v>0</v>
      </c>
    </row>
    <row r="3628" spans="1:9" ht="15.6">
      <c r="A3628" s="70">
        <f>'Balance N'!I3631</f>
        <v>0</v>
      </c>
      <c r="B3628" s="71">
        <f>'Balance N'!J3631</f>
        <v>0</v>
      </c>
      <c r="C3628" s="72">
        <f>'Balance N'!K3631</f>
        <v>0</v>
      </c>
      <c r="D3628" s="72">
        <f>'Balance N'!L3631</f>
        <v>0</v>
      </c>
      <c r="E3628" s="72">
        <f>'Balance N'!M3631</f>
        <v>0</v>
      </c>
      <c r="F3628" s="72">
        <f>'Balance N'!N3631</f>
        <v>0</v>
      </c>
      <c r="G3628" s="72">
        <f>'Balance N'!O3631</f>
        <v>0</v>
      </c>
      <c r="H3628" s="72">
        <f>'Balance N'!P3631</f>
        <v>0</v>
      </c>
      <c r="I3628" s="74">
        <f t="shared" si="56"/>
        <v>0</v>
      </c>
    </row>
    <row r="3629" spans="1:9" ht="15.6">
      <c r="A3629" s="70">
        <f>'Balance N'!I3632</f>
        <v>0</v>
      </c>
      <c r="B3629" s="71">
        <f>'Balance N'!J3632</f>
        <v>0</v>
      </c>
      <c r="C3629" s="72">
        <f>'Balance N'!K3632</f>
        <v>0</v>
      </c>
      <c r="D3629" s="72">
        <f>'Balance N'!L3632</f>
        <v>0</v>
      </c>
      <c r="E3629" s="72">
        <f>'Balance N'!M3632</f>
        <v>0</v>
      </c>
      <c r="F3629" s="72">
        <f>'Balance N'!N3632</f>
        <v>0</v>
      </c>
      <c r="G3629" s="72">
        <f>'Balance N'!O3632</f>
        <v>0</v>
      </c>
      <c r="H3629" s="72">
        <f>'Balance N'!P3632</f>
        <v>0</v>
      </c>
      <c r="I3629" s="74">
        <f t="shared" si="56"/>
        <v>0</v>
      </c>
    </row>
    <row r="3630" spans="1:9" ht="15.6">
      <c r="A3630" s="70">
        <f>'Balance N'!I3633</f>
        <v>0</v>
      </c>
      <c r="B3630" s="71">
        <f>'Balance N'!J3633</f>
        <v>0</v>
      </c>
      <c r="C3630" s="72">
        <f>'Balance N'!K3633</f>
        <v>0</v>
      </c>
      <c r="D3630" s="72">
        <f>'Balance N'!L3633</f>
        <v>0</v>
      </c>
      <c r="E3630" s="72">
        <f>'Balance N'!M3633</f>
        <v>0</v>
      </c>
      <c r="F3630" s="72">
        <f>'Balance N'!N3633</f>
        <v>0</v>
      </c>
      <c r="G3630" s="72">
        <f>'Balance N'!O3633</f>
        <v>0</v>
      </c>
      <c r="H3630" s="72">
        <f>'Balance N'!P3633</f>
        <v>0</v>
      </c>
      <c r="I3630" s="74">
        <f t="shared" si="56"/>
        <v>0</v>
      </c>
    </row>
    <row r="3631" spans="1:9" ht="15.6">
      <c r="A3631" s="70">
        <f>'Balance N'!I3634</f>
        <v>0</v>
      </c>
      <c r="B3631" s="71">
        <f>'Balance N'!J3634</f>
        <v>0</v>
      </c>
      <c r="C3631" s="72">
        <f>'Balance N'!K3634</f>
        <v>0</v>
      </c>
      <c r="D3631" s="72">
        <f>'Balance N'!L3634</f>
        <v>0</v>
      </c>
      <c r="E3631" s="72">
        <f>'Balance N'!M3634</f>
        <v>0</v>
      </c>
      <c r="F3631" s="72">
        <f>'Balance N'!N3634</f>
        <v>0</v>
      </c>
      <c r="G3631" s="72">
        <f>'Balance N'!O3634</f>
        <v>0</v>
      </c>
      <c r="H3631" s="72">
        <f>'Balance N'!P3634</f>
        <v>0</v>
      </c>
      <c r="I3631" s="74">
        <f t="shared" si="56"/>
        <v>0</v>
      </c>
    </row>
    <row r="3632" spans="1:9" ht="15.6">
      <c r="A3632" s="70">
        <f>'Balance N'!I3635</f>
        <v>0</v>
      </c>
      <c r="B3632" s="71">
        <f>'Balance N'!J3635</f>
        <v>0</v>
      </c>
      <c r="C3632" s="72">
        <f>'Balance N'!K3635</f>
        <v>0</v>
      </c>
      <c r="D3632" s="72">
        <f>'Balance N'!L3635</f>
        <v>0</v>
      </c>
      <c r="E3632" s="72">
        <f>'Balance N'!M3635</f>
        <v>0</v>
      </c>
      <c r="F3632" s="72">
        <f>'Balance N'!N3635</f>
        <v>0</v>
      </c>
      <c r="G3632" s="72">
        <f>'Balance N'!O3635</f>
        <v>0</v>
      </c>
      <c r="H3632" s="72">
        <f>'Balance N'!P3635</f>
        <v>0</v>
      </c>
      <c r="I3632" s="74">
        <f t="shared" si="56"/>
        <v>0</v>
      </c>
    </row>
    <row r="3633" spans="1:9" ht="15.6">
      <c r="A3633" s="70">
        <f>'Balance N'!I3636</f>
        <v>0</v>
      </c>
      <c r="B3633" s="71">
        <f>'Balance N'!J3636</f>
        <v>0</v>
      </c>
      <c r="C3633" s="72">
        <f>'Balance N'!K3636</f>
        <v>0</v>
      </c>
      <c r="D3633" s="72">
        <f>'Balance N'!L3636</f>
        <v>0</v>
      </c>
      <c r="E3633" s="72">
        <f>'Balance N'!M3636</f>
        <v>0</v>
      </c>
      <c r="F3633" s="72">
        <f>'Balance N'!N3636</f>
        <v>0</v>
      </c>
      <c r="G3633" s="72">
        <f>'Balance N'!O3636</f>
        <v>0</v>
      </c>
      <c r="H3633" s="72">
        <f>'Balance N'!P3636</f>
        <v>0</v>
      </c>
      <c r="I3633" s="74">
        <f t="shared" si="56"/>
        <v>0</v>
      </c>
    </row>
    <row r="3634" spans="1:9" ht="15.6">
      <c r="A3634" s="70">
        <f>'Balance N'!I3637</f>
        <v>0</v>
      </c>
      <c r="B3634" s="71">
        <f>'Balance N'!J3637</f>
        <v>0</v>
      </c>
      <c r="C3634" s="72">
        <f>'Balance N'!K3637</f>
        <v>0</v>
      </c>
      <c r="D3634" s="72">
        <f>'Balance N'!L3637</f>
        <v>0</v>
      </c>
      <c r="E3634" s="72">
        <f>'Balance N'!M3637</f>
        <v>0</v>
      </c>
      <c r="F3634" s="72">
        <f>'Balance N'!N3637</f>
        <v>0</v>
      </c>
      <c r="G3634" s="72">
        <f>'Balance N'!O3637</f>
        <v>0</v>
      </c>
      <c r="H3634" s="72">
        <f>'Balance N'!P3637</f>
        <v>0</v>
      </c>
      <c r="I3634" s="74">
        <f t="shared" si="56"/>
        <v>0</v>
      </c>
    </row>
    <row r="3635" spans="1:9" ht="15.6">
      <c r="A3635" s="70">
        <f>'Balance N'!I3638</f>
        <v>0</v>
      </c>
      <c r="B3635" s="71">
        <f>'Balance N'!J3638</f>
        <v>0</v>
      </c>
      <c r="C3635" s="72">
        <f>'Balance N'!K3638</f>
        <v>0</v>
      </c>
      <c r="D3635" s="72">
        <f>'Balance N'!L3638</f>
        <v>0</v>
      </c>
      <c r="E3635" s="72">
        <f>'Balance N'!M3638</f>
        <v>0</v>
      </c>
      <c r="F3635" s="72">
        <f>'Balance N'!N3638</f>
        <v>0</v>
      </c>
      <c r="G3635" s="72">
        <f>'Balance N'!O3638</f>
        <v>0</v>
      </c>
      <c r="H3635" s="72">
        <f>'Balance N'!P3638</f>
        <v>0</v>
      </c>
      <c r="I3635" s="74">
        <f t="shared" si="56"/>
        <v>0</v>
      </c>
    </row>
    <row r="3636" spans="1:9" ht="15.6">
      <c r="A3636" s="70">
        <f>'Balance N'!I3639</f>
        <v>0</v>
      </c>
      <c r="B3636" s="71">
        <f>'Balance N'!J3639</f>
        <v>0</v>
      </c>
      <c r="C3636" s="72">
        <f>'Balance N'!K3639</f>
        <v>0</v>
      </c>
      <c r="D3636" s="72">
        <f>'Balance N'!L3639</f>
        <v>0</v>
      </c>
      <c r="E3636" s="72">
        <f>'Balance N'!M3639</f>
        <v>0</v>
      </c>
      <c r="F3636" s="72">
        <f>'Balance N'!N3639</f>
        <v>0</v>
      </c>
      <c r="G3636" s="72">
        <f>'Balance N'!O3639</f>
        <v>0</v>
      </c>
      <c r="H3636" s="72">
        <f>'Balance N'!P3639</f>
        <v>0</v>
      </c>
      <c r="I3636" s="74">
        <f t="shared" si="56"/>
        <v>0</v>
      </c>
    </row>
    <row r="3637" spans="1:9" ht="15.6">
      <c r="A3637" s="70">
        <f>'Balance N'!I3640</f>
        <v>0</v>
      </c>
      <c r="B3637" s="71">
        <f>'Balance N'!J3640</f>
        <v>0</v>
      </c>
      <c r="C3637" s="72">
        <f>'Balance N'!K3640</f>
        <v>0</v>
      </c>
      <c r="D3637" s="72">
        <f>'Balance N'!L3640</f>
        <v>0</v>
      </c>
      <c r="E3637" s="72">
        <f>'Balance N'!M3640</f>
        <v>0</v>
      </c>
      <c r="F3637" s="72">
        <f>'Balance N'!N3640</f>
        <v>0</v>
      </c>
      <c r="G3637" s="72">
        <f>'Balance N'!O3640</f>
        <v>0</v>
      </c>
      <c r="H3637" s="72">
        <f>'Balance N'!P3640</f>
        <v>0</v>
      </c>
      <c r="I3637" s="74">
        <f t="shared" si="56"/>
        <v>0</v>
      </c>
    </row>
    <row r="3638" spans="1:9" ht="15.6">
      <c r="A3638" s="70">
        <f>'Balance N'!I3641</f>
        <v>0</v>
      </c>
      <c r="B3638" s="71">
        <f>'Balance N'!J3641</f>
        <v>0</v>
      </c>
      <c r="C3638" s="72">
        <f>'Balance N'!K3641</f>
        <v>0</v>
      </c>
      <c r="D3638" s="72">
        <f>'Balance N'!L3641</f>
        <v>0</v>
      </c>
      <c r="E3638" s="72">
        <f>'Balance N'!M3641</f>
        <v>0</v>
      </c>
      <c r="F3638" s="72">
        <f>'Balance N'!N3641</f>
        <v>0</v>
      </c>
      <c r="G3638" s="72">
        <f>'Balance N'!O3641</f>
        <v>0</v>
      </c>
      <c r="H3638" s="72">
        <f>'Balance N'!P3641</f>
        <v>0</v>
      </c>
      <c r="I3638" s="74">
        <f t="shared" si="56"/>
        <v>0</v>
      </c>
    </row>
    <row r="3639" spans="1:9" ht="15.6">
      <c r="A3639" s="70">
        <f>'Balance N'!I3642</f>
        <v>0</v>
      </c>
      <c r="B3639" s="71">
        <f>'Balance N'!J3642</f>
        <v>0</v>
      </c>
      <c r="C3639" s="72">
        <f>'Balance N'!K3642</f>
        <v>0</v>
      </c>
      <c r="D3639" s="72">
        <f>'Balance N'!L3642</f>
        <v>0</v>
      </c>
      <c r="E3639" s="72">
        <f>'Balance N'!M3642</f>
        <v>0</v>
      </c>
      <c r="F3639" s="72">
        <f>'Balance N'!N3642</f>
        <v>0</v>
      </c>
      <c r="G3639" s="72">
        <f>'Balance N'!O3642</f>
        <v>0</v>
      </c>
      <c r="H3639" s="72">
        <f>'Balance N'!P3642</f>
        <v>0</v>
      </c>
      <c r="I3639" s="74">
        <f t="shared" si="56"/>
        <v>0</v>
      </c>
    </row>
    <row r="3640" spans="1:9" ht="15.6">
      <c r="A3640" s="70">
        <f>'Balance N'!I3643</f>
        <v>0</v>
      </c>
      <c r="B3640" s="71">
        <f>'Balance N'!J3643</f>
        <v>0</v>
      </c>
      <c r="C3640" s="72">
        <f>'Balance N'!K3643</f>
        <v>0</v>
      </c>
      <c r="D3640" s="72">
        <f>'Balance N'!L3643</f>
        <v>0</v>
      </c>
      <c r="E3640" s="72">
        <f>'Balance N'!M3643</f>
        <v>0</v>
      </c>
      <c r="F3640" s="72">
        <f>'Balance N'!N3643</f>
        <v>0</v>
      </c>
      <c r="G3640" s="72">
        <f>'Balance N'!O3643</f>
        <v>0</v>
      </c>
      <c r="H3640" s="72">
        <f>'Balance N'!P3643</f>
        <v>0</v>
      </c>
      <c r="I3640" s="74">
        <f t="shared" si="56"/>
        <v>0</v>
      </c>
    </row>
    <row r="3641" spans="1:9" ht="15.6">
      <c r="A3641" s="70">
        <f>'Balance N'!I3644</f>
        <v>0</v>
      </c>
      <c r="B3641" s="71">
        <f>'Balance N'!J3644</f>
        <v>0</v>
      </c>
      <c r="C3641" s="72">
        <f>'Balance N'!K3644</f>
        <v>0</v>
      </c>
      <c r="D3641" s="72">
        <f>'Balance N'!L3644</f>
        <v>0</v>
      </c>
      <c r="E3641" s="72">
        <f>'Balance N'!M3644</f>
        <v>0</v>
      </c>
      <c r="F3641" s="72">
        <f>'Balance N'!N3644</f>
        <v>0</v>
      </c>
      <c r="G3641" s="72">
        <f>'Balance N'!O3644</f>
        <v>0</v>
      </c>
      <c r="H3641" s="72">
        <f>'Balance N'!P3644</f>
        <v>0</v>
      </c>
      <c r="I3641" s="74">
        <f t="shared" si="56"/>
        <v>0</v>
      </c>
    </row>
    <row r="3642" spans="1:9" ht="15.6">
      <c r="A3642" s="70">
        <f>'Balance N'!I3645</f>
        <v>0</v>
      </c>
      <c r="B3642" s="71">
        <f>'Balance N'!J3645</f>
        <v>0</v>
      </c>
      <c r="C3642" s="72">
        <f>'Balance N'!K3645</f>
        <v>0</v>
      </c>
      <c r="D3642" s="72">
        <f>'Balance N'!L3645</f>
        <v>0</v>
      </c>
      <c r="E3642" s="72">
        <f>'Balance N'!M3645</f>
        <v>0</v>
      </c>
      <c r="F3642" s="72">
        <f>'Balance N'!N3645</f>
        <v>0</v>
      </c>
      <c r="G3642" s="72">
        <f>'Balance N'!O3645</f>
        <v>0</v>
      </c>
      <c r="H3642" s="72">
        <f>'Balance N'!P3645</f>
        <v>0</v>
      </c>
      <c r="I3642" s="74">
        <f t="shared" si="56"/>
        <v>0</v>
      </c>
    </row>
    <row r="3643" spans="1:9" ht="15.6">
      <c r="A3643" s="70">
        <f>'Balance N'!I3646</f>
        <v>0</v>
      </c>
      <c r="B3643" s="71">
        <f>'Balance N'!J3646</f>
        <v>0</v>
      </c>
      <c r="C3643" s="72">
        <f>'Balance N'!K3646</f>
        <v>0</v>
      </c>
      <c r="D3643" s="72">
        <f>'Balance N'!L3646</f>
        <v>0</v>
      </c>
      <c r="E3643" s="72">
        <f>'Balance N'!M3646</f>
        <v>0</v>
      </c>
      <c r="F3643" s="72">
        <f>'Balance N'!N3646</f>
        <v>0</v>
      </c>
      <c r="G3643" s="72">
        <f>'Balance N'!O3646</f>
        <v>0</v>
      </c>
      <c r="H3643" s="72">
        <f>'Balance N'!P3646</f>
        <v>0</v>
      </c>
      <c r="I3643" s="74">
        <f t="shared" si="56"/>
        <v>0</v>
      </c>
    </row>
    <row r="3644" spans="1:9" ht="15.6">
      <c r="A3644" s="70">
        <f>'Balance N'!I3647</f>
        <v>0</v>
      </c>
      <c r="B3644" s="71">
        <f>'Balance N'!J3647</f>
        <v>0</v>
      </c>
      <c r="C3644" s="72">
        <f>'Balance N'!K3647</f>
        <v>0</v>
      </c>
      <c r="D3644" s="72">
        <f>'Balance N'!L3647</f>
        <v>0</v>
      </c>
      <c r="E3644" s="72">
        <f>'Balance N'!M3647</f>
        <v>0</v>
      </c>
      <c r="F3644" s="72">
        <f>'Balance N'!N3647</f>
        <v>0</v>
      </c>
      <c r="G3644" s="72">
        <f>'Balance N'!O3647</f>
        <v>0</v>
      </c>
      <c r="H3644" s="72">
        <f>'Balance N'!P3647</f>
        <v>0</v>
      </c>
      <c r="I3644" s="74">
        <f t="shared" si="56"/>
        <v>0</v>
      </c>
    </row>
    <row r="3645" spans="1:9" ht="15.6">
      <c r="A3645" s="70">
        <f>'Balance N'!I3648</f>
        <v>0</v>
      </c>
      <c r="B3645" s="71">
        <f>'Balance N'!J3648</f>
        <v>0</v>
      </c>
      <c r="C3645" s="72">
        <f>'Balance N'!K3648</f>
        <v>0</v>
      </c>
      <c r="D3645" s="72">
        <f>'Balance N'!L3648</f>
        <v>0</v>
      </c>
      <c r="E3645" s="72">
        <f>'Balance N'!M3648</f>
        <v>0</v>
      </c>
      <c r="F3645" s="72">
        <f>'Balance N'!N3648</f>
        <v>0</v>
      </c>
      <c r="G3645" s="72">
        <f>'Balance N'!O3648</f>
        <v>0</v>
      </c>
      <c r="H3645" s="72">
        <f>'Balance N'!P3648</f>
        <v>0</v>
      </c>
      <c r="I3645" s="74">
        <f t="shared" si="56"/>
        <v>0</v>
      </c>
    </row>
    <row r="3646" spans="1:9" ht="15.6">
      <c r="A3646" s="70">
        <f>'Balance N'!I3649</f>
        <v>0</v>
      </c>
      <c r="B3646" s="71">
        <f>'Balance N'!J3649</f>
        <v>0</v>
      </c>
      <c r="C3646" s="72">
        <f>'Balance N'!K3649</f>
        <v>0</v>
      </c>
      <c r="D3646" s="72">
        <f>'Balance N'!L3649</f>
        <v>0</v>
      </c>
      <c r="E3646" s="72">
        <f>'Balance N'!M3649</f>
        <v>0</v>
      </c>
      <c r="F3646" s="72">
        <f>'Balance N'!N3649</f>
        <v>0</v>
      </c>
      <c r="G3646" s="72">
        <f>'Balance N'!O3649</f>
        <v>0</v>
      </c>
      <c r="H3646" s="72">
        <f>'Balance N'!P3649</f>
        <v>0</v>
      </c>
      <c r="I3646" s="74">
        <f t="shared" si="56"/>
        <v>0</v>
      </c>
    </row>
    <row r="3647" spans="1:9" ht="15.6">
      <c r="A3647" s="70">
        <f>'Balance N'!I3650</f>
        <v>0</v>
      </c>
      <c r="B3647" s="71">
        <f>'Balance N'!J3650</f>
        <v>0</v>
      </c>
      <c r="C3647" s="72">
        <f>'Balance N'!K3650</f>
        <v>0</v>
      </c>
      <c r="D3647" s="72">
        <f>'Balance N'!L3650</f>
        <v>0</v>
      </c>
      <c r="E3647" s="72">
        <f>'Balance N'!M3650</f>
        <v>0</v>
      </c>
      <c r="F3647" s="72">
        <f>'Balance N'!N3650</f>
        <v>0</v>
      </c>
      <c r="G3647" s="72">
        <f>'Balance N'!O3650</f>
        <v>0</v>
      </c>
      <c r="H3647" s="72">
        <f>'Balance N'!P3650</f>
        <v>0</v>
      </c>
      <c r="I3647" s="74">
        <f t="shared" si="56"/>
        <v>0</v>
      </c>
    </row>
    <row r="3648" spans="1:9" ht="15.6">
      <c r="A3648" s="70">
        <f>'Balance N'!I3651</f>
        <v>0</v>
      </c>
      <c r="B3648" s="71">
        <f>'Balance N'!J3651</f>
        <v>0</v>
      </c>
      <c r="C3648" s="72">
        <f>'Balance N'!K3651</f>
        <v>0</v>
      </c>
      <c r="D3648" s="72">
        <f>'Balance N'!L3651</f>
        <v>0</v>
      </c>
      <c r="E3648" s="72">
        <f>'Balance N'!M3651</f>
        <v>0</v>
      </c>
      <c r="F3648" s="72">
        <f>'Balance N'!N3651</f>
        <v>0</v>
      </c>
      <c r="G3648" s="72">
        <f>'Balance N'!O3651</f>
        <v>0</v>
      </c>
      <c r="H3648" s="72">
        <f>'Balance N'!P3651</f>
        <v>0</v>
      </c>
      <c r="I3648" s="74">
        <f t="shared" si="56"/>
        <v>0</v>
      </c>
    </row>
    <row r="3649" spans="1:9" ht="15.6">
      <c r="A3649" s="70">
        <f>'Balance N'!I3652</f>
        <v>0</v>
      </c>
      <c r="B3649" s="71">
        <f>'Balance N'!J3652</f>
        <v>0</v>
      </c>
      <c r="C3649" s="72">
        <f>'Balance N'!K3652</f>
        <v>0</v>
      </c>
      <c r="D3649" s="72">
        <f>'Balance N'!L3652</f>
        <v>0</v>
      </c>
      <c r="E3649" s="72">
        <f>'Balance N'!M3652</f>
        <v>0</v>
      </c>
      <c r="F3649" s="72">
        <f>'Balance N'!N3652</f>
        <v>0</v>
      </c>
      <c r="G3649" s="72">
        <f>'Balance N'!O3652</f>
        <v>0</v>
      </c>
      <c r="H3649" s="72">
        <f>'Balance N'!P3652</f>
        <v>0</v>
      </c>
      <c r="I3649" s="74">
        <f t="shared" si="56"/>
        <v>0</v>
      </c>
    </row>
    <row r="3650" spans="1:9" ht="15.6">
      <c r="A3650" s="70">
        <f>'Balance N'!I3653</f>
        <v>0</v>
      </c>
      <c r="B3650" s="71">
        <f>'Balance N'!J3653</f>
        <v>0</v>
      </c>
      <c r="C3650" s="72">
        <f>'Balance N'!K3653</f>
        <v>0</v>
      </c>
      <c r="D3650" s="72">
        <f>'Balance N'!L3653</f>
        <v>0</v>
      </c>
      <c r="E3650" s="72">
        <f>'Balance N'!M3653</f>
        <v>0</v>
      </c>
      <c r="F3650" s="72">
        <f>'Balance N'!N3653</f>
        <v>0</v>
      </c>
      <c r="G3650" s="72">
        <f>'Balance N'!O3653</f>
        <v>0</v>
      </c>
      <c r="H3650" s="72">
        <f>'Balance N'!P3653</f>
        <v>0</v>
      </c>
      <c r="I3650" s="74">
        <f t="shared" si="56"/>
        <v>0</v>
      </c>
    </row>
    <row r="3651" spans="1:9" ht="15.6">
      <c r="A3651" s="70">
        <f>'Balance N'!I3654</f>
        <v>0</v>
      </c>
      <c r="B3651" s="71">
        <f>'Balance N'!J3654</f>
        <v>0</v>
      </c>
      <c r="C3651" s="72">
        <f>'Balance N'!K3654</f>
        <v>0</v>
      </c>
      <c r="D3651" s="72">
        <f>'Balance N'!L3654</f>
        <v>0</v>
      </c>
      <c r="E3651" s="72">
        <f>'Balance N'!M3654</f>
        <v>0</v>
      </c>
      <c r="F3651" s="72">
        <f>'Balance N'!N3654</f>
        <v>0</v>
      </c>
      <c r="G3651" s="72">
        <f>'Balance N'!O3654</f>
        <v>0</v>
      </c>
      <c r="H3651" s="72">
        <f>'Balance N'!P3654</f>
        <v>0</v>
      </c>
      <c r="I3651" s="74">
        <f t="shared" ref="I3651:I3714" si="57">(C3651-D3651)+(E3651-F3651)-(G3651-H3651)</f>
        <v>0</v>
      </c>
    </row>
    <row r="3652" spans="1:9" ht="15.6">
      <c r="A3652" s="70">
        <f>'Balance N'!I3655</f>
        <v>0</v>
      </c>
      <c r="B3652" s="71">
        <f>'Balance N'!J3655</f>
        <v>0</v>
      </c>
      <c r="C3652" s="72">
        <f>'Balance N'!K3655</f>
        <v>0</v>
      </c>
      <c r="D3652" s="72">
        <f>'Balance N'!L3655</f>
        <v>0</v>
      </c>
      <c r="E3652" s="72">
        <f>'Balance N'!M3655</f>
        <v>0</v>
      </c>
      <c r="F3652" s="72">
        <f>'Balance N'!N3655</f>
        <v>0</v>
      </c>
      <c r="G3652" s="72">
        <f>'Balance N'!O3655</f>
        <v>0</v>
      </c>
      <c r="H3652" s="72">
        <f>'Balance N'!P3655</f>
        <v>0</v>
      </c>
      <c r="I3652" s="74">
        <f t="shared" si="57"/>
        <v>0</v>
      </c>
    </row>
    <row r="3653" spans="1:9" ht="15.6">
      <c r="A3653" s="70">
        <f>'Balance N'!I3656</f>
        <v>0</v>
      </c>
      <c r="B3653" s="71">
        <f>'Balance N'!J3656</f>
        <v>0</v>
      </c>
      <c r="C3653" s="72">
        <f>'Balance N'!K3656</f>
        <v>0</v>
      </c>
      <c r="D3653" s="72">
        <f>'Balance N'!L3656</f>
        <v>0</v>
      </c>
      <c r="E3653" s="72">
        <f>'Balance N'!M3656</f>
        <v>0</v>
      </c>
      <c r="F3653" s="72">
        <f>'Balance N'!N3656</f>
        <v>0</v>
      </c>
      <c r="G3653" s="72">
        <f>'Balance N'!O3656</f>
        <v>0</v>
      </c>
      <c r="H3653" s="72">
        <f>'Balance N'!P3656</f>
        <v>0</v>
      </c>
      <c r="I3653" s="74">
        <f t="shared" si="57"/>
        <v>0</v>
      </c>
    </row>
    <row r="3654" spans="1:9" ht="15.6">
      <c r="A3654" s="70">
        <f>'Balance N'!I3657</f>
        <v>0</v>
      </c>
      <c r="B3654" s="71">
        <f>'Balance N'!J3657</f>
        <v>0</v>
      </c>
      <c r="C3654" s="72">
        <f>'Balance N'!K3657</f>
        <v>0</v>
      </c>
      <c r="D3654" s="72">
        <f>'Balance N'!L3657</f>
        <v>0</v>
      </c>
      <c r="E3654" s="72">
        <f>'Balance N'!M3657</f>
        <v>0</v>
      </c>
      <c r="F3654" s="72">
        <f>'Balance N'!N3657</f>
        <v>0</v>
      </c>
      <c r="G3654" s="72">
        <f>'Balance N'!O3657</f>
        <v>0</v>
      </c>
      <c r="H3654" s="72">
        <f>'Balance N'!P3657</f>
        <v>0</v>
      </c>
      <c r="I3654" s="74">
        <f t="shared" si="57"/>
        <v>0</v>
      </c>
    </row>
    <row r="3655" spans="1:9" ht="15.6">
      <c r="A3655" s="70">
        <f>'Balance N'!I3658</f>
        <v>0</v>
      </c>
      <c r="B3655" s="71">
        <f>'Balance N'!J3658</f>
        <v>0</v>
      </c>
      <c r="C3655" s="72">
        <f>'Balance N'!K3658</f>
        <v>0</v>
      </c>
      <c r="D3655" s="72">
        <f>'Balance N'!L3658</f>
        <v>0</v>
      </c>
      <c r="E3655" s="72">
        <f>'Balance N'!M3658</f>
        <v>0</v>
      </c>
      <c r="F3655" s="72">
        <f>'Balance N'!N3658</f>
        <v>0</v>
      </c>
      <c r="G3655" s="72">
        <f>'Balance N'!O3658</f>
        <v>0</v>
      </c>
      <c r="H3655" s="72">
        <f>'Balance N'!P3658</f>
        <v>0</v>
      </c>
      <c r="I3655" s="74">
        <f t="shared" si="57"/>
        <v>0</v>
      </c>
    </row>
    <row r="3656" spans="1:9" ht="15.6">
      <c r="A3656" s="70">
        <f>'Balance N'!I3659</f>
        <v>0</v>
      </c>
      <c r="B3656" s="71">
        <f>'Balance N'!J3659</f>
        <v>0</v>
      </c>
      <c r="C3656" s="72">
        <f>'Balance N'!K3659</f>
        <v>0</v>
      </c>
      <c r="D3656" s="72">
        <f>'Balance N'!L3659</f>
        <v>0</v>
      </c>
      <c r="E3656" s="72">
        <f>'Balance N'!M3659</f>
        <v>0</v>
      </c>
      <c r="F3656" s="72">
        <f>'Balance N'!N3659</f>
        <v>0</v>
      </c>
      <c r="G3656" s="72">
        <f>'Balance N'!O3659</f>
        <v>0</v>
      </c>
      <c r="H3656" s="72">
        <f>'Balance N'!P3659</f>
        <v>0</v>
      </c>
      <c r="I3656" s="74">
        <f t="shared" si="57"/>
        <v>0</v>
      </c>
    </row>
    <row r="3657" spans="1:9" ht="15.6">
      <c r="A3657" s="70">
        <f>'Balance N'!I3660</f>
        <v>0</v>
      </c>
      <c r="B3657" s="71">
        <f>'Balance N'!J3660</f>
        <v>0</v>
      </c>
      <c r="C3657" s="72">
        <f>'Balance N'!K3660</f>
        <v>0</v>
      </c>
      <c r="D3657" s="72">
        <f>'Balance N'!L3660</f>
        <v>0</v>
      </c>
      <c r="E3657" s="72">
        <f>'Balance N'!M3660</f>
        <v>0</v>
      </c>
      <c r="F3657" s="72">
        <f>'Balance N'!N3660</f>
        <v>0</v>
      </c>
      <c r="G3657" s="72">
        <f>'Balance N'!O3660</f>
        <v>0</v>
      </c>
      <c r="H3657" s="72">
        <f>'Balance N'!P3660</f>
        <v>0</v>
      </c>
      <c r="I3657" s="74">
        <f t="shared" si="57"/>
        <v>0</v>
      </c>
    </row>
    <row r="3658" spans="1:9" ht="15.6">
      <c r="A3658" s="70">
        <f>'Balance N'!I3661</f>
        <v>0</v>
      </c>
      <c r="B3658" s="71">
        <f>'Balance N'!J3661</f>
        <v>0</v>
      </c>
      <c r="C3658" s="72">
        <f>'Balance N'!K3661</f>
        <v>0</v>
      </c>
      <c r="D3658" s="72">
        <f>'Balance N'!L3661</f>
        <v>0</v>
      </c>
      <c r="E3658" s="72">
        <f>'Balance N'!M3661</f>
        <v>0</v>
      </c>
      <c r="F3658" s="72">
        <f>'Balance N'!N3661</f>
        <v>0</v>
      </c>
      <c r="G3658" s="72">
        <f>'Balance N'!O3661</f>
        <v>0</v>
      </c>
      <c r="H3658" s="72">
        <f>'Balance N'!P3661</f>
        <v>0</v>
      </c>
      <c r="I3658" s="74">
        <f t="shared" si="57"/>
        <v>0</v>
      </c>
    </row>
    <row r="3659" spans="1:9" ht="15.6">
      <c r="A3659" s="70">
        <f>'Balance N'!I3662</f>
        <v>0</v>
      </c>
      <c r="B3659" s="71">
        <f>'Balance N'!J3662</f>
        <v>0</v>
      </c>
      <c r="C3659" s="72">
        <f>'Balance N'!K3662</f>
        <v>0</v>
      </c>
      <c r="D3659" s="72">
        <f>'Balance N'!L3662</f>
        <v>0</v>
      </c>
      <c r="E3659" s="72">
        <f>'Balance N'!M3662</f>
        <v>0</v>
      </c>
      <c r="F3659" s="72">
        <f>'Balance N'!N3662</f>
        <v>0</v>
      </c>
      <c r="G3659" s="72">
        <f>'Balance N'!O3662</f>
        <v>0</v>
      </c>
      <c r="H3659" s="72">
        <f>'Balance N'!P3662</f>
        <v>0</v>
      </c>
      <c r="I3659" s="74">
        <f t="shared" si="57"/>
        <v>0</v>
      </c>
    </row>
    <row r="3660" spans="1:9" ht="15.6">
      <c r="A3660" s="70">
        <f>'Balance N'!I3663</f>
        <v>0</v>
      </c>
      <c r="B3660" s="71">
        <f>'Balance N'!J3663</f>
        <v>0</v>
      </c>
      <c r="C3660" s="72">
        <f>'Balance N'!K3663</f>
        <v>0</v>
      </c>
      <c r="D3660" s="72">
        <f>'Balance N'!L3663</f>
        <v>0</v>
      </c>
      <c r="E3660" s="72">
        <f>'Balance N'!M3663</f>
        <v>0</v>
      </c>
      <c r="F3660" s="72">
        <f>'Balance N'!N3663</f>
        <v>0</v>
      </c>
      <c r="G3660" s="72">
        <f>'Balance N'!O3663</f>
        <v>0</v>
      </c>
      <c r="H3660" s="72">
        <f>'Balance N'!P3663</f>
        <v>0</v>
      </c>
      <c r="I3660" s="74">
        <f t="shared" si="57"/>
        <v>0</v>
      </c>
    </row>
    <row r="3661" spans="1:9" ht="15.6">
      <c r="A3661" s="70">
        <f>'Balance N'!I3664</f>
        <v>0</v>
      </c>
      <c r="B3661" s="71">
        <f>'Balance N'!J3664</f>
        <v>0</v>
      </c>
      <c r="C3661" s="72">
        <f>'Balance N'!K3664</f>
        <v>0</v>
      </c>
      <c r="D3661" s="72">
        <f>'Balance N'!L3664</f>
        <v>0</v>
      </c>
      <c r="E3661" s="72">
        <f>'Balance N'!M3664</f>
        <v>0</v>
      </c>
      <c r="F3661" s="72">
        <f>'Balance N'!N3664</f>
        <v>0</v>
      </c>
      <c r="G3661" s="72">
        <f>'Balance N'!O3664</f>
        <v>0</v>
      </c>
      <c r="H3661" s="72">
        <f>'Balance N'!P3664</f>
        <v>0</v>
      </c>
      <c r="I3661" s="74">
        <f t="shared" si="57"/>
        <v>0</v>
      </c>
    </row>
    <row r="3662" spans="1:9" ht="15.6">
      <c r="A3662" s="70">
        <f>'Balance N'!I3665</f>
        <v>0</v>
      </c>
      <c r="B3662" s="71">
        <f>'Balance N'!J3665</f>
        <v>0</v>
      </c>
      <c r="C3662" s="72">
        <f>'Balance N'!K3665</f>
        <v>0</v>
      </c>
      <c r="D3662" s="72">
        <f>'Balance N'!L3665</f>
        <v>0</v>
      </c>
      <c r="E3662" s="72">
        <f>'Balance N'!M3665</f>
        <v>0</v>
      </c>
      <c r="F3662" s="72">
        <f>'Balance N'!N3665</f>
        <v>0</v>
      </c>
      <c r="G3662" s="72">
        <f>'Balance N'!O3665</f>
        <v>0</v>
      </c>
      <c r="H3662" s="72">
        <f>'Balance N'!P3665</f>
        <v>0</v>
      </c>
      <c r="I3662" s="74">
        <f t="shared" si="57"/>
        <v>0</v>
      </c>
    </row>
    <row r="3663" spans="1:9" ht="15.6">
      <c r="A3663" s="70">
        <f>'Balance N'!I3666</f>
        <v>0</v>
      </c>
      <c r="B3663" s="71">
        <f>'Balance N'!J3666</f>
        <v>0</v>
      </c>
      <c r="C3663" s="72">
        <f>'Balance N'!K3666</f>
        <v>0</v>
      </c>
      <c r="D3663" s="72">
        <f>'Balance N'!L3666</f>
        <v>0</v>
      </c>
      <c r="E3663" s="72">
        <f>'Balance N'!M3666</f>
        <v>0</v>
      </c>
      <c r="F3663" s="72">
        <f>'Balance N'!N3666</f>
        <v>0</v>
      </c>
      <c r="G3663" s="72">
        <f>'Balance N'!O3666</f>
        <v>0</v>
      </c>
      <c r="H3663" s="72">
        <f>'Balance N'!P3666</f>
        <v>0</v>
      </c>
      <c r="I3663" s="74">
        <f t="shared" si="57"/>
        <v>0</v>
      </c>
    </row>
    <row r="3664" spans="1:9" ht="15.6">
      <c r="A3664" s="70">
        <f>'Balance N'!I3667</f>
        <v>0</v>
      </c>
      <c r="B3664" s="71">
        <f>'Balance N'!J3667</f>
        <v>0</v>
      </c>
      <c r="C3664" s="72">
        <f>'Balance N'!K3667</f>
        <v>0</v>
      </c>
      <c r="D3664" s="72">
        <f>'Balance N'!L3667</f>
        <v>0</v>
      </c>
      <c r="E3664" s="72">
        <f>'Balance N'!M3667</f>
        <v>0</v>
      </c>
      <c r="F3664" s="72">
        <f>'Balance N'!N3667</f>
        <v>0</v>
      </c>
      <c r="G3664" s="72">
        <f>'Balance N'!O3667</f>
        <v>0</v>
      </c>
      <c r="H3664" s="72">
        <f>'Balance N'!P3667</f>
        <v>0</v>
      </c>
      <c r="I3664" s="74">
        <f t="shared" si="57"/>
        <v>0</v>
      </c>
    </row>
    <row r="3665" spans="1:9" ht="15.6">
      <c r="A3665" s="70">
        <f>'Balance N'!I3668</f>
        <v>0</v>
      </c>
      <c r="B3665" s="71">
        <f>'Balance N'!J3668</f>
        <v>0</v>
      </c>
      <c r="C3665" s="72">
        <f>'Balance N'!K3668</f>
        <v>0</v>
      </c>
      <c r="D3665" s="72">
        <f>'Balance N'!L3668</f>
        <v>0</v>
      </c>
      <c r="E3665" s="72">
        <f>'Balance N'!M3668</f>
        <v>0</v>
      </c>
      <c r="F3665" s="72">
        <f>'Balance N'!N3668</f>
        <v>0</v>
      </c>
      <c r="G3665" s="72">
        <f>'Balance N'!O3668</f>
        <v>0</v>
      </c>
      <c r="H3665" s="72">
        <f>'Balance N'!P3668</f>
        <v>0</v>
      </c>
      <c r="I3665" s="74">
        <f t="shared" si="57"/>
        <v>0</v>
      </c>
    </row>
    <row r="3666" spans="1:9" ht="15.6">
      <c r="A3666" s="70">
        <f>'Balance N'!I3669</f>
        <v>0</v>
      </c>
      <c r="B3666" s="71">
        <f>'Balance N'!J3669</f>
        <v>0</v>
      </c>
      <c r="C3666" s="72">
        <f>'Balance N'!K3669</f>
        <v>0</v>
      </c>
      <c r="D3666" s="72">
        <f>'Balance N'!L3669</f>
        <v>0</v>
      </c>
      <c r="E3666" s="72">
        <f>'Balance N'!M3669</f>
        <v>0</v>
      </c>
      <c r="F3666" s="72">
        <f>'Balance N'!N3669</f>
        <v>0</v>
      </c>
      <c r="G3666" s="72">
        <f>'Balance N'!O3669</f>
        <v>0</v>
      </c>
      <c r="H3666" s="72">
        <f>'Balance N'!P3669</f>
        <v>0</v>
      </c>
      <c r="I3666" s="74">
        <f t="shared" si="57"/>
        <v>0</v>
      </c>
    </row>
    <row r="3667" spans="1:9" ht="15.6">
      <c r="A3667" s="70">
        <f>'Balance N'!I3670</f>
        <v>0</v>
      </c>
      <c r="B3667" s="71">
        <f>'Balance N'!J3670</f>
        <v>0</v>
      </c>
      <c r="C3667" s="72">
        <f>'Balance N'!K3670</f>
        <v>0</v>
      </c>
      <c r="D3667" s="72">
        <f>'Balance N'!L3670</f>
        <v>0</v>
      </c>
      <c r="E3667" s="72">
        <f>'Balance N'!M3670</f>
        <v>0</v>
      </c>
      <c r="F3667" s="72">
        <f>'Balance N'!N3670</f>
        <v>0</v>
      </c>
      <c r="G3667" s="72">
        <f>'Balance N'!O3670</f>
        <v>0</v>
      </c>
      <c r="H3667" s="72">
        <f>'Balance N'!P3670</f>
        <v>0</v>
      </c>
      <c r="I3667" s="74">
        <f t="shared" si="57"/>
        <v>0</v>
      </c>
    </row>
    <row r="3668" spans="1:9" ht="15.6">
      <c r="A3668" s="70">
        <f>'Balance N'!I3671</f>
        <v>0</v>
      </c>
      <c r="B3668" s="71">
        <f>'Balance N'!J3671</f>
        <v>0</v>
      </c>
      <c r="C3668" s="72">
        <f>'Balance N'!K3671</f>
        <v>0</v>
      </c>
      <c r="D3668" s="72">
        <f>'Balance N'!L3671</f>
        <v>0</v>
      </c>
      <c r="E3668" s="72">
        <f>'Balance N'!M3671</f>
        <v>0</v>
      </c>
      <c r="F3668" s="72">
        <f>'Balance N'!N3671</f>
        <v>0</v>
      </c>
      <c r="G3668" s="72">
        <f>'Balance N'!O3671</f>
        <v>0</v>
      </c>
      <c r="H3668" s="72">
        <f>'Balance N'!P3671</f>
        <v>0</v>
      </c>
      <c r="I3668" s="74">
        <f t="shared" si="57"/>
        <v>0</v>
      </c>
    </row>
    <row r="3669" spans="1:9" ht="15.6">
      <c r="A3669" s="70">
        <f>'Balance N'!I3672</f>
        <v>0</v>
      </c>
      <c r="B3669" s="71">
        <f>'Balance N'!J3672</f>
        <v>0</v>
      </c>
      <c r="C3669" s="72">
        <f>'Balance N'!K3672</f>
        <v>0</v>
      </c>
      <c r="D3669" s="72">
        <f>'Balance N'!L3672</f>
        <v>0</v>
      </c>
      <c r="E3669" s="72">
        <f>'Balance N'!M3672</f>
        <v>0</v>
      </c>
      <c r="F3669" s="72">
        <f>'Balance N'!N3672</f>
        <v>0</v>
      </c>
      <c r="G3669" s="72">
        <f>'Balance N'!O3672</f>
        <v>0</v>
      </c>
      <c r="H3669" s="72">
        <f>'Balance N'!P3672</f>
        <v>0</v>
      </c>
      <c r="I3669" s="74">
        <f t="shared" si="57"/>
        <v>0</v>
      </c>
    </row>
    <row r="3670" spans="1:9" ht="15.6">
      <c r="A3670" s="70">
        <f>'Balance N'!I3673</f>
        <v>0</v>
      </c>
      <c r="B3670" s="71">
        <f>'Balance N'!J3673</f>
        <v>0</v>
      </c>
      <c r="C3670" s="72">
        <f>'Balance N'!K3673</f>
        <v>0</v>
      </c>
      <c r="D3670" s="72">
        <f>'Balance N'!L3673</f>
        <v>0</v>
      </c>
      <c r="E3670" s="72">
        <f>'Balance N'!M3673</f>
        <v>0</v>
      </c>
      <c r="F3670" s="72">
        <f>'Balance N'!N3673</f>
        <v>0</v>
      </c>
      <c r="G3670" s="72">
        <f>'Balance N'!O3673</f>
        <v>0</v>
      </c>
      <c r="H3670" s="72">
        <f>'Balance N'!P3673</f>
        <v>0</v>
      </c>
      <c r="I3670" s="74">
        <f t="shared" si="57"/>
        <v>0</v>
      </c>
    </row>
    <row r="3671" spans="1:9" ht="15.6">
      <c r="A3671" s="70">
        <f>'Balance N'!I3674</f>
        <v>0</v>
      </c>
      <c r="B3671" s="71">
        <f>'Balance N'!J3674</f>
        <v>0</v>
      </c>
      <c r="C3671" s="72">
        <f>'Balance N'!K3674</f>
        <v>0</v>
      </c>
      <c r="D3671" s="72">
        <f>'Balance N'!L3674</f>
        <v>0</v>
      </c>
      <c r="E3671" s="72">
        <f>'Balance N'!M3674</f>
        <v>0</v>
      </c>
      <c r="F3671" s="72">
        <f>'Balance N'!N3674</f>
        <v>0</v>
      </c>
      <c r="G3671" s="72">
        <f>'Balance N'!O3674</f>
        <v>0</v>
      </c>
      <c r="H3671" s="72">
        <f>'Balance N'!P3674</f>
        <v>0</v>
      </c>
      <c r="I3671" s="74">
        <f t="shared" si="57"/>
        <v>0</v>
      </c>
    </row>
    <row r="3672" spans="1:9" ht="15.6">
      <c r="A3672" s="70">
        <f>'Balance N'!I3675</f>
        <v>0</v>
      </c>
      <c r="B3672" s="71">
        <f>'Balance N'!J3675</f>
        <v>0</v>
      </c>
      <c r="C3672" s="72">
        <f>'Balance N'!K3675</f>
        <v>0</v>
      </c>
      <c r="D3672" s="72">
        <f>'Balance N'!L3675</f>
        <v>0</v>
      </c>
      <c r="E3672" s="72">
        <f>'Balance N'!M3675</f>
        <v>0</v>
      </c>
      <c r="F3672" s="72">
        <f>'Balance N'!N3675</f>
        <v>0</v>
      </c>
      <c r="G3672" s="72">
        <f>'Balance N'!O3675</f>
        <v>0</v>
      </c>
      <c r="H3672" s="72">
        <f>'Balance N'!P3675</f>
        <v>0</v>
      </c>
      <c r="I3672" s="74">
        <f t="shared" si="57"/>
        <v>0</v>
      </c>
    </row>
    <row r="3673" spans="1:9" ht="15.6">
      <c r="A3673" s="70">
        <f>'Balance N'!I3676</f>
        <v>0</v>
      </c>
      <c r="B3673" s="71">
        <f>'Balance N'!J3676</f>
        <v>0</v>
      </c>
      <c r="C3673" s="72">
        <f>'Balance N'!K3676</f>
        <v>0</v>
      </c>
      <c r="D3673" s="72">
        <f>'Balance N'!L3676</f>
        <v>0</v>
      </c>
      <c r="E3673" s="72">
        <f>'Balance N'!M3676</f>
        <v>0</v>
      </c>
      <c r="F3673" s="72">
        <f>'Balance N'!N3676</f>
        <v>0</v>
      </c>
      <c r="G3673" s="72">
        <f>'Balance N'!O3676</f>
        <v>0</v>
      </c>
      <c r="H3673" s="72">
        <f>'Balance N'!P3676</f>
        <v>0</v>
      </c>
      <c r="I3673" s="74">
        <f t="shared" si="57"/>
        <v>0</v>
      </c>
    </row>
    <row r="3674" spans="1:9" ht="15.6">
      <c r="A3674" s="70">
        <f>'Balance N'!I3677</f>
        <v>0</v>
      </c>
      <c r="B3674" s="71">
        <f>'Balance N'!J3677</f>
        <v>0</v>
      </c>
      <c r="C3674" s="72">
        <f>'Balance N'!K3677</f>
        <v>0</v>
      </c>
      <c r="D3674" s="72">
        <f>'Balance N'!L3677</f>
        <v>0</v>
      </c>
      <c r="E3674" s="72">
        <f>'Balance N'!M3677</f>
        <v>0</v>
      </c>
      <c r="F3674" s="72">
        <f>'Balance N'!N3677</f>
        <v>0</v>
      </c>
      <c r="G3674" s="72">
        <f>'Balance N'!O3677</f>
        <v>0</v>
      </c>
      <c r="H3674" s="72">
        <f>'Balance N'!P3677</f>
        <v>0</v>
      </c>
      <c r="I3674" s="74">
        <f t="shared" si="57"/>
        <v>0</v>
      </c>
    </row>
    <row r="3675" spans="1:9" ht="15.6">
      <c r="A3675" s="70">
        <f>'Balance N'!I3678</f>
        <v>0</v>
      </c>
      <c r="B3675" s="71">
        <f>'Balance N'!J3678</f>
        <v>0</v>
      </c>
      <c r="C3675" s="72">
        <f>'Balance N'!K3678</f>
        <v>0</v>
      </c>
      <c r="D3675" s="72">
        <f>'Balance N'!L3678</f>
        <v>0</v>
      </c>
      <c r="E3675" s="72">
        <f>'Balance N'!M3678</f>
        <v>0</v>
      </c>
      <c r="F3675" s="72">
        <f>'Balance N'!N3678</f>
        <v>0</v>
      </c>
      <c r="G3675" s="72">
        <f>'Balance N'!O3678</f>
        <v>0</v>
      </c>
      <c r="H3675" s="72">
        <f>'Balance N'!P3678</f>
        <v>0</v>
      </c>
      <c r="I3675" s="74">
        <f t="shared" si="57"/>
        <v>0</v>
      </c>
    </row>
    <row r="3676" spans="1:9" ht="15.6">
      <c r="A3676" s="70">
        <f>'Balance N'!I3679</f>
        <v>0</v>
      </c>
      <c r="B3676" s="71">
        <f>'Balance N'!J3679</f>
        <v>0</v>
      </c>
      <c r="C3676" s="72">
        <f>'Balance N'!K3679</f>
        <v>0</v>
      </c>
      <c r="D3676" s="72">
        <f>'Balance N'!L3679</f>
        <v>0</v>
      </c>
      <c r="E3676" s="72">
        <f>'Balance N'!M3679</f>
        <v>0</v>
      </c>
      <c r="F3676" s="72">
        <f>'Balance N'!N3679</f>
        <v>0</v>
      </c>
      <c r="G3676" s="72">
        <f>'Balance N'!O3679</f>
        <v>0</v>
      </c>
      <c r="H3676" s="72">
        <f>'Balance N'!P3679</f>
        <v>0</v>
      </c>
      <c r="I3676" s="74">
        <f t="shared" si="57"/>
        <v>0</v>
      </c>
    </row>
    <row r="3677" spans="1:9" ht="15.6">
      <c r="A3677" s="70">
        <f>'Balance N'!I3680</f>
        <v>0</v>
      </c>
      <c r="B3677" s="71">
        <f>'Balance N'!J3680</f>
        <v>0</v>
      </c>
      <c r="C3677" s="72">
        <f>'Balance N'!K3680</f>
        <v>0</v>
      </c>
      <c r="D3677" s="72">
        <f>'Balance N'!L3680</f>
        <v>0</v>
      </c>
      <c r="E3677" s="72">
        <f>'Balance N'!M3680</f>
        <v>0</v>
      </c>
      <c r="F3677" s="72">
        <f>'Balance N'!N3680</f>
        <v>0</v>
      </c>
      <c r="G3677" s="72">
        <f>'Balance N'!O3680</f>
        <v>0</v>
      </c>
      <c r="H3677" s="72">
        <f>'Balance N'!P3680</f>
        <v>0</v>
      </c>
      <c r="I3677" s="74">
        <f t="shared" si="57"/>
        <v>0</v>
      </c>
    </row>
    <row r="3678" spans="1:9" ht="15.6">
      <c r="A3678" s="70">
        <f>'Balance N'!I3681</f>
        <v>0</v>
      </c>
      <c r="B3678" s="71">
        <f>'Balance N'!J3681</f>
        <v>0</v>
      </c>
      <c r="C3678" s="72">
        <f>'Balance N'!K3681</f>
        <v>0</v>
      </c>
      <c r="D3678" s="72">
        <f>'Balance N'!L3681</f>
        <v>0</v>
      </c>
      <c r="E3678" s="72">
        <f>'Balance N'!M3681</f>
        <v>0</v>
      </c>
      <c r="F3678" s="72">
        <f>'Balance N'!N3681</f>
        <v>0</v>
      </c>
      <c r="G3678" s="72">
        <f>'Balance N'!O3681</f>
        <v>0</v>
      </c>
      <c r="H3678" s="72">
        <f>'Balance N'!P3681</f>
        <v>0</v>
      </c>
      <c r="I3678" s="74">
        <f t="shared" si="57"/>
        <v>0</v>
      </c>
    </row>
    <row r="3679" spans="1:9" ht="15.6">
      <c r="A3679" s="70">
        <f>'Balance N'!I3682</f>
        <v>0</v>
      </c>
      <c r="B3679" s="71">
        <f>'Balance N'!J3682</f>
        <v>0</v>
      </c>
      <c r="C3679" s="72">
        <f>'Balance N'!K3682</f>
        <v>0</v>
      </c>
      <c r="D3679" s="72">
        <f>'Balance N'!L3682</f>
        <v>0</v>
      </c>
      <c r="E3679" s="72">
        <f>'Balance N'!M3682</f>
        <v>0</v>
      </c>
      <c r="F3679" s="72">
        <f>'Balance N'!N3682</f>
        <v>0</v>
      </c>
      <c r="G3679" s="72">
        <f>'Balance N'!O3682</f>
        <v>0</v>
      </c>
      <c r="H3679" s="72">
        <f>'Balance N'!P3682</f>
        <v>0</v>
      </c>
      <c r="I3679" s="74">
        <f t="shared" si="57"/>
        <v>0</v>
      </c>
    </row>
    <row r="3680" spans="1:9" ht="15.6">
      <c r="A3680" s="70">
        <f>'Balance N'!I3683</f>
        <v>0</v>
      </c>
      <c r="B3680" s="71">
        <f>'Balance N'!J3683</f>
        <v>0</v>
      </c>
      <c r="C3680" s="72">
        <f>'Balance N'!K3683</f>
        <v>0</v>
      </c>
      <c r="D3680" s="72">
        <f>'Balance N'!L3683</f>
        <v>0</v>
      </c>
      <c r="E3680" s="72">
        <f>'Balance N'!M3683</f>
        <v>0</v>
      </c>
      <c r="F3680" s="72">
        <f>'Balance N'!N3683</f>
        <v>0</v>
      </c>
      <c r="G3680" s="72">
        <f>'Balance N'!O3683</f>
        <v>0</v>
      </c>
      <c r="H3680" s="72">
        <f>'Balance N'!P3683</f>
        <v>0</v>
      </c>
      <c r="I3680" s="74">
        <f t="shared" si="57"/>
        <v>0</v>
      </c>
    </row>
    <row r="3681" spans="1:9" ht="15.6">
      <c r="A3681" s="70">
        <f>'Balance N'!I3684</f>
        <v>0</v>
      </c>
      <c r="B3681" s="71">
        <f>'Balance N'!J3684</f>
        <v>0</v>
      </c>
      <c r="C3681" s="72">
        <f>'Balance N'!K3684</f>
        <v>0</v>
      </c>
      <c r="D3681" s="72">
        <f>'Balance N'!L3684</f>
        <v>0</v>
      </c>
      <c r="E3681" s="72">
        <f>'Balance N'!M3684</f>
        <v>0</v>
      </c>
      <c r="F3681" s="72">
        <f>'Balance N'!N3684</f>
        <v>0</v>
      </c>
      <c r="G3681" s="72">
        <f>'Balance N'!O3684</f>
        <v>0</v>
      </c>
      <c r="H3681" s="72">
        <f>'Balance N'!P3684</f>
        <v>0</v>
      </c>
      <c r="I3681" s="74">
        <f t="shared" si="57"/>
        <v>0</v>
      </c>
    </row>
    <row r="3682" spans="1:9" ht="15.6">
      <c r="A3682" s="70">
        <f>'Balance N'!I3685</f>
        <v>0</v>
      </c>
      <c r="B3682" s="71">
        <f>'Balance N'!J3685</f>
        <v>0</v>
      </c>
      <c r="C3682" s="72">
        <f>'Balance N'!K3685</f>
        <v>0</v>
      </c>
      <c r="D3682" s="72">
        <f>'Balance N'!L3685</f>
        <v>0</v>
      </c>
      <c r="E3682" s="72">
        <f>'Balance N'!M3685</f>
        <v>0</v>
      </c>
      <c r="F3682" s="72">
        <f>'Balance N'!N3685</f>
        <v>0</v>
      </c>
      <c r="G3682" s="72">
        <f>'Balance N'!O3685</f>
        <v>0</v>
      </c>
      <c r="H3682" s="72">
        <f>'Balance N'!P3685</f>
        <v>0</v>
      </c>
      <c r="I3682" s="74">
        <f t="shared" si="57"/>
        <v>0</v>
      </c>
    </row>
    <row r="3683" spans="1:9" ht="15.6">
      <c r="A3683" s="70">
        <f>'Balance N'!I3686</f>
        <v>0</v>
      </c>
      <c r="B3683" s="71">
        <f>'Balance N'!J3686</f>
        <v>0</v>
      </c>
      <c r="C3683" s="72">
        <f>'Balance N'!K3686</f>
        <v>0</v>
      </c>
      <c r="D3683" s="72">
        <f>'Balance N'!L3686</f>
        <v>0</v>
      </c>
      <c r="E3683" s="72">
        <f>'Balance N'!M3686</f>
        <v>0</v>
      </c>
      <c r="F3683" s="72">
        <f>'Balance N'!N3686</f>
        <v>0</v>
      </c>
      <c r="G3683" s="72">
        <f>'Balance N'!O3686</f>
        <v>0</v>
      </c>
      <c r="H3683" s="72">
        <f>'Balance N'!P3686</f>
        <v>0</v>
      </c>
      <c r="I3683" s="74">
        <f t="shared" si="57"/>
        <v>0</v>
      </c>
    </row>
    <row r="3684" spans="1:9" ht="15.6">
      <c r="A3684" s="70">
        <f>'Balance N'!I3687</f>
        <v>0</v>
      </c>
      <c r="B3684" s="71">
        <f>'Balance N'!J3687</f>
        <v>0</v>
      </c>
      <c r="C3684" s="72">
        <f>'Balance N'!K3687</f>
        <v>0</v>
      </c>
      <c r="D3684" s="72">
        <f>'Balance N'!L3687</f>
        <v>0</v>
      </c>
      <c r="E3684" s="72">
        <f>'Balance N'!M3687</f>
        <v>0</v>
      </c>
      <c r="F3684" s="72">
        <f>'Balance N'!N3687</f>
        <v>0</v>
      </c>
      <c r="G3684" s="72">
        <f>'Balance N'!O3687</f>
        <v>0</v>
      </c>
      <c r="H3684" s="72">
        <f>'Balance N'!P3687</f>
        <v>0</v>
      </c>
      <c r="I3684" s="74">
        <f t="shared" si="57"/>
        <v>0</v>
      </c>
    </row>
    <row r="3685" spans="1:9" ht="15.6">
      <c r="A3685" s="70">
        <f>'Balance N'!I3688</f>
        <v>0</v>
      </c>
      <c r="B3685" s="71">
        <f>'Balance N'!J3688</f>
        <v>0</v>
      </c>
      <c r="C3685" s="72">
        <f>'Balance N'!K3688</f>
        <v>0</v>
      </c>
      <c r="D3685" s="72">
        <f>'Balance N'!L3688</f>
        <v>0</v>
      </c>
      <c r="E3685" s="72">
        <f>'Balance N'!M3688</f>
        <v>0</v>
      </c>
      <c r="F3685" s="72">
        <f>'Balance N'!N3688</f>
        <v>0</v>
      </c>
      <c r="G3685" s="72">
        <f>'Balance N'!O3688</f>
        <v>0</v>
      </c>
      <c r="H3685" s="72">
        <f>'Balance N'!P3688</f>
        <v>0</v>
      </c>
      <c r="I3685" s="74">
        <f t="shared" si="57"/>
        <v>0</v>
      </c>
    </row>
    <row r="3686" spans="1:9" ht="15.6">
      <c r="A3686" s="70">
        <f>'Balance N'!I3689</f>
        <v>0</v>
      </c>
      <c r="B3686" s="71">
        <f>'Balance N'!J3689</f>
        <v>0</v>
      </c>
      <c r="C3686" s="72">
        <f>'Balance N'!K3689</f>
        <v>0</v>
      </c>
      <c r="D3686" s="72">
        <f>'Balance N'!L3689</f>
        <v>0</v>
      </c>
      <c r="E3686" s="72">
        <f>'Balance N'!M3689</f>
        <v>0</v>
      </c>
      <c r="F3686" s="72">
        <f>'Balance N'!N3689</f>
        <v>0</v>
      </c>
      <c r="G3686" s="72">
        <f>'Balance N'!O3689</f>
        <v>0</v>
      </c>
      <c r="H3686" s="72">
        <f>'Balance N'!P3689</f>
        <v>0</v>
      </c>
      <c r="I3686" s="74">
        <f t="shared" si="57"/>
        <v>0</v>
      </c>
    </row>
    <row r="3687" spans="1:9" ht="15.6">
      <c r="A3687" s="70">
        <f>'Balance N'!I3690</f>
        <v>0</v>
      </c>
      <c r="B3687" s="71">
        <f>'Balance N'!J3690</f>
        <v>0</v>
      </c>
      <c r="C3687" s="72">
        <f>'Balance N'!K3690</f>
        <v>0</v>
      </c>
      <c r="D3687" s="72">
        <f>'Balance N'!L3690</f>
        <v>0</v>
      </c>
      <c r="E3687" s="72">
        <f>'Balance N'!M3690</f>
        <v>0</v>
      </c>
      <c r="F3687" s="72">
        <f>'Balance N'!N3690</f>
        <v>0</v>
      </c>
      <c r="G3687" s="72">
        <f>'Balance N'!O3690</f>
        <v>0</v>
      </c>
      <c r="H3687" s="72">
        <f>'Balance N'!P3690</f>
        <v>0</v>
      </c>
      <c r="I3687" s="74">
        <f t="shared" si="57"/>
        <v>0</v>
      </c>
    </row>
    <row r="3688" spans="1:9" ht="15.6">
      <c r="A3688" s="70">
        <f>'Balance N'!I3691</f>
        <v>0</v>
      </c>
      <c r="B3688" s="71">
        <f>'Balance N'!J3691</f>
        <v>0</v>
      </c>
      <c r="C3688" s="72">
        <f>'Balance N'!K3691</f>
        <v>0</v>
      </c>
      <c r="D3688" s="72">
        <f>'Balance N'!L3691</f>
        <v>0</v>
      </c>
      <c r="E3688" s="72">
        <f>'Balance N'!M3691</f>
        <v>0</v>
      </c>
      <c r="F3688" s="72">
        <f>'Balance N'!N3691</f>
        <v>0</v>
      </c>
      <c r="G3688" s="72">
        <f>'Balance N'!O3691</f>
        <v>0</v>
      </c>
      <c r="H3688" s="72">
        <f>'Balance N'!P3691</f>
        <v>0</v>
      </c>
      <c r="I3688" s="74">
        <f t="shared" si="57"/>
        <v>0</v>
      </c>
    </row>
    <row r="3689" spans="1:9" ht="15.6">
      <c r="A3689" s="70">
        <f>'Balance N'!I3692</f>
        <v>0</v>
      </c>
      <c r="B3689" s="71">
        <f>'Balance N'!J3692</f>
        <v>0</v>
      </c>
      <c r="C3689" s="72">
        <f>'Balance N'!K3692</f>
        <v>0</v>
      </c>
      <c r="D3689" s="72">
        <f>'Balance N'!L3692</f>
        <v>0</v>
      </c>
      <c r="E3689" s="72">
        <f>'Balance N'!M3692</f>
        <v>0</v>
      </c>
      <c r="F3689" s="72">
        <f>'Balance N'!N3692</f>
        <v>0</v>
      </c>
      <c r="G3689" s="72">
        <f>'Balance N'!O3692</f>
        <v>0</v>
      </c>
      <c r="H3689" s="72">
        <f>'Balance N'!P3692</f>
        <v>0</v>
      </c>
      <c r="I3689" s="74">
        <f t="shared" si="57"/>
        <v>0</v>
      </c>
    </row>
    <row r="3690" spans="1:9" ht="15.6">
      <c r="A3690" s="70">
        <f>'Balance N'!I3693</f>
        <v>0</v>
      </c>
      <c r="B3690" s="71">
        <f>'Balance N'!J3693</f>
        <v>0</v>
      </c>
      <c r="C3690" s="72">
        <f>'Balance N'!K3693</f>
        <v>0</v>
      </c>
      <c r="D3690" s="72">
        <f>'Balance N'!L3693</f>
        <v>0</v>
      </c>
      <c r="E3690" s="72">
        <f>'Balance N'!M3693</f>
        <v>0</v>
      </c>
      <c r="F3690" s="72">
        <f>'Balance N'!N3693</f>
        <v>0</v>
      </c>
      <c r="G3690" s="72">
        <f>'Balance N'!O3693</f>
        <v>0</v>
      </c>
      <c r="H3690" s="72">
        <f>'Balance N'!P3693</f>
        <v>0</v>
      </c>
      <c r="I3690" s="74">
        <f t="shared" si="57"/>
        <v>0</v>
      </c>
    </row>
    <row r="3691" spans="1:9" ht="15.6">
      <c r="A3691" s="70">
        <f>'Balance N'!I3694</f>
        <v>0</v>
      </c>
      <c r="B3691" s="71">
        <f>'Balance N'!J3694</f>
        <v>0</v>
      </c>
      <c r="C3691" s="72">
        <f>'Balance N'!K3694</f>
        <v>0</v>
      </c>
      <c r="D3691" s="72">
        <f>'Balance N'!L3694</f>
        <v>0</v>
      </c>
      <c r="E3691" s="72">
        <f>'Balance N'!M3694</f>
        <v>0</v>
      </c>
      <c r="F3691" s="72">
        <f>'Balance N'!N3694</f>
        <v>0</v>
      </c>
      <c r="G3691" s="72">
        <f>'Balance N'!O3694</f>
        <v>0</v>
      </c>
      <c r="H3691" s="72">
        <f>'Balance N'!P3694</f>
        <v>0</v>
      </c>
      <c r="I3691" s="74">
        <f t="shared" si="57"/>
        <v>0</v>
      </c>
    </row>
    <row r="3692" spans="1:9" ht="15.6">
      <c r="A3692" s="70">
        <f>'Balance N'!I3695</f>
        <v>0</v>
      </c>
      <c r="B3692" s="71">
        <f>'Balance N'!J3695</f>
        <v>0</v>
      </c>
      <c r="C3692" s="72">
        <f>'Balance N'!K3695</f>
        <v>0</v>
      </c>
      <c r="D3692" s="72">
        <f>'Balance N'!L3695</f>
        <v>0</v>
      </c>
      <c r="E3692" s="72">
        <f>'Balance N'!M3695</f>
        <v>0</v>
      </c>
      <c r="F3692" s="72">
        <f>'Balance N'!N3695</f>
        <v>0</v>
      </c>
      <c r="G3692" s="72">
        <f>'Balance N'!O3695</f>
        <v>0</v>
      </c>
      <c r="H3692" s="72">
        <f>'Balance N'!P3695</f>
        <v>0</v>
      </c>
      <c r="I3692" s="74">
        <f t="shared" si="57"/>
        <v>0</v>
      </c>
    </row>
    <row r="3693" spans="1:9" ht="15.6">
      <c r="A3693" s="70">
        <f>'Balance N'!I3696</f>
        <v>0</v>
      </c>
      <c r="B3693" s="71">
        <f>'Balance N'!J3696</f>
        <v>0</v>
      </c>
      <c r="C3693" s="72">
        <f>'Balance N'!K3696</f>
        <v>0</v>
      </c>
      <c r="D3693" s="72">
        <f>'Balance N'!L3696</f>
        <v>0</v>
      </c>
      <c r="E3693" s="72">
        <f>'Balance N'!M3696</f>
        <v>0</v>
      </c>
      <c r="F3693" s="72">
        <f>'Balance N'!N3696</f>
        <v>0</v>
      </c>
      <c r="G3693" s="72">
        <f>'Balance N'!O3696</f>
        <v>0</v>
      </c>
      <c r="H3693" s="72">
        <f>'Balance N'!P3696</f>
        <v>0</v>
      </c>
      <c r="I3693" s="74">
        <f t="shared" si="57"/>
        <v>0</v>
      </c>
    </row>
    <row r="3694" spans="1:9" ht="15.6">
      <c r="A3694" s="70">
        <f>'Balance N'!I3697</f>
        <v>0</v>
      </c>
      <c r="B3694" s="71">
        <f>'Balance N'!J3697</f>
        <v>0</v>
      </c>
      <c r="C3694" s="72">
        <f>'Balance N'!K3697</f>
        <v>0</v>
      </c>
      <c r="D3694" s="72">
        <f>'Balance N'!L3697</f>
        <v>0</v>
      </c>
      <c r="E3694" s="72">
        <f>'Balance N'!M3697</f>
        <v>0</v>
      </c>
      <c r="F3694" s="72">
        <f>'Balance N'!N3697</f>
        <v>0</v>
      </c>
      <c r="G3694" s="72">
        <f>'Balance N'!O3697</f>
        <v>0</v>
      </c>
      <c r="H3694" s="72">
        <f>'Balance N'!P3697</f>
        <v>0</v>
      </c>
      <c r="I3694" s="74">
        <f t="shared" si="57"/>
        <v>0</v>
      </c>
    </row>
    <row r="3695" spans="1:9" ht="15.6">
      <c r="A3695" s="70">
        <f>'Balance N'!I3698</f>
        <v>0</v>
      </c>
      <c r="B3695" s="71">
        <f>'Balance N'!J3698</f>
        <v>0</v>
      </c>
      <c r="C3695" s="72">
        <f>'Balance N'!K3698</f>
        <v>0</v>
      </c>
      <c r="D3695" s="72">
        <f>'Balance N'!L3698</f>
        <v>0</v>
      </c>
      <c r="E3695" s="72">
        <f>'Balance N'!M3698</f>
        <v>0</v>
      </c>
      <c r="F3695" s="72">
        <f>'Balance N'!N3698</f>
        <v>0</v>
      </c>
      <c r="G3695" s="72">
        <f>'Balance N'!O3698</f>
        <v>0</v>
      </c>
      <c r="H3695" s="72">
        <f>'Balance N'!P3698</f>
        <v>0</v>
      </c>
      <c r="I3695" s="74">
        <f t="shared" si="57"/>
        <v>0</v>
      </c>
    </row>
    <row r="3696" spans="1:9" ht="15.6">
      <c r="A3696" s="70">
        <f>'Balance N'!I3699</f>
        <v>0</v>
      </c>
      <c r="B3696" s="71">
        <f>'Balance N'!J3699</f>
        <v>0</v>
      </c>
      <c r="C3696" s="72">
        <f>'Balance N'!K3699</f>
        <v>0</v>
      </c>
      <c r="D3696" s="72">
        <f>'Balance N'!L3699</f>
        <v>0</v>
      </c>
      <c r="E3696" s="72">
        <f>'Balance N'!M3699</f>
        <v>0</v>
      </c>
      <c r="F3696" s="72">
        <f>'Balance N'!N3699</f>
        <v>0</v>
      </c>
      <c r="G3696" s="72">
        <f>'Balance N'!O3699</f>
        <v>0</v>
      </c>
      <c r="H3696" s="72">
        <f>'Balance N'!P3699</f>
        <v>0</v>
      </c>
      <c r="I3696" s="74">
        <f t="shared" si="57"/>
        <v>0</v>
      </c>
    </row>
    <row r="3697" spans="1:9" ht="15.6">
      <c r="A3697" s="70">
        <f>'Balance N'!I3700</f>
        <v>0</v>
      </c>
      <c r="B3697" s="71">
        <f>'Balance N'!J3700</f>
        <v>0</v>
      </c>
      <c r="C3697" s="72">
        <f>'Balance N'!K3700</f>
        <v>0</v>
      </c>
      <c r="D3697" s="72">
        <f>'Balance N'!L3700</f>
        <v>0</v>
      </c>
      <c r="E3697" s="72">
        <f>'Balance N'!M3700</f>
        <v>0</v>
      </c>
      <c r="F3697" s="72">
        <f>'Balance N'!N3700</f>
        <v>0</v>
      </c>
      <c r="G3697" s="72">
        <f>'Balance N'!O3700</f>
        <v>0</v>
      </c>
      <c r="H3697" s="72">
        <f>'Balance N'!P3700</f>
        <v>0</v>
      </c>
      <c r="I3697" s="74">
        <f t="shared" si="57"/>
        <v>0</v>
      </c>
    </row>
    <row r="3698" spans="1:9" ht="15.6">
      <c r="A3698" s="70">
        <f>'Balance N'!I3701</f>
        <v>0</v>
      </c>
      <c r="B3698" s="71">
        <f>'Balance N'!J3701</f>
        <v>0</v>
      </c>
      <c r="C3698" s="72">
        <f>'Balance N'!K3701</f>
        <v>0</v>
      </c>
      <c r="D3698" s="72">
        <f>'Balance N'!L3701</f>
        <v>0</v>
      </c>
      <c r="E3698" s="72">
        <f>'Balance N'!M3701</f>
        <v>0</v>
      </c>
      <c r="F3698" s="72">
        <f>'Balance N'!N3701</f>
        <v>0</v>
      </c>
      <c r="G3698" s="72">
        <f>'Balance N'!O3701</f>
        <v>0</v>
      </c>
      <c r="H3698" s="72">
        <f>'Balance N'!P3701</f>
        <v>0</v>
      </c>
      <c r="I3698" s="74">
        <f t="shared" si="57"/>
        <v>0</v>
      </c>
    </row>
    <row r="3699" spans="1:9" ht="15.6">
      <c r="A3699" s="70">
        <f>'Balance N'!I3702</f>
        <v>0</v>
      </c>
      <c r="B3699" s="71">
        <f>'Balance N'!J3702</f>
        <v>0</v>
      </c>
      <c r="C3699" s="72">
        <f>'Balance N'!K3702</f>
        <v>0</v>
      </c>
      <c r="D3699" s="72">
        <f>'Balance N'!L3702</f>
        <v>0</v>
      </c>
      <c r="E3699" s="72">
        <f>'Balance N'!M3702</f>
        <v>0</v>
      </c>
      <c r="F3699" s="72">
        <f>'Balance N'!N3702</f>
        <v>0</v>
      </c>
      <c r="G3699" s="72">
        <f>'Balance N'!O3702</f>
        <v>0</v>
      </c>
      <c r="H3699" s="72">
        <f>'Balance N'!P3702</f>
        <v>0</v>
      </c>
      <c r="I3699" s="74">
        <f t="shared" si="57"/>
        <v>0</v>
      </c>
    </row>
    <row r="3700" spans="1:9" ht="15.6">
      <c r="A3700" s="70">
        <f>'Balance N'!I3703</f>
        <v>0</v>
      </c>
      <c r="B3700" s="71">
        <f>'Balance N'!J3703</f>
        <v>0</v>
      </c>
      <c r="C3700" s="72">
        <f>'Balance N'!K3703</f>
        <v>0</v>
      </c>
      <c r="D3700" s="72">
        <f>'Balance N'!L3703</f>
        <v>0</v>
      </c>
      <c r="E3700" s="72">
        <f>'Balance N'!M3703</f>
        <v>0</v>
      </c>
      <c r="F3700" s="72">
        <f>'Balance N'!N3703</f>
        <v>0</v>
      </c>
      <c r="G3700" s="72">
        <f>'Balance N'!O3703</f>
        <v>0</v>
      </c>
      <c r="H3700" s="72">
        <f>'Balance N'!P3703</f>
        <v>0</v>
      </c>
      <c r="I3700" s="74">
        <f t="shared" si="57"/>
        <v>0</v>
      </c>
    </row>
    <row r="3701" spans="1:9" ht="15.6">
      <c r="A3701" s="70">
        <f>'Balance N'!I3704</f>
        <v>0</v>
      </c>
      <c r="B3701" s="71">
        <f>'Balance N'!J3704</f>
        <v>0</v>
      </c>
      <c r="C3701" s="72">
        <f>'Balance N'!K3704</f>
        <v>0</v>
      </c>
      <c r="D3701" s="72">
        <f>'Balance N'!L3704</f>
        <v>0</v>
      </c>
      <c r="E3701" s="72">
        <f>'Balance N'!M3704</f>
        <v>0</v>
      </c>
      <c r="F3701" s="72">
        <f>'Balance N'!N3704</f>
        <v>0</v>
      </c>
      <c r="G3701" s="72">
        <f>'Balance N'!O3704</f>
        <v>0</v>
      </c>
      <c r="H3701" s="72">
        <f>'Balance N'!P3704</f>
        <v>0</v>
      </c>
      <c r="I3701" s="74">
        <f t="shared" si="57"/>
        <v>0</v>
      </c>
    </row>
    <row r="3702" spans="1:9" ht="15.6">
      <c r="A3702" s="70">
        <f>'Balance N'!I3705</f>
        <v>0</v>
      </c>
      <c r="B3702" s="71">
        <f>'Balance N'!J3705</f>
        <v>0</v>
      </c>
      <c r="C3702" s="72">
        <f>'Balance N'!K3705</f>
        <v>0</v>
      </c>
      <c r="D3702" s="72">
        <f>'Balance N'!L3705</f>
        <v>0</v>
      </c>
      <c r="E3702" s="72">
        <f>'Balance N'!M3705</f>
        <v>0</v>
      </c>
      <c r="F3702" s="72">
        <f>'Balance N'!N3705</f>
        <v>0</v>
      </c>
      <c r="G3702" s="72">
        <f>'Balance N'!O3705</f>
        <v>0</v>
      </c>
      <c r="H3702" s="72">
        <f>'Balance N'!P3705</f>
        <v>0</v>
      </c>
      <c r="I3702" s="74">
        <f t="shared" si="57"/>
        <v>0</v>
      </c>
    </row>
    <row r="3703" spans="1:9" ht="15.6">
      <c r="A3703" s="70">
        <f>'Balance N'!I3706</f>
        <v>0</v>
      </c>
      <c r="B3703" s="71">
        <f>'Balance N'!J3706</f>
        <v>0</v>
      </c>
      <c r="C3703" s="72">
        <f>'Balance N'!K3706</f>
        <v>0</v>
      </c>
      <c r="D3703" s="72">
        <f>'Balance N'!L3706</f>
        <v>0</v>
      </c>
      <c r="E3703" s="72">
        <f>'Balance N'!M3706</f>
        <v>0</v>
      </c>
      <c r="F3703" s="72">
        <f>'Balance N'!N3706</f>
        <v>0</v>
      </c>
      <c r="G3703" s="72">
        <f>'Balance N'!O3706</f>
        <v>0</v>
      </c>
      <c r="H3703" s="72">
        <f>'Balance N'!P3706</f>
        <v>0</v>
      </c>
      <c r="I3703" s="74">
        <f t="shared" si="57"/>
        <v>0</v>
      </c>
    </row>
    <row r="3704" spans="1:9" ht="15.6">
      <c r="A3704" s="70">
        <f>'Balance N'!I3707</f>
        <v>0</v>
      </c>
      <c r="B3704" s="71">
        <f>'Balance N'!J3707</f>
        <v>0</v>
      </c>
      <c r="C3704" s="72">
        <f>'Balance N'!K3707</f>
        <v>0</v>
      </c>
      <c r="D3704" s="72">
        <f>'Balance N'!L3707</f>
        <v>0</v>
      </c>
      <c r="E3704" s="72">
        <f>'Balance N'!M3707</f>
        <v>0</v>
      </c>
      <c r="F3704" s="72">
        <f>'Balance N'!N3707</f>
        <v>0</v>
      </c>
      <c r="G3704" s="72">
        <f>'Balance N'!O3707</f>
        <v>0</v>
      </c>
      <c r="H3704" s="72">
        <f>'Balance N'!P3707</f>
        <v>0</v>
      </c>
      <c r="I3704" s="74">
        <f t="shared" si="57"/>
        <v>0</v>
      </c>
    </row>
    <row r="3705" spans="1:9" ht="15.6">
      <c r="A3705" s="70">
        <f>'Balance N'!I3708</f>
        <v>0</v>
      </c>
      <c r="B3705" s="71">
        <f>'Balance N'!J3708</f>
        <v>0</v>
      </c>
      <c r="C3705" s="72">
        <f>'Balance N'!K3708</f>
        <v>0</v>
      </c>
      <c r="D3705" s="72">
        <f>'Balance N'!L3708</f>
        <v>0</v>
      </c>
      <c r="E3705" s="72">
        <f>'Balance N'!M3708</f>
        <v>0</v>
      </c>
      <c r="F3705" s="72">
        <f>'Balance N'!N3708</f>
        <v>0</v>
      </c>
      <c r="G3705" s="72">
        <f>'Balance N'!O3708</f>
        <v>0</v>
      </c>
      <c r="H3705" s="72">
        <f>'Balance N'!P3708</f>
        <v>0</v>
      </c>
      <c r="I3705" s="74">
        <f t="shared" si="57"/>
        <v>0</v>
      </c>
    </row>
    <row r="3706" spans="1:9" ht="15.6">
      <c r="A3706" s="70">
        <f>'Balance N'!I3709</f>
        <v>0</v>
      </c>
      <c r="B3706" s="71">
        <f>'Balance N'!J3709</f>
        <v>0</v>
      </c>
      <c r="C3706" s="72">
        <f>'Balance N'!K3709</f>
        <v>0</v>
      </c>
      <c r="D3706" s="72">
        <f>'Balance N'!L3709</f>
        <v>0</v>
      </c>
      <c r="E3706" s="72">
        <f>'Balance N'!M3709</f>
        <v>0</v>
      </c>
      <c r="F3706" s="72">
        <f>'Balance N'!N3709</f>
        <v>0</v>
      </c>
      <c r="G3706" s="72">
        <f>'Balance N'!O3709</f>
        <v>0</v>
      </c>
      <c r="H3706" s="72">
        <f>'Balance N'!P3709</f>
        <v>0</v>
      </c>
      <c r="I3706" s="74">
        <f t="shared" si="57"/>
        <v>0</v>
      </c>
    </row>
    <row r="3707" spans="1:9" ht="15.6">
      <c r="A3707" s="70">
        <f>'Balance N'!I3710</f>
        <v>0</v>
      </c>
      <c r="B3707" s="71">
        <f>'Balance N'!J3710</f>
        <v>0</v>
      </c>
      <c r="C3707" s="72">
        <f>'Balance N'!K3710</f>
        <v>0</v>
      </c>
      <c r="D3707" s="72">
        <f>'Balance N'!L3710</f>
        <v>0</v>
      </c>
      <c r="E3707" s="72">
        <f>'Balance N'!M3710</f>
        <v>0</v>
      </c>
      <c r="F3707" s="72">
        <f>'Balance N'!N3710</f>
        <v>0</v>
      </c>
      <c r="G3707" s="72">
        <f>'Balance N'!O3710</f>
        <v>0</v>
      </c>
      <c r="H3707" s="72">
        <f>'Balance N'!P3710</f>
        <v>0</v>
      </c>
      <c r="I3707" s="74">
        <f t="shared" si="57"/>
        <v>0</v>
      </c>
    </row>
    <row r="3708" spans="1:9" ht="15.6">
      <c r="A3708" s="70">
        <f>'Balance N'!I3711</f>
        <v>0</v>
      </c>
      <c r="B3708" s="71">
        <f>'Balance N'!J3711</f>
        <v>0</v>
      </c>
      <c r="C3708" s="72">
        <f>'Balance N'!K3711</f>
        <v>0</v>
      </c>
      <c r="D3708" s="72">
        <f>'Balance N'!L3711</f>
        <v>0</v>
      </c>
      <c r="E3708" s="72">
        <f>'Balance N'!M3711</f>
        <v>0</v>
      </c>
      <c r="F3708" s="72">
        <f>'Balance N'!N3711</f>
        <v>0</v>
      </c>
      <c r="G3708" s="72">
        <f>'Balance N'!O3711</f>
        <v>0</v>
      </c>
      <c r="H3708" s="72">
        <f>'Balance N'!P3711</f>
        <v>0</v>
      </c>
      <c r="I3708" s="74">
        <f t="shared" si="57"/>
        <v>0</v>
      </c>
    </row>
    <row r="3709" spans="1:9" ht="15.6">
      <c r="A3709" s="70">
        <f>'Balance N'!I3712</f>
        <v>0</v>
      </c>
      <c r="B3709" s="71">
        <f>'Balance N'!J3712</f>
        <v>0</v>
      </c>
      <c r="C3709" s="72">
        <f>'Balance N'!K3712</f>
        <v>0</v>
      </c>
      <c r="D3709" s="72">
        <f>'Balance N'!L3712</f>
        <v>0</v>
      </c>
      <c r="E3709" s="72">
        <f>'Balance N'!M3712</f>
        <v>0</v>
      </c>
      <c r="F3709" s="72">
        <f>'Balance N'!N3712</f>
        <v>0</v>
      </c>
      <c r="G3709" s="72">
        <f>'Balance N'!O3712</f>
        <v>0</v>
      </c>
      <c r="H3709" s="72">
        <f>'Balance N'!P3712</f>
        <v>0</v>
      </c>
      <c r="I3709" s="74">
        <f t="shared" si="57"/>
        <v>0</v>
      </c>
    </row>
    <row r="3710" spans="1:9" ht="15.6">
      <c r="A3710" s="70">
        <f>'Balance N'!I3713</f>
        <v>0</v>
      </c>
      <c r="B3710" s="71">
        <f>'Balance N'!J3713</f>
        <v>0</v>
      </c>
      <c r="C3710" s="72">
        <f>'Balance N'!K3713</f>
        <v>0</v>
      </c>
      <c r="D3710" s="72">
        <f>'Balance N'!L3713</f>
        <v>0</v>
      </c>
      <c r="E3710" s="72">
        <f>'Balance N'!M3713</f>
        <v>0</v>
      </c>
      <c r="F3710" s="72">
        <f>'Balance N'!N3713</f>
        <v>0</v>
      </c>
      <c r="G3710" s="72">
        <f>'Balance N'!O3713</f>
        <v>0</v>
      </c>
      <c r="H3710" s="72">
        <f>'Balance N'!P3713</f>
        <v>0</v>
      </c>
      <c r="I3710" s="74">
        <f t="shared" si="57"/>
        <v>0</v>
      </c>
    </row>
    <row r="3711" spans="1:9" ht="15.6">
      <c r="A3711" s="70">
        <f>'Balance N'!I3714</f>
        <v>0</v>
      </c>
      <c r="B3711" s="71">
        <f>'Balance N'!J3714</f>
        <v>0</v>
      </c>
      <c r="C3711" s="72">
        <f>'Balance N'!K3714</f>
        <v>0</v>
      </c>
      <c r="D3711" s="72">
        <f>'Balance N'!L3714</f>
        <v>0</v>
      </c>
      <c r="E3711" s="72">
        <f>'Balance N'!M3714</f>
        <v>0</v>
      </c>
      <c r="F3711" s="72">
        <f>'Balance N'!N3714</f>
        <v>0</v>
      </c>
      <c r="G3711" s="72">
        <f>'Balance N'!O3714</f>
        <v>0</v>
      </c>
      <c r="H3711" s="72">
        <f>'Balance N'!P3714</f>
        <v>0</v>
      </c>
      <c r="I3711" s="74">
        <f t="shared" si="57"/>
        <v>0</v>
      </c>
    </row>
    <row r="3712" spans="1:9" ht="15.6">
      <c r="A3712" s="70">
        <f>'Balance N'!I3715</f>
        <v>0</v>
      </c>
      <c r="B3712" s="71">
        <f>'Balance N'!J3715</f>
        <v>0</v>
      </c>
      <c r="C3712" s="72">
        <f>'Balance N'!K3715</f>
        <v>0</v>
      </c>
      <c r="D3712" s="72">
        <f>'Balance N'!L3715</f>
        <v>0</v>
      </c>
      <c r="E3712" s="72">
        <f>'Balance N'!M3715</f>
        <v>0</v>
      </c>
      <c r="F3712" s="72">
        <f>'Balance N'!N3715</f>
        <v>0</v>
      </c>
      <c r="G3712" s="72">
        <f>'Balance N'!O3715</f>
        <v>0</v>
      </c>
      <c r="H3712" s="72">
        <f>'Balance N'!P3715</f>
        <v>0</v>
      </c>
      <c r="I3712" s="74">
        <f t="shared" si="57"/>
        <v>0</v>
      </c>
    </row>
    <row r="3713" spans="1:9" ht="15.6">
      <c r="A3713" s="70">
        <f>'Balance N'!I3716</f>
        <v>0</v>
      </c>
      <c r="B3713" s="71">
        <f>'Balance N'!J3716</f>
        <v>0</v>
      </c>
      <c r="C3713" s="72">
        <f>'Balance N'!K3716</f>
        <v>0</v>
      </c>
      <c r="D3713" s="72">
        <f>'Balance N'!L3716</f>
        <v>0</v>
      </c>
      <c r="E3713" s="72">
        <f>'Balance N'!M3716</f>
        <v>0</v>
      </c>
      <c r="F3713" s="72">
        <f>'Balance N'!N3716</f>
        <v>0</v>
      </c>
      <c r="G3713" s="72">
        <f>'Balance N'!O3716</f>
        <v>0</v>
      </c>
      <c r="H3713" s="72">
        <f>'Balance N'!P3716</f>
        <v>0</v>
      </c>
      <c r="I3713" s="74">
        <f t="shared" si="57"/>
        <v>0</v>
      </c>
    </row>
    <row r="3714" spans="1:9" ht="15.6">
      <c r="A3714" s="70">
        <f>'Balance N'!I3717</f>
        <v>0</v>
      </c>
      <c r="B3714" s="71">
        <f>'Balance N'!J3717</f>
        <v>0</v>
      </c>
      <c r="C3714" s="72">
        <f>'Balance N'!K3717</f>
        <v>0</v>
      </c>
      <c r="D3714" s="72">
        <f>'Balance N'!L3717</f>
        <v>0</v>
      </c>
      <c r="E3714" s="72">
        <f>'Balance N'!M3717</f>
        <v>0</v>
      </c>
      <c r="F3714" s="72">
        <f>'Balance N'!N3717</f>
        <v>0</v>
      </c>
      <c r="G3714" s="72">
        <f>'Balance N'!O3717</f>
        <v>0</v>
      </c>
      <c r="H3714" s="72">
        <f>'Balance N'!P3717</f>
        <v>0</v>
      </c>
      <c r="I3714" s="74">
        <f t="shared" si="57"/>
        <v>0</v>
      </c>
    </row>
    <row r="3715" spans="1:9" ht="15.6">
      <c r="A3715" s="70">
        <f>'Balance N'!I3718</f>
        <v>0</v>
      </c>
      <c r="B3715" s="71">
        <f>'Balance N'!J3718</f>
        <v>0</v>
      </c>
      <c r="C3715" s="72">
        <f>'Balance N'!K3718</f>
        <v>0</v>
      </c>
      <c r="D3715" s="72">
        <f>'Balance N'!L3718</f>
        <v>0</v>
      </c>
      <c r="E3715" s="72">
        <f>'Balance N'!M3718</f>
        <v>0</v>
      </c>
      <c r="F3715" s="72">
        <f>'Balance N'!N3718</f>
        <v>0</v>
      </c>
      <c r="G3715" s="72">
        <f>'Balance N'!O3718</f>
        <v>0</v>
      </c>
      <c r="H3715" s="72">
        <f>'Balance N'!P3718</f>
        <v>0</v>
      </c>
      <c r="I3715" s="74">
        <f t="shared" ref="I3715:I3778" si="58">(C3715-D3715)+(E3715-F3715)-(G3715-H3715)</f>
        <v>0</v>
      </c>
    </row>
    <row r="3716" spans="1:9" ht="15.6">
      <c r="A3716" s="70">
        <f>'Balance N'!I3719</f>
        <v>0</v>
      </c>
      <c r="B3716" s="71">
        <f>'Balance N'!J3719</f>
        <v>0</v>
      </c>
      <c r="C3716" s="72">
        <f>'Balance N'!K3719</f>
        <v>0</v>
      </c>
      <c r="D3716" s="72">
        <f>'Balance N'!L3719</f>
        <v>0</v>
      </c>
      <c r="E3716" s="72">
        <f>'Balance N'!M3719</f>
        <v>0</v>
      </c>
      <c r="F3716" s="72">
        <f>'Balance N'!N3719</f>
        <v>0</v>
      </c>
      <c r="G3716" s="72">
        <f>'Balance N'!O3719</f>
        <v>0</v>
      </c>
      <c r="H3716" s="72">
        <f>'Balance N'!P3719</f>
        <v>0</v>
      </c>
      <c r="I3716" s="74">
        <f t="shared" si="58"/>
        <v>0</v>
      </c>
    </row>
    <row r="3717" spans="1:9" ht="15.6">
      <c r="A3717" s="70">
        <f>'Balance N'!I3720</f>
        <v>0</v>
      </c>
      <c r="B3717" s="71">
        <f>'Balance N'!J3720</f>
        <v>0</v>
      </c>
      <c r="C3717" s="72">
        <f>'Balance N'!K3720</f>
        <v>0</v>
      </c>
      <c r="D3717" s="72">
        <f>'Balance N'!L3720</f>
        <v>0</v>
      </c>
      <c r="E3717" s="72">
        <f>'Balance N'!M3720</f>
        <v>0</v>
      </c>
      <c r="F3717" s="72">
        <f>'Balance N'!N3720</f>
        <v>0</v>
      </c>
      <c r="G3717" s="72">
        <f>'Balance N'!O3720</f>
        <v>0</v>
      </c>
      <c r="H3717" s="72">
        <f>'Balance N'!P3720</f>
        <v>0</v>
      </c>
      <c r="I3717" s="74">
        <f t="shared" si="58"/>
        <v>0</v>
      </c>
    </row>
    <row r="3718" spans="1:9" ht="15.6">
      <c r="A3718" s="70">
        <f>'Balance N'!I3721</f>
        <v>0</v>
      </c>
      <c r="B3718" s="71">
        <f>'Balance N'!J3721</f>
        <v>0</v>
      </c>
      <c r="C3718" s="72">
        <f>'Balance N'!K3721</f>
        <v>0</v>
      </c>
      <c r="D3718" s="72">
        <f>'Balance N'!L3721</f>
        <v>0</v>
      </c>
      <c r="E3718" s="72">
        <f>'Balance N'!M3721</f>
        <v>0</v>
      </c>
      <c r="F3718" s="72">
        <f>'Balance N'!N3721</f>
        <v>0</v>
      </c>
      <c r="G3718" s="72">
        <f>'Balance N'!O3721</f>
        <v>0</v>
      </c>
      <c r="H3718" s="72">
        <f>'Balance N'!P3721</f>
        <v>0</v>
      </c>
      <c r="I3718" s="74">
        <f t="shared" si="58"/>
        <v>0</v>
      </c>
    </row>
    <row r="3719" spans="1:9" ht="15.6">
      <c r="A3719" s="70">
        <f>'Balance N'!I3722</f>
        <v>0</v>
      </c>
      <c r="B3719" s="71">
        <f>'Balance N'!J3722</f>
        <v>0</v>
      </c>
      <c r="C3719" s="72">
        <f>'Balance N'!K3722</f>
        <v>0</v>
      </c>
      <c r="D3719" s="72">
        <f>'Balance N'!L3722</f>
        <v>0</v>
      </c>
      <c r="E3719" s="72">
        <f>'Balance N'!M3722</f>
        <v>0</v>
      </c>
      <c r="F3719" s="72">
        <f>'Balance N'!N3722</f>
        <v>0</v>
      </c>
      <c r="G3719" s="72">
        <f>'Balance N'!O3722</f>
        <v>0</v>
      </c>
      <c r="H3719" s="72">
        <f>'Balance N'!P3722</f>
        <v>0</v>
      </c>
      <c r="I3719" s="74">
        <f t="shared" si="58"/>
        <v>0</v>
      </c>
    </row>
    <row r="3720" spans="1:9" ht="15.6">
      <c r="A3720" s="70">
        <f>'Balance N'!I3723</f>
        <v>0</v>
      </c>
      <c r="B3720" s="71">
        <f>'Balance N'!J3723</f>
        <v>0</v>
      </c>
      <c r="C3720" s="72">
        <f>'Balance N'!K3723</f>
        <v>0</v>
      </c>
      <c r="D3720" s="72">
        <f>'Balance N'!L3723</f>
        <v>0</v>
      </c>
      <c r="E3720" s="72">
        <f>'Balance N'!M3723</f>
        <v>0</v>
      </c>
      <c r="F3720" s="72">
        <f>'Balance N'!N3723</f>
        <v>0</v>
      </c>
      <c r="G3720" s="72">
        <f>'Balance N'!O3723</f>
        <v>0</v>
      </c>
      <c r="H3720" s="72">
        <f>'Balance N'!P3723</f>
        <v>0</v>
      </c>
      <c r="I3720" s="74">
        <f t="shared" si="58"/>
        <v>0</v>
      </c>
    </row>
    <row r="3721" spans="1:9" ht="15.6">
      <c r="A3721" s="70">
        <f>'Balance N'!I3724</f>
        <v>0</v>
      </c>
      <c r="B3721" s="71">
        <f>'Balance N'!J3724</f>
        <v>0</v>
      </c>
      <c r="C3721" s="72">
        <f>'Balance N'!K3724</f>
        <v>0</v>
      </c>
      <c r="D3721" s="72">
        <f>'Balance N'!L3724</f>
        <v>0</v>
      </c>
      <c r="E3721" s="72">
        <f>'Balance N'!M3724</f>
        <v>0</v>
      </c>
      <c r="F3721" s="72">
        <f>'Balance N'!N3724</f>
        <v>0</v>
      </c>
      <c r="G3721" s="72">
        <f>'Balance N'!O3724</f>
        <v>0</v>
      </c>
      <c r="H3721" s="72">
        <f>'Balance N'!P3724</f>
        <v>0</v>
      </c>
      <c r="I3721" s="74">
        <f t="shared" si="58"/>
        <v>0</v>
      </c>
    </row>
    <row r="3722" spans="1:9" ht="15.6">
      <c r="A3722" s="70">
        <f>'Balance N'!I3725</f>
        <v>0</v>
      </c>
      <c r="B3722" s="71">
        <f>'Balance N'!J3725</f>
        <v>0</v>
      </c>
      <c r="C3722" s="72">
        <f>'Balance N'!K3725</f>
        <v>0</v>
      </c>
      <c r="D3722" s="72">
        <f>'Balance N'!L3725</f>
        <v>0</v>
      </c>
      <c r="E3722" s="72">
        <f>'Balance N'!M3725</f>
        <v>0</v>
      </c>
      <c r="F3722" s="72">
        <f>'Balance N'!N3725</f>
        <v>0</v>
      </c>
      <c r="G3722" s="72">
        <f>'Balance N'!O3725</f>
        <v>0</v>
      </c>
      <c r="H3722" s="72">
        <f>'Balance N'!P3725</f>
        <v>0</v>
      </c>
      <c r="I3722" s="74">
        <f t="shared" si="58"/>
        <v>0</v>
      </c>
    </row>
    <row r="3723" spans="1:9" ht="15.6">
      <c r="A3723" s="70">
        <f>'Balance N'!I3726</f>
        <v>0</v>
      </c>
      <c r="B3723" s="71">
        <f>'Balance N'!J3726</f>
        <v>0</v>
      </c>
      <c r="C3723" s="72">
        <f>'Balance N'!K3726</f>
        <v>0</v>
      </c>
      <c r="D3723" s="72">
        <f>'Balance N'!L3726</f>
        <v>0</v>
      </c>
      <c r="E3723" s="72">
        <f>'Balance N'!M3726</f>
        <v>0</v>
      </c>
      <c r="F3723" s="72">
        <f>'Balance N'!N3726</f>
        <v>0</v>
      </c>
      <c r="G3723" s="72">
        <f>'Balance N'!O3726</f>
        <v>0</v>
      </c>
      <c r="H3723" s="72">
        <f>'Balance N'!P3726</f>
        <v>0</v>
      </c>
      <c r="I3723" s="74">
        <f t="shared" si="58"/>
        <v>0</v>
      </c>
    </row>
    <row r="3724" spans="1:9" ht="15.6">
      <c r="A3724" s="70">
        <f>'Balance N'!I3727</f>
        <v>0</v>
      </c>
      <c r="B3724" s="71">
        <f>'Balance N'!J3727</f>
        <v>0</v>
      </c>
      <c r="C3724" s="72">
        <f>'Balance N'!K3727</f>
        <v>0</v>
      </c>
      <c r="D3724" s="72">
        <f>'Balance N'!L3727</f>
        <v>0</v>
      </c>
      <c r="E3724" s="72">
        <f>'Balance N'!M3727</f>
        <v>0</v>
      </c>
      <c r="F3724" s="72">
        <f>'Balance N'!N3727</f>
        <v>0</v>
      </c>
      <c r="G3724" s="72">
        <f>'Balance N'!O3727</f>
        <v>0</v>
      </c>
      <c r="H3724" s="72">
        <f>'Balance N'!P3727</f>
        <v>0</v>
      </c>
      <c r="I3724" s="74">
        <f t="shared" si="58"/>
        <v>0</v>
      </c>
    </row>
    <row r="3725" spans="1:9" ht="15.6">
      <c r="A3725" s="70">
        <f>'Balance N'!I3728</f>
        <v>0</v>
      </c>
      <c r="B3725" s="71">
        <f>'Balance N'!J3728</f>
        <v>0</v>
      </c>
      <c r="C3725" s="72">
        <f>'Balance N'!K3728</f>
        <v>0</v>
      </c>
      <c r="D3725" s="72">
        <f>'Balance N'!L3728</f>
        <v>0</v>
      </c>
      <c r="E3725" s="72">
        <f>'Balance N'!M3728</f>
        <v>0</v>
      </c>
      <c r="F3725" s="72">
        <f>'Balance N'!N3728</f>
        <v>0</v>
      </c>
      <c r="G3725" s="72">
        <f>'Balance N'!O3728</f>
        <v>0</v>
      </c>
      <c r="H3725" s="72">
        <f>'Balance N'!P3728</f>
        <v>0</v>
      </c>
      <c r="I3725" s="74">
        <f t="shared" si="58"/>
        <v>0</v>
      </c>
    </row>
    <row r="3726" spans="1:9" ht="15.6">
      <c r="A3726" s="70">
        <f>'Balance N'!I3729</f>
        <v>0</v>
      </c>
      <c r="B3726" s="71">
        <f>'Balance N'!J3729</f>
        <v>0</v>
      </c>
      <c r="C3726" s="72">
        <f>'Balance N'!K3729</f>
        <v>0</v>
      </c>
      <c r="D3726" s="72">
        <f>'Balance N'!L3729</f>
        <v>0</v>
      </c>
      <c r="E3726" s="72">
        <f>'Balance N'!M3729</f>
        <v>0</v>
      </c>
      <c r="F3726" s="72">
        <f>'Balance N'!N3729</f>
        <v>0</v>
      </c>
      <c r="G3726" s="72">
        <f>'Balance N'!O3729</f>
        <v>0</v>
      </c>
      <c r="H3726" s="72">
        <f>'Balance N'!P3729</f>
        <v>0</v>
      </c>
      <c r="I3726" s="74">
        <f t="shared" si="58"/>
        <v>0</v>
      </c>
    </row>
    <row r="3727" spans="1:9" ht="15.6">
      <c r="A3727" s="70">
        <f>'Balance N'!I3730</f>
        <v>0</v>
      </c>
      <c r="B3727" s="71">
        <f>'Balance N'!J3730</f>
        <v>0</v>
      </c>
      <c r="C3727" s="72">
        <f>'Balance N'!K3730</f>
        <v>0</v>
      </c>
      <c r="D3727" s="72">
        <f>'Balance N'!L3730</f>
        <v>0</v>
      </c>
      <c r="E3727" s="72">
        <f>'Balance N'!M3730</f>
        <v>0</v>
      </c>
      <c r="F3727" s="72">
        <f>'Balance N'!N3730</f>
        <v>0</v>
      </c>
      <c r="G3727" s="72">
        <f>'Balance N'!O3730</f>
        <v>0</v>
      </c>
      <c r="H3727" s="72">
        <f>'Balance N'!P3730</f>
        <v>0</v>
      </c>
      <c r="I3727" s="74">
        <f t="shared" si="58"/>
        <v>0</v>
      </c>
    </row>
    <row r="3728" spans="1:9" ht="15.6">
      <c r="A3728" s="70">
        <f>'Balance N'!I3731</f>
        <v>0</v>
      </c>
      <c r="B3728" s="71">
        <f>'Balance N'!J3731</f>
        <v>0</v>
      </c>
      <c r="C3728" s="72">
        <f>'Balance N'!K3731</f>
        <v>0</v>
      </c>
      <c r="D3728" s="72">
        <f>'Balance N'!L3731</f>
        <v>0</v>
      </c>
      <c r="E3728" s="72">
        <f>'Balance N'!M3731</f>
        <v>0</v>
      </c>
      <c r="F3728" s="72">
        <f>'Balance N'!N3731</f>
        <v>0</v>
      </c>
      <c r="G3728" s="72">
        <f>'Balance N'!O3731</f>
        <v>0</v>
      </c>
      <c r="H3728" s="72">
        <f>'Balance N'!P3731</f>
        <v>0</v>
      </c>
      <c r="I3728" s="74">
        <f t="shared" si="58"/>
        <v>0</v>
      </c>
    </row>
    <row r="3729" spans="1:9" ht="15.6">
      <c r="A3729" s="70">
        <f>'Balance N'!I3732</f>
        <v>0</v>
      </c>
      <c r="B3729" s="71">
        <f>'Balance N'!J3732</f>
        <v>0</v>
      </c>
      <c r="C3729" s="72">
        <f>'Balance N'!K3732</f>
        <v>0</v>
      </c>
      <c r="D3729" s="72">
        <f>'Balance N'!L3732</f>
        <v>0</v>
      </c>
      <c r="E3729" s="72">
        <f>'Balance N'!M3732</f>
        <v>0</v>
      </c>
      <c r="F3729" s="72">
        <f>'Balance N'!N3732</f>
        <v>0</v>
      </c>
      <c r="G3729" s="72">
        <f>'Balance N'!O3732</f>
        <v>0</v>
      </c>
      <c r="H3729" s="72">
        <f>'Balance N'!P3732</f>
        <v>0</v>
      </c>
      <c r="I3729" s="74">
        <f t="shared" si="58"/>
        <v>0</v>
      </c>
    </row>
    <row r="3730" spans="1:9" ht="15.6">
      <c r="A3730" s="70">
        <f>'Balance N'!I3733</f>
        <v>0</v>
      </c>
      <c r="B3730" s="71">
        <f>'Balance N'!J3733</f>
        <v>0</v>
      </c>
      <c r="C3730" s="72">
        <f>'Balance N'!K3733</f>
        <v>0</v>
      </c>
      <c r="D3730" s="72">
        <f>'Balance N'!L3733</f>
        <v>0</v>
      </c>
      <c r="E3730" s="72">
        <f>'Balance N'!M3733</f>
        <v>0</v>
      </c>
      <c r="F3730" s="72">
        <f>'Balance N'!N3733</f>
        <v>0</v>
      </c>
      <c r="G3730" s="72">
        <f>'Balance N'!O3733</f>
        <v>0</v>
      </c>
      <c r="H3730" s="72">
        <f>'Balance N'!P3733</f>
        <v>0</v>
      </c>
      <c r="I3730" s="74">
        <f t="shared" si="58"/>
        <v>0</v>
      </c>
    </row>
    <row r="3731" spans="1:9" ht="15.6">
      <c r="A3731" s="70">
        <f>'Balance N'!I3734</f>
        <v>0</v>
      </c>
      <c r="B3731" s="71">
        <f>'Balance N'!J3734</f>
        <v>0</v>
      </c>
      <c r="C3731" s="72">
        <f>'Balance N'!K3734</f>
        <v>0</v>
      </c>
      <c r="D3731" s="72">
        <f>'Balance N'!L3734</f>
        <v>0</v>
      </c>
      <c r="E3731" s="72">
        <f>'Balance N'!M3734</f>
        <v>0</v>
      </c>
      <c r="F3731" s="72">
        <f>'Balance N'!N3734</f>
        <v>0</v>
      </c>
      <c r="G3731" s="72">
        <f>'Balance N'!O3734</f>
        <v>0</v>
      </c>
      <c r="H3731" s="72">
        <f>'Balance N'!P3734</f>
        <v>0</v>
      </c>
      <c r="I3731" s="74">
        <f t="shared" si="58"/>
        <v>0</v>
      </c>
    </row>
    <row r="3732" spans="1:9" ht="15.6">
      <c r="A3732" s="70">
        <f>'Balance N'!I3735</f>
        <v>0</v>
      </c>
      <c r="B3732" s="71">
        <f>'Balance N'!J3735</f>
        <v>0</v>
      </c>
      <c r="C3732" s="72">
        <f>'Balance N'!K3735</f>
        <v>0</v>
      </c>
      <c r="D3732" s="72">
        <f>'Balance N'!L3735</f>
        <v>0</v>
      </c>
      <c r="E3732" s="72">
        <f>'Balance N'!M3735</f>
        <v>0</v>
      </c>
      <c r="F3732" s="72">
        <f>'Balance N'!N3735</f>
        <v>0</v>
      </c>
      <c r="G3732" s="72">
        <f>'Balance N'!O3735</f>
        <v>0</v>
      </c>
      <c r="H3732" s="72">
        <f>'Balance N'!P3735</f>
        <v>0</v>
      </c>
      <c r="I3732" s="74">
        <f t="shared" si="58"/>
        <v>0</v>
      </c>
    </row>
    <row r="3733" spans="1:9" ht="15.6">
      <c r="A3733" s="70">
        <f>'Balance N'!I3736</f>
        <v>0</v>
      </c>
      <c r="B3733" s="71">
        <f>'Balance N'!J3736</f>
        <v>0</v>
      </c>
      <c r="C3733" s="72">
        <f>'Balance N'!K3736</f>
        <v>0</v>
      </c>
      <c r="D3733" s="72">
        <f>'Balance N'!L3736</f>
        <v>0</v>
      </c>
      <c r="E3733" s="72">
        <f>'Balance N'!M3736</f>
        <v>0</v>
      </c>
      <c r="F3733" s="72">
        <f>'Balance N'!N3736</f>
        <v>0</v>
      </c>
      <c r="G3733" s="72">
        <f>'Balance N'!O3736</f>
        <v>0</v>
      </c>
      <c r="H3733" s="72">
        <f>'Balance N'!P3736</f>
        <v>0</v>
      </c>
      <c r="I3733" s="74">
        <f t="shared" si="58"/>
        <v>0</v>
      </c>
    </row>
    <row r="3734" spans="1:9" ht="15.6">
      <c r="A3734" s="70">
        <f>'Balance N'!I3737</f>
        <v>0</v>
      </c>
      <c r="B3734" s="71">
        <f>'Balance N'!J3737</f>
        <v>0</v>
      </c>
      <c r="C3734" s="72">
        <f>'Balance N'!K3737</f>
        <v>0</v>
      </c>
      <c r="D3734" s="72">
        <f>'Balance N'!L3737</f>
        <v>0</v>
      </c>
      <c r="E3734" s="72">
        <f>'Balance N'!M3737</f>
        <v>0</v>
      </c>
      <c r="F3734" s="72">
        <f>'Balance N'!N3737</f>
        <v>0</v>
      </c>
      <c r="G3734" s="72">
        <f>'Balance N'!O3737</f>
        <v>0</v>
      </c>
      <c r="H3734" s="72">
        <f>'Balance N'!P3737</f>
        <v>0</v>
      </c>
      <c r="I3734" s="74">
        <f t="shared" si="58"/>
        <v>0</v>
      </c>
    </row>
    <row r="3735" spans="1:9" ht="15.6">
      <c r="A3735" s="70">
        <f>'Balance N'!I3738</f>
        <v>0</v>
      </c>
      <c r="B3735" s="71">
        <f>'Balance N'!J3738</f>
        <v>0</v>
      </c>
      <c r="C3735" s="72">
        <f>'Balance N'!K3738</f>
        <v>0</v>
      </c>
      <c r="D3735" s="72">
        <f>'Balance N'!L3738</f>
        <v>0</v>
      </c>
      <c r="E3735" s="72">
        <f>'Balance N'!M3738</f>
        <v>0</v>
      </c>
      <c r="F3735" s="72">
        <f>'Balance N'!N3738</f>
        <v>0</v>
      </c>
      <c r="G3735" s="72">
        <f>'Balance N'!O3738</f>
        <v>0</v>
      </c>
      <c r="H3735" s="72">
        <f>'Balance N'!P3738</f>
        <v>0</v>
      </c>
      <c r="I3735" s="74">
        <f t="shared" si="58"/>
        <v>0</v>
      </c>
    </row>
    <row r="3736" spans="1:9" ht="15.6">
      <c r="A3736" s="70">
        <f>'Balance N'!I3739</f>
        <v>0</v>
      </c>
      <c r="B3736" s="71">
        <f>'Balance N'!J3739</f>
        <v>0</v>
      </c>
      <c r="C3736" s="72">
        <f>'Balance N'!K3739</f>
        <v>0</v>
      </c>
      <c r="D3736" s="72">
        <f>'Balance N'!L3739</f>
        <v>0</v>
      </c>
      <c r="E3736" s="72">
        <f>'Balance N'!M3739</f>
        <v>0</v>
      </c>
      <c r="F3736" s="72">
        <f>'Balance N'!N3739</f>
        <v>0</v>
      </c>
      <c r="G3736" s="72">
        <f>'Balance N'!O3739</f>
        <v>0</v>
      </c>
      <c r="H3736" s="72">
        <f>'Balance N'!P3739</f>
        <v>0</v>
      </c>
      <c r="I3736" s="74">
        <f t="shared" si="58"/>
        <v>0</v>
      </c>
    </row>
    <row r="3737" spans="1:9" ht="15.6">
      <c r="A3737" s="70">
        <f>'Balance N'!I3740</f>
        <v>0</v>
      </c>
      <c r="B3737" s="71">
        <f>'Balance N'!J3740</f>
        <v>0</v>
      </c>
      <c r="C3737" s="72">
        <f>'Balance N'!K3740</f>
        <v>0</v>
      </c>
      <c r="D3737" s="72">
        <f>'Balance N'!L3740</f>
        <v>0</v>
      </c>
      <c r="E3737" s="72">
        <f>'Balance N'!M3740</f>
        <v>0</v>
      </c>
      <c r="F3737" s="72">
        <f>'Balance N'!N3740</f>
        <v>0</v>
      </c>
      <c r="G3737" s="72">
        <f>'Balance N'!O3740</f>
        <v>0</v>
      </c>
      <c r="H3737" s="72">
        <f>'Balance N'!P3740</f>
        <v>0</v>
      </c>
      <c r="I3737" s="74">
        <f t="shared" si="58"/>
        <v>0</v>
      </c>
    </row>
    <row r="3738" spans="1:9" ht="15.6">
      <c r="A3738" s="70">
        <f>'Balance N'!I3741</f>
        <v>0</v>
      </c>
      <c r="B3738" s="71">
        <f>'Balance N'!J3741</f>
        <v>0</v>
      </c>
      <c r="C3738" s="72">
        <f>'Balance N'!K3741</f>
        <v>0</v>
      </c>
      <c r="D3738" s="72">
        <f>'Balance N'!L3741</f>
        <v>0</v>
      </c>
      <c r="E3738" s="72">
        <f>'Balance N'!M3741</f>
        <v>0</v>
      </c>
      <c r="F3738" s="72">
        <f>'Balance N'!N3741</f>
        <v>0</v>
      </c>
      <c r="G3738" s="72">
        <f>'Balance N'!O3741</f>
        <v>0</v>
      </c>
      <c r="H3738" s="72">
        <f>'Balance N'!P3741</f>
        <v>0</v>
      </c>
      <c r="I3738" s="74">
        <f t="shared" si="58"/>
        <v>0</v>
      </c>
    </row>
    <row r="3739" spans="1:9" ht="15.6">
      <c r="A3739" s="70">
        <f>'Balance N'!I3742</f>
        <v>0</v>
      </c>
      <c r="B3739" s="71">
        <f>'Balance N'!J3742</f>
        <v>0</v>
      </c>
      <c r="C3739" s="72">
        <f>'Balance N'!K3742</f>
        <v>0</v>
      </c>
      <c r="D3739" s="72">
        <f>'Balance N'!L3742</f>
        <v>0</v>
      </c>
      <c r="E3739" s="72">
        <f>'Balance N'!M3742</f>
        <v>0</v>
      </c>
      <c r="F3739" s="72">
        <f>'Balance N'!N3742</f>
        <v>0</v>
      </c>
      <c r="G3739" s="72">
        <f>'Balance N'!O3742</f>
        <v>0</v>
      </c>
      <c r="H3739" s="72">
        <f>'Balance N'!P3742</f>
        <v>0</v>
      </c>
      <c r="I3739" s="74">
        <f t="shared" si="58"/>
        <v>0</v>
      </c>
    </row>
    <row r="3740" spans="1:9" ht="15.6">
      <c r="A3740" s="70">
        <f>'Balance N'!I3743</f>
        <v>0</v>
      </c>
      <c r="B3740" s="71">
        <f>'Balance N'!J3743</f>
        <v>0</v>
      </c>
      <c r="C3740" s="72">
        <f>'Balance N'!K3743</f>
        <v>0</v>
      </c>
      <c r="D3740" s="72">
        <f>'Balance N'!L3743</f>
        <v>0</v>
      </c>
      <c r="E3740" s="72">
        <f>'Balance N'!M3743</f>
        <v>0</v>
      </c>
      <c r="F3740" s="72">
        <f>'Balance N'!N3743</f>
        <v>0</v>
      </c>
      <c r="G3740" s="72">
        <f>'Balance N'!O3743</f>
        <v>0</v>
      </c>
      <c r="H3740" s="72">
        <f>'Balance N'!P3743</f>
        <v>0</v>
      </c>
      <c r="I3740" s="74">
        <f t="shared" si="58"/>
        <v>0</v>
      </c>
    </row>
    <row r="3741" spans="1:9" ht="15.6">
      <c r="A3741" s="70">
        <f>'Balance N'!I3744</f>
        <v>0</v>
      </c>
      <c r="B3741" s="71">
        <f>'Balance N'!J3744</f>
        <v>0</v>
      </c>
      <c r="C3741" s="72">
        <f>'Balance N'!K3744</f>
        <v>0</v>
      </c>
      <c r="D3741" s="72">
        <f>'Balance N'!L3744</f>
        <v>0</v>
      </c>
      <c r="E3741" s="72">
        <f>'Balance N'!M3744</f>
        <v>0</v>
      </c>
      <c r="F3741" s="72">
        <f>'Balance N'!N3744</f>
        <v>0</v>
      </c>
      <c r="G3741" s="72">
        <f>'Balance N'!O3744</f>
        <v>0</v>
      </c>
      <c r="H3741" s="72">
        <f>'Balance N'!P3744</f>
        <v>0</v>
      </c>
      <c r="I3741" s="74">
        <f t="shared" si="58"/>
        <v>0</v>
      </c>
    </row>
    <row r="3742" spans="1:9" ht="15.6">
      <c r="A3742" s="70">
        <f>'Balance N'!I3745</f>
        <v>0</v>
      </c>
      <c r="B3742" s="71">
        <f>'Balance N'!J3745</f>
        <v>0</v>
      </c>
      <c r="C3742" s="72">
        <f>'Balance N'!K3745</f>
        <v>0</v>
      </c>
      <c r="D3742" s="72">
        <f>'Balance N'!L3745</f>
        <v>0</v>
      </c>
      <c r="E3742" s="72">
        <f>'Balance N'!M3745</f>
        <v>0</v>
      </c>
      <c r="F3742" s="72">
        <f>'Balance N'!N3745</f>
        <v>0</v>
      </c>
      <c r="G3742" s="72">
        <f>'Balance N'!O3745</f>
        <v>0</v>
      </c>
      <c r="H3742" s="72">
        <f>'Balance N'!P3745</f>
        <v>0</v>
      </c>
      <c r="I3742" s="74">
        <f t="shared" si="58"/>
        <v>0</v>
      </c>
    </row>
    <row r="3743" spans="1:9" ht="15.6">
      <c r="A3743" s="70">
        <f>'Balance N'!I3746</f>
        <v>0</v>
      </c>
      <c r="B3743" s="71">
        <f>'Balance N'!J3746</f>
        <v>0</v>
      </c>
      <c r="C3743" s="72">
        <f>'Balance N'!K3746</f>
        <v>0</v>
      </c>
      <c r="D3743" s="72">
        <f>'Balance N'!L3746</f>
        <v>0</v>
      </c>
      <c r="E3743" s="72">
        <f>'Balance N'!M3746</f>
        <v>0</v>
      </c>
      <c r="F3743" s="72">
        <f>'Balance N'!N3746</f>
        <v>0</v>
      </c>
      <c r="G3743" s="72">
        <f>'Balance N'!O3746</f>
        <v>0</v>
      </c>
      <c r="H3743" s="72">
        <f>'Balance N'!P3746</f>
        <v>0</v>
      </c>
      <c r="I3743" s="74">
        <f t="shared" si="58"/>
        <v>0</v>
      </c>
    </row>
    <row r="3744" spans="1:9" ht="15.6">
      <c r="A3744" s="70">
        <f>'Balance N'!I3747</f>
        <v>0</v>
      </c>
      <c r="B3744" s="71">
        <f>'Balance N'!J3747</f>
        <v>0</v>
      </c>
      <c r="C3744" s="72">
        <f>'Balance N'!K3747</f>
        <v>0</v>
      </c>
      <c r="D3744" s="72">
        <f>'Balance N'!L3747</f>
        <v>0</v>
      </c>
      <c r="E3744" s="72">
        <f>'Balance N'!M3747</f>
        <v>0</v>
      </c>
      <c r="F3744" s="72">
        <f>'Balance N'!N3747</f>
        <v>0</v>
      </c>
      <c r="G3744" s="72">
        <f>'Balance N'!O3747</f>
        <v>0</v>
      </c>
      <c r="H3744" s="72">
        <f>'Balance N'!P3747</f>
        <v>0</v>
      </c>
      <c r="I3744" s="74">
        <f t="shared" si="58"/>
        <v>0</v>
      </c>
    </row>
    <row r="3745" spans="1:9" ht="15.6">
      <c r="A3745" s="70">
        <f>'Balance N'!I3748</f>
        <v>0</v>
      </c>
      <c r="B3745" s="71">
        <f>'Balance N'!J3748</f>
        <v>0</v>
      </c>
      <c r="C3745" s="72">
        <f>'Balance N'!K3748</f>
        <v>0</v>
      </c>
      <c r="D3745" s="72">
        <f>'Balance N'!L3748</f>
        <v>0</v>
      </c>
      <c r="E3745" s="72">
        <f>'Balance N'!M3748</f>
        <v>0</v>
      </c>
      <c r="F3745" s="72">
        <f>'Balance N'!N3748</f>
        <v>0</v>
      </c>
      <c r="G3745" s="72">
        <f>'Balance N'!O3748</f>
        <v>0</v>
      </c>
      <c r="H3745" s="72">
        <f>'Balance N'!P3748</f>
        <v>0</v>
      </c>
      <c r="I3745" s="74">
        <f t="shared" si="58"/>
        <v>0</v>
      </c>
    </row>
    <row r="3746" spans="1:9" ht="15.6">
      <c r="A3746" s="70">
        <f>'Balance N'!I3749</f>
        <v>0</v>
      </c>
      <c r="B3746" s="71">
        <f>'Balance N'!J3749</f>
        <v>0</v>
      </c>
      <c r="C3746" s="72">
        <f>'Balance N'!K3749</f>
        <v>0</v>
      </c>
      <c r="D3746" s="72">
        <f>'Balance N'!L3749</f>
        <v>0</v>
      </c>
      <c r="E3746" s="72">
        <f>'Balance N'!M3749</f>
        <v>0</v>
      </c>
      <c r="F3746" s="72">
        <f>'Balance N'!N3749</f>
        <v>0</v>
      </c>
      <c r="G3746" s="72">
        <f>'Balance N'!O3749</f>
        <v>0</v>
      </c>
      <c r="H3746" s="72">
        <f>'Balance N'!P3749</f>
        <v>0</v>
      </c>
      <c r="I3746" s="74">
        <f t="shared" si="58"/>
        <v>0</v>
      </c>
    </row>
    <row r="3747" spans="1:9" ht="15.6">
      <c r="A3747" s="70">
        <f>'Balance N'!I3750</f>
        <v>0</v>
      </c>
      <c r="B3747" s="71">
        <f>'Balance N'!J3750</f>
        <v>0</v>
      </c>
      <c r="C3747" s="72">
        <f>'Balance N'!K3750</f>
        <v>0</v>
      </c>
      <c r="D3747" s="72">
        <f>'Balance N'!L3750</f>
        <v>0</v>
      </c>
      <c r="E3747" s="72">
        <f>'Balance N'!M3750</f>
        <v>0</v>
      </c>
      <c r="F3747" s="72">
        <f>'Balance N'!N3750</f>
        <v>0</v>
      </c>
      <c r="G3747" s="72">
        <f>'Balance N'!O3750</f>
        <v>0</v>
      </c>
      <c r="H3747" s="72">
        <f>'Balance N'!P3750</f>
        <v>0</v>
      </c>
      <c r="I3747" s="74">
        <f t="shared" si="58"/>
        <v>0</v>
      </c>
    </row>
    <row r="3748" spans="1:9" ht="15.6">
      <c r="A3748" s="70">
        <f>'Balance N'!I3751</f>
        <v>0</v>
      </c>
      <c r="B3748" s="71">
        <f>'Balance N'!J3751</f>
        <v>0</v>
      </c>
      <c r="C3748" s="72">
        <f>'Balance N'!K3751</f>
        <v>0</v>
      </c>
      <c r="D3748" s="72">
        <f>'Balance N'!L3751</f>
        <v>0</v>
      </c>
      <c r="E3748" s="72">
        <f>'Balance N'!M3751</f>
        <v>0</v>
      </c>
      <c r="F3748" s="72">
        <f>'Balance N'!N3751</f>
        <v>0</v>
      </c>
      <c r="G3748" s="72">
        <f>'Balance N'!O3751</f>
        <v>0</v>
      </c>
      <c r="H3748" s="72">
        <f>'Balance N'!P3751</f>
        <v>0</v>
      </c>
      <c r="I3748" s="74">
        <f t="shared" si="58"/>
        <v>0</v>
      </c>
    </row>
    <row r="3749" spans="1:9" ht="15.6">
      <c r="A3749" s="70">
        <f>'Balance N'!I3752</f>
        <v>0</v>
      </c>
      <c r="B3749" s="71">
        <f>'Balance N'!J3752</f>
        <v>0</v>
      </c>
      <c r="C3749" s="72">
        <f>'Balance N'!K3752</f>
        <v>0</v>
      </c>
      <c r="D3749" s="72">
        <f>'Balance N'!L3752</f>
        <v>0</v>
      </c>
      <c r="E3749" s="72">
        <f>'Balance N'!M3752</f>
        <v>0</v>
      </c>
      <c r="F3749" s="72">
        <f>'Balance N'!N3752</f>
        <v>0</v>
      </c>
      <c r="G3749" s="72">
        <f>'Balance N'!O3752</f>
        <v>0</v>
      </c>
      <c r="H3749" s="72">
        <f>'Balance N'!P3752</f>
        <v>0</v>
      </c>
      <c r="I3749" s="74">
        <f t="shared" si="58"/>
        <v>0</v>
      </c>
    </row>
    <row r="3750" spans="1:9" ht="15.6">
      <c r="A3750" s="70">
        <f>'Balance N'!I3753</f>
        <v>0</v>
      </c>
      <c r="B3750" s="71">
        <f>'Balance N'!J3753</f>
        <v>0</v>
      </c>
      <c r="C3750" s="72">
        <f>'Balance N'!K3753</f>
        <v>0</v>
      </c>
      <c r="D3750" s="72">
        <f>'Balance N'!L3753</f>
        <v>0</v>
      </c>
      <c r="E3750" s="72">
        <f>'Balance N'!M3753</f>
        <v>0</v>
      </c>
      <c r="F3750" s="72">
        <f>'Balance N'!N3753</f>
        <v>0</v>
      </c>
      <c r="G3750" s="72">
        <f>'Balance N'!O3753</f>
        <v>0</v>
      </c>
      <c r="H3750" s="72">
        <f>'Balance N'!P3753</f>
        <v>0</v>
      </c>
      <c r="I3750" s="74">
        <f t="shared" si="58"/>
        <v>0</v>
      </c>
    </row>
    <row r="3751" spans="1:9" ht="15.6">
      <c r="A3751" s="70">
        <f>'Balance N'!I3754</f>
        <v>0</v>
      </c>
      <c r="B3751" s="71">
        <f>'Balance N'!J3754</f>
        <v>0</v>
      </c>
      <c r="C3751" s="72">
        <f>'Balance N'!K3754</f>
        <v>0</v>
      </c>
      <c r="D3751" s="72">
        <f>'Balance N'!L3754</f>
        <v>0</v>
      </c>
      <c r="E3751" s="72">
        <f>'Balance N'!M3754</f>
        <v>0</v>
      </c>
      <c r="F3751" s="72">
        <f>'Balance N'!N3754</f>
        <v>0</v>
      </c>
      <c r="G3751" s="72">
        <f>'Balance N'!O3754</f>
        <v>0</v>
      </c>
      <c r="H3751" s="72">
        <f>'Balance N'!P3754</f>
        <v>0</v>
      </c>
      <c r="I3751" s="74">
        <f t="shared" si="58"/>
        <v>0</v>
      </c>
    </row>
    <row r="3752" spans="1:9" ht="15.6">
      <c r="A3752" s="70">
        <f>'Balance N'!I3755</f>
        <v>0</v>
      </c>
      <c r="B3752" s="71">
        <f>'Balance N'!J3755</f>
        <v>0</v>
      </c>
      <c r="C3752" s="72">
        <f>'Balance N'!K3755</f>
        <v>0</v>
      </c>
      <c r="D3752" s="72">
        <f>'Balance N'!L3755</f>
        <v>0</v>
      </c>
      <c r="E3752" s="72">
        <f>'Balance N'!M3755</f>
        <v>0</v>
      </c>
      <c r="F3752" s="72">
        <f>'Balance N'!N3755</f>
        <v>0</v>
      </c>
      <c r="G3752" s="72">
        <f>'Balance N'!O3755</f>
        <v>0</v>
      </c>
      <c r="H3752" s="72">
        <f>'Balance N'!P3755</f>
        <v>0</v>
      </c>
      <c r="I3752" s="74">
        <f t="shared" si="58"/>
        <v>0</v>
      </c>
    </row>
    <row r="3753" spans="1:9" ht="15.6">
      <c r="A3753" s="70">
        <f>'Balance N'!I3756</f>
        <v>0</v>
      </c>
      <c r="B3753" s="71">
        <f>'Balance N'!J3756</f>
        <v>0</v>
      </c>
      <c r="C3753" s="72">
        <f>'Balance N'!K3756</f>
        <v>0</v>
      </c>
      <c r="D3753" s="72">
        <f>'Balance N'!L3756</f>
        <v>0</v>
      </c>
      <c r="E3753" s="72">
        <f>'Balance N'!M3756</f>
        <v>0</v>
      </c>
      <c r="F3753" s="72">
        <f>'Balance N'!N3756</f>
        <v>0</v>
      </c>
      <c r="G3753" s="72">
        <f>'Balance N'!O3756</f>
        <v>0</v>
      </c>
      <c r="H3753" s="72">
        <f>'Balance N'!P3756</f>
        <v>0</v>
      </c>
      <c r="I3753" s="74">
        <f t="shared" si="58"/>
        <v>0</v>
      </c>
    </row>
    <row r="3754" spans="1:9" ht="15.6">
      <c r="A3754" s="70">
        <f>'Balance N'!I3757</f>
        <v>0</v>
      </c>
      <c r="B3754" s="71">
        <f>'Balance N'!J3757</f>
        <v>0</v>
      </c>
      <c r="C3754" s="72">
        <f>'Balance N'!K3757</f>
        <v>0</v>
      </c>
      <c r="D3754" s="72">
        <f>'Balance N'!L3757</f>
        <v>0</v>
      </c>
      <c r="E3754" s="72">
        <f>'Balance N'!M3757</f>
        <v>0</v>
      </c>
      <c r="F3754" s="72">
        <f>'Balance N'!N3757</f>
        <v>0</v>
      </c>
      <c r="G3754" s="72">
        <f>'Balance N'!O3757</f>
        <v>0</v>
      </c>
      <c r="H3754" s="72">
        <f>'Balance N'!P3757</f>
        <v>0</v>
      </c>
      <c r="I3754" s="74">
        <f t="shared" si="58"/>
        <v>0</v>
      </c>
    </row>
    <row r="3755" spans="1:9" ht="15.6">
      <c r="A3755" s="70">
        <f>'Balance N'!I3758</f>
        <v>0</v>
      </c>
      <c r="B3755" s="71">
        <f>'Balance N'!J3758</f>
        <v>0</v>
      </c>
      <c r="C3755" s="72">
        <f>'Balance N'!K3758</f>
        <v>0</v>
      </c>
      <c r="D3755" s="72">
        <f>'Balance N'!L3758</f>
        <v>0</v>
      </c>
      <c r="E3755" s="72">
        <f>'Balance N'!M3758</f>
        <v>0</v>
      </c>
      <c r="F3755" s="72">
        <f>'Balance N'!N3758</f>
        <v>0</v>
      </c>
      <c r="G3755" s="72">
        <f>'Balance N'!O3758</f>
        <v>0</v>
      </c>
      <c r="H3755" s="72">
        <f>'Balance N'!P3758</f>
        <v>0</v>
      </c>
      <c r="I3755" s="74">
        <f t="shared" si="58"/>
        <v>0</v>
      </c>
    </row>
    <row r="3756" spans="1:9" ht="15.6">
      <c r="A3756" s="70">
        <f>'Balance N'!I3759</f>
        <v>0</v>
      </c>
      <c r="B3756" s="71">
        <f>'Balance N'!J3759</f>
        <v>0</v>
      </c>
      <c r="C3756" s="72">
        <f>'Balance N'!K3759</f>
        <v>0</v>
      </c>
      <c r="D3756" s="72">
        <f>'Balance N'!L3759</f>
        <v>0</v>
      </c>
      <c r="E3756" s="72">
        <f>'Balance N'!M3759</f>
        <v>0</v>
      </c>
      <c r="F3756" s="72">
        <f>'Balance N'!N3759</f>
        <v>0</v>
      </c>
      <c r="G3756" s="72">
        <f>'Balance N'!O3759</f>
        <v>0</v>
      </c>
      <c r="H3756" s="72">
        <f>'Balance N'!P3759</f>
        <v>0</v>
      </c>
      <c r="I3756" s="74">
        <f t="shared" si="58"/>
        <v>0</v>
      </c>
    </row>
    <row r="3757" spans="1:9" ht="15.6">
      <c r="A3757" s="70">
        <f>'Balance N'!I3760</f>
        <v>0</v>
      </c>
      <c r="B3757" s="71">
        <f>'Balance N'!J3760</f>
        <v>0</v>
      </c>
      <c r="C3757" s="72">
        <f>'Balance N'!K3760</f>
        <v>0</v>
      </c>
      <c r="D3757" s="72">
        <f>'Balance N'!L3760</f>
        <v>0</v>
      </c>
      <c r="E3757" s="72">
        <f>'Balance N'!M3760</f>
        <v>0</v>
      </c>
      <c r="F3757" s="72">
        <f>'Balance N'!N3760</f>
        <v>0</v>
      </c>
      <c r="G3757" s="72">
        <f>'Balance N'!O3760</f>
        <v>0</v>
      </c>
      <c r="H3757" s="72">
        <f>'Balance N'!P3760</f>
        <v>0</v>
      </c>
      <c r="I3757" s="74">
        <f t="shared" si="58"/>
        <v>0</v>
      </c>
    </row>
    <row r="3758" spans="1:9" ht="15.6">
      <c r="A3758" s="70">
        <f>'Balance N'!I3761</f>
        <v>0</v>
      </c>
      <c r="B3758" s="71">
        <f>'Balance N'!J3761</f>
        <v>0</v>
      </c>
      <c r="C3758" s="72">
        <f>'Balance N'!K3761</f>
        <v>0</v>
      </c>
      <c r="D3758" s="72">
        <f>'Balance N'!L3761</f>
        <v>0</v>
      </c>
      <c r="E3758" s="72">
        <f>'Balance N'!M3761</f>
        <v>0</v>
      </c>
      <c r="F3758" s="72">
        <f>'Balance N'!N3761</f>
        <v>0</v>
      </c>
      <c r="G3758" s="72">
        <f>'Balance N'!O3761</f>
        <v>0</v>
      </c>
      <c r="H3758" s="72">
        <f>'Balance N'!P3761</f>
        <v>0</v>
      </c>
      <c r="I3758" s="74">
        <f t="shared" si="58"/>
        <v>0</v>
      </c>
    </row>
    <row r="3759" spans="1:9" ht="15.6">
      <c r="A3759" s="70">
        <f>'Balance N'!I3762</f>
        <v>0</v>
      </c>
      <c r="B3759" s="71">
        <f>'Balance N'!J3762</f>
        <v>0</v>
      </c>
      <c r="C3759" s="72">
        <f>'Balance N'!K3762</f>
        <v>0</v>
      </c>
      <c r="D3759" s="72">
        <f>'Balance N'!L3762</f>
        <v>0</v>
      </c>
      <c r="E3759" s="72">
        <f>'Balance N'!M3762</f>
        <v>0</v>
      </c>
      <c r="F3759" s="72">
        <f>'Balance N'!N3762</f>
        <v>0</v>
      </c>
      <c r="G3759" s="72">
        <f>'Balance N'!O3762</f>
        <v>0</v>
      </c>
      <c r="H3759" s="72">
        <f>'Balance N'!P3762</f>
        <v>0</v>
      </c>
      <c r="I3759" s="74">
        <f t="shared" si="58"/>
        <v>0</v>
      </c>
    </row>
    <row r="3760" spans="1:9" ht="15.6">
      <c r="A3760" s="70">
        <f>'Balance N'!I3763</f>
        <v>0</v>
      </c>
      <c r="B3760" s="71">
        <f>'Balance N'!J3763</f>
        <v>0</v>
      </c>
      <c r="C3760" s="72">
        <f>'Balance N'!K3763</f>
        <v>0</v>
      </c>
      <c r="D3760" s="72">
        <f>'Balance N'!L3763</f>
        <v>0</v>
      </c>
      <c r="E3760" s="72">
        <f>'Balance N'!M3763</f>
        <v>0</v>
      </c>
      <c r="F3760" s="72">
        <f>'Balance N'!N3763</f>
        <v>0</v>
      </c>
      <c r="G3760" s="72">
        <f>'Balance N'!O3763</f>
        <v>0</v>
      </c>
      <c r="H3760" s="72">
        <f>'Balance N'!P3763</f>
        <v>0</v>
      </c>
      <c r="I3760" s="74">
        <f t="shared" si="58"/>
        <v>0</v>
      </c>
    </row>
    <row r="3761" spans="1:9" ht="15.6">
      <c r="A3761" s="70">
        <f>'Balance N'!I3764</f>
        <v>0</v>
      </c>
      <c r="B3761" s="71">
        <f>'Balance N'!J3764</f>
        <v>0</v>
      </c>
      <c r="C3761" s="72">
        <f>'Balance N'!K3764</f>
        <v>0</v>
      </c>
      <c r="D3761" s="72">
        <f>'Balance N'!L3764</f>
        <v>0</v>
      </c>
      <c r="E3761" s="72">
        <f>'Balance N'!M3764</f>
        <v>0</v>
      </c>
      <c r="F3761" s="72">
        <f>'Balance N'!N3764</f>
        <v>0</v>
      </c>
      <c r="G3761" s="72">
        <f>'Balance N'!O3764</f>
        <v>0</v>
      </c>
      <c r="H3761" s="72">
        <f>'Balance N'!P3764</f>
        <v>0</v>
      </c>
      <c r="I3761" s="74">
        <f t="shared" si="58"/>
        <v>0</v>
      </c>
    </row>
    <row r="3762" spans="1:9" ht="15.6">
      <c r="A3762" s="70">
        <f>'Balance N'!I3765</f>
        <v>0</v>
      </c>
      <c r="B3762" s="71">
        <f>'Balance N'!J3765</f>
        <v>0</v>
      </c>
      <c r="C3762" s="72">
        <f>'Balance N'!K3765</f>
        <v>0</v>
      </c>
      <c r="D3762" s="72">
        <f>'Balance N'!L3765</f>
        <v>0</v>
      </c>
      <c r="E3762" s="72">
        <f>'Balance N'!M3765</f>
        <v>0</v>
      </c>
      <c r="F3762" s="72">
        <f>'Balance N'!N3765</f>
        <v>0</v>
      </c>
      <c r="G3762" s="72">
        <f>'Balance N'!O3765</f>
        <v>0</v>
      </c>
      <c r="H3762" s="72">
        <f>'Balance N'!P3765</f>
        <v>0</v>
      </c>
      <c r="I3762" s="74">
        <f t="shared" si="58"/>
        <v>0</v>
      </c>
    </row>
    <row r="3763" spans="1:9" ht="15.6">
      <c r="A3763" s="70">
        <f>'Balance N'!I3766</f>
        <v>0</v>
      </c>
      <c r="B3763" s="71">
        <f>'Balance N'!J3766</f>
        <v>0</v>
      </c>
      <c r="C3763" s="72">
        <f>'Balance N'!K3766</f>
        <v>0</v>
      </c>
      <c r="D3763" s="72">
        <f>'Balance N'!L3766</f>
        <v>0</v>
      </c>
      <c r="E3763" s="72">
        <f>'Balance N'!M3766</f>
        <v>0</v>
      </c>
      <c r="F3763" s="72">
        <f>'Balance N'!N3766</f>
        <v>0</v>
      </c>
      <c r="G3763" s="72">
        <f>'Balance N'!O3766</f>
        <v>0</v>
      </c>
      <c r="H3763" s="72">
        <f>'Balance N'!P3766</f>
        <v>0</v>
      </c>
      <c r="I3763" s="74">
        <f t="shared" si="58"/>
        <v>0</v>
      </c>
    </row>
    <row r="3764" spans="1:9" ht="15.6">
      <c r="A3764" s="70">
        <f>'Balance N'!I3767</f>
        <v>0</v>
      </c>
      <c r="B3764" s="71">
        <f>'Balance N'!J3767</f>
        <v>0</v>
      </c>
      <c r="C3764" s="72">
        <f>'Balance N'!K3767</f>
        <v>0</v>
      </c>
      <c r="D3764" s="72">
        <f>'Balance N'!L3767</f>
        <v>0</v>
      </c>
      <c r="E3764" s="72">
        <f>'Balance N'!M3767</f>
        <v>0</v>
      </c>
      <c r="F3764" s="72">
        <f>'Balance N'!N3767</f>
        <v>0</v>
      </c>
      <c r="G3764" s="72">
        <f>'Balance N'!O3767</f>
        <v>0</v>
      </c>
      <c r="H3764" s="72">
        <f>'Balance N'!P3767</f>
        <v>0</v>
      </c>
      <c r="I3764" s="74">
        <f t="shared" si="58"/>
        <v>0</v>
      </c>
    </row>
    <row r="3765" spans="1:9" ht="15.6">
      <c r="A3765" s="70">
        <f>'Balance N'!I3768</f>
        <v>0</v>
      </c>
      <c r="B3765" s="71">
        <f>'Balance N'!J3768</f>
        <v>0</v>
      </c>
      <c r="C3765" s="72">
        <f>'Balance N'!K3768</f>
        <v>0</v>
      </c>
      <c r="D3765" s="72">
        <f>'Balance N'!L3768</f>
        <v>0</v>
      </c>
      <c r="E3765" s="72">
        <f>'Balance N'!M3768</f>
        <v>0</v>
      </c>
      <c r="F3765" s="72">
        <f>'Balance N'!N3768</f>
        <v>0</v>
      </c>
      <c r="G3765" s="72">
        <f>'Balance N'!O3768</f>
        <v>0</v>
      </c>
      <c r="H3765" s="72">
        <f>'Balance N'!P3768</f>
        <v>0</v>
      </c>
      <c r="I3765" s="74">
        <f t="shared" si="58"/>
        <v>0</v>
      </c>
    </row>
    <row r="3766" spans="1:9" ht="15.6">
      <c r="A3766" s="70">
        <f>'Balance N'!I3769</f>
        <v>0</v>
      </c>
      <c r="B3766" s="71">
        <f>'Balance N'!J3769</f>
        <v>0</v>
      </c>
      <c r="C3766" s="72">
        <f>'Balance N'!K3769</f>
        <v>0</v>
      </c>
      <c r="D3766" s="72">
        <f>'Balance N'!L3769</f>
        <v>0</v>
      </c>
      <c r="E3766" s="72">
        <f>'Balance N'!M3769</f>
        <v>0</v>
      </c>
      <c r="F3766" s="72">
        <f>'Balance N'!N3769</f>
        <v>0</v>
      </c>
      <c r="G3766" s="72">
        <f>'Balance N'!O3769</f>
        <v>0</v>
      </c>
      <c r="H3766" s="72">
        <f>'Balance N'!P3769</f>
        <v>0</v>
      </c>
      <c r="I3766" s="74">
        <f t="shared" si="58"/>
        <v>0</v>
      </c>
    </row>
    <row r="3767" spans="1:9" ht="15.6">
      <c r="A3767" s="70">
        <f>'Balance N'!I3770</f>
        <v>0</v>
      </c>
      <c r="B3767" s="71">
        <f>'Balance N'!J3770</f>
        <v>0</v>
      </c>
      <c r="C3767" s="72">
        <f>'Balance N'!K3770</f>
        <v>0</v>
      </c>
      <c r="D3767" s="72">
        <f>'Balance N'!L3770</f>
        <v>0</v>
      </c>
      <c r="E3767" s="72">
        <f>'Balance N'!M3770</f>
        <v>0</v>
      </c>
      <c r="F3767" s="72">
        <f>'Balance N'!N3770</f>
        <v>0</v>
      </c>
      <c r="G3767" s="72">
        <f>'Balance N'!O3770</f>
        <v>0</v>
      </c>
      <c r="H3767" s="72">
        <f>'Balance N'!P3770</f>
        <v>0</v>
      </c>
      <c r="I3767" s="74">
        <f t="shared" si="58"/>
        <v>0</v>
      </c>
    </row>
    <row r="3768" spans="1:9" ht="15.6">
      <c r="A3768" s="70">
        <f>'Balance N'!I3771</f>
        <v>0</v>
      </c>
      <c r="B3768" s="71">
        <f>'Balance N'!J3771</f>
        <v>0</v>
      </c>
      <c r="C3768" s="72">
        <f>'Balance N'!K3771</f>
        <v>0</v>
      </c>
      <c r="D3768" s="72">
        <f>'Balance N'!L3771</f>
        <v>0</v>
      </c>
      <c r="E3768" s="72">
        <f>'Balance N'!M3771</f>
        <v>0</v>
      </c>
      <c r="F3768" s="72">
        <f>'Balance N'!N3771</f>
        <v>0</v>
      </c>
      <c r="G3768" s="72">
        <f>'Balance N'!O3771</f>
        <v>0</v>
      </c>
      <c r="H3768" s="72">
        <f>'Balance N'!P3771</f>
        <v>0</v>
      </c>
      <c r="I3768" s="74">
        <f t="shared" si="58"/>
        <v>0</v>
      </c>
    </row>
    <row r="3769" spans="1:9" ht="15.6">
      <c r="A3769" s="70">
        <f>'Balance N'!I3772</f>
        <v>0</v>
      </c>
      <c r="B3769" s="71">
        <f>'Balance N'!J3772</f>
        <v>0</v>
      </c>
      <c r="C3769" s="72">
        <f>'Balance N'!K3772</f>
        <v>0</v>
      </c>
      <c r="D3769" s="72">
        <f>'Balance N'!L3772</f>
        <v>0</v>
      </c>
      <c r="E3769" s="72">
        <f>'Balance N'!M3772</f>
        <v>0</v>
      </c>
      <c r="F3769" s="72">
        <f>'Balance N'!N3772</f>
        <v>0</v>
      </c>
      <c r="G3769" s="72">
        <f>'Balance N'!O3772</f>
        <v>0</v>
      </c>
      <c r="H3769" s="72">
        <f>'Balance N'!P3772</f>
        <v>0</v>
      </c>
      <c r="I3769" s="74">
        <f t="shared" si="58"/>
        <v>0</v>
      </c>
    </row>
    <row r="3770" spans="1:9" ht="15.6">
      <c r="A3770" s="70">
        <f>'Balance N'!I3773</f>
        <v>0</v>
      </c>
      <c r="B3770" s="71">
        <f>'Balance N'!J3773</f>
        <v>0</v>
      </c>
      <c r="C3770" s="72">
        <f>'Balance N'!K3773</f>
        <v>0</v>
      </c>
      <c r="D3770" s="72">
        <f>'Balance N'!L3773</f>
        <v>0</v>
      </c>
      <c r="E3770" s="72">
        <f>'Balance N'!M3773</f>
        <v>0</v>
      </c>
      <c r="F3770" s="72">
        <f>'Balance N'!N3773</f>
        <v>0</v>
      </c>
      <c r="G3770" s="72">
        <f>'Balance N'!O3773</f>
        <v>0</v>
      </c>
      <c r="H3770" s="72">
        <f>'Balance N'!P3773</f>
        <v>0</v>
      </c>
      <c r="I3770" s="74">
        <f t="shared" si="58"/>
        <v>0</v>
      </c>
    </row>
    <row r="3771" spans="1:9" ht="15.6">
      <c r="A3771" s="70">
        <f>'Balance N'!I3774</f>
        <v>0</v>
      </c>
      <c r="B3771" s="71">
        <f>'Balance N'!J3774</f>
        <v>0</v>
      </c>
      <c r="C3771" s="72">
        <f>'Balance N'!K3774</f>
        <v>0</v>
      </c>
      <c r="D3771" s="72">
        <f>'Balance N'!L3774</f>
        <v>0</v>
      </c>
      <c r="E3771" s="72">
        <f>'Balance N'!M3774</f>
        <v>0</v>
      </c>
      <c r="F3771" s="72">
        <f>'Balance N'!N3774</f>
        <v>0</v>
      </c>
      <c r="G3771" s="72">
        <f>'Balance N'!O3774</f>
        <v>0</v>
      </c>
      <c r="H3771" s="72">
        <f>'Balance N'!P3774</f>
        <v>0</v>
      </c>
      <c r="I3771" s="74">
        <f t="shared" si="58"/>
        <v>0</v>
      </c>
    </row>
    <row r="3772" spans="1:9" ht="15.6">
      <c r="A3772" s="70">
        <f>'Balance N'!I3775</f>
        <v>0</v>
      </c>
      <c r="B3772" s="71">
        <f>'Balance N'!J3775</f>
        <v>0</v>
      </c>
      <c r="C3772" s="72">
        <f>'Balance N'!K3775</f>
        <v>0</v>
      </c>
      <c r="D3772" s="72">
        <f>'Balance N'!L3775</f>
        <v>0</v>
      </c>
      <c r="E3772" s="72">
        <f>'Balance N'!M3775</f>
        <v>0</v>
      </c>
      <c r="F3772" s="72">
        <f>'Balance N'!N3775</f>
        <v>0</v>
      </c>
      <c r="G3772" s="72">
        <f>'Balance N'!O3775</f>
        <v>0</v>
      </c>
      <c r="H3772" s="72">
        <f>'Balance N'!P3775</f>
        <v>0</v>
      </c>
      <c r="I3772" s="74">
        <f t="shared" si="58"/>
        <v>0</v>
      </c>
    </row>
    <row r="3773" spans="1:9" ht="15.6">
      <c r="A3773" s="70">
        <f>'Balance N'!I3776</f>
        <v>0</v>
      </c>
      <c r="B3773" s="71">
        <f>'Balance N'!J3776</f>
        <v>0</v>
      </c>
      <c r="C3773" s="72">
        <f>'Balance N'!K3776</f>
        <v>0</v>
      </c>
      <c r="D3773" s="72">
        <f>'Balance N'!L3776</f>
        <v>0</v>
      </c>
      <c r="E3773" s="72">
        <f>'Balance N'!M3776</f>
        <v>0</v>
      </c>
      <c r="F3773" s="72">
        <f>'Balance N'!N3776</f>
        <v>0</v>
      </c>
      <c r="G3773" s="72">
        <f>'Balance N'!O3776</f>
        <v>0</v>
      </c>
      <c r="H3773" s="72">
        <f>'Balance N'!P3776</f>
        <v>0</v>
      </c>
      <c r="I3773" s="74">
        <f t="shared" si="58"/>
        <v>0</v>
      </c>
    </row>
    <row r="3774" spans="1:9" ht="15.6">
      <c r="A3774" s="70">
        <f>'Balance N'!I3777</f>
        <v>0</v>
      </c>
      <c r="B3774" s="71">
        <f>'Balance N'!J3777</f>
        <v>0</v>
      </c>
      <c r="C3774" s="72">
        <f>'Balance N'!K3777</f>
        <v>0</v>
      </c>
      <c r="D3774" s="72">
        <f>'Balance N'!L3777</f>
        <v>0</v>
      </c>
      <c r="E3774" s="72">
        <f>'Balance N'!M3777</f>
        <v>0</v>
      </c>
      <c r="F3774" s="72">
        <f>'Balance N'!N3777</f>
        <v>0</v>
      </c>
      <c r="G3774" s="72">
        <f>'Balance N'!O3777</f>
        <v>0</v>
      </c>
      <c r="H3774" s="72">
        <f>'Balance N'!P3777</f>
        <v>0</v>
      </c>
      <c r="I3774" s="74">
        <f t="shared" si="58"/>
        <v>0</v>
      </c>
    </row>
    <row r="3775" spans="1:9" ht="15.6">
      <c r="A3775" s="70">
        <f>'Balance N'!I3778</f>
        <v>0</v>
      </c>
      <c r="B3775" s="71">
        <f>'Balance N'!J3778</f>
        <v>0</v>
      </c>
      <c r="C3775" s="72">
        <f>'Balance N'!K3778</f>
        <v>0</v>
      </c>
      <c r="D3775" s="72">
        <f>'Balance N'!L3778</f>
        <v>0</v>
      </c>
      <c r="E3775" s="72">
        <f>'Balance N'!M3778</f>
        <v>0</v>
      </c>
      <c r="F3775" s="72">
        <f>'Balance N'!N3778</f>
        <v>0</v>
      </c>
      <c r="G3775" s="72">
        <f>'Balance N'!O3778</f>
        <v>0</v>
      </c>
      <c r="H3775" s="72">
        <f>'Balance N'!P3778</f>
        <v>0</v>
      </c>
      <c r="I3775" s="74">
        <f t="shared" si="58"/>
        <v>0</v>
      </c>
    </row>
    <row r="3776" spans="1:9" ht="15.6">
      <c r="A3776" s="70">
        <f>'Balance N'!I3779</f>
        <v>0</v>
      </c>
      <c r="B3776" s="71">
        <f>'Balance N'!J3779</f>
        <v>0</v>
      </c>
      <c r="C3776" s="72">
        <f>'Balance N'!K3779</f>
        <v>0</v>
      </c>
      <c r="D3776" s="72">
        <f>'Balance N'!L3779</f>
        <v>0</v>
      </c>
      <c r="E3776" s="72">
        <f>'Balance N'!M3779</f>
        <v>0</v>
      </c>
      <c r="F3776" s="72">
        <f>'Balance N'!N3779</f>
        <v>0</v>
      </c>
      <c r="G3776" s="72">
        <f>'Balance N'!O3779</f>
        <v>0</v>
      </c>
      <c r="H3776" s="72">
        <f>'Balance N'!P3779</f>
        <v>0</v>
      </c>
      <c r="I3776" s="74">
        <f t="shared" si="58"/>
        <v>0</v>
      </c>
    </row>
    <row r="3777" spans="1:9" ht="15.6">
      <c r="A3777" s="70">
        <f>'Balance N'!I3780</f>
        <v>0</v>
      </c>
      <c r="B3777" s="71">
        <f>'Balance N'!J3780</f>
        <v>0</v>
      </c>
      <c r="C3777" s="72">
        <f>'Balance N'!K3780</f>
        <v>0</v>
      </c>
      <c r="D3777" s="72">
        <f>'Balance N'!L3780</f>
        <v>0</v>
      </c>
      <c r="E3777" s="72">
        <f>'Balance N'!M3780</f>
        <v>0</v>
      </c>
      <c r="F3777" s="72">
        <f>'Balance N'!N3780</f>
        <v>0</v>
      </c>
      <c r="G3777" s="72">
        <f>'Balance N'!O3780</f>
        <v>0</v>
      </c>
      <c r="H3777" s="72">
        <f>'Balance N'!P3780</f>
        <v>0</v>
      </c>
      <c r="I3777" s="74">
        <f t="shared" si="58"/>
        <v>0</v>
      </c>
    </row>
    <row r="3778" spans="1:9" ht="15.6">
      <c r="A3778" s="70">
        <f>'Balance N'!I3781</f>
        <v>0</v>
      </c>
      <c r="B3778" s="71">
        <f>'Balance N'!J3781</f>
        <v>0</v>
      </c>
      <c r="C3778" s="72">
        <f>'Balance N'!K3781</f>
        <v>0</v>
      </c>
      <c r="D3778" s="72">
        <f>'Balance N'!L3781</f>
        <v>0</v>
      </c>
      <c r="E3778" s="72">
        <f>'Balance N'!M3781</f>
        <v>0</v>
      </c>
      <c r="F3778" s="72">
        <f>'Balance N'!N3781</f>
        <v>0</v>
      </c>
      <c r="G3778" s="72">
        <f>'Balance N'!O3781</f>
        <v>0</v>
      </c>
      <c r="H3778" s="72">
        <f>'Balance N'!P3781</f>
        <v>0</v>
      </c>
      <c r="I3778" s="74">
        <f t="shared" si="58"/>
        <v>0</v>
      </c>
    </row>
    <row r="3779" spans="1:9" ht="15.6">
      <c r="A3779" s="70">
        <f>'Balance N'!I3782</f>
        <v>0</v>
      </c>
      <c r="B3779" s="71">
        <f>'Balance N'!J3782</f>
        <v>0</v>
      </c>
      <c r="C3779" s="72">
        <f>'Balance N'!K3782</f>
        <v>0</v>
      </c>
      <c r="D3779" s="72">
        <f>'Balance N'!L3782</f>
        <v>0</v>
      </c>
      <c r="E3779" s="72">
        <f>'Balance N'!M3782</f>
        <v>0</v>
      </c>
      <c r="F3779" s="72">
        <f>'Balance N'!N3782</f>
        <v>0</v>
      </c>
      <c r="G3779" s="72">
        <f>'Balance N'!O3782</f>
        <v>0</v>
      </c>
      <c r="H3779" s="72">
        <f>'Balance N'!P3782</f>
        <v>0</v>
      </c>
      <c r="I3779" s="74">
        <f t="shared" ref="I3779:I3842" si="59">(C3779-D3779)+(E3779-F3779)-(G3779-H3779)</f>
        <v>0</v>
      </c>
    </row>
    <row r="3780" spans="1:9" ht="15.6">
      <c r="A3780" s="70">
        <f>'Balance N'!I3783</f>
        <v>0</v>
      </c>
      <c r="B3780" s="71">
        <f>'Balance N'!J3783</f>
        <v>0</v>
      </c>
      <c r="C3780" s="72">
        <f>'Balance N'!K3783</f>
        <v>0</v>
      </c>
      <c r="D3780" s="72">
        <f>'Balance N'!L3783</f>
        <v>0</v>
      </c>
      <c r="E3780" s="72">
        <f>'Balance N'!M3783</f>
        <v>0</v>
      </c>
      <c r="F3780" s="72">
        <f>'Balance N'!N3783</f>
        <v>0</v>
      </c>
      <c r="G3780" s="72">
        <f>'Balance N'!O3783</f>
        <v>0</v>
      </c>
      <c r="H3780" s="72">
        <f>'Balance N'!P3783</f>
        <v>0</v>
      </c>
      <c r="I3780" s="74">
        <f t="shared" si="59"/>
        <v>0</v>
      </c>
    </row>
    <row r="3781" spans="1:9" ht="15.6">
      <c r="A3781" s="70">
        <f>'Balance N'!I3784</f>
        <v>0</v>
      </c>
      <c r="B3781" s="71">
        <f>'Balance N'!J3784</f>
        <v>0</v>
      </c>
      <c r="C3781" s="72">
        <f>'Balance N'!K3784</f>
        <v>0</v>
      </c>
      <c r="D3781" s="72">
        <f>'Balance N'!L3784</f>
        <v>0</v>
      </c>
      <c r="E3781" s="72">
        <f>'Balance N'!M3784</f>
        <v>0</v>
      </c>
      <c r="F3781" s="72">
        <f>'Balance N'!N3784</f>
        <v>0</v>
      </c>
      <c r="G3781" s="72">
        <f>'Balance N'!O3784</f>
        <v>0</v>
      </c>
      <c r="H3781" s="72">
        <f>'Balance N'!P3784</f>
        <v>0</v>
      </c>
      <c r="I3781" s="74">
        <f t="shared" si="59"/>
        <v>0</v>
      </c>
    </row>
    <row r="3782" spans="1:9" ht="15.6">
      <c r="A3782" s="70">
        <f>'Balance N'!I3785</f>
        <v>0</v>
      </c>
      <c r="B3782" s="71">
        <f>'Balance N'!J3785</f>
        <v>0</v>
      </c>
      <c r="C3782" s="72">
        <f>'Balance N'!K3785</f>
        <v>0</v>
      </c>
      <c r="D3782" s="72">
        <f>'Balance N'!L3785</f>
        <v>0</v>
      </c>
      <c r="E3782" s="72">
        <f>'Balance N'!M3785</f>
        <v>0</v>
      </c>
      <c r="F3782" s="72">
        <f>'Balance N'!N3785</f>
        <v>0</v>
      </c>
      <c r="G3782" s="72">
        <f>'Balance N'!O3785</f>
        <v>0</v>
      </c>
      <c r="H3782" s="72">
        <f>'Balance N'!P3785</f>
        <v>0</v>
      </c>
      <c r="I3782" s="74">
        <f t="shared" si="59"/>
        <v>0</v>
      </c>
    </row>
    <row r="3783" spans="1:9" ht="15.6">
      <c r="A3783" s="70">
        <f>'Balance N'!I3786</f>
        <v>0</v>
      </c>
      <c r="B3783" s="71">
        <f>'Balance N'!J3786</f>
        <v>0</v>
      </c>
      <c r="C3783" s="72">
        <f>'Balance N'!K3786</f>
        <v>0</v>
      </c>
      <c r="D3783" s="72">
        <f>'Balance N'!L3786</f>
        <v>0</v>
      </c>
      <c r="E3783" s="72">
        <f>'Balance N'!M3786</f>
        <v>0</v>
      </c>
      <c r="F3783" s="72">
        <f>'Balance N'!N3786</f>
        <v>0</v>
      </c>
      <c r="G3783" s="72">
        <f>'Balance N'!O3786</f>
        <v>0</v>
      </c>
      <c r="H3783" s="72">
        <f>'Balance N'!P3786</f>
        <v>0</v>
      </c>
      <c r="I3783" s="74">
        <f t="shared" si="59"/>
        <v>0</v>
      </c>
    </row>
    <row r="3784" spans="1:9" ht="15.6">
      <c r="A3784" s="70">
        <f>'Balance N'!I3787</f>
        <v>0</v>
      </c>
      <c r="B3784" s="71">
        <f>'Balance N'!J3787</f>
        <v>0</v>
      </c>
      <c r="C3784" s="72">
        <f>'Balance N'!K3787</f>
        <v>0</v>
      </c>
      <c r="D3784" s="72">
        <f>'Balance N'!L3787</f>
        <v>0</v>
      </c>
      <c r="E3784" s="72">
        <f>'Balance N'!M3787</f>
        <v>0</v>
      </c>
      <c r="F3784" s="72">
        <f>'Balance N'!N3787</f>
        <v>0</v>
      </c>
      <c r="G3784" s="72">
        <f>'Balance N'!O3787</f>
        <v>0</v>
      </c>
      <c r="H3784" s="72">
        <f>'Balance N'!P3787</f>
        <v>0</v>
      </c>
      <c r="I3784" s="74">
        <f t="shared" si="59"/>
        <v>0</v>
      </c>
    </row>
    <row r="3785" spans="1:9" ht="15.6">
      <c r="A3785" s="70">
        <f>'Balance N'!I3788</f>
        <v>0</v>
      </c>
      <c r="B3785" s="71">
        <f>'Balance N'!J3788</f>
        <v>0</v>
      </c>
      <c r="C3785" s="72">
        <f>'Balance N'!K3788</f>
        <v>0</v>
      </c>
      <c r="D3785" s="72">
        <f>'Balance N'!L3788</f>
        <v>0</v>
      </c>
      <c r="E3785" s="72">
        <f>'Balance N'!M3788</f>
        <v>0</v>
      </c>
      <c r="F3785" s="72">
        <f>'Balance N'!N3788</f>
        <v>0</v>
      </c>
      <c r="G3785" s="72">
        <f>'Balance N'!O3788</f>
        <v>0</v>
      </c>
      <c r="H3785" s="72">
        <f>'Balance N'!P3788</f>
        <v>0</v>
      </c>
      <c r="I3785" s="74">
        <f t="shared" si="59"/>
        <v>0</v>
      </c>
    </row>
    <row r="3786" spans="1:9" ht="15.6">
      <c r="A3786" s="70">
        <f>'Balance N'!I3789</f>
        <v>0</v>
      </c>
      <c r="B3786" s="71">
        <f>'Balance N'!J3789</f>
        <v>0</v>
      </c>
      <c r="C3786" s="72">
        <f>'Balance N'!K3789</f>
        <v>0</v>
      </c>
      <c r="D3786" s="72">
        <f>'Balance N'!L3789</f>
        <v>0</v>
      </c>
      <c r="E3786" s="72">
        <f>'Balance N'!M3789</f>
        <v>0</v>
      </c>
      <c r="F3786" s="72">
        <f>'Balance N'!N3789</f>
        <v>0</v>
      </c>
      <c r="G3786" s="72">
        <f>'Balance N'!O3789</f>
        <v>0</v>
      </c>
      <c r="H3786" s="72">
        <f>'Balance N'!P3789</f>
        <v>0</v>
      </c>
      <c r="I3786" s="74">
        <f t="shared" si="59"/>
        <v>0</v>
      </c>
    </row>
    <row r="3787" spans="1:9" ht="15.6">
      <c r="A3787" s="70">
        <f>'Balance N'!I3790</f>
        <v>0</v>
      </c>
      <c r="B3787" s="71">
        <f>'Balance N'!J3790</f>
        <v>0</v>
      </c>
      <c r="C3787" s="72">
        <f>'Balance N'!K3790</f>
        <v>0</v>
      </c>
      <c r="D3787" s="72">
        <f>'Balance N'!L3790</f>
        <v>0</v>
      </c>
      <c r="E3787" s="72">
        <f>'Balance N'!M3790</f>
        <v>0</v>
      </c>
      <c r="F3787" s="72">
        <f>'Balance N'!N3790</f>
        <v>0</v>
      </c>
      <c r="G3787" s="72">
        <f>'Balance N'!O3790</f>
        <v>0</v>
      </c>
      <c r="H3787" s="72">
        <f>'Balance N'!P3790</f>
        <v>0</v>
      </c>
      <c r="I3787" s="74">
        <f t="shared" si="59"/>
        <v>0</v>
      </c>
    </row>
    <row r="3788" spans="1:9" ht="15.6">
      <c r="A3788" s="70">
        <f>'Balance N'!I3791</f>
        <v>0</v>
      </c>
      <c r="B3788" s="71">
        <f>'Balance N'!J3791</f>
        <v>0</v>
      </c>
      <c r="C3788" s="72">
        <f>'Balance N'!K3791</f>
        <v>0</v>
      </c>
      <c r="D3788" s="72">
        <f>'Balance N'!L3791</f>
        <v>0</v>
      </c>
      <c r="E3788" s="72">
        <f>'Balance N'!M3791</f>
        <v>0</v>
      </c>
      <c r="F3788" s="72">
        <f>'Balance N'!N3791</f>
        <v>0</v>
      </c>
      <c r="G3788" s="72">
        <f>'Balance N'!O3791</f>
        <v>0</v>
      </c>
      <c r="H3788" s="72">
        <f>'Balance N'!P3791</f>
        <v>0</v>
      </c>
      <c r="I3788" s="74">
        <f t="shared" si="59"/>
        <v>0</v>
      </c>
    </row>
    <row r="3789" spans="1:9" ht="15.6">
      <c r="A3789" s="70">
        <f>'Balance N'!I3792</f>
        <v>0</v>
      </c>
      <c r="B3789" s="71">
        <f>'Balance N'!J3792</f>
        <v>0</v>
      </c>
      <c r="C3789" s="72">
        <f>'Balance N'!K3792</f>
        <v>0</v>
      </c>
      <c r="D3789" s="72">
        <f>'Balance N'!L3792</f>
        <v>0</v>
      </c>
      <c r="E3789" s="72">
        <f>'Balance N'!M3792</f>
        <v>0</v>
      </c>
      <c r="F3789" s="72">
        <f>'Balance N'!N3792</f>
        <v>0</v>
      </c>
      <c r="G3789" s="72">
        <f>'Balance N'!O3792</f>
        <v>0</v>
      </c>
      <c r="H3789" s="72">
        <f>'Balance N'!P3792</f>
        <v>0</v>
      </c>
      <c r="I3789" s="74">
        <f t="shared" si="59"/>
        <v>0</v>
      </c>
    </row>
    <row r="3790" spans="1:9" ht="15.6">
      <c r="A3790" s="70">
        <f>'Balance N'!I3793</f>
        <v>0</v>
      </c>
      <c r="B3790" s="71">
        <f>'Balance N'!J3793</f>
        <v>0</v>
      </c>
      <c r="C3790" s="72">
        <f>'Balance N'!K3793</f>
        <v>0</v>
      </c>
      <c r="D3790" s="72">
        <f>'Balance N'!L3793</f>
        <v>0</v>
      </c>
      <c r="E3790" s="72">
        <f>'Balance N'!M3793</f>
        <v>0</v>
      </c>
      <c r="F3790" s="72">
        <f>'Balance N'!N3793</f>
        <v>0</v>
      </c>
      <c r="G3790" s="72">
        <f>'Balance N'!O3793</f>
        <v>0</v>
      </c>
      <c r="H3790" s="72">
        <f>'Balance N'!P3793</f>
        <v>0</v>
      </c>
      <c r="I3790" s="74">
        <f t="shared" si="59"/>
        <v>0</v>
      </c>
    </row>
    <row r="3791" spans="1:9" ht="15.6">
      <c r="A3791" s="70">
        <f>'Balance N'!I3794</f>
        <v>0</v>
      </c>
      <c r="B3791" s="71">
        <f>'Balance N'!J3794</f>
        <v>0</v>
      </c>
      <c r="C3791" s="72">
        <f>'Balance N'!K3794</f>
        <v>0</v>
      </c>
      <c r="D3791" s="72">
        <f>'Balance N'!L3794</f>
        <v>0</v>
      </c>
      <c r="E3791" s="72">
        <f>'Balance N'!M3794</f>
        <v>0</v>
      </c>
      <c r="F3791" s="72">
        <f>'Balance N'!N3794</f>
        <v>0</v>
      </c>
      <c r="G3791" s="72">
        <f>'Balance N'!O3794</f>
        <v>0</v>
      </c>
      <c r="H3791" s="72">
        <f>'Balance N'!P3794</f>
        <v>0</v>
      </c>
      <c r="I3791" s="74">
        <f t="shared" si="59"/>
        <v>0</v>
      </c>
    </row>
    <row r="3792" spans="1:9" ht="15.6">
      <c r="A3792" s="70">
        <f>'Balance N'!I3795</f>
        <v>0</v>
      </c>
      <c r="B3792" s="71">
        <f>'Balance N'!J3795</f>
        <v>0</v>
      </c>
      <c r="C3792" s="72">
        <f>'Balance N'!K3795</f>
        <v>0</v>
      </c>
      <c r="D3792" s="72">
        <f>'Balance N'!L3795</f>
        <v>0</v>
      </c>
      <c r="E3792" s="72">
        <f>'Balance N'!M3795</f>
        <v>0</v>
      </c>
      <c r="F3792" s="72">
        <f>'Balance N'!N3795</f>
        <v>0</v>
      </c>
      <c r="G3792" s="72">
        <f>'Balance N'!O3795</f>
        <v>0</v>
      </c>
      <c r="H3792" s="72">
        <f>'Balance N'!P3795</f>
        <v>0</v>
      </c>
      <c r="I3792" s="74">
        <f t="shared" si="59"/>
        <v>0</v>
      </c>
    </row>
    <row r="3793" spans="1:9" ht="15.6">
      <c r="A3793" s="70">
        <f>'Balance N'!I3796</f>
        <v>0</v>
      </c>
      <c r="B3793" s="71">
        <f>'Balance N'!J3796</f>
        <v>0</v>
      </c>
      <c r="C3793" s="72">
        <f>'Balance N'!K3796</f>
        <v>0</v>
      </c>
      <c r="D3793" s="72">
        <f>'Balance N'!L3796</f>
        <v>0</v>
      </c>
      <c r="E3793" s="72">
        <f>'Balance N'!M3796</f>
        <v>0</v>
      </c>
      <c r="F3793" s="72">
        <f>'Balance N'!N3796</f>
        <v>0</v>
      </c>
      <c r="G3793" s="72">
        <f>'Balance N'!O3796</f>
        <v>0</v>
      </c>
      <c r="H3793" s="72">
        <f>'Balance N'!P3796</f>
        <v>0</v>
      </c>
      <c r="I3793" s="74">
        <f t="shared" si="59"/>
        <v>0</v>
      </c>
    </row>
    <row r="3794" spans="1:9" ht="15.6">
      <c r="A3794" s="70">
        <f>'Balance N'!I3797</f>
        <v>0</v>
      </c>
      <c r="B3794" s="71">
        <f>'Balance N'!J3797</f>
        <v>0</v>
      </c>
      <c r="C3794" s="72">
        <f>'Balance N'!K3797</f>
        <v>0</v>
      </c>
      <c r="D3794" s="72">
        <f>'Balance N'!L3797</f>
        <v>0</v>
      </c>
      <c r="E3794" s="72">
        <f>'Balance N'!M3797</f>
        <v>0</v>
      </c>
      <c r="F3794" s="72">
        <f>'Balance N'!N3797</f>
        <v>0</v>
      </c>
      <c r="G3794" s="72">
        <f>'Balance N'!O3797</f>
        <v>0</v>
      </c>
      <c r="H3794" s="72">
        <f>'Balance N'!P3797</f>
        <v>0</v>
      </c>
      <c r="I3794" s="74">
        <f t="shared" si="59"/>
        <v>0</v>
      </c>
    </row>
    <row r="3795" spans="1:9" ht="15.6">
      <c r="A3795" s="70">
        <f>'Balance N'!I3798</f>
        <v>0</v>
      </c>
      <c r="B3795" s="71">
        <f>'Balance N'!J3798</f>
        <v>0</v>
      </c>
      <c r="C3795" s="72">
        <f>'Balance N'!K3798</f>
        <v>0</v>
      </c>
      <c r="D3795" s="72">
        <f>'Balance N'!L3798</f>
        <v>0</v>
      </c>
      <c r="E3795" s="72">
        <f>'Balance N'!M3798</f>
        <v>0</v>
      </c>
      <c r="F3795" s="72">
        <f>'Balance N'!N3798</f>
        <v>0</v>
      </c>
      <c r="G3795" s="72">
        <f>'Balance N'!O3798</f>
        <v>0</v>
      </c>
      <c r="H3795" s="72">
        <f>'Balance N'!P3798</f>
        <v>0</v>
      </c>
      <c r="I3795" s="74">
        <f t="shared" si="59"/>
        <v>0</v>
      </c>
    </row>
    <row r="3796" spans="1:9" ht="15.6">
      <c r="A3796" s="70">
        <f>'Balance N'!I3799</f>
        <v>0</v>
      </c>
      <c r="B3796" s="71">
        <f>'Balance N'!J3799</f>
        <v>0</v>
      </c>
      <c r="C3796" s="72">
        <f>'Balance N'!K3799</f>
        <v>0</v>
      </c>
      <c r="D3796" s="72">
        <f>'Balance N'!L3799</f>
        <v>0</v>
      </c>
      <c r="E3796" s="72">
        <f>'Balance N'!M3799</f>
        <v>0</v>
      </c>
      <c r="F3796" s="72">
        <f>'Balance N'!N3799</f>
        <v>0</v>
      </c>
      <c r="G3796" s="72">
        <f>'Balance N'!O3799</f>
        <v>0</v>
      </c>
      <c r="H3796" s="72">
        <f>'Balance N'!P3799</f>
        <v>0</v>
      </c>
      <c r="I3796" s="74">
        <f t="shared" si="59"/>
        <v>0</v>
      </c>
    </row>
    <row r="3797" spans="1:9" ht="15.6">
      <c r="A3797" s="70">
        <f>'Balance N'!I3800</f>
        <v>0</v>
      </c>
      <c r="B3797" s="71">
        <f>'Balance N'!J3800</f>
        <v>0</v>
      </c>
      <c r="C3797" s="72">
        <f>'Balance N'!K3800</f>
        <v>0</v>
      </c>
      <c r="D3797" s="72">
        <f>'Balance N'!L3800</f>
        <v>0</v>
      </c>
      <c r="E3797" s="72">
        <f>'Balance N'!M3800</f>
        <v>0</v>
      </c>
      <c r="F3797" s="72">
        <f>'Balance N'!N3800</f>
        <v>0</v>
      </c>
      <c r="G3797" s="72">
        <f>'Balance N'!O3800</f>
        <v>0</v>
      </c>
      <c r="H3797" s="72">
        <f>'Balance N'!P3800</f>
        <v>0</v>
      </c>
      <c r="I3797" s="74">
        <f t="shared" si="59"/>
        <v>0</v>
      </c>
    </row>
    <row r="3798" spans="1:9" ht="15.6">
      <c r="A3798" s="70">
        <f>'Balance N'!I3801</f>
        <v>0</v>
      </c>
      <c r="B3798" s="71">
        <f>'Balance N'!J3801</f>
        <v>0</v>
      </c>
      <c r="C3798" s="72">
        <f>'Balance N'!K3801</f>
        <v>0</v>
      </c>
      <c r="D3798" s="72">
        <f>'Balance N'!L3801</f>
        <v>0</v>
      </c>
      <c r="E3798" s="72">
        <f>'Balance N'!M3801</f>
        <v>0</v>
      </c>
      <c r="F3798" s="72">
        <f>'Balance N'!N3801</f>
        <v>0</v>
      </c>
      <c r="G3798" s="72">
        <f>'Balance N'!O3801</f>
        <v>0</v>
      </c>
      <c r="H3798" s="72">
        <f>'Balance N'!P3801</f>
        <v>0</v>
      </c>
      <c r="I3798" s="74">
        <f t="shared" si="59"/>
        <v>0</v>
      </c>
    </row>
    <row r="3799" spans="1:9" ht="15.6">
      <c r="A3799" s="70">
        <f>'Balance N'!I3802</f>
        <v>0</v>
      </c>
      <c r="B3799" s="71">
        <f>'Balance N'!J3802</f>
        <v>0</v>
      </c>
      <c r="C3799" s="72">
        <f>'Balance N'!K3802</f>
        <v>0</v>
      </c>
      <c r="D3799" s="72">
        <f>'Balance N'!L3802</f>
        <v>0</v>
      </c>
      <c r="E3799" s="72">
        <f>'Balance N'!M3802</f>
        <v>0</v>
      </c>
      <c r="F3799" s="72">
        <f>'Balance N'!N3802</f>
        <v>0</v>
      </c>
      <c r="G3799" s="72">
        <f>'Balance N'!O3802</f>
        <v>0</v>
      </c>
      <c r="H3799" s="72">
        <f>'Balance N'!P3802</f>
        <v>0</v>
      </c>
      <c r="I3799" s="74">
        <f t="shared" si="59"/>
        <v>0</v>
      </c>
    </row>
    <row r="3800" spans="1:9" ht="15.6">
      <c r="A3800" s="70">
        <f>'Balance N'!I3803</f>
        <v>0</v>
      </c>
      <c r="B3800" s="71">
        <f>'Balance N'!J3803</f>
        <v>0</v>
      </c>
      <c r="C3800" s="72">
        <f>'Balance N'!K3803</f>
        <v>0</v>
      </c>
      <c r="D3800" s="72">
        <f>'Balance N'!L3803</f>
        <v>0</v>
      </c>
      <c r="E3800" s="72">
        <f>'Balance N'!M3803</f>
        <v>0</v>
      </c>
      <c r="F3800" s="72">
        <f>'Balance N'!N3803</f>
        <v>0</v>
      </c>
      <c r="G3800" s="72">
        <f>'Balance N'!O3803</f>
        <v>0</v>
      </c>
      <c r="H3800" s="72">
        <f>'Balance N'!P3803</f>
        <v>0</v>
      </c>
      <c r="I3800" s="74">
        <f t="shared" si="59"/>
        <v>0</v>
      </c>
    </row>
    <row r="3801" spans="1:9" ht="15.6">
      <c r="A3801" s="70">
        <f>'Balance N'!I3804</f>
        <v>0</v>
      </c>
      <c r="B3801" s="71">
        <f>'Balance N'!J3804</f>
        <v>0</v>
      </c>
      <c r="C3801" s="72">
        <f>'Balance N'!K3804</f>
        <v>0</v>
      </c>
      <c r="D3801" s="72">
        <f>'Balance N'!L3804</f>
        <v>0</v>
      </c>
      <c r="E3801" s="72">
        <f>'Balance N'!M3804</f>
        <v>0</v>
      </c>
      <c r="F3801" s="72">
        <f>'Balance N'!N3804</f>
        <v>0</v>
      </c>
      <c r="G3801" s="72">
        <f>'Balance N'!O3804</f>
        <v>0</v>
      </c>
      <c r="H3801" s="72">
        <f>'Balance N'!P3804</f>
        <v>0</v>
      </c>
      <c r="I3801" s="74">
        <f t="shared" si="59"/>
        <v>0</v>
      </c>
    </row>
    <row r="3802" spans="1:9" ht="15.6">
      <c r="A3802" s="70">
        <f>'Balance N'!I3805</f>
        <v>0</v>
      </c>
      <c r="B3802" s="71">
        <f>'Balance N'!J3805</f>
        <v>0</v>
      </c>
      <c r="C3802" s="72">
        <f>'Balance N'!K3805</f>
        <v>0</v>
      </c>
      <c r="D3802" s="72">
        <f>'Balance N'!L3805</f>
        <v>0</v>
      </c>
      <c r="E3802" s="72">
        <f>'Balance N'!M3805</f>
        <v>0</v>
      </c>
      <c r="F3802" s="72">
        <f>'Balance N'!N3805</f>
        <v>0</v>
      </c>
      <c r="G3802" s="72">
        <f>'Balance N'!O3805</f>
        <v>0</v>
      </c>
      <c r="H3802" s="72">
        <f>'Balance N'!P3805</f>
        <v>0</v>
      </c>
      <c r="I3802" s="74">
        <f t="shared" si="59"/>
        <v>0</v>
      </c>
    </row>
    <row r="3803" spans="1:9" ht="15.6">
      <c r="A3803" s="70">
        <f>'Balance N'!I3806</f>
        <v>0</v>
      </c>
      <c r="B3803" s="71">
        <f>'Balance N'!J3806</f>
        <v>0</v>
      </c>
      <c r="C3803" s="72">
        <f>'Balance N'!K3806</f>
        <v>0</v>
      </c>
      <c r="D3803" s="72">
        <f>'Balance N'!L3806</f>
        <v>0</v>
      </c>
      <c r="E3803" s="72">
        <f>'Balance N'!M3806</f>
        <v>0</v>
      </c>
      <c r="F3803" s="72">
        <f>'Balance N'!N3806</f>
        <v>0</v>
      </c>
      <c r="G3803" s="72">
        <f>'Balance N'!O3806</f>
        <v>0</v>
      </c>
      <c r="H3803" s="72">
        <f>'Balance N'!P3806</f>
        <v>0</v>
      </c>
      <c r="I3803" s="74">
        <f t="shared" si="59"/>
        <v>0</v>
      </c>
    </row>
    <row r="3804" spans="1:9" ht="15.6">
      <c r="A3804" s="70">
        <f>'Balance N'!I3807</f>
        <v>0</v>
      </c>
      <c r="B3804" s="71">
        <f>'Balance N'!J3807</f>
        <v>0</v>
      </c>
      <c r="C3804" s="72">
        <f>'Balance N'!K3807</f>
        <v>0</v>
      </c>
      <c r="D3804" s="72">
        <f>'Balance N'!L3807</f>
        <v>0</v>
      </c>
      <c r="E3804" s="72">
        <f>'Balance N'!M3807</f>
        <v>0</v>
      </c>
      <c r="F3804" s="72">
        <f>'Balance N'!N3807</f>
        <v>0</v>
      </c>
      <c r="G3804" s="72">
        <f>'Balance N'!O3807</f>
        <v>0</v>
      </c>
      <c r="H3804" s="72">
        <f>'Balance N'!P3807</f>
        <v>0</v>
      </c>
      <c r="I3804" s="74">
        <f t="shared" si="59"/>
        <v>0</v>
      </c>
    </row>
    <row r="3805" spans="1:9" ht="15.6">
      <c r="A3805" s="70">
        <f>'Balance N'!I3808</f>
        <v>0</v>
      </c>
      <c r="B3805" s="71">
        <f>'Balance N'!J3808</f>
        <v>0</v>
      </c>
      <c r="C3805" s="72">
        <f>'Balance N'!K3808</f>
        <v>0</v>
      </c>
      <c r="D3805" s="72">
        <f>'Balance N'!L3808</f>
        <v>0</v>
      </c>
      <c r="E3805" s="72">
        <f>'Balance N'!M3808</f>
        <v>0</v>
      </c>
      <c r="F3805" s="72">
        <f>'Balance N'!N3808</f>
        <v>0</v>
      </c>
      <c r="G3805" s="72">
        <f>'Balance N'!O3808</f>
        <v>0</v>
      </c>
      <c r="H3805" s="72">
        <f>'Balance N'!P3808</f>
        <v>0</v>
      </c>
      <c r="I3805" s="74">
        <f t="shared" si="59"/>
        <v>0</v>
      </c>
    </row>
    <row r="3806" spans="1:9" ht="15.6">
      <c r="A3806" s="70">
        <f>'Balance N'!I3809</f>
        <v>0</v>
      </c>
      <c r="B3806" s="71">
        <f>'Balance N'!J3809</f>
        <v>0</v>
      </c>
      <c r="C3806" s="72">
        <f>'Balance N'!K3809</f>
        <v>0</v>
      </c>
      <c r="D3806" s="72">
        <f>'Balance N'!L3809</f>
        <v>0</v>
      </c>
      <c r="E3806" s="72">
        <f>'Balance N'!M3809</f>
        <v>0</v>
      </c>
      <c r="F3806" s="72">
        <f>'Balance N'!N3809</f>
        <v>0</v>
      </c>
      <c r="G3806" s="72">
        <f>'Balance N'!O3809</f>
        <v>0</v>
      </c>
      <c r="H3806" s="72">
        <f>'Balance N'!P3809</f>
        <v>0</v>
      </c>
      <c r="I3806" s="74">
        <f t="shared" si="59"/>
        <v>0</v>
      </c>
    </row>
    <row r="3807" spans="1:9" ht="15.6">
      <c r="A3807" s="70">
        <f>'Balance N'!I3810</f>
        <v>0</v>
      </c>
      <c r="B3807" s="71">
        <f>'Balance N'!J3810</f>
        <v>0</v>
      </c>
      <c r="C3807" s="72">
        <f>'Balance N'!K3810</f>
        <v>0</v>
      </c>
      <c r="D3807" s="72">
        <f>'Balance N'!L3810</f>
        <v>0</v>
      </c>
      <c r="E3807" s="72">
        <f>'Balance N'!M3810</f>
        <v>0</v>
      </c>
      <c r="F3807" s="72">
        <f>'Balance N'!N3810</f>
        <v>0</v>
      </c>
      <c r="G3807" s="72">
        <f>'Balance N'!O3810</f>
        <v>0</v>
      </c>
      <c r="H3807" s="72">
        <f>'Balance N'!P3810</f>
        <v>0</v>
      </c>
      <c r="I3807" s="74">
        <f t="shared" si="59"/>
        <v>0</v>
      </c>
    </row>
    <row r="3808" spans="1:9" ht="15.6">
      <c r="A3808" s="70">
        <f>'Balance N'!I3811</f>
        <v>0</v>
      </c>
      <c r="B3808" s="71">
        <f>'Balance N'!J3811</f>
        <v>0</v>
      </c>
      <c r="C3808" s="72">
        <f>'Balance N'!K3811</f>
        <v>0</v>
      </c>
      <c r="D3808" s="72">
        <f>'Balance N'!L3811</f>
        <v>0</v>
      </c>
      <c r="E3808" s="72">
        <f>'Balance N'!M3811</f>
        <v>0</v>
      </c>
      <c r="F3808" s="72">
        <f>'Balance N'!N3811</f>
        <v>0</v>
      </c>
      <c r="G3808" s="72">
        <f>'Balance N'!O3811</f>
        <v>0</v>
      </c>
      <c r="H3808" s="72">
        <f>'Balance N'!P3811</f>
        <v>0</v>
      </c>
      <c r="I3808" s="74">
        <f t="shared" si="59"/>
        <v>0</v>
      </c>
    </row>
    <row r="3809" spans="1:9" ht="15.6">
      <c r="A3809" s="70">
        <f>'Balance N'!I3812</f>
        <v>0</v>
      </c>
      <c r="B3809" s="71">
        <f>'Balance N'!J3812</f>
        <v>0</v>
      </c>
      <c r="C3809" s="72">
        <f>'Balance N'!K3812</f>
        <v>0</v>
      </c>
      <c r="D3809" s="72">
        <f>'Balance N'!L3812</f>
        <v>0</v>
      </c>
      <c r="E3809" s="72">
        <f>'Balance N'!M3812</f>
        <v>0</v>
      </c>
      <c r="F3809" s="72">
        <f>'Balance N'!N3812</f>
        <v>0</v>
      </c>
      <c r="G3809" s="72">
        <f>'Balance N'!O3812</f>
        <v>0</v>
      </c>
      <c r="H3809" s="72">
        <f>'Balance N'!P3812</f>
        <v>0</v>
      </c>
      <c r="I3809" s="74">
        <f t="shared" si="59"/>
        <v>0</v>
      </c>
    </row>
    <row r="3810" spans="1:9" ht="15.6">
      <c r="A3810" s="70">
        <f>'Balance N'!I3813</f>
        <v>0</v>
      </c>
      <c r="B3810" s="71">
        <f>'Balance N'!J3813</f>
        <v>0</v>
      </c>
      <c r="C3810" s="72">
        <f>'Balance N'!K3813</f>
        <v>0</v>
      </c>
      <c r="D3810" s="72">
        <f>'Balance N'!L3813</f>
        <v>0</v>
      </c>
      <c r="E3810" s="72">
        <f>'Balance N'!M3813</f>
        <v>0</v>
      </c>
      <c r="F3810" s="72">
        <f>'Balance N'!N3813</f>
        <v>0</v>
      </c>
      <c r="G3810" s="72">
        <f>'Balance N'!O3813</f>
        <v>0</v>
      </c>
      <c r="H3810" s="72">
        <f>'Balance N'!P3813</f>
        <v>0</v>
      </c>
      <c r="I3810" s="74">
        <f t="shared" si="59"/>
        <v>0</v>
      </c>
    </row>
    <row r="3811" spans="1:9" ht="15.6">
      <c r="A3811" s="70">
        <f>'Balance N'!I3814</f>
        <v>0</v>
      </c>
      <c r="B3811" s="71">
        <f>'Balance N'!J3814</f>
        <v>0</v>
      </c>
      <c r="C3811" s="72">
        <f>'Balance N'!K3814</f>
        <v>0</v>
      </c>
      <c r="D3811" s="72">
        <f>'Balance N'!L3814</f>
        <v>0</v>
      </c>
      <c r="E3811" s="72">
        <f>'Balance N'!M3814</f>
        <v>0</v>
      </c>
      <c r="F3811" s="72">
        <f>'Balance N'!N3814</f>
        <v>0</v>
      </c>
      <c r="G3811" s="72">
        <f>'Balance N'!O3814</f>
        <v>0</v>
      </c>
      <c r="H3811" s="72">
        <f>'Balance N'!P3814</f>
        <v>0</v>
      </c>
      <c r="I3811" s="74">
        <f t="shared" si="59"/>
        <v>0</v>
      </c>
    </row>
    <row r="3812" spans="1:9" ht="15.6">
      <c r="A3812" s="70">
        <f>'Balance N'!I3815</f>
        <v>0</v>
      </c>
      <c r="B3812" s="71">
        <f>'Balance N'!J3815</f>
        <v>0</v>
      </c>
      <c r="C3812" s="72">
        <f>'Balance N'!K3815</f>
        <v>0</v>
      </c>
      <c r="D3812" s="72">
        <f>'Balance N'!L3815</f>
        <v>0</v>
      </c>
      <c r="E3812" s="72">
        <f>'Balance N'!M3815</f>
        <v>0</v>
      </c>
      <c r="F3812" s="72">
        <f>'Balance N'!N3815</f>
        <v>0</v>
      </c>
      <c r="G3812" s="72">
        <f>'Balance N'!O3815</f>
        <v>0</v>
      </c>
      <c r="H3812" s="72">
        <f>'Balance N'!P3815</f>
        <v>0</v>
      </c>
      <c r="I3812" s="74">
        <f t="shared" si="59"/>
        <v>0</v>
      </c>
    </row>
    <row r="3813" spans="1:9" ht="15.6">
      <c r="A3813" s="70">
        <f>'Balance N'!I3816</f>
        <v>0</v>
      </c>
      <c r="B3813" s="71">
        <f>'Balance N'!J3816</f>
        <v>0</v>
      </c>
      <c r="C3813" s="72">
        <f>'Balance N'!K3816</f>
        <v>0</v>
      </c>
      <c r="D3813" s="72">
        <f>'Balance N'!L3816</f>
        <v>0</v>
      </c>
      <c r="E3813" s="72">
        <f>'Balance N'!M3816</f>
        <v>0</v>
      </c>
      <c r="F3813" s="72">
        <f>'Balance N'!N3816</f>
        <v>0</v>
      </c>
      <c r="G3813" s="72">
        <f>'Balance N'!O3816</f>
        <v>0</v>
      </c>
      <c r="H3813" s="72">
        <f>'Balance N'!P3816</f>
        <v>0</v>
      </c>
      <c r="I3813" s="74">
        <f t="shared" si="59"/>
        <v>0</v>
      </c>
    </row>
    <row r="3814" spans="1:9" ht="15.6">
      <c r="A3814" s="70">
        <f>'Balance N'!I3817</f>
        <v>0</v>
      </c>
      <c r="B3814" s="71">
        <f>'Balance N'!J3817</f>
        <v>0</v>
      </c>
      <c r="C3814" s="72">
        <f>'Balance N'!K3817</f>
        <v>0</v>
      </c>
      <c r="D3814" s="72">
        <f>'Balance N'!L3817</f>
        <v>0</v>
      </c>
      <c r="E3814" s="72">
        <f>'Balance N'!M3817</f>
        <v>0</v>
      </c>
      <c r="F3814" s="72">
        <f>'Balance N'!N3817</f>
        <v>0</v>
      </c>
      <c r="G3814" s="72">
        <f>'Balance N'!O3817</f>
        <v>0</v>
      </c>
      <c r="H3814" s="72">
        <f>'Balance N'!P3817</f>
        <v>0</v>
      </c>
      <c r="I3814" s="74">
        <f t="shared" si="59"/>
        <v>0</v>
      </c>
    </row>
    <row r="3815" spans="1:9" ht="15.6">
      <c r="A3815" s="70">
        <f>'Balance N'!I3818</f>
        <v>0</v>
      </c>
      <c r="B3815" s="71">
        <f>'Balance N'!J3818</f>
        <v>0</v>
      </c>
      <c r="C3815" s="72">
        <f>'Balance N'!K3818</f>
        <v>0</v>
      </c>
      <c r="D3815" s="72">
        <f>'Balance N'!L3818</f>
        <v>0</v>
      </c>
      <c r="E3815" s="72">
        <f>'Balance N'!M3818</f>
        <v>0</v>
      </c>
      <c r="F3815" s="72">
        <f>'Balance N'!N3818</f>
        <v>0</v>
      </c>
      <c r="G3815" s="72">
        <f>'Balance N'!O3818</f>
        <v>0</v>
      </c>
      <c r="H3815" s="72">
        <f>'Balance N'!P3818</f>
        <v>0</v>
      </c>
      <c r="I3815" s="74">
        <f t="shared" si="59"/>
        <v>0</v>
      </c>
    </row>
    <row r="3816" spans="1:9" ht="15.6">
      <c r="A3816" s="70">
        <f>'Balance N'!I3819</f>
        <v>0</v>
      </c>
      <c r="B3816" s="71">
        <f>'Balance N'!J3819</f>
        <v>0</v>
      </c>
      <c r="C3816" s="72">
        <f>'Balance N'!K3819</f>
        <v>0</v>
      </c>
      <c r="D3816" s="72">
        <f>'Balance N'!L3819</f>
        <v>0</v>
      </c>
      <c r="E3816" s="72">
        <f>'Balance N'!M3819</f>
        <v>0</v>
      </c>
      <c r="F3816" s="72">
        <f>'Balance N'!N3819</f>
        <v>0</v>
      </c>
      <c r="G3816" s="72">
        <f>'Balance N'!O3819</f>
        <v>0</v>
      </c>
      <c r="H3816" s="72">
        <f>'Balance N'!P3819</f>
        <v>0</v>
      </c>
      <c r="I3816" s="74">
        <f t="shared" si="59"/>
        <v>0</v>
      </c>
    </row>
    <row r="3817" spans="1:9" ht="15.6">
      <c r="A3817" s="70">
        <f>'Balance N'!I3820</f>
        <v>0</v>
      </c>
      <c r="B3817" s="71">
        <f>'Balance N'!J3820</f>
        <v>0</v>
      </c>
      <c r="C3817" s="72">
        <f>'Balance N'!K3820</f>
        <v>0</v>
      </c>
      <c r="D3817" s="72">
        <f>'Balance N'!L3820</f>
        <v>0</v>
      </c>
      <c r="E3817" s="72">
        <f>'Balance N'!M3820</f>
        <v>0</v>
      </c>
      <c r="F3817" s="72">
        <f>'Balance N'!N3820</f>
        <v>0</v>
      </c>
      <c r="G3817" s="72">
        <f>'Balance N'!O3820</f>
        <v>0</v>
      </c>
      <c r="H3817" s="72">
        <f>'Balance N'!P3820</f>
        <v>0</v>
      </c>
      <c r="I3817" s="74">
        <f t="shared" si="59"/>
        <v>0</v>
      </c>
    </row>
    <row r="3818" spans="1:9" ht="15.6">
      <c r="A3818" s="70">
        <f>'Balance N'!I3821</f>
        <v>0</v>
      </c>
      <c r="B3818" s="71">
        <f>'Balance N'!J3821</f>
        <v>0</v>
      </c>
      <c r="C3818" s="72">
        <f>'Balance N'!K3821</f>
        <v>0</v>
      </c>
      <c r="D3818" s="72">
        <f>'Balance N'!L3821</f>
        <v>0</v>
      </c>
      <c r="E3818" s="72">
        <f>'Balance N'!M3821</f>
        <v>0</v>
      </c>
      <c r="F3818" s="72">
        <f>'Balance N'!N3821</f>
        <v>0</v>
      </c>
      <c r="G3818" s="72">
        <f>'Balance N'!O3821</f>
        <v>0</v>
      </c>
      <c r="H3818" s="72">
        <f>'Balance N'!P3821</f>
        <v>0</v>
      </c>
      <c r="I3818" s="74">
        <f t="shared" si="59"/>
        <v>0</v>
      </c>
    </row>
    <row r="3819" spans="1:9" ht="15.6">
      <c r="A3819" s="70">
        <f>'Balance N'!I3822</f>
        <v>0</v>
      </c>
      <c r="B3819" s="71">
        <f>'Balance N'!J3822</f>
        <v>0</v>
      </c>
      <c r="C3819" s="72">
        <f>'Balance N'!K3822</f>
        <v>0</v>
      </c>
      <c r="D3819" s="72">
        <f>'Balance N'!L3822</f>
        <v>0</v>
      </c>
      <c r="E3819" s="72">
        <f>'Balance N'!M3822</f>
        <v>0</v>
      </c>
      <c r="F3819" s="72">
        <f>'Balance N'!N3822</f>
        <v>0</v>
      </c>
      <c r="G3819" s="72">
        <f>'Balance N'!O3822</f>
        <v>0</v>
      </c>
      <c r="H3819" s="72">
        <f>'Balance N'!P3822</f>
        <v>0</v>
      </c>
      <c r="I3819" s="74">
        <f t="shared" si="59"/>
        <v>0</v>
      </c>
    </row>
    <row r="3820" spans="1:9" ht="15.6">
      <c r="A3820" s="70">
        <f>'Balance N'!I3823</f>
        <v>0</v>
      </c>
      <c r="B3820" s="71">
        <f>'Balance N'!J3823</f>
        <v>0</v>
      </c>
      <c r="C3820" s="72">
        <f>'Balance N'!K3823</f>
        <v>0</v>
      </c>
      <c r="D3820" s="72">
        <f>'Balance N'!L3823</f>
        <v>0</v>
      </c>
      <c r="E3820" s="72">
        <f>'Balance N'!M3823</f>
        <v>0</v>
      </c>
      <c r="F3820" s="72">
        <f>'Balance N'!N3823</f>
        <v>0</v>
      </c>
      <c r="G3820" s="72">
        <f>'Balance N'!O3823</f>
        <v>0</v>
      </c>
      <c r="H3820" s="72">
        <f>'Balance N'!P3823</f>
        <v>0</v>
      </c>
      <c r="I3820" s="74">
        <f t="shared" si="59"/>
        <v>0</v>
      </c>
    </row>
    <row r="3821" spans="1:9" ht="15.6">
      <c r="A3821" s="70">
        <f>'Balance N'!I3824</f>
        <v>0</v>
      </c>
      <c r="B3821" s="71">
        <f>'Balance N'!J3824</f>
        <v>0</v>
      </c>
      <c r="C3821" s="72">
        <f>'Balance N'!K3824</f>
        <v>0</v>
      </c>
      <c r="D3821" s="72">
        <f>'Balance N'!L3824</f>
        <v>0</v>
      </c>
      <c r="E3821" s="72">
        <f>'Balance N'!M3824</f>
        <v>0</v>
      </c>
      <c r="F3821" s="72">
        <f>'Balance N'!N3824</f>
        <v>0</v>
      </c>
      <c r="G3821" s="72">
        <f>'Balance N'!O3824</f>
        <v>0</v>
      </c>
      <c r="H3821" s="72">
        <f>'Balance N'!P3824</f>
        <v>0</v>
      </c>
      <c r="I3821" s="74">
        <f t="shared" si="59"/>
        <v>0</v>
      </c>
    </row>
    <row r="3822" spans="1:9" ht="15.6">
      <c r="A3822" s="70">
        <f>'Balance N'!I3825</f>
        <v>0</v>
      </c>
      <c r="B3822" s="71">
        <f>'Balance N'!J3825</f>
        <v>0</v>
      </c>
      <c r="C3822" s="72">
        <f>'Balance N'!K3825</f>
        <v>0</v>
      </c>
      <c r="D3822" s="72">
        <f>'Balance N'!L3825</f>
        <v>0</v>
      </c>
      <c r="E3822" s="72">
        <f>'Balance N'!M3825</f>
        <v>0</v>
      </c>
      <c r="F3822" s="72">
        <f>'Balance N'!N3825</f>
        <v>0</v>
      </c>
      <c r="G3822" s="72">
        <f>'Balance N'!O3825</f>
        <v>0</v>
      </c>
      <c r="H3822" s="72">
        <f>'Balance N'!P3825</f>
        <v>0</v>
      </c>
      <c r="I3822" s="74">
        <f t="shared" si="59"/>
        <v>0</v>
      </c>
    </row>
    <row r="3823" spans="1:9" ht="15.6">
      <c r="A3823" s="70">
        <f>'Balance N'!I3826</f>
        <v>0</v>
      </c>
      <c r="B3823" s="71">
        <f>'Balance N'!J3826</f>
        <v>0</v>
      </c>
      <c r="C3823" s="72">
        <f>'Balance N'!K3826</f>
        <v>0</v>
      </c>
      <c r="D3823" s="72">
        <f>'Balance N'!L3826</f>
        <v>0</v>
      </c>
      <c r="E3823" s="72">
        <f>'Balance N'!M3826</f>
        <v>0</v>
      </c>
      <c r="F3823" s="72">
        <f>'Balance N'!N3826</f>
        <v>0</v>
      </c>
      <c r="G3823" s="72">
        <f>'Balance N'!O3826</f>
        <v>0</v>
      </c>
      <c r="H3823" s="72">
        <f>'Balance N'!P3826</f>
        <v>0</v>
      </c>
      <c r="I3823" s="74">
        <f t="shared" si="59"/>
        <v>0</v>
      </c>
    </row>
    <row r="3824" spans="1:9" ht="15.6">
      <c r="A3824" s="70">
        <f>'Balance N'!I3827</f>
        <v>0</v>
      </c>
      <c r="B3824" s="71">
        <f>'Balance N'!J3827</f>
        <v>0</v>
      </c>
      <c r="C3824" s="72">
        <f>'Balance N'!K3827</f>
        <v>0</v>
      </c>
      <c r="D3824" s="72">
        <f>'Balance N'!L3827</f>
        <v>0</v>
      </c>
      <c r="E3824" s="72">
        <f>'Balance N'!M3827</f>
        <v>0</v>
      </c>
      <c r="F3824" s="72">
        <f>'Balance N'!N3827</f>
        <v>0</v>
      </c>
      <c r="G3824" s="72">
        <f>'Balance N'!O3827</f>
        <v>0</v>
      </c>
      <c r="H3824" s="72">
        <f>'Balance N'!P3827</f>
        <v>0</v>
      </c>
      <c r="I3824" s="74">
        <f t="shared" si="59"/>
        <v>0</v>
      </c>
    </row>
    <row r="3825" spans="1:9" ht="15.6">
      <c r="A3825" s="70">
        <f>'Balance N'!I3828</f>
        <v>0</v>
      </c>
      <c r="B3825" s="71">
        <f>'Balance N'!J3828</f>
        <v>0</v>
      </c>
      <c r="C3825" s="72">
        <f>'Balance N'!K3828</f>
        <v>0</v>
      </c>
      <c r="D3825" s="72">
        <f>'Balance N'!L3828</f>
        <v>0</v>
      </c>
      <c r="E3825" s="72">
        <f>'Balance N'!M3828</f>
        <v>0</v>
      </c>
      <c r="F3825" s="72">
        <f>'Balance N'!N3828</f>
        <v>0</v>
      </c>
      <c r="G3825" s="72">
        <f>'Balance N'!O3828</f>
        <v>0</v>
      </c>
      <c r="H3825" s="72">
        <f>'Balance N'!P3828</f>
        <v>0</v>
      </c>
      <c r="I3825" s="74">
        <f t="shared" si="59"/>
        <v>0</v>
      </c>
    </row>
    <row r="3826" spans="1:9" ht="15.6">
      <c r="A3826" s="70">
        <f>'Balance N'!I3829</f>
        <v>0</v>
      </c>
      <c r="B3826" s="71">
        <f>'Balance N'!J3829</f>
        <v>0</v>
      </c>
      <c r="C3826" s="72">
        <f>'Balance N'!K3829</f>
        <v>0</v>
      </c>
      <c r="D3826" s="72">
        <f>'Balance N'!L3829</f>
        <v>0</v>
      </c>
      <c r="E3826" s="72">
        <f>'Balance N'!M3829</f>
        <v>0</v>
      </c>
      <c r="F3826" s="72">
        <f>'Balance N'!N3829</f>
        <v>0</v>
      </c>
      <c r="G3826" s="72">
        <f>'Balance N'!O3829</f>
        <v>0</v>
      </c>
      <c r="H3826" s="72">
        <f>'Balance N'!P3829</f>
        <v>0</v>
      </c>
      <c r="I3826" s="74">
        <f t="shared" si="59"/>
        <v>0</v>
      </c>
    </row>
    <row r="3827" spans="1:9" ht="15.6">
      <c r="A3827" s="70">
        <f>'Balance N'!I3830</f>
        <v>0</v>
      </c>
      <c r="B3827" s="71">
        <f>'Balance N'!J3830</f>
        <v>0</v>
      </c>
      <c r="C3827" s="72">
        <f>'Balance N'!K3830</f>
        <v>0</v>
      </c>
      <c r="D3827" s="72">
        <f>'Balance N'!L3830</f>
        <v>0</v>
      </c>
      <c r="E3827" s="72">
        <f>'Balance N'!M3830</f>
        <v>0</v>
      </c>
      <c r="F3827" s="72">
        <f>'Balance N'!N3830</f>
        <v>0</v>
      </c>
      <c r="G3827" s="72">
        <f>'Balance N'!O3830</f>
        <v>0</v>
      </c>
      <c r="H3827" s="72">
        <f>'Balance N'!P3830</f>
        <v>0</v>
      </c>
      <c r="I3827" s="74">
        <f t="shared" si="59"/>
        <v>0</v>
      </c>
    </row>
    <row r="3828" spans="1:9" ht="15.6">
      <c r="A3828" s="70">
        <f>'Balance N'!I3831</f>
        <v>0</v>
      </c>
      <c r="B3828" s="71">
        <f>'Balance N'!J3831</f>
        <v>0</v>
      </c>
      <c r="C3828" s="72">
        <f>'Balance N'!K3831</f>
        <v>0</v>
      </c>
      <c r="D3828" s="72">
        <f>'Balance N'!L3831</f>
        <v>0</v>
      </c>
      <c r="E3828" s="72">
        <f>'Balance N'!M3831</f>
        <v>0</v>
      </c>
      <c r="F3828" s="72">
        <f>'Balance N'!N3831</f>
        <v>0</v>
      </c>
      <c r="G3828" s="72">
        <f>'Balance N'!O3831</f>
        <v>0</v>
      </c>
      <c r="H3828" s="72">
        <f>'Balance N'!P3831</f>
        <v>0</v>
      </c>
      <c r="I3828" s="74">
        <f t="shared" si="59"/>
        <v>0</v>
      </c>
    </row>
    <row r="3829" spans="1:9" ht="15.6">
      <c r="A3829" s="70">
        <f>'Balance N'!I3832</f>
        <v>0</v>
      </c>
      <c r="B3829" s="71">
        <f>'Balance N'!J3832</f>
        <v>0</v>
      </c>
      <c r="C3829" s="72">
        <f>'Balance N'!K3832</f>
        <v>0</v>
      </c>
      <c r="D3829" s="72">
        <f>'Balance N'!L3832</f>
        <v>0</v>
      </c>
      <c r="E3829" s="72">
        <f>'Balance N'!M3832</f>
        <v>0</v>
      </c>
      <c r="F3829" s="72">
        <f>'Balance N'!N3832</f>
        <v>0</v>
      </c>
      <c r="G3829" s="72">
        <f>'Balance N'!O3832</f>
        <v>0</v>
      </c>
      <c r="H3829" s="72">
        <f>'Balance N'!P3832</f>
        <v>0</v>
      </c>
      <c r="I3829" s="74">
        <f t="shared" si="59"/>
        <v>0</v>
      </c>
    </row>
    <row r="3830" spans="1:9" ht="15.6">
      <c r="A3830" s="70">
        <f>'Balance N'!I3833</f>
        <v>0</v>
      </c>
      <c r="B3830" s="71">
        <f>'Balance N'!J3833</f>
        <v>0</v>
      </c>
      <c r="C3830" s="72">
        <f>'Balance N'!K3833</f>
        <v>0</v>
      </c>
      <c r="D3830" s="72">
        <f>'Balance N'!L3833</f>
        <v>0</v>
      </c>
      <c r="E3830" s="72">
        <f>'Balance N'!M3833</f>
        <v>0</v>
      </c>
      <c r="F3830" s="72">
        <f>'Balance N'!N3833</f>
        <v>0</v>
      </c>
      <c r="G3830" s="72">
        <f>'Balance N'!O3833</f>
        <v>0</v>
      </c>
      <c r="H3830" s="72">
        <f>'Balance N'!P3833</f>
        <v>0</v>
      </c>
      <c r="I3830" s="74">
        <f t="shared" si="59"/>
        <v>0</v>
      </c>
    </row>
    <row r="3831" spans="1:9" ht="15.6">
      <c r="A3831" s="70">
        <f>'Balance N'!I3834</f>
        <v>0</v>
      </c>
      <c r="B3831" s="71">
        <f>'Balance N'!J3834</f>
        <v>0</v>
      </c>
      <c r="C3831" s="72">
        <f>'Balance N'!K3834</f>
        <v>0</v>
      </c>
      <c r="D3831" s="72">
        <f>'Balance N'!L3834</f>
        <v>0</v>
      </c>
      <c r="E3831" s="72">
        <f>'Balance N'!M3834</f>
        <v>0</v>
      </c>
      <c r="F3831" s="72">
        <f>'Balance N'!N3834</f>
        <v>0</v>
      </c>
      <c r="G3831" s="72">
        <f>'Balance N'!O3834</f>
        <v>0</v>
      </c>
      <c r="H3831" s="72">
        <f>'Balance N'!P3834</f>
        <v>0</v>
      </c>
      <c r="I3831" s="74">
        <f t="shared" si="59"/>
        <v>0</v>
      </c>
    </row>
    <row r="3832" spans="1:9" ht="15.6">
      <c r="A3832" s="70">
        <f>'Balance N'!I3835</f>
        <v>0</v>
      </c>
      <c r="B3832" s="71">
        <f>'Balance N'!J3835</f>
        <v>0</v>
      </c>
      <c r="C3832" s="72">
        <f>'Balance N'!K3835</f>
        <v>0</v>
      </c>
      <c r="D3832" s="72">
        <f>'Balance N'!L3835</f>
        <v>0</v>
      </c>
      <c r="E3832" s="72">
        <f>'Balance N'!M3835</f>
        <v>0</v>
      </c>
      <c r="F3832" s="72">
        <f>'Balance N'!N3835</f>
        <v>0</v>
      </c>
      <c r="G3832" s="72">
        <f>'Balance N'!O3835</f>
        <v>0</v>
      </c>
      <c r="H3832" s="72">
        <f>'Balance N'!P3835</f>
        <v>0</v>
      </c>
      <c r="I3832" s="74">
        <f t="shared" si="59"/>
        <v>0</v>
      </c>
    </row>
    <row r="3833" spans="1:9" ht="15.6">
      <c r="A3833" s="70">
        <f>'Balance N'!I3836</f>
        <v>0</v>
      </c>
      <c r="B3833" s="71">
        <f>'Balance N'!J3836</f>
        <v>0</v>
      </c>
      <c r="C3833" s="72">
        <f>'Balance N'!K3836</f>
        <v>0</v>
      </c>
      <c r="D3833" s="72">
        <f>'Balance N'!L3836</f>
        <v>0</v>
      </c>
      <c r="E3833" s="72">
        <f>'Balance N'!M3836</f>
        <v>0</v>
      </c>
      <c r="F3833" s="72">
        <f>'Balance N'!N3836</f>
        <v>0</v>
      </c>
      <c r="G3833" s="72">
        <f>'Balance N'!O3836</f>
        <v>0</v>
      </c>
      <c r="H3833" s="72">
        <f>'Balance N'!P3836</f>
        <v>0</v>
      </c>
      <c r="I3833" s="74">
        <f t="shared" si="59"/>
        <v>0</v>
      </c>
    </row>
    <row r="3834" spans="1:9" ht="15.6">
      <c r="A3834" s="70">
        <f>'Balance N'!I3837</f>
        <v>0</v>
      </c>
      <c r="B3834" s="71">
        <f>'Balance N'!J3837</f>
        <v>0</v>
      </c>
      <c r="C3834" s="72">
        <f>'Balance N'!K3837</f>
        <v>0</v>
      </c>
      <c r="D3834" s="72">
        <f>'Balance N'!L3837</f>
        <v>0</v>
      </c>
      <c r="E3834" s="72">
        <f>'Balance N'!M3837</f>
        <v>0</v>
      </c>
      <c r="F3834" s="72">
        <f>'Balance N'!N3837</f>
        <v>0</v>
      </c>
      <c r="G3834" s="72">
        <f>'Balance N'!O3837</f>
        <v>0</v>
      </c>
      <c r="H3834" s="72">
        <f>'Balance N'!P3837</f>
        <v>0</v>
      </c>
      <c r="I3834" s="74">
        <f t="shared" si="59"/>
        <v>0</v>
      </c>
    </row>
    <row r="3835" spans="1:9" ht="15.6">
      <c r="A3835" s="70">
        <f>'Balance N'!I3838</f>
        <v>0</v>
      </c>
      <c r="B3835" s="71">
        <f>'Balance N'!J3838</f>
        <v>0</v>
      </c>
      <c r="C3835" s="72">
        <f>'Balance N'!K3838</f>
        <v>0</v>
      </c>
      <c r="D3835" s="72">
        <f>'Balance N'!L3838</f>
        <v>0</v>
      </c>
      <c r="E3835" s="72">
        <f>'Balance N'!M3838</f>
        <v>0</v>
      </c>
      <c r="F3835" s="72">
        <f>'Balance N'!N3838</f>
        <v>0</v>
      </c>
      <c r="G3835" s="72">
        <f>'Balance N'!O3838</f>
        <v>0</v>
      </c>
      <c r="H3835" s="72">
        <f>'Balance N'!P3838</f>
        <v>0</v>
      </c>
      <c r="I3835" s="74">
        <f t="shared" si="59"/>
        <v>0</v>
      </c>
    </row>
    <row r="3836" spans="1:9" ht="15.6">
      <c r="A3836" s="70">
        <f>'Balance N'!I3839</f>
        <v>0</v>
      </c>
      <c r="B3836" s="71">
        <f>'Balance N'!J3839</f>
        <v>0</v>
      </c>
      <c r="C3836" s="72">
        <f>'Balance N'!K3839</f>
        <v>0</v>
      </c>
      <c r="D3836" s="72">
        <f>'Balance N'!L3839</f>
        <v>0</v>
      </c>
      <c r="E3836" s="72">
        <f>'Balance N'!M3839</f>
        <v>0</v>
      </c>
      <c r="F3836" s="72">
        <f>'Balance N'!N3839</f>
        <v>0</v>
      </c>
      <c r="G3836" s="72">
        <f>'Balance N'!O3839</f>
        <v>0</v>
      </c>
      <c r="H3836" s="72">
        <f>'Balance N'!P3839</f>
        <v>0</v>
      </c>
      <c r="I3836" s="74">
        <f t="shared" si="59"/>
        <v>0</v>
      </c>
    </row>
    <row r="3837" spans="1:9" ht="15.6">
      <c r="A3837" s="70">
        <f>'Balance N'!I3840</f>
        <v>0</v>
      </c>
      <c r="B3837" s="71">
        <f>'Balance N'!J3840</f>
        <v>0</v>
      </c>
      <c r="C3837" s="72">
        <f>'Balance N'!K3840</f>
        <v>0</v>
      </c>
      <c r="D3837" s="72">
        <f>'Balance N'!L3840</f>
        <v>0</v>
      </c>
      <c r="E3837" s="72">
        <f>'Balance N'!M3840</f>
        <v>0</v>
      </c>
      <c r="F3837" s="72">
        <f>'Balance N'!N3840</f>
        <v>0</v>
      </c>
      <c r="G3837" s="72">
        <f>'Balance N'!O3840</f>
        <v>0</v>
      </c>
      <c r="H3837" s="72">
        <f>'Balance N'!P3840</f>
        <v>0</v>
      </c>
      <c r="I3837" s="74">
        <f t="shared" si="59"/>
        <v>0</v>
      </c>
    </row>
    <row r="3838" spans="1:9" ht="15.6">
      <c r="A3838" s="70">
        <f>'Balance N'!I3841</f>
        <v>0</v>
      </c>
      <c r="B3838" s="71">
        <f>'Balance N'!J3841</f>
        <v>0</v>
      </c>
      <c r="C3838" s="72">
        <f>'Balance N'!K3841</f>
        <v>0</v>
      </c>
      <c r="D3838" s="72">
        <f>'Balance N'!L3841</f>
        <v>0</v>
      </c>
      <c r="E3838" s="72">
        <f>'Balance N'!M3841</f>
        <v>0</v>
      </c>
      <c r="F3838" s="72">
        <f>'Balance N'!N3841</f>
        <v>0</v>
      </c>
      <c r="G3838" s="72">
        <f>'Balance N'!O3841</f>
        <v>0</v>
      </c>
      <c r="H3838" s="72">
        <f>'Balance N'!P3841</f>
        <v>0</v>
      </c>
      <c r="I3838" s="74">
        <f t="shared" si="59"/>
        <v>0</v>
      </c>
    </row>
    <row r="3839" spans="1:9" ht="15.6">
      <c r="A3839" s="70">
        <f>'Balance N'!I3842</f>
        <v>0</v>
      </c>
      <c r="B3839" s="71">
        <f>'Balance N'!J3842</f>
        <v>0</v>
      </c>
      <c r="C3839" s="72">
        <f>'Balance N'!K3842</f>
        <v>0</v>
      </c>
      <c r="D3839" s="72">
        <f>'Balance N'!L3842</f>
        <v>0</v>
      </c>
      <c r="E3839" s="72">
        <f>'Balance N'!M3842</f>
        <v>0</v>
      </c>
      <c r="F3839" s="72">
        <f>'Balance N'!N3842</f>
        <v>0</v>
      </c>
      <c r="G3839" s="72">
        <f>'Balance N'!O3842</f>
        <v>0</v>
      </c>
      <c r="H3839" s="72">
        <f>'Balance N'!P3842</f>
        <v>0</v>
      </c>
      <c r="I3839" s="74">
        <f t="shared" si="59"/>
        <v>0</v>
      </c>
    </row>
    <row r="3840" spans="1:9" ht="15.6">
      <c r="A3840" s="70">
        <f>'Balance N'!I3843</f>
        <v>0</v>
      </c>
      <c r="B3840" s="71">
        <f>'Balance N'!J3843</f>
        <v>0</v>
      </c>
      <c r="C3840" s="72">
        <f>'Balance N'!K3843</f>
        <v>0</v>
      </c>
      <c r="D3840" s="72">
        <f>'Balance N'!L3843</f>
        <v>0</v>
      </c>
      <c r="E3840" s="72">
        <f>'Balance N'!M3843</f>
        <v>0</v>
      </c>
      <c r="F3840" s="72">
        <f>'Balance N'!N3843</f>
        <v>0</v>
      </c>
      <c r="G3840" s="72">
        <f>'Balance N'!O3843</f>
        <v>0</v>
      </c>
      <c r="H3840" s="72">
        <f>'Balance N'!P3843</f>
        <v>0</v>
      </c>
      <c r="I3840" s="74">
        <f t="shared" si="59"/>
        <v>0</v>
      </c>
    </row>
    <row r="3841" spans="1:9" ht="15.6">
      <c r="A3841" s="70">
        <f>'Balance N'!I3844</f>
        <v>0</v>
      </c>
      <c r="B3841" s="71">
        <f>'Balance N'!J3844</f>
        <v>0</v>
      </c>
      <c r="C3841" s="72">
        <f>'Balance N'!K3844</f>
        <v>0</v>
      </c>
      <c r="D3841" s="72">
        <f>'Balance N'!L3844</f>
        <v>0</v>
      </c>
      <c r="E3841" s="72">
        <f>'Balance N'!M3844</f>
        <v>0</v>
      </c>
      <c r="F3841" s="72">
        <f>'Balance N'!N3844</f>
        <v>0</v>
      </c>
      <c r="G3841" s="72">
        <f>'Balance N'!O3844</f>
        <v>0</v>
      </c>
      <c r="H3841" s="72">
        <f>'Balance N'!P3844</f>
        <v>0</v>
      </c>
      <c r="I3841" s="74">
        <f t="shared" si="59"/>
        <v>0</v>
      </c>
    </row>
    <row r="3842" spans="1:9" ht="15.6">
      <c r="A3842" s="70">
        <f>'Balance N'!I3845</f>
        <v>0</v>
      </c>
      <c r="B3842" s="71">
        <f>'Balance N'!J3845</f>
        <v>0</v>
      </c>
      <c r="C3842" s="72">
        <f>'Balance N'!K3845</f>
        <v>0</v>
      </c>
      <c r="D3842" s="72">
        <f>'Balance N'!L3845</f>
        <v>0</v>
      </c>
      <c r="E3842" s="72">
        <f>'Balance N'!M3845</f>
        <v>0</v>
      </c>
      <c r="F3842" s="72">
        <f>'Balance N'!N3845</f>
        <v>0</v>
      </c>
      <c r="G3842" s="72">
        <f>'Balance N'!O3845</f>
        <v>0</v>
      </c>
      <c r="H3842" s="72">
        <f>'Balance N'!P3845</f>
        <v>0</v>
      </c>
      <c r="I3842" s="74">
        <f t="shared" si="59"/>
        <v>0</v>
      </c>
    </row>
    <row r="3843" spans="1:9" ht="15.6">
      <c r="A3843" s="70">
        <f>'Balance N'!I3846</f>
        <v>0</v>
      </c>
      <c r="B3843" s="71">
        <f>'Balance N'!J3846</f>
        <v>0</v>
      </c>
      <c r="C3843" s="72">
        <f>'Balance N'!K3846</f>
        <v>0</v>
      </c>
      <c r="D3843" s="72">
        <f>'Balance N'!L3846</f>
        <v>0</v>
      </c>
      <c r="E3843" s="72">
        <f>'Balance N'!M3846</f>
        <v>0</v>
      </c>
      <c r="F3843" s="72">
        <f>'Balance N'!N3846</f>
        <v>0</v>
      </c>
      <c r="G3843" s="72">
        <f>'Balance N'!O3846</f>
        <v>0</v>
      </c>
      <c r="H3843" s="72">
        <f>'Balance N'!P3846</f>
        <v>0</v>
      </c>
      <c r="I3843" s="74">
        <f t="shared" ref="I3843:I3906" si="60">(C3843-D3843)+(E3843-F3843)-(G3843-H3843)</f>
        <v>0</v>
      </c>
    </row>
    <row r="3844" spans="1:9" ht="15.6">
      <c r="A3844" s="70">
        <f>'Balance N'!I3847</f>
        <v>0</v>
      </c>
      <c r="B3844" s="71">
        <f>'Balance N'!J3847</f>
        <v>0</v>
      </c>
      <c r="C3844" s="72">
        <f>'Balance N'!K3847</f>
        <v>0</v>
      </c>
      <c r="D3844" s="72">
        <f>'Balance N'!L3847</f>
        <v>0</v>
      </c>
      <c r="E3844" s="72">
        <f>'Balance N'!M3847</f>
        <v>0</v>
      </c>
      <c r="F3844" s="72">
        <f>'Balance N'!N3847</f>
        <v>0</v>
      </c>
      <c r="G3844" s="72">
        <f>'Balance N'!O3847</f>
        <v>0</v>
      </c>
      <c r="H3844" s="72">
        <f>'Balance N'!P3847</f>
        <v>0</v>
      </c>
      <c r="I3844" s="74">
        <f t="shared" si="60"/>
        <v>0</v>
      </c>
    </row>
    <row r="3845" spans="1:9" ht="15.6">
      <c r="A3845" s="70">
        <f>'Balance N'!I3848</f>
        <v>0</v>
      </c>
      <c r="B3845" s="71">
        <f>'Balance N'!J3848</f>
        <v>0</v>
      </c>
      <c r="C3845" s="72">
        <f>'Balance N'!K3848</f>
        <v>0</v>
      </c>
      <c r="D3845" s="72">
        <f>'Balance N'!L3848</f>
        <v>0</v>
      </c>
      <c r="E3845" s="72">
        <f>'Balance N'!M3848</f>
        <v>0</v>
      </c>
      <c r="F3845" s="72">
        <f>'Balance N'!N3848</f>
        <v>0</v>
      </c>
      <c r="G3845" s="72">
        <f>'Balance N'!O3848</f>
        <v>0</v>
      </c>
      <c r="H3845" s="72">
        <f>'Balance N'!P3848</f>
        <v>0</v>
      </c>
      <c r="I3845" s="74">
        <f t="shared" si="60"/>
        <v>0</v>
      </c>
    </row>
    <row r="3846" spans="1:9" ht="15.6">
      <c r="A3846" s="70">
        <f>'Balance N'!I3849</f>
        <v>0</v>
      </c>
      <c r="B3846" s="71">
        <f>'Balance N'!J3849</f>
        <v>0</v>
      </c>
      <c r="C3846" s="72">
        <f>'Balance N'!K3849</f>
        <v>0</v>
      </c>
      <c r="D3846" s="72">
        <f>'Balance N'!L3849</f>
        <v>0</v>
      </c>
      <c r="E3846" s="72">
        <f>'Balance N'!M3849</f>
        <v>0</v>
      </c>
      <c r="F3846" s="72">
        <f>'Balance N'!N3849</f>
        <v>0</v>
      </c>
      <c r="G3846" s="72">
        <f>'Balance N'!O3849</f>
        <v>0</v>
      </c>
      <c r="H3846" s="72">
        <f>'Balance N'!P3849</f>
        <v>0</v>
      </c>
      <c r="I3846" s="74">
        <f t="shared" si="60"/>
        <v>0</v>
      </c>
    </row>
    <row r="3847" spans="1:9" ht="15.6">
      <c r="A3847" s="70">
        <f>'Balance N'!I3850</f>
        <v>0</v>
      </c>
      <c r="B3847" s="71">
        <f>'Balance N'!J3850</f>
        <v>0</v>
      </c>
      <c r="C3847" s="72">
        <f>'Balance N'!K3850</f>
        <v>0</v>
      </c>
      <c r="D3847" s="72">
        <f>'Balance N'!L3850</f>
        <v>0</v>
      </c>
      <c r="E3847" s="72">
        <f>'Balance N'!M3850</f>
        <v>0</v>
      </c>
      <c r="F3847" s="72">
        <f>'Balance N'!N3850</f>
        <v>0</v>
      </c>
      <c r="G3847" s="72">
        <f>'Balance N'!O3850</f>
        <v>0</v>
      </c>
      <c r="H3847" s="72">
        <f>'Balance N'!P3850</f>
        <v>0</v>
      </c>
      <c r="I3847" s="74">
        <f t="shared" si="60"/>
        <v>0</v>
      </c>
    </row>
    <row r="3848" spans="1:9" ht="15.6">
      <c r="A3848" s="70">
        <f>'Balance N'!I3851</f>
        <v>0</v>
      </c>
      <c r="B3848" s="71">
        <f>'Balance N'!J3851</f>
        <v>0</v>
      </c>
      <c r="C3848" s="72">
        <f>'Balance N'!K3851</f>
        <v>0</v>
      </c>
      <c r="D3848" s="72">
        <f>'Balance N'!L3851</f>
        <v>0</v>
      </c>
      <c r="E3848" s="72">
        <f>'Balance N'!M3851</f>
        <v>0</v>
      </c>
      <c r="F3848" s="72">
        <f>'Balance N'!N3851</f>
        <v>0</v>
      </c>
      <c r="G3848" s="72">
        <f>'Balance N'!O3851</f>
        <v>0</v>
      </c>
      <c r="H3848" s="72">
        <f>'Balance N'!P3851</f>
        <v>0</v>
      </c>
      <c r="I3848" s="74">
        <f t="shared" si="60"/>
        <v>0</v>
      </c>
    </row>
    <row r="3849" spans="1:9" ht="15.6">
      <c r="A3849" s="70">
        <f>'Balance N'!I3852</f>
        <v>0</v>
      </c>
      <c r="B3849" s="71">
        <f>'Balance N'!J3852</f>
        <v>0</v>
      </c>
      <c r="C3849" s="72">
        <f>'Balance N'!K3852</f>
        <v>0</v>
      </c>
      <c r="D3849" s="72">
        <f>'Balance N'!L3852</f>
        <v>0</v>
      </c>
      <c r="E3849" s="72">
        <f>'Balance N'!M3852</f>
        <v>0</v>
      </c>
      <c r="F3849" s="72">
        <f>'Balance N'!N3852</f>
        <v>0</v>
      </c>
      <c r="G3849" s="72">
        <f>'Balance N'!O3852</f>
        <v>0</v>
      </c>
      <c r="H3849" s="72">
        <f>'Balance N'!P3852</f>
        <v>0</v>
      </c>
      <c r="I3849" s="74">
        <f t="shared" si="60"/>
        <v>0</v>
      </c>
    </row>
    <row r="3850" spans="1:9" ht="15.6">
      <c r="A3850" s="70">
        <f>'Balance N'!I3853</f>
        <v>0</v>
      </c>
      <c r="B3850" s="71">
        <f>'Balance N'!J3853</f>
        <v>0</v>
      </c>
      <c r="C3850" s="72">
        <f>'Balance N'!K3853</f>
        <v>0</v>
      </c>
      <c r="D3850" s="72">
        <f>'Balance N'!L3853</f>
        <v>0</v>
      </c>
      <c r="E3850" s="72">
        <f>'Balance N'!M3853</f>
        <v>0</v>
      </c>
      <c r="F3850" s="72">
        <f>'Balance N'!N3853</f>
        <v>0</v>
      </c>
      <c r="G3850" s="72">
        <f>'Balance N'!O3853</f>
        <v>0</v>
      </c>
      <c r="H3850" s="72">
        <f>'Balance N'!P3853</f>
        <v>0</v>
      </c>
      <c r="I3850" s="74">
        <f t="shared" si="60"/>
        <v>0</v>
      </c>
    </row>
    <row r="3851" spans="1:9" ht="15.6">
      <c r="A3851" s="70">
        <f>'Balance N'!I3854</f>
        <v>0</v>
      </c>
      <c r="B3851" s="71">
        <f>'Balance N'!J3854</f>
        <v>0</v>
      </c>
      <c r="C3851" s="72">
        <f>'Balance N'!K3854</f>
        <v>0</v>
      </c>
      <c r="D3851" s="72">
        <f>'Balance N'!L3854</f>
        <v>0</v>
      </c>
      <c r="E3851" s="72">
        <f>'Balance N'!M3854</f>
        <v>0</v>
      </c>
      <c r="F3851" s="72">
        <f>'Balance N'!N3854</f>
        <v>0</v>
      </c>
      <c r="G3851" s="72">
        <f>'Balance N'!O3854</f>
        <v>0</v>
      </c>
      <c r="H3851" s="72">
        <f>'Balance N'!P3854</f>
        <v>0</v>
      </c>
      <c r="I3851" s="74">
        <f t="shared" si="60"/>
        <v>0</v>
      </c>
    </row>
    <row r="3852" spans="1:9" ht="15.6">
      <c r="A3852" s="70">
        <f>'Balance N'!I3855</f>
        <v>0</v>
      </c>
      <c r="B3852" s="71">
        <f>'Balance N'!J3855</f>
        <v>0</v>
      </c>
      <c r="C3852" s="72">
        <f>'Balance N'!K3855</f>
        <v>0</v>
      </c>
      <c r="D3852" s="72">
        <f>'Balance N'!L3855</f>
        <v>0</v>
      </c>
      <c r="E3852" s="72">
        <f>'Balance N'!M3855</f>
        <v>0</v>
      </c>
      <c r="F3852" s="72">
        <f>'Balance N'!N3855</f>
        <v>0</v>
      </c>
      <c r="G3852" s="72">
        <f>'Balance N'!O3855</f>
        <v>0</v>
      </c>
      <c r="H3852" s="72">
        <f>'Balance N'!P3855</f>
        <v>0</v>
      </c>
      <c r="I3852" s="74">
        <f t="shared" si="60"/>
        <v>0</v>
      </c>
    </row>
    <row r="3853" spans="1:9" ht="15.6">
      <c r="A3853" s="70">
        <f>'Balance N'!I3856</f>
        <v>0</v>
      </c>
      <c r="B3853" s="71">
        <f>'Balance N'!J3856</f>
        <v>0</v>
      </c>
      <c r="C3853" s="72">
        <f>'Balance N'!K3856</f>
        <v>0</v>
      </c>
      <c r="D3853" s="72">
        <f>'Balance N'!L3856</f>
        <v>0</v>
      </c>
      <c r="E3853" s="72">
        <f>'Balance N'!M3856</f>
        <v>0</v>
      </c>
      <c r="F3853" s="72">
        <f>'Balance N'!N3856</f>
        <v>0</v>
      </c>
      <c r="G3853" s="72">
        <f>'Balance N'!O3856</f>
        <v>0</v>
      </c>
      <c r="H3853" s="72">
        <f>'Balance N'!P3856</f>
        <v>0</v>
      </c>
      <c r="I3853" s="74">
        <f t="shared" si="60"/>
        <v>0</v>
      </c>
    </row>
    <row r="3854" spans="1:9" ht="15.6">
      <c r="A3854" s="70">
        <f>'Balance N'!I3857</f>
        <v>0</v>
      </c>
      <c r="B3854" s="71">
        <f>'Balance N'!J3857</f>
        <v>0</v>
      </c>
      <c r="C3854" s="72">
        <f>'Balance N'!K3857</f>
        <v>0</v>
      </c>
      <c r="D3854" s="72">
        <f>'Balance N'!L3857</f>
        <v>0</v>
      </c>
      <c r="E3854" s="72">
        <f>'Balance N'!M3857</f>
        <v>0</v>
      </c>
      <c r="F3854" s="72">
        <f>'Balance N'!N3857</f>
        <v>0</v>
      </c>
      <c r="G3854" s="72">
        <f>'Balance N'!O3857</f>
        <v>0</v>
      </c>
      <c r="H3854" s="72">
        <f>'Balance N'!P3857</f>
        <v>0</v>
      </c>
      <c r="I3854" s="74">
        <f t="shared" si="60"/>
        <v>0</v>
      </c>
    </row>
    <row r="3855" spans="1:9" ht="15.6">
      <c r="A3855" s="70">
        <f>'Balance N'!I3858</f>
        <v>0</v>
      </c>
      <c r="B3855" s="71">
        <f>'Balance N'!J3858</f>
        <v>0</v>
      </c>
      <c r="C3855" s="72">
        <f>'Balance N'!K3858</f>
        <v>0</v>
      </c>
      <c r="D3855" s="72">
        <f>'Balance N'!L3858</f>
        <v>0</v>
      </c>
      <c r="E3855" s="72">
        <f>'Balance N'!M3858</f>
        <v>0</v>
      </c>
      <c r="F3855" s="72">
        <f>'Balance N'!N3858</f>
        <v>0</v>
      </c>
      <c r="G3855" s="72">
        <f>'Balance N'!O3858</f>
        <v>0</v>
      </c>
      <c r="H3855" s="72">
        <f>'Balance N'!P3858</f>
        <v>0</v>
      </c>
      <c r="I3855" s="74">
        <f t="shared" si="60"/>
        <v>0</v>
      </c>
    </row>
    <row r="3856" spans="1:9" ht="15.6">
      <c r="A3856" s="70">
        <f>'Balance N'!I3859</f>
        <v>0</v>
      </c>
      <c r="B3856" s="71">
        <f>'Balance N'!J3859</f>
        <v>0</v>
      </c>
      <c r="C3856" s="72">
        <f>'Balance N'!K3859</f>
        <v>0</v>
      </c>
      <c r="D3856" s="72">
        <f>'Balance N'!L3859</f>
        <v>0</v>
      </c>
      <c r="E3856" s="72">
        <f>'Balance N'!M3859</f>
        <v>0</v>
      </c>
      <c r="F3856" s="72">
        <f>'Balance N'!N3859</f>
        <v>0</v>
      </c>
      <c r="G3856" s="72">
        <f>'Balance N'!O3859</f>
        <v>0</v>
      </c>
      <c r="H3856" s="72">
        <f>'Balance N'!P3859</f>
        <v>0</v>
      </c>
      <c r="I3856" s="74">
        <f t="shared" si="60"/>
        <v>0</v>
      </c>
    </row>
    <row r="3857" spans="1:9" ht="15.6">
      <c r="A3857" s="70">
        <f>'Balance N'!I3860</f>
        <v>0</v>
      </c>
      <c r="B3857" s="71">
        <f>'Balance N'!J3860</f>
        <v>0</v>
      </c>
      <c r="C3857" s="72">
        <f>'Balance N'!K3860</f>
        <v>0</v>
      </c>
      <c r="D3857" s="72">
        <f>'Balance N'!L3860</f>
        <v>0</v>
      </c>
      <c r="E3857" s="72">
        <f>'Balance N'!M3860</f>
        <v>0</v>
      </c>
      <c r="F3857" s="72">
        <f>'Balance N'!N3860</f>
        <v>0</v>
      </c>
      <c r="G3857" s="72">
        <f>'Balance N'!O3860</f>
        <v>0</v>
      </c>
      <c r="H3857" s="72">
        <f>'Balance N'!P3860</f>
        <v>0</v>
      </c>
      <c r="I3857" s="74">
        <f t="shared" si="60"/>
        <v>0</v>
      </c>
    </row>
    <row r="3858" spans="1:9" ht="15.6">
      <c r="A3858" s="70">
        <f>'Balance N'!I3861</f>
        <v>0</v>
      </c>
      <c r="B3858" s="71">
        <f>'Balance N'!J3861</f>
        <v>0</v>
      </c>
      <c r="C3858" s="72">
        <f>'Balance N'!K3861</f>
        <v>0</v>
      </c>
      <c r="D3858" s="72">
        <f>'Balance N'!L3861</f>
        <v>0</v>
      </c>
      <c r="E3858" s="72">
        <f>'Balance N'!M3861</f>
        <v>0</v>
      </c>
      <c r="F3858" s="72">
        <f>'Balance N'!N3861</f>
        <v>0</v>
      </c>
      <c r="G3858" s="72">
        <f>'Balance N'!O3861</f>
        <v>0</v>
      </c>
      <c r="H3858" s="72">
        <f>'Balance N'!P3861</f>
        <v>0</v>
      </c>
      <c r="I3858" s="74">
        <f t="shared" si="60"/>
        <v>0</v>
      </c>
    </row>
    <row r="3859" spans="1:9" ht="15.6">
      <c r="A3859" s="70">
        <f>'Balance N'!I3862</f>
        <v>0</v>
      </c>
      <c r="B3859" s="71">
        <f>'Balance N'!J3862</f>
        <v>0</v>
      </c>
      <c r="C3859" s="72">
        <f>'Balance N'!K3862</f>
        <v>0</v>
      </c>
      <c r="D3859" s="72">
        <f>'Balance N'!L3862</f>
        <v>0</v>
      </c>
      <c r="E3859" s="72">
        <f>'Balance N'!M3862</f>
        <v>0</v>
      </c>
      <c r="F3859" s="72">
        <f>'Balance N'!N3862</f>
        <v>0</v>
      </c>
      <c r="G3859" s="72">
        <f>'Balance N'!O3862</f>
        <v>0</v>
      </c>
      <c r="H3859" s="72">
        <f>'Balance N'!P3862</f>
        <v>0</v>
      </c>
      <c r="I3859" s="74">
        <f t="shared" si="60"/>
        <v>0</v>
      </c>
    </row>
    <row r="3860" spans="1:9" ht="15.6">
      <c r="A3860" s="70">
        <f>'Balance N'!I3863</f>
        <v>0</v>
      </c>
      <c r="B3860" s="71">
        <f>'Balance N'!J3863</f>
        <v>0</v>
      </c>
      <c r="C3860" s="72">
        <f>'Balance N'!K3863</f>
        <v>0</v>
      </c>
      <c r="D3860" s="72">
        <f>'Balance N'!L3863</f>
        <v>0</v>
      </c>
      <c r="E3860" s="72">
        <f>'Balance N'!M3863</f>
        <v>0</v>
      </c>
      <c r="F3860" s="72">
        <f>'Balance N'!N3863</f>
        <v>0</v>
      </c>
      <c r="G3860" s="72">
        <f>'Balance N'!O3863</f>
        <v>0</v>
      </c>
      <c r="H3860" s="72">
        <f>'Balance N'!P3863</f>
        <v>0</v>
      </c>
      <c r="I3860" s="74">
        <f t="shared" si="60"/>
        <v>0</v>
      </c>
    </row>
    <row r="3861" spans="1:9" ht="15.6">
      <c r="A3861" s="70">
        <f>'Balance N'!I3864</f>
        <v>0</v>
      </c>
      <c r="B3861" s="71">
        <f>'Balance N'!J3864</f>
        <v>0</v>
      </c>
      <c r="C3861" s="72">
        <f>'Balance N'!K3864</f>
        <v>0</v>
      </c>
      <c r="D3861" s="72">
        <f>'Balance N'!L3864</f>
        <v>0</v>
      </c>
      <c r="E3861" s="72">
        <f>'Balance N'!M3864</f>
        <v>0</v>
      </c>
      <c r="F3861" s="72">
        <f>'Balance N'!N3864</f>
        <v>0</v>
      </c>
      <c r="G3861" s="72">
        <f>'Balance N'!O3864</f>
        <v>0</v>
      </c>
      <c r="H3861" s="72">
        <f>'Balance N'!P3864</f>
        <v>0</v>
      </c>
      <c r="I3861" s="74">
        <f t="shared" si="60"/>
        <v>0</v>
      </c>
    </row>
    <row r="3862" spans="1:9" ht="15.6">
      <c r="A3862" s="70">
        <f>'Balance N'!I3865</f>
        <v>0</v>
      </c>
      <c r="B3862" s="71">
        <f>'Balance N'!J3865</f>
        <v>0</v>
      </c>
      <c r="C3862" s="72">
        <f>'Balance N'!K3865</f>
        <v>0</v>
      </c>
      <c r="D3862" s="72">
        <f>'Balance N'!L3865</f>
        <v>0</v>
      </c>
      <c r="E3862" s="72">
        <f>'Balance N'!M3865</f>
        <v>0</v>
      </c>
      <c r="F3862" s="72">
        <f>'Balance N'!N3865</f>
        <v>0</v>
      </c>
      <c r="G3862" s="72">
        <f>'Balance N'!O3865</f>
        <v>0</v>
      </c>
      <c r="H3862" s="72">
        <f>'Balance N'!P3865</f>
        <v>0</v>
      </c>
      <c r="I3862" s="74">
        <f t="shared" si="60"/>
        <v>0</v>
      </c>
    </row>
    <row r="3863" spans="1:9" ht="15.6">
      <c r="A3863" s="70">
        <f>'Balance N'!I3866</f>
        <v>0</v>
      </c>
      <c r="B3863" s="71">
        <f>'Balance N'!J3866</f>
        <v>0</v>
      </c>
      <c r="C3863" s="72">
        <f>'Balance N'!K3866</f>
        <v>0</v>
      </c>
      <c r="D3863" s="72">
        <f>'Balance N'!L3866</f>
        <v>0</v>
      </c>
      <c r="E3863" s="72">
        <f>'Balance N'!M3866</f>
        <v>0</v>
      </c>
      <c r="F3863" s="72">
        <f>'Balance N'!N3866</f>
        <v>0</v>
      </c>
      <c r="G3863" s="72">
        <f>'Balance N'!O3866</f>
        <v>0</v>
      </c>
      <c r="H3863" s="72">
        <f>'Balance N'!P3866</f>
        <v>0</v>
      </c>
      <c r="I3863" s="74">
        <f t="shared" si="60"/>
        <v>0</v>
      </c>
    </row>
    <row r="3864" spans="1:9" ht="15.6">
      <c r="A3864" s="70">
        <f>'Balance N'!I3867</f>
        <v>0</v>
      </c>
      <c r="B3864" s="71">
        <f>'Balance N'!J3867</f>
        <v>0</v>
      </c>
      <c r="C3864" s="72">
        <f>'Balance N'!K3867</f>
        <v>0</v>
      </c>
      <c r="D3864" s="72">
        <f>'Balance N'!L3867</f>
        <v>0</v>
      </c>
      <c r="E3864" s="72">
        <f>'Balance N'!M3867</f>
        <v>0</v>
      </c>
      <c r="F3864" s="72">
        <f>'Balance N'!N3867</f>
        <v>0</v>
      </c>
      <c r="G3864" s="72">
        <f>'Balance N'!O3867</f>
        <v>0</v>
      </c>
      <c r="H3864" s="72">
        <f>'Balance N'!P3867</f>
        <v>0</v>
      </c>
      <c r="I3864" s="74">
        <f t="shared" si="60"/>
        <v>0</v>
      </c>
    </row>
    <row r="3865" spans="1:9" ht="15.6">
      <c r="A3865" s="70">
        <f>'Balance N'!I3868</f>
        <v>0</v>
      </c>
      <c r="B3865" s="71">
        <f>'Balance N'!J3868</f>
        <v>0</v>
      </c>
      <c r="C3865" s="72">
        <f>'Balance N'!K3868</f>
        <v>0</v>
      </c>
      <c r="D3865" s="72">
        <f>'Balance N'!L3868</f>
        <v>0</v>
      </c>
      <c r="E3865" s="72">
        <f>'Balance N'!M3868</f>
        <v>0</v>
      </c>
      <c r="F3865" s="72">
        <f>'Balance N'!N3868</f>
        <v>0</v>
      </c>
      <c r="G3865" s="72">
        <f>'Balance N'!O3868</f>
        <v>0</v>
      </c>
      <c r="H3865" s="72">
        <f>'Balance N'!P3868</f>
        <v>0</v>
      </c>
      <c r="I3865" s="74">
        <f t="shared" si="60"/>
        <v>0</v>
      </c>
    </row>
    <row r="3866" spans="1:9" ht="15.6">
      <c r="A3866" s="70">
        <f>'Balance N'!I3869</f>
        <v>0</v>
      </c>
      <c r="B3866" s="71">
        <f>'Balance N'!J3869</f>
        <v>0</v>
      </c>
      <c r="C3866" s="72">
        <f>'Balance N'!K3869</f>
        <v>0</v>
      </c>
      <c r="D3866" s="72">
        <f>'Balance N'!L3869</f>
        <v>0</v>
      </c>
      <c r="E3866" s="72">
        <f>'Balance N'!M3869</f>
        <v>0</v>
      </c>
      <c r="F3866" s="72">
        <f>'Balance N'!N3869</f>
        <v>0</v>
      </c>
      <c r="G3866" s="72">
        <f>'Balance N'!O3869</f>
        <v>0</v>
      </c>
      <c r="H3866" s="72">
        <f>'Balance N'!P3869</f>
        <v>0</v>
      </c>
      <c r="I3866" s="74">
        <f t="shared" si="60"/>
        <v>0</v>
      </c>
    </row>
    <row r="3867" spans="1:9" ht="15.6">
      <c r="A3867" s="70">
        <f>'Balance N'!I3870</f>
        <v>0</v>
      </c>
      <c r="B3867" s="71">
        <f>'Balance N'!J3870</f>
        <v>0</v>
      </c>
      <c r="C3867" s="72">
        <f>'Balance N'!K3870</f>
        <v>0</v>
      </c>
      <c r="D3867" s="72">
        <f>'Balance N'!L3870</f>
        <v>0</v>
      </c>
      <c r="E3867" s="72">
        <f>'Balance N'!M3870</f>
        <v>0</v>
      </c>
      <c r="F3867" s="72">
        <f>'Balance N'!N3870</f>
        <v>0</v>
      </c>
      <c r="G3867" s="72">
        <f>'Balance N'!O3870</f>
        <v>0</v>
      </c>
      <c r="H3867" s="72">
        <f>'Balance N'!P3870</f>
        <v>0</v>
      </c>
      <c r="I3867" s="74">
        <f t="shared" si="60"/>
        <v>0</v>
      </c>
    </row>
    <row r="3868" spans="1:9" ht="15.6">
      <c r="A3868" s="70">
        <f>'Balance N'!I3871</f>
        <v>0</v>
      </c>
      <c r="B3868" s="71">
        <f>'Balance N'!J3871</f>
        <v>0</v>
      </c>
      <c r="C3868" s="72">
        <f>'Balance N'!K3871</f>
        <v>0</v>
      </c>
      <c r="D3868" s="72">
        <f>'Balance N'!L3871</f>
        <v>0</v>
      </c>
      <c r="E3868" s="72">
        <f>'Balance N'!M3871</f>
        <v>0</v>
      </c>
      <c r="F3868" s="72">
        <f>'Balance N'!N3871</f>
        <v>0</v>
      </c>
      <c r="G3868" s="72">
        <f>'Balance N'!O3871</f>
        <v>0</v>
      </c>
      <c r="H3868" s="72">
        <f>'Balance N'!P3871</f>
        <v>0</v>
      </c>
      <c r="I3868" s="74">
        <f t="shared" si="60"/>
        <v>0</v>
      </c>
    </row>
    <row r="3869" spans="1:9" ht="15.6">
      <c r="A3869" s="70">
        <f>'Balance N'!I3872</f>
        <v>0</v>
      </c>
      <c r="B3869" s="71">
        <f>'Balance N'!J3872</f>
        <v>0</v>
      </c>
      <c r="C3869" s="72">
        <f>'Balance N'!K3872</f>
        <v>0</v>
      </c>
      <c r="D3869" s="72">
        <f>'Balance N'!L3872</f>
        <v>0</v>
      </c>
      <c r="E3869" s="72">
        <f>'Balance N'!M3872</f>
        <v>0</v>
      </c>
      <c r="F3869" s="72">
        <f>'Balance N'!N3872</f>
        <v>0</v>
      </c>
      <c r="G3869" s="72">
        <f>'Balance N'!O3872</f>
        <v>0</v>
      </c>
      <c r="H3869" s="72">
        <f>'Balance N'!P3872</f>
        <v>0</v>
      </c>
      <c r="I3869" s="74">
        <f t="shared" si="60"/>
        <v>0</v>
      </c>
    </row>
    <row r="3870" spans="1:9" ht="15.6">
      <c r="A3870" s="70">
        <f>'Balance N'!I3873</f>
        <v>0</v>
      </c>
      <c r="B3870" s="71">
        <f>'Balance N'!J3873</f>
        <v>0</v>
      </c>
      <c r="C3870" s="72">
        <f>'Balance N'!K3873</f>
        <v>0</v>
      </c>
      <c r="D3870" s="72">
        <f>'Balance N'!L3873</f>
        <v>0</v>
      </c>
      <c r="E3870" s="72">
        <f>'Balance N'!M3873</f>
        <v>0</v>
      </c>
      <c r="F3870" s="72">
        <f>'Balance N'!N3873</f>
        <v>0</v>
      </c>
      <c r="G3870" s="72">
        <f>'Balance N'!O3873</f>
        <v>0</v>
      </c>
      <c r="H3870" s="72">
        <f>'Balance N'!P3873</f>
        <v>0</v>
      </c>
      <c r="I3870" s="74">
        <f t="shared" si="60"/>
        <v>0</v>
      </c>
    </row>
    <row r="3871" spans="1:9" ht="15.6">
      <c r="A3871" s="70">
        <f>'Balance N'!I3874</f>
        <v>0</v>
      </c>
      <c r="B3871" s="71">
        <f>'Balance N'!J3874</f>
        <v>0</v>
      </c>
      <c r="C3871" s="72">
        <f>'Balance N'!K3874</f>
        <v>0</v>
      </c>
      <c r="D3871" s="72">
        <f>'Balance N'!L3874</f>
        <v>0</v>
      </c>
      <c r="E3871" s="72">
        <f>'Balance N'!M3874</f>
        <v>0</v>
      </c>
      <c r="F3871" s="72">
        <f>'Balance N'!N3874</f>
        <v>0</v>
      </c>
      <c r="G3871" s="72">
        <f>'Balance N'!O3874</f>
        <v>0</v>
      </c>
      <c r="H3871" s="72">
        <f>'Balance N'!P3874</f>
        <v>0</v>
      </c>
      <c r="I3871" s="74">
        <f t="shared" si="60"/>
        <v>0</v>
      </c>
    </row>
    <row r="3872" spans="1:9" ht="15.6">
      <c r="A3872" s="70">
        <f>'Balance N'!I3875</f>
        <v>0</v>
      </c>
      <c r="B3872" s="71">
        <f>'Balance N'!J3875</f>
        <v>0</v>
      </c>
      <c r="C3872" s="72">
        <f>'Balance N'!K3875</f>
        <v>0</v>
      </c>
      <c r="D3872" s="72">
        <f>'Balance N'!L3875</f>
        <v>0</v>
      </c>
      <c r="E3872" s="72">
        <f>'Balance N'!M3875</f>
        <v>0</v>
      </c>
      <c r="F3872" s="72">
        <f>'Balance N'!N3875</f>
        <v>0</v>
      </c>
      <c r="G3872" s="72">
        <f>'Balance N'!O3875</f>
        <v>0</v>
      </c>
      <c r="H3872" s="72">
        <f>'Balance N'!P3875</f>
        <v>0</v>
      </c>
      <c r="I3872" s="74">
        <f t="shared" si="60"/>
        <v>0</v>
      </c>
    </row>
    <row r="3873" spans="1:9" ht="15.6">
      <c r="A3873" s="70">
        <f>'Balance N'!I3876</f>
        <v>0</v>
      </c>
      <c r="B3873" s="71">
        <f>'Balance N'!J3876</f>
        <v>0</v>
      </c>
      <c r="C3873" s="72">
        <f>'Balance N'!K3876</f>
        <v>0</v>
      </c>
      <c r="D3873" s="72">
        <f>'Balance N'!L3876</f>
        <v>0</v>
      </c>
      <c r="E3873" s="72">
        <f>'Balance N'!M3876</f>
        <v>0</v>
      </c>
      <c r="F3873" s="72">
        <f>'Balance N'!N3876</f>
        <v>0</v>
      </c>
      <c r="G3873" s="72">
        <f>'Balance N'!O3876</f>
        <v>0</v>
      </c>
      <c r="H3873" s="72">
        <f>'Balance N'!P3876</f>
        <v>0</v>
      </c>
      <c r="I3873" s="74">
        <f t="shared" si="60"/>
        <v>0</v>
      </c>
    </row>
    <row r="3874" spans="1:9" ht="15.6">
      <c r="A3874" s="70">
        <f>'Balance N'!I3877</f>
        <v>0</v>
      </c>
      <c r="B3874" s="71">
        <f>'Balance N'!J3877</f>
        <v>0</v>
      </c>
      <c r="C3874" s="72">
        <f>'Balance N'!K3877</f>
        <v>0</v>
      </c>
      <c r="D3874" s="72">
        <f>'Balance N'!L3877</f>
        <v>0</v>
      </c>
      <c r="E3874" s="72">
        <f>'Balance N'!M3877</f>
        <v>0</v>
      </c>
      <c r="F3874" s="72">
        <f>'Balance N'!N3877</f>
        <v>0</v>
      </c>
      <c r="G3874" s="72">
        <f>'Balance N'!O3877</f>
        <v>0</v>
      </c>
      <c r="H3874" s="72">
        <f>'Balance N'!P3877</f>
        <v>0</v>
      </c>
      <c r="I3874" s="74">
        <f t="shared" si="60"/>
        <v>0</v>
      </c>
    </row>
    <row r="3875" spans="1:9" ht="15.6">
      <c r="A3875" s="70">
        <f>'Balance N'!I3878</f>
        <v>0</v>
      </c>
      <c r="B3875" s="71">
        <f>'Balance N'!J3878</f>
        <v>0</v>
      </c>
      <c r="C3875" s="72">
        <f>'Balance N'!K3878</f>
        <v>0</v>
      </c>
      <c r="D3875" s="72">
        <f>'Balance N'!L3878</f>
        <v>0</v>
      </c>
      <c r="E3875" s="72">
        <f>'Balance N'!M3878</f>
        <v>0</v>
      </c>
      <c r="F3875" s="72">
        <f>'Balance N'!N3878</f>
        <v>0</v>
      </c>
      <c r="G3875" s="72">
        <f>'Balance N'!O3878</f>
        <v>0</v>
      </c>
      <c r="H3875" s="72">
        <f>'Balance N'!P3878</f>
        <v>0</v>
      </c>
      <c r="I3875" s="74">
        <f t="shared" si="60"/>
        <v>0</v>
      </c>
    </row>
    <row r="3876" spans="1:9" ht="15.6">
      <c r="A3876" s="70">
        <f>'Balance N'!I3879</f>
        <v>0</v>
      </c>
      <c r="B3876" s="71">
        <f>'Balance N'!J3879</f>
        <v>0</v>
      </c>
      <c r="C3876" s="72">
        <f>'Balance N'!K3879</f>
        <v>0</v>
      </c>
      <c r="D3876" s="72">
        <f>'Balance N'!L3879</f>
        <v>0</v>
      </c>
      <c r="E3876" s="72">
        <f>'Balance N'!M3879</f>
        <v>0</v>
      </c>
      <c r="F3876" s="72">
        <f>'Balance N'!N3879</f>
        <v>0</v>
      </c>
      <c r="G3876" s="72">
        <f>'Balance N'!O3879</f>
        <v>0</v>
      </c>
      <c r="H3876" s="72">
        <f>'Balance N'!P3879</f>
        <v>0</v>
      </c>
      <c r="I3876" s="74">
        <f t="shared" si="60"/>
        <v>0</v>
      </c>
    </row>
    <row r="3877" spans="1:9" ht="15.6">
      <c r="A3877" s="70">
        <f>'Balance N'!I3880</f>
        <v>0</v>
      </c>
      <c r="B3877" s="71">
        <f>'Balance N'!J3880</f>
        <v>0</v>
      </c>
      <c r="C3877" s="72">
        <f>'Balance N'!K3880</f>
        <v>0</v>
      </c>
      <c r="D3877" s="72">
        <f>'Balance N'!L3880</f>
        <v>0</v>
      </c>
      <c r="E3877" s="72">
        <f>'Balance N'!M3880</f>
        <v>0</v>
      </c>
      <c r="F3877" s="72">
        <f>'Balance N'!N3880</f>
        <v>0</v>
      </c>
      <c r="G3877" s="72">
        <f>'Balance N'!O3880</f>
        <v>0</v>
      </c>
      <c r="H3877" s="72">
        <f>'Balance N'!P3880</f>
        <v>0</v>
      </c>
      <c r="I3877" s="74">
        <f t="shared" si="60"/>
        <v>0</v>
      </c>
    </row>
    <row r="3878" spans="1:9" ht="15.6">
      <c r="A3878" s="70">
        <f>'Balance N'!I3881</f>
        <v>0</v>
      </c>
      <c r="B3878" s="71">
        <f>'Balance N'!J3881</f>
        <v>0</v>
      </c>
      <c r="C3878" s="72">
        <f>'Balance N'!K3881</f>
        <v>0</v>
      </c>
      <c r="D3878" s="72">
        <f>'Balance N'!L3881</f>
        <v>0</v>
      </c>
      <c r="E3878" s="72">
        <f>'Balance N'!M3881</f>
        <v>0</v>
      </c>
      <c r="F3878" s="72">
        <f>'Balance N'!N3881</f>
        <v>0</v>
      </c>
      <c r="G3878" s="72">
        <f>'Balance N'!O3881</f>
        <v>0</v>
      </c>
      <c r="H3878" s="72">
        <f>'Balance N'!P3881</f>
        <v>0</v>
      </c>
      <c r="I3878" s="74">
        <f t="shared" si="60"/>
        <v>0</v>
      </c>
    </row>
    <row r="3879" spans="1:9" ht="15.6">
      <c r="A3879" s="70">
        <f>'Balance N'!I3882</f>
        <v>0</v>
      </c>
      <c r="B3879" s="71">
        <f>'Balance N'!J3882</f>
        <v>0</v>
      </c>
      <c r="C3879" s="72">
        <f>'Balance N'!K3882</f>
        <v>0</v>
      </c>
      <c r="D3879" s="72">
        <f>'Balance N'!L3882</f>
        <v>0</v>
      </c>
      <c r="E3879" s="72">
        <f>'Balance N'!M3882</f>
        <v>0</v>
      </c>
      <c r="F3879" s="72">
        <f>'Balance N'!N3882</f>
        <v>0</v>
      </c>
      <c r="G3879" s="72">
        <f>'Balance N'!O3882</f>
        <v>0</v>
      </c>
      <c r="H3879" s="72">
        <f>'Balance N'!P3882</f>
        <v>0</v>
      </c>
      <c r="I3879" s="74">
        <f t="shared" si="60"/>
        <v>0</v>
      </c>
    </row>
    <row r="3880" spans="1:9" ht="15.6">
      <c r="A3880" s="70">
        <f>'Balance N'!I3883</f>
        <v>0</v>
      </c>
      <c r="B3880" s="71">
        <f>'Balance N'!J3883</f>
        <v>0</v>
      </c>
      <c r="C3880" s="72">
        <f>'Balance N'!K3883</f>
        <v>0</v>
      </c>
      <c r="D3880" s="72">
        <f>'Balance N'!L3883</f>
        <v>0</v>
      </c>
      <c r="E3880" s="72">
        <f>'Balance N'!M3883</f>
        <v>0</v>
      </c>
      <c r="F3880" s="72">
        <f>'Balance N'!N3883</f>
        <v>0</v>
      </c>
      <c r="G3880" s="72">
        <f>'Balance N'!O3883</f>
        <v>0</v>
      </c>
      <c r="H3880" s="72">
        <f>'Balance N'!P3883</f>
        <v>0</v>
      </c>
      <c r="I3880" s="74">
        <f t="shared" si="60"/>
        <v>0</v>
      </c>
    </row>
    <row r="3881" spans="1:9" ht="15.6">
      <c r="A3881" s="70">
        <f>'Balance N'!I3884</f>
        <v>0</v>
      </c>
      <c r="B3881" s="71">
        <f>'Balance N'!J3884</f>
        <v>0</v>
      </c>
      <c r="C3881" s="72">
        <f>'Balance N'!K3884</f>
        <v>0</v>
      </c>
      <c r="D3881" s="72">
        <f>'Balance N'!L3884</f>
        <v>0</v>
      </c>
      <c r="E3881" s="72">
        <f>'Balance N'!M3884</f>
        <v>0</v>
      </c>
      <c r="F3881" s="72">
        <f>'Balance N'!N3884</f>
        <v>0</v>
      </c>
      <c r="G3881" s="72">
        <f>'Balance N'!O3884</f>
        <v>0</v>
      </c>
      <c r="H3881" s="72">
        <f>'Balance N'!P3884</f>
        <v>0</v>
      </c>
      <c r="I3881" s="74">
        <f t="shared" si="60"/>
        <v>0</v>
      </c>
    </row>
    <row r="3882" spans="1:9" ht="15.6">
      <c r="A3882" s="70">
        <f>'Balance N'!I3885</f>
        <v>0</v>
      </c>
      <c r="B3882" s="71">
        <f>'Balance N'!J3885</f>
        <v>0</v>
      </c>
      <c r="C3882" s="72">
        <f>'Balance N'!K3885</f>
        <v>0</v>
      </c>
      <c r="D3882" s="72">
        <f>'Balance N'!L3885</f>
        <v>0</v>
      </c>
      <c r="E3882" s="72">
        <f>'Balance N'!M3885</f>
        <v>0</v>
      </c>
      <c r="F3882" s="72">
        <f>'Balance N'!N3885</f>
        <v>0</v>
      </c>
      <c r="G3882" s="72">
        <f>'Balance N'!O3885</f>
        <v>0</v>
      </c>
      <c r="H3882" s="72">
        <f>'Balance N'!P3885</f>
        <v>0</v>
      </c>
      <c r="I3882" s="74">
        <f t="shared" si="60"/>
        <v>0</v>
      </c>
    </row>
    <row r="3883" spans="1:9" ht="15.6">
      <c r="A3883" s="70">
        <f>'Balance N'!I3886</f>
        <v>0</v>
      </c>
      <c r="B3883" s="71">
        <f>'Balance N'!J3886</f>
        <v>0</v>
      </c>
      <c r="C3883" s="72">
        <f>'Balance N'!K3886</f>
        <v>0</v>
      </c>
      <c r="D3883" s="72">
        <f>'Balance N'!L3886</f>
        <v>0</v>
      </c>
      <c r="E3883" s="72">
        <f>'Balance N'!M3886</f>
        <v>0</v>
      </c>
      <c r="F3883" s="72">
        <f>'Balance N'!N3886</f>
        <v>0</v>
      </c>
      <c r="G3883" s="72">
        <f>'Balance N'!O3886</f>
        <v>0</v>
      </c>
      <c r="H3883" s="72">
        <f>'Balance N'!P3886</f>
        <v>0</v>
      </c>
      <c r="I3883" s="74">
        <f t="shared" si="60"/>
        <v>0</v>
      </c>
    </row>
    <row r="3884" spans="1:9" ht="15.6">
      <c r="A3884" s="70">
        <f>'Balance N'!I3887</f>
        <v>0</v>
      </c>
      <c r="B3884" s="71">
        <f>'Balance N'!J3887</f>
        <v>0</v>
      </c>
      <c r="C3884" s="72">
        <f>'Balance N'!K3887</f>
        <v>0</v>
      </c>
      <c r="D3884" s="72">
        <f>'Balance N'!L3887</f>
        <v>0</v>
      </c>
      <c r="E3884" s="72">
        <f>'Balance N'!M3887</f>
        <v>0</v>
      </c>
      <c r="F3884" s="72">
        <f>'Balance N'!N3887</f>
        <v>0</v>
      </c>
      <c r="G3884" s="72">
        <f>'Balance N'!O3887</f>
        <v>0</v>
      </c>
      <c r="H3884" s="72">
        <f>'Balance N'!P3887</f>
        <v>0</v>
      </c>
      <c r="I3884" s="74">
        <f t="shared" si="60"/>
        <v>0</v>
      </c>
    </row>
    <row r="3885" spans="1:9" ht="15.6">
      <c r="A3885" s="70">
        <f>'Balance N'!I3888</f>
        <v>0</v>
      </c>
      <c r="B3885" s="71">
        <f>'Balance N'!J3888</f>
        <v>0</v>
      </c>
      <c r="C3885" s="72">
        <f>'Balance N'!K3888</f>
        <v>0</v>
      </c>
      <c r="D3885" s="72">
        <f>'Balance N'!L3888</f>
        <v>0</v>
      </c>
      <c r="E3885" s="72">
        <f>'Balance N'!M3888</f>
        <v>0</v>
      </c>
      <c r="F3885" s="72">
        <f>'Balance N'!N3888</f>
        <v>0</v>
      </c>
      <c r="G3885" s="72">
        <f>'Balance N'!O3888</f>
        <v>0</v>
      </c>
      <c r="H3885" s="72">
        <f>'Balance N'!P3888</f>
        <v>0</v>
      </c>
      <c r="I3885" s="74">
        <f t="shared" si="60"/>
        <v>0</v>
      </c>
    </row>
    <row r="3886" spans="1:9" ht="15.6">
      <c r="A3886" s="70">
        <f>'Balance N'!I3889</f>
        <v>0</v>
      </c>
      <c r="B3886" s="71">
        <f>'Balance N'!J3889</f>
        <v>0</v>
      </c>
      <c r="C3886" s="72">
        <f>'Balance N'!K3889</f>
        <v>0</v>
      </c>
      <c r="D3886" s="72">
        <f>'Balance N'!L3889</f>
        <v>0</v>
      </c>
      <c r="E3886" s="72">
        <f>'Balance N'!M3889</f>
        <v>0</v>
      </c>
      <c r="F3886" s="72">
        <f>'Balance N'!N3889</f>
        <v>0</v>
      </c>
      <c r="G3886" s="72">
        <f>'Balance N'!O3889</f>
        <v>0</v>
      </c>
      <c r="H3886" s="72">
        <f>'Balance N'!P3889</f>
        <v>0</v>
      </c>
      <c r="I3886" s="74">
        <f t="shared" si="60"/>
        <v>0</v>
      </c>
    </row>
    <row r="3887" spans="1:9" ht="15.6">
      <c r="A3887" s="70">
        <f>'Balance N'!I3890</f>
        <v>0</v>
      </c>
      <c r="B3887" s="71">
        <f>'Balance N'!J3890</f>
        <v>0</v>
      </c>
      <c r="C3887" s="72">
        <f>'Balance N'!K3890</f>
        <v>0</v>
      </c>
      <c r="D3887" s="72">
        <f>'Balance N'!L3890</f>
        <v>0</v>
      </c>
      <c r="E3887" s="72">
        <f>'Balance N'!M3890</f>
        <v>0</v>
      </c>
      <c r="F3887" s="72">
        <f>'Balance N'!N3890</f>
        <v>0</v>
      </c>
      <c r="G3887" s="72">
        <f>'Balance N'!O3890</f>
        <v>0</v>
      </c>
      <c r="H3887" s="72">
        <f>'Balance N'!P3890</f>
        <v>0</v>
      </c>
      <c r="I3887" s="74">
        <f t="shared" si="60"/>
        <v>0</v>
      </c>
    </row>
    <row r="3888" spans="1:9" ht="15.6">
      <c r="A3888" s="70">
        <f>'Balance N'!I3891</f>
        <v>0</v>
      </c>
      <c r="B3888" s="71">
        <f>'Balance N'!J3891</f>
        <v>0</v>
      </c>
      <c r="C3888" s="72">
        <f>'Balance N'!K3891</f>
        <v>0</v>
      </c>
      <c r="D3888" s="72">
        <f>'Balance N'!L3891</f>
        <v>0</v>
      </c>
      <c r="E3888" s="72">
        <f>'Balance N'!M3891</f>
        <v>0</v>
      </c>
      <c r="F3888" s="72">
        <f>'Balance N'!N3891</f>
        <v>0</v>
      </c>
      <c r="G3888" s="72">
        <f>'Balance N'!O3891</f>
        <v>0</v>
      </c>
      <c r="H3888" s="72">
        <f>'Balance N'!P3891</f>
        <v>0</v>
      </c>
      <c r="I3888" s="74">
        <f t="shared" si="60"/>
        <v>0</v>
      </c>
    </row>
    <row r="3889" spans="1:9" ht="15.6">
      <c r="A3889" s="70">
        <f>'Balance N'!I3892</f>
        <v>0</v>
      </c>
      <c r="B3889" s="71">
        <f>'Balance N'!J3892</f>
        <v>0</v>
      </c>
      <c r="C3889" s="72">
        <f>'Balance N'!K3892</f>
        <v>0</v>
      </c>
      <c r="D3889" s="72">
        <f>'Balance N'!L3892</f>
        <v>0</v>
      </c>
      <c r="E3889" s="72">
        <f>'Balance N'!M3892</f>
        <v>0</v>
      </c>
      <c r="F3889" s="72">
        <f>'Balance N'!N3892</f>
        <v>0</v>
      </c>
      <c r="G3889" s="72">
        <f>'Balance N'!O3892</f>
        <v>0</v>
      </c>
      <c r="H3889" s="72">
        <f>'Balance N'!P3892</f>
        <v>0</v>
      </c>
      <c r="I3889" s="74">
        <f t="shared" si="60"/>
        <v>0</v>
      </c>
    </row>
    <row r="3890" spans="1:9" ht="15.6">
      <c r="A3890" s="70">
        <f>'Balance N'!I3893</f>
        <v>0</v>
      </c>
      <c r="B3890" s="71">
        <f>'Balance N'!J3893</f>
        <v>0</v>
      </c>
      <c r="C3890" s="72">
        <f>'Balance N'!K3893</f>
        <v>0</v>
      </c>
      <c r="D3890" s="72">
        <f>'Balance N'!L3893</f>
        <v>0</v>
      </c>
      <c r="E3890" s="72">
        <f>'Balance N'!M3893</f>
        <v>0</v>
      </c>
      <c r="F3890" s="72">
        <f>'Balance N'!N3893</f>
        <v>0</v>
      </c>
      <c r="G3890" s="72">
        <f>'Balance N'!O3893</f>
        <v>0</v>
      </c>
      <c r="H3890" s="72">
        <f>'Balance N'!P3893</f>
        <v>0</v>
      </c>
      <c r="I3890" s="74">
        <f t="shared" si="60"/>
        <v>0</v>
      </c>
    </row>
    <row r="3891" spans="1:9" ht="15.6">
      <c r="A3891" s="70">
        <f>'Balance N'!I3894</f>
        <v>0</v>
      </c>
      <c r="B3891" s="71">
        <f>'Balance N'!J3894</f>
        <v>0</v>
      </c>
      <c r="C3891" s="72">
        <f>'Balance N'!K3894</f>
        <v>0</v>
      </c>
      <c r="D3891" s="72">
        <f>'Balance N'!L3894</f>
        <v>0</v>
      </c>
      <c r="E3891" s="72">
        <f>'Balance N'!M3894</f>
        <v>0</v>
      </c>
      <c r="F3891" s="72">
        <f>'Balance N'!N3894</f>
        <v>0</v>
      </c>
      <c r="G3891" s="72">
        <f>'Balance N'!O3894</f>
        <v>0</v>
      </c>
      <c r="H3891" s="72">
        <f>'Balance N'!P3894</f>
        <v>0</v>
      </c>
      <c r="I3891" s="74">
        <f t="shared" si="60"/>
        <v>0</v>
      </c>
    </row>
    <row r="3892" spans="1:9" ht="15.6">
      <c r="A3892" s="70">
        <f>'Balance N'!I3895</f>
        <v>0</v>
      </c>
      <c r="B3892" s="71">
        <f>'Balance N'!J3895</f>
        <v>0</v>
      </c>
      <c r="C3892" s="72">
        <f>'Balance N'!K3895</f>
        <v>0</v>
      </c>
      <c r="D3892" s="72">
        <f>'Balance N'!L3895</f>
        <v>0</v>
      </c>
      <c r="E3892" s="72">
        <f>'Balance N'!M3895</f>
        <v>0</v>
      </c>
      <c r="F3892" s="72">
        <f>'Balance N'!N3895</f>
        <v>0</v>
      </c>
      <c r="G3892" s="72">
        <f>'Balance N'!O3895</f>
        <v>0</v>
      </c>
      <c r="H3892" s="72">
        <f>'Balance N'!P3895</f>
        <v>0</v>
      </c>
      <c r="I3892" s="74">
        <f t="shared" si="60"/>
        <v>0</v>
      </c>
    </row>
    <row r="3893" spans="1:9" ht="15.6">
      <c r="A3893" s="70">
        <f>'Balance N'!I3896</f>
        <v>0</v>
      </c>
      <c r="B3893" s="71">
        <f>'Balance N'!J3896</f>
        <v>0</v>
      </c>
      <c r="C3893" s="72">
        <f>'Balance N'!K3896</f>
        <v>0</v>
      </c>
      <c r="D3893" s="72">
        <f>'Balance N'!L3896</f>
        <v>0</v>
      </c>
      <c r="E3893" s="72">
        <f>'Balance N'!M3896</f>
        <v>0</v>
      </c>
      <c r="F3893" s="72">
        <f>'Balance N'!N3896</f>
        <v>0</v>
      </c>
      <c r="G3893" s="72">
        <f>'Balance N'!O3896</f>
        <v>0</v>
      </c>
      <c r="H3893" s="72">
        <f>'Balance N'!P3896</f>
        <v>0</v>
      </c>
      <c r="I3893" s="74">
        <f t="shared" si="60"/>
        <v>0</v>
      </c>
    </row>
    <row r="3894" spans="1:9" ht="15.6">
      <c r="A3894" s="70">
        <f>'Balance N'!I3897</f>
        <v>0</v>
      </c>
      <c r="B3894" s="71">
        <f>'Balance N'!J3897</f>
        <v>0</v>
      </c>
      <c r="C3894" s="72">
        <f>'Balance N'!K3897</f>
        <v>0</v>
      </c>
      <c r="D3894" s="72">
        <f>'Balance N'!L3897</f>
        <v>0</v>
      </c>
      <c r="E3894" s="72">
        <f>'Balance N'!M3897</f>
        <v>0</v>
      </c>
      <c r="F3894" s="72">
        <f>'Balance N'!N3897</f>
        <v>0</v>
      </c>
      <c r="G3894" s="72">
        <f>'Balance N'!O3897</f>
        <v>0</v>
      </c>
      <c r="H3894" s="72">
        <f>'Balance N'!P3897</f>
        <v>0</v>
      </c>
      <c r="I3894" s="74">
        <f t="shared" si="60"/>
        <v>0</v>
      </c>
    </row>
    <row r="3895" spans="1:9" ht="15.6">
      <c r="A3895" s="70">
        <f>'Balance N'!I3898</f>
        <v>0</v>
      </c>
      <c r="B3895" s="71">
        <f>'Balance N'!J3898</f>
        <v>0</v>
      </c>
      <c r="C3895" s="72">
        <f>'Balance N'!K3898</f>
        <v>0</v>
      </c>
      <c r="D3895" s="72">
        <f>'Balance N'!L3898</f>
        <v>0</v>
      </c>
      <c r="E3895" s="72">
        <f>'Balance N'!M3898</f>
        <v>0</v>
      </c>
      <c r="F3895" s="72">
        <f>'Balance N'!N3898</f>
        <v>0</v>
      </c>
      <c r="G3895" s="72">
        <f>'Balance N'!O3898</f>
        <v>0</v>
      </c>
      <c r="H3895" s="72">
        <f>'Balance N'!P3898</f>
        <v>0</v>
      </c>
      <c r="I3895" s="74">
        <f t="shared" si="60"/>
        <v>0</v>
      </c>
    </row>
    <row r="3896" spans="1:9" ht="15.6">
      <c r="A3896" s="70">
        <f>'Balance N'!I3899</f>
        <v>0</v>
      </c>
      <c r="B3896" s="71">
        <f>'Balance N'!J3899</f>
        <v>0</v>
      </c>
      <c r="C3896" s="72">
        <f>'Balance N'!K3899</f>
        <v>0</v>
      </c>
      <c r="D3896" s="72">
        <f>'Balance N'!L3899</f>
        <v>0</v>
      </c>
      <c r="E3896" s="72">
        <f>'Balance N'!M3899</f>
        <v>0</v>
      </c>
      <c r="F3896" s="72">
        <f>'Balance N'!N3899</f>
        <v>0</v>
      </c>
      <c r="G3896" s="72">
        <f>'Balance N'!O3899</f>
        <v>0</v>
      </c>
      <c r="H3896" s="72">
        <f>'Balance N'!P3899</f>
        <v>0</v>
      </c>
      <c r="I3896" s="74">
        <f t="shared" si="60"/>
        <v>0</v>
      </c>
    </row>
    <row r="3897" spans="1:9" ht="15.6">
      <c r="A3897" s="70">
        <f>'Balance N'!I3900</f>
        <v>0</v>
      </c>
      <c r="B3897" s="71">
        <f>'Balance N'!J3900</f>
        <v>0</v>
      </c>
      <c r="C3897" s="72">
        <f>'Balance N'!K3900</f>
        <v>0</v>
      </c>
      <c r="D3897" s="72">
        <f>'Balance N'!L3900</f>
        <v>0</v>
      </c>
      <c r="E3897" s="72">
        <f>'Balance N'!M3900</f>
        <v>0</v>
      </c>
      <c r="F3897" s="72">
        <f>'Balance N'!N3900</f>
        <v>0</v>
      </c>
      <c r="G3897" s="72">
        <f>'Balance N'!O3900</f>
        <v>0</v>
      </c>
      <c r="H3897" s="72">
        <f>'Balance N'!P3900</f>
        <v>0</v>
      </c>
      <c r="I3897" s="74">
        <f t="shared" si="60"/>
        <v>0</v>
      </c>
    </row>
    <row r="3898" spans="1:9" ht="15.6">
      <c r="A3898" s="70">
        <f>'Balance N'!I3901</f>
        <v>0</v>
      </c>
      <c r="B3898" s="71">
        <f>'Balance N'!J3901</f>
        <v>0</v>
      </c>
      <c r="C3898" s="72">
        <f>'Balance N'!K3901</f>
        <v>0</v>
      </c>
      <c r="D3898" s="72">
        <f>'Balance N'!L3901</f>
        <v>0</v>
      </c>
      <c r="E3898" s="72">
        <f>'Balance N'!M3901</f>
        <v>0</v>
      </c>
      <c r="F3898" s="72">
        <f>'Balance N'!N3901</f>
        <v>0</v>
      </c>
      <c r="G3898" s="72">
        <f>'Balance N'!O3901</f>
        <v>0</v>
      </c>
      <c r="H3898" s="72">
        <f>'Balance N'!P3901</f>
        <v>0</v>
      </c>
      <c r="I3898" s="74">
        <f t="shared" si="60"/>
        <v>0</v>
      </c>
    </row>
    <row r="3899" spans="1:9" ht="15.6">
      <c r="A3899" s="70">
        <f>'Balance N'!I3902</f>
        <v>0</v>
      </c>
      <c r="B3899" s="71">
        <f>'Balance N'!J3902</f>
        <v>0</v>
      </c>
      <c r="C3899" s="72">
        <f>'Balance N'!K3902</f>
        <v>0</v>
      </c>
      <c r="D3899" s="72">
        <f>'Balance N'!L3902</f>
        <v>0</v>
      </c>
      <c r="E3899" s="72">
        <f>'Balance N'!M3902</f>
        <v>0</v>
      </c>
      <c r="F3899" s="72">
        <f>'Balance N'!N3902</f>
        <v>0</v>
      </c>
      <c r="G3899" s="72">
        <f>'Balance N'!O3902</f>
        <v>0</v>
      </c>
      <c r="H3899" s="72">
        <f>'Balance N'!P3902</f>
        <v>0</v>
      </c>
      <c r="I3899" s="74">
        <f t="shared" si="60"/>
        <v>0</v>
      </c>
    </row>
    <row r="3900" spans="1:9" ht="15.6">
      <c r="A3900" s="70">
        <f>'Balance N'!I3903</f>
        <v>0</v>
      </c>
      <c r="B3900" s="71">
        <f>'Balance N'!J3903</f>
        <v>0</v>
      </c>
      <c r="C3900" s="72">
        <f>'Balance N'!K3903</f>
        <v>0</v>
      </c>
      <c r="D3900" s="72">
        <f>'Balance N'!L3903</f>
        <v>0</v>
      </c>
      <c r="E3900" s="72">
        <f>'Balance N'!M3903</f>
        <v>0</v>
      </c>
      <c r="F3900" s="72">
        <f>'Balance N'!N3903</f>
        <v>0</v>
      </c>
      <c r="G3900" s="72">
        <f>'Balance N'!O3903</f>
        <v>0</v>
      </c>
      <c r="H3900" s="72">
        <f>'Balance N'!P3903</f>
        <v>0</v>
      </c>
      <c r="I3900" s="74">
        <f t="shared" si="60"/>
        <v>0</v>
      </c>
    </row>
    <row r="3901" spans="1:9" ht="15.6">
      <c r="A3901" s="70">
        <f>'Balance N'!I3904</f>
        <v>0</v>
      </c>
      <c r="B3901" s="71">
        <f>'Balance N'!J3904</f>
        <v>0</v>
      </c>
      <c r="C3901" s="72">
        <f>'Balance N'!K3904</f>
        <v>0</v>
      </c>
      <c r="D3901" s="72">
        <f>'Balance N'!L3904</f>
        <v>0</v>
      </c>
      <c r="E3901" s="72">
        <f>'Balance N'!M3904</f>
        <v>0</v>
      </c>
      <c r="F3901" s="72">
        <f>'Balance N'!N3904</f>
        <v>0</v>
      </c>
      <c r="G3901" s="72">
        <f>'Balance N'!O3904</f>
        <v>0</v>
      </c>
      <c r="H3901" s="72">
        <f>'Balance N'!P3904</f>
        <v>0</v>
      </c>
      <c r="I3901" s="74">
        <f t="shared" si="60"/>
        <v>0</v>
      </c>
    </row>
    <row r="3902" spans="1:9" ht="15.6">
      <c r="A3902" s="70">
        <f>'Balance N'!I3905</f>
        <v>0</v>
      </c>
      <c r="B3902" s="71">
        <f>'Balance N'!J3905</f>
        <v>0</v>
      </c>
      <c r="C3902" s="72">
        <f>'Balance N'!K3905</f>
        <v>0</v>
      </c>
      <c r="D3902" s="72">
        <f>'Balance N'!L3905</f>
        <v>0</v>
      </c>
      <c r="E3902" s="72">
        <f>'Balance N'!M3905</f>
        <v>0</v>
      </c>
      <c r="F3902" s="72">
        <f>'Balance N'!N3905</f>
        <v>0</v>
      </c>
      <c r="G3902" s="72">
        <f>'Balance N'!O3905</f>
        <v>0</v>
      </c>
      <c r="H3902" s="72">
        <f>'Balance N'!P3905</f>
        <v>0</v>
      </c>
      <c r="I3902" s="74">
        <f t="shared" si="60"/>
        <v>0</v>
      </c>
    </row>
    <row r="3903" spans="1:9" ht="15.6">
      <c r="A3903" s="70">
        <f>'Balance N'!I3906</f>
        <v>0</v>
      </c>
      <c r="B3903" s="71">
        <f>'Balance N'!J3906</f>
        <v>0</v>
      </c>
      <c r="C3903" s="72">
        <f>'Balance N'!K3906</f>
        <v>0</v>
      </c>
      <c r="D3903" s="72">
        <f>'Balance N'!L3906</f>
        <v>0</v>
      </c>
      <c r="E3903" s="72">
        <f>'Balance N'!M3906</f>
        <v>0</v>
      </c>
      <c r="F3903" s="72">
        <f>'Balance N'!N3906</f>
        <v>0</v>
      </c>
      <c r="G3903" s="72">
        <f>'Balance N'!O3906</f>
        <v>0</v>
      </c>
      <c r="H3903" s="72">
        <f>'Balance N'!P3906</f>
        <v>0</v>
      </c>
      <c r="I3903" s="74">
        <f t="shared" si="60"/>
        <v>0</v>
      </c>
    </row>
    <row r="3904" spans="1:9" ht="15.6">
      <c r="A3904" s="70">
        <f>'Balance N'!I3907</f>
        <v>0</v>
      </c>
      <c r="B3904" s="71">
        <f>'Balance N'!J3907</f>
        <v>0</v>
      </c>
      <c r="C3904" s="72">
        <f>'Balance N'!K3907</f>
        <v>0</v>
      </c>
      <c r="D3904" s="72">
        <f>'Balance N'!L3907</f>
        <v>0</v>
      </c>
      <c r="E3904" s="72">
        <f>'Balance N'!M3907</f>
        <v>0</v>
      </c>
      <c r="F3904" s="72">
        <f>'Balance N'!N3907</f>
        <v>0</v>
      </c>
      <c r="G3904" s="72">
        <f>'Balance N'!O3907</f>
        <v>0</v>
      </c>
      <c r="H3904" s="72">
        <f>'Balance N'!P3907</f>
        <v>0</v>
      </c>
      <c r="I3904" s="74">
        <f t="shared" si="60"/>
        <v>0</v>
      </c>
    </row>
    <row r="3905" spans="1:9" ht="15.6">
      <c r="A3905" s="70">
        <f>'Balance N'!I3908</f>
        <v>0</v>
      </c>
      <c r="B3905" s="71">
        <f>'Balance N'!J3908</f>
        <v>0</v>
      </c>
      <c r="C3905" s="72">
        <f>'Balance N'!K3908</f>
        <v>0</v>
      </c>
      <c r="D3905" s="72">
        <f>'Balance N'!L3908</f>
        <v>0</v>
      </c>
      <c r="E3905" s="72">
        <f>'Balance N'!M3908</f>
        <v>0</v>
      </c>
      <c r="F3905" s="72">
        <f>'Balance N'!N3908</f>
        <v>0</v>
      </c>
      <c r="G3905" s="72">
        <f>'Balance N'!O3908</f>
        <v>0</v>
      </c>
      <c r="H3905" s="72">
        <f>'Balance N'!P3908</f>
        <v>0</v>
      </c>
      <c r="I3905" s="74">
        <f t="shared" si="60"/>
        <v>0</v>
      </c>
    </row>
    <row r="3906" spans="1:9" ht="15.6">
      <c r="A3906" s="70">
        <f>'Balance N'!I3909</f>
        <v>0</v>
      </c>
      <c r="B3906" s="71">
        <f>'Balance N'!J3909</f>
        <v>0</v>
      </c>
      <c r="C3906" s="72">
        <f>'Balance N'!K3909</f>
        <v>0</v>
      </c>
      <c r="D3906" s="72">
        <f>'Balance N'!L3909</f>
        <v>0</v>
      </c>
      <c r="E3906" s="72">
        <f>'Balance N'!M3909</f>
        <v>0</v>
      </c>
      <c r="F3906" s="72">
        <f>'Balance N'!N3909</f>
        <v>0</v>
      </c>
      <c r="G3906" s="72">
        <f>'Balance N'!O3909</f>
        <v>0</v>
      </c>
      <c r="H3906" s="72">
        <f>'Balance N'!P3909</f>
        <v>0</v>
      </c>
      <c r="I3906" s="74">
        <f t="shared" si="60"/>
        <v>0</v>
      </c>
    </row>
    <row r="3907" spans="1:9" ht="15.6">
      <c r="A3907" s="70">
        <f>'Balance N'!I3910</f>
        <v>0</v>
      </c>
      <c r="B3907" s="71">
        <f>'Balance N'!J3910</f>
        <v>0</v>
      </c>
      <c r="C3907" s="72">
        <f>'Balance N'!K3910</f>
        <v>0</v>
      </c>
      <c r="D3907" s="72">
        <f>'Balance N'!L3910</f>
        <v>0</v>
      </c>
      <c r="E3907" s="72">
        <f>'Balance N'!M3910</f>
        <v>0</v>
      </c>
      <c r="F3907" s="72">
        <f>'Balance N'!N3910</f>
        <v>0</v>
      </c>
      <c r="G3907" s="72">
        <f>'Balance N'!O3910</f>
        <v>0</v>
      </c>
      <c r="H3907" s="72">
        <f>'Balance N'!P3910</f>
        <v>0</v>
      </c>
      <c r="I3907" s="74">
        <f t="shared" ref="I3907:I3970" si="61">(C3907-D3907)+(E3907-F3907)-(G3907-H3907)</f>
        <v>0</v>
      </c>
    </row>
    <row r="3908" spans="1:9" ht="15.6">
      <c r="A3908" s="70">
        <f>'Balance N'!I3911</f>
        <v>0</v>
      </c>
      <c r="B3908" s="71">
        <f>'Balance N'!J3911</f>
        <v>0</v>
      </c>
      <c r="C3908" s="72">
        <f>'Balance N'!K3911</f>
        <v>0</v>
      </c>
      <c r="D3908" s="72">
        <f>'Balance N'!L3911</f>
        <v>0</v>
      </c>
      <c r="E3908" s="72">
        <f>'Balance N'!M3911</f>
        <v>0</v>
      </c>
      <c r="F3908" s="72">
        <f>'Balance N'!N3911</f>
        <v>0</v>
      </c>
      <c r="G3908" s="72">
        <f>'Balance N'!O3911</f>
        <v>0</v>
      </c>
      <c r="H3908" s="72">
        <f>'Balance N'!P3911</f>
        <v>0</v>
      </c>
      <c r="I3908" s="74">
        <f t="shared" si="61"/>
        <v>0</v>
      </c>
    </row>
    <row r="3909" spans="1:9" ht="15.6">
      <c r="A3909" s="70">
        <f>'Balance N'!I3912</f>
        <v>0</v>
      </c>
      <c r="B3909" s="71">
        <f>'Balance N'!J3912</f>
        <v>0</v>
      </c>
      <c r="C3909" s="72">
        <f>'Balance N'!K3912</f>
        <v>0</v>
      </c>
      <c r="D3909" s="72">
        <f>'Balance N'!L3912</f>
        <v>0</v>
      </c>
      <c r="E3909" s="72">
        <f>'Balance N'!M3912</f>
        <v>0</v>
      </c>
      <c r="F3909" s="72">
        <f>'Balance N'!N3912</f>
        <v>0</v>
      </c>
      <c r="G3909" s="72">
        <f>'Balance N'!O3912</f>
        <v>0</v>
      </c>
      <c r="H3909" s="72">
        <f>'Balance N'!P3912</f>
        <v>0</v>
      </c>
      <c r="I3909" s="74">
        <f t="shared" si="61"/>
        <v>0</v>
      </c>
    </row>
    <row r="3910" spans="1:9" ht="15.6">
      <c r="A3910" s="70">
        <f>'Balance N'!I3913</f>
        <v>0</v>
      </c>
      <c r="B3910" s="71">
        <f>'Balance N'!J3913</f>
        <v>0</v>
      </c>
      <c r="C3910" s="72">
        <f>'Balance N'!K3913</f>
        <v>0</v>
      </c>
      <c r="D3910" s="72">
        <f>'Balance N'!L3913</f>
        <v>0</v>
      </c>
      <c r="E3910" s="72">
        <f>'Balance N'!M3913</f>
        <v>0</v>
      </c>
      <c r="F3910" s="72">
        <f>'Balance N'!N3913</f>
        <v>0</v>
      </c>
      <c r="G3910" s="72">
        <f>'Balance N'!O3913</f>
        <v>0</v>
      </c>
      <c r="H3910" s="72">
        <f>'Balance N'!P3913</f>
        <v>0</v>
      </c>
      <c r="I3910" s="74">
        <f t="shared" si="61"/>
        <v>0</v>
      </c>
    </row>
    <row r="3911" spans="1:9" ht="15.6">
      <c r="A3911" s="70">
        <f>'Balance N'!I3914</f>
        <v>0</v>
      </c>
      <c r="B3911" s="71">
        <f>'Balance N'!J3914</f>
        <v>0</v>
      </c>
      <c r="C3911" s="72">
        <f>'Balance N'!K3914</f>
        <v>0</v>
      </c>
      <c r="D3911" s="72">
        <f>'Balance N'!L3914</f>
        <v>0</v>
      </c>
      <c r="E3911" s="72">
        <f>'Balance N'!M3914</f>
        <v>0</v>
      </c>
      <c r="F3911" s="72">
        <f>'Balance N'!N3914</f>
        <v>0</v>
      </c>
      <c r="G3911" s="72">
        <f>'Balance N'!O3914</f>
        <v>0</v>
      </c>
      <c r="H3911" s="72">
        <f>'Balance N'!P3914</f>
        <v>0</v>
      </c>
      <c r="I3911" s="74">
        <f t="shared" si="61"/>
        <v>0</v>
      </c>
    </row>
    <row r="3912" spans="1:9" ht="15.6">
      <c r="A3912" s="70">
        <f>'Balance N'!I3915</f>
        <v>0</v>
      </c>
      <c r="B3912" s="71">
        <f>'Balance N'!J3915</f>
        <v>0</v>
      </c>
      <c r="C3912" s="72">
        <f>'Balance N'!K3915</f>
        <v>0</v>
      </c>
      <c r="D3912" s="72">
        <f>'Balance N'!L3915</f>
        <v>0</v>
      </c>
      <c r="E3912" s="72">
        <f>'Balance N'!M3915</f>
        <v>0</v>
      </c>
      <c r="F3912" s="72">
        <f>'Balance N'!N3915</f>
        <v>0</v>
      </c>
      <c r="G3912" s="72">
        <f>'Balance N'!O3915</f>
        <v>0</v>
      </c>
      <c r="H3912" s="72">
        <f>'Balance N'!P3915</f>
        <v>0</v>
      </c>
      <c r="I3912" s="74">
        <f t="shared" si="61"/>
        <v>0</v>
      </c>
    </row>
    <row r="3913" spans="1:9" ht="15.6">
      <c r="A3913" s="70">
        <f>'Balance N'!I3916</f>
        <v>0</v>
      </c>
      <c r="B3913" s="71">
        <f>'Balance N'!J3916</f>
        <v>0</v>
      </c>
      <c r="C3913" s="72">
        <f>'Balance N'!K3916</f>
        <v>0</v>
      </c>
      <c r="D3913" s="72">
        <f>'Balance N'!L3916</f>
        <v>0</v>
      </c>
      <c r="E3913" s="72">
        <f>'Balance N'!M3916</f>
        <v>0</v>
      </c>
      <c r="F3913" s="72">
        <f>'Balance N'!N3916</f>
        <v>0</v>
      </c>
      <c r="G3913" s="72">
        <f>'Balance N'!O3916</f>
        <v>0</v>
      </c>
      <c r="H3913" s="72">
        <f>'Balance N'!P3916</f>
        <v>0</v>
      </c>
      <c r="I3913" s="74">
        <f t="shared" si="61"/>
        <v>0</v>
      </c>
    </row>
    <row r="3914" spans="1:9" ht="15.6">
      <c r="A3914" s="70">
        <f>'Balance N'!I3917</f>
        <v>0</v>
      </c>
      <c r="B3914" s="71">
        <f>'Balance N'!J3917</f>
        <v>0</v>
      </c>
      <c r="C3914" s="72">
        <f>'Balance N'!K3917</f>
        <v>0</v>
      </c>
      <c r="D3914" s="72">
        <f>'Balance N'!L3917</f>
        <v>0</v>
      </c>
      <c r="E3914" s="72">
        <f>'Balance N'!M3917</f>
        <v>0</v>
      </c>
      <c r="F3914" s="72">
        <f>'Balance N'!N3917</f>
        <v>0</v>
      </c>
      <c r="G3914" s="72">
        <f>'Balance N'!O3917</f>
        <v>0</v>
      </c>
      <c r="H3914" s="72">
        <f>'Balance N'!P3917</f>
        <v>0</v>
      </c>
      <c r="I3914" s="74">
        <f t="shared" si="61"/>
        <v>0</v>
      </c>
    </row>
    <row r="3915" spans="1:9" ht="15.6">
      <c r="A3915" s="70">
        <f>'Balance N'!I3918</f>
        <v>0</v>
      </c>
      <c r="B3915" s="71">
        <f>'Balance N'!J3918</f>
        <v>0</v>
      </c>
      <c r="C3915" s="72">
        <f>'Balance N'!K3918</f>
        <v>0</v>
      </c>
      <c r="D3915" s="72">
        <f>'Balance N'!L3918</f>
        <v>0</v>
      </c>
      <c r="E3915" s="72">
        <f>'Balance N'!M3918</f>
        <v>0</v>
      </c>
      <c r="F3915" s="72">
        <f>'Balance N'!N3918</f>
        <v>0</v>
      </c>
      <c r="G3915" s="72">
        <f>'Balance N'!O3918</f>
        <v>0</v>
      </c>
      <c r="H3915" s="72">
        <f>'Balance N'!P3918</f>
        <v>0</v>
      </c>
      <c r="I3915" s="74">
        <f t="shared" si="61"/>
        <v>0</v>
      </c>
    </row>
    <row r="3916" spans="1:9" ht="15.6">
      <c r="A3916" s="70">
        <f>'Balance N'!I3919</f>
        <v>0</v>
      </c>
      <c r="B3916" s="71">
        <f>'Balance N'!J3919</f>
        <v>0</v>
      </c>
      <c r="C3916" s="72">
        <f>'Balance N'!K3919</f>
        <v>0</v>
      </c>
      <c r="D3916" s="72">
        <f>'Balance N'!L3919</f>
        <v>0</v>
      </c>
      <c r="E3916" s="72">
        <f>'Balance N'!M3919</f>
        <v>0</v>
      </c>
      <c r="F3916" s="72">
        <f>'Balance N'!N3919</f>
        <v>0</v>
      </c>
      <c r="G3916" s="72">
        <f>'Balance N'!O3919</f>
        <v>0</v>
      </c>
      <c r="H3916" s="72">
        <f>'Balance N'!P3919</f>
        <v>0</v>
      </c>
      <c r="I3916" s="74">
        <f t="shared" si="61"/>
        <v>0</v>
      </c>
    </row>
    <row r="3917" spans="1:9" ht="15.6">
      <c r="A3917" s="70">
        <f>'Balance N'!I3920</f>
        <v>0</v>
      </c>
      <c r="B3917" s="71">
        <f>'Balance N'!J3920</f>
        <v>0</v>
      </c>
      <c r="C3917" s="72">
        <f>'Balance N'!K3920</f>
        <v>0</v>
      </c>
      <c r="D3917" s="72">
        <f>'Balance N'!L3920</f>
        <v>0</v>
      </c>
      <c r="E3917" s="72">
        <f>'Balance N'!M3920</f>
        <v>0</v>
      </c>
      <c r="F3917" s="72">
        <f>'Balance N'!N3920</f>
        <v>0</v>
      </c>
      <c r="G3917" s="72">
        <f>'Balance N'!O3920</f>
        <v>0</v>
      </c>
      <c r="H3917" s="72">
        <f>'Balance N'!P3920</f>
        <v>0</v>
      </c>
      <c r="I3917" s="74">
        <f t="shared" si="61"/>
        <v>0</v>
      </c>
    </row>
    <row r="3918" spans="1:9" ht="15.6">
      <c r="A3918" s="70">
        <f>'Balance N'!I3921</f>
        <v>0</v>
      </c>
      <c r="B3918" s="71">
        <f>'Balance N'!J3921</f>
        <v>0</v>
      </c>
      <c r="C3918" s="72">
        <f>'Balance N'!K3921</f>
        <v>0</v>
      </c>
      <c r="D3918" s="72">
        <f>'Balance N'!L3921</f>
        <v>0</v>
      </c>
      <c r="E3918" s="72">
        <f>'Balance N'!M3921</f>
        <v>0</v>
      </c>
      <c r="F3918" s="72">
        <f>'Balance N'!N3921</f>
        <v>0</v>
      </c>
      <c r="G3918" s="72">
        <f>'Balance N'!O3921</f>
        <v>0</v>
      </c>
      <c r="H3918" s="72">
        <f>'Balance N'!P3921</f>
        <v>0</v>
      </c>
      <c r="I3918" s="74">
        <f t="shared" si="61"/>
        <v>0</v>
      </c>
    </row>
    <row r="3919" spans="1:9" ht="15.6">
      <c r="A3919" s="70">
        <f>'Balance N'!I3922</f>
        <v>0</v>
      </c>
      <c r="B3919" s="71">
        <f>'Balance N'!J3922</f>
        <v>0</v>
      </c>
      <c r="C3919" s="72">
        <f>'Balance N'!K3922</f>
        <v>0</v>
      </c>
      <c r="D3919" s="72">
        <f>'Balance N'!L3922</f>
        <v>0</v>
      </c>
      <c r="E3919" s="72">
        <f>'Balance N'!M3922</f>
        <v>0</v>
      </c>
      <c r="F3919" s="72">
        <f>'Balance N'!N3922</f>
        <v>0</v>
      </c>
      <c r="G3919" s="72">
        <f>'Balance N'!O3922</f>
        <v>0</v>
      </c>
      <c r="H3919" s="72">
        <f>'Balance N'!P3922</f>
        <v>0</v>
      </c>
      <c r="I3919" s="74">
        <f t="shared" si="61"/>
        <v>0</v>
      </c>
    </row>
    <row r="3920" spans="1:9" ht="15.6">
      <c r="A3920" s="70">
        <f>'Balance N'!I3923</f>
        <v>0</v>
      </c>
      <c r="B3920" s="71">
        <f>'Balance N'!J3923</f>
        <v>0</v>
      </c>
      <c r="C3920" s="72">
        <f>'Balance N'!K3923</f>
        <v>0</v>
      </c>
      <c r="D3920" s="72">
        <f>'Balance N'!L3923</f>
        <v>0</v>
      </c>
      <c r="E3920" s="72">
        <f>'Balance N'!M3923</f>
        <v>0</v>
      </c>
      <c r="F3920" s="72">
        <f>'Balance N'!N3923</f>
        <v>0</v>
      </c>
      <c r="G3920" s="72">
        <f>'Balance N'!O3923</f>
        <v>0</v>
      </c>
      <c r="H3920" s="72">
        <f>'Balance N'!P3923</f>
        <v>0</v>
      </c>
      <c r="I3920" s="74">
        <f t="shared" si="61"/>
        <v>0</v>
      </c>
    </row>
    <row r="3921" spans="1:9" ht="15.6">
      <c r="A3921" s="70">
        <f>'Balance N'!I3924</f>
        <v>0</v>
      </c>
      <c r="B3921" s="71">
        <f>'Balance N'!J3924</f>
        <v>0</v>
      </c>
      <c r="C3921" s="72">
        <f>'Balance N'!K3924</f>
        <v>0</v>
      </c>
      <c r="D3921" s="72">
        <f>'Balance N'!L3924</f>
        <v>0</v>
      </c>
      <c r="E3921" s="72">
        <f>'Balance N'!M3924</f>
        <v>0</v>
      </c>
      <c r="F3921" s="72">
        <f>'Balance N'!N3924</f>
        <v>0</v>
      </c>
      <c r="G3921" s="72">
        <f>'Balance N'!O3924</f>
        <v>0</v>
      </c>
      <c r="H3921" s="72">
        <f>'Balance N'!P3924</f>
        <v>0</v>
      </c>
      <c r="I3921" s="74">
        <f t="shared" si="61"/>
        <v>0</v>
      </c>
    </row>
    <row r="3922" spans="1:9" ht="15.6">
      <c r="A3922" s="70">
        <f>'Balance N'!I3925</f>
        <v>0</v>
      </c>
      <c r="B3922" s="71">
        <f>'Balance N'!J3925</f>
        <v>0</v>
      </c>
      <c r="C3922" s="72">
        <f>'Balance N'!K3925</f>
        <v>0</v>
      </c>
      <c r="D3922" s="72">
        <f>'Balance N'!L3925</f>
        <v>0</v>
      </c>
      <c r="E3922" s="72">
        <f>'Balance N'!M3925</f>
        <v>0</v>
      </c>
      <c r="F3922" s="72">
        <f>'Balance N'!N3925</f>
        <v>0</v>
      </c>
      <c r="G3922" s="72">
        <f>'Balance N'!O3925</f>
        <v>0</v>
      </c>
      <c r="H3922" s="72">
        <f>'Balance N'!P3925</f>
        <v>0</v>
      </c>
      <c r="I3922" s="74">
        <f t="shared" si="61"/>
        <v>0</v>
      </c>
    </row>
    <row r="3923" spans="1:9" ht="15.6">
      <c r="A3923" s="70">
        <f>'Balance N'!I3926</f>
        <v>0</v>
      </c>
      <c r="B3923" s="71">
        <f>'Balance N'!J3926</f>
        <v>0</v>
      </c>
      <c r="C3923" s="72">
        <f>'Balance N'!K3926</f>
        <v>0</v>
      </c>
      <c r="D3923" s="72">
        <f>'Balance N'!L3926</f>
        <v>0</v>
      </c>
      <c r="E3923" s="72">
        <f>'Balance N'!M3926</f>
        <v>0</v>
      </c>
      <c r="F3923" s="72">
        <f>'Balance N'!N3926</f>
        <v>0</v>
      </c>
      <c r="G3923" s="72">
        <f>'Balance N'!O3926</f>
        <v>0</v>
      </c>
      <c r="H3923" s="72">
        <f>'Balance N'!P3926</f>
        <v>0</v>
      </c>
      <c r="I3923" s="74">
        <f t="shared" si="61"/>
        <v>0</v>
      </c>
    </row>
    <row r="3924" spans="1:9" ht="15.6">
      <c r="A3924" s="70">
        <f>'Balance N'!I3927</f>
        <v>0</v>
      </c>
      <c r="B3924" s="71">
        <f>'Balance N'!J3927</f>
        <v>0</v>
      </c>
      <c r="C3924" s="72">
        <f>'Balance N'!K3927</f>
        <v>0</v>
      </c>
      <c r="D3924" s="72">
        <f>'Balance N'!L3927</f>
        <v>0</v>
      </c>
      <c r="E3924" s="72">
        <f>'Balance N'!M3927</f>
        <v>0</v>
      </c>
      <c r="F3924" s="72">
        <f>'Balance N'!N3927</f>
        <v>0</v>
      </c>
      <c r="G3924" s="72">
        <f>'Balance N'!O3927</f>
        <v>0</v>
      </c>
      <c r="H3924" s="72">
        <f>'Balance N'!P3927</f>
        <v>0</v>
      </c>
      <c r="I3924" s="74">
        <f t="shared" si="61"/>
        <v>0</v>
      </c>
    </row>
    <row r="3925" spans="1:9" ht="15.6">
      <c r="A3925" s="70">
        <f>'Balance N'!I3928</f>
        <v>0</v>
      </c>
      <c r="B3925" s="71">
        <f>'Balance N'!J3928</f>
        <v>0</v>
      </c>
      <c r="C3925" s="72">
        <f>'Balance N'!K3928</f>
        <v>0</v>
      </c>
      <c r="D3925" s="72">
        <f>'Balance N'!L3928</f>
        <v>0</v>
      </c>
      <c r="E3925" s="72">
        <f>'Balance N'!M3928</f>
        <v>0</v>
      </c>
      <c r="F3925" s="72">
        <f>'Balance N'!N3928</f>
        <v>0</v>
      </c>
      <c r="G3925" s="72">
        <f>'Balance N'!O3928</f>
        <v>0</v>
      </c>
      <c r="H3925" s="72">
        <f>'Balance N'!P3928</f>
        <v>0</v>
      </c>
      <c r="I3925" s="74">
        <f t="shared" si="61"/>
        <v>0</v>
      </c>
    </row>
    <row r="3926" spans="1:9" ht="15.6">
      <c r="A3926" s="70">
        <f>'Balance N'!I3929</f>
        <v>0</v>
      </c>
      <c r="B3926" s="71">
        <f>'Balance N'!J3929</f>
        <v>0</v>
      </c>
      <c r="C3926" s="72">
        <f>'Balance N'!K3929</f>
        <v>0</v>
      </c>
      <c r="D3926" s="72">
        <f>'Balance N'!L3929</f>
        <v>0</v>
      </c>
      <c r="E3926" s="72">
        <f>'Balance N'!M3929</f>
        <v>0</v>
      </c>
      <c r="F3926" s="72">
        <f>'Balance N'!N3929</f>
        <v>0</v>
      </c>
      <c r="G3926" s="72">
        <f>'Balance N'!O3929</f>
        <v>0</v>
      </c>
      <c r="H3926" s="72">
        <f>'Balance N'!P3929</f>
        <v>0</v>
      </c>
      <c r="I3926" s="74">
        <f t="shared" si="61"/>
        <v>0</v>
      </c>
    </row>
    <row r="3927" spans="1:9" ht="15.6">
      <c r="A3927" s="70">
        <f>'Balance N'!I3930</f>
        <v>0</v>
      </c>
      <c r="B3927" s="71">
        <f>'Balance N'!J3930</f>
        <v>0</v>
      </c>
      <c r="C3927" s="72">
        <f>'Balance N'!K3930</f>
        <v>0</v>
      </c>
      <c r="D3927" s="72">
        <f>'Balance N'!L3930</f>
        <v>0</v>
      </c>
      <c r="E3927" s="72">
        <f>'Balance N'!M3930</f>
        <v>0</v>
      </c>
      <c r="F3927" s="72">
        <f>'Balance N'!N3930</f>
        <v>0</v>
      </c>
      <c r="G3927" s="72">
        <f>'Balance N'!O3930</f>
        <v>0</v>
      </c>
      <c r="H3927" s="72">
        <f>'Balance N'!P3930</f>
        <v>0</v>
      </c>
      <c r="I3927" s="74">
        <f t="shared" si="61"/>
        <v>0</v>
      </c>
    </row>
    <row r="3928" spans="1:9" ht="15.6">
      <c r="A3928" s="70">
        <f>'Balance N'!I3931</f>
        <v>0</v>
      </c>
      <c r="B3928" s="71">
        <f>'Balance N'!J3931</f>
        <v>0</v>
      </c>
      <c r="C3928" s="72">
        <f>'Balance N'!K3931</f>
        <v>0</v>
      </c>
      <c r="D3928" s="72">
        <f>'Balance N'!L3931</f>
        <v>0</v>
      </c>
      <c r="E3928" s="72">
        <f>'Balance N'!M3931</f>
        <v>0</v>
      </c>
      <c r="F3928" s="72">
        <f>'Balance N'!N3931</f>
        <v>0</v>
      </c>
      <c r="G3928" s="72">
        <f>'Balance N'!O3931</f>
        <v>0</v>
      </c>
      <c r="H3928" s="72">
        <f>'Balance N'!P3931</f>
        <v>0</v>
      </c>
      <c r="I3928" s="74">
        <f t="shared" si="61"/>
        <v>0</v>
      </c>
    </row>
    <row r="3929" spans="1:9" ht="15.6">
      <c r="A3929" s="70">
        <f>'Balance N'!I3932</f>
        <v>0</v>
      </c>
      <c r="B3929" s="71">
        <f>'Balance N'!J3932</f>
        <v>0</v>
      </c>
      <c r="C3929" s="72">
        <f>'Balance N'!K3932</f>
        <v>0</v>
      </c>
      <c r="D3929" s="72">
        <f>'Balance N'!L3932</f>
        <v>0</v>
      </c>
      <c r="E3929" s="72">
        <f>'Balance N'!M3932</f>
        <v>0</v>
      </c>
      <c r="F3929" s="72">
        <f>'Balance N'!N3932</f>
        <v>0</v>
      </c>
      <c r="G3929" s="72">
        <f>'Balance N'!O3932</f>
        <v>0</v>
      </c>
      <c r="H3929" s="72">
        <f>'Balance N'!P3932</f>
        <v>0</v>
      </c>
      <c r="I3929" s="74">
        <f t="shared" si="61"/>
        <v>0</v>
      </c>
    </row>
    <row r="3930" spans="1:9" ht="15.6">
      <c r="A3930" s="70">
        <f>'Balance N'!I3933</f>
        <v>0</v>
      </c>
      <c r="B3930" s="71">
        <f>'Balance N'!J3933</f>
        <v>0</v>
      </c>
      <c r="C3930" s="72">
        <f>'Balance N'!K3933</f>
        <v>0</v>
      </c>
      <c r="D3930" s="72">
        <f>'Balance N'!L3933</f>
        <v>0</v>
      </c>
      <c r="E3930" s="72">
        <f>'Balance N'!M3933</f>
        <v>0</v>
      </c>
      <c r="F3930" s="72">
        <f>'Balance N'!N3933</f>
        <v>0</v>
      </c>
      <c r="G3930" s="72">
        <f>'Balance N'!O3933</f>
        <v>0</v>
      </c>
      <c r="H3930" s="72">
        <f>'Balance N'!P3933</f>
        <v>0</v>
      </c>
      <c r="I3930" s="74">
        <f t="shared" si="61"/>
        <v>0</v>
      </c>
    </row>
    <row r="3931" spans="1:9" ht="15.6">
      <c r="A3931" s="70">
        <f>'Balance N'!I3934</f>
        <v>0</v>
      </c>
      <c r="B3931" s="71">
        <f>'Balance N'!J3934</f>
        <v>0</v>
      </c>
      <c r="C3931" s="72">
        <f>'Balance N'!K3934</f>
        <v>0</v>
      </c>
      <c r="D3931" s="72">
        <f>'Balance N'!L3934</f>
        <v>0</v>
      </c>
      <c r="E3931" s="72">
        <f>'Balance N'!M3934</f>
        <v>0</v>
      </c>
      <c r="F3931" s="72">
        <f>'Balance N'!N3934</f>
        <v>0</v>
      </c>
      <c r="G3931" s="72">
        <f>'Balance N'!O3934</f>
        <v>0</v>
      </c>
      <c r="H3931" s="72">
        <f>'Balance N'!P3934</f>
        <v>0</v>
      </c>
      <c r="I3931" s="74">
        <f t="shared" si="61"/>
        <v>0</v>
      </c>
    </row>
    <row r="3932" spans="1:9" ht="15.6">
      <c r="A3932" s="70">
        <f>'Balance N'!I3935</f>
        <v>0</v>
      </c>
      <c r="B3932" s="71">
        <f>'Balance N'!J3935</f>
        <v>0</v>
      </c>
      <c r="C3932" s="72">
        <f>'Balance N'!K3935</f>
        <v>0</v>
      </c>
      <c r="D3932" s="72">
        <f>'Balance N'!L3935</f>
        <v>0</v>
      </c>
      <c r="E3932" s="72">
        <f>'Balance N'!M3935</f>
        <v>0</v>
      </c>
      <c r="F3932" s="72">
        <f>'Balance N'!N3935</f>
        <v>0</v>
      </c>
      <c r="G3932" s="72">
        <f>'Balance N'!O3935</f>
        <v>0</v>
      </c>
      <c r="H3932" s="72">
        <f>'Balance N'!P3935</f>
        <v>0</v>
      </c>
      <c r="I3932" s="74">
        <f t="shared" si="61"/>
        <v>0</v>
      </c>
    </row>
    <row r="3933" spans="1:9" ht="15.6">
      <c r="A3933" s="70">
        <f>'Balance N'!I3936</f>
        <v>0</v>
      </c>
      <c r="B3933" s="71">
        <f>'Balance N'!J3936</f>
        <v>0</v>
      </c>
      <c r="C3933" s="72">
        <f>'Balance N'!K3936</f>
        <v>0</v>
      </c>
      <c r="D3933" s="72">
        <f>'Balance N'!L3936</f>
        <v>0</v>
      </c>
      <c r="E3933" s="72">
        <f>'Balance N'!M3936</f>
        <v>0</v>
      </c>
      <c r="F3933" s="72">
        <f>'Balance N'!N3936</f>
        <v>0</v>
      </c>
      <c r="G3933" s="72">
        <f>'Balance N'!O3936</f>
        <v>0</v>
      </c>
      <c r="H3933" s="72">
        <f>'Balance N'!P3936</f>
        <v>0</v>
      </c>
      <c r="I3933" s="74">
        <f t="shared" si="61"/>
        <v>0</v>
      </c>
    </row>
    <row r="3934" spans="1:9" ht="15.6">
      <c r="A3934" s="70">
        <f>'Balance N'!I3937</f>
        <v>0</v>
      </c>
      <c r="B3934" s="71">
        <f>'Balance N'!J3937</f>
        <v>0</v>
      </c>
      <c r="C3934" s="72">
        <f>'Balance N'!K3937</f>
        <v>0</v>
      </c>
      <c r="D3934" s="72">
        <f>'Balance N'!L3937</f>
        <v>0</v>
      </c>
      <c r="E3934" s="72">
        <f>'Balance N'!M3937</f>
        <v>0</v>
      </c>
      <c r="F3934" s="72">
        <f>'Balance N'!N3937</f>
        <v>0</v>
      </c>
      <c r="G3934" s="72">
        <f>'Balance N'!O3937</f>
        <v>0</v>
      </c>
      <c r="H3934" s="72">
        <f>'Balance N'!P3937</f>
        <v>0</v>
      </c>
      <c r="I3934" s="74">
        <f t="shared" si="61"/>
        <v>0</v>
      </c>
    </row>
    <row r="3935" spans="1:9" ht="15.6">
      <c r="A3935" s="70">
        <f>'Balance N'!I3938</f>
        <v>0</v>
      </c>
      <c r="B3935" s="71">
        <f>'Balance N'!J3938</f>
        <v>0</v>
      </c>
      <c r="C3935" s="72">
        <f>'Balance N'!K3938</f>
        <v>0</v>
      </c>
      <c r="D3935" s="72">
        <f>'Balance N'!L3938</f>
        <v>0</v>
      </c>
      <c r="E3935" s="72">
        <f>'Balance N'!M3938</f>
        <v>0</v>
      </c>
      <c r="F3935" s="72">
        <f>'Balance N'!N3938</f>
        <v>0</v>
      </c>
      <c r="G3935" s="72">
        <f>'Balance N'!O3938</f>
        <v>0</v>
      </c>
      <c r="H3935" s="72">
        <f>'Balance N'!P3938</f>
        <v>0</v>
      </c>
      <c r="I3935" s="74">
        <f t="shared" si="61"/>
        <v>0</v>
      </c>
    </row>
    <row r="3936" spans="1:9" ht="15.6">
      <c r="A3936" s="70">
        <f>'Balance N'!I3939</f>
        <v>0</v>
      </c>
      <c r="B3936" s="71">
        <f>'Balance N'!J3939</f>
        <v>0</v>
      </c>
      <c r="C3936" s="72">
        <f>'Balance N'!K3939</f>
        <v>0</v>
      </c>
      <c r="D3936" s="72">
        <f>'Balance N'!L3939</f>
        <v>0</v>
      </c>
      <c r="E3936" s="72">
        <f>'Balance N'!M3939</f>
        <v>0</v>
      </c>
      <c r="F3936" s="72">
        <f>'Balance N'!N3939</f>
        <v>0</v>
      </c>
      <c r="G3936" s="72">
        <f>'Balance N'!O3939</f>
        <v>0</v>
      </c>
      <c r="H3936" s="72">
        <f>'Balance N'!P3939</f>
        <v>0</v>
      </c>
      <c r="I3936" s="74">
        <f t="shared" si="61"/>
        <v>0</v>
      </c>
    </row>
    <row r="3937" spans="1:9" ht="15.6">
      <c r="A3937" s="70">
        <f>'Balance N'!I3940</f>
        <v>0</v>
      </c>
      <c r="B3937" s="71">
        <f>'Balance N'!J3940</f>
        <v>0</v>
      </c>
      <c r="C3937" s="72">
        <f>'Balance N'!K3940</f>
        <v>0</v>
      </c>
      <c r="D3937" s="72">
        <f>'Balance N'!L3940</f>
        <v>0</v>
      </c>
      <c r="E3937" s="72">
        <f>'Balance N'!M3940</f>
        <v>0</v>
      </c>
      <c r="F3937" s="72">
        <f>'Balance N'!N3940</f>
        <v>0</v>
      </c>
      <c r="G3937" s="72">
        <f>'Balance N'!O3940</f>
        <v>0</v>
      </c>
      <c r="H3937" s="72">
        <f>'Balance N'!P3940</f>
        <v>0</v>
      </c>
      <c r="I3937" s="74">
        <f t="shared" si="61"/>
        <v>0</v>
      </c>
    </row>
    <row r="3938" spans="1:9" ht="15.6">
      <c r="A3938" s="70">
        <f>'Balance N'!I3941</f>
        <v>0</v>
      </c>
      <c r="B3938" s="71">
        <f>'Balance N'!J3941</f>
        <v>0</v>
      </c>
      <c r="C3938" s="72">
        <f>'Balance N'!K3941</f>
        <v>0</v>
      </c>
      <c r="D3938" s="72">
        <f>'Balance N'!L3941</f>
        <v>0</v>
      </c>
      <c r="E3938" s="72">
        <f>'Balance N'!M3941</f>
        <v>0</v>
      </c>
      <c r="F3938" s="72">
        <f>'Balance N'!N3941</f>
        <v>0</v>
      </c>
      <c r="G3938" s="72">
        <f>'Balance N'!O3941</f>
        <v>0</v>
      </c>
      <c r="H3938" s="72">
        <f>'Balance N'!P3941</f>
        <v>0</v>
      </c>
      <c r="I3938" s="74">
        <f t="shared" si="61"/>
        <v>0</v>
      </c>
    </row>
    <row r="3939" spans="1:9" ht="15.6">
      <c r="A3939" s="70">
        <f>'Balance N'!I3942</f>
        <v>0</v>
      </c>
      <c r="B3939" s="71">
        <f>'Balance N'!J3942</f>
        <v>0</v>
      </c>
      <c r="C3939" s="72">
        <f>'Balance N'!K3942</f>
        <v>0</v>
      </c>
      <c r="D3939" s="72">
        <f>'Balance N'!L3942</f>
        <v>0</v>
      </c>
      <c r="E3939" s="72">
        <f>'Balance N'!M3942</f>
        <v>0</v>
      </c>
      <c r="F3939" s="72">
        <f>'Balance N'!N3942</f>
        <v>0</v>
      </c>
      <c r="G3939" s="72">
        <f>'Balance N'!O3942</f>
        <v>0</v>
      </c>
      <c r="H3939" s="72">
        <f>'Balance N'!P3942</f>
        <v>0</v>
      </c>
      <c r="I3939" s="74">
        <f t="shared" si="61"/>
        <v>0</v>
      </c>
    </row>
    <row r="3940" spans="1:9" ht="15.6">
      <c r="A3940" s="70">
        <f>'Balance N'!I3943</f>
        <v>0</v>
      </c>
      <c r="B3940" s="71">
        <f>'Balance N'!J3943</f>
        <v>0</v>
      </c>
      <c r="C3940" s="72">
        <f>'Balance N'!K3943</f>
        <v>0</v>
      </c>
      <c r="D3940" s="72">
        <f>'Balance N'!L3943</f>
        <v>0</v>
      </c>
      <c r="E3940" s="72">
        <f>'Balance N'!M3943</f>
        <v>0</v>
      </c>
      <c r="F3940" s="72">
        <f>'Balance N'!N3943</f>
        <v>0</v>
      </c>
      <c r="G3940" s="72">
        <f>'Balance N'!O3943</f>
        <v>0</v>
      </c>
      <c r="H3940" s="72">
        <f>'Balance N'!P3943</f>
        <v>0</v>
      </c>
      <c r="I3940" s="74">
        <f t="shared" si="61"/>
        <v>0</v>
      </c>
    </row>
    <row r="3941" spans="1:9" ht="15.6">
      <c r="A3941" s="70">
        <f>'Balance N'!I3944</f>
        <v>0</v>
      </c>
      <c r="B3941" s="71">
        <f>'Balance N'!J3944</f>
        <v>0</v>
      </c>
      <c r="C3941" s="72">
        <f>'Balance N'!K3944</f>
        <v>0</v>
      </c>
      <c r="D3941" s="72">
        <f>'Balance N'!L3944</f>
        <v>0</v>
      </c>
      <c r="E3941" s="72">
        <f>'Balance N'!M3944</f>
        <v>0</v>
      </c>
      <c r="F3941" s="72">
        <f>'Balance N'!N3944</f>
        <v>0</v>
      </c>
      <c r="G3941" s="72">
        <f>'Balance N'!O3944</f>
        <v>0</v>
      </c>
      <c r="H3941" s="72">
        <f>'Balance N'!P3944</f>
        <v>0</v>
      </c>
      <c r="I3941" s="74">
        <f t="shared" si="61"/>
        <v>0</v>
      </c>
    </row>
    <row r="3942" spans="1:9" ht="15.6">
      <c r="A3942" s="70">
        <f>'Balance N'!I3945</f>
        <v>0</v>
      </c>
      <c r="B3942" s="71">
        <f>'Balance N'!J3945</f>
        <v>0</v>
      </c>
      <c r="C3942" s="72">
        <f>'Balance N'!K3945</f>
        <v>0</v>
      </c>
      <c r="D3942" s="72">
        <f>'Balance N'!L3945</f>
        <v>0</v>
      </c>
      <c r="E3942" s="72">
        <f>'Balance N'!M3945</f>
        <v>0</v>
      </c>
      <c r="F3942" s="72">
        <f>'Balance N'!N3945</f>
        <v>0</v>
      </c>
      <c r="G3942" s="72">
        <f>'Balance N'!O3945</f>
        <v>0</v>
      </c>
      <c r="H3942" s="72">
        <f>'Balance N'!P3945</f>
        <v>0</v>
      </c>
      <c r="I3942" s="74">
        <f t="shared" si="61"/>
        <v>0</v>
      </c>
    </row>
    <row r="3943" spans="1:9" ht="15.6">
      <c r="A3943" s="70">
        <f>'Balance N'!I3946</f>
        <v>0</v>
      </c>
      <c r="B3943" s="71">
        <f>'Balance N'!J3946</f>
        <v>0</v>
      </c>
      <c r="C3943" s="72">
        <f>'Balance N'!K3946</f>
        <v>0</v>
      </c>
      <c r="D3943" s="72">
        <f>'Balance N'!L3946</f>
        <v>0</v>
      </c>
      <c r="E3943" s="72">
        <f>'Balance N'!M3946</f>
        <v>0</v>
      </c>
      <c r="F3943" s="72">
        <f>'Balance N'!N3946</f>
        <v>0</v>
      </c>
      <c r="G3943" s="72">
        <f>'Balance N'!O3946</f>
        <v>0</v>
      </c>
      <c r="H3943" s="72">
        <f>'Balance N'!P3946</f>
        <v>0</v>
      </c>
      <c r="I3943" s="74">
        <f t="shared" si="61"/>
        <v>0</v>
      </c>
    </row>
    <row r="3944" spans="1:9" ht="15.6">
      <c r="A3944" s="70">
        <f>'Balance N'!I3947</f>
        <v>0</v>
      </c>
      <c r="B3944" s="71">
        <f>'Balance N'!J3947</f>
        <v>0</v>
      </c>
      <c r="C3944" s="72">
        <f>'Balance N'!K3947</f>
        <v>0</v>
      </c>
      <c r="D3944" s="72">
        <f>'Balance N'!L3947</f>
        <v>0</v>
      </c>
      <c r="E3944" s="72">
        <f>'Balance N'!M3947</f>
        <v>0</v>
      </c>
      <c r="F3944" s="72">
        <f>'Balance N'!N3947</f>
        <v>0</v>
      </c>
      <c r="G3944" s="72">
        <f>'Balance N'!O3947</f>
        <v>0</v>
      </c>
      <c r="H3944" s="72">
        <f>'Balance N'!P3947</f>
        <v>0</v>
      </c>
      <c r="I3944" s="74">
        <f t="shared" si="61"/>
        <v>0</v>
      </c>
    </row>
    <row r="3945" spans="1:9" ht="15.6">
      <c r="A3945" s="70">
        <f>'Balance N'!I3948</f>
        <v>0</v>
      </c>
      <c r="B3945" s="71">
        <f>'Balance N'!J3948</f>
        <v>0</v>
      </c>
      <c r="C3945" s="72">
        <f>'Balance N'!K3948</f>
        <v>0</v>
      </c>
      <c r="D3945" s="72">
        <f>'Balance N'!L3948</f>
        <v>0</v>
      </c>
      <c r="E3945" s="72">
        <f>'Balance N'!M3948</f>
        <v>0</v>
      </c>
      <c r="F3945" s="72">
        <f>'Balance N'!N3948</f>
        <v>0</v>
      </c>
      <c r="G3945" s="72">
        <f>'Balance N'!O3948</f>
        <v>0</v>
      </c>
      <c r="H3945" s="72">
        <f>'Balance N'!P3948</f>
        <v>0</v>
      </c>
      <c r="I3945" s="74">
        <f t="shared" si="61"/>
        <v>0</v>
      </c>
    </row>
    <row r="3946" spans="1:9" ht="15.6">
      <c r="A3946" s="70">
        <f>'Balance N'!I3949</f>
        <v>0</v>
      </c>
      <c r="B3946" s="71">
        <f>'Balance N'!J3949</f>
        <v>0</v>
      </c>
      <c r="C3946" s="72">
        <f>'Balance N'!K3949</f>
        <v>0</v>
      </c>
      <c r="D3946" s="72">
        <f>'Balance N'!L3949</f>
        <v>0</v>
      </c>
      <c r="E3946" s="72">
        <f>'Balance N'!M3949</f>
        <v>0</v>
      </c>
      <c r="F3946" s="72">
        <f>'Balance N'!N3949</f>
        <v>0</v>
      </c>
      <c r="G3946" s="72">
        <f>'Balance N'!O3949</f>
        <v>0</v>
      </c>
      <c r="H3946" s="72">
        <f>'Balance N'!P3949</f>
        <v>0</v>
      </c>
      <c r="I3946" s="74">
        <f t="shared" si="61"/>
        <v>0</v>
      </c>
    </row>
    <row r="3947" spans="1:9" ht="15.6">
      <c r="A3947" s="70">
        <f>'Balance N'!I3950</f>
        <v>0</v>
      </c>
      <c r="B3947" s="71">
        <f>'Balance N'!J3950</f>
        <v>0</v>
      </c>
      <c r="C3947" s="72">
        <f>'Balance N'!K3950</f>
        <v>0</v>
      </c>
      <c r="D3947" s="72">
        <f>'Balance N'!L3950</f>
        <v>0</v>
      </c>
      <c r="E3947" s="72">
        <f>'Balance N'!M3950</f>
        <v>0</v>
      </c>
      <c r="F3947" s="72">
        <f>'Balance N'!N3950</f>
        <v>0</v>
      </c>
      <c r="G3947" s="72">
        <f>'Balance N'!O3950</f>
        <v>0</v>
      </c>
      <c r="H3947" s="72">
        <f>'Balance N'!P3950</f>
        <v>0</v>
      </c>
      <c r="I3947" s="74">
        <f t="shared" si="61"/>
        <v>0</v>
      </c>
    </row>
    <row r="3948" spans="1:9" ht="15.6">
      <c r="A3948" s="70">
        <f>'Balance N'!I3951</f>
        <v>0</v>
      </c>
      <c r="B3948" s="71">
        <f>'Balance N'!J3951</f>
        <v>0</v>
      </c>
      <c r="C3948" s="72">
        <f>'Balance N'!K3951</f>
        <v>0</v>
      </c>
      <c r="D3948" s="72">
        <f>'Balance N'!L3951</f>
        <v>0</v>
      </c>
      <c r="E3948" s="72">
        <f>'Balance N'!M3951</f>
        <v>0</v>
      </c>
      <c r="F3948" s="72">
        <f>'Balance N'!N3951</f>
        <v>0</v>
      </c>
      <c r="G3948" s="72">
        <f>'Balance N'!O3951</f>
        <v>0</v>
      </c>
      <c r="H3948" s="72">
        <f>'Balance N'!P3951</f>
        <v>0</v>
      </c>
      <c r="I3948" s="74">
        <f t="shared" si="61"/>
        <v>0</v>
      </c>
    </row>
    <row r="3949" spans="1:9" ht="15.6">
      <c r="A3949" s="70">
        <f>'Balance N'!I3952</f>
        <v>0</v>
      </c>
      <c r="B3949" s="71">
        <f>'Balance N'!J3952</f>
        <v>0</v>
      </c>
      <c r="C3949" s="72">
        <f>'Balance N'!K3952</f>
        <v>0</v>
      </c>
      <c r="D3949" s="72">
        <f>'Balance N'!L3952</f>
        <v>0</v>
      </c>
      <c r="E3949" s="72">
        <f>'Balance N'!M3952</f>
        <v>0</v>
      </c>
      <c r="F3949" s="72">
        <f>'Balance N'!N3952</f>
        <v>0</v>
      </c>
      <c r="G3949" s="72">
        <f>'Balance N'!O3952</f>
        <v>0</v>
      </c>
      <c r="H3949" s="72">
        <f>'Balance N'!P3952</f>
        <v>0</v>
      </c>
      <c r="I3949" s="74">
        <f t="shared" si="61"/>
        <v>0</v>
      </c>
    </row>
    <row r="3950" spans="1:9" ht="15.6">
      <c r="A3950" s="70">
        <f>'Balance N'!I3953</f>
        <v>0</v>
      </c>
      <c r="B3950" s="71">
        <f>'Balance N'!J3953</f>
        <v>0</v>
      </c>
      <c r="C3950" s="72">
        <f>'Balance N'!K3953</f>
        <v>0</v>
      </c>
      <c r="D3950" s="72">
        <f>'Balance N'!L3953</f>
        <v>0</v>
      </c>
      <c r="E3950" s="72">
        <f>'Balance N'!M3953</f>
        <v>0</v>
      </c>
      <c r="F3950" s="72">
        <f>'Balance N'!N3953</f>
        <v>0</v>
      </c>
      <c r="G3950" s="72">
        <f>'Balance N'!O3953</f>
        <v>0</v>
      </c>
      <c r="H3950" s="72">
        <f>'Balance N'!P3953</f>
        <v>0</v>
      </c>
      <c r="I3950" s="74">
        <f t="shared" si="61"/>
        <v>0</v>
      </c>
    </row>
    <row r="3951" spans="1:9" ht="15.6">
      <c r="A3951" s="70">
        <f>'Balance N'!I3954</f>
        <v>0</v>
      </c>
      <c r="B3951" s="71">
        <f>'Balance N'!J3954</f>
        <v>0</v>
      </c>
      <c r="C3951" s="72">
        <f>'Balance N'!K3954</f>
        <v>0</v>
      </c>
      <c r="D3951" s="72">
        <f>'Balance N'!L3954</f>
        <v>0</v>
      </c>
      <c r="E3951" s="72">
        <f>'Balance N'!M3954</f>
        <v>0</v>
      </c>
      <c r="F3951" s="72">
        <f>'Balance N'!N3954</f>
        <v>0</v>
      </c>
      <c r="G3951" s="72">
        <f>'Balance N'!O3954</f>
        <v>0</v>
      </c>
      <c r="H3951" s="72">
        <f>'Balance N'!P3954</f>
        <v>0</v>
      </c>
      <c r="I3951" s="74">
        <f t="shared" si="61"/>
        <v>0</v>
      </c>
    </row>
    <row r="3952" spans="1:9" ht="15.6">
      <c r="A3952" s="70">
        <f>'Balance N'!I3955</f>
        <v>0</v>
      </c>
      <c r="B3952" s="71">
        <f>'Balance N'!J3955</f>
        <v>0</v>
      </c>
      <c r="C3952" s="72">
        <f>'Balance N'!K3955</f>
        <v>0</v>
      </c>
      <c r="D3952" s="72">
        <f>'Balance N'!L3955</f>
        <v>0</v>
      </c>
      <c r="E3952" s="72">
        <f>'Balance N'!M3955</f>
        <v>0</v>
      </c>
      <c r="F3952" s="72">
        <f>'Balance N'!N3955</f>
        <v>0</v>
      </c>
      <c r="G3952" s="72">
        <f>'Balance N'!O3955</f>
        <v>0</v>
      </c>
      <c r="H3952" s="72">
        <f>'Balance N'!P3955</f>
        <v>0</v>
      </c>
      <c r="I3952" s="74">
        <f t="shared" si="61"/>
        <v>0</v>
      </c>
    </row>
    <row r="3953" spans="1:9" ht="15.6">
      <c r="A3953" s="70">
        <f>'Balance N'!I3956</f>
        <v>0</v>
      </c>
      <c r="B3953" s="71">
        <f>'Balance N'!J3956</f>
        <v>0</v>
      </c>
      <c r="C3953" s="72">
        <f>'Balance N'!K3956</f>
        <v>0</v>
      </c>
      <c r="D3953" s="72">
        <f>'Balance N'!L3956</f>
        <v>0</v>
      </c>
      <c r="E3953" s="72">
        <f>'Balance N'!M3956</f>
        <v>0</v>
      </c>
      <c r="F3953" s="72">
        <f>'Balance N'!N3956</f>
        <v>0</v>
      </c>
      <c r="G3953" s="72">
        <f>'Balance N'!O3956</f>
        <v>0</v>
      </c>
      <c r="H3953" s="72">
        <f>'Balance N'!P3956</f>
        <v>0</v>
      </c>
      <c r="I3953" s="74">
        <f t="shared" si="61"/>
        <v>0</v>
      </c>
    </row>
    <row r="3954" spans="1:9" ht="15.6">
      <c r="A3954" s="70">
        <f>'Balance N'!I3957</f>
        <v>0</v>
      </c>
      <c r="B3954" s="71">
        <f>'Balance N'!J3957</f>
        <v>0</v>
      </c>
      <c r="C3954" s="72">
        <f>'Balance N'!K3957</f>
        <v>0</v>
      </c>
      <c r="D3954" s="72">
        <f>'Balance N'!L3957</f>
        <v>0</v>
      </c>
      <c r="E3954" s="72">
        <f>'Balance N'!M3957</f>
        <v>0</v>
      </c>
      <c r="F3954" s="72">
        <f>'Balance N'!N3957</f>
        <v>0</v>
      </c>
      <c r="G3954" s="72">
        <f>'Balance N'!O3957</f>
        <v>0</v>
      </c>
      <c r="H3954" s="72">
        <f>'Balance N'!P3957</f>
        <v>0</v>
      </c>
      <c r="I3954" s="74">
        <f t="shared" si="61"/>
        <v>0</v>
      </c>
    </row>
    <row r="3955" spans="1:9" ht="15.6">
      <c r="A3955" s="70">
        <f>'Balance N'!I3958</f>
        <v>0</v>
      </c>
      <c r="B3955" s="71">
        <f>'Balance N'!J3958</f>
        <v>0</v>
      </c>
      <c r="C3955" s="72">
        <f>'Balance N'!K3958</f>
        <v>0</v>
      </c>
      <c r="D3955" s="72">
        <f>'Balance N'!L3958</f>
        <v>0</v>
      </c>
      <c r="E3955" s="72">
        <f>'Balance N'!M3958</f>
        <v>0</v>
      </c>
      <c r="F3955" s="72">
        <f>'Balance N'!N3958</f>
        <v>0</v>
      </c>
      <c r="G3955" s="72">
        <f>'Balance N'!O3958</f>
        <v>0</v>
      </c>
      <c r="H3955" s="72">
        <f>'Balance N'!P3958</f>
        <v>0</v>
      </c>
      <c r="I3955" s="74">
        <f t="shared" si="61"/>
        <v>0</v>
      </c>
    </row>
    <row r="3956" spans="1:9" ht="15.6">
      <c r="A3956" s="70">
        <f>'Balance N'!I3959</f>
        <v>0</v>
      </c>
      <c r="B3956" s="71">
        <f>'Balance N'!J3959</f>
        <v>0</v>
      </c>
      <c r="C3956" s="72">
        <f>'Balance N'!K3959</f>
        <v>0</v>
      </c>
      <c r="D3956" s="72">
        <f>'Balance N'!L3959</f>
        <v>0</v>
      </c>
      <c r="E3956" s="72">
        <f>'Balance N'!M3959</f>
        <v>0</v>
      </c>
      <c r="F3956" s="72">
        <f>'Balance N'!N3959</f>
        <v>0</v>
      </c>
      <c r="G3956" s="72">
        <f>'Balance N'!O3959</f>
        <v>0</v>
      </c>
      <c r="H3956" s="72">
        <f>'Balance N'!P3959</f>
        <v>0</v>
      </c>
      <c r="I3956" s="74">
        <f t="shared" si="61"/>
        <v>0</v>
      </c>
    </row>
    <row r="3957" spans="1:9" ht="15.6">
      <c r="A3957" s="70">
        <f>'Balance N'!I3960</f>
        <v>0</v>
      </c>
      <c r="B3957" s="71">
        <f>'Balance N'!J3960</f>
        <v>0</v>
      </c>
      <c r="C3957" s="72">
        <f>'Balance N'!K3960</f>
        <v>0</v>
      </c>
      <c r="D3957" s="72">
        <f>'Balance N'!L3960</f>
        <v>0</v>
      </c>
      <c r="E3957" s="72">
        <f>'Balance N'!M3960</f>
        <v>0</v>
      </c>
      <c r="F3957" s="72">
        <f>'Balance N'!N3960</f>
        <v>0</v>
      </c>
      <c r="G3957" s="72">
        <f>'Balance N'!O3960</f>
        <v>0</v>
      </c>
      <c r="H3957" s="72">
        <f>'Balance N'!P3960</f>
        <v>0</v>
      </c>
      <c r="I3957" s="74">
        <f t="shared" si="61"/>
        <v>0</v>
      </c>
    </row>
    <row r="3958" spans="1:9" ht="15.6">
      <c r="A3958" s="70">
        <f>'Balance N'!I3961</f>
        <v>0</v>
      </c>
      <c r="B3958" s="71">
        <f>'Balance N'!J3961</f>
        <v>0</v>
      </c>
      <c r="C3958" s="72">
        <f>'Balance N'!K3961</f>
        <v>0</v>
      </c>
      <c r="D3958" s="72">
        <f>'Balance N'!L3961</f>
        <v>0</v>
      </c>
      <c r="E3958" s="72">
        <f>'Balance N'!M3961</f>
        <v>0</v>
      </c>
      <c r="F3958" s="72">
        <f>'Balance N'!N3961</f>
        <v>0</v>
      </c>
      <c r="G3958" s="72">
        <f>'Balance N'!O3961</f>
        <v>0</v>
      </c>
      <c r="H3958" s="72">
        <f>'Balance N'!P3961</f>
        <v>0</v>
      </c>
      <c r="I3958" s="74">
        <f t="shared" si="61"/>
        <v>0</v>
      </c>
    </row>
    <row r="3959" spans="1:9" ht="15.6">
      <c r="A3959" s="70">
        <f>'Balance N'!I3962</f>
        <v>0</v>
      </c>
      <c r="B3959" s="71">
        <f>'Balance N'!J3962</f>
        <v>0</v>
      </c>
      <c r="C3959" s="72">
        <f>'Balance N'!K3962</f>
        <v>0</v>
      </c>
      <c r="D3959" s="72">
        <f>'Balance N'!L3962</f>
        <v>0</v>
      </c>
      <c r="E3959" s="72">
        <f>'Balance N'!M3962</f>
        <v>0</v>
      </c>
      <c r="F3959" s="72">
        <f>'Balance N'!N3962</f>
        <v>0</v>
      </c>
      <c r="G3959" s="72">
        <f>'Balance N'!O3962</f>
        <v>0</v>
      </c>
      <c r="H3959" s="72">
        <f>'Balance N'!P3962</f>
        <v>0</v>
      </c>
      <c r="I3959" s="74">
        <f t="shared" si="61"/>
        <v>0</v>
      </c>
    </row>
    <row r="3960" spans="1:9" ht="15.6">
      <c r="A3960" s="70">
        <f>'Balance N'!I3963</f>
        <v>0</v>
      </c>
      <c r="B3960" s="71">
        <f>'Balance N'!J3963</f>
        <v>0</v>
      </c>
      <c r="C3960" s="72">
        <f>'Balance N'!K3963</f>
        <v>0</v>
      </c>
      <c r="D3960" s="72">
        <f>'Balance N'!L3963</f>
        <v>0</v>
      </c>
      <c r="E3960" s="72">
        <f>'Balance N'!M3963</f>
        <v>0</v>
      </c>
      <c r="F3960" s="72">
        <f>'Balance N'!N3963</f>
        <v>0</v>
      </c>
      <c r="G3960" s="72">
        <f>'Balance N'!O3963</f>
        <v>0</v>
      </c>
      <c r="H3960" s="72">
        <f>'Balance N'!P3963</f>
        <v>0</v>
      </c>
      <c r="I3960" s="74">
        <f t="shared" si="61"/>
        <v>0</v>
      </c>
    </row>
    <row r="3961" spans="1:9" ht="15.6">
      <c r="A3961" s="70">
        <f>'Balance N'!I3964</f>
        <v>0</v>
      </c>
      <c r="B3961" s="71">
        <f>'Balance N'!J3964</f>
        <v>0</v>
      </c>
      <c r="C3961" s="72">
        <f>'Balance N'!K3964</f>
        <v>0</v>
      </c>
      <c r="D3961" s="72">
        <f>'Balance N'!L3964</f>
        <v>0</v>
      </c>
      <c r="E3961" s="72">
        <f>'Balance N'!M3964</f>
        <v>0</v>
      </c>
      <c r="F3961" s="72">
        <f>'Balance N'!N3964</f>
        <v>0</v>
      </c>
      <c r="G3961" s="72">
        <f>'Balance N'!O3964</f>
        <v>0</v>
      </c>
      <c r="H3961" s="72">
        <f>'Balance N'!P3964</f>
        <v>0</v>
      </c>
      <c r="I3961" s="74">
        <f t="shared" si="61"/>
        <v>0</v>
      </c>
    </row>
    <row r="3962" spans="1:9" ht="15.6">
      <c r="A3962" s="70">
        <f>'Balance N'!I3965</f>
        <v>0</v>
      </c>
      <c r="B3962" s="71">
        <f>'Balance N'!J3965</f>
        <v>0</v>
      </c>
      <c r="C3962" s="72">
        <f>'Balance N'!K3965</f>
        <v>0</v>
      </c>
      <c r="D3962" s="72">
        <f>'Balance N'!L3965</f>
        <v>0</v>
      </c>
      <c r="E3962" s="72">
        <f>'Balance N'!M3965</f>
        <v>0</v>
      </c>
      <c r="F3962" s="72">
        <f>'Balance N'!N3965</f>
        <v>0</v>
      </c>
      <c r="G3962" s="72">
        <f>'Balance N'!O3965</f>
        <v>0</v>
      </c>
      <c r="H3962" s="72">
        <f>'Balance N'!P3965</f>
        <v>0</v>
      </c>
      <c r="I3962" s="74">
        <f t="shared" si="61"/>
        <v>0</v>
      </c>
    </row>
    <row r="3963" spans="1:9" ht="15.6">
      <c r="A3963" s="70">
        <f>'Balance N'!I3966</f>
        <v>0</v>
      </c>
      <c r="B3963" s="71">
        <f>'Balance N'!J3966</f>
        <v>0</v>
      </c>
      <c r="C3963" s="72">
        <f>'Balance N'!K3966</f>
        <v>0</v>
      </c>
      <c r="D3963" s="72">
        <f>'Balance N'!L3966</f>
        <v>0</v>
      </c>
      <c r="E3963" s="72">
        <f>'Balance N'!M3966</f>
        <v>0</v>
      </c>
      <c r="F3963" s="72">
        <f>'Balance N'!N3966</f>
        <v>0</v>
      </c>
      <c r="G3963" s="72">
        <f>'Balance N'!O3966</f>
        <v>0</v>
      </c>
      <c r="H3963" s="72">
        <f>'Balance N'!P3966</f>
        <v>0</v>
      </c>
      <c r="I3963" s="74">
        <f t="shared" si="61"/>
        <v>0</v>
      </c>
    </row>
    <row r="3964" spans="1:9" ht="15.6">
      <c r="A3964" s="70">
        <f>'Balance N'!I3967</f>
        <v>0</v>
      </c>
      <c r="B3964" s="71">
        <f>'Balance N'!J3967</f>
        <v>0</v>
      </c>
      <c r="C3964" s="72">
        <f>'Balance N'!K3967</f>
        <v>0</v>
      </c>
      <c r="D3964" s="72">
        <f>'Balance N'!L3967</f>
        <v>0</v>
      </c>
      <c r="E3964" s="72">
        <f>'Balance N'!M3967</f>
        <v>0</v>
      </c>
      <c r="F3964" s="72">
        <f>'Balance N'!N3967</f>
        <v>0</v>
      </c>
      <c r="G3964" s="72">
        <f>'Balance N'!O3967</f>
        <v>0</v>
      </c>
      <c r="H3964" s="72">
        <f>'Balance N'!P3967</f>
        <v>0</v>
      </c>
      <c r="I3964" s="74">
        <f t="shared" si="61"/>
        <v>0</v>
      </c>
    </row>
    <row r="3965" spans="1:9" ht="15.6">
      <c r="A3965" s="70">
        <f>'Balance N'!I3968</f>
        <v>0</v>
      </c>
      <c r="B3965" s="71">
        <f>'Balance N'!J3968</f>
        <v>0</v>
      </c>
      <c r="C3965" s="72">
        <f>'Balance N'!K3968</f>
        <v>0</v>
      </c>
      <c r="D3965" s="72">
        <f>'Balance N'!L3968</f>
        <v>0</v>
      </c>
      <c r="E3965" s="72">
        <f>'Balance N'!M3968</f>
        <v>0</v>
      </c>
      <c r="F3965" s="72">
        <f>'Balance N'!N3968</f>
        <v>0</v>
      </c>
      <c r="G3965" s="72">
        <f>'Balance N'!O3968</f>
        <v>0</v>
      </c>
      <c r="H3965" s="72">
        <f>'Balance N'!P3968</f>
        <v>0</v>
      </c>
      <c r="I3965" s="74">
        <f t="shared" si="61"/>
        <v>0</v>
      </c>
    </row>
    <row r="3966" spans="1:9" ht="15.6">
      <c r="A3966" s="70">
        <f>'Balance N'!I3969</f>
        <v>0</v>
      </c>
      <c r="B3966" s="71">
        <f>'Balance N'!J3969</f>
        <v>0</v>
      </c>
      <c r="C3966" s="72">
        <f>'Balance N'!K3969</f>
        <v>0</v>
      </c>
      <c r="D3966" s="72">
        <f>'Balance N'!L3969</f>
        <v>0</v>
      </c>
      <c r="E3966" s="72">
        <f>'Balance N'!M3969</f>
        <v>0</v>
      </c>
      <c r="F3966" s="72">
        <f>'Balance N'!N3969</f>
        <v>0</v>
      </c>
      <c r="G3966" s="72">
        <f>'Balance N'!O3969</f>
        <v>0</v>
      </c>
      <c r="H3966" s="72">
        <f>'Balance N'!P3969</f>
        <v>0</v>
      </c>
      <c r="I3966" s="74">
        <f t="shared" si="61"/>
        <v>0</v>
      </c>
    </row>
    <row r="3967" spans="1:9" ht="15.6">
      <c r="A3967" s="70">
        <f>'Balance N'!I3970</f>
        <v>0</v>
      </c>
      <c r="B3967" s="71">
        <f>'Balance N'!J3970</f>
        <v>0</v>
      </c>
      <c r="C3967" s="72">
        <f>'Balance N'!K3970</f>
        <v>0</v>
      </c>
      <c r="D3967" s="72">
        <f>'Balance N'!L3970</f>
        <v>0</v>
      </c>
      <c r="E3967" s="72">
        <f>'Balance N'!M3970</f>
        <v>0</v>
      </c>
      <c r="F3967" s="72">
        <f>'Balance N'!N3970</f>
        <v>0</v>
      </c>
      <c r="G3967" s="72">
        <f>'Balance N'!O3970</f>
        <v>0</v>
      </c>
      <c r="H3967" s="72">
        <f>'Balance N'!P3970</f>
        <v>0</v>
      </c>
      <c r="I3967" s="74">
        <f t="shared" si="61"/>
        <v>0</v>
      </c>
    </row>
    <row r="3968" spans="1:9" ht="15.6">
      <c r="A3968" s="70">
        <f>'Balance N'!I3971</f>
        <v>0</v>
      </c>
      <c r="B3968" s="71">
        <f>'Balance N'!J3971</f>
        <v>0</v>
      </c>
      <c r="C3968" s="72">
        <f>'Balance N'!K3971</f>
        <v>0</v>
      </c>
      <c r="D3968" s="72">
        <f>'Balance N'!L3971</f>
        <v>0</v>
      </c>
      <c r="E3968" s="72">
        <f>'Balance N'!M3971</f>
        <v>0</v>
      </c>
      <c r="F3968" s="72">
        <f>'Balance N'!N3971</f>
        <v>0</v>
      </c>
      <c r="G3968" s="72">
        <f>'Balance N'!O3971</f>
        <v>0</v>
      </c>
      <c r="H3968" s="72">
        <f>'Balance N'!P3971</f>
        <v>0</v>
      </c>
      <c r="I3968" s="74">
        <f t="shared" si="61"/>
        <v>0</v>
      </c>
    </row>
    <row r="3969" spans="1:9" ht="15.6">
      <c r="A3969" s="70">
        <f>'Balance N'!I3972</f>
        <v>0</v>
      </c>
      <c r="B3969" s="71">
        <f>'Balance N'!J3972</f>
        <v>0</v>
      </c>
      <c r="C3969" s="72">
        <f>'Balance N'!K3972</f>
        <v>0</v>
      </c>
      <c r="D3969" s="72">
        <f>'Balance N'!L3972</f>
        <v>0</v>
      </c>
      <c r="E3969" s="72">
        <f>'Balance N'!M3972</f>
        <v>0</v>
      </c>
      <c r="F3969" s="72">
        <f>'Balance N'!N3972</f>
        <v>0</v>
      </c>
      <c r="G3969" s="72">
        <f>'Balance N'!O3972</f>
        <v>0</v>
      </c>
      <c r="H3969" s="72">
        <f>'Balance N'!P3972</f>
        <v>0</v>
      </c>
      <c r="I3969" s="74">
        <f t="shared" si="61"/>
        <v>0</v>
      </c>
    </row>
    <row r="3970" spans="1:9" ht="15.6">
      <c r="A3970" s="70">
        <f>'Balance N'!I3973</f>
        <v>0</v>
      </c>
      <c r="B3970" s="71">
        <f>'Balance N'!J3973</f>
        <v>0</v>
      </c>
      <c r="C3970" s="72">
        <f>'Balance N'!K3973</f>
        <v>0</v>
      </c>
      <c r="D3970" s="72">
        <f>'Balance N'!L3973</f>
        <v>0</v>
      </c>
      <c r="E3970" s="72">
        <f>'Balance N'!M3973</f>
        <v>0</v>
      </c>
      <c r="F3970" s="72">
        <f>'Balance N'!N3973</f>
        <v>0</v>
      </c>
      <c r="G3970" s="72">
        <f>'Balance N'!O3973</f>
        <v>0</v>
      </c>
      <c r="H3970" s="72">
        <f>'Balance N'!P3973</f>
        <v>0</v>
      </c>
      <c r="I3970" s="74">
        <f t="shared" si="61"/>
        <v>0</v>
      </c>
    </row>
    <row r="3971" spans="1:9" ht="15.6">
      <c r="A3971" s="70">
        <f>'Balance N'!I3974</f>
        <v>0</v>
      </c>
      <c r="B3971" s="71">
        <f>'Balance N'!J3974</f>
        <v>0</v>
      </c>
      <c r="C3971" s="72">
        <f>'Balance N'!K3974</f>
        <v>0</v>
      </c>
      <c r="D3971" s="72">
        <f>'Balance N'!L3974</f>
        <v>0</v>
      </c>
      <c r="E3971" s="72">
        <f>'Balance N'!M3974</f>
        <v>0</v>
      </c>
      <c r="F3971" s="72">
        <f>'Balance N'!N3974</f>
        <v>0</v>
      </c>
      <c r="G3971" s="72">
        <f>'Balance N'!O3974</f>
        <v>0</v>
      </c>
      <c r="H3971" s="72">
        <f>'Balance N'!P3974</f>
        <v>0</v>
      </c>
      <c r="I3971" s="74">
        <f t="shared" ref="I3971:I4034" si="62">(C3971-D3971)+(E3971-F3971)-(G3971-H3971)</f>
        <v>0</v>
      </c>
    </row>
    <row r="3972" spans="1:9" ht="15.6">
      <c r="A3972" s="70">
        <f>'Balance N'!I3975</f>
        <v>0</v>
      </c>
      <c r="B3972" s="71">
        <f>'Balance N'!J3975</f>
        <v>0</v>
      </c>
      <c r="C3972" s="72">
        <f>'Balance N'!K3975</f>
        <v>0</v>
      </c>
      <c r="D3972" s="72">
        <f>'Balance N'!L3975</f>
        <v>0</v>
      </c>
      <c r="E3972" s="72">
        <f>'Balance N'!M3975</f>
        <v>0</v>
      </c>
      <c r="F3972" s="72">
        <f>'Balance N'!N3975</f>
        <v>0</v>
      </c>
      <c r="G3972" s="72">
        <f>'Balance N'!O3975</f>
        <v>0</v>
      </c>
      <c r="H3972" s="72">
        <f>'Balance N'!P3975</f>
        <v>0</v>
      </c>
      <c r="I3972" s="74">
        <f t="shared" si="62"/>
        <v>0</v>
      </c>
    </row>
    <row r="3973" spans="1:9" ht="15.6">
      <c r="A3973" s="70">
        <f>'Balance N'!I3976</f>
        <v>0</v>
      </c>
      <c r="B3973" s="71">
        <f>'Balance N'!J3976</f>
        <v>0</v>
      </c>
      <c r="C3973" s="72">
        <f>'Balance N'!K3976</f>
        <v>0</v>
      </c>
      <c r="D3973" s="72">
        <f>'Balance N'!L3976</f>
        <v>0</v>
      </c>
      <c r="E3973" s="72">
        <f>'Balance N'!M3976</f>
        <v>0</v>
      </c>
      <c r="F3973" s="72">
        <f>'Balance N'!N3976</f>
        <v>0</v>
      </c>
      <c r="G3973" s="72">
        <f>'Balance N'!O3976</f>
        <v>0</v>
      </c>
      <c r="H3973" s="72">
        <f>'Balance N'!P3976</f>
        <v>0</v>
      </c>
      <c r="I3973" s="74">
        <f t="shared" si="62"/>
        <v>0</v>
      </c>
    </row>
    <row r="3974" spans="1:9" ht="15.6">
      <c r="A3974" s="70">
        <f>'Balance N'!I3977</f>
        <v>0</v>
      </c>
      <c r="B3974" s="71">
        <f>'Balance N'!J3977</f>
        <v>0</v>
      </c>
      <c r="C3974" s="72">
        <f>'Balance N'!K3977</f>
        <v>0</v>
      </c>
      <c r="D3974" s="72">
        <f>'Balance N'!L3977</f>
        <v>0</v>
      </c>
      <c r="E3974" s="72">
        <f>'Balance N'!M3977</f>
        <v>0</v>
      </c>
      <c r="F3974" s="72">
        <f>'Balance N'!N3977</f>
        <v>0</v>
      </c>
      <c r="G3974" s="72">
        <f>'Balance N'!O3977</f>
        <v>0</v>
      </c>
      <c r="H3974" s="72">
        <f>'Balance N'!P3977</f>
        <v>0</v>
      </c>
      <c r="I3974" s="74">
        <f t="shared" si="62"/>
        <v>0</v>
      </c>
    </row>
    <row r="3975" spans="1:9" ht="15.6">
      <c r="A3975" s="70">
        <f>'Balance N'!I3978</f>
        <v>0</v>
      </c>
      <c r="B3975" s="71">
        <f>'Balance N'!J3978</f>
        <v>0</v>
      </c>
      <c r="C3975" s="72">
        <f>'Balance N'!K3978</f>
        <v>0</v>
      </c>
      <c r="D3975" s="72">
        <f>'Balance N'!L3978</f>
        <v>0</v>
      </c>
      <c r="E3975" s="72">
        <f>'Balance N'!M3978</f>
        <v>0</v>
      </c>
      <c r="F3975" s="72">
        <f>'Balance N'!N3978</f>
        <v>0</v>
      </c>
      <c r="G3975" s="72">
        <f>'Balance N'!O3978</f>
        <v>0</v>
      </c>
      <c r="H3975" s="72">
        <f>'Balance N'!P3978</f>
        <v>0</v>
      </c>
      <c r="I3975" s="74">
        <f t="shared" si="62"/>
        <v>0</v>
      </c>
    </row>
    <row r="3976" spans="1:9" ht="15.6">
      <c r="A3976" s="70">
        <f>'Balance N'!I3979</f>
        <v>0</v>
      </c>
      <c r="B3976" s="71">
        <f>'Balance N'!J3979</f>
        <v>0</v>
      </c>
      <c r="C3976" s="72">
        <f>'Balance N'!K3979</f>
        <v>0</v>
      </c>
      <c r="D3976" s="72">
        <f>'Balance N'!L3979</f>
        <v>0</v>
      </c>
      <c r="E3976" s="72">
        <f>'Balance N'!M3979</f>
        <v>0</v>
      </c>
      <c r="F3976" s="72">
        <f>'Balance N'!N3979</f>
        <v>0</v>
      </c>
      <c r="G3976" s="72">
        <f>'Balance N'!O3979</f>
        <v>0</v>
      </c>
      <c r="H3976" s="72">
        <f>'Balance N'!P3979</f>
        <v>0</v>
      </c>
      <c r="I3976" s="74">
        <f t="shared" si="62"/>
        <v>0</v>
      </c>
    </row>
    <row r="3977" spans="1:9" ht="15.6">
      <c r="A3977" s="70">
        <f>'Balance N'!I3980</f>
        <v>0</v>
      </c>
      <c r="B3977" s="71">
        <f>'Balance N'!J3980</f>
        <v>0</v>
      </c>
      <c r="C3977" s="72">
        <f>'Balance N'!K3980</f>
        <v>0</v>
      </c>
      <c r="D3977" s="72">
        <f>'Balance N'!L3980</f>
        <v>0</v>
      </c>
      <c r="E3977" s="72">
        <f>'Balance N'!M3980</f>
        <v>0</v>
      </c>
      <c r="F3977" s="72">
        <f>'Balance N'!N3980</f>
        <v>0</v>
      </c>
      <c r="G3977" s="72">
        <f>'Balance N'!O3980</f>
        <v>0</v>
      </c>
      <c r="H3977" s="72">
        <f>'Balance N'!P3980</f>
        <v>0</v>
      </c>
      <c r="I3977" s="74">
        <f t="shared" si="62"/>
        <v>0</v>
      </c>
    </row>
    <row r="3978" spans="1:9" ht="15.6">
      <c r="A3978" s="70">
        <f>'Balance N'!I3981</f>
        <v>0</v>
      </c>
      <c r="B3978" s="71">
        <f>'Balance N'!J3981</f>
        <v>0</v>
      </c>
      <c r="C3978" s="72">
        <f>'Balance N'!K3981</f>
        <v>0</v>
      </c>
      <c r="D3978" s="72">
        <f>'Balance N'!L3981</f>
        <v>0</v>
      </c>
      <c r="E3978" s="72">
        <f>'Balance N'!M3981</f>
        <v>0</v>
      </c>
      <c r="F3978" s="72">
        <f>'Balance N'!N3981</f>
        <v>0</v>
      </c>
      <c r="G3978" s="72">
        <f>'Balance N'!O3981</f>
        <v>0</v>
      </c>
      <c r="H3978" s="72">
        <f>'Balance N'!P3981</f>
        <v>0</v>
      </c>
      <c r="I3978" s="74">
        <f t="shared" si="62"/>
        <v>0</v>
      </c>
    </row>
    <row r="3979" spans="1:9" ht="15.6">
      <c r="A3979" s="70">
        <f>'Balance N'!I3982</f>
        <v>0</v>
      </c>
      <c r="B3979" s="71">
        <f>'Balance N'!J3982</f>
        <v>0</v>
      </c>
      <c r="C3979" s="72">
        <f>'Balance N'!K3982</f>
        <v>0</v>
      </c>
      <c r="D3979" s="72">
        <f>'Balance N'!L3982</f>
        <v>0</v>
      </c>
      <c r="E3979" s="72">
        <f>'Balance N'!M3982</f>
        <v>0</v>
      </c>
      <c r="F3979" s="72">
        <f>'Balance N'!N3982</f>
        <v>0</v>
      </c>
      <c r="G3979" s="72">
        <f>'Balance N'!O3982</f>
        <v>0</v>
      </c>
      <c r="H3979" s="72">
        <f>'Balance N'!P3982</f>
        <v>0</v>
      </c>
      <c r="I3979" s="74">
        <f t="shared" si="62"/>
        <v>0</v>
      </c>
    </row>
    <row r="3980" spans="1:9" ht="15.6">
      <c r="A3980" s="70">
        <f>'Balance N'!I3983</f>
        <v>0</v>
      </c>
      <c r="B3980" s="71">
        <f>'Balance N'!J3983</f>
        <v>0</v>
      </c>
      <c r="C3980" s="72">
        <f>'Balance N'!K3983</f>
        <v>0</v>
      </c>
      <c r="D3980" s="72">
        <f>'Balance N'!L3983</f>
        <v>0</v>
      </c>
      <c r="E3980" s="72">
        <f>'Balance N'!M3983</f>
        <v>0</v>
      </c>
      <c r="F3980" s="72">
        <f>'Balance N'!N3983</f>
        <v>0</v>
      </c>
      <c r="G3980" s="72">
        <f>'Balance N'!O3983</f>
        <v>0</v>
      </c>
      <c r="H3980" s="72">
        <f>'Balance N'!P3983</f>
        <v>0</v>
      </c>
      <c r="I3980" s="74">
        <f t="shared" si="62"/>
        <v>0</v>
      </c>
    </row>
    <row r="3981" spans="1:9" ht="15.6">
      <c r="A3981" s="70">
        <f>'Balance N'!I3984</f>
        <v>0</v>
      </c>
      <c r="B3981" s="71">
        <f>'Balance N'!J3984</f>
        <v>0</v>
      </c>
      <c r="C3981" s="72">
        <f>'Balance N'!K3984</f>
        <v>0</v>
      </c>
      <c r="D3981" s="72">
        <f>'Balance N'!L3984</f>
        <v>0</v>
      </c>
      <c r="E3981" s="72">
        <f>'Balance N'!M3984</f>
        <v>0</v>
      </c>
      <c r="F3981" s="72">
        <f>'Balance N'!N3984</f>
        <v>0</v>
      </c>
      <c r="G3981" s="72">
        <f>'Balance N'!O3984</f>
        <v>0</v>
      </c>
      <c r="H3981" s="72">
        <f>'Balance N'!P3984</f>
        <v>0</v>
      </c>
      <c r="I3981" s="74">
        <f t="shared" si="62"/>
        <v>0</v>
      </c>
    </row>
    <row r="3982" spans="1:9" ht="15.6">
      <c r="A3982" s="70">
        <f>'Balance N'!I3985</f>
        <v>0</v>
      </c>
      <c r="B3982" s="71">
        <f>'Balance N'!J3985</f>
        <v>0</v>
      </c>
      <c r="C3982" s="72">
        <f>'Balance N'!K3985</f>
        <v>0</v>
      </c>
      <c r="D3982" s="72">
        <f>'Balance N'!L3985</f>
        <v>0</v>
      </c>
      <c r="E3982" s="72">
        <f>'Balance N'!M3985</f>
        <v>0</v>
      </c>
      <c r="F3982" s="72">
        <f>'Balance N'!N3985</f>
        <v>0</v>
      </c>
      <c r="G3982" s="72">
        <f>'Balance N'!O3985</f>
        <v>0</v>
      </c>
      <c r="H3982" s="72">
        <f>'Balance N'!P3985</f>
        <v>0</v>
      </c>
      <c r="I3982" s="74">
        <f t="shared" si="62"/>
        <v>0</v>
      </c>
    </row>
    <row r="3983" spans="1:9" ht="15.6">
      <c r="A3983" s="70">
        <f>'Balance N'!I3986</f>
        <v>0</v>
      </c>
      <c r="B3983" s="71">
        <f>'Balance N'!J3986</f>
        <v>0</v>
      </c>
      <c r="C3983" s="72">
        <f>'Balance N'!K3986</f>
        <v>0</v>
      </c>
      <c r="D3983" s="72">
        <f>'Balance N'!L3986</f>
        <v>0</v>
      </c>
      <c r="E3983" s="72">
        <f>'Balance N'!M3986</f>
        <v>0</v>
      </c>
      <c r="F3983" s="72">
        <f>'Balance N'!N3986</f>
        <v>0</v>
      </c>
      <c r="G3983" s="72">
        <f>'Balance N'!O3986</f>
        <v>0</v>
      </c>
      <c r="H3983" s="72">
        <f>'Balance N'!P3986</f>
        <v>0</v>
      </c>
      <c r="I3983" s="74">
        <f t="shared" si="62"/>
        <v>0</v>
      </c>
    </row>
    <row r="3984" spans="1:9" ht="15.6">
      <c r="A3984" s="70">
        <f>'Balance N'!I3987</f>
        <v>0</v>
      </c>
      <c r="B3984" s="71">
        <f>'Balance N'!J3987</f>
        <v>0</v>
      </c>
      <c r="C3984" s="72">
        <f>'Balance N'!K3987</f>
        <v>0</v>
      </c>
      <c r="D3984" s="72">
        <f>'Balance N'!L3987</f>
        <v>0</v>
      </c>
      <c r="E3984" s="72">
        <f>'Balance N'!M3987</f>
        <v>0</v>
      </c>
      <c r="F3984" s="72">
        <f>'Balance N'!N3987</f>
        <v>0</v>
      </c>
      <c r="G3984" s="72">
        <f>'Balance N'!O3987</f>
        <v>0</v>
      </c>
      <c r="H3984" s="72">
        <f>'Balance N'!P3987</f>
        <v>0</v>
      </c>
      <c r="I3984" s="74">
        <f t="shared" si="62"/>
        <v>0</v>
      </c>
    </row>
    <row r="3985" spans="1:9" ht="15.6">
      <c r="A3985" s="70">
        <f>'Balance N'!I3988</f>
        <v>0</v>
      </c>
      <c r="B3985" s="71">
        <f>'Balance N'!J3988</f>
        <v>0</v>
      </c>
      <c r="C3985" s="72">
        <f>'Balance N'!K3988</f>
        <v>0</v>
      </c>
      <c r="D3985" s="72">
        <f>'Balance N'!L3988</f>
        <v>0</v>
      </c>
      <c r="E3985" s="72">
        <f>'Balance N'!M3988</f>
        <v>0</v>
      </c>
      <c r="F3985" s="72">
        <f>'Balance N'!N3988</f>
        <v>0</v>
      </c>
      <c r="G3985" s="72">
        <f>'Balance N'!O3988</f>
        <v>0</v>
      </c>
      <c r="H3985" s="72">
        <f>'Balance N'!P3988</f>
        <v>0</v>
      </c>
      <c r="I3985" s="74">
        <f t="shared" si="62"/>
        <v>0</v>
      </c>
    </row>
    <row r="3986" spans="1:9" ht="15.6">
      <c r="A3986" s="70">
        <f>'Balance N'!I3989</f>
        <v>0</v>
      </c>
      <c r="B3986" s="71">
        <f>'Balance N'!J3989</f>
        <v>0</v>
      </c>
      <c r="C3986" s="72">
        <f>'Balance N'!K3989</f>
        <v>0</v>
      </c>
      <c r="D3986" s="72">
        <f>'Balance N'!L3989</f>
        <v>0</v>
      </c>
      <c r="E3986" s="72">
        <f>'Balance N'!M3989</f>
        <v>0</v>
      </c>
      <c r="F3986" s="72">
        <f>'Balance N'!N3989</f>
        <v>0</v>
      </c>
      <c r="G3986" s="72">
        <f>'Balance N'!O3989</f>
        <v>0</v>
      </c>
      <c r="H3986" s="72">
        <f>'Balance N'!P3989</f>
        <v>0</v>
      </c>
      <c r="I3986" s="74">
        <f t="shared" si="62"/>
        <v>0</v>
      </c>
    </row>
    <row r="3987" spans="1:9" ht="15.6">
      <c r="A3987" s="70">
        <f>'Balance N'!I3990</f>
        <v>0</v>
      </c>
      <c r="B3987" s="71">
        <f>'Balance N'!J3990</f>
        <v>0</v>
      </c>
      <c r="C3987" s="72">
        <f>'Balance N'!K3990</f>
        <v>0</v>
      </c>
      <c r="D3987" s="72">
        <f>'Balance N'!L3990</f>
        <v>0</v>
      </c>
      <c r="E3987" s="72">
        <f>'Balance N'!M3990</f>
        <v>0</v>
      </c>
      <c r="F3987" s="72">
        <f>'Balance N'!N3990</f>
        <v>0</v>
      </c>
      <c r="G3987" s="72">
        <f>'Balance N'!O3990</f>
        <v>0</v>
      </c>
      <c r="H3987" s="72">
        <f>'Balance N'!P3990</f>
        <v>0</v>
      </c>
      <c r="I3987" s="74">
        <f t="shared" si="62"/>
        <v>0</v>
      </c>
    </row>
    <row r="3988" spans="1:9" ht="15.6">
      <c r="A3988" s="70">
        <f>'Balance N'!I3991</f>
        <v>0</v>
      </c>
      <c r="B3988" s="71">
        <f>'Balance N'!J3991</f>
        <v>0</v>
      </c>
      <c r="C3988" s="72">
        <f>'Balance N'!K3991</f>
        <v>0</v>
      </c>
      <c r="D3988" s="72">
        <f>'Balance N'!L3991</f>
        <v>0</v>
      </c>
      <c r="E3988" s="72">
        <f>'Balance N'!M3991</f>
        <v>0</v>
      </c>
      <c r="F3988" s="72">
        <f>'Balance N'!N3991</f>
        <v>0</v>
      </c>
      <c r="G3988" s="72">
        <f>'Balance N'!O3991</f>
        <v>0</v>
      </c>
      <c r="H3988" s="72">
        <f>'Balance N'!P3991</f>
        <v>0</v>
      </c>
      <c r="I3988" s="74">
        <f t="shared" si="62"/>
        <v>0</v>
      </c>
    </row>
    <row r="3989" spans="1:9" ht="15.6">
      <c r="A3989" s="70">
        <f>'Balance N'!I3992</f>
        <v>0</v>
      </c>
      <c r="B3989" s="71">
        <f>'Balance N'!J3992</f>
        <v>0</v>
      </c>
      <c r="C3989" s="72">
        <f>'Balance N'!K3992</f>
        <v>0</v>
      </c>
      <c r="D3989" s="72">
        <f>'Balance N'!L3992</f>
        <v>0</v>
      </c>
      <c r="E3989" s="72">
        <f>'Balance N'!M3992</f>
        <v>0</v>
      </c>
      <c r="F3989" s="72">
        <f>'Balance N'!N3992</f>
        <v>0</v>
      </c>
      <c r="G3989" s="72">
        <f>'Balance N'!O3992</f>
        <v>0</v>
      </c>
      <c r="H3989" s="72">
        <f>'Balance N'!P3992</f>
        <v>0</v>
      </c>
      <c r="I3989" s="74">
        <f t="shared" si="62"/>
        <v>0</v>
      </c>
    </row>
    <row r="3990" spans="1:9" ht="15.6">
      <c r="A3990" s="70">
        <f>'Balance N'!I3993</f>
        <v>0</v>
      </c>
      <c r="B3990" s="71">
        <f>'Balance N'!J3993</f>
        <v>0</v>
      </c>
      <c r="C3990" s="72">
        <f>'Balance N'!K3993</f>
        <v>0</v>
      </c>
      <c r="D3990" s="72">
        <f>'Balance N'!L3993</f>
        <v>0</v>
      </c>
      <c r="E3990" s="72">
        <f>'Balance N'!M3993</f>
        <v>0</v>
      </c>
      <c r="F3990" s="72">
        <f>'Balance N'!N3993</f>
        <v>0</v>
      </c>
      <c r="G3990" s="72">
        <f>'Balance N'!O3993</f>
        <v>0</v>
      </c>
      <c r="H3990" s="72">
        <f>'Balance N'!P3993</f>
        <v>0</v>
      </c>
      <c r="I3990" s="74">
        <f t="shared" si="62"/>
        <v>0</v>
      </c>
    </row>
    <row r="3991" spans="1:9" ht="15.6">
      <c r="A3991" s="70">
        <f>'Balance N'!I3994</f>
        <v>0</v>
      </c>
      <c r="B3991" s="71">
        <f>'Balance N'!J3994</f>
        <v>0</v>
      </c>
      <c r="C3991" s="72">
        <f>'Balance N'!K3994</f>
        <v>0</v>
      </c>
      <c r="D3991" s="72">
        <f>'Balance N'!L3994</f>
        <v>0</v>
      </c>
      <c r="E3991" s="72">
        <f>'Balance N'!M3994</f>
        <v>0</v>
      </c>
      <c r="F3991" s="72">
        <f>'Balance N'!N3994</f>
        <v>0</v>
      </c>
      <c r="G3991" s="72">
        <f>'Balance N'!O3994</f>
        <v>0</v>
      </c>
      <c r="H3991" s="72">
        <f>'Balance N'!P3994</f>
        <v>0</v>
      </c>
      <c r="I3991" s="74">
        <f t="shared" si="62"/>
        <v>0</v>
      </c>
    </row>
    <row r="3992" spans="1:9" ht="15.6">
      <c r="A3992" s="70">
        <f>'Balance N'!I3995</f>
        <v>0</v>
      </c>
      <c r="B3992" s="71">
        <f>'Balance N'!J3995</f>
        <v>0</v>
      </c>
      <c r="C3992" s="72">
        <f>'Balance N'!K3995</f>
        <v>0</v>
      </c>
      <c r="D3992" s="72">
        <f>'Balance N'!L3995</f>
        <v>0</v>
      </c>
      <c r="E3992" s="72">
        <f>'Balance N'!M3995</f>
        <v>0</v>
      </c>
      <c r="F3992" s="72">
        <f>'Balance N'!N3995</f>
        <v>0</v>
      </c>
      <c r="G3992" s="72">
        <f>'Balance N'!O3995</f>
        <v>0</v>
      </c>
      <c r="H3992" s="72">
        <f>'Balance N'!P3995</f>
        <v>0</v>
      </c>
      <c r="I3992" s="74">
        <f t="shared" si="62"/>
        <v>0</v>
      </c>
    </row>
    <row r="3993" spans="1:9" ht="15.6">
      <c r="A3993" s="70">
        <f>'Balance N'!I3996</f>
        <v>0</v>
      </c>
      <c r="B3993" s="71">
        <f>'Balance N'!J3996</f>
        <v>0</v>
      </c>
      <c r="C3993" s="72">
        <f>'Balance N'!K3996</f>
        <v>0</v>
      </c>
      <c r="D3993" s="72">
        <f>'Balance N'!L3996</f>
        <v>0</v>
      </c>
      <c r="E3993" s="72">
        <f>'Balance N'!M3996</f>
        <v>0</v>
      </c>
      <c r="F3993" s="72">
        <f>'Balance N'!N3996</f>
        <v>0</v>
      </c>
      <c r="G3993" s="72">
        <f>'Balance N'!O3996</f>
        <v>0</v>
      </c>
      <c r="H3993" s="72">
        <f>'Balance N'!P3996</f>
        <v>0</v>
      </c>
      <c r="I3993" s="74">
        <f t="shared" si="62"/>
        <v>0</v>
      </c>
    </row>
    <row r="3994" spans="1:9" ht="15.6">
      <c r="A3994" s="70">
        <f>'Balance N'!I3997</f>
        <v>0</v>
      </c>
      <c r="B3994" s="71">
        <f>'Balance N'!J3997</f>
        <v>0</v>
      </c>
      <c r="C3994" s="72">
        <f>'Balance N'!K3997</f>
        <v>0</v>
      </c>
      <c r="D3994" s="72">
        <f>'Balance N'!L3997</f>
        <v>0</v>
      </c>
      <c r="E3994" s="72">
        <f>'Balance N'!M3997</f>
        <v>0</v>
      </c>
      <c r="F3994" s="72">
        <f>'Balance N'!N3997</f>
        <v>0</v>
      </c>
      <c r="G3994" s="72">
        <f>'Balance N'!O3997</f>
        <v>0</v>
      </c>
      <c r="H3994" s="72">
        <f>'Balance N'!P3997</f>
        <v>0</v>
      </c>
      <c r="I3994" s="74">
        <f t="shared" si="62"/>
        <v>0</v>
      </c>
    </row>
    <row r="3995" spans="1:9" ht="15.6">
      <c r="A3995" s="70">
        <f>'Balance N'!I3998</f>
        <v>0</v>
      </c>
      <c r="B3995" s="71">
        <f>'Balance N'!J3998</f>
        <v>0</v>
      </c>
      <c r="C3995" s="72">
        <f>'Balance N'!K3998</f>
        <v>0</v>
      </c>
      <c r="D3995" s="72">
        <f>'Balance N'!L3998</f>
        <v>0</v>
      </c>
      <c r="E3995" s="72">
        <f>'Balance N'!M3998</f>
        <v>0</v>
      </c>
      <c r="F3995" s="72">
        <f>'Balance N'!N3998</f>
        <v>0</v>
      </c>
      <c r="G3995" s="72">
        <f>'Balance N'!O3998</f>
        <v>0</v>
      </c>
      <c r="H3995" s="72">
        <f>'Balance N'!P3998</f>
        <v>0</v>
      </c>
      <c r="I3995" s="74">
        <f t="shared" si="62"/>
        <v>0</v>
      </c>
    </row>
    <row r="3996" spans="1:9" ht="15.6">
      <c r="A3996" s="70">
        <f>'Balance N'!I3999</f>
        <v>0</v>
      </c>
      <c r="B3996" s="71">
        <f>'Balance N'!J3999</f>
        <v>0</v>
      </c>
      <c r="C3996" s="72">
        <f>'Balance N'!K3999</f>
        <v>0</v>
      </c>
      <c r="D3996" s="72">
        <f>'Balance N'!L3999</f>
        <v>0</v>
      </c>
      <c r="E3996" s="72">
        <f>'Balance N'!M3999</f>
        <v>0</v>
      </c>
      <c r="F3996" s="72">
        <f>'Balance N'!N3999</f>
        <v>0</v>
      </c>
      <c r="G3996" s="72">
        <f>'Balance N'!O3999</f>
        <v>0</v>
      </c>
      <c r="H3996" s="72">
        <f>'Balance N'!P3999</f>
        <v>0</v>
      </c>
      <c r="I3996" s="74">
        <f t="shared" si="62"/>
        <v>0</v>
      </c>
    </row>
    <row r="3997" spans="1:9" ht="15.6">
      <c r="A3997" s="70">
        <f>'Balance N'!I4000</f>
        <v>0</v>
      </c>
      <c r="B3997" s="71">
        <f>'Balance N'!J4000</f>
        <v>0</v>
      </c>
      <c r="C3997" s="72">
        <f>'Balance N'!K4000</f>
        <v>0</v>
      </c>
      <c r="D3997" s="72">
        <f>'Balance N'!L4000</f>
        <v>0</v>
      </c>
      <c r="E3997" s="72">
        <f>'Balance N'!M4000</f>
        <v>0</v>
      </c>
      <c r="F3997" s="72">
        <f>'Balance N'!N4000</f>
        <v>0</v>
      </c>
      <c r="G3997" s="72">
        <f>'Balance N'!O4000</f>
        <v>0</v>
      </c>
      <c r="H3997" s="72">
        <f>'Balance N'!P4000</f>
        <v>0</v>
      </c>
      <c r="I3997" s="74">
        <f t="shared" si="62"/>
        <v>0</v>
      </c>
    </row>
    <row r="3998" spans="1:9" ht="15.6">
      <c r="A3998" s="70">
        <f>'Balance N'!I4001</f>
        <v>0</v>
      </c>
      <c r="B3998" s="71">
        <f>'Balance N'!J4001</f>
        <v>0</v>
      </c>
      <c r="C3998" s="72">
        <f>'Balance N'!K4001</f>
        <v>0</v>
      </c>
      <c r="D3998" s="72">
        <f>'Balance N'!L4001</f>
        <v>0</v>
      </c>
      <c r="E3998" s="72">
        <f>'Balance N'!M4001</f>
        <v>0</v>
      </c>
      <c r="F3998" s="72">
        <f>'Balance N'!N4001</f>
        <v>0</v>
      </c>
      <c r="G3998" s="72">
        <f>'Balance N'!O4001</f>
        <v>0</v>
      </c>
      <c r="H3998" s="72">
        <f>'Balance N'!P4001</f>
        <v>0</v>
      </c>
      <c r="I3998" s="74">
        <f t="shared" si="62"/>
        <v>0</v>
      </c>
    </row>
    <row r="3999" spans="1:9" ht="15.6">
      <c r="A3999" s="70">
        <f>'Balance N'!I4002</f>
        <v>0</v>
      </c>
      <c r="B3999" s="71">
        <f>'Balance N'!J4002</f>
        <v>0</v>
      </c>
      <c r="C3999" s="72">
        <f>'Balance N'!K4002</f>
        <v>0</v>
      </c>
      <c r="D3999" s="72">
        <f>'Balance N'!L4002</f>
        <v>0</v>
      </c>
      <c r="E3999" s="72">
        <f>'Balance N'!M4002</f>
        <v>0</v>
      </c>
      <c r="F3999" s="72">
        <f>'Balance N'!N4002</f>
        <v>0</v>
      </c>
      <c r="G3999" s="72">
        <f>'Balance N'!O4002</f>
        <v>0</v>
      </c>
      <c r="H3999" s="72">
        <f>'Balance N'!P4002</f>
        <v>0</v>
      </c>
      <c r="I3999" s="74">
        <f t="shared" si="62"/>
        <v>0</v>
      </c>
    </row>
    <row r="4000" spans="1:9" ht="15.6">
      <c r="A4000" s="70">
        <f>'Balance N'!I4003</f>
        <v>0</v>
      </c>
      <c r="B4000" s="71">
        <f>'Balance N'!J4003</f>
        <v>0</v>
      </c>
      <c r="C4000" s="72">
        <f>'Balance N'!K4003</f>
        <v>0</v>
      </c>
      <c r="D4000" s="72">
        <f>'Balance N'!L4003</f>
        <v>0</v>
      </c>
      <c r="E4000" s="72">
        <f>'Balance N'!M4003</f>
        <v>0</v>
      </c>
      <c r="F4000" s="72">
        <f>'Balance N'!N4003</f>
        <v>0</v>
      </c>
      <c r="G4000" s="72">
        <f>'Balance N'!O4003</f>
        <v>0</v>
      </c>
      <c r="H4000" s="72">
        <f>'Balance N'!P4003</f>
        <v>0</v>
      </c>
      <c r="I4000" s="74">
        <f t="shared" si="62"/>
        <v>0</v>
      </c>
    </row>
    <row r="4001" spans="1:9" ht="15.6">
      <c r="A4001" s="70">
        <f>'Balance N'!I4004</f>
        <v>0</v>
      </c>
      <c r="B4001" s="71">
        <f>'Balance N'!J4004</f>
        <v>0</v>
      </c>
      <c r="C4001" s="72">
        <f>'Balance N'!K4004</f>
        <v>0</v>
      </c>
      <c r="D4001" s="72">
        <f>'Balance N'!L4004</f>
        <v>0</v>
      </c>
      <c r="E4001" s="72">
        <f>'Balance N'!M4004</f>
        <v>0</v>
      </c>
      <c r="F4001" s="72">
        <f>'Balance N'!N4004</f>
        <v>0</v>
      </c>
      <c r="G4001" s="72">
        <f>'Balance N'!O4004</f>
        <v>0</v>
      </c>
      <c r="H4001" s="72">
        <f>'Balance N'!P4004</f>
        <v>0</v>
      </c>
      <c r="I4001" s="74">
        <f t="shared" si="62"/>
        <v>0</v>
      </c>
    </row>
    <row r="4002" spans="1:9" ht="15.6">
      <c r="A4002" s="70">
        <f>'Balance N'!I4005</f>
        <v>0</v>
      </c>
      <c r="B4002" s="71">
        <f>'Balance N'!J4005</f>
        <v>0</v>
      </c>
      <c r="C4002" s="72">
        <f>'Balance N'!K4005</f>
        <v>0</v>
      </c>
      <c r="D4002" s="72">
        <f>'Balance N'!L4005</f>
        <v>0</v>
      </c>
      <c r="E4002" s="72">
        <f>'Balance N'!M4005</f>
        <v>0</v>
      </c>
      <c r="F4002" s="72">
        <f>'Balance N'!N4005</f>
        <v>0</v>
      </c>
      <c r="G4002" s="72">
        <f>'Balance N'!O4005</f>
        <v>0</v>
      </c>
      <c r="H4002" s="72">
        <f>'Balance N'!P4005</f>
        <v>0</v>
      </c>
      <c r="I4002" s="74">
        <f t="shared" si="62"/>
        <v>0</v>
      </c>
    </row>
    <row r="4003" spans="1:9" ht="15.6">
      <c r="A4003" s="70">
        <f>'Balance N'!I4006</f>
        <v>0</v>
      </c>
      <c r="B4003" s="71">
        <f>'Balance N'!J4006</f>
        <v>0</v>
      </c>
      <c r="C4003" s="72">
        <f>'Balance N'!K4006</f>
        <v>0</v>
      </c>
      <c r="D4003" s="72">
        <f>'Balance N'!L4006</f>
        <v>0</v>
      </c>
      <c r="E4003" s="72">
        <f>'Balance N'!M4006</f>
        <v>0</v>
      </c>
      <c r="F4003" s="72">
        <f>'Balance N'!N4006</f>
        <v>0</v>
      </c>
      <c r="G4003" s="72">
        <f>'Balance N'!O4006</f>
        <v>0</v>
      </c>
      <c r="H4003" s="72">
        <f>'Balance N'!P4006</f>
        <v>0</v>
      </c>
      <c r="I4003" s="74">
        <f t="shared" si="62"/>
        <v>0</v>
      </c>
    </row>
    <row r="4004" spans="1:9" ht="15.6">
      <c r="A4004" s="70">
        <f>'Balance N'!I4007</f>
        <v>0</v>
      </c>
      <c r="B4004" s="71">
        <f>'Balance N'!J4007</f>
        <v>0</v>
      </c>
      <c r="C4004" s="72">
        <f>'Balance N'!K4007</f>
        <v>0</v>
      </c>
      <c r="D4004" s="72">
        <f>'Balance N'!L4007</f>
        <v>0</v>
      </c>
      <c r="E4004" s="72">
        <f>'Balance N'!M4007</f>
        <v>0</v>
      </c>
      <c r="F4004" s="72">
        <f>'Balance N'!N4007</f>
        <v>0</v>
      </c>
      <c r="G4004" s="72">
        <f>'Balance N'!O4007</f>
        <v>0</v>
      </c>
      <c r="H4004" s="72">
        <f>'Balance N'!P4007</f>
        <v>0</v>
      </c>
      <c r="I4004" s="74">
        <f t="shared" si="62"/>
        <v>0</v>
      </c>
    </row>
    <row r="4005" spans="1:9" ht="15.6">
      <c r="A4005" s="70">
        <f>'Balance N'!I4008</f>
        <v>0</v>
      </c>
      <c r="B4005" s="71">
        <f>'Balance N'!J4008</f>
        <v>0</v>
      </c>
      <c r="C4005" s="72">
        <f>'Balance N'!K4008</f>
        <v>0</v>
      </c>
      <c r="D4005" s="72">
        <f>'Balance N'!L4008</f>
        <v>0</v>
      </c>
      <c r="E4005" s="72">
        <f>'Balance N'!M4008</f>
        <v>0</v>
      </c>
      <c r="F4005" s="72">
        <f>'Balance N'!N4008</f>
        <v>0</v>
      </c>
      <c r="G4005" s="72">
        <f>'Balance N'!O4008</f>
        <v>0</v>
      </c>
      <c r="H4005" s="72">
        <f>'Balance N'!P4008</f>
        <v>0</v>
      </c>
      <c r="I4005" s="74">
        <f t="shared" si="62"/>
        <v>0</v>
      </c>
    </row>
    <row r="4006" spans="1:9" ht="15.6">
      <c r="A4006" s="70">
        <f>'Balance N'!I4009</f>
        <v>0</v>
      </c>
      <c r="B4006" s="71">
        <f>'Balance N'!J4009</f>
        <v>0</v>
      </c>
      <c r="C4006" s="72">
        <f>'Balance N'!K4009</f>
        <v>0</v>
      </c>
      <c r="D4006" s="72">
        <f>'Balance N'!L4009</f>
        <v>0</v>
      </c>
      <c r="E4006" s="72">
        <f>'Balance N'!M4009</f>
        <v>0</v>
      </c>
      <c r="F4006" s="72">
        <f>'Balance N'!N4009</f>
        <v>0</v>
      </c>
      <c r="G4006" s="72">
        <f>'Balance N'!O4009</f>
        <v>0</v>
      </c>
      <c r="H4006" s="72">
        <f>'Balance N'!P4009</f>
        <v>0</v>
      </c>
      <c r="I4006" s="74">
        <f t="shared" si="62"/>
        <v>0</v>
      </c>
    </row>
    <row r="4007" spans="1:9" ht="15.6">
      <c r="A4007" s="70">
        <f>'Balance N'!I4010</f>
        <v>0</v>
      </c>
      <c r="B4007" s="71">
        <f>'Balance N'!J4010</f>
        <v>0</v>
      </c>
      <c r="C4007" s="72">
        <f>'Balance N'!K4010</f>
        <v>0</v>
      </c>
      <c r="D4007" s="72">
        <f>'Balance N'!L4010</f>
        <v>0</v>
      </c>
      <c r="E4007" s="72">
        <f>'Balance N'!M4010</f>
        <v>0</v>
      </c>
      <c r="F4007" s="72">
        <f>'Balance N'!N4010</f>
        <v>0</v>
      </c>
      <c r="G4007" s="72">
        <f>'Balance N'!O4010</f>
        <v>0</v>
      </c>
      <c r="H4007" s="72">
        <f>'Balance N'!P4010</f>
        <v>0</v>
      </c>
      <c r="I4007" s="74">
        <f t="shared" si="62"/>
        <v>0</v>
      </c>
    </row>
    <row r="4008" spans="1:9" ht="15.6">
      <c r="A4008" s="70">
        <f>'Balance N'!I4011</f>
        <v>0</v>
      </c>
      <c r="B4008" s="71">
        <f>'Balance N'!J4011</f>
        <v>0</v>
      </c>
      <c r="C4008" s="72">
        <f>'Balance N'!K4011</f>
        <v>0</v>
      </c>
      <c r="D4008" s="72">
        <f>'Balance N'!L4011</f>
        <v>0</v>
      </c>
      <c r="E4008" s="72">
        <f>'Balance N'!M4011</f>
        <v>0</v>
      </c>
      <c r="F4008" s="72">
        <f>'Balance N'!N4011</f>
        <v>0</v>
      </c>
      <c r="G4008" s="72">
        <f>'Balance N'!O4011</f>
        <v>0</v>
      </c>
      <c r="H4008" s="72">
        <f>'Balance N'!P4011</f>
        <v>0</v>
      </c>
      <c r="I4008" s="74">
        <f t="shared" si="62"/>
        <v>0</v>
      </c>
    </row>
    <row r="4009" spans="1:9" ht="15.6">
      <c r="A4009" s="70">
        <f>'Balance N'!I4012</f>
        <v>0</v>
      </c>
      <c r="B4009" s="71">
        <f>'Balance N'!J4012</f>
        <v>0</v>
      </c>
      <c r="C4009" s="72">
        <f>'Balance N'!K4012</f>
        <v>0</v>
      </c>
      <c r="D4009" s="72">
        <f>'Balance N'!L4012</f>
        <v>0</v>
      </c>
      <c r="E4009" s="72">
        <f>'Balance N'!M4012</f>
        <v>0</v>
      </c>
      <c r="F4009" s="72">
        <f>'Balance N'!N4012</f>
        <v>0</v>
      </c>
      <c r="G4009" s="72">
        <f>'Balance N'!O4012</f>
        <v>0</v>
      </c>
      <c r="H4009" s="72">
        <f>'Balance N'!P4012</f>
        <v>0</v>
      </c>
      <c r="I4009" s="74">
        <f t="shared" si="62"/>
        <v>0</v>
      </c>
    </row>
    <row r="4010" spans="1:9" ht="15.6">
      <c r="A4010" s="70">
        <f>'Balance N'!I4013</f>
        <v>0</v>
      </c>
      <c r="B4010" s="71">
        <f>'Balance N'!J4013</f>
        <v>0</v>
      </c>
      <c r="C4010" s="72">
        <f>'Balance N'!K4013</f>
        <v>0</v>
      </c>
      <c r="D4010" s="72">
        <f>'Balance N'!L4013</f>
        <v>0</v>
      </c>
      <c r="E4010" s="72">
        <f>'Balance N'!M4013</f>
        <v>0</v>
      </c>
      <c r="F4010" s="72">
        <f>'Balance N'!N4013</f>
        <v>0</v>
      </c>
      <c r="G4010" s="72">
        <f>'Balance N'!O4013</f>
        <v>0</v>
      </c>
      <c r="H4010" s="72">
        <f>'Balance N'!P4013</f>
        <v>0</v>
      </c>
      <c r="I4010" s="74">
        <f t="shared" si="62"/>
        <v>0</v>
      </c>
    </row>
    <row r="4011" spans="1:9" ht="15.6">
      <c r="A4011" s="70">
        <f>'Balance N'!I4014</f>
        <v>0</v>
      </c>
      <c r="B4011" s="71">
        <f>'Balance N'!J4014</f>
        <v>0</v>
      </c>
      <c r="C4011" s="72">
        <f>'Balance N'!K4014</f>
        <v>0</v>
      </c>
      <c r="D4011" s="72">
        <f>'Balance N'!L4014</f>
        <v>0</v>
      </c>
      <c r="E4011" s="72">
        <f>'Balance N'!M4014</f>
        <v>0</v>
      </c>
      <c r="F4011" s="72">
        <f>'Balance N'!N4014</f>
        <v>0</v>
      </c>
      <c r="G4011" s="72">
        <f>'Balance N'!O4014</f>
        <v>0</v>
      </c>
      <c r="H4011" s="72">
        <f>'Balance N'!P4014</f>
        <v>0</v>
      </c>
      <c r="I4011" s="74">
        <f t="shared" si="62"/>
        <v>0</v>
      </c>
    </row>
    <row r="4012" spans="1:9" ht="15.6">
      <c r="A4012" s="70">
        <f>'Balance N'!I4015</f>
        <v>0</v>
      </c>
      <c r="B4012" s="71">
        <f>'Balance N'!J4015</f>
        <v>0</v>
      </c>
      <c r="C4012" s="72">
        <f>'Balance N'!K4015</f>
        <v>0</v>
      </c>
      <c r="D4012" s="72">
        <f>'Balance N'!L4015</f>
        <v>0</v>
      </c>
      <c r="E4012" s="72">
        <f>'Balance N'!M4015</f>
        <v>0</v>
      </c>
      <c r="F4012" s="72">
        <f>'Balance N'!N4015</f>
        <v>0</v>
      </c>
      <c r="G4012" s="72">
        <f>'Balance N'!O4015</f>
        <v>0</v>
      </c>
      <c r="H4012" s="72">
        <f>'Balance N'!P4015</f>
        <v>0</v>
      </c>
      <c r="I4012" s="74">
        <f t="shared" si="62"/>
        <v>0</v>
      </c>
    </row>
    <row r="4013" spans="1:9" ht="15.6">
      <c r="A4013" s="70">
        <f>'Balance N'!I4016</f>
        <v>0</v>
      </c>
      <c r="B4013" s="71">
        <f>'Balance N'!J4016</f>
        <v>0</v>
      </c>
      <c r="C4013" s="72">
        <f>'Balance N'!K4016</f>
        <v>0</v>
      </c>
      <c r="D4013" s="72">
        <f>'Balance N'!L4016</f>
        <v>0</v>
      </c>
      <c r="E4013" s="72">
        <f>'Balance N'!M4016</f>
        <v>0</v>
      </c>
      <c r="F4013" s="72">
        <f>'Balance N'!N4016</f>
        <v>0</v>
      </c>
      <c r="G4013" s="72">
        <f>'Balance N'!O4016</f>
        <v>0</v>
      </c>
      <c r="H4013" s="72">
        <f>'Balance N'!P4016</f>
        <v>0</v>
      </c>
      <c r="I4013" s="74">
        <f t="shared" si="62"/>
        <v>0</v>
      </c>
    </row>
    <row r="4014" spans="1:9" ht="15.6">
      <c r="A4014" s="70">
        <f>'Balance N'!I4017</f>
        <v>0</v>
      </c>
      <c r="B4014" s="71">
        <f>'Balance N'!J4017</f>
        <v>0</v>
      </c>
      <c r="C4014" s="72">
        <f>'Balance N'!K4017</f>
        <v>0</v>
      </c>
      <c r="D4014" s="72">
        <f>'Balance N'!L4017</f>
        <v>0</v>
      </c>
      <c r="E4014" s="72">
        <f>'Balance N'!M4017</f>
        <v>0</v>
      </c>
      <c r="F4014" s="72">
        <f>'Balance N'!N4017</f>
        <v>0</v>
      </c>
      <c r="G4014" s="72">
        <f>'Balance N'!O4017</f>
        <v>0</v>
      </c>
      <c r="H4014" s="72">
        <f>'Balance N'!P4017</f>
        <v>0</v>
      </c>
      <c r="I4014" s="74">
        <f t="shared" si="62"/>
        <v>0</v>
      </c>
    </row>
    <row r="4015" spans="1:9" ht="15.6">
      <c r="A4015" s="70">
        <f>'Balance N'!I4018</f>
        <v>0</v>
      </c>
      <c r="B4015" s="71">
        <f>'Balance N'!J4018</f>
        <v>0</v>
      </c>
      <c r="C4015" s="72">
        <f>'Balance N'!K4018</f>
        <v>0</v>
      </c>
      <c r="D4015" s="72">
        <f>'Balance N'!L4018</f>
        <v>0</v>
      </c>
      <c r="E4015" s="72">
        <f>'Balance N'!M4018</f>
        <v>0</v>
      </c>
      <c r="F4015" s="72">
        <f>'Balance N'!N4018</f>
        <v>0</v>
      </c>
      <c r="G4015" s="72">
        <f>'Balance N'!O4018</f>
        <v>0</v>
      </c>
      <c r="H4015" s="72">
        <f>'Balance N'!P4018</f>
        <v>0</v>
      </c>
      <c r="I4015" s="74">
        <f t="shared" si="62"/>
        <v>0</v>
      </c>
    </row>
    <row r="4016" spans="1:9" ht="15.6">
      <c r="A4016" s="70">
        <f>'Balance N'!I4019</f>
        <v>0</v>
      </c>
      <c r="B4016" s="71">
        <f>'Balance N'!J4019</f>
        <v>0</v>
      </c>
      <c r="C4016" s="72">
        <f>'Balance N'!K4019</f>
        <v>0</v>
      </c>
      <c r="D4016" s="72">
        <f>'Balance N'!L4019</f>
        <v>0</v>
      </c>
      <c r="E4016" s="72">
        <f>'Balance N'!M4019</f>
        <v>0</v>
      </c>
      <c r="F4016" s="72">
        <f>'Balance N'!N4019</f>
        <v>0</v>
      </c>
      <c r="G4016" s="72">
        <f>'Balance N'!O4019</f>
        <v>0</v>
      </c>
      <c r="H4016" s="72">
        <f>'Balance N'!P4019</f>
        <v>0</v>
      </c>
      <c r="I4016" s="74">
        <f t="shared" si="62"/>
        <v>0</v>
      </c>
    </row>
    <row r="4017" spans="1:9" ht="15.6">
      <c r="A4017" s="70">
        <f>'Balance N'!I4020</f>
        <v>0</v>
      </c>
      <c r="B4017" s="71">
        <f>'Balance N'!J4020</f>
        <v>0</v>
      </c>
      <c r="C4017" s="72">
        <f>'Balance N'!K4020</f>
        <v>0</v>
      </c>
      <c r="D4017" s="72">
        <f>'Balance N'!L4020</f>
        <v>0</v>
      </c>
      <c r="E4017" s="72">
        <f>'Balance N'!M4020</f>
        <v>0</v>
      </c>
      <c r="F4017" s="72">
        <f>'Balance N'!N4020</f>
        <v>0</v>
      </c>
      <c r="G4017" s="72">
        <f>'Balance N'!O4020</f>
        <v>0</v>
      </c>
      <c r="H4017" s="72">
        <f>'Balance N'!P4020</f>
        <v>0</v>
      </c>
      <c r="I4017" s="74">
        <f t="shared" si="62"/>
        <v>0</v>
      </c>
    </row>
    <row r="4018" spans="1:9" ht="15.6">
      <c r="A4018" s="70">
        <f>'Balance N'!I4021</f>
        <v>0</v>
      </c>
      <c r="B4018" s="71">
        <f>'Balance N'!J4021</f>
        <v>0</v>
      </c>
      <c r="C4018" s="72">
        <f>'Balance N'!K4021</f>
        <v>0</v>
      </c>
      <c r="D4018" s="72">
        <f>'Balance N'!L4021</f>
        <v>0</v>
      </c>
      <c r="E4018" s="72">
        <f>'Balance N'!M4021</f>
        <v>0</v>
      </c>
      <c r="F4018" s="72">
        <f>'Balance N'!N4021</f>
        <v>0</v>
      </c>
      <c r="G4018" s="72">
        <f>'Balance N'!O4021</f>
        <v>0</v>
      </c>
      <c r="H4018" s="72">
        <f>'Balance N'!P4021</f>
        <v>0</v>
      </c>
      <c r="I4018" s="74">
        <f t="shared" si="62"/>
        <v>0</v>
      </c>
    </row>
    <row r="4019" spans="1:9" ht="15.6">
      <c r="A4019" s="70">
        <f>'Balance N'!I4022</f>
        <v>0</v>
      </c>
      <c r="B4019" s="71">
        <f>'Balance N'!J4022</f>
        <v>0</v>
      </c>
      <c r="C4019" s="72">
        <f>'Balance N'!K4022</f>
        <v>0</v>
      </c>
      <c r="D4019" s="72">
        <f>'Balance N'!L4022</f>
        <v>0</v>
      </c>
      <c r="E4019" s="72">
        <f>'Balance N'!M4022</f>
        <v>0</v>
      </c>
      <c r="F4019" s="72">
        <f>'Balance N'!N4022</f>
        <v>0</v>
      </c>
      <c r="G4019" s="72">
        <f>'Balance N'!O4022</f>
        <v>0</v>
      </c>
      <c r="H4019" s="72">
        <f>'Balance N'!P4022</f>
        <v>0</v>
      </c>
      <c r="I4019" s="74">
        <f t="shared" si="62"/>
        <v>0</v>
      </c>
    </row>
    <row r="4020" spans="1:9" ht="15.6">
      <c r="A4020" s="70">
        <f>'Balance N'!I4023</f>
        <v>0</v>
      </c>
      <c r="B4020" s="71">
        <f>'Balance N'!J4023</f>
        <v>0</v>
      </c>
      <c r="C4020" s="72">
        <f>'Balance N'!K4023</f>
        <v>0</v>
      </c>
      <c r="D4020" s="72">
        <f>'Balance N'!L4023</f>
        <v>0</v>
      </c>
      <c r="E4020" s="72">
        <f>'Balance N'!M4023</f>
        <v>0</v>
      </c>
      <c r="F4020" s="72">
        <f>'Balance N'!N4023</f>
        <v>0</v>
      </c>
      <c r="G4020" s="72">
        <f>'Balance N'!O4023</f>
        <v>0</v>
      </c>
      <c r="H4020" s="72">
        <f>'Balance N'!P4023</f>
        <v>0</v>
      </c>
      <c r="I4020" s="74">
        <f t="shared" si="62"/>
        <v>0</v>
      </c>
    </row>
    <row r="4021" spans="1:9" ht="15.6">
      <c r="A4021" s="70">
        <f>'Balance N'!I4024</f>
        <v>0</v>
      </c>
      <c r="B4021" s="71">
        <f>'Balance N'!J4024</f>
        <v>0</v>
      </c>
      <c r="C4021" s="72">
        <f>'Balance N'!K4024</f>
        <v>0</v>
      </c>
      <c r="D4021" s="72">
        <f>'Balance N'!L4024</f>
        <v>0</v>
      </c>
      <c r="E4021" s="72">
        <f>'Balance N'!M4024</f>
        <v>0</v>
      </c>
      <c r="F4021" s="72">
        <f>'Balance N'!N4024</f>
        <v>0</v>
      </c>
      <c r="G4021" s="72">
        <f>'Balance N'!O4024</f>
        <v>0</v>
      </c>
      <c r="H4021" s="72">
        <f>'Balance N'!P4024</f>
        <v>0</v>
      </c>
      <c r="I4021" s="74">
        <f t="shared" si="62"/>
        <v>0</v>
      </c>
    </row>
    <row r="4022" spans="1:9" ht="15.6">
      <c r="A4022" s="70">
        <f>'Balance N'!I4025</f>
        <v>0</v>
      </c>
      <c r="B4022" s="71">
        <f>'Balance N'!J4025</f>
        <v>0</v>
      </c>
      <c r="C4022" s="72">
        <f>'Balance N'!K4025</f>
        <v>0</v>
      </c>
      <c r="D4022" s="72">
        <f>'Balance N'!L4025</f>
        <v>0</v>
      </c>
      <c r="E4022" s="72">
        <f>'Balance N'!M4025</f>
        <v>0</v>
      </c>
      <c r="F4022" s="72">
        <f>'Balance N'!N4025</f>
        <v>0</v>
      </c>
      <c r="G4022" s="72">
        <f>'Balance N'!O4025</f>
        <v>0</v>
      </c>
      <c r="H4022" s="72">
        <f>'Balance N'!P4025</f>
        <v>0</v>
      </c>
      <c r="I4022" s="74">
        <f t="shared" si="62"/>
        <v>0</v>
      </c>
    </row>
    <row r="4023" spans="1:9" ht="15.6">
      <c r="A4023" s="70">
        <f>'Balance N'!I4026</f>
        <v>0</v>
      </c>
      <c r="B4023" s="71">
        <f>'Balance N'!J4026</f>
        <v>0</v>
      </c>
      <c r="C4023" s="72">
        <f>'Balance N'!K4026</f>
        <v>0</v>
      </c>
      <c r="D4023" s="72">
        <f>'Balance N'!L4026</f>
        <v>0</v>
      </c>
      <c r="E4023" s="72">
        <f>'Balance N'!M4026</f>
        <v>0</v>
      </c>
      <c r="F4023" s="72">
        <f>'Balance N'!N4026</f>
        <v>0</v>
      </c>
      <c r="G4023" s="72">
        <f>'Balance N'!O4026</f>
        <v>0</v>
      </c>
      <c r="H4023" s="72">
        <f>'Balance N'!P4026</f>
        <v>0</v>
      </c>
      <c r="I4023" s="74">
        <f t="shared" si="62"/>
        <v>0</v>
      </c>
    </row>
    <row r="4024" spans="1:9" ht="15.6">
      <c r="A4024" s="70">
        <f>'Balance N'!I4027</f>
        <v>0</v>
      </c>
      <c r="B4024" s="71">
        <f>'Balance N'!J4027</f>
        <v>0</v>
      </c>
      <c r="C4024" s="72">
        <f>'Balance N'!K4027</f>
        <v>0</v>
      </c>
      <c r="D4024" s="72">
        <f>'Balance N'!L4027</f>
        <v>0</v>
      </c>
      <c r="E4024" s="72">
        <f>'Balance N'!M4027</f>
        <v>0</v>
      </c>
      <c r="F4024" s="72">
        <f>'Balance N'!N4027</f>
        <v>0</v>
      </c>
      <c r="G4024" s="72">
        <f>'Balance N'!O4027</f>
        <v>0</v>
      </c>
      <c r="H4024" s="72">
        <f>'Balance N'!P4027</f>
        <v>0</v>
      </c>
      <c r="I4024" s="74">
        <f t="shared" si="62"/>
        <v>0</v>
      </c>
    </row>
    <row r="4025" spans="1:9" ht="15.6">
      <c r="A4025" s="70">
        <f>'Balance N'!I4028</f>
        <v>0</v>
      </c>
      <c r="B4025" s="71">
        <f>'Balance N'!J4028</f>
        <v>0</v>
      </c>
      <c r="C4025" s="72">
        <f>'Balance N'!K4028</f>
        <v>0</v>
      </c>
      <c r="D4025" s="72">
        <f>'Balance N'!L4028</f>
        <v>0</v>
      </c>
      <c r="E4025" s="72">
        <f>'Balance N'!M4028</f>
        <v>0</v>
      </c>
      <c r="F4025" s="72">
        <f>'Balance N'!N4028</f>
        <v>0</v>
      </c>
      <c r="G4025" s="72">
        <f>'Balance N'!O4028</f>
        <v>0</v>
      </c>
      <c r="H4025" s="72">
        <f>'Balance N'!P4028</f>
        <v>0</v>
      </c>
      <c r="I4025" s="74">
        <f t="shared" si="62"/>
        <v>0</v>
      </c>
    </row>
    <row r="4026" spans="1:9" ht="15.6">
      <c r="A4026" s="70">
        <f>'Balance N'!I4029</f>
        <v>0</v>
      </c>
      <c r="B4026" s="71">
        <f>'Balance N'!J4029</f>
        <v>0</v>
      </c>
      <c r="C4026" s="72">
        <f>'Balance N'!K4029</f>
        <v>0</v>
      </c>
      <c r="D4026" s="72">
        <f>'Balance N'!L4029</f>
        <v>0</v>
      </c>
      <c r="E4026" s="72">
        <f>'Balance N'!M4029</f>
        <v>0</v>
      </c>
      <c r="F4026" s="72">
        <f>'Balance N'!N4029</f>
        <v>0</v>
      </c>
      <c r="G4026" s="72">
        <f>'Balance N'!O4029</f>
        <v>0</v>
      </c>
      <c r="H4026" s="72">
        <f>'Balance N'!P4029</f>
        <v>0</v>
      </c>
      <c r="I4026" s="74">
        <f t="shared" si="62"/>
        <v>0</v>
      </c>
    </row>
    <row r="4027" spans="1:9" ht="15.6">
      <c r="A4027" s="70">
        <f>'Balance N'!I4030</f>
        <v>0</v>
      </c>
      <c r="B4027" s="71">
        <f>'Balance N'!J4030</f>
        <v>0</v>
      </c>
      <c r="C4027" s="72">
        <f>'Balance N'!K4030</f>
        <v>0</v>
      </c>
      <c r="D4027" s="72">
        <f>'Balance N'!L4030</f>
        <v>0</v>
      </c>
      <c r="E4027" s="72">
        <f>'Balance N'!M4030</f>
        <v>0</v>
      </c>
      <c r="F4027" s="72">
        <f>'Balance N'!N4030</f>
        <v>0</v>
      </c>
      <c r="G4027" s="72">
        <f>'Balance N'!O4030</f>
        <v>0</v>
      </c>
      <c r="H4027" s="72">
        <f>'Balance N'!P4030</f>
        <v>0</v>
      </c>
      <c r="I4027" s="74">
        <f t="shared" si="62"/>
        <v>0</v>
      </c>
    </row>
    <row r="4028" spans="1:9" ht="15.6">
      <c r="A4028" s="70">
        <f>'Balance N'!I4031</f>
        <v>0</v>
      </c>
      <c r="B4028" s="71">
        <f>'Balance N'!J4031</f>
        <v>0</v>
      </c>
      <c r="C4028" s="72">
        <f>'Balance N'!K4031</f>
        <v>0</v>
      </c>
      <c r="D4028" s="72">
        <f>'Balance N'!L4031</f>
        <v>0</v>
      </c>
      <c r="E4028" s="72">
        <f>'Balance N'!M4031</f>
        <v>0</v>
      </c>
      <c r="F4028" s="72">
        <f>'Balance N'!N4031</f>
        <v>0</v>
      </c>
      <c r="G4028" s="72">
        <f>'Balance N'!O4031</f>
        <v>0</v>
      </c>
      <c r="H4028" s="72">
        <f>'Balance N'!P4031</f>
        <v>0</v>
      </c>
      <c r="I4028" s="74">
        <f t="shared" si="62"/>
        <v>0</v>
      </c>
    </row>
    <row r="4029" spans="1:9" ht="15.6">
      <c r="A4029" s="70">
        <f>'Balance N'!I4032</f>
        <v>0</v>
      </c>
      <c r="B4029" s="71">
        <f>'Balance N'!J4032</f>
        <v>0</v>
      </c>
      <c r="C4029" s="72">
        <f>'Balance N'!K4032</f>
        <v>0</v>
      </c>
      <c r="D4029" s="72">
        <f>'Balance N'!L4032</f>
        <v>0</v>
      </c>
      <c r="E4029" s="72">
        <f>'Balance N'!M4032</f>
        <v>0</v>
      </c>
      <c r="F4029" s="72">
        <f>'Balance N'!N4032</f>
        <v>0</v>
      </c>
      <c r="G4029" s="72">
        <f>'Balance N'!O4032</f>
        <v>0</v>
      </c>
      <c r="H4029" s="72">
        <f>'Balance N'!P4032</f>
        <v>0</v>
      </c>
      <c r="I4029" s="74">
        <f t="shared" si="62"/>
        <v>0</v>
      </c>
    </row>
    <row r="4030" spans="1:9" ht="15.6">
      <c r="A4030" s="70">
        <f>'Balance N'!I4033</f>
        <v>0</v>
      </c>
      <c r="B4030" s="71">
        <f>'Balance N'!J4033</f>
        <v>0</v>
      </c>
      <c r="C4030" s="72">
        <f>'Balance N'!K4033</f>
        <v>0</v>
      </c>
      <c r="D4030" s="72">
        <f>'Balance N'!L4033</f>
        <v>0</v>
      </c>
      <c r="E4030" s="72">
        <f>'Balance N'!M4033</f>
        <v>0</v>
      </c>
      <c r="F4030" s="72">
        <f>'Balance N'!N4033</f>
        <v>0</v>
      </c>
      <c r="G4030" s="72">
        <f>'Balance N'!O4033</f>
        <v>0</v>
      </c>
      <c r="H4030" s="72">
        <f>'Balance N'!P4033</f>
        <v>0</v>
      </c>
      <c r="I4030" s="74">
        <f t="shared" si="62"/>
        <v>0</v>
      </c>
    </row>
    <row r="4031" spans="1:9" ht="15.6">
      <c r="A4031" s="70">
        <f>'Balance N'!I4034</f>
        <v>0</v>
      </c>
      <c r="B4031" s="71">
        <f>'Balance N'!J4034</f>
        <v>0</v>
      </c>
      <c r="C4031" s="72">
        <f>'Balance N'!K4034</f>
        <v>0</v>
      </c>
      <c r="D4031" s="72">
        <f>'Balance N'!L4034</f>
        <v>0</v>
      </c>
      <c r="E4031" s="72">
        <f>'Balance N'!M4034</f>
        <v>0</v>
      </c>
      <c r="F4031" s="72">
        <f>'Balance N'!N4034</f>
        <v>0</v>
      </c>
      <c r="G4031" s="72">
        <f>'Balance N'!O4034</f>
        <v>0</v>
      </c>
      <c r="H4031" s="72">
        <f>'Balance N'!P4034</f>
        <v>0</v>
      </c>
      <c r="I4031" s="74">
        <f t="shared" si="62"/>
        <v>0</v>
      </c>
    </row>
    <row r="4032" spans="1:9" ht="15.6">
      <c r="A4032" s="70">
        <f>'Balance N'!I4035</f>
        <v>0</v>
      </c>
      <c r="B4032" s="71">
        <f>'Balance N'!J4035</f>
        <v>0</v>
      </c>
      <c r="C4032" s="72">
        <f>'Balance N'!K4035</f>
        <v>0</v>
      </c>
      <c r="D4032" s="72">
        <f>'Balance N'!L4035</f>
        <v>0</v>
      </c>
      <c r="E4032" s="72">
        <f>'Balance N'!M4035</f>
        <v>0</v>
      </c>
      <c r="F4032" s="72">
        <f>'Balance N'!N4035</f>
        <v>0</v>
      </c>
      <c r="G4032" s="72">
        <f>'Balance N'!O4035</f>
        <v>0</v>
      </c>
      <c r="H4032" s="72">
        <f>'Balance N'!P4035</f>
        <v>0</v>
      </c>
      <c r="I4032" s="74">
        <f t="shared" si="62"/>
        <v>0</v>
      </c>
    </row>
    <row r="4033" spans="1:9" ht="15.6">
      <c r="A4033" s="70">
        <f>'Balance N'!I4036</f>
        <v>0</v>
      </c>
      <c r="B4033" s="71">
        <f>'Balance N'!J4036</f>
        <v>0</v>
      </c>
      <c r="C4033" s="72">
        <f>'Balance N'!K4036</f>
        <v>0</v>
      </c>
      <c r="D4033" s="72">
        <f>'Balance N'!L4036</f>
        <v>0</v>
      </c>
      <c r="E4033" s="72">
        <f>'Balance N'!M4036</f>
        <v>0</v>
      </c>
      <c r="F4033" s="72">
        <f>'Balance N'!N4036</f>
        <v>0</v>
      </c>
      <c r="G4033" s="72">
        <f>'Balance N'!O4036</f>
        <v>0</v>
      </c>
      <c r="H4033" s="72">
        <f>'Balance N'!P4036</f>
        <v>0</v>
      </c>
      <c r="I4033" s="74">
        <f t="shared" si="62"/>
        <v>0</v>
      </c>
    </row>
    <row r="4034" spans="1:9" ht="15.6">
      <c r="A4034" s="70">
        <f>'Balance N'!I4037</f>
        <v>0</v>
      </c>
      <c r="B4034" s="71">
        <f>'Balance N'!J4037</f>
        <v>0</v>
      </c>
      <c r="C4034" s="72">
        <f>'Balance N'!K4037</f>
        <v>0</v>
      </c>
      <c r="D4034" s="72">
        <f>'Balance N'!L4037</f>
        <v>0</v>
      </c>
      <c r="E4034" s="72">
        <f>'Balance N'!M4037</f>
        <v>0</v>
      </c>
      <c r="F4034" s="72">
        <f>'Balance N'!N4037</f>
        <v>0</v>
      </c>
      <c r="G4034" s="72">
        <f>'Balance N'!O4037</f>
        <v>0</v>
      </c>
      <c r="H4034" s="72">
        <f>'Balance N'!P4037</f>
        <v>0</v>
      </c>
      <c r="I4034" s="74">
        <f t="shared" si="62"/>
        <v>0</v>
      </c>
    </row>
    <row r="4035" spans="1:9" ht="15.6">
      <c r="A4035" s="70">
        <f>'Balance N'!I4038</f>
        <v>0</v>
      </c>
      <c r="B4035" s="71">
        <f>'Balance N'!J4038</f>
        <v>0</v>
      </c>
      <c r="C4035" s="72">
        <f>'Balance N'!K4038</f>
        <v>0</v>
      </c>
      <c r="D4035" s="72">
        <f>'Balance N'!L4038</f>
        <v>0</v>
      </c>
      <c r="E4035" s="72">
        <f>'Balance N'!M4038</f>
        <v>0</v>
      </c>
      <c r="F4035" s="72">
        <f>'Balance N'!N4038</f>
        <v>0</v>
      </c>
      <c r="G4035" s="72">
        <f>'Balance N'!O4038</f>
        <v>0</v>
      </c>
      <c r="H4035" s="72">
        <f>'Balance N'!P4038</f>
        <v>0</v>
      </c>
      <c r="I4035" s="74">
        <f t="shared" ref="I4035:I4098" si="63">(C4035-D4035)+(E4035-F4035)-(G4035-H4035)</f>
        <v>0</v>
      </c>
    </row>
    <row r="4036" spans="1:9" ht="15.6">
      <c r="A4036" s="70">
        <f>'Balance N'!I4039</f>
        <v>0</v>
      </c>
      <c r="B4036" s="71">
        <f>'Balance N'!J4039</f>
        <v>0</v>
      </c>
      <c r="C4036" s="72">
        <f>'Balance N'!K4039</f>
        <v>0</v>
      </c>
      <c r="D4036" s="72">
        <f>'Balance N'!L4039</f>
        <v>0</v>
      </c>
      <c r="E4036" s="72">
        <f>'Balance N'!M4039</f>
        <v>0</v>
      </c>
      <c r="F4036" s="72">
        <f>'Balance N'!N4039</f>
        <v>0</v>
      </c>
      <c r="G4036" s="72">
        <f>'Balance N'!O4039</f>
        <v>0</v>
      </c>
      <c r="H4036" s="72">
        <f>'Balance N'!P4039</f>
        <v>0</v>
      </c>
      <c r="I4036" s="74">
        <f t="shared" si="63"/>
        <v>0</v>
      </c>
    </row>
    <row r="4037" spans="1:9" ht="15.6">
      <c r="A4037" s="70">
        <f>'Balance N'!I4040</f>
        <v>0</v>
      </c>
      <c r="B4037" s="71">
        <f>'Balance N'!J4040</f>
        <v>0</v>
      </c>
      <c r="C4037" s="72">
        <f>'Balance N'!K4040</f>
        <v>0</v>
      </c>
      <c r="D4037" s="72">
        <f>'Balance N'!L4040</f>
        <v>0</v>
      </c>
      <c r="E4037" s="72">
        <f>'Balance N'!M4040</f>
        <v>0</v>
      </c>
      <c r="F4037" s="72">
        <f>'Balance N'!N4040</f>
        <v>0</v>
      </c>
      <c r="G4037" s="72">
        <f>'Balance N'!O4040</f>
        <v>0</v>
      </c>
      <c r="H4037" s="72">
        <f>'Balance N'!P4040</f>
        <v>0</v>
      </c>
      <c r="I4037" s="74">
        <f t="shared" si="63"/>
        <v>0</v>
      </c>
    </row>
    <row r="4038" spans="1:9" ht="15.6">
      <c r="A4038" s="70">
        <f>'Balance N'!I4041</f>
        <v>0</v>
      </c>
      <c r="B4038" s="71">
        <f>'Balance N'!J4041</f>
        <v>0</v>
      </c>
      <c r="C4038" s="72">
        <f>'Balance N'!K4041</f>
        <v>0</v>
      </c>
      <c r="D4038" s="72">
        <f>'Balance N'!L4041</f>
        <v>0</v>
      </c>
      <c r="E4038" s="72">
        <f>'Balance N'!M4041</f>
        <v>0</v>
      </c>
      <c r="F4038" s="72">
        <f>'Balance N'!N4041</f>
        <v>0</v>
      </c>
      <c r="G4038" s="72">
        <f>'Balance N'!O4041</f>
        <v>0</v>
      </c>
      <c r="H4038" s="72">
        <f>'Balance N'!P4041</f>
        <v>0</v>
      </c>
      <c r="I4038" s="74">
        <f t="shared" si="63"/>
        <v>0</v>
      </c>
    </row>
    <row r="4039" spans="1:9" ht="15.6">
      <c r="A4039" s="70">
        <f>'Balance N'!I4042</f>
        <v>0</v>
      </c>
      <c r="B4039" s="71">
        <f>'Balance N'!J4042</f>
        <v>0</v>
      </c>
      <c r="C4039" s="72">
        <f>'Balance N'!K4042</f>
        <v>0</v>
      </c>
      <c r="D4039" s="72">
        <f>'Balance N'!L4042</f>
        <v>0</v>
      </c>
      <c r="E4039" s="72">
        <f>'Balance N'!M4042</f>
        <v>0</v>
      </c>
      <c r="F4039" s="72">
        <f>'Balance N'!N4042</f>
        <v>0</v>
      </c>
      <c r="G4039" s="72">
        <f>'Balance N'!O4042</f>
        <v>0</v>
      </c>
      <c r="H4039" s="72">
        <f>'Balance N'!P4042</f>
        <v>0</v>
      </c>
      <c r="I4039" s="74">
        <f t="shared" si="63"/>
        <v>0</v>
      </c>
    </row>
    <row r="4040" spans="1:9" ht="15.6">
      <c r="A4040" s="70">
        <f>'Balance N'!I4043</f>
        <v>0</v>
      </c>
      <c r="B4040" s="71">
        <f>'Balance N'!J4043</f>
        <v>0</v>
      </c>
      <c r="C4040" s="72">
        <f>'Balance N'!K4043</f>
        <v>0</v>
      </c>
      <c r="D4040" s="72">
        <f>'Balance N'!L4043</f>
        <v>0</v>
      </c>
      <c r="E4040" s="72">
        <f>'Balance N'!M4043</f>
        <v>0</v>
      </c>
      <c r="F4040" s="72">
        <f>'Balance N'!N4043</f>
        <v>0</v>
      </c>
      <c r="G4040" s="72">
        <f>'Balance N'!O4043</f>
        <v>0</v>
      </c>
      <c r="H4040" s="72">
        <f>'Balance N'!P4043</f>
        <v>0</v>
      </c>
      <c r="I4040" s="74">
        <f t="shared" si="63"/>
        <v>0</v>
      </c>
    </row>
    <row r="4041" spans="1:9" ht="15.6">
      <c r="A4041" s="70">
        <f>'Balance N'!I4044</f>
        <v>0</v>
      </c>
      <c r="B4041" s="71">
        <f>'Balance N'!J4044</f>
        <v>0</v>
      </c>
      <c r="C4041" s="72">
        <f>'Balance N'!K4044</f>
        <v>0</v>
      </c>
      <c r="D4041" s="72">
        <f>'Balance N'!L4044</f>
        <v>0</v>
      </c>
      <c r="E4041" s="72">
        <f>'Balance N'!M4044</f>
        <v>0</v>
      </c>
      <c r="F4041" s="72">
        <f>'Balance N'!N4044</f>
        <v>0</v>
      </c>
      <c r="G4041" s="72">
        <f>'Balance N'!O4044</f>
        <v>0</v>
      </c>
      <c r="H4041" s="72">
        <f>'Balance N'!P4044</f>
        <v>0</v>
      </c>
      <c r="I4041" s="74">
        <f t="shared" si="63"/>
        <v>0</v>
      </c>
    </row>
    <row r="4042" spans="1:9" ht="15.6">
      <c r="A4042" s="70">
        <f>'Balance N'!I4045</f>
        <v>0</v>
      </c>
      <c r="B4042" s="71">
        <f>'Balance N'!J4045</f>
        <v>0</v>
      </c>
      <c r="C4042" s="72">
        <f>'Balance N'!K4045</f>
        <v>0</v>
      </c>
      <c r="D4042" s="72">
        <f>'Balance N'!L4045</f>
        <v>0</v>
      </c>
      <c r="E4042" s="72">
        <f>'Balance N'!M4045</f>
        <v>0</v>
      </c>
      <c r="F4042" s="72">
        <f>'Balance N'!N4045</f>
        <v>0</v>
      </c>
      <c r="G4042" s="72">
        <f>'Balance N'!O4045</f>
        <v>0</v>
      </c>
      <c r="H4042" s="72">
        <f>'Balance N'!P4045</f>
        <v>0</v>
      </c>
      <c r="I4042" s="74">
        <f t="shared" si="63"/>
        <v>0</v>
      </c>
    </row>
    <row r="4043" spans="1:9" ht="15.6">
      <c r="A4043" s="70">
        <f>'Balance N'!I4046</f>
        <v>0</v>
      </c>
      <c r="B4043" s="71">
        <f>'Balance N'!J4046</f>
        <v>0</v>
      </c>
      <c r="C4043" s="72">
        <f>'Balance N'!K4046</f>
        <v>0</v>
      </c>
      <c r="D4043" s="72">
        <f>'Balance N'!L4046</f>
        <v>0</v>
      </c>
      <c r="E4043" s="72">
        <f>'Balance N'!M4046</f>
        <v>0</v>
      </c>
      <c r="F4043" s="72">
        <f>'Balance N'!N4046</f>
        <v>0</v>
      </c>
      <c r="G4043" s="72">
        <f>'Balance N'!O4046</f>
        <v>0</v>
      </c>
      <c r="H4043" s="72">
        <f>'Balance N'!P4046</f>
        <v>0</v>
      </c>
      <c r="I4043" s="74">
        <f t="shared" si="63"/>
        <v>0</v>
      </c>
    </row>
    <row r="4044" spans="1:9" ht="15.6">
      <c r="A4044" s="70">
        <f>'Balance N'!I4047</f>
        <v>0</v>
      </c>
      <c r="B4044" s="71">
        <f>'Balance N'!J4047</f>
        <v>0</v>
      </c>
      <c r="C4044" s="72">
        <f>'Balance N'!K4047</f>
        <v>0</v>
      </c>
      <c r="D4044" s="72">
        <f>'Balance N'!L4047</f>
        <v>0</v>
      </c>
      <c r="E4044" s="72">
        <f>'Balance N'!M4047</f>
        <v>0</v>
      </c>
      <c r="F4044" s="72">
        <f>'Balance N'!N4047</f>
        <v>0</v>
      </c>
      <c r="G4044" s="72">
        <f>'Balance N'!O4047</f>
        <v>0</v>
      </c>
      <c r="H4044" s="72">
        <f>'Balance N'!P4047</f>
        <v>0</v>
      </c>
      <c r="I4044" s="74">
        <f t="shared" si="63"/>
        <v>0</v>
      </c>
    </row>
    <row r="4045" spans="1:9" ht="15.6">
      <c r="A4045" s="70">
        <f>'Balance N'!I4048</f>
        <v>0</v>
      </c>
      <c r="B4045" s="71">
        <f>'Balance N'!J4048</f>
        <v>0</v>
      </c>
      <c r="C4045" s="72">
        <f>'Balance N'!K4048</f>
        <v>0</v>
      </c>
      <c r="D4045" s="72">
        <f>'Balance N'!L4048</f>
        <v>0</v>
      </c>
      <c r="E4045" s="72">
        <f>'Balance N'!M4048</f>
        <v>0</v>
      </c>
      <c r="F4045" s="72">
        <f>'Balance N'!N4048</f>
        <v>0</v>
      </c>
      <c r="G4045" s="72">
        <f>'Balance N'!O4048</f>
        <v>0</v>
      </c>
      <c r="H4045" s="72">
        <f>'Balance N'!P4048</f>
        <v>0</v>
      </c>
      <c r="I4045" s="74">
        <f t="shared" si="63"/>
        <v>0</v>
      </c>
    </row>
    <row r="4046" spans="1:9" ht="15.6">
      <c r="A4046" s="70">
        <f>'Balance N'!I4049</f>
        <v>0</v>
      </c>
      <c r="B4046" s="71">
        <f>'Balance N'!J4049</f>
        <v>0</v>
      </c>
      <c r="C4046" s="72">
        <f>'Balance N'!K4049</f>
        <v>0</v>
      </c>
      <c r="D4046" s="72">
        <f>'Balance N'!L4049</f>
        <v>0</v>
      </c>
      <c r="E4046" s="72">
        <f>'Balance N'!M4049</f>
        <v>0</v>
      </c>
      <c r="F4046" s="72">
        <f>'Balance N'!N4049</f>
        <v>0</v>
      </c>
      <c r="G4046" s="72">
        <f>'Balance N'!O4049</f>
        <v>0</v>
      </c>
      <c r="H4046" s="72">
        <f>'Balance N'!P4049</f>
        <v>0</v>
      </c>
      <c r="I4046" s="74">
        <f t="shared" si="63"/>
        <v>0</v>
      </c>
    </row>
    <row r="4047" spans="1:9" ht="15.6">
      <c r="A4047" s="70">
        <f>'Balance N'!I4050</f>
        <v>0</v>
      </c>
      <c r="B4047" s="71">
        <f>'Balance N'!J4050</f>
        <v>0</v>
      </c>
      <c r="C4047" s="72">
        <f>'Balance N'!K4050</f>
        <v>0</v>
      </c>
      <c r="D4047" s="72">
        <f>'Balance N'!L4050</f>
        <v>0</v>
      </c>
      <c r="E4047" s="72">
        <f>'Balance N'!M4050</f>
        <v>0</v>
      </c>
      <c r="F4047" s="72">
        <f>'Balance N'!N4050</f>
        <v>0</v>
      </c>
      <c r="G4047" s="72">
        <f>'Balance N'!O4050</f>
        <v>0</v>
      </c>
      <c r="H4047" s="72">
        <f>'Balance N'!P4050</f>
        <v>0</v>
      </c>
      <c r="I4047" s="74">
        <f t="shared" si="63"/>
        <v>0</v>
      </c>
    </row>
    <row r="4048" spans="1:9" ht="15.6">
      <c r="A4048" s="70">
        <f>'Balance N'!I4051</f>
        <v>0</v>
      </c>
      <c r="B4048" s="71">
        <f>'Balance N'!J4051</f>
        <v>0</v>
      </c>
      <c r="C4048" s="72">
        <f>'Balance N'!K4051</f>
        <v>0</v>
      </c>
      <c r="D4048" s="72">
        <f>'Balance N'!L4051</f>
        <v>0</v>
      </c>
      <c r="E4048" s="72">
        <f>'Balance N'!M4051</f>
        <v>0</v>
      </c>
      <c r="F4048" s="72">
        <f>'Balance N'!N4051</f>
        <v>0</v>
      </c>
      <c r="G4048" s="72">
        <f>'Balance N'!O4051</f>
        <v>0</v>
      </c>
      <c r="H4048" s="72">
        <f>'Balance N'!P4051</f>
        <v>0</v>
      </c>
      <c r="I4048" s="74">
        <f t="shared" si="63"/>
        <v>0</v>
      </c>
    </row>
    <row r="4049" spans="1:9" ht="15.6">
      <c r="A4049" s="70">
        <f>'Balance N'!I4052</f>
        <v>0</v>
      </c>
      <c r="B4049" s="71">
        <f>'Balance N'!J4052</f>
        <v>0</v>
      </c>
      <c r="C4049" s="72">
        <f>'Balance N'!K4052</f>
        <v>0</v>
      </c>
      <c r="D4049" s="72">
        <f>'Balance N'!L4052</f>
        <v>0</v>
      </c>
      <c r="E4049" s="72">
        <f>'Balance N'!M4052</f>
        <v>0</v>
      </c>
      <c r="F4049" s="72">
        <f>'Balance N'!N4052</f>
        <v>0</v>
      </c>
      <c r="G4049" s="72">
        <f>'Balance N'!O4052</f>
        <v>0</v>
      </c>
      <c r="H4049" s="72">
        <f>'Balance N'!P4052</f>
        <v>0</v>
      </c>
      <c r="I4049" s="74">
        <f t="shared" si="63"/>
        <v>0</v>
      </c>
    </row>
    <row r="4050" spans="1:9" ht="15.6">
      <c r="A4050" s="70">
        <f>'Balance N'!I4053</f>
        <v>0</v>
      </c>
      <c r="B4050" s="71">
        <f>'Balance N'!J4053</f>
        <v>0</v>
      </c>
      <c r="C4050" s="72">
        <f>'Balance N'!K4053</f>
        <v>0</v>
      </c>
      <c r="D4050" s="72">
        <f>'Balance N'!L4053</f>
        <v>0</v>
      </c>
      <c r="E4050" s="72">
        <f>'Balance N'!M4053</f>
        <v>0</v>
      </c>
      <c r="F4050" s="72">
        <f>'Balance N'!N4053</f>
        <v>0</v>
      </c>
      <c r="G4050" s="72">
        <f>'Balance N'!O4053</f>
        <v>0</v>
      </c>
      <c r="H4050" s="72">
        <f>'Balance N'!P4053</f>
        <v>0</v>
      </c>
      <c r="I4050" s="74">
        <f t="shared" si="63"/>
        <v>0</v>
      </c>
    </row>
    <row r="4051" spans="1:9" ht="15.6">
      <c r="A4051" s="70">
        <f>'Balance N'!I4054</f>
        <v>0</v>
      </c>
      <c r="B4051" s="71">
        <f>'Balance N'!J4054</f>
        <v>0</v>
      </c>
      <c r="C4051" s="72">
        <f>'Balance N'!K4054</f>
        <v>0</v>
      </c>
      <c r="D4051" s="72">
        <f>'Balance N'!L4054</f>
        <v>0</v>
      </c>
      <c r="E4051" s="72">
        <f>'Balance N'!M4054</f>
        <v>0</v>
      </c>
      <c r="F4051" s="72">
        <f>'Balance N'!N4054</f>
        <v>0</v>
      </c>
      <c r="G4051" s="72">
        <f>'Balance N'!O4054</f>
        <v>0</v>
      </c>
      <c r="H4051" s="72">
        <f>'Balance N'!P4054</f>
        <v>0</v>
      </c>
      <c r="I4051" s="74">
        <f t="shared" si="63"/>
        <v>0</v>
      </c>
    </row>
    <row r="4052" spans="1:9" ht="15.6">
      <c r="A4052" s="70">
        <f>'Balance N'!I4055</f>
        <v>0</v>
      </c>
      <c r="B4052" s="71">
        <f>'Balance N'!J4055</f>
        <v>0</v>
      </c>
      <c r="C4052" s="72">
        <f>'Balance N'!K4055</f>
        <v>0</v>
      </c>
      <c r="D4052" s="72">
        <f>'Balance N'!L4055</f>
        <v>0</v>
      </c>
      <c r="E4052" s="72">
        <f>'Balance N'!M4055</f>
        <v>0</v>
      </c>
      <c r="F4052" s="72">
        <f>'Balance N'!N4055</f>
        <v>0</v>
      </c>
      <c r="G4052" s="72">
        <f>'Balance N'!O4055</f>
        <v>0</v>
      </c>
      <c r="H4052" s="72">
        <f>'Balance N'!P4055</f>
        <v>0</v>
      </c>
      <c r="I4052" s="74">
        <f t="shared" si="63"/>
        <v>0</v>
      </c>
    </row>
    <row r="4053" spans="1:9" ht="15.6">
      <c r="A4053" s="70">
        <f>'Balance N'!I4056</f>
        <v>0</v>
      </c>
      <c r="B4053" s="71">
        <f>'Balance N'!J4056</f>
        <v>0</v>
      </c>
      <c r="C4053" s="72">
        <f>'Balance N'!K4056</f>
        <v>0</v>
      </c>
      <c r="D4053" s="72">
        <f>'Balance N'!L4056</f>
        <v>0</v>
      </c>
      <c r="E4053" s="72">
        <f>'Balance N'!M4056</f>
        <v>0</v>
      </c>
      <c r="F4053" s="72">
        <f>'Balance N'!N4056</f>
        <v>0</v>
      </c>
      <c r="G4053" s="72">
        <f>'Balance N'!O4056</f>
        <v>0</v>
      </c>
      <c r="H4053" s="72">
        <f>'Balance N'!P4056</f>
        <v>0</v>
      </c>
      <c r="I4053" s="74">
        <f t="shared" si="63"/>
        <v>0</v>
      </c>
    </row>
    <row r="4054" spans="1:9" ht="15.6">
      <c r="A4054" s="70">
        <f>'Balance N'!I4057</f>
        <v>0</v>
      </c>
      <c r="B4054" s="71">
        <f>'Balance N'!J4057</f>
        <v>0</v>
      </c>
      <c r="C4054" s="72">
        <f>'Balance N'!K4057</f>
        <v>0</v>
      </c>
      <c r="D4054" s="72">
        <f>'Balance N'!L4057</f>
        <v>0</v>
      </c>
      <c r="E4054" s="72">
        <f>'Balance N'!M4057</f>
        <v>0</v>
      </c>
      <c r="F4054" s="72">
        <f>'Balance N'!N4057</f>
        <v>0</v>
      </c>
      <c r="G4054" s="72">
        <f>'Balance N'!O4057</f>
        <v>0</v>
      </c>
      <c r="H4054" s="72">
        <f>'Balance N'!P4057</f>
        <v>0</v>
      </c>
      <c r="I4054" s="74">
        <f t="shared" si="63"/>
        <v>0</v>
      </c>
    </row>
    <row r="4055" spans="1:9" ht="15.6">
      <c r="A4055" s="70">
        <f>'Balance N'!I4058</f>
        <v>0</v>
      </c>
      <c r="B4055" s="71">
        <f>'Balance N'!J4058</f>
        <v>0</v>
      </c>
      <c r="C4055" s="72">
        <f>'Balance N'!K4058</f>
        <v>0</v>
      </c>
      <c r="D4055" s="72">
        <f>'Balance N'!L4058</f>
        <v>0</v>
      </c>
      <c r="E4055" s="72">
        <f>'Balance N'!M4058</f>
        <v>0</v>
      </c>
      <c r="F4055" s="72">
        <f>'Balance N'!N4058</f>
        <v>0</v>
      </c>
      <c r="G4055" s="72">
        <f>'Balance N'!O4058</f>
        <v>0</v>
      </c>
      <c r="H4055" s="72">
        <f>'Balance N'!P4058</f>
        <v>0</v>
      </c>
      <c r="I4055" s="74">
        <f t="shared" si="63"/>
        <v>0</v>
      </c>
    </row>
    <row r="4056" spans="1:9" ht="15.6">
      <c r="A4056" s="70">
        <f>'Balance N'!I4059</f>
        <v>0</v>
      </c>
      <c r="B4056" s="71">
        <f>'Balance N'!J4059</f>
        <v>0</v>
      </c>
      <c r="C4056" s="72">
        <f>'Balance N'!K4059</f>
        <v>0</v>
      </c>
      <c r="D4056" s="72">
        <f>'Balance N'!L4059</f>
        <v>0</v>
      </c>
      <c r="E4056" s="72">
        <f>'Balance N'!M4059</f>
        <v>0</v>
      </c>
      <c r="F4056" s="72">
        <f>'Balance N'!N4059</f>
        <v>0</v>
      </c>
      <c r="G4056" s="72">
        <f>'Balance N'!O4059</f>
        <v>0</v>
      </c>
      <c r="H4056" s="72">
        <f>'Balance N'!P4059</f>
        <v>0</v>
      </c>
      <c r="I4056" s="74">
        <f t="shared" si="63"/>
        <v>0</v>
      </c>
    </row>
    <row r="4057" spans="1:9" ht="15.6">
      <c r="A4057" s="70">
        <f>'Balance N'!I4060</f>
        <v>0</v>
      </c>
      <c r="B4057" s="71">
        <f>'Balance N'!J4060</f>
        <v>0</v>
      </c>
      <c r="C4057" s="72">
        <f>'Balance N'!K4060</f>
        <v>0</v>
      </c>
      <c r="D4057" s="72">
        <f>'Balance N'!L4060</f>
        <v>0</v>
      </c>
      <c r="E4057" s="72">
        <f>'Balance N'!M4060</f>
        <v>0</v>
      </c>
      <c r="F4057" s="72">
        <f>'Balance N'!N4060</f>
        <v>0</v>
      </c>
      <c r="G4057" s="72">
        <f>'Balance N'!O4060</f>
        <v>0</v>
      </c>
      <c r="H4057" s="72">
        <f>'Balance N'!P4060</f>
        <v>0</v>
      </c>
      <c r="I4057" s="74">
        <f t="shared" si="63"/>
        <v>0</v>
      </c>
    </row>
    <row r="4058" spans="1:9" ht="15.6">
      <c r="A4058" s="70">
        <f>'Balance N'!I4061</f>
        <v>0</v>
      </c>
      <c r="B4058" s="71">
        <f>'Balance N'!J4061</f>
        <v>0</v>
      </c>
      <c r="C4058" s="72">
        <f>'Balance N'!K4061</f>
        <v>0</v>
      </c>
      <c r="D4058" s="72">
        <f>'Balance N'!L4061</f>
        <v>0</v>
      </c>
      <c r="E4058" s="72">
        <f>'Balance N'!M4061</f>
        <v>0</v>
      </c>
      <c r="F4058" s="72">
        <f>'Balance N'!N4061</f>
        <v>0</v>
      </c>
      <c r="G4058" s="72">
        <f>'Balance N'!O4061</f>
        <v>0</v>
      </c>
      <c r="H4058" s="72">
        <f>'Balance N'!P4061</f>
        <v>0</v>
      </c>
      <c r="I4058" s="74">
        <f t="shared" si="63"/>
        <v>0</v>
      </c>
    </row>
    <row r="4059" spans="1:9" ht="15.6">
      <c r="A4059" s="70">
        <f>'Balance N'!I4062</f>
        <v>0</v>
      </c>
      <c r="B4059" s="71">
        <f>'Balance N'!J4062</f>
        <v>0</v>
      </c>
      <c r="C4059" s="72">
        <f>'Balance N'!K4062</f>
        <v>0</v>
      </c>
      <c r="D4059" s="72">
        <f>'Balance N'!L4062</f>
        <v>0</v>
      </c>
      <c r="E4059" s="72">
        <f>'Balance N'!M4062</f>
        <v>0</v>
      </c>
      <c r="F4059" s="72">
        <f>'Balance N'!N4062</f>
        <v>0</v>
      </c>
      <c r="G4059" s="72">
        <f>'Balance N'!O4062</f>
        <v>0</v>
      </c>
      <c r="H4059" s="72">
        <f>'Balance N'!P4062</f>
        <v>0</v>
      </c>
      <c r="I4059" s="74">
        <f t="shared" si="63"/>
        <v>0</v>
      </c>
    </row>
    <row r="4060" spans="1:9" ht="15.6">
      <c r="A4060" s="70">
        <f>'Balance N'!I4063</f>
        <v>0</v>
      </c>
      <c r="B4060" s="71">
        <f>'Balance N'!J4063</f>
        <v>0</v>
      </c>
      <c r="C4060" s="72">
        <f>'Balance N'!K4063</f>
        <v>0</v>
      </c>
      <c r="D4060" s="72">
        <f>'Balance N'!L4063</f>
        <v>0</v>
      </c>
      <c r="E4060" s="72">
        <f>'Balance N'!M4063</f>
        <v>0</v>
      </c>
      <c r="F4060" s="72">
        <f>'Balance N'!N4063</f>
        <v>0</v>
      </c>
      <c r="G4060" s="72">
        <f>'Balance N'!O4063</f>
        <v>0</v>
      </c>
      <c r="H4060" s="72">
        <f>'Balance N'!P4063</f>
        <v>0</v>
      </c>
      <c r="I4060" s="74">
        <f t="shared" si="63"/>
        <v>0</v>
      </c>
    </row>
    <row r="4061" spans="1:9" ht="15.6">
      <c r="A4061" s="70">
        <f>'Balance N'!I4064</f>
        <v>0</v>
      </c>
      <c r="B4061" s="71">
        <f>'Balance N'!J4064</f>
        <v>0</v>
      </c>
      <c r="C4061" s="72">
        <f>'Balance N'!K4064</f>
        <v>0</v>
      </c>
      <c r="D4061" s="72">
        <f>'Balance N'!L4064</f>
        <v>0</v>
      </c>
      <c r="E4061" s="72">
        <f>'Balance N'!M4064</f>
        <v>0</v>
      </c>
      <c r="F4061" s="72">
        <f>'Balance N'!N4064</f>
        <v>0</v>
      </c>
      <c r="G4061" s="72">
        <f>'Balance N'!O4064</f>
        <v>0</v>
      </c>
      <c r="H4061" s="72">
        <f>'Balance N'!P4064</f>
        <v>0</v>
      </c>
      <c r="I4061" s="74">
        <f t="shared" si="63"/>
        <v>0</v>
      </c>
    </row>
    <row r="4062" spans="1:9" ht="15.6">
      <c r="A4062" s="70">
        <f>'Balance N'!I4065</f>
        <v>0</v>
      </c>
      <c r="B4062" s="71">
        <f>'Balance N'!J4065</f>
        <v>0</v>
      </c>
      <c r="C4062" s="72">
        <f>'Balance N'!K4065</f>
        <v>0</v>
      </c>
      <c r="D4062" s="72">
        <f>'Balance N'!L4065</f>
        <v>0</v>
      </c>
      <c r="E4062" s="72">
        <f>'Balance N'!M4065</f>
        <v>0</v>
      </c>
      <c r="F4062" s="72">
        <f>'Balance N'!N4065</f>
        <v>0</v>
      </c>
      <c r="G4062" s="72">
        <f>'Balance N'!O4065</f>
        <v>0</v>
      </c>
      <c r="H4062" s="72">
        <f>'Balance N'!P4065</f>
        <v>0</v>
      </c>
      <c r="I4062" s="74">
        <f t="shared" si="63"/>
        <v>0</v>
      </c>
    </row>
    <row r="4063" spans="1:9" ht="15.6">
      <c r="A4063" s="70">
        <f>'Balance N'!I4066</f>
        <v>0</v>
      </c>
      <c r="B4063" s="71">
        <f>'Balance N'!J4066</f>
        <v>0</v>
      </c>
      <c r="C4063" s="72">
        <f>'Balance N'!K4066</f>
        <v>0</v>
      </c>
      <c r="D4063" s="72">
        <f>'Balance N'!L4066</f>
        <v>0</v>
      </c>
      <c r="E4063" s="72">
        <f>'Balance N'!M4066</f>
        <v>0</v>
      </c>
      <c r="F4063" s="72">
        <f>'Balance N'!N4066</f>
        <v>0</v>
      </c>
      <c r="G4063" s="72">
        <f>'Balance N'!O4066</f>
        <v>0</v>
      </c>
      <c r="H4063" s="72">
        <f>'Balance N'!P4066</f>
        <v>0</v>
      </c>
      <c r="I4063" s="74">
        <f t="shared" si="63"/>
        <v>0</v>
      </c>
    </row>
    <row r="4064" spans="1:9" ht="15.6">
      <c r="A4064" s="70">
        <f>'Balance N'!I4067</f>
        <v>0</v>
      </c>
      <c r="B4064" s="71">
        <f>'Balance N'!J4067</f>
        <v>0</v>
      </c>
      <c r="C4064" s="72">
        <f>'Balance N'!K4067</f>
        <v>0</v>
      </c>
      <c r="D4064" s="72">
        <f>'Balance N'!L4067</f>
        <v>0</v>
      </c>
      <c r="E4064" s="72">
        <f>'Balance N'!M4067</f>
        <v>0</v>
      </c>
      <c r="F4064" s="72">
        <f>'Balance N'!N4067</f>
        <v>0</v>
      </c>
      <c r="G4064" s="72">
        <f>'Balance N'!O4067</f>
        <v>0</v>
      </c>
      <c r="H4064" s="72">
        <f>'Balance N'!P4067</f>
        <v>0</v>
      </c>
      <c r="I4064" s="74">
        <f t="shared" si="63"/>
        <v>0</v>
      </c>
    </row>
    <row r="4065" spans="1:9" ht="15.6">
      <c r="A4065" s="70">
        <f>'Balance N'!I4068</f>
        <v>0</v>
      </c>
      <c r="B4065" s="71">
        <f>'Balance N'!J4068</f>
        <v>0</v>
      </c>
      <c r="C4065" s="72">
        <f>'Balance N'!K4068</f>
        <v>0</v>
      </c>
      <c r="D4065" s="72">
        <f>'Balance N'!L4068</f>
        <v>0</v>
      </c>
      <c r="E4065" s="72">
        <f>'Balance N'!M4068</f>
        <v>0</v>
      </c>
      <c r="F4065" s="72">
        <f>'Balance N'!N4068</f>
        <v>0</v>
      </c>
      <c r="G4065" s="72">
        <f>'Balance N'!O4068</f>
        <v>0</v>
      </c>
      <c r="H4065" s="72">
        <f>'Balance N'!P4068</f>
        <v>0</v>
      </c>
      <c r="I4065" s="74">
        <f t="shared" si="63"/>
        <v>0</v>
      </c>
    </row>
    <row r="4066" spans="1:9" ht="15.6">
      <c r="A4066" s="70">
        <f>'Balance N'!I4069</f>
        <v>0</v>
      </c>
      <c r="B4066" s="71">
        <f>'Balance N'!J4069</f>
        <v>0</v>
      </c>
      <c r="C4066" s="72">
        <f>'Balance N'!K4069</f>
        <v>0</v>
      </c>
      <c r="D4066" s="72">
        <f>'Balance N'!L4069</f>
        <v>0</v>
      </c>
      <c r="E4066" s="72">
        <f>'Balance N'!M4069</f>
        <v>0</v>
      </c>
      <c r="F4066" s="72">
        <f>'Balance N'!N4069</f>
        <v>0</v>
      </c>
      <c r="G4066" s="72">
        <f>'Balance N'!O4069</f>
        <v>0</v>
      </c>
      <c r="H4066" s="72">
        <f>'Balance N'!P4069</f>
        <v>0</v>
      </c>
      <c r="I4066" s="74">
        <f t="shared" si="63"/>
        <v>0</v>
      </c>
    </row>
    <row r="4067" spans="1:9" ht="15.6">
      <c r="A4067" s="70">
        <f>'Balance N'!I4070</f>
        <v>0</v>
      </c>
      <c r="B4067" s="71">
        <f>'Balance N'!J4070</f>
        <v>0</v>
      </c>
      <c r="C4067" s="72">
        <f>'Balance N'!K4070</f>
        <v>0</v>
      </c>
      <c r="D4067" s="72">
        <f>'Balance N'!L4070</f>
        <v>0</v>
      </c>
      <c r="E4067" s="72">
        <f>'Balance N'!M4070</f>
        <v>0</v>
      </c>
      <c r="F4067" s="72">
        <f>'Balance N'!N4070</f>
        <v>0</v>
      </c>
      <c r="G4067" s="72">
        <f>'Balance N'!O4070</f>
        <v>0</v>
      </c>
      <c r="H4067" s="72">
        <f>'Balance N'!P4070</f>
        <v>0</v>
      </c>
      <c r="I4067" s="74">
        <f t="shared" si="63"/>
        <v>0</v>
      </c>
    </row>
    <row r="4068" spans="1:9" ht="15.6">
      <c r="A4068" s="70">
        <f>'Balance N'!I4071</f>
        <v>0</v>
      </c>
      <c r="B4068" s="71">
        <f>'Balance N'!J4071</f>
        <v>0</v>
      </c>
      <c r="C4068" s="72">
        <f>'Balance N'!K4071</f>
        <v>0</v>
      </c>
      <c r="D4068" s="72">
        <f>'Balance N'!L4071</f>
        <v>0</v>
      </c>
      <c r="E4068" s="72">
        <f>'Balance N'!M4071</f>
        <v>0</v>
      </c>
      <c r="F4068" s="72">
        <f>'Balance N'!N4071</f>
        <v>0</v>
      </c>
      <c r="G4068" s="72">
        <f>'Balance N'!O4071</f>
        <v>0</v>
      </c>
      <c r="H4068" s="72">
        <f>'Balance N'!P4071</f>
        <v>0</v>
      </c>
      <c r="I4068" s="74">
        <f t="shared" si="63"/>
        <v>0</v>
      </c>
    </row>
    <row r="4069" spans="1:9" ht="15.6">
      <c r="A4069" s="70">
        <f>'Balance N'!I4072</f>
        <v>0</v>
      </c>
      <c r="B4069" s="71">
        <f>'Balance N'!J4072</f>
        <v>0</v>
      </c>
      <c r="C4069" s="72">
        <f>'Balance N'!K4072</f>
        <v>0</v>
      </c>
      <c r="D4069" s="72">
        <f>'Balance N'!L4072</f>
        <v>0</v>
      </c>
      <c r="E4069" s="72">
        <f>'Balance N'!M4072</f>
        <v>0</v>
      </c>
      <c r="F4069" s="72">
        <f>'Balance N'!N4072</f>
        <v>0</v>
      </c>
      <c r="G4069" s="72">
        <f>'Balance N'!O4072</f>
        <v>0</v>
      </c>
      <c r="H4069" s="72">
        <f>'Balance N'!P4072</f>
        <v>0</v>
      </c>
      <c r="I4069" s="74">
        <f t="shared" si="63"/>
        <v>0</v>
      </c>
    </row>
    <row r="4070" spans="1:9" ht="15.6">
      <c r="A4070" s="70">
        <f>'Balance N'!I4073</f>
        <v>0</v>
      </c>
      <c r="B4070" s="71">
        <f>'Balance N'!J4073</f>
        <v>0</v>
      </c>
      <c r="C4070" s="72">
        <f>'Balance N'!K4073</f>
        <v>0</v>
      </c>
      <c r="D4070" s="72">
        <f>'Balance N'!L4073</f>
        <v>0</v>
      </c>
      <c r="E4070" s="72">
        <f>'Balance N'!M4073</f>
        <v>0</v>
      </c>
      <c r="F4070" s="72">
        <f>'Balance N'!N4073</f>
        <v>0</v>
      </c>
      <c r="G4070" s="72">
        <f>'Balance N'!O4073</f>
        <v>0</v>
      </c>
      <c r="H4070" s="72">
        <f>'Balance N'!P4073</f>
        <v>0</v>
      </c>
      <c r="I4070" s="74">
        <f t="shared" si="63"/>
        <v>0</v>
      </c>
    </row>
    <row r="4071" spans="1:9" ht="15.6">
      <c r="A4071" s="70">
        <f>'Balance N'!I4074</f>
        <v>0</v>
      </c>
      <c r="B4071" s="71">
        <f>'Balance N'!J4074</f>
        <v>0</v>
      </c>
      <c r="C4071" s="72">
        <f>'Balance N'!K4074</f>
        <v>0</v>
      </c>
      <c r="D4071" s="72">
        <f>'Balance N'!L4074</f>
        <v>0</v>
      </c>
      <c r="E4071" s="72">
        <f>'Balance N'!M4074</f>
        <v>0</v>
      </c>
      <c r="F4071" s="72">
        <f>'Balance N'!N4074</f>
        <v>0</v>
      </c>
      <c r="G4071" s="72">
        <f>'Balance N'!O4074</f>
        <v>0</v>
      </c>
      <c r="H4071" s="72">
        <f>'Balance N'!P4074</f>
        <v>0</v>
      </c>
      <c r="I4071" s="74">
        <f t="shared" si="63"/>
        <v>0</v>
      </c>
    </row>
    <row r="4072" spans="1:9" ht="15.6">
      <c r="A4072" s="70">
        <f>'Balance N'!I4075</f>
        <v>0</v>
      </c>
      <c r="B4072" s="71">
        <f>'Balance N'!J4075</f>
        <v>0</v>
      </c>
      <c r="C4072" s="72">
        <f>'Balance N'!K4075</f>
        <v>0</v>
      </c>
      <c r="D4072" s="72">
        <f>'Balance N'!L4075</f>
        <v>0</v>
      </c>
      <c r="E4072" s="72">
        <f>'Balance N'!M4075</f>
        <v>0</v>
      </c>
      <c r="F4072" s="72">
        <f>'Balance N'!N4075</f>
        <v>0</v>
      </c>
      <c r="G4072" s="72">
        <f>'Balance N'!O4075</f>
        <v>0</v>
      </c>
      <c r="H4072" s="72">
        <f>'Balance N'!P4075</f>
        <v>0</v>
      </c>
      <c r="I4072" s="74">
        <f t="shared" si="63"/>
        <v>0</v>
      </c>
    </row>
    <row r="4073" spans="1:9" ht="15.6">
      <c r="A4073" s="70">
        <f>'Balance N'!I4076</f>
        <v>0</v>
      </c>
      <c r="B4073" s="71">
        <f>'Balance N'!J4076</f>
        <v>0</v>
      </c>
      <c r="C4073" s="72">
        <f>'Balance N'!K4076</f>
        <v>0</v>
      </c>
      <c r="D4073" s="72">
        <f>'Balance N'!L4076</f>
        <v>0</v>
      </c>
      <c r="E4073" s="72">
        <f>'Balance N'!M4076</f>
        <v>0</v>
      </c>
      <c r="F4073" s="72">
        <f>'Balance N'!N4076</f>
        <v>0</v>
      </c>
      <c r="G4073" s="72">
        <f>'Balance N'!O4076</f>
        <v>0</v>
      </c>
      <c r="H4073" s="72">
        <f>'Balance N'!P4076</f>
        <v>0</v>
      </c>
      <c r="I4073" s="74">
        <f t="shared" si="63"/>
        <v>0</v>
      </c>
    </row>
    <row r="4074" spans="1:9" ht="15.6">
      <c r="A4074" s="70">
        <f>'Balance N'!I4077</f>
        <v>0</v>
      </c>
      <c r="B4074" s="71">
        <f>'Balance N'!J4077</f>
        <v>0</v>
      </c>
      <c r="C4074" s="72">
        <f>'Balance N'!K4077</f>
        <v>0</v>
      </c>
      <c r="D4074" s="72">
        <f>'Balance N'!L4077</f>
        <v>0</v>
      </c>
      <c r="E4074" s="72">
        <f>'Balance N'!M4077</f>
        <v>0</v>
      </c>
      <c r="F4074" s="72">
        <f>'Balance N'!N4077</f>
        <v>0</v>
      </c>
      <c r="G4074" s="72">
        <f>'Balance N'!O4077</f>
        <v>0</v>
      </c>
      <c r="H4074" s="72">
        <f>'Balance N'!P4077</f>
        <v>0</v>
      </c>
      <c r="I4074" s="74">
        <f t="shared" si="63"/>
        <v>0</v>
      </c>
    </row>
    <row r="4075" spans="1:9" ht="15.6">
      <c r="A4075" s="70">
        <f>'Balance N'!I4078</f>
        <v>0</v>
      </c>
      <c r="B4075" s="71">
        <f>'Balance N'!J4078</f>
        <v>0</v>
      </c>
      <c r="C4075" s="72">
        <f>'Balance N'!K4078</f>
        <v>0</v>
      </c>
      <c r="D4075" s="72">
        <f>'Balance N'!L4078</f>
        <v>0</v>
      </c>
      <c r="E4075" s="72">
        <f>'Balance N'!M4078</f>
        <v>0</v>
      </c>
      <c r="F4075" s="72">
        <f>'Balance N'!N4078</f>
        <v>0</v>
      </c>
      <c r="G4075" s="72">
        <f>'Balance N'!O4078</f>
        <v>0</v>
      </c>
      <c r="H4075" s="72">
        <f>'Balance N'!P4078</f>
        <v>0</v>
      </c>
      <c r="I4075" s="74">
        <f t="shared" si="63"/>
        <v>0</v>
      </c>
    </row>
    <row r="4076" spans="1:9" ht="15.6">
      <c r="A4076" s="70">
        <f>'Balance N'!I4079</f>
        <v>0</v>
      </c>
      <c r="B4076" s="71">
        <f>'Balance N'!J4079</f>
        <v>0</v>
      </c>
      <c r="C4076" s="72">
        <f>'Balance N'!K4079</f>
        <v>0</v>
      </c>
      <c r="D4076" s="72">
        <f>'Balance N'!L4079</f>
        <v>0</v>
      </c>
      <c r="E4076" s="72">
        <f>'Balance N'!M4079</f>
        <v>0</v>
      </c>
      <c r="F4076" s="72">
        <f>'Balance N'!N4079</f>
        <v>0</v>
      </c>
      <c r="G4076" s="72">
        <f>'Balance N'!O4079</f>
        <v>0</v>
      </c>
      <c r="H4076" s="72">
        <f>'Balance N'!P4079</f>
        <v>0</v>
      </c>
      <c r="I4076" s="74">
        <f t="shared" si="63"/>
        <v>0</v>
      </c>
    </row>
    <row r="4077" spans="1:9" ht="15.6">
      <c r="A4077" s="70">
        <f>'Balance N'!I4080</f>
        <v>0</v>
      </c>
      <c r="B4077" s="71">
        <f>'Balance N'!J4080</f>
        <v>0</v>
      </c>
      <c r="C4077" s="72">
        <f>'Balance N'!K4080</f>
        <v>0</v>
      </c>
      <c r="D4077" s="72">
        <f>'Balance N'!L4080</f>
        <v>0</v>
      </c>
      <c r="E4077" s="72">
        <f>'Balance N'!M4080</f>
        <v>0</v>
      </c>
      <c r="F4077" s="72">
        <f>'Balance N'!N4080</f>
        <v>0</v>
      </c>
      <c r="G4077" s="72">
        <f>'Balance N'!O4080</f>
        <v>0</v>
      </c>
      <c r="H4077" s="72">
        <f>'Balance N'!P4080</f>
        <v>0</v>
      </c>
      <c r="I4077" s="74">
        <f t="shared" si="63"/>
        <v>0</v>
      </c>
    </row>
    <row r="4078" spans="1:9" ht="15.6">
      <c r="A4078" s="70">
        <f>'Balance N'!I4081</f>
        <v>0</v>
      </c>
      <c r="B4078" s="71">
        <f>'Balance N'!J4081</f>
        <v>0</v>
      </c>
      <c r="C4078" s="72">
        <f>'Balance N'!K4081</f>
        <v>0</v>
      </c>
      <c r="D4078" s="72">
        <f>'Balance N'!L4081</f>
        <v>0</v>
      </c>
      <c r="E4078" s="72">
        <f>'Balance N'!M4081</f>
        <v>0</v>
      </c>
      <c r="F4078" s="72">
        <f>'Balance N'!N4081</f>
        <v>0</v>
      </c>
      <c r="G4078" s="72">
        <f>'Balance N'!O4081</f>
        <v>0</v>
      </c>
      <c r="H4078" s="72">
        <f>'Balance N'!P4081</f>
        <v>0</v>
      </c>
      <c r="I4078" s="74">
        <f t="shared" si="63"/>
        <v>0</v>
      </c>
    </row>
    <row r="4079" spans="1:9" ht="15.6">
      <c r="A4079" s="70">
        <f>'Balance N'!I4082</f>
        <v>0</v>
      </c>
      <c r="B4079" s="71">
        <f>'Balance N'!J4082</f>
        <v>0</v>
      </c>
      <c r="C4079" s="72">
        <f>'Balance N'!K4082</f>
        <v>0</v>
      </c>
      <c r="D4079" s="72">
        <f>'Balance N'!L4082</f>
        <v>0</v>
      </c>
      <c r="E4079" s="72">
        <f>'Balance N'!M4082</f>
        <v>0</v>
      </c>
      <c r="F4079" s="72">
        <f>'Balance N'!N4082</f>
        <v>0</v>
      </c>
      <c r="G4079" s="72">
        <f>'Balance N'!O4082</f>
        <v>0</v>
      </c>
      <c r="H4079" s="72">
        <f>'Balance N'!P4082</f>
        <v>0</v>
      </c>
      <c r="I4079" s="74">
        <f t="shared" si="63"/>
        <v>0</v>
      </c>
    </row>
    <row r="4080" spans="1:9" ht="15.6">
      <c r="A4080" s="70">
        <f>'Balance N'!I4083</f>
        <v>0</v>
      </c>
      <c r="B4080" s="71">
        <f>'Balance N'!J4083</f>
        <v>0</v>
      </c>
      <c r="C4080" s="72">
        <f>'Balance N'!K4083</f>
        <v>0</v>
      </c>
      <c r="D4080" s="72">
        <f>'Balance N'!L4083</f>
        <v>0</v>
      </c>
      <c r="E4080" s="72">
        <f>'Balance N'!M4083</f>
        <v>0</v>
      </c>
      <c r="F4080" s="72">
        <f>'Balance N'!N4083</f>
        <v>0</v>
      </c>
      <c r="G4080" s="72">
        <f>'Balance N'!O4083</f>
        <v>0</v>
      </c>
      <c r="H4080" s="72">
        <f>'Balance N'!P4083</f>
        <v>0</v>
      </c>
      <c r="I4080" s="74">
        <f t="shared" si="63"/>
        <v>0</v>
      </c>
    </row>
    <row r="4081" spans="1:9" ht="15.6">
      <c r="A4081" s="70">
        <f>'Balance N'!I4084</f>
        <v>0</v>
      </c>
      <c r="B4081" s="71">
        <f>'Balance N'!J4084</f>
        <v>0</v>
      </c>
      <c r="C4081" s="72">
        <f>'Balance N'!K4084</f>
        <v>0</v>
      </c>
      <c r="D4081" s="72">
        <f>'Balance N'!L4084</f>
        <v>0</v>
      </c>
      <c r="E4081" s="72">
        <f>'Balance N'!M4084</f>
        <v>0</v>
      </c>
      <c r="F4081" s="72">
        <f>'Balance N'!N4084</f>
        <v>0</v>
      </c>
      <c r="G4081" s="72">
        <f>'Balance N'!O4084</f>
        <v>0</v>
      </c>
      <c r="H4081" s="72">
        <f>'Balance N'!P4084</f>
        <v>0</v>
      </c>
      <c r="I4081" s="74">
        <f t="shared" si="63"/>
        <v>0</v>
      </c>
    </row>
    <row r="4082" spans="1:9" ht="15.6">
      <c r="A4082" s="70">
        <f>'Balance N'!I4085</f>
        <v>0</v>
      </c>
      <c r="B4082" s="71">
        <f>'Balance N'!J4085</f>
        <v>0</v>
      </c>
      <c r="C4082" s="72">
        <f>'Balance N'!K4085</f>
        <v>0</v>
      </c>
      <c r="D4082" s="72">
        <f>'Balance N'!L4085</f>
        <v>0</v>
      </c>
      <c r="E4082" s="72">
        <f>'Balance N'!M4085</f>
        <v>0</v>
      </c>
      <c r="F4082" s="72">
        <f>'Balance N'!N4085</f>
        <v>0</v>
      </c>
      <c r="G4082" s="72">
        <f>'Balance N'!O4085</f>
        <v>0</v>
      </c>
      <c r="H4082" s="72">
        <f>'Balance N'!P4085</f>
        <v>0</v>
      </c>
      <c r="I4082" s="74">
        <f t="shared" si="63"/>
        <v>0</v>
      </c>
    </row>
    <row r="4083" spans="1:9" ht="15.6">
      <c r="A4083" s="70">
        <f>'Balance N'!I4086</f>
        <v>0</v>
      </c>
      <c r="B4083" s="71">
        <f>'Balance N'!J4086</f>
        <v>0</v>
      </c>
      <c r="C4083" s="72">
        <f>'Balance N'!K4086</f>
        <v>0</v>
      </c>
      <c r="D4083" s="72">
        <f>'Balance N'!L4086</f>
        <v>0</v>
      </c>
      <c r="E4083" s="72">
        <f>'Balance N'!M4086</f>
        <v>0</v>
      </c>
      <c r="F4083" s="72">
        <f>'Balance N'!N4086</f>
        <v>0</v>
      </c>
      <c r="G4083" s="72">
        <f>'Balance N'!O4086</f>
        <v>0</v>
      </c>
      <c r="H4083" s="72">
        <f>'Balance N'!P4086</f>
        <v>0</v>
      </c>
      <c r="I4083" s="74">
        <f t="shared" si="63"/>
        <v>0</v>
      </c>
    </row>
    <row r="4084" spans="1:9" ht="15.6">
      <c r="A4084" s="70">
        <f>'Balance N'!I4087</f>
        <v>0</v>
      </c>
      <c r="B4084" s="71">
        <f>'Balance N'!J4087</f>
        <v>0</v>
      </c>
      <c r="C4084" s="72">
        <f>'Balance N'!K4087</f>
        <v>0</v>
      </c>
      <c r="D4084" s="72">
        <f>'Balance N'!L4087</f>
        <v>0</v>
      </c>
      <c r="E4084" s="72">
        <f>'Balance N'!M4087</f>
        <v>0</v>
      </c>
      <c r="F4084" s="72">
        <f>'Balance N'!N4087</f>
        <v>0</v>
      </c>
      <c r="G4084" s="72">
        <f>'Balance N'!O4087</f>
        <v>0</v>
      </c>
      <c r="H4084" s="72">
        <f>'Balance N'!P4087</f>
        <v>0</v>
      </c>
      <c r="I4084" s="74">
        <f t="shared" si="63"/>
        <v>0</v>
      </c>
    </row>
    <row r="4085" spans="1:9" ht="15.6">
      <c r="A4085" s="70">
        <f>'Balance N'!I4088</f>
        <v>0</v>
      </c>
      <c r="B4085" s="71">
        <f>'Balance N'!J4088</f>
        <v>0</v>
      </c>
      <c r="C4085" s="72">
        <f>'Balance N'!K4088</f>
        <v>0</v>
      </c>
      <c r="D4085" s="72">
        <f>'Balance N'!L4088</f>
        <v>0</v>
      </c>
      <c r="E4085" s="72">
        <f>'Balance N'!M4088</f>
        <v>0</v>
      </c>
      <c r="F4085" s="72">
        <f>'Balance N'!N4088</f>
        <v>0</v>
      </c>
      <c r="G4085" s="72">
        <f>'Balance N'!O4088</f>
        <v>0</v>
      </c>
      <c r="H4085" s="72">
        <f>'Balance N'!P4088</f>
        <v>0</v>
      </c>
      <c r="I4085" s="74">
        <f t="shared" si="63"/>
        <v>0</v>
      </c>
    </row>
    <row r="4086" spans="1:9" ht="15.6">
      <c r="A4086" s="70">
        <f>'Balance N'!I4089</f>
        <v>0</v>
      </c>
      <c r="B4086" s="71">
        <f>'Balance N'!J4089</f>
        <v>0</v>
      </c>
      <c r="C4086" s="72">
        <f>'Balance N'!K4089</f>
        <v>0</v>
      </c>
      <c r="D4086" s="72">
        <f>'Balance N'!L4089</f>
        <v>0</v>
      </c>
      <c r="E4086" s="72">
        <f>'Balance N'!M4089</f>
        <v>0</v>
      </c>
      <c r="F4086" s="72">
        <f>'Balance N'!N4089</f>
        <v>0</v>
      </c>
      <c r="G4086" s="72">
        <f>'Balance N'!O4089</f>
        <v>0</v>
      </c>
      <c r="H4086" s="72">
        <f>'Balance N'!P4089</f>
        <v>0</v>
      </c>
      <c r="I4086" s="74">
        <f t="shared" si="63"/>
        <v>0</v>
      </c>
    </row>
    <row r="4087" spans="1:9" ht="15.6">
      <c r="A4087" s="70">
        <f>'Balance N'!I4090</f>
        <v>0</v>
      </c>
      <c r="B4087" s="71">
        <f>'Balance N'!J4090</f>
        <v>0</v>
      </c>
      <c r="C4087" s="72">
        <f>'Balance N'!K4090</f>
        <v>0</v>
      </c>
      <c r="D4087" s="72">
        <f>'Balance N'!L4090</f>
        <v>0</v>
      </c>
      <c r="E4087" s="72">
        <f>'Balance N'!M4090</f>
        <v>0</v>
      </c>
      <c r="F4087" s="72">
        <f>'Balance N'!N4090</f>
        <v>0</v>
      </c>
      <c r="G4087" s="72">
        <f>'Balance N'!O4090</f>
        <v>0</v>
      </c>
      <c r="H4087" s="72">
        <f>'Balance N'!P4090</f>
        <v>0</v>
      </c>
      <c r="I4087" s="74">
        <f t="shared" si="63"/>
        <v>0</v>
      </c>
    </row>
    <row r="4088" spans="1:9" ht="15.6">
      <c r="A4088" s="70">
        <f>'Balance N'!I4091</f>
        <v>0</v>
      </c>
      <c r="B4088" s="71">
        <f>'Balance N'!J4091</f>
        <v>0</v>
      </c>
      <c r="C4088" s="72">
        <f>'Balance N'!K4091</f>
        <v>0</v>
      </c>
      <c r="D4088" s="72">
        <f>'Balance N'!L4091</f>
        <v>0</v>
      </c>
      <c r="E4088" s="72">
        <f>'Balance N'!M4091</f>
        <v>0</v>
      </c>
      <c r="F4088" s="72">
        <f>'Balance N'!N4091</f>
        <v>0</v>
      </c>
      <c r="G4088" s="72">
        <f>'Balance N'!O4091</f>
        <v>0</v>
      </c>
      <c r="H4088" s="72">
        <f>'Balance N'!P4091</f>
        <v>0</v>
      </c>
      <c r="I4088" s="74">
        <f t="shared" si="63"/>
        <v>0</v>
      </c>
    </row>
    <row r="4089" spans="1:9" ht="15.6">
      <c r="A4089" s="70">
        <f>'Balance N'!I4092</f>
        <v>0</v>
      </c>
      <c r="B4089" s="71">
        <f>'Balance N'!J4092</f>
        <v>0</v>
      </c>
      <c r="C4089" s="72">
        <f>'Balance N'!K4092</f>
        <v>0</v>
      </c>
      <c r="D4089" s="72">
        <f>'Balance N'!L4092</f>
        <v>0</v>
      </c>
      <c r="E4089" s="72">
        <f>'Balance N'!M4092</f>
        <v>0</v>
      </c>
      <c r="F4089" s="72">
        <f>'Balance N'!N4092</f>
        <v>0</v>
      </c>
      <c r="G4089" s="72">
        <f>'Balance N'!O4092</f>
        <v>0</v>
      </c>
      <c r="H4089" s="72">
        <f>'Balance N'!P4092</f>
        <v>0</v>
      </c>
      <c r="I4089" s="74">
        <f t="shared" si="63"/>
        <v>0</v>
      </c>
    </row>
    <row r="4090" spans="1:9" ht="15.6">
      <c r="A4090" s="70">
        <f>'Balance N'!I4093</f>
        <v>0</v>
      </c>
      <c r="B4090" s="71">
        <f>'Balance N'!J4093</f>
        <v>0</v>
      </c>
      <c r="C4090" s="72">
        <f>'Balance N'!K4093</f>
        <v>0</v>
      </c>
      <c r="D4090" s="72">
        <f>'Balance N'!L4093</f>
        <v>0</v>
      </c>
      <c r="E4090" s="72">
        <f>'Balance N'!M4093</f>
        <v>0</v>
      </c>
      <c r="F4090" s="72">
        <f>'Balance N'!N4093</f>
        <v>0</v>
      </c>
      <c r="G4090" s="72">
        <f>'Balance N'!O4093</f>
        <v>0</v>
      </c>
      <c r="H4090" s="72">
        <f>'Balance N'!P4093</f>
        <v>0</v>
      </c>
      <c r="I4090" s="74">
        <f t="shared" si="63"/>
        <v>0</v>
      </c>
    </row>
    <row r="4091" spans="1:9" ht="15.6">
      <c r="A4091" s="70">
        <f>'Balance N'!I4094</f>
        <v>0</v>
      </c>
      <c r="B4091" s="71">
        <f>'Balance N'!J4094</f>
        <v>0</v>
      </c>
      <c r="C4091" s="72">
        <f>'Balance N'!K4094</f>
        <v>0</v>
      </c>
      <c r="D4091" s="72">
        <f>'Balance N'!L4094</f>
        <v>0</v>
      </c>
      <c r="E4091" s="72">
        <f>'Balance N'!M4094</f>
        <v>0</v>
      </c>
      <c r="F4091" s="72">
        <f>'Balance N'!N4094</f>
        <v>0</v>
      </c>
      <c r="G4091" s="72">
        <f>'Balance N'!O4094</f>
        <v>0</v>
      </c>
      <c r="H4091" s="72">
        <f>'Balance N'!P4094</f>
        <v>0</v>
      </c>
      <c r="I4091" s="74">
        <f t="shared" si="63"/>
        <v>0</v>
      </c>
    </row>
    <row r="4092" spans="1:9" ht="15.6">
      <c r="A4092" s="70">
        <f>'Balance N'!I4095</f>
        <v>0</v>
      </c>
      <c r="B4092" s="71">
        <f>'Balance N'!J4095</f>
        <v>0</v>
      </c>
      <c r="C4092" s="72">
        <f>'Balance N'!K4095</f>
        <v>0</v>
      </c>
      <c r="D4092" s="72">
        <f>'Balance N'!L4095</f>
        <v>0</v>
      </c>
      <c r="E4092" s="72">
        <f>'Balance N'!M4095</f>
        <v>0</v>
      </c>
      <c r="F4092" s="72">
        <f>'Balance N'!N4095</f>
        <v>0</v>
      </c>
      <c r="G4092" s="72">
        <f>'Balance N'!O4095</f>
        <v>0</v>
      </c>
      <c r="H4092" s="72">
        <f>'Balance N'!P4095</f>
        <v>0</v>
      </c>
      <c r="I4092" s="74">
        <f t="shared" si="63"/>
        <v>0</v>
      </c>
    </row>
    <row r="4093" spans="1:9" ht="15.6">
      <c r="A4093" s="70">
        <f>'Balance N'!I4096</f>
        <v>0</v>
      </c>
      <c r="B4093" s="71">
        <f>'Balance N'!J4096</f>
        <v>0</v>
      </c>
      <c r="C4093" s="72">
        <f>'Balance N'!K4096</f>
        <v>0</v>
      </c>
      <c r="D4093" s="72">
        <f>'Balance N'!L4096</f>
        <v>0</v>
      </c>
      <c r="E4093" s="72">
        <f>'Balance N'!M4096</f>
        <v>0</v>
      </c>
      <c r="F4093" s="72">
        <f>'Balance N'!N4096</f>
        <v>0</v>
      </c>
      <c r="G4093" s="72">
        <f>'Balance N'!O4096</f>
        <v>0</v>
      </c>
      <c r="H4093" s="72">
        <f>'Balance N'!P4096</f>
        <v>0</v>
      </c>
      <c r="I4093" s="74">
        <f t="shared" si="63"/>
        <v>0</v>
      </c>
    </row>
    <row r="4094" spans="1:9" ht="15.6">
      <c r="A4094" s="70">
        <f>'Balance N'!I4097</f>
        <v>0</v>
      </c>
      <c r="B4094" s="71">
        <f>'Balance N'!J4097</f>
        <v>0</v>
      </c>
      <c r="C4094" s="72">
        <f>'Balance N'!K4097</f>
        <v>0</v>
      </c>
      <c r="D4094" s="72">
        <f>'Balance N'!L4097</f>
        <v>0</v>
      </c>
      <c r="E4094" s="72">
        <f>'Balance N'!M4097</f>
        <v>0</v>
      </c>
      <c r="F4094" s="72">
        <f>'Balance N'!N4097</f>
        <v>0</v>
      </c>
      <c r="G4094" s="72">
        <f>'Balance N'!O4097</f>
        <v>0</v>
      </c>
      <c r="H4094" s="72">
        <f>'Balance N'!P4097</f>
        <v>0</v>
      </c>
      <c r="I4094" s="74">
        <f t="shared" si="63"/>
        <v>0</v>
      </c>
    </row>
    <row r="4095" spans="1:9" ht="15.6">
      <c r="A4095" s="70">
        <f>'Balance N'!I4098</f>
        <v>0</v>
      </c>
      <c r="B4095" s="71">
        <f>'Balance N'!J4098</f>
        <v>0</v>
      </c>
      <c r="C4095" s="72">
        <f>'Balance N'!K4098</f>
        <v>0</v>
      </c>
      <c r="D4095" s="72">
        <f>'Balance N'!L4098</f>
        <v>0</v>
      </c>
      <c r="E4095" s="72">
        <f>'Balance N'!M4098</f>
        <v>0</v>
      </c>
      <c r="F4095" s="72">
        <f>'Balance N'!N4098</f>
        <v>0</v>
      </c>
      <c r="G4095" s="72">
        <f>'Balance N'!O4098</f>
        <v>0</v>
      </c>
      <c r="H4095" s="72">
        <f>'Balance N'!P4098</f>
        <v>0</v>
      </c>
      <c r="I4095" s="74">
        <f t="shared" si="63"/>
        <v>0</v>
      </c>
    </row>
    <row r="4096" spans="1:9" ht="15.6">
      <c r="A4096" s="70">
        <f>'Balance N'!I4099</f>
        <v>0</v>
      </c>
      <c r="B4096" s="71">
        <f>'Balance N'!J4099</f>
        <v>0</v>
      </c>
      <c r="C4096" s="72">
        <f>'Balance N'!K4099</f>
        <v>0</v>
      </c>
      <c r="D4096" s="72">
        <f>'Balance N'!L4099</f>
        <v>0</v>
      </c>
      <c r="E4096" s="72">
        <f>'Balance N'!M4099</f>
        <v>0</v>
      </c>
      <c r="F4096" s="72">
        <f>'Balance N'!N4099</f>
        <v>0</v>
      </c>
      <c r="G4096" s="72">
        <f>'Balance N'!O4099</f>
        <v>0</v>
      </c>
      <c r="H4096" s="72">
        <f>'Balance N'!P4099</f>
        <v>0</v>
      </c>
      <c r="I4096" s="74">
        <f t="shared" si="63"/>
        <v>0</v>
      </c>
    </row>
    <row r="4097" spans="1:9" ht="15.6">
      <c r="A4097" s="70">
        <f>'Balance N'!I4100</f>
        <v>0</v>
      </c>
      <c r="B4097" s="71">
        <f>'Balance N'!J4100</f>
        <v>0</v>
      </c>
      <c r="C4097" s="72">
        <f>'Balance N'!K4100</f>
        <v>0</v>
      </c>
      <c r="D4097" s="72">
        <f>'Balance N'!L4100</f>
        <v>0</v>
      </c>
      <c r="E4097" s="72">
        <f>'Balance N'!M4100</f>
        <v>0</v>
      </c>
      <c r="F4097" s="72">
        <f>'Balance N'!N4100</f>
        <v>0</v>
      </c>
      <c r="G4097" s="72">
        <f>'Balance N'!O4100</f>
        <v>0</v>
      </c>
      <c r="H4097" s="72">
        <f>'Balance N'!P4100</f>
        <v>0</v>
      </c>
      <c r="I4097" s="74">
        <f t="shared" si="63"/>
        <v>0</v>
      </c>
    </row>
    <row r="4098" spans="1:9" ht="15.6">
      <c r="A4098" s="70">
        <f>'Balance N'!I4101</f>
        <v>0</v>
      </c>
      <c r="B4098" s="71">
        <f>'Balance N'!J4101</f>
        <v>0</v>
      </c>
      <c r="C4098" s="72">
        <f>'Balance N'!K4101</f>
        <v>0</v>
      </c>
      <c r="D4098" s="72">
        <f>'Balance N'!L4101</f>
        <v>0</v>
      </c>
      <c r="E4098" s="72">
        <f>'Balance N'!M4101</f>
        <v>0</v>
      </c>
      <c r="F4098" s="72">
        <f>'Balance N'!N4101</f>
        <v>0</v>
      </c>
      <c r="G4098" s="72">
        <f>'Balance N'!O4101</f>
        <v>0</v>
      </c>
      <c r="H4098" s="72">
        <f>'Balance N'!P4101</f>
        <v>0</v>
      </c>
      <c r="I4098" s="74">
        <f t="shared" si="63"/>
        <v>0</v>
      </c>
    </row>
    <row r="4099" spans="1:9" ht="15.6">
      <c r="A4099" s="70">
        <f>'Balance N'!I4102</f>
        <v>0</v>
      </c>
      <c r="B4099" s="71">
        <f>'Balance N'!J4102</f>
        <v>0</v>
      </c>
      <c r="C4099" s="72">
        <f>'Balance N'!K4102</f>
        <v>0</v>
      </c>
      <c r="D4099" s="72">
        <f>'Balance N'!L4102</f>
        <v>0</v>
      </c>
      <c r="E4099" s="72">
        <f>'Balance N'!M4102</f>
        <v>0</v>
      </c>
      <c r="F4099" s="72">
        <f>'Balance N'!N4102</f>
        <v>0</v>
      </c>
      <c r="G4099" s="72">
        <f>'Balance N'!O4102</f>
        <v>0</v>
      </c>
      <c r="H4099" s="72">
        <f>'Balance N'!P4102</f>
        <v>0</v>
      </c>
      <c r="I4099" s="74">
        <f t="shared" ref="I4099:I4162" si="64">(C4099-D4099)+(E4099-F4099)-(G4099-H4099)</f>
        <v>0</v>
      </c>
    </row>
    <row r="4100" spans="1:9" ht="15.6">
      <c r="A4100" s="70">
        <f>'Balance N'!I4103</f>
        <v>0</v>
      </c>
      <c r="B4100" s="71">
        <f>'Balance N'!J4103</f>
        <v>0</v>
      </c>
      <c r="C4100" s="72">
        <f>'Balance N'!K4103</f>
        <v>0</v>
      </c>
      <c r="D4100" s="72">
        <f>'Balance N'!L4103</f>
        <v>0</v>
      </c>
      <c r="E4100" s="72">
        <f>'Balance N'!M4103</f>
        <v>0</v>
      </c>
      <c r="F4100" s="72">
        <f>'Balance N'!N4103</f>
        <v>0</v>
      </c>
      <c r="G4100" s="72">
        <f>'Balance N'!O4103</f>
        <v>0</v>
      </c>
      <c r="H4100" s="72">
        <f>'Balance N'!P4103</f>
        <v>0</v>
      </c>
      <c r="I4100" s="74">
        <f t="shared" si="64"/>
        <v>0</v>
      </c>
    </row>
    <row r="4101" spans="1:9" ht="15.6">
      <c r="A4101" s="70">
        <f>'Balance N'!I4104</f>
        <v>0</v>
      </c>
      <c r="B4101" s="71">
        <f>'Balance N'!J4104</f>
        <v>0</v>
      </c>
      <c r="C4101" s="72">
        <f>'Balance N'!K4104</f>
        <v>0</v>
      </c>
      <c r="D4101" s="72">
        <f>'Balance N'!L4104</f>
        <v>0</v>
      </c>
      <c r="E4101" s="72">
        <f>'Balance N'!M4104</f>
        <v>0</v>
      </c>
      <c r="F4101" s="72">
        <f>'Balance N'!N4104</f>
        <v>0</v>
      </c>
      <c r="G4101" s="72">
        <f>'Balance N'!O4104</f>
        <v>0</v>
      </c>
      <c r="H4101" s="72">
        <f>'Balance N'!P4104</f>
        <v>0</v>
      </c>
      <c r="I4101" s="74">
        <f t="shared" si="64"/>
        <v>0</v>
      </c>
    </row>
    <row r="4102" spans="1:9" ht="15.6">
      <c r="A4102" s="70">
        <f>'Balance N'!I4105</f>
        <v>0</v>
      </c>
      <c r="B4102" s="71">
        <f>'Balance N'!J4105</f>
        <v>0</v>
      </c>
      <c r="C4102" s="72">
        <f>'Balance N'!K4105</f>
        <v>0</v>
      </c>
      <c r="D4102" s="72">
        <f>'Balance N'!L4105</f>
        <v>0</v>
      </c>
      <c r="E4102" s="72">
        <f>'Balance N'!M4105</f>
        <v>0</v>
      </c>
      <c r="F4102" s="72">
        <f>'Balance N'!N4105</f>
        <v>0</v>
      </c>
      <c r="G4102" s="72">
        <f>'Balance N'!O4105</f>
        <v>0</v>
      </c>
      <c r="H4102" s="72">
        <f>'Balance N'!P4105</f>
        <v>0</v>
      </c>
      <c r="I4102" s="74">
        <f t="shared" si="64"/>
        <v>0</v>
      </c>
    </row>
    <row r="4103" spans="1:9" ht="15.6">
      <c r="A4103" s="70">
        <f>'Balance N'!I4106</f>
        <v>0</v>
      </c>
      <c r="B4103" s="71">
        <f>'Balance N'!J4106</f>
        <v>0</v>
      </c>
      <c r="C4103" s="72">
        <f>'Balance N'!K4106</f>
        <v>0</v>
      </c>
      <c r="D4103" s="72">
        <f>'Balance N'!L4106</f>
        <v>0</v>
      </c>
      <c r="E4103" s="72">
        <f>'Balance N'!M4106</f>
        <v>0</v>
      </c>
      <c r="F4103" s="72">
        <f>'Balance N'!N4106</f>
        <v>0</v>
      </c>
      <c r="G4103" s="72">
        <f>'Balance N'!O4106</f>
        <v>0</v>
      </c>
      <c r="H4103" s="72">
        <f>'Balance N'!P4106</f>
        <v>0</v>
      </c>
      <c r="I4103" s="74">
        <f t="shared" si="64"/>
        <v>0</v>
      </c>
    </row>
    <row r="4104" spans="1:9" ht="15.6">
      <c r="A4104" s="70">
        <f>'Balance N'!I4107</f>
        <v>0</v>
      </c>
      <c r="B4104" s="71">
        <f>'Balance N'!J4107</f>
        <v>0</v>
      </c>
      <c r="C4104" s="72">
        <f>'Balance N'!K4107</f>
        <v>0</v>
      </c>
      <c r="D4104" s="72">
        <f>'Balance N'!L4107</f>
        <v>0</v>
      </c>
      <c r="E4104" s="72">
        <f>'Balance N'!M4107</f>
        <v>0</v>
      </c>
      <c r="F4104" s="72">
        <f>'Balance N'!N4107</f>
        <v>0</v>
      </c>
      <c r="G4104" s="72">
        <f>'Balance N'!O4107</f>
        <v>0</v>
      </c>
      <c r="H4104" s="72">
        <f>'Balance N'!P4107</f>
        <v>0</v>
      </c>
      <c r="I4104" s="74">
        <f t="shared" si="64"/>
        <v>0</v>
      </c>
    </row>
    <row r="4105" spans="1:9" ht="15.6">
      <c r="A4105" s="70">
        <f>'Balance N'!I4108</f>
        <v>0</v>
      </c>
      <c r="B4105" s="71">
        <f>'Balance N'!J4108</f>
        <v>0</v>
      </c>
      <c r="C4105" s="72">
        <f>'Balance N'!K4108</f>
        <v>0</v>
      </c>
      <c r="D4105" s="72">
        <f>'Balance N'!L4108</f>
        <v>0</v>
      </c>
      <c r="E4105" s="72">
        <f>'Balance N'!M4108</f>
        <v>0</v>
      </c>
      <c r="F4105" s="72">
        <f>'Balance N'!N4108</f>
        <v>0</v>
      </c>
      <c r="G4105" s="72">
        <f>'Balance N'!O4108</f>
        <v>0</v>
      </c>
      <c r="H4105" s="72">
        <f>'Balance N'!P4108</f>
        <v>0</v>
      </c>
      <c r="I4105" s="74">
        <f t="shared" si="64"/>
        <v>0</v>
      </c>
    </row>
    <row r="4106" spans="1:9" ht="15.6">
      <c r="A4106" s="70">
        <f>'Balance N'!I4109</f>
        <v>0</v>
      </c>
      <c r="B4106" s="71">
        <f>'Balance N'!J4109</f>
        <v>0</v>
      </c>
      <c r="C4106" s="72">
        <f>'Balance N'!K4109</f>
        <v>0</v>
      </c>
      <c r="D4106" s="72">
        <f>'Balance N'!L4109</f>
        <v>0</v>
      </c>
      <c r="E4106" s="72">
        <f>'Balance N'!M4109</f>
        <v>0</v>
      </c>
      <c r="F4106" s="72">
        <f>'Balance N'!N4109</f>
        <v>0</v>
      </c>
      <c r="G4106" s="72">
        <f>'Balance N'!O4109</f>
        <v>0</v>
      </c>
      <c r="H4106" s="72">
        <f>'Balance N'!P4109</f>
        <v>0</v>
      </c>
      <c r="I4106" s="74">
        <f t="shared" si="64"/>
        <v>0</v>
      </c>
    </row>
    <row r="4107" spans="1:9" ht="15.6">
      <c r="A4107" s="70">
        <f>'Balance N'!I4110</f>
        <v>0</v>
      </c>
      <c r="B4107" s="71">
        <f>'Balance N'!J4110</f>
        <v>0</v>
      </c>
      <c r="C4107" s="72">
        <f>'Balance N'!K4110</f>
        <v>0</v>
      </c>
      <c r="D4107" s="72">
        <f>'Balance N'!L4110</f>
        <v>0</v>
      </c>
      <c r="E4107" s="72">
        <f>'Balance N'!M4110</f>
        <v>0</v>
      </c>
      <c r="F4107" s="72">
        <f>'Balance N'!N4110</f>
        <v>0</v>
      </c>
      <c r="G4107" s="72">
        <f>'Balance N'!O4110</f>
        <v>0</v>
      </c>
      <c r="H4107" s="72">
        <f>'Balance N'!P4110</f>
        <v>0</v>
      </c>
      <c r="I4107" s="74">
        <f t="shared" si="64"/>
        <v>0</v>
      </c>
    </row>
    <row r="4108" spans="1:9" ht="15.6">
      <c r="A4108" s="70">
        <f>'Balance N'!I4111</f>
        <v>0</v>
      </c>
      <c r="B4108" s="71">
        <f>'Balance N'!J4111</f>
        <v>0</v>
      </c>
      <c r="C4108" s="72">
        <f>'Balance N'!K4111</f>
        <v>0</v>
      </c>
      <c r="D4108" s="72">
        <f>'Balance N'!L4111</f>
        <v>0</v>
      </c>
      <c r="E4108" s="72">
        <f>'Balance N'!M4111</f>
        <v>0</v>
      </c>
      <c r="F4108" s="72">
        <f>'Balance N'!N4111</f>
        <v>0</v>
      </c>
      <c r="G4108" s="72">
        <f>'Balance N'!O4111</f>
        <v>0</v>
      </c>
      <c r="H4108" s="72">
        <f>'Balance N'!P4111</f>
        <v>0</v>
      </c>
      <c r="I4108" s="74">
        <f t="shared" si="64"/>
        <v>0</v>
      </c>
    </row>
    <row r="4109" spans="1:9" ht="15.6">
      <c r="A4109" s="70">
        <f>'Balance N'!I4112</f>
        <v>0</v>
      </c>
      <c r="B4109" s="71">
        <f>'Balance N'!J4112</f>
        <v>0</v>
      </c>
      <c r="C4109" s="72">
        <f>'Balance N'!K4112</f>
        <v>0</v>
      </c>
      <c r="D4109" s="72">
        <f>'Balance N'!L4112</f>
        <v>0</v>
      </c>
      <c r="E4109" s="72">
        <f>'Balance N'!M4112</f>
        <v>0</v>
      </c>
      <c r="F4109" s="72">
        <f>'Balance N'!N4112</f>
        <v>0</v>
      </c>
      <c r="G4109" s="72">
        <f>'Balance N'!O4112</f>
        <v>0</v>
      </c>
      <c r="H4109" s="72">
        <f>'Balance N'!P4112</f>
        <v>0</v>
      </c>
      <c r="I4109" s="74">
        <f t="shared" si="64"/>
        <v>0</v>
      </c>
    </row>
    <row r="4110" spans="1:9" ht="15.6">
      <c r="A4110" s="70">
        <f>'Balance N'!I4113</f>
        <v>0</v>
      </c>
      <c r="B4110" s="71">
        <f>'Balance N'!J4113</f>
        <v>0</v>
      </c>
      <c r="C4110" s="72">
        <f>'Balance N'!K4113</f>
        <v>0</v>
      </c>
      <c r="D4110" s="72">
        <f>'Balance N'!L4113</f>
        <v>0</v>
      </c>
      <c r="E4110" s="72">
        <f>'Balance N'!M4113</f>
        <v>0</v>
      </c>
      <c r="F4110" s="72">
        <f>'Balance N'!N4113</f>
        <v>0</v>
      </c>
      <c r="G4110" s="72">
        <f>'Balance N'!O4113</f>
        <v>0</v>
      </c>
      <c r="H4110" s="72">
        <f>'Balance N'!P4113</f>
        <v>0</v>
      </c>
      <c r="I4110" s="74">
        <f t="shared" si="64"/>
        <v>0</v>
      </c>
    </row>
    <row r="4111" spans="1:9" ht="15.6">
      <c r="A4111" s="70">
        <f>'Balance N'!I4114</f>
        <v>0</v>
      </c>
      <c r="B4111" s="71">
        <f>'Balance N'!J4114</f>
        <v>0</v>
      </c>
      <c r="C4111" s="72">
        <f>'Balance N'!K4114</f>
        <v>0</v>
      </c>
      <c r="D4111" s="72">
        <f>'Balance N'!L4114</f>
        <v>0</v>
      </c>
      <c r="E4111" s="72">
        <f>'Balance N'!M4114</f>
        <v>0</v>
      </c>
      <c r="F4111" s="72">
        <f>'Balance N'!N4114</f>
        <v>0</v>
      </c>
      <c r="G4111" s="72">
        <f>'Balance N'!O4114</f>
        <v>0</v>
      </c>
      <c r="H4111" s="72">
        <f>'Balance N'!P4114</f>
        <v>0</v>
      </c>
      <c r="I4111" s="74">
        <f t="shared" si="64"/>
        <v>0</v>
      </c>
    </row>
    <row r="4112" spans="1:9" ht="15.6">
      <c r="A4112" s="70">
        <f>'Balance N'!I4115</f>
        <v>0</v>
      </c>
      <c r="B4112" s="71">
        <f>'Balance N'!J4115</f>
        <v>0</v>
      </c>
      <c r="C4112" s="72">
        <f>'Balance N'!K4115</f>
        <v>0</v>
      </c>
      <c r="D4112" s="72">
        <f>'Balance N'!L4115</f>
        <v>0</v>
      </c>
      <c r="E4112" s="72">
        <f>'Balance N'!M4115</f>
        <v>0</v>
      </c>
      <c r="F4112" s="72">
        <f>'Balance N'!N4115</f>
        <v>0</v>
      </c>
      <c r="G4112" s="72">
        <f>'Balance N'!O4115</f>
        <v>0</v>
      </c>
      <c r="H4112" s="72">
        <f>'Balance N'!P4115</f>
        <v>0</v>
      </c>
      <c r="I4112" s="74">
        <f t="shared" si="64"/>
        <v>0</v>
      </c>
    </row>
    <row r="4113" spans="1:9" ht="15.6">
      <c r="A4113" s="70">
        <f>'Balance N'!I4116</f>
        <v>0</v>
      </c>
      <c r="B4113" s="71">
        <f>'Balance N'!J4116</f>
        <v>0</v>
      </c>
      <c r="C4113" s="72">
        <f>'Balance N'!K4116</f>
        <v>0</v>
      </c>
      <c r="D4113" s="72">
        <f>'Balance N'!L4116</f>
        <v>0</v>
      </c>
      <c r="E4113" s="72">
        <f>'Balance N'!M4116</f>
        <v>0</v>
      </c>
      <c r="F4113" s="72">
        <f>'Balance N'!N4116</f>
        <v>0</v>
      </c>
      <c r="G4113" s="72">
        <f>'Balance N'!O4116</f>
        <v>0</v>
      </c>
      <c r="H4113" s="72">
        <f>'Balance N'!P4116</f>
        <v>0</v>
      </c>
      <c r="I4113" s="74">
        <f t="shared" si="64"/>
        <v>0</v>
      </c>
    </row>
    <row r="4114" spans="1:9" ht="15.6">
      <c r="A4114" s="70">
        <f>'Balance N'!I4117</f>
        <v>0</v>
      </c>
      <c r="B4114" s="71">
        <f>'Balance N'!J4117</f>
        <v>0</v>
      </c>
      <c r="C4114" s="72">
        <f>'Balance N'!K4117</f>
        <v>0</v>
      </c>
      <c r="D4114" s="72">
        <f>'Balance N'!L4117</f>
        <v>0</v>
      </c>
      <c r="E4114" s="72">
        <f>'Balance N'!M4117</f>
        <v>0</v>
      </c>
      <c r="F4114" s="72">
        <f>'Balance N'!N4117</f>
        <v>0</v>
      </c>
      <c r="G4114" s="72">
        <f>'Balance N'!O4117</f>
        <v>0</v>
      </c>
      <c r="H4114" s="72">
        <f>'Balance N'!P4117</f>
        <v>0</v>
      </c>
      <c r="I4114" s="74">
        <f t="shared" si="64"/>
        <v>0</v>
      </c>
    </row>
    <row r="4115" spans="1:9" ht="15.6">
      <c r="A4115" s="70">
        <f>'Balance N'!I4118</f>
        <v>0</v>
      </c>
      <c r="B4115" s="71">
        <f>'Balance N'!J4118</f>
        <v>0</v>
      </c>
      <c r="C4115" s="72">
        <f>'Balance N'!K4118</f>
        <v>0</v>
      </c>
      <c r="D4115" s="72">
        <f>'Balance N'!L4118</f>
        <v>0</v>
      </c>
      <c r="E4115" s="72">
        <f>'Balance N'!M4118</f>
        <v>0</v>
      </c>
      <c r="F4115" s="72">
        <f>'Balance N'!N4118</f>
        <v>0</v>
      </c>
      <c r="G4115" s="72">
        <f>'Balance N'!O4118</f>
        <v>0</v>
      </c>
      <c r="H4115" s="72">
        <f>'Balance N'!P4118</f>
        <v>0</v>
      </c>
      <c r="I4115" s="74">
        <f t="shared" si="64"/>
        <v>0</v>
      </c>
    </row>
    <row r="4116" spans="1:9" ht="15.6">
      <c r="A4116" s="70">
        <f>'Balance N'!I4119</f>
        <v>0</v>
      </c>
      <c r="B4116" s="71">
        <f>'Balance N'!J4119</f>
        <v>0</v>
      </c>
      <c r="C4116" s="72">
        <f>'Balance N'!K4119</f>
        <v>0</v>
      </c>
      <c r="D4116" s="72">
        <f>'Balance N'!L4119</f>
        <v>0</v>
      </c>
      <c r="E4116" s="72">
        <f>'Balance N'!M4119</f>
        <v>0</v>
      </c>
      <c r="F4116" s="72">
        <f>'Balance N'!N4119</f>
        <v>0</v>
      </c>
      <c r="G4116" s="72">
        <f>'Balance N'!O4119</f>
        <v>0</v>
      </c>
      <c r="H4116" s="72">
        <f>'Balance N'!P4119</f>
        <v>0</v>
      </c>
      <c r="I4116" s="74">
        <f t="shared" si="64"/>
        <v>0</v>
      </c>
    </row>
    <row r="4117" spans="1:9" ht="15.6">
      <c r="A4117" s="70">
        <f>'Balance N'!I4120</f>
        <v>0</v>
      </c>
      <c r="B4117" s="71">
        <f>'Balance N'!J4120</f>
        <v>0</v>
      </c>
      <c r="C4117" s="72">
        <f>'Balance N'!K4120</f>
        <v>0</v>
      </c>
      <c r="D4117" s="72">
        <f>'Balance N'!L4120</f>
        <v>0</v>
      </c>
      <c r="E4117" s="72">
        <f>'Balance N'!M4120</f>
        <v>0</v>
      </c>
      <c r="F4117" s="72">
        <f>'Balance N'!N4120</f>
        <v>0</v>
      </c>
      <c r="G4117" s="72">
        <f>'Balance N'!O4120</f>
        <v>0</v>
      </c>
      <c r="H4117" s="72">
        <f>'Balance N'!P4120</f>
        <v>0</v>
      </c>
      <c r="I4117" s="74">
        <f t="shared" si="64"/>
        <v>0</v>
      </c>
    </row>
    <row r="4118" spans="1:9" ht="15.6">
      <c r="A4118" s="70">
        <f>'Balance N'!I4121</f>
        <v>0</v>
      </c>
      <c r="B4118" s="71">
        <f>'Balance N'!J4121</f>
        <v>0</v>
      </c>
      <c r="C4118" s="72">
        <f>'Balance N'!K4121</f>
        <v>0</v>
      </c>
      <c r="D4118" s="72">
        <f>'Balance N'!L4121</f>
        <v>0</v>
      </c>
      <c r="E4118" s="72">
        <f>'Balance N'!M4121</f>
        <v>0</v>
      </c>
      <c r="F4118" s="72">
        <f>'Balance N'!N4121</f>
        <v>0</v>
      </c>
      <c r="G4118" s="72">
        <f>'Balance N'!O4121</f>
        <v>0</v>
      </c>
      <c r="H4118" s="72">
        <f>'Balance N'!P4121</f>
        <v>0</v>
      </c>
      <c r="I4118" s="74">
        <f t="shared" si="64"/>
        <v>0</v>
      </c>
    </row>
    <row r="4119" spans="1:9" ht="15.6">
      <c r="A4119" s="70">
        <f>'Balance N'!I4122</f>
        <v>0</v>
      </c>
      <c r="B4119" s="71">
        <f>'Balance N'!J4122</f>
        <v>0</v>
      </c>
      <c r="C4119" s="72">
        <f>'Balance N'!K4122</f>
        <v>0</v>
      </c>
      <c r="D4119" s="72">
        <f>'Balance N'!L4122</f>
        <v>0</v>
      </c>
      <c r="E4119" s="72">
        <f>'Balance N'!M4122</f>
        <v>0</v>
      </c>
      <c r="F4119" s="72">
        <f>'Balance N'!N4122</f>
        <v>0</v>
      </c>
      <c r="G4119" s="72">
        <f>'Balance N'!O4122</f>
        <v>0</v>
      </c>
      <c r="H4119" s="72">
        <f>'Balance N'!P4122</f>
        <v>0</v>
      </c>
      <c r="I4119" s="74">
        <f t="shared" si="64"/>
        <v>0</v>
      </c>
    </row>
    <row r="4120" spans="1:9" ht="15.6">
      <c r="A4120" s="70">
        <f>'Balance N'!I4123</f>
        <v>0</v>
      </c>
      <c r="B4120" s="71">
        <f>'Balance N'!J4123</f>
        <v>0</v>
      </c>
      <c r="C4120" s="72">
        <f>'Balance N'!K4123</f>
        <v>0</v>
      </c>
      <c r="D4120" s="72">
        <f>'Balance N'!L4123</f>
        <v>0</v>
      </c>
      <c r="E4120" s="72">
        <f>'Balance N'!M4123</f>
        <v>0</v>
      </c>
      <c r="F4120" s="72">
        <f>'Balance N'!N4123</f>
        <v>0</v>
      </c>
      <c r="G4120" s="72">
        <f>'Balance N'!O4123</f>
        <v>0</v>
      </c>
      <c r="H4120" s="72">
        <f>'Balance N'!P4123</f>
        <v>0</v>
      </c>
      <c r="I4120" s="74">
        <f t="shared" si="64"/>
        <v>0</v>
      </c>
    </row>
    <row r="4121" spans="1:9" ht="15.6">
      <c r="A4121" s="70">
        <f>'Balance N'!I4124</f>
        <v>0</v>
      </c>
      <c r="B4121" s="71">
        <f>'Balance N'!J4124</f>
        <v>0</v>
      </c>
      <c r="C4121" s="72">
        <f>'Balance N'!K4124</f>
        <v>0</v>
      </c>
      <c r="D4121" s="72">
        <f>'Balance N'!L4124</f>
        <v>0</v>
      </c>
      <c r="E4121" s="72">
        <f>'Balance N'!M4124</f>
        <v>0</v>
      </c>
      <c r="F4121" s="72">
        <f>'Balance N'!N4124</f>
        <v>0</v>
      </c>
      <c r="G4121" s="72">
        <f>'Balance N'!O4124</f>
        <v>0</v>
      </c>
      <c r="H4121" s="72">
        <f>'Balance N'!P4124</f>
        <v>0</v>
      </c>
      <c r="I4121" s="74">
        <f t="shared" si="64"/>
        <v>0</v>
      </c>
    </row>
    <row r="4122" spans="1:9" ht="15.6">
      <c r="A4122" s="70">
        <f>'Balance N'!I4125</f>
        <v>0</v>
      </c>
      <c r="B4122" s="71">
        <f>'Balance N'!J4125</f>
        <v>0</v>
      </c>
      <c r="C4122" s="72">
        <f>'Balance N'!K4125</f>
        <v>0</v>
      </c>
      <c r="D4122" s="72">
        <f>'Balance N'!L4125</f>
        <v>0</v>
      </c>
      <c r="E4122" s="72">
        <f>'Balance N'!M4125</f>
        <v>0</v>
      </c>
      <c r="F4122" s="72">
        <f>'Balance N'!N4125</f>
        <v>0</v>
      </c>
      <c r="G4122" s="72">
        <f>'Balance N'!O4125</f>
        <v>0</v>
      </c>
      <c r="H4122" s="72">
        <f>'Balance N'!P4125</f>
        <v>0</v>
      </c>
      <c r="I4122" s="74">
        <f t="shared" si="64"/>
        <v>0</v>
      </c>
    </row>
    <row r="4123" spans="1:9" ht="15.6">
      <c r="A4123" s="70">
        <f>'Balance N'!I4126</f>
        <v>0</v>
      </c>
      <c r="B4123" s="71">
        <f>'Balance N'!J4126</f>
        <v>0</v>
      </c>
      <c r="C4123" s="72">
        <f>'Balance N'!K4126</f>
        <v>0</v>
      </c>
      <c r="D4123" s="72">
        <f>'Balance N'!L4126</f>
        <v>0</v>
      </c>
      <c r="E4123" s="72">
        <f>'Balance N'!M4126</f>
        <v>0</v>
      </c>
      <c r="F4123" s="72">
        <f>'Balance N'!N4126</f>
        <v>0</v>
      </c>
      <c r="G4123" s="72">
        <f>'Balance N'!O4126</f>
        <v>0</v>
      </c>
      <c r="H4123" s="72">
        <f>'Balance N'!P4126</f>
        <v>0</v>
      </c>
      <c r="I4123" s="74">
        <f t="shared" si="64"/>
        <v>0</v>
      </c>
    </row>
    <row r="4124" spans="1:9" ht="15.6">
      <c r="A4124" s="70">
        <f>'Balance N'!I4127</f>
        <v>0</v>
      </c>
      <c r="B4124" s="71">
        <f>'Balance N'!J4127</f>
        <v>0</v>
      </c>
      <c r="C4124" s="72">
        <f>'Balance N'!K4127</f>
        <v>0</v>
      </c>
      <c r="D4124" s="72">
        <f>'Balance N'!L4127</f>
        <v>0</v>
      </c>
      <c r="E4124" s="72">
        <f>'Balance N'!M4127</f>
        <v>0</v>
      </c>
      <c r="F4124" s="72">
        <f>'Balance N'!N4127</f>
        <v>0</v>
      </c>
      <c r="G4124" s="72">
        <f>'Balance N'!O4127</f>
        <v>0</v>
      </c>
      <c r="H4124" s="72">
        <f>'Balance N'!P4127</f>
        <v>0</v>
      </c>
      <c r="I4124" s="74">
        <f t="shared" si="64"/>
        <v>0</v>
      </c>
    </row>
    <row r="4125" spans="1:9" ht="15.6">
      <c r="A4125" s="70">
        <f>'Balance N'!I4128</f>
        <v>0</v>
      </c>
      <c r="B4125" s="71">
        <f>'Balance N'!J4128</f>
        <v>0</v>
      </c>
      <c r="C4125" s="72">
        <f>'Balance N'!K4128</f>
        <v>0</v>
      </c>
      <c r="D4125" s="72">
        <f>'Balance N'!L4128</f>
        <v>0</v>
      </c>
      <c r="E4125" s="72">
        <f>'Balance N'!M4128</f>
        <v>0</v>
      </c>
      <c r="F4125" s="72">
        <f>'Balance N'!N4128</f>
        <v>0</v>
      </c>
      <c r="G4125" s="72">
        <f>'Balance N'!O4128</f>
        <v>0</v>
      </c>
      <c r="H4125" s="72">
        <f>'Balance N'!P4128</f>
        <v>0</v>
      </c>
      <c r="I4125" s="74">
        <f t="shared" si="64"/>
        <v>0</v>
      </c>
    </row>
    <row r="4126" spans="1:9" ht="15.6">
      <c r="A4126" s="70">
        <f>'Balance N'!I4129</f>
        <v>0</v>
      </c>
      <c r="B4126" s="71">
        <f>'Balance N'!J4129</f>
        <v>0</v>
      </c>
      <c r="C4126" s="72">
        <f>'Balance N'!K4129</f>
        <v>0</v>
      </c>
      <c r="D4126" s="72">
        <f>'Balance N'!L4129</f>
        <v>0</v>
      </c>
      <c r="E4126" s="72">
        <f>'Balance N'!M4129</f>
        <v>0</v>
      </c>
      <c r="F4126" s="72">
        <f>'Balance N'!N4129</f>
        <v>0</v>
      </c>
      <c r="G4126" s="72">
        <f>'Balance N'!O4129</f>
        <v>0</v>
      </c>
      <c r="H4126" s="72">
        <f>'Balance N'!P4129</f>
        <v>0</v>
      </c>
      <c r="I4126" s="74">
        <f t="shared" si="64"/>
        <v>0</v>
      </c>
    </row>
    <row r="4127" spans="1:9" ht="15.6">
      <c r="A4127" s="70">
        <f>'Balance N'!I4130</f>
        <v>0</v>
      </c>
      <c r="B4127" s="71">
        <f>'Balance N'!J4130</f>
        <v>0</v>
      </c>
      <c r="C4127" s="72">
        <f>'Balance N'!K4130</f>
        <v>0</v>
      </c>
      <c r="D4127" s="72">
        <f>'Balance N'!L4130</f>
        <v>0</v>
      </c>
      <c r="E4127" s="72">
        <f>'Balance N'!M4130</f>
        <v>0</v>
      </c>
      <c r="F4127" s="72">
        <f>'Balance N'!N4130</f>
        <v>0</v>
      </c>
      <c r="G4127" s="72">
        <f>'Balance N'!O4130</f>
        <v>0</v>
      </c>
      <c r="H4127" s="72">
        <f>'Balance N'!P4130</f>
        <v>0</v>
      </c>
      <c r="I4127" s="74">
        <f t="shared" si="64"/>
        <v>0</v>
      </c>
    </row>
    <row r="4128" spans="1:9" ht="15.6">
      <c r="A4128" s="70">
        <f>'Balance N'!I4131</f>
        <v>0</v>
      </c>
      <c r="B4128" s="71">
        <f>'Balance N'!J4131</f>
        <v>0</v>
      </c>
      <c r="C4128" s="72">
        <f>'Balance N'!K4131</f>
        <v>0</v>
      </c>
      <c r="D4128" s="72">
        <f>'Balance N'!L4131</f>
        <v>0</v>
      </c>
      <c r="E4128" s="72">
        <f>'Balance N'!M4131</f>
        <v>0</v>
      </c>
      <c r="F4128" s="72">
        <f>'Balance N'!N4131</f>
        <v>0</v>
      </c>
      <c r="G4128" s="72">
        <f>'Balance N'!O4131</f>
        <v>0</v>
      </c>
      <c r="H4128" s="72">
        <f>'Balance N'!P4131</f>
        <v>0</v>
      </c>
      <c r="I4128" s="74">
        <f t="shared" si="64"/>
        <v>0</v>
      </c>
    </row>
    <row r="4129" spans="1:9" ht="15.6">
      <c r="A4129" s="70">
        <f>'Balance N'!I4132</f>
        <v>0</v>
      </c>
      <c r="B4129" s="71">
        <f>'Balance N'!J4132</f>
        <v>0</v>
      </c>
      <c r="C4129" s="72">
        <f>'Balance N'!K4132</f>
        <v>0</v>
      </c>
      <c r="D4129" s="72">
        <f>'Balance N'!L4132</f>
        <v>0</v>
      </c>
      <c r="E4129" s="72">
        <f>'Balance N'!M4132</f>
        <v>0</v>
      </c>
      <c r="F4129" s="72">
        <f>'Balance N'!N4132</f>
        <v>0</v>
      </c>
      <c r="G4129" s="72">
        <f>'Balance N'!O4132</f>
        <v>0</v>
      </c>
      <c r="H4129" s="72">
        <f>'Balance N'!P4132</f>
        <v>0</v>
      </c>
      <c r="I4129" s="74">
        <f t="shared" si="64"/>
        <v>0</v>
      </c>
    </row>
    <row r="4130" spans="1:9" ht="15.6">
      <c r="A4130" s="70">
        <f>'Balance N'!I4133</f>
        <v>0</v>
      </c>
      <c r="B4130" s="71">
        <f>'Balance N'!J4133</f>
        <v>0</v>
      </c>
      <c r="C4130" s="72">
        <f>'Balance N'!K4133</f>
        <v>0</v>
      </c>
      <c r="D4130" s="72">
        <f>'Balance N'!L4133</f>
        <v>0</v>
      </c>
      <c r="E4130" s="72">
        <f>'Balance N'!M4133</f>
        <v>0</v>
      </c>
      <c r="F4130" s="72">
        <f>'Balance N'!N4133</f>
        <v>0</v>
      </c>
      <c r="G4130" s="72">
        <f>'Balance N'!O4133</f>
        <v>0</v>
      </c>
      <c r="H4130" s="72">
        <f>'Balance N'!P4133</f>
        <v>0</v>
      </c>
      <c r="I4130" s="74">
        <f t="shared" si="64"/>
        <v>0</v>
      </c>
    </row>
    <row r="4131" spans="1:9" ht="15.6">
      <c r="A4131" s="70">
        <f>'Balance N'!I4134</f>
        <v>0</v>
      </c>
      <c r="B4131" s="71">
        <f>'Balance N'!J4134</f>
        <v>0</v>
      </c>
      <c r="C4131" s="72">
        <f>'Balance N'!K4134</f>
        <v>0</v>
      </c>
      <c r="D4131" s="72">
        <f>'Balance N'!L4134</f>
        <v>0</v>
      </c>
      <c r="E4131" s="72">
        <f>'Balance N'!M4134</f>
        <v>0</v>
      </c>
      <c r="F4131" s="72">
        <f>'Balance N'!N4134</f>
        <v>0</v>
      </c>
      <c r="G4131" s="72">
        <f>'Balance N'!O4134</f>
        <v>0</v>
      </c>
      <c r="H4131" s="72">
        <f>'Balance N'!P4134</f>
        <v>0</v>
      </c>
      <c r="I4131" s="74">
        <f t="shared" si="64"/>
        <v>0</v>
      </c>
    </row>
    <row r="4132" spans="1:9" ht="15.6">
      <c r="A4132" s="70">
        <f>'Balance N'!I4135</f>
        <v>0</v>
      </c>
      <c r="B4132" s="71">
        <f>'Balance N'!J4135</f>
        <v>0</v>
      </c>
      <c r="C4132" s="72">
        <f>'Balance N'!K4135</f>
        <v>0</v>
      </c>
      <c r="D4132" s="72">
        <f>'Balance N'!L4135</f>
        <v>0</v>
      </c>
      <c r="E4132" s="72">
        <f>'Balance N'!M4135</f>
        <v>0</v>
      </c>
      <c r="F4132" s="72">
        <f>'Balance N'!N4135</f>
        <v>0</v>
      </c>
      <c r="G4132" s="72">
        <f>'Balance N'!O4135</f>
        <v>0</v>
      </c>
      <c r="H4132" s="72">
        <f>'Balance N'!P4135</f>
        <v>0</v>
      </c>
      <c r="I4132" s="74">
        <f t="shared" si="64"/>
        <v>0</v>
      </c>
    </row>
    <row r="4133" spans="1:9" ht="15.6">
      <c r="A4133" s="70">
        <f>'Balance N'!I4136</f>
        <v>0</v>
      </c>
      <c r="B4133" s="71">
        <f>'Balance N'!J4136</f>
        <v>0</v>
      </c>
      <c r="C4133" s="72">
        <f>'Balance N'!K4136</f>
        <v>0</v>
      </c>
      <c r="D4133" s="72">
        <f>'Balance N'!L4136</f>
        <v>0</v>
      </c>
      <c r="E4133" s="72">
        <f>'Balance N'!M4136</f>
        <v>0</v>
      </c>
      <c r="F4133" s="72">
        <f>'Balance N'!N4136</f>
        <v>0</v>
      </c>
      <c r="G4133" s="72">
        <f>'Balance N'!O4136</f>
        <v>0</v>
      </c>
      <c r="H4133" s="72">
        <f>'Balance N'!P4136</f>
        <v>0</v>
      </c>
      <c r="I4133" s="74">
        <f t="shared" si="64"/>
        <v>0</v>
      </c>
    </row>
    <row r="4134" spans="1:9" ht="15.6">
      <c r="A4134" s="70">
        <f>'Balance N'!I4137</f>
        <v>0</v>
      </c>
      <c r="B4134" s="71">
        <f>'Balance N'!J4137</f>
        <v>0</v>
      </c>
      <c r="C4134" s="72">
        <f>'Balance N'!K4137</f>
        <v>0</v>
      </c>
      <c r="D4134" s="72">
        <f>'Balance N'!L4137</f>
        <v>0</v>
      </c>
      <c r="E4134" s="72">
        <f>'Balance N'!M4137</f>
        <v>0</v>
      </c>
      <c r="F4134" s="72">
        <f>'Balance N'!N4137</f>
        <v>0</v>
      </c>
      <c r="G4134" s="72">
        <f>'Balance N'!O4137</f>
        <v>0</v>
      </c>
      <c r="H4134" s="72">
        <f>'Balance N'!P4137</f>
        <v>0</v>
      </c>
      <c r="I4134" s="74">
        <f t="shared" si="64"/>
        <v>0</v>
      </c>
    </row>
    <row r="4135" spans="1:9" ht="15.6">
      <c r="A4135" s="70">
        <f>'Balance N'!I4138</f>
        <v>0</v>
      </c>
      <c r="B4135" s="71">
        <f>'Balance N'!J4138</f>
        <v>0</v>
      </c>
      <c r="C4135" s="72">
        <f>'Balance N'!K4138</f>
        <v>0</v>
      </c>
      <c r="D4135" s="72">
        <f>'Balance N'!L4138</f>
        <v>0</v>
      </c>
      <c r="E4135" s="72">
        <f>'Balance N'!M4138</f>
        <v>0</v>
      </c>
      <c r="F4135" s="72">
        <f>'Balance N'!N4138</f>
        <v>0</v>
      </c>
      <c r="G4135" s="72">
        <f>'Balance N'!O4138</f>
        <v>0</v>
      </c>
      <c r="H4135" s="72">
        <f>'Balance N'!P4138</f>
        <v>0</v>
      </c>
      <c r="I4135" s="74">
        <f t="shared" si="64"/>
        <v>0</v>
      </c>
    </row>
    <row r="4136" spans="1:9" ht="15.6">
      <c r="A4136" s="70">
        <f>'Balance N'!I4139</f>
        <v>0</v>
      </c>
      <c r="B4136" s="71">
        <f>'Balance N'!J4139</f>
        <v>0</v>
      </c>
      <c r="C4136" s="72">
        <f>'Balance N'!K4139</f>
        <v>0</v>
      </c>
      <c r="D4136" s="72">
        <f>'Balance N'!L4139</f>
        <v>0</v>
      </c>
      <c r="E4136" s="72">
        <f>'Balance N'!M4139</f>
        <v>0</v>
      </c>
      <c r="F4136" s="72">
        <f>'Balance N'!N4139</f>
        <v>0</v>
      </c>
      <c r="G4136" s="72">
        <f>'Balance N'!O4139</f>
        <v>0</v>
      </c>
      <c r="H4136" s="72">
        <f>'Balance N'!P4139</f>
        <v>0</v>
      </c>
      <c r="I4136" s="74">
        <f t="shared" si="64"/>
        <v>0</v>
      </c>
    </row>
    <row r="4137" spans="1:9" ht="15.6">
      <c r="A4137" s="70">
        <f>'Balance N'!I4140</f>
        <v>0</v>
      </c>
      <c r="B4137" s="71">
        <f>'Balance N'!J4140</f>
        <v>0</v>
      </c>
      <c r="C4137" s="72">
        <f>'Balance N'!K4140</f>
        <v>0</v>
      </c>
      <c r="D4137" s="72">
        <f>'Balance N'!L4140</f>
        <v>0</v>
      </c>
      <c r="E4137" s="72">
        <f>'Balance N'!M4140</f>
        <v>0</v>
      </c>
      <c r="F4137" s="72">
        <f>'Balance N'!N4140</f>
        <v>0</v>
      </c>
      <c r="G4137" s="72">
        <f>'Balance N'!O4140</f>
        <v>0</v>
      </c>
      <c r="H4137" s="72">
        <f>'Balance N'!P4140</f>
        <v>0</v>
      </c>
      <c r="I4137" s="74">
        <f t="shared" si="64"/>
        <v>0</v>
      </c>
    </row>
    <row r="4138" spans="1:9" ht="15.6">
      <c r="A4138" s="70">
        <f>'Balance N'!I4141</f>
        <v>0</v>
      </c>
      <c r="B4138" s="71">
        <f>'Balance N'!J4141</f>
        <v>0</v>
      </c>
      <c r="C4138" s="72">
        <f>'Balance N'!K4141</f>
        <v>0</v>
      </c>
      <c r="D4138" s="72">
        <f>'Balance N'!L4141</f>
        <v>0</v>
      </c>
      <c r="E4138" s="72">
        <f>'Balance N'!M4141</f>
        <v>0</v>
      </c>
      <c r="F4138" s="72">
        <f>'Balance N'!N4141</f>
        <v>0</v>
      </c>
      <c r="G4138" s="72">
        <f>'Balance N'!O4141</f>
        <v>0</v>
      </c>
      <c r="H4138" s="72">
        <f>'Balance N'!P4141</f>
        <v>0</v>
      </c>
      <c r="I4138" s="74">
        <f t="shared" si="64"/>
        <v>0</v>
      </c>
    </row>
    <row r="4139" spans="1:9" ht="15.6">
      <c r="A4139" s="70">
        <f>'Balance N'!I4142</f>
        <v>0</v>
      </c>
      <c r="B4139" s="71">
        <f>'Balance N'!J4142</f>
        <v>0</v>
      </c>
      <c r="C4139" s="72">
        <f>'Balance N'!K4142</f>
        <v>0</v>
      </c>
      <c r="D4139" s="72">
        <f>'Balance N'!L4142</f>
        <v>0</v>
      </c>
      <c r="E4139" s="72">
        <f>'Balance N'!M4142</f>
        <v>0</v>
      </c>
      <c r="F4139" s="72">
        <f>'Balance N'!N4142</f>
        <v>0</v>
      </c>
      <c r="G4139" s="72">
        <f>'Balance N'!O4142</f>
        <v>0</v>
      </c>
      <c r="H4139" s="72">
        <f>'Balance N'!P4142</f>
        <v>0</v>
      </c>
      <c r="I4139" s="74">
        <f t="shared" si="64"/>
        <v>0</v>
      </c>
    </row>
    <row r="4140" spans="1:9" ht="15.6">
      <c r="A4140" s="70">
        <f>'Balance N'!I4143</f>
        <v>0</v>
      </c>
      <c r="B4140" s="71">
        <f>'Balance N'!J4143</f>
        <v>0</v>
      </c>
      <c r="C4140" s="72">
        <f>'Balance N'!K4143</f>
        <v>0</v>
      </c>
      <c r="D4140" s="72">
        <f>'Balance N'!L4143</f>
        <v>0</v>
      </c>
      <c r="E4140" s="72">
        <f>'Balance N'!M4143</f>
        <v>0</v>
      </c>
      <c r="F4140" s="72">
        <f>'Balance N'!N4143</f>
        <v>0</v>
      </c>
      <c r="G4140" s="72">
        <f>'Balance N'!O4143</f>
        <v>0</v>
      </c>
      <c r="H4140" s="72">
        <f>'Balance N'!P4143</f>
        <v>0</v>
      </c>
      <c r="I4140" s="74">
        <f t="shared" si="64"/>
        <v>0</v>
      </c>
    </row>
    <row r="4141" spans="1:9" ht="15.6">
      <c r="A4141" s="70">
        <f>'Balance N'!I4144</f>
        <v>0</v>
      </c>
      <c r="B4141" s="71">
        <f>'Balance N'!J4144</f>
        <v>0</v>
      </c>
      <c r="C4141" s="72">
        <f>'Balance N'!K4144</f>
        <v>0</v>
      </c>
      <c r="D4141" s="72">
        <f>'Balance N'!L4144</f>
        <v>0</v>
      </c>
      <c r="E4141" s="72">
        <f>'Balance N'!M4144</f>
        <v>0</v>
      </c>
      <c r="F4141" s="72">
        <f>'Balance N'!N4144</f>
        <v>0</v>
      </c>
      <c r="G4141" s="72">
        <f>'Balance N'!O4144</f>
        <v>0</v>
      </c>
      <c r="H4141" s="72">
        <f>'Balance N'!P4144</f>
        <v>0</v>
      </c>
      <c r="I4141" s="74">
        <f t="shared" si="64"/>
        <v>0</v>
      </c>
    </row>
    <row r="4142" spans="1:9" ht="15.6">
      <c r="A4142" s="70">
        <f>'Balance N'!I4145</f>
        <v>0</v>
      </c>
      <c r="B4142" s="71">
        <f>'Balance N'!J4145</f>
        <v>0</v>
      </c>
      <c r="C4142" s="72">
        <f>'Balance N'!K4145</f>
        <v>0</v>
      </c>
      <c r="D4142" s="72">
        <f>'Balance N'!L4145</f>
        <v>0</v>
      </c>
      <c r="E4142" s="72">
        <f>'Balance N'!M4145</f>
        <v>0</v>
      </c>
      <c r="F4142" s="72">
        <f>'Balance N'!N4145</f>
        <v>0</v>
      </c>
      <c r="G4142" s="72">
        <f>'Balance N'!O4145</f>
        <v>0</v>
      </c>
      <c r="H4142" s="72">
        <f>'Balance N'!P4145</f>
        <v>0</v>
      </c>
      <c r="I4142" s="74">
        <f t="shared" si="64"/>
        <v>0</v>
      </c>
    </row>
    <row r="4143" spans="1:9" ht="15.6">
      <c r="A4143" s="70">
        <f>'Balance N'!I4146</f>
        <v>0</v>
      </c>
      <c r="B4143" s="71">
        <f>'Balance N'!J4146</f>
        <v>0</v>
      </c>
      <c r="C4143" s="72">
        <f>'Balance N'!K4146</f>
        <v>0</v>
      </c>
      <c r="D4143" s="72">
        <f>'Balance N'!L4146</f>
        <v>0</v>
      </c>
      <c r="E4143" s="72">
        <f>'Balance N'!M4146</f>
        <v>0</v>
      </c>
      <c r="F4143" s="72">
        <f>'Balance N'!N4146</f>
        <v>0</v>
      </c>
      <c r="G4143" s="72">
        <f>'Balance N'!O4146</f>
        <v>0</v>
      </c>
      <c r="H4143" s="72">
        <f>'Balance N'!P4146</f>
        <v>0</v>
      </c>
      <c r="I4143" s="74">
        <f t="shared" si="64"/>
        <v>0</v>
      </c>
    </row>
    <row r="4144" spans="1:9" ht="15.6">
      <c r="A4144" s="70">
        <f>'Balance N'!I4147</f>
        <v>0</v>
      </c>
      <c r="B4144" s="71">
        <f>'Balance N'!J4147</f>
        <v>0</v>
      </c>
      <c r="C4144" s="72">
        <f>'Balance N'!K4147</f>
        <v>0</v>
      </c>
      <c r="D4144" s="72">
        <f>'Balance N'!L4147</f>
        <v>0</v>
      </c>
      <c r="E4144" s="72">
        <f>'Balance N'!M4147</f>
        <v>0</v>
      </c>
      <c r="F4144" s="72">
        <f>'Balance N'!N4147</f>
        <v>0</v>
      </c>
      <c r="G4144" s="72">
        <f>'Balance N'!O4147</f>
        <v>0</v>
      </c>
      <c r="H4144" s="72">
        <f>'Balance N'!P4147</f>
        <v>0</v>
      </c>
      <c r="I4144" s="74">
        <f t="shared" si="64"/>
        <v>0</v>
      </c>
    </row>
    <row r="4145" spans="1:9" ht="15.6">
      <c r="A4145" s="70">
        <f>'Balance N'!I4148</f>
        <v>0</v>
      </c>
      <c r="B4145" s="71">
        <f>'Balance N'!J4148</f>
        <v>0</v>
      </c>
      <c r="C4145" s="72">
        <f>'Balance N'!K4148</f>
        <v>0</v>
      </c>
      <c r="D4145" s="72">
        <f>'Balance N'!L4148</f>
        <v>0</v>
      </c>
      <c r="E4145" s="72">
        <f>'Balance N'!M4148</f>
        <v>0</v>
      </c>
      <c r="F4145" s="72">
        <f>'Balance N'!N4148</f>
        <v>0</v>
      </c>
      <c r="G4145" s="72">
        <f>'Balance N'!O4148</f>
        <v>0</v>
      </c>
      <c r="H4145" s="72">
        <f>'Balance N'!P4148</f>
        <v>0</v>
      </c>
      <c r="I4145" s="74">
        <f t="shared" si="64"/>
        <v>0</v>
      </c>
    </row>
    <row r="4146" spans="1:9" ht="15.6">
      <c r="A4146" s="70">
        <f>'Balance N'!I4149</f>
        <v>0</v>
      </c>
      <c r="B4146" s="71">
        <f>'Balance N'!J4149</f>
        <v>0</v>
      </c>
      <c r="C4146" s="72">
        <f>'Balance N'!K4149</f>
        <v>0</v>
      </c>
      <c r="D4146" s="72">
        <f>'Balance N'!L4149</f>
        <v>0</v>
      </c>
      <c r="E4146" s="72">
        <f>'Balance N'!M4149</f>
        <v>0</v>
      </c>
      <c r="F4146" s="72">
        <f>'Balance N'!N4149</f>
        <v>0</v>
      </c>
      <c r="G4146" s="72">
        <f>'Balance N'!O4149</f>
        <v>0</v>
      </c>
      <c r="H4146" s="72">
        <f>'Balance N'!P4149</f>
        <v>0</v>
      </c>
      <c r="I4146" s="74">
        <f t="shared" si="64"/>
        <v>0</v>
      </c>
    </row>
    <row r="4147" spans="1:9" ht="15.6">
      <c r="A4147" s="70">
        <f>'Balance N'!I4150</f>
        <v>0</v>
      </c>
      <c r="B4147" s="71">
        <f>'Balance N'!J4150</f>
        <v>0</v>
      </c>
      <c r="C4147" s="72">
        <f>'Balance N'!K4150</f>
        <v>0</v>
      </c>
      <c r="D4147" s="72">
        <f>'Balance N'!L4150</f>
        <v>0</v>
      </c>
      <c r="E4147" s="72">
        <f>'Balance N'!M4150</f>
        <v>0</v>
      </c>
      <c r="F4147" s="72">
        <f>'Balance N'!N4150</f>
        <v>0</v>
      </c>
      <c r="G4147" s="72">
        <f>'Balance N'!O4150</f>
        <v>0</v>
      </c>
      <c r="H4147" s="72">
        <f>'Balance N'!P4150</f>
        <v>0</v>
      </c>
      <c r="I4147" s="74">
        <f t="shared" si="64"/>
        <v>0</v>
      </c>
    </row>
    <row r="4148" spans="1:9" ht="15.6">
      <c r="A4148" s="70">
        <f>'Balance N'!I4151</f>
        <v>0</v>
      </c>
      <c r="B4148" s="71">
        <f>'Balance N'!J4151</f>
        <v>0</v>
      </c>
      <c r="C4148" s="72">
        <f>'Balance N'!K4151</f>
        <v>0</v>
      </c>
      <c r="D4148" s="72">
        <f>'Balance N'!L4151</f>
        <v>0</v>
      </c>
      <c r="E4148" s="72">
        <f>'Balance N'!M4151</f>
        <v>0</v>
      </c>
      <c r="F4148" s="72">
        <f>'Balance N'!N4151</f>
        <v>0</v>
      </c>
      <c r="G4148" s="72">
        <f>'Balance N'!O4151</f>
        <v>0</v>
      </c>
      <c r="H4148" s="72">
        <f>'Balance N'!P4151</f>
        <v>0</v>
      </c>
      <c r="I4148" s="74">
        <f t="shared" si="64"/>
        <v>0</v>
      </c>
    </row>
    <row r="4149" spans="1:9" ht="15.6">
      <c r="A4149" s="70">
        <f>'Balance N'!I4152</f>
        <v>0</v>
      </c>
      <c r="B4149" s="71">
        <f>'Balance N'!J4152</f>
        <v>0</v>
      </c>
      <c r="C4149" s="72">
        <f>'Balance N'!K4152</f>
        <v>0</v>
      </c>
      <c r="D4149" s="72">
        <f>'Balance N'!L4152</f>
        <v>0</v>
      </c>
      <c r="E4149" s="72">
        <f>'Balance N'!M4152</f>
        <v>0</v>
      </c>
      <c r="F4149" s="72">
        <f>'Balance N'!N4152</f>
        <v>0</v>
      </c>
      <c r="G4149" s="72">
        <f>'Balance N'!O4152</f>
        <v>0</v>
      </c>
      <c r="H4149" s="72">
        <f>'Balance N'!P4152</f>
        <v>0</v>
      </c>
      <c r="I4149" s="74">
        <f t="shared" si="64"/>
        <v>0</v>
      </c>
    </row>
    <row r="4150" spans="1:9" ht="15.6">
      <c r="A4150" s="70">
        <f>'Balance N'!I4153</f>
        <v>0</v>
      </c>
      <c r="B4150" s="71">
        <f>'Balance N'!J4153</f>
        <v>0</v>
      </c>
      <c r="C4150" s="72">
        <f>'Balance N'!K4153</f>
        <v>0</v>
      </c>
      <c r="D4150" s="72">
        <f>'Balance N'!L4153</f>
        <v>0</v>
      </c>
      <c r="E4150" s="72">
        <f>'Balance N'!M4153</f>
        <v>0</v>
      </c>
      <c r="F4150" s="72">
        <f>'Balance N'!N4153</f>
        <v>0</v>
      </c>
      <c r="G4150" s="72">
        <f>'Balance N'!O4153</f>
        <v>0</v>
      </c>
      <c r="H4150" s="72">
        <f>'Balance N'!P4153</f>
        <v>0</v>
      </c>
      <c r="I4150" s="74">
        <f t="shared" si="64"/>
        <v>0</v>
      </c>
    </row>
    <row r="4151" spans="1:9" ht="15.6">
      <c r="A4151" s="70">
        <f>'Balance N'!I4154</f>
        <v>0</v>
      </c>
      <c r="B4151" s="71">
        <f>'Balance N'!J4154</f>
        <v>0</v>
      </c>
      <c r="C4151" s="72">
        <f>'Balance N'!K4154</f>
        <v>0</v>
      </c>
      <c r="D4151" s="72">
        <f>'Balance N'!L4154</f>
        <v>0</v>
      </c>
      <c r="E4151" s="72">
        <f>'Balance N'!M4154</f>
        <v>0</v>
      </c>
      <c r="F4151" s="72">
        <f>'Balance N'!N4154</f>
        <v>0</v>
      </c>
      <c r="G4151" s="72">
        <f>'Balance N'!O4154</f>
        <v>0</v>
      </c>
      <c r="H4151" s="72">
        <f>'Balance N'!P4154</f>
        <v>0</v>
      </c>
      <c r="I4151" s="74">
        <f t="shared" si="64"/>
        <v>0</v>
      </c>
    </row>
    <row r="4152" spans="1:9" ht="15.6">
      <c r="A4152" s="70">
        <f>'Balance N'!I4155</f>
        <v>0</v>
      </c>
      <c r="B4152" s="71">
        <f>'Balance N'!J4155</f>
        <v>0</v>
      </c>
      <c r="C4152" s="72">
        <f>'Balance N'!K4155</f>
        <v>0</v>
      </c>
      <c r="D4152" s="72">
        <f>'Balance N'!L4155</f>
        <v>0</v>
      </c>
      <c r="E4152" s="72">
        <f>'Balance N'!M4155</f>
        <v>0</v>
      </c>
      <c r="F4152" s="72">
        <f>'Balance N'!N4155</f>
        <v>0</v>
      </c>
      <c r="G4152" s="72">
        <f>'Balance N'!O4155</f>
        <v>0</v>
      </c>
      <c r="H4152" s="72">
        <f>'Balance N'!P4155</f>
        <v>0</v>
      </c>
      <c r="I4152" s="74">
        <f t="shared" si="64"/>
        <v>0</v>
      </c>
    </row>
    <row r="4153" spans="1:9" ht="15.6">
      <c r="A4153" s="70">
        <f>'Balance N'!I4156</f>
        <v>0</v>
      </c>
      <c r="B4153" s="71">
        <f>'Balance N'!J4156</f>
        <v>0</v>
      </c>
      <c r="C4153" s="72">
        <f>'Balance N'!K4156</f>
        <v>0</v>
      </c>
      <c r="D4153" s="72">
        <f>'Balance N'!L4156</f>
        <v>0</v>
      </c>
      <c r="E4153" s="72">
        <f>'Balance N'!M4156</f>
        <v>0</v>
      </c>
      <c r="F4153" s="72">
        <f>'Balance N'!N4156</f>
        <v>0</v>
      </c>
      <c r="G4153" s="72">
        <f>'Balance N'!O4156</f>
        <v>0</v>
      </c>
      <c r="H4153" s="72">
        <f>'Balance N'!P4156</f>
        <v>0</v>
      </c>
      <c r="I4153" s="74">
        <f t="shared" si="64"/>
        <v>0</v>
      </c>
    </row>
    <row r="4154" spans="1:9" ht="15.6">
      <c r="A4154" s="70">
        <f>'Balance N'!I4157</f>
        <v>0</v>
      </c>
      <c r="B4154" s="71">
        <f>'Balance N'!J4157</f>
        <v>0</v>
      </c>
      <c r="C4154" s="72">
        <f>'Balance N'!K4157</f>
        <v>0</v>
      </c>
      <c r="D4154" s="72">
        <f>'Balance N'!L4157</f>
        <v>0</v>
      </c>
      <c r="E4154" s="72">
        <f>'Balance N'!M4157</f>
        <v>0</v>
      </c>
      <c r="F4154" s="72">
        <f>'Balance N'!N4157</f>
        <v>0</v>
      </c>
      <c r="G4154" s="72">
        <f>'Balance N'!O4157</f>
        <v>0</v>
      </c>
      <c r="H4154" s="72">
        <f>'Balance N'!P4157</f>
        <v>0</v>
      </c>
      <c r="I4154" s="74">
        <f t="shared" si="64"/>
        <v>0</v>
      </c>
    </row>
    <row r="4155" spans="1:9" ht="15.6">
      <c r="A4155" s="70">
        <f>'Balance N'!I4158</f>
        <v>0</v>
      </c>
      <c r="B4155" s="71">
        <f>'Balance N'!J4158</f>
        <v>0</v>
      </c>
      <c r="C4155" s="72">
        <f>'Balance N'!K4158</f>
        <v>0</v>
      </c>
      <c r="D4155" s="72">
        <f>'Balance N'!L4158</f>
        <v>0</v>
      </c>
      <c r="E4155" s="72">
        <f>'Balance N'!M4158</f>
        <v>0</v>
      </c>
      <c r="F4155" s="72">
        <f>'Balance N'!N4158</f>
        <v>0</v>
      </c>
      <c r="G4155" s="72">
        <f>'Balance N'!O4158</f>
        <v>0</v>
      </c>
      <c r="H4155" s="72">
        <f>'Balance N'!P4158</f>
        <v>0</v>
      </c>
      <c r="I4155" s="74">
        <f t="shared" si="64"/>
        <v>0</v>
      </c>
    </row>
    <row r="4156" spans="1:9" ht="15.6">
      <c r="A4156" s="70">
        <f>'Balance N'!I4159</f>
        <v>0</v>
      </c>
      <c r="B4156" s="71">
        <f>'Balance N'!J4159</f>
        <v>0</v>
      </c>
      <c r="C4156" s="72">
        <f>'Balance N'!K4159</f>
        <v>0</v>
      </c>
      <c r="D4156" s="72">
        <f>'Balance N'!L4159</f>
        <v>0</v>
      </c>
      <c r="E4156" s="72">
        <f>'Balance N'!M4159</f>
        <v>0</v>
      </c>
      <c r="F4156" s="72">
        <f>'Balance N'!N4159</f>
        <v>0</v>
      </c>
      <c r="G4156" s="72">
        <f>'Balance N'!O4159</f>
        <v>0</v>
      </c>
      <c r="H4156" s="72">
        <f>'Balance N'!P4159</f>
        <v>0</v>
      </c>
      <c r="I4156" s="74">
        <f t="shared" si="64"/>
        <v>0</v>
      </c>
    </row>
    <row r="4157" spans="1:9" ht="15.6">
      <c r="A4157" s="70">
        <f>'Balance N'!I4160</f>
        <v>0</v>
      </c>
      <c r="B4157" s="71">
        <f>'Balance N'!J4160</f>
        <v>0</v>
      </c>
      <c r="C4157" s="72">
        <f>'Balance N'!K4160</f>
        <v>0</v>
      </c>
      <c r="D4157" s="72">
        <f>'Balance N'!L4160</f>
        <v>0</v>
      </c>
      <c r="E4157" s="72">
        <f>'Balance N'!M4160</f>
        <v>0</v>
      </c>
      <c r="F4157" s="72">
        <f>'Balance N'!N4160</f>
        <v>0</v>
      </c>
      <c r="G4157" s="72">
        <f>'Balance N'!O4160</f>
        <v>0</v>
      </c>
      <c r="H4157" s="72">
        <f>'Balance N'!P4160</f>
        <v>0</v>
      </c>
      <c r="I4157" s="74">
        <f t="shared" si="64"/>
        <v>0</v>
      </c>
    </row>
    <row r="4158" spans="1:9" ht="15.6">
      <c r="A4158" s="70">
        <f>'Balance N'!I4161</f>
        <v>0</v>
      </c>
      <c r="B4158" s="71">
        <f>'Balance N'!J4161</f>
        <v>0</v>
      </c>
      <c r="C4158" s="72">
        <f>'Balance N'!K4161</f>
        <v>0</v>
      </c>
      <c r="D4158" s="72">
        <f>'Balance N'!L4161</f>
        <v>0</v>
      </c>
      <c r="E4158" s="72">
        <f>'Balance N'!M4161</f>
        <v>0</v>
      </c>
      <c r="F4158" s="72">
        <f>'Balance N'!N4161</f>
        <v>0</v>
      </c>
      <c r="G4158" s="72">
        <f>'Balance N'!O4161</f>
        <v>0</v>
      </c>
      <c r="H4158" s="72">
        <f>'Balance N'!P4161</f>
        <v>0</v>
      </c>
      <c r="I4158" s="74">
        <f t="shared" si="64"/>
        <v>0</v>
      </c>
    </row>
    <row r="4159" spans="1:9" ht="15.6">
      <c r="A4159" s="70">
        <f>'Balance N'!I4162</f>
        <v>0</v>
      </c>
      <c r="B4159" s="71">
        <f>'Balance N'!J4162</f>
        <v>0</v>
      </c>
      <c r="C4159" s="72">
        <f>'Balance N'!K4162</f>
        <v>0</v>
      </c>
      <c r="D4159" s="72">
        <f>'Balance N'!L4162</f>
        <v>0</v>
      </c>
      <c r="E4159" s="72">
        <f>'Balance N'!M4162</f>
        <v>0</v>
      </c>
      <c r="F4159" s="72">
        <f>'Balance N'!N4162</f>
        <v>0</v>
      </c>
      <c r="G4159" s="72">
        <f>'Balance N'!O4162</f>
        <v>0</v>
      </c>
      <c r="H4159" s="72">
        <f>'Balance N'!P4162</f>
        <v>0</v>
      </c>
      <c r="I4159" s="74">
        <f t="shared" si="64"/>
        <v>0</v>
      </c>
    </row>
    <row r="4160" spans="1:9" ht="15.6">
      <c r="A4160" s="70">
        <f>'Balance N'!I4163</f>
        <v>0</v>
      </c>
      <c r="B4160" s="71">
        <f>'Balance N'!J4163</f>
        <v>0</v>
      </c>
      <c r="C4160" s="72">
        <f>'Balance N'!K4163</f>
        <v>0</v>
      </c>
      <c r="D4160" s="72">
        <f>'Balance N'!L4163</f>
        <v>0</v>
      </c>
      <c r="E4160" s="72">
        <f>'Balance N'!M4163</f>
        <v>0</v>
      </c>
      <c r="F4160" s="72">
        <f>'Balance N'!N4163</f>
        <v>0</v>
      </c>
      <c r="G4160" s="72">
        <f>'Balance N'!O4163</f>
        <v>0</v>
      </c>
      <c r="H4160" s="72">
        <f>'Balance N'!P4163</f>
        <v>0</v>
      </c>
      <c r="I4160" s="74">
        <f t="shared" si="64"/>
        <v>0</v>
      </c>
    </row>
    <row r="4161" spans="1:9" ht="15.6">
      <c r="A4161" s="70">
        <f>'Balance N'!I4164</f>
        <v>0</v>
      </c>
      <c r="B4161" s="71">
        <f>'Balance N'!J4164</f>
        <v>0</v>
      </c>
      <c r="C4161" s="72">
        <f>'Balance N'!K4164</f>
        <v>0</v>
      </c>
      <c r="D4161" s="72">
        <f>'Balance N'!L4164</f>
        <v>0</v>
      </c>
      <c r="E4161" s="72">
        <f>'Balance N'!M4164</f>
        <v>0</v>
      </c>
      <c r="F4161" s="72">
        <f>'Balance N'!N4164</f>
        <v>0</v>
      </c>
      <c r="G4161" s="72">
        <f>'Balance N'!O4164</f>
        <v>0</v>
      </c>
      <c r="H4161" s="72">
        <f>'Balance N'!P4164</f>
        <v>0</v>
      </c>
      <c r="I4161" s="74">
        <f t="shared" si="64"/>
        <v>0</v>
      </c>
    </row>
    <row r="4162" spans="1:9" ht="15.6">
      <c r="A4162" s="70">
        <f>'Balance N'!I4165</f>
        <v>0</v>
      </c>
      <c r="B4162" s="71">
        <f>'Balance N'!J4165</f>
        <v>0</v>
      </c>
      <c r="C4162" s="72">
        <f>'Balance N'!K4165</f>
        <v>0</v>
      </c>
      <c r="D4162" s="72">
        <f>'Balance N'!L4165</f>
        <v>0</v>
      </c>
      <c r="E4162" s="72">
        <f>'Balance N'!M4165</f>
        <v>0</v>
      </c>
      <c r="F4162" s="72">
        <f>'Balance N'!N4165</f>
        <v>0</v>
      </c>
      <c r="G4162" s="72">
        <f>'Balance N'!O4165</f>
        <v>0</v>
      </c>
      <c r="H4162" s="72">
        <f>'Balance N'!P4165</f>
        <v>0</v>
      </c>
      <c r="I4162" s="74">
        <f t="shared" si="64"/>
        <v>0</v>
      </c>
    </row>
    <row r="4163" spans="1:9" ht="15.6">
      <c r="A4163" s="70">
        <f>'Balance N'!I4166</f>
        <v>0</v>
      </c>
      <c r="B4163" s="71">
        <f>'Balance N'!J4166</f>
        <v>0</v>
      </c>
      <c r="C4163" s="72">
        <f>'Balance N'!K4166</f>
        <v>0</v>
      </c>
      <c r="D4163" s="72">
        <f>'Balance N'!L4166</f>
        <v>0</v>
      </c>
      <c r="E4163" s="72">
        <f>'Balance N'!M4166</f>
        <v>0</v>
      </c>
      <c r="F4163" s="72">
        <f>'Balance N'!N4166</f>
        <v>0</v>
      </c>
      <c r="G4163" s="72">
        <f>'Balance N'!O4166</f>
        <v>0</v>
      </c>
      <c r="H4163" s="72">
        <f>'Balance N'!P4166</f>
        <v>0</v>
      </c>
      <c r="I4163" s="74">
        <f t="shared" ref="I4163:I4226" si="65">(C4163-D4163)+(E4163-F4163)-(G4163-H4163)</f>
        <v>0</v>
      </c>
    </row>
    <row r="4164" spans="1:9" ht="15.6">
      <c r="A4164" s="70">
        <f>'Balance N'!I4167</f>
        <v>0</v>
      </c>
      <c r="B4164" s="71">
        <f>'Balance N'!J4167</f>
        <v>0</v>
      </c>
      <c r="C4164" s="72">
        <f>'Balance N'!K4167</f>
        <v>0</v>
      </c>
      <c r="D4164" s="72">
        <f>'Balance N'!L4167</f>
        <v>0</v>
      </c>
      <c r="E4164" s="72">
        <f>'Balance N'!M4167</f>
        <v>0</v>
      </c>
      <c r="F4164" s="72">
        <f>'Balance N'!N4167</f>
        <v>0</v>
      </c>
      <c r="G4164" s="72">
        <f>'Balance N'!O4167</f>
        <v>0</v>
      </c>
      <c r="H4164" s="72">
        <f>'Balance N'!P4167</f>
        <v>0</v>
      </c>
      <c r="I4164" s="74">
        <f t="shared" si="65"/>
        <v>0</v>
      </c>
    </row>
    <row r="4165" spans="1:9" ht="15.6">
      <c r="A4165" s="70">
        <f>'Balance N'!I4168</f>
        <v>0</v>
      </c>
      <c r="B4165" s="71">
        <f>'Balance N'!J4168</f>
        <v>0</v>
      </c>
      <c r="C4165" s="72">
        <f>'Balance N'!K4168</f>
        <v>0</v>
      </c>
      <c r="D4165" s="72">
        <f>'Balance N'!L4168</f>
        <v>0</v>
      </c>
      <c r="E4165" s="72">
        <f>'Balance N'!M4168</f>
        <v>0</v>
      </c>
      <c r="F4165" s="72">
        <f>'Balance N'!N4168</f>
        <v>0</v>
      </c>
      <c r="G4165" s="72">
        <f>'Balance N'!O4168</f>
        <v>0</v>
      </c>
      <c r="H4165" s="72">
        <f>'Balance N'!P4168</f>
        <v>0</v>
      </c>
      <c r="I4165" s="74">
        <f t="shared" si="65"/>
        <v>0</v>
      </c>
    </row>
    <row r="4166" spans="1:9" ht="15.6">
      <c r="A4166" s="70">
        <f>'Balance N'!I4169</f>
        <v>0</v>
      </c>
      <c r="B4166" s="71">
        <f>'Balance N'!J4169</f>
        <v>0</v>
      </c>
      <c r="C4166" s="72">
        <f>'Balance N'!K4169</f>
        <v>0</v>
      </c>
      <c r="D4166" s="72">
        <f>'Balance N'!L4169</f>
        <v>0</v>
      </c>
      <c r="E4166" s="72">
        <f>'Balance N'!M4169</f>
        <v>0</v>
      </c>
      <c r="F4166" s="72">
        <f>'Balance N'!N4169</f>
        <v>0</v>
      </c>
      <c r="G4166" s="72">
        <f>'Balance N'!O4169</f>
        <v>0</v>
      </c>
      <c r="H4166" s="72">
        <f>'Balance N'!P4169</f>
        <v>0</v>
      </c>
      <c r="I4166" s="74">
        <f t="shared" si="65"/>
        <v>0</v>
      </c>
    </row>
    <row r="4167" spans="1:9" ht="15.6">
      <c r="A4167" s="70">
        <f>'Balance N'!I4170</f>
        <v>0</v>
      </c>
      <c r="B4167" s="71">
        <f>'Balance N'!J4170</f>
        <v>0</v>
      </c>
      <c r="C4167" s="72">
        <f>'Balance N'!K4170</f>
        <v>0</v>
      </c>
      <c r="D4167" s="72">
        <f>'Balance N'!L4170</f>
        <v>0</v>
      </c>
      <c r="E4167" s="72">
        <f>'Balance N'!M4170</f>
        <v>0</v>
      </c>
      <c r="F4167" s="72">
        <f>'Balance N'!N4170</f>
        <v>0</v>
      </c>
      <c r="G4167" s="72">
        <f>'Balance N'!O4170</f>
        <v>0</v>
      </c>
      <c r="H4167" s="72">
        <f>'Balance N'!P4170</f>
        <v>0</v>
      </c>
      <c r="I4167" s="74">
        <f t="shared" si="65"/>
        <v>0</v>
      </c>
    </row>
    <row r="4168" spans="1:9" ht="15.6">
      <c r="A4168" s="70">
        <f>'Balance N'!I4171</f>
        <v>0</v>
      </c>
      <c r="B4168" s="71">
        <f>'Balance N'!J4171</f>
        <v>0</v>
      </c>
      <c r="C4168" s="72">
        <f>'Balance N'!K4171</f>
        <v>0</v>
      </c>
      <c r="D4168" s="72">
        <f>'Balance N'!L4171</f>
        <v>0</v>
      </c>
      <c r="E4168" s="72">
        <f>'Balance N'!M4171</f>
        <v>0</v>
      </c>
      <c r="F4168" s="72">
        <f>'Balance N'!N4171</f>
        <v>0</v>
      </c>
      <c r="G4168" s="72">
        <f>'Balance N'!O4171</f>
        <v>0</v>
      </c>
      <c r="H4168" s="72">
        <f>'Balance N'!P4171</f>
        <v>0</v>
      </c>
      <c r="I4168" s="74">
        <f t="shared" si="65"/>
        <v>0</v>
      </c>
    </row>
    <row r="4169" spans="1:9" ht="15.6">
      <c r="A4169" s="70">
        <f>'Balance N'!I4172</f>
        <v>0</v>
      </c>
      <c r="B4169" s="71">
        <f>'Balance N'!J4172</f>
        <v>0</v>
      </c>
      <c r="C4169" s="72">
        <f>'Balance N'!K4172</f>
        <v>0</v>
      </c>
      <c r="D4169" s="72">
        <f>'Balance N'!L4172</f>
        <v>0</v>
      </c>
      <c r="E4169" s="72">
        <f>'Balance N'!M4172</f>
        <v>0</v>
      </c>
      <c r="F4169" s="72">
        <f>'Balance N'!N4172</f>
        <v>0</v>
      </c>
      <c r="G4169" s="72">
        <f>'Balance N'!O4172</f>
        <v>0</v>
      </c>
      <c r="H4169" s="72">
        <f>'Balance N'!P4172</f>
        <v>0</v>
      </c>
      <c r="I4169" s="74">
        <f t="shared" si="65"/>
        <v>0</v>
      </c>
    </row>
    <row r="4170" spans="1:9" ht="15.6">
      <c r="A4170" s="70">
        <f>'Balance N'!I4173</f>
        <v>0</v>
      </c>
      <c r="B4170" s="71">
        <f>'Balance N'!J4173</f>
        <v>0</v>
      </c>
      <c r="C4170" s="72">
        <f>'Balance N'!K4173</f>
        <v>0</v>
      </c>
      <c r="D4170" s="72">
        <f>'Balance N'!L4173</f>
        <v>0</v>
      </c>
      <c r="E4170" s="72">
        <f>'Balance N'!M4173</f>
        <v>0</v>
      </c>
      <c r="F4170" s="72">
        <f>'Balance N'!N4173</f>
        <v>0</v>
      </c>
      <c r="G4170" s="72">
        <f>'Balance N'!O4173</f>
        <v>0</v>
      </c>
      <c r="H4170" s="72">
        <f>'Balance N'!P4173</f>
        <v>0</v>
      </c>
      <c r="I4170" s="74">
        <f t="shared" si="65"/>
        <v>0</v>
      </c>
    </row>
    <row r="4171" spans="1:9" ht="15.6">
      <c r="A4171" s="70">
        <f>'Balance N'!I4174</f>
        <v>0</v>
      </c>
      <c r="B4171" s="71">
        <f>'Balance N'!J4174</f>
        <v>0</v>
      </c>
      <c r="C4171" s="72">
        <f>'Balance N'!K4174</f>
        <v>0</v>
      </c>
      <c r="D4171" s="72">
        <f>'Balance N'!L4174</f>
        <v>0</v>
      </c>
      <c r="E4171" s="72">
        <f>'Balance N'!M4174</f>
        <v>0</v>
      </c>
      <c r="F4171" s="72">
        <f>'Balance N'!N4174</f>
        <v>0</v>
      </c>
      <c r="G4171" s="72">
        <f>'Balance N'!O4174</f>
        <v>0</v>
      </c>
      <c r="H4171" s="72">
        <f>'Balance N'!P4174</f>
        <v>0</v>
      </c>
      <c r="I4171" s="74">
        <f t="shared" si="65"/>
        <v>0</v>
      </c>
    </row>
    <row r="4172" spans="1:9" ht="15.6">
      <c r="A4172" s="70">
        <f>'Balance N'!I4175</f>
        <v>0</v>
      </c>
      <c r="B4172" s="71">
        <f>'Balance N'!J4175</f>
        <v>0</v>
      </c>
      <c r="C4172" s="72">
        <f>'Balance N'!K4175</f>
        <v>0</v>
      </c>
      <c r="D4172" s="72">
        <f>'Balance N'!L4175</f>
        <v>0</v>
      </c>
      <c r="E4172" s="72">
        <f>'Balance N'!M4175</f>
        <v>0</v>
      </c>
      <c r="F4172" s="72">
        <f>'Balance N'!N4175</f>
        <v>0</v>
      </c>
      <c r="G4172" s="72">
        <f>'Balance N'!O4175</f>
        <v>0</v>
      </c>
      <c r="H4172" s="72">
        <f>'Balance N'!P4175</f>
        <v>0</v>
      </c>
      <c r="I4172" s="74">
        <f t="shared" si="65"/>
        <v>0</v>
      </c>
    </row>
    <row r="4173" spans="1:9" ht="15.6">
      <c r="A4173" s="70">
        <f>'Balance N'!I4176</f>
        <v>0</v>
      </c>
      <c r="B4173" s="71">
        <f>'Balance N'!J4176</f>
        <v>0</v>
      </c>
      <c r="C4173" s="72">
        <f>'Balance N'!K4176</f>
        <v>0</v>
      </c>
      <c r="D4173" s="72">
        <f>'Balance N'!L4176</f>
        <v>0</v>
      </c>
      <c r="E4173" s="72">
        <f>'Balance N'!M4176</f>
        <v>0</v>
      </c>
      <c r="F4173" s="72">
        <f>'Balance N'!N4176</f>
        <v>0</v>
      </c>
      <c r="G4173" s="72">
        <f>'Balance N'!O4176</f>
        <v>0</v>
      </c>
      <c r="H4173" s="72">
        <f>'Balance N'!P4176</f>
        <v>0</v>
      </c>
      <c r="I4173" s="74">
        <f t="shared" si="65"/>
        <v>0</v>
      </c>
    </row>
    <row r="4174" spans="1:9" ht="15.6">
      <c r="A4174" s="70">
        <f>'Balance N'!I4177</f>
        <v>0</v>
      </c>
      <c r="B4174" s="71">
        <f>'Balance N'!J4177</f>
        <v>0</v>
      </c>
      <c r="C4174" s="72">
        <f>'Balance N'!K4177</f>
        <v>0</v>
      </c>
      <c r="D4174" s="72">
        <f>'Balance N'!L4177</f>
        <v>0</v>
      </c>
      <c r="E4174" s="72">
        <f>'Balance N'!M4177</f>
        <v>0</v>
      </c>
      <c r="F4174" s="72">
        <f>'Balance N'!N4177</f>
        <v>0</v>
      </c>
      <c r="G4174" s="72">
        <f>'Balance N'!O4177</f>
        <v>0</v>
      </c>
      <c r="H4174" s="72">
        <f>'Balance N'!P4177</f>
        <v>0</v>
      </c>
      <c r="I4174" s="74">
        <f t="shared" si="65"/>
        <v>0</v>
      </c>
    </row>
    <row r="4175" spans="1:9" ht="15.6">
      <c r="A4175" s="70">
        <f>'Balance N'!I4178</f>
        <v>0</v>
      </c>
      <c r="B4175" s="71">
        <f>'Balance N'!J4178</f>
        <v>0</v>
      </c>
      <c r="C4175" s="72">
        <f>'Balance N'!K4178</f>
        <v>0</v>
      </c>
      <c r="D4175" s="72">
        <f>'Balance N'!L4178</f>
        <v>0</v>
      </c>
      <c r="E4175" s="72">
        <f>'Balance N'!M4178</f>
        <v>0</v>
      </c>
      <c r="F4175" s="72">
        <f>'Balance N'!N4178</f>
        <v>0</v>
      </c>
      <c r="G4175" s="72">
        <f>'Balance N'!O4178</f>
        <v>0</v>
      </c>
      <c r="H4175" s="72">
        <f>'Balance N'!P4178</f>
        <v>0</v>
      </c>
      <c r="I4175" s="74">
        <f t="shared" si="65"/>
        <v>0</v>
      </c>
    </row>
    <row r="4176" spans="1:9" ht="15.6">
      <c r="A4176" s="70">
        <f>'Balance N'!I4179</f>
        <v>0</v>
      </c>
      <c r="B4176" s="71">
        <f>'Balance N'!J4179</f>
        <v>0</v>
      </c>
      <c r="C4176" s="72">
        <f>'Balance N'!K4179</f>
        <v>0</v>
      </c>
      <c r="D4176" s="72">
        <f>'Balance N'!L4179</f>
        <v>0</v>
      </c>
      <c r="E4176" s="72">
        <f>'Balance N'!M4179</f>
        <v>0</v>
      </c>
      <c r="F4176" s="72">
        <f>'Balance N'!N4179</f>
        <v>0</v>
      </c>
      <c r="G4176" s="72">
        <f>'Balance N'!O4179</f>
        <v>0</v>
      </c>
      <c r="H4176" s="72">
        <f>'Balance N'!P4179</f>
        <v>0</v>
      </c>
      <c r="I4176" s="74">
        <f t="shared" si="65"/>
        <v>0</v>
      </c>
    </row>
    <row r="4177" spans="1:9" ht="15.6">
      <c r="A4177" s="70">
        <f>'Balance N'!I4180</f>
        <v>0</v>
      </c>
      <c r="B4177" s="71">
        <f>'Balance N'!J4180</f>
        <v>0</v>
      </c>
      <c r="C4177" s="72">
        <f>'Balance N'!K4180</f>
        <v>0</v>
      </c>
      <c r="D4177" s="72">
        <f>'Balance N'!L4180</f>
        <v>0</v>
      </c>
      <c r="E4177" s="72">
        <f>'Balance N'!M4180</f>
        <v>0</v>
      </c>
      <c r="F4177" s="72">
        <f>'Balance N'!N4180</f>
        <v>0</v>
      </c>
      <c r="G4177" s="72">
        <f>'Balance N'!O4180</f>
        <v>0</v>
      </c>
      <c r="H4177" s="72">
        <f>'Balance N'!P4180</f>
        <v>0</v>
      </c>
      <c r="I4177" s="74">
        <f t="shared" si="65"/>
        <v>0</v>
      </c>
    </row>
    <row r="4178" spans="1:9" ht="15.6">
      <c r="A4178" s="70">
        <f>'Balance N'!I4181</f>
        <v>0</v>
      </c>
      <c r="B4178" s="71">
        <f>'Balance N'!J4181</f>
        <v>0</v>
      </c>
      <c r="C4178" s="72">
        <f>'Balance N'!K4181</f>
        <v>0</v>
      </c>
      <c r="D4178" s="72">
        <f>'Balance N'!L4181</f>
        <v>0</v>
      </c>
      <c r="E4178" s="72">
        <f>'Balance N'!M4181</f>
        <v>0</v>
      </c>
      <c r="F4178" s="72">
        <f>'Balance N'!N4181</f>
        <v>0</v>
      </c>
      <c r="G4178" s="72">
        <f>'Balance N'!O4181</f>
        <v>0</v>
      </c>
      <c r="H4178" s="72">
        <f>'Balance N'!P4181</f>
        <v>0</v>
      </c>
      <c r="I4178" s="74">
        <f t="shared" si="65"/>
        <v>0</v>
      </c>
    </row>
    <row r="4179" spans="1:9" ht="15.6">
      <c r="A4179" s="70">
        <f>'Balance N'!I4182</f>
        <v>0</v>
      </c>
      <c r="B4179" s="71">
        <f>'Balance N'!J4182</f>
        <v>0</v>
      </c>
      <c r="C4179" s="72">
        <f>'Balance N'!K4182</f>
        <v>0</v>
      </c>
      <c r="D4179" s="72">
        <f>'Balance N'!L4182</f>
        <v>0</v>
      </c>
      <c r="E4179" s="72">
        <f>'Balance N'!M4182</f>
        <v>0</v>
      </c>
      <c r="F4179" s="72">
        <f>'Balance N'!N4182</f>
        <v>0</v>
      </c>
      <c r="G4179" s="72">
        <f>'Balance N'!O4182</f>
        <v>0</v>
      </c>
      <c r="H4179" s="72">
        <f>'Balance N'!P4182</f>
        <v>0</v>
      </c>
      <c r="I4179" s="74">
        <f t="shared" si="65"/>
        <v>0</v>
      </c>
    </row>
    <row r="4180" spans="1:9" ht="15.6">
      <c r="A4180" s="70">
        <f>'Balance N'!I4183</f>
        <v>0</v>
      </c>
      <c r="B4180" s="71">
        <f>'Balance N'!J4183</f>
        <v>0</v>
      </c>
      <c r="C4180" s="72">
        <f>'Balance N'!K4183</f>
        <v>0</v>
      </c>
      <c r="D4180" s="72">
        <f>'Balance N'!L4183</f>
        <v>0</v>
      </c>
      <c r="E4180" s="72">
        <f>'Balance N'!M4183</f>
        <v>0</v>
      </c>
      <c r="F4180" s="72">
        <f>'Balance N'!N4183</f>
        <v>0</v>
      </c>
      <c r="G4180" s="72">
        <f>'Balance N'!O4183</f>
        <v>0</v>
      </c>
      <c r="H4180" s="72">
        <f>'Balance N'!P4183</f>
        <v>0</v>
      </c>
      <c r="I4180" s="74">
        <f t="shared" si="65"/>
        <v>0</v>
      </c>
    </row>
    <row r="4181" spans="1:9" ht="15.6">
      <c r="A4181" s="70">
        <f>'Balance N'!I4184</f>
        <v>0</v>
      </c>
      <c r="B4181" s="71">
        <f>'Balance N'!J4184</f>
        <v>0</v>
      </c>
      <c r="C4181" s="72">
        <f>'Balance N'!K4184</f>
        <v>0</v>
      </c>
      <c r="D4181" s="72">
        <f>'Balance N'!L4184</f>
        <v>0</v>
      </c>
      <c r="E4181" s="72">
        <f>'Balance N'!M4184</f>
        <v>0</v>
      </c>
      <c r="F4181" s="72">
        <f>'Balance N'!N4184</f>
        <v>0</v>
      </c>
      <c r="G4181" s="72">
        <f>'Balance N'!O4184</f>
        <v>0</v>
      </c>
      <c r="H4181" s="72">
        <f>'Balance N'!P4184</f>
        <v>0</v>
      </c>
      <c r="I4181" s="74">
        <f t="shared" si="65"/>
        <v>0</v>
      </c>
    </row>
    <row r="4182" spans="1:9" ht="15.6">
      <c r="A4182" s="70">
        <f>'Balance N'!I4185</f>
        <v>0</v>
      </c>
      <c r="B4182" s="71">
        <f>'Balance N'!J4185</f>
        <v>0</v>
      </c>
      <c r="C4182" s="72">
        <f>'Balance N'!K4185</f>
        <v>0</v>
      </c>
      <c r="D4182" s="72">
        <f>'Balance N'!L4185</f>
        <v>0</v>
      </c>
      <c r="E4182" s="72">
        <f>'Balance N'!M4185</f>
        <v>0</v>
      </c>
      <c r="F4182" s="72">
        <f>'Balance N'!N4185</f>
        <v>0</v>
      </c>
      <c r="G4182" s="72">
        <f>'Balance N'!O4185</f>
        <v>0</v>
      </c>
      <c r="H4182" s="72">
        <f>'Balance N'!P4185</f>
        <v>0</v>
      </c>
      <c r="I4182" s="74">
        <f t="shared" si="65"/>
        <v>0</v>
      </c>
    </row>
    <row r="4183" spans="1:9" ht="15.6">
      <c r="A4183" s="70">
        <f>'Balance N'!I4186</f>
        <v>0</v>
      </c>
      <c r="B4183" s="71">
        <f>'Balance N'!J4186</f>
        <v>0</v>
      </c>
      <c r="C4183" s="72">
        <f>'Balance N'!K4186</f>
        <v>0</v>
      </c>
      <c r="D4183" s="72">
        <f>'Balance N'!L4186</f>
        <v>0</v>
      </c>
      <c r="E4183" s="72">
        <f>'Balance N'!M4186</f>
        <v>0</v>
      </c>
      <c r="F4183" s="72">
        <f>'Balance N'!N4186</f>
        <v>0</v>
      </c>
      <c r="G4183" s="72">
        <f>'Balance N'!O4186</f>
        <v>0</v>
      </c>
      <c r="H4183" s="72">
        <f>'Balance N'!P4186</f>
        <v>0</v>
      </c>
      <c r="I4183" s="74">
        <f t="shared" si="65"/>
        <v>0</v>
      </c>
    </row>
    <row r="4184" spans="1:9" ht="15.6">
      <c r="A4184" s="70">
        <f>'Balance N'!I4187</f>
        <v>0</v>
      </c>
      <c r="B4184" s="71">
        <f>'Balance N'!J4187</f>
        <v>0</v>
      </c>
      <c r="C4184" s="72">
        <f>'Balance N'!K4187</f>
        <v>0</v>
      </c>
      <c r="D4184" s="72">
        <f>'Balance N'!L4187</f>
        <v>0</v>
      </c>
      <c r="E4184" s="72">
        <f>'Balance N'!M4187</f>
        <v>0</v>
      </c>
      <c r="F4184" s="72">
        <f>'Balance N'!N4187</f>
        <v>0</v>
      </c>
      <c r="G4184" s="72">
        <f>'Balance N'!O4187</f>
        <v>0</v>
      </c>
      <c r="H4184" s="72">
        <f>'Balance N'!P4187</f>
        <v>0</v>
      </c>
      <c r="I4184" s="74">
        <f t="shared" si="65"/>
        <v>0</v>
      </c>
    </row>
    <row r="4185" spans="1:9" ht="15.6">
      <c r="A4185" s="70">
        <f>'Balance N'!I4188</f>
        <v>0</v>
      </c>
      <c r="B4185" s="71">
        <f>'Balance N'!J4188</f>
        <v>0</v>
      </c>
      <c r="C4185" s="72">
        <f>'Balance N'!K4188</f>
        <v>0</v>
      </c>
      <c r="D4185" s="72">
        <f>'Balance N'!L4188</f>
        <v>0</v>
      </c>
      <c r="E4185" s="72">
        <f>'Balance N'!M4188</f>
        <v>0</v>
      </c>
      <c r="F4185" s="72">
        <f>'Balance N'!N4188</f>
        <v>0</v>
      </c>
      <c r="G4185" s="72">
        <f>'Balance N'!O4188</f>
        <v>0</v>
      </c>
      <c r="H4185" s="72">
        <f>'Balance N'!P4188</f>
        <v>0</v>
      </c>
      <c r="I4185" s="74">
        <f t="shared" si="65"/>
        <v>0</v>
      </c>
    </row>
    <row r="4186" spans="1:9" ht="15.6">
      <c r="A4186" s="70">
        <f>'Balance N'!I4189</f>
        <v>0</v>
      </c>
      <c r="B4186" s="71">
        <f>'Balance N'!J4189</f>
        <v>0</v>
      </c>
      <c r="C4186" s="72">
        <f>'Balance N'!K4189</f>
        <v>0</v>
      </c>
      <c r="D4186" s="72">
        <f>'Balance N'!L4189</f>
        <v>0</v>
      </c>
      <c r="E4186" s="72">
        <f>'Balance N'!M4189</f>
        <v>0</v>
      </c>
      <c r="F4186" s="72">
        <f>'Balance N'!N4189</f>
        <v>0</v>
      </c>
      <c r="G4186" s="72">
        <f>'Balance N'!O4189</f>
        <v>0</v>
      </c>
      <c r="H4186" s="72">
        <f>'Balance N'!P4189</f>
        <v>0</v>
      </c>
      <c r="I4186" s="74">
        <f t="shared" si="65"/>
        <v>0</v>
      </c>
    </row>
    <row r="4187" spans="1:9" ht="15.6">
      <c r="A4187" s="70">
        <f>'Balance N'!I4190</f>
        <v>0</v>
      </c>
      <c r="B4187" s="71">
        <f>'Balance N'!J4190</f>
        <v>0</v>
      </c>
      <c r="C4187" s="72">
        <f>'Balance N'!K4190</f>
        <v>0</v>
      </c>
      <c r="D4187" s="72">
        <f>'Balance N'!L4190</f>
        <v>0</v>
      </c>
      <c r="E4187" s="72">
        <f>'Balance N'!M4190</f>
        <v>0</v>
      </c>
      <c r="F4187" s="72">
        <f>'Balance N'!N4190</f>
        <v>0</v>
      </c>
      <c r="G4187" s="72">
        <f>'Balance N'!O4190</f>
        <v>0</v>
      </c>
      <c r="H4187" s="72">
        <f>'Balance N'!P4190</f>
        <v>0</v>
      </c>
      <c r="I4187" s="74">
        <f t="shared" si="65"/>
        <v>0</v>
      </c>
    </row>
    <row r="4188" spans="1:9" ht="15.6">
      <c r="A4188" s="70">
        <f>'Balance N'!I4191</f>
        <v>0</v>
      </c>
      <c r="B4188" s="71">
        <f>'Balance N'!J4191</f>
        <v>0</v>
      </c>
      <c r="C4188" s="72">
        <f>'Balance N'!K4191</f>
        <v>0</v>
      </c>
      <c r="D4188" s="72">
        <f>'Balance N'!L4191</f>
        <v>0</v>
      </c>
      <c r="E4188" s="72">
        <f>'Balance N'!M4191</f>
        <v>0</v>
      </c>
      <c r="F4188" s="72">
        <f>'Balance N'!N4191</f>
        <v>0</v>
      </c>
      <c r="G4188" s="72">
        <f>'Balance N'!O4191</f>
        <v>0</v>
      </c>
      <c r="H4188" s="72">
        <f>'Balance N'!P4191</f>
        <v>0</v>
      </c>
      <c r="I4188" s="74">
        <f t="shared" si="65"/>
        <v>0</v>
      </c>
    </row>
    <row r="4189" spans="1:9" ht="15.6">
      <c r="A4189" s="70">
        <f>'Balance N'!I4192</f>
        <v>0</v>
      </c>
      <c r="B4189" s="71">
        <f>'Balance N'!J4192</f>
        <v>0</v>
      </c>
      <c r="C4189" s="72">
        <f>'Balance N'!K4192</f>
        <v>0</v>
      </c>
      <c r="D4189" s="72">
        <f>'Balance N'!L4192</f>
        <v>0</v>
      </c>
      <c r="E4189" s="72">
        <f>'Balance N'!M4192</f>
        <v>0</v>
      </c>
      <c r="F4189" s="72">
        <f>'Balance N'!N4192</f>
        <v>0</v>
      </c>
      <c r="G4189" s="72">
        <f>'Balance N'!O4192</f>
        <v>0</v>
      </c>
      <c r="H4189" s="72">
        <f>'Balance N'!P4192</f>
        <v>0</v>
      </c>
      <c r="I4189" s="74">
        <f t="shared" si="65"/>
        <v>0</v>
      </c>
    </row>
    <row r="4190" spans="1:9" ht="15.6">
      <c r="A4190" s="70">
        <f>'Balance N'!I4193</f>
        <v>0</v>
      </c>
      <c r="B4190" s="71">
        <f>'Balance N'!J4193</f>
        <v>0</v>
      </c>
      <c r="C4190" s="72">
        <f>'Balance N'!K4193</f>
        <v>0</v>
      </c>
      <c r="D4190" s="72">
        <f>'Balance N'!L4193</f>
        <v>0</v>
      </c>
      <c r="E4190" s="72">
        <f>'Balance N'!M4193</f>
        <v>0</v>
      </c>
      <c r="F4190" s="72">
        <f>'Balance N'!N4193</f>
        <v>0</v>
      </c>
      <c r="G4190" s="72">
        <f>'Balance N'!O4193</f>
        <v>0</v>
      </c>
      <c r="H4190" s="72">
        <f>'Balance N'!P4193</f>
        <v>0</v>
      </c>
      <c r="I4190" s="74">
        <f t="shared" si="65"/>
        <v>0</v>
      </c>
    </row>
    <row r="4191" spans="1:9" ht="15.6">
      <c r="A4191" s="70">
        <f>'Balance N'!I4194</f>
        <v>0</v>
      </c>
      <c r="B4191" s="71">
        <f>'Balance N'!J4194</f>
        <v>0</v>
      </c>
      <c r="C4191" s="72">
        <f>'Balance N'!K4194</f>
        <v>0</v>
      </c>
      <c r="D4191" s="72">
        <f>'Balance N'!L4194</f>
        <v>0</v>
      </c>
      <c r="E4191" s="72">
        <f>'Balance N'!M4194</f>
        <v>0</v>
      </c>
      <c r="F4191" s="72">
        <f>'Balance N'!N4194</f>
        <v>0</v>
      </c>
      <c r="G4191" s="72">
        <f>'Balance N'!O4194</f>
        <v>0</v>
      </c>
      <c r="H4191" s="72">
        <f>'Balance N'!P4194</f>
        <v>0</v>
      </c>
      <c r="I4191" s="74">
        <f t="shared" si="65"/>
        <v>0</v>
      </c>
    </row>
    <row r="4192" spans="1:9" ht="15.6">
      <c r="A4192" s="70">
        <f>'Balance N'!I4195</f>
        <v>0</v>
      </c>
      <c r="B4192" s="71">
        <f>'Balance N'!J4195</f>
        <v>0</v>
      </c>
      <c r="C4192" s="72">
        <f>'Balance N'!K4195</f>
        <v>0</v>
      </c>
      <c r="D4192" s="72">
        <f>'Balance N'!L4195</f>
        <v>0</v>
      </c>
      <c r="E4192" s="72">
        <f>'Balance N'!M4195</f>
        <v>0</v>
      </c>
      <c r="F4192" s="72">
        <f>'Balance N'!N4195</f>
        <v>0</v>
      </c>
      <c r="G4192" s="72">
        <f>'Balance N'!O4195</f>
        <v>0</v>
      </c>
      <c r="H4192" s="72">
        <f>'Balance N'!P4195</f>
        <v>0</v>
      </c>
      <c r="I4192" s="74">
        <f t="shared" si="65"/>
        <v>0</v>
      </c>
    </row>
    <row r="4193" spans="1:9" ht="15.6">
      <c r="A4193" s="70">
        <f>'Balance N'!I4196</f>
        <v>0</v>
      </c>
      <c r="B4193" s="71">
        <f>'Balance N'!J4196</f>
        <v>0</v>
      </c>
      <c r="C4193" s="72">
        <f>'Balance N'!K4196</f>
        <v>0</v>
      </c>
      <c r="D4193" s="72">
        <f>'Balance N'!L4196</f>
        <v>0</v>
      </c>
      <c r="E4193" s="72">
        <f>'Balance N'!M4196</f>
        <v>0</v>
      </c>
      <c r="F4193" s="72">
        <f>'Balance N'!N4196</f>
        <v>0</v>
      </c>
      <c r="G4193" s="72">
        <f>'Balance N'!O4196</f>
        <v>0</v>
      </c>
      <c r="H4193" s="72">
        <f>'Balance N'!P4196</f>
        <v>0</v>
      </c>
      <c r="I4193" s="74">
        <f t="shared" si="65"/>
        <v>0</v>
      </c>
    </row>
    <row r="4194" spans="1:9" ht="15.6">
      <c r="A4194" s="70">
        <f>'Balance N'!I4197</f>
        <v>0</v>
      </c>
      <c r="B4194" s="71">
        <f>'Balance N'!J4197</f>
        <v>0</v>
      </c>
      <c r="C4194" s="72">
        <f>'Balance N'!K4197</f>
        <v>0</v>
      </c>
      <c r="D4194" s="72">
        <f>'Balance N'!L4197</f>
        <v>0</v>
      </c>
      <c r="E4194" s="72">
        <f>'Balance N'!M4197</f>
        <v>0</v>
      </c>
      <c r="F4194" s="72">
        <f>'Balance N'!N4197</f>
        <v>0</v>
      </c>
      <c r="G4194" s="72">
        <f>'Balance N'!O4197</f>
        <v>0</v>
      </c>
      <c r="H4194" s="72">
        <f>'Balance N'!P4197</f>
        <v>0</v>
      </c>
      <c r="I4194" s="74">
        <f t="shared" si="65"/>
        <v>0</v>
      </c>
    </row>
    <row r="4195" spans="1:9" ht="15.6">
      <c r="A4195" s="70">
        <f>'Balance N'!I4198</f>
        <v>0</v>
      </c>
      <c r="B4195" s="71">
        <f>'Balance N'!J4198</f>
        <v>0</v>
      </c>
      <c r="C4195" s="72">
        <f>'Balance N'!K4198</f>
        <v>0</v>
      </c>
      <c r="D4195" s="72">
        <f>'Balance N'!L4198</f>
        <v>0</v>
      </c>
      <c r="E4195" s="72">
        <f>'Balance N'!M4198</f>
        <v>0</v>
      </c>
      <c r="F4195" s="72">
        <f>'Balance N'!N4198</f>
        <v>0</v>
      </c>
      <c r="G4195" s="72">
        <f>'Balance N'!O4198</f>
        <v>0</v>
      </c>
      <c r="H4195" s="72">
        <f>'Balance N'!P4198</f>
        <v>0</v>
      </c>
      <c r="I4195" s="74">
        <f t="shared" si="65"/>
        <v>0</v>
      </c>
    </row>
    <row r="4196" spans="1:9" ht="15.6">
      <c r="A4196" s="70">
        <f>'Balance N'!I4199</f>
        <v>0</v>
      </c>
      <c r="B4196" s="71">
        <f>'Balance N'!J4199</f>
        <v>0</v>
      </c>
      <c r="C4196" s="72">
        <f>'Balance N'!K4199</f>
        <v>0</v>
      </c>
      <c r="D4196" s="72">
        <f>'Balance N'!L4199</f>
        <v>0</v>
      </c>
      <c r="E4196" s="72">
        <f>'Balance N'!M4199</f>
        <v>0</v>
      </c>
      <c r="F4196" s="72">
        <f>'Balance N'!N4199</f>
        <v>0</v>
      </c>
      <c r="G4196" s="72">
        <f>'Balance N'!O4199</f>
        <v>0</v>
      </c>
      <c r="H4196" s="72">
        <f>'Balance N'!P4199</f>
        <v>0</v>
      </c>
      <c r="I4196" s="74">
        <f t="shared" si="65"/>
        <v>0</v>
      </c>
    </row>
    <row r="4197" spans="1:9" ht="15.6">
      <c r="A4197" s="70">
        <f>'Balance N'!I4200</f>
        <v>0</v>
      </c>
      <c r="B4197" s="71">
        <f>'Balance N'!J4200</f>
        <v>0</v>
      </c>
      <c r="C4197" s="72">
        <f>'Balance N'!K4200</f>
        <v>0</v>
      </c>
      <c r="D4197" s="72">
        <f>'Balance N'!L4200</f>
        <v>0</v>
      </c>
      <c r="E4197" s="72">
        <f>'Balance N'!M4200</f>
        <v>0</v>
      </c>
      <c r="F4197" s="72">
        <f>'Balance N'!N4200</f>
        <v>0</v>
      </c>
      <c r="G4197" s="72">
        <f>'Balance N'!O4200</f>
        <v>0</v>
      </c>
      <c r="H4197" s="72">
        <f>'Balance N'!P4200</f>
        <v>0</v>
      </c>
      <c r="I4197" s="74">
        <f t="shared" si="65"/>
        <v>0</v>
      </c>
    </row>
    <row r="4198" spans="1:9" ht="15.6">
      <c r="A4198" s="70">
        <f>'Balance N'!I4201</f>
        <v>0</v>
      </c>
      <c r="B4198" s="71">
        <f>'Balance N'!J4201</f>
        <v>0</v>
      </c>
      <c r="C4198" s="72">
        <f>'Balance N'!K4201</f>
        <v>0</v>
      </c>
      <c r="D4198" s="72">
        <f>'Balance N'!L4201</f>
        <v>0</v>
      </c>
      <c r="E4198" s="72">
        <f>'Balance N'!M4201</f>
        <v>0</v>
      </c>
      <c r="F4198" s="72">
        <f>'Balance N'!N4201</f>
        <v>0</v>
      </c>
      <c r="G4198" s="72">
        <f>'Balance N'!O4201</f>
        <v>0</v>
      </c>
      <c r="H4198" s="72">
        <f>'Balance N'!P4201</f>
        <v>0</v>
      </c>
      <c r="I4198" s="74">
        <f t="shared" si="65"/>
        <v>0</v>
      </c>
    </row>
    <row r="4199" spans="1:9" ht="15.6">
      <c r="A4199" s="70">
        <f>'Balance N'!I4202</f>
        <v>0</v>
      </c>
      <c r="B4199" s="71">
        <f>'Balance N'!J4202</f>
        <v>0</v>
      </c>
      <c r="C4199" s="72">
        <f>'Balance N'!K4202</f>
        <v>0</v>
      </c>
      <c r="D4199" s="72">
        <f>'Balance N'!L4202</f>
        <v>0</v>
      </c>
      <c r="E4199" s="72">
        <f>'Balance N'!M4202</f>
        <v>0</v>
      </c>
      <c r="F4199" s="72">
        <f>'Balance N'!N4202</f>
        <v>0</v>
      </c>
      <c r="G4199" s="72">
        <f>'Balance N'!O4202</f>
        <v>0</v>
      </c>
      <c r="H4199" s="72">
        <f>'Balance N'!P4202</f>
        <v>0</v>
      </c>
      <c r="I4199" s="74">
        <f t="shared" si="65"/>
        <v>0</v>
      </c>
    </row>
    <row r="4200" spans="1:9" ht="15.6">
      <c r="A4200" s="70">
        <f>'Balance N'!I4203</f>
        <v>0</v>
      </c>
      <c r="B4200" s="71">
        <f>'Balance N'!J4203</f>
        <v>0</v>
      </c>
      <c r="C4200" s="72">
        <f>'Balance N'!K4203</f>
        <v>0</v>
      </c>
      <c r="D4200" s="72">
        <f>'Balance N'!L4203</f>
        <v>0</v>
      </c>
      <c r="E4200" s="72">
        <f>'Balance N'!M4203</f>
        <v>0</v>
      </c>
      <c r="F4200" s="72">
        <f>'Balance N'!N4203</f>
        <v>0</v>
      </c>
      <c r="G4200" s="72">
        <f>'Balance N'!O4203</f>
        <v>0</v>
      </c>
      <c r="H4200" s="72">
        <f>'Balance N'!P4203</f>
        <v>0</v>
      </c>
      <c r="I4200" s="74">
        <f t="shared" si="65"/>
        <v>0</v>
      </c>
    </row>
    <row r="4201" spans="1:9" ht="15.6">
      <c r="A4201" s="70">
        <f>'Balance N'!I4204</f>
        <v>0</v>
      </c>
      <c r="B4201" s="71">
        <f>'Balance N'!J4204</f>
        <v>0</v>
      </c>
      <c r="C4201" s="72">
        <f>'Balance N'!K4204</f>
        <v>0</v>
      </c>
      <c r="D4201" s="72">
        <f>'Balance N'!L4204</f>
        <v>0</v>
      </c>
      <c r="E4201" s="72">
        <f>'Balance N'!M4204</f>
        <v>0</v>
      </c>
      <c r="F4201" s="72">
        <f>'Balance N'!N4204</f>
        <v>0</v>
      </c>
      <c r="G4201" s="72">
        <f>'Balance N'!O4204</f>
        <v>0</v>
      </c>
      <c r="H4201" s="72">
        <f>'Balance N'!P4204</f>
        <v>0</v>
      </c>
      <c r="I4201" s="74">
        <f t="shared" si="65"/>
        <v>0</v>
      </c>
    </row>
    <row r="4202" spans="1:9" ht="15.6">
      <c r="A4202" s="70">
        <f>'Balance N'!I4205</f>
        <v>0</v>
      </c>
      <c r="B4202" s="71">
        <f>'Balance N'!J4205</f>
        <v>0</v>
      </c>
      <c r="C4202" s="72">
        <f>'Balance N'!K4205</f>
        <v>0</v>
      </c>
      <c r="D4202" s="72">
        <f>'Balance N'!L4205</f>
        <v>0</v>
      </c>
      <c r="E4202" s="72">
        <f>'Balance N'!M4205</f>
        <v>0</v>
      </c>
      <c r="F4202" s="72">
        <f>'Balance N'!N4205</f>
        <v>0</v>
      </c>
      <c r="G4202" s="72">
        <f>'Balance N'!O4205</f>
        <v>0</v>
      </c>
      <c r="H4202" s="72">
        <f>'Balance N'!P4205</f>
        <v>0</v>
      </c>
      <c r="I4202" s="74">
        <f t="shared" si="65"/>
        <v>0</v>
      </c>
    </row>
    <row r="4203" spans="1:9" ht="15.6">
      <c r="A4203" s="70">
        <f>'Balance N'!I4206</f>
        <v>0</v>
      </c>
      <c r="B4203" s="71">
        <f>'Balance N'!J4206</f>
        <v>0</v>
      </c>
      <c r="C4203" s="72">
        <f>'Balance N'!K4206</f>
        <v>0</v>
      </c>
      <c r="D4203" s="72">
        <f>'Balance N'!L4206</f>
        <v>0</v>
      </c>
      <c r="E4203" s="72">
        <f>'Balance N'!M4206</f>
        <v>0</v>
      </c>
      <c r="F4203" s="72">
        <f>'Balance N'!N4206</f>
        <v>0</v>
      </c>
      <c r="G4203" s="72">
        <f>'Balance N'!O4206</f>
        <v>0</v>
      </c>
      <c r="H4203" s="72">
        <f>'Balance N'!P4206</f>
        <v>0</v>
      </c>
      <c r="I4203" s="74">
        <f t="shared" si="65"/>
        <v>0</v>
      </c>
    </row>
    <row r="4204" spans="1:9" ht="15.6">
      <c r="A4204" s="70">
        <f>'Balance N'!I4207</f>
        <v>0</v>
      </c>
      <c r="B4204" s="71">
        <f>'Balance N'!J4207</f>
        <v>0</v>
      </c>
      <c r="C4204" s="72">
        <f>'Balance N'!K4207</f>
        <v>0</v>
      </c>
      <c r="D4204" s="72">
        <f>'Balance N'!L4207</f>
        <v>0</v>
      </c>
      <c r="E4204" s="72">
        <f>'Balance N'!M4207</f>
        <v>0</v>
      </c>
      <c r="F4204" s="72">
        <f>'Balance N'!N4207</f>
        <v>0</v>
      </c>
      <c r="G4204" s="72">
        <f>'Balance N'!O4207</f>
        <v>0</v>
      </c>
      <c r="H4204" s="72">
        <f>'Balance N'!P4207</f>
        <v>0</v>
      </c>
      <c r="I4204" s="74">
        <f t="shared" si="65"/>
        <v>0</v>
      </c>
    </row>
    <row r="4205" spans="1:9" ht="15.6">
      <c r="A4205" s="70">
        <f>'Balance N'!I4208</f>
        <v>0</v>
      </c>
      <c r="B4205" s="71">
        <f>'Balance N'!J4208</f>
        <v>0</v>
      </c>
      <c r="C4205" s="72">
        <f>'Balance N'!K4208</f>
        <v>0</v>
      </c>
      <c r="D4205" s="72">
        <f>'Balance N'!L4208</f>
        <v>0</v>
      </c>
      <c r="E4205" s="72">
        <f>'Balance N'!M4208</f>
        <v>0</v>
      </c>
      <c r="F4205" s="72">
        <f>'Balance N'!N4208</f>
        <v>0</v>
      </c>
      <c r="G4205" s="72">
        <f>'Balance N'!O4208</f>
        <v>0</v>
      </c>
      <c r="H4205" s="72">
        <f>'Balance N'!P4208</f>
        <v>0</v>
      </c>
      <c r="I4205" s="74">
        <f t="shared" si="65"/>
        <v>0</v>
      </c>
    </row>
    <row r="4206" spans="1:9" ht="15.6">
      <c r="A4206" s="70">
        <f>'Balance N'!I4209</f>
        <v>0</v>
      </c>
      <c r="B4206" s="71">
        <f>'Balance N'!J4209</f>
        <v>0</v>
      </c>
      <c r="C4206" s="72">
        <f>'Balance N'!K4209</f>
        <v>0</v>
      </c>
      <c r="D4206" s="72">
        <f>'Balance N'!L4209</f>
        <v>0</v>
      </c>
      <c r="E4206" s="72">
        <f>'Balance N'!M4209</f>
        <v>0</v>
      </c>
      <c r="F4206" s="72">
        <f>'Balance N'!N4209</f>
        <v>0</v>
      </c>
      <c r="G4206" s="72">
        <f>'Balance N'!O4209</f>
        <v>0</v>
      </c>
      <c r="H4206" s="72">
        <f>'Balance N'!P4209</f>
        <v>0</v>
      </c>
      <c r="I4206" s="74">
        <f t="shared" si="65"/>
        <v>0</v>
      </c>
    </row>
    <row r="4207" spans="1:9" ht="15.6">
      <c r="A4207" s="70">
        <f>'Balance N'!I4210</f>
        <v>0</v>
      </c>
      <c r="B4207" s="71">
        <f>'Balance N'!J4210</f>
        <v>0</v>
      </c>
      <c r="C4207" s="72">
        <f>'Balance N'!K4210</f>
        <v>0</v>
      </c>
      <c r="D4207" s="72">
        <f>'Balance N'!L4210</f>
        <v>0</v>
      </c>
      <c r="E4207" s="72">
        <f>'Balance N'!M4210</f>
        <v>0</v>
      </c>
      <c r="F4207" s="72">
        <f>'Balance N'!N4210</f>
        <v>0</v>
      </c>
      <c r="G4207" s="72">
        <f>'Balance N'!O4210</f>
        <v>0</v>
      </c>
      <c r="H4207" s="72">
        <f>'Balance N'!P4210</f>
        <v>0</v>
      </c>
      <c r="I4207" s="74">
        <f t="shared" si="65"/>
        <v>0</v>
      </c>
    </row>
    <row r="4208" spans="1:9" ht="15.6">
      <c r="A4208" s="70">
        <f>'Balance N'!I4211</f>
        <v>0</v>
      </c>
      <c r="B4208" s="71">
        <f>'Balance N'!J4211</f>
        <v>0</v>
      </c>
      <c r="C4208" s="72">
        <f>'Balance N'!K4211</f>
        <v>0</v>
      </c>
      <c r="D4208" s="72">
        <f>'Balance N'!L4211</f>
        <v>0</v>
      </c>
      <c r="E4208" s="72">
        <f>'Balance N'!M4211</f>
        <v>0</v>
      </c>
      <c r="F4208" s="72">
        <f>'Balance N'!N4211</f>
        <v>0</v>
      </c>
      <c r="G4208" s="72">
        <f>'Balance N'!O4211</f>
        <v>0</v>
      </c>
      <c r="H4208" s="72">
        <f>'Balance N'!P4211</f>
        <v>0</v>
      </c>
      <c r="I4208" s="74">
        <f t="shared" si="65"/>
        <v>0</v>
      </c>
    </row>
    <row r="4209" spans="1:9" ht="15.6">
      <c r="A4209" s="70">
        <f>'Balance N'!I4212</f>
        <v>0</v>
      </c>
      <c r="B4209" s="71">
        <f>'Balance N'!J4212</f>
        <v>0</v>
      </c>
      <c r="C4209" s="72">
        <f>'Balance N'!K4212</f>
        <v>0</v>
      </c>
      <c r="D4209" s="72">
        <f>'Balance N'!L4212</f>
        <v>0</v>
      </c>
      <c r="E4209" s="72">
        <f>'Balance N'!M4212</f>
        <v>0</v>
      </c>
      <c r="F4209" s="72">
        <f>'Balance N'!N4212</f>
        <v>0</v>
      </c>
      <c r="G4209" s="72">
        <f>'Balance N'!O4212</f>
        <v>0</v>
      </c>
      <c r="H4209" s="72">
        <f>'Balance N'!P4212</f>
        <v>0</v>
      </c>
      <c r="I4209" s="74">
        <f t="shared" si="65"/>
        <v>0</v>
      </c>
    </row>
    <row r="4210" spans="1:9" ht="15.6">
      <c r="A4210" s="70">
        <f>'Balance N'!I4213</f>
        <v>0</v>
      </c>
      <c r="B4210" s="71">
        <f>'Balance N'!J4213</f>
        <v>0</v>
      </c>
      <c r="C4210" s="72">
        <f>'Balance N'!K4213</f>
        <v>0</v>
      </c>
      <c r="D4210" s="72">
        <f>'Balance N'!L4213</f>
        <v>0</v>
      </c>
      <c r="E4210" s="72">
        <f>'Balance N'!M4213</f>
        <v>0</v>
      </c>
      <c r="F4210" s="72">
        <f>'Balance N'!N4213</f>
        <v>0</v>
      </c>
      <c r="G4210" s="72">
        <f>'Balance N'!O4213</f>
        <v>0</v>
      </c>
      <c r="H4210" s="72">
        <f>'Balance N'!P4213</f>
        <v>0</v>
      </c>
      <c r="I4210" s="74">
        <f t="shared" si="65"/>
        <v>0</v>
      </c>
    </row>
    <row r="4211" spans="1:9" ht="15.6">
      <c r="A4211" s="70">
        <f>'Balance N'!I4214</f>
        <v>0</v>
      </c>
      <c r="B4211" s="71">
        <f>'Balance N'!J4214</f>
        <v>0</v>
      </c>
      <c r="C4211" s="72">
        <f>'Balance N'!K4214</f>
        <v>0</v>
      </c>
      <c r="D4211" s="72">
        <f>'Balance N'!L4214</f>
        <v>0</v>
      </c>
      <c r="E4211" s="72">
        <f>'Balance N'!M4214</f>
        <v>0</v>
      </c>
      <c r="F4211" s="72">
        <f>'Balance N'!N4214</f>
        <v>0</v>
      </c>
      <c r="G4211" s="72">
        <f>'Balance N'!O4214</f>
        <v>0</v>
      </c>
      <c r="H4211" s="72">
        <f>'Balance N'!P4214</f>
        <v>0</v>
      </c>
      <c r="I4211" s="74">
        <f t="shared" si="65"/>
        <v>0</v>
      </c>
    </row>
    <row r="4212" spans="1:9" ht="15.6">
      <c r="A4212" s="70">
        <f>'Balance N'!I4215</f>
        <v>0</v>
      </c>
      <c r="B4212" s="71">
        <f>'Balance N'!J4215</f>
        <v>0</v>
      </c>
      <c r="C4212" s="72">
        <f>'Balance N'!K4215</f>
        <v>0</v>
      </c>
      <c r="D4212" s="72">
        <f>'Balance N'!L4215</f>
        <v>0</v>
      </c>
      <c r="E4212" s="72">
        <f>'Balance N'!M4215</f>
        <v>0</v>
      </c>
      <c r="F4212" s="72">
        <f>'Balance N'!N4215</f>
        <v>0</v>
      </c>
      <c r="G4212" s="72">
        <f>'Balance N'!O4215</f>
        <v>0</v>
      </c>
      <c r="H4212" s="72">
        <f>'Balance N'!P4215</f>
        <v>0</v>
      </c>
      <c r="I4212" s="74">
        <f t="shared" si="65"/>
        <v>0</v>
      </c>
    </row>
    <row r="4213" spans="1:9" ht="15.6">
      <c r="A4213" s="70">
        <f>'Balance N'!I4216</f>
        <v>0</v>
      </c>
      <c r="B4213" s="71">
        <f>'Balance N'!J4216</f>
        <v>0</v>
      </c>
      <c r="C4213" s="72">
        <f>'Balance N'!K4216</f>
        <v>0</v>
      </c>
      <c r="D4213" s="72">
        <f>'Balance N'!L4216</f>
        <v>0</v>
      </c>
      <c r="E4213" s="72">
        <f>'Balance N'!M4216</f>
        <v>0</v>
      </c>
      <c r="F4213" s="72">
        <f>'Balance N'!N4216</f>
        <v>0</v>
      </c>
      <c r="G4213" s="72">
        <f>'Balance N'!O4216</f>
        <v>0</v>
      </c>
      <c r="H4213" s="72">
        <f>'Balance N'!P4216</f>
        <v>0</v>
      </c>
      <c r="I4213" s="74">
        <f t="shared" si="65"/>
        <v>0</v>
      </c>
    </row>
    <row r="4214" spans="1:9" ht="15.6">
      <c r="A4214" s="70">
        <f>'Balance N'!I4217</f>
        <v>0</v>
      </c>
      <c r="B4214" s="71">
        <f>'Balance N'!J4217</f>
        <v>0</v>
      </c>
      <c r="C4214" s="72">
        <f>'Balance N'!K4217</f>
        <v>0</v>
      </c>
      <c r="D4214" s="72">
        <f>'Balance N'!L4217</f>
        <v>0</v>
      </c>
      <c r="E4214" s="72">
        <f>'Balance N'!M4217</f>
        <v>0</v>
      </c>
      <c r="F4214" s="72">
        <f>'Balance N'!N4217</f>
        <v>0</v>
      </c>
      <c r="G4214" s="72">
        <f>'Balance N'!O4217</f>
        <v>0</v>
      </c>
      <c r="H4214" s="72">
        <f>'Balance N'!P4217</f>
        <v>0</v>
      </c>
      <c r="I4214" s="74">
        <f t="shared" si="65"/>
        <v>0</v>
      </c>
    </row>
    <row r="4215" spans="1:9" ht="15.6">
      <c r="A4215" s="70">
        <f>'Balance N'!I4218</f>
        <v>0</v>
      </c>
      <c r="B4215" s="71">
        <f>'Balance N'!J4218</f>
        <v>0</v>
      </c>
      <c r="C4215" s="72">
        <f>'Balance N'!K4218</f>
        <v>0</v>
      </c>
      <c r="D4215" s="72">
        <f>'Balance N'!L4218</f>
        <v>0</v>
      </c>
      <c r="E4215" s="72">
        <f>'Balance N'!M4218</f>
        <v>0</v>
      </c>
      <c r="F4215" s="72">
        <f>'Balance N'!N4218</f>
        <v>0</v>
      </c>
      <c r="G4215" s="72">
        <f>'Balance N'!O4218</f>
        <v>0</v>
      </c>
      <c r="H4215" s="72">
        <f>'Balance N'!P4218</f>
        <v>0</v>
      </c>
      <c r="I4215" s="74">
        <f t="shared" si="65"/>
        <v>0</v>
      </c>
    </row>
    <row r="4216" spans="1:9" ht="15.6">
      <c r="A4216" s="70">
        <f>'Balance N'!I4219</f>
        <v>0</v>
      </c>
      <c r="B4216" s="71">
        <f>'Balance N'!J4219</f>
        <v>0</v>
      </c>
      <c r="C4216" s="72">
        <f>'Balance N'!K4219</f>
        <v>0</v>
      </c>
      <c r="D4216" s="72">
        <f>'Balance N'!L4219</f>
        <v>0</v>
      </c>
      <c r="E4216" s="72">
        <f>'Balance N'!M4219</f>
        <v>0</v>
      </c>
      <c r="F4216" s="72">
        <f>'Balance N'!N4219</f>
        <v>0</v>
      </c>
      <c r="G4216" s="72">
        <f>'Balance N'!O4219</f>
        <v>0</v>
      </c>
      <c r="H4216" s="72">
        <f>'Balance N'!P4219</f>
        <v>0</v>
      </c>
      <c r="I4216" s="74">
        <f t="shared" si="65"/>
        <v>0</v>
      </c>
    </row>
    <row r="4217" spans="1:9" ht="15.6">
      <c r="A4217" s="70">
        <f>'Balance N'!I4220</f>
        <v>0</v>
      </c>
      <c r="B4217" s="71">
        <f>'Balance N'!J4220</f>
        <v>0</v>
      </c>
      <c r="C4217" s="72">
        <f>'Balance N'!K4220</f>
        <v>0</v>
      </c>
      <c r="D4217" s="72">
        <f>'Balance N'!L4220</f>
        <v>0</v>
      </c>
      <c r="E4217" s="72">
        <f>'Balance N'!M4220</f>
        <v>0</v>
      </c>
      <c r="F4217" s="72">
        <f>'Balance N'!N4220</f>
        <v>0</v>
      </c>
      <c r="G4217" s="72">
        <f>'Balance N'!O4220</f>
        <v>0</v>
      </c>
      <c r="H4217" s="72">
        <f>'Balance N'!P4220</f>
        <v>0</v>
      </c>
      <c r="I4217" s="74">
        <f t="shared" si="65"/>
        <v>0</v>
      </c>
    </row>
    <row r="4218" spans="1:9" ht="15.6">
      <c r="A4218" s="70">
        <f>'Balance N'!I4221</f>
        <v>0</v>
      </c>
      <c r="B4218" s="71">
        <f>'Balance N'!J4221</f>
        <v>0</v>
      </c>
      <c r="C4218" s="72">
        <f>'Balance N'!K4221</f>
        <v>0</v>
      </c>
      <c r="D4218" s="72">
        <f>'Balance N'!L4221</f>
        <v>0</v>
      </c>
      <c r="E4218" s="72">
        <f>'Balance N'!M4221</f>
        <v>0</v>
      </c>
      <c r="F4218" s="72">
        <f>'Balance N'!N4221</f>
        <v>0</v>
      </c>
      <c r="G4218" s="72">
        <f>'Balance N'!O4221</f>
        <v>0</v>
      </c>
      <c r="H4218" s="72">
        <f>'Balance N'!P4221</f>
        <v>0</v>
      </c>
      <c r="I4218" s="74">
        <f t="shared" si="65"/>
        <v>0</v>
      </c>
    </row>
    <row r="4219" spans="1:9" ht="15.6">
      <c r="A4219" s="70">
        <f>'Balance N'!I4222</f>
        <v>0</v>
      </c>
      <c r="B4219" s="71">
        <f>'Balance N'!J4222</f>
        <v>0</v>
      </c>
      <c r="C4219" s="72">
        <f>'Balance N'!K4222</f>
        <v>0</v>
      </c>
      <c r="D4219" s="72">
        <f>'Balance N'!L4222</f>
        <v>0</v>
      </c>
      <c r="E4219" s="72">
        <f>'Balance N'!M4222</f>
        <v>0</v>
      </c>
      <c r="F4219" s="72">
        <f>'Balance N'!N4222</f>
        <v>0</v>
      </c>
      <c r="G4219" s="72">
        <f>'Balance N'!O4222</f>
        <v>0</v>
      </c>
      <c r="H4219" s="72">
        <f>'Balance N'!P4222</f>
        <v>0</v>
      </c>
      <c r="I4219" s="74">
        <f t="shared" si="65"/>
        <v>0</v>
      </c>
    </row>
    <row r="4220" spans="1:9" ht="15.6">
      <c r="A4220" s="70">
        <f>'Balance N'!I4223</f>
        <v>0</v>
      </c>
      <c r="B4220" s="71">
        <f>'Balance N'!J4223</f>
        <v>0</v>
      </c>
      <c r="C4220" s="72">
        <f>'Balance N'!K4223</f>
        <v>0</v>
      </c>
      <c r="D4220" s="72">
        <f>'Balance N'!L4223</f>
        <v>0</v>
      </c>
      <c r="E4220" s="72">
        <f>'Balance N'!M4223</f>
        <v>0</v>
      </c>
      <c r="F4220" s="72">
        <f>'Balance N'!N4223</f>
        <v>0</v>
      </c>
      <c r="G4220" s="72">
        <f>'Balance N'!O4223</f>
        <v>0</v>
      </c>
      <c r="H4220" s="72">
        <f>'Balance N'!P4223</f>
        <v>0</v>
      </c>
      <c r="I4220" s="74">
        <f t="shared" si="65"/>
        <v>0</v>
      </c>
    </row>
    <row r="4221" spans="1:9" ht="15.6">
      <c r="A4221" s="70">
        <f>'Balance N'!I4224</f>
        <v>0</v>
      </c>
      <c r="B4221" s="71">
        <f>'Balance N'!J4224</f>
        <v>0</v>
      </c>
      <c r="C4221" s="72">
        <f>'Balance N'!K4224</f>
        <v>0</v>
      </c>
      <c r="D4221" s="72">
        <f>'Balance N'!L4224</f>
        <v>0</v>
      </c>
      <c r="E4221" s="72">
        <f>'Balance N'!M4224</f>
        <v>0</v>
      </c>
      <c r="F4221" s="72">
        <f>'Balance N'!N4224</f>
        <v>0</v>
      </c>
      <c r="G4221" s="72">
        <f>'Balance N'!O4224</f>
        <v>0</v>
      </c>
      <c r="H4221" s="72">
        <f>'Balance N'!P4224</f>
        <v>0</v>
      </c>
      <c r="I4221" s="74">
        <f t="shared" si="65"/>
        <v>0</v>
      </c>
    </row>
    <row r="4222" spans="1:9" ht="15.6">
      <c r="A4222" s="70">
        <f>'Balance N'!I4225</f>
        <v>0</v>
      </c>
      <c r="B4222" s="71">
        <f>'Balance N'!J4225</f>
        <v>0</v>
      </c>
      <c r="C4222" s="72">
        <f>'Balance N'!K4225</f>
        <v>0</v>
      </c>
      <c r="D4222" s="72">
        <f>'Balance N'!L4225</f>
        <v>0</v>
      </c>
      <c r="E4222" s="72">
        <f>'Balance N'!M4225</f>
        <v>0</v>
      </c>
      <c r="F4222" s="72">
        <f>'Balance N'!N4225</f>
        <v>0</v>
      </c>
      <c r="G4222" s="72">
        <f>'Balance N'!O4225</f>
        <v>0</v>
      </c>
      <c r="H4222" s="72">
        <f>'Balance N'!P4225</f>
        <v>0</v>
      </c>
      <c r="I4222" s="74">
        <f t="shared" si="65"/>
        <v>0</v>
      </c>
    </row>
    <row r="4223" spans="1:9" ht="15.6">
      <c r="A4223" s="70">
        <f>'Balance N'!I4226</f>
        <v>0</v>
      </c>
      <c r="B4223" s="71">
        <f>'Balance N'!J4226</f>
        <v>0</v>
      </c>
      <c r="C4223" s="72">
        <f>'Balance N'!K4226</f>
        <v>0</v>
      </c>
      <c r="D4223" s="72">
        <f>'Balance N'!L4226</f>
        <v>0</v>
      </c>
      <c r="E4223" s="72">
        <f>'Balance N'!M4226</f>
        <v>0</v>
      </c>
      <c r="F4223" s="72">
        <f>'Balance N'!N4226</f>
        <v>0</v>
      </c>
      <c r="G4223" s="72">
        <f>'Balance N'!O4226</f>
        <v>0</v>
      </c>
      <c r="H4223" s="72">
        <f>'Balance N'!P4226</f>
        <v>0</v>
      </c>
      <c r="I4223" s="74">
        <f t="shared" si="65"/>
        <v>0</v>
      </c>
    </row>
    <row r="4224" spans="1:9" ht="15.6">
      <c r="A4224" s="70">
        <f>'Balance N'!I4227</f>
        <v>0</v>
      </c>
      <c r="B4224" s="71">
        <f>'Balance N'!J4227</f>
        <v>0</v>
      </c>
      <c r="C4224" s="72">
        <f>'Balance N'!K4227</f>
        <v>0</v>
      </c>
      <c r="D4224" s="72">
        <f>'Balance N'!L4227</f>
        <v>0</v>
      </c>
      <c r="E4224" s="72">
        <f>'Balance N'!M4227</f>
        <v>0</v>
      </c>
      <c r="F4224" s="72">
        <f>'Balance N'!N4227</f>
        <v>0</v>
      </c>
      <c r="G4224" s="72">
        <f>'Balance N'!O4227</f>
        <v>0</v>
      </c>
      <c r="H4224" s="72">
        <f>'Balance N'!P4227</f>
        <v>0</v>
      </c>
      <c r="I4224" s="74">
        <f t="shared" si="65"/>
        <v>0</v>
      </c>
    </row>
    <row r="4225" spans="1:9" ht="15.6">
      <c r="A4225" s="70">
        <f>'Balance N'!I4228</f>
        <v>0</v>
      </c>
      <c r="B4225" s="71">
        <f>'Balance N'!J4228</f>
        <v>0</v>
      </c>
      <c r="C4225" s="72">
        <f>'Balance N'!K4228</f>
        <v>0</v>
      </c>
      <c r="D4225" s="72">
        <f>'Balance N'!L4228</f>
        <v>0</v>
      </c>
      <c r="E4225" s="72">
        <f>'Balance N'!M4228</f>
        <v>0</v>
      </c>
      <c r="F4225" s="72">
        <f>'Balance N'!N4228</f>
        <v>0</v>
      </c>
      <c r="G4225" s="72">
        <f>'Balance N'!O4228</f>
        <v>0</v>
      </c>
      <c r="H4225" s="72">
        <f>'Balance N'!P4228</f>
        <v>0</v>
      </c>
      <c r="I4225" s="74">
        <f t="shared" si="65"/>
        <v>0</v>
      </c>
    </row>
    <row r="4226" spans="1:9" ht="15.6">
      <c r="A4226" s="70">
        <f>'Balance N'!I4229</f>
        <v>0</v>
      </c>
      <c r="B4226" s="71">
        <f>'Balance N'!J4229</f>
        <v>0</v>
      </c>
      <c r="C4226" s="72">
        <f>'Balance N'!K4229</f>
        <v>0</v>
      </c>
      <c r="D4226" s="72">
        <f>'Balance N'!L4229</f>
        <v>0</v>
      </c>
      <c r="E4226" s="72">
        <f>'Balance N'!M4229</f>
        <v>0</v>
      </c>
      <c r="F4226" s="72">
        <f>'Balance N'!N4229</f>
        <v>0</v>
      </c>
      <c r="G4226" s="72">
        <f>'Balance N'!O4229</f>
        <v>0</v>
      </c>
      <c r="H4226" s="72">
        <f>'Balance N'!P4229</f>
        <v>0</v>
      </c>
      <c r="I4226" s="74">
        <f t="shared" si="65"/>
        <v>0</v>
      </c>
    </row>
    <row r="4227" spans="1:9" ht="15.6">
      <c r="A4227" s="70">
        <f>'Balance N'!I4230</f>
        <v>0</v>
      </c>
      <c r="B4227" s="71">
        <f>'Balance N'!J4230</f>
        <v>0</v>
      </c>
      <c r="C4227" s="72">
        <f>'Balance N'!K4230</f>
        <v>0</v>
      </c>
      <c r="D4227" s="72">
        <f>'Balance N'!L4230</f>
        <v>0</v>
      </c>
      <c r="E4227" s="72">
        <f>'Balance N'!M4230</f>
        <v>0</v>
      </c>
      <c r="F4227" s="72">
        <f>'Balance N'!N4230</f>
        <v>0</v>
      </c>
      <c r="G4227" s="72">
        <f>'Balance N'!O4230</f>
        <v>0</v>
      </c>
      <c r="H4227" s="72">
        <f>'Balance N'!P4230</f>
        <v>0</v>
      </c>
      <c r="I4227" s="74">
        <f t="shared" ref="I4227:I4290" si="66">(C4227-D4227)+(E4227-F4227)-(G4227-H4227)</f>
        <v>0</v>
      </c>
    </row>
    <row r="4228" spans="1:9" ht="15.6">
      <c r="A4228" s="70">
        <f>'Balance N'!I4231</f>
        <v>0</v>
      </c>
      <c r="B4228" s="71">
        <f>'Balance N'!J4231</f>
        <v>0</v>
      </c>
      <c r="C4228" s="72">
        <f>'Balance N'!K4231</f>
        <v>0</v>
      </c>
      <c r="D4228" s="72">
        <f>'Balance N'!L4231</f>
        <v>0</v>
      </c>
      <c r="E4228" s="72">
        <f>'Balance N'!M4231</f>
        <v>0</v>
      </c>
      <c r="F4228" s="72">
        <f>'Balance N'!N4231</f>
        <v>0</v>
      </c>
      <c r="G4228" s="72">
        <f>'Balance N'!O4231</f>
        <v>0</v>
      </c>
      <c r="H4228" s="72">
        <f>'Balance N'!P4231</f>
        <v>0</v>
      </c>
      <c r="I4228" s="74">
        <f t="shared" si="66"/>
        <v>0</v>
      </c>
    </row>
    <row r="4229" spans="1:9" ht="15.6">
      <c r="A4229" s="70">
        <f>'Balance N'!I4232</f>
        <v>0</v>
      </c>
      <c r="B4229" s="71">
        <f>'Balance N'!J4232</f>
        <v>0</v>
      </c>
      <c r="C4229" s="72">
        <f>'Balance N'!K4232</f>
        <v>0</v>
      </c>
      <c r="D4229" s="72">
        <f>'Balance N'!L4232</f>
        <v>0</v>
      </c>
      <c r="E4229" s="72">
        <f>'Balance N'!M4232</f>
        <v>0</v>
      </c>
      <c r="F4229" s="72">
        <f>'Balance N'!N4232</f>
        <v>0</v>
      </c>
      <c r="G4229" s="72">
        <f>'Balance N'!O4232</f>
        <v>0</v>
      </c>
      <c r="H4229" s="72">
        <f>'Balance N'!P4232</f>
        <v>0</v>
      </c>
      <c r="I4229" s="74">
        <f t="shared" si="66"/>
        <v>0</v>
      </c>
    </row>
    <row r="4230" spans="1:9" ht="15.6">
      <c r="A4230" s="70">
        <f>'Balance N'!I4233</f>
        <v>0</v>
      </c>
      <c r="B4230" s="71">
        <f>'Balance N'!J4233</f>
        <v>0</v>
      </c>
      <c r="C4230" s="72">
        <f>'Balance N'!K4233</f>
        <v>0</v>
      </c>
      <c r="D4230" s="72">
        <f>'Balance N'!L4233</f>
        <v>0</v>
      </c>
      <c r="E4230" s="72">
        <f>'Balance N'!M4233</f>
        <v>0</v>
      </c>
      <c r="F4230" s="72">
        <f>'Balance N'!N4233</f>
        <v>0</v>
      </c>
      <c r="G4230" s="72">
        <f>'Balance N'!O4233</f>
        <v>0</v>
      </c>
      <c r="H4230" s="72">
        <f>'Balance N'!P4233</f>
        <v>0</v>
      </c>
      <c r="I4230" s="74">
        <f t="shared" si="66"/>
        <v>0</v>
      </c>
    </row>
    <row r="4231" spans="1:9" ht="15.6">
      <c r="A4231" s="70">
        <f>'Balance N'!I4234</f>
        <v>0</v>
      </c>
      <c r="B4231" s="71">
        <f>'Balance N'!J4234</f>
        <v>0</v>
      </c>
      <c r="C4231" s="72">
        <f>'Balance N'!K4234</f>
        <v>0</v>
      </c>
      <c r="D4231" s="72">
        <f>'Balance N'!L4234</f>
        <v>0</v>
      </c>
      <c r="E4231" s="72">
        <f>'Balance N'!M4234</f>
        <v>0</v>
      </c>
      <c r="F4231" s="72">
        <f>'Balance N'!N4234</f>
        <v>0</v>
      </c>
      <c r="G4231" s="72">
        <f>'Balance N'!O4234</f>
        <v>0</v>
      </c>
      <c r="H4231" s="72">
        <f>'Balance N'!P4234</f>
        <v>0</v>
      </c>
      <c r="I4231" s="74">
        <f t="shared" si="66"/>
        <v>0</v>
      </c>
    </row>
    <row r="4232" spans="1:9" ht="15.6">
      <c r="A4232" s="70">
        <f>'Balance N'!I4235</f>
        <v>0</v>
      </c>
      <c r="B4232" s="71">
        <f>'Balance N'!J4235</f>
        <v>0</v>
      </c>
      <c r="C4232" s="72">
        <f>'Balance N'!K4235</f>
        <v>0</v>
      </c>
      <c r="D4232" s="72">
        <f>'Balance N'!L4235</f>
        <v>0</v>
      </c>
      <c r="E4232" s="72">
        <f>'Balance N'!M4235</f>
        <v>0</v>
      </c>
      <c r="F4232" s="72">
        <f>'Balance N'!N4235</f>
        <v>0</v>
      </c>
      <c r="G4232" s="72">
        <f>'Balance N'!O4235</f>
        <v>0</v>
      </c>
      <c r="H4232" s="72">
        <f>'Balance N'!P4235</f>
        <v>0</v>
      </c>
      <c r="I4232" s="74">
        <f t="shared" si="66"/>
        <v>0</v>
      </c>
    </row>
    <row r="4233" spans="1:9" ht="15.6">
      <c r="A4233" s="70">
        <f>'Balance N'!I4236</f>
        <v>0</v>
      </c>
      <c r="B4233" s="71">
        <f>'Balance N'!J4236</f>
        <v>0</v>
      </c>
      <c r="C4233" s="72">
        <f>'Balance N'!K4236</f>
        <v>0</v>
      </c>
      <c r="D4233" s="72">
        <f>'Balance N'!L4236</f>
        <v>0</v>
      </c>
      <c r="E4233" s="72">
        <f>'Balance N'!M4236</f>
        <v>0</v>
      </c>
      <c r="F4233" s="72">
        <f>'Balance N'!N4236</f>
        <v>0</v>
      </c>
      <c r="G4233" s="72">
        <f>'Balance N'!O4236</f>
        <v>0</v>
      </c>
      <c r="H4233" s="72">
        <f>'Balance N'!P4236</f>
        <v>0</v>
      </c>
      <c r="I4233" s="74">
        <f t="shared" si="66"/>
        <v>0</v>
      </c>
    </row>
    <row r="4234" spans="1:9" ht="15.6">
      <c r="A4234" s="70">
        <f>'Balance N'!I4237</f>
        <v>0</v>
      </c>
      <c r="B4234" s="71">
        <f>'Balance N'!J4237</f>
        <v>0</v>
      </c>
      <c r="C4234" s="72">
        <f>'Balance N'!K4237</f>
        <v>0</v>
      </c>
      <c r="D4234" s="72">
        <f>'Balance N'!L4237</f>
        <v>0</v>
      </c>
      <c r="E4234" s="72">
        <f>'Balance N'!M4237</f>
        <v>0</v>
      </c>
      <c r="F4234" s="72">
        <f>'Balance N'!N4237</f>
        <v>0</v>
      </c>
      <c r="G4234" s="72">
        <f>'Balance N'!O4237</f>
        <v>0</v>
      </c>
      <c r="H4234" s="72">
        <f>'Balance N'!P4237</f>
        <v>0</v>
      </c>
      <c r="I4234" s="74">
        <f t="shared" si="66"/>
        <v>0</v>
      </c>
    </row>
    <row r="4235" spans="1:9" ht="15.6">
      <c r="A4235" s="70">
        <f>'Balance N'!I4238</f>
        <v>0</v>
      </c>
      <c r="B4235" s="71">
        <f>'Balance N'!J4238</f>
        <v>0</v>
      </c>
      <c r="C4235" s="72">
        <f>'Balance N'!K4238</f>
        <v>0</v>
      </c>
      <c r="D4235" s="72">
        <f>'Balance N'!L4238</f>
        <v>0</v>
      </c>
      <c r="E4235" s="72">
        <f>'Balance N'!M4238</f>
        <v>0</v>
      </c>
      <c r="F4235" s="72">
        <f>'Balance N'!N4238</f>
        <v>0</v>
      </c>
      <c r="G4235" s="72">
        <f>'Balance N'!O4238</f>
        <v>0</v>
      </c>
      <c r="H4235" s="72">
        <f>'Balance N'!P4238</f>
        <v>0</v>
      </c>
      <c r="I4235" s="74">
        <f t="shared" si="66"/>
        <v>0</v>
      </c>
    </row>
    <row r="4236" spans="1:9" ht="15.6">
      <c r="A4236" s="70">
        <f>'Balance N'!I4239</f>
        <v>0</v>
      </c>
      <c r="B4236" s="71">
        <f>'Balance N'!J4239</f>
        <v>0</v>
      </c>
      <c r="C4236" s="72">
        <f>'Balance N'!K4239</f>
        <v>0</v>
      </c>
      <c r="D4236" s="72">
        <f>'Balance N'!L4239</f>
        <v>0</v>
      </c>
      <c r="E4236" s="72">
        <f>'Balance N'!M4239</f>
        <v>0</v>
      </c>
      <c r="F4236" s="72">
        <f>'Balance N'!N4239</f>
        <v>0</v>
      </c>
      <c r="G4236" s="72">
        <f>'Balance N'!O4239</f>
        <v>0</v>
      </c>
      <c r="H4236" s="72">
        <f>'Balance N'!P4239</f>
        <v>0</v>
      </c>
      <c r="I4236" s="74">
        <f t="shared" si="66"/>
        <v>0</v>
      </c>
    </row>
    <row r="4237" spans="1:9" ht="15.6">
      <c r="A4237" s="70">
        <f>'Balance N'!I4240</f>
        <v>0</v>
      </c>
      <c r="B4237" s="71">
        <f>'Balance N'!J4240</f>
        <v>0</v>
      </c>
      <c r="C4237" s="72">
        <f>'Balance N'!K4240</f>
        <v>0</v>
      </c>
      <c r="D4237" s="72">
        <f>'Balance N'!L4240</f>
        <v>0</v>
      </c>
      <c r="E4237" s="72">
        <f>'Balance N'!M4240</f>
        <v>0</v>
      </c>
      <c r="F4237" s="72">
        <f>'Balance N'!N4240</f>
        <v>0</v>
      </c>
      <c r="G4237" s="72">
        <f>'Balance N'!O4240</f>
        <v>0</v>
      </c>
      <c r="H4237" s="72">
        <f>'Balance N'!P4240</f>
        <v>0</v>
      </c>
      <c r="I4237" s="74">
        <f t="shared" si="66"/>
        <v>0</v>
      </c>
    </row>
    <row r="4238" spans="1:9" ht="15.6">
      <c r="A4238" s="70">
        <f>'Balance N'!I4241</f>
        <v>0</v>
      </c>
      <c r="B4238" s="71">
        <f>'Balance N'!J4241</f>
        <v>0</v>
      </c>
      <c r="C4238" s="72">
        <f>'Balance N'!K4241</f>
        <v>0</v>
      </c>
      <c r="D4238" s="72">
        <f>'Balance N'!L4241</f>
        <v>0</v>
      </c>
      <c r="E4238" s="72">
        <f>'Balance N'!M4241</f>
        <v>0</v>
      </c>
      <c r="F4238" s="72">
        <f>'Balance N'!N4241</f>
        <v>0</v>
      </c>
      <c r="G4238" s="72">
        <f>'Balance N'!O4241</f>
        <v>0</v>
      </c>
      <c r="H4238" s="72">
        <f>'Balance N'!P4241</f>
        <v>0</v>
      </c>
      <c r="I4238" s="74">
        <f t="shared" si="66"/>
        <v>0</v>
      </c>
    </row>
    <row r="4239" spans="1:9" ht="15.6">
      <c r="A4239" s="70">
        <f>'Balance N'!I4242</f>
        <v>0</v>
      </c>
      <c r="B4239" s="71">
        <f>'Balance N'!J4242</f>
        <v>0</v>
      </c>
      <c r="C4239" s="72">
        <f>'Balance N'!K4242</f>
        <v>0</v>
      </c>
      <c r="D4239" s="72">
        <f>'Balance N'!L4242</f>
        <v>0</v>
      </c>
      <c r="E4239" s="72">
        <f>'Balance N'!M4242</f>
        <v>0</v>
      </c>
      <c r="F4239" s="72">
        <f>'Balance N'!N4242</f>
        <v>0</v>
      </c>
      <c r="G4239" s="72">
        <f>'Balance N'!O4242</f>
        <v>0</v>
      </c>
      <c r="H4239" s="72">
        <f>'Balance N'!P4242</f>
        <v>0</v>
      </c>
      <c r="I4239" s="74">
        <f t="shared" si="66"/>
        <v>0</v>
      </c>
    </row>
    <row r="4240" spans="1:9" ht="15.6">
      <c r="A4240" s="70">
        <f>'Balance N'!I4243</f>
        <v>0</v>
      </c>
      <c r="B4240" s="71">
        <f>'Balance N'!J4243</f>
        <v>0</v>
      </c>
      <c r="C4240" s="72">
        <f>'Balance N'!K4243</f>
        <v>0</v>
      </c>
      <c r="D4240" s="72">
        <f>'Balance N'!L4243</f>
        <v>0</v>
      </c>
      <c r="E4240" s="72">
        <f>'Balance N'!M4243</f>
        <v>0</v>
      </c>
      <c r="F4240" s="72">
        <f>'Balance N'!N4243</f>
        <v>0</v>
      </c>
      <c r="G4240" s="72">
        <f>'Balance N'!O4243</f>
        <v>0</v>
      </c>
      <c r="H4240" s="72">
        <f>'Balance N'!P4243</f>
        <v>0</v>
      </c>
      <c r="I4240" s="74">
        <f t="shared" si="66"/>
        <v>0</v>
      </c>
    </row>
    <row r="4241" spans="1:9" ht="15.6">
      <c r="A4241" s="70">
        <f>'Balance N'!I4244</f>
        <v>0</v>
      </c>
      <c r="B4241" s="71">
        <f>'Balance N'!J4244</f>
        <v>0</v>
      </c>
      <c r="C4241" s="72">
        <f>'Balance N'!K4244</f>
        <v>0</v>
      </c>
      <c r="D4241" s="72">
        <f>'Balance N'!L4244</f>
        <v>0</v>
      </c>
      <c r="E4241" s="72">
        <f>'Balance N'!M4244</f>
        <v>0</v>
      </c>
      <c r="F4241" s="72">
        <f>'Balance N'!N4244</f>
        <v>0</v>
      </c>
      <c r="G4241" s="72">
        <f>'Balance N'!O4244</f>
        <v>0</v>
      </c>
      <c r="H4241" s="72">
        <f>'Balance N'!P4244</f>
        <v>0</v>
      </c>
      <c r="I4241" s="74">
        <f t="shared" si="66"/>
        <v>0</v>
      </c>
    </row>
    <row r="4242" spans="1:9" ht="15.6">
      <c r="A4242" s="70">
        <f>'Balance N'!I4245</f>
        <v>0</v>
      </c>
      <c r="B4242" s="71">
        <f>'Balance N'!J4245</f>
        <v>0</v>
      </c>
      <c r="C4242" s="72">
        <f>'Balance N'!K4245</f>
        <v>0</v>
      </c>
      <c r="D4242" s="72">
        <f>'Balance N'!L4245</f>
        <v>0</v>
      </c>
      <c r="E4242" s="72">
        <f>'Balance N'!M4245</f>
        <v>0</v>
      </c>
      <c r="F4242" s="72">
        <f>'Balance N'!N4245</f>
        <v>0</v>
      </c>
      <c r="G4242" s="72">
        <f>'Balance N'!O4245</f>
        <v>0</v>
      </c>
      <c r="H4242" s="72">
        <f>'Balance N'!P4245</f>
        <v>0</v>
      </c>
      <c r="I4242" s="74">
        <f t="shared" si="66"/>
        <v>0</v>
      </c>
    </row>
    <row r="4243" spans="1:9" ht="15.6">
      <c r="A4243" s="70">
        <f>'Balance N'!I4246</f>
        <v>0</v>
      </c>
      <c r="B4243" s="71">
        <f>'Balance N'!J4246</f>
        <v>0</v>
      </c>
      <c r="C4243" s="72">
        <f>'Balance N'!K4246</f>
        <v>0</v>
      </c>
      <c r="D4243" s="72">
        <f>'Balance N'!L4246</f>
        <v>0</v>
      </c>
      <c r="E4243" s="72">
        <f>'Balance N'!M4246</f>
        <v>0</v>
      </c>
      <c r="F4243" s="72">
        <f>'Balance N'!N4246</f>
        <v>0</v>
      </c>
      <c r="G4243" s="72">
        <f>'Balance N'!O4246</f>
        <v>0</v>
      </c>
      <c r="H4243" s="72">
        <f>'Balance N'!P4246</f>
        <v>0</v>
      </c>
      <c r="I4243" s="74">
        <f t="shared" si="66"/>
        <v>0</v>
      </c>
    </row>
    <row r="4244" spans="1:9" ht="15.6">
      <c r="A4244" s="70">
        <f>'Balance N'!I4247</f>
        <v>0</v>
      </c>
      <c r="B4244" s="71">
        <f>'Balance N'!J4247</f>
        <v>0</v>
      </c>
      <c r="C4244" s="72">
        <f>'Balance N'!K4247</f>
        <v>0</v>
      </c>
      <c r="D4244" s="72">
        <f>'Balance N'!L4247</f>
        <v>0</v>
      </c>
      <c r="E4244" s="72">
        <f>'Balance N'!M4247</f>
        <v>0</v>
      </c>
      <c r="F4244" s="72">
        <f>'Balance N'!N4247</f>
        <v>0</v>
      </c>
      <c r="G4244" s="72">
        <f>'Balance N'!O4247</f>
        <v>0</v>
      </c>
      <c r="H4244" s="72">
        <f>'Balance N'!P4247</f>
        <v>0</v>
      </c>
      <c r="I4244" s="74">
        <f t="shared" si="66"/>
        <v>0</v>
      </c>
    </row>
    <row r="4245" spans="1:9" ht="15.6">
      <c r="A4245" s="70">
        <f>'Balance N'!I4248</f>
        <v>0</v>
      </c>
      <c r="B4245" s="71">
        <f>'Balance N'!J4248</f>
        <v>0</v>
      </c>
      <c r="C4245" s="72">
        <f>'Balance N'!K4248</f>
        <v>0</v>
      </c>
      <c r="D4245" s="72">
        <f>'Balance N'!L4248</f>
        <v>0</v>
      </c>
      <c r="E4245" s="72">
        <f>'Balance N'!M4248</f>
        <v>0</v>
      </c>
      <c r="F4245" s="72">
        <f>'Balance N'!N4248</f>
        <v>0</v>
      </c>
      <c r="G4245" s="72">
        <f>'Balance N'!O4248</f>
        <v>0</v>
      </c>
      <c r="H4245" s="72">
        <f>'Balance N'!P4248</f>
        <v>0</v>
      </c>
      <c r="I4245" s="74">
        <f t="shared" si="66"/>
        <v>0</v>
      </c>
    </row>
    <row r="4246" spans="1:9" ht="15.6">
      <c r="A4246" s="70">
        <f>'Balance N'!I4249</f>
        <v>0</v>
      </c>
      <c r="B4246" s="71">
        <f>'Balance N'!J4249</f>
        <v>0</v>
      </c>
      <c r="C4246" s="72">
        <f>'Balance N'!K4249</f>
        <v>0</v>
      </c>
      <c r="D4246" s="72">
        <f>'Balance N'!L4249</f>
        <v>0</v>
      </c>
      <c r="E4246" s="72">
        <f>'Balance N'!M4249</f>
        <v>0</v>
      </c>
      <c r="F4246" s="72">
        <f>'Balance N'!N4249</f>
        <v>0</v>
      </c>
      <c r="G4246" s="72">
        <f>'Balance N'!O4249</f>
        <v>0</v>
      </c>
      <c r="H4246" s="72">
        <f>'Balance N'!P4249</f>
        <v>0</v>
      </c>
      <c r="I4246" s="74">
        <f t="shared" si="66"/>
        <v>0</v>
      </c>
    </row>
    <row r="4247" spans="1:9" ht="15.6">
      <c r="A4247" s="70">
        <f>'Balance N'!I4250</f>
        <v>0</v>
      </c>
      <c r="B4247" s="71">
        <f>'Balance N'!J4250</f>
        <v>0</v>
      </c>
      <c r="C4247" s="72">
        <f>'Balance N'!K4250</f>
        <v>0</v>
      </c>
      <c r="D4247" s="72">
        <f>'Balance N'!L4250</f>
        <v>0</v>
      </c>
      <c r="E4247" s="72">
        <f>'Balance N'!M4250</f>
        <v>0</v>
      </c>
      <c r="F4247" s="72">
        <f>'Balance N'!N4250</f>
        <v>0</v>
      </c>
      <c r="G4247" s="72">
        <f>'Balance N'!O4250</f>
        <v>0</v>
      </c>
      <c r="H4247" s="72">
        <f>'Balance N'!P4250</f>
        <v>0</v>
      </c>
      <c r="I4247" s="74">
        <f t="shared" si="66"/>
        <v>0</v>
      </c>
    </row>
    <row r="4248" spans="1:9" ht="15.6">
      <c r="A4248" s="70">
        <f>'Balance N'!I4251</f>
        <v>0</v>
      </c>
      <c r="B4248" s="71">
        <f>'Balance N'!J4251</f>
        <v>0</v>
      </c>
      <c r="C4248" s="72">
        <f>'Balance N'!K4251</f>
        <v>0</v>
      </c>
      <c r="D4248" s="72">
        <f>'Balance N'!L4251</f>
        <v>0</v>
      </c>
      <c r="E4248" s="72">
        <f>'Balance N'!M4251</f>
        <v>0</v>
      </c>
      <c r="F4248" s="72">
        <f>'Balance N'!N4251</f>
        <v>0</v>
      </c>
      <c r="G4248" s="72">
        <f>'Balance N'!O4251</f>
        <v>0</v>
      </c>
      <c r="H4248" s="72">
        <f>'Balance N'!P4251</f>
        <v>0</v>
      </c>
      <c r="I4248" s="74">
        <f t="shared" si="66"/>
        <v>0</v>
      </c>
    </row>
    <row r="4249" spans="1:9" ht="15.6">
      <c r="A4249" s="70">
        <f>'Balance N'!I4252</f>
        <v>0</v>
      </c>
      <c r="B4249" s="71">
        <f>'Balance N'!J4252</f>
        <v>0</v>
      </c>
      <c r="C4249" s="72">
        <f>'Balance N'!K4252</f>
        <v>0</v>
      </c>
      <c r="D4249" s="72">
        <f>'Balance N'!L4252</f>
        <v>0</v>
      </c>
      <c r="E4249" s="72">
        <f>'Balance N'!M4252</f>
        <v>0</v>
      </c>
      <c r="F4249" s="72">
        <f>'Balance N'!N4252</f>
        <v>0</v>
      </c>
      <c r="G4249" s="72">
        <f>'Balance N'!O4252</f>
        <v>0</v>
      </c>
      <c r="H4249" s="72">
        <f>'Balance N'!P4252</f>
        <v>0</v>
      </c>
      <c r="I4249" s="74">
        <f t="shared" si="66"/>
        <v>0</v>
      </c>
    </row>
    <row r="4250" spans="1:9" ht="15.6">
      <c r="A4250" s="70">
        <f>'Balance N'!I4253</f>
        <v>0</v>
      </c>
      <c r="B4250" s="71">
        <f>'Balance N'!J4253</f>
        <v>0</v>
      </c>
      <c r="C4250" s="72">
        <f>'Balance N'!K4253</f>
        <v>0</v>
      </c>
      <c r="D4250" s="72">
        <f>'Balance N'!L4253</f>
        <v>0</v>
      </c>
      <c r="E4250" s="72">
        <f>'Balance N'!M4253</f>
        <v>0</v>
      </c>
      <c r="F4250" s="72">
        <f>'Balance N'!N4253</f>
        <v>0</v>
      </c>
      <c r="G4250" s="72">
        <f>'Balance N'!O4253</f>
        <v>0</v>
      </c>
      <c r="H4250" s="72">
        <f>'Balance N'!P4253</f>
        <v>0</v>
      </c>
      <c r="I4250" s="74">
        <f t="shared" si="66"/>
        <v>0</v>
      </c>
    </row>
    <row r="4251" spans="1:9" ht="15.6">
      <c r="A4251" s="70">
        <f>'Balance N'!I4254</f>
        <v>0</v>
      </c>
      <c r="B4251" s="71">
        <f>'Balance N'!J4254</f>
        <v>0</v>
      </c>
      <c r="C4251" s="72">
        <f>'Balance N'!K4254</f>
        <v>0</v>
      </c>
      <c r="D4251" s="72">
        <f>'Balance N'!L4254</f>
        <v>0</v>
      </c>
      <c r="E4251" s="72">
        <f>'Balance N'!M4254</f>
        <v>0</v>
      </c>
      <c r="F4251" s="72">
        <f>'Balance N'!N4254</f>
        <v>0</v>
      </c>
      <c r="G4251" s="72">
        <f>'Balance N'!O4254</f>
        <v>0</v>
      </c>
      <c r="H4251" s="72">
        <f>'Balance N'!P4254</f>
        <v>0</v>
      </c>
      <c r="I4251" s="74">
        <f t="shared" si="66"/>
        <v>0</v>
      </c>
    </row>
    <row r="4252" spans="1:9" ht="15.6">
      <c r="A4252" s="70">
        <f>'Balance N'!I4255</f>
        <v>0</v>
      </c>
      <c r="B4252" s="71">
        <f>'Balance N'!J4255</f>
        <v>0</v>
      </c>
      <c r="C4252" s="72">
        <f>'Balance N'!K4255</f>
        <v>0</v>
      </c>
      <c r="D4252" s="72">
        <f>'Balance N'!L4255</f>
        <v>0</v>
      </c>
      <c r="E4252" s="72">
        <f>'Balance N'!M4255</f>
        <v>0</v>
      </c>
      <c r="F4252" s="72">
        <f>'Balance N'!N4255</f>
        <v>0</v>
      </c>
      <c r="G4252" s="72">
        <f>'Balance N'!O4255</f>
        <v>0</v>
      </c>
      <c r="H4252" s="72">
        <f>'Balance N'!P4255</f>
        <v>0</v>
      </c>
      <c r="I4252" s="74">
        <f t="shared" si="66"/>
        <v>0</v>
      </c>
    </row>
    <row r="4253" spans="1:9" ht="15.6">
      <c r="A4253" s="70">
        <f>'Balance N'!I4256</f>
        <v>0</v>
      </c>
      <c r="B4253" s="71">
        <f>'Balance N'!J4256</f>
        <v>0</v>
      </c>
      <c r="C4253" s="72">
        <f>'Balance N'!K4256</f>
        <v>0</v>
      </c>
      <c r="D4253" s="72">
        <f>'Balance N'!L4256</f>
        <v>0</v>
      </c>
      <c r="E4253" s="72">
        <f>'Balance N'!M4256</f>
        <v>0</v>
      </c>
      <c r="F4253" s="72">
        <f>'Balance N'!N4256</f>
        <v>0</v>
      </c>
      <c r="G4253" s="72">
        <f>'Balance N'!O4256</f>
        <v>0</v>
      </c>
      <c r="H4253" s="72">
        <f>'Balance N'!P4256</f>
        <v>0</v>
      </c>
      <c r="I4253" s="74">
        <f t="shared" si="66"/>
        <v>0</v>
      </c>
    </row>
    <row r="4254" spans="1:9" ht="15.6">
      <c r="A4254" s="70">
        <f>'Balance N'!I4257</f>
        <v>0</v>
      </c>
      <c r="B4254" s="71">
        <f>'Balance N'!J4257</f>
        <v>0</v>
      </c>
      <c r="C4254" s="72">
        <f>'Balance N'!K4257</f>
        <v>0</v>
      </c>
      <c r="D4254" s="72">
        <f>'Balance N'!L4257</f>
        <v>0</v>
      </c>
      <c r="E4254" s="72">
        <f>'Balance N'!M4257</f>
        <v>0</v>
      </c>
      <c r="F4254" s="72">
        <f>'Balance N'!N4257</f>
        <v>0</v>
      </c>
      <c r="G4254" s="72">
        <f>'Balance N'!O4257</f>
        <v>0</v>
      </c>
      <c r="H4254" s="72">
        <f>'Balance N'!P4257</f>
        <v>0</v>
      </c>
      <c r="I4254" s="74">
        <f t="shared" si="66"/>
        <v>0</v>
      </c>
    </row>
    <row r="4255" spans="1:9" ht="15.6">
      <c r="A4255" s="70">
        <f>'Balance N'!I4258</f>
        <v>0</v>
      </c>
      <c r="B4255" s="71">
        <f>'Balance N'!J4258</f>
        <v>0</v>
      </c>
      <c r="C4255" s="72">
        <f>'Balance N'!K4258</f>
        <v>0</v>
      </c>
      <c r="D4255" s="72">
        <f>'Balance N'!L4258</f>
        <v>0</v>
      </c>
      <c r="E4255" s="72">
        <f>'Balance N'!M4258</f>
        <v>0</v>
      </c>
      <c r="F4255" s="72">
        <f>'Balance N'!N4258</f>
        <v>0</v>
      </c>
      <c r="G4255" s="72">
        <f>'Balance N'!O4258</f>
        <v>0</v>
      </c>
      <c r="H4255" s="72">
        <f>'Balance N'!P4258</f>
        <v>0</v>
      </c>
      <c r="I4255" s="74">
        <f t="shared" si="66"/>
        <v>0</v>
      </c>
    </row>
    <row r="4256" spans="1:9" ht="15.6">
      <c r="A4256" s="70">
        <f>'Balance N'!I4259</f>
        <v>0</v>
      </c>
      <c r="B4256" s="71">
        <f>'Balance N'!J4259</f>
        <v>0</v>
      </c>
      <c r="C4256" s="72">
        <f>'Balance N'!K4259</f>
        <v>0</v>
      </c>
      <c r="D4256" s="72">
        <f>'Balance N'!L4259</f>
        <v>0</v>
      </c>
      <c r="E4256" s="72">
        <f>'Balance N'!M4259</f>
        <v>0</v>
      </c>
      <c r="F4256" s="72">
        <f>'Balance N'!N4259</f>
        <v>0</v>
      </c>
      <c r="G4256" s="72">
        <f>'Balance N'!O4259</f>
        <v>0</v>
      </c>
      <c r="H4256" s="72">
        <f>'Balance N'!P4259</f>
        <v>0</v>
      </c>
      <c r="I4256" s="74">
        <f t="shared" si="66"/>
        <v>0</v>
      </c>
    </row>
    <row r="4257" spans="1:9" ht="15.6">
      <c r="A4257" s="70">
        <f>'Balance N'!I4260</f>
        <v>0</v>
      </c>
      <c r="B4257" s="71">
        <f>'Balance N'!J4260</f>
        <v>0</v>
      </c>
      <c r="C4257" s="72">
        <f>'Balance N'!K4260</f>
        <v>0</v>
      </c>
      <c r="D4257" s="72">
        <f>'Balance N'!L4260</f>
        <v>0</v>
      </c>
      <c r="E4257" s="72">
        <f>'Balance N'!M4260</f>
        <v>0</v>
      </c>
      <c r="F4257" s="72">
        <f>'Balance N'!N4260</f>
        <v>0</v>
      </c>
      <c r="G4257" s="72">
        <f>'Balance N'!O4260</f>
        <v>0</v>
      </c>
      <c r="H4257" s="72">
        <f>'Balance N'!P4260</f>
        <v>0</v>
      </c>
      <c r="I4257" s="74">
        <f t="shared" si="66"/>
        <v>0</v>
      </c>
    </row>
    <row r="4258" spans="1:9" ht="15.6">
      <c r="A4258" s="70">
        <f>'Balance N'!I4261</f>
        <v>0</v>
      </c>
      <c r="B4258" s="71">
        <f>'Balance N'!J4261</f>
        <v>0</v>
      </c>
      <c r="C4258" s="72">
        <f>'Balance N'!K4261</f>
        <v>0</v>
      </c>
      <c r="D4258" s="72">
        <f>'Balance N'!L4261</f>
        <v>0</v>
      </c>
      <c r="E4258" s="72">
        <f>'Balance N'!M4261</f>
        <v>0</v>
      </c>
      <c r="F4258" s="72">
        <f>'Balance N'!N4261</f>
        <v>0</v>
      </c>
      <c r="G4258" s="72">
        <f>'Balance N'!O4261</f>
        <v>0</v>
      </c>
      <c r="H4258" s="72">
        <f>'Balance N'!P4261</f>
        <v>0</v>
      </c>
      <c r="I4258" s="74">
        <f t="shared" si="66"/>
        <v>0</v>
      </c>
    </row>
    <row r="4259" spans="1:9" ht="15.6">
      <c r="A4259" s="70">
        <f>'Balance N'!I4262</f>
        <v>0</v>
      </c>
      <c r="B4259" s="71">
        <f>'Balance N'!J4262</f>
        <v>0</v>
      </c>
      <c r="C4259" s="72">
        <f>'Balance N'!K4262</f>
        <v>0</v>
      </c>
      <c r="D4259" s="72">
        <f>'Balance N'!L4262</f>
        <v>0</v>
      </c>
      <c r="E4259" s="72">
        <f>'Balance N'!M4262</f>
        <v>0</v>
      </c>
      <c r="F4259" s="72">
        <f>'Balance N'!N4262</f>
        <v>0</v>
      </c>
      <c r="G4259" s="72">
        <f>'Balance N'!O4262</f>
        <v>0</v>
      </c>
      <c r="H4259" s="72">
        <f>'Balance N'!P4262</f>
        <v>0</v>
      </c>
      <c r="I4259" s="74">
        <f t="shared" si="66"/>
        <v>0</v>
      </c>
    </row>
    <row r="4260" spans="1:9" ht="15.6">
      <c r="A4260" s="70">
        <f>'Balance N'!I4263</f>
        <v>0</v>
      </c>
      <c r="B4260" s="71">
        <f>'Balance N'!J4263</f>
        <v>0</v>
      </c>
      <c r="C4260" s="72">
        <f>'Balance N'!K4263</f>
        <v>0</v>
      </c>
      <c r="D4260" s="72">
        <f>'Balance N'!L4263</f>
        <v>0</v>
      </c>
      <c r="E4260" s="72">
        <f>'Balance N'!M4263</f>
        <v>0</v>
      </c>
      <c r="F4260" s="72">
        <f>'Balance N'!N4263</f>
        <v>0</v>
      </c>
      <c r="G4260" s="72">
        <f>'Balance N'!O4263</f>
        <v>0</v>
      </c>
      <c r="H4260" s="72">
        <f>'Balance N'!P4263</f>
        <v>0</v>
      </c>
      <c r="I4260" s="74">
        <f t="shared" si="66"/>
        <v>0</v>
      </c>
    </row>
    <row r="4261" spans="1:9" ht="15.6">
      <c r="A4261" s="70">
        <f>'Balance N'!I4264</f>
        <v>0</v>
      </c>
      <c r="B4261" s="71">
        <f>'Balance N'!J4264</f>
        <v>0</v>
      </c>
      <c r="C4261" s="72">
        <f>'Balance N'!K4264</f>
        <v>0</v>
      </c>
      <c r="D4261" s="72">
        <f>'Balance N'!L4264</f>
        <v>0</v>
      </c>
      <c r="E4261" s="72">
        <f>'Balance N'!M4264</f>
        <v>0</v>
      </c>
      <c r="F4261" s="72">
        <f>'Balance N'!N4264</f>
        <v>0</v>
      </c>
      <c r="G4261" s="72">
        <f>'Balance N'!O4264</f>
        <v>0</v>
      </c>
      <c r="H4261" s="72">
        <f>'Balance N'!P4264</f>
        <v>0</v>
      </c>
      <c r="I4261" s="74">
        <f t="shared" si="66"/>
        <v>0</v>
      </c>
    </row>
    <row r="4262" spans="1:9" ht="15.6">
      <c r="A4262" s="70">
        <f>'Balance N'!I4265</f>
        <v>0</v>
      </c>
      <c r="B4262" s="71">
        <f>'Balance N'!J4265</f>
        <v>0</v>
      </c>
      <c r="C4262" s="72">
        <f>'Balance N'!K4265</f>
        <v>0</v>
      </c>
      <c r="D4262" s="72">
        <f>'Balance N'!L4265</f>
        <v>0</v>
      </c>
      <c r="E4262" s="72">
        <f>'Balance N'!M4265</f>
        <v>0</v>
      </c>
      <c r="F4262" s="72">
        <f>'Balance N'!N4265</f>
        <v>0</v>
      </c>
      <c r="G4262" s="72">
        <f>'Balance N'!O4265</f>
        <v>0</v>
      </c>
      <c r="H4262" s="72">
        <f>'Balance N'!P4265</f>
        <v>0</v>
      </c>
      <c r="I4262" s="74">
        <f t="shared" si="66"/>
        <v>0</v>
      </c>
    </row>
    <row r="4263" spans="1:9" ht="15.6">
      <c r="A4263" s="70">
        <f>'Balance N'!I4266</f>
        <v>0</v>
      </c>
      <c r="B4263" s="71">
        <f>'Balance N'!J4266</f>
        <v>0</v>
      </c>
      <c r="C4263" s="72">
        <f>'Balance N'!K4266</f>
        <v>0</v>
      </c>
      <c r="D4263" s="72">
        <f>'Balance N'!L4266</f>
        <v>0</v>
      </c>
      <c r="E4263" s="72">
        <f>'Balance N'!M4266</f>
        <v>0</v>
      </c>
      <c r="F4263" s="72">
        <f>'Balance N'!N4266</f>
        <v>0</v>
      </c>
      <c r="G4263" s="72">
        <f>'Balance N'!O4266</f>
        <v>0</v>
      </c>
      <c r="H4263" s="72">
        <f>'Balance N'!P4266</f>
        <v>0</v>
      </c>
      <c r="I4263" s="74">
        <f t="shared" si="66"/>
        <v>0</v>
      </c>
    </row>
    <row r="4264" spans="1:9" ht="15.6">
      <c r="A4264" s="70">
        <f>'Balance N'!I4267</f>
        <v>0</v>
      </c>
      <c r="B4264" s="71">
        <f>'Balance N'!J4267</f>
        <v>0</v>
      </c>
      <c r="C4264" s="72">
        <f>'Balance N'!K4267</f>
        <v>0</v>
      </c>
      <c r="D4264" s="72">
        <f>'Balance N'!L4267</f>
        <v>0</v>
      </c>
      <c r="E4264" s="72">
        <f>'Balance N'!M4267</f>
        <v>0</v>
      </c>
      <c r="F4264" s="72">
        <f>'Balance N'!N4267</f>
        <v>0</v>
      </c>
      <c r="G4264" s="72">
        <f>'Balance N'!O4267</f>
        <v>0</v>
      </c>
      <c r="H4264" s="72">
        <f>'Balance N'!P4267</f>
        <v>0</v>
      </c>
      <c r="I4264" s="74">
        <f t="shared" si="66"/>
        <v>0</v>
      </c>
    </row>
    <row r="4265" spans="1:9" ht="15.6">
      <c r="A4265" s="70">
        <f>'Balance N'!I4268</f>
        <v>0</v>
      </c>
      <c r="B4265" s="71">
        <f>'Balance N'!J4268</f>
        <v>0</v>
      </c>
      <c r="C4265" s="72">
        <f>'Balance N'!K4268</f>
        <v>0</v>
      </c>
      <c r="D4265" s="72">
        <f>'Balance N'!L4268</f>
        <v>0</v>
      </c>
      <c r="E4265" s="72">
        <f>'Balance N'!M4268</f>
        <v>0</v>
      </c>
      <c r="F4265" s="72">
        <f>'Balance N'!N4268</f>
        <v>0</v>
      </c>
      <c r="G4265" s="72">
        <f>'Balance N'!O4268</f>
        <v>0</v>
      </c>
      <c r="H4265" s="72">
        <f>'Balance N'!P4268</f>
        <v>0</v>
      </c>
      <c r="I4265" s="74">
        <f t="shared" si="66"/>
        <v>0</v>
      </c>
    </row>
    <row r="4266" spans="1:9" ht="15.6">
      <c r="A4266" s="70">
        <f>'Balance N'!I4269</f>
        <v>0</v>
      </c>
      <c r="B4266" s="71">
        <f>'Balance N'!J4269</f>
        <v>0</v>
      </c>
      <c r="C4266" s="72">
        <f>'Balance N'!K4269</f>
        <v>0</v>
      </c>
      <c r="D4266" s="72">
        <f>'Balance N'!L4269</f>
        <v>0</v>
      </c>
      <c r="E4266" s="72">
        <f>'Balance N'!M4269</f>
        <v>0</v>
      </c>
      <c r="F4266" s="72">
        <f>'Balance N'!N4269</f>
        <v>0</v>
      </c>
      <c r="G4266" s="72">
        <f>'Balance N'!O4269</f>
        <v>0</v>
      </c>
      <c r="H4266" s="72">
        <f>'Balance N'!P4269</f>
        <v>0</v>
      </c>
      <c r="I4266" s="74">
        <f t="shared" si="66"/>
        <v>0</v>
      </c>
    </row>
    <row r="4267" spans="1:9" ht="15.6">
      <c r="A4267" s="70">
        <f>'Balance N'!I4270</f>
        <v>0</v>
      </c>
      <c r="B4267" s="71">
        <f>'Balance N'!J4270</f>
        <v>0</v>
      </c>
      <c r="C4267" s="72">
        <f>'Balance N'!K4270</f>
        <v>0</v>
      </c>
      <c r="D4267" s="72">
        <f>'Balance N'!L4270</f>
        <v>0</v>
      </c>
      <c r="E4267" s="72">
        <f>'Balance N'!M4270</f>
        <v>0</v>
      </c>
      <c r="F4267" s="72">
        <f>'Balance N'!N4270</f>
        <v>0</v>
      </c>
      <c r="G4267" s="72">
        <f>'Balance N'!O4270</f>
        <v>0</v>
      </c>
      <c r="H4267" s="72">
        <f>'Balance N'!P4270</f>
        <v>0</v>
      </c>
      <c r="I4267" s="74">
        <f t="shared" si="66"/>
        <v>0</v>
      </c>
    </row>
    <row r="4268" spans="1:9" ht="15.6">
      <c r="A4268" s="70">
        <f>'Balance N'!I4271</f>
        <v>0</v>
      </c>
      <c r="B4268" s="71">
        <f>'Balance N'!J4271</f>
        <v>0</v>
      </c>
      <c r="C4268" s="72">
        <f>'Balance N'!K4271</f>
        <v>0</v>
      </c>
      <c r="D4268" s="72">
        <f>'Balance N'!L4271</f>
        <v>0</v>
      </c>
      <c r="E4268" s="72">
        <f>'Balance N'!M4271</f>
        <v>0</v>
      </c>
      <c r="F4268" s="72">
        <f>'Balance N'!N4271</f>
        <v>0</v>
      </c>
      <c r="G4268" s="72">
        <f>'Balance N'!O4271</f>
        <v>0</v>
      </c>
      <c r="H4268" s="72">
        <f>'Balance N'!P4271</f>
        <v>0</v>
      </c>
      <c r="I4268" s="74">
        <f t="shared" si="66"/>
        <v>0</v>
      </c>
    </row>
    <row r="4269" spans="1:9" ht="15.6">
      <c r="A4269" s="70">
        <f>'Balance N'!I4272</f>
        <v>0</v>
      </c>
      <c r="B4269" s="71">
        <f>'Balance N'!J4272</f>
        <v>0</v>
      </c>
      <c r="C4269" s="72">
        <f>'Balance N'!K4272</f>
        <v>0</v>
      </c>
      <c r="D4269" s="72">
        <f>'Balance N'!L4272</f>
        <v>0</v>
      </c>
      <c r="E4269" s="72">
        <f>'Balance N'!M4272</f>
        <v>0</v>
      </c>
      <c r="F4269" s="72">
        <f>'Balance N'!N4272</f>
        <v>0</v>
      </c>
      <c r="G4269" s="72">
        <f>'Balance N'!O4272</f>
        <v>0</v>
      </c>
      <c r="H4269" s="72">
        <f>'Balance N'!P4272</f>
        <v>0</v>
      </c>
      <c r="I4269" s="74">
        <f t="shared" si="66"/>
        <v>0</v>
      </c>
    </row>
    <row r="4270" spans="1:9" ht="15.6">
      <c r="A4270" s="70">
        <f>'Balance N'!I4273</f>
        <v>0</v>
      </c>
      <c r="B4270" s="71">
        <f>'Balance N'!J4273</f>
        <v>0</v>
      </c>
      <c r="C4270" s="72">
        <f>'Balance N'!K4273</f>
        <v>0</v>
      </c>
      <c r="D4270" s="72">
        <f>'Balance N'!L4273</f>
        <v>0</v>
      </c>
      <c r="E4270" s="72">
        <f>'Balance N'!M4273</f>
        <v>0</v>
      </c>
      <c r="F4270" s="72">
        <f>'Balance N'!N4273</f>
        <v>0</v>
      </c>
      <c r="G4270" s="72">
        <f>'Balance N'!O4273</f>
        <v>0</v>
      </c>
      <c r="H4270" s="72">
        <f>'Balance N'!P4273</f>
        <v>0</v>
      </c>
      <c r="I4270" s="74">
        <f t="shared" si="66"/>
        <v>0</v>
      </c>
    </row>
    <row r="4271" spans="1:9" ht="15.6">
      <c r="A4271" s="70">
        <f>'Balance N'!I4274</f>
        <v>0</v>
      </c>
      <c r="B4271" s="71">
        <f>'Balance N'!J4274</f>
        <v>0</v>
      </c>
      <c r="C4271" s="72">
        <f>'Balance N'!K4274</f>
        <v>0</v>
      </c>
      <c r="D4271" s="72">
        <f>'Balance N'!L4274</f>
        <v>0</v>
      </c>
      <c r="E4271" s="72">
        <f>'Balance N'!M4274</f>
        <v>0</v>
      </c>
      <c r="F4271" s="72">
        <f>'Balance N'!N4274</f>
        <v>0</v>
      </c>
      <c r="G4271" s="72">
        <f>'Balance N'!O4274</f>
        <v>0</v>
      </c>
      <c r="H4271" s="72">
        <f>'Balance N'!P4274</f>
        <v>0</v>
      </c>
      <c r="I4271" s="74">
        <f t="shared" si="66"/>
        <v>0</v>
      </c>
    </row>
    <row r="4272" spans="1:9" ht="15.6">
      <c r="A4272" s="70">
        <f>'Balance N'!I4275</f>
        <v>0</v>
      </c>
      <c r="B4272" s="71">
        <f>'Balance N'!J4275</f>
        <v>0</v>
      </c>
      <c r="C4272" s="72">
        <f>'Balance N'!K4275</f>
        <v>0</v>
      </c>
      <c r="D4272" s="72">
        <f>'Balance N'!L4275</f>
        <v>0</v>
      </c>
      <c r="E4272" s="72">
        <f>'Balance N'!M4275</f>
        <v>0</v>
      </c>
      <c r="F4272" s="72">
        <f>'Balance N'!N4275</f>
        <v>0</v>
      </c>
      <c r="G4272" s="72">
        <f>'Balance N'!O4275</f>
        <v>0</v>
      </c>
      <c r="H4272" s="72">
        <f>'Balance N'!P4275</f>
        <v>0</v>
      </c>
      <c r="I4272" s="74">
        <f t="shared" si="66"/>
        <v>0</v>
      </c>
    </row>
    <row r="4273" spans="1:9" ht="15.6">
      <c r="A4273" s="70">
        <f>'Balance N'!I4276</f>
        <v>0</v>
      </c>
      <c r="B4273" s="71">
        <f>'Balance N'!J4276</f>
        <v>0</v>
      </c>
      <c r="C4273" s="72">
        <f>'Balance N'!K4276</f>
        <v>0</v>
      </c>
      <c r="D4273" s="72">
        <f>'Balance N'!L4276</f>
        <v>0</v>
      </c>
      <c r="E4273" s="72">
        <f>'Balance N'!M4276</f>
        <v>0</v>
      </c>
      <c r="F4273" s="72">
        <f>'Balance N'!N4276</f>
        <v>0</v>
      </c>
      <c r="G4273" s="72">
        <f>'Balance N'!O4276</f>
        <v>0</v>
      </c>
      <c r="H4273" s="72">
        <f>'Balance N'!P4276</f>
        <v>0</v>
      </c>
      <c r="I4273" s="74">
        <f t="shared" si="66"/>
        <v>0</v>
      </c>
    </row>
    <row r="4274" spans="1:9" ht="15.6">
      <c r="A4274" s="70">
        <f>'Balance N'!I4277</f>
        <v>0</v>
      </c>
      <c r="B4274" s="71">
        <f>'Balance N'!J4277</f>
        <v>0</v>
      </c>
      <c r="C4274" s="72">
        <f>'Balance N'!K4277</f>
        <v>0</v>
      </c>
      <c r="D4274" s="72">
        <f>'Balance N'!L4277</f>
        <v>0</v>
      </c>
      <c r="E4274" s="72">
        <f>'Balance N'!M4277</f>
        <v>0</v>
      </c>
      <c r="F4274" s="72">
        <f>'Balance N'!N4277</f>
        <v>0</v>
      </c>
      <c r="G4274" s="72">
        <f>'Balance N'!O4277</f>
        <v>0</v>
      </c>
      <c r="H4274" s="72">
        <f>'Balance N'!P4277</f>
        <v>0</v>
      </c>
      <c r="I4274" s="74">
        <f t="shared" si="66"/>
        <v>0</v>
      </c>
    </row>
    <row r="4275" spans="1:9" ht="15.6">
      <c r="A4275" s="70">
        <f>'Balance N'!I4278</f>
        <v>0</v>
      </c>
      <c r="B4275" s="71">
        <f>'Balance N'!J4278</f>
        <v>0</v>
      </c>
      <c r="C4275" s="72">
        <f>'Balance N'!K4278</f>
        <v>0</v>
      </c>
      <c r="D4275" s="72">
        <f>'Balance N'!L4278</f>
        <v>0</v>
      </c>
      <c r="E4275" s="72">
        <f>'Balance N'!M4278</f>
        <v>0</v>
      </c>
      <c r="F4275" s="72">
        <f>'Balance N'!N4278</f>
        <v>0</v>
      </c>
      <c r="G4275" s="72">
        <f>'Balance N'!O4278</f>
        <v>0</v>
      </c>
      <c r="H4275" s="72">
        <f>'Balance N'!P4278</f>
        <v>0</v>
      </c>
      <c r="I4275" s="74">
        <f t="shared" si="66"/>
        <v>0</v>
      </c>
    </row>
    <row r="4276" spans="1:9" ht="15.6">
      <c r="A4276" s="70">
        <f>'Balance N'!I4279</f>
        <v>0</v>
      </c>
      <c r="B4276" s="71">
        <f>'Balance N'!J4279</f>
        <v>0</v>
      </c>
      <c r="C4276" s="72">
        <f>'Balance N'!K4279</f>
        <v>0</v>
      </c>
      <c r="D4276" s="72">
        <f>'Balance N'!L4279</f>
        <v>0</v>
      </c>
      <c r="E4276" s="72">
        <f>'Balance N'!M4279</f>
        <v>0</v>
      </c>
      <c r="F4276" s="72">
        <f>'Balance N'!N4279</f>
        <v>0</v>
      </c>
      <c r="G4276" s="72">
        <f>'Balance N'!O4279</f>
        <v>0</v>
      </c>
      <c r="H4276" s="72">
        <f>'Balance N'!P4279</f>
        <v>0</v>
      </c>
      <c r="I4276" s="74">
        <f t="shared" si="66"/>
        <v>0</v>
      </c>
    </row>
    <row r="4277" spans="1:9" ht="15.6">
      <c r="A4277" s="70">
        <f>'Balance N'!I4280</f>
        <v>0</v>
      </c>
      <c r="B4277" s="71">
        <f>'Balance N'!J4280</f>
        <v>0</v>
      </c>
      <c r="C4277" s="72">
        <f>'Balance N'!K4280</f>
        <v>0</v>
      </c>
      <c r="D4277" s="72">
        <f>'Balance N'!L4280</f>
        <v>0</v>
      </c>
      <c r="E4277" s="72">
        <f>'Balance N'!M4280</f>
        <v>0</v>
      </c>
      <c r="F4277" s="72">
        <f>'Balance N'!N4280</f>
        <v>0</v>
      </c>
      <c r="G4277" s="72">
        <f>'Balance N'!O4280</f>
        <v>0</v>
      </c>
      <c r="H4277" s="72">
        <f>'Balance N'!P4280</f>
        <v>0</v>
      </c>
      <c r="I4277" s="74">
        <f t="shared" si="66"/>
        <v>0</v>
      </c>
    </row>
    <row r="4278" spans="1:9" ht="15.6">
      <c r="A4278" s="70">
        <f>'Balance N'!I4281</f>
        <v>0</v>
      </c>
      <c r="B4278" s="71">
        <f>'Balance N'!J4281</f>
        <v>0</v>
      </c>
      <c r="C4278" s="72">
        <f>'Balance N'!K4281</f>
        <v>0</v>
      </c>
      <c r="D4278" s="72">
        <f>'Balance N'!L4281</f>
        <v>0</v>
      </c>
      <c r="E4278" s="72">
        <f>'Balance N'!M4281</f>
        <v>0</v>
      </c>
      <c r="F4278" s="72">
        <f>'Balance N'!N4281</f>
        <v>0</v>
      </c>
      <c r="G4278" s="72">
        <f>'Balance N'!O4281</f>
        <v>0</v>
      </c>
      <c r="H4278" s="72">
        <f>'Balance N'!P4281</f>
        <v>0</v>
      </c>
      <c r="I4278" s="74">
        <f t="shared" si="66"/>
        <v>0</v>
      </c>
    </row>
    <row r="4279" spans="1:9" ht="15.6">
      <c r="A4279" s="70">
        <f>'Balance N'!I4282</f>
        <v>0</v>
      </c>
      <c r="B4279" s="71">
        <f>'Balance N'!J4282</f>
        <v>0</v>
      </c>
      <c r="C4279" s="72">
        <f>'Balance N'!K4282</f>
        <v>0</v>
      </c>
      <c r="D4279" s="72">
        <f>'Balance N'!L4282</f>
        <v>0</v>
      </c>
      <c r="E4279" s="72">
        <f>'Balance N'!M4282</f>
        <v>0</v>
      </c>
      <c r="F4279" s="72">
        <f>'Balance N'!N4282</f>
        <v>0</v>
      </c>
      <c r="G4279" s="72">
        <f>'Balance N'!O4282</f>
        <v>0</v>
      </c>
      <c r="H4279" s="72">
        <f>'Balance N'!P4282</f>
        <v>0</v>
      </c>
      <c r="I4279" s="74">
        <f t="shared" si="66"/>
        <v>0</v>
      </c>
    </row>
    <row r="4280" spans="1:9" ht="15.6">
      <c r="A4280" s="70">
        <f>'Balance N'!I4283</f>
        <v>0</v>
      </c>
      <c r="B4280" s="71">
        <f>'Balance N'!J4283</f>
        <v>0</v>
      </c>
      <c r="C4280" s="72">
        <f>'Balance N'!K4283</f>
        <v>0</v>
      </c>
      <c r="D4280" s="72">
        <f>'Balance N'!L4283</f>
        <v>0</v>
      </c>
      <c r="E4280" s="72">
        <f>'Balance N'!M4283</f>
        <v>0</v>
      </c>
      <c r="F4280" s="72">
        <f>'Balance N'!N4283</f>
        <v>0</v>
      </c>
      <c r="G4280" s="72">
        <f>'Balance N'!O4283</f>
        <v>0</v>
      </c>
      <c r="H4280" s="72">
        <f>'Balance N'!P4283</f>
        <v>0</v>
      </c>
      <c r="I4280" s="74">
        <f t="shared" si="66"/>
        <v>0</v>
      </c>
    </row>
    <row r="4281" spans="1:9" ht="15.6">
      <c r="A4281" s="70">
        <f>'Balance N'!I4284</f>
        <v>0</v>
      </c>
      <c r="B4281" s="71">
        <f>'Balance N'!J4284</f>
        <v>0</v>
      </c>
      <c r="C4281" s="72">
        <f>'Balance N'!K4284</f>
        <v>0</v>
      </c>
      <c r="D4281" s="72">
        <f>'Balance N'!L4284</f>
        <v>0</v>
      </c>
      <c r="E4281" s="72">
        <f>'Balance N'!M4284</f>
        <v>0</v>
      </c>
      <c r="F4281" s="72">
        <f>'Balance N'!N4284</f>
        <v>0</v>
      </c>
      <c r="G4281" s="72">
        <f>'Balance N'!O4284</f>
        <v>0</v>
      </c>
      <c r="H4281" s="72">
        <f>'Balance N'!P4284</f>
        <v>0</v>
      </c>
      <c r="I4281" s="74">
        <f t="shared" si="66"/>
        <v>0</v>
      </c>
    </row>
    <row r="4282" spans="1:9" ht="15.6">
      <c r="A4282" s="70">
        <f>'Balance N'!I4285</f>
        <v>0</v>
      </c>
      <c r="B4282" s="71">
        <f>'Balance N'!J4285</f>
        <v>0</v>
      </c>
      <c r="C4282" s="72">
        <f>'Balance N'!K4285</f>
        <v>0</v>
      </c>
      <c r="D4282" s="72">
        <f>'Balance N'!L4285</f>
        <v>0</v>
      </c>
      <c r="E4282" s="72">
        <f>'Balance N'!M4285</f>
        <v>0</v>
      </c>
      <c r="F4282" s="72">
        <f>'Balance N'!N4285</f>
        <v>0</v>
      </c>
      <c r="G4282" s="72">
        <f>'Balance N'!O4285</f>
        <v>0</v>
      </c>
      <c r="H4282" s="72">
        <f>'Balance N'!P4285</f>
        <v>0</v>
      </c>
      <c r="I4282" s="74">
        <f t="shared" si="66"/>
        <v>0</v>
      </c>
    </row>
    <row r="4283" spans="1:9" ht="15.6">
      <c r="A4283" s="70">
        <f>'Balance N'!I4286</f>
        <v>0</v>
      </c>
      <c r="B4283" s="71">
        <f>'Balance N'!J4286</f>
        <v>0</v>
      </c>
      <c r="C4283" s="72">
        <f>'Balance N'!K4286</f>
        <v>0</v>
      </c>
      <c r="D4283" s="72">
        <f>'Balance N'!L4286</f>
        <v>0</v>
      </c>
      <c r="E4283" s="72">
        <f>'Balance N'!M4286</f>
        <v>0</v>
      </c>
      <c r="F4283" s="72">
        <f>'Balance N'!N4286</f>
        <v>0</v>
      </c>
      <c r="G4283" s="72">
        <f>'Balance N'!O4286</f>
        <v>0</v>
      </c>
      <c r="H4283" s="72">
        <f>'Balance N'!P4286</f>
        <v>0</v>
      </c>
      <c r="I4283" s="74">
        <f t="shared" si="66"/>
        <v>0</v>
      </c>
    </row>
    <row r="4284" spans="1:9" ht="15.6">
      <c r="A4284" s="70">
        <f>'Balance N'!I4287</f>
        <v>0</v>
      </c>
      <c r="B4284" s="71">
        <f>'Balance N'!J4287</f>
        <v>0</v>
      </c>
      <c r="C4284" s="72">
        <f>'Balance N'!K4287</f>
        <v>0</v>
      </c>
      <c r="D4284" s="72">
        <f>'Balance N'!L4287</f>
        <v>0</v>
      </c>
      <c r="E4284" s="72">
        <f>'Balance N'!M4287</f>
        <v>0</v>
      </c>
      <c r="F4284" s="72">
        <f>'Balance N'!N4287</f>
        <v>0</v>
      </c>
      <c r="G4284" s="72">
        <f>'Balance N'!O4287</f>
        <v>0</v>
      </c>
      <c r="H4284" s="72">
        <f>'Balance N'!P4287</f>
        <v>0</v>
      </c>
      <c r="I4284" s="74">
        <f t="shared" si="66"/>
        <v>0</v>
      </c>
    </row>
    <row r="4285" spans="1:9" ht="15.6">
      <c r="A4285" s="70">
        <f>'Balance N'!I4288</f>
        <v>0</v>
      </c>
      <c r="B4285" s="71">
        <f>'Balance N'!J4288</f>
        <v>0</v>
      </c>
      <c r="C4285" s="72">
        <f>'Balance N'!K4288</f>
        <v>0</v>
      </c>
      <c r="D4285" s="72">
        <f>'Balance N'!L4288</f>
        <v>0</v>
      </c>
      <c r="E4285" s="72">
        <f>'Balance N'!M4288</f>
        <v>0</v>
      </c>
      <c r="F4285" s="72">
        <f>'Balance N'!N4288</f>
        <v>0</v>
      </c>
      <c r="G4285" s="72">
        <f>'Balance N'!O4288</f>
        <v>0</v>
      </c>
      <c r="H4285" s="72">
        <f>'Balance N'!P4288</f>
        <v>0</v>
      </c>
      <c r="I4285" s="74">
        <f t="shared" si="66"/>
        <v>0</v>
      </c>
    </row>
    <row r="4286" spans="1:9" ht="15.6">
      <c r="A4286" s="70">
        <f>'Balance N'!I4289</f>
        <v>0</v>
      </c>
      <c r="B4286" s="71">
        <f>'Balance N'!J4289</f>
        <v>0</v>
      </c>
      <c r="C4286" s="72">
        <f>'Balance N'!K4289</f>
        <v>0</v>
      </c>
      <c r="D4286" s="72">
        <f>'Balance N'!L4289</f>
        <v>0</v>
      </c>
      <c r="E4286" s="72">
        <f>'Balance N'!M4289</f>
        <v>0</v>
      </c>
      <c r="F4286" s="72">
        <f>'Balance N'!N4289</f>
        <v>0</v>
      </c>
      <c r="G4286" s="72">
        <f>'Balance N'!O4289</f>
        <v>0</v>
      </c>
      <c r="H4286" s="72">
        <f>'Balance N'!P4289</f>
        <v>0</v>
      </c>
      <c r="I4286" s="74">
        <f t="shared" si="66"/>
        <v>0</v>
      </c>
    </row>
    <row r="4287" spans="1:9" ht="15.6">
      <c r="A4287" s="70">
        <f>'Balance N'!I4290</f>
        <v>0</v>
      </c>
      <c r="B4287" s="71">
        <f>'Balance N'!J4290</f>
        <v>0</v>
      </c>
      <c r="C4287" s="72">
        <f>'Balance N'!K4290</f>
        <v>0</v>
      </c>
      <c r="D4287" s="72">
        <f>'Balance N'!L4290</f>
        <v>0</v>
      </c>
      <c r="E4287" s="72">
        <f>'Balance N'!M4290</f>
        <v>0</v>
      </c>
      <c r="F4287" s="72">
        <f>'Balance N'!N4290</f>
        <v>0</v>
      </c>
      <c r="G4287" s="72">
        <f>'Balance N'!O4290</f>
        <v>0</v>
      </c>
      <c r="H4287" s="72">
        <f>'Balance N'!P4290</f>
        <v>0</v>
      </c>
      <c r="I4287" s="74">
        <f t="shared" si="66"/>
        <v>0</v>
      </c>
    </row>
    <row r="4288" spans="1:9" ht="15.6">
      <c r="A4288" s="70">
        <f>'Balance N'!I4291</f>
        <v>0</v>
      </c>
      <c r="B4288" s="71">
        <f>'Balance N'!J4291</f>
        <v>0</v>
      </c>
      <c r="C4288" s="72">
        <f>'Balance N'!K4291</f>
        <v>0</v>
      </c>
      <c r="D4288" s="72">
        <f>'Balance N'!L4291</f>
        <v>0</v>
      </c>
      <c r="E4288" s="72">
        <f>'Balance N'!M4291</f>
        <v>0</v>
      </c>
      <c r="F4288" s="72">
        <f>'Balance N'!N4291</f>
        <v>0</v>
      </c>
      <c r="G4288" s="72">
        <f>'Balance N'!O4291</f>
        <v>0</v>
      </c>
      <c r="H4288" s="72">
        <f>'Balance N'!P4291</f>
        <v>0</v>
      </c>
      <c r="I4288" s="74">
        <f t="shared" si="66"/>
        <v>0</v>
      </c>
    </row>
    <row r="4289" spans="1:9" ht="15.6">
      <c r="A4289" s="70">
        <f>'Balance N'!I4292</f>
        <v>0</v>
      </c>
      <c r="B4289" s="71">
        <f>'Balance N'!J4292</f>
        <v>0</v>
      </c>
      <c r="C4289" s="72">
        <f>'Balance N'!K4292</f>
        <v>0</v>
      </c>
      <c r="D4289" s="72">
        <f>'Balance N'!L4292</f>
        <v>0</v>
      </c>
      <c r="E4289" s="72">
        <f>'Balance N'!M4292</f>
        <v>0</v>
      </c>
      <c r="F4289" s="72">
        <f>'Balance N'!N4292</f>
        <v>0</v>
      </c>
      <c r="G4289" s="72">
        <f>'Balance N'!O4292</f>
        <v>0</v>
      </c>
      <c r="H4289" s="72">
        <f>'Balance N'!P4292</f>
        <v>0</v>
      </c>
      <c r="I4289" s="74">
        <f t="shared" si="66"/>
        <v>0</v>
      </c>
    </row>
    <row r="4290" spans="1:9" ht="15.6">
      <c r="A4290" s="70">
        <f>'Balance N'!I4293</f>
        <v>0</v>
      </c>
      <c r="B4290" s="71">
        <f>'Balance N'!J4293</f>
        <v>0</v>
      </c>
      <c r="C4290" s="72">
        <f>'Balance N'!K4293</f>
        <v>0</v>
      </c>
      <c r="D4290" s="72">
        <f>'Balance N'!L4293</f>
        <v>0</v>
      </c>
      <c r="E4290" s="72">
        <f>'Balance N'!M4293</f>
        <v>0</v>
      </c>
      <c r="F4290" s="72">
        <f>'Balance N'!N4293</f>
        <v>0</v>
      </c>
      <c r="G4290" s="72">
        <f>'Balance N'!O4293</f>
        <v>0</v>
      </c>
      <c r="H4290" s="72">
        <f>'Balance N'!P4293</f>
        <v>0</v>
      </c>
      <c r="I4290" s="74">
        <f t="shared" si="66"/>
        <v>0</v>
      </c>
    </row>
    <row r="4291" spans="1:9" ht="15.6">
      <c r="A4291" s="70">
        <f>'Balance N'!I4294</f>
        <v>0</v>
      </c>
      <c r="B4291" s="71">
        <f>'Balance N'!J4294</f>
        <v>0</v>
      </c>
      <c r="C4291" s="72">
        <f>'Balance N'!K4294</f>
        <v>0</v>
      </c>
      <c r="D4291" s="72">
        <f>'Balance N'!L4294</f>
        <v>0</v>
      </c>
      <c r="E4291" s="72">
        <f>'Balance N'!M4294</f>
        <v>0</v>
      </c>
      <c r="F4291" s="72">
        <f>'Balance N'!N4294</f>
        <v>0</v>
      </c>
      <c r="G4291" s="72">
        <f>'Balance N'!O4294</f>
        <v>0</v>
      </c>
      <c r="H4291" s="72">
        <f>'Balance N'!P4294</f>
        <v>0</v>
      </c>
      <c r="I4291" s="74">
        <f t="shared" ref="I4291:I4354" si="67">(C4291-D4291)+(E4291-F4291)-(G4291-H4291)</f>
        <v>0</v>
      </c>
    </row>
    <row r="4292" spans="1:9" ht="15.6">
      <c r="A4292" s="70">
        <f>'Balance N'!I4295</f>
        <v>0</v>
      </c>
      <c r="B4292" s="71">
        <f>'Balance N'!J4295</f>
        <v>0</v>
      </c>
      <c r="C4292" s="72">
        <f>'Balance N'!K4295</f>
        <v>0</v>
      </c>
      <c r="D4292" s="72">
        <f>'Balance N'!L4295</f>
        <v>0</v>
      </c>
      <c r="E4292" s="72">
        <f>'Balance N'!M4295</f>
        <v>0</v>
      </c>
      <c r="F4292" s="72">
        <f>'Balance N'!N4295</f>
        <v>0</v>
      </c>
      <c r="G4292" s="72">
        <f>'Balance N'!O4295</f>
        <v>0</v>
      </c>
      <c r="H4292" s="72">
        <f>'Balance N'!P4295</f>
        <v>0</v>
      </c>
      <c r="I4292" s="74">
        <f t="shared" si="67"/>
        <v>0</v>
      </c>
    </row>
    <row r="4293" spans="1:9" ht="15.6">
      <c r="A4293" s="70">
        <f>'Balance N'!I4296</f>
        <v>0</v>
      </c>
      <c r="B4293" s="71">
        <f>'Balance N'!J4296</f>
        <v>0</v>
      </c>
      <c r="C4293" s="72">
        <f>'Balance N'!K4296</f>
        <v>0</v>
      </c>
      <c r="D4293" s="72">
        <f>'Balance N'!L4296</f>
        <v>0</v>
      </c>
      <c r="E4293" s="72">
        <f>'Balance N'!M4296</f>
        <v>0</v>
      </c>
      <c r="F4293" s="72">
        <f>'Balance N'!N4296</f>
        <v>0</v>
      </c>
      <c r="G4293" s="72">
        <f>'Balance N'!O4296</f>
        <v>0</v>
      </c>
      <c r="H4293" s="72">
        <f>'Balance N'!P4296</f>
        <v>0</v>
      </c>
      <c r="I4293" s="74">
        <f t="shared" si="67"/>
        <v>0</v>
      </c>
    </row>
    <row r="4294" spans="1:9" ht="15.6">
      <c r="A4294" s="70">
        <f>'Balance N'!I4297</f>
        <v>0</v>
      </c>
      <c r="B4294" s="71">
        <f>'Balance N'!J4297</f>
        <v>0</v>
      </c>
      <c r="C4294" s="72">
        <f>'Balance N'!K4297</f>
        <v>0</v>
      </c>
      <c r="D4294" s="72">
        <f>'Balance N'!L4297</f>
        <v>0</v>
      </c>
      <c r="E4294" s="72">
        <f>'Balance N'!M4297</f>
        <v>0</v>
      </c>
      <c r="F4294" s="72">
        <f>'Balance N'!N4297</f>
        <v>0</v>
      </c>
      <c r="G4294" s="72">
        <f>'Balance N'!O4297</f>
        <v>0</v>
      </c>
      <c r="H4294" s="72">
        <f>'Balance N'!P4297</f>
        <v>0</v>
      </c>
      <c r="I4294" s="74">
        <f t="shared" si="67"/>
        <v>0</v>
      </c>
    </row>
    <row r="4295" spans="1:9" ht="15.6">
      <c r="A4295" s="70">
        <f>'Balance N'!I4298</f>
        <v>0</v>
      </c>
      <c r="B4295" s="71">
        <f>'Balance N'!J4298</f>
        <v>0</v>
      </c>
      <c r="C4295" s="72">
        <f>'Balance N'!K4298</f>
        <v>0</v>
      </c>
      <c r="D4295" s="72">
        <f>'Balance N'!L4298</f>
        <v>0</v>
      </c>
      <c r="E4295" s="72">
        <f>'Balance N'!M4298</f>
        <v>0</v>
      </c>
      <c r="F4295" s="72">
        <f>'Balance N'!N4298</f>
        <v>0</v>
      </c>
      <c r="G4295" s="72">
        <f>'Balance N'!O4298</f>
        <v>0</v>
      </c>
      <c r="H4295" s="72">
        <f>'Balance N'!P4298</f>
        <v>0</v>
      </c>
      <c r="I4295" s="74">
        <f t="shared" si="67"/>
        <v>0</v>
      </c>
    </row>
    <row r="4296" spans="1:9" ht="15.6">
      <c r="A4296" s="70">
        <f>'Balance N'!I4299</f>
        <v>0</v>
      </c>
      <c r="B4296" s="71">
        <f>'Balance N'!J4299</f>
        <v>0</v>
      </c>
      <c r="C4296" s="72">
        <f>'Balance N'!K4299</f>
        <v>0</v>
      </c>
      <c r="D4296" s="72">
        <f>'Balance N'!L4299</f>
        <v>0</v>
      </c>
      <c r="E4296" s="72">
        <f>'Balance N'!M4299</f>
        <v>0</v>
      </c>
      <c r="F4296" s="72">
        <f>'Balance N'!N4299</f>
        <v>0</v>
      </c>
      <c r="G4296" s="72">
        <f>'Balance N'!O4299</f>
        <v>0</v>
      </c>
      <c r="H4296" s="72">
        <f>'Balance N'!P4299</f>
        <v>0</v>
      </c>
      <c r="I4296" s="74">
        <f t="shared" si="67"/>
        <v>0</v>
      </c>
    </row>
    <row r="4297" spans="1:9" ht="15.6">
      <c r="A4297" s="70">
        <f>'Balance N'!I4300</f>
        <v>0</v>
      </c>
      <c r="B4297" s="71">
        <f>'Balance N'!J4300</f>
        <v>0</v>
      </c>
      <c r="C4297" s="72">
        <f>'Balance N'!K4300</f>
        <v>0</v>
      </c>
      <c r="D4297" s="72">
        <f>'Balance N'!L4300</f>
        <v>0</v>
      </c>
      <c r="E4297" s="72">
        <f>'Balance N'!M4300</f>
        <v>0</v>
      </c>
      <c r="F4297" s="72">
        <f>'Balance N'!N4300</f>
        <v>0</v>
      </c>
      <c r="G4297" s="72">
        <f>'Balance N'!O4300</f>
        <v>0</v>
      </c>
      <c r="H4297" s="72">
        <f>'Balance N'!P4300</f>
        <v>0</v>
      </c>
      <c r="I4297" s="74">
        <f t="shared" si="67"/>
        <v>0</v>
      </c>
    </row>
    <row r="4298" spans="1:9" ht="15.6">
      <c r="A4298" s="70">
        <f>'Balance N'!I4301</f>
        <v>0</v>
      </c>
      <c r="B4298" s="71">
        <f>'Balance N'!J4301</f>
        <v>0</v>
      </c>
      <c r="C4298" s="72">
        <f>'Balance N'!K4301</f>
        <v>0</v>
      </c>
      <c r="D4298" s="72">
        <f>'Balance N'!L4301</f>
        <v>0</v>
      </c>
      <c r="E4298" s="72">
        <f>'Balance N'!M4301</f>
        <v>0</v>
      </c>
      <c r="F4298" s="72">
        <f>'Balance N'!N4301</f>
        <v>0</v>
      </c>
      <c r="G4298" s="72">
        <f>'Balance N'!O4301</f>
        <v>0</v>
      </c>
      <c r="H4298" s="72">
        <f>'Balance N'!P4301</f>
        <v>0</v>
      </c>
      <c r="I4298" s="74">
        <f t="shared" si="67"/>
        <v>0</v>
      </c>
    </row>
    <row r="4299" spans="1:9" ht="15.6">
      <c r="A4299" s="70">
        <f>'Balance N'!I4302</f>
        <v>0</v>
      </c>
      <c r="B4299" s="71">
        <f>'Balance N'!J4302</f>
        <v>0</v>
      </c>
      <c r="C4299" s="72">
        <f>'Balance N'!K4302</f>
        <v>0</v>
      </c>
      <c r="D4299" s="72">
        <f>'Balance N'!L4302</f>
        <v>0</v>
      </c>
      <c r="E4299" s="72">
        <f>'Balance N'!M4302</f>
        <v>0</v>
      </c>
      <c r="F4299" s="72">
        <f>'Balance N'!N4302</f>
        <v>0</v>
      </c>
      <c r="G4299" s="72">
        <f>'Balance N'!O4302</f>
        <v>0</v>
      </c>
      <c r="H4299" s="72">
        <f>'Balance N'!P4302</f>
        <v>0</v>
      </c>
      <c r="I4299" s="74">
        <f t="shared" si="67"/>
        <v>0</v>
      </c>
    </row>
    <row r="4300" spans="1:9" ht="15.6">
      <c r="A4300" s="70">
        <f>'Balance N'!I4303</f>
        <v>0</v>
      </c>
      <c r="B4300" s="71">
        <f>'Balance N'!J4303</f>
        <v>0</v>
      </c>
      <c r="C4300" s="72">
        <f>'Balance N'!K4303</f>
        <v>0</v>
      </c>
      <c r="D4300" s="72">
        <f>'Balance N'!L4303</f>
        <v>0</v>
      </c>
      <c r="E4300" s="72">
        <f>'Balance N'!M4303</f>
        <v>0</v>
      </c>
      <c r="F4300" s="72">
        <f>'Balance N'!N4303</f>
        <v>0</v>
      </c>
      <c r="G4300" s="72">
        <f>'Balance N'!O4303</f>
        <v>0</v>
      </c>
      <c r="H4300" s="72">
        <f>'Balance N'!P4303</f>
        <v>0</v>
      </c>
      <c r="I4300" s="74">
        <f t="shared" si="67"/>
        <v>0</v>
      </c>
    </row>
    <row r="4301" spans="1:9" ht="15.6">
      <c r="A4301" s="70">
        <f>'Balance N'!I4304</f>
        <v>0</v>
      </c>
      <c r="B4301" s="71">
        <f>'Balance N'!J4304</f>
        <v>0</v>
      </c>
      <c r="C4301" s="72">
        <f>'Balance N'!K4304</f>
        <v>0</v>
      </c>
      <c r="D4301" s="72">
        <f>'Balance N'!L4304</f>
        <v>0</v>
      </c>
      <c r="E4301" s="72">
        <f>'Balance N'!M4304</f>
        <v>0</v>
      </c>
      <c r="F4301" s="72">
        <f>'Balance N'!N4304</f>
        <v>0</v>
      </c>
      <c r="G4301" s="72">
        <f>'Balance N'!O4304</f>
        <v>0</v>
      </c>
      <c r="H4301" s="72">
        <f>'Balance N'!P4304</f>
        <v>0</v>
      </c>
      <c r="I4301" s="74">
        <f t="shared" si="67"/>
        <v>0</v>
      </c>
    </row>
    <row r="4302" spans="1:9" ht="15.6">
      <c r="A4302" s="70">
        <f>'Balance N'!I4305</f>
        <v>0</v>
      </c>
      <c r="B4302" s="71">
        <f>'Balance N'!J4305</f>
        <v>0</v>
      </c>
      <c r="C4302" s="72">
        <f>'Balance N'!K4305</f>
        <v>0</v>
      </c>
      <c r="D4302" s="72">
        <f>'Balance N'!L4305</f>
        <v>0</v>
      </c>
      <c r="E4302" s="72">
        <f>'Balance N'!M4305</f>
        <v>0</v>
      </c>
      <c r="F4302" s="72">
        <f>'Balance N'!N4305</f>
        <v>0</v>
      </c>
      <c r="G4302" s="72">
        <f>'Balance N'!O4305</f>
        <v>0</v>
      </c>
      <c r="H4302" s="72">
        <f>'Balance N'!P4305</f>
        <v>0</v>
      </c>
      <c r="I4302" s="74">
        <f t="shared" si="67"/>
        <v>0</v>
      </c>
    </row>
    <row r="4303" spans="1:9" ht="15.6">
      <c r="A4303" s="70">
        <f>'Balance N'!I4306</f>
        <v>0</v>
      </c>
      <c r="B4303" s="71">
        <f>'Balance N'!J4306</f>
        <v>0</v>
      </c>
      <c r="C4303" s="72">
        <f>'Balance N'!K4306</f>
        <v>0</v>
      </c>
      <c r="D4303" s="72">
        <f>'Balance N'!L4306</f>
        <v>0</v>
      </c>
      <c r="E4303" s="72">
        <f>'Balance N'!M4306</f>
        <v>0</v>
      </c>
      <c r="F4303" s="72">
        <f>'Balance N'!N4306</f>
        <v>0</v>
      </c>
      <c r="G4303" s="72">
        <f>'Balance N'!O4306</f>
        <v>0</v>
      </c>
      <c r="H4303" s="72">
        <f>'Balance N'!P4306</f>
        <v>0</v>
      </c>
      <c r="I4303" s="74">
        <f t="shared" si="67"/>
        <v>0</v>
      </c>
    </row>
    <row r="4304" spans="1:9" ht="15.6">
      <c r="A4304" s="70">
        <f>'Balance N'!I4307</f>
        <v>0</v>
      </c>
      <c r="B4304" s="71">
        <f>'Balance N'!J4307</f>
        <v>0</v>
      </c>
      <c r="C4304" s="72">
        <f>'Balance N'!K4307</f>
        <v>0</v>
      </c>
      <c r="D4304" s="72">
        <f>'Balance N'!L4307</f>
        <v>0</v>
      </c>
      <c r="E4304" s="72">
        <f>'Balance N'!M4307</f>
        <v>0</v>
      </c>
      <c r="F4304" s="72">
        <f>'Balance N'!N4307</f>
        <v>0</v>
      </c>
      <c r="G4304" s="72">
        <f>'Balance N'!O4307</f>
        <v>0</v>
      </c>
      <c r="H4304" s="72">
        <f>'Balance N'!P4307</f>
        <v>0</v>
      </c>
      <c r="I4304" s="74">
        <f t="shared" si="67"/>
        <v>0</v>
      </c>
    </row>
    <row r="4305" spans="1:9" ht="15.6">
      <c r="A4305" s="70">
        <f>'Balance N'!I4308</f>
        <v>0</v>
      </c>
      <c r="B4305" s="71">
        <f>'Balance N'!J4308</f>
        <v>0</v>
      </c>
      <c r="C4305" s="72">
        <f>'Balance N'!K4308</f>
        <v>0</v>
      </c>
      <c r="D4305" s="72">
        <f>'Balance N'!L4308</f>
        <v>0</v>
      </c>
      <c r="E4305" s="72">
        <f>'Balance N'!M4308</f>
        <v>0</v>
      </c>
      <c r="F4305" s="72">
        <f>'Balance N'!N4308</f>
        <v>0</v>
      </c>
      <c r="G4305" s="72">
        <f>'Balance N'!O4308</f>
        <v>0</v>
      </c>
      <c r="H4305" s="72">
        <f>'Balance N'!P4308</f>
        <v>0</v>
      </c>
      <c r="I4305" s="74">
        <f t="shared" si="67"/>
        <v>0</v>
      </c>
    </row>
    <row r="4306" spans="1:9" ht="15.6">
      <c r="A4306" s="70">
        <f>'Balance N'!I4309</f>
        <v>0</v>
      </c>
      <c r="B4306" s="71">
        <f>'Balance N'!J4309</f>
        <v>0</v>
      </c>
      <c r="C4306" s="72">
        <f>'Balance N'!K4309</f>
        <v>0</v>
      </c>
      <c r="D4306" s="72">
        <f>'Balance N'!L4309</f>
        <v>0</v>
      </c>
      <c r="E4306" s="72">
        <f>'Balance N'!M4309</f>
        <v>0</v>
      </c>
      <c r="F4306" s="72">
        <f>'Balance N'!N4309</f>
        <v>0</v>
      </c>
      <c r="G4306" s="72">
        <f>'Balance N'!O4309</f>
        <v>0</v>
      </c>
      <c r="H4306" s="72">
        <f>'Balance N'!P4309</f>
        <v>0</v>
      </c>
      <c r="I4306" s="74">
        <f t="shared" si="67"/>
        <v>0</v>
      </c>
    </row>
    <row r="4307" spans="1:9" ht="15.6">
      <c r="A4307" s="70">
        <f>'Balance N'!I4310</f>
        <v>0</v>
      </c>
      <c r="B4307" s="71">
        <f>'Balance N'!J4310</f>
        <v>0</v>
      </c>
      <c r="C4307" s="72">
        <f>'Balance N'!K4310</f>
        <v>0</v>
      </c>
      <c r="D4307" s="72">
        <f>'Balance N'!L4310</f>
        <v>0</v>
      </c>
      <c r="E4307" s="72">
        <f>'Balance N'!M4310</f>
        <v>0</v>
      </c>
      <c r="F4307" s="72">
        <f>'Balance N'!N4310</f>
        <v>0</v>
      </c>
      <c r="G4307" s="72">
        <f>'Balance N'!O4310</f>
        <v>0</v>
      </c>
      <c r="H4307" s="72">
        <f>'Balance N'!P4310</f>
        <v>0</v>
      </c>
      <c r="I4307" s="74">
        <f t="shared" si="67"/>
        <v>0</v>
      </c>
    </row>
    <row r="4308" spans="1:9" ht="15.6">
      <c r="A4308" s="70">
        <f>'Balance N'!I4311</f>
        <v>0</v>
      </c>
      <c r="B4308" s="71">
        <f>'Balance N'!J4311</f>
        <v>0</v>
      </c>
      <c r="C4308" s="72">
        <f>'Balance N'!K4311</f>
        <v>0</v>
      </c>
      <c r="D4308" s="72">
        <f>'Balance N'!L4311</f>
        <v>0</v>
      </c>
      <c r="E4308" s="72">
        <f>'Balance N'!M4311</f>
        <v>0</v>
      </c>
      <c r="F4308" s="72">
        <f>'Balance N'!N4311</f>
        <v>0</v>
      </c>
      <c r="G4308" s="72">
        <f>'Balance N'!O4311</f>
        <v>0</v>
      </c>
      <c r="H4308" s="72">
        <f>'Balance N'!P4311</f>
        <v>0</v>
      </c>
      <c r="I4308" s="74">
        <f t="shared" si="67"/>
        <v>0</v>
      </c>
    </row>
    <row r="4309" spans="1:9" ht="15.6">
      <c r="A4309" s="70">
        <f>'Balance N'!I4312</f>
        <v>0</v>
      </c>
      <c r="B4309" s="71">
        <f>'Balance N'!J4312</f>
        <v>0</v>
      </c>
      <c r="C4309" s="72">
        <f>'Balance N'!K4312</f>
        <v>0</v>
      </c>
      <c r="D4309" s="72">
        <f>'Balance N'!L4312</f>
        <v>0</v>
      </c>
      <c r="E4309" s="72">
        <f>'Balance N'!M4312</f>
        <v>0</v>
      </c>
      <c r="F4309" s="72">
        <f>'Balance N'!N4312</f>
        <v>0</v>
      </c>
      <c r="G4309" s="72">
        <f>'Balance N'!O4312</f>
        <v>0</v>
      </c>
      <c r="H4309" s="72">
        <f>'Balance N'!P4312</f>
        <v>0</v>
      </c>
      <c r="I4309" s="74">
        <f t="shared" si="67"/>
        <v>0</v>
      </c>
    </row>
    <row r="4310" spans="1:9" ht="15.6">
      <c r="A4310" s="70">
        <f>'Balance N'!I4313</f>
        <v>0</v>
      </c>
      <c r="B4310" s="71">
        <f>'Balance N'!J4313</f>
        <v>0</v>
      </c>
      <c r="C4310" s="72">
        <f>'Balance N'!K4313</f>
        <v>0</v>
      </c>
      <c r="D4310" s="72">
        <f>'Balance N'!L4313</f>
        <v>0</v>
      </c>
      <c r="E4310" s="72">
        <f>'Balance N'!M4313</f>
        <v>0</v>
      </c>
      <c r="F4310" s="72">
        <f>'Balance N'!N4313</f>
        <v>0</v>
      </c>
      <c r="G4310" s="72">
        <f>'Balance N'!O4313</f>
        <v>0</v>
      </c>
      <c r="H4310" s="72">
        <f>'Balance N'!P4313</f>
        <v>0</v>
      </c>
      <c r="I4310" s="74">
        <f t="shared" si="67"/>
        <v>0</v>
      </c>
    </row>
    <row r="4311" spans="1:9" ht="15.6">
      <c r="A4311" s="70">
        <f>'Balance N'!I4314</f>
        <v>0</v>
      </c>
      <c r="B4311" s="71">
        <f>'Balance N'!J4314</f>
        <v>0</v>
      </c>
      <c r="C4311" s="72">
        <f>'Balance N'!K4314</f>
        <v>0</v>
      </c>
      <c r="D4311" s="72">
        <f>'Balance N'!L4314</f>
        <v>0</v>
      </c>
      <c r="E4311" s="72">
        <f>'Balance N'!M4314</f>
        <v>0</v>
      </c>
      <c r="F4311" s="72">
        <f>'Balance N'!N4314</f>
        <v>0</v>
      </c>
      <c r="G4311" s="72">
        <f>'Balance N'!O4314</f>
        <v>0</v>
      </c>
      <c r="H4311" s="72">
        <f>'Balance N'!P4314</f>
        <v>0</v>
      </c>
      <c r="I4311" s="74">
        <f t="shared" si="67"/>
        <v>0</v>
      </c>
    </row>
    <row r="4312" spans="1:9" ht="15.6">
      <c r="A4312" s="70">
        <f>'Balance N'!I4315</f>
        <v>0</v>
      </c>
      <c r="B4312" s="71">
        <f>'Balance N'!J4315</f>
        <v>0</v>
      </c>
      <c r="C4312" s="72">
        <f>'Balance N'!K4315</f>
        <v>0</v>
      </c>
      <c r="D4312" s="72">
        <f>'Balance N'!L4315</f>
        <v>0</v>
      </c>
      <c r="E4312" s="72">
        <f>'Balance N'!M4315</f>
        <v>0</v>
      </c>
      <c r="F4312" s="72">
        <f>'Balance N'!N4315</f>
        <v>0</v>
      </c>
      <c r="G4312" s="72">
        <f>'Balance N'!O4315</f>
        <v>0</v>
      </c>
      <c r="H4312" s="72">
        <f>'Balance N'!P4315</f>
        <v>0</v>
      </c>
      <c r="I4312" s="74">
        <f t="shared" si="67"/>
        <v>0</v>
      </c>
    </row>
    <row r="4313" spans="1:9" ht="15.6">
      <c r="A4313" s="70">
        <f>'Balance N'!I4316</f>
        <v>0</v>
      </c>
      <c r="B4313" s="71">
        <f>'Balance N'!J4316</f>
        <v>0</v>
      </c>
      <c r="C4313" s="72">
        <f>'Balance N'!K4316</f>
        <v>0</v>
      </c>
      <c r="D4313" s="72">
        <f>'Balance N'!L4316</f>
        <v>0</v>
      </c>
      <c r="E4313" s="72">
        <f>'Balance N'!M4316</f>
        <v>0</v>
      </c>
      <c r="F4313" s="72">
        <f>'Balance N'!N4316</f>
        <v>0</v>
      </c>
      <c r="G4313" s="72">
        <f>'Balance N'!O4316</f>
        <v>0</v>
      </c>
      <c r="H4313" s="72">
        <f>'Balance N'!P4316</f>
        <v>0</v>
      </c>
      <c r="I4313" s="74">
        <f t="shared" si="67"/>
        <v>0</v>
      </c>
    </row>
    <row r="4314" spans="1:9" ht="15.6">
      <c r="A4314" s="70">
        <f>'Balance N'!I4317</f>
        <v>0</v>
      </c>
      <c r="B4314" s="71">
        <f>'Balance N'!J4317</f>
        <v>0</v>
      </c>
      <c r="C4314" s="72">
        <f>'Balance N'!K4317</f>
        <v>0</v>
      </c>
      <c r="D4314" s="72">
        <f>'Balance N'!L4317</f>
        <v>0</v>
      </c>
      <c r="E4314" s="72">
        <f>'Balance N'!M4317</f>
        <v>0</v>
      </c>
      <c r="F4314" s="72">
        <f>'Balance N'!N4317</f>
        <v>0</v>
      </c>
      <c r="G4314" s="72">
        <f>'Balance N'!O4317</f>
        <v>0</v>
      </c>
      <c r="H4314" s="72">
        <f>'Balance N'!P4317</f>
        <v>0</v>
      </c>
      <c r="I4314" s="74">
        <f t="shared" si="67"/>
        <v>0</v>
      </c>
    </row>
    <row r="4315" spans="1:9" ht="15.6">
      <c r="A4315" s="70">
        <f>'Balance N'!I4318</f>
        <v>0</v>
      </c>
      <c r="B4315" s="71">
        <f>'Balance N'!J4318</f>
        <v>0</v>
      </c>
      <c r="C4315" s="72">
        <f>'Balance N'!K4318</f>
        <v>0</v>
      </c>
      <c r="D4315" s="72">
        <f>'Balance N'!L4318</f>
        <v>0</v>
      </c>
      <c r="E4315" s="72">
        <f>'Balance N'!M4318</f>
        <v>0</v>
      </c>
      <c r="F4315" s="72">
        <f>'Balance N'!N4318</f>
        <v>0</v>
      </c>
      <c r="G4315" s="72">
        <f>'Balance N'!O4318</f>
        <v>0</v>
      </c>
      <c r="H4315" s="72">
        <f>'Balance N'!P4318</f>
        <v>0</v>
      </c>
      <c r="I4315" s="74">
        <f t="shared" si="67"/>
        <v>0</v>
      </c>
    </row>
    <row r="4316" spans="1:9" ht="15.6">
      <c r="A4316" s="70">
        <f>'Balance N'!I4319</f>
        <v>0</v>
      </c>
      <c r="B4316" s="71">
        <f>'Balance N'!J4319</f>
        <v>0</v>
      </c>
      <c r="C4316" s="72">
        <f>'Balance N'!K4319</f>
        <v>0</v>
      </c>
      <c r="D4316" s="72">
        <f>'Balance N'!L4319</f>
        <v>0</v>
      </c>
      <c r="E4316" s="72">
        <f>'Balance N'!M4319</f>
        <v>0</v>
      </c>
      <c r="F4316" s="72">
        <f>'Balance N'!N4319</f>
        <v>0</v>
      </c>
      <c r="G4316" s="72">
        <f>'Balance N'!O4319</f>
        <v>0</v>
      </c>
      <c r="H4316" s="72">
        <f>'Balance N'!P4319</f>
        <v>0</v>
      </c>
      <c r="I4316" s="74">
        <f t="shared" si="67"/>
        <v>0</v>
      </c>
    </row>
    <row r="4317" spans="1:9" ht="15.6">
      <c r="A4317" s="70">
        <f>'Balance N'!I4320</f>
        <v>0</v>
      </c>
      <c r="B4317" s="71">
        <f>'Balance N'!J4320</f>
        <v>0</v>
      </c>
      <c r="C4317" s="72">
        <f>'Balance N'!K4320</f>
        <v>0</v>
      </c>
      <c r="D4317" s="72">
        <f>'Balance N'!L4320</f>
        <v>0</v>
      </c>
      <c r="E4317" s="72">
        <f>'Balance N'!M4320</f>
        <v>0</v>
      </c>
      <c r="F4317" s="72">
        <f>'Balance N'!N4320</f>
        <v>0</v>
      </c>
      <c r="G4317" s="72">
        <f>'Balance N'!O4320</f>
        <v>0</v>
      </c>
      <c r="H4317" s="72">
        <f>'Balance N'!P4320</f>
        <v>0</v>
      </c>
      <c r="I4317" s="74">
        <f t="shared" si="67"/>
        <v>0</v>
      </c>
    </row>
    <row r="4318" spans="1:9" ht="15.6">
      <c r="A4318" s="70">
        <f>'Balance N'!I4321</f>
        <v>0</v>
      </c>
      <c r="B4318" s="71">
        <f>'Balance N'!J4321</f>
        <v>0</v>
      </c>
      <c r="C4318" s="72">
        <f>'Balance N'!K4321</f>
        <v>0</v>
      </c>
      <c r="D4318" s="72">
        <f>'Balance N'!L4321</f>
        <v>0</v>
      </c>
      <c r="E4318" s="72">
        <f>'Balance N'!M4321</f>
        <v>0</v>
      </c>
      <c r="F4318" s="72">
        <f>'Balance N'!N4321</f>
        <v>0</v>
      </c>
      <c r="G4318" s="72">
        <f>'Balance N'!O4321</f>
        <v>0</v>
      </c>
      <c r="H4318" s="72">
        <f>'Balance N'!P4321</f>
        <v>0</v>
      </c>
      <c r="I4318" s="74">
        <f t="shared" si="67"/>
        <v>0</v>
      </c>
    </row>
    <row r="4319" spans="1:9" ht="15.6">
      <c r="A4319" s="70">
        <f>'Balance N'!I4322</f>
        <v>0</v>
      </c>
      <c r="B4319" s="71">
        <f>'Balance N'!J4322</f>
        <v>0</v>
      </c>
      <c r="C4319" s="72">
        <f>'Balance N'!K4322</f>
        <v>0</v>
      </c>
      <c r="D4319" s="72">
        <f>'Balance N'!L4322</f>
        <v>0</v>
      </c>
      <c r="E4319" s="72">
        <f>'Balance N'!M4322</f>
        <v>0</v>
      </c>
      <c r="F4319" s="72">
        <f>'Balance N'!N4322</f>
        <v>0</v>
      </c>
      <c r="G4319" s="72">
        <f>'Balance N'!O4322</f>
        <v>0</v>
      </c>
      <c r="H4319" s="72">
        <f>'Balance N'!P4322</f>
        <v>0</v>
      </c>
      <c r="I4319" s="74">
        <f t="shared" si="67"/>
        <v>0</v>
      </c>
    </row>
    <row r="4320" spans="1:9" ht="15.6">
      <c r="A4320" s="70">
        <f>'Balance N'!I4323</f>
        <v>0</v>
      </c>
      <c r="B4320" s="71">
        <f>'Balance N'!J4323</f>
        <v>0</v>
      </c>
      <c r="C4320" s="72">
        <f>'Balance N'!K4323</f>
        <v>0</v>
      </c>
      <c r="D4320" s="72">
        <f>'Balance N'!L4323</f>
        <v>0</v>
      </c>
      <c r="E4320" s="72">
        <f>'Balance N'!M4323</f>
        <v>0</v>
      </c>
      <c r="F4320" s="72">
        <f>'Balance N'!N4323</f>
        <v>0</v>
      </c>
      <c r="G4320" s="72">
        <f>'Balance N'!O4323</f>
        <v>0</v>
      </c>
      <c r="H4320" s="72">
        <f>'Balance N'!P4323</f>
        <v>0</v>
      </c>
      <c r="I4320" s="74">
        <f t="shared" si="67"/>
        <v>0</v>
      </c>
    </row>
    <row r="4321" spans="1:9" ht="15.6">
      <c r="A4321" s="70">
        <f>'Balance N'!I4324</f>
        <v>0</v>
      </c>
      <c r="B4321" s="71">
        <f>'Balance N'!J4324</f>
        <v>0</v>
      </c>
      <c r="C4321" s="72">
        <f>'Balance N'!K4324</f>
        <v>0</v>
      </c>
      <c r="D4321" s="72">
        <f>'Balance N'!L4324</f>
        <v>0</v>
      </c>
      <c r="E4321" s="72">
        <f>'Balance N'!M4324</f>
        <v>0</v>
      </c>
      <c r="F4321" s="72">
        <f>'Balance N'!N4324</f>
        <v>0</v>
      </c>
      <c r="G4321" s="72">
        <f>'Balance N'!O4324</f>
        <v>0</v>
      </c>
      <c r="H4321" s="72">
        <f>'Balance N'!P4324</f>
        <v>0</v>
      </c>
      <c r="I4321" s="74">
        <f t="shared" si="67"/>
        <v>0</v>
      </c>
    </row>
    <row r="4322" spans="1:9" ht="15.6">
      <c r="A4322" s="70">
        <f>'Balance N'!I4325</f>
        <v>0</v>
      </c>
      <c r="B4322" s="71">
        <f>'Balance N'!J4325</f>
        <v>0</v>
      </c>
      <c r="C4322" s="72">
        <f>'Balance N'!K4325</f>
        <v>0</v>
      </c>
      <c r="D4322" s="72">
        <f>'Balance N'!L4325</f>
        <v>0</v>
      </c>
      <c r="E4322" s="72">
        <f>'Balance N'!M4325</f>
        <v>0</v>
      </c>
      <c r="F4322" s="72">
        <f>'Balance N'!N4325</f>
        <v>0</v>
      </c>
      <c r="G4322" s="72">
        <f>'Balance N'!O4325</f>
        <v>0</v>
      </c>
      <c r="H4322" s="72">
        <f>'Balance N'!P4325</f>
        <v>0</v>
      </c>
      <c r="I4322" s="74">
        <f t="shared" si="67"/>
        <v>0</v>
      </c>
    </row>
    <row r="4323" spans="1:9" ht="15.6">
      <c r="A4323" s="70">
        <f>'Balance N'!I4326</f>
        <v>0</v>
      </c>
      <c r="B4323" s="71">
        <f>'Balance N'!J4326</f>
        <v>0</v>
      </c>
      <c r="C4323" s="72">
        <f>'Balance N'!K4326</f>
        <v>0</v>
      </c>
      <c r="D4323" s="72">
        <f>'Balance N'!L4326</f>
        <v>0</v>
      </c>
      <c r="E4323" s="72">
        <f>'Balance N'!M4326</f>
        <v>0</v>
      </c>
      <c r="F4323" s="72">
        <f>'Balance N'!N4326</f>
        <v>0</v>
      </c>
      <c r="G4323" s="72">
        <f>'Balance N'!O4326</f>
        <v>0</v>
      </c>
      <c r="H4323" s="72">
        <f>'Balance N'!P4326</f>
        <v>0</v>
      </c>
      <c r="I4323" s="74">
        <f t="shared" si="67"/>
        <v>0</v>
      </c>
    </row>
    <row r="4324" spans="1:9" ht="15.6">
      <c r="A4324" s="70">
        <f>'Balance N'!I4327</f>
        <v>0</v>
      </c>
      <c r="B4324" s="71">
        <f>'Balance N'!J4327</f>
        <v>0</v>
      </c>
      <c r="C4324" s="72">
        <f>'Balance N'!K4327</f>
        <v>0</v>
      </c>
      <c r="D4324" s="72">
        <f>'Balance N'!L4327</f>
        <v>0</v>
      </c>
      <c r="E4324" s="72">
        <f>'Balance N'!M4327</f>
        <v>0</v>
      </c>
      <c r="F4324" s="72">
        <f>'Balance N'!N4327</f>
        <v>0</v>
      </c>
      <c r="G4324" s="72">
        <f>'Balance N'!O4327</f>
        <v>0</v>
      </c>
      <c r="H4324" s="72">
        <f>'Balance N'!P4327</f>
        <v>0</v>
      </c>
      <c r="I4324" s="74">
        <f t="shared" si="67"/>
        <v>0</v>
      </c>
    </row>
    <row r="4325" spans="1:9" ht="15.6">
      <c r="A4325" s="70">
        <f>'Balance N'!I4328</f>
        <v>0</v>
      </c>
      <c r="B4325" s="71">
        <f>'Balance N'!J4328</f>
        <v>0</v>
      </c>
      <c r="C4325" s="72">
        <f>'Balance N'!K4328</f>
        <v>0</v>
      </c>
      <c r="D4325" s="72">
        <f>'Balance N'!L4328</f>
        <v>0</v>
      </c>
      <c r="E4325" s="72">
        <f>'Balance N'!M4328</f>
        <v>0</v>
      </c>
      <c r="F4325" s="72">
        <f>'Balance N'!N4328</f>
        <v>0</v>
      </c>
      <c r="G4325" s="72">
        <f>'Balance N'!O4328</f>
        <v>0</v>
      </c>
      <c r="H4325" s="72">
        <f>'Balance N'!P4328</f>
        <v>0</v>
      </c>
      <c r="I4325" s="74">
        <f t="shared" si="67"/>
        <v>0</v>
      </c>
    </row>
    <row r="4326" spans="1:9" ht="15.6">
      <c r="A4326" s="70">
        <f>'Balance N'!I4329</f>
        <v>0</v>
      </c>
      <c r="B4326" s="71">
        <f>'Balance N'!J4329</f>
        <v>0</v>
      </c>
      <c r="C4326" s="72">
        <f>'Balance N'!K4329</f>
        <v>0</v>
      </c>
      <c r="D4326" s="72">
        <f>'Balance N'!L4329</f>
        <v>0</v>
      </c>
      <c r="E4326" s="72">
        <f>'Balance N'!M4329</f>
        <v>0</v>
      </c>
      <c r="F4326" s="72">
        <f>'Balance N'!N4329</f>
        <v>0</v>
      </c>
      <c r="G4326" s="72">
        <f>'Balance N'!O4329</f>
        <v>0</v>
      </c>
      <c r="H4326" s="72">
        <f>'Balance N'!P4329</f>
        <v>0</v>
      </c>
      <c r="I4326" s="74">
        <f t="shared" si="67"/>
        <v>0</v>
      </c>
    </row>
    <row r="4327" spans="1:9" ht="15.6">
      <c r="A4327" s="70">
        <f>'Balance N'!I4330</f>
        <v>0</v>
      </c>
      <c r="B4327" s="71">
        <f>'Balance N'!J4330</f>
        <v>0</v>
      </c>
      <c r="C4327" s="72">
        <f>'Balance N'!K4330</f>
        <v>0</v>
      </c>
      <c r="D4327" s="72">
        <f>'Balance N'!L4330</f>
        <v>0</v>
      </c>
      <c r="E4327" s="72">
        <f>'Balance N'!M4330</f>
        <v>0</v>
      </c>
      <c r="F4327" s="72">
        <f>'Balance N'!N4330</f>
        <v>0</v>
      </c>
      <c r="G4327" s="72">
        <f>'Balance N'!O4330</f>
        <v>0</v>
      </c>
      <c r="H4327" s="72">
        <f>'Balance N'!P4330</f>
        <v>0</v>
      </c>
      <c r="I4327" s="74">
        <f t="shared" si="67"/>
        <v>0</v>
      </c>
    </row>
    <row r="4328" spans="1:9" ht="15.6">
      <c r="A4328" s="70">
        <f>'Balance N'!I4331</f>
        <v>0</v>
      </c>
      <c r="B4328" s="71">
        <f>'Balance N'!J4331</f>
        <v>0</v>
      </c>
      <c r="C4328" s="72">
        <f>'Balance N'!K4331</f>
        <v>0</v>
      </c>
      <c r="D4328" s="72">
        <f>'Balance N'!L4331</f>
        <v>0</v>
      </c>
      <c r="E4328" s="72">
        <f>'Balance N'!M4331</f>
        <v>0</v>
      </c>
      <c r="F4328" s="72">
        <f>'Balance N'!N4331</f>
        <v>0</v>
      </c>
      <c r="G4328" s="72">
        <f>'Balance N'!O4331</f>
        <v>0</v>
      </c>
      <c r="H4328" s="72">
        <f>'Balance N'!P4331</f>
        <v>0</v>
      </c>
      <c r="I4328" s="74">
        <f t="shared" si="67"/>
        <v>0</v>
      </c>
    </row>
    <row r="4329" spans="1:9" ht="15.6">
      <c r="A4329" s="70">
        <f>'Balance N'!I4332</f>
        <v>0</v>
      </c>
      <c r="B4329" s="71">
        <f>'Balance N'!J4332</f>
        <v>0</v>
      </c>
      <c r="C4329" s="72">
        <f>'Balance N'!K4332</f>
        <v>0</v>
      </c>
      <c r="D4329" s="72">
        <f>'Balance N'!L4332</f>
        <v>0</v>
      </c>
      <c r="E4329" s="72">
        <f>'Balance N'!M4332</f>
        <v>0</v>
      </c>
      <c r="F4329" s="72">
        <f>'Balance N'!N4332</f>
        <v>0</v>
      </c>
      <c r="G4329" s="72">
        <f>'Balance N'!O4332</f>
        <v>0</v>
      </c>
      <c r="H4329" s="72">
        <f>'Balance N'!P4332</f>
        <v>0</v>
      </c>
      <c r="I4329" s="74">
        <f t="shared" si="67"/>
        <v>0</v>
      </c>
    </row>
    <row r="4330" spans="1:9" ht="15.6">
      <c r="A4330" s="70">
        <f>'Balance N'!I4333</f>
        <v>0</v>
      </c>
      <c r="B4330" s="71">
        <f>'Balance N'!J4333</f>
        <v>0</v>
      </c>
      <c r="C4330" s="72">
        <f>'Balance N'!K4333</f>
        <v>0</v>
      </c>
      <c r="D4330" s="72">
        <f>'Balance N'!L4333</f>
        <v>0</v>
      </c>
      <c r="E4330" s="72">
        <f>'Balance N'!M4333</f>
        <v>0</v>
      </c>
      <c r="F4330" s="72">
        <f>'Balance N'!N4333</f>
        <v>0</v>
      </c>
      <c r="G4330" s="72">
        <f>'Balance N'!O4333</f>
        <v>0</v>
      </c>
      <c r="H4330" s="72">
        <f>'Balance N'!P4333</f>
        <v>0</v>
      </c>
      <c r="I4330" s="74">
        <f t="shared" si="67"/>
        <v>0</v>
      </c>
    </row>
    <row r="4331" spans="1:9" ht="15.6">
      <c r="A4331" s="70">
        <f>'Balance N'!I4334</f>
        <v>0</v>
      </c>
      <c r="B4331" s="71">
        <f>'Balance N'!J4334</f>
        <v>0</v>
      </c>
      <c r="C4331" s="72">
        <f>'Balance N'!K4334</f>
        <v>0</v>
      </c>
      <c r="D4331" s="72">
        <f>'Balance N'!L4334</f>
        <v>0</v>
      </c>
      <c r="E4331" s="72">
        <f>'Balance N'!M4334</f>
        <v>0</v>
      </c>
      <c r="F4331" s="72">
        <f>'Balance N'!N4334</f>
        <v>0</v>
      </c>
      <c r="G4331" s="72">
        <f>'Balance N'!O4334</f>
        <v>0</v>
      </c>
      <c r="H4331" s="72">
        <f>'Balance N'!P4334</f>
        <v>0</v>
      </c>
      <c r="I4331" s="74">
        <f t="shared" si="67"/>
        <v>0</v>
      </c>
    </row>
    <row r="4332" spans="1:9" ht="15.6">
      <c r="A4332" s="70">
        <f>'Balance N'!I4335</f>
        <v>0</v>
      </c>
      <c r="B4332" s="71">
        <f>'Balance N'!J4335</f>
        <v>0</v>
      </c>
      <c r="C4332" s="72">
        <f>'Balance N'!K4335</f>
        <v>0</v>
      </c>
      <c r="D4332" s="72">
        <f>'Balance N'!L4335</f>
        <v>0</v>
      </c>
      <c r="E4332" s="72">
        <f>'Balance N'!M4335</f>
        <v>0</v>
      </c>
      <c r="F4332" s="72">
        <f>'Balance N'!N4335</f>
        <v>0</v>
      </c>
      <c r="G4332" s="72">
        <f>'Balance N'!O4335</f>
        <v>0</v>
      </c>
      <c r="H4332" s="72">
        <f>'Balance N'!P4335</f>
        <v>0</v>
      </c>
      <c r="I4332" s="74">
        <f t="shared" si="67"/>
        <v>0</v>
      </c>
    </row>
    <row r="4333" spans="1:9" ht="15.6">
      <c r="A4333" s="70">
        <f>'Balance N'!I4336</f>
        <v>0</v>
      </c>
      <c r="B4333" s="71">
        <f>'Balance N'!J4336</f>
        <v>0</v>
      </c>
      <c r="C4333" s="72">
        <f>'Balance N'!K4336</f>
        <v>0</v>
      </c>
      <c r="D4333" s="72">
        <f>'Balance N'!L4336</f>
        <v>0</v>
      </c>
      <c r="E4333" s="72">
        <f>'Balance N'!M4336</f>
        <v>0</v>
      </c>
      <c r="F4333" s="72">
        <f>'Balance N'!N4336</f>
        <v>0</v>
      </c>
      <c r="G4333" s="72">
        <f>'Balance N'!O4336</f>
        <v>0</v>
      </c>
      <c r="H4333" s="72">
        <f>'Balance N'!P4336</f>
        <v>0</v>
      </c>
      <c r="I4333" s="74">
        <f t="shared" si="67"/>
        <v>0</v>
      </c>
    </row>
    <row r="4334" spans="1:9" ht="15.6">
      <c r="A4334" s="70">
        <f>'Balance N'!I4337</f>
        <v>0</v>
      </c>
      <c r="B4334" s="71">
        <f>'Balance N'!J4337</f>
        <v>0</v>
      </c>
      <c r="C4334" s="72">
        <f>'Balance N'!K4337</f>
        <v>0</v>
      </c>
      <c r="D4334" s="72">
        <f>'Balance N'!L4337</f>
        <v>0</v>
      </c>
      <c r="E4334" s="72">
        <f>'Balance N'!M4337</f>
        <v>0</v>
      </c>
      <c r="F4334" s="72">
        <f>'Balance N'!N4337</f>
        <v>0</v>
      </c>
      <c r="G4334" s="72">
        <f>'Balance N'!O4337</f>
        <v>0</v>
      </c>
      <c r="H4334" s="72">
        <f>'Balance N'!P4337</f>
        <v>0</v>
      </c>
      <c r="I4334" s="74">
        <f t="shared" si="67"/>
        <v>0</v>
      </c>
    </row>
    <row r="4335" spans="1:9" ht="15.6">
      <c r="A4335" s="70">
        <f>'Balance N'!I4338</f>
        <v>0</v>
      </c>
      <c r="B4335" s="71">
        <f>'Balance N'!J4338</f>
        <v>0</v>
      </c>
      <c r="C4335" s="72">
        <f>'Balance N'!K4338</f>
        <v>0</v>
      </c>
      <c r="D4335" s="72">
        <f>'Balance N'!L4338</f>
        <v>0</v>
      </c>
      <c r="E4335" s="72">
        <f>'Balance N'!M4338</f>
        <v>0</v>
      </c>
      <c r="F4335" s="72">
        <f>'Balance N'!N4338</f>
        <v>0</v>
      </c>
      <c r="G4335" s="72">
        <f>'Balance N'!O4338</f>
        <v>0</v>
      </c>
      <c r="H4335" s="72">
        <f>'Balance N'!P4338</f>
        <v>0</v>
      </c>
      <c r="I4335" s="74">
        <f t="shared" si="67"/>
        <v>0</v>
      </c>
    </row>
    <row r="4336" spans="1:9" ht="15.6">
      <c r="A4336" s="70">
        <f>'Balance N'!I4339</f>
        <v>0</v>
      </c>
      <c r="B4336" s="71">
        <f>'Balance N'!J4339</f>
        <v>0</v>
      </c>
      <c r="C4336" s="72">
        <f>'Balance N'!K4339</f>
        <v>0</v>
      </c>
      <c r="D4336" s="72">
        <f>'Balance N'!L4339</f>
        <v>0</v>
      </c>
      <c r="E4336" s="72">
        <f>'Balance N'!M4339</f>
        <v>0</v>
      </c>
      <c r="F4336" s="72">
        <f>'Balance N'!N4339</f>
        <v>0</v>
      </c>
      <c r="G4336" s="72">
        <f>'Balance N'!O4339</f>
        <v>0</v>
      </c>
      <c r="H4336" s="72">
        <f>'Balance N'!P4339</f>
        <v>0</v>
      </c>
      <c r="I4336" s="74">
        <f t="shared" si="67"/>
        <v>0</v>
      </c>
    </row>
    <row r="4337" spans="1:9" ht="15.6">
      <c r="A4337" s="70">
        <f>'Balance N'!I4340</f>
        <v>0</v>
      </c>
      <c r="B4337" s="71">
        <f>'Balance N'!J4340</f>
        <v>0</v>
      </c>
      <c r="C4337" s="72">
        <f>'Balance N'!K4340</f>
        <v>0</v>
      </c>
      <c r="D4337" s="72">
        <f>'Balance N'!L4340</f>
        <v>0</v>
      </c>
      <c r="E4337" s="72">
        <f>'Balance N'!M4340</f>
        <v>0</v>
      </c>
      <c r="F4337" s="72">
        <f>'Balance N'!N4340</f>
        <v>0</v>
      </c>
      <c r="G4337" s="72">
        <f>'Balance N'!O4340</f>
        <v>0</v>
      </c>
      <c r="H4337" s="72">
        <f>'Balance N'!P4340</f>
        <v>0</v>
      </c>
      <c r="I4337" s="74">
        <f t="shared" si="67"/>
        <v>0</v>
      </c>
    </row>
    <row r="4338" spans="1:9" ht="15.6">
      <c r="A4338" s="70">
        <f>'Balance N'!I4341</f>
        <v>0</v>
      </c>
      <c r="B4338" s="71">
        <f>'Balance N'!J4341</f>
        <v>0</v>
      </c>
      <c r="C4338" s="72">
        <f>'Balance N'!K4341</f>
        <v>0</v>
      </c>
      <c r="D4338" s="72">
        <f>'Balance N'!L4341</f>
        <v>0</v>
      </c>
      <c r="E4338" s="72">
        <f>'Balance N'!M4341</f>
        <v>0</v>
      </c>
      <c r="F4338" s="72">
        <f>'Balance N'!N4341</f>
        <v>0</v>
      </c>
      <c r="G4338" s="72">
        <f>'Balance N'!O4341</f>
        <v>0</v>
      </c>
      <c r="H4338" s="72">
        <f>'Balance N'!P4341</f>
        <v>0</v>
      </c>
      <c r="I4338" s="74">
        <f t="shared" si="67"/>
        <v>0</v>
      </c>
    </row>
    <row r="4339" spans="1:9" ht="15.6">
      <c r="A4339" s="70">
        <f>'Balance N'!I4342</f>
        <v>0</v>
      </c>
      <c r="B4339" s="71">
        <f>'Balance N'!J4342</f>
        <v>0</v>
      </c>
      <c r="C4339" s="72">
        <f>'Balance N'!K4342</f>
        <v>0</v>
      </c>
      <c r="D4339" s="72">
        <f>'Balance N'!L4342</f>
        <v>0</v>
      </c>
      <c r="E4339" s="72">
        <f>'Balance N'!M4342</f>
        <v>0</v>
      </c>
      <c r="F4339" s="72">
        <f>'Balance N'!N4342</f>
        <v>0</v>
      </c>
      <c r="G4339" s="72">
        <f>'Balance N'!O4342</f>
        <v>0</v>
      </c>
      <c r="H4339" s="72">
        <f>'Balance N'!P4342</f>
        <v>0</v>
      </c>
      <c r="I4339" s="74">
        <f t="shared" si="67"/>
        <v>0</v>
      </c>
    </row>
    <row r="4340" spans="1:9" ht="15.6">
      <c r="A4340" s="70">
        <f>'Balance N'!I4343</f>
        <v>0</v>
      </c>
      <c r="B4340" s="71">
        <f>'Balance N'!J4343</f>
        <v>0</v>
      </c>
      <c r="C4340" s="72">
        <f>'Balance N'!K4343</f>
        <v>0</v>
      </c>
      <c r="D4340" s="72">
        <f>'Balance N'!L4343</f>
        <v>0</v>
      </c>
      <c r="E4340" s="72">
        <f>'Balance N'!M4343</f>
        <v>0</v>
      </c>
      <c r="F4340" s="72">
        <f>'Balance N'!N4343</f>
        <v>0</v>
      </c>
      <c r="G4340" s="72">
        <f>'Balance N'!O4343</f>
        <v>0</v>
      </c>
      <c r="H4340" s="72">
        <f>'Balance N'!P4343</f>
        <v>0</v>
      </c>
      <c r="I4340" s="74">
        <f t="shared" si="67"/>
        <v>0</v>
      </c>
    </row>
    <row r="4341" spans="1:9" ht="15.6">
      <c r="A4341" s="70">
        <f>'Balance N'!I4344</f>
        <v>0</v>
      </c>
      <c r="B4341" s="71">
        <f>'Balance N'!J4344</f>
        <v>0</v>
      </c>
      <c r="C4341" s="72">
        <f>'Balance N'!K4344</f>
        <v>0</v>
      </c>
      <c r="D4341" s="72">
        <f>'Balance N'!L4344</f>
        <v>0</v>
      </c>
      <c r="E4341" s="72">
        <f>'Balance N'!M4344</f>
        <v>0</v>
      </c>
      <c r="F4341" s="72">
        <f>'Balance N'!N4344</f>
        <v>0</v>
      </c>
      <c r="G4341" s="72">
        <f>'Balance N'!O4344</f>
        <v>0</v>
      </c>
      <c r="H4341" s="72">
        <f>'Balance N'!P4344</f>
        <v>0</v>
      </c>
      <c r="I4341" s="74">
        <f t="shared" si="67"/>
        <v>0</v>
      </c>
    </row>
    <row r="4342" spans="1:9" ht="15.6">
      <c r="A4342" s="70">
        <f>'Balance N'!I4345</f>
        <v>0</v>
      </c>
      <c r="B4342" s="71">
        <f>'Balance N'!J4345</f>
        <v>0</v>
      </c>
      <c r="C4342" s="72">
        <f>'Balance N'!K4345</f>
        <v>0</v>
      </c>
      <c r="D4342" s="72">
        <f>'Balance N'!L4345</f>
        <v>0</v>
      </c>
      <c r="E4342" s="72">
        <f>'Balance N'!M4345</f>
        <v>0</v>
      </c>
      <c r="F4342" s="72">
        <f>'Balance N'!N4345</f>
        <v>0</v>
      </c>
      <c r="G4342" s="72">
        <f>'Balance N'!O4345</f>
        <v>0</v>
      </c>
      <c r="H4342" s="72">
        <f>'Balance N'!P4345</f>
        <v>0</v>
      </c>
      <c r="I4342" s="74">
        <f t="shared" si="67"/>
        <v>0</v>
      </c>
    </row>
    <row r="4343" spans="1:9" ht="15.6">
      <c r="A4343" s="70">
        <f>'Balance N'!I4346</f>
        <v>0</v>
      </c>
      <c r="B4343" s="71">
        <f>'Balance N'!J4346</f>
        <v>0</v>
      </c>
      <c r="C4343" s="72">
        <f>'Balance N'!K4346</f>
        <v>0</v>
      </c>
      <c r="D4343" s="72">
        <f>'Balance N'!L4346</f>
        <v>0</v>
      </c>
      <c r="E4343" s="72">
        <f>'Balance N'!M4346</f>
        <v>0</v>
      </c>
      <c r="F4343" s="72">
        <f>'Balance N'!N4346</f>
        <v>0</v>
      </c>
      <c r="G4343" s="72">
        <f>'Balance N'!O4346</f>
        <v>0</v>
      </c>
      <c r="H4343" s="72">
        <f>'Balance N'!P4346</f>
        <v>0</v>
      </c>
      <c r="I4343" s="74">
        <f t="shared" si="67"/>
        <v>0</v>
      </c>
    </row>
    <row r="4344" spans="1:9" ht="15.6">
      <c r="A4344" s="70">
        <f>'Balance N'!I4347</f>
        <v>0</v>
      </c>
      <c r="B4344" s="71">
        <f>'Balance N'!J4347</f>
        <v>0</v>
      </c>
      <c r="C4344" s="72">
        <f>'Balance N'!K4347</f>
        <v>0</v>
      </c>
      <c r="D4344" s="72">
        <f>'Balance N'!L4347</f>
        <v>0</v>
      </c>
      <c r="E4344" s="72">
        <f>'Balance N'!M4347</f>
        <v>0</v>
      </c>
      <c r="F4344" s="72">
        <f>'Balance N'!N4347</f>
        <v>0</v>
      </c>
      <c r="G4344" s="72">
        <f>'Balance N'!O4347</f>
        <v>0</v>
      </c>
      <c r="H4344" s="72">
        <f>'Balance N'!P4347</f>
        <v>0</v>
      </c>
      <c r="I4344" s="74">
        <f t="shared" si="67"/>
        <v>0</v>
      </c>
    </row>
    <row r="4345" spans="1:9" ht="15.6">
      <c r="A4345" s="70">
        <f>'Balance N'!I4348</f>
        <v>0</v>
      </c>
      <c r="B4345" s="71">
        <f>'Balance N'!J4348</f>
        <v>0</v>
      </c>
      <c r="C4345" s="72">
        <f>'Balance N'!K4348</f>
        <v>0</v>
      </c>
      <c r="D4345" s="72">
        <f>'Balance N'!L4348</f>
        <v>0</v>
      </c>
      <c r="E4345" s="72">
        <f>'Balance N'!M4348</f>
        <v>0</v>
      </c>
      <c r="F4345" s="72">
        <f>'Balance N'!N4348</f>
        <v>0</v>
      </c>
      <c r="G4345" s="72">
        <f>'Balance N'!O4348</f>
        <v>0</v>
      </c>
      <c r="H4345" s="72">
        <f>'Balance N'!P4348</f>
        <v>0</v>
      </c>
      <c r="I4345" s="74">
        <f t="shared" si="67"/>
        <v>0</v>
      </c>
    </row>
    <row r="4346" spans="1:9" ht="15.6">
      <c r="A4346" s="70">
        <f>'Balance N'!I4349</f>
        <v>0</v>
      </c>
      <c r="B4346" s="71">
        <f>'Balance N'!J4349</f>
        <v>0</v>
      </c>
      <c r="C4346" s="72">
        <f>'Balance N'!K4349</f>
        <v>0</v>
      </c>
      <c r="D4346" s="72">
        <f>'Balance N'!L4349</f>
        <v>0</v>
      </c>
      <c r="E4346" s="72">
        <f>'Balance N'!M4349</f>
        <v>0</v>
      </c>
      <c r="F4346" s="72">
        <f>'Balance N'!N4349</f>
        <v>0</v>
      </c>
      <c r="G4346" s="72">
        <f>'Balance N'!O4349</f>
        <v>0</v>
      </c>
      <c r="H4346" s="72">
        <f>'Balance N'!P4349</f>
        <v>0</v>
      </c>
      <c r="I4346" s="74">
        <f t="shared" si="67"/>
        <v>0</v>
      </c>
    </row>
    <row r="4347" spans="1:9" ht="15.6">
      <c r="A4347" s="70">
        <f>'Balance N'!I4350</f>
        <v>0</v>
      </c>
      <c r="B4347" s="71">
        <f>'Balance N'!J4350</f>
        <v>0</v>
      </c>
      <c r="C4347" s="72">
        <f>'Balance N'!K4350</f>
        <v>0</v>
      </c>
      <c r="D4347" s="72">
        <f>'Balance N'!L4350</f>
        <v>0</v>
      </c>
      <c r="E4347" s="72">
        <f>'Balance N'!M4350</f>
        <v>0</v>
      </c>
      <c r="F4347" s="72">
        <f>'Balance N'!N4350</f>
        <v>0</v>
      </c>
      <c r="G4347" s="72">
        <f>'Balance N'!O4350</f>
        <v>0</v>
      </c>
      <c r="H4347" s="72">
        <f>'Balance N'!P4350</f>
        <v>0</v>
      </c>
      <c r="I4347" s="74">
        <f t="shared" si="67"/>
        <v>0</v>
      </c>
    </row>
    <row r="4348" spans="1:9" ht="15.6">
      <c r="A4348" s="70">
        <f>'Balance N'!I4351</f>
        <v>0</v>
      </c>
      <c r="B4348" s="71">
        <f>'Balance N'!J4351</f>
        <v>0</v>
      </c>
      <c r="C4348" s="72">
        <f>'Balance N'!K4351</f>
        <v>0</v>
      </c>
      <c r="D4348" s="72">
        <f>'Balance N'!L4351</f>
        <v>0</v>
      </c>
      <c r="E4348" s="72">
        <f>'Balance N'!M4351</f>
        <v>0</v>
      </c>
      <c r="F4348" s="72">
        <f>'Balance N'!N4351</f>
        <v>0</v>
      </c>
      <c r="G4348" s="72">
        <f>'Balance N'!O4351</f>
        <v>0</v>
      </c>
      <c r="H4348" s="72">
        <f>'Balance N'!P4351</f>
        <v>0</v>
      </c>
      <c r="I4348" s="74">
        <f t="shared" si="67"/>
        <v>0</v>
      </c>
    </row>
    <row r="4349" spans="1:9" ht="15.6">
      <c r="A4349" s="70">
        <f>'Balance N'!I4352</f>
        <v>0</v>
      </c>
      <c r="B4349" s="71">
        <f>'Balance N'!J4352</f>
        <v>0</v>
      </c>
      <c r="C4349" s="72">
        <f>'Balance N'!K4352</f>
        <v>0</v>
      </c>
      <c r="D4349" s="72">
        <f>'Balance N'!L4352</f>
        <v>0</v>
      </c>
      <c r="E4349" s="72">
        <f>'Balance N'!M4352</f>
        <v>0</v>
      </c>
      <c r="F4349" s="72">
        <f>'Balance N'!N4352</f>
        <v>0</v>
      </c>
      <c r="G4349" s="72">
        <f>'Balance N'!O4352</f>
        <v>0</v>
      </c>
      <c r="H4349" s="72">
        <f>'Balance N'!P4352</f>
        <v>0</v>
      </c>
      <c r="I4349" s="74">
        <f t="shared" si="67"/>
        <v>0</v>
      </c>
    </row>
    <row r="4350" spans="1:9" ht="15.6">
      <c r="A4350" s="70">
        <f>'Balance N'!I4353</f>
        <v>0</v>
      </c>
      <c r="B4350" s="71">
        <f>'Balance N'!J4353</f>
        <v>0</v>
      </c>
      <c r="C4350" s="72">
        <f>'Balance N'!K4353</f>
        <v>0</v>
      </c>
      <c r="D4350" s="72">
        <f>'Balance N'!L4353</f>
        <v>0</v>
      </c>
      <c r="E4350" s="72">
        <f>'Balance N'!M4353</f>
        <v>0</v>
      </c>
      <c r="F4350" s="72">
        <f>'Balance N'!N4353</f>
        <v>0</v>
      </c>
      <c r="G4350" s="72">
        <f>'Balance N'!O4353</f>
        <v>0</v>
      </c>
      <c r="H4350" s="72">
        <f>'Balance N'!P4353</f>
        <v>0</v>
      </c>
      <c r="I4350" s="74">
        <f t="shared" si="67"/>
        <v>0</v>
      </c>
    </row>
    <row r="4351" spans="1:9" ht="15.6">
      <c r="A4351" s="70">
        <f>'Balance N'!I4354</f>
        <v>0</v>
      </c>
      <c r="B4351" s="71">
        <f>'Balance N'!J4354</f>
        <v>0</v>
      </c>
      <c r="C4351" s="72">
        <f>'Balance N'!K4354</f>
        <v>0</v>
      </c>
      <c r="D4351" s="72">
        <f>'Balance N'!L4354</f>
        <v>0</v>
      </c>
      <c r="E4351" s="72">
        <f>'Balance N'!M4354</f>
        <v>0</v>
      </c>
      <c r="F4351" s="72">
        <f>'Balance N'!N4354</f>
        <v>0</v>
      </c>
      <c r="G4351" s="72">
        <f>'Balance N'!O4354</f>
        <v>0</v>
      </c>
      <c r="H4351" s="72">
        <f>'Balance N'!P4354</f>
        <v>0</v>
      </c>
      <c r="I4351" s="74">
        <f t="shared" si="67"/>
        <v>0</v>
      </c>
    </row>
    <row r="4352" spans="1:9" ht="15.6">
      <c r="A4352" s="70">
        <f>'Balance N'!I4355</f>
        <v>0</v>
      </c>
      <c r="B4352" s="71">
        <f>'Balance N'!J4355</f>
        <v>0</v>
      </c>
      <c r="C4352" s="72">
        <f>'Balance N'!K4355</f>
        <v>0</v>
      </c>
      <c r="D4352" s="72">
        <f>'Balance N'!L4355</f>
        <v>0</v>
      </c>
      <c r="E4352" s="72">
        <f>'Balance N'!M4355</f>
        <v>0</v>
      </c>
      <c r="F4352" s="72">
        <f>'Balance N'!N4355</f>
        <v>0</v>
      </c>
      <c r="G4352" s="72">
        <f>'Balance N'!O4355</f>
        <v>0</v>
      </c>
      <c r="H4352" s="72">
        <f>'Balance N'!P4355</f>
        <v>0</v>
      </c>
      <c r="I4352" s="74">
        <f t="shared" si="67"/>
        <v>0</v>
      </c>
    </row>
    <row r="4353" spans="1:9" ht="15.6">
      <c r="A4353" s="70">
        <f>'Balance N'!I4356</f>
        <v>0</v>
      </c>
      <c r="B4353" s="71">
        <f>'Balance N'!J4356</f>
        <v>0</v>
      </c>
      <c r="C4353" s="72">
        <f>'Balance N'!K4356</f>
        <v>0</v>
      </c>
      <c r="D4353" s="72">
        <f>'Balance N'!L4356</f>
        <v>0</v>
      </c>
      <c r="E4353" s="72">
        <f>'Balance N'!M4356</f>
        <v>0</v>
      </c>
      <c r="F4353" s="72">
        <f>'Balance N'!N4356</f>
        <v>0</v>
      </c>
      <c r="G4353" s="72">
        <f>'Balance N'!O4356</f>
        <v>0</v>
      </c>
      <c r="H4353" s="72">
        <f>'Balance N'!P4356</f>
        <v>0</v>
      </c>
      <c r="I4353" s="74">
        <f t="shared" si="67"/>
        <v>0</v>
      </c>
    </row>
    <row r="4354" spans="1:9" ht="15.6">
      <c r="A4354" s="70">
        <f>'Balance N'!I4357</f>
        <v>0</v>
      </c>
      <c r="B4354" s="71">
        <f>'Balance N'!J4357</f>
        <v>0</v>
      </c>
      <c r="C4354" s="72">
        <f>'Balance N'!K4357</f>
        <v>0</v>
      </c>
      <c r="D4354" s="72">
        <f>'Balance N'!L4357</f>
        <v>0</v>
      </c>
      <c r="E4354" s="72">
        <f>'Balance N'!M4357</f>
        <v>0</v>
      </c>
      <c r="F4354" s="72">
        <f>'Balance N'!N4357</f>
        <v>0</v>
      </c>
      <c r="G4354" s="72">
        <f>'Balance N'!O4357</f>
        <v>0</v>
      </c>
      <c r="H4354" s="72">
        <f>'Balance N'!P4357</f>
        <v>0</v>
      </c>
      <c r="I4354" s="74">
        <f t="shared" si="67"/>
        <v>0</v>
      </c>
    </row>
    <row r="4355" spans="1:9" ht="15.6">
      <c r="A4355" s="70">
        <f>'Balance N'!I4358</f>
        <v>0</v>
      </c>
      <c r="B4355" s="71">
        <f>'Balance N'!J4358</f>
        <v>0</v>
      </c>
      <c r="C4355" s="72">
        <f>'Balance N'!K4358</f>
        <v>0</v>
      </c>
      <c r="D4355" s="72">
        <f>'Balance N'!L4358</f>
        <v>0</v>
      </c>
      <c r="E4355" s="72">
        <f>'Balance N'!M4358</f>
        <v>0</v>
      </c>
      <c r="F4355" s="72">
        <f>'Balance N'!N4358</f>
        <v>0</v>
      </c>
      <c r="G4355" s="72">
        <f>'Balance N'!O4358</f>
        <v>0</v>
      </c>
      <c r="H4355" s="72">
        <f>'Balance N'!P4358</f>
        <v>0</v>
      </c>
      <c r="I4355" s="74">
        <f t="shared" ref="I4355:I4418" si="68">(C4355-D4355)+(E4355-F4355)-(G4355-H4355)</f>
        <v>0</v>
      </c>
    </row>
    <row r="4356" spans="1:9" ht="15.6">
      <c r="A4356" s="70">
        <f>'Balance N'!I4359</f>
        <v>0</v>
      </c>
      <c r="B4356" s="71">
        <f>'Balance N'!J4359</f>
        <v>0</v>
      </c>
      <c r="C4356" s="72">
        <f>'Balance N'!K4359</f>
        <v>0</v>
      </c>
      <c r="D4356" s="72">
        <f>'Balance N'!L4359</f>
        <v>0</v>
      </c>
      <c r="E4356" s="72">
        <f>'Balance N'!M4359</f>
        <v>0</v>
      </c>
      <c r="F4356" s="72">
        <f>'Balance N'!N4359</f>
        <v>0</v>
      </c>
      <c r="G4356" s="72">
        <f>'Balance N'!O4359</f>
        <v>0</v>
      </c>
      <c r="H4356" s="72">
        <f>'Balance N'!P4359</f>
        <v>0</v>
      </c>
      <c r="I4356" s="74">
        <f t="shared" si="68"/>
        <v>0</v>
      </c>
    </row>
    <row r="4357" spans="1:9" ht="15.6">
      <c r="A4357" s="70">
        <f>'Balance N'!I4360</f>
        <v>0</v>
      </c>
      <c r="B4357" s="71">
        <f>'Balance N'!J4360</f>
        <v>0</v>
      </c>
      <c r="C4357" s="72">
        <f>'Balance N'!K4360</f>
        <v>0</v>
      </c>
      <c r="D4357" s="72">
        <f>'Balance N'!L4360</f>
        <v>0</v>
      </c>
      <c r="E4357" s="72">
        <f>'Balance N'!M4360</f>
        <v>0</v>
      </c>
      <c r="F4357" s="72">
        <f>'Balance N'!N4360</f>
        <v>0</v>
      </c>
      <c r="G4357" s="72">
        <f>'Balance N'!O4360</f>
        <v>0</v>
      </c>
      <c r="H4357" s="72">
        <f>'Balance N'!P4360</f>
        <v>0</v>
      </c>
      <c r="I4357" s="74">
        <f t="shared" si="68"/>
        <v>0</v>
      </c>
    </row>
    <row r="4358" spans="1:9" ht="15.6">
      <c r="A4358" s="70">
        <f>'Balance N'!I4361</f>
        <v>0</v>
      </c>
      <c r="B4358" s="71">
        <f>'Balance N'!J4361</f>
        <v>0</v>
      </c>
      <c r="C4358" s="72">
        <f>'Balance N'!K4361</f>
        <v>0</v>
      </c>
      <c r="D4358" s="72">
        <f>'Balance N'!L4361</f>
        <v>0</v>
      </c>
      <c r="E4358" s="72">
        <f>'Balance N'!M4361</f>
        <v>0</v>
      </c>
      <c r="F4358" s="72">
        <f>'Balance N'!N4361</f>
        <v>0</v>
      </c>
      <c r="G4358" s="72">
        <f>'Balance N'!O4361</f>
        <v>0</v>
      </c>
      <c r="H4358" s="72">
        <f>'Balance N'!P4361</f>
        <v>0</v>
      </c>
      <c r="I4358" s="74">
        <f t="shared" si="68"/>
        <v>0</v>
      </c>
    </row>
    <row r="4359" spans="1:9" ht="15.6">
      <c r="A4359" s="70">
        <f>'Balance N'!I4362</f>
        <v>0</v>
      </c>
      <c r="B4359" s="71">
        <f>'Balance N'!J4362</f>
        <v>0</v>
      </c>
      <c r="C4359" s="72">
        <f>'Balance N'!K4362</f>
        <v>0</v>
      </c>
      <c r="D4359" s="72">
        <f>'Balance N'!L4362</f>
        <v>0</v>
      </c>
      <c r="E4359" s="72">
        <f>'Balance N'!M4362</f>
        <v>0</v>
      </c>
      <c r="F4359" s="72">
        <f>'Balance N'!N4362</f>
        <v>0</v>
      </c>
      <c r="G4359" s="72">
        <f>'Balance N'!O4362</f>
        <v>0</v>
      </c>
      <c r="H4359" s="72">
        <f>'Balance N'!P4362</f>
        <v>0</v>
      </c>
      <c r="I4359" s="74">
        <f t="shared" si="68"/>
        <v>0</v>
      </c>
    </row>
    <row r="4360" spans="1:9" ht="15.6">
      <c r="A4360" s="70">
        <f>'Balance N'!I4363</f>
        <v>0</v>
      </c>
      <c r="B4360" s="71">
        <f>'Balance N'!J4363</f>
        <v>0</v>
      </c>
      <c r="C4360" s="72">
        <f>'Balance N'!K4363</f>
        <v>0</v>
      </c>
      <c r="D4360" s="72">
        <f>'Balance N'!L4363</f>
        <v>0</v>
      </c>
      <c r="E4360" s="72">
        <f>'Balance N'!M4363</f>
        <v>0</v>
      </c>
      <c r="F4360" s="72">
        <f>'Balance N'!N4363</f>
        <v>0</v>
      </c>
      <c r="G4360" s="72">
        <f>'Balance N'!O4363</f>
        <v>0</v>
      </c>
      <c r="H4360" s="72">
        <f>'Balance N'!P4363</f>
        <v>0</v>
      </c>
      <c r="I4360" s="74">
        <f t="shared" si="68"/>
        <v>0</v>
      </c>
    </row>
    <row r="4361" spans="1:9" ht="15.6">
      <c r="A4361" s="70">
        <f>'Balance N'!I4364</f>
        <v>0</v>
      </c>
      <c r="B4361" s="71">
        <f>'Balance N'!J4364</f>
        <v>0</v>
      </c>
      <c r="C4361" s="72">
        <f>'Balance N'!K4364</f>
        <v>0</v>
      </c>
      <c r="D4361" s="72">
        <f>'Balance N'!L4364</f>
        <v>0</v>
      </c>
      <c r="E4361" s="72">
        <f>'Balance N'!M4364</f>
        <v>0</v>
      </c>
      <c r="F4361" s="72">
        <f>'Balance N'!N4364</f>
        <v>0</v>
      </c>
      <c r="G4361" s="72">
        <f>'Balance N'!O4364</f>
        <v>0</v>
      </c>
      <c r="H4361" s="72">
        <f>'Balance N'!P4364</f>
        <v>0</v>
      </c>
      <c r="I4361" s="74">
        <f t="shared" si="68"/>
        <v>0</v>
      </c>
    </row>
    <row r="4362" spans="1:9" ht="15.6">
      <c r="A4362" s="70">
        <f>'Balance N'!I4365</f>
        <v>0</v>
      </c>
      <c r="B4362" s="71">
        <f>'Balance N'!J4365</f>
        <v>0</v>
      </c>
      <c r="C4362" s="72">
        <f>'Balance N'!K4365</f>
        <v>0</v>
      </c>
      <c r="D4362" s="72">
        <f>'Balance N'!L4365</f>
        <v>0</v>
      </c>
      <c r="E4362" s="72">
        <f>'Balance N'!M4365</f>
        <v>0</v>
      </c>
      <c r="F4362" s="72">
        <f>'Balance N'!N4365</f>
        <v>0</v>
      </c>
      <c r="G4362" s="72">
        <f>'Balance N'!O4365</f>
        <v>0</v>
      </c>
      <c r="H4362" s="72">
        <f>'Balance N'!P4365</f>
        <v>0</v>
      </c>
      <c r="I4362" s="74">
        <f t="shared" si="68"/>
        <v>0</v>
      </c>
    </row>
    <row r="4363" spans="1:9" ht="15.6">
      <c r="A4363" s="70">
        <f>'Balance N'!I4366</f>
        <v>0</v>
      </c>
      <c r="B4363" s="71">
        <f>'Balance N'!J4366</f>
        <v>0</v>
      </c>
      <c r="C4363" s="72">
        <f>'Balance N'!K4366</f>
        <v>0</v>
      </c>
      <c r="D4363" s="72">
        <f>'Balance N'!L4366</f>
        <v>0</v>
      </c>
      <c r="E4363" s="72">
        <f>'Balance N'!M4366</f>
        <v>0</v>
      </c>
      <c r="F4363" s="72">
        <f>'Balance N'!N4366</f>
        <v>0</v>
      </c>
      <c r="G4363" s="72">
        <f>'Balance N'!O4366</f>
        <v>0</v>
      </c>
      <c r="H4363" s="72">
        <f>'Balance N'!P4366</f>
        <v>0</v>
      </c>
      <c r="I4363" s="74">
        <f t="shared" si="68"/>
        <v>0</v>
      </c>
    </row>
    <row r="4364" spans="1:9" ht="15.6">
      <c r="A4364" s="70">
        <f>'Balance N'!I4367</f>
        <v>0</v>
      </c>
      <c r="B4364" s="71">
        <f>'Balance N'!J4367</f>
        <v>0</v>
      </c>
      <c r="C4364" s="72">
        <f>'Balance N'!K4367</f>
        <v>0</v>
      </c>
      <c r="D4364" s="72">
        <f>'Balance N'!L4367</f>
        <v>0</v>
      </c>
      <c r="E4364" s="72">
        <f>'Balance N'!M4367</f>
        <v>0</v>
      </c>
      <c r="F4364" s="72">
        <f>'Balance N'!N4367</f>
        <v>0</v>
      </c>
      <c r="G4364" s="72">
        <f>'Balance N'!O4367</f>
        <v>0</v>
      </c>
      <c r="H4364" s="72">
        <f>'Balance N'!P4367</f>
        <v>0</v>
      </c>
      <c r="I4364" s="74">
        <f t="shared" si="68"/>
        <v>0</v>
      </c>
    </row>
    <row r="4365" spans="1:9" ht="15.6">
      <c r="A4365" s="70">
        <f>'Balance N'!I4368</f>
        <v>0</v>
      </c>
      <c r="B4365" s="71">
        <f>'Balance N'!J4368</f>
        <v>0</v>
      </c>
      <c r="C4365" s="72">
        <f>'Balance N'!K4368</f>
        <v>0</v>
      </c>
      <c r="D4365" s="72">
        <f>'Balance N'!L4368</f>
        <v>0</v>
      </c>
      <c r="E4365" s="72">
        <f>'Balance N'!M4368</f>
        <v>0</v>
      </c>
      <c r="F4365" s="72">
        <f>'Balance N'!N4368</f>
        <v>0</v>
      </c>
      <c r="G4365" s="72">
        <f>'Balance N'!O4368</f>
        <v>0</v>
      </c>
      <c r="H4365" s="72">
        <f>'Balance N'!P4368</f>
        <v>0</v>
      </c>
      <c r="I4365" s="74">
        <f t="shared" si="68"/>
        <v>0</v>
      </c>
    </row>
    <row r="4366" spans="1:9" ht="15.6">
      <c r="A4366" s="70">
        <f>'Balance N'!I4369</f>
        <v>0</v>
      </c>
      <c r="B4366" s="71">
        <f>'Balance N'!J4369</f>
        <v>0</v>
      </c>
      <c r="C4366" s="72">
        <f>'Balance N'!K4369</f>
        <v>0</v>
      </c>
      <c r="D4366" s="72">
        <f>'Balance N'!L4369</f>
        <v>0</v>
      </c>
      <c r="E4366" s="72">
        <f>'Balance N'!M4369</f>
        <v>0</v>
      </c>
      <c r="F4366" s="72">
        <f>'Balance N'!N4369</f>
        <v>0</v>
      </c>
      <c r="G4366" s="72">
        <f>'Balance N'!O4369</f>
        <v>0</v>
      </c>
      <c r="H4366" s="72">
        <f>'Balance N'!P4369</f>
        <v>0</v>
      </c>
      <c r="I4366" s="74">
        <f t="shared" si="68"/>
        <v>0</v>
      </c>
    </row>
    <row r="4367" spans="1:9" ht="15.6">
      <c r="A4367" s="70">
        <f>'Balance N'!I4370</f>
        <v>0</v>
      </c>
      <c r="B4367" s="71">
        <f>'Balance N'!J4370</f>
        <v>0</v>
      </c>
      <c r="C4367" s="72">
        <f>'Balance N'!K4370</f>
        <v>0</v>
      </c>
      <c r="D4367" s="72">
        <f>'Balance N'!L4370</f>
        <v>0</v>
      </c>
      <c r="E4367" s="72">
        <f>'Balance N'!M4370</f>
        <v>0</v>
      </c>
      <c r="F4367" s="72">
        <f>'Balance N'!N4370</f>
        <v>0</v>
      </c>
      <c r="G4367" s="72">
        <f>'Balance N'!O4370</f>
        <v>0</v>
      </c>
      <c r="H4367" s="72">
        <f>'Balance N'!P4370</f>
        <v>0</v>
      </c>
      <c r="I4367" s="74">
        <f t="shared" si="68"/>
        <v>0</v>
      </c>
    </row>
    <row r="4368" spans="1:9" ht="15.6">
      <c r="A4368" s="70">
        <f>'Balance N'!I4371</f>
        <v>0</v>
      </c>
      <c r="B4368" s="71">
        <f>'Balance N'!J4371</f>
        <v>0</v>
      </c>
      <c r="C4368" s="72">
        <f>'Balance N'!K4371</f>
        <v>0</v>
      </c>
      <c r="D4368" s="72">
        <f>'Balance N'!L4371</f>
        <v>0</v>
      </c>
      <c r="E4368" s="72">
        <f>'Balance N'!M4371</f>
        <v>0</v>
      </c>
      <c r="F4368" s="72">
        <f>'Balance N'!N4371</f>
        <v>0</v>
      </c>
      <c r="G4368" s="72">
        <f>'Balance N'!O4371</f>
        <v>0</v>
      </c>
      <c r="H4368" s="72">
        <f>'Balance N'!P4371</f>
        <v>0</v>
      </c>
      <c r="I4368" s="74">
        <f t="shared" si="68"/>
        <v>0</v>
      </c>
    </row>
    <row r="4369" spans="1:9" ht="15.6">
      <c r="A4369" s="70">
        <f>'Balance N'!I4372</f>
        <v>0</v>
      </c>
      <c r="B4369" s="71">
        <f>'Balance N'!J4372</f>
        <v>0</v>
      </c>
      <c r="C4369" s="72">
        <f>'Balance N'!K4372</f>
        <v>0</v>
      </c>
      <c r="D4369" s="72">
        <f>'Balance N'!L4372</f>
        <v>0</v>
      </c>
      <c r="E4369" s="72">
        <f>'Balance N'!M4372</f>
        <v>0</v>
      </c>
      <c r="F4369" s="72">
        <f>'Balance N'!N4372</f>
        <v>0</v>
      </c>
      <c r="G4369" s="72">
        <f>'Balance N'!O4372</f>
        <v>0</v>
      </c>
      <c r="H4369" s="72">
        <f>'Balance N'!P4372</f>
        <v>0</v>
      </c>
      <c r="I4369" s="74">
        <f t="shared" si="68"/>
        <v>0</v>
      </c>
    </row>
    <row r="4370" spans="1:9" ht="15.6">
      <c r="A4370" s="70">
        <f>'Balance N'!I4373</f>
        <v>0</v>
      </c>
      <c r="B4370" s="71">
        <f>'Balance N'!J4373</f>
        <v>0</v>
      </c>
      <c r="C4370" s="72">
        <f>'Balance N'!K4373</f>
        <v>0</v>
      </c>
      <c r="D4370" s="72">
        <f>'Balance N'!L4373</f>
        <v>0</v>
      </c>
      <c r="E4370" s="72">
        <f>'Balance N'!M4373</f>
        <v>0</v>
      </c>
      <c r="F4370" s="72">
        <f>'Balance N'!N4373</f>
        <v>0</v>
      </c>
      <c r="G4370" s="72">
        <f>'Balance N'!O4373</f>
        <v>0</v>
      </c>
      <c r="H4370" s="72">
        <f>'Balance N'!P4373</f>
        <v>0</v>
      </c>
      <c r="I4370" s="74">
        <f t="shared" si="68"/>
        <v>0</v>
      </c>
    </row>
    <row r="4371" spans="1:9" ht="15.6">
      <c r="A4371" s="70">
        <f>'Balance N'!I4374</f>
        <v>0</v>
      </c>
      <c r="B4371" s="71">
        <f>'Balance N'!J4374</f>
        <v>0</v>
      </c>
      <c r="C4371" s="72">
        <f>'Balance N'!K4374</f>
        <v>0</v>
      </c>
      <c r="D4371" s="72">
        <f>'Balance N'!L4374</f>
        <v>0</v>
      </c>
      <c r="E4371" s="72">
        <f>'Balance N'!M4374</f>
        <v>0</v>
      </c>
      <c r="F4371" s="72">
        <f>'Balance N'!N4374</f>
        <v>0</v>
      </c>
      <c r="G4371" s="72">
        <f>'Balance N'!O4374</f>
        <v>0</v>
      </c>
      <c r="H4371" s="72">
        <f>'Balance N'!P4374</f>
        <v>0</v>
      </c>
      <c r="I4371" s="74">
        <f t="shared" si="68"/>
        <v>0</v>
      </c>
    </row>
    <row r="4372" spans="1:9" ht="15.6">
      <c r="A4372" s="70">
        <f>'Balance N'!I4375</f>
        <v>0</v>
      </c>
      <c r="B4372" s="71">
        <f>'Balance N'!J4375</f>
        <v>0</v>
      </c>
      <c r="C4372" s="72">
        <f>'Balance N'!K4375</f>
        <v>0</v>
      </c>
      <c r="D4372" s="72">
        <f>'Balance N'!L4375</f>
        <v>0</v>
      </c>
      <c r="E4372" s="72">
        <f>'Balance N'!M4375</f>
        <v>0</v>
      </c>
      <c r="F4372" s="72">
        <f>'Balance N'!N4375</f>
        <v>0</v>
      </c>
      <c r="G4372" s="72">
        <f>'Balance N'!O4375</f>
        <v>0</v>
      </c>
      <c r="H4372" s="72">
        <f>'Balance N'!P4375</f>
        <v>0</v>
      </c>
      <c r="I4372" s="74">
        <f t="shared" si="68"/>
        <v>0</v>
      </c>
    </row>
    <row r="4373" spans="1:9" ht="15.6">
      <c r="A4373" s="70">
        <f>'Balance N'!I4376</f>
        <v>0</v>
      </c>
      <c r="B4373" s="71">
        <f>'Balance N'!J4376</f>
        <v>0</v>
      </c>
      <c r="C4373" s="72">
        <f>'Balance N'!K4376</f>
        <v>0</v>
      </c>
      <c r="D4373" s="72">
        <f>'Balance N'!L4376</f>
        <v>0</v>
      </c>
      <c r="E4373" s="72">
        <f>'Balance N'!M4376</f>
        <v>0</v>
      </c>
      <c r="F4373" s="72">
        <f>'Balance N'!N4376</f>
        <v>0</v>
      </c>
      <c r="G4373" s="72">
        <f>'Balance N'!O4376</f>
        <v>0</v>
      </c>
      <c r="H4373" s="72">
        <f>'Balance N'!P4376</f>
        <v>0</v>
      </c>
      <c r="I4373" s="74">
        <f t="shared" si="68"/>
        <v>0</v>
      </c>
    </row>
    <row r="4374" spans="1:9" ht="15.6">
      <c r="A4374" s="70">
        <f>'Balance N'!I4377</f>
        <v>0</v>
      </c>
      <c r="B4374" s="71">
        <f>'Balance N'!J4377</f>
        <v>0</v>
      </c>
      <c r="C4374" s="72">
        <f>'Balance N'!K4377</f>
        <v>0</v>
      </c>
      <c r="D4374" s="72">
        <f>'Balance N'!L4377</f>
        <v>0</v>
      </c>
      <c r="E4374" s="72">
        <f>'Balance N'!M4377</f>
        <v>0</v>
      </c>
      <c r="F4374" s="72">
        <f>'Balance N'!N4377</f>
        <v>0</v>
      </c>
      <c r="G4374" s="72">
        <f>'Balance N'!O4377</f>
        <v>0</v>
      </c>
      <c r="H4374" s="72">
        <f>'Balance N'!P4377</f>
        <v>0</v>
      </c>
      <c r="I4374" s="74">
        <f t="shared" si="68"/>
        <v>0</v>
      </c>
    </row>
    <row r="4375" spans="1:9" ht="15.6">
      <c r="A4375" s="70">
        <f>'Balance N'!I4378</f>
        <v>0</v>
      </c>
      <c r="B4375" s="71">
        <f>'Balance N'!J4378</f>
        <v>0</v>
      </c>
      <c r="C4375" s="72">
        <f>'Balance N'!K4378</f>
        <v>0</v>
      </c>
      <c r="D4375" s="72">
        <f>'Balance N'!L4378</f>
        <v>0</v>
      </c>
      <c r="E4375" s="72">
        <f>'Balance N'!M4378</f>
        <v>0</v>
      </c>
      <c r="F4375" s="72">
        <f>'Balance N'!N4378</f>
        <v>0</v>
      </c>
      <c r="G4375" s="72">
        <f>'Balance N'!O4378</f>
        <v>0</v>
      </c>
      <c r="H4375" s="72">
        <f>'Balance N'!P4378</f>
        <v>0</v>
      </c>
      <c r="I4375" s="74">
        <f t="shared" si="68"/>
        <v>0</v>
      </c>
    </row>
    <row r="4376" spans="1:9" ht="15.6">
      <c r="A4376" s="70">
        <f>'Balance N'!I4379</f>
        <v>0</v>
      </c>
      <c r="B4376" s="71">
        <f>'Balance N'!J4379</f>
        <v>0</v>
      </c>
      <c r="C4376" s="72">
        <f>'Balance N'!K4379</f>
        <v>0</v>
      </c>
      <c r="D4376" s="72">
        <f>'Balance N'!L4379</f>
        <v>0</v>
      </c>
      <c r="E4376" s="72">
        <f>'Balance N'!M4379</f>
        <v>0</v>
      </c>
      <c r="F4376" s="72">
        <f>'Balance N'!N4379</f>
        <v>0</v>
      </c>
      <c r="G4376" s="72">
        <f>'Balance N'!O4379</f>
        <v>0</v>
      </c>
      <c r="H4376" s="72">
        <f>'Balance N'!P4379</f>
        <v>0</v>
      </c>
      <c r="I4376" s="74">
        <f t="shared" si="68"/>
        <v>0</v>
      </c>
    </row>
    <row r="4377" spans="1:9" ht="15.6">
      <c r="A4377" s="70">
        <f>'Balance N'!I4380</f>
        <v>0</v>
      </c>
      <c r="B4377" s="71">
        <f>'Balance N'!J4380</f>
        <v>0</v>
      </c>
      <c r="C4377" s="72">
        <f>'Balance N'!K4380</f>
        <v>0</v>
      </c>
      <c r="D4377" s="72">
        <f>'Balance N'!L4380</f>
        <v>0</v>
      </c>
      <c r="E4377" s="72">
        <f>'Balance N'!M4380</f>
        <v>0</v>
      </c>
      <c r="F4377" s="72">
        <f>'Balance N'!N4380</f>
        <v>0</v>
      </c>
      <c r="G4377" s="72">
        <f>'Balance N'!O4380</f>
        <v>0</v>
      </c>
      <c r="H4377" s="72">
        <f>'Balance N'!P4380</f>
        <v>0</v>
      </c>
      <c r="I4377" s="74">
        <f t="shared" si="68"/>
        <v>0</v>
      </c>
    </row>
    <row r="4378" spans="1:9" ht="15.6">
      <c r="A4378" s="70">
        <f>'Balance N'!I4381</f>
        <v>0</v>
      </c>
      <c r="B4378" s="71">
        <f>'Balance N'!J4381</f>
        <v>0</v>
      </c>
      <c r="C4378" s="72">
        <f>'Balance N'!K4381</f>
        <v>0</v>
      </c>
      <c r="D4378" s="72">
        <f>'Balance N'!L4381</f>
        <v>0</v>
      </c>
      <c r="E4378" s="72">
        <f>'Balance N'!M4381</f>
        <v>0</v>
      </c>
      <c r="F4378" s="72">
        <f>'Balance N'!N4381</f>
        <v>0</v>
      </c>
      <c r="G4378" s="72">
        <f>'Balance N'!O4381</f>
        <v>0</v>
      </c>
      <c r="H4378" s="72">
        <f>'Balance N'!P4381</f>
        <v>0</v>
      </c>
      <c r="I4378" s="74">
        <f t="shared" si="68"/>
        <v>0</v>
      </c>
    </row>
    <row r="4379" spans="1:9" ht="15.6">
      <c r="A4379" s="70">
        <f>'Balance N'!I4382</f>
        <v>0</v>
      </c>
      <c r="B4379" s="71">
        <f>'Balance N'!J4382</f>
        <v>0</v>
      </c>
      <c r="C4379" s="72">
        <f>'Balance N'!K4382</f>
        <v>0</v>
      </c>
      <c r="D4379" s="72">
        <f>'Balance N'!L4382</f>
        <v>0</v>
      </c>
      <c r="E4379" s="72">
        <f>'Balance N'!M4382</f>
        <v>0</v>
      </c>
      <c r="F4379" s="72">
        <f>'Balance N'!N4382</f>
        <v>0</v>
      </c>
      <c r="G4379" s="72">
        <f>'Balance N'!O4382</f>
        <v>0</v>
      </c>
      <c r="H4379" s="72">
        <f>'Balance N'!P4382</f>
        <v>0</v>
      </c>
      <c r="I4379" s="74">
        <f t="shared" si="68"/>
        <v>0</v>
      </c>
    </row>
    <row r="4380" spans="1:9" ht="15.6">
      <c r="A4380" s="70">
        <f>'Balance N'!I4383</f>
        <v>0</v>
      </c>
      <c r="B4380" s="71">
        <f>'Balance N'!J4383</f>
        <v>0</v>
      </c>
      <c r="C4380" s="72">
        <f>'Balance N'!K4383</f>
        <v>0</v>
      </c>
      <c r="D4380" s="72">
        <f>'Balance N'!L4383</f>
        <v>0</v>
      </c>
      <c r="E4380" s="72">
        <f>'Balance N'!M4383</f>
        <v>0</v>
      </c>
      <c r="F4380" s="72">
        <f>'Balance N'!N4383</f>
        <v>0</v>
      </c>
      <c r="G4380" s="72">
        <f>'Balance N'!O4383</f>
        <v>0</v>
      </c>
      <c r="H4380" s="72">
        <f>'Balance N'!P4383</f>
        <v>0</v>
      </c>
      <c r="I4380" s="74">
        <f t="shared" si="68"/>
        <v>0</v>
      </c>
    </row>
    <row r="4381" spans="1:9" ht="15.6">
      <c r="A4381" s="70">
        <f>'Balance N'!I4384</f>
        <v>0</v>
      </c>
      <c r="B4381" s="71">
        <f>'Balance N'!J4384</f>
        <v>0</v>
      </c>
      <c r="C4381" s="72">
        <f>'Balance N'!K4384</f>
        <v>0</v>
      </c>
      <c r="D4381" s="72">
        <f>'Balance N'!L4384</f>
        <v>0</v>
      </c>
      <c r="E4381" s="72">
        <f>'Balance N'!M4384</f>
        <v>0</v>
      </c>
      <c r="F4381" s="72">
        <f>'Balance N'!N4384</f>
        <v>0</v>
      </c>
      <c r="G4381" s="72">
        <f>'Balance N'!O4384</f>
        <v>0</v>
      </c>
      <c r="H4381" s="72">
        <f>'Balance N'!P4384</f>
        <v>0</v>
      </c>
      <c r="I4381" s="74">
        <f t="shared" si="68"/>
        <v>0</v>
      </c>
    </row>
    <row r="4382" spans="1:9" ht="15.6">
      <c r="A4382" s="70">
        <f>'Balance N'!I4385</f>
        <v>0</v>
      </c>
      <c r="B4382" s="71">
        <f>'Balance N'!J4385</f>
        <v>0</v>
      </c>
      <c r="C4382" s="72">
        <f>'Balance N'!K4385</f>
        <v>0</v>
      </c>
      <c r="D4382" s="72">
        <f>'Balance N'!L4385</f>
        <v>0</v>
      </c>
      <c r="E4382" s="72">
        <f>'Balance N'!M4385</f>
        <v>0</v>
      </c>
      <c r="F4382" s="72">
        <f>'Balance N'!N4385</f>
        <v>0</v>
      </c>
      <c r="G4382" s="72">
        <f>'Balance N'!O4385</f>
        <v>0</v>
      </c>
      <c r="H4382" s="72">
        <f>'Balance N'!P4385</f>
        <v>0</v>
      </c>
      <c r="I4382" s="74">
        <f t="shared" si="68"/>
        <v>0</v>
      </c>
    </row>
    <row r="4383" spans="1:9" ht="15.6">
      <c r="A4383" s="70">
        <f>'Balance N'!I4386</f>
        <v>0</v>
      </c>
      <c r="B4383" s="71">
        <f>'Balance N'!J4386</f>
        <v>0</v>
      </c>
      <c r="C4383" s="72">
        <f>'Balance N'!K4386</f>
        <v>0</v>
      </c>
      <c r="D4383" s="72">
        <f>'Balance N'!L4386</f>
        <v>0</v>
      </c>
      <c r="E4383" s="72">
        <f>'Balance N'!M4386</f>
        <v>0</v>
      </c>
      <c r="F4383" s="72">
        <f>'Balance N'!N4386</f>
        <v>0</v>
      </c>
      <c r="G4383" s="72">
        <f>'Balance N'!O4386</f>
        <v>0</v>
      </c>
      <c r="H4383" s="72">
        <f>'Balance N'!P4386</f>
        <v>0</v>
      </c>
      <c r="I4383" s="74">
        <f t="shared" si="68"/>
        <v>0</v>
      </c>
    </row>
    <row r="4384" spans="1:9" ht="15.6">
      <c r="A4384" s="70">
        <f>'Balance N'!I4387</f>
        <v>0</v>
      </c>
      <c r="B4384" s="71">
        <f>'Balance N'!J4387</f>
        <v>0</v>
      </c>
      <c r="C4384" s="72">
        <f>'Balance N'!K4387</f>
        <v>0</v>
      </c>
      <c r="D4384" s="72">
        <f>'Balance N'!L4387</f>
        <v>0</v>
      </c>
      <c r="E4384" s="72">
        <f>'Balance N'!M4387</f>
        <v>0</v>
      </c>
      <c r="F4384" s="72">
        <f>'Balance N'!N4387</f>
        <v>0</v>
      </c>
      <c r="G4384" s="72">
        <f>'Balance N'!O4387</f>
        <v>0</v>
      </c>
      <c r="H4384" s="72">
        <f>'Balance N'!P4387</f>
        <v>0</v>
      </c>
      <c r="I4384" s="74">
        <f t="shared" si="68"/>
        <v>0</v>
      </c>
    </row>
    <row r="4385" spans="1:9" ht="15.6">
      <c r="A4385" s="70">
        <f>'Balance N'!I4388</f>
        <v>0</v>
      </c>
      <c r="B4385" s="71">
        <f>'Balance N'!J4388</f>
        <v>0</v>
      </c>
      <c r="C4385" s="72">
        <f>'Balance N'!K4388</f>
        <v>0</v>
      </c>
      <c r="D4385" s="72">
        <f>'Balance N'!L4388</f>
        <v>0</v>
      </c>
      <c r="E4385" s="72">
        <f>'Balance N'!M4388</f>
        <v>0</v>
      </c>
      <c r="F4385" s="72">
        <f>'Balance N'!N4388</f>
        <v>0</v>
      </c>
      <c r="G4385" s="72">
        <f>'Balance N'!O4388</f>
        <v>0</v>
      </c>
      <c r="H4385" s="72">
        <f>'Balance N'!P4388</f>
        <v>0</v>
      </c>
      <c r="I4385" s="74">
        <f t="shared" si="68"/>
        <v>0</v>
      </c>
    </row>
    <row r="4386" spans="1:9" ht="15.6">
      <c r="A4386" s="70">
        <f>'Balance N'!I4389</f>
        <v>0</v>
      </c>
      <c r="B4386" s="71">
        <f>'Balance N'!J4389</f>
        <v>0</v>
      </c>
      <c r="C4386" s="72">
        <f>'Balance N'!K4389</f>
        <v>0</v>
      </c>
      <c r="D4386" s="72">
        <f>'Balance N'!L4389</f>
        <v>0</v>
      </c>
      <c r="E4386" s="72">
        <f>'Balance N'!M4389</f>
        <v>0</v>
      </c>
      <c r="F4386" s="72">
        <f>'Balance N'!N4389</f>
        <v>0</v>
      </c>
      <c r="G4386" s="72">
        <f>'Balance N'!O4389</f>
        <v>0</v>
      </c>
      <c r="H4386" s="72">
        <f>'Balance N'!P4389</f>
        <v>0</v>
      </c>
      <c r="I4386" s="74">
        <f t="shared" si="68"/>
        <v>0</v>
      </c>
    </row>
    <row r="4387" spans="1:9" ht="15.6">
      <c r="A4387" s="70">
        <f>'Balance N'!I4390</f>
        <v>0</v>
      </c>
      <c r="B4387" s="71">
        <f>'Balance N'!J4390</f>
        <v>0</v>
      </c>
      <c r="C4387" s="72">
        <f>'Balance N'!K4390</f>
        <v>0</v>
      </c>
      <c r="D4387" s="72">
        <f>'Balance N'!L4390</f>
        <v>0</v>
      </c>
      <c r="E4387" s="72">
        <f>'Balance N'!M4390</f>
        <v>0</v>
      </c>
      <c r="F4387" s="72">
        <f>'Balance N'!N4390</f>
        <v>0</v>
      </c>
      <c r="G4387" s="72">
        <f>'Balance N'!O4390</f>
        <v>0</v>
      </c>
      <c r="H4387" s="72">
        <f>'Balance N'!P4390</f>
        <v>0</v>
      </c>
      <c r="I4387" s="74">
        <f t="shared" si="68"/>
        <v>0</v>
      </c>
    </row>
    <row r="4388" spans="1:9" ht="15.6">
      <c r="A4388" s="70">
        <f>'Balance N'!I4391</f>
        <v>0</v>
      </c>
      <c r="B4388" s="71">
        <f>'Balance N'!J4391</f>
        <v>0</v>
      </c>
      <c r="C4388" s="72">
        <f>'Balance N'!K4391</f>
        <v>0</v>
      </c>
      <c r="D4388" s="72">
        <f>'Balance N'!L4391</f>
        <v>0</v>
      </c>
      <c r="E4388" s="72">
        <f>'Balance N'!M4391</f>
        <v>0</v>
      </c>
      <c r="F4388" s="72">
        <f>'Balance N'!N4391</f>
        <v>0</v>
      </c>
      <c r="G4388" s="72">
        <f>'Balance N'!O4391</f>
        <v>0</v>
      </c>
      <c r="H4388" s="72">
        <f>'Balance N'!P4391</f>
        <v>0</v>
      </c>
      <c r="I4388" s="74">
        <f t="shared" si="68"/>
        <v>0</v>
      </c>
    </row>
    <row r="4389" spans="1:9" ht="15.6">
      <c r="A4389" s="70">
        <f>'Balance N'!I4392</f>
        <v>0</v>
      </c>
      <c r="B4389" s="71">
        <f>'Balance N'!J4392</f>
        <v>0</v>
      </c>
      <c r="C4389" s="72">
        <f>'Balance N'!K4392</f>
        <v>0</v>
      </c>
      <c r="D4389" s="72">
        <f>'Balance N'!L4392</f>
        <v>0</v>
      </c>
      <c r="E4389" s="72">
        <f>'Balance N'!M4392</f>
        <v>0</v>
      </c>
      <c r="F4389" s="72">
        <f>'Balance N'!N4392</f>
        <v>0</v>
      </c>
      <c r="G4389" s="72">
        <f>'Balance N'!O4392</f>
        <v>0</v>
      </c>
      <c r="H4389" s="72">
        <f>'Balance N'!P4392</f>
        <v>0</v>
      </c>
      <c r="I4389" s="74">
        <f t="shared" si="68"/>
        <v>0</v>
      </c>
    </row>
    <row r="4390" spans="1:9" ht="15.6">
      <c r="A4390" s="70">
        <f>'Balance N'!I4393</f>
        <v>0</v>
      </c>
      <c r="B4390" s="71">
        <f>'Balance N'!J4393</f>
        <v>0</v>
      </c>
      <c r="C4390" s="72">
        <f>'Balance N'!K4393</f>
        <v>0</v>
      </c>
      <c r="D4390" s="72">
        <f>'Balance N'!L4393</f>
        <v>0</v>
      </c>
      <c r="E4390" s="72">
        <f>'Balance N'!M4393</f>
        <v>0</v>
      </c>
      <c r="F4390" s="72">
        <f>'Balance N'!N4393</f>
        <v>0</v>
      </c>
      <c r="G4390" s="72">
        <f>'Balance N'!O4393</f>
        <v>0</v>
      </c>
      <c r="H4390" s="72">
        <f>'Balance N'!P4393</f>
        <v>0</v>
      </c>
      <c r="I4390" s="74">
        <f t="shared" si="68"/>
        <v>0</v>
      </c>
    </row>
    <row r="4391" spans="1:9" ht="15.6">
      <c r="A4391" s="70">
        <f>'Balance N'!I4394</f>
        <v>0</v>
      </c>
      <c r="B4391" s="71">
        <f>'Balance N'!J4394</f>
        <v>0</v>
      </c>
      <c r="C4391" s="72">
        <f>'Balance N'!K4394</f>
        <v>0</v>
      </c>
      <c r="D4391" s="72">
        <f>'Balance N'!L4394</f>
        <v>0</v>
      </c>
      <c r="E4391" s="72">
        <f>'Balance N'!M4394</f>
        <v>0</v>
      </c>
      <c r="F4391" s="72">
        <f>'Balance N'!N4394</f>
        <v>0</v>
      </c>
      <c r="G4391" s="72">
        <f>'Balance N'!O4394</f>
        <v>0</v>
      </c>
      <c r="H4391" s="72">
        <f>'Balance N'!P4394</f>
        <v>0</v>
      </c>
      <c r="I4391" s="74">
        <f t="shared" si="68"/>
        <v>0</v>
      </c>
    </row>
    <row r="4392" spans="1:9" ht="15.6">
      <c r="A4392" s="70">
        <f>'Balance N'!I4395</f>
        <v>0</v>
      </c>
      <c r="B4392" s="71">
        <f>'Balance N'!J4395</f>
        <v>0</v>
      </c>
      <c r="C4392" s="72">
        <f>'Balance N'!K4395</f>
        <v>0</v>
      </c>
      <c r="D4392" s="72">
        <f>'Balance N'!L4395</f>
        <v>0</v>
      </c>
      <c r="E4392" s="72">
        <f>'Balance N'!M4395</f>
        <v>0</v>
      </c>
      <c r="F4392" s="72">
        <f>'Balance N'!N4395</f>
        <v>0</v>
      </c>
      <c r="G4392" s="72">
        <f>'Balance N'!O4395</f>
        <v>0</v>
      </c>
      <c r="H4392" s="72">
        <f>'Balance N'!P4395</f>
        <v>0</v>
      </c>
      <c r="I4392" s="74">
        <f t="shared" si="68"/>
        <v>0</v>
      </c>
    </row>
    <row r="4393" spans="1:9" ht="15.6">
      <c r="A4393" s="70">
        <f>'Balance N'!I4396</f>
        <v>0</v>
      </c>
      <c r="B4393" s="71">
        <f>'Balance N'!J4396</f>
        <v>0</v>
      </c>
      <c r="C4393" s="72">
        <f>'Balance N'!K4396</f>
        <v>0</v>
      </c>
      <c r="D4393" s="72">
        <f>'Balance N'!L4396</f>
        <v>0</v>
      </c>
      <c r="E4393" s="72">
        <f>'Balance N'!M4396</f>
        <v>0</v>
      </c>
      <c r="F4393" s="72">
        <f>'Balance N'!N4396</f>
        <v>0</v>
      </c>
      <c r="G4393" s="72">
        <f>'Balance N'!O4396</f>
        <v>0</v>
      </c>
      <c r="H4393" s="72">
        <f>'Balance N'!P4396</f>
        <v>0</v>
      </c>
      <c r="I4393" s="74">
        <f t="shared" si="68"/>
        <v>0</v>
      </c>
    </row>
    <row r="4394" spans="1:9" ht="15.6">
      <c r="A4394" s="70">
        <f>'Balance N'!I4397</f>
        <v>0</v>
      </c>
      <c r="B4394" s="71">
        <f>'Balance N'!J4397</f>
        <v>0</v>
      </c>
      <c r="C4394" s="72">
        <f>'Balance N'!K4397</f>
        <v>0</v>
      </c>
      <c r="D4394" s="72">
        <f>'Balance N'!L4397</f>
        <v>0</v>
      </c>
      <c r="E4394" s="72">
        <f>'Balance N'!M4397</f>
        <v>0</v>
      </c>
      <c r="F4394" s="72">
        <f>'Balance N'!N4397</f>
        <v>0</v>
      </c>
      <c r="G4394" s="72">
        <f>'Balance N'!O4397</f>
        <v>0</v>
      </c>
      <c r="H4394" s="72">
        <f>'Balance N'!P4397</f>
        <v>0</v>
      </c>
      <c r="I4394" s="74">
        <f t="shared" si="68"/>
        <v>0</v>
      </c>
    </row>
    <row r="4395" spans="1:9" ht="15.6">
      <c r="A4395" s="70">
        <f>'Balance N'!I4398</f>
        <v>0</v>
      </c>
      <c r="B4395" s="71">
        <f>'Balance N'!J4398</f>
        <v>0</v>
      </c>
      <c r="C4395" s="72">
        <f>'Balance N'!K4398</f>
        <v>0</v>
      </c>
      <c r="D4395" s="72">
        <f>'Balance N'!L4398</f>
        <v>0</v>
      </c>
      <c r="E4395" s="72">
        <f>'Balance N'!M4398</f>
        <v>0</v>
      </c>
      <c r="F4395" s="72">
        <f>'Balance N'!N4398</f>
        <v>0</v>
      </c>
      <c r="G4395" s="72">
        <f>'Balance N'!O4398</f>
        <v>0</v>
      </c>
      <c r="H4395" s="72">
        <f>'Balance N'!P4398</f>
        <v>0</v>
      </c>
      <c r="I4395" s="74">
        <f t="shared" si="68"/>
        <v>0</v>
      </c>
    </row>
    <row r="4396" spans="1:9" ht="15.6">
      <c r="A4396" s="70">
        <f>'Balance N'!I4399</f>
        <v>0</v>
      </c>
      <c r="B4396" s="71">
        <f>'Balance N'!J4399</f>
        <v>0</v>
      </c>
      <c r="C4396" s="72">
        <f>'Balance N'!K4399</f>
        <v>0</v>
      </c>
      <c r="D4396" s="72">
        <f>'Balance N'!L4399</f>
        <v>0</v>
      </c>
      <c r="E4396" s="72">
        <f>'Balance N'!M4399</f>
        <v>0</v>
      </c>
      <c r="F4396" s="72">
        <f>'Balance N'!N4399</f>
        <v>0</v>
      </c>
      <c r="G4396" s="72">
        <f>'Balance N'!O4399</f>
        <v>0</v>
      </c>
      <c r="H4396" s="72">
        <f>'Balance N'!P4399</f>
        <v>0</v>
      </c>
      <c r="I4396" s="74">
        <f t="shared" si="68"/>
        <v>0</v>
      </c>
    </row>
    <row r="4397" spans="1:9" ht="15.6">
      <c r="A4397" s="70">
        <f>'Balance N'!I4400</f>
        <v>0</v>
      </c>
      <c r="B4397" s="71">
        <f>'Balance N'!J4400</f>
        <v>0</v>
      </c>
      <c r="C4397" s="72">
        <f>'Balance N'!K4400</f>
        <v>0</v>
      </c>
      <c r="D4397" s="72">
        <f>'Balance N'!L4400</f>
        <v>0</v>
      </c>
      <c r="E4397" s="72">
        <f>'Balance N'!M4400</f>
        <v>0</v>
      </c>
      <c r="F4397" s="72">
        <f>'Balance N'!N4400</f>
        <v>0</v>
      </c>
      <c r="G4397" s="72">
        <f>'Balance N'!O4400</f>
        <v>0</v>
      </c>
      <c r="H4397" s="72">
        <f>'Balance N'!P4400</f>
        <v>0</v>
      </c>
      <c r="I4397" s="74">
        <f t="shared" si="68"/>
        <v>0</v>
      </c>
    </row>
    <row r="4398" spans="1:9" ht="15.6">
      <c r="A4398" s="70">
        <f>'Balance N'!I4401</f>
        <v>0</v>
      </c>
      <c r="B4398" s="71">
        <f>'Balance N'!J4401</f>
        <v>0</v>
      </c>
      <c r="C4398" s="72">
        <f>'Balance N'!K4401</f>
        <v>0</v>
      </c>
      <c r="D4398" s="72">
        <f>'Balance N'!L4401</f>
        <v>0</v>
      </c>
      <c r="E4398" s="72">
        <f>'Balance N'!M4401</f>
        <v>0</v>
      </c>
      <c r="F4398" s="72">
        <f>'Balance N'!N4401</f>
        <v>0</v>
      </c>
      <c r="G4398" s="72">
        <f>'Balance N'!O4401</f>
        <v>0</v>
      </c>
      <c r="H4398" s="72">
        <f>'Balance N'!P4401</f>
        <v>0</v>
      </c>
      <c r="I4398" s="74">
        <f t="shared" si="68"/>
        <v>0</v>
      </c>
    </row>
    <row r="4399" spans="1:9" ht="15.6">
      <c r="A4399" s="70">
        <f>'Balance N'!I4402</f>
        <v>0</v>
      </c>
      <c r="B4399" s="71">
        <f>'Balance N'!J4402</f>
        <v>0</v>
      </c>
      <c r="C4399" s="72">
        <f>'Balance N'!K4402</f>
        <v>0</v>
      </c>
      <c r="D4399" s="72">
        <f>'Balance N'!L4402</f>
        <v>0</v>
      </c>
      <c r="E4399" s="72">
        <f>'Balance N'!M4402</f>
        <v>0</v>
      </c>
      <c r="F4399" s="72">
        <f>'Balance N'!N4402</f>
        <v>0</v>
      </c>
      <c r="G4399" s="72">
        <f>'Balance N'!O4402</f>
        <v>0</v>
      </c>
      <c r="H4399" s="72">
        <f>'Balance N'!P4402</f>
        <v>0</v>
      </c>
      <c r="I4399" s="74">
        <f t="shared" si="68"/>
        <v>0</v>
      </c>
    </row>
    <row r="4400" spans="1:9" ht="15.6">
      <c r="A4400" s="70">
        <f>'Balance N'!I4403</f>
        <v>0</v>
      </c>
      <c r="B4400" s="71">
        <f>'Balance N'!J4403</f>
        <v>0</v>
      </c>
      <c r="C4400" s="72">
        <f>'Balance N'!K4403</f>
        <v>0</v>
      </c>
      <c r="D4400" s="72">
        <f>'Balance N'!L4403</f>
        <v>0</v>
      </c>
      <c r="E4400" s="72">
        <f>'Balance N'!M4403</f>
        <v>0</v>
      </c>
      <c r="F4400" s="72">
        <f>'Balance N'!N4403</f>
        <v>0</v>
      </c>
      <c r="G4400" s="72">
        <f>'Balance N'!O4403</f>
        <v>0</v>
      </c>
      <c r="H4400" s="72">
        <f>'Balance N'!P4403</f>
        <v>0</v>
      </c>
      <c r="I4400" s="74">
        <f t="shared" si="68"/>
        <v>0</v>
      </c>
    </row>
    <row r="4401" spans="1:9" ht="15.6">
      <c r="A4401" s="70">
        <f>'Balance N'!I4404</f>
        <v>0</v>
      </c>
      <c r="B4401" s="71">
        <f>'Balance N'!J4404</f>
        <v>0</v>
      </c>
      <c r="C4401" s="72">
        <f>'Balance N'!K4404</f>
        <v>0</v>
      </c>
      <c r="D4401" s="72">
        <f>'Balance N'!L4404</f>
        <v>0</v>
      </c>
      <c r="E4401" s="72">
        <f>'Balance N'!M4404</f>
        <v>0</v>
      </c>
      <c r="F4401" s="72">
        <f>'Balance N'!N4404</f>
        <v>0</v>
      </c>
      <c r="G4401" s="72">
        <f>'Balance N'!O4404</f>
        <v>0</v>
      </c>
      <c r="H4401" s="72">
        <f>'Balance N'!P4404</f>
        <v>0</v>
      </c>
      <c r="I4401" s="74">
        <f t="shared" si="68"/>
        <v>0</v>
      </c>
    </row>
    <row r="4402" spans="1:9" ht="15.6">
      <c r="A4402" s="70">
        <f>'Balance N'!I4405</f>
        <v>0</v>
      </c>
      <c r="B4402" s="71">
        <f>'Balance N'!J4405</f>
        <v>0</v>
      </c>
      <c r="C4402" s="72">
        <f>'Balance N'!K4405</f>
        <v>0</v>
      </c>
      <c r="D4402" s="72">
        <f>'Balance N'!L4405</f>
        <v>0</v>
      </c>
      <c r="E4402" s="72">
        <f>'Balance N'!M4405</f>
        <v>0</v>
      </c>
      <c r="F4402" s="72">
        <f>'Balance N'!N4405</f>
        <v>0</v>
      </c>
      <c r="G4402" s="72">
        <f>'Balance N'!O4405</f>
        <v>0</v>
      </c>
      <c r="H4402" s="72">
        <f>'Balance N'!P4405</f>
        <v>0</v>
      </c>
      <c r="I4402" s="74">
        <f t="shared" si="68"/>
        <v>0</v>
      </c>
    </row>
    <row r="4403" spans="1:9" ht="15.6">
      <c r="A4403" s="70">
        <f>'Balance N'!I4406</f>
        <v>0</v>
      </c>
      <c r="B4403" s="71">
        <f>'Balance N'!J4406</f>
        <v>0</v>
      </c>
      <c r="C4403" s="72">
        <f>'Balance N'!K4406</f>
        <v>0</v>
      </c>
      <c r="D4403" s="72">
        <f>'Balance N'!L4406</f>
        <v>0</v>
      </c>
      <c r="E4403" s="72">
        <f>'Balance N'!M4406</f>
        <v>0</v>
      </c>
      <c r="F4403" s="72">
        <f>'Balance N'!N4406</f>
        <v>0</v>
      </c>
      <c r="G4403" s="72">
        <f>'Balance N'!O4406</f>
        <v>0</v>
      </c>
      <c r="H4403" s="72">
        <f>'Balance N'!P4406</f>
        <v>0</v>
      </c>
      <c r="I4403" s="74">
        <f t="shared" si="68"/>
        <v>0</v>
      </c>
    </row>
    <row r="4404" spans="1:9" ht="15.6">
      <c r="A4404" s="70">
        <f>'Balance N'!I4407</f>
        <v>0</v>
      </c>
      <c r="B4404" s="71">
        <f>'Balance N'!J4407</f>
        <v>0</v>
      </c>
      <c r="C4404" s="72">
        <f>'Balance N'!K4407</f>
        <v>0</v>
      </c>
      <c r="D4404" s="72">
        <f>'Balance N'!L4407</f>
        <v>0</v>
      </c>
      <c r="E4404" s="72">
        <f>'Balance N'!M4407</f>
        <v>0</v>
      </c>
      <c r="F4404" s="72">
        <f>'Balance N'!N4407</f>
        <v>0</v>
      </c>
      <c r="G4404" s="72">
        <f>'Balance N'!O4407</f>
        <v>0</v>
      </c>
      <c r="H4404" s="72">
        <f>'Balance N'!P4407</f>
        <v>0</v>
      </c>
      <c r="I4404" s="74">
        <f t="shared" si="68"/>
        <v>0</v>
      </c>
    </row>
    <row r="4405" spans="1:9" ht="15.6">
      <c r="A4405" s="70">
        <f>'Balance N'!I4408</f>
        <v>0</v>
      </c>
      <c r="B4405" s="71">
        <f>'Balance N'!J4408</f>
        <v>0</v>
      </c>
      <c r="C4405" s="72">
        <f>'Balance N'!K4408</f>
        <v>0</v>
      </c>
      <c r="D4405" s="72">
        <f>'Balance N'!L4408</f>
        <v>0</v>
      </c>
      <c r="E4405" s="72">
        <f>'Balance N'!M4408</f>
        <v>0</v>
      </c>
      <c r="F4405" s="72">
        <f>'Balance N'!N4408</f>
        <v>0</v>
      </c>
      <c r="G4405" s="72">
        <f>'Balance N'!O4408</f>
        <v>0</v>
      </c>
      <c r="H4405" s="72">
        <f>'Balance N'!P4408</f>
        <v>0</v>
      </c>
      <c r="I4405" s="74">
        <f t="shared" si="68"/>
        <v>0</v>
      </c>
    </row>
    <row r="4406" spans="1:9" ht="15.6">
      <c r="A4406" s="70">
        <f>'Balance N'!I4409</f>
        <v>0</v>
      </c>
      <c r="B4406" s="71">
        <f>'Balance N'!J4409</f>
        <v>0</v>
      </c>
      <c r="C4406" s="72">
        <f>'Balance N'!K4409</f>
        <v>0</v>
      </c>
      <c r="D4406" s="72">
        <f>'Balance N'!L4409</f>
        <v>0</v>
      </c>
      <c r="E4406" s="72">
        <f>'Balance N'!M4409</f>
        <v>0</v>
      </c>
      <c r="F4406" s="72">
        <f>'Balance N'!N4409</f>
        <v>0</v>
      </c>
      <c r="G4406" s="72">
        <f>'Balance N'!O4409</f>
        <v>0</v>
      </c>
      <c r="H4406" s="72">
        <f>'Balance N'!P4409</f>
        <v>0</v>
      </c>
      <c r="I4406" s="74">
        <f t="shared" si="68"/>
        <v>0</v>
      </c>
    </row>
    <row r="4407" spans="1:9" ht="15.6">
      <c r="A4407" s="70">
        <f>'Balance N'!I4410</f>
        <v>0</v>
      </c>
      <c r="B4407" s="71">
        <f>'Balance N'!J4410</f>
        <v>0</v>
      </c>
      <c r="C4407" s="72">
        <f>'Balance N'!K4410</f>
        <v>0</v>
      </c>
      <c r="D4407" s="72">
        <f>'Balance N'!L4410</f>
        <v>0</v>
      </c>
      <c r="E4407" s="72">
        <f>'Balance N'!M4410</f>
        <v>0</v>
      </c>
      <c r="F4407" s="72">
        <f>'Balance N'!N4410</f>
        <v>0</v>
      </c>
      <c r="G4407" s="72">
        <f>'Balance N'!O4410</f>
        <v>0</v>
      </c>
      <c r="H4407" s="72">
        <f>'Balance N'!P4410</f>
        <v>0</v>
      </c>
      <c r="I4407" s="74">
        <f t="shared" si="68"/>
        <v>0</v>
      </c>
    </row>
    <row r="4408" spans="1:9" ht="15.6">
      <c r="A4408" s="70">
        <f>'Balance N'!I4411</f>
        <v>0</v>
      </c>
      <c r="B4408" s="71">
        <f>'Balance N'!J4411</f>
        <v>0</v>
      </c>
      <c r="C4408" s="72">
        <f>'Balance N'!K4411</f>
        <v>0</v>
      </c>
      <c r="D4408" s="72">
        <f>'Balance N'!L4411</f>
        <v>0</v>
      </c>
      <c r="E4408" s="72">
        <f>'Balance N'!M4411</f>
        <v>0</v>
      </c>
      <c r="F4408" s="72">
        <f>'Balance N'!N4411</f>
        <v>0</v>
      </c>
      <c r="G4408" s="72">
        <f>'Balance N'!O4411</f>
        <v>0</v>
      </c>
      <c r="H4408" s="72">
        <f>'Balance N'!P4411</f>
        <v>0</v>
      </c>
      <c r="I4408" s="74">
        <f t="shared" si="68"/>
        <v>0</v>
      </c>
    </row>
    <row r="4409" spans="1:9" ht="15.6">
      <c r="A4409" s="70">
        <f>'Balance N'!I4412</f>
        <v>0</v>
      </c>
      <c r="B4409" s="71">
        <f>'Balance N'!J4412</f>
        <v>0</v>
      </c>
      <c r="C4409" s="72">
        <f>'Balance N'!K4412</f>
        <v>0</v>
      </c>
      <c r="D4409" s="72">
        <f>'Balance N'!L4412</f>
        <v>0</v>
      </c>
      <c r="E4409" s="72">
        <f>'Balance N'!M4412</f>
        <v>0</v>
      </c>
      <c r="F4409" s="72">
        <f>'Balance N'!N4412</f>
        <v>0</v>
      </c>
      <c r="G4409" s="72">
        <f>'Balance N'!O4412</f>
        <v>0</v>
      </c>
      <c r="H4409" s="72">
        <f>'Balance N'!P4412</f>
        <v>0</v>
      </c>
      <c r="I4409" s="74">
        <f t="shared" si="68"/>
        <v>0</v>
      </c>
    </row>
    <row r="4410" spans="1:9" ht="15.6">
      <c r="A4410" s="70">
        <f>'Balance N'!I4413</f>
        <v>0</v>
      </c>
      <c r="B4410" s="71">
        <f>'Balance N'!J4413</f>
        <v>0</v>
      </c>
      <c r="C4410" s="72">
        <f>'Balance N'!K4413</f>
        <v>0</v>
      </c>
      <c r="D4410" s="72">
        <f>'Balance N'!L4413</f>
        <v>0</v>
      </c>
      <c r="E4410" s="72">
        <f>'Balance N'!M4413</f>
        <v>0</v>
      </c>
      <c r="F4410" s="72">
        <f>'Balance N'!N4413</f>
        <v>0</v>
      </c>
      <c r="G4410" s="72">
        <f>'Balance N'!O4413</f>
        <v>0</v>
      </c>
      <c r="H4410" s="72">
        <f>'Balance N'!P4413</f>
        <v>0</v>
      </c>
      <c r="I4410" s="74">
        <f t="shared" si="68"/>
        <v>0</v>
      </c>
    </row>
    <row r="4411" spans="1:9" ht="15.6">
      <c r="A4411" s="70">
        <f>'Balance N'!I4414</f>
        <v>0</v>
      </c>
      <c r="B4411" s="71">
        <f>'Balance N'!J4414</f>
        <v>0</v>
      </c>
      <c r="C4411" s="72">
        <f>'Balance N'!K4414</f>
        <v>0</v>
      </c>
      <c r="D4411" s="72">
        <f>'Balance N'!L4414</f>
        <v>0</v>
      </c>
      <c r="E4411" s="72">
        <f>'Balance N'!M4414</f>
        <v>0</v>
      </c>
      <c r="F4411" s="72">
        <f>'Balance N'!N4414</f>
        <v>0</v>
      </c>
      <c r="G4411" s="72">
        <f>'Balance N'!O4414</f>
        <v>0</v>
      </c>
      <c r="H4411" s="72">
        <f>'Balance N'!P4414</f>
        <v>0</v>
      </c>
      <c r="I4411" s="74">
        <f t="shared" si="68"/>
        <v>0</v>
      </c>
    </row>
    <row r="4412" spans="1:9" ht="15.6">
      <c r="A4412" s="70">
        <f>'Balance N'!I4415</f>
        <v>0</v>
      </c>
      <c r="B4412" s="71">
        <f>'Balance N'!J4415</f>
        <v>0</v>
      </c>
      <c r="C4412" s="72">
        <f>'Balance N'!K4415</f>
        <v>0</v>
      </c>
      <c r="D4412" s="72">
        <f>'Balance N'!L4415</f>
        <v>0</v>
      </c>
      <c r="E4412" s="72">
        <f>'Balance N'!M4415</f>
        <v>0</v>
      </c>
      <c r="F4412" s="72">
        <f>'Balance N'!N4415</f>
        <v>0</v>
      </c>
      <c r="G4412" s="72">
        <f>'Balance N'!O4415</f>
        <v>0</v>
      </c>
      <c r="H4412" s="72">
        <f>'Balance N'!P4415</f>
        <v>0</v>
      </c>
      <c r="I4412" s="74">
        <f t="shared" si="68"/>
        <v>0</v>
      </c>
    </row>
    <row r="4413" spans="1:9" ht="15.6">
      <c r="A4413" s="70">
        <f>'Balance N'!I4416</f>
        <v>0</v>
      </c>
      <c r="B4413" s="71">
        <f>'Balance N'!J4416</f>
        <v>0</v>
      </c>
      <c r="C4413" s="72">
        <f>'Balance N'!K4416</f>
        <v>0</v>
      </c>
      <c r="D4413" s="72">
        <f>'Balance N'!L4416</f>
        <v>0</v>
      </c>
      <c r="E4413" s="72">
        <f>'Balance N'!M4416</f>
        <v>0</v>
      </c>
      <c r="F4413" s="72">
        <f>'Balance N'!N4416</f>
        <v>0</v>
      </c>
      <c r="G4413" s="72">
        <f>'Balance N'!O4416</f>
        <v>0</v>
      </c>
      <c r="H4413" s="72">
        <f>'Balance N'!P4416</f>
        <v>0</v>
      </c>
      <c r="I4413" s="74">
        <f t="shared" si="68"/>
        <v>0</v>
      </c>
    </row>
    <row r="4414" spans="1:9" ht="15.6">
      <c r="A4414" s="70">
        <f>'Balance N'!I4417</f>
        <v>0</v>
      </c>
      <c r="B4414" s="71">
        <f>'Balance N'!J4417</f>
        <v>0</v>
      </c>
      <c r="C4414" s="72">
        <f>'Balance N'!K4417</f>
        <v>0</v>
      </c>
      <c r="D4414" s="72">
        <f>'Balance N'!L4417</f>
        <v>0</v>
      </c>
      <c r="E4414" s="72">
        <f>'Balance N'!M4417</f>
        <v>0</v>
      </c>
      <c r="F4414" s="72">
        <f>'Balance N'!N4417</f>
        <v>0</v>
      </c>
      <c r="G4414" s="72">
        <f>'Balance N'!O4417</f>
        <v>0</v>
      </c>
      <c r="H4414" s="72">
        <f>'Balance N'!P4417</f>
        <v>0</v>
      </c>
      <c r="I4414" s="74">
        <f t="shared" si="68"/>
        <v>0</v>
      </c>
    </row>
    <row r="4415" spans="1:9" ht="15.6">
      <c r="A4415" s="70">
        <f>'Balance N'!I4418</f>
        <v>0</v>
      </c>
      <c r="B4415" s="71">
        <f>'Balance N'!J4418</f>
        <v>0</v>
      </c>
      <c r="C4415" s="72">
        <f>'Balance N'!K4418</f>
        <v>0</v>
      </c>
      <c r="D4415" s="72">
        <f>'Balance N'!L4418</f>
        <v>0</v>
      </c>
      <c r="E4415" s="72">
        <f>'Balance N'!M4418</f>
        <v>0</v>
      </c>
      <c r="F4415" s="72">
        <f>'Balance N'!N4418</f>
        <v>0</v>
      </c>
      <c r="G4415" s="72">
        <f>'Balance N'!O4418</f>
        <v>0</v>
      </c>
      <c r="H4415" s="72">
        <f>'Balance N'!P4418</f>
        <v>0</v>
      </c>
      <c r="I4415" s="74">
        <f t="shared" si="68"/>
        <v>0</v>
      </c>
    </row>
    <row r="4416" spans="1:9" ht="15.6">
      <c r="A4416" s="70">
        <f>'Balance N'!I4419</f>
        <v>0</v>
      </c>
      <c r="B4416" s="71">
        <f>'Balance N'!J4419</f>
        <v>0</v>
      </c>
      <c r="C4416" s="72">
        <f>'Balance N'!K4419</f>
        <v>0</v>
      </c>
      <c r="D4416" s="72">
        <f>'Balance N'!L4419</f>
        <v>0</v>
      </c>
      <c r="E4416" s="72">
        <f>'Balance N'!M4419</f>
        <v>0</v>
      </c>
      <c r="F4416" s="72">
        <f>'Balance N'!N4419</f>
        <v>0</v>
      </c>
      <c r="G4416" s="72">
        <f>'Balance N'!O4419</f>
        <v>0</v>
      </c>
      <c r="H4416" s="72">
        <f>'Balance N'!P4419</f>
        <v>0</v>
      </c>
      <c r="I4416" s="74">
        <f t="shared" si="68"/>
        <v>0</v>
      </c>
    </row>
    <row r="4417" spans="1:9" ht="15.6">
      <c r="A4417" s="70">
        <f>'Balance N'!I4420</f>
        <v>0</v>
      </c>
      <c r="B4417" s="71">
        <f>'Balance N'!J4420</f>
        <v>0</v>
      </c>
      <c r="C4417" s="72">
        <f>'Balance N'!K4420</f>
        <v>0</v>
      </c>
      <c r="D4417" s="72">
        <f>'Balance N'!L4420</f>
        <v>0</v>
      </c>
      <c r="E4417" s="72">
        <f>'Balance N'!M4420</f>
        <v>0</v>
      </c>
      <c r="F4417" s="72">
        <f>'Balance N'!N4420</f>
        <v>0</v>
      </c>
      <c r="G4417" s="72">
        <f>'Balance N'!O4420</f>
        <v>0</v>
      </c>
      <c r="H4417" s="72">
        <f>'Balance N'!P4420</f>
        <v>0</v>
      </c>
      <c r="I4417" s="74">
        <f t="shared" si="68"/>
        <v>0</v>
      </c>
    </row>
    <row r="4418" spans="1:9" ht="15.6">
      <c r="A4418" s="70">
        <f>'Balance N'!I4421</f>
        <v>0</v>
      </c>
      <c r="B4418" s="71">
        <f>'Balance N'!J4421</f>
        <v>0</v>
      </c>
      <c r="C4418" s="72">
        <f>'Balance N'!K4421</f>
        <v>0</v>
      </c>
      <c r="D4418" s="72">
        <f>'Balance N'!L4421</f>
        <v>0</v>
      </c>
      <c r="E4418" s="72">
        <f>'Balance N'!M4421</f>
        <v>0</v>
      </c>
      <c r="F4418" s="72">
        <f>'Balance N'!N4421</f>
        <v>0</v>
      </c>
      <c r="G4418" s="72">
        <f>'Balance N'!O4421</f>
        <v>0</v>
      </c>
      <c r="H4418" s="72">
        <f>'Balance N'!P4421</f>
        <v>0</v>
      </c>
      <c r="I4418" s="74">
        <f t="shared" si="68"/>
        <v>0</v>
      </c>
    </row>
    <row r="4419" spans="1:9" ht="15.6">
      <c r="A4419" s="70">
        <f>'Balance N'!I4422</f>
        <v>0</v>
      </c>
      <c r="B4419" s="71">
        <f>'Balance N'!J4422</f>
        <v>0</v>
      </c>
      <c r="C4419" s="72">
        <f>'Balance N'!K4422</f>
        <v>0</v>
      </c>
      <c r="D4419" s="72">
        <f>'Balance N'!L4422</f>
        <v>0</v>
      </c>
      <c r="E4419" s="72">
        <f>'Balance N'!M4422</f>
        <v>0</v>
      </c>
      <c r="F4419" s="72">
        <f>'Balance N'!N4422</f>
        <v>0</v>
      </c>
      <c r="G4419" s="72">
        <f>'Balance N'!O4422</f>
        <v>0</v>
      </c>
      <c r="H4419" s="72">
        <f>'Balance N'!P4422</f>
        <v>0</v>
      </c>
      <c r="I4419" s="74">
        <f t="shared" ref="I4419:I4482" si="69">(C4419-D4419)+(E4419-F4419)-(G4419-H4419)</f>
        <v>0</v>
      </c>
    </row>
    <row r="4420" spans="1:9" ht="15.6">
      <c r="A4420" s="70">
        <f>'Balance N'!I4423</f>
        <v>0</v>
      </c>
      <c r="B4420" s="71">
        <f>'Balance N'!J4423</f>
        <v>0</v>
      </c>
      <c r="C4420" s="72">
        <f>'Balance N'!K4423</f>
        <v>0</v>
      </c>
      <c r="D4420" s="72">
        <f>'Balance N'!L4423</f>
        <v>0</v>
      </c>
      <c r="E4420" s="72">
        <f>'Balance N'!M4423</f>
        <v>0</v>
      </c>
      <c r="F4420" s="72">
        <f>'Balance N'!N4423</f>
        <v>0</v>
      </c>
      <c r="G4420" s="72">
        <f>'Balance N'!O4423</f>
        <v>0</v>
      </c>
      <c r="H4420" s="72">
        <f>'Balance N'!P4423</f>
        <v>0</v>
      </c>
      <c r="I4420" s="74">
        <f t="shared" si="69"/>
        <v>0</v>
      </c>
    </row>
    <row r="4421" spans="1:9" ht="15.6">
      <c r="A4421" s="70">
        <f>'Balance N'!I4424</f>
        <v>0</v>
      </c>
      <c r="B4421" s="71">
        <f>'Balance N'!J4424</f>
        <v>0</v>
      </c>
      <c r="C4421" s="72">
        <f>'Balance N'!K4424</f>
        <v>0</v>
      </c>
      <c r="D4421" s="72">
        <f>'Balance N'!L4424</f>
        <v>0</v>
      </c>
      <c r="E4421" s="72">
        <f>'Balance N'!M4424</f>
        <v>0</v>
      </c>
      <c r="F4421" s="72">
        <f>'Balance N'!N4424</f>
        <v>0</v>
      </c>
      <c r="G4421" s="72">
        <f>'Balance N'!O4424</f>
        <v>0</v>
      </c>
      <c r="H4421" s="72">
        <f>'Balance N'!P4424</f>
        <v>0</v>
      </c>
      <c r="I4421" s="74">
        <f t="shared" si="69"/>
        <v>0</v>
      </c>
    </row>
    <row r="4422" spans="1:9" ht="15.6">
      <c r="A4422" s="70">
        <f>'Balance N'!I4425</f>
        <v>0</v>
      </c>
      <c r="B4422" s="71">
        <f>'Balance N'!J4425</f>
        <v>0</v>
      </c>
      <c r="C4422" s="72">
        <f>'Balance N'!K4425</f>
        <v>0</v>
      </c>
      <c r="D4422" s="72">
        <f>'Balance N'!L4425</f>
        <v>0</v>
      </c>
      <c r="E4422" s="72">
        <f>'Balance N'!M4425</f>
        <v>0</v>
      </c>
      <c r="F4422" s="72">
        <f>'Balance N'!N4425</f>
        <v>0</v>
      </c>
      <c r="G4422" s="72">
        <f>'Balance N'!O4425</f>
        <v>0</v>
      </c>
      <c r="H4422" s="72">
        <f>'Balance N'!P4425</f>
        <v>0</v>
      </c>
      <c r="I4422" s="74">
        <f t="shared" si="69"/>
        <v>0</v>
      </c>
    </row>
    <row r="4423" spans="1:9" ht="15.6">
      <c r="A4423" s="70">
        <f>'Balance N'!I4426</f>
        <v>0</v>
      </c>
      <c r="B4423" s="71">
        <f>'Balance N'!J4426</f>
        <v>0</v>
      </c>
      <c r="C4423" s="72">
        <f>'Balance N'!K4426</f>
        <v>0</v>
      </c>
      <c r="D4423" s="72">
        <f>'Balance N'!L4426</f>
        <v>0</v>
      </c>
      <c r="E4423" s="72">
        <f>'Balance N'!M4426</f>
        <v>0</v>
      </c>
      <c r="F4423" s="72">
        <f>'Balance N'!N4426</f>
        <v>0</v>
      </c>
      <c r="G4423" s="72">
        <f>'Balance N'!O4426</f>
        <v>0</v>
      </c>
      <c r="H4423" s="72">
        <f>'Balance N'!P4426</f>
        <v>0</v>
      </c>
      <c r="I4423" s="74">
        <f t="shared" si="69"/>
        <v>0</v>
      </c>
    </row>
    <row r="4424" spans="1:9" ht="15.6">
      <c r="A4424" s="70">
        <f>'Balance N'!I4427</f>
        <v>0</v>
      </c>
      <c r="B4424" s="71">
        <f>'Balance N'!J4427</f>
        <v>0</v>
      </c>
      <c r="C4424" s="72">
        <f>'Balance N'!K4427</f>
        <v>0</v>
      </c>
      <c r="D4424" s="72">
        <f>'Balance N'!L4427</f>
        <v>0</v>
      </c>
      <c r="E4424" s="72">
        <f>'Balance N'!M4427</f>
        <v>0</v>
      </c>
      <c r="F4424" s="72">
        <f>'Balance N'!N4427</f>
        <v>0</v>
      </c>
      <c r="G4424" s="72">
        <f>'Balance N'!O4427</f>
        <v>0</v>
      </c>
      <c r="H4424" s="72">
        <f>'Balance N'!P4427</f>
        <v>0</v>
      </c>
      <c r="I4424" s="74">
        <f t="shared" si="69"/>
        <v>0</v>
      </c>
    </row>
    <row r="4425" spans="1:9" ht="15.6">
      <c r="A4425" s="70">
        <f>'Balance N'!I4428</f>
        <v>0</v>
      </c>
      <c r="B4425" s="71">
        <f>'Balance N'!J4428</f>
        <v>0</v>
      </c>
      <c r="C4425" s="72">
        <f>'Balance N'!K4428</f>
        <v>0</v>
      </c>
      <c r="D4425" s="72">
        <f>'Balance N'!L4428</f>
        <v>0</v>
      </c>
      <c r="E4425" s="72">
        <f>'Balance N'!M4428</f>
        <v>0</v>
      </c>
      <c r="F4425" s="72">
        <f>'Balance N'!N4428</f>
        <v>0</v>
      </c>
      <c r="G4425" s="72">
        <f>'Balance N'!O4428</f>
        <v>0</v>
      </c>
      <c r="H4425" s="72">
        <f>'Balance N'!P4428</f>
        <v>0</v>
      </c>
      <c r="I4425" s="74">
        <f t="shared" si="69"/>
        <v>0</v>
      </c>
    </row>
    <row r="4426" spans="1:9" ht="15.6">
      <c r="A4426" s="70">
        <f>'Balance N'!I4429</f>
        <v>0</v>
      </c>
      <c r="B4426" s="71">
        <f>'Balance N'!J4429</f>
        <v>0</v>
      </c>
      <c r="C4426" s="72">
        <f>'Balance N'!K4429</f>
        <v>0</v>
      </c>
      <c r="D4426" s="72">
        <f>'Balance N'!L4429</f>
        <v>0</v>
      </c>
      <c r="E4426" s="72">
        <f>'Balance N'!M4429</f>
        <v>0</v>
      </c>
      <c r="F4426" s="72">
        <f>'Balance N'!N4429</f>
        <v>0</v>
      </c>
      <c r="G4426" s="72">
        <f>'Balance N'!O4429</f>
        <v>0</v>
      </c>
      <c r="H4426" s="72">
        <f>'Balance N'!P4429</f>
        <v>0</v>
      </c>
      <c r="I4426" s="74">
        <f t="shared" si="69"/>
        <v>0</v>
      </c>
    </row>
    <row r="4427" spans="1:9" ht="15.6">
      <c r="A4427" s="70">
        <f>'Balance N'!I4430</f>
        <v>0</v>
      </c>
      <c r="B4427" s="71">
        <f>'Balance N'!J4430</f>
        <v>0</v>
      </c>
      <c r="C4427" s="72">
        <f>'Balance N'!K4430</f>
        <v>0</v>
      </c>
      <c r="D4427" s="72">
        <f>'Balance N'!L4430</f>
        <v>0</v>
      </c>
      <c r="E4427" s="72">
        <f>'Balance N'!M4430</f>
        <v>0</v>
      </c>
      <c r="F4427" s="72">
        <f>'Balance N'!N4430</f>
        <v>0</v>
      </c>
      <c r="G4427" s="72">
        <f>'Balance N'!O4430</f>
        <v>0</v>
      </c>
      <c r="H4427" s="72">
        <f>'Balance N'!P4430</f>
        <v>0</v>
      </c>
      <c r="I4427" s="74">
        <f t="shared" si="69"/>
        <v>0</v>
      </c>
    </row>
    <row r="4428" spans="1:9" ht="15.6">
      <c r="A4428" s="70">
        <f>'Balance N'!I4431</f>
        <v>0</v>
      </c>
      <c r="B4428" s="71">
        <f>'Balance N'!J4431</f>
        <v>0</v>
      </c>
      <c r="C4428" s="72">
        <f>'Balance N'!K4431</f>
        <v>0</v>
      </c>
      <c r="D4428" s="72">
        <f>'Balance N'!L4431</f>
        <v>0</v>
      </c>
      <c r="E4428" s="72">
        <f>'Balance N'!M4431</f>
        <v>0</v>
      </c>
      <c r="F4428" s="72">
        <f>'Balance N'!N4431</f>
        <v>0</v>
      </c>
      <c r="G4428" s="72">
        <f>'Balance N'!O4431</f>
        <v>0</v>
      </c>
      <c r="H4428" s="72">
        <f>'Balance N'!P4431</f>
        <v>0</v>
      </c>
      <c r="I4428" s="74">
        <f t="shared" si="69"/>
        <v>0</v>
      </c>
    </row>
    <row r="4429" spans="1:9" ht="15.6">
      <c r="A4429" s="70">
        <f>'Balance N'!I4432</f>
        <v>0</v>
      </c>
      <c r="B4429" s="71">
        <f>'Balance N'!J4432</f>
        <v>0</v>
      </c>
      <c r="C4429" s="72">
        <f>'Balance N'!K4432</f>
        <v>0</v>
      </c>
      <c r="D4429" s="72">
        <f>'Balance N'!L4432</f>
        <v>0</v>
      </c>
      <c r="E4429" s="72">
        <f>'Balance N'!M4432</f>
        <v>0</v>
      </c>
      <c r="F4429" s="72">
        <f>'Balance N'!N4432</f>
        <v>0</v>
      </c>
      <c r="G4429" s="72">
        <f>'Balance N'!O4432</f>
        <v>0</v>
      </c>
      <c r="H4429" s="72">
        <f>'Balance N'!P4432</f>
        <v>0</v>
      </c>
      <c r="I4429" s="74">
        <f t="shared" si="69"/>
        <v>0</v>
      </c>
    </row>
    <row r="4430" spans="1:9" ht="15.6">
      <c r="A4430" s="70">
        <f>'Balance N'!I4433</f>
        <v>0</v>
      </c>
      <c r="B4430" s="71">
        <f>'Balance N'!J4433</f>
        <v>0</v>
      </c>
      <c r="C4430" s="72">
        <f>'Balance N'!K4433</f>
        <v>0</v>
      </c>
      <c r="D4430" s="72">
        <f>'Balance N'!L4433</f>
        <v>0</v>
      </c>
      <c r="E4430" s="72">
        <f>'Balance N'!M4433</f>
        <v>0</v>
      </c>
      <c r="F4430" s="72">
        <f>'Balance N'!N4433</f>
        <v>0</v>
      </c>
      <c r="G4430" s="72">
        <f>'Balance N'!O4433</f>
        <v>0</v>
      </c>
      <c r="H4430" s="72">
        <f>'Balance N'!P4433</f>
        <v>0</v>
      </c>
      <c r="I4430" s="74">
        <f t="shared" si="69"/>
        <v>0</v>
      </c>
    </row>
    <row r="4431" spans="1:9" ht="15.6">
      <c r="A4431" s="70">
        <f>'Balance N'!I4434</f>
        <v>0</v>
      </c>
      <c r="B4431" s="71">
        <f>'Balance N'!J4434</f>
        <v>0</v>
      </c>
      <c r="C4431" s="72">
        <f>'Balance N'!K4434</f>
        <v>0</v>
      </c>
      <c r="D4431" s="72">
        <f>'Balance N'!L4434</f>
        <v>0</v>
      </c>
      <c r="E4431" s="72">
        <f>'Balance N'!M4434</f>
        <v>0</v>
      </c>
      <c r="F4431" s="72">
        <f>'Balance N'!N4434</f>
        <v>0</v>
      </c>
      <c r="G4431" s="72">
        <f>'Balance N'!O4434</f>
        <v>0</v>
      </c>
      <c r="H4431" s="72">
        <f>'Balance N'!P4434</f>
        <v>0</v>
      </c>
      <c r="I4431" s="74">
        <f t="shared" si="69"/>
        <v>0</v>
      </c>
    </row>
    <row r="4432" spans="1:9" ht="15.6">
      <c r="A4432" s="70">
        <f>'Balance N'!I4435</f>
        <v>0</v>
      </c>
      <c r="B4432" s="71">
        <f>'Balance N'!J4435</f>
        <v>0</v>
      </c>
      <c r="C4432" s="72">
        <f>'Balance N'!K4435</f>
        <v>0</v>
      </c>
      <c r="D4432" s="72">
        <f>'Balance N'!L4435</f>
        <v>0</v>
      </c>
      <c r="E4432" s="72">
        <f>'Balance N'!M4435</f>
        <v>0</v>
      </c>
      <c r="F4432" s="72">
        <f>'Balance N'!N4435</f>
        <v>0</v>
      </c>
      <c r="G4432" s="72">
        <f>'Balance N'!O4435</f>
        <v>0</v>
      </c>
      <c r="H4432" s="72">
        <f>'Balance N'!P4435</f>
        <v>0</v>
      </c>
      <c r="I4432" s="74">
        <f t="shared" si="69"/>
        <v>0</v>
      </c>
    </row>
    <row r="4433" spans="1:9" ht="15.6">
      <c r="A4433" s="70">
        <f>'Balance N'!I4436</f>
        <v>0</v>
      </c>
      <c r="B4433" s="71">
        <f>'Balance N'!J4436</f>
        <v>0</v>
      </c>
      <c r="C4433" s="72">
        <f>'Balance N'!K4436</f>
        <v>0</v>
      </c>
      <c r="D4433" s="72">
        <f>'Balance N'!L4436</f>
        <v>0</v>
      </c>
      <c r="E4433" s="72">
        <f>'Balance N'!M4436</f>
        <v>0</v>
      </c>
      <c r="F4433" s="72">
        <f>'Balance N'!N4436</f>
        <v>0</v>
      </c>
      <c r="G4433" s="72">
        <f>'Balance N'!O4436</f>
        <v>0</v>
      </c>
      <c r="H4433" s="72">
        <f>'Balance N'!P4436</f>
        <v>0</v>
      </c>
      <c r="I4433" s="74">
        <f t="shared" si="69"/>
        <v>0</v>
      </c>
    </row>
    <row r="4434" spans="1:9" ht="15.6">
      <c r="A4434" s="70">
        <f>'Balance N'!I4437</f>
        <v>0</v>
      </c>
      <c r="B4434" s="71">
        <f>'Balance N'!J4437</f>
        <v>0</v>
      </c>
      <c r="C4434" s="72">
        <f>'Balance N'!K4437</f>
        <v>0</v>
      </c>
      <c r="D4434" s="72">
        <f>'Balance N'!L4437</f>
        <v>0</v>
      </c>
      <c r="E4434" s="72">
        <f>'Balance N'!M4437</f>
        <v>0</v>
      </c>
      <c r="F4434" s="72">
        <f>'Balance N'!N4437</f>
        <v>0</v>
      </c>
      <c r="G4434" s="72">
        <f>'Balance N'!O4437</f>
        <v>0</v>
      </c>
      <c r="H4434" s="72">
        <f>'Balance N'!P4437</f>
        <v>0</v>
      </c>
      <c r="I4434" s="74">
        <f t="shared" si="69"/>
        <v>0</v>
      </c>
    </row>
    <row r="4435" spans="1:9" ht="15.6">
      <c r="A4435" s="70">
        <f>'Balance N'!I4438</f>
        <v>0</v>
      </c>
      <c r="B4435" s="71">
        <f>'Balance N'!J4438</f>
        <v>0</v>
      </c>
      <c r="C4435" s="72">
        <f>'Balance N'!K4438</f>
        <v>0</v>
      </c>
      <c r="D4435" s="72">
        <f>'Balance N'!L4438</f>
        <v>0</v>
      </c>
      <c r="E4435" s="72">
        <f>'Balance N'!M4438</f>
        <v>0</v>
      </c>
      <c r="F4435" s="72">
        <f>'Balance N'!N4438</f>
        <v>0</v>
      </c>
      <c r="G4435" s="72">
        <f>'Balance N'!O4438</f>
        <v>0</v>
      </c>
      <c r="H4435" s="72">
        <f>'Balance N'!P4438</f>
        <v>0</v>
      </c>
      <c r="I4435" s="74">
        <f t="shared" si="69"/>
        <v>0</v>
      </c>
    </row>
    <row r="4436" spans="1:9" ht="15.6">
      <c r="A4436" s="70">
        <f>'Balance N'!I4439</f>
        <v>0</v>
      </c>
      <c r="B4436" s="71">
        <f>'Balance N'!J4439</f>
        <v>0</v>
      </c>
      <c r="C4436" s="72">
        <f>'Balance N'!K4439</f>
        <v>0</v>
      </c>
      <c r="D4436" s="72">
        <f>'Balance N'!L4439</f>
        <v>0</v>
      </c>
      <c r="E4436" s="72">
        <f>'Balance N'!M4439</f>
        <v>0</v>
      </c>
      <c r="F4436" s="72">
        <f>'Balance N'!N4439</f>
        <v>0</v>
      </c>
      <c r="G4436" s="72">
        <f>'Balance N'!O4439</f>
        <v>0</v>
      </c>
      <c r="H4436" s="72">
        <f>'Balance N'!P4439</f>
        <v>0</v>
      </c>
      <c r="I4436" s="74">
        <f t="shared" si="69"/>
        <v>0</v>
      </c>
    </row>
    <row r="4437" spans="1:9" ht="15.6">
      <c r="A4437" s="70">
        <f>'Balance N'!I4440</f>
        <v>0</v>
      </c>
      <c r="B4437" s="71">
        <f>'Balance N'!J4440</f>
        <v>0</v>
      </c>
      <c r="C4437" s="72">
        <f>'Balance N'!K4440</f>
        <v>0</v>
      </c>
      <c r="D4437" s="72">
        <f>'Balance N'!L4440</f>
        <v>0</v>
      </c>
      <c r="E4437" s="72">
        <f>'Balance N'!M4440</f>
        <v>0</v>
      </c>
      <c r="F4437" s="72">
        <f>'Balance N'!N4440</f>
        <v>0</v>
      </c>
      <c r="G4437" s="72">
        <f>'Balance N'!O4440</f>
        <v>0</v>
      </c>
      <c r="H4437" s="72">
        <f>'Balance N'!P4440</f>
        <v>0</v>
      </c>
      <c r="I4437" s="74">
        <f t="shared" si="69"/>
        <v>0</v>
      </c>
    </row>
    <row r="4438" spans="1:9" ht="15.6">
      <c r="A4438" s="70">
        <f>'Balance N'!I4441</f>
        <v>0</v>
      </c>
      <c r="B4438" s="71">
        <f>'Balance N'!J4441</f>
        <v>0</v>
      </c>
      <c r="C4438" s="72">
        <f>'Balance N'!K4441</f>
        <v>0</v>
      </c>
      <c r="D4438" s="72">
        <f>'Balance N'!L4441</f>
        <v>0</v>
      </c>
      <c r="E4438" s="72">
        <f>'Balance N'!M4441</f>
        <v>0</v>
      </c>
      <c r="F4438" s="72">
        <f>'Balance N'!N4441</f>
        <v>0</v>
      </c>
      <c r="G4438" s="72">
        <f>'Balance N'!O4441</f>
        <v>0</v>
      </c>
      <c r="H4438" s="72">
        <f>'Balance N'!P4441</f>
        <v>0</v>
      </c>
      <c r="I4438" s="74">
        <f t="shared" si="69"/>
        <v>0</v>
      </c>
    </row>
    <row r="4439" spans="1:9" ht="15.6">
      <c r="A4439" s="70">
        <f>'Balance N'!I4442</f>
        <v>0</v>
      </c>
      <c r="B4439" s="71">
        <f>'Balance N'!J4442</f>
        <v>0</v>
      </c>
      <c r="C4439" s="72">
        <f>'Balance N'!K4442</f>
        <v>0</v>
      </c>
      <c r="D4439" s="72">
        <f>'Balance N'!L4442</f>
        <v>0</v>
      </c>
      <c r="E4439" s="72">
        <f>'Balance N'!M4442</f>
        <v>0</v>
      </c>
      <c r="F4439" s="72">
        <f>'Balance N'!N4442</f>
        <v>0</v>
      </c>
      <c r="G4439" s="72">
        <f>'Balance N'!O4442</f>
        <v>0</v>
      </c>
      <c r="H4439" s="72">
        <f>'Balance N'!P4442</f>
        <v>0</v>
      </c>
      <c r="I4439" s="74">
        <f t="shared" si="69"/>
        <v>0</v>
      </c>
    </row>
    <row r="4440" spans="1:9" ht="15.6">
      <c r="A4440" s="70">
        <f>'Balance N'!I4443</f>
        <v>0</v>
      </c>
      <c r="B4440" s="71">
        <f>'Balance N'!J4443</f>
        <v>0</v>
      </c>
      <c r="C4440" s="72">
        <f>'Balance N'!K4443</f>
        <v>0</v>
      </c>
      <c r="D4440" s="72">
        <f>'Balance N'!L4443</f>
        <v>0</v>
      </c>
      <c r="E4440" s="72">
        <f>'Balance N'!M4443</f>
        <v>0</v>
      </c>
      <c r="F4440" s="72">
        <f>'Balance N'!N4443</f>
        <v>0</v>
      </c>
      <c r="G4440" s="72">
        <f>'Balance N'!O4443</f>
        <v>0</v>
      </c>
      <c r="H4440" s="72">
        <f>'Balance N'!P4443</f>
        <v>0</v>
      </c>
      <c r="I4440" s="74">
        <f t="shared" si="69"/>
        <v>0</v>
      </c>
    </row>
    <row r="4441" spans="1:9" ht="15.6">
      <c r="A4441" s="70">
        <f>'Balance N'!I4444</f>
        <v>0</v>
      </c>
      <c r="B4441" s="71">
        <f>'Balance N'!J4444</f>
        <v>0</v>
      </c>
      <c r="C4441" s="72">
        <f>'Balance N'!K4444</f>
        <v>0</v>
      </c>
      <c r="D4441" s="72">
        <f>'Balance N'!L4444</f>
        <v>0</v>
      </c>
      <c r="E4441" s="72">
        <f>'Balance N'!M4444</f>
        <v>0</v>
      </c>
      <c r="F4441" s="72">
        <f>'Balance N'!N4444</f>
        <v>0</v>
      </c>
      <c r="G4441" s="72">
        <f>'Balance N'!O4444</f>
        <v>0</v>
      </c>
      <c r="H4441" s="72">
        <f>'Balance N'!P4444</f>
        <v>0</v>
      </c>
      <c r="I4441" s="74">
        <f t="shared" si="69"/>
        <v>0</v>
      </c>
    </row>
    <row r="4442" spans="1:9" ht="15.6">
      <c r="A4442" s="70">
        <f>'Balance N'!I4445</f>
        <v>0</v>
      </c>
      <c r="B4442" s="71">
        <f>'Balance N'!J4445</f>
        <v>0</v>
      </c>
      <c r="C4442" s="72">
        <f>'Balance N'!K4445</f>
        <v>0</v>
      </c>
      <c r="D4442" s="72">
        <f>'Balance N'!L4445</f>
        <v>0</v>
      </c>
      <c r="E4442" s="72">
        <f>'Balance N'!M4445</f>
        <v>0</v>
      </c>
      <c r="F4442" s="72">
        <f>'Balance N'!N4445</f>
        <v>0</v>
      </c>
      <c r="G4442" s="72">
        <f>'Balance N'!O4445</f>
        <v>0</v>
      </c>
      <c r="H4442" s="72">
        <f>'Balance N'!P4445</f>
        <v>0</v>
      </c>
      <c r="I4442" s="74">
        <f t="shared" si="69"/>
        <v>0</v>
      </c>
    </row>
    <row r="4443" spans="1:9" ht="15.6">
      <c r="A4443" s="70">
        <f>'Balance N'!I4446</f>
        <v>0</v>
      </c>
      <c r="B4443" s="71">
        <f>'Balance N'!J4446</f>
        <v>0</v>
      </c>
      <c r="C4443" s="72">
        <f>'Balance N'!K4446</f>
        <v>0</v>
      </c>
      <c r="D4443" s="72">
        <f>'Balance N'!L4446</f>
        <v>0</v>
      </c>
      <c r="E4443" s="72">
        <f>'Balance N'!M4446</f>
        <v>0</v>
      </c>
      <c r="F4443" s="72">
        <f>'Balance N'!N4446</f>
        <v>0</v>
      </c>
      <c r="G4443" s="72">
        <f>'Balance N'!O4446</f>
        <v>0</v>
      </c>
      <c r="H4443" s="72">
        <f>'Balance N'!P4446</f>
        <v>0</v>
      </c>
      <c r="I4443" s="74">
        <f t="shared" si="69"/>
        <v>0</v>
      </c>
    </row>
    <row r="4444" spans="1:9" ht="15.6">
      <c r="A4444" s="70">
        <f>'Balance N'!I4447</f>
        <v>0</v>
      </c>
      <c r="B4444" s="71">
        <f>'Balance N'!J4447</f>
        <v>0</v>
      </c>
      <c r="C4444" s="72">
        <f>'Balance N'!K4447</f>
        <v>0</v>
      </c>
      <c r="D4444" s="72">
        <f>'Balance N'!L4447</f>
        <v>0</v>
      </c>
      <c r="E4444" s="72">
        <f>'Balance N'!M4447</f>
        <v>0</v>
      </c>
      <c r="F4444" s="72">
        <f>'Balance N'!N4447</f>
        <v>0</v>
      </c>
      <c r="G4444" s="72">
        <f>'Balance N'!O4447</f>
        <v>0</v>
      </c>
      <c r="H4444" s="72">
        <f>'Balance N'!P4447</f>
        <v>0</v>
      </c>
      <c r="I4444" s="74">
        <f t="shared" si="69"/>
        <v>0</v>
      </c>
    </row>
    <row r="4445" spans="1:9" ht="15.6">
      <c r="A4445" s="70">
        <f>'Balance N'!I4448</f>
        <v>0</v>
      </c>
      <c r="B4445" s="71">
        <f>'Balance N'!J4448</f>
        <v>0</v>
      </c>
      <c r="C4445" s="72">
        <f>'Balance N'!K4448</f>
        <v>0</v>
      </c>
      <c r="D4445" s="72">
        <f>'Balance N'!L4448</f>
        <v>0</v>
      </c>
      <c r="E4445" s="72">
        <f>'Balance N'!M4448</f>
        <v>0</v>
      </c>
      <c r="F4445" s="72">
        <f>'Balance N'!N4448</f>
        <v>0</v>
      </c>
      <c r="G4445" s="72">
        <f>'Balance N'!O4448</f>
        <v>0</v>
      </c>
      <c r="H4445" s="72">
        <f>'Balance N'!P4448</f>
        <v>0</v>
      </c>
      <c r="I4445" s="74">
        <f t="shared" si="69"/>
        <v>0</v>
      </c>
    </row>
    <row r="4446" spans="1:9" ht="15.6">
      <c r="A4446" s="70">
        <f>'Balance N'!I4449</f>
        <v>0</v>
      </c>
      <c r="B4446" s="71">
        <f>'Balance N'!J4449</f>
        <v>0</v>
      </c>
      <c r="C4446" s="72">
        <f>'Balance N'!K4449</f>
        <v>0</v>
      </c>
      <c r="D4446" s="72">
        <f>'Balance N'!L4449</f>
        <v>0</v>
      </c>
      <c r="E4446" s="72">
        <f>'Balance N'!M4449</f>
        <v>0</v>
      </c>
      <c r="F4446" s="72">
        <f>'Balance N'!N4449</f>
        <v>0</v>
      </c>
      <c r="G4446" s="72">
        <f>'Balance N'!O4449</f>
        <v>0</v>
      </c>
      <c r="H4446" s="72">
        <f>'Balance N'!P4449</f>
        <v>0</v>
      </c>
      <c r="I4446" s="74">
        <f t="shared" si="69"/>
        <v>0</v>
      </c>
    </row>
    <row r="4447" spans="1:9" ht="15.6">
      <c r="A4447" s="70">
        <f>'Balance N'!I4450</f>
        <v>0</v>
      </c>
      <c r="B4447" s="71">
        <f>'Balance N'!J4450</f>
        <v>0</v>
      </c>
      <c r="C4447" s="72">
        <f>'Balance N'!K4450</f>
        <v>0</v>
      </c>
      <c r="D4447" s="72">
        <f>'Balance N'!L4450</f>
        <v>0</v>
      </c>
      <c r="E4447" s="72">
        <f>'Balance N'!M4450</f>
        <v>0</v>
      </c>
      <c r="F4447" s="72">
        <f>'Balance N'!N4450</f>
        <v>0</v>
      </c>
      <c r="G4447" s="72">
        <f>'Balance N'!O4450</f>
        <v>0</v>
      </c>
      <c r="H4447" s="72">
        <f>'Balance N'!P4450</f>
        <v>0</v>
      </c>
      <c r="I4447" s="74">
        <f t="shared" si="69"/>
        <v>0</v>
      </c>
    </row>
    <row r="4448" spans="1:9" ht="15.6">
      <c r="A4448" s="70">
        <f>'Balance N'!I4451</f>
        <v>0</v>
      </c>
      <c r="B4448" s="71">
        <f>'Balance N'!J4451</f>
        <v>0</v>
      </c>
      <c r="C4448" s="72">
        <f>'Balance N'!K4451</f>
        <v>0</v>
      </c>
      <c r="D4448" s="72">
        <f>'Balance N'!L4451</f>
        <v>0</v>
      </c>
      <c r="E4448" s="72">
        <f>'Balance N'!M4451</f>
        <v>0</v>
      </c>
      <c r="F4448" s="72">
        <f>'Balance N'!N4451</f>
        <v>0</v>
      </c>
      <c r="G4448" s="72">
        <f>'Balance N'!O4451</f>
        <v>0</v>
      </c>
      <c r="H4448" s="72">
        <f>'Balance N'!P4451</f>
        <v>0</v>
      </c>
      <c r="I4448" s="74">
        <f t="shared" si="69"/>
        <v>0</v>
      </c>
    </row>
    <row r="4449" spans="1:9" ht="15.6">
      <c r="A4449" s="70">
        <f>'Balance N'!I4452</f>
        <v>0</v>
      </c>
      <c r="B4449" s="71">
        <f>'Balance N'!J4452</f>
        <v>0</v>
      </c>
      <c r="C4449" s="72">
        <f>'Balance N'!K4452</f>
        <v>0</v>
      </c>
      <c r="D4449" s="72">
        <f>'Balance N'!L4452</f>
        <v>0</v>
      </c>
      <c r="E4449" s="72">
        <f>'Balance N'!M4452</f>
        <v>0</v>
      </c>
      <c r="F4449" s="72">
        <f>'Balance N'!N4452</f>
        <v>0</v>
      </c>
      <c r="G4449" s="72">
        <f>'Balance N'!O4452</f>
        <v>0</v>
      </c>
      <c r="H4449" s="72">
        <f>'Balance N'!P4452</f>
        <v>0</v>
      </c>
      <c r="I4449" s="74">
        <f t="shared" si="69"/>
        <v>0</v>
      </c>
    </row>
    <row r="4450" spans="1:9" ht="15.6">
      <c r="A4450" s="70">
        <f>'Balance N'!I4453</f>
        <v>0</v>
      </c>
      <c r="B4450" s="71">
        <f>'Balance N'!J4453</f>
        <v>0</v>
      </c>
      <c r="C4450" s="72">
        <f>'Balance N'!K4453</f>
        <v>0</v>
      </c>
      <c r="D4450" s="72">
        <f>'Balance N'!L4453</f>
        <v>0</v>
      </c>
      <c r="E4450" s="72">
        <f>'Balance N'!M4453</f>
        <v>0</v>
      </c>
      <c r="F4450" s="72">
        <f>'Balance N'!N4453</f>
        <v>0</v>
      </c>
      <c r="G4450" s="72">
        <f>'Balance N'!O4453</f>
        <v>0</v>
      </c>
      <c r="H4450" s="72">
        <f>'Balance N'!P4453</f>
        <v>0</v>
      </c>
      <c r="I4450" s="74">
        <f t="shared" si="69"/>
        <v>0</v>
      </c>
    </row>
    <row r="4451" spans="1:9" ht="15.6">
      <c r="A4451" s="70">
        <f>'Balance N'!I4454</f>
        <v>0</v>
      </c>
      <c r="B4451" s="71">
        <f>'Balance N'!J4454</f>
        <v>0</v>
      </c>
      <c r="C4451" s="72">
        <f>'Balance N'!K4454</f>
        <v>0</v>
      </c>
      <c r="D4451" s="72">
        <f>'Balance N'!L4454</f>
        <v>0</v>
      </c>
      <c r="E4451" s="72">
        <f>'Balance N'!M4454</f>
        <v>0</v>
      </c>
      <c r="F4451" s="72">
        <f>'Balance N'!N4454</f>
        <v>0</v>
      </c>
      <c r="G4451" s="72">
        <f>'Balance N'!O4454</f>
        <v>0</v>
      </c>
      <c r="H4451" s="72">
        <f>'Balance N'!P4454</f>
        <v>0</v>
      </c>
      <c r="I4451" s="74">
        <f t="shared" si="69"/>
        <v>0</v>
      </c>
    </row>
    <row r="4452" spans="1:9" ht="15.6">
      <c r="A4452" s="70">
        <f>'Balance N'!I4455</f>
        <v>0</v>
      </c>
      <c r="B4452" s="71">
        <f>'Balance N'!J4455</f>
        <v>0</v>
      </c>
      <c r="C4452" s="72">
        <f>'Balance N'!K4455</f>
        <v>0</v>
      </c>
      <c r="D4452" s="72">
        <f>'Balance N'!L4455</f>
        <v>0</v>
      </c>
      <c r="E4452" s="72">
        <f>'Balance N'!M4455</f>
        <v>0</v>
      </c>
      <c r="F4452" s="72">
        <f>'Balance N'!N4455</f>
        <v>0</v>
      </c>
      <c r="G4452" s="72">
        <f>'Balance N'!O4455</f>
        <v>0</v>
      </c>
      <c r="H4452" s="72">
        <f>'Balance N'!P4455</f>
        <v>0</v>
      </c>
      <c r="I4452" s="74">
        <f t="shared" si="69"/>
        <v>0</v>
      </c>
    </row>
    <row r="4453" spans="1:9" ht="15.6">
      <c r="A4453" s="70">
        <f>'Balance N'!I4456</f>
        <v>0</v>
      </c>
      <c r="B4453" s="71">
        <f>'Balance N'!J4456</f>
        <v>0</v>
      </c>
      <c r="C4453" s="72">
        <f>'Balance N'!K4456</f>
        <v>0</v>
      </c>
      <c r="D4453" s="72">
        <f>'Balance N'!L4456</f>
        <v>0</v>
      </c>
      <c r="E4453" s="72">
        <f>'Balance N'!M4456</f>
        <v>0</v>
      </c>
      <c r="F4453" s="72">
        <f>'Balance N'!N4456</f>
        <v>0</v>
      </c>
      <c r="G4453" s="72">
        <f>'Balance N'!O4456</f>
        <v>0</v>
      </c>
      <c r="H4453" s="72">
        <f>'Balance N'!P4456</f>
        <v>0</v>
      </c>
      <c r="I4453" s="74">
        <f t="shared" si="69"/>
        <v>0</v>
      </c>
    </row>
    <row r="4454" spans="1:9" ht="15.6">
      <c r="A4454" s="70">
        <f>'Balance N'!I4457</f>
        <v>0</v>
      </c>
      <c r="B4454" s="71">
        <f>'Balance N'!J4457</f>
        <v>0</v>
      </c>
      <c r="C4454" s="72">
        <f>'Balance N'!K4457</f>
        <v>0</v>
      </c>
      <c r="D4454" s="72">
        <f>'Balance N'!L4457</f>
        <v>0</v>
      </c>
      <c r="E4454" s="72">
        <f>'Balance N'!M4457</f>
        <v>0</v>
      </c>
      <c r="F4454" s="72">
        <f>'Balance N'!N4457</f>
        <v>0</v>
      </c>
      <c r="G4454" s="72">
        <f>'Balance N'!O4457</f>
        <v>0</v>
      </c>
      <c r="H4454" s="72">
        <f>'Balance N'!P4457</f>
        <v>0</v>
      </c>
      <c r="I4454" s="74">
        <f t="shared" si="69"/>
        <v>0</v>
      </c>
    </row>
    <row r="4455" spans="1:9" ht="15.6">
      <c r="A4455" s="70">
        <f>'Balance N'!I4458</f>
        <v>0</v>
      </c>
      <c r="B4455" s="71">
        <f>'Balance N'!J4458</f>
        <v>0</v>
      </c>
      <c r="C4455" s="72">
        <f>'Balance N'!K4458</f>
        <v>0</v>
      </c>
      <c r="D4455" s="72">
        <f>'Balance N'!L4458</f>
        <v>0</v>
      </c>
      <c r="E4455" s="72">
        <f>'Balance N'!M4458</f>
        <v>0</v>
      </c>
      <c r="F4455" s="72">
        <f>'Balance N'!N4458</f>
        <v>0</v>
      </c>
      <c r="G4455" s="72">
        <f>'Balance N'!O4458</f>
        <v>0</v>
      </c>
      <c r="H4455" s="72">
        <f>'Balance N'!P4458</f>
        <v>0</v>
      </c>
      <c r="I4455" s="74">
        <f t="shared" si="69"/>
        <v>0</v>
      </c>
    </row>
    <row r="4456" spans="1:9" ht="15.6">
      <c r="A4456" s="70">
        <f>'Balance N'!I4459</f>
        <v>0</v>
      </c>
      <c r="B4456" s="71">
        <f>'Balance N'!J4459</f>
        <v>0</v>
      </c>
      <c r="C4456" s="72">
        <f>'Balance N'!K4459</f>
        <v>0</v>
      </c>
      <c r="D4456" s="72">
        <f>'Balance N'!L4459</f>
        <v>0</v>
      </c>
      <c r="E4456" s="72">
        <f>'Balance N'!M4459</f>
        <v>0</v>
      </c>
      <c r="F4456" s="72">
        <f>'Balance N'!N4459</f>
        <v>0</v>
      </c>
      <c r="G4456" s="72">
        <f>'Balance N'!O4459</f>
        <v>0</v>
      </c>
      <c r="H4456" s="72">
        <f>'Balance N'!P4459</f>
        <v>0</v>
      </c>
      <c r="I4456" s="74">
        <f t="shared" si="69"/>
        <v>0</v>
      </c>
    </row>
    <row r="4457" spans="1:9" ht="15.6">
      <c r="A4457" s="70">
        <f>'Balance N'!I4460</f>
        <v>0</v>
      </c>
      <c r="B4457" s="71">
        <f>'Balance N'!J4460</f>
        <v>0</v>
      </c>
      <c r="C4457" s="72">
        <f>'Balance N'!K4460</f>
        <v>0</v>
      </c>
      <c r="D4457" s="72">
        <f>'Balance N'!L4460</f>
        <v>0</v>
      </c>
      <c r="E4457" s="72">
        <f>'Balance N'!M4460</f>
        <v>0</v>
      </c>
      <c r="F4457" s="72">
        <f>'Balance N'!N4460</f>
        <v>0</v>
      </c>
      <c r="G4457" s="72">
        <f>'Balance N'!O4460</f>
        <v>0</v>
      </c>
      <c r="H4457" s="72">
        <f>'Balance N'!P4460</f>
        <v>0</v>
      </c>
      <c r="I4457" s="74">
        <f t="shared" si="69"/>
        <v>0</v>
      </c>
    </row>
    <row r="4458" spans="1:9" ht="15.6">
      <c r="A4458" s="70">
        <f>'Balance N'!I4461</f>
        <v>0</v>
      </c>
      <c r="B4458" s="71">
        <f>'Balance N'!J4461</f>
        <v>0</v>
      </c>
      <c r="C4458" s="72">
        <f>'Balance N'!K4461</f>
        <v>0</v>
      </c>
      <c r="D4458" s="72">
        <f>'Balance N'!L4461</f>
        <v>0</v>
      </c>
      <c r="E4458" s="72">
        <f>'Balance N'!M4461</f>
        <v>0</v>
      </c>
      <c r="F4458" s="72">
        <f>'Balance N'!N4461</f>
        <v>0</v>
      </c>
      <c r="G4458" s="72">
        <f>'Balance N'!O4461</f>
        <v>0</v>
      </c>
      <c r="H4458" s="72">
        <f>'Balance N'!P4461</f>
        <v>0</v>
      </c>
      <c r="I4458" s="74">
        <f t="shared" si="69"/>
        <v>0</v>
      </c>
    </row>
    <row r="4459" spans="1:9" ht="15.6">
      <c r="A4459" s="70">
        <f>'Balance N'!I4462</f>
        <v>0</v>
      </c>
      <c r="B4459" s="71">
        <f>'Balance N'!J4462</f>
        <v>0</v>
      </c>
      <c r="C4459" s="72">
        <f>'Balance N'!K4462</f>
        <v>0</v>
      </c>
      <c r="D4459" s="72">
        <f>'Balance N'!L4462</f>
        <v>0</v>
      </c>
      <c r="E4459" s="72">
        <f>'Balance N'!M4462</f>
        <v>0</v>
      </c>
      <c r="F4459" s="72">
        <f>'Balance N'!N4462</f>
        <v>0</v>
      </c>
      <c r="G4459" s="72">
        <f>'Balance N'!O4462</f>
        <v>0</v>
      </c>
      <c r="H4459" s="72">
        <f>'Balance N'!P4462</f>
        <v>0</v>
      </c>
      <c r="I4459" s="74">
        <f t="shared" si="69"/>
        <v>0</v>
      </c>
    </row>
    <row r="4460" spans="1:9" ht="15.6">
      <c r="A4460" s="70">
        <f>'Balance N'!I4463</f>
        <v>0</v>
      </c>
      <c r="B4460" s="71">
        <f>'Balance N'!J4463</f>
        <v>0</v>
      </c>
      <c r="C4460" s="72">
        <f>'Balance N'!K4463</f>
        <v>0</v>
      </c>
      <c r="D4460" s="72">
        <f>'Balance N'!L4463</f>
        <v>0</v>
      </c>
      <c r="E4460" s="72">
        <f>'Balance N'!M4463</f>
        <v>0</v>
      </c>
      <c r="F4460" s="72">
        <f>'Balance N'!N4463</f>
        <v>0</v>
      </c>
      <c r="G4460" s="72">
        <f>'Balance N'!O4463</f>
        <v>0</v>
      </c>
      <c r="H4460" s="72">
        <f>'Balance N'!P4463</f>
        <v>0</v>
      </c>
      <c r="I4460" s="74">
        <f t="shared" si="69"/>
        <v>0</v>
      </c>
    </row>
    <row r="4461" spans="1:9" ht="15.6">
      <c r="A4461" s="70">
        <f>'Balance N'!I4464</f>
        <v>0</v>
      </c>
      <c r="B4461" s="71">
        <f>'Balance N'!J4464</f>
        <v>0</v>
      </c>
      <c r="C4461" s="72">
        <f>'Balance N'!K4464</f>
        <v>0</v>
      </c>
      <c r="D4461" s="72">
        <f>'Balance N'!L4464</f>
        <v>0</v>
      </c>
      <c r="E4461" s="72">
        <f>'Balance N'!M4464</f>
        <v>0</v>
      </c>
      <c r="F4461" s="72">
        <f>'Balance N'!N4464</f>
        <v>0</v>
      </c>
      <c r="G4461" s="72">
        <f>'Balance N'!O4464</f>
        <v>0</v>
      </c>
      <c r="H4461" s="72">
        <f>'Balance N'!P4464</f>
        <v>0</v>
      </c>
      <c r="I4461" s="74">
        <f t="shared" si="69"/>
        <v>0</v>
      </c>
    </row>
    <row r="4462" spans="1:9" ht="15.6">
      <c r="A4462" s="70">
        <f>'Balance N'!I4465</f>
        <v>0</v>
      </c>
      <c r="B4462" s="71">
        <f>'Balance N'!J4465</f>
        <v>0</v>
      </c>
      <c r="C4462" s="72">
        <f>'Balance N'!K4465</f>
        <v>0</v>
      </c>
      <c r="D4462" s="72">
        <f>'Balance N'!L4465</f>
        <v>0</v>
      </c>
      <c r="E4462" s="72">
        <f>'Balance N'!M4465</f>
        <v>0</v>
      </c>
      <c r="F4462" s="72">
        <f>'Balance N'!N4465</f>
        <v>0</v>
      </c>
      <c r="G4462" s="72">
        <f>'Balance N'!O4465</f>
        <v>0</v>
      </c>
      <c r="H4462" s="72">
        <f>'Balance N'!P4465</f>
        <v>0</v>
      </c>
      <c r="I4462" s="74">
        <f t="shared" si="69"/>
        <v>0</v>
      </c>
    </row>
    <row r="4463" spans="1:9" ht="15.6">
      <c r="A4463" s="70">
        <f>'Balance N'!I4466</f>
        <v>0</v>
      </c>
      <c r="B4463" s="71">
        <f>'Balance N'!J4466</f>
        <v>0</v>
      </c>
      <c r="C4463" s="72">
        <f>'Balance N'!K4466</f>
        <v>0</v>
      </c>
      <c r="D4463" s="72">
        <f>'Balance N'!L4466</f>
        <v>0</v>
      </c>
      <c r="E4463" s="72">
        <f>'Balance N'!M4466</f>
        <v>0</v>
      </c>
      <c r="F4463" s="72">
        <f>'Balance N'!N4466</f>
        <v>0</v>
      </c>
      <c r="G4463" s="72">
        <f>'Balance N'!O4466</f>
        <v>0</v>
      </c>
      <c r="H4463" s="72">
        <f>'Balance N'!P4466</f>
        <v>0</v>
      </c>
      <c r="I4463" s="74">
        <f t="shared" si="69"/>
        <v>0</v>
      </c>
    </row>
    <row r="4464" spans="1:9" ht="15.6">
      <c r="A4464" s="70">
        <f>'Balance N'!I4467</f>
        <v>0</v>
      </c>
      <c r="B4464" s="71">
        <f>'Balance N'!J4467</f>
        <v>0</v>
      </c>
      <c r="C4464" s="72">
        <f>'Balance N'!K4467</f>
        <v>0</v>
      </c>
      <c r="D4464" s="72">
        <f>'Balance N'!L4467</f>
        <v>0</v>
      </c>
      <c r="E4464" s="72">
        <f>'Balance N'!M4467</f>
        <v>0</v>
      </c>
      <c r="F4464" s="72">
        <f>'Balance N'!N4467</f>
        <v>0</v>
      </c>
      <c r="G4464" s="72">
        <f>'Balance N'!O4467</f>
        <v>0</v>
      </c>
      <c r="H4464" s="72">
        <f>'Balance N'!P4467</f>
        <v>0</v>
      </c>
      <c r="I4464" s="74">
        <f t="shared" si="69"/>
        <v>0</v>
      </c>
    </row>
    <row r="4465" spans="1:9" ht="15.6">
      <c r="A4465" s="70">
        <f>'Balance N'!I4468</f>
        <v>0</v>
      </c>
      <c r="B4465" s="71">
        <f>'Balance N'!J4468</f>
        <v>0</v>
      </c>
      <c r="C4465" s="72">
        <f>'Balance N'!K4468</f>
        <v>0</v>
      </c>
      <c r="D4465" s="72">
        <f>'Balance N'!L4468</f>
        <v>0</v>
      </c>
      <c r="E4465" s="72">
        <f>'Balance N'!M4468</f>
        <v>0</v>
      </c>
      <c r="F4465" s="72">
        <f>'Balance N'!N4468</f>
        <v>0</v>
      </c>
      <c r="G4465" s="72">
        <f>'Balance N'!O4468</f>
        <v>0</v>
      </c>
      <c r="H4465" s="72">
        <f>'Balance N'!P4468</f>
        <v>0</v>
      </c>
      <c r="I4465" s="74">
        <f t="shared" si="69"/>
        <v>0</v>
      </c>
    </row>
    <row r="4466" spans="1:9" ht="15.6">
      <c r="A4466" s="70">
        <f>'Balance N'!I4469</f>
        <v>0</v>
      </c>
      <c r="B4466" s="71">
        <f>'Balance N'!J4469</f>
        <v>0</v>
      </c>
      <c r="C4466" s="72">
        <f>'Balance N'!K4469</f>
        <v>0</v>
      </c>
      <c r="D4466" s="72">
        <f>'Balance N'!L4469</f>
        <v>0</v>
      </c>
      <c r="E4466" s="72">
        <f>'Balance N'!M4469</f>
        <v>0</v>
      </c>
      <c r="F4466" s="72">
        <f>'Balance N'!N4469</f>
        <v>0</v>
      </c>
      <c r="G4466" s="72">
        <f>'Balance N'!O4469</f>
        <v>0</v>
      </c>
      <c r="H4466" s="72">
        <f>'Balance N'!P4469</f>
        <v>0</v>
      </c>
      <c r="I4466" s="74">
        <f t="shared" si="69"/>
        <v>0</v>
      </c>
    </row>
    <row r="4467" spans="1:9" ht="15.6">
      <c r="A4467" s="70">
        <f>'Balance N'!I4470</f>
        <v>0</v>
      </c>
      <c r="B4467" s="71">
        <f>'Balance N'!J4470</f>
        <v>0</v>
      </c>
      <c r="C4467" s="72">
        <f>'Balance N'!K4470</f>
        <v>0</v>
      </c>
      <c r="D4467" s="72">
        <f>'Balance N'!L4470</f>
        <v>0</v>
      </c>
      <c r="E4467" s="72">
        <f>'Balance N'!M4470</f>
        <v>0</v>
      </c>
      <c r="F4467" s="72">
        <f>'Balance N'!N4470</f>
        <v>0</v>
      </c>
      <c r="G4467" s="72">
        <f>'Balance N'!O4470</f>
        <v>0</v>
      </c>
      <c r="H4467" s="72">
        <f>'Balance N'!P4470</f>
        <v>0</v>
      </c>
      <c r="I4467" s="74">
        <f t="shared" si="69"/>
        <v>0</v>
      </c>
    </row>
    <row r="4468" spans="1:9" ht="15.6">
      <c r="A4468" s="70">
        <f>'Balance N'!I4471</f>
        <v>0</v>
      </c>
      <c r="B4468" s="71">
        <f>'Balance N'!J4471</f>
        <v>0</v>
      </c>
      <c r="C4468" s="72">
        <f>'Balance N'!K4471</f>
        <v>0</v>
      </c>
      <c r="D4468" s="72">
        <f>'Balance N'!L4471</f>
        <v>0</v>
      </c>
      <c r="E4468" s="72">
        <f>'Balance N'!M4471</f>
        <v>0</v>
      </c>
      <c r="F4468" s="72">
        <f>'Balance N'!N4471</f>
        <v>0</v>
      </c>
      <c r="G4468" s="72">
        <f>'Balance N'!O4471</f>
        <v>0</v>
      </c>
      <c r="H4468" s="72">
        <f>'Balance N'!P4471</f>
        <v>0</v>
      </c>
      <c r="I4468" s="74">
        <f t="shared" si="69"/>
        <v>0</v>
      </c>
    </row>
    <row r="4469" spans="1:9" ht="15.6">
      <c r="A4469" s="70">
        <f>'Balance N'!I4472</f>
        <v>0</v>
      </c>
      <c r="B4469" s="71">
        <f>'Balance N'!J4472</f>
        <v>0</v>
      </c>
      <c r="C4469" s="72">
        <f>'Balance N'!K4472</f>
        <v>0</v>
      </c>
      <c r="D4469" s="72">
        <f>'Balance N'!L4472</f>
        <v>0</v>
      </c>
      <c r="E4469" s="72">
        <f>'Balance N'!M4472</f>
        <v>0</v>
      </c>
      <c r="F4469" s="72">
        <f>'Balance N'!N4472</f>
        <v>0</v>
      </c>
      <c r="G4469" s="72">
        <f>'Balance N'!O4472</f>
        <v>0</v>
      </c>
      <c r="H4469" s="72">
        <f>'Balance N'!P4472</f>
        <v>0</v>
      </c>
      <c r="I4469" s="74">
        <f t="shared" si="69"/>
        <v>0</v>
      </c>
    </row>
    <row r="4470" spans="1:9" ht="15.6">
      <c r="A4470" s="70">
        <f>'Balance N'!I4473</f>
        <v>0</v>
      </c>
      <c r="B4470" s="71">
        <f>'Balance N'!J4473</f>
        <v>0</v>
      </c>
      <c r="C4470" s="72">
        <f>'Balance N'!K4473</f>
        <v>0</v>
      </c>
      <c r="D4470" s="72">
        <f>'Balance N'!L4473</f>
        <v>0</v>
      </c>
      <c r="E4470" s="72">
        <f>'Balance N'!M4473</f>
        <v>0</v>
      </c>
      <c r="F4470" s="72">
        <f>'Balance N'!N4473</f>
        <v>0</v>
      </c>
      <c r="G4470" s="72">
        <f>'Balance N'!O4473</f>
        <v>0</v>
      </c>
      <c r="H4470" s="72">
        <f>'Balance N'!P4473</f>
        <v>0</v>
      </c>
      <c r="I4470" s="74">
        <f t="shared" si="69"/>
        <v>0</v>
      </c>
    </row>
    <row r="4471" spans="1:9" ht="15.6">
      <c r="A4471" s="70">
        <f>'Balance N'!I4474</f>
        <v>0</v>
      </c>
      <c r="B4471" s="71">
        <f>'Balance N'!J4474</f>
        <v>0</v>
      </c>
      <c r="C4471" s="72">
        <f>'Balance N'!K4474</f>
        <v>0</v>
      </c>
      <c r="D4471" s="72">
        <f>'Balance N'!L4474</f>
        <v>0</v>
      </c>
      <c r="E4471" s="72">
        <f>'Balance N'!M4474</f>
        <v>0</v>
      </c>
      <c r="F4471" s="72">
        <f>'Balance N'!N4474</f>
        <v>0</v>
      </c>
      <c r="G4471" s="72">
        <f>'Balance N'!O4474</f>
        <v>0</v>
      </c>
      <c r="H4471" s="72">
        <f>'Balance N'!P4474</f>
        <v>0</v>
      </c>
      <c r="I4471" s="74">
        <f t="shared" si="69"/>
        <v>0</v>
      </c>
    </row>
    <row r="4472" spans="1:9" ht="15.6">
      <c r="A4472" s="70">
        <f>'Balance N'!I4475</f>
        <v>0</v>
      </c>
      <c r="B4472" s="71">
        <f>'Balance N'!J4475</f>
        <v>0</v>
      </c>
      <c r="C4472" s="72">
        <f>'Balance N'!K4475</f>
        <v>0</v>
      </c>
      <c r="D4472" s="72">
        <f>'Balance N'!L4475</f>
        <v>0</v>
      </c>
      <c r="E4472" s="72">
        <f>'Balance N'!M4475</f>
        <v>0</v>
      </c>
      <c r="F4472" s="72">
        <f>'Balance N'!N4475</f>
        <v>0</v>
      </c>
      <c r="G4472" s="72">
        <f>'Balance N'!O4475</f>
        <v>0</v>
      </c>
      <c r="H4472" s="72">
        <f>'Balance N'!P4475</f>
        <v>0</v>
      </c>
      <c r="I4472" s="74">
        <f t="shared" si="69"/>
        <v>0</v>
      </c>
    </row>
    <row r="4473" spans="1:9" ht="15.6">
      <c r="A4473" s="70">
        <f>'Balance N'!I4476</f>
        <v>0</v>
      </c>
      <c r="B4473" s="71">
        <f>'Balance N'!J4476</f>
        <v>0</v>
      </c>
      <c r="C4473" s="72">
        <f>'Balance N'!K4476</f>
        <v>0</v>
      </c>
      <c r="D4473" s="72">
        <f>'Balance N'!L4476</f>
        <v>0</v>
      </c>
      <c r="E4473" s="72">
        <f>'Balance N'!M4476</f>
        <v>0</v>
      </c>
      <c r="F4473" s="72">
        <f>'Balance N'!N4476</f>
        <v>0</v>
      </c>
      <c r="G4473" s="72">
        <f>'Balance N'!O4476</f>
        <v>0</v>
      </c>
      <c r="H4473" s="72">
        <f>'Balance N'!P4476</f>
        <v>0</v>
      </c>
      <c r="I4473" s="74">
        <f t="shared" si="69"/>
        <v>0</v>
      </c>
    </row>
    <row r="4474" spans="1:9" ht="15.6">
      <c r="A4474" s="70">
        <f>'Balance N'!I4477</f>
        <v>0</v>
      </c>
      <c r="B4474" s="71">
        <f>'Balance N'!J4477</f>
        <v>0</v>
      </c>
      <c r="C4474" s="72">
        <f>'Balance N'!K4477</f>
        <v>0</v>
      </c>
      <c r="D4474" s="72">
        <f>'Balance N'!L4477</f>
        <v>0</v>
      </c>
      <c r="E4474" s="72">
        <f>'Balance N'!M4477</f>
        <v>0</v>
      </c>
      <c r="F4474" s="72">
        <f>'Balance N'!N4477</f>
        <v>0</v>
      </c>
      <c r="G4474" s="72">
        <f>'Balance N'!O4477</f>
        <v>0</v>
      </c>
      <c r="H4474" s="72">
        <f>'Balance N'!P4477</f>
        <v>0</v>
      </c>
      <c r="I4474" s="74">
        <f t="shared" si="69"/>
        <v>0</v>
      </c>
    </row>
    <row r="4475" spans="1:9" ht="15.6">
      <c r="A4475" s="70">
        <f>'Balance N'!I4478</f>
        <v>0</v>
      </c>
      <c r="B4475" s="71">
        <f>'Balance N'!J4478</f>
        <v>0</v>
      </c>
      <c r="C4475" s="72">
        <f>'Balance N'!K4478</f>
        <v>0</v>
      </c>
      <c r="D4475" s="72">
        <f>'Balance N'!L4478</f>
        <v>0</v>
      </c>
      <c r="E4475" s="72">
        <f>'Balance N'!M4478</f>
        <v>0</v>
      </c>
      <c r="F4475" s="72">
        <f>'Balance N'!N4478</f>
        <v>0</v>
      </c>
      <c r="G4475" s="72">
        <f>'Balance N'!O4478</f>
        <v>0</v>
      </c>
      <c r="H4475" s="72">
        <f>'Balance N'!P4478</f>
        <v>0</v>
      </c>
      <c r="I4475" s="74">
        <f t="shared" si="69"/>
        <v>0</v>
      </c>
    </row>
    <row r="4476" spans="1:9" ht="15.6">
      <c r="A4476" s="70">
        <f>'Balance N'!I4479</f>
        <v>0</v>
      </c>
      <c r="B4476" s="71">
        <f>'Balance N'!J4479</f>
        <v>0</v>
      </c>
      <c r="C4476" s="72">
        <f>'Balance N'!K4479</f>
        <v>0</v>
      </c>
      <c r="D4476" s="72">
        <f>'Balance N'!L4479</f>
        <v>0</v>
      </c>
      <c r="E4476" s="72">
        <f>'Balance N'!M4479</f>
        <v>0</v>
      </c>
      <c r="F4476" s="72">
        <f>'Balance N'!N4479</f>
        <v>0</v>
      </c>
      <c r="G4476" s="72">
        <f>'Balance N'!O4479</f>
        <v>0</v>
      </c>
      <c r="H4476" s="72">
        <f>'Balance N'!P4479</f>
        <v>0</v>
      </c>
      <c r="I4476" s="74">
        <f t="shared" si="69"/>
        <v>0</v>
      </c>
    </row>
    <row r="4477" spans="1:9" ht="15.6">
      <c r="A4477" s="70">
        <f>'Balance N'!I4480</f>
        <v>0</v>
      </c>
      <c r="B4477" s="71">
        <f>'Balance N'!J4480</f>
        <v>0</v>
      </c>
      <c r="C4477" s="72">
        <f>'Balance N'!K4480</f>
        <v>0</v>
      </c>
      <c r="D4477" s="72">
        <f>'Balance N'!L4480</f>
        <v>0</v>
      </c>
      <c r="E4477" s="72">
        <f>'Balance N'!M4480</f>
        <v>0</v>
      </c>
      <c r="F4477" s="72">
        <f>'Balance N'!N4480</f>
        <v>0</v>
      </c>
      <c r="G4477" s="72">
        <f>'Balance N'!O4480</f>
        <v>0</v>
      </c>
      <c r="H4477" s="72">
        <f>'Balance N'!P4480</f>
        <v>0</v>
      </c>
      <c r="I4477" s="74">
        <f t="shared" si="69"/>
        <v>0</v>
      </c>
    </row>
    <row r="4478" spans="1:9" ht="15.6">
      <c r="A4478" s="70">
        <f>'Balance N'!I4481</f>
        <v>0</v>
      </c>
      <c r="B4478" s="71">
        <f>'Balance N'!J4481</f>
        <v>0</v>
      </c>
      <c r="C4478" s="72">
        <f>'Balance N'!K4481</f>
        <v>0</v>
      </c>
      <c r="D4478" s="72">
        <f>'Balance N'!L4481</f>
        <v>0</v>
      </c>
      <c r="E4478" s="72">
        <f>'Balance N'!M4481</f>
        <v>0</v>
      </c>
      <c r="F4478" s="72">
        <f>'Balance N'!N4481</f>
        <v>0</v>
      </c>
      <c r="G4478" s="72">
        <f>'Balance N'!O4481</f>
        <v>0</v>
      </c>
      <c r="H4478" s="72">
        <f>'Balance N'!P4481</f>
        <v>0</v>
      </c>
      <c r="I4478" s="74">
        <f t="shared" si="69"/>
        <v>0</v>
      </c>
    </row>
    <row r="4479" spans="1:9" ht="15.6">
      <c r="A4479" s="70">
        <f>'Balance N'!I4482</f>
        <v>0</v>
      </c>
      <c r="B4479" s="71">
        <f>'Balance N'!J4482</f>
        <v>0</v>
      </c>
      <c r="C4479" s="72">
        <f>'Balance N'!K4482</f>
        <v>0</v>
      </c>
      <c r="D4479" s="72">
        <f>'Balance N'!L4482</f>
        <v>0</v>
      </c>
      <c r="E4479" s="72">
        <f>'Balance N'!M4482</f>
        <v>0</v>
      </c>
      <c r="F4479" s="72">
        <f>'Balance N'!N4482</f>
        <v>0</v>
      </c>
      <c r="G4479" s="72">
        <f>'Balance N'!O4482</f>
        <v>0</v>
      </c>
      <c r="H4479" s="72">
        <f>'Balance N'!P4482</f>
        <v>0</v>
      </c>
      <c r="I4479" s="74">
        <f t="shared" si="69"/>
        <v>0</v>
      </c>
    </row>
    <row r="4480" spans="1:9" ht="15.6">
      <c r="A4480" s="70">
        <f>'Balance N'!I4483</f>
        <v>0</v>
      </c>
      <c r="B4480" s="71">
        <f>'Balance N'!J4483</f>
        <v>0</v>
      </c>
      <c r="C4480" s="72">
        <f>'Balance N'!K4483</f>
        <v>0</v>
      </c>
      <c r="D4480" s="72">
        <f>'Balance N'!L4483</f>
        <v>0</v>
      </c>
      <c r="E4480" s="72">
        <f>'Balance N'!M4483</f>
        <v>0</v>
      </c>
      <c r="F4480" s="72">
        <f>'Balance N'!N4483</f>
        <v>0</v>
      </c>
      <c r="G4480" s="72">
        <f>'Balance N'!O4483</f>
        <v>0</v>
      </c>
      <c r="H4480" s="72">
        <f>'Balance N'!P4483</f>
        <v>0</v>
      </c>
      <c r="I4480" s="74">
        <f t="shared" si="69"/>
        <v>0</v>
      </c>
    </row>
    <row r="4481" spans="1:9" ht="15.6">
      <c r="A4481" s="70">
        <f>'Balance N'!I4484</f>
        <v>0</v>
      </c>
      <c r="B4481" s="71">
        <f>'Balance N'!J4484</f>
        <v>0</v>
      </c>
      <c r="C4481" s="72">
        <f>'Balance N'!K4484</f>
        <v>0</v>
      </c>
      <c r="D4481" s="72">
        <f>'Balance N'!L4484</f>
        <v>0</v>
      </c>
      <c r="E4481" s="72">
        <f>'Balance N'!M4484</f>
        <v>0</v>
      </c>
      <c r="F4481" s="72">
        <f>'Balance N'!N4484</f>
        <v>0</v>
      </c>
      <c r="G4481" s="72">
        <f>'Balance N'!O4484</f>
        <v>0</v>
      </c>
      <c r="H4481" s="72">
        <f>'Balance N'!P4484</f>
        <v>0</v>
      </c>
      <c r="I4481" s="74">
        <f t="shared" si="69"/>
        <v>0</v>
      </c>
    </row>
    <row r="4482" spans="1:9" ht="15.6">
      <c r="A4482" s="70">
        <f>'Balance N'!I4485</f>
        <v>0</v>
      </c>
      <c r="B4482" s="71">
        <f>'Balance N'!J4485</f>
        <v>0</v>
      </c>
      <c r="C4482" s="72">
        <f>'Balance N'!K4485</f>
        <v>0</v>
      </c>
      <c r="D4482" s="72">
        <f>'Balance N'!L4485</f>
        <v>0</v>
      </c>
      <c r="E4482" s="72">
        <f>'Balance N'!M4485</f>
        <v>0</v>
      </c>
      <c r="F4482" s="72">
        <f>'Balance N'!N4485</f>
        <v>0</v>
      </c>
      <c r="G4482" s="72">
        <f>'Balance N'!O4485</f>
        <v>0</v>
      </c>
      <c r="H4482" s="72">
        <f>'Balance N'!P4485</f>
        <v>0</v>
      </c>
      <c r="I4482" s="74">
        <f t="shared" si="69"/>
        <v>0</v>
      </c>
    </row>
    <row r="4483" spans="1:9" ht="15.6">
      <c r="A4483" s="70">
        <f>'Balance N'!I4486</f>
        <v>0</v>
      </c>
      <c r="B4483" s="71">
        <f>'Balance N'!J4486</f>
        <v>0</v>
      </c>
      <c r="C4483" s="72">
        <f>'Balance N'!K4486</f>
        <v>0</v>
      </c>
      <c r="D4483" s="72">
        <f>'Balance N'!L4486</f>
        <v>0</v>
      </c>
      <c r="E4483" s="72">
        <f>'Balance N'!M4486</f>
        <v>0</v>
      </c>
      <c r="F4483" s="72">
        <f>'Balance N'!N4486</f>
        <v>0</v>
      </c>
      <c r="G4483" s="72">
        <f>'Balance N'!O4486</f>
        <v>0</v>
      </c>
      <c r="H4483" s="72">
        <f>'Balance N'!P4486</f>
        <v>0</v>
      </c>
      <c r="I4483" s="74">
        <f t="shared" ref="I4483:I4546" si="70">(C4483-D4483)+(E4483-F4483)-(G4483-H4483)</f>
        <v>0</v>
      </c>
    </row>
    <row r="4484" spans="1:9" ht="15.6">
      <c r="A4484" s="70">
        <f>'Balance N'!I4487</f>
        <v>0</v>
      </c>
      <c r="B4484" s="71">
        <f>'Balance N'!J4487</f>
        <v>0</v>
      </c>
      <c r="C4484" s="72">
        <f>'Balance N'!K4487</f>
        <v>0</v>
      </c>
      <c r="D4484" s="72">
        <f>'Balance N'!L4487</f>
        <v>0</v>
      </c>
      <c r="E4484" s="72">
        <f>'Balance N'!M4487</f>
        <v>0</v>
      </c>
      <c r="F4484" s="72">
        <f>'Balance N'!N4487</f>
        <v>0</v>
      </c>
      <c r="G4484" s="72">
        <f>'Balance N'!O4487</f>
        <v>0</v>
      </c>
      <c r="H4484" s="72">
        <f>'Balance N'!P4487</f>
        <v>0</v>
      </c>
      <c r="I4484" s="74">
        <f t="shared" si="70"/>
        <v>0</v>
      </c>
    </row>
    <row r="4485" spans="1:9" ht="15.6">
      <c r="A4485" s="70">
        <f>'Balance N'!I4488</f>
        <v>0</v>
      </c>
      <c r="B4485" s="71">
        <f>'Balance N'!J4488</f>
        <v>0</v>
      </c>
      <c r="C4485" s="72">
        <f>'Balance N'!K4488</f>
        <v>0</v>
      </c>
      <c r="D4485" s="72">
        <f>'Balance N'!L4488</f>
        <v>0</v>
      </c>
      <c r="E4485" s="72">
        <f>'Balance N'!M4488</f>
        <v>0</v>
      </c>
      <c r="F4485" s="72">
        <f>'Balance N'!N4488</f>
        <v>0</v>
      </c>
      <c r="G4485" s="72">
        <f>'Balance N'!O4488</f>
        <v>0</v>
      </c>
      <c r="H4485" s="72">
        <f>'Balance N'!P4488</f>
        <v>0</v>
      </c>
      <c r="I4485" s="74">
        <f t="shared" si="70"/>
        <v>0</v>
      </c>
    </row>
    <row r="4486" spans="1:9" ht="15.6">
      <c r="A4486" s="70">
        <f>'Balance N'!I4489</f>
        <v>0</v>
      </c>
      <c r="B4486" s="71">
        <f>'Balance N'!J4489</f>
        <v>0</v>
      </c>
      <c r="C4486" s="72">
        <f>'Balance N'!K4489</f>
        <v>0</v>
      </c>
      <c r="D4486" s="72">
        <f>'Balance N'!L4489</f>
        <v>0</v>
      </c>
      <c r="E4486" s="72">
        <f>'Balance N'!M4489</f>
        <v>0</v>
      </c>
      <c r="F4486" s="72">
        <f>'Balance N'!N4489</f>
        <v>0</v>
      </c>
      <c r="G4486" s="72">
        <f>'Balance N'!O4489</f>
        <v>0</v>
      </c>
      <c r="H4486" s="72">
        <f>'Balance N'!P4489</f>
        <v>0</v>
      </c>
      <c r="I4486" s="74">
        <f t="shared" si="70"/>
        <v>0</v>
      </c>
    </row>
    <row r="4487" spans="1:9" ht="15.6">
      <c r="A4487" s="70">
        <f>'Balance N'!I4490</f>
        <v>0</v>
      </c>
      <c r="B4487" s="71">
        <f>'Balance N'!J4490</f>
        <v>0</v>
      </c>
      <c r="C4487" s="72">
        <f>'Balance N'!K4490</f>
        <v>0</v>
      </c>
      <c r="D4487" s="72">
        <f>'Balance N'!L4490</f>
        <v>0</v>
      </c>
      <c r="E4487" s="72">
        <f>'Balance N'!M4490</f>
        <v>0</v>
      </c>
      <c r="F4487" s="72">
        <f>'Balance N'!N4490</f>
        <v>0</v>
      </c>
      <c r="G4487" s="72">
        <f>'Balance N'!O4490</f>
        <v>0</v>
      </c>
      <c r="H4487" s="72">
        <f>'Balance N'!P4490</f>
        <v>0</v>
      </c>
      <c r="I4487" s="74">
        <f t="shared" si="70"/>
        <v>0</v>
      </c>
    </row>
    <row r="4488" spans="1:9" ht="15.6">
      <c r="A4488" s="70">
        <f>'Balance N'!I4491</f>
        <v>0</v>
      </c>
      <c r="B4488" s="71">
        <f>'Balance N'!J4491</f>
        <v>0</v>
      </c>
      <c r="C4488" s="72">
        <f>'Balance N'!K4491</f>
        <v>0</v>
      </c>
      <c r="D4488" s="72">
        <f>'Balance N'!L4491</f>
        <v>0</v>
      </c>
      <c r="E4488" s="72">
        <f>'Balance N'!M4491</f>
        <v>0</v>
      </c>
      <c r="F4488" s="72">
        <f>'Balance N'!N4491</f>
        <v>0</v>
      </c>
      <c r="G4488" s="72">
        <f>'Balance N'!O4491</f>
        <v>0</v>
      </c>
      <c r="H4488" s="72">
        <f>'Balance N'!P4491</f>
        <v>0</v>
      </c>
      <c r="I4488" s="74">
        <f t="shared" si="70"/>
        <v>0</v>
      </c>
    </row>
    <row r="4489" spans="1:9" ht="15.6">
      <c r="A4489" s="70">
        <f>'Balance N'!I4492</f>
        <v>0</v>
      </c>
      <c r="B4489" s="71">
        <f>'Balance N'!J4492</f>
        <v>0</v>
      </c>
      <c r="C4489" s="72">
        <f>'Balance N'!K4492</f>
        <v>0</v>
      </c>
      <c r="D4489" s="72">
        <f>'Balance N'!L4492</f>
        <v>0</v>
      </c>
      <c r="E4489" s="72">
        <f>'Balance N'!M4492</f>
        <v>0</v>
      </c>
      <c r="F4489" s="72">
        <f>'Balance N'!N4492</f>
        <v>0</v>
      </c>
      <c r="G4489" s="72">
        <f>'Balance N'!O4492</f>
        <v>0</v>
      </c>
      <c r="H4489" s="72">
        <f>'Balance N'!P4492</f>
        <v>0</v>
      </c>
      <c r="I4489" s="74">
        <f t="shared" si="70"/>
        <v>0</v>
      </c>
    </row>
    <row r="4490" spans="1:9" ht="15.6">
      <c r="A4490" s="70">
        <f>'Balance N'!I4493</f>
        <v>0</v>
      </c>
      <c r="B4490" s="71">
        <f>'Balance N'!J4493</f>
        <v>0</v>
      </c>
      <c r="C4490" s="72">
        <f>'Balance N'!K4493</f>
        <v>0</v>
      </c>
      <c r="D4490" s="72">
        <f>'Balance N'!L4493</f>
        <v>0</v>
      </c>
      <c r="E4490" s="72">
        <f>'Balance N'!M4493</f>
        <v>0</v>
      </c>
      <c r="F4490" s="72">
        <f>'Balance N'!N4493</f>
        <v>0</v>
      </c>
      <c r="G4490" s="72">
        <f>'Balance N'!O4493</f>
        <v>0</v>
      </c>
      <c r="H4490" s="72">
        <f>'Balance N'!P4493</f>
        <v>0</v>
      </c>
      <c r="I4490" s="74">
        <f t="shared" si="70"/>
        <v>0</v>
      </c>
    </row>
    <row r="4491" spans="1:9" ht="15.6">
      <c r="A4491" s="70">
        <f>'Balance N'!I4494</f>
        <v>0</v>
      </c>
      <c r="B4491" s="71">
        <f>'Balance N'!J4494</f>
        <v>0</v>
      </c>
      <c r="C4491" s="72">
        <f>'Balance N'!K4494</f>
        <v>0</v>
      </c>
      <c r="D4491" s="72">
        <f>'Balance N'!L4494</f>
        <v>0</v>
      </c>
      <c r="E4491" s="72">
        <f>'Balance N'!M4494</f>
        <v>0</v>
      </c>
      <c r="F4491" s="72">
        <f>'Balance N'!N4494</f>
        <v>0</v>
      </c>
      <c r="G4491" s="72">
        <f>'Balance N'!O4494</f>
        <v>0</v>
      </c>
      <c r="H4491" s="72">
        <f>'Balance N'!P4494</f>
        <v>0</v>
      </c>
      <c r="I4491" s="74">
        <f t="shared" si="70"/>
        <v>0</v>
      </c>
    </row>
    <row r="4492" spans="1:9" ht="15.6">
      <c r="A4492" s="70">
        <f>'Balance N'!I4495</f>
        <v>0</v>
      </c>
      <c r="B4492" s="71">
        <f>'Balance N'!J4495</f>
        <v>0</v>
      </c>
      <c r="C4492" s="72">
        <f>'Balance N'!K4495</f>
        <v>0</v>
      </c>
      <c r="D4492" s="72">
        <f>'Balance N'!L4495</f>
        <v>0</v>
      </c>
      <c r="E4492" s="72">
        <f>'Balance N'!M4495</f>
        <v>0</v>
      </c>
      <c r="F4492" s="72">
        <f>'Balance N'!N4495</f>
        <v>0</v>
      </c>
      <c r="G4492" s="72">
        <f>'Balance N'!O4495</f>
        <v>0</v>
      </c>
      <c r="H4492" s="72">
        <f>'Balance N'!P4495</f>
        <v>0</v>
      </c>
      <c r="I4492" s="74">
        <f t="shared" si="70"/>
        <v>0</v>
      </c>
    </row>
    <row r="4493" spans="1:9" ht="15.6">
      <c r="A4493" s="70">
        <f>'Balance N'!I4496</f>
        <v>0</v>
      </c>
      <c r="B4493" s="71">
        <f>'Balance N'!J4496</f>
        <v>0</v>
      </c>
      <c r="C4493" s="72">
        <f>'Balance N'!K4496</f>
        <v>0</v>
      </c>
      <c r="D4493" s="72">
        <f>'Balance N'!L4496</f>
        <v>0</v>
      </c>
      <c r="E4493" s="72">
        <f>'Balance N'!M4496</f>
        <v>0</v>
      </c>
      <c r="F4493" s="72">
        <f>'Balance N'!N4496</f>
        <v>0</v>
      </c>
      <c r="G4493" s="72">
        <f>'Balance N'!O4496</f>
        <v>0</v>
      </c>
      <c r="H4493" s="72">
        <f>'Balance N'!P4496</f>
        <v>0</v>
      </c>
      <c r="I4493" s="74">
        <f t="shared" si="70"/>
        <v>0</v>
      </c>
    </row>
    <row r="4494" spans="1:9" ht="15.6">
      <c r="A4494" s="70">
        <f>'Balance N'!I4497</f>
        <v>0</v>
      </c>
      <c r="B4494" s="71">
        <f>'Balance N'!J4497</f>
        <v>0</v>
      </c>
      <c r="C4494" s="72">
        <f>'Balance N'!K4497</f>
        <v>0</v>
      </c>
      <c r="D4494" s="72">
        <f>'Balance N'!L4497</f>
        <v>0</v>
      </c>
      <c r="E4494" s="72">
        <f>'Balance N'!M4497</f>
        <v>0</v>
      </c>
      <c r="F4494" s="72">
        <f>'Balance N'!N4497</f>
        <v>0</v>
      </c>
      <c r="G4494" s="72">
        <f>'Balance N'!O4497</f>
        <v>0</v>
      </c>
      <c r="H4494" s="72">
        <f>'Balance N'!P4497</f>
        <v>0</v>
      </c>
      <c r="I4494" s="74">
        <f t="shared" si="70"/>
        <v>0</v>
      </c>
    </row>
    <row r="4495" spans="1:9" ht="15.6">
      <c r="A4495" s="70">
        <f>'Balance N'!I4498</f>
        <v>0</v>
      </c>
      <c r="B4495" s="71">
        <f>'Balance N'!J4498</f>
        <v>0</v>
      </c>
      <c r="C4495" s="72">
        <f>'Balance N'!K4498</f>
        <v>0</v>
      </c>
      <c r="D4495" s="72">
        <f>'Balance N'!L4498</f>
        <v>0</v>
      </c>
      <c r="E4495" s="72">
        <f>'Balance N'!M4498</f>
        <v>0</v>
      </c>
      <c r="F4495" s="72">
        <f>'Balance N'!N4498</f>
        <v>0</v>
      </c>
      <c r="G4495" s="72">
        <f>'Balance N'!O4498</f>
        <v>0</v>
      </c>
      <c r="H4495" s="72">
        <f>'Balance N'!P4498</f>
        <v>0</v>
      </c>
      <c r="I4495" s="74">
        <f t="shared" si="70"/>
        <v>0</v>
      </c>
    </row>
    <row r="4496" spans="1:9" ht="15.6">
      <c r="A4496" s="70">
        <f>'Balance N'!I4499</f>
        <v>0</v>
      </c>
      <c r="B4496" s="71">
        <f>'Balance N'!J4499</f>
        <v>0</v>
      </c>
      <c r="C4496" s="72">
        <f>'Balance N'!K4499</f>
        <v>0</v>
      </c>
      <c r="D4496" s="72">
        <f>'Balance N'!L4499</f>
        <v>0</v>
      </c>
      <c r="E4496" s="72">
        <f>'Balance N'!M4499</f>
        <v>0</v>
      </c>
      <c r="F4496" s="72">
        <f>'Balance N'!N4499</f>
        <v>0</v>
      </c>
      <c r="G4496" s="72">
        <f>'Balance N'!O4499</f>
        <v>0</v>
      </c>
      <c r="H4496" s="72">
        <f>'Balance N'!P4499</f>
        <v>0</v>
      </c>
      <c r="I4496" s="74">
        <f t="shared" si="70"/>
        <v>0</v>
      </c>
    </row>
    <row r="4497" spans="1:9" ht="15.6">
      <c r="A4497" s="70">
        <f>'Balance N'!I4500</f>
        <v>0</v>
      </c>
      <c r="B4497" s="71">
        <f>'Balance N'!J4500</f>
        <v>0</v>
      </c>
      <c r="C4497" s="72">
        <f>'Balance N'!K4500</f>
        <v>0</v>
      </c>
      <c r="D4497" s="72">
        <f>'Balance N'!L4500</f>
        <v>0</v>
      </c>
      <c r="E4497" s="72">
        <f>'Balance N'!M4500</f>
        <v>0</v>
      </c>
      <c r="F4497" s="72">
        <f>'Balance N'!N4500</f>
        <v>0</v>
      </c>
      <c r="G4497" s="72">
        <f>'Balance N'!O4500</f>
        <v>0</v>
      </c>
      <c r="H4497" s="72">
        <f>'Balance N'!P4500</f>
        <v>0</v>
      </c>
      <c r="I4497" s="74">
        <f t="shared" si="70"/>
        <v>0</v>
      </c>
    </row>
    <row r="4498" spans="1:9" ht="15.6">
      <c r="A4498" s="70">
        <f>'Balance N'!I4501</f>
        <v>0</v>
      </c>
      <c r="B4498" s="71">
        <f>'Balance N'!J4501</f>
        <v>0</v>
      </c>
      <c r="C4498" s="72">
        <f>'Balance N'!K4501</f>
        <v>0</v>
      </c>
      <c r="D4498" s="72">
        <f>'Balance N'!L4501</f>
        <v>0</v>
      </c>
      <c r="E4498" s="72">
        <f>'Balance N'!M4501</f>
        <v>0</v>
      </c>
      <c r="F4498" s="72">
        <f>'Balance N'!N4501</f>
        <v>0</v>
      </c>
      <c r="G4498" s="72">
        <f>'Balance N'!O4501</f>
        <v>0</v>
      </c>
      <c r="H4498" s="72">
        <f>'Balance N'!P4501</f>
        <v>0</v>
      </c>
      <c r="I4498" s="74">
        <f t="shared" si="70"/>
        <v>0</v>
      </c>
    </row>
    <row r="4499" spans="1:9" ht="15.6">
      <c r="A4499" s="70">
        <f>'Balance N'!I4502</f>
        <v>0</v>
      </c>
      <c r="B4499" s="71">
        <f>'Balance N'!J4502</f>
        <v>0</v>
      </c>
      <c r="C4499" s="72">
        <f>'Balance N'!K4502</f>
        <v>0</v>
      </c>
      <c r="D4499" s="72">
        <f>'Balance N'!L4502</f>
        <v>0</v>
      </c>
      <c r="E4499" s="72">
        <f>'Balance N'!M4502</f>
        <v>0</v>
      </c>
      <c r="F4499" s="72">
        <f>'Balance N'!N4502</f>
        <v>0</v>
      </c>
      <c r="G4499" s="72">
        <f>'Balance N'!O4502</f>
        <v>0</v>
      </c>
      <c r="H4499" s="72">
        <f>'Balance N'!P4502</f>
        <v>0</v>
      </c>
      <c r="I4499" s="74">
        <f t="shared" si="70"/>
        <v>0</v>
      </c>
    </row>
    <row r="4500" spans="1:9" ht="15.6">
      <c r="A4500" s="70">
        <f>'Balance N'!I4503</f>
        <v>0</v>
      </c>
      <c r="B4500" s="71">
        <f>'Balance N'!J4503</f>
        <v>0</v>
      </c>
      <c r="C4500" s="72">
        <f>'Balance N'!K4503</f>
        <v>0</v>
      </c>
      <c r="D4500" s="72">
        <f>'Balance N'!L4503</f>
        <v>0</v>
      </c>
      <c r="E4500" s="72">
        <f>'Balance N'!M4503</f>
        <v>0</v>
      </c>
      <c r="F4500" s="72">
        <f>'Balance N'!N4503</f>
        <v>0</v>
      </c>
      <c r="G4500" s="72">
        <f>'Balance N'!O4503</f>
        <v>0</v>
      </c>
      <c r="H4500" s="72">
        <f>'Balance N'!P4503</f>
        <v>0</v>
      </c>
      <c r="I4500" s="74">
        <f t="shared" si="70"/>
        <v>0</v>
      </c>
    </row>
    <row r="4501" spans="1:9" ht="15.6">
      <c r="A4501" s="70">
        <f>'Balance N'!I4504</f>
        <v>0</v>
      </c>
      <c r="B4501" s="71">
        <f>'Balance N'!J4504</f>
        <v>0</v>
      </c>
      <c r="C4501" s="72">
        <f>'Balance N'!K4504</f>
        <v>0</v>
      </c>
      <c r="D4501" s="72">
        <f>'Balance N'!L4504</f>
        <v>0</v>
      </c>
      <c r="E4501" s="72">
        <f>'Balance N'!M4504</f>
        <v>0</v>
      </c>
      <c r="F4501" s="72">
        <f>'Balance N'!N4504</f>
        <v>0</v>
      </c>
      <c r="G4501" s="72">
        <f>'Balance N'!O4504</f>
        <v>0</v>
      </c>
      <c r="H4501" s="72">
        <f>'Balance N'!P4504</f>
        <v>0</v>
      </c>
      <c r="I4501" s="74">
        <f t="shared" si="70"/>
        <v>0</v>
      </c>
    </row>
    <row r="4502" spans="1:9" ht="15.6">
      <c r="A4502" s="70">
        <f>'Balance N'!I4505</f>
        <v>0</v>
      </c>
      <c r="B4502" s="71">
        <f>'Balance N'!J4505</f>
        <v>0</v>
      </c>
      <c r="C4502" s="72">
        <f>'Balance N'!K4505</f>
        <v>0</v>
      </c>
      <c r="D4502" s="72">
        <f>'Balance N'!L4505</f>
        <v>0</v>
      </c>
      <c r="E4502" s="72">
        <f>'Balance N'!M4505</f>
        <v>0</v>
      </c>
      <c r="F4502" s="72">
        <f>'Balance N'!N4505</f>
        <v>0</v>
      </c>
      <c r="G4502" s="72">
        <f>'Balance N'!O4505</f>
        <v>0</v>
      </c>
      <c r="H4502" s="72">
        <f>'Balance N'!P4505</f>
        <v>0</v>
      </c>
      <c r="I4502" s="74">
        <f t="shared" si="70"/>
        <v>0</v>
      </c>
    </row>
    <row r="4503" spans="1:9" ht="15.6">
      <c r="A4503" s="70">
        <f>'Balance N'!I4506</f>
        <v>0</v>
      </c>
      <c r="B4503" s="71">
        <f>'Balance N'!J4506</f>
        <v>0</v>
      </c>
      <c r="C4503" s="72">
        <f>'Balance N'!K4506</f>
        <v>0</v>
      </c>
      <c r="D4503" s="72">
        <f>'Balance N'!L4506</f>
        <v>0</v>
      </c>
      <c r="E4503" s="72">
        <f>'Balance N'!M4506</f>
        <v>0</v>
      </c>
      <c r="F4503" s="72">
        <f>'Balance N'!N4506</f>
        <v>0</v>
      </c>
      <c r="G4503" s="72">
        <f>'Balance N'!O4506</f>
        <v>0</v>
      </c>
      <c r="H4503" s="72">
        <f>'Balance N'!P4506</f>
        <v>0</v>
      </c>
      <c r="I4503" s="74">
        <f t="shared" si="70"/>
        <v>0</v>
      </c>
    </row>
    <row r="4504" spans="1:9" ht="15.6">
      <c r="A4504" s="70">
        <f>'Balance N'!I4507</f>
        <v>0</v>
      </c>
      <c r="B4504" s="71">
        <f>'Balance N'!J4507</f>
        <v>0</v>
      </c>
      <c r="C4504" s="72">
        <f>'Balance N'!K4507</f>
        <v>0</v>
      </c>
      <c r="D4504" s="72">
        <f>'Balance N'!L4507</f>
        <v>0</v>
      </c>
      <c r="E4504" s="72">
        <f>'Balance N'!M4507</f>
        <v>0</v>
      </c>
      <c r="F4504" s="72">
        <f>'Balance N'!N4507</f>
        <v>0</v>
      </c>
      <c r="G4504" s="72">
        <f>'Balance N'!O4507</f>
        <v>0</v>
      </c>
      <c r="H4504" s="72">
        <f>'Balance N'!P4507</f>
        <v>0</v>
      </c>
      <c r="I4504" s="74">
        <f t="shared" si="70"/>
        <v>0</v>
      </c>
    </row>
    <row r="4505" spans="1:9" ht="15.6">
      <c r="A4505" s="70">
        <f>'Balance N'!I4508</f>
        <v>0</v>
      </c>
      <c r="B4505" s="71">
        <f>'Balance N'!J4508</f>
        <v>0</v>
      </c>
      <c r="C4505" s="72">
        <f>'Balance N'!K4508</f>
        <v>0</v>
      </c>
      <c r="D4505" s="72">
        <f>'Balance N'!L4508</f>
        <v>0</v>
      </c>
      <c r="E4505" s="72">
        <f>'Balance N'!M4508</f>
        <v>0</v>
      </c>
      <c r="F4505" s="72">
        <f>'Balance N'!N4508</f>
        <v>0</v>
      </c>
      <c r="G4505" s="72">
        <f>'Balance N'!O4508</f>
        <v>0</v>
      </c>
      <c r="H4505" s="72">
        <f>'Balance N'!P4508</f>
        <v>0</v>
      </c>
      <c r="I4505" s="74">
        <f t="shared" si="70"/>
        <v>0</v>
      </c>
    </row>
    <row r="4506" spans="1:9" ht="15.6">
      <c r="A4506" s="70">
        <f>'Balance N'!I4509</f>
        <v>0</v>
      </c>
      <c r="B4506" s="71">
        <f>'Balance N'!J4509</f>
        <v>0</v>
      </c>
      <c r="C4506" s="72">
        <f>'Balance N'!K4509</f>
        <v>0</v>
      </c>
      <c r="D4506" s="72">
        <f>'Balance N'!L4509</f>
        <v>0</v>
      </c>
      <c r="E4506" s="72">
        <f>'Balance N'!M4509</f>
        <v>0</v>
      </c>
      <c r="F4506" s="72">
        <f>'Balance N'!N4509</f>
        <v>0</v>
      </c>
      <c r="G4506" s="72">
        <f>'Balance N'!O4509</f>
        <v>0</v>
      </c>
      <c r="H4506" s="72">
        <f>'Balance N'!P4509</f>
        <v>0</v>
      </c>
      <c r="I4506" s="74">
        <f t="shared" si="70"/>
        <v>0</v>
      </c>
    </row>
    <row r="4507" spans="1:9" ht="15.6">
      <c r="A4507" s="70">
        <f>'Balance N'!I4510</f>
        <v>0</v>
      </c>
      <c r="B4507" s="71">
        <f>'Balance N'!J4510</f>
        <v>0</v>
      </c>
      <c r="C4507" s="72">
        <f>'Balance N'!K4510</f>
        <v>0</v>
      </c>
      <c r="D4507" s="72">
        <f>'Balance N'!L4510</f>
        <v>0</v>
      </c>
      <c r="E4507" s="72">
        <f>'Balance N'!M4510</f>
        <v>0</v>
      </c>
      <c r="F4507" s="72">
        <f>'Balance N'!N4510</f>
        <v>0</v>
      </c>
      <c r="G4507" s="72">
        <f>'Balance N'!O4510</f>
        <v>0</v>
      </c>
      <c r="H4507" s="72">
        <f>'Balance N'!P4510</f>
        <v>0</v>
      </c>
      <c r="I4507" s="74">
        <f t="shared" si="70"/>
        <v>0</v>
      </c>
    </row>
    <row r="4508" spans="1:9" ht="15.6">
      <c r="A4508" s="70">
        <f>'Balance N'!I4511</f>
        <v>0</v>
      </c>
      <c r="B4508" s="71">
        <f>'Balance N'!J4511</f>
        <v>0</v>
      </c>
      <c r="C4508" s="72">
        <f>'Balance N'!K4511</f>
        <v>0</v>
      </c>
      <c r="D4508" s="72">
        <f>'Balance N'!L4511</f>
        <v>0</v>
      </c>
      <c r="E4508" s="72">
        <f>'Balance N'!M4511</f>
        <v>0</v>
      </c>
      <c r="F4508" s="72">
        <f>'Balance N'!N4511</f>
        <v>0</v>
      </c>
      <c r="G4508" s="72">
        <f>'Balance N'!O4511</f>
        <v>0</v>
      </c>
      <c r="H4508" s="72">
        <f>'Balance N'!P4511</f>
        <v>0</v>
      </c>
      <c r="I4508" s="74">
        <f t="shared" si="70"/>
        <v>0</v>
      </c>
    </row>
    <row r="4509" spans="1:9" ht="15.6">
      <c r="A4509" s="70">
        <f>'Balance N'!I4512</f>
        <v>0</v>
      </c>
      <c r="B4509" s="71">
        <f>'Balance N'!J4512</f>
        <v>0</v>
      </c>
      <c r="C4509" s="72">
        <f>'Balance N'!K4512</f>
        <v>0</v>
      </c>
      <c r="D4509" s="72">
        <f>'Balance N'!L4512</f>
        <v>0</v>
      </c>
      <c r="E4509" s="72">
        <f>'Balance N'!M4512</f>
        <v>0</v>
      </c>
      <c r="F4509" s="72">
        <f>'Balance N'!N4512</f>
        <v>0</v>
      </c>
      <c r="G4509" s="72">
        <f>'Balance N'!O4512</f>
        <v>0</v>
      </c>
      <c r="H4509" s="72">
        <f>'Balance N'!P4512</f>
        <v>0</v>
      </c>
      <c r="I4509" s="74">
        <f t="shared" si="70"/>
        <v>0</v>
      </c>
    </row>
    <row r="4510" spans="1:9" ht="15.6">
      <c r="A4510" s="70">
        <f>'Balance N'!I4513</f>
        <v>0</v>
      </c>
      <c r="B4510" s="71">
        <f>'Balance N'!J4513</f>
        <v>0</v>
      </c>
      <c r="C4510" s="72">
        <f>'Balance N'!K4513</f>
        <v>0</v>
      </c>
      <c r="D4510" s="72">
        <f>'Balance N'!L4513</f>
        <v>0</v>
      </c>
      <c r="E4510" s="72">
        <f>'Balance N'!M4513</f>
        <v>0</v>
      </c>
      <c r="F4510" s="72">
        <f>'Balance N'!N4513</f>
        <v>0</v>
      </c>
      <c r="G4510" s="72">
        <f>'Balance N'!O4513</f>
        <v>0</v>
      </c>
      <c r="H4510" s="72">
        <f>'Balance N'!P4513</f>
        <v>0</v>
      </c>
      <c r="I4510" s="74">
        <f t="shared" si="70"/>
        <v>0</v>
      </c>
    </row>
    <row r="4511" spans="1:9" ht="15.6">
      <c r="A4511" s="70">
        <f>'Balance N'!I4514</f>
        <v>0</v>
      </c>
      <c r="B4511" s="71">
        <f>'Balance N'!J4514</f>
        <v>0</v>
      </c>
      <c r="C4511" s="72">
        <f>'Balance N'!K4514</f>
        <v>0</v>
      </c>
      <c r="D4511" s="72">
        <f>'Balance N'!L4514</f>
        <v>0</v>
      </c>
      <c r="E4511" s="72">
        <f>'Balance N'!M4514</f>
        <v>0</v>
      </c>
      <c r="F4511" s="72">
        <f>'Balance N'!N4514</f>
        <v>0</v>
      </c>
      <c r="G4511" s="72">
        <f>'Balance N'!O4514</f>
        <v>0</v>
      </c>
      <c r="H4511" s="72">
        <f>'Balance N'!P4514</f>
        <v>0</v>
      </c>
      <c r="I4511" s="74">
        <f t="shared" si="70"/>
        <v>0</v>
      </c>
    </row>
    <row r="4512" spans="1:9" ht="15.6">
      <c r="A4512" s="70">
        <f>'Balance N'!I4515</f>
        <v>0</v>
      </c>
      <c r="B4512" s="71">
        <f>'Balance N'!J4515</f>
        <v>0</v>
      </c>
      <c r="C4512" s="72">
        <f>'Balance N'!K4515</f>
        <v>0</v>
      </c>
      <c r="D4512" s="72">
        <f>'Balance N'!L4515</f>
        <v>0</v>
      </c>
      <c r="E4512" s="72">
        <f>'Balance N'!M4515</f>
        <v>0</v>
      </c>
      <c r="F4512" s="72">
        <f>'Balance N'!N4515</f>
        <v>0</v>
      </c>
      <c r="G4512" s="72">
        <f>'Balance N'!O4515</f>
        <v>0</v>
      </c>
      <c r="H4512" s="72">
        <f>'Balance N'!P4515</f>
        <v>0</v>
      </c>
      <c r="I4512" s="74">
        <f t="shared" si="70"/>
        <v>0</v>
      </c>
    </row>
    <row r="4513" spans="1:9" ht="15.6">
      <c r="A4513" s="70">
        <f>'Balance N'!I4516</f>
        <v>0</v>
      </c>
      <c r="B4513" s="71">
        <f>'Balance N'!J4516</f>
        <v>0</v>
      </c>
      <c r="C4513" s="72">
        <f>'Balance N'!K4516</f>
        <v>0</v>
      </c>
      <c r="D4513" s="72">
        <f>'Balance N'!L4516</f>
        <v>0</v>
      </c>
      <c r="E4513" s="72">
        <f>'Balance N'!M4516</f>
        <v>0</v>
      </c>
      <c r="F4513" s="72">
        <f>'Balance N'!N4516</f>
        <v>0</v>
      </c>
      <c r="G4513" s="72">
        <f>'Balance N'!O4516</f>
        <v>0</v>
      </c>
      <c r="H4513" s="72">
        <f>'Balance N'!P4516</f>
        <v>0</v>
      </c>
      <c r="I4513" s="74">
        <f t="shared" si="70"/>
        <v>0</v>
      </c>
    </row>
    <row r="4514" spans="1:9" ht="15.6">
      <c r="A4514" s="70">
        <f>'Balance N'!I4517</f>
        <v>0</v>
      </c>
      <c r="B4514" s="71">
        <f>'Balance N'!J4517</f>
        <v>0</v>
      </c>
      <c r="C4514" s="72">
        <f>'Balance N'!K4517</f>
        <v>0</v>
      </c>
      <c r="D4514" s="72">
        <f>'Balance N'!L4517</f>
        <v>0</v>
      </c>
      <c r="E4514" s="72">
        <f>'Balance N'!M4517</f>
        <v>0</v>
      </c>
      <c r="F4514" s="72">
        <f>'Balance N'!N4517</f>
        <v>0</v>
      </c>
      <c r="G4514" s="72">
        <f>'Balance N'!O4517</f>
        <v>0</v>
      </c>
      <c r="H4514" s="72">
        <f>'Balance N'!P4517</f>
        <v>0</v>
      </c>
      <c r="I4514" s="74">
        <f t="shared" si="70"/>
        <v>0</v>
      </c>
    </row>
    <row r="4515" spans="1:9" ht="15.6">
      <c r="A4515" s="70">
        <f>'Balance N'!I4518</f>
        <v>0</v>
      </c>
      <c r="B4515" s="71">
        <f>'Balance N'!J4518</f>
        <v>0</v>
      </c>
      <c r="C4515" s="72">
        <f>'Balance N'!K4518</f>
        <v>0</v>
      </c>
      <c r="D4515" s="72">
        <f>'Balance N'!L4518</f>
        <v>0</v>
      </c>
      <c r="E4515" s="72">
        <f>'Balance N'!M4518</f>
        <v>0</v>
      </c>
      <c r="F4515" s="72">
        <f>'Balance N'!N4518</f>
        <v>0</v>
      </c>
      <c r="G4515" s="72">
        <f>'Balance N'!O4518</f>
        <v>0</v>
      </c>
      <c r="H4515" s="72">
        <f>'Balance N'!P4518</f>
        <v>0</v>
      </c>
      <c r="I4515" s="74">
        <f t="shared" si="70"/>
        <v>0</v>
      </c>
    </row>
    <row r="4516" spans="1:9" ht="15.6">
      <c r="A4516" s="70">
        <f>'Balance N'!I4519</f>
        <v>0</v>
      </c>
      <c r="B4516" s="71">
        <f>'Balance N'!J4519</f>
        <v>0</v>
      </c>
      <c r="C4516" s="72">
        <f>'Balance N'!K4519</f>
        <v>0</v>
      </c>
      <c r="D4516" s="72">
        <f>'Balance N'!L4519</f>
        <v>0</v>
      </c>
      <c r="E4516" s="72">
        <f>'Balance N'!M4519</f>
        <v>0</v>
      </c>
      <c r="F4516" s="72">
        <f>'Balance N'!N4519</f>
        <v>0</v>
      </c>
      <c r="G4516" s="72">
        <f>'Balance N'!O4519</f>
        <v>0</v>
      </c>
      <c r="H4516" s="72">
        <f>'Balance N'!P4519</f>
        <v>0</v>
      </c>
      <c r="I4516" s="74">
        <f t="shared" si="70"/>
        <v>0</v>
      </c>
    </row>
    <row r="4517" spans="1:9" ht="15.6">
      <c r="A4517" s="70">
        <f>'Balance N'!I4520</f>
        <v>0</v>
      </c>
      <c r="B4517" s="71">
        <f>'Balance N'!J4520</f>
        <v>0</v>
      </c>
      <c r="C4517" s="72">
        <f>'Balance N'!K4520</f>
        <v>0</v>
      </c>
      <c r="D4517" s="72">
        <f>'Balance N'!L4520</f>
        <v>0</v>
      </c>
      <c r="E4517" s="72">
        <f>'Balance N'!M4520</f>
        <v>0</v>
      </c>
      <c r="F4517" s="72">
        <f>'Balance N'!N4520</f>
        <v>0</v>
      </c>
      <c r="G4517" s="72">
        <f>'Balance N'!O4520</f>
        <v>0</v>
      </c>
      <c r="H4517" s="72">
        <f>'Balance N'!P4520</f>
        <v>0</v>
      </c>
      <c r="I4517" s="74">
        <f t="shared" si="70"/>
        <v>0</v>
      </c>
    </row>
    <row r="4518" spans="1:9" ht="15.6">
      <c r="A4518" s="70">
        <f>'Balance N'!I4521</f>
        <v>0</v>
      </c>
      <c r="B4518" s="71">
        <f>'Balance N'!J4521</f>
        <v>0</v>
      </c>
      <c r="C4518" s="72">
        <f>'Balance N'!K4521</f>
        <v>0</v>
      </c>
      <c r="D4518" s="72">
        <f>'Balance N'!L4521</f>
        <v>0</v>
      </c>
      <c r="E4518" s="72">
        <f>'Balance N'!M4521</f>
        <v>0</v>
      </c>
      <c r="F4518" s="72">
        <f>'Balance N'!N4521</f>
        <v>0</v>
      </c>
      <c r="G4518" s="72">
        <f>'Balance N'!O4521</f>
        <v>0</v>
      </c>
      <c r="H4518" s="72">
        <f>'Balance N'!P4521</f>
        <v>0</v>
      </c>
      <c r="I4518" s="74">
        <f t="shared" si="70"/>
        <v>0</v>
      </c>
    </row>
    <row r="4519" spans="1:9" ht="15.6">
      <c r="A4519" s="70">
        <f>'Balance N'!I4522</f>
        <v>0</v>
      </c>
      <c r="B4519" s="71">
        <f>'Balance N'!J4522</f>
        <v>0</v>
      </c>
      <c r="C4519" s="72">
        <f>'Balance N'!K4522</f>
        <v>0</v>
      </c>
      <c r="D4519" s="72">
        <f>'Balance N'!L4522</f>
        <v>0</v>
      </c>
      <c r="E4519" s="72">
        <f>'Balance N'!M4522</f>
        <v>0</v>
      </c>
      <c r="F4519" s="72">
        <f>'Balance N'!N4522</f>
        <v>0</v>
      </c>
      <c r="G4519" s="72">
        <f>'Balance N'!O4522</f>
        <v>0</v>
      </c>
      <c r="H4519" s="72">
        <f>'Balance N'!P4522</f>
        <v>0</v>
      </c>
      <c r="I4519" s="74">
        <f t="shared" si="70"/>
        <v>0</v>
      </c>
    </row>
    <row r="4520" spans="1:9" ht="15.6">
      <c r="A4520" s="70">
        <f>'Balance N'!I4523</f>
        <v>0</v>
      </c>
      <c r="B4520" s="71">
        <f>'Balance N'!J4523</f>
        <v>0</v>
      </c>
      <c r="C4520" s="72">
        <f>'Balance N'!K4523</f>
        <v>0</v>
      </c>
      <c r="D4520" s="72">
        <f>'Balance N'!L4523</f>
        <v>0</v>
      </c>
      <c r="E4520" s="72">
        <f>'Balance N'!M4523</f>
        <v>0</v>
      </c>
      <c r="F4520" s="72">
        <f>'Balance N'!N4523</f>
        <v>0</v>
      </c>
      <c r="G4520" s="72">
        <f>'Balance N'!O4523</f>
        <v>0</v>
      </c>
      <c r="H4520" s="72">
        <f>'Balance N'!P4523</f>
        <v>0</v>
      </c>
      <c r="I4520" s="74">
        <f t="shared" si="70"/>
        <v>0</v>
      </c>
    </row>
    <row r="4521" spans="1:9" ht="15.6">
      <c r="A4521" s="70">
        <f>'Balance N'!I4524</f>
        <v>0</v>
      </c>
      <c r="B4521" s="71">
        <f>'Balance N'!J4524</f>
        <v>0</v>
      </c>
      <c r="C4521" s="72">
        <f>'Balance N'!K4524</f>
        <v>0</v>
      </c>
      <c r="D4521" s="72">
        <f>'Balance N'!L4524</f>
        <v>0</v>
      </c>
      <c r="E4521" s="72">
        <f>'Balance N'!M4524</f>
        <v>0</v>
      </c>
      <c r="F4521" s="72">
        <f>'Balance N'!N4524</f>
        <v>0</v>
      </c>
      <c r="G4521" s="72">
        <f>'Balance N'!O4524</f>
        <v>0</v>
      </c>
      <c r="H4521" s="72">
        <f>'Balance N'!P4524</f>
        <v>0</v>
      </c>
      <c r="I4521" s="74">
        <f t="shared" si="70"/>
        <v>0</v>
      </c>
    </row>
    <row r="4522" spans="1:9" ht="15.6">
      <c r="A4522" s="70">
        <f>'Balance N'!I4525</f>
        <v>0</v>
      </c>
      <c r="B4522" s="71">
        <f>'Balance N'!J4525</f>
        <v>0</v>
      </c>
      <c r="C4522" s="72">
        <f>'Balance N'!K4525</f>
        <v>0</v>
      </c>
      <c r="D4522" s="72">
        <f>'Balance N'!L4525</f>
        <v>0</v>
      </c>
      <c r="E4522" s="72">
        <f>'Balance N'!M4525</f>
        <v>0</v>
      </c>
      <c r="F4522" s="72">
        <f>'Balance N'!N4525</f>
        <v>0</v>
      </c>
      <c r="G4522" s="72">
        <f>'Balance N'!O4525</f>
        <v>0</v>
      </c>
      <c r="H4522" s="72">
        <f>'Balance N'!P4525</f>
        <v>0</v>
      </c>
      <c r="I4522" s="74">
        <f t="shared" si="70"/>
        <v>0</v>
      </c>
    </row>
    <row r="4523" spans="1:9" ht="15.6">
      <c r="A4523" s="70">
        <f>'Balance N'!I4526</f>
        <v>0</v>
      </c>
      <c r="B4523" s="71">
        <f>'Balance N'!J4526</f>
        <v>0</v>
      </c>
      <c r="C4523" s="72">
        <f>'Balance N'!K4526</f>
        <v>0</v>
      </c>
      <c r="D4523" s="72">
        <f>'Balance N'!L4526</f>
        <v>0</v>
      </c>
      <c r="E4523" s="72">
        <f>'Balance N'!M4526</f>
        <v>0</v>
      </c>
      <c r="F4523" s="72">
        <f>'Balance N'!N4526</f>
        <v>0</v>
      </c>
      <c r="G4523" s="72">
        <f>'Balance N'!O4526</f>
        <v>0</v>
      </c>
      <c r="H4523" s="72">
        <f>'Balance N'!P4526</f>
        <v>0</v>
      </c>
      <c r="I4523" s="74">
        <f t="shared" si="70"/>
        <v>0</v>
      </c>
    </row>
    <row r="4524" spans="1:9" ht="15.6">
      <c r="A4524" s="70">
        <f>'Balance N'!I4527</f>
        <v>0</v>
      </c>
      <c r="B4524" s="71">
        <f>'Balance N'!J4527</f>
        <v>0</v>
      </c>
      <c r="C4524" s="72">
        <f>'Balance N'!K4527</f>
        <v>0</v>
      </c>
      <c r="D4524" s="72">
        <f>'Balance N'!L4527</f>
        <v>0</v>
      </c>
      <c r="E4524" s="72">
        <f>'Balance N'!M4527</f>
        <v>0</v>
      </c>
      <c r="F4524" s="72">
        <f>'Balance N'!N4527</f>
        <v>0</v>
      </c>
      <c r="G4524" s="72">
        <f>'Balance N'!O4527</f>
        <v>0</v>
      </c>
      <c r="H4524" s="72">
        <f>'Balance N'!P4527</f>
        <v>0</v>
      </c>
      <c r="I4524" s="74">
        <f t="shared" si="70"/>
        <v>0</v>
      </c>
    </row>
    <row r="4525" spans="1:9" ht="15.6">
      <c r="A4525" s="70">
        <f>'Balance N'!I4528</f>
        <v>0</v>
      </c>
      <c r="B4525" s="71">
        <f>'Balance N'!J4528</f>
        <v>0</v>
      </c>
      <c r="C4525" s="72">
        <f>'Balance N'!K4528</f>
        <v>0</v>
      </c>
      <c r="D4525" s="72">
        <f>'Balance N'!L4528</f>
        <v>0</v>
      </c>
      <c r="E4525" s="72">
        <f>'Balance N'!M4528</f>
        <v>0</v>
      </c>
      <c r="F4525" s="72">
        <f>'Balance N'!N4528</f>
        <v>0</v>
      </c>
      <c r="G4525" s="72">
        <f>'Balance N'!O4528</f>
        <v>0</v>
      </c>
      <c r="H4525" s="72">
        <f>'Balance N'!P4528</f>
        <v>0</v>
      </c>
      <c r="I4525" s="74">
        <f t="shared" si="70"/>
        <v>0</v>
      </c>
    </row>
    <row r="4526" spans="1:9" ht="15.6">
      <c r="A4526" s="70">
        <f>'Balance N'!I4529</f>
        <v>0</v>
      </c>
      <c r="B4526" s="71">
        <f>'Balance N'!J4529</f>
        <v>0</v>
      </c>
      <c r="C4526" s="72">
        <f>'Balance N'!K4529</f>
        <v>0</v>
      </c>
      <c r="D4526" s="72">
        <f>'Balance N'!L4529</f>
        <v>0</v>
      </c>
      <c r="E4526" s="72">
        <f>'Balance N'!M4529</f>
        <v>0</v>
      </c>
      <c r="F4526" s="72">
        <f>'Balance N'!N4529</f>
        <v>0</v>
      </c>
      <c r="G4526" s="72">
        <f>'Balance N'!O4529</f>
        <v>0</v>
      </c>
      <c r="H4526" s="72">
        <f>'Balance N'!P4529</f>
        <v>0</v>
      </c>
      <c r="I4526" s="74">
        <f t="shared" si="70"/>
        <v>0</v>
      </c>
    </row>
    <row r="4527" spans="1:9" ht="15.6">
      <c r="A4527" s="70">
        <f>'Balance N'!I4530</f>
        <v>0</v>
      </c>
      <c r="B4527" s="71">
        <f>'Balance N'!J4530</f>
        <v>0</v>
      </c>
      <c r="C4527" s="72">
        <f>'Balance N'!K4530</f>
        <v>0</v>
      </c>
      <c r="D4527" s="72">
        <f>'Balance N'!L4530</f>
        <v>0</v>
      </c>
      <c r="E4527" s="72">
        <f>'Balance N'!M4530</f>
        <v>0</v>
      </c>
      <c r="F4527" s="72">
        <f>'Balance N'!N4530</f>
        <v>0</v>
      </c>
      <c r="G4527" s="72">
        <f>'Balance N'!O4530</f>
        <v>0</v>
      </c>
      <c r="H4527" s="72">
        <f>'Balance N'!P4530</f>
        <v>0</v>
      </c>
      <c r="I4527" s="74">
        <f t="shared" si="70"/>
        <v>0</v>
      </c>
    </row>
    <row r="4528" spans="1:9" ht="15.6">
      <c r="A4528" s="70">
        <f>'Balance N'!I4531</f>
        <v>0</v>
      </c>
      <c r="B4528" s="71">
        <f>'Balance N'!J4531</f>
        <v>0</v>
      </c>
      <c r="C4528" s="72">
        <f>'Balance N'!K4531</f>
        <v>0</v>
      </c>
      <c r="D4528" s="72">
        <f>'Balance N'!L4531</f>
        <v>0</v>
      </c>
      <c r="E4528" s="72">
        <f>'Balance N'!M4531</f>
        <v>0</v>
      </c>
      <c r="F4528" s="72">
        <f>'Balance N'!N4531</f>
        <v>0</v>
      </c>
      <c r="G4528" s="72">
        <f>'Balance N'!O4531</f>
        <v>0</v>
      </c>
      <c r="H4528" s="72">
        <f>'Balance N'!P4531</f>
        <v>0</v>
      </c>
      <c r="I4528" s="74">
        <f t="shared" si="70"/>
        <v>0</v>
      </c>
    </row>
    <row r="4529" spans="1:9" ht="15.6">
      <c r="A4529" s="70">
        <f>'Balance N'!I4532</f>
        <v>0</v>
      </c>
      <c r="B4529" s="71">
        <f>'Balance N'!J4532</f>
        <v>0</v>
      </c>
      <c r="C4529" s="72">
        <f>'Balance N'!K4532</f>
        <v>0</v>
      </c>
      <c r="D4529" s="72">
        <f>'Balance N'!L4532</f>
        <v>0</v>
      </c>
      <c r="E4529" s="72">
        <f>'Balance N'!M4532</f>
        <v>0</v>
      </c>
      <c r="F4529" s="72">
        <f>'Balance N'!N4532</f>
        <v>0</v>
      </c>
      <c r="G4529" s="72">
        <f>'Balance N'!O4532</f>
        <v>0</v>
      </c>
      <c r="H4529" s="72">
        <f>'Balance N'!P4532</f>
        <v>0</v>
      </c>
      <c r="I4529" s="74">
        <f t="shared" si="70"/>
        <v>0</v>
      </c>
    </row>
    <row r="4530" spans="1:9" ht="15.6">
      <c r="A4530" s="70">
        <f>'Balance N'!I4533</f>
        <v>0</v>
      </c>
      <c r="B4530" s="71">
        <f>'Balance N'!J4533</f>
        <v>0</v>
      </c>
      <c r="C4530" s="72">
        <f>'Balance N'!K4533</f>
        <v>0</v>
      </c>
      <c r="D4530" s="72">
        <f>'Balance N'!L4533</f>
        <v>0</v>
      </c>
      <c r="E4530" s="72">
        <f>'Balance N'!M4533</f>
        <v>0</v>
      </c>
      <c r="F4530" s="72">
        <f>'Balance N'!N4533</f>
        <v>0</v>
      </c>
      <c r="G4530" s="72">
        <f>'Balance N'!O4533</f>
        <v>0</v>
      </c>
      <c r="H4530" s="72">
        <f>'Balance N'!P4533</f>
        <v>0</v>
      </c>
      <c r="I4530" s="74">
        <f t="shared" si="70"/>
        <v>0</v>
      </c>
    </row>
    <row r="4531" spans="1:9" ht="15.6">
      <c r="A4531" s="70">
        <f>'Balance N'!I4534</f>
        <v>0</v>
      </c>
      <c r="B4531" s="71">
        <f>'Balance N'!J4534</f>
        <v>0</v>
      </c>
      <c r="C4531" s="72">
        <f>'Balance N'!K4534</f>
        <v>0</v>
      </c>
      <c r="D4531" s="72">
        <f>'Balance N'!L4534</f>
        <v>0</v>
      </c>
      <c r="E4531" s="72">
        <f>'Balance N'!M4534</f>
        <v>0</v>
      </c>
      <c r="F4531" s="72">
        <f>'Balance N'!N4534</f>
        <v>0</v>
      </c>
      <c r="G4531" s="72">
        <f>'Balance N'!O4534</f>
        <v>0</v>
      </c>
      <c r="H4531" s="72">
        <f>'Balance N'!P4534</f>
        <v>0</v>
      </c>
      <c r="I4531" s="74">
        <f t="shared" si="70"/>
        <v>0</v>
      </c>
    </row>
    <row r="4532" spans="1:9" ht="15.6">
      <c r="A4532" s="70">
        <f>'Balance N'!I4535</f>
        <v>0</v>
      </c>
      <c r="B4532" s="71">
        <f>'Balance N'!J4535</f>
        <v>0</v>
      </c>
      <c r="C4532" s="72">
        <f>'Balance N'!K4535</f>
        <v>0</v>
      </c>
      <c r="D4532" s="72">
        <f>'Balance N'!L4535</f>
        <v>0</v>
      </c>
      <c r="E4532" s="72">
        <f>'Balance N'!M4535</f>
        <v>0</v>
      </c>
      <c r="F4532" s="72">
        <f>'Balance N'!N4535</f>
        <v>0</v>
      </c>
      <c r="G4532" s="72">
        <f>'Balance N'!O4535</f>
        <v>0</v>
      </c>
      <c r="H4532" s="72">
        <f>'Balance N'!P4535</f>
        <v>0</v>
      </c>
      <c r="I4532" s="74">
        <f t="shared" si="70"/>
        <v>0</v>
      </c>
    </row>
    <row r="4533" spans="1:9" ht="15.6">
      <c r="A4533" s="70">
        <f>'Balance N'!I4536</f>
        <v>0</v>
      </c>
      <c r="B4533" s="71">
        <f>'Balance N'!J4536</f>
        <v>0</v>
      </c>
      <c r="C4533" s="72">
        <f>'Balance N'!K4536</f>
        <v>0</v>
      </c>
      <c r="D4533" s="72">
        <f>'Balance N'!L4536</f>
        <v>0</v>
      </c>
      <c r="E4533" s="72">
        <f>'Balance N'!M4536</f>
        <v>0</v>
      </c>
      <c r="F4533" s="72">
        <f>'Balance N'!N4536</f>
        <v>0</v>
      </c>
      <c r="G4533" s="72">
        <f>'Balance N'!O4536</f>
        <v>0</v>
      </c>
      <c r="H4533" s="72">
        <f>'Balance N'!P4536</f>
        <v>0</v>
      </c>
      <c r="I4533" s="74">
        <f t="shared" si="70"/>
        <v>0</v>
      </c>
    </row>
    <row r="4534" spans="1:9" ht="15.6">
      <c r="A4534" s="70">
        <f>'Balance N'!I4537</f>
        <v>0</v>
      </c>
      <c r="B4534" s="71">
        <f>'Balance N'!J4537</f>
        <v>0</v>
      </c>
      <c r="C4534" s="72">
        <f>'Balance N'!K4537</f>
        <v>0</v>
      </c>
      <c r="D4534" s="72">
        <f>'Balance N'!L4537</f>
        <v>0</v>
      </c>
      <c r="E4534" s="72">
        <f>'Balance N'!M4537</f>
        <v>0</v>
      </c>
      <c r="F4534" s="72">
        <f>'Balance N'!N4537</f>
        <v>0</v>
      </c>
      <c r="G4534" s="72">
        <f>'Balance N'!O4537</f>
        <v>0</v>
      </c>
      <c r="H4534" s="72">
        <f>'Balance N'!P4537</f>
        <v>0</v>
      </c>
      <c r="I4534" s="74">
        <f t="shared" si="70"/>
        <v>0</v>
      </c>
    </row>
    <row r="4535" spans="1:9" ht="15.6">
      <c r="A4535" s="70">
        <f>'Balance N'!I4538</f>
        <v>0</v>
      </c>
      <c r="B4535" s="71">
        <f>'Balance N'!J4538</f>
        <v>0</v>
      </c>
      <c r="C4535" s="72">
        <f>'Balance N'!K4538</f>
        <v>0</v>
      </c>
      <c r="D4535" s="72">
        <f>'Balance N'!L4538</f>
        <v>0</v>
      </c>
      <c r="E4535" s="72">
        <f>'Balance N'!M4538</f>
        <v>0</v>
      </c>
      <c r="F4535" s="72">
        <f>'Balance N'!N4538</f>
        <v>0</v>
      </c>
      <c r="G4535" s="72">
        <f>'Balance N'!O4538</f>
        <v>0</v>
      </c>
      <c r="H4535" s="72">
        <f>'Balance N'!P4538</f>
        <v>0</v>
      </c>
      <c r="I4535" s="74">
        <f t="shared" si="70"/>
        <v>0</v>
      </c>
    </row>
    <row r="4536" spans="1:9" ht="15.6">
      <c r="A4536" s="70">
        <f>'Balance N'!I4539</f>
        <v>0</v>
      </c>
      <c r="B4536" s="71">
        <f>'Balance N'!J4539</f>
        <v>0</v>
      </c>
      <c r="C4536" s="72">
        <f>'Balance N'!K4539</f>
        <v>0</v>
      </c>
      <c r="D4536" s="72">
        <f>'Balance N'!L4539</f>
        <v>0</v>
      </c>
      <c r="E4536" s="72">
        <f>'Balance N'!M4539</f>
        <v>0</v>
      </c>
      <c r="F4536" s="72">
        <f>'Balance N'!N4539</f>
        <v>0</v>
      </c>
      <c r="G4536" s="72">
        <f>'Balance N'!O4539</f>
        <v>0</v>
      </c>
      <c r="H4536" s="72">
        <f>'Balance N'!P4539</f>
        <v>0</v>
      </c>
      <c r="I4536" s="74">
        <f t="shared" si="70"/>
        <v>0</v>
      </c>
    </row>
    <row r="4537" spans="1:9" ht="15.6">
      <c r="A4537" s="70">
        <f>'Balance N'!I4540</f>
        <v>0</v>
      </c>
      <c r="B4537" s="71">
        <f>'Balance N'!J4540</f>
        <v>0</v>
      </c>
      <c r="C4537" s="72">
        <f>'Balance N'!K4540</f>
        <v>0</v>
      </c>
      <c r="D4537" s="72">
        <f>'Balance N'!L4540</f>
        <v>0</v>
      </c>
      <c r="E4537" s="72">
        <f>'Balance N'!M4540</f>
        <v>0</v>
      </c>
      <c r="F4537" s="72">
        <f>'Balance N'!N4540</f>
        <v>0</v>
      </c>
      <c r="G4537" s="72">
        <f>'Balance N'!O4540</f>
        <v>0</v>
      </c>
      <c r="H4537" s="72">
        <f>'Balance N'!P4540</f>
        <v>0</v>
      </c>
      <c r="I4537" s="74">
        <f t="shared" si="70"/>
        <v>0</v>
      </c>
    </row>
    <row r="4538" spans="1:9" ht="15.6">
      <c r="A4538" s="70">
        <f>'Balance N'!I4541</f>
        <v>0</v>
      </c>
      <c r="B4538" s="71">
        <f>'Balance N'!J4541</f>
        <v>0</v>
      </c>
      <c r="C4538" s="72">
        <f>'Balance N'!K4541</f>
        <v>0</v>
      </c>
      <c r="D4538" s="72">
        <f>'Balance N'!L4541</f>
        <v>0</v>
      </c>
      <c r="E4538" s="72">
        <f>'Balance N'!M4541</f>
        <v>0</v>
      </c>
      <c r="F4538" s="72">
        <f>'Balance N'!N4541</f>
        <v>0</v>
      </c>
      <c r="G4538" s="72">
        <f>'Balance N'!O4541</f>
        <v>0</v>
      </c>
      <c r="H4538" s="72">
        <f>'Balance N'!P4541</f>
        <v>0</v>
      </c>
      <c r="I4538" s="74">
        <f t="shared" si="70"/>
        <v>0</v>
      </c>
    </row>
    <row r="4539" spans="1:9" ht="15.6">
      <c r="A4539" s="70">
        <f>'Balance N'!I4542</f>
        <v>0</v>
      </c>
      <c r="B4539" s="71">
        <f>'Balance N'!J4542</f>
        <v>0</v>
      </c>
      <c r="C4539" s="72">
        <f>'Balance N'!K4542</f>
        <v>0</v>
      </c>
      <c r="D4539" s="72">
        <f>'Balance N'!L4542</f>
        <v>0</v>
      </c>
      <c r="E4539" s="72">
        <f>'Balance N'!M4542</f>
        <v>0</v>
      </c>
      <c r="F4539" s="72">
        <f>'Balance N'!N4542</f>
        <v>0</v>
      </c>
      <c r="G4539" s="72">
        <f>'Balance N'!O4542</f>
        <v>0</v>
      </c>
      <c r="H4539" s="72">
        <f>'Balance N'!P4542</f>
        <v>0</v>
      </c>
      <c r="I4539" s="74">
        <f t="shared" si="70"/>
        <v>0</v>
      </c>
    </row>
    <row r="4540" spans="1:9" ht="15.6">
      <c r="A4540" s="70">
        <f>'Balance N'!I4543</f>
        <v>0</v>
      </c>
      <c r="B4540" s="71">
        <f>'Balance N'!J4543</f>
        <v>0</v>
      </c>
      <c r="C4540" s="72">
        <f>'Balance N'!K4543</f>
        <v>0</v>
      </c>
      <c r="D4540" s="72">
        <f>'Balance N'!L4543</f>
        <v>0</v>
      </c>
      <c r="E4540" s="72">
        <f>'Balance N'!M4543</f>
        <v>0</v>
      </c>
      <c r="F4540" s="72">
        <f>'Balance N'!N4543</f>
        <v>0</v>
      </c>
      <c r="G4540" s="72">
        <f>'Balance N'!O4543</f>
        <v>0</v>
      </c>
      <c r="H4540" s="72">
        <f>'Balance N'!P4543</f>
        <v>0</v>
      </c>
      <c r="I4540" s="74">
        <f t="shared" si="70"/>
        <v>0</v>
      </c>
    </row>
    <row r="4541" spans="1:9" ht="15.6">
      <c r="A4541" s="70">
        <f>'Balance N'!I4544</f>
        <v>0</v>
      </c>
      <c r="B4541" s="71">
        <f>'Balance N'!J4544</f>
        <v>0</v>
      </c>
      <c r="C4541" s="72">
        <f>'Balance N'!K4544</f>
        <v>0</v>
      </c>
      <c r="D4541" s="72">
        <f>'Balance N'!L4544</f>
        <v>0</v>
      </c>
      <c r="E4541" s="72">
        <f>'Balance N'!M4544</f>
        <v>0</v>
      </c>
      <c r="F4541" s="72">
        <f>'Balance N'!N4544</f>
        <v>0</v>
      </c>
      <c r="G4541" s="72">
        <f>'Balance N'!O4544</f>
        <v>0</v>
      </c>
      <c r="H4541" s="72">
        <f>'Balance N'!P4544</f>
        <v>0</v>
      </c>
      <c r="I4541" s="74">
        <f t="shared" si="70"/>
        <v>0</v>
      </c>
    </row>
    <row r="4542" spans="1:9" ht="15.6">
      <c r="A4542" s="70">
        <f>'Balance N'!I4545</f>
        <v>0</v>
      </c>
      <c r="B4542" s="71">
        <f>'Balance N'!J4545</f>
        <v>0</v>
      </c>
      <c r="C4542" s="72">
        <f>'Balance N'!K4545</f>
        <v>0</v>
      </c>
      <c r="D4542" s="72">
        <f>'Balance N'!L4545</f>
        <v>0</v>
      </c>
      <c r="E4542" s="72">
        <f>'Balance N'!M4545</f>
        <v>0</v>
      </c>
      <c r="F4542" s="72">
        <f>'Balance N'!N4545</f>
        <v>0</v>
      </c>
      <c r="G4542" s="72">
        <f>'Balance N'!O4545</f>
        <v>0</v>
      </c>
      <c r="H4542" s="72">
        <f>'Balance N'!P4545</f>
        <v>0</v>
      </c>
      <c r="I4542" s="74">
        <f t="shared" si="70"/>
        <v>0</v>
      </c>
    </row>
    <row r="4543" spans="1:9" ht="15.6">
      <c r="A4543" s="70">
        <f>'Balance N'!I4546</f>
        <v>0</v>
      </c>
      <c r="B4543" s="71">
        <f>'Balance N'!J4546</f>
        <v>0</v>
      </c>
      <c r="C4543" s="72">
        <f>'Balance N'!K4546</f>
        <v>0</v>
      </c>
      <c r="D4543" s="72">
        <f>'Balance N'!L4546</f>
        <v>0</v>
      </c>
      <c r="E4543" s="72">
        <f>'Balance N'!M4546</f>
        <v>0</v>
      </c>
      <c r="F4543" s="72">
        <f>'Balance N'!N4546</f>
        <v>0</v>
      </c>
      <c r="G4543" s="72">
        <f>'Balance N'!O4546</f>
        <v>0</v>
      </c>
      <c r="H4543" s="72">
        <f>'Balance N'!P4546</f>
        <v>0</v>
      </c>
      <c r="I4543" s="74">
        <f t="shared" si="70"/>
        <v>0</v>
      </c>
    </row>
    <row r="4544" spans="1:9" ht="15.6">
      <c r="A4544" s="70">
        <f>'Balance N'!I4547</f>
        <v>0</v>
      </c>
      <c r="B4544" s="71">
        <f>'Balance N'!J4547</f>
        <v>0</v>
      </c>
      <c r="C4544" s="72">
        <f>'Balance N'!K4547</f>
        <v>0</v>
      </c>
      <c r="D4544" s="72">
        <f>'Balance N'!L4547</f>
        <v>0</v>
      </c>
      <c r="E4544" s="72">
        <f>'Balance N'!M4547</f>
        <v>0</v>
      </c>
      <c r="F4544" s="72">
        <f>'Balance N'!N4547</f>
        <v>0</v>
      </c>
      <c r="G4544" s="72">
        <f>'Balance N'!O4547</f>
        <v>0</v>
      </c>
      <c r="H4544" s="72">
        <f>'Balance N'!P4547</f>
        <v>0</v>
      </c>
      <c r="I4544" s="74">
        <f t="shared" si="70"/>
        <v>0</v>
      </c>
    </row>
    <row r="4545" spans="1:9" ht="15.6">
      <c r="A4545" s="70">
        <f>'Balance N'!I4548</f>
        <v>0</v>
      </c>
      <c r="B4545" s="71">
        <f>'Balance N'!J4548</f>
        <v>0</v>
      </c>
      <c r="C4545" s="72">
        <f>'Balance N'!K4548</f>
        <v>0</v>
      </c>
      <c r="D4545" s="72">
        <f>'Balance N'!L4548</f>
        <v>0</v>
      </c>
      <c r="E4545" s="72">
        <f>'Balance N'!M4548</f>
        <v>0</v>
      </c>
      <c r="F4545" s="72">
        <f>'Balance N'!N4548</f>
        <v>0</v>
      </c>
      <c r="G4545" s="72">
        <f>'Balance N'!O4548</f>
        <v>0</v>
      </c>
      <c r="H4545" s="72">
        <f>'Balance N'!P4548</f>
        <v>0</v>
      </c>
      <c r="I4545" s="74">
        <f t="shared" si="70"/>
        <v>0</v>
      </c>
    </row>
    <row r="4546" spans="1:9" ht="15.6">
      <c r="A4546" s="70">
        <f>'Balance N'!I4549</f>
        <v>0</v>
      </c>
      <c r="B4546" s="71">
        <f>'Balance N'!J4549</f>
        <v>0</v>
      </c>
      <c r="C4546" s="72">
        <f>'Balance N'!K4549</f>
        <v>0</v>
      </c>
      <c r="D4546" s="72">
        <f>'Balance N'!L4549</f>
        <v>0</v>
      </c>
      <c r="E4546" s="72">
        <f>'Balance N'!M4549</f>
        <v>0</v>
      </c>
      <c r="F4546" s="72">
        <f>'Balance N'!N4549</f>
        <v>0</v>
      </c>
      <c r="G4546" s="72">
        <f>'Balance N'!O4549</f>
        <v>0</v>
      </c>
      <c r="H4546" s="72">
        <f>'Balance N'!P4549</f>
        <v>0</v>
      </c>
      <c r="I4546" s="74">
        <f t="shared" si="70"/>
        <v>0</v>
      </c>
    </row>
    <row r="4547" spans="1:9" ht="15.6">
      <c r="A4547" s="70">
        <f>'Balance N'!I4550</f>
        <v>0</v>
      </c>
      <c r="B4547" s="71">
        <f>'Balance N'!J4550</f>
        <v>0</v>
      </c>
      <c r="C4547" s="72">
        <f>'Balance N'!K4550</f>
        <v>0</v>
      </c>
      <c r="D4547" s="72">
        <f>'Balance N'!L4550</f>
        <v>0</v>
      </c>
      <c r="E4547" s="72">
        <f>'Balance N'!M4550</f>
        <v>0</v>
      </c>
      <c r="F4547" s="72">
        <f>'Balance N'!N4550</f>
        <v>0</v>
      </c>
      <c r="G4547" s="72">
        <f>'Balance N'!O4550</f>
        <v>0</v>
      </c>
      <c r="H4547" s="72">
        <f>'Balance N'!P4550</f>
        <v>0</v>
      </c>
      <c r="I4547" s="74">
        <f t="shared" ref="I4547:I4610" si="71">(C4547-D4547)+(E4547-F4547)-(G4547-H4547)</f>
        <v>0</v>
      </c>
    </row>
    <row r="4548" spans="1:9" ht="15.6">
      <c r="A4548" s="70">
        <f>'Balance N'!I4551</f>
        <v>0</v>
      </c>
      <c r="B4548" s="71">
        <f>'Balance N'!J4551</f>
        <v>0</v>
      </c>
      <c r="C4548" s="72">
        <f>'Balance N'!K4551</f>
        <v>0</v>
      </c>
      <c r="D4548" s="72">
        <f>'Balance N'!L4551</f>
        <v>0</v>
      </c>
      <c r="E4548" s="72">
        <f>'Balance N'!M4551</f>
        <v>0</v>
      </c>
      <c r="F4548" s="72">
        <f>'Balance N'!N4551</f>
        <v>0</v>
      </c>
      <c r="G4548" s="72">
        <f>'Balance N'!O4551</f>
        <v>0</v>
      </c>
      <c r="H4548" s="72">
        <f>'Balance N'!P4551</f>
        <v>0</v>
      </c>
      <c r="I4548" s="74">
        <f t="shared" si="71"/>
        <v>0</v>
      </c>
    </row>
    <row r="4549" spans="1:9" ht="15.6">
      <c r="A4549" s="70">
        <f>'Balance N'!I4552</f>
        <v>0</v>
      </c>
      <c r="B4549" s="71">
        <f>'Balance N'!J4552</f>
        <v>0</v>
      </c>
      <c r="C4549" s="72">
        <f>'Balance N'!K4552</f>
        <v>0</v>
      </c>
      <c r="D4549" s="72">
        <f>'Balance N'!L4552</f>
        <v>0</v>
      </c>
      <c r="E4549" s="72">
        <f>'Balance N'!M4552</f>
        <v>0</v>
      </c>
      <c r="F4549" s="72">
        <f>'Balance N'!N4552</f>
        <v>0</v>
      </c>
      <c r="G4549" s="72">
        <f>'Balance N'!O4552</f>
        <v>0</v>
      </c>
      <c r="H4549" s="72">
        <f>'Balance N'!P4552</f>
        <v>0</v>
      </c>
      <c r="I4549" s="74">
        <f t="shared" si="71"/>
        <v>0</v>
      </c>
    </row>
    <row r="4550" spans="1:9" ht="15.6">
      <c r="A4550" s="70">
        <f>'Balance N'!I4553</f>
        <v>0</v>
      </c>
      <c r="B4550" s="71">
        <f>'Balance N'!J4553</f>
        <v>0</v>
      </c>
      <c r="C4550" s="72">
        <f>'Balance N'!K4553</f>
        <v>0</v>
      </c>
      <c r="D4550" s="72">
        <f>'Balance N'!L4553</f>
        <v>0</v>
      </c>
      <c r="E4550" s="72">
        <f>'Balance N'!M4553</f>
        <v>0</v>
      </c>
      <c r="F4550" s="72">
        <f>'Balance N'!N4553</f>
        <v>0</v>
      </c>
      <c r="G4550" s="72">
        <f>'Balance N'!O4553</f>
        <v>0</v>
      </c>
      <c r="H4550" s="72">
        <f>'Balance N'!P4553</f>
        <v>0</v>
      </c>
      <c r="I4550" s="74">
        <f t="shared" si="71"/>
        <v>0</v>
      </c>
    </row>
    <row r="4551" spans="1:9" ht="15.6">
      <c r="A4551" s="70">
        <f>'Balance N'!I4554</f>
        <v>0</v>
      </c>
      <c r="B4551" s="71">
        <f>'Balance N'!J4554</f>
        <v>0</v>
      </c>
      <c r="C4551" s="72">
        <f>'Balance N'!K4554</f>
        <v>0</v>
      </c>
      <c r="D4551" s="72">
        <f>'Balance N'!L4554</f>
        <v>0</v>
      </c>
      <c r="E4551" s="72">
        <f>'Balance N'!M4554</f>
        <v>0</v>
      </c>
      <c r="F4551" s="72">
        <f>'Balance N'!N4554</f>
        <v>0</v>
      </c>
      <c r="G4551" s="72">
        <f>'Balance N'!O4554</f>
        <v>0</v>
      </c>
      <c r="H4551" s="72">
        <f>'Balance N'!P4554</f>
        <v>0</v>
      </c>
      <c r="I4551" s="74">
        <f t="shared" si="71"/>
        <v>0</v>
      </c>
    </row>
    <row r="4552" spans="1:9" ht="15.6">
      <c r="A4552" s="70">
        <f>'Balance N'!I4555</f>
        <v>0</v>
      </c>
      <c r="B4552" s="71">
        <f>'Balance N'!J4555</f>
        <v>0</v>
      </c>
      <c r="C4552" s="72">
        <f>'Balance N'!K4555</f>
        <v>0</v>
      </c>
      <c r="D4552" s="72">
        <f>'Balance N'!L4555</f>
        <v>0</v>
      </c>
      <c r="E4552" s="72">
        <f>'Balance N'!M4555</f>
        <v>0</v>
      </c>
      <c r="F4552" s="72">
        <f>'Balance N'!N4555</f>
        <v>0</v>
      </c>
      <c r="G4552" s="72">
        <f>'Balance N'!O4555</f>
        <v>0</v>
      </c>
      <c r="H4552" s="72">
        <f>'Balance N'!P4555</f>
        <v>0</v>
      </c>
      <c r="I4552" s="74">
        <f t="shared" si="71"/>
        <v>0</v>
      </c>
    </row>
    <row r="4553" spans="1:9" ht="15.6">
      <c r="A4553" s="70">
        <f>'Balance N'!I4556</f>
        <v>0</v>
      </c>
      <c r="B4553" s="71">
        <f>'Balance N'!J4556</f>
        <v>0</v>
      </c>
      <c r="C4553" s="72">
        <f>'Balance N'!K4556</f>
        <v>0</v>
      </c>
      <c r="D4553" s="72">
        <f>'Balance N'!L4556</f>
        <v>0</v>
      </c>
      <c r="E4553" s="72">
        <f>'Balance N'!M4556</f>
        <v>0</v>
      </c>
      <c r="F4553" s="72">
        <f>'Balance N'!N4556</f>
        <v>0</v>
      </c>
      <c r="G4553" s="72">
        <f>'Balance N'!O4556</f>
        <v>0</v>
      </c>
      <c r="H4553" s="72">
        <f>'Balance N'!P4556</f>
        <v>0</v>
      </c>
      <c r="I4553" s="74">
        <f t="shared" si="71"/>
        <v>0</v>
      </c>
    </row>
    <row r="4554" spans="1:9" ht="15.6">
      <c r="A4554" s="70">
        <f>'Balance N'!I4557</f>
        <v>0</v>
      </c>
      <c r="B4554" s="71">
        <f>'Balance N'!J4557</f>
        <v>0</v>
      </c>
      <c r="C4554" s="72">
        <f>'Balance N'!K4557</f>
        <v>0</v>
      </c>
      <c r="D4554" s="72">
        <f>'Balance N'!L4557</f>
        <v>0</v>
      </c>
      <c r="E4554" s="72">
        <f>'Balance N'!M4557</f>
        <v>0</v>
      </c>
      <c r="F4554" s="72">
        <f>'Balance N'!N4557</f>
        <v>0</v>
      </c>
      <c r="G4554" s="72">
        <f>'Balance N'!O4557</f>
        <v>0</v>
      </c>
      <c r="H4554" s="72">
        <f>'Balance N'!P4557</f>
        <v>0</v>
      </c>
      <c r="I4554" s="74">
        <f t="shared" si="71"/>
        <v>0</v>
      </c>
    </row>
    <row r="4555" spans="1:9" ht="15.6">
      <c r="A4555" s="70">
        <f>'Balance N'!I4558</f>
        <v>0</v>
      </c>
      <c r="B4555" s="71">
        <f>'Balance N'!J4558</f>
        <v>0</v>
      </c>
      <c r="C4555" s="72">
        <f>'Balance N'!K4558</f>
        <v>0</v>
      </c>
      <c r="D4555" s="72">
        <f>'Balance N'!L4558</f>
        <v>0</v>
      </c>
      <c r="E4555" s="72">
        <f>'Balance N'!M4558</f>
        <v>0</v>
      </c>
      <c r="F4555" s="72">
        <f>'Balance N'!N4558</f>
        <v>0</v>
      </c>
      <c r="G4555" s="72">
        <f>'Balance N'!O4558</f>
        <v>0</v>
      </c>
      <c r="H4555" s="72">
        <f>'Balance N'!P4558</f>
        <v>0</v>
      </c>
      <c r="I4555" s="74">
        <f t="shared" si="71"/>
        <v>0</v>
      </c>
    </row>
    <row r="4556" spans="1:9" ht="15.6">
      <c r="A4556" s="70">
        <f>'Balance N'!I4559</f>
        <v>0</v>
      </c>
      <c r="B4556" s="71">
        <f>'Balance N'!J4559</f>
        <v>0</v>
      </c>
      <c r="C4556" s="72">
        <f>'Balance N'!K4559</f>
        <v>0</v>
      </c>
      <c r="D4556" s="72">
        <f>'Balance N'!L4559</f>
        <v>0</v>
      </c>
      <c r="E4556" s="72">
        <f>'Balance N'!M4559</f>
        <v>0</v>
      </c>
      <c r="F4556" s="72">
        <f>'Balance N'!N4559</f>
        <v>0</v>
      </c>
      <c r="G4556" s="72">
        <f>'Balance N'!O4559</f>
        <v>0</v>
      </c>
      <c r="H4556" s="72">
        <f>'Balance N'!P4559</f>
        <v>0</v>
      </c>
      <c r="I4556" s="74">
        <f t="shared" si="71"/>
        <v>0</v>
      </c>
    </row>
    <row r="4557" spans="1:9" ht="15.6">
      <c r="A4557" s="70">
        <f>'Balance N'!I4560</f>
        <v>0</v>
      </c>
      <c r="B4557" s="71">
        <f>'Balance N'!J4560</f>
        <v>0</v>
      </c>
      <c r="C4557" s="72">
        <f>'Balance N'!K4560</f>
        <v>0</v>
      </c>
      <c r="D4557" s="72">
        <f>'Balance N'!L4560</f>
        <v>0</v>
      </c>
      <c r="E4557" s="72">
        <f>'Balance N'!M4560</f>
        <v>0</v>
      </c>
      <c r="F4557" s="72">
        <f>'Balance N'!N4560</f>
        <v>0</v>
      </c>
      <c r="G4557" s="72">
        <f>'Balance N'!O4560</f>
        <v>0</v>
      </c>
      <c r="H4557" s="72">
        <f>'Balance N'!P4560</f>
        <v>0</v>
      </c>
      <c r="I4557" s="74">
        <f t="shared" si="71"/>
        <v>0</v>
      </c>
    </row>
    <row r="4558" spans="1:9" ht="15.6">
      <c r="A4558" s="70">
        <f>'Balance N'!I4561</f>
        <v>0</v>
      </c>
      <c r="B4558" s="71">
        <f>'Balance N'!J4561</f>
        <v>0</v>
      </c>
      <c r="C4558" s="72">
        <f>'Balance N'!K4561</f>
        <v>0</v>
      </c>
      <c r="D4558" s="72">
        <f>'Balance N'!L4561</f>
        <v>0</v>
      </c>
      <c r="E4558" s="72">
        <f>'Balance N'!M4561</f>
        <v>0</v>
      </c>
      <c r="F4558" s="72">
        <f>'Balance N'!N4561</f>
        <v>0</v>
      </c>
      <c r="G4558" s="72">
        <f>'Balance N'!O4561</f>
        <v>0</v>
      </c>
      <c r="H4558" s="72">
        <f>'Balance N'!P4561</f>
        <v>0</v>
      </c>
      <c r="I4558" s="74">
        <f t="shared" si="71"/>
        <v>0</v>
      </c>
    </row>
    <row r="4559" spans="1:9" ht="15.6">
      <c r="A4559" s="70">
        <f>'Balance N'!I4562</f>
        <v>0</v>
      </c>
      <c r="B4559" s="71">
        <f>'Balance N'!J4562</f>
        <v>0</v>
      </c>
      <c r="C4559" s="72">
        <f>'Balance N'!K4562</f>
        <v>0</v>
      </c>
      <c r="D4559" s="72">
        <f>'Balance N'!L4562</f>
        <v>0</v>
      </c>
      <c r="E4559" s="72">
        <f>'Balance N'!M4562</f>
        <v>0</v>
      </c>
      <c r="F4559" s="72">
        <f>'Balance N'!N4562</f>
        <v>0</v>
      </c>
      <c r="G4559" s="72">
        <f>'Balance N'!O4562</f>
        <v>0</v>
      </c>
      <c r="H4559" s="72">
        <f>'Balance N'!P4562</f>
        <v>0</v>
      </c>
      <c r="I4559" s="74">
        <f t="shared" si="71"/>
        <v>0</v>
      </c>
    </row>
    <row r="4560" spans="1:9" ht="15.6">
      <c r="A4560" s="70">
        <f>'Balance N'!I4563</f>
        <v>0</v>
      </c>
      <c r="B4560" s="71">
        <f>'Balance N'!J4563</f>
        <v>0</v>
      </c>
      <c r="C4560" s="72">
        <f>'Balance N'!K4563</f>
        <v>0</v>
      </c>
      <c r="D4560" s="72">
        <f>'Balance N'!L4563</f>
        <v>0</v>
      </c>
      <c r="E4560" s="72">
        <f>'Balance N'!M4563</f>
        <v>0</v>
      </c>
      <c r="F4560" s="72">
        <f>'Balance N'!N4563</f>
        <v>0</v>
      </c>
      <c r="G4560" s="72">
        <f>'Balance N'!O4563</f>
        <v>0</v>
      </c>
      <c r="H4560" s="72">
        <f>'Balance N'!P4563</f>
        <v>0</v>
      </c>
      <c r="I4560" s="74">
        <f t="shared" si="71"/>
        <v>0</v>
      </c>
    </row>
    <row r="4561" spans="1:9" ht="15.6">
      <c r="A4561" s="70">
        <f>'Balance N'!I4564</f>
        <v>0</v>
      </c>
      <c r="B4561" s="71">
        <f>'Balance N'!J4564</f>
        <v>0</v>
      </c>
      <c r="C4561" s="72">
        <f>'Balance N'!K4564</f>
        <v>0</v>
      </c>
      <c r="D4561" s="72">
        <f>'Balance N'!L4564</f>
        <v>0</v>
      </c>
      <c r="E4561" s="72">
        <f>'Balance N'!M4564</f>
        <v>0</v>
      </c>
      <c r="F4561" s="72">
        <f>'Balance N'!N4564</f>
        <v>0</v>
      </c>
      <c r="G4561" s="72">
        <f>'Balance N'!O4564</f>
        <v>0</v>
      </c>
      <c r="H4561" s="72">
        <f>'Balance N'!P4564</f>
        <v>0</v>
      </c>
      <c r="I4561" s="74">
        <f t="shared" si="71"/>
        <v>0</v>
      </c>
    </row>
    <row r="4562" spans="1:9" ht="15.6">
      <c r="A4562" s="70">
        <f>'Balance N'!I4565</f>
        <v>0</v>
      </c>
      <c r="B4562" s="71">
        <f>'Balance N'!J4565</f>
        <v>0</v>
      </c>
      <c r="C4562" s="72">
        <f>'Balance N'!K4565</f>
        <v>0</v>
      </c>
      <c r="D4562" s="72">
        <f>'Balance N'!L4565</f>
        <v>0</v>
      </c>
      <c r="E4562" s="72">
        <f>'Balance N'!M4565</f>
        <v>0</v>
      </c>
      <c r="F4562" s="72">
        <f>'Balance N'!N4565</f>
        <v>0</v>
      </c>
      <c r="G4562" s="72">
        <f>'Balance N'!O4565</f>
        <v>0</v>
      </c>
      <c r="H4562" s="72">
        <f>'Balance N'!P4565</f>
        <v>0</v>
      </c>
      <c r="I4562" s="74">
        <f t="shared" si="71"/>
        <v>0</v>
      </c>
    </row>
    <row r="4563" spans="1:9" ht="15.6">
      <c r="A4563" s="70">
        <f>'Balance N'!I4566</f>
        <v>0</v>
      </c>
      <c r="B4563" s="71">
        <f>'Balance N'!J4566</f>
        <v>0</v>
      </c>
      <c r="C4563" s="72">
        <f>'Balance N'!K4566</f>
        <v>0</v>
      </c>
      <c r="D4563" s="72">
        <f>'Balance N'!L4566</f>
        <v>0</v>
      </c>
      <c r="E4563" s="72">
        <f>'Balance N'!M4566</f>
        <v>0</v>
      </c>
      <c r="F4563" s="72">
        <f>'Balance N'!N4566</f>
        <v>0</v>
      </c>
      <c r="G4563" s="72">
        <f>'Balance N'!O4566</f>
        <v>0</v>
      </c>
      <c r="H4563" s="72">
        <f>'Balance N'!P4566</f>
        <v>0</v>
      </c>
      <c r="I4563" s="74">
        <f t="shared" si="71"/>
        <v>0</v>
      </c>
    </row>
    <row r="4564" spans="1:9" ht="15.6">
      <c r="A4564" s="70">
        <f>'Balance N'!I4567</f>
        <v>0</v>
      </c>
      <c r="B4564" s="71">
        <f>'Balance N'!J4567</f>
        <v>0</v>
      </c>
      <c r="C4564" s="72">
        <f>'Balance N'!K4567</f>
        <v>0</v>
      </c>
      <c r="D4564" s="72">
        <f>'Balance N'!L4567</f>
        <v>0</v>
      </c>
      <c r="E4564" s="72">
        <f>'Balance N'!M4567</f>
        <v>0</v>
      </c>
      <c r="F4564" s="72">
        <f>'Balance N'!N4567</f>
        <v>0</v>
      </c>
      <c r="G4564" s="72">
        <f>'Balance N'!O4567</f>
        <v>0</v>
      </c>
      <c r="H4564" s="72">
        <f>'Balance N'!P4567</f>
        <v>0</v>
      </c>
      <c r="I4564" s="74">
        <f t="shared" si="71"/>
        <v>0</v>
      </c>
    </row>
    <row r="4565" spans="1:9" ht="15.6">
      <c r="A4565" s="70">
        <f>'Balance N'!I4568</f>
        <v>0</v>
      </c>
      <c r="B4565" s="71">
        <f>'Balance N'!J4568</f>
        <v>0</v>
      </c>
      <c r="C4565" s="72">
        <f>'Balance N'!K4568</f>
        <v>0</v>
      </c>
      <c r="D4565" s="72">
        <f>'Balance N'!L4568</f>
        <v>0</v>
      </c>
      <c r="E4565" s="72">
        <f>'Balance N'!M4568</f>
        <v>0</v>
      </c>
      <c r="F4565" s="72">
        <f>'Balance N'!N4568</f>
        <v>0</v>
      </c>
      <c r="G4565" s="72">
        <f>'Balance N'!O4568</f>
        <v>0</v>
      </c>
      <c r="H4565" s="72">
        <f>'Balance N'!P4568</f>
        <v>0</v>
      </c>
      <c r="I4565" s="74">
        <f t="shared" si="71"/>
        <v>0</v>
      </c>
    </row>
    <row r="4566" spans="1:9" ht="15.6">
      <c r="A4566" s="70">
        <f>'Balance N'!I4569</f>
        <v>0</v>
      </c>
      <c r="B4566" s="71">
        <f>'Balance N'!J4569</f>
        <v>0</v>
      </c>
      <c r="C4566" s="72">
        <f>'Balance N'!K4569</f>
        <v>0</v>
      </c>
      <c r="D4566" s="72">
        <f>'Balance N'!L4569</f>
        <v>0</v>
      </c>
      <c r="E4566" s="72">
        <f>'Balance N'!M4569</f>
        <v>0</v>
      </c>
      <c r="F4566" s="72">
        <f>'Balance N'!N4569</f>
        <v>0</v>
      </c>
      <c r="G4566" s="72">
        <f>'Balance N'!O4569</f>
        <v>0</v>
      </c>
      <c r="H4566" s="72">
        <f>'Balance N'!P4569</f>
        <v>0</v>
      </c>
      <c r="I4566" s="74">
        <f t="shared" si="71"/>
        <v>0</v>
      </c>
    </row>
    <row r="4567" spans="1:9" ht="15.6">
      <c r="A4567" s="70">
        <f>'Balance N'!I4570</f>
        <v>0</v>
      </c>
      <c r="B4567" s="71">
        <f>'Balance N'!J4570</f>
        <v>0</v>
      </c>
      <c r="C4567" s="72">
        <f>'Balance N'!K4570</f>
        <v>0</v>
      </c>
      <c r="D4567" s="72">
        <f>'Balance N'!L4570</f>
        <v>0</v>
      </c>
      <c r="E4567" s="72">
        <f>'Balance N'!M4570</f>
        <v>0</v>
      </c>
      <c r="F4567" s="72">
        <f>'Balance N'!N4570</f>
        <v>0</v>
      </c>
      <c r="G4567" s="72">
        <f>'Balance N'!O4570</f>
        <v>0</v>
      </c>
      <c r="H4567" s="72">
        <f>'Balance N'!P4570</f>
        <v>0</v>
      </c>
      <c r="I4567" s="74">
        <f t="shared" si="71"/>
        <v>0</v>
      </c>
    </row>
    <row r="4568" spans="1:9" ht="15.6">
      <c r="A4568" s="70">
        <f>'Balance N'!I4571</f>
        <v>0</v>
      </c>
      <c r="B4568" s="71">
        <f>'Balance N'!J4571</f>
        <v>0</v>
      </c>
      <c r="C4568" s="72">
        <f>'Balance N'!K4571</f>
        <v>0</v>
      </c>
      <c r="D4568" s="72">
        <f>'Balance N'!L4571</f>
        <v>0</v>
      </c>
      <c r="E4568" s="72">
        <f>'Balance N'!M4571</f>
        <v>0</v>
      </c>
      <c r="F4568" s="72">
        <f>'Balance N'!N4571</f>
        <v>0</v>
      </c>
      <c r="G4568" s="72">
        <f>'Balance N'!O4571</f>
        <v>0</v>
      </c>
      <c r="H4568" s="72">
        <f>'Balance N'!P4571</f>
        <v>0</v>
      </c>
      <c r="I4568" s="74">
        <f t="shared" si="71"/>
        <v>0</v>
      </c>
    </row>
    <row r="4569" spans="1:9" ht="15.6">
      <c r="A4569" s="70">
        <f>'Balance N'!I4572</f>
        <v>0</v>
      </c>
      <c r="B4569" s="71">
        <f>'Balance N'!J4572</f>
        <v>0</v>
      </c>
      <c r="C4569" s="72">
        <f>'Balance N'!K4572</f>
        <v>0</v>
      </c>
      <c r="D4569" s="72">
        <f>'Balance N'!L4572</f>
        <v>0</v>
      </c>
      <c r="E4569" s="72">
        <f>'Balance N'!M4572</f>
        <v>0</v>
      </c>
      <c r="F4569" s="72">
        <f>'Balance N'!N4572</f>
        <v>0</v>
      </c>
      <c r="G4569" s="72">
        <f>'Balance N'!O4572</f>
        <v>0</v>
      </c>
      <c r="H4569" s="72">
        <f>'Balance N'!P4572</f>
        <v>0</v>
      </c>
      <c r="I4569" s="74">
        <f t="shared" si="71"/>
        <v>0</v>
      </c>
    </row>
    <row r="4570" spans="1:9" ht="15.6">
      <c r="A4570" s="70">
        <f>'Balance N'!I4573</f>
        <v>0</v>
      </c>
      <c r="B4570" s="71">
        <f>'Balance N'!J4573</f>
        <v>0</v>
      </c>
      <c r="C4570" s="72">
        <f>'Balance N'!K4573</f>
        <v>0</v>
      </c>
      <c r="D4570" s="72">
        <f>'Balance N'!L4573</f>
        <v>0</v>
      </c>
      <c r="E4570" s="72">
        <f>'Balance N'!M4573</f>
        <v>0</v>
      </c>
      <c r="F4570" s="72">
        <f>'Balance N'!N4573</f>
        <v>0</v>
      </c>
      <c r="G4570" s="72">
        <f>'Balance N'!O4573</f>
        <v>0</v>
      </c>
      <c r="H4570" s="72">
        <f>'Balance N'!P4573</f>
        <v>0</v>
      </c>
      <c r="I4570" s="74">
        <f t="shared" si="71"/>
        <v>0</v>
      </c>
    </row>
    <row r="4571" spans="1:9" ht="15.6">
      <c r="A4571" s="70">
        <f>'Balance N'!I4574</f>
        <v>0</v>
      </c>
      <c r="B4571" s="71">
        <f>'Balance N'!J4574</f>
        <v>0</v>
      </c>
      <c r="C4571" s="72">
        <f>'Balance N'!K4574</f>
        <v>0</v>
      </c>
      <c r="D4571" s="72">
        <f>'Balance N'!L4574</f>
        <v>0</v>
      </c>
      <c r="E4571" s="72">
        <f>'Balance N'!M4574</f>
        <v>0</v>
      </c>
      <c r="F4571" s="72">
        <f>'Balance N'!N4574</f>
        <v>0</v>
      </c>
      <c r="G4571" s="72">
        <f>'Balance N'!O4574</f>
        <v>0</v>
      </c>
      <c r="H4571" s="72">
        <f>'Balance N'!P4574</f>
        <v>0</v>
      </c>
      <c r="I4571" s="74">
        <f t="shared" si="71"/>
        <v>0</v>
      </c>
    </row>
    <row r="4572" spans="1:9" ht="15.6">
      <c r="A4572" s="70">
        <f>'Balance N'!I4575</f>
        <v>0</v>
      </c>
      <c r="B4572" s="71">
        <f>'Balance N'!J4575</f>
        <v>0</v>
      </c>
      <c r="C4572" s="72">
        <f>'Balance N'!K4575</f>
        <v>0</v>
      </c>
      <c r="D4572" s="72">
        <f>'Balance N'!L4575</f>
        <v>0</v>
      </c>
      <c r="E4572" s="72">
        <f>'Balance N'!M4575</f>
        <v>0</v>
      </c>
      <c r="F4572" s="72">
        <f>'Balance N'!N4575</f>
        <v>0</v>
      </c>
      <c r="G4572" s="72">
        <f>'Balance N'!O4575</f>
        <v>0</v>
      </c>
      <c r="H4572" s="72">
        <f>'Balance N'!P4575</f>
        <v>0</v>
      </c>
      <c r="I4572" s="74">
        <f t="shared" si="71"/>
        <v>0</v>
      </c>
    </row>
    <row r="4573" spans="1:9" ht="15.6">
      <c r="A4573" s="70">
        <f>'Balance N'!I4576</f>
        <v>0</v>
      </c>
      <c r="B4573" s="71">
        <f>'Balance N'!J4576</f>
        <v>0</v>
      </c>
      <c r="C4573" s="72">
        <f>'Balance N'!K4576</f>
        <v>0</v>
      </c>
      <c r="D4573" s="72">
        <f>'Balance N'!L4576</f>
        <v>0</v>
      </c>
      <c r="E4573" s="72">
        <f>'Balance N'!M4576</f>
        <v>0</v>
      </c>
      <c r="F4573" s="72">
        <f>'Balance N'!N4576</f>
        <v>0</v>
      </c>
      <c r="G4573" s="72">
        <f>'Balance N'!O4576</f>
        <v>0</v>
      </c>
      <c r="H4573" s="72">
        <f>'Balance N'!P4576</f>
        <v>0</v>
      </c>
      <c r="I4573" s="74">
        <f t="shared" si="71"/>
        <v>0</v>
      </c>
    </row>
    <row r="4574" spans="1:9" ht="15.6">
      <c r="A4574" s="70">
        <f>'Balance N'!I4577</f>
        <v>0</v>
      </c>
      <c r="B4574" s="71">
        <f>'Balance N'!J4577</f>
        <v>0</v>
      </c>
      <c r="C4574" s="72">
        <f>'Balance N'!K4577</f>
        <v>0</v>
      </c>
      <c r="D4574" s="72">
        <f>'Balance N'!L4577</f>
        <v>0</v>
      </c>
      <c r="E4574" s="72">
        <f>'Balance N'!M4577</f>
        <v>0</v>
      </c>
      <c r="F4574" s="72">
        <f>'Balance N'!N4577</f>
        <v>0</v>
      </c>
      <c r="G4574" s="72">
        <f>'Balance N'!O4577</f>
        <v>0</v>
      </c>
      <c r="H4574" s="72">
        <f>'Balance N'!P4577</f>
        <v>0</v>
      </c>
      <c r="I4574" s="74">
        <f t="shared" si="71"/>
        <v>0</v>
      </c>
    </row>
    <row r="4575" spans="1:9" ht="15.6">
      <c r="A4575" s="70">
        <f>'Balance N'!I4578</f>
        <v>0</v>
      </c>
      <c r="B4575" s="71">
        <f>'Balance N'!J4578</f>
        <v>0</v>
      </c>
      <c r="C4575" s="72">
        <f>'Balance N'!K4578</f>
        <v>0</v>
      </c>
      <c r="D4575" s="72">
        <f>'Balance N'!L4578</f>
        <v>0</v>
      </c>
      <c r="E4575" s="72">
        <f>'Balance N'!M4578</f>
        <v>0</v>
      </c>
      <c r="F4575" s="72">
        <f>'Balance N'!N4578</f>
        <v>0</v>
      </c>
      <c r="G4575" s="72">
        <f>'Balance N'!O4578</f>
        <v>0</v>
      </c>
      <c r="H4575" s="72">
        <f>'Balance N'!P4578</f>
        <v>0</v>
      </c>
      <c r="I4575" s="74">
        <f t="shared" si="71"/>
        <v>0</v>
      </c>
    </row>
    <row r="4576" spans="1:9" ht="15.6">
      <c r="A4576" s="70">
        <f>'Balance N'!I4579</f>
        <v>0</v>
      </c>
      <c r="B4576" s="71">
        <f>'Balance N'!J4579</f>
        <v>0</v>
      </c>
      <c r="C4576" s="72">
        <f>'Balance N'!K4579</f>
        <v>0</v>
      </c>
      <c r="D4576" s="72">
        <f>'Balance N'!L4579</f>
        <v>0</v>
      </c>
      <c r="E4576" s="72">
        <f>'Balance N'!M4579</f>
        <v>0</v>
      </c>
      <c r="F4576" s="72">
        <f>'Balance N'!N4579</f>
        <v>0</v>
      </c>
      <c r="G4576" s="72">
        <f>'Balance N'!O4579</f>
        <v>0</v>
      </c>
      <c r="H4576" s="72">
        <f>'Balance N'!P4579</f>
        <v>0</v>
      </c>
      <c r="I4576" s="74">
        <f t="shared" si="71"/>
        <v>0</v>
      </c>
    </row>
    <row r="4577" spans="1:9" ht="15.6">
      <c r="A4577" s="70">
        <f>'Balance N'!I4580</f>
        <v>0</v>
      </c>
      <c r="B4577" s="71">
        <f>'Balance N'!J4580</f>
        <v>0</v>
      </c>
      <c r="C4577" s="72">
        <f>'Balance N'!K4580</f>
        <v>0</v>
      </c>
      <c r="D4577" s="72">
        <f>'Balance N'!L4580</f>
        <v>0</v>
      </c>
      <c r="E4577" s="72">
        <f>'Balance N'!M4580</f>
        <v>0</v>
      </c>
      <c r="F4577" s="72">
        <f>'Balance N'!N4580</f>
        <v>0</v>
      </c>
      <c r="G4577" s="72">
        <f>'Balance N'!O4580</f>
        <v>0</v>
      </c>
      <c r="H4577" s="72">
        <f>'Balance N'!P4580</f>
        <v>0</v>
      </c>
      <c r="I4577" s="74">
        <f t="shared" si="71"/>
        <v>0</v>
      </c>
    </row>
    <row r="4578" spans="1:9" ht="15.6">
      <c r="A4578" s="70">
        <f>'Balance N'!I4581</f>
        <v>0</v>
      </c>
      <c r="B4578" s="71">
        <f>'Balance N'!J4581</f>
        <v>0</v>
      </c>
      <c r="C4578" s="72">
        <f>'Balance N'!K4581</f>
        <v>0</v>
      </c>
      <c r="D4578" s="72">
        <f>'Balance N'!L4581</f>
        <v>0</v>
      </c>
      <c r="E4578" s="72">
        <f>'Balance N'!M4581</f>
        <v>0</v>
      </c>
      <c r="F4578" s="72">
        <f>'Balance N'!N4581</f>
        <v>0</v>
      </c>
      <c r="G4578" s="72">
        <f>'Balance N'!O4581</f>
        <v>0</v>
      </c>
      <c r="H4578" s="72">
        <f>'Balance N'!P4581</f>
        <v>0</v>
      </c>
      <c r="I4578" s="74">
        <f t="shared" si="71"/>
        <v>0</v>
      </c>
    </row>
    <row r="4579" spans="1:9" ht="15.6">
      <c r="A4579" s="70">
        <f>'Balance N'!I4582</f>
        <v>0</v>
      </c>
      <c r="B4579" s="71">
        <f>'Balance N'!J4582</f>
        <v>0</v>
      </c>
      <c r="C4579" s="72">
        <f>'Balance N'!K4582</f>
        <v>0</v>
      </c>
      <c r="D4579" s="72">
        <f>'Balance N'!L4582</f>
        <v>0</v>
      </c>
      <c r="E4579" s="72">
        <f>'Balance N'!M4582</f>
        <v>0</v>
      </c>
      <c r="F4579" s="72">
        <f>'Balance N'!N4582</f>
        <v>0</v>
      </c>
      <c r="G4579" s="72">
        <f>'Balance N'!O4582</f>
        <v>0</v>
      </c>
      <c r="H4579" s="72">
        <f>'Balance N'!P4582</f>
        <v>0</v>
      </c>
      <c r="I4579" s="74">
        <f t="shared" si="71"/>
        <v>0</v>
      </c>
    </row>
    <row r="4580" spans="1:9" ht="15.6">
      <c r="A4580" s="70">
        <f>'Balance N'!I4583</f>
        <v>0</v>
      </c>
      <c r="B4580" s="71">
        <f>'Balance N'!J4583</f>
        <v>0</v>
      </c>
      <c r="C4580" s="72">
        <f>'Balance N'!K4583</f>
        <v>0</v>
      </c>
      <c r="D4580" s="72">
        <f>'Balance N'!L4583</f>
        <v>0</v>
      </c>
      <c r="E4580" s="72">
        <f>'Balance N'!M4583</f>
        <v>0</v>
      </c>
      <c r="F4580" s="72">
        <f>'Balance N'!N4583</f>
        <v>0</v>
      </c>
      <c r="G4580" s="72">
        <f>'Balance N'!O4583</f>
        <v>0</v>
      </c>
      <c r="H4580" s="72">
        <f>'Balance N'!P4583</f>
        <v>0</v>
      </c>
      <c r="I4580" s="74">
        <f t="shared" si="71"/>
        <v>0</v>
      </c>
    </row>
    <row r="4581" spans="1:9" ht="15.6">
      <c r="A4581" s="70">
        <f>'Balance N'!I4584</f>
        <v>0</v>
      </c>
      <c r="B4581" s="71">
        <f>'Balance N'!J4584</f>
        <v>0</v>
      </c>
      <c r="C4581" s="72">
        <f>'Balance N'!K4584</f>
        <v>0</v>
      </c>
      <c r="D4581" s="72">
        <f>'Balance N'!L4584</f>
        <v>0</v>
      </c>
      <c r="E4581" s="72">
        <f>'Balance N'!M4584</f>
        <v>0</v>
      </c>
      <c r="F4581" s="72">
        <f>'Balance N'!N4584</f>
        <v>0</v>
      </c>
      <c r="G4581" s="72">
        <f>'Balance N'!O4584</f>
        <v>0</v>
      </c>
      <c r="H4581" s="72">
        <f>'Balance N'!P4584</f>
        <v>0</v>
      </c>
      <c r="I4581" s="74">
        <f t="shared" si="71"/>
        <v>0</v>
      </c>
    </row>
    <row r="4582" spans="1:9" ht="15.6">
      <c r="A4582" s="70">
        <f>'Balance N'!I4585</f>
        <v>0</v>
      </c>
      <c r="B4582" s="71">
        <f>'Balance N'!J4585</f>
        <v>0</v>
      </c>
      <c r="C4582" s="72">
        <f>'Balance N'!K4585</f>
        <v>0</v>
      </c>
      <c r="D4582" s="72">
        <f>'Balance N'!L4585</f>
        <v>0</v>
      </c>
      <c r="E4582" s="72">
        <f>'Balance N'!M4585</f>
        <v>0</v>
      </c>
      <c r="F4582" s="72">
        <f>'Balance N'!N4585</f>
        <v>0</v>
      </c>
      <c r="G4582" s="72">
        <f>'Balance N'!O4585</f>
        <v>0</v>
      </c>
      <c r="H4582" s="72">
        <f>'Balance N'!P4585</f>
        <v>0</v>
      </c>
      <c r="I4582" s="74">
        <f t="shared" si="71"/>
        <v>0</v>
      </c>
    </row>
    <row r="4583" spans="1:9" ht="15.6">
      <c r="A4583" s="70">
        <f>'Balance N'!I4586</f>
        <v>0</v>
      </c>
      <c r="B4583" s="71">
        <f>'Balance N'!J4586</f>
        <v>0</v>
      </c>
      <c r="C4583" s="72">
        <f>'Balance N'!K4586</f>
        <v>0</v>
      </c>
      <c r="D4583" s="72">
        <f>'Balance N'!L4586</f>
        <v>0</v>
      </c>
      <c r="E4583" s="72">
        <f>'Balance N'!M4586</f>
        <v>0</v>
      </c>
      <c r="F4583" s="72">
        <f>'Balance N'!N4586</f>
        <v>0</v>
      </c>
      <c r="G4583" s="72">
        <f>'Balance N'!O4586</f>
        <v>0</v>
      </c>
      <c r="H4583" s="72">
        <f>'Balance N'!P4586</f>
        <v>0</v>
      </c>
      <c r="I4583" s="74">
        <f t="shared" si="71"/>
        <v>0</v>
      </c>
    </row>
    <row r="4584" spans="1:9" ht="15.6">
      <c r="A4584" s="70">
        <f>'Balance N'!I4587</f>
        <v>0</v>
      </c>
      <c r="B4584" s="71">
        <f>'Balance N'!J4587</f>
        <v>0</v>
      </c>
      <c r="C4584" s="72">
        <f>'Balance N'!K4587</f>
        <v>0</v>
      </c>
      <c r="D4584" s="72">
        <f>'Balance N'!L4587</f>
        <v>0</v>
      </c>
      <c r="E4584" s="72">
        <f>'Balance N'!M4587</f>
        <v>0</v>
      </c>
      <c r="F4584" s="72">
        <f>'Balance N'!N4587</f>
        <v>0</v>
      </c>
      <c r="G4584" s="72">
        <f>'Balance N'!O4587</f>
        <v>0</v>
      </c>
      <c r="H4584" s="72">
        <f>'Balance N'!P4587</f>
        <v>0</v>
      </c>
      <c r="I4584" s="74">
        <f t="shared" si="71"/>
        <v>0</v>
      </c>
    </row>
    <row r="4585" spans="1:9" ht="15.6">
      <c r="A4585" s="70">
        <f>'Balance N'!I4588</f>
        <v>0</v>
      </c>
      <c r="B4585" s="71">
        <f>'Balance N'!J4588</f>
        <v>0</v>
      </c>
      <c r="C4585" s="72">
        <f>'Balance N'!K4588</f>
        <v>0</v>
      </c>
      <c r="D4585" s="72">
        <f>'Balance N'!L4588</f>
        <v>0</v>
      </c>
      <c r="E4585" s="72">
        <f>'Balance N'!M4588</f>
        <v>0</v>
      </c>
      <c r="F4585" s="72">
        <f>'Balance N'!N4588</f>
        <v>0</v>
      </c>
      <c r="G4585" s="72">
        <f>'Balance N'!O4588</f>
        <v>0</v>
      </c>
      <c r="H4585" s="72">
        <f>'Balance N'!P4588</f>
        <v>0</v>
      </c>
      <c r="I4585" s="74">
        <f t="shared" si="71"/>
        <v>0</v>
      </c>
    </row>
    <row r="4586" spans="1:9" ht="15.6">
      <c r="A4586" s="70">
        <f>'Balance N'!I4589</f>
        <v>0</v>
      </c>
      <c r="B4586" s="71">
        <f>'Balance N'!J4589</f>
        <v>0</v>
      </c>
      <c r="C4586" s="72">
        <f>'Balance N'!K4589</f>
        <v>0</v>
      </c>
      <c r="D4586" s="72">
        <f>'Balance N'!L4589</f>
        <v>0</v>
      </c>
      <c r="E4586" s="72">
        <f>'Balance N'!M4589</f>
        <v>0</v>
      </c>
      <c r="F4586" s="72">
        <f>'Balance N'!N4589</f>
        <v>0</v>
      </c>
      <c r="G4586" s="72">
        <f>'Balance N'!O4589</f>
        <v>0</v>
      </c>
      <c r="H4586" s="72">
        <f>'Balance N'!P4589</f>
        <v>0</v>
      </c>
      <c r="I4586" s="74">
        <f t="shared" si="71"/>
        <v>0</v>
      </c>
    </row>
    <row r="4587" spans="1:9" ht="15.6">
      <c r="A4587" s="70">
        <f>'Balance N'!I4590</f>
        <v>0</v>
      </c>
      <c r="B4587" s="71">
        <f>'Balance N'!J4590</f>
        <v>0</v>
      </c>
      <c r="C4587" s="72">
        <f>'Balance N'!K4590</f>
        <v>0</v>
      </c>
      <c r="D4587" s="72">
        <f>'Balance N'!L4590</f>
        <v>0</v>
      </c>
      <c r="E4587" s="72">
        <f>'Balance N'!M4590</f>
        <v>0</v>
      </c>
      <c r="F4587" s="72">
        <f>'Balance N'!N4590</f>
        <v>0</v>
      </c>
      <c r="G4587" s="72">
        <f>'Balance N'!O4590</f>
        <v>0</v>
      </c>
      <c r="H4587" s="72">
        <f>'Balance N'!P4590</f>
        <v>0</v>
      </c>
      <c r="I4587" s="74">
        <f t="shared" si="71"/>
        <v>0</v>
      </c>
    </row>
    <row r="4588" spans="1:9" ht="15.6">
      <c r="A4588" s="70">
        <f>'Balance N'!I4591</f>
        <v>0</v>
      </c>
      <c r="B4588" s="71">
        <f>'Balance N'!J4591</f>
        <v>0</v>
      </c>
      <c r="C4588" s="72">
        <f>'Balance N'!K4591</f>
        <v>0</v>
      </c>
      <c r="D4588" s="72">
        <f>'Balance N'!L4591</f>
        <v>0</v>
      </c>
      <c r="E4588" s="72">
        <f>'Balance N'!M4591</f>
        <v>0</v>
      </c>
      <c r="F4588" s="72">
        <f>'Balance N'!N4591</f>
        <v>0</v>
      </c>
      <c r="G4588" s="72">
        <f>'Balance N'!O4591</f>
        <v>0</v>
      </c>
      <c r="H4588" s="72">
        <f>'Balance N'!P4591</f>
        <v>0</v>
      </c>
      <c r="I4588" s="74">
        <f t="shared" si="71"/>
        <v>0</v>
      </c>
    </row>
    <row r="4589" spans="1:9" ht="15.6">
      <c r="A4589" s="70">
        <f>'Balance N'!I4592</f>
        <v>0</v>
      </c>
      <c r="B4589" s="71">
        <f>'Balance N'!J4592</f>
        <v>0</v>
      </c>
      <c r="C4589" s="72">
        <f>'Balance N'!K4592</f>
        <v>0</v>
      </c>
      <c r="D4589" s="72">
        <f>'Balance N'!L4592</f>
        <v>0</v>
      </c>
      <c r="E4589" s="72">
        <f>'Balance N'!M4592</f>
        <v>0</v>
      </c>
      <c r="F4589" s="72">
        <f>'Balance N'!N4592</f>
        <v>0</v>
      </c>
      <c r="G4589" s="72">
        <f>'Balance N'!O4592</f>
        <v>0</v>
      </c>
      <c r="H4589" s="72">
        <f>'Balance N'!P4592</f>
        <v>0</v>
      </c>
      <c r="I4589" s="74">
        <f t="shared" si="71"/>
        <v>0</v>
      </c>
    </row>
    <row r="4590" spans="1:9" ht="15.6">
      <c r="A4590" s="70">
        <f>'Balance N'!I4593</f>
        <v>0</v>
      </c>
      <c r="B4590" s="71">
        <f>'Balance N'!J4593</f>
        <v>0</v>
      </c>
      <c r="C4590" s="72">
        <f>'Balance N'!K4593</f>
        <v>0</v>
      </c>
      <c r="D4590" s="72">
        <f>'Balance N'!L4593</f>
        <v>0</v>
      </c>
      <c r="E4590" s="72">
        <f>'Balance N'!M4593</f>
        <v>0</v>
      </c>
      <c r="F4590" s="72">
        <f>'Balance N'!N4593</f>
        <v>0</v>
      </c>
      <c r="G4590" s="72">
        <f>'Balance N'!O4593</f>
        <v>0</v>
      </c>
      <c r="H4590" s="72">
        <f>'Balance N'!P4593</f>
        <v>0</v>
      </c>
      <c r="I4590" s="74">
        <f t="shared" si="71"/>
        <v>0</v>
      </c>
    </row>
    <row r="4591" spans="1:9" ht="15.6">
      <c r="A4591" s="70">
        <f>'Balance N'!I4594</f>
        <v>0</v>
      </c>
      <c r="B4591" s="71">
        <f>'Balance N'!J4594</f>
        <v>0</v>
      </c>
      <c r="C4591" s="72">
        <f>'Balance N'!K4594</f>
        <v>0</v>
      </c>
      <c r="D4591" s="72">
        <f>'Balance N'!L4594</f>
        <v>0</v>
      </c>
      <c r="E4591" s="72">
        <f>'Balance N'!M4594</f>
        <v>0</v>
      </c>
      <c r="F4591" s="72">
        <f>'Balance N'!N4594</f>
        <v>0</v>
      </c>
      <c r="G4591" s="72">
        <f>'Balance N'!O4594</f>
        <v>0</v>
      </c>
      <c r="H4591" s="72">
        <f>'Balance N'!P4594</f>
        <v>0</v>
      </c>
      <c r="I4591" s="74">
        <f t="shared" si="71"/>
        <v>0</v>
      </c>
    </row>
    <row r="4592" spans="1:9" ht="15.6">
      <c r="A4592" s="70">
        <f>'Balance N'!I4595</f>
        <v>0</v>
      </c>
      <c r="B4592" s="71">
        <f>'Balance N'!J4595</f>
        <v>0</v>
      </c>
      <c r="C4592" s="72">
        <f>'Balance N'!K4595</f>
        <v>0</v>
      </c>
      <c r="D4592" s="72">
        <f>'Balance N'!L4595</f>
        <v>0</v>
      </c>
      <c r="E4592" s="72">
        <f>'Balance N'!M4595</f>
        <v>0</v>
      </c>
      <c r="F4592" s="72">
        <f>'Balance N'!N4595</f>
        <v>0</v>
      </c>
      <c r="G4592" s="72">
        <f>'Balance N'!O4595</f>
        <v>0</v>
      </c>
      <c r="H4592" s="72">
        <f>'Balance N'!P4595</f>
        <v>0</v>
      </c>
      <c r="I4592" s="74">
        <f t="shared" si="71"/>
        <v>0</v>
      </c>
    </row>
    <row r="4593" spans="1:9" ht="15.6">
      <c r="A4593" s="70">
        <f>'Balance N'!I4596</f>
        <v>0</v>
      </c>
      <c r="B4593" s="71">
        <f>'Balance N'!J4596</f>
        <v>0</v>
      </c>
      <c r="C4593" s="72">
        <f>'Balance N'!K4596</f>
        <v>0</v>
      </c>
      <c r="D4593" s="72">
        <f>'Balance N'!L4596</f>
        <v>0</v>
      </c>
      <c r="E4593" s="72">
        <f>'Balance N'!M4596</f>
        <v>0</v>
      </c>
      <c r="F4593" s="72">
        <f>'Balance N'!N4596</f>
        <v>0</v>
      </c>
      <c r="G4593" s="72">
        <f>'Balance N'!O4596</f>
        <v>0</v>
      </c>
      <c r="H4593" s="72">
        <f>'Balance N'!P4596</f>
        <v>0</v>
      </c>
      <c r="I4593" s="74">
        <f t="shared" si="71"/>
        <v>0</v>
      </c>
    </row>
    <row r="4594" spans="1:9" ht="15.6">
      <c r="A4594" s="70">
        <f>'Balance N'!I4597</f>
        <v>0</v>
      </c>
      <c r="B4594" s="71">
        <f>'Balance N'!J4597</f>
        <v>0</v>
      </c>
      <c r="C4594" s="72">
        <f>'Balance N'!K4597</f>
        <v>0</v>
      </c>
      <c r="D4594" s="72">
        <f>'Balance N'!L4597</f>
        <v>0</v>
      </c>
      <c r="E4594" s="72">
        <f>'Balance N'!M4597</f>
        <v>0</v>
      </c>
      <c r="F4594" s="72">
        <f>'Balance N'!N4597</f>
        <v>0</v>
      </c>
      <c r="G4594" s="72">
        <f>'Balance N'!O4597</f>
        <v>0</v>
      </c>
      <c r="H4594" s="72">
        <f>'Balance N'!P4597</f>
        <v>0</v>
      </c>
      <c r="I4594" s="74">
        <f t="shared" si="71"/>
        <v>0</v>
      </c>
    </row>
    <row r="4595" spans="1:9" ht="15.6">
      <c r="A4595" s="70">
        <f>'Balance N'!I4598</f>
        <v>0</v>
      </c>
      <c r="B4595" s="71">
        <f>'Balance N'!J4598</f>
        <v>0</v>
      </c>
      <c r="C4595" s="72">
        <f>'Balance N'!K4598</f>
        <v>0</v>
      </c>
      <c r="D4595" s="72">
        <f>'Balance N'!L4598</f>
        <v>0</v>
      </c>
      <c r="E4595" s="72">
        <f>'Balance N'!M4598</f>
        <v>0</v>
      </c>
      <c r="F4595" s="72">
        <f>'Balance N'!N4598</f>
        <v>0</v>
      </c>
      <c r="G4595" s="72">
        <f>'Balance N'!O4598</f>
        <v>0</v>
      </c>
      <c r="H4595" s="72">
        <f>'Balance N'!P4598</f>
        <v>0</v>
      </c>
      <c r="I4595" s="74">
        <f t="shared" si="71"/>
        <v>0</v>
      </c>
    </row>
    <row r="4596" spans="1:9" ht="15.6">
      <c r="A4596" s="70">
        <f>'Balance N'!I4599</f>
        <v>0</v>
      </c>
      <c r="B4596" s="71">
        <f>'Balance N'!J4599</f>
        <v>0</v>
      </c>
      <c r="C4596" s="72">
        <f>'Balance N'!K4599</f>
        <v>0</v>
      </c>
      <c r="D4596" s="72">
        <f>'Balance N'!L4599</f>
        <v>0</v>
      </c>
      <c r="E4596" s="72">
        <f>'Balance N'!M4599</f>
        <v>0</v>
      </c>
      <c r="F4596" s="72">
        <f>'Balance N'!N4599</f>
        <v>0</v>
      </c>
      <c r="G4596" s="72">
        <f>'Balance N'!O4599</f>
        <v>0</v>
      </c>
      <c r="H4596" s="72">
        <f>'Balance N'!P4599</f>
        <v>0</v>
      </c>
      <c r="I4596" s="74">
        <f t="shared" si="71"/>
        <v>0</v>
      </c>
    </row>
    <row r="4597" spans="1:9" ht="15.6">
      <c r="A4597" s="70">
        <f>'Balance N'!I4600</f>
        <v>0</v>
      </c>
      <c r="B4597" s="71">
        <f>'Balance N'!J4600</f>
        <v>0</v>
      </c>
      <c r="C4597" s="72">
        <f>'Balance N'!K4600</f>
        <v>0</v>
      </c>
      <c r="D4597" s="72">
        <f>'Balance N'!L4600</f>
        <v>0</v>
      </c>
      <c r="E4597" s="72">
        <f>'Balance N'!M4600</f>
        <v>0</v>
      </c>
      <c r="F4597" s="72">
        <f>'Balance N'!N4600</f>
        <v>0</v>
      </c>
      <c r="G4597" s="72">
        <f>'Balance N'!O4600</f>
        <v>0</v>
      </c>
      <c r="H4597" s="72">
        <f>'Balance N'!P4600</f>
        <v>0</v>
      </c>
      <c r="I4597" s="74">
        <f t="shared" si="71"/>
        <v>0</v>
      </c>
    </row>
    <row r="4598" spans="1:9" ht="15.6">
      <c r="A4598" s="70">
        <f>'Balance N'!I4601</f>
        <v>0</v>
      </c>
      <c r="B4598" s="71">
        <f>'Balance N'!J4601</f>
        <v>0</v>
      </c>
      <c r="C4598" s="72">
        <f>'Balance N'!K4601</f>
        <v>0</v>
      </c>
      <c r="D4598" s="72">
        <f>'Balance N'!L4601</f>
        <v>0</v>
      </c>
      <c r="E4598" s="72">
        <f>'Balance N'!M4601</f>
        <v>0</v>
      </c>
      <c r="F4598" s="72">
        <f>'Balance N'!N4601</f>
        <v>0</v>
      </c>
      <c r="G4598" s="72">
        <f>'Balance N'!O4601</f>
        <v>0</v>
      </c>
      <c r="H4598" s="72">
        <f>'Balance N'!P4601</f>
        <v>0</v>
      </c>
      <c r="I4598" s="74">
        <f t="shared" si="71"/>
        <v>0</v>
      </c>
    </row>
    <row r="4599" spans="1:9" ht="15.6">
      <c r="A4599" s="70">
        <f>'Balance N'!I4602</f>
        <v>0</v>
      </c>
      <c r="B4599" s="71">
        <f>'Balance N'!J4602</f>
        <v>0</v>
      </c>
      <c r="C4599" s="72">
        <f>'Balance N'!K4602</f>
        <v>0</v>
      </c>
      <c r="D4599" s="72">
        <f>'Balance N'!L4602</f>
        <v>0</v>
      </c>
      <c r="E4599" s="72">
        <f>'Balance N'!M4602</f>
        <v>0</v>
      </c>
      <c r="F4599" s="72">
        <f>'Balance N'!N4602</f>
        <v>0</v>
      </c>
      <c r="G4599" s="72">
        <f>'Balance N'!O4602</f>
        <v>0</v>
      </c>
      <c r="H4599" s="72">
        <f>'Balance N'!P4602</f>
        <v>0</v>
      </c>
      <c r="I4599" s="74">
        <f t="shared" si="71"/>
        <v>0</v>
      </c>
    </row>
    <row r="4600" spans="1:9" ht="15.6">
      <c r="A4600" s="70">
        <f>'Balance N'!I4603</f>
        <v>0</v>
      </c>
      <c r="B4600" s="71">
        <f>'Balance N'!J4603</f>
        <v>0</v>
      </c>
      <c r="C4600" s="72">
        <f>'Balance N'!K4603</f>
        <v>0</v>
      </c>
      <c r="D4600" s="72">
        <f>'Balance N'!L4603</f>
        <v>0</v>
      </c>
      <c r="E4600" s="72">
        <f>'Balance N'!M4603</f>
        <v>0</v>
      </c>
      <c r="F4600" s="72">
        <f>'Balance N'!N4603</f>
        <v>0</v>
      </c>
      <c r="G4600" s="72">
        <f>'Balance N'!O4603</f>
        <v>0</v>
      </c>
      <c r="H4600" s="72">
        <f>'Balance N'!P4603</f>
        <v>0</v>
      </c>
      <c r="I4600" s="74">
        <f t="shared" si="71"/>
        <v>0</v>
      </c>
    </row>
    <row r="4601" spans="1:9" ht="15.6">
      <c r="A4601" s="70">
        <f>'Balance N'!I4604</f>
        <v>0</v>
      </c>
      <c r="B4601" s="71">
        <f>'Balance N'!J4604</f>
        <v>0</v>
      </c>
      <c r="C4601" s="72">
        <f>'Balance N'!K4604</f>
        <v>0</v>
      </c>
      <c r="D4601" s="72">
        <f>'Balance N'!L4604</f>
        <v>0</v>
      </c>
      <c r="E4601" s="72">
        <f>'Balance N'!M4604</f>
        <v>0</v>
      </c>
      <c r="F4601" s="72">
        <f>'Balance N'!N4604</f>
        <v>0</v>
      </c>
      <c r="G4601" s="72">
        <f>'Balance N'!O4604</f>
        <v>0</v>
      </c>
      <c r="H4601" s="72">
        <f>'Balance N'!P4604</f>
        <v>0</v>
      </c>
      <c r="I4601" s="74">
        <f t="shared" si="71"/>
        <v>0</v>
      </c>
    </row>
    <row r="4602" spans="1:9" ht="15.6">
      <c r="A4602" s="70">
        <f>'Balance N'!I4605</f>
        <v>0</v>
      </c>
      <c r="B4602" s="71">
        <f>'Balance N'!J4605</f>
        <v>0</v>
      </c>
      <c r="C4602" s="72">
        <f>'Balance N'!K4605</f>
        <v>0</v>
      </c>
      <c r="D4602" s="72">
        <f>'Balance N'!L4605</f>
        <v>0</v>
      </c>
      <c r="E4602" s="72">
        <f>'Balance N'!M4605</f>
        <v>0</v>
      </c>
      <c r="F4602" s="72">
        <f>'Balance N'!N4605</f>
        <v>0</v>
      </c>
      <c r="G4602" s="72">
        <f>'Balance N'!O4605</f>
        <v>0</v>
      </c>
      <c r="H4602" s="72">
        <f>'Balance N'!P4605</f>
        <v>0</v>
      </c>
      <c r="I4602" s="74">
        <f t="shared" si="71"/>
        <v>0</v>
      </c>
    </row>
    <row r="4603" spans="1:9" ht="15.6">
      <c r="A4603" s="70">
        <f>'Balance N'!I4606</f>
        <v>0</v>
      </c>
      <c r="B4603" s="71">
        <f>'Balance N'!J4606</f>
        <v>0</v>
      </c>
      <c r="C4603" s="72">
        <f>'Balance N'!K4606</f>
        <v>0</v>
      </c>
      <c r="D4603" s="72">
        <f>'Balance N'!L4606</f>
        <v>0</v>
      </c>
      <c r="E4603" s="72">
        <f>'Balance N'!M4606</f>
        <v>0</v>
      </c>
      <c r="F4603" s="72">
        <f>'Balance N'!N4606</f>
        <v>0</v>
      </c>
      <c r="G4603" s="72">
        <f>'Balance N'!O4606</f>
        <v>0</v>
      </c>
      <c r="H4603" s="72">
        <f>'Balance N'!P4606</f>
        <v>0</v>
      </c>
      <c r="I4603" s="74">
        <f t="shared" si="71"/>
        <v>0</v>
      </c>
    </row>
    <row r="4604" spans="1:9" ht="15.6">
      <c r="A4604" s="70">
        <f>'Balance N'!I4607</f>
        <v>0</v>
      </c>
      <c r="B4604" s="71">
        <f>'Balance N'!J4607</f>
        <v>0</v>
      </c>
      <c r="C4604" s="72">
        <f>'Balance N'!K4607</f>
        <v>0</v>
      </c>
      <c r="D4604" s="72">
        <f>'Balance N'!L4607</f>
        <v>0</v>
      </c>
      <c r="E4604" s="72">
        <f>'Balance N'!M4607</f>
        <v>0</v>
      </c>
      <c r="F4604" s="72">
        <f>'Balance N'!N4607</f>
        <v>0</v>
      </c>
      <c r="G4604" s="72">
        <f>'Balance N'!O4607</f>
        <v>0</v>
      </c>
      <c r="H4604" s="72">
        <f>'Balance N'!P4607</f>
        <v>0</v>
      </c>
      <c r="I4604" s="74">
        <f t="shared" si="71"/>
        <v>0</v>
      </c>
    </row>
    <row r="4605" spans="1:9" ht="15.6">
      <c r="A4605" s="70">
        <f>'Balance N'!I4608</f>
        <v>0</v>
      </c>
      <c r="B4605" s="71">
        <f>'Balance N'!J4608</f>
        <v>0</v>
      </c>
      <c r="C4605" s="72">
        <f>'Balance N'!K4608</f>
        <v>0</v>
      </c>
      <c r="D4605" s="72">
        <f>'Balance N'!L4608</f>
        <v>0</v>
      </c>
      <c r="E4605" s="72">
        <f>'Balance N'!M4608</f>
        <v>0</v>
      </c>
      <c r="F4605" s="72">
        <f>'Balance N'!N4608</f>
        <v>0</v>
      </c>
      <c r="G4605" s="72">
        <f>'Balance N'!O4608</f>
        <v>0</v>
      </c>
      <c r="H4605" s="72">
        <f>'Balance N'!P4608</f>
        <v>0</v>
      </c>
      <c r="I4605" s="74">
        <f t="shared" si="71"/>
        <v>0</v>
      </c>
    </row>
    <row r="4606" spans="1:9" ht="15.6">
      <c r="A4606" s="70">
        <f>'Balance N'!I4609</f>
        <v>0</v>
      </c>
      <c r="B4606" s="71">
        <f>'Balance N'!J4609</f>
        <v>0</v>
      </c>
      <c r="C4606" s="72">
        <f>'Balance N'!K4609</f>
        <v>0</v>
      </c>
      <c r="D4606" s="72">
        <f>'Balance N'!L4609</f>
        <v>0</v>
      </c>
      <c r="E4606" s="72">
        <f>'Balance N'!M4609</f>
        <v>0</v>
      </c>
      <c r="F4606" s="72">
        <f>'Balance N'!N4609</f>
        <v>0</v>
      </c>
      <c r="G4606" s="72">
        <f>'Balance N'!O4609</f>
        <v>0</v>
      </c>
      <c r="H4606" s="72">
        <f>'Balance N'!P4609</f>
        <v>0</v>
      </c>
      <c r="I4606" s="74">
        <f t="shared" si="71"/>
        <v>0</v>
      </c>
    </row>
    <row r="4607" spans="1:9" ht="15.6">
      <c r="A4607" s="70">
        <f>'Balance N'!I4610</f>
        <v>0</v>
      </c>
      <c r="B4607" s="71">
        <f>'Balance N'!J4610</f>
        <v>0</v>
      </c>
      <c r="C4607" s="72">
        <f>'Balance N'!K4610</f>
        <v>0</v>
      </c>
      <c r="D4607" s="72">
        <f>'Balance N'!L4610</f>
        <v>0</v>
      </c>
      <c r="E4607" s="72">
        <f>'Balance N'!M4610</f>
        <v>0</v>
      </c>
      <c r="F4607" s="72">
        <f>'Balance N'!N4610</f>
        <v>0</v>
      </c>
      <c r="G4607" s="72">
        <f>'Balance N'!O4610</f>
        <v>0</v>
      </c>
      <c r="H4607" s="72">
        <f>'Balance N'!P4610</f>
        <v>0</v>
      </c>
      <c r="I4607" s="74">
        <f t="shared" si="71"/>
        <v>0</v>
      </c>
    </row>
    <row r="4608" spans="1:9" ht="15.6">
      <c r="A4608" s="70">
        <f>'Balance N'!I4611</f>
        <v>0</v>
      </c>
      <c r="B4608" s="71">
        <f>'Balance N'!J4611</f>
        <v>0</v>
      </c>
      <c r="C4608" s="72">
        <f>'Balance N'!K4611</f>
        <v>0</v>
      </c>
      <c r="D4608" s="72">
        <f>'Balance N'!L4611</f>
        <v>0</v>
      </c>
      <c r="E4608" s="72">
        <f>'Balance N'!M4611</f>
        <v>0</v>
      </c>
      <c r="F4608" s="72">
        <f>'Balance N'!N4611</f>
        <v>0</v>
      </c>
      <c r="G4608" s="72">
        <f>'Balance N'!O4611</f>
        <v>0</v>
      </c>
      <c r="H4608" s="72">
        <f>'Balance N'!P4611</f>
        <v>0</v>
      </c>
      <c r="I4608" s="74">
        <f t="shared" si="71"/>
        <v>0</v>
      </c>
    </row>
    <row r="4609" spans="1:9" ht="15.6">
      <c r="A4609" s="70">
        <f>'Balance N'!I4612</f>
        <v>0</v>
      </c>
      <c r="B4609" s="71">
        <f>'Balance N'!J4612</f>
        <v>0</v>
      </c>
      <c r="C4609" s="72">
        <f>'Balance N'!K4612</f>
        <v>0</v>
      </c>
      <c r="D4609" s="72">
        <f>'Balance N'!L4612</f>
        <v>0</v>
      </c>
      <c r="E4609" s="72">
        <f>'Balance N'!M4612</f>
        <v>0</v>
      </c>
      <c r="F4609" s="72">
        <f>'Balance N'!N4612</f>
        <v>0</v>
      </c>
      <c r="G4609" s="72">
        <f>'Balance N'!O4612</f>
        <v>0</v>
      </c>
      <c r="H4609" s="72">
        <f>'Balance N'!P4612</f>
        <v>0</v>
      </c>
      <c r="I4609" s="74">
        <f t="shared" si="71"/>
        <v>0</v>
      </c>
    </row>
    <row r="4610" spans="1:9" ht="15.6">
      <c r="A4610" s="70">
        <f>'Balance N'!I4613</f>
        <v>0</v>
      </c>
      <c r="B4610" s="71">
        <f>'Balance N'!J4613</f>
        <v>0</v>
      </c>
      <c r="C4610" s="72">
        <f>'Balance N'!K4613</f>
        <v>0</v>
      </c>
      <c r="D4610" s="72">
        <f>'Balance N'!L4613</f>
        <v>0</v>
      </c>
      <c r="E4610" s="72">
        <f>'Balance N'!M4613</f>
        <v>0</v>
      </c>
      <c r="F4610" s="72">
        <f>'Balance N'!N4613</f>
        <v>0</v>
      </c>
      <c r="G4610" s="72">
        <f>'Balance N'!O4613</f>
        <v>0</v>
      </c>
      <c r="H4610" s="72">
        <f>'Balance N'!P4613</f>
        <v>0</v>
      </c>
      <c r="I4610" s="74">
        <f t="shared" si="71"/>
        <v>0</v>
      </c>
    </row>
    <row r="4611" spans="1:9" ht="15.6">
      <c r="A4611" s="70">
        <f>'Balance N'!I4614</f>
        <v>0</v>
      </c>
      <c r="B4611" s="71">
        <f>'Balance N'!J4614</f>
        <v>0</v>
      </c>
      <c r="C4611" s="72">
        <f>'Balance N'!K4614</f>
        <v>0</v>
      </c>
      <c r="D4611" s="72">
        <f>'Balance N'!L4614</f>
        <v>0</v>
      </c>
      <c r="E4611" s="72">
        <f>'Balance N'!M4614</f>
        <v>0</v>
      </c>
      <c r="F4611" s="72">
        <f>'Balance N'!N4614</f>
        <v>0</v>
      </c>
      <c r="G4611" s="72">
        <f>'Balance N'!O4614</f>
        <v>0</v>
      </c>
      <c r="H4611" s="72">
        <f>'Balance N'!P4614</f>
        <v>0</v>
      </c>
      <c r="I4611" s="74">
        <f t="shared" ref="I4611:I4674" si="72">(C4611-D4611)+(E4611-F4611)-(G4611-H4611)</f>
        <v>0</v>
      </c>
    </row>
    <row r="4612" spans="1:9" ht="15.6">
      <c r="A4612" s="70">
        <f>'Balance N'!I4615</f>
        <v>0</v>
      </c>
      <c r="B4612" s="71">
        <f>'Balance N'!J4615</f>
        <v>0</v>
      </c>
      <c r="C4612" s="72">
        <f>'Balance N'!K4615</f>
        <v>0</v>
      </c>
      <c r="D4612" s="72">
        <f>'Balance N'!L4615</f>
        <v>0</v>
      </c>
      <c r="E4612" s="72">
        <f>'Balance N'!M4615</f>
        <v>0</v>
      </c>
      <c r="F4612" s="72">
        <f>'Balance N'!N4615</f>
        <v>0</v>
      </c>
      <c r="G4612" s="72">
        <f>'Balance N'!O4615</f>
        <v>0</v>
      </c>
      <c r="H4612" s="72">
        <f>'Balance N'!P4615</f>
        <v>0</v>
      </c>
      <c r="I4612" s="74">
        <f t="shared" si="72"/>
        <v>0</v>
      </c>
    </row>
    <row r="4613" spans="1:9" ht="15.6">
      <c r="A4613" s="70">
        <f>'Balance N'!I4616</f>
        <v>0</v>
      </c>
      <c r="B4613" s="71">
        <f>'Balance N'!J4616</f>
        <v>0</v>
      </c>
      <c r="C4613" s="72">
        <f>'Balance N'!K4616</f>
        <v>0</v>
      </c>
      <c r="D4613" s="72">
        <f>'Balance N'!L4616</f>
        <v>0</v>
      </c>
      <c r="E4613" s="72">
        <f>'Balance N'!M4616</f>
        <v>0</v>
      </c>
      <c r="F4613" s="72">
        <f>'Balance N'!N4616</f>
        <v>0</v>
      </c>
      <c r="G4613" s="72">
        <f>'Balance N'!O4616</f>
        <v>0</v>
      </c>
      <c r="H4613" s="72">
        <f>'Balance N'!P4616</f>
        <v>0</v>
      </c>
      <c r="I4613" s="74">
        <f t="shared" si="72"/>
        <v>0</v>
      </c>
    </row>
    <row r="4614" spans="1:9" ht="15.6">
      <c r="A4614" s="70">
        <f>'Balance N'!I4617</f>
        <v>0</v>
      </c>
      <c r="B4614" s="71">
        <f>'Balance N'!J4617</f>
        <v>0</v>
      </c>
      <c r="C4614" s="72">
        <f>'Balance N'!K4617</f>
        <v>0</v>
      </c>
      <c r="D4614" s="72">
        <f>'Balance N'!L4617</f>
        <v>0</v>
      </c>
      <c r="E4614" s="72">
        <f>'Balance N'!M4617</f>
        <v>0</v>
      </c>
      <c r="F4614" s="72">
        <f>'Balance N'!N4617</f>
        <v>0</v>
      </c>
      <c r="G4614" s="72">
        <f>'Balance N'!O4617</f>
        <v>0</v>
      </c>
      <c r="H4614" s="72">
        <f>'Balance N'!P4617</f>
        <v>0</v>
      </c>
      <c r="I4614" s="74">
        <f t="shared" si="72"/>
        <v>0</v>
      </c>
    </row>
    <row r="4615" spans="1:9" ht="15.6">
      <c r="A4615" s="70">
        <f>'Balance N'!I4618</f>
        <v>0</v>
      </c>
      <c r="B4615" s="71">
        <f>'Balance N'!J4618</f>
        <v>0</v>
      </c>
      <c r="C4615" s="72">
        <f>'Balance N'!K4618</f>
        <v>0</v>
      </c>
      <c r="D4615" s="72">
        <f>'Balance N'!L4618</f>
        <v>0</v>
      </c>
      <c r="E4615" s="72">
        <f>'Balance N'!M4618</f>
        <v>0</v>
      </c>
      <c r="F4615" s="72">
        <f>'Balance N'!N4618</f>
        <v>0</v>
      </c>
      <c r="G4615" s="72">
        <f>'Balance N'!O4618</f>
        <v>0</v>
      </c>
      <c r="H4615" s="72">
        <f>'Balance N'!P4618</f>
        <v>0</v>
      </c>
      <c r="I4615" s="74">
        <f t="shared" si="72"/>
        <v>0</v>
      </c>
    </row>
    <row r="4616" spans="1:9" ht="15.6">
      <c r="A4616" s="70">
        <f>'Balance N'!I4619</f>
        <v>0</v>
      </c>
      <c r="B4616" s="71">
        <f>'Balance N'!J4619</f>
        <v>0</v>
      </c>
      <c r="C4616" s="72">
        <f>'Balance N'!K4619</f>
        <v>0</v>
      </c>
      <c r="D4616" s="72">
        <f>'Balance N'!L4619</f>
        <v>0</v>
      </c>
      <c r="E4616" s="72">
        <f>'Balance N'!M4619</f>
        <v>0</v>
      </c>
      <c r="F4616" s="72">
        <f>'Balance N'!N4619</f>
        <v>0</v>
      </c>
      <c r="G4616" s="72">
        <f>'Balance N'!O4619</f>
        <v>0</v>
      </c>
      <c r="H4616" s="72">
        <f>'Balance N'!P4619</f>
        <v>0</v>
      </c>
      <c r="I4616" s="74">
        <f t="shared" si="72"/>
        <v>0</v>
      </c>
    </row>
    <row r="4617" spans="1:9" ht="15.6">
      <c r="A4617" s="70">
        <f>'Balance N'!I4620</f>
        <v>0</v>
      </c>
      <c r="B4617" s="71">
        <f>'Balance N'!J4620</f>
        <v>0</v>
      </c>
      <c r="C4617" s="72">
        <f>'Balance N'!K4620</f>
        <v>0</v>
      </c>
      <c r="D4617" s="72">
        <f>'Balance N'!L4620</f>
        <v>0</v>
      </c>
      <c r="E4617" s="72">
        <f>'Balance N'!M4620</f>
        <v>0</v>
      </c>
      <c r="F4617" s="72">
        <f>'Balance N'!N4620</f>
        <v>0</v>
      </c>
      <c r="G4617" s="72">
        <f>'Balance N'!O4620</f>
        <v>0</v>
      </c>
      <c r="H4617" s="72">
        <f>'Balance N'!P4620</f>
        <v>0</v>
      </c>
      <c r="I4617" s="74">
        <f t="shared" si="72"/>
        <v>0</v>
      </c>
    </row>
    <row r="4618" spans="1:9" ht="15.6">
      <c r="A4618" s="70">
        <f>'Balance N'!I4621</f>
        <v>0</v>
      </c>
      <c r="B4618" s="71">
        <f>'Balance N'!J4621</f>
        <v>0</v>
      </c>
      <c r="C4618" s="72">
        <f>'Balance N'!K4621</f>
        <v>0</v>
      </c>
      <c r="D4618" s="72">
        <f>'Balance N'!L4621</f>
        <v>0</v>
      </c>
      <c r="E4618" s="72">
        <f>'Balance N'!M4621</f>
        <v>0</v>
      </c>
      <c r="F4618" s="72">
        <f>'Balance N'!N4621</f>
        <v>0</v>
      </c>
      <c r="G4618" s="72">
        <f>'Balance N'!O4621</f>
        <v>0</v>
      </c>
      <c r="H4618" s="72">
        <f>'Balance N'!P4621</f>
        <v>0</v>
      </c>
      <c r="I4618" s="74">
        <f t="shared" si="72"/>
        <v>0</v>
      </c>
    </row>
    <row r="4619" spans="1:9" ht="15.6">
      <c r="A4619" s="70">
        <f>'Balance N'!I4622</f>
        <v>0</v>
      </c>
      <c r="B4619" s="71">
        <f>'Balance N'!J4622</f>
        <v>0</v>
      </c>
      <c r="C4619" s="72">
        <f>'Balance N'!K4622</f>
        <v>0</v>
      </c>
      <c r="D4619" s="72">
        <f>'Balance N'!L4622</f>
        <v>0</v>
      </c>
      <c r="E4619" s="72">
        <f>'Balance N'!M4622</f>
        <v>0</v>
      </c>
      <c r="F4619" s="72">
        <f>'Balance N'!N4622</f>
        <v>0</v>
      </c>
      <c r="G4619" s="72">
        <f>'Balance N'!O4622</f>
        <v>0</v>
      </c>
      <c r="H4619" s="72">
        <f>'Balance N'!P4622</f>
        <v>0</v>
      </c>
      <c r="I4619" s="74">
        <f t="shared" si="72"/>
        <v>0</v>
      </c>
    </row>
    <row r="4620" spans="1:9" ht="15.6">
      <c r="A4620" s="70">
        <f>'Balance N'!I4623</f>
        <v>0</v>
      </c>
      <c r="B4620" s="71">
        <f>'Balance N'!J4623</f>
        <v>0</v>
      </c>
      <c r="C4620" s="72">
        <f>'Balance N'!K4623</f>
        <v>0</v>
      </c>
      <c r="D4620" s="72">
        <f>'Balance N'!L4623</f>
        <v>0</v>
      </c>
      <c r="E4620" s="72">
        <f>'Balance N'!M4623</f>
        <v>0</v>
      </c>
      <c r="F4620" s="72">
        <f>'Balance N'!N4623</f>
        <v>0</v>
      </c>
      <c r="G4620" s="72">
        <f>'Balance N'!O4623</f>
        <v>0</v>
      </c>
      <c r="H4620" s="72">
        <f>'Balance N'!P4623</f>
        <v>0</v>
      </c>
      <c r="I4620" s="74">
        <f t="shared" si="72"/>
        <v>0</v>
      </c>
    </row>
    <row r="4621" spans="1:9" ht="15.6">
      <c r="A4621" s="70">
        <f>'Balance N'!I4624</f>
        <v>0</v>
      </c>
      <c r="B4621" s="71">
        <f>'Balance N'!J4624</f>
        <v>0</v>
      </c>
      <c r="C4621" s="72">
        <f>'Balance N'!K4624</f>
        <v>0</v>
      </c>
      <c r="D4621" s="72">
        <f>'Balance N'!L4624</f>
        <v>0</v>
      </c>
      <c r="E4621" s="72">
        <f>'Balance N'!M4624</f>
        <v>0</v>
      </c>
      <c r="F4621" s="72">
        <f>'Balance N'!N4624</f>
        <v>0</v>
      </c>
      <c r="G4621" s="72">
        <f>'Balance N'!O4624</f>
        <v>0</v>
      </c>
      <c r="H4621" s="72">
        <f>'Balance N'!P4624</f>
        <v>0</v>
      </c>
      <c r="I4621" s="74">
        <f t="shared" si="72"/>
        <v>0</v>
      </c>
    </row>
    <row r="4622" spans="1:9" ht="15.6">
      <c r="A4622" s="70">
        <f>'Balance N'!I4625</f>
        <v>0</v>
      </c>
      <c r="B4622" s="71">
        <f>'Balance N'!J4625</f>
        <v>0</v>
      </c>
      <c r="C4622" s="72">
        <f>'Balance N'!K4625</f>
        <v>0</v>
      </c>
      <c r="D4622" s="72">
        <f>'Balance N'!L4625</f>
        <v>0</v>
      </c>
      <c r="E4622" s="72">
        <f>'Balance N'!M4625</f>
        <v>0</v>
      </c>
      <c r="F4622" s="72">
        <f>'Balance N'!N4625</f>
        <v>0</v>
      </c>
      <c r="G4622" s="72">
        <f>'Balance N'!O4625</f>
        <v>0</v>
      </c>
      <c r="H4622" s="72">
        <f>'Balance N'!P4625</f>
        <v>0</v>
      </c>
      <c r="I4622" s="74">
        <f t="shared" si="72"/>
        <v>0</v>
      </c>
    </row>
    <row r="4623" spans="1:9" ht="15.6">
      <c r="A4623" s="70">
        <f>'Balance N'!I4626</f>
        <v>0</v>
      </c>
      <c r="B4623" s="71">
        <f>'Balance N'!J4626</f>
        <v>0</v>
      </c>
      <c r="C4623" s="72">
        <f>'Balance N'!K4626</f>
        <v>0</v>
      </c>
      <c r="D4623" s="72">
        <f>'Balance N'!L4626</f>
        <v>0</v>
      </c>
      <c r="E4623" s="72">
        <f>'Balance N'!M4626</f>
        <v>0</v>
      </c>
      <c r="F4623" s="72">
        <f>'Balance N'!N4626</f>
        <v>0</v>
      </c>
      <c r="G4623" s="72">
        <f>'Balance N'!O4626</f>
        <v>0</v>
      </c>
      <c r="H4623" s="72">
        <f>'Balance N'!P4626</f>
        <v>0</v>
      </c>
      <c r="I4623" s="74">
        <f t="shared" si="72"/>
        <v>0</v>
      </c>
    </row>
    <row r="4624" spans="1:9" ht="15.6">
      <c r="A4624" s="70">
        <f>'Balance N'!I4627</f>
        <v>0</v>
      </c>
      <c r="B4624" s="71">
        <f>'Balance N'!J4627</f>
        <v>0</v>
      </c>
      <c r="C4624" s="72">
        <f>'Balance N'!K4627</f>
        <v>0</v>
      </c>
      <c r="D4624" s="72">
        <f>'Balance N'!L4627</f>
        <v>0</v>
      </c>
      <c r="E4624" s="72">
        <f>'Balance N'!M4627</f>
        <v>0</v>
      </c>
      <c r="F4624" s="72">
        <f>'Balance N'!N4627</f>
        <v>0</v>
      </c>
      <c r="G4624" s="72">
        <f>'Balance N'!O4627</f>
        <v>0</v>
      </c>
      <c r="H4624" s="72">
        <f>'Balance N'!P4627</f>
        <v>0</v>
      </c>
      <c r="I4624" s="74">
        <f t="shared" si="72"/>
        <v>0</v>
      </c>
    </row>
    <row r="4625" spans="1:9" ht="15.6">
      <c r="A4625" s="70">
        <f>'Balance N'!I4628</f>
        <v>0</v>
      </c>
      <c r="B4625" s="71">
        <f>'Balance N'!J4628</f>
        <v>0</v>
      </c>
      <c r="C4625" s="72">
        <f>'Balance N'!K4628</f>
        <v>0</v>
      </c>
      <c r="D4625" s="72">
        <f>'Balance N'!L4628</f>
        <v>0</v>
      </c>
      <c r="E4625" s="72">
        <f>'Balance N'!M4628</f>
        <v>0</v>
      </c>
      <c r="F4625" s="72">
        <f>'Balance N'!N4628</f>
        <v>0</v>
      </c>
      <c r="G4625" s="72">
        <f>'Balance N'!O4628</f>
        <v>0</v>
      </c>
      <c r="H4625" s="72">
        <f>'Balance N'!P4628</f>
        <v>0</v>
      </c>
      <c r="I4625" s="74">
        <f t="shared" si="72"/>
        <v>0</v>
      </c>
    </row>
    <row r="4626" spans="1:9" ht="15.6">
      <c r="A4626" s="70">
        <f>'Balance N'!I4629</f>
        <v>0</v>
      </c>
      <c r="B4626" s="71">
        <f>'Balance N'!J4629</f>
        <v>0</v>
      </c>
      <c r="C4626" s="72">
        <f>'Balance N'!K4629</f>
        <v>0</v>
      </c>
      <c r="D4626" s="72">
        <f>'Balance N'!L4629</f>
        <v>0</v>
      </c>
      <c r="E4626" s="72">
        <f>'Balance N'!M4629</f>
        <v>0</v>
      </c>
      <c r="F4626" s="72">
        <f>'Balance N'!N4629</f>
        <v>0</v>
      </c>
      <c r="G4626" s="72">
        <f>'Balance N'!O4629</f>
        <v>0</v>
      </c>
      <c r="H4626" s="72">
        <f>'Balance N'!P4629</f>
        <v>0</v>
      </c>
      <c r="I4626" s="74">
        <f t="shared" si="72"/>
        <v>0</v>
      </c>
    </row>
    <row r="4627" spans="1:9" ht="15.6">
      <c r="A4627" s="70">
        <f>'Balance N'!I4630</f>
        <v>0</v>
      </c>
      <c r="B4627" s="71">
        <f>'Balance N'!J4630</f>
        <v>0</v>
      </c>
      <c r="C4627" s="72">
        <f>'Balance N'!K4630</f>
        <v>0</v>
      </c>
      <c r="D4627" s="72">
        <f>'Balance N'!L4630</f>
        <v>0</v>
      </c>
      <c r="E4627" s="72">
        <f>'Balance N'!M4630</f>
        <v>0</v>
      </c>
      <c r="F4627" s="72">
        <f>'Balance N'!N4630</f>
        <v>0</v>
      </c>
      <c r="G4627" s="72">
        <f>'Balance N'!O4630</f>
        <v>0</v>
      </c>
      <c r="H4627" s="72">
        <f>'Balance N'!P4630</f>
        <v>0</v>
      </c>
      <c r="I4627" s="74">
        <f t="shared" si="72"/>
        <v>0</v>
      </c>
    </row>
    <row r="4628" spans="1:9" ht="15.6">
      <c r="A4628" s="70">
        <f>'Balance N'!I4631</f>
        <v>0</v>
      </c>
      <c r="B4628" s="71">
        <f>'Balance N'!J4631</f>
        <v>0</v>
      </c>
      <c r="C4628" s="72">
        <f>'Balance N'!K4631</f>
        <v>0</v>
      </c>
      <c r="D4628" s="72">
        <f>'Balance N'!L4631</f>
        <v>0</v>
      </c>
      <c r="E4628" s="72">
        <f>'Balance N'!M4631</f>
        <v>0</v>
      </c>
      <c r="F4628" s="72">
        <f>'Balance N'!N4631</f>
        <v>0</v>
      </c>
      <c r="G4628" s="72">
        <f>'Balance N'!O4631</f>
        <v>0</v>
      </c>
      <c r="H4628" s="72">
        <f>'Balance N'!P4631</f>
        <v>0</v>
      </c>
      <c r="I4628" s="74">
        <f t="shared" si="72"/>
        <v>0</v>
      </c>
    </row>
    <row r="4629" spans="1:9" ht="15.6">
      <c r="A4629" s="70">
        <f>'Balance N'!I4632</f>
        <v>0</v>
      </c>
      <c r="B4629" s="71">
        <f>'Balance N'!J4632</f>
        <v>0</v>
      </c>
      <c r="C4629" s="72">
        <f>'Balance N'!K4632</f>
        <v>0</v>
      </c>
      <c r="D4629" s="72">
        <f>'Balance N'!L4632</f>
        <v>0</v>
      </c>
      <c r="E4629" s="72">
        <f>'Balance N'!M4632</f>
        <v>0</v>
      </c>
      <c r="F4629" s="72">
        <f>'Balance N'!N4632</f>
        <v>0</v>
      </c>
      <c r="G4629" s="72">
        <f>'Balance N'!O4632</f>
        <v>0</v>
      </c>
      <c r="H4629" s="72">
        <f>'Balance N'!P4632</f>
        <v>0</v>
      </c>
      <c r="I4629" s="74">
        <f t="shared" si="72"/>
        <v>0</v>
      </c>
    </row>
    <row r="4630" spans="1:9" ht="15.6">
      <c r="A4630" s="70">
        <f>'Balance N'!I4633</f>
        <v>0</v>
      </c>
      <c r="B4630" s="71">
        <f>'Balance N'!J4633</f>
        <v>0</v>
      </c>
      <c r="C4630" s="72">
        <f>'Balance N'!K4633</f>
        <v>0</v>
      </c>
      <c r="D4630" s="72">
        <f>'Balance N'!L4633</f>
        <v>0</v>
      </c>
      <c r="E4630" s="72">
        <f>'Balance N'!M4633</f>
        <v>0</v>
      </c>
      <c r="F4630" s="72">
        <f>'Balance N'!N4633</f>
        <v>0</v>
      </c>
      <c r="G4630" s="72">
        <f>'Balance N'!O4633</f>
        <v>0</v>
      </c>
      <c r="H4630" s="72">
        <f>'Balance N'!P4633</f>
        <v>0</v>
      </c>
      <c r="I4630" s="74">
        <f t="shared" si="72"/>
        <v>0</v>
      </c>
    </row>
    <row r="4631" spans="1:9" ht="15.6">
      <c r="A4631" s="70">
        <f>'Balance N'!I4634</f>
        <v>0</v>
      </c>
      <c r="B4631" s="71">
        <f>'Balance N'!J4634</f>
        <v>0</v>
      </c>
      <c r="C4631" s="72">
        <f>'Balance N'!K4634</f>
        <v>0</v>
      </c>
      <c r="D4631" s="72">
        <f>'Balance N'!L4634</f>
        <v>0</v>
      </c>
      <c r="E4631" s="72">
        <f>'Balance N'!M4634</f>
        <v>0</v>
      </c>
      <c r="F4631" s="72">
        <f>'Balance N'!N4634</f>
        <v>0</v>
      </c>
      <c r="G4631" s="72">
        <f>'Balance N'!O4634</f>
        <v>0</v>
      </c>
      <c r="H4631" s="72">
        <f>'Balance N'!P4634</f>
        <v>0</v>
      </c>
      <c r="I4631" s="74">
        <f t="shared" si="72"/>
        <v>0</v>
      </c>
    </row>
    <row r="4632" spans="1:9" ht="15.6">
      <c r="A4632" s="70">
        <f>'Balance N'!I4635</f>
        <v>0</v>
      </c>
      <c r="B4632" s="71">
        <f>'Balance N'!J4635</f>
        <v>0</v>
      </c>
      <c r="C4632" s="72">
        <f>'Balance N'!K4635</f>
        <v>0</v>
      </c>
      <c r="D4632" s="72">
        <f>'Balance N'!L4635</f>
        <v>0</v>
      </c>
      <c r="E4632" s="72">
        <f>'Balance N'!M4635</f>
        <v>0</v>
      </c>
      <c r="F4632" s="72">
        <f>'Balance N'!N4635</f>
        <v>0</v>
      </c>
      <c r="G4632" s="72">
        <f>'Balance N'!O4635</f>
        <v>0</v>
      </c>
      <c r="H4632" s="72">
        <f>'Balance N'!P4635</f>
        <v>0</v>
      </c>
      <c r="I4632" s="74">
        <f t="shared" si="72"/>
        <v>0</v>
      </c>
    </row>
    <row r="4633" spans="1:9" ht="15.6">
      <c r="A4633" s="70">
        <f>'Balance N'!I4636</f>
        <v>0</v>
      </c>
      <c r="B4633" s="71">
        <f>'Balance N'!J4636</f>
        <v>0</v>
      </c>
      <c r="C4633" s="72">
        <f>'Balance N'!K4636</f>
        <v>0</v>
      </c>
      <c r="D4633" s="72">
        <f>'Balance N'!L4636</f>
        <v>0</v>
      </c>
      <c r="E4633" s="72">
        <f>'Balance N'!M4636</f>
        <v>0</v>
      </c>
      <c r="F4633" s="72">
        <f>'Balance N'!N4636</f>
        <v>0</v>
      </c>
      <c r="G4633" s="72">
        <f>'Balance N'!O4636</f>
        <v>0</v>
      </c>
      <c r="H4633" s="72">
        <f>'Balance N'!P4636</f>
        <v>0</v>
      </c>
      <c r="I4633" s="74">
        <f t="shared" si="72"/>
        <v>0</v>
      </c>
    </row>
    <row r="4634" spans="1:9" ht="15.6">
      <c r="A4634" s="70">
        <f>'Balance N'!I4637</f>
        <v>0</v>
      </c>
      <c r="B4634" s="71">
        <f>'Balance N'!J4637</f>
        <v>0</v>
      </c>
      <c r="C4634" s="72">
        <f>'Balance N'!K4637</f>
        <v>0</v>
      </c>
      <c r="D4634" s="72">
        <f>'Balance N'!L4637</f>
        <v>0</v>
      </c>
      <c r="E4634" s="72">
        <f>'Balance N'!M4637</f>
        <v>0</v>
      </c>
      <c r="F4634" s="72">
        <f>'Balance N'!N4637</f>
        <v>0</v>
      </c>
      <c r="G4634" s="72">
        <f>'Balance N'!O4637</f>
        <v>0</v>
      </c>
      <c r="H4634" s="72">
        <f>'Balance N'!P4637</f>
        <v>0</v>
      </c>
      <c r="I4634" s="74">
        <f t="shared" si="72"/>
        <v>0</v>
      </c>
    </row>
    <row r="4635" spans="1:9" ht="15.6">
      <c r="A4635" s="70">
        <f>'Balance N'!I4638</f>
        <v>0</v>
      </c>
      <c r="B4635" s="71">
        <f>'Balance N'!J4638</f>
        <v>0</v>
      </c>
      <c r="C4635" s="72">
        <f>'Balance N'!K4638</f>
        <v>0</v>
      </c>
      <c r="D4635" s="72">
        <f>'Balance N'!L4638</f>
        <v>0</v>
      </c>
      <c r="E4635" s="72">
        <f>'Balance N'!M4638</f>
        <v>0</v>
      </c>
      <c r="F4635" s="72">
        <f>'Balance N'!N4638</f>
        <v>0</v>
      </c>
      <c r="G4635" s="72">
        <f>'Balance N'!O4638</f>
        <v>0</v>
      </c>
      <c r="H4635" s="72">
        <f>'Balance N'!P4638</f>
        <v>0</v>
      </c>
      <c r="I4635" s="74">
        <f t="shared" si="72"/>
        <v>0</v>
      </c>
    </row>
    <row r="4636" spans="1:9" ht="15.6">
      <c r="A4636" s="70">
        <f>'Balance N'!I4639</f>
        <v>0</v>
      </c>
      <c r="B4636" s="71">
        <f>'Balance N'!J4639</f>
        <v>0</v>
      </c>
      <c r="C4636" s="72">
        <f>'Balance N'!K4639</f>
        <v>0</v>
      </c>
      <c r="D4636" s="72">
        <f>'Balance N'!L4639</f>
        <v>0</v>
      </c>
      <c r="E4636" s="72">
        <f>'Balance N'!M4639</f>
        <v>0</v>
      </c>
      <c r="F4636" s="72">
        <f>'Balance N'!N4639</f>
        <v>0</v>
      </c>
      <c r="G4636" s="72">
        <f>'Balance N'!O4639</f>
        <v>0</v>
      </c>
      <c r="H4636" s="72">
        <f>'Balance N'!P4639</f>
        <v>0</v>
      </c>
      <c r="I4636" s="74">
        <f t="shared" si="72"/>
        <v>0</v>
      </c>
    </row>
    <row r="4637" spans="1:9" ht="15.6">
      <c r="A4637" s="70">
        <f>'Balance N'!I4640</f>
        <v>0</v>
      </c>
      <c r="B4637" s="71">
        <f>'Balance N'!J4640</f>
        <v>0</v>
      </c>
      <c r="C4637" s="72">
        <f>'Balance N'!K4640</f>
        <v>0</v>
      </c>
      <c r="D4637" s="72">
        <f>'Balance N'!L4640</f>
        <v>0</v>
      </c>
      <c r="E4637" s="72">
        <f>'Balance N'!M4640</f>
        <v>0</v>
      </c>
      <c r="F4637" s="72">
        <f>'Balance N'!N4640</f>
        <v>0</v>
      </c>
      <c r="G4637" s="72">
        <f>'Balance N'!O4640</f>
        <v>0</v>
      </c>
      <c r="H4637" s="72">
        <f>'Balance N'!P4640</f>
        <v>0</v>
      </c>
      <c r="I4637" s="74">
        <f t="shared" si="72"/>
        <v>0</v>
      </c>
    </row>
    <row r="4638" spans="1:9" ht="15.6">
      <c r="A4638" s="70">
        <f>'Balance N'!I4641</f>
        <v>0</v>
      </c>
      <c r="B4638" s="71">
        <f>'Balance N'!J4641</f>
        <v>0</v>
      </c>
      <c r="C4638" s="72">
        <f>'Balance N'!K4641</f>
        <v>0</v>
      </c>
      <c r="D4638" s="72">
        <f>'Balance N'!L4641</f>
        <v>0</v>
      </c>
      <c r="E4638" s="72">
        <f>'Balance N'!M4641</f>
        <v>0</v>
      </c>
      <c r="F4638" s="72">
        <f>'Balance N'!N4641</f>
        <v>0</v>
      </c>
      <c r="G4638" s="72">
        <f>'Balance N'!O4641</f>
        <v>0</v>
      </c>
      <c r="H4638" s="72">
        <f>'Balance N'!P4641</f>
        <v>0</v>
      </c>
      <c r="I4638" s="74">
        <f t="shared" si="72"/>
        <v>0</v>
      </c>
    </row>
    <row r="4639" spans="1:9" ht="15.6">
      <c r="A4639" s="70">
        <f>'Balance N'!I4642</f>
        <v>0</v>
      </c>
      <c r="B4639" s="71">
        <f>'Balance N'!J4642</f>
        <v>0</v>
      </c>
      <c r="C4639" s="72">
        <f>'Balance N'!K4642</f>
        <v>0</v>
      </c>
      <c r="D4639" s="72">
        <f>'Balance N'!L4642</f>
        <v>0</v>
      </c>
      <c r="E4639" s="72">
        <f>'Balance N'!M4642</f>
        <v>0</v>
      </c>
      <c r="F4639" s="72">
        <f>'Balance N'!N4642</f>
        <v>0</v>
      </c>
      <c r="G4639" s="72">
        <f>'Balance N'!O4642</f>
        <v>0</v>
      </c>
      <c r="H4639" s="72">
        <f>'Balance N'!P4642</f>
        <v>0</v>
      </c>
      <c r="I4639" s="74">
        <f t="shared" si="72"/>
        <v>0</v>
      </c>
    </row>
    <row r="4640" spans="1:9" ht="15.6">
      <c r="A4640" s="70">
        <f>'Balance N'!I4643</f>
        <v>0</v>
      </c>
      <c r="B4640" s="71">
        <f>'Balance N'!J4643</f>
        <v>0</v>
      </c>
      <c r="C4640" s="72">
        <f>'Balance N'!K4643</f>
        <v>0</v>
      </c>
      <c r="D4640" s="72">
        <f>'Balance N'!L4643</f>
        <v>0</v>
      </c>
      <c r="E4640" s="72">
        <f>'Balance N'!M4643</f>
        <v>0</v>
      </c>
      <c r="F4640" s="72">
        <f>'Balance N'!N4643</f>
        <v>0</v>
      </c>
      <c r="G4640" s="72">
        <f>'Balance N'!O4643</f>
        <v>0</v>
      </c>
      <c r="H4640" s="72">
        <f>'Balance N'!P4643</f>
        <v>0</v>
      </c>
      <c r="I4640" s="74">
        <f t="shared" si="72"/>
        <v>0</v>
      </c>
    </row>
    <row r="4641" spans="1:9" ht="15.6">
      <c r="A4641" s="70">
        <f>'Balance N'!I4644</f>
        <v>0</v>
      </c>
      <c r="B4641" s="71">
        <f>'Balance N'!J4644</f>
        <v>0</v>
      </c>
      <c r="C4641" s="72">
        <f>'Balance N'!K4644</f>
        <v>0</v>
      </c>
      <c r="D4641" s="72">
        <f>'Balance N'!L4644</f>
        <v>0</v>
      </c>
      <c r="E4641" s="72">
        <f>'Balance N'!M4644</f>
        <v>0</v>
      </c>
      <c r="F4641" s="72">
        <f>'Balance N'!N4644</f>
        <v>0</v>
      </c>
      <c r="G4641" s="72">
        <f>'Balance N'!O4644</f>
        <v>0</v>
      </c>
      <c r="H4641" s="72">
        <f>'Balance N'!P4644</f>
        <v>0</v>
      </c>
      <c r="I4641" s="74">
        <f t="shared" si="72"/>
        <v>0</v>
      </c>
    </row>
    <row r="4642" spans="1:9" ht="15.6">
      <c r="A4642" s="70">
        <f>'Balance N'!I4645</f>
        <v>0</v>
      </c>
      <c r="B4642" s="71">
        <f>'Balance N'!J4645</f>
        <v>0</v>
      </c>
      <c r="C4642" s="72">
        <f>'Balance N'!K4645</f>
        <v>0</v>
      </c>
      <c r="D4642" s="72">
        <f>'Balance N'!L4645</f>
        <v>0</v>
      </c>
      <c r="E4642" s="72">
        <f>'Balance N'!M4645</f>
        <v>0</v>
      </c>
      <c r="F4642" s="72">
        <f>'Balance N'!N4645</f>
        <v>0</v>
      </c>
      <c r="G4642" s="72">
        <f>'Balance N'!O4645</f>
        <v>0</v>
      </c>
      <c r="H4642" s="72">
        <f>'Balance N'!P4645</f>
        <v>0</v>
      </c>
      <c r="I4642" s="74">
        <f t="shared" si="72"/>
        <v>0</v>
      </c>
    </row>
    <row r="4643" spans="1:9" ht="15.6">
      <c r="A4643" s="70">
        <f>'Balance N'!I4646</f>
        <v>0</v>
      </c>
      <c r="B4643" s="71">
        <f>'Balance N'!J4646</f>
        <v>0</v>
      </c>
      <c r="C4643" s="72">
        <f>'Balance N'!K4646</f>
        <v>0</v>
      </c>
      <c r="D4643" s="72">
        <f>'Balance N'!L4646</f>
        <v>0</v>
      </c>
      <c r="E4643" s="72">
        <f>'Balance N'!M4646</f>
        <v>0</v>
      </c>
      <c r="F4643" s="72">
        <f>'Balance N'!N4646</f>
        <v>0</v>
      </c>
      <c r="G4643" s="72">
        <f>'Balance N'!O4646</f>
        <v>0</v>
      </c>
      <c r="H4643" s="72">
        <f>'Balance N'!P4646</f>
        <v>0</v>
      </c>
      <c r="I4643" s="74">
        <f t="shared" si="72"/>
        <v>0</v>
      </c>
    </row>
    <row r="4644" spans="1:9" ht="15.6">
      <c r="A4644" s="70">
        <f>'Balance N'!I4647</f>
        <v>0</v>
      </c>
      <c r="B4644" s="71">
        <f>'Balance N'!J4647</f>
        <v>0</v>
      </c>
      <c r="C4644" s="72">
        <f>'Balance N'!K4647</f>
        <v>0</v>
      </c>
      <c r="D4644" s="72">
        <f>'Balance N'!L4647</f>
        <v>0</v>
      </c>
      <c r="E4644" s="72">
        <f>'Balance N'!M4647</f>
        <v>0</v>
      </c>
      <c r="F4644" s="72">
        <f>'Balance N'!N4647</f>
        <v>0</v>
      </c>
      <c r="G4644" s="72">
        <f>'Balance N'!O4647</f>
        <v>0</v>
      </c>
      <c r="H4644" s="72">
        <f>'Balance N'!P4647</f>
        <v>0</v>
      </c>
      <c r="I4644" s="74">
        <f t="shared" si="72"/>
        <v>0</v>
      </c>
    </row>
    <row r="4645" spans="1:9" ht="15.6">
      <c r="A4645" s="70">
        <f>'Balance N'!I4648</f>
        <v>0</v>
      </c>
      <c r="B4645" s="71">
        <f>'Balance N'!J4648</f>
        <v>0</v>
      </c>
      <c r="C4645" s="72">
        <f>'Balance N'!K4648</f>
        <v>0</v>
      </c>
      <c r="D4645" s="72">
        <f>'Balance N'!L4648</f>
        <v>0</v>
      </c>
      <c r="E4645" s="72">
        <f>'Balance N'!M4648</f>
        <v>0</v>
      </c>
      <c r="F4645" s="72">
        <f>'Balance N'!N4648</f>
        <v>0</v>
      </c>
      <c r="G4645" s="72">
        <f>'Balance N'!O4648</f>
        <v>0</v>
      </c>
      <c r="H4645" s="72">
        <f>'Balance N'!P4648</f>
        <v>0</v>
      </c>
      <c r="I4645" s="74">
        <f t="shared" si="72"/>
        <v>0</v>
      </c>
    </row>
    <row r="4646" spans="1:9" ht="15.6">
      <c r="A4646" s="70">
        <f>'Balance N'!I4649</f>
        <v>0</v>
      </c>
      <c r="B4646" s="71">
        <f>'Balance N'!J4649</f>
        <v>0</v>
      </c>
      <c r="C4646" s="72">
        <f>'Balance N'!K4649</f>
        <v>0</v>
      </c>
      <c r="D4646" s="72">
        <f>'Balance N'!L4649</f>
        <v>0</v>
      </c>
      <c r="E4646" s="72">
        <f>'Balance N'!M4649</f>
        <v>0</v>
      </c>
      <c r="F4646" s="72">
        <f>'Balance N'!N4649</f>
        <v>0</v>
      </c>
      <c r="G4646" s="72">
        <f>'Balance N'!O4649</f>
        <v>0</v>
      </c>
      <c r="H4646" s="72">
        <f>'Balance N'!P4649</f>
        <v>0</v>
      </c>
      <c r="I4646" s="74">
        <f t="shared" si="72"/>
        <v>0</v>
      </c>
    </row>
    <row r="4647" spans="1:9" ht="15.6">
      <c r="A4647" s="70">
        <f>'Balance N'!I4650</f>
        <v>0</v>
      </c>
      <c r="B4647" s="71">
        <f>'Balance N'!J4650</f>
        <v>0</v>
      </c>
      <c r="C4647" s="72">
        <f>'Balance N'!K4650</f>
        <v>0</v>
      </c>
      <c r="D4647" s="72">
        <f>'Balance N'!L4650</f>
        <v>0</v>
      </c>
      <c r="E4647" s="72">
        <f>'Balance N'!M4650</f>
        <v>0</v>
      </c>
      <c r="F4647" s="72">
        <f>'Balance N'!N4650</f>
        <v>0</v>
      </c>
      <c r="G4647" s="72">
        <f>'Balance N'!O4650</f>
        <v>0</v>
      </c>
      <c r="H4647" s="72">
        <f>'Balance N'!P4650</f>
        <v>0</v>
      </c>
      <c r="I4647" s="74">
        <f t="shared" si="72"/>
        <v>0</v>
      </c>
    </row>
    <row r="4648" spans="1:9" ht="15.6">
      <c r="A4648" s="70">
        <f>'Balance N'!I4651</f>
        <v>0</v>
      </c>
      <c r="B4648" s="71">
        <f>'Balance N'!J4651</f>
        <v>0</v>
      </c>
      <c r="C4648" s="72">
        <f>'Balance N'!K4651</f>
        <v>0</v>
      </c>
      <c r="D4648" s="72">
        <f>'Balance N'!L4651</f>
        <v>0</v>
      </c>
      <c r="E4648" s="72">
        <f>'Balance N'!M4651</f>
        <v>0</v>
      </c>
      <c r="F4648" s="72">
        <f>'Balance N'!N4651</f>
        <v>0</v>
      </c>
      <c r="G4648" s="72">
        <f>'Balance N'!O4651</f>
        <v>0</v>
      </c>
      <c r="H4648" s="72">
        <f>'Balance N'!P4651</f>
        <v>0</v>
      </c>
      <c r="I4648" s="74">
        <f t="shared" si="72"/>
        <v>0</v>
      </c>
    </row>
    <row r="4649" spans="1:9" ht="15.6">
      <c r="A4649" s="70">
        <f>'Balance N'!I4652</f>
        <v>0</v>
      </c>
      <c r="B4649" s="71">
        <f>'Balance N'!J4652</f>
        <v>0</v>
      </c>
      <c r="C4649" s="72">
        <f>'Balance N'!K4652</f>
        <v>0</v>
      </c>
      <c r="D4649" s="72">
        <f>'Balance N'!L4652</f>
        <v>0</v>
      </c>
      <c r="E4649" s="72">
        <f>'Balance N'!M4652</f>
        <v>0</v>
      </c>
      <c r="F4649" s="72">
        <f>'Balance N'!N4652</f>
        <v>0</v>
      </c>
      <c r="G4649" s="72">
        <f>'Balance N'!O4652</f>
        <v>0</v>
      </c>
      <c r="H4649" s="72">
        <f>'Balance N'!P4652</f>
        <v>0</v>
      </c>
      <c r="I4649" s="74">
        <f t="shared" si="72"/>
        <v>0</v>
      </c>
    </row>
    <row r="4650" spans="1:9" ht="15.6">
      <c r="A4650" s="70">
        <f>'Balance N'!I4653</f>
        <v>0</v>
      </c>
      <c r="B4650" s="71">
        <f>'Balance N'!J4653</f>
        <v>0</v>
      </c>
      <c r="C4650" s="72">
        <f>'Balance N'!K4653</f>
        <v>0</v>
      </c>
      <c r="D4650" s="72">
        <f>'Balance N'!L4653</f>
        <v>0</v>
      </c>
      <c r="E4650" s="72">
        <f>'Balance N'!M4653</f>
        <v>0</v>
      </c>
      <c r="F4650" s="72">
        <f>'Balance N'!N4653</f>
        <v>0</v>
      </c>
      <c r="G4650" s="72">
        <f>'Balance N'!O4653</f>
        <v>0</v>
      </c>
      <c r="H4650" s="72">
        <f>'Balance N'!P4653</f>
        <v>0</v>
      </c>
      <c r="I4650" s="74">
        <f t="shared" si="72"/>
        <v>0</v>
      </c>
    </row>
    <row r="4651" spans="1:9" ht="15.6">
      <c r="A4651" s="70">
        <f>'Balance N'!I4654</f>
        <v>0</v>
      </c>
      <c r="B4651" s="71">
        <f>'Balance N'!J4654</f>
        <v>0</v>
      </c>
      <c r="C4651" s="72">
        <f>'Balance N'!K4654</f>
        <v>0</v>
      </c>
      <c r="D4651" s="72">
        <f>'Balance N'!L4654</f>
        <v>0</v>
      </c>
      <c r="E4651" s="72">
        <f>'Balance N'!M4654</f>
        <v>0</v>
      </c>
      <c r="F4651" s="72">
        <f>'Balance N'!N4654</f>
        <v>0</v>
      </c>
      <c r="G4651" s="72">
        <f>'Balance N'!O4654</f>
        <v>0</v>
      </c>
      <c r="H4651" s="72">
        <f>'Balance N'!P4654</f>
        <v>0</v>
      </c>
      <c r="I4651" s="74">
        <f t="shared" si="72"/>
        <v>0</v>
      </c>
    </row>
    <row r="4652" spans="1:9" ht="15.6">
      <c r="A4652" s="70">
        <f>'Balance N'!I4655</f>
        <v>0</v>
      </c>
      <c r="B4652" s="71">
        <f>'Balance N'!J4655</f>
        <v>0</v>
      </c>
      <c r="C4652" s="72">
        <f>'Balance N'!K4655</f>
        <v>0</v>
      </c>
      <c r="D4652" s="72">
        <f>'Balance N'!L4655</f>
        <v>0</v>
      </c>
      <c r="E4652" s="72">
        <f>'Balance N'!M4655</f>
        <v>0</v>
      </c>
      <c r="F4652" s="72">
        <f>'Balance N'!N4655</f>
        <v>0</v>
      </c>
      <c r="G4652" s="72">
        <f>'Balance N'!O4655</f>
        <v>0</v>
      </c>
      <c r="H4652" s="72">
        <f>'Balance N'!P4655</f>
        <v>0</v>
      </c>
      <c r="I4652" s="74">
        <f t="shared" si="72"/>
        <v>0</v>
      </c>
    </row>
    <row r="4653" spans="1:9" ht="15.6">
      <c r="A4653" s="70">
        <f>'Balance N'!I4656</f>
        <v>0</v>
      </c>
      <c r="B4653" s="71">
        <f>'Balance N'!J4656</f>
        <v>0</v>
      </c>
      <c r="C4653" s="72">
        <f>'Balance N'!K4656</f>
        <v>0</v>
      </c>
      <c r="D4653" s="72">
        <f>'Balance N'!L4656</f>
        <v>0</v>
      </c>
      <c r="E4653" s="72">
        <f>'Balance N'!M4656</f>
        <v>0</v>
      </c>
      <c r="F4653" s="72">
        <f>'Balance N'!N4656</f>
        <v>0</v>
      </c>
      <c r="G4653" s="72">
        <f>'Balance N'!O4656</f>
        <v>0</v>
      </c>
      <c r="H4653" s="72">
        <f>'Balance N'!P4656</f>
        <v>0</v>
      </c>
      <c r="I4653" s="74">
        <f t="shared" si="72"/>
        <v>0</v>
      </c>
    </row>
    <row r="4654" spans="1:9" ht="15.6">
      <c r="A4654" s="70">
        <f>'Balance N'!I4657</f>
        <v>0</v>
      </c>
      <c r="B4654" s="71">
        <f>'Balance N'!J4657</f>
        <v>0</v>
      </c>
      <c r="C4654" s="72">
        <f>'Balance N'!K4657</f>
        <v>0</v>
      </c>
      <c r="D4654" s="72">
        <f>'Balance N'!L4657</f>
        <v>0</v>
      </c>
      <c r="E4654" s="72">
        <f>'Balance N'!M4657</f>
        <v>0</v>
      </c>
      <c r="F4654" s="72">
        <f>'Balance N'!N4657</f>
        <v>0</v>
      </c>
      <c r="G4654" s="72">
        <f>'Balance N'!O4657</f>
        <v>0</v>
      </c>
      <c r="H4654" s="72">
        <f>'Balance N'!P4657</f>
        <v>0</v>
      </c>
      <c r="I4654" s="74">
        <f t="shared" si="72"/>
        <v>0</v>
      </c>
    </row>
    <row r="4655" spans="1:9" ht="15.6">
      <c r="A4655" s="70">
        <f>'Balance N'!I4658</f>
        <v>0</v>
      </c>
      <c r="B4655" s="71">
        <f>'Balance N'!J4658</f>
        <v>0</v>
      </c>
      <c r="C4655" s="72">
        <f>'Balance N'!K4658</f>
        <v>0</v>
      </c>
      <c r="D4655" s="72">
        <f>'Balance N'!L4658</f>
        <v>0</v>
      </c>
      <c r="E4655" s="72">
        <f>'Balance N'!M4658</f>
        <v>0</v>
      </c>
      <c r="F4655" s="72">
        <f>'Balance N'!N4658</f>
        <v>0</v>
      </c>
      <c r="G4655" s="72">
        <f>'Balance N'!O4658</f>
        <v>0</v>
      </c>
      <c r="H4655" s="72">
        <f>'Balance N'!P4658</f>
        <v>0</v>
      </c>
      <c r="I4655" s="74">
        <f t="shared" si="72"/>
        <v>0</v>
      </c>
    </row>
    <row r="4656" spans="1:9" ht="15.6">
      <c r="A4656" s="70">
        <f>'Balance N'!I4659</f>
        <v>0</v>
      </c>
      <c r="B4656" s="71">
        <f>'Balance N'!J4659</f>
        <v>0</v>
      </c>
      <c r="C4656" s="72">
        <f>'Balance N'!K4659</f>
        <v>0</v>
      </c>
      <c r="D4656" s="72">
        <f>'Balance N'!L4659</f>
        <v>0</v>
      </c>
      <c r="E4656" s="72">
        <f>'Balance N'!M4659</f>
        <v>0</v>
      </c>
      <c r="F4656" s="72">
        <f>'Balance N'!N4659</f>
        <v>0</v>
      </c>
      <c r="G4656" s="72">
        <f>'Balance N'!O4659</f>
        <v>0</v>
      </c>
      <c r="H4656" s="72">
        <f>'Balance N'!P4659</f>
        <v>0</v>
      </c>
      <c r="I4656" s="74">
        <f t="shared" si="72"/>
        <v>0</v>
      </c>
    </row>
    <row r="4657" spans="1:9" ht="15.6">
      <c r="A4657" s="70">
        <f>'Balance N'!I4660</f>
        <v>0</v>
      </c>
      <c r="B4657" s="71">
        <f>'Balance N'!J4660</f>
        <v>0</v>
      </c>
      <c r="C4657" s="72">
        <f>'Balance N'!K4660</f>
        <v>0</v>
      </c>
      <c r="D4657" s="72">
        <f>'Balance N'!L4660</f>
        <v>0</v>
      </c>
      <c r="E4657" s="72">
        <f>'Balance N'!M4660</f>
        <v>0</v>
      </c>
      <c r="F4657" s="72">
        <f>'Balance N'!N4660</f>
        <v>0</v>
      </c>
      <c r="G4657" s="72">
        <f>'Balance N'!O4660</f>
        <v>0</v>
      </c>
      <c r="H4657" s="72">
        <f>'Balance N'!P4660</f>
        <v>0</v>
      </c>
      <c r="I4657" s="74">
        <f t="shared" si="72"/>
        <v>0</v>
      </c>
    </row>
    <row r="4658" spans="1:9" ht="15.6">
      <c r="A4658" s="70">
        <f>'Balance N'!I4661</f>
        <v>0</v>
      </c>
      <c r="B4658" s="71">
        <f>'Balance N'!J4661</f>
        <v>0</v>
      </c>
      <c r="C4658" s="72">
        <f>'Balance N'!K4661</f>
        <v>0</v>
      </c>
      <c r="D4658" s="72">
        <f>'Balance N'!L4661</f>
        <v>0</v>
      </c>
      <c r="E4658" s="72">
        <f>'Balance N'!M4661</f>
        <v>0</v>
      </c>
      <c r="F4658" s="72">
        <f>'Balance N'!N4661</f>
        <v>0</v>
      </c>
      <c r="G4658" s="72">
        <f>'Balance N'!O4661</f>
        <v>0</v>
      </c>
      <c r="H4658" s="72">
        <f>'Balance N'!P4661</f>
        <v>0</v>
      </c>
      <c r="I4658" s="74">
        <f t="shared" si="72"/>
        <v>0</v>
      </c>
    </row>
    <row r="4659" spans="1:9" ht="15.6">
      <c r="A4659" s="70">
        <f>'Balance N'!I4662</f>
        <v>0</v>
      </c>
      <c r="B4659" s="71">
        <f>'Balance N'!J4662</f>
        <v>0</v>
      </c>
      <c r="C4659" s="72">
        <f>'Balance N'!K4662</f>
        <v>0</v>
      </c>
      <c r="D4659" s="72">
        <f>'Balance N'!L4662</f>
        <v>0</v>
      </c>
      <c r="E4659" s="72">
        <f>'Balance N'!M4662</f>
        <v>0</v>
      </c>
      <c r="F4659" s="72">
        <f>'Balance N'!N4662</f>
        <v>0</v>
      </c>
      <c r="G4659" s="72">
        <f>'Balance N'!O4662</f>
        <v>0</v>
      </c>
      <c r="H4659" s="72">
        <f>'Balance N'!P4662</f>
        <v>0</v>
      </c>
      <c r="I4659" s="74">
        <f t="shared" si="72"/>
        <v>0</v>
      </c>
    </row>
    <row r="4660" spans="1:9" ht="15.6">
      <c r="A4660" s="70">
        <f>'Balance N'!I4663</f>
        <v>0</v>
      </c>
      <c r="B4660" s="71">
        <f>'Balance N'!J4663</f>
        <v>0</v>
      </c>
      <c r="C4660" s="72">
        <f>'Balance N'!K4663</f>
        <v>0</v>
      </c>
      <c r="D4660" s="72">
        <f>'Balance N'!L4663</f>
        <v>0</v>
      </c>
      <c r="E4660" s="72">
        <f>'Balance N'!M4663</f>
        <v>0</v>
      </c>
      <c r="F4660" s="72">
        <f>'Balance N'!N4663</f>
        <v>0</v>
      </c>
      <c r="G4660" s="72">
        <f>'Balance N'!O4663</f>
        <v>0</v>
      </c>
      <c r="H4660" s="72">
        <f>'Balance N'!P4663</f>
        <v>0</v>
      </c>
      <c r="I4660" s="74">
        <f t="shared" si="72"/>
        <v>0</v>
      </c>
    </row>
    <row r="4661" spans="1:9" ht="15.6">
      <c r="A4661" s="70">
        <f>'Balance N'!I4664</f>
        <v>0</v>
      </c>
      <c r="B4661" s="71">
        <f>'Balance N'!J4664</f>
        <v>0</v>
      </c>
      <c r="C4661" s="72">
        <f>'Balance N'!K4664</f>
        <v>0</v>
      </c>
      <c r="D4661" s="72">
        <f>'Balance N'!L4664</f>
        <v>0</v>
      </c>
      <c r="E4661" s="72">
        <f>'Balance N'!M4664</f>
        <v>0</v>
      </c>
      <c r="F4661" s="72">
        <f>'Balance N'!N4664</f>
        <v>0</v>
      </c>
      <c r="G4661" s="72">
        <f>'Balance N'!O4664</f>
        <v>0</v>
      </c>
      <c r="H4661" s="72">
        <f>'Balance N'!P4664</f>
        <v>0</v>
      </c>
      <c r="I4661" s="74">
        <f t="shared" si="72"/>
        <v>0</v>
      </c>
    </row>
    <row r="4662" spans="1:9" ht="15.6">
      <c r="A4662" s="70">
        <f>'Balance N'!I4665</f>
        <v>0</v>
      </c>
      <c r="B4662" s="71">
        <f>'Balance N'!J4665</f>
        <v>0</v>
      </c>
      <c r="C4662" s="72">
        <f>'Balance N'!K4665</f>
        <v>0</v>
      </c>
      <c r="D4662" s="72">
        <f>'Balance N'!L4665</f>
        <v>0</v>
      </c>
      <c r="E4662" s="72">
        <f>'Balance N'!M4665</f>
        <v>0</v>
      </c>
      <c r="F4662" s="72">
        <f>'Balance N'!N4665</f>
        <v>0</v>
      </c>
      <c r="G4662" s="72">
        <f>'Balance N'!O4665</f>
        <v>0</v>
      </c>
      <c r="H4662" s="72">
        <f>'Balance N'!P4665</f>
        <v>0</v>
      </c>
      <c r="I4662" s="74">
        <f t="shared" si="72"/>
        <v>0</v>
      </c>
    </row>
    <row r="4663" spans="1:9" ht="15.6">
      <c r="A4663" s="70">
        <f>'Balance N'!I4666</f>
        <v>0</v>
      </c>
      <c r="B4663" s="71">
        <f>'Balance N'!J4666</f>
        <v>0</v>
      </c>
      <c r="C4663" s="72">
        <f>'Balance N'!K4666</f>
        <v>0</v>
      </c>
      <c r="D4663" s="72">
        <f>'Balance N'!L4666</f>
        <v>0</v>
      </c>
      <c r="E4663" s="72">
        <f>'Balance N'!M4666</f>
        <v>0</v>
      </c>
      <c r="F4663" s="72">
        <f>'Balance N'!N4666</f>
        <v>0</v>
      </c>
      <c r="G4663" s="72">
        <f>'Balance N'!O4666</f>
        <v>0</v>
      </c>
      <c r="H4663" s="72">
        <f>'Balance N'!P4666</f>
        <v>0</v>
      </c>
      <c r="I4663" s="74">
        <f t="shared" si="72"/>
        <v>0</v>
      </c>
    </row>
    <row r="4664" spans="1:9" ht="15.6">
      <c r="A4664" s="70">
        <f>'Balance N'!I4667</f>
        <v>0</v>
      </c>
      <c r="B4664" s="71">
        <f>'Balance N'!J4667</f>
        <v>0</v>
      </c>
      <c r="C4664" s="72">
        <f>'Balance N'!K4667</f>
        <v>0</v>
      </c>
      <c r="D4664" s="72">
        <f>'Balance N'!L4667</f>
        <v>0</v>
      </c>
      <c r="E4664" s="72">
        <f>'Balance N'!M4667</f>
        <v>0</v>
      </c>
      <c r="F4664" s="72">
        <f>'Balance N'!N4667</f>
        <v>0</v>
      </c>
      <c r="G4664" s="72">
        <f>'Balance N'!O4667</f>
        <v>0</v>
      </c>
      <c r="H4664" s="72">
        <f>'Balance N'!P4667</f>
        <v>0</v>
      </c>
      <c r="I4664" s="74">
        <f t="shared" si="72"/>
        <v>0</v>
      </c>
    </row>
    <row r="4665" spans="1:9" ht="15.6">
      <c r="A4665" s="70">
        <f>'Balance N'!I4668</f>
        <v>0</v>
      </c>
      <c r="B4665" s="71">
        <f>'Balance N'!J4668</f>
        <v>0</v>
      </c>
      <c r="C4665" s="72">
        <f>'Balance N'!K4668</f>
        <v>0</v>
      </c>
      <c r="D4665" s="72">
        <f>'Balance N'!L4668</f>
        <v>0</v>
      </c>
      <c r="E4665" s="72">
        <f>'Balance N'!M4668</f>
        <v>0</v>
      </c>
      <c r="F4665" s="72">
        <f>'Balance N'!N4668</f>
        <v>0</v>
      </c>
      <c r="G4665" s="72">
        <f>'Balance N'!O4668</f>
        <v>0</v>
      </c>
      <c r="H4665" s="72">
        <f>'Balance N'!P4668</f>
        <v>0</v>
      </c>
      <c r="I4665" s="74">
        <f t="shared" si="72"/>
        <v>0</v>
      </c>
    </row>
    <row r="4666" spans="1:9" ht="15.6">
      <c r="A4666" s="70">
        <f>'Balance N'!I4669</f>
        <v>0</v>
      </c>
      <c r="B4666" s="71">
        <f>'Balance N'!J4669</f>
        <v>0</v>
      </c>
      <c r="C4666" s="72">
        <f>'Balance N'!K4669</f>
        <v>0</v>
      </c>
      <c r="D4666" s="72">
        <f>'Balance N'!L4669</f>
        <v>0</v>
      </c>
      <c r="E4666" s="72">
        <f>'Balance N'!M4669</f>
        <v>0</v>
      </c>
      <c r="F4666" s="72">
        <f>'Balance N'!N4669</f>
        <v>0</v>
      </c>
      <c r="G4666" s="72">
        <f>'Balance N'!O4669</f>
        <v>0</v>
      </c>
      <c r="H4666" s="72">
        <f>'Balance N'!P4669</f>
        <v>0</v>
      </c>
      <c r="I4666" s="74">
        <f t="shared" si="72"/>
        <v>0</v>
      </c>
    </row>
    <row r="4667" spans="1:9" ht="15.6">
      <c r="A4667" s="70">
        <f>'Balance N'!I4670</f>
        <v>0</v>
      </c>
      <c r="B4667" s="71">
        <f>'Balance N'!J4670</f>
        <v>0</v>
      </c>
      <c r="C4667" s="72">
        <f>'Balance N'!K4670</f>
        <v>0</v>
      </c>
      <c r="D4667" s="72">
        <f>'Balance N'!L4670</f>
        <v>0</v>
      </c>
      <c r="E4667" s="72">
        <f>'Balance N'!M4670</f>
        <v>0</v>
      </c>
      <c r="F4667" s="72">
        <f>'Balance N'!N4670</f>
        <v>0</v>
      </c>
      <c r="G4667" s="72">
        <f>'Balance N'!O4670</f>
        <v>0</v>
      </c>
      <c r="H4667" s="72">
        <f>'Balance N'!P4670</f>
        <v>0</v>
      </c>
      <c r="I4667" s="74">
        <f t="shared" si="72"/>
        <v>0</v>
      </c>
    </row>
    <row r="4668" spans="1:9" ht="15.6">
      <c r="A4668" s="70">
        <f>'Balance N'!I4671</f>
        <v>0</v>
      </c>
      <c r="B4668" s="71">
        <f>'Balance N'!J4671</f>
        <v>0</v>
      </c>
      <c r="C4668" s="72">
        <f>'Balance N'!K4671</f>
        <v>0</v>
      </c>
      <c r="D4668" s="72">
        <f>'Balance N'!L4671</f>
        <v>0</v>
      </c>
      <c r="E4668" s="72">
        <f>'Balance N'!M4671</f>
        <v>0</v>
      </c>
      <c r="F4668" s="72">
        <f>'Balance N'!N4671</f>
        <v>0</v>
      </c>
      <c r="G4668" s="72">
        <f>'Balance N'!O4671</f>
        <v>0</v>
      </c>
      <c r="H4668" s="72">
        <f>'Balance N'!P4671</f>
        <v>0</v>
      </c>
      <c r="I4668" s="74">
        <f t="shared" si="72"/>
        <v>0</v>
      </c>
    </row>
    <row r="4669" spans="1:9" ht="15.6">
      <c r="A4669" s="70">
        <f>'Balance N'!I4672</f>
        <v>0</v>
      </c>
      <c r="B4669" s="71">
        <f>'Balance N'!J4672</f>
        <v>0</v>
      </c>
      <c r="C4669" s="72">
        <f>'Balance N'!K4672</f>
        <v>0</v>
      </c>
      <c r="D4669" s="72">
        <f>'Balance N'!L4672</f>
        <v>0</v>
      </c>
      <c r="E4669" s="72">
        <f>'Balance N'!M4672</f>
        <v>0</v>
      </c>
      <c r="F4669" s="72">
        <f>'Balance N'!N4672</f>
        <v>0</v>
      </c>
      <c r="G4669" s="72">
        <f>'Balance N'!O4672</f>
        <v>0</v>
      </c>
      <c r="H4669" s="72">
        <f>'Balance N'!P4672</f>
        <v>0</v>
      </c>
      <c r="I4669" s="74">
        <f t="shared" si="72"/>
        <v>0</v>
      </c>
    </row>
    <row r="4670" spans="1:9" ht="15.6">
      <c r="A4670" s="70">
        <f>'Balance N'!I4673</f>
        <v>0</v>
      </c>
      <c r="B4670" s="71">
        <f>'Balance N'!J4673</f>
        <v>0</v>
      </c>
      <c r="C4670" s="72">
        <f>'Balance N'!K4673</f>
        <v>0</v>
      </c>
      <c r="D4670" s="72">
        <f>'Balance N'!L4673</f>
        <v>0</v>
      </c>
      <c r="E4670" s="72">
        <f>'Balance N'!M4673</f>
        <v>0</v>
      </c>
      <c r="F4670" s="72">
        <f>'Balance N'!N4673</f>
        <v>0</v>
      </c>
      <c r="G4670" s="72">
        <f>'Balance N'!O4673</f>
        <v>0</v>
      </c>
      <c r="H4670" s="72">
        <f>'Balance N'!P4673</f>
        <v>0</v>
      </c>
      <c r="I4670" s="74">
        <f t="shared" si="72"/>
        <v>0</v>
      </c>
    </row>
    <row r="4671" spans="1:9" ht="15.6">
      <c r="A4671" s="70">
        <f>'Balance N'!I4674</f>
        <v>0</v>
      </c>
      <c r="B4671" s="71">
        <f>'Balance N'!J4674</f>
        <v>0</v>
      </c>
      <c r="C4671" s="72">
        <f>'Balance N'!K4674</f>
        <v>0</v>
      </c>
      <c r="D4671" s="72">
        <f>'Balance N'!L4674</f>
        <v>0</v>
      </c>
      <c r="E4671" s="72">
        <f>'Balance N'!M4674</f>
        <v>0</v>
      </c>
      <c r="F4671" s="72">
        <f>'Balance N'!N4674</f>
        <v>0</v>
      </c>
      <c r="G4671" s="72">
        <f>'Balance N'!O4674</f>
        <v>0</v>
      </c>
      <c r="H4671" s="72">
        <f>'Balance N'!P4674</f>
        <v>0</v>
      </c>
      <c r="I4671" s="74">
        <f t="shared" si="72"/>
        <v>0</v>
      </c>
    </row>
    <row r="4672" spans="1:9" ht="15.6">
      <c r="A4672" s="70">
        <f>'Balance N'!I4675</f>
        <v>0</v>
      </c>
      <c r="B4672" s="71">
        <f>'Balance N'!J4675</f>
        <v>0</v>
      </c>
      <c r="C4672" s="72">
        <f>'Balance N'!K4675</f>
        <v>0</v>
      </c>
      <c r="D4672" s="72">
        <f>'Balance N'!L4675</f>
        <v>0</v>
      </c>
      <c r="E4672" s="72">
        <f>'Balance N'!M4675</f>
        <v>0</v>
      </c>
      <c r="F4672" s="72">
        <f>'Balance N'!N4675</f>
        <v>0</v>
      </c>
      <c r="G4672" s="72">
        <f>'Balance N'!O4675</f>
        <v>0</v>
      </c>
      <c r="H4672" s="72">
        <f>'Balance N'!P4675</f>
        <v>0</v>
      </c>
      <c r="I4672" s="74">
        <f t="shared" si="72"/>
        <v>0</v>
      </c>
    </row>
    <row r="4673" spans="1:9" ht="15.6">
      <c r="A4673" s="70">
        <f>'Balance N'!I4676</f>
        <v>0</v>
      </c>
      <c r="B4673" s="71">
        <f>'Balance N'!J4676</f>
        <v>0</v>
      </c>
      <c r="C4673" s="72">
        <f>'Balance N'!K4676</f>
        <v>0</v>
      </c>
      <c r="D4673" s="72">
        <f>'Balance N'!L4676</f>
        <v>0</v>
      </c>
      <c r="E4673" s="72">
        <f>'Balance N'!M4676</f>
        <v>0</v>
      </c>
      <c r="F4673" s="72">
        <f>'Balance N'!N4676</f>
        <v>0</v>
      </c>
      <c r="G4673" s="72">
        <f>'Balance N'!O4676</f>
        <v>0</v>
      </c>
      <c r="H4673" s="72">
        <f>'Balance N'!P4676</f>
        <v>0</v>
      </c>
      <c r="I4673" s="74">
        <f t="shared" si="72"/>
        <v>0</v>
      </c>
    </row>
    <row r="4674" spans="1:9" ht="15.6">
      <c r="A4674" s="70">
        <f>'Balance N'!I4677</f>
        <v>0</v>
      </c>
      <c r="B4674" s="71">
        <f>'Balance N'!J4677</f>
        <v>0</v>
      </c>
      <c r="C4674" s="72">
        <f>'Balance N'!K4677</f>
        <v>0</v>
      </c>
      <c r="D4674" s="72">
        <f>'Balance N'!L4677</f>
        <v>0</v>
      </c>
      <c r="E4674" s="72">
        <f>'Balance N'!M4677</f>
        <v>0</v>
      </c>
      <c r="F4674" s="72">
        <f>'Balance N'!N4677</f>
        <v>0</v>
      </c>
      <c r="G4674" s="72">
        <f>'Balance N'!O4677</f>
        <v>0</v>
      </c>
      <c r="H4674" s="72">
        <f>'Balance N'!P4677</f>
        <v>0</v>
      </c>
      <c r="I4674" s="74">
        <f t="shared" si="72"/>
        <v>0</v>
      </c>
    </row>
    <row r="4675" spans="1:9" ht="15.6">
      <c r="A4675" s="70">
        <f>'Balance N'!I4678</f>
        <v>0</v>
      </c>
      <c r="B4675" s="71">
        <f>'Balance N'!J4678</f>
        <v>0</v>
      </c>
      <c r="C4675" s="72">
        <f>'Balance N'!K4678</f>
        <v>0</v>
      </c>
      <c r="D4675" s="72">
        <f>'Balance N'!L4678</f>
        <v>0</v>
      </c>
      <c r="E4675" s="72">
        <f>'Balance N'!M4678</f>
        <v>0</v>
      </c>
      <c r="F4675" s="72">
        <f>'Balance N'!N4678</f>
        <v>0</v>
      </c>
      <c r="G4675" s="72">
        <f>'Balance N'!O4678</f>
        <v>0</v>
      </c>
      <c r="H4675" s="72">
        <f>'Balance N'!P4678</f>
        <v>0</v>
      </c>
      <c r="I4675" s="74">
        <f t="shared" ref="I4675:I4738" si="73">(C4675-D4675)+(E4675-F4675)-(G4675-H4675)</f>
        <v>0</v>
      </c>
    </row>
    <row r="4676" spans="1:9" ht="15.6">
      <c r="A4676" s="70">
        <f>'Balance N'!I4679</f>
        <v>0</v>
      </c>
      <c r="B4676" s="71">
        <f>'Balance N'!J4679</f>
        <v>0</v>
      </c>
      <c r="C4676" s="72">
        <f>'Balance N'!K4679</f>
        <v>0</v>
      </c>
      <c r="D4676" s="72">
        <f>'Balance N'!L4679</f>
        <v>0</v>
      </c>
      <c r="E4676" s="72">
        <f>'Balance N'!M4679</f>
        <v>0</v>
      </c>
      <c r="F4676" s="72">
        <f>'Balance N'!N4679</f>
        <v>0</v>
      </c>
      <c r="G4676" s="72">
        <f>'Balance N'!O4679</f>
        <v>0</v>
      </c>
      <c r="H4676" s="72">
        <f>'Balance N'!P4679</f>
        <v>0</v>
      </c>
      <c r="I4676" s="74">
        <f t="shared" si="73"/>
        <v>0</v>
      </c>
    </row>
    <row r="4677" spans="1:9" ht="15.6">
      <c r="A4677" s="70">
        <f>'Balance N'!I4680</f>
        <v>0</v>
      </c>
      <c r="B4677" s="71">
        <f>'Balance N'!J4680</f>
        <v>0</v>
      </c>
      <c r="C4677" s="72">
        <f>'Balance N'!K4680</f>
        <v>0</v>
      </c>
      <c r="D4677" s="72">
        <f>'Balance N'!L4680</f>
        <v>0</v>
      </c>
      <c r="E4677" s="72">
        <f>'Balance N'!M4680</f>
        <v>0</v>
      </c>
      <c r="F4677" s="72">
        <f>'Balance N'!N4680</f>
        <v>0</v>
      </c>
      <c r="G4677" s="72">
        <f>'Balance N'!O4680</f>
        <v>0</v>
      </c>
      <c r="H4677" s="72">
        <f>'Balance N'!P4680</f>
        <v>0</v>
      </c>
      <c r="I4677" s="74">
        <f t="shared" si="73"/>
        <v>0</v>
      </c>
    </row>
    <row r="4678" spans="1:9" ht="15.6">
      <c r="A4678" s="70">
        <f>'Balance N'!I4681</f>
        <v>0</v>
      </c>
      <c r="B4678" s="71">
        <f>'Balance N'!J4681</f>
        <v>0</v>
      </c>
      <c r="C4678" s="72">
        <f>'Balance N'!K4681</f>
        <v>0</v>
      </c>
      <c r="D4678" s="72">
        <f>'Balance N'!L4681</f>
        <v>0</v>
      </c>
      <c r="E4678" s="72">
        <f>'Balance N'!M4681</f>
        <v>0</v>
      </c>
      <c r="F4678" s="72">
        <f>'Balance N'!N4681</f>
        <v>0</v>
      </c>
      <c r="G4678" s="72">
        <f>'Balance N'!O4681</f>
        <v>0</v>
      </c>
      <c r="H4678" s="72">
        <f>'Balance N'!P4681</f>
        <v>0</v>
      </c>
      <c r="I4678" s="74">
        <f t="shared" si="73"/>
        <v>0</v>
      </c>
    </row>
    <row r="4679" spans="1:9" ht="15.6">
      <c r="A4679" s="70">
        <f>'Balance N'!I4682</f>
        <v>0</v>
      </c>
      <c r="B4679" s="71">
        <f>'Balance N'!J4682</f>
        <v>0</v>
      </c>
      <c r="C4679" s="72">
        <f>'Balance N'!K4682</f>
        <v>0</v>
      </c>
      <c r="D4679" s="72">
        <f>'Balance N'!L4682</f>
        <v>0</v>
      </c>
      <c r="E4679" s="72">
        <f>'Balance N'!M4682</f>
        <v>0</v>
      </c>
      <c r="F4679" s="72">
        <f>'Balance N'!N4682</f>
        <v>0</v>
      </c>
      <c r="G4679" s="72">
        <f>'Balance N'!O4682</f>
        <v>0</v>
      </c>
      <c r="H4679" s="72">
        <f>'Balance N'!P4682</f>
        <v>0</v>
      </c>
      <c r="I4679" s="74">
        <f t="shared" si="73"/>
        <v>0</v>
      </c>
    </row>
    <row r="4680" spans="1:9" ht="15.6">
      <c r="A4680" s="70">
        <f>'Balance N'!I4683</f>
        <v>0</v>
      </c>
      <c r="B4680" s="71">
        <f>'Balance N'!J4683</f>
        <v>0</v>
      </c>
      <c r="C4680" s="72">
        <f>'Balance N'!K4683</f>
        <v>0</v>
      </c>
      <c r="D4680" s="72">
        <f>'Balance N'!L4683</f>
        <v>0</v>
      </c>
      <c r="E4680" s="72">
        <f>'Balance N'!M4683</f>
        <v>0</v>
      </c>
      <c r="F4680" s="72">
        <f>'Balance N'!N4683</f>
        <v>0</v>
      </c>
      <c r="G4680" s="72">
        <f>'Balance N'!O4683</f>
        <v>0</v>
      </c>
      <c r="H4680" s="72">
        <f>'Balance N'!P4683</f>
        <v>0</v>
      </c>
      <c r="I4680" s="74">
        <f t="shared" si="73"/>
        <v>0</v>
      </c>
    </row>
    <row r="4681" spans="1:9" ht="15.6">
      <c r="A4681" s="70">
        <f>'Balance N'!I4684</f>
        <v>0</v>
      </c>
      <c r="B4681" s="71">
        <f>'Balance N'!J4684</f>
        <v>0</v>
      </c>
      <c r="C4681" s="72">
        <f>'Balance N'!K4684</f>
        <v>0</v>
      </c>
      <c r="D4681" s="72">
        <f>'Balance N'!L4684</f>
        <v>0</v>
      </c>
      <c r="E4681" s="72">
        <f>'Balance N'!M4684</f>
        <v>0</v>
      </c>
      <c r="F4681" s="72">
        <f>'Balance N'!N4684</f>
        <v>0</v>
      </c>
      <c r="G4681" s="72">
        <f>'Balance N'!O4684</f>
        <v>0</v>
      </c>
      <c r="H4681" s="72">
        <f>'Balance N'!P4684</f>
        <v>0</v>
      </c>
      <c r="I4681" s="74">
        <f t="shared" si="73"/>
        <v>0</v>
      </c>
    </row>
    <row r="4682" spans="1:9" ht="15.6">
      <c r="A4682" s="70">
        <f>'Balance N'!I4685</f>
        <v>0</v>
      </c>
      <c r="B4682" s="71">
        <f>'Balance N'!J4685</f>
        <v>0</v>
      </c>
      <c r="C4682" s="72">
        <f>'Balance N'!K4685</f>
        <v>0</v>
      </c>
      <c r="D4682" s="72">
        <f>'Balance N'!L4685</f>
        <v>0</v>
      </c>
      <c r="E4682" s="72">
        <f>'Balance N'!M4685</f>
        <v>0</v>
      </c>
      <c r="F4682" s="72">
        <f>'Balance N'!N4685</f>
        <v>0</v>
      </c>
      <c r="G4682" s="72">
        <f>'Balance N'!O4685</f>
        <v>0</v>
      </c>
      <c r="H4682" s="72">
        <f>'Balance N'!P4685</f>
        <v>0</v>
      </c>
      <c r="I4682" s="74">
        <f t="shared" si="73"/>
        <v>0</v>
      </c>
    </row>
    <row r="4683" spans="1:9" ht="15.6">
      <c r="A4683" s="70">
        <f>'Balance N'!I4686</f>
        <v>0</v>
      </c>
      <c r="B4683" s="71">
        <f>'Balance N'!J4686</f>
        <v>0</v>
      </c>
      <c r="C4683" s="72">
        <f>'Balance N'!K4686</f>
        <v>0</v>
      </c>
      <c r="D4683" s="72">
        <f>'Balance N'!L4686</f>
        <v>0</v>
      </c>
      <c r="E4683" s="72">
        <f>'Balance N'!M4686</f>
        <v>0</v>
      </c>
      <c r="F4683" s="72">
        <f>'Balance N'!N4686</f>
        <v>0</v>
      </c>
      <c r="G4683" s="72">
        <f>'Balance N'!O4686</f>
        <v>0</v>
      </c>
      <c r="H4683" s="72">
        <f>'Balance N'!P4686</f>
        <v>0</v>
      </c>
      <c r="I4683" s="74">
        <f t="shared" si="73"/>
        <v>0</v>
      </c>
    </row>
    <row r="4684" spans="1:9" ht="15.6">
      <c r="A4684" s="70">
        <f>'Balance N'!I4687</f>
        <v>0</v>
      </c>
      <c r="B4684" s="71">
        <f>'Balance N'!J4687</f>
        <v>0</v>
      </c>
      <c r="C4684" s="72">
        <f>'Balance N'!K4687</f>
        <v>0</v>
      </c>
      <c r="D4684" s="72">
        <f>'Balance N'!L4687</f>
        <v>0</v>
      </c>
      <c r="E4684" s="72">
        <f>'Balance N'!M4687</f>
        <v>0</v>
      </c>
      <c r="F4684" s="72">
        <f>'Balance N'!N4687</f>
        <v>0</v>
      </c>
      <c r="G4684" s="72">
        <f>'Balance N'!O4687</f>
        <v>0</v>
      </c>
      <c r="H4684" s="72">
        <f>'Balance N'!P4687</f>
        <v>0</v>
      </c>
      <c r="I4684" s="74">
        <f t="shared" si="73"/>
        <v>0</v>
      </c>
    </row>
    <row r="4685" spans="1:9" ht="15.6">
      <c r="A4685" s="70">
        <f>'Balance N'!I4688</f>
        <v>0</v>
      </c>
      <c r="B4685" s="71">
        <f>'Balance N'!J4688</f>
        <v>0</v>
      </c>
      <c r="C4685" s="72">
        <f>'Balance N'!K4688</f>
        <v>0</v>
      </c>
      <c r="D4685" s="72">
        <f>'Balance N'!L4688</f>
        <v>0</v>
      </c>
      <c r="E4685" s="72">
        <f>'Balance N'!M4688</f>
        <v>0</v>
      </c>
      <c r="F4685" s="72">
        <f>'Balance N'!N4688</f>
        <v>0</v>
      </c>
      <c r="G4685" s="72">
        <f>'Balance N'!O4688</f>
        <v>0</v>
      </c>
      <c r="H4685" s="72">
        <f>'Balance N'!P4688</f>
        <v>0</v>
      </c>
      <c r="I4685" s="74">
        <f t="shared" si="73"/>
        <v>0</v>
      </c>
    </row>
    <row r="4686" spans="1:9" ht="15.6">
      <c r="A4686" s="70">
        <f>'Balance N'!I4689</f>
        <v>0</v>
      </c>
      <c r="B4686" s="71">
        <f>'Balance N'!J4689</f>
        <v>0</v>
      </c>
      <c r="C4686" s="72">
        <f>'Balance N'!K4689</f>
        <v>0</v>
      </c>
      <c r="D4686" s="72">
        <f>'Balance N'!L4689</f>
        <v>0</v>
      </c>
      <c r="E4686" s="72">
        <f>'Balance N'!M4689</f>
        <v>0</v>
      </c>
      <c r="F4686" s="72">
        <f>'Balance N'!N4689</f>
        <v>0</v>
      </c>
      <c r="G4686" s="72">
        <f>'Balance N'!O4689</f>
        <v>0</v>
      </c>
      <c r="H4686" s="72">
        <f>'Balance N'!P4689</f>
        <v>0</v>
      </c>
      <c r="I4686" s="74">
        <f t="shared" si="73"/>
        <v>0</v>
      </c>
    </row>
    <row r="4687" spans="1:9" ht="15.6">
      <c r="A4687" s="70">
        <f>'Balance N'!I4690</f>
        <v>0</v>
      </c>
      <c r="B4687" s="71">
        <f>'Balance N'!J4690</f>
        <v>0</v>
      </c>
      <c r="C4687" s="72">
        <f>'Balance N'!K4690</f>
        <v>0</v>
      </c>
      <c r="D4687" s="72">
        <f>'Balance N'!L4690</f>
        <v>0</v>
      </c>
      <c r="E4687" s="72">
        <f>'Balance N'!M4690</f>
        <v>0</v>
      </c>
      <c r="F4687" s="72">
        <f>'Balance N'!N4690</f>
        <v>0</v>
      </c>
      <c r="G4687" s="72">
        <f>'Balance N'!O4690</f>
        <v>0</v>
      </c>
      <c r="H4687" s="72">
        <f>'Balance N'!P4690</f>
        <v>0</v>
      </c>
      <c r="I4687" s="74">
        <f t="shared" si="73"/>
        <v>0</v>
      </c>
    </row>
    <row r="4688" spans="1:9" ht="15.6">
      <c r="A4688" s="70">
        <f>'Balance N'!I4691</f>
        <v>0</v>
      </c>
      <c r="B4688" s="71">
        <f>'Balance N'!J4691</f>
        <v>0</v>
      </c>
      <c r="C4688" s="72">
        <f>'Balance N'!K4691</f>
        <v>0</v>
      </c>
      <c r="D4688" s="72">
        <f>'Balance N'!L4691</f>
        <v>0</v>
      </c>
      <c r="E4688" s="72">
        <f>'Balance N'!M4691</f>
        <v>0</v>
      </c>
      <c r="F4688" s="72">
        <f>'Balance N'!N4691</f>
        <v>0</v>
      </c>
      <c r="G4688" s="72">
        <f>'Balance N'!O4691</f>
        <v>0</v>
      </c>
      <c r="H4688" s="72">
        <f>'Balance N'!P4691</f>
        <v>0</v>
      </c>
      <c r="I4688" s="74">
        <f t="shared" si="73"/>
        <v>0</v>
      </c>
    </row>
    <row r="4689" spans="1:9" ht="15.6">
      <c r="A4689" s="70">
        <f>'Balance N'!I4692</f>
        <v>0</v>
      </c>
      <c r="B4689" s="71">
        <f>'Balance N'!J4692</f>
        <v>0</v>
      </c>
      <c r="C4689" s="72">
        <f>'Balance N'!K4692</f>
        <v>0</v>
      </c>
      <c r="D4689" s="72">
        <f>'Balance N'!L4692</f>
        <v>0</v>
      </c>
      <c r="E4689" s="72">
        <f>'Balance N'!M4692</f>
        <v>0</v>
      </c>
      <c r="F4689" s="72">
        <f>'Balance N'!N4692</f>
        <v>0</v>
      </c>
      <c r="G4689" s="72">
        <f>'Balance N'!O4692</f>
        <v>0</v>
      </c>
      <c r="H4689" s="72">
        <f>'Balance N'!P4692</f>
        <v>0</v>
      </c>
      <c r="I4689" s="74">
        <f t="shared" si="73"/>
        <v>0</v>
      </c>
    </row>
    <row r="4690" spans="1:9" ht="15.6">
      <c r="A4690" s="70">
        <f>'Balance N'!I4693</f>
        <v>0</v>
      </c>
      <c r="B4690" s="71">
        <f>'Balance N'!J4693</f>
        <v>0</v>
      </c>
      <c r="C4690" s="72">
        <f>'Balance N'!K4693</f>
        <v>0</v>
      </c>
      <c r="D4690" s="72">
        <f>'Balance N'!L4693</f>
        <v>0</v>
      </c>
      <c r="E4690" s="72">
        <f>'Balance N'!M4693</f>
        <v>0</v>
      </c>
      <c r="F4690" s="72">
        <f>'Balance N'!N4693</f>
        <v>0</v>
      </c>
      <c r="G4690" s="72">
        <f>'Balance N'!O4693</f>
        <v>0</v>
      </c>
      <c r="H4690" s="72">
        <f>'Balance N'!P4693</f>
        <v>0</v>
      </c>
      <c r="I4690" s="74">
        <f t="shared" si="73"/>
        <v>0</v>
      </c>
    </row>
    <row r="4691" spans="1:9" ht="15.6">
      <c r="A4691" s="70">
        <f>'Balance N'!I4694</f>
        <v>0</v>
      </c>
      <c r="B4691" s="71">
        <f>'Balance N'!J4694</f>
        <v>0</v>
      </c>
      <c r="C4691" s="72">
        <f>'Balance N'!K4694</f>
        <v>0</v>
      </c>
      <c r="D4691" s="72">
        <f>'Balance N'!L4694</f>
        <v>0</v>
      </c>
      <c r="E4691" s="72">
        <f>'Balance N'!M4694</f>
        <v>0</v>
      </c>
      <c r="F4691" s="72">
        <f>'Balance N'!N4694</f>
        <v>0</v>
      </c>
      <c r="G4691" s="72">
        <f>'Balance N'!O4694</f>
        <v>0</v>
      </c>
      <c r="H4691" s="72">
        <f>'Balance N'!P4694</f>
        <v>0</v>
      </c>
      <c r="I4691" s="74">
        <f t="shared" si="73"/>
        <v>0</v>
      </c>
    </row>
    <row r="4692" spans="1:9" ht="15.6">
      <c r="A4692" s="70">
        <f>'Balance N'!I4695</f>
        <v>0</v>
      </c>
      <c r="B4692" s="71">
        <f>'Balance N'!J4695</f>
        <v>0</v>
      </c>
      <c r="C4692" s="72">
        <f>'Balance N'!K4695</f>
        <v>0</v>
      </c>
      <c r="D4692" s="72">
        <f>'Balance N'!L4695</f>
        <v>0</v>
      </c>
      <c r="E4692" s="72">
        <f>'Balance N'!M4695</f>
        <v>0</v>
      </c>
      <c r="F4692" s="72">
        <f>'Balance N'!N4695</f>
        <v>0</v>
      </c>
      <c r="G4692" s="72">
        <f>'Balance N'!O4695</f>
        <v>0</v>
      </c>
      <c r="H4692" s="72">
        <f>'Balance N'!P4695</f>
        <v>0</v>
      </c>
      <c r="I4692" s="74">
        <f t="shared" si="73"/>
        <v>0</v>
      </c>
    </row>
    <row r="4693" spans="1:9" ht="15.6">
      <c r="A4693" s="70">
        <f>'Balance N'!I4696</f>
        <v>0</v>
      </c>
      <c r="B4693" s="71">
        <f>'Balance N'!J4696</f>
        <v>0</v>
      </c>
      <c r="C4693" s="72">
        <f>'Balance N'!K4696</f>
        <v>0</v>
      </c>
      <c r="D4693" s="72">
        <f>'Balance N'!L4696</f>
        <v>0</v>
      </c>
      <c r="E4693" s="72">
        <f>'Balance N'!M4696</f>
        <v>0</v>
      </c>
      <c r="F4693" s="72">
        <f>'Balance N'!N4696</f>
        <v>0</v>
      </c>
      <c r="G4693" s="72">
        <f>'Balance N'!O4696</f>
        <v>0</v>
      </c>
      <c r="H4693" s="72">
        <f>'Balance N'!P4696</f>
        <v>0</v>
      </c>
      <c r="I4693" s="74">
        <f t="shared" si="73"/>
        <v>0</v>
      </c>
    </row>
    <row r="4694" spans="1:9" ht="15.6">
      <c r="A4694" s="70">
        <f>'Balance N'!I4697</f>
        <v>0</v>
      </c>
      <c r="B4694" s="71">
        <f>'Balance N'!J4697</f>
        <v>0</v>
      </c>
      <c r="C4694" s="72">
        <f>'Balance N'!K4697</f>
        <v>0</v>
      </c>
      <c r="D4694" s="72">
        <f>'Balance N'!L4697</f>
        <v>0</v>
      </c>
      <c r="E4694" s="72">
        <f>'Balance N'!M4697</f>
        <v>0</v>
      </c>
      <c r="F4694" s="72">
        <f>'Balance N'!N4697</f>
        <v>0</v>
      </c>
      <c r="G4694" s="72">
        <f>'Balance N'!O4697</f>
        <v>0</v>
      </c>
      <c r="H4694" s="72">
        <f>'Balance N'!P4697</f>
        <v>0</v>
      </c>
      <c r="I4694" s="74">
        <f t="shared" si="73"/>
        <v>0</v>
      </c>
    </row>
    <row r="4695" spans="1:9" ht="15.6">
      <c r="A4695" s="70">
        <f>'Balance N'!I4698</f>
        <v>0</v>
      </c>
      <c r="B4695" s="71">
        <f>'Balance N'!J4698</f>
        <v>0</v>
      </c>
      <c r="C4695" s="72">
        <f>'Balance N'!K4698</f>
        <v>0</v>
      </c>
      <c r="D4695" s="72">
        <f>'Balance N'!L4698</f>
        <v>0</v>
      </c>
      <c r="E4695" s="72">
        <f>'Balance N'!M4698</f>
        <v>0</v>
      </c>
      <c r="F4695" s="72">
        <f>'Balance N'!N4698</f>
        <v>0</v>
      </c>
      <c r="G4695" s="72">
        <f>'Balance N'!O4698</f>
        <v>0</v>
      </c>
      <c r="H4695" s="72">
        <f>'Balance N'!P4698</f>
        <v>0</v>
      </c>
      <c r="I4695" s="74">
        <f t="shared" si="73"/>
        <v>0</v>
      </c>
    </row>
    <row r="4696" spans="1:9" ht="15.6">
      <c r="A4696" s="70">
        <f>'Balance N'!I4699</f>
        <v>0</v>
      </c>
      <c r="B4696" s="71">
        <f>'Balance N'!J4699</f>
        <v>0</v>
      </c>
      <c r="C4696" s="72">
        <f>'Balance N'!K4699</f>
        <v>0</v>
      </c>
      <c r="D4696" s="72">
        <f>'Balance N'!L4699</f>
        <v>0</v>
      </c>
      <c r="E4696" s="72">
        <f>'Balance N'!M4699</f>
        <v>0</v>
      </c>
      <c r="F4696" s="72">
        <f>'Balance N'!N4699</f>
        <v>0</v>
      </c>
      <c r="G4696" s="72">
        <f>'Balance N'!O4699</f>
        <v>0</v>
      </c>
      <c r="H4696" s="72">
        <f>'Balance N'!P4699</f>
        <v>0</v>
      </c>
      <c r="I4696" s="74">
        <f t="shared" si="73"/>
        <v>0</v>
      </c>
    </row>
    <row r="4697" spans="1:9" ht="15.6">
      <c r="A4697" s="70">
        <f>'Balance N'!I4700</f>
        <v>0</v>
      </c>
      <c r="B4697" s="71">
        <f>'Balance N'!J4700</f>
        <v>0</v>
      </c>
      <c r="C4697" s="72">
        <f>'Balance N'!K4700</f>
        <v>0</v>
      </c>
      <c r="D4697" s="72">
        <f>'Balance N'!L4700</f>
        <v>0</v>
      </c>
      <c r="E4697" s="72">
        <f>'Balance N'!M4700</f>
        <v>0</v>
      </c>
      <c r="F4697" s="72">
        <f>'Balance N'!N4700</f>
        <v>0</v>
      </c>
      <c r="G4697" s="72">
        <f>'Balance N'!O4700</f>
        <v>0</v>
      </c>
      <c r="H4697" s="72">
        <f>'Balance N'!P4700</f>
        <v>0</v>
      </c>
      <c r="I4697" s="74">
        <f t="shared" si="73"/>
        <v>0</v>
      </c>
    </row>
    <row r="4698" spans="1:9" ht="15.6">
      <c r="A4698" s="70">
        <f>'Balance N'!I4701</f>
        <v>0</v>
      </c>
      <c r="B4698" s="71">
        <f>'Balance N'!J4701</f>
        <v>0</v>
      </c>
      <c r="C4698" s="72">
        <f>'Balance N'!K4701</f>
        <v>0</v>
      </c>
      <c r="D4698" s="72">
        <f>'Balance N'!L4701</f>
        <v>0</v>
      </c>
      <c r="E4698" s="72">
        <f>'Balance N'!M4701</f>
        <v>0</v>
      </c>
      <c r="F4698" s="72">
        <f>'Balance N'!N4701</f>
        <v>0</v>
      </c>
      <c r="G4698" s="72">
        <f>'Balance N'!O4701</f>
        <v>0</v>
      </c>
      <c r="H4698" s="72">
        <f>'Balance N'!P4701</f>
        <v>0</v>
      </c>
      <c r="I4698" s="74">
        <f t="shared" si="73"/>
        <v>0</v>
      </c>
    </row>
    <row r="4699" spans="1:9" ht="15.6">
      <c r="A4699" s="70">
        <f>'Balance N'!I4702</f>
        <v>0</v>
      </c>
      <c r="B4699" s="71">
        <f>'Balance N'!J4702</f>
        <v>0</v>
      </c>
      <c r="C4699" s="72">
        <f>'Balance N'!K4702</f>
        <v>0</v>
      </c>
      <c r="D4699" s="72">
        <f>'Balance N'!L4702</f>
        <v>0</v>
      </c>
      <c r="E4699" s="72">
        <f>'Balance N'!M4702</f>
        <v>0</v>
      </c>
      <c r="F4699" s="72">
        <f>'Balance N'!N4702</f>
        <v>0</v>
      </c>
      <c r="G4699" s="72">
        <f>'Balance N'!O4702</f>
        <v>0</v>
      </c>
      <c r="H4699" s="72">
        <f>'Balance N'!P4702</f>
        <v>0</v>
      </c>
      <c r="I4699" s="74">
        <f t="shared" si="73"/>
        <v>0</v>
      </c>
    </row>
    <row r="4700" spans="1:9" ht="15.6">
      <c r="A4700" s="70">
        <f>'Balance N'!I4703</f>
        <v>0</v>
      </c>
      <c r="B4700" s="71">
        <f>'Balance N'!J4703</f>
        <v>0</v>
      </c>
      <c r="C4700" s="72">
        <f>'Balance N'!K4703</f>
        <v>0</v>
      </c>
      <c r="D4700" s="72">
        <f>'Balance N'!L4703</f>
        <v>0</v>
      </c>
      <c r="E4700" s="72">
        <f>'Balance N'!M4703</f>
        <v>0</v>
      </c>
      <c r="F4700" s="72">
        <f>'Balance N'!N4703</f>
        <v>0</v>
      </c>
      <c r="G4700" s="72">
        <f>'Balance N'!O4703</f>
        <v>0</v>
      </c>
      <c r="H4700" s="72">
        <f>'Balance N'!P4703</f>
        <v>0</v>
      </c>
      <c r="I4700" s="74">
        <f t="shared" si="73"/>
        <v>0</v>
      </c>
    </row>
    <row r="4701" spans="1:9" ht="15.6">
      <c r="A4701" s="70">
        <f>'Balance N'!I4704</f>
        <v>0</v>
      </c>
      <c r="B4701" s="71">
        <f>'Balance N'!J4704</f>
        <v>0</v>
      </c>
      <c r="C4701" s="72">
        <f>'Balance N'!K4704</f>
        <v>0</v>
      </c>
      <c r="D4701" s="72">
        <f>'Balance N'!L4704</f>
        <v>0</v>
      </c>
      <c r="E4701" s="72">
        <f>'Balance N'!M4704</f>
        <v>0</v>
      </c>
      <c r="F4701" s="72">
        <f>'Balance N'!N4704</f>
        <v>0</v>
      </c>
      <c r="G4701" s="72">
        <f>'Balance N'!O4704</f>
        <v>0</v>
      </c>
      <c r="H4701" s="72">
        <f>'Balance N'!P4704</f>
        <v>0</v>
      </c>
      <c r="I4701" s="74">
        <f t="shared" si="73"/>
        <v>0</v>
      </c>
    </row>
    <row r="4702" spans="1:9" ht="15.6">
      <c r="A4702" s="70">
        <f>'Balance N'!I4705</f>
        <v>0</v>
      </c>
      <c r="B4702" s="71">
        <f>'Balance N'!J4705</f>
        <v>0</v>
      </c>
      <c r="C4702" s="72">
        <f>'Balance N'!K4705</f>
        <v>0</v>
      </c>
      <c r="D4702" s="72">
        <f>'Balance N'!L4705</f>
        <v>0</v>
      </c>
      <c r="E4702" s="72">
        <f>'Balance N'!M4705</f>
        <v>0</v>
      </c>
      <c r="F4702" s="72">
        <f>'Balance N'!N4705</f>
        <v>0</v>
      </c>
      <c r="G4702" s="72">
        <f>'Balance N'!O4705</f>
        <v>0</v>
      </c>
      <c r="H4702" s="72">
        <f>'Balance N'!P4705</f>
        <v>0</v>
      </c>
      <c r="I4702" s="74">
        <f t="shared" si="73"/>
        <v>0</v>
      </c>
    </row>
    <row r="4703" spans="1:9" ht="15.6">
      <c r="A4703" s="70">
        <f>'Balance N'!I4706</f>
        <v>0</v>
      </c>
      <c r="B4703" s="71">
        <f>'Balance N'!J4706</f>
        <v>0</v>
      </c>
      <c r="C4703" s="72">
        <f>'Balance N'!K4706</f>
        <v>0</v>
      </c>
      <c r="D4703" s="72">
        <f>'Balance N'!L4706</f>
        <v>0</v>
      </c>
      <c r="E4703" s="72">
        <f>'Balance N'!M4706</f>
        <v>0</v>
      </c>
      <c r="F4703" s="72">
        <f>'Balance N'!N4706</f>
        <v>0</v>
      </c>
      <c r="G4703" s="72">
        <f>'Balance N'!O4706</f>
        <v>0</v>
      </c>
      <c r="H4703" s="72">
        <f>'Balance N'!P4706</f>
        <v>0</v>
      </c>
      <c r="I4703" s="74">
        <f t="shared" si="73"/>
        <v>0</v>
      </c>
    </row>
    <row r="4704" spans="1:9" ht="15.6">
      <c r="A4704" s="70">
        <f>'Balance N'!I4707</f>
        <v>0</v>
      </c>
      <c r="B4704" s="71">
        <f>'Balance N'!J4707</f>
        <v>0</v>
      </c>
      <c r="C4704" s="72">
        <f>'Balance N'!K4707</f>
        <v>0</v>
      </c>
      <c r="D4704" s="72">
        <f>'Balance N'!L4707</f>
        <v>0</v>
      </c>
      <c r="E4704" s="72">
        <f>'Balance N'!M4707</f>
        <v>0</v>
      </c>
      <c r="F4704" s="72">
        <f>'Balance N'!N4707</f>
        <v>0</v>
      </c>
      <c r="G4704" s="72">
        <f>'Balance N'!O4707</f>
        <v>0</v>
      </c>
      <c r="H4704" s="72">
        <f>'Balance N'!P4707</f>
        <v>0</v>
      </c>
      <c r="I4704" s="74">
        <f t="shared" si="73"/>
        <v>0</v>
      </c>
    </row>
    <row r="4705" spans="1:9" ht="15.6">
      <c r="A4705" s="70">
        <f>'Balance N'!I4708</f>
        <v>0</v>
      </c>
      <c r="B4705" s="71">
        <f>'Balance N'!J4708</f>
        <v>0</v>
      </c>
      <c r="C4705" s="72">
        <f>'Balance N'!K4708</f>
        <v>0</v>
      </c>
      <c r="D4705" s="72">
        <f>'Balance N'!L4708</f>
        <v>0</v>
      </c>
      <c r="E4705" s="72">
        <f>'Balance N'!M4708</f>
        <v>0</v>
      </c>
      <c r="F4705" s="72">
        <f>'Balance N'!N4708</f>
        <v>0</v>
      </c>
      <c r="G4705" s="72">
        <f>'Balance N'!O4708</f>
        <v>0</v>
      </c>
      <c r="H4705" s="72">
        <f>'Balance N'!P4708</f>
        <v>0</v>
      </c>
      <c r="I4705" s="74">
        <f t="shared" si="73"/>
        <v>0</v>
      </c>
    </row>
    <row r="4706" spans="1:9" ht="15.6">
      <c r="A4706" s="70">
        <f>'Balance N'!I4709</f>
        <v>0</v>
      </c>
      <c r="B4706" s="71">
        <f>'Balance N'!J4709</f>
        <v>0</v>
      </c>
      <c r="C4706" s="72">
        <f>'Balance N'!K4709</f>
        <v>0</v>
      </c>
      <c r="D4706" s="72">
        <f>'Balance N'!L4709</f>
        <v>0</v>
      </c>
      <c r="E4706" s="72">
        <f>'Balance N'!M4709</f>
        <v>0</v>
      </c>
      <c r="F4706" s="72">
        <f>'Balance N'!N4709</f>
        <v>0</v>
      </c>
      <c r="G4706" s="72">
        <f>'Balance N'!O4709</f>
        <v>0</v>
      </c>
      <c r="H4706" s="72">
        <f>'Balance N'!P4709</f>
        <v>0</v>
      </c>
      <c r="I4706" s="74">
        <f t="shared" si="73"/>
        <v>0</v>
      </c>
    </row>
    <row r="4707" spans="1:9" ht="15.6">
      <c r="A4707" s="70">
        <f>'Balance N'!I4710</f>
        <v>0</v>
      </c>
      <c r="B4707" s="71">
        <f>'Balance N'!J4710</f>
        <v>0</v>
      </c>
      <c r="C4707" s="72">
        <f>'Balance N'!K4710</f>
        <v>0</v>
      </c>
      <c r="D4707" s="72">
        <f>'Balance N'!L4710</f>
        <v>0</v>
      </c>
      <c r="E4707" s="72">
        <f>'Balance N'!M4710</f>
        <v>0</v>
      </c>
      <c r="F4707" s="72">
        <f>'Balance N'!N4710</f>
        <v>0</v>
      </c>
      <c r="G4707" s="72">
        <f>'Balance N'!O4710</f>
        <v>0</v>
      </c>
      <c r="H4707" s="72">
        <f>'Balance N'!P4710</f>
        <v>0</v>
      </c>
      <c r="I4707" s="74">
        <f t="shared" si="73"/>
        <v>0</v>
      </c>
    </row>
    <row r="4708" spans="1:9" ht="15.6">
      <c r="A4708" s="70">
        <f>'Balance N'!I4711</f>
        <v>0</v>
      </c>
      <c r="B4708" s="71">
        <f>'Balance N'!J4711</f>
        <v>0</v>
      </c>
      <c r="C4708" s="72">
        <f>'Balance N'!K4711</f>
        <v>0</v>
      </c>
      <c r="D4708" s="72">
        <f>'Balance N'!L4711</f>
        <v>0</v>
      </c>
      <c r="E4708" s="72">
        <f>'Balance N'!M4711</f>
        <v>0</v>
      </c>
      <c r="F4708" s="72">
        <f>'Balance N'!N4711</f>
        <v>0</v>
      </c>
      <c r="G4708" s="72">
        <f>'Balance N'!O4711</f>
        <v>0</v>
      </c>
      <c r="H4708" s="72">
        <f>'Balance N'!P4711</f>
        <v>0</v>
      </c>
      <c r="I4708" s="74">
        <f t="shared" si="73"/>
        <v>0</v>
      </c>
    </row>
    <row r="4709" spans="1:9" ht="15.6">
      <c r="A4709" s="70">
        <f>'Balance N'!I4712</f>
        <v>0</v>
      </c>
      <c r="B4709" s="71">
        <f>'Balance N'!J4712</f>
        <v>0</v>
      </c>
      <c r="C4709" s="72">
        <f>'Balance N'!K4712</f>
        <v>0</v>
      </c>
      <c r="D4709" s="72">
        <f>'Balance N'!L4712</f>
        <v>0</v>
      </c>
      <c r="E4709" s="72">
        <f>'Balance N'!M4712</f>
        <v>0</v>
      </c>
      <c r="F4709" s="72">
        <f>'Balance N'!N4712</f>
        <v>0</v>
      </c>
      <c r="G4709" s="72">
        <f>'Balance N'!O4712</f>
        <v>0</v>
      </c>
      <c r="H4709" s="72">
        <f>'Balance N'!P4712</f>
        <v>0</v>
      </c>
      <c r="I4709" s="74">
        <f t="shared" si="73"/>
        <v>0</v>
      </c>
    </row>
    <row r="4710" spans="1:9" ht="15.6">
      <c r="A4710" s="70">
        <f>'Balance N'!I4713</f>
        <v>0</v>
      </c>
      <c r="B4710" s="71">
        <f>'Balance N'!J4713</f>
        <v>0</v>
      </c>
      <c r="C4710" s="72">
        <f>'Balance N'!K4713</f>
        <v>0</v>
      </c>
      <c r="D4710" s="72">
        <f>'Balance N'!L4713</f>
        <v>0</v>
      </c>
      <c r="E4710" s="72">
        <f>'Balance N'!M4713</f>
        <v>0</v>
      </c>
      <c r="F4710" s="72">
        <f>'Balance N'!N4713</f>
        <v>0</v>
      </c>
      <c r="G4710" s="72">
        <f>'Balance N'!O4713</f>
        <v>0</v>
      </c>
      <c r="H4710" s="72">
        <f>'Balance N'!P4713</f>
        <v>0</v>
      </c>
      <c r="I4710" s="74">
        <f t="shared" si="73"/>
        <v>0</v>
      </c>
    </row>
    <row r="4711" spans="1:9" ht="15.6">
      <c r="A4711" s="70">
        <f>'Balance N'!I4714</f>
        <v>0</v>
      </c>
      <c r="B4711" s="71">
        <f>'Balance N'!J4714</f>
        <v>0</v>
      </c>
      <c r="C4711" s="72">
        <f>'Balance N'!K4714</f>
        <v>0</v>
      </c>
      <c r="D4711" s="72">
        <f>'Balance N'!L4714</f>
        <v>0</v>
      </c>
      <c r="E4711" s="72">
        <f>'Balance N'!M4714</f>
        <v>0</v>
      </c>
      <c r="F4711" s="72">
        <f>'Balance N'!N4714</f>
        <v>0</v>
      </c>
      <c r="G4711" s="72">
        <f>'Balance N'!O4714</f>
        <v>0</v>
      </c>
      <c r="H4711" s="72">
        <f>'Balance N'!P4714</f>
        <v>0</v>
      </c>
      <c r="I4711" s="74">
        <f t="shared" si="73"/>
        <v>0</v>
      </c>
    </row>
    <row r="4712" spans="1:9" ht="15.6">
      <c r="A4712" s="70">
        <f>'Balance N'!I4715</f>
        <v>0</v>
      </c>
      <c r="B4712" s="71">
        <f>'Balance N'!J4715</f>
        <v>0</v>
      </c>
      <c r="C4712" s="72">
        <f>'Balance N'!K4715</f>
        <v>0</v>
      </c>
      <c r="D4712" s="72">
        <f>'Balance N'!L4715</f>
        <v>0</v>
      </c>
      <c r="E4712" s="72">
        <f>'Balance N'!M4715</f>
        <v>0</v>
      </c>
      <c r="F4712" s="72">
        <f>'Balance N'!N4715</f>
        <v>0</v>
      </c>
      <c r="G4712" s="72">
        <f>'Balance N'!O4715</f>
        <v>0</v>
      </c>
      <c r="H4712" s="72">
        <f>'Balance N'!P4715</f>
        <v>0</v>
      </c>
      <c r="I4712" s="74">
        <f t="shared" si="73"/>
        <v>0</v>
      </c>
    </row>
    <row r="4713" spans="1:9" ht="15.6">
      <c r="A4713" s="70">
        <f>'Balance N'!I4716</f>
        <v>0</v>
      </c>
      <c r="B4713" s="71">
        <f>'Balance N'!J4716</f>
        <v>0</v>
      </c>
      <c r="C4713" s="72">
        <f>'Balance N'!K4716</f>
        <v>0</v>
      </c>
      <c r="D4713" s="72">
        <f>'Balance N'!L4716</f>
        <v>0</v>
      </c>
      <c r="E4713" s="72">
        <f>'Balance N'!M4716</f>
        <v>0</v>
      </c>
      <c r="F4713" s="72">
        <f>'Balance N'!N4716</f>
        <v>0</v>
      </c>
      <c r="G4713" s="72">
        <f>'Balance N'!O4716</f>
        <v>0</v>
      </c>
      <c r="H4713" s="72">
        <f>'Balance N'!P4716</f>
        <v>0</v>
      </c>
      <c r="I4713" s="74">
        <f t="shared" si="73"/>
        <v>0</v>
      </c>
    </row>
    <row r="4714" spans="1:9" ht="15.6">
      <c r="A4714" s="70">
        <f>'Balance N'!I4717</f>
        <v>0</v>
      </c>
      <c r="B4714" s="71">
        <f>'Balance N'!J4717</f>
        <v>0</v>
      </c>
      <c r="C4714" s="72">
        <f>'Balance N'!K4717</f>
        <v>0</v>
      </c>
      <c r="D4714" s="72">
        <f>'Balance N'!L4717</f>
        <v>0</v>
      </c>
      <c r="E4714" s="72">
        <f>'Balance N'!M4717</f>
        <v>0</v>
      </c>
      <c r="F4714" s="72">
        <f>'Balance N'!N4717</f>
        <v>0</v>
      </c>
      <c r="G4714" s="72">
        <f>'Balance N'!O4717</f>
        <v>0</v>
      </c>
      <c r="H4714" s="72">
        <f>'Balance N'!P4717</f>
        <v>0</v>
      </c>
      <c r="I4714" s="74">
        <f t="shared" si="73"/>
        <v>0</v>
      </c>
    </row>
    <row r="4715" spans="1:9" ht="15.6">
      <c r="A4715" s="70">
        <f>'Balance N'!I4718</f>
        <v>0</v>
      </c>
      <c r="B4715" s="71">
        <f>'Balance N'!J4718</f>
        <v>0</v>
      </c>
      <c r="C4715" s="72">
        <f>'Balance N'!K4718</f>
        <v>0</v>
      </c>
      <c r="D4715" s="72">
        <f>'Balance N'!L4718</f>
        <v>0</v>
      </c>
      <c r="E4715" s="72">
        <f>'Balance N'!M4718</f>
        <v>0</v>
      </c>
      <c r="F4715" s="72">
        <f>'Balance N'!N4718</f>
        <v>0</v>
      </c>
      <c r="G4715" s="72">
        <f>'Balance N'!O4718</f>
        <v>0</v>
      </c>
      <c r="H4715" s="72">
        <f>'Balance N'!P4718</f>
        <v>0</v>
      </c>
      <c r="I4715" s="74">
        <f t="shared" si="73"/>
        <v>0</v>
      </c>
    </row>
    <row r="4716" spans="1:9" ht="15.6">
      <c r="A4716" s="70">
        <f>'Balance N'!I4719</f>
        <v>0</v>
      </c>
      <c r="B4716" s="71">
        <f>'Balance N'!J4719</f>
        <v>0</v>
      </c>
      <c r="C4716" s="72">
        <f>'Balance N'!K4719</f>
        <v>0</v>
      </c>
      <c r="D4716" s="72">
        <f>'Balance N'!L4719</f>
        <v>0</v>
      </c>
      <c r="E4716" s="72">
        <f>'Balance N'!M4719</f>
        <v>0</v>
      </c>
      <c r="F4716" s="72">
        <f>'Balance N'!N4719</f>
        <v>0</v>
      </c>
      <c r="G4716" s="72">
        <f>'Balance N'!O4719</f>
        <v>0</v>
      </c>
      <c r="H4716" s="72">
        <f>'Balance N'!P4719</f>
        <v>0</v>
      </c>
      <c r="I4716" s="74">
        <f t="shared" si="73"/>
        <v>0</v>
      </c>
    </row>
    <row r="4717" spans="1:9" ht="15.6">
      <c r="A4717" s="70">
        <f>'Balance N'!I4720</f>
        <v>0</v>
      </c>
      <c r="B4717" s="71">
        <f>'Balance N'!J4720</f>
        <v>0</v>
      </c>
      <c r="C4717" s="72">
        <f>'Balance N'!K4720</f>
        <v>0</v>
      </c>
      <c r="D4717" s="72">
        <f>'Balance N'!L4720</f>
        <v>0</v>
      </c>
      <c r="E4717" s="72">
        <f>'Balance N'!M4720</f>
        <v>0</v>
      </c>
      <c r="F4717" s="72">
        <f>'Balance N'!N4720</f>
        <v>0</v>
      </c>
      <c r="G4717" s="72">
        <f>'Balance N'!O4720</f>
        <v>0</v>
      </c>
      <c r="H4717" s="72">
        <f>'Balance N'!P4720</f>
        <v>0</v>
      </c>
      <c r="I4717" s="74">
        <f t="shared" si="73"/>
        <v>0</v>
      </c>
    </row>
    <row r="4718" spans="1:9" ht="15.6">
      <c r="A4718" s="70">
        <f>'Balance N'!I4721</f>
        <v>0</v>
      </c>
      <c r="B4718" s="71">
        <f>'Balance N'!J4721</f>
        <v>0</v>
      </c>
      <c r="C4718" s="72">
        <f>'Balance N'!K4721</f>
        <v>0</v>
      </c>
      <c r="D4718" s="72">
        <f>'Balance N'!L4721</f>
        <v>0</v>
      </c>
      <c r="E4718" s="72">
        <f>'Balance N'!M4721</f>
        <v>0</v>
      </c>
      <c r="F4718" s="72">
        <f>'Balance N'!N4721</f>
        <v>0</v>
      </c>
      <c r="G4718" s="72">
        <f>'Balance N'!O4721</f>
        <v>0</v>
      </c>
      <c r="H4718" s="72">
        <f>'Balance N'!P4721</f>
        <v>0</v>
      </c>
      <c r="I4718" s="74">
        <f t="shared" si="73"/>
        <v>0</v>
      </c>
    </row>
    <row r="4719" spans="1:9" ht="15.6">
      <c r="A4719" s="70">
        <f>'Balance N'!I4722</f>
        <v>0</v>
      </c>
      <c r="B4719" s="71">
        <f>'Balance N'!J4722</f>
        <v>0</v>
      </c>
      <c r="C4719" s="72">
        <f>'Balance N'!K4722</f>
        <v>0</v>
      </c>
      <c r="D4719" s="72">
        <f>'Balance N'!L4722</f>
        <v>0</v>
      </c>
      <c r="E4719" s="72">
        <f>'Balance N'!M4722</f>
        <v>0</v>
      </c>
      <c r="F4719" s="72">
        <f>'Balance N'!N4722</f>
        <v>0</v>
      </c>
      <c r="G4719" s="72">
        <f>'Balance N'!O4722</f>
        <v>0</v>
      </c>
      <c r="H4719" s="72">
        <f>'Balance N'!P4722</f>
        <v>0</v>
      </c>
      <c r="I4719" s="74">
        <f t="shared" si="73"/>
        <v>0</v>
      </c>
    </row>
    <row r="4720" spans="1:9" ht="15.6">
      <c r="A4720" s="70">
        <f>'Balance N'!I4723</f>
        <v>0</v>
      </c>
      <c r="B4720" s="71">
        <f>'Balance N'!J4723</f>
        <v>0</v>
      </c>
      <c r="C4720" s="72">
        <f>'Balance N'!K4723</f>
        <v>0</v>
      </c>
      <c r="D4720" s="72">
        <f>'Balance N'!L4723</f>
        <v>0</v>
      </c>
      <c r="E4720" s="72">
        <f>'Balance N'!M4723</f>
        <v>0</v>
      </c>
      <c r="F4720" s="72">
        <f>'Balance N'!N4723</f>
        <v>0</v>
      </c>
      <c r="G4720" s="72">
        <f>'Balance N'!O4723</f>
        <v>0</v>
      </c>
      <c r="H4720" s="72">
        <f>'Balance N'!P4723</f>
        <v>0</v>
      </c>
      <c r="I4720" s="74">
        <f t="shared" si="73"/>
        <v>0</v>
      </c>
    </row>
    <row r="4721" spans="1:9" ht="15.6">
      <c r="A4721" s="70">
        <f>'Balance N'!I4724</f>
        <v>0</v>
      </c>
      <c r="B4721" s="71">
        <f>'Balance N'!J4724</f>
        <v>0</v>
      </c>
      <c r="C4721" s="72">
        <f>'Balance N'!K4724</f>
        <v>0</v>
      </c>
      <c r="D4721" s="72">
        <f>'Balance N'!L4724</f>
        <v>0</v>
      </c>
      <c r="E4721" s="72">
        <f>'Balance N'!M4724</f>
        <v>0</v>
      </c>
      <c r="F4721" s="72">
        <f>'Balance N'!N4724</f>
        <v>0</v>
      </c>
      <c r="G4721" s="72">
        <f>'Balance N'!O4724</f>
        <v>0</v>
      </c>
      <c r="H4721" s="72">
        <f>'Balance N'!P4724</f>
        <v>0</v>
      </c>
      <c r="I4721" s="74">
        <f t="shared" si="73"/>
        <v>0</v>
      </c>
    </row>
    <row r="4722" spans="1:9" ht="15.6">
      <c r="A4722" s="70">
        <f>'Balance N'!I4725</f>
        <v>0</v>
      </c>
      <c r="B4722" s="71">
        <f>'Balance N'!J4725</f>
        <v>0</v>
      </c>
      <c r="C4722" s="72">
        <f>'Balance N'!K4725</f>
        <v>0</v>
      </c>
      <c r="D4722" s="72">
        <f>'Balance N'!L4725</f>
        <v>0</v>
      </c>
      <c r="E4722" s="72">
        <f>'Balance N'!M4725</f>
        <v>0</v>
      </c>
      <c r="F4722" s="72">
        <f>'Balance N'!N4725</f>
        <v>0</v>
      </c>
      <c r="G4722" s="72">
        <f>'Balance N'!O4725</f>
        <v>0</v>
      </c>
      <c r="H4722" s="72">
        <f>'Balance N'!P4725</f>
        <v>0</v>
      </c>
      <c r="I4722" s="74">
        <f t="shared" si="73"/>
        <v>0</v>
      </c>
    </row>
    <row r="4723" spans="1:9" ht="15.6">
      <c r="A4723" s="70">
        <f>'Balance N'!I4726</f>
        <v>0</v>
      </c>
      <c r="B4723" s="71">
        <f>'Balance N'!J4726</f>
        <v>0</v>
      </c>
      <c r="C4723" s="72">
        <f>'Balance N'!K4726</f>
        <v>0</v>
      </c>
      <c r="D4723" s="72">
        <f>'Balance N'!L4726</f>
        <v>0</v>
      </c>
      <c r="E4723" s="72">
        <f>'Balance N'!M4726</f>
        <v>0</v>
      </c>
      <c r="F4723" s="72">
        <f>'Balance N'!N4726</f>
        <v>0</v>
      </c>
      <c r="G4723" s="72">
        <f>'Balance N'!O4726</f>
        <v>0</v>
      </c>
      <c r="H4723" s="72">
        <f>'Balance N'!P4726</f>
        <v>0</v>
      </c>
      <c r="I4723" s="74">
        <f t="shared" si="73"/>
        <v>0</v>
      </c>
    </row>
    <row r="4724" spans="1:9" ht="15.6">
      <c r="A4724" s="70">
        <f>'Balance N'!I4727</f>
        <v>0</v>
      </c>
      <c r="B4724" s="71">
        <f>'Balance N'!J4727</f>
        <v>0</v>
      </c>
      <c r="C4724" s="72">
        <f>'Balance N'!K4727</f>
        <v>0</v>
      </c>
      <c r="D4724" s="72">
        <f>'Balance N'!L4727</f>
        <v>0</v>
      </c>
      <c r="E4724" s="72">
        <f>'Balance N'!M4727</f>
        <v>0</v>
      </c>
      <c r="F4724" s="72">
        <f>'Balance N'!N4727</f>
        <v>0</v>
      </c>
      <c r="G4724" s="72">
        <f>'Balance N'!O4727</f>
        <v>0</v>
      </c>
      <c r="H4724" s="72">
        <f>'Balance N'!P4727</f>
        <v>0</v>
      </c>
      <c r="I4724" s="74">
        <f t="shared" si="73"/>
        <v>0</v>
      </c>
    </row>
    <row r="4725" spans="1:9" ht="15.6">
      <c r="A4725" s="70">
        <f>'Balance N'!I4728</f>
        <v>0</v>
      </c>
      <c r="B4725" s="71">
        <f>'Balance N'!J4728</f>
        <v>0</v>
      </c>
      <c r="C4725" s="72">
        <f>'Balance N'!K4728</f>
        <v>0</v>
      </c>
      <c r="D4725" s="72">
        <f>'Balance N'!L4728</f>
        <v>0</v>
      </c>
      <c r="E4725" s="72">
        <f>'Balance N'!M4728</f>
        <v>0</v>
      </c>
      <c r="F4725" s="72">
        <f>'Balance N'!N4728</f>
        <v>0</v>
      </c>
      <c r="G4725" s="72">
        <f>'Balance N'!O4728</f>
        <v>0</v>
      </c>
      <c r="H4725" s="72">
        <f>'Balance N'!P4728</f>
        <v>0</v>
      </c>
      <c r="I4725" s="74">
        <f t="shared" si="73"/>
        <v>0</v>
      </c>
    </row>
    <row r="4726" spans="1:9" ht="15.6">
      <c r="A4726" s="70">
        <f>'Balance N'!I4729</f>
        <v>0</v>
      </c>
      <c r="B4726" s="71">
        <f>'Balance N'!J4729</f>
        <v>0</v>
      </c>
      <c r="C4726" s="72">
        <f>'Balance N'!K4729</f>
        <v>0</v>
      </c>
      <c r="D4726" s="72">
        <f>'Balance N'!L4729</f>
        <v>0</v>
      </c>
      <c r="E4726" s="72">
        <f>'Balance N'!M4729</f>
        <v>0</v>
      </c>
      <c r="F4726" s="72">
        <f>'Balance N'!N4729</f>
        <v>0</v>
      </c>
      <c r="G4726" s="72">
        <f>'Balance N'!O4729</f>
        <v>0</v>
      </c>
      <c r="H4726" s="72">
        <f>'Balance N'!P4729</f>
        <v>0</v>
      </c>
      <c r="I4726" s="74">
        <f t="shared" si="73"/>
        <v>0</v>
      </c>
    </row>
    <row r="4727" spans="1:9" ht="15.6">
      <c r="A4727" s="70">
        <f>'Balance N'!I4730</f>
        <v>0</v>
      </c>
      <c r="B4727" s="71">
        <f>'Balance N'!J4730</f>
        <v>0</v>
      </c>
      <c r="C4727" s="72">
        <f>'Balance N'!K4730</f>
        <v>0</v>
      </c>
      <c r="D4727" s="72">
        <f>'Balance N'!L4730</f>
        <v>0</v>
      </c>
      <c r="E4727" s="72">
        <f>'Balance N'!M4730</f>
        <v>0</v>
      </c>
      <c r="F4727" s="72">
        <f>'Balance N'!N4730</f>
        <v>0</v>
      </c>
      <c r="G4727" s="72">
        <f>'Balance N'!O4730</f>
        <v>0</v>
      </c>
      <c r="H4727" s="72">
        <f>'Balance N'!P4730</f>
        <v>0</v>
      </c>
      <c r="I4727" s="74">
        <f t="shared" si="73"/>
        <v>0</v>
      </c>
    </row>
    <row r="4728" spans="1:9" ht="15.6">
      <c r="A4728" s="70">
        <f>'Balance N'!I4731</f>
        <v>0</v>
      </c>
      <c r="B4728" s="71">
        <f>'Balance N'!J4731</f>
        <v>0</v>
      </c>
      <c r="C4728" s="72">
        <f>'Balance N'!K4731</f>
        <v>0</v>
      </c>
      <c r="D4728" s="72">
        <f>'Balance N'!L4731</f>
        <v>0</v>
      </c>
      <c r="E4728" s="72">
        <f>'Balance N'!M4731</f>
        <v>0</v>
      </c>
      <c r="F4728" s="72">
        <f>'Balance N'!N4731</f>
        <v>0</v>
      </c>
      <c r="G4728" s="72">
        <f>'Balance N'!O4731</f>
        <v>0</v>
      </c>
      <c r="H4728" s="72">
        <f>'Balance N'!P4731</f>
        <v>0</v>
      </c>
      <c r="I4728" s="74">
        <f t="shared" si="73"/>
        <v>0</v>
      </c>
    </row>
    <row r="4729" spans="1:9" ht="15.6">
      <c r="A4729" s="70">
        <f>'Balance N'!I4732</f>
        <v>0</v>
      </c>
      <c r="B4729" s="71">
        <f>'Balance N'!J4732</f>
        <v>0</v>
      </c>
      <c r="C4729" s="72">
        <f>'Balance N'!K4732</f>
        <v>0</v>
      </c>
      <c r="D4729" s="72">
        <f>'Balance N'!L4732</f>
        <v>0</v>
      </c>
      <c r="E4729" s="72">
        <f>'Balance N'!M4732</f>
        <v>0</v>
      </c>
      <c r="F4729" s="72">
        <f>'Balance N'!N4732</f>
        <v>0</v>
      </c>
      <c r="G4729" s="72">
        <f>'Balance N'!O4732</f>
        <v>0</v>
      </c>
      <c r="H4729" s="72">
        <f>'Balance N'!P4732</f>
        <v>0</v>
      </c>
      <c r="I4729" s="74">
        <f t="shared" si="73"/>
        <v>0</v>
      </c>
    </row>
    <row r="4730" spans="1:9" ht="15.6">
      <c r="A4730" s="70">
        <f>'Balance N'!I4733</f>
        <v>0</v>
      </c>
      <c r="B4730" s="71">
        <f>'Balance N'!J4733</f>
        <v>0</v>
      </c>
      <c r="C4730" s="72">
        <f>'Balance N'!K4733</f>
        <v>0</v>
      </c>
      <c r="D4730" s="72">
        <f>'Balance N'!L4733</f>
        <v>0</v>
      </c>
      <c r="E4730" s="72">
        <f>'Balance N'!M4733</f>
        <v>0</v>
      </c>
      <c r="F4730" s="72">
        <f>'Balance N'!N4733</f>
        <v>0</v>
      </c>
      <c r="G4730" s="72">
        <f>'Balance N'!O4733</f>
        <v>0</v>
      </c>
      <c r="H4730" s="72">
        <f>'Balance N'!P4733</f>
        <v>0</v>
      </c>
      <c r="I4730" s="74">
        <f t="shared" si="73"/>
        <v>0</v>
      </c>
    </row>
    <row r="4731" spans="1:9" ht="15.6">
      <c r="A4731" s="70">
        <f>'Balance N'!I4734</f>
        <v>0</v>
      </c>
      <c r="B4731" s="71">
        <f>'Balance N'!J4734</f>
        <v>0</v>
      </c>
      <c r="C4731" s="72">
        <f>'Balance N'!K4734</f>
        <v>0</v>
      </c>
      <c r="D4731" s="72">
        <f>'Balance N'!L4734</f>
        <v>0</v>
      </c>
      <c r="E4731" s="72">
        <f>'Balance N'!M4734</f>
        <v>0</v>
      </c>
      <c r="F4731" s="72">
        <f>'Balance N'!N4734</f>
        <v>0</v>
      </c>
      <c r="G4731" s="72">
        <f>'Balance N'!O4734</f>
        <v>0</v>
      </c>
      <c r="H4731" s="72">
        <f>'Balance N'!P4734</f>
        <v>0</v>
      </c>
      <c r="I4731" s="74">
        <f t="shared" si="73"/>
        <v>0</v>
      </c>
    </row>
    <row r="4732" spans="1:9" ht="15.6">
      <c r="A4732" s="70">
        <f>'Balance N'!I4735</f>
        <v>0</v>
      </c>
      <c r="B4732" s="71">
        <f>'Balance N'!J4735</f>
        <v>0</v>
      </c>
      <c r="C4732" s="72">
        <f>'Balance N'!K4735</f>
        <v>0</v>
      </c>
      <c r="D4732" s="72">
        <f>'Balance N'!L4735</f>
        <v>0</v>
      </c>
      <c r="E4732" s="72">
        <f>'Balance N'!M4735</f>
        <v>0</v>
      </c>
      <c r="F4732" s="72">
        <f>'Balance N'!N4735</f>
        <v>0</v>
      </c>
      <c r="G4732" s="72">
        <f>'Balance N'!O4735</f>
        <v>0</v>
      </c>
      <c r="H4732" s="72">
        <f>'Balance N'!P4735</f>
        <v>0</v>
      </c>
      <c r="I4732" s="74">
        <f t="shared" si="73"/>
        <v>0</v>
      </c>
    </row>
    <row r="4733" spans="1:9" ht="15.6">
      <c r="A4733" s="70">
        <f>'Balance N'!I4736</f>
        <v>0</v>
      </c>
      <c r="B4733" s="71">
        <f>'Balance N'!J4736</f>
        <v>0</v>
      </c>
      <c r="C4733" s="72">
        <f>'Balance N'!K4736</f>
        <v>0</v>
      </c>
      <c r="D4733" s="72">
        <f>'Balance N'!L4736</f>
        <v>0</v>
      </c>
      <c r="E4733" s="72">
        <f>'Balance N'!M4736</f>
        <v>0</v>
      </c>
      <c r="F4733" s="72">
        <f>'Balance N'!N4736</f>
        <v>0</v>
      </c>
      <c r="G4733" s="72">
        <f>'Balance N'!O4736</f>
        <v>0</v>
      </c>
      <c r="H4733" s="72">
        <f>'Balance N'!P4736</f>
        <v>0</v>
      </c>
      <c r="I4733" s="74">
        <f t="shared" si="73"/>
        <v>0</v>
      </c>
    </row>
    <row r="4734" spans="1:9" ht="15.6">
      <c r="A4734" s="70">
        <f>'Balance N'!I4737</f>
        <v>0</v>
      </c>
      <c r="B4734" s="71">
        <f>'Balance N'!J4737</f>
        <v>0</v>
      </c>
      <c r="C4734" s="72">
        <f>'Balance N'!K4737</f>
        <v>0</v>
      </c>
      <c r="D4734" s="72">
        <f>'Balance N'!L4737</f>
        <v>0</v>
      </c>
      <c r="E4734" s="72">
        <f>'Balance N'!M4737</f>
        <v>0</v>
      </c>
      <c r="F4734" s="72">
        <f>'Balance N'!N4737</f>
        <v>0</v>
      </c>
      <c r="G4734" s="72">
        <f>'Balance N'!O4737</f>
        <v>0</v>
      </c>
      <c r="H4734" s="72">
        <f>'Balance N'!P4737</f>
        <v>0</v>
      </c>
      <c r="I4734" s="74">
        <f t="shared" si="73"/>
        <v>0</v>
      </c>
    </row>
    <row r="4735" spans="1:9" ht="15.6">
      <c r="A4735" s="70">
        <f>'Balance N'!I4738</f>
        <v>0</v>
      </c>
      <c r="B4735" s="71">
        <f>'Balance N'!J4738</f>
        <v>0</v>
      </c>
      <c r="C4735" s="72">
        <f>'Balance N'!K4738</f>
        <v>0</v>
      </c>
      <c r="D4735" s="72">
        <f>'Balance N'!L4738</f>
        <v>0</v>
      </c>
      <c r="E4735" s="72">
        <f>'Balance N'!M4738</f>
        <v>0</v>
      </c>
      <c r="F4735" s="72">
        <f>'Balance N'!N4738</f>
        <v>0</v>
      </c>
      <c r="G4735" s="72">
        <f>'Balance N'!O4738</f>
        <v>0</v>
      </c>
      <c r="H4735" s="72">
        <f>'Balance N'!P4738</f>
        <v>0</v>
      </c>
      <c r="I4735" s="74">
        <f t="shared" si="73"/>
        <v>0</v>
      </c>
    </row>
    <row r="4736" spans="1:9" ht="15.6">
      <c r="A4736" s="70">
        <f>'Balance N'!I4739</f>
        <v>0</v>
      </c>
      <c r="B4736" s="71">
        <f>'Balance N'!J4739</f>
        <v>0</v>
      </c>
      <c r="C4736" s="72">
        <f>'Balance N'!K4739</f>
        <v>0</v>
      </c>
      <c r="D4736" s="72">
        <f>'Balance N'!L4739</f>
        <v>0</v>
      </c>
      <c r="E4736" s="72">
        <f>'Balance N'!M4739</f>
        <v>0</v>
      </c>
      <c r="F4736" s="72">
        <f>'Balance N'!N4739</f>
        <v>0</v>
      </c>
      <c r="G4736" s="72">
        <f>'Balance N'!O4739</f>
        <v>0</v>
      </c>
      <c r="H4736" s="72">
        <f>'Balance N'!P4739</f>
        <v>0</v>
      </c>
      <c r="I4736" s="74">
        <f t="shared" si="73"/>
        <v>0</v>
      </c>
    </row>
    <row r="4737" spans="1:9" ht="15.6">
      <c r="A4737" s="70">
        <f>'Balance N'!I4740</f>
        <v>0</v>
      </c>
      <c r="B4737" s="71">
        <f>'Balance N'!J4740</f>
        <v>0</v>
      </c>
      <c r="C4737" s="72">
        <f>'Balance N'!K4740</f>
        <v>0</v>
      </c>
      <c r="D4737" s="72">
        <f>'Balance N'!L4740</f>
        <v>0</v>
      </c>
      <c r="E4737" s="72">
        <f>'Balance N'!M4740</f>
        <v>0</v>
      </c>
      <c r="F4737" s="72">
        <f>'Balance N'!N4740</f>
        <v>0</v>
      </c>
      <c r="G4737" s="72">
        <f>'Balance N'!O4740</f>
        <v>0</v>
      </c>
      <c r="H4737" s="72">
        <f>'Balance N'!P4740</f>
        <v>0</v>
      </c>
      <c r="I4737" s="74">
        <f t="shared" si="73"/>
        <v>0</v>
      </c>
    </row>
    <row r="4738" spans="1:9" ht="15.6">
      <c r="A4738" s="70">
        <f>'Balance N'!I4741</f>
        <v>0</v>
      </c>
      <c r="B4738" s="71">
        <f>'Balance N'!J4741</f>
        <v>0</v>
      </c>
      <c r="C4738" s="72">
        <f>'Balance N'!K4741</f>
        <v>0</v>
      </c>
      <c r="D4738" s="72">
        <f>'Balance N'!L4741</f>
        <v>0</v>
      </c>
      <c r="E4738" s="72">
        <f>'Balance N'!M4741</f>
        <v>0</v>
      </c>
      <c r="F4738" s="72">
        <f>'Balance N'!N4741</f>
        <v>0</v>
      </c>
      <c r="G4738" s="72">
        <f>'Balance N'!O4741</f>
        <v>0</v>
      </c>
      <c r="H4738" s="72">
        <f>'Balance N'!P4741</f>
        <v>0</v>
      </c>
      <c r="I4738" s="74">
        <f t="shared" si="73"/>
        <v>0</v>
      </c>
    </row>
    <row r="4739" spans="1:9" ht="15.6">
      <c r="A4739" s="70">
        <f>'Balance N'!I4742</f>
        <v>0</v>
      </c>
      <c r="B4739" s="71">
        <f>'Balance N'!J4742</f>
        <v>0</v>
      </c>
      <c r="C4739" s="72">
        <f>'Balance N'!K4742</f>
        <v>0</v>
      </c>
      <c r="D4739" s="72">
        <f>'Balance N'!L4742</f>
        <v>0</v>
      </c>
      <c r="E4739" s="72">
        <f>'Balance N'!M4742</f>
        <v>0</v>
      </c>
      <c r="F4739" s="72">
        <f>'Balance N'!N4742</f>
        <v>0</v>
      </c>
      <c r="G4739" s="72">
        <f>'Balance N'!O4742</f>
        <v>0</v>
      </c>
      <c r="H4739" s="72">
        <f>'Balance N'!P4742</f>
        <v>0</v>
      </c>
      <c r="I4739" s="74">
        <f t="shared" ref="I4739:I4802" si="74">(C4739-D4739)+(E4739-F4739)-(G4739-H4739)</f>
        <v>0</v>
      </c>
    </row>
    <row r="4740" spans="1:9" ht="15.6">
      <c r="A4740" s="70">
        <f>'Balance N'!I4743</f>
        <v>0</v>
      </c>
      <c r="B4740" s="71">
        <f>'Balance N'!J4743</f>
        <v>0</v>
      </c>
      <c r="C4740" s="72">
        <f>'Balance N'!K4743</f>
        <v>0</v>
      </c>
      <c r="D4740" s="72">
        <f>'Balance N'!L4743</f>
        <v>0</v>
      </c>
      <c r="E4740" s="72">
        <f>'Balance N'!M4743</f>
        <v>0</v>
      </c>
      <c r="F4740" s="72">
        <f>'Balance N'!N4743</f>
        <v>0</v>
      </c>
      <c r="G4740" s="72">
        <f>'Balance N'!O4743</f>
        <v>0</v>
      </c>
      <c r="H4740" s="72">
        <f>'Balance N'!P4743</f>
        <v>0</v>
      </c>
      <c r="I4740" s="74">
        <f t="shared" si="74"/>
        <v>0</v>
      </c>
    </row>
    <row r="4741" spans="1:9" ht="15.6">
      <c r="A4741" s="70">
        <f>'Balance N'!I4744</f>
        <v>0</v>
      </c>
      <c r="B4741" s="71">
        <f>'Balance N'!J4744</f>
        <v>0</v>
      </c>
      <c r="C4741" s="72">
        <f>'Balance N'!K4744</f>
        <v>0</v>
      </c>
      <c r="D4741" s="72">
        <f>'Balance N'!L4744</f>
        <v>0</v>
      </c>
      <c r="E4741" s="72">
        <f>'Balance N'!M4744</f>
        <v>0</v>
      </c>
      <c r="F4741" s="72">
        <f>'Balance N'!N4744</f>
        <v>0</v>
      </c>
      <c r="G4741" s="72">
        <f>'Balance N'!O4744</f>
        <v>0</v>
      </c>
      <c r="H4741" s="72">
        <f>'Balance N'!P4744</f>
        <v>0</v>
      </c>
      <c r="I4741" s="74">
        <f t="shared" si="74"/>
        <v>0</v>
      </c>
    </row>
    <row r="4742" spans="1:9" ht="15.6">
      <c r="A4742" s="70">
        <f>'Balance N'!I4745</f>
        <v>0</v>
      </c>
      <c r="B4742" s="71">
        <f>'Balance N'!J4745</f>
        <v>0</v>
      </c>
      <c r="C4742" s="72">
        <f>'Balance N'!K4745</f>
        <v>0</v>
      </c>
      <c r="D4742" s="72">
        <f>'Balance N'!L4745</f>
        <v>0</v>
      </c>
      <c r="E4742" s="72">
        <f>'Balance N'!M4745</f>
        <v>0</v>
      </c>
      <c r="F4742" s="72">
        <f>'Balance N'!N4745</f>
        <v>0</v>
      </c>
      <c r="G4742" s="72">
        <f>'Balance N'!O4745</f>
        <v>0</v>
      </c>
      <c r="H4742" s="72">
        <f>'Balance N'!P4745</f>
        <v>0</v>
      </c>
      <c r="I4742" s="74">
        <f t="shared" si="74"/>
        <v>0</v>
      </c>
    </row>
    <row r="4743" spans="1:9" ht="15.6">
      <c r="A4743" s="70">
        <f>'Balance N'!I4746</f>
        <v>0</v>
      </c>
      <c r="B4743" s="71">
        <f>'Balance N'!J4746</f>
        <v>0</v>
      </c>
      <c r="C4743" s="72">
        <f>'Balance N'!K4746</f>
        <v>0</v>
      </c>
      <c r="D4743" s="72">
        <f>'Balance N'!L4746</f>
        <v>0</v>
      </c>
      <c r="E4743" s="72">
        <f>'Balance N'!M4746</f>
        <v>0</v>
      </c>
      <c r="F4743" s="72">
        <f>'Balance N'!N4746</f>
        <v>0</v>
      </c>
      <c r="G4743" s="72">
        <f>'Balance N'!O4746</f>
        <v>0</v>
      </c>
      <c r="H4743" s="72">
        <f>'Balance N'!P4746</f>
        <v>0</v>
      </c>
      <c r="I4743" s="74">
        <f t="shared" si="74"/>
        <v>0</v>
      </c>
    </row>
    <row r="4744" spans="1:9" ht="15.6">
      <c r="A4744" s="70">
        <f>'Balance N'!I4747</f>
        <v>0</v>
      </c>
      <c r="B4744" s="71">
        <f>'Balance N'!J4747</f>
        <v>0</v>
      </c>
      <c r="C4744" s="72">
        <f>'Balance N'!K4747</f>
        <v>0</v>
      </c>
      <c r="D4744" s="72">
        <f>'Balance N'!L4747</f>
        <v>0</v>
      </c>
      <c r="E4744" s="72">
        <f>'Balance N'!M4747</f>
        <v>0</v>
      </c>
      <c r="F4744" s="72">
        <f>'Balance N'!N4747</f>
        <v>0</v>
      </c>
      <c r="G4744" s="72">
        <f>'Balance N'!O4747</f>
        <v>0</v>
      </c>
      <c r="H4744" s="72">
        <f>'Balance N'!P4747</f>
        <v>0</v>
      </c>
      <c r="I4744" s="74">
        <f t="shared" si="74"/>
        <v>0</v>
      </c>
    </row>
    <row r="4745" spans="1:9" ht="15.6">
      <c r="A4745" s="70">
        <f>'Balance N'!I4748</f>
        <v>0</v>
      </c>
      <c r="B4745" s="71">
        <f>'Balance N'!J4748</f>
        <v>0</v>
      </c>
      <c r="C4745" s="72">
        <f>'Balance N'!K4748</f>
        <v>0</v>
      </c>
      <c r="D4745" s="72">
        <f>'Balance N'!L4748</f>
        <v>0</v>
      </c>
      <c r="E4745" s="72">
        <f>'Balance N'!M4748</f>
        <v>0</v>
      </c>
      <c r="F4745" s="72">
        <f>'Balance N'!N4748</f>
        <v>0</v>
      </c>
      <c r="G4745" s="72">
        <f>'Balance N'!O4748</f>
        <v>0</v>
      </c>
      <c r="H4745" s="72">
        <f>'Balance N'!P4748</f>
        <v>0</v>
      </c>
      <c r="I4745" s="74">
        <f t="shared" si="74"/>
        <v>0</v>
      </c>
    </row>
    <row r="4746" spans="1:9" ht="15.6">
      <c r="A4746" s="70">
        <f>'Balance N'!I4749</f>
        <v>0</v>
      </c>
      <c r="B4746" s="71">
        <f>'Balance N'!J4749</f>
        <v>0</v>
      </c>
      <c r="C4746" s="72">
        <f>'Balance N'!K4749</f>
        <v>0</v>
      </c>
      <c r="D4746" s="72">
        <f>'Balance N'!L4749</f>
        <v>0</v>
      </c>
      <c r="E4746" s="72">
        <f>'Balance N'!M4749</f>
        <v>0</v>
      </c>
      <c r="F4746" s="72">
        <f>'Balance N'!N4749</f>
        <v>0</v>
      </c>
      <c r="G4746" s="72">
        <f>'Balance N'!O4749</f>
        <v>0</v>
      </c>
      <c r="H4746" s="72">
        <f>'Balance N'!P4749</f>
        <v>0</v>
      </c>
      <c r="I4746" s="74">
        <f t="shared" si="74"/>
        <v>0</v>
      </c>
    </row>
    <row r="4747" spans="1:9" ht="15.6">
      <c r="A4747" s="70">
        <f>'Balance N'!I4750</f>
        <v>0</v>
      </c>
      <c r="B4747" s="71">
        <f>'Balance N'!J4750</f>
        <v>0</v>
      </c>
      <c r="C4747" s="72">
        <f>'Balance N'!K4750</f>
        <v>0</v>
      </c>
      <c r="D4747" s="72">
        <f>'Balance N'!L4750</f>
        <v>0</v>
      </c>
      <c r="E4747" s="72">
        <f>'Balance N'!M4750</f>
        <v>0</v>
      </c>
      <c r="F4747" s="72">
        <f>'Balance N'!N4750</f>
        <v>0</v>
      </c>
      <c r="G4747" s="72">
        <f>'Balance N'!O4750</f>
        <v>0</v>
      </c>
      <c r="H4747" s="72">
        <f>'Balance N'!P4750</f>
        <v>0</v>
      </c>
      <c r="I4747" s="74">
        <f t="shared" si="74"/>
        <v>0</v>
      </c>
    </row>
    <row r="4748" spans="1:9" ht="15.6">
      <c r="A4748" s="70">
        <f>'Balance N'!I4751</f>
        <v>0</v>
      </c>
      <c r="B4748" s="71">
        <f>'Balance N'!J4751</f>
        <v>0</v>
      </c>
      <c r="C4748" s="72">
        <f>'Balance N'!K4751</f>
        <v>0</v>
      </c>
      <c r="D4748" s="72">
        <f>'Balance N'!L4751</f>
        <v>0</v>
      </c>
      <c r="E4748" s="72">
        <f>'Balance N'!M4751</f>
        <v>0</v>
      </c>
      <c r="F4748" s="72">
        <f>'Balance N'!N4751</f>
        <v>0</v>
      </c>
      <c r="G4748" s="72">
        <f>'Balance N'!O4751</f>
        <v>0</v>
      </c>
      <c r="H4748" s="72">
        <f>'Balance N'!P4751</f>
        <v>0</v>
      </c>
      <c r="I4748" s="74">
        <f t="shared" si="74"/>
        <v>0</v>
      </c>
    </row>
    <row r="4749" spans="1:9" ht="15.6">
      <c r="A4749" s="70">
        <f>'Balance N'!I4752</f>
        <v>0</v>
      </c>
      <c r="B4749" s="71">
        <f>'Balance N'!J4752</f>
        <v>0</v>
      </c>
      <c r="C4749" s="72">
        <f>'Balance N'!K4752</f>
        <v>0</v>
      </c>
      <c r="D4749" s="72">
        <f>'Balance N'!L4752</f>
        <v>0</v>
      </c>
      <c r="E4749" s="72">
        <f>'Balance N'!M4752</f>
        <v>0</v>
      </c>
      <c r="F4749" s="72">
        <f>'Balance N'!N4752</f>
        <v>0</v>
      </c>
      <c r="G4749" s="72">
        <f>'Balance N'!O4752</f>
        <v>0</v>
      </c>
      <c r="H4749" s="72">
        <f>'Balance N'!P4752</f>
        <v>0</v>
      </c>
      <c r="I4749" s="74">
        <f t="shared" si="74"/>
        <v>0</v>
      </c>
    </row>
    <row r="4750" spans="1:9" ht="15.6">
      <c r="A4750" s="70">
        <f>'Balance N'!I4753</f>
        <v>0</v>
      </c>
      <c r="B4750" s="71">
        <f>'Balance N'!J4753</f>
        <v>0</v>
      </c>
      <c r="C4750" s="72">
        <f>'Balance N'!K4753</f>
        <v>0</v>
      </c>
      <c r="D4750" s="72">
        <f>'Balance N'!L4753</f>
        <v>0</v>
      </c>
      <c r="E4750" s="72">
        <f>'Balance N'!M4753</f>
        <v>0</v>
      </c>
      <c r="F4750" s="72">
        <f>'Balance N'!N4753</f>
        <v>0</v>
      </c>
      <c r="G4750" s="72">
        <f>'Balance N'!O4753</f>
        <v>0</v>
      </c>
      <c r="H4750" s="72">
        <f>'Balance N'!P4753</f>
        <v>0</v>
      </c>
      <c r="I4750" s="74">
        <f t="shared" si="74"/>
        <v>0</v>
      </c>
    </row>
    <row r="4751" spans="1:9" ht="15.6">
      <c r="A4751" s="70">
        <f>'Balance N'!I4754</f>
        <v>0</v>
      </c>
      <c r="B4751" s="71">
        <f>'Balance N'!J4754</f>
        <v>0</v>
      </c>
      <c r="C4751" s="72">
        <f>'Balance N'!K4754</f>
        <v>0</v>
      </c>
      <c r="D4751" s="72">
        <f>'Balance N'!L4754</f>
        <v>0</v>
      </c>
      <c r="E4751" s="72">
        <f>'Balance N'!M4754</f>
        <v>0</v>
      </c>
      <c r="F4751" s="72">
        <f>'Balance N'!N4754</f>
        <v>0</v>
      </c>
      <c r="G4751" s="72">
        <f>'Balance N'!O4754</f>
        <v>0</v>
      </c>
      <c r="H4751" s="72">
        <f>'Balance N'!P4754</f>
        <v>0</v>
      </c>
      <c r="I4751" s="74">
        <f t="shared" si="74"/>
        <v>0</v>
      </c>
    </row>
    <row r="4752" spans="1:9" ht="15.6">
      <c r="A4752" s="70">
        <f>'Balance N'!I4755</f>
        <v>0</v>
      </c>
      <c r="B4752" s="71">
        <f>'Balance N'!J4755</f>
        <v>0</v>
      </c>
      <c r="C4752" s="72">
        <f>'Balance N'!K4755</f>
        <v>0</v>
      </c>
      <c r="D4752" s="72">
        <f>'Balance N'!L4755</f>
        <v>0</v>
      </c>
      <c r="E4752" s="72">
        <f>'Balance N'!M4755</f>
        <v>0</v>
      </c>
      <c r="F4752" s="72">
        <f>'Balance N'!N4755</f>
        <v>0</v>
      </c>
      <c r="G4752" s="72">
        <f>'Balance N'!O4755</f>
        <v>0</v>
      </c>
      <c r="H4752" s="72">
        <f>'Balance N'!P4755</f>
        <v>0</v>
      </c>
      <c r="I4752" s="74">
        <f t="shared" si="74"/>
        <v>0</v>
      </c>
    </row>
    <row r="4753" spans="1:9" ht="15.6">
      <c r="A4753" s="70">
        <f>'Balance N'!I4756</f>
        <v>0</v>
      </c>
      <c r="B4753" s="71">
        <f>'Balance N'!J4756</f>
        <v>0</v>
      </c>
      <c r="C4753" s="72">
        <f>'Balance N'!K4756</f>
        <v>0</v>
      </c>
      <c r="D4753" s="72">
        <f>'Balance N'!L4756</f>
        <v>0</v>
      </c>
      <c r="E4753" s="72">
        <f>'Balance N'!M4756</f>
        <v>0</v>
      </c>
      <c r="F4753" s="72">
        <f>'Balance N'!N4756</f>
        <v>0</v>
      </c>
      <c r="G4753" s="72">
        <f>'Balance N'!O4756</f>
        <v>0</v>
      </c>
      <c r="H4753" s="72">
        <f>'Balance N'!P4756</f>
        <v>0</v>
      </c>
      <c r="I4753" s="74">
        <f t="shared" si="74"/>
        <v>0</v>
      </c>
    </row>
    <row r="4754" spans="1:9" ht="15.6">
      <c r="A4754" s="70">
        <f>'Balance N'!I4757</f>
        <v>0</v>
      </c>
      <c r="B4754" s="71">
        <f>'Balance N'!J4757</f>
        <v>0</v>
      </c>
      <c r="C4754" s="72">
        <f>'Balance N'!K4757</f>
        <v>0</v>
      </c>
      <c r="D4754" s="72">
        <f>'Balance N'!L4757</f>
        <v>0</v>
      </c>
      <c r="E4754" s="72">
        <f>'Balance N'!M4757</f>
        <v>0</v>
      </c>
      <c r="F4754" s="72">
        <f>'Balance N'!N4757</f>
        <v>0</v>
      </c>
      <c r="G4754" s="72">
        <f>'Balance N'!O4757</f>
        <v>0</v>
      </c>
      <c r="H4754" s="72">
        <f>'Balance N'!P4757</f>
        <v>0</v>
      </c>
      <c r="I4754" s="74">
        <f t="shared" si="74"/>
        <v>0</v>
      </c>
    </row>
    <row r="4755" spans="1:9" ht="15.6">
      <c r="A4755" s="70">
        <f>'Balance N'!I4758</f>
        <v>0</v>
      </c>
      <c r="B4755" s="71">
        <f>'Balance N'!J4758</f>
        <v>0</v>
      </c>
      <c r="C4755" s="72">
        <f>'Balance N'!K4758</f>
        <v>0</v>
      </c>
      <c r="D4755" s="72">
        <f>'Balance N'!L4758</f>
        <v>0</v>
      </c>
      <c r="E4755" s="72">
        <f>'Balance N'!M4758</f>
        <v>0</v>
      </c>
      <c r="F4755" s="72">
        <f>'Balance N'!N4758</f>
        <v>0</v>
      </c>
      <c r="G4755" s="72">
        <f>'Balance N'!O4758</f>
        <v>0</v>
      </c>
      <c r="H4755" s="72">
        <f>'Balance N'!P4758</f>
        <v>0</v>
      </c>
      <c r="I4755" s="74">
        <f t="shared" si="74"/>
        <v>0</v>
      </c>
    </row>
    <row r="4756" spans="1:9" ht="15.6">
      <c r="A4756" s="70">
        <f>'Balance N'!I4759</f>
        <v>0</v>
      </c>
      <c r="B4756" s="71">
        <f>'Balance N'!J4759</f>
        <v>0</v>
      </c>
      <c r="C4756" s="72">
        <f>'Balance N'!K4759</f>
        <v>0</v>
      </c>
      <c r="D4756" s="72">
        <f>'Balance N'!L4759</f>
        <v>0</v>
      </c>
      <c r="E4756" s="72">
        <f>'Balance N'!M4759</f>
        <v>0</v>
      </c>
      <c r="F4756" s="72">
        <f>'Balance N'!N4759</f>
        <v>0</v>
      </c>
      <c r="G4756" s="72">
        <f>'Balance N'!O4759</f>
        <v>0</v>
      </c>
      <c r="H4756" s="72">
        <f>'Balance N'!P4759</f>
        <v>0</v>
      </c>
      <c r="I4756" s="74">
        <f t="shared" si="74"/>
        <v>0</v>
      </c>
    </row>
    <row r="4757" spans="1:9" ht="15.6">
      <c r="A4757" s="70">
        <f>'Balance N'!I4760</f>
        <v>0</v>
      </c>
      <c r="B4757" s="71">
        <f>'Balance N'!J4760</f>
        <v>0</v>
      </c>
      <c r="C4757" s="72">
        <f>'Balance N'!K4760</f>
        <v>0</v>
      </c>
      <c r="D4757" s="72">
        <f>'Balance N'!L4760</f>
        <v>0</v>
      </c>
      <c r="E4757" s="72">
        <f>'Balance N'!M4760</f>
        <v>0</v>
      </c>
      <c r="F4757" s="72">
        <f>'Balance N'!N4760</f>
        <v>0</v>
      </c>
      <c r="G4757" s="72">
        <f>'Balance N'!O4760</f>
        <v>0</v>
      </c>
      <c r="H4757" s="72">
        <f>'Balance N'!P4760</f>
        <v>0</v>
      </c>
      <c r="I4757" s="74">
        <f t="shared" si="74"/>
        <v>0</v>
      </c>
    </row>
    <row r="4758" spans="1:9" ht="15.6">
      <c r="A4758" s="70">
        <f>'Balance N'!I4761</f>
        <v>0</v>
      </c>
      <c r="B4758" s="71">
        <f>'Balance N'!J4761</f>
        <v>0</v>
      </c>
      <c r="C4758" s="72">
        <f>'Balance N'!K4761</f>
        <v>0</v>
      </c>
      <c r="D4758" s="72">
        <f>'Balance N'!L4761</f>
        <v>0</v>
      </c>
      <c r="E4758" s="72">
        <f>'Balance N'!M4761</f>
        <v>0</v>
      </c>
      <c r="F4758" s="72">
        <f>'Balance N'!N4761</f>
        <v>0</v>
      </c>
      <c r="G4758" s="72">
        <f>'Balance N'!O4761</f>
        <v>0</v>
      </c>
      <c r="H4758" s="72">
        <f>'Balance N'!P4761</f>
        <v>0</v>
      </c>
      <c r="I4758" s="74">
        <f t="shared" si="74"/>
        <v>0</v>
      </c>
    </row>
    <row r="4759" spans="1:9" ht="15.6">
      <c r="A4759" s="70">
        <f>'Balance N'!I4762</f>
        <v>0</v>
      </c>
      <c r="B4759" s="71">
        <f>'Balance N'!J4762</f>
        <v>0</v>
      </c>
      <c r="C4759" s="72">
        <f>'Balance N'!K4762</f>
        <v>0</v>
      </c>
      <c r="D4759" s="72">
        <f>'Balance N'!L4762</f>
        <v>0</v>
      </c>
      <c r="E4759" s="72">
        <f>'Balance N'!M4762</f>
        <v>0</v>
      </c>
      <c r="F4759" s="72">
        <f>'Balance N'!N4762</f>
        <v>0</v>
      </c>
      <c r="G4759" s="72">
        <f>'Balance N'!O4762</f>
        <v>0</v>
      </c>
      <c r="H4759" s="72">
        <f>'Balance N'!P4762</f>
        <v>0</v>
      </c>
      <c r="I4759" s="74">
        <f t="shared" si="74"/>
        <v>0</v>
      </c>
    </row>
    <row r="4760" spans="1:9" ht="15.6">
      <c r="A4760" s="70">
        <f>'Balance N'!I4763</f>
        <v>0</v>
      </c>
      <c r="B4760" s="71">
        <f>'Balance N'!J4763</f>
        <v>0</v>
      </c>
      <c r="C4760" s="72">
        <f>'Balance N'!K4763</f>
        <v>0</v>
      </c>
      <c r="D4760" s="72">
        <f>'Balance N'!L4763</f>
        <v>0</v>
      </c>
      <c r="E4760" s="72">
        <f>'Balance N'!M4763</f>
        <v>0</v>
      </c>
      <c r="F4760" s="72">
        <f>'Balance N'!N4763</f>
        <v>0</v>
      </c>
      <c r="G4760" s="72">
        <f>'Balance N'!O4763</f>
        <v>0</v>
      </c>
      <c r="H4760" s="72">
        <f>'Balance N'!P4763</f>
        <v>0</v>
      </c>
      <c r="I4760" s="74">
        <f t="shared" si="74"/>
        <v>0</v>
      </c>
    </row>
    <row r="4761" spans="1:9" ht="15.6">
      <c r="A4761" s="70">
        <f>'Balance N'!I4764</f>
        <v>0</v>
      </c>
      <c r="B4761" s="71">
        <f>'Balance N'!J4764</f>
        <v>0</v>
      </c>
      <c r="C4761" s="72">
        <f>'Balance N'!K4764</f>
        <v>0</v>
      </c>
      <c r="D4761" s="72">
        <f>'Balance N'!L4764</f>
        <v>0</v>
      </c>
      <c r="E4761" s="72">
        <f>'Balance N'!M4764</f>
        <v>0</v>
      </c>
      <c r="F4761" s="72">
        <f>'Balance N'!N4764</f>
        <v>0</v>
      </c>
      <c r="G4761" s="72">
        <f>'Balance N'!O4764</f>
        <v>0</v>
      </c>
      <c r="H4761" s="72">
        <f>'Balance N'!P4764</f>
        <v>0</v>
      </c>
      <c r="I4761" s="74">
        <f t="shared" si="74"/>
        <v>0</v>
      </c>
    </row>
    <row r="4762" spans="1:9" ht="15.6">
      <c r="A4762" s="70">
        <f>'Balance N'!I4765</f>
        <v>0</v>
      </c>
      <c r="B4762" s="71">
        <f>'Balance N'!J4765</f>
        <v>0</v>
      </c>
      <c r="C4762" s="72">
        <f>'Balance N'!K4765</f>
        <v>0</v>
      </c>
      <c r="D4762" s="72">
        <f>'Balance N'!L4765</f>
        <v>0</v>
      </c>
      <c r="E4762" s="72">
        <f>'Balance N'!M4765</f>
        <v>0</v>
      </c>
      <c r="F4762" s="72">
        <f>'Balance N'!N4765</f>
        <v>0</v>
      </c>
      <c r="G4762" s="72">
        <f>'Balance N'!O4765</f>
        <v>0</v>
      </c>
      <c r="H4762" s="72">
        <f>'Balance N'!P4765</f>
        <v>0</v>
      </c>
      <c r="I4762" s="74">
        <f t="shared" si="74"/>
        <v>0</v>
      </c>
    </row>
    <row r="4763" spans="1:9" ht="15.6">
      <c r="A4763" s="70">
        <f>'Balance N'!I4766</f>
        <v>0</v>
      </c>
      <c r="B4763" s="71">
        <f>'Balance N'!J4766</f>
        <v>0</v>
      </c>
      <c r="C4763" s="72">
        <f>'Balance N'!K4766</f>
        <v>0</v>
      </c>
      <c r="D4763" s="72">
        <f>'Balance N'!L4766</f>
        <v>0</v>
      </c>
      <c r="E4763" s="72">
        <f>'Balance N'!M4766</f>
        <v>0</v>
      </c>
      <c r="F4763" s="72">
        <f>'Balance N'!N4766</f>
        <v>0</v>
      </c>
      <c r="G4763" s="72">
        <f>'Balance N'!O4766</f>
        <v>0</v>
      </c>
      <c r="H4763" s="72">
        <f>'Balance N'!P4766</f>
        <v>0</v>
      </c>
      <c r="I4763" s="74">
        <f t="shared" si="74"/>
        <v>0</v>
      </c>
    </row>
    <row r="4764" spans="1:9" ht="15.6">
      <c r="A4764" s="70">
        <f>'Balance N'!I4767</f>
        <v>0</v>
      </c>
      <c r="B4764" s="71">
        <f>'Balance N'!J4767</f>
        <v>0</v>
      </c>
      <c r="C4764" s="72">
        <f>'Balance N'!K4767</f>
        <v>0</v>
      </c>
      <c r="D4764" s="72">
        <f>'Balance N'!L4767</f>
        <v>0</v>
      </c>
      <c r="E4764" s="72">
        <f>'Balance N'!M4767</f>
        <v>0</v>
      </c>
      <c r="F4764" s="72">
        <f>'Balance N'!N4767</f>
        <v>0</v>
      </c>
      <c r="G4764" s="72">
        <f>'Balance N'!O4767</f>
        <v>0</v>
      </c>
      <c r="H4764" s="72">
        <f>'Balance N'!P4767</f>
        <v>0</v>
      </c>
      <c r="I4764" s="74">
        <f t="shared" si="74"/>
        <v>0</v>
      </c>
    </row>
    <row r="4765" spans="1:9" ht="15.6">
      <c r="A4765" s="70">
        <f>'Balance N'!I4768</f>
        <v>0</v>
      </c>
      <c r="B4765" s="71">
        <f>'Balance N'!J4768</f>
        <v>0</v>
      </c>
      <c r="C4765" s="72">
        <f>'Balance N'!K4768</f>
        <v>0</v>
      </c>
      <c r="D4765" s="72">
        <f>'Balance N'!L4768</f>
        <v>0</v>
      </c>
      <c r="E4765" s="72">
        <f>'Balance N'!M4768</f>
        <v>0</v>
      </c>
      <c r="F4765" s="72">
        <f>'Balance N'!N4768</f>
        <v>0</v>
      </c>
      <c r="G4765" s="72">
        <f>'Balance N'!O4768</f>
        <v>0</v>
      </c>
      <c r="H4765" s="72">
        <f>'Balance N'!P4768</f>
        <v>0</v>
      </c>
      <c r="I4765" s="74">
        <f t="shared" si="74"/>
        <v>0</v>
      </c>
    </row>
    <row r="4766" spans="1:9" ht="15.6">
      <c r="A4766" s="70">
        <f>'Balance N'!I4769</f>
        <v>0</v>
      </c>
      <c r="B4766" s="71">
        <f>'Balance N'!J4769</f>
        <v>0</v>
      </c>
      <c r="C4766" s="72">
        <f>'Balance N'!K4769</f>
        <v>0</v>
      </c>
      <c r="D4766" s="72">
        <f>'Balance N'!L4769</f>
        <v>0</v>
      </c>
      <c r="E4766" s="72">
        <f>'Balance N'!M4769</f>
        <v>0</v>
      </c>
      <c r="F4766" s="72">
        <f>'Balance N'!N4769</f>
        <v>0</v>
      </c>
      <c r="G4766" s="72">
        <f>'Balance N'!O4769</f>
        <v>0</v>
      </c>
      <c r="H4766" s="72">
        <f>'Balance N'!P4769</f>
        <v>0</v>
      </c>
      <c r="I4766" s="74">
        <f t="shared" si="74"/>
        <v>0</v>
      </c>
    </row>
    <row r="4767" spans="1:9" ht="15.6">
      <c r="A4767" s="70">
        <f>'Balance N'!I4770</f>
        <v>0</v>
      </c>
      <c r="B4767" s="71">
        <f>'Balance N'!J4770</f>
        <v>0</v>
      </c>
      <c r="C4767" s="72">
        <f>'Balance N'!K4770</f>
        <v>0</v>
      </c>
      <c r="D4767" s="72">
        <f>'Balance N'!L4770</f>
        <v>0</v>
      </c>
      <c r="E4767" s="72">
        <f>'Balance N'!M4770</f>
        <v>0</v>
      </c>
      <c r="F4767" s="72">
        <f>'Balance N'!N4770</f>
        <v>0</v>
      </c>
      <c r="G4767" s="72">
        <f>'Balance N'!O4770</f>
        <v>0</v>
      </c>
      <c r="H4767" s="72">
        <f>'Balance N'!P4770</f>
        <v>0</v>
      </c>
      <c r="I4767" s="74">
        <f t="shared" si="74"/>
        <v>0</v>
      </c>
    </row>
    <row r="4768" spans="1:9" ht="15.6">
      <c r="A4768" s="70">
        <f>'Balance N'!I4771</f>
        <v>0</v>
      </c>
      <c r="B4768" s="71">
        <f>'Balance N'!J4771</f>
        <v>0</v>
      </c>
      <c r="C4768" s="72">
        <f>'Balance N'!K4771</f>
        <v>0</v>
      </c>
      <c r="D4768" s="72">
        <f>'Balance N'!L4771</f>
        <v>0</v>
      </c>
      <c r="E4768" s="72">
        <f>'Balance N'!M4771</f>
        <v>0</v>
      </c>
      <c r="F4768" s="72">
        <f>'Balance N'!N4771</f>
        <v>0</v>
      </c>
      <c r="G4768" s="72">
        <f>'Balance N'!O4771</f>
        <v>0</v>
      </c>
      <c r="H4768" s="72">
        <f>'Balance N'!P4771</f>
        <v>0</v>
      </c>
      <c r="I4768" s="74">
        <f t="shared" si="74"/>
        <v>0</v>
      </c>
    </row>
    <row r="4769" spans="1:9" ht="15.6">
      <c r="A4769" s="70">
        <f>'Balance N'!I4772</f>
        <v>0</v>
      </c>
      <c r="B4769" s="71">
        <f>'Balance N'!J4772</f>
        <v>0</v>
      </c>
      <c r="C4769" s="72">
        <f>'Balance N'!K4772</f>
        <v>0</v>
      </c>
      <c r="D4769" s="72">
        <f>'Balance N'!L4772</f>
        <v>0</v>
      </c>
      <c r="E4769" s="72">
        <f>'Balance N'!M4772</f>
        <v>0</v>
      </c>
      <c r="F4769" s="72">
        <f>'Balance N'!N4772</f>
        <v>0</v>
      </c>
      <c r="G4769" s="72">
        <f>'Balance N'!O4772</f>
        <v>0</v>
      </c>
      <c r="H4769" s="72">
        <f>'Balance N'!P4772</f>
        <v>0</v>
      </c>
      <c r="I4769" s="74">
        <f t="shared" si="74"/>
        <v>0</v>
      </c>
    </row>
    <row r="4770" spans="1:9" ht="15.6">
      <c r="A4770" s="70">
        <f>'Balance N'!I4773</f>
        <v>0</v>
      </c>
      <c r="B4770" s="71">
        <f>'Balance N'!J4773</f>
        <v>0</v>
      </c>
      <c r="C4770" s="72">
        <f>'Balance N'!K4773</f>
        <v>0</v>
      </c>
      <c r="D4770" s="72">
        <f>'Balance N'!L4773</f>
        <v>0</v>
      </c>
      <c r="E4770" s="72">
        <f>'Balance N'!M4773</f>
        <v>0</v>
      </c>
      <c r="F4770" s="72">
        <f>'Balance N'!N4773</f>
        <v>0</v>
      </c>
      <c r="G4770" s="72">
        <f>'Balance N'!O4773</f>
        <v>0</v>
      </c>
      <c r="H4770" s="72">
        <f>'Balance N'!P4773</f>
        <v>0</v>
      </c>
      <c r="I4770" s="74">
        <f t="shared" si="74"/>
        <v>0</v>
      </c>
    </row>
    <row r="4771" spans="1:9" ht="15.6">
      <c r="A4771" s="70">
        <f>'Balance N'!I4774</f>
        <v>0</v>
      </c>
      <c r="B4771" s="71">
        <f>'Balance N'!J4774</f>
        <v>0</v>
      </c>
      <c r="C4771" s="72">
        <f>'Balance N'!K4774</f>
        <v>0</v>
      </c>
      <c r="D4771" s="72">
        <f>'Balance N'!L4774</f>
        <v>0</v>
      </c>
      <c r="E4771" s="72">
        <f>'Balance N'!M4774</f>
        <v>0</v>
      </c>
      <c r="F4771" s="72">
        <f>'Balance N'!N4774</f>
        <v>0</v>
      </c>
      <c r="G4771" s="72">
        <f>'Balance N'!O4774</f>
        <v>0</v>
      </c>
      <c r="H4771" s="72">
        <f>'Balance N'!P4774</f>
        <v>0</v>
      </c>
      <c r="I4771" s="74">
        <f t="shared" si="74"/>
        <v>0</v>
      </c>
    </row>
    <row r="4772" spans="1:9" ht="15.6">
      <c r="A4772" s="70">
        <f>'Balance N'!I4775</f>
        <v>0</v>
      </c>
      <c r="B4772" s="71">
        <f>'Balance N'!J4775</f>
        <v>0</v>
      </c>
      <c r="C4772" s="72">
        <f>'Balance N'!K4775</f>
        <v>0</v>
      </c>
      <c r="D4772" s="72">
        <f>'Balance N'!L4775</f>
        <v>0</v>
      </c>
      <c r="E4772" s="72">
        <f>'Balance N'!M4775</f>
        <v>0</v>
      </c>
      <c r="F4772" s="72">
        <f>'Balance N'!N4775</f>
        <v>0</v>
      </c>
      <c r="G4772" s="72">
        <f>'Balance N'!O4775</f>
        <v>0</v>
      </c>
      <c r="H4772" s="72">
        <f>'Balance N'!P4775</f>
        <v>0</v>
      </c>
      <c r="I4772" s="74">
        <f t="shared" si="74"/>
        <v>0</v>
      </c>
    </row>
    <row r="4773" spans="1:9" ht="15.6">
      <c r="A4773" s="70">
        <f>'Balance N'!I4776</f>
        <v>0</v>
      </c>
      <c r="B4773" s="71">
        <f>'Balance N'!J4776</f>
        <v>0</v>
      </c>
      <c r="C4773" s="72">
        <f>'Balance N'!K4776</f>
        <v>0</v>
      </c>
      <c r="D4773" s="72">
        <f>'Balance N'!L4776</f>
        <v>0</v>
      </c>
      <c r="E4773" s="72">
        <f>'Balance N'!M4776</f>
        <v>0</v>
      </c>
      <c r="F4773" s="72">
        <f>'Balance N'!N4776</f>
        <v>0</v>
      </c>
      <c r="G4773" s="72">
        <f>'Balance N'!O4776</f>
        <v>0</v>
      </c>
      <c r="H4773" s="72">
        <f>'Balance N'!P4776</f>
        <v>0</v>
      </c>
      <c r="I4773" s="74">
        <f t="shared" si="74"/>
        <v>0</v>
      </c>
    </row>
    <row r="4774" spans="1:9" ht="15.6">
      <c r="A4774" s="70">
        <f>'Balance N'!I4777</f>
        <v>0</v>
      </c>
      <c r="B4774" s="71">
        <f>'Balance N'!J4777</f>
        <v>0</v>
      </c>
      <c r="C4774" s="72">
        <f>'Balance N'!K4777</f>
        <v>0</v>
      </c>
      <c r="D4774" s="72">
        <f>'Balance N'!L4777</f>
        <v>0</v>
      </c>
      <c r="E4774" s="72">
        <f>'Balance N'!M4777</f>
        <v>0</v>
      </c>
      <c r="F4774" s="72">
        <f>'Balance N'!N4777</f>
        <v>0</v>
      </c>
      <c r="G4774" s="72">
        <f>'Balance N'!O4777</f>
        <v>0</v>
      </c>
      <c r="H4774" s="72">
        <f>'Balance N'!P4777</f>
        <v>0</v>
      </c>
      <c r="I4774" s="74">
        <f t="shared" si="74"/>
        <v>0</v>
      </c>
    </row>
    <row r="4775" spans="1:9" ht="15.6">
      <c r="A4775" s="70">
        <f>'Balance N'!I4778</f>
        <v>0</v>
      </c>
      <c r="B4775" s="71">
        <f>'Balance N'!J4778</f>
        <v>0</v>
      </c>
      <c r="C4775" s="72">
        <f>'Balance N'!K4778</f>
        <v>0</v>
      </c>
      <c r="D4775" s="72">
        <f>'Balance N'!L4778</f>
        <v>0</v>
      </c>
      <c r="E4775" s="72">
        <f>'Balance N'!M4778</f>
        <v>0</v>
      </c>
      <c r="F4775" s="72">
        <f>'Balance N'!N4778</f>
        <v>0</v>
      </c>
      <c r="G4775" s="72">
        <f>'Balance N'!O4778</f>
        <v>0</v>
      </c>
      <c r="H4775" s="72">
        <f>'Balance N'!P4778</f>
        <v>0</v>
      </c>
      <c r="I4775" s="74">
        <f t="shared" si="74"/>
        <v>0</v>
      </c>
    </row>
    <row r="4776" spans="1:9" ht="15.6">
      <c r="A4776" s="70">
        <f>'Balance N'!I4779</f>
        <v>0</v>
      </c>
      <c r="B4776" s="71">
        <f>'Balance N'!J4779</f>
        <v>0</v>
      </c>
      <c r="C4776" s="72">
        <f>'Balance N'!K4779</f>
        <v>0</v>
      </c>
      <c r="D4776" s="72">
        <f>'Balance N'!L4779</f>
        <v>0</v>
      </c>
      <c r="E4776" s="72">
        <f>'Balance N'!M4779</f>
        <v>0</v>
      </c>
      <c r="F4776" s="72">
        <f>'Balance N'!N4779</f>
        <v>0</v>
      </c>
      <c r="G4776" s="72">
        <f>'Balance N'!O4779</f>
        <v>0</v>
      </c>
      <c r="H4776" s="72">
        <f>'Balance N'!P4779</f>
        <v>0</v>
      </c>
      <c r="I4776" s="74">
        <f t="shared" si="74"/>
        <v>0</v>
      </c>
    </row>
    <row r="4777" spans="1:9" ht="15.6">
      <c r="A4777" s="70">
        <f>'Balance N'!I4780</f>
        <v>0</v>
      </c>
      <c r="B4777" s="71">
        <f>'Balance N'!J4780</f>
        <v>0</v>
      </c>
      <c r="C4777" s="72">
        <f>'Balance N'!K4780</f>
        <v>0</v>
      </c>
      <c r="D4777" s="72">
        <f>'Balance N'!L4780</f>
        <v>0</v>
      </c>
      <c r="E4777" s="72">
        <f>'Balance N'!M4780</f>
        <v>0</v>
      </c>
      <c r="F4777" s="72">
        <f>'Balance N'!N4780</f>
        <v>0</v>
      </c>
      <c r="G4777" s="72">
        <f>'Balance N'!O4780</f>
        <v>0</v>
      </c>
      <c r="H4777" s="72">
        <f>'Balance N'!P4780</f>
        <v>0</v>
      </c>
      <c r="I4777" s="74">
        <f t="shared" si="74"/>
        <v>0</v>
      </c>
    </row>
    <row r="4778" spans="1:9" ht="15.6">
      <c r="A4778" s="70">
        <f>'Balance N'!I4781</f>
        <v>0</v>
      </c>
      <c r="B4778" s="71">
        <f>'Balance N'!J4781</f>
        <v>0</v>
      </c>
      <c r="C4778" s="72">
        <f>'Balance N'!K4781</f>
        <v>0</v>
      </c>
      <c r="D4778" s="72">
        <f>'Balance N'!L4781</f>
        <v>0</v>
      </c>
      <c r="E4778" s="72">
        <f>'Balance N'!M4781</f>
        <v>0</v>
      </c>
      <c r="F4778" s="72">
        <f>'Balance N'!N4781</f>
        <v>0</v>
      </c>
      <c r="G4778" s="72">
        <f>'Balance N'!O4781</f>
        <v>0</v>
      </c>
      <c r="H4778" s="72">
        <f>'Balance N'!P4781</f>
        <v>0</v>
      </c>
      <c r="I4778" s="74">
        <f t="shared" si="74"/>
        <v>0</v>
      </c>
    </row>
    <row r="4779" spans="1:9" ht="15.6">
      <c r="A4779" s="70">
        <f>'Balance N'!I4782</f>
        <v>0</v>
      </c>
      <c r="B4779" s="71">
        <f>'Balance N'!J4782</f>
        <v>0</v>
      </c>
      <c r="C4779" s="72">
        <f>'Balance N'!K4782</f>
        <v>0</v>
      </c>
      <c r="D4779" s="72">
        <f>'Balance N'!L4782</f>
        <v>0</v>
      </c>
      <c r="E4779" s="72">
        <f>'Balance N'!M4782</f>
        <v>0</v>
      </c>
      <c r="F4779" s="72">
        <f>'Balance N'!N4782</f>
        <v>0</v>
      </c>
      <c r="G4779" s="72">
        <f>'Balance N'!O4782</f>
        <v>0</v>
      </c>
      <c r="H4779" s="72">
        <f>'Balance N'!P4782</f>
        <v>0</v>
      </c>
      <c r="I4779" s="74">
        <f t="shared" si="74"/>
        <v>0</v>
      </c>
    </row>
    <row r="4780" spans="1:9" ht="15.6">
      <c r="A4780" s="70">
        <f>'Balance N'!I4783</f>
        <v>0</v>
      </c>
      <c r="B4780" s="71">
        <f>'Balance N'!J4783</f>
        <v>0</v>
      </c>
      <c r="C4780" s="72">
        <f>'Balance N'!K4783</f>
        <v>0</v>
      </c>
      <c r="D4780" s="72">
        <f>'Balance N'!L4783</f>
        <v>0</v>
      </c>
      <c r="E4780" s="72">
        <f>'Balance N'!M4783</f>
        <v>0</v>
      </c>
      <c r="F4780" s="72">
        <f>'Balance N'!N4783</f>
        <v>0</v>
      </c>
      <c r="G4780" s="72">
        <f>'Balance N'!O4783</f>
        <v>0</v>
      </c>
      <c r="H4780" s="72">
        <f>'Balance N'!P4783</f>
        <v>0</v>
      </c>
      <c r="I4780" s="74">
        <f t="shared" si="74"/>
        <v>0</v>
      </c>
    </row>
    <row r="4781" spans="1:9" ht="15.6">
      <c r="A4781" s="70">
        <f>'Balance N'!I4784</f>
        <v>0</v>
      </c>
      <c r="B4781" s="71">
        <f>'Balance N'!J4784</f>
        <v>0</v>
      </c>
      <c r="C4781" s="72">
        <f>'Balance N'!K4784</f>
        <v>0</v>
      </c>
      <c r="D4781" s="72">
        <f>'Balance N'!L4784</f>
        <v>0</v>
      </c>
      <c r="E4781" s="72">
        <f>'Balance N'!M4784</f>
        <v>0</v>
      </c>
      <c r="F4781" s="72">
        <f>'Balance N'!N4784</f>
        <v>0</v>
      </c>
      <c r="G4781" s="72">
        <f>'Balance N'!O4784</f>
        <v>0</v>
      </c>
      <c r="H4781" s="72">
        <f>'Balance N'!P4784</f>
        <v>0</v>
      </c>
      <c r="I4781" s="74">
        <f t="shared" si="74"/>
        <v>0</v>
      </c>
    </row>
    <row r="4782" spans="1:9" ht="15.6">
      <c r="A4782" s="70">
        <f>'Balance N'!I4785</f>
        <v>0</v>
      </c>
      <c r="B4782" s="71">
        <f>'Balance N'!J4785</f>
        <v>0</v>
      </c>
      <c r="C4782" s="72">
        <f>'Balance N'!K4785</f>
        <v>0</v>
      </c>
      <c r="D4782" s="72">
        <f>'Balance N'!L4785</f>
        <v>0</v>
      </c>
      <c r="E4782" s="72">
        <f>'Balance N'!M4785</f>
        <v>0</v>
      </c>
      <c r="F4782" s="72">
        <f>'Balance N'!N4785</f>
        <v>0</v>
      </c>
      <c r="G4782" s="72">
        <f>'Balance N'!O4785</f>
        <v>0</v>
      </c>
      <c r="H4782" s="72">
        <f>'Balance N'!P4785</f>
        <v>0</v>
      </c>
      <c r="I4782" s="74">
        <f t="shared" si="74"/>
        <v>0</v>
      </c>
    </row>
    <row r="4783" spans="1:9" ht="15.6">
      <c r="A4783" s="70">
        <f>'Balance N'!I4786</f>
        <v>0</v>
      </c>
      <c r="B4783" s="71">
        <f>'Balance N'!J4786</f>
        <v>0</v>
      </c>
      <c r="C4783" s="72">
        <f>'Balance N'!K4786</f>
        <v>0</v>
      </c>
      <c r="D4783" s="72">
        <f>'Balance N'!L4786</f>
        <v>0</v>
      </c>
      <c r="E4783" s="72">
        <f>'Balance N'!M4786</f>
        <v>0</v>
      </c>
      <c r="F4783" s="72">
        <f>'Balance N'!N4786</f>
        <v>0</v>
      </c>
      <c r="G4783" s="72">
        <f>'Balance N'!O4786</f>
        <v>0</v>
      </c>
      <c r="H4783" s="72">
        <f>'Balance N'!P4786</f>
        <v>0</v>
      </c>
      <c r="I4783" s="74">
        <f t="shared" si="74"/>
        <v>0</v>
      </c>
    </row>
    <row r="4784" spans="1:9" ht="15.6">
      <c r="A4784" s="70">
        <f>'Balance N'!I4787</f>
        <v>0</v>
      </c>
      <c r="B4784" s="71">
        <f>'Balance N'!J4787</f>
        <v>0</v>
      </c>
      <c r="C4784" s="72">
        <f>'Balance N'!K4787</f>
        <v>0</v>
      </c>
      <c r="D4784" s="72">
        <f>'Balance N'!L4787</f>
        <v>0</v>
      </c>
      <c r="E4784" s="72">
        <f>'Balance N'!M4787</f>
        <v>0</v>
      </c>
      <c r="F4784" s="72">
        <f>'Balance N'!N4787</f>
        <v>0</v>
      </c>
      <c r="G4784" s="72">
        <f>'Balance N'!O4787</f>
        <v>0</v>
      </c>
      <c r="H4784" s="72">
        <f>'Balance N'!P4787</f>
        <v>0</v>
      </c>
      <c r="I4784" s="74">
        <f t="shared" si="74"/>
        <v>0</v>
      </c>
    </row>
    <row r="4785" spans="1:9" ht="15.6">
      <c r="A4785" s="70">
        <f>'Balance N'!I4788</f>
        <v>0</v>
      </c>
      <c r="B4785" s="71">
        <f>'Balance N'!J4788</f>
        <v>0</v>
      </c>
      <c r="C4785" s="72">
        <f>'Balance N'!K4788</f>
        <v>0</v>
      </c>
      <c r="D4785" s="72">
        <f>'Balance N'!L4788</f>
        <v>0</v>
      </c>
      <c r="E4785" s="72">
        <f>'Balance N'!M4788</f>
        <v>0</v>
      </c>
      <c r="F4785" s="72">
        <f>'Balance N'!N4788</f>
        <v>0</v>
      </c>
      <c r="G4785" s="72">
        <f>'Balance N'!O4788</f>
        <v>0</v>
      </c>
      <c r="H4785" s="72">
        <f>'Balance N'!P4788</f>
        <v>0</v>
      </c>
      <c r="I4785" s="74">
        <f t="shared" si="74"/>
        <v>0</v>
      </c>
    </row>
    <row r="4786" spans="1:9" ht="15.6">
      <c r="A4786" s="70">
        <f>'Balance N'!I4789</f>
        <v>0</v>
      </c>
      <c r="B4786" s="71">
        <f>'Balance N'!J4789</f>
        <v>0</v>
      </c>
      <c r="C4786" s="72">
        <f>'Balance N'!K4789</f>
        <v>0</v>
      </c>
      <c r="D4786" s="72">
        <f>'Balance N'!L4789</f>
        <v>0</v>
      </c>
      <c r="E4786" s="72">
        <f>'Balance N'!M4789</f>
        <v>0</v>
      </c>
      <c r="F4786" s="72">
        <f>'Balance N'!N4789</f>
        <v>0</v>
      </c>
      <c r="G4786" s="72">
        <f>'Balance N'!O4789</f>
        <v>0</v>
      </c>
      <c r="H4786" s="72">
        <f>'Balance N'!P4789</f>
        <v>0</v>
      </c>
      <c r="I4786" s="74">
        <f t="shared" si="74"/>
        <v>0</v>
      </c>
    </row>
    <row r="4787" spans="1:9" ht="15.6">
      <c r="A4787" s="70">
        <f>'Balance N'!I4790</f>
        <v>0</v>
      </c>
      <c r="B4787" s="71">
        <f>'Balance N'!J4790</f>
        <v>0</v>
      </c>
      <c r="C4787" s="72">
        <f>'Balance N'!K4790</f>
        <v>0</v>
      </c>
      <c r="D4787" s="72">
        <f>'Balance N'!L4790</f>
        <v>0</v>
      </c>
      <c r="E4787" s="72">
        <f>'Balance N'!M4790</f>
        <v>0</v>
      </c>
      <c r="F4787" s="72">
        <f>'Balance N'!N4790</f>
        <v>0</v>
      </c>
      <c r="G4787" s="72">
        <f>'Balance N'!O4790</f>
        <v>0</v>
      </c>
      <c r="H4787" s="72">
        <f>'Balance N'!P4790</f>
        <v>0</v>
      </c>
      <c r="I4787" s="74">
        <f t="shared" si="74"/>
        <v>0</v>
      </c>
    </row>
    <row r="4788" spans="1:9" ht="15.6">
      <c r="A4788" s="70">
        <f>'Balance N'!I4791</f>
        <v>0</v>
      </c>
      <c r="B4788" s="71">
        <f>'Balance N'!J4791</f>
        <v>0</v>
      </c>
      <c r="C4788" s="72">
        <f>'Balance N'!K4791</f>
        <v>0</v>
      </c>
      <c r="D4788" s="72">
        <f>'Balance N'!L4791</f>
        <v>0</v>
      </c>
      <c r="E4788" s="72">
        <f>'Balance N'!M4791</f>
        <v>0</v>
      </c>
      <c r="F4788" s="72">
        <f>'Balance N'!N4791</f>
        <v>0</v>
      </c>
      <c r="G4788" s="72">
        <f>'Balance N'!O4791</f>
        <v>0</v>
      </c>
      <c r="H4788" s="72">
        <f>'Balance N'!P4791</f>
        <v>0</v>
      </c>
      <c r="I4788" s="74">
        <f t="shared" si="74"/>
        <v>0</v>
      </c>
    </row>
    <row r="4789" spans="1:9" ht="15.6">
      <c r="A4789" s="70">
        <f>'Balance N'!I4792</f>
        <v>0</v>
      </c>
      <c r="B4789" s="71">
        <f>'Balance N'!J4792</f>
        <v>0</v>
      </c>
      <c r="C4789" s="72">
        <f>'Balance N'!K4792</f>
        <v>0</v>
      </c>
      <c r="D4789" s="72">
        <f>'Balance N'!L4792</f>
        <v>0</v>
      </c>
      <c r="E4789" s="72">
        <f>'Balance N'!M4792</f>
        <v>0</v>
      </c>
      <c r="F4789" s="72">
        <f>'Balance N'!N4792</f>
        <v>0</v>
      </c>
      <c r="G4789" s="72">
        <f>'Balance N'!O4792</f>
        <v>0</v>
      </c>
      <c r="H4789" s="72">
        <f>'Balance N'!P4792</f>
        <v>0</v>
      </c>
      <c r="I4789" s="74">
        <f t="shared" si="74"/>
        <v>0</v>
      </c>
    </row>
    <row r="4790" spans="1:9" ht="15.6">
      <c r="A4790" s="70">
        <f>'Balance N'!I4793</f>
        <v>0</v>
      </c>
      <c r="B4790" s="71">
        <f>'Balance N'!J4793</f>
        <v>0</v>
      </c>
      <c r="C4790" s="72">
        <f>'Balance N'!K4793</f>
        <v>0</v>
      </c>
      <c r="D4790" s="72">
        <f>'Balance N'!L4793</f>
        <v>0</v>
      </c>
      <c r="E4790" s="72">
        <f>'Balance N'!M4793</f>
        <v>0</v>
      </c>
      <c r="F4790" s="72">
        <f>'Balance N'!N4793</f>
        <v>0</v>
      </c>
      <c r="G4790" s="72">
        <f>'Balance N'!O4793</f>
        <v>0</v>
      </c>
      <c r="H4790" s="72">
        <f>'Balance N'!P4793</f>
        <v>0</v>
      </c>
      <c r="I4790" s="74">
        <f t="shared" si="74"/>
        <v>0</v>
      </c>
    </row>
    <row r="4791" spans="1:9" ht="15.6">
      <c r="A4791" s="70">
        <f>'Balance N'!I4794</f>
        <v>0</v>
      </c>
      <c r="B4791" s="71">
        <f>'Balance N'!J4794</f>
        <v>0</v>
      </c>
      <c r="C4791" s="72">
        <f>'Balance N'!K4794</f>
        <v>0</v>
      </c>
      <c r="D4791" s="72">
        <f>'Balance N'!L4794</f>
        <v>0</v>
      </c>
      <c r="E4791" s="72">
        <f>'Balance N'!M4794</f>
        <v>0</v>
      </c>
      <c r="F4791" s="72">
        <f>'Balance N'!N4794</f>
        <v>0</v>
      </c>
      <c r="G4791" s="72">
        <f>'Balance N'!O4794</f>
        <v>0</v>
      </c>
      <c r="H4791" s="72">
        <f>'Balance N'!P4794</f>
        <v>0</v>
      </c>
      <c r="I4791" s="74">
        <f t="shared" si="74"/>
        <v>0</v>
      </c>
    </row>
    <row r="4792" spans="1:9" ht="15.6">
      <c r="A4792" s="70">
        <f>'Balance N'!I4795</f>
        <v>0</v>
      </c>
      <c r="B4792" s="71">
        <f>'Balance N'!J4795</f>
        <v>0</v>
      </c>
      <c r="C4792" s="72">
        <f>'Balance N'!K4795</f>
        <v>0</v>
      </c>
      <c r="D4792" s="72">
        <f>'Balance N'!L4795</f>
        <v>0</v>
      </c>
      <c r="E4792" s="72">
        <f>'Balance N'!M4795</f>
        <v>0</v>
      </c>
      <c r="F4792" s="72">
        <f>'Balance N'!N4795</f>
        <v>0</v>
      </c>
      <c r="G4792" s="72">
        <f>'Balance N'!O4795</f>
        <v>0</v>
      </c>
      <c r="H4792" s="72">
        <f>'Balance N'!P4795</f>
        <v>0</v>
      </c>
      <c r="I4792" s="74">
        <f t="shared" si="74"/>
        <v>0</v>
      </c>
    </row>
    <row r="4793" spans="1:9" ht="15.6">
      <c r="A4793" s="70">
        <f>'Balance N'!I4796</f>
        <v>0</v>
      </c>
      <c r="B4793" s="71">
        <f>'Balance N'!J4796</f>
        <v>0</v>
      </c>
      <c r="C4793" s="72">
        <f>'Balance N'!K4796</f>
        <v>0</v>
      </c>
      <c r="D4793" s="72">
        <f>'Balance N'!L4796</f>
        <v>0</v>
      </c>
      <c r="E4793" s="72">
        <f>'Balance N'!M4796</f>
        <v>0</v>
      </c>
      <c r="F4793" s="72">
        <f>'Balance N'!N4796</f>
        <v>0</v>
      </c>
      <c r="G4793" s="72">
        <f>'Balance N'!O4796</f>
        <v>0</v>
      </c>
      <c r="H4793" s="72">
        <f>'Balance N'!P4796</f>
        <v>0</v>
      </c>
      <c r="I4793" s="74">
        <f t="shared" si="74"/>
        <v>0</v>
      </c>
    </row>
    <row r="4794" spans="1:9" ht="15.6">
      <c r="A4794" s="70">
        <f>'Balance N'!I4797</f>
        <v>0</v>
      </c>
      <c r="B4794" s="71">
        <f>'Balance N'!J4797</f>
        <v>0</v>
      </c>
      <c r="C4794" s="72">
        <f>'Balance N'!K4797</f>
        <v>0</v>
      </c>
      <c r="D4794" s="72">
        <f>'Balance N'!L4797</f>
        <v>0</v>
      </c>
      <c r="E4794" s="72">
        <f>'Balance N'!M4797</f>
        <v>0</v>
      </c>
      <c r="F4794" s="72">
        <f>'Balance N'!N4797</f>
        <v>0</v>
      </c>
      <c r="G4794" s="72">
        <f>'Balance N'!O4797</f>
        <v>0</v>
      </c>
      <c r="H4794" s="72">
        <f>'Balance N'!P4797</f>
        <v>0</v>
      </c>
      <c r="I4794" s="74">
        <f t="shared" si="74"/>
        <v>0</v>
      </c>
    </row>
    <row r="4795" spans="1:9" ht="15.6">
      <c r="A4795" s="70">
        <f>'Balance N'!I4798</f>
        <v>0</v>
      </c>
      <c r="B4795" s="71">
        <f>'Balance N'!J4798</f>
        <v>0</v>
      </c>
      <c r="C4795" s="72">
        <f>'Balance N'!K4798</f>
        <v>0</v>
      </c>
      <c r="D4795" s="72">
        <f>'Balance N'!L4798</f>
        <v>0</v>
      </c>
      <c r="E4795" s="72">
        <f>'Balance N'!M4798</f>
        <v>0</v>
      </c>
      <c r="F4795" s="72">
        <f>'Balance N'!N4798</f>
        <v>0</v>
      </c>
      <c r="G4795" s="72">
        <f>'Balance N'!O4798</f>
        <v>0</v>
      </c>
      <c r="H4795" s="72">
        <f>'Balance N'!P4798</f>
        <v>0</v>
      </c>
      <c r="I4795" s="74">
        <f t="shared" si="74"/>
        <v>0</v>
      </c>
    </row>
    <row r="4796" spans="1:9" ht="15.6">
      <c r="A4796" s="70">
        <f>'Balance N'!I4799</f>
        <v>0</v>
      </c>
      <c r="B4796" s="71">
        <f>'Balance N'!J4799</f>
        <v>0</v>
      </c>
      <c r="C4796" s="72">
        <f>'Balance N'!K4799</f>
        <v>0</v>
      </c>
      <c r="D4796" s="72">
        <f>'Balance N'!L4799</f>
        <v>0</v>
      </c>
      <c r="E4796" s="72">
        <f>'Balance N'!M4799</f>
        <v>0</v>
      </c>
      <c r="F4796" s="72">
        <f>'Balance N'!N4799</f>
        <v>0</v>
      </c>
      <c r="G4796" s="72">
        <f>'Balance N'!O4799</f>
        <v>0</v>
      </c>
      <c r="H4796" s="72">
        <f>'Balance N'!P4799</f>
        <v>0</v>
      </c>
      <c r="I4796" s="74">
        <f t="shared" si="74"/>
        <v>0</v>
      </c>
    </row>
    <row r="4797" spans="1:9" ht="15.6">
      <c r="A4797" s="70">
        <f>'Balance N'!I4800</f>
        <v>0</v>
      </c>
      <c r="B4797" s="71">
        <f>'Balance N'!J4800</f>
        <v>0</v>
      </c>
      <c r="C4797" s="72">
        <f>'Balance N'!K4800</f>
        <v>0</v>
      </c>
      <c r="D4797" s="72">
        <f>'Balance N'!L4800</f>
        <v>0</v>
      </c>
      <c r="E4797" s="72">
        <f>'Balance N'!M4800</f>
        <v>0</v>
      </c>
      <c r="F4797" s="72">
        <f>'Balance N'!N4800</f>
        <v>0</v>
      </c>
      <c r="G4797" s="72">
        <f>'Balance N'!O4800</f>
        <v>0</v>
      </c>
      <c r="H4797" s="72">
        <f>'Balance N'!P4800</f>
        <v>0</v>
      </c>
      <c r="I4797" s="74">
        <f t="shared" si="74"/>
        <v>0</v>
      </c>
    </row>
    <row r="4798" spans="1:9" ht="15.6">
      <c r="A4798" s="70">
        <f>'Balance N'!I4801</f>
        <v>0</v>
      </c>
      <c r="B4798" s="71">
        <f>'Balance N'!J4801</f>
        <v>0</v>
      </c>
      <c r="C4798" s="72">
        <f>'Balance N'!K4801</f>
        <v>0</v>
      </c>
      <c r="D4798" s="72">
        <f>'Balance N'!L4801</f>
        <v>0</v>
      </c>
      <c r="E4798" s="72">
        <f>'Balance N'!M4801</f>
        <v>0</v>
      </c>
      <c r="F4798" s="72">
        <f>'Balance N'!N4801</f>
        <v>0</v>
      </c>
      <c r="G4798" s="72">
        <f>'Balance N'!O4801</f>
        <v>0</v>
      </c>
      <c r="H4798" s="72">
        <f>'Balance N'!P4801</f>
        <v>0</v>
      </c>
      <c r="I4798" s="74">
        <f t="shared" si="74"/>
        <v>0</v>
      </c>
    </row>
    <row r="4799" spans="1:9" ht="15.6">
      <c r="A4799" s="70">
        <f>'Balance N'!I4802</f>
        <v>0</v>
      </c>
      <c r="B4799" s="71">
        <f>'Balance N'!J4802</f>
        <v>0</v>
      </c>
      <c r="C4799" s="72">
        <f>'Balance N'!K4802</f>
        <v>0</v>
      </c>
      <c r="D4799" s="72">
        <f>'Balance N'!L4802</f>
        <v>0</v>
      </c>
      <c r="E4799" s="72">
        <f>'Balance N'!M4802</f>
        <v>0</v>
      </c>
      <c r="F4799" s="72">
        <f>'Balance N'!N4802</f>
        <v>0</v>
      </c>
      <c r="G4799" s="72">
        <f>'Balance N'!O4802</f>
        <v>0</v>
      </c>
      <c r="H4799" s="72">
        <f>'Balance N'!P4802</f>
        <v>0</v>
      </c>
      <c r="I4799" s="74">
        <f t="shared" si="74"/>
        <v>0</v>
      </c>
    </row>
    <row r="4800" spans="1:9" ht="15.6">
      <c r="A4800" s="70">
        <f>'Balance N'!I4803</f>
        <v>0</v>
      </c>
      <c r="B4800" s="71">
        <f>'Balance N'!J4803</f>
        <v>0</v>
      </c>
      <c r="C4800" s="72">
        <f>'Balance N'!K4803</f>
        <v>0</v>
      </c>
      <c r="D4800" s="72">
        <f>'Balance N'!L4803</f>
        <v>0</v>
      </c>
      <c r="E4800" s="72">
        <f>'Balance N'!M4803</f>
        <v>0</v>
      </c>
      <c r="F4800" s="72">
        <f>'Balance N'!N4803</f>
        <v>0</v>
      </c>
      <c r="G4800" s="72">
        <f>'Balance N'!O4803</f>
        <v>0</v>
      </c>
      <c r="H4800" s="72">
        <f>'Balance N'!P4803</f>
        <v>0</v>
      </c>
      <c r="I4800" s="74">
        <f t="shared" si="74"/>
        <v>0</v>
      </c>
    </row>
    <row r="4801" spans="1:9" ht="15.6">
      <c r="A4801" s="70">
        <f>'Balance N'!I4804</f>
        <v>0</v>
      </c>
      <c r="B4801" s="71">
        <f>'Balance N'!J4804</f>
        <v>0</v>
      </c>
      <c r="C4801" s="72">
        <f>'Balance N'!K4804</f>
        <v>0</v>
      </c>
      <c r="D4801" s="72">
        <f>'Balance N'!L4804</f>
        <v>0</v>
      </c>
      <c r="E4801" s="72">
        <f>'Balance N'!M4804</f>
        <v>0</v>
      </c>
      <c r="F4801" s="72">
        <f>'Balance N'!N4804</f>
        <v>0</v>
      </c>
      <c r="G4801" s="72">
        <f>'Balance N'!O4804</f>
        <v>0</v>
      </c>
      <c r="H4801" s="72">
        <f>'Balance N'!P4804</f>
        <v>0</v>
      </c>
      <c r="I4801" s="74">
        <f t="shared" si="74"/>
        <v>0</v>
      </c>
    </row>
    <row r="4802" spans="1:9" ht="15.6">
      <c r="A4802" s="70">
        <f>'Balance N'!I4805</f>
        <v>0</v>
      </c>
      <c r="B4802" s="71">
        <f>'Balance N'!J4805</f>
        <v>0</v>
      </c>
      <c r="C4802" s="72">
        <f>'Balance N'!K4805</f>
        <v>0</v>
      </c>
      <c r="D4802" s="72">
        <f>'Balance N'!L4805</f>
        <v>0</v>
      </c>
      <c r="E4802" s="72">
        <f>'Balance N'!M4805</f>
        <v>0</v>
      </c>
      <c r="F4802" s="72">
        <f>'Balance N'!N4805</f>
        <v>0</v>
      </c>
      <c r="G4802" s="72">
        <f>'Balance N'!O4805</f>
        <v>0</v>
      </c>
      <c r="H4802" s="72">
        <f>'Balance N'!P4805</f>
        <v>0</v>
      </c>
      <c r="I4802" s="74">
        <f t="shared" si="74"/>
        <v>0</v>
      </c>
    </row>
    <row r="4803" spans="1:9" ht="15.6">
      <c r="A4803" s="70">
        <f>'Balance N'!I4806</f>
        <v>0</v>
      </c>
      <c r="B4803" s="71">
        <f>'Balance N'!J4806</f>
        <v>0</v>
      </c>
      <c r="C4803" s="72">
        <f>'Balance N'!K4806</f>
        <v>0</v>
      </c>
      <c r="D4803" s="72">
        <f>'Balance N'!L4806</f>
        <v>0</v>
      </c>
      <c r="E4803" s="72">
        <f>'Balance N'!M4806</f>
        <v>0</v>
      </c>
      <c r="F4803" s="72">
        <f>'Balance N'!N4806</f>
        <v>0</v>
      </c>
      <c r="G4803" s="72">
        <f>'Balance N'!O4806</f>
        <v>0</v>
      </c>
      <c r="H4803" s="72">
        <f>'Balance N'!P4806</f>
        <v>0</v>
      </c>
      <c r="I4803" s="74">
        <f t="shared" ref="I4803:I4866" si="75">(C4803-D4803)+(E4803-F4803)-(G4803-H4803)</f>
        <v>0</v>
      </c>
    </row>
    <row r="4804" spans="1:9" ht="15.6">
      <c r="A4804" s="70">
        <f>'Balance N'!I4807</f>
        <v>0</v>
      </c>
      <c r="B4804" s="71">
        <f>'Balance N'!J4807</f>
        <v>0</v>
      </c>
      <c r="C4804" s="72">
        <f>'Balance N'!K4807</f>
        <v>0</v>
      </c>
      <c r="D4804" s="72">
        <f>'Balance N'!L4807</f>
        <v>0</v>
      </c>
      <c r="E4804" s="72">
        <f>'Balance N'!M4807</f>
        <v>0</v>
      </c>
      <c r="F4804" s="72">
        <f>'Balance N'!N4807</f>
        <v>0</v>
      </c>
      <c r="G4804" s="72">
        <f>'Balance N'!O4807</f>
        <v>0</v>
      </c>
      <c r="H4804" s="72">
        <f>'Balance N'!P4807</f>
        <v>0</v>
      </c>
      <c r="I4804" s="74">
        <f t="shared" si="75"/>
        <v>0</v>
      </c>
    </row>
    <row r="4805" spans="1:9" ht="15.6">
      <c r="A4805" s="70">
        <f>'Balance N'!I4808</f>
        <v>0</v>
      </c>
      <c r="B4805" s="71">
        <f>'Balance N'!J4808</f>
        <v>0</v>
      </c>
      <c r="C4805" s="72">
        <f>'Balance N'!K4808</f>
        <v>0</v>
      </c>
      <c r="D4805" s="72">
        <f>'Balance N'!L4808</f>
        <v>0</v>
      </c>
      <c r="E4805" s="72">
        <f>'Balance N'!M4808</f>
        <v>0</v>
      </c>
      <c r="F4805" s="72">
        <f>'Balance N'!N4808</f>
        <v>0</v>
      </c>
      <c r="G4805" s="72">
        <f>'Balance N'!O4808</f>
        <v>0</v>
      </c>
      <c r="H4805" s="72">
        <f>'Balance N'!P4808</f>
        <v>0</v>
      </c>
      <c r="I4805" s="74">
        <f t="shared" si="75"/>
        <v>0</v>
      </c>
    </row>
    <row r="4806" spans="1:9" ht="15.6">
      <c r="A4806" s="70">
        <f>'Balance N'!I4809</f>
        <v>0</v>
      </c>
      <c r="B4806" s="71">
        <f>'Balance N'!J4809</f>
        <v>0</v>
      </c>
      <c r="C4806" s="72">
        <f>'Balance N'!K4809</f>
        <v>0</v>
      </c>
      <c r="D4806" s="72">
        <f>'Balance N'!L4809</f>
        <v>0</v>
      </c>
      <c r="E4806" s="72">
        <f>'Balance N'!M4809</f>
        <v>0</v>
      </c>
      <c r="F4806" s="72">
        <f>'Balance N'!N4809</f>
        <v>0</v>
      </c>
      <c r="G4806" s="72">
        <f>'Balance N'!O4809</f>
        <v>0</v>
      </c>
      <c r="H4806" s="72">
        <f>'Balance N'!P4809</f>
        <v>0</v>
      </c>
      <c r="I4806" s="74">
        <f t="shared" si="75"/>
        <v>0</v>
      </c>
    </row>
    <row r="4807" spans="1:9" ht="15.6">
      <c r="A4807" s="70">
        <f>'Balance N'!I4810</f>
        <v>0</v>
      </c>
      <c r="B4807" s="71">
        <f>'Balance N'!J4810</f>
        <v>0</v>
      </c>
      <c r="C4807" s="72">
        <f>'Balance N'!K4810</f>
        <v>0</v>
      </c>
      <c r="D4807" s="72">
        <f>'Balance N'!L4810</f>
        <v>0</v>
      </c>
      <c r="E4807" s="72">
        <f>'Balance N'!M4810</f>
        <v>0</v>
      </c>
      <c r="F4807" s="72">
        <f>'Balance N'!N4810</f>
        <v>0</v>
      </c>
      <c r="G4807" s="72">
        <f>'Balance N'!O4810</f>
        <v>0</v>
      </c>
      <c r="H4807" s="72">
        <f>'Balance N'!P4810</f>
        <v>0</v>
      </c>
      <c r="I4807" s="74">
        <f t="shared" si="75"/>
        <v>0</v>
      </c>
    </row>
    <row r="4808" spans="1:9" ht="15.6">
      <c r="A4808" s="70">
        <f>'Balance N'!I4811</f>
        <v>0</v>
      </c>
      <c r="B4808" s="71">
        <f>'Balance N'!J4811</f>
        <v>0</v>
      </c>
      <c r="C4808" s="72">
        <f>'Balance N'!K4811</f>
        <v>0</v>
      </c>
      <c r="D4808" s="72">
        <f>'Balance N'!L4811</f>
        <v>0</v>
      </c>
      <c r="E4808" s="72">
        <f>'Balance N'!M4811</f>
        <v>0</v>
      </c>
      <c r="F4808" s="72">
        <f>'Balance N'!N4811</f>
        <v>0</v>
      </c>
      <c r="G4808" s="72">
        <f>'Balance N'!O4811</f>
        <v>0</v>
      </c>
      <c r="H4808" s="72">
        <f>'Balance N'!P4811</f>
        <v>0</v>
      </c>
      <c r="I4808" s="74">
        <f t="shared" si="75"/>
        <v>0</v>
      </c>
    </row>
    <row r="4809" spans="1:9" ht="15.6">
      <c r="A4809" s="70">
        <f>'Balance N'!I4812</f>
        <v>0</v>
      </c>
      <c r="B4809" s="71">
        <f>'Balance N'!J4812</f>
        <v>0</v>
      </c>
      <c r="C4809" s="72">
        <f>'Balance N'!K4812</f>
        <v>0</v>
      </c>
      <c r="D4809" s="72">
        <f>'Balance N'!L4812</f>
        <v>0</v>
      </c>
      <c r="E4809" s="72">
        <f>'Balance N'!M4812</f>
        <v>0</v>
      </c>
      <c r="F4809" s="72">
        <f>'Balance N'!N4812</f>
        <v>0</v>
      </c>
      <c r="G4809" s="72">
        <f>'Balance N'!O4812</f>
        <v>0</v>
      </c>
      <c r="H4809" s="72">
        <f>'Balance N'!P4812</f>
        <v>0</v>
      </c>
      <c r="I4809" s="74">
        <f t="shared" si="75"/>
        <v>0</v>
      </c>
    </row>
    <row r="4810" spans="1:9" ht="15.6">
      <c r="A4810" s="70">
        <f>'Balance N'!I4813</f>
        <v>0</v>
      </c>
      <c r="B4810" s="71">
        <f>'Balance N'!J4813</f>
        <v>0</v>
      </c>
      <c r="C4810" s="72">
        <f>'Balance N'!K4813</f>
        <v>0</v>
      </c>
      <c r="D4810" s="72">
        <f>'Balance N'!L4813</f>
        <v>0</v>
      </c>
      <c r="E4810" s="72">
        <f>'Balance N'!M4813</f>
        <v>0</v>
      </c>
      <c r="F4810" s="72">
        <f>'Balance N'!N4813</f>
        <v>0</v>
      </c>
      <c r="G4810" s="72">
        <f>'Balance N'!O4813</f>
        <v>0</v>
      </c>
      <c r="H4810" s="72">
        <f>'Balance N'!P4813</f>
        <v>0</v>
      </c>
      <c r="I4810" s="74">
        <f t="shared" si="75"/>
        <v>0</v>
      </c>
    </row>
    <row r="4811" spans="1:9" ht="15.6">
      <c r="A4811" s="70">
        <f>'Balance N'!I4814</f>
        <v>0</v>
      </c>
      <c r="B4811" s="71">
        <f>'Balance N'!J4814</f>
        <v>0</v>
      </c>
      <c r="C4811" s="72">
        <f>'Balance N'!K4814</f>
        <v>0</v>
      </c>
      <c r="D4811" s="72">
        <f>'Balance N'!L4814</f>
        <v>0</v>
      </c>
      <c r="E4811" s="72">
        <f>'Balance N'!M4814</f>
        <v>0</v>
      </c>
      <c r="F4811" s="72">
        <f>'Balance N'!N4814</f>
        <v>0</v>
      </c>
      <c r="G4811" s="72">
        <f>'Balance N'!O4814</f>
        <v>0</v>
      </c>
      <c r="H4811" s="72">
        <f>'Balance N'!P4814</f>
        <v>0</v>
      </c>
      <c r="I4811" s="74">
        <f t="shared" si="75"/>
        <v>0</v>
      </c>
    </row>
    <row r="4812" spans="1:9" ht="15.6">
      <c r="A4812" s="70">
        <f>'Balance N'!I4815</f>
        <v>0</v>
      </c>
      <c r="B4812" s="71">
        <f>'Balance N'!J4815</f>
        <v>0</v>
      </c>
      <c r="C4812" s="72">
        <f>'Balance N'!K4815</f>
        <v>0</v>
      </c>
      <c r="D4812" s="72">
        <f>'Balance N'!L4815</f>
        <v>0</v>
      </c>
      <c r="E4812" s="72">
        <f>'Balance N'!M4815</f>
        <v>0</v>
      </c>
      <c r="F4812" s="72">
        <f>'Balance N'!N4815</f>
        <v>0</v>
      </c>
      <c r="G4812" s="72">
        <f>'Balance N'!O4815</f>
        <v>0</v>
      </c>
      <c r="H4812" s="72">
        <f>'Balance N'!P4815</f>
        <v>0</v>
      </c>
      <c r="I4812" s="74">
        <f t="shared" si="75"/>
        <v>0</v>
      </c>
    </row>
    <row r="4813" spans="1:9" ht="15.6">
      <c r="A4813" s="70">
        <f>'Balance N'!I4816</f>
        <v>0</v>
      </c>
      <c r="B4813" s="71">
        <f>'Balance N'!J4816</f>
        <v>0</v>
      </c>
      <c r="C4813" s="72">
        <f>'Balance N'!K4816</f>
        <v>0</v>
      </c>
      <c r="D4813" s="72">
        <f>'Balance N'!L4816</f>
        <v>0</v>
      </c>
      <c r="E4813" s="72">
        <f>'Balance N'!M4816</f>
        <v>0</v>
      </c>
      <c r="F4813" s="72">
        <f>'Balance N'!N4816</f>
        <v>0</v>
      </c>
      <c r="G4813" s="72">
        <f>'Balance N'!O4816</f>
        <v>0</v>
      </c>
      <c r="H4813" s="72">
        <f>'Balance N'!P4816</f>
        <v>0</v>
      </c>
      <c r="I4813" s="74">
        <f t="shared" si="75"/>
        <v>0</v>
      </c>
    </row>
    <row r="4814" spans="1:9" ht="15.6">
      <c r="A4814" s="70">
        <f>'Balance N'!I4817</f>
        <v>0</v>
      </c>
      <c r="B4814" s="71">
        <f>'Balance N'!J4817</f>
        <v>0</v>
      </c>
      <c r="C4814" s="72">
        <f>'Balance N'!K4817</f>
        <v>0</v>
      </c>
      <c r="D4814" s="72">
        <f>'Balance N'!L4817</f>
        <v>0</v>
      </c>
      <c r="E4814" s="72">
        <f>'Balance N'!M4817</f>
        <v>0</v>
      </c>
      <c r="F4814" s="72">
        <f>'Balance N'!N4817</f>
        <v>0</v>
      </c>
      <c r="G4814" s="72">
        <f>'Balance N'!O4817</f>
        <v>0</v>
      </c>
      <c r="H4814" s="72">
        <f>'Balance N'!P4817</f>
        <v>0</v>
      </c>
      <c r="I4814" s="74">
        <f t="shared" si="75"/>
        <v>0</v>
      </c>
    </row>
    <row r="4815" spans="1:9" ht="15.6">
      <c r="A4815" s="70">
        <f>'Balance N'!I4818</f>
        <v>0</v>
      </c>
      <c r="B4815" s="71">
        <f>'Balance N'!J4818</f>
        <v>0</v>
      </c>
      <c r="C4815" s="72">
        <f>'Balance N'!K4818</f>
        <v>0</v>
      </c>
      <c r="D4815" s="72">
        <f>'Balance N'!L4818</f>
        <v>0</v>
      </c>
      <c r="E4815" s="72">
        <f>'Balance N'!M4818</f>
        <v>0</v>
      </c>
      <c r="F4815" s="72">
        <f>'Balance N'!N4818</f>
        <v>0</v>
      </c>
      <c r="G4815" s="72">
        <f>'Balance N'!O4818</f>
        <v>0</v>
      </c>
      <c r="H4815" s="72">
        <f>'Balance N'!P4818</f>
        <v>0</v>
      </c>
      <c r="I4815" s="74">
        <f t="shared" si="75"/>
        <v>0</v>
      </c>
    </row>
    <row r="4816" spans="1:9" ht="15.6">
      <c r="A4816" s="70">
        <f>'Balance N'!I4819</f>
        <v>0</v>
      </c>
      <c r="B4816" s="71">
        <f>'Balance N'!J4819</f>
        <v>0</v>
      </c>
      <c r="C4816" s="72">
        <f>'Balance N'!K4819</f>
        <v>0</v>
      </c>
      <c r="D4816" s="72">
        <f>'Balance N'!L4819</f>
        <v>0</v>
      </c>
      <c r="E4816" s="72">
        <f>'Balance N'!M4819</f>
        <v>0</v>
      </c>
      <c r="F4816" s="72">
        <f>'Balance N'!N4819</f>
        <v>0</v>
      </c>
      <c r="G4816" s="72">
        <f>'Balance N'!O4819</f>
        <v>0</v>
      </c>
      <c r="H4816" s="72">
        <f>'Balance N'!P4819</f>
        <v>0</v>
      </c>
      <c r="I4816" s="74">
        <f t="shared" si="75"/>
        <v>0</v>
      </c>
    </row>
    <row r="4817" spans="1:9" ht="15.6">
      <c r="A4817" s="70">
        <f>'Balance N'!I4820</f>
        <v>0</v>
      </c>
      <c r="B4817" s="71">
        <f>'Balance N'!J4820</f>
        <v>0</v>
      </c>
      <c r="C4817" s="72">
        <f>'Balance N'!K4820</f>
        <v>0</v>
      </c>
      <c r="D4817" s="72">
        <f>'Balance N'!L4820</f>
        <v>0</v>
      </c>
      <c r="E4817" s="72">
        <f>'Balance N'!M4820</f>
        <v>0</v>
      </c>
      <c r="F4817" s="72">
        <f>'Balance N'!N4820</f>
        <v>0</v>
      </c>
      <c r="G4817" s="72">
        <f>'Balance N'!O4820</f>
        <v>0</v>
      </c>
      <c r="H4817" s="72">
        <f>'Balance N'!P4820</f>
        <v>0</v>
      </c>
      <c r="I4817" s="74">
        <f t="shared" si="75"/>
        <v>0</v>
      </c>
    </row>
    <row r="4818" spans="1:9" ht="15.6">
      <c r="A4818" s="70">
        <f>'Balance N'!I4821</f>
        <v>0</v>
      </c>
      <c r="B4818" s="71">
        <f>'Balance N'!J4821</f>
        <v>0</v>
      </c>
      <c r="C4818" s="72">
        <f>'Balance N'!K4821</f>
        <v>0</v>
      </c>
      <c r="D4818" s="72">
        <f>'Balance N'!L4821</f>
        <v>0</v>
      </c>
      <c r="E4818" s="72">
        <f>'Balance N'!M4821</f>
        <v>0</v>
      </c>
      <c r="F4818" s="72">
        <f>'Balance N'!N4821</f>
        <v>0</v>
      </c>
      <c r="G4818" s="72">
        <f>'Balance N'!O4821</f>
        <v>0</v>
      </c>
      <c r="H4818" s="72">
        <f>'Balance N'!P4821</f>
        <v>0</v>
      </c>
      <c r="I4818" s="74">
        <f t="shared" si="75"/>
        <v>0</v>
      </c>
    </row>
    <row r="4819" spans="1:9" ht="15.6">
      <c r="A4819" s="70">
        <f>'Balance N'!I4822</f>
        <v>0</v>
      </c>
      <c r="B4819" s="71">
        <f>'Balance N'!J4822</f>
        <v>0</v>
      </c>
      <c r="C4819" s="72">
        <f>'Balance N'!K4822</f>
        <v>0</v>
      </c>
      <c r="D4819" s="72">
        <f>'Balance N'!L4822</f>
        <v>0</v>
      </c>
      <c r="E4819" s="72">
        <f>'Balance N'!M4822</f>
        <v>0</v>
      </c>
      <c r="F4819" s="72">
        <f>'Balance N'!N4822</f>
        <v>0</v>
      </c>
      <c r="G4819" s="72">
        <f>'Balance N'!O4822</f>
        <v>0</v>
      </c>
      <c r="H4819" s="72">
        <f>'Balance N'!P4822</f>
        <v>0</v>
      </c>
      <c r="I4819" s="74">
        <f t="shared" si="75"/>
        <v>0</v>
      </c>
    </row>
    <row r="4820" spans="1:9" ht="15.6">
      <c r="A4820" s="70">
        <f>'Balance N'!I4823</f>
        <v>0</v>
      </c>
      <c r="B4820" s="71">
        <f>'Balance N'!J4823</f>
        <v>0</v>
      </c>
      <c r="C4820" s="72">
        <f>'Balance N'!K4823</f>
        <v>0</v>
      </c>
      <c r="D4820" s="72">
        <f>'Balance N'!L4823</f>
        <v>0</v>
      </c>
      <c r="E4820" s="72">
        <f>'Balance N'!M4823</f>
        <v>0</v>
      </c>
      <c r="F4820" s="72">
        <f>'Balance N'!N4823</f>
        <v>0</v>
      </c>
      <c r="G4820" s="72">
        <f>'Balance N'!O4823</f>
        <v>0</v>
      </c>
      <c r="H4820" s="72">
        <f>'Balance N'!P4823</f>
        <v>0</v>
      </c>
      <c r="I4820" s="74">
        <f t="shared" si="75"/>
        <v>0</v>
      </c>
    </row>
    <row r="4821" spans="1:9" ht="15.6">
      <c r="A4821" s="70">
        <f>'Balance N'!I4824</f>
        <v>0</v>
      </c>
      <c r="B4821" s="71">
        <f>'Balance N'!J4824</f>
        <v>0</v>
      </c>
      <c r="C4821" s="72">
        <f>'Balance N'!K4824</f>
        <v>0</v>
      </c>
      <c r="D4821" s="72">
        <f>'Balance N'!L4824</f>
        <v>0</v>
      </c>
      <c r="E4821" s="72">
        <f>'Balance N'!M4824</f>
        <v>0</v>
      </c>
      <c r="F4821" s="72">
        <f>'Balance N'!N4824</f>
        <v>0</v>
      </c>
      <c r="G4821" s="72">
        <f>'Balance N'!O4824</f>
        <v>0</v>
      </c>
      <c r="H4821" s="72">
        <f>'Balance N'!P4824</f>
        <v>0</v>
      </c>
      <c r="I4821" s="74">
        <f t="shared" si="75"/>
        <v>0</v>
      </c>
    </row>
    <row r="4822" spans="1:9" ht="15.6">
      <c r="A4822" s="70">
        <f>'Balance N'!I4825</f>
        <v>0</v>
      </c>
      <c r="B4822" s="71">
        <f>'Balance N'!J4825</f>
        <v>0</v>
      </c>
      <c r="C4822" s="72">
        <f>'Balance N'!K4825</f>
        <v>0</v>
      </c>
      <c r="D4822" s="72">
        <f>'Balance N'!L4825</f>
        <v>0</v>
      </c>
      <c r="E4822" s="72">
        <f>'Balance N'!M4825</f>
        <v>0</v>
      </c>
      <c r="F4822" s="72">
        <f>'Balance N'!N4825</f>
        <v>0</v>
      </c>
      <c r="G4822" s="72">
        <f>'Balance N'!O4825</f>
        <v>0</v>
      </c>
      <c r="H4822" s="72">
        <f>'Balance N'!P4825</f>
        <v>0</v>
      </c>
      <c r="I4822" s="74">
        <f t="shared" si="75"/>
        <v>0</v>
      </c>
    </row>
    <row r="4823" spans="1:9" ht="15.6">
      <c r="A4823" s="70">
        <f>'Balance N'!I4826</f>
        <v>0</v>
      </c>
      <c r="B4823" s="71">
        <f>'Balance N'!J4826</f>
        <v>0</v>
      </c>
      <c r="C4823" s="72">
        <f>'Balance N'!K4826</f>
        <v>0</v>
      </c>
      <c r="D4823" s="72">
        <f>'Balance N'!L4826</f>
        <v>0</v>
      </c>
      <c r="E4823" s="72">
        <f>'Balance N'!M4826</f>
        <v>0</v>
      </c>
      <c r="F4823" s="72">
        <f>'Balance N'!N4826</f>
        <v>0</v>
      </c>
      <c r="G4823" s="72">
        <f>'Balance N'!O4826</f>
        <v>0</v>
      </c>
      <c r="H4823" s="72">
        <f>'Balance N'!P4826</f>
        <v>0</v>
      </c>
      <c r="I4823" s="74">
        <f t="shared" si="75"/>
        <v>0</v>
      </c>
    </row>
    <row r="4824" spans="1:9" ht="15.6">
      <c r="A4824" s="70">
        <f>'Balance N'!I4827</f>
        <v>0</v>
      </c>
      <c r="B4824" s="71">
        <f>'Balance N'!J4827</f>
        <v>0</v>
      </c>
      <c r="C4824" s="72">
        <f>'Balance N'!K4827</f>
        <v>0</v>
      </c>
      <c r="D4824" s="72">
        <f>'Balance N'!L4827</f>
        <v>0</v>
      </c>
      <c r="E4824" s="72">
        <f>'Balance N'!M4827</f>
        <v>0</v>
      </c>
      <c r="F4824" s="72">
        <f>'Balance N'!N4827</f>
        <v>0</v>
      </c>
      <c r="G4824" s="72">
        <f>'Balance N'!O4827</f>
        <v>0</v>
      </c>
      <c r="H4824" s="72">
        <f>'Balance N'!P4827</f>
        <v>0</v>
      </c>
      <c r="I4824" s="74">
        <f t="shared" si="75"/>
        <v>0</v>
      </c>
    </row>
    <row r="4825" spans="1:9" ht="15.6">
      <c r="A4825" s="70">
        <f>'Balance N'!I4828</f>
        <v>0</v>
      </c>
      <c r="B4825" s="71">
        <f>'Balance N'!J4828</f>
        <v>0</v>
      </c>
      <c r="C4825" s="72">
        <f>'Balance N'!K4828</f>
        <v>0</v>
      </c>
      <c r="D4825" s="72">
        <f>'Balance N'!L4828</f>
        <v>0</v>
      </c>
      <c r="E4825" s="72">
        <f>'Balance N'!M4828</f>
        <v>0</v>
      </c>
      <c r="F4825" s="72">
        <f>'Balance N'!N4828</f>
        <v>0</v>
      </c>
      <c r="G4825" s="72">
        <f>'Balance N'!O4828</f>
        <v>0</v>
      </c>
      <c r="H4825" s="72">
        <f>'Balance N'!P4828</f>
        <v>0</v>
      </c>
      <c r="I4825" s="74">
        <f t="shared" si="75"/>
        <v>0</v>
      </c>
    </row>
    <row r="4826" spans="1:9" ht="15.6">
      <c r="A4826" s="70">
        <f>'Balance N'!I4829</f>
        <v>0</v>
      </c>
      <c r="B4826" s="71">
        <f>'Balance N'!J4829</f>
        <v>0</v>
      </c>
      <c r="C4826" s="72">
        <f>'Balance N'!K4829</f>
        <v>0</v>
      </c>
      <c r="D4826" s="72">
        <f>'Balance N'!L4829</f>
        <v>0</v>
      </c>
      <c r="E4826" s="72">
        <f>'Balance N'!M4829</f>
        <v>0</v>
      </c>
      <c r="F4826" s="72">
        <f>'Balance N'!N4829</f>
        <v>0</v>
      </c>
      <c r="G4826" s="72">
        <f>'Balance N'!O4829</f>
        <v>0</v>
      </c>
      <c r="H4826" s="72">
        <f>'Balance N'!P4829</f>
        <v>0</v>
      </c>
      <c r="I4826" s="74">
        <f t="shared" si="75"/>
        <v>0</v>
      </c>
    </row>
    <row r="4827" spans="1:9" ht="15.6">
      <c r="A4827" s="70">
        <f>'Balance N'!I4830</f>
        <v>0</v>
      </c>
      <c r="B4827" s="71">
        <f>'Balance N'!J4830</f>
        <v>0</v>
      </c>
      <c r="C4827" s="72">
        <f>'Balance N'!K4830</f>
        <v>0</v>
      </c>
      <c r="D4827" s="72">
        <f>'Balance N'!L4830</f>
        <v>0</v>
      </c>
      <c r="E4827" s="72">
        <f>'Balance N'!M4830</f>
        <v>0</v>
      </c>
      <c r="F4827" s="72">
        <f>'Balance N'!N4830</f>
        <v>0</v>
      </c>
      <c r="G4827" s="72">
        <f>'Balance N'!O4830</f>
        <v>0</v>
      </c>
      <c r="H4827" s="72">
        <f>'Balance N'!P4830</f>
        <v>0</v>
      </c>
      <c r="I4827" s="74">
        <f t="shared" si="75"/>
        <v>0</v>
      </c>
    </row>
    <row r="4828" spans="1:9" ht="15.6">
      <c r="A4828" s="70">
        <f>'Balance N'!I4831</f>
        <v>0</v>
      </c>
      <c r="B4828" s="71">
        <f>'Balance N'!J4831</f>
        <v>0</v>
      </c>
      <c r="C4828" s="72">
        <f>'Balance N'!K4831</f>
        <v>0</v>
      </c>
      <c r="D4828" s="72">
        <f>'Balance N'!L4831</f>
        <v>0</v>
      </c>
      <c r="E4828" s="72">
        <f>'Balance N'!M4831</f>
        <v>0</v>
      </c>
      <c r="F4828" s="72">
        <f>'Balance N'!N4831</f>
        <v>0</v>
      </c>
      <c r="G4828" s="72">
        <f>'Balance N'!O4831</f>
        <v>0</v>
      </c>
      <c r="H4828" s="72">
        <f>'Balance N'!P4831</f>
        <v>0</v>
      </c>
      <c r="I4828" s="74">
        <f t="shared" si="75"/>
        <v>0</v>
      </c>
    </row>
    <row r="4829" spans="1:9" ht="15.6">
      <c r="A4829" s="70">
        <f>'Balance N'!I4832</f>
        <v>0</v>
      </c>
      <c r="B4829" s="71">
        <f>'Balance N'!J4832</f>
        <v>0</v>
      </c>
      <c r="C4829" s="72">
        <f>'Balance N'!K4832</f>
        <v>0</v>
      </c>
      <c r="D4829" s="72">
        <f>'Balance N'!L4832</f>
        <v>0</v>
      </c>
      <c r="E4829" s="72">
        <f>'Balance N'!M4832</f>
        <v>0</v>
      </c>
      <c r="F4829" s="72">
        <f>'Balance N'!N4832</f>
        <v>0</v>
      </c>
      <c r="G4829" s="72">
        <f>'Balance N'!O4832</f>
        <v>0</v>
      </c>
      <c r="H4829" s="72">
        <f>'Balance N'!P4832</f>
        <v>0</v>
      </c>
      <c r="I4829" s="74">
        <f t="shared" si="75"/>
        <v>0</v>
      </c>
    </row>
    <row r="4830" spans="1:9" ht="15.6">
      <c r="A4830" s="70">
        <f>'Balance N'!I4833</f>
        <v>0</v>
      </c>
      <c r="B4830" s="71">
        <f>'Balance N'!J4833</f>
        <v>0</v>
      </c>
      <c r="C4830" s="72">
        <f>'Balance N'!K4833</f>
        <v>0</v>
      </c>
      <c r="D4830" s="72">
        <f>'Balance N'!L4833</f>
        <v>0</v>
      </c>
      <c r="E4830" s="72">
        <f>'Balance N'!M4833</f>
        <v>0</v>
      </c>
      <c r="F4830" s="72">
        <f>'Balance N'!N4833</f>
        <v>0</v>
      </c>
      <c r="G4830" s="72">
        <f>'Balance N'!O4833</f>
        <v>0</v>
      </c>
      <c r="H4830" s="72">
        <f>'Balance N'!P4833</f>
        <v>0</v>
      </c>
      <c r="I4830" s="74">
        <f t="shared" si="75"/>
        <v>0</v>
      </c>
    </row>
    <row r="4831" spans="1:9" ht="15.6">
      <c r="A4831" s="70">
        <f>'Balance N'!I4834</f>
        <v>0</v>
      </c>
      <c r="B4831" s="71">
        <f>'Balance N'!J4834</f>
        <v>0</v>
      </c>
      <c r="C4831" s="72">
        <f>'Balance N'!K4834</f>
        <v>0</v>
      </c>
      <c r="D4831" s="72">
        <f>'Balance N'!L4834</f>
        <v>0</v>
      </c>
      <c r="E4831" s="72">
        <f>'Balance N'!M4834</f>
        <v>0</v>
      </c>
      <c r="F4831" s="72">
        <f>'Balance N'!N4834</f>
        <v>0</v>
      </c>
      <c r="G4831" s="72">
        <f>'Balance N'!O4834</f>
        <v>0</v>
      </c>
      <c r="H4831" s="72">
        <f>'Balance N'!P4834</f>
        <v>0</v>
      </c>
      <c r="I4831" s="74">
        <f t="shared" si="75"/>
        <v>0</v>
      </c>
    </row>
    <row r="4832" spans="1:9" ht="15.6">
      <c r="A4832" s="70">
        <f>'Balance N'!I4835</f>
        <v>0</v>
      </c>
      <c r="B4832" s="71">
        <f>'Balance N'!J4835</f>
        <v>0</v>
      </c>
      <c r="C4832" s="72">
        <f>'Balance N'!K4835</f>
        <v>0</v>
      </c>
      <c r="D4832" s="72">
        <f>'Balance N'!L4835</f>
        <v>0</v>
      </c>
      <c r="E4832" s="72">
        <f>'Balance N'!M4835</f>
        <v>0</v>
      </c>
      <c r="F4832" s="72">
        <f>'Balance N'!N4835</f>
        <v>0</v>
      </c>
      <c r="G4832" s="72">
        <f>'Balance N'!O4835</f>
        <v>0</v>
      </c>
      <c r="H4832" s="72">
        <f>'Balance N'!P4835</f>
        <v>0</v>
      </c>
      <c r="I4832" s="74">
        <f t="shared" si="75"/>
        <v>0</v>
      </c>
    </row>
    <row r="4833" spans="1:9" ht="15.6">
      <c r="A4833" s="70">
        <f>'Balance N'!I4836</f>
        <v>0</v>
      </c>
      <c r="B4833" s="71">
        <f>'Balance N'!J4836</f>
        <v>0</v>
      </c>
      <c r="C4833" s="72">
        <f>'Balance N'!K4836</f>
        <v>0</v>
      </c>
      <c r="D4833" s="72">
        <f>'Balance N'!L4836</f>
        <v>0</v>
      </c>
      <c r="E4833" s="72">
        <f>'Balance N'!M4836</f>
        <v>0</v>
      </c>
      <c r="F4833" s="72">
        <f>'Balance N'!N4836</f>
        <v>0</v>
      </c>
      <c r="G4833" s="72">
        <f>'Balance N'!O4836</f>
        <v>0</v>
      </c>
      <c r="H4833" s="72">
        <f>'Balance N'!P4836</f>
        <v>0</v>
      </c>
      <c r="I4833" s="74">
        <f t="shared" si="75"/>
        <v>0</v>
      </c>
    </row>
    <row r="4834" spans="1:9" ht="15.6">
      <c r="A4834" s="70">
        <f>'Balance N'!I4837</f>
        <v>0</v>
      </c>
      <c r="B4834" s="71">
        <f>'Balance N'!J4837</f>
        <v>0</v>
      </c>
      <c r="C4834" s="72">
        <f>'Balance N'!K4837</f>
        <v>0</v>
      </c>
      <c r="D4834" s="72">
        <f>'Balance N'!L4837</f>
        <v>0</v>
      </c>
      <c r="E4834" s="72">
        <f>'Balance N'!M4837</f>
        <v>0</v>
      </c>
      <c r="F4834" s="72">
        <f>'Balance N'!N4837</f>
        <v>0</v>
      </c>
      <c r="G4834" s="72">
        <f>'Balance N'!O4837</f>
        <v>0</v>
      </c>
      <c r="H4834" s="72">
        <f>'Balance N'!P4837</f>
        <v>0</v>
      </c>
      <c r="I4834" s="74">
        <f t="shared" si="75"/>
        <v>0</v>
      </c>
    </row>
    <row r="4835" spans="1:9" ht="15.6">
      <c r="A4835" s="70">
        <f>'Balance N'!I4838</f>
        <v>0</v>
      </c>
      <c r="B4835" s="71">
        <f>'Balance N'!J4838</f>
        <v>0</v>
      </c>
      <c r="C4835" s="72">
        <f>'Balance N'!K4838</f>
        <v>0</v>
      </c>
      <c r="D4835" s="72">
        <f>'Balance N'!L4838</f>
        <v>0</v>
      </c>
      <c r="E4835" s="72">
        <f>'Balance N'!M4838</f>
        <v>0</v>
      </c>
      <c r="F4835" s="72">
        <f>'Balance N'!N4838</f>
        <v>0</v>
      </c>
      <c r="G4835" s="72">
        <f>'Balance N'!O4838</f>
        <v>0</v>
      </c>
      <c r="H4835" s="72">
        <f>'Balance N'!P4838</f>
        <v>0</v>
      </c>
      <c r="I4835" s="74">
        <f t="shared" si="75"/>
        <v>0</v>
      </c>
    </row>
    <row r="4836" spans="1:9" ht="15.6">
      <c r="A4836" s="70">
        <f>'Balance N'!I4839</f>
        <v>0</v>
      </c>
      <c r="B4836" s="71">
        <f>'Balance N'!J4839</f>
        <v>0</v>
      </c>
      <c r="C4836" s="72">
        <f>'Balance N'!K4839</f>
        <v>0</v>
      </c>
      <c r="D4836" s="72">
        <f>'Balance N'!L4839</f>
        <v>0</v>
      </c>
      <c r="E4836" s="72">
        <f>'Balance N'!M4839</f>
        <v>0</v>
      </c>
      <c r="F4836" s="72">
        <f>'Balance N'!N4839</f>
        <v>0</v>
      </c>
      <c r="G4836" s="72">
        <f>'Balance N'!O4839</f>
        <v>0</v>
      </c>
      <c r="H4836" s="72">
        <f>'Balance N'!P4839</f>
        <v>0</v>
      </c>
      <c r="I4836" s="74">
        <f t="shared" si="75"/>
        <v>0</v>
      </c>
    </row>
    <row r="4837" spans="1:9" ht="15.6">
      <c r="A4837" s="70">
        <f>'Balance N'!I4840</f>
        <v>0</v>
      </c>
      <c r="B4837" s="71">
        <f>'Balance N'!J4840</f>
        <v>0</v>
      </c>
      <c r="C4837" s="72">
        <f>'Balance N'!K4840</f>
        <v>0</v>
      </c>
      <c r="D4837" s="72">
        <f>'Balance N'!L4840</f>
        <v>0</v>
      </c>
      <c r="E4837" s="72">
        <f>'Balance N'!M4840</f>
        <v>0</v>
      </c>
      <c r="F4837" s="72">
        <f>'Balance N'!N4840</f>
        <v>0</v>
      </c>
      <c r="G4837" s="72">
        <f>'Balance N'!O4840</f>
        <v>0</v>
      </c>
      <c r="H4837" s="72">
        <f>'Balance N'!P4840</f>
        <v>0</v>
      </c>
      <c r="I4837" s="74">
        <f t="shared" si="75"/>
        <v>0</v>
      </c>
    </row>
    <row r="4838" spans="1:9" ht="15.6">
      <c r="A4838" s="70">
        <f>'Balance N'!I4841</f>
        <v>0</v>
      </c>
      <c r="B4838" s="71">
        <f>'Balance N'!J4841</f>
        <v>0</v>
      </c>
      <c r="C4838" s="72">
        <f>'Balance N'!K4841</f>
        <v>0</v>
      </c>
      <c r="D4838" s="72">
        <f>'Balance N'!L4841</f>
        <v>0</v>
      </c>
      <c r="E4838" s="72">
        <f>'Balance N'!M4841</f>
        <v>0</v>
      </c>
      <c r="F4838" s="72">
        <f>'Balance N'!N4841</f>
        <v>0</v>
      </c>
      <c r="G4838" s="72">
        <f>'Balance N'!O4841</f>
        <v>0</v>
      </c>
      <c r="H4838" s="72">
        <f>'Balance N'!P4841</f>
        <v>0</v>
      </c>
      <c r="I4838" s="74">
        <f t="shared" si="75"/>
        <v>0</v>
      </c>
    </row>
    <row r="4839" spans="1:9" ht="15.6">
      <c r="A4839" s="70">
        <f>'Balance N'!I4842</f>
        <v>0</v>
      </c>
      <c r="B4839" s="71">
        <f>'Balance N'!J4842</f>
        <v>0</v>
      </c>
      <c r="C4839" s="72">
        <f>'Balance N'!K4842</f>
        <v>0</v>
      </c>
      <c r="D4839" s="72">
        <f>'Balance N'!L4842</f>
        <v>0</v>
      </c>
      <c r="E4839" s="72">
        <f>'Balance N'!M4842</f>
        <v>0</v>
      </c>
      <c r="F4839" s="72">
        <f>'Balance N'!N4842</f>
        <v>0</v>
      </c>
      <c r="G4839" s="72">
        <f>'Balance N'!O4842</f>
        <v>0</v>
      </c>
      <c r="H4839" s="72">
        <f>'Balance N'!P4842</f>
        <v>0</v>
      </c>
      <c r="I4839" s="74">
        <f t="shared" si="75"/>
        <v>0</v>
      </c>
    </row>
    <row r="4840" spans="1:9" ht="15.6">
      <c r="A4840" s="70">
        <f>'Balance N'!I4843</f>
        <v>0</v>
      </c>
      <c r="B4840" s="71">
        <f>'Balance N'!J4843</f>
        <v>0</v>
      </c>
      <c r="C4840" s="72">
        <f>'Balance N'!K4843</f>
        <v>0</v>
      </c>
      <c r="D4840" s="72">
        <f>'Balance N'!L4843</f>
        <v>0</v>
      </c>
      <c r="E4840" s="72">
        <f>'Balance N'!M4843</f>
        <v>0</v>
      </c>
      <c r="F4840" s="72">
        <f>'Balance N'!N4843</f>
        <v>0</v>
      </c>
      <c r="G4840" s="72">
        <f>'Balance N'!O4843</f>
        <v>0</v>
      </c>
      <c r="H4840" s="72">
        <f>'Balance N'!P4843</f>
        <v>0</v>
      </c>
      <c r="I4840" s="74">
        <f t="shared" si="75"/>
        <v>0</v>
      </c>
    </row>
    <row r="4841" spans="1:9" ht="15.6">
      <c r="A4841" s="70">
        <f>'Balance N'!I4844</f>
        <v>0</v>
      </c>
      <c r="B4841" s="71">
        <f>'Balance N'!J4844</f>
        <v>0</v>
      </c>
      <c r="C4841" s="72">
        <f>'Balance N'!K4844</f>
        <v>0</v>
      </c>
      <c r="D4841" s="72">
        <f>'Balance N'!L4844</f>
        <v>0</v>
      </c>
      <c r="E4841" s="72">
        <f>'Balance N'!M4844</f>
        <v>0</v>
      </c>
      <c r="F4841" s="72">
        <f>'Balance N'!N4844</f>
        <v>0</v>
      </c>
      <c r="G4841" s="72">
        <f>'Balance N'!O4844</f>
        <v>0</v>
      </c>
      <c r="H4841" s="72">
        <f>'Balance N'!P4844</f>
        <v>0</v>
      </c>
      <c r="I4841" s="74">
        <f t="shared" si="75"/>
        <v>0</v>
      </c>
    </row>
    <row r="4842" spans="1:9" ht="15.6">
      <c r="A4842" s="70">
        <f>'Balance N'!I4845</f>
        <v>0</v>
      </c>
      <c r="B4842" s="71">
        <f>'Balance N'!J4845</f>
        <v>0</v>
      </c>
      <c r="C4842" s="72">
        <f>'Balance N'!K4845</f>
        <v>0</v>
      </c>
      <c r="D4842" s="72">
        <f>'Balance N'!L4845</f>
        <v>0</v>
      </c>
      <c r="E4842" s="72">
        <f>'Balance N'!M4845</f>
        <v>0</v>
      </c>
      <c r="F4842" s="72">
        <f>'Balance N'!N4845</f>
        <v>0</v>
      </c>
      <c r="G4842" s="72">
        <f>'Balance N'!O4845</f>
        <v>0</v>
      </c>
      <c r="H4842" s="72">
        <f>'Balance N'!P4845</f>
        <v>0</v>
      </c>
      <c r="I4842" s="74">
        <f t="shared" si="75"/>
        <v>0</v>
      </c>
    </row>
    <row r="4843" spans="1:9" ht="15.6">
      <c r="A4843" s="70">
        <f>'Balance N'!I4846</f>
        <v>0</v>
      </c>
      <c r="B4843" s="71">
        <f>'Balance N'!J4846</f>
        <v>0</v>
      </c>
      <c r="C4843" s="72">
        <f>'Balance N'!K4846</f>
        <v>0</v>
      </c>
      <c r="D4843" s="72">
        <f>'Balance N'!L4846</f>
        <v>0</v>
      </c>
      <c r="E4843" s="72">
        <f>'Balance N'!M4846</f>
        <v>0</v>
      </c>
      <c r="F4843" s="72">
        <f>'Balance N'!N4846</f>
        <v>0</v>
      </c>
      <c r="G4843" s="72">
        <f>'Balance N'!O4846</f>
        <v>0</v>
      </c>
      <c r="H4843" s="72">
        <f>'Balance N'!P4846</f>
        <v>0</v>
      </c>
      <c r="I4843" s="74">
        <f t="shared" si="75"/>
        <v>0</v>
      </c>
    </row>
    <row r="4844" spans="1:9" ht="15.6">
      <c r="A4844" s="70">
        <f>'Balance N'!I4847</f>
        <v>0</v>
      </c>
      <c r="B4844" s="71">
        <f>'Balance N'!J4847</f>
        <v>0</v>
      </c>
      <c r="C4844" s="72">
        <f>'Balance N'!K4847</f>
        <v>0</v>
      </c>
      <c r="D4844" s="72">
        <f>'Balance N'!L4847</f>
        <v>0</v>
      </c>
      <c r="E4844" s="72">
        <f>'Balance N'!M4847</f>
        <v>0</v>
      </c>
      <c r="F4844" s="72">
        <f>'Balance N'!N4847</f>
        <v>0</v>
      </c>
      <c r="G4844" s="72">
        <f>'Balance N'!O4847</f>
        <v>0</v>
      </c>
      <c r="H4844" s="72">
        <f>'Balance N'!P4847</f>
        <v>0</v>
      </c>
      <c r="I4844" s="74">
        <f t="shared" si="75"/>
        <v>0</v>
      </c>
    </row>
    <row r="4845" spans="1:9" ht="15.6">
      <c r="A4845" s="70">
        <f>'Balance N'!I4848</f>
        <v>0</v>
      </c>
      <c r="B4845" s="71">
        <f>'Balance N'!J4848</f>
        <v>0</v>
      </c>
      <c r="C4845" s="72">
        <f>'Balance N'!K4848</f>
        <v>0</v>
      </c>
      <c r="D4845" s="72">
        <f>'Balance N'!L4848</f>
        <v>0</v>
      </c>
      <c r="E4845" s="72">
        <f>'Balance N'!M4848</f>
        <v>0</v>
      </c>
      <c r="F4845" s="72">
        <f>'Balance N'!N4848</f>
        <v>0</v>
      </c>
      <c r="G4845" s="72">
        <f>'Balance N'!O4848</f>
        <v>0</v>
      </c>
      <c r="H4845" s="72">
        <f>'Balance N'!P4848</f>
        <v>0</v>
      </c>
      <c r="I4845" s="74">
        <f t="shared" si="75"/>
        <v>0</v>
      </c>
    </row>
    <row r="4846" spans="1:9" ht="15.6">
      <c r="A4846" s="70">
        <f>'Balance N'!I4849</f>
        <v>0</v>
      </c>
      <c r="B4846" s="71">
        <f>'Balance N'!J4849</f>
        <v>0</v>
      </c>
      <c r="C4846" s="72">
        <f>'Balance N'!K4849</f>
        <v>0</v>
      </c>
      <c r="D4846" s="72">
        <f>'Balance N'!L4849</f>
        <v>0</v>
      </c>
      <c r="E4846" s="72">
        <f>'Balance N'!M4849</f>
        <v>0</v>
      </c>
      <c r="F4846" s="72">
        <f>'Balance N'!N4849</f>
        <v>0</v>
      </c>
      <c r="G4846" s="72">
        <f>'Balance N'!O4849</f>
        <v>0</v>
      </c>
      <c r="H4846" s="72">
        <f>'Balance N'!P4849</f>
        <v>0</v>
      </c>
      <c r="I4846" s="74">
        <f t="shared" si="75"/>
        <v>0</v>
      </c>
    </row>
    <row r="4847" spans="1:9" ht="15.6">
      <c r="A4847" s="70">
        <f>'Balance N'!I4850</f>
        <v>0</v>
      </c>
      <c r="B4847" s="71">
        <f>'Balance N'!J4850</f>
        <v>0</v>
      </c>
      <c r="C4847" s="72">
        <f>'Balance N'!K4850</f>
        <v>0</v>
      </c>
      <c r="D4847" s="72">
        <f>'Balance N'!L4850</f>
        <v>0</v>
      </c>
      <c r="E4847" s="72">
        <f>'Balance N'!M4850</f>
        <v>0</v>
      </c>
      <c r="F4847" s="72">
        <f>'Balance N'!N4850</f>
        <v>0</v>
      </c>
      <c r="G4847" s="72">
        <f>'Balance N'!O4850</f>
        <v>0</v>
      </c>
      <c r="H4847" s="72">
        <f>'Balance N'!P4850</f>
        <v>0</v>
      </c>
      <c r="I4847" s="74">
        <f t="shared" si="75"/>
        <v>0</v>
      </c>
    </row>
    <row r="4848" spans="1:9" ht="15.6">
      <c r="A4848" s="70">
        <f>'Balance N'!I4851</f>
        <v>0</v>
      </c>
      <c r="B4848" s="71">
        <f>'Balance N'!J4851</f>
        <v>0</v>
      </c>
      <c r="C4848" s="72">
        <f>'Balance N'!K4851</f>
        <v>0</v>
      </c>
      <c r="D4848" s="72">
        <f>'Balance N'!L4851</f>
        <v>0</v>
      </c>
      <c r="E4848" s="72">
        <f>'Balance N'!M4851</f>
        <v>0</v>
      </c>
      <c r="F4848" s="72">
        <f>'Balance N'!N4851</f>
        <v>0</v>
      </c>
      <c r="G4848" s="72">
        <f>'Balance N'!O4851</f>
        <v>0</v>
      </c>
      <c r="H4848" s="72">
        <f>'Balance N'!P4851</f>
        <v>0</v>
      </c>
      <c r="I4848" s="74">
        <f t="shared" si="75"/>
        <v>0</v>
      </c>
    </row>
    <row r="4849" spans="1:9" ht="15.6">
      <c r="A4849" s="70">
        <f>'Balance N'!I4852</f>
        <v>0</v>
      </c>
      <c r="B4849" s="71">
        <f>'Balance N'!J4852</f>
        <v>0</v>
      </c>
      <c r="C4849" s="72">
        <f>'Balance N'!K4852</f>
        <v>0</v>
      </c>
      <c r="D4849" s="72">
        <f>'Balance N'!L4852</f>
        <v>0</v>
      </c>
      <c r="E4849" s="72">
        <f>'Balance N'!M4852</f>
        <v>0</v>
      </c>
      <c r="F4849" s="72">
        <f>'Balance N'!N4852</f>
        <v>0</v>
      </c>
      <c r="G4849" s="72">
        <f>'Balance N'!O4852</f>
        <v>0</v>
      </c>
      <c r="H4849" s="72">
        <f>'Balance N'!P4852</f>
        <v>0</v>
      </c>
      <c r="I4849" s="74">
        <f t="shared" si="75"/>
        <v>0</v>
      </c>
    </row>
    <row r="4850" spans="1:9" ht="15.6">
      <c r="A4850" s="70">
        <f>'Balance N'!I4853</f>
        <v>0</v>
      </c>
      <c r="B4850" s="71">
        <f>'Balance N'!J4853</f>
        <v>0</v>
      </c>
      <c r="C4850" s="72">
        <f>'Balance N'!K4853</f>
        <v>0</v>
      </c>
      <c r="D4850" s="72">
        <f>'Balance N'!L4853</f>
        <v>0</v>
      </c>
      <c r="E4850" s="72">
        <f>'Balance N'!M4853</f>
        <v>0</v>
      </c>
      <c r="F4850" s="72">
        <f>'Balance N'!N4853</f>
        <v>0</v>
      </c>
      <c r="G4850" s="72">
        <f>'Balance N'!O4853</f>
        <v>0</v>
      </c>
      <c r="H4850" s="72">
        <f>'Balance N'!P4853</f>
        <v>0</v>
      </c>
      <c r="I4850" s="74">
        <f t="shared" si="75"/>
        <v>0</v>
      </c>
    </row>
    <row r="4851" spans="1:9" ht="15.6">
      <c r="A4851" s="70">
        <f>'Balance N'!I4854</f>
        <v>0</v>
      </c>
      <c r="B4851" s="71">
        <f>'Balance N'!J4854</f>
        <v>0</v>
      </c>
      <c r="C4851" s="72">
        <f>'Balance N'!K4854</f>
        <v>0</v>
      </c>
      <c r="D4851" s="72">
        <f>'Balance N'!L4854</f>
        <v>0</v>
      </c>
      <c r="E4851" s="72">
        <f>'Balance N'!M4854</f>
        <v>0</v>
      </c>
      <c r="F4851" s="72">
        <f>'Balance N'!N4854</f>
        <v>0</v>
      </c>
      <c r="G4851" s="72">
        <f>'Balance N'!O4854</f>
        <v>0</v>
      </c>
      <c r="H4851" s="72">
        <f>'Balance N'!P4854</f>
        <v>0</v>
      </c>
      <c r="I4851" s="74">
        <f t="shared" si="75"/>
        <v>0</v>
      </c>
    </row>
    <row r="4852" spans="1:9" ht="15.6">
      <c r="A4852" s="70">
        <f>'Balance N'!I4855</f>
        <v>0</v>
      </c>
      <c r="B4852" s="71">
        <f>'Balance N'!J4855</f>
        <v>0</v>
      </c>
      <c r="C4852" s="72">
        <f>'Balance N'!K4855</f>
        <v>0</v>
      </c>
      <c r="D4852" s="72">
        <f>'Balance N'!L4855</f>
        <v>0</v>
      </c>
      <c r="E4852" s="72">
        <f>'Balance N'!M4855</f>
        <v>0</v>
      </c>
      <c r="F4852" s="72">
        <f>'Balance N'!N4855</f>
        <v>0</v>
      </c>
      <c r="G4852" s="72">
        <f>'Balance N'!O4855</f>
        <v>0</v>
      </c>
      <c r="H4852" s="72">
        <f>'Balance N'!P4855</f>
        <v>0</v>
      </c>
      <c r="I4852" s="74">
        <f t="shared" si="75"/>
        <v>0</v>
      </c>
    </row>
    <row r="4853" spans="1:9" ht="15.6">
      <c r="A4853" s="70">
        <f>'Balance N'!I4856</f>
        <v>0</v>
      </c>
      <c r="B4853" s="71">
        <f>'Balance N'!J4856</f>
        <v>0</v>
      </c>
      <c r="C4853" s="72">
        <f>'Balance N'!K4856</f>
        <v>0</v>
      </c>
      <c r="D4853" s="72">
        <f>'Balance N'!L4856</f>
        <v>0</v>
      </c>
      <c r="E4853" s="72">
        <f>'Balance N'!M4856</f>
        <v>0</v>
      </c>
      <c r="F4853" s="72">
        <f>'Balance N'!N4856</f>
        <v>0</v>
      </c>
      <c r="G4853" s="72">
        <f>'Balance N'!O4856</f>
        <v>0</v>
      </c>
      <c r="H4853" s="72">
        <f>'Balance N'!P4856</f>
        <v>0</v>
      </c>
      <c r="I4853" s="74">
        <f t="shared" si="75"/>
        <v>0</v>
      </c>
    </row>
    <row r="4854" spans="1:9" ht="15.6">
      <c r="A4854" s="70">
        <f>'Balance N'!I4857</f>
        <v>0</v>
      </c>
      <c r="B4854" s="71">
        <f>'Balance N'!J4857</f>
        <v>0</v>
      </c>
      <c r="C4854" s="72">
        <f>'Balance N'!K4857</f>
        <v>0</v>
      </c>
      <c r="D4854" s="72">
        <f>'Balance N'!L4857</f>
        <v>0</v>
      </c>
      <c r="E4854" s="72">
        <f>'Balance N'!M4857</f>
        <v>0</v>
      </c>
      <c r="F4854" s="72">
        <f>'Balance N'!N4857</f>
        <v>0</v>
      </c>
      <c r="G4854" s="72">
        <f>'Balance N'!O4857</f>
        <v>0</v>
      </c>
      <c r="H4854" s="72">
        <f>'Balance N'!P4857</f>
        <v>0</v>
      </c>
      <c r="I4854" s="74">
        <f t="shared" si="75"/>
        <v>0</v>
      </c>
    </row>
    <row r="4855" spans="1:9" ht="15.6">
      <c r="A4855" s="70">
        <f>'Balance N'!I4858</f>
        <v>0</v>
      </c>
      <c r="B4855" s="71">
        <f>'Balance N'!J4858</f>
        <v>0</v>
      </c>
      <c r="C4855" s="72">
        <f>'Balance N'!K4858</f>
        <v>0</v>
      </c>
      <c r="D4855" s="72">
        <f>'Balance N'!L4858</f>
        <v>0</v>
      </c>
      <c r="E4855" s="72">
        <f>'Balance N'!M4858</f>
        <v>0</v>
      </c>
      <c r="F4855" s="72">
        <f>'Balance N'!N4858</f>
        <v>0</v>
      </c>
      <c r="G4855" s="72">
        <f>'Balance N'!O4858</f>
        <v>0</v>
      </c>
      <c r="H4855" s="72">
        <f>'Balance N'!P4858</f>
        <v>0</v>
      </c>
      <c r="I4855" s="74">
        <f t="shared" si="75"/>
        <v>0</v>
      </c>
    </row>
    <row r="4856" spans="1:9" ht="15.6">
      <c r="A4856" s="70">
        <f>'Balance N'!I4859</f>
        <v>0</v>
      </c>
      <c r="B4856" s="71">
        <f>'Balance N'!J4859</f>
        <v>0</v>
      </c>
      <c r="C4856" s="72">
        <f>'Balance N'!K4859</f>
        <v>0</v>
      </c>
      <c r="D4856" s="72">
        <f>'Balance N'!L4859</f>
        <v>0</v>
      </c>
      <c r="E4856" s="72">
        <f>'Balance N'!M4859</f>
        <v>0</v>
      </c>
      <c r="F4856" s="72">
        <f>'Balance N'!N4859</f>
        <v>0</v>
      </c>
      <c r="G4856" s="72">
        <f>'Balance N'!O4859</f>
        <v>0</v>
      </c>
      <c r="H4856" s="72">
        <f>'Balance N'!P4859</f>
        <v>0</v>
      </c>
      <c r="I4856" s="74">
        <f t="shared" si="75"/>
        <v>0</v>
      </c>
    </row>
    <row r="4857" spans="1:9" ht="15.6">
      <c r="A4857" s="70">
        <f>'Balance N'!I4860</f>
        <v>0</v>
      </c>
      <c r="B4857" s="71">
        <f>'Balance N'!J4860</f>
        <v>0</v>
      </c>
      <c r="C4857" s="72">
        <f>'Balance N'!K4860</f>
        <v>0</v>
      </c>
      <c r="D4857" s="72">
        <f>'Balance N'!L4860</f>
        <v>0</v>
      </c>
      <c r="E4857" s="72">
        <f>'Balance N'!M4860</f>
        <v>0</v>
      </c>
      <c r="F4857" s="72">
        <f>'Balance N'!N4860</f>
        <v>0</v>
      </c>
      <c r="G4857" s="72">
        <f>'Balance N'!O4860</f>
        <v>0</v>
      </c>
      <c r="H4857" s="72">
        <f>'Balance N'!P4860</f>
        <v>0</v>
      </c>
      <c r="I4857" s="74">
        <f t="shared" si="75"/>
        <v>0</v>
      </c>
    </row>
    <row r="4858" spans="1:9" ht="15.6">
      <c r="A4858" s="70">
        <f>'Balance N'!I4861</f>
        <v>0</v>
      </c>
      <c r="B4858" s="71">
        <f>'Balance N'!J4861</f>
        <v>0</v>
      </c>
      <c r="C4858" s="72">
        <f>'Balance N'!K4861</f>
        <v>0</v>
      </c>
      <c r="D4858" s="72">
        <f>'Balance N'!L4861</f>
        <v>0</v>
      </c>
      <c r="E4858" s="72">
        <f>'Balance N'!M4861</f>
        <v>0</v>
      </c>
      <c r="F4858" s="72">
        <f>'Balance N'!N4861</f>
        <v>0</v>
      </c>
      <c r="G4858" s="72">
        <f>'Balance N'!O4861</f>
        <v>0</v>
      </c>
      <c r="H4858" s="72">
        <f>'Balance N'!P4861</f>
        <v>0</v>
      </c>
      <c r="I4858" s="74">
        <f t="shared" si="75"/>
        <v>0</v>
      </c>
    </row>
    <row r="4859" spans="1:9" ht="15.6">
      <c r="A4859" s="70">
        <f>'Balance N'!I4862</f>
        <v>0</v>
      </c>
      <c r="B4859" s="71">
        <f>'Balance N'!J4862</f>
        <v>0</v>
      </c>
      <c r="C4859" s="72">
        <f>'Balance N'!K4862</f>
        <v>0</v>
      </c>
      <c r="D4859" s="72">
        <f>'Balance N'!L4862</f>
        <v>0</v>
      </c>
      <c r="E4859" s="72">
        <f>'Balance N'!M4862</f>
        <v>0</v>
      </c>
      <c r="F4859" s="72">
        <f>'Balance N'!N4862</f>
        <v>0</v>
      </c>
      <c r="G4859" s="72">
        <f>'Balance N'!O4862</f>
        <v>0</v>
      </c>
      <c r="H4859" s="72">
        <f>'Balance N'!P4862</f>
        <v>0</v>
      </c>
      <c r="I4859" s="74">
        <f t="shared" si="75"/>
        <v>0</v>
      </c>
    </row>
    <row r="4860" spans="1:9" ht="15.6">
      <c r="A4860" s="70">
        <f>'Balance N'!I4863</f>
        <v>0</v>
      </c>
      <c r="B4860" s="71">
        <f>'Balance N'!J4863</f>
        <v>0</v>
      </c>
      <c r="C4860" s="72">
        <f>'Balance N'!K4863</f>
        <v>0</v>
      </c>
      <c r="D4860" s="72">
        <f>'Balance N'!L4863</f>
        <v>0</v>
      </c>
      <c r="E4860" s="72">
        <f>'Balance N'!M4863</f>
        <v>0</v>
      </c>
      <c r="F4860" s="72">
        <f>'Balance N'!N4863</f>
        <v>0</v>
      </c>
      <c r="G4860" s="72">
        <f>'Balance N'!O4863</f>
        <v>0</v>
      </c>
      <c r="H4860" s="72">
        <f>'Balance N'!P4863</f>
        <v>0</v>
      </c>
      <c r="I4860" s="74">
        <f t="shared" si="75"/>
        <v>0</v>
      </c>
    </row>
    <row r="4861" spans="1:9" ht="15.6">
      <c r="A4861" s="70">
        <f>'Balance N'!I4864</f>
        <v>0</v>
      </c>
      <c r="B4861" s="71">
        <f>'Balance N'!J4864</f>
        <v>0</v>
      </c>
      <c r="C4861" s="72">
        <f>'Balance N'!K4864</f>
        <v>0</v>
      </c>
      <c r="D4861" s="72">
        <f>'Balance N'!L4864</f>
        <v>0</v>
      </c>
      <c r="E4861" s="72">
        <f>'Balance N'!M4864</f>
        <v>0</v>
      </c>
      <c r="F4861" s="72">
        <f>'Balance N'!N4864</f>
        <v>0</v>
      </c>
      <c r="G4861" s="72">
        <f>'Balance N'!O4864</f>
        <v>0</v>
      </c>
      <c r="H4861" s="72">
        <f>'Balance N'!P4864</f>
        <v>0</v>
      </c>
      <c r="I4861" s="74">
        <f t="shared" si="75"/>
        <v>0</v>
      </c>
    </row>
    <row r="4862" spans="1:9" ht="15.6">
      <c r="A4862" s="70">
        <f>'Balance N'!I4865</f>
        <v>0</v>
      </c>
      <c r="B4862" s="71">
        <f>'Balance N'!J4865</f>
        <v>0</v>
      </c>
      <c r="C4862" s="72">
        <f>'Balance N'!K4865</f>
        <v>0</v>
      </c>
      <c r="D4862" s="72">
        <f>'Balance N'!L4865</f>
        <v>0</v>
      </c>
      <c r="E4862" s="72">
        <f>'Balance N'!M4865</f>
        <v>0</v>
      </c>
      <c r="F4862" s="72">
        <f>'Balance N'!N4865</f>
        <v>0</v>
      </c>
      <c r="G4862" s="72">
        <f>'Balance N'!O4865</f>
        <v>0</v>
      </c>
      <c r="H4862" s="72">
        <f>'Balance N'!P4865</f>
        <v>0</v>
      </c>
      <c r="I4862" s="74">
        <f t="shared" si="75"/>
        <v>0</v>
      </c>
    </row>
    <row r="4863" spans="1:9" ht="15.6">
      <c r="A4863" s="70">
        <f>'Balance N'!I4866</f>
        <v>0</v>
      </c>
      <c r="B4863" s="71">
        <f>'Balance N'!J4866</f>
        <v>0</v>
      </c>
      <c r="C4863" s="72">
        <f>'Balance N'!K4866</f>
        <v>0</v>
      </c>
      <c r="D4863" s="72">
        <f>'Balance N'!L4866</f>
        <v>0</v>
      </c>
      <c r="E4863" s="72">
        <f>'Balance N'!M4866</f>
        <v>0</v>
      </c>
      <c r="F4863" s="72">
        <f>'Balance N'!N4866</f>
        <v>0</v>
      </c>
      <c r="G4863" s="72">
        <f>'Balance N'!O4866</f>
        <v>0</v>
      </c>
      <c r="H4863" s="72">
        <f>'Balance N'!P4866</f>
        <v>0</v>
      </c>
      <c r="I4863" s="74">
        <f t="shared" si="75"/>
        <v>0</v>
      </c>
    </row>
    <row r="4864" spans="1:9" ht="15.6">
      <c r="A4864" s="70">
        <f>'Balance N'!I4867</f>
        <v>0</v>
      </c>
      <c r="B4864" s="71">
        <f>'Balance N'!J4867</f>
        <v>0</v>
      </c>
      <c r="C4864" s="72">
        <f>'Balance N'!K4867</f>
        <v>0</v>
      </c>
      <c r="D4864" s="72">
        <f>'Balance N'!L4867</f>
        <v>0</v>
      </c>
      <c r="E4864" s="72">
        <f>'Balance N'!M4867</f>
        <v>0</v>
      </c>
      <c r="F4864" s="72">
        <f>'Balance N'!N4867</f>
        <v>0</v>
      </c>
      <c r="G4864" s="72">
        <f>'Balance N'!O4867</f>
        <v>0</v>
      </c>
      <c r="H4864" s="72">
        <f>'Balance N'!P4867</f>
        <v>0</v>
      </c>
      <c r="I4864" s="74">
        <f t="shared" si="75"/>
        <v>0</v>
      </c>
    </row>
    <row r="4865" spans="1:9" ht="15.6">
      <c r="A4865" s="70">
        <f>'Balance N'!I4868</f>
        <v>0</v>
      </c>
      <c r="B4865" s="71">
        <f>'Balance N'!J4868</f>
        <v>0</v>
      </c>
      <c r="C4865" s="72">
        <f>'Balance N'!K4868</f>
        <v>0</v>
      </c>
      <c r="D4865" s="72">
        <f>'Balance N'!L4868</f>
        <v>0</v>
      </c>
      <c r="E4865" s="72">
        <f>'Balance N'!M4868</f>
        <v>0</v>
      </c>
      <c r="F4865" s="72">
        <f>'Balance N'!N4868</f>
        <v>0</v>
      </c>
      <c r="G4865" s="72">
        <f>'Balance N'!O4868</f>
        <v>0</v>
      </c>
      <c r="H4865" s="72">
        <f>'Balance N'!P4868</f>
        <v>0</v>
      </c>
      <c r="I4865" s="74">
        <f t="shared" si="75"/>
        <v>0</v>
      </c>
    </row>
    <row r="4866" spans="1:9" ht="15.6">
      <c r="A4866" s="70">
        <f>'Balance N'!I4869</f>
        <v>0</v>
      </c>
      <c r="B4866" s="71">
        <f>'Balance N'!J4869</f>
        <v>0</v>
      </c>
      <c r="C4866" s="72">
        <f>'Balance N'!K4869</f>
        <v>0</v>
      </c>
      <c r="D4866" s="72">
        <f>'Balance N'!L4869</f>
        <v>0</v>
      </c>
      <c r="E4866" s="72">
        <f>'Balance N'!M4869</f>
        <v>0</v>
      </c>
      <c r="F4866" s="72">
        <f>'Balance N'!N4869</f>
        <v>0</v>
      </c>
      <c r="G4866" s="72">
        <f>'Balance N'!O4869</f>
        <v>0</v>
      </c>
      <c r="H4866" s="72">
        <f>'Balance N'!P4869</f>
        <v>0</v>
      </c>
      <c r="I4866" s="74">
        <f t="shared" si="75"/>
        <v>0</v>
      </c>
    </row>
    <row r="4867" spans="1:9" ht="15.6">
      <c r="A4867" s="70">
        <f>'Balance N'!I4870</f>
        <v>0</v>
      </c>
      <c r="B4867" s="71">
        <f>'Balance N'!J4870</f>
        <v>0</v>
      </c>
      <c r="C4867" s="72">
        <f>'Balance N'!K4870</f>
        <v>0</v>
      </c>
      <c r="D4867" s="72">
        <f>'Balance N'!L4870</f>
        <v>0</v>
      </c>
      <c r="E4867" s="72">
        <f>'Balance N'!M4870</f>
        <v>0</v>
      </c>
      <c r="F4867" s="72">
        <f>'Balance N'!N4870</f>
        <v>0</v>
      </c>
      <c r="G4867" s="72">
        <f>'Balance N'!O4870</f>
        <v>0</v>
      </c>
      <c r="H4867" s="72">
        <f>'Balance N'!P4870</f>
        <v>0</v>
      </c>
      <c r="I4867" s="74">
        <f t="shared" ref="I4867:I4930" si="76">(C4867-D4867)+(E4867-F4867)-(G4867-H4867)</f>
        <v>0</v>
      </c>
    </row>
    <row r="4868" spans="1:9" ht="15.6">
      <c r="A4868" s="70">
        <f>'Balance N'!I4871</f>
        <v>0</v>
      </c>
      <c r="B4868" s="71">
        <f>'Balance N'!J4871</f>
        <v>0</v>
      </c>
      <c r="C4868" s="72">
        <f>'Balance N'!K4871</f>
        <v>0</v>
      </c>
      <c r="D4868" s="72">
        <f>'Balance N'!L4871</f>
        <v>0</v>
      </c>
      <c r="E4868" s="72">
        <f>'Balance N'!M4871</f>
        <v>0</v>
      </c>
      <c r="F4868" s="72">
        <f>'Balance N'!N4871</f>
        <v>0</v>
      </c>
      <c r="G4868" s="72">
        <f>'Balance N'!O4871</f>
        <v>0</v>
      </c>
      <c r="H4868" s="72">
        <f>'Balance N'!P4871</f>
        <v>0</v>
      </c>
      <c r="I4868" s="74">
        <f t="shared" si="76"/>
        <v>0</v>
      </c>
    </row>
    <row r="4869" spans="1:9" ht="15.6">
      <c r="A4869" s="70">
        <f>'Balance N'!I4872</f>
        <v>0</v>
      </c>
      <c r="B4869" s="71">
        <f>'Balance N'!J4872</f>
        <v>0</v>
      </c>
      <c r="C4869" s="72">
        <f>'Balance N'!K4872</f>
        <v>0</v>
      </c>
      <c r="D4869" s="72">
        <f>'Balance N'!L4872</f>
        <v>0</v>
      </c>
      <c r="E4869" s="72">
        <f>'Balance N'!M4872</f>
        <v>0</v>
      </c>
      <c r="F4869" s="72">
        <f>'Balance N'!N4872</f>
        <v>0</v>
      </c>
      <c r="G4869" s="72">
        <f>'Balance N'!O4872</f>
        <v>0</v>
      </c>
      <c r="H4869" s="72">
        <f>'Balance N'!P4872</f>
        <v>0</v>
      </c>
      <c r="I4869" s="74">
        <f t="shared" si="76"/>
        <v>0</v>
      </c>
    </row>
    <row r="4870" spans="1:9" ht="15.6">
      <c r="A4870" s="70">
        <f>'Balance N'!I4873</f>
        <v>0</v>
      </c>
      <c r="B4870" s="71">
        <f>'Balance N'!J4873</f>
        <v>0</v>
      </c>
      <c r="C4870" s="72">
        <f>'Balance N'!K4873</f>
        <v>0</v>
      </c>
      <c r="D4870" s="72">
        <f>'Balance N'!L4873</f>
        <v>0</v>
      </c>
      <c r="E4870" s="72">
        <f>'Balance N'!M4873</f>
        <v>0</v>
      </c>
      <c r="F4870" s="72">
        <f>'Balance N'!N4873</f>
        <v>0</v>
      </c>
      <c r="G4870" s="72">
        <f>'Balance N'!O4873</f>
        <v>0</v>
      </c>
      <c r="H4870" s="72">
        <f>'Balance N'!P4873</f>
        <v>0</v>
      </c>
      <c r="I4870" s="74">
        <f t="shared" si="76"/>
        <v>0</v>
      </c>
    </row>
    <row r="4871" spans="1:9" ht="15.6">
      <c r="A4871" s="70">
        <f>'Balance N'!I4874</f>
        <v>0</v>
      </c>
      <c r="B4871" s="71">
        <f>'Balance N'!J4874</f>
        <v>0</v>
      </c>
      <c r="C4871" s="72">
        <f>'Balance N'!K4874</f>
        <v>0</v>
      </c>
      <c r="D4871" s="72">
        <f>'Balance N'!L4874</f>
        <v>0</v>
      </c>
      <c r="E4871" s="72">
        <f>'Balance N'!M4874</f>
        <v>0</v>
      </c>
      <c r="F4871" s="72">
        <f>'Balance N'!N4874</f>
        <v>0</v>
      </c>
      <c r="G4871" s="72">
        <f>'Balance N'!O4874</f>
        <v>0</v>
      </c>
      <c r="H4871" s="72">
        <f>'Balance N'!P4874</f>
        <v>0</v>
      </c>
      <c r="I4871" s="74">
        <f t="shared" si="76"/>
        <v>0</v>
      </c>
    </row>
    <row r="4872" spans="1:9" ht="15.6">
      <c r="A4872" s="70">
        <f>'Balance N'!I4875</f>
        <v>0</v>
      </c>
      <c r="B4872" s="71">
        <f>'Balance N'!J4875</f>
        <v>0</v>
      </c>
      <c r="C4872" s="72">
        <f>'Balance N'!K4875</f>
        <v>0</v>
      </c>
      <c r="D4872" s="72">
        <f>'Balance N'!L4875</f>
        <v>0</v>
      </c>
      <c r="E4872" s="72">
        <f>'Balance N'!M4875</f>
        <v>0</v>
      </c>
      <c r="F4872" s="72">
        <f>'Balance N'!N4875</f>
        <v>0</v>
      </c>
      <c r="G4872" s="72">
        <f>'Balance N'!O4875</f>
        <v>0</v>
      </c>
      <c r="H4872" s="72">
        <f>'Balance N'!P4875</f>
        <v>0</v>
      </c>
      <c r="I4872" s="74">
        <f t="shared" si="76"/>
        <v>0</v>
      </c>
    </row>
    <row r="4873" spans="1:9" ht="15.6">
      <c r="A4873" s="70">
        <f>'Balance N'!I4876</f>
        <v>0</v>
      </c>
      <c r="B4873" s="71">
        <f>'Balance N'!J4876</f>
        <v>0</v>
      </c>
      <c r="C4873" s="72">
        <f>'Balance N'!K4876</f>
        <v>0</v>
      </c>
      <c r="D4873" s="72">
        <f>'Balance N'!L4876</f>
        <v>0</v>
      </c>
      <c r="E4873" s="72">
        <f>'Balance N'!M4876</f>
        <v>0</v>
      </c>
      <c r="F4873" s="72">
        <f>'Balance N'!N4876</f>
        <v>0</v>
      </c>
      <c r="G4873" s="72">
        <f>'Balance N'!O4876</f>
        <v>0</v>
      </c>
      <c r="H4873" s="72">
        <f>'Balance N'!P4876</f>
        <v>0</v>
      </c>
      <c r="I4873" s="74">
        <f t="shared" si="76"/>
        <v>0</v>
      </c>
    </row>
    <row r="4874" spans="1:9" ht="15.6">
      <c r="A4874" s="70">
        <f>'Balance N'!I4877</f>
        <v>0</v>
      </c>
      <c r="B4874" s="71">
        <f>'Balance N'!J4877</f>
        <v>0</v>
      </c>
      <c r="C4874" s="72">
        <f>'Balance N'!K4877</f>
        <v>0</v>
      </c>
      <c r="D4874" s="72">
        <f>'Balance N'!L4877</f>
        <v>0</v>
      </c>
      <c r="E4874" s="72">
        <f>'Balance N'!M4877</f>
        <v>0</v>
      </c>
      <c r="F4874" s="72">
        <f>'Balance N'!N4877</f>
        <v>0</v>
      </c>
      <c r="G4874" s="72">
        <f>'Balance N'!O4877</f>
        <v>0</v>
      </c>
      <c r="H4874" s="72">
        <f>'Balance N'!P4877</f>
        <v>0</v>
      </c>
      <c r="I4874" s="74">
        <f t="shared" si="76"/>
        <v>0</v>
      </c>
    </row>
    <row r="4875" spans="1:9" ht="15.6">
      <c r="A4875" s="70">
        <f>'Balance N'!I4878</f>
        <v>0</v>
      </c>
      <c r="B4875" s="71">
        <f>'Balance N'!J4878</f>
        <v>0</v>
      </c>
      <c r="C4875" s="72">
        <f>'Balance N'!K4878</f>
        <v>0</v>
      </c>
      <c r="D4875" s="72">
        <f>'Balance N'!L4878</f>
        <v>0</v>
      </c>
      <c r="E4875" s="72">
        <f>'Balance N'!M4878</f>
        <v>0</v>
      </c>
      <c r="F4875" s="72">
        <f>'Balance N'!N4878</f>
        <v>0</v>
      </c>
      <c r="G4875" s="72">
        <f>'Balance N'!O4878</f>
        <v>0</v>
      </c>
      <c r="H4875" s="72">
        <f>'Balance N'!P4878</f>
        <v>0</v>
      </c>
      <c r="I4875" s="74">
        <f t="shared" si="76"/>
        <v>0</v>
      </c>
    </row>
    <row r="4876" spans="1:9" ht="15.6">
      <c r="A4876" s="70">
        <f>'Balance N'!I4879</f>
        <v>0</v>
      </c>
      <c r="B4876" s="71">
        <f>'Balance N'!J4879</f>
        <v>0</v>
      </c>
      <c r="C4876" s="72">
        <f>'Balance N'!K4879</f>
        <v>0</v>
      </c>
      <c r="D4876" s="72">
        <f>'Balance N'!L4879</f>
        <v>0</v>
      </c>
      <c r="E4876" s="72">
        <f>'Balance N'!M4879</f>
        <v>0</v>
      </c>
      <c r="F4876" s="72">
        <f>'Balance N'!N4879</f>
        <v>0</v>
      </c>
      <c r="G4876" s="72">
        <f>'Balance N'!O4879</f>
        <v>0</v>
      </c>
      <c r="H4876" s="72">
        <f>'Balance N'!P4879</f>
        <v>0</v>
      </c>
      <c r="I4876" s="74">
        <f t="shared" si="76"/>
        <v>0</v>
      </c>
    </row>
    <row r="4877" spans="1:9" ht="15.6">
      <c r="A4877" s="70">
        <f>'Balance N'!I4880</f>
        <v>0</v>
      </c>
      <c r="B4877" s="71">
        <f>'Balance N'!J4880</f>
        <v>0</v>
      </c>
      <c r="C4877" s="72">
        <f>'Balance N'!K4880</f>
        <v>0</v>
      </c>
      <c r="D4877" s="72">
        <f>'Balance N'!L4880</f>
        <v>0</v>
      </c>
      <c r="E4877" s="72">
        <f>'Balance N'!M4880</f>
        <v>0</v>
      </c>
      <c r="F4877" s="72">
        <f>'Balance N'!N4880</f>
        <v>0</v>
      </c>
      <c r="G4877" s="72">
        <f>'Balance N'!O4880</f>
        <v>0</v>
      </c>
      <c r="H4877" s="72">
        <f>'Balance N'!P4880</f>
        <v>0</v>
      </c>
      <c r="I4877" s="74">
        <f t="shared" si="76"/>
        <v>0</v>
      </c>
    </row>
    <row r="4878" spans="1:9" ht="15.6">
      <c r="A4878" s="70">
        <f>'Balance N'!I4881</f>
        <v>0</v>
      </c>
      <c r="B4878" s="71">
        <f>'Balance N'!J4881</f>
        <v>0</v>
      </c>
      <c r="C4878" s="72">
        <f>'Balance N'!K4881</f>
        <v>0</v>
      </c>
      <c r="D4878" s="72">
        <f>'Balance N'!L4881</f>
        <v>0</v>
      </c>
      <c r="E4878" s="72">
        <f>'Balance N'!M4881</f>
        <v>0</v>
      </c>
      <c r="F4878" s="72">
        <f>'Balance N'!N4881</f>
        <v>0</v>
      </c>
      <c r="G4878" s="72">
        <f>'Balance N'!O4881</f>
        <v>0</v>
      </c>
      <c r="H4878" s="72">
        <f>'Balance N'!P4881</f>
        <v>0</v>
      </c>
      <c r="I4878" s="74">
        <f t="shared" si="76"/>
        <v>0</v>
      </c>
    </row>
    <row r="4879" spans="1:9" ht="15.6">
      <c r="A4879" s="70">
        <f>'Balance N'!I4882</f>
        <v>0</v>
      </c>
      <c r="B4879" s="71">
        <f>'Balance N'!J4882</f>
        <v>0</v>
      </c>
      <c r="C4879" s="72">
        <f>'Balance N'!K4882</f>
        <v>0</v>
      </c>
      <c r="D4879" s="72">
        <f>'Balance N'!L4882</f>
        <v>0</v>
      </c>
      <c r="E4879" s="72">
        <f>'Balance N'!M4882</f>
        <v>0</v>
      </c>
      <c r="F4879" s="72">
        <f>'Balance N'!N4882</f>
        <v>0</v>
      </c>
      <c r="G4879" s="72">
        <f>'Balance N'!O4882</f>
        <v>0</v>
      </c>
      <c r="H4879" s="72">
        <f>'Balance N'!P4882</f>
        <v>0</v>
      </c>
      <c r="I4879" s="74">
        <f t="shared" si="76"/>
        <v>0</v>
      </c>
    </row>
    <row r="4880" spans="1:9" ht="15.6">
      <c r="A4880" s="70">
        <f>'Balance N'!I4883</f>
        <v>0</v>
      </c>
      <c r="B4880" s="71">
        <f>'Balance N'!J4883</f>
        <v>0</v>
      </c>
      <c r="C4880" s="72">
        <f>'Balance N'!K4883</f>
        <v>0</v>
      </c>
      <c r="D4880" s="72">
        <f>'Balance N'!L4883</f>
        <v>0</v>
      </c>
      <c r="E4880" s="72">
        <f>'Balance N'!M4883</f>
        <v>0</v>
      </c>
      <c r="F4880" s="72">
        <f>'Balance N'!N4883</f>
        <v>0</v>
      </c>
      <c r="G4880" s="72">
        <f>'Balance N'!O4883</f>
        <v>0</v>
      </c>
      <c r="H4880" s="72">
        <f>'Balance N'!P4883</f>
        <v>0</v>
      </c>
      <c r="I4880" s="74">
        <f t="shared" si="76"/>
        <v>0</v>
      </c>
    </row>
    <row r="4881" spans="1:9" ht="15.6">
      <c r="A4881" s="70">
        <f>'Balance N'!I4884</f>
        <v>0</v>
      </c>
      <c r="B4881" s="71">
        <f>'Balance N'!J4884</f>
        <v>0</v>
      </c>
      <c r="C4881" s="72">
        <f>'Balance N'!K4884</f>
        <v>0</v>
      </c>
      <c r="D4881" s="72">
        <f>'Balance N'!L4884</f>
        <v>0</v>
      </c>
      <c r="E4881" s="72">
        <f>'Balance N'!M4884</f>
        <v>0</v>
      </c>
      <c r="F4881" s="72">
        <f>'Balance N'!N4884</f>
        <v>0</v>
      </c>
      <c r="G4881" s="72">
        <f>'Balance N'!O4884</f>
        <v>0</v>
      </c>
      <c r="H4881" s="72">
        <f>'Balance N'!P4884</f>
        <v>0</v>
      </c>
      <c r="I4881" s="74">
        <f t="shared" si="76"/>
        <v>0</v>
      </c>
    </row>
    <row r="4882" spans="1:9" ht="15.6">
      <c r="A4882" s="70">
        <f>'Balance N'!I4885</f>
        <v>0</v>
      </c>
      <c r="B4882" s="71">
        <f>'Balance N'!J4885</f>
        <v>0</v>
      </c>
      <c r="C4882" s="72">
        <f>'Balance N'!K4885</f>
        <v>0</v>
      </c>
      <c r="D4882" s="72">
        <f>'Balance N'!L4885</f>
        <v>0</v>
      </c>
      <c r="E4882" s="72">
        <f>'Balance N'!M4885</f>
        <v>0</v>
      </c>
      <c r="F4882" s="72">
        <f>'Balance N'!N4885</f>
        <v>0</v>
      </c>
      <c r="G4882" s="72">
        <f>'Balance N'!O4885</f>
        <v>0</v>
      </c>
      <c r="H4882" s="72">
        <f>'Balance N'!P4885</f>
        <v>0</v>
      </c>
      <c r="I4882" s="74">
        <f t="shared" si="76"/>
        <v>0</v>
      </c>
    </row>
    <row r="4883" spans="1:9" ht="15.6">
      <c r="A4883" s="70">
        <f>'Balance N'!I4886</f>
        <v>0</v>
      </c>
      <c r="B4883" s="71">
        <f>'Balance N'!J4886</f>
        <v>0</v>
      </c>
      <c r="C4883" s="72">
        <f>'Balance N'!K4886</f>
        <v>0</v>
      </c>
      <c r="D4883" s="72">
        <f>'Balance N'!L4886</f>
        <v>0</v>
      </c>
      <c r="E4883" s="72">
        <f>'Balance N'!M4886</f>
        <v>0</v>
      </c>
      <c r="F4883" s="72">
        <f>'Balance N'!N4886</f>
        <v>0</v>
      </c>
      <c r="G4883" s="72">
        <f>'Balance N'!O4886</f>
        <v>0</v>
      </c>
      <c r="H4883" s="72">
        <f>'Balance N'!P4886</f>
        <v>0</v>
      </c>
      <c r="I4883" s="74">
        <f t="shared" si="76"/>
        <v>0</v>
      </c>
    </row>
    <row r="4884" spans="1:9" ht="15.6">
      <c r="A4884" s="70">
        <f>'Balance N'!I4887</f>
        <v>0</v>
      </c>
      <c r="B4884" s="71">
        <f>'Balance N'!J4887</f>
        <v>0</v>
      </c>
      <c r="C4884" s="72">
        <f>'Balance N'!K4887</f>
        <v>0</v>
      </c>
      <c r="D4884" s="72">
        <f>'Balance N'!L4887</f>
        <v>0</v>
      </c>
      <c r="E4884" s="72">
        <f>'Balance N'!M4887</f>
        <v>0</v>
      </c>
      <c r="F4884" s="72">
        <f>'Balance N'!N4887</f>
        <v>0</v>
      </c>
      <c r="G4884" s="72">
        <f>'Balance N'!O4887</f>
        <v>0</v>
      </c>
      <c r="H4884" s="72">
        <f>'Balance N'!P4887</f>
        <v>0</v>
      </c>
      <c r="I4884" s="74">
        <f t="shared" si="76"/>
        <v>0</v>
      </c>
    </row>
    <row r="4885" spans="1:9" ht="15.6">
      <c r="A4885" s="70">
        <f>'Balance N'!I4888</f>
        <v>0</v>
      </c>
      <c r="B4885" s="71">
        <f>'Balance N'!J4888</f>
        <v>0</v>
      </c>
      <c r="C4885" s="72">
        <f>'Balance N'!K4888</f>
        <v>0</v>
      </c>
      <c r="D4885" s="72">
        <f>'Balance N'!L4888</f>
        <v>0</v>
      </c>
      <c r="E4885" s="72">
        <f>'Balance N'!M4888</f>
        <v>0</v>
      </c>
      <c r="F4885" s="72">
        <f>'Balance N'!N4888</f>
        <v>0</v>
      </c>
      <c r="G4885" s="72">
        <f>'Balance N'!O4888</f>
        <v>0</v>
      </c>
      <c r="H4885" s="72">
        <f>'Balance N'!P4888</f>
        <v>0</v>
      </c>
      <c r="I4885" s="74">
        <f t="shared" si="76"/>
        <v>0</v>
      </c>
    </row>
    <row r="4886" spans="1:9" ht="15.6">
      <c r="A4886" s="70">
        <f>'Balance N'!I4889</f>
        <v>0</v>
      </c>
      <c r="B4886" s="71">
        <f>'Balance N'!J4889</f>
        <v>0</v>
      </c>
      <c r="C4886" s="72">
        <f>'Balance N'!K4889</f>
        <v>0</v>
      </c>
      <c r="D4886" s="72">
        <f>'Balance N'!L4889</f>
        <v>0</v>
      </c>
      <c r="E4886" s="72">
        <f>'Balance N'!M4889</f>
        <v>0</v>
      </c>
      <c r="F4886" s="72">
        <f>'Balance N'!N4889</f>
        <v>0</v>
      </c>
      <c r="G4886" s="72">
        <f>'Balance N'!O4889</f>
        <v>0</v>
      </c>
      <c r="H4886" s="72">
        <f>'Balance N'!P4889</f>
        <v>0</v>
      </c>
      <c r="I4886" s="74">
        <f t="shared" si="76"/>
        <v>0</v>
      </c>
    </row>
    <row r="4887" spans="1:9" ht="15.6">
      <c r="A4887" s="70">
        <f>'Balance N'!I4890</f>
        <v>0</v>
      </c>
      <c r="B4887" s="71">
        <f>'Balance N'!J4890</f>
        <v>0</v>
      </c>
      <c r="C4887" s="72">
        <f>'Balance N'!K4890</f>
        <v>0</v>
      </c>
      <c r="D4887" s="72">
        <f>'Balance N'!L4890</f>
        <v>0</v>
      </c>
      <c r="E4887" s="72">
        <f>'Balance N'!M4890</f>
        <v>0</v>
      </c>
      <c r="F4887" s="72">
        <f>'Balance N'!N4890</f>
        <v>0</v>
      </c>
      <c r="G4887" s="72">
        <f>'Balance N'!O4890</f>
        <v>0</v>
      </c>
      <c r="H4887" s="72">
        <f>'Balance N'!P4890</f>
        <v>0</v>
      </c>
      <c r="I4887" s="74">
        <f t="shared" si="76"/>
        <v>0</v>
      </c>
    </row>
    <row r="4888" spans="1:9" ht="15.6">
      <c r="A4888" s="70">
        <f>'Balance N'!I4891</f>
        <v>0</v>
      </c>
      <c r="B4888" s="71">
        <f>'Balance N'!J4891</f>
        <v>0</v>
      </c>
      <c r="C4888" s="72">
        <f>'Balance N'!K4891</f>
        <v>0</v>
      </c>
      <c r="D4888" s="72">
        <f>'Balance N'!L4891</f>
        <v>0</v>
      </c>
      <c r="E4888" s="72">
        <f>'Balance N'!M4891</f>
        <v>0</v>
      </c>
      <c r="F4888" s="72">
        <f>'Balance N'!N4891</f>
        <v>0</v>
      </c>
      <c r="G4888" s="72">
        <f>'Balance N'!O4891</f>
        <v>0</v>
      </c>
      <c r="H4888" s="72">
        <f>'Balance N'!P4891</f>
        <v>0</v>
      </c>
      <c r="I4888" s="74">
        <f t="shared" si="76"/>
        <v>0</v>
      </c>
    </row>
    <row r="4889" spans="1:9" ht="15.6">
      <c r="A4889" s="70">
        <f>'Balance N'!I4892</f>
        <v>0</v>
      </c>
      <c r="B4889" s="71">
        <f>'Balance N'!J4892</f>
        <v>0</v>
      </c>
      <c r="C4889" s="72">
        <f>'Balance N'!K4892</f>
        <v>0</v>
      </c>
      <c r="D4889" s="72">
        <f>'Balance N'!L4892</f>
        <v>0</v>
      </c>
      <c r="E4889" s="72">
        <f>'Balance N'!M4892</f>
        <v>0</v>
      </c>
      <c r="F4889" s="72">
        <f>'Balance N'!N4892</f>
        <v>0</v>
      </c>
      <c r="G4889" s="72">
        <f>'Balance N'!O4892</f>
        <v>0</v>
      </c>
      <c r="H4889" s="72">
        <f>'Balance N'!P4892</f>
        <v>0</v>
      </c>
      <c r="I4889" s="74">
        <f t="shared" si="76"/>
        <v>0</v>
      </c>
    </row>
    <row r="4890" spans="1:9" ht="15.6">
      <c r="A4890" s="70">
        <f>'Balance N'!I4893</f>
        <v>0</v>
      </c>
      <c r="B4890" s="71">
        <f>'Balance N'!J4893</f>
        <v>0</v>
      </c>
      <c r="C4890" s="72">
        <f>'Balance N'!K4893</f>
        <v>0</v>
      </c>
      <c r="D4890" s="72">
        <f>'Balance N'!L4893</f>
        <v>0</v>
      </c>
      <c r="E4890" s="72">
        <f>'Balance N'!M4893</f>
        <v>0</v>
      </c>
      <c r="F4890" s="72">
        <f>'Balance N'!N4893</f>
        <v>0</v>
      </c>
      <c r="G4890" s="72">
        <f>'Balance N'!O4893</f>
        <v>0</v>
      </c>
      <c r="H4890" s="72">
        <f>'Balance N'!P4893</f>
        <v>0</v>
      </c>
      <c r="I4890" s="74">
        <f t="shared" si="76"/>
        <v>0</v>
      </c>
    </row>
    <row r="4891" spans="1:9" ht="15.6">
      <c r="A4891" s="70">
        <f>'Balance N'!I4894</f>
        <v>0</v>
      </c>
      <c r="B4891" s="71">
        <f>'Balance N'!J4894</f>
        <v>0</v>
      </c>
      <c r="C4891" s="72">
        <f>'Balance N'!K4894</f>
        <v>0</v>
      </c>
      <c r="D4891" s="72">
        <f>'Balance N'!L4894</f>
        <v>0</v>
      </c>
      <c r="E4891" s="72">
        <f>'Balance N'!M4894</f>
        <v>0</v>
      </c>
      <c r="F4891" s="72">
        <f>'Balance N'!N4894</f>
        <v>0</v>
      </c>
      <c r="G4891" s="72">
        <f>'Balance N'!O4894</f>
        <v>0</v>
      </c>
      <c r="H4891" s="72">
        <f>'Balance N'!P4894</f>
        <v>0</v>
      </c>
      <c r="I4891" s="74">
        <f t="shared" si="76"/>
        <v>0</v>
      </c>
    </row>
    <row r="4892" spans="1:9" ht="15.6">
      <c r="A4892" s="70">
        <f>'Balance N'!I4895</f>
        <v>0</v>
      </c>
      <c r="B4892" s="71">
        <f>'Balance N'!J4895</f>
        <v>0</v>
      </c>
      <c r="C4892" s="72">
        <f>'Balance N'!K4895</f>
        <v>0</v>
      </c>
      <c r="D4892" s="72">
        <f>'Balance N'!L4895</f>
        <v>0</v>
      </c>
      <c r="E4892" s="72">
        <f>'Balance N'!M4895</f>
        <v>0</v>
      </c>
      <c r="F4892" s="72">
        <f>'Balance N'!N4895</f>
        <v>0</v>
      </c>
      <c r="G4892" s="72">
        <f>'Balance N'!O4895</f>
        <v>0</v>
      </c>
      <c r="H4892" s="72">
        <f>'Balance N'!P4895</f>
        <v>0</v>
      </c>
      <c r="I4892" s="74">
        <f t="shared" si="76"/>
        <v>0</v>
      </c>
    </row>
    <row r="4893" spans="1:9" ht="15.6">
      <c r="A4893" s="70">
        <f>'Balance N'!I4896</f>
        <v>0</v>
      </c>
      <c r="B4893" s="71">
        <f>'Balance N'!J4896</f>
        <v>0</v>
      </c>
      <c r="C4893" s="72">
        <f>'Balance N'!K4896</f>
        <v>0</v>
      </c>
      <c r="D4893" s="72">
        <f>'Balance N'!L4896</f>
        <v>0</v>
      </c>
      <c r="E4893" s="72">
        <f>'Balance N'!M4896</f>
        <v>0</v>
      </c>
      <c r="F4893" s="72">
        <f>'Balance N'!N4896</f>
        <v>0</v>
      </c>
      <c r="G4893" s="72">
        <f>'Balance N'!O4896</f>
        <v>0</v>
      </c>
      <c r="H4893" s="72">
        <f>'Balance N'!P4896</f>
        <v>0</v>
      </c>
      <c r="I4893" s="74">
        <f t="shared" si="76"/>
        <v>0</v>
      </c>
    </row>
    <row r="4894" spans="1:9" ht="15.6">
      <c r="A4894" s="70">
        <f>'Balance N'!I4897</f>
        <v>0</v>
      </c>
      <c r="B4894" s="71">
        <f>'Balance N'!J4897</f>
        <v>0</v>
      </c>
      <c r="C4894" s="72">
        <f>'Balance N'!K4897</f>
        <v>0</v>
      </c>
      <c r="D4894" s="72">
        <f>'Balance N'!L4897</f>
        <v>0</v>
      </c>
      <c r="E4894" s="72">
        <f>'Balance N'!M4897</f>
        <v>0</v>
      </c>
      <c r="F4894" s="72">
        <f>'Balance N'!N4897</f>
        <v>0</v>
      </c>
      <c r="G4894" s="72">
        <f>'Balance N'!O4897</f>
        <v>0</v>
      </c>
      <c r="H4894" s="72">
        <f>'Balance N'!P4897</f>
        <v>0</v>
      </c>
      <c r="I4894" s="74">
        <f t="shared" si="76"/>
        <v>0</v>
      </c>
    </row>
    <row r="4895" spans="1:9" ht="15.6">
      <c r="A4895" s="70">
        <f>'Balance N'!I4898</f>
        <v>0</v>
      </c>
      <c r="B4895" s="71">
        <f>'Balance N'!J4898</f>
        <v>0</v>
      </c>
      <c r="C4895" s="72">
        <f>'Balance N'!K4898</f>
        <v>0</v>
      </c>
      <c r="D4895" s="72">
        <f>'Balance N'!L4898</f>
        <v>0</v>
      </c>
      <c r="E4895" s="72">
        <f>'Balance N'!M4898</f>
        <v>0</v>
      </c>
      <c r="F4895" s="72">
        <f>'Balance N'!N4898</f>
        <v>0</v>
      </c>
      <c r="G4895" s="72">
        <f>'Balance N'!O4898</f>
        <v>0</v>
      </c>
      <c r="H4895" s="72">
        <f>'Balance N'!P4898</f>
        <v>0</v>
      </c>
      <c r="I4895" s="74">
        <f t="shared" si="76"/>
        <v>0</v>
      </c>
    </row>
    <row r="4896" spans="1:9" ht="15.6">
      <c r="A4896" s="70">
        <f>'Balance N'!I4899</f>
        <v>0</v>
      </c>
      <c r="B4896" s="71">
        <f>'Balance N'!J4899</f>
        <v>0</v>
      </c>
      <c r="C4896" s="72">
        <f>'Balance N'!K4899</f>
        <v>0</v>
      </c>
      <c r="D4896" s="72">
        <f>'Balance N'!L4899</f>
        <v>0</v>
      </c>
      <c r="E4896" s="72">
        <f>'Balance N'!M4899</f>
        <v>0</v>
      </c>
      <c r="F4896" s="72">
        <f>'Balance N'!N4899</f>
        <v>0</v>
      </c>
      <c r="G4896" s="72">
        <f>'Balance N'!O4899</f>
        <v>0</v>
      </c>
      <c r="H4896" s="72">
        <f>'Balance N'!P4899</f>
        <v>0</v>
      </c>
      <c r="I4896" s="74">
        <f t="shared" si="76"/>
        <v>0</v>
      </c>
    </row>
    <row r="4897" spans="1:9" ht="15.6">
      <c r="A4897" s="70">
        <f>'Balance N'!I4900</f>
        <v>0</v>
      </c>
      <c r="B4897" s="71">
        <f>'Balance N'!J4900</f>
        <v>0</v>
      </c>
      <c r="C4897" s="72">
        <f>'Balance N'!K4900</f>
        <v>0</v>
      </c>
      <c r="D4897" s="72">
        <f>'Balance N'!L4900</f>
        <v>0</v>
      </c>
      <c r="E4897" s="72">
        <f>'Balance N'!M4900</f>
        <v>0</v>
      </c>
      <c r="F4897" s="72">
        <f>'Balance N'!N4900</f>
        <v>0</v>
      </c>
      <c r="G4897" s="72">
        <f>'Balance N'!O4900</f>
        <v>0</v>
      </c>
      <c r="H4897" s="72">
        <f>'Balance N'!P4900</f>
        <v>0</v>
      </c>
      <c r="I4897" s="74">
        <f t="shared" si="76"/>
        <v>0</v>
      </c>
    </row>
    <row r="4898" spans="1:9" ht="15.6">
      <c r="A4898" s="70">
        <f>'Balance N'!I4901</f>
        <v>0</v>
      </c>
      <c r="B4898" s="71">
        <f>'Balance N'!J4901</f>
        <v>0</v>
      </c>
      <c r="C4898" s="72">
        <f>'Balance N'!K4901</f>
        <v>0</v>
      </c>
      <c r="D4898" s="72">
        <f>'Balance N'!L4901</f>
        <v>0</v>
      </c>
      <c r="E4898" s="72">
        <f>'Balance N'!M4901</f>
        <v>0</v>
      </c>
      <c r="F4898" s="72">
        <f>'Balance N'!N4901</f>
        <v>0</v>
      </c>
      <c r="G4898" s="72">
        <f>'Balance N'!O4901</f>
        <v>0</v>
      </c>
      <c r="H4898" s="72">
        <f>'Balance N'!P4901</f>
        <v>0</v>
      </c>
      <c r="I4898" s="74">
        <f t="shared" si="76"/>
        <v>0</v>
      </c>
    </row>
    <row r="4899" spans="1:9" ht="15.6">
      <c r="A4899" s="70">
        <f>'Balance N'!I4902</f>
        <v>0</v>
      </c>
      <c r="B4899" s="71">
        <f>'Balance N'!J4902</f>
        <v>0</v>
      </c>
      <c r="C4899" s="72">
        <f>'Balance N'!K4902</f>
        <v>0</v>
      </c>
      <c r="D4899" s="72">
        <f>'Balance N'!L4902</f>
        <v>0</v>
      </c>
      <c r="E4899" s="72">
        <f>'Balance N'!M4902</f>
        <v>0</v>
      </c>
      <c r="F4899" s="72">
        <f>'Balance N'!N4902</f>
        <v>0</v>
      </c>
      <c r="G4899" s="72">
        <f>'Balance N'!O4902</f>
        <v>0</v>
      </c>
      <c r="H4899" s="72">
        <f>'Balance N'!P4902</f>
        <v>0</v>
      </c>
      <c r="I4899" s="74">
        <f t="shared" si="76"/>
        <v>0</v>
      </c>
    </row>
    <row r="4900" spans="1:9" ht="15.6">
      <c r="A4900" s="70">
        <f>'Balance N'!I4903</f>
        <v>0</v>
      </c>
      <c r="B4900" s="71">
        <f>'Balance N'!J4903</f>
        <v>0</v>
      </c>
      <c r="C4900" s="72">
        <f>'Balance N'!K4903</f>
        <v>0</v>
      </c>
      <c r="D4900" s="72">
        <f>'Balance N'!L4903</f>
        <v>0</v>
      </c>
      <c r="E4900" s="72">
        <f>'Balance N'!M4903</f>
        <v>0</v>
      </c>
      <c r="F4900" s="72">
        <f>'Balance N'!N4903</f>
        <v>0</v>
      </c>
      <c r="G4900" s="72">
        <f>'Balance N'!O4903</f>
        <v>0</v>
      </c>
      <c r="H4900" s="72">
        <f>'Balance N'!P4903</f>
        <v>0</v>
      </c>
      <c r="I4900" s="74">
        <f t="shared" si="76"/>
        <v>0</v>
      </c>
    </row>
    <row r="4901" spans="1:9" ht="15.6">
      <c r="A4901" s="70">
        <f>'Balance N'!I4904</f>
        <v>0</v>
      </c>
      <c r="B4901" s="71">
        <f>'Balance N'!J4904</f>
        <v>0</v>
      </c>
      <c r="C4901" s="72">
        <f>'Balance N'!K4904</f>
        <v>0</v>
      </c>
      <c r="D4901" s="72">
        <f>'Balance N'!L4904</f>
        <v>0</v>
      </c>
      <c r="E4901" s="72">
        <f>'Balance N'!M4904</f>
        <v>0</v>
      </c>
      <c r="F4901" s="72">
        <f>'Balance N'!N4904</f>
        <v>0</v>
      </c>
      <c r="G4901" s="72">
        <f>'Balance N'!O4904</f>
        <v>0</v>
      </c>
      <c r="H4901" s="72">
        <f>'Balance N'!P4904</f>
        <v>0</v>
      </c>
      <c r="I4901" s="74">
        <f t="shared" si="76"/>
        <v>0</v>
      </c>
    </row>
    <row r="4902" spans="1:9" ht="15.6">
      <c r="A4902" s="70">
        <f>'Balance N'!I4905</f>
        <v>0</v>
      </c>
      <c r="B4902" s="71">
        <f>'Balance N'!J4905</f>
        <v>0</v>
      </c>
      <c r="C4902" s="72">
        <f>'Balance N'!K4905</f>
        <v>0</v>
      </c>
      <c r="D4902" s="72">
        <f>'Balance N'!L4905</f>
        <v>0</v>
      </c>
      <c r="E4902" s="72">
        <f>'Balance N'!M4905</f>
        <v>0</v>
      </c>
      <c r="F4902" s="72">
        <f>'Balance N'!N4905</f>
        <v>0</v>
      </c>
      <c r="G4902" s="72">
        <f>'Balance N'!O4905</f>
        <v>0</v>
      </c>
      <c r="H4902" s="72">
        <f>'Balance N'!P4905</f>
        <v>0</v>
      </c>
      <c r="I4902" s="74">
        <f t="shared" si="76"/>
        <v>0</v>
      </c>
    </row>
    <row r="4903" spans="1:9" ht="15.6">
      <c r="A4903" s="70">
        <f>'Balance N'!I4906</f>
        <v>0</v>
      </c>
      <c r="B4903" s="71">
        <f>'Balance N'!J4906</f>
        <v>0</v>
      </c>
      <c r="C4903" s="72">
        <f>'Balance N'!K4906</f>
        <v>0</v>
      </c>
      <c r="D4903" s="72">
        <f>'Balance N'!L4906</f>
        <v>0</v>
      </c>
      <c r="E4903" s="72">
        <f>'Balance N'!M4906</f>
        <v>0</v>
      </c>
      <c r="F4903" s="72">
        <f>'Balance N'!N4906</f>
        <v>0</v>
      </c>
      <c r="G4903" s="72">
        <f>'Balance N'!O4906</f>
        <v>0</v>
      </c>
      <c r="H4903" s="72">
        <f>'Balance N'!P4906</f>
        <v>0</v>
      </c>
      <c r="I4903" s="74">
        <f t="shared" si="76"/>
        <v>0</v>
      </c>
    </row>
    <row r="4904" spans="1:9" ht="15.6">
      <c r="A4904" s="70">
        <f>'Balance N'!I4907</f>
        <v>0</v>
      </c>
      <c r="B4904" s="71">
        <f>'Balance N'!J4907</f>
        <v>0</v>
      </c>
      <c r="C4904" s="72">
        <f>'Balance N'!K4907</f>
        <v>0</v>
      </c>
      <c r="D4904" s="72">
        <f>'Balance N'!L4907</f>
        <v>0</v>
      </c>
      <c r="E4904" s="72">
        <f>'Balance N'!M4907</f>
        <v>0</v>
      </c>
      <c r="F4904" s="72">
        <f>'Balance N'!N4907</f>
        <v>0</v>
      </c>
      <c r="G4904" s="72">
        <f>'Balance N'!O4907</f>
        <v>0</v>
      </c>
      <c r="H4904" s="72">
        <f>'Balance N'!P4907</f>
        <v>0</v>
      </c>
      <c r="I4904" s="74">
        <f t="shared" si="76"/>
        <v>0</v>
      </c>
    </row>
    <row r="4905" spans="1:9" ht="15.6">
      <c r="A4905" s="70">
        <f>'Balance N'!I4908</f>
        <v>0</v>
      </c>
      <c r="B4905" s="71">
        <f>'Balance N'!J4908</f>
        <v>0</v>
      </c>
      <c r="C4905" s="72">
        <f>'Balance N'!K4908</f>
        <v>0</v>
      </c>
      <c r="D4905" s="72">
        <f>'Balance N'!L4908</f>
        <v>0</v>
      </c>
      <c r="E4905" s="72">
        <f>'Balance N'!M4908</f>
        <v>0</v>
      </c>
      <c r="F4905" s="72">
        <f>'Balance N'!N4908</f>
        <v>0</v>
      </c>
      <c r="G4905" s="72">
        <f>'Balance N'!O4908</f>
        <v>0</v>
      </c>
      <c r="H4905" s="72">
        <f>'Balance N'!P4908</f>
        <v>0</v>
      </c>
      <c r="I4905" s="74">
        <f t="shared" si="76"/>
        <v>0</v>
      </c>
    </row>
    <row r="4906" spans="1:9" ht="15.6">
      <c r="A4906" s="70">
        <f>'Balance N'!I4909</f>
        <v>0</v>
      </c>
      <c r="B4906" s="71">
        <f>'Balance N'!J4909</f>
        <v>0</v>
      </c>
      <c r="C4906" s="72">
        <f>'Balance N'!K4909</f>
        <v>0</v>
      </c>
      <c r="D4906" s="72">
        <f>'Balance N'!L4909</f>
        <v>0</v>
      </c>
      <c r="E4906" s="72">
        <f>'Balance N'!M4909</f>
        <v>0</v>
      </c>
      <c r="F4906" s="72">
        <f>'Balance N'!N4909</f>
        <v>0</v>
      </c>
      <c r="G4906" s="72">
        <f>'Balance N'!O4909</f>
        <v>0</v>
      </c>
      <c r="H4906" s="72">
        <f>'Balance N'!P4909</f>
        <v>0</v>
      </c>
      <c r="I4906" s="74">
        <f t="shared" si="76"/>
        <v>0</v>
      </c>
    </row>
    <row r="4907" spans="1:9" ht="15.6">
      <c r="A4907" s="70">
        <f>'Balance N'!I4910</f>
        <v>0</v>
      </c>
      <c r="B4907" s="71">
        <f>'Balance N'!J4910</f>
        <v>0</v>
      </c>
      <c r="C4907" s="72">
        <f>'Balance N'!K4910</f>
        <v>0</v>
      </c>
      <c r="D4907" s="72">
        <f>'Balance N'!L4910</f>
        <v>0</v>
      </c>
      <c r="E4907" s="72">
        <f>'Balance N'!M4910</f>
        <v>0</v>
      </c>
      <c r="F4907" s="72">
        <f>'Balance N'!N4910</f>
        <v>0</v>
      </c>
      <c r="G4907" s="72">
        <f>'Balance N'!O4910</f>
        <v>0</v>
      </c>
      <c r="H4907" s="72">
        <f>'Balance N'!P4910</f>
        <v>0</v>
      </c>
      <c r="I4907" s="74">
        <f t="shared" si="76"/>
        <v>0</v>
      </c>
    </row>
    <row r="4908" spans="1:9" ht="15.6">
      <c r="A4908" s="70">
        <f>'Balance N'!I4911</f>
        <v>0</v>
      </c>
      <c r="B4908" s="71">
        <f>'Balance N'!J4911</f>
        <v>0</v>
      </c>
      <c r="C4908" s="72">
        <f>'Balance N'!K4911</f>
        <v>0</v>
      </c>
      <c r="D4908" s="72">
        <f>'Balance N'!L4911</f>
        <v>0</v>
      </c>
      <c r="E4908" s="72">
        <f>'Balance N'!M4911</f>
        <v>0</v>
      </c>
      <c r="F4908" s="72">
        <f>'Balance N'!N4911</f>
        <v>0</v>
      </c>
      <c r="G4908" s="72">
        <f>'Balance N'!O4911</f>
        <v>0</v>
      </c>
      <c r="H4908" s="72">
        <f>'Balance N'!P4911</f>
        <v>0</v>
      </c>
      <c r="I4908" s="74">
        <f t="shared" si="76"/>
        <v>0</v>
      </c>
    </row>
    <row r="4909" spans="1:9" ht="15.6">
      <c r="A4909" s="70">
        <f>'Balance N'!I4912</f>
        <v>0</v>
      </c>
      <c r="B4909" s="71">
        <f>'Balance N'!J4912</f>
        <v>0</v>
      </c>
      <c r="C4909" s="72">
        <f>'Balance N'!K4912</f>
        <v>0</v>
      </c>
      <c r="D4909" s="72">
        <f>'Balance N'!L4912</f>
        <v>0</v>
      </c>
      <c r="E4909" s="72">
        <f>'Balance N'!M4912</f>
        <v>0</v>
      </c>
      <c r="F4909" s="72">
        <f>'Balance N'!N4912</f>
        <v>0</v>
      </c>
      <c r="G4909" s="72">
        <f>'Balance N'!O4912</f>
        <v>0</v>
      </c>
      <c r="H4909" s="72">
        <f>'Balance N'!P4912</f>
        <v>0</v>
      </c>
      <c r="I4909" s="74">
        <f t="shared" si="76"/>
        <v>0</v>
      </c>
    </row>
    <row r="4910" spans="1:9" ht="15.6">
      <c r="A4910" s="70">
        <f>'Balance N'!I4913</f>
        <v>0</v>
      </c>
      <c r="B4910" s="71">
        <f>'Balance N'!J4913</f>
        <v>0</v>
      </c>
      <c r="C4910" s="72">
        <f>'Balance N'!K4913</f>
        <v>0</v>
      </c>
      <c r="D4910" s="72">
        <f>'Balance N'!L4913</f>
        <v>0</v>
      </c>
      <c r="E4910" s="72">
        <f>'Balance N'!M4913</f>
        <v>0</v>
      </c>
      <c r="F4910" s="72">
        <f>'Balance N'!N4913</f>
        <v>0</v>
      </c>
      <c r="G4910" s="72">
        <f>'Balance N'!O4913</f>
        <v>0</v>
      </c>
      <c r="H4910" s="72">
        <f>'Balance N'!P4913</f>
        <v>0</v>
      </c>
      <c r="I4910" s="74">
        <f t="shared" si="76"/>
        <v>0</v>
      </c>
    </row>
    <row r="4911" spans="1:9" ht="15.6">
      <c r="A4911" s="70">
        <f>'Balance N'!I4914</f>
        <v>0</v>
      </c>
      <c r="B4911" s="71">
        <f>'Balance N'!J4914</f>
        <v>0</v>
      </c>
      <c r="C4911" s="72">
        <f>'Balance N'!K4914</f>
        <v>0</v>
      </c>
      <c r="D4911" s="72">
        <f>'Balance N'!L4914</f>
        <v>0</v>
      </c>
      <c r="E4911" s="72">
        <f>'Balance N'!M4914</f>
        <v>0</v>
      </c>
      <c r="F4911" s="72">
        <f>'Balance N'!N4914</f>
        <v>0</v>
      </c>
      <c r="G4911" s="72">
        <f>'Balance N'!O4914</f>
        <v>0</v>
      </c>
      <c r="H4911" s="72">
        <f>'Balance N'!P4914</f>
        <v>0</v>
      </c>
      <c r="I4911" s="74">
        <f t="shared" si="76"/>
        <v>0</v>
      </c>
    </row>
    <row r="4912" spans="1:9" ht="15.6">
      <c r="A4912" s="70">
        <f>'Balance N'!I4915</f>
        <v>0</v>
      </c>
      <c r="B4912" s="71">
        <f>'Balance N'!J4915</f>
        <v>0</v>
      </c>
      <c r="C4912" s="72">
        <f>'Balance N'!K4915</f>
        <v>0</v>
      </c>
      <c r="D4912" s="72">
        <f>'Balance N'!L4915</f>
        <v>0</v>
      </c>
      <c r="E4912" s="72">
        <f>'Balance N'!M4915</f>
        <v>0</v>
      </c>
      <c r="F4912" s="72">
        <f>'Balance N'!N4915</f>
        <v>0</v>
      </c>
      <c r="G4912" s="72">
        <f>'Balance N'!O4915</f>
        <v>0</v>
      </c>
      <c r="H4912" s="72">
        <f>'Balance N'!P4915</f>
        <v>0</v>
      </c>
      <c r="I4912" s="74">
        <f t="shared" si="76"/>
        <v>0</v>
      </c>
    </row>
    <row r="4913" spans="1:9" ht="15.6">
      <c r="A4913" s="70">
        <f>'Balance N'!I4916</f>
        <v>0</v>
      </c>
      <c r="B4913" s="71">
        <f>'Balance N'!J4916</f>
        <v>0</v>
      </c>
      <c r="C4913" s="72">
        <f>'Balance N'!K4916</f>
        <v>0</v>
      </c>
      <c r="D4913" s="72">
        <f>'Balance N'!L4916</f>
        <v>0</v>
      </c>
      <c r="E4913" s="72">
        <f>'Balance N'!M4916</f>
        <v>0</v>
      </c>
      <c r="F4913" s="72">
        <f>'Balance N'!N4916</f>
        <v>0</v>
      </c>
      <c r="G4913" s="72">
        <f>'Balance N'!O4916</f>
        <v>0</v>
      </c>
      <c r="H4913" s="72">
        <f>'Balance N'!P4916</f>
        <v>0</v>
      </c>
      <c r="I4913" s="74">
        <f t="shared" si="76"/>
        <v>0</v>
      </c>
    </row>
    <row r="4914" spans="1:9" ht="15.6">
      <c r="A4914" s="70">
        <f>'Balance N'!I4917</f>
        <v>0</v>
      </c>
      <c r="B4914" s="71">
        <f>'Balance N'!J4917</f>
        <v>0</v>
      </c>
      <c r="C4914" s="72">
        <f>'Balance N'!K4917</f>
        <v>0</v>
      </c>
      <c r="D4914" s="72">
        <f>'Balance N'!L4917</f>
        <v>0</v>
      </c>
      <c r="E4914" s="72">
        <f>'Balance N'!M4917</f>
        <v>0</v>
      </c>
      <c r="F4914" s="72">
        <f>'Balance N'!N4917</f>
        <v>0</v>
      </c>
      <c r="G4914" s="72">
        <f>'Balance N'!O4917</f>
        <v>0</v>
      </c>
      <c r="H4914" s="72">
        <f>'Balance N'!P4917</f>
        <v>0</v>
      </c>
      <c r="I4914" s="74">
        <f t="shared" si="76"/>
        <v>0</v>
      </c>
    </row>
    <row r="4915" spans="1:9" ht="15.6">
      <c r="A4915" s="70">
        <f>'Balance N'!I4918</f>
        <v>0</v>
      </c>
      <c r="B4915" s="71">
        <f>'Balance N'!J4918</f>
        <v>0</v>
      </c>
      <c r="C4915" s="72">
        <f>'Balance N'!K4918</f>
        <v>0</v>
      </c>
      <c r="D4915" s="72">
        <f>'Balance N'!L4918</f>
        <v>0</v>
      </c>
      <c r="E4915" s="72">
        <f>'Balance N'!M4918</f>
        <v>0</v>
      </c>
      <c r="F4915" s="72">
        <f>'Balance N'!N4918</f>
        <v>0</v>
      </c>
      <c r="G4915" s="72">
        <f>'Balance N'!O4918</f>
        <v>0</v>
      </c>
      <c r="H4915" s="72">
        <f>'Balance N'!P4918</f>
        <v>0</v>
      </c>
      <c r="I4915" s="74">
        <f t="shared" si="76"/>
        <v>0</v>
      </c>
    </row>
    <row r="4916" spans="1:9" ht="15.6">
      <c r="A4916" s="70">
        <f>'Balance N'!I4919</f>
        <v>0</v>
      </c>
      <c r="B4916" s="71">
        <f>'Balance N'!J4919</f>
        <v>0</v>
      </c>
      <c r="C4916" s="72">
        <f>'Balance N'!K4919</f>
        <v>0</v>
      </c>
      <c r="D4916" s="72">
        <f>'Balance N'!L4919</f>
        <v>0</v>
      </c>
      <c r="E4916" s="72">
        <f>'Balance N'!M4919</f>
        <v>0</v>
      </c>
      <c r="F4916" s="72">
        <f>'Balance N'!N4919</f>
        <v>0</v>
      </c>
      <c r="G4916" s="72">
        <f>'Balance N'!O4919</f>
        <v>0</v>
      </c>
      <c r="H4916" s="72">
        <f>'Balance N'!P4919</f>
        <v>0</v>
      </c>
      <c r="I4916" s="74">
        <f t="shared" si="76"/>
        <v>0</v>
      </c>
    </row>
    <row r="4917" spans="1:9" ht="15.6">
      <c r="A4917" s="70">
        <f>'Balance N'!I4920</f>
        <v>0</v>
      </c>
      <c r="B4917" s="71">
        <f>'Balance N'!J4920</f>
        <v>0</v>
      </c>
      <c r="C4917" s="72">
        <f>'Balance N'!K4920</f>
        <v>0</v>
      </c>
      <c r="D4917" s="72">
        <f>'Balance N'!L4920</f>
        <v>0</v>
      </c>
      <c r="E4917" s="72">
        <f>'Balance N'!M4920</f>
        <v>0</v>
      </c>
      <c r="F4917" s="72">
        <f>'Balance N'!N4920</f>
        <v>0</v>
      </c>
      <c r="G4917" s="72">
        <f>'Balance N'!O4920</f>
        <v>0</v>
      </c>
      <c r="H4917" s="72">
        <f>'Balance N'!P4920</f>
        <v>0</v>
      </c>
      <c r="I4917" s="74">
        <f t="shared" si="76"/>
        <v>0</v>
      </c>
    </row>
    <row r="4918" spans="1:9" ht="15.6">
      <c r="A4918" s="70">
        <f>'Balance N'!I4921</f>
        <v>0</v>
      </c>
      <c r="B4918" s="71">
        <f>'Balance N'!J4921</f>
        <v>0</v>
      </c>
      <c r="C4918" s="72">
        <f>'Balance N'!K4921</f>
        <v>0</v>
      </c>
      <c r="D4918" s="72">
        <f>'Balance N'!L4921</f>
        <v>0</v>
      </c>
      <c r="E4918" s="72">
        <f>'Balance N'!M4921</f>
        <v>0</v>
      </c>
      <c r="F4918" s="72">
        <f>'Balance N'!N4921</f>
        <v>0</v>
      </c>
      <c r="G4918" s="72">
        <f>'Balance N'!O4921</f>
        <v>0</v>
      </c>
      <c r="H4918" s="72">
        <f>'Balance N'!P4921</f>
        <v>0</v>
      </c>
      <c r="I4918" s="74">
        <f t="shared" si="76"/>
        <v>0</v>
      </c>
    </row>
    <row r="4919" spans="1:9" ht="15.6">
      <c r="A4919" s="70">
        <f>'Balance N'!I4922</f>
        <v>0</v>
      </c>
      <c r="B4919" s="71">
        <f>'Balance N'!J4922</f>
        <v>0</v>
      </c>
      <c r="C4919" s="72">
        <f>'Balance N'!K4922</f>
        <v>0</v>
      </c>
      <c r="D4919" s="72">
        <f>'Balance N'!L4922</f>
        <v>0</v>
      </c>
      <c r="E4919" s="72">
        <f>'Balance N'!M4922</f>
        <v>0</v>
      </c>
      <c r="F4919" s="72">
        <f>'Balance N'!N4922</f>
        <v>0</v>
      </c>
      <c r="G4919" s="72">
        <f>'Balance N'!O4922</f>
        <v>0</v>
      </c>
      <c r="H4919" s="72">
        <f>'Balance N'!P4922</f>
        <v>0</v>
      </c>
      <c r="I4919" s="74">
        <f t="shared" si="76"/>
        <v>0</v>
      </c>
    </row>
    <row r="4920" spans="1:9" ht="15.6">
      <c r="A4920" s="70">
        <f>'Balance N'!I4923</f>
        <v>0</v>
      </c>
      <c r="B4920" s="71">
        <f>'Balance N'!J4923</f>
        <v>0</v>
      </c>
      <c r="C4920" s="72">
        <f>'Balance N'!K4923</f>
        <v>0</v>
      </c>
      <c r="D4920" s="72">
        <f>'Balance N'!L4923</f>
        <v>0</v>
      </c>
      <c r="E4920" s="72">
        <f>'Balance N'!M4923</f>
        <v>0</v>
      </c>
      <c r="F4920" s="72">
        <f>'Balance N'!N4923</f>
        <v>0</v>
      </c>
      <c r="G4920" s="72">
        <f>'Balance N'!O4923</f>
        <v>0</v>
      </c>
      <c r="H4920" s="72">
        <f>'Balance N'!P4923</f>
        <v>0</v>
      </c>
      <c r="I4920" s="74">
        <f t="shared" si="76"/>
        <v>0</v>
      </c>
    </row>
    <row r="4921" spans="1:9" ht="15.6">
      <c r="A4921" s="70">
        <f>'Balance N'!I4924</f>
        <v>0</v>
      </c>
      <c r="B4921" s="71">
        <f>'Balance N'!J4924</f>
        <v>0</v>
      </c>
      <c r="C4921" s="72">
        <f>'Balance N'!K4924</f>
        <v>0</v>
      </c>
      <c r="D4921" s="72">
        <f>'Balance N'!L4924</f>
        <v>0</v>
      </c>
      <c r="E4921" s="72">
        <f>'Balance N'!M4924</f>
        <v>0</v>
      </c>
      <c r="F4921" s="72">
        <f>'Balance N'!N4924</f>
        <v>0</v>
      </c>
      <c r="G4921" s="72">
        <f>'Balance N'!O4924</f>
        <v>0</v>
      </c>
      <c r="H4921" s="72">
        <f>'Balance N'!P4924</f>
        <v>0</v>
      </c>
      <c r="I4921" s="74">
        <f t="shared" si="76"/>
        <v>0</v>
      </c>
    </row>
    <row r="4922" spans="1:9" ht="15.6">
      <c r="A4922" s="70">
        <f>'Balance N'!I4925</f>
        <v>0</v>
      </c>
      <c r="B4922" s="71">
        <f>'Balance N'!J4925</f>
        <v>0</v>
      </c>
      <c r="C4922" s="72">
        <f>'Balance N'!K4925</f>
        <v>0</v>
      </c>
      <c r="D4922" s="72">
        <f>'Balance N'!L4925</f>
        <v>0</v>
      </c>
      <c r="E4922" s="72">
        <f>'Balance N'!M4925</f>
        <v>0</v>
      </c>
      <c r="F4922" s="72">
        <f>'Balance N'!N4925</f>
        <v>0</v>
      </c>
      <c r="G4922" s="72">
        <f>'Balance N'!O4925</f>
        <v>0</v>
      </c>
      <c r="H4922" s="72">
        <f>'Balance N'!P4925</f>
        <v>0</v>
      </c>
      <c r="I4922" s="74">
        <f t="shared" si="76"/>
        <v>0</v>
      </c>
    </row>
    <row r="4923" spans="1:9" ht="15.6">
      <c r="A4923" s="70">
        <f>'Balance N'!I4926</f>
        <v>0</v>
      </c>
      <c r="B4923" s="71">
        <f>'Balance N'!J4926</f>
        <v>0</v>
      </c>
      <c r="C4923" s="72">
        <f>'Balance N'!K4926</f>
        <v>0</v>
      </c>
      <c r="D4923" s="72">
        <f>'Balance N'!L4926</f>
        <v>0</v>
      </c>
      <c r="E4923" s="72">
        <f>'Balance N'!M4926</f>
        <v>0</v>
      </c>
      <c r="F4923" s="72">
        <f>'Balance N'!N4926</f>
        <v>0</v>
      </c>
      <c r="G4923" s="72">
        <f>'Balance N'!O4926</f>
        <v>0</v>
      </c>
      <c r="H4923" s="72">
        <f>'Balance N'!P4926</f>
        <v>0</v>
      </c>
      <c r="I4923" s="74">
        <f t="shared" si="76"/>
        <v>0</v>
      </c>
    </row>
    <row r="4924" spans="1:9" ht="15.6">
      <c r="A4924" s="70">
        <f>'Balance N'!I4927</f>
        <v>0</v>
      </c>
      <c r="B4924" s="71">
        <f>'Balance N'!J4927</f>
        <v>0</v>
      </c>
      <c r="C4924" s="72">
        <f>'Balance N'!K4927</f>
        <v>0</v>
      </c>
      <c r="D4924" s="72">
        <f>'Balance N'!L4927</f>
        <v>0</v>
      </c>
      <c r="E4924" s="72">
        <f>'Balance N'!M4927</f>
        <v>0</v>
      </c>
      <c r="F4924" s="72">
        <f>'Balance N'!N4927</f>
        <v>0</v>
      </c>
      <c r="G4924" s="72">
        <f>'Balance N'!O4927</f>
        <v>0</v>
      </c>
      <c r="H4924" s="72">
        <f>'Balance N'!P4927</f>
        <v>0</v>
      </c>
      <c r="I4924" s="74">
        <f t="shared" si="76"/>
        <v>0</v>
      </c>
    </row>
    <row r="4925" spans="1:9" ht="15.6">
      <c r="A4925" s="70">
        <f>'Balance N'!I4928</f>
        <v>0</v>
      </c>
      <c r="B4925" s="71">
        <f>'Balance N'!J4928</f>
        <v>0</v>
      </c>
      <c r="C4925" s="72">
        <f>'Balance N'!K4928</f>
        <v>0</v>
      </c>
      <c r="D4925" s="72">
        <f>'Balance N'!L4928</f>
        <v>0</v>
      </c>
      <c r="E4925" s="72">
        <f>'Balance N'!M4928</f>
        <v>0</v>
      </c>
      <c r="F4925" s="72">
        <f>'Balance N'!N4928</f>
        <v>0</v>
      </c>
      <c r="G4925" s="72">
        <f>'Balance N'!O4928</f>
        <v>0</v>
      </c>
      <c r="H4925" s="72">
        <f>'Balance N'!P4928</f>
        <v>0</v>
      </c>
      <c r="I4925" s="74">
        <f t="shared" si="76"/>
        <v>0</v>
      </c>
    </row>
    <row r="4926" spans="1:9" ht="15.6">
      <c r="A4926" s="70">
        <f>'Balance N'!I4929</f>
        <v>0</v>
      </c>
      <c r="B4926" s="71">
        <f>'Balance N'!J4929</f>
        <v>0</v>
      </c>
      <c r="C4926" s="72">
        <f>'Balance N'!K4929</f>
        <v>0</v>
      </c>
      <c r="D4926" s="72">
        <f>'Balance N'!L4929</f>
        <v>0</v>
      </c>
      <c r="E4926" s="72">
        <f>'Balance N'!M4929</f>
        <v>0</v>
      </c>
      <c r="F4926" s="72">
        <f>'Balance N'!N4929</f>
        <v>0</v>
      </c>
      <c r="G4926" s="72">
        <f>'Balance N'!O4929</f>
        <v>0</v>
      </c>
      <c r="H4926" s="72">
        <f>'Balance N'!P4929</f>
        <v>0</v>
      </c>
      <c r="I4926" s="74">
        <f t="shared" si="76"/>
        <v>0</v>
      </c>
    </row>
    <row r="4927" spans="1:9" ht="15.6">
      <c r="A4927" s="70">
        <f>'Balance N'!I4930</f>
        <v>0</v>
      </c>
      <c r="B4927" s="71">
        <f>'Balance N'!J4930</f>
        <v>0</v>
      </c>
      <c r="C4927" s="72">
        <f>'Balance N'!K4930</f>
        <v>0</v>
      </c>
      <c r="D4927" s="72">
        <f>'Balance N'!L4930</f>
        <v>0</v>
      </c>
      <c r="E4927" s="72">
        <f>'Balance N'!M4930</f>
        <v>0</v>
      </c>
      <c r="F4927" s="72">
        <f>'Balance N'!N4930</f>
        <v>0</v>
      </c>
      <c r="G4927" s="72">
        <f>'Balance N'!O4930</f>
        <v>0</v>
      </c>
      <c r="H4927" s="72">
        <f>'Balance N'!P4930</f>
        <v>0</v>
      </c>
      <c r="I4927" s="74">
        <f t="shared" si="76"/>
        <v>0</v>
      </c>
    </row>
    <row r="4928" spans="1:9" ht="15.6">
      <c r="A4928" s="70">
        <f>'Balance N'!I4931</f>
        <v>0</v>
      </c>
      <c r="B4928" s="71">
        <f>'Balance N'!J4931</f>
        <v>0</v>
      </c>
      <c r="C4928" s="72">
        <f>'Balance N'!K4931</f>
        <v>0</v>
      </c>
      <c r="D4928" s="72">
        <f>'Balance N'!L4931</f>
        <v>0</v>
      </c>
      <c r="E4928" s="72">
        <f>'Balance N'!M4931</f>
        <v>0</v>
      </c>
      <c r="F4928" s="72">
        <f>'Balance N'!N4931</f>
        <v>0</v>
      </c>
      <c r="G4928" s="72">
        <f>'Balance N'!O4931</f>
        <v>0</v>
      </c>
      <c r="H4928" s="72">
        <f>'Balance N'!P4931</f>
        <v>0</v>
      </c>
      <c r="I4928" s="74">
        <f t="shared" si="76"/>
        <v>0</v>
      </c>
    </row>
    <row r="4929" spans="1:9" ht="15.6">
      <c r="A4929" s="70">
        <f>'Balance N'!I4932</f>
        <v>0</v>
      </c>
      <c r="B4929" s="71">
        <f>'Balance N'!J4932</f>
        <v>0</v>
      </c>
      <c r="C4929" s="72">
        <f>'Balance N'!K4932</f>
        <v>0</v>
      </c>
      <c r="D4929" s="72">
        <f>'Balance N'!L4932</f>
        <v>0</v>
      </c>
      <c r="E4929" s="72">
        <f>'Balance N'!M4932</f>
        <v>0</v>
      </c>
      <c r="F4929" s="72">
        <f>'Balance N'!N4932</f>
        <v>0</v>
      </c>
      <c r="G4929" s="72">
        <f>'Balance N'!O4932</f>
        <v>0</v>
      </c>
      <c r="H4929" s="72">
        <f>'Balance N'!P4932</f>
        <v>0</v>
      </c>
      <c r="I4929" s="74">
        <f t="shared" si="76"/>
        <v>0</v>
      </c>
    </row>
    <row r="4930" spans="1:9" ht="15.6">
      <c r="A4930" s="70">
        <f>'Balance N'!I4933</f>
        <v>0</v>
      </c>
      <c r="B4930" s="71">
        <f>'Balance N'!J4933</f>
        <v>0</v>
      </c>
      <c r="C4930" s="72">
        <f>'Balance N'!K4933</f>
        <v>0</v>
      </c>
      <c r="D4930" s="72">
        <f>'Balance N'!L4933</f>
        <v>0</v>
      </c>
      <c r="E4930" s="72">
        <f>'Balance N'!M4933</f>
        <v>0</v>
      </c>
      <c r="F4930" s="72">
        <f>'Balance N'!N4933</f>
        <v>0</v>
      </c>
      <c r="G4930" s="72">
        <f>'Balance N'!O4933</f>
        <v>0</v>
      </c>
      <c r="H4930" s="72">
        <f>'Balance N'!P4933</f>
        <v>0</v>
      </c>
      <c r="I4930" s="74">
        <f t="shared" si="76"/>
        <v>0</v>
      </c>
    </row>
    <row r="4931" spans="1:9" ht="15.6">
      <c r="A4931" s="70">
        <f>'Balance N'!I4934</f>
        <v>0</v>
      </c>
      <c r="B4931" s="71">
        <f>'Balance N'!J4934</f>
        <v>0</v>
      </c>
      <c r="C4931" s="72">
        <f>'Balance N'!K4934</f>
        <v>0</v>
      </c>
      <c r="D4931" s="72">
        <f>'Balance N'!L4934</f>
        <v>0</v>
      </c>
      <c r="E4931" s="72">
        <f>'Balance N'!M4934</f>
        <v>0</v>
      </c>
      <c r="F4931" s="72">
        <f>'Balance N'!N4934</f>
        <v>0</v>
      </c>
      <c r="G4931" s="72">
        <f>'Balance N'!O4934</f>
        <v>0</v>
      </c>
      <c r="H4931" s="72">
        <f>'Balance N'!P4934</f>
        <v>0</v>
      </c>
      <c r="I4931" s="74">
        <f t="shared" ref="I4931:I4994" si="77">(C4931-D4931)+(E4931-F4931)-(G4931-H4931)</f>
        <v>0</v>
      </c>
    </row>
    <row r="4932" spans="1:9" ht="15.6">
      <c r="A4932" s="70">
        <f>'Balance N'!I4935</f>
        <v>0</v>
      </c>
      <c r="B4932" s="71">
        <f>'Balance N'!J4935</f>
        <v>0</v>
      </c>
      <c r="C4932" s="72">
        <f>'Balance N'!K4935</f>
        <v>0</v>
      </c>
      <c r="D4932" s="72">
        <f>'Balance N'!L4935</f>
        <v>0</v>
      </c>
      <c r="E4932" s="72">
        <f>'Balance N'!M4935</f>
        <v>0</v>
      </c>
      <c r="F4932" s="72">
        <f>'Balance N'!N4935</f>
        <v>0</v>
      </c>
      <c r="G4932" s="72">
        <f>'Balance N'!O4935</f>
        <v>0</v>
      </c>
      <c r="H4932" s="72">
        <f>'Balance N'!P4935</f>
        <v>0</v>
      </c>
      <c r="I4932" s="74">
        <f t="shared" si="77"/>
        <v>0</v>
      </c>
    </row>
    <row r="4933" spans="1:9" ht="15.6">
      <c r="A4933" s="70">
        <f>'Balance N'!I4936</f>
        <v>0</v>
      </c>
      <c r="B4933" s="71">
        <f>'Balance N'!J4936</f>
        <v>0</v>
      </c>
      <c r="C4933" s="72">
        <f>'Balance N'!K4936</f>
        <v>0</v>
      </c>
      <c r="D4933" s="72">
        <f>'Balance N'!L4936</f>
        <v>0</v>
      </c>
      <c r="E4933" s="72">
        <f>'Balance N'!M4936</f>
        <v>0</v>
      </c>
      <c r="F4933" s="72">
        <f>'Balance N'!N4936</f>
        <v>0</v>
      </c>
      <c r="G4933" s="72">
        <f>'Balance N'!O4936</f>
        <v>0</v>
      </c>
      <c r="H4933" s="72">
        <f>'Balance N'!P4936</f>
        <v>0</v>
      </c>
      <c r="I4933" s="74">
        <f t="shared" si="77"/>
        <v>0</v>
      </c>
    </row>
    <row r="4934" spans="1:9" ht="15.6">
      <c r="A4934" s="70">
        <f>'Balance N'!I4937</f>
        <v>0</v>
      </c>
      <c r="B4934" s="71">
        <f>'Balance N'!J4937</f>
        <v>0</v>
      </c>
      <c r="C4934" s="72">
        <f>'Balance N'!K4937</f>
        <v>0</v>
      </c>
      <c r="D4934" s="72">
        <f>'Balance N'!L4937</f>
        <v>0</v>
      </c>
      <c r="E4934" s="72">
        <f>'Balance N'!M4937</f>
        <v>0</v>
      </c>
      <c r="F4934" s="72">
        <f>'Balance N'!N4937</f>
        <v>0</v>
      </c>
      <c r="G4934" s="72">
        <f>'Balance N'!O4937</f>
        <v>0</v>
      </c>
      <c r="H4934" s="72">
        <f>'Balance N'!P4937</f>
        <v>0</v>
      </c>
      <c r="I4934" s="74">
        <f t="shared" si="77"/>
        <v>0</v>
      </c>
    </row>
    <row r="4935" spans="1:9" ht="15.6">
      <c r="A4935" s="70">
        <f>'Balance N'!I4938</f>
        <v>0</v>
      </c>
      <c r="B4935" s="71">
        <f>'Balance N'!J4938</f>
        <v>0</v>
      </c>
      <c r="C4935" s="72">
        <f>'Balance N'!K4938</f>
        <v>0</v>
      </c>
      <c r="D4935" s="72">
        <f>'Balance N'!L4938</f>
        <v>0</v>
      </c>
      <c r="E4935" s="72">
        <f>'Balance N'!M4938</f>
        <v>0</v>
      </c>
      <c r="F4935" s="72">
        <f>'Balance N'!N4938</f>
        <v>0</v>
      </c>
      <c r="G4935" s="72">
        <f>'Balance N'!O4938</f>
        <v>0</v>
      </c>
      <c r="H4935" s="72">
        <f>'Balance N'!P4938</f>
        <v>0</v>
      </c>
      <c r="I4935" s="74">
        <f t="shared" si="77"/>
        <v>0</v>
      </c>
    </row>
    <row r="4936" spans="1:9" ht="15.6">
      <c r="A4936" s="70">
        <f>'Balance N'!I4939</f>
        <v>0</v>
      </c>
      <c r="B4936" s="71">
        <f>'Balance N'!J4939</f>
        <v>0</v>
      </c>
      <c r="C4936" s="72">
        <f>'Balance N'!K4939</f>
        <v>0</v>
      </c>
      <c r="D4936" s="72">
        <f>'Balance N'!L4939</f>
        <v>0</v>
      </c>
      <c r="E4936" s="72">
        <f>'Balance N'!M4939</f>
        <v>0</v>
      </c>
      <c r="F4936" s="72">
        <f>'Balance N'!N4939</f>
        <v>0</v>
      </c>
      <c r="G4936" s="72">
        <f>'Balance N'!O4939</f>
        <v>0</v>
      </c>
      <c r="H4936" s="72">
        <f>'Balance N'!P4939</f>
        <v>0</v>
      </c>
      <c r="I4936" s="74">
        <f t="shared" si="77"/>
        <v>0</v>
      </c>
    </row>
    <row r="4937" spans="1:9" ht="15.6">
      <c r="A4937" s="70">
        <f>'Balance N'!I4940</f>
        <v>0</v>
      </c>
      <c r="B4937" s="71">
        <f>'Balance N'!J4940</f>
        <v>0</v>
      </c>
      <c r="C4937" s="72">
        <f>'Balance N'!K4940</f>
        <v>0</v>
      </c>
      <c r="D4937" s="72">
        <f>'Balance N'!L4940</f>
        <v>0</v>
      </c>
      <c r="E4937" s="72">
        <f>'Balance N'!M4940</f>
        <v>0</v>
      </c>
      <c r="F4937" s="72">
        <f>'Balance N'!N4940</f>
        <v>0</v>
      </c>
      <c r="G4937" s="72">
        <f>'Balance N'!O4940</f>
        <v>0</v>
      </c>
      <c r="H4937" s="72">
        <f>'Balance N'!P4940</f>
        <v>0</v>
      </c>
      <c r="I4937" s="74">
        <f t="shared" si="77"/>
        <v>0</v>
      </c>
    </row>
    <row r="4938" spans="1:9" ht="15.6">
      <c r="A4938" s="70">
        <f>'Balance N'!I4941</f>
        <v>0</v>
      </c>
      <c r="B4938" s="71">
        <f>'Balance N'!J4941</f>
        <v>0</v>
      </c>
      <c r="C4938" s="72">
        <f>'Balance N'!K4941</f>
        <v>0</v>
      </c>
      <c r="D4938" s="72">
        <f>'Balance N'!L4941</f>
        <v>0</v>
      </c>
      <c r="E4938" s="72">
        <f>'Balance N'!M4941</f>
        <v>0</v>
      </c>
      <c r="F4938" s="72">
        <f>'Balance N'!N4941</f>
        <v>0</v>
      </c>
      <c r="G4938" s="72">
        <f>'Balance N'!O4941</f>
        <v>0</v>
      </c>
      <c r="H4938" s="72">
        <f>'Balance N'!P4941</f>
        <v>0</v>
      </c>
      <c r="I4938" s="74">
        <f t="shared" si="77"/>
        <v>0</v>
      </c>
    </row>
    <row r="4939" spans="1:9" ht="15.6">
      <c r="A4939" s="70">
        <f>'Balance N'!I4942</f>
        <v>0</v>
      </c>
      <c r="B4939" s="71">
        <f>'Balance N'!J4942</f>
        <v>0</v>
      </c>
      <c r="C4939" s="72">
        <f>'Balance N'!K4942</f>
        <v>0</v>
      </c>
      <c r="D4939" s="72">
        <f>'Balance N'!L4942</f>
        <v>0</v>
      </c>
      <c r="E4939" s="72">
        <f>'Balance N'!M4942</f>
        <v>0</v>
      </c>
      <c r="F4939" s="72">
        <f>'Balance N'!N4942</f>
        <v>0</v>
      </c>
      <c r="G4939" s="72">
        <f>'Balance N'!O4942</f>
        <v>0</v>
      </c>
      <c r="H4939" s="72">
        <f>'Balance N'!P4942</f>
        <v>0</v>
      </c>
      <c r="I4939" s="74">
        <f t="shared" si="77"/>
        <v>0</v>
      </c>
    </row>
    <row r="4940" spans="1:9" ht="15.6">
      <c r="A4940" s="70">
        <f>'Balance N'!I4943</f>
        <v>0</v>
      </c>
      <c r="B4940" s="71">
        <f>'Balance N'!J4943</f>
        <v>0</v>
      </c>
      <c r="C4940" s="72">
        <f>'Balance N'!K4943</f>
        <v>0</v>
      </c>
      <c r="D4940" s="72">
        <f>'Balance N'!L4943</f>
        <v>0</v>
      </c>
      <c r="E4940" s="72">
        <f>'Balance N'!M4943</f>
        <v>0</v>
      </c>
      <c r="F4940" s="72">
        <f>'Balance N'!N4943</f>
        <v>0</v>
      </c>
      <c r="G4940" s="72">
        <f>'Balance N'!O4943</f>
        <v>0</v>
      </c>
      <c r="H4940" s="72">
        <f>'Balance N'!P4943</f>
        <v>0</v>
      </c>
      <c r="I4940" s="74">
        <f t="shared" si="77"/>
        <v>0</v>
      </c>
    </row>
    <row r="4941" spans="1:9" ht="15.6">
      <c r="A4941" s="70">
        <f>'Balance N'!I4944</f>
        <v>0</v>
      </c>
      <c r="B4941" s="71">
        <f>'Balance N'!J4944</f>
        <v>0</v>
      </c>
      <c r="C4941" s="72">
        <f>'Balance N'!K4944</f>
        <v>0</v>
      </c>
      <c r="D4941" s="72">
        <f>'Balance N'!L4944</f>
        <v>0</v>
      </c>
      <c r="E4941" s="72">
        <f>'Balance N'!M4944</f>
        <v>0</v>
      </c>
      <c r="F4941" s="72">
        <f>'Balance N'!N4944</f>
        <v>0</v>
      </c>
      <c r="G4941" s="72">
        <f>'Balance N'!O4944</f>
        <v>0</v>
      </c>
      <c r="H4941" s="72">
        <f>'Balance N'!P4944</f>
        <v>0</v>
      </c>
      <c r="I4941" s="74">
        <f t="shared" si="77"/>
        <v>0</v>
      </c>
    </row>
    <row r="4942" spans="1:9" ht="15.6">
      <c r="A4942" s="70">
        <f>'Balance N'!I4945</f>
        <v>0</v>
      </c>
      <c r="B4942" s="71">
        <f>'Balance N'!J4945</f>
        <v>0</v>
      </c>
      <c r="C4942" s="72">
        <f>'Balance N'!K4945</f>
        <v>0</v>
      </c>
      <c r="D4942" s="72">
        <f>'Balance N'!L4945</f>
        <v>0</v>
      </c>
      <c r="E4942" s="72">
        <f>'Balance N'!M4945</f>
        <v>0</v>
      </c>
      <c r="F4942" s="72">
        <f>'Balance N'!N4945</f>
        <v>0</v>
      </c>
      <c r="G4942" s="72">
        <f>'Balance N'!O4945</f>
        <v>0</v>
      </c>
      <c r="H4942" s="72">
        <f>'Balance N'!P4945</f>
        <v>0</v>
      </c>
      <c r="I4942" s="74">
        <f t="shared" si="77"/>
        <v>0</v>
      </c>
    </row>
    <row r="4943" spans="1:9" ht="15.6">
      <c r="A4943" s="70">
        <f>'Balance N'!I4946</f>
        <v>0</v>
      </c>
      <c r="B4943" s="71">
        <f>'Balance N'!J4946</f>
        <v>0</v>
      </c>
      <c r="C4943" s="72">
        <f>'Balance N'!K4946</f>
        <v>0</v>
      </c>
      <c r="D4943" s="72">
        <f>'Balance N'!L4946</f>
        <v>0</v>
      </c>
      <c r="E4943" s="72">
        <f>'Balance N'!M4946</f>
        <v>0</v>
      </c>
      <c r="F4943" s="72">
        <f>'Balance N'!N4946</f>
        <v>0</v>
      </c>
      <c r="G4943" s="72">
        <f>'Balance N'!O4946</f>
        <v>0</v>
      </c>
      <c r="H4943" s="72">
        <f>'Balance N'!P4946</f>
        <v>0</v>
      </c>
      <c r="I4943" s="74">
        <f t="shared" si="77"/>
        <v>0</v>
      </c>
    </row>
    <row r="4944" spans="1:9" ht="15.6">
      <c r="A4944" s="70">
        <f>'Balance N'!I4947</f>
        <v>0</v>
      </c>
      <c r="B4944" s="71">
        <f>'Balance N'!J4947</f>
        <v>0</v>
      </c>
      <c r="C4944" s="72">
        <f>'Balance N'!K4947</f>
        <v>0</v>
      </c>
      <c r="D4944" s="72">
        <f>'Balance N'!L4947</f>
        <v>0</v>
      </c>
      <c r="E4944" s="72">
        <f>'Balance N'!M4947</f>
        <v>0</v>
      </c>
      <c r="F4944" s="72">
        <f>'Balance N'!N4947</f>
        <v>0</v>
      </c>
      <c r="G4944" s="72">
        <f>'Balance N'!O4947</f>
        <v>0</v>
      </c>
      <c r="H4944" s="72">
        <f>'Balance N'!P4947</f>
        <v>0</v>
      </c>
      <c r="I4944" s="74">
        <f t="shared" si="77"/>
        <v>0</v>
      </c>
    </row>
    <row r="4945" spans="1:9" ht="15.6">
      <c r="A4945" s="70">
        <f>'Balance N'!I4948</f>
        <v>0</v>
      </c>
      <c r="B4945" s="71">
        <f>'Balance N'!J4948</f>
        <v>0</v>
      </c>
      <c r="C4945" s="72">
        <f>'Balance N'!K4948</f>
        <v>0</v>
      </c>
      <c r="D4945" s="72">
        <f>'Balance N'!L4948</f>
        <v>0</v>
      </c>
      <c r="E4945" s="72">
        <f>'Balance N'!M4948</f>
        <v>0</v>
      </c>
      <c r="F4945" s="72">
        <f>'Balance N'!N4948</f>
        <v>0</v>
      </c>
      <c r="G4945" s="72">
        <f>'Balance N'!O4948</f>
        <v>0</v>
      </c>
      <c r="H4945" s="72">
        <f>'Balance N'!P4948</f>
        <v>0</v>
      </c>
      <c r="I4945" s="74">
        <f t="shared" si="77"/>
        <v>0</v>
      </c>
    </row>
    <row r="4946" spans="1:9" ht="15.6">
      <c r="A4946" s="70">
        <f>'Balance N'!I4949</f>
        <v>0</v>
      </c>
      <c r="B4946" s="71">
        <f>'Balance N'!J4949</f>
        <v>0</v>
      </c>
      <c r="C4946" s="72">
        <f>'Balance N'!K4949</f>
        <v>0</v>
      </c>
      <c r="D4946" s="72">
        <f>'Balance N'!L4949</f>
        <v>0</v>
      </c>
      <c r="E4946" s="72">
        <f>'Balance N'!M4949</f>
        <v>0</v>
      </c>
      <c r="F4946" s="72">
        <f>'Balance N'!N4949</f>
        <v>0</v>
      </c>
      <c r="G4946" s="72">
        <f>'Balance N'!O4949</f>
        <v>0</v>
      </c>
      <c r="H4946" s="72">
        <f>'Balance N'!P4949</f>
        <v>0</v>
      </c>
      <c r="I4946" s="74">
        <f t="shared" si="77"/>
        <v>0</v>
      </c>
    </row>
    <row r="4947" spans="1:9" ht="15.6">
      <c r="A4947" s="70">
        <f>'Balance N'!I4950</f>
        <v>0</v>
      </c>
      <c r="B4947" s="71">
        <f>'Balance N'!J4950</f>
        <v>0</v>
      </c>
      <c r="C4947" s="72">
        <f>'Balance N'!K4950</f>
        <v>0</v>
      </c>
      <c r="D4947" s="72">
        <f>'Balance N'!L4950</f>
        <v>0</v>
      </c>
      <c r="E4947" s="72">
        <f>'Balance N'!M4950</f>
        <v>0</v>
      </c>
      <c r="F4947" s="72">
        <f>'Balance N'!N4950</f>
        <v>0</v>
      </c>
      <c r="G4947" s="72">
        <f>'Balance N'!O4950</f>
        <v>0</v>
      </c>
      <c r="H4947" s="72">
        <f>'Balance N'!P4950</f>
        <v>0</v>
      </c>
      <c r="I4947" s="74">
        <f t="shared" si="77"/>
        <v>0</v>
      </c>
    </row>
    <row r="4948" spans="1:9" ht="15.6">
      <c r="A4948" s="70">
        <f>'Balance N'!I4951</f>
        <v>0</v>
      </c>
      <c r="B4948" s="71">
        <f>'Balance N'!J4951</f>
        <v>0</v>
      </c>
      <c r="C4948" s="72">
        <f>'Balance N'!K4951</f>
        <v>0</v>
      </c>
      <c r="D4948" s="72">
        <f>'Balance N'!L4951</f>
        <v>0</v>
      </c>
      <c r="E4948" s="72">
        <f>'Balance N'!M4951</f>
        <v>0</v>
      </c>
      <c r="F4948" s="72">
        <f>'Balance N'!N4951</f>
        <v>0</v>
      </c>
      <c r="G4948" s="72">
        <f>'Balance N'!O4951</f>
        <v>0</v>
      </c>
      <c r="H4948" s="72">
        <f>'Balance N'!P4951</f>
        <v>0</v>
      </c>
      <c r="I4948" s="74">
        <f t="shared" si="77"/>
        <v>0</v>
      </c>
    </row>
    <row r="4949" spans="1:9" ht="15.6">
      <c r="A4949" s="70">
        <f>'Balance N'!I4952</f>
        <v>0</v>
      </c>
      <c r="B4949" s="71">
        <f>'Balance N'!J4952</f>
        <v>0</v>
      </c>
      <c r="C4949" s="72">
        <f>'Balance N'!K4952</f>
        <v>0</v>
      </c>
      <c r="D4949" s="72">
        <f>'Balance N'!L4952</f>
        <v>0</v>
      </c>
      <c r="E4949" s="72">
        <f>'Balance N'!M4952</f>
        <v>0</v>
      </c>
      <c r="F4949" s="72">
        <f>'Balance N'!N4952</f>
        <v>0</v>
      </c>
      <c r="G4949" s="72">
        <f>'Balance N'!O4952</f>
        <v>0</v>
      </c>
      <c r="H4949" s="72">
        <f>'Balance N'!P4952</f>
        <v>0</v>
      </c>
      <c r="I4949" s="74">
        <f t="shared" si="77"/>
        <v>0</v>
      </c>
    </row>
    <row r="4950" spans="1:9" ht="15.6">
      <c r="A4950" s="70">
        <f>'Balance N'!I4953</f>
        <v>0</v>
      </c>
      <c r="B4950" s="71">
        <f>'Balance N'!J4953</f>
        <v>0</v>
      </c>
      <c r="C4950" s="72">
        <f>'Balance N'!K4953</f>
        <v>0</v>
      </c>
      <c r="D4950" s="72">
        <f>'Balance N'!L4953</f>
        <v>0</v>
      </c>
      <c r="E4950" s="72">
        <f>'Balance N'!M4953</f>
        <v>0</v>
      </c>
      <c r="F4950" s="72">
        <f>'Balance N'!N4953</f>
        <v>0</v>
      </c>
      <c r="G4950" s="72">
        <f>'Balance N'!O4953</f>
        <v>0</v>
      </c>
      <c r="H4950" s="72">
        <f>'Balance N'!P4953</f>
        <v>0</v>
      </c>
      <c r="I4950" s="74">
        <f t="shared" si="77"/>
        <v>0</v>
      </c>
    </row>
    <row r="4951" spans="1:9" ht="15.6">
      <c r="A4951" s="70">
        <f>'Balance N'!I4954</f>
        <v>0</v>
      </c>
      <c r="B4951" s="71">
        <f>'Balance N'!J4954</f>
        <v>0</v>
      </c>
      <c r="C4951" s="72">
        <f>'Balance N'!K4954</f>
        <v>0</v>
      </c>
      <c r="D4951" s="72">
        <f>'Balance N'!L4954</f>
        <v>0</v>
      </c>
      <c r="E4951" s="72">
        <f>'Balance N'!M4954</f>
        <v>0</v>
      </c>
      <c r="F4951" s="72">
        <f>'Balance N'!N4954</f>
        <v>0</v>
      </c>
      <c r="G4951" s="72">
        <f>'Balance N'!O4954</f>
        <v>0</v>
      </c>
      <c r="H4951" s="72">
        <f>'Balance N'!P4954</f>
        <v>0</v>
      </c>
      <c r="I4951" s="74">
        <f t="shared" si="77"/>
        <v>0</v>
      </c>
    </row>
    <row r="4952" spans="1:9" ht="15.6">
      <c r="A4952" s="70">
        <f>'Balance N'!I4955</f>
        <v>0</v>
      </c>
      <c r="B4952" s="71">
        <f>'Balance N'!J4955</f>
        <v>0</v>
      </c>
      <c r="C4952" s="72">
        <f>'Balance N'!K4955</f>
        <v>0</v>
      </c>
      <c r="D4952" s="72">
        <f>'Balance N'!L4955</f>
        <v>0</v>
      </c>
      <c r="E4952" s="72">
        <f>'Balance N'!M4955</f>
        <v>0</v>
      </c>
      <c r="F4952" s="72">
        <f>'Balance N'!N4955</f>
        <v>0</v>
      </c>
      <c r="G4952" s="72">
        <f>'Balance N'!O4955</f>
        <v>0</v>
      </c>
      <c r="H4952" s="72">
        <f>'Balance N'!P4955</f>
        <v>0</v>
      </c>
      <c r="I4952" s="74">
        <f t="shared" si="77"/>
        <v>0</v>
      </c>
    </row>
    <row r="4953" spans="1:9" ht="15.6">
      <c r="A4953" s="70">
        <f>'Balance N'!I4956</f>
        <v>0</v>
      </c>
      <c r="B4953" s="71">
        <f>'Balance N'!J4956</f>
        <v>0</v>
      </c>
      <c r="C4953" s="72">
        <f>'Balance N'!K4956</f>
        <v>0</v>
      </c>
      <c r="D4953" s="72">
        <f>'Balance N'!L4956</f>
        <v>0</v>
      </c>
      <c r="E4953" s="72">
        <f>'Balance N'!M4956</f>
        <v>0</v>
      </c>
      <c r="F4953" s="72">
        <f>'Balance N'!N4956</f>
        <v>0</v>
      </c>
      <c r="G4953" s="72">
        <f>'Balance N'!O4956</f>
        <v>0</v>
      </c>
      <c r="H4953" s="72">
        <f>'Balance N'!P4956</f>
        <v>0</v>
      </c>
      <c r="I4953" s="74">
        <f t="shared" si="77"/>
        <v>0</v>
      </c>
    </row>
    <row r="4954" spans="1:9" ht="15.6">
      <c r="A4954" s="70">
        <f>'Balance N'!I4957</f>
        <v>0</v>
      </c>
      <c r="B4954" s="71">
        <f>'Balance N'!J4957</f>
        <v>0</v>
      </c>
      <c r="C4954" s="72">
        <f>'Balance N'!K4957</f>
        <v>0</v>
      </c>
      <c r="D4954" s="72">
        <f>'Balance N'!L4957</f>
        <v>0</v>
      </c>
      <c r="E4954" s="72">
        <f>'Balance N'!M4957</f>
        <v>0</v>
      </c>
      <c r="F4954" s="72">
        <f>'Balance N'!N4957</f>
        <v>0</v>
      </c>
      <c r="G4954" s="72">
        <f>'Balance N'!O4957</f>
        <v>0</v>
      </c>
      <c r="H4954" s="72">
        <f>'Balance N'!P4957</f>
        <v>0</v>
      </c>
      <c r="I4954" s="74">
        <f t="shared" si="77"/>
        <v>0</v>
      </c>
    </row>
    <row r="4955" spans="1:9" ht="15.6">
      <c r="A4955" s="70">
        <f>'Balance N'!I4958</f>
        <v>0</v>
      </c>
      <c r="B4955" s="71">
        <f>'Balance N'!J4958</f>
        <v>0</v>
      </c>
      <c r="C4955" s="72">
        <f>'Balance N'!K4958</f>
        <v>0</v>
      </c>
      <c r="D4955" s="72">
        <f>'Balance N'!L4958</f>
        <v>0</v>
      </c>
      <c r="E4955" s="72">
        <f>'Balance N'!M4958</f>
        <v>0</v>
      </c>
      <c r="F4955" s="72">
        <f>'Balance N'!N4958</f>
        <v>0</v>
      </c>
      <c r="G4955" s="72">
        <f>'Balance N'!O4958</f>
        <v>0</v>
      </c>
      <c r="H4955" s="72">
        <f>'Balance N'!P4958</f>
        <v>0</v>
      </c>
      <c r="I4955" s="74">
        <f t="shared" si="77"/>
        <v>0</v>
      </c>
    </row>
    <row r="4956" spans="1:9" ht="15.6">
      <c r="A4956" s="70">
        <f>'Balance N'!I4959</f>
        <v>0</v>
      </c>
      <c r="B4956" s="71">
        <f>'Balance N'!J4959</f>
        <v>0</v>
      </c>
      <c r="C4956" s="72">
        <f>'Balance N'!K4959</f>
        <v>0</v>
      </c>
      <c r="D4956" s="72">
        <f>'Balance N'!L4959</f>
        <v>0</v>
      </c>
      <c r="E4956" s="72">
        <f>'Balance N'!M4959</f>
        <v>0</v>
      </c>
      <c r="F4956" s="72">
        <f>'Balance N'!N4959</f>
        <v>0</v>
      </c>
      <c r="G4956" s="72">
        <f>'Balance N'!O4959</f>
        <v>0</v>
      </c>
      <c r="H4956" s="72">
        <f>'Balance N'!P4959</f>
        <v>0</v>
      </c>
      <c r="I4956" s="74">
        <f t="shared" si="77"/>
        <v>0</v>
      </c>
    </row>
    <row r="4957" spans="1:9" ht="15.6">
      <c r="A4957" s="70">
        <f>'Balance N'!I4960</f>
        <v>0</v>
      </c>
      <c r="B4957" s="71">
        <f>'Balance N'!J4960</f>
        <v>0</v>
      </c>
      <c r="C4957" s="72">
        <f>'Balance N'!K4960</f>
        <v>0</v>
      </c>
      <c r="D4957" s="72">
        <f>'Balance N'!L4960</f>
        <v>0</v>
      </c>
      <c r="E4957" s="72">
        <f>'Balance N'!M4960</f>
        <v>0</v>
      </c>
      <c r="F4957" s="72">
        <f>'Balance N'!N4960</f>
        <v>0</v>
      </c>
      <c r="G4957" s="72">
        <f>'Balance N'!O4960</f>
        <v>0</v>
      </c>
      <c r="H4957" s="72">
        <f>'Balance N'!P4960</f>
        <v>0</v>
      </c>
      <c r="I4957" s="74">
        <f t="shared" si="77"/>
        <v>0</v>
      </c>
    </row>
    <row r="4958" spans="1:9" ht="15.6">
      <c r="A4958" s="70">
        <f>'Balance N'!I4961</f>
        <v>0</v>
      </c>
      <c r="B4958" s="71">
        <f>'Balance N'!J4961</f>
        <v>0</v>
      </c>
      <c r="C4958" s="72">
        <f>'Balance N'!K4961</f>
        <v>0</v>
      </c>
      <c r="D4958" s="72">
        <f>'Balance N'!L4961</f>
        <v>0</v>
      </c>
      <c r="E4958" s="72">
        <f>'Balance N'!M4961</f>
        <v>0</v>
      </c>
      <c r="F4958" s="72">
        <f>'Balance N'!N4961</f>
        <v>0</v>
      </c>
      <c r="G4958" s="72">
        <f>'Balance N'!O4961</f>
        <v>0</v>
      </c>
      <c r="H4958" s="72">
        <f>'Balance N'!P4961</f>
        <v>0</v>
      </c>
      <c r="I4958" s="74">
        <f t="shared" si="77"/>
        <v>0</v>
      </c>
    </row>
    <row r="4959" spans="1:9" ht="15.6">
      <c r="A4959" s="70">
        <f>'Balance N'!I4962</f>
        <v>0</v>
      </c>
      <c r="B4959" s="71">
        <f>'Balance N'!J4962</f>
        <v>0</v>
      </c>
      <c r="C4959" s="72">
        <f>'Balance N'!K4962</f>
        <v>0</v>
      </c>
      <c r="D4959" s="72">
        <f>'Balance N'!L4962</f>
        <v>0</v>
      </c>
      <c r="E4959" s="72">
        <f>'Balance N'!M4962</f>
        <v>0</v>
      </c>
      <c r="F4959" s="72">
        <f>'Balance N'!N4962</f>
        <v>0</v>
      </c>
      <c r="G4959" s="72">
        <f>'Balance N'!O4962</f>
        <v>0</v>
      </c>
      <c r="H4959" s="72">
        <f>'Balance N'!P4962</f>
        <v>0</v>
      </c>
      <c r="I4959" s="74">
        <f t="shared" si="77"/>
        <v>0</v>
      </c>
    </row>
    <row r="4960" spans="1:9" ht="15.6">
      <c r="A4960" s="70">
        <f>'Balance N'!I4963</f>
        <v>0</v>
      </c>
      <c r="B4960" s="71">
        <f>'Balance N'!J4963</f>
        <v>0</v>
      </c>
      <c r="C4960" s="72">
        <f>'Balance N'!K4963</f>
        <v>0</v>
      </c>
      <c r="D4960" s="72">
        <f>'Balance N'!L4963</f>
        <v>0</v>
      </c>
      <c r="E4960" s="72">
        <f>'Balance N'!M4963</f>
        <v>0</v>
      </c>
      <c r="F4960" s="72">
        <f>'Balance N'!N4963</f>
        <v>0</v>
      </c>
      <c r="G4960" s="72">
        <f>'Balance N'!O4963</f>
        <v>0</v>
      </c>
      <c r="H4960" s="72">
        <f>'Balance N'!P4963</f>
        <v>0</v>
      </c>
      <c r="I4960" s="74">
        <f t="shared" si="77"/>
        <v>0</v>
      </c>
    </row>
    <row r="4961" spans="1:9" ht="15.6">
      <c r="A4961" s="70">
        <f>'Balance N'!I4964</f>
        <v>0</v>
      </c>
      <c r="B4961" s="71">
        <f>'Balance N'!J4964</f>
        <v>0</v>
      </c>
      <c r="C4961" s="72">
        <f>'Balance N'!K4964</f>
        <v>0</v>
      </c>
      <c r="D4961" s="72">
        <f>'Balance N'!L4964</f>
        <v>0</v>
      </c>
      <c r="E4961" s="72">
        <f>'Balance N'!M4964</f>
        <v>0</v>
      </c>
      <c r="F4961" s="72">
        <f>'Balance N'!N4964</f>
        <v>0</v>
      </c>
      <c r="G4961" s="72">
        <f>'Balance N'!O4964</f>
        <v>0</v>
      </c>
      <c r="H4961" s="72">
        <f>'Balance N'!P4964</f>
        <v>0</v>
      </c>
      <c r="I4961" s="74">
        <f t="shared" si="77"/>
        <v>0</v>
      </c>
    </row>
    <row r="4962" spans="1:9" ht="15.6">
      <c r="A4962" s="70">
        <f>'Balance N'!I4965</f>
        <v>0</v>
      </c>
      <c r="B4962" s="71">
        <f>'Balance N'!J4965</f>
        <v>0</v>
      </c>
      <c r="C4962" s="72">
        <f>'Balance N'!K4965</f>
        <v>0</v>
      </c>
      <c r="D4962" s="72">
        <f>'Balance N'!L4965</f>
        <v>0</v>
      </c>
      <c r="E4962" s="72">
        <f>'Balance N'!M4965</f>
        <v>0</v>
      </c>
      <c r="F4962" s="72">
        <f>'Balance N'!N4965</f>
        <v>0</v>
      </c>
      <c r="G4962" s="72">
        <f>'Balance N'!O4965</f>
        <v>0</v>
      </c>
      <c r="H4962" s="72">
        <f>'Balance N'!P4965</f>
        <v>0</v>
      </c>
      <c r="I4962" s="74">
        <f t="shared" si="77"/>
        <v>0</v>
      </c>
    </row>
    <row r="4963" spans="1:9" ht="15.6">
      <c r="A4963" s="70">
        <f>'Balance N'!I4966</f>
        <v>0</v>
      </c>
      <c r="B4963" s="71">
        <f>'Balance N'!J4966</f>
        <v>0</v>
      </c>
      <c r="C4963" s="72">
        <f>'Balance N'!K4966</f>
        <v>0</v>
      </c>
      <c r="D4963" s="72">
        <f>'Balance N'!L4966</f>
        <v>0</v>
      </c>
      <c r="E4963" s="72">
        <f>'Balance N'!M4966</f>
        <v>0</v>
      </c>
      <c r="F4963" s="72">
        <f>'Balance N'!N4966</f>
        <v>0</v>
      </c>
      <c r="G4963" s="72">
        <f>'Balance N'!O4966</f>
        <v>0</v>
      </c>
      <c r="H4963" s="72">
        <f>'Balance N'!P4966</f>
        <v>0</v>
      </c>
      <c r="I4963" s="74">
        <f t="shared" si="77"/>
        <v>0</v>
      </c>
    </row>
    <row r="4964" spans="1:9" ht="15.6">
      <c r="A4964" s="70">
        <f>'Balance N'!I4967</f>
        <v>0</v>
      </c>
      <c r="B4964" s="71">
        <f>'Balance N'!J4967</f>
        <v>0</v>
      </c>
      <c r="C4964" s="72">
        <f>'Balance N'!K4967</f>
        <v>0</v>
      </c>
      <c r="D4964" s="72">
        <f>'Balance N'!L4967</f>
        <v>0</v>
      </c>
      <c r="E4964" s="72">
        <f>'Balance N'!M4967</f>
        <v>0</v>
      </c>
      <c r="F4964" s="72">
        <f>'Balance N'!N4967</f>
        <v>0</v>
      </c>
      <c r="G4964" s="72">
        <f>'Balance N'!O4967</f>
        <v>0</v>
      </c>
      <c r="H4964" s="72">
        <f>'Balance N'!P4967</f>
        <v>0</v>
      </c>
      <c r="I4964" s="74">
        <f t="shared" si="77"/>
        <v>0</v>
      </c>
    </row>
    <row r="4965" spans="1:9" ht="15.6">
      <c r="A4965" s="70">
        <f>'Balance N'!I4968</f>
        <v>0</v>
      </c>
      <c r="B4965" s="71">
        <f>'Balance N'!J4968</f>
        <v>0</v>
      </c>
      <c r="C4965" s="72">
        <f>'Balance N'!K4968</f>
        <v>0</v>
      </c>
      <c r="D4965" s="72">
        <f>'Balance N'!L4968</f>
        <v>0</v>
      </c>
      <c r="E4965" s="72">
        <f>'Balance N'!M4968</f>
        <v>0</v>
      </c>
      <c r="F4965" s="72">
        <f>'Balance N'!N4968</f>
        <v>0</v>
      </c>
      <c r="G4965" s="72">
        <f>'Balance N'!O4968</f>
        <v>0</v>
      </c>
      <c r="H4965" s="72">
        <f>'Balance N'!P4968</f>
        <v>0</v>
      </c>
      <c r="I4965" s="74">
        <f t="shared" si="77"/>
        <v>0</v>
      </c>
    </row>
    <row r="4966" spans="1:9" ht="15.6">
      <c r="A4966" s="70">
        <f>'Balance N'!I4969</f>
        <v>0</v>
      </c>
      <c r="B4966" s="71">
        <f>'Balance N'!J4969</f>
        <v>0</v>
      </c>
      <c r="C4966" s="72">
        <f>'Balance N'!K4969</f>
        <v>0</v>
      </c>
      <c r="D4966" s="72">
        <f>'Balance N'!L4969</f>
        <v>0</v>
      </c>
      <c r="E4966" s="72">
        <f>'Balance N'!M4969</f>
        <v>0</v>
      </c>
      <c r="F4966" s="72">
        <f>'Balance N'!N4969</f>
        <v>0</v>
      </c>
      <c r="G4966" s="72">
        <f>'Balance N'!O4969</f>
        <v>0</v>
      </c>
      <c r="H4966" s="72">
        <f>'Balance N'!P4969</f>
        <v>0</v>
      </c>
      <c r="I4966" s="74">
        <f t="shared" si="77"/>
        <v>0</v>
      </c>
    </row>
    <row r="4967" spans="1:9" ht="15.6">
      <c r="A4967" s="70">
        <f>'Balance N'!I4970</f>
        <v>0</v>
      </c>
      <c r="B4967" s="71">
        <f>'Balance N'!J4970</f>
        <v>0</v>
      </c>
      <c r="C4967" s="72">
        <f>'Balance N'!K4970</f>
        <v>0</v>
      </c>
      <c r="D4967" s="72">
        <f>'Balance N'!L4970</f>
        <v>0</v>
      </c>
      <c r="E4967" s="72">
        <f>'Balance N'!M4970</f>
        <v>0</v>
      </c>
      <c r="F4967" s="72">
        <f>'Balance N'!N4970</f>
        <v>0</v>
      </c>
      <c r="G4967" s="72">
        <f>'Balance N'!O4970</f>
        <v>0</v>
      </c>
      <c r="H4967" s="72">
        <f>'Balance N'!P4970</f>
        <v>0</v>
      </c>
      <c r="I4967" s="74">
        <f t="shared" si="77"/>
        <v>0</v>
      </c>
    </row>
    <row r="4968" spans="1:9" ht="15.6">
      <c r="A4968" s="70">
        <f>'Balance N'!I4971</f>
        <v>0</v>
      </c>
      <c r="B4968" s="71">
        <f>'Balance N'!J4971</f>
        <v>0</v>
      </c>
      <c r="C4968" s="72">
        <f>'Balance N'!K4971</f>
        <v>0</v>
      </c>
      <c r="D4968" s="72">
        <f>'Balance N'!L4971</f>
        <v>0</v>
      </c>
      <c r="E4968" s="72">
        <f>'Balance N'!M4971</f>
        <v>0</v>
      </c>
      <c r="F4968" s="72">
        <f>'Balance N'!N4971</f>
        <v>0</v>
      </c>
      <c r="G4968" s="72">
        <f>'Balance N'!O4971</f>
        <v>0</v>
      </c>
      <c r="H4968" s="72">
        <f>'Balance N'!P4971</f>
        <v>0</v>
      </c>
      <c r="I4968" s="74">
        <f t="shared" si="77"/>
        <v>0</v>
      </c>
    </row>
    <row r="4969" spans="1:9" ht="15.6">
      <c r="A4969" s="70">
        <f>'Balance N'!I4972</f>
        <v>0</v>
      </c>
      <c r="B4969" s="71">
        <f>'Balance N'!J4972</f>
        <v>0</v>
      </c>
      <c r="C4969" s="72">
        <f>'Balance N'!K4972</f>
        <v>0</v>
      </c>
      <c r="D4969" s="72">
        <f>'Balance N'!L4972</f>
        <v>0</v>
      </c>
      <c r="E4969" s="72">
        <f>'Balance N'!M4972</f>
        <v>0</v>
      </c>
      <c r="F4969" s="72">
        <f>'Balance N'!N4972</f>
        <v>0</v>
      </c>
      <c r="G4969" s="72">
        <f>'Balance N'!O4972</f>
        <v>0</v>
      </c>
      <c r="H4969" s="72">
        <f>'Balance N'!P4972</f>
        <v>0</v>
      </c>
      <c r="I4969" s="74">
        <f t="shared" si="77"/>
        <v>0</v>
      </c>
    </row>
    <row r="4970" spans="1:9" ht="15.6">
      <c r="A4970" s="70">
        <f>'Balance N'!I4973</f>
        <v>0</v>
      </c>
      <c r="B4970" s="71">
        <f>'Balance N'!J4973</f>
        <v>0</v>
      </c>
      <c r="C4970" s="72">
        <f>'Balance N'!K4973</f>
        <v>0</v>
      </c>
      <c r="D4970" s="72">
        <f>'Balance N'!L4973</f>
        <v>0</v>
      </c>
      <c r="E4970" s="72">
        <f>'Balance N'!M4973</f>
        <v>0</v>
      </c>
      <c r="F4970" s="72">
        <f>'Balance N'!N4973</f>
        <v>0</v>
      </c>
      <c r="G4970" s="72">
        <f>'Balance N'!O4973</f>
        <v>0</v>
      </c>
      <c r="H4970" s="72">
        <f>'Balance N'!P4973</f>
        <v>0</v>
      </c>
      <c r="I4970" s="74">
        <f t="shared" si="77"/>
        <v>0</v>
      </c>
    </row>
    <row r="4971" spans="1:9" ht="15.6">
      <c r="A4971" s="70">
        <f>'Balance N'!I4974</f>
        <v>0</v>
      </c>
      <c r="B4971" s="71">
        <f>'Balance N'!J4974</f>
        <v>0</v>
      </c>
      <c r="C4971" s="72">
        <f>'Balance N'!K4974</f>
        <v>0</v>
      </c>
      <c r="D4971" s="72">
        <f>'Balance N'!L4974</f>
        <v>0</v>
      </c>
      <c r="E4971" s="72">
        <f>'Balance N'!M4974</f>
        <v>0</v>
      </c>
      <c r="F4971" s="72">
        <f>'Balance N'!N4974</f>
        <v>0</v>
      </c>
      <c r="G4971" s="72">
        <f>'Balance N'!O4974</f>
        <v>0</v>
      </c>
      <c r="H4971" s="72">
        <f>'Balance N'!P4974</f>
        <v>0</v>
      </c>
      <c r="I4971" s="74">
        <f t="shared" si="77"/>
        <v>0</v>
      </c>
    </row>
    <row r="4972" spans="1:9" ht="15.6">
      <c r="A4972" s="70">
        <f>'Balance N'!I4975</f>
        <v>0</v>
      </c>
      <c r="B4972" s="71">
        <f>'Balance N'!J4975</f>
        <v>0</v>
      </c>
      <c r="C4972" s="72">
        <f>'Balance N'!K4975</f>
        <v>0</v>
      </c>
      <c r="D4972" s="72">
        <f>'Balance N'!L4975</f>
        <v>0</v>
      </c>
      <c r="E4972" s="72">
        <f>'Balance N'!M4975</f>
        <v>0</v>
      </c>
      <c r="F4972" s="72">
        <f>'Balance N'!N4975</f>
        <v>0</v>
      </c>
      <c r="G4972" s="72">
        <f>'Balance N'!O4975</f>
        <v>0</v>
      </c>
      <c r="H4972" s="72">
        <f>'Balance N'!P4975</f>
        <v>0</v>
      </c>
      <c r="I4972" s="74">
        <f t="shared" si="77"/>
        <v>0</v>
      </c>
    </row>
    <row r="4973" spans="1:9" ht="15.6">
      <c r="A4973" s="70">
        <f>'Balance N'!I4976</f>
        <v>0</v>
      </c>
      <c r="B4973" s="71">
        <f>'Balance N'!J4976</f>
        <v>0</v>
      </c>
      <c r="C4973" s="72">
        <f>'Balance N'!K4976</f>
        <v>0</v>
      </c>
      <c r="D4973" s="72">
        <f>'Balance N'!L4976</f>
        <v>0</v>
      </c>
      <c r="E4973" s="72">
        <f>'Balance N'!M4976</f>
        <v>0</v>
      </c>
      <c r="F4973" s="72">
        <f>'Balance N'!N4976</f>
        <v>0</v>
      </c>
      <c r="G4973" s="72">
        <f>'Balance N'!O4976</f>
        <v>0</v>
      </c>
      <c r="H4973" s="72">
        <f>'Balance N'!P4976</f>
        <v>0</v>
      </c>
      <c r="I4973" s="74">
        <f t="shared" si="77"/>
        <v>0</v>
      </c>
    </row>
    <row r="4974" spans="1:9" ht="15.6">
      <c r="A4974" s="70">
        <f>'Balance N'!I4977</f>
        <v>0</v>
      </c>
      <c r="B4974" s="71">
        <f>'Balance N'!J4977</f>
        <v>0</v>
      </c>
      <c r="C4974" s="72">
        <f>'Balance N'!K4977</f>
        <v>0</v>
      </c>
      <c r="D4974" s="72">
        <f>'Balance N'!L4977</f>
        <v>0</v>
      </c>
      <c r="E4974" s="72">
        <f>'Balance N'!M4977</f>
        <v>0</v>
      </c>
      <c r="F4974" s="72">
        <f>'Balance N'!N4977</f>
        <v>0</v>
      </c>
      <c r="G4974" s="72">
        <f>'Balance N'!O4977</f>
        <v>0</v>
      </c>
      <c r="H4974" s="72">
        <f>'Balance N'!P4977</f>
        <v>0</v>
      </c>
      <c r="I4974" s="74">
        <f t="shared" si="77"/>
        <v>0</v>
      </c>
    </row>
    <row r="4975" spans="1:9" ht="15.6">
      <c r="A4975" s="70">
        <f>'Balance N'!I4978</f>
        <v>0</v>
      </c>
      <c r="B4975" s="71">
        <f>'Balance N'!J4978</f>
        <v>0</v>
      </c>
      <c r="C4975" s="72">
        <f>'Balance N'!K4978</f>
        <v>0</v>
      </c>
      <c r="D4975" s="72">
        <f>'Balance N'!L4978</f>
        <v>0</v>
      </c>
      <c r="E4975" s="72">
        <f>'Balance N'!M4978</f>
        <v>0</v>
      </c>
      <c r="F4975" s="72">
        <f>'Balance N'!N4978</f>
        <v>0</v>
      </c>
      <c r="G4975" s="72">
        <f>'Balance N'!O4978</f>
        <v>0</v>
      </c>
      <c r="H4975" s="72">
        <f>'Balance N'!P4978</f>
        <v>0</v>
      </c>
      <c r="I4975" s="74">
        <f t="shared" si="77"/>
        <v>0</v>
      </c>
    </row>
    <row r="4976" spans="1:9" ht="15.6">
      <c r="A4976" s="70">
        <f>'Balance N'!I4979</f>
        <v>0</v>
      </c>
      <c r="B4976" s="71">
        <f>'Balance N'!J4979</f>
        <v>0</v>
      </c>
      <c r="C4976" s="72">
        <f>'Balance N'!K4979</f>
        <v>0</v>
      </c>
      <c r="D4976" s="72">
        <f>'Balance N'!L4979</f>
        <v>0</v>
      </c>
      <c r="E4976" s="72">
        <f>'Balance N'!M4979</f>
        <v>0</v>
      </c>
      <c r="F4976" s="72">
        <f>'Balance N'!N4979</f>
        <v>0</v>
      </c>
      <c r="G4976" s="72">
        <f>'Balance N'!O4979</f>
        <v>0</v>
      </c>
      <c r="H4976" s="72">
        <f>'Balance N'!P4979</f>
        <v>0</v>
      </c>
      <c r="I4976" s="74">
        <f t="shared" si="77"/>
        <v>0</v>
      </c>
    </row>
    <row r="4977" spans="1:9" ht="15.6">
      <c r="A4977" s="70">
        <f>'Balance N'!I4980</f>
        <v>0</v>
      </c>
      <c r="B4977" s="71">
        <f>'Balance N'!J4980</f>
        <v>0</v>
      </c>
      <c r="C4977" s="72">
        <f>'Balance N'!K4980</f>
        <v>0</v>
      </c>
      <c r="D4977" s="72">
        <f>'Balance N'!L4980</f>
        <v>0</v>
      </c>
      <c r="E4977" s="72">
        <f>'Balance N'!M4980</f>
        <v>0</v>
      </c>
      <c r="F4977" s="72">
        <f>'Balance N'!N4980</f>
        <v>0</v>
      </c>
      <c r="G4977" s="72">
        <f>'Balance N'!O4980</f>
        <v>0</v>
      </c>
      <c r="H4977" s="72">
        <f>'Balance N'!P4980</f>
        <v>0</v>
      </c>
      <c r="I4977" s="74">
        <f t="shared" si="77"/>
        <v>0</v>
      </c>
    </row>
    <row r="4978" spans="1:9" ht="15.6">
      <c r="A4978" s="70">
        <f>'Balance N'!I4981</f>
        <v>0</v>
      </c>
      <c r="B4978" s="71">
        <f>'Balance N'!J4981</f>
        <v>0</v>
      </c>
      <c r="C4978" s="72">
        <f>'Balance N'!K4981</f>
        <v>0</v>
      </c>
      <c r="D4978" s="72">
        <f>'Balance N'!L4981</f>
        <v>0</v>
      </c>
      <c r="E4978" s="72">
        <f>'Balance N'!M4981</f>
        <v>0</v>
      </c>
      <c r="F4978" s="72">
        <f>'Balance N'!N4981</f>
        <v>0</v>
      </c>
      <c r="G4978" s="72">
        <f>'Balance N'!O4981</f>
        <v>0</v>
      </c>
      <c r="H4978" s="72">
        <f>'Balance N'!P4981</f>
        <v>0</v>
      </c>
      <c r="I4978" s="74">
        <f t="shared" si="77"/>
        <v>0</v>
      </c>
    </row>
    <row r="4979" spans="1:9" ht="15.6">
      <c r="A4979" s="70">
        <f>'Balance N'!I4982</f>
        <v>0</v>
      </c>
      <c r="B4979" s="71">
        <f>'Balance N'!J4982</f>
        <v>0</v>
      </c>
      <c r="C4979" s="72">
        <f>'Balance N'!K4982</f>
        <v>0</v>
      </c>
      <c r="D4979" s="72">
        <f>'Balance N'!L4982</f>
        <v>0</v>
      </c>
      <c r="E4979" s="72">
        <f>'Balance N'!M4982</f>
        <v>0</v>
      </c>
      <c r="F4979" s="72">
        <f>'Balance N'!N4982</f>
        <v>0</v>
      </c>
      <c r="G4979" s="72">
        <f>'Balance N'!O4982</f>
        <v>0</v>
      </c>
      <c r="H4979" s="72">
        <f>'Balance N'!P4982</f>
        <v>0</v>
      </c>
      <c r="I4979" s="74">
        <f t="shared" si="77"/>
        <v>0</v>
      </c>
    </row>
    <row r="4980" spans="1:9" ht="15.6">
      <c r="A4980" s="70">
        <f>'Balance N'!I4983</f>
        <v>0</v>
      </c>
      <c r="B4980" s="71">
        <f>'Balance N'!J4983</f>
        <v>0</v>
      </c>
      <c r="C4980" s="72">
        <f>'Balance N'!K4983</f>
        <v>0</v>
      </c>
      <c r="D4980" s="72">
        <f>'Balance N'!L4983</f>
        <v>0</v>
      </c>
      <c r="E4980" s="72">
        <f>'Balance N'!M4983</f>
        <v>0</v>
      </c>
      <c r="F4980" s="72">
        <f>'Balance N'!N4983</f>
        <v>0</v>
      </c>
      <c r="G4980" s="72">
        <f>'Balance N'!O4983</f>
        <v>0</v>
      </c>
      <c r="H4980" s="72">
        <f>'Balance N'!P4983</f>
        <v>0</v>
      </c>
      <c r="I4980" s="74">
        <f t="shared" si="77"/>
        <v>0</v>
      </c>
    </row>
    <row r="4981" spans="1:9" ht="15.6">
      <c r="A4981" s="70">
        <f>'Balance N'!I4984</f>
        <v>0</v>
      </c>
      <c r="B4981" s="71">
        <f>'Balance N'!J4984</f>
        <v>0</v>
      </c>
      <c r="C4981" s="72">
        <f>'Balance N'!K4984</f>
        <v>0</v>
      </c>
      <c r="D4981" s="72">
        <f>'Balance N'!L4984</f>
        <v>0</v>
      </c>
      <c r="E4981" s="72">
        <f>'Balance N'!M4984</f>
        <v>0</v>
      </c>
      <c r="F4981" s="72">
        <f>'Balance N'!N4984</f>
        <v>0</v>
      </c>
      <c r="G4981" s="72">
        <f>'Balance N'!O4984</f>
        <v>0</v>
      </c>
      <c r="H4981" s="72">
        <f>'Balance N'!P4984</f>
        <v>0</v>
      </c>
      <c r="I4981" s="74">
        <f t="shared" si="77"/>
        <v>0</v>
      </c>
    </row>
    <row r="4982" spans="1:9" ht="15.6">
      <c r="A4982" s="70">
        <f>'Balance N'!I4985</f>
        <v>0</v>
      </c>
      <c r="B4982" s="71">
        <f>'Balance N'!J4985</f>
        <v>0</v>
      </c>
      <c r="C4982" s="72">
        <f>'Balance N'!K4985</f>
        <v>0</v>
      </c>
      <c r="D4982" s="72">
        <f>'Balance N'!L4985</f>
        <v>0</v>
      </c>
      <c r="E4982" s="72">
        <f>'Balance N'!M4985</f>
        <v>0</v>
      </c>
      <c r="F4982" s="72">
        <f>'Balance N'!N4985</f>
        <v>0</v>
      </c>
      <c r="G4982" s="72">
        <f>'Balance N'!O4985</f>
        <v>0</v>
      </c>
      <c r="H4982" s="72">
        <f>'Balance N'!P4985</f>
        <v>0</v>
      </c>
      <c r="I4982" s="74">
        <f t="shared" si="77"/>
        <v>0</v>
      </c>
    </row>
    <row r="4983" spans="1:9" ht="15.6">
      <c r="A4983" s="70">
        <f>'Balance N'!I4986</f>
        <v>0</v>
      </c>
      <c r="B4983" s="71">
        <f>'Balance N'!J4986</f>
        <v>0</v>
      </c>
      <c r="C4983" s="72">
        <f>'Balance N'!K4986</f>
        <v>0</v>
      </c>
      <c r="D4983" s="72">
        <f>'Balance N'!L4986</f>
        <v>0</v>
      </c>
      <c r="E4983" s="72">
        <f>'Balance N'!M4986</f>
        <v>0</v>
      </c>
      <c r="F4983" s="72">
        <f>'Balance N'!N4986</f>
        <v>0</v>
      </c>
      <c r="G4983" s="72">
        <f>'Balance N'!O4986</f>
        <v>0</v>
      </c>
      <c r="H4983" s="72">
        <f>'Balance N'!P4986</f>
        <v>0</v>
      </c>
      <c r="I4983" s="74">
        <f t="shared" si="77"/>
        <v>0</v>
      </c>
    </row>
    <row r="4984" spans="1:9" ht="15.6">
      <c r="A4984" s="70">
        <f>'Balance N'!I4987</f>
        <v>0</v>
      </c>
      <c r="B4984" s="71">
        <f>'Balance N'!J4987</f>
        <v>0</v>
      </c>
      <c r="C4984" s="72">
        <f>'Balance N'!K4987</f>
        <v>0</v>
      </c>
      <c r="D4984" s="72">
        <f>'Balance N'!L4987</f>
        <v>0</v>
      </c>
      <c r="E4984" s="72">
        <f>'Balance N'!M4987</f>
        <v>0</v>
      </c>
      <c r="F4984" s="72">
        <f>'Balance N'!N4987</f>
        <v>0</v>
      </c>
      <c r="G4984" s="72">
        <f>'Balance N'!O4987</f>
        <v>0</v>
      </c>
      <c r="H4984" s="72">
        <f>'Balance N'!P4987</f>
        <v>0</v>
      </c>
      <c r="I4984" s="74">
        <f t="shared" si="77"/>
        <v>0</v>
      </c>
    </row>
    <row r="4985" spans="1:9" ht="15.6">
      <c r="A4985" s="70">
        <f>'Balance N'!I4988</f>
        <v>0</v>
      </c>
      <c r="B4985" s="71">
        <f>'Balance N'!J4988</f>
        <v>0</v>
      </c>
      <c r="C4985" s="72">
        <f>'Balance N'!K4988</f>
        <v>0</v>
      </c>
      <c r="D4985" s="72">
        <f>'Balance N'!L4988</f>
        <v>0</v>
      </c>
      <c r="E4985" s="72">
        <f>'Balance N'!M4988</f>
        <v>0</v>
      </c>
      <c r="F4985" s="72">
        <f>'Balance N'!N4988</f>
        <v>0</v>
      </c>
      <c r="G4985" s="72">
        <f>'Balance N'!O4988</f>
        <v>0</v>
      </c>
      <c r="H4985" s="72">
        <f>'Balance N'!P4988</f>
        <v>0</v>
      </c>
      <c r="I4985" s="74">
        <f t="shared" si="77"/>
        <v>0</v>
      </c>
    </row>
    <row r="4986" spans="1:9" ht="15.6">
      <c r="A4986" s="70">
        <f>'Balance N'!I4989</f>
        <v>0</v>
      </c>
      <c r="B4986" s="71">
        <f>'Balance N'!J4989</f>
        <v>0</v>
      </c>
      <c r="C4986" s="72">
        <f>'Balance N'!K4989</f>
        <v>0</v>
      </c>
      <c r="D4986" s="72">
        <f>'Balance N'!L4989</f>
        <v>0</v>
      </c>
      <c r="E4986" s="72">
        <f>'Balance N'!M4989</f>
        <v>0</v>
      </c>
      <c r="F4986" s="72">
        <f>'Balance N'!N4989</f>
        <v>0</v>
      </c>
      <c r="G4986" s="72">
        <f>'Balance N'!O4989</f>
        <v>0</v>
      </c>
      <c r="H4986" s="72">
        <f>'Balance N'!P4989</f>
        <v>0</v>
      </c>
      <c r="I4986" s="74">
        <f t="shared" si="77"/>
        <v>0</v>
      </c>
    </row>
    <row r="4987" spans="1:9" ht="15.6">
      <c r="A4987" s="70">
        <f>'Balance N'!I4990</f>
        <v>0</v>
      </c>
      <c r="B4987" s="71">
        <f>'Balance N'!J4990</f>
        <v>0</v>
      </c>
      <c r="C4987" s="72">
        <f>'Balance N'!K4990</f>
        <v>0</v>
      </c>
      <c r="D4987" s="72">
        <f>'Balance N'!L4990</f>
        <v>0</v>
      </c>
      <c r="E4987" s="72">
        <f>'Balance N'!M4990</f>
        <v>0</v>
      </c>
      <c r="F4987" s="72">
        <f>'Balance N'!N4990</f>
        <v>0</v>
      </c>
      <c r="G4987" s="72">
        <f>'Balance N'!O4990</f>
        <v>0</v>
      </c>
      <c r="H4987" s="72">
        <f>'Balance N'!P4990</f>
        <v>0</v>
      </c>
      <c r="I4987" s="74">
        <f t="shared" si="77"/>
        <v>0</v>
      </c>
    </row>
    <row r="4988" spans="1:9" ht="15.6">
      <c r="A4988" s="70">
        <f>'Balance N'!I4991</f>
        <v>0</v>
      </c>
      <c r="B4988" s="71">
        <f>'Balance N'!J4991</f>
        <v>0</v>
      </c>
      <c r="C4988" s="72">
        <f>'Balance N'!K4991</f>
        <v>0</v>
      </c>
      <c r="D4988" s="72">
        <f>'Balance N'!L4991</f>
        <v>0</v>
      </c>
      <c r="E4988" s="72">
        <f>'Balance N'!M4991</f>
        <v>0</v>
      </c>
      <c r="F4988" s="72">
        <f>'Balance N'!N4991</f>
        <v>0</v>
      </c>
      <c r="G4988" s="72">
        <f>'Balance N'!O4991</f>
        <v>0</v>
      </c>
      <c r="H4988" s="72">
        <f>'Balance N'!P4991</f>
        <v>0</v>
      </c>
      <c r="I4988" s="74">
        <f t="shared" si="77"/>
        <v>0</v>
      </c>
    </row>
    <row r="4989" spans="1:9" ht="15.6">
      <c r="A4989" s="70">
        <f>'Balance N'!I4992</f>
        <v>0</v>
      </c>
      <c r="B4989" s="71">
        <f>'Balance N'!J4992</f>
        <v>0</v>
      </c>
      <c r="C4989" s="72">
        <f>'Balance N'!K4992</f>
        <v>0</v>
      </c>
      <c r="D4989" s="72">
        <f>'Balance N'!L4992</f>
        <v>0</v>
      </c>
      <c r="E4989" s="72">
        <f>'Balance N'!M4992</f>
        <v>0</v>
      </c>
      <c r="F4989" s="72">
        <f>'Balance N'!N4992</f>
        <v>0</v>
      </c>
      <c r="G4989" s="72">
        <f>'Balance N'!O4992</f>
        <v>0</v>
      </c>
      <c r="H4989" s="72">
        <f>'Balance N'!P4992</f>
        <v>0</v>
      </c>
      <c r="I4989" s="74">
        <f t="shared" si="77"/>
        <v>0</v>
      </c>
    </row>
    <row r="4990" spans="1:9" ht="15.6">
      <c r="A4990" s="70">
        <f>'Balance N'!I4993</f>
        <v>0</v>
      </c>
      <c r="B4990" s="71">
        <f>'Balance N'!J4993</f>
        <v>0</v>
      </c>
      <c r="C4990" s="72">
        <f>'Balance N'!K4993</f>
        <v>0</v>
      </c>
      <c r="D4990" s="72">
        <f>'Balance N'!L4993</f>
        <v>0</v>
      </c>
      <c r="E4990" s="72">
        <f>'Balance N'!M4993</f>
        <v>0</v>
      </c>
      <c r="F4990" s="72">
        <f>'Balance N'!N4993</f>
        <v>0</v>
      </c>
      <c r="G4990" s="72">
        <f>'Balance N'!O4993</f>
        <v>0</v>
      </c>
      <c r="H4990" s="72">
        <f>'Balance N'!P4993</f>
        <v>0</v>
      </c>
      <c r="I4990" s="74">
        <f t="shared" si="77"/>
        <v>0</v>
      </c>
    </row>
    <row r="4991" spans="1:9" ht="15.6">
      <c r="A4991" s="70">
        <f>'Balance N'!I4994</f>
        <v>0</v>
      </c>
      <c r="B4991" s="71">
        <f>'Balance N'!J4994</f>
        <v>0</v>
      </c>
      <c r="C4991" s="72">
        <f>'Balance N'!K4994</f>
        <v>0</v>
      </c>
      <c r="D4991" s="72">
        <f>'Balance N'!L4994</f>
        <v>0</v>
      </c>
      <c r="E4991" s="72">
        <f>'Balance N'!M4994</f>
        <v>0</v>
      </c>
      <c r="F4991" s="72">
        <f>'Balance N'!N4994</f>
        <v>0</v>
      </c>
      <c r="G4991" s="72">
        <f>'Balance N'!O4994</f>
        <v>0</v>
      </c>
      <c r="H4991" s="72">
        <f>'Balance N'!P4994</f>
        <v>0</v>
      </c>
      <c r="I4991" s="74">
        <f t="shared" si="77"/>
        <v>0</v>
      </c>
    </row>
    <row r="4992" spans="1:9" ht="15.6">
      <c r="A4992" s="70">
        <f>'Balance N'!I4995</f>
        <v>0</v>
      </c>
      <c r="B4992" s="71">
        <f>'Balance N'!J4995</f>
        <v>0</v>
      </c>
      <c r="C4992" s="72">
        <f>'Balance N'!K4995</f>
        <v>0</v>
      </c>
      <c r="D4992" s="72">
        <f>'Balance N'!L4995</f>
        <v>0</v>
      </c>
      <c r="E4992" s="72">
        <f>'Balance N'!M4995</f>
        <v>0</v>
      </c>
      <c r="F4992" s="72">
        <f>'Balance N'!N4995</f>
        <v>0</v>
      </c>
      <c r="G4992" s="72">
        <f>'Balance N'!O4995</f>
        <v>0</v>
      </c>
      <c r="H4992" s="72">
        <f>'Balance N'!P4995</f>
        <v>0</v>
      </c>
      <c r="I4992" s="74">
        <f t="shared" si="77"/>
        <v>0</v>
      </c>
    </row>
    <row r="4993" spans="1:9" ht="15.6">
      <c r="A4993" s="70">
        <f>'Balance N'!I4996</f>
        <v>0</v>
      </c>
      <c r="B4993" s="71">
        <f>'Balance N'!J4996</f>
        <v>0</v>
      </c>
      <c r="C4993" s="72">
        <f>'Balance N'!K4996</f>
        <v>0</v>
      </c>
      <c r="D4993" s="72">
        <f>'Balance N'!L4996</f>
        <v>0</v>
      </c>
      <c r="E4993" s="72">
        <f>'Balance N'!M4996</f>
        <v>0</v>
      </c>
      <c r="F4993" s="72">
        <f>'Balance N'!N4996</f>
        <v>0</v>
      </c>
      <c r="G4993" s="72">
        <f>'Balance N'!O4996</f>
        <v>0</v>
      </c>
      <c r="H4993" s="72">
        <f>'Balance N'!P4996</f>
        <v>0</v>
      </c>
      <c r="I4993" s="74">
        <f t="shared" si="77"/>
        <v>0</v>
      </c>
    </row>
    <row r="4994" spans="1:9" ht="15.6">
      <c r="A4994" s="70">
        <f>'Balance N'!I4997</f>
        <v>0</v>
      </c>
      <c r="B4994" s="71">
        <f>'Balance N'!J4997</f>
        <v>0</v>
      </c>
      <c r="C4994" s="72">
        <f>'Balance N'!K4997</f>
        <v>0</v>
      </c>
      <c r="D4994" s="72">
        <f>'Balance N'!L4997</f>
        <v>0</v>
      </c>
      <c r="E4994" s="72">
        <f>'Balance N'!M4997</f>
        <v>0</v>
      </c>
      <c r="F4994" s="72">
        <f>'Balance N'!N4997</f>
        <v>0</v>
      </c>
      <c r="G4994" s="72">
        <f>'Balance N'!O4997</f>
        <v>0</v>
      </c>
      <c r="H4994" s="72">
        <f>'Balance N'!P4997</f>
        <v>0</v>
      </c>
      <c r="I4994" s="74">
        <f t="shared" si="77"/>
        <v>0</v>
      </c>
    </row>
    <row r="4995" spans="1:9" ht="15.6">
      <c r="A4995" s="70">
        <f>'Balance N'!I4998</f>
        <v>0</v>
      </c>
      <c r="B4995" s="71">
        <f>'Balance N'!J4998</f>
        <v>0</v>
      </c>
      <c r="C4995" s="72">
        <f>'Balance N'!K4998</f>
        <v>0</v>
      </c>
      <c r="D4995" s="72">
        <f>'Balance N'!L4998</f>
        <v>0</v>
      </c>
      <c r="E4995" s="72">
        <f>'Balance N'!M4998</f>
        <v>0</v>
      </c>
      <c r="F4995" s="72">
        <f>'Balance N'!N4998</f>
        <v>0</v>
      </c>
      <c r="G4995" s="72">
        <f>'Balance N'!O4998</f>
        <v>0</v>
      </c>
      <c r="H4995" s="72">
        <f>'Balance N'!P4998</f>
        <v>0</v>
      </c>
      <c r="I4995" s="74">
        <f t="shared" ref="I4995:I5058" si="78">(C4995-D4995)+(E4995-F4995)-(G4995-H4995)</f>
        <v>0</v>
      </c>
    </row>
    <row r="4996" spans="1:9" ht="15.6">
      <c r="A4996" s="70">
        <f>'Balance N'!I4999</f>
        <v>0</v>
      </c>
      <c r="B4996" s="71">
        <f>'Balance N'!J4999</f>
        <v>0</v>
      </c>
      <c r="C4996" s="72">
        <f>'Balance N'!K4999</f>
        <v>0</v>
      </c>
      <c r="D4996" s="72">
        <f>'Balance N'!L4999</f>
        <v>0</v>
      </c>
      <c r="E4996" s="72">
        <f>'Balance N'!M4999</f>
        <v>0</v>
      </c>
      <c r="F4996" s="72">
        <f>'Balance N'!N4999</f>
        <v>0</v>
      </c>
      <c r="G4996" s="72">
        <f>'Balance N'!O4999</f>
        <v>0</v>
      </c>
      <c r="H4996" s="72">
        <f>'Balance N'!P4999</f>
        <v>0</v>
      </c>
      <c r="I4996" s="74">
        <f t="shared" si="78"/>
        <v>0</v>
      </c>
    </row>
    <row r="4997" spans="1:9" ht="15.6">
      <c r="A4997" s="70">
        <f>'Balance N'!I5000</f>
        <v>0</v>
      </c>
      <c r="B4997" s="71">
        <f>'Balance N'!J5000</f>
        <v>0</v>
      </c>
      <c r="C4997" s="72">
        <f>'Balance N'!K5000</f>
        <v>0</v>
      </c>
      <c r="D4997" s="72">
        <f>'Balance N'!L5000</f>
        <v>0</v>
      </c>
      <c r="E4997" s="72">
        <f>'Balance N'!M5000</f>
        <v>0</v>
      </c>
      <c r="F4997" s="72">
        <f>'Balance N'!N5000</f>
        <v>0</v>
      </c>
      <c r="G4997" s="72">
        <f>'Balance N'!O5000</f>
        <v>0</v>
      </c>
      <c r="H4997" s="72">
        <f>'Balance N'!P5000</f>
        <v>0</v>
      </c>
      <c r="I4997" s="74">
        <f t="shared" si="78"/>
        <v>0</v>
      </c>
    </row>
    <row r="4998" spans="1:9" ht="15.6">
      <c r="A4998" s="70">
        <f>'Balance N'!I5001</f>
        <v>0</v>
      </c>
      <c r="B4998" s="71">
        <f>'Balance N'!J5001</f>
        <v>0</v>
      </c>
      <c r="C4998" s="72">
        <f>'Balance N'!K5001</f>
        <v>0</v>
      </c>
      <c r="D4998" s="72">
        <f>'Balance N'!L5001</f>
        <v>0</v>
      </c>
      <c r="E4998" s="72">
        <f>'Balance N'!M5001</f>
        <v>0</v>
      </c>
      <c r="F4998" s="72">
        <f>'Balance N'!N5001</f>
        <v>0</v>
      </c>
      <c r="G4998" s="72">
        <f>'Balance N'!O5001</f>
        <v>0</v>
      </c>
      <c r="H4998" s="72">
        <f>'Balance N'!P5001</f>
        <v>0</v>
      </c>
      <c r="I4998" s="74">
        <f t="shared" si="78"/>
        <v>0</v>
      </c>
    </row>
    <row r="4999" spans="1:9" ht="15.6">
      <c r="A4999" s="70">
        <f>'Balance N'!I5002</f>
        <v>0</v>
      </c>
      <c r="B4999" s="71">
        <f>'Balance N'!J5002</f>
        <v>0</v>
      </c>
      <c r="C4999" s="72">
        <f>'Balance N'!K5002</f>
        <v>0</v>
      </c>
      <c r="D4999" s="72">
        <f>'Balance N'!L5002</f>
        <v>0</v>
      </c>
      <c r="E4999" s="72">
        <f>'Balance N'!M5002</f>
        <v>0</v>
      </c>
      <c r="F4999" s="72">
        <f>'Balance N'!N5002</f>
        <v>0</v>
      </c>
      <c r="G4999" s="72">
        <f>'Balance N'!O5002</f>
        <v>0</v>
      </c>
      <c r="H4999" s="72">
        <f>'Balance N'!P5002</f>
        <v>0</v>
      </c>
      <c r="I4999" s="74">
        <f t="shared" si="78"/>
        <v>0</v>
      </c>
    </row>
    <row r="5000" spans="1:9" ht="15.6">
      <c r="A5000" s="70">
        <f>'Balance N'!I5003</f>
        <v>0</v>
      </c>
      <c r="B5000" s="71">
        <f>'Balance N'!J5003</f>
        <v>0</v>
      </c>
      <c r="C5000" s="72">
        <f>'Balance N'!K5003</f>
        <v>0</v>
      </c>
      <c r="D5000" s="72">
        <f>'Balance N'!L5003</f>
        <v>0</v>
      </c>
      <c r="E5000" s="72">
        <f>'Balance N'!M5003</f>
        <v>0</v>
      </c>
      <c r="F5000" s="72">
        <f>'Balance N'!N5003</f>
        <v>0</v>
      </c>
      <c r="G5000" s="72">
        <f>'Balance N'!O5003</f>
        <v>0</v>
      </c>
      <c r="H5000" s="72">
        <f>'Balance N'!P5003</f>
        <v>0</v>
      </c>
      <c r="I5000" s="74">
        <f t="shared" si="78"/>
        <v>0</v>
      </c>
    </row>
    <row r="5001" spans="1:9" ht="15.6">
      <c r="A5001" s="70">
        <f>'Balance N'!I5004</f>
        <v>0</v>
      </c>
      <c r="B5001" s="71">
        <f>'Balance N'!J5004</f>
        <v>0</v>
      </c>
      <c r="C5001" s="72">
        <f>'Balance N'!K5004</f>
        <v>0</v>
      </c>
      <c r="D5001" s="72">
        <f>'Balance N'!L5004</f>
        <v>0</v>
      </c>
      <c r="E5001" s="72">
        <f>'Balance N'!M5004</f>
        <v>0</v>
      </c>
      <c r="F5001" s="72">
        <f>'Balance N'!N5004</f>
        <v>0</v>
      </c>
      <c r="G5001" s="72">
        <f>'Balance N'!O5004</f>
        <v>0</v>
      </c>
      <c r="H5001" s="72">
        <f>'Balance N'!P5004</f>
        <v>0</v>
      </c>
      <c r="I5001" s="74">
        <f t="shared" si="78"/>
        <v>0</v>
      </c>
    </row>
    <row r="5002" spans="1:9" ht="15.6">
      <c r="A5002" s="70">
        <f>'Balance N'!I5005</f>
        <v>0</v>
      </c>
      <c r="B5002" s="71">
        <f>'Balance N'!J5005</f>
        <v>0</v>
      </c>
      <c r="C5002" s="72">
        <f>'Balance N'!K5005</f>
        <v>0</v>
      </c>
      <c r="D5002" s="72">
        <f>'Balance N'!L5005</f>
        <v>0</v>
      </c>
      <c r="E5002" s="72">
        <f>'Balance N'!M5005</f>
        <v>0</v>
      </c>
      <c r="F5002" s="72">
        <f>'Balance N'!N5005</f>
        <v>0</v>
      </c>
      <c r="G5002" s="72">
        <f>'Balance N'!O5005</f>
        <v>0</v>
      </c>
      <c r="H5002" s="72">
        <f>'Balance N'!P5005</f>
        <v>0</v>
      </c>
      <c r="I5002" s="74">
        <f t="shared" si="78"/>
        <v>0</v>
      </c>
    </row>
    <row r="5003" spans="1:9" ht="15.6">
      <c r="A5003" s="70">
        <f>'Balance N'!I5006</f>
        <v>0</v>
      </c>
      <c r="B5003" s="71">
        <f>'Balance N'!J5006</f>
        <v>0</v>
      </c>
      <c r="C5003" s="72">
        <f>'Balance N'!K5006</f>
        <v>0</v>
      </c>
      <c r="D5003" s="72">
        <f>'Balance N'!L5006</f>
        <v>0</v>
      </c>
      <c r="E5003" s="72">
        <f>'Balance N'!M5006</f>
        <v>0</v>
      </c>
      <c r="F5003" s="72">
        <f>'Balance N'!N5006</f>
        <v>0</v>
      </c>
      <c r="G5003" s="72">
        <f>'Balance N'!O5006</f>
        <v>0</v>
      </c>
      <c r="H5003" s="72">
        <f>'Balance N'!P5006</f>
        <v>0</v>
      </c>
      <c r="I5003" s="74">
        <f t="shared" si="78"/>
        <v>0</v>
      </c>
    </row>
    <row r="5004" spans="1:9" ht="15.6">
      <c r="A5004" s="70">
        <f>'Balance N'!I5007</f>
        <v>0</v>
      </c>
      <c r="B5004" s="71">
        <f>'Balance N'!J5007</f>
        <v>0</v>
      </c>
      <c r="C5004" s="72">
        <f>'Balance N'!K5007</f>
        <v>0</v>
      </c>
      <c r="D5004" s="72">
        <f>'Balance N'!L5007</f>
        <v>0</v>
      </c>
      <c r="E5004" s="72">
        <f>'Balance N'!M5007</f>
        <v>0</v>
      </c>
      <c r="F5004" s="72">
        <f>'Balance N'!N5007</f>
        <v>0</v>
      </c>
      <c r="G5004" s="72">
        <f>'Balance N'!O5007</f>
        <v>0</v>
      </c>
      <c r="H5004" s="72">
        <f>'Balance N'!P5007</f>
        <v>0</v>
      </c>
      <c r="I5004" s="74">
        <f t="shared" si="78"/>
        <v>0</v>
      </c>
    </row>
    <row r="5005" spans="1:9" ht="15.6">
      <c r="A5005" s="70">
        <f>'Balance N'!I5008</f>
        <v>0</v>
      </c>
      <c r="B5005" s="71">
        <f>'Balance N'!J5008</f>
        <v>0</v>
      </c>
      <c r="C5005" s="72">
        <f>'Balance N'!K5008</f>
        <v>0</v>
      </c>
      <c r="D5005" s="72">
        <f>'Balance N'!L5008</f>
        <v>0</v>
      </c>
      <c r="E5005" s="72">
        <f>'Balance N'!M5008</f>
        <v>0</v>
      </c>
      <c r="F5005" s="72">
        <f>'Balance N'!N5008</f>
        <v>0</v>
      </c>
      <c r="G5005" s="72">
        <f>'Balance N'!O5008</f>
        <v>0</v>
      </c>
      <c r="H5005" s="72">
        <f>'Balance N'!P5008</f>
        <v>0</v>
      </c>
      <c r="I5005" s="74">
        <f t="shared" si="78"/>
        <v>0</v>
      </c>
    </row>
    <row r="5006" spans="1:9" ht="15.6">
      <c r="A5006" s="70">
        <f>'Balance N'!I5009</f>
        <v>0</v>
      </c>
      <c r="B5006" s="71">
        <f>'Balance N'!J5009</f>
        <v>0</v>
      </c>
      <c r="C5006" s="72">
        <f>'Balance N'!K5009</f>
        <v>0</v>
      </c>
      <c r="D5006" s="72">
        <f>'Balance N'!L5009</f>
        <v>0</v>
      </c>
      <c r="E5006" s="72">
        <f>'Balance N'!M5009</f>
        <v>0</v>
      </c>
      <c r="F5006" s="72">
        <f>'Balance N'!N5009</f>
        <v>0</v>
      </c>
      <c r="G5006" s="72">
        <f>'Balance N'!O5009</f>
        <v>0</v>
      </c>
      <c r="H5006" s="72">
        <f>'Balance N'!P5009</f>
        <v>0</v>
      </c>
      <c r="I5006" s="74">
        <f t="shared" si="78"/>
        <v>0</v>
      </c>
    </row>
    <row r="5007" spans="1:9" ht="15.6">
      <c r="A5007" s="70">
        <f>'Balance N'!I5010</f>
        <v>0</v>
      </c>
      <c r="B5007" s="71">
        <f>'Balance N'!J5010</f>
        <v>0</v>
      </c>
      <c r="C5007" s="72">
        <f>'Balance N'!K5010</f>
        <v>0</v>
      </c>
      <c r="D5007" s="72">
        <f>'Balance N'!L5010</f>
        <v>0</v>
      </c>
      <c r="E5007" s="72">
        <f>'Balance N'!M5010</f>
        <v>0</v>
      </c>
      <c r="F5007" s="72">
        <f>'Balance N'!N5010</f>
        <v>0</v>
      </c>
      <c r="G5007" s="72">
        <f>'Balance N'!O5010</f>
        <v>0</v>
      </c>
      <c r="H5007" s="72">
        <f>'Balance N'!P5010</f>
        <v>0</v>
      </c>
      <c r="I5007" s="74">
        <f t="shared" si="78"/>
        <v>0</v>
      </c>
    </row>
    <row r="5008" spans="1:9" ht="15.6">
      <c r="A5008" s="70">
        <f>'Balance N'!I5011</f>
        <v>0</v>
      </c>
      <c r="B5008" s="71">
        <f>'Balance N'!J5011</f>
        <v>0</v>
      </c>
      <c r="C5008" s="72">
        <f>'Balance N'!K5011</f>
        <v>0</v>
      </c>
      <c r="D5008" s="72">
        <f>'Balance N'!L5011</f>
        <v>0</v>
      </c>
      <c r="E5008" s="72">
        <f>'Balance N'!M5011</f>
        <v>0</v>
      </c>
      <c r="F5008" s="72">
        <f>'Balance N'!N5011</f>
        <v>0</v>
      </c>
      <c r="G5008" s="72">
        <f>'Balance N'!O5011</f>
        <v>0</v>
      </c>
      <c r="H5008" s="72">
        <f>'Balance N'!P5011</f>
        <v>0</v>
      </c>
      <c r="I5008" s="74">
        <f t="shared" si="78"/>
        <v>0</v>
      </c>
    </row>
    <row r="5009" spans="1:9" ht="15.6">
      <c r="A5009" s="70">
        <f>'Balance N'!I5012</f>
        <v>0</v>
      </c>
      <c r="B5009" s="71">
        <f>'Balance N'!J5012</f>
        <v>0</v>
      </c>
      <c r="C5009" s="72">
        <f>'Balance N'!K5012</f>
        <v>0</v>
      </c>
      <c r="D5009" s="72">
        <f>'Balance N'!L5012</f>
        <v>0</v>
      </c>
      <c r="E5009" s="72">
        <f>'Balance N'!M5012</f>
        <v>0</v>
      </c>
      <c r="F5009" s="72">
        <f>'Balance N'!N5012</f>
        <v>0</v>
      </c>
      <c r="G5009" s="72">
        <f>'Balance N'!O5012</f>
        <v>0</v>
      </c>
      <c r="H5009" s="72">
        <f>'Balance N'!P5012</f>
        <v>0</v>
      </c>
      <c r="I5009" s="74">
        <f t="shared" si="78"/>
        <v>0</v>
      </c>
    </row>
    <row r="5010" spans="1:9" ht="15.6">
      <c r="A5010" s="70">
        <f>'Balance N'!I5013</f>
        <v>0</v>
      </c>
      <c r="B5010" s="71">
        <f>'Balance N'!J5013</f>
        <v>0</v>
      </c>
      <c r="C5010" s="72">
        <f>'Balance N'!K5013</f>
        <v>0</v>
      </c>
      <c r="D5010" s="72">
        <f>'Balance N'!L5013</f>
        <v>0</v>
      </c>
      <c r="E5010" s="72">
        <f>'Balance N'!M5013</f>
        <v>0</v>
      </c>
      <c r="F5010" s="72">
        <f>'Balance N'!N5013</f>
        <v>0</v>
      </c>
      <c r="G5010" s="72">
        <f>'Balance N'!O5013</f>
        <v>0</v>
      </c>
      <c r="H5010" s="72">
        <f>'Balance N'!P5013</f>
        <v>0</v>
      </c>
      <c r="I5010" s="74">
        <f t="shared" si="78"/>
        <v>0</v>
      </c>
    </row>
    <row r="5011" spans="1:9" ht="15.6">
      <c r="A5011" s="70">
        <f>'Balance N'!I5014</f>
        <v>0</v>
      </c>
      <c r="B5011" s="71">
        <f>'Balance N'!J5014</f>
        <v>0</v>
      </c>
      <c r="C5011" s="72">
        <f>'Balance N'!K5014</f>
        <v>0</v>
      </c>
      <c r="D5011" s="72">
        <f>'Balance N'!L5014</f>
        <v>0</v>
      </c>
      <c r="E5011" s="72">
        <f>'Balance N'!M5014</f>
        <v>0</v>
      </c>
      <c r="F5011" s="72">
        <f>'Balance N'!N5014</f>
        <v>0</v>
      </c>
      <c r="G5011" s="72">
        <f>'Balance N'!O5014</f>
        <v>0</v>
      </c>
      <c r="H5011" s="72">
        <f>'Balance N'!P5014</f>
        <v>0</v>
      </c>
      <c r="I5011" s="74">
        <f t="shared" si="78"/>
        <v>0</v>
      </c>
    </row>
    <row r="5012" spans="1:9" ht="15.6">
      <c r="A5012" s="70">
        <f>'Balance N'!I5015</f>
        <v>0</v>
      </c>
      <c r="B5012" s="71">
        <f>'Balance N'!J5015</f>
        <v>0</v>
      </c>
      <c r="C5012" s="72">
        <f>'Balance N'!K5015</f>
        <v>0</v>
      </c>
      <c r="D5012" s="72">
        <f>'Balance N'!L5015</f>
        <v>0</v>
      </c>
      <c r="E5012" s="72">
        <f>'Balance N'!M5015</f>
        <v>0</v>
      </c>
      <c r="F5012" s="72">
        <f>'Balance N'!N5015</f>
        <v>0</v>
      </c>
      <c r="G5012" s="72">
        <f>'Balance N'!O5015</f>
        <v>0</v>
      </c>
      <c r="H5012" s="72">
        <f>'Balance N'!P5015</f>
        <v>0</v>
      </c>
      <c r="I5012" s="74">
        <f t="shared" si="78"/>
        <v>0</v>
      </c>
    </row>
    <row r="5013" spans="1:9" ht="15.6">
      <c r="A5013" s="70">
        <f>'Balance N'!I5016</f>
        <v>0</v>
      </c>
      <c r="B5013" s="71">
        <f>'Balance N'!J5016</f>
        <v>0</v>
      </c>
      <c r="C5013" s="72">
        <f>'Balance N'!K5016</f>
        <v>0</v>
      </c>
      <c r="D5013" s="72">
        <f>'Balance N'!L5016</f>
        <v>0</v>
      </c>
      <c r="E5013" s="72">
        <f>'Balance N'!M5016</f>
        <v>0</v>
      </c>
      <c r="F5013" s="72">
        <f>'Balance N'!N5016</f>
        <v>0</v>
      </c>
      <c r="G5013" s="72">
        <f>'Balance N'!O5016</f>
        <v>0</v>
      </c>
      <c r="H5013" s="72">
        <f>'Balance N'!P5016</f>
        <v>0</v>
      </c>
      <c r="I5013" s="74">
        <f t="shared" si="78"/>
        <v>0</v>
      </c>
    </row>
    <row r="5014" spans="1:9" ht="15.6">
      <c r="A5014" s="70">
        <f>'Balance N'!I5017</f>
        <v>0</v>
      </c>
      <c r="B5014" s="71">
        <f>'Balance N'!J5017</f>
        <v>0</v>
      </c>
      <c r="C5014" s="72">
        <f>'Balance N'!K5017</f>
        <v>0</v>
      </c>
      <c r="D5014" s="72">
        <f>'Balance N'!L5017</f>
        <v>0</v>
      </c>
      <c r="E5014" s="72">
        <f>'Balance N'!M5017</f>
        <v>0</v>
      </c>
      <c r="F5014" s="72">
        <f>'Balance N'!N5017</f>
        <v>0</v>
      </c>
      <c r="G5014" s="72">
        <f>'Balance N'!O5017</f>
        <v>0</v>
      </c>
      <c r="H5014" s="72">
        <f>'Balance N'!P5017</f>
        <v>0</v>
      </c>
      <c r="I5014" s="74">
        <f t="shared" si="78"/>
        <v>0</v>
      </c>
    </row>
    <row r="5015" spans="1:9" ht="15.6">
      <c r="A5015" s="70">
        <f>'Balance N'!I5018</f>
        <v>0</v>
      </c>
      <c r="B5015" s="71">
        <f>'Balance N'!J5018</f>
        <v>0</v>
      </c>
      <c r="C5015" s="72">
        <f>'Balance N'!K5018</f>
        <v>0</v>
      </c>
      <c r="D5015" s="72">
        <f>'Balance N'!L5018</f>
        <v>0</v>
      </c>
      <c r="E5015" s="72">
        <f>'Balance N'!M5018</f>
        <v>0</v>
      </c>
      <c r="F5015" s="72">
        <f>'Balance N'!N5018</f>
        <v>0</v>
      </c>
      <c r="G5015" s="72">
        <f>'Balance N'!O5018</f>
        <v>0</v>
      </c>
      <c r="H5015" s="72">
        <f>'Balance N'!P5018</f>
        <v>0</v>
      </c>
      <c r="I5015" s="74">
        <f t="shared" si="78"/>
        <v>0</v>
      </c>
    </row>
    <row r="5016" spans="1:9" ht="15.6">
      <c r="A5016" s="70">
        <f>'Balance N'!I5019</f>
        <v>0</v>
      </c>
      <c r="B5016" s="71">
        <f>'Balance N'!J5019</f>
        <v>0</v>
      </c>
      <c r="C5016" s="72">
        <f>'Balance N'!K5019</f>
        <v>0</v>
      </c>
      <c r="D5016" s="72">
        <f>'Balance N'!L5019</f>
        <v>0</v>
      </c>
      <c r="E5016" s="72">
        <f>'Balance N'!M5019</f>
        <v>0</v>
      </c>
      <c r="F5016" s="72">
        <f>'Balance N'!N5019</f>
        <v>0</v>
      </c>
      <c r="G5016" s="72">
        <f>'Balance N'!O5019</f>
        <v>0</v>
      </c>
      <c r="H5016" s="72">
        <f>'Balance N'!P5019</f>
        <v>0</v>
      </c>
      <c r="I5016" s="74">
        <f t="shared" si="78"/>
        <v>0</v>
      </c>
    </row>
    <row r="5017" spans="1:9" ht="15.6">
      <c r="A5017" s="70">
        <f>'Balance N'!I5020</f>
        <v>0</v>
      </c>
      <c r="B5017" s="71">
        <f>'Balance N'!J5020</f>
        <v>0</v>
      </c>
      <c r="C5017" s="72">
        <f>'Balance N'!K5020</f>
        <v>0</v>
      </c>
      <c r="D5017" s="72">
        <f>'Balance N'!L5020</f>
        <v>0</v>
      </c>
      <c r="E5017" s="72">
        <f>'Balance N'!M5020</f>
        <v>0</v>
      </c>
      <c r="F5017" s="72">
        <f>'Balance N'!N5020</f>
        <v>0</v>
      </c>
      <c r="G5017" s="72">
        <f>'Balance N'!O5020</f>
        <v>0</v>
      </c>
      <c r="H5017" s="72">
        <f>'Balance N'!P5020</f>
        <v>0</v>
      </c>
      <c r="I5017" s="74">
        <f t="shared" si="78"/>
        <v>0</v>
      </c>
    </row>
    <row r="5018" spans="1:9" ht="15.6">
      <c r="A5018" s="70">
        <f>'Balance N'!I5021</f>
        <v>0</v>
      </c>
      <c r="B5018" s="71">
        <f>'Balance N'!J5021</f>
        <v>0</v>
      </c>
      <c r="C5018" s="72">
        <f>'Balance N'!K5021</f>
        <v>0</v>
      </c>
      <c r="D5018" s="72">
        <f>'Balance N'!L5021</f>
        <v>0</v>
      </c>
      <c r="E5018" s="72">
        <f>'Balance N'!M5021</f>
        <v>0</v>
      </c>
      <c r="F5018" s="72">
        <f>'Balance N'!N5021</f>
        <v>0</v>
      </c>
      <c r="G5018" s="72">
        <f>'Balance N'!O5021</f>
        <v>0</v>
      </c>
      <c r="H5018" s="72">
        <f>'Balance N'!P5021</f>
        <v>0</v>
      </c>
      <c r="I5018" s="74">
        <f t="shared" si="78"/>
        <v>0</v>
      </c>
    </row>
    <row r="5019" spans="1:9" ht="15.6">
      <c r="A5019" s="70">
        <f>'Balance N'!I5022</f>
        <v>0</v>
      </c>
      <c r="B5019" s="71">
        <f>'Balance N'!J5022</f>
        <v>0</v>
      </c>
      <c r="C5019" s="72">
        <f>'Balance N'!K5022</f>
        <v>0</v>
      </c>
      <c r="D5019" s="72">
        <f>'Balance N'!L5022</f>
        <v>0</v>
      </c>
      <c r="E5019" s="72">
        <f>'Balance N'!M5022</f>
        <v>0</v>
      </c>
      <c r="F5019" s="72">
        <f>'Balance N'!N5022</f>
        <v>0</v>
      </c>
      <c r="G5019" s="72">
        <f>'Balance N'!O5022</f>
        <v>0</v>
      </c>
      <c r="H5019" s="72">
        <f>'Balance N'!P5022</f>
        <v>0</v>
      </c>
      <c r="I5019" s="74">
        <f t="shared" si="78"/>
        <v>0</v>
      </c>
    </row>
    <row r="5020" spans="1:9" ht="15.6">
      <c r="A5020" s="70">
        <f>'Balance N'!I5023</f>
        <v>0</v>
      </c>
      <c r="B5020" s="71">
        <f>'Balance N'!J5023</f>
        <v>0</v>
      </c>
      <c r="C5020" s="72">
        <f>'Balance N'!K5023</f>
        <v>0</v>
      </c>
      <c r="D5020" s="72">
        <f>'Balance N'!L5023</f>
        <v>0</v>
      </c>
      <c r="E5020" s="72">
        <f>'Balance N'!M5023</f>
        <v>0</v>
      </c>
      <c r="F5020" s="72">
        <f>'Balance N'!N5023</f>
        <v>0</v>
      </c>
      <c r="G5020" s="72">
        <f>'Balance N'!O5023</f>
        <v>0</v>
      </c>
      <c r="H5020" s="72">
        <f>'Balance N'!P5023</f>
        <v>0</v>
      </c>
      <c r="I5020" s="74">
        <f t="shared" si="78"/>
        <v>0</v>
      </c>
    </row>
    <row r="5021" spans="1:9" ht="15.6">
      <c r="A5021" s="70">
        <f>'Balance N'!I5024</f>
        <v>0</v>
      </c>
      <c r="B5021" s="71">
        <f>'Balance N'!J5024</f>
        <v>0</v>
      </c>
      <c r="C5021" s="72">
        <f>'Balance N'!K5024</f>
        <v>0</v>
      </c>
      <c r="D5021" s="72">
        <f>'Balance N'!L5024</f>
        <v>0</v>
      </c>
      <c r="E5021" s="72">
        <f>'Balance N'!M5024</f>
        <v>0</v>
      </c>
      <c r="F5021" s="72">
        <f>'Balance N'!N5024</f>
        <v>0</v>
      </c>
      <c r="G5021" s="72">
        <f>'Balance N'!O5024</f>
        <v>0</v>
      </c>
      <c r="H5021" s="72">
        <f>'Balance N'!P5024</f>
        <v>0</v>
      </c>
      <c r="I5021" s="74">
        <f t="shared" si="78"/>
        <v>0</v>
      </c>
    </row>
    <row r="5022" spans="1:9" ht="15.6">
      <c r="A5022" s="70">
        <f>'Balance N'!I5025</f>
        <v>0</v>
      </c>
      <c r="B5022" s="71">
        <f>'Balance N'!J5025</f>
        <v>0</v>
      </c>
      <c r="C5022" s="72">
        <f>'Balance N'!K5025</f>
        <v>0</v>
      </c>
      <c r="D5022" s="72">
        <f>'Balance N'!L5025</f>
        <v>0</v>
      </c>
      <c r="E5022" s="72">
        <f>'Balance N'!M5025</f>
        <v>0</v>
      </c>
      <c r="F5022" s="72">
        <f>'Balance N'!N5025</f>
        <v>0</v>
      </c>
      <c r="G5022" s="72">
        <f>'Balance N'!O5025</f>
        <v>0</v>
      </c>
      <c r="H5022" s="72">
        <f>'Balance N'!P5025</f>
        <v>0</v>
      </c>
      <c r="I5022" s="74">
        <f t="shared" si="78"/>
        <v>0</v>
      </c>
    </row>
    <row r="5023" spans="1:9" ht="15.6">
      <c r="A5023" s="70">
        <f>'Balance N'!I5026</f>
        <v>0</v>
      </c>
      <c r="B5023" s="71">
        <f>'Balance N'!J5026</f>
        <v>0</v>
      </c>
      <c r="C5023" s="72">
        <f>'Balance N'!K5026</f>
        <v>0</v>
      </c>
      <c r="D5023" s="72">
        <f>'Balance N'!L5026</f>
        <v>0</v>
      </c>
      <c r="E5023" s="72">
        <f>'Balance N'!M5026</f>
        <v>0</v>
      </c>
      <c r="F5023" s="72">
        <f>'Balance N'!N5026</f>
        <v>0</v>
      </c>
      <c r="G5023" s="72">
        <f>'Balance N'!O5026</f>
        <v>0</v>
      </c>
      <c r="H5023" s="72">
        <f>'Balance N'!P5026</f>
        <v>0</v>
      </c>
      <c r="I5023" s="74">
        <f t="shared" si="78"/>
        <v>0</v>
      </c>
    </row>
    <row r="5024" spans="1:9" ht="15.6">
      <c r="A5024" s="70">
        <f>'Balance N'!I5027</f>
        <v>0</v>
      </c>
      <c r="B5024" s="71">
        <f>'Balance N'!J5027</f>
        <v>0</v>
      </c>
      <c r="C5024" s="72">
        <f>'Balance N'!K5027</f>
        <v>0</v>
      </c>
      <c r="D5024" s="72">
        <f>'Balance N'!L5027</f>
        <v>0</v>
      </c>
      <c r="E5024" s="72">
        <f>'Balance N'!M5027</f>
        <v>0</v>
      </c>
      <c r="F5024" s="72">
        <f>'Balance N'!N5027</f>
        <v>0</v>
      </c>
      <c r="G5024" s="72">
        <f>'Balance N'!O5027</f>
        <v>0</v>
      </c>
      <c r="H5024" s="72">
        <f>'Balance N'!P5027</f>
        <v>0</v>
      </c>
      <c r="I5024" s="74">
        <f t="shared" si="78"/>
        <v>0</v>
      </c>
    </row>
    <row r="5025" spans="1:9" ht="15.6">
      <c r="A5025" s="70">
        <f>'Balance N'!I5028</f>
        <v>0</v>
      </c>
      <c r="B5025" s="71">
        <f>'Balance N'!J5028</f>
        <v>0</v>
      </c>
      <c r="C5025" s="72">
        <f>'Balance N'!K5028</f>
        <v>0</v>
      </c>
      <c r="D5025" s="72">
        <f>'Balance N'!L5028</f>
        <v>0</v>
      </c>
      <c r="E5025" s="72">
        <f>'Balance N'!M5028</f>
        <v>0</v>
      </c>
      <c r="F5025" s="72">
        <f>'Balance N'!N5028</f>
        <v>0</v>
      </c>
      <c r="G5025" s="72">
        <f>'Balance N'!O5028</f>
        <v>0</v>
      </c>
      <c r="H5025" s="72">
        <f>'Balance N'!P5028</f>
        <v>0</v>
      </c>
      <c r="I5025" s="74">
        <f t="shared" si="78"/>
        <v>0</v>
      </c>
    </row>
    <row r="5026" spans="1:9" ht="15.6">
      <c r="A5026" s="70">
        <f>'Balance N'!I5029</f>
        <v>0</v>
      </c>
      <c r="B5026" s="71">
        <f>'Balance N'!J5029</f>
        <v>0</v>
      </c>
      <c r="C5026" s="72">
        <f>'Balance N'!K5029</f>
        <v>0</v>
      </c>
      <c r="D5026" s="72">
        <f>'Balance N'!L5029</f>
        <v>0</v>
      </c>
      <c r="E5026" s="72">
        <f>'Balance N'!M5029</f>
        <v>0</v>
      </c>
      <c r="F5026" s="72">
        <f>'Balance N'!N5029</f>
        <v>0</v>
      </c>
      <c r="G5026" s="72">
        <f>'Balance N'!O5029</f>
        <v>0</v>
      </c>
      <c r="H5026" s="72">
        <f>'Balance N'!P5029</f>
        <v>0</v>
      </c>
      <c r="I5026" s="74">
        <f t="shared" si="78"/>
        <v>0</v>
      </c>
    </row>
    <row r="5027" spans="1:9" ht="15.6">
      <c r="A5027" s="70">
        <f>'Balance N'!I5030</f>
        <v>0</v>
      </c>
      <c r="B5027" s="71">
        <f>'Balance N'!J5030</f>
        <v>0</v>
      </c>
      <c r="C5027" s="72">
        <f>'Balance N'!K5030</f>
        <v>0</v>
      </c>
      <c r="D5027" s="72">
        <f>'Balance N'!L5030</f>
        <v>0</v>
      </c>
      <c r="E5027" s="72">
        <f>'Balance N'!M5030</f>
        <v>0</v>
      </c>
      <c r="F5027" s="72">
        <f>'Balance N'!N5030</f>
        <v>0</v>
      </c>
      <c r="G5027" s="72">
        <f>'Balance N'!O5030</f>
        <v>0</v>
      </c>
      <c r="H5027" s="72">
        <f>'Balance N'!P5030</f>
        <v>0</v>
      </c>
      <c r="I5027" s="74">
        <f t="shared" si="78"/>
        <v>0</v>
      </c>
    </row>
    <row r="5028" spans="1:9" ht="15.6">
      <c r="A5028" s="70">
        <f>'Balance N'!I5031</f>
        <v>0</v>
      </c>
      <c r="B5028" s="71">
        <f>'Balance N'!J5031</f>
        <v>0</v>
      </c>
      <c r="C5028" s="72">
        <f>'Balance N'!K5031</f>
        <v>0</v>
      </c>
      <c r="D5028" s="72">
        <f>'Balance N'!L5031</f>
        <v>0</v>
      </c>
      <c r="E5028" s="72">
        <f>'Balance N'!M5031</f>
        <v>0</v>
      </c>
      <c r="F5028" s="72">
        <f>'Balance N'!N5031</f>
        <v>0</v>
      </c>
      <c r="G5028" s="72">
        <f>'Balance N'!O5031</f>
        <v>0</v>
      </c>
      <c r="H5028" s="72">
        <f>'Balance N'!P5031</f>
        <v>0</v>
      </c>
      <c r="I5028" s="74">
        <f t="shared" si="78"/>
        <v>0</v>
      </c>
    </row>
    <row r="5029" spans="1:9" ht="15.6">
      <c r="A5029" s="70">
        <f>'Balance N'!I5032</f>
        <v>0</v>
      </c>
      <c r="B5029" s="71">
        <f>'Balance N'!J5032</f>
        <v>0</v>
      </c>
      <c r="C5029" s="72">
        <f>'Balance N'!K5032</f>
        <v>0</v>
      </c>
      <c r="D5029" s="72">
        <f>'Balance N'!L5032</f>
        <v>0</v>
      </c>
      <c r="E5029" s="72">
        <f>'Balance N'!M5032</f>
        <v>0</v>
      </c>
      <c r="F5029" s="72">
        <f>'Balance N'!N5032</f>
        <v>0</v>
      </c>
      <c r="G5029" s="72">
        <f>'Balance N'!O5032</f>
        <v>0</v>
      </c>
      <c r="H5029" s="72">
        <f>'Balance N'!P5032</f>
        <v>0</v>
      </c>
      <c r="I5029" s="74">
        <f t="shared" si="78"/>
        <v>0</v>
      </c>
    </row>
    <row r="5030" spans="1:9" ht="15.6">
      <c r="A5030" s="70">
        <f>'Balance N'!I5033</f>
        <v>0</v>
      </c>
      <c r="B5030" s="71">
        <f>'Balance N'!J5033</f>
        <v>0</v>
      </c>
      <c r="C5030" s="72">
        <f>'Balance N'!K5033</f>
        <v>0</v>
      </c>
      <c r="D5030" s="72">
        <f>'Balance N'!L5033</f>
        <v>0</v>
      </c>
      <c r="E5030" s="72">
        <f>'Balance N'!M5033</f>
        <v>0</v>
      </c>
      <c r="F5030" s="72">
        <f>'Balance N'!N5033</f>
        <v>0</v>
      </c>
      <c r="G5030" s="72">
        <f>'Balance N'!O5033</f>
        <v>0</v>
      </c>
      <c r="H5030" s="72">
        <f>'Balance N'!P5033</f>
        <v>0</v>
      </c>
      <c r="I5030" s="74">
        <f t="shared" si="78"/>
        <v>0</v>
      </c>
    </row>
    <row r="5031" spans="1:9" ht="15.6">
      <c r="A5031" s="70">
        <f>'Balance N'!I5034</f>
        <v>0</v>
      </c>
      <c r="B5031" s="71">
        <f>'Balance N'!J5034</f>
        <v>0</v>
      </c>
      <c r="C5031" s="72">
        <f>'Balance N'!K5034</f>
        <v>0</v>
      </c>
      <c r="D5031" s="72">
        <f>'Balance N'!L5034</f>
        <v>0</v>
      </c>
      <c r="E5031" s="72">
        <f>'Balance N'!M5034</f>
        <v>0</v>
      </c>
      <c r="F5031" s="72">
        <f>'Balance N'!N5034</f>
        <v>0</v>
      </c>
      <c r="G5031" s="72">
        <f>'Balance N'!O5034</f>
        <v>0</v>
      </c>
      <c r="H5031" s="72">
        <f>'Balance N'!P5034</f>
        <v>0</v>
      </c>
      <c r="I5031" s="74">
        <f t="shared" si="78"/>
        <v>0</v>
      </c>
    </row>
    <row r="5032" spans="1:9" ht="15.6">
      <c r="A5032" s="70">
        <f>'Balance N'!I5035</f>
        <v>0</v>
      </c>
      <c r="B5032" s="71">
        <f>'Balance N'!J5035</f>
        <v>0</v>
      </c>
      <c r="C5032" s="72">
        <f>'Balance N'!K5035</f>
        <v>0</v>
      </c>
      <c r="D5032" s="72">
        <f>'Balance N'!L5035</f>
        <v>0</v>
      </c>
      <c r="E5032" s="72">
        <f>'Balance N'!M5035</f>
        <v>0</v>
      </c>
      <c r="F5032" s="72">
        <f>'Balance N'!N5035</f>
        <v>0</v>
      </c>
      <c r="G5032" s="72">
        <f>'Balance N'!O5035</f>
        <v>0</v>
      </c>
      <c r="H5032" s="72">
        <f>'Balance N'!P5035</f>
        <v>0</v>
      </c>
      <c r="I5032" s="74">
        <f t="shared" si="78"/>
        <v>0</v>
      </c>
    </row>
    <row r="5033" spans="1:9" ht="15.6">
      <c r="A5033" s="70">
        <f>'Balance N'!I5036</f>
        <v>0</v>
      </c>
      <c r="B5033" s="71">
        <f>'Balance N'!J5036</f>
        <v>0</v>
      </c>
      <c r="C5033" s="72">
        <f>'Balance N'!K5036</f>
        <v>0</v>
      </c>
      <c r="D5033" s="72">
        <f>'Balance N'!L5036</f>
        <v>0</v>
      </c>
      <c r="E5033" s="72">
        <f>'Balance N'!M5036</f>
        <v>0</v>
      </c>
      <c r="F5033" s="72">
        <f>'Balance N'!N5036</f>
        <v>0</v>
      </c>
      <c r="G5033" s="72">
        <f>'Balance N'!O5036</f>
        <v>0</v>
      </c>
      <c r="H5033" s="72">
        <f>'Balance N'!P5036</f>
        <v>0</v>
      </c>
      <c r="I5033" s="74">
        <f t="shared" si="78"/>
        <v>0</v>
      </c>
    </row>
    <row r="5034" spans="1:9" ht="15.6">
      <c r="A5034" s="70">
        <f>'Balance N'!I5037</f>
        <v>0</v>
      </c>
      <c r="B5034" s="71">
        <f>'Balance N'!J5037</f>
        <v>0</v>
      </c>
      <c r="C5034" s="72">
        <f>'Balance N'!K5037</f>
        <v>0</v>
      </c>
      <c r="D5034" s="72">
        <f>'Balance N'!L5037</f>
        <v>0</v>
      </c>
      <c r="E5034" s="72">
        <f>'Balance N'!M5037</f>
        <v>0</v>
      </c>
      <c r="F5034" s="72">
        <f>'Balance N'!N5037</f>
        <v>0</v>
      </c>
      <c r="G5034" s="72">
        <f>'Balance N'!O5037</f>
        <v>0</v>
      </c>
      <c r="H5034" s="72">
        <f>'Balance N'!P5037</f>
        <v>0</v>
      </c>
      <c r="I5034" s="74">
        <f t="shared" si="78"/>
        <v>0</v>
      </c>
    </row>
    <row r="5035" spans="1:9" ht="15.6">
      <c r="A5035" s="70">
        <f>'Balance N'!I5038</f>
        <v>0</v>
      </c>
      <c r="B5035" s="71">
        <f>'Balance N'!J5038</f>
        <v>0</v>
      </c>
      <c r="C5035" s="72">
        <f>'Balance N'!K5038</f>
        <v>0</v>
      </c>
      <c r="D5035" s="72">
        <f>'Balance N'!L5038</f>
        <v>0</v>
      </c>
      <c r="E5035" s="72">
        <f>'Balance N'!M5038</f>
        <v>0</v>
      </c>
      <c r="F5035" s="72">
        <f>'Balance N'!N5038</f>
        <v>0</v>
      </c>
      <c r="G5035" s="72">
        <f>'Balance N'!O5038</f>
        <v>0</v>
      </c>
      <c r="H5035" s="72">
        <f>'Balance N'!P5038</f>
        <v>0</v>
      </c>
      <c r="I5035" s="74">
        <f t="shared" si="78"/>
        <v>0</v>
      </c>
    </row>
    <row r="5036" spans="1:9" ht="15.6">
      <c r="A5036" s="70">
        <f>'Balance N'!I5039</f>
        <v>0</v>
      </c>
      <c r="B5036" s="71">
        <f>'Balance N'!J5039</f>
        <v>0</v>
      </c>
      <c r="C5036" s="72">
        <f>'Balance N'!K5039</f>
        <v>0</v>
      </c>
      <c r="D5036" s="72">
        <f>'Balance N'!L5039</f>
        <v>0</v>
      </c>
      <c r="E5036" s="72">
        <f>'Balance N'!M5039</f>
        <v>0</v>
      </c>
      <c r="F5036" s="72">
        <f>'Balance N'!N5039</f>
        <v>0</v>
      </c>
      <c r="G5036" s="72">
        <f>'Balance N'!O5039</f>
        <v>0</v>
      </c>
      <c r="H5036" s="72">
        <f>'Balance N'!P5039</f>
        <v>0</v>
      </c>
      <c r="I5036" s="74">
        <f t="shared" si="78"/>
        <v>0</v>
      </c>
    </row>
    <row r="5037" spans="1:9" ht="15.6">
      <c r="A5037" s="70">
        <f>'Balance N'!I5040</f>
        <v>0</v>
      </c>
      <c r="B5037" s="71">
        <f>'Balance N'!J5040</f>
        <v>0</v>
      </c>
      <c r="C5037" s="72">
        <f>'Balance N'!K5040</f>
        <v>0</v>
      </c>
      <c r="D5037" s="72">
        <f>'Balance N'!L5040</f>
        <v>0</v>
      </c>
      <c r="E5037" s="72">
        <f>'Balance N'!M5040</f>
        <v>0</v>
      </c>
      <c r="F5037" s="72">
        <f>'Balance N'!N5040</f>
        <v>0</v>
      </c>
      <c r="G5037" s="72">
        <f>'Balance N'!O5040</f>
        <v>0</v>
      </c>
      <c r="H5037" s="72">
        <f>'Balance N'!P5040</f>
        <v>0</v>
      </c>
      <c r="I5037" s="74">
        <f t="shared" si="78"/>
        <v>0</v>
      </c>
    </row>
    <row r="5038" spans="1:9" ht="15.6">
      <c r="A5038" s="70">
        <f>'Balance N'!I5041</f>
        <v>0</v>
      </c>
      <c r="B5038" s="71">
        <f>'Balance N'!J5041</f>
        <v>0</v>
      </c>
      <c r="C5038" s="72">
        <f>'Balance N'!K5041</f>
        <v>0</v>
      </c>
      <c r="D5038" s="72">
        <f>'Balance N'!L5041</f>
        <v>0</v>
      </c>
      <c r="E5038" s="72">
        <f>'Balance N'!M5041</f>
        <v>0</v>
      </c>
      <c r="F5038" s="72">
        <f>'Balance N'!N5041</f>
        <v>0</v>
      </c>
      <c r="G5038" s="72">
        <f>'Balance N'!O5041</f>
        <v>0</v>
      </c>
      <c r="H5038" s="72">
        <f>'Balance N'!P5041</f>
        <v>0</v>
      </c>
      <c r="I5038" s="74">
        <f t="shared" si="78"/>
        <v>0</v>
      </c>
    </row>
    <row r="5039" spans="1:9" ht="15.6">
      <c r="A5039" s="70">
        <f>'Balance N'!I5042</f>
        <v>0</v>
      </c>
      <c r="B5039" s="71">
        <f>'Balance N'!J5042</f>
        <v>0</v>
      </c>
      <c r="C5039" s="72">
        <f>'Balance N'!K5042</f>
        <v>0</v>
      </c>
      <c r="D5039" s="72">
        <f>'Balance N'!L5042</f>
        <v>0</v>
      </c>
      <c r="E5039" s="72">
        <f>'Balance N'!M5042</f>
        <v>0</v>
      </c>
      <c r="F5039" s="72">
        <f>'Balance N'!N5042</f>
        <v>0</v>
      </c>
      <c r="G5039" s="72">
        <f>'Balance N'!O5042</f>
        <v>0</v>
      </c>
      <c r="H5039" s="72">
        <f>'Balance N'!P5042</f>
        <v>0</v>
      </c>
      <c r="I5039" s="74">
        <f t="shared" si="78"/>
        <v>0</v>
      </c>
    </row>
    <row r="5040" spans="1:9" ht="15.6">
      <c r="A5040" s="70">
        <f>'Balance N'!I5043</f>
        <v>0</v>
      </c>
      <c r="B5040" s="71">
        <f>'Balance N'!J5043</f>
        <v>0</v>
      </c>
      <c r="C5040" s="72">
        <f>'Balance N'!K5043</f>
        <v>0</v>
      </c>
      <c r="D5040" s="72">
        <f>'Balance N'!L5043</f>
        <v>0</v>
      </c>
      <c r="E5040" s="72">
        <f>'Balance N'!M5043</f>
        <v>0</v>
      </c>
      <c r="F5040" s="72">
        <f>'Balance N'!N5043</f>
        <v>0</v>
      </c>
      <c r="G5040" s="72">
        <f>'Balance N'!O5043</f>
        <v>0</v>
      </c>
      <c r="H5040" s="72">
        <f>'Balance N'!P5043</f>
        <v>0</v>
      </c>
      <c r="I5040" s="74">
        <f t="shared" si="78"/>
        <v>0</v>
      </c>
    </row>
    <row r="5041" spans="1:9" ht="15.6">
      <c r="A5041" s="70">
        <f>'Balance N'!I5044</f>
        <v>0</v>
      </c>
      <c r="B5041" s="71">
        <f>'Balance N'!J5044</f>
        <v>0</v>
      </c>
      <c r="C5041" s="72">
        <f>'Balance N'!K5044</f>
        <v>0</v>
      </c>
      <c r="D5041" s="72">
        <f>'Balance N'!L5044</f>
        <v>0</v>
      </c>
      <c r="E5041" s="72">
        <f>'Balance N'!M5044</f>
        <v>0</v>
      </c>
      <c r="F5041" s="72">
        <f>'Balance N'!N5044</f>
        <v>0</v>
      </c>
      <c r="G5041" s="72">
        <f>'Balance N'!O5044</f>
        <v>0</v>
      </c>
      <c r="H5041" s="72">
        <f>'Balance N'!P5044</f>
        <v>0</v>
      </c>
      <c r="I5041" s="74">
        <f t="shared" si="78"/>
        <v>0</v>
      </c>
    </row>
    <row r="5042" spans="1:9" ht="15.6">
      <c r="A5042" s="70">
        <f>'Balance N'!I5045</f>
        <v>0</v>
      </c>
      <c r="B5042" s="71">
        <f>'Balance N'!J5045</f>
        <v>0</v>
      </c>
      <c r="C5042" s="72">
        <f>'Balance N'!K5045</f>
        <v>0</v>
      </c>
      <c r="D5042" s="72">
        <f>'Balance N'!L5045</f>
        <v>0</v>
      </c>
      <c r="E5042" s="72">
        <f>'Balance N'!M5045</f>
        <v>0</v>
      </c>
      <c r="F5042" s="72">
        <f>'Balance N'!N5045</f>
        <v>0</v>
      </c>
      <c r="G5042" s="72">
        <f>'Balance N'!O5045</f>
        <v>0</v>
      </c>
      <c r="H5042" s="72">
        <f>'Balance N'!P5045</f>
        <v>0</v>
      </c>
      <c r="I5042" s="74">
        <f t="shared" si="78"/>
        <v>0</v>
      </c>
    </row>
    <row r="5043" spans="1:9" ht="15.6">
      <c r="A5043" s="70">
        <f>'Balance N'!I5046</f>
        <v>0</v>
      </c>
      <c r="B5043" s="71">
        <f>'Balance N'!J5046</f>
        <v>0</v>
      </c>
      <c r="C5043" s="72">
        <f>'Balance N'!K5046</f>
        <v>0</v>
      </c>
      <c r="D5043" s="72">
        <f>'Balance N'!L5046</f>
        <v>0</v>
      </c>
      <c r="E5043" s="72">
        <f>'Balance N'!M5046</f>
        <v>0</v>
      </c>
      <c r="F5043" s="72">
        <f>'Balance N'!N5046</f>
        <v>0</v>
      </c>
      <c r="G5043" s="72">
        <f>'Balance N'!O5046</f>
        <v>0</v>
      </c>
      <c r="H5043" s="72">
        <f>'Balance N'!P5046</f>
        <v>0</v>
      </c>
      <c r="I5043" s="74">
        <f t="shared" si="78"/>
        <v>0</v>
      </c>
    </row>
    <row r="5044" spans="1:9" ht="15.6">
      <c r="A5044" s="70">
        <f>'Balance N'!I5047</f>
        <v>0</v>
      </c>
      <c r="B5044" s="71">
        <f>'Balance N'!J5047</f>
        <v>0</v>
      </c>
      <c r="C5044" s="72">
        <f>'Balance N'!K5047</f>
        <v>0</v>
      </c>
      <c r="D5044" s="72">
        <f>'Balance N'!L5047</f>
        <v>0</v>
      </c>
      <c r="E5044" s="72">
        <f>'Balance N'!M5047</f>
        <v>0</v>
      </c>
      <c r="F5044" s="72">
        <f>'Balance N'!N5047</f>
        <v>0</v>
      </c>
      <c r="G5044" s="72">
        <f>'Balance N'!O5047</f>
        <v>0</v>
      </c>
      <c r="H5044" s="72">
        <f>'Balance N'!P5047</f>
        <v>0</v>
      </c>
      <c r="I5044" s="74">
        <f t="shared" si="78"/>
        <v>0</v>
      </c>
    </row>
    <row r="5045" spans="1:9" ht="15.6">
      <c r="A5045" s="70">
        <f>'Balance N'!I5048</f>
        <v>0</v>
      </c>
      <c r="B5045" s="71">
        <f>'Balance N'!J5048</f>
        <v>0</v>
      </c>
      <c r="C5045" s="72">
        <f>'Balance N'!K5048</f>
        <v>0</v>
      </c>
      <c r="D5045" s="72">
        <f>'Balance N'!L5048</f>
        <v>0</v>
      </c>
      <c r="E5045" s="72">
        <f>'Balance N'!M5048</f>
        <v>0</v>
      </c>
      <c r="F5045" s="72">
        <f>'Balance N'!N5048</f>
        <v>0</v>
      </c>
      <c r="G5045" s="72">
        <f>'Balance N'!O5048</f>
        <v>0</v>
      </c>
      <c r="H5045" s="72">
        <f>'Balance N'!P5048</f>
        <v>0</v>
      </c>
      <c r="I5045" s="74">
        <f t="shared" si="78"/>
        <v>0</v>
      </c>
    </row>
    <row r="5046" spans="1:9" ht="15.6">
      <c r="A5046" s="70">
        <f>'Balance N'!I5049</f>
        <v>0</v>
      </c>
      <c r="B5046" s="71">
        <f>'Balance N'!J5049</f>
        <v>0</v>
      </c>
      <c r="C5046" s="72">
        <f>'Balance N'!K5049</f>
        <v>0</v>
      </c>
      <c r="D5046" s="72">
        <f>'Balance N'!L5049</f>
        <v>0</v>
      </c>
      <c r="E5046" s="72">
        <f>'Balance N'!M5049</f>
        <v>0</v>
      </c>
      <c r="F5046" s="72">
        <f>'Balance N'!N5049</f>
        <v>0</v>
      </c>
      <c r="G5046" s="72">
        <f>'Balance N'!O5049</f>
        <v>0</v>
      </c>
      <c r="H5046" s="72">
        <f>'Balance N'!P5049</f>
        <v>0</v>
      </c>
      <c r="I5046" s="74">
        <f t="shared" si="78"/>
        <v>0</v>
      </c>
    </row>
    <row r="5047" spans="1:9" ht="15.6">
      <c r="A5047" s="70">
        <f>'Balance N'!I5050</f>
        <v>0</v>
      </c>
      <c r="B5047" s="71">
        <f>'Balance N'!J5050</f>
        <v>0</v>
      </c>
      <c r="C5047" s="72">
        <f>'Balance N'!K5050</f>
        <v>0</v>
      </c>
      <c r="D5047" s="72">
        <f>'Balance N'!L5050</f>
        <v>0</v>
      </c>
      <c r="E5047" s="72">
        <f>'Balance N'!M5050</f>
        <v>0</v>
      </c>
      <c r="F5047" s="72">
        <f>'Balance N'!N5050</f>
        <v>0</v>
      </c>
      <c r="G5047" s="72">
        <f>'Balance N'!O5050</f>
        <v>0</v>
      </c>
      <c r="H5047" s="72">
        <f>'Balance N'!P5050</f>
        <v>0</v>
      </c>
      <c r="I5047" s="74">
        <f t="shared" si="78"/>
        <v>0</v>
      </c>
    </row>
    <row r="5048" spans="1:9" ht="15.6">
      <c r="A5048" s="70">
        <f>'Balance N'!I5051</f>
        <v>0</v>
      </c>
      <c r="B5048" s="71">
        <f>'Balance N'!J5051</f>
        <v>0</v>
      </c>
      <c r="C5048" s="72">
        <f>'Balance N'!K5051</f>
        <v>0</v>
      </c>
      <c r="D5048" s="72">
        <f>'Balance N'!L5051</f>
        <v>0</v>
      </c>
      <c r="E5048" s="72">
        <f>'Balance N'!M5051</f>
        <v>0</v>
      </c>
      <c r="F5048" s="72">
        <f>'Balance N'!N5051</f>
        <v>0</v>
      </c>
      <c r="G5048" s="72">
        <f>'Balance N'!O5051</f>
        <v>0</v>
      </c>
      <c r="H5048" s="72">
        <f>'Balance N'!P5051</f>
        <v>0</v>
      </c>
      <c r="I5048" s="74">
        <f t="shared" si="78"/>
        <v>0</v>
      </c>
    </row>
    <row r="5049" spans="1:9" ht="15.6">
      <c r="A5049" s="70">
        <f>'Balance N'!I5052</f>
        <v>0</v>
      </c>
      <c r="B5049" s="71">
        <f>'Balance N'!J5052</f>
        <v>0</v>
      </c>
      <c r="C5049" s="72">
        <f>'Balance N'!K5052</f>
        <v>0</v>
      </c>
      <c r="D5049" s="72">
        <f>'Balance N'!L5052</f>
        <v>0</v>
      </c>
      <c r="E5049" s="72">
        <f>'Balance N'!M5052</f>
        <v>0</v>
      </c>
      <c r="F5049" s="72">
        <f>'Balance N'!N5052</f>
        <v>0</v>
      </c>
      <c r="G5049" s="72">
        <f>'Balance N'!O5052</f>
        <v>0</v>
      </c>
      <c r="H5049" s="72">
        <f>'Balance N'!P5052</f>
        <v>0</v>
      </c>
      <c r="I5049" s="74">
        <f t="shared" si="78"/>
        <v>0</v>
      </c>
    </row>
    <row r="5050" spans="1:9" ht="15.6">
      <c r="A5050" s="70">
        <f>'Balance N'!I5053</f>
        <v>0</v>
      </c>
      <c r="B5050" s="71">
        <f>'Balance N'!J5053</f>
        <v>0</v>
      </c>
      <c r="C5050" s="72">
        <f>'Balance N'!K5053</f>
        <v>0</v>
      </c>
      <c r="D5050" s="72">
        <f>'Balance N'!L5053</f>
        <v>0</v>
      </c>
      <c r="E5050" s="72">
        <f>'Balance N'!M5053</f>
        <v>0</v>
      </c>
      <c r="F5050" s="72">
        <f>'Balance N'!N5053</f>
        <v>0</v>
      </c>
      <c r="G5050" s="72">
        <f>'Balance N'!O5053</f>
        <v>0</v>
      </c>
      <c r="H5050" s="72">
        <f>'Balance N'!P5053</f>
        <v>0</v>
      </c>
      <c r="I5050" s="74">
        <f t="shared" si="78"/>
        <v>0</v>
      </c>
    </row>
    <row r="5051" spans="1:9" ht="15.6">
      <c r="A5051" s="70">
        <f>'Balance N'!I5054</f>
        <v>0</v>
      </c>
      <c r="B5051" s="71">
        <f>'Balance N'!J5054</f>
        <v>0</v>
      </c>
      <c r="C5051" s="72">
        <f>'Balance N'!K5054</f>
        <v>0</v>
      </c>
      <c r="D5051" s="72">
        <f>'Balance N'!L5054</f>
        <v>0</v>
      </c>
      <c r="E5051" s="72">
        <f>'Balance N'!M5054</f>
        <v>0</v>
      </c>
      <c r="F5051" s="72">
        <f>'Balance N'!N5054</f>
        <v>0</v>
      </c>
      <c r="G5051" s="72">
        <f>'Balance N'!O5054</f>
        <v>0</v>
      </c>
      <c r="H5051" s="72">
        <f>'Balance N'!P5054</f>
        <v>0</v>
      </c>
      <c r="I5051" s="74">
        <f t="shared" si="78"/>
        <v>0</v>
      </c>
    </row>
    <row r="5052" spans="1:9" ht="15.6">
      <c r="A5052" s="70">
        <f>'Balance N'!I5055</f>
        <v>0</v>
      </c>
      <c r="B5052" s="71">
        <f>'Balance N'!J5055</f>
        <v>0</v>
      </c>
      <c r="C5052" s="72">
        <f>'Balance N'!K5055</f>
        <v>0</v>
      </c>
      <c r="D5052" s="72">
        <f>'Balance N'!L5055</f>
        <v>0</v>
      </c>
      <c r="E5052" s="72">
        <f>'Balance N'!M5055</f>
        <v>0</v>
      </c>
      <c r="F5052" s="72">
        <f>'Balance N'!N5055</f>
        <v>0</v>
      </c>
      <c r="G5052" s="72">
        <f>'Balance N'!O5055</f>
        <v>0</v>
      </c>
      <c r="H5052" s="72">
        <f>'Balance N'!P5055</f>
        <v>0</v>
      </c>
      <c r="I5052" s="74">
        <f t="shared" si="78"/>
        <v>0</v>
      </c>
    </row>
    <row r="5053" spans="1:9" ht="15.6">
      <c r="A5053" s="70">
        <f>'Balance N'!I5056</f>
        <v>0</v>
      </c>
      <c r="B5053" s="71">
        <f>'Balance N'!J5056</f>
        <v>0</v>
      </c>
      <c r="C5053" s="72">
        <f>'Balance N'!K5056</f>
        <v>0</v>
      </c>
      <c r="D5053" s="72">
        <f>'Balance N'!L5056</f>
        <v>0</v>
      </c>
      <c r="E5053" s="72">
        <f>'Balance N'!M5056</f>
        <v>0</v>
      </c>
      <c r="F5053" s="72">
        <f>'Balance N'!N5056</f>
        <v>0</v>
      </c>
      <c r="G5053" s="72">
        <f>'Balance N'!O5056</f>
        <v>0</v>
      </c>
      <c r="H5053" s="72">
        <f>'Balance N'!P5056</f>
        <v>0</v>
      </c>
      <c r="I5053" s="74">
        <f t="shared" si="78"/>
        <v>0</v>
      </c>
    </row>
    <row r="5054" spans="1:9" ht="15.6">
      <c r="A5054" s="70">
        <f>'Balance N'!I5057</f>
        <v>0</v>
      </c>
      <c r="B5054" s="71">
        <f>'Balance N'!J5057</f>
        <v>0</v>
      </c>
      <c r="C5054" s="72">
        <f>'Balance N'!K5057</f>
        <v>0</v>
      </c>
      <c r="D5054" s="72">
        <f>'Balance N'!L5057</f>
        <v>0</v>
      </c>
      <c r="E5054" s="72">
        <f>'Balance N'!M5057</f>
        <v>0</v>
      </c>
      <c r="F5054" s="72">
        <f>'Balance N'!N5057</f>
        <v>0</v>
      </c>
      <c r="G5054" s="72">
        <f>'Balance N'!O5057</f>
        <v>0</v>
      </c>
      <c r="H5054" s="72">
        <f>'Balance N'!P5057</f>
        <v>0</v>
      </c>
      <c r="I5054" s="74">
        <f t="shared" si="78"/>
        <v>0</v>
      </c>
    </row>
    <row r="5055" spans="1:9" ht="15.6">
      <c r="A5055" s="70">
        <f>'Balance N'!I5058</f>
        <v>0</v>
      </c>
      <c r="B5055" s="71">
        <f>'Balance N'!J5058</f>
        <v>0</v>
      </c>
      <c r="C5055" s="72">
        <f>'Balance N'!K5058</f>
        <v>0</v>
      </c>
      <c r="D5055" s="72">
        <f>'Balance N'!L5058</f>
        <v>0</v>
      </c>
      <c r="E5055" s="72">
        <f>'Balance N'!M5058</f>
        <v>0</v>
      </c>
      <c r="F5055" s="72">
        <f>'Balance N'!N5058</f>
        <v>0</v>
      </c>
      <c r="G5055" s="72">
        <f>'Balance N'!O5058</f>
        <v>0</v>
      </c>
      <c r="H5055" s="72">
        <f>'Balance N'!P5058</f>
        <v>0</v>
      </c>
      <c r="I5055" s="74">
        <f t="shared" si="78"/>
        <v>0</v>
      </c>
    </row>
    <row r="5056" spans="1:9" ht="15.6">
      <c r="A5056" s="70">
        <f>'Balance N'!I5059</f>
        <v>0</v>
      </c>
      <c r="B5056" s="71">
        <f>'Balance N'!J5059</f>
        <v>0</v>
      </c>
      <c r="C5056" s="72">
        <f>'Balance N'!K5059</f>
        <v>0</v>
      </c>
      <c r="D5056" s="72">
        <f>'Balance N'!L5059</f>
        <v>0</v>
      </c>
      <c r="E5056" s="72">
        <f>'Balance N'!M5059</f>
        <v>0</v>
      </c>
      <c r="F5056" s="72">
        <f>'Balance N'!N5059</f>
        <v>0</v>
      </c>
      <c r="G5056" s="72">
        <f>'Balance N'!O5059</f>
        <v>0</v>
      </c>
      <c r="H5056" s="72">
        <f>'Balance N'!P5059</f>
        <v>0</v>
      </c>
      <c r="I5056" s="74">
        <f t="shared" si="78"/>
        <v>0</v>
      </c>
    </row>
    <row r="5057" spans="1:9" ht="15.6">
      <c r="A5057" s="70">
        <f>'Balance N'!I5060</f>
        <v>0</v>
      </c>
      <c r="B5057" s="71">
        <f>'Balance N'!J5060</f>
        <v>0</v>
      </c>
      <c r="C5057" s="72">
        <f>'Balance N'!K5060</f>
        <v>0</v>
      </c>
      <c r="D5057" s="72">
        <f>'Balance N'!L5060</f>
        <v>0</v>
      </c>
      <c r="E5057" s="72">
        <f>'Balance N'!M5060</f>
        <v>0</v>
      </c>
      <c r="F5057" s="72">
        <f>'Balance N'!N5060</f>
        <v>0</v>
      </c>
      <c r="G5057" s="72">
        <f>'Balance N'!O5060</f>
        <v>0</v>
      </c>
      <c r="H5057" s="72">
        <f>'Balance N'!P5060</f>
        <v>0</v>
      </c>
      <c r="I5057" s="74">
        <f t="shared" si="78"/>
        <v>0</v>
      </c>
    </row>
    <row r="5058" spans="1:9" ht="15.6">
      <c r="A5058" s="70">
        <f>'Balance N'!I5061</f>
        <v>0</v>
      </c>
      <c r="B5058" s="71">
        <f>'Balance N'!J5061</f>
        <v>0</v>
      </c>
      <c r="C5058" s="72">
        <f>'Balance N'!K5061</f>
        <v>0</v>
      </c>
      <c r="D5058" s="72">
        <f>'Balance N'!L5061</f>
        <v>0</v>
      </c>
      <c r="E5058" s="72">
        <f>'Balance N'!M5061</f>
        <v>0</v>
      </c>
      <c r="F5058" s="72">
        <f>'Balance N'!N5061</f>
        <v>0</v>
      </c>
      <c r="G5058" s="72">
        <f>'Balance N'!O5061</f>
        <v>0</v>
      </c>
      <c r="H5058" s="72">
        <f>'Balance N'!P5061</f>
        <v>0</v>
      </c>
      <c r="I5058" s="74">
        <f t="shared" si="78"/>
        <v>0</v>
      </c>
    </row>
    <row r="5059" spans="1:9" ht="15.6">
      <c r="A5059" s="70">
        <f>'Balance N'!I5062</f>
        <v>0</v>
      </c>
      <c r="B5059" s="71">
        <f>'Balance N'!J5062</f>
        <v>0</v>
      </c>
      <c r="C5059" s="72">
        <f>'Balance N'!K5062</f>
        <v>0</v>
      </c>
      <c r="D5059" s="72">
        <f>'Balance N'!L5062</f>
        <v>0</v>
      </c>
      <c r="E5059" s="72">
        <f>'Balance N'!M5062</f>
        <v>0</v>
      </c>
      <c r="F5059" s="72">
        <f>'Balance N'!N5062</f>
        <v>0</v>
      </c>
      <c r="G5059" s="72">
        <f>'Balance N'!O5062</f>
        <v>0</v>
      </c>
      <c r="H5059" s="72">
        <f>'Balance N'!P5062</f>
        <v>0</v>
      </c>
      <c r="I5059" s="74">
        <f t="shared" ref="I5059:I5122" si="79">(C5059-D5059)+(E5059-F5059)-(G5059-H5059)</f>
        <v>0</v>
      </c>
    </row>
    <row r="5060" spans="1:9" ht="15.6">
      <c r="A5060" s="70">
        <f>'Balance N'!I5063</f>
        <v>0</v>
      </c>
      <c r="B5060" s="71">
        <f>'Balance N'!J5063</f>
        <v>0</v>
      </c>
      <c r="C5060" s="72">
        <f>'Balance N'!K5063</f>
        <v>0</v>
      </c>
      <c r="D5060" s="72">
        <f>'Balance N'!L5063</f>
        <v>0</v>
      </c>
      <c r="E5060" s="72">
        <f>'Balance N'!M5063</f>
        <v>0</v>
      </c>
      <c r="F5060" s="72">
        <f>'Balance N'!N5063</f>
        <v>0</v>
      </c>
      <c r="G5060" s="72">
        <f>'Balance N'!O5063</f>
        <v>0</v>
      </c>
      <c r="H5060" s="72">
        <f>'Balance N'!P5063</f>
        <v>0</v>
      </c>
      <c r="I5060" s="74">
        <f t="shared" si="79"/>
        <v>0</v>
      </c>
    </row>
    <row r="5061" spans="1:9" ht="15.6">
      <c r="A5061" s="70">
        <f>'Balance N'!I5064</f>
        <v>0</v>
      </c>
      <c r="B5061" s="71">
        <f>'Balance N'!J5064</f>
        <v>0</v>
      </c>
      <c r="C5061" s="72">
        <f>'Balance N'!K5064</f>
        <v>0</v>
      </c>
      <c r="D5061" s="72">
        <f>'Balance N'!L5064</f>
        <v>0</v>
      </c>
      <c r="E5061" s="72">
        <f>'Balance N'!M5064</f>
        <v>0</v>
      </c>
      <c r="F5061" s="72">
        <f>'Balance N'!N5064</f>
        <v>0</v>
      </c>
      <c r="G5061" s="72">
        <f>'Balance N'!O5064</f>
        <v>0</v>
      </c>
      <c r="H5061" s="72">
        <f>'Balance N'!P5064</f>
        <v>0</v>
      </c>
      <c r="I5061" s="74">
        <f t="shared" si="79"/>
        <v>0</v>
      </c>
    </row>
    <row r="5062" spans="1:9" ht="15.6">
      <c r="A5062" s="70">
        <f>'Balance N'!I5065</f>
        <v>0</v>
      </c>
      <c r="B5062" s="71">
        <f>'Balance N'!J5065</f>
        <v>0</v>
      </c>
      <c r="C5062" s="72">
        <f>'Balance N'!K5065</f>
        <v>0</v>
      </c>
      <c r="D5062" s="72">
        <f>'Balance N'!L5065</f>
        <v>0</v>
      </c>
      <c r="E5062" s="72">
        <f>'Balance N'!M5065</f>
        <v>0</v>
      </c>
      <c r="F5062" s="72">
        <f>'Balance N'!N5065</f>
        <v>0</v>
      </c>
      <c r="G5062" s="72">
        <f>'Balance N'!O5065</f>
        <v>0</v>
      </c>
      <c r="H5062" s="72">
        <f>'Balance N'!P5065</f>
        <v>0</v>
      </c>
      <c r="I5062" s="74">
        <f t="shared" si="79"/>
        <v>0</v>
      </c>
    </row>
    <row r="5063" spans="1:9" ht="15.6">
      <c r="A5063" s="70">
        <f>'Balance N'!I5066</f>
        <v>0</v>
      </c>
      <c r="B5063" s="71">
        <f>'Balance N'!J5066</f>
        <v>0</v>
      </c>
      <c r="C5063" s="72">
        <f>'Balance N'!K5066</f>
        <v>0</v>
      </c>
      <c r="D5063" s="72">
        <f>'Balance N'!L5066</f>
        <v>0</v>
      </c>
      <c r="E5063" s="72">
        <f>'Balance N'!M5066</f>
        <v>0</v>
      </c>
      <c r="F5063" s="72">
        <f>'Balance N'!N5066</f>
        <v>0</v>
      </c>
      <c r="G5063" s="72">
        <f>'Balance N'!O5066</f>
        <v>0</v>
      </c>
      <c r="H5063" s="72">
        <f>'Balance N'!P5066</f>
        <v>0</v>
      </c>
      <c r="I5063" s="74">
        <f t="shared" si="79"/>
        <v>0</v>
      </c>
    </row>
    <row r="5064" spans="1:9" ht="15.6">
      <c r="A5064" s="70">
        <f>'Balance N'!I5067</f>
        <v>0</v>
      </c>
      <c r="B5064" s="71">
        <f>'Balance N'!J5067</f>
        <v>0</v>
      </c>
      <c r="C5064" s="72">
        <f>'Balance N'!K5067</f>
        <v>0</v>
      </c>
      <c r="D5064" s="72">
        <f>'Balance N'!L5067</f>
        <v>0</v>
      </c>
      <c r="E5064" s="72">
        <f>'Balance N'!M5067</f>
        <v>0</v>
      </c>
      <c r="F5064" s="72">
        <f>'Balance N'!N5067</f>
        <v>0</v>
      </c>
      <c r="G5064" s="72">
        <f>'Balance N'!O5067</f>
        <v>0</v>
      </c>
      <c r="H5064" s="72">
        <f>'Balance N'!P5067</f>
        <v>0</v>
      </c>
      <c r="I5064" s="74">
        <f t="shared" si="79"/>
        <v>0</v>
      </c>
    </row>
    <row r="5065" spans="1:9" ht="15.6">
      <c r="A5065" s="70">
        <f>'Balance N'!I5068</f>
        <v>0</v>
      </c>
      <c r="B5065" s="71">
        <f>'Balance N'!J5068</f>
        <v>0</v>
      </c>
      <c r="C5065" s="72">
        <f>'Balance N'!K5068</f>
        <v>0</v>
      </c>
      <c r="D5065" s="72">
        <f>'Balance N'!L5068</f>
        <v>0</v>
      </c>
      <c r="E5065" s="72">
        <f>'Balance N'!M5068</f>
        <v>0</v>
      </c>
      <c r="F5065" s="72">
        <f>'Balance N'!N5068</f>
        <v>0</v>
      </c>
      <c r="G5065" s="72">
        <f>'Balance N'!O5068</f>
        <v>0</v>
      </c>
      <c r="H5065" s="72">
        <f>'Balance N'!P5068</f>
        <v>0</v>
      </c>
      <c r="I5065" s="74">
        <f t="shared" si="79"/>
        <v>0</v>
      </c>
    </row>
    <row r="5066" spans="1:9" ht="15.6">
      <c r="A5066" s="70">
        <f>'Balance N'!I5069</f>
        <v>0</v>
      </c>
      <c r="B5066" s="71">
        <f>'Balance N'!J5069</f>
        <v>0</v>
      </c>
      <c r="C5066" s="72">
        <f>'Balance N'!K5069</f>
        <v>0</v>
      </c>
      <c r="D5066" s="72">
        <f>'Balance N'!L5069</f>
        <v>0</v>
      </c>
      <c r="E5066" s="72">
        <f>'Balance N'!M5069</f>
        <v>0</v>
      </c>
      <c r="F5066" s="72">
        <f>'Balance N'!N5069</f>
        <v>0</v>
      </c>
      <c r="G5066" s="72">
        <f>'Balance N'!O5069</f>
        <v>0</v>
      </c>
      <c r="H5066" s="72">
        <f>'Balance N'!P5069</f>
        <v>0</v>
      </c>
      <c r="I5066" s="74">
        <f t="shared" si="79"/>
        <v>0</v>
      </c>
    </row>
    <row r="5067" spans="1:9" ht="15.6">
      <c r="A5067" s="70">
        <f>'Balance N'!I5070</f>
        <v>0</v>
      </c>
      <c r="B5067" s="71">
        <f>'Balance N'!J5070</f>
        <v>0</v>
      </c>
      <c r="C5067" s="72">
        <f>'Balance N'!K5070</f>
        <v>0</v>
      </c>
      <c r="D5067" s="72">
        <f>'Balance N'!L5070</f>
        <v>0</v>
      </c>
      <c r="E5067" s="72">
        <f>'Balance N'!M5070</f>
        <v>0</v>
      </c>
      <c r="F5067" s="72">
        <f>'Balance N'!N5070</f>
        <v>0</v>
      </c>
      <c r="G5067" s="72">
        <f>'Balance N'!O5070</f>
        <v>0</v>
      </c>
      <c r="H5067" s="72">
        <f>'Balance N'!P5070</f>
        <v>0</v>
      </c>
      <c r="I5067" s="74">
        <f t="shared" si="79"/>
        <v>0</v>
      </c>
    </row>
    <row r="5068" spans="1:9" ht="15.6">
      <c r="A5068" s="70">
        <f>'Balance N'!I5071</f>
        <v>0</v>
      </c>
      <c r="B5068" s="71">
        <f>'Balance N'!J5071</f>
        <v>0</v>
      </c>
      <c r="C5068" s="72">
        <f>'Balance N'!K5071</f>
        <v>0</v>
      </c>
      <c r="D5068" s="72">
        <f>'Balance N'!L5071</f>
        <v>0</v>
      </c>
      <c r="E5068" s="72">
        <f>'Balance N'!M5071</f>
        <v>0</v>
      </c>
      <c r="F5068" s="72">
        <f>'Balance N'!N5071</f>
        <v>0</v>
      </c>
      <c r="G5068" s="72">
        <f>'Balance N'!O5071</f>
        <v>0</v>
      </c>
      <c r="H5068" s="72">
        <f>'Balance N'!P5071</f>
        <v>0</v>
      </c>
      <c r="I5068" s="74">
        <f t="shared" si="79"/>
        <v>0</v>
      </c>
    </row>
    <row r="5069" spans="1:9" ht="15.6">
      <c r="A5069" s="70">
        <f>'Balance N'!I5072</f>
        <v>0</v>
      </c>
      <c r="B5069" s="71">
        <f>'Balance N'!J5072</f>
        <v>0</v>
      </c>
      <c r="C5069" s="72">
        <f>'Balance N'!K5072</f>
        <v>0</v>
      </c>
      <c r="D5069" s="72">
        <f>'Balance N'!L5072</f>
        <v>0</v>
      </c>
      <c r="E5069" s="72">
        <f>'Balance N'!M5072</f>
        <v>0</v>
      </c>
      <c r="F5069" s="72">
        <f>'Balance N'!N5072</f>
        <v>0</v>
      </c>
      <c r="G5069" s="72">
        <f>'Balance N'!O5072</f>
        <v>0</v>
      </c>
      <c r="H5069" s="72">
        <f>'Balance N'!P5072</f>
        <v>0</v>
      </c>
      <c r="I5069" s="74">
        <f t="shared" si="79"/>
        <v>0</v>
      </c>
    </row>
    <row r="5070" spans="1:9" ht="15.6">
      <c r="A5070" s="70">
        <f>'Balance N'!I5073</f>
        <v>0</v>
      </c>
      <c r="B5070" s="71">
        <f>'Balance N'!J5073</f>
        <v>0</v>
      </c>
      <c r="C5070" s="72">
        <f>'Balance N'!K5073</f>
        <v>0</v>
      </c>
      <c r="D5070" s="72">
        <f>'Balance N'!L5073</f>
        <v>0</v>
      </c>
      <c r="E5070" s="72">
        <f>'Balance N'!M5073</f>
        <v>0</v>
      </c>
      <c r="F5070" s="72">
        <f>'Balance N'!N5073</f>
        <v>0</v>
      </c>
      <c r="G5070" s="72">
        <f>'Balance N'!O5073</f>
        <v>0</v>
      </c>
      <c r="H5070" s="72">
        <f>'Balance N'!P5073</f>
        <v>0</v>
      </c>
      <c r="I5070" s="74">
        <f t="shared" si="79"/>
        <v>0</v>
      </c>
    </row>
    <row r="5071" spans="1:9" ht="15.6">
      <c r="A5071" s="70">
        <f>'Balance N'!I5074</f>
        <v>0</v>
      </c>
      <c r="B5071" s="71">
        <f>'Balance N'!J5074</f>
        <v>0</v>
      </c>
      <c r="C5071" s="72">
        <f>'Balance N'!K5074</f>
        <v>0</v>
      </c>
      <c r="D5071" s="72">
        <f>'Balance N'!L5074</f>
        <v>0</v>
      </c>
      <c r="E5071" s="72">
        <f>'Balance N'!M5074</f>
        <v>0</v>
      </c>
      <c r="F5071" s="72">
        <f>'Balance N'!N5074</f>
        <v>0</v>
      </c>
      <c r="G5071" s="72">
        <f>'Balance N'!O5074</f>
        <v>0</v>
      </c>
      <c r="H5071" s="72">
        <f>'Balance N'!P5074</f>
        <v>0</v>
      </c>
      <c r="I5071" s="74">
        <f t="shared" si="79"/>
        <v>0</v>
      </c>
    </row>
    <row r="5072" spans="1:9" ht="15.6">
      <c r="A5072" s="70">
        <f>'Balance N'!I5075</f>
        <v>0</v>
      </c>
      <c r="B5072" s="71">
        <f>'Balance N'!J5075</f>
        <v>0</v>
      </c>
      <c r="C5072" s="72">
        <f>'Balance N'!K5075</f>
        <v>0</v>
      </c>
      <c r="D5072" s="72">
        <f>'Balance N'!L5075</f>
        <v>0</v>
      </c>
      <c r="E5072" s="72">
        <f>'Balance N'!M5075</f>
        <v>0</v>
      </c>
      <c r="F5072" s="72">
        <f>'Balance N'!N5075</f>
        <v>0</v>
      </c>
      <c r="G5072" s="72">
        <f>'Balance N'!O5075</f>
        <v>0</v>
      </c>
      <c r="H5072" s="72">
        <f>'Balance N'!P5075</f>
        <v>0</v>
      </c>
      <c r="I5072" s="74">
        <f t="shared" si="79"/>
        <v>0</v>
      </c>
    </row>
    <row r="5073" spans="1:9" ht="15.6">
      <c r="A5073" s="70">
        <f>'Balance N'!I5076</f>
        <v>0</v>
      </c>
      <c r="B5073" s="71">
        <f>'Balance N'!J5076</f>
        <v>0</v>
      </c>
      <c r="C5073" s="72">
        <f>'Balance N'!K5076</f>
        <v>0</v>
      </c>
      <c r="D5073" s="72">
        <f>'Balance N'!L5076</f>
        <v>0</v>
      </c>
      <c r="E5073" s="72">
        <f>'Balance N'!M5076</f>
        <v>0</v>
      </c>
      <c r="F5073" s="72">
        <f>'Balance N'!N5076</f>
        <v>0</v>
      </c>
      <c r="G5073" s="72">
        <f>'Balance N'!O5076</f>
        <v>0</v>
      </c>
      <c r="H5073" s="72">
        <f>'Balance N'!P5076</f>
        <v>0</v>
      </c>
      <c r="I5073" s="74">
        <f t="shared" si="79"/>
        <v>0</v>
      </c>
    </row>
    <row r="5074" spans="1:9" ht="15.6">
      <c r="A5074" s="70">
        <f>'Balance N'!I5077</f>
        <v>0</v>
      </c>
      <c r="B5074" s="71">
        <f>'Balance N'!J5077</f>
        <v>0</v>
      </c>
      <c r="C5074" s="72">
        <f>'Balance N'!K5077</f>
        <v>0</v>
      </c>
      <c r="D5074" s="72">
        <f>'Balance N'!L5077</f>
        <v>0</v>
      </c>
      <c r="E5074" s="72">
        <f>'Balance N'!M5077</f>
        <v>0</v>
      </c>
      <c r="F5074" s="72">
        <f>'Balance N'!N5077</f>
        <v>0</v>
      </c>
      <c r="G5074" s="72">
        <f>'Balance N'!O5077</f>
        <v>0</v>
      </c>
      <c r="H5074" s="72">
        <f>'Balance N'!P5077</f>
        <v>0</v>
      </c>
      <c r="I5074" s="74">
        <f t="shared" si="79"/>
        <v>0</v>
      </c>
    </row>
    <row r="5075" spans="1:9" ht="15.6">
      <c r="A5075" s="70">
        <f>'Balance N'!I5078</f>
        <v>0</v>
      </c>
      <c r="B5075" s="71">
        <f>'Balance N'!J5078</f>
        <v>0</v>
      </c>
      <c r="C5075" s="72">
        <f>'Balance N'!K5078</f>
        <v>0</v>
      </c>
      <c r="D5075" s="72">
        <f>'Balance N'!L5078</f>
        <v>0</v>
      </c>
      <c r="E5075" s="72">
        <f>'Balance N'!M5078</f>
        <v>0</v>
      </c>
      <c r="F5075" s="72">
        <f>'Balance N'!N5078</f>
        <v>0</v>
      </c>
      <c r="G5075" s="72">
        <f>'Balance N'!O5078</f>
        <v>0</v>
      </c>
      <c r="H5075" s="72">
        <f>'Balance N'!P5078</f>
        <v>0</v>
      </c>
      <c r="I5075" s="74">
        <f t="shared" si="79"/>
        <v>0</v>
      </c>
    </row>
    <row r="5076" spans="1:9" ht="15.6">
      <c r="A5076" s="70">
        <f>'Balance N'!I5079</f>
        <v>0</v>
      </c>
      <c r="B5076" s="71">
        <f>'Balance N'!J5079</f>
        <v>0</v>
      </c>
      <c r="C5076" s="72">
        <f>'Balance N'!K5079</f>
        <v>0</v>
      </c>
      <c r="D5076" s="72">
        <f>'Balance N'!L5079</f>
        <v>0</v>
      </c>
      <c r="E5076" s="72">
        <f>'Balance N'!M5079</f>
        <v>0</v>
      </c>
      <c r="F5076" s="72">
        <f>'Balance N'!N5079</f>
        <v>0</v>
      </c>
      <c r="G5076" s="72">
        <f>'Balance N'!O5079</f>
        <v>0</v>
      </c>
      <c r="H5076" s="72">
        <f>'Balance N'!P5079</f>
        <v>0</v>
      </c>
      <c r="I5076" s="74">
        <f t="shared" si="79"/>
        <v>0</v>
      </c>
    </row>
    <row r="5077" spans="1:9" ht="15.6">
      <c r="A5077" s="70">
        <f>'Balance N'!I5080</f>
        <v>0</v>
      </c>
      <c r="B5077" s="71">
        <f>'Balance N'!J5080</f>
        <v>0</v>
      </c>
      <c r="C5077" s="72">
        <f>'Balance N'!K5080</f>
        <v>0</v>
      </c>
      <c r="D5077" s="72">
        <f>'Balance N'!L5080</f>
        <v>0</v>
      </c>
      <c r="E5077" s="72">
        <f>'Balance N'!M5080</f>
        <v>0</v>
      </c>
      <c r="F5077" s="72">
        <f>'Balance N'!N5080</f>
        <v>0</v>
      </c>
      <c r="G5077" s="72">
        <f>'Balance N'!O5080</f>
        <v>0</v>
      </c>
      <c r="H5077" s="72">
        <f>'Balance N'!P5080</f>
        <v>0</v>
      </c>
      <c r="I5077" s="74">
        <f t="shared" si="79"/>
        <v>0</v>
      </c>
    </row>
    <row r="5078" spans="1:9" ht="15.6">
      <c r="A5078" s="70">
        <f>'Balance N'!I5081</f>
        <v>0</v>
      </c>
      <c r="B5078" s="71">
        <f>'Balance N'!J5081</f>
        <v>0</v>
      </c>
      <c r="C5078" s="72">
        <f>'Balance N'!K5081</f>
        <v>0</v>
      </c>
      <c r="D5078" s="72">
        <f>'Balance N'!L5081</f>
        <v>0</v>
      </c>
      <c r="E5078" s="72">
        <f>'Balance N'!M5081</f>
        <v>0</v>
      </c>
      <c r="F5078" s="72">
        <f>'Balance N'!N5081</f>
        <v>0</v>
      </c>
      <c r="G5078" s="72">
        <f>'Balance N'!O5081</f>
        <v>0</v>
      </c>
      <c r="H5078" s="72">
        <f>'Balance N'!P5081</f>
        <v>0</v>
      </c>
      <c r="I5078" s="74">
        <f t="shared" si="79"/>
        <v>0</v>
      </c>
    </row>
    <row r="5079" spans="1:9" ht="15.6">
      <c r="A5079" s="70">
        <f>'Balance N'!I5082</f>
        <v>0</v>
      </c>
      <c r="B5079" s="71">
        <f>'Balance N'!J5082</f>
        <v>0</v>
      </c>
      <c r="C5079" s="72">
        <f>'Balance N'!K5082</f>
        <v>0</v>
      </c>
      <c r="D5079" s="72">
        <f>'Balance N'!L5082</f>
        <v>0</v>
      </c>
      <c r="E5079" s="72">
        <f>'Balance N'!M5082</f>
        <v>0</v>
      </c>
      <c r="F5079" s="72">
        <f>'Balance N'!N5082</f>
        <v>0</v>
      </c>
      <c r="G5079" s="72">
        <f>'Balance N'!O5082</f>
        <v>0</v>
      </c>
      <c r="H5079" s="72">
        <f>'Balance N'!P5082</f>
        <v>0</v>
      </c>
      <c r="I5079" s="74">
        <f t="shared" si="79"/>
        <v>0</v>
      </c>
    </row>
    <row r="5080" spans="1:9" ht="15.6">
      <c r="A5080" s="70">
        <f>'Balance N'!I5083</f>
        <v>0</v>
      </c>
      <c r="B5080" s="71">
        <f>'Balance N'!J5083</f>
        <v>0</v>
      </c>
      <c r="C5080" s="72">
        <f>'Balance N'!K5083</f>
        <v>0</v>
      </c>
      <c r="D5080" s="72">
        <f>'Balance N'!L5083</f>
        <v>0</v>
      </c>
      <c r="E5080" s="72">
        <f>'Balance N'!M5083</f>
        <v>0</v>
      </c>
      <c r="F5080" s="72">
        <f>'Balance N'!N5083</f>
        <v>0</v>
      </c>
      <c r="G5080" s="72">
        <f>'Balance N'!O5083</f>
        <v>0</v>
      </c>
      <c r="H5080" s="72">
        <f>'Balance N'!P5083</f>
        <v>0</v>
      </c>
      <c r="I5080" s="74">
        <f t="shared" si="79"/>
        <v>0</v>
      </c>
    </row>
    <row r="5081" spans="1:9" ht="15.6">
      <c r="A5081" s="70">
        <f>'Balance N'!I5084</f>
        <v>0</v>
      </c>
      <c r="B5081" s="71">
        <f>'Balance N'!J5084</f>
        <v>0</v>
      </c>
      <c r="C5081" s="72">
        <f>'Balance N'!K5084</f>
        <v>0</v>
      </c>
      <c r="D5081" s="72">
        <f>'Balance N'!L5084</f>
        <v>0</v>
      </c>
      <c r="E5081" s="72">
        <f>'Balance N'!M5084</f>
        <v>0</v>
      </c>
      <c r="F5081" s="72">
        <f>'Balance N'!N5084</f>
        <v>0</v>
      </c>
      <c r="G5081" s="72">
        <f>'Balance N'!O5084</f>
        <v>0</v>
      </c>
      <c r="H5081" s="72">
        <f>'Balance N'!P5084</f>
        <v>0</v>
      </c>
      <c r="I5081" s="74">
        <f t="shared" si="79"/>
        <v>0</v>
      </c>
    </row>
    <row r="5082" spans="1:9" ht="15.6">
      <c r="A5082" s="70">
        <f>'Balance N'!I5085</f>
        <v>0</v>
      </c>
      <c r="B5082" s="71">
        <f>'Balance N'!J5085</f>
        <v>0</v>
      </c>
      <c r="C5082" s="72">
        <f>'Balance N'!K5085</f>
        <v>0</v>
      </c>
      <c r="D5082" s="72">
        <f>'Balance N'!L5085</f>
        <v>0</v>
      </c>
      <c r="E5082" s="72">
        <f>'Balance N'!M5085</f>
        <v>0</v>
      </c>
      <c r="F5082" s="72">
        <f>'Balance N'!N5085</f>
        <v>0</v>
      </c>
      <c r="G5082" s="72">
        <f>'Balance N'!O5085</f>
        <v>0</v>
      </c>
      <c r="H5082" s="72">
        <f>'Balance N'!P5085</f>
        <v>0</v>
      </c>
      <c r="I5082" s="74">
        <f t="shared" si="79"/>
        <v>0</v>
      </c>
    </row>
    <row r="5083" spans="1:9" ht="15.6">
      <c r="A5083" s="70">
        <f>'Balance N'!I5086</f>
        <v>0</v>
      </c>
      <c r="B5083" s="71">
        <f>'Balance N'!J5086</f>
        <v>0</v>
      </c>
      <c r="C5083" s="72">
        <f>'Balance N'!K5086</f>
        <v>0</v>
      </c>
      <c r="D5083" s="72">
        <f>'Balance N'!L5086</f>
        <v>0</v>
      </c>
      <c r="E5083" s="72">
        <f>'Balance N'!M5086</f>
        <v>0</v>
      </c>
      <c r="F5083" s="72">
        <f>'Balance N'!N5086</f>
        <v>0</v>
      </c>
      <c r="G5083" s="72">
        <f>'Balance N'!O5086</f>
        <v>0</v>
      </c>
      <c r="H5083" s="72">
        <f>'Balance N'!P5086</f>
        <v>0</v>
      </c>
      <c r="I5083" s="74">
        <f t="shared" si="79"/>
        <v>0</v>
      </c>
    </row>
    <row r="5084" spans="1:9" ht="15.6">
      <c r="A5084" s="70">
        <f>'Balance N'!I5087</f>
        <v>0</v>
      </c>
      <c r="B5084" s="71">
        <f>'Balance N'!J5087</f>
        <v>0</v>
      </c>
      <c r="C5084" s="72">
        <f>'Balance N'!K5087</f>
        <v>0</v>
      </c>
      <c r="D5084" s="72">
        <f>'Balance N'!L5087</f>
        <v>0</v>
      </c>
      <c r="E5084" s="72">
        <f>'Balance N'!M5087</f>
        <v>0</v>
      </c>
      <c r="F5084" s="72">
        <f>'Balance N'!N5087</f>
        <v>0</v>
      </c>
      <c r="G5084" s="72">
        <f>'Balance N'!O5087</f>
        <v>0</v>
      </c>
      <c r="H5084" s="72">
        <f>'Balance N'!P5087</f>
        <v>0</v>
      </c>
      <c r="I5084" s="74">
        <f t="shared" si="79"/>
        <v>0</v>
      </c>
    </row>
    <row r="5085" spans="1:9" ht="15.6">
      <c r="A5085" s="70">
        <f>'Balance N'!I5088</f>
        <v>0</v>
      </c>
      <c r="B5085" s="71">
        <f>'Balance N'!J5088</f>
        <v>0</v>
      </c>
      <c r="C5085" s="72">
        <f>'Balance N'!K5088</f>
        <v>0</v>
      </c>
      <c r="D5085" s="72">
        <f>'Balance N'!L5088</f>
        <v>0</v>
      </c>
      <c r="E5085" s="72">
        <f>'Balance N'!M5088</f>
        <v>0</v>
      </c>
      <c r="F5085" s="72">
        <f>'Balance N'!N5088</f>
        <v>0</v>
      </c>
      <c r="G5085" s="72">
        <f>'Balance N'!O5088</f>
        <v>0</v>
      </c>
      <c r="H5085" s="72">
        <f>'Balance N'!P5088</f>
        <v>0</v>
      </c>
      <c r="I5085" s="74">
        <f t="shared" si="79"/>
        <v>0</v>
      </c>
    </row>
    <row r="5086" spans="1:9" ht="15.6">
      <c r="A5086" s="70">
        <f>'Balance N'!I5089</f>
        <v>0</v>
      </c>
      <c r="B5086" s="71">
        <f>'Balance N'!J5089</f>
        <v>0</v>
      </c>
      <c r="C5086" s="72">
        <f>'Balance N'!K5089</f>
        <v>0</v>
      </c>
      <c r="D5086" s="72">
        <f>'Balance N'!L5089</f>
        <v>0</v>
      </c>
      <c r="E5086" s="72">
        <f>'Balance N'!M5089</f>
        <v>0</v>
      </c>
      <c r="F5086" s="72">
        <f>'Balance N'!N5089</f>
        <v>0</v>
      </c>
      <c r="G5086" s="72">
        <f>'Balance N'!O5089</f>
        <v>0</v>
      </c>
      <c r="H5086" s="72">
        <f>'Balance N'!P5089</f>
        <v>0</v>
      </c>
      <c r="I5086" s="74">
        <f t="shared" si="79"/>
        <v>0</v>
      </c>
    </row>
    <row r="5087" spans="1:9" ht="15.6">
      <c r="A5087" s="70">
        <f>'Balance N'!I5090</f>
        <v>0</v>
      </c>
      <c r="B5087" s="71">
        <f>'Balance N'!J5090</f>
        <v>0</v>
      </c>
      <c r="C5087" s="72">
        <f>'Balance N'!K5090</f>
        <v>0</v>
      </c>
      <c r="D5087" s="72">
        <f>'Balance N'!L5090</f>
        <v>0</v>
      </c>
      <c r="E5087" s="72">
        <f>'Balance N'!M5090</f>
        <v>0</v>
      </c>
      <c r="F5087" s="72">
        <f>'Balance N'!N5090</f>
        <v>0</v>
      </c>
      <c r="G5087" s="72">
        <f>'Balance N'!O5090</f>
        <v>0</v>
      </c>
      <c r="H5087" s="72">
        <f>'Balance N'!P5090</f>
        <v>0</v>
      </c>
      <c r="I5087" s="74">
        <f t="shared" si="79"/>
        <v>0</v>
      </c>
    </row>
    <row r="5088" spans="1:9" ht="15.6">
      <c r="A5088" s="70">
        <f>'Balance N'!I5091</f>
        <v>0</v>
      </c>
      <c r="B5088" s="71">
        <f>'Balance N'!J5091</f>
        <v>0</v>
      </c>
      <c r="C5088" s="72">
        <f>'Balance N'!K5091</f>
        <v>0</v>
      </c>
      <c r="D5088" s="72">
        <f>'Balance N'!L5091</f>
        <v>0</v>
      </c>
      <c r="E5088" s="72">
        <f>'Balance N'!M5091</f>
        <v>0</v>
      </c>
      <c r="F5088" s="72">
        <f>'Balance N'!N5091</f>
        <v>0</v>
      </c>
      <c r="G5088" s="72">
        <f>'Balance N'!O5091</f>
        <v>0</v>
      </c>
      <c r="H5088" s="72">
        <f>'Balance N'!P5091</f>
        <v>0</v>
      </c>
      <c r="I5088" s="74">
        <f t="shared" si="79"/>
        <v>0</v>
      </c>
    </row>
    <row r="5089" spans="1:9" ht="15.6">
      <c r="A5089" s="70">
        <f>'Balance N'!I5092</f>
        <v>0</v>
      </c>
      <c r="B5089" s="71">
        <f>'Balance N'!J5092</f>
        <v>0</v>
      </c>
      <c r="C5089" s="72">
        <f>'Balance N'!K5092</f>
        <v>0</v>
      </c>
      <c r="D5089" s="72">
        <f>'Balance N'!L5092</f>
        <v>0</v>
      </c>
      <c r="E5089" s="72">
        <f>'Balance N'!M5092</f>
        <v>0</v>
      </c>
      <c r="F5089" s="72">
        <f>'Balance N'!N5092</f>
        <v>0</v>
      </c>
      <c r="G5089" s="72">
        <f>'Balance N'!O5092</f>
        <v>0</v>
      </c>
      <c r="H5089" s="72">
        <f>'Balance N'!P5092</f>
        <v>0</v>
      </c>
      <c r="I5089" s="74">
        <f t="shared" si="79"/>
        <v>0</v>
      </c>
    </row>
    <row r="5090" spans="1:9" ht="15.6">
      <c r="A5090" s="70">
        <f>'Balance N'!I5093</f>
        <v>0</v>
      </c>
      <c r="B5090" s="71">
        <f>'Balance N'!J5093</f>
        <v>0</v>
      </c>
      <c r="C5090" s="72">
        <f>'Balance N'!K5093</f>
        <v>0</v>
      </c>
      <c r="D5090" s="72">
        <f>'Balance N'!L5093</f>
        <v>0</v>
      </c>
      <c r="E5090" s="72">
        <f>'Balance N'!M5093</f>
        <v>0</v>
      </c>
      <c r="F5090" s="72">
        <f>'Balance N'!N5093</f>
        <v>0</v>
      </c>
      <c r="G5090" s="72">
        <f>'Balance N'!O5093</f>
        <v>0</v>
      </c>
      <c r="H5090" s="72">
        <f>'Balance N'!P5093</f>
        <v>0</v>
      </c>
      <c r="I5090" s="74">
        <f t="shared" si="79"/>
        <v>0</v>
      </c>
    </row>
    <row r="5091" spans="1:9" ht="15.6">
      <c r="A5091" s="70">
        <f>'Balance N'!I5094</f>
        <v>0</v>
      </c>
      <c r="B5091" s="71">
        <f>'Balance N'!J5094</f>
        <v>0</v>
      </c>
      <c r="C5091" s="72">
        <f>'Balance N'!K5094</f>
        <v>0</v>
      </c>
      <c r="D5091" s="72">
        <f>'Balance N'!L5094</f>
        <v>0</v>
      </c>
      <c r="E5091" s="72">
        <f>'Balance N'!M5094</f>
        <v>0</v>
      </c>
      <c r="F5091" s="72">
        <f>'Balance N'!N5094</f>
        <v>0</v>
      </c>
      <c r="G5091" s="72">
        <f>'Balance N'!O5094</f>
        <v>0</v>
      </c>
      <c r="H5091" s="72">
        <f>'Balance N'!P5094</f>
        <v>0</v>
      </c>
      <c r="I5091" s="74">
        <f t="shared" si="79"/>
        <v>0</v>
      </c>
    </row>
    <row r="5092" spans="1:9" ht="15.6">
      <c r="A5092" s="70">
        <f>'Balance N'!I5095</f>
        <v>0</v>
      </c>
      <c r="B5092" s="71">
        <f>'Balance N'!J5095</f>
        <v>0</v>
      </c>
      <c r="C5092" s="72">
        <f>'Balance N'!K5095</f>
        <v>0</v>
      </c>
      <c r="D5092" s="72">
        <f>'Balance N'!L5095</f>
        <v>0</v>
      </c>
      <c r="E5092" s="72">
        <f>'Balance N'!M5095</f>
        <v>0</v>
      </c>
      <c r="F5092" s="72">
        <f>'Balance N'!N5095</f>
        <v>0</v>
      </c>
      <c r="G5092" s="72">
        <f>'Balance N'!O5095</f>
        <v>0</v>
      </c>
      <c r="H5092" s="72">
        <f>'Balance N'!P5095</f>
        <v>0</v>
      </c>
      <c r="I5092" s="74">
        <f t="shared" si="79"/>
        <v>0</v>
      </c>
    </row>
    <row r="5093" spans="1:9" ht="15.6">
      <c r="A5093" s="70">
        <f>'Balance N'!I5096</f>
        <v>0</v>
      </c>
      <c r="B5093" s="71">
        <f>'Balance N'!J5096</f>
        <v>0</v>
      </c>
      <c r="C5093" s="72">
        <f>'Balance N'!K5096</f>
        <v>0</v>
      </c>
      <c r="D5093" s="72">
        <f>'Balance N'!L5096</f>
        <v>0</v>
      </c>
      <c r="E5093" s="72">
        <f>'Balance N'!M5096</f>
        <v>0</v>
      </c>
      <c r="F5093" s="72">
        <f>'Balance N'!N5096</f>
        <v>0</v>
      </c>
      <c r="G5093" s="72">
        <f>'Balance N'!O5096</f>
        <v>0</v>
      </c>
      <c r="H5093" s="72">
        <f>'Balance N'!P5096</f>
        <v>0</v>
      </c>
      <c r="I5093" s="74">
        <f t="shared" si="79"/>
        <v>0</v>
      </c>
    </row>
    <row r="5094" spans="1:9" ht="15.6">
      <c r="A5094" s="70">
        <f>'Balance N'!I5097</f>
        <v>0</v>
      </c>
      <c r="B5094" s="71">
        <f>'Balance N'!J5097</f>
        <v>0</v>
      </c>
      <c r="C5094" s="72">
        <f>'Balance N'!K5097</f>
        <v>0</v>
      </c>
      <c r="D5094" s="72">
        <f>'Balance N'!L5097</f>
        <v>0</v>
      </c>
      <c r="E5094" s="72">
        <f>'Balance N'!M5097</f>
        <v>0</v>
      </c>
      <c r="F5094" s="72">
        <f>'Balance N'!N5097</f>
        <v>0</v>
      </c>
      <c r="G5094" s="72">
        <f>'Balance N'!O5097</f>
        <v>0</v>
      </c>
      <c r="H5094" s="72">
        <f>'Balance N'!P5097</f>
        <v>0</v>
      </c>
      <c r="I5094" s="74">
        <f t="shared" si="79"/>
        <v>0</v>
      </c>
    </row>
    <row r="5095" spans="1:9" ht="15.6">
      <c r="A5095" s="70">
        <f>'Balance N'!I5098</f>
        <v>0</v>
      </c>
      <c r="B5095" s="71">
        <f>'Balance N'!J5098</f>
        <v>0</v>
      </c>
      <c r="C5095" s="72">
        <f>'Balance N'!K5098</f>
        <v>0</v>
      </c>
      <c r="D5095" s="72">
        <f>'Balance N'!L5098</f>
        <v>0</v>
      </c>
      <c r="E5095" s="72">
        <f>'Balance N'!M5098</f>
        <v>0</v>
      </c>
      <c r="F5095" s="72">
        <f>'Balance N'!N5098</f>
        <v>0</v>
      </c>
      <c r="G5095" s="72">
        <f>'Balance N'!O5098</f>
        <v>0</v>
      </c>
      <c r="H5095" s="72">
        <f>'Balance N'!P5098</f>
        <v>0</v>
      </c>
      <c r="I5095" s="74">
        <f t="shared" si="79"/>
        <v>0</v>
      </c>
    </row>
    <row r="5096" spans="1:9" ht="15.6">
      <c r="A5096" s="70">
        <f>'Balance N'!I5099</f>
        <v>0</v>
      </c>
      <c r="B5096" s="71">
        <f>'Balance N'!J5099</f>
        <v>0</v>
      </c>
      <c r="C5096" s="72">
        <f>'Balance N'!K5099</f>
        <v>0</v>
      </c>
      <c r="D5096" s="72">
        <f>'Balance N'!L5099</f>
        <v>0</v>
      </c>
      <c r="E5096" s="72">
        <f>'Balance N'!M5099</f>
        <v>0</v>
      </c>
      <c r="F5096" s="72">
        <f>'Balance N'!N5099</f>
        <v>0</v>
      </c>
      <c r="G5096" s="72">
        <f>'Balance N'!O5099</f>
        <v>0</v>
      </c>
      <c r="H5096" s="72">
        <f>'Balance N'!P5099</f>
        <v>0</v>
      </c>
      <c r="I5096" s="74">
        <f t="shared" si="79"/>
        <v>0</v>
      </c>
    </row>
    <row r="5097" spans="1:9" ht="15.6">
      <c r="A5097" s="70">
        <f>'Balance N'!I5100</f>
        <v>0</v>
      </c>
      <c r="B5097" s="71">
        <f>'Balance N'!J5100</f>
        <v>0</v>
      </c>
      <c r="C5097" s="72">
        <f>'Balance N'!K5100</f>
        <v>0</v>
      </c>
      <c r="D5097" s="72">
        <f>'Balance N'!L5100</f>
        <v>0</v>
      </c>
      <c r="E5097" s="72">
        <f>'Balance N'!M5100</f>
        <v>0</v>
      </c>
      <c r="F5097" s="72">
        <f>'Balance N'!N5100</f>
        <v>0</v>
      </c>
      <c r="G5097" s="72">
        <f>'Balance N'!O5100</f>
        <v>0</v>
      </c>
      <c r="H5097" s="72">
        <f>'Balance N'!P5100</f>
        <v>0</v>
      </c>
      <c r="I5097" s="74">
        <f t="shared" si="79"/>
        <v>0</v>
      </c>
    </row>
    <row r="5098" spans="1:9" ht="15.6">
      <c r="A5098" s="70">
        <f>'Balance N'!I5101</f>
        <v>0</v>
      </c>
      <c r="B5098" s="71">
        <f>'Balance N'!J5101</f>
        <v>0</v>
      </c>
      <c r="C5098" s="72">
        <f>'Balance N'!K5101</f>
        <v>0</v>
      </c>
      <c r="D5098" s="72">
        <f>'Balance N'!L5101</f>
        <v>0</v>
      </c>
      <c r="E5098" s="72">
        <f>'Balance N'!M5101</f>
        <v>0</v>
      </c>
      <c r="F5098" s="72">
        <f>'Balance N'!N5101</f>
        <v>0</v>
      </c>
      <c r="G5098" s="72">
        <f>'Balance N'!O5101</f>
        <v>0</v>
      </c>
      <c r="H5098" s="72">
        <f>'Balance N'!P5101</f>
        <v>0</v>
      </c>
      <c r="I5098" s="74">
        <f t="shared" si="79"/>
        <v>0</v>
      </c>
    </row>
    <row r="5099" spans="1:9" ht="15.6">
      <c r="A5099" s="70">
        <f>'Balance N'!I5102</f>
        <v>0</v>
      </c>
      <c r="B5099" s="71">
        <f>'Balance N'!J5102</f>
        <v>0</v>
      </c>
      <c r="C5099" s="72">
        <f>'Balance N'!K5102</f>
        <v>0</v>
      </c>
      <c r="D5099" s="72">
        <f>'Balance N'!L5102</f>
        <v>0</v>
      </c>
      <c r="E5099" s="72">
        <f>'Balance N'!M5102</f>
        <v>0</v>
      </c>
      <c r="F5099" s="72">
        <f>'Balance N'!N5102</f>
        <v>0</v>
      </c>
      <c r="G5099" s="72">
        <f>'Balance N'!O5102</f>
        <v>0</v>
      </c>
      <c r="H5099" s="72">
        <f>'Balance N'!P5102</f>
        <v>0</v>
      </c>
      <c r="I5099" s="74">
        <f t="shared" si="79"/>
        <v>0</v>
      </c>
    </row>
    <row r="5100" spans="1:9" ht="15.6">
      <c r="A5100" s="70">
        <f>'Balance N'!I5103</f>
        <v>0</v>
      </c>
      <c r="B5100" s="71">
        <f>'Balance N'!J5103</f>
        <v>0</v>
      </c>
      <c r="C5100" s="72">
        <f>'Balance N'!K5103</f>
        <v>0</v>
      </c>
      <c r="D5100" s="72">
        <f>'Balance N'!L5103</f>
        <v>0</v>
      </c>
      <c r="E5100" s="72">
        <f>'Balance N'!M5103</f>
        <v>0</v>
      </c>
      <c r="F5100" s="72">
        <f>'Balance N'!N5103</f>
        <v>0</v>
      </c>
      <c r="G5100" s="72">
        <f>'Balance N'!O5103</f>
        <v>0</v>
      </c>
      <c r="H5100" s="72">
        <f>'Balance N'!P5103</f>
        <v>0</v>
      </c>
      <c r="I5100" s="74">
        <f t="shared" si="79"/>
        <v>0</v>
      </c>
    </row>
    <row r="5101" spans="1:9" ht="15.6">
      <c r="A5101" s="70">
        <f>'Balance N'!I5104</f>
        <v>0</v>
      </c>
      <c r="B5101" s="71">
        <f>'Balance N'!J5104</f>
        <v>0</v>
      </c>
      <c r="C5101" s="72">
        <f>'Balance N'!K5104</f>
        <v>0</v>
      </c>
      <c r="D5101" s="72">
        <f>'Balance N'!L5104</f>
        <v>0</v>
      </c>
      <c r="E5101" s="72">
        <f>'Balance N'!M5104</f>
        <v>0</v>
      </c>
      <c r="F5101" s="72">
        <f>'Balance N'!N5104</f>
        <v>0</v>
      </c>
      <c r="G5101" s="72">
        <f>'Balance N'!O5104</f>
        <v>0</v>
      </c>
      <c r="H5101" s="72">
        <f>'Balance N'!P5104</f>
        <v>0</v>
      </c>
      <c r="I5101" s="74">
        <f t="shared" si="79"/>
        <v>0</v>
      </c>
    </row>
    <row r="5102" spans="1:9" ht="15.6">
      <c r="A5102" s="70">
        <f>'Balance N'!I5105</f>
        <v>0</v>
      </c>
      <c r="B5102" s="71">
        <f>'Balance N'!J5105</f>
        <v>0</v>
      </c>
      <c r="C5102" s="72">
        <f>'Balance N'!K5105</f>
        <v>0</v>
      </c>
      <c r="D5102" s="72">
        <f>'Balance N'!L5105</f>
        <v>0</v>
      </c>
      <c r="E5102" s="72">
        <f>'Balance N'!M5105</f>
        <v>0</v>
      </c>
      <c r="F5102" s="72">
        <f>'Balance N'!N5105</f>
        <v>0</v>
      </c>
      <c r="G5102" s="72">
        <f>'Balance N'!O5105</f>
        <v>0</v>
      </c>
      <c r="H5102" s="72">
        <f>'Balance N'!P5105</f>
        <v>0</v>
      </c>
      <c r="I5102" s="74">
        <f t="shared" si="79"/>
        <v>0</v>
      </c>
    </row>
    <row r="5103" spans="1:9" ht="15.6">
      <c r="A5103" s="70">
        <f>'Balance N'!I5106</f>
        <v>0</v>
      </c>
      <c r="B5103" s="71">
        <f>'Balance N'!J5106</f>
        <v>0</v>
      </c>
      <c r="C5103" s="72">
        <f>'Balance N'!K5106</f>
        <v>0</v>
      </c>
      <c r="D5103" s="72">
        <f>'Balance N'!L5106</f>
        <v>0</v>
      </c>
      <c r="E5103" s="72">
        <f>'Balance N'!M5106</f>
        <v>0</v>
      </c>
      <c r="F5103" s="72">
        <f>'Balance N'!N5106</f>
        <v>0</v>
      </c>
      <c r="G5103" s="72">
        <f>'Balance N'!O5106</f>
        <v>0</v>
      </c>
      <c r="H5103" s="72">
        <f>'Balance N'!P5106</f>
        <v>0</v>
      </c>
      <c r="I5103" s="74">
        <f t="shared" si="79"/>
        <v>0</v>
      </c>
    </row>
    <row r="5104" spans="1:9" ht="15.6">
      <c r="A5104" s="70">
        <f>'Balance N'!I5107</f>
        <v>0</v>
      </c>
      <c r="B5104" s="71">
        <f>'Balance N'!J5107</f>
        <v>0</v>
      </c>
      <c r="C5104" s="72">
        <f>'Balance N'!K5107</f>
        <v>0</v>
      </c>
      <c r="D5104" s="72">
        <f>'Balance N'!L5107</f>
        <v>0</v>
      </c>
      <c r="E5104" s="72">
        <f>'Balance N'!M5107</f>
        <v>0</v>
      </c>
      <c r="F5104" s="72">
        <f>'Balance N'!N5107</f>
        <v>0</v>
      </c>
      <c r="G5104" s="72">
        <f>'Balance N'!O5107</f>
        <v>0</v>
      </c>
      <c r="H5104" s="72">
        <f>'Balance N'!P5107</f>
        <v>0</v>
      </c>
      <c r="I5104" s="74">
        <f t="shared" si="79"/>
        <v>0</v>
      </c>
    </row>
    <row r="5105" spans="1:9" ht="15.6">
      <c r="A5105" s="70">
        <f>'Balance N'!I5108</f>
        <v>0</v>
      </c>
      <c r="B5105" s="71">
        <f>'Balance N'!J5108</f>
        <v>0</v>
      </c>
      <c r="C5105" s="72">
        <f>'Balance N'!K5108</f>
        <v>0</v>
      </c>
      <c r="D5105" s="72">
        <f>'Balance N'!L5108</f>
        <v>0</v>
      </c>
      <c r="E5105" s="72">
        <f>'Balance N'!M5108</f>
        <v>0</v>
      </c>
      <c r="F5105" s="72">
        <f>'Balance N'!N5108</f>
        <v>0</v>
      </c>
      <c r="G5105" s="72">
        <f>'Balance N'!O5108</f>
        <v>0</v>
      </c>
      <c r="H5105" s="72">
        <f>'Balance N'!P5108</f>
        <v>0</v>
      </c>
      <c r="I5105" s="74">
        <f t="shared" si="79"/>
        <v>0</v>
      </c>
    </row>
    <row r="5106" spans="1:9" ht="15.6">
      <c r="A5106" s="70">
        <f>'Balance N'!I5109</f>
        <v>0</v>
      </c>
      <c r="B5106" s="71">
        <f>'Balance N'!J5109</f>
        <v>0</v>
      </c>
      <c r="C5106" s="72">
        <f>'Balance N'!K5109</f>
        <v>0</v>
      </c>
      <c r="D5106" s="72">
        <f>'Balance N'!L5109</f>
        <v>0</v>
      </c>
      <c r="E5106" s="72">
        <f>'Balance N'!M5109</f>
        <v>0</v>
      </c>
      <c r="F5106" s="72">
        <f>'Balance N'!N5109</f>
        <v>0</v>
      </c>
      <c r="G5106" s="72">
        <f>'Balance N'!O5109</f>
        <v>0</v>
      </c>
      <c r="H5106" s="72">
        <f>'Balance N'!P5109</f>
        <v>0</v>
      </c>
      <c r="I5106" s="74">
        <f t="shared" si="79"/>
        <v>0</v>
      </c>
    </row>
    <row r="5107" spans="1:9" ht="15.6">
      <c r="A5107" s="70">
        <f>'Balance N'!I5110</f>
        <v>0</v>
      </c>
      <c r="B5107" s="71">
        <f>'Balance N'!J5110</f>
        <v>0</v>
      </c>
      <c r="C5107" s="72">
        <f>'Balance N'!K5110</f>
        <v>0</v>
      </c>
      <c r="D5107" s="72">
        <f>'Balance N'!L5110</f>
        <v>0</v>
      </c>
      <c r="E5107" s="72">
        <f>'Balance N'!M5110</f>
        <v>0</v>
      </c>
      <c r="F5107" s="72">
        <f>'Balance N'!N5110</f>
        <v>0</v>
      </c>
      <c r="G5107" s="72">
        <f>'Balance N'!O5110</f>
        <v>0</v>
      </c>
      <c r="H5107" s="72">
        <f>'Balance N'!P5110</f>
        <v>0</v>
      </c>
      <c r="I5107" s="74">
        <f t="shared" si="79"/>
        <v>0</v>
      </c>
    </row>
    <row r="5108" spans="1:9" ht="15.6">
      <c r="A5108" s="70">
        <f>'Balance N'!I5111</f>
        <v>0</v>
      </c>
      <c r="B5108" s="71">
        <f>'Balance N'!J5111</f>
        <v>0</v>
      </c>
      <c r="C5108" s="72">
        <f>'Balance N'!K5111</f>
        <v>0</v>
      </c>
      <c r="D5108" s="72">
        <f>'Balance N'!L5111</f>
        <v>0</v>
      </c>
      <c r="E5108" s="72">
        <f>'Balance N'!M5111</f>
        <v>0</v>
      </c>
      <c r="F5108" s="72">
        <f>'Balance N'!N5111</f>
        <v>0</v>
      </c>
      <c r="G5108" s="72">
        <f>'Balance N'!O5111</f>
        <v>0</v>
      </c>
      <c r="H5108" s="72">
        <f>'Balance N'!P5111</f>
        <v>0</v>
      </c>
      <c r="I5108" s="74">
        <f t="shared" si="79"/>
        <v>0</v>
      </c>
    </row>
    <row r="5109" spans="1:9" ht="15.6">
      <c r="A5109" s="70">
        <f>'Balance N'!I5112</f>
        <v>0</v>
      </c>
      <c r="B5109" s="71">
        <f>'Balance N'!J5112</f>
        <v>0</v>
      </c>
      <c r="C5109" s="72">
        <f>'Balance N'!K5112</f>
        <v>0</v>
      </c>
      <c r="D5109" s="72">
        <f>'Balance N'!L5112</f>
        <v>0</v>
      </c>
      <c r="E5109" s="72">
        <f>'Balance N'!M5112</f>
        <v>0</v>
      </c>
      <c r="F5109" s="72">
        <f>'Balance N'!N5112</f>
        <v>0</v>
      </c>
      <c r="G5109" s="72">
        <f>'Balance N'!O5112</f>
        <v>0</v>
      </c>
      <c r="H5109" s="72">
        <f>'Balance N'!P5112</f>
        <v>0</v>
      </c>
      <c r="I5109" s="74">
        <f t="shared" si="79"/>
        <v>0</v>
      </c>
    </row>
    <row r="5110" spans="1:9" ht="15.6">
      <c r="A5110" s="70">
        <f>'Balance N'!I5113</f>
        <v>0</v>
      </c>
      <c r="B5110" s="71">
        <f>'Balance N'!J5113</f>
        <v>0</v>
      </c>
      <c r="C5110" s="72">
        <f>'Balance N'!K5113</f>
        <v>0</v>
      </c>
      <c r="D5110" s="72">
        <f>'Balance N'!L5113</f>
        <v>0</v>
      </c>
      <c r="E5110" s="72">
        <f>'Balance N'!M5113</f>
        <v>0</v>
      </c>
      <c r="F5110" s="72">
        <f>'Balance N'!N5113</f>
        <v>0</v>
      </c>
      <c r="G5110" s="72">
        <f>'Balance N'!O5113</f>
        <v>0</v>
      </c>
      <c r="H5110" s="72">
        <f>'Balance N'!P5113</f>
        <v>0</v>
      </c>
      <c r="I5110" s="74">
        <f t="shared" si="79"/>
        <v>0</v>
      </c>
    </row>
    <row r="5111" spans="1:9" ht="15.6">
      <c r="A5111" s="70">
        <f>'Balance N'!I5114</f>
        <v>0</v>
      </c>
      <c r="B5111" s="71">
        <f>'Balance N'!J5114</f>
        <v>0</v>
      </c>
      <c r="C5111" s="72">
        <f>'Balance N'!K5114</f>
        <v>0</v>
      </c>
      <c r="D5111" s="72">
        <f>'Balance N'!L5114</f>
        <v>0</v>
      </c>
      <c r="E5111" s="72">
        <f>'Balance N'!M5114</f>
        <v>0</v>
      </c>
      <c r="F5111" s="72">
        <f>'Balance N'!N5114</f>
        <v>0</v>
      </c>
      <c r="G5111" s="72">
        <f>'Balance N'!O5114</f>
        <v>0</v>
      </c>
      <c r="H5111" s="72">
        <f>'Balance N'!P5114</f>
        <v>0</v>
      </c>
      <c r="I5111" s="74">
        <f t="shared" si="79"/>
        <v>0</v>
      </c>
    </row>
    <row r="5112" spans="1:9" ht="15.6">
      <c r="A5112" s="70">
        <f>'Balance N'!I5115</f>
        <v>0</v>
      </c>
      <c r="B5112" s="71">
        <f>'Balance N'!J5115</f>
        <v>0</v>
      </c>
      <c r="C5112" s="72">
        <f>'Balance N'!K5115</f>
        <v>0</v>
      </c>
      <c r="D5112" s="72">
        <f>'Balance N'!L5115</f>
        <v>0</v>
      </c>
      <c r="E5112" s="72">
        <f>'Balance N'!M5115</f>
        <v>0</v>
      </c>
      <c r="F5112" s="72">
        <f>'Balance N'!N5115</f>
        <v>0</v>
      </c>
      <c r="G5112" s="72">
        <f>'Balance N'!O5115</f>
        <v>0</v>
      </c>
      <c r="H5112" s="72">
        <f>'Balance N'!P5115</f>
        <v>0</v>
      </c>
      <c r="I5112" s="74">
        <f t="shared" si="79"/>
        <v>0</v>
      </c>
    </row>
    <row r="5113" spans="1:9" ht="15.6">
      <c r="A5113" s="70">
        <f>'Balance N'!I5116</f>
        <v>0</v>
      </c>
      <c r="B5113" s="71">
        <f>'Balance N'!J5116</f>
        <v>0</v>
      </c>
      <c r="C5113" s="72">
        <f>'Balance N'!K5116</f>
        <v>0</v>
      </c>
      <c r="D5113" s="72">
        <f>'Balance N'!L5116</f>
        <v>0</v>
      </c>
      <c r="E5113" s="72">
        <f>'Balance N'!M5116</f>
        <v>0</v>
      </c>
      <c r="F5113" s="72">
        <f>'Balance N'!N5116</f>
        <v>0</v>
      </c>
      <c r="G5113" s="72">
        <f>'Balance N'!O5116</f>
        <v>0</v>
      </c>
      <c r="H5113" s="72">
        <f>'Balance N'!P5116</f>
        <v>0</v>
      </c>
      <c r="I5113" s="74">
        <f t="shared" si="79"/>
        <v>0</v>
      </c>
    </row>
    <row r="5114" spans="1:9" ht="15.6">
      <c r="A5114" s="70">
        <f>'Balance N'!I5117</f>
        <v>0</v>
      </c>
      <c r="B5114" s="71">
        <f>'Balance N'!J5117</f>
        <v>0</v>
      </c>
      <c r="C5114" s="72">
        <f>'Balance N'!K5117</f>
        <v>0</v>
      </c>
      <c r="D5114" s="72">
        <f>'Balance N'!L5117</f>
        <v>0</v>
      </c>
      <c r="E5114" s="72">
        <f>'Balance N'!M5117</f>
        <v>0</v>
      </c>
      <c r="F5114" s="72">
        <f>'Balance N'!N5117</f>
        <v>0</v>
      </c>
      <c r="G5114" s="72">
        <f>'Balance N'!O5117</f>
        <v>0</v>
      </c>
      <c r="H5114" s="72">
        <f>'Balance N'!P5117</f>
        <v>0</v>
      </c>
      <c r="I5114" s="74">
        <f t="shared" si="79"/>
        <v>0</v>
      </c>
    </row>
    <row r="5115" spans="1:9" ht="15.6">
      <c r="A5115" s="70">
        <f>'Balance N'!I5118</f>
        <v>0</v>
      </c>
      <c r="B5115" s="71">
        <f>'Balance N'!J5118</f>
        <v>0</v>
      </c>
      <c r="C5115" s="72">
        <f>'Balance N'!K5118</f>
        <v>0</v>
      </c>
      <c r="D5115" s="72">
        <f>'Balance N'!L5118</f>
        <v>0</v>
      </c>
      <c r="E5115" s="72">
        <f>'Balance N'!M5118</f>
        <v>0</v>
      </c>
      <c r="F5115" s="72">
        <f>'Balance N'!N5118</f>
        <v>0</v>
      </c>
      <c r="G5115" s="72">
        <f>'Balance N'!O5118</f>
        <v>0</v>
      </c>
      <c r="H5115" s="72">
        <f>'Balance N'!P5118</f>
        <v>0</v>
      </c>
      <c r="I5115" s="74">
        <f t="shared" si="79"/>
        <v>0</v>
      </c>
    </row>
    <row r="5116" spans="1:9" ht="15.6">
      <c r="A5116" s="70">
        <f>'Balance N'!I5119</f>
        <v>0</v>
      </c>
      <c r="B5116" s="71">
        <f>'Balance N'!J5119</f>
        <v>0</v>
      </c>
      <c r="C5116" s="72">
        <f>'Balance N'!K5119</f>
        <v>0</v>
      </c>
      <c r="D5116" s="72">
        <f>'Balance N'!L5119</f>
        <v>0</v>
      </c>
      <c r="E5116" s="72">
        <f>'Balance N'!M5119</f>
        <v>0</v>
      </c>
      <c r="F5116" s="72">
        <f>'Balance N'!N5119</f>
        <v>0</v>
      </c>
      <c r="G5116" s="72">
        <f>'Balance N'!O5119</f>
        <v>0</v>
      </c>
      <c r="H5116" s="72">
        <f>'Balance N'!P5119</f>
        <v>0</v>
      </c>
      <c r="I5116" s="74">
        <f t="shared" si="79"/>
        <v>0</v>
      </c>
    </row>
    <row r="5117" spans="1:9" ht="15.6">
      <c r="A5117" s="70">
        <f>'Balance N'!I5120</f>
        <v>0</v>
      </c>
      <c r="B5117" s="71">
        <f>'Balance N'!J5120</f>
        <v>0</v>
      </c>
      <c r="C5117" s="72">
        <f>'Balance N'!K5120</f>
        <v>0</v>
      </c>
      <c r="D5117" s="72">
        <f>'Balance N'!L5120</f>
        <v>0</v>
      </c>
      <c r="E5117" s="72">
        <f>'Balance N'!M5120</f>
        <v>0</v>
      </c>
      <c r="F5117" s="72">
        <f>'Balance N'!N5120</f>
        <v>0</v>
      </c>
      <c r="G5117" s="72">
        <f>'Balance N'!O5120</f>
        <v>0</v>
      </c>
      <c r="H5117" s="72">
        <f>'Balance N'!P5120</f>
        <v>0</v>
      </c>
      <c r="I5117" s="74">
        <f t="shared" si="79"/>
        <v>0</v>
      </c>
    </row>
    <row r="5118" spans="1:9" ht="15.6">
      <c r="A5118" s="70">
        <f>'Balance N'!I5121</f>
        <v>0</v>
      </c>
      <c r="B5118" s="71">
        <f>'Balance N'!J5121</f>
        <v>0</v>
      </c>
      <c r="C5118" s="72">
        <f>'Balance N'!K5121</f>
        <v>0</v>
      </c>
      <c r="D5118" s="72">
        <f>'Balance N'!L5121</f>
        <v>0</v>
      </c>
      <c r="E5118" s="72">
        <f>'Balance N'!M5121</f>
        <v>0</v>
      </c>
      <c r="F5118" s="72">
        <f>'Balance N'!N5121</f>
        <v>0</v>
      </c>
      <c r="G5118" s="72">
        <f>'Balance N'!O5121</f>
        <v>0</v>
      </c>
      <c r="H5118" s="72">
        <f>'Balance N'!P5121</f>
        <v>0</v>
      </c>
      <c r="I5118" s="74">
        <f t="shared" si="79"/>
        <v>0</v>
      </c>
    </row>
    <row r="5119" spans="1:9" ht="15.6">
      <c r="A5119" s="70">
        <f>'Balance N'!I5122</f>
        <v>0</v>
      </c>
      <c r="B5119" s="71">
        <f>'Balance N'!J5122</f>
        <v>0</v>
      </c>
      <c r="C5119" s="72">
        <f>'Balance N'!K5122</f>
        <v>0</v>
      </c>
      <c r="D5119" s="72">
        <f>'Balance N'!L5122</f>
        <v>0</v>
      </c>
      <c r="E5119" s="72">
        <f>'Balance N'!M5122</f>
        <v>0</v>
      </c>
      <c r="F5119" s="72">
        <f>'Balance N'!N5122</f>
        <v>0</v>
      </c>
      <c r="G5119" s="72">
        <f>'Balance N'!O5122</f>
        <v>0</v>
      </c>
      <c r="H5119" s="72">
        <f>'Balance N'!P5122</f>
        <v>0</v>
      </c>
      <c r="I5119" s="74">
        <f t="shared" si="79"/>
        <v>0</v>
      </c>
    </row>
    <row r="5120" spans="1:9" ht="15.6">
      <c r="A5120" s="70">
        <f>'Balance N'!I5123</f>
        <v>0</v>
      </c>
      <c r="B5120" s="71">
        <f>'Balance N'!J5123</f>
        <v>0</v>
      </c>
      <c r="C5120" s="72">
        <f>'Balance N'!K5123</f>
        <v>0</v>
      </c>
      <c r="D5120" s="72">
        <f>'Balance N'!L5123</f>
        <v>0</v>
      </c>
      <c r="E5120" s="72">
        <f>'Balance N'!M5123</f>
        <v>0</v>
      </c>
      <c r="F5120" s="72">
        <f>'Balance N'!N5123</f>
        <v>0</v>
      </c>
      <c r="G5120" s="72">
        <f>'Balance N'!O5123</f>
        <v>0</v>
      </c>
      <c r="H5120" s="72">
        <f>'Balance N'!P5123</f>
        <v>0</v>
      </c>
      <c r="I5120" s="74">
        <f t="shared" si="79"/>
        <v>0</v>
      </c>
    </row>
    <row r="5121" spans="1:9" ht="15.6">
      <c r="A5121" s="70">
        <f>'Balance N'!I5124</f>
        <v>0</v>
      </c>
      <c r="B5121" s="71">
        <f>'Balance N'!J5124</f>
        <v>0</v>
      </c>
      <c r="C5121" s="72">
        <f>'Balance N'!K5124</f>
        <v>0</v>
      </c>
      <c r="D5121" s="72">
        <f>'Balance N'!L5124</f>
        <v>0</v>
      </c>
      <c r="E5121" s="72">
        <f>'Balance N'!M5124</f>
        <v>0</v>
      </c>
      <c r="F5121" s="72">
        <f>'Balance N'!N5124</f>
        <v>0</v>
      </c>
      <c r="G5121" s="72">
        <f>'Balance N'!O5124</f>
        <v>0</v>
      </c>
      <c r="H5121" s="72">
        <f>'Balance N'!P5124</f>
        <v>0</v>
      </c>
      <c r="I5121" s="74">
        <f t="shared" si="79"/>
        <v>0</v>
      </c>
    </row>
    <row r="5122" spans="1:9" ht="15.6">
      <c r="A5122" s="70">
        <f>'Balance N'!I5125</f>
        <v>0</v>
      </c>
      <c r="B5122" s="71">
        <f>'Balance N'!J5125</f>
        <v>0</v>
      </c>
      <c r="C5122" s="72">
        <f>'Balance N'!K5125</f>
        <v>0</v>
      </c>
      <c r="D5122" s="72">
        <f>'Balance N'!L5125</f>
        <v>0</v>
      </c>
      <c r="E5122" s="72">
        <f>'Balance N'!M5125</f>
        <v>0</v>
      </c>
      <c r="F5122" s="72">
        <f>'Balance N'!N5125</f>
        <v>0</v>
      </c>
      <c r="G5122" s="72">
        <f>'Balance N'!O5125</f>
        <v>0</v>
      </c>
      <c r="H5122" s="72">
        <f>'Balance N'!P5125</f>
        <v>0</v>
      </c>
      <c r="I5122" s="74">
        <f t="shared" si="79"/>
        <v>0</v>
      </c>
    </row>
    <row r="5123" spans="1:9" ht="15.6">
      <c r="A5123" s="70">
        <f>'Balance N'!I5126</f>
        <v>0</v>
      </c>
      <c r="B5123" s="71">
        <f>'Balance N'!J5126</f>
        <v>0</v>
      </c>
      <c r="C5123" s="72">
        <f>'Balance N'!K5126</f>
        <v>0</v>
      </c>
      <c r="D5123" s="72">
        <f>'Balance N'!L5126</f>
        <v>0</v>
      </c>
      <c r="E5123" s="72">
        <f>'Balance N'!M5126</f>
        <v>0</v>
      </c>
      <c r="F5123" s="72">
        <f>'Balance N'!N5126</f>
        <v>0</v>
      </c>
      <c r="G5123" s="72">
        <f>'Balance N'!O5126</f>
        <v>0</v>
      </c>
      <c r="H5123" s="72">
        <f>'Balance N'!P5126</f>
        <v>0</v>
      </c>
      <c r="I5123" s="74">
        <f t="shared" ref="I5123:I5186" si="80">(C5123-D5123)+(E5123-F5123)-(G5123-H5123)</f>
        <v>0</v>
      </c>
    </row>
    <row r="5124" spans="1:9" ht="15.6">
      <c r="A5124" s="70">
        <f>'Balance N'!I5127</f>
        <v>0</v>
      </c>
      <c r="B5124" s="71">
        <f>'Balance N'!J5127</f>
        <v>0</v>
      </c>
      <c r="C5124" s="72">
        <f>'Balance N'!K5127</f>
        <v>0</v>
      </c>
      <c r="D5124" s="72">
        <f>'Balance N'!L5127</f>
        <v>0</v>
      </c>
      <c r="E5124" s="72">
        <f>'Balance N'!M5127</f>
        <v>0</v>
      </c>
      <c r="F5124" s="72">
        <f>'Balance N'!N5127</f>
        <v>0</v>
      </c>
      <c r="G5124" s="72">
        <f>'Balance N'!O5127</f>
        <v>0</v>
      </c>
      <c r="H5124" s="72">
        <f>'Balance N'!P5127</f>
        <v>0</v>
      </c>
      <c r="I5124" s="74">
        <f t="shared" si="80"/>
        <v>0</v>
      </c>
    </row>
    <row r="5125" spans="1:9" ht="15.6">
      <c r="A5125" s="70">
        <f>'Balance N'!I5128</f>
        <v>0</v>
      </c>
      <c r="B5125" s="71">
        <f>'Balance N'!J5128</f>
        <v>0</v>
      </c>
      <c r="C5125" s="72">
        <f>'Balance N'!K5128</f>
        <v>0</v>
      </c>
      <c r="D5125" s="72">
        <f>'Balance N'!L5128</f>
        <v>0</v>
      </c>
      <c r="E5125" s="72">
        <f>'Balance N'!M5128</f>
        <v>0</v>
      </c>
      <c r="F5125" s="72">
        <f>'Balance N'!N5128</f>
        <v>0</v>
      </c>
      <c r="G5125" s="72">
        <f>'Balance N'!O5128</f>
        <v>0</v>
      </c>
      <c r="H5125" s="72">
        <f>'Balance N'!P5128</f>
        <v>0</v>
      </c>
      <c r="I5125" s="74">
        <f t="shared" si="80"/>
        <v>0</v>
      </c>
    </row>
    <row r="5126" spans="1:9" ht="15.6">
      <c r="A5126" s="70">
        <f>'Balance N'!I5129</f>
        <v>0</v>
      </c>
      <c r="B5126" s="71">
        <f>'Balance N'!J5129</f>
        <v>0</v>
      </c>
      <c r="C5126" s="72">
        <f>'Balance N'!K5129</f>
        <v>0</v>
      </c>
      <c r="D5126" s="72">
        <f>'Balance N'!L5129</f>
        <v>0</v>
      </c>
      <c r="E5126" s="72">
        <f>'Balance N'!M5129</f>
        <v>0</v>
      </c>
      <c r="F5126" s="72">
        <f>'Balance N'!N5129</f>
        <v>0</v>
      </c>
      <c r="G5126" s="72">
        <f>'Balance N'!O5129</f>
        <v>0</v>
      </c>
      <c r="H5126" s="72">
        <f>'Balance N'!P5129</f>
        <v>0</v>
      </c>
      <c r="I5126" s="74">
        <f t="shared" si="80"/>
        <v>0</v>
      </c>
    </row>
    <row r="5127" spans="1:9" ht="15.6">
      <c r="A5127" s="70">
        <f>'Balance N'!I5130</f>
        <v>0</v>
      </c>
      <c r="B5127" s="71">
        <f>'Balance N'!J5130</f>
        <v>0</v>
      </c>
      <c r="C5127" s="72">
        <f>'Balance N'!K5130</f>
        <v>0</v>
      </c>
      <c r="D5127" s="72">
        <f>'Balance N'!L5130</f>
        <v>0</v>
      </c>
      <c r="E5127" s="72">
        <f>'Balance N'!M5130</f>
        <v>0</v>
      </c>
      <c r="F5127" s="72">
        <f>'Balance N'!N5130</f>
        <v>0</v>
      </c>
      <c r="G5127" s="72">
        <f>'Balance N'!O5130</f>
        <v>0</v>
      </c>
      <c r="H5127" s="72">
        <f>'Balance N'!P5130</f>
        <v>0</v>
      </c>
      <c r="I5127" s="74">
        <f t="shared" si="80"/>
        <v>0</v>
      </c>
    </row>
    <row r="5128" spans="1:9" ht="15.6">
      <c r="A5128" s="70">
        <f>'Balance N'!I5131</f>
        <v>0</v>
      </c>
      <c r="B5128" s="71">
        <f>'Balance N'!J5131</f>
        <v>0</v>
      </c>
      <c r="C5128" s="72">
        <f>'Balance N'!K5131</f>
        <v>0</v>
      </c>
      <c r="D5128" s="72">
        <f>'Balance N'!L5131</f>
        <v>0</v>
      </c>
      <c r="E5128" s="72">
        <f>'Balance N'!M5131</f>
        <v>0</v>
      </c>
      <c r="F5128" s="72">
        <f>'Balance N'!N5131</f>
        <v>0</v>
      </c>
      <c r="G5128" s="72">
        <f>'Balance N'!O5131</f>
        <v>0</v>
      </c>
      <c r="H5128" s="72">
        <f>'Balance N'!P5131</f>
        <v>0</v>
      </c>
      <c r="I5128" s="74">
        <f t="shared" si="80"/>
        <v>0</v>
      </c>
    </row>
    <row r="5129" spans="1:9" ht="15.6">
      <c r="A5129" s="70">
        <f>'Balance N'!I5132</f>
        <v>0</v>
      </c>
      <c r="B5129" s="71">
        <f>'Balance N'!J5132</f>
        <v>0</v>
      </c>
      <c r="C5129" s="72">
        <f>'Balance N'!K5132</f>
        <v>0</v>
      </c>
      <c r="D5129" s="72">
        <f>'Balance N'!L5132</f>
        <v>0</v>
      </c>
      <c r="E5129" s="72">
        <f>'Balance N'!M5132</f>
        <v>0</v>
      </c>
      <c r="F5129" s="72">
        <f>'Balance N'!N5132</f>
        <v>0</v>
      </c>
      <c r="G5129" s="72">
        <f>'Balance N'!O5132</f>
        <v>0</v>
      </c>
      <c r="H5129" s="72">
        <f>'Balance N'!P5132</f>
        <v>0</v>
      </c>
      <c r="I5129" s="74">
        <f t="shared" si="80"/>
        <v>0</v>
      </c>
    </row>
    <row r="5130" spans="1:9" ht="15.6">
      <c r="A5130" s="70">
        <f>'Balance N'!I5133</f>
        <v>0</v>
      </c>
      <c r="B5130" s="71">
        <f>'Balance N'!J5133</f>
        <v>0</v>
      </c>
      <c r="C5130" s="72">
        <f>'Balance N'!K5133</f>
        <v>0</v>
      </c>
      <c r="D5130" s="72">
        <f>'Balance N'!L5133</f>
        <v>0</v>
      </c>
      <c r="E5130" s="72">
        <f>'Balance N'!M5133</f>
        <v>0</v>
      </c>
      <c r="F5130" s="72">
        <f>'Balance N'!N5133</f>
        <v>0</v>
      </c>
      <c r="G5130" s="72">
        <f>'Balance N'!O5133</f>
        <v>0</v>
      </c>
      <c r="H5130" s="72">
        <f>'Balance N'!P5133</f>
        <v>0</v>
      </c>
      <c r="I5130" s="74">
        <f t="shared" si="80"/>
        <v>0</v>
      </c>
    </row>
    <row r="5131" spans="1:9" ht="15.6">
      <c r="A5131" s="70">
        <f>'Balance N'!I5134</f>
        <v>0</v>
      </c>
      <c r="B5131" s="71">
        <f>'Balance N'!J5134</f>
        <v>0</v>
      </c>
      <c r="C5131" s="72">
        <f>'Balance N'!K5134</f>
        <v>0</v>
      </c>
      <c r="D5131" s="72">
        <f>'Balance N'!L5134</f>
        <v>0</v>
      </c>
      <c r="E5131" s="72">
        <f>'Balance N'!M5134</f>
        <v>0</v>
      </c>
      <c r="F5131" s="72">
        <f>'Balance N'!N5134</f>
        <v>0</v>
      </c>
      <c r="G5131" s="72">
        <f>'Balance N'!O5134</f>
        <v>0</v>
      </c>
      <c r="H5131" s="72">
        <f>'Balance N'!P5134</f>
        <v>0</v>
      </c>
      <c r="I5131" s="74">
        <f t="shared" si="80"/>
        <v>0</v>
      </c>
    </row>
    <row r="5132" spans="1:9" ht="15.6">
      <c r="A5132" s="70">
        <f>'Balance N'!I5135</f>
        <v>0</v>
      </c>
      <c r="B5132" s="71">
        <f>'Balance N'!J5135</f>
        <v>0</v>
      </c>
      <c r="C5132" s="72">
        <f>'Balance N'!K5135</f>
        <v>0</v>
      </c>
      <c r="D5132" s="72">
        <f>'Balance N'!L5135</f>
        <v>0</v>
      </c>
      <c r="E5132" s="72">
        <f>'Balance N'!M5135</f>
        <v>0</v>
      </c>
      <c r="F5132" s="72">
        <f>'Balance N'!N5135</f>
        <v>0</v>
      </c>
      <c r="G5132" s="72">
        <f>'Balance N'!O5135</f>
        <v>0</v>
      </c>
      <c r="H5132" s="72">
        <f>'Balance N'!P5135</f>
        <v>0</v>
      </c>
      <c r="I5132" s="74">
        <f t="shared" si="80"/>
        <v>0</v>
      </c>
    </row>
    <row r="5133" spans="1:9" ht="15.6">
      <c r="A5133" s="70">
        <f>'Balance N'!I5136</f>
        <v>0</v>
      </c>
      <c r="B5133" s="71">
        <f>'Balance N'!J5136</f>
        <v>0</v>
      </c>
      <c r="C5133" s="72">
        <f>'Balance N'!K5136</f>
        <v>0</v>
      </c>
      <c r="D5133" s="72">
        <f>'Balance N'!L5136</f>
        <v>0</v>
      </c>
      <c r="E5133" s="72">
        <f>'Balance N'!M5136</f>
        <v>0</v>
      </c>
      <c r="F5133" s="72">
        <f>'Balance N'!N5136</f>
        <v>0</v>
      </c>
      <c r="G5133" s="72">
        <f>'Balance N'!O5136</f>
        <v>0</v>
      </c>
      <c r="H5133" s="72">
        <f>'Balance N'!P5136</f>
        <v>0</v>
      </c>
      <c r="I5133" s="74">
        <f t="shared" si="80"/>
        <v>0</v>
      </c>
    </row>
    <row r="5134" spans="1:9" ht="15.6">
      <c r="A5134" s="70">
        <f>'Balance N'!I5137</f>
        <v>0</v>
      </c>
      <c r="B5134" s="71">
        <f>'Balance N'!J5137</f>
        <v>0</v>
      </c>
      <c r="C5134" s="72">
        <f>'Balance N'!K5137</f>
        <v>0</v>
      </c>
      <c r="D5134" s="72">
        <f>'Balance N'!L5137</f>
        <v>0</v>
      </c>
      <c r="E5134" s="72">
        <f>'Balance N'!M5137</f>
        <v>0</v>
      </c>
      <c r="F5134" s="72">
        <f>'Balance N'!N5137</f>
        <v>0</v>
      </c>
      <c r="G5134" s="72">
        <f>'Balance N'!O5137</f>
        <v>0</v>
      </c>
      <c r="H5134" s="72">
        <f>'Balance N'!P5137</f>
        <v>0</v>
      </c>
      <c r="I5134" s="74">
        <f t="shared" si="80"/>
        <v>0</v>
      </c>
    </row>
    <row r="5135" spans="1:9" ht="15.6">
      <c r="A5135" s="70">
        <f>'Balance N'!I5138</f>
        <v>0</v>
      </c>
      <c r="B5135" s="71">
        <f>'Balance N'!J5138</f>
        <v>0</v>
      </c>
      <c r="C5135" s="72">
        <f>'Balance N'!K5138</f>
        <v>0</v>
      </c>
      <c r="D5135" s="72">
        <f>'Balance N'!L5138</f>
        <v>0</v>
      </c>
      <c r="E5135" s="72">
        <f>'Balance N'!M5138</f>
        <v>0</v>
      </c>
      <c r="F5135" s="72">
        <f>'Balance N'!N5138</f>
        <v>0</v>
      </c>
      <c r="G5135" s="72">
        <f>'Balance N'!O5138</f>
        <v>0</v>
      </c>
      <c r="H5135" s="72">
        <f>'Balance N'!P5138</f>
        <v>0</v>
      </c>
      <c r="I5135" s="74">
        <f t="shared" si="80"/>
        <v>0</v>
      </c>
    </row>
    <row r="5136" spans="1:9" ht="15.6">
      <c r="A5136" s="70">
        <f>'Balance N'!I5139</f>
        <v>0</v>
      </c>
      <c r="B5136" s="71">
        <f>'Balance N'!J5139</f>
        <v>0</v>
      </c>
      <c r="C5136" s="72">
        <f>'Balance N'!K5139</f>
        <v>0</v>
      </c>
      <c r="D5136" s="72">
        <f>'Balance N'!L5139</f>
        <v>0</v>
      </c>
      <c r="E5136" s="72">
        <f>'Balance N'!M5139</f>
        <v>0</v>
      </c>
      <c r="F5136" s="72">
        <f>'Balance N'!N5139</f>
        <v>0</v>
      </c>
      <c r="G5136" s="72">
        <f>'Balance N'!O5139</f>
        <v>0</v>
      </c>
      <c r="H5136" s="72">
        <f>'Balance N'!P5139</f>
        <v>0</v>
      </c>
      <c r="I5136" s="74">
        <f t="shared" si="80"/>
        <v>0</v>
      </c>
    </row>
    <row r="5137" spans="1:9" ht="15.6">
      <c r="A5137" s="70">
        <f>'Balance N'!I5140</f>
        <v>0</v>
      </c>
      <c r="B5137" s="71">
        <f>'Balance N'!J5140</f>
        <v>0</v>
      </c>
      <c r="C5137" s="72">
        <f>'Balance N'!K5140</f>
        <v>0</v>
      </c>
      <c r="D5137" s="72">
        <f>'Balance N'!L5140</f>
        <v>0</v>
      </c>
      <c r="E5137" s="72">
        <f>'Balance N'!M5140</f>
        <v>0</v>
      </c>
      <c r="F5137" s="72">
        <f>'Balance N'!N5140</f>
        <v>0</v>
      </c>
      <c r="G5137" s="72">
        <f>'Balance N'!O5140</f>
        <v>0</v>
      </c>
      <c r="H5137" s="72">
        <f>'Balance N'!P5140</f>
        <v>0</v>
      </c>
      <c r="I5137" s="74">
        <f t="shared" si="80"/>
        <v>0</v>
      </c>
    </row>
    <row r="5138" spans="1:9" ht="15.6">
      <c r="A5138" s="70">
        <f>'Balance N'!I5141</f>
        <v>0</v>
      </c>
      <c r="B5138" s="71">
        <f>'Balance N'!J5141</f>
        <v>0</v>
      </c>
      <c r="C5138" s="72">
        <f>'Balance N'!K5141</f>
        <v>0</v>
      </c>
      <c r="D5138" s="72">
        <f>'Balance N'!L5141</f>
        <v>0</v>
      </c>
      <c r="E5138" s="72">
        <f>'Balance N'!M5141</f>
        <v>0</v>
      </c>
      <c r="F5138" s="72">
        <f>'Balance N'!N5141</f>
        <v>0</v>
      </c>
      <c r="G5138" s="72">
        <f>'Balance N'!O5141</f>
        <v>0</v>
      </c>
      <c r="H5138" s="72">
        <f>'Balance N'!P5141</f>
        <v>0</v>
      </c>
      <c r="I5138" s="74">
        <f t="shared" si="80"/>
        <v>0</v>
      </c>
    </row>
    <row r="5139" spans="1:9" ht="15.6">
      <c r="A5139" s="70">
        <f>'Balance N'!I5142</f>
        <v>0</v>
      </c>
      <c r="B5139" s="71">
        <f>'Balance N'!J5142</f>
        <v>0</v>
      </c>
      <c r="C5139" s="72">
        <f>'Balance N'!K5142</f>
        <v>0</v>
      </c>
      <c r="D5139" s="72">
        <f>'Balance N'!L5142</f>
        <v>0</v>
      </c>
      <c r="E5139" s="72">
        <f>'Balance N'!M5142</f>
        <v>0</v>
      </c>
      <c r="F5139" s="72">
        <f>'Balance N'!N5142</f>
        <v>0</v>
      </c>
      <c r="G5139" s="72">
        <f>'Balance N'!O5142</f>
        <v>0</v>
      </c>
      <c r="H5139" s="72">
        <f>'Balance N'!P5142</f>
        <v>0</v>
      </c>
      <c r="I5139" s="74">
        <f t="shared" si="80"/>
        <v>0</v>
      </c>
    </row>
    <row r="5140" spans="1:9" ht="15.6">
      <c r="A5140" s="70">
        <f>'Balance N'!I5143</f>
        <v>0</v>
      </c>
      <c r="B5140" s="71">
        <f>'Balance N'!J5143</f>
        <v>0</v>
      </c>
      <c r="C5140" s="72">
        <f>'Balance N'!K5143</f>
        <v>0</v>
      </c>
      <c r="D5140" s="72">
        <f>'Balance N'!L5143</f>
        <v>0</v>
      </c>
      <c r="E5140" s="72">
        <f>'Balance N'!M5143</f>
        <v>0</v>
      </c>
      <c r="F5140" s="72">
        <f>'Balance N'!N5143</f>
        <v>0</v>
      </c>
      <c r="G5140" s="72">
        <f>'Balance N'!O5143</f>
        <v>0</v>
      </c>
      <c r="H5140" s="72">
        <f>'Balance N'!P5143</f>
        <v>0</v>
      </c>
      <c r="I5140" s="74">
        <f t="shared" si="80"/>
        <v>0</v>
      </c>
    </row>
    <row r="5141" spans="1:9" ht="15.6">
      <c r="A5141" s="70">
        <f>'Balance N'!I5144</f>
        <v>0</v>
      </c>
      <c r="B5141" s="71">
        <f>'Balance N'!J5144</f>
        <v>0</v>
      </c>
      <c r="C5141" s="72">
        <f>'Balance N'!K5144</f>
        <v>0</v>
      </c>
      <c r="D5141" s="72">
        <f>'Balance N'!L5144</f>
        <v>0</v>
      </c>
      <c r="E5141" s="72">
        <f>'Balance N'!M5144</f>
        <v>0</v>
      </c>
      <c r="F5141" s="72">
        <f>'Balance N'!N5144</f>
        <v>0</v>
      </c>
      <c r="G5141" s="72">
        <f>'Balance N'!O5144</f>
        <v>0</v>
      </c>
      <c r="H5141" s="72">
        <f>'Balance N'!P5144</f>
        <v>0</v>
      </c>
      <c r="I5141" s="74">
        <f t="shared" si="80"/>
        <v>0</v>
      </c>
    </row>
    <row r="5142" spans="1:9" ht="15.6">
      <c r="A5142" s="70">
        <f>'Balance N'!I5145</f>
        <v>0</v>
      </c>
      <c r="B5142" s="71">
        <f>'Balance N'!J5145</f>
        <v>0</v>
      </c>
      <c r="C5142" s="72">
        <f>'Balance N'!K5145</f>
        <v>0</v>
      </c>
      <c r="D5142" s="72">
        <f>'Balance N'!L5145</f>
        <v>0</v>
      </c>
      <c r="E5142" s="72">
        <f>'Balance N'!M5145</f>
        <v>0</v>
      </c>
      <c r="F5142" s="72">
        <f>'Balance N'!N5145</f>
        <v>0</v>
      </c>
      <c r="G5142" s="72">
        <f>'Balance N'!O5145</f>
        <v>0</v>
      </c>
      <c r="H5142" s="72">
        <f>'Balance N'!P5145</f>
        <v>0</v>
      </c>
      <c r="I5142" s="74">
        <f t="shared" si="80"/>
        <v>0</v>
      </c>
    </row>
    <row r="5143" spans="1:9" ht="15.6">
      <c r="A5143" s="70">
        <f>'Balance N'!I5146</f>
        <v>0</v>
      </c>
      <c r="B5143" s="71">
        <f>'Balance N'!J5146</f>
        <v>0</v>
      </c>
      <c r="C5143" s="72">
        <f>'Balance N'!K5146</f>
        <v>0</v>
      </c>
      <c r="D5143" s="72">
        <f>'Balance N'!L5146</f>
        <v>0</v>
      </c>
      <c r="E5143" s="72">
        <f>'Balance N'!M5146</f>
        <v>0</v>
      </c>
      <c r="F5143" s="72">
        <f>'Balance N'!N5146</f>
        <v>0</v>
      </c>
      <c r="G5143" s="72">
        <f>'Balance N'!O5146</f>
        <v>0</v>
      </c>
      <c r="H5143" s="72">
        <f>'Balance N'!P5146</f>
        <v>0</v>
      </c>
      <c r="I5143" s="74">
        <f t="shared" si="80"/>
        <v>0</v>
      </c>
    </row>
    <row r="5144" spans="1:9" ht="15.6">
      <c r="A5144" s="70">
        <f>'Balance N'!I5147</f>
        <v>0</v>
      </c>
      <c r="B5144" s="71">
        <f>'Balance N'!J5147</f>
        <v>0</v>
      </c>
      <c r="C5144" s="72">
        <f>'Balance N'!K5147</f>
        <v>0</v>
      </c>
      <c r="D5144" s="72">
        <f>'Balance N'!L5147</f>
        <v>0</v>
      </c>
      <c r="E5144" s="72">
        <f>'Balance N'!M5147</f>
        <v>0</v>
      </c>
      <c r="F5144" s="72">
        <f>'Balance N'!N5147</f>
        <v>0</v>
      </c>
      <c r="G5144" s="72">
        <f>'Balance N'!O5147</f>
        <v>0</v>
      </c>
      <c r="H5144" s="72">
        <f>'Balance N'!P5147</f>
        <v>0</v>
      </c>
      <c r="I5144" s="74">
        <f t="shared" si="80"/>
        <v>0</v>
      </c>
    </row>
    <row r="5145" spans="1:9" ht="15.6">
      <c r="A5145" s="70">
        <f>'Balance N'!I5148</f>
        <v>0</v>
      </c>
      <c r="B5145" s="71">
        <f>'Balance N'!J5148</f>
        <v>0</v>
      </c>
      <c r="C5145" s="72">
        <f>'Balance N'!K5148</f>
        <v>0</v>
      </c>
      <c r="D5145" s="72">
        <f>'Balance N'!L5148</f>
        <v>0</v>
      </c>
      <c r="E5145" s="72">
        <f>'Balance N'!M5148</f>
        <v>0</v>
      </c>
      <c r="F5145" s="72">
        <f>'Balance N'!N5148</f>
        <v>0</v>
      </c>
      <c r="G5145" s="72">
        <f>'Balance N'!O5148</f>
        <v>0</v>
      </c>
      <c r="H5145" s="72">
        <f>'Balance N'!P5148</f>
        <v>0</v>
      </c>
      <c r="I5145" s="74">
        <f t="shared" si="80"/>
        <v>0</v>
      </c>
    </row>
    <row r="5146" spans="1:9" ht="15.6">
      <c r="A5146" s="70">
        <f>'Balance N'!I5149</f>
        <v>0</v>
      </c>
      <c r="B5146" s="71">
        <f>'Balance N'!J5149</f>
        <v>0</v>
      </c>
      <c r="C5146" s="72">
        <f>'Balance N'!K5149</f>
        <v>0</v>
      </c>
      <c r="D5146" s="72">
        <f>'Balance N'!L5149</f>
        <v>0</v>
      </c>
      <c r="E5146" s="72">
        <f>'Balance N'!M5149</f>
        <v>0</v>
      </c>
      <c r="F5146" s="72">
        <f>'Balance N'!N5149</f>
        <v>0</v>
      </c>
      <c r="G5146" s="72">
        <f>'Balance N'!O5149</f>
        <v>0</v>
      </c>
      <c r="H5146" s="72">
        <f>'Balance N'!P5149</f>
        <v>0</v>
      </c>
      <c r="I5146" s="74">
        <f t="shared" si="80"/>
        <v>0</v>
      </c>
    </row>
    <row r="5147" spans="1:9" ht="15.6">
      <c r="A5147" s="70">
        <f>'Balance N'!I5150</f>
        <v>0</v>
      </c>
      <c r="B5147" s="71">
        <f>'Balance N'!J5150</f>
        <v>0</v>
      </c>
      <c r="C5147" s="72">
        <f>'Balance N'!K5150</f>
        <v>0</v>
      </c>
      <c r="D5147" s="72">
        <f>'Balance N'!L5150</f>
        <v>0</v>
      </c>
      <c r="E5147" s="72">
        <f>'Balance N'!M5150</f>
        <v>0</v>
      </c>
      <c r="F5147" s="72">
        <f>'Balance N'!N5150</f>
        <v>0</v>
      </c>
      <c r="G5147" s="72">
        <f>'Balance N'!O5150</f>
        <v>0</v>
      </c>
      <c r="H5147" s="72">
        <f>'Balance N'!P5150</f>
        <v>0</v>
      </c>
      <c r="I5147" s="74">
        <f t="shared" si="80"/>
        <v>0</v>
      </c>
    </row>
    <row r="5148" spans="1:9" ht="15.6">
      <c r="A5148" s="70">
        <f>'Balance N'!I5151</f>
        <v>0</v>
      </c>
      <c r="B5148" s="71">
        <f>'Balance N'!J5151</f>
        <v>0</v>
      </c>
      <c r="C5148" s="72">
        <f>'Balance N'!K5151</f>
        <v>0</v>
      </c>
      <c r="D5148" s="72">
        <f>'Balance N'!L5151</f>
        <v>0</v>
      </c>
      <c r="E5148" s="72">
        <f>'Balance N'!M5151</f>
        <v>0</v>
      </c>
      <c r="F5148" s="72">
        <f>'Balance N'!N5151</f>
        <v>0</v>
      </c>
      <c r="G5148" s="72">
        <f>'Balance N'!O5151</f>
        <v>0</v>
      </c>
      <c r="H5148" s="72">
        <f>'Balance N'!P5151</f>
        <v>0</v>
      </c>
      <c r="I5148" s="74">
        <f t="shared" si="80"/>
        <v>0</v>
      </c>
    </row>
    <row r="5149" spans="1:9" ht="15.6">
      <c r="A5149" s="70">
        <f>'Balance N'!I5152</f>
        <v>0</v>
      </c>
      <c r="B5149" s="71">
        <f>'Balance N'!J5152</f>
        <v>0</v>
      </c>
      <c r="C5149" s="72">
        <f>'Balance N'!K5152</f>
        <v>0</v>
      </c>
      <c r="D5149" s="72">
        <f>'Balance N'!L5152</f>
        <v>0</v>
      </c>
      <c r="E5149" s="72">
        <f>'Balance N'!M5152</f>
        <v>0</v>
      </c>
      <c r="F5149" s="72">
        <f>'Balance N'!N5152</f>
        <v>0</v>
      </c>
      <c r="G5149" s="72">
        <f>'Balance N'!O5152</f>
        <v>0</v>
      </c>
      <c r="H5149" s="72">
        <f>'Balance N'!P5152</f>
        <v>0</v>
      </c>
      <c r="I5149" s="74">
        <f t="shared" si="80"/>
        <v>0</v>
      </c>
    </row>
    <row r="5150" spans="1:9" ht="15.6">
      <c r="A5150" s="70">
        <f>'Balance N'!I5153</f>
        <v>0</v>
      </c>
      <c r="B5150" s="71">
        <f>'Balance N'!J5153</f>
        <v>0</v>
      </c>
      <c r="C5150" s="72">
        <f>'Balance N'!K5153</f>
        <v>0</v>
      </c>
      <c r="D5150" s="72">
        <f>'Balance N'!L5153</f>
        <v>0</v>
      </c>
      <c r="E5150" s="72">
        <f>'Balance N'!M5153</f>
        <v>0</v>
      </c>
      <c r="F5150" s="72">
        <f>'Balance N'!N5153</f>
        <v>0</v>
      </c>
      <c r="G5150" s="72">
        <f>'Balance N'!O5153</f>
        <v>0</v>
      </c>
      <c r="H5150" s="72">
        <f>'Balance N'!P5153</f>
        <v>0</v>
      </c>
      <c r="I5150" s="74">
        <f t="shared" si="80"/>
        <v>0</v>
      </c>
    </row>
    <row r="5151" spans="1:9" ht="15.6">
      <c r="A5151" s="70">
        <f>'Balance N'!I5154</f>
        <v>0</v>
      </c>
      <c r="B5151" s="71">
        <f>'Balance N'!J5154</f>
        <v>0</v>
      </c>
      <c r="C5151" s="72">
        <f>'Balance N'!K5154</f>
        <v>0</v>
      </c>
      <c r="D5151" s="72">
        <f>'Balance N'!L5154</f>
        <v>0</v>
      </c>
      <c r="E5151" s="72">
        <f>'Balance N'!M5154</f>
        <v>0</v>
      </c>
      <c r="F5151" s="72">
        <f>'Balance N'!N5154</f>
        <v>0</v>
      </c>
      <c r="G5151" s="72">
        <f>'Balance N'!O5154</f>
        <v>0</v>
      </c>
      <c r="H5151" s="72">
        <f>'Balance N'!P5154</f>
        <v>0</v>
      </c>
      <c r="I5151" s="74">
        <f t="shared" si="80"/>
        <v>0</v>
      </c>
    </row>
    <row r="5152" spans="1:9" ht="15.6">
      <c r="A5152" s="70">
        <f>'Balance N'!I5155</f>
        <v>0</v>
      </c>
      <c r="B5152" s="71">
        <f>'Balance N'!J5155</f>
        <v>0</v>
      </c>
      <c r="C5152" s="72">
        <f>'Balance N'!K5155</f>
        <v>0</v>
      </c>
      <c r="D5152" s="72">
        <f>'Balance N'!L5155</f>
        <v>0</v>
      </c>
      <c r="E5152" s="72">
        <f>'Balance N'!M5155</f>
        <v>0</v>
      </c>
      <c r="F5152" s="72">
        <f>'Balance N'!N5155</f>
        <v>0</v>
      </c>
      <c r="G5152" s="72">
        <f>'Balance N'!O5155</f>
        <v>0</v>
      </c>
      <c r="H5152" s="72">
        <f>'Balance N'!P5155</f>
        <v>0</v>
      </c>
      <c r="I5152" s="74">
        <f t="shared" si="80"/>
        <v>0</v>
      </c>
    </row>
    <row r="5153" spans="1:9" ht="15.6">
      <c r="A5153" s="70">
        <f>'Balance N'!I5156</f>
        <v>0</v>
      </c>
      <c r="B5153" s="71">
        <f>'Balance N'!J5156</f>
        <v>0</v>
      </c>
      <c r="C5153" s="72">
        <f>'Balance N'!K5156</f>
        <v>0</v>
      </c>
      <c r="D5153" s="72">
        <f>'Balance N'!L5156</f>
        <v>0</v>
      </c>
      <c r="E5153" s="72">
        <f>'Balance N'!M5156</f>
        <v>0</v>
      </c>
      <c r="F5153" s="72">
        <f>'Balance N'!N5156</f>
        <v>0</v>
      </c>
      <c r="G5153" s="72">
        <f>'Balance N'!O5156</f>
        <v>0</v>
      </c>
      <c r="H5153" s="72">
        <f>'Balance N'!P5156</f>
        <v>0</v>
      </c>
      <c r="I5153" s="74">
        <f t="shared" si="80"/>
        <v>0</v>
      </c>
    </row>
    <row r="5154" spans="1:9" ht="15.6">
      <c r="A5154" s="70">
        <f>'Balance N'!I5157</f>
        <v>0</v>
      </c>
      <c r="B5154" s="71">
        <f>'Balance N'!J5157</f>
        <v>0</v>
      </c>
      <c r="C5154" s="72">
        <f>'Balance N'!K5157</f>
        <v>0</v>
      </c>
      <c r="D5154" s="72">
        <f>'Balance N'!L5157</f>
        <v>0</v>
      </c>
      <c r="E5154" s="72">
        <f>'Balance N'!M5157</f>
        <v>0</v>
      </c>
      <c r="F5154" s="72">
        <f>'Balance N'!N5157</f>
        <v>0</v>
      </c>
      <c r="G5154" s="72">
        <f>'Balance N'!O5157</f>
        <v>0</v>
      </c>
      <c r="H5154" s="72">
        <f>'Balance N'!P5157</f>
        <v>0</v>
      </c>
      <c r="I5154" s="74">
        <f t="shared" si="80"/>
        <v>0</v>
      </c>
    </row>
    <row r="5155" spans="1:9" ht="15.6">
      <c r="A5155" s="70">
        <f>'Balance N'!I5158</f>
        <v>0</v>
      </c>
      <c r="B5155" s="71">
        <f>'Balance N'!J5158</f>
        <v>0</v>
      </c>
      <c r="C5155" s="72">
        <f>'Balance N'!K5158</f>
        <v>0</v>
      </c>
      <c r="D5155" s="72">
        <f>'Balance N'!L5158</f>
        <v>0</v>
      </c>
      <c r="E5155" s="72">
        <f>'Balance N'!M5158</f>
        <v>0</v>
      </c>
      <c r="F5155" s="72">
        <f>'Balance N'!N5158</f>
        <v>0</v>
      </c>
      <c r="G5155" s="72">
        <f>'Balance N'!O5158</f>
        <v>0</v>
      </c>
      <c r="H5155" s="72">
        <f>'Balance N'!P5158</f>
        <v>0</v>
      </c>
      <c r="I5155" s="74">
        <f t="shared" si="80"/>
        <v>0</v>
      </c>
    </row>
    <row r="5156" spans="1:9" ht="15.6">
      <c r="A5156" s="70">
        <f>'Balance N'!I5159</f>
        <v>0</v>
      </c>
      <c r="B5156" s="71">
        <f>'Balance N'!J5159</f>
        <v>0</v>
      </c>
      <c r="C5156" s="72">
        <f>'Balance N'!K5159</f>
        <v>0</v>
      </c>
      <c r="D5156" s="72">
        <f>'Balance N'!L5159</f>
        <v>0</v>
      </c>
      <c r="E5156" s="72">
        <f>'Balance N'!M5159</f>
        <v>0</v>
      </c>
      <c r="F5156" s="72">
        <f>'Balance N'!N5159</f>
        <v>0</v>
      </c>
      <c r="G5156" s="72">
        <f>'Balance N'!O5159</f>
        <v>0</v>
      </c>
      <c r="H5156" s="72">
        <f>'Balance N'!P5159</f>
        <v>0</v>
      </c>
      <c r="I5156" s="74">
        <f t="shared" si="80"/>
        <v>0</v>
      </c>
    </row>
    <row r="5157" spans="1:9" ht="15.6">
      <c r="A5157" s="70">
        <f>'Balance N'!I5160</f>
        <v>0</v>
      </c>
      <c r="B5157" s="71">
        <f>'Balance N'!J5160</f>
        <v>0</v>
      </c>
      <c r="C5157" s="72">
        <f>'Balance N'!K5160</f>
        <v>0</v>
      </c>
      <c r="D5157" s="72">
        <f>'Balance N'!L5160</f>
        <v>0</v>
      </c>
      <c r="E5157" s="72">
        <f>'Balance N'!M5160</f>
        <v>0</v>
      </c>
      <c r="F5157" s="72">
        <f>'Balance N'!N5160</f>
        <v>0</v>
      </c>
      <c r="G5157" s="72">
        <f>'Balance N'!O5160</f>
        <v>0</v>
      </c>
      <c r="H5157" s="72">
        <f>'Balance N'!P5160</f>
        <v>0</v>
      </c>
      <c r="I5157" s="74">
        <f t="shared" si="80"/>
        <v>0</v>
      </c>
    </row>
    <row r="5158" spans="1:9" ht="15.6">
      <c r="A5158" s="70">
        <f>'Balance N'!I5161</f>
        <v>0</v>
      </c>
      <c r="B5158" s="71">
        <f>'Balance N'!J5161</f>
        <v>0</v>
      </c>
      <c r="C5158" s="72">
        <f>'Balance N'!K5161</f>
        <v>0</v>
      </c>
      <c r="D5158" s="72">
        <f>'Balance N'!L5161</f>
        <v>0</v>
      </c>
      <c r="E5158" s="72">
        <f>'Balance N'!M5161</f>
        <v>0</v>
      </c>
      <c r="F5158" s="72">
        <f>'Balance N'!N5161</f>
        <v>0</v>
      </c>
      <c r="G5158" s="72">
        <f>'Balance N'!O5161</f>
        <v>0</v>
      </c>
      <c r="H5158" s="72">
        <f>'Balance N'!P5161</f>
        <v>0</v>
      </c>
      <c r="I5158" s="74">
        <f t="shared" si="80"/>
        <v>0</v>
      </c>
    </row>
    <row r="5159" spans="1:9" ht="15.6">
      <c r="A5159" s="70">
        <f>'Balance N'!I5162</f>
        <v>0</v>
      </c>
      <c r="B5159" s="71">
        <f>'Balance N'!J5162</f>
        <v>0</v>
      </c>
      <c r="C5159" s="72">
        <f>'Balance N'!K5162</f>
        <v>0</v>
      </c>
      <c r="D5159" s="72">
        <f>'Balance N'!L5162</f>
        <v>0</v>
      </c>
      <c r="E5159" s="72">
        <f>'Balance N'!M5162</f>
        <v>0</v>
      </c>
      <c r="F5159" s="72">
        <f>'Balance N'!N5162</f>
        <v>0</v>
      </c>
      <c r="G5159" s="72">
        <f>'Balance N'!O5162</f>
        <v>0</v>
      </c>
      <c r="H5159" s="72">
        <f>'Balance N'!P5162</f>
        <v>0</v>
      </c>
      <c r="I5159" s="74">
        <f t="shared" si="80"/>
        <v>0</v>
      </c>
    </row>
    <row r="5160" spans="1:9" ht="15.6">
      <c r="A5160" s="70">
        <f>'Balance N'!I5163</f>
        <v>0</v>
      </c>
      <c r="B5160" s="71">
        <f>'Balance N'!J5163</f>
        <v>0</v>
      </c>
      <c r="C5160" s="72">
        <f>'Balance N'!K5163</f>
        <v>0</v>
      </c>
      <c r="D5160" s="72">
        <f>'Balance N'!L5163</f>
        <v>0</v>
      </c>
      <c r="E5160" s="72">
        <f>'Balance N'!M5163</f>
        <v>0</v>
      </c>
      <c r="F5160" s="72">
        <f>'Balance N'!N5163</f>
        <v>0</v>
      </c>
      <c r="G5160" s="72">
        <f>'Balance N'!O5163</f>
        <v>0</v>
      </c>
      <c r="H5160" s="72">
        <f>'Balance N'!P5163</f>
        <v>0</v>
      </c>
      <c r="I5160" s="74">
        <f t="shared" si="80"/>
        <v>0</v>
      </c>
    </row>
    <row r="5161" spans="1:9" ht="15.6">
      <c r="A5161" s="70">
        <f>'Balance N'!I5164</f>
        <v>0</v>
      </c>
      <c r="B5161" s="71">
        <f>'Balance N'!J5164</f>
        <v>0</v>
      </c>
      <c r="C5161" s="72">
        <f>'Balance N'!K5164</f>
        <v>0</v>
      </c>
      <c r="D5161" s="72">
        <f>'Balance N'!L5164</f>
        <v>0</v>
      </c>
      <c r="E5161" s="72">
        <f>'Balance N'!M5164</f>
        <v>0</v>
      </c>
      <c r="F5161" s="72">
        <f>'Balance N'!N5164</f>
        <v>0</v>
      </c>
      <c r="G5161" s="72">
        <f>'Balance N'!O5164</f>
        <v>0</v>
      </c>
      <c r="H5161" s="72">
        <f>'Balance N'!P5164</f>
        <v>0</v>
      </c>
      <c r="I5161" s="74">
        <f t="shared" si="80"/>
        <v>0</v>
      </c>
    </row>
    <row r="5162" spans="1:9" ht="15.6">
      <c r="A5162" s="70">
        <f>'Balance N'!I5165</f>
        <v>0</v>
      </c>
      <c r="B5162" s="71">
        <f>'Balance N'!J5165</f>
        <v>0</v>
      </c>
      <c r="C5162" s="72">
        <f>'Balance N'!K5165</f>
        <v>0</v>
      </c>
      <c r="D5162" s="72">
        <f>'Balance N'!L5165</f>
        <v>0</v>
      </c>
      <c r="E5162" s="72">
        <f>'Balance N'!M5165</f>
        <v>0</v>
      </c>
      <c r="F5162" s="72">
        <f>'Balance N'!N5165</f>
        <v>0</v>
      </c>
      <c r="G5162" s="72">
        <f>'Balance N'!O5165</f>
        <v>0</v>
      </c>
      <c r="H5162" s="72">
        <f>'Balance N'!P5165</f>
        <v>0</v>
      </c>
      <c r="I5162" s="74">
        <f t="shared" si="80"/>
        <v>0</v>
      </c>
    </row>
    <row r="5163" spans="1:9" ht="15.6">
      <c r="A5163" s="70">
        <f>'Balance N'!I5166</f>
        <v>0</v>
      </c>
      <c r="B5163" s="71">
        <f>'Balance N'!J5166</f>
        <v>0</v>
      </c>
      <c r="C5163" s="72">
        <f>'Balance N'!K5166</f>
        <v>0</v>
      </c>
      <c r="D5163" s="72">
        <f>'Balance N'!L5166</f>
        <v>0</v>
      </c>
      <c r="E5163" s="72">
        <f>'Balance N'!M5166</f>
        <v>0</v>
      </c>
      <c r="F5163" s="72">
        <f>'Balance N'!N5166</f>
        <v>0</v>
      </c>
      <c r="G5163" s="72">
        <f>'Balance N'!O5166</f>
        <v>0</v>
      </c>
      <c r="H5163" s="72">
        <f>'Balance N'!P5166</f>
        <v>0</v>
      </c>
      <c r="I5163" s="74">
        <f t="shared" si="80"/>
        <v>0</v>
      </c>
    </row>
    <row r="5164" spans="1:9" ht="15.6">
      <c r="A5164" s="70">
        <f>'Balance N'!I5167</f>
        <v>0</v>
      </c>
      <c r="B5164" s="71">
        <f>'Balance N'!J5167</f>
        <v>0</v>
      </c>
      <c r="C5164" s="72">
        <f>'Balance N'!K5167</f>
        <v>0</v>
      </c>
      <c r="D5164" s="72">
        <f>'Balance N'!L5167</f>
        <v>0</v>
      </c>
      <c r="E5164" s="72">
        <f>'Balance N'!M5167</f>
        <v>0</v>
      </c>
      <c r="F5164" s="72">
        <f>'Balance N'!N5167</f>
        <v>0</v>
      </c>
      <c r="G5164" s="72">
        <f>'Balance N'!O5167</f>
        <v>0</v>
      </c>
      <c r="H5164" s="72">
        <f>'Balance N'!P5167</f>
        <v>0</v>
      </c>
      <c r="I5164" s="74">
        <f t="shared" si="80"/>
        <v>0</v>
      </c>
    </row>
    <row r="5165" spans="1:9" ht="15.6">
      <c r="A5165" s="70">
        <f>'Balance N'!I5168</f>
        <v>0</v>
      </c>
      <c r="B5165" s="71">
        <f>'Balance N'!J5168</f>
        <v>0</v>
      </c>
      <c r="C5165" s="72">
        <f>'Balance N'!K5168</f>
        <v>0</v>
      </c>
      <c r="D5165" s="72">
        <f>'Balance N'!L5168</f>
        <v>0</v>
      </c>
      <c r="E5165" s="72">
        <f>'Balance N'!M5168</f>
        <v>0</v>
      </c>
      <c r="F5165" s="72">
        <f>'Balance N'!N5168</f>
        <v>0</v>
      </c>
      <c r="G5165" s="72">
        <f>'Balance N'!O5168</f>
        <v>0</v>
      </c>
      <c r="H5165" s="72">
        <f>'Balance N'!P5168</f>
        <v>0</v>
      </c>
      <c r="I5165" s="74">
        <f t="shared" si="80"/>
        <v>0</v>
      </c>
    </row>
    <row r="5166" spans="1:9" ht="15.6">
      <c r="A5166" s="70">
        <f>'Balance N'!I5169</f>
        <v>0</v>
      </c>
      <c r="B5166" s="71">
        <f>'Balance N'!J5169</f>
        <v>0</v>
      </c>
      <c r="C5166" s="72">
        <f>'Balance N'!K5169</f>
        <v>0</v>
      </c>
      <c r="D5166" s="72">
        <f>'Balance N'!L5169</f>
        <v>0</v>
      </c>
      <c r="E5166" s="72">
        <f>'Balance N'!M5169</f>
        <v>0</v>
      </c>
      <c r="F5166" s="72">
        <f>'Balance N'!N5169</f>
        <v>0</v>
      </c>
      <c r="G5166" s="72">
        <f>'Balance N'!O5169</f>
        <v>0</v>
      </c>
      <c r="H5166" s="72">
        <f>'Balance N'!P5169</f>
        <v>0</v>
      </c>
      <c r="I5166" s="74">
        <f t="shared" si="80"/>
        <v>0</v>
      </c>
    </row>
    <row r="5167" spans="1:9" ht="15.6">
      <c r="A5167" s="70">
        <f>'Balance N'!I5170</f>
        <v>0</v>
      </c>
      <c r="B5167" s="71">
        <f>'Balance N'!J5170</f>
        <v>0</v>
      </c>
      <c r="C5167" s="72">
        <f>'Balance N'!K5170</f>
        <v>0</v>
      </c>
      <c r="D5167" s="72">
        <f>'Balance N'!L5170</f>
        <v>0</v>
      </c>
      <c r="E5167" s="72">
        <f>'Balance N'!M5170</f>
        <v>0</v>
      </c>
      <c r="F5167" s="72">
        <f>'Balance N'!N5170</f>
        <v>0</v>
      </c>
      <c r="G5167" s="72">
        <f>'Balance N'!O5170</f>
        <v>0</v>
      </c>
      <c r="H5167" s="72">
        <f>'Balance N'!P5170</f>
        <v>0</v>
      </c>
      <c r="I5167" s="74">
        <f t="shared" si="80"/>
        <v>0</v>
      </c>
    </row>
    <row r="5168" spans="1:9" ht="15.6">
      <c r="A5168" s="70">
        <f>'Balance N'!I5171</f>
        <v>0</v>
      </c>
      <c r="B5168" s="71">
        <f>'Balance N'!J5171</f>
        <v>0</v>
      </c>
      <c r="C5168" s="72">
        <f>'Balance N'!K5171</f>
        <v>0</v>
      </c>
      <c r="D5168" s="72">
        <f>'Balance N'!L5171</f>
        <v>0</v>
      </c>
      <c r="E5168" s="72">
        <f>'Balance N'!M5171</f>
        <v>0</v>
      </c>
      <c r="F5168" s="72">
        <f>'Balance N'!N5171</f>
        <v>0</v>
      </c>
      <c r="G5168" s="72">
        <f>'Balance N'!O5171</f>
        <v>0</v>
      </c>
      <c r="H5168" s="72">
        <f>'Balance N'!P5171</f>
        <v>0</v>
      </c>
      <c r="I5168" s="74">
        <f t="shared" si="80"/>
        <v>0</v>
      </c>
    </row>
    <row r="5169" spans="1:9" ht="15.6">
      <c r="A5169" s="70">
        <f>'Balance N'!I5172</f>
        <v>0</v>
      </c>
      <c r="B5169" s="71">
        <f>'Balance N'!J5172</f>
        <v>0</v>
      </c>
      <c r="C5169" s="72">
        <f>'Balance N'!K5172</f>
        <v>0</v>
      </c>
      <c r="D5169" s="72">
        <f>'Balance N'!L5172</f>
        <v>0</v>
      </c>
      <c r="E5169" s="72">
        <f>'Balance N'!M5172</f>
        <v>0</v>
      </c>
      <c r="F5169" s="72">
        <f>'Balance N'!N5172</f>
        <v>0</v>
      </c>
      <c r="G5169" s="72">
        <f>'Balance N'!O5172</f>
        <v>0</v>
      </c>
      <c r="H5169" s="72">
        <f>'Balance N'!P5172</f>
        <v>0</v>
      </c>
      <c r="I5169" s="74">
        <f t="shared" si="80"/>
        <v>0</v>
      </c>
    </row>
    <row r="5170" spans="1:9" ht="15.6">
      <c r="A5170" s="70">
        <f>'Balance N'!I5173</f>
        <v>0</v>
      </c>
      <c r="B5170" s="71">
        <f>'Balance N'!J5173</f>
        <v>0</v>
      </c>
      <c r="C5170" s="72">
        <f>'Balance N'!K5173</f>
        <v>0</v>
      </c>
      <c r="D5170" s="72">
        <f>'Balance N'!L5173</f>
        <v>0</v>
      </c>
      <c r="E5170" s="72">
        <f>'Balance N'!M5173</f>
        <v>0</v>
      </c>
      <c r="F5170" s="72">
        <f>'Balance N'!N5173</f>
        <v>0</v>
      </c>
      <c r="G5170" s="72">
        <f>'Balance N'!O5173</f>
        <v>0</v>
      </c>
      <c r="H5170" s="72">
        <f>'Balance N'!P5173</f>
        <v>0</v>
      </c>
      <c r="I5170" s="74">
        <f t="shared" si="80"/>
        <v>0</v>
      </c>
    </row>
    <row r="5171" spans="1:9" ht="15.6">
      <c r="A5171" s="70">
        <f>'Balance N'!I5174</f>
        <v>0</v>
      </c>
      <c r="B5171" s="71">
        <f>'Balance N'!J5174</f>
        <v>0</v>
      </c>
      <c r="C5171" s="72">
        <f>'Balance N'!K5174</f>
        <v>0</v>
      </c>
      <c r="D5171" s="72">
        <f>'Balance N'!L5174</f>
        <v>0</v>
      </c>
      <c r="E5171" s="72">
        <f>'Balance N'!M5174</f>
        <v>0</v>
      </c>
      <c r="F5171" s="72">
        <f>'Balance N'!N5174</f>
        <v>0</v>
      </c>
      <c r="G5171" s="72">
        <f>'Balance N'!O5174</f>
        <v>0</v>
      </c>
      <c r="H5171" s="72">
        <f>'Balance N'!P5174</f>
        <v>0</v>
      </c>
      <c r="I5171" s="74">
        <f t="shared" si="80"/>
        <v>0</v>
      </c>
    </row>
    <row r="5172" spans="1:9" ht="15.6">
      <c r="A5172" s="70">
        <f>'Balance N'!I5175</f>
        <v>0</v>
      </c>
      <c r="B5172" s="71">
        <f>'Balance N'!J5175</f>
        <v>0</v>
      </c>
      <c r="C5172" s="72">
        <f>'Balance N'!K5175</f>
        <v>0</v>
      </c>
      <c r="D5172" s="72">
        <f>'Balance N'!L5175</f>
        <v>0</v>
      </c>
      <c r="E5172" s="72">
        <f>'Balance N'!M5175</f>
        <v>0</v>
      </c>
      <c r="F5172" s="72">
        <f>'Balance N'!N5175</f>
        <v>0</v>
      </c>
      <c r="G5172" s="72">
        <f>'Balance N'!O5175</f>
        <v>0</v>
      </c>
      <c r="H5172" s="72">
        <f>'Balance N'!P5175</f>
        <v>0</v>
      </c>
      <c r="I5172" s="74">
        <f t="shared" si="80"/>
        <v>0</v>
      </c>
    </row>
    <row r="5173" spans="1:9" ht="15.6">
      <c r="A5173" s="70">
        <f>'Balance N'!I5176</f>
        <v>0</v>
      </c>
      <c r="B5173" s="71">
        <f>'Balance N'!J5176</f>
        <v>0</v>
      </c>
      <c r="C5173" s="72">
        <f>'Balance N'!K5176</f>
        <v>0</v>
      </c>
      <c r="D5173" s="72">
        <f>'Balance N'!L5176</f>
        <v>0</v>
      </c>
      <c r="E5173" s="72">
        <f>'Balance N'!M5176</f>
        <v>0</v>
      </c>
      <c r="F5173" s="72">
        <f>'Balance N'!N5176</f>
        <v>0</v>
      </c>
      <c r="G5173" s="72">
        <f>'Balance N'!O5176</f>
        <v>0</v>
      </c>
      <c r="H5173" s="72">
        <f>'Balance N'!P5176</f>
        <v>0</v>
      </c>
      <c r="I5173" s="74">
        <f t="shared" si="80"/>
        <v>0</v>
      </c>
    </row>
    <row r="5174" spans="1:9" ht="15.6">
      <c r="A5174" s="70">
        <f>'Balance N'!I5177</f>
        <v>0</v>
      </c>
      <c r="B5174" s="71">
        <f>'Balance N'!J5177</f>
        <v>0</v>
      </c>
      <c r="C5174" s="72">
        <f>'Balance N'!K5177</f>
        <v>0</v>
      </c>
      <c r="D5174" s="72">
        <f>'Balance N'!L5177</f>
        <v>0</v>
      </c>
      <c r="E5174" s="72">
        <f>'Balance N'!M5177</f>
        <v>0</v>
      </c>
      <c r="F5174" s="72">
        <f>'Balance N'!N5177</f>
        <v>0</v>
      </c>
      <c r="G5174" s="72">
        <f>'Balance N'!O5177</f>
        <v>0</v>
      </c>
      <c r="H5174" s="72">
        <f>'Balance N'!P5177</f>
        <v>0</v>
      </c>
      <c r="I5174" s="74">
        <f t="shared" si="80"/>
        <v>0</v>
      </c>
    </row>
    <row r="5175" spans="1:9" ht="15.6">
      <c r="A5175" s="70">
        <f>'Balance N'!I5178</f>
        <v>0</v>
      </c>
      <c r="B5175" s="71">
        <f>'Balance N'!J5178</f>
        <v>0</v>
      </c>
      <c r="C5175" s="72">
        <f>'Balance N'!K5178</f>
        <v>0</v>
      </c>
      <c r="D5175" s="72">
        <f>'Balance N'!L5178</f>
        <v>0</v>
      </c>
      <c r="E5175" s="72">
        <f>'Balance N'!M5178</f>
        <v>0</v>
      </c>
      <c r="F5175" s="72">
        <f>'Balance N'!N5178</f>
        <v>0</v>
      </c>
      <c r="G5175" s="72">
        <f>'Balance N'!O5178</f>
        <v>0</v>
      </c>
      <c r="H5175" s="72">
        <f>'Balance N'!P5178</f>
        <v>0</v>
      </c>
      <c r="I5175" s="74">
        <f t="shared" si="80"/>
        <v>0</v>
      </c>
    </row>
    <row r="5176" spans="1:9" ht="15.6">
      <c r="A5176" s="70">
        <f>'Balance N'!I5179</f>
        <v>0</v>
      </c>
      <c r="B5176" s="71">
        <f>'Balance N'!J5179</f>
        <v>0</v>
      </c>
      <c r="C5176" s="72">
        <f>'Balance N'!K5179</f>
        <v>0</v>
      </c>
      <c r="D5176" s="72">
        <f>'Balance N'!L5179</f>
        <v>0</v>
      </c>
      <c r="E5176" s="72">
        <f>'Balance N'!M5179</f>
        <v>0</v>
      </c>
      <c r="F5176" s="72">
        <f>'Balance N'!N5179</f>
        <v>0</v>
      </c>
      <c r="G5176" s="72">
        <f>'Balance N'!O5179</f>
        <v>0</v>
      </c>
      <c r="H5176" s="72">
        <f>'Balance N'!P5179</f>
        <v>0</v>
      </c>
      <c r="I5176" s="74">
        <f t="shared" si="80"/>
        <v>0</v>
      </c>
    </row>
    <row r="5177" spans="1:9" ht="15.6">
      <c r="A5177" s="70">
        <f>'Balance N'!I5180</f>
        <v>0</v>
      </c>
      <c r="B5177" s="71">
        <f>'Balance N'!J5180</f>
        <v>0</v>
      </c>
      <c r="C5177" s="72">
        <f>'Balance N'!K5180</f>
        <v>0</v>
      </c>
      <c r="D5177" s="72">
        <f>'Balance N'!L5180</f>
        <v>0</v>
      </c>
      <c r="E5177" s="72">
        <f>'Balance N'!M5180</f>
        <v>0</v>
      </c>
      <c r="F5177" s="72">
        <f>'Balance N'!N5180</f>
        <v>0</v>
      </c>
      <c r="G5177" s="72">
        <f>'Balance N'!O5180</f>
        <v>0</v>
      </c>
      <c r="H5177" s="72">
        <f>'Balance N'!P5180</f>
        <v>0</v>
      </c>
      <c r="I5177" s="74">
        <f t="shared" si="80"/>
        <v>0</v>
      </c>
    </row>
    <row r="5178" spans="1:9" ht="15.6">
      <c r="A5178" s="70">
        <f>'Balance N'!I5181</f>
        <v>0</v>
      </c>
      <c r="B5178" s="71">
        <f>'Balance N'!J5181</f>
        <v>0</v>
      </c>
      <c r="C5178" s="72">
        <f>'Balance N'!K5181</f>
        <v>0</v>
      </c>
      <c r="D5178" s="72">
        <f>'Balance N'!L5181</f>
        <v>0</v>
      </c>
      <c r="E5178" s="72">
        <f>'Balance N'!M5181</f>
        <v>0</v>
      </c>
      <c r="F5178" s="72">
        <f>'Balance N'!N5181</f>
        <v>0</v>
      </c>
      <c r="G5178" s="72">
        <f>'Balance N'!O5181</f>
        <v>0</v>
      </c>
      <c r="H5178" s="72">
        <f>'Balance N'!P5181</f>
        <v>0</v>
      </c>
      <c r="I5178" s="74">
        <f t="shared" si="80"/>
        <v>0</v>
      </c>
    </row>
    <row r="5179" spans="1:9" ht="15.6">
      <c r="A5179" s="70">
        <f>'Balance N'!I5182</f>
        <v>0</v>
      </c>
      <c r="B5179" s="71">
        <f>'Balance N'!J5182</f>
        <v>0</v>
      </c>
      <c r="C5179" s="72">
        <f>'Balance N'!K5182</f>
        <v>0</v>
      </c>
      <c r="D5179" s="72">
        <f>'Balance N'!L5182</f>
        <v>0</v>
      </c>
      <c r="E5179" s="72">
        <f>'Balance N'!M5182</f>
        <v>0</v>
      </c>
      <c r="F5179" s="72">
        <f>'Balance N'!N5182</f>
        <v>0</v>
      </c>
      <c r="G5179" s="72">
        <f>'Balance N'!O5182</f>
        <v>0</v>
      </c>
      <c r="H5179" s="72">
        <f>'Balance N'!P5182</f>
        <v>0</v>
      </c>
      <c r="I5179" s="74">
        <f t="shared" si="80"/>
        <v>0</v>
      </c>
    </row>
    <row r="5180" spans="1:9" ht="15.6">
      <c r="A5180" s="70">
        <f>'Balance N'!I5183</f>
        <v>0</v>
      </c>
      <c r="B5180" s="71">
        <f>'Balance N'!J5183</f>
        <v>0</v>
      </c>
      <c r="C5180" s="72">
        <f>'Balance N'!K5183</f>
        <v>0</v>
      </c>
      <c r="D5180" s="72">
        <f>'Balance N'!L5183</f>
        <v>0</v>
      </c>
      <c r="E5180" s="72">
        <f>'Balance N'!M5183</f>
        <v>0</v>
      </c>
      <c r="F5180" s="72">
        <f>'Balance N'!N5183</f>
        <v>0</v>
      </c>
      <c r="G5180" s="72">
        <f>'Balance N'!O5183</f>
        <v>0</v>
      </c>
      <c r="H5180" s="72">
        <f>'Balance N'!P5183</f>
        <v>0</v>
      </c>
      <c r="I5180" s="74">
        <f t="shared" si="80"/>
        <v>0</v>
      </c>
    </row>
    <row r="5181" spans="1:9" ht="15.6">
      <c r="A5181" s="70">
        <f>'Balance N'!I5184</f>
        <v>0</v>
      </c>
      <c r="B5181" s="71">
        <f>'Balance N'!J5184</f>
        <v>0</v>
      </c>
      <c r="C5181" s="72">
        <f>'Balance N'!K5184</f>
        <v>0</v>
      </c>
      <c r="D5181" s="72">
        <f>'Balance N'!L5184</f>
        <v>0</v>
      </c>
      <c r="E5181" s="72">
        <f>'Balance N'!M5184</f>
        <v>0</v>
      </c>
      <c r="F5181" s="72">
        <f>'Balance N'!N5184</f>
        <v>0</v>
      </c>
      <c r="G5181" s="72">
        <f>'Balance N'!O5184</f>
        <v>0</v>
      </c>
      <c r="H5181" s="72">
        <f>'Balance N'!P5184</f>
        <v>0</v>
      </c>
      <c r="I5181" s="74">
        <f t="shared" si="80"/>
        <v>0</v>
      </c>
    </row>
    <row r="5182" spans="1:9" ht="15.6">
      <c r="A5182" s="70">
        <f>'Balance N'!I5185</f>
        <v>0</v>
      </c>
      <c r="B5182" s="71">
        <f>'Balance N'!J5185</f>
        <v>0</v>
      </c>
      <c r="C5182" s="72">
        <f>'Balance N'!K5185</f>
        <v>0</v>
      </c>
      <c r="D5182" s="72">
        <f>'Balance N'!L5185</f>
        <v>0</v>
      </c>
      <c r="E5182" s="72">
        <f>'Balance N'!M5185</f>
        <v>0</v>
      </c>
      <c r="F5182" s="72">
        <f>'Balance N'!N5185</f>
        <v>0</v>
      </c>
      <c r="G5182" s="72">
        <f>'Balance N'!O5185</f>
        <v>0</v>
      </c>
      <c r="H5182" s="72">
        <f>'Balance N'!P5185</f>
        <v>0</v>
      </c>
      <c r="I5182" s="74">
        <f t="shared" si="80"/>
        <v>0</v>
      </c>
    </row>
    <row r="5183" spans="1:9" ht="15.6">
      <c r="A5183" s="70">
        <f>'Balance N'!I5186</f>
        <v>0</v>
      </c>
      <c r="B5183" s="71">
        <f>'Balance N'!J5186</f>
        <v>0</v>
      </c>
      <c r="C5183" s="72">
        <f>'Balance N'!K5186</f>
        <v>0</v>
      </c>
      <c r="D5183" s="72">
        <f>'Balance N'!L5186</f>
        <v>0</v>
      </c>
      <c r="E5183" s="72">
        <f>'Balance N'!M5186</f>
        <v>0</v>
      </c>
      <c r="F5183" s="72">
        <f>'Balance N'!N5186</f>
        <v>0</v>
      </c>
      <c r="G5183" s="72">
        <f>'Balance N'!O5186</f>
        <v>0</v>
      </c>
      <c r="H5183" s="72">
        <f>'Balance N'!P5186</f>
        <v>0</v>
      </c>
      <c r="I5183" s="74">
        <f t="shared" si="80"/>
        <v>0</v>
      </c>
    </row>
    <row r="5184" spans="1:9" ht="15.6">
      <c r="A5184" s="70">
        <f>'Balance N'!I5187</f>
        <v>0</v>
      </c>
      <c r="B5184" s="71">
        <f>'Balance N'!J5187</f>
        <v>0</v>
      </c>
      <c r="C5184" s="72">
        <f>'Balance N'!K5187</f>
        <v>0</v>
      </c>
      <c r="D5184" s="72">
        <f>'Balance N'!L5187</f>
        <v>0</v>
      </c>
      <c r="E5184" s="72">
        <f>'Balance N'!M5187</f>
        <v>0</v>
      </c>
      <c r="F5184" s="72">
        <f>'Balance N'!N5187</f>
        <v>0</v>
      </c>
      <c r="G5184" s="72">
        <f>'Balance N'!O5187</f>
        <v>0</v>
      </c>
      <c r="H5184" s="72">
        <f>'Balance N'!P5187</f>
        <v>0</v>
      </c>
      <c r="I5184" s="74">
        <f t="shared" si="80"/>
        <v>0</v>
      </c>
    </row>
    <row r="5185" spans="1:9" ht="15.6">
      <c r="A5185" s="70">
        <f>'Balance N'!I5188</f>
        <v>0</v>
      </c>
      <c r="B5185" s="71">
        <f>'Balance N'!J5188</f>
        <v>0</v>
      </c>
      <c r="C5185" s="72">
        <f>'Balance N'!K5188</f>
        <v>0</v>
      </c>
      <c r="D5185" s="72">
        <f>'Balance N'!L5188</f>
        <v>0</v>
      </c>
      <c r="E5185" s="72">
        <f>'Balance N'!M5188</f>
        <v>0</v>
      </c>
      <c r="F5185" s="72">
        <f>'Balance N'!N5188</f>
        <v>0</v>
      </c>
      <c r="G5185" s="72">
        <f>'Balance N'!O5188</f>
        <v>0</v>
      </c>
      <c r="H5185" s="72">
        <f>'Balance N'!P5188</f>
        <v>0</v>
      </c>
      <c r="I5185" s="74">
        <f t="shared" si="80"/>
        <v>0</v>
      </c>
    </row>
    <row r="5186" spans="1:9" ht="15.6">
      <c r="A5186" s="70">
        <f>'Balance N'!I5189</f>
        <v>0</v>
      </c>
      <c r="B5186" s="71">
        <f>'Balance N'!J5189</f>
        <v>0</v>
      </c>
      <c r="C5186" s="72">
        <f>'Balance N'!K5189</f>
        <v>0</v>
      </c>
      <c r="D5186" s="72">
        <f>'Balance N'!L5189</f>
        <v>0</v>
      </c>
      <c r="E5186" s="72">
        <f>'Balance N'!M5189</f>
        <v>0</v>
      </c>
      <c r="F5186" s="72">
        <f>'Balance N'!N5189</f>
        <v>0</v>
      </c>
      <c r="G5186" s="72">
        <f>'Balance N'!O5189</f>
        <v>0</v>
      </c>
      <c r="H5186" s="72">
        <f>'Balance N'!P5189</f>
        <v>0</v>
      </c>
      <c r="I5186" s="74">
        <f t="shared" si="80"/>
        <v>0</v>
      </c>
    </row>
    <row r="5187" spans="1:9" ht="15.6">
      <c r="A5187" s="70">
        <f>'Balance N'!I5190</f>
        <v>0</v>
      </c>
      <c r="B5187" s="71">
        <f>'Balance N'!J5190</f>
        <v>0</v>
      </c>
      <c r="C5187" s="72">
        <f>'Balance N'!K5190</f>
        <v>0</v>
      </c>
      <c r="D5187" s="72">
        <f>'Balance N'!L5190</f>
        <v>0</v>
      </c>
      <c r="E5187" s="72">
        <f>'Balance N'!M5190</f>
        <v>0</v>
      </c>
      <c r="F5187" s="72">
        <f>'Balance N'!N5190</f>
        <v>0</v>
      </c>
      <c r="G5187" s="72">
        <f>'Balance N'!O5190</f>
        <v>0</v>
      </c>
      <c r="H5187" s="72">
        <f>'Balance N'!P5190</f>
        <v>0</v>
      </c>
      <c r="I5187" s="74">
        <f t="shared" ref="I5187:I5250" si="81">(C5187-D5187)+(E5187-F5187)-(G5187-H5187)</f>
        <v>0</v>
      </c>
    </row>
    <row r="5188" spans="1:9" ht="15.6">
      <c r="A5188" s="70">
        <f>'Balance N'!I5191</f>
        <v>0</v>
      </c>
      <c r="B5188" s="71">
        <f>'Balance N'!J5191</f>
        <v>0</v>
      </c>
      <c r="C5188" s="72">
        <f>'Balance N'!K5191</f>
        <v>0</v>
      </c>
      <c r="D5188" s="72">
        <f>'Balance N'!L5191</f>
        <v>0</v>
      </c>
      <c r="E5188" s="72">
        <f>'Balance N'!M5191</f>
        <v>0</v>
      </c>
      <c r="F5188" s="72">
        <f>'Balance N'!N5191</f>
        <v>0</v>
      </c>
      <c r="G5188" s="72">
        <f>'Balance N'!O5191</f>
        <v>0</v>
      </c>
      <c r="H5188" s="72">
        <f>'Balance N'!P5191</f>
        <v>0</v>
      </c>
      <c r="I5188" s="74">
        <f t="shared" si="81"/>
        <v>0</v>
      </c>
    </row>
    <row r="5189" spans="1:9" ht="15.6">
      <c r="A5189" s="70">
        <f>'Balance N'!I5192</f>
        <v>0</v>
      </c>
      <c r="B5189" s="71">
        <f>'Balance N'!J5192</f>
        <v>0</v>
      </c>
      <c r="C5189" s="72">
        <f>'Balance N'!K5192</f>
        <v>0</v>
      </c>
      <c r="D5189" s="72">
        <f>'Balance N'!L5192</f>
        <v>0</v>
      </c>
      <c r="E5189" s="72">
        <f>'Balance N'!M5192</f>
        <v>0</v>
      </c>
      <c r="F5189" s="72">
        <f>'Balance N'!N5192</f>
        <v>0</v>
      </c>
      <c r="G5189" s="72">
        <f>'Balance N'!O5192</f>
        <v>0</v>
      </c>
      <c r="H5189" s="72">
        <f>'Balance N'!P5192</f>
        <v>0</v>
      </c>
      <c r="I5189" s="74">
        <f t="shared" si="81"/>
        <v>0</v>
      </c>
    </row>
    <row r="5190" spans="1:9" ht="15.6">
      <c r="A5190" s="70">
        <f>'Balance N'!I5193</f>
        <v>0</v>
      </c>
      <c r="B5190" s="71">
        <f>'Balance N'!J5193</f>
        <v>0</v>
      </c>
      <c r="C5190" s="72">
        <f>'Balance N'!K5193</f>
        <v>0</v>
      </c>
      <c r="D5190" s="72">
        <f>'Balance N'!L5193</f>
        <v>0</v>
      </c>
      <c r="E5190" s="72">
        <f>'Balance N'!M5193</f>
        <v>0</v>
      </c>
      <c r="F5190" s="72">
        <f>'Balance N'!N5193</f>
        <v>0</v>
      </c>
      <c r="G5190" s="72">
        <f>'Balance N'!O5193</f>
        <v>0</v>
      </c>
      <c r="H5190" s="72">
        <f>'Balance N'!P5193</f>
        <v>0</v>
      </c>
      <c r="I5190" s="74">
        <f t="shared" si="81"/>
        <v>0</v>
      </c>
    </row>
    <row r="5191" spans="1:9" ht="15.6">
      <c r="A5191" s="70">
        <f>'Balance N'!I5194</f>
        <v>0</v>
      </c>
      <c r="B5191" s="71">
        <f>'Balance N'!J5194</f>
        <v>0</v>
      </c>
      <c r="C5191" s="72">
        <f>'Balance N'!K5194</f>
        <v>0</v>
      </c>
      <c r="D5191" s="72">
        <f>'Balance N'!L5194</f>
        <v>0</v>
      </c>
      <c r="E5191" s="72">
        <f>'Balance N'!M5194</f>
        <v>0</v>
      </c>
      <c r="F5191" s="72">
        <f>'Balance N'!N5194</f>
        <v>0</v>
      </c>
      <c r="G5191" s="72">
        <f>'Balance N'!O5194</f>
        <v>0</v>
      </c>
      <c r="H5191" s="72">
        <f>'Balance N'!P5194</f>
        <v>0</v>
      </c>
      <c r="I5191" s="74">
        <f t="shared" si="81"/>
        <v>0</v>
      </c>
    </row>
    <row r="5192" spans="1:9" ht="15.6">
      <c r="A5192" s="70">
        <f>'Balance N'!I5195</f>
        <v>0</v>
      </c>
      <c r="B5192" s="71">
        <f>'Balance N'!J5195</f>
        <v>0</v>
      </c>
      <c r="C5192" s="72">
        <f>'Balance N'!K5195</f>
        <v>0</v>
      </c>
      <c r="D5192" s="72">
        <f>'Balance N'!L5195</f>
        <v>0</v>
      </c>
      <c r="E5192" s="72">
        <f>'Balance N'!M5195</f>
        <v>0</v>
      </c>
      <c r="F5192" s="72">
        <f>'Balance N'!N5195</f>
        <v>0</v>
      </c>
      <c r="G5192" s="72">
        <f>'Balance N'!O5195</f>
        <v>0</v>
      </c>
      <c r="H5192" s="72">
        <f>'Balance N'!P5195</f>
        <v>0</v>
      </c>
      <c r="I5192" s="74">
        <f t="shared" si="81"/>
        <v>0</v>
      </c>
    </row>
    <row r="5193" spans="1:9" ht="15.6">
      <c r="A5193" s="70">
        <f>'Balance N'!I5196</f>
        <v>0</v>
      </c>
      <c r="B5193" s="71">
        <f>'Balance N'!J5196</f>
        <v>0</v>
      </c>
      <c r="C5193" s="72">
        <f>'Balance N'!K5196</f>
        <v>0</v>
      </c>
      <c r="D5193" s="72">
        <f>'Balance N'!L5196</f>
        <v>0</v>
      </c>
      <c r="E5193" s="72">
        <f>'Balance N'!M5196</f>
        <v>0</v>
      </c>
      <c r="F5193" s="72">
        <f>'Balance N'!N5196</f>
        <v>0</v>
      </c>
      <c r="G5193" s="72">
        <f>'Balance N'!O5196</f>
        <v>0</v>
      </c>
      <c r="H5193" s="72">
        <f>'Balance N'!P5196</f>
        <v>0</v>
      </c>
      <c r="I5193" s="74">
        <f t="shared" si="81"/>
        <v>0</v>
      </c>
    </row>
    <row r="5194" spans="1:9" ht="15.6">
      <c r="A5194" s="70">
        <f>'Balance N'!I5197</f>
        <v>0</v>
      </c>
      <c r="B5194" s="71">
        <f>'Balance N'!J5197</f>
        <v>0</v>
      </c>
      <c r="C5194" s="72">
        <f>'Balance N'!K5197</f>
        <v>0</v>
      </c>
      <c r="D5194" s="72">
        <f>'Balance N'!L5197</f>
        <v>0</v>
      </c>
      <c r="E5194" s="72">
        <f>'Balance N'!M5197</f>
        <v>0</v>
      </c>
      <c r="F5194" s="72">
        <f>'Balance N'!N5197</f>
        <v>0</v>
      </c>
      <c r="G5194" s="72">
        <f>'Balance N'!O5197</f>
        <v>0</v>
      </c>
      <c r="H5194" s="72">
        <f>'Balance N'!P5197</f>
        <v>0</v>
      </c>
      <c r="I5194" s="74">
        <f t="shared" si="81"/>
        <v>0</v>
      </c>
    </row>
    <row r="5195" spans="1:9" ht="15.6">
      <c r="A5195" s="70">
        <f>'Balance N'!I5198</f>
        <v>0</v>
      </c>
      <c r="B5195" s="71">
        <f>'Balance N'!J5198</f>
        <v>0</v>
      </c>
      <c r="C5195" s="72">
        <f>'Balance N'!K5198</f>
        <v>0</v>
      </c>
      <c r="D5195" s="72">
        <f>'Balance N'!L5198</f>
        <v>0</v>
      </c>
      <c r="E5195" s="72">
        <f>'Balance N'!M5198</f>
        <v>0</v>
      </c>
      <c r="F5195" s="72">
        <f>'Balance N'!N5198</f>
        <v>0</v>
      </c>
      <c r="G5195" s="72">
        <f>'Balance N'!O5198</f>
        <v>0</v>
      </c>
      <c r="H5195" s="72">
        <f>'Balance N'!P5198</f>
        <v>0</v>
      </c>
      <c r="I5195" s="74">
        <f t="shared" si="81"/>
        <v>0</v>
      </c>
    </row>
    <row r="5196" spans="1:9" ht="15.6">
      <c r="A5196" s="70">
        <f>'Balance N'!I5199</f>
        <v>0</v>
      </c>
      <c r="B5196" s="71">
        <f>'Balance N'!J5199</f>
        <v>0</v>
      </c>
      <c r="C5196" s="72">
        <f>'Balance N'!K5199</f>
        <v>0</v>
      </c>
      <c r="D5196" s="72">
        <f>'Balance N'!L5199</f>
        <v>0</v>
      </c>
      <c r="E5196" s="72">
        <f>'Balance N'!M5199</f>
        <v>0</v>
      </c>
      <c r="F5196" s="72">
        <f>'Balance N'!N5199</f>
        <v>0</v>
      </c>
      <c r="G5196" s="72">
        <f>'Balance N'!O5199</f>
        <v>0</v>
      </c>
      <c r="H5196" s="72">
        <f>'Balance N'!P5199</f>
        <v>0</v>
      </c>
      <c r="I5196" s="74">
        <f t="shared" si="81"/>
        <v>0</v>
      </c>
    </row>
    <row r="5197" spans="1:9" ht="15.6">
      <c r="A5197" s="70">
        <f>'Balance N'!I5200</f>
        <v>0</v>
      </c>
      <c r="B5197" s="71">
        <f>'Balance N'!J5200</f>
        <v>0</v>
      </c>
      <c r="C5197" s="72">
        <f>'Balance N'!K5200</f>
        <v>0</v>
      </c>
      <c r="D5197" s="72">
        <f>'Balance N'!L5200</f>
        <v>0</v>
      </c>
      <c r="E5197" s="72">
        <f>'Balance N'!M5200</f>
        <v>0</v>
      </c>
      <c r="F5197" s="72">
        <f>'Balance N'!N5200</f>
        <v>0</v>
      </c>
      <c r="G5197" s="72">
        <f>'Balance N'!O5200</f>
        <v>0</v>
      </c>
      <c r="H5197" s="72">
        <f>'Balance N'!P5200</f>
        <v>0</v>
      </c>
      <c r="I5197" s="74">
        <f t="shared" si="81"/>
        <v>0</v>
      </c>
    </row>
    <row r="5198" spans="1:9" ht="15.6">
      <c r="A5198" s="70">
        <f>'Balance N'!I5201</f>
        <v>0</v>
      </c>
      <c r="B5198" s="71">
        <f>'Balance N'!J5201</f>
        <v>0</v>
      </c>
      <c r="C5198" s="72">
        <f>'Balance N'!K5201</f>
        <v>0</v>
      </c>
      <c r="D5198" s="72">
        <f>'Balance N'!L5201</f>
        <v>0</v>
      </c>
      <c r="E5198" s="72">
        <f>'Balance N'!M5201</f>
        <v>0</v>
      </c>
      <c r="F5198" s="72">
        <f>'Balance N'!N5201</f>
        <v>0</v>
      </c>
      <c r="G5198" s="72">
        <f>'Balance N'!O5201</f>
        <v>0</v>
      </c>
      <c r="H5198" s="72">
        <f>'Balance N'!P5201</f>
        <v>0</v>
      </c>
      <c r="I5198" s="74">
        <f t="shared" si="81"/>
        <v>0</v>
      </c>
    </row>
    <row r="5199" spans="1:9" ht="15.6">
      <c r="A5199" s="70">
        <f>'Balance N'!I5202</f>
        <v>0</v>
      </c>
      <c r="B5199" s="71">
        <f>'Balance N'!J5202</f>
        <v>0</v>
      </c>
      <c r="C5199" s="72">
        <f>'Balance N'!K5202</f>
        <v>0</v>
      </c>
      <c r="D5199" s="72">
        <f>'Balance N'!L5202</f>
        <v>0</v>
      </c>
      <c r="E5199" s="72">
        <f>'Balance N'!M5202</f>
        <v>0</v>
      </c>
      <c r="F5199" s="72">
        <f>'Balance N'!N5202</f>
        <v>0</v>
      </c>
      <c r="G5199" s="72">
        <f>'Balance N'!O5202</f>
        <v>0</v>
      </c>
      <c r="H5199" s="72">
        <f>'Balance N'!P5202</f>
        <v>0</v>
      </c>
      <c r="I5199" s="74">
        <f t="shared" si="81"/>
        <v>0</v>
      </c>
    </row>
    <row r="5200" spans="1:9" ht="15.6">
      <c r="A5200" s="70">
        <f>'Balance N'!I5203</f>
        <v>0</v>
      </c>
      <c r="B5200" s="71">
        <f>'Balance N'!J5203</f>
        <v>0</v>
      </c>
      <c r="C5200" s="72">
        <f>'Balance N'!K5203</f>
        <v>0</v>
      </c>
      <c r="D5200" s="72">
        <f>'Balance N'!L5203</f>
        <v>0</v>
      </c>
      <c r="E5200" s="72">
        <f>'Balance N'!M5203</f>
        <v>0</v>
      </c>
      <c r="F5200" s="72">
        <f>'Balance N'!N5203</f>
        <v>0</v>
      </c>
      <c r="G5200" s="72">
        <f>'Balance N'!O5203</f>
        <v>0</v>
      </c>
      <c r="H5200" s="72">
        <f>'Balance N'!P5203</f>
        <v>0</v>
      </c>
      <c r="I5200" s="74">
        <f t="shared" si="81"/>
        <v>0</v>
      </c>
    </row>
    <row r="5201" spans="1:9" ht="15.6">
      <c r="A5201" s="70">
        <f>'Balance N'!I5204</f>
        <v>0</v>
      </c>
      <c r="B5201" s="71">
        <f>'Balance N'!J5204</f>
        <v>0</v>
      </c>
      <c r="C5201" s="72">
        <f>'Balance N'!K5204</f>
        <v>0</v>
      </c>
      <c r="D5201" s="72">
        <f>'Balance N'!L5204</f>
        <v>0</v>
      </c>
      <c r="E5201" s="72">
        <f>'Balance N'!M5204</f>
        <v>0</v>
      </c>
      <c r="F5201" s="72">
        <f>'Balance N'!N5204</f>
        <v>0</v>
      </c>
      <c r="G5201" s="72">
        <f>'Balance N'!O5204</f>
        <v>0</v>
      </c>
      <c r="H5201" s="72">
        <f>'Balance N'!P5204</f>
        <v>0</v>
      </c>
      <c r="I5201" s="74">
        <f t="shared" si="81"/>
        <v>0</v>
      </c>
    </row>
    <row r="5202" spans="1:9" ht="15.6">
      <c r="A5202" s="70">
        <f>'Balance N'!I5205</f>
        <v>0</v>
      </c>
      <c r="B5202" s="71">
        <f>'Balance N'!J5205</f>
        <v>0</v>
      </c>
      <c r="C5202" s="72">
        <f>'Balance N'!K5205</f>
        <v>0</v>
      </c>
      <c r="D5202" s="72">
        <f>'Balance N'!L5205</f>
        <v>0</v>
      </c>
      <c r="E5202" s="72">
        <f>'Balance N'!M5205</f>
        <v>0</v>
      </c>
      <c r="F5202" s="72">
        <f>'Balance N'!N5205</f>
        <v>0</v>
      </c>
      <c r="G5202" s="72">
        <f>'Balance N'!O5205</f>
        <v>0</v>
      </c>
      <c r="H5202" s="72">
        <f>'Balance N'!P5205</f>
        <v>0</v>
      </c>
      <c r="I5202" s="74">
        <f t="shared" si="81"/>
        <v>0</v>
      </c>
    </row>
    <row r="5203" spans="1:9" ht="15.6">
      <c r="A5203" s="70">
        <f>'Balance N'!I5206</f>
        <v>0</v>
      </c>
      <c r="B5203" s="71">
        <f>'Balance N'!J5206</f>
        <v>0</v>
      </c>
      <c r="C5203" s="72">
        <f>'Balance N'!K5206</f>
        <v>0</v>
      </c>
      <c r="D5203" s="72">
        <f>'Balance N'!L5206</f>
        <v>0</v>
      </c>
      <c r="E5203" s="72">
        <f>'Balance N'!M5206</f>
        <v>0</v>
      </c>
      <c r="F5203" s="72">
        <f>'Balance N'!N5206</f>
        <v>0</v>
      </c>
      <c r="G5203" s="72">
        <f>'Balance N'!O5206</f>
        <v>0</v>
      </c>
      <c r="H5203" s="72">
        <f>'Balance N'!P5206</f>
        <v>0</v>
      </c>
      <c r="I5203" s="74">
        <f t="shared" si="81"/>
        <v>0</v>
      </c>
    </row>
    <row r="5204" spans="1:9" ht="15.6">
      <c r="A5204" s="70">
        <f>'Balance N'!I5207</f>
        <v>0</v>
      </c>
      <c r="B5204" s="71">
        <f>'Balance N'!J5207</f>
        <v>0</v>
      </c>
      <c r="C5204" s="72">
        <f>'Balance N'!K5207</f>
        <v>0</v>
      </c>
      <c r="D5204" s="72">
        <f>'Balance N'!L5207</f>
        <v>0</v>
      </c>
      <c r="E5204" s="72">
        <f>'Balance N'!M5207</f>
        <v>0</v>
      </c>
      <c r="F5204" s="72">
        <f>'Balance N'!N5207</f>
        <v>0</v>
      </c>
      <c r="G5204" s="72">
        <f>'Balance N'!O5207</f>
        <v>0</v>
      </c>
      <c r="H5204" s="72">
        <f>'Balance N'!P5207</f>
        <v>0</v>
      </c>
      <c r="I5204" s="74">
        <f t="shared" si="81"/>
        <v>0</v>
      </c>
    </row>
    <row r="5205" spans="1:9" ht="15.6">
      <c r="A5205" s="70">
        <f>'Balance N'!I5208</f>
        <v>0</v>
      </c>
      <c r="B5205" s="71">
        <f>'Balance N'!J5208</f>
        <v>0</v>
      </c>
      <c r="C5205" s="72">
        <f>'Balance N'!K5208</f>
        <v>0</v>
      </c>
      <c r="D5205" s="72">
        <f>'Balance N'!L5208</f>
        <v>0</v>
      </c>
      <c r="E5205" s="72">
        <f>'Balance N'!M5208</f>
        <v>0</v>
      </c>
      <c r="F5205" s="72">
        <f>'Balance N'!N5208</f>
        <v>0</v>
      </c>
      <c r="G5205" s="72">
        <f>'Balance N'!O5208</f>
        <v>0</v>
      </c>
      <c r="H5205" s="72">
        <f>'Balance N'!P5208</f>
        <v>0</v>
      </c>
      <c r="I5205" s="74">
        <f t="shared" si="81"/>
        <v>0</v>
      </c>
    </row>
    <row r="5206" spans="1:9" ht="15.6">
      <c r="A5206" s="70">
        <f>'Balance N'!I5209</f>
        <v>0</v>
      </c>
      <c r="B5206" s="71">
        <f>'Balance N'!J5209</f>
        <v>0</v>
      </c>
      <c r="C5206" s="72">
        <f>'Balance N'!K5209</f>
        <v>0</v>
      </c>
      <c r="D5206" s="72">
        <f>'Balance N'!L5209</f>
        <v>0</v>
      </c>
      <c r="E5206" s="72">
        <f>'Balance N'!M5209</f>
        <v>0</v>
      </c>
      <c r="F5206" s="72">
        <f>'Balance N'!N5209</f>
        <v>0</v>
      </c>
      <c r="G5206" s="72">
        <f>'Balance N'!O5209</f>
        <v>0</v>
      </c>
      <c r="H5206" s="72">
        <f>'Balance N'!P5209</f>
        <v>0</v>
      </c>
      <c r="I5206" s="74">
        <f t="shared" si="81"/>
        <v>0</v>
      </c>
    </row>
    <row r="5207" spans="1:9" ht="15.6">
      <c r="A5207" s="70">
        <f>'Balance N'!I5210</f>
        <v>0</v>
      </c>
      <c r="B5207" s="71">
        <f>'Balance N'!J5210</f>
        <v>0</v>
      </c>
      <c r="C5207" s="72">
        <f>'Balance N'!K5210</f>
        <v>0</v>
      </c>
      <c r="D5207" s="72">
        <f>'Balance N'!L5210</f>
        <v>0</v>
      </c>
      <c r="E5207" s="72">
        <f>'Balance N'!M5210</f>
        <v>0</v>
      </c>
      <c r="F5207" s="72">
        <f>'Balance N'!N5210</f>
        <v>0</v>
      </c>
      <c r="G5207" s="72">
        <f>'Balance N'!O5210</f>
        <v>0</v>
      </c>
      <c r="H5207" s="72">
        <f>'Balance N'!P5210</f>
        <v>0</v>
      </c>
      <c r="I5207" s="74">
        <f t="shared" si="81"/>
        <v>0</v>
      </c>
    </row>
    <row r="5208" spans="1:9" ht="15.6">
      <c r="A5208" s="70">
        <f>'Balance N'!I5211</f>
        <v>0</v>
      </c>
      <c r="B5208" s="71">
        <f>'Balance N'!J5211</f>
        <v>0</v>
      </c>
      <c r="C5208" s="72">
        <f>'Balance N'!K5211</f>
        <v>0</v>
      </c>
      <c r="D5208" s="72">
        <f>'Balance N'!L5211</f>
        <v>0</v>
      </c>
      <c r="E5208" s="72">
        <f>'Balance N'!M5211</f>
        <v>0</v>
      </c>
      <c r="F5208" s="72">
        <f>'Balance N'!N5211</f>
        <v>0</v>
      </c>
      <c r="G5208" s="72">
        <f>'Balance N'!O5211</f>
        <v>0</v>
      </c>
      <c r="H5208" s="72">
        <f>'Balance N'!P5211</f>
        <v>0</v>
      </c>
      <c r="I5208" s="74">
        <f t="shared" si="81"/>
        <v>0</v>
      </c>
    </row>
    <row r="5209" spans="1:9" ht="15.6">
      <c r="A5209" s="70">
        <f>'Balance N'!I5212</f>
        <v>0</v>
      </c>
      <c r="B5209" s="71">
        <f>'Balance N'!J5212</f>
        <v>0</v>
      </c>
      <c r="C5209" s="72">
        <f>'Balance N'!K5212</f>
        <v>0</v>
      </c>
      <c r="D5209" s="72">
        <f>'Balance N'!L5212</f>
        <v>0</v>
      </c>
      <c r="E5209" s="72">
        <f>'Balance N'!M5212</f>
        <v>0</v>
      </c>
      <c r="F5209" s="72">
        <f>'Balance N'!N5212</f>
        <v>0</v>
      </c>
      <c r="G5209" s="72">
        <f>'Balance N'!O5212</f>
        <v>0</v>
      </c>
      <c r="H5209" s="72">
        <f>'Balance N'!P5212</f>
        <v>0</v>
      </c>
      <c r="I5209" s="74">
        <f t="shared" si="81"/>
        <v>0</v>
      </c>
    </row>
    <row r="5210" spans="1:9" ht="15.6">
      <c r="A5210" s="70">
        <f>'Balance N'!I5213</f>
        <v>0</v>
      </c>
      <c r="B5210" s="71">
        <f>'Balance N'!J5213</f>
        <v>0</v>
      </c>
      <c r="C5210" s="72">
        <f>'Balance N'!K5213</f>
        <v>0</v>
      </c>
      <c r="D5210" s="72">
        <f>'Balance N'!L5213</f>
        <v>0</v>
      </c>
      <c r="E5210" s="72">
        <f>'Balance N'!M5213</f>
        <v>0</v>
      </c>
      <c r="F5210" s="72">
        <f>'Balance N'!N5213</f>
        <v>0</v>
      </c>
      <c r="G5210" s="72">
        <f>'Balance N'!O5213</f>
        <v>0</v>
      </c>
      <c r="H5210" s="72">
        <f>'Balance N'!P5213</f>
        <v>0</v>
      </c>
      <c r="I5210" s="74">
        <f t="shared" si="81"/>
        <v>0</v>
      </c>
    </row>
    <row r="5211" spans="1:9" ht="15.6">
      <c r="A5211" s="70">
        <f>'Balance N'!I5214</f>
        <v>0</v>
      </c>
      <c r="B5211" s="71">
        <f>'Balance N'!J5214</f>
        <v>0</v>
      </c>
      <c r="C5211" s="72">
        <f>'Balance N'!K5214</f>
        <v>0</v>
      </c>
      <c r="D5211" s="72">
        <f>'Balance N'!L5214</f>
        <v>0</v>
      </c>
      <c r="E5211" s="72">
        <f>'Balance N'!M5214</f>
        <v>0</v>
      </c>
      <c r="F5211" s="72">
        <f>'Balance N'!N5214</f>
        <v>0</v>
      </c>
      <c r="G5211" s="72">
        <f>'Balance N'!O5214</f>
        <v>0</v>
      </c>
      <c r="H5211" s="72">
        <f>'Balance N'!P5214</f>
        <v>0</v>
      </c>
      <c r="I5211" s="74">
        <f t="shared" si="81"/>
        <v>0</v>
      </c>
    </row>
    <row r="5212" spans="1:9" ht="15.6">
      <c r="A5212" s="70">
        <f>'Balance N'!I5215</f>
        <v>0</v>
      </c>
      <c r="B5212" s="71">
        <f>'Balance N'!J5215</f>
        <v>0</v>
      </c>
      <c r="C5212" s="72">
        <f>'Balance N'!K5215</f>
        <v>0</v>
      </c>
      <c r="D5212" s="72">
        <f>'Balance N'!L5215</f>
        <v>0</v>
      </c>
      <c r="E5212" s="72">
        <f>'Balance N'!M5215</f>
        <v>0</v>
      </c>
      <c r="F5212" s="72">
        <f>'Balance N'!N5215</f>
        <v>0</v>
      </c>
      <c r="G5212" s="72">
        <f>'Balance N'!O5215</f>
        <v>0</v>
      </c>
      <c r="H5212" s="72">
        <f>'Balance N'!P5215</f>
        <v>0</v>
      </c>
      <c r="I5212" s="74">
        <f t="shared" si="81"/>
        <v>0</v>
      </c>
    </row>
    <row r="5213" spans="1:9" ht="15.6">
      <c r="A5213" s="70">
        <f>'Balance N'!I5216</f>
        <v>0</v>
      </c>
      <c r="B5213" s="71">
        <f>'Balance N'!J5216</f>
        <v>0</v>
      </c>
      <c r="C5213" s="72">
        <f>'Balance N'!K5216</f>
        <v>0</v>
      </c>
      <c r="D5213" s="72">
        <f>'Balance N'!L5216</f>
        <v>0</v>
      </c>
      <c r="E5213" s="72">
        <f>'Balance N'!M5216</f>
        <v>0</v>
      </c>
      <c r="F5213" s="72">
        <f>'Balance N'!N5216</f>
        <v>0</v>
      </c>
      <c r="G5213" s="72">
        <f>'Balance N'!O5216</f>
        <v>0</v>
      </c>
      <c r="H5213" s="72">
        <f>'Balance N'!P5216</f>
        <v>0</v>
      </c>
      <c r="I5213" s="74">
        <f t="shared" si="81"/>
        <v>0</v>
      </c>
    </row>
    <row r="5214" spans="1:9" ht="15.6">
      <c r="A5214" s="70">
        <f>'Balance N'!I5217</f>
        <v>0</v>
      </c>
      <c r="B5214" s="71">
        <f>'Balance N'!J5217</f>
        <v>0</v>
      </c>
      <c r="C5214" s="72">
        <f>'Balance N'!K5217</f>
        <v>0</v>
      </c>
      <c r="D5214" s="72">
        <f>'Balance N'!L5217</f>
        <v>0</v>
      </c>
      <c r="E5214" s="72">
        <f>'Balance N'!M5217</f>
        <v>0</v>
      </c>
      <c r="F5214" s="72">
        <f>'Balance N'!N5217</f>
        <v>0</v>
      </c>
      <c r="G5214" s="72">
        <f>'Balance N'!O5217</f>
        <v>0</v>
      </c>
      <c r="H5214" s="72">
        <f>'Balance N'!P5217</f>
        <v>0</v>
      </c>
      <c r="I5214" s="74">
        <f t="shared" si="81"/>
        <v>0</v>
      </c>
    </row>
    <row r="5215" spans="1:9" ht="15.6">
      <c r="A5215" s="70">
        <f>'Balance N'!I5218</f>
        <v>0</v>
      </c>
      <c r="B5215" s="71">
        <f>'Balance N'!J5218</f>
        <v>0</v>
      </c>
      <c r="C5215" s="72">
        <f>'Balance N'!K5218</f>
        <v>0</v>
      </c>
      <c r="D5215" s="72">
        <f>'Balance N'!L5218</f>
        <v>0</v>
      </c>
      <c r="E5215" s="72">
        <f>'Balance N'!M5218</f>
        <v>0</v>
      </c>
      <c r="F5215" s="72">
        <f>'Balance N'!N5218</f>
        <v>0</v>
      </c>
      <c r="G5215" s="72">
        <f>'Balance N'!O5218</f>
        <v>0</v>
      </c>
      <c r="H5215" s="72">
        <f>'Balance N'!P5218</f>
        <v>0</v>
      </c>
      <c r="I5215" s="74">
        <f t="shared" si="81"/>
        <v>0</v>
      </c>
    </row>
    <row r="5216" spans="1:9" ht="15.6">
      <c r="A5216" s="70">
        <f>'Balance N'!I5219</f>
        <v>0</v>
      </c>
      <c r="B5216" s="71">
        <f>'Balance N'!J5219</f>
        <v>0</v>
      </c>
      <c r="C5216" s="72">
        <f>'Balance N'!K5219</f>
        <v>0</v>
      </c>
      <c r="D5216" s="72">
        <f>'Balance N'!L5219</f>
        <v>0</v>
      </c>
      <c r="E5216" s="72">
        <f>'Balance N'!M5219</f>
        <v>0</v>
      </c>
      <c r="F5216" s="72">
        <f>'Balance N'!N5219</f>
        <v>0</v>
      </c>
      <c r="G5216" s="72">
        <f>'Balance N'!O5219</f>
        <v>0</v>
      </c>
      <c r="H5216" s="72">
        <f>'Balance N'!P5219</f>
        <v>0</v>
      </c>
      <c r="I5216" s="74">
        <f t="shared" si="81"/>
        <v>0</v>
      </c>
    </row>
    <row r="5217" spans="1:9" ht="15.6">
      <c r="A5217" s="70">
        <f>'Balance N'!I5220</f>
        <v>0</v>
      </c>
      <c r="B5217" s="71">
        <f>'Balance N'!J5220</f>
        <v>0</v>
      </c>
      <c r="C5217" s="72">
        <f>'Balance N'!K5220</f>
        <v>0</v>
      </c>
      <c r="D5217" s="72">
        <f>'Balance N'!L5220</f>
        <v>0</v>
      </c>
      <c r="E5217" s="72">
        <f>'Balance N'!M5220</f>
        <v>0</v>
      </c>
      <c r="F5217" s="72">
        <f>'Balance N'!N5220</f>
        <v>0</v>
      </c>
      <c r="G5217" s="72">
        <f>'Balance N'!O5220</f>
        <v>0</v>
      </c>
      <c r="H5217" s="72">
        <f>'Balance N'!P5220</f>
        <v>0</v>
      </c>
      <c r="I5217" s="74">
        <f t="shared" si="81"/>
        <v>0</v>
      </c>
    </row>
    <row r="5218" spans="1:9" ht="15.6">
      <c r="A5218" s="70">
        <f>'Balance N'!I5221</f>
        <v>0</v>
      </c>
      <c r="B5218" s="71">
        <f>'Balance N'!J5221</f>
        <v>0</v>
      </c>
      <c r="C5218" s="72">
        <f>'Balance N'!K5221</f>
        <v>0</v>
      </c>
      <c r="D5218" s="72">
        <f>'Balance N'!L5221</f>
        <v>0</v>
      </c>
      <c r="E5218" s="72">
        <f>'Balance N'!M5221</f>
        <v>0</v>
      </c>
      <c r="F5218" s="72">
        <f>'Balance N'!N5221</f>
        <v>0</v>
      </c>
      <c r="G5218" s="72">
        <f>'Balance N'!O5221</f>
        <v>0</v>
      </c>
      <c r="H5218" s="72">
        <f>'Balance N'!P5221</f>
        <v>0</v>
      </c>
      <c r="I5218" s="74">
        <f t="shared" si="81"/>
        <v>0</v>
      </c>
    </row>
    <row r="5219" spans="1:9" ht="15.6">
      <c r="A5219" s="70">
        <f>'Balance N'!I5222</f>
        <v>0</v>
      </c>
      <c r="B5219" s="71">
        <f>'Balance N'!J5222</f>
        <v>0</v>
      </c>
      <c r="C5219" s="72">
        <f>'Balance N'!K5222</f>
        <v>0</v>
      </c>
      <c r="D5219" s="72">
        <f>'Balance N'!L5222</f>
        <v>0</v>
      </c>
      <c r="E5219" s="72">
        <f>'Balance N'!M5222</f>
        <v>0</v>
      </c>
      <c r="F5219" s="72">
        <f>'Balance N'!N5222</f>
        <v>0</v>
      </c>
      <c r="G5219" s="72">
        <f>'Balance N'!O5222</f>
        <v>0</v>
      </c>
      <c r="H5219" s="72">
        <f>'Balance N'!P5222</f>
        <v>0</v>
      </c>
      <c r="I5219" s="74">
        <f t="shared" si="81"/>
        <v>0</v>
      </c>
    </row>
    <row r="5220" spans="1:9" ht="15.6">
      <c r="A5220" s="70">
        <f>'Balance N'!I5223</f>
        <v>0</v>
      </c>
      <c r="B5220" s="71">
        <f>'Balance N'!J5223</f>
        <v>0</v>
      </c>
      <c r="C5220" s="72">
        <f>'Balance N'!K5223</f>
        <v>0</v>
      </c>
      <c r="D5220" s="72">
        <f>'Balance N'!L5223</f>
        <v>0</v>
      </c>
      <c r="E5220" s="72">
        <f>'Balance N'!M5223</f>
        <v>0</v>
      </c>
      <c r="F5220" s="72">
        <f>'Balance N'!N5223</f>
        <v>0</v>
      </c>
      <c r="G5220" s="72">
        <f>'Balance N'!O5223</f>
        <v>0</v>
      </c>
      <c r="H5220" s="72">
        <f>'Balance N'!P5223</f>
        <v>0</v>
      </c>
      <c r="I5220" s="74">
        <f t="shared" si="81"/>
        <v>0</v>
      </c>
    </row>
    <row r="5221" spans="1:9" ht="15.6">
      <c r="A5221" s="70">
        <f>'Balance N'!I5224</f>
        <v>0</v>
      </c>
      <c r="B5221" s="71">
        <f>'Balance N'!J5224</f>
        <v>0</v>
      </c>
      <c r="C5221" s="72">
        <f>'Balance N'!K5224</f>
        <v>0</v>
      </c>
      <c r="D5221" s="72">
        <f>'Balance N'!L5224</f>
        <v>0</v>
      </c>
      <c r="E5221" s="72">
        <f>'Balance N'!M5224</f>
        <v>0</v>
      </c>
      <c r="F5221" s="72">
        <f>'Balance N'!N5224</f>
        <v>0</v>
      </c>
      <c r="G5221" s="72">
        <f>'Balance N'!O5224</f>
        <v>0</v>
      </c>
      <c r="H5221" s="72">
        <f>'Balance N'!P5224</f>
        <v>0</v>
      </c>
      <c r="I5221" s="74">
        <f t="shared" si="81"/>
        <v>0</v>
      </c>
    </row>
    <row r="5222" spans="1:9" ht="15.6">
      <c r="A5222" s="70">
        <f>'Balance N'!I5225</f>
        <v>0</v>
      </c>
      <c r="B5222" s="71">
        <f>'Balance N'!J5225</f>
        <v>0</v>
      </c>
      <c r="C5222" s="72">
        <f>'Balance N'!K5225</f>
        <v>0</v>
      </c>
      <c r="D5222" s="72">
        <f>'Balance N'!L5225</f>
        <v>0</v>
      </c>
      <c r="E5222" s="72">
        <f>'Balance N'!M5225</f>
        <v>0</v>
      </c>
      <c r="F5222" s="72">
        <f>'Balance N'!N5225</f>
        <v>0</v>
      </c>
      <c r="G5222" s="72">
        <f>'Balance N'!O5225</f>
        <v>0</v>
      </c>
      <c r="H5222" s="72">
        <f>'Balance N'!P5225</f>
        <v>0</v>
      </c>
      <c r="I5222" s="74">
        <f t="shared" si="81"/>
        <v>0</v>
      </c>
    </row>
    <row r="5223" spans="1:9" ht="15.6">
      <c r="A5223" s="70">
        <f>'Balance N'!I5226</f>
        <v>0</v>
      </c>
      <c r="B5223" s="71">
        <f>'Balance N'!J5226</f>
        <v>0</v>
      </c>
      <c r="C5223" s="72">
        <f>'Balance N'!K5226</f>
        <v>0</v>
      </c>
      <c r="D5223" s="72">
        <f>'Balance N'!L5226</f>
        <v>0</v>
      </c>
      <c r="E5223" s="72">
        <f>'Balance N'!M5226</f>
        <v>0</v>
      </c>
      <c r="F5223" s="72">
        <f>'Balance N'!N5226</f>
        <v>0</v>
      </c>
      <c r="G5223" s="72">
        <f>'Balance N'!O5226</f>
        <v>0</v>
      </c>
      <c r="H5223" s="72">
        <f>'Balance N'!P5226</f>
        <v>0</v>
      </c>
      <c r="I5223" s="74">
        <f t="shared" si="81"/>
        <v>0</v>
      </c>
    </row>
    <row r="5224" spans="1:9" ht="15.6">
      <c r="A5224" s="70">
        <f>'Balance N'!I5227</f>
        <v>0</v>
      </c>
      <c r="B5224" s="71">
        <f>'Balance N'!J5227</f>
        <v>0</v>
      </c>
      <c r="C5224" s="72">
        <f>'Balance N'!K5227</f>
        <v>0</v>
      </c>
      <c r="D5224" s="72">
        <f>'Balance N'!L5227</f>
        <v>0</v>
      </c>
      <c r="E5224" s="72">
        <f>'Balance N'!M5227</f>
        <v>0</v>
      </c>
      <c r="F5224" s="72">
        <f>'Balance N'!N5227</f>
        <v>0</v>
      </c>
      <c r="G5224" s="72">
        <f>'Balance N'!O5227</f>
        <v>0</v>
      </c>
      <c r="H5224" s="72">
        <f>'Balance N'!P5227</f>
        <v>0</v>
      </c>
      <c r="I5224" s="74">
        <f t="shared" si="81"/>
        <v>0</v>
      </c>
    </row>
    <row r="5225" spans="1:9" ht="15.6">
      <c r="A5225" s="70">
        <f>'Balance N'!I5228</f>
        <v>0</v>
      </c>
      <c r="B5225" s="71">
        <f>'Balance N'!J5228</f>
        <v>0</v>
      </c>
      <c r="C5225" s="72">
        <f>'Balance N'!K5228</f>
        <v>0</v>
      </c>
      <c r="D5225" s="72">
        <f>'Balance N'!L5228</f>
        <v>0</v>
      </c>
      <c r="E5225" s="72">
        <f>'Balance N'!M5228</f>
        <v>0</v>
      </c>
      <c r="F5225" s="72">
        <f>'Balance N'!N5228</f>
        <v>0</v>
      </c>
      <c r="G5225" s="72">
        <f>'Balance N'!O5228</f>
        <v>0</v>
      </c>
      <c r="H5225" s="72">
        <f>'Balance N'!P5228</f>
        <v>0</v>
      </c>
      <c r="I5225" s="74">
        <f t="shared" si="81"/>
        <v>0</v>
      </c>
    </row>
    <row r="5226" spans="1:9" ht="15.6">
      <c r="A5226" s="70">
        <f>'Balance N'!I5229</f>
        <v>0</v>
      </c>
      <c r="B5226" s="71">
        <f>'Balance N'!J5229</f>
        <v>0</v>
      </c>
      <c r="C5226" s="72">
        <f>'Balance N'!K5229</f>
        <v>0</v>
      </c>
      <c r="D5226" s="72">
        <f>'Balance N'!L5229</f>
        <v>0</v>
      </c>
      <c r="E5226" s="72">
        <f>'Balance N'!M5229</f>
        <v>0</v>
      </c>
      <c r="F5226" s="72">
        <f>'Balance N'!N5229</f>
        <v>0</v>
      </c>
      <c r="G5226" s="72">
        <f>'Balance N'!O5229</f>
        <v>0</v>
      </c>
      <c r="H5226" s="72">
        <f>'Balance N'!P5229</f>
        <v>0</v>
      </c>
      <c r="I5226" s="74">
        <f t="shared" si="81"/>
        <v>0</v>
      </c>
    </row>
    <row r="5227" spans="1:9" ht="15.6">
      <c r="A5227" s="70">
        <f>'Balance N'!I5230</f>
        <v>0</v>
      </c>
      <c r="B5227" s="71">
        <f>'Balance N'!J5230</f>
        <v>0</v>
      </c>
      <c r="C5227" s="72">
        <f>'Balance N'!K5230</f>
        <v>0</v>
      </c>
      <c r="D5227" s="72">
        <f>'Balance N'!L5230</f>
        <v>0</v>
      </c>
      <c r="E5227" s="72">
        <f>'Balance N'!M5230</f>
        <v>0</v>
      </c>
      <c r="F5227" s="72">
        <f>'Balance N'!N5230</f>
        <v>0</v>
      </c>
      <c r="G5227" s="72">
        <f>'Balance N'!O5230</f>
        <v>0</v>
      </c>
      <c r="H5227" s="72">
        <f>'Balance N'!P5230</f>
        <v>0</v>
      </c>
      <c r="I5227" s="74">
        <f t="shared" si="81"/>
        <v>0</v>
      </c>
    </row>
    <row r="5228" spans="1:9" ht="15.6">
      <c r="A5228" s="70">
        <f>'Balance N'!I5231</f>
        <v>0</v>
      </c>
      <c r="B5228" s="71">
        <f>'Balance N'!J5231</f>
        <v>0</v>
      </c>
      <c r="C5228" s="72">
        <f>'Balance N'!K5231</f>
        <v>0</v>
      </c>
      <c r="D5228" s="72">
        <f>'Balance N'!L5231</f>
        <v>0</v>
      </c>
      <c r="E5228" s="72">
        <f>'Balance N'!M5231</f>
        <v>0</v>
      </c>
      <c r="F5228" s="72">
        <f>'Balance N'!N5231</f>
        <v>0</v>
      </c>
      <c r="G5228" s="72">
        <f>'Balance N'!O5231</f>
        <v>0</v>
      </c>
      <c r="H5228" s="72">
        <f>'Balance N'!P5231</f>
        <v>0</v>
      </c>
      <c r="I5228" s="74">
        <f t="shared" si="81"/>
        <v>0</v>
      </c>
    </row>
    <row r="5229" spans="1:9" ht="15.6">
      <c r="A5229" s="70">
        <f>'Balance N'!I5232</f>
        <v>0</v>
      </c>
      <c r="B5229" s="71">
        <f>'Balance N'!J5232</f>
        <v>0</v>
      </c>
      <c r="C5229" s="72">
        <f>'Balance N'!K5232</f>
        <v>0</v>
      </c>
      <c r="D5229" s="72">
        <f>'Balance N'!L5232</f>
        <v>0</v>
      </c>
      <c r="E5229" s="72">
        <f>'Balance N'!M5232</f>
        <v>0</v>
      </c>
      <c r="F5229" s="72">
        <f>'Balance N'!N5232</f>
        <v>0</v>
      </c>
      <c r="G5229" s="72">
        <f>'Balance N'!O5232</f>
        <v>0</v>
      </c>
      <c r="H5229" s="72">
        <f>'Balance N'!P5232</f>
        <v>0</v>
      </c>
      <c r="I5229" s="74">
        <f t="shared" si="81"/>
        <v>0</v>
      </c>
    </row>
    <row r="5230" spans="1:9" ht="15.6">
      <c r="A5230" s="70">
        <f>'Balance N'!I5233</f>
        <v>0</v>
      </c>
      <c r="B5230" s="71">
        <f>'Balance N'!J5233</f>
        <v>0</v>
      </c>
      <c r="C5230" s="72">
        <f>'Balance N'!K5233</f>
        <v>0</v>
      </c>
      <c r="D5230" s="72">
        <f>'Balance N'!L5233</f>
        <v>0</v>
      </c>
      <c r="E5230" s="72">
        <f>'Balance N'!M5233</f>
        <v>0</v>
      </c>
      <c r="F5230" s="72">
        <f>'Balance N'!N5233</f>
        <v>0</v>
      </c>
      <c r="G5230" s="72">
        <f>'Balance N'!O5233</f>
        <v>0</v>
      </c>
      <c r="H5230" s="72">
        <f>'Balance N'!P5233</f>
        <v>0</v>
      </c>
      <c r="I5230" s="74">
        <f t="shared" si="81"/>
        <v>0</v>
      </c>
    </row>
    <row r="5231" spans="1:9" ht="15.6">
      <c r="A5231" s="70">
        <f>'Balance N'!I5234</f>
        <v>0</v>
      </c>
      <c r="B5231" s="71">
        <f>'Balance N'!J5234</f>
        <v>0</v>
      </c>
      <c r="C5231" s="72">
        <f>'Balance N'!K5234</f>
        <v>0</v>
      </c>
      <c r="D5231" s="72">
        <f>'Balance N'!L5234</f>
        <v>0</v>
      </c>
      <c r="E5231" s="72">
        <f>'Balance N'!M5234</f>
        <v>0</v>
      </c>
      <c r="F5231" s="72">
        <f>'Balance N'!N5234</f>
        <v>0</v>
      </c>
      <c r="G5231" s="72">
        <f>'Balance N'!O5234</f>
        <v>0</v>
      </c>
      <c r="H5231" s="72">
        <f>'Balance N'!P5234</f>
        <v>0</v>
      </c>
      <c r="I5231" s="74">
        <f t="shared" si="81"/>
        <v>0</v>
      </c>
    </row>
    <row r="5232" spans="1:9" ht="15.6">
      <c r="A5232" s="70">
        <f>'Balance N'!I5235</f>
        <v>0</v>
      </c>
      <c r="B5232" s="71">
        <f>'Balance N'!J5235</f>
        <v>0</v>
      </c>
      <c r="C5232" s="72">
        <f>'Balance N'!K5235</f>
        <v>0</v>
      </c>
      <c r="D5232" s="72">
        <f>'Balance N'!L5235</f>
        <v>0</v>
      </c>
      <c r="E5232" s="72">
        <f>'Balance N'!M5235</f>
        <v>0</v>
      </c>
      <c r="F5232" s="72">
        <f>'Balance N'!N5235</f>
        <v>0</v>
      </c>
      <c r="G5232" s="72">
        <f>'Balance N'!O5235</f>
        <v>0</v>
      </c>
      <c r="H5232" s="72">
        <f>'Balance N'!P5235</f>
        <v>0</v>
      </c>
      <c r="I5232" s="74">
        <f t="shared" si="81"/>
        <v>0</v>
      </c>
    </row>
    <row r="5233" spans="1:9" ht="15.6">
      <c r="A5233" s="70">
        <f>'Balance N'!I5236</f>
        <v>0</v>
      </c>
      <c r="B5233" s="71">
        <f>'Balance N'!J5236</f>
        <v>0</v>
      </c>
      <c r="C5233" s="72">
        <f>'Balance N'!K5236</f>
        <v>0</v>
      </c>
      <c r="D5233" s="72">
        <f>'Balance N'!L5236</f>
        <v>0</v>
      </c>
      <c r="E5233" s="72">
        <f>'Balance N'!M5236</f>
        <v>0</v>
      </c>
      <c r="F5233" s="72">
        <f>'Balance N'!N5236</f>
        <v>0</v>
      </c>
      <c r="G5233" s="72">
        <f>'Balance N'!O5236</f>
        <v>0</v>
      </c>
      <c r="H5233" s="72">
        <f>'Balance N'!P5236</f>
        <v>0</v>
      </c>
      <c r="I5233" s="74">
        <f t="shared" si="81"/>
        <v>0</v>
      </c>
    </row>
    <row r="5234" spans="1:9" ht="15.6">
      <c r="A5234" s="70">
        <f>'Balance N'!I5237</f>
        <v>0</v>
      </c>
      <c r="B5234" s="71">
        <f>'Balance N'!J5237</f>
        <v>0</v>
      </c>
      <c r="C5234" s="72">
        <f>'Balance N'!K5237</f>
        <v>0</v>
      </c>
      <c r="D5234" s="72">
        <f>'Balance N'!L5237</f>
        <v>0</v>
      </c>
      <c r="E5234" s="72">
        <f>'Balance N'!M5237</f>
        <v>0</v>
      </c>
      <c r="F5234" s="72">
        <f>'Balance N'!N5237</f>
        <v>0</v>
      </c>
      <c r="G5234" s="72">
        <f>'Balance N'!O5237</f>
        <v>0</v>
      </c>
      <c r="H5234" s="72">
        <f>'Balance N'!P5237</f>
        <v>0</v>
      </c>
      <c r="I5234" s="74">
        <f t="shared" si="81"/>
        <v>0</v>
      </c>
    </row>
    <row r="5235" spans="1:9" ht="15.6">
      <c r="A5235" s="70">
        <f>'Balance N'!I5238</f>
        <v>0</v>
      </c>
      <c r="B5235" s="71">
        <f>'Balance N'!J5238</f>
        <v>0</v>
      </c>
      <c r="C5235" s="72">
        <f>'Balance N'!K5238</f>
        <v>0</v>
      </c>
      <c r="D5235" s="72">
        <f>'Balance N'!L5238</f>
        <v>0</v>
      </c>
      <c r="E5235" s="72">
        <f>'Balance N'!M5238</f>
        <v>0</v>
      </c>
      <c r="F5235" s="72">
        <f>'Balance N'!N5238</f>
        <v>0</v>
      </c>
      <c r="G5235" s="72">
        <f>'Balance N'!O5238</f>
        <v>0</v>
      </c>
      <c r="H5235" s="72">
        <f>'Balance N'!P5238</f>
        <v>0</v>
      </c>
      <c r="I5235" s="74">
        <f t="shared" si="81"/>
        <v>0</v>
      </c>
    </row>
    <row r="5236" spans="1:9" ht="15.6">
      <c r="A5236" s="70">
        <f>'Balance N'!I5239</f>
        <v>0</v>
      </c>
      <c r="B5236" s="71">
        <f>'Balance N'!J5239</f>
        <v>0</v>
      </c>
      <c r="C5236" s="72">
        <f>'Balance N'!K5239</f>
        <v>0</v>
      </c>
      <c r="D5236" s="72">
        <f>'Balance N'!L5239</f>
        <v>0</v>
      </c>
      <c r="E5236" s="72">
        <f>'Balance N'!M5239</f>
        <v>0</v>
      </c>
      <c r="F5236" s="72">
        <f>'Balance N'!N5239</f>
        <v>0</v>
      </c>
      <c r="G5236" s="72">
        <f>'Balance N'!O5239</f>
        <v>0</v>
      </c>
      <c r="H5236" s="72">
        <f>'Balance N'!P5239</f>
        <v>0</v>
      </c>
      <c r="I5236" s="74">
        <f t="shared" si="81"/>
        <v>0</v>
      </c>
    </row>
    <row r="5237" spans="1:9" ht="15.6">
      <c r="A5237" s="70">
        <f>'Balance N'!I5240</f>
        <v>0</v>
      </c>
      <c r="B5237" s="71">
        <f>'Balance N'!J5240</f>
        <v>0</v>
      </c>
      <c r="C5237" s="72">
        <f>'Balance N'!K5240</f>
        <v>0</v>
      </c>
      <c r="D5237" s="72">
        <f>'Balance N'!L5240</f>
        <v>0</v>
      </c>
      <c r="E5237" s="72">
        <f>'Balance N'!M5240</f>
        <v>0</v>
      </c>
      <c r="F5237" s="72">
        <f>'Balance N'!N5240</f>
        <v>0</v>
      </c>
      <c r="G5237" s="72">
        <f>'Balance N'!O5240</f>
        <v>0</v>
      </c>
      <c r="H5237" s="72">
        <f>'Balance N'!P5240</f>
        <v>0</v>
      </c>
      <c r="I5237" s="74">
        <f t="shared" si="81"/>
        <v>0</v>
      </c>
    </row>
    <row r="5238" spans="1:9" ht="15.6">
      <c r="A5238" s="70">
        <f>'Balance N'!I5241</f>
        <v>0</v>
      </c>
      <c r="B5238" s="71">
        <f>'Balance N'!J5241</f>
        <v>0</v>
      </c>
      <c r="C5238" s="72">
        <f>'Balance N'!K5241</f>
        <v>0</v>
      </c>
      <c r="D5238" s="72">
        <f>'Balance N'!L5241</f>
        <v>0</v>
      </c>
      <c r="E5238" s="72">
        <f>'Balance N'!M5241</f>
        <v>0</v>
      </c>
      <c r="F5238" s="72">
        <f>'Balance N'!N5241</f>
        <v>0</v>
      </c>
      <c r="G5238" s="72">
        <f>'Balance N'!O5241</f>
        <v>0</v>
      </c>
      <c r="H5238" s="72">
        <f>'Balance N'!P5241</f>
        <v>0</v>
      </c>
      <c r="I5238" s="74">
        <f t="shared" si="81"/>
        <v>0</v>
      </c>
    </row>
    <row r="5239" spans="1:9" ht="15.6">
      <c r="A5239" s="70">
        <f>'Balance N'!I5242</f>
        <v>0</v>
      </c>
      <c r="B5239" s="71">
        <f>'Balance N'!J5242</f>
        <v>0</v>
      </c>
      <c r="C5239" s="72">
        <f>'Balance N'!K5242</f>
        <v>0</v>
      </c>
      <c r="D5239" s="72">
        <f>'Balance N'!L5242</f>
        <v>0</v>
      </c>
      <c r="E5239" s="72">
        <f>'Balance N'!M5242</f>
        <v>0</v>
      </c>
      <c r="F5239" s="72">
        <f>'Balance N'!N5242</f>
        <v>0</v>
      </c>
      <c r="G5239" s="72">
        <f>'Balance N'!O5242</f>
        <v>0</v>
      </c>
      <c r="H5239" s="72">
        <f>'Balance N'!P5242</f>
        <v>0</v>
      </c>
      <c r="I5239" s="74">
        <f t="shared" si="81"/>
        <v>0</v>
      </c>
    </row>
    <row r="5240" spans="1:9" ht="15.6">
      <c r="A5240" s="70">
        <f>'Balance N'!I5243</f>
        <v>0</v>
      </c>
      <c r="B5240" s="71">
        <f>'Balance N'!J5243</f>
        <v>0</v>
      </c>
      <c r="C5240" s="72">
        <f>'Balance N'!K5243</f>
        <v>0</v>
      </c>
      <c r="D5240" s="72">
        <f>'Balance N'!L5243</f>
        <v>0</v>
      </c>
      <c r="E5240" s="72">
        <f>'Balance N'!M5243</f>
        <v>0</v>
      </c>
      <c r="F5240" s="72">
        <f>'Balance N'!N5243</f>
        <v>0</v>
      </c>
      <c r="G5240" s="72">
        <f>'Balance N'!O5243</f>
        <v>0</v>
      </c>
      <c r="H5240" s="72">
        <f>'Balance N'!P5243</f>
        <v>0</v>
      </c>
      <c r="I5240" s="74">
        <f t="shared" si="81"/>
        <v>0</v>
      </c>
    </row>
    <row r="5241" spans="1:9" ht="15.6">
      <c r="A5241" s="70">
        <f>'Balance N'!I5244</f>
        <v>0</v>
      </c>
      <c r="B5241" s="71">
        <f>'Balance N'!J5244</f>
        <v>0</v>
      </c>
      <c r="C5241" s="72">
        <f>'Balance N'!K5244</f>
        <v>0</v>
      </c>
      <c r="D5241" s="72">
        <f>'Balance N'!L5244</f>
        <v>0</v>
      </c>
      <c r="E5241" s="72">
        <f>'Balance N'!M5244</f>
        <v>0</v>
      </c>
      <c r="F5241" s="72">
        <f>'Balance N'!N5244</f>
        <v>0</v>
      </c>
      <c r="G5241" s="72">
        <f>'Balance N'!O5244</f>
        <v>0</v>
      </c>
      <c r="H5241" s="72">
        <f>'Balance N'!P5244</f>
        <v>0</v>
      </c>
      <c r="I5241" s="74">
        <f t="shared" si="81"/>
        <v>0</v>
      </c>
    </row>
    <row r="5242" spans="1:9" ht="15.6">
      <c r="A5242" s="70">
        <f>'Balance N'!I5245</f>
        <v>0</v>
      </c>
      <c r="B5242" s="71">
        <f>'Balance N'!J5245</f>
        <v>0</v>
      </c>
      <c r="C5242" s="72">
        <f>'Balance N'!K5245</f>
        <v>0</v>
      </c>
      <c r="D5242" s="72">
        <f>'Balance N'!L5245</f>
        <v>0</v>
      </c>
      <c r="E5242" s="72">
        <f>'Balance N'!M5245</f>
        <v>0</v>
      </c>
      <c r="F5242" s="72">
        <f>'Balance N'!N5245</f>
        <v>0</v>
      </c>
      <c r="G5242" s="72">
        <f>'Balance N'!O5245</f>
        <v>0</v>
      </c>
      <c r="H5242" s="72">
        <f>'Balance N'!P5245</f>
        <v>0</v>
      </c>
      <c r="I5242" s="74">
        <f t="shared" si="81"/>
        <v>0</v>
      </c>
    </row>
    <row r="5243" spans="1:9" ht="15.6">
      <c r="A5243" s="70">
        <f>'Balance N'!I5246</f>
        <v>0</v>
      </c>
      <c r="B5243" s="71">
        <f>'Balance N'!J5246</f>
        <v>0</v>
      </c>
      <c r="C5243" s="72">
        <f>'Balance N'!K5246</f>
        <v>0</v>
      </c>
      <c r="D5243" s="72">
        <f>'Balance N'!L5246</f>
        <v>0</v>
      </c>
      <c r="E5243" s="72">
        <f>'Balance N'!M5246</f>
        <v>0</v>
      </c>
      <c r="F5243" s="72">
        <f>'Balance N'!N5246</f>
        <v>0</v>
      </c>
      <c r="G5243" s="72">
        <f>'Balance N'!O5246</f>
        <v>0</v>
      </c>
      <c r="H5243" s="72">
        <f>'Balance N'!P5246</f>
        <v>0</v>
      </c>
      <c r="I5243" s="74">
        <f t="shared" si="81"/>
        <v>0</v>
      </c>
    </row>
    <row r="5244" spans="1:9" ht="15.6">
      <c r="A5244" s="70">
        <f>'Balance N'!I5247</f>
        <v>0</v>
      </c>
      <c r="B5244" s="71">
        <f>'Balance N'!J5247</f>
        <v>0</v>
      </c>
      <c r="C5244" s="72">
        <f>'Balance N'!K5247</f>
        <v>0</v>
      </c>
      <c r="D5244" s="72">
        <f>'Balance N'!L5247</f>
        <v>0</v>
      </c>
      <c r="E5244" s="72">
        <f>'Balance N'!M5247</f>
        <v>0</v>
      </c>
      <c r="F5244" s="72">
        <f>'Balance N'!N5247</f>
        <v>0</v>
      </c>
      <c r="G5244" s="72">
        <f>'Balance N'!O5247</f>
        <v>0</v>
      </c>
      <c r="H5244" s="72">
        <f>'Balance N'!P5247</f>
        <v>0</v>
      </c>
      <c r="I5244" s="74">
        <f t="shared" si="81"/>
        <v>0</v>
      </c>
    </row>
    <row r="5245" spans="1:9" ht="15.6">
      <c r="A5245" s="70">
        <f>'Balance N'!I5248</f>
        <v>0</v>
      </c>
      <c r="B5245" s="71">
        <f>'Balance N'!J5248</f>
        <v>0</v>
      </c>
      <c r="C5245" s="72">
        <f>'Balance N'!K5248</f>
        <v>0</v>
      </c>
      <c r="D5245" s="72">
        <f>'Balance N'!L5248</f>
        <v>0</v>
      </c>
      <c r="E5245" s="72">
        <f>'Balance N'!M5248</f>
        <v>0</v>
      </c>
      <c r="F5245" s="72">
        <f>'Balance N'!N5248</f>
        <v>0</v>
      </c>
      <c r="G5245" s="72">
        <f>'Balance N'!O5248</f>
        <v>0</v>
      </c>
      <c r="H5245" s="72">
        <f>'Balance N'!P5248</f>
        <v>0</v>
      </c>
      <c r="I5245" s="74">
        <f t="shared" si="81"/>
        <v>0</v>
      </c>
    </row>
    <row r="5246" spans="1:9" ht="15.6">
      <c r="A5246" s="70">
        <f>'Balance N'!I5249</f>
        <v>0</v>
      </c>
      <c r="B5246" s="71">
        <f>'Balance N'!J5249</f>
        <v>0</v>
      </c>
      <c r="C5246" s="72">
        <f>'Balance N'!K5249</f>
        <v>0</v>
      </c>
      <c r="D5246" s="72">
        <f>'Balance N'!L5249</f>
        <v>0</v>
      </c>
      <c r="E5246" s="72">
        <f>'Balance N'!M5249</f>
        <v>0</v>
      </c>
      <c r="F5246" s="72">
        <f>'Balance N'!N5249</f>
        <v>0</v>
      </c>
      <c r="G5246" s="72">
        <f>'Balance N'!O5249</f>
        <v>0</v>
      </c>
      <c r="H5246" s="72">
        <f>'Balance N'!P5249</f>
        <v>0</v>
      </c>
      <c r="I5246" s="74">
        <f t="shared" si="81"/>
        <v>0</v>
      </c>
    </row>
    <row r="5247" spans="1:9" ht="15.6">
      <c r="A5247" s="70">
        <f>'Balance N'!I5250</f>
        <v>0</v>
      </c>
      <c r="B5247" s="71">
        <f>'Balance N'!J5250</f>
        <v>0</v>
      </c>
      <c r="C5247" s="72">
        <f>'Balance N'!K5250</f>
        <v>0</v>
      </c>
      <c r="D5247" s="72">
        <f>'Balance N'!L5250</f>
        <v>0</v>
      </c>
      <c r="E5247" s="72">
        <f>'Balance N'!M5250</f>
        <v>0</v>
      </c>
      <c r="F5247" s="72">
        <f>'Balance N'!N5250</f>
        <v>0</v>
      </c>
      <c r="G5247" s="72">
        <f>'Balance N'!O5250</f>
        <v>0</v>
      </c>
      <c r="H5247" s="72">
        <f>'Balance N'!P5250</f>
        <v>0</v>
      </c>
      <c r="I5247" s="74">
        <f t="shared" si="81"/>
        <v>0</v>
      </c>
    </row>
    <row r="5248" spans="1:9" ht="15.6">
      <c r="A5248" s="70">
        <f>'Balance N'!I5251</f>
        <v>0</v>
      </c>
      <c r="B5248" s="71">
        <f>'Balance N'!J5251</f>
        <v>0</v>
      </c>
      <c r="C5248" s="72">
        <f>'Balance N'!K5251</f>
        <v>0</v>
      </c>
      <c r="D5248" s="72">
        <f>'Balance N'!L5251</f>
        <v>0</v>
      </c>
      <c r="E5248" s="72">
        <f>'Balance N'!M5251</f>
        <v>0</v>
      </c>
      <c r="F5248" s="72">
        <f>'Balance N'!N5251</f>
        <v>0</v>
      </c>
      <c r="G5248" s="72">
        <f>'Balance N'!O5251</f>
        <v>0</v>
      </c>
      <c r="H5248" s="72">
        <f>'Balance N'!P5251</f>
        <v>0</v>
      </c>
      <c r="I5248" s="74">
        <f t="shared" si="81"/>
        <v>0</v>
      </c>
    </row>
    <row r="5249" spans="1:9" ht="15.6">
      <c r="A5249" s="70">
        <f>'Balance N'!I5252</f>
        <v>0</v>
      </c>
      <c r="B5249" s="71">
        <f>'Balance N'!J5252</f>
        <v>0</v>
      </c>
      <c r="C5249" s="72">
        <f>'Balance N'!K5252</f>
        <v>0</v>
      </c>
      <c r="D5249" s="72">
        <f>'Balance N'!L5252</f>
        <v>0</v>
      </c>
      <c r="E5249" s="72">
        <f>'Balance N'!M5252</f>
        <v>0</v>
      </c>
      <c r="F5249" s="72">
        <f>'Balance N'!N5252</f>
        <v>0</v>
      </c>
      <c r="G5249" s="72">
        <f>'Balance N'!O5252</f>
        <v>0</v>
      </c>
      <c r="H5249" s="72">
        <f>'Balance N'!P5252</f>
        <v>0</v>
      </c>
      <c r="I5249" s="74">
        <f t="shared" si="81"/>
        <v>0</v>
      </c>
    </row>
    <row r="5250" spans="1:9" ht="15.6">
      <c r="A5250" s="70">
        <f>'Balance N'!I5253</f>
        <v>0</v>
      </c>
      <c r="B5250" s="71">
        <f>'Balance N'!J5253</f>
        <v>0</v>
      </c>
      <c r="C5250" s="72">
        <f>'Balance N'!K5253</f>
        <v>0</v>
      </c>
      <c r="D5250" s="72">
        <f>'Balance N'!L5253</f>
        <v>0</v>
      </c>
      <c r="E5250" s="72">
        <f>'Balance N'!M5253</f>
        <v>0</v>
      </c>
      <c r="F5250" s="72">
        <f>'Balance N'!N5253</f>
        <v>0</v>
      </c>
      <c r="G5250" s="72">
        <f>'Balance N'!O5253</f>
        <v>0</v>
      </c>
      <c r="H5250" s="72">
        <f>'Balance N'!P5253</f>
        <v>0</v>
      </c>
      <c r="I5250" s="74">
        <f t="shared" si="81"/>
        <v>0</v>
      </c>
    </row>
    <row r="5251" spans="1:9" ht="15.6">
      <c r="A5251" s="70">
        <f>'Balance N'!I5254</f>
        <v>0</v>
      </c>
      <c r="B5251" s="71">
        <f>'Balance N'!J5254</f>
        <v>0</v>
      </c>
      <c r="C5251" s="72">
        <f>'Balance N'!K5254</f>
        <v>0</v>
      </c>
      <c r="D5251" s="72">
        <f>'Balance N'!L5254</f>
        <v>0</v>
      </c>
      <c r="E5251" s="72">
        <f>'Balance N'!M5254</f>
        <v>0</v>
      </c>
      <c r="F5251" s="72">
        <f>'Balance N'!N5254</f>
        <v>0</v>
      </c>
      <c r="G5251" s="72">
        <f>'Balance N'!O5254</f>
        <v>0</v>
      </c>
      <c r="H5251" s="72">
        <f>'Balance N'!P5254</f>
        <v>0</v>
      </c>
      <c r="I5251" s="74">
        <f t="shared" ref="I5251:I5314" si="82">(C5251-D5251)+(E5251-F5251)-(G5251-H5251)</f>
        <v>0</v>
      </c>
    </row>
    <row r="5252" spans="1:9" ht="15.6">
      <c r="A5252" s="70">
        <f>'Balance N'!I5255</f>
        <v>0</v>
      </c>
      <c r="B5252" s="71">
        <f>'Balance N'!J5255</f>
        <v>0</v>
      </c>
      <c r="C5252" s="72">
        <f>'Balance N'!K5255</f>
        <v>0</v>
      </c>
      <c r="D5252" s="72">
        <f>'Balance N'!L5255</f>
        <v>0</v>
      </c>
      <c r="E5252" s="72">
        <f>'Balance N'!M5255</f>
        <v>0</v>
      </c>
      <c r="F5252" s="72">
        <f>'Balance N'!N5255</f>
        <v>0</v>
      </c>
      <c r="G5252" s="72">
        <f>'Balance N'!O5255</f>
        <v>0</v>
      </c>
      <c r="H5252" s="72">
        <f>'Balance N'!P5255</f>
        <v>0</v>
      </c>
      <c r="I5252" s="74">
        <f t="shared" si="82"/>
        <v>0</v>
      </c>
    </row>
    <row r="5253" spans="1:9" ht="15.6">
      <c r="A5253" s="70">
        <f>'Balance N'!I5256</f>
        <v>0</v>
      </c>
      <c r="B5253" s="71">
        <f>'Balance N'!J5256</f>
        <v>0</v>
      </c>
      <c r="C5253" s="72">
        <f>'Balance N'!K5256</f>
        <v>0</v>
      </c>
      <c r="D5253" s="72">
        <f>'Balance N'!L5256</f>
        <v>0</v>
      </c>
      <c r="E5253" s="72">
        <f>'Balance N'!M5256</f>
        <v>0</v>
      </c>
      <c r="F5253" s="72">
        <f>'Balance N'!N5256</f>
        <v>0</v>
      </c>
      <c r="G5253" s="72">
        <f>'Balance N'!O5256</f>
        <v>0</v>
      </c>
      <c r="H5253" s="72">
        <f>'Balance N'!P5256</f>
        <v>0</v>
      </c>
      <c r="I5253" s="74">
        <f t="shared" si="82"/>
        <v>0</v>
      </c>
    </row>
    <row r="5254" spans="1:9" ht="15.6">
      <c r="A5254" s="70">
        <f>'Balance N'!I5257</f>
        <v>0</v>
      </c>
      <c r="B5254" s="71">
        <f>'Balance N'!J5257</f>
        <v>0</v>
      </c>
      <c r="C5254" s="72">
        <f>'Balance N'!K5257</f>
        <v>0</v>
      </c>
      <c r="D5254" s="72">
        <f>'Balance N'!L5257</f>
        <v>0</v>
      </c>
      <c r="E5254" s="72">
        <f>'Balance N'!M5257</f>
        <v>0</v>
      </c>
      <c r="F5254" s="72">
        <f>'Balance N'!N5257</f>
        <v>0</v>
      </c>
      <c r="G5254" s="72">
        <f>'Balance N'!O5257</f>
        <v>0</v>
      </c>
      <c r="H5254" s="72">
        <f>'Balance N'!P5257</f>
        <v>0</v>
      </c>
      <c r="I5254" s="74">
        <f t="shared" si="82"/>
        <v>0</v>
      </c>
    </row>
    <row r="5255" spans="1:9" ht="15.6">
      <c r="A5255" s="70">
        <f>'Balance N'!I5258</f>
        <v>0</v>
      </c>
      <c r="B5255" s="71">
        <f>'Balance N'!J5258</f>
        <v>0</v>
      </c>
      <c r="C5255" s="72">
        <f>'Balance N'!K5258</f>
        <v>0</v>
      </c>
      <c r="D5255" s="72">
        <f>'Balance N'!L5258</f>
        <v>0</v>
      </c>
      <c r="E5255" s="72">
        <f>'Balance N'!M5258</f>
        <v>0</v>
      </c>
      <c r="F5255" s="72">
        <f>'Balance N'!N5258</f>
        <v>0</v>
      </c>
      <c r="G5255" s="72">
        <f>'Balance N'!O5258</f>
        <v>0</v>
      </c>
      <c r="H5255" s="72">
        <f>'Balance N'!P5258</f>
        <v>0</v>
      </c>
      <c r="I5255" s="74">
        <f t="shared" si="82"/>
        <v>0</v>
      </c>
    </row>
    <row r="5256" spans="1:9" ht="15.6">
      <c r="A5256" s="70">
        <f>'Balance N'!I5259</f>
        <v>0</v>
      </c>
      <c r="B5256" s="71">
        <f>'Balance N'!J5259</f>
        <v>0</v>
      </c>
      <c r="C5256" s="72">
        <f>'Balance N'!K5259</f>
        <v>0</v>
      </c>
      <c r="D5256" s="72">
        <f>'Balance N'!L5259</f>
        <v>0</v>
      </c>
      <c r="E5256" s="72">
        <f>'Balance N'!M5259</f>
        <v>0</v>
      </c>
      <c r="F5256" s="72">
        <f>'Balance N'!N5259</f>
        <v>0</v>
      </c>
      <c r="G5256" s="72">
        <f>'Balance N'!O5259</f>
        <v>0</v>
      </c>
      <c r="H5256" s="72">
        <f>'Balance N'!P5259</f>
        <v>0</v>
      </c>
      <c r="I5256" s="74">
        <f t="shared" si="82"/>
        <v>0</v>
      </c>
    </row>
    <row r="5257" spans="1:9" ht="15.6">
      <c r="A5257" s="70">
        <f>'Balance N'!I5260</f>
        <v>0</v>
      </c>
      <c r="B5257" s="71">
        <f>'Balance N'!J5260</f>
        <v>0</v>
      </c>
      <c r="C5257" s="72">
        <f>'Balance N'!K5260</f>
        <v>0</v>
      </c>
      <c r="D5257" s="72">
        <f>'Balance N'!L5260</f>
        <v>0</v>
      </c>
      <c r="E5257" s="72">
        <f>'Balance N'!M5260</f>
        <v>0</v>
      </c>
      <c r="F5257" s="72">
        <f>'Balance N'!N5260</f>
        <v>0</v>
      </c>
      <c r="G5257" s="72">
        <f>'Balance N'!O5260</f>
        <v>0</v>
      </c>
      <c r="H5257" s="72">
        <f>'Balance N'!P5260</f>
        <v>0</v>
      </c>
      <c r="I5257" s="74">
        <f t="shared" si="82"/>
        <v>0</v>
      </c>
    </row>
    <row r="5258" spans="1:9" ht="15.6">
      <c r="A5258" s="70">
        <f>'Balance N'!I5261</f>
        <v>0</v>
      </c>
      <c r="B5258" s="71">
        <f>'Balance N'!J5261</f>
        <v>0</v>
      </c>
      <c r="C5258" s="72">
        <f>'Balance N'!K5261</f>
        <v>0</v>
      </c>
      <c r="D5258" s="72">
        <f>'Balance N'!L5261</f>
        <v>0</v>
      </c>
      <c r="E5258" s="72">
        <f>'Balance N'!M5261</f>
        <v>0</v>
      </c>
      <c r="F5258" s="72">
        <f>'Balance N'!N5261</f>
        <v>0</v>
      </c>
      <c r="G5258" s="72">
        <f>'Balance N'!O5261</f>
        <v>0</v>
      </c>
      <c r="H5258" s="72">
        <f>'Balance N'!P5261</f>
        <v>0</v>
      </c>
      <c r="I5258" s="74">
        <f t="shared" si="82"/>
        <v>0</v>
      </c>
    </row>
    <row r="5259" spans="1:9" ht="15.6">
      <c r="A5259" s="70">
        <f>'Balance N'!I5262</f>
        <v>0</v>
      </c>
      <c r="B5259" s="71">
        <f>'Balance N'!J5262</f>
        <v>0</v>
      </c>
      <c r="C5259" s="72">
        <f>'Balance N'!K5262</f>
        <v>0</v>
      </c>
      <c r="D5259" s="72">
        <f>'Balance N'!L5262</f>
        <v>0</v>
      </c>
      <c r="E5259" s="72">
        <f>'Balance N'!M5262</f>
        <v>0</v>
      </c>
      <c r="F5259" s="72">
        <f>'Balance N'!N5262</f>
        <v>0</v>
      </c>
      <c r="G5259" s="72">
        <f>'Balance N'!O5262</f>
        <v>0</v>
      </c>
      <c r="H5259" s="72">
        <f>'Balance N'!P5262</f>
        <v>0</v>
      </c>
      <c r="I5259" s="74">
        <f t="shared" si="82"/>
        <v>0</v>
      </c>
    </row>
    <row r="5260" spans="1:9" ht="15.6">
      <c r="A5260" s="70">
        <f>'Balance N'!I5263</f>
        <v>0</v>
      </c>
      <c r="B5260" s="71">
        <f>'Balance N'!J5263</f>
        <v>0</v>
      </c>
      <c r="C5260" s="72">
        <f>'Balance N'!K5263</f>
        <v>0</v>
      </c>
      <c r="D5260" s="72">
        <f>'Balance N'!L5263</f>
        <v>0</v>
      </c>
      <c r="E5260" s="72">
        <f>'Balance N'!M5263</f>
        <v>0</v>
      </c>
      <c r="F5260" s="72">
        <f>'Balance N'!N5263</f>
        <v>0</v>
      </c>
      <c r="G5260" s="72">
        <f>'Balance N'!O5263</f>
        <v>0</v>
      </c>
      <c r="H5260" s="72">
        <f>'Balance N'!P5263</f>
        <v>0</v>
      </c>
      <c r="I5260" s="74">
        <f t="shared" si="82"/>
        <v>0</v>
      </c>
    </row>
    <row r="5261" spans="1:9" ht="15.6">
      <c r="A5261" s="70">
        <f>'Balance N'!I5264</f>
        <v>0</v>
      </c>
      <c r="B5261" s="71">
        <f>'Balance N'!J5264</f>
        <v>0</v>
      </c>
      <c r="C5261" s="72">
        <f>'Balance N'!K5264</f>
        <v>0</v>
      </c>
      <c r="D5261" s="72">
        <f>'Balance N'!L5264</f>
        <v>0</v>
      </c>
      <c r="E5261" s="72">
        <f>'Balance N'!M5264</f>
        <v>0</v>
      </c>
      <c r="F5261" s="72">
        <f>'Balance N'!N5264</f>
        <v>0</v>
      </c>
      <c r="G5261" s="72">
        <f>'Balance N'!O5264</f>
        <v>0</v>
      </c>
      <c r="H5261" s="72">
        <f>'Balance N'!P5264</f>
        <v>0</v>
      </c>
      <c r="I5261" s="74">
        <f t="shared" si="82"/>
        <v>0</v>
      </c>
    </row>
    <row r="5262" spans="1:9" ht="15.6">
      <c r="A5262" s="70">
        <f>'Balance N'!I5265</f>
        <v>0</v>
      </c>
      <c r="B5262" s="71">
        <f>'Balance N'!J5265</f>
        <v>0</v>
      </c>
      <c r="C5262" s="72">
        <f>'Balance N'!K5265</f>
        <v>0</v>
      </c>
      <c r="D5262" s="72">
        <f>'Balance N'!L5265</f>
        <v>0</v>
      </c>
      <c r="E5262" s="72">
        <f>'Balance N'!M5265</f>
        <v>0</v>
      </c>
      <c r="F5262" s="72">
        <f>'Balance N'!N5265</f>
        <v>0</v>
      </c>
      <c r="G5262" s="72">
        <f>'Balance N'!O5265</f>
        <v>0</v>
      </c>
      <c r="H5262" s="72">
        <f>'Balance N'!P5265</f>
        <v>0</v>
      </c>
      <c r="I5262" s="74">
        <f t="shared" si="82"/>
        <v>0</v>
      </c>
    </row>
    <row r="5263" spans="1:9" ht="15.6">
      <c r="A5263" s="70">
        <f>'Balance N'!I5266</f>
        <v>0</v>
      </c>
      <c r="B5263" s="71">
        <f>'Balance N'!J5266</f>
        <v>0</v>
      </c>
      <c r="C5263" s="72">
        <f>'Balance N'!K5266</f>
        <v>0</v>
      </c>
      <c r="D5263" s="72">
        <f>'Balance N'!L5266</f>
        <v>0</v>
      </c>
      <c r="E5263" s="72">
        <f>'Balance N'!M5266</f>
        <v>0</v>
      </c>
      <c r="F5263" s="72">
        <f>'Balance N'!N5266</f>
        <v>0</v>
      </c>
      <c r="G5263" s="72">
        <f>'Balance N'!O5266</f>
        <v>0</v>
      </c>
      <c r="H5263" s="72">
        <f>'Balance N'!P5266</f>
        <v>0</v>
      </c>
      <c r="I5263" s="74">
        <f t="shared" si="82"/>
        <v>0</v>
      </c>
    </row>
    <row r="5264" spans="1:9" ht="15.6">
      <c r="A5264" s="70">
        <f>'Balance N'!I5267</f>
        <v>0</v>
      </c>
      <c r="B5264" s="71">
        <f>'Balance N'!J5267</f>
        <v>0</v>
      </c>
      <c r="C5264" s="72">
        <f>'Balance N'!K5267</f>
        <v>0</v>
      </c>
      <c r="D5264" s="72">
        <f>'Balance N'!L5267</f>
        <v>0</v>
      </c>
      <c r="E5264" s="72">
        <f>'Balance N'!M5267</f>
        <v>0</v>
      </c>
      <c r="F5264" s="72">
        <f>'Balance N'!N5267</f>
        <v>0</v>
      </c>
      <c r="G5264" s="72">
        <f>'Balance N'!O5267</f>
        <v>0</v>
      </c>
      <c r="H5264" s="72">
        <f>'Balance N'!P5267</f>
        <v>0</v>
      </c>
      <c r="I5264" s="74">
        <f t="shared" si="82"/>
        <v>0</v>
      </c>
    </row>
    <row r="5265" spans="1:9" ht="15.6">
      <c r="A5265" s="70">
        <f>'Balance N'!I5268</f>
        <v>0</v>
      </c>
      <c r="B5265" s="71">
        <f>'Balance N'!J5268</f>
        <v>0</v>
      </c>
      <c r="C5265" s="72">
        <f>'Balance N'!K5268</f>
        <v>0</v>
      </c>
      <c r="D5265" s="72">
        <f>'Balance N'!L5268</f>
        <v>0</v>
      </c>
      <c r="E5265" s="72">
        <f>'Balance N'!M5268</f>
        <v>0</v>
      </c>
      <c r="F5265" s="72">
        <f>'Balance N'!N5268</f>
        <v>0</v>
      </c>
      <c r="G5265" s="72">
        <f>'Balance N'!O5268</f>
        <v>0</v>
      </c>
      <c r="H5265" s="72">
        <f>'Balance N'!P5268</f>
        <v>0</v>
      </c>
      <c r="I5265" s="74">
        <f t="shared" si="82"/>
        <v>0</v>
      </c>
    </row>
    <row r="5266" spans="1:9" ht="15.6">
      <c r="A5266" s="70">
        <f>'Balance N'!I5269</f>
        <v>0</v>
      </c>
      <c r="B5266" s="71">
        <f>'Balance N'!J5269</f>
        <v>0</v>
      </c>
      <c r="C5266" s="72">
        <f>'Balance N'!K5269</f>
        <v>0</v>
      </c>
      <c r="D5266" s="72">
        <f>'Balance N'!L5269</f>
        <v>0</v>
      </c>
      <c r="E5266" s="72">
        <f>'Balance N'!M5269</f>
        <v>0</v>
      </c>
      <c r="F5266" s="72">
        <f>'Balance N'!N5269</f>
        <v>0</v>
      </c>
      <c r="G5266" s="72">
        <f>'Balance N'!O5269</f>
        <v>0</v>
      </c>
      <c r="H5266" s="72">
        <f>'Balance N'!P5269</f>
        <v>0</v>
      </c>
      <c r="I5266" s="74">
        <f t="shared" si="82"/>
        <v>0</v>
      </c>
    </row>
    <row r="5267" spans="1:9" ht="15.6">
      <c r="A5267" s="70">
        <f>'Balance N'!I5270</f>
        <v>0</v>
      </c>
      <c r="B5267" s="71">
        <f>'Balance N'!J5270</f>
        <v>0</v>
      </c>
      <c r="C5267" s="72">
        <f>'Balance N'!K5270</f>
        <v>0</v>
      </c>
      <c r="D5267" s="72">
        <f>'Balance N'!L5270</f>
        <v>0</v>
      </c>
      <c r="E5267" s="72">
        <f>'Balance N'!M5270</f>
        <v>0</v>
      </c>
      <c r="F5267" s="72">
        <f>'Balance N'!N5270</f>
        <v>0</v>
      </c>
      <c r="G5267" s="72">
        <f>'Balance N'!O5270</f>
        <v>0</v>
      </c>
      <c r="H5267" s="72">
        <f>'Balance N'!P5270</f>
        <v>0</v>
      </c>
      <c r="I5267" s="74">
        <f t="shared" si="82"/>
        <v>0</v>
      </c>
    </row>
    <row r="5268" spans="1:9" ht="15.6">
      <c r="A5268" s="70">
        <f>'Balance N'!I5271</f>
        <v>0</v>
      </c>
      <c r="B5268" s="71">
        <f>'Balance N'!J5271</f>
        <v>0</v>
      </c>
      <c r="C5268" s="72">
        <f>'Balance N'!K5271</f>
        <v>0</v>
      </c>
      <c r="D5268" s="72">
        <f>'Balance N'!L5271</f>
        <v>0</v>
      </c>
      <c r="E5268" s="72">
        <f>'Balance N'!M5271</f>
        <v>0</v>
      </c>
      <c r="F5268" s="72">
        <f>'Balance N'!N5271</f>
        <v>0</v>
      </c>
      <c r="G5268" s="72">
        <f>'Balance N'!O5271</f>
        <v>0</v>
      </c>
      <c r="H5268" s="72">
        <f>'Balance N'!P5271</f>
        <v>0</v>
      </c>
      <c r="I5268" s="74">
        <f t="shared" si="82"/>
        <v>0</v>
      </c>
    </row>
    <row r="5269" spans="1:9" ht="15.6">
      <c r="A5269" s="70">
        <f>'Balance N'!I5272</f>
        <v>0</v>
      </c>
      <c r="B5269" s="71">
        <f>'Balance N'!J5272</f>
        <v>0</v>
      </c>
      <c r="C5269" s="72">
        <f>'Balance N'!K5272</f>
        <v>0</v>
      </c>
      <c r="D5269" s="72">
        <f>'Balance N'!L5272</f>
        <v>0</v>
      </c>
      <c r="E5269" s="72">
        <f>'Balance N'!M5272</f>
        <v>0</v>
      </c>
      <c r="F5269" s="72">
        <f>'Balance N'!N5272</f>
        <v>0</v>
      </c>
      <c r="G5269" s="72">
        <f>'Balance N'!O5272</f>
        <v>0</v>
      </c>
      <c r="H5269" s="72">
        <f>'Balance N'!P5272</f>
        <v>0</v>
      </c>
      <c r="I5269" s="74">
        <f t="shared" si="82"/>
        <v>0</v>
      </c>
    </row>
    <row r="5270" spans="1:9" ht="15.6">
      <c r="A5270" s="70">
        <f>'Balance N'!I5273</f>
        <v>0</v>
      </c>
      <c r="B5270" s="71">
        <f>'Balance N'!J5273</f>
        <v>0</v>
      </c>
      <c r="C5270" s="72">
        <f>'Balance N'!K5273</f>
        <v>0</v>
      </c>
      <c r="D5270" s="72">
        <f>'Balance N'!L5273</f>
        <v>0</v>
      </c>
      <c r="E5270" s="72">
        <f>'Balance N'!M5273</f>
        <v>0</v>
      </c>
      <c r="F5270" s="72">
        <f>'Balance N'!N5273</f>
        <v>0</v>
      </c>
      <c r="G5270" s="72">
        <f>'Balance N'!O5273</f>
        <v>0</v>
      </c>
      <c r="H5270" s="72">
        <f>'Balance N'!P5273</f>
        <v>0</v>
      </c>
      <c r="I5270" s="74">
        <f t="shared" si="82"/>
        <v>0</v>
      </c>
    </row>
    <row r="5271" spans="1:9" ht="15.6">
      <c r="A5271" s="70">
        <f>'Balance N'!I5274</f>
        <v>0</v>
      </c>
      <c r="B5271" s="71">
        <f>'Balance N'!J5274</f>
        <v>0</v>
      </c>
      <c r="C5271" s="72">
        <f>'Balance N'!K5274</f>
        <v>0</v>
      </c>
      <c r="D5271" s="72">
        <f>'Balance N'!L5274</f>
        <v>0</v>
      </c>
      <c r="E5271" s="72">
        <f>'Balance N'!M5274</f>
        <v>0</v>
      </c>
      <c r="F5271" s="72">
        <f>'Balance N'!N5274</f>
        <v>0</v>
      </c>
      <c r="G5271" s="72">
        <f>'Balance N'!O5274</f>
        <v>0</v>
      </c>
      <c r="H5271" s="72">
        <f>'Balance N'!P5274</f>
        <v>0</v>
      </c>
      <c r="I5271" s="74">
        <f t="shared" si="82"/>
        <v>0</v>
      </c>
    </row>
    <row r="5272" spans="1:9" ht="15.6">
      <c r="A5272" s="70">
        <f>'Balance N'!I5275</f>
        <v>0</v>
      </c>
      <c r="B5272" s="71">
        <f>'Balance N'!J5275</f>
        <v>0</v>
      </c>
      <c r="C5272" s="72">
        <f>'Balance N'!K5275</f>
        <v>0</v>
      </c>
      <c r="D5272" s="72">
        <f>'Balance N'!L5275</f>
        <v>0</v>
      </c>
      <c r="E5272" s="72">
        <f>'Balance N'!M5275</f>
        <v>0</v>
      </c>
      <c r="F5272" s="72">
        <f>'Balance N'!N5275</f>
        <v>0</v>
      </c>
      <c r="G5272" s="72">
        <f>'Balance N'!O5275</f>
        <v>0</v>
      </c>
      <c r="H5272" s="72">
        <f>'Balance N'!P5275</f>
        <v>0</v>
      </c>
      <c r="I5272" s="74">
        <f t="shared" si="82"/>
        <v>0</v>
      </c>
    </row>
    <row r="5273" spans="1:9" ht="15.6">
      <c r="A5273" s="70">
        <f>'Balance N'!I5276</f>
        <v>0</v>
      </c>
      <c r="B5273" s="71">
        <f>'Balance N'!J5276</f>
        <v>0</v>
      </c>
      <c r="C5273" s="72">
        <f>'Balance N'!K5276</f>
        <v>0</v>
      </c>
      <c r="D5273" s="72">
        <f>'Balance N'!L5276</f>
        <v>0</v>
      </c>
      <c r="E5273" s="72">
        <f>'Balance N'!M5276</f>
        <v>0</v>
      </c>
      <c r="F5273" s="72">
        <f>'Balance N'!N5276</f>
        <v>0</v>
      </c>
      <c r="G5273" s="72">
        <f>'Balance N'!O5276</f>
        <v>0</v>
      </c>
      <c r="H5273" s="72">
        <f>'Balance N'!P5276</f>
        <v>0</v>
      </c>
      <c r="I5273" s="74">
        <f t="shared" si="82"/>
        <v>0</v>
      </c>
    </row>
    <row r="5274" spans="1:9" ht="15.6">
      <c r="A5274" s="70">
        <f>'Balance N'!I5277</f>
        <v>0</v>
      </c>
      <c r="B5274" s="71">
        <f>'Balance N'!J5277</f>
        <v>0</v>
      </c>
      <c r="C5274" s="72">
        <f>'Balance N'!K5277</f>
        <v>0</v>
      </c>
      <c r="D5274" s="72">
        <f>'Balance N'!L5277</f>
        <v>0</v>
      </c>
      <c r="E5274" s="72">
        <f>'Balance N'!M5277</f>
        <v>0</v>
      </c>
      <c r="F5274" s="72">
        <f>'Balance N'!N5277</f>
        <v>0</v>
      </c>
      <c r="G5274" s="72">
        <f>'Balance N'!O5277</f>
        <v>0</v>
      </c>
      <c r="H5274" s="72">
        <f>'Balance N'!P5277</f>
        <v>0</v>
      </c>
      <c r="I5274" s="74">
        <f t="shared" si="82"/>
        <v>0</v>
      </c>
    </row>
    <row r="5275" spans="1:9" ht="15.6">
      <c r="A5275" s="70">
        <f>'Balance N'!I5278</f>
        <v>0</v>
      </c>
      <c r="B5275" s="71">
        <f>'Balance N'!J5278</f>
        <v>0</v>
      </c>
      <c r="C5275" s="72">
        <f>'Balance N'!K5278</f>
        <v>0</v>
      </c>
      <c r="D5275" s="72">
        <f>'Balance N'!L5278</f>
        <v>0</v>
      </c>
      <c r="E5275" s="72">
        <f>'Balance N'!M5278</f>
        <v>0</v>
      </c>
      <c r="F5275" s="72">
        <f>'Balance N'!N5278</f>
        <v>0</v>
      </c>
      <c r="G5275" s="72">
        <f>'Balance N'!O5278</f>
        <v>0</v>
      </c>
      <c r="H5275" s="72">
        <f>'Balance N'!P5278</f>
        <v>0</v>
      </c>
      <c r="I5275" s="74">
        <f t="shared" si="82"/>
        <v>0</v>
      </c>
    </row>
    <row r="5276" spans="1:9" ht="15.6">
      <c r="A5276" s="70">
        <f>'Balance N'!I5279</f>
        <v>0</v>
      </c>
      <c r="B5276" s="71">
        <f>'Balance N'!J5279</f>
        <v>0</v>
      </c>
      <c r="C5276" s="72">
        <f>'Balance N'!K5279</f>
        <v>0</v>
      </c>
      <c r="D5276" s="72">
        <f>'Balance N'!L5279</f>
        <v>0</v>
      </c>
      <c r="E5276" s="72">
        <f>'Balance N'!M5279</f>
        <v>0</v>
      </c>
      <c r="F5276" s="72">
        <f>'Balance N'!N5279</f>
        <v>0</v>
      </c>
      <c r="G5276" s="72">
        <f>'Balance N'!O5279</f>
        <v>0</v>
      </c>
      <c r="H5276" s="72">
        <f>'Balance N'!P5279</f>
        <v>0</v>
      </c>
      <c r="I5276" s="74">
        <f t="shared" si="82"/>
        <v>0</v>
      </c>
    </row>
    <row r="5277" spans="1:9" ht="15.6">
      <c r="A5277" s="70">
        <f>'Balance N'!I5280</f>
        <v>0</v>
      </c>
      <c r="B5277" s="71">
        <f>'Balance N'!J5280</f>
        <v>0</v>
      </c>
      <c r="C5277" s="72">
        <f>'Balance N'!K5280</f>
        <v>0</v>
      </c>
      <c r="D5277" s="72">
        <f>'Balance N'!L5280</f>
        <v>0</v>
      </c>
      <c r="E5277" s="72">
        <f>'Balance N'!M5280</f>
        <v>0</v>
      </c>
      <c r="F5277" s="72">
        <f>'Balance N'!N5280</f>
        <v>0</v>
      </c>
      <c r="G5277" s="72">
        <f>'Balance N'!O5280</f>
        <v>0</v>
      </c>
      <c r="H5277" s="72">
        <f>'Balance N'!P5280</f>
        <v>0</v>
      </c>
      <c r="I5277" s="74">
        <f t="shared" si="82"/>
        <v>0</v>
      </c>
    </row>
    <row r="5278" spans="1:9" ht="15.6">
      <c r="A5278" s="70">
        <f>'Balance N'!I5281</f>
        <v>0</v>
      </c>
      <c r="B5278" s="71">
        <f>'Balance N'!J5281</f>
        <v>0</v>
      </c>
      <c r="C5278" s="72">
        <f>'Balance N'!K5281</f>
        <v>0</v>
      </c>
      <c r="D5278" s="72">
        <f>'Balance N'!L5281</f>
        <v>0</v>
      </c>
      <c r="E5278" s="72">
        <f>'Balance N'!M5281</f>
        <v>0</v>
      </c>
      <c r="F5278" s="72">
        <f>'Balance N'!N5281</f>
        <v>0</v>
      </c>
      <c r="G5278" s="72">
        <f>'Balance N'!O5281</f>
        <v>0</v>
      </c>
      <c r="H5278" s="72">
        <f>'Balance N'!P5281</f>
        <v>0</v>
      </c>
      <c r="I5278" s="74">
        <f t="shared" si="82"/>
        <v>0</v>
      </c>
    </row>
    <row r="5279" spans="1:9" ht="15.6">
      <c r="A5279" s="70">
        <f>'Balance N'!I5282</f>
        <v>0</v>
      </c>
      <c r="B5279" s="71">
        <f>'Balance N'!J5282</f>
        <v>0</v>
      </c>
      <c r="C5279" s="72">
        <f>'Balance N'!K5282</f>
        <v>0</v>
      </c>
      <c r="D5279" s="72">
        <f>'Balance N'!L5282</f>
        <v>0</v>
      </c>
      <c r="E5279" s="72">
        <f>'Balance N'!M5282</f>
        <v>0</v>
      </c>
      <c r="F5279" s="72">
        <f>'Balance N'!N5282</f>
        <v>0</v>
      </c>
      <c r="G5279" s="72">
        <f>'Balance N'!O5282</f>
        <v>0</v>
      </c>
      <c r="H5279" s="72">
        <f>'Balance N'!P5282</f>
        <v>0</v>
      </c>
      <c r="I5279" s="74">
        <f t="shared" si="82"/>
        <v>0</v>
      </c>
    </row>
    <row r="5280" spans="1:9" ht="15.6">
      <c r="A5280" s="70">
        <f>'Balance N'!I5283</f>
        <v>0</v>
      </c>
      <c r="B5280" s="71">
        <f>'Balance N'!J5283</f>
        <v>0</v>
      </c>
      <c r="C5280" s="72">
        <f>'Balance N'!K5283</f>
        <v>0</v>
      </c>
      <c r="D5280" s="72">
        <f>'Balance N'!L5283</f>
        <v>0</v>
      </c>
      <c r="E5280" s="72">
        <f>'Balance N'!M5283</f>
        <v>0</v>
      </c>
      <c r="F5280" s="72">
        <f>'Balance N'!N5283</f>
        <v>0</v>
      </c>
      <c r="G5280" s="72">
        <f>'Balance N'!O5283</f>
        <v>0</v>
      </c>
      <c r="H5280" s="72">
        <f>'Balance N'!P5283</f>
        <v>0</v>
      </c>
      <c r="I5280" s="74">
        <f t="shared" si="82"/>
        <v>0</v>
      </c>
    </row>
    <row r="5281" spans="1:9" ht="15.6">
      <c r="A5281" s="70">
        <f>'Balance N'!I5284</f>
        <v>0</v>
      </c>
      <c r="B5281" s="71">
        <f>'Balance N'!J5284</f>
        <v>0</v>
      </c>
      <c r="C5281" s="72">
        <f>'Balance N'!K5284</f>
        <v>0</v>
      </c>
      <c r="D5281" s="72">
        <f>'Balance N'!L5284</f>
        <v>0</v>
      </c>
      <c r="E5281" s="72">
        <f>'Balance N'!M5284</f>
        <v>0</v>
      </c>
      <c r="F5281" s="72">
        <f>'Balance N'!N5284</f>
        <v>0</v>
      </c>
      <c r="G5281" s="72">
        <f>'Balance N'!O5284</f>
        <v>0</v>
      </c>
      <c r="H5281" s="72">
        <f>'Balance N'!P5284</f>
        <v>0</v>
      </c>
      <c r="I5281" s="74">
        <f t="shared" si="82"/>
        <v>0</v>
      </c>
    </row>
    <row r="5282" spans="1:9" ht="15.6">
      <c r="A5282" s="70">
        <f>'Balance N'!I5285</f>
        <v>0</v>
      </c>
      <c r="B5282" s="71">
        <f>'Balance N'!J5285</f>
        <v>0</v>
      </c>
      <c r="C5282" s="72">
        <f>'Balance N'!K5285</f>
        <v>0</v>
      </c>
      <c r="D5282" s="72">
        <f>'Balance N'!L5285</f>
        <v>0</v>
      </c>
      <c r="E5282" s="72">
        <f>'Balance N'!M5285</f>
        <v>0</v>
      </c>
      <c r="F5282" s="72">
        <f>'Balance N'!N5285</f>
        <v>0</v>
      </c>
      <c r="G5282" s="72">
        <f>'Balance N'!O5285</f>
        <v>0</v>
      </c>
      <c r="H5282" s="72">
        <f>'Balance N'!P5285</f>
        <v>0</v>
      </c>
      <c r="I5282" s="74">
        <f t="shared" si="82"/>
        <v>0</v>
      </c>
    </row>
    <row r="5283" spans="1:9" ht="15.6">
      <c r="A5283" s="70">
        <f>'Balance N'!I5286</f>
        <v>0</v>
      </c>
      <c r="B5283" s="71">
        <f>'Balance N'!J5286</f>
        <v>0</v>
      </c>
      <c r="C5283" s="72">
        <f>'Balance N'!K5286</f>
        <v>0</v>
      </c>
      <c r="D5283" s="72">
        <f>'Balance N'!L5286</f>
        <v>0</v>
      </c>
      <c r="E5283" s="72">
        <f>'Balance N'!M5286</f>
        <v>0</v>
      </c>
      <c r="F5283" s="72">
        <f>'Balance N'!N5286</f>
        <v>0</v>
      </c>
      <c r="G5283" s="72">
        <f>'Balance N'!O5286</f>
        <v>0</v>
      </c>
      <c r="H5283" s="72">
        <f>'Balance N'!P5286</f>
        <v>0</v>
      </c>
      <c r="I5283" s="74">
        <f t="shared" si="82"/>
        <v>0</v>
      </c>
    </row>
    <row r="5284" spans="1:9" ht="15.6">
      <c r="A5284" s="70">
        <f>'Balance N'!I5287</f>
        <v>0</v>
      </c>
      <c r="B5284" s="71">
        <f>'Balance N'!J5287</f>
        <v>0</v>
      </c>
      <c r="C5284" s="72">
        <f>'Balance N'!K5287</f>
        <v>0</v>
      </c>
      <c r="D5284" s="72">
        <f>'Balance N'!L5287</f>
        <v>0</v>
      </c>
      <c r="E5284" s="72">
        <f>'Balance N'!M5287</f>
        <v>0</v>
      </c>
      <c r="F5284" s="72">
        <f>'Balance N'!N5287</f>
        <v>0</v>
      </c>
      <c r="G5284" s="72">
        <f>'Balance N'!O5287</f>
        <v>0</v>
      </c>
      <c r="H5284" s="72">
        <f>'Balance N'!P5287</f>
        <v>0</v>
      </c>
      <c r="I5284" s="74">
        <f t="shared" si="82"/>
        <v>0</v>
      </c>
    </row>
    <row r="5285" spans="1:9" ht="15.6">
      <c r="A5285" s="70">
        <f>'Balance N'!I5288</f>
        <v>0</v>
      </c>
      <c r="B5285" s="71">
        <f>'Balance N'!J5288</f>
        <v>0</v>
      </c>
      <c r="C5285" s="72">
        <f>'Balance N'!K5288</f>
        <v>0</v>
      </c>
      <c r="D5285" s="72">
        <f>'Balance N'!L5288</f>
        <v>0</v>
      </c>
      <c r="E5285" s="72">
        <f>'Balance N'!M5288</f>
        <v>0</v>
      </c>
      <c r="F5285" s="72">
        <f>'Balance N'!N5288</f>
        <v>0</v>
      </c>
      <c r="G5285" s="72">
        <f>'Balance N'!O5288</f>
        <v>0</v>
      </c>
      <c r="H5285" s="72">
        <f>'Balance N'!P5288</f>
        <v>0</v>
      </c>
      <c r="I5285" s="74">
        <f t="shared" si="82"/>
        <v>0</v>
      </c>
    </row>
    <row r="5286" spans="1:9" ht="15.6">
      <c r="A5286" s="70">
        <f>'Balance N'!I5289</f>
        <v>0</v>
      </c>
      <c r="B5286" s="71">
        <f>'Balance N'!J5289</f>
        <v>0</v>
      </c>
      <c r="C5286" s="72">
        <f>'Balance N'!K5289</f>
        <v>0</v>
      </c>
      <c r="D5286" s="72">
        <f>'Balance N'!L5289</f>
        <v>0</v>
      </c>
      <c r="E5286" s="72">
        <f>'Balance N'!M5289</f>
        <v>0</v>
      </c>
      <c r="F5286" s="72">
        <f>'Balance N'!N5289</f>
        <v>0</v>
      </c>
      <c r="G5286" s="72">
        <f>'Balance N'!O5289</f>
        <v>0</v>
      </c>
      <c r="H5286" s="72">
        <f>'Balance N'!P5289</f>
        <v>0</v>
      </c>
      <c r="I5286" s="74">
        <f t="shared" si="82"/>
        <v>0</v>
      </c>
    </row>
    <row r="5287" spans="1:9" ht="15.6">
      <c r="A5287" s="70">
        <f>'Balance N'!I5290</f>
        <v>0</v>
      </c>
      <c r="B5287" s="71">
        <f>'Balance N'!J5290</f>
        <v>0</v>
      </c>
      <c r="C5287" s="72">
        <f>'Balance N'!K5290</f>
        <v>0</v>
      </c>
      <c r="D5287" s="72">
        <f>'Balance N'!L5290</f>
        <v>0</v>
      </c>
      <c r="E5287" s="72">
        <f>'Balance N'!M5290</f>
        <v>0</v>
      </c>
      <c r="F5287" s="72">
        <f>'Balance N'!N5290</f>
        <v>0</v>
      </c>
      <c r="G5287" s="72">
        <f>'Balance N'!O5290</f>
        <v>0</v>
      </c>
      <c r="H5287" s="72">
        <f>'Balance N'!P5290</f>
        <v>0</v>
      </c>
      <c r="I5287" s="74">
        <f t="shared" si="82"/>
        <v>0</v>
      </c>
    </row>
    <row r="5288" spans="1:9" ht="15.6">
      <c r="A5288" s="70">
        <f>'Balance N'!I5291</f>
        <v>0</v>
      </c>
      <c r="B5288" s="71">
        <f>'Balance N'!J5291</f>
        <v>0</v>
      </c>
      <c r="C5288" s="72">
        <f>'Balance N'!K5291</f>
        <v>0</v>
      </c>
      <c r="D5288" s="72">
        <f>'Balance N'!L5291</f>
        <v>0</v>
      </c>
      <c r="E5288" s="72">
        <f>'Balance N'!M5291</f>
        <v>0</v>
      </c>
      <c r="F5288" s="72">
        <f>'Balance N'!N5291</f>
        <v>0</v>
      </c>
      <c r="G5288" s="72">
        <f>'Balance N'!O5291</f>
        <v>0</v>
      </c>
      <c r="H5288" s="72">
        <f>'Balance N'!P5291</f>
        <v>0</v>
      </c>
      <c r="I5288" s="74">
        <f t="shared" si="82"/>
        <v>0</v>
      </c>
    </row>
    <row r="5289" spans="1:9" ht="15.6">
      <c r="A5289" s="70">
        <f>'Balance N'!I5292</f>
        <v>0</v>
      </c>
      <c r="B5289" s="71">
        <f>'Balance N'!J5292</f>
        <v>0</v>
      </c>
      <c r="C5289" s="72">
        <f>'Balance N'!K5292</f>
        <v>0</v>
      </c>
      <c r="D5289" s="72">
        <f>'Balance N'!L5292</f>
        <v>0</v>
      </c>
      <c r="E5289" s="72">
        <f>'Balance N'!M5292</f>
        <v>0</v>
      </c>
      <c r="F5289" s="72">
        <f>'Balance N'!N5292</f>
        <v>0</v>
      </c>
      <c r="G5289" s="72">
        <f>'Balance N'!O5292</f>
        <v>0</v>
      </c>
      <c r="H5289" s="72">
        <f>'Balance N'!P5292</f>
        <v>0</v>
      </c>
      <c r="I5289" s="74">
        <f t="shared" si="82"/>
        <v>0</v>
      </c>
    </row>
    <row r="5290" spans="1:9" ht="15.6">
      <c r="A5290" s="70">
        <f>'Balance N'!I5293</f>
        <v>0</v>
      </c>
      <c r="B5290" s="71">
        <f>'Balance N'!J5293</f>
        <v>0</v>
      </c>
      <c r="C5290" s="72">
        <f>'Balance N'!K5293</f>
        <v>0</v>
      </c>
      <c r="D5290" s="72">
        <f>'Balance N'!L5293</f>
        <v>0</v>
      </c>
      <c r="E5290" s="72">
        <f>'Balance N'!M5293</f>
        <v>0</v>
      </c>
      <c r="F5290" s="72">
        <f>'Balance N'!N5293</f>
        <v>0</v>
      </c>
      <c r="G5290" s="72">
        <f>'Balance N'!O5293</f>
        <v>0</v>
      </c>
      <c r="H5290" s="72">
        <f>'Balance N'!P5293</f>
        <v>0</v>
      </c>
      <c r="I5290" s="74">
        <f t="shared" si="82"/>
        <v>0</v>
      </c>
    </row>
    <row r="5291" spans="1:9" ht="15.6">
      <c r="A5291" s="70">
        <f>'Balance N'!I5294</f>
        <v>0</v>
      </c>
      <c r="B5291" s="71">
        <f>'Balance N'!J5294</f>
        <v>0</v>
      </c>
      <c r="C5291" s="72">
        <f>'Balance N'!K5294</f>
        <v>0</v>
      </c>
      <c r="D5291" s="72">
        <f>'Balance N'!L5294</f>
        <v>0</v>
      </c>
      <c r="E5291" s="72">
        <f>'Balance N'!M5294</f>
        <v>0</v>
      </c>
      <c r="F5291" s="72">
        <f>'Balance N'!N5294</f>
        <v>0</v>
      </c>
      <c r="G5291" s="72">
        <f>'Balance N'!O5294</f>
        <v>0</v>
      </c>
      <c r="H5291" s="72">
        <f>'Balance N'!P5294</f>
        <v>0</v>
      </c>
      <c r="I5291" s="74">
        <f t="shared" si="82"/>
        <v>0</v>
      </c>
    </row>
    <row r="5292" spans="1:9" ht="15.6">
      <c r="A5292" s="70">
        <f>'Balance N'!I5295</f>
        <v>0</v>
      </c>
      <c r="B5292" s="71">
        <f>'Balance N'!J5295</f>
        <v>0</v>
      </c>
      <c r="C5292" s="72">
        <f>'Balance N'!K5295</f>
        <v>0</v>
      </c>
      <c r="D5292" s="72">
        <f>'Balance N'!L5295</f>
        <v>0</v>
      </c>
      <c r="E5292" s="72">
        <f>'Balance N'!M5295</f>
        <v>0</v>
      </c>
      <c r="F5292" s="72">
        <f>'Balance N'!N5295</f>
        <v>0</v>
      </c>
      <c r="G5292" s="72">
        <f>'Balance N'!O5295</f>
        <v>0</v>
      </c>
      <c r="H5292" s="72">
        <f>'Balance N'!P5295</f>
        <v>0</v>
      </c>
      <c r="I5292" s="74">
        <f t="shared" si="82"/>
        <v>0</v>
      </c>
    </row>
    <row r="5293" spans="1:9" ht="15.6">
      <c r="A5293" s="70">
        <f>'Balance N'!I5296</f>
        <v>0</v>
      </c>
      <c r="B5293" s="71">
        <f>'Balance N'!J5296</f>
        <v>0</v>
      </c>
      <c r="C5293" s="72">
        <f>'Balance N'!K5296</f>
        <v>0</v>
      </c>
      <c r="D5293" s="72">
        <f>'Balance N'!L5296</f>
        <v>0</v>
      </c>
      <c r="E5293" s="72">
        <f>'Balance N'!M5296</f>
        <v>0</v>
      </c>
      <c r="F5293" s="72">
        <f>'Balance N'!N5296</f>
        <v>0</v>
      </c>
      <c r="G5293" s="72">
        <f>'Balance N'!O5296</f>
        <v>0</v>
      </c>
      <c r="H5293" s="72">
        <f>'Balance N'!P5296</f>
        <v>0</v>
      </c>
      <c r="I5293" s="74">
        <f t="shared" si="82"/>
        <v>0</v>
      </c>
    </row>
    <row r="5294" spans="1:9" ht="15.6">
      <c r="A5294" s="70">
        <f>'Balance N'!I5297</f>
        <v>0</v>
      </c>
      <c r="B5294" s="71">
        <f>'Balance N'!J5297</f>
        <v>0</v>
      </c>
      <c r="C5294" s="72">
        <f>'Balance N'!K5297</f>
        <v>0</v>
      </c>
      <c r="D5294" s="72">
        <f>'Balance N'!L5297</f>
        <v>0</v>
      </c>
      <c r="E5294" s="72">
        <f>'Balance N'!M5297</f>
        <v>0</v>
      </c>
      <c r="F5294" s="72">
        <f>'Balance N'!N5297</f>
        <v>0</v>
      </c>
      <c r="G5294" s="72">
        <f>'Balance N'!O5297</f>
        <v>0</v>
      </c>
      <c r="H5294" s="72">
        <f>'Balance N'!P5297</f>
        <v>0</v>
      </c>
      <c r="I5294" s="74">
        <f t="shared" si="82"/>
        <v>0</v>
      </c>
    </row>
    <row r="5295" spans="1:9" ht="15.6">
      <c r="A5295" s="70">
        <f>'Balance N'!I5298</f>
        <v>0</v>
      </c>
      <c r="B5295" s="71">
        <f>'Balance N'!J5298</f>
        <v>0</v>
      </c>
      <c r="C5295" s="72">
        <f>'Balance N'!K5298</f>
        <v>0</v>
      </c>
      <c r="D5295" s="72">
        <f>'Balance N'!L5298</f>
        <v>0</v>
      </c>
      <c r="E5295" s="72">
        <f>'Balance N'!M5298</f>
        <v>0</v>
      </c>
      <c r="F5295" s="72">
        <f>'Balance N'!N5298</f>
        <v>0</v>
      </c>
      <c r="G5295" s="72">
        <f>'Balance N'!O5298</f>
        <v>0</v>
      </c>
      <c r="H5295" s="72">
        <f>'Balance N'!P5298</f>
        <v>0</v>
      </c>
      <c r="I5295" s="74">
        <f t="shared" si="82"/>
        <v>0</v>
      </c>
    </row>
    <row r="5296" spans="1:9" ht="15.6">
      <c r="A5296" s="70">
        <f>'Balance N'!I5299</f>
        <v>0</v>
      </c>
      <c r="B5296" s="71">
        <f>'Balance N'!J5299</f>
        <v>0</v>
      </c>
      <c r="C5296" s="72">
        <f>'Balance N'!K5299</f>
        <v>0</v>
      </c>
      <c r="D5296" s="72">
        <f>'Balance N'!L5299</f>
        <v>0</v>
      </c>
      <c r="E5296" s="72">
        <f>'Balance N'!M5299</f>
        <v>0</v>
      </c>
      <c r="F5296" s="72">
        <f>'Balance N'!N5299</f>
        <v>0</v>
      </c>
      <c r="G5296" s="72">
        <f>'Balance N'!O5299</f>
        <v>0</v>
      </c>
      <c r="H5296" s="72">
        <f>'Balance N'!P5299</f>
        <v>0</v>
      </c>
      <c r="I5296" s="74">
        <f t="shared" si="82"/>
        <v>0</v>
      </c>
    </row>
    <row r="5297" spans="1:9" ht="15.6">
      <c r="A5297" s="70">
        <f>'Balance N'!I5300</f>
        <v>0</v>
      </c>
      <c r="B5297" s="71">
        <f>'Balance N'!J5300</f>
        <v>0</v>
      </c>
      <c r="C5297" s="72">
        <f>'Balance N'!K5300</f>
        <v>0</v>
      </c>
      <c r="D5297" s="72">
        <f>'Balance N'!L5300</f>
        <v>0</v>
      </c>
      <c r="E5297" s="72">
        <f>'Balance N'!M5300</f>
        <v>0</v>
      </c>
      <c r="F5297" s="72">
        <f>'Balance N'!N5300</f>
        <v>0</v>
      </c>
      <c r="G5297" s="72">
        <f>'Balance N'!O5300</f>
        <v>0</v>
      </c>
      <c r="H5297" s="72">
        <f>'Balance N'!P5300</f>
        <v>0</v>
      </c>
      <c r="I5297" s="74">
        <f t="shared" si="82"/>
        <v>0</v>
      </c>
    </row>
    <row r="5298" spans="1:9" ht="15.6">
      <c r="A5298" s="70">
        <f>'Balance N'!I5301</f>
        <v>0</v>
      </c>
      <c r="B5298" s="71">
        <f>'Balance N'!J5301</f>
        <v>0</v>
      </c>
      <c r="C5298" s="72">
        <f>'Balance N'!K5301</f>
        <v>0</v>
      </c>
      <c r="D5298" s="72">
        <f>'Balance N'!L5301</f>
        <v>0</v>
      </c>
      <c r="E5298" s="72">
        <f>'Balance N'!M5301</f>
        <v>0</v>
      </c>
      <c r="F5298" s="72">
        <f>'Balance N'!N5301</f>
        <v>0</v>
      </c>
      <c r="G5298" s="72">
        <f>'Balance N'!O5301</f>
        <v>0</v>
      </c>
      <c r="H5298" s="72">
        <f>'Balance N'!P5301</f>
        <v>0</v>
      </c>
      <c r="I5298" s="74">
        <f t="shared" si="82"/>
        <v>0</v>
      </c>
    </row>
    <row r="5299" spans="1:9" ht="15.6">
      <c r="A5299" s="70">
        <f>'Balance N'!I5302</f>
        <v>0</v>
      </c>
      <c r="B5299" s="71">
        <f>'Balance N'!J5302</f>
        <v>0</v>
      </c>
      <c r="C5299" s="72">
        <f>'Balance N'!K5302</f>
        <v>0</v>
      </c>
      <c r="D5299" s="72">
        <f>'Balance N'!L5302</f>
        <v>0</v>
      </c>
      <c r="E5299" s="72">
        <f>'Balance N'!M5302</f>
        <v>0</v>
      </c>
      <c r="F5299" s="72">
        <f>'Balance N'!N5302</f>
        <v>0</v>
      </c>
      <c r="G5299" s="72">
        <f>'Balance N'!O5302</f>
        <v>0</v>
      </c>
      <c r="H5299" s="72">
        <f>'Balance N'!P5302</f>
        <v>0</v>
      </c>
      <c r="I5299" s="74">
        <f t="shared" si="82"/>
        <v>0</v>
      </c>
    </row>
    <row r="5300" spans="1:9" ht="15.6">
      <c r="A5300" s="70">
        <f>'Balance N'!I5303</f>
        <v>0</v>
      </c>
      <c r="B5300" s="71">
        <f>'Balance N'!J5303</f>
        <v>0</v>
      </c>
      <c r="C5300" s="72">
        <f>'Balance N'!K5303</f>
        <v>0</v>
      </c>
      <c r="D5300" s="72">
        <f>'Balance N'!L5303</f>
        <v>0</v>
      </c>
      <c r="E5300" s="72">
        <f>'Balance N'!M5303</f>
        <v>0</v>
      </c>
      <c r="F5300" s="72">
        <f>'Balance N'!N5303</f>
        <v>0</v>
      </c>
      <c r="G5300" s="72">
        <f>'Balance N'!O5303</f>
        <v>0</v>
      </c>
      <c r="H5300" s="72">
        <f>'Balance N'!P5303</f>
        <v>0</v>
      </c>
      <c r="I5300" s="74">
        <f t="shared" si="82"/>
        <v>0</v>
      </c>
    </row>
    <row r="5301" spans="1:9" ht="15.6">
      <c r="A5301" s="70">
        <f>'Balance N'!I5304</f>
        <v>0</v>
      </c>
      <c r="B5301" s="71">
        <f>'Balance N'!J5304</f>
        <v>0</v>
      </c>
      <c r="C5301" s="72">
        <f>'Balance N'!K5304</f>
        <v>0</v>
      </c>
      <c r="D5301" s="72">
        <f>'Balance N'!L5304</f>
        <v>0</v>
      </c>
      <c r="E5301" s="72">
        <f>'Balance N'!M5304</f>
        <v>0</v>
      </c>
      <c r="F5301" s="72">
        <f>'Balance N'!N5304</f>
        <v>0</v>
      </c>
      <c r="G5301" s="72">
        <f>'Balance N'!O5304</f>
        <v>0</v>
      </c>
      <c r="H5301" s="72">
        <f>'Balance N'!P5304</f>
        <v>0</v>
      </c>
      <c r="I5301" s="74">
        <f t="shared" si="82"/>
        <v>0</v>
      </c>
    </row>
    <row r="5302" spans="1:9" ht="15.6">
      <c r="A5302" s="70">
        <f>'Balance N'!I5305</f>
        <v>0</v>
      </c>
      <c r="B5302" s="71">
        <f>'Balance N'!J5305</f>
        <v>0</v>
      </c>
      <c r="C5302" s="72">
        <f>'Balance N'!K5305</f>
        <v>0</v>
      </c>
      <c r="D5302" s="72">
        <f>'Balance N'!L5305</f>
        <v>0</v>
      </c>
      <c r="E5302" s="72">
        <f>'Balance N'!M5305</f>
        <v>0</v>
      </c>
      <c r="F5302" s="72">
        <f>'Balance N'!N5305</f>
        <v>0</v>
      </c>
      <c r="G5302" s="72">
        <f>'Balance N'!O5305</f>
        <v>0</v>
      </c>
      <c r="H5302" s="72">
        <f>'Balance N'!P5305</f>
        <v>0</v>
      </c>
      <c r="I5302" s="74">
        <f t="shared" si="82"/>
        <v>0</v>
      </c>
    </row>
    <row r="5303" spans="1:9" ht="15.6">
      <c r="A5303" s="70">
        <f>'Balance N'!I5306</f>
        <v>0</v>
      </c>
      <c r="B5303" s="71">
        <f>'Balance N'!J5306</f>
        <v>0</v>
      </c>
      <c r="C5303" s="72">
        <f>'Balance N'!K5306</f>
        <v>0</v>
      </c>
      <c r="D5303" s="72">
        <f>'Balance N'!L5306</f>
        <v>0</v>
      </c>
      <c r="E5303" s="72">
        <f>'Balance N'!M5306</f>
        <v>0</v>
      </c>
      <c r="F5303" s="72">
        <f>'Balance N'!N5306</f>
        <v>0</v>
      </c>
      <c r="G5303" s="72">
        <f>'Balance N'!O5306</f>
        <v>0</v>
      </c>
      <c r="H5303" s="72">
        <f>'Balance N'!P5306</f>
        <v>0</v>
      </c>
      <c r="I5303" s="74">
        <f t="shared" si="82"/>
        <v>0</v>
      </c>
    </row>
    <row r="5304" spans="1:9" ht="15.6">
      <c r="A5304" s="70">
        <f>'Balance N'!I5307</f>
        <v>0</v>
      </c>
      <c r="B5304" s="71">
        <f>'Balance N'!J5307</f>
        <v>0</v>
      </c>
      <c r="C5304" s="72">
        <f>'Balance N'!K5307</f>
        <v>0</v>
      </c>
      <c r="D5304" s="72">
        <f>'Balance N'!L5307</f>
        <v>0</v>
      </c>
      <c r="E5304" s="72">
        <f>'Balance N'!M5307</f>
        <v>0</v>
      </c>
      <c r="F5304" s="72">
        <f>'Balance N'!N5307</f>
        <v>0</v>
      </c>
      <c r="G5304" s="72">
        <f>'Balance N'!O5307</f>
        <v>0</v>
      </c>
      <c r="H5304" s="72">
        <f>'Balance N'!P5307</f>
        <v>0</v>
      </c>
      <c r="I5304" s="74">
        <f t="shared" si="82"/>
        <v>0</v>
      </c>
    </row>
    <row r="5305" spans="1:9" ht="15.6">
      <c r="A5305" s="70">
        <f>'Balance N'!I5308</f>
        <v>0</v>
      </c>
      <c r="B5305" s="71">
        <f>'Balance N'!J5308</f>
        <v>0</v>
      </c>
      <c r="C5305" s="72">
        <f>'Balance N'!K5308</f>
        <v>0</v>
      </c>
      <c r="D5305" s="72">
        <f>'Balance N'!L5308</f>
        <v>0</v>
      </c>
      <c r="E5305" s="72">
        <f>'Balance N'!M5308</f>
        <v>0</v>
      </c>
      <c r="F5305" s="72">
        <f>'Balance N'!N5308</f>
        <v>0</v>
      </c>
      <c r="G5305" s="72">
        <f>'Balance N'!O5308</f>
        <v>0</v>
      </c>
      <c r="H5305" s="72">
        <f>'Balance N'!P5308</f>
        <v>0</v>
      </c>
      <c r="I5305" s="74">
        <f t="shared" si="82"/>
        <v>0</v>
      </c>
    </row>
    <row r="5306" spans="1:9" ht="15.6">
      <c r="A5306" s="70">
        <f>'Balance N'!I5309</f>
        <v>0</v>
      </c>
      <c r="B5306" s="71">
        <f>'Balance N'!J5309</f>
        <v>0</v>
      </c>
      <c r="C5306" s="72">
        <f>'Balance N'!K5309</f>
        <v>0</v>
      </c>
      <c r="D5306" s="72">
        <f>'Balance N'!L5309</f>
        <v>0</v>
      </c>
      <c r="E5306" s="72">
        <f>'Balance N'!M5309</f>
        <v>0</v>
      </c>
      <c r="F5306" s="72">
        <f>'Balance N'!N5309</f>
        <v>0</v>
      </c>
      <c r="G5306" s="72">
        <f>'Balance N'!O5309</f>
        <v>0</v>
      </c>
      <c r="H5306" s="72">
        <f>'Balance N'!P5309</f>
        <v>0</v>
      </c>
      <c r="I5306" s="74">
        <f t="shared" si="82"/>
        <v>0</v>
      </c>
    </row>
    <row r="5307" spans="1:9" ht="15.6">
      <c r="A5307" s="70">
        <f>'Balance N'!I5310</f>
        <v>0</v>
      </c>
      <c r="B5307" s="71">
        <f>'Balance N'!J5310</f>
        <v>0</v>
      </c>
      <c r="C5307" s="72">
        <f>'Balance N'!K5310</f>
        <v>0</v>
      </c>
      <c r="D5307" s="72">
        <f>'Balance N'!L5310</f>
        <v>0</v>
      </c>
      <c r="E5307" s="72">
        <f>'Balance N'!M5310</f>
        <v>0</v>
      </c>
      <c r="F5307" s="72">
        <f>'Balance N'!N5310</f>
        <v>0</v>
      </c>
      <c r="G5307" s="72">
        <f>'Balance N'!O5310</f>
        <v>0</v>
      </c>
      <c r="H5307" s="72">
        <f>'Balance N'!P5310</f>
        <v>0</v>
      </c>
      <c r="I5307" s="74">
        <f t="shared" si="82"/>
        <v>0</v>
      </c>
    </row>
    <row r="5308" spans="1:9" ht="15.6">
      <c r="A5308" s="70">
        <f>'Balance N'!I5311</f>
        <v>0</v>
      </c>
      <c r="B5308" s="71">
        <f>'Balance N'!J5311</f>
        <v>0</v>
      </c>
      <c r="C5308" s="72">
        <f>'Balance N'!K5311</f>
        <v>0</v>
      </c>
      <c r="D5308" s="72">
        <f>'Balance N'!L5311</f>
        <v>0</v>
      </c>
      <c r="E5308" s="72">
        <f>'Balance N'!M5311</f>
        <v>0</v>
      </c>
      <c r="F5308" s="72">
        <f>'Balance N'!N5311</f>
        <v>0</v>
      </c>
      <c r="G5308" s="72">
        <f>'Balance N'!O5311</f>
        <v>0</v>
      </c>
      <c r="H5308" s="72">
        <f>'Balance N'!P5311</f>
        <v>0</v>
      </c>
      <c r="I5308" s="74">
        <f t="shared" si="82"/>
        <v>0</v>
      </c>
    </row>
    <row r="5309" spans="1:9" ht="15.6">
      <c r="A5309" s="70">
        <f>'Balance N'!I5312</f>
        <v>0</v>
      </c>
      <c r="B5309" s="71">
        <f>'Balance N'!J5312</f>
        <v>0</v>
      </c>
      <c r="C5309" s="72">
        <f>'Balance N'!K5312</f>
        <v>0</v>
      </c>
      <c r="D5309" s="72">
        <f>'Balance N'!L5312</f>
        <v>0</v>
      </c>
      <c r="E5309" s="72">
        <f>'Balance N'!M5312</f>
        <v>0</v>
      </c>
      <c r="F5309" s="72">
        <f>'Balance N'!N5312</f>
        <v>0</v>
      </c>
      <c r="G5309" s="72">
        <f>'Balance N'!O5312</f>
        <v>0</v>
      </c>
      <c r="H5309" s="72">
        <f>'Balance N'!P5312</f>
        <v>0</v>
      </c>
      <c r="I5309" s="74">
        <f t="shared" si="82"/>
        <v>0</v>
      </c>
    </row>
    <row r="5310" spans="1:9" ht="15.6">
      <c r="A5310" s="70">
        <f>'Balance N'!I5313</f>
        <v>0</v>
      </c>
      <c r="B5310" s="71">
        <f>'Balance N'!J5313</f>
        <v>0</v>
      </c>
      <c r="C5310" s="72">
        <f>'Balance N'!K5313</f>
        <v>0</v>
      </c>
      <c r="D5310" s="72">
        <f>'Balance N'!L5313</f>
        <v>0</v>
      </c>
      <c r="E5310" s="72">
        <f>'Balance N'!M5313</f>
        <v>0</v>
      </c>
      <c r="F5310" s="72">
        <f>'Balance N'!N5313</f>
        <v>0</v>
      </c>
      <c r="G5310" s="72">
        <f>'Balance N'!O5313</f>
        <v>0</v>
      </c>
      <c r="H5310" s="72">
        <f>'Balance N'!P5313</f>
        <v>0</v>
      </c>
      <c r="I5310" s="74">
        <f t="shared" si="82"/>
        <v>0</v>
      </c>
    </row>
    <row r="5311" spans="1:9" ht="15.6">
      <c r="A5311" s="70">
        <f>'Balance N'!I5314</f>
        <v>0</v>
      </c>
      <c r="B5311" s="71">
        <f>'Balance N'!J5314</f>
        <v>0</v>
      </c>
      <c r="C5311" s="72">
        <f>'Balance N'!K5314</f>
        <v>0</v>
      </c>
      <c r="D5311" s="72">
        <f>'Balance N'!L5314</f>
        <v>0</v>
      </c>
      <c r="E5311" s="72">
        <f>'Balance N'!M5314</f>
        <v>0</v>
      </c>
      <c r="F5311" s="72">
        <f>'Balance N'!N5314</f>
        <v>0</v>
      </c>
      <c r="G5311" s="72">
        <f>'Balance N'!O5314</f>
        <v>0</v>
      </c>
      <c r="H5311" s="72">
        <f>'Balance N'!P5314</f>
        <v>0</v>
      </c>
      <c r="I5311" s="74">
        <f t="shared" si="82"/>
        <v>0</v>
      </c>
    </row>
    <row r="5312" spans="1:9" ht="15.6">
      <c r="A5312" s="70">
        <f>'Balance N'!I5315</f>
        <v>0</v>
      </c>
      <c r="B5312" s="71">
        <f>'Balance N'!J5315</f>
        <v>0</v>
      </c>
      <c r="C5312" s="72">
        <f>'Balance N'!K5315</f>
        <v>0</v>
      </c>
      <c r="D5312" s="72">
        <f>'Balance N'!L5315</f>
        <v>0</v>
      </c>
      <c r="E5312" s="72">
        <f>'Balance N'!M5315</f>
        <v>0</v>
      </c>
      <c r="F5312" s="72">
        <f>'Balance N'!N5315</f>
        <v>0</v>
      </c>
      <c r="G5312" s="72">
        <f>'Balance N'!O5315</f>
        <v>0</v>
      </c>
      <c r="H5312" s="72">
        <f>'Balance N'!P5315</f>
        <v>0</v>
      </c>
      <c r="I5312" s="74">
        <f t="shared" si="82"/>
        <v>0</v>
      </c>
    </row>
    <row r="5313" spans="1:9" ht="15.6">
      <c r="A5313" s="70">
        <f>'Balance N'!I5316</f>
        <v>0</v>
      </c>
      <c r="B5313" s="71">
        <f>'Balance N'!J5316</f>
        <v>0</v>
      </c>
      <c r="C5313" s="72">
        <f>'Balance N'!K5316</f>
        <v>0</v>
      </c>
      <c r="D5313" s="72">
        <f>'Balance N'!L5316</f>
        <v>0</v>
      </c>
      <c r="E5313" s="72">
        <f>'Balance N'!M5316</f>
        <v>0</v>
      </c>
      <c r="F5313" s="72">
        <f>'Balance N'!N5316</f>
        <v>0</v>
      </c>
      <c r="G5313" s="72">
        <f>'Balance N'!O5316</f>
        <v>0</v>
      </c>
      <c r="H5313" s="72">
        <f>'Balance N'!P5316</f>
        <v>0</v>
      </c>
      <c r="I5313" s="74">
        <f t="shared" si="82"/>
        <v>0</v>
      </c>
    </row>
    <row r="5314" spans="1:9" ht="15.6">
      <c r="A5314" s="70">
        <f>'Balance N'!I5317</f>
        <v>0</v>
      </c>
      <c r="B5314" s="71">
        <f>'Balance N'!J5317</f>
        <v>0</v>
      </c>
      <c r="C5314" s="72">
        <f>'Balance N'!K5317</f>
        <v>0</v>
      </c>
      <c r="D5314" s="72">
        <f>'Balance N'!L5317</f>
        <v>0</v>
      </c>
      <c r="E5314" s="72">
        <f>'Balance N'!M5317</f>
        <v>0</v>
      </c>
      <c r="F5314" s="72">
        <f>'Balance N'!N5317</f>
        <v>0</v>
      </c>
      <c r="G5314" s="72">
        <f>'Balance N'!O5317</f>
        <v>0</v>
      </c>
      <c r="H5314" s="72">
        <f>'Balance N'!P5317</f>
        <v>0</v>
      </c>
      <c r="I5314" s="74">
        <f t="shared" si="82"/>
        <v>0</v>
      </c>
    </row>
    <row r="5315" spans="1:9" ht="15.6">
      <c r="A5315" s="70">
        <f>'Balance N'!I5318</f>
        <v>0</v>
      </c>
      <c r="B5315" s="71">
        <f>'Balance N'!J5318</f>
        <v>0</v>
      </c>
      <c r="C5315" s="72">
        <f>'Balance N'!K5318</f>
        <v>0</v>
      </c>
      <c r="D5315" s="72">
        <f>'Balance N'!L5318</f>
        <v>0</v>
      </c>
      <c r="E5315" s="72">
        <f>'Balance N'!M5318</f>
        <v>0</v>
      </c>
      <c r="F5315" s="72">
        <f>'Balance N'!N5318</f>
        <v>0</v>
      </c>
      <c r="G5315" s="72">
        <f>'Balance N'!O5318</f>
        <v>0</v>
      </c>
      <c r="H5315" s="72">
        <f>'Balance N'!P5318</f>
        <v>0</v>
      </c>
      <c r="I5315" s="74">
        <f t="shared" ref="I5315:I5378" si="83">(C5315-D5315)+(E5315-F5315)-(G5315-H5315)</f>
        <v>0</v>
      </c>
    </row>
    <row r="5316" spans="1:9" ht="15.6">
      <c r="A5316" s="70">
        <f>'Balance N'!I5319</f>
        <v>0</v>
      </c>
      <c r="B5316" s="71">
        <f>'Balance N'!J5319</f>
        <v>0</v>
      </c>
      <c r="C5316" s="72">
        <f>'Balance N'!K5319</f>
        <v>0</v>
      </c>
      <c r="D5316" s="72">
        <f>'Balance N'!L5319</f>
        <v>0</v>
      </c>
      <c r="E5316" s="72">
        <f>'Balance N'!M5319</f>
        <v>0</v>
      </c>
      <c r="F5316" s="72">
        <f>'Balance N'!N5319</f>
        <v>0</v>
      </c>
      <c r="G5316" s="72">
        <f>'Balance N'!O5319</f>
        <v>0</v>
      </c>
      <c r="H5316" s="72">
        <f>'Balance N'!P5319</f>
        <v>0</v>
      </c>
      <c r="I5316" s="74">
        <f t="shared" si="83"/>
        <v>0</v>
      </c>
    </row>
    <row r="5317" spans="1:9" ht="15.6">
      <c r="A5317" s="70">
        <f>'Balance N'!I5320</f>
        <v>0</v>
      </c>
      <c r="B5317" s="71">
        <f>'Balance N'!J5320</f>
        <v>0</v>
      </c>
      <c r="C5317" s="72">
        <f>'Balance N'!K5320</f>
        <v>0</v>
      </c>
      <c r="D5317" s="72">
        <f>'Balance N'!L5320</f>
        <v>0</v>
      </c>
      <c r="E5317" s="72">
        <f>'Balance N'!M5320</f>
        <v>0</v>
      </c>
      <c r="F5317" s="72">
        <f>'Balance N'!N5320</f>
        <v>0</v>
      </c>
      <c r="G5317" s="72">
        <f>'Balance N'!O5320</f>
        <v>0</v>
      </c>
      <c r="H5317" s="72">
        <f>'Balance N'!P5320</f>
        <v>0</v>
      </c>
      <c r="I5317" s="74">
        <f t="shared" si="83"/>
        <v>0</v>
      </c>
    </row>
    <row r="5318" spans="1:9" ht="15.6">
      <c r="A5318" s="70">
        <f>'Balance N'!I5321</f>
        <v>0</v>
      </c>
      <c r="B5318" s="71">
        <f>'Balance N'!J5321</f>
        <v>0</v>
      </c>
      <c r="C5318" s="72">
        <f>'Balance N'!K5321</f>
        <v>0</v>
      </c>
      <c r="D5318" s="72">
        <f>'Balance N'!L5321</f>
        <v>0</v>
      </c>
      <c r="E5318" s="72">
        <f>'Balance N'!M5321</f>
        <v>0</v>
      </c>
      <c r="F5318" s="72">
        <f>'Balance N'!N5321</f>
        <v>0</v>
      </c>
      <c r="G5318" s="72">
        <f>'Balance N'!O5321</f>
        <v>0</v>
      </c>
      <c r="H5318" s="72">
        <f>'Balance N'!P5321</f>
        <v>0</v>
      </c>
      <c r="I5318" s="74">
        <f t="shared" si="83"/>
        <v>0</v>
      </c>
    </row>
    <row r="5319" spans="1:9" ht="15.6">
      <c r="A5319" s="70">
        <f>'Balance N'!I5322</f>
        <v>0</v>
      </c>
      <c r="B5319" s="71">
        <f>'Balance N'!J5322</f>
        <v>0</v>
      </c>
      <c r="C5319" s="72">
        <f>'Balance N'!K5322</f>
        <v>0</v>
      </c>
      <c r="D5319" s="72">
        <f>'Balance N'!L5322</f>
        <v>0</v>
      </c>
      <c r="E5319" s="72">
        <f>'Balance N'!M5322</f>
        <v>0</v>
      </c>
      <c r="F5319" s="72">
        <f>'Balance N'!N5322</f>
        <v>0</v>
      </c>
      <c r="G5319" s="72">
        <f>'Balance N'!O5322</f>
        <v>0</v>
      </c>
      <c r="H5319" s="72">
        <f>'Balance N'!P5322</f>
        <v>0</v>
      </c>
      <c r="I5319" s="74">
        <f t="shared" si="83"/>
        <v>0</v>
      </c>
    </row>
    <row r="5320" spans="1:9" ht="15.6">
      <c r="A5320" s="70">
        <f>'Balance N'!I5323</f>
        <v>0</v>
      </c>
      <c r="B5320" s="71">
        <f>'Balance N'!J5323</f>
        <v>0</v>
      </c>
      <c r="C5320" s="72">
        <f>'Balance N'!K5323</f>
        <v>0</v>
      </c>
      <c r="D5320" s="72">
        <f>'Balance N'!L5323</f>
        <v>0</v>
      </c>
      <c r="E5320" s="72">
        <f>'Balance N'!M5323</f>
        <v>0</v>
      </c>
      <c r="F5320" s="72">
        <f>'Balance N'!N5323</f>
        <v>0</v>
      </c>
      <c r="G5320" s="72">
        <f>'Balance N'!O5323</f>
        <v>0</v>
      </c>
      <c r="H5320" s="72">
        <f>'Balance N'!P5323</f>
        <v>0</v>
      </c>
      <c r="I5320" s="74">
        <f t="shared" si="83"/>
        <v>0</v>
      </c>
    </row>
    <row r="5321" spans="1:9" ht="15.6">
      <c r="A5321" s="70">
        <f>'Balance N'!I5324</f>
        <v>0</v>
      </c>
      <c r="B5321" s="71">
        <f>'Balance N'!J5324</f>
        <v>0</v>
      </c>
      <c r="C5321" s="72">
        <f>'Balance N'!K5324</f>
        <v>0</v>
      </c>
      <c r="D5321" s="72">
        <f>'Balance N'!L5324</f>
        <v>0</v>
      </c>
      <c r="E5321" s="72">
        <f>'Balance N'!M5324</f>
        <v>0</v>
      </c>
      <c r="F5321" s="72">
        <f>'Balance N'!N5324</f>
        <v>0</v>
      </c>
      <c r="G5321" s="72">
        <f>'Balance N'!O5324</f>
        <v>0</v>
      </c>
      <c r="H5321" s="72">
        <f>'Balance N'!P5324</f>
        <v>0</v>
      </c>
      <c r="I5321" s="74">
        <f t="shared" si="83"/>
        <v>0</v>
      </c>
    </row>
    <row r="5322" spans="1:9" ht="15.6">
      <c r="A5322" s="70">
        <f>'Balance N'!I5325</f>
        <v>0</v>
      </c>
      <c r="B5322" s="71">
        <f>'Balance N'!J5325</f>
        <v>0</v>
      </c>
      <c r="C5322" s="72">
        <f>'Balance N'!K5325</f>
        <v>0</v>
      </c>
      <c r="D5322" s="72">
        <f>'Balance N'!L5325</f>
        <v>0</v>
      </c>
      <c r="E5322" s="72">
        <f>'Balance N'!M5325</f>
        <v>0</v>
      </c>
      <c r="F5322" s="72">
        <f>'Balance N'!N5325</f>
        <v>0</v>
      </c>
      <c r="G5322" s="72">
        <f>'Balance N'!O5325</f>
        <v>0</v>
      </c>
      <c r="H5322" s="72">
        <f>'Balance N'!P5325</f>
        <v>0</v>
      </c>
      <c r="I5322" s="74">
        <f t="shared" si="83"/>
        <v>0</v>
      </c>
    </row>
    <row r="5323" spans="1:9" ht="15.6">
      <c r="A5323" s="70">
        <f>'Balance N'!I5326</f>
        <v>0</v>
      </c>
      <c r="B5323" s="71">
        <f>'Balance N'!J5326</f>
        <v>0</v>
      </c>
      <c r="C5323" s="72">
        <f>'Balance N'!K5326</f>
        <v>0</v>
      </c>
      <c r="D5323" s="72">
        <f>'Balance N'!L5326</f>
        <v>0</v>
      </c>
      <c r="E5323" s="72">
        <f>'Balance N'!M5326</f>
        <v>0</v>
      </c>
      <c r="F5323" s="72">
        <f>'Balance N'!N5326</f>
        <v>0</v>
      </c>
      <c r="G5323" s="72">
        <f>'Balance N'!O5326</f>
        <v>0</v>
      </c>
      <c r="H5323" s="72">
        <f>'Balance N'!P5326</f>
        <v>0</v>
      </c>
      <c r="I5323" s="74">
        <f t="shared" si="83"/>
        <v>0</v>
      </c>
    </row>
    <row r="5324" spans="1:9" ht="15.6">
      <c r="A5324" s="70">
        <f>'Balance N'!I5327</f>
        <v>0</v>
      </c>
      <c r="B5324" s="71">
        <f>'Balance N'!J5327</f>
        <v>0</v>
      </c>
      <c r="C5324" s="72">
        <f>'Balance N'!K5327</f>
        <v>0</v>
      </c>
      <c r="D5324" s="72">
        <f>'Balance N'!L5327</f>
        <v>0</v>
      </c>
      <c r="E5324" s="72">
        <f>'Balance N'!M5327</f>
        <v>0</v>
      </c>
      <c r="F5324" s="72">
        <f>'Balance N'!N5327</f>
        <v>0</v>
      </c>
      <c r="G5324" s="72">
        <f>'Balance N'!O5327</f>
        <v>0</v>
      </c>
      <c r="H5324" s="72">
        <f>'Balance N'!P5327</f>
        <v>0</v>
      </c>
      <c r="I5324" s="74">
        <f t="shared" si="83"/>
        <v>0</v>
      </c>
    </row>
    <row r="5325" spans="1:9" ht="15.6">
      <c r="A5325" s="70">
        <f>'Balance N'!I5328</f>
        <v>0</v>
      </c>
      <c r="B5325" s="71">
        <f>'Balance N'!J5328</f>
        <v>0</v>
      </c>
      <c r="C5325" s="72">
        <f>'Balance N'!K5328</f>
        <v>0</v>
      </c>
      <c r="D5325" s="72">
        <f>'Balance N'!L5328</f>
        <v>0</v>
      </c>
      <c r="E5325" s="72">
        <f>'Balance N'!M5328</f>
        <v>0</v>
      </c>
      <c r="F5325" s="72">
        <f>'Balance N'!N5328</f>
        <v>0</v>
      </c>
      <c r="G5325" s="72">
        <f>'Balance N'!O5328</f>
        <v>0</v>
      </c>
      <c r="H5325" s="72">
        <f>'Balance N'!P5328</f>
        <v>0</v>
      </c>
      <c r="I5325" s="74">
        <f t="shared" si="83"/>
        <v>0</v>
      </c>
    </row>
    <row r="5326" spans="1:9" ht="15.6">
      <c r="A5326" s="70">
        <f>'Balance N'!I5329</f>
        <v>0</v>
      </c>
      <c r="B5326" s="71">
        <f>'Balance N'!J5329</f>
        <v>0</v>
      </c>
      <c r="C5326" s="72">
        <f>'Balance N'!K5329</f>
        <v>0</v>
      </c>
      <c r="D5326" s="72">
        <f>'Balance N'!L5329</f>
        <v>0</v>
      </c>
      <c r="E5326" s="72">
        <f>'Balance N'!M5329</f>
        <v>0</v>
      </c>
      <c r="F5326" s="72">
        <f>'Balance N'!N5329</f>
        <v>0</v>
      </c>
      <c r="G5326" s="72">
        <f>'Balance N'!O5329</f>
        <v>0</v>
      </c>
      <c r="H5326" s="72">
        <f>'Balance N'!P5329</f>
        <v>0</v>
      </c>
      <c r="I5326" s="74">
        <f t="shared" si="83"/>
        <v>0</v>
      </c>
    </row>
    <row r="5327" spans="1:9" ht="15.6">
      <c r="A5327" s="70">
        <f>'Balance N'!I5330</f>
        <v>0</v>
      </c>
      <c r="B5327" s="71">
        <f>'Balance N'!J5330</f>
        <v>0</v>
      </c>
      <c r="C5327" s="72">
        <f>'Balance N'!K5330</f>
        <v>0</v>
      </c>
      <c r="D5327" s="72">
        <f>'Balance N'!L5330</f>
        <v>0</v>
      </c>
      <c r="E5327" s="72">
        <f>'Balance N'!M5330</f>
        <v>0</v>
      </c>
      <c r="F5327" s="72">
        <f>'Balance N'!N5330</f>
        <v>0</v>
      </c>
      <c r="G5327" s="72">
        <f>'Balance N'!O5330</f>
        <v>0</v>
      </c>
      <c r="H5327" s="72">
        <f>'Balance N'!P5330</f>
        <v>0</v>
      </c>
      <c r="I5327" s="74">
        <f t="shared" si="83"/>
        <v>0</v>
      </c>
    </row>
    <row r="5328" spans="1:9" ht="15.6">
      <c r="A5328" s="70">
        <f>'Balance N'!I5331</f>
        <v>0</v>
      </c>
      <c r="B5328" s="71">
        <f>'Balance N'!J5331</f>
        <v>0</v>
      </c>
      <c r="C5328" s="72">
        <f>'Balance N'!K5331</f>
        <v>0</v>
      </c>
      <c r="D5328" s="72">
        <f>'Balance N'!L5331</f>
        <v>0</v>
      </c>
      <c r="E5328" s="72">
        <f>'Balance N'!M5331</f>
        <v>0</v>
      </c>
      <c r="F5328" s="72">
        <f>'Balance N'!N5331</f>
        <v>0</v>
      </c>
      <c r="G5328" s="72">
        <f>'Balance N'!O5331</f>
        <v>0</v>
      </c>
      <c r="H5328" s="72">
        <f>'Balance N'!P5331</f>
        <v>0</v>
      </c>
      <c r="I5328" s="74">
        <f t="shared" si="83"/>
        <v>0</v>
      </c>
    </row>
    <row r="5329" spans="1:9" ht="15.6">
      <c r="A5329" s="70">
        <f>'Balance N'!I5332</f>
        <v>0</v>
      </c>
      <c r="B5329" s="71">
        <f>'Balance N'!J5332</f>
        <v>0</v>
      </c>
      <c r="C5329" s="72">
        <f>'Balance N'!K5332</f>
        <v>0</v>
      </c>
      <c r="D5329" s="72">
        <f>'Balance N'!L5332</f>
        <v>0</v>
      </c>
      <c r="E5329" s="72">
        <f>'Balance N'!M5332</f>
        <v>0</v>
      </c>
      <c r="F5329" s="72">
        <f>'Balance N'!N5332</f>
        <v>0</v>
      </c>
      <c r="G5329" s="72">
        <f>'Balance N'!O5332</f>
        <v>0</v>
      </c>
      <c r="H5329" s="72">
        <f>'Balance N'!P5332</f>
        <v>0</v>
      </c>
      <c r="I5329" s="74">
        <f t="shared" si="83"/>
        <v>0</v>
      </c>
    </row>
    <row r="5330" spans="1:9" ht="15.6">
      <c r="A5330" s="70">
        <f>'Balance N'!I5333</f>
        <v>0</v>
      </c>
      <c r="B5330" s="71">
        <f>'Balance N'!J5333</f>
        <v>0</v>
      </c>
      <c r="C5330" s="72">
        <f>'Balance N'!K5333</f>
        <v>0</v>
      </c>
      <c r="D5330" s="72">
        <f>'Balance N'!L5333</f>
        <v>0</v>
      </c>
      <c r="E5330" s="72">
        <f>'Balance N'!M5333</f>
        <v>0</v>
      </c>
      <c r="F5330" s="72">
        <f>'Balance N'!N5333</f>
        <v>0</v>
      </c>
      <c r="G5330" s="72">
        <f>'Balance N'!O5333</f>
        <v>0</v>
      </c>
      <c r="H5330" s="72">
        <f>'Balance N'!P5333</f>
        <v>0</v>
      </c>
      <c r="I5330" s="74">
        <f t="shared" si="83"/>
        <v>0</v>
      </c>
    </row>
    <row r="5331" spans="1:9" ht="15.6">
      <c r="A5331" s="70">
        <f>'Balance N'!I5334</f>
        <v>0</v>
      </c>
      <c r="B5331" s="71">
        <f>'Balance N'!J5334</f>
        <v>0</v>
      </c>
      <c r="C5331" s="72">
        <f>'Balance N'!K5334</f>
        <v>0</v>
      </c>
      <c r="D5331" s="72">
        <f>'Balance N'!L5334</f>
        <v>0</v>
      </c>
      <c r="E5331" s="72">
        <f>'Balance N'!M5334</f>
        <v>0</v>
      </c>
      <c r="F5331" s="72">
        <f>'Balance N'!N5334</f>
        <v>0</v>
      </c>
      <c r="G5331" s="72">
        <f>'Balance N'!O5334</f>
        <v>0</v>
      </c>
      <c r="H5331" s="72">
        <f>'Balance N'!P5334</f>
        <v>0</v>
      </c>
      <c r="I5331" s="74">
        <f t="shared" si="83"/>
        <v>0</v>
      </c>
    </row>
    <row r="5332" spans="1:9" ht="15.6">
      <c r="A5332" s="70">
        <f>'Balance N'!I5335</f>
        <v>0</v>
      </c>
      <c r="B5332" s="71">
        <f>'Balance N'!J5335</f>
        <v>0</v>
      </c>
      <c r="C5332" s="72">
        <f>'Balance N'!K5335</f>
        <v>0</v>
      </c>
      <c r="D5332" s="72">
        <f>'Balance N'!L5335</f>
        <v>0</v>
      </c>
      <c r="E5332" s="72">
        <f>'Balance N'!M5335</f>
        <v>0</v>
      </c>
      <c r="F5332" s="72">
        <f>'Balance N'!N5335</f>
        <v>0</v>
      </c>
      <c r="G5332" s="72">
        <f>'Balance N'!O5335</f>
        <v>0</v>
      </c>
      <c r="H5332" s="72">
        <f>'Balance N'!P5335</f>
        <v>0</v>
      </c>
      <c r="I5332" s="74">
        <f t="shared" si="83"/>
        <v>0</v>
      </c>
    </row>
    <row r="5333" spans="1:9" ht="15.6">
      <c r="A5333" s="70">
        <f>'Balance N'!I5336</f>
        <v>0</v>
      </c>
      <c r="B5333" s="71">
        <f>'Balance N'!J5336</f>
        <v>0</v>
      </c>
      <c r="C5333" s="72">
        <f>'Balance N'!K5336</f>
        <v>0</v>
      </c>
      <c r="D5333" s="72">
        <f>'Balance N'!L5336</f>
        <v>0</v>
      </c>
      <c r="E5333" s="72">
        <f>'Balance N'!M5336</f>
        <v>0</v>
      </c>
      <c r="F5333" s="72">
        <f>'Balance N'!N5336</f>
        <v>0</v>
      </c>
      <c r="G5333" s="72">
        <f>'Balance N'!O5336</f>
        <v>0</v>
      </c>
      <c r="H5333" s="72">
        <f>'Balance N'!P5336</f>
        <v>0</v>
      </c>
      <c r="I5333" s="74">
        <f t="shared" si="83"/>
        <v>0</v>
      </c>
    </row>
    <row r="5334" spans="1:9" ht="15.6">
      <c r="A5334" s="70">
        <f>'Balance N'!I5337</f>
        <v>0</v>
      </c>
      <c r="B5334" s="71">
        <f>'Balance N'!J5337</f>
        <v>0</v>
      </c>
      <c r="C5334" s="72">
        <f>'Balance N'!K5337</f>
        <v>0</v>
      </c>
      <c r="D5334" s="72">
        <f>'Balance N'!L5337</f>
        <v>0</v>
      </c>
      <c r="E5334" s="72">
        <f>'Balance N'!M5337</f>
        <v>0</v>
      </c>
      <c r="F5334" s="72">
        <f>'Balance N'!N5337</f>
        <v>0</v>
      </c>
      <c r="G5334" s="72">
        <f>'Balance N'!O5337</f>
        <v>0</v>
      </c>
      <c r="H5334" s="72">
        <f>'Balance N'!P5337</f>
        <v>0</v>
      </c>
      <c r="I5334" s="74">
        <f t="shared" si="83"/>
        <v>0</v>
      </c>
    </row>
    <row r="5335" spans="1:9" ht="15.6">
      <c r="A5335" s="70">
        <f>'Balance N'!I5338</f>
        <v>0</v>
      </c>
      <c r="B5335" s="71">
        <f>'Balance N'!J5338</f>
        <v>0</v>
      </c>
      <c r="C5335" s="72">
        <f>'Balance N'!K5338</f>
        <v>0</v>
      </c>
      <c r="D5335" s="72">
        <f>'Balance N'!L5338</f>
        <v>0</v>
      </c>
      <c r="E5335" s="72">
        <f>'Balance N'!M5338</f>
        <v>0</v>
      </c>
      <c r="F5335" s="72">
        <f>'Balance N'!N5338</f>
        <v>0</v>
      </c>
      <c r="G5335" s="72">
        <f>'Balance N'!O5338</f>
        <v>0</v>
      </c>
      <c r="H5335" s="72">
        <f>'Balance N'!P5338</f>
        <v>0</v>
      </c>
      <c r="I5335" s="74">
        <f t="shared" si="83"/>
        <v>0</v>
      </c>
    </row>
    <row r="5336" spans="1:9" ht="15.6">
      <c r="A5336" s="70">
        <f>'Balance N'!I5339</f>
        <v>0</v>
      </c>
      <c r="B5336" s="71">
        <f>'Balance N'!J5339</f>
        <v>0</v>
      </c>
      <c r="C5336" s="72">
        <f>'Balance N'!K5339</f>
        <v>0</v>
      </c>
      <c r="D5336" s="72">
        <f>'Balance N'!L5339</f>
        <v>0</v>
      </c>
      <c r="E5336" s="72">
        <f>'Balance N'!M5339</f>
        <v>0</v>
      </c>
      <c r="F5336" s="72">
        <f>'Balance N'!N5339</f>
        <v>0</v>
      </c>
      <c r="G5336" s="72">
        <f>'Balance N'!O5339</f>
        <v>0</v>
      </c>
      <c r="H5336" s="72">
        <f>'Balance N'!P5339</f>
        <v>0</v>
      </c>
      <c r="I5336" s="74">
        <f t="shared" si="83"/>
        <v>0</v>
      </c>
    </row>
    <row r="5337" spans="1:9" ht="15.6">
      <c r="A5337" s="70">
        <f>'Balance N'!I5340</f>
        <v>0</v>
      </c>
      <c r="B5337" s="71">
        <f>'Balance N'!J5340</f>
        <v>0</v>
      </c>
      <c r="C5337" s="72">
        <f>'Balance N'!K5340</f>
        <v>0</v>
      </c>
      <c r="D5337" s="72">
        <f>'Balance N'!L5340</f>
        <v>0</v>
      </c>
      <c r="E5337" s="72">
        <f>'Balance N'!M5340</f>
        <v>0</v>
      </c>
      <c r="F5337" s="72">
        <f>'Balance N'!N5340</f>
        <v>0</v>
      </c>
      <c r="G5337" s="72">
        <f>'Balance N'!O5340</f>
        <v>0</v>
      </c>
      <c r="H5337" s="72">
        <f>'Balance N'!P5340</f>
        <v>0</v>
      </c>
      <c r="I5337" s="74">
        <f t="shared" si="83"/>
        <v>0</v>
      </c>
    </row>
    <row r="5338" spans="1:9" ht="15.6">
      <c r="A5338" s="70">
        <f>'Balance N'!I5341</f>
        <v>0</v>
      </c>
      <c r="B5338" s="71">
        <f>'Balance N'!J5341</f>
        <v>0</v>
      </c>
      <c r="C5338" s="72">
        <f>'Balance N'!K5341</f>
        <v>0</v>
      </c>
      <c r="D5338" s="72">
        <f>'Balance N'!L5341</f>
        <v>0</v>
      </c>
      <c r="E5338" s="72">
        <f>'Balance N'!M5341</f>
        <v>0</v>
      </c>
      <c r="F5338" s="72">
        <f>'Balance N'!N5341</f>
        <v>0</v>
      </c>
      <c r="G5338" s="72">
        <f>'Balance N'!O5341</f>
        <v>0</v>
      </c>
      <c r="H5338" s="72">
        <f>'Balance N'!P5341</f>
        <v>0</v>
      </c>
      <c r="I5338" s="74">
        <f t="shared" si="83"/>
        <v>0</v>
      </c>
    </row>
    <row r="5339" spans="1:9" ht="15.6">
      <c r="A5339" s="70">
        <f>'Balance N'!I5342</f>
        <v>0</v>
      </c>
      <c r="B5339" s="71">
        <f>'Balance N'!J5342</f>
        <v>0</v>
      </c>
      <c r="C5339" s="72">
        <f>'Balance N'!K5342</f>
        <v>0</v>
      </c>
      <c r="D5339" s="72">
        <f>'Balance N'!L5342</f>
        <v>0</v>
      </c>
      <c r="E5339" s="72">
        <f>'Balance N'!M5342</f>
        <v>0</v>
      </c>
      <c r="F5339" s="72">
        <f>'Balance N'!N5342</f>
        <v>0</v>
      </c>
      <c r="G5339" s="72">
        <f>'Balance N'!O5342</f>
        <v>0</v>
      </c>
      <c r="H5339" s="72">
        <f>'Balance N'!P5342</f>
        <v>0</v>
      </c>
      <c r="I5339" s="74">
        <f t="shared" si="83"/>
        <v>0</v>
      </c>
    </row>
    <row r="5340" spans="1:9" ht="15.6">
      <c r="A5340" s="70">
        <f>'Balance N'!I5343</f>
        <v>0</v>
      </c>
      <c r="B5340" s="71">
        <f>'Balance N'!J5343</f>
        <v>0</v>
      </c>
      <c r="C5340" s="72">
        <f>'Balance N'!K5343</f>
        <v>0</v>
      </c>
      <c r="D5340" s="72">
        <f>'Balance N'!L5343</f>
        <v>0</v>
      </c>
      <c r="E5340" s="72">
        <f>'Balance N'!M5343</f>
        <v>0</v>
      </c>
      <c r="F5340" s="72">
        <f>'Balance N'!N5343</f>
        <v>0</v>
      </c>
      <c r="G5340" s="72">
        <f>'Balance N'!O5343</f>
        <v>0</v>
      </c>
      <c r="H5340" s="72">
        <f>'Balance N'!P5343</f>
        <v>0</v>
      </c>
      <c r="I5340" s="74">
        <f t="shared" si="83"/>
        <v>0</v>
      </c>
    </row>
    <row r="5341" spans="1:9" ht="15.6">
      <c r="A5341" s="70">
        <f>'Balance N'!I5344</f>
        <v>0</v>
      </c>
      <c r="B5341" s="71">
        <f>'Balance N'!J5344</f>
        <v>0</v>
      </c>
      <c r="C5341" s="72">
        <f>'Balance N'!K5344</f>
        <v>0</v>
      </c>
      <c r="D5341" s="72">
        <f>'Balance N'!L5344</f>
        <v>0</v>
      </c>
      <c r="E5341" s="72">
        <f>'Balance N'!M5344</f>
        <v>0</v>
      </c>
      <c r="F5341" s="72">
        <f>'Balance N'!N5344</f>
        <v>0</v>
      </c>
      <c r="G5341" s="72">
        <f>'Balance N'!O5344</f>
        <v>0</v>
      </c>
      <c r="H5341" s="72">
        <f>'Balance N'!P5344</f>
        <v>0</v>
      </c>
      <c r="I5341" s="74">
        <f t="shared" si="83"/>
        <v>0</v>
      </c>
    </row>
    <row r="5342" spans="1:9" ht="15.6">
      <c r="A5342" s="70">
        <f>'Balance N'!I5345</f>
        <v>0</v>
      </c>
      <c r="B5342" s="71">
        <f>'Balance N'!J5345</f>
        <v>0</v>
      </c>
      <c r="C5342" s="72">
        <f>'Balance N'!K5345</f>
        <v>0</v>
      </c>
      <c r="D5342" s="72">
        <f>'Balance N'!L5345</f>
        <v>0</v>
      </c>
      <c r="E5342" s="72">
        <f>'Balance N'!M5345</f>
        <v>0</v>
      </c>
      <c r="F5342" s="72">
        <f>'Balance N'!N5345</f>
        <v>0</v>
      </c>
      <c r="G5342" s="72">
        <f>'Balance N'!O5345</f>
        <v>0</v>
      </c>
      <c r="H5342" s="72">
        <f>'Balance N'!P5345</f>
        <v>0</v>
      </c>
      <c r="I5342" s="74">
        <f t="shared" si="83"/>
        <v>0</v>
      </c>
    </row>
    <row r="5343" spans="1:9" ht="15.6">
      <c r="A5343" s="70">
        <f>'Balance N'!I5346</f>
        <v>0</v>
      </c>
      <c r="B5343" s="71">
        <f>'Balance N'!J5346</f>
        <v>0</v>
      </c>
      <c r="C5343" s="72">
        <f>'Balance N'!K5346</f>
        <v>0</v>
      </c>
      <c r="D5343" s="72">
        <f>'Balance N'!L5346</f>
        <v>0</v>
      </c>
      <c r="E5343" s="72">
        <f>'Balance N'!M5346</f>
        <v>0</v>
      </c>
      <c r="F5343" s="72">
        <f>'Balance N'!N5346</f>
        <v>0</v>
      </c>
      <c r="G5343" s="72">
        <f>'Balance N'!O5346</f>
        <v>0</v>
      </c>
      <c r="H5343" s="72">
        <f>'Balance N'!P5346</f>
        <v>0</v>
      </c>
      <c r="I5343" s="74">
        <f t="shared" si="83"/>
        <v>0</v>
      </c>
    </row>
    <row r="5344" spans="1:9" ht="15.6">
      <c r="A5344" s="70">
        <f>'Balance N'!I5347</f>
        <v>0</v>
      </c>
      <c r="B5344" s="71">
        <f>'Balance N'!J5347</f>
        <v>0</v>
      </c>
      <c r="C5344" s="72">
        <f>'Balance N'!K5347</f>
        <v>0</v>
      </c>
      <c r="D5344" s="72">
        <f>'Balance N'!L5347</f>
        <v>0</v>
      </c>
      <c r="E5344" s="72">
        <f>'Balance N'!M5347</f>
        <v>0</v>
      </c>
      <c r="F5344" s="72">
        <f>'Balance N'!N5347</f>
        <v>0</v>
      </c>
      <c r="G5344" s="72">
        <f>'Balance N'!O5347</f>
        <v>0</v>
      </c>
      <c r="H5344" s="72">
        <f>'Balance N'!P5347</f>
        <v>0</v>
      </c>
      <c r="I5344" s="74">
        <f t="shared" si="83"/>
        <v>0</v>
      </c>
    </row>
    <row r="5345" spans="1:9" ht="15.6">
      <c r="A5345" s="70">
        <f>'Balance N'!I5348</f>
        <v>0</v>
      </c>
      <c r="B5345" s="71">
        <f>'Balance N'!J5348</f>
        <v>0</v>
      </c>
      <c r="C5345" s="72">
        <f>'Balance N'!K5348</f>
        <v>0</v>
      </c>
      <c r="D5345" s="72">
        <f>'Balance N'!L5348</f>
        <v>0</v>
      </c>
      <c r="E5345" s="72">
        <f>'Balance N'!M5348</f>
        <v>0</v>
      </c>
      <c r="F5345" s="72">
        <f>'Balance N'!N5348</f>
        <v>0</v>
      </c>
      <c r="G5345" s="72">
        <f>'Balance N'!O5348</f>
        <v>0</v>
      </c>
      <c r="H5345" s="72">
        <f>'Balance N'!P5348</f>
        <v>0</v>
      </c>
      <c r="I5345" s="74">
        <f t="shared" si="83"/>
        <v>0</v>
      </c>
    </row>
    <row r="5346" spans="1:9" ht="15.6">
      <c r="A5346" s="70">
        <f>'Balance N'!I5349</f>
        <v>0</v>
      </c>
      <c r="B5346" s="71">
        <f>'Balance N'!J5349</f>
        <v>0</v>
      </c>
      <c r="C5346" s="72">
        <f>'Balance N'!K5349</f>
        <v>0</v>
      </c>
      <c r="D5346" s="72">
        <f>'Balance N'!L5349</f>
        <v>0</v>
      </c>
      <c r="E5346" s="72">
        <f>'Balance N'!M5349</f>
        <v>0</v>
      </c>
      <c r="F5346" s="72">
        <f>'Balance N'!N5349</f>
        <v>0</v>
      </c>
      <c r="G5346" s="72">
        <f>'Balance N'!O5349</f>
        <v>0</v>
      </c>
      <c r="H5346" s="72">
        <f>'Balance N'!P5349</f>
        <v>0</v>
      </c>
      <c r="I5346" s="74">
        <f t="shared" si="83"/>
        <v>0</v>
      </c>
    </row>
    <row r="5347" spans="1:9" ht="15.6">
      <c r="A5347" s="70">
        <f>'Balance N'!I5350</f>
        <v>0</v>
      </c>
      <c r="B5347" s="71">
        <f>'Balance N'!J5350</f>
        <v>0</v>
      </c>
      <c r="C5347" s="72">
        <f>'Balance N'!K5350</f>
        <v>0</v>
      </c>
      <c r="D5347" s="72">
        <f>'Balance N'!L5350</f>
        <v>0</v>
      </c>
      <c r="E5347" s="72">
        <f>'Balance N'!M5350</f>
        <v>0</v>
      </c>
      <c r="F5347" s="72">
        <f>'Balance N'!N5350</f>
        <v>0</v>
      </c>
      <c r="G5347" s="72">
        <f>'Balance N'!O5350</f>
        <v>0</v>
      </c>
      <c r="H5347" s="72">
        <f>'Balance N'!P5350</f>
        <v>0</v>
      </c>
      <c r="I5347" s="74">
        <f t="shared" si="83"/>
        <v>0</v>
      </c>
    </row>
    <row r="5348" spans="1:9" ht="15.6">
      <c r="A5348" s="70">
        <f>'Balance N'!I5351</f>
        <v>0</v>
      </c>
      <c r="B5348" s="71">
        <f>'Balance N'!J5351</f>
        <v>0</v>
      </c>
      <c r="C5348" s="72">
        <f>'Balance N'!K5351</f>
        <v>0</v>
      </c>
      <c r="D5348" s="72">
        <f>'Balance N'!L5351</f>
        <v>0</v>
      </c>
      <c r="E5348" s="72">
        <f>'Balance N'!M5351</f>
        <v>0</v>
      </c>
      <c r="F5348" s="72">
        <f>'Balance N'!N5351</f>
        <v>0</v>
      </c>
      <c r="G5348" s="72">
        <f>'Balance N'!O5351</f>
        <v>0</v>
      </c>
      <c r="H5348" s="72">
        <f>'Balance N'!P5351</f>
        <v>0</v>
      </c>
      <c r="I5348" s="74">
        <f t="shared" si="83"/>
        <v>0</v>
      </c>
    </row>
    <row r="5349" spans="1:9" ht="15.6">
      <c r="A5349" s="70">
        <f>'Balance N'!I5352</f>
        <v>0</v>
      </c>
      <c r="B5349" s="71">
        <f>'Balance N'!J5352</f>
        <v>0</v>
      </c>
      <c r="C5349" s="72">
        <f>'Balance N'!K5352</f>
        <v>0</v>
      </c>
      <c r="D5349" s="72">
        <f>'Balance N'!L5352</f>
        <v>0</v>
      </c>
      <c r="E5349" s="72">
        <f>'Balance N'!M5352</f>
        <v>0</v>
      </c>
      <c r="F5349" s="72">
        <f>'Balance N'!N5352</f>
        <v>0</v>
      </c>
      <c r="G5349" s="72">
        <f>'Balance N'!O5352</f>
        <v>0</v>
      </c>
      <c r="H5349" s="72">
        <f>'Balance N'!P5352</f>
        <v>0</v>
      </c>
      <c r="I5349" s="74">
        <f t="shared" si="83"/>
        <v>0</v>
      </c>
    </row>
    <row r="5350" spans="1:9" ht="15.6">
      <c r="A5350" s="70">
        <f>'Balance N'!I5353</f>
        <v>0</v>
      </c>
      <c r="B5350" s="71">
        <f>'Balance N'!J5353</f>
        <v>0</v>
      </c>
      <c r="C5350" s="72">
        <f>'Balance N'!K5353</f>
        <v>0</v>
      </c>
      <c r="D5350" s="72">
        <f>'Balance N'!L5353</f>
        <v>0</v>
      </c>
      <c r="E5350" s="72">
        <f>'Balance N'!M5353</f>
        <v>0</v>
      </c>
      <c r="F5350" s="72">
        <f>'Balance N'!N5353</f>
        <v>0</v>
      </c>
      <c r="G5350" s="72">
        <f>'Balance N'!O5353</f>
        <v>0</v>
      </c>
      <c r="H5350" s="72">
        <f>'Balance N'!P5353</f>
        <v>0</v>
      </c>
      <c r="I5350" s="74">
        <f t="shared" si="83"/>
        <v>0</v>
      </c>
    </row>
    <row r="5351" spans="1:9" ht="15.6">
      <c r="A5351" s="70">
        <f>'Balance N'!I5354</f>
        <v>0</v>
      </c>
      <c r="B5351" s="71">
        <f>'Balance N'!J5354</f>
        <v>0</v>
      </c>
      <c r="C5351" s="72">
        <f>'Balance N'!K5354</f>
        <v>0</v>
      </c>
      <c r="D5351" s="72">
        <f>'Balance N'!L5354</f>
        <v>0</v>
      </c>
      <c r="E5351" s="72">
        <f>'Balance N'!M5354</f>
        <v>0</v>
      </c>
      <c r="F5351" s="72">
        <f>'Balance N'!N5354</f>
        <v>0</v>
      </c>
      <c r="G5351" s="72">
        <f>'Balance N'!O5354</f>
        <v>0</v>
      </c>
      <c r="H5351" s="72">
        <f>'Balance N'!P5354</f>
        <v>0</v>
      </c>
      <c r="I5351" s="74">
        <f t="shared" si="83"/>
        <v>0</v>
      </c>
    </row>
    <row r="5352" spans="1:9" ht="15.6">
      <c r="A5352" s="70">
        <f>'Balance N'!I5355</f>
        <v>0</v>
      </c>
      <c r="B5352" s="71">
        <f>'Balance N'!J5355</f>
        <v>0</v>
      </c>
      <c r="C5352" s="72">
        <f>'Balance N'!K5355</f>
        <v>0</v>
      </c>
      <c r="D5352" s="72">
        <f>'Balance N'!L5355</f>
        <v>0</v>
      </c>
      <c r="E5352" s="72">
        <f>'Balance N'!M5355</f>
        <v>0</v>
      </c>
      <c r="F5352" s="72">
        <f>'Balance N'!N5355</f>
        <v>0</v>
      </c>
      <c r="G5352" s="72">
        <f>'Balance N'!O5355</f>
        <v>0</v>
      </c>
      <c r="H5352" s="72">
        <f>'Balance N'!P5355</f>
        <v>0</v>
      </c>
      <c r="I5352" s="74">
        <f t="shared" si="83"/>
        <v>0</v>
      </c>
    </row>
    <row r="5353" spans="1:9" ht="15.6">
      <c r="A5353" s="70">
        <f>'Balance N'!I5356</f>
        <v>0</v>
      </c>
      <c r="B5353" s="71">
        <f>'Balance N'!J5356</f>
        <v>0</v>
      </c>
      <c r="C5353" s="72">
        <f>'Balance N'!K5356</f>
        <v>0</v>
      </c>
      <c r="D5353" s="72">
        <f>'Balance N'!L5356</f>
        <v>0</v>
      </c>
      <c r="E5353" s="72">
        <f>'Balance N'!M5356</f>
        <v>0</v>
      </c>
      <c r="F5353" s="72">
        <f>'Balance N'!N5356</f>
        <v>0</v>
      </c>
      <c r="G5353" s="72">
        <f>'Balance N'!O5356</f>
        <v>0</v>
      </c>
      <c r="H5353" s="72">
        <f>'Balance N'!P5356</f>
        <v>0</v>
      </c>
      <c r="I5353" s="74">
        <f t="shared" si="83"/>
        <v>0</v>
      </c>
    </row>
    <row r="5354" spans="1:9" ht="15.6">
      <c r="A5354" s="70">
        <f>'Balance N'!I5357</f>
        <v>0</v>
      </c>
      <c r="B5354" s="71">
        <f>'Balance N'!J5357</f>
        <v>0</v>
      </c>
      <c r="C5354" s="72">
        <f>'Balance N'!K5357</f>
        <v>0</v>
      </c>
      <c r="D5354" s="72">
        <f>'Balance N'!L5357</f>
        <v>0</v>
      </c>
      <c r="E5354" s="72">
        <f>'Balance N'!M5357</f>
        <v>0</v>
      </c>
      <c r="F5354" s="72">
        <f>'Balance N'!N5357</f>
        <v>0</v>
      </c>
      <c r="G5354" s="72">
        <f>'Balance N'!O5357</f>
        <v>0</v>
      </c>
      <c r="H5354" s="72">
        <f>'Balance N'!P5357</f>
        <v>0</v>
      </c>
      <c r="I5354" s="74">
        <f t="shared" si="83"/>
        <v>0</v>
      </c>
    </row>
    <row r="5355" spans="1:9" ht="15.6">
      <c r="A5355" s="70">
        <f>'Balance N'!I5358</f>
        <v>0</v>
      </c>
      <c r="B5355" s="71">
        <f>'Balance N'!J5358</f>
        <v>0</v>
      </c>
      <c r="C5355" s="72">
        <f>'Balance N'!K5358</f>
        <v>0</v>
      </c>
      <c r="D5355" s="72">
        <f>'Balance N'!L5358</f>
        <v>0</v>
      </c>
      <c r="E5355" s="72">
        <f>'Balance N'!M5358</f>
        <v>0</v>
      </c>
      <c r="F5355" s="72">
        <f>'Balance N'!N5358</f>
        <v>0</v>
      </c>
      <c r="G5355" s="72">
        <f>'Balance N'!O5358</f>
        <v>0</v>
      </c>
      <c r="H5355" s="72">
        <f>'Balance N'!P5358</f>
        <v>0</v>
      </c>
      <c r="I5355" s="74">
        <f t="shared" si="83"/>
        <v>0</v>
      </c>
    </row>
    <row r="5356" spans="1:9" ht="15.6">
      <c r="A5356" s="70">
        <f>'Balance N'!I5359</f>
        <v>0</v>
      </c>
      <c r="B5356" s="71">
        <f>'Balance N'!J5359</f>
        <v>0</v>
      </c>
      <c r="C5356" s="72">
        <f>'Balance N'!K5359</f>
        <v>0</v>
      </c>
      <c r="D5356" s="72">
        <f>'Balance N'!L5359</f>
        <v>0</v>
      </c>
      <c r="E5356" s="72">
        <f>'Balance N'!M5359</f>
        <v>0</v>
      </c>
      <c r="F5356" s="72">
        <f>'Balance N'!N5359</f>
        <v>0</v>
      </c>
      <c r="G5356" s="72">
        <f>'Balance N'!O5359</f>
        <v>0</v>
      </c>
      <c r="H5356" s="72">
        <f>'Balance N'!P5359</f>
        <v>0</v>
      </c>
      <c r="I5356" s="74">
        <f t="shared" si="83"/>
        <v>0</v>
      </c>
    </row>
    <row r="5357" spans="1:9" ht="15.6">
      <c r="A5357" s="70">
        <f>'Balance N'!I5360</f>
        <v>0</v>
      </c>
      <c r="B5357" s="71">
        <f>'Balance N'!J5360</f>
        <v>0</v>
      </c>
      <c r="C5357" s="72">
        <f>'Balance N'!K5360</f>
        <v>0</v>
      </c>
      <c r="D5357" s="72">
        <f>'Balance N'!L5360</f>
        <v>0</v>
      </c>
      <c r="E5357" s="72">
        <f>'Balance N'!M5360</f>
        <v>0</v>
      </c>
      <c r="F5357" s="72">
        <f>'Balance N'!N5360</f>
        <v>0</v>
      </c>
      <c r="G5357" s="72">
        <f>'Balance N'!O5360</f>
        <v>0</v>
      </c>
      <c r="H5357" s="72">
        <f>'Balance N'!P5360</f>
        <v>0</v>
      </c>
      <c r="I5357" s="74">
        <f t="shared" si="83"/>
        <v>0</v>
      </c>
    </row>
    <row r="5358" spans="1:9" ht="15.6">
      <c r="A5358" s="70">
        <f>'Balance N'!I5361</f>
        <v>0</v>
      </c>
      <c r="B5358" s="71">
        <f>'Balance N'!J5361</f>
        <v>0</v>
      </c>
      <c r="C5358" s="72">
        <f>'Balance N'!K5361</f>
        <v>0</v>
      </c>
      <c r="D5358" s="72">
        <f>'Balance N'!L5361</f>
        <v>0</v>
      </c>
      <c r="E5358" s="72">
        <f>'Balance N'!M5361</f>
        <v>0</v>
      </c>
      <c r="F5358" s="72">
        <f>'Balance N'!N5361</f>
        <v>0</v>
      </c>
      <c r="G5358" s="72">
        <f>'Balance N'!O5361</f>
        <v>0</v>
      </c>
      <c r="H5358" s="72">
        <f>'Balance N'!P5361</f>
        <v>0</v>
      </c>
      <c r="I5358" s="74">
        <f t="shared" si="83"/>
        <v>0</v>
      </c>
    </row>
    <row r="5359" spans="1:9" ht="15.6">
      <c r="A5359" s="70">
        <f>'Balance N'!I5362</f>
        <v>0</v>
      </c>
      <c r="B5359" s="71">
        <f>'Balance N'!J5362</f>
        <v>0</v>
      </c>
      <c r="C5359" s="72">
        <f>'Balance N'!K5362</f>
        <v>0</v>
      </c>
      <c r="D5359" s="72">
        <f>'Balance N'!L5362</f>
        <v>0</v>
      </c>
      <c r="E5359" s="72">
        <f>'Balance N'!M5362</f>
        <v>0</v>
      </c>
      <c r="F5359" s="72">
        <f>'Balance N'!N5362</f>
        <v>0</v>
      </c>
      <c r="G5359" s="72">
        <f>'Balance N'!O5362</f>
        <v>0</v>
      </c>
      <c r="H5359" s="72">
        <f>'Balance N'!P5362</f>
        <v>0</v>
      </c>
      <c r="I5359" s="74">
        <f t="shared" si="83"/>
        <v>0</v>
      </c>
    </row>
    <row r="5360" spans="1:9" ht="15.6">
      <c r="A5360" s="70">
        <f>'Balance N'!I5363</f>
        <v>0</v>
      </c>
      <c r="B5360" s="71">
        <f>'Balance N'!J5363</f>
        <v>0</v>
      </c>
      <c r="C5360" s="72">
        <f>'Balance N'!K5363</f>
        <v>0</v>
      </c>
      <c r="D5360" s="72">
        <f>'Balance N'!L5363</f>
        <v>0</v>
      </c>
      <c r="E5360" s="72">
        <f>'Balance N'!M5363</f>
        <v>0</v>
      </c>
      <c r="F5360" s="72">
        <f>'Balance N'!N5363</f>
        <v>0</v>
      </c>
      <c r="G5360" s="72">
        <f>'Balance N'!O5363</f>
        <v>0</v>
      </c>
      <c r="H5360" s="72">
        <f>'Balance N'!P5363</f>
        <v>0</v>
      </c>
      <c r="I5360" s="74">
        <f t="shared" si="83"/>
        <v>0</v>
      </c>
    </row>
    <row r="5361" spans="1:9" ht="15.6">
      <c r="A5361" s="70">
        <f>'Balance N'!I5364</f>
        <v>0</v>
      </c>
      <c r="B5361" s="71">
        <f>'Balance N'!J5364</f>
        <v>0</v>
      </c>
      <c r="C5361" s="72">
        <f>'Balance N'!K5364</f>
        <v>0</v>
      </c>
      <c r="D5361" s="72">
        <f>'Balance N'!L5364</f>
        <v>0</v>
      </c>
      <c r="E5361" s="72">
        <f>'Balance N'!M5364</f>
        <v>0</v>
      </c>
      <c r="F5361" s="72">
        <f>'Balance N'!N5364</f>
        <v>0</v>
      </c>
      <c r="G5361" s="72">
        <f>'Balance N'!O5364</f>
        <v>0</v>
      </c>
      <c r="H5361" s="72">
        <f>'Balance N'!P5364</f>
        <v>0</v>
      </c>
      <c r="I5361" s="74">
        <f t="shared" si="83"/>
        <v>0</v>
      </c>
    </row>
    <row r="5362" spans="1:9" ht="15.6">
      <c r="A5362" s="70">
        <f>'Balance N'!I5365</f>
        <v>0</v>
      </c>
      <c r="B5362" s="71">
        <f>'Balance N'!J5365</f>
        <v>0</v>
      </c>
      <c r="C5362" s="72">
        <f>'Balance N'!K5365</f>
        <v>0</v>
      </c>
      <c r="D5362" s="72">
        <f>'Balance N'!L5365</f>
        <v>0</v>
      </c>
      <c r="E5362" s="72">
        <f>'Balance N'!M5365</f>
        <v>0</v>
      </c>
      <c r="F5362" s="72">
        <f>'Balance N'!N5365</f>
        <v>0</v>
      </c>
      <c r="G5362" s="72">
        <f>'Balance N'!O5365</f>
        <v>0</v>
      </c>
      <c r="H5362" s="72">
        <f>'Balance N'!P5365</f>
        <v>0</v>
      </c>
      <c r="I5362" s="74">
        <f t="shared" si="83"/>
        <v>0</v>
      </c>
    </row>
    <row r="5363" spans="1:9" ht="15.6">
      <c r="A5363" s="70">
        <f>'Balance N'!I5366</f>
        <v>0</v>
      </c>
      <c r="B5363" s="71">
        <f>'Balance N'!J5366</f>
        <v>0</v>
      </c>
      <c r="C5363" s="72">
        <f>'Balance N'!K5366</f>
        <v>0</v>
      </c>
      <c r="D5363" s="72">
        <f>'Balance N'!L5366</f>
        <v>0</v>
      </c>
      <c r="E5363" s="72">
        <f>'Balance N'!M5366</f>
        <v>0</v>
      </c>
      <c r="F5363" s="72">
        <f>'Balance N'!N5366</f>
        <v>0</v>
      </c>
      <c r="G5363" s="72">
        <f>'Balance N'!O5366</f>
        <v>0</v>
      </c>
      <c r="H5363" s="72">
        <f>'Balance N'!P5366</f>
        <v>0</v>
      </c>
      <c r="I5363" s="74">
        <f t="shared" si="83"/>
        <v>0</v>
      </c>
    </row>
    <row r="5364" spans="1:9" ht="15.6">
      <c r="A5364" s="70">
        <f>'Balance N'!I5367</f>
        <v>0</v>
      </c>
      <c r="B5364" s="71">
        <f>'Balance N'!J5367</f>
        <v>0</v>
      </c>
      <c r="C5364" s="72">
        <f>'Balance N'!K5367</f>
        <v>0</v>
      </c>
      <c r="D5364" s="72">
        <f>'Balance N'!L5367</f>
        <v>0</v>
      </c>
      <c r="E5364" s="72">
        <f>'Balance N'!M5367</f>
        <v>0</v>
      </c>
      <c r="F5364" s="72">
        <f>'Balance N'!N5367</f>
        <v>0</v>
      </c>
      <c r="G5364" s="72">
        <f>'Balance N'!O5367</f>
        <v>0</v>
      </c>
      <c r="H5364" s="72">
        <f>'Balance N'!P5367</f>
        <v>0</v>
      </c>
      <c r="I5364" s="74">
        <f t="shared" si="83"/>
        <v>0</v>
      </c>
    </row>
    <row r="5365" spans="1:9" ht="15.6">
      <c r="A5365" s="70">
        <f>'Balance N'!I5368</f>
        <v>0</v>
      </c>
      <c r="B5365" s="71">
        <f>'Balance N'!J5368</f>
        <v>0</v>
      </c>
      <c r="C5365" s="72">
        <f>'Balance N'!K5368</f>
        <v>0</v>
      </c>
      <c r="D5365" s="72">
        <f>'Balance N'!L5368</f>
        <v>0</v>
      </c>
      <c r="E5365" s="72">
        <f>'Balance N'!M5368</f>
        <v>0</v>
      </c>
      <c r="F5365" s="72">
        <f>'Balance N'!N5368</f>
        <v>0</v>
      </c>
      <c r="G5365" s="72">
        <f>'Balance N'!O5368</f>
        <v>0</v>
      </c>
      <c r="H5365" s="72">
        <f>'Balance N'!P5368</f>
        <v>0</v>
      </c>
      <c r="I5365" s="74">
        <f t="shared" si="83"/>
        <v>0</v>
      </c>
    </row>
    <row r="5366" spans="1:9" ht="15.6">
      <c r="A5366" s="70">
        <f>'Balance N'!I5369</f>
        <v>0</v>
      </c>
      <c r="B5366" s="71">
        <f>'Balance N'!J5369</f>
        <v>0</v>
      </c>
      <c r="C5366" s="72">
        <f>'Balance N'!K5369</f>
        <v>0</v>
      </c>
      <c r="D5366" s="72">
        <f>'Balance N'!L5369</f>
        <v>0</v>
      </c>
      <c r="E5366" s="72">
        <f>'Balance N'!M5369</f>
        <v>0</v>
      </c>
      <c r="F5366" s="72">
        <f>'Balance N'!N5369</f>
        <v>0</v>
      </c>
      <c r="G5366" s="72">
        <f>'Balance N'!O5369</f>
        <v>0</v>
      </c>
      <c r="H5366" s="72">
        <f>'Balance N'!P5369</f>
        <v>0</v>
      </c>
      <c r="I5366" s="74">
        <f t="shared" si="83"/>
        <v>0</v>
      </c>
    </row>
    <row r="5367" spans="1:9" ht="15.6">
      <c r="A5367" s="70">
        <f>'Balance N'!I5370</f>
        <v>0</v>
      </c>
      <c r="B5367" s="71">
        <f>'Balance N'!J5370</f>
        <v>0</v>
      </c>
      <c r="C5367" s="72">
        <f>'Balance N'!K5370</f>
        <v>0</v>
      </c>
      <c r="D5367" s="72">
        <f>'Balance N'!L5370</f>
        <v>0</v>
      </c>
      <c r="E5367" s="72">
        <f>'Balance N'!M5370</f>
        <v>0</v>
      </c>
      <c r="F5367" s="72">
        <f>'Balance N'!N5370</f>
        <v>0</v>
      </c>
      <c r="G5367" s="72">
        <f>'Balance N'!O5370</f>
        <v>0</v>
      </c>
      <c r="H5367" s="72">
        <f>'Balance N'!P5370</f>
        <v>0</v>
      </c>
      <c r="I5367" s="74">
        <f t="shared" si="83"/>
        <v>0</v>
      </c>
    </row>
    <row r="5368" spans="1:9" ht="15.6">
      <c r="A5368" s="70">
        <f>'Balance N'!I5371</f>
        <v>0</v>
      </c>
      <c r="B5368" s="71">
        <f>'Balance N'!J5371</f>
        <v>0</v>
      </c>
      <c r="C5368" s="72">
        <f>'Balance N'!K5371</f>
        <v>0</v>
      </c>
      <c r="D5368" s="72">
        <f>'Balance N'!L5371</f>
        <v>0</v>
      </c>
      <c r="E5368" s="72">
        <f>'Balance N'!M5371</f>
        <v>0</v>
      </c>
      <c r="F5368" s="72">
        <f>'Balance N'!N5371</f>
        <v>0</v>
      </c>
      <c r="G5368" s="72">
        <f>'Balance N'!O5371</f>
        <v>0</v>
      </c>
      <c r="H5368" s="72">
        <f>'Balance N'!P5371</f>
        <v>0</v>
      </c>
      <c r="I5368" s="74">
        <f t="shared" si="83"/>
        <v>0</v>
      </c>
    </row>
    <row r="5369" spans="1:9" ht="15.6">
      <c r="A5369" s="70">
        <f>'Balance N'!I5372</f>
        <v>0</v>
      </c>
      <c r="B5369" s="71">
        <f>'Balance N'!J5372</f>
        <v>0</v>
      </c>
      <c r="C5369" s="72">
        <f>'Balance N'!K5372</f>
        <v>0</v>
      </c>
      <c r="D5369" s="72">
        <f>'Balance N'!L5372</f>
        <v>0</v>
      </c>
      <c r="E5369" s="72">
        <f>'Balance N'!M5372</f>
        <v>0</v>
      </c>
      <c r="F5369" s="72">
        <f>'Balance N'!N5372</f>
        <v>0</v>
      </c>
      <c r="G5369" s="72">
        <f>'Balance N'!O5372</f>
        <v>0</v>
      </c>
      <c r="H5369" s="72">
        <f>'Balance N'!P5372</f>
        <v>0</v>
      </c>
      <c r="I5369" s="74">
        <f t="shared" si="83"/>
        <v>0</v>
      </c>
    </row>
    <row r="5370" spans="1:9" ht="15.6">
      <c r="A5370" s="70">
        <f>'Balance N'!I5373</f>
        <v>0</v>
      </c>
      <c r="B5370" s="71">
        <f>'Balance N'!J5373</f>
        <v>0</v>
      </c>
      <c r="C5370" s="72">
        <f>'Balance N'!K5373</f>
        <v>0</v>
      </c>
      <c r="D5370" s="72">
        <f>'Balance N'!L5373</f>
        <v>0</v>
      </c>
      <c r="E5370" s="72">
        <f>'Balance N'!M5373</f>
        <v>0</v>
      </c>
      <c r="F5370" s="72">
        <f>'Balance N'!N5373</f>
        <v>0</v>
      </c>
      <c r="G5370" s="72">
        <f>'Balance N'!O5373</f>
        <v>0</v>
      </c>
      <c r="H5370" s="72">
        <f>'Balance N'!P5373</f>
        <v>0</v>
      </c>
      <c r="I5370" s="74">
        <f t="shared" si="83"/>
        <v>0</v>
      </c>
    </row>
    <row r="5371" spans="1:9" ht="15.6">
      <c r="A5371" s="70">
        <f>'Balance N'!I5374</f>
        <v>0</v>
      </c>
      <c r="B5371" s="71">
        <f>'Balance N'!J5374</f>
        <v>0</v>
      </c>
      <c r="C5371" s="72">
        <f>'Balance N'!K5374</f>
        <v>0</v>
      </c>
      <c r="D5371" s="72">
        <f>'Balance N'!L5374</f>
        <v>0</v>
      </c>
      <c r="E5371" s="72">
        <f>'Balance N'!M5374</f>
        <v>0</v>
      </c>
      <c r="F5371" s="72">
        <f>'Balance N'!N5374</f>
        <v>0</v>
      </c>
      <c r="G5371" s="72">
        <f>'Balance N'!O5374</f>
        <v>0</v>
      </c>
      <c r="H5371" s="72">
        <f>'Balance N'!P5374</f>
        <v>0</v>
      </c>
      <c r="I5371" s="74">
        <f t="shared" si="83"/>
        <v>0</v>
      </c>
    </row>
    <row r="5372" spans="1:9" ht="15.6">
      <c r="A5372" s="70">
        <f>'Balance N'!I5375</f>
        <v>0</v>
      </c>
      <c r="B5372" s="71">
        <f>'Balance N'!J5375</f>
        <v>0</v>
      </c>
      <c r="C5372" s="72">
        <f>'Balance N'!K5375</f>
        <v>0</v>
      </c>
      <c r="D5372" s="72">
        <f>'Balance N'!L5375</f>
        <v>0</v>
      </c>
      <c r="E5372" s="72">
        <f>'Balance N'!M5375</f>
        <v>0</v>
      </c>
      <c r="F5372" s="72">
        <f>'Balance N'!N5375</f>
        <v>0</v>
      </c>
      <c r="G5372" s="72">
        <f>'Balance N'!O5375</f>
        <v>0</v>
      </c>
      <c r="H5372" s="72">
        <f>'Balance N'!P5375</f>
        <v>0</v>
      </c>
      <c r="I5372" s="74">
        <f t="shared" si="83"/>
        <v>0</v>
      </c>
    </row>
    <row r="5373" spans="1:9" ht="15.6">
      <c r="A5373" s="70">
        <f>'Balance N'!I5376</f>
        <v>0</v>
      </c>
      <c r="B5373" s="71">
        <f>'Balance N'!J5376</f>
        <v>0</v>
      </c>
      <c r="C5373" s="72">
        <f>'Balance N'!K5376</f>
        <v>0</v>
      </c>
      <c r="D5373" s="72">
        <f>'Balance N'!L5376</f>
        <v>0</v>
      </c>
      <c r="E5373" s="72">
        <f>'Balance N'!M5376</f>
        <v>0</v>
      </c>
      <c r="F5373" s="72">
        <f>'Balance N'!N5376</f>
        <v>0</v>
      </c>
      <c r="G5373" s="72">
        <f>'Balance N'!O5376</f>
        <v>0</v>
      </c>
      <c r="H5373" s="72">
        <f>'Balance N'!P5376</f>
        <v>0</v>
      </c>
      <c r="I5373" s="74">
        <f t="shared" si="83"/>
        <v>0</v>
      </c>
    </row>
    <row r="5374" spans="1:9" ht="15.6">
      <c r="A5374" s="70">
        <f>'Balance N'!I5377</f>
        <v>0</v>
      </c>
      <c r="B5374" s="71">
        <f>'Balance N'!J5377</f>
        <v>0</v>
      </c>
      <c r="C5374" s="72">
        <f>'Balance N'!K5377</f>
        <v>0</v>
      </c>
      <c r="D5374" s="72">
        <f>'Balance N'!L5377</f>
        <v>0</v>
      </c>
      <c r="E5374" s="72">
        <f>'Balance N'!M5377</f>
        <v>0</v>
      </c>
      <c r="F5374" s="72">
        <f>'Balance N'!N5377</f>
        <v>0</v>
      </c>
      <c r="G5374" s="72">
        <f>'Balance N'!O5377</f>
        <v>0</v>
      </c>
      <c r="H5374" s="72">
        <f>'Balance N'!P5377</f>
        <v>0</v>
      </c>
      <c r="I5374" s="74">
        <f t="shared" si="83"/>
        <v>0</v>
      </c>
    </row>
    <row r="5375" spans="1:9" ht="15.6">
      <c r="A5375" s="70">
        <f>'Balance N'!I5378</f>
        <v>0</v>
      </c>
      <c r="B5375" s="71">
        <f>'Balance N'!J5378</f>
        <v>0</v>
      </c>
      <c r="C5375" s="72">
        <f>'Balance N'!K5378</f>
        <v>0</v>
      </c>
      <c r="D5375" s="72">
        <f>'Balance N'!L5378</f>
        <v>0</v>
      </c>
      <c r="E5375" s="72">
        <f>'Balance N'!M5378</f>
        <v>0</v>
      </c>
      <c r="F5375" s="72">
        <f>'Balance N'!N5378</f>
        <v>0</v>
      </c>
      <c r="G5375" s="72">
        <f>'Balance N'!O5378</f>
        <v>0</v>
      </c>
      <c r="H5375" s="72">
        <f>'Balance N'!P5378</f>
        <v>0</v>
      </c>
      <c r="I5375" s="74">
        <f t="shared" si="83"/>
        <v>0</v>
      </c>
    </row>
    <row r="5376" spans="1:9" ht="15.6">
      <c r="A5376" s="70">
        <f>'Balance N'!I5379</f>
        <v>0</v>
      </c>
      <c r="B5376" s="71">
        <f>'Balance N'!J5379</f>
        <v>0</v>
      </c>
      <c r="C5376" s="72">
        <f>'Balance N'!K5379</f>
        <v>0</v>
      </c>
      <c r="D5376" s="72">
        <f>'Balance N'!L5379</f>
        <v>0</v>
      </c>
      <c r="E5376" s="72">
        <f>'Balance N'!M5379</f>
        <v>0</v>
      </c>
      <c r="F5376" s="72">
        <f>'Balance N'!N5379</f>
        <v>0</v>
      </c>
      <c r="G5376" s="72">
        <f>'Balance N'!O5379</f>
        <v>0</v>
      </c>
      <c r="H5376" s="72">
        <f>'Balance N'!P5379</f>
        <v>0</v>
      </c>
      <c r="I5376" s="74">
        <f t="shared" si="83"/>
        <v>0</v>
      </c>
    </row>
    <row r="5377" spans="1:9" ht="15.6">
      <c r="A5377" s="70">
        <f>'Balance N'!I5380</f>
        <v>0</v>
      </c>
      <c r="B5377" s="71">
        <f>'Balance N'!J5380</f>
        <v>0</v>
      </c>
      <c r="C5377" s="72">
        <f>'Balance N'!K5380</f>
        <v>0</v>
      </c>
      <c r="D5377" s="72">
        <f>'Balance N'!L5380</f>
        <v>0</v>
      </c>
      <c r="E5377" s="72">
        <f>'Balance N'!M5380</f>
        <v>0</v>
      </c>
      <c r="F5377" s="72">
        <f>'Balance N'!N5380</f>
        <v>0</v>
      </c>
      <c r="G5377" s="72">
        <f>'Balance N'!O5380</f>
        <v>0</v>
      </c>
      <c r="H5377" s="72">
        <f>'Balance N'!P5380</f>
        <v>0</v>
      </c>
      <c r="I5377" s="74">
        <f t="shared" si="83"/>
        <v>0</v>
      </c>
    </row>
    <row r="5378" spans="1:9" ht="15.6">
      <c r="A5378" s="70">
        <f>'Balance N'!I5381</f>
        <v>0</v>
      </c>
      <c r="B5378" s="71">
        <f>'Balance N'!J5381</f>
        <v>0</v>
      </c>
      <c r="C5378" s="72">
        <f>'Balance N'!K5381</f>
        <v>0</v>
      </c>
      <c r="D5378" s="72">
        <f>'Balance N'!L5381</f>
        <v>0</v>
      </c>
      <c r="E5378" s="72">
        <f>'Balance N'!M5381</f>
        <v>0</v>
      </c>
      <c r="F5378" s="72">
        <f>'Balance N'!N5381</f>
        <v>0</v>
      </c>
      <c r="G5378" s="72">
        <f>'Balance N'!O5381</f>
        <v>0</v>
      </c>
      <c r="H5378" s="72">
        <f>'Balance N'!P5381</f>
        <v>0</v>
      </c>
      <c r="I5378" s="74">
        <f t="shared" si="83"/>
        <v>0</v>
      </c>
    </row>
    <row r="5379" spans="1:9" ht="15.6">
      <c r="A5379" s="70">
        <f>'Balance N'!I5382</f>
        <v>0</v>
      </c>
      <c r="B5379" s="71">
        <f>'Balance N'!J5382</f>
        <v>0</v>
      </c>
      <c r="C5379" s="72">
        <f>'Balance N'!K5382</f>
        <v>0</v>
      </c>
      <c r="D5379" s="72">
        <f>'Balance N'!L5382</f>
        <v>0</v>
      </c>
      <c r="E5379" s="72">
        <f>'Balance N'!M5382</f>
        <v>0</v>
      </c>
      <c r="F5379" s="72">
        <f>'Balance N'!N5382</f>
        <v>0</v>
      </c>
      <c r="G5379" s="72">
        <f>'Balance N'!O5382</f>
        <v>0</v>
      </c>
      <c r="H5379" s="72">
        <f>'Balance N'!P5382</f>
        <v>0</v>
      </c>
      <c r="I5379" s="74">
        <f t="shared" ref="I5379:I5442" si="84">(C5379-D5379)+(E5379-F5379)-(G5379-H5379)</f>
        <v>0</v>
      </c>
    </row>
    <row r="5380" spans="1:9" ht="15.6">
      <c r="A5380" s="70">
        <f>'Balance N'!I5383</f>
        <v>0</v>
      </c>
      <c r="B5380" s="71">
        <f>'Balance N'!J5383</f>
        <v>0</v>
      </c>
      <c r="C5380" s="72">
        <f>'Balance N'!K5383</f>
        <v>0</v>
      </c>
      <c r="D5380" s="72">
        <f>'Balance N'!L5383</f>
        <v>0</v>
      </c>
      <c r="E5380" s="72">
        <f>'Balance N'!M5383</f>
        <v>0</v>
      </c>
      <c r="F5380" s="72">
        <f>'Balance N'!N5383</f>
        <v>0</v>
      </c>
      <c r="G5380" s="72">
        <f>'Balance N'!O5383</f>
        <v>0</v>
      </c>
      <c r="H5380" s="72">
        <f>'Balance N'!P5383</f>
        <v>0</v>
      </c>
      <c r="I5380" s="74">
        <f t="shared" si="84"/>
        <v>0</v>
      </c>
    </row>
    <row r="5381" spans="1:9" ht="15.6">
      <c r="A5381" s="70">
        <f>'Balance N'!I5384</f>
        <v>0</v>
      </c>
      <c r="B5381" s="71">
        <f>'Balance N'!J5384</f>
        <v>0</v>
      </c>
      <c r="C5381" s="72">
        <f>'Balance N'!K5384</f>
        <v>0</v>
      </c>
      <c r="D5381" s="72">
        <f>'Balance N'!L5384</f>
        <v>0</v>
      </c>
      <c r="E5381" s="72">
        <f>'Balance N'!M5384</f>
        <v>0</v>
      </c>
      <c r="F5381" s="72">
        <f>'Balance N'!N5384</f>
        <v>0</v>
      </c>
      <c r="G5381" s="72">
        <f>'Balance N'!O5384</f>
        <v>0</v>
      </c>
      <c r="H5381" s="72">
        <f>'Balance N'!P5384</f>
        <v>0</v>
      </c>
      <c r="I5381" s="74">
        <f t="shared" si="84"/>
        <v>0</v>
      </c>
    </row>
    <row r="5382" spans="1:9" ht="15.6">
      <c r="A5382" s="70">
        <f>'Balance N'!I5385</f>
        <v>0</v>
      </c>
      <c r="B5382" s="71">
        <f>'Balance N'!J5385</f>
        <v>0</v>
      </c>
      <c r="C5382" s="72">
        <f>'Balance N'!K5385</f>
        <v>0</v>
      </c>
      <c r="D5382" s="72">
        <f>'Balance N'!L5385</f>
        <v>0</v>
      </c>
      <c r="E5382" s="72">
        <f>'Balance N'!M5385</f>
        <v>0</v>
      </c>
      <c r="F5382" s="72">
        <f>'Balance N'!N5385</f>
        <v>0</v>
      </c>
      <c r="G5382" s="72">
        <f>'Balance N'!O5385</f>
        <v>0</v>
      </c>
      <c r="H5382" s="72">
        <f>'Balance N'!P5385</f>
        <v>0</v>
      </c>
      <c r="I5382" s="74">
        <f t="shared" si="84"/>
        <v>0</v>
      </c>
    </row>
    <row r="5383" spans="1:9" ht="15.6">
      <c r="A5383" s="70">
        <f>'Balance N'!I5386</f>
        <v>0</v>
      </c>
      <c r="B5383" s="71">
        <f>'Balance N'!J5386</f>
        <v>0</v>
      </c>
      <c r="C5383" s="72">
        <f>'Balance N'!K5386</f>
        <v>0</v>
      </c>
      <c r="D5383" s="72">
        <f>'Balance N'!L5386</f>
        <v>0</v>
      </c>
      <c r="E5383" s="72">
        <f>'Balance N'!M5386</f>
        <v>0</v>
      </c>
      <c r="F5383" s="72">
        <f>'Balance N'!N5386</f>
        <v>0</v>
      </c>
      <c r="G5383" s="72">
        <f>'Balance N'!O5386</f>
        <v>0</v>
      </c>
      <c r="H5383" s="72">
        <f>'Balance N'!P5386</f>
        <v>0</v>
      </c>
      <c r="I5383" s="74">
        <f t="shared" si="84"/>
        <v>0</v>
      </c>
    </row>
    <row r="5384" spans="1:9" ht="15.6">
      <c r="A5384" s="70">
        <f>'Balance N'!I5387</f>
        <v>0</v>
      </c>
      <c r="B5384" s="71">
        <f>'Balance N'!J5387</f>
        <v>0</v>
      </c>
      <c r="C5384" s="72">
        <f>'Balance N'!K5387</f>
        <v>0</v>
      </c>
      <c r="D5384" s="72">
        <f>'Balance N'!L5387</f>
        <v>0</v>
      </c>
      <c r="E5384" s="72">
        <f>'Balance N'!M5387</f>
        <v>0</v>
      </c>
      <c r="F5384" s="72">
        <f>'Balance N'!N5387</f>
        <v>0</v>
      </c>
      <c r="G5384" s="72">
        <f>'Balance N'!O5387</f>
        <v>0</v>
      </c>
      <c r="H5384" s="72">
        <f>'Balance N'!P5387</f>
        <v>0</v>
      </c>
      <c r="I5384" s="74">
        <f t="shared" si="84"/>
        <v>0</v>
      </c>
    </row>
    <row r="5385" spans="1:9" ht="15.6">
      <c r="A5385" s="70">
        <f>'Balance N'!I5388</f>
        <v>0</v>
      </c>
      <c r="B5385" s="71">
        <f>'Balance N'!J5388</f>
        <v>0</v>
      </c>
      <c r="C5385" s="72">
        <f>'Balance N'!K5388</f>
        <v>0</v>
      </c>
      <c r="D5385" s="72">
        <f>'Balance N'!L5388</f>
        <v>0</v>
      </c>
      <c r="E5385" s="72">
        <f>'Balance N'!M5388</f>
        <v>0</v>
      </c>
      <c r="F5385" s="72">
        <f>'Balance N'!N5388</f>
        <v>0</v>
      </c>
      <c r="G5385" s="72">
        <f>'Balance N'!O5388</f>
        <v>0</v>
      </c>
      <c r="H5385" s="72">
        <f>'Balance N'!P5388</f>
        <v>0</v>
      </c>
      <c r="I5385" s="74">
        <f t="shared" si="84"/>
        <v>0</v>
      </c>
    </row>
    <row r="5386" spans="1:9" ht="15.6">
      <c r="A5386" s="70">
        <f>'Balance N'!I5389</f>
        <v>0</v>
      </c>
      <c r="B5386" s="71">
        <f>'Balance N'!J5389</f>
        <v>0</v>
      </c>
      <c r="C5386" s="72">
        <f>'Balance N'!K5389</f>
        <v>0</v>
      </c>
      <c r="D5386" s="72">
        <f>'Balance N'!L5389</f>
        <v>0</v>
      </c>
      <c r="E5386" s="72">
        <f>'Balance N'!M5389</f>
        <v>0</v>
      </c>
      <c r="F5386" s="72">
        <f>'Balance N'!N5389</f>
        <v>0</v>
      </c>
      <c r="G5386" s="72">
        <f>'Balance N'!O5389</f>
        <v>0</v>
      </c>
      <c r="H5386" s="72">
        <f>'Balance N'!P5389</f>
        <v>0</v>
      </c>
      <c r="I5386" s="74">
        <f t="shared" si="84"/>
        <v>0</v>
      </c>
    </row>
    <row r="5387" spans="1:9" ht="15.6">
      <c r="A5387" s="70">
        <f>'Balance N'!I5390</f>
        <v>0</v>
      </c>
      <c r="B5387" s="71">
        <f>'Balance N'!J5390</f>
        <v>0</v>
      </c>
      <c r="C5387" s="72">
        <f>'Balance N'!K5390</f>
        <v>0</v>
      </c>
      <c r="D5387" s="72">
        <f>'Balance N'!L5390</f>
        <v>0</v>
      </c>
      <c r="E5387" s="72">
        <f>'Balance N'!M5390</f>
        <v>0</v>
      </c>
      <c r="F5387" s="72">
        <f>'Balance N'!N5390</f>
        <v>0</v>
      </c>
      <c r="G5387" s="72">
        <f>'Balance N'!O5390</f>
        <v>0</v>
      </c>
      <c r="H5387" s="72">
        <f>'Balance N'!P5390</f>
        <v>0</v>
      </c>
      <c r="I5387" s="74">
        <f t="shared" si="84"/>
        <v>0</v>
      </c>
    </row>
    <row r="5388" spans="1:9" ht="15.6">
      <c r="A5388" s="70">
        <f>'Balance N'!I5391</f>
        <v>0</v>
      </c>
      <c r="B5388" s="71">
        <f>'Balance N'!J5391</f>
        <v>0</v>
      </c>
      <c r="C5388" s="72">
        <f>'Balance N'!K5391</f>
        <v>0</v>
      </c>
      <c r="D5388" s="72">
        <f>'Balance N'!L5391</f>
        <v>0</v>
      </c>
      <c r="E5388" s="72">
        <f>'Balance N'!M5391</f>
        <v>0</v>
      </c>
      <c r="F5388" s="72">
        <f>'Balance N'!N5391</f>
        <v>0</v>
      </c>
      <c r="G5388" s="72">
        <f>'Balance N'!O5391</f>
        <v>0</v>
      </c>
      <c r="H5388" s="72">
        <f>'Balance N'!P5391</f>
        <v>0</v>
      </c>
      <c r="I5388" s="74">
        <f t="shared" si="84"/>
        <v>0</v>
      </c>
    </row>
    <row r="5389" spans="1:9" ht="15.6">
      <c r="A5389" s="70">
        <f>'Balance N'!I5392</f>
        <v>0</v>
      </c>
      <c r="B5389" s="71">
        <f>'Balance N'!J5392</f>
        <v>0</v>
      </c>
      <c r="C5389" s="72">
        <f>'Balance N'!K5392</f>
        <v>0</v>
      </c>
      <c r="D5389" s="72">
        <f>'Balance N'!L5392</f>
        <v>0</v>
      </c>
      <c r="E5389" s="72">
        <f>'Balance N'!M5392</f>
        <v>0</v>
      </c>
      <c r="F5389" s="72">
        <f>'Balance N'!N5392</f>
        <v>0</v>
      </c>
      <c r="G5389" s="72">
        <f>'Balance N'!O5392</f>
        <v>0</v>
      </c>
      <c r="H5389" s="72">
        <f>'Balance N'!P5392</f>
        <v>0</v>
      </c>
      <c r="I5389" s="74">
        <f t="shared" si="84"/>
        <v>0</v>
      </c>
    </row>
    <row r="5390" spans="1:9" ht="15.6">
      <c r="A5390" s="70">
        <f>'Balance N'!I5393</f>
        <v>0</v>
      </c>
      <c r="B5390" s="71">
        <f>'Balance N'!J5393</f>
        <v>0</v>
      </c>
      <c r="C5390" s="72">
        <f>'Balance N'!K5393</f>
        <v>0</v>
      </c>
      <c r="D5390" s="72">
        <f>'Balance N'!L5393</f>
        <v>0</v>
      </c>
      <c r="E5390" s="72">
        <f>'Balance N'!M5393</f>
        <v>0</v>
      </c>
      <c r="F5390" s="72">
        <f>'Balance N'!N5393</f>
        <v>0</v>
      </c>
      <c r="G5390" s="72">
        <f>'Balance N'!O5393</f>
        <v>0</v>
      </c>
      <c r="H5390" s="72">
        <f>'Balance N'!P5393</f>
        <v>0</v>
      </c>
      <c r="I5390" s="74">
        <f t="shared" si="84"/>
        <v>0</v>
      </c>
    </row>
    <row r="5391" spans="1:9" ht="15.6">
      <c r="A5391" s="70">
        <f>'Balance N'!I5394</f>
        <v>0</v>
      </c>
      <c r="B5391" s="71">
        <f>'Balance N'!J5394</f>
        <v>0</v>
      </c>
      <c r="C5391" s="72">
        <f>'Balance N'!K5394</f>
        <v>0</v>
      </c>
      <c r="D5391" s="72">
        <f>'Balance N'!L5394</f>
        <v>0</v>
      </c>
      <c r="E5391" s="72">
        <f>'Balance N'!M5394</f>
        <v>0</v>
      </c>
      <c r="F5391" s="72">
        <f>'Balance N'!N5394</f>
        <v>0</v>
      </c>
      <c r="G5391" s="72">
        <f>'Balance N'!O5394</f>
        <v>0</v>
      </c>
      <c r="H5391" s="72">
        <f>'Balance N'!P5394</f>
        <v>0</v>
      </c>
      <c r="I5391" s="74">
        <f t="shared" si="84"/>
        <v>0</v>
      </c>
    </row>
    <row r="5392" spans="1:9" ht="15.6">
      <c r="A5392" s="70">
        <f>'Balance N'!I5395</f>
        <v>0</v>
      </c>
      <c r="B5392" s="71">
        <f>'Balance N'!J5395</f>
        <v>0</v>
      </c>
      <c r="C5392" s="72">
        <f>'Balance N'!K5395</f>
        <v>0</v>
      </c>
      <c r="D5392" s="72">
        <f>'Balance N'!L5395</f>
        <v>0</v>
      </c>
      <c r="E5392" s="72">
        <f>'Balance N'!M5395</f>
        <v>0</v>
      </c>
      <c r="F5392" s="72">
        <f>'Balance N'!N5395</f>
        <v>0</v>
      </c>
      <c r="G5392" s="72">
        <f>'Balance N'!O5395</f>
        <v>0</v>
      </c>
      <c r="H5392" s="72">
        <f>'Balance N'!P5395</f>
        <v>0</v>
      </c>
      <c r="I5392" s="74">
        <f t="shared" si="84"/>
        <v>0</v>
      </c>
    </row>
    <row r="5393" spans="1:9" ht="15.6">
      <c r="A5393" s="70">
        <f>'Balance N'!I5396</f>
        <v>0</v>
      </c>
      <c r="B5393" s="71">
        <f>'Balance N'!J5396</f>
        <v>0</v>
      </c>
      <c r="C5393" s="72">
        <f>'Balance N'!K5396</f>
        <v>0</v>
      </c>
      <c r="D5393" s="72">
        <f>'Balance N'!L5396</f>
        <v>0</v>
      </c>
      <c r="E5393" s="72">
        <f>'Balance N'!M5396</f>
        <v>0</v>
      </c>
      <c r="F5393" s="72">
        <f>'Balance N'!N5396</f>
        <v>0</v>
      </c>
      <c r="G5393" s="72">
        <f>'Balance N'!O5396</f>
        <v>0</v>
      </c>
      <c r="H5393" s="72">
        <f>'Balance N'!P5396</f>
        <v>0</v>
      </c>
      <c r="I5393" s="74">
        <f t="shared" si="84"/>
        <v>0</v>
      </c>
    </row>
    <row r="5394" spans="1:9" ht="15.6">
      <c r="A5394" s="70">
        <f>'Balance N'!I5397</f>
        <v>0</v>
      </c>
      <c r="B5394" s="71">
        <f>'Balance N'!J5397</f>
        <v>0</v>
      </c>
      <c r="C5394" s="72">
        <f>'Balance N'!K5397</f>
        <v>0</v>
      </c>
      <c r="D5394" s="72">
        <f>'Balance N'!L5397</f>
        <v>0</v>
      </c>
      <c r="E5394" s="72">
        <f>'Balance N'!M5397</f>
        <v>0</v>
      </c>
      <c r="F5394" s="72">
        <f>'Balance N'!N5397</f>
        <v>0</v>
      </c>
      <c r="G5394" s="72">
        <f>'Balance N'!O5397</f>
        <v>0</v>
      </c>
      <c r="H5394" s="72">
        <f>'Balance N'!P5397</f>
        <v>0</v>
      </c>
      <c r="I5394" s="74">
        <f t="shared" si="84"/>
        <v>0</v>
      </c>
    </row>
    <row r="5395" spans="1:9" ht="15.6">
      <c r="A5395" s="70">
        <f>'Balance N'!I5398</f>
        <v>0</v>
      </c>
      <c r="B5395" s="71">
        <f>'Balance N'!J5398</f>
        <v>0</v>
      </c>
      <c r="C5395" s="72">
        <f>'Balance N'!K5398</f>
        <v>0</v>
      </c>
      <c r="D5395" s="72">
        <f>'Balance N'!L5398</f>
        <v>0</v>
      </c>
      <c r="E5395" s="72">
        <f>'Balance N'!M5398</f>
        <v>0</v>
      </c>
      <c r="F5395" s="72">
        <f>'Balance N'!N5398</f>
        <v>0</v>
      </c>
      <c r="G5395" s="72">
        <f>'Balance N'!O5398</f>
        <v>0</v>
      </c>
      <c r="H5395" s="72">
        <f>'Balance N'!P5398</f>
        <v>0</v>
      </c>
      <c r="I5395" s="74">
        <f t="shared" si="84"/>
        <v>0</v>
      </c>
    </row>
    <row r="5396" spans="1:9" ht="15.6">
      <c r="A5396" s="70">
        <f>'Balance N'!I5399</f>
        <v>0</v>
      </c>
      <c r="B5396" s="71">
        <f>'Balance N'!J5399</f>
        <v>0</v>
      </c>
      <c r="C5396" s="72">
        <f>'Balance N'!K5399</f>
        <v>0</v>
      </c>
      <c r="D5396" s="72">
        <f>'Balance N'!L5399</f>
        <v>0</v>
      </c>
      <c r="E5396" s="72">
        <f>'Balance N'!M5399</f>
        <v>0</v>
      </c>
      <c r="F5396" s="72">
        <f>'Balance N'!N5399</f>
        <v>0</v>
      </c>
      <c r="G5396" s="72">
        <f>'Balance N'!O5399</f>
        <v>0</v>
      </c>
      <c r="H5396" s="72">
        <f>'Balance N'!P5399</f>
        <v>0</v>
      </c>
      <c r="I5396" s="74">
        <f t="shared" si="84"/>
        <v>0</v>
      </c>
    </row>
    <row r="5397" spans="1:9" ht="15.6">
      <c r="A5397" s="70">
        <f>'Balance N'!I5400</f>
        <v>0</v>
      </c>
      <c r="B5397" s="71">
        <f>'Balance N'!J5400</f>
        <v>0</v>
      </c>
      <c r="C5397" s="72">
        <f>'Balance N'!K5400</f>
        <v>0</v>
      </c>
      <c r="D5397" s="72">
        <f>'Balance N'!L5400</f>
        <v>0</v>
      </c>
      <c r="E5397" s="72">
        <f>'Balance N'!M5400</f>
        <v>0</v>
      </c>
      <c r="F5397" s="72">
        <f>'Balance N'!N5400</f>
        <v>0</v>
      </c>
      <c r="G5397" s="72">
        <f>'Balance N'!O5400</f>
        <v>0</v>
      </c>
      <c r="H5397" s="72">
        <f>'Balance N'!P5400</f>
        <v>0</v>
      </c>
      <c r="I5397" s="74">
        <f t="shared" si="84"/>
        <v>0</v>
      </c>
    </row>
    <row r="5398" spans="1:9" ht="15.6">
      <c r="A5398" s="70">
        <f>'Balance N'!I5401</f>
        <v>0</v>
      </c>
      <c r="B5398" s="71">
        <f>'Balance N'!J5401</f>
        <v>0</v>
      </c>
      <c r="C5398" s="72">
        <f>'Balance N'!K5401</f>
        <v>0</v>
      </c>
      <c r="D5398" s="72">
        <f>'Balance N'!L5401</f>
        <v>0</v>
      </c>
      <c r="E5398" s="72">
        <f>'Balance N'!M5401</f>
        <v>0</v>
      </c>
      <c r="F5398" s="72">
        <f>'Balance N'!N5401</f>
        <v>0</v>
      </c>
      <c r="G5398" s="72">
        <f>'Balance N'!O5401</f>
        <v>0</v>
      </c>
      <c r="H5398" s="72">
        <f>'Balance N'!P5401</f>
        <v>0</v>
      </c>
      <c r="I5398" s="74">
        <f t="shared" si="84"/>
        <v>0</v>
      </c>
    </row>
    <row r="5399" spans="1:9" ht="15.6">
      <c r="A5399" s="70">
        <f>'Balance N'!I5402</f>
        <v>0</v>
      </c>
      <c r="B5399" s="71">
        <f>'Balance N'!J5402</f>
        <v>0</v>
      </c>
      <c r="C5399" s="72">
        <f>'Balance N'!K5402</f>
        <v>0</v>
      </c>
      <c r="D5399" s="72">
        <f>'Balance N'!L5402</f>
        <v>0</v>
      </c>
      <c r="E5399" s="72">
        <f>'Balance N'!M5402</f>
        <v>0</v>
      </c>
      <c r="F5399" s="72">
        <f>'Balance N'!N5402</f>
        <v>0</v>
      </c>
      <c r="G5399" s="72">
        <f>'Balance N'!O5402</f>
        <v>0</v>
      </c>
      <c r="H5399" s="72">
        <f>'Balance N'!P5402</f>
        <v>0</v>
      </c>
      <c r="I5399" s="74">
        <f t="shared" si="84"/>
        <v>0</v>
      </c>
    </row>
    <row r="5400" spans="1:9" ht="15.6">
      <c r="A5400" s="70">
        <f>'Balance N'!I5403</f>
        <v>0</v>
      </c>
      <c r="B5400" s="71">
        <f>'Balance N'!J5403</f>
        <v>0</v>
      </c>
      <c r="C5400" s="72">
        <f>'Balance N'!K5403</f>
        <v>0</v>
      </c>
      <c r="D5400" s="72">
        <f>'Balance N'!L5403</f>
        <v>0</v>
      </c>
      <c r="E5400" s="72">
        <f>'Balance N'!M5403</f>
        <v>0</v>
      </c>
      <c r="F5400" s="72">
        <f>'Balance N'!N5403</f>
        <v>0</v>
      </c>
      <c r="G5400" s="72">
        <f>'Balance N'!O5403</f>
        <v>0</v>
      </c>
      <c r="H5400" s="72">
        <f>'Balance N'!P5403</f>
        <v>0</v>
      </c>
      <c r="I5400" s="74">
        <f t="shared" si="84"/>
        <v>0</v>
      </c>
    </row>
    <row r="5401" spans="1:9" ht="15.6">
      <c r="A5401" s="70">
        <f>'Balance N'!I5404</f>
        <v>0</v>
      </c>
      <c r="B5401" s="71">
        <f>'Balance N'!J5404</f>
        <v>0</v>
      </c>
      <c r="C5401" s="72">
        <f>'Balance N'!K5404</f>
        <v>0</v>
      </c>
      <c r="D5401" s="72">
        <f>'Balance N'!L5404</f>
        <v>0</v>
      </c>
      <c r="E5401" s="72">
        <f>'Balance N'!M5404</f>
        <v>0</v>
      </c>
      <c r="F5401" s="72">
        <f>'Balance N'!N5404</f>
        <v>0</v>
      </c>
      <c r="G5401" s="72">
        <f>'Balance N'!O5404</f>
        <v>0</v>
      </c>
      <c r="H5401" s="72">
        <f>'Balance N'!P5404</f>
        <v>0</v>
      </c>
      <c r="I5401" s="74">
        <f t="shared" si="84"/>
        <v>0</v>
      </c>
    </row>
    <row r="5402" spans="1:9" ht="15.6">
      <c r="A5402" s="70">
        <f>'Balance N'!I5405</f>
        <v>0</v>
      </c>
      <c r="B5402" s="71">
        <f>'Balance N'!J5405</f>
        <v>0</v>
      </c>
      <c r="C5402" s="72">
        <f>'Balance N'!K5405</f>
        <v>0</v>
      </c>
      <c r="D5402" s="72">
        <f>'Balance N'!L5405</f>
        <v>0</v>
      </c>
      <c r="E5402" s="72">
        <f>'Balance N'!M5405</f>
        <v>0</v>
      </c>
      <c r="F5402" s="72">
        <f>'Balance N'!N5405</f>
        <v>0</v>
      </c>
      <c r="G5402" s="72">
        <f>'Balance N'!O5405</f>
        <v>0</v>
      </c>
      <c r="H5402" s="72">
        <f>'Balance N'!P5405</f>
        <v>0</v>
      </c>
      <c r="I5402" s="74">
        <f t="shared" si="84"/>
        <v>0</v>
      </c>
    </row>
    <row r="5403" spans="1:9" ht="15.6">
      <c r="A5403" s="70">
        <f>'Balance N'!I5406</f>
        <v>0</v>
      </c>
      <c r="B5403" s="71">
        <f>'Balance N'!J5406</f>
        <v>0</v>
      </c>
      <c r="C5403" s="72">
        <f>'Balance N'!K5406</f>
        <v>0</v>
      </c>
      <c r="D5403" s="72">
        <f>'Balance N'!L5406</f>
        <v>0</v>
      </c>
      <c r="E5403" s="72">
        <f>'Balance N'!M5406</f>
        <v>0</v>
      </c>
      <c r="F5403" s="72">
        <f>'Balance N'!N5406</f>
        <v>0</v>
      </c>
      <c r="G5403" s="72">
        <f>'Balance N'!O5406</f>
        <v>0</v>
      </c>
      <c r="H5403" s="72">
        <f>'Balance N'!P5406</f>
        <v>0</v>
      </c>
      <c r="I5403" s="74">
        <f t="shared" si="84"/>
        <v>0</v>
      </c>
    </row>
    <row r="5404" spans="1:9" ht="15.6">
      <c r="A5404" s="70">
        <f>'Balance N'!I5407</f>
        <v>0</v>
      </c>
      <c r="B5404" s="71">
        <f>'Balance N'!J5407</f>
        <v>0</v>
      </c>
      <c r="C5404" s="72">
        <f>'Balance N'!K5407</f>
        <v>0</v>
      </c>
      <c r="D5404" s="72">
        <f>'Balance N'!L5407</f>
        <v>0</v>
      </c>
      <c r="E5404" s="72">
        <f>'Balance N'!M5407</f>
        <v>0</v>
      </c>
      <c r="F5404" s="72">
        <f>'Balance N'!N5407</f>
        <v>0</v>
      </c>
      <c r="G5404" s="72">
        <f>'Balance N'!O5407</f>
        <v>0</v>
      </c>
      <c r="H5404" s="72">
        <f>'Balance N'!P5407</f>
        <v>0</v>
      </c>
      <c r="I5404" s="74">
        <f t="shared" si="84"/>
        <v>0</v>
      </c>
    </row>
    <row r="5405" spans="1:9" ht="15.6">
      <c r="A5405" s="70">
        <f>'Balance N'!I5408</f>
        <v>0</v>
      </c>
      <c r="B5405" s="71">
        <f>'Balance N'!J5408</f>
        <v>0</v>
      </c>
      <c r="C5405" s="72">
        <f>'Balance N'!K5408</f>
        <v>0</v>
      </c>
      <c r="D5405" s="72">
        <f>'Balance N'!L5408</f>
        <v>0</v>
      </c>
      <c r="E5405" s="72">
        <f>'Balance N'!M5408</f>
        <v>0</v>
      </c>
      <c r="F5405" s="72">
        <f>'Balance N'!N5408</f>
        <v>0</v>
      </c>
      <c r="G5405" s="72">
        <f>'Balance N'!O5408</f>
        <v>0</v>
      </c>
      <c r="H5405" s="72">
        <f>'Balance N'!P5408</f>
        <v>0</v>
      </c>
      <c r="I5405" s="74">
        <f t="shared" si="84"/>
        <v>0</v>
      </c>
    </row>
    <row r="5406" spans="1:9" ht="15.6">
      <c r="A5406" s="70">
        <f>'Balance N'!I5409</f>
        <v>0</v>
      </c>
      <c r="B5406" s="71">
        <f>'Balance N'!J5409</f>
        <v>0</v>
      </c>
      <c r="C5406" s="72">
        <f>'Balance N'!K5409</f>
        <v>0</v>
      </c>
      <c r="D5406" s="72">
        <f>'Balance N'!L5409</f>
        <v>0</v>
      </c>
      <c r="E5406" s="72">
        <f>'Balance N'!M5409</f>
        <v>0</v>
      </c>
      <c r="F5406" s="72">
        <f>'Balance N'!N5409</f>
        <v>0</v>
      </c>
      <c r="G5406" s="72">
        <f>'Balance N'!O5409</f>
        <v>0</v>
      </c>
      <c r="H5406" s="72">
        <f>'Balance N'!P5409</f>
        <v>0</v>
      </c>
      <c r="I5406" s="74">
        <f t="shared" si="84"/>
        <v>0</v>
      </c>
    </row>
    <row r="5407" spans="1:9" ht="15.6">
      <c r="A5407" s="70">
        <f>'Balance N'!I5410</f>
        <v>0</v>
      </c>
      <c r="B5407" s="71">
        <f>'Balance N'!J5410</f>
        <v>0</v>
      </c>
      <c r="C5407" s="72">
        <f>'Balance N'!K5410</f>
        <v>0</v>
      </c>
      <c r="D5407" s="72">
        <f>'Balance N'!L5410</f>
        <v>0</v>
      </c>
      <c r="E5407" s="72">
        <f>'Balance N'!M5410</f>
        <v>0</v>
      </c>
      <c r="F5407" s="72">
        <f>'Balance N'!N5410</f>
        <v>0</v>
      </c>
      <c r="G5407" s="72">
        <f>'Balance N'!O5410</f>
        <v>0</v>
      </c>
      <c r="H5407" s="72">
        <f>'Balance N'!P5410</f>
        <v>0</v>
      </c>
      <c r="I5407" s="74">
        <f t="shared" si="84"/>
        <v>0</v>
      </c>
    </row>
    <row r="5408" spans="1:9" ht="15.6">
      <c r="A5408" s="70">
        <f>'Balance N'!I5411</f>
        <v>0</v>
      </c>
      <c r="B5408" s="71">
        <f>'Balance N'!J5411</f>
        <v>0</v>
      </c>
      <c r="C5408" s="72">
        <f>'Balance N'!K5411</f>
        <v>0</v>
      </c>
      <c r="D5408" s="72">
        <f>'Balance N'!L5411</f>
        <v>0</v>
      </c>
      <c r="E5408" s="72">
        <f>'Balance N'!M5411</f>
        <v>0</v>
      </c>
      <c r="F5408" s="72">
        <f>'Balance N'!N5411</f>
        <v>0</v>
      </c>
      <c r="G5408" s="72">
        <f>'Balance N'!O5411</f>
        <v>0</v>
      </c>
      <c r="H5408" s="72">
        <f>'Balance N'!P5411</f>
        <v>0</v>
      </c>
      <c r="I5408" s="74">
        <f t="shared" si="84"/>
        <v>0</v>
      </c>
    </row>
    <row r="5409" spans="1:9" ht="15.6">
      <c r="A5409" s="70">
        <f>'Balance N'!I5412</f>
        <v>0</v>
      </c>
      <c r="B5409" s="71">
        <f>'Balance N'!J5412</f>
        <v>0</v>
      </c>
      <c r="C5409" s="72">
        <f>'Balance N'!K5412</f>
        <v>0</v>
      </c>
      <c r="D5409" s="72">
        <f>'Balance N'!L5412</f>
        <v>0</v>
      </c>
      <c r="E5409" s="72">
        <f>'Balance N'!M5412</f>
        <v>0</v>
      </c>
      <c r="F5409" s="72">
        <f>'Balance N'!N5412</f>
        <v>0</v>
      </c>
      <c r="G5409" s="72">
        <f>'Balance N'!O5412</f>
        <v>0</v>
      </c>
      <c r="H5409" s="72">
        <f>'Balance N'!P5412</f>
        <v>0</v>
      </c>
      <c r="I5409" s="74">
        <f t="shared" si="84"/>
        <v>0</v>
      </c>
    </row>
    <row r="5410" spans="1:9" ht="15.6">
      <c r="A5410" s="70">
        <f>'Balance N'!I5413</f>
        <v>0</v>
      </c>
      <c r="B5410" s="71">
        <f>'Balance N'!J5413</f>
        <v>0</v>
      </c>
      <c r="C5410" s="72">
        <f>'Balance N'!K5413</f>
        <v>0</v>
      </c>
      <c r="D5410" s="72">
        <f>'Balance N'!L5413</f>
        <v>0</v>
      </c>
      <c r="E5410" s="72">
        <f>'Balance N'!M5413</f>
        <v>0</v>
      </c>
      <c r="F5410" s="72">
        <f>'Balance N'!N5413</f>
        <v>0</v>
      </c>
      <c r="G5410" s="72">
        <f>'Balance N'!O5413</f>
        <v>0</v>
      </c>
      <c r="H5410" s="72">
        <f>'Balance N'!P5413</f>
        <v>0</v>
      </c>
      <c r="I5410" s="74">
        <f t="shared" si="84"/>
        <v>0</v>
      </c>
    </row>
    <row r="5411" spans="1:9" ht="15.6">
      <c r="A5411" s="70">
        <f>'Balance N'!I5414</f>
        <v>0</v>
      </c>
      <c r="B5411" s="71">
        <f>'Balance N'!J5414</f>
        <v>0</v>
      </c>
      <c r="C5411" s="72">
        <f>'Balance N'!K5414</f>
        <v>0</v>
      </c>
      <c r="D5411" s="72">
        <f>'Balance N'!L5414</f>
        <v>0</v>
      </c>
      <c r="E5411" s="72">
        <f>'Balance N'!M5414</f>
        <v>0</v>
      </c>
      <c r="F5411" s="72">
        <f>'Balance N'!N5414</f>
        <v>0</v>
      </c>
      <c r="G5411" s="72">
        <f>'Balance N'!O5414</f>
        <v>0</v>
      </c>
      <c r="H5411" s="72">
        <f>'Balance N'!P5414</f>
        <v>0</v>
      </c>
      <c r="I5411" s="74">
        <f t="shared" si="84"/>
        <v>0</v>
      </c>
    </row>
    <row r="5412" spans="1:9" ht="15.6">
      <c r="A5412" s="70">
        <f>'Balance N'!I5415</f>
        <v>0</v>
      </c>
      <c r="B5412" s="71">
        <f>'Balance N'!J5415</f>
        <v>0</v>
      </c>
      <c r="C5412" s="72">
        <f>'Balance N'!K5415</f>
        <v>0</v>
      </c>
      <c r="D5412" s="72">
        <f>'Balance N'!L5415</f>
        <v>0</v>
      </c>
      <c r="E5412" s="72">
        <f>'Balance N'!M5415</f>
        <v>0</v>
      </c>
      <c r="F5412" s="72">
        <f>'Balance N'!N5415</f>
        <v>0</v>
      </c>
      <c r="G5412" s="72">
        <f>'Balance N'!O5415</f>
        <v>0</v>
      </c>
      <c r="H5412" s="72">
        <f>'Balance N'!P5415</f>
        <v>0</v>
      </c>
      <c r="I5412" s="74">
        <f t="shared" si="84"/>
        <v>0</v>
      </c>
    </row>
    <row r="5413" spans="1:9" ht="15.6">
      <c r="A5413" s="70">
        <f>'Balance N'!I5416</f>
        <v>0</v>
      </c>
      <c r="B5413" s="71">
        <f>'Balance N'!J5416</f>
        <v>0</v>
      </c>
      <c r="C5413" s="72">
        <f>'Balance N'!K5416</f>
        <v>0</v>
      </c>
      <c r="D5413" s="72">
        <f>'Balance N'!L5416</f>
        <v>0</v>
      </c>
      <c r="E5413" s="72">
        <f>'Balance N'!M5416</f>
        <v>0</v>
      </c>
      <c r="F5413" s="72">
        <f>'Balance N'!N5416</f>
        <v>0</v>
      </c>
      <c r="G5413" s="72">
        <f>'Balance N'!O5416</f>
        <v>0</v>
      </c>
      <c r="H5413" s="72">
        <f>'Balance N'!P5416</f>
        <v>0</v>
      </c>
      <c r="I5413" s="74">
        <f t="shared" si="84"/>
        <v>0</v>
      </c>
    </row>
    <row r="5414" spans="1:9" ht="15.6">
      <c r="A5414" s="70">
        <f>'Balance N'!I5417</f>
        <v>0</v>
      </c>
      <c r="B5414" s="71">
        <f>'Balance N'!J5417</f>
        <v>0</v>
      </c>
      <c r="C5414" s="72">
        <f>'Balance N'!K5417</f>
        <v>0</v>
      </c>
      <c r="D5414" s="72">
        <f>'Balance N'!L5417</f>
        <v>0</v>
      </c>
      <c r="E5414" s="72">
        <f>'Balance N'!M5417</f>
        <v>0</v>
      </c>
      <c r="F5414" s="72">
        <f>'Balance N'!N5417</f>
        <v>0</v>
      </c>
      <c r="G5414" s="72">
        <f>'Balance N'!O5417</f>
        <v>0</v>
      </c>
      <c r="H5414" s="72">
        <f>'Balance N'!P5417</f>
        <v>0</v>
      </c>
      <c r="I5414" s="74">
        <f t="shared" si="84"/>
        <v>0</v>
      </c>
    </row>
    <row r="5415" spans="1:9" ht="15.6">
      <c r="A5415" s="70">
        <f>'Balance N'!I5418</f>
        <v>0</v>
      </c>
      <c r="B5415" s="71">
        <f>'Balance N'!J5418</f>
        <v>0</v>
      </c>
      <c r="C5415" s="72">
        <f>'Balance N'!K5418</f>
        <v>0</v>
      </c>
      <c r="D5415" s="72">
        <f>'Balance N'!L5418</f>
        <v>0</v>
      </c>
      <c r="E5415" s="72">
        <f>'Balance N'!M5418</f>
        <v>0</v>
      </c>
      <c r="F5415" s="72">
        <f>'Balance N'!N5418</f>
        <v>0</v>
      </c>
      <c r="G5415" s="72">
        <f>'Balance N'!O5418</f>
        <v>0</v>
      </c>
      <c r="H5415" s="72">
        <f>'Balance N'!P5418</f>
        <v>0</v>
      </c>
      <c r="I5415" s="74">
        <f t="shared" si="84"/>
        <v>0</v>
      </c>
    </row>
    <row r="5416" spans="1:9" ht="15.6">
      <c r="A5416" s="70">
        <f>'Balance N'!I5419</f>
        <v>0</v>
      </c>
      <c r="B5416" s="71">
        <f>'Balance N'!J5419</f>
        <v>0</v>
      </c>
      <c r="C5416" s="72">
        <f>'Balance N'!K5419</f>
        <v>0</v>
      </c>
      <c r="D5416" s="72">
        <f>'Balance N'!L5419</f>
        <v>0</v>
      </c>
      <c r="E5416" s="72">
        <f>'Balance N'!M5419</f>
        <v>0</v>
      </c>
      <c r="F5416" s="72">
        <f>'Balance N'!N5419</f>
        <v>0</v>
      </c>
      <c r="G5416" s="72">
        <f>'Balance N'!O5419</f>
        <v>0</v>
      </c>
      <c r="H5416" s="72">
        <f>'Balance N'!P5419</f>
        <v>0</v>
      </c>
      <c r="I5416" s="74">
        <f t="shared" si="84"/>
        <v>0</v>
      </c>
    </row>
    <row r="5417" spans="1:9" ht="15.6">
      <c r="A5417" s="70">
        <f>'Balance N'!I5420</f>
        <v>0</v>
      </c>
      <c r="B5417" s="71">
        <f>'Balance N'!J5420</f>
        <v>0</v>
      </c>
      <c r="C5417" s="72">
        <f>'Balance N'!K5420</f>
        <v>0</v>
      </c>
      <c r="D5417" s="72">
        <f>'Balance N'!L5420</f>
        <v>0</v>
      </c>
      <c r="E5417" s="72">
        <f>'Balance N'!M5420</f>
        <v>0</v>
      </c>
      <c r="F5417" s="72">
        <f>'Balance N'!N5420</f>
        <v>0</v>
      </c>
      <c r="G5417" s="72">
        <f>'Balance N'!O5420</f>
        <v>0</v>
      </c>
      <c r="H5417" s="72">
        <f>'Balance N'!P5420</f>
        <v>0</v>
      </c>
      <c r="I5417" s="74">
        <f t="shared" si="84"/>
        <v>0</v>
      </c>
    </row>
    <row r="5418" spans="1:9" ht="15.6">
      <c r="A5418" s="70">
        <f>'Balance N'!I5421</f>
        <v>0</v>
      </c>
      <c r="B5418" s="71">
        <f>'Balance N'!J5421</f>
        <v>0</v>
      </c>
      <c r="C5418" s="72">
        <f>'Balance N'!K5421</f>
        <v>0</v>
      </c>
      <c r="D5418" s="72">
        <f>'Balance N'!L5421</f>
        <v>0</v>
      </c>
      <c r="E5418" s="72">
        <f>'Balance N'!M5421</f>
        <v>0</v>
      </c>
      <c r="F5418" s="72">
        <f>'Balance N'!N5421</f>
        <v>0</v>
      </c>
      <c r="G5418" s="72">
        <f>'Balance N'!O5421</f>
        <v>0</v>
      </c>
      <c r="H5418" s="72">
        <f>'Balance N'!P5421</f>
        <v>0</v>
      </c>
      <c r="I5418" s="74">
        <f t="shared" si="84"/>
        <v>0</v>
      </c>
    </row>
    <row r="5419" spans="1:9" ht="15.6">
      <c r="A5419" s="70">
        <f>'Balance N'!I5422</f>
        <v>0</v>
      </c>
      <c r="B5419" s="71">
        <f>'Balance N'!J5422</f>
        <v>0</v>
      </c>
      <c r="C5419" s="72">
        <f>'Balance N'!K5422</f>
        <v>0</v>
      </c>
      <c r="D5419" s="72">
        <f>'Balance N'!L5422</f>
        <v>0</v>
      </c>
      <c r="E5419" s="72">
        <f>'Balance N'!M5422</f>
        <v>0</v>
      </c>
      <c r="F5419" s="72">
        <f>'Balance N'!N5422</f>
        <v>0</v>
      </c>
      <c r="G5419" s="72">
        <f>'Balance N'!O5422</f>
        <v>0</v>
      </c>
      <c r="H5419" s="72">
        <f>'Balance N'!P5422</f>
        <v>0</v>
      </c>
      <c r="I5419" s="74">
        <f t="shared" si="84"/>
        <v>0</v>
      </c>
    </row>
    <row r="5420" spans="1:9" ht="15.6">
      <c r="A5420" s="70">
        <f>'Balance N'!I5423</f>
        <v>0</v>
      </c>
      <c r="B5420" s="71">
        <f>'Balance N'!J5423</f>
        <v>0</v>
      </c>
      <c r="C5420" s="72">
        <f>'Balance N'!K5423</f>
        <v>0</v>
      </c>
      <c r="D5420" s="72">
        <f>'Balance N'!L5423</f>
        <v>0</v>
      </c>
      <c r="E5420" s="72">
        <f>'Balance N'!M5423</f>
        <v>0</v>
      </c>
      <c r="F5420" s="72">
        <f>'Balance N'!N5423</f>
        <v>0</v>
      </c>
      <c r="G5420" s="72">
        <f>'Balance N'!O5423</f>
        <v>0</v>
      </c>
      <c r="H5420" s="72">
        <f>'Balance N'!P5423</f>
        <v>0</v>
      </c>
      <c r="I5420" s="74">
        <f t="shared" si="84"/>
        <v>0</v>
      </c>
    </row>
    <row r="5421" spans="1:9" ht="15.6">
      <c r="A5421" s="70">
        <f>'Balance N'!I5424</f>
        <v>0</v>
      </c>
      <c r="B5421" s="71">
        <f>'Balance N'!J5424</f>
        <v>0</v>
      </c>
      <c r="C5421" s="72">
        <f>'Balance N'!K5424</f>
        <v>0</v>
      </c>
      <c r="D5421" s="72">
        <f>'Balance N'!L5424</f>
        <v>0</v>
      </c>
      <c r="E5421" s="72">
        <f>'Balance N'!M5424</f>
        <v>0</v>
      </c>
      <c r="F5421" s="72">
        <f>'Balance N'!N5424</f>
        <v>0</v>
      </c>
      <c r="G5421" s="72">
        <f>'Balance N'!O5424</f>
        <v>0</v>
      </c>
      <c r="H5421" s="72">
        <f>'Balance N'!P5424</f>
        <v>0</v>
      </c>
      <c r="I5421" s="74">
        <f t="shared" si="84"/>
        <v>0</v>
      </c>
    </row>
    <row r="5422" spans="1:9" ht="15.6">
      <c r="A5422" s="70">
        <f>'Balance N'!I5425</f>
        <v>0</v>
      </c>
      <c r="B5422" s="71">
        <f>'Balance N'!J5425</f>
        <v>0</v>
      </c>
      <c r="C5422" s="72">
        <f>'Balance N'!K5425</f>
        <v>0</v>
      </c>
      <c r="D5422" s="72">
        <f>'Balance N'!L5425</f>
        <v>0</v>
      </c>
      <c r="E5422" s="72">
        <f>'Balance N'!M5425</f>
        <v>0</v>
      </c>
      <c r="F5422" s="72">
        <f>'Balance N'!N5425</f>
        <v>0</v>
      </c>
      <c r="G5422" s="72">
        <f>'Balance N'!O5425</f>
        <v>0</v>
      </c>
      <c r="H5422" s="72">
        <f>'Balance N'!P5425</f>
        <v>0</v>
      </c>
      <c r="I5422" s="74">
        <f t="shared" si="84"/>
        <v>0</v>
      </c>
    </row>
    <row r="5423" spans="1:9" ht="15.6">
      <c r="A5423" s="70">
        <f>'Balance N'!I5426</f>
        <v>0</v>
      </c>
      <c r="B5423" s="71">
        <f>'Balance N'!J5426</f>
        <v>0</v>
      </c>
      <c r="C5423" s="72">
        <f>'Balance N'!K5426</f>
        <v>0</v>
      </c>
      <c r="D5423" s="72">
        <f>'Balance N'!L5426</f>
        <v>0</v>
      </c>
      <c r="E5423" s="72">
        <f>'Balance N'!M5426</f>
        <v>0</v>
      </c>
      <c r="F5423" s="72">
        <f>'Balance N'!N5426</f>
        <v>0</v>
      </c>
      <c r="G5423" s="72">
        <f>'Balance N'!O5426</f>
        <v>0</v>
      </c>
      <c r="H5423" s="72">
        <f>'Balance N'!P5426</f>
        <v>0</v>
      </c>
      <c r="I5423" s="74">
        <f t="shared" si="84"/>
        <v>0</v>
      </c>
    </row>
    <row r="5424" spans="1:9" ht="15.6">
      <c r="A5424" s="70">
        <f>'Balance N'!I5427</f>
        <v>0</v>
      </c>
      <c r="B5424" s="71">
        <f>'Balance N'!J5427</f>
        <v>0</v>
      </c>
      <c r="C5424" s="72">
        <f>'Balance N'!K5427</f>
        <v>0</v>
      </c>
      <c r="D5424" s="72">
        <f>'Balance N'!L5427</f>
        <v>0</v>
      </c>
      <c r="E5424" s="72">
        <f>'Balance N'!M5427</f>
        <v>0</v>
      </c>
      <c r="F5424" s="72">
        <f>'Balance N'!N5427</f>
        <v>0</v>
      </c>
      <c r="G5424" s="72">
        <f>'Balance N'!O5427</f>
        <v>0</v>
      </c>
      <c r="H5424" s="72">
        <f>'Balance N'!P5427</f>
        <v>0</v>
      </c>
      <c r="I5424" s="74">
        <f t="shared" si="84"/>
        <v>0</v>
      </c>
    </row>
    <row r="5425" spans="1:9" ht="15.6">
      <c r="A5425" s="70">
        <f>'Balance N'!I5428</f>
        <v>0</v>
      </c>
      <c r="B5425" s="71">
        <f>'Balance N'!J5428</f>
        <v>0</v>
      </c>
      <c r="C5425" s="72">
        <f>'Balance N'!K5428</f>
        <v>0</v>
      </c>
      <c r="D5425" s="72">
        <f>'Balance N'!L5428</f>
        <v>0</v>
      </c>
      <c r="E5425" s="72">
        <f>'Balance N'!M5428</f>
        <v>0</v>
      </c>
      <c r="F5425" s="72">
        <f>'Balance N'!N5428</f>
        <v>0</v>
      </c>
      <c r="G5425" s="72">
        <f>'Balance N'!O5428</f>
        <v>0</v>
      </c>
      <c r="H5425" s="72">
        <f>'Balance N'!P5428</f>
        <v>0</v>
      </c>
      <c r="I5425" s="74">
        <f t="shared" si="84"/>
        <v>0</v>
      </c>
    </row>
    <row r="5426" spans="1:9" ht="15.6">
      <c r="A5426" s="70">
        <f>'Balance N'!I5429</f>
        <v>0</v>
      </c>
      <c r="B5426" s="71">
        <f>'Balance N'!J5429</f>
        <v>0</v>
      </c>
      <c r="C5426" s="72">
        <f>'Balance N'!K5429</f>
        <v>0</v>
      </c>
      <c r="D5426" s="72">
        <f>'Balance N'!L5429</f>
        <v>0</v>
      </c>
      <c r="E5426" s="72">
        <f>'Balance N'!M5429</f>
        <v>0</v>
      </c>
      <c r="F5426" s="72">
        <f>'Balance N'!N5429</f>
        <v>0</v>
      </c>
      <c r="G5426" s="72">
        <f>'Balance N'!O5429</f>
        <v>0</v>
      </c>
      <c r="H5426" s="72">
        <f>'Balance N'!P5429</f>
        <v>0</v>
      </c>
      <c r="I5426" s="74">
        <f t="shared" si="84"/>
        <v>0</v>
      </c>
    </row>
    <row r="5427" spans="1:9" ht="15.6">
      <c r="A5427" s="70">
        <f>'Balance N'!I5430</f>
        <v>0</v>
      </c>
      <c r="B5427" s="71">
        <f>'Balance N'!J5430</f>
        <v>0</v>
      </c>
      <c r="C5427" s="72">
        <f>'Balance N'!K5430</f>
        <v>0</v>
      </c>
      <c r="D5427" s="72">
        <f>'Balance N'!L5430</f>
        <v>0</v>
      </c>
      <c r="E5427" s="72">
        <f>'Balance N'!M5430</f>
        <v>0</v>
      </c>
      <c r="F5427" s="72">
        <f>'Balance N'!N5430</f>
        <v>0</v>
      </c>
      <c r="G5427" s="72">
        <f>'Balance N'!O5430</f>
        <v>0</v>
      </c>
      <c r="H5427" s="72">
        <f>'Balance N'!P5430</f>
        <v>0</v>
      </c>
      <c r="I5427" s="74">
        <f t="shared" si="84"/>
        <v>0</v>
      </c>
    </row>
    <row r="5428" spans="1:9" ht="15.6">
      <c r="A5428" s="70">
        <f>'Balance N'!I5431</f>
        <v>0</v>
      </c>
      <c r="B5428" s="71">
        <f>'Balance N'!J5431</f>
        <v>0</v>
      </c>
      <c r="C5428" s="72">
        <f>'Balance N'!K5431</f>
        <v>0</v>
      </c>
      <c r="D5428" s="72">
        <f>'Balance N'!L5431</f>
        <v>0</v>
      </c>
      <c r="E5428" s="72">
        <f>'Balance N'!M5431</f>
        <v>0</v>
      </c>
      <c r="F5428" s="72">
        <f>'Balance N'!N5431</f>
        <v>0</v>
      </c>
      <c r="G5428" s="72">
        <f>'Balance N'!O5431</f>
        <v>0</v>
      </c>
      <c r="H5428" s="72">
        <f>'Balance N'!P5431</f>
        <v>0</v>
      </c>
      <c r="I5428" s="74">
        <f t="shared" si="84"/>
        <v>0</v>
      </c>
    </row>
    <row r="5429" spans="1:9" ht="15.6">
      <c r="A5429" s="70">
        <f>'Balance N'!I5432</f>
        <v>0</v>
      </c>
      <c r="B5429" s="71">
        <f>'Balance N'!J5432</f>
        <v>0</v>
      </c>
      <c r="C5429" s="72">
        <f>'Balance N'!K5432</f>
        <v>0</v>
      </c>
      <c r="D5429" s="72">
        <f>'Balance N'!L5432</f>
        <v>0</v>
      </c>
      <c r="E5429" s="72">
        <f>'Balance N'!M5432</f>
        <v>0</v>
      </c>
      <c r="F5429" s="72">
        <f>'Balance N'!N5432</f>
        <v>0</v>
      </c>
      <c r="G5429" s="72">
        <f>'Balance N'!O5432</f>
        <v>0</v>
      </c>
      <c r="H5429" s="72">
        <f>'Balance N'!P5432</f>
        <v>0</v>
      </c>
      <c r="I5429" s="74">
        <f t="shared" si="84"/>
        <v>0</v>
      </c>
    </row>
    <row r="5430" spans="1:9" ht="15.6">
      <c r="A5430" s="70">
        <f>'Balance N'!I5433</f>
        <v>0</v>
      </c>
      <c r="B5430" s="71">
        <f>'Balance N'!J5433</f>
        <v>0</v>
      </c>
      <c r="C5430" s="72">
        <f>'Balance N'!K5433</f>
        <v>0</v>
      </c>
      <c r="D5430" s="72">
        <f>'Balance N'!L5433</f>
        <v>0</v>
      </c>
      <c r="E5430" s="72">
        <f>'Balance N'!M5433</f>
        <v>0</v>
      </c>
      <c r="F5430" s="72">
        <f>'Balance N'!N5433</f>
        <v>0</v>
      </c>
      <c r="G5430" s="72">
        <f>'Balance N'!O5433</f>
        <v>0</v>
      </c>
      <c r="H5430" s="72">
        <f>'Balance N'!P5433</f>
        <v>0</v>
      </c>
      <c r="I5430" s="74">
        <f t="shared" si="84"/>
        <v>0</v>
      </c>
    </row>
    <row r="5431" spans="1:9" ht="15.6">
      <c r="A5431" s="70">
        <f>'Balance N'!I5434</f>
        <v>0</v>
      </c>
      <c r="B5431" s="71">
        <f>'Balance N'!J5434</f>
        <v>0</v>
      </c>
      <c r="C5431" s="72">
        <f>'Balance N'!K5434</f>
        <v>0</v>
      </c>
      <c r="D5431" s="72">
        <f>'Balance N'!L5434</f>
        <v>0</v>
      </c>
      <c r="E5431" s="72">
        <f>'Balance N'!M5434</f>
        <v>0</v>
      </c>
      <c r="F5431" s="72">
        <f>'Balance N'!N5434</f>
        <v>0</v>
      </c>
      <c r="G5431" s="72">
        <f>'Balance N'!O5434</f>
        <v>0</v>
      </c>
      <c r="H5431" s="72">
        <f>'Balance N'!P5434</f>
        <v>0</v>
      </c>
      <c r="I5431" s="74">
        <f t="shared" si="84"/>
        <v>0</v>
      </c>
    </row>
    <row r="5432" spans="1:9" ht="15.6">
      <c r="A5432" s="70">
        <f>'Balance N'!I5435</f>
        <v>0</v>
      </c>
      <c r="B5432" s="71">
        <f>'Balance N'!J5435</f>
        <v>0</v>
      </c>
      <c r="C5432" s="72">
        <f>'Balance N'!K5435</f>
        <v>0</v>
      </c>
      <c r="D5432" s="72">
        <f>'Balance N'!L5435</f>
        <v>0</v>
      </c>
      <c r="E5432" s="72">
        <f>'Balance N'!M5435</f>
        <v>0</v>
      </c>
      <c r="F5432" s="72">
        <f>'Balance N'!N5435</f>
        <v>0</v>
      </c>
      <c r="G5432" s="72">
        <f>'Balance N'!O5435</f>
        <v>0</v>
      </c>
      <c r="H5432" s="72">
        <f>'Balance N'!P5435</f>
        <v>0</v>
      </c>
      <c r="I5432" s="74">
        <f t="shared" si="84"/>
        <v>0</v>
      </c>
    </row>
    <row r="5433" spans="1:9" ht="15.6">
      <c r="A5433" s="70">
        <f>'Balance N'!I5436</f>
        <v>0</v>
      </c>
      <c r="B5433" s="71">
        <f>'Balance N'!J5436</f>
        <v>0</v>
      </c>
      <c r="C5433" s="72">
        <f>'Balance N'!K5436</f>
        <v>0</v>
      </c>
      <c r="D5433" s="72">
        <f>'Balance N'!L5436</f>
        <v>0</v>
      </c>
      <c r="E5433" s="72">
        <f>'Balance N'!M5436</f>
        <v>0</v>
      </c>
      <c r="F5433" s="72">
        <f>'Balance N'!N5436</f>
        <v>0</v>
      </c>
      <c r="G5433" s="72">
        <f>'Balance N'!O5436</f>
        <v>0</v>
      </c>
      <c r="H5433" s="72">
        <f>'Balance N'!P5436</f>
        <v>0</v>
      </c>
      <c r="I5433" s="74">
        <f t="shared" si="84"/>
        <v>0</v>
      </c>
    </row>
    <row r="5434" spans="1:9" ht="15.6">
      <c r="A5434" s="70">
        <f>'Balance N'!I5437</f>
        <v>0</v>
      </c>
      <c r="B5434" s="71">
        <f>'Balance N'!J5437</f>
        <v>0</v>
      </c>
      <c r="C5434" s="72">
        <f>'Balance N'!K5437</f>
        <v>0</v>
      </c>
      <c r="D5434" s="72">
        <f>'Balance N'!L5437</f>
        <v>0</v>
      </c>
      <c r="E5434" s="72">
        <f>'Balance N'!M5437</f>
        <v>0</v>
      </c>
      <c r="F5434" s="72">
        <f>'Balance N'!N5437</f>
        <v>0</v>
      </c>
      <c r="G5434" s="72">
        <f>'Balance N'!O5437</f>
        <v>0</v>
      </c>
      <c r="H5434" s="72">
        <f>'Balance N'!P5437</f>
        <v>0</v>
      </c>
      <c r="I5434" s="74">
        <f t="shared" si="84"/>
        <v>0</v>
      </c>
    </row>
    <row r="5435" spans="1:9" ht="15.6">
      <c r="A5435" s="70">
        <f>'Balance N'!I5438</f>
        <v>0</v>
      </c>
      <c r="B5435" s="71">
        <f>'Balance N'!J5438</f>
        <v>0</v>
      </c>
      <c r="C5435" s="72">
        <f>'Balance N'!K5438</f>
        <v>0</v>
      </c>
      <c r="D5435" s="72">
        <f>'Balance N'!L5438</f>
        <v>0</v>
      </c>
      <c r="E5435" s="72">
        <f>'Balance N'!M5438</f>
        <v>0</v>
      </c>
      <c r="F5435" s="72">
        <f>'Balance N'!N5438</f>
        <v>0</v>
      </c>
      <c r="G5435" s="72">
        <f>'Balance N'!O5438</f>
        <v>0</v>
      </c>
      <c r="H5435" s="72">
        <f>'Balance N'!P5438</f>
        <v>0</v>
      </c>
      <c r="I5435" s="74">
        <f t="shared" si="84"/>
        <v>0</v>
      </c>
    </row>
    <row r="5436" spans="1:9" ht="15.6">
      <c r="A5436" s="70">
        <f>'Balance N'!I5439</f>
        <v>0</v>
      </c>
      <c r="B5436" s="71">
        <f>'Balance N'!J5439</f>
        <v>0</v>
      </c>
      <c r="C5436" s="72">
        <f>'Balance N'!K5439</f>
        <v>0</v>
      </c>
      <c r="D5436" s="72">
        <f>'Balance N'!L5439</f>
        <v>0</v>
      </c>
      <c r="E5436" s="72">
        <f>'Balance N'!M5439</f>
        <v>0</v>
      </c>
      <c r="F5436" s="72">
        <f>'Balance N'!N5439</f>
        <v>0</v>
      </c>
      <c r="G5436" s="72">
        <f>'Balance N'!O5439</f>
        <v>0</v>
      </c>
      <c r="H5436" s="72">
        <f>'Balance N'!P5439</f>
        <v>0</v>
      </c>
      <c r="I5436" s="74">
        <f t="shared" si="84"/>
        <v>0</v>
      </c>
    </row>
    <row r="5437" spans="1:9" ht="15.6">
      <c r="A5437" s="70">
        <f>'Balance N'!I5440</f>
        <v>0</v>
      </c>
      <c r="B5437" s="71">
        <f>'Balance N'!J5440</f>
        <v>0</v>
      </c>
      <c r="C5437" s="72">
        <f>'Balance N'!K5440</f>
        <v>0</v>
      </c>
      <c r="D5437" s="72">
        <f>'Balance N'!L5440</f>
        <v>0</v>
      </c>
      <c r="E5437" s="72">
        <f>'Balance N'!M5440</f>
        <v>0</v>
      </c>
      <c r="F5437" s="72">
        <f>'Balance N'!N5440</f>
        <v>0</v>
      </c>
      <c r="G5437" s="72">
        <f>'Balance N'!O5440</f>
        <v>0</v>
      </c>
      <c r="H5437" s="72">
        <f>'Balance N'!P5440</f>
        <v>0</v>
      </c>
      <c r="I5437" s="74">
        <f t="shared" si="84"/>
        <v>0</v>
      </c>
    </row>
    <row r="5438" spans="1:9" ht="15.6">
      <c r="A5438" s="70">
        <f>'Balance N'!I5441</f>
        <v>0</v>
      </c>
      <c r="B5438" s="71">
        <f>'Balance N'!J5441</f>
        <v>0</v>
      </c>
      <c r="C5438" s="72">
        <f>'Balance N'!K5441</f>
        <v>0</v>
      </c>
      <c r="D5438" s="72">
        <f>'Balance N'!L5441</f>
        <v>0</v>
      </c>
      <c r="E5438" s="72">
        <f>'Balance N'!M5441</f>
        <v>0</v>
      </c>
      <c r="F5438" s="72">
        <f>'Balance N'!N5441</f>
        <v>0</v>
      </c>
      <c r="G5438" s="72">
        <f>'Balance N'!O5441</f>
        <v>0</v>
      </c>
      <c r="H5438" s="72">
        <f>'Balance N'!P5441</f>
        <v>0</v>
      </c>
      <c r="I5438" s="74">
        <f t="shared" si="84"/>
        <v>0</v>
      </c>
    </row>
    <row r="5439" spans="1:9" ht="15.6">
      <c r="A5439" s="70">
        <f>'Balance N'!I5442</f>
        <v>0</v>
      </c>
      <c r="B5439" s="71">
        <f>'Balance N'!J5442</f>
        <v>0</v>
      </c>
      <c r="C5439" s="72">
        <f>'Balance N'!K5442</f>
        <v>0</v>
      </c>
      <c r="D5439" s="72">
        <f>'Balance N'!L5442</f>
        <v>0</v>
      </c>
      <c r="E5439" s="72">
        <f>'Balance N'!M5442</f>
        <v>0</v>
      </c>
      <c r="F5439" s="72">
        <f>'Balance N'!N5442</f>
        <v>0</v>
      </c>
      <c r="G5439" s="72">
        <f>'Balance N'!O5442</f>
        <v>0</v>
      </c>
      <c r="H5439" s="72">
        <f>'Balance N'!P5442</f>
        <v>0</v>
      </c>
      <c r="I5439" s="74">
        <f t="shared" si="84"/>
        <v>0</v>
      </c>
    </row>
    <row r="5440" spans="1:9" ht="15.6">
      <c r="A5440" s="70">
        <f>'Balance N'!I5443</f>
        <v>0</v>
      </c>
      <c r="B5440" s="71">
        <f>'Balance N'!J5443</f>
        <v>0</v>
      </c>
      <c r="C5440" s="72">
        <f>'Balance N'!K5443</f>
        <v>0</v>
      </c>
      <c r="D5440" s="72">
        <f>'Balance N'!L5443</f>
        <v>0</v>
      </c>
      <c r="E5440" s="72">
        <f>'Balance N'!M5443</f>
        <v>0</v>
      </c>
      <c r="F5440" s="72">
        <f>'Balance N'!N5443</f>
        <v>0</v>
      </c>
      <c r="G5440" s="72">
        <f>'Balance N'!O5443</f>
        <v>0</v>
      </c>
      <c r="H5440" s="72">
        <f>'Balance N'!P5443</f>
        <v>0</v>
      </c>
      <c r="I5440" s="74">
        <f t="shared" si="84"/>
        <v>0</v>
      </c>
    </row>
    <row r="5441" spans="1:9" ht="15.6">
      <c r="A5441" s="70">
        <f>'Balance N'!I5444</f>
        <v>0</v>
      </c>
      <c r="B5441" s="71">
        <f>'Balance N'!J5444</f>
        <v>0</v>
      </c>
      <c r="C5441" s="72">
        <f>'Balance N'!K5444</f>
        <v>0</v>
      </c>
      <c r="D5441" s="72">
        <f>'Balance N'!L5444</f>
        <v>0</v>
      </c>
      <c r="E5441" s="72">
        <f>'Balance N'!M5444</f>
        <v>0</v>
      </c>
      <c r="F5441" s="72">
        <f>'Balance N'!N5444</f>
        <v>0</v>
      </c>
      <c r="G5441" s="72">
        <f>'Balance N'!O5444</f>
        <v>0</v>
      </c>
      <c r="H5441" s="72">
        <f>'Balance N'!P5444</f>
        <v>0</v>
      </c>
      <c r="I5441" s="74">
        <f t="shared" si="84"/>
        <v>0</v>
      </c>
    </row>
    <row r="5442" spans="1:9" ht="15.6">
      <c r="A5442" s="70">
        <f>'Balance N'!I5445</f>
        <v>0</v>
      </c>
      <c r="B5442" s="71">
        <f>'Balance N'!J5445</f>
        <v>0</v>
      </c>
      <c r="C5442" s="72">
        <f>'Balance N'!K5445</f>
        <v>0</v>
      </c>
      <c r="D5442" s="72">
        <f>'Balance N'!L5445</f>
        <v>0</v>
      </c>
      <c r="E5442" s="72">
        <f>'Balance N'!M5445</f>
        <v>0</v>
      </c>
      <c r="F5442" s="72">
        <f>'Balance N'!N5445</f>
        <v>0</v>
      </c>
      <c r="G5442" s="72">
        <f>'Balance N'!O5445</f>
        <v>0</v>
      </c>
      <c r="H5442" s="72">
        <f>'Balance N'!P5445</f>
        <v>0</v>
      </c>
      <c r="I5442" s="74">
        <f t="shared" si="84"/>
        <v>0</v>
      </c>
    </row>
    <row r="5443" spans="1:9" ht="15.6">
      <c r="A5443" s="70">
        <f>'Balance N'!I5446</f>
        <v>0</v>
      </c>
      <c r="B5443" s="71">
        <f>'Balance N'!J5446</f>
        <v>0</v>
      </c>
      <c r="C5443" s="72">
        <f>'Balance N'!K5446</f>
        <v>0</v>
      </c>
      <c r="D5443" s="72">
        <f>'Balance N'!L5446</f>
        <v>0</v>
      </c>
      <c r="E5443" s="72">
        <f>'Balance N'!M5446</f>
        <v>0</v>
      </c>
      <c r="F5443" s="72">
        <f>'Balance N'!N5446</f>
        <v>0</v>
      </c>
      <c r="G5443" s="72">
        <f>'Balance N'!O5446</f>
        <v>0</v>
      </c>
      <c r="H5443" s="72">
        <f>'Balance N'!P5446</f>
        <v>0</v>
      </c>
      <c r="I5443" s="74">
        <f t="shared" ref="I5443:I5506" si="85">(C5443-D5443)+(E5443-F5443)-(G5443-H5443)</f>
        <v>0</v>
      </c>
    </row>
    <row r="5444" spans="1:9" ht="15.6">
      <c r="A5444" s="70">
        <f>'Balance N'!I5447</f>
        <v>0</v>
      </c>
      <c r="B5444" s="71">
        <f>'Balance N'!J5447</f>
        <v>0</v>
      </c>
      <c r="C5444" s="72">
        <f>'Balance N'!K5447</f>
        <v>0</v>
      </c>
      <c r="D5444" s="72">
        <f>'Balance N'!L5447</f>
        <v>0</v>
      </c>
      <c r="E5444" s="72">
        <f>'Balance N'!M5447</f>
        <v>0</v>
      </c>
      <c r="F5444" s="72">
        <f>'Balance N'!N5447</f>
        <v>0</v>
      </c>
      <c r="G5444" s="72">
        <f>'Balance N'!O5447</f>
        <v>0</v>
      </c>
      <c r="H5444" s="72">
        <f>'Balance N'!P5447</f>
        <v>0</v>
      </c>
      <c r="I5444" s="74">
        <f t="shared" si="85"/>
        <v>0</v>
      </c>
    </row>
    <row r="5445" spans="1:9" ht="15.6">
      <c r="A5445" s="70">
        <f>'Balance N'!I5448</f>
        <v>0</v>
      </c>
      <c r="B5445" s="71">
        <f>'Balance N'!J5448</f>
        <v>0</v>
      </c>
      <c r="C5445" s="72">
        <f>'Balance N'!K5448</f>
        <v>0</v>
      </c>
      <c r="D5445" s="72">
        <f>'Balance N'!L5448</f>
        <v>0</v>
      </c>
      <c r="E5445" s="72">
        <f>'Balance N'!M5448</f>
        <v>0</v>
      </c>
      <c r="F5445" s="72">
        <f>'Balance N'!N5448</f>
        <v>0</v>
      </c>
      <c r="G5445" s="72">
        <f>'Balance N'!O5448</f>
        <v>0</v>
      </c>
      <c r="H5445" s="72">
        <f>'Balance N'!P5448</f>
        <v>0</v>
      </c>
      <c r="I5445" s="74">
        <f t="shared" si="85"/>
        <v>0</v>
      </c>
    </row>
    <row r="5446" spans="1:9" ht="15.6">
      <c r="A5446" s="70">
        <f>'Balance N'!I5449</f>
        <v>0</v>
      </c>
      <c r="B5446" s="71">
        <f>'Balance N'!J5449</f>
        <v>0</v>
      </c>
      <c r="C5446" s="72">
        <f>'Balance N'!K5449</f>
        <v>0</v>
      </c>
      <c r="D5446" s="72">
        <f>'Balance N'!L5449</f>
        <v>0</v>
      </c>
      <c r="E5446" s="72">
        <f>'Balance N'!M5449</f>
        <v>0</v>
      </c>
      <c r="F5446" s="72">
        <f>'Balance N'!N5449</f>
        <v>0</v>
      </c>
      <c r="G5446" s="72">
        <f>'Balance N'!O5449</f>
        <v>0</v>
      </c>
      <c r="H5446" s="72">
        <f>'Balance N'!P5449</f>
        <v>0</v>
      </c>
      <c r="I5446" s="74">
        <f t="shared" si="85"/>
        <v>0</v>
      </c>
    </row>
    <row r="5447" spans="1:9" ht="15.6">
      <c r="A5447" s="70">
        <f>'Balance N'!I5450</f>
        <v>0</v>
      </c>
      <c r="B5447" s="71">
        <f>'Balance N'!J5450</f>
        <v>0</v>
      </c>
      <c r="C5447" s="72">
        <f>'Balance N'!K5450</f>
        <v>0</v>
      </c>
      <c r="D5447" s="72">
        <f>'Balance N'!L5450</f>
        <v>0</v>
      </c>
      <c r="E5447" s="72">
        <f>'Balance N'!M5450</f>
        <v>0</v>
      </c>
      <c r="F5447" s="72">
        <f>'Balance N'!N5450</f>
        <v>0</v>
      </c>
      <c r="G5447" s="72">
        <f>'Balance N'!O5450</f>
        <v>0</v>
      </c>
      <c r="H5447" s="72">
        <f>'Balance N'!P5450</f>
        <v>0</v>
      </c>
      <c r="I5447" s="74">
        <f t="shared" si="85"/>
        <v>0</v>
      </c>
    </row>
    <row r="5448" spans="1:9" ht="15.6">
      <c r="A5448" s="70">
        <f>'Balance N'!I5451</f>
        <v>0</v>
      </c>
      <c r="B5448" s="71">
        <f>'Balance N'!J5451</f>
        <v>0</v>
      </c>
      <c r="C5448" s="72">
        <f>'Balance N'!K5451</f>
        <v>0</v>
      </c>
      <c r="D5448" s="72">
        <f>'Balance N'!L5451</f>
        <v>0</v>
      </c>
      <c r="E5448" s="72">
        <f>'Balance N'!M5451</f>
        <v>0</v>
      </c>
      <c r="F5448" s="72">
        <f>'Balance N'!N5451</f>
        <v>0</v>
      </c>
      <c r="G5448" s="72">
        <f>'Balance N'!O5451</f>
        <v>0</v>
      </c>
      <c r="H5448" s="72">
        <f>'Balance N'!P5451</f>
        <v>0</v>
      </c>
      <c r="I5448" s="74">
        <f t="shared" si="85"/>
        <v>0</v>
      </c>
    </row>
    <row r="5449" spans="1:9" ht="15.6">
      <c r="A5449" s="70">
        <f>'Balance N'!I5452</f>
        <v>0</v>
      </c>
      <c r="B5449" s="71">
        <f>'Balance N'!J5452</f>
        <v>0</v>
      </c>
      <c r="C5449" s="72">
        <f>'Balance N'!K5452</f>
        <v>0</v>
      </c>
      <c r="D5449" s="72">
        <f>'Balance N'!L5452</f>
        <v>0</v>
      </c>
      <c r="E5449" s="72">
        <f>'Balance N'!M5452</f>
        <v>0</v>
      </c>
      <c r="F5449" s="72">
        <f>'Balance N'!N5452</f>
        <v>0</v>
      </c>
      <c r="G5449" s="72">
        <f>'Balance N'!O5452</f>
        <v>0</v>
      </c>
      <c r="H5449" s="72">
        <f>'Balance N'!P5452</f>
        <v>0</v>
      </c>
      <c r="I5449" s="74">
        <f t="shared" si="85"/>
        <v>0</v>
      </c>
    </row>
    <row r="5450" spans="1:9" ht="15.6">
      <c r="A5450" s="70">
        <f>'Balance N'!I5453</f>
        <v>0</v>
      </c>
      <c r="B5450" s="71">
        <f>'Balance N'!J5453</f>
        <v>0</v>
      </c>
      <c r="C5450" s="72">
        <f>'Balance N'!K5453</f>
        <v>0</v>
      </c>
      <c r="D5450" s="72">
        <f>'Balance N'!L5453</f>
        <v>0</v>
      </c>
      <c r="E5450" s="72">
        <f>'Balance N'!M5453</f>
        <v>0</v>
      </c>
      <c r="F5450" s="72">
        <f>'Balance N'!N5453</f>
        <v>0</v>
      </c>
      <c r="G5450" s="72">
        <f>'Balance N'!O5453</f>
        <v>0</v>
      </c>
      <c r="H5450" s="72">
        <f>'Balance N'!P5453</f>
        <v>0</v>
      </c>
      <c r="I5450" s="74">
        <f t="shared" si="85"/>
        <v>0</v>
      </c>
    </row>
    <row r="5451" spans="1:9" ht="15.6">
      <c r="A5451" s="70">
        <f>'Balance N'!I5454</f>
        <v>0</v>
      </c>
      <c r="B5451" s="71">
        <f>'Balance N'!J5454</f>
        <v>0</v>
      </c>
      <c r="C5451" s="72">
        <f>'Balance N'!K5454</f>
        <v>0</v>
      </c>
      <c r="D5451" s="72">
        <f>'Balance N'!L5454</f>
        <v>0</v>
      </c>
      <c r="E5451" s="72">
        <f>'Balance N'!M5454</f>
        <v>0</v>
      </c>
      <c r="F5451" s="72">
        <f>'Balance N'!N5454</f>
        <v>0</v>
      </c>
      <c r="G5451" s="72">
        <f>'Balance N'!O5454</f>
        <v>0</v>
      </c>
      <c r="H5451" s="72">
        <f>'Balance N'!P5454</f>
        <v>0</v>
      </c>
      <c r="I5451" s="74">
        <f t="shared" si="85"/>
        <v>0</v>
      </c>
    </row>
    <row r="5452" spans="1:9" ht="15.6">
      <c r="A5452" s="70">
        <f>'Balance N'!I5455</f>
        <v>0</v>
      </c>
      <c r="B5452" s="71">
        <f>'Balance N'!J5455</f>
        <v>0</v>
      </c>
      <c r="C5452" s="72">
        <f>'Balance N'!K5455</f>
        <v>0</v>
      </c>
      <c r="D5452" s="72">
        <f>'Balance N'!L5455</f>
        <v>0</v>
      </c>
      <c r="E5452" s="72">
        <f>'Balance N'!M5455</f>
        <v>0</v>
      </c>
      <c r="F5452" s="72">
        <f>'Balance N'!N5455</f>
        <v>0</v>
      </c>
      <c r="G5452" s="72">
        <f>'Balance N'!O5455</f>
        <v>0</v>
      </c>
      <c r="H5452" s="72">
        <f>'Balance N'!P5455</f>
        <v>0</v>
      </c>
      <c r="I5452" s="74">
        <f t="shared" si="85"/>
        <v>0</v>
      </c>
    </row>
    <row r="5453" spans="1:9" ht="15.6">
      <c r="A5453" s="70">
        <f>'Balance N'!I5456</f>
        <v>0</v>
      </c>
      <c r="B5453" s="71">
        <f>'Balance N'!J5456</f>
        <v>0</v>
      </c>
      <c r="C5453" s="72">
        <f>'Balance N'!K5456</f>
        <v>0</v>
      </c>
      <c r="D5453" s="72">
        <f>'Balance N'!L5456</f>
        <v>0</v>
      </c>
      <c r="E5453" s="72">
        <f>'Balance N'!M5456</f>
        <v>0</v>
      </c>
      <c r="F5453" s="72">
        <f>'Balance N'!N5456</f>
        <v>0</v>
      </c>
      <c r="G5453" s="72">
        <f>'Balance N'!O5456</f>
        <v>0</v>
      </c>
      <c r="H5453" s="72">
        <f>'Balance N'!P5456</f>
        <v>0</v>
      </c>
      <c r="I5453" s="74">
        <f t="shared" si="85"/>
        <v>0</v>
      </c>
    </row>
    <row r="5454" spans="1:9" ht="15.6">
      <c r="A5454" s="70">
        <f>'Balance N'!I5457</f>
        <v>0</v>
      </c>
      <c r="B5454" s="71">
        <f>'Balance N'!J5457</f>
        <v>0</v>
      </c>
      <c r="C5454" s="72">
        <f>'Balance N'!K5457</f>
        <v>0</v>
      </c>
      <c r="D5454" s="72">
        <f>'Balance N'!L5457</f>
        <v>0</v>
      </c>
      <c r="E5454" s="72">
        <f>'Balance N'!M5457</f>
        <v>0</v>
      </c>
      <c r="F5454" s="72">
        <f>'Balance N'!N5457</f>
        <v>0</v>
      </c>
      <c r="G5454" s="72">
        <f>'Balance N'!O5457</f>
        <v>0</v>
      </c>
      <c r="H5454" s="72">
        <f>'Balance N'!P5457</f>
        <v>0</v>
      </c>
      <c r="I5454" s="74">
        <f t="shared" si="85"/>
        <v>0</v>
      </c>
    </row>
    <row r="5455" spans="1:9" ht="15.6">
      <c r="A5455" s="70">
        <f>'Balance N'!I5458</f>
        <v>0</v>
      </c>
      <c r="B5455" s="71">
        <f>'Balance N'!J5458</f>
        <v>0</v>
      </c>
      <c r="C5455" s="72">
        <f>'Balance N'!K5458</f>
        <v>0</v>
      </c>
      <c r="D5455" s="72">
        <f>'Balance N'!L5458</f>
        <v>0</v>
      </c>
      <c r="E5455" s="72">
        <f>'Balance N'!M5458</f>
        <v>0</v>
      </c>
      <c r="F5455" s="72">
        <f>'Balance N'!N5458</f>
        <v>0</v>
      </c>
      <c r="G5455" s="72">
        <f>'Balance N'!O5458</f>
        <v>0</v>
      </c>
      <c r="H5455" s="72">
        <f>'Balance N'!P5458</f>
        <v>0</v>
      </c>
      <c r="I5455" s="74">
        <f t="shared" si="85"/>
        <v>0</v>
      </c>
    </row>
    <row r="5456" spans="1:9" ht="15.6">
      <c r="A5456" s="70">
        <f>'Balance N'!I5459</f>
        <v>0</v>
      </c>
      <c r="B5456" s="71">
        <f>'Balance N'!J5459</f>
        <v>0</v>
      </c>
      <c r="C5456" s="72">
        <f>'Balance N'!K5459</f>
        <v>0</v>
      </c>
      <c r="D5456" s="72">
        <f>'Balance N'!L5459</f>
        <v>0</v>
      </c>
      <c r="E5456" s="72">
        <f>'Balance N'!M5459</f>
        <v>0</v>
      </c>
      <c r="F5456" s="72">
        <f>'Balance N'!N5459</f>
        <v>0</v>
      </c>
      <c r="G5456" s="72">
        <f>'Balance N'!O5459</f>
        <v>0</v>
      </c>
      <c r="H5456" s="72">
        <f>'Balance N'!P5459</f>
        <v>0</v>
      </c>
      <c r="I5456" s="74">
        <f t="shared" si="85"/>
        <v>0</v>
      </c>
    </row>
    <row r="5457" spans="1:9" ht="15.6">
      <c r="A5457" s="70">
        <f>'Balance N'!I5460</f>
        <v>0</v>
      </c>
      <c r="B5457" s="71">
        <f>'Balance N'!J5460</f>
        <v>0</v>
      </c>
      <c r="C5457" s="72">
        <f>'Balance N'!K5460</f>
        <v>0</v>
      </c>
      <c r="D5457" s="72">
        <f>'Balance N'!L5460</f>
        <v>0</v>
      </c>
      <c r="E5457" s="72">
        <f>'Balance N'!M5460</f>
        <v>0</v>
      </c>
      <c r="F5457" s="72">
        <f>'Balance N'!N5460</f>
        <v>0</v>
      </c>
      <c r="G5457" s="72">
        <f>'Balance N'!O5460</f>
        <v>0</v>
      </c>
      <c r="H5457" s="72">
        <f>'Balance N'!P5460</f>
        <v>0</v>
      </c>
      <c r="I5457" s="74">
        <f t="shared" si="85"/>
        <v>0</v>
      </c>
    </row>
    <row r="5458" spans="1:9" ht="15.6">
      <c r="A5458" s="70">
        <f>'Balance N'!I5461</f>
        <v>0</v>
      </c>
      <c r="B5458" s="71">
        <f>'Balance N'!J5461</f>
        <v>0</v>
      </c>
      <c r="C5458" s="72">
        <f>'Balance N'!K5461</f>
        <v>0</v>
      </c>
      <c r="D5458" s="72">
        <f>'Balance N'!L5461</f>
        <v>0</v>
      </c>
      <c r="E5458" s="72">
        <f>'Balance N'!M5461</f>
        <v>0</v>
      </c>
      <c r="F5458" s="72">
        <f>'Balance N'!N5461</f>
        <v>0</v>
      </c>
      <c r="G5458" s="72">
        <f>'Balance N'!O5461</f>
        <v>0</v>
      </c>
      <c r="H5458" s="72">
        <f>'Balance N'!P5461</f>
        <v>0</v>
      </c>
      <c r="I5458" s="74">
        <f t="shared" si="85"/>
        <v>0</v>
      </c>
    </row>
    <row r="5459" spans="1:9" ht="15.6">
      <c r="A5459" s="70">
        <f>'Balance N'!I5462</f>
        <v>0</v>
      </c>
      <c r="B5459" s="71">
        <f>'Balance N'!J5462</f>
        <v>0</v>
      </c>
      <c r="C5459" s="72">
        <f>'Balance N'!K5462</f>
        <v>0</v>
      </c>
      <c r="D5459" s="72">
        <f>'Balance N'!L5462</f>
        <v>0</v>
      </c>
      <c r="E5459" s="72">
        <f>'Balance N'!M5462</f>
        <v>0</v>
      </c>
      <c r="F5459" s="72">
        <f>'Balance N'!N5462</f>
        <v>0</v>
      </c>
      <c r="G5459" s="72">
        <f>'Balance N'!O5462</f>
        <v>0</v>
      </c>
      <c r="H5459" s="72">
        <f>'Balance N'!P5462</f>
        <v>0</v>
      </c>
      <c r="I5459" s="74">
        <f t="shared" si="85"/>
        <v>0</v>
      </c>
    </row>
    <row r="5460" spans="1:9" ht="15.6">
      <c r="A5460" s="70">
        <f>'Balance N'!I5463</f>
        <v>0</v>
      </c>
      <c r="B5460" s="71">
        <f>'Balance N'!J5463</f>
        <v>0</v>
      </c>
      <c r="C5460" s="72">
        <f>'Balance N'!K5463</f>
        <v>0</v>
      </c>
      <c r="D5460" s="72">
        <f>'Balance N'!L5463</f>
        <v>0</v>
      </c>
      <c r="E5460" s="72">
        <f>'Balance N'!M5463</f>
        <v>0</v>
      </c>
      <c r="F5460" s="72">
        <f>'Balance N'!N5463</f>
        <v>0</v>
      </c>
      <c r="G5460" s="72">
        <f>'Balance N'!O5463</f>
        <v>0</v>
      </c>
      <c r="H5460" s="72">
        <f>'Balance N'!P5463</f>
        <v>0</v>
      </c>
      <c r="I5460" s="74">
        <f t="shared" si="85"/>
        <v>0</v>
      </c>
    </row>
    <row r="5461" spans="1:9" ht="15.6">
      <c r="A5461" s="70">
        <f>'Balance N'!I5464</f>
        <v>0</v>
      </c>
      <c r="B5461" s="71">
        <f>'Balance N'!J5464</f>
        <v>0</v>
      </c>
      <c r="C5461" s="72">
        <f>'Balance N'!K5464</f>
        <v>0</v>
      </c>
      <c r="D5461" s="72">
        <f>'Balance N'!L5464</f>
        <v>0</v>
      </c>
      <c r="E5461" s="72">
        <f>'Balance N'!M5464</f>
        <v>0</v>
      </c>
      <c r="F5461" s="72">
        <f>'Balance N'!N5464</f>
        <v>0</v>
      </c>
      <c r="G5461" s="72">
        <f>'Balance N'!O5464</f>
        <v>0</v>
      </c>
      <c r="H5461" s="72">
        <f>'Balance N'!P5464</f>
        <v>0</v>
      </c>
      <c r="I5461" s="74">
        <f t="shared" si="85"/>
        <v>0</v>
      </c>
    </row>
    <row r="5462" spans="1:9" ht="15.6">
      <c r="A5462" s="70">
        <f>'Balance N'!I5465</f>
        <v>0</v>
      </c>
      <c r="B5462" s="71">
        <f>'Balance N'!J5465</f>
        <v>0</v>
      </c>
      <c r="C5462" s="72">
        <f>'Balance N'!K5465</f>
        <v>0</v>
      </c>
      <c r="D5462" s="72">
        <f>'Balance N'!L5465</f>
        <v>0</v>
      </c>
      <c r="E5462" s="72">
        <f>'Balance N'!M5465</f>
        <v>0</v>
      </c>
      <c r="F5462" s="72">
        <f>'Balance N'!N5465</f>
        <v>0</v>
      </c>
      <c r="G5462" s="72">
        <f>'Balance N'!O5465</f>
        <v>0</v>
      </c>
      <c r="H5462" s="72">
        <f>'Balance N'!P5465</f>
        <v>0</v>
      </c>
      <c r="I5462" s="74">
        <f t="shared" si="85"/>
        <v>0</v>
      </c>
    </row>
    <row r="5463" spans="1:9" ht="15.6">
      <c r="A5463" s="70">
        <f>'Balance N'!I5466</f>
        <v>0</v>
      </c>
      <c r="B5463" s="71">
        <f>'Balance N'!J5466</f>
        <v>0</v>
      </c>
      <c r="C5463" s="72">
        <f>'Balance N'!K5466</f>
        <v>0</v>
      </c>
      <c r="D5463" s="72">
        <f>'Balance N'!L5466</f>
        <v>0</v>
      </c>
      <c r="E5463" s="72">
        <f>'Balance N'!M5466</f>
        <v>0</v>
      </c>
      <c r="F5463" s="72">
        <f>'Balance N'!N5466</f>
        <v>0</v>
      </c>
      <c r="G5463" s="72">
        <f>'Balance N'!O5466</f>
        <v>0</v>
      </c>
      <c r="H5463" s="72">
        <f>'Balance N'!P5466</f>
        <v>0</v>
      </c>
      <c r="I5463" s="74">
        <f t="shared" si="85"/>
        <v>0</v>
      </c>
    </row>
    <row r="5464" spans="1:9" ht="15.6">
      <c r="A5464" s="70">
        <f>'Balance N'!I5467</f>
        <v>0</v>
      </c>
      <c r="B5464" s="71">
        <f>'Balance N'!J5467</f>
        <v>0</v>
      </c>
      <c r="C5464" s="72">
        <f>'Balance N'!K5467</f>
        <v>0</v>
      </c>
      <c r="D5464" s="72">
        <f>'Balance N'!L5467</f>
        <v>0</v>
      </c>
      <c r="E5464" s="72">
        <f>'Balance N'!M5467</f>
        <v>0</v>
      </c>
      <c r="F5464" s="72">
        <f>'Balance N'!N5467</f>
        <v>0</v>
      </c>
      <c r="G5464" s="72">
        <f>'Balance N'!O5467</f>
        <v>0</v>
      </c>
      <c r="H5464" s="72">
        <f>'Balance N'!P5467</f>
        <v>0</v>
      </c>
      <c r="I5464" s="74">
        <f t="shared" si="85"/>
        <v>0</v>
      </c>
    </row>
    <row r="5465" spans="1:9" ht="15.6">
      <c r="A5465" s="70">
        <f>'Balance N'!I5468</f>
        <v>0</v>
      </c>
      <c r="B5465" s="71">
        <f>'Balance N'!J5468</f>
        <v>0</v>
      </c>
      <c r="C5465" s="72">
        <f>'Balance N'!K5468</f>
        <v>0</v>
      </c>
      <c r="D5465" s="72">
        <f>'Balance N'!L5468</f>
        <v>0</v>
      </c>
      <c r="E5465" s="72">
        <f>'Balance N'!M5468</f>
        <v>0</v>
      </c>
      <c r="F5465" s="72">
        <f>'Balance N'!N5468</f>
        <v>0</v>
      </c>
      <c r="G5465" s="72">
        <f>'Balance N'!O5468</f>
        <v>0</v>
      </c>
      <c r="H5465" s="72">
        <f>'Balance N'!P5468</f>
        <v>0</v>
      </c>
      <c r="I5465" s="74">
        <f t="shared" si="85"/>
        <v>0</v>
      </c>
    </row>
    <row r="5466" spans="1:9" ht="15.6">
      <c r="A5466" s="70">
        <f>'Balance N'!I5469</f>
        <v>0</v>
      </c>
      <c r="B5466" s="71">
        <f>'Balance N'!J5469</f>
        <v>0</v>
      </c>
      <c r="C5466" s="72">
        <f>'Balance N'!K5469</f>
        <v>0</v>
      </c>
      <c r="D5466" s="72">
        <f>'Balance N'!L5469</f>
        <v>0</v>
      </c>
      <c r="E5466" s="72">
        <f>'Balance N'!M5469</f>
        <v>0</v>
      </c>
      <c r="F5466" s="72">
        <f>'Balance N'!N5469</f>
        <v>0</v>
      </c>
      <c r="G5466" s="72">
        <f>'Balance N'!O5469</f>
        <v>0</v>
      </c>
      <c r="H5466" s="72">
        <f>'Balance N'!P5469</f>
        <v>0</v>
      </c>
      <c r="I5466" s="74">
        <f t="shared" si="85"/>
        <v>0</v>
      </c>
    </row>
    <row r="5467" spans="1:9" ht="15.6">
      <c r="A5467" s="70">
        <f>'Balance N'!I5470</f>
        <v>0</v>
      </c>
      <c r="B5467" s="71">
        <f>'Balance N'!J5470</f>
        <v>0</v>
      </c>
      <c r="C5467" s="72">
        <f>'Balance N'!K5470</f>
        <v>0</v>
      </c>
      <c r="D5467" s="72">
        <f>'Balance N'!L5470</f>
        <v>0</v>
      </c>
      <c r="E5467" s="72">
        <f>'Balance N'!M5470</f>
        <v>0</v>
      </c>
      <c r="F5467" s="72">
        <f>'Balance N'!N5470</f>
        <v>0</v>
      </c>
      <c r="G5467" s="72">
        <f>'Balance N'!O5470</f>
        <v>0</v>
      </c>
      <c r="H5467" s="72">
        <f>'Balance N'!P5470</f>
        <v>0</v>
      </c>
      <c r="I5467" s="74">
        <f t="shared" si="85"/>
        <v>0</v>
      </c>
    </row>
    <row r="5468" spans="1:9" ht="15.6">
      <c r="A5468" s="70">
        <f>'Balance N'!I5471</f>
        <v>0</v>
      </c>
      <c r="B5468" s="71">
        <f>'Balance N'!J5471</f>
        <v>0</v>
      </c>
      <c r="C5468" s="72">
        <f>'Balance N'!K5471</f>
        <v>0</v>
      </c>
      <c r="D5468" s="72">
        <f>'Balance N'!L5471</f>
        <v>0</v>
      </c>
      <c r="E5468" s="72">
        <f>'Balance N'!M5471</f>
        <v>0</v>
      </c>
      <c r="F5468" s="72">
        <f>'Balance N'!N5471</f>
        <v>0</v>
      </c>
      <c r="G5468" s="72">
        <f>'Balance N'!O5471</f>
        <v>0</v>
      </c>
      <c r="H5468" s="72">
        <f>'Balance N'!P5471</f>
        <v>0</v>
      </c>
      <c r="I5468" s="74">
        <f t="shared" si="85"/>
        <v>0</v>
      </c>
    </row>
    <row r="5469" spans="1:9" ht="15.6">
      <c r="A5469" s="70">
        <f>'Balance N'!I5472</f>
        <v>0</v>
      </c>
      <c r="B5469" s="71">
        <f>'Balance N'!J5472</f>
        <v>0</v>
      </c>
      <c r="C5469" s="72">
        <f>'Balance N'!K5472</f>
        <v>0</v>
      </c>
      <c r="D5469" s="72">
        <f>'Balance N'!L5472</f>
        <v>0</v>
      </c>
      <c r="E5469" s="72">
        <f>'Balance N'!M5472</f>
        <v>0</v>
      </c>
      <c r="F5469" s="72">
        <f>'Balance N'!N5472</f>
        <v>0</v>
      </c>
      <c r="G5469" s="72">
        <f>'Balance N'!O5472</f>
        <v>0</v>
      </c>
      <c r="H5469" s="72">
        <f>'Balance N'!P5472</f>
        <v>0</v>
      </c>
      <c r="I5469" s="74">
        <f t="shared" si="85"/>
        <v>0</v>
      </c>
    </row>
    <row r="5470" spans="1:9" ht="15.6">
      <c r="A5470" s="70">
        <f>'Balance N'!I5473</f>
        <v>0</v>
      </c>
      <c r="B5470" s="71">
        <f>'Balance N'!J5473</f>
        <v>0</v>
      </c>
      <c r="C5470" s="72">
        <f>'Balance N'!K5473</f>
        <v>0</v>
      </c>
      <c r="D5470" s="72">
        <f>'Balance N'!L5473</f>
        <v>0</v>
      </c>
      <c r="E5470" s="72">
        <f>'Balance N'!M5473</f>
        <v>0</v>
      </c>
      <c r="F5470" s="72">
        <f>'Balance N'!N5473</f>
        <v>0</v>
      </c>
      <c r="G5470" s="72">
        <f>'Balance N'!O5473</f>
        <v>0</v>
      </c>
      <c r="H5470" s="72">
        <f>'Balance N'!P5473</f>
        <v>0</v>
      </c>
      <c r="I5470" s="74">
        <f t="shared" si="85"/>
        <v>0</v>
      </c>
    </row>
    <row r="5471" spans="1:9" ht="15.6">
      <c r="A5471" s="70">
        <f>'Balance N'!I5474</f>
        <v>0</v>
      </c>
      <c r="B5471" s="71">
        <f>'Balance N'!J5474</f>
        <v>0</v>
      </c>
      <c r="C5471" s="72">
        <f>'Balance N'!K5474</f>
        <v>0</v>
      </c>
      <c r="D5471" s="72">
        <f>'Balance N'!L5474</f>
        <v>0</v>
      </c>
      <c r="E5471" s="72">
        <f>'Balance N'!M5474</f>
        <v>0</v>
      </c>
      <c r="F5471" s="72">
        <f>'Balance N'!N5474</f>
        <v>0</v>
      </c>
      <c r="G5471" s="72">
        <f>'Balance N'!O5474</f>
        <v>0</v>
      </c>
      <c r="H5471" s="72">
        <f>'Balance N'!P5474</f>
        <v>0</v>
      </c>
      <c r="I5471" s="74">
        <f t="shared" si="85"/>
        <v>0</v>
      </c>
    </row>
    <row r="5472" spans="1:9" ht="15.6">
      <c r="A5472" s="70">
        <f>'Balance N'!I5475</f>
        <v>0</v>
      </c>
      <c r="B5472" s="71">
        <f>'Balance N'!J5475</f>
        <v>0</v>
      </c>
      <c r="C5472" s="72">
        <f>'Balance N'!K5475</f>
        <v>0</v>
      </c>
      <c r="D5472" s="72">
        <f>'Balance N'!L5475</f>
        <v>0</v>
      </c>
      <c r="E5472" s="72">
        <f>'Balance N'!M5475</f>
        <v>0</v>
      </c>
      <c r="F5472" s="72">
        <f>'Balance N'!N5475</f>
        <v>0</v>
      </c>
      <c r="G5472" s="72">
        <f>'Balance N'!O5475</f>
        <v>0</v>
      </c>
      <c r="H5472" s="72">
        <f>'Balance N'!P5475</f>
        <v>0</v>
      </c>
      <c r="I5472" s="74">
        <f t="shared" si="85"/>
        <v>0</v>
      </c>
    </row>
    <row r="5473" spans="1:9" ht="15.6">
      <c r="A5473" s="70">
        <f>'Balance N'!I5476</f>
        <v>0</v>
      </c>
      <c r="B5473" s="71">
        <f>'Balance N'!J5476</f>
        <v>0</v>
      </c>
      <c r="C5473" s="72">
        <f>'Balance N'!K5476</f>
        <v>0</v>
      </c>
      <c r="D5473" s="72">
        <f>'Balance N'!L5476</f>
        <v>0</v>
      </c>
      <c r="E5473" s="72">
        <f>'Balance N'!M5476</f>
        <v>0</v>
      </c>
      <c r="F5473" s="72">
        <f>'Balance N'!N5476</f>
        <v>0</v>
      </c>
      <c r="G5473" s="72">
        <f>'Balance N'!O5476</f>
        <v>0</v>
      </c>
      <c r="H5473" s="72">
        <f>'Balance N'!P5476</f>
        <v>0</v>
      </c>
      <c r="I5473" s="74">
        <f t="shared" si="85"/>
        <v>0</v>
      </c>
    </row>
    <row r="5474" spans="1:9" ht="15.6">
      <c r="A5474" s="70">
        <f>'Balance N'!I5477</f>
        <v>0</v>
      </c>
      <c r="B5474" s="71">
        <f>'Balance N'!J5477</f>
        <v>0</v>
      </c>
      <c r="C5474" s="72">
        <f>'Balance N'!K5477</f>
        <v>0</v>
      </c>
      <c r="D5474" s="72">
        <f>'Balance N'!L5477</f>
        <v>0</v>
      </c>
      <c r="E5474" s="72">
        <f>'Balance N'!M5477</f>
        <v>0</v>
      </c>
      <c r="F5474" s="72">
        <f>'Balance N'!N5477</f>
        <v>0</v>
      </c>
      <c r="G5474" s="72">
        <f>'Balance N'!O5477</f>
        <v>0</v>
      </c>
      <c r="H5474" s="72">
        <f>'Balance N'!P5477</f>
        <v>0</v>
      </c>
      <c r="I5474" s="74">
        <f t="shared" si="85"/>
        <v>0</v>
      </c>
    </row>
    <row r="5475" spans="1:9" ht="15.6">
      <c r="A5475" s="70">
        <f>'Balance N'!I5478</f>
        <v>0</v>
      </c>
      <c r="B5475" s="71">
        <f>'Balance N'!J5478</f>
        <v>0</v>
      </c>
      <c r="C5475" s="72">
        <f>'Balance N'!K5478</f>
        <v>0</v>
      </c>
      <c r="D5475" s="72">
        <f>'Balance N'!L5478</f>
        <v>0</v>
      </c>
      <c r="E5475" s="72">
        <f>'Balance N'!M5478</f>
        <v>0</v>
      </c>
      <c r="F5475" s="72">
        <f>'Balance N'!N5478</f>
        <v>0</v>
      </c>
      <c r="G5475" s="72">
        <f>'Balance N'!O5478</f>
        <v>0</v>
      </c>
      <c r="H5475" s="72">
        <f>'Balance N'!P5478</f>
        <v>0</v>
      </c>
      <c r="I5475" s="74">
        <f t="shared" si="85"/>
        <v>0</v>
      </c>
    </row>
    <row r="5476" spans="1:9" ht="15.6">
      <c r="A5476" s="70">
        <f>'Balance N'!I5479</f>
        <v>0</v>
      </c>
      <c r="B5476" s="71">
        <f>'Balance N'!J5479</f>
        <v>0</v>
      </c>
      <c r="C5476" s="72">
        <f>'Balance N'!K5479</f>
        <v>0</v>
      </c>
      <c r="D5476" s="72">
        <f>'Balance N'!L5479</f>
        <v>0</v>
      </c>
      <c r="E5476" s="72">
        <f>'Balance N'!M5479</f>
        <v>0</v>
      </c>
      <c r="F5476" s="72">
        <f>'Balance N'!N5479</f>
        <v>0</v>
      </c>
      <c r="G5476" s="72">
        <f>'Balance N'!O5479</f>
        <v>0</v>
      </c>
      <c r="H5476" s="72">
        <f>'Balance N'!P5479</f>
        <v>0</v>
      </c>
      <c r="I5476" s="74">
        <f t="shared" si="85"/>
        <v>0</v>
      </c>
    </row>
    <row r="5477" spans="1:9" ht="15.6">
      <c r="A5477" s="70">
        <f>'Balance N'!I5480</f>
        <v>0</v>
      </c>
      <c r="B5477" s="71">
        <f>'Balance N'!J5480</f>
        <v>0</v>
      </c>
      <c r="C5477" s="72">
        <f>'Balance N'!K5480</f>
        <v>0</v>
      </c>
      <c r="D5477" s="72">
        <f>'Balance N'!L5480</f>
        <v>0</v>
      </c>
      <c r="E5477" s="72">
        <f>'Balance N'!M5480</f>
        <v>0</v>
      </c>
      <c r="F5477" s="72">
        <f>'Balance N'!N5480</f>
        <v>0</v>
      </c>
      <c r="G5477" s="72">
        <f>'Balance N'!O5480</f>
        <v>0</v>
      </c>
      <c r="H5477" s="72">
        <f>'Balance N'!P5480</f>
        <v>0</v>
      </c>
      <c r="I5477" s="74">
        <f t="shared" si="85"/>
        <v>0</v>
      </c>
    </row>
    <row r="5478" spans="1:9" ht="15.6">
      <c r="A5478" s="70">
        <f>'Balance N'!I5481</f>
        <v>0</v>
      </c>
      <c r="B5478" s="71">
        <f>'Balance N'!J5481</f>
        <v>0</v>
      </c>
      <c r="C5478" s="72">
        <f>'Balance N'!K5481</f>
        <v>0</v>
      </c>
      <c r="D5478" s="72">
        <f>'Balance N'!L5481</f>
        <v>0</v>
      </c>
      <c r="E5478" s="72">
        <f>'Balance N'!M5481</f>
        <v>0</v>
      </c>
      <c r="F5478" s="72">
        <f>'Balance N'!N5481</f>
        <v>0</v>
      </c>
      <c r="G5478" s="72">
        <f>'Balance N'!O5481</f>
        <v>0</v>
      </c>
      <c r="H5478" s="72">
        <f>'Balance N'!P5481</f>
        <v>0</v>
      </c>
      <c r="I5478" s="74">
        <f t="shared" si="85"/>
        <v>0</v>
      </c>
    </row>
    <row r="5479" spans="1:9" ht="15.6">
      <c r="A5479" s="70">
        <f>'Balance N'!I5482</f>
        <v>0</v>
      </c>
      <c r="B5479" s="71">
        <f>'Balance N'!J5482</f>
        <v>0</v>
      </c>
      <c r="C5479" s="72">
        <f>'Balance N'!K5482</f>
        <v>0</v>
      </c>
      <c r="D5479" s="72">
        <f>'Balance N'!L5482</f>
        <v>0</v>
      </c>
      <c r="E5479" s="72">
        <f>'Balance N'!M5482</f>
        <v>0</v>
      </c>
      <c r="F5479" s="72">
        <f>'Balance N'!N5482</f>
        <v>0</v>
      </c>
      <c r="G5479" s="72">
        <f>'Balance N'!O5482</f>
        <v>0</v>
      </c>
      <c r="H5479" s="72">
        <f>'Balance N'!P5482</f>
        <v>0</v>
      </c>
      <c r="I5479" s="74">
        <f t="shared" si="85"/>
        <v>0</v>
      </c>
    </row>
    <row r="5480" spans="1:9" ht="15.6">
      <c r="A5480" s="70">
        <f>'Balance N'!I5483</f>
        <v>0</v>
      </c>
      <c r="B5480" s="71">
        <f>'Balance N'!J5483</f>
        <v>0</v>
      </c>
      <c r="C5480" s="72">
        <f>'Balance N'!K5483</f>
        <v>0</v>
      </c>
      <c r="D5480" s="72">
        <f>'Balance N'!L5483</f>
        <v>0</v>
      </c>
      <c r="E5480" s="72">
        <f>'Balance N'!M5483</f>
        <v>0</v>
      </c>
      <c r="F5480" s="72">
        <f>'Balance N'!N5483</f>
        <v>0</v>
      </c>
      <c r="G5480" s="72">
        <f>'Balance N'!O5483</f>
        <v>0</v>
      </c>
      <c r="H5480" s="72">
        <f>'Balance N'!P5483</f>
        <v>0</v>
      </c>
      <c r="I5480" s="74">
        <f t="shared" si="85"/>
        <v>0</v>
      </c>
    </row>
    <row r="5481" spans="1:9" ht="15.6">
      <c r="A5481" s="70">
        <f>'Balance N'!I5484</f>
        <v>0</v>
      </c>
      <c r="B5481" s="71">
        <f>'Balance N'!J5484</f>
        <v>0</v>
      </c>
      <c r="C5481" s="72">
        <f>'Balance N'!K5484</f>
        <v>0</v>
      </c>
      <c r="D5481" s="72">
        <f>'Balance N'!L5484</f>
        <v>0</v>
      </c>
      <c r="E5481" s="72">
        <f>'Balance N'!M5484</f>
        <v>0</v>
      </c>
      <c r="F5481" s="72">
        <f>'Balance N'!N5484</f>
        <v>0</v>
      </c>
      <c r="G5481" s="72">
        <f>'Balance N'!O5484</f>
        <v>0</v>
      </c>
      <c r="H5481" s="72">
        <f>'Balance N'!P5484</f>
        <v>0</v>
      </c>
      <c r="I5481" s="74">
        <f t="shared" si="85"/>
        <v>0</v>
      </c>
    </row>
    <row r="5482" spans="1:9" ht="15.6">
      <c r="A5482" s="70">
        <f>'Balance N'!I5485</f>
        <v>0</v>
      </c>
      <c r="B5482" s="71">
        <f>'Balance N'!J5485</f>
        <v>0</v>
      </c>
      <c r="C5482" s="72">
        <f>'Balance N'!K5485</f>
        <v>0</v>
      </c>
      <c r="D5482" s="72">
        <f>'Balance N'!L5485</f>
        <v>0</v>
      </c>
      <c r="E5482" s="72">
        <f>'Balance N'!M5485</f>
        <v>0</v>
      </c>
      <c r="F5482" s="72">
        <f>'Balance N'!N5485</f>
        <v>0</v>
      </c>
      <c r="G5482" s="72">
        <f>'Balance N'!O5485</f>
        <v>0</v>
      </c>
      <c r="H5482" s="72">
        <f>'Balance N'!P5485</f>
        <v>0</v>
      </c>
      <c r="I5482" s="74">
        <f t="shared" si="85"/>
        <v>0</v>
      </c>
    </row>
    <row r="5483" spans="1:9" ht="15.6">
      <c r="A5483" s="70">
        <f>'Balance N'!I5486</f>
        <v>0</v>
      </c>
      <c r="B5483" s="71">
        <f>'Balance N'!J5486</f>
        <v>0</v>
      </c>
      <c r="C5483" s="72">
        <f>'Balance N'!K5486</f>
        <v>0</v>
      </c>
      <c r="D5483" s="72">
        <f>'Balance N'!L5486</f>
        <v>0</v>
      </c>
      <c r="E5483" s="72">
        <f>'Balance N'!M5486</f>
        <v>0</v>
      </c>
      <c r="F5483" s="72">
        <f>'Balance N'!N5486</f>
        <v>0</v>
      </c>
      <c r="G5483" s="72">
        <f>'Balance N'!O5486</f>
        <v>0</v>
      </c>
      <c r="H5483" s="72">
        <f>'Balance N'!P5486</f>
        <v>0</v>
      </c>
      <c r="I5483" s="74">
        <f t="shared" si="85"/>
        <v>0</v>
      </c>
    </row>
    <row r="5484" spans="1:9" ht="15.6">
      <c r="A5484" s="70">
        <f>'Balance N'!I5487</f>
        <v>0</v>
      </c>
      <c r="B5484" s="71">
        <f>'Balance N'!J5487</f>
        <v>0</v>
      </c>
      <c r="C5484" s="72">
        <f>'Balance N'!K5487</f>
        <v>0</v>
      </c>
      <c r="D5484" s="72">
        <f>'Balance N'!L5487</f>
        <v>0</v>
      </c>
      <c r="E5484" s="72">
        <f>'Balance N'!M5487</f>
        <v>0</v>
      </c>
      <c r="F5484" s="72">
        <f>'Balance N'!N5487</f>
        <v>0</v>
      </c>
      <c r="G5484" s="72">
        <f>'Balance N'!O5487</f>
        <v>0</v>
      </c>
      <c r="H5484" s="72">
        <f>'Balance N'!P5487</f>
        <v>0</v>
      </c>
      <c r="I5484" s="74">
        <f t="shared" si="85"/>
        <v>0</v>
      </c>
    </row>
    <row r="5485" spans="1:9" ht="15.6">
      <c r="A5485" s="70">
        <f>'Balance N'!I5488</f>
        <v>0</v>
      </c>
      <c r="B5485" s="71">
        <f>'Balance N'!J5488</f>
        <v>0</v>
      </c>
      <c r="C5485" s="72">
        <f>'Balance N'!K5488</f>
        <v>0</v>
      </c>
      <c r="D5485" s="72">
        <f>'Balance N'!L5488</f>
        <v>0</v>
      </c>
      <c r="E5485" s="72">
        <f>'Balance N'!M5488</f>
        <v>0</v>
      </c>
      <c r="F5485" s="72">
        <f>'Balance N'!N5488</f>
        <v>0</v>
      </c>
      <c r="G5485" s="72">
        <f>'Balance N'!O5488</f>
        <v>0</v>
      </c>
      <c r="H5485" s="72">
        <f>'Balance N'!P5488</f>
        <v>0</v>
      </c>
      <c r="I5485" s="74">
        <f t="shared" si="85"/>
        <v>0</v>
      </c>
    </row>
    <row r="5486" spans="1:9" ht="15.6">
      <c r="A5486" s="70">
        <f>'Balance N'!I5489</f>
        <v>0</v>
      </c>
      <c r="B5486" s="71">
        <f>'Balance N'!J5489</f>
        <v>0</v>
      </c>
      <c r="C5486" s="72">
        <f>'Balance N'!K5489</f>
        <v>0</v>
      </c>
      <c r="D5486" s="72">
        <f>'Balance N'!L5489</f>
        <v>0</v>
      </c>
      <c r="E5486" s="72">
        <f>'Balance N'!M5489</f>
        <v>0</v>
      </c>
      <c r="F5486" s="72">
        <f>'Balance N'!N5489</f>
        <v>0</v>
      </c>
      <c r="G5486" s="72">
        <f>'Balance N'!O5489</f>
        <v>0</v>
      </c>
      <c r="H5486" s="72">
        <f>'Balance N'!P5489</f>
        <v>0</v>
      </c>
      <c r="I5486" s="74">
        <f t="shared" si="85"/>
        <v>0</v>
      </c>
    </row>
    <row r="5487" spans="1:9" ht="15.6">
      <c r="A5487" s="70">
        <f>'Balance N'!I5490</f>
        <v>0</v>
      </c>
      <c r="B5487" s="71">
        <f>'Balance N'!J5490</f>
        <v>0</v>
      </c>
      <c r="C5487" s="72">
        <f>'Balance N'!K5490</f>
        <v>0</v>
      </c>
      <c r="D5487" s="72">
        <f>'Balance N'!L5490</f>
        <v>0</v>
      </c>
      <c r="E5487" s="72">
        <f>'Balance N'!M5490</f>
        <v>0</v>
      </c>
      <c r="F5487" s="72">
        <f>'Balance N'!N5490</f>
        <v>0</v>
      </c>
      <c r="G5487" s="72">
        <f>'Balance N'!O5490</f>
        <v>0</v>
      </c>
      <c r="H5487" s="72">
        <f>'Balance N'!P5490</f>
        <v>0</v>
      </c>
      <c r="I5487" s="74">
        <f t="shared" si="85"/>
        <v>0</v>
      </c>
    </row>
    <row r="5488" spans="1:9" ht="15.6">
      <c r="A5488" s="70">
        <f>'Balance N'!I5491</f>
        <v>0</v>
      </c>
      <c r="B5488" s="71">
        <f>'Balance N'!J5491</f>
        <v>0</v>
      </c>
      <c r="C5488" s="72">
        <f>'Balance N'!K5491</f>
        <v>0</v>
      </c>
      <c r="D5488" s="72">
        <f>'Balance N'!L5491</f>
        <v>0</v>
      </c>
      <c r="E5488" s="72">
        <f>'Balance N'!M5491</f>
        <v>0</v>
      </c>
      <c r="F5488" s="72">
        <f>'Balance N'!N5491</f>
        <v>0</v>
      </c>
      <c r="G5488" s="72">
        <f>'Balance N'!O5491</f>
        <v>0</v>
      </c>
      <c r="H5488" s="72">
        <f>'Balance N'!P5491</f>
        <v>0</v>
      </c>
      <c r="I5488" s="74">
        <f t="shared" si="85"/>
        <v>0</v>
      </c>
    </row>
    <row r="5489" spans="1:9" ht="15.6">
      <c r="A5489" s="70">
        <f>'Balance N'!I5492</f>
        <v>0</v>
      </c>
      <c r="B5489" s="71">
        <f>'Balance N'!J5492</f>
        <v>0</v>
      </c>
      <c r="C5489" s="72">
        <f>'Balance N'!K5492</f>
        <v>0</v>
      </c>
      <c r="D5489" s="72">
        <f>'Balance N'!L5492</f>
        <v>0</v>
      </c>
      <c r="E5489" s="72">
        <f>'Balance N'!M5492</f>
        <v>0</v>
      </c>
      <c r="F5489" s="72">
        <f>'Balance N'!N5492</f>
        <v>0</v>
      </c>
      <c r="G5489" s="72">
        <f>'Balance N'!O5492</f>
        <v>0</v>
      </c>
      <c r="H5489" s="72">
        <f>'Balance N'!P5492</f>
        <v>0</v>
      </c>
      <c r="I5489" s="74">
        <f t="shared" si="85"/>
        <v>0</v>
      </c>
    </row>
    <row r="5490" spans="1:9" ht="15.6">
      <c r="A5490" s="70">
        <f>'Balance N'!I5493</f>
        <v>0</v>
      </c>
      <c r="B5490" s="71">
        <f>'Balance N'!J5493</f>
        <v>0</v>
      </c>
      <c r="C5490" s="72">
        <f>'Balance N'!K5493</f>
        <v>0</v>
      </c>
      <c r="D5490" s="72">
        <f>'Balance N'!L5493</f>
        <v>0</v>
      </c>
      <c r="E5490" s="72">
        <f>'Balance N'!M5493</f>
        <v>0</v>
      </c>
      <c r="F5490" s="72">
        <f>'Balance N'!N5493</f>
        <v>0</v>
      </c>
      <c r="G5490" s="72">
        <f>'Balance N'!O5493</f>
        <v>0</v>
      </c>
      <c r="H5490" s="72">
        <f>'Balance N'!P5493</f>
        <v>0</v>
      </c>
      <c r="I5490" s="74">
        <f t="shared" si="85"/>
        <v>0</v>
      </c>
    </row>
    <row r="5491" spans="1:9" ht="15.6">
      <c r="A5491" s="70">
        <f>'Balance N'!I5494</f>
        <v>0</v>
      </c>
      <c r="B5491" s="71">
        <f>'Balance N'!J5494</f>
        <v>0</v>
      </c>
      <c r="C5491" s="72">
        <f>'Balance N'!K5494</f>
        <v>0</v>
      </c>
      <c r="D5491" s="72">
        <f>'Balance N'!L5494</f>
        <v>0</v>
      </c>
      <c r="E5491" s="72">
        <f>'Balance N'!M5494</f>
        <v>0</v>
      </c>
      <c r="F5491" s="72">
        <f>'Balance N'!N5494</f>
        <v>0</v>
      </c>
      <c r="G5491" s="72">
        <f>'Balance N'!O5494</f>
        <v>0</v>
      </c>
      <c r="H5491" s="72">
        <f>'Balance N'!P5494</f>
        <v>0</v>
      </c>
      <c r="I5491" s="74">
        <f t="shared" si="85"/>
        <v>0</v>
      </c>
    </row>
    <row r="5492" spans="1:9" ht="15.6">
      <c r="A5492" s="70">
        <f>'Balance N'!I5495</f>
        <v>0</v>
      </c>
      <c r="B5492" s="71">
        <f>'Balance N'!J5495</f>
        <v>0</v>
      </c>
      <c r="C5492" s="72">
        <f>'Balance N'!K5495</f>
        <v>0</v>
      </c>
      <c r="D5492" s="72">
        <f>'Balance N'!L5495</f>
        <v>0</v>
      </c>
      <c r="E5492" s="72">
        <f>'Balance N'!M5495</f>
        <v>0</v>
      </c>
      <c r="F5492" s="72">
        <f>'Balance N'!N5495</f>
        <v>0</v>
      </c>
      <c r="G5492" s="72">
        <f>'Balance N'!O5495</f>
        <v>0</v>
      </c>
      <c r="H5492" s="72">
        <f>'Balance N'!P5495</f>
        <v>0</v>
      </c>
      <c r="I5492" s="74">
        <f t="shared" si="85"/>
        <v>0</v>
      </c>
    </row>
    <row r="5493" spans="1:9" ht="15.6">
      <c r="A5493" s="70">
        <f>'Balance N'!I5496</f>
        <v>0</v>
      </c>
      <c r="B5493" s="71">
        <f>'Balance N'!J5496</f>
        <v>0</v>
      </c>
      <c r="C5493" s="72">
        <f>'Balance N'!K5496</f>
        <v>0</v>
      </c>
      <c r="D5493" s="72">
        <f>'Balance N'!L5496</f>
        <v>0</v>
      </c>
      <c r="E5493" s="72">
        <f>'Balance N'!M5496</f>
        <v>0</v>
      </c>
      <c r="F5493" s="72">
        <f>'Balance N'!N5496</f>
        <v>0</v>
      </c>
      <c r="G5493" s="72">
        <f>'Balance N'!O5496</f>
        <v>0</v>
      </c>
      <c r="H5493" s="72">
        <f>'Balance N'!P5496</f>
        <v>0</v>
      </c>
      <c r="I5493" s="74">
        <f t="shared" si="85"/>
        <v>0</v>
      </c>
    </row>
    <row r="5494" spans="1:9" ht="15.6">
      <c r="A5494" s="70">
        <f>'Balance N'!I5497</f>
        <v>0</v>
      </c>
      <c r="B5494" s="71">
        <f>'Balance N'!J5497</f>
        <v>0</v>
      </c>
      <c r="C5494" s="72">
        <f>'Balance N'!K5497</f>
        <v>0</v>
      </c>
      <c r="D5494" s="72">
        <f>'Balance N'!L5497</f>
        <v>0</v>
      </c>
      <c r="E5494" s="72">
        <f>'Balance N'!M5497</f>
        <v>0</v>
      </c>
      <c r="F5494" s="72">
        <f>'Balance N'!N5497</f>
        <v>0</v>
      </c>
      <c r="G5494" s="72">
        <f>'Balance N'!O5497</f>
        <v>0</v>
      </c>
      <c r="H5494" s="72">
        <f>'Balance N'!P5497</f>
        <v>0</v>
      </c>
      <c r="I5494" s="74">
        <f t="shared" si="85"/>
        <v>0</v>
      </c>
    </row>
    <row r="5495" spans="1:9" ht="15.6">
      <c r="A5495" s="70">
        <f>'Balance N'!I5498</f>
        <v>0</v>
      </c>
      <c r="B5495" s="71">
        <f>'Balance N'!J5498</f>
        <v>0</v>
      </c>
      <c r="C5495" s="72">
        <f>'Balance N'!K5498</f>
        <v>0</v>
      </c>
      <c r="D5495" s="72">
        <f>'Balance N'!L5498</f>
        <v>0</v>
      </c>
      <c r="E5495" s="72">
        <f>'Balance N'!M5498</f>
        <v>0</v>
      </c>
      <c r="F5495" s="72">
        <f>'Balance N'!N5498</f>
        <v>0</v>
      </c>
      <c r="G5495" s="72">
        <f>'Balance N'!O5498</f>
        <v>0</v>
      </c>
      <c r="H5495" s="72">
        <f>'Balance N'!P5498</f>
        <v>0</v>
      </c>
      <c r="I5495" s="74">
        <f t="shared" si="85"/>
        <v>0</v>
      </c>
    </row>
    <row r="5496" spans="1:9" ht="15.6">
      <c r="A5496" s="70">
        <f>'Balance N'!I5499</f>
        <v>0</v>
      </c>
      <c r="B5496" s="71">
        <f>'Balance N'!J5499</f>
        <v>0</v>
      </c>
      <c r="C5496" s="72">
        <f>'Balance N'!K5499</f>
        <v>0</v>
      </c>
      <c r="D5496" s="72">
        <f>'Balance N'!L5499</f>
        <v>0</v>
      </c>
      <c r="E5496" s="72">
        <f>'Balance N'!M5499</f>
        <v>0</v>
      </c>
      <c r="F5496" s="72">
        <f>'Balance N'!N5499</f>
        <v>0</v>
      </c>
      <c r="G5496" s="72">
        <f>'Balance N'!O5499</f>
        <v>0</v>
      </c>
      <c r="H5496" s="72">
        <f>'Balance N'!P5499</f>
        <v>0</v>
      </c>
      <c r="I5496" s="74">
        <f t="shared" si="85"/>
        <v>0</v>
      </c>
    </row>
    <row r="5497" spans="1:9" ht="15.6">
      <c r="A5497" s="70">
        <f>'Balance N'!I5500</f>
        <v>0</v>
      </c>
      <c r="B5497" s="71">
        <f>'Balance N'!J5500</f>
        <v>0</v>
      </c>
      <c r="C5497" s="72">
        <f>'Balance N'!K5500</f>
        <v>0</v>
      </c>
      <c r="D5497" s="72">
        <f>'Balance N'!L5500</f>
        <v>0</v>
      </c>
      <c r="E5497" s="72">
        <f>'Balance N'!M5500</f>
        <v>0</v>
      </c>
      <c r="F5497" s="72">
        <f>'Balance N'!N5500</f>
        <v>0</v>
      </c>
      <c r="G5497" s="72">
        <f>'Balance N'!O5500</f>
        <v>0</v>
      </c>
      <c r="H5497" s="72">
        <f>'Balance N'!P5500</f>
        <v>0</v>
      </c>
      <c r="I5497" s="74">
        <f t="shared" si="85"/>
        <v>0</v>
      </c>
    </row>
    <row r="5498" spans="1:9" ht="15.6">
      <c r="A5498" s="70">
        <f>'Balance N'!I5501</f>
        <v>0</v>
      </c>
      <c r="B5498" s="71">
        <f>'Balance N'!J5501</f>
        <v>0</v>
      </c>
      <c r="C5498" s="72">
        <f>'Balance N'!K5501</f>
        <v>0</v>
      </c>
      <c r="D5498" s="72">
        <f>'Balance N'!L5501</f>
        <v>0</v>
      </c>
      <c r="E5498" s="72">
        <f>'Balance N'!M5501</f>
        <v>0</v>
      </c>
      <c r="F5498" s="72">
        <f>'Balance N'!N5501</f>
        <v>0</v>
      </c>
      <c r="G5498" s="72">
        <f>'Balance N'!O5501</f>
        <v>0</v>
      </c>
      <c r="H5498" s="72">
        <f>'Balance N'!P5501</f>
        <v>0</v>
      </c>
      <c r="I5498" s="74">
        <f t="shared" si="85"/>
        <v>0</v>
      </c>
    </row>
    <row r="5499" spans="1:9" ht="15.6">
      <c r="A5499" s="70">
        <f>'Balance N'!I5502</f>
        <v>0</v>
      </c>
      <c r="B5499" s="71">
        <f>'Balance N'!J5502</f>
        <v>0</v>
      </c>
      <c r="C5499" s="72">
        <f>'Balance N'!K5502</f>
        <v>0</v>
      </c>
      <c r="D5499" s="72">
        <f>'Balance N'!L5502</f>
        <v>0</v>
      </c>
      <c r="E5499" s="72">
        <f>'Balance N'!M5502</f>
        <v>0</v>
      </c>
      <c r="F5499" s="72">
        <f>'Balance N'!N5502</f>
        <v>0</v>
      </c>
      <c r="G5499" s="72">
        <f>'Balance N'!O5502</f>
        <v>0</v>
      </c>
      <c r="H5499" s="72">
        <f>'Balance N'!P5502</f>
        <v>0</v>
      </c>
      <c r="I5499" s="74">
        <f t="shared" si="85"/>
        <v>0</v>
      </c>
    </row>
    <row r="5500" spans="1:9" ht="15.6">
      <c r="A5500" s="70">
        <f>'Balance N'!I5503</f>
        <v>0</v>
      </c>
      <c r="B5500" s="71">
        <f>'Balance N'!J5503</f>
        <v>0</v>
      </c>
      <c r="C5500" s="72">
        <f>'Balance N'!K5503</f>
        <v>0</v>
      </c>
      <c r="D5500" s="72">
        <f>'Balance N'!L5503</f>
        <v>0</v>
      </c>
      <c r="E5500" s="72">
        <f>'Balance N'!M5503</f>
        <v>0</v>
      </c>
      <c r="F5500" s="72">
        <f>'Balance N'!N5503</f>
        <v>0</v>
      </c>
      <c r="G5500" s="72">
        <f>'Balance N'!O5503</f>
        <v>0</v>
      </c>
      <c r="H5500" s="72">
        <f>'Balance N'!P5503</f>
        <v>0</v>
      </c>
      <c r="I5500" s="74">
        <f t="shared" si="85"/>
        <v>0</v>
      </c>
    </row>
    <row r="5501" spans="1:9" ht="15.6">
      <c r="A5501" s="70">
        <f>'Balance N'!I5504</f>
        <v>0</v>
      </c>
      <c r="B5501" s="71">
        <f>'Balance N'!J5504</f>
        <v>0</v>
      </c>
      <c r="C5501" s="72">
        <f>'Balance N'!K5504</f>
        <v>0</v>
      </c>
      <c r="D5501" s="72">
        <f>'Balance N'!L5504</f>
        <v>0</v>
      </c>
      <c r="E5501" s="72">
        <f>'Balance N'!M5504</f>
        <v>0</v>
      </c>
      <c r="F5501" s="72">
        <f>'Balance N'!N5504</f>
        <v>0</v>
      </c>
      <c r="G5501" s="72">
        <f>'Balance N'!O5504</f>
        <v>0</v>
      </c>
      <c r="H5501" s="72">
        <f>'Balance N'!P5504</f>
        <v>0</v>
      </c>
      <c r="I5501" s="74">
        <f t="shared" si="85"/>
        <v>0</v>
      </c>
    </row>
    <row r="5502" spans="1:9" ht="15.6">
      <c r="A5502" s="70">
        <f>'Balance N'!I5505</f>
        <v>0</v>
      </c>
      <c r="B5502" s="71">
        <f>'Balance N'!J5505</f>
        <v>0</v>
      </c>
      <c r="C5502" s="72">
        <f>'Balance N'!K5505</f>
        <v>0</v>
      </c>
      <c r="D5502" s="72">
        <f>'Balance N'!L5505</f>
        <v>0</v>
      </c>
      <c r="E5502" s="72">
        <f>'Balance N'!M5505</f>
        <v>0</v>
      </c>
      <c r="F5502" s="72">
        <f>'Balance N'!N5505</f>
        <v>0</v>
      </c>
      <c r="G5502" s="72">
        <f>'Balance N'!O5505</f>
        <v>0</v>
      </c>
      <c r="H5502" s="72">
        <f>'Balance N'!P5505</f>
        <v>0</v>
      </c>
      <c r="I5502" s="74">
        <f t="shared" si="85"/>
        <v>0</v>
      </c>
    </row>
    <row r="5503" spans="1:9" ht="15.6">
      <c r="A5503" s="70">
        <f>'Balance N'!I5506</f>
        <v>0</v>
      </c>
      <c r="B5503" s="71">
        <f>'Balance N'!J5506</f>
        <v>0</v>
      </c>
      <c r="C5503" s="72">
        <f>'Balance N'!K5506</f>
        <v>0</v>
      </c>
      <c r="D5503" s="72">
        <f>'Balance N'!L5506</f>
        <v>0</v>
      </c>
      <c r="E5503" s="72">
        <f>'Balance N'!M5506</f>
        <v>0</v>
      </c>
      <c r="F5503" s="72">
        <f>'Balance N'!N5506</f>
        <v>0</v>
      </c>
      <c r="G5503" s="72">
        <f>'Balance N'!O5506</f>
        <v>0</v>
      </c>
      <c r="H5503" s="72">
        <f>'Balance N'!P5506</f>
        <v>0</v>
      </c>
      <c r="I5503" s="74">
        <f t="shared" si="85"/>
        <v>0</v>
      </c>
    </row>
    <row r="5504" spans="1:9" ht="15.6">
      <c r="A5504" s="70">
        <f>'Balance N'!I5507</f>
        <v>0</v>
      </c>
      <c r="B5504" s="71">
        <f>'Balance N'!J5507</f>
        <v>0</v>
      </c>
      <c r="C5504" s="72">
        <f>'Balance N'!K5507</f>
        <v>0</v>
      </c>
      <c r="D5504" s="72">
        <f>'Balance N'!L5507</f>
        <v>0</v>
      </c>
      <c r="E5504" s="72">
        <f>'Balance N'!M5507</f>
        <v>0</v>
      </c>
      <c r="F5504" s="72">
        <f>'Balance N'!N5507</f>
        <v>0</v>
      </c>
      <c r="G5504" s="72">
        <f>'Balance N'!O5507</f>
        <v>0</v>
      </c>
      <c r="H5504" s="72">
        <f>'Balance N'!P5507</f>
        <v>0</v>
      </c>
      <c r="I5504" s="74">
        <f t="shared" si="85"/>
        <v>0</v>
      </c>
    </row>
    <row r="5505" spans="1:9" ht="15.6">
      <c r="A5505" s="70">
        <f>'Balance N'!I5508</f>
        <v>0</v>
      </c>
      <c r="B5505" s="71">
        <f>'Balance N'!J5508</f>
        <v>0</v>
      </c>
      <c r="C5505" s="72">
        <f>'Balance N'!K5508</f>
        <v>0</v>
      </c>
      <c r="D5505" s="72">
        <f>'Balance N'!L5508</f>
        <v>0</v>
      </c>
      <c r="E5505" s="72">
        <f>'Balance N'!M5508</f>
        <v>0</v>
      </c>
      <c r="F5505" s="72">
        <f>'Balance N'!N5508</f>
        <v>0</v>
      </c>
      <c r="G5505" s="72">
        <f>'Balance N'!O5508</f>
        <v>0</v>
      </c>
      <c r="H5505" s="72">
        <f>'Balance N'!P5508</f>
        <v>0</v>
      </c>
      <c r="I5505" s="74">
        <f t="shared" si="85"/>
        <v>0</v>
      </c>
    </row>
    <row r="5506" spans="1:9" ht="15.6">
      <c r="A5506" s="70">
        <f>'Balance N'!I5509</f>
        <v>0</v>
      </c>
      <c r="B5506" s="71">
        <f>'Balance N'!J5509</f>
        <v>0</v>
      </c>
      <c r="C5506" s="72">
        <f>'Balance N'!K5509</f>
        <v>0</v>
      </c>
      <c r="D5506" s="72">
        <f>'Balance N'!L5509</f>
        <v>0</v>
      </c>
      <c r="E5506" s="72">
        <f>'Balance N'!M5509</f>
        <v>0</v>
      </c>
      <c r="F5506" s="72">
        <f>'Balance N'!N5509</f>
        <v>0</v>
      </c>
      <c r="G5506" s="72">
        <f>'Balance N'!O5509</f>
        <v>0</v>
      </c>
      <c r="H5506" s="72">
        <f>'Balance N'!P5509</f>
        <v>0</v>
      </c>
      <c r="I5506" s="74">
        <f t="shared" si="85"/>
        <v>0</v>
      </c>
    </row>
    <row r="5507" spans="1:9" ht="15.6">
      <c r="A5507" s="70">
        <f>'Balance N'!I5510</f>
        <v>0</v>
      </c>
      <c r="B5507" s="71">
        <f>'Balance N'!J5510</f>
        <v>0</v>
      </c>
      <c r="C5507" s="72">
        <f>'Balance N'!K5510</f>
        <v>0</v>
      </c>
      <c r="D5507" s="72">
        <f>'Balance N'!L5510</f>
        <v>0</v>
      </c>
      <c r="E5507" s="72">
        <f>'Balance N'!M5510</f>
        <v>0</v>
      </c>
      <c r="F5507" s="72">
        <f>'Balance N'!N5510</f>
        <v>0</v>
      </c>
      <c r="G5507" s="72">
        <f>'Balance N'!O5510</f>
        <v>0</v>
      </c>
      <c r="H5507" s="72">
        <f>'Balance N'!P5510</f>
        <v>0</v>
      </c>
      <c r="I5507" s="74">
        <f t="shared" ref="I5507:I5570" si="86">(C5507-D5507)+(E5507-F5507)-(G5507-H5507)</f>
        <v>0</v>
      </c>
    </row>
    <row r="5508" spans="1:9" ht="15.6">
      <c r="A5508" s="70">
        <f>'Balance N'!I5511</f>
        <v>0</v>
      </c>
      <c r="B5508" s="71">
        <f>'Balance N'!J5511</f>
        <v>0</v>
      </c>
      <c r="C5508" s="72">
        <f>'Balance N'!K5511</f>
        <v>0</v>
      </c>
      <c r="D5508" s="72">
        <f>'Balance N'!L5511</f>
        <v>0</v>
      </c>
      <c r="E5508" s="72">
        <f>'Balance N'!M5511</f>
        <v>0</v>
      </c>
      <c r="F5508" s="72">
        <f>'Balance N'!N5511</f>
        <v>0</v>
      </c>
      <c r="G5508" s="72">
        <f>'Balance N'!O5511</f>
        <v>0</v>
      </c>
      <c r="H5508" s="72">
        <f>'Balance N'!P5511</f>
        <v>0</v>
      </c>
      <c r="I5508" s="74">
        <f t="shared" si="86"/>
        <v>0</v>
      </c>
    </row>
    <row r="5509" spans="1:9" ht="15.6">
      <c r="A5509" s="70">
        <f>'Balance N'!I5512</f>
        <v>0</v>
      </c>
      <c r="B5509" s="71">
        <f>'Balance N'!J5512</f>
        <v>0</v>
      </c>
      <c r="C5509" s="72">
        <f>'Balance N'!K5512</f>
        <v>0</v>
      </c>
      <c r="D5509" s="72">
        <f>'Balance N'!L5512</f>
        <v>0</v>
      </c>
      <c r="E5509" s="72">
        <f>'Balance N'!M5512</f>
        <v>0</v>
      </c>
      <c r="F5509" s="72">
        <f>'Balance N'!N5512</f>
        <v>0</v>
      </c>
      <c r="G5509" s="72">
        <f>'Balance N'!O5512</f>
        <v>0</v>
      </c>
      <c r="H5509" s="72">
        <f>'Balance N'!P5512</f>
        <v>0</v>
      </c>
      <c r="I5509" s="74">
        <f t="shared" si="86"/>
        <v>0</v>
      </c>
    </row>
    <row r="5510" spans="1:9" ht="15.6">
      <c r="A5510" s="70">
        <f>'Balance N'!I5513</f>
        <v>0</v>
      </c>
      <c r="B5510" s="71">
        <f>'Balance N'!J5513</f>
        <v>0</v>
      </c>
      <c r="C5510" s="72">
        <f>'Balance N'!K5513</f>
        <v>0</v>
      </c>
      <c r="D5510" s="72">
        <f>'Balance N'!L5513</f>
        <v>0</v>
      </c>
      <c r="E5510" s="72">
        <f>'Balance N'!M5513</f>
        <v>0</v>
      </c>
      <c r="F5510" s="72">
        <f>'Balance N'!N5513</f>
        <v>0</v>
      </c>
      <c r="G5510" s="72">
        <f>'Balance N'!O5513</f>
        <v>0</v>
      </c>
      <c r="H5510" s="72">
        <f>'Balance N'!P5513</f>
        <v>0</v>
      </c>
      <c r="I5510" s="74">
        <f t="shared" si="86"/>
        <v>0</v>
      </c>
    </row>
    <row r="5511" spans="1:9" ht="15.6">
      <c r="A5511" s="70">
        <f>'Balance N'!I5514</f>
        <v>0</v>
      </c>
      <c r="B5511" s="71">
        <f>'Balance N'!J5514</f>
        <v>0</v>
      </c>
      <c r="C5511" s="72">
        <f>'Balance N'!K5514</f>
        <v>0</v>
      </c>
      <c r="D5511" s="72">
        <f>'Balance N'!L5514</f>
        <v>0</v>
      </c>
      <c r="E5511" s="72">
        <f>'Balance N'!M5514</f>
        <v>0</v>
      </c>
      <c r="F5511" s="72">
        <f>'Balance N'!N5514</f>
        <v>0</v>
      </c>
      <c r="G5511" s="72">
        <f>'Balance N'!O5514</f>
        <v>0</v>
      </c>
      <c r="H5511" s="72">
        <f>'Balance N'!P5514</f>
        <v>0</v>
      </c>
      <c r="I5511" s="74">
        <f t="shared" si="86"/>
        <v>0</v>
      </c>
    </row>
    <row r="5512" spans="1:9" ht="15.6">
      <c r="A5512" s="70">
        <f>'Balance N'!I5515</f>
        <v>0</v>
      </c>
      <c r="B5512" s="71">
        <f>'Balance N'!J5515</f>
        <v>0</v>
      </c>
      <c r="C5512" s="72">
        <f>'Balance N'!K5515</f>
        <v>0</v>
      </c>
      <c r="D5512" s="72">
        <f>'Balance N'!L5515</f>
        <v>0</v>
      </c>
      <c r="E5512" s="72">
        <f>'Balance N'!M5515</f>
        <v>0</v>
      </c>
      <c r="F5512" s="72">
        <f>'Balance N'!N5515</f>
        <v>0</v>
      </c>
      <c r="G5512" s="72">
        <f>'Balance N'!O5515</f>
        <v>0</v>
      </c>
      <c r="H5512" s="72">
        <f>'Balance N'!P5515</f>
        <v>0</v>
      </c>
      <c r="I5512" s="74">
        <f t="shared" si="86"/>
        <v>0</v>
      </c>
    </row>
    <row r="5513" spans="1:9" ht="15.6">
      <c r="A5513" s="70">
        <f>'Balance N'!I5516</f>
        <v>0</v>
      </c>
      <c r="B5513" s="71">
        <f>'Balance N'!J5516</f>
        <v>0</v>
      </c>
      <c r="C5513" s="72">
        <f>'Balance N'!K5516</f>
        <v>0</v>
      </c>
      <c r="D5513" s="72">
        <f>'Balance N'!L5516</f>
        <v>0</v>
      </c>
      <c r="E5513" s="72">
        <f>'Balance N'!M5516</f>
        <v>0</v>
      </c>
      <c r="F5513" s="72">
        <f>'Balance N'!N5516</f>
        <v>0</v>
      </c>
      <c r="G5513" s="72">
        <f>'Balance N'!O5516</f>
        <v>0</v>
      </c>
      <c r="H5513" s="72">
        <f>'Balance N'!P5516</f>
        <v>0</v>
      </c>
      <c r="I5513" s="74">
        <f t="shared" si="86"/>
        <v>0</v>
      </c>
    </row>
    <row r="5514" spans="1:9" ht="15.6">
      <c r="A5514" s="70">
        <f>'Balance N'!I5517</f>
        <v>0</v>
      </c>
      <c r="B5514" s="71">
        <f>'Balance N'!J5517</f>
        <v>0</v>
      </c>
      <c r="C5514" s="72">
        <f>'Balance N'!K5517</f>
        <v>0</v>
      </c>
      <c r="D5514" s="72">
        <f>'Balance N'!L5517</f>
        <v>0</v>
      </c>
      <c r="E5514" s="72">
        <f>'Balance N'!M5517</f>
        <v>0</v>
      </c>
      <c r="F5514" s="72">
        <f>'Balance N'!N5517</f>
        <v>0</v>
      </c>
      <c r="G5514" s="72">
        <f>'Balance N'!O5517</f>
        <v>0</v>
      </c>
      <c r="H5514" s="72">
        <f>'Balance N'!P5517</f>
        <v>0</v>
      </c>
      <c r="I5514" s="74">
        <f t="shared" si="86"/>
        <v>0</v>
      </c>
    </row>
    <row r="5515" spans="1:9" ht="15.6">
      <c r="A5515" s="70">
        <f>'Balance N'!I5518</f>
        <v>0</v>
      </c>
      <c r="B5515" s="71">
        <f>'Balance N'!J5518</f>
        <v>0</v>
      </c>
      <c r="C5515" s="72">
        <f>'Balance N'!K5518</f>
        <v>0</v>
      </c>
      <c r="D5515" s="72">
        <f>'Balance N'!L5518</f>
        <v>0</v>
      </c>
      <c r="E5515" s="72">
        <f>'Balance N'!M5518</f>
        <v>0</v>
      </c>
      <c r="F5515" s="72">
        <f>'Balance N'!N5518</f>
        <v>0</v>
      </c>
      <c r="G5515" s="72">
        <f>'Balance N'!O5518</f>
        <v>0</v>
      </c>
      <c r="H5515" s="72">
        <f>'Balance N'!P5518</f>
        <v>0</v>
      </c>
      <c r="I5515" s="74">
        <f t="shared" si="86"/>
        <v>0</v>
      </c>
    </row>
    <row r="5516" spans="1:9" ht="15.6">
      <c r="A5516" s="70">
        <f>'Balance N'!I5519</f>
        <v>0</v>
      </c>
      <c r="B5516" s="71">
        <f>'Balance N'!J5519</f>
        <v>0</v>
      </c>
      <c r="C5516" s="72">
        <f>'Balance N'!K5519</f>
        <v>0</v>
      </c>
      <c r="D5516" s="72">
        <f>'Balance N'!L5519</f>
        <v>0</v>
      </c>
      <c r="E5516" s="72">
        <f>'Balance N'!M5519</f>
        <v>0</v>
      </c>
      <c r="F5516" s="72">
        <f>'Balance N'!N5519</f>
        <v>0</v>
      </c>
      <c r="G5516" s="72">
        <f>'Balance N'!O5519</f>
        <v>0</v>
      </c>
      <c r="H5516" s="72">
        <f>'Balance N'!P5519</f>
        <v>0</v>
      </c>
      <c r="I5516" s="74">
        <f t="shared" si="86"/>
        <v>0</v>
      </c>
    </row>
    <row r="5517" spans="1:9" ht="15.6">
      <c r="A5517" s="70">
        <f>'Balance N'!I5520</f>
        <v>0</v>
      </c>
      <c r="B5517" s="71">
        <f>'Balance N'!J5520</f>
        <v>0</v>
      </c>
      <c r="C5517" s="72">
        <f>'Balance N'!K5520</f>
        <v>0</v>
      </c>
      <c r="D5517" s="72">
        <f>'Balance N'!L5520</f>
        <v>0</v>
      </c>
      <c r="E5517" s="72">
        <f>'Balance N'!M5520</f>
        <v>0</v>
      </c>
      <c r="F5517" s="72">
        <f>'Balance N'!N5520</f>
        <v>0</v>
      </c>
      <c r="G5517" s="72">
        <f>'Balance N'!O5520</f>
        <v>0</v>
      </c>
      <c r="H5517" s="72">
        <f>'Balance N'!P5520</f>
        <v>0</v>
      </c>
      <c r="I5517" s="74">
        <f t="shared" si="86"/>
        <v>0</v>
      </c>
    </row>
    <row r="5518" spans="1:9" ht="15.6">
      <c r="A5518" s="70">
        <f>'Balance N'!I5521</f>
        <v>0</v>
      </c>
      <c r="B5518" s="71">
        <f>'Balance N'!J5521</f>
        <v>0</v>
      </c>
      <c r="C5518" s="72">
        <f>'Balance N'!K5521</f>
        <v>0</v>
      </c>
      <c r="D5518" s="72">
        <f>'Balance N'!L5521</f>
        <v>0</v>
      </c>
      <c r="E5518" s="72">
        <f>'Balance N'!M5521</f>
        <v>0</v>
      </c>
      <c r="F5518" s="72">
        <f>'Balance N'!N5521</f>
        <v>0</v>
      </c>
      <c r="G5518" s="72">
        <f>'Balance N'!O5521</f>
        <v>0</v>
      </c>
      <c r="H5518" s="72">
        <f>'Balance N'!P5521</f>
        <v>0</v>
      </c>
      <c r="I5518" s="74">
        <f t="shared" si="86"/>
        <v>0</v>
      </c>
    </row>
    <row r="5519" spans="1:9" ht="15.6">
      <c r="A5519" s="70">
        <f>'Balance N'!I5522</f>
        <v>0</v>
      </c>
      <c r="B5519" s="71">
        <f>'Balance N'!J5522</f>
        <v>0</v>
      </c>
      <c r="C5519" s="72">
        <f>'Balance N'!K5522</f>
        <v>0</v>
      </c>
      <c r="D5519" s="72">
        <f>'Balance N'!L5522</f>
        <v>0</v>
      </c>
      <c r="E5519" s="72">
        <f>'Balance N'!M5522</f>
        <v>0</v>
      </c>
      <c r="F5519" s="72">
        <f>'Balance N'!N5522</f>
        <v>0</v>
      </c>
      <c r="G5519" s="72">
        <f>'Balance N'!O5522</f>
        <v>0</v>
      </c>
      <c r="H5519" s="72">
        <f>'Balance N'!P5522</f>
        <v>0</v>
      </c>
      <c r="I5519" s="74">
        <f t="shared" si="86"/>
        <v>0</v>
      </c>
    </row>
    <row r="5520" spans="1:9" ht="15.6">
      <c r="A5520" s="70">
        <f>'Balance N'!I5523</f>
        <v>0</v>
      </c>
      <c r="B5520" s="71">
        <f>'Balance N'!J5523</f>
        <v>0</v>
      </c>
      <c r="C5520" s="72">
        <f>'Balance N'!K5523</f>
        <v>0</v>
      </c>
      <c r="D5520" s="72">
        <f>'Balance N'!L5523</f>
        <v>0</v>
      </c>
      <c r="E5520" s="72">
        <f>'Balance N'!M5523</f>
        <v>0</v>
      </c>
      <c r="F5520" s="72">
        <f>'Balance N'!N5523</f>
        <v>0</v>
      </c>
      <c r="G5520" s="72">
        <f>'Balance N'!O5523</f>
        <v>0</v>
      </c>
      <c r="H5520" s="72">
        <f>'Balance N'!P5523</f>
        <v>0</v>
      </c>
      <c r="I5520" s="74">
        <f t="shared" si="86"/>
        <v>0</v>
      </c>
    </row>
    <row r="5521" spans="1:9" ht="15.6">
      <c r="A5521" s="70">
        <f>'Balance N'!I5524</f>
        <v>0</v>
      </c>
      <c r="B5521" s="71">
        <f>'Balance N'!J5524</f>
        <v>0</v>
      </c>
      <c r="C5521" s="72">
        <f>'Balance N'!K5524</f>
        <v>0</v>
      </c>
      <c r="D5521" s="72">
        <f>'Balance N'!L5524</f>
        <v>0</v>
      </c>
      <c r="E5521" s="72">
        <f>'Balance N'!M5524</f>
        <v>0</v>
      </c>
      <c r="F5521" s="72">
        <f>'Balance N'!N5524</f>
        <v>0</v>
      </c>
      <c r="G5521" s="72">
        <f>'Balance N'!O5524</f>
        <v>0</v>
      </c>
      <c r="H5521" s="72">
        <f>'Balance N'!P5524</f>
        <v>0</v>
      </c>
      <c r="I5521" s="74">
        <f t="shared" si="86"/>
        <v>0</v>
      </c>
    </row>
    <row r="5522" spans="1:9" ht="15.6">
      <c r="A5522" s="70">
        <f>'Balance N'!I5525</f>
        <v>0</v>
      </c>
      <c r="B5522" s="71">
        <f>'Balance N'!J5525</f>
        <v>0</v>
      </c>
      <c r="C5522" s="72">
        <f>'Balance N'!K5525</f>
        <v>0</v>
      </c>
      <c r="D5522" s="72">
        <f>'Balance N'!L5525</f>
        <v>0</v>
      </c>
      <c r="E5522" s="72">
        <f>'Balance N'!M5525</f>
        <v>0</v>
      </c>
      <c r="F5522" s="72">
        <f>'Balance N'!N5525</f>
        <v>0</v>
      </c>
      <c r="G5522" s="72">
        <f>'Balance N'!O5525</f>
        <v>0</v>
      </c>
      <c r="H5522" s="72">
        <f>'Balance N'!P5525</f>
        <v>0</v>
      </c>
      <c r="I5522" s="74">
        <f t="shared" si="86"/>
        <v>0</v>
      </c>
    </row>
    <row r="5523" spans="1:9" ht="15.6">
      <c r="A5523" s="70">
        <f>'Balance N'!I5526</f>
        <v>0</v>
      </c>
      <c r="B5523" s="71">
        <f>'Balance N'!J5526</f>
        <v>0</v>
      </c>
      <c r="C5523" s="72">
        <f>'Balance N'!K5526</f>
        <v>0</v>
      </c>
      <c r="D5523" s="72">
        <f>'Balance N'!L5526</f>
        <v>0</v>
      </c>
      <c r="E5523" s="72">
        <f>'Balance N'!M5526</f>
        <v>0</v>
      </c>
      <c r="F5523" s="72">
        <f>'Balance N'!N5526</f>
        <v>0</v>
      </c>
      <c r="G5523" s="72">
        <f>'Balance N'!O5526</f>
        <v>0</v>
      </c>
      <c r="H5523" s="72">
        <f>'Balance N'!P5526</f>
        <v>0</v>
      </c>
      <c r="I5523" s="74">
        <f t="shared" si="86"/>
        <v>0</v>
      </c>
    </row>
    <row r="5524" spans="1:9" ht="15.6">
      <c r="A5524" s="70">
        <f>'Balance N'!I5527</f>
        <v>0</v>
      </c>
      <c r="B5524" s="71">
        <f>'Balance N'!J5527</f>
        <v>0</v>
      </c>
      <c r="C5524" s="72">
        <f>'Balance N'!K5527</f>
        <v>0</v>
      </c>
      <c r="D5524" s="72">
        <f>'Balance N'!L5527</f>
        <v>0</v>
      </c>
      <c r="E5524" s="72">
        <f>'Balance N'!M5527</f>
        <v>0</v>
      </c>
      <c r="F5524" s="72">
        <f>'Balance N'!N5527</f>
        <v>0</v>
      </c>
      <c r="G5524" s="72">
        <f>'Balance N'!O5527</f>
        <v>0</v>
      </c>
      <c r="H5524" s="72">
        <f>'Balance N'!P5527</f>
        <v>0</v>
      </c>
      <c r="I5524" s="74">
        <f t="shared" si="86"/>
        <v>0</v>
      </c>
    </row>
    <row r="5525" spans="1:9" ht="15.6">
      <c r="A5525" s="70">
        <f>'Balance N'!I5528</f>
        <v>0</v>
      </c>
      <c r="B5525" s="71">
        <f>'Balance N'!J5528</f>
        <v>0</v>
      </c>
      <c r="C5525" s="72">
        <f>'Balance N'!K5528</f>
        <v>0</v>
      </c>
      <c r="D5525" s="72">
        <f>'Balance N'!L5528</f>
        <v>0</v>
      </c>
      <c r="E5525" s="72">
        <f>'Balance N'!M5528</f>
        <v>0</v>
      </c>
      <c r="F5525" s="72">
        <f>'Balance N'!N5528</f>
        <v>0</v>
      </c>
      <c r="G5525" s="72">
        <f>'Balance N'!O5528</f>
        <v>0</v>
      </c>
      <c r="H5525" s="72">
        <f>'Balance N'!P5528</f>
        <v>0</v>
      </c>
      <c r="I5525" s="74">
        <f t="shared" si="86"/>
        <v>0</v>
      </c>
    </row>
    <row r="5526" spans="1:9" ht="15.6">
      <c r="A5526" s="70">
        <f>'Balance N'!I5529</f>
        <v>0</v>
      </c>
      <c r="B5526" s="71">
        <f>'Balance N'!J5529</f>
        <v>0</v>
      </c>
      <c r="C5526" s="72">
        <f>'Balance N'!K5529</f>
        <v>0</v>
      </c>
      <c r="D5526" s="72">
        <f>'Balance N'!L5529</f>
        <v>0</v>
      </c>
      <c r="E5526" s="72">
        <f>'Balance N'!M5529</f>
        <v>0</v>
      </c>
      <c r="F5526" s="72">
        <f>'Balance N'!N5529</f>
        <v>0</v>
      </c>
      <c r="G5526" s="72">
        <f>'Balance N'!O5529</f>
        <v>0</v>
      </c>
      <c r="H5526" s="72">
        <f>'Balance N'!P5529</f>
        <v>0</v>
      </c>
      <c r="I5526" s="74">
        <f t="shared" si="86"/>
        <v>0</v>
      </c>
    </row>
    <row r="5527" spans="1:9" ht="15.6">
      <c r="A5527" s="70">
        <f>'Balance N'!I5530</f>
        <v>0</v>
      </c>
      <c r="B5527" s="71">
        <f>'Balance N'!J5530</f>
        <v>0</v>
      </c>
      <c r="C5527" s="72">
        <f>'Balance N'!K5530</f>
        <v>0</v>
      </c>
      <c r="D5527" s="72">
        <f>'Balance N'!L5530</f>
        <v>0</v>
      </c>
      <c r="E5527" s="72">
        <f>'Balance N'!M5530</f>
        <v>0</v>
      </c>
      <c r="F5527" s="72">
        <f>'Balance N'!N5530</f>
        <v>0</v>
      </c>
      <c r="G5527" s="72">
        <f>'Balance N'!O5530</f>
        <v>0</v>
      </c>
      <c r="H5527" s="72">
        <f>'Balance N'!P5530</f>
        <v>0</v>
      </c>
      <c r="I5527" s="74">
        <f t="shared" si="86"/>
        <v>0</v>
      </c>
    </row>
    <row r="5528" spans="1:9" ht="15.6">
      <c r="A5528" s="70">
        <f>'Balance N'!I5531</f>
        <v>0</v>
      </c>
      <c r="B5528" s="71">
        <f>'Balance N'!J5531</f>
        <v>0</v>
      </c>
      <c r="C5528" s="72">
        <f>'Balance N'!K5531</f>
        <v>0</v>
      </c>
      <c r="D5528" s="72">
        <f>'Balance N'!L5531</f>
        <v>0</v>
      </c>
      <c r="E5528" s="72">
        <f>'Balance N'!M5531</f>
        <v>0</v>
      </c>
      <c r="F5528" s="72">
        <f>'Balance N'!N5531</f>
        <v>0</v>
      </c>
      <c r="G5528" s="72">
        <f>'Balance N'!O5531</f>
        <v>0</v>
      </c>
      <c r="H5528" s="72">
        <f>'Balance N'!P5531</f>
        <v>0</v>
      </c>
      <c r="I5528" s="74">
        <f t="shared" si="86"/>
        <v>0</v>
      </c>
    </row>
    <row r="5529" spans="1:9" ht="15.6">
      <c r="A5529" s="70">
        <f>'Balance N'!I5532</f>
        <v>0</v>
      </c>
      <c r="B5529" s="71">
        <f>'Balance N'!J5532</f>
        <v>0</v>
      </c>
      <c r="C5529" s="72">
        <f>'Balance N'!K5532</f>
        <v>0</v>
      </c>
      <c r="D5529" s="72">
        <f>'Balance N'!L5532</f>
        <v>0</v>
      </c>
      <c r="E5529" s="72">
        <f>'Balance N'!M5532</f>
        <v>0</v>
      </c>
      <c r="F5529" s="72">
        <f>'Balance N'!N5532</f>
        <v>0</v>
      </c>
      <c r="G5529" s="72">
        <f>'Balance N'!O5532</f>
        <v>0</v>
      </c>
      <c r="H5529" s="72">
        <f>'Balance N'!P5532</f>
        <v>0</v>
      </c>
      <c r="I5529" s="74">
        <f t="shared" si="86"/>
        <v>0</v>
      </c>
    </row>
    <row r="5530" spans="1:9" ht="15.6">
      <c r="A5530" s="70">
        <f>'Balance N'!I5533</f>
        <v>0</v>
      </c>
      <c r="B5530" s="71">
        <f>'Balance N'!J5533</f>
        <v>0</v>
      </c>
      <c r="C5530" s="72">
        <f>'Balance N'!K5533</f>
        <v>0</v>
      </c>
      <c r="D5530" s="72">
        <f>'Balance N'!L5533</f>
        <v>0</v>
      </c>
      <c r="E5530" s="72">
        <f>'Balance N'!M5533</f>
        <v>0</v>
      </c>
      <c r="F5530" s="72">
        <f>'Balance N'!N5533</f>
        <v>0</v>
      </c>
      <c r="G5530" s="72">
        <f>'Balance N'!O5533</f>
        <v>0</v>
      </c>
      <c r="H5530" s="72">
        <f>'Balance N'!P5533</f>
        <v>0</v>
      </c>
      <c r="I5530" s="74">
        <f t="shared" si="86"/>
        <v>0</v>
      </c>
    </row>
    <row r="5531" spans="1:9" ht="15.6">
      <c r="A5531" s="70">
        <f>'Balance N'!I5534</f>
        <v>0</v>
      </c>
      <c r="B5531" s="71">
        <f>'Balance N'!J5534</f>
        <v>0</v>
      </c>
      <c r="C5531" s="72">
        <f>'Balance N'!K5534</f>
        <v>0</v>
      </c>
      <c r="D5531" s="72">
        <f>'Balance N'!L5534</f>
        <v>0</v>
      </c>
      <c r="E5531" s="72">
        <f>'Balance N'!M5534</f>
        <v>0</v>
      </c>
      <c r="F5531" s="72">
        <f>'Balance N'!N5534</f>
        <v>0</v>
      </c>
      <c r="G5531" s="72">
        <f>'Balance N'!O5534</f>
        <v>0</v>
      </c>
      <c r="H5531" s="72">
        <f>'Balance N'!P5534</f>
        <v>0</v>
      </c>
      <c r="I5531" s="74">
        <f t="shared" si="86"/>
        <v>0</v>
      </c>
    </row>
    <row r="5532" spans="1:9" ht="15.6">
      <c r="A5532" s="70">
        <f>'Balance N'!I5535</f>
        <v>0</v>
      </c>
      <c r="B5532" s="71">
        <f>'Balance N'!J5535</f>
        <v>0</v>
      </c>
      <c r="C5532" s="72">
        <f>'Balance N'!K5535</f>
        <v>0</v>
      </c>
      <c r="D5532" s="72">
        <f>'Balance N'!L5535</f>
        <v>0</v>
      </c>
      <c r="E5532" s="72">
        <f>'Balance N'!M5535</f>
        <v>0</v>
      </c>
      <c r="F5532" s="72">
        <f>'Balance N'!N5535</f>
        <v>0</v>
      </c>
      <c r="G5532" s="72">
        <f>'Balance N'!O5535</f>
        <v>0</v>
      </c>
      <c r="H5532" s="72">
        <f>'Balance N'!P5535</f>
        <v>0</v>
      </c>
      <c r="I5532" s="74">
        <f t="shared" si="86"/>
        <v>0</v>
      </c>
    </row>
    <row r="5533" spans="1:9" ht="15.6">
      <c r="A5533" s="70">
        <f>'Balance N'!I5536</f>
        <v>0</v>
      </c>
      <c r="B5533" s="71">
        <f>'Balance N'!J5536</f>
        <v>0</v>
      </c>
      <c r="C5533" s="72">
        <f>'Balance N'!K5536</f>
        <v>0</v>
      </c>
      <c r="D5533" s="72">
        <f>'Balance N'!L5536</f>
        <v>0</v>
      </c>
      <c r="E5533" s="72">
        <f>'Balance N'!M5536</f>
        <v>0</v>
      </c>
      <c r="F5533" s="72">
        <f>'Balance N'!N5536</f>
        <v>0</v>
      </c>
      <c r="G5533" s="72">
        <f>'Balance N'!O5536</f>
        <v>0</v>
      </c>
      <c r="H5533" s="72">
        <f>'Balance N'!P5536</f>
        <v>0</v>
      </c>
      <c r="I5533" s="74">
        <f t="shared" si="86"/>
        <v>0</v>
      </c>
    </row>
    <row r="5534" spans="1:9" ht="15.6">
      <c r="A5534" s="70">
        <f>'Balance N'!I5537</f>
        <v>0</v>
      </c>
      <c r="B5534" s="71">
        <f>'Balance N'!J5537</f>
        <v>0</v>
      </c>
      <c r="C5534" s="72">
        <f>'Balance N'!K5537</f>
        <v>0</v>
      </c>
      <c r="D5534" s="72">
        <f>'Balance N'!L5537</f>
        <v>0</v>
      </c>
      <c r="E5534" s="72">
        <f>'Balance N'!M5537</f>
        <v>0</v>
      </c>
      <c r="F5534" s="72">
        <f>'Balance N'!N5537</f>
        <v>0</v>
      </c>
      <c r="G5534" s="72">
        <f>'Balance N'!O5537</f>
        <v>0</v>
      </c>
      <c r="H5534" s="72">
        <f>'Balance N'!P5537</f>
        <v>0</v>
      </c>
      <c r="I5534" s="74">
        <f t="shared" si="86"/>
        <v>0</v>
      </c>
    </row>
    <row r="5535" spans="1:9" ht="15.6">
      <c r="A5535" s="70">
        <f>'Balance N'!I5538</f>
        <v>0</v>
      </c>
      <c r="B5535" s="71">
        <f>'Balance N'!J5538</f>
        <v>0</v>
      </c>
      <c r="C5535" s="72">
        <f>'Balance N'!K5538</f>
        <v>0</v>
      </c>
      <c r="D5535" s="72">
        <f>'Balance N'!L5538</f>
        <v>0</v>
      </c>
      <c r="E5535" s="72">
        <f>'Balance N'!M5538</f>
        <v>0</v>
      </c>
      <c r="F5535" s="72">
        <f>'Balance N'!N5538</f>
        <v>0</v>
      </c>
      <c r="G5535" s="72">
        <f>'Balance N'!O5538</f>
        <v>0</v>
      </c>
      <c r="H5535" s="72">
        <f>'Balance N'!P5538</f>
        <v>0</v>
      </c>
      <c r="I5535" s="74">
        <f t="shared" si="86"/>
        <v>0</v>
      </c>
    </row>
    <row r="5536" spans="1:9" ht="15.6">
      <c r="A5536" s="70">
        <f>'Balance N'!I5539</f>
        <v>0</v>
      </c>
      <c r="B5536" s="71">
        <f>'Balance N'!J5539</f>
        <v>0</v>
      </c>
      <c r="C5536" s="72">
        <f>'Balance N'!K5539</f>
        <v>0</v>
      </c>
      <c r="D5536" s="72">
        <f>'Balance N'!L5539</f>
        <v>0</v>
      </c>
      <c r="E5536" s="72">
        <f>'Balance N'!M5539</f>
        <v>0</v>
      </c>
      <c r="F5536" s="72">
        <f>'Balance N'!N5539</f>
        <v>0</v>
      </c>
      <c r="G5536" s="72">
        <f>'Balance N'!O5539</f>
        <v>0</v>
      </c>
      <c r="H5536" s="72">
        <f>'Balance N'!P5539</f>
        <v>0</v>
      </c>
      <c r="I5536" s="74">
        <f t="shared" si="86"/>
        <v>0</v>
      </c>
    </row>
    <row r="5537" spans="1:9" ht="15.6">
      <c r="A5537" s="70">
        <f>'Balance N'!I5540</f>
        <v>0</v>
      </c>
      <c r="B5537" s="71">
        <f>'Balance N'!J5540</f>
        <v>0</v>
      </c>
      <c r="C5537" s="72">
        <f>'Balance N'!K5540</f>
        <v>0</v>
      </c>
      <c r="D5537" s="72">
        <f>'Balance N'!L5540</f>
        <v>0</v>
      </c>
      <c r="E5537" s="72">
        <f>'Balance N'!M5540</f>
        <v>0</v>
      </c>
      <c r="F5537" s="72">
        <f>'Balance N'!N5540</f>
        <v>0</v>
      </c>
      <c r="G5537" s="72">
        <f>'Balance N'!O5540</f>
        <v>0</v>
      </c>
      <c r="H5537" s="72">
        <f>'Balance N'!P5540</f>
        <v>0</v>
      </c>
      <c r="I5537" s="74">
        <f t="shared" si="86"/>
        <v>0</v>
      </c>
    </row>
    <row r="5538" spans="1:9" ht="15.6">
      <c r="A5538" s="70">
        <f>'Balance N'!I5541</f>
        <v>0</v>
      </c>
      <c r="B5538" s="71">
        <f>'Balance N'!J5541</f>
        <v>0</v>
      </c>
      <c r="C5538" s="72">
        <f>'Balance N'!K5541</f>
        <v>0</v>
      </c>
      <c r="D5538" s="72">
        <f>'Balance N'!L5541</f>
        <v>0</v>
      </c>
      <c r="E5538" s="72">
        <f>'Balance N'!M5541</f>
        <v>0</v>
      </c>
      <c r="F5538" s="72">
        <f>'Balance N'!N5541</f>
        <v>0</v>
      </c>
      <c r="G5538" s="72">
        <f>'Balance N'!O5541</f>
        <v>0</v>
      </c>
      <c r="H5538" s="72">
        <f>'Balance N'!P5541</f>
        <v>0</v>
      </c>
      <c r="I5538" s="74">
        <f t="shared" si="86"/>
        <v>0</v>
      </c>
    </row>
    <row r="5539" spans="1:9" ht="15.6">
      <c r="A5539" s="70">
        <f>'Balance N'!I5542</f>
        <v>0</v>
      </c>
      <c r="B5539" s="71">
        <f>'Balance N'!J5542</f>
        <v>0</v>
      </c>
      <c r="C5539" s="72">
        <f>'Balance N'!K5542</f>
        <v>0</v>
      </c>
      <c r="D5539" s="72">
        <f>'Balance N'!L5542</f>
        <v>0</v>
      </c>
      <c r="E5539" s="72">
        <f>'Balance N'!M5542</f>
        <v>0</v>
      </c>
      <c r="F5539" s="72">
        <f>'Balance N'!N5542</f>
        <v>0</v>
      </c>
      <c r="G5539" s="72">
        <f>'Balance N'!O5542</f>
        <v>0</v>
      </c>
      <c r="H5539" s="72">
        <f>'Balance N'!P5542</f>
        <v>0</v>
      </c>
      <c r="I5539" s="74">
        <f t="shared" si="86"/>
        <v>0</v>
      </c>
    </row>
    <row r="5540" spans="1:9" ht="15.6">
      <c r="A5540" s="70">
        <f>'Balance N'!I5543</f>
        <v>0</v>
      </c>
      <c r="B5540" s="71">
        <f>'Balance N'!J5543</f>
        <v>0</v>
      </c>
      <c r="C5540" s="72">
        <f>'Balance N'!K5543</f>
        <v>0</v>
      </c>
      <c r="D5540" s="72">
        <f>'Balance N'!L5543</f>
        <v>0</v>
      </c>
      <c r="E5540" s="72">
        <f>'Balance N'!M5543</f>
        <v>0</v>
      </c>
      <c r="F5540" s="72">
        <f>'Balance N'!N5543</f>
        <v>0</v>
      </c>
      <c r="G5540" s="72">
        <f>'Balance N'!O5543</f>
        <v>0</v>
      </c>
      <c r="H5540" s="72">
        <f>'Balance N'!P5543</f>
        <v>0</v>
      </c>
      <c r="I5540" s="74">
        <f t="shared" si="86"/>
        <v>0</v>
      </c>
    </row>
    <row r="5541" spans="1:9" ht="15.6">
      <c r="A5541" s="70">
        <f>'Balance N'!I5544</f>
        <v>0</v>
      </c>
      <c r="B5541" s="71">
        <f>'Balance N'!J5544</f>
        <v>0</v>
      </c>
      <c r="C5541" s="72">
        <f>'Balance N'!K5544</f>
        <v>0</v>
      </c>
      <c r="D5541" s="72">
        <f>'Balance N'!L5544</f>
        <v>0</v>
      </c>
      <c r="E5541" s="72">
        <f>'Balance N'!M5544</f>
        <v>0</v>
      </c>
      <c r="F5541" s="72">
        <f>'Balance N'!N5544</f>
        <v>0</v>
      </c>
      <c r="G5541" s="72">
        <f>'Balance N'!O5544</f>
        <v>0</v>
      </c>
      <c r="H5541" s="72">
        <f>'Balance N'!P5544</f>
        <v>0</v>
      </c>
      <c r="I5541" s="74">
        <f t="shared" si="86"/>
        <v>0</v>
      </c>
    </row>
    <row r="5542" spans="1:9" ht="15.6">
      <c r="A5542" s="70">
        <f>'Balance N'!I5545</f>
        <v>0</v>
      </c>
      <c r="B5542" s="71">
        <f>'Balance N'!J5545</f>
        <v>0</v>
      </c>
      <c r="C5542" s="72">
        <f>'Balance N'!K5545</f>
        <v>0</v>
      </c>
      <c r="D5542" s="72">
        <f>'Balance N'!L5545</f>
        <v>0</v>
      </c>
      <c r="E5542" s="72">
        <f>'Balance N'!M5545</f>
        <v>0</v>
      </c>
      <c r="F5542" s="72">
        <f>'Balance N'!N5545</f>
        <v>0</v>
      </c>
      <c r="G5542" s="72">
        <f>'Balance N'!O5545</f>
        <v>0</v>
      </c>
      <c r="H5542" s="72">
        <f>'Balance N'!P5545</f>
        <v>0</v>
      </c>
      <c r="I5542" s="74">
        <f t="shared" si="86"/>
        <v>0</v>
      </c>
    </row>
    <row r="5543" spans="1:9" ht="15.6">
      <c r="A5543" s="70">
        <f>'Balance N'!I5546</f>
        <v>0</v>
      </c>
      <c r="B5543" s="71">
        <f>'Balance N'!J5546</f>
        <v>0</v>
      </c>
      <c r="C5543" s="72">
        <f>'Balance N'!K5546</f>
        <v>0</v>
      </c>
      <c r="D5543" s="72">
        <f>'Balance N'!L5546</f>
        <v>0</v>
      </c>
      <c r="E5543" s="72">
        <f>'Balance N'!M5546</f>
        <v>0</v>
      </c>
      <c r="F5543" s="72">
        <f>'Balance N'!N5546</f>
        <v>0</v>
      </c>
      <c r="G5543" s="72">
        <f>'Balance N'!O5546</f>
        <v>0</v>
      </c>
      <c r="H5543" s="72">
        <f>'Balance N'!P5546</f>
        <v>0</v>
      </c>
      <c r="I5543" s="74">
        <f t="shared" si="86"/>
        <v>0</v>
      </c>
    </row>
    <row r="5544" spans="1:9" ht="15.6">
      <c r="A5544" s="70">
        <f>'Balance N'!I5547</f>
        <v>0</v>
      </c>
      <c r="B5544" s="71">
        <f>'Balance N'!J5547</f>
        <v>0</v>
      </c>
      <c r="C5544" s="72">
        <f>'Balance N'!K5547</f>
        <v>0</v>
      </c>
      <c r="D5544" s="72">
        <f>'Balance N'!L5547</f>
        <v>0</v>
      </c>
      <c r="E5544" s="72">
        <f>'Balance N'!M5547</f>
        <v>0</v>
      </c>
      <c r="F5544" s="72">
        <f>'Balance N'!N5547</f>
        <v>0</v>
      </c>
      <c r="G5544" s="72">
        <f>'Balance N'!O5547</f>
        <v>0</v>
      </c>
      <c r="H5544" s="72">
        <f>'Balance N'!P5547</f>
        <v>0</v>
      </c>
      <c r="I5544" s="74">
        <f t="shared" si="86"/>
        <v>0</v>
      </c>
    </row>
    <row r="5545" spans="1:9" ht="15.6">
      <c r="A5545" s="70">
        <f>'Balance N'!I5548</f>
        <v>0</v>
      </c>
      <c r="B5545" s="71">
        <f>'Balance N'!J5548</f>
        <v>0</v>
      </c>
      <c r="C5545" s="72">
        <f>'Balance N'!K5548</f>
        <v>0</v>
      </c>
      <c r="D5545" s="72">
        <f>'Balance N'!L5548</f>
        <v>0</v>
      </c>
      <c r="E5545" s="72">
        <f>'Balance N'!M5548</f>
        <v>0</v>
      </c>
      <c r="F5545" s="72">
        <f>'Balance N'!N5548</f>
        <v>0</v>
      </c>
      <c r="G5545" s="72">
        <f>'Balance N'!O5548</f>
        <v>0</v>
      </c>
      <c r="H5545" s="72">
        <f>'Balance N'!P5548</f>
        <v>0</v>
      </c>
      <c r="I5545" s="74">
        <f t="shared" si="86"/>
        <v>0</v>
      </c>
    </row>
    <row r="5546" spans="1:9" ht="15.6">
      <c r="A5546" s="70">
        <f>'Balance N'!I5549</f>
        <v>0</v>
      </c>
      <c r="B5546" s="71">
        <f>'Balance N'!J5549</f>
        <v>0</v>
      </c>
      <c r="C5546" s="72">
        <f>'Balance N'!K5549</f>
        <v>0</v>
      </c>
      <c r="D5546" s="72">
        <f>'Balance N'!L5549</f>
        <v>0</v>
      </c>
      <c r="E5546" s="72">
        <f>'Balance N'!M5549</f>
        <v>0</v>
      </c>
      <c r="F5546" s="72">
        <f>'Balance N'!N5549</f>
        <v>0</v>
      </c>
      <c r="G5546" s="72">
        <f>'Balance N'!O5549</f>
        <v>0</v>
      </c>
      <c r="H5546" s="72">
        <f>'Balance N'!P5549</f>
        <v>0</v>
      </c>
      <c r="I5546" s="74">
        <f t="shared" si="86"/>
        <v>0</v>
      </c>
    </row>
    <row r="5547" spans="1:9" ht="15.6">
      <c r="A5547" s="70">
        <f>'Balance N'!I5550</f>
        <v>0</v>
      </c>
      <c r="B5547" s="71">
        <f>'Balance N'!J5550</f>
        <v>0</v>
      </c>
      <c r="C5547" s="72">
        <f>'Balance N'!K5550</f>
        <v>0</v>
      </c>
      <c r="D5547" s="72">
        <f>'Balance N'!L5550</f>
        <v>0</v>
      </c>
      <c r="E5547" s="72">
        <f>'Balance N'!M5550</f>
        <v>0</v>
      </c>
      <c r="F5547" s="72">
        <f>'Balance N'!N5550</f>
        <v>0</v>
      </c>
      <c r="G5547" s="72">
        <f>'Balance N'!O5550</f>
        <v>0</v>
      </c>
      <c r="H5547" s="72">
        <f>'Balance N'!P5550</f>
        <v>0</v>
      </c>
      <c r="I5547" s="74">
        <f t="shared" si="86"/>
        <v>0</v>
      </c>
    </row>
    <row r="5548" spans="1:9" ht="15.6">
      <c r="A5548" s="70">
        <f>'Balance N'!I5551</f>
        <v>0</v>
      </c>
      <c r="B5548" s="71">
        <f>'Balance N'!J5551</f>
        <v>0</v>
      </c>
      <c r="C5548" s="72">
        <f>'Balance N'!K5551</f>
        <v>0</v>
      </c>
      <c r="D5548" s="72">
        <f>'Balance N'!L5551</f>
        <v>0</v>
      </c>
      <c r="E5548" s="72">
        <f>'Balance N'!M5551</f>
        <v>0</v>
      </c>
      <c r="F5548" s="72">
        <f>'Balance N'!N5551</f>
        <v>0</v>
      </c>
      <c r="G5548" s="72">
        <f>'Balance N'!O5551</f>
        <v>0</v>
      </c>
      <c r="H5548" s="72">
        <f>'Balance N'!P5551</f>
        <v>0</v>
      </c>
      <c r="I5548" s="74">
        <f t="shared" si="86"/>
        <v>0</v>
      </c>
    </row>
    <row r="5549" spans="1:9" ht="15.6">
      <c r="A5549" s="70">
        <f>'Balance N'!I5552</f>
        <v>0</v>
      </c>
      <c r="B5549" s="71">
        <f>'Balance N'!J5552</f>
        <v>0</v>
      </c>
      <c r="C5549" s="72">
        <f>'Balance N'!K5552</f>
        <v>0</v>
      </c>
      <c r="D5549" s="72">
        <f>'Balance N'!L5552</f>
        <v>0</v>
      </c>
      <c r="E5549" s="72">
        <f>'Balance N'!M5552</f>
        <v>0</v>
      </c>
      <c r="F5549" s="72">
        <f>'Balance N'!N5552</f>
        <v>0</v>
      </c>
      <c r="G5549" s="72">
        <f>'Balance N'!O5552</f>
        <v>0</v>
      </c>
      <c r="H5549" s="72">
        <f>'Balance N'!P5552</f>
        <v>0</v>
      </c>
      <c r="I5549" s="74">
        <f t="shared" si="86"/>
        <v>0</v>
      </c>
    </row>
    <row r="5550" spans="1:9" ht="15.6">
      <c r="A5550" s="70">
        <f>'Balance N'!I5553</f>
        <v>0</v>
      </c>
      <c r="B5550" s="71">
        <f>'Balance N'!J5553</f>
        <v>0</v>
      </c>
      <c r="C5550" s="72">
        <f>'Balance N'!K5553</f>
        <v>0</v>
      </c>
      <c r="D5550" s="72">
        <f>'Balance N'!L5553</f>
        <v>0</v>
      </c>
      <c r="E5550" s="72">
        <f>'Balance N'!M5553</f>
        <v>0</v>
      </c>
      <c r="F5550" s="72">
        <f>'Balance N'!N5553</f>
        <v>0</v>
      </c>
      <c r="G5550" s="72">
        <f>'Balance N'!O5553</f>
        <v>0</v>
      </c>
      <c r="H5550" s="72">
        <f>'Balance N'!P5553</f>
        <v>0</v>
      </c>
      <c r="I5550" s="74">
        <f t="shared" si="86"/>
        <v>0</v>
      </c>
    </row>
    <row r="5551" spans="1:9" ht="15.6">
      <c r="A5551" s="70">
        <f>'Balance N'!I5554</f>
        <v>0</v>
      </c>
      <c r="B5551" s="71">
        <f>'Balance N'!J5554</f>
        <v>0</v>
      </c>
      <c r="C5551" s="72">
        <f>'Balance N'!K5554</f>
        <v>0</v>
      </c>
      <c r="D5551" s="72">
        <f>'Balance N'!L5554</f>
        <v>0</v>
      </c>
      <c r="E5551" s="72">
        <f>'Balance N'!M5554</f>
        <v>0</v>
      </c>
      <c r="F5551" s="72">
        <f>'Balance N'!N5554</f>
        <v>0</v>
      </c>
      <c r="G5551" s="72">
        <f>'Balance N'!O5554</f>
        <v>0</v>
      </c>
      <c r="H5551" s="72">
        <f>'Balance N'!P5554</f>
        <v>0</v>
      </c>
      <c r="I5551" s="74">
        <f t="shared" si="86"/>
        <v>0</v>
      </c>
    </row>
    <row r="5552" spans="1:9" ht="15.6">
      <c r="A5552" s="70">
        <f>'Balance N'!I5555</f>
        <v>0</v>
      </c>
      <c r="B5552" s="71">
        <f>'Balance N'!J5555</f>
        <v>0</v>
      </c>
      <c r="C5552" s="72">
        <f>'Balance N'!K5555</f>
        <v>0</v>
      </c>
      <c r="D5552" s="72">
        <f>'Balance N'!L5555</f>
        <v>0</v>
      </c>
      <c r="E5552" s="72">
        <f>'Balance N'!M5555</f>
        <v>0</v>
      </c>
      <c r="F5552" s="72">
        <f>'Balance N'!N5555</f>
        <v>0</v>
      </c>
      <c r="G5552" s="72">
        <f>'Balance N'!O5555</f>
        <v>0</v>
      </c>
      <c r="H5552" s="72">
        <f>'Balance N'!P5555</f>
        <v>0</v>
      </c>
      <c r="I5552" s="74">
        <f t="shared" si="86"/>
        <v>0</v>
      </c>
    </row>
    <row r="5553" spans="1:9" ht="15.6">
      <c r="A5553" s="70">
        <f>'Balance N'!I5556</f>
        <v>0</v>
      </c>
      <c r="B5553" s="71">
        <f>'Balance N'!J5556</f>
        <v>0</v>
      </c>
      <c r="C5553" s="72">
        <f>'Balance N'!K5556</f>
        <v>0</v>
      </c>
      <c r="D5553" s="72">
        <f>'Balance N'!L5556</f>
        <v>0</v>
      </c>
      <c r="E5553" s="72">
        <f>'Balance N'!M5556</f>
        <v>0</v>
      </c>
      <c r="F5553" s="72">
        <f>'Balance N'!N5556</f>
        <v>0</v>
      </c>
      <c r="G5553" s="72">
        <f>'Balance N'!O5556</f>
        <v>0</v>
      </c>
      <c r="H5553" s="72">
        <f>'Balance N'!P5556</f>
        <v>0</v>
      </c>
      <c r="I5553" s="74">
        <f t="shared" si="86"/>
        <v>0</v>
      </c>
    </row>
    <row r="5554" spans="1:9" ht="15.6">
      <c r="A5554" s="70">
        <f>'Balance N'!I5557</f>
        <v>0</v>
      </c>
      <c r="B5554" s="71">
        <f>'Balance N'!J5557</f>
        <v>0</v>
      </c>
      <c r="C5554" s="72">
        <f>'Balance N'!K5557</f>
        <v>0</v>
      </c>
      <c r="D5554" s="72">
        <f>'Balance N'!L5557</f>
        <v>0</v>
      </c>
      <c r="E5554" s="72">
        <f>'Balance N'!M5557</f>
        <v>0</v>
      </c>
      <c r="F5554" s="72">
        <f>'Balance N'!N5557</f>
        <v>0</v>
      </c>
      <c r="G5554" s="72">
        <f>'Balance N'!O5557</f>
        <v>0</v>
      </c>
      <c r="H5554" s="72">
        <f>'Balance N'!P5557</f>
        <v>0</v>
      </c>
      <c r="I5554" s="74">
        <f t="shared" si="86"/>
        <v>0</v>
      </c>
    </row>
    <row r="5555" spans="1:9" ht="15.6">
      <c r="A5555" s="70">
        <f>'Balance N'!I5558</f>
        <v>0</v>
      </c>
      <c r="B5555" s="71">
        <f>'Balance N'!J5558</f>
        <v>0</v>
      </c>
      <c r="C5555" s="72">
        <f>'Balance N'!K5558</f>
        <v>0</v>
      </c>
      <c r="D5555" s="72">
        <f>'Balance N'!L5558</f>
        <v>0</v>
      </c>
      <c r="E5555" s="72">
        <f>'Balance N'!M5558</f>
        <v>0</v>
      </c>
      <c r="F5555" s="72">
        <f>'Balance N'!N5558</f>
        <v>0</v>
      </c>
      <c r="G5555" s="72">
        <f>'Balance N'!O5558</f>
        <v>0</v>
      </c>
      <c r="H5555" s="72">
        <f>'Balance N'!P5558</f>
        <v>0</v>
      </c>
      <c r="I5555" s="74">
        <f t="shared" si="86"/>
        <v>0</v>
      </c>
    </row>
    <row r="5556" spans="1:9" ht="15.6">
      <c r="A5556" s="70">
        <f>'Balance N'!I5559</f>
        <v>0</v>
      </c>
      <c r="B5556" s="71">
        <f>'Balance N'!J5559</f>
        <v>0</v>
      </c>
      <c r="C5556" s="72">
        <f>'Balance N'!K5559</f>
        <v>0</v>
      </c>
      <c r="D5556" s="72">
        <f>'Balance N'!L5559</f>
        <v>0</v>
      </c>
      <c r="E5556" s="72">
        <f>'Balance N'!M5559</f>
        <v>0</v>
      </c>
      <c r="F5556" s="72">
        <f>'Balance N'!N5559</f>
        <v>0</v>
      </c>
      <c r="G5556" s="72">
        <f>'Balance N'!O5559</f>
        <v>0</v>
      </c>
      <c r="H5556" s="72">
        <f>'Balance N'!P5559</f>
        <v>0</v>
      </c>
      <c r="I5556" s="74">
        <f t="shared" si="86"/>
        <v>0</v>
      </c>
    </row>
    <row r="5557" spans="1:9" ht="15.6">
      <c r="A5557" s="70">
        <f>'Balance N'!I5560</f>
        <v>0</v>
      </c>
      <c r="B5557" s="71">
        <f>'Balance N'!J5560</f>
        <v>0</v>
      </c>
      <c r="C5557" s="72">
        <f>'Balance N'!K5560</f>
        <v>0</v>
      </c>
      <c r="D5557" s="72">
        <f>'Balance N'!L5560</f>
        <v>0</v>
      </c>
      <c r="E5557" s="72">
        <f>'Balance N'!M5560</f>
        <v>0</v>
      </c>
      <c r="F5557" s="72">
        <f>'Balance N'!N5560</f>
        <v>0</v>
      </c>
      <c r="G5557" s="72">
        <f>'Balance N'!O5560</f>
        <v>0</v>
      </c>
      <c r="H5557" s="72">
        <f>'Balance N'!P5560</f>
        <v>0</v>
      </c>
      <c r="I5557" s="74">
        <f t="shared" si="86"/>
        <v>0</v>
      </c>
    </row>
    <row r="5558" spans="1:9" ht="15.6">
      <c r="A5558" s="70">
        <f>'Balance N'!I5561</f>
        <v>0</v>
      </c>
      <c r="B5558" s="71">
        <f>'Balance N'!J5561</f>
        <v>0</v>
      </c>
      <c r="C5558" s="72">
        <f>'Balance N'!K5561</f>
        <v>0</v>
      </c>
      <c r="D5558" s="72">
        <f>'Balance N'!L5561</f>
        <v>0</v>
      </c>
      <c r="E5558" s="72">
        <f>'Balance N'!M5561</f>
        <v>0</v>
      </c>
      <c r="F5558" s="72">
        <f>'Balance N'!N5561</f>
        <v>0</v>
      </c>
      <c r="G5558" s="72">
        <f>'Balance N'!O5561</f>
        <v>0</v>
      </c>
      <c r="H5558" s="72">
        <f>'Balance N'!P5561</f>
        <v>0</v>
      </c>
      <c r="I5558" s="74">
        <f t="shared" si="86"/>
        <v>0</v>
      </c>
    </row>
    <row r="5559" spans="1:9" ht="15.6">
      <c r="A5559" s="70">
        <f>'Balance N'!I5562</f>
        <v>0</v>
      </c>
      <c r="B5559" s="71">
        <f>'Balance N'!J5562</f>
        <v>0</v>
      </c>
      <c r="C5559" s="72">
        <f>'Balance N'!K5562</f>
        <v>0</v>
      </c>
      <c r="D5559" s="72">
        <f>'Balance N'!L5562</f>
        <v>0</v>
      </c>
      <c r="E5559" s="72">
        <f>'Balance N'!M5562</f>
        <v>0</v>
      </c>
      <c r="F5559" s="72">
        <f>'Balance N'!N5562</f>
        <v>0</v>
      </c>
      <c r="G5559" s="72">
        <f>'Balance N'!O5562</f>
        <v>0</v>
      </c>
      <c r="H5559" s="72">
        <f>'Balance N'!P5562</f>
        <v>0</v>
      </c>
      <c r="I5559" s="74">
        <f t="shared" si="86"/>
        <v>0</v>
      </c>
    </row>
    <row r="5560" spans="1:9" ht="15.6">
      <c r="A5560" s="70">
        <f>'Balance N'!I5563</f>
        <v>0</v>
      </c>
      <c r="B5560" s="71">
        <f>'Balance N'!J5563</f>
        <v>0</v>
      </c>
      <c r="C5560" s="72">
        <f>'Balance N'!K5563</f>
        <v>0</v>
      </c>
      <c r="D5560" s="72">
        <f>'Balance N'!L5563</f>
        <v>0</v>
      </c>
      <c r="E5560" s="72">
        <f>'Balance N'!M5563</f>
        <v>0</v>
      </c>
      <c r="F5560" s="72">
        <f>'Balance N'!N5563</f>
        <v>0</v>
      </c>
      <c r="G5560" s="72">
        <f>'Balance N'!O5563</f>
        <v>0</v>
      </c>
      <c r="H5560" s="72">
        <f>'Balance N'!P5563</f>
        <v>0</v>
      </c>
      <c r="I5560" s="74">
        <f t="shared" si="86"/>
        <v>0</v>
      </c>
    </row>
    <row r="5561" spans="1:9" ht="15.6">
      <c r="A5561" s="70">
        <f>'Balance N'!I5564</f>
        <v>0</v>
      </c>
      <c r="B5561" s="71">
        <f>'Balance N'!J5564</f>
        <v>0</v>
      </c>
      <c r="C5561" s="72">
        <f>'Balance N'!K5564</f>
        <v>0</v>
      </c>
      <c r="D5561" s="72">
        <f>'Balance N'!L5564</f>
        <v>0</v>
      </c>
      <c r="E5561" s="72">
        <f>'Balance N'!M5564</f>
        <v>0</v>
      </c>
      <c r="F5561" s="72">
        <f>'Balance N'!N5564</f>
        <v>0</v>
      </c>
      <c r="G5561" s="72">
        <f>'Balance N'!O5564</f>
        <v>0</v>
      </c>
      <c r="H5561" s="72">
        <f>'Balance N'!P5564</f>
        <v>0</v>
      </c>
      <c r="I5561" s="74">
        <f t="shared" si="86"/>
        <v>0</v>
      </c>
    </row>
    <row r="5562" spans="1:9" ht="15.6">
      <c r="A5562" s="70">
        <f>'Balance N'!I5565</f>
        <v>0</v>
      </c>
      <c r="B5562" s="71">
        <f>'Balance N'!J5565</f>
        <v>0</v>
      </c>
      <c r="C5562" s="72">
        <f>'Balance N'!K5565</f>
        <v>0</v>
      </c>
      <c r="D5562" s="72">
        <f>'Balance N'!L5565</f>
        <v>0</v>
      </c>
      <c r="E5562" s="72">
        <f>'Balance N'!M5565</f>
        <v>0</v>
      </c>
      <c r="F5562" s="72">
        <f>'Balance N'!N5565</f>
        <v>0</v>
      </c>
      <c r="G5562" s="72">
        <f>'Balance N'!O5565</f>
        <v>0</v>
      </c>
      <c r="H5562" s="72">
        <f>'Balance N'!P5565</f>
        <v>0</v>
      </c>
      <c r="I5562" s="74">
        <f t="shared" si="86"/>
        <v>0</v>
      </c>
    </row>
    <row r="5563" spans="1:9" ht="15.6">
      <c r="A5563" s="70">
        <f>'Balance N'!I5566</f>
        <v>0</v>
      </c>
      <c r="B5563" s="71">
        <f>'Balance N'!J5566</f>
        <v>0</v>
      </c>
      <c r="C5563" s="72">
        <f>'Balance N'!K5566</f>
        <v>0</v>
      </c>
      <c r="D5563" s="72">
        <f>'Balance N'!L5566</f>
        <v>0</v>
      </c>
      <c r="E5563" s="72">
        <f>'Balance N'!M5566</f>
        <v>0</v>
      </c>
      <c r="F5563" s="72">
        <f>'Balance N'!N5566</f>
        <v>0</v>
      </c>
      <c r="G5563" s="72">
        <f>'Balance N'!O5566</f>
        <v>0</v>
      </c>
      <c r="H5563" s="72">
        <f>'Balance N'!P5566</f>
        <v>0</v>
      </c>
      <c r="I5563" s="74">
        <f t="shared" si="86"/>
        <v>0</v>
      </c>
    </row>
    <row r="5564" spans="1:9" ht="15.6">
      <c r="A5564" s="70">
        <f>'Balance N'!I5567</f>
        <v>0</v>
      </c>
      <c r="B5564" s="71">
        <f>'Balance N'!J5567</f>
        <v>0</v>
      </c>
      <c r="C5564" s="72">
        <f>'Balance N'!K5567</f>
        <v>0</v>
      </c>
      <c r="D5564" s="72">
        <f>'Balance N'!L5567</f>
        <v>0</v>
      </c>
      <c r="E5564" s="72">
        <f>'Balance N'!M5567</f>
        <v>0</v>
      </c>
      <c r="F5564" s="72">
        <f>'Balance N'!N5567</f>
        <v>0</v>
      </c>
      <c r="G5564" s="72">
        <f>'Balance N'!O5567</f>
        <v>0</v>
      </c>
      <c r="H5564" s="72">
        <f>'Balance N'!P5567</f>
        <v>0</v>
      </c>
      <c r="I5564" s="74">
        <f t="shared" si="86"/>
        <v>0</v>
      </c>
    </row>
    <row r="5565" spans="1:9" ht="15.6">
      <c r="A5565" s="70">
        <f>'Balance N'!I5568</f>
        <v>0</v>
      </c>
      <c r="B5565" s="71">
        <f>'Balance N'!J5568</f>
        <v>0</v>
      </c>
      <c r="C5565" s="72">
        <f>'Balance N'!K5568</f>
        <v>0</v>
      </c>
      <c r="D5565" s="72">
        <f>'Balance N'!L5568</f>
        <v>0</v>
      </c>
      <c r="E5565" s="72">
        <f>'Balance N'!M5568</f>
        <v>0</v>
      </c>
      <c r="F5565" s="72">
        <f>'Balance N'!N5568</f>
        <v>0</v>
      </c>
      <c r="G5565" s="72">
        <f>'Balance N'!O5568</f>
        <v>0</v>
      </c>
      <c r="H5565" s="72">
        <f>'Balance N'!P5568</f>
        <v>0</v>
      </c>
      <c r="I5565" s="74">
        <f t="shared" si="86"/>
        <v>0</v>
      </c>
    </row>
    <row r="5566" spans="1:9" ht="15.6">
      <c r="A5566" s="70">
        <f>'Balance N'!I5569</f>
        <v>0</v>
      </c>
      <c r="B5566" s="71">
        <f>'Balance N'!J5569</f>
        <v>0</v>
      </c>
      <c r="C5566" s="72">
        <f>'Balance N'!K5569</f>
        <v>0</v>
      </c>
      <c r="D5566" s="72">
        <f>'Balance N'!L5569</f>
        <v>0</v>
      </c>
      <c r="E5566" s="72">
        <f>'Balance N'!M5569</f>
        <v>0</v>
      </c>
      <c r="F5566" s="72">
        <f>'Balance N'!N5569</f>
        <v>0</v>
      </c>
      <c r="G5566" s="72">
        <f>'Balance N'!O5569</f>
        <v>0</v>
      </c>
      <c r="H5566" s="72">
        <f>'Balance N'!P5569</f>
        <v>0</v>
      </c>
      <c r="I5566" s="74">
        <f t="shared" si="86"/>
        <v>0</v>
      </c>
    </row>
    <row r="5567" spans="1:9" ht="15.6">
      <c r="A5567" s="70">
        <f>'Balance N'!I5570</f>
        <v>0</v>
      </c>
      <c r="B5567" s="71">
        <f>'Balance N'!J5570</f>
        <v>0</v>
      </c>
      <c r="C5567" s="72">
        <f>'Balance N'!K5570</f>
        <v>0</v>
      </c>
      <c r="D5567" s="72">
        <f>'Balance N'!L5570</f>
        <v>0</v>
      </c>
      <c r="E5567" s="72">
        <f>'Balance N'!M5570</f>
        <v>0</v>
      </c>
      <c r="F5567" s="72">
        <f>'Balance N'!N5570</f>
        <v>0</v>
      </c>
      <c r="G5567" s="72">
        <f>'Balance N'!O5570</f>
        <v>0</v>
      </c>
      <c r="H5567" s="72">
        <f>'Balance N'!P5570</f>
        <v>0</v>
      </c>
      <c r="I5567" s="74">
        <f t="shared" si="86"/>
        <v>0</v>
      </c>
    </row>
    <row r="5568" spans="1:9" ht="15.6">
      <c r="A5568" s="70">
        <f>'Balance N'!I5571</f>
        <v>0</v>
      </c>
      <c r="B5568" s="71">
        <f>'Balance N'!J5571</f>
        <v>0</v>
      </c>
      <c r="C5568" s="72">
        <f>'Balance N'!K5571</f>
        <v>0</v>
      </c>
      <c r="D5568" s="72">
        <f>'Balance N'!L5571</f>
        <v>0</v>
      </c>
      <c r="E5568" s="72">
        <f>'Balance N'!M5571</f>
        <v>0</v>
      </c>
      <c r="F5568" s="72">
        <f>'Balance N'!N5571</f>
        <v>0</v>
      </c>
      <c r="G5568" s="72">
        <f>'Balance N'!O5571</f>
        <v>0</v>
      </c>
      <c r="H5568" s="72">
        <f>'Balance N'!P5571</f>
        <v>0</v>
      </c>
      <c r="I5568" s="74">
        <f t="shared" si="86"/>
        <v>0</v>
      </c>
    </row>
    <row r="5569" spans="1:9" ht="15.6">
      <c r="A5569" s="70">
        <f>'Balance N'!I5572</f>
        <v>0</v>
      </c>
      <c r="B5569" s="71">
        <f>'Balance N'!J5572</f>
        <v>0</v>
      </c>
      <c r="C5569" s="72">
        <f>'Balance N'!K5572</f>
        <v>0</v>
      </c>
      <c r="D5569" s="72">
        <f>'Balance N'!L5572</f>
        <v>0</v>
      </c>
      <c r="E5569" s="72">
        <f>'Balance N'!M5572</f>
        <v>0</v>
      </c>
      <c r="F5569" s="72">
        <f>'Balance N'!N5572</f>
        <v>0</v>
      </c>
      <c r="G5569" s="72">
        <f>'Balance N'!O5572</f>
        <v>0</v>
      </c>
      <c r="H5569" s="72">
        <f>'Balance N'!P5572</f>
        <v>0</v>
      </c>
      <c r="I5569" s="74">
        <f t="shared" si="86"/>
        <v>0</v>
      </c>
    </row>
    <row r="5570" spans="1:9" ht="15.6">
      <c r="A5570" s="70">
        <f>'Balance N'!I5573</f>
        <v>0</v>
      </c>
      <c r="B5570" s="71">
        <f>'Balance N'!J5573</f>
        <v>0</v>
      </c>
      <c r="C5570" s="72">
        <f>'Balance N'!K5573</f>
        <v>0</v>
      </c>
      <c r="D5570" s="72">
        <f>'Balance N'!L5573</f>
        <v>0</v>
      </c>
      <c r="E5570" s="72">
        <f>'Balance N'!M5573</f>
        <v>0</v>
      </c>
      <c r="F5570" s="72">
        <f>'Balance N'!N5573</f>
        <v>0</v>
      </c>
      <c r="G5570" s="72">
        <f>'Balance N'!O5573</f>
        <v>0</v>
      </c>
      <c r="H5570" s="72">
        <f>'Balance N'!P5573</f>
        <v>0</v>
      </c>
      <c r="I5570" s="74">
        <f t="shared" si="86"/>
        <v>0</v>
      </c>
    </row>
    <row r="5571" spans="1:9" ht="15.6">
      <c r="A5571" s="70">
        <f>'Balance N'!I5574</f>
        <v>0</v>
      </c>
      <c r="B5571" s="71">
        <f>'Balance N'!J5574</f>
        <v>0</v>
      </c>
      <c r="C5571" s="72">
        <f>'Balance N'!K5574</f>
        <v>0</v>
      </c>
      <c r="D5571" s="72">
        <f>'Balance N'!L5574</f>
        <v>0</v>
      </c>
      <c r="E5571" s="72">
        <f>'Balance N'!M5574</f>
        <v>0</v>
      </c>
      <c r="F5571" s="72">
        <f>'Balance N'!N5574</f>
        <v>0</v>
      </c>
      <c r="G5571" s="72">
        <f>'Balance N'!O5574</f>
        <v>0</v>
      </c>
      <c r="H5571" s="72">
        <f>'Balance N'!P5574</f>
        <v>0</v>
      </c>
      <c r="I5571" s="74">
        <f t="shared" ref="I5571:I5634" si="87">(C5571-D5571)+(E5571-F5571)-(G5571-H5571)</f>
        <v>0</v>
      </c>
    </row>
    <row r="5572" spans="1:9" ht="15.6">
      <c r="A5572" s="70">
        <f>'Balance N'!I5575</f>
        <v>0</v>
      </c>
      <c r="B5572" s="71">
        <f>'Balance N'!J5575</f>
        <v>0</v>
      </c>
      <c r="C5572" s="72">
        <f>'Balance N'!K5575</f>
        <v>0</v>
      </c>
      <c r="D5572" s="72">
        <f>'Balance N'!L5575</f>
        <v>0</v>
      </c>
      <c r="E5572" s="72">
        <f>'Balance N'!M5575</f>
        <v>0</v>
      </c>
      <c r="F5572" s="72">
        <f>'Balance N'!N5575</f>
        <v>0</v>
      </c>
      <c r="G5572" s="72">
        <f>'Balance N'!O5575</f>
        <v>0</v>
      </c>
      <c r="H5572" s="72">
        <f>'Balance N'!P5575</f>
        <v>0</v>
      </c>
      <c r="I5572" s="74">
        <f t="shared" si="87"/>
        <v>0</v>
      </c>
    </row>
    <row r="5573" spans="1:9" ht="15.6">
      <c r="A5573" s="70">
        <f>'Balance N'!I5576</f>
        <v>0</v>
      </c>
      <c r="B5573" s="71">
        <f>'Balance N'!J5576</f>
        <v>0</v>
      </c>
      <c r="C5573" s="72">
        <f>'Balance N'!K5576</f>
        <v>0</v>
      </c>
      <c r="D5573" s="72">
        <f>'Balance N'!L5576</f>
        <v>0</v>
      </c>
      <c r="E5573" s="72">
        <f>'Balance N'!M5576</f>
        <v>0</v>
      </c>
      <c r="F5573" s="72">
        <f>'Balance N'!N5576</f>
        <v>0</v>
      </c>
      <c r="G5573" s="72">
        <f>'Balance N'!O5576</f>
        <v>0</v>
      </c>
      <c r="H5573" s="72">
        <f>'Balance N'!P5576</f>
        <v>0</v>
      </c>
      <c r="I5573" s="74">
        <f t="shared" si="87"/>
        <v>0</v>
      </c>
    </row>
    <row r="5574" spans="1:9" ht="15.6">
      <c r="A5574" s="70">
        <f>'Balance N'!I5577</f>
        <v>0</v>
      </c>
      <c r="B5574" s="71">
        <f>'Balance N'!J5577</f>
        <v>0</v>
      </c>
      <c r="C5574" s="72">
        <f>'Balance N'!K5577</f>
        <v>0</v>
      </c>
      <c r="D5574" s="72">
        <f>'Balance N'!L5577</f>
        <v>0</v>
      </c>
      <c r="E5574" s="72">
        <f>'Balance N'!M5577</f>
        <v>0</v>
      </c>
      <c r="F5574" s="72">
        <f>'Balance N'!N5577</f>
        <v>0</v>
      </c>
      <c r="G5574" s="72">
        <f>'Balance N'!O5577</f>
        <v>0</v>
      </c>
      <c r="H5574" s="72">
        <f>'Balance N'!P5577</f>
        <v>0</v>
      </c>
      <c r="I5574" s="74">
        <f t="shared" si="87"/>
        <v>0</v>
      </c>
    </row>
    <row r="5575" spans="1:9" ht="15.6">
      <c r="A5575" s="70">
        <f>'Balance N'!I5578</f>
        <v>0</v>
      </c>
      <c r="B5575" s="71">
        <f>'Balance N'!J5578</f>
        <v>0</v>
      </c>
      <c r="C5575" s="72">
        <f>'Balance N'!K5578</f>
        <v>0</v>
      </c>
      <c r="D5575" s="72">
        <f>'Balance N'!L5578</f>
        <v>0</v>
      </c>
      <c r="E5575" s="72">
        <f>'Balance N'!M5578</f>
        <v>0</v>
      </c>
      <c r="F5575" s="72">
        <f>'Balance N'!N5578</f>
        <v>0</v>
      </c>
      <c r="G5575" s="72">
        <f>'Balance N'!O5578</f>
        <v>0</v>
      </c>
      <c r="H5575" s="72">
        <f>'Balance N'!P5578</f>
        <v>0</v>
      </c>
      <c r="I5575" s="74">
        <f t="shared" si="87"/>
        <v>0</v>
      </c>
    </row>
    <row r="5576" spans="1:9" ht="15.6">
      <c r="A5576" s="70">
        <f>'Balance N'!I5579</f>
        <v>0</v>
      </c>
      <c r="B5576" s="71">
        <f>'Balance N'!J5579</f>
        <v>0</v>
      </c>
      <c r="C5576" s="72">
        <f>'Balance N'!K5579</f>
        <v>0</v>
      </c>
      <c r="D5576" s="72">
        <f>'Balance N'!L5579</f>
        <v>0</v>
      </c>
      <c r="E5576" s="72">
        <f>'Balance N'!M5579</f>
        <v>0</v>
      </c>
      <c r="F5576" s="72">
        <f>'Balance N'!N5579</f>
        <v>0</v>
      </c>
      <c r="G5576" s="72">
        <f>'Balance N'!O5579</f>
        <v>0</v>
      </c>
      <c r="H5576" s="72">
        <f>'Balance N'!P5579</f>
        <v>0</v>
      </c>
      <c r="I5576" s="74">
        <f t="shared" si="87"/>
        <v>0</v>
      </c>
    </row>
    <row r="5577" spans="1:9" ht="15.6">
      <c r="A5577" s="70">
        <f>'Balance N'!I5580</f>
        <v>0</v>
      </c>
      <c r="B5577" s="71">
        <f>'Balance N'!J5580</f>
        <v>0</v>
      </c>
      <c r="C5577" s="72">
        <f>'Balance N'!K5580</f>
        <v>0</v>
      </c>
      <c r="D5577" s="72">
        <f>'Balance N'!L5580</f>
        <v>0</v>
      </c>
      <c r="E5577" s="72">
        <f>'Balance N'!M5580</f>
        <v>0</v>
      </c>
      <c r="F5577" s="72">
        <f>'Balance N'!N5580</f>
        <v>0</v>
      </c>
      <c r="G5577" s="72">
        <f>'Balance N'!O5580</f>
        <v>0</v>
      </c>
      <c r="H5577" s="72">
        <f>'Balance N'!P5580</f>
        <v>0</v>
      </c>
      <c r="I5577" s="74">
        <f t="shared" si="87"/>
        <v>0</v>
      </c>
    </row>
    <row r="5578" spans="1:9" ht="15.6">
      <c r="A5578" s="70">
        <f>'Balance N'!I5581</f>
        <v>0</v>
      </c>
      <c r="B5578" s="71">
        <f>'Balance N'!J5581</f>
        <v>0</v>
      </c>
      <c r="C5578" s="72">
        <f>'Balance N'!K5581</f>
        <v>0</v>
      </c>
      <c r="D5578" s="72">
        <f>'Balance N'!L5581</f>
        <v>0</v>
      </c>
      <c r="E5578" s="72">
        <f>'Balance N'!M5581</f>
        <v>0</v>
      </c>
      <c r="F5578" s="72">
        <f>'Balance N'!N5581</f>
        <v>0</v>
      </c>
      <c r="G5578" s="72">
        <f>'Balance N'!O5581</f>
        <v>0</v>
      </c>
      <c r="H5578" s="72">
        <f>'Balance N'!P5581</f>
        <v>0</v>
      </c>
      <c r="I5578" s="74">
        <f t="shared" si="87"/>
        <v>0</v>
      </c>
    </row>
    <row r="5579" spans="1:9" ht="15.6">
      <c r="A5579" s="70">
        <f>'Balance N'!I5582</f>
        <v>0</v>
      </c>
      <c r="B5579" s="71">
        <f>'Balance N'!J5582</f>
        <v>0</v>
      </c>
      <c r="C5579" s="72">
        <f>'Balance N'!K5582</f>
        <v>0</v>
      </c>
      <c r="D5579" s="72">
        <f>'Balance N'!L5582</f>
        <v>0</v>
      </c>
      <c r="E5579" s="72">
        <f>'Balance N'!M5582</f>
        <v>0</v>
      </c>
      <c r="F5579" s="72">
        <f>'Balance N'!N5582</f>
        <v>0</v>
      </c>
      <c r="G5579" s="72">
        <f>'Balance N'!O5582</f>
        <v>0</v>
      </c>
      <c r="H5579" s="72">
        <f>'Balance N'!P5582</f>
        <v>0</v>
      </c>
      <c r="I5579" s="74">
        <f t="shared" si="87"/>
        <v>0</v>
      </c>
    </row>
    <row r="5580" spans="1:9" ht="15.6">
      <c r="A5580" s="70">
        <f>'Balance N'!I5583</f>
        <v>0</v>
      </c>
      <c r="B5580" s="71">
        <f>'Balance N'!J5583</f>
        <v>0</v>
      </c>
      <c r="C5580" s="72">
        <f>'Balance N'!K5583</f>
        <v>0</v>
      </c>
      <c r="D5580" s="72">
        <f>'Balance N'!L5583</f>
        <v>0</v>
      </c>
      <c r="E5580" s="72">
        <f>'Balance N'!M5583</f>
        <v>0</v>
      </c>
      <c r="F5580" s="72">
        <f>'Balance N'!N5583</f>
        <v>0</v>
      </c>
      <c r="G5580" s="72">
        <f>'Balance N'!O5583</f>
        <v>0</v>
      </c>
      <c r="H5580" s="72">
        <f>'Balance N'!P5583</f>
        <v>0</v>
      </c>
      <c r="I5580" s="74">
        <f t="shared" si="87"/>
        <v>0</v>
      </c>
    </row>
    <row r="5581" spans="1:9" ht="15.6">
      <c r="A5581" s="70">
        <f>'Balance N'!I5584</f>
        <v>0</v>
      </c>
      <c r="B5581" s="71">
        <f>'Balance N'!J5584</f>
        <v>0</v>
      </c>
      <c r="C5581" s="72">
        <f>'Balance N'!K5584</f>
        <v>0</v>
      </c>
      <c r="D5581" s="72">
        <f>'Balance N'!L5584</f>
        <v>0</v>
      </c>
      <c r="E5581" s="72">
        <f>'Balance N'!M5584</f>
        <v>0</v>
      </c>
      <c r="F5581" s="72">
        <f>'Balance N'!N5584</f>
        <v>0</v>
      </c>
      <c r="G5581" s="72">
        <f>'Balance N'!O5584</f>
        <v>0</v>
      </c>
      <c r="H5581" s="72">
        <f>'Balance N'!P5584</f>
        <v>0</v>
      </c>
      <c r="I5581" s="74">
        <f t="shared" si="87"/>
        <v>0</v>
      </c>
    </row>
    <row r="5582" spans="1:9" ht="15.6">
      <c r="A5582" s="70">
        <f>'Balance N'!I5585</f>
        <v>0</v>
      </c>
      <c r="B5582" s="71">
        <f>'Balance N'!J5585</f>
        <v>0</v>
      </c>
      <c r="C5582" s="72">
        <f>'Balance N'!K5585</f>
        <v>0</v>
      </c>
      <c r="D5582" s="72">
        <f>'Balance N'!L5585</f>
        <v>0</v>
      </c>
      <c r="E5582" s="72">
        <f>'Balance N'!M5585</f>
        <v>0</v>
      </c>
      <c r="F5582" s="72">
        <f>'Balance N'!N5585</f>
        <v>0</v>
      </c>
      <c r="G5582" s="72">
        <f>'Balance N'!O5585</f>
        <v>0</v>
      </c>
      <c r="H5582" s="72">
        <f>'Balance N'!P5585</f>
        <v>0</v>
      </c>
      <c r="I5582" s="74">
        <f t="shared" si="87"/>
        <v>0</v>
      </c>
    </row>
    <row r="5583" spans="1:9" ht="15.6">
      <c r="A5583" s="70">
        <f>'Balance N'!I5586</f>
        <v>0</v>
      </c>
      <c r="B5583" s="71">
        <f>'Balance N'!J5586</f>
        <v>0</v>
      </c>
      <c r="C5583" s="72">
        <f>'Balance N'!K5586</f>
        <v>0</v>
      </c>
      <c r="D5583" s="72">
        <f>'Balance N'!L5586</f>
        <v>0</v>
      </c>
      <c r="E5583" s="72">
        <f>'Balance N'!M5586</f>
        <v>0</v>
      </c>
      <c r="F5583" s="72">
        <f>'Balance N'!N5586</f>
        <v>0</v>
      </c>
      <c r="G5583" s="72">
        <f>'Balance N'!O5586</f>
        <v>0</v>
      </c>
      <c r="H5583" s="72">
        <f>'Balance N'!P5586</f>
        <v>0</v>
      </c>
      <c r="I5583" s="74">
        <f t="shared" si="87"/>
        <v>0</v>
      </c>
    </row>
    <row r="5584" spans="1:9" ht="15.6">
      <c r="A5584" s="70">
        <f>'Balance N'!I5587</f>
        <v>0</v>
      </c>
      <c r="B5584" s="71">
        <f>'Balance N'!J5587</f>
        <v>0</v>
      </c>
      <c r="C5584" s="72">
        <f>'Balance N'!K5587</f>
        <v>0</v>
      </c>
      <c r="D5584" s="72">
        <f>'Balance N'!L5587</f>
        <v>0</v>
      </c>
      <c r="E5584" s="72">
        <f>'Balance N'!M5587</f>
        <v>0</v>
      </c>
      <c r="F5584" s="72">
        <f>'Balance N'!N5587</f>
        <v>0</v>
      </c>
      <c r="G5584" s="72">
        <f>'Balance N'!O5587</f>
        <v>0</v>
      </c>
      <c r="H5584" s="72">
        <f>'Balance N'!P5587</f>
        <v>0</v>
      </c>
      <c r="I5584" s="74">
        <f t="shared" si="87"/>
        <v>0</v>
      </c>
    </row>
    <row r="5585" spans="1:9" ht="15.6">
      <c r="A5585" s="70">
        <f>'Balance N'!I5588</f>
        <v>0</v>
      </c>
      <c r="B5585" s="71">
        <f>'Balance N'!J5588</f>
        <v>0</v>
      </c>
      <c r="C5585" s="72">
        <f>'Balance N'!K5588</f>
        <v>0</v>
      </c>
      <c r="D5585" s="72">
        <f>'Balance N'!L5588</f>
        <v>0</v>
      </c>
      <c r="E5585" s="72">
        <f>'Balance N'!M5588</f>
        <v>0</v>
      </c>
      <c r="F5585" s="72">
        <f>'Balance N'!N5588</f>
        <v>0</v>
      </c>
      <c r="G5585" s="72">
        <f>'Balance N'!O5588</f>
        <v>0</v>
      </c>
      <c r="H5585" s="72">
        <f>'Balance N'!P5588</f>
        <v>0</v>
      </c>
      <c r="I5585" s="74">
        <f t="shared" si="87"/>
        <v>0</v>
      </c>
    </row>
    <row r="5586" spans="1:9" ht="15.6">
      <c r="A5586" s="70">
        <f>'Balance N'!I5589</f>
        <v>0</v>
      </c>
      <c r="B5586" s="71">
        <f>'Balance N'!J5589</f>
        <v>0</v>
      </c>
      <c r="C5586" s="72">
        <f>'Balance N'!K5589</f>
        <v>0</v>
      </c>
      <c r="D5586" s="72">
        <f>'Balance N'!L5589</f>
        <v>0</v>
      </c>
      <c r="E5586" s="72">
        <f>'Balance N'!M5589</f>
        <v>0</v>
      </c>
      <c r="F5586" s="72">
        <f>'Balance N'!N5589</f>
        <v>0</v>
      </c>
      <c r="G5586" s="72">
        <f>'Balance N'!O5589</f>
        <v>0</v>
      </c>
      <c r="H5586" s="72">
        <f>'Balance N'!P5589</f>
        <v>0</v>
      </c>
      <c r="I5586" s="74">
        <f t="shared" si="87"/>
        <v>0</v>
      </c>
    </row>
    <row r="5587" spans="1:9" ht="15.6">
      <c r="A5587" s="70">
        <f>'Balance N'!I5590</f>
        <v>0</v>
      </c>
      <c r="B5587" s="71">
        <f>'Balance N'!J5590</f>
        <v>0</v>
      </c>
      <c r="C5587" s="72">
        <f>'Balance N'!K5590</f>
        <v>0</v>
      </c>
      <c r="D5587" s="72">
        <f>'Balance N'!L5590</f>
        <v>0</v>
      </c>
      <c r="E5587" s="72">
        <f>'Balance N'!M5590</f>
        <v>0</v>
      </c>
      <c r="F5587" s="72">
        <f>'Balance N'!N5590</f>
        <v>0</v>
      </c>
      <c r="G5587" s="72">
        <f>'Balance N'!O5590</f>
        <v>0</v>
      </c>
      <c r="H5587" s="72">
        <f>'Balance N'!P5590</f>
        <v>0</v>
      </c>
      <c r="I5587" s="74">
        <f t="shared" si="87"/>
        <v>0</v>
      </c>
    </row>
    <row r="5588" spans="1:9" ht="15.6">
      <c r="A5588" s="70">
        <f>'Balance N'!I5591</f>
        <v>0</v>
      </c>
      <c r="B5588" s="71">
        <f>'Balance N'!J5591</f>
        <v>0</v>
      </c>
      <c r="C5588" s="72">
        <f>'Balance N'!K5591</f>
        <v>0</v>
      </c>
      <c r="D5588" s="72">
        <f>'Balance N'!L5591</f>
        <v>0</v>
      </c>
      <c r="E5588" s="72">
        <f>'Balance N'!M5591</f>
        <v>0</v>
      </c>
      <c r="F5588" s="72">
        <f>'Balance N'!N5591</f>
        <v>0</v>
      </c>
      <c r="G5588" s="72">
        <f>'Balance N'!O5591</f>
        <v>0</v>
      </c>
      <c r="H5588" s="72">
        <f>'Balance N'!P5591</f>
        <v>0</v>
      </c>
      <c r="I5588" s="74">
        <f t="shared" si="87"/>
        <v>0</v>
      </c>
    </row>
    <row r="5589" spans="1:9" ht="15.6">
      <c r="A5589" s="70">
        <f>'Balance N'!I5592</f>
        <v>0</v>
      </c>
      <c r="B5589" s="71">
        <f>'Balance N'!J5592</f>
        <v>0</v>
      </c>
      <c r="C5589" s="72">
        <f>'Balance N'!K5592</f>
        <v>0</v>
      </c>
      <c r="D5589" s="72">
        <f>'Balance N'!L5592</f>
        <v>0</v>
      </c>
      <c r="E5589" s="72">
        <f>'Balance N'!M5592</f>
        <v>0</v>
      </c>
      <c r="F5589" s="72">
        <f>'Balance N'!N5592</f>
        <v>0</v>
      </c>
      <c r="G5589" s="72">
        <f>'Balance N'!O5592</f>
        <v>0</v>
      </c>
      <c r="H5589" s="72">
        <f>'Balance N'!P5592</f>
        <v>0</v>
      </c>
      <c r="I5589" s="74">
        <f t="shared" si="87"/>
        <v>0</v>
      </c>
    </row>
    <row r="5590" spans="1:9" ht="15.6">
      <c r="A5590" s="70">
        <f>'Balance N'!I5593</f>
        <v>0</v>
      </c>
      <c r="B5590" s="71">
        <f>'Balance N'!J5593</f>
        <v>0</v>
      </c>
      <c r="C5590" s="72">
        <f>'Balance N'!K5593</f>
        <v>0</v>
      </c>
      <c r="D5590" s="72">
        <f>'Balance N'!L5593</f>
        <v>0</v>
      </c>
      <c r="E5590" s="72">
        <f>'Balance N'!M5593</f>
        <v>0</v>
      </c>
      <c r="F5590" s="72">
        <f>'Balance N'!N5593</f>
        <v>0</v>
      </c>
      <c r="G5590" s="72">
        <f>'Balance N'!O5593</f>
        <v>0</v>
      </c>
      <c r="H5590" s="72">
        <f>'Balance N'!P5593</f>
        <v>0</v>
      </c>
      <c r="I5590" s="74">
        <f t="shared" si="87"/>
        <v>0</v>
      </c>
    </row>
    <row r="5591" spans="1:9" ht="15.6">
      <c r="A5591" s="70">
        <f>'Balance N'!I5594</f>
        <v>0</v>
      </c>
      <c r="B5591" s="71">
        <f>'Balance N'!J5594</f>
        <v>0</v>
      </c>
      <c r="C5591" s="72">
        <f>'Balance N'!K5594</f>
        <v>0</v>
      </c>
      <c r="D5591" s="72">
        <f>'Balance N'!L5594</f>
        <v>0</v>
      </c>
      <c r="E5591" s="72">
        <f>'Balance N'!M5594</f>
        <v>0</v>
      </c>
      <c r="F5591" s="72">
        <f>'Balance N'!N5594</f>
        <v>0</v>
      </c>
      <c r="G5591" s="72">
        <f>'Balance N'!O5594</f>
        <v>0</v>
      </c>
      <c r="H5591" s="72">
        <f>'Balance N'!P5594</f>
        <v>0</v>
      </c>
      <c r="I5591" s="74">
        <f t="shared" si="87"/>
        <v>0</v>
      </c>
    </row>
    <row r="5592" spans="1:9" ht="15.6">
      <c r="A5592" s="70">
        <f>'Balance N'!I5595</f>
        <v>0</v>
      </c>
      <c r="B5592" s="71">
        <f>'Balance N'!J5595</f>
        <v>0</v>
      </c>
      <c r="C5592" s="72">
        <f>'Balance N'!K5595</f>
        <v>0</v>
      </c>
      <c r="D5592" s="72">
        <f>'Balance N'!L5595</f>
        <v>0</v>
      </c>
      <c r="E5592" s="72">
        <f>'Balance N'!M5595</f>
        <v>0</v>
      </c>
      <c r="F5592" s="72">
        <f>'Balance N'!N5595</f>
        <v>0</v>
      </c>
      <c r="G5592" s="72">
        <f>'Balance N'!O5595</f>
        <v>0</v>
      </c>
      <c r="H5592" s="72">
        <f>'Balance N'!P5595</f>
        <v>0</v>
      </c>
      <c r="I5592" s="74">
        <f t="shared" si="87"/>
        <v>0</v>
      </c>
    </row>
    <row r="5593" spans="1:9" ht="15.6">
      <c r="A5593" s="70">
        <f>'Balance N'!I5596</f>
        <v>0</v>
      </c>
      <c r="B5593" s="71">
        <f>'Balance N'!J5596</f>
        <v>0</v>
      </c>
      <c r="C5593" s="72">
        <f>'Balance N'!K5596</f>
        <v>0</v>
      </c>
      <c r="D5593" s="72">
        <f>'Balance N'!L5596</f>
        <v>0</v>
      </c>
      <c r="E5593" s="72">
        <f>'Balance N'!M5596</f>
        <v>0</v>
      </c>
      <c r="F5593" s="72">
        <f>'Balance N'!N5596</f>
        <v>0</v>
      </c>
      <c r="G5593" s="72">
        <f>'Balance N'!O5596</f>
        <v>0</v>
      </c>
      <c r="H5593" s="72">
        <f>'Balance N'!P5596</f>
        <v>0</v>
      </c>
      <c r="I5593" s="74">
        <f t="shared" si="87"/>
        <v>0</v>
      </c>
    </row>
    <row r="5594" spans="1:9" ht="15.6">
      <c r="A5594" s="70">
        <f>'Balance N'!I5597</f>
        <v>0</v>
      </c>
      <c r="B5594" s="71">
        <f>'Balance N'!J5597</f>
        <v>0</v>
      </c>
      <c r="C5594" s="72">
        <f>'Balance N'!K5597</f>
        <v>0</v>
      </c>
      <c r="D5594" s="72">
        <f>'Balance N'!L5597</f>
        <v>0</v>
      </c>
      <c r="E5594" s="72">
        <f>'Balance N'!M5597</f>
        <v>0</v>
      </c>
      <c r="F5594" s="72">
        <f>'Balance N'!N5597</f>
        <v>0</v>
      </c>
      <c r="G5594" s="72">
        <f>'Balance N'!O5597</f>
        <v>0</v>
      </c>
      <c r="H5594" s="72">
        <f>'Balance N'!P5597</f>
        <v>0</v>
      </c>
      <c r="I5594" s="74">
        <f t="shared" si="87"/>
        <v>0</v>
      </c>
    </row>
    <row r="5595" spans="1:9" ht="15.6">
      <c r="A5595" s="70">
        <f>'Balance N'!I5598</f>
        <v>0</v>
      </c>
      <c r="B5595" s="71">
        <f>'Balance N'!J5598</f>
        <v>0</v>
      </c>
      <c r="C5595" s="72">
        <f>'Balance N'!K5598</f>
        <v>0</v>
      </c>
      <c r="D5595" s="72">
        <f>'Balance N'!L5598</f>
        <v>0</v>
      </c>
      <c r="E5595" s="72">
        <f>'Balance N'!M5598</f>
        <v>0</v>
      </c>
      <c r="F5595" s="72">
        <f>'Balance N'!N5598</f>
        <v>0</v>
      </c>
      <c r="G5595" s="72">
        <f>'Balance N'!O5598</f>
        <v>0</v>
      </c>
      <c r="H5595" s="72">
        <f>'Balance N'!P5598</f>
        <v>0</v>
      </c>
      <c r="I5595" s="74">
        <f t="shared" si="87"/>
        <v>0</v>
      </c>
    </row>
    <row r="5596" spans="1:9" ht="15.6">
      <c r="A5596" s="70">
        <f>'Balance N'!I5599</f>
        <v>0</v>
      </c>
      <c r="B5596" s="71">
        <f>'Balance N'!J5599</f>
        <v>0</v>
      </c>
      <c r="C5596" s="72">
        <f>'Balance N'!K5599</f>
        <v>0</v>
      </c>
      <c r="D5596" s="72">
        <f>'Balance N'!L5599</f>
        <v>0</v>
      </c>
      <c r="E5596" s="72">
        <f>'Balance N'!M5599</f>
        <v>0</v>
      </c>
      <c r="F5596" s="72">
        <f>'Balance N'!N5599</f>
        <v>0</v>
      </c>
      <c r="G5596" s="72">
        <f>'Balance N'!O5599</f>
        <v>0</v>
      </c>
      <c r="H5596" s="72">
        <f>'Balance N'!P5599</f>
        <v>0</v>
      </c>
      <c r="I5596" s="74">
        <f t="shared" si="87"/>
        <v>0</v>
      </c>
    </row>
    <row r="5597" spans="1:9" ht="15.6">
      <c r="A5597" s="70">
        <f>'Balance N'!I5600</f>
        <v>0</v>
      </c>
      <c r="B5597" s="71">
        <f>'Balance N'!J5600</f>
        <v>0</v>
      </c>
      <c r="C5597" s="72">
        <f>'Balance N'!K5600</f>
        <v>0</v>
      </c>
      <c r="D5597" s="72">
        <f>'Balance N'!L5600</f>
        <v>0</v>
      </c>
      <c r="E5597" s="72">
        <f>'Balance N'!M5600</f>
        <v>0</v>
      </c>
      <c r="F5597" s="72">
        <f>'Balance N'!N5600</f>
        <v>0</v>
      </c>
      <c r="G5597" s="72">
        <f>'Balance N'!O5600</f>
        <v>0</v>
      </c>
      <c r="H5597" s="72">
        <f>'Balance N'!P5600</f>
        <v>0</v>
      </c>
      <c r="I5597" s="74">
        <f t="shared" si="87"/>
        <v>0</v>
      </c>
    </row>
    <row r="5598" spans="1:9" ht="15.6">
      <c r="A5598" s="70">
        <f>'Balance N'!I5601</f>
        <v>0</v>
      </c>
      <c r="B5598" s="71">
        <f>'Balance N'!J5601</f>
        <v>0</v>
      </c>
      <c r="C5598" s="72">
        <f>'Balance N'!K5601</f>
        <v>0</v>
      </c>
      <c r="D5598" s="72">
        <f>'Balance N'!L5601</f>
        <v>0</v>
      </c>
      <c r="E5598" s="72">
        <f>'Balance N'!M5601</f>
        <v>0</v>
      </c>
      <c r="F5598" s="72">
        <f>'Balance N'!N5601</f>
        <v>0</v>
      </c>
      <c r="G5598" s="72">
        <f>'Balance N'!O5601</f>
        <v>0</v>
      </c>
      <c r="H5598" s="72">
        <f>'Balance N'!P5601</f>
        <v>0</v>
      </c>
      <c r="I5598" s="74">
        <f t="shared" si="87"/>
        <v>0</v>
      </c>
    </row>
    <row r="5599" spans="1:9" ht="15.6">
      <c r="A5599" s="70">
        <f>'Balance N'!I5602</f>
        <v>0</v>
      </c>
      <c r="B5599" s="71">
        <f>'Balance N'!J5602</f>
        <v>0</v>
      </c>
      <c r="C5599" s="72">
        <f>'Balance N'!K5602</f>
        <v>0</v>
      </c>
      <c r="D5599" s="72">
        <f>'Balance N'!L5602</f>
        <v>0</v>
      </c>
      <c r="E5599" s="72">
        <f>'Balance N'!M5602</f>
        <v>0</v>
      </c>
      <c r="F5599" s="72">
        <f>'Balance N'!N5602</f>
        <v>0</v>
      </c>
      <c r="G5599" s="72">
        <f>'Balance N'!O5602</f>
        <v>0</v>
      </c>
      <c r="H5599" s="72">
        <f>'Balance N'!P5602</f>
        <v>0</v>
      </c>
      <c r="I5599" s="74">
        <f t="shared" si="87"/>
        <v>0</v>
      </c>
    </row>
    <row r="5600" spans="1:9" ht="15.6">
      <c r="A5600" s="70">
        <f>'Balance N'!I5603</f>
        <v>0</v>
      </c>
      <c r="B5600" s="71">
        <f>'Balance N'!J5603</f>
        <v>0</v>
      </c>
      <c r="C5600" s="72">
        <f>'Balance N'!K5603</f>
        <v>0</v>
      </c>
      <c r="D5600" s="72">
        <f>'Balance N'!L5603</f>
        <v>0</v>
      </c>
      <c r="E5600" s="72">
        <f>'Balance N'!M5603</f>
        <v>0</v>
      </c>
      <c r="F5600" s="72">
        <f>'Balance N'!N5603</f>
        <v>0</v>
      </c>
      <c r="G5600" s="72">
        <f>'Balance N'!O5603</f>
        <v>0</v>
      </c>
      <c r="H5600" s="72">
        <f>'Balance N'!P5603</f>
        <v>0</v>
      </c>
      <c r="I5600" s="74">
        <f t="shared" si="87"/>
        <v>0</v>
      </c>
    </row>
    <row r="5601" spans="1:9" ht="15.6">
      <c r="A5601" s="70">
        <f>'Balance N'!I5604</f>
        <v>0</v>
      </c>
      <c r="B5601" s="71">
        <f>'Balance N'!J5604</f>
        <v>0</v>
      </c>
      <c r="C5601" s="72">
        <f>'Balance N'!K5604</f>
        <v>0</v>
      </c>
      <c r="D5601" s="72">
        <f>'Balance N'!L5604</f>
        <v>0</v>
      </c>
      <c r="E5601" s="72">
        <f>'Balance N'!M5604</f>
        <v>0</v>
      </c>
      <c r="F5601" s="72">
        <f>'Balance N'!N5604</f>
        <v>0</v>
      </c>
      <c r="G5601" s="72">
        <f>'Balance N'!O5604</f>
        <v>0</v>
      </c>
      <c r="H5601" s="72">
        <f>'Balance N'!P5604</f>
        <v>0</v>
      </c>
      <c r="I5601" s="74">
        <f t="shared" si="87"/>
        <v>0</v>
      </c>
    </row>
    <row r="5602" spans="1:9" ht="15.6">
      <c r="A5602" s="70">
        <f>'Balance N'!I5605</f>
        <v>0</v>
      </c>
      <c r="B5602" s="71">
        <f>'Balance N'!J5605</f>
        <v>0</v>
      </c>
      <c r="C5602" s="72">
        <f>'Balance N'!K5605</f>
        <v>0</v>
      </c>
      <c r="D5602" s="72">
        <f>'Balance N'!L5605</f>
        <v>0</v>
      </c>
      <c r="E5602" s="72">
        <f>'Balance N'!M5605</f>
        <v>0</v>
      </c>
      <c r="F5602" s="72">
        <f>'Balance N'!N5605</f>
        <v>0</v>
      </c>
      <c r="G5602" s="72">
        <f>'Balance N'!O5605</f>
        <v>0</v>
      </c>
      <c r="H5602" s="72">
        <f>'Balance N'!P5605</f>
        <v>0</v>
      </c>
      <c r="I5602" s="74">
        <f t="shared" si="87"/>
        <v>0</v>
      </c>
    </row>
    <row r="5603" spans="1:9" ht="15.6">
      <c r="A5603" s="70">
        <f>'Balance N'!I5606</f>
        <v>0</v>
      </c>
      <c r="B5603" s="71">
        <f>'Balance N'!J5606</f>
        <v>0</v>
      </c>
      <c r="C5603" s="72">
        <f>'Balance N'!K5606</f>
        <v>0</v>
      </c>
      <c r="D5603" s="72">
        <f>'Balance N'!L5606</f>
        <v>0</v>
      </c>
      <c r="E5603" s="72">
        <f>'Balance N'!M5606</f>
        <v>0</v>
      </c>
      <c r="F5603" s="72">
        <f>'Balance N'!N5606</f>
        <v>0</v>
      </c>
      <c r="G5603" s="72">
        <f>'Balance N'!O5606</f>
        <v>0</v>
      </c>
      <c r="H5603" s="72">
        <f>'Balance N'!P5606</f>
        <v>0</v>
      </c>
      <c r="I5603" s="74">
        <f t="shared" si="87"/>
        <v>0</v>
      </c>
    </row>
    <row r="5604" spans="1:9" ht="15.6">
      <c r="A5604" s="70">
        <f>'Balance N'!I5607</f>
        <v>0</v>
      </c>
      <c r="B5604" s="71">
        <f>'Balance N'!J5607</f>
        <v>0</v>
      </c>
      <c r="C5604" s="72">
        <f>'Balance N'!K5607</f>
        <v>0</v>
      </c>
      <c r="D5604" s="72">
        <f>'Balance N'!L5607</f>
        <v>0</v>
      </c>
      <c r="E5604" s="72">
        <f>'Balance N'!M5607</f>
        <v>0</v>
      </c>
      <c r="F5604" s="72">
        <f>'Balance N'!N5607</f>
        <v>0</v>
      </c>
      <c r="G5604" s="72">
        <f>'Balance N'!O5607</f>
        <v>0</v>
      </c>
      <c r="H5604" s="72">
        <f>'Balance N'!P5607</f>
        <v>0</v>
      </c>
      <c r="I5604" s="74">
        <f t="shared" si="87"/>
        <v>0</v>
      </c>
    </row>
    <row r="5605" spans="1:9" ht="15.6">
      <c r="A5605" s="70">
        <f>'Balance N'!I5608</f>
        <v>0</v>
      </c>
      <c r="B5605" s="71">
        <f>'Balance N'!J5608</f>
        <v>0</v>
      </c>
      <c r="C5605" s="72">
        <f>'Balance N'!K5608</f>
        <v>0</v>
      </c>
      <c r="D5605" s="72">
        <f>'Balance N'!L5608</f>
        <v>0</v>
      </c>
      <c r="E5605" s="72">
        <f>'Balance N'!M5608</f>
        <v>0</v>
      </c>
      <c r="F5605" s="72">
        <f>'Balance N'!N5608</f>
        <v>0</v>
      </c>
      <c r="G5605" s="72">
        <f>'Balance N'!O5608</f>
        <v>0</v>
      </c>
      <c r="H5605" s="72">
        <f>'Balance N'!P5608</f>
        <v>0</v>
      </c>
      <c r="I5605" s="74">
        <f t="shared" si="87"/>
        <v>0</v>
      </c>
    </row>
    <row r="5606" spans="1:9" ht="15.6">
      <c r="A5606" s="70">
        <f>'Balance N'!I5609</f>
        <v>0</v>
      </c>
      <c r="B5606" s="71">
        <f>'Balance N'!J5609</f>
        <v>0</v>
      </c>
      <c r="C5606" s="72">
        <f>'Balance N'!K5609</f>
        <v>0</v>
      </c>
      <c r="D5606" s="72">
        <f>'Balance N'!L5609</f>
        <v>0</v>
      </c>
      <c r="E5606" s="72">
        <f>'Balance N'!M5609</f>
        <v>0</v>
      </c>
      <c r="F5606" s="72">
        <f>'Balance N'!N5609</f>
        <v>0</v>
      </c>
      <c r="G5606" s="72">
        <f>'Balance N'!O5609</f>
        <v>0</v>
      </c>
      <c r="H5606" s="72">
        <f>'Balance N'!P5609</f>
        <v>0</v>
      </c>
      <c r="I5606" s="74">
        <f t="shared" si="87"/>
        <v>0</v>
      </c>
    </row>
    <row r="5607" spans="1:9" ht="15.6">
      <c r="A5607" s="70">
        <f>'Balance N'!I5610</f>
        <v>0</v>
      </c>
      <c r="B5607" s="71">
        <f>'Balance N'!J5610</f>
        <v>0</v>
      </c>
      <c r="C5607" s="72">
        <f>'Balance N'!K5610</f>
        <v>0</v>
      </c>
      <c r="D5607" s="72">
        <f>'Balance N'!L5610</f>
        <v>0</v>
      </c>
      <c r="E5607" s="72">
        <f>'Balance N'!M5610</f>
        <v>0</v>
      </c>
      <c r="F5607" s="72">
        <f>'Balance N'!N5610</f>
        <v>0</v>
      </c>
      <c r="G5607" s="72">
        <f>'Balance N'!O5610</f>
        <v>0</v>
      </c>
      <c r="H5607" s="72">
        <f>'Balance N'!P5610</f>
        <v>0</v>
      </c>
      <c r="I5607" s="74">
        <f t="shared" si="87"/>
        <v>0</v>
      </c>
    </row>
    <row r="5608" spans="1:9" ht="15.6">
      <c r="A5608" s="70">
        <f>'Balance N'!I5611</f>
        <v>0</v>
      </c>
      <c r="B5608" s="71">
        <f>'Balance N'!J5611</f>
        <v>0</v>
      </c>
      <c r="C5608" s="72">
        <f>'Balance N'!K5611</f>
        <v>0</v>
      </c>
      <c r="D5608" s="72">
        <f>'Balance N'!L5611</f>
        <v>0</v>
      </c>
      <c r="E5608" s="72">
        <f>'Balance N'!M5611</f>
        <v>0</v>
      </c>
      <c r="F5608" s="72">
        <f>'Balance N'!N5611</f>
        <v>0</v>
      </c>
      <c r="G5608" s="72">
        <f>'Balance N'!O5611</f>
        <v>0</v>
      </c>
      <c r="H5608" s="72">
        <f>'Balance N'!P5611</f>
        <v>0</v>
      </c>
      <c r="I5608" s="74">
        <f t="shared" si="87"/>
        <v>0</v>
      </c>
    </row>
    <row r="5609" spans="1:9" ht="15.6">
      <c r="A5609" s="70">
        <f>'Balance N'!I5612</f>
        <v>0</v>
      </c>
      <c r="B5609" s="71">
        <f>'Balance N'!J5612</f>
        <v>0</v>
      </c>
      <c r="C5609" s="72">
        <f>'Balance N'!K5612</f>
        <v>0</v>
      </c>
      <c r="D5609" s="72">
        <f>'Balance N'!L5612</f>
        <v>0</v>
      </c>
      <c r="E5609" s="72">
        <f>'Balance N'!M5612</f>
        <v>0</v>
      </c>
      <c r="F5609" s="72">
        <f>'Balance N'!N5612</f>
        <v>0</v>
      </c>
      <c r="G5609" s="72">
        <f>'Balance N'!O5612</f>
        <v>0</v>
      </c>
      <c r="H5609" s="72">
        <f>'Balance N'!P5612</f>
        <v>0</v>
      </c>
      <c r="I5609" s="74">
        <f t="shared" si="87"/>
        <v>0</v>
      </c>
    </row>
    <row r="5610" spans="1:9" ht="15.6">
      <c r="A5610" s="70">
        <f>'Balance N'!I5613</f>
        <v>0</v>
      </c>
      <c r="B5610" s="71">
        <f>'Balance N'!J5613</f>
        <v>0</v>
      </c>
      <c r="C5610" s="72">
        <f>'Balance N'!K5613</f>
        <v>0</v>
      </c>
      <c r="D5610" s="72">
        <f>'Balance N'!L5613</f>
        <v>0</v>
      </c>
      <c r="E5610" s="72">
        <f>'Balance N'!M5613</f>
        <v>0</v>
      </c>
      <c r="F5610" s="72">
        <f>'Balance N'!N5613</f>
        <v>0</v>
      </c>
      <c r="G5610" s="72">
        <f>'Balance N'!O5613</f>
        <v>0</v>
      </c>
      <c r="H5610" s="72">
        <f>'Balance N'!P5613</f>
        <v>0</v>
      </c>
      <c r="I5610" s="74">
        <f t="shared" si="87"/>
        <v>0</v>
      </c>
    </row>
    <row r="5611" spans="1:9" ht="15.6">
      <c r="A5611" s="70">
        <f>'Balance N'!I5614</f>
        <v>0</v>
      </c>
      <c r="B5611" s="71">
        <f>'Balance N'!J5614</f>
        <v>0</v>
      </c>
      <c r="C5611" s="72">
        <f>'Balance N'!K5614</f>
        <v>0</v>
      </c>
      <c r="D5611" s="72">
        <f>'Balance N'!L5614</f>
        <v>0</v>
      </c>
      <c r="E5611" s="72">
        <f>'Balance N'!M5614</f>
        <v>0</v>
      </c>
      <c r="F5611" s="72">
        <f>'Balance N'!N5614</f>
        <v>0</v>
      </c>
      <c r="G5611" s="72">
        <f>'Balance N'!O5614</f>
        <v>0</v>
      </c>
      <c r="H5611" s="72">
        <f>'Balance N'!P5614</f>
        <v>0</v>
      </c>
      <c r="I5611" s="74">
        <f t="shared" si="87"/>
        <v>0</v>
      </c>
    </row>
    <row r="5612" spans="1:9" ht="15.6">
      <c r="A5612" s="70">
        <f>'Balance N'!I5615</f>
        <v>0</v>
      </c>
      <c r="B5612" s="71">
        <f>'Balance N'!J5615</f>
        <v>0</v>
      </c>
      <c r="C5612" s="72">
        <f>'Balance N'!K5615</f>
        <v>0</v>
      </c>
      <c r="D5612" s="72">
        <f>'Balance N'!L5615</f>
        <v>0</v>
      </c>
      <c r="E5612" s="72">
        <f>'Balance N'!M5615</f>
        <v>0</v>
      </c>
      <c r="F5612" s="72">
        <f>'Balance N'!N5615</f>
        <v>0</v>
      </c>
      <c r="G5612" s="72">
        <f>'Balance N'!O5615</f>
        <v>0</v>
      </c>
      <c r="H5612" s="72">
        <f>'Balance N'!P5615</f>
        <v>0</v>
      </c>
      <c r="I5612" s="74">
        <f t="shared" si="87"/>
        <v>0</v>
      </c>
    </row>
    <row r="5613" spans="1:9" ht="15.6">
      <c r="A5613" s="70">
        <f>'Balance N'!I5616</f>
        <v>0</v>
      </c>
      <c r="B5613" s="71">
        <f>'Balance N'!J5616</f>
        <v>0</v>
      </c>
      <c r="C5613" s="72">
        <f>'Balance N'!K5616</f>
        <v>0</v>
      </c>
      <c r="D5613" s="72">
        <f>'Balance N'!L5616</f>
        <v>0</v>
      </c>
      <c r="E5613" s="72">
        <f>'Balance N'!M5616</f>
        <v>0</v>
      </c>
      <c r="F5613" s="72">
        <f>'Balance N'!N5616</f>
        <v>0</v>
      </c>
      <c r="G5613" s="72">
        <f>'Balance N'!O5616</f>
        <v>0</v>
      </c>
      <c r="H5613" s="72">
        <f>'Balance N'!P5616</f>
        <v>0</v>
      </c>
      <c r="I5613" s="74">
        <f t="shared" si="87"/>
        <v>0</v>
      </c>
    </row>
    <row r="5614" spans="1:9" ht="15.6">
      <c r="A5614" s="70">
        <f>'Balance N'!I5617</f>
        <v>0</v>
      </c>
      <c r="B5614" s="71">
        <f>'Balance N'!J5617</f>
        <v>0</v>
      </c>
      <c r="C5614" s="72">
        <f>'Balance N'!K5617</f>
        <v>0</v>
      </c>
      <c r="D5614" s="72">
        <f>'Balance N'!L5617</f>
        <v>0</v>
      </c>
      <c r="E5614" s="72">
        <f>'Balance N'!M5617</f>
        <v>0</v>
      </c>
      <c r="F5614" s="72">
        <f>'Balance N'!N5617</f>
        <v>0</v>
      </c>
      <c r="G5614" s="72">
        <f>'Balance N'!O5617</f>
        <v>0</v>
      </c>
      <c r="H5614" s="72">
        <f>'Balance N'!P5617</f>
        <v>0</v>
      </c>
      <c r="I5614" s="74">
        <f t="shared" si="87"/>
        <v>0</v>
      </c>
    </row>
    <row r="5615" spans="1:9" ht="15.6">
      <c r="A5615" s="70">
        <f>'Balance N'!I5618</f>
        <v>0</v>
      </c>
      <c r="B5615" s="71">
        <f>'Balance N'!J5618</f>
        <v>0</v>
      </c>
      <c r="C5615" s="72">
        <f>'Balance N'!K5618</f>
        <v>0</v>
      </c>
      <c r="D5615" s="72">
        <f>'Balance N'!L5618</f>
        <v>0</v>
      </c>
      <c r="E5615" s="72">
        <f>'Balance N'!M5618</f>
        <v>0</v>
      </c>
      <c r="F5615" s="72">
        <f>'Balance N'!N5618</f>
        <v>0</v>
      </c>
      <c r="G5615" s="72">
        <f>'Balance N'!O5618</f>
        <v>0</v>
      </c>
      <c r="H5615" s="72">
        <f>'Balance N'!P5618</f>
        <v>0</v>
      </c>
      <c r="I5615" s="74">
        <f t="shared" si="87"/>
        <v>0</v>
      </c>
    </row>
    <row r="5616" spans="1:9" ht="15.6">
      <c r="A5616" s="70">
        <f>'Balance N'!I5619</f>
        <v>0</v>
      </c>
      <c r="B5616" s="71">
        <f>'Balance N'!J5619</f>
        <v>0</v>
      </c>
      <c r="C5616" s="72">
        <f>'Balance N'!K5619</f>
        <v>0</v>
      </c>
      <c r="D5616" s="72">
        <f>'Balance N'!L5619</f>
        <v>0</v>
      </c>
      <c r="E5616" s="72">
        <f>'Balance N'!M5619</f>
        <v>0</v>
      </c>
      <c r="F5616" s="72">
        <f>'Balance N'!N5619</f>
        <v>0</v>
      </c>
      <c r="G5616" s="72">
        <f>'Balance N'!O5619</f>
        <v>0</v>
      </c>
      <c r="H5616" s="72">
        <f>'Balance N'!P5619</f>
        <v>0</v>
      </c>
      <c r="I5616" s="74">
        <f t="shared" si="87"/>
        <v>0</v>
      </c>
    </row>
    <row r="5617" spans="1:9" ht="15.6">
      <c r="A5617" s="70">
        <f>'Balance N'!I5620</f>
        <v>0</v>
      </c>
      <c r="B5617" s="71">
        <f>'Balance N'!J5620</f>
        <v>0</v>
      </c>
      <c r="C5617" s="72">
        <f>'Balance N'!K5620</f>
        <v>0</v>
      </c>
      <c r="D5617" s="72">
        <f>'Balance N'!L5620</f>
        <v>0</v>
      </c>
      <c r="E5617" s="72">
        <f>'Balance N'!M5620</f>
        <v>0</v>
      </c>
      <c r="F5617" s="72">
        <f>'Balance N'!N5620</f>
        <v>0</v>
      </c>
      <c r="G5617" s="72">
        <f>'Balance N'!O5620</f>
        <v>0</v>
      </c>
      <c r="H5617" s="72">
        <f>'Balance N'!P5620</f>
        <v>0</v>
      </c>
      <c r="I5617" s="74">
        <f t="shared" si="87"/>
        <v>0</v>
      </c>
    </row>
    <row r="5618" spans="1:9" ht="15.6">
      <c r="A5618" s="70">
        <f>'Balance N'!I5621</f>
        <v>0</v>
      </c>
      <c r="B5618" s="71">
        <f>'Balance N'!J5621</f>
        <v>0</v>
      </c>
      <c r="C5618" s="72">
        <f>'Balance N'!K5621</f>
        <v>0</v>
      </c>
      <c r="D5618" s="72">
        <f>'Balance N'!L5621</f>
        <v>0</v>
      </c>
      <c r="E5618" s="72">
        <f>'Balance N'!M5621</f>
        <v>0</v>
      </c>
      <c r="F5618" s="72">
        <f>'Balance N'!N5621</f>
        <v>0</v>
      </c>
      <c r="G5618" s="72">
        <f>'Balance N'!O5621</f>
        <v>0</v>
      </c>
      <c r="H5618" s="72">
        <f>'Balance N'!P5621</f>
        <v>0</v>
      </c>
      <c r="I5618" s="74">
        <f t="shared" si="87"/>
        <v>0</v>
      </c>
    </row>
    <row r="5619" spans="1:9" ht="15.6">
      <c r="A5619" s="70">
        <f>'Balance N'!I5622</f>
        <v>0</v>
      </c>
      <c r="B5619" s="71">
        <f>'Balance N'!J5622</f>
        <v>0</v>
      </c>
      <c r="C5619" s="72">
        <f>'Balance N'!K5622</f>
        <v>0</v>
      </c>
      <c r="D5619" s="72">
        <f>'Balance N'!L5622</f>
        <v>0</v>
      </c>
      <c r="E5619" s="72">
        <f>'Balance N'!M5622</f>
        <v>0</v>
      </c>
      <c r="F5619" s="72">
        <f>'Balance N'!N5622</f>
        <v>0</v>
      </c>
      <c r="G5619" s="72">
        <f>'Balance N'!O5622</f>
        <v>0</v>
      </c>
      <c r="H5619" s="72">
        <f>'Balance N'!P5622</f>
        <v>0</v>
      </c>
      <c r="I5619" s="74">
        <f t="shared" si="87"/>
        <v>0</v>
      </c>
    </row>
    <row r="5620" spans="1:9" ht="15.6">
      <c r="A5620" s="70">
        <f>'Balance N'!I5623</f>
        <v>0</v>
      </c>
      <c r="B5620" s="71">
        <f>'Balance N'!J5623</f>
        <v>0</v>
      </c>
      <c r="C5620" s="72">
        <f>'Balance N'!K5623</f>
        <v>0</v>
      </c>
      <c r="D5620" s="72">
        <f>'Balance N'!L5623</f>
        <v>0</v>
      </c>
      <c r="E5620" s="72">
        <f>'Balance N'!M5623</f>
        <v>0</v>
      </c>
      <c r="F5620" s="72">
        <f>'Balance N'!N5623</f>
        <v>0</v>
      </c>
      <c r="G5620" s="72">
        <f>'Balance N'!O5623</f>
        <v>0</v>
      </c>
      <c r="H5620" s="72">
        <f>'Balance N'!P5623</f>
        <v>0</v>
      </c>
      <c r="I5620" s="74">
        <f t="shared" si="87"/>
        <v>0</v>
      </c>
    </row>
    <row r="5621" spans="1:9" ht="15.6">
      <c r="A5621" s="70">
        <f>'Balance N'!I5624</f>
        <v>0</v>
      </c>
      <c r="B5621" s="71">
        <f>'Balance N'!J5624</f>
        <v>0</v>
      </c>
      <c r="C5621" s="72">
        <f>'Balance N'!K5624</f>
        <v>0</v>
      </c>
      <c r="D5621" s="72">
        <f>'Balance N'!L5624</f>
        <v>0</v>
      </c>
      <c r="E5621" s="72">
        <f>'Balance N'!M5624</f>
        <v>0</v>
      </c>
      <c r="F5621" s="72">
        <f>'Balance N'!N5624</f>
        <v>0</v>
      </c>
      <c r="G5621" s="72">
        <f>'Balance N'!O5624</f>
        <v>0</v>
      </c>
      <c r="H5621" s="72">
        <f>'Balance N'!P5624</f>
        <v>0</v>
      </c>
      <c r="I5621" s="74">
        <f t="shared" si="87"/>
        <v>0</v>
      </c>
    </row>
    <row r="5622" spans="1:9" ht="15.6">
      <c r="A5622" s="70">
        <f>'Balance N'!I5625</f>
        <v>0</v>
      </c>
      <c r="B5622" s="71">
        <f>'Balance N'!J5625</f>
        <v>0</v>
      </c>
      <c r="C5622" s="72">
        <f>'Balance N'!K5625</f>
        <v>0</v>
      </c>
      <c r="D5622" s="72">
        <f>'Balance N'!L5625</f>
        <v>0</v>
      </c>
      <c r="E5622" s="72">
        <f>'Balance N'!M5625</f>
        <v>0</v>
      </c>
      <c r="F5622" s="72">
        <f>'Balance N'!N5625</f>
        <v>0</v>
      </c>
      <c r="G5622" s="72">
        <f>'Balance N'!O5625</f>
        <v>0</v>
      </c>
      <c r="H5622" s="72">
        <f>'Balance N'!P5625</f>
        <v>0</v>
      </c>
      <c r="I5622" s="74">
        <f t="shared" si="87"/>
        <v>0</v>
      </c>
    </row>
    <row r="5623" spans="1:9" ht="15.6">
      <c r="A5623" s="70">
        <f>'Balance N'!I5626</f>
        <v>0</v>
      </c>
      <c r="B5623" s="71">
        <f>'Balance N'!J5626</f>
        <v>0</v>
      </c>
      <c r="C5623" s="72">
        <f>'Balance N'!K5626</f>
        <v>0</v>
      </c>
      <c r="D5623" s="72">
        <f>'Balance N'!L5626</f>
        <v>0</v>
      </c>
      <c r="E5623" s="72">
        <f>'Balance N'!M5626</f>
        <v>0</v>
      </c>
      <c r="F5623" s="72">
        <f>'Balance N'!N5626</f>
        <v>0</v>
      </c>
      <c r="G5623" s="72">
        <f>'Balance N'!O5626</f>
        <v>0</v>
      </c>
      <c r="H5623" s="72">
        <f>'Balance N'!P5626</f>
        <v>0</v>
      </c>
      <c r="I5623" s="74">
        <f t="shared" si="87"/>
        <v>0</v>
      </c>
    </row>
    <row r="5624" spans="1:9" ht="15.6">
      <c r="A5624" s="70">
        <f>'Balance N'!I5627</f>
        <v>0</v>
      </c>
      <c r="B5624" s="71">
        <f>'Balance N'!J5627</f>
        <v>0</v>
      </c>
      <c r="C5624" s="72">
        <f>'Balance N'!K5627</f>
        <v>0</v>
      </c>
      <c r="D5624" s="72">
        <f>'Balance N'!L5627</f>
        <v>0</v>
      </c>
      <c r="E5624" s="72">
        <f>'Balance N'!M5627</f>
        <v>0</v>
      </c>
      <c r="F5624" s="72">
        <f>'Balance N'!N5627</f>
        <v>0</v>
      </c>
      <c r="G5624" s="72">
        <f>'Balance N'!O5627</f>
        <v>0</v>
      </c>
      <c r="H5624" s="72">
        <f>'Balance N'!P5627</f>
        <v>0</v>
      </c>
      <c r="I5624" s="74">
        <f t="shared" si="87"/>
        <v>0</v>
      </c>
    </row>
    <row r="5625" spans="1:9" ht="15.6">
      <c r="A5625" s="70">
        <f>'Balance N'!I5628</f>
        <v>0</v>
      </c>
      <c r="B5625" s="71">
        <f>'Balance N'!J5628</f>
        <v>0</v>
      </c>
      <c r="C5625" s="72">
        <f>'Balance N'!K5628</f>
        <v>0</v>
      </c>
      <c r="D5625" s="72">
        <f>'Balance N'!L5628</f>
        <v>0</v>
      </c>
      <c r="E5625" s="72">
        <f>'Balance N'!M5628</f>
        <v>0</v>
      </c>
      <c r="F5625" s="72">
        <f>'Balance N'!N5628</f>
        <v>0</v>
      </c>
      <c r="G5625" s="72">
        <f>'Balance N'!O5628</f>
        <v>0</v>
      </c>
      <c r="H5625" s="72">
        <f>'Balance N'!P5628</f>
        <v>0</v>
      </c>
      <c r="I5625" s="74">
        <f t="shared" si="87"/>
        <v>0</v>
      </c>
    </row>
    <row r="5626" spans="1:9" ht="15.6">
      <c r="A5626" s="70">
        <f>'Balance N'!I5629</f>
        <v>0</v>
      </c>
      <c r="B5626" s="71">
        <f>'Balance N'!J5629</f>
        <v>0</v>
      </c>
      <c r="C5626" s="72">
        <f>'Balance N'!K5629</f>
        <v>0</v>
      </c>
      <c r="D5626" s="72">
        <f>'Balance N'!L5629</f>
        <v>0</v>
      </c>
      <c r="E5626" s="72">
        <f>'Balance N'!M5629</f>
        <v>0</v>
      </c>
      <c r="F5626" s="72">
        <f>'Balance N'!N5629</f>
        <v>0</v>
      </c>
      <c r="G5626" s="72">
        <f>'Balance N'!O5629</f>
        <v>0</v>
      </c>
      <c r="H5626" s="72">
        <f>'Balance N'!P5629</f>
        <v>0</v>
      </c>
      <c r="I5626" s="74">
        <f t="shared" si="87"/>
        <v>0</v>
      </c>
    </row>
    <row r="5627" spans="1:9" ht="15.6">
      <c r="A5627" s="70">
        <f>'Balance N'!I5630</f>
        <v>0</v>
      </c>
      <c r="B5627" s="71">
        <f>'Balance N'!J5630</f>
        <v>0</v>
      </c>
      <c r="C5627" s="72">
        <f>'Balance N'!K5630</f>
        <v>0</v>
      </c>
      <c r="D5627" s="72">
        <f>'Balance N'!L5630</f>
        <v>0</v>
      </c>
      <c r="E5627" s="72">
        <f>'Balance N'!M5630</f>
        <v>0</v>
      </c>
      <c r="F5627" s="72">
        <f>'Balance N'!N5630</f>
        <v>0</v>
      </c>
      <c r="G5627" s="72">
        <f>'Balance N'!O5630</f>
        <v>0</v>
      </c>
      <c r="H5627" s="72">
        <f>'Balance N'!P5630</f>
        <v>0</v>
      </c>
      <c r="I5627" s="74">
        <f t="shared" si="87"/>
        <v>0</v>
      </c>
    </row>
    <row r="5628" spans="1:9" ht="15.6">
      <c r="A5628" s="70">
        <f>'Balance N'!I5631</f>
        <v>0</v>
      </c>
      <c r="B5628" s="71">
        <f>'Balance N'!J5631</f>
        <v>0</v>
      </c>
      <c r="C5628" s="72">
        <f>'Balance N'!K5631</f>
        <v>0</v>
      </c>
      <c r="D5628" s="72">
        <f>'Balance N'!L5631</f>
        <v>0</v>
      </c>
      <c r="E5628" s="72">
        <f>'Balance N'!M5631</f>
        <v>0</v>
      </c>
      <c r="F5628" s="72">
        <f>'Balance N'!N5631</f>
        <v>0</v>
      </c>
      <c r="G5628" s="72">
        <f>'Balance N'!O5631</f>
        <v>0</v>
      </c>
      <c r="H5628" s="72">
        <f>'Balance N'!P5631</f>
        <v>0</v>
      </c>
      <c r="I5628" s="74">
        <f t="shared" si="87"/>
        <v>0</v>
      </c>
    </row>
    <row r="5629" spans="1:9" ht="15.6">
      <c r="A5629" s="70">
        <f>'Balance N'!I5632</f>
        <v>0</v>
      </c>
      <c r="B5629" s="71">
        <f>'Balance N'!J5632</f>
        <v>0</v>
      </c>
      <c r="C5629" s="72">
        <f>'Balance N'!K5632</f>
        <v>0</v>
      </c>
      <c r="D5629" s="72">
        <f>'Balance N'!L5632</f>
        <v>0</v>
      </c>
      <c r="E5629" s="72">
        <f>'Balance N'!M5632</f>
        <v>0</v>
      </c>
      <c r="F5629" s="72">
        <f>'Balance N'!N5632</f>
        <v>0</v>
      </c>
      <c r="G5629" s="72">
        <f>'Balance N'!O5632</f>
        <v>0</v>
      </c>
      <c r="H5629" s="72">
        <f>'Balance N'!P5632</f>
        <v>0</v>
      </c>
      <c r="I5629" s="74">
        <f t="shared" si="87"/>
        <v>0</v>
      </c>
    </row>
    <row r="5630" spans="1:9" ht="15.6">
      <c r="A5630" s="70">
        <f>'Balance N'!I5633</f>
        <v>0</v>
      </c>
      <c r="B5630" s="71">
        <f>'Balance N'!J5633</f>
        <v>0</v>
      </c>
      <c r="C5630" s="72">
        <f>'Balance N'!K5633</f>
        <v>0</v>
      </c>
      <c r="D5630" s="72">
        <f>'Balance N'!L5633</f>
        <v>0</v>
      </c>
      <c r="E5630" s="72">
        <f>'Balance N'!M5633</f>
        <v>0</v>
      </c>
      <c r="F5630" s="72">
        <f>'Balance N'!N5633</f>
        <v>0</v>
      </c>
      <c r="G5630" s="72">
        <f>'Balance N'!O5633</f>
        <v>0</v>
      </c>
      <c r="H5630" s="72">
        <f>'Balance N'!P5633</f>
        <v>0</v>
      </c>
      <c r="I5630" s="74">
        <f t="shared" si="87"/>
        <v>0</v>
      </c>
    </row>
    <row r="5631" spans="1:9" ht="15.6">
      <c r="A5631" s="70">
        <f>'Balance N'!I5634</f>
        <v>0</v>
      </c>
      <c r="B5631" s="71">
        <f>'Balance N'!J5634</f>
        <v>0</v>
      </c>
      <c r="C5631" s="72">
        <f>'Balance N'!K5634</f>
        <v>0</v>
      </c>
      <c r="D5631" s="72">
        <f>'Balance N'!L5634</f>
        <v>0</v>
      </c>
      <c r="E5631" s="72">
        <f>'Balance N'!M5634</f>
        <v>0</v>
      </c>
      <c r="F5631" s="72">
        <f>'Balance N'!N5634</f>
        <v>0</v>
      </c>
      <c r="G5631" s="72">
        <f>'Balance N'!O5634</f>
        <v>0</v>
      </c>
      <c r="H5631" s="72">
        <f>'Balance N'!P5634</f>
        <v>0</v>
      </c>
      <c r="I5631" s="74">
        <f t="shared" si="87"/>
        <v>0</v>
      </c>
    </row>
    <row r="5632" spans="1:9" ht="15.6">
      <c r="A5632" s="70">
        <f>'Balance N'!I5635</f>
        <v>0</v>
      </c>
      <c r="B5632" s="71">
        <f>'Balance N'!J5635</f>
        <v>0</v>
      </c>
      <c r="C5632" s="72">
        <f>'Balance N'!K5635</f>
        <v>0</v>
      </c>
      <c r="D5632" s="72">
        <f>'Balance N'!L5635</f>
        <v>0</v>
      </c>
      <c r="E5632" s="72">
        <f>'Balance N'!M5635</f>
        <v>0</v>
      </c>
      <c r="F5632" s="72">
        <f>'Balance N'!N5635</f>
        <v>0</v>
      </c>
      <c r="G5632" s="72">
        <f>'Balance N'!O5635</f>
        <v>0</v>
      </c>
      <c r="H5632" s="72">
        <f>'Balance N'!P5635</f>
        <v>0</v>
      </c>
      <c r="I5632" s="74">
        <f t="shared" si="87"/>
        <v>0</v>
      </c>
    </row>
    <row r="5633" spans="1:9" ht="15.6">
      <c r="A5633" s="70">
        <f>'Balance N'!I5636</f>
        <v>0</v>
      </c>
      <c r="B5633" s="71">
        <f>'Balance N'!J5636</f>
        <v>0</v>
      </c>
      <c r="C5633" s="72">
        <f>'Balance N'!K5636</f>
        <v>0</v>
      </c>
      <c r="D5633" s="72">
        <f>'Balance N'!L5636</f>
        <v>0</v>
      </c>
      <c r="E5633" s="72">
        <f>'Balance N'!M5636</f>
        <v>0</v>
      </c>
      <c r="F5633" s="72">
        <f>'Balance N'!N5636</f>
        <v>0</v>
      </c>
      <c r="G5633" s="72">
        <f>'Balance N'!O5636</f>
        <v>0</v>
      </c>
      <c r="H5633" s="72">
        <f>'Balance N'!P5636</f>
        <v>0</v>
      </c>
      <c r="I5633" s="74">
        <f t="shared" si="87"/>
        <v>0</v>
      </c>
    </row>
    <row r="5634" spans="1:9" ht="15.6">
      <c r="A5634" s="70">
        <f>'Balance N'!I5637</f>
        <v>0</v>
      </c>
      <c r="B5634" s="71">
        <f>'Balance N'!J5637</f>
        <v>0</v>
      </c>
      <c r="C5634" s="72">
        <f>'Balance N'!K5637</f>
        <v>0</v>
      </c>
      <c r="D5634" s="72">
        <f>'Balance N'!L5637</f>
        <v>0</v>
      </c>
      <c r="E5634" s="72">
        <f>'Balance N'!M5637</f>
        <v>0</v>
      </c>
      <c r="F5634" s="72">
        <f>'Balance N'!N5637</f>
        <v>0</v>
      </c>
      <c r="G5634" s="72">
        <f>'Balance N'!O5637</f>
        <v>0</v>
      </c>
      <c r="H5634" s="72">
        <f>'Balance N'!P5637</f>
        <v>0</v>
      </c>
      <c r="I5634" s="74">
        <f t="shared" si="87"/>
        <v>0</v>
      </c>
    </row>
    <row r="5635" spans="1:9" ht="15.6">
      <c r="A5635" s="70">
        <f>'Balance N'!I5638</f>
        <v>0</v>
      </c>
      <c r="B5635" s="71">
        <f>'Balance N'!J5638</f>
        <v>0</v>
      </c>
      <c r="C5635" s="72">
        <f>'Balance N'!K5638</f>
        <v>0</v>
      </c>
      <c r="D5635" s="72">
        <f>'Balance N'!L5638</f>
        <v>0</v>
      </c>
      <c r="E5635" s="72">
        <f>'Balance N'!M5638</f>
        <v>0</v>
      </c>
      <c r="F5635" s="72">
        <f>'Balance N'!N5638</f>
        <v>0</v>
      </c>
      <c r="G5635" s="72">
        <f>'Balance N'!O5638</f>
        <v>0</v>
      </c>
      <c r="H5635" s="72">
        <f>'Balance N'!P5638</f>
        <v>0</v>
      </c>
      <c r="I5635" s="74">
        <f t="shared" ref="I5635:I5698" si="88">(C5635-D5635)+(E5635-F5635)-(G5635-H5635)</f>
        <v>0</v>
      </c>
    </row>
    <row r="5636" spans="1:9" ht="15.6">
      <c r="A5636" s="70">
        <f>'Balance N'!I5639</f>
        <v>0</v>
      </c>
      <c r="B5636" s="71">
        <f>'Balance N'!J5639</f>
        <v>0</v>
      </c>
      <c r="C5636" s="72">
        <f>'Balance N'!K5639</f>
        <v>0</v>
      </c>
      <c r="D5636" s="72">
        <f>'Balance N'!L5639</f>
        <v>0</v>
      </c>
      <c r="E5636" s="72">
        <f>'Balance N'!M5639</f>
        <v>0</v>
      </c>
      <c r="F5636" s="72">
        <f>'Balance N'!N5639</f>
        <v>0</v>
      </c>
      <c r="G5636" s="72">
        <f>'Balance N'!O5639</f>
        <v>0</v>
      </c>
      <c r="H5636" s="72">
        <f>'Balance N'!P5639</f>
        <v>0</v>
      </c>
      <c r="I5636" s="74">
        <f t="shared" si="88"/>
        <v>0</v>
      </c>
    </row>
    <row r="5637" spans="1:9" ht="15.6">
      <c r="A5637" s="70">
        <f>'Balance N'!I5640</f>
        <v>0</v>
      </c>
      <c r="B5637" s="71">
        <f>'Balance N'!J5640</f>
        <v>0</v>
      </c>
      <c r="C5637" s="72">
        <f>'Balance N'!K5640</f>
        <v>0</v>
      </c>
      <c r="D5637" s="72">
        <f>'Balance N'!L5640</f>
        <v>0</v>
      </c>
      <c r="E5637" s="72">
        <f>'Balance N'!M5640</f>
        <v>0</v>
      </c>
      <c r="F5637" s="72">
        <f>'Balance N'!N5640</f>
        <v>0</v>
      </c>
      <c r="G5637" s="72">
        <f>'Balance N'!O5640</f>
        <v>0</v>
      </c>
      <c r="H5637" s="72">
        <f>'Balance N'!P5640</f>
        <v>0</v>
      </c>
      <c r="I5637" s="74">
        <f t="shared" si="88"/>
        <v>0</v>
      </c>
    </row>
    <row r="5638" spans="1:9" ht="15.6">
      <c r="A5638" s="70">
        <f>'Balance N'!I5641</f>
        <v>0</v>
      </c>
      <c r="B5638" s="71">
        <f>'Balance N'!J5641</f>
        <v>0</v>
      </c>
      <c r="C5638" s="72">
        <f>'Balance N'!K5641</f>
        <v>0</v>
      </c>
      <c r="D5638" s="72">
        <f>'Balance N'!L5641</f>
        <v>0</v>
      </c>
      <c r="E5638" s="72">
        <f>'Balance N'!M5641</f>
        <v>0</v>
      </c>
      <c r="F5638" s="72">
        <f>'Balance N'!N5641</f>
        <v>0</v>
      </c>
      <c r="G5638" s="72">
        <f>'Balance N'!O5641</f>
        <v>0</v>
      </c>
      <c r="H5638" s="72">
        <f>'Balance N'!P5641</f>
        <v>0</v>
      </c>
      <c r="I5638" s="74">
        <f t="shared" si="88"/>
        <v>0</v>
      </c>
    </row>
    <row r="5639" spans="1:9" ht="15.6">
      <c r="A5639" s="70">
        <f>'Balance N'!I5642</f>
        <v>0</v>
      </c>
      <c r="B5639" s="71">
        <f>'Balance N'!J5642</f>
        <v>0</v>
      </c>
      <c r="C5639" s="72">
        <f>'Balance N'!K5642</f>
        <v>0</v>
      </c>
      <c r="D5639" s="72">
        <f>'Balance N'!L5642</f>
        <v>0</v>
      </c>
      <c r="E5639" s="72">
        <f>'Balance N'!M5642</f>
        <v>0</v>
      </c>
      <c r="F5639" s="72">
        <f>'Balance N'!N5642</f>
        <v>0</v>
      </c>
      <c r="G5639" s="72">
        <f>'Balance N'!O5642</f>
        <v>0</v>
      </c>
      <c r="H5639" s="72">
        <f>'Balance N'!P5642</f>
        <v>0</v>
      </c>
      <c r="I5639" s="74">
        <f t="shared" si="88"/>
        <v>0</v>
      </c>
    </row>
    <row r="5640" spans="1:9" ht="15.6">
      <c r="A5640" s="70">
        <f>'Balance N'!I5643</f>
        <v>0</v>
      </c>
      <c r="B5640" s="71">
        <f>'Balance N'!J5643</f>
        <v>0</v>
      </c>
      <c r="C5640" s="72">
        <f>'Balance N'!K5643</f>
        <v>0</v>
      </c>
      <c r="D5640" s="72">
        <f>'Balance N'!L5643</f>
        <v>0</v>
      </c>
      <c r="E5640" s="72">
        <f>'Balance N'!M5643</f>
        <v>0</v>
      </c>
      <c r="F5640" s="72">
        <f>'Balance N'!N5643</f>
        <v>0</v>
      </c>
      <c r="G5640" s="72">
        <f>'Balance N'!O5643</f>
        <v>0</v>
      </c>
      <c r="H5640" s="72">
        <f>'Balance N'!P5643</f>
        <v>0</v>
      </c>
      <c r="I5640" s="74">
        <f t="shared" si="88"/>
        <v>0</v>
      </c>
    </row>
    <row r="5641" spans="1:9" ht="15.6">
      <c r="A5641" s="70">
        <f>'Balance N'!I5644</f>
        <v>0</v>
      </c>
      <c r="B5641" s="71">
        <f>'Balance N'!J5644</f>
        <v>0</v>
      </c>
      <c r="C5641" s="72">
        <f>'Balance N'!K5644</f>
        <v>0</v>
      </c>
      <c r="D5641" s="72">
        <f>'Balance N'!L5644</f>
        <v>0</v>
      </c>
      <c r="E5641" s="72">
        <f>'Balance N'!M5644</f>
        <v>0</v>
      </c>
      <c r="F5641" s="72">
        <f>'Balance N'!N5644</f>
        <v>0</v>
      </c>
      <c r="G5641" s="72">
        <f>'Balance N'!O5644</f>
        <v>0</v>
      </c>
      <c r="H5641" s="72">
        <f>'Balance N'!P5644</f>
        <v>0</v>
      </c>
      <c r="I5641" s="74">
        <f t="shared" si="88"/>
        <v>0</v>
      </c>
    </row>
    <row r="5642" spans="1:9" ht="15.6">
      <c r="A5642" s="70">
        <f>'Balance N'!I5645</f>
        <v>0</v>
      </c>
      <c r="B5642" s="71">
        <f>'Balance N'!J5645</f>
        <v>0</v>
      </c>
      <c r="C5642" s="72">
        <f>'Balance N'!K5645</f>
        <v>0</v>
      </c>
      <c r="D5642" s="72">
        <f>'Balance N'!L5645</f>
        <v>0</v>
      </c>
      <c r="E5642" s="72">
        <f>'Balance N'!M5645</f>
        <v>0</v>
      </c>
      <c r="F5642" s="72">
        <f>'Balance N'!N5645</f>
        <v>0</v>
      </c>
      <c r="G5642" s="72">
        <f>'Balance N'!O5645</f>
        <v>0</v>
      </c>
      <c r="H5642" s="72">
        <f>'Balance N'!P5645</f>
        <v>0</v>
      </c>
      <c r="I5642" s="74">
        <f t="shared" si="88"/>
        <v>0</v>
      </c>
    </row>
    <row r="5643" spans="1:9" ht="15.6">
      <c r="A5643" s="70">
        <f>'Balance N'!I5646</f>
        <v>0</v>
      </c>
      <c r="B5643" s="71">
        <f>'Balance N'!J5646</f>
        <v>0</v>
      </c>
      <c r="C5643" s="72">
        <f>'Balance N'!K5646</f>
        <v>0</v>
      </c>
      <c r="D5643" s="72">
        <f>'Balance N'!L5646</f>
        <v>0</v>
      </c>
      <c r="E5643" s="72">
        <f>'Balance N'!M5646</f>
        <v>0</v>
      </c>
      <c r="F5643" s="72">
        <f>'Balance N'!N5646</f>
        <v>0</v>
      </c>
      <c r="G5643" s="72">
        <f>'Balance N'!O5646</f>
        <v>0</v>
      </c>
      <c r="H5643" s="72">
        <f>'Balance N'!P5646</f>
        <v>0</v>
      </c>
      <c r="I5643" s="74">
        <f t="shared" si="88"/>
        <v>0</v>
      </c>
    </row>
    <row r="5644" spans="1:9" ht="15.6">
      <c r="A5644" s="70">
        <f>'Balance N'!I5647</f>
        <v>0</v>
      </c>
      <c r="B5644" s="71">
        <f>'Balance N'!J5647</f>
        <v>0</v>
      </c>
      <c r="C5644" s="72">
        <f>'Balance N'!K5647</f>
        <v>0</v>
      </c>
      <c r="D5644" s="72">
        <f>'Balance N'!L5647</f>
        <v>0</v>
      </c>
      <c r="E5644" s="72">
        <f>'Balance N'!M5647</f>
        <v>0</v>
      </c>
      <c r="F5644" s="72">
        <f>'Balance N'!N5647</f>
        <v>0</v>
      </c>
      <c r="G5644" s="72">
        <f>'Balance N'!O5647</f>
        <v>0</v>
      </c>
      <c r="H5644" s="72">
        <f>'Balance N'!P5647</f>
        <v>0</v>
      </c>
      <c r="I5644" s="74">
        <f t="shared" si="88"/>
        <v>0</v>
      </c>
    </row>
    <row r="5645" spans="1:9" ht="15.6">
      <c r="A5645" s="70">
        <f>'Balance N'!I5648</f>
        <v>0</v>
      </c>
      <c r="B5645" s="71">
        <f>'Balance N'!J5648</f>
        <v>0</v>
      </c>
      <c r="C5645" s="72">
        <f>'Balance N'!K5648</f>
        <v>0</v>
      </c>
      <c r="D5645" s="72">
        <f>'Balance N'!L5648</f>
        <v>0</v>
      </c>
      <c r="E5645" s="72">
        <f>'Balance N'!M5648</f>
        <v>0</v>
      </c>
      <c r="F5645" s="72">
        <f>'Balance N'!N5648</f>
        <v>0</v>
      </c>
      <c r="G5645" s="72">
        <f>'Balance N'!O5648</f>
        <v>0</v>
      </c>
      <c r="H5645" s="72">
        <f>'Balance N'!P5648</f>
        <v>0</v>
      </c>
      <c r="I5645" s="74">
        <f t="shared" si="88"/>
        <v>0</v>
      </c>
    </row>
    <row r="5646" spans="1:9" ht="15.6">
      <c r="A5646" s="70">
        <f>'Balance N'!I5649</f>
        <v>0</v>
      </c>
      <c r="B5646" s="71">
        <f>'Balance N'!J5649</f>
        <v>0</v>
      </c>
      <c r="C5646" s="72">
        <f>'Balance N'!K5649</f>
        <v>0</v>
      </c>
      <c r="D5646" s="72">
        <f>'Balance N'!L5649</f>
        <v>0</v>
      </c>
      <c r="E5646" s="72">
        <f>'Balance N'!M5649</f>
        <v>0</v>
      </c>
      <c r="F5646" s="72">
        <f>'Balance N'!N5649</f>
        <v>0</v>
      </c>
      <c r="G5646" s="72">
        <f>'Balance N'!O5649</f>
        <v>0</v>
      </c>
      <c r="H5646" s="72">
        <f>'Balance N'!P5649</f>
        <v>0</v>
      </c>
      <c r="I5646" s="74">
        <f t="shared" si="88"/>
        <v>0</v>
      </c>
    </row>
    <row r="5647" spans="1:9" ht="15.6">
      <c r="A5647" s="70">
        <f>'Balance N'!I5650</f>
        <v>0</v>
      </c>
      <c r="B5647" s="71">
        <f>'Balance N'!J5650</f>
        <v>0</v>
      </c>
      <c r="C5647" s="72">
        <f>'Balance N'!K5650</f>
        <v>0</v>
      </c>
      <c r="D5647" s="72">
        <f>'Balance N'!L5650</f>
        <v>0</v>
      </c>
      <c r="E5647" s="72">
        <f>'Balance N'!M5650</f>
        <v>0</v>
      </c>
      <c r="F5647" s="72">
        <f>'Balance N'!N5650</f>
        <v>0</v>
      </c>
      <c r="G5647" s="72">
        <f>'Balance N'!O5650</f>
        <v>0</v>
      </c>
      <c r="H5647" s="72">
        <f>'Balance N'!P5650</f>
        <v>0</v>
      </c>
      <c r="I5647" s="74">
        <f t="shared" si="88"/>
        <v>0</v>
      </c>
    </row>
    <row r="5648" spans="1:9" ht="15.6">
      <c r="A5648" s="70">
        <f>'Balance N'!I5651</f>
        <v>0</v>
      </c>
      <c r="B5648" s="71">
        <f>'Balance N'!J5651</f>
        <v>0</v>
      </c>
      <c r="C5648" s="72">
        <f>'Balance N'!K5651</f>
        <v>0</v>
      </c>
      <c r="D5648" s="72">
        <f>'Balance N'!L5651</f>
        <v>0</v>
      </c>
      <c r="E5648" s="72">
        <f>'Balance N'!M5651</f>
        <v>0</v>
      </c>
      <c r="F5648" s="72">
        <f>'Balance N'!N5651</f>
        <v>0</v>
      </c>
      <c r="G5648" s="72">
        <f>'Balance N'!O5651</f>
        <v>0</v>
      </c>
      <c r="H5648" s="72">
        <f>'Balance N'!P5651</f>
        <v>0</v>
      </c>
      <c r="I5648" s="74">
        <f t="shared" si="88"/>
        <v>0</v>
      </c>
    </row>
    <row r="5649" spans="1:9" ht="15.6">
      <c r="A5649" s="70">
        <f>'Balance N'!I5652</f>
        <v>0</v>
      </c>
      <c r="B5649" s="71">
        <f>'Balance N'!J5652</f>
        <v>0</v>
      </c>
      <c r="C5649" s="72">
        <f>'Balance N'!K5652</f>
        <v>0</v>
      </c>
      <c r="D5649" s="72">
        <f>'Balance N'!L5652</f>
        <v>0</v>
      </c>
      <c r="E5649" s="72">
        <f>'Balance N'!M5652</f>
        <v>0</v>
      </c>
      <c r="F5649" s="72">
        <f>'Balance N'!N5652</f>
        <v>0</v>
      </c>
      <c r="G5649" s="72">
        <f>'Balance N'!O5652</f>
        <v>0</v>
      </c>
      <c r="H5649" s="72">
        <f>'Balance N'!P5652</f>
        <v>0</v>
      </c>
      <c r="I5649" s="74">
        <f t="shared" si="88"/>
        <v>0</v>
      </c>
    </row>
    <row r="5650" spans="1:9" ht="15.6">
      <c r="A5650" s="70">
        <f>'Balance N'!I5653</f>
        <v>0</v>
      </c>
      <c r="B5650" s="71">
        <f>'Balance N'!J5653</f>
        <v>0</v>
      </c>
      <c r="C5650" s="72">
        <f>'Balance N'!K5653</f>
        <v>0</v>
      </c>
      <c r="D5650" s="72">
        <f>'Balance N'!L5653</f>
        <v>0</v>
      </c>
      <c r="E5650" s="72">
        <f>'Balance N'!M5653</f>
        <v>0</v>
      </c>
      <c r="F5650" s="72">
        <f>'Balance N'!N5653</f>
        <v>0</v>
      </c>
      <c r="G5650" s="72">
        <f>'Balance N'!O5653</f>
        <v>0</v>
      </c>
      <c r="H5650" s="72">
        <f>'Balance N'!P5653</f>
        <v>0</v>
      </c>
      <c r="I5650" s="74">
        <f t="shared" si="88"/>
        <v>0</v>
      </c>
    </row>
    <row r="5651" spans="1:9" ht="15.6">
      <c r="A5651" s="70">
        <f>'Balance N'!I5654</f>
        <v>0</v>
      </c>
      <c r="B5651" s="71">
        <f>'Balance N'!J5654</f>
        <v>0</v>
      </c>
      <c r="C5651" s="72">
        <f>'Balance N'!K5654</f>
        <v>0</v>
      </c>
      <c r="D5651" s="72">
        <f>'Balance N'!L5654</f>
        <v>0</v>
      </c>
      <c r="E5651" s="72">
        <f>'Balance N'!M5654</f>
        <v>0</v>
      </c>
      <c r="F5651" s="72">
        <f>'Balance N'!N5654</f>
        <v>0</v>
      </c>
      <c r="G5651" s="72">
        <f>'Balance N'!O5654</f>
        <v>0</v>
      </c>
      <c r="H5651" s="72">
        <f>'Balance N'!P5654</f>
        <v>0</v>
      </c>
      <c r="I5651" s="74">
        <f t="shared" si="88"/>
        <v>0</v>
      </c>
    </row>
    <row r="5652" spans="1:9" ht="15.6">
      <c r="A5652" s="70">
        <f>'Balance N'!I5655</f>
        <v>0</v>
      </c>
      <c r="B5652" s="71">
        <f>'Balance N'!J5655</f>
        <v>0</v>
      </c>
      <c r="C5652" s="72">
        <f>'Balance N'!K5655</f>
        <v>0</v>
      </c>
      <c r="D5652" s="72">
        <f>'Balance N'!L5655</f>
        <v>0</v>
      </c>
      <c r="E5652" s="72">
        <f>'Balance N'!M5655</f>
        <v>0</v>
      </c>
      <c r="F5652" s="72">
        <f>'Balance N'!N5655</f>
        <v>0</v>
      </c>
      <c r="G5652" s="72">
        <f>'Balance N'!O5655</f>
        <v>0</v>
      </c>
      <c r="H5652" s="72">
        <f>'Balance N'!P5655</f>
        <v>0</v>
      </c>
      <c r="I5652" s="74">
        <f t="shared" si="88"/>
        <v>0</v>
      </c>
    </row>
    <row r="5653" spans="1:9" ht="15.6">
      <c r="A5653" s="70">
        <f>'Balance N'!I5656</f>
        <v>0</v>
      </c>
      <c r="B5653" s="71">
        <f>'Balance N'!J5656</f>
        <v>0</v>
      </c>
      <c r="C5653" s="72">
        <f>'Balance N'!K5656</f>
        <v>0</v>
      </c>
      <c r="D5653" s="72">
        <f>'Balance N'!L5656</f>
        <v>0</v>
      </c>
      <c r="E5653" s="72">
        <f>'Balance N'!M5656</f>
        <v>0</v>
      </c>
      <c r="F5653" s="72">
        <f>'Balance N'!N5656</f>
        <v>0</v>
      </c>
      <c r="G5653" s="72">
        <f>'Balance N'!O5656</f>
        <v>0</v>
      </c>
      <c r="H5653" s="72">
        <f>'Balance N'!P5656</f>
        <v>0</v>
      </c>
      <c r="I5653" s="74">
        <f t="shared" si="88"/>
        <v>0</v>
      </c>
    </row>
    <row r="5654" spans="1:9" ht="15.6">
      <c r="A5654" s="70">
        <f>'Balance N'!I5657</f>
        <v>0</v>
      </c>
      <c r="B5654" s="71">
        <f>'Balance N'!J5657</f>
        <v>0</v>
      </c>
      <c r="C5654" s="72">
        <f>'Balance N'!K5657</f>
        <v>0</v>
      </c>
      <c r="D5654" s="72">
        <f>'Balance N'!L5657</f>
        <v>0</v>
      </c>
      <c r="E5654" s="72">
        <f>'Balance N'!M5657</f>
        <v>0</v>
      </c>
      <c r="F5654" s="72">
        <f>'Balance N'!N5657</f>
        <v>0</v>
      </c>
      <c r="G5654" s="72">
        <f>'Balance N'!O5657</f>
        <v>0</v>
      </c>
      <c r="H5654" s="72">
        <f>'Balance N'!P5657</f>
        <v>0</v>
      </c>
      <c r="I5654" s="74">
        <f t="shared" si="88"/>
        <v>0</v>
      </c>
    </row>
    <row r="5655" spans="1:9" ht="15.6">
      <c r="A5655" s="70">
        <f>'Balance N'!I5658</f>
        <v>0</v>
      </c>
      <c r="B5655" s="71">
        <f>'Balance N'!J5658</f>
        <v>0</v>
      </c>
      <c r="C5655" s="72">
        <f>'Balance N'!K5658</f>
        <v>0</v>
      </c>
      <c r="D5655" s="72">
        <f>'Balance N'!L5658</f>
        <v>0</v>
      </c>
      <c r="E5655" s="72">
        <f>'Balance N'!M5658</f>
        <v>0</v>
      </c>
      <c r="F5655" s="72">
        <f>'Balance N'!N5658</f>
        <v>0</v>
      </c>
      <c r="G5655" s="72">
        <f>'Balance N'!O5658</f>
        <v>0</v>
      </c>
      <c r="H5655" s="72">
        <f>'Balance N'!P5658</f>
        <v>0</v>
      </c>
      <c r="I5655" s="74">
        <f t="shared" si="88"/>
        <v>0</v>
      </c>
    </row>
    <row r="5656" spans="1:9" ht="15.6">
      <c r="A5656" s="70">
        <f>'Balance N'!I5659</f>
        <v>0</v>
      </c>
      <c r="B5656" s="71">
        <f>'Balance N'!J5659</f>
        <v>0</v>
      </c>
      <c r="C5656" s="72">
        <f>'Balance N'!K5659</f>
        <v>0</v>
      </c>
      <c r="D5656" s="72">
        <f>'Balance N'!L5659</f>
        <v>0</v>
      </c>
      <c r="E5656" s="72">
        <f>'Balance N'!M5659</f>
        <v>0</v>
      </c>
      <c r="F5656" s="72">
        <f>'Balance N'!N5659</f>
        <v>0</v>
      </c>
      <c r="G5656" s="72">
        <f>'Balance N'!O5659</f>
        <v>0</v>
      </c>
      <c r="H5656" s="72">
        <f>'Balance N'!P5659</f>
        <v>0</v>
      </c>
      <c r="I5656" s="74">
        <f t="shared" si="88"/>
        <v>0</v>
      </c>
    </row>
    <row r="5657" spans="1:9" ht="15.6">
      <c r="A5657" s="70">
        <f>'Balance N'!I5660</f>
        <v>0</v>
      </c>
      <c r="B5657" s="71">
        <f>'Balance N'!J5660</f>
        <v>0</v>
      </c>
      <c r="C5657" s="72">
        <f>'Balance N'!K5660</f>
        <v>0</v>
      </c>
      <c r="D5657" s="72">
        <f>'Balance N'!L5660</f>
        <v>0</v>
      </c>
      <c r="E5657" s="72">
        <f>'Balance N'!M5660</f>
        <v>0</v>
      </c>
      <c r="F5657" s="72">
        <f>'Balance N'!N5660</f>
        <v>0</v>
      </c>
      <c r="G5657" s="72">
        <f>'Balance N'!O5660</f>
        <v>0</v>
      </c>
      <c r="H5657" s="72">
        <f>'Balance N'!P5660</f>
        <v>0</v>
      </c>
      <c r="I5657" s="74">
        <f t="shared" si="88"/>
        <v>0</v>
      </c>
    </row>
    <row r="5658" spans="1:9" ht="15.6">
      <c r="A5658" s="70">
        <f>'Balance N'!I5661</f>
        <v>0</v>
      </c>
      <c r="B5658" s="71">
        <f>'Balance N'!J5661</f>
        <v>0</v>
      </c>
      <c r="C5658" s="72">
        <f>'Balance N'!K5661</f>
        <v>0</v>
      </c>
      <c r="D5658" s="72">
        <f>'Balance N'!L5661</f>
        <v>0</v>
      </c>
      <c r="E5658" s="72">
        <f>'Balance N'!M5661</f>
        <v>0</v>
      </c>
      <c r="F5658" s="72">
        <f>'Balance N'!N5661</f>
        <v>0</v>
      </c>
      <c r="G5658" s="72">
        <f>'Balance N'!O5661</f>
        <v>0</v>
      </c>
      <c r="H5658" s="72">
        <f>'Balance N'!P5661</f>
        <v>0</v>
      </c>
      <c r="I5658" s="74">
        <f t="shared" si="88"/>
        <v>0</v>
      </c>
    </row>
    <row r="5659" spans="1:9" ht="15.6">
      <c r="A5659" s="70">
        <f>'Balance N'!I5662</f>
        <v>0</v>
      </c>
      <c r="B5659" s="71">
        <f>'Balance N'!J5662</f>
        <v>0</v>
      </c>
      <c r="C5659" s="72">
        <f>'Balance N'!K5662</f>
        <v>0</v>
      </c>
      <c r="D5659" s="72">
        <f>'Balance N'!L5662</f>
        <v>0</v>
      </c>
      <c r="E5659" s="72">
        <f>'Balance N'!M5662</f>
        <v>0</v>
      </c>
      <c r="F5659" s="72">
        <f>'Balance N'!N5662</f>
        <v>0</v>
      </c>
      <c r="G5659" s="72">
        <f>'Balance N'!O5662</f>
        <v>0</v>
      </c>
      <c r="H5659" s="72">
        <f>'Balance N'!P5662</f>
        <v>0</v>
      </c>
      <c r="I5659" s="74">
        <f t="shared" si="88"/>
        <v>0</v>
      </c>
    </row>
    <row r="5660" spans="1:9" ht="15.6">
      <c r="A5660" s="70">
        <f>'Balance N'!I5663</f>
        <v>0</v>
      </c>
      <c r="B5660" s="71">
        <f>'Balance N'!J5663</f>
        <v>0</v>
      </c>
      <c r="C5660" s="72">
        <f>'Balance N'!K5663</f>
        <v>0</v>
      </c>
      <c r="D5660" s="72">
        <f>'Balance N'!L5663</f>
        <v>0</v>
      </c>
      <c r="E5660" s="72">
        <f>'Balance N'!M5663</f>
        <v>0</v>
      </c>
      <c r="F5660" s="72">
        <f>'Balance N'!N5663</f>
        <v>0</v>
      </c>
      <c r="G5660" s="72">
        <f>'Balance N'!O5663</f>
        <v>0</v>
      </c>
      <c r="H5660" s="72">
        <f>'Balance N'!P5663</f>
        <v>0</v>
      </c>
      <c r="I5660" s="74">
        <f t="shared" si="88"/>
        <v>0</v>
      </c>
    </row>
    <row r="5661" spans="1:9" ht="15.6">
      <c r="A5661" s="70">
        <f>'Balance N'!I5664</f>
        <v>0</v>
      </c>
      <c r="B5661" s="71">
        <f>'Balance N'!J5664</f>
        <v>0</v>
      </c>
      <c r="C5661" s="72">
        <f>'Balance N'!K5664</f>
        <v>0</v>
      </c>
      <c r="D5661" s="72">
        <f>'Balance N'!L5664</f>
        <v>0</v>
      </c>
      <c r="E5661" s="72">
        <f>'Balance N'!M5664</f>
        <v>0</v>
      </c>
      <c r="F5661" s="72">
        <f>'Balance N'!N5664</f>
        <v>0</v>
      </c>
      <c r="G5661" s="72">
        <f>'Balance N'!O5664</f>
        <v>0</v>
      </c>
      <c r="H5661" s="72">
        <f>'Balance N'!P5664</f>
        <v>0</v>
      </c>
      <c r="I5661" s="74">
        <f t="shared" si="88"/>
        <v>0</v>
      </c>
    </row>
    <row r="5662" spans="1:9" ht="15.6">
      <c r="A5662" s="70">
        <f>'Balance N'!I5665</f>
        <v>0</v>
      </c>
      <c r="B5662" s="71">
        <f>'Balance N'!J5665</f>
        <v>0</v>
      </c>
      <c r="C5662" s="72">
        <f>'Balance N'!K5665</f>
        <v>0</v>
      </c>
      <c r="D5662" s="72">
        <f>'Balance N'!L5665</f>
        <v>0</v>
      </c>
      <c r="E5662" s="72">
        <f>'Balance N'!M5665</f>
        <v>0</v>
      </c>
      <c r="F5662" s="72">
        <f>'Balance N'!N5665</f>
        <v>0</v>
      </c>
      <c r="G5662" s="72">
        <f>'Balance N'!O5665</f>
        <v>0</v>
      </c>
      <c r="H5662" s="72">
        <f>'Balance N'!P5665</f>
        <v>0</v>
      </c>
      <c r="I5662" s="74">
        <f t="shared" si="88"/>
        <v>0</v>
      </c>
    </row>
    <row r="5663" spans="1:9" ht="15.6">
      <c r="A5663" s="70">
        <f>'Balance N'!I5666</f>
        <v>0</v>
      </c>
      <c r="B5663" s="71">
        <f>'Balance N'!J5666</f>
        <v>0</v>
      </c>
      <c r="C5663" s="72">
        <f>'Balance N'!K5666</f>
        <v>0</v>
      </c>
      <c r="D5663" s="72">
        <f>'Balance N'!L5666</f>
        <v>0</v>
      </c>
      <c r="E5663" s="72">
        <f>'Balance N'!M5666</f>
        <v>0</v>
      </c>
      <c r="F5663" s="72">
        <f>'Balance N'!N5666</f>
        <v>0</v>
      </c>
      <c r="G5663" s="72">
        <f>'Balance N'!O5666</f>
        <v>0</v>
      </c>
      <c r="H5663" s="72">
        <f>'Balance N'!P5666</f>
        <v>0</v>
      </c>
      <c r="I5663" s="74">
        <f t="shared" si="88"/>
        <v>0</v>
      </c>
    </row>
    <row r="5664" spans="1:9" ht="15.6">
      <c r="A5664" s="70">
        <f>'Balance N'!I5667</f>
        <v>0</v>
      </c>
      <c r="B5664" s="71">
        <f>'Balance N'!J5667</f>
        <v>0</v>
      </c>
      <c r="C5664" s="72">
        <f>'Balance N'!K5667</f>
        <v>0</v>
      </c>
      <c r="D5664" s="72">
        <f>'Balance N'!L5667</f>
        <v>0</v>
      </c>
      <c r="E5664" s="72">
        <f>'Balance N'!M5667</f>
        <v>0</v>
      </c>
      <c r="F5664" s="72">
        <f>'Balance N'!N5667</f>
        <v>0</v>
      </c>
      <c r="G5664" s="72">
        <f>'Balance N'!O5667</f>
        <v>0</v>
      </c>
      <c r="H5664" s="72">
        <f>'Balance N'!P5667</f>
        <v>0</v>
      </c>
      <c r="I5664" s="74">
        <f t="shared" si="88"/>
        <v>0</v>
      </c>
    </row>
    <row r="5665" spans="1:9" ht="15.6">
      <c r="A5665" s="70">
        <f>'Balance N'!I5668</f>
        <v>0</v>
      </c>
      <c r="B5665" s="71">
        <f>'Balance N'!J5668</f>
        <v>0</v>
      </c>
      <c r="C5665" s="72">
        <f>'Balance N'!K5668</f>
        <v>0</v>
      </c>
      <c r="D5665" s="72">
        <f>'Balance N'!L5668</f>
        <v>0</v>
      </c>
      <c r="E5665" s="72">
        <f>'Balance N'!M5668</f>
        <v>0</v>
      </c>
      <c r="F5665" s="72">
        <f>'Balance N'!N5668</f>
        <v>0</v>
      </c>
      <c r="G5665" s="72">
        <f>'Balance N'!O5668</f>
        <v>0</v>
      </c>
      <c r="H5665" s="72">
        <f>'Balance N'!P5668</f>
        <v>0</v>
      </c>
      <c r="I5665" s="74">
        <f t="shared" si="88"/>
        <v>0</v>
      </c>
    </row>
    <row r="5666" spans="1:9" ht="15.6">
      <c r="A5666" s="70">
        <f>'Balance N'!I5669</f>
        <v>0</v>
      </c>
      <c r="B5666" s="71">
        <f>'Balance N'!J5669</f>
        <v>0</v>
      </c>
      <c r="C5666" s="72">
        <f>'Balance N'!K5669</f>
        <v>0</v>
      </c>
      <c r="D5666" s="72">
        <f>'Balance N'!L5669</f>
        <v>0</v>
      </c>
      <c r="E5666" s="72">
        <f>'Balance N'!M5669</f>
        <v>0</v>
      </c>
      <c r="F5666" s="72">
        <f>'Balance N'!N5669</f>
        <v>0</v>
      </c>
      <c r="G5666" s="72">
        <f>'Balance N'!O5669</f>
        <v>0</v>
      </c>
      <c r="H5666" s="72">
        <f>'Balance N'!P5669</f>
        <v>0</v>
      </c>
      <c r="I5666" s="74">
        <f t="shared" si="88"/>
        <v>0</v>
      </c>
    </row>
    <row r="5667" spans="1:9" ht="15.6">
      <c r="A5667" s="70">
        <f>'Balance N'!I5670</f>
        <v>0</v>
      </c>
      <c r="B5667" s="71">
        <f>'Balance N'!J5670</f>
        <v>0</v>
      </c>
      <c r="C5667" s="72">
        <f>'Balance N'!K5670</f>
        <v>0</v>
      </c>
      <c r="D5667" s="72">
        <f>'Balance N'!L5670</f>
        <v>0</v>
      </c>
      <c r="E5667" s="72">
        <f>'Balance N'!M5670</f>
        <v>0</v>
      </c>
      <c r="F5667" s="72">
        <f>'Balance N'!N5670</f>
        <v>0</v>
      </c>
      <c r="G5667" s="72">
        <f>'Balance N'!O5670</f>
        <v>0</v>
      </c>
      <c r="H5667" s="72">
        <f>'Balance N'!P5670</f>
        <v>0</v>
      </c>
      <c r="I5667" s="74">
        <f t="shared" si="88"/>
        <v>0</v>
      </c>
    </row>
    <row r="5668" spans="1:9" ht="15.6">
      <c r="A5668" s="70">
        <f>'Balance N'!I5671</f>
        <v>0</v>
      </c>
      <c r="B5668" s="71">
        <f>'Balance N'!J5671</f>
        <v>0</v>
      </c>
      <c r="C5668" s="72">
        <f>'Balance N'!K5671</f>
        <v>0</v>
      </c>
      <c r="D5668" s="72">
        <f>'Balance N'!L5671</f>
        <v>0</v>
      </c>
      <c r="E5668" s="72">
        <f>'Balance N'!M5671</f>
        <v>0</v>
      </c>
      <c r="F5668" s="72">
        <f>'Balance N'!N5671</f>
        <v>0</v>
      </c>
      <c r="G5668" s="72">
        <f>'Balance N'!O5671</f>
        <v>0</v>
      </c>
      <c r="H5668" s="72">
        <f>'Balance N'!P5671</f>
        <v>0</v>
      </c>
      <c r="I5668" s="74">
        <f t="shared" si="88"/>
        <v>0</v>
      </c>
    </row>
    <row r="5669" spans="1:9" ht="15.6">
      <c r="A5669" s="70">
        <f>'Balance N'!I5672</f>
        <v>0</v>
      </c>
      <c r="B5669" s="71">
        <f>'Balance N'!J5672</f>
        <v>0</v>
      </c>
      <c r="C5669" s="72">
        <f>'Balance N'!K5672</f>
        <v>0</v>
      </c>
      <c r="D5669" s="72">
        <f>'Balance N'!L5672</f>
        <v>0</v>
      </c>
      <c r="E5669" s="72">
        <f>'Balance N'!M5672</f>
        <v>0</v>
      </c>
      <c r="F5669" s="72">
        <f>'Balance N'!N5672</f>
        <v>0</v>
      </c>
      <c r="G5669" s="72">
        <f>'Balance N'!O5672</f>
        <v>0</v>
      </c>
      <c r="H5669" s="72">
        <f>'Balance N'!P5672</f>
        <v>0</v>
      </c>
      <c r="I5669" s="74">
        <f t="shared" si="88"/>
        <v>0</v>
      </c>
    </row>
    <row r="5670" spans="1:9" ht="15.6">
      <c r="A5670" s="70">
        <f>'Balance N'!I5673</f>
        <v>0</v>
      </c>
      <c r="B5670" s="71">
        <f>'Balance N'!J5673</f>
        <v>0</v>
      </c>
      <c r="C5670" s="72">
        <f>'Balance N'!K5673</f>
        <v>0</v>
      </c>
      <c r="D5670" s="72">
        <f>'Balance N'!L5673</f>
        <v>0</v>
      </c>
      <c r="E5670" s="72">
        <f>'Balance N'!M5673</f>
        <v>0</v>
      </c>
      <c r="F5670" s="72">
        <f>'Balance N'!N5673</f>
        <v>0</v>
      </c>
      <c r="G5670" s="72">
        <f>'Balance N'!O5673</f>
        <v>0</v>
      </c>
      <c r="H5670" s="72">
        <f>'Balance N'!P5673</f>
        <v>0</v>
      </c>
      <c r="I5670" s="74">
        <f t="shared" si="88"/>
        <v>0</v>
      </c>
    </row>
    <row r="5671" spans="1:9" ht="15.6">
      <c r="A5671" s="70">
        <f>'Balance N'!I5674</f>
        <v>0</v>
      </c>
      <c r="B5671" s="71">
        <f>'Balance N'!J5674</f>
        <v>0</v>
      </c>
      <c r="C5671" s="72">
        <f>'Balance N'!K5674</f>
        <v>0</v>
      </c>
      <c r="D5671" s="72">
        <f>'Balance N'!L5674</f>
        <v>0</v>
      </c>
      <c r="E5671" s="72">
        <f>'Balance N'!M5674</f>
        <v>0</v>
      </c>
      <c r="F5671" s="72">
        <f>'Balance N'!N5674</f>
        <v>0</v>
      </c>
      <c r="G5671" s="72">
        <f>'Balance N'!O5674</f>
        <v>0</v>
      </c>
      <c r="H5671" s="72">
        <f>'Balance N'!P5674</f>
        <v>0</v>
      </c>
      <c r="I5671" s="74">
        <f t="shared" si="88"/>
        <v>0</v>
      </c>
    </row>
    <row r="5672" spans="1:9" ht="15.6">
      <c r="A5672" s="70">
        <f>'Balance N'!I5675</f>
        <v>0</v>
      </c>
      <c r="B5672" s="71">
        <f>'Balance N'!J5675</f>
        <v>0</v>
      </c>
      <c r="C5672" s="72">
        <f>'Balance N'!K5675</f>
        <v>0</v>
      </c>
      <c r="D5672" s="72">
        <f>'Balance N'!L5675</f>
        <v>0</v>
      </c>
      <c r="E5672" s="72">
        <f>'Balance N'!M5675</f>
        <v>0</v>
      </c>
      <c r="F5672" s="72">
        <f>'Balance N'!N5675</f>
        <v>0</v>
      </c>
      <c r="G5672" s="72">
        <f>'Balance N'!O5675</f>
        <v>0</v>
      </c>
      <c r="H5672" s="72">
        <f>'Balance N'!P5675</f>
        <v>0</v>
      </c>
      <c r="I5672" s="74">
        <f t="shared" si="88"/>
        <v>0</v>
      </c>
    </row>
    <row r="5673" spans="1:9" ht="15.6">
      <c r="A5673" s="70">
        <f>'Balance N'!I5676</f>
        <v>0</v>
      </c>
      <c r="B5673" s="71">
        <f>'Balance N'!J5676</f>
        <v>0</v>
      </c>
      <c r="C5673" s="72">
        <f>'Balance N'!K5676</f>
        <v>0</v>
      </c>
      <c r="D5673" s="72">
        <f>'Balance N'!L5676</f>
        <v>0</v>
      </c>
      <c r="E5673" s="72">
        <f>'Balance N'!M5676</f>
        <v>0</v>
      </c>
      <c r="F5673" s="72">
        <f>'Balance N'!N5676</f>
        <v>0</v>
      </c>
      <c r="G5673" s="72">
        <f>'Balance N'!O5676</f>
        <v>0</v>
      </c>
      <c r="H5673" s="72">
        <f>'Balance N'!P5676</f>
        <v>0</v>
      </c>
      <c r="I5673" s="74">
        <f t="shared" si="88"/>
        <v>0</v>
      </c>
    </row>
    <row r="5674" spans="1:9" ht="15.6">
      <c r="A5674" s="70">
        <f>'Balance N'!I5677</f>
        <v>0</v>
      </c>
      <c r="B5674" s="71">
        <f>'Balance N'!J5677</f>
        <v>0</v>
      </c>
      <c r="C5674" s="72">
        <f>'Balance N'!K5677</f>
        <v>0</v>
      </c>
      <c r="D5674" s="72">
        <f>'Balance N'!L5677</f>
        <v>0</v>
      </c>
      <c r="E5674" s="72">
        <f>'Balance N'!M5677</f>
        <v>0</v>
      </c>
      <c r="F5674" s="72">
        <f>'Balance N'!N5677</f>
        <v>0</v>
      </c>
      <c r="G5674" s="72">
        <f>'Balance N'!O5677</f>
        <v>0</v>
      </c>
      <c r="H5674" s="72">
        <f>'Balance N'!P5677</f>
        <v>0</v>
      </c>
      <c r="I5674" s="74">
        <f t="shared" si="88"/>
        <v>0</v>
      </c>
    </row>
    <row r="5675" spans="1:9" ht="15.6">
      <c r="A5675" s="70">
        <f>'Balance N'!I5678</f>
        <v>0</v>
      </c>
      <c r="B5675" s="71">
        <f>'Balance N'!J5678</f>
        <v>0</v>
      </c>
      <c r="C5675" s="72">
        <f>'Balance N'!K5678</f>
        <v>0</v>
      </c>
      <c r="D5675" s="72">
        <f>'Balance N'!L5678</f>
        <v>0</v>
      </c>
      <c r="E5675" s="72">
        <f>'Balance N'!M5678</f>
        <v>0</v>
      </c>
      <c r="F5675" s="72">
        <f>'Balance N'!N5678</f>
        <v>0</v>
      </c>
      <c r="G5675" s="72">
        <f>'Balance N'!O5678</f>
        <v>0</v>
      </c>
      <c r="H5675" s="72">
        <f>'Balance N'!P5678</f>
        <v>0</v>
      </c>
      <c r="I5675" s="74">
        <f t="shared" si="88"/>
        <v>0</v>
      </c>
    </row>
    <row r="5676" spans="1:9" ht="15.6">
      <c r="A5676" s="70">
        <f>'Balance N'!I5679</f>
        <v>0</v>
      </c>
      <c r="B5676" s="71">
        <f>'Balance N'!J5679</f>
        <v>0</v>
      </c>
      <c r="C5676" s="72">
        <f>'Balance N'!K5679</f>
        <v>0</v>
      </c>
      <c r="D5676" s="72">
        <f>'Balance N'!L5679</f>
        <v>0</v>
      </c>
      <c r="E5676" s="72">
        <f>'Balance N'!M5679</f>
        <v>0</v>
      </c>
      <c r="F5676" s="72">
        <f>'Balance N'!N5679</f>
        <v>0</v>
      </c>
      <c r="G5676" s="72">
        <f>'Balance N'!O5679</f>
        <v>0</v>
      </c>
      <c r="H5676" s="72">
        <f>'Balance N'!P5679</f>
        <v>0</v>
      </c>
      <c r="I5676" s="74">
        <f t="shared" si="88"/>
        <v>0</v>
      </c>
    </row>
    <row r="5677" spans="1:9" ht="15.6">
      <c r="A5677" s="70">
        <f>'Balance N'!I5680</f>
        <v>0</v>
      </c>
      <c r="B5677" s="71">
        <f>'Balance N'!J5680</f>
        <v>0</v>
      </c>
      <c r="C5677" s="72">
        <f>'Balance N'!K5680</f>
        <v>0</v>
      </c>
      <c r="D5677" s="72">
        <f>'Balance N'!L5680</f>
        <v>0</v>
      </c>
      <c r="E5677" s="72">
        <f>'Balance N'!M5680</f>
        <v>0</v>
      </c>
      <c r="F5677" s="72">
        <f>'Balance N'!N5680</f>
        <v>0</v>
      </c>
      <c r="G5677" s="72">
        <f>'Balance N'!O5680</f>
        <v>0</v>
      </c>
      <c r="H5677" s="72">
        <f>'Balance N'!P5680</f>
        <v>0</v>
      </c>
      <c r="I5677" s="74">
        <f t="shared" si="88"/>
        <v>0</v>
      </c>
    </row>
    <row r="5678" spans="1:9" ht="15.6">
      <c r="A5678" s="70">
        <f>'Balance N'!I5681</f>
        <v>0</v>
      </c>
      <c r="B5678" s="71">
        <f>'Balance N'!J5681</f>
        <v>0</v>
      </c>
      <c r="C5678" s="72">
        <f>'Balance N'!K5681</f>
        <v>0</v>
      </c>
      <c r="D5678" s="72">
        <f>'Balance N'!L5681</f>
        <v>0</v>
      </c>
      <c r="E5678" s="72">
        <f>'Balance N'!M5681</f>
        <v>0</v>
      </c>
      <c r="F5678" s="72">
        <f>'Balance N'!N5681</f>
        <v>0</v>
      </c>
      <c r="G5678" s="72">
        <f>'Balance N'!O5681</f>
        <v>0</v>
      </c>
      <c r="H5678" s="72">
        <f>'Balance N'!P5681</f>
        <v>0</v>
      </c>
      <c r="I5678" s="74">
        <f t="shared" si="88"/>
        <v>0</v>
      </c>
    </row>
    <row r="5679" spans="1:9" ht="15.6">
      <c r="A5679" s="70">
        <f>'Balance N'!I5682</f>
        <v>0</v>
      </c>
      <c r="B5679" s="71">
        <f>'Balance N'!J5682</f>
        <v>0</v>
      </c>
      <c r="C5679" s="72">
        <f>'Balance N'!K5682</f>
        <v>0</v>
      </c>
      <c r="D5679" s="72">
        <f>'Balance N'!L5682</f>
        <v>0</v>
      </c>
      <c r="E5679" s="72">
        <f>'Balance N'!M5682</f>
        <v>0</v>
      </c>
      <c r="F5679" s="72">
        <f>'Balance N'!N5682</f>
        <v>0</v>
      </c>
      <c r="G5679" s="72">
        <f>'Balance N'!O5682</f>
        <v>0</v>
      </c>
      <c r="H5679" s="72">
        <f>'Balance N'!P5682</f>
        <v>0</v>
      </c>
      <c r="I5679" s="74">
        <f t="shared" si="88"/>
        <v>0</v>
      </c>
    </row>
    <row r="5680" spans="1:9" ht="15.6">
      <c r="A5680" s="70">
        <f>'Balance N'!I5683</f>
        <v>0</v>
      </c>
      <c r="B5680" s="71">
        <f>'Balance N'!J5683</f>
        <v>0</v>
      </c>
      <c r="C5680" s="72">
        <f>'Balance N'!K5683</f>
        <v>0</v>
      </c>
      <c r="D5680" s="72">
        <f>'Balance N'!L5683</f>
        <v>0</v>
      </c>
      <c r="E5680" s="72">
        <f>'Balance N'!M5683</f>
        <v>0</v>
      </c>
      <c r="F5680" s="72">
        <f>'Balance N'!N5683</f>
        <v>0</v>
      </c>
      <c r="G5680" s="72">
        <f>'Balance N'!O5683</f>
        <v>0</v>
      </c>
      <c r="H5680" s="72">
        <f>'Balance N'!P5683</f>
        <v>0</v>
      </c>
      <c r="I5680" s="74">
        <f t="shared" si="88"/>
        <v>0</v>
      </c>
    </row>
    <row r="5681" spans="1:9" ht="15.6">
      <c r="A5681" s="70">
        <f>'Balance N'!I5684</f>
        <v>0</v>
      </c>
      <c r="B5681" s="71">
        <f>'Balance N'!J5684</f>
        <v>0</v>
      </c>
      <c r="C5681" s="72">
        <f>'Balance N'!K5684</f>
        <v>0</v>
      </c>
      <c r="D5681" s="72">
        <f>'Balance N'!L5684</f>
        <v>0</v>
      </c>
      <c r="E5681" s="72">
        <f>'Balance N'!M5684</f>
        <v>0</v>
      </c>
      <c r="F5681" s="72">
        <f>'Balance N'!N5684</f>
        <v>0</v>
      </c>
      <c r="G5681" s="72">
        <f>'Balance N'!O5684</f>
        <v>0</v>
      </c>
      <c r="H5681" s="72">
        <f>'Balance N'!P5684</f>
        <v>0</v>
      </c>
      <c r="I5681" s="74">
        <f t="shared" si="88"/>
        <v>0</v>
      </c>
    </row>
    <row r="5682" spans="1:9" ht="15.6">
      <c r="A5682" s="70">
        <f>'Balance N'!I5685</f>
        <v>0</v>
      </c>
      <c r="B5682" s="71">
        <f>'Balance N'!J5685</f>
        <v>0</v>
      </c>
      <c r="C5682" s="72">
        <f>'Balance N'!K5685</f>
        <v>0</v>
      </c>
      <c r="D5682" s="72">
        <f>'Balance N'!L5685</f>
        <v>0</v>
      </c>
      <c r="E5682" s="72">
        <f>'Balance N'!M5685</f>
        <v>0</v>
      </c>
      <c r="F5682" s="72">
        <f>'Balance N'!N5685</f>
        <v>0</v>
      </c>
      <c r="G5682" s="72">
        <f>'Balance N'!O5685</f>
        <v>0</v>
      </c>
      <c r="H5682" s="72">
        <f>'Balance N'!P5685</f>
        <v>0</v>
      </c>
      <c r="I5682" s="74">
        <f t="shared" si="88"/>
        <v>0</v>
      </c>
    </row>
    <row r="5683" spans="1:9" ht="15.6">
      <c r="A5683" s="70">
        <f>'Balance N'!I5686</f>
        <v>0</v>
      </c>
      <c r="B5683" s="71">
        <f>'Balance N'!J5686</f>
        <v>0</v>
      </c>
      <c r="C5683" s="72">
        <f>'Balance N'!K5686</f>
        <v>0</v>
      </c>
      <c r="D5683" s="72">
        <f>'Balance N'!L5686</f>
        <v>0</v>
      </c>
      <c r="E5683" s="72">
        <f>'Balance N'!M5686</f>
        <v>0</v>
      </c>
      <c r="F5683" s="72">
        <f>'Balance N'!N5686</f>
        <v>0</v>
      </c>
      <c r="G5683" s="72">
        <f>'Balance N'!O5686</f>
        <v>0</v>
      </c>
      <c r="H5683" s="72">
        <f>'Balance N'!P5686</f>
        <v>0</v>
      </c>
      <c r="I5683" s="74">
        <f t="shared" si="88"/>
        <v>0</v>
      </c>
    </row>
    <row r="5684" spans="1:9" ht="15.6">
      <c r="A5684" s="70">
        <f>'Balance N'!I5687</f>
        <v>0</v>
      </c>
      <c r="B5684" s="71">
        <f>'Balance N'!J5687</f>
        <v>0</v>
      </c>
      <c r="C5684" s="72">
        <f>'Balance N'!K5687</f>
        <v>0</v>
      </c>
      <c r="D5684" s="72">
        <f>'Balance N'!L5687</f>
        <v>0</v>
      </c>
      <c r="E5684" s="72">
        <f>'Balance N'!M5687</f>
        <v>0</v>
      </c>
      <c r="F5684" s="72">
        <f>'Balance N'!N5687</f>
        <v>0</v>
      </c>
      <c r="G5684" s="72">
        <f>'Balance N'!O5687</f>
        <v>0</v>
      </c>
      <c r="H5684" s="72">
        <f>'Balance N'!P5687</f>
        <v>0</v>
      </c>
      <c r="I5684" s="74">
        <f t="shared" si="88"/>
        <v>0</v>
      </c>
    </row>
    <row r="5685" spans="1:9" ht="15.6">
      <c r="A5685" s="70">
        <f>'Balance N'!I5688</f>
        <v>0</v>
      </c>
      <c r="B5685" s="71">
        <f>'Balance N'!J5688</f>
        <v>0</v>
      </c>
      <c r="C5685" s="72">
        <f>'Balance N'!K5688</f>
        <v>0</v>
      </c>
      <c r="D5685" s="72">
        <f>'Balance N'!L5688</f>
        <v>0</v>
      </c>
      <c r="E5685" s="72">
        <f>'Balance N'!M5688</f>
        <v>0</v>
      </c>
      <c r="F5685" s="72">
        <f>'Balance N'!N5688</f>
        <v>0</v>
      </c>
      <c r="G5685" s="72">
        <f>'Balance N'!O5688</f>
        <v>0</v>
      </c>
      <c r="H5685" s="72">
        <f>'Balance N'!P5688</f>
        <v>0</v>
      </c>
      <c r="I5685" s="74">
        <f t="shared" si="88"/>
        <v>0</v>
      </c>
    </row>
    <row r="5686" spans="1:9" ht="15.6">
      <c r="A5686" s="70">
        <f>'Balance N'!I5689</f>
        <v>0</v>
      </c>
      <c r="B5686" s="71">
        <f>'Balance N'!J5689</f>
        <v>0</v>
      </c>
      <c r="C5686" s="72">
        <f>'Balance N'!K5689</f>
        <v>0</v>
      </c>
      <c r="D5686" s="72">
        <f>'Balance N'!L5689</f>
        <v>0</v>
      </c>
      <c r="E5686" s="72">
        <f>'Balance N'!M5689</f>
        <v>0</v>
      </c>
      <c r="F5686" s="72">
        <f>'Balance N'!N5689</f>
        <v>0</v>
      </c>
      <c r="G5686" s="72">
        <f>'Balance N'!O5689</f>
        <v>0</v>
      </c>
      <c r="H5686" s="72">
        <f>'Balance N'!P5689</f>
        <v>0</v>
      </c>
      <c r="I5686" s="74">
        <f t="shared" si="88"/>
        <v>0</v>
      </c>
    </row>
    <row r="5687" spans="1:9" ht="15.6">
      <c r="A5687" s="70">
        <f>'Balance N'!I5690</f>
        <v>0</v>
      </c>
      <c r="B5687" s="71">
        <f>'Balance N'!J5690</f>
        <v>0</v>
      </c>
      <c r="C5687" s="72">
        <f>'Balance N'!K5690</f>
        <v>0</v>
      </c>
      <c r="D5687" s="72">
        <f>'Balance N'!L5690</f>
        <v>0</v>
      </c>
      <c r="E5687" s="72">
        <f>'Balance N'!M5690</f>
        <v>0</v>
      </c>
      <c r="F5687" s="72">
        <f>'Balance N'!N5690</f>
        <v>0</v>
      </c>
      <c r="G5687" s="72">
        <f>'Balance N'!O5690</f>
        <v>0</v>
      </c>
      <c r="H5687" s="72">
        <f>'Balance N'!P5690</f>
        <v>0</v>
      </c>
      <c r="I5687" s="74">
        <f t="shared" si="88"/>
        <v>0</v>
      </c>
    </row>
    <row r="5688" spans="1:9" ht="15.6">
      <c r="A5688" s="70">
        <f>'Balance N'!I5691</f>
        <v>0</v>
      </c>
      <c r="B5688" s="71">
        <f>'Balance N'!J5691</f>
        <v>0</v>
      </c>
      <c r="C5688" s="72">
        <f>'Balance N'!K5691</f>
        <v>0</v>
      </c>
      <c r="D5688" s="72">
        <f>'Balance N'!L5691</f>
        <v>0</v>
      </c>
      <c r="E5688" s="72">
        <f>'Balance N'!M5691</f>
        <v>0</v>
      </c>
      <c r="F5688" s="72">
        <f>'Balance N'!N5691</f>
        <v>0</v>
      </c>
      <c r="G5688" s="72">
        <f>'Balance N'!O5691</f>
        <v>0</v>
      </c>
      <c r="H5688" s="72">
        <f>'Balance N'!P5691</f>
        <v>0</v>
      </c>
      <c r="I5688" s="74">
        <f t="shared" si="88"/>
        <v>0</v>
      </c>
    </row>
    <row r="5689" spans="1:9" ht="15.6">
      <c r="A5689" s="70">
        <f>'Balance N'!I5692</f>
        <v>0</v>
      </c>
      <c r="B5689" s="71">
        <f>'Balance N'!J5692</f>
        <v>0</v>
      </c>
      <c r="C5689" s="72">
        <f>'Balance N'!K5692</f>
        <v>0</v>
      </c>
      <c r="D5689" s="72">
        <f>'Balance N'!L5692</f>
        <v>0</v>
      </c>
      <c r="E5689" s="72">
        <f>'Balance N'!M5692</f>
        <v>0</v>
      </c>
      <c r="F5689" s="72">
        <f>'Balance N'!N5692</f>
        <v>0</v>
      </c>
      <c r="G5689" s="72">
        <f>'Balance N'!O5692</f>
        <v>0</v>
      </c>
      <c r="H5689" s="72">
        <f>'Balance N'!P5692</f>
        <v>0</v>
      </c>
      <c r="I5689" s="74">
        <f t="shared" si="88"/>
        <v>0</v>
      </c>
    </row>
    <row r="5690" spans="1:9" ht="15.6">
      <c r="A5690" s="70">
        <f>'Balance N'!I5693</f>
        <v>0</v>
      </c>
      <c r="B5690" s="71">
        <f>'Balance N'!J5693</f>
        <v>0</v>
      </c>
      <c r="C5690" s="72">
        <f>'Balance N'!K5693</f>
        <v>0</v>
      </c>
      <c r="D5690" s="72">
        <f>'Balance N'!L5693</f>
        <v>0</v>
      </c>
      <c r="E5690" s="72">
        <f>'Balance N'!M5693</f>
        <v>0</v>
      </c>
      <c r="F5690" s="72">
        <f>'Balance N'!N5693</f>
        <v>0</v>
      </c>
      <c r="G5690" s="72">
        <f>'Balance N'!O5693</f>
        <v>0</v>
      </c>
      <c r="H5690" s="72">
        <f>'Balance N'!P5693</f>
        <v>0</v>
      </c>
      <c r="I5690" s="74">
        <f t="shared" si="88"/>
        <v>0</v>
      </c>
    </row>
    <row r="5691" spans="1:9" ht="15.6">
      <c r="A5691" s="70">
        <f>'Balance N'!I5694</f>
        <v>0</v>
      </c>
      <c r="B5691" s="71">
        <f>'Balance N'!J5694</f>
        <v>0</v>
      </c>
      <c r="C5691" s="72">
        <f>'Balance N'!K5694</f>
        <v>0</v>
      </c>
      <c r="D5691" s="72">
        <f>'Balance N'!L5694</f>
        <v>0</v>
      </c>
      <c r="E5691" s="72">
        <f>'Balance N'!M5694</f>
        <v>0</v>
      </c>
      <c r="F5691" s="72">
        <f>'Balance N'!N5694</f>
        <v>0</v>
      </c>
      <c r="G5691" s="72">
        <f>'Balance N'!O5694</f>
        <v>0</v>
      </c>
      <c r="H5691" s="72">
        <f>'Balance N'!P5694</f>
        <v>0</v>
      </c>
      <c r="I5691" s="74">
        <f t="shared" si="88"/>
        <v>0</v>
      </c>
    </row>
    <row r="5692" spans="1:9" ht="15.6">
      <c r="A5692" s="70">
        <f>'Balance N'!I5695</f>
        <v>0</v>
      </c>
      <c r="B5692" s="71">
        <f>'Balance N'!J5695</f>
        <v>0</v>
      </c>
      <c r="C5692" s="72">
        <f>'Balance N'!K5695</f>
        <v>0</v>
      </c>
      <c r="D5692" s="72">
        <f>'Balance N'!L5695</f>
        <v>0</v>
      </c>
      <c r="E5692" s="72">
        <f>'Balance N'!M5695</f>
        <v>0</v>
      </c>
      <c r="F5692" s="72">
        <f>'Balance N'!N5695</f>
        <v>0</v>
      </c>
      <c r="G5692" s="72">
        <f>'Balance N'!O5695</f>
        <v>0</v>
      </c>
      <c r="H5692" s="72">
        <f>'Balance N'!P5695</f>
        <v>0</v>
      </c>
      <c r="I5692" s="74">
        <f t="shared" si="88"/>
        <v>0</v>
      </c>
    </row>
    <row r="5693" spans="1:9" ht="15.6">
      <c r="A5693" s="70">
        <f>'Balance N'!I5696</f>
        <v>0</v>
      </c>
      <c r="B5693" s="71">
        <f>'Balance N'!J5696</f>
        <v>0</v>
      </c>
      <c r="C5693" s="72">
        <f>'Balance N'!K5696</f>
        <v>0</v>
      </c>
      <c r="D5693" s="72">
        <f>'Balance N'!L5696</f>
        <v>0</v>
      </c>
      <c r="E5693" s="72">
        <f>'Balance N'!M5696</f>
        <v>0</v>
      </c>
      <c r="F5693" s="72">
        <f>'Balance N'!N5696</f>
        <v>0</v>
      </c>
      <c r="G5693" s="72">
        <f>'Balance N'!O5696</f>
        <v>0</v>
      </c>
      <c r="H5693" s="72">
        <f>'Balance N'!P5696</f>
        <v>0</v>
      </c>
      <c r="I5693" s="74">
        <f t="shared" si="88"/>
        <v>0</v>
      </c>
    </row>
    <row r="5694" spans="1:9" ht="15.6">
      <c r="A5694" s="70">
        <f>'Balance N'!I5697</f>
        <v>0</v>
      </c>
      <c r="B5694" s="71">
        <f>'Balance N'!J5697</f>
        <v>0</v>
      </c>
      <c r="C5694" s="72">
        <f>'Balance N'!K5697</f>
        <v>0</v>
      </c>
      <c r="D5694" s="72">
        <f>'Balance N'!L5697</f>
        <v>0</v>
      </c>
      <c r="E5694" s="72">
        <f>'Balance N'!M5697</f>
        <v>0</v>
      </c>
      <c r="F5694" s="72">
        <f>'Balance N'!N5697</f>
        <v>0</v>
      </c>
      <c r="G5694" s="72">
        <f>'Balance N'!O5697</f>
        <v>0</v>
      </c>
      <c r="H5694" s="72">
        <f>'Balance N'!P5697</f>
        <v>0</v>
      </c>
      <c r="I5694" s="74">
        <f t="shared" si="88"/>
        <v>0</v>
      </c>
    </row>
    <row r="5695" spans="1:9" ht="15.6">
      <c r="A5695" s="70">
        <f>'Balance N'!I5698</f>
        <v>0</v>
      </c>
      <c r="B5695" s="71">
        <f>'Balance N'!J5698</f>
        <v>0</v>
      </c>
      <c r="C5695" s="72">
        <f>'Balance N'!K5698</f>
        <v>0</v>
      </c>
      <c r="D5695" s="72">
        <f>'Balance N'!L5698</f>
        <v>0</v>
      </c>
      <c r="E5695" s="72">
        <f>'Balance N'!M5698</f>
        <v>0</v>
      </c>
      <c r="F5695" s="72">
        <f>'Balance N'!N5698</f>
        <v>0</v>
      </c>
      <c r="G5695" s="72">
        <f>'Balance N'!O5698</f>
        <v>0</v>
      </c>
      <c r="H5695" s="72">
        <f>'Balance N'!P5698</f>
        <v>0</v>
      </c>
      <c r="I5695" s="74">
        <f t="shared" si="88"/>
        <v>0</v>
      </c>
    </row>
    <row r="5696" spans="1:9" ht="15.6">
      <c r="A5696" s="70">
        <f>'Balance N'!I5699</f>
        <v>0</v>
      </c>
      <c r="B5696" s="71">
        <f>'Balance N'!J5699</f>
        <v>0</v>
      </c>
      <c r="C5696" s="72">
        <f>'Balance N'!K5699</f>
        <v>0</v>
      </c>
      <c r="D5696" s="72">
        <f>'Balance N'!L5699</f>
        <v>0</v>
      </c>
      <c r="E5696" s="72">
        <f>'Balance N'!M5699</f>
        <v>0</v>
      </c>
      <c r="F5696" s="72">
        <f>'Balance N'!N5699</f>
        <v>0</v>
      </c>
      <c r="G5696" s="72">
        <f>'Balance N'!O5699</f>
        <v>0</v>
      </c>
      <c r="H5696" s="72">
        <f>'Balance N'!P5699</f>
        <v>0</v>
      </c>
      <c r="I5696" s="74">
        <f t="shared" si="88"/>
        <v>0</v>
      </c>
    </row>
    <row r="5697" spans="1:9" ht="15.6">
      <c r="A5697" s="70">
        <f>'Balance N'!I5700</f>
        <v>0</v>
      </c>
      <c r="B5697" s="71">
        <f>'Balance N'!J5700</f>
        <v>0</v>
      </c>
      <c r="C5697" s="72">
        <f>'Balance N'!K5700</f>
        <v>0</v>
      </c>
      <c r="D5697" s="72">
        <f>'Balance N'!L5700</f>
        <v>0</v>
      </c>
      <c r="E5697" s="72">
        <f>'Balance N'!M5700</f>
        <v>0</v>
      </c>
      <c r="F5697" s="72">
        <f>'Balance N'!N5700</f>
        <v>0</v>
      </c>
      <c r="G5697" s="72">
        <f>'Balance N'!O5700</f>
        <v>0</v>
      </c>
      <c r="H5697" s="72">
        <f>'Balance N'!P5700</f>
        <v>0</v>
      </c>
      <c r="I5697" s="74">
        <f t="shared" si="88"/>
        <v>0</v>
      </c>
    </row>
    <row r="5698" spans="1:9" ht="15.6">
      <c r="A5698" s="70">
        <f>'Balance N'!I5701</f>
        <v>0</v>
      </c>
      <c r="B5698" s="71">
        <f>'Balance N'!J5701</f>
        <v>0</v>
      </c>
      <c r="C5698" s="72">
        <f>'Balance N'!K5701</f>
        <v>0</v>
      </c>
      <c r="D5698" s="72">
        <f>'Balance N'!L5701</f>
        <v>0</v>
      </c>
      <c r="E5698" s="72">
        <f>'Balance N'!M5701</f>
        <v>0</v>
      </c>
      <c r="F5698" s="72">
        <f>'Balance N'!N5701</f>
        <v>0</v>
      </c>
      <c r="G5698" s="72">
        <f>'Balance N'!O5701</f>
        <v>0</v>
      </c>
      <c r="H5698" s="72">
        <f>'Balance N'!P5701</f>
        <v>0</v>
      </c>
      <c r="I5698" s="74">
        <f t="shared" si="88"/>
        <v>0</v>
      </c>
    </row>
    <row r="5699" spans="1:9" ht="15.6">
      <c r="A5699" s="70">
        <f>'Balance N'!I5702</f>
        <v>0</v>
      </c>
      <c r="B5699" s="71">
        <f>'Balance N'!J5702</f>
        <v>0</v>
      </c>
      <c r="C5699" s="72">
        <f>'Balance N'!K5702</f>
        <v>0</v>
      </c>
      <c r="D5699" s="72">
        <f>'Balance N'!L5702</f>
        <v>0</v>
      </c>
      <c r="E5699" s="72">
        <f>'Balance N'!M5702</f>
        <v>0</v>
      </c>
      <c r="F5699" s="72">
        <f>'Balance N'!N5702</f>
        <v>0</v>
      </c>
      <c r="G5699" s="72">
        <f>'Balance N'!O5702</f>
        <v>0</v>
      </c>
      <c r="H5699" s="72">
        <f>'Balance N'!P5702</f>
        <v>0</v>
      </c>
      <c r="I5699" s="74">
        <f t="shared" ref="I5699:I5762" si="89">(C5699-D5699)+(E5699-F5699)-(G5699-H5699)</f>
        <v>0</v>
      </c>
    </row>
    <row r="5700" spans="1:9" ht="15.6">
      <c r="A5700" s="70">
        <f>'Balance N'!I5703</f>
        <v>0</v>
      </c>
      <c r="B5700" s="71">
        <f>'Balance N'!J5703</f>
        <v>0</v>
      </c>
      <c r="C5700" s="72">
        <f>'Balance N'!K5703</f>
        <v>0</v>
      </c>
      <c r="D5700" s="72">
        <f>'Balance N'!L5703</f>
        <v>0</v>
      </c>
      <c r="E5700" s="72">
        <f>'Balance N'!M5703</f>
        <v>0</v>
      </c>
      <c r="F5700" s="72">
        <f>'Balance N'!N5703</f>
        <v>0</v>
      </c>
      <c r="G5700" s="72">
        <f>'Balance N'!O5703</f>
        <v>0</v>
      </c>
      <c r="H5700" s="72">
        <f>'Balance N'!P5703</f>
        <v>0</v>
      </c>
      <c r="I5700" s="74">
        <f t="shared" si="89"/>
        <v>0</v>
      </c>
    </row>
    <row r="5701" spans="1:9" ht="15.6">
      <c r="A5701" s="70">
        <f>'Balance N'!I5704</f>
        <v>0</v>
      </c>
      <c r="B5701" s="71">
        <f>'Balance N'!J5704</f>
        <v>0</v>
      </c>
      <c r="C5701" s="72">
        <f>'Balance N'!K5704</f>
        <v>0</v>
      </c>
      <c r="D5701" s="72">
        <f>'Balance N'!L5704</f>
        <v>0</v>
      </c>
      <c r="E5701" s="72">
        <f>'Balance N'!M5704</f>
        <v>0</v>
      </c>
      <c r="F5701" s="72">
        <f>'Balance N'!N5704</f>
        <v>0</v>
      </c>
      <c r="G5701" s="72">
        <f>'Balance N'!O5704</f>
        <v>0</v>
      </c>
      <c r="H5701" s="72">
        <f>'Balance N'!P5704</f>
        <v>0</v>
      </c>
      <c r="I5701" s="74">
        <f t="shared" si="89"/>
        <v>0</v>
      </c>
    </row>
    <row r="5702" spans="1:9" ht="15.6">
      <c r="A5702" s="70">
        <f>'Balance N'!I5705</f>
        <v>0</v>
      </c>
      <c r="B5702" s="71">
        <f>'Balance N'!J5705</f>
        <v>0</v>
      </c>
      <c r="C5702" s="72">
        <f>'Balance N'!K5705</f>
        <v>0</v>
      </c>
      <c r="D5702" s="72">
        <f>'Balance N'!L5705</f>
        <v>0</v>
      </c>
      <c r="E5702" s="72">
        <f>'Balance N'!M5705</f>
        <v>0</v>
      </c>
      <c r="F5702" s="72">
        <f>'Balance N'!N5705</f>
        <v>0</v>
      </c>
      <c r="G5702" s="72">
        <f>'Balance N'!O5705</f>
        <v>0</v>
      </c>
      <c r="H5702" s="72">
        <f>'Balance N'!P5705</f>
        <v>0</v>
      </c>
      <c r="I5702" s="74">
        <f t="shared" si="89"/>
        <v>0</v>
      </c>
    </row>
    <row r="5703" spans="1:9" ht="15.6">
      <c r="A5703" s="70">
        <f>'Balance N'!I5706</f>
        <v>0</v>
      </c>
      <c r="B5703" s="71">
        <f>'Balance N'!J5706</f>
        <v>0</v>
      </c>
      <c r="C5703" s="72">
        <f>'Balance N'!K5706</f>
        <v>0</v>
      </c>
      <c r="D5703" s="72">
        <f>'Balance N'!L5706</f>
        <v>0</v>
      </c>
      <c r="E5703" s="72">
        <f>'Balance N'!M5706</f>
        <v>0</v>
      </c>
      <c r="F5703" s="72">
        <f>'Balance N'!N5706</f>
        <v>0</v>
      </c>
      <c r="G5703" s="72">
        <f>'Balance N'!O5706</f>
        <v>0</v>
      </c>
      <c r="H5703" s="72">
        <f>'Balance N'!P5706</f>
        <v>0</v>
      </c>
      <c r="I5703" s="74">
        <f t="shared" si="89"/>
        <v>0</v>
      </c>
    </row>
    <row r="5704" spans="1:9" ht="15.6">
      <c r="A5704" s="70">
        <f>'Balance N'!I5707</f>
        <v>0</v>
      </c>
      <c r="B5704" s="71">
        <f>'Balance N'!J5707</f>
        <v>0</v>
      </c>
      <c r="C5704" s="72">
        <f>'Balance N'!K5707</f>
        <v>0</v>
      </c>
      <c r="D5704" s="72">
        <f>'Balance N'!L5707</f>
        <v>0</v>
      </c>
      <c r="E5704" s="72">
        <f>'Balance N'!M5707</f>
        <v>0</v>
      </c>
      <c r="F5704" s="72">
        <f>'Balance N'!N5707</f>
        <v>0</v>
      </c>
      <c r="G5704" s="72">
        <f>'Balance N'!O5707</f>
        <v>0</v>
      </c>
      <c r="H5704" s="72">
        <f>'Balance N'!P5707</f>
        <v>0</v>
      </c>
      <c r="I5704" s="74">
        <f t="shared" si="89"/>
        <v>0</v>
      </c>
    </row>
    <row r="5705" spans="1:9" ht="15.6">
      <c r="A5705" s="70">
        <f>'Balance N'!I5708</f>
        <v>0</v>
      </c>
      <c r="B5705" s="71">
        <f>'Balance N'!J5708</f>
        <v>0</v>
      </c>
      <c r="C5705" s="72">
        <f>'Balance N'!K5708</f>
        <v>0</v>
      </c>
      <c r="D5705" s="72">
        <f>'Balance N'!L5708</f>
        <v>0</v>
      </c>
      <c r="E5705" s="72">
        <f>'Balance N'!M5708</f>
        <v>0</v>
      </c>
      <c r="F5705" s="72">
        <f>'Balance N'!N5708</f>
        <v>0</v>
      </c>
      <c r="G5705" s="72">
        <f>'Balance N'!O5708</f>
        <v>0</v>
      </c>
      <c r="H5705" s="72">
        <f>'Balance N'!P5708</f>
        <v>0</v>
      </c>
      <c r="I5705" s="74">
        <f t="shared" si="89"/>
        <v>0</v>
      </c>
    </row>
    <row r="5706" spans="1:9" ht="15.6">
      <c r="A5706" s="70">
        <f>'Balance N'!I5709</f>
        <v>0</v>
      </c>
      <c r="B5706" s="71">
        <f>'Balance N'!J5709</f>
        <v>0</v>
      </c>
      <c r="C5706" s="72">
        <f>'Balance N'!K5709</f>
        <v>0</v>
      </c>
      <c r="D5706" s="72">
        <f>'Balance N'!L5709</f>
        <v>0</v>
      </c>
      <c r="E5706" s="72">
        <f>'Balance N'!M5709</f>
        <v>0</v>
      </c>
      <c r="F5706" s="72">
        <f>'Balance N'!N5709</f>
        <v>0</v>
      </c>
      <c r="G5706" s="72">
        <f>'Balance N'!O5709</f>
        <v>0</v>
      </c>
      <c r="H5706" s="72">
        <f>'Balance N'!P5709</f>
        <v>0</v>
      </c>
      <c r="I5706" s="74">
        <f t="shared" si="89"/>
        <v>0</v>
      </c>
    </row>
    <row r="5707" spans="1:9" ht="15.6">
      <c r="A5707" s="70">
        <f>'Balance N'!I5710</f>
        <v>0</v>
      </c>
      <c r="B5707" s="71">
        <f>'Balance N'!J5710</f>
        <v>0</v>
      </c>
      <c r="C5707" s="72">
        <f>'Balance N'!K5710</f>
        <v>0</v>
      </c>
      <c r="D5707" s="72">
        <f>'Balance N'!L5710</f>
        <v>0</v>
      </c>
      <c r="E5707" s="72">
        <f>'Balance N'!M5710</f>
        <v>0</v>
      </c>
      <c r="F5707" s="72">
        <f>'Balance N'!N5710</f>
        <v>0</v>
      </c>
      <c r="G5707" s="72">
        <f>'Balance N'!O5710</f>
        <v>0</v>
      </c>
      <c r="H5707" s="72">
        <f>'Balance N'!P5710</f>
        <v>0</v>
      </c>
      <c r="I5707" s="74">
        <f t="shared" si="89"/>
        <v>0</v>
      </c>
    </row>
    <row r="5708" spans="1:9" ht="15.6">
      <c r="A5708" s="70">
        <f>'Balance N'!I5711</f>
        <v>0</v>
      </c>
      <c r="B5708" s="71">
        <f>'Balance N'!J5711</f>
        <v>0</v>
      </c>
      <c r="C5708" s="72">
        <f>'Balance N'!K5711</f>
        <v>0</v>
      </c>
      <c r="D5708" s="72">
        <f>'Balance N'!L5711</f>
        <v>0</v>
      </c>
      <c r="E5708" s="72">
        <f>'Balance N'!M5711</f>
        <v>0</v>
      </c>
      <c r="F5708" s="72">
        <f>'Balance N'!N5711</f>
        <v>0</v>
      </c>
      <c r="G5708" s="72">
        <f>'Balance N'!O5711</f>
        <v>0</v>
      </c>
      <c r="H5708" s="72">
        <f>'Balance N'!P5711</f>
        <v>0</v>
      </c>
      <c r="I5708" s="74">
        <f t="shared" si="89"/>
        <v>0</v>
      </c>
    </row>
    <row r="5709" spans="1:9" ht="15.6">
      <c r="A5709" s="70">
        <f>'Balance N'!I5712</f>
        <v>0</v>
      </c>
      <c r="B5709" s="71">
        <f>'Balance N'!J5712</f>
        <v>0</v>
      </c>
      <c r="C5709" s="72">
        <f>'Balance N'!K5712</f>
        <v>0</v>
      </c>
      <c r="D5709" s="72">
        <f>'Balance N'!L5712</f>
        <v>0</v>
      </c>
      <c r="E5709" s="72">
        <f>'Balance N'!M5712</f>
        <v>0</v>
      </c>
      <c r="F5709" s="72">
        <f>'Balance N'!N5712</f>
        <v>0</v>
      </c>
      <c r="G5709" s="72">
        <f>'Balance N'!O5712</f>
        <v>0</v>
      </c>
      <c r="H5709" s="72">
        <f>'Balance N'!P5712</f>
        <v>0</v>
      </c>
      <c r="I5709" s="74">
        <f t="shared" si="89"/>
        <v>0</v>
      </c>
    </row>
    <row r="5710" spans="1:9" ht="15.6">
      <c r="A5710" s="70">
        <f>'Balance N'!I5713</f>
        <v>0</v>
      </c>
      <c r="B5710" s="71">
        <f>'Balance N'!J5713</f>
        <v>0</v>
      </c>
      <c r="C5710" s="72">
        <f>'Balance N'!K5713</f>
        <v>0</v>
      </c>
      <c r="D5710" s="72">
        <f>'Balance N'!L5713</f>
        <v>0</v>
      </c>
      <c r="E5710" s="72">
        <f>'Balance N'!M5713</f>
        <v>0</v>
      </c>
      <c r="F5710" s="72">
        <f>'Balance N'!N5713</f>
        <v>0</v>
      </c>
      <c r="G5710" s="72">
        <f>'Balance N'!O5713</f>
        <v>0</v>
      </c>
      <c r="H5710" s="72">
        <f>'Balance N'!P5713</f>
        <v>0</v>
      </c>
      <c r="I5710" s="74">
        <f t="shared" si="89"/>
        <v>0</v>
      </c>
    </row>
    <row r="5711" spans="1:9" ht="15.6">
      <c r="A5711" s="70">
        <f>'Balance N'!I5714</f>
        <v>0</v>
      </c>
      <c r="B5711" s="71">
        <f>'Balance N'!J5714</f>
        <v>0</v>
      </c>
      <c r="C5711" s="72">
        <f>'Balance N'!K5714</f>
        <v>0</v>
      </c>
      <c r="D5711" s="72">
        <f>'Balance N'!L5714</f>
        <v>0</v>
      </c>
      <c r="E5711" s="72">
        <f>'Balance N'!M5714</f>
        <v>0</v>
      </c>
      <c r="F5711" s="72">
        <f>'Balance N'!N5714</f>
        <v>0</v>
      </c>
      <c r="G5711" s="72">
        <f>'Balance N'!O5714</f>
        <v>0</v>
      </c>
      <c r="H5711" s="72">
        <f>'Balance N'!P5714</f>
        <v>0</v>
      </c>
      <c r="I5711" s="74">
        <f t="shared" si="89"/>
        <v>0</v>
      </c>
    </row>
    <row r="5712" spans="1:9" ht="15.6">
      <c r="A5712" s="70">
        <f>'Balance N'!I5715</f>
        <v>0</v>
      </c>
      <c r="B5712" s="71">
        <f>'Balance N'!J5715</f>
        <v>0</v>
      </c>
      <c r="C5712" s="72">
        <f>'Balance N'!K5715</f>
        <v>0</v>
      </c>
      <c r="D5712" s="72">
        <f>'Balance N'!L5715</f>
        <v>0</v>
      </c>
      <c r="E5712" s="72">
        <f>'Balance N'!M5715</f>
        <v>0</v>
      </c>
      <c r="F5712" s="72">
        <f>'Balance N'!N5715</f>
        <v>0</v>
      </c>
      <c r="G5712" s="72">
        <f>'Balance N'!O5715</f>
        <v>0</v>
      </c>
      <c r="H5712" s="72">
        <f>'Balance N'!P5715</f>
        <v>0</v>
      </c>
      <c r="I5712" s="74">
        <f t="shared" si="89"/>
        <v>0</v>
      </c>
    </row>
    <row r="5713" spans="1:9" ht="15.6">
      <c r="A5713" s="70">
        <f>'Balance N'!I5716</f>
        <v>0</v>
      </c>
      <c r="B5713" s="71">
        <f>'Balance N'!J5716</f>
        <v>0</v>
      </c>
      <c r="C5713" s="72">
        <f>'Balance N'!K5716</f>
        <v>0</v>
      </c>
      <c r="D5713" s="72">
        <f>'Balance N'!L5716</f>
        <v>0</v>
      </c>
      <c r="E5713" s="72">
        <f>'Balance N'!M5716</f>
        <v>0</v>
      </c>
      <c r="F5713" s="72">
        <f>'Balance N'!N5716</f>
        <v>0</v>
      </c>
      <c r="G5713" s="72">
        <f>'Balance N'!O5716</f>
        <v>0</v>
      </c>
      <c r="H5713" s="72">
        <f>'Balance N'!P5716</f>
        <v>0</v>
      </c>
      <c r="I5713" s="74">
        <f t="shared" si="89"/>
        <v>0</v>
      </c>
    </row>
    <row r="5714" spans="1:9" ht="15.6">
      <c r="A5714" s="70">
        <f>'Balance N'!I5717</f>
        <v>0</v>
      </c>
      <c r="B5714" s="71">
        <f>'Balance N'!J5717</f>
        <v>0</v>
      </c>
      <c r="C5714" s="72">
        <f>'Balance N'!K5717</f>
        <v>0</v>
      </c>
      <c r="D5714" s="72">
        <f>'Balance N'!L5717</f>
        <v>0</v>
      </c>
      <c r="E5714" s="72">
        <f>'Balance N'!M5717</f>
        <v>0</v>
      </c>
      <c r="F5714" s="72">
        <f>'Balance N'!N5717</f>
        <v>0</v>
      </c>
      <c r="G5714" s="72">
        <f>'Balance N'!O5717</f>
        <v>0</v>
      </c>
      <c r="H5714" s="72">
        <f>'Balance N'!P5717</f>
        <v>0</v>
      </c>
      <c r="I5714" s="74">
        <f t="shared" si="89"/>
        <v>0</v>
      </c>
    </row>
    <row r="5715" spans="1:9" ht="15.6">
      <c r="A5715" s="70">
        <f>'Balance N'!I5718</f>
        <v>0</v>
      </c>
      <c r="B5715" s="71">
        <f>'Balance N'!J5718</f>
        <v>0</v>
      </c>
      <c r="C5715" s="72">
        <f>'Balance N'!K5718</f>
        <v>0</v>
      </c>
      <c r="D5715" s="72">
        <f>'Balance N'!L5718</f>
        <v>0</v>
      </c>
      <c r="E5715" s="72">
        <f>'Balance N'!M5718</f>
        <v>0</v>
      </c>
      <c r="F5715" s="72">
        <f>'Balance N'!N5718</f>
        <v>0</v>
      </c>
      <c r="G5715" s="72">
        <f>'Balance N'!O5718</f>
        <v>0</v>
      </c>
      <c r="H5715" s="72">
        <f>'Balance N'!P5718</f>
        <v>0</v>
      </c>
      <c r="I5715" s="74">
        <f t="shared" si="89"/>
        <v>0</v>
      </c>
    </row>
    <row r="5716" spans="1:9" ht="15.6">
      <c r="A5716" s="70">
        <f>'Balance N'!I5719</f>
        <v>0</v>
      </c>
      <c r="B5716" s="71">
        <f>'Balance N'!J5719</f>
        <v>0</v>
      </c>
      <c r="C5716" s="72">
        <f>'Balance N'!K5719</f>
        <v>0</v>
      </c>
      <c r="D5716" s="72">
        <f>'Balance N'!L5719</f>
        <v>0</v>
      </c>
      <c r="E5716" s="72">
        <f>'Balance N'!M5719</f>
        <v>0</v>
      </c>
      <c r="F5716" s="72">
        <f>'Balance N'!N5719</f>
        <v>0</v>
      </c>
      <c r="G5716" s="72">
        <f>'Balance N'!O5719</f>
        <v>0</v>
      </c>
      <c r="H5716" s="72">
        <f>'Balance N'!P5719</f>
        <v>0</v>
      </c>
      <c r="I5716" s="74">
        <f t="shared" si="89"/>
        <v>0</v>
      </c>
    </row>
    <row r="5717" spans="1:9" ht="15.6">
      <c r="A5717" s="70">
        <f>'Balance N'!I5720</f>
        <v>0</v>
      </c>
      <c r="B5717" s="71">
        <f>'Balance N'!J5720</f>
        <v>0</v>
      </c>
      <c r="C5717" s="72">
        <f>'Balance N'!K5720</f>
        <v>0</v>
      </c>
      <c r="D5717" s="72">
        <f>'Balance N'!L5720</f>
        <v>0</v>
      </c>
      <c r="E5717" s="72">
        <f>'Balance N'!M5720</f>
        <v>0</v>
      </c>
      <c r="F5717" s="72">
        <f>'Balance N'!N5720</f>
        <v>0</v>
      </c>
      <c r="G5717" s="72">
        <f>'Balance N'!O5720</f>
        <v>0</v>
      </c>
      <c r="H5717" s="72">
        <f>'Balance N'!P5720</f>
        <v>0</v>
      </c>
      <c r="I5717" s="74">
        <f t="shared" si="89"/>
        <v>0</v>
      </c>
    </row>
    <row r="5718" spans="1:9" ht="15.6">
      <c r="A5718" s="70">
        <f>'Balance N'!I5721</f>
        <v>0</v>
      </c>
      <c r="B5718" s="71">
        <f>'Balance N'!J5721</f>
        <v>0</v>
      </c>
      <c r="C5718" s="72">
        <f>'Balance N'!K5721</f>
        <v>0</v>
      </c>
      <c r="D5718" s="72">
        <f>'Balance N'!L5721</f>
        <v>0</v>
      </c>
      <c r="E5718" s="72">
        <f>'Balance N'!M5721</f>
        <v>0</v>
      </c>
      <c r="F5718" s="72">
        <f>'Balance N'!N5721</f>
        <v>0</v>
      </c>
      <c r="G5718" s="72">
        <f>'Balance N'!O5721</f>
        <v>0</v>
      </c>
      <c r="H5718" s="72">
        <f>'Balance N'!P5721</f>
        <v>0</v>
      </c>
      <c r="I5718" s="74">
        <f t="shared" si="89"/>
        <v>0</v>
      </c>
    </row>
    <row r="5719" spans="1:9" ht="15.6">
      <c r="A5719" s="70">
        <f>'Balance N'!I5722</f>
        <v>0</v>
      </c>
      <c r="B5719" s="71">
        <f>'Balance N'!J5722</f>
        <v>0</v>
      </c>
      <c r="C5719" s="72">
        <f>'Balance N'!K5722</f>
        <v>0</v>
      </c>
      <c r="D5719" s="72">
        <f>'Balance N'!L5722</f>
        <v>0</v>
      </c>
      <c r="E5719" s="72">
        <f>'Balance N'!M5722</f>
        <v>0</v>
      </c>
      <c r="F5719" s="72">
        <f>'Balance N'!N5722</f>
        <v>0</v>
      </c>
      <c r="G5719" s="72">
        <f>'Balance N'!O5722</f>
        <v>0</v>
      </c>
      <c r="H5719" s="72">
        <f>'Balance N'!P5722</f>
        <v>0</v>
      </c>
      <c r="I5719" s="74">
        <f t="shared" si="89"/>
        <v>0</v>
      </c>
    </row>
    <row r="5720" spans="1:9" ht="15.6">
      <c r="A5720" s="70">
        <f>'Balance N'!I5723</f>
        <v>0</v>
      </c>
      <c r="B5720" s="71">
        <f>'Balance N'!J5723</f>
        <v>0</v>
      </c>
      <c r="C5720" s="72">
        <f>'Balance N'!K5723</f>
        <v>0</v>
      </c>
      <c r="D5720" s="72">
        <f>'Balance N'!L5723</f>
        <v>0</v>
      </c>
      <c r="E5720" s="72">
        <f>'Balance N'!M5723</f>
        <v>0</v>
      </c>
      <c r="F5720" s="72">
        <f>'Balance N'!N5723</f>
        <v>0</v>
      </c>
      <c r="G5720" s="72">
        <f>'Balance N'!O5723</f>
        <v>0</v>
      </c>
      <c r="H5720" s="72">
        <f>'Balance N'!P5723</f>
        <v>0</v>
      </c>
      <c r="I5720" s="74">
        <f t="shared" si="89"/>
        <v>0</v>
      </c>
    </row>
    <row r="5721" spans="1:9" ht="15.6">
      <c r="A5721" s="70">
        <f>'Balance N'!I5724</f>
        <v>0</v>
      </c>
      <c r="B5721" s="71">
        <f>'Balance N'!J5724</f>
        <v>0</v>
      </c>
      <c r="C5721" s="72">
        <f>'Balance N'!K5724</f>
        <v>0</v>
      </c>
      <c r="D5721" s="72">
        <f>'Balance N'!L5724</f>
        <v>0</v>
      </c>
      <c r="E5721" s="72">
        <f>'Balance N'!M5724</f>
        <v>0</v>
      </c>
      <c r="F5721" s="72">
        <f>'Balance N'!N5724</f>
        <v>0</v>
      </c>
      <c r="G5721" s="72">
        <f>'Balance N'!O5724</f>
        <v>0</v>
      </c>
      <c r="H5721" s="72">
        <f>'Balance N'!P5724</f>
        <v>0</v>
      </c>
      <c r="I5721" s="74">
        <f t="shared" si="89"/>
        <v>0</v>
      </c>
    </row>
    <row r="5722" spans="1:9" ht="15.6">
      <c r="A5722" s="70">
        <f>'Balance N'!I5725</f>
        <v>0</v>
      </c>
      <c r="B5722" s="71">
        <f>'Balance N'!J5725</f>
        <v>0</v>
      </c>
      <c r="C5722" s="72">
        <f>'Balance N'!K5725</f>
        <v>0</v>
      </c>
      <c r="D5722" s="72">
        <f>'Balance N'!L5725</f>
        <v>0</v>
      </c>
      <c r="E5722" s="72">
        <f>'Balance N'!M5725</f>
        <v>0</v>
      </c>
      <c r="F5722" s="72">
        <f>'Balance N'!N5725</f>
        <v>0</v>
      </c>
      <c r="G5722" s="72">
        <f>'Balance N'!O5725</f>
        <v>0</v>
      </c>
      <c r="H5722" s="72">
        <f>'Balance N'!P5725</f>
        <v>0</v>
      </c>
      <c r="I5722" s="74">
        <f t="shared" si="89"/>
        <v>0</v>
      </c>
    </row>
    <row r="5723" spans="1:9" ht="15.6">
      <c r="A5723" s="70">
        <f>'Balance N'!I5726</f>
        <v>0</v>
      </c>
      <c r="B5723" s="71">
        <f>'Balance N'!J5726</f>
        <v>0</v>
      </c>
      <c r="C5723" s="72">
        <f>'Balance N'!K5726</f>
        <v>0</v>
      </c>
      <c r="D5723" s="72">
        <f>'Balance N'!L5726</f>
        <v>0</v>
      </c>
      <c r="E5723" s="72">
        <f>'Balance N'!M5726</f>
        <v>0</v>
      </c>
      <c r="F5723" s="72">
        <f>'Balance N'!N5726</f>
        <v>0</v>
      </c>
      <c r="G5723" s="72">
        <f>'Balance N'!O5726</f>
        <v>0</v>
      </c>
      <c r="H5723" s="72">
        <f>'Balance N'!P5726</f>
        <v>0</v>
      </c>
      <c r="I5723" s="74">
        <f t="shared" si="89"/>
        <v>0</v>
      </c>
    </row>
    <row r="5724" spans="1:9" ht="15.6">
      <c r="A5724" s="70">
        <f>'Balance N'!I5727</f>
        <v>0</v>
      </c>
      <c r="B5724" s="71">
        <f>'Balance N'!J5727</f>
        <v>0</v>
      </c>
      <c r="C5724" s="72">
        <f>'Balance N'!K5727</f>
        <v>0</v>
      </c>
      <c r="D5724" s="72">
        <f>'Balance N'!L5727</f>
        <v>0</v>
      </c>
      <c r="E5724" s="72">
        <f>'Balance N'!M5727</f>
        <v>0</v>
      </c>
      <c r="F5724" s="72">
        <f>'Balance N'!N5727</f>
        <v>0</v>
      </c>
      <c r="G5724" s="72">
        <f>'Balance N'!O5727</f>
        <v>0</v>
      </c>
      <c r="H5724" s="72">
        <f>'Balance N'!P5727</f>
        <v>0</v>
      </c>
      <c r="I5724" s="74">
        <f t="shared" si="89"/>
        <v>0</v>
      </c>
    </row>
    <row r="5725" spans="1:9" ht="15.6">
      <c r="A5725" s="70">
        <f>'Balance N'!I5728</f>
        <v>0</v>
      </c>
      <c r="B5725" s="71">
        <f>'Balance N'!J5728</f>
        <v>0</v>
      </c>
      <c r="C5725" s="72">
        <f>'Balance N'!K5728</f>
        <v>0</v>
      </c>
      <c r="D5725" s="72">
        <f>'Balance N'!L5728</f>
        <v>0</v>
      </c>
      <c r="E5725" s="72">
        <f>'Balance N'!M5728</f>
        <v>0</v>
      </c>
      <c r="F5725" s="72">
        <f>'Balance N'!N5728</f>
        <v>0</v>
      </c>
      <c r="G5725" s="72">
        <f>'Balance N'!O5728</f>
        <v>0</v>
      </c>
      <c r="H5725" s="72">
        <f>'Balance N'!P5728</f>
        <v>0</v>
      </c>
      <c r="I5725" s="74">
        <f t="shared" si="89"/>
        <v>0</v>
      </c>
    </row>
    <row r="5726" spans="1:9" ht="15.6">
      <c r="A5726" s="70">
        <f>'Balance N'!I5729</f>
        <v>0</v>
      </c>
      <c r="B5726" s="71">
        <f>'Balance N'!J5729</f>
        <v>0</v>
      </c>
      <c r="C5726" s="72">
        <f>'Balance N'!K5729</f>
        <v>0</v>
      </c>
      <c r="D5726" s="72">
        <f>'Balance N'!L5729</f>
        <v>0</v>
      </c>
      <c r="E5726" s="72">
        <f>'Balance N'!M5729</f>
        <v>0</v>
      </c>
      <c r="F5726" s="72">
        <f>'Balance N'!N5729</f>
        <v>0</v>
      </c>
      <c r="G5726" s="72">
        <f>'Balance N'!O5729</f>
        <v>0</v>
      </c>
      <c r="H5726" s="72">
        <f>'Balance N'!P5729</f>
        <v>0</v>
      </c>
      <c r="I5726" s="74">
        <f t="shared" si="89"/>
        <v>0</v>
      </c>
    </row>
    <row r="5727" spans="1:9" ht="15.6">
      <c r="A5727" s="70">
        <f>'Balance N'!I5730</f>
        <v>0</v>
      </c>
      <c r="B5727" s="71">
        <f>'Balance N'!J5730</f>
        <v>0</v>
      </c>
      <c r="C5727" s="72">
        <f>'Balance N'!K5730</f>
        <v>0</v>
      </c>
      <c r="D5727" s="72">
        <f>'Balance N'!L5730</f>
        <v>0</v>
      </c>
      <c r="E5727" s="72">
        <f>'Balance N'!M5730</f>
        <v>0</v>
      </c>
      <c r="F5727" s="72">
        <f>'Balance N'!N5730</f>
        <v>0</v>
      </c>
      <c r="G5727" s="72">
        <f>'Balance N'!O5730</f>
        <v>0</v>
      </c>
      <c r="H5727" s="72">
        <f>'Balance N'!P5730</f>
        <v>0</v>
      </c>
      <c r="I5727" s="74">
        <f t="shared" si="89"/>
        <v>0</v>
      </c>
    </row>
    <row r="5728" spans="1:9" ht="15.6">
      <c r="A5728" s="70">
        <f>'Balance N'!I5731</f>
        <v>0</v>
      </c>
      <c r="B5728" s="71">
        <f>'Balance N'!J5731</f>
        <v>0</v>
      </c>
      <c r="C5728" s="72">
        <f>'Balance N'!K5731</f>
        <v>0</v>
      </c>
      <c r="D5728" s="72">
        <f>'Balance N'!L5731</f>
        <v>0</v>
      </c>
      <c r="E5728" s="72">
        <f>'Balance N'!M5731</f>
        <v>0</v>
      </c>
      <c r="F5728" s="72">
        <f>'Balance N'!N5731</f>
        <v>0</v>
      </c>
      <c r="G5728" s="72">
        <f>'Balance N'!O5731</f>
        <v>0</v>
      </c>
      <c r="H5728" s="72">
        <f>'Balance N'!P5731</f>
        <v>0</v>
      </c>
      <c r="I5728" s="74">
        <f t="shared" si="89"/>
        <v>0</v>
      </c>
    </row>
    <row r="5729" spans="1:9" ht="15.6">
      <c r="A5729" s="70">
        <f>'Balance N'!I5732</f>
        <v>0</v>
      </c>
      <c r="B5729" s="71">
        <f>'Balance N'!J5732</f>
        <v>0</v>
      </c>
      <c r="C5729" s="72">
        <f>'Balance N'!K5732</f>
        <v>0</v>
      </c>
      <c r="D5729" s="72">
        <f>'Balance N'!L5732</f>
        <v>0</v>
      </c>
      <c r="E5729" s="72">
        <f>'Balance N'!M5732</f>
        <v>0</v>
      </c>
      <c r="F5729" s="72">
        <f>'Balance N'!N5732</f>
        <v>0</v>
      </c>
      <c r="G5729" s="72">
        <f>'Balance N'!O5732</f>
        <v>0</v>
      </c>
      <c r="H5729" s="72">
        <f>'Balance N'!P5732</f>
        <v>0</v>
      </c>
      <c r="I5729" s="74">
        <f t="shared" si="89"/>
        <v>0</v>
      </c>
    </row>
    <row r="5730" spans="1:9" ht="15.6">
      <c r="A5730" s="70">
        <f>'Balance N'!I5733</f>
        <v>0</v>
      </c>
      <c r="B5730" s="71">
        <f>'Balance N'!J5733</f>
        <v>0</v>
      </c>
      <c r="C5730" s="72">
        <f>'Balance N'!K5733</f>
        <v>0</v>
      </c>
      <c r="D5730" s="72">
        <f>'Balance N'!L5733</f>
        <v>0</v>
      </c>
      <c r="E5730" s="72">
        <f>'Balance N'!M5733</f>
        <v>0</v>
      </c>
      <c r="F5730" s="72">
        <f>'Balance N'!N5733</f>
        <v>0</v>
      </c>
      <c r="G5730" s="72">
        <f>'Balance N'!O5733</f>
        <v>0</v>
      </c>
      <c r="H5730" s="72">
        <f>'Balance N'!P5733</f>
        <v>0</v>
      </c>
      <c r="I5730" s="74">
        <f t="shared" si="89"/>
        <v>0</v>
      </c>
    </row>
    <row r="5731" spans="1:9" ht="15.6">
      <c r="A5731" s="70">
        <f>'Balance N'!I5734</f>
        <v>0</v>
      </c>
      <c r="B5731" s="71">
        <f>'Balance N'!J5734</f>
        <v>0</v>
      </c>
      <c r="C5731" s="72">
        <f>'Balance N'!K5734</f>
        <v>0</v>
      </c>
      <c r="D5731" s="72">
        <f>'Balance N'!L5734</f>
        <v>0</v>
      </c>
      <c r="E5731" s="72">
        <f>'Balance N'!M5734</f>
        <v>0</v>
      </c>
      <c r="F5731" s="72">
        <f>'Balance N'!N5734</f>
        <v>0</v>
      </c>
      <c r="G5731" s="72">
        <f>'Balance N'!O5734</f>
        <v>0</v>
      </c>
      <c r="H5731" s="72">
        <f>'Balance N'!P5734</f>
        <v>0</v>
      </c>
      <c r="I5731" s="74">
        <f t="shared" si="89"/>
        <v>0</v>
      </c>
    </row>
    <row r="5732" spans="1:9" ht="15.6">
      <c r="A5732" s="70">
        <f>'Balance N'!I5735</f>
        <v>0</v>
      </c>
      <c r="B5732" s="71">
        <f>'Balance N'!J5735</f>
        <v>0</v>
      </c>
      <c r="C5732" s="72">
        <f>'Balance N'!K5735</f>
        <v>0</v>
      </c>
      <c r="D5732" s="72">
        <f>'Balance N'!L5735</f>
        <v>0</v>
      </c>
      <c r="E5732" s="72">
        <f>'Balance N'!M5735</f>
        <v>0</v>
      </c>
      <c r="F5732" s="72">
        <f>'Balance N'!N5735</f>
        <v>0</v>
      </c>
      <c r="G5732" s="72">
        <f>'Balance N'!O5735</f>
        <v>0</v>
      </c>
      <c r="H5732" s="72">
        <f>'Balance N'!P5735</f>
        <v>0</v>
      </c>
      <c r="I5732" s="74">
        <f t="shared" si="89"/>
        <v>0</v>
      </c>
    </row>
    <row r="5733" spans="1:9" ht="15.6">
      <c r="A5733" s="70">
        <f>'Balance N'!I5736</f>
        <v>0</v>
      </c>
      <c r="B5733" s="71">
        <f>'Balance N'!J5736</f>
        <v>0</v>
      </c>
      <c r="C5733" s="72">
        <f>'Balance N'!K5736</f>
        <v>0</v>
      </c>
      <c r="D5733" s="72">
        <f>'Balance N'!L5736</f>
        <v>0</v>
      </c>
      <c r="E5733" s="72">
        <f>'Balance N'!M5736</f>
        <v>0</v>
      </c>
      <c r="F5733" s="72">
        <f>'Balance N'!N5736</f>
        <v>0</v>
      </c>
      <c r="G5733" s="72">
        <f>'Balance N'!O5736</f>
        <v>0</v>
      </c>
      <c r="H5733" s="72">
        <f>'Balance N'!P5736</f>
        <v>0</v>
      </c>
      <c r="I5733" s="74">
        <f t="shared" si="89"/>
        <v>0</v>
      </c>
    </row>
    <row r="5734" spans="1:9" ht="15.6">
      <c r="A5734" s="70">
        <f>'Balance N'!I5737</f>
        <v>0</v>
      </c>
      <c r="B5734" s="71">
        <f>'Balance N'!J5737</f>
        <v>0</v>
      </c>
      <c r="C5734" s="72">
        <f>'Balance N'!K5737</f>
        <v>0</v>
      </c>
      <c r="D5734" s="72">
        <f>'Balance N'!L5737</f>
        <v>0</v>
      </c>
      <c r="E5734" s="72">
        <f>'Balance N'!M5737</f>
        <v>0</v>
      </c>
      <c r="F5734" s="72">
        <f>'Balance N'!N5737</f>
        <v>0</v>
      </c>
      <c r="G5734" s="72">
        <f>'Balance N'!O5737</f>
        <v>0</v>
      </c>
      <c r="H5734" s="72">
        <f>'Balance N'!P5737</f>
        <v>0</v>
      </c>
      <c r="I5734" s="74">
        <f t="shared" si="89"/>
        <v>0</v>
      </c>
    </row>
    <row r="5735" spans="1:9" ht="15.6">
      <c r="A5735" s="70">
        <f>'Balance N'!I5738</f>
        <v>0</v>
      </c>
      <c r="B5735" s="71">
        <f>'Balance N'!J5738</f>
        <v>0</v>
      </c>
      <c r="C5735" s="72">
        <f>'Balance N'!K5738</f>
        <v>0</v>
      </c>
      <c r="D5735" s="72">
        <f>'Balance N'!L5738</f>
        <v>0</v>
      </c>
      <c r="E5735" s="72">
        <f>'Balance N'!M5738</f>
        <v>0</v>
      </c>
      <c r="F5735" s="72">
        <f>'Balance N'!N5738</f>
        <v>0</v>
      </c>
      <c r="G5735" s="72">
        <f>'Balance N'!O5738</f>
        <v>0</v>
      </c>
      <c r="H5735" s="72">
        <f>'Balance N'!P5738</f>
        <v>0</v>
      </c>
      <c r="I5735" s="74">
        <f t="shared" si="89"/>
        <v>0</v>
      </c>
    </row>
    <row r="5736" spans="1:9" ht="15.6">
      <c r="A5736" s="70">
        <f>'Balance N'!I5739</f>
        <v>0</v>
      </c>
      <c r="B5736" s="71">
        <f>'Balance N'!J5739</f>
        <v>0</v>
      </c>
      <c r="C5736" s="72">
        <f>'Balance N'!K5739</f>
        <v>0</v>
      </c>
      <c r="D5736" s="72">
        <f>'Balance N'!L5739</f>
        <v>0</v>
      </c>
      <c r="E5736" s="72">
        <f>'Balance N'!M5739</f>
        <v>0</v>
      </c>
      <c r="F5736" s="72">
        <f>'Balance N'!N5739</f>
        <v>0</v>
      </c>
      <c r="G5736" s="72">
        <f>'Balance N'!O5739</f>
        <v>0</v>
      </c>
      <c r="H5736" s="72">
        <f>'Balance N'!P5739</f>
        <v>0</v>
      </c>
      <c r="I5736" s="74">
        <f t="shared" si="89"/>
        <v>0</v>
      </c>
    </row>
    <row r="5737" spans="1:9" ht="15.6">
      <c r="A5737" s="70">
        <f>'Balance N'!I5740</f>
        <v>0</v>
      </c>
      <c r="B5737" s="71">
        <f>'Balance N'!J5740</f>
        <v>0</v>
      </c>
      <c r="C5737" s="72">
        <f>'Balance N'!K5740</f>
        <v>0</v>
      </c>
      <c r="D5737" s="72">
        <f>'Balance N'!L5740</f>
        <v>0</v>
      </c>
      <c r="E5737" s="72">
        <f>'Balance N'!M5740</f>
        <v>0</v>
      </c>
      <c r="F5737" s="72">
        <f>'Balance N'!N5740</f>
        <v>0</v>
      </c>
      <c r="G5737" s="72">
        <f>'Balance N'!O5740</f>
        <v>0</v>
      </c>
      <c r="H5737" s="72">
        <f>'Balance N'!P5740</f>
        <v>0</v>
      </c>
      <c r="I5737" s="74">
        <f t="shared" si="89"/>
        <v>0</v>
      </c>
    </row>
    <row r="5738" spans="1:9" ht="15.6">
      <c r="A5738" s="70">
        <f>'Balance N'!I5741</f>
        <v>0</v>
      </c>
      <c r="B5738" s="71">
        <f>'Balance N'!J5741</f>
        <v>0</v>
      </c>
      <c r="C5738" s="72">
        <f>'Balance N'!K5741</f>
        <v>0</v>
      </c>
      <c r="D5738" s="72">
        <f>'Balance N'!L5741</f>
        <v>0</v>
      </c>
      <c r="E5738" s="72">
        <f>'Balance N'!M5741</f>
        <v>0</v>
      </c>
      <c r="F5738" s="72">
        <f>'Balance N'!N5741</f>
        <v>0</v>
      </c>
      <c r="G5738" s="72">
        <f>'Balance N'!O5741</f>
        <v>0</v>
      </c>
      <c r="H5738" s="72">
        <f>'Balance N'!P5741</f>
        <v>0</v>
      </c>
      <c r="I5738" s="74">
        <f t="shared" si="89"/>
        <v>0</v>
      </c>
    </row>
    <row r="5739" spans="1:9" ht="15.6">
      <c r="A5739" s="70">
        <f>'Balance N'!I5742</f>
        <v>0</v>
      </c>
      <c r="B5739" s="71">
        <f>'Balance N'!J5742</f>
        <v>0</v>
      </c>
      <c r="C5739" s="72">
        <f>'Balance N'!K5742</f>
        <v>0</v>
      </c>
      <c r="D5739" s="72">
        <f>'Balance N'!L5742</f>
        <v>0</v>
      </c>
      <c r="E5739" s="72">
        <f>'Balance N'!M5742</f>
        <v>0</v>
      </c>
      <c r="F5739" s="72">
        <f>'Balance N'!N5742</f>
        <v>0</v>
      </c>
      <c r="G5739" s="72">
        <f>'Balance N'!O5742</f>
        <v>0</v>
      </c>
      <c r="H5739" s="72">
        <f>'Balance N'!P5742</f>
        <v>0</v>
      </c>
      <c r="I5739" s="74">
        <f t="shared" si="89"/>
        <v>0</v>
      </c>
    </row>
    <row r="5740" spans="1:9" ht="15.6">
      <c r="A5740" s="70">
        <f>'Balance N'!I5743</f>
        <v>0</v>
      </c>
      <c r="B5740" s="71">
        <f>'Balance N'!J5743</f>
        <v>0</v>
      </c>
      <c r="C5740" s="72">
        <f>'Balance N'!K5743</f>
        <v>0</v>
      </c>
      <c r="D5740" s="72">
        <f>'Balance N'!L5743</f>
        <v>0</v>
      </c>
      <c r="E5740" s="72">
        <f>'Balance N'!M5743</f>
        <v>0</v>
      </c>
      <c r="F5740" s="72">
        <f>'Balance N'!N5743</f>
        <v>0</v>
      </c>
      <c r="G5740" s="72">
        <f>'Balance N'!O5743</f>
        <v>0</v>
      </c>
      <c r="H5740" s="72">
        <f>'Balance N'!P5743</f>
        <v>0</v>
      </c>
      <c r="I5740" s="74">
        <f t="shared" si="89"/>
        <v>0</v>
      </c>
    </row>
    <row r="5741" spans="1:9" ht="15.6">
      <c r="A5741" s="70">
        <f>'Balance N'!I5744</f>
        <v>0</v>
      </c>
      <c r="B5741" s="71">
        <f>'Balance N'!J5744</f>
        <v>0</v>
      </c>
      <c r="C5741" s="72">
        <f>'Balance N'!K5744</f>
        <v>0</v>
      </c>
      <c r="D5741" s="72">
        <f>'Balance N'!L5744</f>
        <v>0</v>
      </c>
      <c r="E5741" s="72">
        <f>'Balance N'!M5744</f>
        <v>0</v>
      </c>
      <c r="F5741" s="72">
        <f>'Balance N'!N5744</f>
        <v>0</v>
      </c>
      <c r="G5741" s="72">
        <f>'Balance N'!O5744</f>
        <v>0</v>
      </c>
      <c r="H5741" s="72">
        <f>'Balance N'!P5744</f>
        <v>0</v>
      </c>
      <c r="I5741" s="74">
        <f t="shared" si="89"/>
        <v>0</v>
      </c>
    </row>
    <row r="5742" spans="1:9" ht="15.6">
      <c r="A5742" s="70">
        <f>'Balance N'!I5745</f>
        <v>0</v>
      </c>
      <c r="B5742" s="71">
        <f>'Balance N'!J5745</f>
        <v>0</v>
      </c>
      <c r="C5742" s="72">
        <f>'Balance N'!K5745</f>
        <v>0</v>
      </c>
      <c r="D5742" s="72">
        <f>'Balance N'!L5745</f>
        <v>0</v>
      </c>
      <c r="E5742" s="72">
        <f>'Balance N'!M5745</f>
        <v>0</v>
      </c>
      <c r="F5742" s="72">
        <f>'Balance N'!N5745</f>
        <v>0</v>
      </c>
      <c r="G5742" s="72">
        <f>'Balance N'!O5745</f>
        <v>0</v>
      </c>
      <c r="H5742" s="72">
        <f>'Balance N'!P5745</f>
        <v>0</v>
      </c>
      <c r="I5742" s="74">
        <f t="shared" si="89"/>
        <v>0</v>
      </c>
    </row>
    <row r="5743" spans="1:9" ht="15.6">
      <c r="A5743" s="70">
        <f>'Balance N'!I5746</f>
        <v>0</v>
      </c>
      <c r="B5743" s="71">
        <f>'Balance N'!J5746</f>
        <v>0</v>
      </c>
      <c r="C5743" s="72">
        <f>'Balance N'!K5746</f>
        <v>0</v>
      </c>
      <c r="D5743" s="72">
        <f>'Balance N'!L5746</f>
        <v>0</v>
      </c>
      <c r="E5743" s="72">
        <f>'Balance N'!M5746</f>
        <v>0</v>
      </c>
      <c r="F5743" s="72">
        <f>'Balance N'!N5746</f>
        <v>0</v>
      </c>
      <c r="G5743" s="72">
        <f>'Balance N'!O5746</f>
        <v>0</v>
      </c>
      <c r="H5743" s="72">
        <f>'Balance N'!P5746</f>
        <v>0</v>
      </c>
      <c r="I5743" s="74">
        <f t="shared" si="89"/>
        <v>0</v>
      </c>
    </row>
    <row r="5744" spans="1:9" ht="15.6">
      <c r="A5744" s="70">
        <f>'Balance N'!I5747</f>
        <v>0</v>
      </c>
      <c r="B5744" s="71">
        <f>'Balance N'!J5747</f>
        <v>0</v>
      </c>
      <c r="C5744" s="72">
        <f>'Balance N'!K5747</f>
        <v>0</v>
      </c>
      <c r="D5744" s="72">
        <f>'Balance N'!L5747</f>
        <v>0</v>
      </c>
      <c r="E5744" s="72">
        <f>'Balance N'!M5747</f>
        <v>0</v>
      </c>
      <c r="F5744" s="72">
        <f>'Balance N'!N5747</f>
        <v>0</v>
      </c>
      <c r="G5744" s="72">
        <f>'Balance N'!O5747</f>
        <v>0</v>
      </c>
      <c r="H5744" s="72">
        <f>'Balance N'!P5747</f>
        <v>0</v>
      </c>
      <c r="I5744" s="74">
        <f t="shared" si="89"/>
        <v>0</v>
      </c>
    </row>
    <row r="5745" spans="1:9" ht="15.6">
      <c r="A5745" s="70">
        <f>'Balance N'!I5748</f>
        <v>0</v>
      </c>
      <c r="B5745" s="71">
        <f>'Balance N'!J5748</f>
        <v>0</v>
      </c>
      <c r="C5745" s="72">
        <f>'Balance N'!K5748</f>
        <v>0</v>
      </c>
      <c r="D5745" s="72">
        <f>'Balance N'!L5748</f>
        <v>0</v>
      </c>
      <c r="E5745" s="72">
        <f>'Balance N'!M5748</f>
        <v>0</v>
      </c>
      <c r="F5745" s="72">
        <f>'Balance N'!N5748</f>
        <v>0</v>
      </c>
      <c r="G5745" s="72">
        <f>'Balance N'!O5748</f>
        <v>0</v>
      </c>
      <c r="H5745" s="72">
        <f>'Balance N'!P5748</f>
        <v>0</v>
      </c>
      <c r="I5745" s="74">
        <f t="shared" si="89"/>
        <v>0</v>
      </c>
    </row>
    <row r="5746" spans="1:9" ht="15.6">
      <c r="A5746" s="70">
        <f>'Balance N'!I5749</f>
        <v>0</v>
      </c>
      <c r="B5746" s="71">
        <f>'Balance N'!J5749</f>
        <v>0</v>
      </c>
      <c r="C5746" s="72">
        <f>'Balance N'!K5749</f>
        <v>0</v>
      </c>
      <c r="D5746" s="72">
        <f>'Balance N'!L5749</f>
        <v>0</v>
      </c>
      <c r="E5746" s="72">
        <f>'Balance N'!M5749</f>
        <v>0</v>
      </c>
      <c r="F5746" s="72">
        <f>'Balance N'!N5749</f>
        <v>0</v>
      </c>
      <c r="G5746" s="72">
        <f>'Balance N'!O5749</f>
        <v>0</v>
      </c>
      <c r="H5746" s="72">
        <f>'Balance N'!P5749</f>
        <v>0</v>
      </c>
      <c r="I5746" s="74">
        <f t="shared" si="89"/>
        <v>0</v>
      </c>
    </row>
    <row r="5747" spans="1:9" ht="15.6">
      <c r="A5747" s="70">
        <f>'Balance N'!I5750</f>
        <v>0</v>
      </c>
      <c r="B5747" s="71">
        <f>'Balance N'!J5750</f>
        <v>0</v>
      </c>
      <c r="C5747" s="72">
        <f>'Balance N'!K5750</f>
        <v>0</v>
      </c>
      <c r="D5747" s="72">
        <f>'Balance N'!L5750</f>
        <v>0</v>
      </c>
      <c r="E5747" s="72">
        <f>'Balance N'!M5750</f>
        <v>0</v>
      </c>
      <c r="F5747" s="72">
        <f>'Balance N'!N5750</f>
        <v>0</v>
      </c>
      <c r="G5747" s="72">
        <f>'Balance N'!O5750</f>
        <v>0</v>
      </c>
      <c r="H5747" s="72">
        <f>'Balance N'!P5750</f>
        <v>0</v>
      </c>
      <c r="I5747" s="74">
        <f t="shared" si="89"/>
        <v>0</v>
      </c>
    </row>
    <row r="5748" spans="1:9" ht="15.6">
      <c r="A5748" s="70">
        <f>'Balance N'!I5751</f>
        <v>0</v>
      </c>
      <c r="B5748" s="71">
        <f>'Balance N'!J5751</f>
        <v>0</v>
      </c>
      <c r="C5748" s="72">
        <f>'Balance N'!K5751</f>
        <v>0</v>
      </c>
      <c r="D5748" s="72">
        <f>'Balance N'!L5751</f>
        <v>0</v>
      </c>
      <c r="E5748" s="72">
        <f>'Balance N'!M5751</f>
        <v>0</v>
      </c>
      <c r="F5748" s="72">
        <f>'Balance N'!N5751</f>
        <v>0</v>
      </c>
      <c r="G5748" s="72">
        <f>'Balance N'!O5751</f>
        <v>0</v>
      </c>
      <c r="H5748" s="72">
        <f>'Balance N'!P5751</f>
        <v>0</v>
      </c>
      <c r="I5748" s="74">
        <f t="shared" si="89"/>
        <v>0</v>
      </c>
    </row>
    <row r="5749" spans="1:9" ht="15.6">
      <c r="A5749" s="70">
        <f>'Balance N'!I5752</f>
        <v>0</v>
      </c>
      <c r="B5749" s="71">
        <f>'Balance N'!J5752</f>
        <v>0</v>
      </c>
      <c r="C5749" s="72">
        <f>'Balance N'!K5752</f>
        <v>0</v>
      </c>
      <c r="D5749" s="72">
        <f>'Balance N'!L5752</f>
        <v>0</v>
      </c>
      <c r="E5749" s="72">
        <f>'Balance N'!M5752</f>
        <v>0</v>
      </c>
      <c r="F5749" s="72">
        <f>'Balance N'!N5752</f>
        <v>0</v>
      </c>
      <c r="G5749" s="72">
        <f>'Balance N'!O5752</f>
        <v>0</v>
      </c>
      <c r="H5749" s="72">
        <f>'Balance N'!P5752</f>
        <v>0</v>
      </c>
      <c r="I5749" s="74">
        <f t="shared" si="89"/>
        <v>0</v>
      </c>
    </row>
    <row r="5750" spans="1:9" ht="15.6">
      <c r="A5750" s="70">
        <f>'Balance N'!I5753</f>
        <v>0</v>
      </c>
      <c r="B5750" s="71">
        <f>'Balance N'!J5753</f>
        <v>0</v>
      </c>
      <c r="C5750" s="72">
        <f>'Balance N'!K5753</f>
        <v>0</v>
      </c>
      <c r="D5750" s="72">
        <f>'Balance N'!L5753</f>
        <v>0</v>
      </c>
      <c r="E5750" s="72">
        <f>'Balance N'!M5753</f>
        <v>0</v>
      </c>
      <c r="F5750" s="72">
        <f>'Balance N'!N5753</f>
        <v>0</v>
      </c>
      <c r="G5750" s="72">
        <f>'Balance N'!O5753</f>
        <v>0</v>
      </c>
      <c r="H5750" s="72">
        <f>'Balance N'!P5753</f>
        <v>0</v>
      </c>
      <c r="I5750" s="74">
        <f t="shared" si="89"/>
        <v>0</v>
      </c>
    </row>
    <row r="5751" spans="1:9" ht="15.6">
      <c r="A5751" s="70">
        <f>'Balance N'!I5754</f>
        <v>0</v>
      </c>
      <c r="B5751" s="71">
        <f>'Balance N'!J5754</f>
        <v>0</v>
      </c>
      <c r="C5751" s="72">
        <f>'Balance N'!K5754</f>
        <v>0</v>
      </c>
      <c r="D5751" s="72">
        <f>'Balance N'!L5754</f>
        <v>0</v>
      </c>
      <c r="E5751" s="72">
        <f>'Balance N'!M5754</f>
        <v>0</v>
      </c>
      <c r="F5751" s="72">
        <f>'Balance N'!N5754</f>
        <v>0</v>
      </c>
      <c r="G5751" s="72">
        <f>'Balance N'!O5754</f>
        <v>0</v>
      </c>
      <c r="H5751" s="72">
        <f>'Balance N'!P5754</f>
        <v>0</v>
      </c>
      <c r="I5751" s="74">
        <f t="shared" si="89"/>
        <v>0</v>
      </c>
    </row>
    <row r="5752" spans="1:9" ht="15.6">
      <c r="A5752" s="70">
        <f>'Balance N'!I5755</f>
        <v>0</v>
      </c>
      <c r="B5752" s="71">
        <f>'Balance N'!J5755</f>
        <v>0</v>
      </c>
      <c r="C5752" s="72">
        <f>'Balance N'!K5755</f>
        <v>0</v>
      </c>
      <c r="D5752" s="72">
        <f>'Balance N'!L5755</f>
        <v>0</v>
      </c>
      <c r="E5752" s="72">
        <f>'Balance N'!M5755</f>
        <v>0</v>
      </c>
      <c r="F5752" s="72">
        <f>'Balance N'!N5755</f>
        <v>0</v>
      </c>
      <c r="G5752" s="72">
        <f>'Balance N'!O5755</f>
        <v>0</v>
      </c>
      <c r="H5752" s="72">
        <f>'Balance N'!P5755</f>
        <v>0</v>
      </c>
      <c r="I5752" s="74">
        <f t="shared" si="89"/>
        <v>0</v>
      </c>
    </row>
    <row r="5753" spans="1:9" ht="15.6">
      <c r="A5753" s="70">
        <f>'Balance N'!I5756</f>
        <v>0</v>
      </c>
      <c r="B5753" s="71">
        <f>'Balance N'!J5756</f>
        <v>0</v>
      </c>
      <c r="C5753" s="72">
        <f>'Balance N'!K5756</f>
        <v>0</v>
      </c>
      <c r="D5753" s="72">
        <f>'Balance N'!L5756</f>
        <v>0</v>
      </c>
      <c r="E5753" s="72">
        <f>'Balance N'!M5756</f>
        <v>0</v>
      </c>
      <c r="F5753" s="72">
        <f>'Balance N'!N5756</f>
        <v>0</v>
      </c>
      <c r="G5753" s="72">
        <f>'Balance N'!O5756</f>
        <v>0</v>
      </c>
      <c r="H5753" s="72">
        <f>'Balance N'!P5756</f>
        <v>0</v>
      </c>
      <c r="I5753" s="74">
        <f t="shared" si="89"/>
        <v>0</v>
      </c>
    </row>
    <row r="5754" spans="1:9" ht="15.6">
      <c r="A5754" s="70">
        <f>'Balance N'!I5757</f>
        <v>0</v>
      </c>
      <c r="B5754" s="71">
        <f>'Balance N'!J5757</f>
        <v>0</v>
      </c>
      <c r="C5754" s="72">
        <f>'Balance N'!K5757</f>
        <v>0</v>
      </c>
      <c r="D5754" s="72">
        <f>'Balance N'!L5757</f>
        <v>0</v>
      </c>
      <c r="E5754" s="72">
        <f>'Balance N'!M5757</f>
        <v>0</v>
      </c>
      <c r="F5754" s="72">
        <f>'Balance N'!N5757</f>
        <v>0</v>
      </c>
      <c r="G5754" s="72">
        <f>'Balance N'!O5757</f>
        <v>0</v>
      </c>
      <c r="H5754" s="72">
        <f>'Balance N'!P5757</f>
        <v>0</v>
      </c>
      <c r="I5754" s="74">
        <f t="shared" si="89"/>
        <v>0</v>
      </c>
    </row>
    <row r="5755" spans="1:9" ht="15.6">
      <c r="A5755" s="70">
        <f>'Balance N'!I5758</f>
        <v>0</v>
      </c>
      <c r="B5755" s="71">
        <f>'Balance N'!J5758</f>
        <v>0</v>
      </c>
      <c r="C5755" s="72">
        <f>'Balance N'!K5758</f>
        <v>0</v>
      </c>
      <c r="D5755" s="72">
        <f>'Balance N'!L5758</f>
        <v>0</v>
      </c>
      <c r="E5755" s="72">
        <f>'Balance N'!M5758</f>
        <v>0</v>
      </c>
      <c r="F5755" s="72">
        <f>'Balance N'!N5758</f>
        <v>0</v>
      </c>
      <c r="G5755" s="72">
        <f>'Balance N'!O5758</f>
        <v>0</v>
      </c>
      <c r="H5755" s="72">
        <f>'Balance N'!P5758</f>
        <v>0</v>
      </c>
      <c r="I5755" s="74">
        <f t="shared" si="89"/>
        <v>0</v>
      </c>
    </row>
    <row r="5756" spans="1:9" ht="15.6">
      <c r="A5756" s="70">
        <f>'Balance N'!I5759</f>
        <v>0</v>
      </c>
      <c r="B5756" s="71">
        <f>'Balance N'!J5759</f>
        <v>0</v>
      </c>
      <c r="C5756" s="72">
        <f>'Balance N'!K5759</f>
        <v>0</v>
      </c>
      <c r="D5756" s="72">
        <f>'Balance N'!L5759</f>
        <v>0</v>
      </c>
      <c r="E5756" s="72">
        <f>'Balance N'!M5759</f>
        <v>0</v>
      </c>
      <c r="F5756" s="72">
        <f>'Balance N'!N5759</f>
        <v>0</v>
      </c>
      <c r="G5756" s="72">
        <f>'Balance N'!O5759</f>
        <v>0</v>
      </c>
      <c r="H5756" s="72">
        <f>'Balance N'!P5759</f>
        <v>0</v>
      </c>
      <c r="I5756" s="74">
        <f t="shared" si="89"/>
        <v>0</v>
      </c>
    </row>
    <row r="5757" spans="1:9" ht="15.6">
      <c r="A5757" s="70">
        <f>'Balance N'!I5760</f>
        <v>0</v>
      </c>
      <c r="B5757" s="71">
        <f>'Balance N'!J5760</f>
        <v>0</v>
      </c>
      <c r="C5757" s="72">
        <f>'Balance N'!K5760</f>
        <v>0</v>
      </c>
      <c r="D5757" s="72">
        <f>'Balance N'!L5760</f>
        <v>0</v>
      </c>
      <c r="E5757" s="72">
        <f>'Balance N'!M5760</f>
        <v>0</v>
      </c>
      <c r="F5757" s="72">
        <f>'Balance N'!N5760</f>
        <v>0</v>
      </c>
      <c r="G5757" s="72">
        <f>'Balance N'!O5760</f>
        <v>0</v>
      </c>
      <c r="H5757" s="72">
        <f>'Balance N'!P5760</f>
        <v>0</v>
      </c>
      <c r="I5757" s="74">
        <f t="shared" si="89"/>
        <v>0</v>
      </c>
    </row>
    <row r="5758" spans="1:9" ht="15.6">
      <c r="A5758" s="70">
        <f>'Balance N'!I5761</f>
        <v>0</v>
      </c>
      <c r="B5758" s="71">
        <f>'Balance N'!J5761</f>
        <v>0</v>
      </c>
      <c r="C5758" s="72">
        <f>'Balance N'!K5761</f>
        <v>0</v>
      </c>
      <c r="D5758" s="72">
        <f>'Balance N'!L5761</f>
        <v>0</v>
      </c>
      <c r="E5758" s="72">
        <f>'Balance N'!M5761</f>
        <v>0</v>
      </c>
      <c r="F5758" s="72">
        <f>'Balance N'!N5761</f>
        <v>0</v>
      </c>
      <c r="G5758" s="72">
        <f>'Balance N'!O5761</f>
        <v>0</v>
      </c>
      <c r="H5758" s="72">
        <f>'Balance N'!P5761</f>
        <v>0</v>
      </c>
      <c r="I5758" s="74">
        <f t="shared" si="89"/>
        <v>0</v>
      </c>
    </row>
    <row r="5759" spans="1:9" ht="15.6">
      <c r="A5759" s="70">
        <f>'Balance N'!I5762</f>
        <v>0</v>
      </c>
      <c r="B5759" s="71">
        <f>'Balance N'!J5762</f>
        <v>0</v>
      </c>
      <c r="C5759" s="72">
        <f>'Balance N'!K5762</f>
        <v>0</v>
      </c>
      <c r="D5759" s="72">
        <f>'Balance N'!L5762</f>
        <v>0</v>
      </c>
      <c r="E5759" s="72">
        <f>'Balance N'!M5762</f>
        <v>0</v>
      </c>
      <c r="F5759" s="72">
        <f>'Balance N'!N5762</f>
        <v>0</v>
      </c>
      <c r="G5759" s="72">
        <f>'Balance N'!O5762</f>
        <v>0</v>
      </c>
      <c r="H5759" s="72">
        <f>'Balance N'!P5762</f>
        <v>0</v>
      </c>
      <c r="I5759" s="74">
        <f t="shared" si="89"/>
        <v>0</v>
      </c>
    </row>
    <row r="5760" spans="1:9" ht="15.6">
      <c r="A5760" s="70">
        <f>'Balance N'!I5763</f>
        <v>0</v>
      </c>
      <c r="B5760" s="71">
        <f>'Balance N'!J5763</f>
        <v>0</v>
      </c>
      <c r="C5760" s="72">
        <f>'Balance N'!K5763</f>
        <v>0</v>
      </c>
      <c r="D5760" s="72">
        <f>'Balance N'!L5763</f>
        <v>0</v>
      </c>
      <c r="E5760" s="72">
        <f>'Balance N'!M5763</f>
        <v>0</v>
      </c>
      <c r="F5760" s="72">
        <f>'Balance N'!N5763</f>
        <v>0</v>
      </c>
      <c r="G5760" s="72">
        <f>'Balance N'!O5763</f>
        <v>0</v>
      </c>
      <c r="H5760" s="72">
        <f>'Balance N'!P5763</f>
        <v>0</v>
      </c>
      <c r="I5760" s="74">
        <f t="shared" si="89"/>
        <v>0</v>
      </c>
    </row>
    <row r="5761" spans="1:9" ht="15.6">
      <c r="A5761" s="70">
        <f>'Balance N'!I5764</f>
        <v>0</v>
      </c>
      <c r="B5761" s="71">
        <f>'Balance N'!J5764</f>
        <v>0</v>
      </c>
      <c r="C5761" s="72">
        <f>'Balance N'!K5764</f>
        <v>0</v>
      </c>
      <c r="D5761" s="72">
        <f>'Balance N'!L5764</f>
        <v>0</v>
      </c>
      <c r="E5761" s="72">
        <f>'Balance N'!M5764</f>
        <v>0</v>
      </c>
      <c r="F5761" s="72">
        <f>'Balance N'!N5764</f>
        <v>0</v>
      </c>
      <c r="G5761" s="72">
        <f>'Balance N'!O5764</f>
        <v>0</v>
      </c>
      <c r="H5761" s="72">
        <f>'Balance N'!P5764</f>
        <v>0</v>
      </c>
      <c r="I5761" s="74">
        <f t="shared" si="89"/>
        <v>0</v>
      </c>
    </row>
    <row r="5762" spans="1:9" ht="15.6">
      <c r="A5762" s="70">
        <f>'Balance N'!I5765</f>
        <v>0</v>
      </c>
      <c r="B5762" s="71">
        <f>'Balance N'!J5765</f>
        <v>0</v>
      </c>
      <c r="C5762" s="72">
        <f>'Balance N'!K5765</f>
        <v>0</v>
      </c>
      <c r="D5762" s="72">
        <f>'Balance N'!L5765</f>
        <v>0</v>
      </c>
      <c r="E5762" s="72">
        <f>'Balance N'!M5765</f>
        <v>0</v>
      </c>
      <c r="F5762" s="72">
        <f>'Balance N'!N5765</f>
        <v>0</v>
      </c>
      <c r="G5762" s="72">
        <f>'Balance N'!O5765</f>
        <v>0</v>
      </c>
      <c r="H5762" s="72">
        <f>'Balance N'!P5765</f>
        <v>0</v>
      </c>
      <c r="I5762" s="74">
        <f t="shared" si="89"/>
        <v>0</v>
      </c>
    </row>
    <row r="5763" spans="1:9" ht="15.6">
      <c r="A5763" s="70">
        <f>'Balance N'!I5766</f>
        <v>0</v>
      </c>
      <c r="B5763" s="71">
        <f>'Balance N'!J5766</f>
        <v>0</v>
      </c>
      <c r="C5763" s="72">
        <f>'Balance N'!K5766</f>
        <v>0</v>
      </c>
      <c r="D5763" s="72">
        <f>'Balance N'!L5766</f>
        <v>0</v>
      </c>
      <c r="E5763" s="72">
        <f>'Balance N'!M5766</f>
        <v>0</v>
      </c>
      <c r="F5763" s="72">
        <f>'Balance N'!N5766</f>
        <v>0</v>
      </c>
      <c r="G5763" s="72">
        <f>'Balance N'!O5766</f>
        <v>0</v>
      </c>
      <c r="H5763" s="72">
        <f>'Balance N'!P5766</f>
        <v>0</v>
      </c>
      <c r="I5763" s="74">
        <f t="shared" ref="I5763:I5826" si="90">(C5763-D5763)+(E5763-F5763)-(G5763-H5763)</f>
        <v>0</v>
      </c>
    </row>
    <row r="5764" spans="1:9" ht="15.6">
      <c r="A5764" s="70">
        <f>'Balance N'!I5767</f>
        <v>0</v>
      </c>
      <c r="B5764" s="71">
        <f>'Balance N'!J5767</f>
        <v>0</v>
      </c>
      <c r="C5764" s="72">
        <f>'Balance N'!K5767</f>
        <v>0</v>
      </c>
      <c r="D5764" s="72">
        <f>'Balance N'!L5767</f>
        <v>0</v>
      </c>
      <c r="E5764" s="72">
        <f>'Balance N'!M5767</f>
        <v>0</v>
      </c>
      <c r="F5764" s="72">
        <f>'Balance N'!N5767</f>
        <v>0</v>
      </c>
      <c r="G5764" s="72">
        <f>'Balance N'!O5767</f>
        <v>0</v>
      </c>
      <c r="H5764" s="72">
        <f>'Balance N'!P5767</f>
        <v>0</v>
      </c>
      <c r="I5764" s="74">
        <f t="shared" si="90"/>
        <v>0</v>
      </c>
    </row>
    <row r="5765" spans="1:9" ht="15.6">
      <c r="A5765" s="70">
        <f>'Balance N'!I5768</f>
        <v>0</v>
      </c>
      <c r="B5765" s="71">
        <f>'Balance N'!J5768</f>
        <v>0</v>
      </c>
      <c r="C5765" s="72">
        <f>'Balance N'!K5768</f>
        <v>0</v>
      </c>
      <c r="D5765" s="72">
        <f>'Balance N'!L5768</f>
        <v>0</v>
      </c>
      <c r="E5765" s="72">
        <f>'Balance N'!M5768</f>
        <v>0</v>
      </c>
      <c r="F5765" s="72">
        <f>'Balance N'!N5768</f>
        <v>0</v>
      </c>
      <c r="G5765" s="72">
        <f>'Balance N'!O5768</f>
        <v>0</v>
      </c>
      <c r="H5765" s="72">
        <f>'Balance N'!P5768</f>
        <v>0</v>
      </c>
      <c r="I5765" s="74">
        <f t="shared" si="90"/>
        <v>0</v>
      </c>
    </row>
    <row r="5766" spans="1:9" ht="15.6">
      <c r="A5766" s="70">
        <f>'Balance N'!I5769</f>
        <v>0</v>
      </c>
      <c r="B5766" s="71">
        <f>'Balance N'!J5769</f>
        <v>0</v>
      </c>
      <c r="C5766" s="72">
        <f>'Balance N'!K5769</f>
        <v>0</v>
      </c>
      <c r="D5766" s="72">
        <f>'Balance N'!L5769</f>
        <v>0</v>
      </c>
      <c r="E5766" s="72">
        <f>'Balance N'!M5769</f>
        <v>0</v>
      </c>
      <c r="F5766" s="72">
        <f>'Balance N'!N5769</f>
        <v>0</v>
      </c>
      <c r="G5766" s="72">
        <f>'Balance N'!O5769</f>
        <v>0</v>
      </c>
      <c r="H5766" s="72">
        <f>'Balance N'!P5769</f>
        <v>0</v>
      </c>
      <c r="I5766" s="74">
        <f t="shared" si="90"/>
        <v>0</v>
      </c>
    </row>
    <row r="5767" spans="1:9" ht="15.6">
      <c r="A5767" s="70">
        <f>'Balance N'!I5770</f>
        <v>0</v>
      </c>
      <c r="B5767" s="71">
        <f>'Balance N'!J5770</f>
        <v>0</v>
      </c>
      <c r="C5767" s="72">
        <f>'Balance N'!K5770</f>
        <v>0</v>
      </c>
      <c r="D5767" s="72">
        <f>'Balance N'!L5770</f>
        <v>0</v>
      </c>
      <c r="E5767" s="72">
        <f>'Balance N'!M5770</f>
        <v>0</v>
      </c>
      <c r="F5767" s="72">
        <f>'Balance N'!N5770</f>
        <v>0</v>
      </c>
      <c r="G5767" s="72">
        <f>'Balance N'!O5770</f>
        <v>0</v>
      </c>
      <c r="H5767" s="72">
        <f>'Balance N'!P5770</f>
        <v>0</v>
      </c>
      <c r="I5767" s="74">
        <f t="shared" si="90"/>
        <v>0</v>
      </c>
    </row>
    <row r="5768" spans="1:9" ht="15.6">
      <c r="A5768" s="70">
        <f>'Balance N'!I5771</f>
        <v>0</v>
      </c>
      <c r="B5768" s="71">
        <f>'Balance N'!J5771</f>
        <v>0</v>
      </c>
      <c r="C5768" s="72">
        <f>'Balance N'!K5771</f>
        <v>0</v>
      </c>
      <c r="D5768" s="72">
        <f>'Balance N'!L5771</f>
        <v>0</v>
      </c>
      <c r="E5768" s="72">
        <f>'Balance N'!M5771</f>
        <v>0</v>
      </c>
      <c r="F5768" s="72">
        <f>'Balance N'!N5771</f>
        <v>0</v>
      </c>
      <c r="G5768" s="72">
        <f>'Balance N'!O5771</f>
        <v>0</v>
      </c>
      <c r="H5768" s="72">
        <f>'Balance N'!P5771</f>
        <v>0</v>
      </c>
      <c r="I5768" s="74">
        <f t="shared" si="90"/>
        <v>0</v>
      </c>
    </row>
    <row r="5769" spans="1:9" ht="15.6">
      <c r="A5769" s="70">
        <f>'Balance N'!I5772</f>
        <v>0</v>
      </c>
      <c r="B5769" s="71">
        <f>'Balance N'!J5772</f>
        <v>0</v>
      </c>
      <c r="C5769" s="72">
        <f>'Balance N'!K5772</f>
        <v>0</v>
      </c>
      <c r="D5769" s="72">
        <f>'Balance N'!L5772</f>
        <v>0</v>
      </c>
      <c r="E5769" s="72">
        <f>'Balance N'!M5772</f>
        <v>0</v>
      </c>
      <c r="F5769" s="72">
        <f>'Balance N'!N5772</f>
        <v>0</v>
      </c>
      <c r="G5769" s="72">
        <f>'Balance N'!O5772</f>
        <v>0</v>
      </c>
      <c r="H5769" s="72">
        <f>'Balance N'!P5772</f>
        <v>0</v>
      </c>
      <c r="I5769" s="74">
        <f t="shared" si="90"/>
        <v>0</v>
      </c>
    </row>
    <row r="5770" spans="1:9" ht="15.6">
      <c r="A5770" s="70">
        <f>'Balance N'!I5773</f>
        <v>0</v>
      </c>
      <c r="B5770" s="71">
        <f>'Balance N'!J5773</f>
        <v>0</v>
      </c>
      <c r="C5770" s="72">
        <f>'Balance N'!K5773</f>
        <v>0</v>
      </c>
      <c r="D5770" s="72">
        <f>'Balance N'!L5773</f>
        <v>0</v>
      </c>
      <c r="E5770" s="72">
        <f>'Balance N'!M5773</f>
        <v>0</v>
      </c>
      <c r="F5770" s="72">
        <f>'Balance N'!N5773</f>
        <v>0</v>
      </c>
      <c r="G5770" s="72">
        <f>'Balance N'!O5773</f>
        <v>0</v>
      </c>
      <c r="H5770" s="72">
        <f>'Balance N'!P5773</f>
        <v>0</v>
      </c>
      <c r="I5770" s="74">
        <f t="shared" si="90"/>
        <v>0</v>
      </c>
    </row>
    <row r="5771" spans="1:9" ht="15.6">
      <c r="A5771" s="70">
        <f>'Balance N'!I5774</f>
        <v>0</v>
      </c>
      <c r="B5771" s="71">
        <f>'Balance N'!J5774</f>
        <v>0</v>
      </c>
      <c r="C5771" s="72">
        <f>'Balance N'!K5774</f>
        <v>0</v>
      </c>
      <c r="D5771" s="72">
        <f>'Balance N'!L5774</f>
        <v>0</v>
      </c>
      <c r="E5771" s="72">
        <f>'Balance N'!M5774</f>
        <v>0</v>
      </c>
      <c r="F5771" s="72">
        <f>'Balance N'!N5774</f>
        <v>0</v>
      </c>
      <c r="G5771" s="72">
        <f>'Balance N'!O5774</f>
        <v>0</v>
      </c>
      <c r="H5771" s="72">
        <f>'Balance N'!P5774</f>
        <v>0</v>
      </c>
      <c r="I5771" s="74">
        <f t="shared" si="90"/>
        <v>0</v>
      </c>
    </row>
    <row r="5772" spans="1:9" ht="15.6">
      <c r="A5772" s="70">
        <f>'Balance N'!I5775</f>
        <v>0</v>
      </c>
      <c r="B5772" s="71">
        <f>'Balance N'!J5775</f>
        <v>0</v>
      </c>
      <c r="C5772" s="72">
        <f>'Balance N'!K5775</f>
        <v>0</v>
      </c>
      <c r="D5772" s="72">
        <f>'Balance N'!L5775</f>
        <v>0</v>
      </c>
      <c r="E5772" s="72">
        <f>'Balance N'!M5775</f>
        <v>0</v>
      </c>
      <c r="F5772" s="72">
        <f>'Balance N'!N5775</f>
        <v>0</v>
      </c>
      <c r="G5772" s="72">
        <f>'Balance N'!O5775</f>
        <v>0</v>
      </c>
      <c r="H5772" s="72">
        <f>'Balance N'!P5775</f>
        <v>0</v>
      </c>
      <c r="I5772" s="74">
        <f t="shared" si="90"/>
        <v>0</v>
      </c>
    </row>
    <row r="5773" spans="1:9" ht="15.6">
      <c r="A5773" s="70">
        <f>'Balance N'!I5776</f>
        <v>0</v>
      </c>
      <c r="B5773" s="71">
        <f>'Balance N'!J5776</f>
        <v>0</v>
      </c>
      <c r="C5773" s="72">
        <f>'Balance N'!K5776</f>
        <v>0</v>
      </c>
      <c r="D5773" s="72">
        <f>'Balance N'!L5776</f>
        <v>0</v>
      </c>
      <c r="E5773" s="72">
        <f>'Balance N'!M5776</f>
        <v>0</v>
      </c>
      <c r="F5773" s="72">
        <f>'Balance N'!N5776</f>
        <v>0</v>
      </c>
      <c r="G5773" s="72">
        <f>'Balance N'!O5776</f>
        <v>0</v>
      </c>
      <c r="H5773" s="72">
        <f>'Balance N'!P5776</f>
        <v>0</v>
      </c>
      <c r="I5773" s="74">
        <f t="shared" si="90"/>
        <v>0</v>
      </c>
    </row>
    <row r="5774" spans="1:9" ht="15.6">
      <c r="A5774" s="70">
        <f>'Balance N'!I5777</f>
        <v>0</v>
      </c>
      <c r="B5774" s="71">
        <f>'Balance N'!J5777</f>
        <v>0</v>
      </c>
      <c r="C5774" s="72">
        <f>'Balance N'!K5777</f>
        <v>0</v>
      </c>
      <c r="D5774" s="72">
        <f>'Balance N'!L5777</f>
        <v>0</v>
      </c>
      <c r="E5774" s="72">
        <f>'Balance N'!M5777</f>
        <v>0</v>
      </c>
      <c r="F5774" s="72">
        <f>'Balance N'!N5777</f>
        <v>0</v>
      </c>
      <c r="G5774" s="72">
        <f>'Balance N'!O5777</f>
        <v>0</v>
      </c>
      <c r="H5774" s="72">
        <f>'Balance N'!P5777</f>
        <v>0</v>
      </c>
      <c r="I5774" s="74">
        <f t="shared" si="90"/>
        <v>0</v>
      </c>
    </row>
    <row r="5775" spans="1:9" ht="15.6">
      <c r="A5775" s="70">
        <f>'Balance N'!I5778</f>
        <v>0</v>
      </c>
      <c r="B5775" s="71">
        <f>'Balance N'!J5778</f>
        <v>0</v>
      </c>
      <c r="C5775" s="72">
        <f>'Balance N'!K5778</f>
        <v>0</v>
      </c>
      <c r="D5775" s="72">
        <f>'Balance N'!L5778</f>
        <v>0</v>
      </c>
      <c r="E5775" s="72">
        <f>'Balance N'!M5778</f>
        <v>0</v>
      </c>
      <c r="F5775" s="72">
        <f>'Balance N'!N5778</f>
        <v>0</v>
      </c>
      <c r="G5775" s="72">
        <f>'Balance N'!O5778</f>
        <v>0</v>
      </c>
      <c r="H5775" s="72">
        <f>'Balance N'!P5778</f>
        <v>0</v>
      </c>
      <c r="I5775" s="74">
        <f t="shared" si="90"/>
        <v>0</v>
      </c>
    </row>
    <row r="5776" spans="1:9" ht="15.6">
      <c r="A5776" s="70">
        <f>'Balance N'!I5779</f>
        <v>0</v>
      </c>
      <c r="B5776" s="71">
        <f>'Balance N'!J5779</f>
        <v>0</v>
      </c>
      <c r="C5776" s="72">
        <f>'Balance N'!K5779</f>
        <v>0</v>
      </c>
      <c r="D5776" s="72">
        <f>'Balance N'!L5779</f>
        <v>0</v>
      </c>
      <c r="E5776" s="72">
        <f>'Balance N'!M5779</f>
        <v>0</v>
      </c>
      <c r="F5776" s="72">
        <f>'Balance N'!N5779</f>
        <v>0</v>
      </c>
      <c r="G5776" s="72">
        <f>'Balance N'!O5779</f>
        <v>0</v>
      </c>
      <c r="H5776" s="72">
        <f>'Balance N'!P5779</f>
        <v>0</v>
      </c>
      <c r="I5776" s="74">
        <f t="shared" si="90"/>
        <v>0</v>
      </c>
    </row>
    <row r="5777" spans="1:9" ht="15.6">
      <c r="A5777" s="70">
        <f>'Balance N'!I5780</f>
        <v>0</v>
      </c>
      <c r="B5777" s="71">
        <f>'Balance N'!J5780</f>
        <v>0</v>
      </c>
      <c r="C5777" s="72">
        <f>'Balance N'!K5780</f>
        <v>0</v>
      </c>
      <c r="D5777" s="72">
        <f>'Balance N'!L5780</f>
        <v>0</v>
      </c>
      <c r="E5777" s="72">
        <f>'Balance N'!M5780</f>
        <v>0</v>
      </c>
      <c r="F5777" s="72">
        <f>'Balance N'!N5780</f>
        <v>0</v>
      </c>
      <c r="G5777" s="72">
        <f>'Balance N'!O5780</f>
        <v>0</v>
      </c>
      <c r="H5777" s="72">
        <f>'Balance N'!P5780</f>
        <v>0</v>
      </c>
      <c r="I5777" s="74">
        <f t="shared" si="90"/>
        <v>0</v>
      </c>
    </row>
    <row r="5778" spans="1:9" ht="15.6">
      <c r="A5778" s="70">
        <f>'Balance N'!I5781</f>
        <v>0</v>
      </c>
      <c r="B5778" s="71">
        <f>'Balance N'!J5781</f>
        <v>0</v>
      </c>
      <c r="C5778" s="72">
        <f>'Balance N'!K5781</f>
        <v>0</v>
      </c>
      <c r="D5778" s="72">
        <f>'Balance N'!L5781</f>
        <v>0</v>
      </c>
      <c r="E5778" s="72">
        <f>'Balance N'!M5781</f>
        <v>0</v>
      </c>
      <c r="F5778" s="72">
        <f>'Balance N'!N5781</f>
        <v>0</v>
      </c>
      <c r="G5778" s="72">
        <f>'Balance N'!O5781</f>
        <v>0</v>
      </c>
      <c r="H5778" s="72">
        <f>'Balance N'!P5781</f>
        <v>0</v>
      </c>
      <c r="I5778" s="74">
        <f t="shared" si="90"/>
        <v>0</v>
      </c>
    </row>
    <row r="5779" spans="1:9" ht="15.6">
      <c r="A5779" s="70">
        <f>'Balance N'!I5782</f>
        <v>0</v>
      </c>
      <c r="B5779" s="71">
        <f>'Balance N'!J5782</f>
        <v>0</v>
      </c>
      <c r="C5779" s="72">
        <f>'Balance N'!K5782</f>
        <v>0</v>
      </c>
      <c r="D5779" s="72">
        <f>'Balance N'!L5782</f>
        <v>0</v>
      </c>
      <c r="E5779" s="72">
        <f>'Balance N'!M5782</f>
        <v>0</v>
      </c>
      <c r="F5779" s="72">
        <f>'Balance N'!N5782</f>
        <v>0</v>
      </c>
      <c r="G5779" s="72">
        <f>'Balance N'!O5782</f>
        <v>0</v>
      </c>
      <c r="H5779" s="72">
        <f>'Balance N'!P5782</f>
        <v>0</v>
      </c>
      <c r="I5779" s="74">
        <f t="shared" si="90"/>
        <v>0</v>
      </c>
    </row>
    <row r="5780" spans="1:9" ht="15.6">
      <c r="A5780" s="70">
        <f>'Balance N'!I5783</f>
        <v>0</v>
      </c>
      <c r="B5780" s="71">
        <f>'Balance N'!J5783</f>
        <v>0</v>
      </c>
      <c r="C5780" s="72">
        <f>'Balance N'!K5783</f>
        <v>0</v>
      </c>
      <c r="D5780" s="72">
        <f>'Balance N'!L5783</f>
        <v>0</v>
      </c>
      <c r="E5780" s="72">
        <f>'Balance N'!M5783</f>
        <v>0</v>
      </c>
      <c r="F5780" s="72">
        <f>'Balance N'!N5783</f>
        <v>0</v>
      </c>
      <c r="G5780" s="72">
        <f>'Balance N'!O5783</f>
        <v>0</v>
      </c>
      <c r="H5780" s="72">
        <f>'Balance N'!P5783</f>
        <v>0</v>
      </c>
      <c r="I5780" s="74">
        <f t="shared" si="90"/>
        <v>0</v>
      </c>
    </row>
    <row r="5781" spans="1:9" ht="15.6">
      <c r="A5781" s="70">
        <f>'Balance N'!I5784</f>
        <v>0</v>
      </c>
      <c r="B5781" s="71">
        <f>'Balance N'!J5784</f>
        <v>0</v>
      </c>
      <c r="C5781" s="72">
        <f>'Balance N'!K5784</f>
        <v>0</v>
      </c>
      <c r="D5781" s="72">
        <f>'Balance N'!L5784</f>
        <v>0</v>
      </c>
      <c r="E5781" s="72">
        <f>'Balance N'!M5784</f>
        <v>0</v>
      </c>
      <c r="F5781" s="72">
        <f>'Balance N'!N5784</f>
        <v>0</v>
      </c>
      <c r="G5781" s="72">
        <f>'Balance N'!O5784</f>
        <v>0</v>
      </c>
      <c r="H5781" s="72">
        <f>'Balance N'!P5784</f>
        <v>0</v>
      </c>
      <c r="I5781" s="74">
        <f t="shared" si="90"/>
        <v>0</v>
      </c>
    </row>
    <row r="5782" spans="1:9" ht="15.6">
      <c r="A5782" s="70">
        <f>'Balance N'!I5785</f>
        <v>0</v>
      </c>
      <c r="B5782" s="71">
        <f>'Balance N'!J5785</f>
        <v>0</v>
      </c>
      <c r="C5782" s="72">
        <f>'Balance N'!K5785</f>
        <v>0</v>
      </c>
      <c r="D5782" s="72">
        <f>'Balance N'!L5785</f>
        <v>0</v>
      </c>
      <c r="E5782" s="72">
        <f>'Balance N'!M5785</f>
        <v>0</v>
      </c>
      <c r="F5782" s="72">
        <f>'Balance N'!N5785</f>
        <v>0</v>
      </c>
      <c r="G5782" s="72">
        <f>'Balance N'!O5785</f>
        <v>0</v>
      </c>
      <c r="H5782" s="72">
        <f>'Balance N'!P5785</f>
        <v>0</v>
      </c>
      <c r="I5782" s="74">
        <f t="shared" si="90"/>
        <v>0</v>
      </c>
    </row>
    <row r="5783" spans="1:9" ht="15.6">
      <c r="A5783" s="70">
        <f>'Balance N'!I5786</f>
        <v>0</v>
      </c>
      <c r="B5783" s="71">
        <f>'Balance N'!J5786</f>
        <v>0</v>
      </c>
      <c r="C5783" s="72">
        <f>'Balance N'!K5786</f>
        <v>0</v>
      </c>
      <c r="D5783" s="72">
        <f>'Balance N'!L5786</f>
        <v>0</v>
      </c>
      <c r="E5783" s="72">
        <f>'Balance N'!M5786</f>
        <v>0</v>
      </c>
      <c r="F5783" s="72">
        <f>'Balance N'!N5786</f>
        <v>0</v>
      </c>
      <c r="G5783" s="72">
        <f>'Balance N'!O5786</f>
        <v>0</v>
      </c>
      <c r="H5783" s="72">
        <f>'Balance N'!P5786</f>
        <v>0</v>
      </c>
      <c r="I5783" s="74">
        <f t="shared" si="90"/>
        <v>0</v>
      </c>
    </row>
    <row r="5784" spans="1:9" ht="15.6">
      <c r="A5784" s="70">
        <f>'Balance N'!I5787</f>
        <v>0</v>
      </c>
      <c r="B5784" s="71">
        <f>'Balance N'!J5787</f>
        <v>0</v>
      </c>
      <c r="C5784" s="72">
        <f>'Balance N'!K5787</f>
        <v>0</v>
      </c>
      <c r="D5784" s="72">
        <f>'Balance N'!L5787</f>
        <v>0</v>
      </c>
      <c r="E5784" s="72">
        <f>'Balance N'!M5787</f>
        <v>0</v>
      </c>
      <c r="F5784" s="72">
        <f>'Balance N'!N5787</f>
        <v>0</v>
      </c>
      <c r="G5784" s="72">
        <f>'Balance N'!O5787</f>
        <v>0</v>
      </c>
      <c r="H5784" s="72">
        <f>'Balance N'!P5787</f>
        <v>0</v>
      </c>
      <c r="I5784" s="74">
        <f t="shared" si="90"/>
        <v>0</v>
      </c>
    </row>
    <row r="5785" spans="1:9" ht="15.6">
      <c r="A5785" s="70">
        <f>'Balance N'!I5788</f>
        <v>0</v>
      </c>
      <c r="B5785" s="71">
        <f>'Balance N'!J5788</f>
        <v>0</v>
      </c>
      <c r="C5785" s="72">
        <f>'Balance N'!K5788</f>
        <v>0</v>
      </c>
      <c r="D5785" s="72">
        <f>'Balance N'!L5788</f>
        <v>0</v>
      </c>
      <c r="E5785" s="72">
        <f>'Balance N'!M5788</f>
        <v>0</v>
      </c>
      <c r="F5785" s="72">
        <f>'Balance N'!N5788</f>
        <v>0</v>
      </c>
      <c r="G5785" s="72">
        <f>'Balance N'!O5788</f>
        <v>0</v>
      </c>
      <c r="H5785" s="72">
        <f>'Balance N'!P5788</f>
        <v>0</v>
      </c>
      <c r="I5785" s="74">
        <f t="shared" si="90"/>
        <v>0</v>
      </c>
    </row>
    <row r="5786" spans="1:9" ht="15.6">
      <c r="A5786" s="70">
        <f>'Balance N'!I5789</f>
        <v>0</v>
      </c>
      <c r="B5786" s="71">
        <f>'Balance N'!J5789</f>
        <v>0</v>
      </c>
      <c r="C5786" s="72">
        <f>'Balance N'!K5789</f>
        <v>0</v>
      </c>
      <c r="D5786" s="72">
        <f>'Balance N'!L5789</f>
        <v>0</v>
      </c>
      <c r="E5786" s="72">
        <f>'Balance N'!M5789</f>
        <v>0</v>
      </c>
      <c r="F5786" s="72">
        <f>'Balance N'!N5789</f>
        <v>0</v>
      </c>
      <c r="G5786" s="72">
        <f>'Balance N'!O5789</f>
        <v>0</v>
      </c>
      <c r="H5786" s="72">
        <f>'Balance N'!P5789</f>
        <v>0</v>
      </c>
      <c r="I5786" s="74">
        <f t="shared" si="90"/>
        <v>0</v>
      </c>
    </row>
    <row r="5787" spans="1:9" ht="15.6">
      <c r="A5787" s="70">
        <f>'Balance N'!I5790</f>
        <v>0</v>
      </c>
      <c r="B5787" s="71">
        <f>'Balance N'!J5790</f>
        <v>0</v>
      </c>
      <c r="C5787" s="72">
        <f>'Balance N'!K5790</f>
        <v>0</v>
      </c>
      <c r="D5787" s="72">
        <f>'Balance N'!L5790</f>
        <v>0</v>
      </c>
      <c r="E5787" s="72">
        <f>'Balance N'!M5790</f>
        <v>0</v>
      </c>
      <c r="F5787" s="72">
        <f>'Balance N'!N5790</f>
        <v>0</v>
      </c>
      <c r="G5787" s="72">
        <f>'Balance N'!O5790</f>
        <v>0</v>
      </c>
      <c r="H5787" s="72">
        <f>'Balance N'!P5790</f>
        <v>0</v>
      </c>
      <c r="I5787" s="74">
        <f t="shared" si="90"/>
        <v>0</v>
      </c>
    </row>
    <row r="5788" spans="1:9" ht="15.6">
      <c r="A5788" s="70">
        <f>'Balance N'!I5791</f>
        <v>0</v>
      </c>
      <c r="B5788" s="71">
        <f>'Balance N'!J5791</f>
        <v>0</v>
      </c>
      <c r="C5788" s="72">
        <f>'Balance N'!K5791</f>
        <v>0</v>
      </c>
      <c r="D5788" s="72">
        <f>'Balance N'!L5791</f>
        <v>0</v>
      </c>
      <c r="E5788" s="72">
        <f>'Balance N'!M5791</f>
        <v>0</v>
      </c>
      <c r="F5788" s="72">
        <f>'Balance N'!N5791</f>
        <v>0</v>
      </c>
      <c r="G5788" s="72">
        <f>'Balance N'!O5791</f>
        <v>0</v>
      </c>
      <c r="H5788" s="72">
        <f>'Balance N'!P5791</f>
        <v>0</v>
      </c>
      <c r="I5788" s="74">
        <f t="shared" si="90"/>
        <v>0</v>
      </c>
    </row>
    <row r="5789" spans="1:9" ht="15.6">
      <c r="A5789" s="70">
        <f>'Balance N'!I5792</f>
        <v>0</v>
      </c>
      <c r="B5789" s="71">
        <f>'Balance N'!J5792</f>
        <v>0</v>
      </c>
      <c r="C5789" s="72">
        <f>'Balance N'!K5792</f>
        <v>0</v>
      </c>
      <c r="D5789" s="72">
        <f>'Balance N'!L5792</f>
        <v>0</v>
      </c>
      <c r="E5789" s="72">
        <f>'Balance N'!M5792</f>
        <v>0</v>
      </c>
      <c r="F5789" s="72">
        <f>'Balance N'!N5792</f>
        <v>0</v>
      </c>
      <c r="G5789" s="72">
        <f>'Balance N'!O5792</f>
        <v>0</v>
      </c>
      <c r="H5789" s="72">
        <f>'Balance N'!P5792</f>
        <v>0</v>
      </c>
      <c r="I5789" s="74">
        <f t="shared" si="90"/>
        <v>0</v>
      </c>
    </row>
    <row r="5790" spans="1:9" ht="15.6">
      <c r="A5790" s="70">
        <f>'Balance N'!I5793</f>
        <v>0</v>
      </c>
      <c r="B5790" s="71">
        <f>'Balance N'!J5793</f>
        <v>0</v>
      </c>
      <c r="C5790" s="72">
        <f>'Balance N'!K5793</f>
        <v>0</v>
      </c>
      <c r="D5790" s="72">
        <f>'Balance N'!L5793</f>
        <v>0</v>
      </c>
      <c r="E5790" s="72">
        <f>'Balance N'!M5793</f>
        <v>0</v>
      </c>
      <c r="F5790" s="72">
        <f>'Balance N'!N5793</f>
        <v>0</v>
      </c>
      <c r="G5790" s="72">
        <f>'Balance N'!O5793</f>
        <v>0</v>
      </c>
      <c r="H5790" s="72">
        <f>'Balance N'!P5793</f>
        <v>0</v>
      </c>
      <c r="I5790" s="74">
        <f t="shared" si="90"/>
        <v>0</v>
      </c>
    </row>
    <row r="5791" spans="1:9" ht="15.6">
      <c r="A5791" s="70">
        <f>'Balance N'!I5794</f>
        <v>0</v>
      </c>
      <c r="B5791" s="71">
        <f>'Balance N'!J5794</f>
        <v>0</v>
      </c>
      <c r="C5791" s="72">
        <f>'Balance N'!K5794</f>
        <v>0</v>
      </c>
      <c r="D5791" s="72">
        <f>'Balance N'!L5794</f>
        <v>0</v>
      </c>
      <c r="E5791" s="72">
        <f>'Balance N'!M5794</f>
        <v>0</v>
      </c>
      <c r="F5791" s="72">
        <f>'Balance N'!N5794</f>
        <v>0</v>
      </c>
      <c r="G5791" s="72">
        <f>'Balance N'!O5794</f>
        <v>0</v>
      </c>
      <c r="H5791" s="72">
        <f>'Balance N'!P5794</f>
        <v>0</v>
      </c>
      <c r="I5791" s="74">
        <f t="shared" si="90"/>
        <v>0</v>
      </c>
    </row>
    <row r="5792" spans="1:9" ht="15.6">
      <c r="A5792" s="70">
        <f>'Balance N'!I5795</f>
        <v>0</v>
      </c>
      <c r="B5792" s="71">
        <f>'Balance N'!J5795</f>
        <v>0</v>
      </c>
      <c r="C5792" s="72">
        <f>'Balance N'!K5795</f>
        <v>0</v>
      </c>
      <c r="D5792" s="72">
        <f>'Balance N'!L5795</f>
        <v>0</v>
      </c>
      <c r="E5792" s="72">
        <f>'Balance N'!M5795</f>
        <v>0</v>
      </c>
      <c r="F5792" s="72">
        <f>'Balance N'!N5795</f>
        <v>0</v>
      </c>
      <c r="G5792" s="72">
        <f>'Balance N'!O5795</f>
        <v>0</v>
      </c>
      <c r="H5792" s="72">
        <f>'Balance N'!P5795</f>
        <v>0</v>
      </c>
      <c r="I5792" s="74">
        <f t="shared" si="90"/>
        <v>0</v>
      </c>
    </row>
    <row r="5793" spans="1:9" ht="15.6">
      <c r="A5793" s="70">
        <f>'Balance N'!I5796</f>
        <v>0</v>
      </c>
      <c r="B5793" s="71">
        <f>'Balance N'!J5796</f>
        <v>0</v>
      </c>
      <c r="C5793" s="72">
        <f>'Balance N'!K5796</f>
        <v>0</v>
      </c>
      <c r="D5793" s="72">
        <f>'Balance N'!L5796</f>
        <v>0</v>
      </c>
      <c r="E5793" s="72">
        <f>'Balance N'!M5796</f>
        <v>0</v>
      </c>
      <c r="F5793" s="72">
        <f>'Balance N'!N5796</f>
        <v>0</v>
      </c>
      <c r="G5793" s="72">
        <f>'Balance N'!O5796</f>
        <v>0</v>
      </c>
      <c r="H5793" s="72">
        <f>'Balance N'!P5796</f>
        <v>0</v>
      </c>
      <c r="I5793" s="74">
        <f t="shared" si="90"/>
        <v>0</v>
      </c>
    </row>
    <row r="5794" spans="1:9" ht="15.6">
      <c r="A5794" s="70">
        <f>'Balance N'!I5797</f>
        <v>0</v>
      </c>
      <c r="B5794" s="71">
        <f>'Balance N'!J5797</f>
        <v>0</v>
      </c>
      <c r="C5794" s="72">
        <f>'Balance N'!K5797</f>
        <v>0</v>
      </c>
      <c r="D5794" s="72">
        <f>'Balance N'!L5797</f>
        <v>0</v>
      </c>
      <c r="E5794" s="72">
        <f>'Balance N'!M5797</f>
        <v>0</v>
      </c>
      <c r="F5794" s="72">
        <f>'Balance N'!N5797</f>
        <v>0</v>
      </c>
      <c r="G5794" s="72">
        <f>'Balance N'!O5797</f>
        <v>0</v>
      </c>
      <c r="H5794" s="72">
        <f>'Balance N'!P5797</f>
        <v>0</v>
      </c>
      <c r="I5794" s="74">
        <f t="shared" si="90"/>
        <v>0</v>
      </c>
    </row>
    <row r="5795" spans="1:9" ht="15.6">
      <c r="A5795" s="70">
        <f>'Balance N'!I5798</f>
        <v>0</v>
      </c>
      <c r="B5795" s="71">
        <f>'Balance N'!J5798</f>
        <v>0</v>
      </c>
      <c r="C5795" s="72">
        <f>'Balance N'!K5798</f>
        <v>0</v>
      </c>
      <c r="D5795" s="72">
        <f>'Balance N'!L5798</f>
        <v>0</v>
      </c>
      <c r="E5795" s="72">
        <f>'Balance N'!M5798</f>
        <v>0</v>
      </c>
      <c r="F5795" s="72">
        <f>'Balance N'!N5798</f>
        <v>0</v>
      </c>
      <c r="G5795" s="72">
        <f>'Balance N'!O5798</f>
        <v>0</v>
      </c>
      <c r="H5795" s="72">
        <f>'Balance N'!P5798</f>
        <v>0</v>
      </c>
      <c r="I5795" s="74">
        <f t="shared" si="90"/>
        <v>0</v>
      </c>
    </row>
    <row r="5796" spans="1:9" ht="15.6">
      <c r="A5796" s="70">
        <f>'Balance N'!I5799</f>
        <v>0</v>
      </c>
      <c r="B5796" s="71">
        <f>'Balance N'!J5799</f>
        <v>0</v>
      </c>
      <c r="C5796" s="72">
        <f>'Balance N'!K5799</f>
        <v>0</v>
      </c>
      <c r="D5796" s="72">
        <f>'Balance N'!L5799</f>
        <v>0</v>
      </c>
      <c r="E5796" s="72">
        <f>'Balance N'!M5799</f>
        <v>0</v>
      </c>
      <c r="F5796" s="72">
        <f>'Balance N'!N5799</f>
        <v>0</v>
      </c>
      <c r="G5796" s="72">
        <f>'Balance N'!O5799</f>
        <v>0</v>
      </c>
      <c r="H5796" s="72">
        <f>'Balance N'!P5799</f>
        <v>0</v>
      </c>
      <c r="I5796" s="74">
        <f t="shared" si="90"/>
        <v>0</v>
      </c>
    </row>
    <row r="5797" spans="1:9" ht="15.6">
      <c r="A5797" s="70">
        <f>'Balance N'!I5800</f>
        <v>0</v>
      </c>
      <c r="B5797" s="71">
        <f>'Balance N'!J5800</f>
        <v>0</v>
      </c>
      <c r="C5797" s="72">
        <f>'Balance N'!K5800</f>
        <v>0</v>
      </c>
      <c r="D5797" s="72">
        <f>'Balance N'!L5800</f>
        <v>0</v>
      </c>
      <c r="E5797" s="72">
        <f>'Balance N'!M5800</f>
        <v>0</v>
      </c>
      <c r="F5797" s="72">
        <f>'Balance N'!N5800</f>
        <v>0</v>
      </c>
      <c r="G5797" s="72">
        <f>'Balance N'!O5800</f>
        <v>0</v>
      </c>
      <c r="H5797" s="72">
        <f>'Balance N'!P5800</f>
        <v>0</v>
      </c>
      <c r="I5797" s="74">
        <f t="shared" si="90"/>
        <v>0</v>
      </c>
    </row>
    <row r="5798" spans="1:9" ht="15.6">
      <c r="A5798" s="70">
        <f>'Balance N'!I5801</f>
        <v>0</v>
      </c>
      <c r="B5798" s="71">
        <f>'Balance N'!J5801</f>
        <v>0</v>
      </c>
      <c r="C5798" s="72">
        <f>'Balance N'!K5801</f>
        <v>0</v>
      </c>
      <c r="D5798" s="72">
        <f>'Balance N'!L5801</f>
        <v>0</v>
      </c>
      <c r="E5798" s="72">
        <f>'Balance N'!M5801</f>
        <v>0</v>
      </c>
      <c r="F5798" s="72">
        <f>'Balance N'!N5801</f>
        <v>0</v>
      </c>
      <c r="G5798" s="72">
        <f>'Balance N'!O5801</f>
        <v>0</v>
      </c>
      <c r="H5798" s="72">
        <f>'Balance N'!P5801</f>
        <v>0</v>
      </c>
      <c r="I5798" s="74">
        <f t="shared" si="90"/>
        <v>0</v>
      </c>
    </row>
    <row r="5799" spans="1:9" ht="15.6">
      <c r="A5799" s="70">
        <f>'Balance N'!I5802</f>
        <v>0</v>
      </c>
      <c r="B5799" s="71">
        <f>'Balance N'!J5802</f>
        <v>0</v>
      </c>
      <c r="C5799" s="72">
        <f>'Balance N'!K5802</f>
        <v>0</v>
      </c>
      <c r="D5799" s="72">
        <f>'Balance N'!L5802</f>
        <v>0</v>
      </c>
      <c r="E5799" s="72">
        <f>'Balance N'!M5802</f>
        <v>0</v>
      </c>
      <c r="F5799" s="72">
        <f>'Balance N'!N5802</f>
        <v>0</v>
      </c>
      <c r="G5799" s="72">
        <f>'Balance N'!O5802</f>
        <v>0</v>
      </c>
      <c r="H5799" s="72">
        <f>'Balance N'!P5802</f>
        <v>0</v>
      </c>
      <c r="I5799" s="74">
        <f t="shared" si="90"/>
        <v>0</v>
      </c>
    </row>
    <row r="5800" spans="1:9" ht="15.6">
      <c r="A5800" s="70">
        <f>'Balance N'!I5803</f>
        <v>0</v>
      </c>
      <c r="B5800" s="71">
        <f>'Balance N'!J5803</f>
        <v>0</v>
      </c>
      <c r="C5800" s="72">
        <f>'Balance N'!K5803</f>
        <v>0</v>
      </c>
      <c r="D5800" s="72">
        <f>'Balance N'!L5803</f>
        <v>0</v>
      </c>
      <c r="E5800" s="72">
        <f>'Balance N'!M5803</f>
        <v>0</v>
      </c>
      <c r="F5800" s="72">
        <f>'Balance N'!N5803</f>
        <v>0</v>
      </c>
      <c r="G5800" s="72">
        <f>'Balance N'!O5803</f>
        <v>0</v>
      </c>
      <c r="H5800" s="72">
        <f>'Balance N'!P5803</f>
        <v>0</v>
      </c>
      <c r="I5800" s="74">
        <f t="shared" si="90"/>
        <v>0</v>
      </c>
    </row>
    <row r="5801" spans="1:9" ht="15.6">
      <c r="A5801" s="70">
        <f>'Balance N'!I5804</f>
        <v>0</v>
      </c>
      <c r="B5801" s="71">
        <f>'Balance N'!J5804</f>
        <v>0</v>
      </c>
      <c r="C5801" s="72">
        <f>'Balance N'!K5804</f>
        <v>0</v>
      </c>
      <c r="D5801" s="72">
        <f>'Balance N'!L5804</f>
        <v>0</v>
      </c>
      <c r="E5801" s="72">
        <f>'Balance N'!M5804</f>
        <v>0</v>
      </c>
      <c r="F5801" s="72">
        <f>'Balance N'!N5804</f>
        <v>0</v>
      </c>
      <c r="G5801" s="72">
        <f>'Balance N'!O5804</f>
        <v>0</v>
      </c>
      <c r="H5801" s="72">
        <f>'Balance N'!P5804</f>
        <v>0</v>
      </c>
      <c r="I5801" s="74">
        <f t="shared" si="90"/>
        <v>0</v>
      </c>
    </row>
    <row r="5802" spans="1:9" ht="15.6">
      <c r="A5802" s="70">
        <f>'Balance N'!I5805</f>
        <v>0</v>
      </c>
      <c r="B5802" s="71">
        <f>'Balance N'!J5805</f>
        <v>0</v>
      </c>
      <c r="C5802" s="72">
        <f>'Balance N'!K5805</f>
        <v>0</v>
      </c>
      <c r="D5802" s="72">
        <f>'Balance N'!L5805</f>
        <v>0</v>
      </c>
      <c r="E5802" s="72">
        <f>'Balance N'!M5805</f>
        <v>0</v>
      </c>
      <c r="F5802" s="72">
        <f>'Balance N'!N5805</f>
        <v>0</v>
      </c>
      <c r="G5802" s="72">
        <f>'Balance N'!O5805</f>
        <v>0</v>
      </c>
      <c r="H5802" s="72">
        <f>'Balance N'!P5805</f>
        <v>0</v>
      </c>
      <c r="I5802" s="74">
        <f t="shared" si="90"/>
        <v>0</v>
      </c>
    </row>
    <row r="5803" spans="1:9" ht="15.6">
      <c r="A5803" s="70">
        <f>'Balance N'!I5806</f>
        <v>0</v>
      </c>
      <c r="B5803" s="71">
        <f>'Balance N'!J5806</f>
        <v>0</v>
      </c>
      <c r="C5803" s="72">
        <f>'Balance N'!K5806</f>
        <v>0</v>
      </c>
      <c r="D5803" s="72">
        <f>'Balance N'!L5806</f>
        <v>0</v>
      </c>
      <c r="E5803" s="72">
        <f>'Balance N'!M5806</f>
        <v>0</v>
      </c>
      <c r="F5803" s="72">
        <f>'Balance N'!N5806</f>
        <v>0</v>
      </c>
      <c r="G5803" s="72">
        <f>'Balance N'!O5806</f>
        <v>0</v>
      </c>
      <c r="H5803" s="72">
        <f>'Balance N'!P5806</f>
        <v>0</v>
      </c>
      <c r="I5803" s="74">
        <f t="shared" si="90"/>
        <v>0</v>
      </c>
    </row>
    <row r="5804" spans="1:9" ht="15.6">
      <c r="A5804" s="70">
        <f>'Balance N'!I5807</f>
        <v>0</v>
      </c>
      <c r="B5804" s="71">
        <f>'Balance N'!J5807</f>
        <v>0</v>
      </c>
      <c r="C5804" s="72">
        <f>'Balance N'!K5807</f>
        <v>0</v>
      </c>
      <c r="D5804" s="72">
        <f>'Balance N'!L5807</f>
        <v>0</v>
      </c>
      <c r="E5804" s="72">
        <f>'Balance N'!M5807</f>
        <v>0</v>
      </c>
      <c r="F5804" s="72">
        <f>'Balance N'!N5807</f>
        <v>0</v>
      </c>
      <c r="G5804" s="72">
        <f>'Balance N'!O5807</f>
        <v>0</v>
      </c>
      <c r="H5804" s="72">
        <f>'Balance N'!P5807</f>
        <v>0</v>
      </c>
      <c r="I5804" s="74">
        <f t="shared" si="90"/>
        <v>0</v>
      </c>
    </row>
    <row r="5805" spans="1:9" ht="15.6">
      <c r="A5805" s="70">
        <f>'Balance N'!I5808</f>
        <v>0</v>
      </c>
      <c r="B5805" s="71">
        <f>'Balance N'!J5808</f>
        <v>0</v>
      </c>
      <c r="C5805" s="72">
        <f>'Balance N'!K5808</f>
        <v>0</v>
      </c>
      <c r="D5805" s="72">
        <f>'Balance N'!L5808</f>
        <v>0</v>
      </c>
      <c r="E5805" s="72">
        <f>'Balance N'!M5808</f>
        <v>0</v>
      </c>
      <c r="F5805" s="72">
        <f>'Balance N'!N5808</f>
        <v>0</v>
      </c>
      <c r="G5805" s="72">
        <f>'Balance N'!O5808</f>
        <v>0</v>
      </c>
      <c r="H5805" s="72">
        <f>'Balance N'!P5808</f>
        <v>0</v>
      </c>
      <c r="I5805" s="74">
        <f t="shared" si="90"/>
        <v>0</v>
      </c>
    </row>
    <row r="5806" spans="1:9" ht="15.6">
      <c r="A5806" s="70">
        <f>'Balance N'!I5809</f>
        <v>0</v>
      </c>
      <c r="B5806" s="71">
        <f>'Balance N'!J5809</f>
        <v>0</v>
      </c>
      <c r="C5806" s="72">
        <f>'Balance N'!K5809</f>
        <v>0</v>
      </c>
      <c r="D5806" s="72">
        <f>'Balance N'!L5809</f>
        <v>0</v>
      </c>
      <c r="E5806" s="72">
        <f>'Balance N'!M5809</f>
        <v>0</v>
      </c>
      <c r="F5806" s="72">
        <f>'Balance N'!N5809</f>
        <v>0</v>
      </c>
      <c r="G5806" s="72">
        <f>'Balance N'!O5809</f>
        <v>0</v>
      </c>
      <c r="H5806" s="72">
        <f>'Balance N'!P5809</f>
        <v>0</v>
      </c>
      <c r="I5806" s="74">
        <f t="shared" si="90"/>
        <v>0</v>
      </c>
    </row>
    <row r="5807" spans="1:9" ht="15.6">
      <c r="A5807" s="70">
        <f>'Balance N'!I5810</f>
        <v>0</v>
      </c>
      <c r="B5807" s="71">
        <f>'Balance N'!J5810</f>
        <v>0</v>
      </c>
      <c r="C5807" s="72">
        <f>'Balance N'!K5810</f>
        <v>0</v>
      </c>
      <c r="D5807" s="72">
        <f>'Balance N'!L5810</f>
        <v>0</v>
      </c>
      <c r="E5807" s="72">
        <f>'Balance N'!M5810</f>
        <v>0</v>
      </c>
      <c r="F5807" s="72">
        <f>'Balance N'!N5810</f>
        <v>0</v>
      </c>
      <c r="G5807" s="72">
        <f>'Balance N'!O5810</f>
        <v>0</v>
      </c>
      <c r="H5807" s="72">
        <f>'Balance N'!P5810</f>
        <v>0</v>
      </c>
      <c r="I5807" s="74">
        <f t="shared" si="90"/>
        <v>0</v>
      </c>
    </row>
    <row r="5808" spans="1:9" ht="15.6">
      <c r="A5808" s="70">
        <f>'Balance N'!I5811</f>
        <v>0</v>
      </c>
      <c r="B5808" s="71">
        <f>'Balance N'!J5811</f>
        <v>0</v>
      </c>
      <c r="C5808" s="72">
        <f>'Balance N'!K5811</f>
        <v>0</v>
      </c>
      <c r="D5808" s="72">
        <f>'Balance N'!L5811</f>
        <v>0</v>
      </c>
      <c r="E5808" s="72">
        <f>'Balance N'!M5811</f>
        <v>0</v>
      </c>
      <c r="F5808" s="72">
        <f>'Balance N'!N5811</f>
        <v>0</v>
      </c>
      <c r="G5808" s="72">
        <f>'Balance N'!O5811</f>
        <v>0</v>
      </c>
      <c r="H5808" s="72">
        <f>'Balance N'!P5811</f>
        <v>0</v>
      </c>
      <c r="I5808" s="74">
        <f t="shared" si="90"/>
        <v>0</v>
      </c>
    </row>
    <row r="5809" spans="1:9" ht="15.6">
      <c r="A5809" s="70">
        <f>'Balance N'!I5812</f>
        <v>0</v>
      </c>
      <c r="B5809" s="71">
        <f>'Balance N'!J5812</f>
        <v>0</v>
      </c>
      <c r="C5809" s="72">
        <f>'Balance N'!K5812</f>
        <v>0</v>
      </c>
      <c r="D5809" s="72">
        <f>'Balance N'!L5812</f>
        <v>0</v>
      </c>
      <c r="E5809" s="72">
        <f>'Balance N'!M5812</f>
        <v>0</v>
      </c>
      <c r="F5809" s="72">
        <f>'Balance N'!N5812</f>
        <v>0</v>
      </c>
      <c r="G5809" s="72">
        <f>'Balance N'!O5812</f>
        <v>0</v>
      </c>
      <c r="H5809" s="72">
        <f>'Balance N'!P5812</f>
        <v>0</v>
      </c>
      <c r="I5809" s="74">
        <f t="shared" si="90"/>
        <v>0</v>
      </c>
    </row>
    <row r="5810" spans="1:9" ht="15.6">
      <c r="A5810" s="70">
        <f>'Balance N'!I5813</f>
        <v>0</v>
      </c>
      <c r="B5810" s="71">
        <f>'Balance N'!J5813</f>
        <v>0</v>
      </c>
      <c r="C5810" s="72">
        <f>'Balance N'!K5813</f>
        <v>0</v>
      </c>
      <c r="D5810" s="72">
        <f>'Balance N'!L5813</f>
        <v>0</v>
      </c>
      <c r="E5810" s="72">
        <f>'Balance N'!M5813</f>
        <v>0</v>
      </c>
      <c r="F5810" s="72">
        <f>'Balance N'!N5813</f>
        <v>0</v>
      </c>
      <c r="G5810" s="72">
        <f>'Balance N'!O5813</f>
        <v>0</v>
      </c>
      <c r="H5810" s="72">
        <f>'Balance N'!P5813</f>
        <v>0</v>
      </c>
      <c r="I5810" s="74">
        <f t="shared" si="90"/>
        <v>0</v>
      </c>
    </row>
    <row r="5811" spans="1:9" ht="15.6">
      <c r="A5811" s="70">
        <f>'Balance N'!I5814</f>
        <v>0</v>
      </c>
      <c r="B5811" s="71">
        <f>'Balance N'!J5814</f>
        <v>0</v>
      </c>
      <c r="C5811" s="72">
        <f>'Balance N'!K5814</f>
        <v>0</v>
      </c>
      <c r="D5811" s="72">
        <f>'Balance N'!L5814</f>
        <v>0</v>
      </c>
      <c r="E5811" s="72">
        <f>'Balance N'!M5814</f>
        <v>0</v>
      </c>
      <c r="F5811" s="72">
        <f>'Balance N'!N5814</f>
        <v>0</v>
      </c>
      <c r="G5811" s="72">
        <f>'Balance N'!O5814</f>
        <v>0</v>
      </c>
      <c r="H5811" s="72">
        <f>'Balance N'!P5814</f>
        <v>0</v>
      </c>
      <c r="I5811" s="74">
        <f t="shared" si="90"/>
        <v>0</v>
      </c>
    </row>
    <row r="5812" spans="1:9" ht="15.6">
      <c r="A5812" s="70">
        <f>'Balance N'!I5815</f>
        <v>0</v>
      </c>
      <c r="B5812" s="71">
        <f>'Balance N'!J5815</f>
        <v>0</v>
      </c>
      <c r="C5812" s="72">
        <f>'Balance N'!K5815</f>
        <v>0</v>
      </c>
      <c r="D5812" s="72">
        <f>'Balance N'!L5815</f>
        <v>0</v>
      </c>
      <c r="E5812" s="72">
        <f>'Balance N'!M5815</f>
        <v>0</v>
      </c>
      <c r="F5812" s="72">
        <f>'Balance N'!N5815</f>
        <v>0</v>
      </c>
      <c r="G5812" s="72">
        <f>'Balance N'!O5815</f>
        <v>0</v>
      </c>
      <c r="H5812" s="72">
        <f>'Balance N'!P5815</f>
        <v>0</v>
      </c>
      <c r="I5812" s="74">
        <f t="shared" si="90"/>
        <v>0</v>
      </c>
    </row>
    <row r="5813" spans="1:9" ht="15.6">
      <c r="A5813" s="70">
        <f>'Balance N'!I5816</f>
        <v>0</v>
      </c>
      <c r="B5813" s="71">
        <f>'Balance N'!J5816</f>
        <v>0</v>
      </c>
      <c r="C5813" s="72">
        <f>'Balance N'!K5816</f>
        <v>0</v>
      </c>
      <c r="D5813" s="72">
        <f>'Balance N'!L5816</f>
        <v>0</v>
      </c>
      <c r="E5813" s="72">
        <f>'Balance N'!M5816</f>
        <v>0</v>
      </c>
      <c r="F5813" s="72">
        <f>'Balance N'!N5816</f>
        <v>0</v>
      </c>
      <c r="G5813" s="72">
        <f>'Balance N'!O5816</f>
        <v>0</v>
      </c>
      <c r="H5813" s="72">
        <f>'Balance N'!P5816</f>
        <v>0</v>
      </c>
      <c r="I5813" s="74">
        <f t="shared" si="90"/>
        <v>0</v>
      </c>
    </row>
    <row r="5814" spans="1:9" ht="15.6">
      <c r="A5814" s="70">
        <f>'Balance N'!I5817</f>
        <v>0</v>
      </c>
      <c r="B5814" s="71">
        <f>'Balance N'!J5817</f>
        <v>0</v>
      </c>
      <c r="C5814" s="72">
        <f>'Balance N'!K5817</f>
        <v>0</v>
      </c>
      <c r="D5814" s="72">
        <f>'Balance N'!L5817</f>
        <v>0</v>
      </c>
      <c r="E5814" s="72">
        <f>'Balance N'!M5817</f>
        <v>0</v>
      </c>
      <c r="F5814" s="72">
        <f>'Balance N'!N5817</f>
        <v>0</v>
      </c>
      <c r="G5814" s="72">
        <f>'Balance N'!O5817</f>
        <v>0</v>
      </c>
      <c r="H5814" s="72">
        <f>'Balance N'!P5817</f>
        <v>0</v>
      </c>
      <c r="I5814" s="74">
        <f t="shared" si="90"/>
        <v>0</v>
      </c>
    </row>
    <row r="5815" spans="1:9" ht="15.6">
      <c r="A5815" s="70">
        <f>'Balance N'!I5818</f>
        <v>0</v>
      </c>
      <c r="B5815" s="71">
        <f>'Balance N'!J5818</f>
        <v>0</v>
      </c>
      <c r="C5815" s="72">
        <f>'Balance N'!K5818</f>
        <v>0</v>
      </c>
      <c r="D5815" s="72">
        <f>'Balance N'!L5818</f>
        <v>0</v>
      </c>
      <c r="E5815" s="72">
        <f>'Balance N'!M5818</f>
        <v>0</v>
      </c>
      <c r="F5815" s="72">
        <f>'Balance N'!N5818</f>
        <v>0</v>
      </c>
      <c r="G5815" s="72">
        <f>'Balance N'!O5818</f>
        <v>0</v>
      </c>
      <c r="H5815" s="72">
        <f>'Balance N'!P5818</f>
        <v>0</v>
      </c>
      <c r="I5815" s="74">
        <f t="shared" si="90"/>
        <v>0</v>
      </c>
    </row>
    <row r="5816" spans="1:9" ht="15.6">
      <c r="A5816" s="70">
        <f>'Balance N'!I5819</f>
        <v>0</v>
      </c>
      <c r="B5816" s="71">
        <f>'Balance N'!J5819</f>
        <v>0</v>
      </c>
      <c r="C5816" s="72">
        <f>'Balance N'!K5819</f>
        <v>0</v>
      </c>
      <c r="D5816" s="72">
        <f>'Balance N'!L5819</f>
        <v>0</v>
      </c>
      <c r="E5816" s="72">
        <f>'Balance N'!M5819</f>
        <v>0</v>
      </c>
      <c r="F5816" s="72">
        <f>'Balance N'!N5819</f>
        <v>0</v>
      </c>
      <c r="G5816" s="72">
        <f>'Balance N'!O5819</f>
        <v>0</v>
      </c>
      <c r="H5816" s="72">
        <f>'Balance N'!P5819</f>
        <v>0</v>
      </c>
      <c r="I5816" s="74">
        <f t="shared" si="90"/>
        <v>0</v>
      </c>
    </row>
    <row r="5817" spans="1:9" ht="15.6">
      <c r="A5817" s="70">
        <f>'Balance N'!I5820</f>
        <v>0</v>
      </c>
      <c r="B5817" s="71">
        <f>'Balance N'!J5820</f>
        <v>0</v>
      </c>
      <c r="C5817" s="72">
        <f>'Balance N'!K5820</f>
        <v>0</v>
      </c>
      <c r="D5817" s="72">
        <f>'Balance N'!L5820</f>
        <v>0</v>
      </c>
      <c r="E5817" s="72">
        <f>'Balance N'!M5820</f>
        <v>0</v>
      </c>
      <c r="F5817" s="72">
        <f>'Balance N'!N5820</f>
        <v>0</v>
      </c>
      <c r="G5817" s="72">
        <f>'Balance N'!O5820</f>
        <v>0</v>
      </c>
      <c r="H5817" s="72">
        <f>'Balance N'!P5820</f>
        <v>0</v>
      </c>
      <c r="I5817" s="74">
        <f t="shared" si="90"/>
        <v>0</v>
      </c>
    </row>
    <row r="5818" spans="1:9" ht="15.6">
      <c r="A5818" s="70">
        <f>'Balance N'!I5821</f>
        <v>0</v>
      </c>
      <c r="B5818" s="71">
        <f>'Balance N'!J5821</f>
        <v>0</v>
      </c>
      <c r="C5818" s="72">
        <f>'Balance N'!K5821</f>
        <v>0</v>
      </c>
      <c r="D5818" s="72">
        <f>'Balance N'!L5821</f>
        <v>0</v>
      </c>
      <c r="E5818" s="72">
        <f>'Balance N'!M5821</f>
        <v>0</v>
      </c>
      <c r="F5818" s="72">
        <f>'Balance N'!N5821</f>
        <v>0</v>
      </c>
      <c r="G5818" s="72">
        <f>'Balance N'!O5821</f>
        <v>0</v>
      </c>
      <c r="H5818" s="72">
        <f>'Balance N'!P5821</f>
        <v>0</v>
      </c>
      <c r="I5818" s="74">
        <f t="shared" si="90"/>
        <v>0</v>
      </c>
    </row>
    <row r="5819" spans="1:9" ht="15.6">
      <c r="A5819" s="70">
        <f>'Balance N'!I5822</f>
        <v>0</v>
      </c>
      <c r="B5819" s="71">
        <f>'Balance N'!J5822</f>
        <v>0</v>
      </c>
      <c r="C5819" s="72">
        <f>'Balance N'!K5822</f>
        <v>0</v>
      </c>
      <c r="D5819" s="72">
        <f>'Balance N'!L5822</f>
        <v>0</v>
      </c>
      <c r="E5819" s="72">
        <f>'Balance N'!M5822</f>
        <v>0</v>
      </c>
      <c r="F5819" s="72">
        <f>'Balance N'!N5822</f>
        <v>0</v>
      </c>
      <c r="G5819" s="72">
        <f>'Balance N'!O5822</f>
        <v>0</v>
      </c>
      <c r="H5819" s="72">
        <f>'Balance N'!P5822</f>
        <v>0</v>
      </c>
      <c r="I5819" s="74">
        <f t="shared" si="90"/>
        <v>0</v>
      </c>
    </row>
    <row r="5820" spans="1:9" ht="15.6">
      <c r="A5820" s="70">
        <f>'Balance N'!I5823</f>
        <v>0</v>
      </c>
      <c r="B5820" s="71">
        <f>'Balance N'!J5823</f>
        <v>0</v>
      </c>
      <c r="C5820" s="72">
        <f>'Balance N'!K5823</f>
        <v>0</v>
      </c>
      <c r="D5820" s="72">
        <f>'Balance N'!L5823</f>
        <v>0</v>
      </c>
      <c r="E5820" s="72">
        <f>'Balance N'!M5823</f>
        <v>0</v>
      </c>
      <c r="F5820" s="72">
        <f>'Balance N'!N5823</f>
        <v>0</v>
      </c>
      <c r="G5820" s="72">
        <f>'Balance N'!O5823</f>
        <v>0</v>
      </c>
      <c r="H5820" s="72">
        <f>'Balance N'!P5823</f>
        <v>0</v>
      </c>
      <c r="I5820" s="74">
        <f t="shared" si="90"/>
        <v>0</v>
      </c>
    </row>
    <row r="5821" spans="1:9" ht="15.6">
      <c r="A5821" s="70">
        <f>'Balance N'!I5824</f>
        <v>0</v>
      </c>
      <c r="B5821" s="71">
        <f>'Balance N'!J5824</f>
        <v>0</v>
      </c>
      <c r="C5821" s="72">
        <f>'Balance N'!K5824</f>
        <v>0</v>
      </c>
      <c r="D5821" s="72">
        <f>'Balance N'!L5824</f>
        <v>0</v>
      </c>
      <c r="E5821" s="72">
        <f>'Balance N'!M5824</f>
        <v>0</v>
      </c>
      <c r="F5821" s="72">
        <f>'Balance N'!N5824</f>
        <v>0</v>
      </c>
      <c r="G5821" s="72">
        <f>'Balance N'!O5824</f>
        <v>0</v>
      </c>
      <c r="H5821" s="72">
        <f>'Balance N'!P5824</f>
        <v>0</v>
      </c>
      <c r="I5821" s="74">
        <f t="shared" si="90"/>
        <v>0</v>
      </c>
    </row>
    <row r="5822" spans="1:9" ht="15.6">
      <c r="A5822" s="70">
        <f>'Balance N'!I5825</f>
        <v>0</v>
      </c>
      <c r="B5822" s="71">
        <f>'Balance N'!J5825</f>
        <v>0</v>
      </c>
      <c r="C5822" s="72">
        <f>'Balance N'!K5825</f>
        <v>0</v>
      </c>
      <c r="D5822" s="72">
        <f>'Balance N'!L5825</f>
        <v>0</v>
      </c>
      <c r="E5822" s="72">
        <f>'Balance N'!M5825</f>
        <v>0</v>
      </c>
      <c r="F5822" s="72">
        <f>'Balance N'!N5825</f>
        <v>0</v>
      </c>
      <c r="G5822" s="72">
        <f>'Balance N'!O5825</f>
        <v>0</v>
      </c>
      <c r="H5822" s="72">
        <f>'Balance N'!P5825</f>
        <v>0</v>
      </c>
      <c r="I5822" s="74">
        <f t="shared" si="90"/>
        <v>0</v>
      </c>
    </row>
    <row r="5823" spans="1:9" ht="15.6">
      <c r="A5823" s="70">
        <f>'Balance N'!I5826</f>
        <v>0</v>
      </c>
      <c r="B5823" s="71">
        <f>'Balance N'!J5826</f>
        <v>0</v>
      </c>
      <c r="C5823" s="72">
        <f>'Balance N'!K5826</f>
        <v>0</v>
      </c>
      <c r="D5823" s="72">
        <f>'Balance N'!L5826</f>
        <v>0</v>
      </c>
      <c r="E5823" s="72">
        <f>'Balance N'!M5826</f>
        <v>0</v>
      </c>
      <c r="F5823" s="72">
        <f>'Balance N'!N5826</f>
        <v>0</v>
      </c>
      <c r="G5823" s="72">
        <f>'Balance N'!O5826</f>
        <v>0</v>
      </c>
      <c r="H5823" s="72">
        <f>'Balance N'!P5826</f>
        <v>0</v>
      </c>
      <c r="I5823" s="74">
        <f t="shared" si="90"/>
        <v>0</v>
      </c>
    </row>
    <row r="5824" spans="1:9" ht="15.6">
      <c r="A5824" s="70">
        <f>'Balance N'!I5827</f>
        <v>0</v>
      </c>
      <c r="B5824" s="71">
        <f>'Balance N'!J5827</f>
        <v>0</v>
      </c>
      <c r="C5824" s="72">
        <f>'Balance N'!K5827</f>
        <v>0</v>
      </c>
      <c r="D5824" s="72">
        <f>'Balance N'!L5827</f>
        <v>0</v>
      </c>
      <c r="E5824" s="72">
        <f>'Balance N'!M5827</f>
        <v>0</v>
      </c>
      <c r="F5824" s="72">
        <f>'Balance N'!N5827</f>
        <v>0</v>
      </c>
      <c r="G5824" s="72">
        <f>'Balance N'!O5827</f>
        <v>0</v>
      </c>
      <c r="H5824" s="72">
        <f>'Balance N'!P5827</f>
        <v>0</v>
      </c>
      <c r="I5824" s="74">
        <f t="shared" si="90"/>
        <v>0</v>
      </c>
    </row>
    <row r="5825" spans="1:9" ht="15.6">
      <c r="A5825" s="70">
        <f>'Balance N'!I5828</f>
        <v>0</v>
      </c>
      <c r="B5825" s="71">
        <f>'Balance N'!J5828</f>
        <v>0</v>
      </c>
      <c r="C5825" s="72">
        <f>'Balance N'!K5828</f>
        <v>0</v>
      </c>
      <c r="D5825" s="72">
        <f>'Balance N'!L5828</f>
        <v>0</v>
      </c>
      <c r="E5825" s="72">
        <f>'Balance N'!M5828</f>
        <v>0</v>
      </c>
      <c r="F5825" s="72">
        <f>'Balance N'!N5828</f>
        <v>0</v>
      </c>
      <c r="G5825" s="72">
        <f>'Balance N'!O5828</f>
        <v>0</v>
      </c>
      <c r="H5825" s="72">
        <f>'Balance N'!P5828</f>
        <v>0</v>
      </c>
      <c r="I5825" s="74">
        <f t="shared" si="90"/>
        <v>0</v>
      </c>
    </row>
    <row r="5826" spans="1:9" ht="15.6">
      <c r="A5826" s="70">
        <f>'Balance N'!I5829</f>
        <v>0</v>
      </c>
      <c r="B5826" s="71">
        <f>'Balance N'!J5829</f>
        <v>0</v>
      </c>
      <c r="C5826" s="72">
        <f>'Balance N'!K5829</f>
        <v>0</v>
      </c>
      <c r="D5826" s="72">
        <f>'Balance N'!L5829</f>
        <v>0</v>
      </c>
      <c r="E5826" s="72">
        <f>'Balance N'!M5829</f>
        <v>0</v>
      </c>
      <c r="F5826" s="72">
        <f>'Balance N'!N5829</f>
        <v>0</v>
      </c>
      <c r="G5826" s="72">
        <f>'Balance N'!O5829</f>
        <v>0</v>
      </c>
      <c r="H5826" s="72">
        <f>'Balance N'!P5829</f>
        <v>0</v>
      </c>
      <c r="I5826" s="74">
        <f t="shared" si="90"/>
        <v>0</v>
      </c>
    </row>
    <row r="5827" spans="1:9" ht="15.6">
      <c r="A5827" s="70">
        <f>'Balance N'!I5830</f>
        <v>0</v>
      </c>
      <c r="B5827" s="71">
        <f>'Balance N'!J5830</f>
        <v>0</v>
      </c>
      <c r="C5827" s="72">
        <f>'Balance N'!K5830</f>
        <v>0</v>
      </c>
      <c r="D5827" s="72">
        <f>'Balance N'!L5830</f>
        <v>0</v>
      </c>
      <c r="E5827" s="72">
        <f>'Balance N'!M5830</f>
        <v>0</v>
      </c>
      <c r="F5827" s="72">
        <f>'Balance N'!N5830</f>
        <v>0</v>
      </c>
      <c r="G5827" s="72">
        <f>'Balance N'!O5830</f>
        <v>0</v>
      </c>
      <c r="H5827" s="72">
        <f>'Balance N'!P5830</f>
        <v>0</v>
      </c>
      <c r="I5827" s="74">
        <f t="shared" ref="I5827:I5890" si="91">(C5827-D5827)+(E5827-F5827)-(G5827-H5827)</f>
        <v>0</v>
      </c>
    </row>
    <row r="5828" spans="1:9" ht="15.6">
      <c r="A5828" s="70">
        <f>'Balance N'!I5831</f>
        <v>0</v>
      </c>
      <c r="B5828" s="71">
        <f>'Balance N'!J5831</f>
        <v>0</v>
      </c>
      <c r="C5828" s="72">
        <f>'Balance N'!K5831</f>
        <v>0</v>
      </c>
      <c r="D5828" s="72">
        <f>'Balance N'!L5831</f>
        <v>0</v>
      </c>
      <c r="E5828" s="72">
        <f>'Balance N'!M5831</f>
        <v>0</v>
      </c>
      <c r="F5828" s="72">
        <f>'Balance N'!N5831</f>
        <v>0</v>
      </c>
      <c r="G5828" s="72">
        <f>'Balance N'!O5831</f>
        <v>0</v>
      </c>
      <c r="H5828" s="72">
        <f>'Balance N'!P5831</f>
        <v>0</v>
      </c>
      <c r="I5828" s="74">
        <f t="shared" si="91"/>
        <v>0</v>
      </c>
    </row>
    <row r="5829" spans="1:9" ht="15.6">
      <c r="A5829" s="70">
        <f>'Balance N'!I5832</f>
        <v>0</v>
      </c>
      <c r="B5829" s="71">
        <f>'Balance N'!J5832</f>
        <v>0</v>
      </c>
      <c r="C5829" s="72">
        <f>'Balance N'!K5832</f>
        <v>0</v>
      </c>
      <c r="D5829" s="72">
        <f>'Balance N'!L5832</f>
        <v>0</v>
      </c>
      <c r="E5829" s="72">
        <f>'Balance N'!M5832</f>
        <v>0</v>
      </c>
      <c r="F5829" s="72">
        <f>'Balance N'!N5832</f>
        <v>0</v>
      </c>
      <c r="G5829" s="72">
        <f>'Balance N'!O5832</f>
        <v>0</v>
      </c>
      <c r="H5829" s="72">
        <f>'Balance N'!P5832</f>
        <v>0</v>
      </c>
      <c r="I5829" s="74">
        <f t="shared" si="91"/>
        <v>0</v>
      </c>
    </row>
    <row r="5830" spans="1:9" ht="15.6">
      <c r="A5830" s="70">
        <f>'Balance N'!I5833</f>
        <v>0</v>
      </c>
      <c r="B5830" s="71">
        <f>'Balance N'!J5833</f>
        <v>0</v>
      </c>
      <c r="C5830" s="72">
        <f>'Balance N'!K5833</f>
        <v>0</v>
      </c>
      <c r="D5830" s="72">
        <f>'Balance N'!L5833</f>
        <v>0</v>
      </c>
      <c r="E5830" s="72">
        <f>'Balance N'!M5833</f>
        <v>0</v>
      </c>
      <c r="F5830" s="72">
        <f>'Balance N'!N5833</f>
        <v>0</v>
      </c>
      <c r="G5830" s="72">
        <f>'Balance N'!O5833</f>
        <v>0</v>
      </c>
      <c r="H5830" s="72">
        <f>'Balance N'!P5833</f>
        <v>0</v>
      </c>
      <c r="I5830" s="74">
        <f t="shared" si="91"/>
        <v>0</v>
      </c>
    </row>
    <row r="5831" spans="1:9" ht="15.6">
      <c r="A5831" s="70">
        <f>'Balance N'!I5834</f>
        <v>0</v>
      </c>
      <c r="B5831" s="71">
        <f>'Balance N'!J5834</f>
        <v>0</v>
      </c>
      <c r="C5831" s="72">
        <f>'Balance N'!K5834</f>
        <v>0</v>
      </c>
      <c r="D5831" s="72">
        <f>'Balance N'!L5834</f>
        <v>0</v>
      </c>
      <c r="E5831" s="72">
        <f>'Balance N'!M5834</f>
        <v>0</v>
      </c>
      <c r="F5831" s="72">
        <f>'Balance N'!N5834</f>
        <v>0</v>
      </c>
      <c r="G5831" s="72">
        <f>'Balance N'!O5834</f>
        <v>0</v>
      </c>
      <c r="H5831" s="72">
        <f>'Balance N'!P5834</f>
        <v>0</v>
      </c>
      <c r="I5831" s="74">
        <f t="shared" si="91"/>
        <v>0</v>
      </c>
    </row>
    <row r="5832" spans="1:9" ht="15.6">
      <c r="A5832" s="70">
        <f>'Balance N'!I5835</f>
        <v>0</v>
      </c>
      <c r="B5832" s="71">
        <f>'Balance N'!J5835</f>
        <v>0</v>
      </c>
      <c r="C5832" s="72">
        <f>'Balance N'!K5835</f>
        <v>0</v>
      </c>
      <c r="D5832" s="72">
        <f>'Balance N'!L5835</f>
        <v>0</v>
      </c>
      <c r="E5832" s="72">
        <f>'Balance N'!M5835</f>
        <v>0</v>
      </c>
      <c r="F5832" s="72">
        <f>'Balance N'!N5835</f>
        <v>0</v>
      </c>
      <c r="G5832" s="72">
        <f>'Balance N'!O5835</f>
        <v>0</v>
      </c>
      <c r="H5832" s="72">
        <f>'Balance N'!P5835</f>
        <v>0</v>
      </c>
      <c r="I5832" s="74">
        <f t="shared" si="91"/>
        <v>0</v>
      </c>
    </row>
    <row r="5833" spans="1:9" ht="15.6">
      <c r="A5833" s="70">
        <f>'Balance N'!I5836</f>
        <v>0</v>
      </c>
      <c r="B5833" s="71">
        <f>'Balance N'!J5836</f>
        <v>0</v>
      </c>
      <c r="C5833" s="72">
        <f>'Balance N'!K5836</f>
        <v>0</v>
      </c>
      <c r="D5833" s="72">
        <f>'Balance N'!L5836</f>
        <v>0</v>
      </c>
      <c r="E5833" s="72">
        <f>'Balance N'!M5836</f>
        <v>0</v>
      </c>
      <c r="F5833" s="72">
        <f>'Balance N'!N5836</f>
        <v>0</v>
      </c>
      <c r="G5833" s="72">
        <f>'Balance N'!O5836</f>
        <v>0</v>
      </c>
      <c r="H5833" s="72">
        <f>'Balance N'!P5836</f>
        <v>0</v>
      </c>
      <c r="I5833" s="74">
        <f t="shared" si="91"/>
        <v>0</v>
      </c>
    </row>
    <row r="5834" spans="1:9" ht="15.6">
      <c r="A5834" s="70">
        <f>'Balance N'!I5837</f>
        <v>0</v>
      </c>
      <c r="B5834" s="71">
        <f>'Balance N'!J5837</f>
        <v>0</v>
      </c>
      <c r="C5834" s="72">
        <f>'Balance N'!K5837</f>
        <v>0</v>
      </c>
      <c r="D5834" s="72">
        <f>'Balance N'!L5837</f>
        <v>0</v>
      </c>
      <c r="E5834" s="72">
        <f>'Balance N'!M5837</f>
        <v>0</v>
      </c>
      <c r="F5834" s="72">
        <f>'Balance N'!N5837</f>
        <v>0</v>
      </c>
      <c r="G5834" s="72">
        <f>'Balance N'!O5837</f>
        <v>0</v>
      </c>
      <c r="H5834" s="72">
        <f>'Balance N'!P5837</f>
        <v>0</v>
      </c>
      <c r="I5834" s="74">
        <f t="shared" si="91"/>
        <v>0</v>
      </c>
    </row>
    <row r="5835" spans="1:9" ht="15.6">
      <c r="A5835" s="70">
        <f>'Balance N'!I5838</f>
        <v>0</v>
      </c>
      <c r="B5835" s="71">
        <f>'Balance N'!J5838</f>
        <v>0</v>
      </c>
      <c r="C5835" s="72">
        <f>'Balance N'!K5838</f>
        <v>0</v>
      </c>
      <c r="D5835" s="72">
        <f>'Balance N'!L5838</f>
        <v>0</v>
      </c>
      <c r="E5835" s="72">
        <f>'Balance N'!M5838</f>
        <v>0</v>
      </c>
      <c r="F5835" s="72">
        <f>'Balance N'!N5838</f>
        <v>0</v>
      </c>
      <c r="G5835" s="72">
        <f>'Balance N'!O5838</f>
        <v>0</v>
      </c>
      <c r="H5835" s="72">
        <f>'Balance N'!P5838</f>
        <v>0</v>
      </c>
      <c r="I5835" s="74">
        <f t="shared" si="91"/>
        <v>0</v>
      </c>
    </row>
    <row r="5836" spans="1:9" ht="15.6">
      <c r="A5836" s="70">
        <f>'Balance N'!I5839</f>
        <v>0</v>
      </c>
      <c r="B5836" s="71">
        <f>'Balance N'!J5839</f>
        <v>0</v>
      </c>
      <c r="C5836" s="72">
        <f>'Balance N'!K5839</f>
        <v>0</v>
      </c>
      <c r="D5836" s="72">
        <f>'Balance N'!L5839</f>
        <v>0</v>
      </c>
      <c r="E5836" s="72">
        <f>'Balance N'!M5839</f>
        <v>0</v>
      </c>
      <c r="F5836" s="72">
        <f>'Balance N'!N5839</f>
        <v>0</v>
      </c>
      <c r="G5836" s="72">
        <f>'Balance N'!O5839</f>
        <v>0</v>
      </c>
      <c r="H5836" s="72">
        <f>'Balance N'!P5839</f>
        <v>0</v>
      </c>
      <c r="I5836" s="74">
        <f t="shared" si="91"/>
        <v>0</v>
      </c>
    </row>
    <row r="5837" spans="1:9" ht="15.6">
      <c r="A5837" s="70">
        <f>'Balance N'!I5840</f>
        <v>0</v>
      </c>
      <c r="B5837" s="71">
        <f>'Balance N'!J5840</f>
        <v>0</v>
      </c>
      <c r="C5837" s="72">
        <f>'Balance N'!K5840</f>
        <v>0</v>
      </c>
      <c r="D5837" s="72">
        <f>'Balance N'!L5840</f>
        <v>0</v>
      </c>
      <c r="E5837" s="72">
        <f>'Balance N'!M5840</f>
        <v>0</v>
      </c>
      <c r="F5837" s="72">
        <f>'Balance N'!N5840</f>
        <v>0</v>
      </c>
      <c r="G5837" s="72">
        <f>'Balance N'!O5840</f>
        <v>0</v>
      </c>
      <c r="H5837" s="72">
        <f>'Balance N'!P5840</f>
        <v>0</v>
      </c>
      <c r="I5837" s="74">
        <f t="shared" si="91"/>
        <v>0</v>
      </c>
    </row>
    <row r="5838" spans="1:9" ht="15.6">
      <c r="A5838" s="70">
        <f>'Balance N'!I5841</f>
        <v>0</v>
      </c>
      <c r="B5838" s="71">
        <f>'Balance N'!J5841</f>
        <v>0</v>
      </c>
      <c r="C5838" s="72">
        <f>'Balance N'!K5841</f>
        <v>0</v>
      </c>
      <c r="D5838" s="72">
        <f>'Balance N'!L5841</f>
        <v>0</v>
      </c>
      <c r="E5838" s="72">
        <f>'Balance N'!M5841</f>
        <v>0</v>
      </c>
      <c r="F5838" s="72">
        <f>'Balance N'!N5841</f>
        <v>0</v>
      </c>
      <c r="G5838" s="72">
        <f>'Balance N'!O5841</f>
        <v>0</v>
      </c>
      <c r="H5838" s="72">
        <f>'Balance N'!P5841</f>
        <v>0</v>
      </c>
      <c r="I5838" s="74">
        <f t="shared" si="91"/>
        <v>0</v>
      </c>
    </row>
    <row r="5839" spans="1:9" ht="15.6">
      <c r="A5839" s="70">
        <f>'Balance N'!I5842</f>
        <v>0</v>
      </c>
      <c r="B5839" s="71">
        <f>'Balance N'!J5842</f>
        <v>0</v>
      </c>
      <c r="C5839" s="72">
        <f>'Balance N'!K5842</f>
        <v>0</v>
      </c>
      <c r="D5839" s="72">
        <f>'Balance N'!L5842</f>
        <v>0</v>
      </c>
      <c r="E5839" s="72">
        <f>'Balance N'!M5842</f>
        <v>0</v>
      </c>
      <c r="F5839" s="72">
        <f>'Balance N'!N5842</f>
        <v>0</v>
      </c>
      <c r="G5839" s="72">
        <f>'Balance N'!O5842</f>
        <v>0</v>
      </c>
      <c r="H5839" s="72">
        <f>'Balance N'!P5842</f>
        <v>0</v>
      </c>
      <c r="I5839" s="74">
        <f t="shared" si="91"/>
        <v>0</v>
      </c>
    </row>
    <row r="5840" spans="1:9" ht="15.6">
      <c r="A5840" s="70">
        <f>'Balance N'!I5843</f>
        <v>0</v>
      </c>
      <c r="B5840" s="71">
        <f>'Balance N'!J5843</f>
        <v>0</v>
      </c>
      <c r="C5840" s="72">
        <f>'Balance N'!K5843</f>
        <v>0</v>
      </c>
      <c r="D5840" s="72">
        <f>'Balance N'!L5843</f>
        <v>0</v>
      </c>
      <c r="E5840" s="72">
        <f>'Balance N'!M5843</f>
        <v>0</v>
      </c>
      <c r="F5840" s="72">
        <f>'Balance N'!N5843</f>
        <v>0</v>
      </c>
      <c r="G5840" s="72">
        <f>'Balance N'!O5843</f>
        <v>0</v>
      </c>
      <c r="H5840" s="72">
        <f>'Balance N'!P5843</f>
        <v>0</v>
      </c>
      <c r="I5840" s="74">
        <f t="shared" si="91"/>
        <v>0</v>
      </c>
    </row>
    <row r="5841" spans="1:9" ht="15.6">
      <c r="A5841" s="70">
        <f>'Balance N'!I5844</f>
        <v>0</v>
      </c>
      <c r="B5841" s="71">
        <f>'Balance N'!J5844</f>
        <v>0</v>
      </c>
      <c r="C5841" s="72">
        <f>'Balance N'!K5844</f>
        <v>0</v>
      </c>
      <c r="D5841" s="72">
        <f>'Balance N'!L5844</f>
        <v>0</v>
      </c>
      <c r="E5841" s="72">
        <f>'Balance N'!M5844</f>
        <v>0</v>
      </c>
      <c r="F5841" s="72">
        <f>'Balance N'!N5844</f>
        <v>0</v>
      </c>
      <c r="G5841" s="72">
        <f>'Balance N'!O5844</f>
        <v>0</v>
      </c>
      <c r="H5841" s="72">
        <f>'Balance N'!P5844</f>
        <v>0</v>
      </c>
      <c r="I5841" s="74">
        <f t="shared" si="91"/>
        <v>0</v>
      </c>
    </row>
    <row r="5842" spans="1:9" ht="15.6">
      <c r="A5842" s="70">
        <f>'Balance N'!I5845</f>
        <v>0</v>
      </c>
      <c r="B5842" s="71">
        <f>'Balance N'!J5845</f>
        <v>0</v>
      </c>
      <c r="C5842" s="72">
        <f>'Balance N'!K5845</f>
        <v>0</v>
      </c>
      <c r="D5842" s="72">
        <f>'Balance N'!L5845</f>
        <v>0</v>
      </c>
      <c r="E5842" s="72">
        <f>'Balance N'!M5845</f>
        <v>0</v>
      </c>
      <c r="F5842" s="72">
        <f>'Balance N'!N5845</f>
        <v>0</v>
      </c>
      <c r="G5842" s="72">
        <f>'Balance N'!O5845</f>
        <v>0</v>
      </c>
      <c r="H5842" s="72">
        <f>'Balance N'!P5845</f>
        <v>0</v>
      </c>
      <c r="I5842" s="74">
        <f t="shared" si="91"/>
        <v>0</v>
      </c>
    </row>
    <row r="5843" spans="1:9" ht="15.6">
      <c r="A5843" s="70">
        <f>'Balance N'!I5846</f>
        <v>0</v>
      </c>
      <c r="B5843" s="71">
        <f>'Balance N'!J5846</f>
        <v>0</v>
      </c>
      <c r="C5843" s="72">
        <f>'Balance N'!K5846</f>
        <v>0</v>
      </c>
      <c r="D5843" s="72">
        <f>'Balance N'!L5846</f>
        <v>0</v>
      </c>
      <c r="E5843" s="72">
        <f>'Balance N'!M5846</f>
        <v>0</v>
      </c>
      <c r="F5843" s="72">
        <f>'Balance N'!N5846</f>
        <v>0</v>
      </c>
      <c r="G5843" s="72">
        <f>'Balance N'!O5846</f>
        <v>0</v>
      </c>
      <c r="H5843" s="72">
        <f>'Balance N'!P5846</f>
        <v>0</v>
      </c>
      <c r="I5843" s="74">
        <f t="shared" si="91"/>
        <v>0</v>
      </c>
    </row>
    <row r="5844" spans="1:9" ht="15.6">
      <c r="A5844" s="70">
        <f>'Balance N'!I5847</f>
        <v>0</v>
      </c>
      <c r="B5844" s="71">
        <f>'Balance N'!J5847</f>
        <v>0</v>
      </c>
      <c r="C5844" s="72">
        <f>'Balance N'!K5847</f>
        <v>0</v>
      </c>
      <c r="D5844" s="72">
        <f>'Balance N'!L5847</f>
        <v>0</v>
      </c>
      <c r="E5844" s="72">
        <f>'Balance N'!M5847</f>
        <v>0</v>
      </c>
      <c r="F5844" s="72">
        <f>'Balance N'!N5847</f>
        <v>0</v>
      </c>
      <c r="G5844" s="72">
        <f>'Balance N'!O5847</f>
        <v>0</v>
      </c>
      <c r="H5844" s="72">
        <f>'Balance N'!P5847</f>
        <v>0</v>
      </c>
      <c r="I5844" s="74">
        <f t="shared" si="91"/>
        <v>0</v>
      </c>
    </row>
    <row r="5845" spans="1:9" ht="15.6">
      <c r="A5845" s="70">
        <f>'Balance N'!I5848</f>
        <v>0</v>
      </c>
      <c r="B5845" s="71">
        <f>'Balance N'!J5848</f>
        <v>0</v>
      </c>
      <c r="C5845" s="72">
        <f>'Balance N'!K5848</f>
        <v>0</v>
      </c>
      <c r="D5845" s="72">
        <f>'Balance N'!L5848</f>
        <v>0</v>
      </c>
      <c r="E5845" s="72">
        <f>'Balance N'!M5848</f>
        <v>0</v>
      </c>
      <c r="F5845" s="72">
        <f>'Balance N'!N5848</f>
        <v>0</v>
      </c>
      <c r="G5845" s="72">
        <f>'Balance N'!O5848</f>
        <v>0</v>
      </c>
      <c r="H5845" s="72">
        <f>'Balance N'!P5848</f>
        <v>0</v>
      </c>
      <c r="I5845" s="74">
        <f t="shared" si="91"/>
        <v>0</v>
      </c>
    </row>
    <row r="5846" spans="1:9" ht="15.6">
      <c r="A5846" s="70">
        <f>'Balance N'!I5849</f>
        <v>0</v>
      </c>
      <c r="B5846" s="71">
        <f>'Balance N'!J5849</f>
        <v>0</v>
      </c>
      <c r="C5846" s="72">
        <f>'Balance N'!K5849</f>
        <v>0</v>
      </c>
      <c r="D5846" s="72">
        <f>'Balance N'!L5849</f>
        <v>0</v>
      </c>
      <c r="E5846" s="72">
        <f>'Balance N'!M5849</f>
        <v>0</v>
      </c>
      <c r="F5846" s="72">
        <f>'Balance N'!N5849</f>
        <v>0</v>
      </c>
      <c r="G5846" s="72">
        <f>'Balance N'!O5849</f>
        <v>0</v>
      </c>
      <c r="H5846" s="72">
        <f>'Balance N'!P5849</f>
        <v>0</v>
      </c>
      <c r="I5846" s="74">
        <f t="shared" si="91"/>
        <v>0</v>
      </c>
    </row>
    <row r="5847" spans="1:9" ht="15.6">
      <c r="A5847" s="70">
        <f>'Balance N'!I5850</f>
        <v>0</v>
      </c>
      <c r="B5847" s="71">
        <f>'Balance N'!J5850</f>
        <v>0</v>
      </c>
      <c r="C5847" s="72">
        <f>'Balance N'!K5850</f>
        <v>0</v>
      </c>
      <c r="D5847" s="72">
        <f>'Balance N'!L5850</f>
        <v>0</v>
      </c>
      <c r="E5847" s="72">
        <f>'Balance N'!M5850</f>
        <v>0</v>
      </c>
      <c r="F5847" s="72">
        <f>'Balance N'!N5850</f>
        <v>0</v>
      </c>
      <c r="G5847" s="72">
        <f>'Balance N'!O5850</f>
        <v>0</v>
      </c>
      <c r="H5847" s="72">
        <f>'Balance N'!P5850</f>
        <v>0</v>
      </c>
      <c r="I5847" s="74">
        <f t="shared" si="91"/>
        <v>0</v>
      </c>
    </row>
    <row r="5848" spans="1:9" ht="15.6">
      <c r="A5848" s="70">
        <f>'Balance N'!I5851</f>
        <v>0</v>
      </c>
      <c r="B5848" s="71">
        <f>'Balance N'!J5851</f>
        <v>0</v>
      </c>
      <c r="C5848" s="72">
        <f>'Balance N'!K5851</f>
        <v>0</v>
      </c>
      <c r="D5848" s="72">
        <f>'Balance N'!L5851</f>
        <v>0</v>
      </c>
      <c r="E5848" s="72">
        <f>'Balance N'!M5851</f>
        <v>0</v>
      </c>
      <c r="F5848" s="72">
        <f>'Balance N'!N5851</f>
        <v>0</v>
      </c>
      <c r="G5848" s="72">
        <f>'Balance N'!O5851</f>
        <v>0</v>
      </c>
      <c r="H5848" s="72">
        <f>'Balance N'!P5851</f>
        <v>0</v>
      </c>
      <c r="I5848" s="74">
        <f t="shared" si="91"/>
        <v>0</v>
      </c>
    </row>
    <row r="5849" spans="1:9" ht="15.6">
      <c r="A5849" s="70">
        <f>'Balance N'!I5852</f>
        <v>0</v>
      </c>
      <c r="B5849" s="71">
        <f>'Balance N'!J5852</f>
        <v>0</v>
      </c>
      <c r="C5849" s="72">
        <f>'Balance N'!K5852</f>
        <v>0</v>
      </c>
      <c r="D5849" s="72">
        <f>'Balance N'!L5852</f>
        <v>0</v>
      </c>
      <c r="E5849" s="72">
        <f>'Balance N'!M5852</f>
        <v>0</v>
      </c>
      <c r="F5849" s="72">
        <f>'Balance N'!N5852</f>
        <v>0</v>
      </c>
      <c r="G5849" s="72">
        <f>'Balance N'!O5852</f>
        <v>0</v>
      </c>
      <c r="H5849" s="72">
        <f>'Balance N'!P5852</f>
        <v>0</v>
      </c>
      <c r="I5849" s="74">
        <f t="shared" si="91"/>
        <v>0</v>
      </c>
    </row>
    <row r="5850" spans="1:9" ht="15.6">
      <c r="A5850" s="70">
        <f>'Balance N'!I5853</f>
        <v>0</v>
      </c>
      <c r="B5850" s="71">
        <f>'Balance N'!J5853</f>
        <v>0</v>
      </c>
      <c r="C5850" s="72">
        <f>'Balance N'!K5853</f>
        <v>0</v>
      </c>
      <c r="D5850" s="72">
        <f>'Balance N'!L5853</f>
        <v>0</v>
      </c>
      <c r="E5850" s="72">
        <f>'Balance N'!M5853</f>
        <v>0</v>
      </c>
      <c r="F5850" s="72">
        <f>'Balance N'!N5853</f>
        <v>0</v>
      </c>
      <c r="G5850" s="72">
        <f>'Balance N'!O5853</f>
        <v>0</v>
      </c>
      <c r="H5850" s="72">
        <f>'Balance N'!P5853</f>
        <v>0</v>
      </c>
      <c r="I5850" s="74">
        <f t="shared" si="91"/>
        <v>0</v>
      </c>
    </row>
    <row r="5851" spans="1:9" ht="15.6">
      <c r="A5851" s="70">
        <f>'Balance N'!I5854</f>
        <v>0</v>
      </c>
      <c r="B5851" s="71">
        <f>'Balance N'!J5854</f>
        <v>0</v>
      </c>
      <c r="C5851" s="72">
        <f>'Balance N'!K5854</f>
        <v>0</v>
      </c>
      <c r="D5851" s="72">
        <f>'Balance N'!L5854</f>
        <v>0</v>
      </c>
      <c r="E5851" s="72">
        <f>'Balance N'!M5854</f>
        <v>0</v>
      </c>
      <c r="F5851" s="72">
        <f>'Balance N'!N5854</f>
        <v>0</v>
      </c>
      <c r="G5851" s="72">
        <f>'Balance N'!O5854</f>
        <v>0</v>
      </c>
      <c r="H5851" s="72">
        <f>'Balance N'!P5854</f>
        <v>0</v>
      </c>
      <c r="I5851" s="74">
        <f t="shared" si="91"/>
        <v>0</v>
      </c>
    </row>
    <row r="5852" spans="1:9" ht="15.6">
      <c r="A5852" s="70">
        <f>'Balance N'!I5855</f>
        <v>0</v>
      </c>
      <c r="B5852" s="71">
        <f>'Balance N'!J5855</f>
        <v>0</v>
      </c>
      <c r="C5852" s="72">
        <f>'Balance N'!K5855</f>
        <v>0</v>
      </c>
      <c r="D5852" s="72">
        <f>'Balance N'!L5855</f>
        <v>0</v>
      </c>
      <c r="E5852" s="72">
        <f>'Balance N'!M5855</f>
        <v>0</v>
      </c>
      <c r="F5852" s="72">
        <f>'Balance N'!N5855</f>
        <v>0</v>
      </c>
      <c r="G5852" s="72">
        <f>'Balance N'!O5855</f>
        <v>0</v>
      </c>
      <c r="H5852" s="72">
        <f>'Balance N'!P5855</f>
        <v>0</v>
      </c>
      <c r="I5852" s="74">
        <f t="shared" si="91"/>
        <v>0</v>
      </c>
    </row>
    <row r="5853" spans="1:9" ht="15.6">
      <c r="A5853" s="70">
        <f>'Balance N'!I5856</f>
        <v>0</v>
      </c>
      <c r="B5853" s="71">
        <f>'Balance N'!J5856</f>
        <v>0</v>
      </c>
      <c r="C5853" s="72">
        <f>'Balance N'!K5856</f>
        <v>0</v>
      </c>
      <c r="D5853" s="72">
        <f>'Balance N'!L5856</f>
        <v>0</v>
      </c>
      <c r="E5853" s="72">
        <f>'Balance N'!M5856</f>
        <v>0</v>
      </c>
      <c r="F5853" s="72">
        <f>'Balance N'!N5856</f>
        <v>0</v>
      </c>
      <c r="G5853" s="72">
        <f>'Balance N'!O5856</f>
        <v>0</v>
      </c>
      <c r="H5853" s="72">
        <f>'Balance N'!P5856</f>
        <v>0</v>
      </c>
      <c r="I5853" s="74">
        <f t="shared" si="91"/>
        <v>0</v>
      </c>
    </row>
    <row r="5854" spans="1:9" ht="15.6">
      <c r="A5854" s="70">
        <f>'Balance N'!I5857</f>
        <v>0</v>
      </c>
      <c r="B5854" s="71">
        <f>'Balance N'!J5857</f>
        <v>0</v>
      </c>
      <c r="C5854" s="72">
        <f>'Balance N'!K5857</f>
        <v>0</v>
      </c>
      <c r="D5854" s="72">
        <f>'Balance N'!L5857</f>
        <v>0</v>
      </c>
      <c r="E5854" s="72">
        <f>'Balance N'!M5857</f>
        <v>0</v>
      </c>
      <c r="F5854" s="72">
        <f>'Balance N'!N5857</f>
        <v>0</v>
      </c>
      <c r="G5854" s="72">
        <f>'Balance N'!O5857</f>
        <v>0</v>
      </c>
      <c r="H5854" s="72">
        <f>'Balance N'!P5857</f>
        <v>0</v>
      </c>
      <c r="I5854" s="74">
        <f t="shared" si="91"/>
        <v>0</v>
      </c>
    </row>
    <row r="5855" spans="1:9" ht="15.6">
      <c r="A5855" s="70">
        <f>'Balance N'!I5858</f>
        <v>0</v>
      </c>
      <c r="B5855" s="71">
        <f>'Balance N'!J5858</f>
        <v>0</v>
      </c>
      <c r="C5855" s="72">
        <f>'Balance N'!K5858</f>
        <v>0</v>
      </c>
      <c r="D5855" s="72">
        <f>'Balance N'!L5858</f>
        <v>0</v>
      </c>
      <c r="E5855" s="72">
        <f>'Balance N'!M5858</f>
        <v>0</v>
      </c>
      <c r="F5855" s="72">
        <f>'Balance N'!N5858</f>
        <v>0</v>
      </c>
      <c r="G5855" s="72">
        <f>'Balance N'!O5858</f>
        <v>0</v>
      </c>
      <c r="H5855" s="72">
        <f>'Balance N'!P5858</f>
        <v>0</v>
      </c>
      <c r="I5855" s="74">
        <f t="shared" si="91"/>
        <v>0</v>
      </c>
    </row>
    <row r="5856" spans="1:9" ht="15.6">
      <c r="A5856" s="70">
        <f>'Balance N'!I5859</f>
        <v>0</v>
      </c>
      <c r="B5856" s="71">
        <f>'Balance N'!J5859</f>
        <v>0</v>
      </c>
      <c r="C5856" s="72">
        <f>'Balance N'!K5859</f>
        <v>0</v>
      </c>
      <c r="D5856" s="72">
        <f>'Balance N'!L5859</f>
        <v>0</v>
      </c>
      <c r="E5856" s="72">
        <f>'Balance N'!M5859</f>
        <v>0</v>
      </c>
      <c r="F5856" s="72">
        <f>'Balance N'!N5859</f>
        <v>0</v>
      </c>
      <c r="G5856" s="72">
        <f>'Balance N'!O5859</f>
        <v>0</v>
      </c>
      <c r="H5856" s="72">
        <f>'Balance N'!P5859</f>
        <v>0</v>
      </c>
      <c r="I5856" s="74">
        <f t="shared" si="91"/>
        <v>0</v>
      </c>
    </row>
    <row r="5857" spans="1:9" ht="15.6">
      <c r="A5857" s="70">
        <f>'Balance N'!I5860</f>
        <v>0</v>
      </c>
      <c r="B5857" s="71">
        <f>'Balance N'!J5860</f>
        <v>0</v>
      </c>
      <c r="C5857" s="72">
        <f>'Balance N'!K5860</f>
        <v>0</v>
      </c>
      <c r="D5857" s="72">
        <f>'Balance N'!L5860</f>
        <v>0</v>
      </c>
      <c r="E5857" s="72">
        <f>'Balance N'!M5860</f>
        <v>0</v>
      </c>
      <c r="F5857" s="72">
        <f>'Balance N'!N5860</f>
        <v>0</v>
      </c>
      <c r="G5857" s="72">
        <f>'Balance N'!O5860</f>
        <v>0</v>
      </c>
      <c r="H5857" s="72">
        <f>'Balance N'!P5860</f>
        <v>0</v>
      </c>
      <c r="I5857" s="74">
        <f t="shared" si="91"/>
        <v>0</v>
      </c>
    </row>
    <row r="5858" spans="1:9" ht="15.6">
      <c r="A5858" s="70">
        <f>'Balance N'!I5861</f>
        <v>0</v>
      </c>
      <c r="B5858" s="71">
        <f>'Balance N'!J5861</f>
        <v>0</v>
      </c>
      <c r="C5858" s="72">
        <f>'Balance N'!K5861</f>
        <v>0</v>
      </c>
      <c r="D5858" s="72">
        <f>'Balance N'!L5861</f>
        <v>0</v>
      </c>
      <c r="E5858" s="72">
        <f>'Balance N'!M5861</f>
        <v>0</v>
      </c>
      <c r="F5858" s="72">
        <f>'Balance N'!N5861</f>
        <v>0</v>
      </c>
      <c r="G5858" s="72">
        <f>'Balance N'!O5861</f>
        <v>0</v>
      </c>
      <c r="H5858" s="72">
        <f>'Balance N'!P5861</f>
        <v>0</v>
      </c>
      <c r="I5858" s="74">
        <f t="shared" si="91"/>
        <v>0</v>
      </c>
    </row>
    <row r="5859" spans="1:9" ht="15.6">
      <c r="A5859" s="70">
        <f>'Balance N'!I5862</f>
        <v>0</v>
      </c>
      <c r="B5859" s="71">
        <f>'Balance N'!J5862</f>
        <v>0</v>
      </c>
      <c r="C5859" s="72">
        <f>'Balance N'!K5862</f>
        <v>0</v>
      </c>
      <c r="D5859" s="72">
        <f>'Balance N'!L5862</f>
        <v>0</v>
      </c>
      <c r="E5859" s="72">
        <f>'Balance N'!M5862</f>
        <v>0</v>
      </c>
      <c r="F5859" s="72">
        <f>'Balance N'!N5862</f>
        <v>0</v>
      </c>
      <c r="G5859" s="72">
        <f>'Balance N'!O5862</f>
        <v>0</v>
      </c>
      <c r="H5859" s="72">
        <f>'Balance N'!P5862</f>
        <v>0</v>
      </c>
      <c r="I5859" s="74">
        <f t="shared" si="91"/>
        <v>0</v>
      </c>
    </row>
    <row r="5860" spans="1:9" ht="15.6">
      <c r="A5860" s="70">
        <f>'Balance N'!I5863</f>
        <v>0</v>
      </c>
      <c r="B5860" s="71">
        <f>'Balance N'!J5863</f>
        <v>0</v>
      </c>
      <c r="C5860" s="72">
        <f>'Balance N'!K5863</f>
        <v>0</v>
      </c>
      <c r="D5860" s="72">
        <f>'Balance N'!L5863</f>
        <v>0</v>
      </c>
      <c r="E5860" s="72">
        <f>'Balance N'!M5863</f>
        <v>0</v>
      </c>
      <c r="F5860" s="72">
        <f>'Balance N'!N5863</f>
        <v>0</v>
      </c>
      <c r="G5860" s="72">
        <f>'Balance N'!O5863</f>
        <v>0</v>
      </c>
      <c r="H5860" s="72">
        <f>'Balance N'!P5863</f>
        <v>0</v>
      </c>
      <c r="I5860" s="74">
        <f t="shared" si="91"/>
        <v>0</v>
      </c>
    </row>
    <row r="5861" spans="1:9" ht="15.6">
      <c r="A5861" s="70">
        <f>'Balance N'!I5864</f>
        <v>0</v>
      </c>
      <c r="B5861" s="71">
        <f>'Balance N'!J5864</f>
        <v>0</v>
      </c>
      <c r="C5861" s="72">
        <f>'Balance N'!K5864</f>
        <v>0</v>
      </c>
      <c r="D5861" s="72">
        <f>'Balance N'!L5864</f>
        <v>0</v>
      </c>
      <c r="E5861" s="72">
        <f>'Balance N'!M5864</f>
        <v>0</v>
      </c>
      <c r="F5861" s="72">
        <f>'Balance N'!N5864</f>
        <v>0</v>
      </c>
      <c r="G5861" s="72">
        <f>'Balance N'!O5864</f>
        <v>0</v>
      </c>
      <c r="H5861" s="72">
        <f>'Balance N'!P5864</f>
        <v>0</v>
      </c>
      <c r="I5861" s="74">
        <f t="shared" si="91"/>
        <v>0</v>
      </c>
    </row>
    <row r="5862" spans="1:9" ht="15.6">
      <c r="A5862" s="70">
        <f>'Balance N'!I5865</f>
        <v>0</v>
      </c>
      <c r="B5862" s="71">
        <f>'Balance N'!J5865</f>
        <v>0</v>
      </c>
      <c r="C5862" s="72">
        <f>'Balance N'!K5865</f>
        <v>0</v>
      </c>
      <c r="D5862" s="72">
        <f>'Balance N'!L5865</f>
        <v>0</v>
      </c>
      <c r="E5862" s="72">
        <f>'Balance N'!M5865</f>
        <v>0</v>
      </c>
      <c r="F5862" s="72">
        <f>'Balance N'!N5865</f>
        <v>0</v>
      </c>
      <c r="G5862" s="72">
        <f>'Balance N'!O5865</f>
        <v>0</v>
      </c>
      <c r="H5862" s="72">
        <f>'Balance N'!P5865</f>
        <v>0</v>
      </c>
      <c r="I5862" s="74">
        <f t="shared" si="91"/>
        <v>0</v>
      </c>
    </row>
    <row r="5863" spans="1:9" ht="15.6">
      <c r="A5863" s="70">
        <f>'Balance N'!I5866</f>
        <v>0</v>
      </c>
      <c r="B5863" s="71">
        <f>'Balance N'!J5866</f>
        <v>0</v>
      </c>
      <c r="C5863" s="72">
        <f>'Balance N'!K5866</f>
        <v>0</v>
      </c>
      <c r="D5863" s="72">
        <f>'Balance N'!L5866</f>
        <v>0</v>
      </c>
      <c r="E5863" s="72">
        <f>'Balance N'!M5866</f>
        <v>0</v>
      </c>
      <c r="F5863" s="72">
        <f>'Balance N'!N5866</f>
        <v>0</v>
      </c>
      <c r="G5863" s="72">
        <f>'Balance N'!O5866</f>
        <v>0</v>
      </c>
      <c r="H5863" s="72">
        <f>'Balance N'!P5866</f>
        <v>0</v>
      </c>
      <c r="I5863" s="74">
        <f t="shared" si="91"/>
        <v>0</v>
      </c>
    </row>
    <row r="5864" spans="1:9" ht="15.6">
      <c r="A5864" s="70">
        <f>'Balance N'!I5867</f>
        <v>0</v>
      </c>
      <c r="B5864" s="71">
        <f>'Balance N'!J5867</f>
        <v>0</v>
      </c>
      <c r="C5864" s="72">
        <f>'Balance N'!K5867</f>
        <v>0</v>
      </c>
      <c r="D5864" s="72">
        <f>'Balance N'!L5867</f>
        <v>0</v>
      </c>
      <c r="E5864" s="72">
        <f>'Balance N'!M5867</f>
        <v>0</v>
      </c>
      <c r="F5864" s="72">
        <f>'Balance N'!N5867</f>
        <v>0</v>
      </c>
      <c r="G5864" s="72">
        <f>'Balance N'!O5867</f>
        <v>0</v>
      </c>
      <c r="H5864" s="72">
        <f>'Balance N'!P5867</f>
        <v>0</v>
      </c>
      <c r="I5864" s="74">
        <f t="shared" si="91"/>
        <v>0</v>
      </c>
    </row>
    <row r="5865" spans="1:9" ht="15.6">
      <c r="A5865" s="70">
        <f>'Balance N'!I5868</f>
        <v>0</v>
      </c>
      <c r="B5865" s="71">
        <f>'Balance N'!J5868</f>
        <v>0</v>
      </c>
      <c r="C5865" s="72">
        <f>'Balance N'!K5868</f>
        <v>0</v>
      </c>
      <c r="D5865" s="72">
        <f>'Balance N'!L5868</f>
        <v>0</v>
      </c>
      <c r="E5865" s="72">
        <f>'Balance N'!M5868</f>
        <v>0</v>
      </c>
      <c r="F5865" s="72">
        <f>'Balance N'!N5868</f>
        <v>0</v>
      </c>
      <c r="G5865" s="72">
        <f>'Balance N'!O5868</f>
        <v>0</v>
      </c>
      <c r="H5865" s="72">
        <f>'Balance N'!P5868</f>
        <v>0</v>
      </c>
      <c r="I5865" s="74">
        <f t="shared" si="91"/>
        <v>0</v>
      </c>
    </row>
    <row r="5866" spans="1:9" ht="15.6">
      <c r="A5866" s="70">
        <f>'Balance N'!I5869</f>
        <v>0</v>
      </c>
      <c r="B5866" s="71">
        <f>'Balance N'!J5869</f>
        <v>0</v>
      </c>
      <c r="C5866" s="72">
        <f>'Balance N'!K5869</f>
        <v>0</v>
      </c>
      <c r="D5866" s="72">
        <f>'Balance N'!L5869</f>
        <v>0</v>
      </c>
      <c r="E5866" s="72">
        <f>'Balance N'!M5869</f>
        <v>0</v>
      </c>
      <c r="F5866" s="72">
        <f>'Balance N'!N5869</f>
        <v>0</v>
      </c>
      <c r="G5866" s="72">
        <f>'Balance N'!O5869</f>
        <v>0</v>
      </c>
      <c r="H5866" s="72">
        <f>'Balance N'!P5869</f>
        <v>0</v>
      </c>
      <c r="I5866" s="74">
        <f t="shared" si="91"/>
        <v>0</v>
      </c>
    </row>
    <row r="5867" spans="1:9" ht="15.6">
      <c r="A5867" s="70">
        <f>'Balance N'!I5870</f>
        <v>0</v>
      </c>
      <c r="B5867" s="71">
        <f>'Balance N'!J5870</f>
        <v>0</v>
      </c>
      <c r="C5867" s="72">
        <f>'Balance N'!K5870</f>
        <v>0</v>
      </c>
      <c r="D5867" s="72">
        <f>'Balance N'!L5870</f>
        <v>0</v>
      </c>
      <c r="E5867" s="72">
        <f>'Balance N'!M5870</f>
        <v>0</v>
      </c>
      <c r="F5867" s="72">
        <f>'Balance N'!N5870</f>
        <v>0</v>
      </c>
      <c r="G5867" s="72">
        <f>'Balance N'!O5870</f>
        <v>0</v>
      </c>
      <c r="H5867" s="72">
        <f>'Balance N'!P5870</f>
        <v>0</v>
      </c>
      <c r="I5867" s="74">
        <f t="shared" si="91"/>
        <v>0</v>
      </c>
    </row>
    <row r="5868" spans="1:9" ht="15.6">
      <c r="A5868" s="70">
        <f>'Balance N'!I5871</f>
        <v>0</v>
      </c>
      <c r="B5868" s="71">
        <f>'Balance N'!J5871</f>
        <v>0</v>
      </c>
      <c r="C5868" s="72">
        <f>'Balance N'!K5871</f>
        <v>0</v>
      </c>
      <c r="D5868" s="72">
        <f>'Balance N'!L5871</f>
        <v>0</v>
      </c>
      <c r="E5868" s="72">
        <f>'Balance N'!M5871</f>
        <v>0</v>
      </c>
      <c r="F5868" s="72">
        <f>'Balance N'!N5871</f>
        <v>0</v>
      </c>
      <c r="G5868" s="72">
        <f>'Balance N'!O5871</f>
        <v>0</v>
      </c>
      <c r="H5868" s="72">
        <f>'Balance N'!P5871</f>
        <v>0</v>
      </c>
      <c r="I5868" s="74">
        <f t="shared" si="91"/>
        <v>0</v>
      </c>
    </row>
    <row r="5869" spans="1:9" ht="15.6">
      <c r="A5869" s="70">
        <f>'Balance N'!I5872</f>
        <v>0</v>
      </c>
      <c r="B5869" s="71">
        <f>'Balance N'!J5872</f>
        <v>0</v>
      </c>
      <c r="C5869" s="72">
        <f>'Balance N'!K5872</f>
        <v>0</v>
      </c>
      <c r="D5869" s="72">
        <f>'Balance N'!L5872</f>
        <v>0</v>
      </c>
      <c r="E5869" s="72">
        <f>'Balance N'!M5872</f>
        <v>0</v>
      </c>
      <c r="F5869" s="72">
        <f>'Balance N'!N5872</f>
        <v>0</v>
      </c>
      <c r="G5869" s="72">
        <f>'Balance N'!O5872</f>
        <v>0</v>
      </c>
      <c r="H5869" s="72">
        <f>'Balance N'!P5872</f>
        <v>0</v>
      </c>
      <c r="I5869" s="74">
        <f t="shared" si="91"/>
        <v>0</v>
      </c>
    </row>
    <row r="5870" spans="1:9" ht="15.6">
      <c r="A5870" s="70">
        <f>'Balance N'!I5873</f>
        <v>0</v>
      </c>
      <c r="B5870" s="71">
        <f>'Balance N'!J5873</f>
        <v>0</v>
      </c>
      <c r="C5870" s="72">
        <f>'Balance N'!K5873</f>
        <v>0</v>
      </c>
      <c r="D5870" s="72">
        <f>'Balance N'!L5873</f>
        <v>0</v>
      </c>
      <c r="E5870" s="72">
        <f>'Balance N'!M5873</f>
        <v>0</v>
      </c>
      <c r="F5870" s="72">
        <f>'Balance N'!N5873</f>
        <v>0</v>
      </c>
      <c r="G5870" s="72">
        <f>'Balance N'!O5873</f>
        <v>0</v>
      </c>
      <c r="H5870" s="72">
        <f>'Balance N'!P5873</f>
        <v>0</v>
      </c>
      <c r="I5870" s="74">
        <f t="shared" si="91"/>
        <v>0</v>
      </c>
    </row>
    <row r="5871" spans="1:9" ht="15.6">
      <c r="A5871" s="70">
        <f>'Balance N'!I5874</f>
        <v>0</v>
      </c>
      <c r="B5871" s="71">
        <f>'Balance N'!J5874</f>
        <v>0</v>
      </c>
      <c r="C5871" s="72">
        <f>'Balance N'!K5874</f>
        <v>0</v>
      </c>
      <c r="D5871" s="72">
        <f>'Balance N'!L5874</f>
        <v>0</v>
      </c>
      <c r="E5871" s="72">
        <f>'Balance N'!M5874</f>
        <v>0</v>
      </c>
      <c r="F5871" s="72">
        <f>'Balance N'!N5874</f>
        <v>0</v>
      </c>
      <c r="G5871" s="72">
        <f>'Balance N'!O5874</f>
        <v>0</v>
      </c>
      <c r="H5871" s="72">
        <f>'Balance N'!P5874</f>
        <v>0</v>
      </c>
      <c r="I5871" s="74">
        <f t="shared" si="91"/>
        <v>0</v>
      </c>
    </row>
    <row r="5872" spans="1:9" ht="15.6">
      <c r="A5872" s="70">
        <f>'Balance N'!I5875</f>
        <v>0</v>
      </c>
      <c r="B5872" s="71">
        <f>'Balance N'!J5875</f>
        <v>0</v>
      </c>
      <c r="C5872" s="72">
        <f>'Balance N'!K5875</f>
        <v>0</v>
      </c>
      <c r="D5872" s="72">
        <f>'Balance N'!L5875</f>
        <v>0</v>
      </c>
      <c r="E5872" s="72">
        <f>'Balance N'!M5875</f>
        <v>0</v>
      </c>
      <c r="F5872" s="72">
        <f>'Balance N'!N5875</f>
        <v>0</v>
      </c>
      <c r="G5872" s="72">
        <f>'Balance N'!O5875</f>
        <v>0</v>
      </c>
      <c r="H5872" s="72">
        <f>'Balance N'!P5875</f>
        <v>0</v>
      </c>
      <c r="I5872" s="74">
        <f t="shared" si="91"/>
        <v>0</v>
      </c>
    </row>
    <row r="5873" spans="1:9" ht="15.6">
      <c r="A5873" s="70">
        <f>'Balance N'!I5876</f>
        <v>0</v>
      </c>
      <c r="B5873" s="71">
        <f>'Balance N'!J5876</f>
        <v>0</v>
      </c>
      <c r="C5873" s="72">
        <f>'Balance N'!K5876</f>
        <v>0</v>
      </c>
      <c r="D5873" s="72">
        <f>'Balance N'!L5876</f>
        <v>0</v>
      </c>
      <c r="E5873" s="72">
        <f>'Balance N'!M5876</f>
        <v>0</v>
      </c>
      <c r="F5873" s="72">
        <f>'Balance N'!N5876</f>
        <v>0</v>
      </c>
      <c r="G5873" s="72">
        <f>'Balance N'!O5876</f>
        <v>0</v>
      </c>
      <c r="H5873" s="72">
        <f>'Balance N'!P5876</f>
        <v>0</v>
      </c>
      <c r="I5873" s="74">
        <f t="shared" si="91"/>
        <v>0</v>
      </c>
    </row>
    <row r="5874" spans="1:9" ht="15.6">
      <c r="A5874" s="70">
        <f>'Balance N'!I5877</f>
        <v>0</v>
      </c>
      <c r="B5874" s="71">
        <f>'Balance N'!J5877</f>
        <v>0</v>
      </c>
      <c r="C5874" s="72">
        <f>'Balance N'!K5877</f>
        <v>0</v>
      </c>
      <c r="D5874" s="72">
        <f>'Balance N'!L5877</f>
        <v>0</v>
      </c>
      <c r="E5874" s="72">
        <f>'Balance N'!M5877</f>
        <v>0</v>
      </c>
      <c r="F5874" s="72">
        <f>'Balance N'!N5877</f>
        <v>0</v>
      </c>
      <c r="G5874" s="72">
        <f>'Balance N'!O5877</f>
        <v>0</v>
      </c>
      <c r="H5874" s="72">
        <f>'Balance N'!P5877</f>
        <v>0</v>
      </c>
      <c r="I5874" s="74">
        <f t="shared" si="91"/>
        <v>0</v>
      </c>
    </row>
    <row r="5875" spans="1:9" ht="15.6">
      <c r="A5875" s="70">
        <f>'Balance N'!I5878</f>
        <v>0</v>
      </c>
      <c r="B5875" s="71">
        <f>'Balance N'!J5878</f>
        <v>0</v>
      </c>
      <c r="C5875" s="72">
        <f>'Balance N'!K5878</f>
        <v>0</v>
      </c>
      <c r="D5875" s="72">
        <f>'Balance N'!L5878</f>
        <v>0</v>
      </c>
      <c r="E5875" s="72">
        <f>'Balance N'!M5878</f>
        <v>0</v>
      </c>
      <c r="F5875" s="72">
        <f>'Balance N'!N5878</f>
        <v>0</v>
      </c>
      <c r="G5875" s="72">
        <f>'Balance N'!O5878</f>
        <v>0</v>
      </c>
      <c r="H5875" s="72">
        <f>'Balance N'!P5878</f>
        <v>0</v>
      </c>
      <c r="I5875" s="74">
        <f t="shared" si="91"/>
        <v>0</v>
      </c>
    </row>
    <row r="5876" spans="1:9" ht="15.6">
      <c r="A5876" s="70">
        <f>'Balance N'!I5879</f>
        <v>0</v>
      </c>
      <c r="B5876" s="71">
        <f>'Balance N'!J5879</f>
        <v>0</v>
      </c>
      <c r="C5876" s="72">
        <f>'Balance N'!K5879</f>
        <v>0</v>
      </c>
      <c r="D5876" s="72">
        <f>'Balance N'!L5879</f>
        <v>0</v>
      </c>
      <c r="E5876" s="72">
        <f>'Balance N'!M5879</f>
        <v>0</v>
      </c>
      <c r="F5876" s="72">
        <f>'Balance N'!N5879</f>
        <v>0</v>
      </c>
      <c r="G5876" s="72">
        <f>'Balance N'!O5879</f>
        <v>0</v>
      </c>
      <c r="H5876" s="72">
        <f>'Balance N'!P5879</f>
        <v>0</v>
      </c>
      <c r="I5876" s="74">
        <f t="shared" si="91"/>
        <v>0</v>
      </c>
    </row>
    <row r="5877" spans="1:9" ht="15.6">
      <c r="A5877" s="70">
        <f>'Balance N'!I5880</f>
        <v>0</v>
      </c>
      <c r="B5877" s="71">
        <f>'Balance N'!J5880</f>
        <v>0</v>
      </c>
      <c r="C5877" s="72">
        <f>'Balance N'!K5880</f>
        <v>0</v>
      </c>
      <c r="D5877" s="72">
        <f>'Balance N'!L5880</f>
        <v>0</v>
      </c>
      <c r="E5877" s="72">
        <f>'Balance N'!M5880</f>
        <v>0</v>
      </c>
      <c r="F5877" s="72">
        <f>'Balance N'!N5880</f>
        <v>0</v>
      </c>
      <c r="G5877" s="72">
        <f>'Balance N'!O5880</f>
        <v>0</v>
      </c>
      <c r="H5877" s="72">
        <f>'Balance N'!P5880</f>
        <v>0</v>
      </c>
      <c r="I5877" s="74">
        <f t="shared" si="91"/>
        <v>0</v>
      </c>
    </row>
    <row r="5878" spans="1:9" ht="15.6">
      <c r="A5878" s="70">
        <f>'Balance N'!I5881</f>
        <v>0</v>
      </c>
      <c r="B5878" s="71">
        <f>'Balance N'!J5881</f>
        <v>0</v>
      </c>
      <c r="C5878" s="72">
        <f>'Balance N'!K5881</f>
        <v>0</v>
      </c>
      <c r="D5878" s="72">
        <f>'Balance N'!L5881</f>
        <v>0</v>
      </c>
      <c r="E5878" s="72">
        <f>'Balance N'!M5881</f>
        <v>0</v>
      </c>
      <c r="F5878" s="72">
        <f>'Balance N'!N5881</f>
        <v>0</v>
      </c>
      <c r="G5878" s="72">
        <f>'Balance N'!O5881</f>
        <v>0</v>
      </c>
      <c r="H5878" s="72">
        <f>'Balance N'!P5881</f>
        <v>0</v>
      </c>
      <c r="I5878" s="74">
        <f t="shared" si="91"/>
        <v>0</v>
      </c>
    </row>
    <row r="5879" spans="1:9" ht="15.6">
      <c r="A5879" s="70">
        <f>'Balance N'!I5882</f>
        <v>0</v>
      </c>
      <c r="B5879" s="71">
        <f>'Balance N'!J5882</f>
        <v>0</v>
      </c>
      <c r="C5879" s="72">
        <f>'Balance N'!K5882</f>
        <v>0</v>
      </c>
      <c r="D5879" s="72">
        <f>'Balance N'!L5882</f>
        <v>0</v>
      </c>
      <c r="E5879" s="72">
        <f>'Balance N'!M5882</f>
        <v>0</v>
      </c>
      <c r="F5879" s="72">
        <f>'Balance N'!N5882</f>
        <v>0</v>
      </c>
      <c r="G5879" s="72">
        <f>'Balance N'!O5882</f>
        <v>0</v>
      </c>
      <c r="H5879" s="72">
        <f>'Balance N'!P5882</f>
        <v>0</v>
      </c>
      <c r="I5879" s="74">
        <f t="shared" si="91"/>
        <v>0</v>
      </c>
    </row>
    <row r="5880" spans="1:9" ht="15.6">
      <c r="A5880" s="70">
        <f>'Balance N'!I5883</f>
        <v>0</v>
      </c>
      <c r="B5880" s="71">
        <f>'Balance N'!J5883</f>
        <v>0</v>
      </c>
      <c r="C5880" s="72">
        <f>'Balance N'!K5883</f>
        <v>0</v>
      </c>
      <c r="D5880" s="72">
        <f>'Balance N'!L5883</f>
        <v>0</v>
      </c>
      <c r="E5880" s="72">
        <f>'Balance N'!M5883</f>
        <v>0</v>
      </c>
      <c r="F5880" s="72">
        <f>'Balance N'!N5883</f>
        <v>0</v>
      </c>
      <c r="G5880" s="72">
        <f>'Balance N'!O5883</f>
        <v>0</v>
      </c>
      <c r="H5880" s="72">
        <f>'Balance N'!P5883</f>
        <v>0</v>
      </c>
      <c r="I5880" s="74">
        <f t="shared" si="91"/>
        <v>0</v>
      </c>
    </row>
    <row r="5881" spans="1:9" ht="15.6">
      <c r="A5881" s="70">
        <f>'Balance N'!I5884</f>
        <v>0</v>
      </c>
      <c r="B5881" s="71">
        <f>'Balance N'!J5884</f>
        <v>0</v>
      </c>
      <c r="C5881" s="72">
        <f>'Balance N'!K5884</f>
        <v>0</v>
      </c>
      <c r="D5881" s="72">
        <f>'Balance N'!L5884</f>
        <v>0</v>
      </c>
      <c r="E5881" s="72">
        <f>'Balance N'!M5884</f>
        <v>0</v>
      </c>
      <c r="F5881" s="72">
        <f>'Balance N'!N5884</f>
        <v>0</v>
      </c>
      <c r="G5881" s="72">
        <f>'Balance N'!O5884</f>
        <v>0</v>
      </c>
      <c r="H5881" s="72">
        <f>'Balance N'!P5884</f>
        <v>0</v>
      </c>
      <c r="I5881" s="74">
        <f t="shared" si="91"/>
        <v>0</v>
      </c>
    </row>
    <row r="5882" spans="1:9" ht="15.6">
      <c r="A5882" s="70">
        <f>'Balance N'!I5885</f>
        <v>0</v>
      </c>
      <c r="B5882" s="71">
        <f>'Balance N'!J5885</f>
        <v>0</v>
      </c>
      <c r="C5882" s="72">
        <f>'Balance N'!K5885</f>
        <v>0</v>
      </c>
      <c r="D5882" s="72">
        <f>'Balance N'!L5885</f>
        <v>0</v>
      </c>
      <c r="E5882" s="72">
        <f>'Balance N'!M5885</f>
        <v>0</v>
      </c>
      <c r="F5882" s="72">
        <f>'Balance N'!N5885</f>
        <v>0</v>
      </c>
      <c r="G5882" s="72">
        <f>'Balance N'!O5885</f>
        <v>0</v>
      </c>
      <c r="H5882" s="72">
        <f>'Balance N'!P5885</f>
        <v>0</v>
      </c>
      <c r="I5882" s="74">
        <f t="shared" si="91"/>
        <v>0</v>
      </c>
    </row>
    <row r="5883" spans="1:9" ht="15.6">
      <c r="A5883" s="70">
        <f>'Balance N'!I5886</f>
        <v>0</v>
      </c>
      <c r="B5883" s="71">
        <f>'Balance N'!J5886</f>
        <v>0</v>
      </c>
      <c r="C5883" s="72">
        <f>'Balance N'!K5886</f>
        <v>0</v>
      </c>
      <c r="D5883" s="72">
        <f>'Balance N'!L5886</f>
        <v>0</v>
      </c>
      <c r="E5883" s="72">
        <f>'Balance N'!M5886</f>
        <v>0</v>
      </c>
      <c r="F5883" s="72">
        <f>'Balance N'!N5886</f>
        <v>0</v>
      </c>
      <c r="G5883" s="72">
        <f>'Balance N'!O5886</f>
        <v>0</v>
      </c>
      <c r="H5883" s="72">
        <f>'Balance N'!P5886</f>
        <v>0</v>
      </c>
      <c r="I5883" s="74">
        <f t="shared" si="91"/>
        <v>0</v>
      </c>
    </row>
    <row r="5884" spans="1:9" ht="15.6">
      <c r="A5884" s="70">
        <f>'Balance N'!I5887</f>
        <v>0</v>
      </c>
      <c r="B5884" s="71">
        <f>'Balance N'!J5887</f>
        <v>0</v>
      </c>
      <c r="C5884" s="72">
        <f>'Balance N'!K5887</f>
        <v>0</v>
      </c>
      <c r="D5884" s="72">
        <f>'Balance N'!L5887</f>
        <v>0</v>
      </c>
      <c r="E5884" s="72">
        <f>'Balance N'!M5887</f>
        <v>0</v>
      </c>
      <c r="F5884" s="72">
        <f>'Balance N'!N5887</f>
        <v>0</v>
      </c>
      <c r="G5884" s="72">
        <f>'Balance N'!O5887</f>
        <v>0</v>
      </c>
      <c r="H5884" s="72">
        <f>'Balance N'!P5887</f>
        <v>0</v>
      </c>
      <c r="I5884" s="74">
        <f t="shared" si="91"/>
        <v>0</v>
      </c>
    </row>
    <row r="5885" spans="1:9" ht="15.6">
      <c r="A5885" s="70">
        <f>'Balance N'!I5888</f>
        <v>0</v>
      </c>
      <c r="B5885" s="71">
        <f>'Balance N'!J5888</f>
        <v>0</v>
      </c>
      <c r="C5885" s="72">
        <f>'Balance N'!K5888</f>
        <v>0</v>
      </c>
      <c r="D5885" s="72">
        <f>'Balance N'!L5888</f>
        <v>0</v>
      </c>
      <c r="E5885" s="72">
        <f>'Balance N'!M5888</f>
        <v>0</v>
      </c>
      <c r="F5885" s="72">
        <f>'Balance N'!N5888</f>
        <v>0</v>
      </c>
      <c r="G5885" s="72">
        <f>'Balance N'!O5888</f>
        <v>0</v>
      </c>
      <c r="H5885" s="72">
        <f>'Balance N'!P5888</f>
        <v>0</v>
      </c>
      <c r="I5885" s="74">
        <f t="shared" si="91"/>
        <v>0</v>
      </c>
    </row>
    <row r="5886" spans="1:9" ht="15.6">
      <c r="A5886" s="70">
        <f>'Balance N'!I5889</f>
        <v>0</v>
      </c>
      <c r="B5886" s="71">
        <f>'Balance N'!J5889</f>
        <v>0</v>
      </c>
      <c r="C5886" s="72">
        <f>'Balance N'!K5889</f>
        <v>0</v>
      </c>
      <c r="D5886" s="72">
        <f>'Balance N'!L5889</f>
        <v>0</v>
      </c>
      <c r="E5886" s="72">
        <f>'Balance N'!M5889</f>
        <v>0</v>
      </c>
      <c r="F5886" s="72">
        <f>'Balance N'!N5889</f>
        <v>0</v>
      </c>
      <c r="G5886" s="72">
        <f>'Balance N'!O5889</f>
        <v>0</v>
      </c>
      <c r="H5886" s="72">
        <f>'Balance N'!P5889</f>
        <v>0</v>
      </c>
      <c r="I5886" s="74">
        <f t="shared" si="91"/>
        <v>0</v>
      </c>
    </row>
    <row r="5887" spans="1:9" ht="15.6">
      <c r="A5887" s="70">
        <f>'Balance N'!I5890</f>
        <v>0</v>
      </c>
      <c r="B5887" s="71">
        <f>'Balance N'!J5890</f>
        <v>0</v>
      </c>
      <c r="C5887" s="72">
        <f>'Balance N'!K5890</f>
        <v>0</v>
      </c>
      <c r="D5887" s="72">
        <f>'Balance N'!L5890</f>
        <v>0</v>
      </c>
      <c r="E5887" s="72">
        <f>'Balance N'!M5890</f>
        <v>0</v>
      </c>
      <c r="F5887" s="72">
        <f>'Balance N'!N5890</f>
        <v>0</v>
      </c>
      <c r="G5887" s="72">
        <f>'Balance N'!O5890</f>
        <v>0</v>
      </c>
      <c r="H5887" s="72">
        <f>'Balance N'!P5890</f>
        <v>0</v>
      </c>
      <c r="I5887" s="74">
        <f t="shared" si="91"/>
        <v>0</v>
      </c>
    </row>
    <row r="5888" spans="1:9" ht="15.6">
      <c r="A5888" s="70">
        <f>'Balance N'!I5891</f>
        <v>0</v>
      </c>
      <c r="B5888" s="71">
        <f>'Balance N'!J5891</f>
        <v>0</v>
      </c>
      <c r="C5888" s="72">
        <f>'Balance N'!K5891</f>
        <v>0</v>
      </c>
      <c r="D5888" s="72">
        <f>'Balance N'!L5891</f>
        <v>0</v>
      </c>
      <c r="E5888" s="72">
        <f>'Balance N'!M5891</f>
        <v>0</v>
      </c>
      <c r="F5888" s="72">
        <f>'Balance N'!N5891</f>
        <v>0</v>
      </c>
      <c r="G5888" s="72">
        <f>'Balance N'!O5891</f>
        <v>0</v>
      </c>
      <c r="H5888" s="72">
        <f>'Balance N'!P5891</f>
        <v>0</v>
      </c>
      <c r="I5888" s="74">
        <f t="shared" si="91"/>
        <v>0</v>
      </c>
    </row>
    <row r="5889" spans="1:9" ht="15.6">
      <c r="A5889" s="70">
        <f>'Balance N'!I5892</f>
        <v>0</v>
      </c>
      <c r="B5889" s="71">
        <f>'Balance N'!J5892</f>
        <v>0</v>
      </c>
      <c r="C5889" s="72">
        <f>'Balance N'!K5892</f>
        <v>0</v>
      </c>
      <c r="D5889" s="72">
        <f>'Balance N'!L5892</f>
        <v>0</v>
      </c>
      <c r="E5889" s="72">
        <f>'Balance N'!M5892</f>
        <v>0</v>
      </c>
      <c r="F5889" s="72">
        <f>'Balance N'!N5892</f>
        <v>0</v>
      </c>
      <c r="G5889" s="72">
        <f>'Balance N'!O5892</f>
        <v>0</v>
      </c>
      <c r="H5889" s="72">
        <f>'Balance N'!P5892</f>
        <v>0</v>
      </c>
      <c r="I5889" s="74">
        <f t="shared" si="91"/>
        <v>0</v>
      </c>
    </row>
    <row r="5890" spans="1:9" ht="15.6">
      <c r="A5890" s="70">
        <f>'Balance N'!I5893</f>
        <v>0</v>
      </c>
      <c r="B5890" s="71">
        <f>'Balance N'!J5893</f>
        <v>0</v>
      </c>
      <c r="C5890" s="72">
        <f>'Balance N'!K5893</f>
        <v>0</v>
      </c>
      <c r="D5890" s="72">
        <f>'Balance N'!L5893</f>
        <v>0</v>
      </c>
      <c r="E5890" s="72">
        <f>'Balance N'!M5893</f>
        <v>0</v>
      </c>
      <c r="F5890" s="72">
        <f>'Balance N'!N5893</f>
        <v>0</v>
      </c>
      <c r="G5890" s="72">
        <f>'Balance N'!O5893</f>
        <v>0</v>
      </c>
      <c r="H5890" s="72">
        <f>'Balance N'!P5893</f>
        <v>0</v>
      </c>
      <c r="I5890" s="74">
        <f t="shared" si="91"/>
        <v>0</v>
      </c>
    </row>
    <row r="5891" spans="1:9" ht="15.6">
      <c r="A5891" s="70">
        <f>'Balance N'!I5894</f>
        <v>0</v>
      </c>
      <c r="B5891" s="71">
        <f>'Balance N'!J5894</f>
        <v>0</v>
      </c>
      <c r="C5891" s="72">
        <f>'Balance N'!K5894</f>
        <v>0</v>
      </c>
      <c r="D5891" s="72">
        <f>'Balance N'!L5894</f>
        <v>0</v>
      </c>
      <c r="E5891" s="72">
        <f>'Balance N'!M5894</f>
        <v>0</v>
      </c>
      <c r="F5891" s="72">
        <f>'Balance N'!N5894</f>
        <v>0</v>
      </c>
      <c r="G5891" s="72">
        <f>'Balance N'!O5894</f>
        <v>0</v>
      </c>
      <c r="H5891" s="72">
        <f>'Balance N'!P5894</f>
        <v>0</v>
      </c>
      <c r="I5891" s="74">
        <f t="shared" ref="I5891:I5954" si="92">(C5891-D5891)+(E5891-F5891)-(G5891-H5891)</f>
        <v>0</v>
      </c>
    </row>
    <row r="5892" spans="1:9" ht="15.6">
      <c r="A5892" s="70">
        <f>'Balance N'!I5895</f>
        <v>0</v>
      </c>
      <c r="B5892" s="71">
        <f>'Balance N'!J5895</f>
        <v>0</v>
      </c>
      <c r="C5892" s="72">
        <f>'Balance N'!K5895</f>
        <v>0</v>
      </c>
      <c r="D5892" s="72">
        <f>'Balance N'!L5895</f>
        <v>0</v>
      </c>
      <c r="E5892" s="72">
        <f>'Balance N'!M5895</f>
        <v>0</v>
      </c>
      <c r="F5892" s="72">
        <f>'Balance N'!N5895</f>
        <v>0</v>
      </c>
      <c r="G5892" s="72">
        <f>'Balance N'!O5895</f>
        <v>0</v>
      </c>
      <c r="H5892" s="72">
        <f>'Balance N'!P5895</f>
        <v>0</v>
      </c>
      <c r="I5892" s="74">
        <f t="shared" si="92"/>
        <v>0</v>
      </c>
    </row>
    <row r="5893" spans="1:9" ht="15.6">
      <c r="A5893" s="70">
        <f>'Balance N'!I5896</f>
        <v>0</v>
      </c>
      <c r="B5893" s="71">
        <f>'Balance N'!J5896</f>
        <v>0</v>
      </c>
      <c r="C5893" s="72">
        <f>'Balance N'!K5896</f>
        <v>0</v>
      </c>
      <c r="D5893" s="72">
        <f>'Balance N'!L5896</f>
        <v>0</v>
      </c>
      <c r="E5893" s="72">
        <f>'Balance N'!M5896</f>
        <v>0</v>
      </c>
      <c r="F5893" s="72">
        <f>'Balance N'!N5896</f>
        <v>0</v>
      </c>
      <c r="G5893" s="72">
        <f>'Balance N'!O5896</f>
        <v>0</v>
      </c>
      <c r="H5893" s="72">
        <f>'Balance N'!P5896</f>
        <v>0</v>
      </c>
      <c r="I5893" s="74">
        <f t="shared" si="92"/>
        <v>0</v>
      </c>
    </row>
    <row r="5894" spans="1:9" ht="15.6">
      <c r="A5894" s="70">
        <f>'Balance N'!I5897</f>
        <v>0</v>
      </c>
      <c r="B5894" s="71">
        <f>'Balance N'!J5897</f>
        <v>0</v>
      </c>
      <c r="C5894" s="72">
        <f>'Balance N'!K5897</f>
        <v>0</v>
      </c>
      <c r="D5894" s="72">
        <f>'Balance N'!L5897</f>
        <v>0</v>
      </c>
      <c r="E5894" s="72">
        <f>'Balance N'!M5897</f>
        <v>0</v>
      </c>
      <c r="F5894" s="72">
        <f>'Balance N'!N5897</f>
        <v>0</v>
      </c>
      <c r="G5894" s="72">
        <f>'Balance N'!O5897</f>
        <v>0</v>
      </c>
      <c r="H5894" s="72">
        <f>'Balance N'!P5897</f>
        <v>0</v>
      </c>
      <c r="I5894" s="74">
        <f t="shared" si="92"/>
        <v>0</v>
      </c>
    </row>
    <row r="5895" spans="1:9" ht="15.6">
      <c r="A5895" s="70">
        <f>'Balance N'!I5898</f>
        <v>0</v>
      </c>
      <c r="B5895" s="71">
        <f>'Balance N'!J5898</f>
        <v>0</v>
      </c>
      <c r="C5895" s="72">
        <f>'Balance N'!K5898</f>
        <v>0</v>
      </c>
      <c r="D5895" s="72">
        <f>'Balance N'!L5898</f>
        <v>0</v>
      </c>
      <c r="E5895" s="72">
        <f>'Balance N'!M5898</f>
        <v>0</v>
      </c>
      <c r="F5895" s="72">
        <f>'Balance N'!N5898</f>
        <v>0</v>
      </c>
      <c r="G5895" s="72">
        <f>'Balance N'!O5898</f>
        <v>0</v>
      </c>
      <c r="H5895" s="72">
        <f>'Balance N'!P5898</f>
        <v>0</v>
      </c>
      <c r="I5895" s="74">
        <f t="shared" si="92"/>
        <v>0</v>
      </c>
    </row>
    <row r="5896" spans="1:9" ht="15.6">
      <c r="A5896" s="70">
        <f>'Balance N'!I5899</f>
        <v>0</v>
      </c>
      <c r="B5896" s="71">
        <f>'Balance N'!J5899</f>
        <v>0</v>
      </c>
      <c r="C5896" s="72">
        <f>'Balance N'!K5899</f>
        <v>0</v>
      </c>
      <c r="D5896" s="72">
        <f>'Balance N'!L5899</f>
        <v>0</v>
      </c>
      <c r="E5896" s="72">
        <f>'Balance N'!M5899</f>
        <v>0</v>
      </c>
      <c r="F5896" s="72">
        <f>'Balance N'!N5899</f>
        <v>0</v>
      </c>
      <c r="G5896" s="72">
        <f>'Balance N'!O5899</f>
        <v>0</v>
      </c>
      <c r="H5896" s="72">
        <f>'Balance N'!P5899</f>
        <v>0</v>
      </c>
      <c r="I5896" s="74">
        <f t="shared" si="92"/>
        <v>0</v>
      </c>
    </row>
    <row r="5897" spans="1:9" ht="15.6">
      <c r="A5897" s="70">
        <f>'Balance N'!I5900</f>
        <v>0</v>
      </c>
      <c r="B5897" s="71">
        <f>'Balance N'!J5900</f>
        <v>0</v>
      </c>
      <c r="C5897" s="72">
        <f>'Balance N'!K5900</f>
        <v>0</v>
      </c>
      <c r="D5897" s="72">
        <f>'Balance N'!L5900</f>
        <v>0</v>
      </c>
      <c r="E5897" s="72">
        <f>'Balance N'!M5900</f>
        <v>0</v>
      </c>
      <c r="F5897" s="72">
        <f>'Balance N'!N5900</f>
        <v>0</v>
      </c>
      <c r="G5897" s="72">
        <f>'Balance N'!O5900</f>
        <v>0</v>
      </c>
      <c r="H5897" s="72">
        <f>'Balance N'!P5900</f>
        <v>0</v>
      </c>
      <c r="I5897" s="74">
        <f t="shared" si="92"/>
        <v>0</v>
      </c>
    </row>
    <row r="5898" spans="1:9" ht="15.6">
      <c r="A5898" s="70">
        <f>'Balance N'!I5901</f>
        <v>0</v>
      </c>
      <c r="B5898" s="71">
        <f>'Balance N'!J5901</f>
        <v>0</v>
      </c>
      <c r="C5898" s="72">
        <f>'Balance N'!K5901</f>
        <v>0</v>
      </c>
      <c r="D5898" s="72">
        <f>'Balance N'!L5901</f>
        <v>0</v>
      </c>
      <c r="E5898" s="72">
        <f>'Balance N'!M5901</f>
        <v>0</v>
      </c>
      <c r="F5898" s="72">
        <f>'Balance N'!N5901</f>
        <v>0</v>
      </c>
      <c r="G5898" s="72">
        <f>'Balance N'!O5901</f>
        <v>0</v>
      </c>
      <c r="H5898" s="72">
        <f>'Balance N'!P5901</f>
        <v>0</v>
      </c>
      <c r="I5898" s="74">
        <f t="shared" si="92"/>
        <v>0</v>
      </c>
    </row>
    <row r="5899" spans="1:9" ht="15.6">
      <c r="A5899" s="70">
        <f>'Balance N'!I5902</f>
        <v>0</v>
      </c>
      <c r="B5899" s="71">
        <f>'Balance N'!J5902</f>
        <v>0</v>
      </c>
      <c r="C5899" s="72">
        <f>'Balance N'!K5902</f>
        <v>0</v>
      </c>
      <c r="D5899" s="72">
        <f>'Balance N'!L5902</f>
        <v>0</v>
      </c>
      <c r="E5899" s="72">
        <f>'Balance N'!M5902</f>
        <v>0</v>
      </c>
      <c r="F5899" s="72">
        <f>'Balance N'!N5902</f>
        <v>0</v>
      </c>
      <c r="G5899" s="72">
        <f>'Balance N'!O5902</f>
        <v>0</v>
      </c>
      <c r="H5899" s="72">
        <f>'Balance N'!P5902</f>
        <v>0</v>
      </c>
      <c r="I5899" s="74">
        <f t="shared" si="92"/>
        <v>0</v>
      </c>
    </row>
    <row r="5900" spans="1:9" ht="15.6">
      <c r="A5900" s="70">
        <f>'Balance N'!I5903</f>
        <v>0</v>
      </c>
      <c r="B5900" s="71">
        <f>'Balance N'!J5903</f>
        <v>0</v>
      </c>
      <c r="C5900" s="72">
        <f>'Balance N'!K5903</f>
        <v>0</v>
      </c>
      <c r="D5900" s="72">
        <f>'Balance N'!L5903</f>
        <v>0</v>
      </c>
      <c r="E5900" s="72">
        <f>'Balance N'!M5903</f>
        <v>0</v>
      </c>
      <c r="F5900" s="72">
        <f>'Balance N'!N5903</f>
        <v>0</v>
      </c>
      <c r="G5900" s="72">
        <f>'Balance N'!O5903</f>
        <v>0</v>
      </c>
      <c r="H5900" s="72">
        <f>'Balance N'!P5903</f>
        <v>0</v>
      </c>
      <c r="I5900" s="74">
        <f t="shared" si="92"/>
        <v>0</v>
      </c>
    </row>
    <row r="5901" spans="1:9" ht="15.6">
      <c r="A5901" s="70">
        <f>'Balance N'!I5904</f>
        <v>0</v>
      </c>
      <c r="B5901" s="71">
        <f>'Balance N'!J5904</f>
        <v>0</v>
      </c>
      <c r="C5901" s="72">
        <f>'Balance N'!K5904</f>
        <v>0</v>
      </c>
      <c r="D5901" s="72">
        <f>'Balance N'!L5904</f>
        <v>0</v>
      </c>
      <c r="E5901" s="72">
        <f>'Balance N'!M5904</f>
        <v>0</v>
      </c>
      <c r="F5901" s="72">
        <f>'Balance N'!N5904</f>
        <v>0</v>
      </c>
      <c r="G5901" s="72">
        <f>'Balance N'!O5904</f>
        <v>0</v>
      </c>
      <c r="H5901" s="72">
        <f>'Balance N'!P5904</f>
        <v>0</v>
      </c>
      <c r="I5901" s="74">
        <f t="shared" si="92"/>
        <v>0</v>
      </c>
    </row>
    <row r="5902" spans="1:9" ht="15.6">
      <c r="A5902" s="70">
        <f>'Balance N'!I5905</f>
        <v>0</v>
      </c>
      <c r="B5902" s="71">
        <f>'Balance N'!J5905</f>
        <v>0</v>
      </c>
      <c r="C5902" s="72">
        <f>'Balance N'!K5905</f>
        <v>0</v>
      </c>
      <c r="D5902" s="72">
        <f>'Balance N'!L5905</f>
        <v>0</v>
      </c>
      <c r="E5902" s="72">
        <f>'Balance N'!M5905</f>
        <v>0</v>
      </c>
      <c r="F5902" s="72">
        <f>'Balance N'!N5905</f>
        <v>0</v>
      </c>
      <c r="G5902" s="72">
        <f>'Balance N'!O5905</f>
        <v>0</v>
      </c>
      <c r="H5902" s="72">
        <f>'Balance N'!P5905</f>
        <v>0</v>
      </c>
      <c r="I5902" s="74">
        <f t="shared" si="92"/>
        <v>0</v>
      </c>
    </row>
    <row r="5903" spans="1:9" ht="15.6">
      <c r="A5903" s="70">
        <f>'Balance N'!I5906</f>
        <v>0</v>
      </c>
      <c r="B5903" s="71">
        <f>'Balance N'!J5906</f>
        <v>0</v>
      </c>
      <c r="C5903" s="72">
        <f>'Balance N'!K5906</f>
        <v>0</v>
      </c>
      <c r="D5903" s="72">
        <f>'Balance N'!L5906</f>
        <v>0</v>
      </c>
      <c r="E5903" s="72">
        <f>'Balance N'!M5906</f>
        <v>0</v>
      </c>
      <c r="F5903" s="72">
        <f>'Balance N'!N5906</f>
        <v>0</v>
      </c>
      <c r="G5903" s="72">
        <f>'Balance N'!O5906</f>
        <v>0</v>
      </c>
      <c r="H5903" s="72">
        <f>'Balance N'!P5906</f>
        <v>0</v>
      </c>
      <c r="I5903" s="74">
        <f t="shared" si="92"/>
        <v>0</v>
      </c>
    </row>
    <row r="5904" spans="1:9" ht="15.6">
      <c r="A5904" s="70">
        <f>'Balance N'!I5907</f>
        <v>0</v>
      </c>
      <c r="B5904" s="71">
        <f>'Balance N'!J5907</f>
        <v>0</v>
      </c>
      <c r="C5904" s="72">
        <f>'Balance N'!K5907</f>
        <v>0</v>
      </c>
      <c r="D5904" s="72">
        <f>'Balance N'!L5907</f>
        <v>0</v>
      </c>
      <c r="E5904" s="72">
        <f>'Balance N'!M5907</f>
        <v>0</v>
      </c>
      <c r="F5904" s="72">
        <f>'Balance N'!N5907</f>
        <v>0</v>
      </c>
      <c r="G5904" s="72">
        <f>'Balance N'!O5907</f>
        <v>0</v>
      </c>
      <c r="H5904" s="72">
        <f>'Balance N'!P5907</f>
        <v>0</v>
      </c>
      <c r="I5904" s="74">
        <f t="shared" si="92"/>
        <v>0</v>
      </c>
    </row>
    <row r="5905" spans="1:9" ht="15.6">
      <c r="A5905" s="70">
        <f>'Balance N'!I5908</f>
        <v>0</v>
      </c>
      <c r="B5905" s="71">
        <f>'Balance N'!J5908</f>
        <v>0</v>
      </c>
      <c r="C5905" s="72">
        <f>'Balance N'!K5908</f>
        <v>0</v>
      </c>
      <c r="D5905" s="72">
        <f>'Balance N'!L5908</f>
        <v>0</v>
      </c>
      <c r="E5905" s="72">
        <f>'Balance N'!M5908</f>
        <v>0</v>
      </c>
      <c r="F5905" s="72">
        <f>'Balance N'!N5908</f>
        <v>0</v>
      </c>
      <c r="G5905" s="72">
        <f>'Balance N'!O5908</f>
        <v>0</v>
      </c>
      <c r="H5905" s="72">
        <f>'Balance N'!P5908</f>
        <v>0</v>
      </c>
      <c r="I5905" s="74">
        <f t="shared" si="92"/>
        <v>0</v>
      </c>
    </row>
    <row r="5906" spans="1:9" ht="15.6">
      <c r="A5906" s="70">
        <f>'Balance N'!I5909</f>
        <v>0</v>
      </c>
      <c r="B5906" s="71">
        <f>'Balance N'!J5909</f>
        <v>0</v>
      </c>
      <c r="C5906" s="72">
        <f>'Balance N'!K5909</f>
        <v>0</v>
      </c>
      <c r="D5906" s="72">
        <f>'Balance N'!L5909</f>
        <v>0</v>
      </c>
      <c r="E5906" s="72">
        <f>'Balance N'!M5909</f>
        <v>0</v>
      </c>
      <c r="F5906" s="72">
        <f>'Balance N'!N5909</f>
        <v>0</v>
      </c>
      <c r="G5906" s="72">
        <f>'Balance N'!O5909</f>
        <v>0</v>
      </c>
      <c r="H5906" s="72">
        <f>'Balance N'!P5909</f>
        <v>0</v>
      </c>
      <c r="I5906" s="74">
        <f t="shared" si="92"/>
        <v>0</v>
      </c>
    </row>
    <row r="5907" spans="1:9" ht="15.6">
      <c r="A5907" s="70">
        <f>'Balance N'!I5910</f>
        <v>0</v>
      </c>
      <c r="B5907" s="71">
        <f>'Balance N'!J5910</f>
        <v>0</v>
      </c>
      <c r="C5907" s="72">
        <f>'Balance N'!K5910</f>
        <v>0</v>
      </c>
      <c r="D5907" s="72">
        <f>'Balance N'!L5910</f>
        <v>0</v>
      </c>
      <c r="E5907" s="72">
        <f>'Balance N'!M5910</f>
        <v>0</v>
      </c>
      <c r="F5907" s="72">
        <f>'Balance N'!N5910</f>
        <v>0</v>
      </c>
      <c r="G5907" s="72">
        <f>'Balance N'!O5910</f>
        <v>0</v>
      </c>
      <c r="H5907" s="72">
        <f>'Balance N'!P5910</f>
        <v>0</v>
      </c>
      <c r="I5907" s="74">
        <f t="shared" si="92"/>
        <v>0</v>
      </c>
    </row>
    <row r="5908" spans="1:9" ht="15.6">
      <c r="A5908" s="70">
        <f>'Balance N'!I5911</f>
        <v>0</v>
      </c>
      <c r="B5908" s="71">
        <f>'Balance N'!J5911</f>
        <v>0</v>
      </c>
      <c r="C5908" s="72">
        <f>'Balance N'!K5911</f>
        <v>0</v>
      </c>
      <c r="D5908" s="72">
        <f>'Balance N'!L5911</f>
        <v>0</v>
      </c>
      <c r="E5908" s="72">
        <f>'Balance N'!M5911</f>
        <v>0</v>
      </c>
      <c r="F5908" s="72">
        <f>'Balance N'!N5911</f>
        <v>0</v>
      </c>
      <c r="G5908" s="72">
        <f>'Balance N'!O5911</f>
        <v>0</v>
      </c>
      <c r="H5908" s="72">
        <f>'Balance N'!P5911</f>
        <v>0</v>
      </c>
      <c r="I5908" s="74">
        <f t="shared" si="92"/>
        <v>0</v>
      </c>
    </row>
    <row r="5909" spans="1:9" ht="15.6">
      <c r="A5909" s="70">
        <f>'Balance N'!I5912</f>
        <v>0</v>
      </c>
      <c r="B5909" s="71">
        <f>'Balance N'!J5912</f>
        <v>0</v>
      </c>
      <c r="C5909" s="72">
        <f>'Balance N'!K5912</f>
        <v>0</v>
      </c>
      <c r="D5909" s="72">
        <f>'Balance N'!L5912</f>
        <v>0</v>
      </c>
      <c r="E5909" s="72">
        <f>'Balance N'!M5912</f>
        <v>0</v>
      </c>
      <c r="F5909" s="72">
        <f>'Balance N'!N5912</f>
        <v>0</v>
      </c>
      <c r="G5909" s="72">
        <f>'Balance N'!O5912</f>
        <v>0</v>
      </c>
      <c r="H5909" s="72">
        <f>'Balance N'!P5912</f>
        <v>0</v>
      </c>
      <c r="I5909" s="74">
        <f t="shared" si="92"/>
        <v>0</v>
      </c>
    </row>
    <row r="5910" spans="1:9" ht="15.6">
      <c r="A5910" s="70">
        <f>'Balance N'!I5913</f>
        <v>0</v>
      </c>
      <c r="B5910" s="71">
        <f>'Balance N'!J5913</f>
        <v>0</v>
      </c>
      <c r="C5910" s="72">
        <f>'Balance N'!K5913</f>
        <v>0</v>
      </c>
      <c r="D5910" s="72">
        <f>'Balance N'!L5913</f>
        <v>0</v>
      </c>
      <c r="E5910" s="72">
        <f>'Balance N'!M5913</f>
        <v>0</v>
      </c>
      <c r="F5910" s="72">
        <f>'Balance N'!N5913</f>
        <v>0</v>
      </c>
      <c r="G5910" s="72">
        <f>'Balance N'!O5913</f>
        <v>0</v>
      </c>
      <c r="H5910" s="72">
        <f>'Balance N'!P5913</f>
        <v>0</v>
      </c>
      <c r="I5910" s="74">
        <f t="shared" si="92"/>
        <v>0</v>
      </c>
    </row>
    <row r="5911" spans="1:9" ht="15.6">
      <c r="A5911" s="70">
        <f>'Balance N'!I5914</f>
        <v>0</v>
      </c>
      <c r="B5911" s="71">
        <f>'Balance N'!J5914</f>
        <v>0</v>
      </c>
      <c r="C5911" s="72">
        <f>'Balance N'!K5914</f>
        <v>0</v>
      </c>
      <c r="D5911" s="72">
        <f>'Balance N'!L5914</f>
        <v>0</v>
      </c>
      <c r="E5911" s="72">
        <f>'Balance N'!M5914</f>
        <v>0</v>
      </c>
      <c r="F5911" s="72">
        <f>'Balance N'!N5914</f>
        <v>0</v>
      </c>
      <c r="G5911" s="72">
        <f>'Balance N'!O5914</f>
        <v>0</v>
      </c>
      <c r="H5911" s="72">
        <f>'Balance N'!P5914</f>
        <v>0</v>
      </c>
      <c r="I5911" s="74">
        <f t="shared" si="92"/>
        <v>0</v>
      </c>
    </row>
    <row r="5912" spans="1:9" ht="15.6">
      <c r="A5912" s="70">
        <f>'Balance N'!I5915</f>
        <v>0</v>
      </c>
      <c r="B5912" s="71">
        <f>'Balance N'!J5915</f>
        <v>0</v>
      </c>
      <c r="C5912" s="72">
        <f>'Balance N'!K5915</f>
        <v>0</v>
      </c>
      <c r="D5912" s="72">
        <f>'Balance N'!L5915</f>
        <v>0</v>
      </c>
      <c r="E5912" s="72">
        <f>'Balance N'!M5915</f>
        <v>0</v>
      </c>
      <c r="F5912" s="72">
        <f>'Balance N'!N5915</f>
        <v>0</v>
      </c>
      <c r="G5912" s="72">
        <f>'Balance N'!O5915</f>
        <v>0</v>
      </c>
      <c r="H5912" s="72">
        <f>'Balance N'!P5915</f>
        <v>0</v>
      </c>
      <c r="I5912" s="74">
        <f t="shared" si="92"/>
        <v>0</v>
      </c>
    </row>
    <row r="5913" spans="1:9" ht="15.6">
      <c r="A5913" s="70">
        <f>'Balance N'!I5916</f>
        <v>0</v>
      </c>
      <c r="B5913" s="71">
        <f>'Balance N'!J5916</f>
        <v>0</v>
      </c>
      <c r="C5913" s="72">
        <f>'Balance N'!K5916</f>
        <v>0</v>
      </c>
      <c r="D5913" s="72">
        <f>'Balance N'!L5916</f>
        <v>0</v>
      </c>
      <c r="E5913" s="72">
        <f>'Balance N'!M5916</f>
        <v>0</v>
      </c>
      <c r="F5913" s="72">
        <f>'Balance N'!N5916</f>
        <v>0</v>
      </c>
      <c r="G5913" s="72">
        <f>'Balance N'!O5916</f>
        <v>0</v>
      </c>
      <c r="H5913" s="72">
        <f>'Balance N'!P5916</f>
        <v>0</v>
      </c>
      <c r="I5913" s="74">
        <f t="shared" si="92"/>
        <v>0</v>
      </c>
    </row>
    <row r="5914" spans="1:9" ht="15.6">
      <c r="A5914" s="70">
        <f>'Balance N'!I5917</f>
        <v>0</v>
      </c>
      <c r="B5914" s="71">
        <f>'Balance N'!J5917</f>
        <v>0</v>
      </c>
      <c r="C5914" s="72">
        <f>'Balance N'!K5917</f>
        <v>0</v>
      </c>
      <c r="D5914" s="72">
        <f>'Balance N'!L5917</f>
        <v>0</v>
      </c>
      <c r="E5914" s="72">
        <f>'Balance N'!M5917</f>
        <v>0</v>
      </c>
      <c r="F5914" s="72">
        <f>'Balance N'!N5917</f>
        <v>0</v>
      </c>
      <c r="G5914" s="72">
        <f>'Balance N'!O5917</f>
        <v>0</v>
      </c>
      <c r="H5914" s="72">
        <f>'Balance N'!P5917</f>
        <v>0</v>
      </c>
      <c r="I5914" s="74">
        <f t="shared" si="92"/>
        <v>0</v>
      </c>
    </row>
    <row r="5915" spans="1:9" ht="15.6">
      <c r="A5915" s="70">
        <f>'Balance N'!I5918</f>
        <v>0</v>
      </c>
      <c r="B5915" s="71">
        <f>'Balance N'!J5918</f>
        <v>0</v>
      </c>
      <c r="C5915" s="72">
        <f>'Balance N'!K5918</f>
        <v>0</v>
      </c>
      <c r="D5915" s="72">
        <f>'Balance N'!L5918</f>
        <v>0</v>
      </c>
      <c r="E5915" s="72">
        <f>'Balance N'!M5918</f>
        <v>0</v>
      </c>
      <c r="F5915" s="72">
        <f>'Balance N'!N5918</f>
        <v>0</v>
      </c>
      <c r="G5915" s="72">
        <f>'Balance N'!O5918</f>
        <v>0</v>
      </c>
      <c r="H5915" s="72">
        <f>'Balance N'!P5918</f>
        <v>0</v>
      </c>
      <c r="I5915" s="74">
        <f t="shared" si="92"/>
        <v>0</v>
      </c>
    </row>
    <row r="5916" spans="1:9" ht="15.6">
      <c r="A5916" s="70">
        <f>'Balance N'!I5919</f>
        <v>0</v>
      </c>
      <c r="B5916" s="71">
        <f>'Balance N'!J5919</f>
        <v>0</v>
      </c>
      <c r="C5916" s="72">
        <f>'Balance N'!K5919</f>
        <v>0</v>
      </c>
      <c r="D5916" s="72">
        <f>'Balance N'!L5919</f>
        <v>0</v>
      </c>
      <c r="E5916" s="72">
        <f>'Balance N'!M5919</f>
        <v>0</v>
      </c>
      <c r="F5916" s="72">
        <f>'Balance N'!N5919</f>
        <v>0</v>
      </c>
      <c r="G5916" s="72">
        <f>'Balance N'!O5919</f>
        <v>0</v>
      </c>
      <c r="H5916" s="72">
        <f>'Balance N'!P5919</f>
        <v>0</v>
      </c>
      <c r="I5916" s="74">
        <f t="shared" si="92"/>
        <v>0</v>
      </c>
    </row>
    <row r="5917" spans="1:9" ht="15.6">
      <c r="A5917" s="70">
        <f>'Balance N'!I5920</f>
        <v>0</v>
      </c>
      <c r="B5917" s="71">
        <f>'Balance N'!J5920</f>
        <v>0</v>
      </c>
      <c r="C5917" s="72">
        <f>'Balance N'!K5920</f>
        <v>0</v>
      </c>
      <c r="D5917" s="72">
        <f>'Balance N'!L5920</f>
        <v>0</v>
      </c>
      <c r="E5917" s="72">
        <f>'Balance N'!M5920</f>
        <v>0</v>
      </c>
      <c r="F5917" s="72">
        <f>'Balance N'!N5920</f>
        <v>0</v>
      </c>
      <c r="G5917" s="72">
        <f>'Balance N'!O5920</f>
        <v>0</v>
      </c>
      <c r="H5917" s="72">
        <f>'Balance N'!P5920</f>
        <v>0</v>
      </c>
      <c r="I5917" s="74">
        <f t="shared" si="92"/>
        <v>0</v>
      </c>
    </row>
    <row r="5918" spans="1:9" ht="15.6">
      <c r="A5918" s="70">
        <f>'Balance N'!I5921</f>
        <v>0</v>
      </c>
      <c r="B5918" s="71">
        <f>'Balance N'!J5921</f>
        <v>0</v>
      </c>
      <c r="C5918" s="72">
        <f>'Balance N'!K5921</f>
        <v>0</v>
      </c>
      <c r="D5918" s="72">
        <f>'Balance N'!L5921</f>
        <v>0</v>
      </c>
      <c r="E5918" s="72">
        <f>'Balance N'!M5921</f>
        <v>0</v>
      </c>
      <c r="F5918" s="72">
        <f>'Balance N'!N5921</f>
        <v>0</v>
      </c>
      <c r="G5918" s="72">
        <f>'Balance N'!O5921</f>
        <v>0</v>
      </c>
      <c r="H5918" s="72">
        <f>'Balance N'!P5921</f>
        <v>0</v>
      </c>
      <c r="I5918" s="74">
        <f t="shared" si="92"/>
        <v>0</v>
      </c>
    </row>
    <row r="5919" spans="1:9" ht="15.6">
      <c r="A5919" s="70">
        <f>'Balance N'!I5922</f>
        <v>0</v>
      </c>
      <c r="B5919" s="71">
        <f>'Balance N'!J5922</f>
        <v>0</v>
      </c>
      <c r="C5919" s="72">
        <f>'Balance N'!K5922</f>
        <v>0</v>
      </c>
      <c r="D5919" s="72">
        <f>'Balance N'!L5922</f>
        <v>0</v>
      </c>
      <c r="E5919" s="72">
        <f>'Balance N'!M5922</f>
        <v>0</v>
      </c>
      <c r="F5919" s="72">
        <f>'Balance N'!N5922</f>
        <v>0</v>
      </c>
      <c r="G5919" s="72">
        <f>'Balance N'!O5922</f>
        <v>0</v>
      </c>
      <c r="H5919" s="72">
        <f>'Balance N'!P5922</f>
        <v>0</v>
      </c>
      <c r="I5919" s="74">
        <f t="shared" si="92"/>
        <v>0</v>
      </c>
    </row>
    <row r="5920" spans="1:9" ht="15.6">
      <c r="A5920" s="70">
        <f>'Balance N'!I5923</f>
        <v>0</v>
      </c>
      <c r="B5920" s="71">
        <f>'Balance N'!J5923</f>
        <v>0</v>
      </c>
      <c r="C5920" s="72">
        <f>'Balance N'!K5923</f>
        <v>0</v>
      </c>
      <c r="D5920" s="72">
        <f>'Balance N'!L5923</f>
        <v>0</v>
      </c>
      <c r="E5920" s="72">
        <f>'Balance N'!M5923</f>
        <v>0</v>
      </c>
      <c r="F5920" s="72">
        <f>'Balance N'!N5923</f>
        <v>0</v>
      </c>
      <c r="G5920" s="72">
        <f>'Balance N'!O5923</f>
        <v>0</v>
      </c>
      <c r="H5920" s="72">
        <f>'Balance N'!P5923</f>
        <v>0</v>
      </c>
      <c r="I5920" s="74">
        <f t="shared" si="92"/>
        <v>0</v>
      </c>
    </row>
    <row r="5921" spans="1:9" ht="15.6">
      <c r="A5921" s="70">
        <f>'Balance N'!I5924</f>
        <v>0</v>
      </c>
      <c r="B5921" s="71">
        <f>'Balance N'!J5924</f>
        <v>0</v>
      </c>
      <c r="C5921" s="72">
        <f>'Balance N'!K5924</f>
        <v>0</v>
      </c>
      <c r="D5921" s="72">
        <f>'Balance N'!L5924</f>
        <v>0</v>
      </c>
      <c r="E5921" s="72">
        <f>'Balance N'!M5924</f>
        <v>0</v>
      </c>
      <c r="F5921" s="72">
        <f>'Balance N'!N5924</f>
        <v>0</v>
      </c>
      <c r="G5921" s="72">
        <f>'Balance N'!O5924</f>
        <v>0</v>
      </c>
      <c r="H5921" s="72">
        <f>'Balance N'!P5924</f>
        <v>0</v>
      </c>
      <c r="I5921" s="74">
        <f t="shared" si="92"/>
        <v>0</v>
      </c>
    </row>
    <row r="5922" spans="1:9" ht="15.6">
      <c r="A5922" s="70">
        <f>'Balance N'!I5925</f>
        <v>0</v>
      </c>
      <c r="B5922" s="71">
        <f>'Balance N'!J5925</f>
        <v>0</v>
      </c>
      <c r="C5922" s="72">
        <f>'Balance N'!K5925</f>
        <v>0</v>
      </c>
      <c r="D5922" s="72">
        <f>'Balance N'!L5925</f>
        <v>0</v>
      </c>
      <c r="E5922" s="72">
        <f>'Balance N'!M5925</f>
        <v>0</v>
      </c>
      <c r="F5922" s="72">
        <f>'Balance N'!N5925</f>
        <v>0</v>
      </c>
      <c r="G5922" s="72">
        <f>'Balance N'!O5925</f>
        <v>0</v>
      </c>
      <c r="H5922" s="72">
        <f>'Balance N'!P5925</f>
        <v>0</v>
      </c>
      <c r="I5922" s="74">
        <f t="shared" si="92"/>
        <v>0</v>
      </c>
    </row>
    <row r="5923" spans="1:9" ht="15.6">
      <c r="A5923" s="70">
        <f>'Balance N'!I5926</f>
        <v>0</v>
      </c>
      <c r="B5923" s="71">
        <f>'Balance N'!J5926</f>
        <v>0</v>
      </c>
      <c r="C5923" s="72">
        <f>'Balance N'!K5926</f>
        <v>0</v>
      </c>
      <c r="D5923" s="72">
        <f>'Balance N'!L5926</f>
        <v>0</v>
      </c>
      <c r="E5923" s="72">
        <f>'Balance N'!M5926</f>
        <v>0</v>
      </c>
      <c r="F5923" s="72">
        <f>'Balance N'!N5926</f>
        <v>0</v>
      </c>
      <c r="G5923" s="72">
        <f>'Balance N'!O5926</f>
        <v>0</v>
      </c>
      <c r="H5923" s="72">
        <f>'Balance N'!P5926</f>
        <v>0</v>
      </c>
      <c r="I5923" s="74">
        <f t="shared" si="92"/>
        <v>0</v>
      </c>
    </row>
    <row r="5924" spans="1:9" ht="15.6">
      <c r="A5924" s="70">
        <f>'Balance N'!I5927</f>
        <v>0</v>
      </c>
      <c r="B5924" s="71">
        <f>'Balance N'!J5927</f>
        <v>0</v>
      </c>
      <c r="C5924" s="72">
        <f>'Balance N'!K5927</f>
        <v>0</v>
      </c>
      <c r="D5924" s="72">
        <f>'Balance N'!L5927</f>
        <v>0</v>
      </c>
      <c r="E5924" s="72">
        <f>'Balance N'!M5927</f>
        <v>0</v>
      </c>
      <c r="F5924" s="72">
        <f>'Balance N'!N5927</f>
        <v>0</v>
      </c>
      <c r="G5924" s="72">
        <f>'Balance N'!O5927</f>
        <v>0</v>
      </c>
      <c r="H5924" s="72">
        <f>'Balance N'!P5927</f>
        <v>0</v>
      </c>
      <c r="I5924" s="74">
        <f t="shared" si="92"/>
        <v>0</v>
      </c>
    </row>
    <row r="5925" spans="1:9" ht="15.6">
      <c r="A5925" s="70">
        <f>'Balance N'!I5928</f>
        <v>0</v>
      </c>
      <c r="B5925" s="71">
        <f>'Balance N'!J5928</f>
        <v>0</v>
      </c>
      <c r="C5925" s="72">
        <f>'Balance N'!K5928</f>
        <v>0</v>
      </c>
      <c r="D5925" s="72">
        <f>'Balance N'!L5928</f>
        <v>0</v>
      </c>
      <c r="E5925" s="72">
        <f>'Balance N'!M5928</f>
        <v>0</v>
      </c>
      <c r="F5925" s="72">
        <f>'Balance N'!N5928</f>
        <v>0</v>
      </c>
      <c r="G5925" s="72">
        <f>'Balance N'!O5928</f>
        <v>0</v>
      </c>
      <c r="H5925" s="72">
        <f>'Balance N'!P5928</f>
        <v>0</v>
      </c>
      <c r="I5925" s="74">
        <f t="shared" si="92"/>
        <v>0</v>
      </c>
    </row>
    <row r="5926" spans="1:9" ht="15.6">
      <c r="A5926" s="70">
        <f>'Balance N'!I5929</f>
        <v>0</v>
      </c>
      <c r="B5926" s="71">
        <f>'Balance N'!J5929</f>
        <v>0</v>
      </c>
      <c r="C5926" s="72">
        <f>'Balance N'!K5929</f>
        <v>0</v>
      </c>
      <c r="D5926" s="72">
        <f>'Balance N'!L5929</f>
        <v>0</v>
      </c>
      <c r="E5926" s="72">
        <f>'Balance N'!M5929</f>
        <v>0</v>
      </c>
      <c r="F5926" s="72">
        <f>'Balance N'!N5929</f>
        <v>0</v>
      </c>
      <c r="G5926" s="72">
        <f>'Balance N'!O5929</f>
        <v>0</v>
      </c>
      <c r="H5926" s="72">
        <f>'Balance N'!P5929</f>
        <v>0</v>
      </c>
      <c r="I5926" s="74">
        <f t="shared" si="92"/>
        <v>0</v>
      </c>
    </row>
    <row r="5927" spans="1:9" ht="15.6">
      <c r="A5927" s="70">
        <f>'Balance N'!I5930</f>
        <v>0</v>
      </c>
      <c r="B5927" s="71">
        <f>'Balance N'!J5930</f>
        <v>0</v>
      </c>
      <c r="C5927" s="72">
        <f>'Balance N'!K5930</f>
        <v>0</v>
      </c>
      <c r="D5927" s="72">
        <f>'Balance N'!L5930</f>
        <v>0</v>
      </c>
      <c r="E5927" s="72">
        <f>'Balance N'!M5930</f>
        <v>0</v>
      </c>
      <c r="F5927" s="72">
        <f>'Balance N'!N5930</f>
        <v>0</v>
      </c>
      <c r="G5927" s="72">
        <f>'Balance N'!O5930</f>
        <v>0</v>
      </c>
      <c r="H5927" s="72">
        <f>'Balance N'!P5930</f>
        <v>0</v>
      </c>
      <c r="I5927" s="74">
        <f t="shared" si="92"/>
        <v>0</v>
      </c>
    </row>
    <row r="5928" spans="1:9" ht="15.6">
      <c r="A5928" s="70">
        <f>'Balance N'!I5931</f>
        <v>0</v>
      </c>
      <c r="B5928" s="71">
        <f>'Balance N'!J5931</f>
        <v>0</v>
      </c>
      <c r="C5928" s="72">
        <f>'Balance N'!K5931</f>
        <v>0</v>
      </c>
      <c r="D5928" s="72">
        <f>'Balance N'!L5931</f>
        <v>0</v>
      </c>
      <c r="E5928" s="72">
        <f>'Balance N'!M5931</f>
        <v>0</v>
      </c>
      <c r="F5928" s="72">
        <f>'Balance N'!N5931</f>
        <v>0</v>
      </c>
      <c r="G5928" s="72">
        <f>'Balance N'!O5931</f>
        <v>0</v>
      </c>
      <c r="H5928" s="72">
        <f>'Balance N'!P5931</f>
        <v>0</v>
      </c>
      <c r="I5928" s="74">
        <f t="shared" si="92"/>
        <v>0</v>
      </c>
    </row>
    <row r="5929" spans="1:9" ht="15.6">
      <c r="A5929" s="70">
        <f>'Balance N'!I5932</f>
        <v>0</v>
      </c>
      <c r="B5929" s="71">
        <f>'Balance N'!J5932</f>
        <v>0</v>
      </c>
      <c r="C5929" s="72">
        <f>'Balance N'!K5932</f>
        <v>0</v>
      </c>
      <c r="D5929" s="72">
        <f>'Balance N'!L5932</f>
        <v>0</v>
      </c>
      <c r="E5929" s="72">
        <f>'Balance N'!M5932</f>
        <v>0</v>
      </c>
      <c r="F5929" s="72">
        <f>'Balance N'!N5932</f>
        <v>0</v>
      </c>
      <c r="G5929" s="72">
        <f>'Balance N'!O5932</f>
        <v>0</v>
      </c>
      <c r="H5929" s="72">
        <f>'Balance N'!P5932</f>
        <v>0</v>
      </c>
      <c r="I5929" s="74">
        <f t="shared" si="92"/>
        <v>0</v>
      </c>
    </row>
    <row r="5930" spans="1:9" ht="15.6">
      <c r="A5930" s="70">
        <f>'Balance N'!I5933</f>
        <v>0</v>
      </c>
      <c r="B5930" s="71">
        <f>'Balance N'!J5933</f>
        <v>0</v>
      </c>
      <c r="C5930" s="72">
        <f>'Balance N'!K5933</f>
        <v>0</v>
      </c>
      <c r="D5930" s="72">
        <f>'Balance N'!L5933</f>
        <v>0</v>
      </c>
      <c r="E5930" s="72">
        <f>'Balance N'!M5933</f>
        <v>0</v>
      </c>
      <c r="F5930" s="72">
        <f>'Balance N'!N5933</f>
        <v>0</v>
      </c>
      <c r="G5930" s="72">
        <f>'Balance N'!O5933</f>
        <v>0</v>
      </c>
      <c r="H5930" s="72">
        <f>'Balance N'!P5933</f>
        <v>0</v>
      </c>
      <c r="I5930" s="74">
        <f t="shared" si="92"/>
        <v>0</v>
      </c>
    </row>
    <row r="5931" spans="1:9" ht="15.6">
      <c r="A5931" s="70">
        <f>'Balance N'!I5934</f>
        <v>0</v>
      </c>
      <c r="B5931" s="71">
        <f>'Balance N'!J5934</f>
        <v>0</v>
      </c>
      <c r="C5931" s="72">
        <f>'Balance N'!K5934</f>
        <v>0</v>
      </c>
      <c r="D5931" s="72">
        <f>'Balance N'!L5934</f>
        <v>0</v>
      </c>
      <c r="E5931" s="72">
        <f>'Balance N'!M5934</f>
        <v>0</v>
      </c>
      <c r="F5931" s="72">
        <f>'Balance N'!N5934</f>
        <v>0</v>
      </c>
      <c r="G5931" s="72">
        <f>'Balance N'!O5934</f>
        <v>0</v>
      </c>
      <c r="H5931" s="72">
        <f>'Balance N'!P5934</f>
        <v>0</v>
      </c>
      <c r="I5931" s="74">
        <f t="shared" si="92"/>
        <v>0</v>
      </c>
    </row>
    <row r="5932" spans="1:9" ht="15.6">
      <c r="A5932" s="70">
        <f>'Balance N'!I5935</f>
        <v>0</v>
      </c>
      <c r="B5932" s="71">
        <f>'Balance N'!J5935</f>
        <v>0</v>
      </c>
      <c r="C5932" s="72">
        <f>'Balance N'!K5935</f>
        <v>0</v>
      </c>
      <c r="D5932" s="72">
        <f>'Balance N'!L5935</f>
        <v>0</v>
      </c>
      <c r="E5932" s="72">
        <f>'Balance N'!M5935</f>
        <v>0</v>
      </c>
      <c r="F5932" s="72">
        <f>'Balance N'!N5935</f>
        <v>0</v>
      </c>
      <c r="G5932" s="72">
        <f>'Balance N'!O5935</f>
        <v>0</v>
      </c>
      <c r="H5932" s="72">
        <f>'Balance N'!P5935</f>
        <v>0</v>
      </c>
      <c r="I5932" s="74">
        <f t="shared" si="92"/>
        <v>0</v>
      </c>
    </row>
    <row r="5933" spans="1:9" ht="15.6">
      <c r="A5933" s="70">
        <f>'Balance N'!I5936</f>
        <v>0</v>
      </c>
      <c r="B5933" s="71">
        <f>'Balance N'!J5936</f>
        <v>0</v>
      </c>
      <c r="C5933" s="72">
        <f>'Balance N'!K5936</f>
        <v>0</v>
      </c>
      <c r="D5933" s="72">
        <f>'Balance N'!L5936</f>
        <v>0</v>
      </c>
      <c r="E5933" s="72">
        <f>'Balance N'!M5936</f>
        <v>0</v>
      </c>
      <c r="F5933" s="72">
        <f>'Balance N'!N5936</f>
        <v>0</v>
      </c>
      <c r="G5933" s="72">
        <f>'Balance N'!O5936</f>
        <v>0</v>
      </c>
      <c r="H5933" s="72">
        <f>'Balance N'!P5936</f>
        <v>0</v>
      </c>
      <c r="I5933" s="74">
        <f t="shared" si="92"/>
        <v>0</v>
      </c>
    </row>
    <row r="5934" spans="1:9" ht="15.6">
      <c r="A5934" s="70">
        <f>'Balance N'!I5937</f>
        <v>0</v>
      </c>
      <c r="B5934" s="71">
        <f>'Balance N'!J5937</f>
        <v>0</v>
      </c>
      <c r="C5934" s="72">
        <f>'Balance N'!K5937</f>
        <v>0</v>
      </c>
      <c r="D5934" s="72">
        <f>'Balance N'!L5937</f>
        <v>0</v>
      </c>
      <c r="E5934" s="72">
        <f>'Balance N'!M5937</f>
        <v>0</v>
      </c>
      <c r="F5934" s="72">
        <f>'Balance N'!N5937</f>
        <v>0</v>
      </c>
      <c r="G5934" s="72">
        <f>'Balance N'!O5937</f>
        <v>0</v>
      </c>
      <c r="H5934" s="72">
        <f>'Balance N'!P5937</f>
        <v>0</v>
      </c>
      <c r="I5934" s="74">
        <f t="shared" si="92"/>
        <v>0</v>
      </c>
    </row>
    <row r="5935" spans="1:9" ht="15.6">
      <c r="A5935" s="70">
        <f>'Balance N'!I5938</f>
        <v>0</v>
      </c>
      <c r="B5935" s="71">
        <f>'Balance N'!J5938</f>
        <v>0</v>
      </c>
      <c r="C5935" s="72">
        <f>'Balance N'!K5938</f>
        <v>0</v>
      </c>
      <c r="D5935" s="72">
        <f>'Balance N'!L5938</f>
        <v>0</v>
      </c>
      <c r="E5935" s="72">
        <f>'Balance N'!M5938</f>
        <v>0</v>
      </c>
      <c r="F5935" s="72">
        <f>'Balance N'!N5938</f>
        <v>0</v>
      </c>
      <c r="G5935" s="72">
        <f>'Balance N'!O5938</f>
        <v>0</v>
      </c>
      <c r="H5935" s="72">
        <f>'Balance N'!P5938</f>
        <v>0</v>
      </c>
      <c r="I5935" s="74">
        <f t="shared" si="92"/>
        <v>0</v>
      </c>
    </row>
    <row r="5936" spans="1:9" ht="15.6">
      <c r="A5936" s="70">
        <f>'Balance N'!I5939</f>
        <v>0</v>
      </c>
      <c r="B5936" s="71">
        <f>'Balance N'!J5939</f>
        <v>0</v>
      </c>
      <c r="C5936" s="72">
        <f>'Balance N'!K5939</f>
        <v>0</v>
      </c>
      <c r="D5936" s="72">
        <f>'Balance N'!L5939</f>
        <v>0</v>
      </c>
      <c r="E5936" s="72">
        <f>'Balance N'!M5939</f>
        <v>0</v>
      </c>
      <c r="F5936" s="72">
        <f>'Balance N'!N5939</f>
        <v>0</v>
      </c>
      <c r="G5936" s="72">
        <f>'Balance N'!O5939</f>
        <v>0</v>
      </c>
      <c r="H5936" s="72">
        <f>'Balance N'!P5939</f>
        <v>0</v>
      </c>
      <c r="I5936" s="74">
        <f t="shared" si="92"/>
        <v>0</v>
      </c>
    </row>
    <row r="5937" spans="1:9" ht="15.6">
      <c r="A5937" s="70">
        <f>'Balance N'!I5940</f>
        <v>0</v>
      </c>
      <c r="B5937" s="71">
        <f>'Balance N'!J5940</f>
        <v>0</v>
      </c>
      <c r="C5937" s="72">
        <f>'Balance N'!K5940</f>
        <v>0</v>
      </c>
      <c r="D5937" s="72">
        <f>'Balance N'!L5940</f>
        <v>0</v>
      </c>
      <c r="E5937" s="72">
        <f>'Balance N'!M5940</f>
        <v>0</v>
      </c>
      <c r="F5937" s="72">
        <f>'Balance N'!N5940</f>
        <v>0</v>
      </c>
      <c r="G5937" s="72">
        <f>'Balance N'!O5940</f>
        <v>0</v>
      </c>
      <c r="H5937" s="72">
        <f>'Balance N'!P5940</f>
        <v>0</v>
      </c>
      <c r="I5937" s="74">
        <f t="shared" si="92"/>
        <v>0</v>
      </c>
    </row>
    <row r="5938" spans="1:9" ht="15.6">
      <c r="A5938" s="70">
        <f>'Balance N'!I5941</f>
        <v>0</v>
      </c>
      <c r="B5938" s="71">
        <f>'Balance N'!J5941</f>
        <v>0</v>
      </c>
      <c r="C5938" s="72">
        <f>'Balance N'!K5941</f>
        <v>0</v>
      </c>
      <c r="D5938" s="72">
        <f>'Balance N'!L5941</f>
        <v>0</v>
      </c>
      <c r="E5938" s="72">
        <f>'Balance N'!M5941</f>
        <v>0</v>
      </c>
      <c r="F5938" s="72">
        <f>'Balance N'!N5941</f>
        <v>0</v>
      </c>
      <c r="G5938" s="72">
        <f>'Balance N'!O5941</f>
        <v>0</v>
      </c>
      <c r="H5938" s="72">
        <f>'Balance N'!P5941</f>
        <v>0</v>
      </c>
      <c r="I5938" s="74">
        <f t="shared" si="92"/>
        <v>0</v>
      </c>
    </row>
    <row r="5939" spans="1:9" ht="15.6">
      <c r="A5939" s="70">
        <f>'Balance N'!I5942</f>
        <v>0</v>
      </c>
      <c r="B5939" s="71">
        <f>'Balance N'!J5942</f>
        <v>0</v>
      </c>
      <c r="C5939" s="72">
        <f>'Balance N'!K5942</f>
        <v>0</v>
      </c>
      <c r="D5939" s="72">
        <f>'Balance N'!L5942</f>
        <v>0</v>
      </c>
      <c r="E5939" s="72">
        <f>'Balance N'!M5942</f>
        <v>0</v>
      </c>
      <c r="F5939" s="72">
        <f>'Balance N'!N5942</f>
        <v>0</v>
      </c>
      <c r="G5939" s="72">
        <f>'Balance N'!O5942</f>
        <v>0</v>
      </c>
      <c r="H5939" s="72">
        <f>'Balance N'!P5942</f>
        <v>0</v>
      </c>
      <c r="I5939" s="74">
        <f t="shared" si="92"/>
        <v>0</v>
      </c>
    </row>
    <row r="5940" spans="1:9" ht="15.6">
      <c r="A5940" s="70">
        <f>'Balance N'!I5943</f>
        <v>0</v>
      </c>
      <c r="B5940" s="71">
        <f>'Balance N'!J5943</f>
        <v>0</v>
      </c>
      <c r="C5940" s="72">
        <f>'Balance N'!K5943</f>
        <v>0</v>
      </c>
      <c r="D5940" s="72">
        <f>'Balance N'!L5943</f>
        <v>0</v>
      </c>
      <c r="E5940" s="72">
        <f>'Balance N'!M5943</f>
        <v>0</v>
      </c>
      <c r="F5940" s="72">
        <f>'Balance N'!N5943</f>
        <v>0</v>
      </c>
      <c r="G5940" s="72">
        <f>'Balance N'!O5943</f>
        <v>0</v>
      </c>
      <c r="H5940" s="72">
        <f>'Balance N'!P5943</f>
        <v>0</v>
      </c>
      <c r="I5940" s="74">
        <f t="shared" si="92"/>
        <v>0</v>
      </c>
    </row>
    <row r="5941" spans="1:9" ht="15.6">
      <c r="A5941" s="70">
        <f>'Balance N'!I5944</f>
        <v>0</v>
      </c>
      <c r="B5941" s="71">
        <f>'Balance N'!J5944</f>
        <v>0</v>
      </c>
      <c r="C5941" s="72">
        <f>'Balance N'!K5944</f>
        <v>0</v>
      </c>
      <c r="D5941" s="72">
        <f>'Balance N'!L5944</f>
        <v>0</v>
      </c>
      <c r="E5941" s="72">
        <f>'Balance N'!M5944</f>
        <v>0</v>
      </c>
      <c r="F5941" s="72">
        <f>'Balance N'!N5944</f>
        <v>0</v>
      </c>
      <c r="G5941" s="72">
        <f>'Balance N'!O5944</f>
        <v>0</v>
      </c>
      <c r="H5941" s="72">
        <f>'Balance N'!P5944</f>
        <v>0</v>
      </c>
      <c r="I5941" s="74">
        <f t="shared" si="92"/>
        <v>0</v>
      </c>
    </row>
    <row r="5942" spans="1:9" ht="15.6">
      <c r="A5942" s="70">
        <f>'Balance N'!I5945</f>
        <v>0</v>
      </c>
      <c r="B5942" s="71">
        <f>'Balance N'!J5945</f>
        <v>0</v>
      </c>
      <c r="C5942" s="72">
        <f>'Balance N'!K5945</f>
        <v>0</v>
      </c>
      <c r="D5942" s="72">
        <f>'Balance N'!L5945</f>
        <v>0</v>
      </c>
      <c r="E5942" s="72">
        <f>'Balance N'!M5945</f>
        <v>0</v>
      </c>
      <c r="F5942" s="72">
        <f>'Balance N'!N5945</f>
        <v>0</v>
      </c>
      <c r="G5942" s="72">
        <f>'Balance N'!O5945</f>
        <v>0</v>
      </c>
      <c r="H5942" s="72">
        <f>'Balance N'!P5945</f>
        <v>0</v>
      </c>
      <c r="I5942" s="74">
        <f t="shared" si="92"/>
        <v>0</v>
      </c>
    </row>
    <row r="5943" spans="1:9" ht="15.6">
      <c r="A5943" s="70">
        <f>'Balance N'!I5946</f>
        <v>0</v>
      </c>
      <c r="B5943" s="71">
        <f>'Balance N'!J5946</f>
        <v>0</v>
      </c>
      <c r="C5943" s="72">
        <f>'Balance N'!K5946</f>
        <v>0</v>
      </c>
      <c r="D5943" s="72">
        <f>'Balance N'!L5946</f>
        <v>0</v>
      </c>
      <c r="E5943" s="72">
        <f>'Balance N'!M5946</f>
        <v>0</v>
      </c>
      <c r="F5943" s="72">
        <f>'Balance N'!N5946</f>
        <v>0</v>
      </c>
      <c r="G5943" s="72">
        <f>'Balance N'!O5946</f>
        <v>0</v>
      </c>
      <c r="H5943" s="72">
        <f>'Balance N'!P5946</f>
        <v>0</v>
      </c>
      <c r="I5943" s="74">
        <f t="shared" si="92"/>
        <v>0</v>
      </c>
    </row>
    <row r="5944" spans="1:9" ht="15.6">
      <c r="A5944" s="70">
        <f>'Balance N'!I5947</f>
        <v>0</v>
      </c>
      <c r="B5944" s="71">
        <f>'Balance N'!J5947</f>
        <v>0</v>
      </c>
      <c r="C5944" s="72">
        <f>'Balance N'!K5947</f>
        <v>0</v>
      </c>
      <c r="D5944" s="72">
        <f>'Balance N'!L5947</f>
        <v>0</v>
      </c>
      <c r="E5944" s="72">
        <f>'Balance N'!M5947</f>
        <v>0</v>
      </c>
      <c r="F5944" s="72">
        <f>'Balance N'!N5947</f>
        <v>0</v>
      </c>
      <c r="G5944" s="72">
        <f>'Balance N'!O5947</f>
        <v>0</v>
      </c>
      <c r="H5944" s="72">
        <f>'Balance N'!P5947</f>
        <v>0</v>
      </c>
      <c r="I5944" s="74">
        <f t="shared" si="92"/>
        <v>0</v>
      </c>
    </row>
    <row r="5945" spans="1:9" ht="15.6">
      <c r="A5945" s="70">
        <f>'Balance N'!I5948</f>
        <v>0</v>
      </c>
      <c r="B5945" s="71">
        <f>'Balance N'!J5948</f>
        <v>0</v>
      </c>
      <c r="C5945" s="72">
        <f>'Balance N'!K5948</f>
        <v>0</v>
      </c>
      <c r="D5945" s="72">
        <f>'Balance N'!L5948</f>
        <v>0</v>
      </c>
      <c r="E5945" s="72">
        <f>'Balance N'!M5948</f>
        <v>0</v>
      </c>
      <c r="F5945" s="72">
        <f>'Balance N'!N5948</f>
        <v>0</v>
      </c>
      <c r="G5945" s="72">
        <f>'Balance N'!O5948</f>
        <v>0</v>
      </c>
      <c r="H5945" s="72">
        <f>'Balance N'!P5948</f>
        <v>0</v>
      </c>
      <c r="I5945" s="74">
        <f t="shared" si="92"/>
        <v>0</v>
      </c>
    </row>
    <row r="5946" spans="1:9" ht="15.6">
      <c r="A5946" s="70">
        <f>'Balance N'!I5949</f>
        <v>0</v>
      </c>
      <c r="B5946" s="71">
        <f>'Balance N'!J5949</f>
        <v>0</v>
      </c>
      <c r="C5946" s="72">
        <f>'Balance N'!K5949</f>
        <v>0</v>
      </c>
      <c r="D5946" s="72">
        <f>'Balance N'!L5949</f>
        <v>0</v>
      </c>
      <c r="E5946" s="72">
        <f>'Balance N'!M5949</f>
        <v>0</v>
      </c>
      <c r="F5946" s="72">
        <f>'Balance N'!N5949</f>
        <v>0</v>
      </c>
      <c r="G5946" s="72">
        <f>'Balance N'!O5949</f>
        <v>0</v>
      </c>
      <c r="H5946" s="72">
        <f>'Balance N'!P5949</f>
        <v>0</v>
      </c>
      <c r="I5946" s="74">
        <f t="shared" si="92"/>
        <v>0</v>
      </c>
    </row>
    <row r="5947" spans="1:9" ht="15.6">
      <c r="A5947" s="70">
        <f>'Balance N'!I5950</f>
        <v>0</v>
      </c>
      <c r="B5947" s="71">
        <f>'Balance N'!J5950</f>
        <v>0</v>
      </c>
      <c r="C5947" s="72">
        <f>'Balance N'!K5950</f>
        <v>0</v>
      </c>
      <c r="D5947" s="72">
        <f>'Balance N'!L5950</f>
        <v>0</v>
      </c>
      <c r="E5947" s="72">
        <f>'Balance N'!M5950</f>
        <v>0</v>
      </c>
      <c r="F5947" s="72">
        <f>'Balance N'!N5950</f>
        <v>0</v>
      </c>
      <c r="G5947" s="72">
        <f>'Balance N'!O5950</f>
        <v>0</v>
      </c>
      <c r="H5947" s="72">
        <f>'Balance N'!P5950</f>
        <v>0</v>
      </c>
      <c r="I5947" s="74">
        <f t="shared" si="92"/>
        <v>0</v>
      </c>
    </row>
    <row r="5948" spans="1:9" ht="15.6">
      <c r="A5948" s="70">
        <f>'Balance N'!I5951</f>
        <v>0</v>
      </c>
      <c r="B5948" s="71">
        <f>'Balance N'!J5951</f>
        <v>0</v>
      </c>
      <c r="C5948" s="72">
        <f>'Balance N'!K5951</f>
        <v>0</v>
      </c>
      <c r="D5948" s="72">
        <f>'Balance N'!L5951</f>
        <v>0</v>
      </c>
      <c r="E5948" s="72">
        <f>'Balance N'!M5951</f>
        <v>0</v>
      </c>
      <c r="F5948" s="72">
        <f>'Balance N'!N5951</f>
        <v>0</v>
      </c>
      <c r="G5948" s="72">
        <f>'Balance N'!O5951</f>
        <v>0</v>
      </c>
      <c r="H5948" s="72">
        <f>'Balance N'!P5951</f>
        <v>0</v>
      </c>
      <c r="I5948" s="74">
        <f t="shared" si="92"/>
        <v>0</v>
      </c>
    </row>
    <row r="5949" spans="1:9" ht="15.6">
      <c r="A5949" s="70">
        <f>'Balance N'!I5952</f>
        <v>0</v>
      </c>
      <c r="B5949" s="71">
        <f>'Balance N'!J5952</f>
        <v>0</v>
      </c>
      <c r="C5949" s="72">
        <f>'Balance N'!K5952</f>
        <v>0</v>
      </c>
      <c r="D5949" s="72">
        <f>'Balance N'!L5952</f>
        <v>0</v>
      </c>
      <c r="E5949" s="72">
        <f>'Balance N'!M5952</f>
        <v>0</v>
      </c>
      <c r="F5949" s="72">
        <f>'Balance N'!N5952</f>
        <v>0</v>
      </c>
      <c r="G5949" s="72">
        <f>'Balance N'!O5952</f>
        <v>0</v>
      </c>
      <c r="H5949" s="72">
        <f>'Balance N'!P5952</f>
        <v>0</v>
      </c>
      <c r="I5949" s="74">
        <f t="shared" si="92"/>
        <v>0</v>
      </c>
    </row>
    <row r="5950" spans="1:9" ht="15.6">
      <c r="A5950" s="70">
        <f>'Balance N'!I5953</f>
        <v>0</v>
      </c>
      <c r="B5950" s="71">
        <f>'Balance N'!J5953</f>
        <v>0</v>
      </c>
      <c r="C5950" s="72">
        <f>'Balance N'!K5953</f>
        <v>0</v>
      </c>
      <c r="D5950" s="72">
        <f>'Balance N'!L5953</f>
        <v>0</v>
      </c>
      <c r="E5950" s="72">
        <f>'Balance N'!M5953</f>
        <v>0</v>
      </c>
      <c r="F5950" s="72">
        <f>'Balance N'!N5953</f>
        <v>0</v>
      </c>
      <c r="G5950" s="72">
        <f>'Balance N'!O5953</f>
        <v>0</v>
      </c>
      <c r="H5950" s="72">
        <f>'Balance N'!P5953</f>
        <v>0</v>
      </c>
      <c r="I5950" s="74">
        <f t="shared" si="92"/>
        <v>0</v>
      </c>
    </row>
    <row r="5951" spans="1:9" ht="15.6">
      <c r="A5951" s="70">
        <f>'Balance N'!I5954</f>
        <v>0</v>
      </c>
      <c r="B5951" s="71">
        <f>'Balance N'!J5954</f>
        <v>0</v>
      </c>
      <c r="C5951" s="72">
        <f>'Balance N'!K5954</f>
        <v>0</v>
      </c>
      <c r="D5951" s="72">
        <f>'Balance N'!L5954</f>
        <v>0</v>
      </c>
      <c r="E5951" s="72">
        <f>'Balance N'!M5954</f>
        <v>0</v>
      </c>
      <c r="F5951" s="72">
        <f>'Balance N'!N5954</f>
        <v>0</v>
      </c>
      <c r="G5951" s="72">
        <f>'Balance N'!O5954</f>
        <v>0</v>
      </c>
      <c r="H5951" s="72">
        <f>'Balance N'!P5954</f>
        <v>0</v>
      </c>
      <c r="I5951" s="74">
        <f t="shared" si="92"/>
        <v>0</v>
      </c>
    </row>
    <row r="5952" spans="1:9" ht="15.6">
      <c r="A5952" s="70">
        <f>'Balance N'!I5955</f>
        <v>0</v>
      </c>
      <c r="B5952" s="71">
        <f>'Balance N'!J5955</f>
        <v>0</v>
      </c>
      <c r="C5952" s="72">
        <f>'Balance N'!K5955</f>
        <v>0</v>
      </c>
      <c r="D5952" s="72">
        <f>'Balance N'!L5955</f>
        <v>0</v>
      </c>
      <c r="E5952" s="72">
        <f>'Balance N'!M5955</f>
        <v>0</v>
      </c>
      <c r="F5952" s="72">
        <f>'Balance N'!N5955</f>
        <v>0</v>
      </c>
      <c r="G5952" s="72">
        <f>'Balance N'!O5955</f>
        <v>0</v>
      </c>
      <c r="H5952" s="72">
        <f>'Balance N'!P5955</f>
        <v>0</v>
      </c>
      <c r="I5952" s="74">
        <f t="shared" si="92"/>
        <v>0</v>
      </c>
    </row>
    <row r="5953" spans="1:9" ht="15.6">
      <c r="A5953" s="70">
        <f>'Balance N'!I5956</f>
        <v>0</v>
      </c>
      <c r="B5953" s="71">
        <f>'Balance N'!J5956</f>
        <v>0</v>
      </c>
      <c r="C5953" s="72">
        <f>'Balance N'!K5956</f>
        <v>0</v>
      </c>
      <c r="D5953" s="72">
        <f>'Balance N'!L5956</f>
        <v>0</v>
      </c>
      <c r="E5953" s="72">
        <f>'Balance N'!M5956</f>
        <v>0</v>
      </c>
      <c r="F5953" s="72">
        <f>'Balance N'!N5956</f>
        <v>0</v>
      </c>
      <c r="G5953" s="72">
        <f>'Balance N'!O5956</f>
        <v>0</v>
      </c>
      <c r="H5953" s="72">
        <f>'Balance N'!P5956</f>
        <v>0</v>
      </c>
      <c r="I5953" s="74">
        <f t="shared" si="92"/>
        <v>0</v>
      </c>
    </row>
    <row r="5954" spans="1:9" ht="15.6">
      <c r="A5954" s="70">
        <f>'Balance N'!I5957</f>
        <v>0</v>
      </c>
      <c r="B5954" s="71">
        <f>'Balance N'!J5957</f>
        <v>0</v>
      </c>
      <c r="C5954" s="72">
        <f>'Balance N'!K5957</f>
        <v>0</v>
      </c>
      <c r="D5954" s="72">
        <f>'Balance N'!L5957</f>
        <v>0</v>
      </c>
      <c r="E5954" s="72">
        <f>'Balance N'!M5957</f>
        <v>0</v>
      </c>
      <c r="F5954" s="72">
        <f>'Balance N'!N5957</f>
        <v>0</v>
      </c>
      <c r="G5954" s="72">
        <f>'Balance N'!O5957</f>
        <v>0</v>
      </c>
      <c r="H5954" s="72">
        <f>'Balance N'!P5957</f>
        <v>0</v>
      </c>
      <c r="I5954" s="74">
        <f t="shared" si="92"/>
        <v>0</v>
      </c>
    </row>
    <row r="5955" spans="1:9" ht="15.6">
      <c r="A5955" s="70">
        <f>'Balance N'!I5958</f>
        <v>0</v>
      </c>
      <c r="B5955" s="71">
        <f>'Balance N'!J5958</f>
        <v>0</v>
      </c>
      <c r="C5955" s="72">
        <f>'Balance N'!K5958</f>
        <v>0</v>
      </c>
      <c r="D5955" s="72">
        <f>'Balance N'!L5958</f>
        <v>0</v>
      </c>
      <c r="E5955" s="72">
        <f>'Balance N'!M5958</f>
        <v>0</v>
      </c>
      <c r="F5955" s="72">
        <f>'Balance N'!N5958</f>
        <v>0</v>
      </c>
      <c r="G5955" s="72">
        <f>'Balance N'!O5958</f>
        <v>0</v>
      </c>
      <c r="H5955" s="72">
        <f>'Balance N'!P5958</f>
        <v>0</v>
      </c>
      <c r="I5955" s="74">
        <f t="shared" ref="I5955:I6018" si="93">(C5955-D5955)+(E5955-F5955)-(G5955-H5955)</f>
        <v>0</v>
      </c>
    </row>
    <row r="5956" spans="1:9" ht="15.6">
      <c r="A5956" s="70">
        <f>'Balance N'!I5959</f>
        <v>0</v>
      </c>
      <c r="B5956" s="71">
        <f>'Balance N'!J5959</f>
        <v>0</v>
      </c>
      <c r="C5956" s="72">
        <f>'Balance N'!K5959</f>
        <v>0</v>
      </c>
      <c r="D5956" s="72">
        <f>'Balance N'!L5959</f>
        <v>0</v>
      </c>
      <c r="E5956" s="72">
        <f>'Balance N'!M5959</f>
        <v>0</v>
      </c>
      <c r="F5956" s="72">
        <f>'Balance N'!N5959</f>
        <v>0</v>
      </c>
      <c r="G5956" s="72">
        <f>'Balance N'!O5959</f>
        <v>0</v>
      </c>
      <c r="H5956" s="72">
        <f>'Balance N'!P5959</f>
        <v>0</v>
      </c>
      <c r="I5956" s="74">
        <f t="shared" si="93"/>
        <v>0</v>
      </c>
    </row>
    <row r="5957" spans="1:9" ht="15.6">
      <c r="A5957" s="70">
        <f>'Balance N'!I5960</f>
        <v>0</v>
      </c>
      <c r="B5957" s="71">
        <f>'Balance N'!J5960</f>
        <v>0</v>
      </c>
      <c r="C5957" s="72">
        <f>'Balance N'!K5960</f>
        <v>0</v>
      </c>
      <c r="D5957" s="72">
        <f>'Balance N'!L5960</f>
        <v>0</v>
      </c>
      <c r="E5957" s="72">
        <f>'Balance N'!M5960</f>
        <v>0</v>
      </c>
      <c r="F5957" s="72">
        <f>'Balance N'!N5960</f>
        <v>0</v>
      </c>
      <c r="G5957" s="72">
        <f>'Balance N'!O5960</f>
        <v>0</v>
      </c>
      <c r="H5957" s="72">
        <f>'Balance N'!P5960</f>
        <v>0</v>
      </c>
      <c r="I5957" s="74">
        <f t="shared" si="93"/>
        <v>0</v>
      </c>
    </row>
    <row r="5958" spans="1:9" ht="15.6">
      <c r="A5958" s="70">
        <f>'Balance N'!I5961</f>
        <v>0</v>
      </c>
      <c r="B5958" s="71">
        <f>'Balance N'!J5961</f>
        <v>0</v>
      </c>
      <c r="C5958" s="72">
        <f>'Balance N'!K5961</f>
        <v>0</v>
      </c>
      <c r="D5958" s="72">
        <f>'Balance N'!L5961</f>
        <v>0</v>
      </c>
      <c r="E5958" s="72">
        <f>'Balance N'!M5961</f>
        <v>0</v>
      </c>
      <c r="F5958" s="72">
        <f>'Balance N'!N5961</f>
        <v>0</v>
      </c>
      <c r="G5958" s="72">
        <f>'Balance N'!O5961</f>
        <v>0</v>
      </c>
      <c r="H5958" s="72">
        <f>'Balance N'!P5961</f>
        <v>0</v>
      </c>
      <c r="I5958" s="74">
        <f t="shared" si="93"/>
        <v>0</v>
      </c>
    </row>
    <row r="5959" spans="1:9" ht="15.6">
      <c r="A5959" s="70">
        <f>'Balance N'!I5962</f>
        <v>0</v>
      </c>
      <c r="B5959" s="71">
        <f>'Balance N'!J5962</f>
        <v>0</v>
      </c>
      <c r="C5959" s="72">
        <f>'Balance N'!K5962</f>
        <v>0</v>
      </c>
      <c r="D5959" s="72">
        <f>'Balance N'!L5962</f>
        <v>0</v>
      </c>
      <c r="E5959" s="72">
        <f>'Balance N'!M5962</f>
        <v>0</v>
      </c>
      <c r="F5959" s="72">
        <f>'Balance N'!N5962</f>
        <v>0</v>
      </c>
      <c r="G5959" s="72">
        <f>'Balance N'!O5962</f>
        <v>0</v>
      </c>
      <c r="H5959" s="72">
        <f>'Balance N'!P5962</f>
        <v>0</v>
      </c>
      <c r="I5959" s="74">
        <f t="shared" si="93"/>
        <v>0</v>
      </c>
    </row>
    <row r="5960" spans="1:9" ht="15.6">
      <c r="A5960" s="70">
        <f>'Balance N'!I5963</f>
        <v>0</v>
      </c>
      <c r="B5960" s="71">
        <f>'Balance N'!J5963</f>
        <v>0</v>
      </c>
      <c r="C5960" s="72">
        <f>'Balance N'!K5963</f>
        <v>0</v>
      </c>
      <c r="D5960" s="72">
        <f>'Balance N'!L5963</f>
        <v>0</v>
      </c>
      <c r="E5960" s="72">
        <f>'Balance N'!M5963</f>
        <v>0</v>
      </c>
      <c r="F5960" s="72">
        <f>'Balance N'!N5963</f>
        <v>0</v>
      </c>
      <c r="G5960" s="72">
        <f>'Balance N'!O5963</f>
        <v>0</v>
      </c>
      <c r="H5960" s="72">
        <f>'Balance N'!P5963</f>
        <v>0</v>
      </c>
      <c r="I5960" s="74">
        <f t="shared" si="93"/>
        <v>0</v>
      </c>
    </row>
    <row r="5961" spans="1:9" ht="15.6">
      <c r="A5961" s="70">
        <f>'Balance N'!I5964</f>
        <v>0</v>
      </c>
      <c r="B5961" s="71">
        <f>'Balance N'!J5964</f>
        <v>0</v>
      </c>
      <c r="C5961" s="72">
        <f>'Balance N'!K5964</f>
        <v>0</v>
      </c>
      <c r="D5961" s="72">
        <f>'Balance N'!L5964</f>
        <v>0</v>
      </c>
      <c r="E5961" s="72">
        <f>'Balance N'!M5964</f>
        <v>0</v>
      </c>
      <c r="F5961" s="72">
        <f>'Balance N'!N5964</f>
        <v>0</v>
      </c>
      <c r="G5961" s="72">
        <f>'Balance N'!O5964</f>
        <v>0</v>
      </c>
      <c r="H5961" s="72">
        <f>'Balance N'!P5964</f>
        <v>0</v>
      </c>
      <c r="I5961" s="74">
        <f t="shared" si="93"/>
        <v>0</v>
      </c>
    </row>
    <row r="5962" spans="1:9" ht="15.6">
      <c r="A5962" s="70">
        <f>'Balance N'!I5965</f>
        <v>0</v>
      </c>
      <c r="B5962" s="71">
        <f>'Balance N'!J5965</f>
        <v>0</v>
      </c>
      <c r="C5962" s="72">
        <f>'Balance N'!K5965</f>
        <v>0</v>
      </c>
      <c r="D5962" s="72">
        <f>'Balance N'!L5965</f>
        <v>0</v>
      </c>
      <c r="E5962" s="72">
        <f>'Balance N'!M5965</f>
        <v>0</v>
      </c>
      <c r="F5962" s="72">
        <f>'Balance N'!N5965</f>
        <v>0</v>
      </c>
      <c r="G5962" s="72">
        <f>'Balance N'!O5965</f>
        <v>0</v>
      </c>
      <c r="H5962" s="72">
        <f>'Balance N'!P5965</f>
        <v>0</v>
      </c>
      <c r="I5962" s="74">
        <f t="shared" si="93"/>
        <v>0</v>
      </c>
    </row>
    <row r="5963" spans="1:9" ht="15.6">
      <c r="A5963" s="70">
        <f>'Balance N'!I5966</f>
        <v>0</v>
      </c>
      <c r="B5963" s="71">
        <f>'Balance N'!J5966</f>
        <v>0</v>
      </c>
      <c r="C5963" s="72">
        <f>'Balance N'!K5966</f>
        <v>0</v>
      </c>
      <c r="D5963" s="72">
        <f>'Balance N'!L5966</f>
        <v>0</v>
      </c>
      <c r="E5963" s="72">
        <f>'Balance N'!M5966</f>
        <v>0</v>
      </c>
      <c r="F5963" s="72">
        <f>'Balance N'!N5966</f>
        <v>0</v>
      </c>
      <c r="G5963" s="72">
        <f>'Balance N'!O5966</f>
        <v>0</v>
      </c>
      <c r="H5963" s="72">
        <f>'Balance N'!P5966</f>
        <v>0</v>
      </c>
      <c r="I5963" s="74">
        <f t="shared" si="93"/>
        <v>0</v>
      </c>
    </row>
    <row r="5964" spans="1:9" ht="15.6">
      <c r="A5964" s="70">
        <f>'Balance N'!I5967</f>
        <v>0</v>
      </c>
      <c r="B5964" s="71">
        <f>'Balance N'!J5967</f>
        <v>0</v>
      </c>
      <c r="C5964" s="72">
        <f>'Balance N'!K5967</f>
        <v>0</v>
      </c>
      <c r="D5964" s="72">
        <f>'Balance N'!L5967</f>
        <v>0</v>
      </c>
      <c r="E5964" s="72">
        <f>'Balance N'!M5967</f>
        <v>0</v>
      </c>
      <c r="F5964" s="72">
        <f>'Balance N'!N5967</f>
        <v>0</v>
      </c>
      <c r="G5964" s="72">
        <f>'Balance N'!O5967</f>
        <v>0</v>
      </c>
      <c r="H5964" s="72">
        <f>'Balance N'!P5967</f>
        <v>0</v>
      </c>
      <c r="I5964" s="74">
        <f t="shared" si="93"/>
        <v>0</v>
      </c>
    </row>
    <row r="5965" spans="1:9" ht="15.6">
      <c r="A5965" s="70">
        <f>'Balance N'!I5968</f>
        <v>0</v>
      </c>
      <c r="B5965" s="71">
        <f>'Balance N'!J5968</f>
        <v>0</v>
      </c>
      <c r="C5965" s="72">
        <f>'Balance N'!K5968</f>
        <v>0</v>
      </c>
      <c r="D5965" s="72">
        <f>'Balance N'!L5968</f>
        <v>0</v>
      </c>
      <c r="E5965" s="72">
        <f>'Balance N'!M5968</f>
        <v>0</v>
      </c>
      <c r="F5965" s="72">
        <f>'Balance N'!N5968</f>
        <v>0</v>
      </c>
      <c r="G5965" s="72">
        <f>'Balance N'!O5968</f>
        <v>0</v>
      </c>
      <c r="H5965" s="72">
        <f>'Balance N'!P5968</f>
        <v>0</v>
      </c>
      <c r="I5965" s="74">
        <f t="shared" si="93"/>
        <v>0</v>
      </c>
    </row>
    <row r="5966" spans="1:9" ht="15.6">
      <c r="A5966" s="70">
        <f>'Balance N'!I5969</f>
        <v>0</v>
      </c>
      <c r="B5966" s="71">
        <f>'Balance N'!J5969</f>
        <v>0</v>
      </c>
      <c r="C5966" s="72">
        <f>'Balance N'!K5969</f>
        <v>0</v>
      </c>
      <c r="D5966" s="72">
        <f>'Balance N'!L5969</f>
        <v>0</v>
      </c>
      <c r="E5966" s="72">
        <f>'Balance N'!M5969</f>
        <v>0</v>
      </c>
      <c r="F5966" s="72">
        <f>'Balance N'!N5969</f>
        <v>0</v>
      </c>
      <c r="G5966" s="72">
        <f>'Balance N'!O5969</f>
        <v>0</v>
      </c>
      <c r="H5966" s="72">
        <f>'Balance N'!P5969</f>
        <v>0</v>
      </c>
      <c r="I5966" s="74">
        <f t="shared" si="93"/>
        <v>0</v>
      </c>
    </row>
    <row r="5967" spans="1:9" ht="15.6">
      <c r="A5967" s="70">
        <f>'Balance N'!I5970</f>
        <v>0</v>
      </c>
      <c r="B5967" s="71">
        <f>'Balance N'!J5970</f>
        <v>0</v>
      </c>
      <c r="C5967" s="72">
        <f>'Balance N'!K5970</f>
        <v>0</v>
      </c>
      <c r="D5967" s="72">
        <f>'Balance N'!L5970</f>
        <v>0</v>
      </c>
      <c r="E5967" s="72">
        <f>'Balance N'!M5970</f>
        <v>0</v>
      </c>
      <c r="F5967" s="72">
        <f>'Balance N'!N5970</f>
        <v>0</v>
      </c>
      <c r="G5967" s="72">
        <f>'Balance N'!O5970</f>
        <v>0</v>
      </c>
      <c r="H5967" s="72">
        <f>'Balance N'!P5970</f>
        <v>0</v>
      </c>
      <c r="I5967" s="74">
        <f t="shared" si="93"/>
        <v>0</v>
      </c>
    </row>
    <row r="5968" spans="1:9" ht="15.6">
      <c r="A5968" s="70">
        <f>'Balance N'!I5971</f>
        <v>0</v>
      </c>
      <c r="B5968" s="71">
        <f>'Balance N'!J5971</f>
        <v>0</v>
      </c>
      <c r="C5968" s="72">
        <f>'Balance N'!K5971</f>
        <v>0</v>
      </c>
      <c r="D5968" s="72">
        <f>'Balance N'!L5971</f>
        <v>0</v>
      </c>
      <c r="E5968" s="72">
        <f>'Balance N'!M5971</f>
        <v>0</v>
      </c>
      <c r="F5968" s="72">
        <f>'Balance N'!N5971</f>
        <v>0</v>
      </c>
      <c r="G5968" s="72">
        <f>'Balance N'!O5971</f>
        <v>0</v>
      </c>
      <c r="H5968" s="72">
        <f>'Balance N'!P5971</f>
        <v>0</v>
      </c>
      <c r="I5968" s="74">
        <f t="shared" si="93"/>
        <v>0</v>
      </c>
    </row>
    <row r="5969" spans="1:9" ht="15.6">
      <c r="A5969" s="70">
        <f>'Balance N'!I5972</f>
        <v>0</v>
      </c>
      <c r="B5969" s="71">
        <f>'Balance N'!J5972</f>
        <v>0</v>
      </c>
      <c r="C5969" s="72">
        <f>'Balance N'!K5972</f>
        <v>0</v>
      </c>
      <c r="D5969" s="72">
        <f>'Balance N'!L5972</f>
        <v>0</v>
      </c>
      <c r="E5969" s="72">
        <f>'Balance N'!M5972</f>
        <v>0</v>
      </c>
      <c r="F5969" s="72">
        <f>'Balance N'!N5972</f>
        <v>0</v>
      </c>
      <c r="G5969" s="72">
        <f>'Balance N'!O5972</f>
        <v>0</v>
      </c>
      <c r="H5969" s="72">
        <f>'Balance N'!P5972</f>
        <v>0</v>
      </c>
      <c r="I5969" s="74">
        <f t="shared" si="93"/>
        <v>0</v>
      </c>
    </row>
    <row r="5970" spans="1:9" ht="15.6">
      <c r="A5970" s="70">
        <f>'Balance N'!I5973</f>
        <v>0</v>
      </c>
      <c r="B5970" s="71">
        <f>'Balance N'!J5973</f>
        <v>0</v>
      </c>
      <c r="C5970" s="72">
        <f>'Balance N'!K5973</f>
        <v>0</v>
      </c>
      <c r="D5970" s="72">
        <f>'Balance N'!L5973</f>
        <v>0</v>
      </c>
      <c r="E5970" s="72">
        <f>'Balance N'!M5973</f>
        <v>0</v>
      </c>
      <c r="F5970" s="72">
        <f>'Balance N'!N5973</f>
        <v>0</v>
      </c>
      <c r="G5970" s="72">
        <f>'Balance N'!O5973</f>
        <v>0</v>
      </c>
      <c r="H5970" s="72">
        <f>'Balance N'!P5973</f>
        <v>0</v>
      </c>
      <c r="I5970" s="74">
        <f t="shared" si="93"/>
        <v>0</v>
      </c>
    </row>
    <row r="5971" spans="1:9" ht="15.6">
      <c r="A5971" s="70">
        <f>'Balance N'!I5974</f>
        <v>0</v>
      </c>
      <c r="B5971" s="71">
        <f>'Balance N'!J5974</f>
        <v>0</v>
      </c>
      <c r="C5971" s="72">
        <f>'Balance N'!K5974</f>
        <v>0</v>
      </c>
      <c r="D5971" s="72">
        <f>'Balance N'!L5974</f>
        <v>0</v>
      </c>
      <c r="E5971" s="72">
        <f>'Balance N'!M5974</f>
        <v>0</v>
      </c>
      <c r="F5971" s="72">
        <f>'Balance N'!N5974</f>
        <v>0</v>
      </c>
      <c r="G5971" s="72">
        <f>'Balance N'!O5974</f>
        <v>0</v>
      </c>
      <c r="H5971" s="72">
        <f>'Balance N'!P5974</f>
        <v>0</v>
      </c>
      <c r="I5971" s="74">
        <f t="shared" si="93"/>
        <v>0</v>
      </c>
    </row>
    <row r="5972" spans="1:9" ht="15.6">
      <c r="A5972" s="70">
        <f>'Balance N'!I5975</f>
        <v>0</v>
      </c>
      <c r="B5972" s="71">
        <f>'Balance N'!J5975</f>
        <v>0</v>
      </c>
      <c r="C5972" s="72">
        <f>'Balance N'!K5975</f>
        <v>0</v>
      </c>
      <c r="D5972" s="72">
        <f>'Balance N'!L5975</f>
        <v>0</v>
      </c>
      <c r="E5972" s="72">
        <f>'Balance N'!M5975</f>
        <v>0</v>
      </c>
      <c r="F5972" s="72">
        <f>'Balance N'!N5975</f>
        <v>0</v>
      </c>
      <c r="G5972" s="72">
        <f>'Balance N'!O5975</f>
        <v>0</v>
      </c>
      <c r="H5972" s="72">
        <f>'Balance N'!P5975</f>
        <v>0</v>
      </c>
      <c r="I5972" s="74">
        <f t="shared" si="93"/>
        <v>0</v>
      </c>
    </row>
    <row r="5973" spans="1:9" ht="15.6">
      <c r="A5973" s="70">
        <f>'Balance N'!I5976</f>
        <v>0</v>
      </c>
      <c r="B5973" s="71">
        <f>'Balance N'!J5976</f>
        <v>0</v>
      </c>
      <c r="C5973" s="72">
        <f>'Balance N'!K5976</f>
        <v>0</v>
      </c>
      <c r="D5973" s="72">
        <f>'Balance N'!L5976</f>
        <v>0</v>
      </c>
      <c r="E5973" s="72">
        <f>'Balance N'!M5976</f>
        <v>0</v>
      </c>
      <c r="F5973" s="72">
        <f>'Balance N'!N5976</f>
        <v>0</v>
      </c>
      <c r="G5973" s="72">
        <f>'Balance N'!O5976</f>
        <v>0</v>
      </c>
      <c r="H5973" s="72">
        <f>'Balance N'!P5976</f>
        <v>0</v>
      </c>
      <c r="I5973" s="74">
        <f t="shared" si="93"/>
        <v>0</v>
      </c>
    </row>
    <row r="5974" spans="1:9" ht="15.6">
      <c r="A5974" s="70">
        <f>'Balance N'!I5977</f>
        <v>0</v>
      </c>
      <c r="B5974" s="71">
        <f>'Balance N'!J5977</f>
        <v>0</v>
      </c>
      <c r="C5974" s="72">
        <f>'Balance N'!K5977</f>
        <v>0</v>
      </c>
      <c r="D5974" s="72">
        <f>'Balance N'!L5977</f>
        <v>0</v>
      </c>
      <c r="E5974" s="72">
        <f>'Balance N'!M5977</f>
        <v>0</v>
      </c>
      <c r="F5974" s="72">
        <f>'Balance N'!N5977</f>
        <v>0</v>
      </c>
      <c r="G5974" s="72">
        <f>'Balance N'!O5977</f>
        <v>0</v>
      </c>
      <c r="H5974" s="72">
        <f>'Balance N'!P5977</f>
        <v>0</v>
      </c>
      <c r="I5974" s="74">
        <f t="shared" si="93"/>
        <v>0</v>
      </c>
    </row>
    <row r="5975" spans="1:9" ht="15.6">
      <c r="A5975" s="70">
        <f>'Balance N'!I5978</f>
        <v>0</v>
      </c>
      <c r="B5975" s="71">
        <f>'Balance N'!J5978</f>
        <v>0</v>
      </c>
      <c r="C5975" s="72">
        <f>'Balance N'!K5978</f>
        <v>0</v>
      </c>
      <c r="D5975" s="72">
        <f>'Balance N'!L5978</f>
        <v>0</v>
      </c>
      <c r="E5975" s="72">
        <f>'Balance N'!M5978</f>
        <v>0</v>
      </c>
      <c r="F5975" s="72">
        <f>'Balance N'!N5978</f>
        <v>0</v>
      </c>
      <c r="G5975" s="72">
        <f>'Balance N'!O5978</f>
        <v>0</v>
      </c>
      <c r="H5975" s="72">
        <f>'Balance N'!P5978</f>
        <v>0</v>
      </c>
      <c r="I5975" s="74">
        <f t="shared" si="93"/>
        <v>0</v>
      </c>
    </row>
    <row r="5976" spans="1:9" ht="15.6">
      <c r="A5976" s="70">
        <f>'Balance N'!I5979</f>
        <v>0</v>
      </c>
      <c r="B5976" s="71">
        <f>'Balance N'!J5979</f>
        <v>0</v>
      </c>
      <c r="C5976" s="72">
        <f>'Balance N'!K5979</f>
        <v>0</v>
      </c>
      <c r="D5976" s="72">
        <f>'Balance N'!L5979</f>
        <v>0</v>
      </c>
      <c r="E5976" s="72">
        <f>'Balance N'!M5979</f>
        <v>0</v>
      </c>
      <c r="F5976" s="72">
        <f>'Balance N'!N5979</f>
        <v>0</v>
      </c>
      <c r="G5976" s="72">
        <f>'Balance N'!O5979</f>
        <v>0</v>
      </c>
      <c r="H5976" s="72">
        <f>'Balance N'!P5979</f>
        <v>0</v>
      </c>
      <c r="I5976" s="74">
        <f t="shared" si="93"/>
        <v>0</v>
      </c>
    </row>
    <row r="5977" spans="1:9" ht="15.6">
      <c r="A5977" s="70">
        <f>'Balance N'!I5980</f>
        <v>0</v>
      </c>
      <c r="B5977" s="71">
        <f>'Balance N'!J5980</f>
        <v>0</v>
      </c>
      <c r="C5977" s="72">
        <f>'Balance N'!K5980</f>
        <v>0</v>
      </c>
      <c r="D5977" s="72">
        <f>'Balance N'!L5980</f>
        <v>0</v>
      </c>
      <c r="E5977" s="72">
        <f>'Balance N'!M5980</f>
        <v>0</v>
      </c>
      <c r="F5977" s="72">
        <f>'Balance N'!N5980</f>
        <v>0</v>
      </c>
      <c r="G5977" s="72">
        <f>'Balance N'!O5980</f>
        <v>0</v>
      </c>
      <c r="H5977" s="72">
        <f>'Balance N'!P5980</f>
        <v>0</v>
      </c>
      <c r="I5977" s="74">
        <f t="shared" si="93"/>
        <v>0</v>
      </c>
    </row>
    <row r="5978" spans="1:9" ht="15.6">
      <c r="A5978" s="70">
        <f>'Balance N'!I5981</f>
        <v>0</v>
      </c>
      <c r="B5978" s="71">
        <f>'Balance N'!J5981</f>
        <v>0</v>
      </c>
      <c r="C5978" s="72">
        <f>'Balance N'!K5981</f>
        <v>0</v>
      </c>
      <c r="D5978" s="72">
        <f>'Balance N'!L5981</f>
        <v>0</v>
      </c>
      <c r="E5978" s="72">
        <f>'Balance N'!M5981</f>
        <v>0</v>
      </c>
      <c r="F5978" s="72">
        <f>'Balance N'!N5981</f>
        <v>0</v>
      </c>
      <c r="G5978" s="72">
        <f>'Balance N'!O5981</f>
        <v>0</v>
      </c>
      <c r="H5978" s="72">
        <f>'Balance N'!P5981</f>
        <v>0</v>
      </c>
      <c r="I5978" s="74">
        <f t="shared" si="93"/>
        <v>0</v>
      </c>
    </row>
    <row r="5979" spans="1:9" ht="15.6">
      <c r="A5979" s="70">
        <f>'Balance N'!I5982</f>
        <v>0</v>
      </c>
      <c r="B5979" s="71">
        <f>'Balance N'!J5982</f>
        <v>0</v>
      </c>
      <c r="C5979" s="72">
        <f>'Balance N'!K5982</f>
        <v>0</v>
      </c>
      <c r="D5979" s="72">
        <f>'Balance N'!L5982</f>
        <v>0</v>
      </c>
      <c r="E5979" s="72">
        <f>'Balance N'!M5982</f>
        <v>0</v>
      </c>
      <c r="F5979" s="72">
        <f>'Balance N'!N5982</f>
        <v>0</v>
      </c>
      <c r="G5979" s="72">
        <f>'Balance N'!O5982</f>
        <v>0</v>
      </c>
      <c r="H5979" s="72">
        <f>'Balance N'!P5982</f>
        <v>0</v>
      </c>
      <c r="I5979" s="74">
        <f t="shared" si="93"/>
        <v>0</v>
      </c>
    </row>
    <row r="5980" spans="1:9" ht="15.6">
      <c r="A5980" s="70">
        <f>'Balance N'!I5983</f>
        <v>0</v>
      </c>
      <c r="B5980" s="71">
        <f>'Balance N'!J5983</f>
        <v>0</v>
      </c>
      <c r="C5980" s="72">
        <f>'Balance N'!K5983</f>
        <v>0</v>
      </c>
      <c r="D5980" s="72">
        <f>'Balance N'!L5983</f>
        <v>0</v>
      </c>
      <c r="E5980" s="72">
        <f>'Balance N'!M5983</f>
        <v>0</v>
      </c>
      <c r="F5980" s="72">
        <f>'Balance N'!N5983</f>
        <v>0</v>
      </c>
      <c r="G5980" s="72">
        <f>'Balance N'!O5983</f>
        <v>0</v>
      </c>
      <c r="H5980" s="72">
        <f>'Balance N'!P5983</f>
        <v>0</v>
      </c>
      <c r="I5980" s="74">
        <f t="shared" si="93"/>
        <v>0</v>
      </c>
    </row>
    <row r="5981" spans="1:9" ht="15.6">
      <c r="A5981" s="70">
        <f>'Balance N'!I5984</f>
        <v>0</v>
      </c>
      <c r="B5981" s="71">
        <f>'Balance N'!J5984</f>
        <v>0</v>
      </c>
      <c r="C5981" s="72">
        <f>'Balance N'!K5984</f>
        <v>0</v>
      </c>
      <c r="D5981" s="72">
        <f>'Balance N'!L5984</f>
        <v>0</v>
      </c>
      <c r="E5981" s="72">
        <f>'Balance N'!M5984</f>
        <v>0</v>
      </c>
      <c r="F5981" s="72">
        <f>'Balance N'!N5984</f>
        <v>0</v>
      </c>
      <c r="G5981" s="72">
        <f>'Balance N'!O5984</f>
        <v>0</v>
      </c>
      <c r="H5981" s="72">
        <f>'Balance N'!P5984</f>
        <v>0</v>
      </c>
      <c r="I5981" s="74">
        <f t="shared" si="93"/>
        <v>0</v>
      </c>
    </row>
    <row r="5982" spans="1:9" ht="15.6">
      <c r="A5982" s="70">
        <f>'Balance N'!I5985</f>
        <v>0</v>
      </c>
      <c r="B5982" s="71">
        <f>'Balance N'!J5985</f>
        <v>0</v>
      </c>
      <c r="C5982" s="72">
        <f>'Balance N'!K5985</f>
        <v>0</v>
      </c>
      <c r="D5982" s="72">
        <f>'Balance N'!L5985</f>
        <v>0</v>
      </c>
      <c r="E5982" s="72">
        <f>'Balance N'!M5985</f>
        <v>0</v>
      </c>
      <c r="F5982" s="72">
        <f>'Balance N'!N5985</f>
        <v>0</v>
      </c>
      <c r="G5982" s="72">
        <f>'Balance N'!O5985</f>
        <v>0</v>
      </c>
      <c r="H5982" s="72">
        <f>'Balance N'!P5985</f>
        <v>0</v>
      </c>
      <c r="I5982" s="74">
        <f t="shared" si="93"/>
        <v>0</v>
      </c>
    </row>
    <row r="5983" spans="1:9" ht="15.6">
      <c r="A5983" s="70">
        <f>'Balance N'!I5986</f>
        <v>0</v>
      </c>
      <c r="B5983" s="71">
        <f>'Balance N'!J5986</f>
        <v>0</v>
      </c>
      <c r="C5983" s="72">
        <f>'Balance N'!K5986</f>
        <v>0</v>
      </c>
      <c r="D5983" s="72">
        <f>'Balance N'!L5986</f>
        <v>0</v>
      </c>
      <c r="E5983" s="72">
        <f>'Balance N'!M5986</f>
        <v>0</v>
      </c>
      <c r="F5983" s="72">
        <f>'Balance N'!N5986</f>
        <v>0</v>
      </c>
      <c r="G5983" s="72">
        <f>'Balance N'!O5986</f>
        <v>0</v>
      </c>
      <c r="H5983" s="72">
        <f>'Balance N'!P5986</f>
        <v>0</v>
      </c>
      <c r="I5983" s="74">
        <f t="shared" si="93"/>
        <v>0</v>
      </c>
    </row>
    <row r="5984" spans="1:9" ht="15.6">
      <c r="A5984" s="70">
        <f>'Balance N'!I5987</f>
        <v>0</v>
      </c>
      <c r="B5984" s="71">
        <f>'Balance N'!J5987</f>
        <v>0</v>
      </c>
      <c r="C5984" s="72">
        <f>'Balance N'!K5987</f>
        <v>0</v>
      </c>
      <c r="D5984" s="72">
        <f>'Balance N'!L5987</f>
        <v>0</v>
      </c>
      <c r="E5984" s="72">
        <f>'Balance N'!M5987</f>
        <v>0</v>
      </c>
      <c r="F5984" s="72">
        <f>'Balance N'!N5987</f>
        <v>0</v>
      </c>
      <c r="G5984" s="72">
        <f>'Balance N'!O5987</f>
        <v>0</v>
      </c>
      <c r="H5984" s="72">
        <f>'Balance N'!P5987</f>
        <v>0</v>
      </c>
      <c r="I5984" s="74">
        <f t="shared" si="93"/>
        <v>0</v>
      </c>
    </row>
    <row r="5985" spans="1:9" ht="15.6">
      <c r="A5985" s="70">
        <f>'Balance N'!I5988</f>
        <v>0</v>
      </c>
      <c r="B5985" s="71">
        <f>'Balance N'!J5988</f>
        <v>0</v>
      </c>
      <c r="C5985" s="72">
        <f>'Balance N'!K5988</f>
        <v>0</v>
      </c>
      <c r="D5985" s="72">
        <f>'Balance N'!L5988</f>
        <v>0</v>
      </c>
      <c r="E5985" s="72">
        <f>'Balance N'!M5988</f>
        <v>0</v>
      </c>
      <c r="F5985" s="72">
        <f>'Balance N'!N5988</f>
        <v>0</v>
      </c>
      <c r="G5985" s="72">
        <f>'Balance N'!O5988</f>
        <v>0</v>
      </c>
      <c r="H5985" s="72">
        <f>'Balance N'!P5988</f>
        <v>0</v>
      </c>
      <c r="I5985" s="74">
        <f t="shared" si="93"/>
        <v>0</v>
      </c>
    </row>
    <row r="5986" spans="1:9" ht="15.6">
      <c r="A5986" s="70">
        <f>'Balance N'!I5989</f>
        <v>0</v>
      </c>
      <c r="B5986" s="71">
        <f>'Balance N'!J5989</f>
        <v>0</v>
      </c>
      <c r="C5986" s="72">
        <f>'Balance N'!K5989</f>
        <v>0</v>
      </c>
      <c r="D5986" s="72">
        <f>'Balance N'!L5989</f>
        <v>0</v>
      </c>
      <c r="E5986" s="72">
        <f>'Balance N'!M5989</f>
        <v>0</v>
      </c>
      <c r="F5986" s="72">
        <f>'Balance N'!N5989</f>
        <v>0</v>
      </c>
      <c r="G5986" s="72">
        <f>'Balance N'!O5989</f>
        <v>0</v>
      </c>
      <c r="H5986" s="72">
        <f>'Balance N'!P5989</f>
        <v>0</v>
      </c>
      <c r="I5986" s="74">
        <f t="shared" si="93"/>
        <v>0</v>
      </c>
    </row>
    <row r="5987" spans="1:9" ht="15.6">
      <c r="A5987" s="70">
        <f>'Balance N'!I5990</f>
        <v>0</v>
      </c>
      <c r="B5987" s="71">
        <f>'Balance N'!J5990</f>
        <v>0</v>
      </c>
      <c r="C5987" s="72">
        <f>'Balance N'!K5990</f>
        <v>0</v>
      </c>
      <c r="D5987" s="72">
        <f>'Balance N'!L5990</f>
        <v>0</v>
      </c>
      <c r="E5987" s="72">
        <f>'Balance N'!M5990</f>
        <v>0</v>
      </c>
      <c r="F5987" s="72">
        <f>'Balance N'!N5990</f>
        <v>0</v>
      </c>
      <c r="G5987" s="72">
        <f>'Balance N'!O5990</f>
        <v>0</v>
      </c>
      <c r="H5987" s="72">
        <f>'Balance N'!P5990</f>
        <v>0</v>
      </c>
      <c r="I5987" s="74">
        <f t="shared" si="93"/>
        <v>0</v>
      </c>
    </row>
    <row r="5988" spans="1:9" ht="15.6">
      <c r="A5988" s="70">
        <f>'Balance N'!I5991</f>
        <v>0</v>
      </c>
      <c r="B5988" s="71">
        <f>'Balance N'!J5991</f>
        <v>0</v>
      </c>
      <c r="C5988" s="72">
        <f>'Balance N'!K5991</f>
        <v>0</v>
      </c>
      <c r="D5988" s="72">
        <f>'Balance N'!L5991</f>
        <v>0</v>
      </c>
      <c r="E5988" s="72">
        <f>'Balance N'!M5991</f>
        <v>0</v>
      </c>
      <c r="F5988" s="72">
        <f>'Balance N'!N5991</f>
        <v>0</v>
      </c>
      <c r="G5988" s="72">
        <f>'Balance N'!O5991</f>
        <v>0</v>
      </c>
      <c r="H5988" s="72">
        <f>'Balance N'!P5991</f>
        <v>0</v>
      </c>
      <c r="I5988" s="74">
        <f t="shared" si="93"/>
        <v>0</v>
      </c>
    </row>
    <row r="5989" spans="1:9" ht="15.6">
      <c r="A5989" s="70">
        <f>'Balance N'!I5992</f>
        <v>0</v>
      </c>
      <c r="B5989" s="71">
        <f>'Balance N'!J5992</f>
        <v>0</v>
      </c>
      <c r="C5989" s="72">
        <f>'Balance N'!K5992</f>
        <v>0</v>
      </c>
      <c r="D5989" s="72">
        <f>'Balance N'!L5992</f>
        <v>0</v>
      </c>
      <c r="E5989" s="72">
        <f>'Balance N'!M5992</f>
        <v>0</v>
      </c>
      <c r="F5989" s="72">
        <f>'Balance N'!N5992</f>
        <v>0</v>
      </c>
      <c r="G5989" s="72">
        <f>'Balance N'!O5992</f>
        <v>0</v>
      </c>
      <c r="H5989" s="72">
        <f>'Balance N'!P5992</f>
        <v>0</v>
      </c>
      <c r="I5989" s="74">
        <f t="shared" si="93"/>
        <v>0</v>
      </c>
    </row>
    <row r="5990" spans="1:9" ht="15.6">
      <c r="A5990" s="70">
        <f>'Balance N'!I5993</f>
        <v>0</v>
      </c>
      <c r="B5990" s="71">
        <f>'Balance N'!J5993</f>
        <v>0</v>
      </c>
      <c r="C5990" s="72">
        <f>'Balance N'!K5993</f>
        <v>0</v>
      </c>
      <c r="D5990" s="72">
        <f>'Balance N'!L5993</f>
        <v>0</v>
      </c>
      <c r="E5990" s="72">
        <f>'Balance N'!M5993</f>
        <v>0</v>
      </c>
      <c r="F5990" s="72">
        <f>'Balance N'!N5993</f>
        <v>0</v>
      </c>
      <c r="G5990" s="72">
        <f>'Balance N'!O5993</f>
        <v>0</v>
      </c>
      <c r="H5990" s="72">
        <f>'Balance N'!P5993</f>
        <v>0</v>
      </c>
      <c r="I5990" s="74">
        <f t="shared" si="93"/>
        <v>0</v>
      </c>
    </row>
    <row r="5991" spans="1:9" ht="15.6">
      <c r="A5991" s="70">
        <f>'Balance N'!I5994</f>
        <v>0</v>
      </c>
      <c r="B5991" s="71">
        <f>'Balance N'!J5994</f>
        <v>0</v>
      </c>
      <c r="C5991" s="72">
        <f>'Balance N'!K5994</f>
        <v>0</v>
      </c>
      <c r="D5991" s="72">
        <f>'Balance N'!L5994</f>
        <v>0</v>
      </c>
      <c r="E5991" s="72">
        <f>'Balance N'!M5994</f>
        <v>0</v>
      </c>
      <c r="F5991" s="72">
        <f>'Balance N'!N5994</f>
        <v>0</v>
      </c>
      <c r="G5991" s="72">
        <f>'Balance N'!O5994</f>
        <v>0</v>
      </c>
      <c r="H5991" s="72">
        <f>'Balance N'!P5994</f>
        <v>0</v>
      </c>
      <c r="I5991" s="74">
        <f t="shared" si="93"/>
        <v>0</v>
      </c>
    </row>
    <row r="5992" spans="1:9" ht="15.6">
      <c r="A5992" s="70">
        <f>'Balance N'!I5995</f>
        <v>0</v>
      </c>
      <c r="B5992" s="71">
        <f>'Balance N'!J5995</f>
        <v>0</v>
      </c>
      <c r="C5992" s="72">
        <f>'Balance N'!K5995</f>
        <v>0</v>
      </c>
      <c r="D5992" s="72">
        <f>'Balance N'!L5995</f>
        <v>0</v>
      </c>
      <c r="E5992" s="72">
        <f>'Balance N'!M5995</f>
        <v>0</v>
      </c>
      <c r="F5992" s="72">
        <f>'Balance N'!N5995</f>
        <v>0</v>
      </c>
      <c r="G5992" s="72">
        <f>'Balance N'!O5995</f>
        <v>0</v>
      </c>
      <c r="H5992" s="72">
        <f>'Balance N'!P5995</f>
        <v>0</v>
      </c>
      <c r="I5992" s="74">
        <f t="shared" si="93"/>
        <v>0</v>
      </c>
    </row>
    <row r="5993" spans="1:9" ht="15.6">
      <c r="A5993" s="70">
        <f>'Balance N'!I5996</f>
        <v>0</v>
      </c>
      <c r="B5993" s="71">
        <f>'Balance N'!J5996</f>
        <v>0</v>
      </c>
      <c r="C5993" s="72">
        <f>'Balance N'!K5996</f>
        <v>0</v>
      </c>
      <c r="D5993" s="72">
        <f>'Balance N'!L5996</f>
        <v>0</v>
      </c>
      <c r="E5993" s="72">
        <f>'Balance N'!M5996</f>
        <v>0</v>
      </c>
      <c r="F5993" s="72">
        <f>'Balance N'!N5996</f>
        <v>0</v>
      </c>
      <c r="G5993" s="72">
        <f>'Balance N'!O5996</f>
        <v>0</v>
      </c>
      <c r="H5993" s="72">
        <f>'Balance N'!P5996</f>
        <v>0</v>
      </c>
      <c r="I5993" s="74">
        <f t="shared" si="93"/>
        <v>0</v>
      </c>
    </row>
    <row r="5994" spans="1:9" ht="15.6">
      <c r="A5994" s="70">
        <f>'Balance N'!I5997</f>
        <v>0</v>
      </c>
      <c r="B5994" s="71">
        <f>'Balance N'!J5997</f>
        <v>0</v>
      </c>
      <c r="C5994" s="72">
        <f>'Balance N'!K5997</f>
        <v>0</v>
      </c>
      <c r="D5994" s="72">
        <f>'Balance N'!L5997</f>
        <v>0</v>
      </c>
      <c r="E5994" s="72">
        <f>'Balance N'!M5997</f>
        <v>0</v>
      </c>
      <c r="F5994" s="72">
        <f>'Balance N'!N5997</f>
        <v>0</v>
      </c>
      <c r="G5994" s="72">
        <f>'Balance N'!O5997</f>
        <v>0</v>
      </c>
      <c r="H5994" s="72">
        <f>'Balance N'!P5997</f>
        <v>0</v>
      </c>
      <c r="I5994" s="74">
        <f t="shared" si="93"/>
        <v>0</v>
      </c>
    </row>
    <row r="5995" spans="1:9" ht="15.6">
      <c r="A5995" s="70">
        <f>'Balance N'!I5998</f>
        <v>0</v>
      </c>
      <c r="B5995" s="71">
        <f>'Balance N'!J5998</f>
        <v>0</v>
      </c>
      <c r="C5995" s="72">
        <f>'Balance N'!K5998</f>
        <v>0</v>
      </c>
      <c r="D5995" s="72">
        <f>'Balance N'!L5998</f>
        <v>0</v>
      </c>
      <c r="E5995" s="72">
        <f>'Balance N'!M5998</f>
        <v>0</v>
      </c>
      <c r="F5995" s="72">
        <f>'Balance N'!N5998</f>
        <v>0</v>
      </c>
      <c r="G5995" s="72">
        <f>'Balance N'!O5998</f>
        <v>0</v>
      </c>
      <c r="H5995" s="72">
        <f>'Balance N'!P5998</f>
        <v>0</v>
      </c>
      <c r="I5995" s="74">
        <f t="shared" si="93"/>
        <v>0</v>
      </c>
    </row>
    <row r="5996" spans="1:9" ht="15.6">
      <c r="A5996" s="70">
        <f>'Balance N'!I5999</f>
        <v>0</v>
      </c>
      <c r="B5996" s="71">
        <f>'Balance N'!J5999</f>
        <v>0</v>
      </c>
      <c r="C5996" s="72">
        <f>'Balance N'!K5999</f>
        <v>0</v>
      </c>
      <c r="D5996" s="72">
        <f>'Balance N'!L5999</f>
        <v>0</v>
      </c>
      <c r="E5996" s="72">
        <f>'Balance N'!M5999</f>
        <v>0</v>
      </c>
      <c r="F5996" s="72">
        <f>'Balance N'!N5999</f>
        <v>0</v>
      </c>
      <c r="G5996" s="72">
        <f>'Balance N'!O5999</f>
        <v>0</v>
      </c>
      <c r="H5996" s="72">
        <f>'Balance N'!P5999</f>
        <v>0</v>
      </c>
      <c r="I5996" s="74">
        <f t="shared" si="93"/>
        <v>0</v>
      </c>
    </row>
    <row r="5997" spans="1:9" ht="15.6">
      <c r="A5997" s="70">
        <f>'Balance N'!I6000</f>
        <v>0</v>
      </c>
      <c r="B5997" s="71">
        <f>'Balance N'!J6000</f>
        <v>0</v>
      </c>
      <c r="C5997" s="72">
        <f>'Balance N'!K6000</f>
        <v>0</v>
      </c>
      <c r="D5997" s="72">
        <f>'Balance N'!L6000</f>
        <v>0</v>
      </c>
      <c r="E5997" s="72">
        <f>'Balance N'!M6000</f>
        <v>0</v>
      </c>
      <c r="F5997" s="72">
        <f>'Balance N'!N6000</f>
        <v>0</v>
      </c>
      <c r="G5997" s="72">
        <f>'Balance N'!O6000</f>
        <v>0</v>
      </c>
      <c r="H5997" s="72">
        <f>'Balance N'!P6000</f>
        <v>0</v>
      </c>
      <c r="I5997" s="74">
        <f t="shared" si="93"/>
        <v>0</v>
      </c>
    </row>
    <row r="5998" spans="1:9" ht="15.6">
      <c r="A5998" s="70">
        <f>'Balance N'!I6001</f>
        <v>0</v>
      </c>
      <c r="B5998" s="71">
        <f>'Balance N'!J6001</f>
        <v>0</v>
      </c>
      <c r="C5998" s="72">
        <f>'Balance N'!K6001</f>
        <v>0</v>
      </c>
      <c r="D5998" s="72">
        <f>'Balance N'!L6001</f>
        <v>0</v>
      </c>
      <c r="E5998" s="72">
        <f>'Balance N'!M6001</f>
        <v>0</v>
      </c>
      <c r="F5998" s="72">
        <f>'Balance N'!N6001</f>
        <v>0</v>
      </c>
      <c r="G5998" s="72">
        <f>'Balance N'!O6001</f>
        <v>0</v>
      </c>
      <c r="H5998" s="72">
        <f>'Balance N'!P6001</f>
        <v>0</v>
      </c>
      <c r="I5998" s="74">
        <f t="shared" si="93"/>
        <v>0</v>
      </c>
    </row>
    <row r="5999" spans="1:9" ht="15.6">
      <c r="A5999" s="70">
        <f>'Balance N'!I6002</f>
        <v>0</v>
      </c>
      <c r="B5999" s="71">
        <f>'Balance N'!J6002</f>
        <v>0</v>
      </c>
      <c r="C5999" s="72">
        <f>'Balance N'!K6002</f>
        <v>0</v>
      </c>
      <c r="D5999" s="72">
        <f>'Balance N'!L6002</f>
        <v>0</v>
      </c>
      <c r="E5999" s="72">
        <f>'Balance N'!M6002</f>
        <v>0</v>
      </c>
      <c r="F5999" s="72">
        <f>'Balance N'!N6002</f>
        <v>0</v>
      </c>
      <c r="G5999" s="72">
        <f>'Balance N'!O6002</f>
        <v>0</v>
      </c>
      <c r="H5999" s="72">
        <f>'Balance N'!P6002</f>
        <v>0</v>
      </c>
      <c r="I5999" s="74">
        <f t="shared" si="93"/>
        <v>0</v>
      </c>
    </row>
    <row r="6000" spans="1:9" ht="15.6">
      <c r="A6000" s="70">
        <f>'Balance N'!I6003</f>
        <v>0</v>
      </c>
      <c r="B6000" s="71">
        <f>'Balance N'!J6003</f>
        <v>0</v>
      </c>
      <c r="C6000" s="72">
        <f>'Balance N'!K6003</f>
        <v>0</v>
      </c>
      <c r="D6000" s="72">
        <f>'Balance N'!L6003</f>
        <v>0</v>
      </c>
      <c r="E6000" s="72">
        <f>'Balance N'!M6003</f>
        <v>0</v>
      </c>
      <c r="F6000" s="72">
        <f>'Balance N'!N6003</f>
        <v>0</v>
      </c>
      <c r="G6000" s="72">
        <f>'Balance N'!O6003</f>
        <v>0</v>
      </c>
      <c r="H6000" s="72">
        <f>'Balance N'!P6003</f>
        <v>0</v>
      </c>
      <c r="I6000" s="74">
        <f t="shared" si="93"/>
        <v>0</v>
      </c>
    </row>
    <row r="6001" spans="1:9" ht="15.6">
      <c r="A6001" s="70">
        <f>'Balance N'!I6004</f>
        <v>0</v>
      </c>
      <c r="B6001" s="71">
        <f>'Balance N'!J6004</f>
        <v>0</v>
      </c>
      <c r="C6001" s="72">
        <f>'Balance N'!K6004</f>
        <v>0</v>
      </c>
      <c r="D6001" s="72">
        <f>'Balance N'!L6004</f>
        <v>0</v>
      </c>
      <c r="E6001" s="72">
        <f>'Balance N'!M6004</f>
        <v>0</v>
      </c>
      <c r="F6001" s="72">
        <f>'Balance N'!N6004</f>
        <v>0</v>
      </c>
      <c r="G6001" s="72">
        <f>'Balance N'!O6004</f>
        <v>0</v>
      </c>
      <c r="H6001" s="72">
        <f>'Balance N'!P6004</f>
        <v>0</v>
      </c>
      <c r="I6001" s="74">
        <f t="shared" si="93"/>
        <v>0</v>
      </c>
    </row>
    <row r="6002" spans="1:9" ht="15.6">
      <c r="A6002" s="70">
        <f>'Balance N'!I6005</f>
        <v>0</v>
      </c>
      <c r="B6002" s="71">
        <f>'Balance N'!J6005</f>
        <v>0</v>
      </c>
      <c r="C6002" s="72">
        <f>'Balance N'!K6005</f>
        <v>0</v>
      </c>
      <c r="D6002" s="72">
        <f>'Balance N'!L6005</f>
        <v>0</v>
      </c>
      <c r="E6002" s="72">
        <f>'Balance N'!M6005</f>
        <v>0</v>
      </c>
      <c r="F6002" s="72">
        <f>'Balance N'!N6005</f>
        <v>0</v>
      </c>
      <c r="G6002" s="72">
        <f>'Balance N'!O6005</f>
        <v>0</v>
      </c>
      <c r="H6002" s="72">
        <f>'Balance N'!P6005</f>
        <v>0</v>
      </c>
      <c r="I6002" s="74">
        <f t="shared" si="93"/>
        <v>0</v>
      </c>
    </row>
    <row r="6003" spans="1:9" ht="15.6">
      <c r="A6003" s="70">
        <f>'Balance N'!I6006</f>
        <v>0</v>
      </c>
      <c r="B6003" s="71">
        <f>'Balance N'!J6006</f>
        <v>0</v>
      </c>
      <c r="C6003" s="72">
        <f>'Balance N'!K6006</f>
        <v>0</v>
      </c>
      <c r="D6003" s="72">
        <f>'Balance N'!L6006</f>
        <v>0</v>
      </c>
      <c r="E6003" s="72">
        <f>'Balance N'!M6006</f>
        <v>0</v>
      </c>
      <c r="F6003" s="72">
        <f>'Balance N'!N6006</f>
        <v>0</v>
      </c>
      <c r="G6003" s="72">
        <f>'Balance N'!O6006</f>
        <v>0</v>
      </c>
      <c r="H6003" s="72">
        <f>'Balance N'!P6006</f>
        <v>0</v>
      </c>
      <c r="I6003" s="74">
        <f t="shared" si="93"/>
        <v>0</v>
      </c>
    </row>
    <row r="6004" spans="1:9" ht="15.6">
      <c r="A6004" s="70">
        <f>'Balance N'!I6007</f>
        <v>0</v>
      </c>
      <c r="B6004" s="71">
        <f>'Balance N'!J6007</f>
        <v>0</v>
      </c>
      <c r="C6004" s="72">
        <f>'Balance N'!K6007</f>
        <v>0</v>
      </c>
      <c r="D6004" s="72">
        <f>'Balance N'!L6007</f>
        <v>0</v>
      </c>
      <c r="E6004" s="72">
        <f>'Balance N'!M6007</f>
        <v>0</v>
      </c>
      <c r="F6004" s="72">
        <f>'Balance N'!N6007</f>
        <v>0</v>
      </c>
      <c r="G6004" s="72">
        <f>'Balance N'!O6007</f>
        <v>0</v>
      </c>
      <c r="H6004" s="72">
        <f>'Balance N'!P6007</f>
        <v>0</v>
      </c>
      <c r="I6004" s="74">
        <f t="shared" si="93"/>
        <v>0</v>
      </c>
    </row>
    <row r="6005" spans="1:9" ht="15.6">
      <c r="A6005" s="70">
        <f>'Balance N'!I6008</f>
        <v>0</v>
      </c>
      <c r="B6005" s="71">
        <f>'Balance N'!J6008</f>
        <v>0</v>
      </c>
      <c r="C6005" s="72">
        <f>'Balance N'!K6008</f>
        <v>0</v>
      </c>
      <c r="D6005" s="72">
        <f>'Balance N'!L6008</f>
        <v>0</v>
      </c>
      <c r="E6005" s="72">
        <f>'Balance N'!M6008</f>
        <v>0</v>
      </c>
      <c r="F6005" s="72">
        <f>'Balance N'!N6008</f>
        <v>0</v>
      </c>
      <c r="G6005" s="72">
        <f>'Balance N'!O6008</f>
        <v>0</v>
      </c>
      <c r="H6005" s="72">
        <f>'Balance N'!P6008</f>
        <v>0</v>
      </c>
      <c r="I6005" s="74">
        <f t="shared" si="93"/>
        <v>0</v>
      </c>
    </row>
    <row r="6006" spans="1:9" ht="15.6">
      <c r="A6006" s="70">
        <f>'Balance N'!I6009</f>
        <v>0</v>
      </c>
      <c r="B6006" s="71">
        <f>'Balance N'!J6009</f>
        <v>0</v>
      </c>
      <c r="C6006" s="72">
        <f>'Balance N'!K6009</f>
        <v>0</v>
      </c>
      <c r="D6006" s="72">
        <f>'Balance N'!L6009</f>
        <v>0</v>
      </c>
      <c r="E6006" s="72">
        <f>'Balance N'!M6009</f>
        <v>0</v>
      </c>
      <c r="F6006" s="72">
        <f>'Balance N'!N6009</f>
        <v>0</v>
      </c>
      <c r="G6006" s="72">
        <f>'Balance N'!O6009</f>
        <v>0</v>
      </c>
      <c r="H6006" s="72">
        <f>'Balance N'!P6009</f>
        <v>0</v>
      </c>
      <c r="I6006" s="74">
        <f t="shared" si="93"/>
        <v>0</v>
      </c>
    </row>
    <row r="6007" spans="1:9" ht="15.6">
      <c r="A6007" s="70">
        <f>'Balance N'!I6010</f>
        <v>0</v>
      </c>
      <c r="B6007" s="71">
        <f>'Balance N'!J6010</f>
        <v>0</v>
      </c>
      <c r="C6007" s="72">
        <f>'Balance N'!K6010</f>
        <v>0</v>
      </c>
      <c r="D6007" s="72">
        <f>'Balance N'!L6010</f>
        <v>0</v>
      </c>
      <c r="E6007" s="72">
        <f>'Balance N'!M6010</f>
        <v>0</v>
      </c>
      <c r="F6007" s="72">
        <f>'Balance N'!N6010</f>
        <v>0</v>
      </c>
      <c r="G6007" s="72">
        <f>'Balance N'!O6010</f>
        <v>0</v>
      </c>
      <c r="H6007" s="72">
        <f>'Balance N'!P6010</f>
        <v>0</v>
      </c>
      <c r="I6007" s="74">
        <f t="shared" si="93"/>
        <v>0</v>
      </c>
    </row>
    <row r="6008" spans="1:9" ht="15.6">
      <c r="A6008" s="70">
        <f>'Balance N'!I6011</f>
        <v>0</v>
      </c>
      <c r="B6008" s="71">
        <f>'Balance N'!J6011</f>
        <v>0</v>
      </c>
      <c r="C6008" s="72">
        <f>'Balance N'!K6011</f>
        <v>0</v>
      </c>
      <c r="D6008" s="72">
        <f>'Balance N'!L6011</f>
        <v>0</v>
      </c>
      <c r="E6008" s="72">
        <f>'Balance N'!M6011</f>
        <v>0</v>
      </c>
      <c r="F6008" s="72">
        <f>'Balance N'!N6011</f>
        <v>0</v>
      </c>
      <c r="G6008" s="72">
        <f>'Balance N'!O6011</f>
        <v>0</v>
      </c>
      <c r="H6008" s="72">
        <f>'Balance N'!P6011</f>
        <v>0</v>
      </c>
      <c r="I6008" s="74">
        <f t="shared" si="93"/>
        <v>0</v>
      </c>
    </row>
    <row r="6009" spans="1:9" ht="15.6">
      <c r="A6009" s="70">
        <f>'Balance N'!I6012</f>
        <v>0</v>
      </c>
      <c r="B6009" s="71">
        <f>'Balance N'!J6012</f>
        <v>0</v>
      </c>
      <c r="C6009" s="72">
        <f>'Balance N'!K6012</f>
        <v>0</v>
      </c>
      <c r="D6009" s="72">
        <f>'Balance N'!L6012</f>
        <v>0</v>
      </c>
      <c r="E6009" s="72">
        <f>'Balance N'!M6012</f>
        <v>0</v>
      </c>
      <c r="F6009" s="72">
        <f>'Balance N'!N6012</f>
        <v>0</v>
      </c>
      <c r="G6009" s="72">
        <f>'Balance N'!O6012</f>
        <v>0</v>
      </c>
      <c r="H6009" s="72">
        <f>'Balance N'!P6012</f>
        <v>0</v>
      </c>
      <c r="I6009" s="74">
        <f t="shared" si="93"/>
        <v>0</v>
      </c>
    </row>
    <row r="6010" spans="1:9" ht="15.6">
      <c r="A6010" s="70">
        <f>'Balance N'!I6013</f>
        <v>0</v>
      </c>
      <c r="B6010" s="71">
        <f>'Balance N'!J6013</f>
        <v>0</v>
      </c>
      <c r="C6010" s="72">
        <f>'Balance N'!K6013</f>
        <v>0</v>
      </c>
      <c r="D6010" s="72">
        <f>'Balance N'!L6013</f>
        <v>0</v>
      </c>
      <c r="E6010" s="72">
        <f>'Balance N'!M6013</f>
        <v>0</v>
      </c>
      <c r="F6010" s="72">
        <f>'Balance N'!N6013</f>
        <v>0</v>
      </c>
      <c r="G6010" s="72">
        <f>'Balance N'!O6013</f>
        <v>0</v>
      </c>
      <c r="H6010" s="72">
        <f>'Balance N'!P6013</f>
        <v>0</v>
      </c>
      <c r="I6010" s="74">
        <f t="shared" si="93"/>
        <v>0</v>
      </c>
    </row>
    <row r="6011" spans="1:9" ht="15.6">
      <c r="A6011" s="70">
        <f>'Balance N'!I6014</f>
        <v>0</v>
      </c>
      <c r="B6011" s="71">
        <f>'Balance N'!J6014</f>
        <v>0</v>
      </c>
      <c r="C6011" s="72">
        <f>'Balance N'!K6014</f>
        <v>0</v>
      </c>
      <c r="D6011" s="72">
        <f>'Balance N'!L6014</f>
        <v>0</v>
      </c>
      <c r="E6011" s="72">
        <f>'Balance N'!M6014</f>
        <v>0</v>
      </c>
      <c r="F6011" s="72">
        <f>'Balance N'!N6014</f>
        <v>0</v>
      </c>
      <c r="G6011" s="72">
        <f>'Balance N'!O6014</f>
        <v>0</v>
      </c>
      <c r="H6011" s="72">
        <f>'Balance N'!P6014</f>
        <v>0</v>
      </c>
      <c r="I6011" s="74">
        <f t="shared" si="93"/>
        <v>0</v>
      </c>
    </row>
    <row r="6012" spans="1:9" ht="15.6">
      <c r="A6012" s="70">
        <f>'Balance N'!I6015</f>
        <v>0</v>
      </c>
      <c r="B6012" s="71">
        <f>'Balance N'!J6015</f>
        <v>0</v>
      </c>
      <c r="C6012" s="72">
        <f>'Balance N'!K6015</f>
        <v>0</v>
      </c>
      <c r="D6012" s="72">
        <f>'Balance N'!L6015</f>
        <v>0</v>
      </c>
      <c r="E6012" s="72">
        <f>'Balance N'!M6015</f>
        <v>0</v>
      </c>
      <c r="F6012" s="72">
        <f>'Balance N'!N6015</f>
        <v>0</v>
      </c>
      <c r="G6012" s="72">
        <f>'Balance N'!O6015</f>
        <v>0</v>
      </c>
      <c r="H6012" s="72">
        <f>'Balance N'!P6015</f>
        <v>0</v>
      </c>
      <c r="I6012" s="74">
        <f t="shared" si="93"/>
        <v>0</v>
      </c>
    </row>
    <row r="6013" spans="1:9" ht="15.6">
      <c r="A6013" s="70">
        <f>'Balance N'!I6016</f>
        <v>0</v>
      </c>
      <c r="B6013" s="71">
        <f>'Balance N'!J6016</f>
        <v>0</v>
      </c>
      <c r="C6013" s="72">
        <f>'Balance N'!K6016</f>
        <v>0</v>
      </c>
      <c r="D6013" s="72">
        <f>'Balance N'!L6016</f>
        <v>0</v>
      </c>
      <c r="E6013" s="72">
        <f>'Balance N'!M6016</f>
        <v>0</v>
      </c>
      <c r="F6013" s="72">
        <f>'Balance N'!N6016</f>
        <v>0</v>
      </c>
      <c r="G6013" s="72">
        <f>'Balance N'!O6016</f>
        <v>0</v>
      </c>
      <c r="H6013" s="72">
        <f>'Balance N'!P6016</f>
        <v>0</v>
      </c>
      <c r="I6013" s="74">
        <f t="shared" si="93"/>
        <v>0</v>
      </c>
    </row>
    <row r="6014" spans="1:9" ht="15.6">
      <c r="A6014" s="70">
        <f>'Balance N'!I6017</f>
        <v>0</v>
      </c>
      <c r="B6014" s="71">
        <f>'Balance N'!J6017</f>
        <v>0</v>
      </c>
      <c r="C6014" s="72">
        <f>'Balance N'!K6017</f>
        <v>0</v>
      </c>
      <c r="D6014" s="72">
        <f>'Balance N'!L6017</f>
        <v>0</v>
      </c>
      <c r="E6014" s="72">
        <f>'Balance N'!M6017</f>
        <v>0</v>
      </c>
      <c r="F6014" s="72">
        <f>'Balance N'!N6017</f>
        <v>0</v>
      </c>
      <c r="G6014" s="72">
        <f>'Balance N'!O6017</f>
        <v>0</v>
      </c>
      <c r="H6014" s="72">
        <f>'Balance N'!P6017</f>
        <v>0</v>
      </c>
      <c r="I6014" s="74">
        <f t="shared" si="93"/>
        <v>0</v>
      </c>
    </row>
    <row r="6015" spans="1:9" ht="15.6">
      <c r="A6015" s="70">
        <f>'Balance N'!I6018</f>
        <v>0</v>
      </c>
      <c r="B6015" s="71">
        <f>'Balance N'!J6018</f>
        <v>0</v>
      </c>
      <c r="C6015" s="72">
        <f>'Balance N'!K6018</f>
        <v>0</v>
      </c>
      <c r="D6015" s="72">
        <f>'Balance N'!L6018</f>
        <v>0</v>
      </c>
      <c r="E6015" s="72">
        <f>'Balance N'!M6018</f>
        <v>0</v>
      </c>
      <c r="F6015" s="72">
        <f>'Balance N'!N6018</f>
        <v>0</v>
      </c>
      <c r="G6015" s="72">
        <f>'Balance N'!O6018</f>
        <v>0</v>
      </c>
      <c r="H6015" s="72">
        <f>'Balance N'!P6018</f>
        <v>0</v>
      </c>
      <c r="I6015" s="74">
        <f t="shared" si="93"/>
        <v>0</v>
      </c>
    </row>
    <row r="6016" spans="1:9" ht="15.6">
      <c r="A6016" s="70">
        <f>'Balance N'!I6019</f>
        <v>0</v>
      </c>
      <c r="B6016" s="71">
        <f>'Balance N'!J6019</f>
        <v>0</v>
      </c>
      <c r="C6016" s="72">
        <f>'Balance N'!K6019</f>
        <v>0</v>
      </c>
      <c r="D6016" s="72">
        <f>'Balance N'!L6019</f>
        <v>0</v>
      </c>
      <c r="E6016" s="72">
        <f>'Balance N'!M6019</f>
        <v>0</v>
      </c>
      <c r="F6016" s="72">
        <f>'Balance N'!N6019</f>
        <v>0</v>
      </c>
      <c r="G6016" s="72">
        <f>'Balance N'!O6019</f>
        <v>0</v>
      </c>
      <c r="H6016" s="72">
        <f>'Balance N'!P6019</f>
        <v>0</v>
      </c>
      <c r="I6016" s="74">
        <f t="shared" si="93"/>
        <v>0</v>
      </c>
    </row>
    <row r="6017" spans="1:9" ht="15.6">
      <c r="A6017" s="70">
        <f>'Balance N'!I6020</f>
        <v>0</v>
      </c>
      <c r="B6017" s="71">
        <f>'Balance N'!J6020</f>
        <v>0</v>
      </c>
      <c r="C6017" s="72">
        <f>'Balance N'!K6020</f>
        <v>0</v>
      </c>
      <c r="D6017" s="72">
        <f>'Balance N'!L6020</f>
        <v>0</v>
      </c>
      <c r="E6017" s="72">
        <f>'Balance N'!M6020</f>
        <v>0</v>
      </c>
      <c r="F6017" s="72">
        <f>'Balance N'!N6020</f>
        <v>0</v>
      </c>
      <c r="G6017" s="72">
        <f>'Balance N'!O6020</f>
        <v>0</v>
      </c>
      <c r="H6017" s="72">
        <f>'Balance N'!P6020</f>
        <v>0</v>
      </c>
      <c r="I6017" s="74">
        <f t="shared" si="93"/>
        <v>0</v>
      </c>
    </row>
    <row r="6018" spans="1:9" ht="15.6">
      <c r="A6018" s="70">
        <f>'Balance N'!I6021</f>
        <v>0</v>
      </c>
      <c r="B6018" s="71">
        <f>'Balance N'!J6021</f>
        <v>0</v>
      </c>
      <c r="C6018" s="72">
        <f>'Balance N'!K6021</f>
        <v>0</v>
      </c>
      <c r="D6018" s="72">
        <f>'Balance N'!L6021</f>
        <v>0</v>
      </c>
      <c r="E6018" s="72">
        <f>'Balance N'!M6021</f>
        <v>0</v>
      </c>
      <c r="F6018" s="72">
        <f>'Balance N'!N6021</f>
        <v>0</v>
      </c>
      <c r="G6018" s="72">
        <f>'Balance N'!O6021</f>
        <v>0</v>
      </c>
      <c r="H6018" s="72">
        <f>'Balance N'!P6021</f>
        <v>0</v>
      </c>
      <c r="I6018" s="74">
        <f t="shared" si="93"/>
        <v>0</v>
      </c>
    </row>
    <row r="6019" spans="1:9" ht="15.6">
      <c r="A6019" s="70">
        <f>'Balance N'!I6022</f>
        <v>0</v>
      </c>
      <c r="B6019" s="71">
        <f>'Balance N'!J6022</f>
        <v>0</v>
      </c>
      <c r="C6019" s="72">
        <f>'Balance N'!K6022</f>
        <v>0</v>
      </c>
      <c r="D6019" s="72">
        <f>'Balance N'!L6022</f>
        <v>0</v>
      </c>
      <c r="E6019" s="72">
        <f>'Balance N'!M6022</f>
        <v>0</v>
      </c>
      <c r="F6019" s="72">
        <f>'Balance N'!N6022</f>
        <v>0</v>
      </c>
      <c r="G6019" s="72">
        <f>'Balance N'!O6022</f>
        <v>0</v>
      </c>
      <c r="H6019" s="72">
        <f>'Balance N'!P6022</f>
        <v>0</v>
      </c>
      <c r="I6019" s="74">
        <f t="shared" ref="I6019:I6082" si="94">(C6019-D6019)+(E6019-F6019)-(G6019-H6019)</f>
        <v>0</v>
      </c>
    </row>
    <row r="6020" spans="1:9" ht="15.6">
      <c r="A6020" s="70">
        <f>'Balance N'!I6023</f>
        <v>0</v>
      </c>
      <c r="B6020" s="71">
        <f>'Balance N'!J6023</f>
        <v>0</v>
      </c>
      <c r="C6020" s="72">
        <f>'Balance N'!K6023</f>
        <v>0</v>
      </c>
      <c r="D6020" s="72">
        <f>'Balance N'!L6023</f>
        <v>0</v>
      </c>
      <c r="E6020" s="72">
        <f>'Balance N'!M6023</f>
        <v>0</v>
      </c>
      <c r="F6020" s="72">
        <f>'Balance N'!N6023</f>
        <v>0</v>
      </c>
      <c r="G6020" s="72">
        <f>'Balance N'!O6023</f>
        <v>0</v>
      </c>
      <c r="H6020" s="72">
        <f>'Balance N'!P6023</f>
        <v>0</v>
      </c>
      <c r="I6020" s="74">
        <f t="shared" si="94"/>
        <v>0</v>
      </c>
    </row>
    <row r="6021" spans="1:9" ht="15.6">
      <c r="A6021" s="70">
        <f>'Balance N'!I6024</f>
        <v>0</v>
      </c>
      <c r="B6021" s="71">
        <f>'Balance N'!J6024</f>
        <v>0</v>
      </c>
      <c r="C6021" s="72">
        <f>'Balance N'!K6024</f>
        <v>0</v>
      </c>
      <c r="D6021" s="72">
        <f>'Balance N'!L6024</f>
        <v>0</v>
      </c>
      <c r="E6021" s="72">
        <f>'Balance N'!M6024</f>
        <v>0</v>
      </c>
      <c r="F6021" s="72">
        <f>'Balance N'!N6024</f>
        <v>0</v>
      </c>
      <c r="G6021" s="72">
        <f>'Balance N'!O6024</f>
        <v>0</v>
      </c>
      <c r="H6021" s="72">
        <f>'Balance N'!P6024</f>
        <v>0</v>
      </c>
      <c r="I6021" s="74">
        <f t="shared" si="94"/>
        <v>0</v>
      </c>
    </row>
    <row r="6022" spans="1:9" ht="15.6">
      <c r="A6022" s="70">
        <f>'Balance N'!I6025</f>
        <v>0</v>
      </c>
      <c r="B6022" s="71">
        <f>'Balance N'!J6025</f>
        <v>0</v>
      </c>
      <c r="C6022" s="72">
        <f>'Balance N'!K6025</f>
        <v>0</v>
      </c>
      <c r="D6022" s="72">
        <f>'Balance N'!L6025</f>
        <v>0</v>
      </c>
      <c r="E6022" s="72">
        <f>'Balance N'!M6025</f>
        <v>0</v>
      </c>
      <c r="F6022" s="72">
        <f>'Balance N'!N6025</f>
        <v>0</v>
      </c>
      <c r="G6022" s="72">
        <f>'Balance N'!O6025</f>
        <v>0</v>
      </c>
      <c r="H6022" s="72">
        <f>'Balance N'!P6025</f>
        <v>0</v>
      </c>
      <c r="I6022" s="74">
        <f t="shared" si="94"/>
        <v>0</v>
      </c>
    </row>
    <row r="6023" spans="1:9" ht="15.6">
      <c r="A6023" s="70">
        <f>'Balance N'!I6026</f>
        <v>0</v>
      </c>
      <c r="B6023" s="71">
        <f>'Balance N'!J6026</f>
        <v>0</v>
      </c>
      <c r="C6023" s="72">
        <f>'Balance N'!K6026</f>
        <v>0</v>
      </c>
      <c r="D6023" s="72">
        <f>'Balance N'!L6026</f>
        <v>0</v>
      </c>
      <c r="E6023" s="72">
        <f>'Balance N'!M6026</f>
        <v>0</v>
      </c>
      <c r="F6023" s="72">
        <f>'Balance N'!N6026</f>
        <v>0</v>
      </c>
      <c r="G6023" s="72">
        <f>'Balance N'!O6026</f>
        <v>0</v>
      </c>
      <c r="H6023" s="72">
        <f>'Balance N'!P6026</f>
        <v>0</v>
      </c>
      <c r="I6023" s="74">
        <f t="shared" si="94"/>
        <v>0</v>
      </c>
    </row>
    <row r="6024" spans="1:9" ht="15.6">
      <c r="A6024" s="70">
        <f>'Balance N'!I6027</f>
        <v>0</v>
      </c>
      <c r="B6024" s="71">
        <f>'Balance N'!J6027</f>
        <v>0</v>
      </c>
      <c r="C6024" s="72">
        <f>'Balance N'!K6027</f>
        <v>0</v>
      </c>
      <c r="D6024" s="72">
        <f>'Balance N'!L6027</f>
        <v>0</v>
      </c>
      <c r="E6024" s="72">
        <f>'Balance N'!M6027</f>
        <v>0</v>
      </c>
      <c r="F6024" s="72">
        <f>'Balance N'!N6027</f>
        <v>0</v>
      </c>
      <c r="G6024" s="72">
        <f>'Balance N'!O6027</f>
        <v>0</v>
      </c>
      <c r="H6024" s="72">
        <f>'Balance N'!P6027</f>
        <v>0</v>
      </c>
      <c r="I6024" s="74">
        <f t="shared" si="94"/>
        <v>0</v>
      </c>
    </row>
    <row r="6025" spans="1:9" ht="15.6">
      <c r="A6025" s="70">
        <f>'Balance N'!I6028</f>
        <v>0</v>
      </c>
      <c r="B6025" s="71">
        <f>'Balance N'!J6028</f>
        <v>0</v>
      </c>
      <c r="C6025" s="72">
        <f>'Balance N'!K6028</f>
        <v>0</v>
      </c>
      <c r="D6025" s="72">
        <f>'Balance N'!L6028</f>
        <v>0</v>
      </c>
      <c r="E6025" s="72">
        <f>'Balance N'!M6028</f>
        <v>0</v>
      </c>
      <c r="F6025" s="72">
        <f>'Balance N'!N6028</f>
        <v>0</v>
      </c>
      <c r="G6025" s="72">
        <f>'Balance N'!O6028</f>
        <v>0</v>
      </c>
      <c r="H6025" s="72">
        <f>'Balance N'!P6028</f>
        <v>0</v>
      </c>
      <c r="I6025" s="74">
        <f t="shared" si="94"/>
        <v>0</v>
      </c>
    </row>
    <row r="6026" spans="1:9" ht="15.6">
      <c r="A6026" s="70">
        <f>'Balance N'!I6029</f>
        <v>0</v>
      </c>
      <c r="B6026" s="71">
        <f>'Balance N'!J6029</f>
        <v>0</v>
      </c>
      <c r="C6026" s="72">
        <f>'Balance N'!K6029</f>
        <v>0</v>
      </c>
      <c r="D6026" s="72">
        <f>'Balance N'!L6029</f>
        <v>0</v>
      </c>
      <c r="E6026" s="72">
        <f>'Balance N'!M6029</f>
        <v>0</v>
      </c>
      <c r="F6026" s="72">
        <f>'Balance N'!N6029</f>
        <v>0</v>
      </c>
      <c r="G6026" s="72">
        <f>'Balance N'!O6029</f>
        <v>0</v>
      </c>
      <c r="H6026" s="72">
        <f>'Balance N'!P6029</f>
        <v>0</v>
      </c>
      <c r="I6026" s="74">
        <f t="shared" si="94"/>
        <v>0</v>
      </c>
    </row>
    <row r="6027" spans="1:9" ht="15.6">
      <c r="A6027" s="70">
        <f>'Balance N'!I6030</f>
        <v>0</v>
      </c>
      <c r="B6027" s="71">
        <f>'Balance N'!J6030</f>
        <v>0</v>
      </c>
      <c r="C6027" s="72">
        <f>'Balance N'!K6030</f>
        <v>0</v>
      </c>
      <c r="D6027" s="72">
        <f>'Balance N'!L6030</f>
        <v>0</v>
      </c>
      <c r="E6027" s="72">
        <f>'Balance N'!M6030</f>
        <v>0</v>
      </c>
      <c r="F6027" s="72">
        <f>'Balance N'!N6030</f>
        <v>0</v>
      </c>
      <c r="G6027" s="72">
        <f>'Balance N'!O6030</f>
        <v>0</v>
      </c>
      <c r="H6027" s="72">
        <f>'Balance N'!P6030</f>
        <v>0</v>
      </c>
      <c r="I6027" s="74">
        <f t="shared" si="94"/>
        <v>0</v>
      </c>
    </row>
    <row r="6028" spans="1:9" ht="15.6">
      <c r="A6028" s="70">
        <f>'Balance N'!I6031</f>
        <v>0</v>
      </c>
      <c r="B6028" s="71">
        <f>'Balance N'!J6031</f>
        <v>0</v>
      </c>
      <c r="C6028" s="72">
        <f>'Balance N'!K6031</f>
        <v>0</v>
      </c>
      <c r="D6028" s="72">
        <f>'Balance N'!L6031</f>
        <v>0</v>
      </c>
      <c r="E6028" s="72">
        <f>'Balance N'!M6031</f>
        <v>0</v>
      </c>
      <c r="F6028" s="72">
        <f>'Balance N'!N6031</f>
        <v>0</v>
      </c>
      <c r="G6028" s="72">
        <f>'Balance N'!O6031</f>
        <v>0</v>
      </c>
      <c r="H6028" s="72">
        <f>'Balance N'!P6031</f>
        <v>0</v>
      </c>
      <c r="I6028" s="74">
        <f t="shared" si="94"/>
        <v>0</v>
      </c>
    </row>
    <row r="6029" spans="1:9" ht="15.6">
      <c r="A6029" s="70">
        <f>'Balance N'!I6032</f>
        <v>0</v>
      </c>
      <c r="B6029" s="71">
        <f>'Balance N'!J6032</f>
        <v>0</v>
      </c>
      <c r="C6029" s="72">
        <f>'Balance N'!K6032</f>
        <v>0</v>
      </c>
      <c r="D6029" s="72">
        <f>'Balance N'!L6032</f>
        <v>0</v>
      </c>
      <c r="E6029" s="72">
        <f>'Balance N'!M6032</f>
        <v>0</v>
      </c>
      <c r="F6029" s="72">
        <f>'Balance N'!N6032</f>
        <v>0</v>
      </c>
      <c r="G6029" s="72">
        <f>'Balance N'!O6032</f>
        <v>0</v>
      </c>
      <c r="H6029" s="72">
        <f>'Balance N'!P6032</f>
        <v>0</v>
      </c>
      <c r="I6029" s="74">
        <f t="shared" si="94"/>
        <v>0</v>
      </c>
    </row>
    <row r="6030" spans="1:9" ht="15.6">
      <c r="A6030" s="70">
        <f>'Balance N'!I6033</f>
        <v>0</v>
      </c>
      <c r="B6030" s="71">
        <f>'Balance N'!J6033</f>
        <v>0</v>
      </c>
      <c r="C6030" s="72">
        <f>'Balance N'!K6033</f>
        <v>0</v>
      </c>
      <c r="D6030" s="72">
        <f>'Balance N'!L6033</f>
        <v>0</v>
      </c>
      <c r="E6030" s="72">
        <f>'Balance N'!M6033</f>
        <v>0</v>
      </c>
      <c r="F6030" s="72">
        <f>'Balance N'!N6033</f>
        <v>0</v>
      </c>
      <c r="G6030" s="72">
        <f>'Balance N'!O6033</f>
        <v>0</v>
      </c>
      <c r="H6030" s="72">
        <f>'Balance N'!P6033</f>
        <v>0</v>
      </c>
      <c r="I6030" s="74">
        <f t="shared" si="94"/>
        <v>0</v>
      </c>
    </row>
    <row r="6031" spans="1:9" ht="15.6">
      <c r="A6031" s="70">
        <f>'Balance N'!I6034</f>
        <v>0</v>
      </c>
      <c r="B6031" s="71">
        <f>'Balance N'!J6034</f>
        <v>0</v>
      </c>
      <c r="C6031" s="72">
        <f>'Balance N'!K6034</f>
        <v>0</v>
      </c>
      <c r="D6031" s="72">
        <f>'Balance N'!L6034</f>
        <v>0</v>
      </c>
      <c r="E6031" s="72">
        <f>'Balance N'!M6034</f>
        <v>0</v>
      </c>
      <c r="F6031" s="72">
        <f>'Balance N'!N6034</f>
        <v>0</v>
      </c>
      <c r="G6031" s="72">
        <f>'Balance N'!O6034</f>
        <v>0</v>
      </c>
      <c r="H6031" s="72">
        <f>'Balance N'!P6034</f>
        <v>0</v>
      </c>
      <c r="I6031" s="74">
        <f t="shared" si="94"/>
        <v>0</v>
      </c>
    </row>
    <row r="6032" spans="1:9" ht="15.6">
      <c r="A6032" s="70">
        <f>'Balance N'!I6035</f>
        <v>0</v>
      </c>
      <c r="B6032" s="71">
        <f>'Balance N'!J6035</f>
        <v>0</v>
      </c>
      <c r="C6032" s="72">
        <f>'Balance N'!K6035</f>
        <v>0</v>
      </c>
      <c r="D6032" s="72">
        <f>'Balance N'!L6035</f>
        <v>0</v>
      </c>
      <c r="E6032" s="72">
        <f>'Balance N'!M6035</f>
        <v>0</v>
      </c>
      <c r="F6032" s="72">
        <f>'Balance N'!N6035</f>
        <v>0</v>
      </c>
      <c r="G6032" s="72">
        <f>'Balance N'!O6035</f>
        <v>0</v>
      </c>
      <c r="H6032" s="72">
        <f>'Balance N'!P6035</f>
        <v>0</v>
      </c>
      <c r="I6032" s="74">
        <f t="shared" si="94"/>
        <v>0</v>
      </c>
    </row>
    <row r="6033" spans="1:9" ht="15.6">
      <c r="A6033" s="70">
        <f>'Balance N'!I6036</f>
        <v>0</v>
      </c>
      <c r="B6033" s="71">
        <f>'Balance N'!J6036</f>
        <v>0</v>
      </c>
      <c r="C6033" s="72">
        <f>'Balance N'!K6036</f>
        <v>0</v>
      </c>
      <c r="D6033" s="72">
        <f>'Balance N'!L6036</f>
        <v>0</v>
      </c>
      <c r="E6033" s="72">
        <f>'Balance N'!M6036</f>
        <v>0</v>
      </c>
      <c r="F6033" s="72">
        <f>'Balance N'!N6036</f>
        <v>0</v>
      </c>
      <c r="G6033" s="72">
        <f>'Balance N'!O6036</f>
        <v>0</v>
      </c>
      <c r="H6033" s="72">
        <f>'Balance N'!P6036</f>
        <v>0</v>
      </c>
      <c r="I6033" s="74">
        <f t="shared" si="94"/>
        <v>0</v>
      </c>
    </row>
    <row r="6034" spans="1:9" ht="15.6">
      <c r="A6034" s="70">
        <f>'Balance N'!I6037</f>
        <v>0</v>
      </c>
      <c r="B6034" s="71">
        <f>'Balance N'!J6037</f>
        <v>0</v>
      </c>
      <c r="C6034" s="72">
        <f>'Balance N'!K6037</f>
        <v>0</v>
      </c>
      <c r="D6034" s="72">
        <f>'Balance N'!L6037</f>
        <v>0</v>
      </c>
      <c r="E6034" s="72">
        <f>'Balance N'!M6037</f>
        <v>0</v>
      </c>
      <c r="F6034" s="72">
        <f>'Balance N'!N6037</f>
        <v>0</v>
      </c>
      <c r="G6034" s="72">
        <f>'Balance N'!O6037</f>
        <v>0</v>
      </c>
      <c r="H6034" s="72">
        <f>'Balance N'!P6037</f>
        <v>0</v>
      </c>
      <c r="I6034" s="74">
        <f t="shared" si="94"/>
        <v>0</v>
      </c>
    </row>
    <row r="6035" spans="1:9" ht="15.6">
      <c r="A6035" s="70">
        <f>'Balance N'!I6038</f>
        <v>0</v>
      </c>
      <c r="B6035" s="71">
        <f>'Balance N'!J6038</f>
        <v>0</v>
      </c>
      <c r="C6035" s="72">
        <f>'Balance N'!K6038</f>
        <v>0</v>
      </c>
      <c r="D6035" s="72">
        <f>'Balance N'!L6038</f>
        <v>0</v>
      </c>
      <c r="E6035" s="72">
        <f>'Balance N'!M6038</f>
        <v>0</v>
      </c>
      <c r="F6035" s="72">
        <f>'Balance N'!N6038</f>
        <v>0</v>
      </c>
      <c r="G6035" s="72">
        <f>'Balance N'!O6038</f>
        <v>0</v>
      </c>
      <c r="H6035" s="72">
        <f>'Balance N'!P6038</f>
        <v>0</v>
      </c>
      <c r="I6035" s="74">
        <f t="shared" si="94"/>
        <v>0</v>
      </c>
    </row>
    <row r="6036" spans="1:9" ht="15.6">
      <c r="A6036" s="70">
        <f>'Balance N'!I6039</f>
        <v>0</v>
      </c>
      <c r="B6036" s="71">
        <f>'Balance N'!J6039</f>
        <v>0</v>
      </c>
      <c r="C6036" s="72">
        <f>'Balance N'!K6039</f>
        <v>0</v>
      </c>
      <c r="D6036" s="72">
        <f>'Balance N'!L6039</f>
        <v>0</v>
      </c>
      <c r="E6036" s="72">
        <f>'Balance N'!M6039</f>
        <v>0</v>
      </c>
      <c r="F6036" s="72">
        <f>'Balance N'!N6039</f>
        <v>0</v>
      </c>
      <c r="G6036" s="72">
        <f>'Balance N'!O6039</f>
        <v>0</v>
      </c>
      <c r="H6036" s="72">
        <f>'Balance N'!P6039</f>
        <v>0</v>
      </c>
      <c r="I6036" s="74">
        <f t="shared" si="94"/>
        <v>0</v>
      </c>
    </row>
    <row r="6037" spans="1:9" ht="15.6">
      <c r="A6037" s="70">
        <f>'Balance N'!I6040</f>
        <v>0</v>
      </c>
      <c r="B6037" s="71">
        <f>'Balance N'!J6040</f>
        <v>0</v>
      </c>
      <c r="C6037" s="72">
        <f>'Balance N'!K6040</f>
        <v>0</v>
      </c>
      <c r="D6037" s="72">
        <f>'Balance N'!L6040</f>
        <v>0</v>
      </c>
      <c r="E6037" s="72">
        <f>'Balance N'!M6040</f>
        <v>0</v>
      </c>
      <c r="F6037" s="72">
        <f>'Balance N'!N6040</f>
        <v>0</v>
      </c>
      <c r="G6037" s="72">
        <f>'Balance N'!O6040</f>
        <v>0</v>
      </c>
      <c r="H6037" s="72">
        <f>'Balance N'!P6040</f>
        <v>0</v>
      </c>
      <c r="I6037" s="74">
        <f t="shared" si="94"/>
        <v>0</v>
      </c>
    </row>
    <row r="6038" spans="1:9" ht="15.6">
      <c r="A6038" s="70">
        <f>'Balance N'!I6041</f>
        <v>0</v>
      </c>
      <c r="B6038" s="71">
        <f>'Balance N'!J6041</f>
        <v>0</v>
      </c>
      <c r="C6038" s="72">
        <f>'Balance N'!K6041</f>
        <v>0</v>
      </c>
      <c r="D6038" s="72">
        <f>'Balance N'!L6041</f>
        <v>0</v>
      </c>
      <c r="E6038" s="72">
        <f>'Balance N'!M6041</f>
        <v>0</v>
      </c>
      <c r="F6038" s="72">
        <f>'Balance N'!N6041</f>
        <v>0</v>
      </c>
      <c r="G6038" s="72">
        <f>'Balance N'!O6041</f>
        <v>0</v>
      </c>
      <c r="H6038" s="72">
        <f>'Balance N'!P6041</f>
        <v>0</v>
      </c>
      <c r="I6038" s="74">
        <f t="shared" si="94"/>
        <v>0</v>
      </c>
    </row>
    <row r="6039" spans="1:9" ht="15.6">
      <c r="A6039" s="70">
        <f>'Balance N'!I6042</f>
        <v>0</v>
      </c>
      <c r="B6039" s="71">
        <f>'Balance N'!J6042</f>
        <v>0</v>
      </c>
      <c r="C6039" s="72">
        <f>'Balance N'!K6042</f>
        <v>0</v>
      </c>
      <c r="D6039" s="72">
        <f>'Balance N'!L6042</f>
        <v>0</v>
      </c>
      <c r="E6039" s="72">
        <f>'Balance N'!M6042</f>
        <v>0</v>
      </c>
      <c r="F6039" s="72">
        <f>'Balance N'!N6042</f>
        <v>0</v>
      </c>
      <c r="G6039" s="72">
        <f>'Balance N'!O6042</f>
        <v>0</v>
      </c>
      <c r="H6039" s="72">
        <f>'Balance N'!P6042</f>
        <v>0</v>
      </c>
      <c r="I6039" s="74">
        <f t="shared" si="94"/>
        <v>0</v>
      </c>
    </row>
    <row r="6040" spans="1:9" ht="15.6">
      <c r="A6040" s="70">
        <f>'Balance N'!I6043</f>
        <v>0</v>
      </c>
      <c r="B6040" s="71">
        <f>'Balance N'!J6043</f>
        <v>0</v>
      </c>
      <c r="C6040" s="72">
        <f>'Balance N'!K6043</f>
        <v>0</v>
      </c>
      <c r="D6040" s="72">
        <f>'Balance N'!L6043</f>
        <v>0</v>
      </c>
      <c r="E6040" s="72">
        <f>'Balance N'!M6043</f>
        <v>0</v>
      </c>
      <c r="F6040" s="72">
        <f>'Balance N'!N6043</f>
        <v>0</v>
      </c>
      <c r="G6040" s="72">
        <f>'Balance N'!O6043</f>
        <v>0</v>
      </c>
      <c r="H6040" s="72">
        <f>'Balance N'!P6043</f>
        <v>0</v>
      </c>
      <c r="I6040" s="74">
        <f t="shared" si="94"/>
        <v>0</v>
      </c>
    </row>
    <row r="6041" spans="1:9" ht="15.6">
      <c r="A6041" s="70">
        <f>'Balance N'!I6044</f>
        <v>0</v>
      </c>
      <c r="B6041" s="71">
        <f>'Balance N'!J6044</f>
        <v>0</v>
      </c>
      <c r="C6041" s="72">
        <f>'Balance N'!K6044</f>
        <v>0</v>
      </c>
      <c r="D6041" s="72">
        <f>'Balance N'!L6044</f>
        <v>0</v>
      </c>
      <c r="E6041" s="72">
        <f>'Balance N'!M6044</f>
        <v>0</v>
      </c>
      <c r="F6041" s="72">
        <f>'Balance N'!N6044</f>
        <v>0</v>
      </c>
      <c r="G6041" s="72">
        <f>'Balance N'!O6044</f>
        <v>0</v>
      </c>
      <c r="H6041" s="72">
        <f>'Balance N'!P6044</f>
        <v>0</v>
      </c>
      <c r="I6041" s="74">
        <f t="shared" si="94"/>
        <v>0</v>
      </c>
    </row>
    <row r="6042" spans="1:9" ht="15.6">
      <c r="A6042" s="70">
        <f>'Balance N'!I6045</f>
        <v>0</v>
      </c>
      <c r="B6042" s="71">
        <f>'Balance N'!J6045</f>
        <v>0</v>
      </c>
      <c r="C6042" s="72">
        <f>'Balance N'!K6045</f>
        <v>0</v>
      </c>
      <c r="D6042" s="72">
        <f>'Balance N'!L6045</f>
        <v>0</v>
      </c>
      <c r="E6042" s="72">
        <f>'Balance N'!M6045</f>
        <v>0</v>
      </c>
      <c r="F6042" s="72">
        <f>'Balance N'!N6045</f>
        <v>0</v>
      </c>
      <c r="G6042" s="72">
        <f>'Balance N'!O6045</f>
        <v>0</v>
      </c>
      <c r="H6042" s="72">
        <f>'Balance N'!P6045</f>
        <v>0</v>
      </c>
      <c r="I6042" s="74">
        <f t="shared" si="94"/>
        <v>0</v>
      </c>
    </row>
    <row r="6043" spans="1:9" ht="15.6">
      <c r="A6043" s="70">
        <f>'Balance N'!I6046</f>
        <v>0</v>
      </c>
      <c r="B6043" s="71">
        <f>'Balance N'!J6046</f>
        <v>0</v>
      </c>
      <c r="C6043" s="72">
        <f>'Balance N'!K6046</f>
        <v>0</v>
      </c>
      <c r="D6043" s="72">
        <f>'Balance N'!L6046</f>
        <v>0</v>
      </c>
      <c r="E6043" s="72">
        <f>'Balance N'!M6046</f>
        <v>0</v>
      </c>
      <c r="F6043" s="72">
        <f>'Balance N'!N6046</f>
        <v>0</v>
      </c>
      <c r="G6043" s="72">
        <f>'Balance N'!O6046</f>
        <v>0</v>
      </c>
      <c r="H6043" s="72">
        <f>'Balance N'!P6046</f>
        <v>0</v>
      </c>
      <c r="I6043" s="74">
        <f t="shared" si="94"/>
        <v>0</v>
      </c>
    </row>
    <row r="6044" spans="1:9" ht="15.6">
      <c r="A6044" s="70">
        <f>'Balance N'!I6047</f>
        <v>0</v>
      </c>
      <c r="B6044" s="71">
        <f>'Balance N'!J6047</f>
        <v>0</v>
      </c>
      <c r="C6044" s="72">
        <f>'Balance N'!K6047</f>
        <v>0</v>
      </c>
      <c r="D6044" s="72">
        <f>'Balance N'!L6047</f>
        <v>0</v>
      </c>
      <c r="E6044" s="72">
        <f>'Balance N'!M6047</f>
        <v>0</v>
      </c>
      <c r="F6044" s="72">
        <f>'Balance N'!N6047</f>
        <v>0</v>
      </c>
      <c r="G6044" s="72">
        <f>'Balance N'!O6047</f>
        <v>0</v>
      </c>
      <c r="H6044" s="72">
        <f>'Balance N'!P6047</f>
        <v>0</v>
      </c>
      <c r="I6044" s="74">
        <f t="shared" si="94"/>
        <v>0</v>
      </c>
    </row>
    <row r="6045" spans="1:9" ht="15.6">
      <c r="A6045" s="70">
        <f>'Balance N'!I6048</f>
        <v>0</v>
      </c>
      <c r="B6045" s="71">
        <f>'Balance N'!J6048</f>
        <v>0</v>
      </c>
      <c r="C6045" s="72">
        <f>'Balance N'!K6048</f>
        <v>0</v>
      </c>
      <c r="D6045" s="72">
        <f>'Balance N'!L6048</f>
        <v>0</v>
      </c>
      <c r="E6045" s="72">
        <f>'Balance N'!M6048</f>
        <v>0</v>
      </c>
      <c r="F6045" s="72">
        <f>'Balance N'!N6048</f>
        <v>0</v>
      </c>
      <c r="G6045" s="72">
        <f>'Balance N'!O6048</f>
        <v>0</v>
      </c>
      <c r="H6045" s="72">
        <f>'Balance N'!P6048</f>
        <v>0</v>
      </c>
      <c r="I6045" s="74">
        <f t="shared" si="94"/>
        <v>0</v>
      </c>
    </row>
    <row r="6046" spans="1:9" ht="15.6">
      <c r="A6046" s="70">
        <f>'Balance N'!I6049</f>
        <v>0</v>
      </c>
      <c r="B6046" s="71">
        <f>'Balance N'!J6049</f>
        <v>0</v>
      </c>
      <c r="C6046" s="72">
        <f>'Balance N'!K6049</f>
        <v>0</v>
      </c>
      <c r="D6046" s="72">
        <f>'Balance N'!L6049</f>
        <v>0</v>
      </c>
      <c r="E6046" s="72">
        <f>'Balance N'!M6049</f>
        <v>0</v>
      </c>
      <c r="F6046" s="72">
        <f>'Balance N'!N6049</f>
        <v>0</v>
      </c>
      <c r="G6046" s="72">
        <f>'Balance N'!O6049</f>
        <v>0</v>
      </c>
      <c r="H6046" s="72">
        <f>'Balance N'!P6049</f>
        <v>0</v>
      </c>
      <c r="I6046" s="74">
        <f t="shared" si="94"/>
        <v>0</v>
      </c>
    </row>
    <row r="6047" spans="1:9" ht="15.6">
      <c r="A6047" s="70">
        <f>'Balance N'!I6050</f>
        <v>0</v>
      </c>
      <c r="B6047" s="71">
        <f>'Balance N'!J6050</f>
        <v>0</v>
      </c>
      <c r="C6047" s="72">
        <f>'Balance N'!K6050</f>
        <v>0</v>
      </c>
      <c r="D6047" s="72">
        <f>'Balance N'!L6050</f>
        <v>0</v>
      </c>
      <c r="E6047" s="72">
        <f>'Balance N'!M6050</f>
        <v>0</v>
      </c>
      <c r="F6047" s="72">
        <f>'Balance N'!N6050</f>
        <v>0</v>
      </c>
      <c r="G6047" s="72">
        <f>'Balance N'!O6050</f>
        <v>0</v>
      </c>
      <c r="H6047" s="72">
        <f>'Balance N'!P6050</f>
        <v>0</v>
      </c>
      <c r="I6047" s="74">
        <f t="shared" si="94"/>
        <v>0</v>
      </c>
    </row>
    <row r="6048" spans="1:9" ht="15.6">
      <c r="A6048" s="70">
        <f>'Balance N'!I6051</f>
        <v>0</v>
      </c>
      <c r="B6048" s="71">
        <f>'Balance N'!J6051</f>
        <v>0</v>
      </c>
      <c r="C6048" s="72">
        <f>'Balance N'!K6051</f>
        <v>0</v>
      </c>
      <c r="D6048" s="72">
        <f>'Balance N'!L6051</f>
        <v>0</v>
      </c>
      <c r="E6048" s="72">
        <f>'Balance N'!M6051</f>
        <v>0</v>
      </c>
      <c r="F6048" s="72">
        <f>'Balance N'!N6051</f>
        <v>0</v>
      </c>
      <c r="G6048" s="72">
        <f>'Balance N'!O6051</f>
        <v>0</v>
      </c>
      <c r="H6048" s="72">
        <f>'Balance N'!P6051</f>
        <v>0</v>
      </c>
      <c r="I6048" s="74">
        <f t="shared" si="94"/>
        <v>0</v>
      </c>
    </row>
    <row r="6049" spans="1:9" ht="15.6">
      <c r="A6049" s="70">
        <f>'Balance N'!I6052</f>
        <v>0</v>
      </c>
      <c r="B6049" s="71">
        <f>'Balance N'!J6052</f>
        <v>0</v>
      </c>
      <c r="C6049" s="72">
        <f>'Balance N'!K6052</f>
        <v>0</v>
      </c>
      <c r="D6049" s="72">
        <f>'Balance N'!L6052</f>
        <v>0</v>
      </c>
      <c r="E6049" s="72">
        <f>'Balance N'!M6052</f>
        <v>0</v>
      </c>
      <c r="F6049" s="72">
        <f>'Balance N'!N6052</f>
        <v>0</v>
      </c>
      <c r="G6049" s="72">
        <f>'Balance N'!O6052</f>
        <v>0</v>
      </c>
      <c r="H6049" s="72">
        <f>'Balance N'!P6052</f>
        <v>0</v>
      </c>
      <c r="I6049" s="74">
        <f t="shared" si="94"/>
        <v>0</v>
      </c>
    </row>
    <row r="6050" spans="1:9" ht="15.6">
      <c r="A6050" s="70">
        <f>'Balance N'!I6053</f>
        <v>0</v>
      </c>
      <c r="B6050" s="71">
        <f>'Balance N'!J6053</f>
        <v>0</v>
      </c>
      <c r="C6050" s="72">
        <f>'Balance N'!K6053</f>
        <v>0</v>
      </c>
      <c r="D6050" s="72">
        <f>'Balance N'!L6053</f>
        <v>0</v>
      </c>
      <c r="E6050" s="72">
        <f>'Balance N'!M6053</f>
        <v>0</v>
      </c>
      <c r="F6050" s="72">
        <f>'Balance N'!N6053</f>
        <v>0</v>
      </c>
      <c r="G6050" s="72">
        <f>'Balance N'!O6053</f>
        <v>0</v>
      </c>
      <c r="H6050" s="72">
        <f>'Balance N'!P6053</f>
        <v>0</v>
      </c>
      <c r="I6050" s="74">
        <f t="shared" si="94"/>
        <v>0</v>
      </c>
    </row>
    <row r="6051" spans="1:9" ht="15.6">
      <c r="A6051" s="70">
        <f>'Balance N'!I6054</f>
        <v>0</v>
      </c>
      <c r="B6051" s="71">
        <f>'Balance N'!J6054</f>
        <v>0</v>
      </c>
      <c r="C6051" s="72">
        <f>'Balance N'!K6054</f>
        <v>0</v>
      </c>
      <c r="D6051" s="72">
        <f>'Balance N'!L6054</f>
        <v>0</v>
      </c>
      <c r="E6051" s="72">
        <f>'Balance N'!M6054</f>
        <v>0</v>
      </c>
      <c r="F6051" s="72">
        <f>'Balance N'!N6054</f>
        <v>0</v>
      </c>
      <c r="G6051" s="72">
        <f>'Balance N'!O6054</f>
        <v>0</v>
      </c>
      <c r="H6051" s="72">
        <f>'Balance N'!P6054</f>
        <v>0</v>
      </c>
      <c r="I6051" s="74">
        <f t="shared" si="94"/>
        <v>0</v>
      </c>
    </row>
    <row r="6052" spans="1:9" ht="15.6">
      <c r="A6052" s="70">
        <f>'Balance N'!I6055</f>
        <v>0</v>
      </c>
      <c r="B6052" s="71">
        <f>'Balance N'!J6055</f>
        <v>0</v>
      </c>
      <c r="C6052" s="72">
        <f>'Balance N'!K6055</f>
        <v>0</v>
      </c>
      <c r="D6052" s="72">
        <f>'Balance N'!L6055</f>
        <v>0</v>
      </c>
      <c r="E6052" s="72">
        <f>'Balance N'!M6055</f>
        <v>0</v>
      </c>
      <c r="F6052" s="72">
        <f>'Balance N'!N6055</f>
        <v>0</v>
      </c>
      <c r="G6052" s="72">
        <f>'Balance N'!O6055</f>
        <v>0</v>
      </c>
      <c r="H6052" s="72">
        <f>'Balance N'!P6055</f>
        <v>0</v>
      </c>
      <c r="I6052" s="74">
        <f t="shared" si="94"/>
        <v>0</v>
      </c>
    </row>
    <row r="6053" spans="1:9" ht="15.6">
      <c r="A6053" s="70">
        <f>'Balance N'!I6056</f>
        <v>0</v>
      </c>
      <c r="B6053" s="71">
        <f>'Balance N'!J6056</f>
        <v>0</v>
      </c>
      <c r="C6053" s="72">
        <f>'Balance N'!K6056</f>
        <v>0</v>
      </c>
      <c r="D6053" s="72">
        <f>'Balance N'!L6056</f>
        <v>0</v>
      </c>
      <c r="E6053" s="72">
        <f>'Balance N'!M6056</f>
        <v>0</v>
      </c>
      <c r="F6053" s="72">
        <f>'Balance N'!N6056</f>
        <v>0</v>
      </c>
      <c r="G6053" s="72">
        <f>'Balance N'!O6056</f>
        <v>0</v>
      </c>
      <c r="H6053" s="72">
        <f>'Balance N'!P6056</f>
        <v>0</v>
      </c>
      <c r="I6053" s="74">
        <f t="shared" si="94"/>
        <v>0</v>
      </c>
    </row>
    <row r="6054" spans="1:9" ht="15.6">
      <c r="A6054" s="70">
        <f>'Balance N'!I6057</f>
        <v>0</v>
      </c>
      <c r="B6054" s="71">
        <f>'Balance N'!J6057</f>
        <v>0</v>
      </c>
      <c r="C6054" s="72">
        <f>'Balance N'!K6057</f>
        <v>0</v>
      </c>
      <c r="D6054" s="72">
        <f>'Balance N'!L6057</f>
        <v>0</v>
      </c>
      <c r="E6054" s="72">
        <f>'Balance N'!M6057</f>
        <v>0</v>
      </c>
      <c r="F6054" s="72">
        <f>'Balance N'!N6057</f>
        <v>0</v>
      </c>
      <c r="G6054" s="72">
        <f>'Balance N'!O6057</f>
        <v>0</v>
      </c>
      <c r="H6054" s="72">
        <f>'Balance N'!P6057</f>
        <v>0</v>
      </c>
      <c r="I6054" s="74">
        <f t="shared" si="94"/>
        <v>0</v>
      </c>
    </row>
    <row r="6055" spans="1:9" ht="15.6">
      <c r="A6055" s="70">
        <f>'Balance N'!I6058</f>
        <v>0</v>
      </c>
      <c r="B6055" s="71">
        <f>'Balance N'!J6058</f>
        <v>0</v>
      </c>
      <c r="C6055" s="72">
        <f>'Balance N'!K6058</f>
        <v>0</v>
      </c>
      <c r="D6055" s="72">
        <f>'Balance N'!L6058</f>
        <v>0</v>
      </c>
      <c r="E6055" s="72">
        <f>'Balance N'!M6058</f>
        <v>0</v>
      </c>
      <c r="F6055" s="72">
        <f>'Balance N'!N6058</f>
        <v>0</v>
      </c>
      <c r="G6055" s="72">
        <f>'Balance N'!O6058</f>
        <v>0</v>
      </c>
      <c r="H6055" s="72">
        <f>'Balance N'!P6058</f>
        <v>0</v>
      </c>
      <c r="I6055" s="74">
        <f t="shared" si="94"/>
        <v>0</v>
      </c>
    </row>
    <row r="6056" spans="1:9" ht="15.6">
      <c r="A6056" s="70">
        <f>'Balance N'!I6059</f>
        <v>0</v>
      </c>
      <c r="B6056" s="71">
        <f>'Balance N'!J6059</f>
        <v>0</v>
      </c>
      <c r="C6056" s="72">
        <f>'Balance N'!K6059</f>
        <v>0</v>
      </c>
      <c r="D6056" s="72">
        <f>'Balance N'!L6059</f>
        <v>0</v>
      </c>
      <c r="E6056" s="72">
        <f>'Balance N'!M6059</f>
        <v>0</v>
      </c>
      <c r="F6056" s="72">
        <f>'Balance N'!N6059</f>
        <v>0</v>
      </c>
      <c r="G6056" s="72">
        <f>'Balance N'!O6059</f>
        <v>0</v>
      </c>
      <c r="H6056" s="72">
        <f>'Balance N'!P6059</f>
        <v>0</v>
      </c>
      <c r="I6056" s="74">
        <f t="shared" si="94"/>
        <v>0</v>
      </c>
    </row>
    <row r="6057" spans="1:9" ht="15.6">
      <c r="A6057" s="70">
        <f>'Balance N'!I6060</f>
        <v>0</v>
      </c>
      <c r="B6057" s="71">
        <f>'Balance N'!J6060</f>
        <v>0</v>
      </c>
      <c r="C6057" s="72">
        <f>'Balance N'!K6060</f>
        <v>0</v>
      </c>
      <c r="D6057" s="72">
        <f>'Balance N'!L6060</f>
        <v>0</v>
      </c>
      <c r="E6057" s="72">
        <f>'Balance N'!M6060</f>
        <v>0</v>
      </c>
      <c r="F6057" s="72">
        <f>'Balance N'!N6060</f>
        <v>0</v>
      </c>
      <c r="G6057" s="72">
        <f>'Balance N'!O6060</f>
        <v>0</v>
      </c>
      <c r="H6057" s="72">
        <f>'Balance N'!P6060</f>
        <v>0</v>
      </c>
      <c r="I6057" s="74">
        <f t="shared" si="94"/>
        <v>0</v>
      </c>
    </row>
    <row r="6058" spans="1:9" ht="15.6">
      <c r="A6058" s="70">
        <f>'Balance N'!I6061</f>
        <v>0</v>
      </c>
      <c r="B6058" s="71">
        <f>'Balance N'!J6061</f>
        <v>0</v>
      </c>
      <c r="C6058" s="72">
        <f>'Balance N'!K6061</f>
        <v>0</v>
      </c>
      <c r="D6058" s="72">
        <f>'Balance N'!L6061</f>
        <v>0</v>
      </c>
      <c r="E6058" s="72">
        <f>'Balance N'!M6061</f>
        <v>0</v>
      </c>
      <c r="F6058" s="72">
        <f>'Balance N'!N6061</f>
        <v>0</v>
      </c>
      <c r="G6058" s="72">
        <f>'Balance N'!O6061</f>
        <v>0</v>
      </c>
      <c r="H6058" s="72">
        <f>'Balance N'!P6061</f>
        <v>0</v>
      </c>
      <c r="I6058" s="74">
        <f t="shared" si="94"/>
        <v>0</v>
      </c>
    </row>
    <row r="6059" spans="1:9" ht="15.6">
      <c r="A6059" s="70">
        <f>'Balance N'!I6062</f>
        <v>0</v>
      </c>
      <c r="B6059" s="71">
        <f>'Balance N'!J6062</f>
        <v>0</v>
      </c>
      <c r="C6059" s="72">
        <f>'Balance N'!K6062</f>
        <v>0</v>
      </c>
      <c r="D6059" s="72">
        <f>'Balance N'!L6062</f>
        <v>0</v>
      </c>
      <c r="E6059" s="72">
        <f>'Balance N'!M6062</f>
        <v>0</v>
      </c>
      <c r="F6059" s="72">
        <f>'Balance N'!N6062</f>
        <v>0</v>
      </c>
      <c r="G6059" s="72">
        <f>'Balance N'!O6062</f>
        <v>0</v>
      </c>
      <c r="H6059" s="72">
        <f>'Balance N'!P6062</f>
        <v>0</v>
      </c>
      <c r="I6059" s="74">
        <f t="shared" si="94"/>
        <v>0</v>
      </c>
    </row>
    <row r="6060" spans="1:9" ht="15.6">
      <c r="A6060" s="70">
        <f>'Balance N'!I6063</f>
        <v>0</v>
      </c>
      <c r="B6060" s="71">
        <f>'Balance N'!J6063</f>
        <v>0</v>
      </c>
      <c r="C6060" s="72">
        <f>'Balance N'!K6063</f>
        <v>0</v>
      </c>
      <c r="D6060" s="72">
        <f>'Balance N'!L6063</f>
        <v>0</v>
      </c>
      <c r="E6060" s="72">
        <f>'Balance N'!M6063</f>
        <v>0</v>
      </c>
      <c r="F6060" s="72">
        <f>'Balance N'!N6063</f>
        <v>0</v>
      </c>
      <c r="G6060" s="72">
        <f>'Balance N'!O6063</f>
        <v>0</v>
      </c>
      <c r="H6060" s="72">
        <f>'Balance N'!P6063</f>
        <v>0</v>
      </c>
      <c r="I6060" s="74">
        <f t="shared" si="94"/>
        <v>0</v>
      </c>
    </row>
    <row r="6061" spans="1:9" ht="15.6">
      <c r="A6061" s="70">
        <f>'Balance N'!I6064</f>
        <v>0</v>
      </c>
      <c r="B6061" s="71">
        <f>'Balance N'!J6064</f>
        <v>0</v>
      </c>
      <c r="C6061" s="72">
        <f>'Balance N'!K6064</f>
        <v>0</v>
      </c>
      <c r="D6061" s="72">
        <f>'Balance N'!L6064</f>
        <v>0</v>
      </c>
      <c r="E6061" s="72">
        <f>'Balance N'!M6064</f>
        <v>0</v>
      </c>
      <c r="F6061" s="72">
        <f>'Balance N'!N6064</f>
        <v>0</v>
      </c>
      <c r="G6061" s="72">
        <f>'Balance N'!O6064</f>
        <v>0</v>
      </c>
      <c r="H6061" s="72">
        <f>'Balance N'!P6064</f>
        <v>0</v>
      </c>
      <c r="I6061" s="74">
        <f t="shared" si="94"/>
        <v>0</v>
      </c>
    </row>
    <row r="6062" spans="1:9" ht="15.6">
      <c r="A6062" s="70">
        <f>'Balance N'!I6065</f>
        <v>0</v>
      </c>
      <c r="B6062" s="71">
        <f>'Balance N'!J6065</f>
        <v>0</v>
      </c>
      <c r="C6062" s="72">
        <f>'Balance N'!K6065</f>
        <v>0</v>
      </c>
      <c r="D6062" s="72">
        <f>'Balance N'!L6065</f>
        <v>0</v>
      </c>
      <c r="E6062" s="72">
        <f>'Balance N'!M6065</f>
        <v>0</v>
      </c>
      <c r="F6062" s="72">
        <f>'Balance N'!N6065</f>
        <v>0</v>
      </c>
      <c r="G6062" s="72">
        <f>'Balance N'!O6065</f>
        <v>0</v>
      </c>
      <c r="H6062" s="72">
        <f>'Balance N'!P6065</f>
        <v>0</v>
      </c>
      <c r="I6062" s="74">
        <f t="shared" si="94"/>
        <v>0</v>
      </c>
    </row>
    <row r="6063" spans="1:9" ht="15.6">
      <c r="A6063" s="70">
        <f>'Balance N'!I6066</f>
        <v>0</v>
      </c>
      <c r="B6063" s="71">
        <f>'Balance N'!J6066</f>
        <v>0</v>
      </c>
      <c r="C6063" s="72">
        <f>'Balance N'!K6066</f>
        <v>0</v>
      </c>
      <c r="D6063" s="72">
        <f>'Balance N'!L6066</f>
        <v>0</v>
      </c>
      <c r="E6063" s="72">
        <f>'Balance N'!M6066</f>
        <v>0</v>
      </c>
      <c r="F6063" s="72">
        <f>'Balance N'!N6066</f>
        <v>0</v>
      </c>
      <c r="G6063" s="72">
        <f>'Balance N'!O6066</f>
        <v>0</v>
      </c>
      <c r="H6063" s="72">
        <f>'Balance N'!P6066</f>
        <v>0</v>
      </c>
      <c r="I6063" s="74">
        <f t="shared" si="94"/>
        <v>0</v>
      </c>
    </row>
    <row r="6064" spans="1:9" ht="15.6">
      <c r="A6064" s="70">
        <f>'Balance N'!I6067</f>
        <v>0</v>
      </c>
      <c r="B6064" s="71">
        <f>'Balance N'!J6067</f>
        <v>0</v>
      </c>
      <c r="C6064" s="72">
        <f>'Balance N'!K6067</f>
        <v>0</v>
      </c>
      <c r="D6064" s="72">
        <f>'Balance N'!L6067</f>
        <v>0</v>
      </c>
      <c r="E6064" s="72">
        <f>'Balance N'!M6067</f>
        <v>0</v>
      </c>
      <c r="F6064" s="72">
        <f>'Balance N'!N6067</f>
        <v>0</v>
      </c>
      <c r="G6064" s="72">
        <f>'Balance N'!O6067</f>
        <v>0</v>
      </c>
      <c r="H6064" s="72">
        <f>'Balance N'!P6067</f>
        <v>0</v>
      </c>
      <c r="I6064" s="74">
        <f t="shared" si="94"/>
        <v>0</v>
      </c>
    </row>
    <row r="6065" spans="1:9" ht="15.6">
      <c r="A6065" s="70">
        <f>'Balance N'!I6068</f>
        <v>0</v>
      </c>
      <c r="B6065" s="71">
        <f>'Balance N'!J6068</f>
        <v>0</v>
      </c>
      <c r="C6065" s="72">
        <f>'Balance N'!K6068</f>
        <v>0</v>
      </c>
      <c r="D6065" s="72">
        <f>'Balance N'!L6068</f>
        <v>0</v>
      </c>
      <c r="E6065" s="72">
        <f>'Balance N'!M6068</f>
        <v>0</v>
      </c>
      <c r="F6065" s="72">
        <f>'Balance N'!N6068</f>
        <v>0</v>
      </c>
      <c r="G6065" s="72">
        <f>'Balance N'!O6068</f>
        <v>0</v>
      </c>
      <c r="H6065" s="72">
        <f>'Balance N'!P6068</f>
        <v>0</v>
      </c>
      <c r="I6065" s="74">
        <f t="shared" si="94"/>
        <v>0</v>
      </c>
    </row>
    <row r="6066" spans="1:9" ht="15.6">
      <c r="A6066" s="70">
        <f>'Balance N'!I6069</f>
        <v>0</v>
      </c>
      <c r="B6066" s="71">
        <f>'Balance N'!J6069</f>
        <v>0</v>
      </c>
      <c r="C6066" s="72">
        <f>'Balance N'!K6069</f>
        <v>0</v>
      </c>
      <c r="D6066" s="72">
        <f>'Balance N'!L6069</f>
        <v>0</v>
      </c>
      <c r="E6066" s="72">
        <f>'Balance N'!M6069</f>
        <v>0</v>
      </c>
      <c r="F6066" s="72">
        <f>'Balance N'!N6069</f>
        <v>0</v>
      </c>
      <c r="G6066" s="72">
        <f>'Balance N'!O6069</f>
        <v>0</v>
      </c>
      <c r="H6066" s="72">
        <f>'Balance N'!P6069</f>
        <v>0</v>
      </c>
      <c r="I6066" s="74">
        <f t="shared" si="94"/>
        <v>0</v>
      </c>
    </row>
    <row r="6067" spans="1:9" ht="15.6">
      <c r="A6067" s="70">
        <f>'Balance N'!I6070</f>
        <v>0</v>
      </c>
      <c r="B6067" s="71">
        <f>'Balance N'!J6070</f>
        <v>0</v>
      </c>
      <c r="C6067" s="72">
        <f>'Balance N'!K6070</f>
        <v>0</v>
      </c>
      <c r="D6067" s="72">
        <f>'Balance N'!L6070</f>
        <v>0</v>
      </c>
      <c r="E6067" s="72">
        <f>'Balance N'!M6070</f>
        <v>0</v>
      </c>
      <c r="F6067" s="72">
        <f>'Balance N'!N6070</f>
        <v>0</v>
      </c>
      <c r="G6067" s="72">
        <f>'Balance N'!O6070</f>
        <v>0</v>
      </c>
      <c r="H6067" s="72">
        <f>'Balance N'!P6070</f>
        <v>0</v>
      </c>
      <c r="I6067" s="74">
        <f t="shared" si="94"/>
        <v>0</v>
      </c>
    </row>
    <row r="6068" spans="1:9" ht="15.6">
      <c r="A6068" s="70">
        <f>'Balance N'!I6071</f>
        <v>0</v>
      </c>
      <c r="B6068" s="71">
        <f>'Balance N'!J6071</f>
        <v>0</v>
      </c>
      <c r="C6068" s="72">
        <f>'Balance N'!K6071</f>
        <v>0</v>
      </c>
      <c r="D6068" s="72">
        <f>'Balance N'!L6071</f>
        <v>0</v>
      </c>
      <c r="E6068" s="72">
        <f>'Balance N'!M6071</f>
        <v>0</v>
      </c>
      <c r="F6068" s="72">
        <f>'Balance N'!N6071</f>
        <v>0</v>
      </c>
      <c r="G6068" s="72">
        <f>'Balance N'!O6071</f>
        <v>0</v>
      </c>
      <c r="H6068" s="72">
        <f>'Balance N'!P6071</f>
        <v>0</v>
      </c>
      <c r="I6068" s="74">
        <f t="shared" si="94"/>
        <v>0</v>
      </c>
    </row>
    <row r="6069" spans="1:9" ht="15.6">
      <c r="A6069" s="70">
        <f>'Balance N'!I6072</f>
        <v>0</v>
      </c>
      <c r="B6069" s="71">
        <f>'Balance N'!J6072</f>
        <v>0</v>
      </c>
      <c r="C6069" s="72">
        <f>'Balance N'!K6072</f>
        <v>0</v>
      </c>
      <c r="D6069" s="72">
        <f>'Balance N'!L6072</f>
        <v>0</v>
      </c>
      <c r="E6069" s="72">
        <f>'Balance N'!M6072</f>
        <v>0</v>
      </c>
      <c r="F6069" s="72">
        <f>'Balance N'!N6072</f>
        <v>0</v>
      </c>
      <c r="G6069" s="72">
        <f>'Balance N'!O6072</f>
        <v>0</v>
      </c>
      <c r="H6069" s="72">
        <f>'Balance N'!P6072</f>
        <v>0</v>
      </c>
      <c r="I6069" s="74">
        <f t="shared" si="94"/>
        <v>0</v>
      </c>
    </row>
    <row r="6070" spans="1:9" ht="15.6">
      <c r="A6070" s="70">
        <f>'Balance N'!I6073</f>
        <v>0</v>
      </c>
      <c r="B6070" s="71">
        <f>'Balance N'!J6073</f>
        <v>0</v>
      </c>
      <c r="C6070" s="72">
        <f>'Balance N'!K6073</f>
        <v>0</v>
      </c>
      <c r="D6070" s="72">
        <f>'Balance N'!L6073</f>
        <v>0</v>
      </c>
      <c r="E6070" s="72">
        <f>'Balance N'!M6073</f>
        <v>0</v>
      </c>
      <c r="F6070" s="72">
        <f>'Balance N'!N6073</f>
        <v>0</v>
      </c>
      <c r="G6070" s="72">
        <f>'Balance N'!O6073</f>
        <v>0</v>
      </c>
      <c r="H6070" s="72">
        <f>'Balance N'!P6073</f>
        <v>0</v>
      </c>
      <c r="I6070" s="74">
        <f t="shared" si="94"/>
        <v>0</v>
      </c>
    </row>
    <row r="6071" spans="1:9" ht="15.6">
      <c r="A6071" s="70">
        <f>'Balance N'!I6074</f>
        <v>0</v>
      </c>
      <c r="B6071" s="71">
        <f>'Balance N'!J6074</f>
        <v>0</v>
      </c>
      <c r="C6071" s="72">
        <f>'Balance N'!K6074</f>
        <v>0</v>
      </c>
      <c r="D6071" s="72">
        <f>'Balance N'!L6074</f>
        <v>0</v>
      </c>
      <c r="E6071" s="72">
        <f>'Balance N'!M6074</f>
        <v>0</v>
      </c>
      <c r="F6071" s="72">
        <f>'Balance N'!N6074</f>
        <v>0</v>
      </c>
      <c r="G6071" s="72">
        <f>'Balance N'!O6074</f>
        <v>0</v>
      </c>
      <c r="H6071" s="72">
        <f>'Balance N'!P6074</f>
        <v>0</v>
      </c>
      <c r="I6071" s="74">
        <f t="shared" si="94"/>
        <v>0</v>
      </c>
    </row>
    <row r="6072" spans="1:9" ht="15.6">
      <c r="A6072" s="70">
        <f>'Balance N'!I6075</f>
        <v>0</v>
      </c>
      <c r="B6072" s="71">
        <f>'Balance N'!J6075</f>
        <v>0</v>
      </c>
      <c r="C6072" s="72">
        <f>'Balance N'!K6075</f>
        <v>0</v>
      </c>
      <c r="D6072" s="72">
        <f>'Balance N'!L6075</f>
        <v>0</v>
      </c>
      <c r="E6072" s="72">
        <f>'Balance N'!M6075</f>
        <v>0</v>
      </c>
      <c r="F6072" s="72">
        <f>'Balance N'!N6075</f>
        <v>0</v>
      </c>
      <c r="G6072" s="72">
        <f>'Balance N'!O6075</f>
        <v>0</v>
      </c>
      <c r="H6072" s="72">
        <f>'Balance N'!P6075</f>
        <v>0</v>
      </c>
      <c r="I6072" s="74">
        <f t="shared" si="94"/>
        <v>0</v>
      </c>
    </row>
    <row r="6073" spans="1:9" ht="15.6">
      <c r="A6073" s="70">
        <f>'Balance N'!I6076</f>
        <v>0</v>
      </c>
      <c r="B6073" s="71">
        <f>'Balance N'!J6076</f>
        <v>0</v>
      </c>
      <c r="C6073" s="72">
        <f>'Balance N'!K6076</f>
        <v>0</v>
      </c>
      <c r="D6073" s="72">
        <f>'Balance N'!L6076</f>
        <v>0</v>
      </c>
      <c r="E6073" s="72">
        <f>'Balance N'!M6076</f>
        <v>0</v>
      </c>
      <c r="F6073" s="72">
        <f>'Balance N'!N6076</f>
        <v>0</v>
      </c>
      <c r="G6073" s="72">
        <f>'Balance N'!O6076</f>
        <v>0</v>
      </c>
      <c r="H6073" s="72">
        <f>'Balance N'!P6076</f>
        <v>0</v>
      </c>
      <c r="I6073" s="74">
        <f t="shared" si="94"/>
        <v>0</v>
      </c>
    </row>
    <row r="6074" spans="1:9" ht="15.6">
      <c r="A6074" s="70">
        <f>'Balance N'!I6077</f>
        <v>0</v>
      </c>
      <c r="B6074" s="71">
        <f>'Balance N'!J6077</f>
        <v>0</v>
      </c>
      <c r="C6074" s="72">
        <f>'Balance N'!K6077</f>
        <v>0</v>
      </c>
      <c r="D6074" s="72">
        <f>'Balance N'!L6077</f>
        <v>0</v>
      </c>
      <c r="E6074" s="72">
        <f>'Balance N'!M6077</f>
        <v>0</v>
      </c>
      <c r="F6074" s="72">
        <f>'Balance N'!N6077</f>
        <v>0</v>
      </c>
      <c r="G6074" s="72">
        <f>'Balance N'!O6077</f>
        <v>0</v>
      </c>
      <c r="H6074" s="72">
        <f>'Balance N'!P6077</f>
        <v>0</v>
      </c>
      <c r="I6074" s="74">
        <f t="shared" si="94"/>
        <v>0</v>
      </c>
    </row>
    <row r="6075" spans="1:9" ht="15.6">
      <c r="A6075" s="70">
        <f>'Balance N'!I6078</f>
        <v>0</v>
      </c>
      <c r="B6075" s="71">
        <f>'Balance N'!J6078</f>
        <v>0</v>
      </c>
      <c r="C6075" s="72">
        <f>'Balance N'!K6078</f>
        <v>0</v>
      </c>
      <c r="D6075" s="72">
        <f>'Balance N'!L6078</f>
        <v>0</v>
      </c>
      <c r="E6075" s="72">
        <f>'Balance N'!M6078</f>
        <v>0</v>
      </c>
      <c r="F6075" s="72">
        <f>'Balance N'!N6078</f>
        <v>0</v>
      </c>
      <c r="G6075" s="72">
        <f>'Balance N'!O6078</f>
        <v>0</v>
      </c>
      <c r="H6075" s="72">
        <f>'Balance N'!P6078</f>
        <v>0</v>
      </c>
      <c r="I6075" s="74">
        <f t="shared" si="94"/>
        <v>0</v>
      </c>
    </row>
    <row r="6076" spans="1:9" ht="15.6">
      <c r="A6076" s="70">
        <f>'Balance N'!I6079</f>
        <v>0</v>
      </c>
      <c r="B6076" s="71">
        <f>'Balance N'!J6079</f>
        <v>0</v>
      </c>
      <c r="C6076" s="72">
        <f>'Balance N'!K6079</f>
        <v>0</v>
      </c>
      <c r="D6076" s="72">
        <f>'Balance N'!L6079</f>
        <v>0</v>
      </c>
      <c r="E6076" s="72">
        <f>'Balance N'!M6079</f>
        <v>0</v>
      </c>
      <c r="F6076" s="72">
        <f>'Balance N'!N6079</f>
        <v>0</v>
      </c>
      <c r="G6076" s="72">
        <f>'Balance N'!O6079</f>
        <v>0</v>
      </c>
      <c r="H6076" s="72">
        <f>'Balance N'!P6079</f>
        <v>0</v>
      </c>
      <c r="I6076" s="74">
        <f t="shared" si="94"/>
        <v>0</v>
      </c>
    </row>
    <row r="6077" spans="1:9" ht="15.6">
      <c r="A6077" s="70">
        <f>'Balance N'!I6080</f>
        <v>0</v>
      </c>
      <c r="B6077" s="71">
        <f>'Balance N'!J6080</f>
        <v>0</v>
      </c>
      <c r="C6077" s="72">
        <f>'Balance N'!K6080</f>
        <v>0</v>
      </c>
      <c r="D6077" s="72">
        <f>'Balance N'!L6080</f>
        <v>0</v>
      </c>
      <c r="E6077" s="72">
        <f>'Balance N'!M6080</f>
        <v>0</v>
      </c>
      <c r="F6077" s="72">
        <f>'Balance N'!N6080</f>
        <v>0</v>
      </c>
      <c r="G6077" s="72">
        <f>'Balance N'!O6080</f>
        <v>0</v>
      </c>
      <c r="H6077" s="72">
        <f>'Balance N'!P6080</f>
        <v>0</v>
      </c>
      <c r="I6077" s="74">
        <f t="shared" si="94"/>
        <v>0</v>
      </c>
    </row>
    <row r="6078" spans="1:9" ht="15.6">
      <c r="A6078" s="70">
        <f>'Balance N'!I6081</f>
        <v>0</v>
      </c>
      <c r="B6078" s="71">
        <f>'Balance N'!J6081</f>
        <v>0</v>
      </c>
      <c r="C6078" s="72">
        <f>'Balance N'!K6081</f>
        <v>0</v>
      </c>
      <c r="D6078" s="72">
        <f>'Balance N'!L6081</f>
        <v>0</v>
      </c>
      <c r="E6078" s="72">
        <f>'Balance N'!M6081</f>
        <v>0</v>
      </c>
      <c r="F6078" s="72">
        <f>'Balance N'!N6081</f>
        <v>0</v>
      </c>
      <c r="G6078" s="72">
        <f>'Balance N'!O6081</f>
        <v>0</v>
      </c>
      <c r="H6078" s="72">
        <f>'Balance N'!P6081</f>
        <v>0</v>
      </c>
      <c r="I6078" s="74">
        <f t="shared" si="94"/>
        <v>0</v>
      </c>
    </row>
    <row r="6079" spans="1:9" ht="15.6">
      <c r="A6079" s="70">
        <f>'Balance N'!I6082</f>
        <v>0</v>
      </c>
      <c r="B6079" s="71">
        <f>'Balance N'!J6082</f>
        <v>0</v>
      </c>
      <c r="C6079" s="72">
        <f>'Balance N'!K6082</f>
        <v>0</v>
      </c>
      <c r="D6079" s="72">
        <f>'Balance N'!L6082</f>
        <v>0</v>
      </c>
      <c r="E6079" s="72">
        <f>'Balance N'!M6082</f>
        <v>0</v>
      </c>
      <c r="F6079" s="72">
        <f>'Balance N'!N6082</f>
        <v>0</v>
      </c>
      <c r="G6079" s="72">
        <f>'Balance N'!O6082</f>
        <v>0</v>
      </c>
      <c r="H6079" s="72">
        <f>'Balance N'!P6082</f>
        <v>0</v>
      </c>
      <c r="I6079" s="74">
        <f t="shared" si="94"/>
        <v>0</v>
      </c>
    </row>
    <row r="6080" spans="1:9" ht="15.6">
      <c r="A6080" s="70">
        <f>'Balance N'!I6083</f>
        <v>0</v>
      </c>
      <c r="B6080" s="71">
        <f>'Balance N'!J6083</f>
        <v>0</v>
      </c>
      <c r="C6080" s="72">
        <f>'Balance N'!K6083</f>
        <v>0</v>
      </c>
      <c r="D6080" s="72">
        <f>'Balance N'!L6083</f>
        <v>0</v>
      </c>
      <c r="E6080" s="72">
        <f>'Balance N'!M6083</f>
        <v>0</v>
      </c>
      <c r="F6080" s="72">
        <f>'Balance N'!N6083</f>
        <v>0</v>
      </c>
      <c r="G6080" s="72">
        <f>'Balance N'!O6083</f>
        <v>0</v>
      </c>
      <c r="H6080" s="72">
        <f>'Balance N'!P6083</f>
        <v>0</v>
      </c>
      <c r="I6080" s="74">
        <f t="shared" si="94"/>
        <v>0</v>
      </c>
    </row>
    <row r="6081" spans="1:9" ht="15.6">
      <c r="A6081" s="70">
        <f>'Balance N'!I6084</f>
        <v>0</v>
      </c>
      <c r="B6081" s="71">
        <f>'Balance N'!J6084</f>
        <v>0</v>
      </c>
      <c r="C6081" s="72">
        <f>'Balance N'!K6084</f>
        <v>0</v>
      </c>
      <c r="D6081" s="72">
        <f>'Balance N'!L6084</f>
        <v>0</v>
      </c>
      <c r="E6081" s="72">
        <f>'Balance N'!M6084</f>
        <v>0</v>
      </c>
      <c r="F6081" s="72">
        <f>'Balance N'!N6084</f>
        <v>0</v>
      </c>
      <c r="G6081" s="72">
        <f>'Balance N'!O6084</f>
        <v>0</v>
      </c>
      <c r="H6081" s="72">
        <f>'Balance N'!P6084</f>
        <v>0</v>
      </c>
      <c r="I6081" s="74">
        <f t="shared" si="94"/>
        <v>0</v>
      </c>
    </row>
    <row r="6082" spans="1:9" ht="15.6">
      <c r="A6082" s="70">
        <f>'Balance N'!I6085</f>
        <v>0</v>
      </c>
      <c r="B6082" s="71">
        <f>'Balance N'!J6085</f>
        <v>0</v>
      </c>
      <c r="C6082" s="72">
        <f>'Balance N'!K6085</f>
        <v>0</v>
      </c>
      <c r="D6082" s="72">
        <f>'Balance N'!L6085</f>
        <v>0</v>
      </c>
      <c r="E6082" s="72">
        <f>'Balance N'!M6085</f>
        <v>0</v>
      </c>
      <c r="F6082" s="72">
        <f>'Balance N'!N6085</f>
        <v>0</v>
      </c>
      <c r="G6082" s="72">
        <f>'Balance N'!O6085</f>
        <v>0</v>
      </c>
      <c r="H6082" s="72">
        <f>'Balance N'!P6085</f>
        <v>0</v>
      </c>
      <c r="I6082" s="74">
        <f t="shared" si="94"/>
        <v>0</v>
      </c>
    </row>
    <row r="6083" spans="1:9" ht="15.6">
      <c r="A6083" s="70">
        <f>'Balance N'!I6086</f>
        <v>0</v>
      </c>
      <c r="B6083" s="71">
        <f>'Balance N'!J6086</f>
        <v>0</v>
      </c>
      <c r="C6083" s="72">
        <f>'Balance N'!K6086</f>
        <v>0</v>
      </c>
      <c r="D6083" s="72">
        <f>'Balance N'!L6086</f>
        <v>0</v>
      </c>
      <c r="E6083" s="72">
        <f>'Balance N'!M6086</f>
        <v>0</v>
      </c>
      <c r="F6083" s="72">
        <f>'Balance N'!N6086</f>
        <v>0</v>
      </c>
      <c r="G6083" s="72">
        <f>'Balance N'!O6086</f>
        <v>0</v>
      </c>
      <c r="H6083" s="72">
        <f>'Balance N'!P6086</f>
        <v>0</v>
      </c>
      <c r="I6083" s="74">
        <f t="shared" ref="I6083:I6146" si="95">(C6083-D6083)+(E6083-F6083)-(G6083-H6083)</f>
        <v>0</v>
      </c>
    </row>
    <row r="6084" spans="1:9" ht="15.6">
      <c r="A6084" s="70">
        <f>'Balance N'!I6087</f>
        <v>0</v>
      </c>
      <c r="B6084" s="71">
        <f>'Balance N'!J6087</f>
        <v>0</v>
      </c>
      <c r="C6084" s="72">
        <f>'Balance N'!K6087</f>
        <v>0</v>
      </c>
      <c r="D6084" s="72">
        <f>'Balance N'!L6087</f>
        <v>0</v>
      </c>
      <c r="E6084" s="72">
        <f>'Balance N'!M6087</f>
        <v>0</v>
      </c>
      <c r="F6084" s="72">
        <f>'Balance N'!N6087</f>
        <v>0</v>
      </c>
      <c r="G6084" s="72">
        <f>'Balance N'!O6087</f>
        <v>0</v>
      </c>
      <c r="H6084" s="72">
        <f>'Balance N'!P6087</f>
        <v>0</v>
      </c>
      <c r="I6084" s="74">
        <f t="shared" si="95"/>
        <v>0</v>
      </c>
    </row>
    <row r="6085" spans="1:9" ht="15.6">
      <c r="A6085" s="70">
        <f>'Balance N'!I6088</f>
        <v>0</v>
      </c>
      <c r="B6085" s="71">
        <f>'Balance N'!J6088</f>
        <v>0</v>
      </c>
      <c r="C6085" s="72">
        <f>'Balance N'!K6088</f>
        <v>0</v>
      </c>
      <c r="D6085" s="72">
        <f>'Balance N'!L6088</f>
        <v>0</v>
      </c>
      <c r="E6085" s="72">
        <f>'Balance N'!M6088</f>
        <v>0</v>
      </c>
      <c r="F6085" s="72">
        <f>'Balance N'!N6088</f>
        <v>0</v>
      </c>
      <c r="G6085" s="72">
        <f>'Balance N'!O6088</f>
        <v>0</v>
      </c>
      <c r="H6085" s="72">
        <f>'Balance N'!P6088</f>
        <v>0</v>
      </c>
      <c r="I6085" s="74">
        <f t="shared" si="95"/>
        <v>0</v>
      </c>
    </row>
    <row r="6086" spans="1:9" ht="15.6">
      <c r="A6086" s="70">
        <f>'Balance N'!I6089</f>
        <v>0</v>
      </c>
      <c r="B6086" s="71">
        <f>'Balance N'!J6089</f>
        <v>0</v>
      </c>
      <c r="C6086" s="72">
        <f>'Balance N'!K6089</f>
        <v>0</v>
      </c>
      <c r="D6086" s="72">
        <f>'Balance N'!L6089</f>
        <v>0</v>
      </c>
      <c r="E6086" s="72">
        <f>'Balance N'!M6089</f>
        <v>0</v>
      </c>
      <c r="F6086" s="72">
        <f>'Balance N'!N6089</f>
        <v>0</v>
      </c>
      <c r="G6086" s="72">
        <f>'Balance N'!O6089</f>
        <v>0</v>
      </c>
      <c r="H6086" s="72">
        <f>'Balance N'!P6089</f>
        <v>0</v>
      </c>
      <c r="I6086" s="74">
        <f t="shared" si="95"/>
        <v>0</v>
      </c>
    </row>
    <row r="6087" spans="1:9" ht="15.6">
      <c r="A6087" s="70">
        <f>'Balance N'!I6090</f>
        <v>0</v>
      </c>
      <c r="B6087" s="71">
        <f>'Balance N'!J6090</f>
        <v>0</v>
      </c>
      <c r="C6087" s="72">
        <f>'Balance N'!K6090</f>
        <v>0</v>
      </c>
      <c r="D6087" s="72">
        <f>'Balance N'!L6090</f>
        <v>0</v>
      </c>
      <c r="E6087" s="72">
        <f>'Balance N'!M6090</f>
        <v>0</v>
      </c>
      <c r="F6087" s="72">
        <f>'Balance N'!N6090</f>
        <v>0</v>
      </c>
      <c r="G6087" s="72">
        <f>'Balance N'!O6090</f>
        <v>0</v>
      </c>
      <c r="H6087" s="72">
        <f>'Balance N'!P6090</f>
        <v>0</v>
      </c>
      <c r="I6087" s="74">
        <f t="shared" si="95"/>
        <v>0</v>
      </c>
    </row>
    <row r="6088" spans="1:9" ht="15.6">
      <c r="A6088" s="70">
        <f>'Balance N'!I6091</f>
        <v>0</v>
      </c>
      <c r="B6088" s="71">
        <f>'Balance N'!J6091</f>
        <v>0</v>
      </c>
      <c r="C6088" s="72">
        <f>'Balance N'!K6091</f>
        <v>0</v>
      </c>
      <c r="D6088" s="72">
        <f>'Balance N'!L6091</f>
        <v>0</v>
      </c>
      <c r="E6088" s="72">
        <f>'Balance N'!M6091</f>
        <v>0</v>
      </c>
      <c r="F6088" s="72">
        <f>'Balance N'!N6091</f>
        <v>0</v>
      </c>
      <c r="G6088" s="72">
        <f>'Balance N'!O6091</f>
        <v>0</v>
      </c>
      <c r="H6088" s="72">
        <f>'Balance N'!P6091</f>
        <v>0</v>
      </c>
      <c r="I6088" s="74">
        <f t="shared" si="95"/>
        <v>0</v>
      </c>
    </row>
    <row r="6089" spans="1:9" ht="15.6">
      <c r="A6089" s="70">
        <f>'Balance N'!I6092</f>
        <v>0</v>
      </c>
      <c r="B6089" s="71">
        <f>'Balance N'!J6092</f>
        <v>0</v>
      </c>
      <c r="C6089" s="72">
        <f>'Balance N'!K6092</f>
        <v>0</v>
      </c>
      <c r="D6089" s="72">
        <f>'Balance N'!L6092</f>
        <v>0</v>
      </c>
      <c r="E6089" s="72">
        <f>'Balance N'!M6092</f>
        <v>0</v>
      </c>
      <c r="F6089" s="72">
        <f>'Balance N'!N6092</f>
        <v>0</v>
      </c>
      <c r="G6089" s="72">
        <f>'Balance N'!O6092</f>
        <v>0</v>
      </c>
      <c r="H6089" s="72">
        <f>'Balance N'!P6092</f>
        <v>0</v>
      </c>
      <c r="I6089" s="74">
        <f t="shared" si="95"/>
        <v>0</v>
      </c>
    </row>
    <row r="6090" spans="1:9" ht="15.6">
      <c r="A6090" s="70">
        <f>'Balance N'!I6093</f>
        <v>0</v>
      </c>
      <c r="B6090" s="71">
        <f>'Balance N'!J6093</f>
        <v>0</v>
      </c>
      <c r="C6090" s="72">
        <f>'Balance N'!K6093</f>
        <v>0</v>
      </c>
      <c r="D6090" s="72">
        <f>'Balance N'!L6093</f>
        <v>0</v>
      </c>
      <c r="E6090" s="72">
        <f>'Balance N'!M6093</f>
        <v>0</v>
      </c>
      <c r="F6090" s="72">
        <f>'Balance N'!N6093</f>
        <v>0</v>
      </c>
      <c r="G6090" s="72">
        <f>'Balance N'!O6093</f>
        <v>0</v>
      </c>
      <c r="H6090" s="72">
        <f>'Balance N'!P6093</f>
        <v>0</v>
      </c>
      <c r="I6090" s="74">
        <f t="shared" si="95"/>
        <v>0</v>
      </c>
    </row>
    <row r="6091" spans="1:9" ht="15.6">
      <c r="A6091" s="70">
        <f>'Balance N'!I6094</f>
        <v>0</v>
      </c>
      <c r="B6091" s="71">
        <f>'Balance N'!J6094</f>
        <v>0</v>
      </c>
      <c r="C6091" s="72">
        <f>'Balance N'!K6094</f>
        <v>0</v>
      </c>
      <c r="D6091" s="72">
        <f>'Balance N'!L6094</f>
        <v>0</v>
      </c>
      <c r="E6091" s="72">
        <f>'Balance N'!M6094</f>
        <v>0</v>
      </c>
      <c r="F6091" s="72">
        <f>'Balance N'!N6094</f>
        <v>0</v>
      </c>
      <c r="G6091" s="72">
        <f>'Balance N'!O6094</f>
        <v>0</v>
      </c>
      <c r="H6091" s="72">
        <f>'Balance N'!P6094</f>
        <v>0</v>
      </c>
      <c r="I6091" s="74">
        <f t="shared" si="95"/>
        <v>0</v>
      </c>
    </row>
    <row r="6092" spans="1:9" ht="15.6">
      <c r="A6092" s="70">
        <f>'Balance N'!I6095</f>
        <v>0</v>
      </c>
      <c r="B6092" s="71">
        <f>'Balance N'!J6095</f>
        <v>0</v>
      </c>
      <c r="C6092" s="72">
        <f>'Balance N'!K6095</f>
        <v>0</v>
      </c>
      <c r="D6092" s="72">
        <f>'Balance N'!L6095</f>
        <v>0</v>
      </c>
      <c r="E6092" s="72">
        <f>'Balance N'!M6095</f>
        <v>0</v>
      </c>
      <c r="F6092" s="72">
        <f>'Balance N'!N6095</f>
        <v>0</v>
      </c>
      <c r="G6092" s="72">
        <f>'Balance N'!O6095</f>
        <v>0</v>
      </c>
      <c r="H6092" s="72">
        <f>'Balance N'!P6095</f>
        <v>0</v>
      </c>
      <c r="I6092" s="74">
        <f t="shared" si="95"/>
        <v>0</v>
      </c>
    </row>
    <row r="6093" spans="1:9" ht="15.6">
      <c r="A6093" s="70">
        <f>'Balance N'!I6096</f>
        <v>0</v>
      </c>
      <c r="B6093" s="71">
        <f>'Balance N'!J6096</f>
        <v>0</v>
      </c>
      <c r="C6093" s="72">
        <f>'Balance N'!K6096</f>
        <v>0</v>
      </c>
      <c r="D6093" s="72">
        <f>'Balance N'!L6096</f>
        <v>0</v>
      </c>
      <c r="E6093" s="72">
        <f>'Balance N'!M6096</f>
        <v>0</v>
      </c>
      <c r="F6093" s="72">
        <f>'Balance N'!N6096</f>
        <v>0</v>
      </c>
      <c r="G6093" s="72">
        <f>'Balance N'!O6096</f>
        <v>0</v>
      </c>
      <c r="H6093" s="72">
        <f>'Balance N'!P6096</f>
        <v>0</v>
      </c>
      <c r="I6093" s="74">
        <f t="shared" si="95"/>
        <v>0</v>
      </c>
    </row>
    <row r="6094" spans="1:9" ht="15.6">
      <c r="A6094" s="70">
        <f>'Balance N'!I6097</f>
        <v>0</v>
      </c>
      <c r="B6094" s="71">
        <f>'Balance N'!J6097</f>
        <v>0</v>
      </c>
      <c r="C6094" s="72">
        <f>'Balance N'!K6097</f>
        <v>0</v>
      </c>
      <c r="D6094" s="72">
        <f>'Balance N'!L6097</f>
        <v>0</v>
      </c>
      <c r="E6094" s="72">
        <f>'Balance N'!M6097</f>
        <v>0</v>
      </c>
      <c r="F6094" s="72">
        <f>'Balance N'!N6097</f>
        <v>0</v>
      </c>
      <c r="G6094" s="72">
        <f>'Balance N'!O6097</f>
        <v>0</v>
      </c>
      <c r="H6094" s="72">
        <f>'Balance N'!P6097</f>
        <v>0</v>
      </c>
      <c r="I6094" s="74">
        <f t="shared" si="95"/>
        <v>0</v>
      </c>
    </row>
    <row r="6095" spans="1:9" ht="15.6">
      <c r="A6095" s="70">
        <f>'Balance N'!I6098</f>
        <v>0</v>
      </c>
      <c r="B6095" s="71">
        <f>'Balance N'!J6098</f>
        <v>0</v>
      </c>
      <c r="C6095" s="72">
        <f>'Balance N'!K6098</f>
        <v>0</v>
      </c>
      <c r="D6095" s="72">
        <f>'Balance N'!L6098</f>
        <v>0</v>
      </c>
      <c r="E6095" s="72">
        <f>'Balance N'!M6098</f>
        <v>0</v>
      </c>
      <c r="F6095" s="72">
        <f>'Balance N'!N6098</f>
        <v>0</v>
      </c>
      <c r="G6095" s="72">
        <f>'Balance N'!O6098</f>
        <v>0</v>
      </c>
      <c r="H6095" s="72">
        <f>'Balance N'!P6098</f>
        <v>0</v>
      </c>
      <c r="I6095" s="74">
        <f t="shared" si="95"/>
        <v>0</v>
      </c>
    </row>
    <row r="6096" spans="1:9" ht="15.6">
      <c r="A6096" s="70">
        <f>'Balance N'!I6099</f>
        <v>0</v>
      </c>
      <c r="B6096" s="71">
        <f>'Balance N'!J6099</f>
        <v>0</v>
      </c>
      <c r="C6096" s="72">
        <f>'Balance N'!K6099</f>
        <v>0</v>
      </c>
      <c r="D6096" s="72">
        <f>'Balance N'!L6099</f>
        <v>0</v>
      </c>
      <c r="E6096" s="72">
        <f>'Balance N'!M6099</f>
        <v>0</v>
      </c>
      <c r="F6096" s="72">
        <f>'Balance N'!N6099</f>
        <v>0</v>
      </c>
      <c r="G6096" s="72">
        <f>'Balance N'!O6099</f>
        <v>0</v>
      </c>
      <c r="H6096" s="72">
        <f>'Balance N'!P6099</f>
        <v>0</v>
      </c>
      <c r="I6096" s="74">
        <f t="shared" si="95"/>
        <v>0</v>
      </c>
    </row>
    <row r="6097" spans="1:9" ht="15.6">
      <c r="A6097" s="70">
        <f>'Balance N'!I6100</f>
        <v>0</v>
      </c>
      <c r="B6097" s="71">
        <f>'Balance N'!J6100</f>
        <v>0</v>
      </c>
      <c r="C6097" s="72">
        <f>'Balance N'!K6100</f>
        <v>0</v>
      </c>
      <c r="D6097" s="72">
        <f>'Balance N'!L6100</f>
        <v>0</v>
      </c>
      <c r="E6097" s="72">
        <f>'Balance N'!M6100</f>
        <v>0</v>
      </c>
      <c r="F6097" s="72">
        <f>'Balance N'!N6100</f>
        <v>0</v>
      </c>
      <c r="G6097" s="72">
        <f>'Balance N'!O6100</f>
        <v>0</v>
      </c>
      <c r="H6097" s="72">
        <f>'Balance N'!P6100</f>
        <v>0</v>
      </c>
      <c r="I6097" s="74">
        <f t="shared" si="95"/>
        <v>0</v>
      </c>
    </row>
    <row r="6098" spans="1:9" ht="15.6">
      <c r="A6098" s="70">
        <f>'Balance N'!I6101</f>
        <v>0</v>
      </c>
      <c r="B6098" s="71">
        <f>'Balance N'!J6101</f>
        <v>0</v>
      </c>
      <c r="C6098" s="72">
        <f>'Balance N'!K6101</f>
        <v>0</v>
      </c>
      <c r="D6098" s="72">
        <f>'Balance N'!L6101</f>
        <v>0</v>
      </c>
      <c r="E6098" s="72">
        <f>'Balance N'!M6101</f>
        <v>0</v>
      </c>
      <c r="F6098" s="72">
        <f>'Balance N'!N6101</f>
        <v>0</v>
      </c>
      <c r="G6098" s="72">
        <f>'Balance N'!O6101</f>
        <v>0</v>
      </c>
      <c r="H6098" s="72">
        <f>'Balance N'!P6101</f>
        <v>0</v>
      </c>
      <c r="I6098" s="74">
        <f t="shared" si="95"/>
        <v>0</v>
      </c>
    </row>
    <row r="6099" spans="1:9" ht="15.6">
      <c r="A6099" s="70">
        <f>'Balance N'!I6102</f>
        <v>0</v>
      </c>
      <c r="B6099" s="71">
        <f>'Balance N'!J6102</f>
        <v>0</v>
      </c>
      <c r="C6099" s="72">
        <f>'Balance N'!K6102</f>
        <v>0</v>
      </c>
      <c r="D6099" s="72">
        <f>'Balance N'!L6102</f>
        <v>0</v>
      </c>
      <c r="E6099" s="72">
        <f>'Balance N'!M6102</f>
        <v>0</v>
      </c>
      <c r="F6099" s="72">
        <f>'Balance N'!N6102</f>
        <v>0</v>
      </c>
      <c r="G6099" s="72">
        <f>'Balance N'!O6102</f>
        <v>0</v>
      </c>
      <c r="H6099" s="72">
        <f>'Balance N'!P6102</f>
        <v>0</v>
      </c>
      <c r="I6099" s="74">
        <f t="shared" si="95"/>
        <v>0</v>
      </c>
    </row>
    <row r="6100" spans="1:9" ht="15.6">
      <c r="A6100" s="70">
        <f>'Balance N'!I6103</f>
        <v>0</v>
      </c>
      <c r="B6100" s="71">
        <f>'Balance N'!J6103</f>
        <v>0</v>
      </c>
      <c r="C6100" s="72">
        <f>'Balance N'!K6103</f>
        <v>0</v>
      </c>
      <c r="D6100" s="72">
        <f>'Balance N'!L6103</f>
        <v>0</v>
      </c>
      <c r="E6100" s="72">
        <f>'Balance N'!M6103</f>
        <v>0</v>
      </c>
      <c r="F6100" s="72">
        <f>'Balance N'!N6103</f>
        <v>0</v>
      </c>
      <c r="G6100" s="72">
        <f>'Balance N'!O6103</f>
        <v>0</v>
      </c>
      <c r="H6100" s="72">
        <f>'Balance N'!P6103</f>
        <v>0</v>
      </c>
      <c r="I6100" s="74">
        <f t="shared" si="95"/>
        <v>0</v>
      </c>
    </row>
    <row r="6101" spans="1:9" ht="15.6">
      <c r="A6101" s="70">
        <f>'Balance N'!I6104</f>
        <v>0</v>
      </c>
      <c r="B6101" s="71">
        <f>'Balance N'!J6104</f>
        <v>0</v>
      </c>
      <c r="C6101" s="72">
        <f>'Balance N'!K6104</f>
        <v>0</v>
      </c>
      <c r="D6101" s="72">
        <f>'Balance N'!L6104</f>
        <v>0</v>
      </c>
      <c r="E6101" s="72">
        <f>'Balance N'!M6104</f>
        <v>0</v>
      </c>
      <c r="F6101" s="72">
        <f>'Balance N'!N6104</f>
        <v>0</v>
      </c>
      <c r="G6101" s="72">
        <f>'Balance N'!O6104</f>
        <v>0</v>
      </c>
      <c r="H6101" s="72">
        <f>'Balance N'!P6104</f>
        <v>0</v>
      </c>
      <c r="I6101" s="74">
        <f t="shared" si="95"/>
        <v>0</v>
      </c>
    </row>
    <row r="6102" spans="1:9" ht="15.6">
      <c r="A6102" s="70">
        <f>'Balance N'!I6105</f>
        <v>0</v>
      </c>
      <c r="B6102" s="71">
        <f>'Balance N'!J6105</f>
        <v>0</v>
      </c>
      <c r="C6102" s="72">
        <f>'Balance N'!K6105</f>
        <v>0</v>
      </c>
      <c r="D6102" s="72">
        <f>'Balance N'!L6105</f>
        <v>0</v>
      </c>
      <c r="E6102" s="72">
        <f>'Balance N'!M6105</f>
        <v>0</v>
      </c>
      <c r="F6102" s="72">
        <f>'Balance N'!N6105</f>
        <v>0</v>
      </c>
      <c r="G6102" s="72">
        <f>'Balance N'!O6105</f>
        <v>0</v>
      </c>
      <c r="H6102" s="72">
        <f>'Balance N'!P6105</f>
        <v>0</v>
      </c>
      <c r="I6102" s="74">
        <f t="shared" si="95"/>
        <v>0</v>
      </c>
    </row>
    <row r="6103" spans="1:9" ht="15.6">
      <c r="A6103" s="70">
        <f>'Balance N'!I6106</f>
        <v>0</v>
      </c>
      <c r="B6103" s="71">
        <f>'Balance N'!J6106</f>
        <v>0</v>
      </c>
      <c r="C6103" s="72">
        <f>'Balance N'!K6106</f>
        <v>0</v>
      </c>
      <c r="D6103" s="72">
        <f>'Balance N'!L6106</f>
        <v>0</v>
      </c>
      <c r="E6103" s="72">
        <f>'Balance N'!M6106</f>
        <v>0</v>
      </c>
      <c r="F6103" s="72">
        <f>'Balance N'!N6106</f>
        <v>0</v>
      </c>
      <c r="G6103" s="72">
        <f>'Balance N'!O6106</f>
        <v>0</v>
      </c>
      <c r="H6103" s="72">
        <f>'Balance N'!P6106</f>
        <v>0</v>
      </c>
      <c r="I6103" s="74">
        <f t="shared" si="95"/>
        <v>0</v>
      </c>
    </row>
    <row r="6104" spans="1:9" ht="15.6">
      <c r="A6104" s="70">
        <f>'Balance N'!I6107</f>
        <v>0</v>
      </c>
      <c r="B6104" s="71">
        <f>'Balance N'!J6107</f>
        <v>0</v>
      </c>
      <c r="C6104" s="72">
        <f>'Balance N'!K6107</f>
        <v>0</v>
      </c>
      <c r="D6104" s="72">
        <f>'Balance N'!L6107</f>
        <v>0</v>
      </c>
      <c r="E6104" s="72">
        <f>'Balance N'!M6107</f>
        <v>0</v>
      </c>
      <c r="F6104" s="72">
        <f>'Balance N'!N6107</f>
        <v>0</v>
      </c>
      <c r="G6104" s="72">
        <f>'Balance N'!O6107</f>
        <v>0</v>
      </c>
      <c r="H6104" s="72">
        <f>'Balance N'!P6107</f>
        <v>0</v>
      </c>
      <c r="I6104" s="74">
        <f t="shared" si="95"/>
        <v>0</v>
      </c>
    </row>
    <row r="6105" spans="1:9" ht="15.6">
      <c r="A6105" s="70">
        <f>'Balance N'!I6108</f>
        <v>0</v>
      </c>
      <c r="B6105" s="71">
        <f>'Balance N'!J6108</f>
        <v>0</v>
      </c>
      <c r="C6105" s="72">
        <f>'Balance N'!K6108</f>
        <v>0</v>
      </c>
      <c r="D6105" s="72">
        <f>'Balance N'!L6108</f>
        <v>0</v>
      </c>
      <c r="E6105" s="72">
        <f>'Balance N'!M6108</f>
        <v>0</v>
      </c>
      <c r="F6105" s="72">
        <f>'Balance N'!N6108</f>
        <v>0</v>
      </c>
      <c r="G6105" s="72">
        <f>'Balance N'!O6108</f>
        <v>0</v>
      </c>
      <c r="H6105" s="72">
        <f>'Balance N'!P6108</f>
        <v>0</v>
      </c>
      <c r="I6105" s="74">
        <f t="shared" si="95"/>
        <v>0</v>
      </c>
    </row>
    <row r="6106" spans="1:9" ht="15.6">
      <c r="A6106" s="70">
        <f>'Balance N'!I6109</f>
        <v>0</v>
      </c>
      <c r="B6106" s="71">
        <f>'Balance N'!J6109</f>
        <v>0</v>
      </c>
      <c r="C6106" s="72">
        <f>'Balance N'!K6109</f>
        <v>0</v>
      </c>
      <c r="D6106" s="72">
        <f>'Balance N'!L6109</f>
        <v>0</v>
      </c>
      <c r="E6106" s="72">
        <f>'Balance N'!M6109</f>
        <v>0</v>
      </c>
      <c r="F6106" s="72">
        <f>'Balance N'!N6109</f>
        <v>0</v>
      </c>
      <c r="G6106" s="72">
        <f>'Balance N'!O6109</f>
        <v>0</v>
      </c>
      <c r="H6106" s="72">
        <f>'Balance N'!P6109</f>
        <v>0</v>
      </c>
      <c r="I6106" s="74">
        <f t="shared" si="95"/>
        <v>0</v>
      </c>
    </row>
    <row r="6107" spans="1:9" ht="15.6">
      <c r="A6107" s="70">
        <f>'Balance N'!I6110</f>
        <v>0</v>
      </c>
      <c r="B6107" s="71">
        <f>'Balance N'!J6110</f>
        <v>0</v>
      </c>
      <c r="C6107" s="72">
        <f>'Balance N'!K6110</f>
        <v>0</v>
      </c>
      <c r="D6107" s="72">
        <f>'Balance N'!L6110</f>
        <v>0</v>
      </c>
      <c r="E6107" s="72">
        <f>'Balance N'!M6110</f>
        <v>0</v>
      </c>
      <c r="F6107" s="72">
        <f>'Balance N'!N6110</f>
        <v>0</v>
      </c>
      <c r="G6107" s="72">
        <f>'Balance N'!O6110</f>
        <v>0</v>
      </c>
      <c r="H6107" s="72">
        <f>'Balance N'!P6110</f>
        <v>0</v>
      </c>
      <c r="I6107" s="74">
        <f t="shared" si="95"/>
        <v>0</v>
      </c>
    </row>
    <row r="6108" spans="1:9" ht="15.6">
      <c r="A6108" s="70">
        <f>'Balance N'!I6111</f>
        <v>0</v>
      </c>
      <c r="B6108" s="71">
        <f>'Balance N'!J6111</f>
        <v>0</v>
      </c>
      <c r="C6108" s="72">
        <f>'Balance N'!K6111</f>
        <v>0</v>
      </c>
      <c r="D6108" s="72">
        <f>'Balance N'!L6111</f>
        <v>0</v>
      </c>
      <c r="E6108" s="72">
        <f>'Balance N'!M6111</f>
        <v>0</v>
      </c>
      <c r="F6108" s="72">
        <f>'Balance N'!N6111</f>
        <v>0</v>
      </c>
      <c r="G6108" s="72">
        <f>'Balance N'!O6111</f>
        <v>0</v>
      </c>
      <c r="H6108" s="72">
        <f>'Balance N'!P6111</f>
        <v>0</v>
      </c>
      <c r="I6108" s="74">
        <f t="shared" si="95"/>
        <v>0</v>
      </c>
    </row>
    <row r="6109" spans="1:9" ht="15.6">
      <c r="A6109" s="70">
        <f>'Balance N'!I6112</f>
        <v>0</v>
      </c>
      <c r="B6109" s="71">
        <f>'Balance N'!J6112</f>
        <v>0</v>
      </c>
      <c r="C6109" s="72">
        <f>'Balance N'!K6112</f>
        <v>0</v>
      </c>
      <c r="D6109" s="72">
        <f>'Balance N'!L6112</f>
        <v>0</v>
      </c>
      <c r="E6109" s="72">
        <f>'Balance N'!M6112</f>
        <v>0</v>
      </c>
      <c r="F6109" s="72">
        <f>'Balance N'!N6112</f>
        <v>0</v>
      </c>
      <c r="G6109" s="72">
        <f>'Balance N'!O6112</f>
        <v>0</v>
      </c>
      <c r="H6109" s="72">
        <f>'Balance N'!P6112</f>
        <v>0</v>
      </c>
      <c r="I6109" s="74">
        <f t="shared" si="95"/>
        <v>0</v>
      </c>
    </row>
    <row r="6110" spans="1:9" ht="15.6">
      <c r="A6110" s="70">
        <f>'Balance N'!I6113</f>
        <v>0</v>
      </c>
      <c r="B6110" s="71">
        <f>'Balance N'!J6113</f>
        <v>0</v>
      </c>
      <c r="C6110" s="72">
        <f>'Balance N'!K6113</f>
        <v>0</v>
      </c>
      <c r="D6110" s="72">
        <f>'Balance N'!L6113</f>
        <v>0</v>
      </c>
      <c r="E6110" s="72">
        <f>'Balance N'!M6113</f>
        <v>0</v>
      </c>
      <c r="F6110" s="72">
        <f>'Balance N'!N6113</f>
        <v>0</v>
      </c>
      <c r="G6110" s="72">
        <f>'Balance N'!O6113</f>
        <v>0</v>
      </c>
      <c r="H6110" s="72">
        <f>'Balance N'!P6113</f>
        <v>0</v>
      </c>
      <c r="I6110" s="74">
        <f t="shared" si="95"/>
        <v>0</v>
      </c>
    </row>
    <row r="6111" spans="1:9" ht="15.6">
      <c r="A6111" s="70">
        <f>'Balance N'!I6114</f>
        <v>0</v>
      </c>
      <c r="B6111" s="71">
        <f>'Balance N'!J6114</f>
        <v>0</v>
      </c>
      <c r="C6111" s="72">
        <f>'Balance N'!K6114</f>
        <v>0</v>
      </c>
      <c r="D6111" s="72">
        <f>'Balance N'!L6114</f>
        <v>0</v>
      </c>
      <c r="E6111" s="72">
        <f>'Balance N'!M6114</f>
        <v>0</v>
      </c>
      <c r="F6111" s="72">
        <f>'Balance N'!N6114</f>
        <v>0</v>
      </c>
      <c r="G6111" s="72">
        <f>'Balance N'!O6114</f>
        <v>0</v>
      </c>
      <c r="H6111" s="72">
        <f>'Balance N'!P6114</f>
        <v>0</v>
      </c>
      <c r="I6111" s="74">
        <f t="shared" si="95"/>
        <v>0</v>
      </c>
    </row>
    <row r="6112" spans="1:9" ht="15.6">
      <c r="A6112" s="70">
        <f>'Balance N'!I6115</f>
        <v>0</v>
      </c>
      <c r="B6112" s="71">
        <f>'Balance N'!J6115</f>
        <v>0</v>
      </c>
      <c r="C6112" s="72">
        <f>'Balance N'!K6115</f>
        <v>0</v>
      </c>
      <c r="D6112" s="72">
        <f>'Balance N'!L6115</f>
        <v>0</v>
      </c>
      <c r="E6112" s="72">
        <f>'Balance N'!M6115</f>
        <v>0</v>
      </c>
      <c r="F6112" s="72">
        <f>'Balance N'!N6115</f>
        <v>0</v>
      </c>
      <c r="G6112" s="72">
        <f>'Balance N'!O6115</f>
        <v>0</v>
      </c>
      <c r="H6112" s="72">
        <f>'Balance N'!P6115</f>
        <v>0</v>
      </c>
      <c r="I6112" s="74">
        <f t="shared" si="95"/>
        <v>0</v>
      </c>
    </row>
    <row r="6113" spans="1:9" ht="15.6">
      <c r="A6113" s="70">
        <f>'Balance N'!I6116</f>
        <v>0</v>
      </c>
      <c r="B6113" s="71">
        <f>'Balance N'!J6116</f>
        <v>0</v>
      </c>
      <c r="C6113" s="72">
        <f>'Balance N'!K6116</f>
        <v>0</v>
      </c>
      <c r="D6113" s="72">
        <f>'Balance N'!L6116</f>
        <v>0</v>
      </c>
      <c r="E6113" s="72">
        <f>'Balance N'!M6116</f>
        <v>0</v>
      </c>
      <c r="F6113" s="72">
        <f>'Balance N'!N6116</f>
        <v>0</v>
      </c>
      <c r="G6113" s="72">
        <f>'Balance N'!O6116</f>
        <v>0</v>
      </c>
      <c r="H6113" s="72">
        <f>'Balance N'!P6116</f>
        <v>0</v>
      </c>
      <c r="I6113" s="74">
        <f t="shared" si="95"/>
        <v>0</v>
      </c>
    </row>
    <row r="6114" spans="1:9" ht="15.6">
      <c r="A6114" s="70">
        <f>'Balance N'!I6117</f>
        <v>0</v>
      </c>
      <c r="B6114" s="71">
        <f>'Balance N'!J6117</f>
        <v>0</v>
      </c>
      <c r="C6114" s="72">
        <f>'Balance N'!K6117</f>
        <v>0</v>
      </c>
      <c r="D6114" s="72">
        <f>'Balance N'!L6117</f>
        <v>0</v>
      </c>
      <c r="E6114" s="72">
        <f>'Balance N'!M6117</f>
        <v>0</v>
      </c>
      <c r="F6114" s="72">
        <f>'Balance N'!N6117</f>
        <v>0</v>
      </c>
      <c r="G6114" s="72">
        <f>'Balance N'!O6117</f>
        <v>0</v>
      </c>
      <c r="H6114" s="72">
        <f>'Balance N'!P6117</f>
        <v>0</v>
      </c>
      <c r="I6114" s="74">
        <f t="shared" si="95"/>
        <v>0</v>
      </c>
    </row>
    <row r="6115" spans="1:9" ht="15.6">
      <c r="A6115" s="70">
        <f>'Balance N'!I6118</f>
        <v>0</v>
      </c>
      <c r="B6115" s="71">
        <f>'Balance N'!J6118</f>
        <v>0</v>
      </c>
      <c r="C6115" s="72">
        <f>'Balance N'!K6118</f>
        <v>0</v>
      </c>
      <c r="D6115" s="72">
        <f>'Balance N'!L6118</f>
        <v>0</v>
      </c>
      <c r="E6115" s="72">
        <f>'Balance N'!M6118</f>
        <v>0</v>
      </c>
      <c r="F6115" s="72">
        <f>'Balance N'!N6118</f>
        <v>0</v>
      </c>
      <c r="G6115" s="72">
        <f>'Balance N'!O6118</f>
        <v>0</v>
      </c>
      <c r="H6115" s="72">
        <f>'Balance N'!P6118</f>
        <v>0</v>
      </c>
      <c r="I6115" s="74">
        <f t="shared" si="95"/>
        <v>0</v>
      </c>
    </row>
    <row r="6116" spans="1:9" ht="15.6">
      <c r="A6116" s="70">
        <f>'Balance N'!I6119</f>
        <v>0</v>
      </c>
      <c r="B6116" s="71">
        <f>'Balance N'!J6119</f>
        <v>0</v>
      </c>
      <c r="C6116" s="72">
        <f>'Balance N'!K6119</f>
        <v>0</v>
      </c>
      <c r="D6116" s="72">
        <f>'Balance N'!L6119</f>
        <v>0</v>
      </c>
      <c r="E6116" s="72">
        <f>'Balance N'!M6119</f>
        <v>0</v>
      </c>
      <c r="F6116" s="72">
        <f>'Balance N'!N6119</f>
        <v>0</v>
      </c>
      <c r="G6116" s="72">
        <f>'Balance N'!O6119</f>
        <v>0</v>
      </c>
      <c r="H6116" s="72">
        <f>'Balance N'!P6119</f>
        <v>0</v>
      </c>
      <c r="I6116" s="74">
        <f t="shared" si="95"/>
        <v>0</v>
      </c>
    </row>
    <row r="6117" spans="1:9" ht="15.6">
      <c r="A6117" s="70">
        <f>'Balance N'!I6120</f>
        <v>0</v>
      </c>
      <c r="B6117" s="71">
        <f>'Balance N'!J6120</f>
        <v>0</v>
      </c>
      <c r="C6117" s="72">
        <f>'Balance N'!K6120</f>
        <v>0</v>
      </c>
      <c r="D6117" s="72">
        <f>'Balance N'!L6120</f>
        <v>0</v>
      </c>
      <c r="E6117" s="72">
        <f>'Balance N'!M6120</f>
        <v>0</v>
      </c>
      <c r="F6117" s="72">
        <f>'Balance N'!N6120</f>
        <v>0</v>
      </c>
      <c r="G6117" s="72">
        <f>'Balance N'!O6120</f>
        <v>0</v>
      </c>
      <c r="H6117" s="72">
        <f>'Balance N'!P6120</f>
        <v>0</v>
      </c>
      <c r="I6117" s="74">
        <f t="shared" si="95"/>
        <v>0</v>
      </c>
    </row>
    <row r="6118" spans="1:9" ht="15.6">
      <c r="A6118" s="70">
        <f>'Balance N'!I6121</f>
        <v>0</v>
      </c>
      <c r="B6118" s="71">
        <f>'Balance N'!J6121</f>
        <v>0</v>
      </c>
      <c r="C6118" s="72">
        <f>'Balance N'!K6121</f>
        <v>0</v>
      </c>
      <c r="D6118" s="72">
        <f>'Balance N'!L6121</f>
        <v>0</v>
      </c>
      <c r="E6118" s="72">
        <f>'Balance N'!M6121</f>
        <v>0</v>
      </c>
      <c r="F6118" s="72">
        <f>'Balance N'!N6121</f>
        <v>0</v>
      </c>
      <c r="G6118" s="72">
        <f>'Balance N'!O6121</f>
        <v>0</v>
      </c>
      <c r="H6118" s="72">
        <f>'Balance N'!P6121</f>
        <v>0</v>
      </c>
      <c r="I6118" s="74">
        <f t="shared" si="95"/>
        <v>0</v>
      </c>
    </row>
    <row r="6119" spans="1:9" ht="15.6">
      <c r="A6119" s="70">
        <f>'Balance N'!I6122</f>
        <v>0</v>
      </c>
      <c r="B6119" s="71">
        <f>'Balance N'!J6122</f>
        <v>0</v>
      </c>
      <c r="C6119" s="72">
        <f>'Balance N'!K6122</f>
        <v>0</v>
      </c>
      <c r="D6119" s="72">
        <f>'Balance N'!L6122</f>
        <v>0</v>
      </c>
      <c r="E6119" s="72">
        <f>'Balance N'!M6122</f>
        <v>0</v>
      </c>
      <c r="F6119" s="72">
        <f>'Balance N'!N6122</f>
        <v>0</v>
      </c>
      <c r="G6119" s="72">
        <f>'Balance N'!O6122</f>
        <v>0</v>
      </c>
      <c r="H6119" s="72">
        <f>'Balance N'!P6122</f>
        <v>0</v>
      </c>
      <c r="I6119" s="74">
        <f t="shared" si="95"/>
        <v>0</v>
      </c>
    </row>
    <row r="6120" spans="1:9" ht="15.6">
      <c r="A6120" s="70">
        <f>'Balance N'!I6123</f>
        <v>0</v>
      </c>
      <c r="B6120" s="71">
        <f>'Balance N'!J6123</f>
        <v>0</v>
      </c>
      <c r="C6120" s="72">
        <f>'Balance N'!K6123</f>
        <v>0</v>
      </c>
      <c r="D6120" s="72">
        <f>'Balance N'!L6123</f>
        <v>0</v>
      </c>
      <c r="E6120" s="72">
        <f>'Balance N'!M6123</f>
        <v>0</v>
      </c>
      <c r="F6120" s="72">
        <f>'Balance N'!N6123</f>
        <v>0</v>
      </c>
      <c r="G6120" s="72">
        <f>'Balance N'!O6123</f>
        <v>0</v>
      </c>
      <c r="H6120" s="72">
        <f>'Balance N'!P6123</f>
        <v>0</v>
      </c>
      <c r="I6120" s="74">
        <f t="shared" si="95"/>
        <v>0</v>
      </c>
    </row>
    <row r="6121" spans="1:9" ht="15.6">
      <c r="A6121" s="70">
        <f>'Balance N'!I6124</f>
        <v>0</v>
      </c>
      <c r="B6121" s="71">
        <f>'Balance N'!J6124</f>
        <v>0</v>
      </c>
      <c r="C6121" s="72">
        <f>'Balance N'!K6124</f>
        <v>0</v>
      </c>
      <c r="D6121" s="72">
        <f>'Balance N'!L6124</f>
        <v>0</v>
      </c>
      <c r="E6121" s="72">
        <f>'Balance N'!M6124</f>
        <v>0</v>
      </c>
      <c r="F6121" s="72">
        <f>'Balance N'!N6124</f>
        <v>0</v>
      </c>
      <c r="G6121" s="72">
        <f>'Balance N'!O6124</f>
        <v>0</v>
      </c>
      <c r="H6121" s="72">
        <f>'Balance N'!P6124</f>
        <v>0</v>
      </c>
      <c r="I6121" s="74">
        <f t="shared" si="95"/>
        <v>0</v>
      </c>
    </row>
    <row r="6122" spans="1:9" ht="15.6">
      <c r="A6122" s="70">
        <f>'Balance N'!I6125</f>
        <v>0</v>
      </c>
      <c r="B6122" s="71">
        <f>'Balance N'!J6125</f>
        <v>0</v>
      </c>
      <c r="C6122" s="72">
        <f>'Balance N'!K6125</f>
        <v>0</v>
      </c>
      <c r="D6122" s="72">
        <f>'Balance N'!L6125</f>
        <v>0</v>
      </c>
      <c r="E6122" s="72">
        <f>'Balance N'!M6125</f>
        <v>0</v>
      </c>
      <c r="F6122" s="72">
        <f>'Balance N'!N6125</f>
        <v>0</v>
      </c>
      <c r="G6122" s="72">
        <f>'Balance N'!O6125</f>
        <v>0</v>
      </c>
      <c r="H6122" s="72">
        <f>'Balance N'!P6125</f>
        <v>0</v>
      </c>
      <c r="I6122" s="74">
        <f t="shared" si="95"/>
        <v>0</v>
      </c>
    </row>
    <row r="6123" spans="1:9" ht="15.6">
      <c r="A6123" s="70">
        <f>'Balance N'!I6126</f>
        <v>0</v>
      </c>
      <c r="B6123" s="71">
        <f>'Balance N'!J6126</f>
        <v>0</v>
      </c>
      <c r="C6123" s="72">
        <f>'Balance N'!K6126</f>
        <v>0</v>
      </c>
      <c r="D6123" s="72">
        <f>'Balance N'!L6126</f>
        <v>0</v>
      </c>
      <c r="E6123" s="72">
        <f>'Balance N'!M6126</f>
        <v>0</v>
      </c>
      <c r="F6123" s="72">
        <f>'Balance N'!N6126</f>
        <v>0</v>
      </c>
      <c r="G6123" s="72">
        <f>'Balance N'!O6126</f>
        <v>0</v>
      </c>
      <c r="H6123" s="72">
        <f>'Balance N'!P6126</f>
        <v>0</v>
      </c>
      <c r="I6123" s="74">
        <f t="shared" si="95"/>
        <v>0</v>
      </c>
    </row>
    <row r="6124" spans="1:9" ht="15.6">
      <c r="A6124" s="70">
        <f>'Balance N'!I6127</f>
        <v>0</v>
      </c>
      <c r="B6124" s="71">
        <f>'Balance N'!J6127</f>
        <v>0</v>
      </c>
      <c r="C6124" s="72">
        <f>'Balance N'!K6127</f>
        <v>0</v>
      </c>
      <c r="D6124" s="72">
        <f>'Balance N'!L6127</f>
        <v>0</v>
      </c>
      <c r="E6124" s="72">
        <f>'Balance N'!M6127</f>
        <v>0</v>
      </c>
      <c r="F6124" s="72">
        <f>'Balance N'!N6127</f>
        <v>0</v>
      </c>
      <c r="G6124" s="72">
        <f>'Balance N'!O6127</f>
        <v>0</v>
      </c>
      <c r="H6124" s="72">
        <f>'Balance N'!P6127</f>
        <v>0</v>
      </c>
      <c r="I6124" s="74">
        <f t="shared" si="95"/>
        <v>0</v>
      </c>
    </row>
    <row r="6125" spans="1:9" ht="15.6">
      <c r="A6125" s="70">
        <f>'Balance N'!I6128</f>
        <v>0</v>
      </c>
      <c r="B6125" s="71">
        <f>'Balance N'!J6128</f>
        <v>0</v>
      </c>
      <c r="C6125" s="72">
        <f>'Balance N'!K6128</f>
        <v>0</v>
      </c>
      <c r="D6125" s="72">
        <f>'Balance N'!L6128</f>
        <v>0</v>
      </c>
      <c r="E6125" s="72">
        <f>'Balance N'!M6128</f>
        <v>0</v>
      </c>
      <c r="F6125" s="72">
        <f>'Balance N'!N6128</f>
        <v>0</v>
      </c>
      <c r="G6125" s="72">
        <f>'Balance N'!O6128</f>
        <v>0</v>
      </c>
      <c r="H6125" s="72">
        <f>'Balance N'!P6128</f>
        <v>0</v>
      </c>
      <c r="I6125" s="74">
        <f t="shared" si="95"/>
        <v>0</v>
      </c>
    </row>
    <row r="6126" spans="1:9" ht="15.6">
      <c r="A6126" s="70">
        <f>'Balance N'!I6129</f>
        <v>0</v>
      </c>
      <c r="B6126" s="71">
        <f>'Balance N'!J6129</f>
        <v>0</v>
      </c>
      <c r="C6126" s="72">
        <f>'Balance N'!K6129</f>
        <v>0</v>
      </c>
      <c r="D6126" s="72">
        <f>'Balance N'!L6129</f>
        <v>0</v>
      </c>
      <c r="E6126" s="72">
        <f>'Balance N'!M6129</f>
        <v>0</v>
      </c>
      <c r="F6126" s="72">
        <f>'Balance N'!N6129</f>
        <v>0</v>
      </c>
      <c r="G6126" s="72">
        <f>'Balance N'!O6129</f>
        <v>0</v>
      </c>
      <c r="H6126" s="72">
        <f>'Balance N'!P6129</f>
        <v>0</v>
      </c>
      <c r="I6126" s="74">
        <f t="shared" si="95"/>
        <v>0</v>
      </c>
    </row>
    <row r="6127" spans="1:9" ht="15.6">
      <c r="A6127" s="70">
        <f>'Balance N'!I6130</f>
        <v>0</v>
      </c>
      <c r="B6127" s="71">
        <f>'Balance N'!J6130</f>
        <v>0</v>
      </c>
      <c r="C6127" s="72">
        <f>'Balance N'!K6130</f>
        <v>0</v>
      </c>
      <c r="D6127" s="72">
        <f>'Balance N'!L6130</f>
        <v>0</v>
      </c>
      <c r="E6127" s="72">
        <f>'Balance N'!M6130</f>
        <v>0</v>
      </c>
      <c r="F6127" s="72">
        <f>'Balance N'!N6130</f>
        <v>0</v>
      </c>
      <c r="G6127" s="72">
        <f>'Balance N'!O6130</f>
        <v>0</v>
      </c>
      <c r="H6127" s="72">
        <f>'Balance N'!P6130</f>
        <v>0</v>
      </c>
      <c r="I6127" s="74">
        <f t="shared" si="95"/>
        <v>0</v>
      </c>
    </row>
    <row r="6128" spans="1:9" ht="15.6">
      <c r="A6128" s="70">
        <f>'Balance N'!I6131</f>
        <v>0</v>
      </c>
      <c r="B6128" s="71">
        <f>'Balance N'!J6131</f>
        <v>0</v>
      </c>
      <c r="C6128" s="72">
        <f>'Balance N'!K6131</f>
        <v>0</v>
      </c>
      <c r="D6128" s="72">
        <f>'Balance N'!L6131</f>
        <v>0</v>
      </c>
      <c r="E6128" s="72">
        <f>'Balance N'!M6131</f>
        <v>0</v>
      </c>
      <c r="F6128" s="72">
        <f>'Balance N'!N6131</f>
        <v>0</v>
      </c>
      <c r="G6128" s="72">
        <f>'Balance N'!O6131</f>
        <v>0</v>
      </c>
      <c r="H6128" s="72">
        <f>'Balance N'!P6131</f>
        <v>0</v>
      </c>
      <c r="I6128" s="74">
        <f t="shared" si="95"/>
        <v>0</v>
      </c>
    </row>
    <row r="6129" spans="1:9" ht="15.6">
      <c r="A6129" s="70">
        <f>'Balance N'!I6132</f>
        <v>0</v>
      </c>
      <c r="B6129" s="71">
        <f>'Balance N'!J6132</f>
        <v>0</v>
      </c>
      <c r="C6129" s="72">
        <f>'Balance N'!K6132</f>
        <v>0</v>
      </c>
      <c r="D6129" s="72">
        <f>'Balance N'!L6132</f>
        <v>0</v>
      </c>
      <c r="E6129" s="72">
        <f>'Balance N'!M6132</f>
        <v>0</v>
      </c>
      <c r="F6129" s="72">
        <f>'Balance N'!N6132</f>
        <v>0</v>
      </c>
      <c r="G6129" s="72">
        <f>'Balance N'!O6132</f>
        <v>0</v>
      </c>
      <c r="H6129" s="72">
        <f>'Balance N'!P6132</f>
        <v>0</v>
      </c>
      <c r="I6129" s="74">
        <f t="shared" si="95"/>
        <v>0</v>
      </c>
    </row>
    <row r="6130" spans="1:9" ht="15.6">
      <c r="A6130" s="70">
        <f>'Balance N'!I6133</f>
        <v>0</v>
      </c>
      <c r="B6130" s="71">
        <f>'Balance N'!J6133</f>
        <v>0</v>
      </c>
      <c r="C6130" s="72">
        <f>'Balance N'!K6133</f>
        <v>0</v>
      </c>
      <c r="D6130" s="72">
        <f>'Balance N'!L6133</f>
        <v>0</v>
      </c>
      <c r="E6130" s="72">
        <f>'Balance N'!M6133</f>
        <v>0</v>
      </c>
      <c r="F6130" s="72">
        <f>'Balance N'!N6133</f>
        <v>0</v>
      </c>
      <c r="G6130" s="72">
        <f>'Balance N'!O6133</f>
        <v>0</v>
      </c>
      <c r="H6130" s="72">
        <f>'Balance N'!P6133</f>
        <v>0</v>
      </c>
      <c r="I6130" s="74">
        <f t="shared" si="95"/>
        <v>0</v>
      </c>
    </row>
    <row r="6131" spans="1:9" ht="15.6">
      <c r="A6131" s="70">
        <f>'Balance N'!I6134</f>
        <v>0</v>
      </c>
      <c r="B6131" s="71">
        <f>'Balance N'!J6134</f>
        <v>0</v>
      </c>
      <c r="C6131" s="72">
        <f>'Balance N'!K6134</f>
        <v>0</v>
      </c>
      <c r="D6131" s="72">
        <f>'Balance N'!L6134</f>
        <v>0</v>
      </c>
      <c r="E6131" s="72">
        <f>'Balance N'!M6134</f>
        <v>0</v>
      </c>
      <c r="F6131" s="72">
        <f>'Balance N'!N6134</f>
        <v>0</v>
      </c>
      <c r="G6131" s="72">
        <f>'Balance N'!O6134</f>
        <v>0</v>
      </c>
      <c r="H6131" s="72">
        <f>'Balance N'!P6134</f>
        <v>0</v>
      </c>
      <c r="I6131" s="74">
        <f t="shared" si="95"/>
        <v>0</v>
      </c>
    </row>
    <row r="6132" spans="1:9" ht="15.6">
      <c r="A6132" s="70">
        <f>'Balance N'!I6135</f>
        <v>0</v>
      </c>
      <c r="B6132" s="71">
        <f>'Balance N'!J6135</f>
        <v>0</v>
      </c>
      <c r="C6132" s="72">
        <f>'Balance N'!K6135</f>
        <v>0</v>
      </c>
      <c r="D6132" s="72">
        <f>'Balance N'!L6135</f>
        <v>0</v>
      </c>
      <c r="E6132" s="72">
        <f>'Balance N'!M6135</f>
        <v>0</v>
      </c>
      <c r="F6132" s="72">
        <f>'Balance N'!N6135</f>
        <v>0</v>
      </c>
      <c r="G6132" s="72">
        <f>'Balance N'!O6135</f>
        <v>0</v>
      </c>
      <c r="H6132" s="72">
        <f>'Balance N'!P6135</f>
        <v>0</v>
      </c>
      <c r="I6132" s="74">
        <f t="shared" si="95"/>
        <v>0</v>
      </c>
    </row>
    <row r="6133" spans="1:9" ht="15.6">
      <c r="A6133" s="70">
        <f>'Balance N'!I6136</f>
        <v>0</v>
      </c>
      <c r="B6133" s="71">
        <f>'Balance N'!J6136</f>
        <v>0</v>
      </c>
      <c r="C6133" s="72">
        <f>'Balance N'!K6136</f>
        <v>0</v>
      </c>
      <c r="D6133" s="72">
        <f>'Balance N'!L6136</f>
        <v>0</v>
      </c>
      <c r="E6133" s="72">
        <f>'Balance N'!M6136</f>
        <v>0</v>
      </c>
      <c r="F6133" s="72">
        <f>'Balance N'!N6136</f>
        <v>0</v>
      </c>
      <c r="G6133" s="72">
        <f>'Balance N'!O6136</f>
        <v>0</v>
      </c>
      <c r="H6133" s="72">
        <f>'Balance N'!P6136</f>
        <v>0</v>
      </c>
      <c r="I6133" s="74">
        <f t="shared" si="95"/>
        <v>0</v>
      </c>
    </row>
    <row r="6134" spans="1:9" ht="15.6">
      <c r="A6134" s="70">
        <f>'Balance N'!I6137</f>
        <v>0</v>
      </c>
      <c r="B6134" s="71">
        <f>'Balance N'!J6137</f>
        <v>0</v>
      </c>
      <c r="C6134" s="72">
        <f>'Balance N'!K6137</f>
        <v>0</v>
      </c>
      <c r="D6134" s="72">
        <f>'Balance N'!L6137</f>
        <v>0</v>
      </c>
      <c r="E6134" s="72">
        <f>'Balance N'!M6137</f>
        <v>0</v>
      </c>
      <c r="F6134" s="72">
        <f>'Balance N'!N6137</f>
        <v>0</v>
      </c>
      <c r="G6134" s="72">
        <f>'Balance N'!O6137</f>
        <v>0</v>
      </c>
      <c r="H6134" s="72">
        <f>'Balance N'!P6137</f>
        <v>0</v>
      </c>
      <c r="I6134" s="74">
        <f t="shared" si="95"/>
        <v>0</v>
      </c>
    </row>
    <row r="6135" spans="1:9" ht="15.6">
      <c r="A6135" s="70">
        <f>'Balance N'!I6138</f>
        <v>0</v>
      </c>
      <c r="B6135" s="71">
        <f>'Balance N'!J6138</f>
        <v>0</v>
      </c>
      <c r="C6135" s="72">
        <f>'Balance N'!K6138</f>
        <v>0</v>
      </c>
      <c r="D6135" s="72">
        <f>'Balance N'!L6138</f>
        <v>0</v>
      </c>
      <c r="E6135" s="72">
        <f>'Balance N'!M6138</f>
        <v>0</v>
      </c>
      <c r="F6135" s="72">
        <f>'Balance N'!N6138</f>
        <v>0</v>
      </c>
      <c r="G6135" s="72">
        <f>'Balance N'!O6138</f>
        <v>0</v>
      </c>
      <c r="H6135" s="72">
        <f>'Balance N'!P6138</f>
        <v>0</v>
      </c>
      <c r="I6135" s="74">
        <f t="shared" si="95"/>
        <v>0</v>
      </c>
    </row>
    <row r="6136" spans="1:9" ht="15.6">
      <c r="A6136" s="70">
        <f>'Balance N'!I6139</f>
        <v>0</v>
      </c>
      <c r="B6136" s="71">
        <f>'Balance N'!J6139</f>
        <v>0</v>
      </c>
      <c r="C6136" s="72">
        <f>'Balance N'!K6139</f>
        <v>0</v>
      </c>
      <c r="D6136" s="72">
        <f>'Balance N'!L6139</f>
        <v>0</v>
      </c>
      <c r="E6136" s="72">
        <f>'Balance N'!M6139</f>
        <v>0</v>
      </c>
      <c r="F6136" s="72">
        <f>'Balance N'!N6139</f>
        <v>0</v>
      </c>
      <c r="G6136" s="72">
        <f>'Balance N'!O6139</f>
        <v>0</v>
      </c>
      <c r="H6136" s="72">
        <f>'Balance N'!P6139</f>
        <v>0</v>
      </c>
      <c r="I6136" s="74">
        <f t="shared" si="95"/>
        <v>0</v>
      </c>
    </row>
    <row r="6137" spans="1:9" ht="15.6">
      <c r="A6137" s="70">
        <f>'Balance N'!I6140</f>
        <v>0</v>
      </c>
      <c r="B6137" s="71">
        <f>'Balance N'!J6140</f>
        <v>0</v>
      </c>
      <c r="C6137" s="72">
        <f>'Balance N'!K6140</f>
        <v>0</v>
      </c>
      <c r="D6137" s="72">
        <f>'Balance N'!L6140</f>
        <v>0</v>
      </c>
      <c r="E6137" s="72">
        <f>'Balance N'!M6140</f>
        <v>0</v>
      </c>
      <c r="F6137" s="72">
        <f>'Balance N'!N6140</f>
        <v>0</v>
      </c>
      <c r="G6137" s="72">
        <f>'Balance N'!O6140</f>
        <v>0</v>
      </c>
      <c r="H6137" s="72">
        <f>'Balance N'!P6140</f>
        <v>0</v>
      </c>
      <c r="I6137" s="74">
        <f t="shared" si="95"/>
        <v>0</v>
      </c>
    </row>
    <row r="6138" spans="1:9" ht="15.6">
      <c r="A6138" s="70">
        <f>'Balance N'!I6141</f>
        <v>0</v>
      </c>
      <c r="B6138" s="71">
        <f>'Balance N'!J6141</f>
        <v>0</v>
      </c>
      <c r="C6138" s="72">
        <f>'Balance N'!K6141</f>
        <v>0</v>
      </c>
      <c r="D6138" s="72">
        <f>'Balance N'!L6141</f>
        <v>0</v>
      </c>
      <c r="E6138" s="72">
        <f>'Balance N'!M6141</f>
        <v>0</v>
      </c>
      <c r="F6138" s="72">
        <f>'Balance N'!N6141</f>
        <v>0</v>
      </c>
      <c r="G6138" s="72">
        <f>'Balance N'!O6141</f>
        <v>0</v>
      </c>
      <c r="H6138" s="72">
        <f>'Balance N'!P6141</f>
        <v>0</v>
      </c>
      <c r="I6138" s="74">
        <f t="shared" si="95"/>
        <v>0</v>
      </c>
    </row>
    <row r="6139" spans="1:9" ht="15.6">
      <c r="A6139" s="70">
        <f>'Balance N'!I6142</f>
        <v>0</v>
      </c>
      <c r="B6139" s="71">
        <f>'Balance N'!J6142</f>
        <v>0</v>
      </c>
      <c r="C6139" s="72">
        <f>'Balance N'!K6142</f>
        <v>0</v>
      </c>
      <c r="D6139" s="72">
        <f>'Balance N'!L6142</f>
        <v>0</v>
      </c>
      <c r="E6139" s="72">
        <f>'Balance N'!M6142</f>
        <v>0</v>
      </c>
      <c r="F6139" s="72">
        <f>'Balance N'!N6142</f>
        <v>0</v>
      </c>
      <c r="G6139" s="72">
        <f>'Balance N'!O6142</f>
        <v>0</v>
      </c>
      <c r="H6139" s="72">
        <f>'Balance N'!P6142</f>
        <v>0</v>
      </c>
      <c r="I6139" s="74">
        <f t="shared" si="95"/>
        <v>0</v>
      </c>
    </row>
    <row r="6140" spans="1:9" ht="15.6">
      <c r="A6140" s="70">
        <f>'Balance N'!I6143</f>
        <v>0</v>
      </c>
      <c r="B6140" s="71">
        <f>'Balance N'!J6143</f>
        <v>0</v>
      </c>
      <c r="C6140" s="72">
        <f>'Balance N'!K6143</f>
        <v>0</v>
      </c>
      <c r="D6140" s="72">
        <f>'Balance N'!L6143</f>
        <v>0</v>
      </c>
      <c r="E6140" s="72">
        <f>'Balance N'!M6143</f>
        <v>0</v>
      </c>
      <c r="F6140" s="72">
        <f>'Balance N'!N6143</f>
        <v>0</v>
      </c>
      <c r="G6140" s="72">
        <f>'Balance N'!O6143</f>
        <v>0</v>
      </c>
      <c r="H6140" s="72">
        <f>'Balance N'!P6143</f>
        <v>0</v>
      </c>
      <c r="I6140" s="74">
        <f t="shared" si="95"/>
        <v>0</v>
      </c>
    </row>
    <row r="6141" spans="1:9" ht="15.6">
      <c r="A6141" s="70">
        <f>'Balance N'!I6144</f>
        <v>0</v>
      </c>
      <c r="B6141" s="71">
        <f>'Balance N'!J6144</f>
        <v>0</v>
      </c>
      <c r="C6141" s="72">
        <f>'Balance N'!K6144</f>
        <v>0</v>
      </c>
      <c r="D6141" s="72">
        <f>'Balance N'!L6144</f>
        <v>0</v>
      </c>
      <c r="E6141" s="72">
        <f>'Balance N'!M6144</f>
        <v>0</v>
      </c>
      <c r="F6141" s="72">
        <f>'Balance N'!N6144</f>
        <v>0</v>
      </c>
      <c r="G6141" s="72">
        <f>'Balance N'!O6144</f>
        <v>0</v>
      </c>
      <c r="H6141" s="72">
        <f>'Balance N'!P6144</f>
        <v>0</v>
      </c>
      <c r="I6141" s="74">
        <f t="shared" si="95"/>
        <v>0</v>
      </c>
    </row>
    <row r="6142" spans="1:9" ht="15.6">
      <c r="A6142" s="70">
        <f>'Balance N'!I6145</f>
        <v>0</v>
      </c>
      <c r="B6142" s="71">
        <f>'Balance N'!J6145</f>
        <v>0</v>
      </c>
      <c r="C6142" s="72">
        <f>'Balance N'!K6145</f>
        <v>0</v>
      </c>
      <c r="D6142" s="72">
        <f>'Balance N'!L6145</f>
        <v>0</v>
      </c>
      <c r="E6142" s="72">
        <f>'Balance N'!M6145</f>
        <v>0</v>
      </c>
      <c r="F6142" s="72">
        <f>'Balance N'!N6145</f>
        <v>0</v>
      </c>
      <c r="G6142" s="72">
        <f>'Balance N'!O6145</f>
        <v>0</v>
      </c>
      <c r="H6142" s="72">
        <f>'Balance N'!P6145</f>
        <v>0</v>
      </c>
      <c r="I6142" s="74">
        <f t="shared" si="95"/>
        <v>0</v>
      </c>
    </row>
    <row r="6143" spans="1:9" ht="15.6">
      <c r="A6143" s="70">
        <f>'Balance N'!I6146</f>
        <v>0</v>
      </c>
      <c r="B6143" s="71">
        <f>'Balance N'!J6146</f>
        <v>0</v>
      </c>
      <c r="C6143" s="72">
        <f>'Balance N'!K6146</f>
        <v>0</v>
      </c>
      <c r="D6143" s="72">
        <f>'Balance N'!L6146</f>
        <v>0</v>
      </c>
      <c r="E6143" s="72">
        <f>'Balance N'!M6146</f>
        <v>0</v>
      </c>
      <c r="F6143" s="72">
        <f>'Balance N'!N6146</f>
        <v>0</v>
      </c>
      <c r="G6143" s="72">
        <f>'Balance N'!O6146</f>
        <v>0</v>
      </c>
      <c r="H6143" s="72">
        <f>'Balance N'!P6146</f>
        <v>0</v>
      </c>
      <c r="I6143" s="74">
        <f t="shared" si="95"/>
        <v>0</v>
      </c>
    </row>
    <row r="6144" spans="1:9" ht="15.6">
      <c r="A6144" s="70">
        <f>'Balance N'!I6147</f>
        <v>0</v>
      </c>
      <c r="B6144" s="71">
        <f>'Balance N'!J6147</f>
        <v>0</v>
      </c>
      <c r="C6144" s="72">
        <f>'Balance N'!K6147</f>
        <v>0</v>
      </c>
      <c r="D6144" s="72">
        <f>'Balance N'!L6147</f>
        <v>0</v>
      </c>
      <c r="E6144" s="72">
        <f>'Balance N'!M6147</f>
        <v>0</v>
      </c>
      <c r="F6144" s="72">
        <f>'Balance N'!N6147</f>
        <v>0</v>
      </c>
      <c r="G6144" s="72">
        <f>'Balance N'!O6147</f>
        <v>0</v>
      </c>
      <c r="H6144" s="72">
        <f>'Balance N'!P6147</f>
        <v>0</v>
      </c>
      <c r="I6144" s="74">
        <f t="shared" si="95"/>
        <v>0</v>
      </c>
    </row>
    <row r="6145" spans="1:9" ht="15.6">
      <c r="A6145" s="70">
        <f>'Balance N'!I6148</f>
        <v>0</v>
      </c>
      <c r="B6145" s="71">
        <f>'Balance N'!J6148</f>
        <v>0</v>
      </c>
      <c r="C6145" s="72">
        <f>'Balance N'!K6148</f>
        <v>0</v>
      </c>
      <c r="D6145" s="72">
        <f>'Balance N'!L6148</f>
        <v>0</v>
      </c>
      <c r="E6145" s="72">
        <f>'Balance N'!M6148</f>
        <v>0</v>
      </c>
      <c r="F6145" s="72">
        <f>'Balance N'!N6148</f>
        <v>0</v>
      </c>
      <c r="G6145" s="72">
        <f>'Balance N'!O6148</f>
        <v>0</v>
      </c>
      <c r="H6145" s="72">
        <f>'Balance N'!P6148</f>
        <v>0</v>
      </c>
      <c r="I6145" s="74">
        <f t="shared" si="95"/>
        <v>0</v>
      </c>
    </row>
    <row r="6146" spans="1:9" ht="15.6">
      <c r="A6146" s="70">
        <f>'Balance N'!I6149</f>
        <v>0</v>
      </c>
      <c r="B6146" s="71">
        <f>'Balance N'!J6149</f>
        <v>0</v>
      </c>
      <c r="C6146" s="72">
        <f>'Balance N'!K6149</f>
        <v>0</v>
      </c>
      <c r="D6146" s="72">
        <f>'Balance N'!L6149</f>
        <v>0</v>
      </c>
      <c r="E6146" s="72">
        <f>'Balance N'!M6149</f>
        <v>0</v>
      </c>
      <c r="F6146" s="72">
        <f>'Balance N'!N6149</f>
        <v>0</v>
      </c>
      <c r="G6146" s="72">
        <f>'Balance N'!O6149</f>
        <v>0</v>
      </c>
      <c r="H6146" s="72">
        <f>'Balance N'!P6149</f>
        <v>0</v>
      </c>
      <c r="I6146" s="74">
        <f t="shared" si="95"/>
        <v>0</v>
      </c>
    </row>
    <row r="6147" spans="1:9" ht="15.6">
      <c r="A6147" s="70">
        <f>'Balance N'!I6150</f>
        <v>0</v>
      </c>
      <c r="B6147" s="71">
        <f>'Balance N'!J6150</f>
        <v>0</v>
      </c>
      <c r="C6147" s="72">
        <f>'Balance N'!K6150</f>
        <v>0</v>
      </c>
      <c r="D6147" s="72">
        <f>'Balance N'!L6150</f>
        <v>0</v>
      </c>
      <c r="E6147" s="72">
        <f>'Balance N'!M6150</f>
        <v>0</v>
      </c>
      <c r="F6147" s="72">
        <f>'Balance N'!N6150</f>
        <v>0</v>
      </c>
      <c r="G6147" s="72">
        <f>'Balance N'!O6150</f>
        <v>0</v>
      </c>
      <c r="H6147" s="72">
        <f>'Balance N'!P6150</f>
        <v>0</v>
      </c>
      <c r="I6147" s="74">
        <f t="shared" ref="I6147:I6210" si="96">(C6147-D6147)+(E6147-F6147)-(G6147-H6147)</f>
        <v>0</v>
      </c>
    </row>
    <row r="6148" spans="1:9" ht="15.6">
      <c r="A6148" s="70">
        <f>'Balance N'!I6151</f>
        <v>0</v>
      </c>
      <c r="B6148" s="71">
        <f>'Balance N'!J6151</f>
        <v>0</v>
      </c>
      <c r="C6148" s="72">
        <f>'Balance N'!K6151</f>
        <v>0</v>
      </c>
      <c r="D6148" s="72">
        <f>'Balance N'!L6151</f>
        <v>0</v>
      </c>
      <c r="E6148" s="72">
        <f>'Balance N'!M6151</f>
        <v>0</v>
      </c>
      <c r="F6148" s="72">
        <f>'Balance N'!N6151</f>
        <v>0</v>
      </c>
      <c r="G6148" s="72">
        <f>'Balance N'!O6151</f>
        <v>0</v>
      </c>
      <c r="H6148" s="72">
        <f>'Balance N'!P6151</f>
        <v>0</v>
      </c>
      <c r="I6148" s="74">
        <f t="shared" si="96"/>
        <v>0</v>
      </c>
    </row>
    <row r="6149" spans="1:9" ht="15.6">
      <c r="A6149" s="70">
        <f>'Balance N'!I6152</f>
        <v>0</v>
      </c>
      <c r="B6149" s="71">
        <f>'Balance N'!J6152</f>
        <v>0</v>
      </c>
      <c r="C6149" s="72">
        <f>'Balance N'!K6152</f>
        <v>0</v>
      </c>
      <c r="D6149" s="72">
        <f>'Balance N'!L6152</f>
        <v>0</v>
      </c>
      <c r="E6149" s="72">
        <f>'Balance N'!M6152</f>
        <v>0</v>
      </c>
      <c r="F6149" s="72">
        <f>'Balance N'!N6152</f>
        <v>0</v>
      </c>
      <c r="G6149" s="72">
        <f>'Balance N'!O6152</f>
        <v>0</v>
      </c>
      <c r="H6149" s="72">
        <f>'Balance N'!P6152</f>
        <v>0</v>
      </c>
      <c r="I6149" s="74">
        <f t="shared" si="96"/>
        <v>0</v>
      </c>
    </row>
    <row r="6150" spans="1:9" ht="15.6">
      <c r="A6150" s="70">
        <f>'Balance N'!I6153</f>
        <v>0</v>
      </c>
      <c r="B6150" s="71">
        <f>'Balance N'!J6153</f>
        <v>0</v>
      </c>
      <c r="C6150" s="72">
        <f>'Balance N'!K6153</f>
        <v>0</v>
      </c>
      <c r="D6150" s="72">
        <f>'Balance N'!L6153</f>
        <v>0</v>
      </c>
      <c r="E6150" s="72">
        <f>'Balance N'!M6153</f>
        <v>0</v>
      </c>
      <c r="F6150" s="72">
        <f>'Balance N'!N6153</f>
        <v>0</v>
      </c>
      <c r="G6150" s="72">
        <f>'Balance N'!O6153</f>
        <v>0</v>
      </c>
      <c r="H6150" s="72">
        <f>'Balance N'!P6153</f>
        <v>0</v>
      </c>
      <c r="I6150" s="74">
        <f t="shared" si="96"/>
        <v>0</v>
      </c>
    </row>
    <row r="6151" spans="1:9" ht="15.6">
      <c r="A6151" s="70">
        <f>'Balance N'!I6154</f>
        <v>0</v>
      </c>
      <c r="B6151" s="71">
        <f>'Balance N'!J6154</f>
        <v>0</v>
      </c>
      <c r="C6151" s="72">
        <f>'Balance N'!K6154</f>
        <v>0</v>
      </c>
      <c r="D6151" s="72">
        <f>'Balance N'!L6154</f>
        <v>0</v>
      </c>
      <c r="E6151" s="72">
        <f>'Balance N'!M6154</f>
        <v>0</v>
      </c>
      <c r="F6151" s="72">
        <f>'Balance N'!N6154</f>
        <v>0</v>
      </c>
      <c r="G6151" s="72">
        <f>'Balance N'!O6154</f>
        <v>0</v>
      </c>
      <c r="H6151" s="72">
        <f>'Balance N'!P6154</f>
        <v>0</v>
      </c>
      <c r="I6151" s="74">
        <f t="shared" si="96"/>
        <v>0</v>
      </c>
    </row>
    <row r="6152" spans="1:9" ht="15.6">
      <c r="A6152" s="70">
        <f>'Balance N'!I6155</f>
        <v>0</v>
      </c>
      <c r="B6152" s="71">
        <f>'Balance N'!J6155</f>
        <v>0</v>
      </c>
      <c r="C6152" s="72">
        <f>'Balance N'!K6155</f>
        <v>0</v>
      </c>
      <c r="D6152" s="72">
        <f>'Balance N'!L6155</f>
        <v>0</v>
      </c>
      <c r="E6152" s="72">
        <f>'Balance N'!M6155</f>
        <v>0</v>
      </c>
      <c r="F6152" s="72">
        <f>'Balance N'!N6155</f>
        <v>0</v>
      </c>
      <c r="G6152" s="72">
        <f>'Balance N'!O6155</f>
        <v>0</v>
      </c>
      <c r="H6152" s="72">
        <f>'Balance N'!P6155</f>
        <v>0</v>
      </c>
      <c r="I6152" s="74">
        <f t="shared" si="96"/>
        <v>0</v>
      </c>
    </row>
    <row r="6153" spans="1:9" ht="15.6">
      <c r="A6153" s="70">
        <f>'Balance N'!I6156</f>
        <v>0</v>
      </c>
      <c r="B6153" s="71">
        <f>'Balance N'!J6156</f>
        <v>0</v>
      </c>
      <c r="C6153" s="72">
        <f>'Balance N'!K6156</f>
        <v>0</v>
      </c>
      <c r="D6153" s="72">
        <f>'Balance N'!L6156</f>
        <v>0</v>
      </c>
      <c r="E6153" s="72">
        <f>'Balance N'!M6156</f>
        <v>0</v>
      </c>
      <c r="F6153" s="72">
        <f>'Balance N'!N6156</f>
        <v>0</v>
      </c>
      <c r="G6153" s="72">
        <f>'Balance N'!O6156</f>
        <v>0</v>
      </c>
      <c r="H6153" s="72">
        <f>'Balance N'!P6156</f>
        <v>0</v>
      </c>
      <c r="I6153" s="74">
        <f t="shared" si="96"/>
        <v>0</v>
      </c>
    </row>
    <row r="6154" spans="1:9" ht="15.6">
      <c r="A6154" s="70">
        <f>'Balance N'!I6157</f>
        <v>0</v>
      </c>
      <c r="B6154" s="71">
        <f>'Balance N'!J6157</f>
        <v>0</v>
      </c>
      <c r="C6154" s="72">
        <f>'Balance N'!K6157</f>
        <v>0</v>
      </c>
      <c r="D6154" s="72">
        <f>'Balance N'!L6157</f>
        <v>0</v>
      </c>
      <c r="E6154" s="72">
        <f>'Balance N'!M6157</f>
        <v>0</v>
      </c>
      <c r="F6154" s="72">
        <f>'Balance N'!N6157</f>
        <v>0</v>
      </c>
      <c r="G6154" s="72">
        <f>'Balance N'!O6157</f>
        <v>0</v>
      </c>
      <c r="H6154" s="72">
        <f>'Balance N'!P6157</f>
        <v>0</v>
      </c>
      <c r="I6154" s="74">
        <f t="shared" si="96"/>
        <v>0</v>
      </c>
    </row>
    <row r="6155" spans="1:9" ht="15.6">
      <c r="A6155" s="70">
        <f>'Balance N'!I6158</f>
        <v>0</v>
      </c>
      <c r="B6155" s="71">
        <f>'Balance N'!J6158</f>
        <v>0</v>
      </c>
      <c r="C6155" s="72">
        <f>'Balance N'!K6158</f>
        <v>0</v>
      </c>
      <c r="D6155" s="72">
        <f>'Balance N'!L6158</f>
        <v>0</v>
      </c>
      <c r="E6155" s="72">
        <f>'Balance N'!M6158</f>
        <v>0</v>
      </c>
      <c r="F6155" s="72">
        <f>'Balance N'!N6158</f>
        <v>0</v>
      </c>
      <c r="G6155" s="72">
        <f>'Balance N'!O6158</f>
        <v>0</v>
      </c>
      <c r="H6155" s="72">
        <f>'Balance N'!P6158</f>
        <v>0</v>
      </c>
      <c r="I6155" s="74">
        <f t="shared" si="96"/>
        <v>0</v>
      </c>
    </row>
    <row r="6156" spans="1:9" ht="15.6">
      <c r="A6156" s="70">
        <f>'Balance N'!I6159</f>
        <v>0</v>
      </c>
      <c r="B6156" s="71">
        <f>'Balance N'!J6159</f>
        <v>0</v>
      </c>
      <c r="C6156" s="72">
        <f>'Balance N'!K6159</f>
        <v>0</v>
      </c>
      <c r="D6156" s="72">
        <f>'Balance N'!L6159</f>
        <v>0</v>
      </c>
      <c r="E6156" s="72">
        <f>'Balance N'!M6159</f>
        <v>0</v>
      </c>
      <c r="F6156" s="72">
        <f>'Balance N'!N6159</f>
        <v>0</v>
      </c>
      <c r="G6156" s="72">
        <f>'Balance N'!O6159</f>
        <v>0</v>
      </c>
      <c r="H6156" s="72">
        <f>'Balance N'!P6159</f>
        <v>0</v>
      </c>
      <c r="I6156" s="74">
        <f t="shared" si="96"/>
        <v>0</v>
      </c>
    </row>
    <row r="6157" spans="1:9" ht="15.6">
      <c r="A6157" s="70">
        <f>'Balance N'!I6160</f>
        <v>0</v>
      </c>
      <c r="B6157" s="71">
        <f>'Balance N'!J6160</f>
        <v>0</v>
      </c>
      <c r="C6157" s="72">
        <f>'Balance N'!K6160</f>
        <v>0</v>
      </c>
      <c r="D6157" s="72">
        <f>'Balance N'!L6160</f>
        <v>0</v>
      </c>
      <c r="E6157" s="72">
        <f>'Balance N'!M6160</f>
        <v>0</v>
      </c>
      <c r="F6157" s="72">
        <f>'Balance N'!N6160</f>
        <v>0</v>
      </c>
      <c r="G6157" s="72">
        <f>'Balance N'!O6160</f>
        <v>0</v>
      </c>
      <c r="H6157" s="72">
        <f>'Balance N'!P6160</f>
        <v>0</v>
      </c>
      <c r="I6157" s="74">
        <f t="shared" si="96"/>
        <v>0</v>
      </c>
    </row>
    <row r="6158" spans="1:9" ht="15.6">
      <c r="A6158" s="70">
        <f>'Balance N'!I6161</f>
        <v>0</v>
      </c>
      <c r="B6158" s="71">
        <f>'Balance N'!J6161</f>
        <v>0</v>
      </c>
      <c r="C6158" s="72">
        <f>'Balance N'!K6161</f>
        <v>0</v>
      </c>
      <c r="D6158" s="72">
        <f>'Balance N'!L6161</f>
        <v>0</v>
      </c>
      <c r="E6158" s="72">
        <f>'Balance N'!M6161</f>
        <v>0</v>
      </c>
      <c r="F6158" s="72">
        <f>'Balance N'!N6161</f>
        <v>0</v>
      </c>
      <c r="G6158" s="72">
        <f>'Balance N'!O6161</f>
        <v>0</v>
      </c>
      <c r="H6158" s="72">
        <f>'Balance N'!P6161</f>
        <v>0</v>
      </c>
      <c r="I6158" s="74">
        <f t="shared" si="96"/>
        <v>0</v>
      </c>
    </row>
    <row r="6159" spans="1:9" ht="15.6">
      <c r="A6159" s="70">
        <f>'Balance N'!I6162</f>
        <v>0</v>
      </c>
      <c r="B6159" s="71">
        <f>'Balance N'!J6162</f>
        <v>0</v>
      </c>
      <c r="C6159" s="72">
        <f>'Balance N'!K6162</f>
        <v>0</v>
      </c>
      <c r="D6159" s="72">
        <f>'Balance N'!L6162</f>
        <v>0</v>
      </c>
      <c r="E6159" s="72">
        <f>'Balance N'!M6162</f>
        <v>0</v>
      </c>
      <c r="F6159" s="72">
        <f>'Balance N'!N6162</f>
        <v>0</v>
      </c>
      <c r="G6159" s="72">
        <f>'Balance N'!O6162</f>
        <v>0</v>
      </c>
      <c r="H6159" s="72">
        <f>'Balance N'!P6162</f>
        <v>0</v>
      </c>
      <c r="I6159" s="74">
        <f t="shared" si="96"/>
        <v>0</v>
      </c>
    </row>
    <row r="6160" spans="1:9" ht="15.6">
      <c r="A6160" s="70">
        <f>'Balance N'!I6163</f>
        <v>0</v>
      </c>
      <c r="B6160" s="71">
        <f>'Balance N'!J6163</f>
        <v>0</v>
      </c>
      <c r="C6160" s="72">
        <f>'Balance N'!K6163</f>
        <v>0</v>
      </c>
      <c r="D6160" s="72">
        <f>'Balance N'!L6163</f>
        <v>0</v>
      </c>
      <c r="E6160" s="72">
        <f>'Balance N'!M6163</f>
        <v>0</v>
      </c>
      <c r="F6160" s="72">
        <f>'Balance N'!N6163</f>
        <v>0</v>
      </c>
      <c r="G6160" s="72">
        <f>'Balance N'!O6163</f>
        <v>0</v>
      </c>
      <c r="H6160" s="72">
        <f>'Balance N'!P6163</f>
        <v>0</v>
      </c>
      <c r="I6160" s="74">
        <f t="shared" si="96"/>
        <v>0</v>
      </c>
    </row>
    <row r="6161" spans="1:9" ht="15.6">
      <c r="A6161" s="70">
        <f>'Balance N'!I6164</f>
        <v>0</v>
      </c>
      <c r="B6161" s="71">
        <f>'Balance N'!J6164</f>
        <v>0</v>
      </c>
      <c r="C6161" s="72">
        <f>'Balance N'!K6164</f>
        <v>0</v>
      </c>
      <c r="D6161" s="72">
        <f>'Balance N'!L6164</f>
        <v>0</v>
      </c>
      <c r="E6161" s="72">
        <f>'Balance N'!M6164</f>
        <v>0</v>
      </c>
      <c r="F6161" s="72">
        <f>'Balance N'!N6164</f>
        <v>0</v>
      </c>
      <c r="G6161" s="72">
        <f>'Balance N'!O6164</f>
        <v>0</v>
      </c>
      <c r="H6161" s="72">
        <f>'Balance N'!P6164</f>
        <v>0</v>
      </c>
      <c r="I6161" s="74">
        <f t="shared" si="96"/>
        <v>0</v>
      </c>
    </row>
    <row r="6162" spans="1:9" ht="15.6">
      <c r="A6162" s="70">
        <f>'Balance N'!I6165</f>
        <v>0</v>
      </c>
      <c r="B6162" s="71">
        <f>'Balance N'!J6165</f>
        <v>0</v>
      </c>
      <c r="C6162" s="72">
        <f>'Balance N'!K6165</f>
        <v>0</v>
      </c>
      <c r="D6162" s="72">
        <f>'Balance N'!L6165</f>
        <v>0</v>
      </c>
      <c r="E6162" s="72">
        <f>'Balance N'!M6165</f>
        <v>0</v>
      </c>
      <c r="F6162" s="72">
        <f>'Balance N'!N6165</f>
        <v>0</v>
      </c>
      <c r="G6162" s="72">
        <f>'Balance N'!O6165</f>
        <v>0</v>
      </c>
      <c r="H6162" s="72">
        <f>'Balance N'!P6165</f>
        <v>0</v>
      </c>
      <c r="I6162" s="74">
        <f t="shared" si="96"/>
        <v>0</v>
      </c>
    </row>
    <row r="6163" spans="1:9" ht="15.6">
      <c r="A6163" s="70">
        <f>'Balance N'!I6166</f>
        <v>0</v>
      </c>
      <c r="B6163" s="71">
        <f>'Balance N'!J6166</f>
        <v>0</v>
      </c>
      <c r="C6163" s="72">
        <f>'Balance N'!K6166</f>
        <v>0</v>
      </c>
      <c r="D6163" s="72">
        <f>'Balance N'!L6166</f>
        <v>0</v>
      </c>
      <c r="E6163" s="72">
        <f>'Balance N'!M6166</f>
        <v>0</v>
      </c>
      <c r="F6163" s="72">
        <f>'Balance N'!N6166</f>
        <v>0</v>
      </c>
      <c r="G6163" s="72">
        <f>'Balance N'!O6166</f>
        <v>0</v>
      </c>
      <c r="H6163" s="72">
        <f>'Balance N'!P6166</f>
        <v>0</v>
      </c>
      <c r="I6163" s="74">
        <f t="shared" si="96"/>
        <v>0</v>
      </c>
    </row>
    <row r="6164" spans="1:9" ht="15.6">
      <c r="A6164" s="70">
        <f>'Balance N'!I6167</f>
        <v>0</v>
      </c>
      <c r="B6164" s="71">
        <f>'Balance N'!J6167</f>
        <v>0</v>
      </c>
      <c r="C6164" s="72">
        <f>'Balance N'!K6167</f>
        <v>0</v>
      </c>
      <c r="D6164" s="72">
        <f>'Balance N'!L6167</f>
        <v>0</v>
      </c>
      <c r="E6164" s="72">
        <f>'Balance N'!M6167</f>
        <v>0</v>
      </c>
      <c r="F6164" s="72">
        <f>'Balance N'!N6167</f>
        <v>0</v>
      </c>
      <c r="G6164" s="72">
        <f>'Balance N'!O6167</f>
        <v>0</v>
      </c>
      <c r="H6164" s="72">
        <f>'Balance N'!P6167</f>
        <v>0</v>
      </c>
      <c r="I6164" s="74">
        <f t="shared" si="96"/>
        <v>0</v>
      </c>
    </row>
    <row r="6165" spans="1:9" ht="15.6">
      <c r="A6165" s="70">
        <f>'Balance N'!I6168</f>
        <v>0</v>
      </c>
      <c r="B6165" s="71">
        <f>'Balance N'!J6168</f>
        <v>0</v>
      </c>
      <c r="C6165" s="72">
        <f>'Balance N'!K6168</f>
        <v>0</v>
      </c>
      <c r="D6165" s="72">
        <f>'Balance N'!L6168</f>
        <v>0</v>
      </c>
      <c r="E6165" s="72">
        <f>'Balance N'!M6168</f>
        <v>0</v>
      </c>
      <c r="F6165" s="72">
        <f>'Balance N'!N6168</f>
        <v>0</v>
      </c>
      <c r="G6165" s="72">
        <f>'Balance N'!O6168</f>
        <v>0</v>
      </c>
      <c r="H6165" s="72">
        <f>'Balance N'!P6168</f>
        <v>0</v>
      </c>
      <c r="I6165" s="74">
        <f t="shared" si="96"/>
        <v>0</v>
      </c>
    </row>
    <row r="6166" spans="1:9" ht="15.6">
      <c r="A6166" s="70">
        <f>'Balance N'!I6169</f>
        <v>0</v>
      </c>
      <c r="B6166" s="71">
        <f>'Balance N'!J6169</f>
        <v>0</v>
      </c>
      <c r="C6166" s="72">
        <f>'Balance N'!K6169</f>
        <v>0</v>
      </c>
      <c r="D6166" s="72">
        <f>'Balance N'!L6169</f>
        <v>0</v>
      </c>
      <c r="E6166" s="72">
        <f>'Balance N'!M6169</f>
        <v>0</v>
      </c>
      <c r="F6166" s="72">
        <f>'Balance N'!N6169</f>
        <v>0</v>
      </c>
      <c r="G6166" s="72">
        <f>'Balance N'!O6169</f>
        <v>0</v>
      </c>
      <c r="H6166" s="72">
        <f>'Balance N'!P6169</f>
        <v>0</v>
      </c>
      <c r="I6166" s="74">
        <f t="shared" si="96"/>
        <v>0</v>
      </c>
    </row>
    <row r="6167" spans="1:9" ht="15.6">
      <c r="A6167" s="70">
        <f>'Balance N'!I6170</f>
        <v>0</v>
      </c>
      <c r="B6167" s="71">
        <f>'Balance N'!J6170</f>
        <v>0</v>
      </c>
      <c r="C6167" s="72">
        <f>'Balance N'!K6170</f>
        <v>0</v>
      </c>
      <c r="D6167" s="72">
        <f>'Balance N'!L6170</f>
        <v>0</v>
      </c>
      <c r="E6167" s="72">
        <f>'Balance N'!M6170</f>
        <v>0</v>
      </c>
      <c r="F6167" s="72">
        <f>'Balance N'!N6170</f>
        <v>0</v>
      </c>
      <c r="G6167" s="72">
        <f>'Balance N'!O6170</f>
        <v>0</v>
      </c>
      <c r="H6167" s="72">
        <f>'Balance N'!P6170</f>
        <v>0</v>
      </c>
      <c r="I6167" s="74">
        <f t="shared" si="96"/>
        <v>0</v>
      </c>
    </row>
    <row r="6168" spans="1:9" ht="15.6">
      <c r="A6168" s="70">
        <f>'Balance N'!I6171</f>
        <v>0</v>
      </c>
      <c r="B6168" s="71">
        <f>'Balance N'!J6171</f>
        <v>0</v>
      </c>
      <c r="C6168" s="72">
        <f>'Balance N'!K6171</f>
        <v>0</v>
      </c>
      <c r="D6168" s="72">
        <f>'Balance N'!L6171</f>
        <v>0</v>
      </c>
      <c r="E6168" s="72">
        <f>'Balance N'!M6171</f>
        <v>0</v>
      </c>
      <c r="F6168" s="72">
        <f>'Balance N'!N6171</f>
        <v>0</v>
      </c>
      <c r="G6168" s="72">
        <f>'Balance N'!O6171</f>
        <v>0</v>
      </c>
      <c r="H6168" s="72">
        <f>'Balance N'!P6171</f>
        <v>0</v>
      </c>
      <c r="I6168" s="74">
        <f t="shared" si="96"/>
        <v>0</v>
      </c>
    </row>
    <row r="6169" spans="1:9" ht="15.6">
      <c r="A6169" s="70">
        <f>'Balance N'!I6172</f>
        <v>0</v>
      </c>
      <c r="B6169" s="71">
        <f>'Balance N'!J6172</f>
        <v>0</v>
      </c>
      <c r="C6169" s="72">
        <f>'Balance N'!K6172</f>
        <v>0</v>
      </c>
      <c r="D6169" s="72">
        <f>'Balance N'!L6172</f>
        <v>0</v>
      </c>
      <c r="E6169" s="72">
        <f>'Balance N'!M6172</f>
        <v>0</v>
      </c>
      <c r="F6169" s="72">
        <f>'Balance N'!N6172</f>
        <v>0</v>
      </c>
      <c r="G6169" s="72">
        <f>'Balance N'!O6172</f>
        <v>0</v>
      </c>
      <c r="H6169" s="72">
        <f>'Balance N'!P6172</f>
        <v>0</v>
      </c>
      <c r="I6169" s="74">
        <f t="shared" si="96"/>
        <v>0</v>
      </c>
    </row>
    <row r="6170" spans="1:9" ht="15.6">
      <c r="A6170" s="70">
        <f>'Balance N'!I6173</f>
        <v>0</v>
      </c>
      <c r="B6170" s="71">
        <f>'Balance N'!J6173</f>
        <v>0</v>
      </c>
      <c r="C6170" s="72">
        <f>'Balance N'!K6173</f>
        <v>0</v>
      </c>
      <c r="D6170" s="72">
        <f>'Balance N'!L6173</f>
        <v>0</v>
      </c>
      <c r="E6170" s="72">
        <f>'Balance N'!M6173</f>
        <v>0</v>
      </c>
      <c r="F6170" s="72">
        <f>'Balance N'!N6173</f>
        <v>0</v>
      </c>
      <c r="G6170" s="72">
        <f>'Balance N'!O6173</f>
        <v>0</v>
      </c>
      <c r="H6170" s="72">
        <f>'Balance N'!P6173</f>
        <v>0</v>
      </c>
      <c r="I6170" s="74">
        <f t="shared" si="96"/>
        <v>0</v>
      </c>
    </row>
    <row r="6171" spans="1:9" ht="15.6">
      <c r="A6171" s="70">
        <f>'Balance N'!I6174</f>
        <v>0</v>
      </c>
      <c r="B6171" s="71">
        <f>'Balance N'!J6174</f>
        <v>0</v>
      </c>
      <c r="C6171" s="72">
        <f>'Balance N'!K6174</f>
        <v>0</v>
      </c>
      <c r="D6171" s="72">
        <f>'Balance N'!L6174</f>
        <v>0</v>
      </c>
      <c r="E6171" s="72">
        <f>'Balance N'!M6174</f>
        <v>0</v>
      </c>
      <c r="F6171" s="72">
        <f>'Balance N'!N6174</f>
        <v>0</v>
      </c>
      <c r="G6171" s="72">
        <f>'Balance N'!O6174</f>
        <v>0</v>
      </c>
      <c r="H6171" s="72">
        <f>'Balance N'!P6174</f>
        <v>0</v>
      </c>
      <c r="I6171" s="74">
        <f t="shared" si="96"/>
        <v>0</v>
      </c>
    </row>
    <row r="6172" spans="1:9" ht="15.6">
      <c r="A6172" s="70">
        <f>'Balance N'!I6175</f>
        <v>0</v>
      </c>
      <c r="B6172" s="71">
        <f>'Balance N'!J6175</f>
        <v>0</v>
      </c>
      <c r="C6172" s="72">
        <f>'Balance N'!K6175</f>
        <v>0</v>
      </c>
      <c r="D6172" s="72">
        <f>'Balance N'!L6175</f>
        <v>0</v>
      </c>
      <c r="E6172" s="72">
        <f>'Balance N'!M6175</f>
        <v>0</v>
      </c>
      <c r="F6172" s="72">
        <f>'Balance N'!N6175</f>
        <v>0</v>
      </c>
      <c r="G6172" s="72">
        <f>'Balance N'!O6175</f>
        <v>0</v>
      </c>
      <c r="H6172" s="72">
        <f>'Balance N'!P6175</f>
        <v>0</v>
      </c>
      <c r="I6172" s="74">
        <f t="shared" si="96"/>
        <v>0</v>
      </c>
    </row>
    <row r="6173" spans="1:9" ht="15.6">
      <c r="A6173" s="70">
        <f>'Balance N'!I6176</f>
        <v>0</v>
      </c>
      <c r="B6173" s="71">
        <f>'Balance N'!J6176</f>
        <v>0</v>
      </c>
      <c r="C6173" s="72">
        <f>'Balance N'!K6176</f>
        <v>0</v>
      </c>
      <c r="D6173" s="72">
        <f>'Balance N'!L6176</f>
        <v>0</v>
      </c>
      <c r="E6173" s="72">
        <f>'Balance N'!M6176</f>
        <v>0</v>
      </c>
      <c r="F6173" s="72">
        <f>'Balance N'!N6176</f>
        <v>0</v>
      </c>
      <c r="G6173" s="72">
        <f>'Balance N'!O6176</f>
        <v>0</v>
      </c>
      <c r="H6173" s="72">
        <f>'Balance N'!P6176</f>
        <v>0</v>
      </c>
      <c r="I6173" s="74">
        <f t="shared" si="96"/>
        <v>0</v>
      </c>
    </row>
    <row r="6174" spans="1:9" ht="15.6">
      <c r="A6174" s="70">
        <f>'Balance N'!I6177</f>
        <v>0</v>
      </c>
      <c r="B6174" s="71">
        <f>'Balance N'!J6177</f>
        <v>0</v>
      </c>
      <c r="C6174" s="72">
        <f>'Balance N'!K6177</f>
        <v>0</v>
      </c>
      <c r="D6174" s="72">
        <f>'Balance N'!L6177</f>
        <v>0</v>
      </c>
      <c r="E6174" s="72">
        <f>'Balance N'!M6177</f>
        <v>0</v>
      </c>
      <c r="F6174" s="72">
        <f>'Balance N'!N6177</f>
        <v>0</v>
      </c>
      <c r="G6174" s="72">
        <f>'Balance N'!O6177</f>
        <v>0</v>
      </c>
      <c r="H6174" s="72">
        <f>'Balance N'!P6177</f>
        <v>0</v>
      </c>
      <c r="I6174" s="74">
        <f t="shared" si="96"/>
        <v>0</v>
      </c>
    </row>
    <row r="6175" spans="1:9" ht="15.6">
      <c r="A6175" s="70">
        <f>'Balance N'!I6178</f>
        <v>0</v>
      </c>
      <c r="B6175" s="71">
        <f>'Balance N'!J6178</f>
        <v>0</v>
      </c>
      <c r="C6175" s="72">
        <f>'Balance N'!K6178</f>
        <v>0</v>
      </c>
      <c r="D6175" s="72">
        <f>'Balance N'!L6178</f>
        <v>0</v>
      </c>
      <c r="E6175" s="72">
        <f>'Balance N'!M6178</f>
        <v>0</v>
      </c>
      <c r="F6175" s="72">
        <f>'Balance N'!N6178</f>
        <v>0</v>
      </c>
      <c r="G6175" s="72">
        <f>'Balance N'!O6178</f>
        <v>0</v>
      </c>
      <c r="H6175" s="72">
        <f>'Balance N'!P6178</f>
        <v>0</v>
      </c>
      <c r="I6175" s="74">
        <f t="shared" si="96"/>
        <v>0</v>
      </c>
    </row>
    <row r="6176" spans="1:9" ht="15.6">
      <c r="A6176" s="70">
        <f>'Balance N'!I6179</f>
        <v>0</v>
      </c>
      <c r="B6176" s="71">
        <f>'Balance N'!J6179</f>
        <v>0</v>
      </c>
      <c r="C6176" s="72">
        <f>'Balance N'!K6179</f>
        <v>0</v>
      </c>
      <c r="D6176" s="72">
        <f>'Balance N'!L6179</f>
        <v>0</v>
      </c>
      <c r="E6176" s="72">
        <f>'Balance N'!M6179</f>
        <v>0</v>
      </c>
      <c r="F6176" s="72">
        <f>'Balance N'!N6179</f>
        <v>0</v>
      </c>
      <c r="G6176" s="72">
        <f>'Balance N'!O6179</f>
        <v>0</v>
      </c>
      <c r="H6176" s="72">
        <f>'Balance N'!P6179</f>
        <v>0</v>
      </c>
      <c r="I6176" s="74">
        <f t="shared" si="96"/>
        <v>0</v>
      </c>
    </row>
    <row r="6177" spans="1:9" ht="15.6">
      <c r="A6177" s="70">
        <f>'Balance N'!I6180</f>
        <v>0</v>
      </c>
      <c r="B6177" s="71">
        <f>'Balance N'!J6180</f>
        <v>0</v>
      </c>
      <c r="C6177" s="72">
        <f>'Balance N'!K6180</f>
        <v>0</v>
      </c>
      <c r="D6177" s="72">
        <f>'Balance N'!L6180</f>
        <v>0</v>
      </c>
      <c r="E6177" s="72">
        <f>'Balance N'!M6180</f>
        <v>0</v>
      </c>
      <c r="F6177" s="72">
        <f>'Balance N'!N6180</f>
        <v>0</v>
      </c>
      <c r="G6177" s="72">
        <f>'Balance N'!O6180</f>
        <v>0</v>
      </c>
      <c r="H6177" s="72">
        <f>'Balance N'!P6180</f>
        <v>0</v>
      </c>
      <c r="I6177" s="74">
        <f t="shared" si="96"/>
        <v>0</v>
      </c>
    </row>
    <row r="6178" spans="1:9" ht="15.6">
      <c r="A6178" s="70">
        <f>'Balance N'!I6181</f>
        <v>0</v>
      </c>
      <c r="B6178" s="71">
        <f>'Balance N'!J6181</f>
        <v>0</v>
      </c>
      <c r="C6178" s="72">
        <f>'Balance N'!K6181</f>
        <v>0</v>
      </c>
      <c r="D6178" s="72">
        <f>'Balance N'!L6181</f>
        <v>0</v>
      </c>
      <c r="E6178" s="72">
        <f>'Balance N'!M6181</f>
        <v>0</v>
      </c>
      <c r="F6178" s="72">
        <f>'Balance N'!N6181</f>
        <v>0</v>
      </c>
      <c r="G6178" s="72">
        <f>'Balance N'!O6181</f>
        <v>0</v>
      </c>
      <c r="H6178" s="72">
        <f>'Balance N'!P6181</f>
        <v>0</v>
      </c>
      <c r="I6178" s="74">
        <f t="shared" si="96"/>
        <v>0</v>
      </c>
    </row>
    <row r="6179" spans="1:9" ht="15.6">
      <c r="A6179" s="70">
        <f>'Balance N'!I6182</f>
        <v>0</v>
      </c>
      <c r="B6179" s="71">
        <f>'Balance N'!J6182</f>
        <v>0</v>
      </c>
      <c r="C6179" s="72">
        <f>'Balance N'!K6182</f>
        <v>0</v>
      </c>
      <c r="D6179" s="72">
        <f>'Balance N'!L6182</f>
        <v>0</v>
      </c>
      <c r="E6179" s="72">
        <f>'Balance N'!M6182</f>
        <v>0</v>
      </c>
      <c r="F6179" s="72">
        <f>'Balance N'!N6182</f>
        <v>0</v>
      </c>
      <c r="G6179" s="72">
        <f>'Balance N'!O6182</f>
        <v>0</v>
      </c>
      <c r="H6179" s="72">
        <f>'Balance N'!P6182</f>
        <v>0</v>
      </c>
      <c r="I6179" s="74">
        <f t="shared" si="96"/>
        <v>0</v>
      </c>
    </row>
    <row r="6180" spans="1:9" ht="15.6">
      <c r="A6180" s="70">
        <f>'Balance N'!I6183</f>
        <v>0</v>
      </c>
      <c r="B6180" s="71">
        <f>'Balance N'!J6183</f>
        <v>0</v>
      </c>
      <c r="C6180" s="72">
        <f>'Balance N'!K6183</f>
        <v>0</v>
      </c>
      <c r="D6180" s="72">
        <f>'Balance N'!L6183</f>
        <v>0</v>
      </c>
      <c r="E6180" s="72">
        <f>'Balance N'!M6183</f>
        <v>0</v>
      </c>
      <c r="F6180" s="72">
        <f>'Balance N'!N6183</f>
        <v>0</v>
      </c>
      <c r="G6180" s="72">
        <f>'Balance N'!O6183</f>
        <v>0</v>
      </c>
      <c r="H6180" s="72">
        <f>'Balance N'!P6183</f>
        <v>0</v>
      </c>
      <c r="I6180" s="74">
        <f t="shared" si="96"/>
        <v>0</v>
      </c>
    </row>
    <row r="6181" spans="1:9" ht="15.6">
      <c r="A6181" s="70">
        <f>'Balance N'!I6184</f>
        <v>0</v>
      </c>
      <c r="B6181" s="71">
        <f>'Balance N'!J6184</f>
        <v>0</v>
      </c>
      <c r="C6181" s="72">
        <f>'Balance N'!K6184</f>
        <v>0</v>
      </c>
      <c r="D6181" s="72">
        <f>'Balance N'!L6184</f>
        <v>0</v>
      </c>
      <c r="E6181" s="72">
        <f>'Balance N'!M6184</f>
        <v>0</v>
      </c>
      <c r="F6181" s="72">
        <f>'Balance N'!N6184</f>
        <v>0</v>
      </c>
      <c r="G6181" s="72">
        <f>'Balance N'!O6184</f>
        <v>0</v>
      </c>
      <c r="H6181" s="72">
        <f>'Balance N'!P6184</f>
        <v>0</v>
      </c>
      <c r="I6181" s="74">
        <f t="shared" si="96"/>
        <v>0</v>
      </c>
    </row>
    <row r="6182" spans="1:9" ht="15.6">
      <c r="A6182" s="70">
        <f>'Balance N'!I6185</f>
        <v>0</v>
      </c>
      <c r="B6182" s="71">
        <f>'Balance N'!J6185</f>
        <v>0</v>
      </c>
      <c r="C6182" s="72">
        <f>'Balance N'!K6185</f>
        <v>0</v>
      </c>
      <c r="D6182" s="72">
        <f>'Balance N'!L6185</f>
        <v>0</v>
      </c>
      <c r="E6182" s="72">
        <f>'Balance N'!M6185</f>
        <v>0</v>
      </c>
      <c r="F6182" s="72">
        <f>'Balance N'!N6185</f>
        <v>0</v>
      </c>
      <c r="G6182" s="72">
        <f>'Balance N'!O6185</f>
        <v>0</v>
      </c>
      <c r="H6182" s="72">
        <f>'Balance N'!P6185</f>
        <v>0</v>
      </c>
      <c r="I6182" s="74">
        <f t="shared" si="96"/>
        <v>0</v>
      </c>
    </row>
    <row r="6183" spans="1:9" ht="15.6">
      <c r="A6183" s="70">
        <f>'Balance N'!I6186</f>
        <v>0</v>
      </c>
      <c r="B6183" s="71">
        <f>'Balance N'!J6186</f>
        <v>0</v>
      </c>
      <c r="C6183" s="72">
        <f>'Balance N'!K6186</f>
        <v>0</v>
      </c>
      <c r="D6183" s="72">
        <f>'Balance N'!L6186</f>
        <v>0</v>
      </c>
      <c r="E6183" s="72">
        <f>'Balance N'!M6186</f>
        <v>0</v>
      </c>
      <c r="F6183" s="72">
        <f>'Balance N'!N6186</f>
        <v>0</v>
      </c>
      <c r="G6183" s="72">
        <f>'Balance N'!O6186</f>
        <v>0</v>
      </c>
      <c r="H6183" s="72">
        <f>'Balance N'!P6186</f>
        <v>0</v>
      </c>
      <c r="I6183" s="74">
        <f t="shared" si="96"/>
        <v>0</v>
      </c>
    </row>
    <row r="6184" spans="1:9" ht="15.6">
      <c r="A6184" s="70">
        <f>'Balance N'!I6187</f>
        <v>0</v>
      </c>
      <c r="B6184" s="71">
        <f>'Balance N'!J6187</f>
        <v>0</v>
      </c>
      <c r="C6184" s="72">
        <f>'Balance N'!K6187</f>
        <v>0</v>
      </c>
      <c r="D6184" s="72">
        <f>'Balance N'!L6187</f>
        <v>0</v>
      </c>
      <c r="E6184" s="72">
        <f>'Balance N'!M6187</f>
        <v>0</v>
      </c>
      <c r="F6184" s="72">
        <f>'Balance N'!N6187</f>
        <v>0</v>
      </c>
      <c r="G6184" s="72">
        <f>'Balance N'!O6187</f>
        <v>0</v>
      </c>
      <c r="H6184" s="72">
        <f>'Balance N'!P6187</f>
        <v>0</v>
      </c>
      <c r="I6184" s="74">
        <f t="shared" si="96"/>
        <v>0</v>
      </c>
    </row>
    <row r="6185" spans="1:9" ht="15.6">
      <c r="A6185" s="70">
        <f>'Balance N'!I6188</f>
        <v>0</v>
      </c>
      <c r="B6185" s="71">
        <f>'Balance N'!J6188</f>
        <v>0</v>
      </c>
      <c r="C6185" s="72">
        <f>'Balance N'!K6188</f>
        <v>0</v>
      </c>
      <c r="D6185" s="72">
        <f>'Balance N'!L6188</f>
        <v>0</v>
      </c>
      <c r="E6185" s="72">
        <f>'Balance N'!M6188</f>
        <v>0</v>
      </c>
      <c r="F6185" s="72">
        <f>'Balance N'!N6188</f>
        <v>0</v>
      </c>
      <c r="G6185" s="72">
        <f>'Balance N'!O6188</f>
        <v>0</v>
      </c>
      <c r="H6185" s="72">
        <f>'Balance N'!P6188</f>
        <v>0</v>
      </c>
      <c r="I6185" s="74">
        <f t="shared" si="96"/>
        <v>0</v>
      </c>
    </row>
    <row r="6186" spans="1:9" ht="15.6">
      <c r="A6186" s="70">
        <f>'Balance N'!I6189</f>
        <v>0</v>
      </c>
      <c r="B6186" s="71">
        <f>'Balance N'!J6189</f>
        <v>0</v>
      </c>
      <c r="C6186" s="72">
        <f>'Balance N'!K6189</f>
        <v>0</v>
      </c>
      <c r="D6186" s="72">
        <f>'Balance N'!L6189</f>
        <v>0</v>
      </c>
      <c r="E6186" s="72">
        <f>'Balance N'!M6189</f>
        <v>0</v>
      </c>
      <c r="F6186" s="72">
        <f>'Balance N'!N6189</f>
        <v>0</v>
      </c>
      <c r="G6186" s="72">
        <f>'Balance N'!O6189</f>
        <v>0</v>
      </c>
      <c r="H6186" s="72">
        <f>'Balance N'!P6189</f>
        <v>0</v>
      </c>
      <c r="I6186" s="74">
        <f t="shared" si="96"/>
        <v>0</v>
      </c>
    </row>
    <row r="6187" spans="1:9" ht="15.6">
      <c r="A6187" s="70">
        <f>'Balance N'!I6190</f>
        <v>0</v>
      </c>
      <c r="B6187" s="71">
        <f>'Balance N'!J6190</f>
        <v>0</v>
      </c>
      <c r="C6187" s="72">
        <f>'Balance N'!K6190</f>
        <v>0</v>
      </c>
      <c r="D6187" s="72">
        <f>'Balance N'!L6190</f>
        <v>0</v>
      </c>
      <c r="E6187" s="72">
        <f>'Balance N'!M6190</f>
        <v>0</v>
      </c>
      <c r="F6187" s="72">
        <f>'Balance N'!N6190</f>
        <v>0</v>
      </c>
      <c r="G6187" s="72">
        <f>'Balance N'!O6190</f>
        <v>0</v>
      </c>
      <c r="H6187" s="72">
        <f>'Balance N'!P6190</f>
        <v>0</v>
      </c>
      <c r="I6187" s="74">
        <f t="shared" si="96"/>
        <v>0</v>
      </c>
    </row>
    <row r="6188" spans="1:9" ht="15.6">
      <c r="A6188" s="70">
        <f>'Balance N'!I6191</f>
        <v>0</v>
      </c>
      <c r="B6188" s="71">
        <f>'Balance N'!J6191</f>
        <v>0</v>
      </c>
      <c r="C6188" s="72">
        <f>'Balance N'!K6191</f>
        <v>0</v>
      </c>
      <c r="D6188" s="72">
        <f>'Balance N'!L6191</f>
        <v>0</v>
      </c>
      <c r="E6188" s="72">
        <f>'Balance N'!M6191</f>
        <v>0</v>
      </c>
      <c r="F6188" s="72">
        <f>'Balance N'!N6191</f>
        <v>0</v>
      </c>
      <c r="G6188" s="72">
        <f>'Balance N'!O6191</f>
        <v>0</v>
      </c>
      <c r="H6188" s="72">
        <f>'Balance N'!P6191</f>
        <v>0</v>
      </c>
      <c r="I6188" s="74">
        <f t="shared" si="96"/>
        <v>0</v>
      </c>
    </row>
    <row r="6189" spans="1:9" ht="15.6">
      <c r="A6189" s="70">
        <f>'Balance N'!I6192</f>
        <v>0</v>
      </c>
      <c r="B6189" s="71">
        <f>'Balance N'!J6192</f>
        <v>0</v>
      </c>
      <c r="C6189" s="72">
        <f>'Balance N'!K6192</f>
        <v>0</v>
      </c>
      <c r="D6189" s="72">
        <f>'Balance N'!L6192</f>
        <v>0</v>
      </c>
      <c r="E6189" s="72">
        <f>'Balance N'!M6192</f>
        <v>0</v>
      </c>
      <c r="F6189" s="72">
        <f>'Balance N'!N6192</f>
        <v>0</v>
      </c>
      <c r="G6189" s="72">
        <f>'Balance N'!O6192</f>
        <v>0</v>
      </c>
      <c r="H6189" s="72">
        <f>'Balance N'!P6192</f>
        <v>0</v>
      </c>
      <c r="I6189" s="74">
        <f t="shared" si="96"/>
        <v>0</v>
      </c>
    </row>
    <row r="6190" spans="1:9" ht="15.6">
      <c r="A6190" s="70">
        <f>'Balance N'!I6193</f>
        <v>0</v>
      </c>
      <c r="B6190" s="71">
        <f>'Balance N'!J6193</f>
        <v>0</v>
      </c>
      <c r="C6190" s="72">
        <f>'Balance N'!K6193</f>
        <v>0</v>
      </c>
      <c r="D6190" s="72">
        <f>'Balance N'!L6193</f>
        <v>0</v>
      </c>
      <c r="E6190" s="72">
        <f>'Balance N'!M6193</f>
        <v>0</v>
      </c>
      <c r="F6190" s="72">
        <f>'Balance N'!N6193</f>
        <v>0</v>
      </c>
      <c r="G6190" s="72">
        <f>'Balance N'!O6193</f>
        <v>0</v>
      </c>
      <c r="H6190" s="72">
        <f>'Balance N'!P6193</f>
        <v>0</v>
      </c>
      <c r="I6190" s="74">
        <f t="shared" si="96"/>
        <v>0</v>
      </c>
    </row>
    <row r="6191" spans="1:9" ht="15.6">
      <c r="A6191" s="70">
        <f>'Balance N'!I6194</f>
        <v>0</v>
      </c>
      <c r="B6191" s="71">
        <f>'Balance N'!J6194</f>
        <v>0</v>
      </c>
      <c r="C6191" s="72">
        <f>'Balance N'!K6194</f>
        <v>0</v>
      </c>
      <c r="D6191" s="72">
        <f>'Balance N'!L6194</f>
        <v>0</v>
      </c>
      <c r="E6191" s="72">
        <f>'Balance N'!M6194</f>
        <v>0</v>
      </c>
      <c r="F6191" s="72">
        <f>'Balance N'!N6194</f>
        <v>0</v>
      </c>
      <c r="G6191" s="72">
        <f>'Balance N'!O6194</f>
        <v>0</v>
      </c>
      <c r="H6191" s="72">
        <f>'Balance N'!P6194</f>
        <v>0</v>
      </c>
      <c r="I6191" s="74">
        <f t="shared" si="96"/>
        <v>0</v>
      </c>
    </row>
    <row r="6192" spans="1:9" ht="15.6">
      <c r="A6192" s="70">
        <f>'Balance N'!I6195</f>
        <v>0</v>
      </c>
      <c r="B6192" s="71">
        <f>'Balance N'!J6195</f>
        <v>0</v>
      </c>
      <c r="C6192" s="72">
        <f>'Balance N'!K6195</f>
        <v>0</v>
      </c>
      <c r="D6192" s="72">
        <f>'Balance N'!L6195</f>
        <v>0</v>
      </c>
      <c r="E6192" s="72">
        <f>'Balance N'!M6195</f>
        <v>0</v>
      </c>
      <c r="F6192" s="72">
        <f>'Balance N'!N6195</f>
        <v>0</v>
      </c>
      <c r="G6192" s="72">
        <f>'Balance N'!O6195</f>
        <v>0</v>
      </c>
      <c r="H6192" s="72">
        <f>'Balance N'!P6195</f>
        <v>0</v>
      </c>
      <c r="I6192" s="74">
        <f t="shared" si="96"/>
        <v>0</v>
      </c>
    </row>
    <row r="6193" spans="1:9" ht="15.6">
      <c r="A6193" s="70">
        <f>'Balance N'!I6196</f>
        <v>0</v>
      </c>
      <c r="B6193" s="71">
        <f>'Balance N'!J6196</f>
        <v>0</v>
      </c>
      <c r="C6193" s="72">
        <f>'Balance N'!K6196</f>
        <v>0</v>
      </c>
      <c r="D6193" s="72">
        <f>'Balance N'!L6196</f>
        <v>0</v>
      </c>
      <c r="E6193" s="72">
        <f>'Balance N'!M6196</f>
        <v>0</v>
      </c>
      <c r="F6193" s="72">
        <f>'Balance N'!N6196</f>
        <v>0</v>
      </c>
      <c r="G6193" s="72">
        <f>'Balance N'!O6196</f>
        <v>0</v>
      </c>
      <c r="H6193" s="72">
        <f>'Balance N'!P6196</f>
        <v>0</v>
      </c>
      <c r="I6193" s="74">
        <f t="shared" si="96"/>
        <v>0</v>
      </c>
    </row>
    <row r="6194" spans="1:9" ht="15.6">
      <c r="A6194" s="70">
        <f>'Balance N'!I6197</f>
        <v>0</v>
      </c>
      <c r="B6194" s="71">
        <f>'Balance N'!J6197</f>
        <v>0</v>
      </c>
      <c r="C6194" s="72">
        <f>'Balance N'!K6197</f>
        <v>0</v>
      </c>
      <c r="D6194" s="72">
        <f>'Balance N'!L6197</f>
        <v>0</v>
      </c>
      <c r="E6194" s="72">
        <f>'Balance N'!M6197</f>
        <v>0</v>
      </c>
      <c r="F6194" s="72">
        <f>'Balance N'!N6197</f>
        <v>0</v>
      </c>
      <c r="G6194" s="72">
        <f>'Balance N'!O6197</f>
        <v>0</v>
      </c>
      <c r="H6194" s="72">
        <f>'Balance N'!P6197</f>
        <v>0</v>
      </c>
      <c r="I6194" s="74">
        <f t="shared" si="96"/>
        <v>0</v>
      </c>
    </row>
    <row r="6195" spans="1:9" ht="15.6">
      <c r="A6195" s="70">
        <f>'Balance N'!I6198</f>
        <v>0</v>
      </c>
      <c r="B6195" s="71">
        <f>'Balance N'!J6198</f>
        <v>0</v>
      </c>
      <c r="C6195" s="72">
        <f>'Balance N'!K6198</f>
        <v>0</v>
      </c>
      <c r="D6195" s="72">
        <f>'Balance N'!L6198</f>
        <v>0</v>
      </c>
      <c r="E6195" s="72">
        <f>'Balance N'!M6198</f>
        <v>0</v>
      </c>
      <c r="F6195" s="72">
        <f>'Balance N'!N6198</f>
        <v>0</v>
      </c>
      <c r="G6195" s="72">
        <f>'Balance N'!O6198</f>
        <v>0</v>
      </c>
      <c r="H6195" s="72">
        <f>'Balance N'!P6198</f>
        <v>0</v>
      </c>
      <c r="I6195" s="74">
        <f t="shared" si="96"/>
        <v>0</v>
      </c>
    </row>
    <row r="6196" spans="1:9" ht="15.6">
      <c r="A6196" s="70">
        <f>'Balance N'!I6199</f>
        <v>0</v>
      </c>
      <c r="B6196" s="71">
        <f>'Balance N'!J6199</f>
        <v>0</v>
      </c>
      <c r="C6196" s="72">
        <f>'Balance N'!K6199</f>
        <v>0</v>
      </c>
      <c r="D6196" s="72">
        <f>'Balance N'!L6199</f>
        <v>0</v>
      </c>
      <c r="E6196" s="72">
        <f>'Balance N'!M6199</f>
        <v>0</v>
      </c>
      <c r="F6196" s="72">
        <f>'Balance N'!N6199</f>
        <v>0</v>
      </c>
      <c r="G6196" s="72">
        <f>'Balance N'!O6199</f>
        <v>0</v>
      </c>
      <c r="H6196" s="72">
        <f>'Balance N'!P6199</f>
        <v>0</v>
      </c>
      <c r="I6196" s="74">
        <f t="shared" si="96"/>
        <v>0</v>
      </c>
    </row>
    <row r="6197" spans="1:9" ht="15.6">
      <c r="A6197" s="70">
        <f>'Balance N'!I6200</f>
        <v>0</v>
      </c>
      <c r="B6197" s="71">
        <f>'Balance N'!J6200</f>
        <v>0</v>
      </c>
      <c r="C6197" s="72">
        <f>'Balance N'!K6200</f>
        <v>0</v>
      </c>
      <c r="D6197" s="72">
        <f>'Balance N'!L6200</f>
        <v>0</v>
      </c>
      <c r="E6197" s="72">
        <f>'Balance N'!M6200</f>
        <v>0</v>
      </c>
      <c r="F6197" s="72">
        <f>'Balance N'!N6200</f>
        <v>0</v>
      </c>
      <c r="G6197" s="72">
        <f>'Balance N'!O6200</f>
        <v>0</v>
      </c>
      <c r="H6197" s="72">
        <f>'Balance N'!P6200</f>
        <v>0</v>
      </c>
      <c r="I6197" s="74">
        <f t="shared" si="96"/>
        <v>0</v>
      </c>
    </row>
    <row r="6198" spans="1:9" ht="15.6">
      <c r="A6198" s="70">
        <f>'Balance N'!I6201</f>
        <v>0</v>
      </c>
      <c r="B6198" s="71">
        <f>'Balance N'!J6201</f>
        <v>0</v>
      </c>
      <c r="C6198" s="72">
        <f>'Balance N'!K6201</f>
        <v>0</v>
      </c>
      <c r="D6198" s="72">
        <f>'Balance N'!L6201</f>
        <v>0</v>
      </c>
      <c r="E6198" s="72">
        <f>'Balance N'!M6201</f>
        <v>0</v>
      </c>
      <c r="F6198" s="72">
        <f>'Balance N'!N6201</f>
        <v>0</v>
      </c>
      <c r="G6198" s="72">
        <f>'Balance N'!O6201</f>
        <v>0</v>
      </c>
      <c r="H6198" s="72">
        <f>'Balance N'!P6201</f>
        <v>0</v>
      </c>
      <c r="I6198" s="74">
        <f t="shared" si="96"/>
        <v>0</v>
      </c>
    </row>
    <row r="6199" spans="1:9" ht="15.6">
      <c r="A6199" s="70">
        <f>'Balance N'!I6202</f>
        <v>0</v>
      </c>
      <c r="B6199" s="71">
        <f>'Balance N'!J6202</f>
        <v>0</v>
      </c>
      <c r="C6199" s="72">
        <f>'Balance N'!K6202</f>
        <v>0</v>
      </c>
      <c r="D6199" s="72">
        <f>'Balance N'!L6202</f>
        <v>0</v>
      </c>
      <c r="E6199" s="72">
        <f>'Balance N'!M6202</f>
        <v>0</v>
      </c>
      <c r="F6199" s="72">
        <f>'Balance N'!N6202</f>
        <v>0</v>
      </c>
      <c r="G6199" s="72">
        <f>'Balance N'!O6202</f>
        <v>0</v>
      </c>
      <c r="H6199" s="72">
        <f>'Balance N'!P6202</f>
        <v>0</v>
      </c>
      <c r="I6199" s="74">
        <f t="shared" si="96"/>
        <v>0</v>
      </c>
    </row>
    <row r="6200" spans="1:9" ht="15.6">
      <c r="A6200" s="70">
        <f>'Balance N'!I6203</f>
        <v>0</v>
      </c>
      <c r="B6200" s="71">
        <f>'Balance N'!J6203</f>
        <v>0</v>
      </c>
      <c r="C6200" s="72">
        <f>'Balance N'!K6203</f>
        <v>0</v>
      </c>
      <c r="D6200" s="72">
        <f>'Balance N'!L6203</f>
        <v>0</v>
      </c>
      <c r="E6200" s="72">
        <f>'Balance N'!M6203</f>
        <v>0</v>
      </c>
      <c r="F6200" s="72">
        <f>'Balance N'!N6203</f>
        <v>0</v>
      </c>
      <c r="G6200" s="72">
        <f>'Balance N'!O6203</f>
        <v>0</v>
      </c>
      <c r="H6200" s="72">
        <f>'Balance N'!P6203</f>
        <v>0</v>
      </c>
      <c r="I6200" s="74">
        <f t="shared" si="96"/>
        <v>0</v>
      </c>
    </row>
    <row r="6201" spans="1:9" ht="15.6">
      <c r="A6201" s="70">
        <f>'Balance N'!I6204</f>
        <v>0</v>
      </c>
      <c r="B6201" s="71">
        <f>'Balance N'!J6204</f>
        <v>0</v>
      </c>
      <c r="C6201" s="72">
        <f>'Balance N'!K6204</f>
        <v>0</v>
      </c>
      <c r="D6201" s="72">
        <f>'Balance N'!L6204</f>
        <v>0</v>
      </c>
      <c r="E6201" s="72">
        <f>'Balance N'!M6204</f>
        <v>0</v>
      </c>
      <c r="F6201" s="72">
        <f>'Balance N'!N6204</f>
        <v>0</v>
      </c>
      <c r="G6201" s="72">
        <f>'Balance N'!O6204</f>
        <v>0</v>
      </c>
      <c r="H6201" s="72">
        <f>'Balance N'!P6204</f>
        <v>0</v>
      </c>
      <c r="I6201" s="74">
        <f t="shared" si="96"/>
        <v>0</v>
      </c>
    </row>
    <row r="6202" spans="1:9" ht="15.6">
      <c r="A6202" s="70">
        <f>'Balance N'!I6205</f>
        <v>0</v>
      </c>
      <c r="B6202" s="71">
        <f>'Balance N'!J6205</f>
        <v>0</v>
      </c>
      <c r="C6202" s="72">
        <f>'Balance N'!K6205</f>
        <v>0</v>
      </c>
      <c r="D6202" s="72">
        <f>'Balance N'!L6205</f>
        <v>0</v>
      </c>
      <c r="E6202" s="72">
        <f>'Balance N'!M6205</f>
        <v>0</v>
      </c>
      <c r="F6202" s="72">
        <f>'Balance N'!N6205</f>
        <v>0</v>
      </c>
      <c r="G6202" s="72">
        <f>'Balance N'!O6205</f>
        <v>0</v>
      </c>
      <c r="H6202" s="72">
        <f>'Balance N'!P6205</f>
        <v>0</v>
      </c>
      <c r="I6202" s="74">
        <f t="shared" si="96"/>
        <v>0</v>
      </c>
    </row>
    <row r="6203" spans="1:9" ht="15.6">
      <c r="A6203" s="70">
        <f>'Balance N'!I6206</f>
        <v>0</v>
      </c>
      <c r="B6203" s="71">
        <f>'Balance N'!J6206</f>
        <v>0</v>
      </c>
      <c r="C6203" s="72">
        <f>'Balance N'!K6206</f>
        <v>0</v>
      </c>
      <c r="D6203" s="72">
        <f>'Balance N'!L6206</f>
        <v>0</v>
      </c>
      <c r="E6203" s="72">
        <f>'Balance N'!M6206</f>
        <v>0</v>
      </c>
      <c r="F6203" s="72">
        <f>'Balance N'!N6206</f>
        <v>0</v>
      </c>
      <c r="G6203" s="72">
        <f>'Balance N'!O6206</f>
        <v>0</v>
      </c>
      <c r="H6203" s="72">
        <f>'Balance N'!P6206</f>
        <v>0</v>
      </c>
      <c r="I6203" s="74">
        <f t="shared" si="96"/>
        <v>0</v>
      </c>
    </row>
    <row r="6204" spans="1:9" ht="15.6">
      <c r="A6204" s="70">
        <f>'Balance N'!I6207</f>
        <v>0</v>
      </c>
      <c r="B6204" s="71">
        <f>'Balance N'!J6207</f>
        <v>0</v>
      </c>
      <c r="C6204" s="72">
        <f>'Balance N'!K6207</f>
        <v>0</v>
      </c>
      <c r="D6204" s="72">
        <f>'Balance N'!L6207</f>
        <v>0</v>
      </c>
      <c r="E6204" s="72">
        <f>'Balance N'!M6207</f>
        <v>0</v>
      </c>
      <c r="F6204" s="72">
        <f>'Balance N'!N6207</f>
        <v>0</v>
      </c>
      <c r="G6204" s="72">
        <f>'Balance N'!O6207</f>
        <v>0</v>
      </c>
      <c r="H6204" s="72">
        <f>'Balance N'!P6207</f>
        <v>0</v>
      </c>
      <c r="I6204" s="74">
        <f t="shared" si="96"/>
        <v>0</v>
      </c>
    </row>
    <row r="6205" spans="1:9" ht="15.6">
      <c r="A6205" s="70">
        <f>'Balance N'!I6208</f>
        <v>0</v>
      </c>
      <c r="B6205" s="71">
        <f>'Balance N'!J6208</f>
        <v>0</v>
      </c>
      <c r="C6205" s="72">
        <f>'Balance N'!K6208</f>
        <v>0</v>
      </c>
      <c r="D6205" s="72">
        <f>'Balance N'!L6208</f>
        <v>0</v>
      </c>
      <c r="E6205" s="72">
        <f>'Balance N'!M6208</f>
        <v>0</v>
      </c>
      <c r="F6205" s="72">
        <f>'Balance N'!N6208</f>
        <v>0</v>
      </c>
      <c r="G6205" s="72">
        <f>'Balance N'!O6208</f>
        <v>0</v>
      </c>
      <c r="H6205" s="72">
        <f>'Balance N'!P6208</f>
        <v>0</v>
      </c>
      <c r="I6205" s="74">
        <f t="shared" si="96"/>
        <v>0</v>
      </c>
    </row>
    <row r="6206" spans="1:9" ht="15.6">
      <c r="A6206" s="70">
        <f>'Balance N'!I6209</f>
        <v>0</v>
      </c>
      <c r="B6206" s="71">
        <f>'Balance N'!J6209</f>
        <v>0</v>
      </c>
      <c r="C6206" s="72">
        <f>'Balance N'!K6209</f>
        <v>0</v>
      </c>
      <c r="D6206" s="72">
        <f>'Balance N'!L6209</f>
        <v>0</v>
      </c>
      <c r="E6206" s="72">
        <f>'Balance N'!M6209</f>
        <v>0</v>
      </c>
      <c r="F6206" s="72">
        <f>'Balance N'!N6209</f>
        <v>0</v>
      </c>
      <c r="G6206" s="72">
        <f>'Balance N'!O6209</f>
        <v>0</v>
      </c>
      <c r="H6206" s="72">
        <f>'Balance N'!P6209</f>
        <v>0</v>
      </c>
      <c r="I6206" s="74">
        <f t="shared" si="96"/>
        <v>0</v>
      </c>
    </row>
    <row r="6207" spans="1:9" ht="15.6">
      <c r="A6207" s="70">
        <f>'Balance N'!I6210</f>
        <v>0</v>
      </c>
      <c r="B6207" s="71">
        <f>'Balance N'!J6210</f>
        <v>0</v>
      </c>
      <c r="C6207" s="72">
        <f>'Balance N'!K6210</f>
        <v>0</v>
      </c>
      <c r="D6207" s="72">
        <f>'Balance N'!L6210</f>
        <v>0</v>
      </c>
      <c r="E6207" s="72">
        <f>'Balance N'!M6210</f>
        <v>0</v>
      </c>
      <c r="F6207" s="72">
        <f>'Balance N'!N6210</f>
        <v>0</v>
      </c>
      <c r="G6207" s="72">
        <f>'Balance N'!O6210</f>
        <v>0</v>
      </c>
      <c r="H6207" s="72">
        <f>'Balance N'!P6210</f>
        <v>0</v>
      </c>
      <c r="I6207" s="74">
        <f t="shared" si="96"/>
        <v>0</v>
      </c>
    </row>
    <row r="6208" spans="1:9" ht="15.6">
      <c r="A6208" s="70">
        <f>'Balance N'!I6211</f>
        <v>0</v>
      </c>
      <c r="B6208" s="71">
        <f>'Balance N'!J6211</f>
        <v>0</v>
      </c>
      <c r="C6208" s="72">
        <f>'Balance N'!K6211</f>
        <v>0</v>
      </c>
      <c r="D6208" s="72">
        <f>'Balance N'!L6211</f>
        <v>0</v>
      </c>
      <c r="E6208" s="72">
        <f>'Balance N'!M6211</f>
        <v>0</v>
      </c>
      <c r="F6208" s="72">
        <f>'Balance N'!N6211</f>
        <v>0</v>
      </c>
      <c r="G6208" s="72">
        <f>'Balance N'!O6211</f>
        <v>0</v>
      </c>
      <c r="H6208" s="72">
        <f>'Balance N'!P6211</f>
        <v>0</v>
      </c>
      <c r="I6208" s="74">
        <f t="shared" si="96"/>
        <v>0</v>
      </c>
    </row>
    <row r="6209" spans="1:9" ht="15.6">
      <c r="A6209" s="70">
        <f>'Balance N'!I6212</f>
        <v>0</v>
      </c>
      <c r="B6209" s="71">
        <f>'Balance N'!J6212</f>
        <v>0</v>
      </c>
      <c r="C6209" s="72">
        <f>'Balance N'!K6212</f>
        <v>0</v>
      </c>
      <c r="D6209" s="72">
        <f>'Balance N'!L6212</f>
        <v>0</v>
      </c>
      <c r="E6209" s="72">
        <f>'Balance N'!M6212</f>
        <v>0</v>
      </c>
      <c r="F6209" s="72">
        <f>'Balance N'!N6212</f>
        <v>0</v>
      </c>
      <c r="G6209" s="72">
        <f>'Balance N'!O6212</f>
        <v>0</v>
      </c>
      <c r="H6209" s="72">
        <f>'Balance N'!P6212</f>
        <v>0</v>
      </c>
      <c r="I6209" s="74">
        <f t="shared" si="96"/>
        <v>0</v>
      </c>
    </row>
    <row r="6210" spans="1:9" ht="15.6">
      <c r="A6210" s="70">
        <f>'Balance N'!I6213</f>
        <v>0</v>
      </c>
      <c r="B6210" s="71">
        <f>'Balance N'!J6213</f>
        <v>0</v>
      </c>
      <c r="C6210" s="72">
        <f>'Balance N'!K6213</f>
        <v>0</v>
      </c>
      <c r="D6210" s="72">
        <f>'Balance N'!L6213</f>
        <v>0</v>
      </c>
      <c r="E6210" s="72">
        <f>'Balance N'!M6213</f>
        <v>0</v>
      </c>
      <c r="F6210" s="72">
        <f>'Balance N'!N6213</f>
        <v>0</v>
      </c>
      <c r="G6210" s="72">
        <f>'Balance N'!O6213</f>
        <v>0</v>
      </c>
      <c r="H6210" s="72">
        <f>'Balance N'!P6213</f>
        <v>0</v>
      </c>
      <c r="I6210" s="74">
        <f t="shared" si="96"/>
        <v>0</v>
      </c>
    </row>
    <row r="6211" spans="1:9" ht="15.6">
      <c r="A6211" s="70">
        <f>'Balance N'!I6214</f>
        <v>0</v>
      </c>
      <c r="B6211" s="71">
        <f>'Balance N'!J6214</f>
        <v>0</v>
      </c>
      <c r="C6211" s="72">
        <f>'Balance N'!K6214</f>
        <v>0</v>
      </c>
      <c r="D6211" s="72">
        <f>'Balance N'!L6214</f>
        <v>0</v>
      </c>
      <c r="E6211" s="72">
        <f>'Balance N'!M6214</f>
        <v>0</v>
      </c>
      <c r="F6211" s="72">
        <f>'Balance N'!N6214</f>
        <v>0</v>
      </c>
      <c r="G6211" s="72">
        <f>'Balance N'!O6214</f>
        <v>0</v>
      </c>
      <c r="H6211" s="72">
        <f>'Balance N'!P6214</f>
        <v>0</v>
      </c>
      <c r="I6211" s="74">
        <f t="shared" ref="I6211:I6274" si="97">(C6211-D6211)+(E6211-F6211)-(G6211-H6211)</f>
        <v>0</v>
      </c>
    </row>
    <row r="6212" spans="1:9" ht="15.6">
      <c r="A6212" s="70">
        <f>'Balance N'!I6215</f>
        <v>0</v>
      </c>
      <c r="B6212" s="71">
        <f>'Balance N'!J6215</f>
        <v>0</v>
      </c>
      <c r="C6212" s="72">
        <f>'Balance N'!K6215</f>
        <v>0</v>
      </c>
      <c r="D6212" s="72">
        <f>'Balance N'!L6215</f>
        <v>0</v>
      </c>
      <c r="E6212" s="72">
        <f>'Balance N'!M6215</f>
        <v>0</v>
      </c>
      <c r="F6212" s="72">
        <f>'Balance N'!N6215</f>
        <v>0</v>
      </c>
      <c r="G6212" s="72">
        <f>'Balance N'!O6215</f>
        <v>0</v>
      </c>
      <c r="H6212" s="72">
        <f>'Balance N'!P6215</f>
        <v>0</v>
      </c>
      <c r="I6212" s="74">
        <f t="shared" si="97"/>
        <v>0</v>
      </c>
    </row>
    <row r="6213" spans="1:9" ht="15.6">
      <c r="A6213" s="70">
        <f>'Balance N'!I6216</f>
        <v>0</v>
      </c>
      <c r="B6213" s="71">
        <f>'Balance N'!J6216</f>
        <v>0</v>
      </c>
      <c r="C6213" s="72">
        <f>'Balance N'!K6216</f>
        <v>0</v>
      </c>
      <c r="D6213" s="72">
        <f>'Balance N'!L6216</f>
        <v>0</v>
      </c>
      <c r="E6213" s="72">
        <f>'Balance N'!M6216</f>
        <v>0</v>
      </c>
      <c r="F6213" s="72">
        <f>'Balance N'!N6216</f>
        <v>0</v>
      </c>
      <c r="G6213" s="72">
        <f>'Balance N'!O6216</f>
        <v>0</v>
      </c>
      <c r="H6213" s="72">
        <f>'Balance N'!P6216</f>
        <v>0</v>
      </c>
      <c r="I6213" s="74">
        <f t="shared" si="97"/>
        <v>0</v>
      </c>
    </row>
    <row r="6214" spans="1:9" ht="15.6">
      <c r="A6214" s="70">
        <f>'Balance N'!I6217</f>
        <v>0</v>
      </c>
      <c r="B6214" s="71">
        <f>'Balance N'!J6217</f>
        <v>0</v>
      </c>
      <c r="C6214" s="72">
        <f>'Balance N'!K6217</f>
        <v>0</v>
      </c>
      <c r="D6214" s="72">
        <f>'Balance N'!L6217</f>
        <v>0</v>
      </c>
      <c r="E6214" s="72">
        <f>'Balance N'!M6217</f>
        <v>0</v>
      </c>
      <c r="F6214" s="72">
        <f>'Balance N'!N6217</f>
        <v>0</v>
      </c>
      <c r="G6214" s="72">
        <f>'Balance N'!O6217</f>
        <v>0</v>
      </c>
      <c r="H6214" s="72">
        <f>'Balance N'!P6217</f>
        <v>0</v>
      </c>
      <c r="I6214" s="74">
        <f t="shared" si="97"/>
        <v>0</v>
      </c>
    </row>
    <row r="6215" spans="1:9" ht="15.6">
      <c r="A6215" s="70">
        <f>'Balance N'!I6218</f>
        <v>0</v>
      </c>
      <c r="B6215" s="71">
        <f>'Balance N'!J6218</f>
        <v>0</v>
      </c>
      <c r="C6215" s="72">
        <f>'Balance N'!K6218</f>
        <v>0</v>
      </c>
      <c r="D6215" s="72">
        <f>'Balance N'!L6218</f>
        <v>0</v>
      </c>
      <c r="E6215" s="72">
        <f>'Balance N'!M6218</f>
        <v>0</v>
      </c>
      <c r="F6215" s="72">
        <f>'Balance N'!N6218</f>
        <v>0</v>
      </c>
      <c r="G6215" s="72">
        <f>'Balance N'!O6218</f>
        <v>0</v>
      </c>
      <c r="H6215" s="72">
        <f>'Balance N'!P6218</f>
        <v>0</v>
      </c>
      <c r="I6215" s="74">
        <f t="shared" si="97"/>
        <v>0</v>
      </c>
    </row>
    <row r="6216" spans="1:9" ht="15.6">
      <c r="A6216" s="70">
        <f>'Balance N'!I6219</f>
        <v>0</v>
      </c>
      <c r="B6216" s="71">
        <f>'Balance N'!J6219</f>
        <v>0</v>
      </c>
      <c r="C6216" s="72">
        <f>'Balance N'!K6219</f>
        <v>0</v>
      </c>
      <c r="D6216" s="72">
        <f>'Balance N'!L6219</f>
        <v>0</v>
      </c>
      <c r="E6216" s="72">
        <f>'Balance N'!M6219</f>
        <v>0</v>
      </c>
      <c r="F6216" s="72">
        <f>'Balance N'!N6219</f>
        <v>0</v>
      </c>
      <c r="G6216" s="72">
        <f>'Balance N'!O6219</f>
        <v>0</v>
      </c>
      <c r="H6216" s="72">
        <f>'Balance N'!P6219</f>
        <v>0</v>
      </c>
      <c r="I6216" s="74">
        <f t="shared" si="97"/>
        <v>0</v>
      </c>
    </row>
    <row r="6217" spans="1:9" ht="15.6">
      <c r="A6217" s="70">
        <f>'Balance N'!I6220</f>
        <v>0</v>
      </c>
      <c r="B6217" s="71">
        <f>'Balance N'!J6220</f>
        <v>0</v>
      </c>
      <c r="C6217" s="72">
        <f>'Balance N'!K6220</f>
        <v>0</v>
      </c>
      <c r="D6217" s="72">
        <f>'Balance N'!L6220</f>
        <v>0</v>
      </c>
      <c r="E6217" s="72">
        <f>'Balance N'!M6220</f>
        <v>0</v>
      </c>
      <c r="F6217" s="72">
        <f>'Balance N'!N6220</f>
        <v>0</v>
      </c>
      <c r="G6217" s="72">
        <f>'Balance N'!O6220</f>
        <v>0</v>
      </c>
      <c r="H6217" s="72">
        <f>'Balance N'!P6220</f>
        <v>0</v>
      </c>
      <c r="I6217" s="74">
        <f t="shared" si="97"/>
        <v>0</v>
      </c>
    </row>
    <row r="6218" spans="1:9" ht="15.6">
      <c r="A6218" s="70">
        <f>'Balance N'!I6221</f>
        <v>0</v>
      </c>
      <c r="B6218" s="71">
        <f>'Balance N'!J6221</f>
        <v>0</v>
      </c>
      <c r="C6218" s="72">
        <f>'Balance N'!K6221</f>
        <v>0</v>
      </c>
      <c r="D6218" s="72">
        <f>'Balance N'!L6221</f>
        <v>0</v>
      </c>
      <c r="E6218" s="72">
        <f>'Balance N'!M6221</f>
        <v>0</v>
      </c>
      <c r="F6218" s="72">
        <f>'Balance N'!N6221</f>
        <v>0</v>
      </c>
      <c r="G6218" s="72">
        <f>'Balance N'!O6221</f>
        <v>0</v>
      </c>
      <c r="H6218" s="72">
        <f>'Balance N'!P6221</f>
        <v>0</v>
      </c>
      <c r="I6218" s="74">
        <f t="shared" si="97"/>
        <v>0</v>
      </c>
    </row>
    <row r="6219" spans="1:9" ht="15.6">
      <c r="A6219" s="70">
        <f>'Balance N'!I6222</f>
        <v>0</v>
      </c>
      <c r="B6219" s="71">
        <f>'Balance N'!J6222</f>
        <v>0</v>
      </c>
      <c r="C6219" s="72">
        <f>'Balance N'!K6222</f>
        <v>0</v>
      </c>
      <c r="D6219" s="72">
        <f>'Balance N'!L6222</f>
        <v>0</v>
      </c>
      <c r="E6219" s="72">
        <f>'Balance N'!M6222</f>
        <v>0</v>
      </c>
      <c r="F6219" s="72">
        <f>'Balance N'!N6222</f>
        <v>0</v>
      </c>
      <c r="G6219" s="72">
        <f>'Balance N'!O6222</f>
        <v>0</v>
      </c>
      <c r="H6219" s="72">
        <f>'Balance N'!P6222</f>
        <v>0</v>
      </c>
      <c r="I6219" s="74">
        <f t="shared" si="97"/>
        <v>0</v>
      </c>
    </row>
    <row r="6220" spans="1:9" ht="15.6">
      <c r="A6220" s="70">
        <f>'Balance N'!I6223</f>
        <v>0</v>
      </c>
      <c r="B6220" s="71">
        <f>'Balance N'!J6223</f>
        <v>0</v>
      </c>
      <c r="C6220" s="72">
        <f>'Balance N'!K6223</f>
        <v>0</v>
      </c>
      <c r="D6220" s="72">
        <f>'Balance N'!L6223</f>
        <v>0</v>
      </c>
      <c r="E6220" s="72">
        <f>'Balance N'!M6223</f>
        <v>0</v>
      </c>
      <c r="F6220" s="72">
        <f>'Balance N'!N6223</f>
        <v>0</v>
      </c>
      <c r="G6220" s="72">
        <f>'Balance N'!O6223</f>
        <v>0</v>
      </c>
      <c r="H6220" s="72">
        <f>'Balance N'!P6223</f>
        <v>0</v>
      </c>
      <c r="I6220" s="74">
        <f t="shared" si="97"/>
        <v>0</v>
      </c>
    </row>
    <row r="6221" spans="1:9" ht="15.6">
      <c r="A6221" s="70">
        <f>'Balance N'!I6224</f>
        <v>0</v>
      </c>
      <c r="B6221" s="71">
        <f>'Balance N'!J6224</f>
        <v>0</v>
      </c>
      <c r="C6221" s="72">
        <f>'Balance N'!K6224</f>
        <v>0</v>
      </c>
      <c r="D6221" s="72">
        <f>'Balance N'!L6224</f>
        <v>0</v>
      </c>
      <c r="E6221" s="72">
        <f>'Balance N'!M6224</f>
        <v>0</v>
      </c>
      <c r="F6221" s="72">
        <f>'Balance N'!N6224</f>
        <v>0</v>
      </c>
      <c r="G6221" s="72">
        <f>'Balance N'!O6224</f>
        <v>0</v>
      </c>
      <c r="H6221" s="72">
        <f>'Balance N'!P6224</f>
        <v>0</v>
      </c>
      <c r="I6221" s="74">
        <f t="shared" si="97"/>
        <v>0</v>
      </c>
    </row>
    <row r="6222" spans="1:9" ht="15.6">
      <c r="A6222" s="70">
        <f>'Balance N'!I6225</f>
        <v>0</v>
      </c>
      <c r="B6222" s="71">
        <f>'Balance N'!J6225</f>
        <v>0</v>
      </c>
      <c r="C6222" s="72">
        <f>'Balance N'!K6225</f>
        <v>0</v>
      </c>
      <c r="D6222" s="72">
        <f>'Balance N'!L6225</f>
        <v>0</v>
      </c>
      <c r="E6222" s="72">
        <f>'Balance N'!M6225</f>
        <v>0</v>
      </c>
      <c r="F6222" s="72">
        <f>'Balance N'!N6225</f>
        <v>0</v>
      </c>
      <c r="G6222" s="72">
        <f>'Balance N'!O6225</f>
        <v>0</v>
      </c>
      <c r="H6222" s="72">
        <f>'Balance N'!P6225</f>
        <v>0</v>
      </c>
      <c r="I6222" s="74">
        <f t="shared" si="97"/>
        <v>0</v>
      </c>
    </row>
    <row r="6223" spans="1:9" ht="15.6">
      <c r="A6223" s="70">
        <f>'Balance N'!I6226</f>
        <v>0</v>
      </c>
      <c r="B6223" s="71">
        <f>'Balance N'!J6226</f>
        <v>0</v>
      </c>
      <c r="C6223" s="72">
        <f>'Balance N'!K6226</f>
        <v>0</v>
      </c>
      <c r="D6223" s="72">
        <f>'Balance N'!L6226</f>
        <v>0</v>
      </c>
      <c r="E6223" s="72">
        <f>'Balance N'!M6226</f>
        <v>0</v>
      </c>
      <c r="F6223" s="72">
        <f>'Balance N'!N6226</f>
        <v>0</v>
      </c>
      <c r="G6223" s="72">
        <f>'Balance N'!O6226</f>
        <v>0</v>
      </c>
      <c r="H6223" s="72">
        <f>'Balance N'!P6226</f>
        <v>0</v>
      </c>
      <c r="I6223" s="74">
        <f t="shared" si="97"/>
        <v>0</v>
      </c>
    </row>
    <row r="6224" spans="1:9" ht="15.6">
      <c r="A6224" s="70">
        <f>'Balance N'!I6227</f>
        <v>0</v>
      </c>
      <c r="B6224" s="71">
        <f>'Balance N'!J6227</f>
        <v>0</v>
      </c>
      <c r="C6224" s="72">
        <f>'Balance N'!K6227</f>
        <v>0</v>
      </c>
      <c r="D6224" s="72">
        <f>'Balance N'!L6227</f>
        <v>0</v>
      </c>
      <c r="E6224" s="72">
        <f>'Balance N'!M6227</f>
        <v>0</v>
      </c>
      <c r="F6224" s="72">
        <f>'Balance N'!N6227</f>
        <v>0</v>
      </c>
      <c r="G6224" s="72">
        <f>'Balance N'!O6227</f>
        <v>0</v>
      </c>
      <c r="H6224" s="72">
        <f>'Balance N'!P6227</f>
        <v>0</v>
      </c>
      <c r="I6224" s="74">
        <f t="shared" si="97"/>
        <v>0</v>
      </c>
    </row>
    <row r="6225" spans="1:9" ht="15.6">
      <c r="A6225" s="70">
        <f>'Balance N'!I6228</f>
        <v>0</v>
      </c>
      <c r="B6225" s="71">
        <f>'Balance N'!J6228</f>
        <v>0</v>
      </c>
      <c r="C6225" s="72">
        <f>'Balance N'!K6228</f>
        <v>0</v>
      </c>
      <c r="D6225" s="72">
        <f>'Balance N'!L6228</f>
        <v>0</v>
      </c>
      <c r="E6225" s="72">
        <f>'Balance N'!M6228</f>
        <v>0</v>
      </c>
      <c r="F6225" s="72">
        <f>'Balance N'!N6228</f>
        <v>0</v>
      </c>
      <c r="G6225" s="72">
        <f>'Balance N'!O6228</f>
        <v>0</v>
      </c>
      <c r="H6225" s="72">
        <f>'Balance N'!P6228</f>
        <v>0</v>
      </c>
      <c r="I6225" s="74">
        <f t="shared" si="97"/>
        <v>0</v>
      </c>
    </row>
    <row r="6226" spans="1:9" ht="15.6">
      <c r="A6226" s="70">
        <f>'Balance N'!I6229</f>
        <v>0</v>
      </c>
      <c r="B6226" s="71">
        <f>'Balance N'!J6229</f>
        <v>0</v>
      </c>
      <c r="C6226" s="72">
        <f>'Balance N'!K6229</f>
        <v>0</v>
      </c>
      <c r="D6226" s="72">
        <f>'Balance N'!L6229</f>
        <v>0</v>
      </c>
      <c r="E6226" s="72">
        <f>'Balance N'!M6229</f>
        <v>0</v>
      </c>
      <c r="F6226" s="72">
        <f>'Balance N'!N6229</f>
        <v>0</v>
      </c>
      <c r="G6226" s="72">
        <f>'Balance N'!O6229</f>
        <v>0</v>
      </c>
      <c r="H6226" s="72">
        <f>'Balance N'!P6229</f>
        <v>0</v>
      </c>
      <c r="I6226" s="74">
        <f t="shared" si="97"/>
        <v>0</v>
      </c>
    </row>
    <row r="6227" spans="1:9" ht="15.6">
      <c r="A6227" s="70">
        <f>'Balance N'!I6230</f>
        <v>0</v>
      </c>
      <c r="B6227" s="71">
        <f>'Balance N'!J6230</f>
        <v>0</v>
      </c>
      <c r="C6227" s="72">
        <f>'Balance N'!K6230</f>
        <v>0</v>
      </c>
      <c r="D6227" s="72">
        <f>'Balance N'!L6230</f>
        <v>0</v>
      </c>
      <c r="E6227" s="72">
        <f>'Balance N'!M6230</f>
        <v>0</v>
      </c>
      <c r="F6227" s="72">
        <f>'Balance N'!N6230</f>
        <v>0</v>
      </c>
      <c r="G6227" s="72">
        <f>'Balance N'!O6230</f>
        <v>0</v>
      </c>
      <c r="H6227" s="72">
        <f>'Balance N'!P6230</f>
        <v>0</v>
      </c>
      <c r="I6227" s="74">
        <f t="shared" si="97"/>
        <v>0</v>
      </c>
    </row>
    <row r="6228" spans="1:9" ht="15.6">
      <c r="A6228" s="70">
        <f>'Balance N'!I6231</f>
        <v>0</v>
      </c>
      <c r="B6228" s="71">
        <f>'Balance N'!J6231</f>
        <v>0</v>
      </c>
      <c r="C6228" s="72">
        <f>'Balance N'!K6231</f>
        <v>0</v>
      </c>
      <c r="D6228" s="72">
        <f>'Balance N'!L6231</f>
        <v>0</v>
      </c>
      <c r="E6228" s="72">
        <f>'Balance N'!M6231</f>
        <v>0</v>
      </c>
      <c r="F6228" s="72">
        <f>'Balance N'!N6231</f>
        <v>0</v>
      </c>
      <c r="G6228" s="72">
        <f>'Balance N'!O6231</f>
        <v>0</v>
      </c>
      <c r="H6228" s="72">
        <f>'Balance N'!P6231</f>
        <v>0</v>
      </c>
      <c r="I6228" s="74">
        <f t="shared" si="97"/>
        <v>0</v>
      </c>
    </row>
    <row r="6229" spans="1:9" ht="15.6">
      <c r="A6229" s="70">
        <f>'Balance N'!I6232</f>
        <v>0</v>
      </c>
      <c r="B6229" s="71">
        <f>'Balance N'!J6232</f>
        <v>0</v>
      </c>
      <c r="C6229" s="72">
        <f>'Balance N'!K6232</f>
        <v>0</v>
      </c>
      <c r="D6229" s="72">
        <f>'Balance N'!L6232</f>
        <v>0</v>
      </c>
      <c r="E6229" s="72">
        <f>'Balance N'!M6232</f>
        <v>0</v>
      </c>
      <c r="F6229" s="72">
        <f>'Balance N'!N6232</f>
        <v>0</v>
      </c>
      <c r="G6229" s="72">
        <f>'Balance N'!O6232</f>
        <v>0</v>
      </c>
      <c r="H6229" s="72">
        <f>'Balance N'!P6232</f>
        <v>0</v>
      </c>
      <c r="I6229" s="74">
        <f t="shared" si="97"/>
        <v>0</v>
      </c>
    </row>
    <row r="6230" spans="1:9" ht="15.6">
      <c r="A6230" s="70">
        <f>'Balance N'!I6233</f>
        <v>0</v>
      </c>
      <c r="B6230" s="71">
        <f>'Balance N'!J6233</f>
        <v>0</v>
      </c>
      <c r="C6230" s="72">
        <f>'Balance N'!K6233</f>
        <v>0</v>
      </c>
      <c r="D6230" s="72">
        <f>'Balance N'!L6233</f>
        <v>0</v>
      </c>
      <c r="E6230" s="72">
        <f>'Balance N'!M6233</f>
        <v>0</v>
      </c>
      <c r="F6230" s="72">
        <f>'Balance N'!N6233</f>
        <v>0</v>
      </c>
      <c r="G6230" s="72">
        <f>'Balance N'!O6233</f>
        <v>0</v>
      </c>
      <c r="H6230" s="72">
        <f>'Balance N'!P6233</f>
        <v>0</v>
      </c>
      <c r="I6230" s="74">
        <f t="shared" si="97"/>
        <v>0</v>
      </c>
    </row>
    <row r="6231" spans="1:9" ht="15.6">
      <c r="A6231" s="70">
        <f>'Balance N'!I6234</f>
        <v>0</v>
      </c>
      <c r="B6231" s="71">
        <f>'Balance N'!J6234</f>
        <v>0</v>
      </c>
      <c r="C6231" s="72">
        <f>'Balance N'!K6234</f>
        <v>0</v>
      </c>
      <c r="D6231" s="72">
        <f>'Balance N'!L6234</f>
        <v>0</v>
      </c>
      <c r="E6231" s="72">
        <f>'Balance N'!M6234</f>
        <v>0</v>
      </c>
      <c r="F6231" s="72">
        <f>'Balance N'!N6234</f>
        <v>0</v>
      </c>
      <c r="G6231" s="72">
        <f>'Balance N'!O6234</f>
        <v>0</v>
      </c>
      <c r="H6231" s="72">
        <f>'Balance N'!P6234</f>
        <v>0</v>
      </c>
      <c r="I6231" s="74">
        <f t="shared" si="97"/>
        <v>0</v>
      </c>
    </row>
    <row r="6232" spans="1:9" ht="15.6">
      <c r="A6232" s="70">
        <f>'Balance N'!I6235</f>
        <v>0</v>
      </c>
      <c r="B6232" s="71">
        <f>'Balance N'!J6235</f>
        <v>0</v>
      </c>
      <c r="C6232" s="72">
        <f>'Balance N'!K6235</f>
        <v>0</v>
      </c>
      <c r="D6232" s="72">
        <f>'Balance N'!L6235</f>
        <v>0</v>
      </c>
      <c r="E6232" s="72">
        <f>'Balance N'!M6235</f>
        <v>0</v>
      </c>
      <c r="F6232" s="72">
        <f>'Balance N'!N6235</f>
        <v>0</v>
      </c>
      <c r="G6232" s="72">
        <f>'Balance N'!O6235</f>
        <v>0</v>
      </c>
      <c r="H6232" s="72">
        <f>'Balance N'!P6235</f>
        <v>0</v>
      </c>
      <c r="I6232" s="74">
        <f t="shared" si="97"/>
        <v>0</v>
      </c>
    </row>
    <row r="6233" spans="1:9" ht="15.6">
      <c r="A6233" s="70">
        <f>'Balance N'!I6236</f>
        <v>0</v>
      </c>
      <c r="B6233" s="71">
        <f>'Balance N'!J6236</f>
        <v>0</v>
      </c>
      <c r="C6233" s="72">
        <f>'Balance N'!K6236</f>
        <v>0</v>
      </c>
      <c r="D6233" s="72">
        <f>'Balance N'!L6236</f>
        <v>0</v>
      </c>
      <c r="E6233" s="72">
        <f>'Balance N'!M6236</f>
        <v>0</v>
      </c>
      <c r="F6233" s="72">
        <f>'Balance N'!N6236</f>
        <v>0</v>
      </c>
      <c r="G6233" s="72">
        <f>'Balance N'!O6236</f>
        <v>0</v>
      </c>
      <c r="H6233" s="72">
        <f>'Balance N'!P6236</f>
        <v>0</v>
      </c>
      <c r="I6233" s="74">
        <f t="shared" si="97"/>
        <v>0</v>
      </c>
    </row>
    <row r="6234" spans="1:9" ht="15.6">
      <c r="A6234" s="70">
        <f>'Balance N'!I6237</f>
        <v>0</v>
      </c>
      <c r="B6234" s="71">
        <f>'Balance N'!J6237</f>
        <v>0</v>
      </c>
      <c r="C6234" s="72">
        <f>'Balance N'!K6237</f>
        <v>0</v>
      </c>
      <c r="D6234" s="72">
        <f>'Balance N'!L6237</f>
        <v>0</v>
      </c>
      <c r="E6234" s="72">
        <f>'Balance N'!M6237</f>
        <v>0</v>
      </c>
      <c r="F6234" s="72">
        <f>'Balance N'!N6237</f>
        <v>0</v>
      </c>
      <c r="G6234" s="72">
        <f>'Balance N'!O6237</f>
        <v>0</v>
      </c>
      <c r="H6234" s="72">
        <f>'Balance N'!P6237</f>
        <v>0</v>
      </c>
      <c r="I6234" s="74">
        <f t="shared" si="97"/>
        <v>0</v>
      </c>
    </row>
    <row r="6235" spans="1:9" ht="15.6">
      <c r="A6235" s="70">
        <f>'Balance N'!I6238</f>
        <v>0</v>
      </c>
      <c r="B6235" s="71">
        <f>'Balance N'!J6238</f>
        <v>0</v>
      </c>
      <c r="C6235" s="72">
        <f>'Balance N'!K6238</f>
        <v>0</v>
      </c>
      <c r="D6235" s="72">
        <f>'Balance N'!L6238</f>
        <v>0</v>
      </c>
      <c r="E6235" s="72">
        <f>'Balance N'!M6238</f>
        <v>0</v>
      </c>
      <c r="F6235" s="72">
        <f>'Balance N'!N6238</f>
        <v>0</v>
      </c>
      <c r="G6235" s="72">
        <f>'Balance N'!O6238</f>
        <v>0</v>
      </c>
      <c r="H6235" s="72">
        <f>'Balance N'!P6238</f>
        <v>0</v>
      </c>
      <c r="I6235" s="74">
        <f t="shared" si="97"/>
        <v>0</v>
      </c>
    </row>
    <row r="6236" spans="1:9" ht="15.6">
      <c r="A6236" s="70">
        <f>'Balance N'!I6239</f>
        <v>0</v>
      </c>
      <c r="B6236" s="71">
        <f>'Balance N'!J6239</f>
        <v>0</v>
      </c>
      <c r="C6236" s="72">
        <f>'Balance N'!K6239</f>
        <v>0</v>
      </c>
      <c r="D6236" s="72">
        <f>'Balance N'!L6239</f>
        <v>0</v>
      </c>
      <c r="E6236" s="72">
        <f>'Balance N'!M6239</f>
        <v>0</v>
      </c>
      <c r="F6236" s="72">
        <f>'Balance N'!N6239</f>
        <v>0</v>
      </c>
      <c r="G6236" s="72">
        <f>'Balance N'!O6239</f>
        <v>0</v>
      </c>
      <c r="H6236" s="72">
        <f>'Balance N'!P6239</f>
        <v>0</v>
      </c>
      <c r="I6236" s="74">
        <f t="shared" si="97"/>
        <v>0</v>
      </c>
    </row>
    <row r="6237" spans="1:9" ht="15.6">
      <c r="A6237" s="70">
        <f>'Balance N'!I6240</f>
        <v>0</v>
      </c>
      <c r="B6237" s="71">
        <f>'Balance N'!J6240</f>
        <v>0</v>
      </c>
      <c r="C6237" s="72">
        <f>'Balance N'!K6240</f>
        <v>0</v>
      </c>
      <c r="D6237" s="72">
        <f>'Balance N'!L6240</f>
        <v>0</v>
      </c>
      <c r="E6237" s="72">
        <f>'Balance N'!M6240</f>
        <v>0</v>
      </c>
      <c r="F6237" s="72">
        <f>'Balance N'!N6240</f>
        <v>0</v>
      </c>
      <c r="G6237" s="72">
        <f>'Balance N'!O6240</f>
        <v>0</v>
      </c>
      <c r="H6237" s="72">
        <f>'Balance N'!P6240</f>
        <v>0</v>
      </c>
      <c r="I6237" s="74">
        <f t="shared" si="97"/>
        <v>0</v>
      </c>
    </row>
    <row r="6238" spans="1:9" ht="15.6">
      <c r="A6238" s="70">
        <f>'Balance N'!I6241</f>
        <v>0</v>
      </c>
      <c r="B6238" s="71">
        <f>'Balance N'!J6241</f>
        <v>0</v>
      </c>
      <c r="C6238" s="72">
        <f>'Balance N'!K6241</f>
        <v>0</v>
      </c>
      <c r="D6238" s="72">
        <f>'Balance N'!L6241</f>
        <v>0</v>
      </c>
      <c r="E6238" s="72">
        <f>'Balance N'!M6241</f>
        <v>0</v>
      </c>
      <c r="F6238" s="72">
        <f>'Balance N'!N6241</f>
        <v>0</v>
      </c>
      <c r="G6238" s="72">
        <f>'Balance N'!O6241</f>
        <v>0</v>
      </c>
      <c r="H6238" s="72">
        <f>'Balance N'!P6241</f>
        <v>0</v>
      </c>
      <c r="I6238" s="74">
        <f t="shared" si="97"/>
        <v>0</v>
      </c>
    </row>
    <row r="6239" spans="1:9" ht="15.6">
      <c r="A6239" s="70">
        <f>'Balance N'!I6242</f>
        <v>0</v>
      </c>
      <c r="B6239" s="71">
        <f>'Balance N'!J6242</f>
        <v>0</v>
      </c>
      <c r="C6239" s="72">
        <f>'Balance N'!K6242</f>
        <v>0</v>
      </c>
      <c r="D6239" s="72">
        <f>'Balance N'!L6242</f>
        <v>0</v>
      </c>
      <c r="E6239" s="72">
        <f>'Balance N'!M6242</f>
        <v>0</v>
      </c>
      <c r="F6239" s="72">
        <f>'Balance N'!N6242</f>
        <v>0</v>
      </c>
      <c r="G6239" s="72">
        <f>'Balance N'!O6242</f>
        <v>0</v>
      </c>
      <c r="H6239" s="72">
        <f>'Balance N'!P6242</f>
        <v>0</v>
      </c>
      <c r="I6239" s="74">
        <f t="shared" si="97"/>
        <v>0</v>
      </c>
    </row>
    <row r="6240" spans="1:9" ht="15.6">
      <c r="A6240" s="70">
        <f>'Balance N'!I6243</f>
        <v>0</v>
      </c>
      <c r="B6240" s="71">
        <f>'Balance N'!J6243</f>
        <v>0</v>
      </c>
      <c r="C6240" s="72">
        <f>'Balance N'!K6243</f>
        <v>0</v>
      </c>
      <c r="D6240" s="72">
        <f>'Balance N'!L6243</f>
        <v>0</v>
      </c>
      <c r="E6240" s="72">
        <f>'Balance N'!M6243</f>
        <v>0</v>
      </c>
      <c r="F6240" s="72">
        <f>'Balance N'!N6243</f>
        <v>0</v>
      </c>
      <c r="G6240" s="72">
        <f>'Balance N'!O6243</f>
        <v>0</v>
      </c>
      <c r="H6240" s="72">
        <f>'Balance N'!P6243</f>
        <v>0</v>
      </c>
      <c r="I6240" s="74">
        <f t="shared" si="97"/>
        <v>0</v>
      </c>
    </row>
    <row r="6241" spans="1:9" ht="15.6">
      <c r="A6241" s="70">
        <f>'Balance N'!I6244</f>
        <v>0</v>
      </c>
      <c r="B6241" s="71">
        <f>'Balance N'!J6244</f>
        <v>0</v>
      </c>
      <c r="C6241" s="72">
        <f>'Balance N'!K6244</f>
        <v>0</v>
      </c>
      <c r="D6241" s="72">
        <f>'Balance N'!L6244</f>
        <v>0</v>
      </c>
      <c r="E6241" s="72">
        <f>'Balance N'!M6244</f>
        <v>0</v>
      </c>
      <c r="F6241" s="72">
        <f>'Balance N'!N6244</f>
        <v>0</v>
      </c>
      <c r="G6241" s="72">
        <f>'Balance N'!O6244</f>
        <v>0</v>
      </c>
      <c r="H6241" s="72">
        <f>'Balance N'!P6244</f>
        <v>0</v>
      </c>
      <c r="I6241" s="74">
        <f t="shared" si="97"/>
        <v>0</v>
      </c>
    </row>
    <row r="6242" spans="1:9" ht="15.6">
      <c r="A6242" s="70">
        <f>'Balance N'!I6245</f>
        <v>0</v>
      </c>
      <c r="B6242" s="71">
        <f>'Balance N'!J6245</f>
        <v>0</v>
      </c>
      <c r="C6242" s="72">
        <f>'Balance N'!K6245</f>
        <v>0</v>
      </c>
      <c r="D6242" s="72">
        <f>'Balance N'!L6245</f>
        <v>0</v>
      </c>
      <c r="E6242" s="72">
        <f>'Balance N'!M6245</f>
        <v>0</v>
      </c>
      <c r="F6242" s="72">
        <f>'Balance N'!N6245</f>
        <v>0</v>
      </c>
      <c r="G6242" s="72">
        <f>'Balance N'!O6245</f>
        <v>0</v>
      </c>
      <c r="H6242" s="72">
        <f>'Balance N'!P6245</f>
        <v>0</v>
      </c>
      <c r="I6242" s="74">
        <f t="shared" si="97"/>
        <v>0</v>
      </c>
    </row>
    <row r="6243" spans="1:9" ht="15.6">
      <c r="A6243" s="70">
        <f>'Balance N'!I6246</f>
        <v>0</v>
      </c>
      <c r="B6243" s="71">
        <f>'Balance N'!J6246</f>
        <v>0</v>
      </c>
      <c r="C6243" s="72">
        <f>'Balance N'!K6246</f>
        <v>0</v>
      </c>
      <c r="D6243" s="72">
        <f>'Balance N'!L6246</f>
        <v>0</v>
      </c>
      <c r="E6243" s="72">
        <f>'Balance N'!M6246</f>
        <v>0</v>
      </c>
      <c r="F6243" s="72">
        <f>'Balance N'!N6246</f>
        <v>0</v>
      </c>
      <c r="G6243" s="72">
        <f>'Balance N'!O6246</f>
        <v>0</v>
      </c>
      <c r="H6243" s="72">
        <f>'Balance N'!P6246</f>
        <v>0</v>
      </c>
      <c r="I6243" s="74">
        <f t="shared" si="97"/>
        <v>0</v>
      </c>
    </row>
    <row r="6244" spans="1:9" ht="15.6">
      <c r="A6244" s="70">
        <f>'Balance N'!I6247</f>
        <v>0</v>
      </c>
      <c r="B6244" s="71">
        <f>'Balance N'!J6247</f>
        <v>0</v>
      </c>
      <c r="C6244" s="72">
        <f>'Balance N'!K6247</f>
        <v>0</v>
      </c>
      <c r="D6244" s="72">
        <f>'Balance N'!L6247</f>
        <v>0</v>
      </c>
      <c r="E6244" s="72">
        <f>'Balance N'!M6247</f>
        <v>0</v>
      </c>
      <c r="F6244" s="72">
        <f>'Balance N'!N6247</f>
        <v>0</v>
      </c>
      <c r="G6244" s="72">
        <f>'Balance N'!O6247</f>
        <v>0</v>
      </c>
      <c r="H6244" s="72">
        <f>'Balance N'!P6247</f>
        <v>0</v>
      </c>
      <c r="I6244" s="74">
        <f t="shared" si="97"/>
        <v>0</v>
      </c>
    </row>
    <row r="6245" spans="1:9" ht="15.6">
      <c r="A6245" s="70">
        <f>'Balance N'!I6248</f>
        <v>0</v>
      </c>
      <c r="B6245" s="71">
        <f>'Balance N'!J6248</f>
        <v>0</v>
      </c>
      <c r="C6245" s="72">
        <f>'Balance N'!K6248</f>
        <v>0</v>
      </c>
      <c r="D6245" s="72">
        <f>'Balance N'!L6248</f>
        <v>0</v>
      </c>
      <c r="E6245" s="72">
        <f>'Balance N'!M6248</f>
        <v>0</v>
      </c>
      <c r="F6245" s="72">
        <f>'Balance N'!N6248</f>
        <v>0</v>
      </c>
      <c r="G6245" s="72">
        <f>'Balance N'!O6248</f>
        <v>0</v>
      </c>
      <c r="H6245" s="72">
        <f>'Balance N'!P6248</f>
        <v>0</v>
      </c>
      <c r="I6245" s="74">
        <f t="shared" si="97"/>
        <v>0</v>
      </c>
    </row>
    <row r="6246" spans="1:9" ht="15.6">
      <c r="A6246" s="70">
        <f>'Balance N'!I6249</f>
        <v>0</v>
      </c>
      <c r="B6246" s="71">
        <f>'Balance N'!J6249</f>
        <v>0</v>
      </c>
      <c r="C6246" s="72">
        <f>'Balance N'!K6249</f>
        <v>0</v>
      </c>
      <c r="D6246" s="72">
        <f>'Balance N'!L6249</f>
        <v>0</v>
      </c>
      <c r="E6246" s="72">
        <f>'Balance N'!M6249</f>
        <v>0</v>
      </c>
      <c r="F6246" s="72">
        <f>'Balance N'!N6249</f>
        <v>0</v>
      </c>
      <c r="G6246" s="72">
        <f>'Balance N'!O6249</f>
        <v>0</v>
      </c>
      <c r="H6246" s="72">
        <f>'Balance N'!P6249</f>
        <v>0</v>
      </c>
      <c r="I6246" s="74">
        <f t="shared" si="97"/>
        <v>0</v>
      </c>
    </row>
    <row r="6247" spans="1:9" ht="15.6">
      <c r="A6247" s="70">
        <f>'Balance N'!I6250</f>
        <v>0</v>
      </c>
      <c r="B6247" s="71">
        <f>'Balance N'!J6250</f>
        <v>0</v>
      </c>
      <c r="C6247" s="72">
        <f>'Balance N'!K6250</f>
        <v>0</v>
      </c>
      <c r="D6247" s="72">
        <f>'Balance N'!L6250</f>
        <v>0</v>
      </c>
      <c r="E6247" s="72">
        <f>'Balance N'!M6250</f>
        <v>0</v>
      </c>
      <c r="F6247" s="72">
        <f>'Balance N'!N6250</f>
        <v>0</v>
      </c>
      <c r="G6247" s="72">
        <f>'Balance N'!O6250</f>
        <v>0</v>
      </c>
      <c r="H6247" s="72">
        <f>'Balance N'!P6250</f>
        <v>0</v>
      </c>
      <c r="I6247" s="74">
        <f t="shared" si="97"/>
        <v>0</v>
      </c>
    </row>
    <row r="6248" spans="1:9" ht="15.6">
      <c r="A6248" s="70">
        <f>'Balance N'!I6251</f>
        <v>0</v>
      </c>
      <c r="B6248" s="71">
        <f>'Balance N'!J6251</f>
        <v>0</v>
      </c>
      <c r="C6248" s="72">
        <f>'Balance N'!K6251</f>
        <v>0</v>
      </c>
      <c r="D6248" s="72">
        <f>'Balance N'!L6251</f>
        <v>0</v>
      </c>
      <c r="E6248" s="72">
        <f>'Balance N'!M6251</f>
        <v>0</v>
      </c>
      <c r="F6248" s="72">
        <f>'Balance N'!N6251</f>
        <v>0</v>
      </c>
      <c r="G6248" s="72">
        <f>'Balance N'!O6251</f>
        <v>0</v>
      </c>
      <c r="H6248" s="72">
        <f>'Balance N'!P6251</f>
        <v>0</v>
      </c>
      <c r="I6248" s="74">
        <f t="shared" si="97"/>
        <v>0</v>
      </c>
    </row>
    <row r="6249" spans="1:9" ht="15.6">
      <c r="A6249" s="70">
        <f>'Balance N'!I6252</f>
        <v>0</v>
      </c>
      <c r="B6249" s="71">
        <f>'Balance N'!J6252</f>
        <v>0</v>
      </c>
      <c r="C6249" s="72">
        <f>'Balance N'!K6252</f>
        <v>0</v>
      </c>
      <c r="D6249" s="72">
        <f>'Balance N'!L6252</f>
        <v>0</v>
      </c>
      <c r="E6249" s="72">
        <f>'Balance N'!M6252</f>
        <v>0</v>
      </c>
      <c r="F6249" s="72">
        <f>'Balance N'!N6252</f>
        <v>0</v>
      </c>
      <c r="G6249" s="72">
        <f>'Balance N'!O6252</f>
        <v>0</v>
      </c>
      <c r="H6249" s="72">
        <f>'Balance N'!P6252</f>
        <v>0</v>
      </c>
      <c r="I6249" s="74">
        <f t="shared" si="97"/>
        <v>0</v>
      </c>
    </row>
    <row r="6250" spans="1:9" ht="15.6">
      <c r="A6250" s="70">
        <f>'Balance N'!I6253</f>
        <v>0</v>
      </c>
      <c r="B6250" s="71">
        <f>'Balance N'!J6253</f>
        <v>0</v>
      </c>
      <c r="C6250" s="72">
        <f>'Balance N'!K6253</f>
        <v>0</v>
      </c>
      <c r="D6250" s="72">
        <f>'Balance N'!L6253</f>
        <v>0</v>
      </c>
      <c r="E6250" s="72">
        <f>'Balance N'!M6253</f>
        <v>0</v>
      </c>
      <c r="F6250" s="72">
        <f>'Balance N'!N6253</f>
        <v>0</v>
      </c>
      <c r="G6250" s="72">
        <f>'Balance N'!O6253</f>
        <v>0</v>
      </c>
      <c r="H6250" s="72">
        <f>'Balance N'!P6253</f>
        <v>0</v>
      </c>
      <c r="I6250" s="74">
        <f t="shared" si="97"/>
        <v>0</v>
      </c>
    </row>
    <row r="6251" spans="1:9" ht="15.6">
      <c r="A6251" s="70">
        <f>'Balance N'!I6254</f>
        <v>0</v>
      </c>
      <c r="B6251" s="71">
        <f>'Balance N'!J6254</f>
        <v>0</v>
      </c>
      <c r="C6251" s="72">
        <f>'Balance N'!K6254</f>
        <v>0</v>
      </c>
      <c r="D6251" s="72">
        <f>'Balance N'!L6254</f>
        <v>0</v>
      </c>
      <c r="E6251" s="72">
        <f>'Balance N'!M6254</f>
        <v>0</v>
      </c>
      <c r="F6251" s="72">
        <f>'Balance N'!N6254</f>
        <v>0</v>
      </c>
      <c r="G6251" s="72">
        <f>'Balance N'!O6254</f>
        <v>0</v>
      </c>
      <c r="H6251" s="72">
        <f>'Balance N'!P6254</f>
        <v>0</v>
      </c>
      <c r="I6251" s="74">
        <f t="shared" si="97"/>
        <v>0</v>
      </c>
    </row>
    <row r="6252" spans="1:9" ht="15.6">
      <c r="A6252" s="70">
        <f>'Balance N'!I6255</f>
        <v>0</v>
      </c>
      <c r="B6252" s="71">
        <f>'Balance N'!J6255</f>
        <v>0</v>
      </c>
      <c r="C6252" s="72">
        <f>'Balance N'!K6255</f>
        <v>0</v>
      </c>
      <c r="D6252" s="72">
        <f>'Balance N'!L6255</f>
        <v>0</v>
      </c>
      <c r="E6252" s="72">
        <f>'Balance N'!M6255</f>
        <v>0</v>
      </c>
      <c r="F6252" s="72">
        <f>'Balance N'!N6255</f>
        <v>0</v>
      </c>
      <c r="G6252" s="72">
        <f>'Balance N'!O6255</f>
        <v>0</v>
      </c>
      <c r="H6252" s="72">
        <f>'Balance N'!P6255</f>
        <v>0</v>
      </c>
      <c r="I6252" s="74">
        <f t="shared" si="97"/>
        <v>0</v>
      </c>
    </row>
    <row r="6253" spans="1:9" ht="15.6">
      <c r="A6253" s="70">
        <f>'Balance N'!I6256</f>
        <v>0</v>
      </c>
      <c r="B6253" s="71">
        <f>'Balance N'!J6256</f>
        <v>0</v>
      </c>
      <c r="C6253" s="72">
        <f>'Balance N'!K6256</f>
        <v>0</v>
      </c>
      <c r="D6253" s="72">
        <f>'Balance N'!L6256</f>
        <v>0</v>
      </c>
      <c r="E6253" s="72">
        <f>'Balance N'!M6256</f>
        <v>0</v>
      </c>
      <c r="F6253" s="72">
        <f>'Balance N'!N6256</f>
        <v>0</v>
      </c>
      <c r="G6253" s="72">
        <f>'Balance N'!O6256</f>
        <v>0</v>
      </c>
      <c r="H6253" s="72">
        <f>'Balance N'!P6256</f>
        <v>0</v>
      </c>
      <c r="I6253" s="74">
        <f t="shared" si="97"/>
        <v>0</v>
      </c>
    </row>
    <row r="6254" spans="1:9" ht="15.6">
      <c r="A6254" s="70">
        <f>'Balance N'!I6257</f>
        <v>0</v>
      </c>
      <c r="B6254" s="71">
        <f>'Balance N'!J6257</f>
        <v>0</v>
      </c>
      <c r="C6254" s="72">
        <f>'Balance N'!K6257</f>
        <v>0</v>
      </c>
      <c r="D6254" s="72">
        <f>'Balance N'!L6257</f>
        <v>0</v>
      </c>
      <c r="E6254" s="72">
        <f>'Balance N'!M6257</f>
        <v>0</v>
      </c>
      <c r="F6254" s="72">
        <f>'Balance N'!N6257</f>
        <v>0</v>
      </c>
      <c r="G6254" s="72">
        <f>'Balance N'!O6257</f>
        <v>0</v>
      </c>
      <c r="H6254" s="72">
        <f>'Balance N'!P6257</f>
        <v>0</v>
      </c>
      <c r="I6254" s="74">
        <f t="shared" si="97"/>
        <v>0</v>
      </c>
    </row>
    <row r="6255" spans="1:9" ht="15.6">
      <c r="A6255" s="70">
        <f>'Balance N'!I6258</f>
        <v>0</v>
      </c>
      <c r="B6255" s="71">
        <f>'Balance N'!J6258</f>
        <v>0</v>
      </c>
      <c r="C6255" s="72">
        <f>'Balance N'!K6258</f>
        <v>0</v>
      </c>
      <c r="D6255" s="72">
        <f>'Balance N'!L6258</f>
        <v>0</v>
      </c>
      <c r="E6255" s="72">
        <f>'Balance N'!M6258</f>
        <v>0</v>
      </c>
      <c r="F6255" s="72">
        <f>'Balance N'!N6258</f>
        <v>0</v>
      </c>
      <c r="G6255" s="72">
        <f>'Balance N'!O6258</f>
        <v>0</v>
      </c>
      <c r="H6255" s="72">
        <f>'Balance N'!P6258</f>
        <v>0</v>
      </c>
      <c r="I6255" s="74">
        <f t="shared" si="97"/>
        <v>0</v>
      </c>
    </row>
    <row r="6256" spans="1:9" ht="15.6">
      <c r="A6256" s="70">
        <f>'Balance N'!I6259</f>
        <v>0</v>
      </c>
      <c r="B6256" s="71">
        <f>'Balance N'!J6259</f>
        <v>0</v>
      </c>
      <c r="C6256" s="72">
        <f>'Balance N'!K6259</f>
        <v>0</v>
      </c>
      <c r="D6256" s="72">
        <f>'Balance N'!L6259</f>
        <v>0</v>
      </c>
      <c r="E6256" s="72">
        <f>'Balance N'!M6259</f>
        <v>0</v>
      </c>
      <c r="F6256" s="72">
        <f>'Balance N'!N6259</f>
        <v>0</v>
      </c>
      <c r="G6256" s="72">
        <f>'Balance N'!O6259</f>
        <v>0</v>
      </c>
      <c r="H6256" s="72">
        <f>'Balance N'!P6259</f>
        <v>0</v>
      </c>
      <c r="I6256" s="74">
        <f t="shared" si="97"/>
        <v>0</v>
      </c>
    </row>
    <row r="6257" spans="1:9" ht="15.6">
      <c r="A6257" s="70">
        <f>'Balance N'!I6260</f>
        <v>0</v>
      </c>
      <c r="B6257" s="71">
        <f>'Balance N'!J6260</f>
        <v>0</v>
      </c>
      <c r="C6257" s="72">
        <f>'Balance N'!K6260</f>
        <v>0</v>
      </c>
      <c r="D6257" s="72">
        <f>'Balance N'!L6260</f>
        <v>0</v>
      </c>
      <c r="E6257" s="72">
        <f>'Balance N'!M6260</f>
        <v>0</v>
      </c>
      <c r="F6257" s="72">
        <f>'Balance N'!N6260</f>
        <v>0</v>
      </c>
      <c r="G6257" s="72">
        <f>'Balance N'!O6260</f>
        <v>0</v>
      </c>
      <c r="H6257" s="72">
        <f>'Balance N'!P6260</f>
        <v>0</v>
      </c>
      <c r="I6257" s="74">
        <f t="shared" si="97"/>
        <v>0</v>
      </c>
    </row>
    <row r="6258" spans="1:9" ht="15.6">
      <c r="A6258" s="70">
        <f>'Balance N'!I6261</f>
        <v>0</v>
      </c>
      <c r="B6258" s="71">
        <f>'Balance N'!J6261</f>
        <v>0</v>
      </c>
      <c r="C6258" s="72">
        <f>'Balance N'!K6261</f>
        <v>0</v>
      </c>
      <c r="D6258" s="72">
        <f>'Balance N'!L6261</f>
        <v>0</v>
      </c>
      <c r="E6258" s="72">
        <f>'Balance N'!M6261</f>
        <v>0</v>
      </c>
      <c r="F6258" s="72">
        <f>'Balance N'!N6261</f>
        <v>0</v>
      </c>
      <c r="G6258" s="72">
        <f>'Balance N'!O6261</f>
        <v>0</v>
      </c>
      <c r="H6258" s="72">
        <f>'Balance N'!P6261</f>
        <v>0</v>
      </c>
      <c r="I6258" s="74">
        <f t="shared" si="97"/>
        <v>0</v>
      </c>
    </row>
    <row r="6259" spans="1:9" ht="15.6">
      <c r="A6259" s="70">
        <f>'Balance N'!I6262</f>
        <v>0</v>
      </c>
      <c r="B6259" s="71">
        <f>'Balance N'!J6262</f>
        <v>0</v>
      </c>
      <c r="C6259" s="72">
        <f>'Balance N'!K6262</f>
        <v>0</v>
      </c>
      <c r="D6259" s="72">
        <f>'Balance N'!L6262</f>
        <v>0</v>
      </c>
      <c r="E6259" s="72">
        <f>'Balance N'!M6262</f>
        <v>0</v>
      </c>
      <c r="F6259" s="72">
        <f>'Balance N'!N6262</f>
        <v>0</v>
      </c>
      <c r="G6259" s="72">
        <f>'Balance N'!O6262</f>
        <v>0</v>
      </c>
      <c r="H6259" s="72">
        <f>'Balance N'!P6262</f>
        <v>0</v>
      </c>
      <c r="I6259" s="74">
        <f t="shared" si="97"/>
        <v>0</v>
      </c>
    </row>
    <row r="6260" spans="1:9" ht="15.6">
      <c r="A6260" s="70">
        <f>'Balance N'!I6263</f>
        <v>0</v>
      </c>
      <c r="B6260" s="71">
        <f>'Balance N'!J6263</f>
        <v>0</v>
      </c>
      <c r="C6260" s="72">
        <f>'Balance N'!K6263</f>
        <v>0</v>
      </c>
      <c r="D6260" s="72">
        <f>'Balance N'!L6263</f>
        <v>0</v>
      </c>
      <c r="E6260" s="72">
        <f>'Balance N'!M6263</f>
        <v>0</v>
      </c>
      <c r="F6260" s="72">
        <f>'Balance N'!N6263</f>
        <v>0</v>
      </c>
      <c r="G6260" s="72">
        <f>'Balance N'!O6263</f>
        <v>0</v>
      </c>
      <c r="H6260" s="72">
        <f>'Balance N'!P6263</f>
        <v>0</v>
      </c>
      <c r="I6260" s="74">
        <f t="shared" si="97"/>
        <v>0</v>
      </c>
    </row>
    <row r="6261" spans="1:9" ht="15.6">
      <c r="A6261" s="70">
        <f>'Balance N'!I6264</f>
        <v>0</v>
      </c>
      <c r="B6261" s="71">
        <f>'Balance N'!J6264</f>
        <v>0</v>
      </c>
      <c r="C6261" s="72">
        <f>'Balance N'!K6264</f>
        <v>0</v>
      </c>
      <c r="D6261" s="72">
        <f>'Balance N'!L6264</f>
        <v>0</v>
      </c>
      <c r="E6261" s="72">
        <f>'Balance N'!M6264</f>
        <v>0</v>
      </c>
      <c r="F6261" s="72">
        <f>'Balance N'!N6264</f>
        <v>0</v>
      </c>
      <c r="G6261" s="72">
        <f>'Balance N'!O6264</f>
        <v>0</v>
      </c>
      <c r="H6261" s="72">
        <f>'Balance N'!P6264</f>
        <v>0</v>
      </c>
      <c r="I6261" s="74">
        <f t="shared" si="97"/>
        <v>0</v>
      </c>
    </row>
    <row r="6262" spans="1:9" ht="15.6">
      <c r="A6262" s="70">
        <f>'Balance N'!I6265</f>
        <v>0</v>
      </c>
      <c r="B6262" s="71">
        <f>'Balance N'!J6265</f>
        <v>0</v>
      </c>
      <c r="C6262" s="72">
        <f>'Balance N'!K6265</f>
        <v>0</v>
      </c>
      <c r="D6262" s="72">
        <f>'Balance N'!L6265</f>
        <v>0</v>
      </c>
      <c r="E6262" s="72">
        <f>'Balance N'!M6265</f>
        <v>0</v>
      </c>
      <c r="F6262" s="72">
        <f>'Balance N'!N6265</f>
        <v>0</v>
      </c>
      <c r="G6262" s="72">
        <f>'Balance N'!O6265</f>
        <v>0</v>
      </c>
      <c r="H6262" s="72">
        <f>'Balance N'!P6265</f>
        <v>0</v>
      </c>
      <c r="I6262" s="74">
        <f t="shared" si="97"/>
        <v>0</v>
      </c>
    </row>
    <row r="6263" spans="1:9" ht="15.6">
      <c r="A6263" s="70">
        <f>'Balance N'!I6266</f>
        <v>0</v>
      </c>
      <c r="B6263" s="71">
        <f>'Balance N'!J6266</f>
        <v>0</v>
      </c>
      <c r="C6263" s="72">
        <f>'Balance N'!K6266</f>
        <v>0</v>
      </c>
      <c r="D6263" s="72">
        <f>'Balance N'!L6266</f>
        <v>0</v>
      </c>
      <c r="E6263" s="72">
        <f>'Balance N'!M6266</f>
        <v>0</v>
      </c>
      <c r="F6263" s="72">
        <f>'Balance N'!N6266</f>
        <v>0</v>
      </c>
      <c r="G6263" s="72">
        <f>'Balance N'!O6266</f>
        <v>0</v>
      </c>
      <c r="H6263" s="72">
        <f>'Balance N'!P6266</f>
        <v>0</v>
      </c>
      <c r="I6263" s="74">
        <f t="shared" si="97"/>
        <v>0</v>
      </c>
    </row>
    <row r="6264" spans="1:9" ht="15.6">
      <c r="A6264" s="70">
        <f>'Balance N'!I6267</f>
        <v>0</v>
      </c>
      <c r="B6264" s="71">
        <f>'Balance N'!J6267</f>
        <v>0</v>
      </c>
      <c r="C6264" s="72">
        <f>'Balance N'!K6267</f>
        <v>0</v>
      </c>
      <c r="D6264" s="72">
        <f>'Balance N'!L6267</f>
        <v>0</v>
      </c>
      <c r="E6264" s="72">
        <f>'Balance N'!M6267</f>
        <v>0</v>
      </c>
      <c r="F6264" s="72">
        <f>'Balance N'!N6267</f>
        <v>0</v>
      </c>
      <c r="G6264" s="72">
        <f>'Balance N'!O6267</f>
        <v>0</v>
      </c>
      <c r="H6264" s="72">
        <f>'Balance N'!P6267</f>
        <v>0</v>
      </c>
      <c r="I6264" s="74">
        <f t="shared" si="97"/>
        <v>0</v>
      </c>
    </row>
    <row r="6265" spans="1:9" ht="15.6">
      <c r="A6265" s="70">
        <f>'Balance N'!I6268</f>
        <v>0</v>
      </c>
      <c r="B6265" s="71">
        <f>'Balance N'!J6268</f>
        <v>0</v>
      </c>
      <c r="C6265" s="72">
        <f>'Balance N'!K6268</f>
        <v>0</v>
      </c>
      <c r="D6265" s="72">
        <f>'Balance N'!L6268</f>
        <v>0</v>
      </c>
      <c r="E6265" s="72">
        <f>'Balance N'!M6268</f>
        <v>0</v>
      </c>
      <c r="F6265" s="72">
        <f>'Balance N'!N6268</f>
        <v>0</v>
      </c>
      <c r="G6265" s="72">
        <f>'Balance N'!O6268</f>
        <v>0</v>
      </c>
      <c r="H6265" s="72">
        <f>'Balance N'!P6268</f>
        <v>0</v>
      </c>
      <c r="I6265" s="74">
        <f t="shared" si="97"/>
        <v>0</v>
      </c>
    </row>
    <row r="6266" spans="1:9" ht="15.6">
      <c r="A6266" s="70">
        <f>'Balance N'!I6269</f>
        <v>0</v>
      </c>
      <c r="B6266" s="71">
        <f>'Balance N'!J6269</f>
        <v>0</v>
      </c>
      <c r="C6266" s="72">
        <f>'Balance N'!K6269</f>
        <v>0</v>
      </c>
      <c r="D6266" s="72">
        <f>'Balance N'!L6269</f>
        <v>0</v>
      </c>
      <c r="E6266" s="72">
        <f>'Balance N'!M6269</f>
        <v>0</v>
      </c>
      <c r="F6266" s="72">
        <f>'Balance N'!N6269</f>
        <v>0</v>
      </c>
      <c r="G6266" s="72">
        <f>'Balance N'!O6269</f>
        <v>0</v>
      </c>
      <c r="H6266" s="72">
        <f>'Balance N'!P6269</f>
        <v>0</v>
      </c>
      <c r="I6266" s="74">
        <f t="shared" si="97"/>
        <v>0</v>
      </c>
    </row>
    <row r="6267" spans="1:9" ht="15.6">
      <c r="A6267" s="70">
        <f>'Balance N'!I6270</f>
        <v>0</v>
      </c>
      <c r="B6267" s="71">
        <f>'Balance N'!J6270</f>
        <v>0</v>
      </c>
      <c r="C6267" s="72">
        <f>'Balance N'!K6270</f>
        <v>0</v>
      </c>
      <c r="D6267" s="72">
        <f>'Balance N'!L6270</f>
        <v>0</v>
      </c>
      <c r="E6267" s="72">
        <f>'Balance N'!M6270</f>
        <v>0</v>
      </c>
      <c r="F6267" s="72">
        <f>'Balance N'!N6270</f>
        <v>0</v>
      </c>
      <c r="G6267" s="72">
        <f>'Balance N'!O6270</f>
        <v>0</v>
      </c>
      <c r="H6267" s="72">
        <f>'Balance N'!P6270</f>
        <v>0</v>
      </c>
      <c r="I6267" s="74">
        <f t="shared" si="97"/>
        <v>0</v>
      </c>
    </row>
    <row r="6268" spans="1:9" ht="15.6">
      <c r="A6268" s="70">
        <f>'Balance N'!I6271</f>
        <v>0</v>
      </c>
      <c r="B6268" s="71">
        <f>'Balance N'!J6271</f>
        <v>0</v>
      </c>
      <c r="C6268" s="72">
        <f>'Balance N'!K6271</f>
        <v>0</v>
      </c>
      <c r="D6268" s="72">
        <f>'Balance N'!L6271</f>
        <v>0</v>
      </c>
      <c r="E6268" s="72">
        <f>'Balance N'!M6271</f>
        <v>0</v>
      </c>
      <c r="F6268" s="72">
        <f>'Balance N'!N6271</f>
        <v>0</v>
      </c>
      <c r="G6268" s="72">
        <f>'Balance N'!O6271</f>
        <v>0</v>
      </c>
      <c r="H6268" s="72">
        <f>'Balance N'!P6271</f>
        <v>0</v>
      </c>
      <c r="I6268" s="74">
        <f t="shared" si="97"/>
        <v>0</v>
      </c>
    </row>
    <row r="6269" spans="1:9" ht="15.6">
      <c r="A6269" s="70">
        <f>'Balance N'!I6272</f>
        <v>0</v>
      </c>
      <c r="B6269" s="71">
        <f>'Balance N'!J6272</f>
        <v>0</v>
      </c>
      <c r="C6269" s="72">
        <f>'Balance N'!K6272</f>
        <v>0</v>
      </c>
      <c r="D6269" s="72">
        <f>'Balance N'!L6272</f>
        <v>0</v>
      </c>
      <c r="E6269" s="72">
        <f>'Balance N'!M6272</f>
        <v>0</v>
      </c>
      <c r="F6269" s="72">
        <f>'Balance N'!N6272</f>
        <v>0</v>
      </c>
      <c r="G6269" s="72">
        <f>'Balance N'!O6272</f>
        <v>0</v>
      </c>
      <c r="H6269" s="72">
        <f>'Balance N'!P6272</f>
        <v>0</v>
      </c>
      <c r="I6269" s="74">
        <f t="shared" si="97"/>
        <v>0</v>
      </c>
    </row>
    <row r="6270" spans="1:9" ht="15.6">
      <c r="A6270" s="70">
        <f>'Balance N'!I6273</f>
        <v>0</v>
      </c>
      <c r="B6270" s="71">
        <f>'Balance N'!J6273</f>
        <v>0</v>
      </c>
      <c r="C6270" s="72">
        <f>'Balance N'!K6273</f>
        <v>0</v>
      </c>
      <c r="D6270" s="72">
        <f>'Balance N'!L6273</f>
        <v>0</v>
      </c>
      <c r="E6270" s="72">
        <f>'Balance N'!M6273</f>
        <v>0</v>
      </c>
      <c r="F6270" s="72">
        <f>'Balance N'!N6273</f>
        <v>0</v>
      </c>
      <c r="G6270" s="72">
        <f>'Balance N'!O6273</f>
        <v>0</v>
      </c>
      <c r="H6270" s="72">
        <f>'Balance N'!P6273</f>
        <v>0</v>
      </c>
      <c r="I6270" s="74">
        <f t="shared" si="97"/>
        <v>0</v>
      </c>
    </row>
    <row r="6271" spans="1:9" ht="15.6">
      <c r="A6271" s="70">
        <f>'Balance N'!I6274</f>
        <v>0</v>
      </c>
      <c r="B6271" s="71">
        <f>'Balance N'!J6274</f>
        <v>0</v>
      </c>
      <c r="C6271" s="72">
        <f>'Balance N'!K6274</f>
        <v>0</v>
      </c>
      <c r="D6271" s="72">
        <f>'Balance N'!L6274</f>
        <v>0</v>
      </c>
      <c r="E6271" s="72">
        <f>'Balance N'!M6274</f>
        <v>0</v>
      </c>
      <c r="F6271" s="72">
        <f>'Balance N'!N6274</f>
        <v>0</v>
      </c>
      <c r="G6271" s="72">
        <f>'Balance N'!O6274</f>
        <v>0</v>
      </c>
      <c r="H6271" s="72">
        <f>'Balance N'!P6274</f>
        <v>0</v>
      </c>
      <c r="I6271" s="74">
        <f t="shared" si="97"/>
        <v>0</v>
      </c>
    </row>
    <row r="6272" spans="1:9" ht="15.6">
      <c r="A6272" s="70">
        <f>'Balance N'!I6275</f>
        <v>0</v>
      </c>
      <c r="B6272" s="71">
        <f>'Balance N'!J6275</f>
        <v>0</v>
      </c>
      <c r="C6272" s="72">
        <f>'Balance N'!K6275</f>
        <v>0</v>
      </c>
      <c r="D6272" s="72">
        <f>'Balance N'!L6275</f>
        <v>0</v>
      </c>
      <c r="E6272" s="72">
        <f>'Balance N'!M6275</f>
        <v>0</v>
      </c>
      <c r="F6272" s="72">
        <f>'Balance N'!N6275</f>
        <v>0</v>
      </c>
      <c r="G6272" s="72">
        <f>'Balance N'!O6275</f>
        <v>0</v>
      </c>
      <c r="H6272" s="72">
        <f>'Balance N'!P6275</f>
        <v>0</v>
      </c>
      <c r="I6272" s="74">
        <f t="shared" si="97"/>
        <v>0</v>
      </c>
    </row>
    <row r="6273" spans="1:9" ht="15.6">
      <c r="A6273" s="70">
        <f>'Balance N'!I6276</f>
        <v>0</v>
      </c>
      <c r="B6273" s="71">
        <f>'Balance N'!J6276</f>
        <v>0</v>
      </c>
      <c r="C6273" s="72">
        <f>'Balance N'!K6276</f>
        <v>0</v>
      </c>
      <c r="D6273" s="72">
        <f>'Balance N'!L6276</f>
        <v>0</v>
      </c>
      <c r="E6273" s="72">
        <f>'Balance N'!M6276</f>
        <v>0</v>
      </c>
      <c r="F6273" s="72">
        <f>'Balance N'!N6276</f>
        <v>0</v>
      </c>
      <c r="G6273" s="72">
        <f>'Balance N'!O6276</f>
        <v>0</v>
      </c>
      <c r="H6273" s="72">
        <f>'Balance N'!P6276</f>
        <v>0</v>
      </c>
      <c r="I6273" s="74">
        <f t="shared" si="97"/>
        <v>0</v>
      </c>
    </row>
    <row r="6274" spans="1:9" ht="15.6">
      <c r="A6274" s="70">
        <f>'Balance N'!I6277</f>
        <v>0</v>
      </c>
      <c r="B6274" s="71">
        <f>'Balance N'!J6277</f>
        <v>0</v>
      </c>
      <c r="C6274" s="72">
        <f>'Balance N'!K6277</f>
        <v>0</v>
      </c>
      <c r="D6274" s="72">
        <f>'Balance N'!L6277</f>
        <v>0</v>
      </c>
      <c r="E6274" s="72">
        <f>'Balance N'!M6277</f>
        <v>0</v>
      </c>
      <c r="F6274" s="72">
        <f>'Balance N'!N6277</f>
        <v>0</v>
      </c>
      <c r="G6274" s="72">
        <f>'Balance N'!O6277</f>
        <v>0</v>
      </c>
      <c r="H6274" s="72">
        <f>'Balance N'!P6277</f>
        <v>0</v>
      </c>
      <c r="I6274" s="74">
        <f t="shared" si="97"/>
        <v>0</v>
      </c>
    </row>
    <row r="6275" spans="1:9" ht="15.6">
      <c r="A6275" s="70">
        <f>'Balance N'!I6278</f>
        <v>0</v>
      </c>
      <c r="B6275" s="71">
        <f>'Balance N'!J6278</f>
        <v>0</v>
      </c>
      <c r="C6275" s="72">
        <f>'Balance N'!K6278</f>
        <v>0</v>
      </c>
      <c r="D6275" s="72">
        <f>'Balance N'!L6278</f>
        <v>0</v>
      </c>
      <c r="E6275" s="72">
        <f>'Balance N'!M6278</f>
        <v>0</v>
      </c>
      <c r="F6275" s="72">
        <f>'Balance N'!N6278</f>
        <v>0</v>
      </c>
      <c r="G6275" s="72">
        <f>'Balance N'!O6278</f>
        <v>0</v>
      </c>
      <c r="H6275" s="72">
        <f>'Balance N'!P6278</f>
        <v>0</v>
      </c>
      <c r="I6275" s="74">
        <f t="shared" ref="I6275:I6338" si="98">(C6275-D6275)+(E6275-F6275)-(G6275-H6275)</f>
        <v>0</v>
      </c>
    </row>
    <row r="6276" spans="1:9" ht="15.6">
      <c r="A6276" s="70">
        <f>'Balance N'!I6279</f>
        <v>0</v>
      </c>
      <c r="B6276" s="71">
        <f>'Balance N'!J6279</f>
        <v>0</v>
      </c>
      <c r="C6276" s="72">
        <f>'Balance N'!K6279</f>
        <v>0</v>
      </c>
      <c r="D6276" s="72">
        <f>'Balance N'!L6279</f>
        <v>0</v>
      </c>
      <c r="E6276" s="72">
        <f>'Balance N'!M6279</f>
        <v>0</v>
      </c>
      <c r="F6276" s="72">
        <f>'Balance N'!N6279</f>
        <v>0</v>
      </c>
      <c r="G6276" s="72">
        <f>'Balance N'!O6279</f>
        <v>0</v>
      </c>
      <c r="H6276" s="72">
        <f>'Balance N'!P6279</f>
        <v>0</v>
      </c>
      <c r="I6276" s="74">
        <f t="shared" si="98"/>
        <v>0</v>
      </c>
    </row>
    <row r="6277" spans="1:9" ht="15.6">
      <c r="A6277" s="70">
        <f>'Balance N'!I6280</f>
        <v>0</v>
      </c>
      <c r="B6277" s="71">
        <f>'Balance N'!J6280</f>
        <v>0</v>
      </c>
      <c r="C6277" s="72">
        <f>'Balance N'!K6280</f>
        <v>0</v>
      </c>
      <c r="D6277" s="72">
        <f>'Balance N'!L6280</f>
        <v>0</v>
      </c>
      <c r="E6277" s="72">
        <f>'Balance N'!M6280</f>
        <v>0</v>
      </c>
      <c r="F6277" s="72">
        <f>'Balance N'!N6280</f>
        <v>0</v>
      </c>
      <c r="G6277" s="72">
        <f>'Balance N'!O6280</f>
        <v>0</v>
      </c>
      <c r="H6277" s="72">
        <f>'Balance N'!P6280</f>
        <v>0</v>
      </c>
      <c r="I6277" s="74">
        <f t="shared" si="98"/>
        <v>0</v>
      </c>
    </row>
    <row r="6278" spans="1:9" ht="15.6">
      <c r="A6278" s="70">
        <f>'Balance N'!I6281</f>
        <v>0</v>
      </c>
      <c r="B6278" s="71">
        <f>'Balance N'!J6281</f>
        <v>0</v>
      </c>
      <c r="C6278" s="72">
        <f>'Balance N'!K6281</f>
        <v>0</v>
      </c>
      <c r="D6278" s="72">
        <f>'Balance N'!L6281</f>
        <v>0</v>
      </c>
      <c r="E6278" s="72">
        <f>'Balance N'!M6281</f>
        <v>0</v>
      </c>
      <c r="F6278" s="72">
        <f>'Balance N'!N6281</f>
        <v>0</v>
      </c>
      <c r="G6278" s="72">
        <f>'Balance N'!O6281</f>
        <v>0</v>
      </c>
      <c r="H6278" s="72">
        <f>'Balance N'!P6281</f>
        <v>0</v>
      </c>
      <c r="I6278" s="74">
        <f t="shared" si="98"/>
        <v>0</v>
      </c>
    </row>
    <row r="6279" spans="1:9" ht="15.6">
      <c r="A6279" s="70">
        <f>'Balance N'!I6282</f>
        <v>0</v>
      </c>
      <c r="B6279" s="71">
        <f>'Balance N'!J6282</f>
        <v>0</v>
      </c>
      <c r="C6279" s="72">
        <f>'Balance N'!K6282</f>
        <v>0</v>
      </c>
      <c r="D6279" s="72">
        <f>'Balance N'!L6282</f>
        <v>0</v>
      </c>
      <c r="E6279" s="72">
        <f>'Balance N'!M6282</f>
        <v>0</v>
      </c>
      <c r="F6279" s="72">
        <f>'Balance N'!N6282</f>
        <v>0</v>
      </c>
      <c r="G6279" s="72">
        <f>'Balance N'!O6282</f>
        <v>0</v>
      </c>
      <c r="H6279" s="72">
        <f>'Balance N'!P6282</f>
        <v>0</v>
      </c>
      <c r="I6279" s="74">
        <f t="shared" si="98"/>
        <v>0</v>
      </c>
    </row>
    <row r="6280" spans="1:9" ht="15.6">
      <c r="A6280" s="70">
        <f>'Balance N'!I6283</f>
        <v>0</v>
      </c>
      <c r="B6280" s="71">
        <f>'Balance N'!J6283</f>
        <v>0</v>
      </c>
      <c r="C6280" s="72">
        <f>'Balance N'!K6283</f>
        <v>0</v>
      </c>
      <c r="D6280" s="72">
        <f>'Balance N'!L6283</f>
        <v>0</v>
      </c>
      <c r="E6280" s="72">
        <f>'Balance N'!M6283</f>
        <v>0</v>
      </c>
      <c r="F6280" s="72">
        <f>'Balance N'!N6283</f>
        <v>0</v>
      </c>
      <c r="G6280" s="72">
        <f>'Balance N'!O6283</f>
        <v>0</v>
      </c>
      <c r="H6280" s="72">
        <f>'Balance N'!P6283</f>
        <v>0</v>
      </c>
      <c r="I6280" s="74">
        <f t="shared" si="98"/>
        <v>0</v>
      </c>
    </row>
    <row r="6281" spans="1:9" ht="15.6">
      <c r="A6281" s="70">
        <f>'Balance N'!I6284</f>
        <v>0</v>
      </c>
      <c r="B6281" s="71">
        <f>'Balance N'!J6284</f>
        <v>0</v>
      </c>
      <c r="C6281" s="72">
        <f>'Balance N'!K6284</f>
        <v>0</v>
      </c>
      <c r="D6281" s="72">
        <f>'Balance N'!L6284</f>
        <v>0</v>
      </c>
      <c r="E6281" s="72">
        <f>'Balance N'!M6284</f>
        <v>0</v>
      </c>
      <c r="F6281" s="72">
        <f>'Balance N'!N6284</f>
        <v>0</v>
      </c>
      <c r="G6281" s="72">
        <f>'Balance N'!O6284</f>
        <v>0</v>
      </c>
      <c r="H6281" s="72">
        <f>'Balance N'!P6284</f>
        <v>0</v>
      </c>
      <c r="I6281" s="74">
        <f t="shared" si="98"/>
        <v>0</v>
      </c>
    </row>
    <row r="6282" spans="1:9" ht="15.6">
      <c r="A6282" s="70">
        <f>'Balance N'!I6285</f>
        <v>0</v>
      </c>
      <c r="B6282" s="71">
        <f>'Balance N'!J6285</f>
        <v>0</v>
      </c>
      <c r="C6282" s="72">
        <f>'Balance N'!K6285</f>
        <v>0</v>
      </c>
      <c r="D6282" s="72">
        <f>'Balance N'!L6285</f>
        <v>0</v>
      </c>
      <c r="E6282" s="72">
        <f>'Balance N'!M6285</f>
        <v>0</v>
      </c>
      <c r="F6282" s="72">
        <f>'Balance N'!N6285</f>
        <v>0</v>
      </c>
      <c r="G6282" s="72">
        <f>'Balance N'!O6285</f>
        <v>0</v>
      </c>
      <c r="H6282" s="72">
        <f>'Balance N'!P6285</f>
        <v>0</v>
      </c>
      <c r="I6282" s="74">
        <f t="shared" si="98"/>
        <v>0</v>
      </c>
    </row>
    <row r="6283" spans="1:9" ht="15.6">
      <c r="A6283" s="70">
        <f>'Balance N'!I6286</f>
        <v>0</v>
      </c>
      <c r="B6283" s="71">
        <f>'Balance N'!J6286</f>
        <v>0</v>
      </c>
      <c r="C6283" s="72">
        <f>'Balance N'!K6286</f>
        <v>0</v>
      </c>
      <c r="D6283" s="72">
        <f>'Balance N'!L6286</f>
        <v>0</v>
      </c>
      <c r="E6283" s="72">
        <f>'Balance N'!M6286</f>
        <v>0</v>
      </c>
      <c r="F6283" s="72">
        <f>'Balance N'!N6286</f>
        <v>0</v>
      </c>
      <c r="G6283" s="72">
        <f>'Balance N'!O6286</f>
        <v>0</v>
      </c>
      <c r="H6283" s="72">
        <f>'Balance N'!P6286</f>
        <v>0</v>
      </c>
      <c r="I6283" s="74">
        <f t="shared" si="98"/>
        <v>0</v>
      </c>
    </row>
    <row r="6284" spans="1:9" ht="15.6">
      <c r="A6284" s="70">
        <f>'Balance N'!I6287</f>
        <v>0</v>
      </c>
      <c r="B6284" s="71">
        <f>'Balance N'!J6287</f>
        <v>0</v>
      </c>
      <c r="C6284" s="72">
        <f>'Balance N'!K6287</f>
        <v>0</v>
      </c>
      <c r="D6284" s="72">
        <f>'Balance N'!L6287</f>
        <v>0</v>
      </c>
      <c r="E6284" s="72">
        <f>'Balance N'!M6287</f>
        <v>0</v>
      </c>
      <c r="F6284" s="72">
        <f>'Balance N'!N6287</f>
        <v>0</v>
      </c>
      <c r="G6284" s="72">
        <f>'Balance N'!O6287</f>
        <v>0</v>
      </c>
      <c r="H6284" s="72">
        <f>'Balance N'!P6287</f>
        <v>0</v>
      </c>
      <c r="I6284" s="74">
        <f t="shared" si="98"/>
        <v>0</v>
      </c>
    </row>
    <row r="6285" spans="1:9" ht="15.6">
      <c r="A6285" s="70">
        <f>'Balance N'!I6288</f>
        <v>0</v>
      </c>
      <c r="B6285" s="71">
        <f>'Balance N'!J6288</f>
        <v>0</v>
      </c>
      <c r="C6285" s="72">
        <f>'Balance N'!K6288</f>
        <v>0</v>
      </c>
      <c r="D6285" s="72">
        <f>'Balance N'!L6288</f>
        <v>0</v>
      </c>
      <c r="E6285" s="72">
        <f>'Balance N'!M6288</f>
        <v>0</v>
      </c>
      <c r="F6285" s="72">
        <f>'Balance N'!N6288</f>
        <v>0</v>
      </c>
      <c r="G6285" s="72">
        <f>'Balance N'!O6288</f>
        <v>0</v>
      </c>
      <c r="H6285" s="72">
        <f>'Balance N'!P6288</f>
        <v>0</v>
      </c>
      <c r="I6285" s="74">
        <f t="shared" si="98"/>
        <v>0</v>
      </c>
    </row>
    <row r="6286" spans="1:9" ht="15.6">
      <c r="A6286" s="70">
        <f>'Balance N'!I6289</f>
        <v>0</v>
      </c>
      <c r="B6286" s="71">
        <f>'Balance N'!J6289</f>
        <v>0</v>
      </c>
      <c r="C6286" s="72">
        <f>'Balance N'!K6289</f>
        <v>0</v>
      </c>
      <c r="D6286" s="72">
        <f>'Balance N'!L6289</f>
        <v>0</v>
      </c>
      <c r="E6286" s="72">
        <f>'Balance N'!M6289</f>
        <v>0</v>
      </c>
      <c r="F6286" s="72">
        <f>'Balance N'!N6289</f>
        <v>0</v>
      </c>
      <c r="G6286" s="72">
        <f>'Balance N'!O6289</f>
        <v>0</v>
      </c>
      <c r="H6286" s="72">
        <f>'Balance N'!P6289</f>
        <v>0</v>
      </c>
      <c r="I6286" s="74">
        <f t="shared" si="98"/>
        <v>0</v>
      </c>
    </row>
    <row r="6287" spans="1:9" ht="15.6">
      <c r="A6287" s="70">
        <f>'Balance N'!I6290</f>
        <v>0</v>
      </c>
      <c r="B6287" s="71">
        <f>'Balance N'!J6290</f>
        <v>0</v>
      </c>
      <c r="C6287" s="72">
        <f>'Balance N'!K6290</f>
        <v>0</v>
      </c>
      <c r="D6287" s="72">
        <f>'Balance N'!L6290</f>
        <v>0</v>
      </c>
      <c r="E6287" s="72">
        <f>'Balance N'!M6290</f>
        <v>0</v>
      </c>
      <c r="F6287" s="72">
        <f>'Balance N'!N6290</f>
        <v>0</v>
      </c>
      <c r="G6287" s="72">
        <f>'Balance N'!O6290</f>
        <v>0</v>
      </c>
      <c r="H6287" s="72">
        <f>'Balance N'!P6290</f>
        <v>0</v>
      </c>
      <c r="I6287" s="74">
        <f t="shared" si="98"/>
        <v>0</v>
      </c>
    </row>
    <row r="6288" spans="1:9" ht="15.6">
      <c r="A6288" s="70">
        <f>'Balance N'!I6291</f>
        <v>0</v>
      </c>
      <c r="B6288" s="71">
        <f>'Balance N'!J6291</f>
        <v>0</v>
      </c>
      <c r="C6288" s="72">
        <f>'Balance N'!K6291</f>
        <v>0</v>
      </c>
      <c r="D6288" s="72">
        <f>'Balance N'!L6291</f>
        <v>0</v>
      </c>
      <c r="E6288" s="72">
        <f>'Balance N'!M6291</f>
        <v>0</v>
      </c>
      <c r="F6288" s="72">
        <f>'Balance N'!N6291</f>
        <v>0</v>
      </c>
      <c r="G6288" s="72">
        <f>'Balance N'!O6291</f>
        <v>0</v>
      </c>
      <c r="H6288" s="72">
        <f>'Balance N'!P6291</f>
        <v>0</v>
      </c>
      <c r="I6288" s="74">
        <f t="shared" si="98"/>
        <v>0</v>
      </c>
    </row>
    <row r="6289" spans="1:9" ht="15.6">
      <c r="A6289" s="70">
        <f>'Balance N'!I6292</f>
        <v>0</v>
      </c>
      <c r="B6289" s="71">
        <f>'Balance N'!J6292</f>
        <v>0</v>
      </c>
      <c r="C6289" s="72">
        <f>'Balance N'!K6292</f>
        <v>0</v>
      </c>
      <c r="D6289" s="72">
        <f>'Balance N'!L6292</f>
        <v>0</v>
      </c>
      <c r="E6289" s="72">
        <f>'Balance N'!M6292</f>
        <v>0</v>
      </c>
      <c r="F6289" s="72">
        <f>'Balance N'!N6292</f>
        <v>0</v>
      </c>
      <c r="G6289" s="72">
        <f>'Balance N'!O6292</f>
        <v>0</v>
      </c>
      <c r="H6289" s="72">
        <f>'Balance N'!P6292</f>
        <v>0</v>
      </c>
      <c r="I6289" s="74">
        <f t="shared" si="98"/>
        <v>0</v>
      </c>
    </row>
    <row r="6290" spans="1:9" ht="15.6">
      <c r="A6290" s="70">
        <f>'Balance N'!I6293</f>
        <v>0</v>
      </c>
      <c r="B6290" s="71">
        <f>'Balance N'!J6293</f>
        <v>0</v>
      </c>
      <c r="C6290" s="72">
        <f>'Balance N'!K6293</f>
        <v>0</v>
      </c>
      <c r="D6290" s="72">
        <f>'Balance N'!L6293</f>
        <v>0</v>
      </c>
      <c r="E6290" s="72">
        <f>'Balance N'!M6293</f>
        <v>0</v>
      </c>
      <c r="F6290" s="72">
        <f>'Balance N'!N6293</f>
        <v>0</v>
      </c>
      <c r="G6290" s="72">
        <f>'Balance N'!O6293</f>
        <v>0</v>
      </c>
      <c r="H6290" s="72">
        <f>'Balance N'!P6293</f>
        <v>0</v>
      </c>
      <c r="I6290" s="74">
        <f t="shared" si="98"/>
        <v>0</v>
      </c>
    </row>
    <row r="6291" spans="1:9" ht="15.6">
      <c r="A6291" s="70">
        <f>'Balance N'!I6294</f>
        <v>0</v>
      </c>
      <c r="B6291" s="71">
        <f>'Balance N'!J6294</f>
        <v>0</v>
      </c>
      <c r="C6291" s="72">
        <f>'Balance N'!K6294</f>
        <v>0</v>
      </c>
      <c r="D6291" s="72">
        <f>'Balance N'!L6294</f>
        <v>0</v>
      </c>
      <c r="E6291" s="72">
        <f>'Balance N'!M6294</f>
        <v>0</v>
      </c>
      <c r="F6291" s="72">
        <f>'Balance N'!N6294</f>
        <v>0</v>
      </c>
      <c r="G6291" s="72">
        <f>'Balance N'!O6294</f>
        <v>0</v>
      </c>
      <c r="H6291" s="72">
        <f>'Balance N'!P6294</f>
        <v>0</v>
      </c>
      <c r="I6291" s="74">
        <f t="shared" si="98"/>
        <v>0</v>
      </c>
    </row>
    <row r="6292" spans="1:9" ht="15.6">
      <c r="A6292" s="70">
        <f>'Balance N'!I6295</f>
        <v>0</v>
      </c>
      <c r="B6292" s="71">
        <f>'Balance N'!J6295</f>
        <v>0</v>
      </c>
      <c r="C6292" s="72">
        <f>'Balance N'!K6295</f>
        <v>0</v>
      </c>
      <c r="D6292" s="72">
        <f>'Balance N'!L6295</f>
        <v>0</v>
      </c>
      <c r="E6292" s="72">
        <f>'Balance N'!M6295</f>
        <v>0</v>
      </c>
      <c r="F6292" s="72">
        <f>'Balance N'!N6295</f>
        <v>0</v>
      </c>
      <c r="G6292" s="72">
        <f>'Balance N'!O6295</f>
        <v>0</v>
      </c>
      <c r="H6292" s="72">
        <f>'Balance N'!P6295</f>
        <v>0</v>
      </c>
      <c r="I6292" s="74">
        <f t="shared" si="98"/>
        <v>0</v>
      </c>
    </row>
    <row r="6293" spans="1:9" ht="15.6">
      <c r="A6293" s="70">
        <f>'Balance N'!I6296</f>
        <v>0</v>
      </c>
      <c r="B6293" s="71">
        <f>'Balance N'!J6296</f>
        <v>0</v>
      </c>
      <c r="C6293" s="72">
        <f>'Balance N'!K6296</f>
        <v>0</v>
      </c>
      <c r="D6293" s="72">
        <f>'Balance N'!L6296</f>
        <v>0</v>
      </c>
      <c r="E6293" s="72">
        <f>'Balance N'!M6296</f>
        <v>0</v>
      </c>
      <c r="F6293" s="72">
        <f>'Balance N'!N6296</f>
        <v>0</v>
      </c>
      <c r="G6293" s="72">
        <f>'Balance N'!O6296</f>
        <v>0</v>
      </c>
      <c r="H6293" s="72">
        <f>'Balance N'!P6296</f>
        <v>0</v>
      </c>
      <c r="I6293" s="74">
        <f t="shared" si="98"/>
        <v>0</v>
      </c>
    </row>
    <row r="6294" spans="1:9" ht="15.6">
      <c r="A6294" s="70">
        <f>'Balance N'!I6297</f>
        <v>0</v>
      </c>
      <c r="B6294" s="71">
        <f>'Balance N'!J6297</f>
        <v>0</v>
      </c>
      <c r="C6294" s="72">
        <f>'Balance N'!K6297</f>
        <v>0</v>
      </c>
      <c r="D6294" s="72">
        <f>'Balance N'!L6297</f>
        <v>0</v>
      </c>
      <c r="E6294" s="72">
        <f>'Balance N'!M6297</f>
        <v>0</v>
      </c>
      <c r="F6294" s="72">
        <f>'Balance N'!N6297</f>
        <v>0</v>
      </c>
      <c r="G6294" s="72">
        <f>'Balance N'!O6297</f>
        <v>0</v>
      </c>
      <c r="H6294" s="72">
        <f>'Balance N'!P6297</f>
        <v>0</v>
      </c>
      <c r="I6294" s="74">
        <f t="shared" si="98"/>
        <v>0</v>
      </c>
    </row>
    <row r="6295" spans="1:9" ht="15.6">
      <c r="A6295" s="70">
        <f>'Balance N'!I6298</f>
        <v>0</v>
      </c>
      <c r="B6295" s="71">
        <f>'Balance N'!J6298</f>
        <v>0</v>
      </c>
      <c r="C6295" s="72">
        <f>'Balance N'!K6298</f>
        <v>0</v>
      </c>
      <c r="D6295" s="72">
        <f>'Balance N'!L6298</f>
        <v>0</v>
      </c>
      <c r="E6295" s="72">
        <f>'Balance N'!M6298</f>
        <v>0</v>
      </c>
      <c r="F6295" s="72">
        <f>'Balance N'!N6298</f>
        <v>0</v>
      </c>
      <c r="G6295" s="72">
        <f>'Balance N'!O6298</f>
        <v>0</v>
      </c>
      <c r="H6295" s="72">
        <f>'Balance N'!P6298</f>
        <v>0</v>
      </c>
      <c r="I6295" s="74">
        <f t="shared" si="98"/>
        <v>0</v>
      </c>
    </row>
    <row r="6296" spans="1:9" ht="15.6">
      <c r="A6296" s="70">
        <f>'Balance N'!I6299</f>
        <v>0</v>
      </c>
      <c r="B6296" s="71">
        <f>'Balance N'!J6299</f>
        <v>0</v>
      </c>
      <c r="C6296" s="72">
        <f>'Balance N'!K6299</f>
        <v>0</v>
      </c>
      <c r="D6296" s="72">
        <f>'Balance N'!L6299</f>
        <v>0</v>
      </c>
      <c r="E6296" s="72">
        <f>'Balance N'!M6299</f>
        <v>0</v>
      </c>
      <c r="F6296" s="72">
        <f>'Balance N'!N6299</f>
        <v>0</v>
      </c>
      <c r="G6296" s="72">
        <f>'Balance N'!O6299</f>
        <v>0</v>
      </c>
      <c r="H6296" s="72">
        <f>'Balance N'!P6299</f>
        <v>0</v>
      </c>
      <c r="I6296" s="74">
        <f t="shared" si="98"/>
        <v>0</v>
      </c>
    </row>
    <row r="6297" spans="1:9" ht="15.6">
      <c r="A6297" s="70">
        <f>'Balance N'!I6300</f>
        <v>0</v>
      </c>
      <c r="B6297" s="71">
        <f>'Balance N'!J6300</f>
        <v>0</v>
      </c>
      <c r="C6297" s="72">
        <f>'Balance N'!K6300</f>
        <v>0</v>
      </c>
      <c r="D6297" s="72">
        <f>'Balance N'!L6300</f>
        <v>0</v>
      </c>
      <c r="E6297" s="72">
        <f>'Balance N'!M6300</f>
        <v>0</v>
      </c>
      <c r="F6297" s="72">
        <f>'Balance N'!N6300</f>
        <v>0</v>
      </c>
      <c r="G6297" s="72">
        <f>'Balance N'!O6300</f>
        <v>0</v>
      </c>
      <c r="H6297" s="72">
        <f>'Balance N'!P6300</f>
        <v>0</v>
      </c>
      <c r="I6297" s="74">
        <f t="shared" si="98"/>
        <v>0</v>
      </c>
    </row>
    <row r="6298" spans="1:9" ht="15.6">
      <c r="A6298" s="70">
        <f>'Balance N'!I6301</f>
        <v>0</v>
      </c>
      <c r="B6298" s="71">
        <f>'Balance N'!J6301</f>
        <v>0</v>
      </c>
      <c r="C6298" s="72">
        <f>'Balance N'!K6301</f>
        <v>0</v>
      </c>
      <c r="D6298" s="72">
        <f>'Balance N'!L6301</f>
        <v>0</v>
      </c>
      <c r="E6298" s="72">
        <f>'Balance N'!M6301</f>
        <v>0</v>
      </c>
      <c r="F6298" s="72">
        <f>'Balance N'!N6301</f>
        <v>0</v>
      </c>
      <c r="G6298" s="72">
        <f>'Balance N'!O6301</f>
        <v>0</v>
      </c>
      <c r="H6298" s="72">
        <f>'Balance N'!P6301</f>
        <v>0</v>
      </c>
      <c r="I6298" s="74">
        <f t="shared" si="98"/>
        <v>0</v>
      </c>
    </row>
    <row r="6299" spans="1:9" ht="15.6">
      <c r="A6299" s="70">
        <f>'Balance N'!I6302</f>
        <v>0</v>
      </c>
      <c r="B6299" s="71">
        <f>'Balance N'!J6302</f>
        <v>0</v>
      </c>
      <c r="C6299" s="72">
        <f>'Balance N'!K6302</f>
        <v>0</v>
      </c>
      <c r="D6299" s="72">
        <f>'Balance N'!L6302</f>
        <v>0</v>
      </c>
      <c r="E6299" s="72">
        <f>'Balance N'!M6302</f>
        <v>0</v>
      </c>
      <c r="F6299" s="72">
        <f>'Balance N'!N6302</f>
        <v>0</v>
      </c>
      <c r="G6299" s="72">
        <f>'Balance N'!O6302</f>
        <v>0</v>
      </c>
      <c r="H6299" s="72">
        <f>'Balance N'!P6302</f>
        <v>0</v>
      </c>
      <c r="I6299" s="74">
        <f t="shared" si="98"/>
        <v>0</v>
      </c>
    </row>
    <row r="6300" spans="1:9" ht="15.6">
      <c r="A6300" s="70">
        <f>'Balance N'!I6303</f>
        <v>0</v>
      </c>
      <c r="B6300" s="71">
        <f>'Balance N'!J6303</f>
        <v>0</v>
      </c>
      <c r="C6300" s="72">
        <f>'Balance N'!K6303</f>
        <v>0</v>
      </c>
      <c r="D6300" s="72">
        <f>'Balance N'!L6303</f>
        <v>0</v>
      </c>
      <c r="E6300" s="72">
        <f>'Balance N'!M6303</f>
        <v>0</v>
      </c>
      <c r="F6300" s="72">
        <f>'Balance N'!N6303</f>
        <v>0</v>
      </c>
      <c r="G6300" s="72">
        <f>'Balance N'!O6303</f>
        <v>0</v>
      </c>
      <c r="H6300" s="72">
        <f>'Balance N'!P6303</f>
        <v>0</v>
      </c>
      <c r="I6300" s="74">
        <f t="shared" si="98"/>
        <v>0</v>
      </c>
    </row>
    <row r="6301" spans="1:9" ht="15.6">
      <c r="A6301" s="70">
        <f>'Balance N'!I6304</f>
        <v>0</v>
      </c>
      <c r="B6301" s="71">
        <f>'Balance N'!J6304</f>
        <v>0</v>
      </c>
      <c r="C6301" s="72">
        <f>'Balance N'!K6304</f>
        <v>0</v>
      </c>
      <c r="D6301" s="72">
        <f>'Balance N'!L6304</f>
        <v>0</v>
      </c>
      <c r="E6301" s="72">
        <f>'Balance N'!M6304</f>
        <v>0</v>
      </c>
      <c r="F6301" s="72">
        <f>'Balance N'!N6304</f>
        <v>0</v>
      </c>
      <c r="G6301" s="72">
        <f>'Balance N'!O6304</f>
        <v>0</v>
      </c>
      <c r="H6301" s="72">
        <f>'Balance N'!P6304</f>
        <v>0</v>
      </c>
      <c r="I6301" s="74">
        <f t="shared" si="98"/>
        <v>0</v>
      </c>
    </row>
    <row r="6302" spans="1:9" ht="15.6">
      <c r="A6302" s="70">
        <f>'Balance N'!I6305</f>
        <v>0</v>
      </c>
      <c r="B6302" s="71">
        <f>'Balance N'!J6305</f>
        <v>0</v>
      </c>
      <c r="C6302" s="72">
        <f>'Balance N'!K6305</f>
        <v>0</v>
      </c>
      <c r="D6302" s="72">
        <f>'Balance N'!L6305</f>
        <v>0</v>
      </c>
      <c r="E6302" s="72">
        <f>'Balance N'!M6305</f>
        <v>0</v>
      </c>
      <c r="F6302" s="72">
        <f>'Balance N'!N6305</f>
        <v>0</v>
      </c>
      <c r="G6302" s="72">
        <f>'Balance N'!O6305</f>
        <v>0</v>
      </c>
      <c r="H6302" s="72">
        <f>'Balance N'!P6305</f>
        <v>0</v>
      </c>
      <c r="I6302" s="74">
        <f t="shared" si="98"/>
        <v>0</v>
      </c>
    </row>
    <row r="6303" spans="1:9" ht="15.6">
      <c r="A6303" s="70">
        <f>'Balance N'!I6306</f>
        <v>0</v>
      </c>
      <c r="B6303" s="71">
        <f>'Balance N'!J6306</f>
        <v>0</v>
      </c>
      <c r="C6303" s="72">
        <f>'Balance N'!K6306</f>
        <v>0</v>
      </c>
      <c r="D6303" s="72">
        <f>'Balance N'!L6306</f>
        <v>0</v>
      </c>
      <c r="E6303" s="72">
        <f>'Balance N'!M6306</f>
        <v>0</v>
      </c>
      <c r="F6303" s="72">
        <f>'Balance N'!N6306</f>
        <v>0</v>
      </c>
      <c r="G6303" s="72">
        <f>'Balance N'!O6306</f>
        <v>0</v>
      </c>
      <c r="H6303" s="72">
        <f>'Balance N'!P6306</f>
        <v>0</v>
      </c>
      <c r="I6303" s="74">
        <f t="shared" si="98"/>
        <v>0</v>
      </c>
    </row>
    <row r="6304" spans="1:9" ht="15.6">
      <c r="A6304" s="70">
        <f>'Balance N'!I6307</f>
        <v>0</v>
      </c>
      <c r="B6304" s="71">
        <f>'Balance N'!J6307</f>
        <v>0</v>
      </c>
      <c r="C6304" s="72">
        <f>'Balance N'!K6307</f>
        <v>0</v>
      </c>
      <c r="D6304" s="72">
        <f>'Balance N'!L6307</f>
        <v>0</v>
      </c>
      <c r="E6304" s="72">
        <f>'Balance N'!M6307</f>
        <v>0</v>
      </c>
      <c r="F6304" s="72">
        <f>'Balance N'!N6307</f>
        <v>0</v>
      </c>
      <c r="G6304" s="72">
        <f>'Balance N'!O6307</f>
        <v>0</v>
      </c>
      <c r="H6304" s="72">
        <f>'Balance N'!P6307</f>
        <v>0</v>
      </c>
      <c r="I6304" s="74">
        <f t="shared" si="98"/>
        <v>0</v>
      </c>
    </row>
    <row r="6305" spans="1:9" ht="15.6">
      <c r="A6305" s="70">
        <f>'Balance N'!I6308</f>
        <v>0</v>
      </c>
      <c r="B6305" s="71">
        <f>'Balance N'!J6308</f>
        <v>0</v>
      </c>
      <c r="C6305" s="72">
        <f>'Balance N'!K6308</f>
        <v>0</v>
      </c>
      <c r="D6305" s="72">
        <f>'Balance N'!L6308</f>
        <v>0</v>
      </c>
      <c r="E6305" s="72">
        <f>'Balance N'!M6308</f>
        <v>0</v>
      </c>
      <c r="F6305" s="72">
        <f>'Balance N'!N6308</f>
        <v>0</v>
      </c>
      <c r="G6305" s="72">
        <f>'Balance N'!O6308</f>
        <v>0</v>
      </c>
      <c r="H6305" s="72">
        <f>'Balance N'!P6308</f>
        <v>0</v>
      </c>
      <c r="I6305" s="74">
        <f t="shared" si="98"/>
        <v>0</v>
      </c>
    </row>
    <row r="6306" spans="1:9" ht="15.6">
      <c r="A6306" s="70">
        <f>'Balance N'!I6309</f>
        <v>0</v>
      </c>
      <c r="B6306" s="71">
        <f>'Balance N'!J6309</f>
        <v>0</v>
      </c>
      <c r="C6306" s="72">
        <f>'Balance N'!K6309</f>
        <v>0</v>
      </c>
      <c r="D6306" s="72">
        <f>'Balance N'!L6309</f>
        <v>0</v>
      </c>
      <c r="E6306" s="72">
        <f>'Balance N'!M6309</f>
        <v>0</v>
      </c>
      <c r="F6306" s="72">
        <f>'Balance N'!N6309</f>
        <v>0</v>
      </c>
      <c r="G6306" s="72">
        <f>'Balance N'!O6309</f>
        <v>0</v>
      </c>
      <c r="H6306" s="72">
        <f>'Balance N'!P6309</f>
        <v>0</v>
      </c>
      <c r="I6306" s="74">
        <f t="shared" si="98"/>
        <v>0</v>
      </c>
    </row>
    <row r="6307" spans="1:9" ht="15.6">
      <c r="A6307" s="70">
        <f>'Balance N'!I6310</f>
        <v>0</v>
      </c>
      <c r="B6307" s="71">
        <f>'Balance N'!J6310</f>
        <v>0</v>
      </c>
      <c r="C6307" s="72">
        <f>'Balance N'!K6310</f>
        <v>0</v>
      </c>
      <c r="D6307" s="72">
        <f>'Balance N'!L6310</f>
        <v>0</v>
      </c>
      <c r="E6307" s="72">
        <f>'Balance N'!M6310</f>
        <v>0</v>
      </c>
      <c r="F6307" s="72">
        <f>'Balance N'!N6310</f>
        <v>0</v>
      </c>
      <c r="G6307" s="72">
        <f>'Balance N'!O6310</f>
        <v>0</v>
      </c>
      <c r="H6307" s="72">
        <f>'Balance N'!P6310</f>
        <v>0</v>
      </c>
      <c r="I6307" s="74">
        <f t="shared" si="98"/>
        <v>0</v>
      </c>
    </row>
    <row r="6308" spans="1:9" ht="15.6">
      <c r="A6308" s="70">
        <f>'Balance N'!I6311</f>
        <v>0</v>
      </c>
      <c r="B6308" s="71">
        <f>'Balance N'!J6311</f>
        <v>0</v>
      </c>
      <c r="C6308" s="72">
        <f>'Balance N'!K6311</f>
        <v>0</v>
      </c>
      <c r="D6308" s="72">
        <f>'Balance N'!L6311</f>
        <v>0</v>
      </c>
      <c r="E6308" s="72">
        <f>'Balance N'!M6311</f>
        <v>0</v>
      </c>
      <c r="F6308" s="72">
        <f>'Balance N'!N6311</f>
        <v>0</v>
      </c>
      <c r="G6308" s="72">
        <f>'Balance N'!O6311</f>
        <v>0</v>
      </c>
      <c r="H6308" s="72">
        <f>'Balance N'!P6311</f>
        <v>0</v>
      </c>
      <c r="I6308" s="74">
        <f t="shared" si="98"/>
        <v>0</v>
      </c>
    </row>
    <row r="6309" spans="1:9" ht="15.6">
      <c r="A6309" s="70">
        <f>'Balance N'!I6312</f>
        <v>0</v>
      </c>
      <c r="B6309" s="71">
        <f>'Balance N'!J6312</f>
        <v>0</v>
      </c>
      <c r="C6309" s="72">
        <f>'Balance N'!K6312</f>
        <v>0</v>
      </c>
      <c r="D6309" s="72">
        <f>'Balance N'!L6312</f>
        <v>0</v>
      </c>
      <c r="E6309" s="72">
        <f>'Balance N'!M6312</f>
        <v>0</v>
      </c>
      <c r="F6309" s="72">
        <f>'Balance N'!N6312</f>
        <v>0</v>
      </c>
      <c r="G6309" s="72">
        <f>'Balance N'!O6312</f>
        <v>0</v>
      </c>
      <c r="H6309" s="72">
        <f>'Balance N'!P6312</f>
        <v>0</v>
      </c>
      <c r="I6309" s="74">
        <f t="shared" si="98"/>
        <v>0</v>
      </c>
    </row>
    <row r="6310" spans="1:9" ht="15.6">
      <c r="A6310" s="70">
        <f>'Balance N'!I6313</f>
        <v>0</v>
      </c>
      <c r="B6310" s="71">
        <f>'Balance N'!J6313</f>
        <v>0</v>
      </c>
      <c r="C6310" s="72">
        <f>'Balance N'!K6313</f>
        <v>0</v>
      </c>
      <c r="D6310" s="72">
        <f>'Balance N'!L6313</f>
        <v>0</v>
      </c>
      <c r="E6310" s="72">
        <f>'Balance N'!M6313</f>
        <v>0</v>
      </c>
      <c r="F6310" s="72">
        <f>'Balance N'!N6313</f>
        <v>0</v>
      </c>
      <c r="G6310" s="72">
        <f>'Balance N'!O6313</f>
        <v>0</v>
      </c>
      <c r="H6310" s="72">
        <f>'Balance N'!P6313</f>
        <v>0</v>
      </c>
      <c r="I6310" s="74">
        <f t="shared" si="98"/>
        <v>0</v>
      </c>
    </row>
    <row r="6311" spans="1:9" ht="15.6">
      <c r="A6311" s="70">
        <f>'Balance N'!I6314</f>
        <v>0</v>
      </c>
      <c r="B6311" s="71">
        <f>'Balance N'!J6314</f>
        <v>0</v>
      </c>
      <c r="C6311" s="72">
        <f>'Balance N'!K6314</f>
        <v>0</v>
      </c>
      <c r="D6311" s="72">
        <f>'Balance N'!L6314</f>
        <v>0</v>
      </c>
      <c r="E6311" s="72">
        <f>'Balance N'!M6314</f>
        <v>0</v>
      </c>
      <c r="F6311" s="72">
        <f>'Balance N'!N6314</f>
        <v>0</v>
      </c>
      <c r="G6311" s="72">
        <f>'Balance N'!O6314</f>
        <v>0</v>
      </c>
      <c r="H6311" s="72">
        <f>'Balance N'!P6314</f>
        <v>0</v>
      </c>
      <c r="I6311" s="74">
        <f t="shared" si="98"/>
        <v>0</v>
      </c>
    </row>
    <row r="6312" spans="1:9" ht="15.6">
      <c r="A6312" s="70">
        <f>'Balance N'!I6315</f>
        <v>0</v>
      </c>
      <c r="B6312" s="71">
        <f>'Balance N'!J6315</f>
        <v>0</v>
      </c>
      <c r="C6312" s="72">
        <f>'Balance N'!K6315</f>
        <v>0</v>
      </c>
      <c r="D6312" s="72">
        <f>'Balance N'!L6315</f>
        <v>0</v>
      </c>
      <c r="E6312" s="72">
        <f>'Balance N'!M6315</f>
        <v>0</v>
      </c>
      <c r="F6312" s="72">
        <f>'Balance N'!N6315</f>
        <v>0</v>
      </c>
      <c r="G6312" s="72">
        <f>'Balance N'!O6315</f>
        <v>0</v>
      </c>
      <c r="H6312" s="72">
        <f>'Balance N'!P6315</f>
        <v>0</v>
      </c>
      <c r="I6312" s="74">
        <f t="shared" si="98"/>
        <v>0</v>
      </c>
    </row>
    <row r="6313" spans="1:9" ht="15.6">
      <c r="A6313" s="70">
        <f>'Balance N'!I6316</f>
        <v>0</v>
      </c>
      <c r="B6313" s="71">
        <f>'Balance N'!J6316</f>
        <v>0</v>
      </c>
      <c r="C6313" s="72">
        <f>'Balance N'!K6316</f>
        <v>0</v>
      </c>
      <c r="D6313" s="72">
        <f>'Balance N'!L6316</f>
        <v>0</v>
      </c>
      <c r="E6313" s="72">
        <f>'Balance N'!M6316</f>
        <v>0</v>
      </c>
      <c r="F6313" s="72">
        <f>'Balance N'!N6316</f>
        <v>0</v>
      </c>
      <c r="G6313" s="72">
        <f>'Balance N'!O6316</f>
        <v>0</v>
      </c>
      <c r="H6313" s="72">
        <f>'Balance N'!P6316</f>
        <v>0</v>
      </c>
      <c r="I6313" s="74">
        <f t="shared" si="98"/>
        <v>0</v>
      </c>
    </row>
    <row r="6314" spans="1:9" ht="15.6">
      <c r="A6314" s="70">
        <f>'Balance N'!I6317</f>
        <v>0</v>
      </c>
      <c r="B6314" s="71">
        <f>'Balance N'!J6317</f>
        <v>0</v>
      </c>
      <c r="C6314" s="72">
        <f>'Balance N'!K6317</f>
        <v>0</v>
      </c>
      <c r="D6314" s="72">
        <f>'Balance N'!L6317</f>
        <v>0</v>
      </c>
      <c r="E6314" s="72">
        <f>'Balance N'!M6317</f>
        <v>0</v>
      </c>
      <c r="F6314" s="72">
        <f>'Balance N'!N6317</f>
        <v>0</v>
      </c>
      <c r="G6314" s="72">
        <f>'Balance N'!O6317</f>
        <v>0</v>
      </c>
      <c r="H6314" s="72">
        <f>'Balance N'!P6317</f>
        <v>0</v>
      </c>
      <c r="I6314" s="74">
        <f t="shared" si="98"/>
        <v>0</v>
      </c>
    </row>
    <row r="6315" spans="1:9" ht="15.6">
      <c r="A6315" s="70">
        <f>'Balance N'!I6318</f>
        <v>0</v>
      </c>
      <c r="B6315" s="71">
        <f>'Balance N'!J6318</f>
        <v>0</v>
      </c>
      <c r="C6315" s="72">
        <f>'Balance N'!K6318</f>
        <v>0</v>
      </c>
      <c r="D6315" s="72">
        <f>'Balance N'!L6318</f>
        <v>0</v>
      </c>
      <c r="E6315" s="72">
        <f>'Balance N'!M6318</f>
        <v>0</v>
      </c>
      <c r="F6315" s="72">
        <f>'Balance N'!N6318</f>
        <v>0</v>
      </c>
      <c r="G6315" s="72">
        <f>'Balance N'!O6318</f>
        <v>0</v>
      </c>
      <c r="H6315" s="72">
        <f>'Balance N'!P6318</f>
        <v>0</v>
      </c>
      <c r="I6315" s="74">
        <f t="shared" si="98"/>
        <v>0</v>
      </c>
    </row>
    <row r="6316" spans="1:9" ht="15.6">
      <c r="A6316" s="70">
        <f>'Balance N'!I6319</f>
        <v>0</v>
      </c>
      <c r="B6316" s="71">
        <f>'Balance N'!J6319</f>
        <v>0</v>
      </c>
      <c r="C6316" s="72">
        <f>'Balance N'!K6319</f>
        <v>0</v>
      </c>
      <c r="D6316" s="72">
        <f>'Balance N'!L6319</f>
        <v>0</v>
      </c>
      <c r="E6316" s="72">
        <f>'Balance N'!M6319</f>
        <v>0</v>
      </c>
      <c r="F6316" s="72">
        <f>'Balance N'!N6319</f>
        <v>0</v>
      </c>
      <c r="G6316" s="72">
        <f>'Balance N'!O6319</f>
        <v>0</v>
      </c>
      <c r="H6316" s="72">
        <f>'Balance N'!P6319</f>
        <v>0</v>
      </c>
      <c r="I6316" s="74">
        <f t="shared" si="98"/>
        <v>0</v>
      </c>
    </row>
    <row r="6317" spans="1:9" ht="15.6">
      <c r="A6317" s="70">
        <f>'Balance N'!I6320</f>
        <v>0</v>
      </c>
      <c r="B6317" s="71">
        <f>'Balance N'!J6320</f>
        <v>0</v>
      </c>
      <c r="C6317" s="72">
        <f>'Balance N'!K6320</f>
        <v>0</v>
      </c>
      <c r="D6317" s="72">
        <f>'Balance N'!L6320</f>
        <v>0</v>
      </c>
      <c r="E6317" s="72">
        <f>'Balance N'!M6320</f>
        <v>0</v>
      </c>
      <c r="F6317" s="72">
        <f>'Balance N'!N6320</f>
        <v>0</v>
      </c>
      <c r="G6317" s="72">
        <f>'Balance N'!O6320</f>
        <v>0</v>
      </c>
      <c r="H6317" s="72">
        <f>'Balance N'!P6320</f>
        <v>0</v>
      </c>
      <c r="I6317" s="74">
        <f t="shared" si="98"/>
        <v>0</v>
      </c>
    </row>
    <row r="6318" spans="1:9" ht="15.6">
      <c r="A6318" s="70">
        <f>'Balance N'!I6321</f>
        <v>0</v>
      </c>
      <c r="B6318" s="71">
        <f>'Balance N'!J6321</f>
        <v>0</v>
      </c>
      <c r="C6318" s="72">
        <f>'Balance N'!K6321</f>
        <v>0</v>
      </c>
      <c r="D6318" s="72">
        <f>'Balance N'!L6321</f>
        <v>0</v>
      </c>
      <c r="E6318" s="72">
        <f>'Balance N'!M6321</f>
        <v>0</v>
      </c>
      <c r="F6318" s="72">
        <f>'Balance N'!N6321</f>
        <v>0</v>
      </c>
      <c r="G6318" s="72">
        <f>'Balance N'!O6321</f>
        <v>0</v>
      </c>
      <c r="H6318" s="72">
        <f>'Balance N'!P6321</f>
        <v>0</v>
      </c>
      <c r="I6318" s="74">
        <f t="shared" si="98"/>
        <v>0</v>
      </c>
    </row>
    <row r="6319" spans="1:9" ht="15.6">
      <c r="A6319" s="70">
        <f>'Balance N'!I6322</f>
        <v>0</v>
      </c>
      <c r="B6319" s="71">
        <f>'Balance N'!J6322</f>
        <v>0</v>
      </c>
      <c r="C6319" s="72">
        <f>'Balance N'!K6322</f>
        <v>0</v>
      </c>
      <c r="D6319" s="72">
        <f>'Balance N'!L6322</f>
        <v>0</v>
      </c>
      <c r="E6319" s="72">
        <f>'Balance N'!M6322</f>
        <v>0</v>
      </c>
      <c r="F6319" s="72">
        <f>'Balance N'!N6322</f>
        <v>0</v>
      </c>
      <c r="G6319" s="72">
        <f>'Balance N'!O6322</f>
        <v>0</v>
      </c>
      <c r="H6319" s="72">
        <f>'Balance N'!P6322</f>
        <v>0</v>
      </c>
      <c r="I6319" s="74">
        <f t="shared" si="98"/>
        <v>0</v>
      </c>
    </row>
    <row r="6320" spans="1:9" ht="15.6">
      <c r="A6320" s="70">
        <f>'Balance N'!I6323</f>
        <v>0</v>
      </c>
      <c r="B6320" s="71">
        <f>'Balance N'!J6323</f>
        <v>0</v>
      </c>
      <c r="C6320" s="72">
        <f>'Balance N'!K6323</f>
        <v>0</v>
      </c>
      <c r="D6320" s="72">
        <f>'Balance N'!L6323</f>
        <v>0</v>
      </c>
      <c r="E6320" s="72">
        <f>'Balance N'!M6323</f>
        <v>0</v>
      </c>
      <c r="F6320" s="72">
        <f>'Balance N'!N6323</f>
        <v>0</v>
      </c>
      <c r="G6320" s="72">
        <f>'Balance N'!O6323</f>
        <v>0</v>
      </c>
      <c r="H6320" s="72">
        <f>'Balance N'!P6323</f>
        <v>0</v>
      </c>
      <c r="I6320" s="74">
        <f t="shared" si="98"/>
        <v>0</v>
      </c>
    </row>
    <row r="6321" spans="1:9" ht="15.6">
      <c r="A6321" s="70">
        <f>'Balance N'!I6324</f>
        <v>0</v>
      </c>
      <c r="B6321" s="71">
        <f>'Balance N'!J6324</f>
        <v>0</v>
      </c>
      <c r="C6321" s="72">
        <f>'Balance N'!K6324</f>
        <v>0</v>
      </c>
      <c r="D6321" s="72">
        <f>'Balance N'!L6324</f>
        <v>0</v>
      </c>
      <c r="E6321" s="72">
        <f>'Balance N'!M6324</f>
        <v>0</v>
      </c>
      <c r="F6321" s="72">
        <f>'Balance N'!N6324</f>
        <v>0</v>
      </c>
      <c r="G6321" s="72">
        <f>'Balance N'!O6324</f>
        <v>0</v>
      </c>
      <c r="H6321" s="72">
        <f>'Balance N'!P6324</f>
        <v>0</v>
      </c>
      <c r="I6321" s="74">
        <f t="shared" si="98"/>
        <v>0</v>
      </c>
    </row>
    <row r="6322" spans="1:9" ht="15.6">
      <c r="A6322" s="70">
        <f>'Balance N'!I6325</f>
        <v>0</v>
      </c>
      <c r="B6322" s="71">
        <f>'Balance N'!J6325</f>
        <v>0</v>
      </c>
      <c r="C6322" s="72">
        <f>'Balance N'!K6325</f>
        <v>0</v>
      </c>
      <c r="D6322" s="72">
        <f>'Balance N'!L6325</f>
        <v>0</v>
      </c>
      <c r="E6322" s="72">
        <f>'Balance N'!M6325</f>
        <v>0</v>
      </c>
      <c r="F6322" s="72">
        <f>'Balance N'!N6325</f>
        <v>0</v>
      </c>
      <c r="G6322" s="72">
        <f>'Balance N'!O6325</f>
        <v>0</v>
      </c>
      <c r="H6322" s="72">
        <f>'Balance N'!P6325</f>
        <v>0</v>
      </c>
      <c r="I6322" s="74">
        <f t="shared" si="98"/>
        <v>0</v>
      </c>
    </row>
    <row r="6323" spans="1:9" ht="15.6">
      <c r="A6323" s="70">
        <f>'Balance N'!I6326</f>
        <v>0</v>
      </c>
      <c r="B6323" s="71">
        <f>'Balance N'!J6326</f>
        <v>0</v>
      </c>
      <c r="C6323" s="72">
        <f>'Balance N'!K6326</f>
        <v>0</v>
      </c>
      <c r="D6323" s="72">
        <f>'Balance N'!L6326</f>
        <v>0</v>
      </c>
      <c r="E6323" s="72">
        <f>'Balance N'!M6326</f>
        <v>0</v>
      </c>
      <c r="F6323" s="72">
        <f>'Balance N'!N6326</f>
        <v>0</v>
      </c>
      <c r="G6323" s="72">
        <f>'Balance N'!O6326</f>
        <v>0</v>
      </c>
      <c r="H6323" s="72">
        <f>'Balance N'!P6326</f>
        <v>0</v>
      </c>
      <c r="I6323" s="74">
        <f t="shared" si="98"/>
        <v>0</v>
      </c>
    </row>
    <row r="6324" spans="1:9" ht="15.6">
      <c r="A6324" s="70">
        <f>'Balance N'!I6327</f>
        <v>0</v>
      </c>
      <c r="B6324" s="71">
        <f>'Balance N'!J6327</f>
        <v>0</v>
      </c>
      <c r="C6324" s="72">
        <f>'Balance N'!K6327</f>
        <v>0</v>
      </c>
      <c r="D6324" s="72">
        <f>'Balance N'!L6327</f>
        <v>0</v>
      </c>
      <c r="E6324" s="72">
        <f>'Balance N'!M6327</f>
        <v>0</v>
      </c>
      <c r="F6324" s="72">
        <f>'Balance N'!N6327</f>
        <v>0</v>
      </c>
      <c r="G6324" s="72">
        <f>'Balance N'!O6327</f>
        <v>0</v>
      </c>
      <c r="H6324" s="72">
        <f>'Balance N'!P6327</f>
        <v>0</v>
      </c>
      <c r="I6324" s="74">
        <f t="shared" si="98"/>
        <v>0</v>
      </c>
    </row>
    <row r="6325" spans="1:9" ht="15.6">
      <c r="A6325" s="70">
        <f>'Balance N'!I6328</f>
        <v>0</v>
      </c>
      <c r="B6325" s="71">
        <f>'Balance N'!J6328</f>
        <v>0</v>
      </c>
      <c r="C6325" s="72">
        <f>'Balance N'!K6328</f>
        <v>0</v>
      </c>
      <c r="D6325" s="72">
        <f>'Balance N'!L6328</f>
        <v>0</v>
      </c>
      <c r="E6325" s="72">
        <f>'Balance N'!M6328</f>
        <v>0</v>
      </c>
      <c r="F6325" s="72">
        <f>'Balance N'!N6328</f>
        <v>0</v>
      </c>
      <c r="G6325" s="72">
        <f>'Balance N'!O6328</f>
        <v>0</v>
      </c>
      <c r="H6325" s="72">
        <f>'Balance N'!P6328</f>
        <v>0</v>
      </c>
      <c r="I6325" s="74">
        <f t="shared" si="98"/>
        <v>0</v>
      </c>
    </row>
    <row r="6326" spans="1:9" ht="15.6">
      <c r="A6326" s="70">
        <f>'Balance N'!I6329</f>
        <v>0</v>
      </c>
      <c r="B6326" s="71">
        <f>'Balance N'!J6329</f>
        <v>0</v>
      </c>
      <c r="C6326" s="72">
        <f>'Balance N'!K6329</f>
        <v>0</v>
      </c>
      <c r="D6326" s="72">
        <f>'Balance N'!L6329</f>
        <v>0</v>
      </c>
      <c r="E6326" s="72">
        <f>'Balance N'!M6329</f>
        <v>0</v>
      </c>
      <c r="F6326" s="72">
        <f>'Balance N'!N6329</f>
        <v>0</v>
      </c>
      <c r="G6326" s="72">
        <f>'Balance N'!O6329</f>
        <v>0</v>
      </c>
      <c r="H6326" s="72">
        <f>'Balance N'!P6329</f>
        <v>0</v>
      </c>
      <c r="I6326" s="74">
        <f t="shared" si="98"/>
        <v>0</v>
      </c>
    </row>
    <row r="6327" spans="1:9" ht="15.6">
      <c r="A6327" s="70">
        <f>'Balance N'!I6330</f>
        <v>0</v>
      </c>
      <c r="B6327" s="71">
        <f>'Balance N'!J6330</f>
        <v>0</v>
      </c>
      <c r="C6327" s="72">
        <f>'Balance N'!K6330</f>
        <v>0</v>
      </c>
      <c r="D6327" s="72">
        <f>'Balance N'!L6330</f>
        <v>0</v>
      </c>
      <c r="E6327" s="72">
        <f>'Balance N'!M6330</f>
        <v>0</v>
      </c>
      <c r="F6327" s="72">
        <f>'Balance N'!N6330</f>
        <v>0</v>
      </c>
      <c r="G6327" s="72">
        <f>'Balance N'!O6330</f>
        <v>0</v>
      </c>
      <c r="H6327" s="72">
        <f>'Balance N'!P6330</f>
        <v>0</v>
      </c>
      <c r="I6327" s="74">
        <f t="shared" si="98"/>
        <v>0</v>
      </c>
    </row>
    <row r="6328" spans="1:9" ht="15.6">
      <c r="A6328" s="70">
        <f>'Balance N'!I6331</f>
        <v>0</v>
      </c>
      <c r="B6328" s="71">
        <f>'Balance N'!J6331</f>
        <v>0</v>
      </c>
      <c r="C6328" s="72">
        <f>'Balance N'!K6331</f>
        <v>0</v>
      </c>
      <c r="D6328" s="72">
        <f>'Balance N'!L6331</f>
        <v>0</v>
      </c>
      <c r="E6328" s="72">
        <f>'Balance N'!M6331</f>
        <v>0</v>
      </c>
      <c r="F6328" s="72">
        <f>'Balance N'!N6331</f>
        <v>0</v>
      </c>
      <c r="G6328" s="72">
        <f>'Balance N'!O6331</f>
        <v>0</v>
      </c>
      <c r="H6328" s="72">
        <f>'Balance N'!P6331</f>
        <v>0</v>
      </c>
      <c r="I6328" s="74">
        <f t="shared" si="98"/>
        <v>0</v>
      </c>
    </row>
    <row r="6329" spans="1:9" ht="15.6">
      <c r="A6329" s="70">
        <f>'Balance N'!I6332</f>
        <v>0</v>
      </c>
      <c r="B6329" s="71">
        <f>'Balance N'!J6332</f>
        <v>0</v>
      </c>
      <c r="C6329" s="72">
        <f>'Balance N'!K6332</f>
        <v>0</v>
      </c>
      <c r="D6329" s="72">
        <f>'Balance N'!L6332</f>
        <v>0</v>
      </c>
      <c r="E6329" s="72">
        <f>'Balance N'!M6332</f>
        <v>0</v>
      </c>
      <c r="F6329" s="72">
        <f>'Balance N'!N6332</f>
        <v>0</v>
      </c>
      <c r="G6329" s="72">
        <f>'Balance N'!O6332</f>
        <v>0</v>
      </c>
      <c r="H6329" s="72">
        <f>'Balance N'!P6332</f>
        <v>0</v>
      </c>
      <c r="I6329" s="74">
        <f t="shared" si="98"/>
        <v>0</v>
      </c>
    </row>
    <row r="6330" spans="1:9" ht="15.6">
      <c r="A6330" s="70">
        <f>'Balance N'!I6333</f>
        <v>0</v>
      </c>
      <c r="B6330" s="71">
        <f>'Balance N'!J6333</f>
        <v>0</v>
      </c>
      <c r="C6330" s="72">
        <f>'Balance N'!K6333</f>
        <v>0</v>
      </c>
      <c r="D6330" s="72">
        <f>'Balance N'!L6333</f>
        <v>0</v>
      </c>
      <c r="E6330" s="72">
        <f>'Balance N'!M6333</f>
        <v>0</v>
      </c>
      <c r="F6330" s="72">
        <f>'Balance N'!N6333</f>
        <v>0</v>
      </c>
      <c r="G6330" s="72">
        <f>'Balance N'!O6333</f>
        <v>0</v>
      </c>
      <c r="H6330" s="72">
        <f>'Balance N'!P6333</f>
        <v>0</v>
      </c>
      <c r="I6330" s="74">
        <f t="shared" si="98"/>
        <v>0</v>
      </c>
    </row>
    <row r="6331" spans="1:9" ht="15.6">
      <c r="A6331" s="70">
        <f>'Balance N'!I6334</f>
        <v>0</v>
      </c>
      <c r="B6331" s="71">
        <f>'Balance N'!J6334</f>
        <v>0</v>
      </c>
      <c r="C6331" s="72">
        <f>'Balance N'!K6334</f>
        <v>0</v>
      </c>
      <c r="D6331" s="72">
        <f>'Balance N'!L6334</f>
        <v>0</v>
      </c>
      <c r="E6331" s="72">
        <f>'Balance N'!M6334</f>
        <v>0</v>
      </c>
      <c r="F6331" s="72">
        <f>'Balance N'!N6334</f>
        <v>0</v>
      </c>
      <c r="G6331" s="72">
        <f>'Balance N'!O6334</f>
        <v>0</v>
      </c>
      <c r="H6331" s="72">
        <f>'Balance N'!P6334</f>
        <v>0</v>
      </c>
      <c r="I6331" s="74">
        <f t="shared" si="98"/>
        <v>0</v>
      </c>
    </row>
    <row r="6332" spans="1:9" ht="15.6">
      <c r="A6332" s="70">
        <f>'Balance N'!I6335</f>
        <v>0</v>
      </c>
      <c r="B6332" s="71">
        <f>'Balance N'!J6335</f>
        <v>0</v>
      </c>
      <c r="C6332" s="72">
        <f>'Balance N'!K6335</f>
        <v>0</v>
      </c>
      <c r="D6332" s="72">
        <f>'Balance N'!L6335</f>
        <v>0</v>
      </c>
      <c r="E6332" s="72">
        <f>'Balance N'!M6335</f>
        <v>0</v>
      </c>
      <c r="F6332" s="72">
        <f>'Balance N'!N6335</f>
        <v>0</v>
      </c>
      <c r="G6332" s="72">
        <f>'Balance N'!O6335</f>
        <v>0</v>
      </c>
      <c r="H6332" s="72">
        <f>'Balance N'!P6335</f>
        <v>0</v>
      </c>
      <c r="I6332" s="74">
        <f t="shared" si="98"/>
        <v>0</v>
      </c>
    </row>
    <row r="6333" spans="1:9" ht="15.6">
      <c r="A6333" s="70">
        <f>'Balance N'!I6336</f>
        <v>0</v>
      </c>
      <c r="B6333" s="71">
        <f>'Balance N'!J6336</f>
        <v>0</v>
      </c>
      <c r="C6333" s="72">
        <f>'Balance N'!K6336</f>
        <v>0</v>
      </c>
      <c r="D6333" s="72">
        <f>'Balance N'!L6336</f>
        <v>0</v>
      </c>
      <c r="E6333" s="72">
        <f>'Balance N'!M6336</f>
        <v>0</v>
      </c>
      <c r="F6333" s="72">
        <f>'Balance N'!N6336</f>
        <v>0</v>
      </c>
      <c r="G6333" s="72">
        <f>'Balance N'!O6336</f>
        <v>0</v>
      </c>
      <c r="H6333" s="72">
        <f>'Balance N'!P6336</f>
        <v>0</v>
      </c>
      <c r="I6333" s="74">
        <f t="shared" si="98"/>
        <v>0</v>
      </c>
    </row>
    <row r="6334" spans="1:9" ht="15.6">
      <c r="A6334" s="70">
        <f>'Balance N'!I6337</f>
        <v>0</v>
      </c>
      <c r="B6334" s="71">
        <f>'Balance N'!J6337</f>
        <v>0</v>
      </c>
      <c r="C6334" s="72">
        <f>'Balance N'!K6337</f>
        <v>0</v>
      </c>
      <c r="D6334" s="72">
        <f>'Balance N'!L6337</f>
        <v>0</v>
      </c>
      <c r="E6334" s="72">
        <f>'Balance N'!M6337</f>
        <v>0</v>
      </c>
      <c r="F6334" s="72">
        <f>'Balance N'!N6337</f>
        <v>0</v>
      </c>
      <c r="G6334" s="72">
        <f>'Balance N'!O6337</f>
        <v>0</v>
      </c>
      <c r="H6334" s="72">
        <f>'Balance N'!P6337</f>
        <v>0</v>
      </c>
      <c r="I6334" s="74">
        <f t="shared" si="98"/>
        <v>0</v>
      </c>
    </row>
    <row r="6335" spans="1:9" ht="15.6">
      <c r="A6335" s="70">
        <f>'Balance N'!I6338</f>
        <v>0</v>
      </c>
      <c r="B6335" s="71">
        <f>'Balance N'!J6338</f>
        <v>0</v>
      </c>
      <c r="C6335" s="72">
        <f>'Balance N'!K6338</f>
        <v>0</v>
      </c>
      <c r="D6335" s="72">
        <f>'Balance N'!L6338</f>
        <v>0</v>
      </c>
      <c r="E6335" s="72">
        <f>'Balance N'!M6338</f>
        <v>0</v>
      </c>
      <c r="F6335" s="72">
        <f>'Balance N'!N6338</f>
        <v>0</v>
      </c>
      <c r="G6335" s="72">
        <f>'Balance N'!O6338</f>
        <v>0</v>
      </c>
      <c r="H6335" s="72">
        <f>'Balance N'!P6338</f>
        <v>0</v>
      </c>
      <c r="I6335" s="74">
        <f t="shared" si="98"/>
        <v>0</v>
      </c>
    </row>
    <row r="6336" spans="1:9" ht="15.6">
      <c r="A6336" s="70">
        <f>'Balance N'!I6339</f>
        <v>0</v>
      </c>
      <c r="B6336" s="71">
        <f>'Balance N'!J6339</f>
        <v>0</v>
      </c>
      <c r="C6336" s="72">
        <f>'Balance N'!K6339</f>
        <v>0</v>
      </c>
      <c r="D6336" s="72">
        <f>'Balance N'!L6339</f>
        <v>0</v>
      </c>
      <c r="E6336" s="72">
        <f>'Balance N'!M6339</f>
        <v>0</v>
      </c>
      <c r="F6336" s="72">
        <f>'Balance N'!N6339</f>
        <v>0</v>
      </c>
      <c r="G6336" s="72">
        <f>'Balance N'!O6339</f>
        <v>0</v>
      </c>
      <c r="H6336" s="72">
        <f>'Balance N'!P6339</f>
        <v>0</v>
      </c>
      <c r="I6336" s="74">
        <f t="shared" si="98"/>
        <v>0</v>
      </c>
    </row>
    <row r="6337" spans="1:9" ht="15.6">
      <c r="A6337" s="70">
        <f>'Balance N'!I6340</f>
        <v>0</v>
      </c>
      <c r="B6337" s="71">
        <f>'Balance N'!J6340</f>
        <v>0</v>
      </c>
      <c r="C6337" s="72">
        <f>'Balance N'!K6340</f>
        <v>0</v>
      </c>
      <c r="D6337" s="72">
        <f>'Balance N'!L6340</f>
        <v>0</v>
      </c>
      <c r="E6337" s="72">
        <f>'Balance N'!M6340</f>
        <v>0</v>
      </c>
      <c r="F6337" s="72">
        <f>'Balance N'!N6340</f>
        <v>0</v>
      </c>
      <c r="G6337" s="72">
        <f>'Balance N'!O6340</f>
        <v>0</v>
      </c>
      <c r="H6337" s="72">
        <f>'Balance N'!P6340</f>
        <v>0</v>
      </c>
      <c r="I6337" s="74">
        <f t="shared" si="98"/>
        <v>0</v>
      </c>
    </row>
    <row r="6338" spans="1:9" ht="15.6">
      <c r="A6338" s="70">
        <f>'Balance N'!I6341</f>
        <v>0</v>
      </c>
      <c r="B6338" s="71">
        <f>'Balance N'!J6341</f>
        <v>0</v>
      </c>
      <c r="C6338" s="72">
        <f>'Balance N'!K6341</f>
        <v>0</v>
      </c>
      <c r="D6338" s="72">
        <f>'Balance N'!L6341</f>
        <v>0</v>
      </c>
      <c r="E6338" s="72">
        <f>'Balance N'!M6341</f>
        <v>0</v>
      </c>
      <c r="F6338" s="72">
        <f>'Balance N'!N6341</f>
        <v>0</v>
      </c>
      <c r="G6338" s="72">
        <f>'Balance N'!O6341</f>
        <v>0</v>
      </c>
      <c r="H6338" s="72">
        <f>'Balance N'!P6341</f>
        <v>0</v>
      </c>
      <c r="I6338" s="74">
        <f t="shared" si="98"/>
        <v>0</v>
      </c>
    </row>
    <row r="6339" spans="1:9" ht="15.6">
      <c r="A6339" s="70">
        <f>'Balance N'!I6342</f>
        <v>0</v>
      </c>
      <c r="B6339" s="71">
        <f>'Balance N'!J6342</f>
        <v>0</v>
      </c>
      <c r="C6339" s="72">
        <f>'Balance N'!K6342</f>
        <v>0</v>
      </c>
      <c r="D6339" s="72">
        <f>'Balance N'!L6342</f>
        <v>0</v>
      </c>
      <c r="E6339" s="72">
        <f>'Balance N'!M6342</f>
        <v>0</v>
      </c>
      <c r="F6339" s="72">
        <f>'Balance N'!N6342</f>
        <v>0</v>
      </c>
      <c r="G6339" s="72">
        <f>'Balance N'!O6342</f>
        <v>0</v>
      </c>
      <c r="H6339" s="72">
        <f>'Balance N'!P6342</f>
        <v>0</v>
      </c>
      <c r="I6339" s="74">
        <f t="shared" ref="I6339:I6402" si="99">(C6339-D6339)+(E6339-F6339)-(G6339-H6339)</f>
        <v>0</v>
      </c>
    </row>
    <row r="6340" spans="1:9" ht="15.6">
      <c r="A6340" s="70">
        <f>'Balance N'!I6343</f>
        <v>0</v>
      </c>
      <c r="B6340" s="71">
        <f>'Balance N'!J6343</f>
        <v>0</v>
      </c>
      <c r="C6340" s="72">
        <f>'Balance N'!K6343</f>
        <v>0</v>
      </c>
      <c r="D6340" s="72">
        <f>'Balance N'!L6343</f>
        <v>0</v>
      </c>
      <c r="E6340" s="72">
        <f>'Balance N'!M6343</f>
        <v>0</v>
      </c>
      <c r="F6340" s="72">
        <f>'Balance N'!N6343</f>
        <v>0</v>
      </c>
      <c r="G6340" s="72">
        <f>'Balance N'!O6343</f>
        <v>0</v>
      </c>
      <c r="H6340" s="72">
        <f>'Balance N'!P6343</f>
        <v>0</v>
      </c>
      <c r="I6340" s="74">
        <f t="shared" si="99"/>
        <v>0</v>
      </c>
    </row>
    <row r="6341" spans="1:9" ht="15.6">
      <c r="A6341" s="70">
        <f>'Balance N'!I6344</f>
        <v>0</v>
      </c>
      <c r="B6341" s="71">
        <f>'Balance N'!J6344</f>
        <v>0</v>
      </c>
      <c r="C6341" s="72">
        <f>'Balance N'!K6344</f>
        <v>0</v>
      </c>
      <c r="D6341" s="72">
        <f>'Balance N'!L6344</f>
        <v>0</v>
      </c>
      <c r="E6341" s="72">
        <f>'Balance N'!M6344</f>
        <v>0</v>
      </c>
      <c r="F6341" s="72">
        <f>'Balance N'!N6344</f>
        <v>0</v>
      </c>
      <c r="G6341" s="72">
        <f>'Balance N'!O6344</f>
        <v>0</v>
      </c>
      <c r="H6341" s="72">
        <f>'Balance N'!P6344</f>
        <v>0</v>
      </c>
      <c r="I6341" s="74">
        <f t="shared" si="99"/>
        <v>0</v>
      </c>
    </row>
    <row r="6342" spans="1:9" ht="15.6">
      <c r="A6342" s="70">
        <f>'Balance N'!I6345</f>
        <v>0</v>
      </c>
      <c r="B6342" s="71">
        <f>'Balance N'!J6345</f>
        <v>0</v>
      </c>
      <c r="C6342" s="72">
        <f>'Balance N'!K6345</f>
        <v>0</v>
      </c>
      <c r="D6342" s="72">
        <f>'Balance N'!L6345</f>
        <v>0</v>
      </c>
      <c r="E6342" s="72">
        <f>'Balance N'!M6345</f>
        <v>0</v>
      </c>
      <c r="F6342" s="72">
        <f>'Balance N'!N6345</f>
        <v>0</v>
      </c>
      <c r="G6342" s="72">
        <f>'Balance N'!O6345</f>
        <v>0</v>
      </c>
      <c r="H6342" s="72">
        <f>'Balance N'!P6345</f>
        <v>0</v>
      </c>
      <c r="I6342" s="74">
        <f t="shared" si="99"/>
        <v>0</v>
      </c>
    </row>
    <row r="6343" spans="1:9" ht="15.6">
      <c r="A6343" s="70">
        <f>'Balance N'!I6346</f>
        <v>0</v>
      </c>
      <c r="B6343" s="71">
        <f>'Balance N'!J6346</f>
        <v>0</v>
      </c>
      <c r="C6343" s="72">
        <f>'Balance N'!K6346</f>
        <v>0</v>
      </c>
      <c r="D6343" s="72">
        <f>'Balance N'!L6346</f>
        <v>0</v>
      </c>
      <c r="E6343" s="72">
        <f>'Balance N'!M6346</f>
        <v>0</v>
      </c>
      <c r="F6343" s="72">
        <f>'Balance N'!N6346</f>
        <v>0</v>
      </c>
      <c r="G6343" s="72">
        <f>'Balance N'!O6346</f>
        <v>0</v>
      </c>
      <c r="H6343" s="72">
        <f>'Balance N'!P6346</f>
        <v>0</v>
      </c>
      <c r="I6343" s="74">
        <f t="shared" si="99"/>
        <v>0</v>
      </c>
    </row>
    <row r="6344" spans="1:9" ht="15.6">
      <c r="A6344" s="70">
        <f>'Balance N'!I6347</f>
        <v>0</v>
      </c>
      <c r="B6344" s="71">
        <f>'Balance N'!J6347</f>
        <v>0</v>
      </c>
      <c r="C6344" s="72">
        <f>'Balance N'!K6347</f>
        <v>0</v>
      </c>
      <c r="D6344" s="72">
        <f>'Balance N'!L6347</f>
        <v>0</v>
      </c>
      <c r="E6344" s="72">
        <f>'Balance N'!M6347</f>
        <v>0</v>
      </c>
      <c r="F6344" s="72">
        <f>'Balance N'!N6347</f>
        <v>0</v>
      </c>
      <c r="G6344" s="72">
        <f>'Balance N'!O6347</f>
        <v>0</v>
      </c>
      <c r="H6344" s="72">
        <f>'Balance N'!P6347</f>
        <v>0</v>
      </c>
      <c r="I6344" s="74">
        <f t="shared" si="99"/>
        <v>0</v>
      </c>
    </row>
    <row r="6345" spans="1:9" ht="15.6">
      <c r="A6345" s="70">
        <f>'Balance N'!I6348</f>
        <v>0</v>
      </c>
      <c r="B6345" s="71">
        <f>'Balance N'!J6348</f>
        <v>0</v>
      </c>
      <c r="C6345" s="72">
        <f>'Balance N'!K6348</f>
        <v>0</v>
      </c>
      <c r="D6345" s="72">
        <f>'Balance N'!L6348</f>
        <v>0</v>
      </c>
      <c r="E6345" s="72">
        <f>'Balance N'!M6348</f>
        <v>0</v>
      </c>
      <c r="F6345" s="72">
        <f>'Balance N'!N6348</f>
        <v>0</v>
      </c>
      <c r="G6345" s="72">
        <f>'Balance N'!O6348</f>
        <v>0</v>
      </c>
      <c r="H6345" s="72">
        <f>'Balance N'!P6348</f>
        <v>0</v>
      </c>
      <c r="I6345" s="74">
        <f t="shared" si="99"/>
        <v>0</v>
      </c>
    </row>
    <row r="6346" spans="1:9" ht="15.6">
      <c r="A6346" s="70">
        <f>'Balance N'!I6349</f>
        <v>0</v>
      </c>
      <c r="B6346" s="71">
        <f>'Balance N'!J6349</f>
        <v>0</v>
      </c>
      <c r="C6346" s="72">
        <f>'Balance N'!K6349</f>
        <v>0</v>
      </c>
      <c r="D6346" s="72">
        <f>'Balance N'!L6349</f>
        <v>0</v>
      </c>
      <c r="E6346" s="72">
        <f>'Balance N'!M6349</f>
        <v>0</v>
      </c>
      <c r="F6346" s="72">
        <f>'Balance N'!N6349</f>
        <v>0</v>
      </c>
      <c r="G6346" s="72">
        <f>'Balance N'!O6349</f>
        <v>0</v>
      </c>
      <c r="H6346" s="72">
        <f>'Balance N'!P6349</f>
        <v>0</v>
      </c>
      <c r="I6346" s="74">
        <f t="shared" si="99"/>
        <v>0</v>
      </c>
    </row>
    <row r="6347" spans="1:9" ht="15.6">
      <c r="A6347" s="70">
        <f>'Balance N'!I6350</f>
        <v>0</v>
      </c>
      <c r="B6347" s="71">
        <f>'Balance N'!J6350</f>
        <v>0</v>
      </c>
      <c r="C6347" s="72">
        <f>'Balance N'!K6350</f>
        <v>0</v>
      </c>
      <c r="D6347" s="72">
        <f>'Balance N'!L6350</f>
        <v>0</v>
      </c>
      <c r="E6347" s="72">
        <f>'Balance N'!M6350</f>
        <v>0</v>
      </c>
      <c r="F6347" s="72">
        <f>'Balance N'!N6350</f>
        <v>0</v>
      </c>
      <c r="G6347" s="72">
        <f>'Balance N'!O6350</f>
        <v>0</v>
      </c>
      <c r="H6347" s="72">
        <f>'Balance N'!P6350</f>
        <v>0</v>
      </c>
      <c r="I6347" s="74">
        <f t="shared" si="99"/>
        <v>0</v>
      </c>
    </row>
    <row r="6348" spans="1:9" ht="15.6">
      <c r="A6348" s="70">
        <f>'Balance N'!I6351</f>
        <v>0</v>
      </c>
      <c r="B6348" s="71">
        <f>'Balance N'!J6351</f>
        <v>0</v>
      </c>
      <c r="C6348" s="72">
        <f>'Balance N'!K6351</f>
        <v>0</v>
      </c>
      <c r="D6348" s="72">
        <f>'Balance N'!L6351</f>
        <v>0</v>
      </c>
      <c r="E6348" s="72">
        <f>'Balance N'!M6351</f>
        <v>0</v>
      </c>
      <c r="F6348" s="72">
        <f>'Balance N'!N6351</f>
        <v>0</v>
      </c>
      <c r="G6348" s="72">
        <f>'Balance N'!O6351</f>
        <v>0</v>
      </c>
      <c r="H6348" s="72">
        <f>'Balance N'!P6351</f>
        <v>0</v>
      </c>
      <c r="I6348" s="74">
        <f t="shared" si="99"/>
        <v>0</v>
      </c>
    </row>
    <row r="6349" spans="1:9" ht="15.6">
      <c r="A6349" s="70">
        <f>'Balance N'!I6352</f>
        <v>0</v>
      </c>
      <c r="B6349" s="71">
        <f>'Balance N'!J6352</f>
        <v>0</v>
      </c>
      <c r="C6349" s="72">
        <f>'Balance N'!K6352</f>
        <v>0</v>
      </c>
      <c r="D6349" s="72">
        <f>'Balance N'!L6352</f>
        <v>0</v>
      </c>
      <c r="E6349" s="72">
        <f>'Balance N'!M6352</f>
        <v>0</v>
      </c>
      <c r="F6349" s="72">
        <f>'Balance N'!N6352</f>
        <v>0</v>
      </c>
      <c r="G6349" s="72">
        <f>'Balance N'!O6352</f>
        <v>0</v>
      </c>
      <c r="H6349" s="72">
        <f>'Balance N'!P6352</f>
        <v>0</v>
      </c>
      <c r="I6349" s="74">
        <f t="shared" si="99"/>
        <v>0</v>
      </c>
    </row>
    <row r="6350" spans="1:9" ht="15.6">
      <c r="A6350" s="70">
        <f>'Balance N'!I6353</f>
        <v>0</v>
      </c>
      <c r="B6350" s="71">
        <f>'Balance N'!J6353</f>
        <v>0</v>
      </c>
      <c r="C6350" s="72">
        <f>'Balance N'!K6353</f>
        <v>0</v>
      </c>
      <c r="D6350" s="72">
        <f>'Balance N'!L6353</f>
        <v>0</v>
      </c>
      <c r="E6350" s="72">
        <f>'Balance N'!M6353</f>
        <v>0</v>
      </c>
      <c r="F6350" s="72">
        <f>'Balance N'!N6353</f>
        <v>0</v>
      </c>
      <c r="G6350" s="72">
        <f>'Balance N'!O6353</f>
        <v>0</v>
      </c>
      <c r="H6350" s="72">
        <f>'Balance N'!P6353</f>
        <v>0</v>
      </c>
      <c r="I6350" s="74">
        <f t="shared" si="99"/>
        <v>0</v>
      </c>
    </row>
    <row r="6351" spans="1:9" ht="15.6">
      <c r="A6351" s="70">
        <f>'Balance N'!I6354</f>
        <v>0</v>
      </c>
      <c r="B6351" s="71">
        <f>'Balance N'!J6354</f>
        <v>0</v>
      </c>
      <c r="C6351" s="72">
        <f>'Balance N'!K6354</f>
        <v>0</v>
      </c>
      <c r="D6351" s="72">
        <f>'Balance N'!L6354</f>
        <v>0</v>
      </c>
      <c r="E6351" s="72">
        <f>'Balance N'!M6354</f>
        <v>0</v>
      </c>
      <c r="F6351" s="72">
        <f>'Balance N'!N6354</f>
        <v>0</v>
      </c>
      <c r="G6351" s="72">
        <f>'Balance N'!O6354</f>
        <v>0</v>
      </c>
      <c r="H6351" s="72">
        <f>'Balance N'!P6354</f>
        <v>0</v>
      </c>
      <c r="I6351" s="74">
        <f t="shared" si="99"/>
        <v>0</v>
      </c>
    </row>
    <row r="6352" spans="1:9" ht="15.6">
      <c r="A6352" s="70">
        <f>'Balance N'!I6355</f>
        <v>0</v>
      </c>
      <c r="B6352" s="71">
        <f>'Balance N'!J6355</f>
        <v>0</v>
      </c>
      <c r="C6352" s="72">
        <f>'Balance N'!K6355</f>
        <v>0</v>
      </c>
      <c r="D6352" s="72">
        <f>'Balance N'!L6355</f>
        <v>0</v>
      </c>
      <c r="E6352" s="72">
        <f>'Balance N'!M6355</f>
        <v>0</v>
      </c>
      <c r="F6352" s="72">
        <f>'Balance N'!N6355</f>
        <v>0</v>
      </c>
      <c r="G6352" s="72">
        <f>'Balance N'!O6355</f>
        <v>0</v>
      </c>
      <c r="H6352" s="72">
        <f>'Balance N'!P6355</f>
        <v>0</v>
      </c>
      <c r="I6352" s="74">
        <f t="shared" si="99"/>
        <v>0</v>
      </c>
    </row>
    <row r="6353" spans="1:9" ht="15.6">
      <c r="A6353" s="70">
        <f>'Balance N'!I6356</f>
        <v>0</v>
      </c>
      <c r="B6353" s="71">
        <f>'Balance N'!J6356</f>
        <v>0</v>
      </c>
      <c r="C6353" s="72">
        <f>'Balance N'!K6356</f>
        <v>0</v>
      </c>
      <c r="D6353" s="72">
        <f>'Balance N'!L6356</f>
        <v>0</v>
      </c>
      <c r="E6353" s="72">
        <f>'Balance N'!M6356</f>
        <v>0</v>
      </c>
      <c r="F6353" s="72">
        <f>'Balance N'!N6356</f>
        <v>0</v>
      </c>
      <c r="G6353" s="72">
        <f>'Balance N'!O6356</f>
        <v>0</v>
      </c>
      <c r="H6353" s="72">
        <f>'Balance N'!P6356</f>
        <v>0</v>
      </c>
      <c r="I6353" s="74">
        <f t="shared" si="99"/>
        <v>0</v>
      </c>
    </row>
    <row r="6354" spans="1:9" ht="15.6">
      <c r="A6354" s="70">
        <f>'Balance N'!I6357</f>
        <v>0</v>
      </c>
      <c r="B6354" s="71">
        <f>'Balance N'!J6357</f>
        <v>0</v>
      </c>
      <c r="C6354" s="72">
        <f>'Balance N'!K6357</f>
        <v>0</v>
      </c>
      <c r="D6354" s="72">
        <f>'Balance N'!L6357</f>
        <v>0</v>
      </c>
      <c r="E6354" s="72">
        <f>'Balance N'!M6357</f>
        <v>0</v>
      </c>
      <c r="F6354" s="72">
        <f>'Balance N'!N6357</f>
        <v>0</v>
      </c>
      <c r="G6354" s="72">
        <f>'Balance N'!O6357</f>
        <v>0</v>
      </c>
      <c r="H6354" s="72">
        <f>'Balance N'!P6357</f>
        <v>0</v>
      </c>
      <c r="I6354" s="74">
        <f t="shared" si="99"/>
        <v>0</v>
      </c>
    </row>
    <row r="6355" spans="1:9" ht="15.6">
      <c r="A6355" s="70">
        <f>'Balance N'!I6358</f>
        <v>0</v>
      </c>
      <c r="B6355" s="71">
        <f>'Balance N'!J6358</f>
        <v>0</v>
      </c>
      <c r="C6355" s="72">
        <f>'Balance N'!K6358</f>
        <v>0</v>
      </c>
      <c r="D6355" s="72">
        <f>'Balance N'!L6358</f>
        <v>0</v>
      </c>
      <c r="E6355" s="72">
        <f>'Balance N'!M6358</f>
        <v>0</v>
      </c>
      <c r="F6355" s="72">
        <f>'Balance N'!N6358</f>
        <v>0</v>
      </c>
      <c r="G6355" s="72">
        <f>'Balance N'!O6358</f>
        <v>0</v>
      </c>
      <c r="H6355" s="72">
        <f>'Balance N'!P6358</f>
        <v>0</v>
      </c>
      <c r="I6355" s="74">
        <f t="shared" si="99"/>
        <v>0</v>
      </c>
    </row>
    <row r="6356" spans="1:9" ht="15.6">
      <c r="A6356" s="70">
        <f>'Balance N'!I6359</f>
        <v>0</v>
      </c>
      <c r="B6356" s="71">
        <f>'Balance N'!J6359</f>
        <v>0</v>
      </c>
      <c r="C6356" s="72">
        <f>'Balance N'!K6359</f>
        <v>0</v>
      </c>
      <c r="D6356" s="72">
        <f>'Balance N'!L6359</f>
        <v>0</v>
      </c>
      <c r="E6356" s="72">
        <f>'Balance N'!M6359</f>
        <v>0</v>
      </c>
      <c r="F6356" s="72">
        <f>'Balance N'!N6359</f>
        <v>0</v>
      </c>
      <c r="G6356" s="72">
        <f>'Balance N'!O6359</f>
        <v>0</v>
      </c>
      <c r="H6356" s="72">
        <f>'Balance N'!P6359</f>
        <v>0</v>
      </c>
      <c r="I6356" s="74">
        <f t="shared" si="99"/>
        <v>0</v>
      </c>
    </row>
    <row r="6357" spans="1:9" ht="15.6">
      <c r="A6357" s="70">
        <f>'Balance N'!I6360</f>
        <v>0</v>
      </c>
      <c r="B6357" s="71">
        <f>'Balance N'!J6360</f>
        <v>0</v>
      </c>
      <c r="C6357" s="72">
        <f>'Balance N'!K6360</f>
        <v>0</v>
      </c>
      <c r="D6357" s="72">
        <f>'Balance N'!L6360</f>
        <v>0</v>
      </c>
      <c r="E6357" s="72">
        <f>'Balance N'!M6360</f>
        <v>0</v>
      </c>
      <c r="F6357" s="72">
        <f>'Balance N'!N6360</f>
        <v>0</v>
      </c>
      <c r="G6357" s="72">
        <f>'Balance N'!O6360</f>
        <v>0</v>
      </c>
      <c r="H6357" s="72">
        <f>'Balance N'!P6360</f>
        <v>0</v>
      </c>
      <c r="I6357" s="74">
        <f t="shared" si="99"/>
        <v>0</v>
      </c>
    </row>
    <row r="6358" spans="1:9" ht="15.6">
      <c r="A6358" s="70">
        <f>'Balance N'!I6361</f>
        <v>0</v>
      </c>
      <c r="B6358" s="71">
        <f>'Balance N'!J6361</f>
        <v>0</v>
      </c>
      <c r="C6358" s="72">
        <f>'Balance N'!K6361</f>
        <v>0</v>
      </c>
      <c r="D6358" s="72">
        <f>'Balance N'!L6361</f>
        <v>0</v>
      </c>
      <c r="E6358" s="72">
        <f>'Balance N'!M6361</f>
        <v>0</v>
      </c>
      <c r="F6358" s="72">
        <f>'Balance N'!N6361</f>
        <v>0</v>
      </c>
      <c r="G6358" s="72">
        <f>'Balance N'!O6361</f>
        <v>0</v>
      </c>
      <c r="H6358" s="72">
        <f>'Balance N'!P6361</f>
        <v>0</v>
      </c>
      <c r="I6358" s="74">
        <f t="shared" si="99"/>
        <v>0</v>
      </c>
    </row>
    <row r="6359" spans="1:9" ht="15.6">
      <c r="A6359" s="70">
        <f>'Balance N'!I6362</f>
        <v>0</v>
      </c>
      <c r="B6359" s="71">
        <f>'Balance N'!J6362</f>
        <v>0</v>
      </c>
      <c r="C6359" s="72">
        <f>'Balance N'!K6362</f>
        <v>0</v>
      </c>
      <c r="D6359" s="72">
        <f>'Balance N'!L6362</f>
        <v>0</v>
      </c>
      <c r="E6359" s="72">
        <f>'Balance N'!M6362</f>
        <v>0</v>
      </c>
      <c r="F6359" s="72">
        <f>'Balance N'!N6362</f>
        <v>0</v>
      </c>
      <c r="G6359" s="72">
        <f>'Balance N'!O6362</f>
        <v>0</v>
      </c>
      <c r="H6359" s="72">
        <f>'Balance N'!P6362</f>
        <v>0</v>
      </c>
      <c r="I6359" s="74">
        <f t="shared" si="99"/>
        <v>0</v>
      </c>
    </row>
    <row r="6360" spans="1:9" ht="15.6">
      <c r="A6360" s="70">
        <f>'Balance N'!I6363</f>
        <v>0</v>
      </c>
      <c r="B6360" s="71">
        <f>'Balance N'!J6363</f>
        <v>0</v>
      </c>
      <c r="C6360" s="72">
        <f>'Balance N'!K6363</f>
        <v>0</v>
      </c>
      <c r="D6360" s="72">
        <f>'Balance N'!L6363</f>
        <v>0</v>
      </c>
      <c r="E6360" s="72">
        <f>'Balance N'!M6363</f>
        <v>0</v>
      </c>
      <c r="F6360" s="72">
        <f>'Balance N'!N6363</f>
        <v>0</v>
      </c>
      <c r="G6360" s="72">
        <f>'Balance N'!O6363</f>
        <v>0</v>
      </c>
      <c r="H6360" s="72">
        <f>'Balance N'!P6363</f>
        <v>0</v>
      </c>
      <c r="I6360" s="74">
        <f t="shared" si="99"/>
        <v>0</v>
      </c>
    </row>
    <row r="6361" spans="1:9" ht="15.6">
      <c r="A6361" s="70">
        <f>'Balance N'!I6364</f>
        <v>0</v>
      </c>
      <c r="B6361" s="71">
        <f>'Balance N'!J6364</f>
        <v>0</v>
      </c>
      <c r="C6361" s="72">
        <f>'Balance N'!K6364</f>
        <v>0</v>
      </c>
      <c r="D6361" s="72">
        <f>'Balance N'!L6364</f>
        <v>0</v>
      </c>
      <c r="E6361" s="72">
        <f>'Balance N'!M6364</f>
        <v>0</v>
      </c>
      <c r="F6361" s="72">
        <f>'Balance N'!N6364</f>
        <v>0</v>
      </c>
      <c r="G6361" s="72">
        <f>'Balance N'!O6364</f>
        <v>0</v>
      </c>
      <c r="H6361" s="72">
        <f>'Balance N'!P6364</f>
        <v>0</v>
      </c>
      <c r="I6361" s="74">
        <f t="shared" si="99"/>
        <v>0</v>
      </c>
    </row>
    <row r="6362" spans="1:9" ht="15.6">
      <c r="A6362" s="70">
        <f>'Balance N'!I6365</f>
        <v>0</v>
      </c>
      <c r="B6362" s="71">
        <f>'Balance N'!J6365</f>
        <v>0</v>
      </c>
      <c r="C6362" s="72">
        <f>'Balance N'!K6365</f>
        <v>0</v>
      </c>
      <c r="D6362" s="72">
        <f>'Balance N'!L6365</f>
        <v>0</v>
      </c>
      <c r="E6362" s="72">
        <f>'Balance N'!M6365</f>
        <v>0</v>
      </c>
      <c r="F6362" s="72">
        <f>'Balance N'!N6365</f>
        <v>0</v>
      </c>
      <c r="G6362" s="72">
        <f>'Balance N'!O6365</f>
        <v>0</v>
      </c>
      <c r="H6362" s="72">
        <f>'Balance N'!P6365</f>
        <v>0</v>
      </c>
      <c r="I6362" s="74">
        <f t="shared" si="99"/>
        <v>0</v>
      </c>
    </row>
    <row r="6363" spans="1:9" ht="15.6">
      <c r="A6363" s="70">
        <f>'Balance N'!I6366</f>
        <v>0</v>
      </c>
      <c r="B6363" s="71">
        <f>'Balance N'!J6366</f>
        <v>0</v>
      </c>
      <c r="C6363" s="72">
        <f>'Balance N'!K6366</f>
        <v>0</v>
      </c>
      <c r="D6363" s="72">
        <f>'Balance N'!L6366</f>
        <v>0</v>
      </c>
      <c r="E6363" s="72">
        <f>'Balance N'!M6366</f>
        <v>0</v>
      </c>
      <c r="F6363" s="72">
        <f>'Balance N'!N6366</f>
        <v>0</v>
      </c>
      <c r="G6363" s="72">
        <f>'Balance N'!O6366</f>
        <v>0</v>
      </c>
      <c r="H6363" s="72">
        <f>'Balance N'!P6366</f>
        <v>0</v>
      </c>
      <c r="I6363" s="74">
        <f t="shared" si="99"/>
        <v>0</v>
      </c>
    </row>
    <row r="6364" spans="1:9" ht="15.6">
      <c r="A6364" s="70">
        <f>'Balance N'!I6367</f>
        <v>0</v>
      </c>
      <c r="B6364" s="71">
        <f>'Balance N'!J6367</f>
        <v>0</v>
      </c>
      <c r="C6364" s="72">
        <f>'Balance N'!K6367</f>
        <v>0</v>
      </c>
      <c r="D6364" s="72">
        <f>'Balance N'!L6367</f>
        <v>0</v>
      </c>
      <c r="E6364" s="72">
        <f>'Balance N'!M6367</f>
        <v>0</v>
      </c>
      <c r="F6364" s="72">
        <f>'Balance N'!N6367</f>
        <v>0</v>
      </c>
      <c r="G6364" s="72">
        <f>'Balance N'!O6367</f>
        <v>0</v>
      </c>
      <c r="H6364" s="72">
        <f>'Balance N'!P6367</f>
        <v>0</v>
      </c>
      <c r="I6364" s="74">
        <f t="shared" si="99"/>
        <v>0</v>
      </c>
    </row>
    <row r="6365" spans="1:9" ht="15.6">
      <c r="A6365" s="70">
        <f>'Balance N'!I6368</f>
        <v>0</v>
      </c>
      <c r="B6365" s="71">
        <f>'Balance N'!J6368</f>
        <v>0</v>
      </c>
      <c r="C6365" s="72">
        <f>'Balance N'!K6368</f>
        <v>0</v>
      </c>
      <c r="D6365" s="72">
        <f>'Balance N'!L6368</f>
        <v>0</v>
      </c>
      <c r="E6365" s="72">
        <f>'Balance N'!M6368</f>
        <v>0</v>
      </c>
      <c r="F6365" s="72">
        <f>'Balance N'!N6368</f>
        <v>0</v>
      </c>
      <c r="G6365" s="72">
        <f>'Balance N'!O6368</f>
        <v>0</v>
      </c>
      <c r="H6365" s="72">
        <f>'Balance N'!P6368</f>
        <v>0</v>
      </c>
      <c r="I6365" s="74">
        <f t="shared" si="99"/>
        <v>0</v>
      </c>
    </row>
    <row r="6366" spans="1:9" ht="15.6">
      <c r="A6366" s="70">
        <f>'Balance N'!I6369</f>
        <v>0</v>
      </c>
      <c r="B6366" s="71">
        <f>'Balance N'!J6369</f>
        <v>0</v>
      </c>
      <c r="C6366" s="72">
        <f>'Balance N'!K6369</f>
        <v>0</v>
      </c>
      <c r="D6366" s="72">
        <f>'Balance N'!L6369</f>
        <v>0</v>
      </c>
      <c r="E6366" s="72">
        <f>'Balance N'!M6369</f>
        <v>0</v>
      </c>
      <c r="F6366" s="72">
        <f>'Balance N'!N6369</f>
        <v>0</v>
      </c>
      <c r="G6366" s="72">
        <f>'Balance N'!O6369</f>
        <v>0</v>
      </c>
      <c r="H6366" s="72">
        <f>'Balance N'!P6369</f>
        <v>0</v>
      </c>
      <c r="I6366" s="74">
        <f t="shared" si="99"/>
        <v>0</v>
      </c>
    </row>
    <row r="6367" spans="1:9" ht="15.6">
      <c r="A6367" s="70">
        <f>'Balance N'!I6370</f>
        <v>0</v>
      </c>
      <c r="B6367" s="71">
        <f>'Balance N'!J6370</f>
        <v>0</v>
      </c>
      <c r="C6367" s="72">
        <f>'Balance N'!K6370</f>
        <v>0</v>
      </c>
      <c r="D6367" s="72">
        <f>'Balance N'!L6370</f>
        <v>0</v>
      </c>
      <c r="E6367" s="72">
        <f>'Balance N'!M6370</f>
        <v>0</v>
      </c>
      <c r="F6367" s="72">
        <f>'Balance N'!N6370</f>
        <v>0</v>
      </c>
      <c r="G6367" s="72">
        <f>'Balance N'!O6370</f>
        <v>0</v>
      </c>
      <c r="H6367" s="72">
        <f>'Balance N'!P6370</f>
        <v>0</v>
      </c>
      <c r="I6367" s="74">
        <f t="shared" si="99"/>
        <v>0</v>
      </c>
    </row>
    <row r="6368" spans="1:9" ht="15.6">
      <c r="A6368" s="70">
        <f>'Balance N'!I6371</f>
        <v>0</v>
      </c>
      <c r="B6368" s="71">
        <f>'Balance N'!J6371</f>
        <v>0</v>
      </c>
      <c r="C6368" s="72">
        <f>'Balance N'!K6371</f>
        <v>0</v>
      </c>
      <c r="D6368" s="72">
        <f>'Balance N'!L6371</f>
        <v>0</v>
      </c>
      <c r="E6368" s="72">
        <f>'Balance N'!M6371</f>
        <v>0</v>
      </c>
      <c r="F6368" s="72">
        <f>'Balance N'!N6371</f>
        <v>0</v>
      </c>
      <c r="G6368" s="72">
        <f>'Balance N'!O6371</f>
        <v>0</v>
      </c>
      <c r="H6368" s="72">
        <f>'Balance N'!P6371</f>
        <v>0</v>
      </c>
      <c r="I6368" s="74">
        <f t="shared" si="99"/>
        <v>0</v>
      </c>
    </row>
    <row r="6369" spans="1:9" ht="15.6">
      <c r="A6369" s="70">
        <f>'Balance N'!I6372</f>
        <v>0</v>
      </c>
      <c r="B6369" s="71">
        <f>'Balance N'!J6372</f>
        <v>0</v>
      </c>
      <c r="C6369" s="72">
        <f>'Balance N'!K6372</f>
        <v>0</v>
      </c>
      <c r="D6369" s="72">
        <f>'Balance N'!L6372</f>
        <v>0</v>
      </c>
      <c r="E6369" s="72">
        <f>'Balance N'!M6372</f>
        <v>0</v>
      </c>
      <c r="F6369" s="72">
        <f>'Balance N'!N6372</f>
        <v>0</v>
      </c>
      <c r="G6369" s="72">
        <f>'Balance N'!O6372</f>
        <v>0</v>
      </c>
      <c r="H6369" s="72">
        <f>'Balance N'!P6372</f>
        <v>0</v>
      </c>
      <c r="I6369" s="74">
        <f t="shared" si="99"/>
        <v>0</v>
      </c>
    </row>
    <row r="6370" spans="1:9" ht="15.6">
      <c r="A6370" s="70">
        <f>'Balance N'!I6373</f>
        <v>0</v>
      </c>
      <c r="B6370" s="71">
        <f>'Balance N'!J6373</f>
        <v>0</v>
      </c>
      <c r="C6370" s="72">
        <f>'Balance N'!K6373</f>
        <v>0</v>
      </c>
      <c r="D6370" s="72">
        <f>'Balance N'!L6373</f>
        <v>0</v>
      </c>
      <c r="E6370" s="72">
        <f>'Balance N'!M6373</f>
        <v>0</v>
      </c>
      <c r="F6370" s="72">
        <f>'Balance N'!N6373</f>
        <v>0</v>
      </c>
      <c r="G6370" s="72">
        <f>'Balance N'!O6373</f>
        <v>0</v>
      </c>
      <c r="H6370" s="72">
        <f>'Balance N'!P6373</f>
        <v>0</v>
      </c>
      <c r="I6370" s="74">
        <f t="shared" si="99"/>
        <v>0</v>
      </c>
    </row>
    <row r="6371" spans="1:9" ht="15.6">
      <c r="A6371" s="70">
        <f>'Balance N'!I6374</f>
        <v>0</v>
      </c>
      <c r="B6371" s="71">
        <f>'Balance N'!J6374</f>
        <v>0</v>
      </c>
      <c r="C6371" s="72">
        <f>'Balance N'!K6374</f>
        <v>0</v>
      </c>
      <c r="D6371" s="72">
        <f>'Balance N'!L6374</f>
        <v>0</v>
      </c>
      <c r="E6371" s="72">
        <f>'Balance N'!M6374</f>
        <v>0</v>
      </c>
      <c r="F6371" s="72">
        <f>'Balance N'!N6374</f>
        <v>0</v>
      </c>
      <c r="G6371" s="72">
        <f>'Balance N'!O6374</f>
        <v>0</v>
      </c>
      <c r="H6371" s="72">
        <f>'Balance N'!P6374</f>
        <v>0</v>
      </c>
      <c r="I6371" s="74">
        <f t="shared" si="99"/>
        <v>0</v>
      </c>
    </row>
    <row r="6372" spans="1:9" ht="15.6">
      <c r="A6372" s="70">
        <f>'Balance N'!I6375</f>
        <v>0</v>
      </c>
      <c r="B6372" s="71">
        <f>'Balance N'!J6375</f>
        <v>0</v>
      </c>
      <c r="C6372" s="72">
        <f>'Balance N'!K6375</f>
        <v>0</v>
      </c>
      <c r="D6372" s="72">
        <f>'Balance N'!L6375</f>
        <v>0</v>
      </c>
      <c r="E6372" s="72">
        <f>'Balance N'!M6375</f>
        <v>0</v>
      </c>
      <c r="F6372" s="72">
        <f>'Balance N'!N6375</f>
        <v>0</v>
      </c>
      <c r="G6372" s="72">
        <f>'Balance N'!O6375</f>
        <v>0</v>
      </c>
      <c r="H6372" s="72">
        <f>'Balance N'!P6375</f>
        <v>0</v>
      </c>
      <c r="I6372" s="74">
        <f t="shared" si="99"/>
        <v>0</v>
      </c>
    </row>
    <row r="6373" spans="1:9" ht="15.6">
      <c r="A6373" s="70">
        <f>'Balance N'!I6376</f>
        <v>0</v>
      </c>
      <c r="B6373" s="71">
        <f>'Balance N'!J6376</f>
        <v>0</v>
      </c>
      <c r="C6373" s="72">
        <f>'Balance N'!K6376</f>
        <v>0</v>
      </c>
      <c r="D6373" s="72">
        <f>'Balance N'!L6376</f>
        <v>0</v>
      </c>
      <c r="E6373" s="72">
        <f>'Balance N'!M6376</f>
        <v>0</v>
      </c>
      <c r="F6373" s="72">
        <f>'Balance N'!N6376</f>
        <v>0</v>
      </c>
      <c r="G6373" s="72">
        <f>'Balance N'!O6376</f>
        <v>0</v>
      </c>
      <c r="H6373" s="72">
        <f>'Balance N'!P6376</f>
        <v>0</v>
      </c>
      <c r="I6373" s="74">
        <f t="shared" si="99"/>
        <v>0</v>
      </c>
    </row>
    <row r="6374" spans="1:9" ht="15.6">
      <c r="A6374" s="70">
        <f>'Balance N'!I6377</f>
        <v>0</v>
      </c>
      <c r="B6374" s="71">
        <f>'Balance N'!J6377</f>
        <v>0</v>
      </c>
      <c r="C6374" s="72">
        <f>'Balance N'!K6377</f>
        <v>0</v>
      </c>
      <c r="D6374" s="72">
        <f>'Balance N'!L6377</f>
        <v>0</v>
      </c>
      <c r="E6374" s="72">
        <f>'Balance N'!M6377</f>
        <v>0</v>
      </c>
      <c r="F6374" s="72">
        <f>'Balance N'!N6377</f>
        <v>0</v>
      </c>
      <c r="G6374" s="72">
        <f>'Balance N'!O6377</f>
        <v>0</v>
      </c>
      <c r="H6374" s="72">
        <f>'Balance N'!P6377</f>
        <v>0</v>
      </c>
      <c r="I6374" s="74">
        <f t="shared" si="99"/>
        <v>0</v>
      </c>
    </row>
    <row r="6375" spans="1:9" ht="15.6">
      <c r="A6375" s="70">
        <f>'Balance N'!I6378</f>
        <v>0</v>
      </c>
      <c r="B6375" s="71">
        <f>'Balance N'!J6378</f>
        <v>0</v>
      </c>
      <c r="C6375" s="72">
        <f>'Balance N'!K6378</f>
        <v>0</v>
      </c>
      <c r="D6375" s="72">
        <f>'Balance N'!L6378</f>
        <v>0</v>
      </c>
      <c r="E6375" s="72">
        <f>'Balance N'!M6378</f>
        <v>0</v>
      </c>
      <c r="F6375" s="72">
        <f>'Balance N'!N6378</f>
        <v>0</v>
      </c>
      <c r="G6375" s="72">
        <f>'Balance N'!O6378</f>
        <v>0</v>
      </c>
      <c r="H6375" s="72">
        <f>'Balance N'!P6378</f>
        <v>0</v>
      </c>
      <c r="I6375" s="74">
        <f t="shared" si="99"/>
        <v>0</v>
      </c>
    </row>
    <row r="6376" spans="1:9" ht="15.6">
      <c r="A6376" s="70">
        <f>'Balance N'!I6379</f>
        <v>0</v>
      </c>
      <c r="B6376" s="71">
        <f>'Balance N'!J6379</f>
        <v>0</v>
      </c>
      <c r="C6376" s="72">
        <f>'Balance N'!K6379</f>
        <v>0</v>
      </c>
      <c r="D6376" s="72">
        <f>'Balance N'!L6379</f>
        <v>0</v>
      </c>
      <c r="E6376" s="72">
        <f>'Balance N'!M6379</f>
        <v>0</v>
      </c>
      <c r="F6376" s="72">
        <f>'Balance N'!N6379</f>
        <v>0</v>
      </c>
      <c r="G6376" s="72">
        <f>'Balance N'!O6379</f>
        <v>0</v>
      </c>
      <c r="H6376" s="72">
        <f>'Balance N'!P6379</f>
        <v>0</v>
      </c>
      <c r="I6376" s="74">
        <f t="shared" si="99"/>
        <v>0</v>
      </c>
    </row>
    <row r="6377" spans="1:9" ht="15.6">
      <c r="A6377" s="70">
        <f>'Balance N'!I6380</f>
        <v>0</v>
      </c>
      <c r="B6377" s="71">
        <f>'Balance N'!J6380</f>
        <v>0</v>
      </c>
      <c r="C6377" s="72">
        <f>'Balance N'!K6380</f>
        <v>0</v>
      </c>
      <c r="D6377" s="72">
        <f>'Balance N'!L6380</f>
        <v>0</v>
      </c>
      <c r="E6377" s="72">
        <f>'Balance N'!M6380</f>
        <v>0</v>
      </c>
      <c r="F6377" s="72">
        <f>'Balance N'!N6380</f>
        <v>0</v>
      </c>
      <c r="G6377" s="72">
        <f>'Balance N'!O6380</f>
        <v>0</v>
      </c>
      <c r="H6377" s="72">
        <f>'Balance N'!P6380</f>
        <v>0</v>
      </c>
      <c r="I6377" s="74">
        <f t="shared" si="99"/>
        <v>0</v>
      </c>
    </row>
    <row r="6378" spans="1:9" ht="15.6">
      <c r="A6378" s="70">
        <f>'Balance N'!I6381</f>
        <v>0</v>
      </c>
      <c r="B6378" s="71">
        <f>'Balance N'!J6381</f>
        <v>0</v>
      </c>
      <c r="C6378" s="72">
        <f>'Balance N'!K6381</f>
        <v>0</v>
      </c>
      <c r="D6378" s="72">
        <f>'Balance N'!L6381</f>
        <v>0</v>
      </c>
      <c r="E6378" s="72">
        <f>'Balance N'!M6381</f>
        <v>0</v>
      </c>
      <c r="F6378" s="72">
        <f>'Balance N'!N6381</f>
        <v>0</v>
      </c>
      <c r="G6378" s="72">
        <f>'Balance N'!O6381</f>
        <v>0</v>
      </c>
      <c r="H6378" s="72">
        <f>'Balance N'!P6381</f>
        <v>0</v>
      </c>
      <c r="I6378" s="74">
        <f t="shared" si="99"/>
        <v>0</v>
      </c>
    </row>
    <row r="6379" spans="1:9" ht="15.6">
      <c r="A6379" s="70">
        <f>'Balance N'!I6382</f>
        <v>0</v>
      </c>
      <c r="B6379" s="71">
        <f>'Balance N'!J6382</f>
        <v>0</v>
      </c>
      <c r="C6379" s="72">
        <f>'Balance N'!K6382</f>
        <v>0</v>
      </c>
      <c r="D6379" s="72">
        <f>'Balance N'!L6382</f>
        <v>0</v>
      </c>
      <c r="E6379" s="72">
        <f>'Balance N'!M6382</f>
        <v>0</v>
      </c>
      <c r="F6379" s="72">
        <f>'Balance N'!N6382</f>
        <v>0</v>
      </c>
      <c r="G6379" s="72">
        <f>'Balance N'!O6382</f>
        <v>0</v>
      </c>
      <c r="H6379" s="72">
        <f>'Balance N'!P6382</f>
        <v>0</v>
      </c>
      <c r="I6379" s="74">
        <f t="shared" si="99"/>
        <v>0</v>
      </c>
    </row>
    <row r="6380" spans="1:9" ht="15.6">
      <c r="A6380" s="70">
        <f>'Balance N'!I6383</f>
        <v>0</v>
      </c>
      <c r="B6380" s="71">
        <f>'Balance N'!J6383</f>
        <v>0</v>
      </c>
      <c r="C6380" s="72">
        <f>'Balance N'!K6383</f>
        <v>0</v>
      </c>
      <c r="D6380" s="72">
        <f>'Balance N'!L6383</f>
        <v>0</v>
      </c>
      <c r="E6380" s="72">
        <f>'Balance N'!M6383</f>
        <v>0</v>
      </c>
      <c r="F6380" s="72">
        <f>'Balance N'!N6383</f>
        <v>0</v>
      </c>
      <c r="G6380" s="72">
        <f>'Balance N'!O6383</f>
        <v>0</v>
      </c>
      <c r="H6380" s="72">
        <f>'Balance N'!P6383</f>
        <v>0</v>
      </c>
      <c r="I6380" s="74">
        <f t="shared" si="99"/>
        <v>0</v>
      </c>
    </row>
    <row r="6381" spans="1:9" ht="15.6">
      <c r="A6381" s="70">
        <f>'Balance N'!I6384</f>
        <v>0</v>
      </c>
      <c r="B6381" s="71">
        <f>'Balance N'!J6384</f>
        <v>0</v>
      </c>
      <c r="C6381" s="72">
        <f>'Balance N'!K6384</f>
        <v>0</v>
      </c>
      <c r="D6381" s="72">
        <f>'Balance N'!L6384</f>
        <v>0</v>
      </c>
      <c r="E6381" s="72">
        <f>'Balance N'!M6384</f>
        <v>0</v>
      </c>
      <c r="F6381" s="72">
        <f>'Balance N'!N6384</f>
        <v>0</v>
      </c>
      <c r="G6381" s="72">
        <f>'Balance N'!O6384</f>
        <v>0</v>
      </c>
      <c r="H6381" s="72">
        <f>'Balance N'!P6384</f>
        <v>0</v>
      </c>
      <c r="I6381" s="74">
        <f t="shared" si="99"/>
        <v>0</v>
      </c>
    </row>
    <row r="6382" spans="1:9" ht="15.6">
      <c r="A6382" s="70">
        <f>'Balance N'!I6385</f>
        <v>0</v>
      </c>
      <c r="B6382" s="71">
        <f>'Balance N'!J6385</f>
        <v>0</v>
      </c>
      <c r="C6382" s="72">
        <f>'Balance N'!K6385</f>
        <v>0</v>
      </c>
      <c r="D6382" s="72">
        <f>'Balance N'!L6385</f>
        <v>0</v>
      </c>
      <c r="E6382" s="72">
        <f>'Balance N'!M6385</f>
        <v>0</v>
      </c>
      <c r="F6382" s="72">
        <f>'Balance N'!N6385</f>
        <v>0</v>
      </c>
      <c r="G6382" s="72">
        <f>'Balance N'!O6385</f>
        <v>0</v>
      </c>
      <c r="H6382" s="72">
        <f>'Balance N'!P6385</f>
        <v>0</v>
      </c>
      <c r="I6382" s="74">
        <f t="shared" si="99"/>
        <v>0</v>
      </c>
    </row>
    <row r="6383" spans="1:9" ht="15.6">
      <c r="A6383" s="70">
        <f>'Balance N'!I6386</f>
        <v>0</v>
      </c>
      <c r="B6383" s="71">
        <f>'Balance N'!J6386</f>
        <v>0</v>
      </c>
      <c r="C6383" s="72">
        <f>'Balance N'!K6386</f>
        <v>0</v>
      </c>
      <c r="D6383" s="72">
        <f>'Balance N'!L6386</f>
        <v>0</v>
      </c>
      <c r="E6383" s="72">
        <f>'Balance N'!M6386</f>
        <v>0</v>
      </c>
      <c r="F6383" s="72">
        <f>'Balance N'!N6386</f>
        <v>0</v>
      </c>
      <c r="G6383" s="72">
        <f>'Balance N'!O6386</f>
        <v>0</v>
      </c>
      <c r="H6383" s="72">
        <f>'Balance N'!P6386</f>
        <v>0</v>
      </c>
      <c r="I6383" s="74">
        <f t="shared" si="99"/>
        <v>0</v>
      </c>
    </row>
    <row r="6384" spans="1:9" ht="15.6">
      <c r="A6384" s="70">
        <f>'Balance N'!I6387</f>
        <v>0</v>
      </c>
      <c r="B6384" s="71">
        <f>'Balance N'!J6387</f>
        <v>0</v>
      </c>
      <c r="C6384" s="72">
        <f>'Balance N'!K6387</f>
        <v>0</v>
      </c>
      <c r="D6384" s="72">
        <f>'Balance N'!L6387</f>
        <v>0</v>
      </c>
      <c r="E6384" s="72">
        <f>'Balance N'!M6387</f>
        <v>0</v>
      </c>
      <c r="F6384" s="72">
        <f>'Balance N'!N6387</f>
        <v>0</v>
      </c>
      <c r="G6384" s="72">
        <f>'Balance N'!O6387</f>
        <v>0</v>
      </c>
      <c r="H6384" s="72">
        <f>'Balance N'!P6387</f>
        <v>0</v>
      </c>
      <c r="I6384" s="74">
        <f t="shared" si="99"/>
        <v>0</v>
      </c>
    </row>
    <row r="6385" spans="1:9" ht="15.6">
      <c r="A6385" s="70">
        <f>'Balance N'!I6388</f>
        <v>0</v>
      </c>
      <c r="B6385" s="71">
        <f>'Balance N'!J6388</f>
        <v>0</v>
      </c>
      <c r="C6385" s="72">
        <f>'Balance N'!K6388</f>
        <v>0</v>
      </c>
      <c r="D6385" s="72">
        <f>'Balance N'!L6388</f>
        <v>0</v>
      </c>
      <c r="E6385" s="72">
        <f>'Balance N'!M6388</f>
        <v>0</v>
      </c>
      <c r="F6385" s="72">
        <f>'Balance N'!N6388</f>
        <v>0</v>
      </c>
      <c r="G6385" s="72">
        <f>'Balance N'!O6388</f>
        <v>0</v>
      </c>
      <c r="H6385" s="72">
        <f>'Balance N'!P6388</f>
        <v>0</v>
      </c>
      <c r="I6385" s="74">
        <f t="shared" si="99"/>
        <v>0</v>
      </c>
    </row>
    <row r="6386" spans="1:9" ht="15.6">
      <c r="A6386" s="70">
        <f>'Balance N'!I6389</f>
        <v>0</v>
      </c>
      <c r="B6386" s="71">
        <f>'Balance N'!J6389</f>
        <v>0</v>
      </c>
      <c r="C6386" s="72">
        <f>'Balance N'!K6389</f>
        <v>0</v>
      </c>
      <c r="D6386" s="72">
        <f>'Balance N'!L6389</f>
        <v>0</v>
      </c>
      <c r="E6386" s="72">
        <f>'Balance N'!M6389</f>
        <v>0</v>
      </c>
      <c r="F6386" s="72">
        <f>'Balance N'!N6389</f>
        <v>0</v>
      </c>
      <c r="G6386" s="72">
        <f>'Balance N'!O6389</f>
        <v>0</v>
      </c>
      <c r="H6386" s="72">
        <f>'Balance N'!P6389</f>
        <v>0</v>
      </c>
      <c r="I6386" s="74">
        <f t="shared" si="99"/>
        <v>0</v>
      </c>
    </row>
    <row r="6387" spans="1:9" ht="15.6">
      <c r="A6387" s="70">
        <f>'Balance N'!I6390</f>
        <v>0</v>
      </c>
      <c r="B6387" s="71">
        <f>'Balance N'!J6390</f>
        <v>0</v>
      </c>
      <c r="C6387" s="72">
        <f>'Balance N'!K6390</f>
        <v>0</v>
      </c>
      <c r="D6387" s="72">
        <f>'Balance N'!L6390</f>
        <v>0</v>
      </c>
      <c r="E6387" s="72">
        <f>'Balance N'!M6390</f>
        <v>0</v>
      </c>
      <c r="F6387" s="72">
        <f>'Balance N'!N6390</f>
        <v>0</v>
      </c>
      <c r="G6387" s="72">
        <f>'Balance N'!O6390</f>
        <v>0</v>
      </c>
      <c r="H6387" s="72">
        <f>'Balance N'!P6390</f>
        <v>0</v>
      </c>
      <c r="I6387" s="74">
        <f t="shared" si="99"/>
        <v>0</v>
      </c>
    </row>
    <row r="6388" spans="1:9" ht="15.6">
      <c r="A6388" s="70">
        <f>'Balance N'!I6391</f>
        <v>0</v>
      </c>
      <c r="B6388" s="71">
        <f>'Balance N'!J6391</f>
        <v>0</v>
      </c>
      <c r="C6388" s="72">
        <f>'Balance N'!K6391</f>
        <v>0</v>
      </c>
      <c r="D6388" s="72">
        <f>'Balance N'!L6391</f>
        <v>0</v>
      </c>
      <c r="E6388" s="72">
        <f>'Balance N'!M6391</f>
        <v>0</v>
      </c>
      <c r="F6388" s="72">
        <f>'Balance N'!N6391</f>
        <v>0</v>
      </c>
      <c r="G6388" s="72">
        <f>'Balance N'!O6391</f>
        <v>0</v>
      </c>
      <c r="H6388" s="72">
        <f>'Balance N'!P6391</f>
        <v>0</v>
      </c>
      <c r="I6388" s="74">
        <f t="shared" si="99"/>
        <v>0</v>
      </c>
    </row>
    <row r="6389" spans="1:9" ht="15.6">
      <c r="A6389" s="70">
        <f>'Balance N'!I6392</f>
        <v>0</v>
      </c>
      <c r="B6389" s="71">
        <f>'Balance N'!J6392</f>
        <v>0</v>
      </c>
      <c r="C6389" s="72">
        <f>'Balance N'!K6392</f>
        <v>0</v>
      </c>
      <c r="D6389" s="72">
        <f>'Balance N'!L6392</f>
        <v>0</v>
      </c>
      <c r="E6389" s="72">
        <f>'Balance N'!M6392</f>
        <v>0</v>
      </c>
      <c r="F6389" s="72">
        <f>'Balance N'!N6392</f>
        <v>0</v>
      </c>
      <c r="G6389" s="72">
        <f>'Balance N'!O6392</f>
        <v>0</v>
      </c>
      <c r="H6389" s="72">
        <f>'Balance N'!P6392</f>
        <v>0</v>
      </c>
      <c r="I6389" s="74">
        <f t="shared" si="99"/>
        <v>0</v>
      </c>
    </row>
    <row r="6390" spans="1:9" ht="15.6">
      <c r="A6390" s="70">
        <f>'Balance N'!I6393</f>
        <v>0</v>
      </c>
      <c r="B6390" s="71">
        <f>'Balance N'!J6393</f>
        <v>0</v>
      </c>
      <c r="C6390" s="72">
        <f>'Balance N'!K6393</f>
        <v>0</v>
      </c>
      <c r="D6390" s="72">
        <f>'Balance N'!L6393</f>
        <v>0</v>
      </c>
      <c r="E6390" s="72">
        <f>'Balance N'!M6393</f>
        <v>0</v>
      </c>
      <c r="F6390" s="72">
        <f>'Balance N'!N6393</f>
        <v>0</v>
      </c>
      <c r="G6390" s="72">
        <f>'Balance N'!O6393</f>
        <v>0</v>
      </c>
      <c r="H6390" s="72">
        <f>'Balance N'!P6393</f>
        <v>0</v>
      </c>
      <c r="I6390" s="74">
        <f t="shared" si="99"/>
        <v>0</v>
      </c>
    </row>
    <row r="6391" spans="1:9" ht="15.6">
      <c r="A6391" s="70">
        <f>'Balance N'!I6394</f>
        <v>0</v>
      </c>
      <c r="B6391" s="71">
        <f>'Balance N'!J6394</f>
        <v>0</v>
      </c>
      <c r="C6391" s="72">
        <f>'Balance N'!K6394</f>
        <v>0</v>
      </c>
      <c r="D6391" s="72">
        <f>'Balance N'!L6394</f>
        <v>0</v>
      </c>
      <c r="E6391" s="72">
        <f>'Balance N'!M6394</f>
        <v>0</v>
      </c>
      <c r="F6391" s="72">
        <f>'Balance N'!N6394</f>
        <v>0</v>
      </c>
      <c r="G6391" s="72">
        <f>'Balance N'!O6394</f>
        <v>0</v>
      </c>
      <c r="H6391" s="72">
        <f>'Balance N'!P6394</f>
        <v>0</v>
      </c>
      <c r="I6391" s="74">
        <f t="shared" si="99"/>
        <v>0</v>
      </c>
    </row>
    <row r="6392" spans="1:9" ht="15.6">
      <c r="A6392" s="70">
        <f>'Balance N'!I6395</f>
        <v>0</v>
      </c>
      <c r="B6392" s="71">
        <f>'Balance N'!J6395</f>
        <v>0</v>
      </c>
      <c r="C6392" s="72">
        <f>'Balance N'!K6395</f>
        <v>0</v>
      </c>
      <c r="D6392" s="72">
        <f>'Balance N'!L6395</f>
        <v>0</v>
      </c>
      <c r="E6392" s="72">
        <f>'Balance N'!M6395</f>
        <v>0</v>
      </c>
      <c r="F6392" s="72">
        <f>'Balance N'!N6395</f>
        <v>0</v>
      </c>
      <c r="G6392" s="72">
        <f>'Balance N'!O6395</f>
        <v>0</v>
      </c>
      <c r="H6392" s="72">
        <f>'Balance N'!P6395</f>
        <v>0</v>
      </c>
      <c r="I6392" s="74">
        <f t="shared" si="99"/>
        <v>0</v>
      </c>
    </row>
    <row r="6393" spans="1:9" ht="15.6">
      <c r="A6393" s="70">
        <f>'Balance N'!I6396</f>
        <v>0</v>
      </c>
      <c r="B6393" s="71">
        <f>'Balance N'!J6396</f>
        <v>0</v>
      </c>
      <c r="C6393" s="72">
        <f>'Balance N'!K6396</f>
        <v>0</v>
      </c>
      <c r="D6393" s="72">
        <f>'Balance N'!L6396</f>
        <v>0</v>
      </c>
      <c r="E6393" s="72">
        <f>'Balance N'!M6396</f>
        <v>0</v>
      </c>
      <c r="F6393" s="72">
        <f>'Balance N'!N6396</f>
        <v>0</v>
      </c>
      <c r="G6393" s="72">
        <f>'Balance N'!O6396</f>
        <v>0</v>
      </c>
      <c r="H6393" s="72">
        <f>'Balance N'!P6396</f>
        <v>0</v>
      </c>
      <c r="I6393" s="74">
        <f t="shared" si="99"/>
        <v>0</v>
      </c>
    </row>
    <row r="6394" spans="1:9" ht="15.6">
      <c r="A6394" s="70">
        <f>'Balance N'!I6397</f>
        <v>0</v>
      </c>
      <c r="B6394" s="71">
        <f>'Balance N'!J6397</f>
        <v>0</v>
      </c>
      <c r="C6394" s="72">
        <f>'Balance N'!K6397</f>
        <v>0</v>
      </c>
      <c r="D6394" s="72">
        <f>'Balance N'!L6397</f>
        <v>0</v>
      </c>
      <c r="E6394" s="72">
        <f>'Balance N'!M6397</f>
        <v>0</v>
      </c>
      <c r="F6394" s="72">
        <f>'Balance N'!N6397</f>
        <v>0</v>
      </c>
      <c r="G6394" s="72">
        <f>'Balance N'!O6397</f>
        <v>0</v>
      </c>
      <c r="H6394" s="72">
        <f>'Balance N'!P6397</f>
        <v>0</v>
      </c>
      <c r="I6394" s="74">
        <f t="shared" si="99"/>
        <v>0</v>
      </c>
    </row>
    <row r="6395" spans="1:9" ht="15.6">
      <c r="A6395" s="70">
        <f>'Balance N'!I6398</f>
        <v>0</v>
      </c>
      <c r="B6395" s="71">
        <f>'Balance N'!J6398</f>
        <v>0</v>
      </c>
      <c r="C6395" s="72">
        <f>'Balance N'!K6398</f>
        <v>0</v>
      </c>
      <c r="D6395" s="72">
        <f>'Balance N'!L6398</f>
        <v>0</v>
      </c>
      <c r="E6395" s="72">
        <f>'Balance N'!M6398</f>
        <v>0</v>
      </c>
      <c r="F6395" s="72">
        <f>'Balance N'!N6398</f>
        <v>0</v>
      </c>
      <c r="G6395" s="72">
        <f>'Balance N'!O6398</f>
        <v>0</v>
      </c>
      <c r="H6395" s="72">
        <f>'Balance N'!P6398</f>
        <v>0</v>
      </c>
      <c r="I6395" s="74">
        <f t="shared" si="99"/>
        <v>0</v>
      </c>
    </row>
    <row r="6396" spans="1:9" ht="15.6">
      <c r="A6396" s="70">
        <f>'Balance N'!I6399</f>
        <v>0</v>
      </c>
      <c r="B6396" s="71">
        <f>'Balance N'!J6399</f>
        <v>0</v>
      </c>
      <c r="C6396" s="72">
        <f>'Balance N'!K6399</f>
        <v>0</v>
      </c>
      <c r="D6396" s="72">
        <f>'Balance N'!L6399</f>
        <v>0</v>
      </c>
      <c r="E6396" s="72">
        <f>'Balance N'!M6399</f>
        <v>0</v>
      </c>
      <c r="F6396" s="72">
        <f>'Balance N'!N6399</f>
        <v>0</v>
      </c>
      <c r="G6396" s="72">
        <f>'Balance N'!O6399</f>
        <v>0</v>
      </c>
      <c r="H6396" s="72">
        <f>'Balance N'!P6399</f>
        <v>0</v>
      </c>
      <c r="I6396" s="74">
        <f t="shared" si="99"/>
        <v>0</v>
      </c>
    </row>
    <row r="6397" spans="1:9" ht="15.6">
      <c r="A6397" s="70">
        <f>'Balance N'!I6400</f>
        <v>0</v>
      </c>
      <c r="B6397" s="71">
        <f>'Balance N'!J6400</f>
        <v>0</v>
      </c>
      <c r="C6397" s="72">
        <f>'Balance N'!K6400</f>
        <v>0</v>
      </c>
      <c r="D6397" s="72">
        <f>'Balance N'!L6400</f>
        <v>0</v>
      </c>
      <c r="E6397" s="72">
        <f>'Balance N'!M6400</f>
        <v>0</v>
      </c>
      <c r="F6397" s="72">
        <f>'Balance N'!N6400</f>
        <v>0</v>
      </c>
      <c r="G6397" s="72">
        <f>'Balance N'!O6400</f>
        <v>0</v>
      </c>
      <c r="H6397" s="72">
        <f>'Balance N'!P6400</f>
        <v>0</v>
      </c>
      <c r="I6397" s="74">
        <f t="shared" si="99"/>
        <v>0</v>
      </c>
    </row>
    <row r="6398" spans="1:9" ht="15.6">
      <c r="A6398" s="70">
        <f>'Balance N'!I6401</f>
        <v>0</v>
      </c>
      <c r="B6398" s="71">
        <f>'Balance N'!J6401</f>
        <v>0</v>
      </c>
      <c r="C6398" s="72">
        <f>'Balance N'!K6401</f>
        <v>0</v>
      </c>
      <c r="D6398" s="72">
        <f>'Balance N'!L6401</f>
        <v>0</v>
      </c>
      <c r="E6398" s="72">
        <f>'Balance N'!M6401</f>
        <v>0</v>
      </c>
      <c r="F6398" s="72">
        <f>'Balance N'!N6401</f>
        <v>0</v>
      </c>
      <c r="G6398" s="72">
        <f>'Balance N'!O6401</f>
        <v>0</v>
      </c>
      <c r="H6398" s="72">
        <f>'Balance N'!P6401</f>
        <v>0</v>
      </c>
      <c r="I6398" s="74">
        <f t="shared" si="99"/>
        <v>0</v>
      </c>
    </row>
    <row r="6399" spans="1:9" ht="15.6">
      <c r="A6399" s="70">
        <f>'Balance N'!I6402</f>
        <v>0</v>
      </c>
      <c r="B6399" s="71">
        <f>'Balance N'!J6402</f>
        <v>0</v>
      </c>
      <c r="C6399" s="72">
        <f>'Balance N'!K6402</f>
        <v>0</v>
      </c>
      <c r="D6399" s="72">
        <f>'Balance N'!L6402</f>
        <v>0</v>
      </c>
      <c r="E6399" s="72">
        <f>'Balance N'!M6402</f>
        <v>0</v>
      </c>
      <c r="F6399" s="72">
        <f>'Balance N'!N6402</f>
        <v>0</v>
      </c>
      <c r="G6399" s="72">
        <f>'Balance N'!O6402</f>
        <v>0</v>
      </c>
      <c r="H6399" s="72">
        <f>'Balance N'!P6402</f>
        <v>0</v>
      </c>
      <c r="I6399" s="74">
        <f t="shared" si="99"/>
        <v>0</v>
      </c>
    </row>
    <row r="6400" spans="1:9" ht="15.6">
      <c r="A6400" s="70">
        <f>'Balance N'!I6403</f>
        <v>0</v>
      </c>
      <c r="B6400" s="71">
        <f>'Balance N'!J6403</f>
        <v>0</v>
      </c>
      <c r="C6400" s="72">
        <f>'Balance N'!K6403</f>
        <v>0</v>
      </c>
      <c r="D6400" s="72">
        <f>'Balance N'!L6403</f>
        <v>0</v>
      </c>
      <c r="E6400" s="72">
        <f>'Balance N'!M6403</f>
        <v>0</v>
      </c>
      <c r="F6400" s="72">
        <f>'Balance N'!N6403</f>
        <v>0</v>
      </c>
      <c r="G6400" s="72">
        <f>'Balance N'!O6403</f>
        <v>0</v>
      </c>
      <c r="H6400" s="72">
        <f>'Balance N'!P6403</f>
        <v>0</v>
      </c>
      <c r="I6400" s="74">
        <f t="shared" si="99"/>
        <v>0</v>
      </c>
    </row>
    <row r="6401" spans="1:9" ht="15.6">
      <c r="A6401" s="70">
        <f>'Balance N'!I6404</f>
        <v>0</v>
      </c>
      <c r="B6401" s="71">
        <f>'Balance N'!J6404</f>
        <v>0</v>
      </c>
      <c r="C6401" s="72">
        <f>'Balance N'!K6404</f>
        <v>0</v>
      </c>
      <c r="D6401" s="72">
        <f>'Balance N'!L6404</f>
        <v>0</v>
      </c>
      <c r="E6401" s="72">
        <f>'Balance N'!M6404</f>
        <v>0</v>
      </c>
      <c r="F6401" s="72">
        <f>'Balance N'!N6404</f>
        <v>0</v>
      </c>
      <c r="G6401" s="72">
        <f>'Balance N'!O6404</f>
        <v>0</v>
      </c>
      <c r="H6401" s="72">
        <f>'Balance N'!P6404</f>
        <v>0</v>
      </c>
      <c r="I6401" s="74">
        <f t="shared" si="99"/>
        <v>0</v>
      </c>
    </row>
    <row r="6402" spans="1:9" ht="15.6">
      <c r="A6402" s="70">
        <f>'Balance N'!I6405</f>
        <v>0</v>
      </c>
      <c r="B6402" s="71">
        <f>'Balance N'!J6405</f>
        <v>0</v>
      </c>
      <c r="C6402" s="72">
        <f>'Balance N'!K6405</f>
        <v>0</v>
      </c>
      <c r="D6402" s="72">
        <f>'Balance N'!L6405</f>
        <v>0</v>
      </c>
      <c r="E6402" s="72">
        <f>'Balance N'!M6405</f>
        <v>0</v>
      </c>
      <c r="F6402" s="72">
        <f>'Balance N'!N6405</f>
        <v>0</v>
      </c>
      <c r="G6402" s="72">
        <f>'Balance N'!O6405</f>
        <v>0</v>
      </c>
      <c r="H6402" s="72">
        <f>'Balance N'!P6405</f>
        <v>0</v>
      </c>
      <c r="I6402" s="74">
        <f t="shared" si="99"/>
        <v>0</v>
      </c>
    </row>
    <row r="6403" spans="1:9" ht="15.6">
      <c r="A6403" s="70">
        <f>'Balance N'!I6406</f>
        <v>0</v>
      </c>
      <c r="B6403" s="71">
        <f>'Balance N'!J6406</f>
        <v>0</v>
      </c>
      <c r="C6403" s="72">
        <f>'Balance N'!K6406</f>
        <v>0</v>
      </c>
      <c r="D6403" s="72">
        <f>'Balance N'!L6406</f>
        <v>0</v>
      </c>
      <c r="E6403" s="72">
        <f>'Balance N'!M6406</f>
        <v>0</v>
      </c>
      <c r="F6403" s="72">
        <f>'Balance N'!N6406</f>
        <v>0</v>
      </c>
      <c r="G6403" s="72">
        <f>'Balance N'!O6406</f>
        <v>0</v>
      </c>
      <c r="H6403" s="72">
        <f>'Balance N'!P6406</f>
        <v>0</v>
      </c>
      <c r="I6403" s="74">
        <f t="shared" ref="I6403:I6466" si="100">(C6403-D6403)+(E6403-F6403)-(G6403-H6403)</f>
        <v>0</v>
      </c>
    </row>
    <row r="6404" spans="1:9" ht="15.6">
      <c r="A6404" s="70">
        <f>'Balance N'!I6407</f>
        <v>0</v>
      </c>
      <c r="B6404" s="71">
        <f>'Balance N'!J6407</f>
        <v>0</v>
      </c>
      <c r="C6404" s="72">
        <f>'Balance N'!K6407</f>
        <v>0</v>
      </c>
      <c r="D6404" s="72">
        <f>'Balance N'!L6407</f>
        <v>0</v>
      </c>
      <c r="E6404" s="72">
        <f>'Balance N'!M6407</f>
        <v>0</v>
      </c>
      <c r="F6404" s="72">
        <f>'Balance N'!N6407</f>
        <v>0</v>
      </c>
      <c r="G6404" s="72">
        <f>'Balance N'!O6407</f>
        <v>0</v>
      </c>
      <c r="H6404" s="72">
        <f>'Balance N'!P6407</f>
        <v>0</v>
      </c>
      <c r="I6404" s="74">
        <f t="shared" si="100"/>
        <v>0</v>
      </c>
    </row>
    <row r="6405" spans="1:9" ht="15.6">
      <c r="A6405" s="70">
        <f>'Balance N'!I6408</f>
        <v>0</v>
      </c>
      <c r="B6405" s="71">
        <f>'Balance N'!J6408</f>
        <v>0</v>
      </c>
      <c r="C6405" s="72">
        <f>'Balance N'!K6408</f>
        <v>0</v>
      </c>
      <c r="D6405" s="72">
        <f>'Balance N'!L6408</f>
        <v>0</v>
      </c>
      <c r="E6405" s="72">
        <f>'Balance N'!M6408</f>
        <v>0</v>
      </c>
      <c r="F6405" s="72">
        <f>'Balance N'!N6408</f>
        <v>0</v>
      </c>
      <c r="G6405" s="72">
        <f>'Balance N'!O6408</f>
        <v>0</v>
      </c>
      <c r="H6405" s="72">
        <f>'Balance N'!P6408</f>
        <v>0</v>
      </c>
      <c r="I6405" s="74">
        <f t="shared" si="100"/>
        <v>0</v>
      </c>
    </row>
    <row r="6406" spans="1:9" ht="15.6">
      <c r="A6406" s="70">
        <f>'Balance N'!I6409</f>
        <v>0</v>
      </c>
      <c r="B6406" s="71">
        <f>'Balance N'!J6409</f>
        <v>0</v>
      </c>
      <c r="C6406" s="72">
        <f>'Balance N'!K6409</f>
        <v>0</v>
      </c>
      <c r="D6406" s="72">
        <f>'Balance N'!L6409</f>
        <v>0</v>
      </c>
      <c r="E6406" s="72">
        <f>'Balance N'!M6409</f>
        <v>0</v>
      </c>
      <c r="F6406" s="72">
        <f>'Balance N'!N6409</f>
        <v>0</v>
      </c>
      <c r="G6406" s="72">
        <f>'Balance N'!O6409</f>
        <v>0</v>
      </c>
      <c r="H6406" s="72">
        <f>'Balance N'!P6409</f>
        <v>0</v>
      </c>
      <c r="I6406" s="74">
        <f t="shared" si="100"/>
        <v>0</v>
      </c>
    </row>
    <row r="6407" spans="1:9" ht="15.6">
      <c r="A6407" s="70">
        <f>'Balance N'!I6410</f>
        <v>0</v>
      </c>
      <c r="B6407" s="71">
        <f>'Balance N'!J6410</f>
        <v>0</v>
      </c>
      <c r="C6407" s="72">
        <f>'Balance N'!K6410</f>
        <v>0</v>
      </c>
      <c r="D6407" s="72">
        <f>'Balance N'!L6410</f>
        <v>0</v>
      </c>
      <c r="E6407" s="72">
        <f>'Balance N'!M6410</f>
        <v>0</v>
      </c>
      <c r="F6407" s="72">
        <f>'Balance N'!N6410</f>
        <v>0</v>
      </c>
      <c r="G6407" s="72">
        <f>'Balance N'!O6410</f>
        <v>0</v>
      </c>
      <c r="H6407" s="72">
        <f>'Balance N'!P6410</f>
        <v>0</v>
      </c>
      <c r="I6407" s="74">
        <f t="shared" si="100"/>
        <v>0</v>
      </c>
    </row>
    <row r="6408" spans="1:9" ht="15.6">
      <c r="A6408" s="70">
        <f>'Balance N'!I6411</f>
        <v>0</v>
      </c>
      <c r="B6408" s="71">
        <f>'Balance N'!J6411</f>
        <v>0</v>
      </c>
      <c r="C6408" s="72">
        <f>'Balance N'!K6411</f>
        <v>0</v>
      </c>
      <c r="D6408" s="72">
        <f>'Balance N'!L6411</f>
        <v>0</v>
      </c>
      <c r="E6408" s="72">
        <f>'Balance N'!M6411</f>
        <v>0</v>
      </c>
      <c r="F6408" s="72">
        <f>'Balance N'!N6411</f>
        <v>0</v>
      </c>
      <c r="G6408" s="72">
        <f>'Balance N'!O6411</f>
        <v>0</v>
      </c>
      <c r="H6408" s="72">
        <f>'Balance N'!P6411</f>
        <v>0</v>
      </c>
      <c r="I6408" s="74">
        <f t="shared" si="100"/>
        <v>0</v>
      </c>
    </row>
    <row r="6409" spans="1:9" ht="15.6">
      <c r="A6409" s="70">
        <f>'Balance N'!I6412</f>
        <v>0</v>
      </c>
      <c r="B6409" s="71">
        <f>'Balance N'!J6412</f>
        <v>0</v>
      </c>
      <c r="C6409" s="72">
        <f>'Balance N'!K6412</f>
        <v>0</v>
      </c>
      <c r="D6409" s="72">
        <f>'Balance N'!L6412</f>
        <v>0</v>
      </c>
      <c r="E6409" s="72">
        <f>'Balance N'!M6412</f>
        <v>0</v>
      </c>
      <c r="F6409" s="72">
        <f>'Balance N'!N6412</f>
        <v>0</v>
      </c>
      <c r="G6409" s="72">
        <f>'Balance N'!O6412</f>
        <v>0</v>
      </c>
      <c r="H6409" s="72">
        <f>'Balance N'!P6412</f>
        <v>0</v>
      </c>
      <c r="I6409" s="74">
        <f t="shared" si="100"/>
        <v>0</v>
      </c>
    </row>
    <row r="6410" spans="1:9" ht="15.6">
      <c r="A6410" s="70">
        <f>'Balance N'!I6413</f>
        <v>0</v>
      </c>
      <c r="B6410" s="71">
        <f>'Balance N'!J6413</f>
        <v>0</v>
      </c>
      <c r="C6410" s="72">
        <f>'Balance N'!K6413</f>
        <v>0</v>
      </c>
      <c r="D6410" s="72">
        <f>'Balance N'!L6413</f>
        <v>0</v>
      </c>
      <c r="E6410" s="72">
        <f>'Balance N'!M6413</f>
        <v>0</v>
      </c>
      <c r="F6410" s="72">
        <f>'Balance N'!N6413</f>
        <v>0</v>
      </c>
      <c r="G6410" s="72">
        <f>'Balance N'!O6413</f>
        <v>0</v>
      </c>
      <c r="H6410" s="72">
        <f>'Balance N'!P6413</f>
        <v>0</v>
      </c>
      <c r="I6410" s="74">
        <f t="shared" si="100"/>
        <v>0</v>
      </c>
    </row>
    <row r="6411" spans="1:9" ht="15.6">
      <c r="A6411" s="70">
        <f>'Balance N'!I6414</f>
        <v>0</v>
      </c>
      <c r="B6411" s="71">
        <f>'Balance N'!J6414</f>
        <v>0</v>
      </c>
      <c r="C6411" s="72">
        <f>'Balance N'!K6414</f>
        <v>0</v>
      </c>
      <c r="D6411" s="72">
        <f>'Balance N'!L6414</f>
        <v>0</v>
      </c>
      <c r="E6411" s="72">
        <f>'Balance N'!M6414</f>
        <v>0</v>
      </c>
      <c r="F6411" s="72">
        <f>'Balance N'!N6414</f>
        <v>0</v>
      </c>
      <c r="G6411" s="72">
        <f>'Balance N'!O6414</f>
        <v>0</v>
      </c>
      <c r="H6411" s="72">
        <f>'Balance N'!P6414</f>
        <v>0</v>
      </c>
      <c r="I6411" s="74">
        <f t="shared" si="100"/>
        <v>0</v>
      </c>
    </row>
    <row r="6412" spans="1:9" ht="15.6">
      <c r="A6412" s="70">
        <f>'Balance N'!I6415</f>
        <v>0</v>
      </c>
      <c r="B6412" s="71">
        <f>'Balance N'!J6415</f>
        <v>0</v>
      </c>
      <c r="C6412" s="72">
        <f>'Balance N'!K6415</f>
        <v>0</v>
      </c>
      <c r="D6412" s="72">
        <f>'Balance N'!L6415</f>
        <v>0</v>
      </c>
      <c r="E6412" s="72">
        <f>'Balance N'!M6415</f>
        <v>0</v>
      </c>
      <c r="F6412" s="72">
        <f>'Balance N'!N6415</f>
        <v>0</v>
      </c>
      <c r="G6412" s="72">
        <f>'Balance N'!O6415</f>
        <v>0</v>
      </c>
      <c r="H6412" s="72">
        <f>'Balance N'!P6415</f>
        <v>0</v>
      </c>
      <c r="I6412" s="74">
        <f t="shared" si="100"/>
        <v>0</v>
      </c>
    </row>
    <row r="6413" spans="1:9" ht="15.6">
      <c r="A6413" s="70">
        <f>'Balance N'!I6416</f>
        <v>0</v>
      </c>
      <c r="B6413" s="71">
        <f>'Balance N'!J6416</f>
        <v>0</v>
      </c>
      <c r="C6413" s="72">
        <f>'Balance N'!K6416</f>
        <v>0</v>
      </c>
      <c r="D6413" s="72">
        <f>'Balance N'!L6416</f>
        <v>0</v>
      </c>
      <c r="E6413" s="72">
        <f>'Balance N'!M6416</f>
        <v>0</v>
      </c>
      <c r="F6413" s="72">
        <f>'Balance N'!N6416</f>
        <v>0</v>
      </c>
      <c r="G6413" s="72">
        <f>'Balance N'!O6416</f>
        <v>0</v>
      </c>
      <c r="H6413" s="72">
        <f>'Balance N'!P6416</f>
        <v>0</v>
      </c>
      <c r="I6413" s="74">
        <f t="shared" si="100"/>
        <v>0</v>
      </c>
    </row>
    <row r="6414" spans="1:9" ht="15.6">
      <c r="A6414" s="70">
        <f>'Balance N'!I6417</f>
        <v>0</v>
      </c>
      <c r="B6414" s="71">
        <f>'Balance N'!J6417</f>
        <v>0</v>
      </c>
      <c r="C6414" s="72">
        <f>'Balance N'!K6417</f>
        <v>0</v>
      </c>
      <c r="D6414" s="72">
        <f>'Balance N'!L6417</f>
        <v>0</v>
      </c>
      <c r="E6414" s="72">
        <f>'Balance N'!M6417</f>
        <v>0</v>
      </c>
      <c r="F6414" s="72">
        <f>'Balance N'!N6417</f>
        <v>0</v>
      </c>
      <c r="G6414" s="72">
        <f>'Balance N'!O6417</f>
        <v>0</v>
      </c>
      <c r="H6414" s="72">
        <f>'Balance N'!P6417</f>
        <v>0</v>
      </c>
      <c r="I6414" s="74">
        <f t="shared" si="100"/>
        <v>0</v>
      </c>
    </row>
    <row r="6415" spans="1:9" ht="15.6">
      <c r="A6415" s="70">
        <f>'Balance N'!I6418</f>
        <v>0</v>
      </c>
      <c r="B6415" s="71">
        <f>'Balance N'!J6418</f>
        <v>0</v>
      </c>
      <c r="C6415" s="72">
        <f>'Balance N'!K6418</f>
        <v>0</v>
      </c>
      <c r="D6415" s="72">
        <f>'Balance N'!L6418</f>
        <v>0</v>
      </c>
      <c r="E6415" s="72">
        <f>'Balance N'!M6418</f>
        <v>0</v>
      </c>
      <c r="F6415" s="72">
        <f>'Balance N'!N6418</f>
        <v>0</v>
      </c>
      <c r="G6415" s="72">
        <f>'Balance N'!O6418</f>
        <v>0</v>
      </c>
      <c r="H6415" s="72">
        <f>'Balance N'!P6418</f>
        <v>0</v>
      </c>
      <c r="I6415" s="74">
        <f t="shared" si="100"/>
        <v>0</v>
      </c>
    </row>
    <row r="6416" spans="1:9" ht="15.6">
      <c r="A6416" s="70">
        <f>'Balance N'!I6419</f>
        <v>0</v>
      </c>
      <c r="B6416" s="71">
        <f>'Balance N'!J6419</f>
        <v>0</v>
      </c>
      <c r="C6416" s="72">
        <f>'Balance N'!K6419</f>
        <v>0</v>
      </c>
      <c r="D6416" s="72">
        <f>'Balance N'!L6419</f>
        <v>0</v>
      </c>
      <c r="E6416" s="72">
        <f>'Balance N'!M6419</f>
        <v>0</v>
      </c>
      <c r="F6416" s="72">
        <f>'Balance N'!N6419</f>
        <v>0</v>
      </c>
      <c r="G6416" s="72">
        <f>'Balance N'!O6419</f>
        <v>0</v>
      </c>
      <c r="H6416" s="72">
        <f>'Balance N'!P6419</f>
        <v>0</v>
      </c>
      <c r="I6416" s="74">
        <f t="shared" si="100"/>
        <v>0</v>
      </c>
    </row>
    <row r="6417" spans="1:9" ht="15.6">
      <c r="A6417" s="70">
        <f>'Balance N'!I6420</f>
        <v>0</v>
      </c>
      <c r="B6417" s="71">
        <f>'Balance N'!J6420</f>
        <v>0</v>
      </c>
      <c r="C6417" s="72">
        <f>'Balance N'!K6420</f>
        <v>0</v>
      </c>
      <c r="D6417" s="72">
        <f>'Balance N'!L6420</f>
        <v>0</v>
      </c>
      <c r="E6417" s="72">
        <f>'Balance N'!M6420</f>
        <v>0</v>
      </c>
      <c r="F6417" s="72">
        <f>'Balance N'!N6420</f>
        <v>0</v>
      </c>
      <c r="G6417" s="72">
        <f>'Balance N'!O6420</f>
        <v>0</v>
      </c>
      <c r="H6417" s="72">
        <f>'Balance N'!P6420</f>
        <v>0</v>
      </c>
      <c r="I6417" s="74">
        <f t="shared" si="100"/>
        <v>0</v>
      </c>
    </row>
    <row r="6418" spans="1:9" ht="15.6">
      <c r="A6418" s="70">
        <f>'Balance N'!I6421</f>
        <v>0</v>
      </c>
      <c r="B6418" s="71">
        <f>'Balance N'!J6421</f>
        <v>0</v>
      </c>
      <c r="C6418" s="72">
        <f>'Balance N'!K6421</f>
        <v>0</v>
      </c>
      <c r="D6418" s="72">
        <f>'Balance N'!L6421</f>
        <v>0</v>
      </c>
      <c r="E6418" s="72">
        <f>'Balance N'!M6421</f>
        <v>0</v>
      </c>
      <c r="F6418" s="72">
        <f>'Balance N'!N6421</f>
        <v>0</v>
      </c>
      <c r="G6418" s="72">
        <f>'Balance N'!O6421</f>
        <v>0</v>
      </c>
      <c r="H6418" s="72">
        <f>'Balance N'!P6421</f>
        <v>0</v>
      </c>
      <c r="I6418" s="74">
        <f t="shared" si="100"/>
        <v>0</v>
      </c>
    </row>
    <row r="6419" spans="1:9" ht="15.6">
      <c r="A6419" s="70">
        <f>'Balance N'!I6422</f>
        <v>0</v>
      </c>
      <c r="B6419" s="71">
        <f>'Balance N'!J6422</f>
        <v>0</v>
      </c>
      <c r="C6419" s="72">
        <f>'Balance N'!K6422</f>
        <v>0</v>
      </c>
      <c r="D6419" s="72">
        <f>'Balance N'!L6422</f>
        <v>0</v>
      </c>
      <c r="E6419" s="72">
        <f>'Balance N'!M6422</f>
        <v>0</v>
      </c>
      <c r="F6419" s="72">
        <f>'Balance N'!N6422</f>
        <v>0</v>
      </c>
      <c r="G6419" s="72">
        <f>'Balance N'!O6422</f>
        <v>0</v>
      </c>
      <c r="H6419" s="72">
        <f>'Balance N'!P6422</f>
        <v>0</v>
      </c>
      <c r="I6419" s="74">
        <f t="shared" si="100"/>
        <v>0</v>
      </c>
    </row>
    <row r="6420" spans="1:9" ht="15.6">
      <c r="A6420" s="70">
        <f>'Balance N'!I6423</f>
        <v>0</v>
      </c>
      <c r="B6420" s="71">
        <f>'Balance N'!J6423</f>
        <v>0</v>
      </c>
      <c r="C6420" s="72">
        <f>'Balance N'!K6423</f>
        <v>0</v>
      </c>
      <c r="D6420" s="72">
        <f>'Balance N'!L6423</f>
        <v>0</v>
      </c>
      <c r="E6420" s="72">
        <f>'Balance N'!M6423</f>
        <v>0</v>
      </c>
      <c r="F6420" s="72">
        <f>'Balance N'!N6423</f>
        <v>0</v>
      </c>
      <c r="G6420" s="72">
        <f>'Balance N'!O6423</f>
        <v>0</v>
      </c>
      <c r="H6420" s="72">
        <f>'Balance N'!P6423</f>
        <v>0</v>
      </c>
      <c r="I6420" s="74">
        <f t="shared" si="100"/>
        <v>0</v>
      </c>
    </row>
    <row r="6421" spans="1:9" ht="15.6">
      <c r="A6421" s="70">
        <f>'Balance N'!I6424</f>
        <v>0</v>
      </c>
      <c r="B6421" s="71">
        <f>'Balance N'!J6424</f>
        <v>0</v>
      </c>
      <c r="C6421" s="72">
        <f>'Balance N'!K6424</f>
        <v>0</v>
      </c>
      <c r="D6421" s="72">
        <f>'Balance N'!L6424</f>
        <v>0</v>
      </c>
      <c r="E6421" s="72">
        <f>'Balance N'!M6424</f>
        <v>0</v>
      </c>
      <c r="F6421" s="72">
        <f>'Balance N'!N6424</f>
        <v>0</v>
      </c>
      <c r="G6421" s="72">
        <f>'Balance N'!O6424</f>
        <v>0</v>
      </c>
      <c r="H6421" s="72">
        <f>'Balance N'!P6424</f>
        <v>0</v>
      </c>
      <c r="I6421" s="74">
        <f t="shared" si="100"/>
        <v>0</v>
      </c>
    </row>
    <row r="6422" spans="1:9" ht="15.6">
      <c r="A6422" s="70">
        <f>'Balance N'!I6425</f>
        <v>0</v>
      </c>
      <c r="B6422" s="71">
        <f>'Balance N'!J6425</f>
        <v>0</v>
      </c>
      <c r="C6422" s="72">
        <f>'Balance N'!K6425</f>
        <v>0</v>
      </c>
      <c r="D6422" s="72">
        <f>'Balance N'!L6425</f>
        <v>0</v>
      </c>
      <c r="E6422" s="72">
        <f>'Balance N'!M6425</f>
        <v>0</v>
      </c>
      <c r="F6422" s="72">
        <f>'Balance N'!N6425</f>
        <v>0</v>
      </c>
      <c r="G6422" s="72">
        <f>'Balance N'!O6425</f>
        <v>0</v>
      </c>
      <c r="H6422" s="72">
        <f>'Balance N'!P6425</f>
        <v>0</v>
      </c>
      <c r="I6422" s="74">
        <f t="shared" si="100"/>
        <v>0</v>
      </c>
    </row>
    <row r="6423" spans="1:9" ht="15.6">
      <c r="A6423" s="70">
        <f>'Balance N'!I6426</f>
        <v>0</v>
      </c>
      <c r="B6423" s="71">
        <f>'Balance N'!J6426</f>
        <v>0</v>
      </c>
      <c r="C6423" s="72">
        <f>'Balance N'!K6426</f>
        <v>0</v>
      </c>
      <c r="D6423" s="72">
        <f>'Balance N'!L6426</f>
        <v>0</v>
      </c>
      <c r="E6423" s="72">
        <f>'Balance N'!M6426</f>
        <v>0</v>
      </c>
      <c r="F6423" s="72">
        <f>'Balance N'!N6426</f>
        <v>0</v>
      </c>
      <c r="G6423" s="72">
        <f>'Balance N'!O6426</f>
        <v>0</v>
      </c>
      <c r="H6423" s="72">
        <f>'Balance N'!P6426</f>
        <v>0</v>
      </c>
      <c r="I6423" s="74">
        <f t="shared" si="100"/>
        <v>0</v>
      </c>
    </row>
    <row r="6424" spans="1:9" ht="15.6">
      <c r="A6424" s="70">
        <f>'Balance N'!I6427</f>
        <v>0</v>
      </c>
      <c r="B6424" s="71">
        <f>'Balance N'!J6427</f>
        <v>0</v>
      </c>
      <c r="C6424" s="72">
        <f>'Balance N'!K6427</f>
        <v>0</v>
      </c>
      <c r="D6424" s="72">
        <f>'Balance N'!L6427</f>
        <v>0</v>
      </c>
      <c r="E6424" s="72">
        <f>'Balance N'!M6427</f>
        <v>0</v>
      </c>
      <c r="F6424" s="72">
        <f>'Balance N'!N6427</f>
        <v>0</v>
      </c>
      <c r="G6424" s="72">
        <f>'Balance N'!O6427</f>
        <v>0</v>
      </c>
      <c r="H6424" s="72">
        <f>'Balance N'!P6427</f>
        <v>0</v>
      </c>
      <c r="I6424" s="74">
        <f t="shared" si="100"/>
        <v>0</v>
      </c>
    </row>
    <row r="6425" spans="1:9" ht="15.6">
      <c r="A6425" s="70">
        <f>'Balance N'!I6428</f>
        <v>0</v>
      </c>
      <c r="B6425" s="71">
        <f>'Balance N'!J6428</f>
        <v>0</v>
      </c>
      <c r="C6425" s="72">
        <f>'Balance N'!K6428</f>
        <v>0</v>
      </c>
      <c r="D6425" s="72">
        <f>'Balance N'!L6428</f>
        <v>0</v>
      </c>
      <c r="E6425" s="72">
        <f>'Balance N'!M6428</f>
        <v>0</v>
      </c>
      <c r="F6425" s="72">
        <f>'Balance N'!N6428</f>
        <v>0</v>
      </c>
      <c r="G6425" s="72">
        <f>'Balance N'!O6428</f>
        <v>0</v>
      </c>
      <c r="H6425" s="72">
        <f>'Balance N'!P6428</f>
        <v>0</v>
      </c>
      <c r="I6425" s="74">
        <f t="shared" si="100"/>
        <v>0</v>
      </c>
    </row>
    <row r="6426" spans="1:9" ht="15.6">
      <c r="A6426" s="70">
        <f>'Balance N'!I6429</f>
        <v>0</v>
      </c>
      <c r="B6426" s="71">
        <f>'Balance N'!J6429</f>
        <v>0</v>
      </c>
      <c r="C6426" s="72">
        <f>'Balance N'!K6429</f>
        <v>0</v>
      </c>
      <c r="D6426" s="72">
        <f>'Balance N'!L6429</f>
        <v>0</v>
      </c>
      <c r="E6426" s="72">
        <f>'Balance N'!M6429</f>
        <v>0</v>
      </c>
      <c r="F6426" s="72">
        <f>'Balance N'!N6429</f>
        <v>0</v>
      </c>
      <c r="G6426" s="72">
        <f>'Balance N'!O6429</f>
        <v>0</v>
      </c>
      <c r="H6426" s="72">
        <f>'Balance N'!P6429</f>
        <v>0</v>
      </c>
      <c r="I6426" s="74">
        <f t="shared" si="100"/>
        <v>0</v>
      </c>
    </row>
    <row r="6427" spans="1:9" ht="15.6">
      <c r="A6427" s="70">
        <f>'Balance N'!I6430</f>
        <v>0</v>
      </c>
      <c r="B6427" s="71">
        <f>'Balance N'!J6430</f>
        <v>0</v>
      </c>
      <c r="C6427" s="72">
        <f>'Balance N'!K6430</f>
        <v>0</v>
      </c>
      <c r="D6427" s="72">
        <f>'Balance N'!L6430</f>
        <v>0</v>
      </c>
      <c r="E6427" s="72">
        <f>'Balance N'!M6430</f>
        <v>0</v>
      </c>
      <c r="F6427" s="72">
        <f>'Balance N'!N6430</f>
        <v>0</v>
      </c>
      <c r="G6427" s="72">
        <f>'Balance N'!O6430</f>
        <v>0</v>
      </c>
      <c r="H6427" s="72">
        <f>'Balance N'!P6430</f>
        <v>0</v>
      </c>
      <c r="I6427" s="74">
        <f t="shared" si="100"/>
        <v>0</v>
      </c>
    </row>
    <row r="6428" spans="1:9" ht="15.6">
      <c r="A6428" s="70">
        <f>'Balance N'!I6431</f>
        <v>0</v>
      </c>
      <c r="B6428" s="71">
        <f>'Balance N'!J6431</f>
        <v>0</v>
      </c>
      <c r="C6428" s="72">
        <f>'Balance N'!K6431</f>
        <v>0</v>
      </c>
      <c r="D6428" s="72">
        <f>'Balance N'!L6431</f>
        <v>0</v>
      </c>
      <c r="E6428" s="72">
        <f>'Balance N'!M6431</f>
        <v>0</v>
      </c>
      <c r="F6428" s="72">
        <f>'Balance N'!N6431</f>
        <v>0</v>
      </c>
      <c r="G6428" s="72">
        <f>'Balance N'!O6431</f>
        <v>0</v>
      </c>
      <c r="H6428" s="72">
        <f>'Balance N'!P6431</f>
        <v>0</v>
      </c>
      <c r="I6428" s="74">
        <f t="shared" si="100"/>
        <v>0</v>
      </c>
    </row>
    <row r="6429" spans="1:9" ht="15.6">
      <c r="A6429" s="70">
        <f>'Balance N'!I6432</f>
        <v>0</v>
      </c>
      <c r="B6429" s="71">
        <f>'Balance N'!J6432</f>
        <v>0</v>
      </c>
      <c r="C6429" s="72">
        <f>'Balance N'!K6432</f>
        <v>0</v>
      </c>
      <c r="D6429" s="72">
        <f>'Balance N'!L6432</f>
        <v>0</v>
      </c>
      <c r="E6429" s="72">
        <f>'Balance N'!M6432</f>
        <v>0</v>
      </c>
      <c r="F6429" s="72">
        <f>'Balance N'!N6432</f>
        <v>0</v>
      </c>
      <c r="G6429" s="72">
        <f>'Balance N'!O6432</f>
        <v>0</v>
      </c>
      <c r="H6429" s="72">
        <f>'Balance N'!P6432</f>
        <v>0</v>
      </c>
      <c r="I6429" s="74">
        <f t="shared" si="100"/>
        <v>0</v>
      </c>
    </row>
    <row r="6430" spans="1:9" ht="15.6">
      <c r="A6430" s="70">
        <f>'Balance N'!I6433</f>
        <v>0</v>
      </c>
      <c r="B6430" s="71">
        <f>'Balance N'!J6433</f>
        <v>0</v>
      </c>
      <c r="C6430" s="72">
        <f>'Balance N'!K6433</f>
        <v>0</v>
      </c>
      <c r="D6430" s="72">
        <f>'Balance N'!L6433</f>
        <v>0</v>
      </c>
      <c r="E6430" s="72">
        <f>'Balance N'!M6433</f>
        <v>0</v>
      </c>
      <c r="F6430" s="72">
        <f>'Balance N'!N6433</f>
        <v>0</v>
      </c>
      <c r="G6430" s="72">
        <f>'Balance N'!O6433</f>
        <v>0</v>
      </c>
      <c r="H6430" s="72">
        <f>'Balance N'!P6433</f>
        <v>0</v>
      </c>
      <c r="I6430" s="74">
        <f t="shared" si="100"/>
        <v>0</v>
      </c>
    </row>
    <row r="6431" spans="1:9" ht="15.6">
      <c r="A6431" s="70">
        <f>'Balance N'!I6434</f>
        <v>0</v>
      </c>
      <c r="B6431" s="71">
        <f>'Balance N'!J6434</f>
        <v>0</v>
      </c>
      <c r="C6431" s="72">
        <f>'Balance N'!K6434</f>
        <v>0</v>
      </c>
      <c r="D6431" s="72">
        <f>'Balance N'!L6434</f>
        <v>0</v>
      </c>
      <c r="E6431" s="72">
        <f>'Balance N'!M6434</f>
        <v>0</v>
      </c>
      <c r="F6431" s="72">
        <f>'Balance N'!N6434</f>
        <v>0</v>
      </c>
      <c r="G6431" s="72">
        <f>'Balance N'!O6434</f>
        <v>0</v>
      </c>
      <c r="H6431" s="72">
        <f>'Balance N'!P6434</f>
        <v>0</v>
      </c>
      <c r="I6431" s="74">
        <f t="shared" si="100"/>
        <v>0</v>
      </c>
    </row>
    <row r="6432" spans="1:9" ht="15.6">
      <c r="A6432" s="70">
        <f>'Balance N'!I6435</f>
        <v>0</v>
      </c>
      <c r="B6432" s="71">
        <f>'Balance N'!J6435</f>
        <v>0</v>
      </c>
      <c r="C6432" s="72">
        <f>'Balance N'!K6435</f>
        <v>0</v>
      </c>
      <c r="D6432" s="72">
        <f>'Balance N'!L6435</f>
        <v>0</v>
      </c>
      <c r="E6432" s="72">
        <f>'Balance N'!M6435</f>
        <v>0</v>
      </c>
      <c r="F6432" s="72">
        <f>'Balance N'!N6435</f>
        <v>0</v>
      </c>
      <c r="G6432" s="72">
        <f>'Balance N'!O6435</f>
        <v>0</v>
      </c>
      <c r="H6432" s="72">
        <f>'Balance N'!P6435</f>
        <v>0</v>
      </c>
      <c r="I6432" s="74">
        <f t="shared" si="100"/>
        <v>0</v>
      </c>
    </row>
    <row r="6433" spans="1:9" ht="15.6">
      <c r="A6433" s="70">
        <f>'Balance N'!I6436</f>
        <v>0</v>
      </c>
      <c r="B6433" s="71">
        <f>'Balance N'!J6436</f>
        <v>0</v>
      </c>
      <c r="C6433" s="72">
        <f>'Balance N'!K6436</f>
        <v>0</v>
      </c>
      <c r="D6433" s="72">
        <f>'Balance N'!L6436</f>
        <v>0</v>
      </c>
      <c r="E6433" s="72">
        <f>'Balance N'!M6436</f>
        <v>0</v>
      </c>
      <c r="F6433" s="72">
        <f>'Balance N'!N6436</f>
        <v>0</v>
      </c>
      <c r="G6433" s="72">
        <f>'Balance N'!O6436</f>
        <v>0</v>
      </c>
      <c r="H6433" s="72">
        <f>'Balance N'!P6436</f>
        <v>0</v>
      </c>
      <c r="I6433" s="74">
        <f t="shared" si="100"/>
        <v>0</v>
      </c>
    </row>
    <row r="6434" spans="1:9" ht="15.6">
      <c r="A6434" s="70">
        <f>'Balance N'!I6437</f>
        <v>0</v>
      </c>
      <c r="B6434" s="71">
        <f>'Balance N'!J6437</f>
        <v>0</v>
      </c>
      <c r="C6434" s="72">
        <f>'Balance N'!K6437</f>
        <v>0</v>
      </c>
      <c r="D6434" s="72">
        <f>'Balance N'!L6437</f>
        <v>0</v>
      </c>
      <c r="E6434" s="72">
        <f>'Balance N'!M6437</f>
        <v>0</v>
      </c>
      <c r="F6434" s="72">
        <f>'Balance N'!N6437</f>
        <v>0</v>
      </c>
      <c r="G6434" s="72">
        <f>'Balance N'!O6437</f>
        <v>0</v>
      </c>
      <c r="H6434" s="72">
        <f>'Balance N'!P6437</f>
        <v>0</v>
      </c>
      <c r="I6434" s="74">
        <f t="shared" si="100"/>
        <v>0</v>
      </c>
    </row>
    <row r="6435" spans="1:9" ht="15.6">
      <c r="A6435" s="70">
        <f>'Balance N'!I6438</f>
        <v>0</v>
      </c>
      <c r="B6435" s="71">
        <f>'Balance N'!J6438</f>
        <v>0</v>
      </c>
      <c r="C6435" s="72">
        <f>'Balance N'!K6438</f>
        <v>0</v>
      </c>
      <c r="D6435" s="72">
        <f>'Balance N'!L6438</f>
        <v>0</v>
      </c>
      <c r="E6435" s="72">
        <f>'Balance N'!M6438</f>
        <v>0</v>
      </c>
      <c r="F6435" s="72">
        <f>'Balance N'!N6438</f>
        <v>0</v>
      </c>
      <c r="G6435" s="72">
        <f>'Balance N'!O6438</f>
        <v>0</v>
      </c>
      <c r="H6435" s="72">
        <f>'Balance N'!P6438</f>
        <v>0</v>
      </c>
      <c r="I6435" s="74">
        <f t="shared" si="100"/>
        <v>0</v>
      </c>
    </row>
    <row r="6436" spans="1:9" ht="15.6">
      <c r="A6436" s="70">
        <f>'Balance N'!I6439</f>
        <v>0</v>
      </c>
      <c r="B6436" s="71">
        <f>'Balance N'!J6439</f>
        <v>0</v>
      </c>
      <c r="C6436" s="72">
        <f>'Balance N'!K6439</f>
        <v>0</v>
      </c>
      <c r="D6436" s="72">
        <f>'Balance N'!L6439</f>
        <v>0</v>
      </c>
      <c r="E6436" s="72">
        <f>'Balance N'!M6439</f>
        <v>0</v>
      </c>
      <c r="F6436" s="72">
        <f>'Balance N'!N6439</f>
        <v>0</v>
      </c>
      <c r="G6436" s="72">
        <f>'Balance N'!O6439</f>
        <v>0</v>
      </c>
      <c r="H6436" s="72">
        <f>'Balance N'!P6439</f>
        <v>0</v>
      </c>
      <c r="I6436" s="74">
        <f t="shared" si="100"/>
        <v>0</v>
      </c>
    </row>
    <row r="6437" spans="1:9" ht="15.6">
      <c r="A6437" s="70">
        <f>'Balance N'!I6440</f>
        <v>0</v>
      </c>
      <c r="B6437" s="71">
        <f>'Balance N'!J6440</f>
        <v>0</v>
      </c>
      <c r="C6437" s="72">
        <f>'Balance N'!K6440</f>
        <v>0</v>
      </c>
      <c r="D6437" s="72">
        <f>'Balance N'!L6440</f>
        <v>0</v>
      </c>
      <c r="E6437" s="72">
        <f>'Balance N'!M6440</f>
        <v>0</v>
      </c>
      <c r="F6437" s="72">
        <f>'Balance N'!N6440</f>
        <v>0</v>
      </c>
      <c r="G6437" s="72">
        <f>'Balance N'!O6440</f>
        <v>0</v>
      </c>
      <c r="H6437" s="72">
        <f>'Balance N'!P6440</f>
        <v>0</v>
      </c>
      <c r="I6437" s="74">
        <f t="shared" si="100"/>
        <v>0</v>
      </c>
    </row>
    <row r="6438" spans="1:9" ht="15.6">
      <c r="A6438" s="70">
        <f>'Balance N'!I6441</f>
        <v>0</v>
      </c>
      <c r="B6438" s="71">
        <f>'Balance N'!J6441</f>
        <v>0</v>
      </c>
      <c r="C6438" s="72">
        <f>'Balance N'!K6441</f>
        <v>0</v>
      </c>
      <c r="D6438" s="72">
        <f>'Balance N'!L6441</f>
        <v>0</v>
      </c>
      <c r="E6438" s="72">
        <f>'Balance N'!M6441</f>
        <v>0</v>
      </c>
      <c r="F6438" s="72">
        <f>'Balance N'!N6441</f>
        <v>0</v>
      </c>
      <c r="G6438" s="72">
        <f>'Balance N'!O6441</f>
        <v>0</v>
      </c>
      <c r="H6438" s="72">
        <f>'Balance N'!P6441</f>
        <v>0</v>
      </c>
      <c r="I6438" s="74">
        <f t="shared" si="100"/>
        <v>0</v>
      </c>
    </row>
    <row r="6439" spans="1:9" ht="15.6">
      <c r="A6439" s="70">
        <f>'Balance N'!I6442</f>
        <v>0</v>
      </c>
      <c r="B6439" s="71">
        <f>'Balance N'!J6442</f>
        <v>0</v>
      </c>
      <c r="C6439" s="72">
        <f>'Balance N'!K6442</f>
        <v>0</v>
      </c>
      <c r="D6439" s="72">
        <f>'Balance N'!L6442</f>
        <v>0</v>
      </c>
      <c r="E6439" s="72">
        <f>'Balance N'!M6442</f>
        <v>0</v>
      </c>
      <c r="F6439" s="72">
        <f>'Balance N'!N6442</f>
        <v>0</v>
      </c>
      <c r="G6439" s="72">
        <f>'Balance N'!O6442</f>
        <v>0</v>
      </c>
      <c r="H6439" s="72">
        <f>'Balance N'!P6442</f>
        <v>0</v>
      </c>
      <c r="I6439" s="74">
        <f t="shared" si="100"/>
        <v>0</v>
      </c>
    </row>
    <row r="6440" spans="1:9" ht="15.6">
      <c r="A6440" s="70">
        <f>'Balance N'!I6443</f>
        <v>0</v>
      </c>
      <c r="B6440" s="71">
        <f>'Balance N'!J6443</f>
        <v>0</v>
      </c>
      <c r="C6440" s="72">
        <f>'Balance N'!K6443</f>
        <v>0</v>
      </c>
      <c r="D6440" s="72">
        <f>'Balance N'!L6443</f>
        <v>0</v>
      </c>
      <c r="E6440" s="72">
        <f>'Balance N'!M6443</f>
        <v>0</v>
      </c>
      <c r="F6440" s="72">
        <f>'Balance N'!N6443</f>
        <v>0</v>
      </c>
      <c r="G6440" s="72">
        <f>'Balance N'!O6443</f>
        <v>0</v>
      </c>
      <c r="H6440" s="72">
        <f>'Balance N'!P6443</f>
        <v>0</v>
      </c>
      <c r="I6440" s="74">
        <f t="shared" si="100"/>
        <v>0</v>
      </c>
    </row>
    <row r="6441" spans="1:9" ht="15.6">
      <c r="A6441" s="70">
        <f>'Balance N'!I6444</f>
        <v>0</v>
      </c>
      <c r="B6441" s="71">
        <f>'Balance N'!J6444</f>
        <v>0</v>
      </c>
      <c r="C6441" s="72">
        <f>'Balance N'!K6444</f>
        <v>0</v>
      </c>
      <c r="D6441" s="72">
        <f>'Balance N'!L6444</f>
        <v>0</v>
      </c>
      <c r="E6441" s="72">
        <f>'Balance N'!M6444</f>
        <v>0</v>
      </c>
      <c r="F6441" s="72">
        <f>'Balance N'!N6444</f>
        <v>0</v>
      </c>
      <c r="G6441" s="72">
        <f>'Balance N'!O6444</f>
        <v>0</v>
      </c>
      <c r="H6441" s="72">
        <f>'Balance N'!P6444</f>
        <v>0</v>
      </c>
      <c r="I6441" s="74">
        <f t="shared" si="100"/>
        <v>0</v>
      </c>
    </row>
    <row r="6442" spans="1:9" ht="15.6">
      <c r="A6442" s="70">
        <f>'Balance N'!I6445</f>
        <v>0</v>
      </c>
      <c r="B6442" s="71">
        <f>'Balance N'!J6445</f>
        <v>0</v>
      </c>
      <c r="C6442" s="72">
        <f>'Balance N'!K6445</f>
        <v>0</v>
      </c>
      <c r="D6442" s="72">
        <f>'Balance N'!L6445</f>
        <v>0</v>
      </c>
      <c r="E6442" s="72">
        <f>'Balance N'!M6445</f>
        <v>0</v>
      </c>
      <c r="F6442" s="72">
        <f>'Balance N'!N6445</f>
        <v>0</v>
      </c>
      <c r="G6442" s="72">
        <f>'Balance N'!O6445</f>
        <v>0</v>
      </c>
      <c r="H6442" s="72">
        <f>'Balance N'!P6445</f>
        <v>0</v>
      </c>
      <c r="I6442" s="74">
        <f t="shared" si="100"/>
        <v>0</v>
      </c>
    </row>
    <row r="6443" spans="1:9" ht="15.6">
      <c r="A6443" s="70">
        <f>'Balance N'!I6446</f>
        <v>0</v>
      </c>
      <c r="B6443" s="71">
        <f>'Balance N'!J6446</f>
        <v>0</v>
      </c>
      <c r="C6443" s="72">
        <f>'Balance N'!K6446</f>
        <v>0</v>
      </c>
      <c r="D6443" s="72">
        <f>'Balance N'!L6446</f>
        <v>0</v>
      </c>
      <c r="E6443" s="72">
        <f>'Balance N'!M6446</f>
        <v>0</v>
      </c>
      <c r="F6443" s="72">
        <f>'Balance N'!N6446</f>
        <v>0</v>
      </c>
      <c r="G6443" s="72">
        <f>'Balance N'!O6446</f>
        <v>0</v>
      </c>
      <c r="H6443" s="72">
        <f>'Balance N'!P6446</f>
        <v>0</v>
      </c>
      <c r="I6443" s="74">
        <f t="shared" si="100"/>
        <v>0</v>
      </c>
    </row>
    <row r="6444" spans="1:9" ht="15.6">
      <c r="A6444" s="70">
        <f>'Balance N'!I6447</f>
        <v>0</v>
      </c>
      <c r="B6444" s="71">
        <f>'Balance N'!J6447</f>
        <v>0</v>
      </c>
      <c r="C6444" s="72">
        <f>'Balance N'!K6447</f>
        <v>0</v>
      </c>
      <c r="D6444" s="72">
        <f>'Balance N'!L6447</f>
        <v>0</v>
      </c>
      <c r="E6444" s="72">
        <f>'Balance N'!M6447</f>
        <v>0</v>
      </c>
      <c r="F6444" s="72">
        <f>'Balance N'!N6447</f>
        <v>0</v>
      </c>
      <c r="G6444" s="72">
        <f>'Balance N'!O6447</f>
        <v>0</v>
      </c>
      <c r="H6444" s="72">
        <f>'Balance N'!P6447</f>
        <v>0</v>
      </c>
      <c r="I6444" s="74">
        <f t="shared" si="100"/>
        <v>0</v>
      </c>
    </row>
    <row r="6445" spans="1:9" ht="15.6">
      <c r="A6445" s="70">
        <f>'Balance N'!I6448</f>
        <v>0</v>
      </c>
      <c r="B6445" s="71">
        <f>'Balance N'!J6448</f>
        <v>0</v>
      </c>
      <c r="C6445" s="72">
        <f>'Balance N'!K6448</f>
        <v>0</v>
      </c>
      <c r="D6445" s="72">
        <f>'Balance N'!L6448</f>
        <v>0</v>
      </c>
      <c r="E6445" s="72">
        <f>'Balance N'!M6448</f>
        <v>0</v>
      </c>
      <c r="F6445" s="72">
        <f>'Balance N'!N6448</f>
        <v>0</v>
      </c>
      <c r="G6445" s="72">
        <f>'Balance N'!O6448</f>
        <v>0</v>
      </c>
      <c r="H6445" s="72">
        <f>'Balance N'!P6448</f>
        <v>0</v>
      </c>
      <c r="I6445" s="74">
        <f t="shared" si="100"/>
        <v>0</v>
      </c>
    </row>
    <row r="6446" spans="1:9" ht="15.6">
      <c r="A6446" s="70">
        <f>'Balance N'!I6449</f>
        <v>0</v>
      </c>
      <c r="B6446" s="71">
        <f>'Balance N'!J6449</f>
        <v>0</v>
      </c>
      <c r="C6446" s="72">
        <f>'Balance N'!K6449</f>
        <v>0</v>
      </c>
      <c r="D6446" s="72">
        <f>'Balance N'!L6449</f>
        <v>0</v>
      </c>
      <c r="E6446" s="72">
        <f>'Balance N'!M6449</f>
        <v>0</v>
      </c>
      <c r="F6446" s="72">
        <f>'Balance N'!N6449</f>
        <v>0</v>
      </c>
      <c r="G6446" s="72">
        <f>'Balance N'!O6449</f>
        <v>0</v>
      </c>
      <c r="H6446" s="72">
        <f>'Balance N'!P6449</f>
        <v>0</v>
      </c>
      <c r="I6446" s="74">
        <f t="shared" si="100"/>
        <v>0</v>
      </c>
    </row>
    <row r="6447" spans="1:9" ht="15.6">
      <c r="A6447" s="70">
        <f>'Balance N'!I6450</f>
        <v>0</v>
      </c>
      <c r="B6447" s="71">
        <f>'Balance N'!J6450</f>
        <v>0</v>
      </c>
      <c r="C6447" s="72">
        <f>'Balance N'!K6450</f>
        <v>0</v>
      </c>
      <c r="D6447" s="72">
        <f>'Balance N'!L6450</f>
        <v>0</v>
      </c>
      <c r="E6447" s="72">
        <f>'Balance N'!M6450</f>
        <v>0</v>
      </c>
      <c r="F6447" s="72">
        <f>'Balance N'!N6450</f>
        <v>0</v>
      </c>
      <c r="G6447" s="72">
        <f>'Balance N'!O6450</f>
        <v>0</v>
      </c>
      <c r="H6447" s="72">
        <f>'Balance N'!P6450</f>
        <v>0</v>
      </c>
      <c r="I6447" s="74">
        <f t="shared" si="100"/>
        <v>0</v>
      </c>
    </row>
    <row r="6448" spans="1:9" ht="15.6">
      <c r="A6448" s="70">
        <f>'Balance N'!I6451</f>
        <v>0</v>
      </c>
      <c r="B6448" s="71">
        <f>'Balance N'!J6451</f>
        <v>0</v>
      </c>
      <c r="C6448" s="72">
        <f>'Balance N'!K6451</f>
        <v>0</v>
      </c>
      <c r="D6448" s="72">
        <f>'Balance N'!L6451</f>
        <v>0</v>
      </c>
      <c r="E6448" s="72">
        <f>'Balance N'!M6451</f>
        <v>0</v>
      </c>
      <c r="F6448" s="72">
        <f>'Balance N'!N6451</f>
        <v>0</v>
      </c>
      <c r="G6448" s="72">
        <f>'Balance N'!O6451</f>
        <v>0</v>
      </c>
      <c r="H6448" s="72">
        <f>'Balance N'!P6451</f>
        <v>0</v>
      </c>
      <c r="I6448" s="74">
        <f t="shared" si="100"/>
        <v>0</v>
      </c>
    </row>
    <row r="6449" spans="1:9" ht="15.6">
      <c r="A6449" s="70">
        <f>'Balance N'!I6452</f>
        <v>0</v>
      </c>
      <c r="B6449" s="71">
        <f>'Balance N'!J6452</f>
        <v>0</v>
      </c>
      <c r="C6449" s="72">
        <f>'Balance N'!K6452</f>
        <v>0</v>
      </c>
      <c r="D6449" s="72">
        <f>'Balance N'!L6452</f>
        <v>0</v>
      </c>
      <c r="E6449" s="72">
        <f>'Balance N'!M6452</f>
        <v>0</v>
      </c>
      <c r="F6449" s="72">
        <f>'Balance N'!N6452</f>
        <v>0</v>
      </c>
      <c r="G6449" s="72">
        <f>'Balance N'!O6452</f>
        <v>0</v>
      </c>
      <c r="H6449" s="72">
        <f>'Balance N'!P6452</f>
        <v>0</v>
      </c>
      <c r="I6449" s="74">
        <f t="shared" si="100"/>
        <v>0</v>
      </c>
    </row>
    <row r="6450" spans="1:9" ht="15.6">
      <c r="A6450" s="70">
        <f>'Balance N'!I6453</f>
        <v>0</v>
      </c>
      <c r="B6450" s="71">
        <f>'Balance N'!J6453</f>
        <v>0</v>
      </c>
      <c r="C6450" s="72">
        <f>'Balance N'!K6453</f>
        <v>0</v>
      </c>
      <c r="D6450" s="72">
        <f>'Balance N'!L6453</f>
        <v>0</v>
      </c>
      <c r="E6450" s="72">
        <f>'Balance N'!M6453</f>
        <v>0</v>
      </c>
      <c r="F6450" s="72">
        <f>'Balance N'!N6453</f>
        <v>0</v>
      </c>
      <c r="G6450" s="72">
        <f>'Balance N'!O6453</f>
        <v>0</v>
      </c>
      <c r="H6450" s="72">
        <f>'Balance N'!P6453</f>
        <v>0</v>
      </c>
      <c r="I6450" s="74">
        <f t="shared" si="100"/>
        <v>0</v>
      </c>
    </row>
    <row r="6451" spans="1:9" ht="15.6">
      <c r="A6451" s="70">
        <f>'Balance N'!I6454</f>
        <v>0</v>
      </c>
      <c r="B6451" s="71">
        <f>'Balance N'!J6454</f>
        <v>0</v>
      </c>
      <c r="C6451" s="72">
        <f>'Balance N'!K6454</f>
        <v>0</v>
      </c>
      <c r="D6451" s="72">
        <f>'Balance N'!L6454</f>
        <v>0</v>
      </c>
      <c r="E6451" s="72">
        <f>'Balance N'!M6454</f>
        <v>0</v>
      </c>
      <c r="F6451" s="72">
        <f>'Balance N'!N6454</f>
        <v>0</v>
      </c>
      <c r="G6451" s="72">
        <f>'Balance N'!O6454</f>
        <v>0</v>
      </c>
      <c r="H6451" s="72">
        <f>'Balance N'!P6454</f>
        <v>0</v>
      </c>
      <c r="I6451" s="74">
        <f t="shared" si="100"/>
        <v>0</v>
      </c>
    </row>
    <row r="6452" spans="1:9" ht="15.6">
      <c r="A6452" s="70">
        <f>'Balance N'!I6455</f>
        <v>0</v>
      </c>
      <c r="B6452" s="71">
        <f>'Balance N'!J6455</f>
        <v>0</v>
      </c>
      <c r="C6452" s="72">
        <f>'Balance N'!K6455</f>
        <v>0</v>
      </c>
      <c r="D6452" s="72">
        <f>'Balance N'!L6455</f>
        <v>0</v>
      </c>
      <c r="E6452" s="72">
        <f>'Balance N'!M6455</f>
        <v>0</v>
      </c>
      <c r="F6452" s="72">
        <f>'Balance N'!N6455</f>
        <v>0</v>
      </c>
      <c r="G6452" s="72">
        <f>'Balance N'!O6455</f>
        <v>0</v>
      </c>
      <c r="H6452" s="72">
        <f>'Balance N'!P6455</f>
        <v>0</v>
      </c>
      <c r="I6452" s="74">
        <f t="shared" si="100"/>
        <v>0</v>
      </c>
    </row>
    <row r="6453" spans="1:9" ht="15.6">
      <c r="A6453" s="70">
        <f>'Balance N'!I6456</f>
        <v>0</v>
      </c>
      <c r="B6453" s="71">
        <f>'Balance N'!J6456</f>
        <v>0</v>
      </c>
      <c r="C6453" s="72">
        <f>'Balance N'!K6456</f>
        <v>0</v>
      </c>
      <c r="D6453" s="72">
        <f>'Balance N'!L6456</f>
        <v>0</v>
      </c>
      <c r="E6453" s="72">
        <f>'Balance N'!M6456</f>
        <v>0</v>
      </c>
      <c r="F6453" s="72">
        <f>'Balance N'!N6456</f>
        <v>0</v>
      </c>
      <c r="G6453" s="72">
        <f>'Balance N'!O6456</f>
        <v>0</v>
      </c>
      <c r="H6453" s="72">
        <f>'Balance N'!P6456</f>
        <v>0</v>
      </c>
      <c r="I6453" s="74">
        <f t="shared" si="100"/>
        <v>0</v>
      </c>
    </row>
    <row r="6454" spans="1:9" ht="15.6">
      <c r="A6454" s="70">
        <f>'Balance N'!I6457</f>
        <v>0</v>
      </c>
      <c r="B6454" s="71">
        <f>'Balance N'!J6457</f>
        <v>0</v>
      </c>
      <c r="C6454" s="72">
        <f>'Balance N'!K6457</f>
        <v>0</v>
      </c>
      <c r="D6454" s="72">
        <f>'Balance N'!L6457</f>
        <v>0</v>
      </c>
      <c r="E6454" s="72">
        <f>'Balance N'!M6457</f>
        <v>0</v>
      </c>
      <c r="F6454" s="72">
        <f>'Balance N'!N6457</f>
        <v>0</v>
      </c>
      <c r="G6454" s="72">
        <f>'Balance N'!O6457</f>
        <v>0</v>
      </c>
      <c r="H6454" s="72">
        <f>'Balance N'!P6457</f>
        <v>0</v>
      </c>
      <c r="I6454" s="74">
        <f t="shared" si="100"/>
        <v>0</v>
      </c>
    </row>
    <row r="6455" spans="1:9" ht="15.6">
      <c r="A6455" s="70">
        <f>'Balance N'!I6458</f>
        <v>0</v>
      </c>
      <c r="B6455" s="71">
        <f>'Balance N'!J6458</f>
        <v>0</v>
      </c>
      <c r="C6455" s="72">
        <f>'Balance N'!K6458</f>
        <v>0</v>
      </c>
      <c r="D6455" s="72">
        <f>'Balance N'!L6458</f>
        <v>0</v>
      </c>
      <c r="E6455" s="72">
        <f>'Balance N'!M6458</f>
        <v>0</v>
      </c>
      <c r="F6455" s="72">
        <f>'Balance N'!N6458</f>
        <v>0</v>
      </c>
      <c r="G6455" s="72">
        <f>'Balance N'!O6458</f>
        <v>0</v>
      </c>
      <c r="H6455" s="72">
        <f>'Balance N'!P6458</f>
        <v>0</v>
      </c>
      <c r="I6455" s="74">
        <f t="shared" si="100"/>
        <v>0</v>
      </c>
    </row>
    <row r="6456" spans="1:9" ht="15.6">
      <c r="A6456" s="70">
        <f>'Balance N'!I6459</f>
        <v>0</v>
      </c>
      <c r="B6456" s="71">
        <f>'Balance N'!J6459</f>
        <v>0</v>
      </c>
      <c r="C6456" s="72">
        <f>'Balance N'!K6459</f>
        <v>0</v>
      </c>
      <c r="D6456" s="72">
        <f>'Balance N'!L6459</f>
        <v>0</v>
      </c>
      <c r="E6456" s="72">
        <f>'Balance N'!M6459</f>
        <v>0</v>
      </c>
      <c r="F6456" s="72">
        <f>'Balance N'!N6459</f>
        <v>0</v>
      </c>
      <c r="G6456" s="72">
        <f>'Balance N'!O6459</f>
        <v>0</v>
      </c>
      <c r="H6456" s="72">
        <f>'Balance N'!P6459</f>
        <v>0</v>
      </c>
      <c r="I6456" s="74">
        <f t="shared" si="100"/>
        <v>0</v>
      </c>
    </row>
    <row r="6457" spans="1:9" ht="15.6">
      <c r="A6457" s="70">
        <f>'Balance N'!I6460</f>
        <v>0</v>
      </c>
      <c r="B6457" s="71">
        <f>'Balance N'!J6460</f>
        <v>0</v>
      </c>
      <c r="C6457" s="72">
        <f>'Balance N'!K6460</f>
        <v>0</v>
      </c>
      <c r="D6457" s="72">
        <f>'Balance N'!L6460</f>
        <v>0</v>
      </c>
      <c r="E6457" s="72">
        <f>'Balance N'!M6460</f>
        <v>0</v>
      </c>
      <c r="F6457" s="72">
        <f>'Balance N'!N6460</f>
        <v>0</v>
      </c>
      <c r="G6457" s="72">
        <f>'Balance N'!O6460</f>
        <v>0</v>
      </c>
      <c r="H6457" s="72">
        <f>'Balance N'!P6460</f>
        <v>0</v>
      </c>
      <c r="I6457" s="74">
        <f t="shared" si="100"/>
        <v>0</v>
      </c>
    </row>
    <row r="6458" spans="1:9" ht="15.6">
      <c r="A6458" s="70">
        <f>'Balance N'!I6461</f>
        <v>0</v>
      </c>
      <c r="B6458" s="71">
        <f>'Balance N'!J6461</f>
        <v>0</v>
      </c>
      <c r="C6458" s="72">
        <f>'Balance N'!K6461</f>
        <v>0</v>
      </c>
      <c r="D6458" s="72">
        <f>'Balance N'!L6461</f>
        <v>0</v>
      </c>
      <c r="E6458" s="72">
        <f>'Balance N'!M6461</f>
        <v>0</v>
      </c>
      <c r="F6458" s="72">
        <f>'Balance N'!N6461</f>
        <v>0</v>
      </c>
      <c r="G6458" s="72">
        <f>'Balance N'!O6461</f>
        <v>0</v>
      </c>
      <c r="H6458" s="72">
        <f>'Balance N'!P6461</f>
        <v>0</v>
      </c>
      <c r="I6458" s="74">
        <f t="shared" si="100"/>
        <v>0</v>
      </c>
    </row>
    <row r="6459" spans="1:9" ht="15.6">
      <c r="A6459" s="70">
        <f>'Balance N'!I6462</f>
        <v>0</v>
      </c>
      <c r="B6459" s="71">
        <f>'Balance N'!J6462</f>
        <v>0</v>
      </c>
      <c r="C6459" s="72">
        <f>'Balance N'!K6462</f>
        <v>0</v>
      </c>
      <c r="D6459" s="72">
        <f>'Balance N'!L6462</f>
        <v>0</v>
      </c>
      <c r="E6459" s="72">
        <f>'Balance N'!M6462</f>
        <v>0</v>
      </c>
      <c r="F6459" s="72">
        <f>'Balance N'!N6462</f>
        <v>0</v>
      </c>
      <c r="G6459" s="72">
        <f>'Balance N'!O6462</f>
        <v>0</v>
      </c>
      <c r="H6459" s="72">
        <f>'Balance N'!P6462</f>
        <v>0</v>
      </c>
      <c r="I6459" s="74">
        <f t="shared" si="100"/>
        <v>0</v>
      </c>
    </row>
    <row r="6460" spans="1:9" ht="15.6">
      <c r="A6460" s="70">
        <f>'Balance N'!I6463</f>
        <v>0</v>
      </c>
      <c r="B6460" s="71">
        <f>'Balance N'!J6463</f>
        <v>0</v>
      </c>
      <c r="C6460" s="72">
        <f>'Balance N'!K6463</f>
        <v>0</v>
      </c>
      <c r="D6460" s="72">
        <f>'Balance N'!L6463</f>
        <v>0</v>
      </c>
      <c r="E6460" s="72">
        <f>'Balance N'!M6463</f>
        <v>0</v>
      </c>
      <c r="F6460" s="72">
        <f>'Balance N'!N6463</f>
        <v>0</v>
      </c>
      <c r="G6460" s="72">
        <f>'Balance N'!O6463</f>
        <v>0</v>
      </c>
      <c r="H6460" s="72">
        <f>'Balance N'!P6463</f>
        <v>0</v>
      </c>
      <c r="I6460" s="74">
        <f t="shared" si="100"/>
        <v>0</v>
      </c>
    </row>
    <row r="6461" spans="1:9" ht="15.6">
      <c r="A6461" s="70">
        <f>'Balance N'!I6464</f>
        <v>0</v>
      </c>
      <c r="B6461" s="71">
        <f>'Balance N'!J6464</f>
        <v>0</v>
      </c>
      <c r="C6461" s="72">
        <f>'Balance N'!K6464</f>
        <v>0</v>
      </c>
      <c r="D6461" s="72">
        <f>'Balance N'!L6464</f>
        <v>0</v>
      </c>
      <c r="E6461" s="72">
        <f>'Balance N'!M6464</f>
        <v>0</v>
      </c>
      <c r="F6461" s="72">
        <f>'Balance N'!N6464</f>
        <v>0</v>
      </c>
      <c r="G6461" s="72">
        <f>'Balance N'!O6464</f>
        <v>0</v>
      </c>
      <c r="H6461" s="72">
        <f>'Balance N'!P6464</f>
        <v>0</v>
      </c>
      <c r="I6461" s="74">
        <f t="shared" si="100"/>
        <v>0</v>
      </c>
    </row>
    <row r="6462" spans="1:9" ht="15.6">
      <c r="A6462" s="70">
        <f>'Balance N'!I6465</f>
        <v>0</v>
      </c>
      <c r="B6462" s="71">
        <f>'Balance N'!J6465</f>
        <v>0</v>
      </c>
      <c r="C6462" s="72">
        <f>'Balance N'!K6465</f>
        <v>0</v>
      </c>
      <c r="D6462" s="72">
        <f>'Balance N'!L6465</f>
        <v>0</v>
      </c>
      <c r="E6462" s="72">
        <f>'Balance N'!M6465</f>
        <v>0</v>
      </c>
      <c r="F6462" s="72">
        <f>'Balance N'!N6465</f>
        <v>0</v>
      </c>
      <c r="G6462" s="72">
        <f>'Balance N'!O6465</f>
        <v>0</v>
      </c>
      <c r="H6462" s="72">
        <f>'Balance N'!P6465</f>
        <v>0</v>
      </c>
      <c r="I6462" s="74">
        <f t="shared" si="100"/>
        <v>0</v>
      </c>
    </row>
    <row r="6463" spans="1:9" ht="15.6">
      <c r="A6463" s="70">
        <f>'Balance N'!I6466</f>
        <v>0</v>
      </c>
      <c r="B6463" s="71">
        <f>'Balance N'!J6466</f>
        <v>0</v>
      </c>
      <c r="C6463" s="72">
        <f>'Balance N'!K6466</f>
        <v>0</v>
      </c>
      <c r="D6463" s="72">
        <f>'Balance N'!L6466</f>
        <v>0</v>
      </c>
      <c r="E6463" s="72">
        <f>'Balance N'!M6466</f>
        <v>0</v>
      </c>
      <c r="F6463" s="72">
        <f>'Balance N'!N6466</f>
        <v>0</v>
      </c>
      <c r="G6463" s="72">
        <f>'Balance N'!O6466</f>
        <v>0</v>
      </c>
      <c r="H6463" s="72">
        <f>'Balance N'!P6466</f>
        <v>0</v>
      </c>
      <c r="I6463" s="74">
        <f t="shared" si="100"/>
        <v>0</v>
      </c>
    </row>
    <row r="6464" spans="1:9" ht="15.6">
      <c r="A6464" s="70">
        <f>'Balance N'!I6467</f>
        <v>0</v>
      </c>
      <c r="B6464" s="71">
        <f>'Balance N'!J6467</f>
        <v>0</v>
      </c>
      <c r="C6464" s="72">
        <f>'Balance N'!K6467</f>
        <v>0</v>
      </c>
      <c r="D6464" s="72">
        <f>'Balance N'!L6467</f>
        <v>0</v>
      </c>
      <c r="E6464" s="72">
        <f>'Balance N'!M6467</f>
        <v>0</v>
      </c>
      <c r="F6464" s="72">
        <f>'Balance N'!N6467</f>
        <v>0</v>
      </c>
      <c r="G6464" s="72">
        <f>'Balance N'!O6467</f>
        <v>0</v>
      </c>
      <c r="H6464" s="72">
        <f>'Balance N'!P6467</f>
        <v>0</v>
      </c>
      <c r="I6464" s="74">
        <f t="shared" si="100"/>
        <v>0</v>
      </c>
    </row>
    <row r="6465" spans="1:9" ht="15.6">
      <c r="A6465" s="70">
        <f>'Balance N'!I6468</f>
        <v>0</v>
      </c>
      <c r="B6465" s="71">
        <f>'Balance N'!J6468</f>
        <v>0</v>
      </c>
      <c r="C6465" s="72">
        <f>'Balance N'!K6468</f>
        <v>0</v>
      </c>
      <c r="D6465" s="72">
        <f>'Balance N'!L6468</f>
        <v>0</v>
      </c>
      <c r="E6465" s="72">
        <f>'Balance N'!M6468</f>
        <v>0</v>
      </c>
      <c r="F6465" s="72">
        <f>'Balance N'!N6468</f>
        <v>0</v>
      </c>
      <c r="G6465" s="72">
        <f>'Balance N'!O6468</f>
        <v>0</v>
      </c>
      <c r="H6465" s="72">
        <f>'Balance N'!P6468</f>
        <v>0</v>
      </c>
      <c r="I6465" s="74">
        <f t="shared" si="100"/>
        <v>0</v>
      </c>
    </row>
    <row r="6466" spans="1:9" ht="15.6">
      <c r="A6466" s="70">
        <f>'Balance N'!I6469</f>
        <v>0</v>
      </c>
      <c r="B6466" s="71">
        <f>'Balance N'!J6469</f>
        <v>0</v>
      </c>
      <c r="C6466" s="72">
        <f>'Balance N'!K6469</f>
        <v>0</v>
      </c>
      <c r="D6466" s="72">
        <f>'Balance N'!L6469</f>
        <v>0</v>
      </c>
      <c r="E6466" s="72">
        <f>'Balance N'!M6469</f>
        <v>0</v>
      </c>
      <c r="F6466" s="72">
        <f>'Balance N'!N6469</f>
        <v>0</v>
      </c>
      <c r="G6466" s="72">
        <f>'Balance N'!O6469</f>
        <v>0</v>
      </c>
      <c r="H6466" s="72">
        <f>'Balance N'!P6469</f>
        <v>0</v>
      </c>
      <c r="I6466" s="74">
        <f t="shared" si="100"/>
        <v>0</v>
      </c>
    </row>
    <row r="6467" spans="1:9" ht="15.6">
      <c r="A6467" s="70">
        <f>'Balance N'!I6470</f>
        <v>0</v>
      </c>
      <c r="B6467" s="71">
        <f>'Balance N'!J6470</f>
        <v>0</v>
      </c>
      <c r="C6467" s="72">
        <f>'Balance N'!K6470</f>
        <v>0</v>
      </c>
      <c r="D6467" s="72">
        <f>'Balance N'!L6470</f>
        <v>0</v>
      </c>
      <c r="E6467" s="72">
        <f>'Balance N'!M6470</f>
        <v>0</v>
      </c>
      <c r="F6467" s="72">
        <f>'Balance N'!N6470</f>
        <v>0</v>
      </c>
      <c r="G6467" s="72">
        <f>'Balance N'!O6470</f>
        <v>0</v>
      </c>
      <c r="H6467" s="72">
        <f>'Balance N'!P6470</f>
        <v>0</v>
      </c>
      <c r="I6467" s="74">
        <f t="shared" ref="I6467:I6530" si="101">(C6467-D6467)+(E6467-F6467)-(G6467-H6467)</f>
        <v>0</v>
      </c>
    </row>
    <row r="6468" spans="1:9" ht="15.6">
      <c r="A6468" s="70">
        <f>'Balance N'!I6471</f>
        <v>0</v>
      </c>
      <c r="B6468" s="71">
        <f>'Balance N'!J6471</f>
        <v>0</v>
      </c>
      <c r="C6468" s="72">
        <f>'Balance N'!K6471</f>
        <v>0</v>
      </c>
      <c r="D6468" s="72">
        <f>'Balance N'!L6471</f>
        <v>0</v>
      </c>
      <c r="E6468" s="72">
        <f>'Balance N'!M6471</f>
        <v>0</v>
      </c>
      <c r="F6468" s="72">
        <f>'Balance N'!N6471</f>
        <v>0</v>
      </c>
      <c r="G6468" s="72">
        <f>'Balance N'!O6471</f>
        <v>0</v>
      </c>
      <c r="H6468" s="72">
        <f>'Balance N'!P6471</f>
        <v>0</v>
      </c>
      <c r="I6468" s="74">
        <f t="shared" si="101"/>
        <v>0</v>
      </c>
    </row>
    <row r="6469" spans="1:9" ht="15.6">
      <c r="A6469" s="70">
        <f>'Balance N'!I6472</f>
        <v>0</v>
      </c>
      <c r="B6469" s="71">
        <f>'Balance N'!J6472</f>
        <v>0</v>
      </c>
      <c r="C6469" s="72">
        <f>'Balance N'!K6472</f>
        <v>0</v>
      </c>
      <c r="D6469" s="72">
        <f>'Balance N'!L6472</f>
        <v>0</v>
      </c>
      <c r="E6469" s="72">
        <f>'Balance N'!M6472</f>
        <v>0</v>
      </c>
      <c r="F6469" s="72">
        <f>'Balance N'!N6472</f>
        <v>0</v>
      </c>
      <c r="G6469" s="72">
        <f>'Balance N'!O6472</f>
        <v>0</v>
      </c>
      <c r="H6469" s="72">
        <f>'Balance N'!P6472</f>
        <v>0</v>
      </c>
      <c r="I6469" s="74">
        <f t="shared" si="101"/>
        <v>0</v>
      </c>
    </row>
    <row r="6470" spans="1:9" ht="15.6">
      <c r="A6470" s="70">
        <f>'Balance N'!I6473</f>
        <v>0</v>
      </c>
      <c r="B6470" s="71">
        <f>'Balance N'!J6473</f>
        <v>0</v>
      </c>
      <c r="C6470" s="72">
        <f>'Balance N'!K6473</f>
        <v>0</v>
      </c>
      <c r="D6470" s="72">
        <f>'Balance N'!L6473</f>
        <v>0</v>
      </c>
      <c r="E6470" s="72">
        <f>'Balance N'!M6473</f>
        <v>0</v>
      </c>
      <c r="F6470" s="72">
        <f>'Balance N'!N6473</f>
        <v>0</v>
      </c>
      <c r="G6470" s="72">
        <f>'Balance N'!O6473</f>
        <v>0</v>
      </c>
      <c r="H6470" s="72">
        <f>'Balance N'!P6473</f>
        <v>0</v>
      </c>
      <c r="I6470" s="74">
        <f t="shared" si="101"/>
        <v>0</v>
      </c>
    </row>
    <row r="6471" spans="1:9" ht="15.6">
      <c r="A6471" s="70">
        <f>'Balance N'!I6474</f>
        <v>0</v>
      </c>
      <c r="B6471" s="71">
        <f>'Balance N'!J6474</f>
        <v>0</v>
      </c>
      <c r="C6471" s="72">
        <f>'Balance N'!K6474</f>
        <v>0</v>
      </c>
      <c r="D6471" s="72">
        <f>'Balance N'!L6474</f>
        <v>0</v>
      </c>
      <c r="E6471" s="72">
        <f>'Balance N'!M6474</f>
        <v>0</v>
      </c>
      <c r="F6471" s="72">
        <f>'Balance N'!N6474</f>
        <v>0</v>
      </c>
      <c r="G6471" s="72">
        <f>'Balance N'!O6474</f>
        <v>0</v>
      </c>
      <c r="H6471" s="72">
        <f>'Balance N'!P6474</f>
        <v>0</v>
      </c>
      <c r="I6471" s="74">
        <f t="shared" si="101"/>
        <v>0</v>
      </c>
    </row>
    <row r="6472" spans="1:9" ht="15.6">
      <c r="A6472" s="70">
        <f>'Balance N'!I6475</f>
        <v>0</v>
      </c>
      <c r="B6472" s="71">
        <f>'Balance N'!J6475</f>
        <v>0</v>
      </c>
      <c r="C6472" s="72">
        <f>'Balance N'!K6475</f>
        <v>0</v>
      </c>
      <c r="D6472" s="72">
        <f>'Balance N'!L6475</f>
        <v>0</v>
      </c>
      <c r="E6472" s="72">
        <f>'Balance N'!M6475</f>
        <v>0</v>
      </c>
      <c r="F6472" s="72">
        <f>'Balance N'!N6475</f>
        <v>0</v>
      </c>
      <c r="G6472" s="72">
        <f>'Balance N'!O6475</f>
        <v>0</v>
      </c>
      <c r="H6472" s="72">
        <f>'Balance N'!P6475</f>
        <v>0</v>
      </c>
      <c r="I6472" s="74">
        <f t="shared" si="101"/>
        <v>0</v>
      </c>
    </row>
    <row r="6473" spans="1:9" ht="15.6">
      <c r="A6473" s="70">
        <f>'Balance N'!I6476</f>
        <v>0</v>
      </c>
      <c r="B6473" s="71">
        <f>'Balance N'!J6476</f>
        <v>0</v>
      </c>
      <c r="C6473" s="72">
        <f>'Balance N'!K6476</f>
        <v>0</v>
      </c>
      <c r="D6473" s="72">
        <f>'Balance N'!L6476</f>
        <v>0</v>
      </c>
      <c r="E6473" s="72">
        <f>'Balance N'!M6476</f>
        <v>0</v>
      </c>
      <c r="F6473" s="72">
        <f>'Balance N'!N6476</f>
        <v>0</v>
      </c>
      <c r="G6473" s="72">
        <f>'Balance N'!O6476</f>
        <v>0</v>
      </c>
      <c r="H6473" s="72">
        <f>'Balance N'!P6476</f>
        <v>0</v>
      </c>
      <c r="I6473" s="74">
        <f t="shared" si="101"/>
        <v>0</v>
      </c>
    </row>
    <row r="6474" spans="1:9" ht="15.6">
      <c r="A6474" s="70">
        <f>'Balance N'!I6477</f>
        <v>0</v>
      </c>
      <c r="B6474" s="71">
        <f>'Balance N'!J6477</f>
        <v>0</v>
      </c>
      <c r="C6474" s="72">
        <f>'Balance N'!K6477</f>
        <v>0</v>
      </c>
      <c r="D6474" s="72">
        <f>'Balance N'!L6477</f>
        <v>0</v>
      </c>
      <c r="E6474" s="72">
        <f>'Balance N'!M6477</f>
        <v>0</v>
      </c>
      <c r="F6474" s="72">
        <f>'Balance N'!N6477</f>
        <v>0</v>
      </c>
      <c r="G6474" s="72">
        <f>'Balance N'!O6477</f>
        <v>0</v>
      </c>
      <c r="H6474" s="72">
        <f>'Balance N'!P6477</f>
        <v>0</v>
      </c>
      <c r="I6474" s="74">
        <f t="shared" si="101"/>
        <v>0</v>
      </c>
    </row>
    <row r="6475" spans="1:9" ht="15.6">
      <c r="A6475" s="70">
        <f>'Balance N'!I6478</f>
        <v>0</v>
      </c>
      <c r="B6475" s="71">
        <f>'Balance N'!J6478</f>
        <v>0</v>
      </c>
      <c r="C6475" s="72">
        <f>'Balance N'!K6478</f>
        <v>0</v>
      </c>
      <c r="D6475" s="72">
        <f>'Balance N'!L6478</f>
        <v>0</v>
      </c>
      <c r="E6475" s="72">
        <f>'Balance N'!M6478</f>
        <v>0</v>
      </c>
      <c r="F6475" s="72">
        <f>'Balance N'!N6478</f>
        <v>0</v>
      </c>
      <c r="G6475" s="72">
        <f>'Balance N'!O6478</f>
        <v>0</v>
      </c>
      <c r="H6475" s="72">
        <f>'Balance N'!P6478</f>
        <v>0</v>
      </c>
      <c r="I6475" s="74">
        <f t="shared" si="101"/>
        <v>0</v>
      </c>
    </row>
    <row r="6476" spans="1:9" ht="15.6">
      <c r="A6476" s="70">
        <f>'Balance N'!I6479</f>
        <v>0</v>
      </c>
      <c r="B6476" s="71">
        <f>'Balance N'!J6479</f>
        <v>0</v>
      </c>
      <c r="C6476" s="72">
        <f>'Balance N'!K6479</f>
        <v>0</v>
      </c>
      <c r="D6476" s="72">
        <f>'Balance N'!L6479</f>
        <v>0</v>
      </c>
      <c r="E6476" s="72">
        <f>'Balance N'!M6479</f>
        <v>0</v>
      </c>
      <c r="F6476" s="72">
        <f>'Balance N'!N6479</f>
        <v>0</v>
      </c>
      <c r="G6476" s="72">
        <f>'Balance N'!O6479</f>
        <v>0</v>
      </c>
      <c r="H6476" s="72">
        <f>'Balance N'!P6479</f>
        <v>0</v>
      </c>
      <c r="I6476" s="74">
        <f t="shared" si="101"/>
        <v>0</v>
      </c>
    </row>
    <row r="6477" spans="1:9" ht="15.6">
      <c r="A6477" s="70">
        <f>'Balance N'!I6480</f>
        <v>0</v>
      </c>
      <c r="B6477" s="71">
        <f>'Balance N'!J6480</f>
        <v>0</v>
      </c>
      <c r="C6477" s="72">
        <f>'Balance N'!K6480</f>
        <v>0</v>
      </c>
      <c r="D6477" s="72">
        <f>'Balance N'!L6480</f>
        <v>0</v>
      </c>
      <c r="E6477" s="72">
        <f>'Balance N'!M6480</f>
        <v>0</v>
      </c>
      <c r="F6477" s="72">
        <f>'Balance N'!N6480</f>
        <v>0</v>
      </c>
      <c r="G6477" s="72">
        <f>'Balance N'!O6480</f>
        <v>0</v>
      </c>
      <c r="H6477" s="72">
        <f>'Balance N'!P6480</f>
        <v>0</v>
      </c>
      <c r="I6477" s="74">
        <f t="shared" si="101"/>
        <v>0</v>
      </c>
    </row>
    <row r="6478" spans="1:9" ht="15.6">
      <c r="A6478" s="70">
        <f>'Balance N'!I6481</f>
        <v>0</v>
      </c>
      <c r="B6478" s="71">
        <f>'Balance N'!J6481</f>
        <v>0</v>
      </c>
      <c r="C6478" s="72">
        <f>'Balance N'!K6481</f>
        <v>0</v>
      </c>
      <c r="D6478" s="72">
        <f>'Balance N'!L6481</f>
        <v>0</v>
      </c>
      <c r="E6478" s="72">
        <f>'Balance N'!M6481</f>
        <v>0</v>
      </c>
      <c r="F6478" s="72">
        <f>'Balance N'!N6481</f>
        <v>0</v>
      </c>
      <c r="G6478" s="72">
        <f>'Balance N'!O6481</f>
        <v>0</v>
      </c>
      <c r="H6478" s="72">
        <f>'Balance N'!P6481</f>
        <v>0</v>
      </c>
      <c r="I6478" s="74">
        <f t="shared" si="101"/>
        <v>0</v>
      </c>
    </row>
    <row r="6479" spans="1:9" ht="15.6">
      <c r="A6479" s="70">
        <f>'Balance N'!I6482</f>
        <v>0</v>
      </c>
      <c r="B6479" s="71">
        <f>'Balance N'!J6482</f>
        <v>0</v>
      </c>
      <c r="C6479" s="72">
        <f>'Balance N'!K6482</f>
        <v>0</v>
      </c>
      <c r="D6479" s="72">
        <f>'Balance N'!L6482</f>
        <v>0</v>
      </c>
      <c r="E6479" s="72">
        <f>'Balance N'!M6482</f>
        <v>0</v>
      </c>
      <c r="F6479" s="72">
        <f>'Balance N'!N6482</f>
        <v>0</v>
      </c>
      <c r="G6479" s="72">
        <f>'Balance N'!O6482</f>
        <v>0</v>
      </c>
      <c r="H6479" s="72">
        <f>'Balance N'!P6482</f>
        <v>0</v>
      </c>
      <c r="I6479" s="74">
        <f t="shared" si="101"/>
        <v>0</v>
      </c>
    </row>
    <row r="6480" spans="1:9" ht="15.6">
      <c r="A6480" s="70">
        <f>'Balance N'!I6483</f>
        <v>0</v>
      </c>
      <c r="B6480" s="71">
        <f>'Balance N'!J6483</f>
        <v>0</v>
      </c>
      <c r="C6480" s="72">
        <f>'Balance N'!K6483</f>
        <v>0</v>
      </c>
      <c r="D6480" s="72">
        <f>'Balance N'!L6483</f>
        <v>0</v>
      </c>
      <c r="E6480" s="72">
        <f>'Balance N'!M6483</f>
        <v>0</v>
      </c>
      <c r="F6480" s="72">
        <f>'Balance N'!N6483</f>
        <v>0</v>
      </c>
      <c r="G6480" s="72">
        <f>'Balance N'!O6483</f>
        <v>0</v>
      </c>
      <c r="H6480" s="72">
        <f>'Balance N'!P6483</f>
        <v>0</v>
      </c>
      <c r="I6480" s="74">
        <f t="shared" si="101"/>
        <v>0</v>
      </c>
    </row>
    <row r="6481" spans="1:9" ht="15.6">
      <c r="A6481" s="70">
        <f>'Balance N'!I6484</f>
        <v>0</v>
      </c>
      <c r="B6481" s="71">
        <f>'Balance N'!J6484</f>
        <v>0</v>
      </c>
      <c r="C6481" s="72">
        <f>'Balance N'!K6484</f>
        <v>0</v>
      </c>
      <c r="D6481" s="72">
        <f>'Balance N'!L6484</f>
        <v>0</v>
      </c>
      <c r="E6481" s="72">
        <f>'Balance N'!M6484</f>
        <v>0</v>
      </c>
      <c r="F6481" s="72">
        <f>'Balance N'!N6484</f>
        <v>0</v>
      </c>
      <c r="G6481" s="72">
        <f>'Balance N'!O6484</f>
        <v>0</v>
      </c>
      <c r="H6481" s="72">
        <f>'Balance N'!P6484</f>
        <v>0</v>
      </c>
      <c r="I6481" s="74">
        <f t="shared" si="101"/>
        <v>0</v>
      </c>
    </row>
    <row r="6482" spans="1:9" ht="15.6">
      <c r="A6482" s="70">
        <f>'Balance N'!I6485</f>
        <v>0</v>
      </c>
      <c r="B6482" s="71">
        <f>'Balance N'!J6485</f>
        <v>0</v>
      </c>
      <c r="C6482" s="72">
        <f>'Balance N'!K6485</f>
        <v>0</v>
      </c>
      <c r="D6482" s="72">
        <f>'Balance N'!L6485</f>
        <v>0</v>
      </c>
      <c r="E6482" s="72">
        <f>'Balance N'!M6485</f>
        <v>0</v>
      </c>
      <c r="F6482" s="72">
        <f>'Balance N'!N6485</f>
        <v>0</v>
      </c>
      <c r="G6482" s="72">
        <f>'Balance N'!O6485</f>
        <v>0</v>
      </c>
      <c r="H6482" s="72">
        <f>'Balance N'!P6485</f>
        <v>0</v>
      </c>
      <c r="I6482" s="74">
        <f t="shared" si="101"/>
        <v>0</v>
      </c>
    </row>
    <row r="6483" spans="1:9" ht="15.6">
      <c r="A6483" s="70">
        <f>'Balance N'!I6486</f>
        <v>0</v>
      </c>
      <c r="B6483" s="71">
        <f>'Balance N'!J6486</f>
        <v>0</v>
      </c>
      <c r="C6483" s="72">
        <f>'Balance N'!K6486</f>
        <v>0</v>
      </c>
      <c r="D6483" s="72">
        <f>'Balance N'!L6486</f>
        <v>0</v>
      </c>
      <c r="E6483" s="72">
        <f>'Balance N'!M6486</f>
        <v>0</v>
      </c>
      <c r="F6483" s="72">
        <f>'Balance N'!N6486</f>
        <v>0</v>
      </c>
      <c r="G6483" s="72">
        <f>'Balance N'!O6486</f>
        <v>0</v>
      </c>
      <c r="H6483" s="72">
        <f>'Balance N'!P6486</f>
        <v>0</v>
      </c>
      <c r="I6483" s="74">
        <f t="shared" si="101"/>
        <v>0</v>
      </c>
    </row>
    <row r="6484" spans="1:9" ht="15.6">
      <c r="A6484" s="70">
        <f>'Balance N'!I6487</f>
        <v>0</v>
      </c>
      <c r="B6484" s="71">
        <f>'Balance N'!J6487</f>
        <v>0</v>
      </c>
      <c r="C6484" s="72">
        <f>'Balance N'!K6487</f>
        <v>0</v>
      </c>
      <c r="D6484" s="72">
        <f>'Balance N'!L6487</f>
        <v>0</v>
      </c>
      <c r="E6484" s="72">
        <f>'Balance N'!M6487</f>
        <v>0</v>
      </c>
      <c r="F6484" s="72">
        <f>'Balance N'!N6487</f>
        <v>0</v>
      </c>
      <c r="G6484" s="72">
        <f>'Balance N'!O6487</f>
        <v>0</v>
      </c>
      <c r="H6484" s="72">
        <f>'Balance N'!P6487</f>
        <v>0</v>
      </c>
      <c r="I6484" s="74">
        <f t="shared" si="101"/>
        <v>0</v>
      </c>
    </row>
    <row r="6485" spans="1:9" ht="15.6">
      <c r="A6485" s="70">
        <f>'Balance N'!I6488</f>
        <v>0</v>
      </c>
      <c r="B6485" s="71">
        <f>'Balance N'!J6488</f>
        <v>0</v>
      </c>
      <c r="C6485" s="72">
        <f>'Balance N'!K6488</f>
        <v>0</v>
      </c>
      <c r="D6485" s="72">
        <f>'Balance N'!L6488</f>
        <v>0</v>
      </c>
      <c r="E6485" s="72">
        <f>'Balance N'!M6488</f>
        <v>0</v>
      </c>
      <c r="F6485" s="72">
        <f>'Balance N'!N6488</f>
        <v>0</v>
      </c>
      <c r="G6485" s="72">
        <f>'Balance N'!O6488</f>
        <v>0</v>
      </c>
      <c r="H6485" s="72">
        <f>'Balance N'!P6488</f>
        <v>0</v>
      </c>
      <c r="I6485" s="74">
        <f t="shared" si="101"/>
        <v>0</v>
      </c>
    </row>
    <row r="6486" spans="1:9" ht="15.6">
      <c r="A6486" s="70">
        <f>'Balance N'!I6489</f>
        <v>0</v>
      </c>
      <c r="B6486" s="71">
        <f>'Balance N'!J6489</f>
        <v>0</v>
      </c>
      <c r="C6486" s="72">
        <f>'Balance N'!K6489</f>
        <v>0</v>
      </c>
      <c r="D6486" s="72">
        <f>'Balance N'!L6489</f>
        <v>0</v>
      </c>
      <c r="E6486" s="72">
        <f>'Balance N'!M6489</f>
        <v>0</v>
      </c>
      <c r="F6486" s="72">
        <f>'Balance N'!N6489</f>
        <v>0</v>
      </c>
      <c r="G6486" s="72">
        <f>'Balance N'!O6489</f>
        <v>0</v>
      </c>
      <c r="H6486" s="72">
        <f>'Balance N'!P6489</f>
        <v>0</v>
      </c>
      <c r="I6486" s="74">
        <f t="shared" si="101"/>
        <v>0</v>
      </c>
    </row>
    <row r="6487" spans="1:9" ht="15.6">
      <c r="A6487" s="70">
        <f>'Balance N'!I6490</f>
        <v>0</v>
      </c>
      <c r="B6487" s="71">
        <f>'Balance N'!J6490</f>
        <v>0</v>
      </c>
      <c r="C6487" s="72">
        <f>'Balance N'!K6490</f>
        <v>0</v>
      </c>
      <c r="D6487" s="72">
        <f>'Balance N'!L6490</f>
        <v>0</v>
      </c>
      <c r="E6487" s="72">
        <f>'Balance N'!M6490</f>
        <v>0</v>
      </c>
      <c r="F6487" s="72">
        <f>'Balance N'!N6490</f>
        <v>0</v>
      </c>
      <c r="G6487" s="72">
        <f>'Balance N'!O6490</f>
        <v>0</v>
      </c>
      <c r="H6487" s="72">
        <f>'Balance N'!P6490</f>
        <v>0</v>
      </c>
      <c r="I6487" s="74">
        <f t="shared" si="101"/>
        <v>0</v>
      </c>
    </row>
    <row r="6488" spans="1:9" ht="15.6">
      <c r="A6488" s="70">
        <f>'Balance N'!I6491</f>
        <v>0</v>
      </c>
      <c r="B6488" s="71">
        <f>'Balance N'!J6491</f>
        <v>0</v>
      </c>
      <c r="C6488" s="72">
        <f>'Balance N'!K6491</f>
        <v>0</v>
      </c>
      <c r="D6488" s="72">
        <f>'Balance N'!L6491</f>
        <v>0</v>
      </c>
      <c r="E6488" s="72">
        <f>'Balance N'!M6491</f>
        <v>0</v>
      </c>
      <c r="F6488" s="72">
        <f>'Balance N'!N6491</f>
        <v>0</v>
      </c>
      <c r="G6488" s="72">
        <f>'Balance N'!O6491</f>
        <v>0</v>
      </c>
      <c r="H6488" s="72">
        <f>'Balance N'!P6491</f>
        <v>0</v>
      </c>
      <c r="I6488" s="74">
        <f t="shared" si="101"/>
        <v>0</v>
      </c>
    </row>
    <row r="6489" spans="1:9" ht="15.6">
      <c r="A6489" s="70">
        <f>'Balance N'!I6492</f>
        <v>0</v>
      </c>
      <c r="B6489" s="71">
        <f>'Balance N'!J6492</f>
        <v>0</v>
      </c>
      <c r="C6489" s="72">
        <f>'Balance N'!K6492</f>
        <v>0</v>
      </c>
      <c r="D6489" s="72">
        <f>'Balance N'!L6492</f>
        <v>0</v>
      </c>
      <c r="E6489" s="72">
        <f>'Balance N'!M6492</f>
        <v>0</v>
      </c>
      <c r="F6489" s="72">
        <f>'Balance N'!N6492</f>
        <v>0</v>
      </c>
      <c r="G6489" s="72">
        <f>'Balance N'!O6492</f>
        <v>0</v>
      </c>
      <c r="H6489" s="72">
        <f>'Balance N'!P6492</f>
        <v>0</v>
      </c>
      <c r="I6489" s="74">
        <f t="shared" si="101"/>
        <v>0</v>
      </c>
    </row>
    <row r="6490" spans="1:9" ht="15.6">
      <c r="A6490" s="70">
        <f>'Balance N'!I6493</f>
        <v>0</v>
      </c>
      <c r="B6490" s="71">
        <f>'Balance N'!J6493</f>
        <v>0</v>
      </c>
      <c r="C6490" s="72">
        <f>'Balance N'!K6493</f>
        <v>0</v>
      </c>
      <c r="D6490" s="72">
        <f>'Balance N'!L6493</f>
        <v>0</v>
      </c>
      <c r="E6490" s="72">
        <f>'Balance N'!M6493</f>
        <v>0</v>
      </c>
      <c r="F6490" s="72">
        <f>'Balance N'!N6493</f>
        <v>0</v>
      </c>
      <c r="G6490" s="72">
        <f>'Balance N'!O6493</f>
        <v>0</v>
      </c>
      <c r="H6490" s="72">
        <f>'Balance N'!P6493</f>
        <v>0</v>
      </c>
      <c r="I6490" s="74">
        <f t="shared" si="101"/>
        <v>0</v>
      </c>
    </row>
    <row r="6491" spans="1:9" ht="15.6">
      <c r="A6491" s="70">
        <f>'Balance N'!I6494</f>
        <v>0</v>
      </c>
      <c r="B6491" s="71">
        <f>'Balance N'!J6494</f>
        <v>0</v>
      </c>
      <c r="C6491" s="72">
        <f>'Balance N'!K6494</f>
        <v>0</v>
      </c>
      <c r="D6491" s="72">
        <f>'Balance N'!L6494</f>
        <v>0</v>
      </c>
      <c r="E6491" s="72">
        <f>'Balance N'!M6494</f>
        <v>0</v>
      </c>
      <c r="F6491" s="72">
        <f>'Balance N'!N6494</f>
        <v>0</v>
      </c>
      <c r="G6491" s="72">
        <f>'Balance N'!O6494</f>
        <v>0</v>
      </c>
      <c r="H6491" s="72">
        <f>'Balance N'!P6494</f>
        <v>0</v>
      </c>
      <c r="I6491" s="74">
        <f t="shared" si="101"/>
        <v>0</v>
      </c>
    </row>
    <row r="6492" spans="1:9" ht="15.6">
      <c r="A6492" s="70">
        <f>'Balance N'!I6495</f>
        <v>0</v>
      </c>
      <c r="B6492" s="71">
        <f>'Balance N'!J6495</f>
        <v>0</v>
      </c>
      <c r="C6492" s="72">
        <f>'Balance N'!K6495</f>
        <v>0</v>
      </c>
      <c r="D6492" s="72">
        <f>'Balance N'!L6495</f>
        <v>0</v>
      </c>
      <c r="E6492" s="72">
        <f>'Balance N'!M6495</f>
        <v>0</v>
      </c>
      <c r="F6492" s="72">
        <f>'Balance N'!N6495</f>
        <v>0</v>
      </c>
      <c r="G6492" s="72">
        <f>'Balance N'!O6495</f>
        <v>0</v>
      </c>
      <c r="H6492" s="72">
        <f>'Balance N'!P6495</f>
        <v>0</v>
      </c>
      <c r="I6492" s="74">
        <f t="shared" si="101"/>
        <v>0</v>
      </c>
    </row>
    <row r="6493" spans="1:9" ht="15.6">
      <c r="A6493" s="70">
        <f>'Balance N'!I6496</f>
        <v>0</v>
      </c>
      <c r="B6493" s="71">
        <f>'Balance N'!J6496</f>
        <v>0</v>
      </c>
      <c r="C6493" s="72">
        <f>'Balance N'!K6496</f>
        <v>0</v>
      </c>
      <c r="D6493" s="72">
        <f>'Balance N'!L6496</f>
        <v>0</v>
      </c>
      <c r="E6493" s="72">
        <f>'Balance N'!M6496</f>
        <v>0</v>
      </c>
      <c r="F6493" s="72">
        <f>'Balance N'!N6496</f>
        <v>0</v>
      </c>
      <c r="G6493" s="72">
        <f>'Balance N'!O6496</f>
        <v>0</v>
      </c>
      <c r="H6493" s="72">
        <f>'Balance N'!P6496</f>
        <v>0</v>
      </c>
      <c r="I6493" s="74">
        <f t="shared" si="101"/>
        <v>0</v>
      </c>
    </row>
    <row r="6494" spans="1:9" ht="15.6">
      <c r="A6494" s="70">
        <f>'Balance N'!I6497</f>
        <v>0</v>
      </c>
      <c r="B6494" s="71">
        <f>'Balance N'!J6497</f>
        <v>0</v>
      </c>
      <c r="C6494" s="72">
        <f>'Balance N'!K6497</f>
        <v>0</v>
      </c>
      <c r="D6494" s="72">
        <f>'Balance N'!L6497</f>
        <v>0</v>
      </c>
      <c r="E6494" s="72">
        <f>'Balance N'!M6497</f>
        <v>0</v>
      </c>
      <c r="F6494" s="72">
        <f>'Balance N'!N6497</f>
        <v>0</v>
      </c>
      <c r="G6494" s="72">
        <f>'Balance N'!O6497</f>
        <v>0</v>
      </c>
      <c r="H6494" s="72">
        <f>'Balance N'!P6497</f>
        <v>0</v>
      </c>
      <c r="I6494" s="74">
        <f t="shared" si="101"/>
        <v>0</v>
      </c>
    </row>
    <row r="6495" spans="1:9" ht="15.6">
      <c r="A6495" s="70">
        <f>'Balance N'!I6498</f>
        <v>0</v>
      </c>
      <c r="B6495" s="71">
        <f>'Balance N'!J6498</f>
        <v>0</v>
      </c>
      <c r="C6495" s="72">
        <f>'Balance N'!K6498</f>
        <v>0</v>
      </c>
      <c r="D6495" s="72">
        <f>'Balance N'!L6498</f>
        <v>0</v>
      </c>
      <c r="E6495" s="72">
        <f>'Balance N'!M6498</f>
        <v>0</v>
      </c>
      <c r="F6495" s="72">
        <f>'Balance N'!N6498</f>
        <v>0</v>
      </c>
      <c r="G6495" s="72">
        <f>'Balance N'!O6498</f>
        <v>0</v>
      </c>
      <c r="H6495" s="72">
        <f>'Balance N'!P6498</f>
        <v>0</v>
      </c>
      <c r="I6495" s="74">
        <f t="shared" si="101"/>
        <v>0</v>
      </c>
    </row>
    <row r="6496" spans="1:9" ht="15.6">
      <c r="A6496" s="70">
        <f>'Balance N'!I6499</f>
        <v>0</v>
      </c>
      <c r="B6496" s="71">
        <f>'Balance N'!J6499</f>
        <v>0</v>
      </c>
      <c r="C6496" s="72">
        <f>'Balance N'!K6499</f>
        <v>0</v>
      </c>
      <c r="D6496" s="72">
        <f>'Balance N'!L6499</f>
        <v>0</v>
      </c>
      <c r="E6496" s="72">
        <f>'Balance N'!M6499</f>
        <v>0</v>
      </c>
      <c r="F6496" s="72">
        <f>'Balance N'!N6499</f>
        <v>0</v>
      </c>
      <c r="G6496" s="72">
        <f>'Balance N'!O6499</f>
        <v>0</v>
      </c>
      <c r="H6496" s="72">
        <f>'Balance N'!P6499</f>
        <v>0</v>
      </c>
      <c r="I6496" s="74">
        <f t="shared" si="101"/>
        <v>0</v>
      </c>
    </row>
    <row r="6497" spans="1:9" ht="15.6">
      <c r="A6497" s="70">
        <f>'Balance N'!I6500</f>
        <v>0</v>
      </c>
      <c r="B6497" s="71">
        <f>'Balance N'!J6500</f>
        <v>0</v>
      </c>
      <c r="C6497" s="72">
        <f>'Balance N'!K6500</f>
        <v>0</v>
      </c>
      <c r="D6497" s="72">
        <f>'Balance N'!L6500</f>
        <v>0</v>
      </c>
      <c r="E6497" s="72">
        <f>'Balance N'!M6500</f>
        <v>0</v>
      </c>
      <c r="F6497" s="72">
        <f>'Balance N'!N6500</f>
        <v>0</v>
      </c>
      <c r="G6497" s="72">
        <f>'Balance N'!O6500</f>
        <v>0</v>
      </c>
      <c r="H6497" s="72">
        <f>'Balance N'!P6500</f>
        <v>0</v>
      </c>
      <c r="I6497" s="74">
        <f t="shared" si="101"/>
        <v>0</v>
      </c>
    </row>
    <row r="6498" spans="1:9" ht="15.6">
      <c r="A6498" s="70">
        <f>'Balance N'!I6501</f>
        <v>0</v>
      </c>
      <c r="B6498" s="71">
        <f>'Balance N'!J6501</f>
        <v>0</v>
      </c>
      <c r="C6498" s="72">
        <f>'Balance N'!K6501</f>
        <v>0</v>
      </c>
      <c r="D6498" s="72">
        <f>'Balance N'!L6501</f>
        <v>0</v>
      </c>
      <c r="E6498" s="72">
        <f>'Balance N'!M6501</f>
        <v>0</v>
      </c>
      <c r="F6498" s="72">
        <f>'Balance N'!N6501</f>
        <v>0</v>
      </c>
      <c r="G6498" s="72">
        <f>'Balance N'!O6501</f>
        <v>0</v>
      </c>
      <c r="H6498" s="72">
        <f>'Balance N'!P6501</f>
        <v>0</v>
      </c>
      <c r="I6498" s="74">
        <f t="shared" si="101"/>
        <v>0</v>
      </c>
    </row>
    <row r="6499" spans="1:9" ht="15.6">
      <c r="A6499" s="70">
        <f>'Balance N'!I6502</f>
        <v>0</v>
      </c>
      <c r="B6499" s="71">
        <f>'Balance N'!J6502</f>
        <v>0</v>
      </c>
      <c r="C6499" s="72">
        <f>'Balance N'!K6502</f>
        <v>0</v>
      </c>
      <c r="D6499" s="72">
        <f>'Balance N'!L6502</f>
        <v>0</v>
      </c>
      <c r="E6499" s="72">
        <f>'Balance N'!M6502</f>
        <v>0</v>
      </c>
      <c r="F6499" s="72">
        <f>'Balance N'!N6502</f>
        <v>0</v>
      </c>
      <c r="G6499" s="72">
        <f>'Balance N'!O6502</f>
        <v>0</v>
      </c>
      <c r="H6499" s="72">
        <f>'Balance N'!P6502</f>
        <v>0</v>
      </c>
      <c r="I6499" s="74">
        <f t="shared" si="101"/>
        <v>0</v>
      </c>
    </row>
    <row r="6500" spans="1:9" ht="15.6">
      <c r="A6500" s="70">
        <f>'Balance N'!I6503</f>
        <v>0</v>
      </c>
      <c r="B6500" s="71">
        <f>'Balance N'!J6503</f>
        <v>0</v>
      </c>
      <c r="C6500" s="72">
        <f>'Balance N'!K6503</f>
        <v>0</v>
      </c>
      <c r="D6500" s="72">
        <f>'Balance N'!L6503</f>
        <v>0</v>
      </c>
      <c r="E6500" s="72">
        <f>'Balance N'!M6503</f>
        <v>0</v>
      </c>
      <c r="F6500" s="72">
        <f>'Balance N'!N6503</f>
        <v>0</v>
      </c>
      <c r="G6500" s="72">
        <f>'Balance N'!O6503</f>
        <v>0</v>
      </c>
      <c r="H6500" s="72">
        <f>'Balance N'!P6503</f>
        <v>0</v>
      </c>
      <c r="I6500" s="74">
        <f t="shared" si="101"/>
        <v>0</v>
      </c>
    </row>
    <row r="6501" spans="1:9" ht="15.6">
      <c r="A6501" s="70">
        <f>'Balance N'!I6504</f>
        <v>0</v>
      </c>
      <c r="B6501" s="71">
        <f>'Balance N'!J6504</f>
        <v>0</v>
      </c>
      <c r="C6501" s="72">
        <f>'Balance N'!K6504</f>
        <v>0</v>
      </c>
      <c r="D6501" s="72">
        <f>'Balance N'!L6504</f>
        <v>0</v>
      </c>
      <c r="E6501" s="72">
        <f>'Balance N'!M6504</f>
        <v>0</v>
      </c>
      <c r="F6501" s="72">
        <f>'Balance N'!N6504</f>
        <v>0</v>
      </c>
      <c r="G6501" s="72">
        <f>'Balance N'!O6504</f>
        <v>0</v>
      </c>
      <c r="H6501" s="72">
        <f>'Balance N'!P6504</f>
        <v>0</v>
      </c>
      <c r="I6501" s="74">
        <f t="shared" si="101"/>
        <v>0</v>
      </c>
    </row>
    <row r="6502" spans="1:9" ht="15.6">
      <c r="A6502" s="70">
        <f>'Balance N'!I6505</f>
        <v>0</v>
      </c>
      <c r="B6502" s="71">
        <f>'Balance N'!J6505</f>
        <v>0</v>
      </c>
      <c r="C6502" s="72">
        <f>'Balance N'!K6505</f>
        <v>0</v>
      </c>
      <c r="D6502" s="72">
        <f>'Balance N'!L6505</f>
        <v>0</v>
      </c>
      <c r="E6502" s="72">
        <f>'Balance N'!M6505</f>
        <v>0</v>
      </c>
      <c r="F6502" s="72">
        <f>'Balance N'!N6505</f>
        <v>0</v>
      </c>
      <c r="G6502" s="72">
        <f>'Balance N'!O6505</f>
        <v>0</v>
      </c>
      <c r="H6502" s="72">
        <f>'Balance N'!P6505</f>
        <v>0</v>
      </c>
      <c r="I6502" s="74">
        <f t="shared" si="101"/>
        <v>0</v>
      </c>
    </row>
    <row r="6503" spans="1:9" ht="15.6">
      <c r="A6503" s="70">
        <f>'Balance N'!I6506</f>
        <v>0</v>
      </c>
      <c r="B6503" s="71">
        <f>'Balance N'!J6506</f>
        <v>0</v>
      </c>
      <c r="C6503" s="72">
        <f>'Balance N'!K6506</f>
        <v>0</v>
      </c>
      <c r="D6503" s="72">
        <f>'Balance N'!L6506</f>
        <v>0</v>
      </c>
      <c r="E6503" s="72">
        <f>'Balance N'!M6506</f>
        <v>0</v>
      </c>
      <c r="F6503" s="72">
        <f>'Balance N'!N6506</f>
        <v>0</v>
      </c>
      <c r="G6503" s="72">
        <f>'Balance N'!O6506</f>
        <v>0</v>
      </c>
      <c r="H6503" s="72">
        <f>'Balance N'!P6506</f>
        <v>0</v>
      </c>
      <c r="I6503" s="74">
        <f t="shared" si="101"/>
        <v>0</v>
      </c>
    </row>
    <row r="6504" spans="1:9" ht="15.6">
      <c r="A6504" s="70">
        <f>'Balance N'!I6507</f>
        <v>0</v>
      </c>
      <c r="B6504" s="71">
        <f>'Balance N'!J6507</f>
        <v>0</v>
      </c>
      <c r="C6504" s="72">
        <f>'Balance N'!K6507</f>
        <v>0</v>
      </c>
      <c r="D6504" s="72">
        <f>'Balance N'!L6507</f>
        <v>0</v>
      </c>
      <c r="E6504" s="72">
        <f>'Balance N'!M6507</f>
        <v>0</v>
      </c>
      <c r="F6504" s="72">
        <f>'Balance N'!N6507</f>
        <v>0</v>
      </c>
      <c r="G6504" s="72">
        <f>'Balance N'!O6507</f>
        <v>0</v>
      </c>
      <c r="H6504" s="72">
        <f>'Balance N'!P6507</f>
        <v>0</v>
      </c>
      <c r="I6504" s="74">
        <f t="shared" si="101"/>
        <v>0</v>
      </c>
    </row>
    <row r="6505" spans="1:9" ht="15.6">
      <c r="A6505" s="70">
        <f>'Balance N'!I6508</f>
        <v>0</v>
      </c>
      <c r="B6505" s="71">
        <f>'Balance N'!J6508</f>
        <v>0</v>
      </c>
      <c r="C6505" s="72">
        <f>'Balance N'!K6508</f>
        <v>0</v>
      </c>
      <c r="D6505" s="72">
        <f>'Balance N'!L6508</f>
        <v>0</v>
      </c>
      <c r="E6505" s="72">
        <f>'Balance N'!M6508</f>
        <v>0</v>
      </c>
      <c r="F6505" s="72">
        <f>'Balance N'!N6508</f>
        <v>0</v>
      </c>
      <c r="G6505" s="72">
        <f>'Balance N'!O6508</f>
        <v>0</v>
      </c>
      <c r="H6505" s="72">
        <f>'Balance N'!P6508</f>
        <v>0</v>
      </c>
      <c r="I6505" s="74">
        <f t="shared" si="101"/>
        <v>0</v>
      </c>
    </row>
    <row r="6506" spans="1:9" ht="15.6">
      <c r="A6506" s="70">
        <f>'Balance N'!I6509</f>
        <v>0</v>
      </c>
      <c r="B6506" s="71">
        <f>'Balance N'!J6509</f>
        <v>0</v>
      </c>
      <c r="C6506" s="72">
        <f>'Balance N'!K6509</f>
        <v>0</v>
      </c>
      <c r="D6506" s="72">
        <f>'Balance N'!L6509</f>
        <v>0</v>
      </c>
      <c r="E6506" s="72">
        <f>'Balance N'!M6509</f>
        <v>0</v>
      </c>
      <c r="F6506" s="72">
        <f>'Balance N'!N6509</f>
        <v>0</v>
      </c>
      <c r="G6506" s="72">
        <f>'Balance N'!O6509</f>
        <v>0</v>
      </c>
      <c r="H6506" s="72">
        <f>'Balance N'!P6509</f>
        <v>0</v>
      </c>
      <c r="I6506" s="74">
        <f t="shared" si="101"/>
        <v>0</v>
      </c>
    </row>
    <row r="6507" spans="1:9" ht="15.6">
      <c r="A6507" s="70">
        <f>'Balance N'!I6510</f>
        <v>0</v>
      </c>
      <c r="B6507" s="71">
        <f>'Balance N'!J6510</f>
        <v>0</v>
      </c>
      <c r="C6507" s="72">
        <f>'Balance N'!K6510</f>
        <v>0</v>
      </c>
      <c r="D6507" s="72">
        <f>'Balance N'!L6510</f>
        <v>0</v>
      </c>
      <c r="E6507" s="72">
        <f>'Balance N'!M6510</f>
        <v>0</v>
      </c>
      <c r="F6507" s="72">
        <f>'Balance N'!N6510</f>
        <v>0</v>
      </c>
      <c r="G6507" s="72">
        <f>'Balance N'!O6510</f>
        <v>0</v>
      </c>
      <c r="H6507" s="72">
        <f>'Balance N'!P6510</f>
        <v>0</v>
      </c>
      <c r="I6507" s="74">
        <f t="shared" si="101"/>
        <v>0</v>
      </c>
    </row>
    <row r="6508" spans="1:9" ht="15.6">
      <c r="A6508" s="70">
        <f>'Balance N'!I6511</f>
        <v>0</v>
      </c>
      <c r="B6508" s="71">
        <f>'Balance N'!J6511</f>
        <v>0</v>
      </c>
      <c r="C6508" s="72">
        <f>'Balance N'!K6511</f>
        <v>0</v>
      </c>
      <c r="D6508" s="72">
        <f>'Balance N'!L6511</f>
        <v>0</v>
      </c>
      <c r="E6508" s="72">
        <f>'Balance N'!M6511</f>
        <v>0</v>
      </c>
      <c r="F6508" s="72">
        <f>'Balance N'!N6511</f>
        <v>0</v>
      </c>
      <c r="G6508" s="72">
        <f>'Balance N'!O6511</f>
        <v>0</v>
      </c>
      <c r="H6508" s="72">
        <f>'Balance N'!P6511</f>
        <v>0</v>
      </c>
      <c r="I6508" s="74">
        <f t="shared" si="101"/>
        <v>0</v>
      </c>
    </row>
    <row r="6509" spans="1:9" ht="15.6">
      <c r="A6509" s="70">
        <f>'Balance N'!I6512</f>
        <v>0</v>
      </c>
      <c r="B6509" s="71">
        <f>'Balance N'!J6512</f>
        <v>0</v>
      </c>
      <c r="C6509" s="72">
        <f>'Balance N'!K6512</f>
        <v>0</v>
      </c>
      <c r="D6509" s="72">
        <f>'Balance N'!L6512</f>
        <v>0</v>
      </c>
      <c r="E6509" s="72">
        <f>'Balance N'!M6512</f>
        <v>0</v>
      </c>
      <c r="F6509" s="72">
        <f>'Balance N'!N6512</f>
        <v>0</v>
      </c>
      <c r="G6509" s="72">
        <f>'Balance N'!O6512</f>
        <v>0</v>
      </c>
      <c r="H6509" s="72">
        <f>'Balance N'!P6512</f>
        <v>0</v>
      </c>
      <c r="I6509" s="74">
        <f t="shared" si="101"/>
        <v>0</v>
      </c>
    </row>
    <row r="6510" spans="1:9" ht="15.6">
      <c r="A6510" s="70">
        <f>'Balance N'!I6513</f>
        <v>0</v>
      </c>
      <c r="B6510" s="71">
        <f>'Balance N'!J6513</f>
        <v>0</v>
      </c>
      <c r="C6510" s="72">
        <f>'Balance N'!K6513</f>
        <v>0</v>
      </c>
      <c r="D6510" s="72">
        <f>'Balance N'!L6513</f>
        <v>0</v>
      </c>
      <c r="E6510" s="72">
        <f>'Balance N'!M6513</f>
        <v>0</v>
      </c>
      <c r="F6510" s="72">
        <f>'Balance N'!N6513</f>
        <v>0</v>
      </c>
      <c r="G6510" s="72">
        <f>'Balance N'!O6513</f>
        <v>0</v>
      </c>
      <c r="H6510" s="72">
        <f>'Balance N'!P6513</f>
        <v>0</v>
      </c>
      <c r="I6510" s="74">
        <f t="shared" si="101"/>
        <v>0</v>
      </c>
    </row>
    <row r="6511" spans="1:9" ht="15.6">
      <c r="A6511" s="70">
        <f>'Balance N'!I6514</f>
        <v>0</v>
      </c>
      <c r="B6511" s="71">
        <f>'Balance N'!J6514</f>
        <v>0</v>
      </c>
      <c r="C6511" s="72">
        <f>'Balance N'!K6514</f>
        <v>0</v>
      </c>
      <c r="D6511" s="72">
        <f>'Balance N'!L6514</f>
        <v>0</v>
      </c>
      <c r="E6511" s="72">
        <f>'Balance N'!M6514</f>
        <v>0</v>
      </c>
      <c r="F6511" s="72">
        <f>'Balance N'!N6514</f>
        <v>0</v>
      </c>
      <c r="G6511" s="72">
        <f>'Balance N'!O6514</f>
        <v>0</v>
      </c>
      <c r="H6511" s="72">
        <f>'Balance N'!P6514</f>
        <v>0</v>
      </c>
      <c r="I6511" s="74">
        <f t="shared" si="101"/>
        <v>0</v>
      </c>
    </row>
    <row r="6512" spans="1:9" ht="15.6">
      <c r="A6512" s="70">
        <f>'Balance N'!I6515</f>
        <v>0</v>
      </c>
      <c r="B6512" s="71">
        <f>'Balance N'!J6515</f>
        <v>0</v>
      </c>
      <c r="C6512" s="72">
        <f>'Balance N'!K6515</f>
        <v>0</v>
      </c>
      <c r="D6512" s="72">
        <f>'Balance N'!L6515</f>
        <v>0</v>
      </c>
      <c r="E6512" s="72">
        <f>'Balance N'!M6515</f>
        <v>0</v>
      </c>
      <c r="F6512" s="72">
        <f>'Balance N'!N6515</f>
        <v>0</v>
      </c>
      <c r="G6512" s="72">
        <f>'Balance N'!O6515</f>
        <v>0</v>
      </c>
      <c r="H6512" s="72">
        <f>'Balance N'!P6515</f>
        <v>0</v>
      </c>
      <c r="I6512" s="74">
        <f t="shared" si="101"/>
        <v>0</v>
      </c>
    </row>
    <row r="6513" spans="1:9" ht="15.6">
      <c r="A6513" s="70">
        <f>'Balance N'!I6516</f>
        <v>0</v>
      </c>
      <c r="B6513" s="71">
        <f>'Balance N'!J6516</f>
        <v>0</v>
      </c>
      <c r="C6513" s="72">
        <f>'Balance N'!K6516</f>
        <v>0</v>
      </c>
      <c r="D6513" s="72">
        <f>'Balance N'!L6516</f>
        <v>0</v>
      </c>
      <c r="E6513" s="72">
        <f>'Balance N'!M6516</f>
        <v>0</v>
      </c>
      <c r="F6513" s="72">
        <f>'Balance N'!N6516</f>
        <v>0</v>
      </c>
      <c r="G6513" s="72">
        <f>'Balance N'!O6516</f>
        <v>0</v>
      </c>
      <c r="H6513" s="72">
        <f>'Balance N'!P6516</f>
        <v>0</v>
      </c>
      <c r="I6513" s="74">
        <f t="shared" si="101"/>
        <v>0</v>
      </c>
    </row>
    <row r="6514" spans="1:9" ht="15.6">
      <c r="A6514" s="70">
        <f>'Balance N'!I6517</f>
        <v>0</v>
      </c>
      <c r="B6514" s="71">
        <f>'Balance N'!J6517</f>
        <v>0</v>
      </c>
      <c r="C6514" s="72">
        <f>'Balance N'!K6517</f>
        <v>0</v>
      </c>
      <c r="D6514" s="72">
        <f>'Balance N'!L6517</f>
        <v>0</v>
      </c>
      <c r="E6514" s="72">
        <f>'Balance N'!M6517</f>
        <v>0</v>
      </c>
      <c r="F6514" s="72">
        <f>'Balance N'!N6517</f>
        <v>0</v>
      </c>
      <c r="G6514" s="72">
        <f>'Balance N'!O6517</f>
        <v>0</v>
      </c>
      <c r="H6514" s="72">
        <f>'Balance N'!P6517</f>
        <v>0</v>
      </c>
      <c r="I6514" s="74">
        <f t="shared" si="101"/>
        <v>0</v>
      </c>
    </row>
    <row r="6515" spans="1:9" ht="15.6">
      <c r="A6515" s="70">
        <f>'Balance N'!I6518</f>
        <v>0</v>
      </c>
      <c r="B6515" s="71">
        <f>'Balance N'!J6518</f>
        <v>0</v>
      </c>
      <c r="C6515" s="72">
        <f>'Balance N'!K6518</f>
        <v>0</v>
      </c>
      <c r="D6515" s="72">
        <f>'Balance N'!L6518</f>
        <v>0</v>
      </c>
      <c r="E6515" s="72">
        <f>'Balance N'!M6518</f>
        <v>0</v>
      </c>
      <c r="F6515" s="72">
        <f>'Balance N'!N6518</f>
        <v>0</v>
      </c>
      <c r="G6515" s="72">
        <f>'Balance N'!O6518</f>
        <v>0</v>
      </c>
      <c r="H6515" s="72">
        <f>'Balance N'!P6518</f>
        <v>0</v>
      </c>
      <c r="I6515" s="74">
        <f t="shared" si="101"/>
        <v>0</v>
      </c>
    </row>
    <row r="6516" spans="1:9" ht="15.6">
      <c r="A6516" s="70">
        <f>'Balance N'!I6519</f>
        <v>0</v>
      </c>
      <c r="B6516" s="71">
        <f>'Balance N'!J6519</f>
        <v>0</v>
      </c>
      <c r="C6516" s="72">
        <f>'Balance N'!K6519</f>
        <v>0</v>
      </c>
      <c r="D6516" s="72">
        <f>'Balance N'!L6519</f>
        <v>0</v>
      </c>
      <c r="E6516" s="72">
        <f>'Balance N'!M6519</f>
        <v>0</v>
      </c>
      <c r="F6516" s="72">
        <f>'Balance N'!N6519</f>
        <v>0</v>
      </c>
      <c r="G6516" s="72">
        <f>'Balance N'!O6519</f>
        <v>0</v>
      </c>
      <c r="H6516" s="72">
        <f>'Balance N'!P6519</f>
        <v>0</v>
      </c>
      <c r="I6516" s="74">
        <f t="shared" si="101"/>
        <v>0</v>
      </c>
    </row>
    <row r="6517" spans="1:9" ht="15.6">
      <c r="A6517" s="70">
        <f>'Balance N'!I6520</f>
        <v>0</v>
      </c>
      <c r="B6517" s="71">
        <f>'Balance N'!J6520</f>
        <v>0</v>
      </c>
      <c r="C6517" s="72">
        <f>'Balance N'!K6520</f>
        <v>0</v>
      </c>
      <c r="D6517" s="72">
        <f>'Balance N'!L6520</f>
        <v>0</v>
      </c>
      <c r="E6517" s="72">
        <f>'Balance N'!M6520</f>
        <v>0</v>
      </c>
      <c r="F6517" s="72">
        <f>'Balance N'!N6520</f>
        <v>0</v>
      </c>
      <c r="G6517" s="72">
        <f>'Balance N'!O6520</f>
        <v>0</v>
      </c>
      <c r="H6517" s="72">
        <f>'Balance N'!P6520</f>
        <v>0</v>
      </c>
      <c r="I6517" s="74">
        <f t="shared" si="101"/>
        <v>0</v>
      </c>
    </row>
    <row r="6518" spans="1:9" ht="15.6">
      <c r="A6518" s="70">
        <f>'Balance N'!I6521</f>
        <v>0</v>
      </c>
      <c r="B6518" s="71">
        <f>'Balance N'!J6521</f>
        <v>0</v>
      </c>
      <c r="C6518" s="72">
        <f>'Balance N'!K6521</f>
        <v>0</v>
      </c>
      <c r="D6518" s="72">
        <f>'Balance N'!L6521</f>
        <v>0</v>
      </c>
      <c r="E6518" s="72">
        <f>'Balance N'!M6521</f>
        <v>0</v>
      </c>
      <c r="F6518" s="72">
        <f>'Balance N'!N6521</f>
        <v>0</v>
      </c>
      <c r="G6518" s="72">
        <f>'Balance N'!O6521</f>
        <v>0</v>
      </c>
      <c r="H6518" s="72">
        <f>'Balance N'!P6521</f>
        <v>0</v>
      </c>
      <c r="I6518" s="74">
        <f t="shared" si="101"/>
        <v>0</v>
      </c>
    </row>
    <row r="6519" spans="1:9" ht="15.6">
      <c r="A6519" s="70">
        <f>'Balance N'!I6522</f>
        <v>0</v>
      </c>
      <c r="B6519" s="71">
        <f>'Balance N'!J6522</f>
        <v>0</v>
      </c>
      <c r="C6519" s="72">
        <f>'Balance N'!K6522</f>
        <v>0</v>
      </c>
      <c r="D6519" s="72">
        <f>'Balance N'!L6522</f>
        <v>0</v>
      </c>
      <c r="E6519" s="72">
        <f>'Balance N'!M6522</f>
        <v>0</v>
      </c>
      <c r="F6519" s="72">
        <f>'Balance N'!N6522</f>
        <v>0</v>
      </c>
      <c r="G6519" s="72">
        <f>'Balance N'!O6522</f>
        <v>0</v>
      </c>
      <c r="H6519" s="72">
        <f>'Balance N'!P6522</f>
        <v>0</v>
      </c>
      <c r="I6519" s="74">
        <f t="shared" si="101"/>
        <v>0</v>
      </c>
    </row>
    <row r="6520" spans="1:9" ht="15.6">
      <c r="A6520" s="70">
        <f>'Balance N'!I6523</f>
        <v>0</v>
      </c>
      <c r="B6520" s="71">
        <f>'Balance N'!J6523</f>
        <v>0</v>
      </c>
      <c r="C6520" s="72">
        <f>'Balance N'!K6523</f>
        <v>0</v>
      </c>
      <c r="D6520" s="72">
        <f>'Balance N'!L6523</f>
        <v>0</v>
      </c>
      <c r="E6520" s="72">
        <f>'Balance N'!M6523</f>
        <v>0</v>
      </c>
      <c r="F6520" s="72">
        <f>'Balance N'!N6523</f>
        <v>0</v>
      </c>
      <c r="G6520" s="72">
        <f>'Balance N'!O6523</f>
        <v>0</v>
      </c>
      <c r="H6520" s="72">
        <f>'Balance N'!P6523</f>
        <v>0</v>
      </c>
      <c r="I6520" s="74">
        <f t="shared" si="101"/>
        <v>0</v>
      </c>
    </row>
    <row r="6521" spans="1:9" ht="15.6">
      <c r="A6521" s="70">
        <f>'Balance N'!I6524</f>
        <v>0</v>
      </c>
      <c r="B6521" s="71">
        <f>'Balance N'!J6524</f>
        <v>0</v>
      </c>
      <c r="C6521" s="72">
        <f>'Balance N'!K6524</f>
        <v>0</v>
      </c>
      <c r="D6521" s="72">
        <f>'Balance N'!L6524</f>
        <v>0</v>
      </c>
      <c r="E6521" s="72">
        <f>'Balance N'!M6524</f>
        <v>0</v>
      </c>
      <c r="F6521" s="72">
        <f>'Balance N'!N6524</f>
        <v>0</v>
      </c>
      <c r="G6521" s="72">
        <f>'Balance N'!O6524</f>
        <v>0</v>
      </c>
      <c r="H6521" s="72">
        <f>'Balance N'!P6524</f>
        <v>0</v>
      </c>
      <c r="I6521" s="74">
        <f t="shared" si="101"/>
        <v>0</v>
      </c>
    </row>
    <row r="6522" spans="1:9" ht="15.6">
      <c r="A6522" s="70">
        <f>'Balance N'!I6525</f>
        <v>0</v>
      </c>
      <c r="B6522" s="71">
        <f>'Balance N'!J6525</f>
        <v>0</v>
      </c>
      <c r="C6522" s="72">
        <f>'Balance N'!K6525</f>
        <v>0</v>
      </c>
      <c r="D6522" s="72">
        <f>'Balance N'!L6525</f>
        <v>0</v>
      </c>
      <c r="E6522" s="72">
        <f>'Balance N'!M6525</f>
        <v>0</v>
      </c>
      <c r="F6522" s="72">
        <f>'Balance N'!N6525</f>
        <v>0</v>
      </c>
      <c r="G6522" s="72">
        <f>'Balance N'!O6525</f>
        <v>0</v>
      </c>
      <c r="H6522" s="72">
        <f>'Balance N'!P6525</f>
        <v>0</v>
      </c>
      <c r="I6522" s="74">
        <f t="shared" si="101"/>
        <v>0</v>
      </c>
    </row>
    <row r="6523" spans="1:9" ht="15.6">
      <c r="A6523" s="70">
        <f>'Balance N'!I6526</f>
        <v>0</v>
      </c>
      <c r="B6523" s="71">
        <f>'Balance N'!J6526</f>
        <v>0</v>
      </c>
      <c r="C6523" s="72">
        <f>'Balance N'!K6526</f>
        <v>0</v>
      </c>
      <c r="D6523" s="72">
        <f>'Balance N'!L6526</f>
        <v>0</v>
      </c>
      <c r="E6523" s="72">
        <f>'Balance N'!M6526</f>
        <v>0</v>
      </c>
      <c r="F6523" s="72">
        <f>'Balance N'!N6526</f>
        <v>0</v>
      </c>
      <c r="G6523" s="72">
        <f>'Balance N'!O6526</f>
        <v>0</v>
      </c>
      <c r="H6523" s="72">
        <f>'Balance N'!P6526</f>
        <v>0</v>
      </c>
      <c r="I6523" s="74">
        <f t="shared" si="101"/>
        <v>0</v>
      </c>
    </row>
    <row r="6524" spans="1:9" ht="15.6">
      <c r="A6524" s="70">
        <f>'Balance N'!I6527</f>
        <v>0</v>
      </c>
      <c r="B6524" s="71">
        <f>'Balance N'!J6527</f>
        <v>0</v>
      </c>
      <c r="C6524" s="72">
        <f>'Balance N'!K6527</f>
        <v>0</v>
      </c>
      <c r="D6524" s="72">
        <f>'Balance N'!L6527</f>
        <v>0</v>
      </c>
      <c r="E6524" s="72">
        <f>'Balance N'!M6527</f>
        <v>0</v>
      </c>
      <c r="F6524" s="72">
        <f>'Balance N'!N6527</f>
        <v>0</v>
      </c>
      <c r="G6524" s="72">
        <f>'Balance N'!O6527</f>
        <v>0</v>
      </c>
      <c r="H6524" s="72">
        <f>'Balance N'!P6527</f>
        <v>0</v>
      </c>
      <c r="I6524" s="74">
        <f t="shared" si="101"/>
        <v>0</v>
      </c>
    </row>
    <row r="6525" spans="1:9" ht="15.6">
      <c r="A6525" s="70">
        <f>'Balance N'!I6528</f>
        <v>0</v>
      </c>
      <c r="B6525" s="71">
        <f>'Balance N'!J6528</f>
        <v>0</v>
      </c>
      <c r="C6525" s="72">
        <f>'Balance N'!K6528</f>
        <v>0</v>
      </c>
      <c r="D6525" s="72">
        <f>'Balance N'!L6528</f>
        <v>0</v>
      </c>
      <c r="E6525" s="72">
        <f>'Balance N'!M6528</f>
        <v>0</v>
      </c>
      <c r="F6525" s="72">
        <f>'Balance N'!N6528</f>
        <v>0</v>
      </c>
      <c r="G6525" s="72">
        <f>'Balance N'!O6528</f>
        <v>0</v>
      </c>
      <c r="H6525" s="72">
        <f>'Balance N'!P6528</f>
        <v>0</v>
      </c>
      <c r="I6525" s="74">
        <f t="shared" si="101"/>
        <v>0</v>
      </c>
    </row>
    <row r="6526" spans="1:9" ht="15.6">
      <c r="A6526" s="70">
        <f>'Balance N'!I6529</f>
        <v>0</v>
      </c>
      <c r="B6526" s="71">
        <f>'Balance N'!J6529</f>
        <v>0</v>
      </c>
      <c r="C6526" s="72">
        <f>'Balance N'!K6529</f>
        <v>0</v>
      </c>
      <c r="D6526" s="72">
        <f>'Balance N'!L6529</f>
        <v>0</v>
      </c>
      <c r="E6526" s="72">
        <f>'Balance N'!M6529</f>
        <v>0</v>
      </c>
      <c r="F6526" s="72">
        <f>'Balance N'!N6529</f>
        <v>0</v>
      </c>
      <c r="G6526" s="72">
        <f>'Balance N'!O6529</f>
        <v>0</v>
      </c>
      <c r="H6526" s="72">
        <f>'Balance N'!P6529</f>
        <v>0</v>
      </c>
      <c r="I6526" s="74">
        <f t="shared" si="101"/>
        <v>0</v>
      </c>
    </row>
    <row r="6527" spans="1:9" ht="15.6">
      <c r="A6527" s="70">
        <f>'Balance N'!I6530</f>
        <v>0</v>
      </c>
      <c r="B6527" s="71">
        <f>'Balance N'!J6530</f>
        <v>0</v>
      </c>
      <c r="C6527" s="72">
        <f>'Balance N'!K6530</f>
        <v>0</v>
      </c>
      <c r="D6527" s="72">
        <f>'Balance N'!L6530</f>
        <v>0</v>
      </c>
      <c r="E6527" s="72">
        <f>'Balance N'!M6530</f>
        <v>0</v>
      </c>
      <c r="F6527" s="72">
        <f>'Balance N'!N6530</f>
        <v>0</v>
      </c>
      <c r="G6527" s="72">
        <f>'Balance N'!O6530</f>
        <v>0</v>
      </c>
      <c r="H6527" s="72">
        <f>'Balance N'!P6530</f>
        <v>0</v>
      </c>
      <c r="I6527" s="74">
        <f t="shared" si="101"/>
        <v>0</v>
      </c>
    </row>
    <row r="6528" spans="1:9" ht="15.6">
      <c r="A6528" s="70">
        <f>'Balance N'!I6531</f>
        <v>0</v>
      </c>
      <c r="B6528" s="71">
        <f>'Balance N'!J6531</f>
        <v>0</v>
      </c>
      <c r="C6528" s="72">
        <f>'Balance N'!K6531</f>
        <v>0</v>
      </c>
      <c r="D6528" s="72">
        <f>'Balance N'!L6531</f>
        <v>0</v>
      </c>
      <c r="E6528" s="72">
        <f>'Balance N'!M6531</f>
        <v>0</v>
      </c>
      <c r="F6528" s="72">
        <f>'Balance N'!N6531</f>
        <v>0</v>
      </c>
      <c r="G6528" s="72">
        <f>'Balance N'!O6531</f>
        <v>0</v>
      </c>
      <c r="H6528" s="72">
        <f>'Balance N'!P6531</f>
        <v>0</v>
      </c>
      <c r="I6528" s="74">
        <f t="shared" si="101"/>
        <v>0</v>
      </c>
    </row>
    <row r="6529" spans="1:9" ht="15.6">
      <c r="A6529" s="70">
        <f>'Balance N'!I6532</f>
        <v>0</v>
      </c>
      <c r="B6529" s="71">
        <f>'Balance N'!J6532</f>
        <v>0</v>
      </c>
      <c r="C6529" s="72">
        <f>'Balance N'!K6532</f>
        <v>0</v>
      </c>
      <c r="D6529" s="72">
        <f>'Balance N'!L6532</f>
        <v>0</v>
      </c>
      <c r="E6529" s="72">
        <f>'Balance N'!M6532</f>
        <v>0</v>
      </c>
      <c r="F6529" s="72">
        <f>'Balance N'!N6532</f>
        <v>0</v>
      </c>
      <c r="G6529" s="72">
        <f>'Balance N'!O6532</f>
        <v>0</v>
      </c>
      <c r="H6529" s="72">
        <f>'Balance N'!P6532</f>
        <v>0</v>
      </c>
      <c r="I6529" s="74">
        <f t="shared" si="101"/>
        <v>0</v>
      </c>
    </row>
    <row r="6530" spans="1:9" ht="15.6">
      <c r="A6530" s="70">
        <f>'Balance N'!I6533</f>
        <v>0</v>
      </c>
      <c r="B6530" s="71">
        <f>'Balance N'!J6533</f>
        <v>0</v>
      </c>
      <c r="C6530" s="72">
        <f>'Balance N'!K6533</f>
        <v>0</v>
      </c>
      <c r="D6530" s="72">
        <f>'Balance N'!L6533</f>
        <v>0</v>
      </c>
      <c r="E6530" s="72">
        <f>'Balance N'!M6533</f>
        <v>0</v>
      </c>
      <c r="F6530" s="72">
        <f>'Balance N'!N6533</f>
        <v>0</v>
      </c>
      <c r="G6530" s="72">
        <f>'Balance N'!O6533</f>
        <v>0</v>
      </c>
      <c r="H6530" s="72">
        <f>'Balance N'!P6533</f>
        <v>0</v>
      </c>
      <c r="I6530" s="74">
        <f t="shared" si="101"/>
        <v>0</v>
      </c>
    </row>
    <row r="6531" spans="1:9" ht="15.6">
      <c r="A6531" s="70">
        <f>'Balance N'!I6534</f>
        <v>0</v>
      </c>
      <c r="B6531" s="71">
        <f>'Balance N'!J6534</f>
        <v>0</v>
      </c>
      <c r="C6531" s="72">
        <f>'Balance N'!K6534</f>
        <v>0</v>
      </c>
      <c r="D6531" s="72">
        <f>'Balance N'!L6534</f>
        <v>0</v>
      </c>
      <c r="E6531" s="72">
        <f>'Balance N'!M6534</f>
        <v>0</v>
      </c>
      <c r="F6531" s="72">
        <f>'Balance N'!N6534</f>
        <v>0</v>
      </c>
      <c r="G6531" s="72">
        <f>'Balance N'!O6534</f>
        <v>0</v>
      </c>
      <c r="H6531" s="72">
        <f>'Balance N'!P6534</f>
        <v>0</v>
      </c>
      <c r="I6531" s="74">
        <f t="shared" ref="I6531:I6594" si="102">(C6531-D6531)+(E6531-F6531)-(G6531-H6531)</f>
        <v>0</v>
      </c>
    </row>
    <row r="6532" spans="1:9" ht="15.6">
      <c r="A6532" s="70">
        <f>'Balance N'!I6535</f>
        <v>0</v>
      </c>
      <c r="B6532" s="71">
        <f>'Balance N'!J6535</f>
        <v>0</v>
      </c>
      <c r="C6532" s="72">
        <f>'Balance N'!K6535</f>
        <v>0</v>
      </c>
      <c r="D6532" s="72">
        <f>'Balance N'!L6535</f>
        <v>0</v>
      </c>
      <c r="E6532" s="72">
        <f>'Balance N'!M6535</f>
        <v>0</v>
      </c>
      <c r="F6532" s="72">
        <f>'Balance N'!N6535</f>
        <v>0</v>
      </c>
      <c r="G6532" s="72">
        <f>'Balance N'!O6535</f>
        <v>0</v>
      </c>
      <c r="H6532" s="72">
        <f>'Balance N'!P6535</f>
        <v>0</v>
      </c>
      <c r="I6532" s="74">
        <f t="shared" si="102"/>
        <v>0</v>
      </c>
    </row>
    <row r="6533" spans="1:9" ht="15.6">
      <c r="A6533" s="70">
        <f>'Balance N'!I6536</f>
        <v>0</v>
      </c>
      <c r="B6533" s="71">
        <f>'Balance N'!J6536</f>
        <v>0</v>
      </c>
      <c r="C6533" s="72">
        <f>'Balance N'!K6536</f>
        <v>0</v>
      </c>
      <c r="D6533" s="72">
        <f>'Balance N'!L6536</f>
        <v>0</v>
      </c>
      <c r="E6533" s="72">
        <f>'Balance N'!M6536</f>
        <v>0</v>
      </c>
      <c r="F6533" s="72">
        <f>'Balance N'!N6536</f>
        <v>0</v>
      </c>
      <c r="G6533" s="72">
        <f>'Balance N'!O6536</f>
        <v>0</v>
      </c>
      <c r="H6533" s="72">
        <f>'Balance N'!P6536</f>
        <v>0</v>
      </c>
      <c r="I6533" s="74">
        <f t="shared" si="102"/>
        <v>0</v>
      </c>
    </row>
    <row r="6534" spans="1:9" ht="15.6">
      <c r="A6534" s="70">
        <f>'Balance N'!I6537</f>
        <v>0</v>
      </c>
      <c r="B6534" s="71">
        <f>'Balance N'!J6537</f>
        <v>0</v>
      </c>
      <c r="C6534" s="72">
        <f>'Balance N'!K6537</f>
        <v>0</v>
      </c>
      <c r="D6534" s="72">
        <f>'Balance N'!L6537</f>
        <v>0</v>
      </c>
      <c r="E6534" s="72">
        <f>'Balance N'!M6537</f>
        <v>0</v>
      </c>
      <c r="F6534" s="72">
        <f>'Balance N'!N6537</f>
        <v>0</v>
      </c>
      <c r="G6534" s="72">
        <f>'Balance N'!O6537</f>
        <v>0</v>
      </c>
      <c r="H6534" s="72">
        <f>'Balance N'!P6537</f>
        <v>0</v>
      </c>
      <c r="I6534" s="74">
        <f t="shared" si="102"/>
        <v>0</v>
      </c>
    </row>
    <row r="6535" spans="1:9" ht="15.6">
      <c r="A6535" s="70">
        <f>'Balance N'!I6538</f>
        <v>0</v>
      </c>
      <c r="B6535" s="71">
        <f>'Balance N'!J6538</f>
        <v>0</v>
      </c>
      <c r="C6535" s="72">
        <f>'Balance N'!K6538</f>
        <v>0</v>
      </c>
      <c r="D6535" s="72">
        <f>'Balance N'!L6538</f>
        <v>0</v>
      </c>
      <c r="E6535" s="72">
        <f>'Balance N'!M6538</f>
        <v>0</v>
      </c>
      <c r="F6535" s="72">
        <f>'Balance N'!N6538</f>
        <v>0</v>
      </c>
      <c r="G6535" s="72">
        <f>'Balance N'!O6538</f>
        <v>0</v>
      </c>
      <c r="H6535" s="72">
        <f>'Balance N'!P6538</f>
        <v>0</v>
      </c>
      <c r="I6535" s="74">
        <f t="shared" si="102"/>
        <v>0</v>
      </c>
    </row>
    <row r="6536" spans="1:9" ht="15.6">
      <c r="A6536" s="70">
        <f>'Balance N'!I6539</f>
        <v>0</v>
      </c>
      <c r="B6536" s="71">
        <f>'Balance N'!J6539</f>
        <v>0</v>
      </c>
      <c r="C6536" s="72">
        <f>'Balance N'!K6539</f>
        <v>0</v>
      </c>
      <c r="D6536" s="72">
        <f>'Balance N'!L6539</f>
        <v>0</v>
      </c>
      <c r="E6536" s="72">
        <f>'Balance N'!M6539</f>
        <v>0</v>
      </c>
      <c r="F6536" s="72">
        <f>'Balance N'!N6539</f>
        <v>0</v>
      </c>
      <c r="G6536" s="72">
        <f>'Balance N'!O6539</f>
        <v>0</v>
      </c>
      <c r="H6536" s="72">
        <f>'Balance N'!P6539</f>
        <v>0</v>
      </c>
      <c r="I6536" s="74">
        <f t="shared" si="102"/>
        <v>0</v>
      </c>
    </row>
    <row r="6537" spans="1:9" ht="15.6">
      <c r="A6537" s="70">
        <f>'Balance N'!I6540</f>
        <v>0</v>
      </c>
      <c r="B6537" s="71">
        <f>'Balance N'!J6540</f>
        <v>0</v>
      </c>
      <c r="C6537" s="72">
        <f>'Balance N'!K6540</f>
        <v>0</v>
      </c>
      <c r="D6537" s="72">
        <f>'Balance N'!L6540</f>
        <v>0</v>
      </c>
      <c r="E6537" s="72">
        <f>'Balance N'!M6540</f>
        <v>0</v>
      </c>
      <c r="F6537" s="72">
        <f>'Balance N'!N6540</f>
        <v>0</v>
      </c>
      <c r="G6537" s="72">
        <f>'Balance N'!O6540</f>
        <v>0</v>
      </c>
      <c r="H6537" s="72">
        <f>'Balance N'!P6540</f>
        <v>0</v>
      </c>
      <c r="I6537" s="74">
        <f t="shared" si="102"/>
        <v>0</v>
      </c>
    </row>
    <row r="6538" spans="1:9" ht="15.6">
      <c r="A6538" s="70">
        <f>'Balance N'!I6541</f>
        <v>0</v>
      </c>
      <c r="B6538" s="71">
        <f>'Balance N'!J6541</f>
        <v>0</v>
      </c>
      <c r="C6538" s="72">
        <f>'Balance N'!K6541</f>
        <v>0</v>
      </c>
      <c r="D6538" s="72">
        <f>'Balance N'!L6541</f>
        <v>0</v>
      </c>
      <c r="E6538" s="72">
        <f>'Balance N'!M6541</f>
        <v>0</v>
      </c>
      <c r="F6538" s="72">
        <f>'Balance N'!N6541</f>
        <v>0</v>
      </c>
      <c r="G6538" s="72">
        <f>'Balance N'!O6541</f>
        <v>0</v>
      </c>
      <c r="H6538" s="72">
        <f>'Balance N'!P6541</f>
        <v>0</v>
      </c>
      <c r="I6538" s="74">
        <f t="shared" si="102"/>
        <v>0</v>
      </c>
    </row>
    <row r="6539" spans="1:9" ht="15.6">
      <c r="A6539" s="70">
        <f>'Balance N'!I6542</f>
        <v>0</v>
      </c>
      <c r="B6539" s="71">
        <f>'Balance N'!J6542</f>
        <v>0</v>
      </c>
      <c r="C6539" s="72">
        <f>'Balance N'!K6542</f>
        <v>0</v>
      </c>
      <c r="D6539" s="72">
        <f>'Balance N'!L6542</f>
        <v>0</v>
      </c>
      <c r="E6539" s="72">
        <f>'Balance N'!M6542</f>
        <v>0</v>
      </c>
      <c r="F6539" s="72">
        <f>'Balance N'!N6542</f>
        <v>0</v>
      </c>
      <c r="G6539" s="72">
        <f>'Balance N'!O6542</f>
        <v>0</v>
      </c>
      <c r="H6539" s="72">
        <f>'Balance N'!P6542</f>
        <v>0</v>
      </c>
      <c r="I6539" s="74">
        <f t="shared" si="102"/>
        <v>0</v>
      </c>
    </row>
    <row r="6540" spans="1:9" ht="15.6">
      <c r="A6540" s="70">
        <f>'Balance N'!I6543</f>
        <v>0</v>
      </c>
      <c r="B6540" s="71">
        <f>'Balance N'!J6543</f>
        <v>0</v>
      </c>
      <c r="C6540" s="72">
        <f>'Balance N'!K6543</f>
        <v>0</v>
      </c>
      <c r="D6540" s="72">
        <f>'Balance N'!L6543</f>
        <v>0</v>
      </c>
      <c r="E6540" s="72">
        <f>'Balance N'!M6543</f>
        <v>0</v>
      </c>
      <c r="F6540" s="72">
        <f>'Balance N'!N6543</f>
        <v>0</v>
      </c>
      <c r="G6540" s="72">
        <f>'Balance N'!O6543</f>
        <v>0</v>
      </c>
      <c r="H6540" s="72">
        <f>'Balance N'!P6543</f>
        <v>0</v>
      </c>
      <c r="I6540" s="74">
        <f t="shared" si="102"/>
        <v>0</v>
      </c>
    </row>
    <row r="6541" spans="1:9" ht="15.6">
      <c r="A6541" s="70">
        <f>'Balance N'!I6544</f>
        <v>0</v>
      </c>
      <c r="B6541" s="71">
        <f>'Balance N'!J6544</f>
        <v>0</v>
      </c>
      <c r="C6541" s="72">
        <f>'Balance N'!K6544</f>
        <v>0</v>
      </c>
      <c r="D6541" s="72">
        <f>'Balance N'!L6544</f>
        <v>0</v>
      </c>
      <c r="E6541" s="72">
        <f>'Balance N'!M6544</f>
        <v>0</v>
      </c>
      <c r="F6541" s="72">
        <f>'Balance N'!N6544</f>
        <v>0</v>
      </c>
      <c r="G6541" s="72">
        <f>'Balance N'!O6544</f>
        <v>0</v>
      </c>
      <c r="H6541" s="72">
        <f>'Balance N'!P6544</f>
        <v>0</v>
      </c>
      <c r="I6541" s="74">
        <f t="shared" si="102"/>
        <v>0</v>
      </c>
    </row>
    <row r="6542" spans="1:9" ht="15.6">
      <c r="A6542" s="70">
        <f>'Balance N'!I6545</f>
        <v>0</v>
      </c>
      <c r="B6542" s="71">
        <f>'Balance N'!J6545</f>
        <v>0</v>
      </c>
      <c r="C6542" s="72">
        <f>'Balance N'!K6545</f>
        <v>0</v>
      </c>
      <c r="D6542" s="72">
        <f>'Balance N'!L6545</f>
        <v>0</v>
      </c>
      <c r="E6542" s="72">
        <f>'Balance N'!M6545</f>
        <v>0</v>
      </c>
      <c r="F6542" s="72">
        <f>'Balance N'!N6545</f>
        <v>0</v>
      </c>
      <c r="G6542" s="72">
        <f>'Balance N'!O6545</f>
        <v>0</v>
      </c>
      <c r="H6542" s="72">
        <f>'Balance N'!P6545</f>
        <v>0</v>
      </c>
      <c r="I6542" s="74">
        <f t="shared" si="102"/>
        <v>0</v>
      </c>
    </row>
    <row r="6543" spans="1:9" ht="15.6">
      <c r="A6543" s="70">
        <f>'Balance N'!I6546</f>
        <v>0</v>
      </c>
      <c r="B6543" s="71">
        <f>'Balance N'!J6546</f>
        <v>0</v>
      </c>
      <c r="C6543" s="72">
        <f>'Balance N'!K6546</f>
        <v>0</v>
      </c>
      <c r="D6543" s="72">
        <f>'Balance N'!L6546</f>
        <v>0</v>
      </c>
      <c r="E6543" s="72">
        <f>'Balance N'!M6546</f>
        <v>0</v>
      </c>
      <c r="F6543" s="72">
        <f>'Balance N'!N6546</f>
        <v>0</v>
      </c>
      <c r="G6543" s="72">
        <f>'Balance N'!O6546</f>
        <v>0</v>
      </c>
      <c r="H6543" s="72">
        <f>'Balance N'!P6546</f>
        <v>0</v>
      </c>
      <c r="I6543" s="74">
        <f t="shared" si="102"/>
        <v>0</v>
      </c>
    </row>
    <row r="6544" spans="1:9" ht="15.6">
      <c r="A6544" s="70">
        <f>'Balance N'!I6547</f>
        <v>0</v>
      </c>
      <c r="B6544" s="71">
        <f>'Balance N'!J6547</f>
        <v>0</v>
      </c>
      <c r="C6544" s="72">
        <f>'Balance N'!K6547</f>
        <v>0</v>
      </c>
      <c r="D6544" s="72">
        <f>'Balance N'!L6547</f>
        <v>0</v>
      </c>
      <c r="E6544" s="72">
        <f>'Balance N'!M6547</f>
        <v>0</v>
      </c>
      <c r="F6544" s="72">
        <f>'Balance N'!N6547</f>
        <v>0</v>
      </c>
      <c r="G6544" s="72">
        <f>'Balance N'!O6547</f>
        <v>0</v>
      </c>
      <c r="H6544" s="72">
        <f>'Balance N'!P6547</f>
        <v>0</v>
      </c>
      <c r="I6544" s="74">
        <f t="shared" si="102"/>
        <v>0</v>
      </c>
    </row>
    <row r="6545" spans="1:9" ht="15.6">
      <c r="A6545" s="70">
        <f>'Balance N'!I6548</f>
        <v>0</v>
      </c>
      <c r="B6545" s="71">
        <f>'Balance N'!J6548</f>
        <v>0</v>
      </c>
      <c r="C6545" s="72">
        <f>'Balance N'!K6548</f>
        <v>0</v>
      </c>
      <c r="D6545" s="72">
        <f>'Balance N'!L6548</f>
        <v>0</v>
      </c>
      <c r="E6545" s="72">
        <f>'Balance N'!M6548</f>
        <v>0</v>
      </c>
      <c r="F6545" s="72">
        <f>'Balance N'!N6548</f>
        <v>0</v>
      </c>
      <c r="G6545" s="72">
        <f>'Balance N'!O6548</f>
        <v>0</v>
      </c>
      <c r="H6545" s="72">
        <f>'Balance N'!P6548</f>
        <v>0</v>
      </c>
      <c r="I6545" s="74">
        <f t="shared" si="102"/>
        <v>0</v>
      </c>
    </row>
    <row r="6546" spans="1:9" ht="15.6">
      <c r="A6546" s="70">
        <f>'Balance N'!I6549</f>
        <v>0</v>
      </c>
      <c r="B6546" s="71">
        <f>'Balance N'!J6549</f>
        <v>0</v>
      </c>
      <c r="C6546" s="72">
        <f>'Balance N'!K6549</f>
        <v>0</v>
      </c>
      <c r="D6546" s="72">
        <f>'Balance N'!L6549</f>
        <v>0</v>
      </c>
      <c r="E6546" s="72">
        <f>'Balance N'!M6549</f>
        <v>0</v>
      </c>
      <c r="F6546" s="72">
        <f>'Balance N'!N6549</f>
        <v>0</v>
      </c>
      <c r="G6546" s="72">
        <f>'Balance N'!O6549</f>
        <v>0</v>
      </c>
      <c r="H6546" s="72">
        <f>'Balance N'!P6549</f>
        <v>0</v>
      </c>
      <c r="I6546" s="74">
        <f t="shared" si="102"/>
        <v>0</v>
      </c>
    </row>
    <row r="6547" spans="1:9" ht="15.6">
      <c r="A6547" s="70">
        <f>'Balance N'!I6550</f>
        <v>0</v>
      </c>
      <c r="B6547" s="71">
        <f>'Balance N'!J6550</f>
        <v>0</v>
      </c>
      <c r="C6547" s="72">
        <f>'Balance N'!K6550</f>
        <v>0</v>
      </c>
      <c r="D6547" s="72">
        <f>'Balance N'!L6550</f>
        <v>0</v>
      </c>
      <c r="E6547" s="72">
        <f>'Balance N'!M6550</f>
        <v>0</v>
      </c>
      <c r="F6547" s="72">
        <f>'Balance N'!N6550</f>
        <v>0</v>
      </c>
      <c r="G6547" s="72">
        <f>'Balance N'!O6550</f>
        <v>0</v>
      </c>
      <c r="H6547" s="72">
        <f>'Balance N'!P6550</f>
        <v>0</v>
      </c>
      <c r="I6547" s="74">
        <f t="shared" si="102"/>
        <v>0</v>
      </c>
    </row>
    <row r="6548" spans="1:9" ht="15.6">
      <c r="A6548" s="70">
        <f>'Balance N'!I6551</f>
        <v>0</v>
      </c>
      <c r="B6548" s="71">
        <f>'Balance N'!J6551</f>
        <v>0</v>
      </c>
      <c r="C6548" s="72">
        <f>'Balance N'!K6551</f>
        <v>0</v>
      </c>
      <c r="D6548" s="72">
        <f>'Balance N'!L6551</f>
        <v>0</v>
      </c>
      <c r="E6548" s="72">
        <f>'Balance N'!M6551</f>
        <v>0</v>
      </c>
      <c r="F6548" s="72">
        <f>'Balance N'!N6551</f>
        <v>0</v>
      </c>
      <c r="G6548" s="72">
        <f>'Balance N'!O6551</f>
        <v>0</v>
      </c>
      <c r="H6548" s="72">
        <f>'Balance N'!P6551</f>
        <v>0</v>
      </c>
      <c r="I6548" s="74">
        <f t="shared" si="102"/>
        <v>0</v>
      </c>
    </row>
    <row r="6549" spans="1:9" ht="15.6">
      <c r="A6549" s="70">
        <f>'Balance N'!I6552</f>
        <v>0</v>
      </c>
      <c r="B6549" s="71">
        <f>'Balance N'!J6552</f>
        <v>0</v>
      </c>
      <c r="C6549" s="72">
        <f>'Balance N'!K6552</f>
        <v>0</v>
      </c>
      <c r="D6549" s="72">
        <f>'Balance N'!L6552</f>
        <v>0</v>
      </c>
      <c r="E6549" s="72">
        <f>'Balance N'!M6552</f>
        <v>0</v>
      </c>
      <c r="F6549" s="72">
        <f>'Balance N'!N6552</f>
        <v>0</v>
      </c>
      <c r="G6549" s="72">
        <f>'Balance N'!O6552</f>
        <v>0</v>
      </c>
      <c r="H6549" s="72">
        <f>'Balance N'!P6552</f>
        <v>0</v>
      </c>
      <c r="I6549" s="74">
        <f t="shared" si="102"/>
        <v>0</v>
      </c>
    </row>
    <row r="6550" spans="1:9" ht="15.6">
      <c r="A6550" s="70">
        <f>'Balance N'!I6553</f>
        <v>0</v>
      </c>
      <c r="B6550" s="71">
        <f>'Balance N'!J6553</f>
        <v>0</v>
      </c>
      <c r="C6550" s="72">
        <f>'Balance N'!K6553</f>
        <v>0</v>
      </c>
      <c r="D6550" s="72">
        <f>'Balance N'!L6553</f>
        <v>0</v>
      </c>
      <c r="E6550" s="72">
        <f>'Balance N'!M6553</f>
        <v>0</v>
      </c>
      <c r="F6550" s="72">
        <f>'Balance N'!N6553</f>
        <v>0</v>
      </c>
      <c r="G6550" s="72">
        <f>'Balance N'!O6553</f>
        <v>0</v>
      </c>
      <c r="H6550" s="72">
        <f>'Balance N'!P6553</f>
        <v>0</v>
      </c>
      <c r="I6550" s="74">
        <f t="shared" si="102"/>
        <v>0</v>
      </c>
    </row>
    <row r="6551" spans="1:9" ht="15.6">
      <c r="A6551" s="70">
        <f>'Balance N'!I6554</f>
        <v>0</v>
      </c>
      <c r="B6551" s="71">
        <f>'Balance N'!J6554</f>
        <v>0</v>
      </c>
      <c r="C6551" s="72">
        <f>'Balance N'!K6554</f>
        <v>0</v>
      </c>
      <c r="D6551" s="72">
        <f>'Balance N'!L6554</f>
        <v>0</v>
      </c>
      <c r="E6551" s="72">
        <f>'Balance N'!M6554</f>
        <v>0</v>
      </c>
      <c r="F6551" s="72">
        <f>'Balance N'!N6554</f>
        <v>0</v>
      </c>
      <c r="G6551" s="72">
        <f>'Balance N'!O6554</f>
        <v>0</v>
      </c>
      <c r="H6551" s="72">
        <f>'Balance N'!P6554</f>
        <v>0</v>
      </c>
      <c r="I6551" s="74">
        <f t="shared" si="102"/>
        <v>0</v>
      </c>
    </row>
    <row r="6552" spans="1:9" ht="15.6">
      <c r="A6552" s="70">
        <f>'Balance N'!I6555</f>
        <v>0</v>
      </c>
      <c r="B6552" s="71">
        <f>'Balance N'!J6555</f>
        <v>0</v>
      </c>
      <c r="C6552" s="72">
        <f>'Balance N'!K6555</f>
        <v>0</v>
      </c>
      <c r="D6552" s="72">
        <f>'Balance N'!L6555</f>
        <v>0</v>
      </c>
      <c r="E6552" s="72">
        <f>'Balance N'!M6555</f>
        <v>0</v>
      </c>
      <c r="F6552" s="72">
        <f>'Balance N'!N6555</f>
        <v>0</v>
      </c>
      <c r="G6552" s="72">
        <f>'Balance N'!O6555</f>
        <v>0</v>
      </c>
      <c r="H6552" s="72">
        <f>'Balance N'!P6555</f>
        <v>0</v>
      </c>
      <c r="I6552" s="74">
        <f t="shared" si="102"/>
        <v>0</v>
      </c>
    </row>
    <row r="6553" spans="1:9" ht="15.6">
      <c r="A6553" s="70">
        <f>'Balance N'!I6556</f>
        <v>0</v>
      </c>
      <c r="B6553" s="71">
        <f>'Balance N'!J6556</f>
        <v>0</v>
      </c>
      <c r="C6553" s="72">
        <f>'Balance N'!K6556</f>
        <v>0</v>
      </c>
      <c r="D6553" s="72">
        <f>'Balance N'!L6556</f>
        <v>0</v>
      </c>
      <c r="E6553" s="72">
        <f>'Balance N'!M6556</f>
        <v>0</v>
      </c>
      <c r="F6553" s="72">
        <f>'Balance N'!N6556</f>
        <v>0</v>
      </c>
      <c r="G6553" s="72">
        <f>'Balance N'!O6556</f>
        <v>0</v>
      </c>
      <c r="H6553" s="72">
        <f>'Balance N'!P6556</f>
        <v>0</v>
      </c>
      <c r="I6553" s="74">
        <f t="shared" si="102"/>
        <v>0</v>
      </c>
    </row>
    <row r="6554" spans="1:9" ht="15.6">
      <c r="A6554" s="70">
        <f>'Balance N'!I6557</f>
        <v>0</v>
      </c>
      <c r="B6554" s="71">
        <f>'Balance N'!J6557</f>
        <v>0</v>
      </c>
      <c r="C6554" s="72">
        <f>'Balance N'!K6557</f>
        <v>0</v>
      </c>
      <c r="D6554" s="72">
        <f>'Balance N'!L6557</f>
        <v>0</v>
      </c>
      <c r="E6554" s="72">
        <f>'Balance N'!M6557</f>
        <v>0</v>
      </c>
      <c r="F6554" s="72">
        <f>'Balance N'!N6557</f>
        <v>0</v>
      </c>
      <c r="G6554" s="72">
        <f>'Balance N'!O6557</f>
        <v>0</v>
      </c>
      <c r="H6554" s="72">
        <f>'Balance N'!P6557</f>
        <v>0</v>
      </c>
      <c r="I6554" s="74">
        <f t="shared" si="102"/>
        <v>0</v>
      </c>
    </row>
    <row r="6555" spans="1:9" ht="15.6">
      <c r="A6555" s="70">
        <f>'Balance N'!I6558</f>
        <v>0</v>
      </c>
      <c r="B6555" s="71">
        <f>'Balance N'!J6558</f>
        <v>0</v>
      </c>
      <c r="C6555" s="72">
        <f>'Balance N'!K6558</f>
        <v>0</v>
      </c>
      <c r="D6555" s="72">
        <f>'Balance N'!L6558</f>
        <v>0</v>
      </c>
      <c r="E6555" s="72">
        <f>'Balance N'!M6558</f>
        <v>0</v>
      </c>
      <c r="F6555" s="72">
        <f>'Balance N'!N6558</f>
        <v>0</v>
      </c>
      <c r="G6555" s="72">
        <f>'Balance N'!O6558</f>
        <v>0</v>
      </c>
      <c r="H6555" s="72">
        <f>'Balance N'!P6558</f>
        <v>0</v>
      </c>
      <c r="I6555" s="74">
        <f t="shared" si="102"/>
        <v>0</v>
      </c>
    </row>
    <row r="6556" spans="1:9" ht="15.6">
      <c r="A6556" s="70">
        <f>'Balance N'!I6559</f>
        <v>0</v>
      </c>
      <c r="B6556" s="71">
        <f>'Balance N'!J6559</f>
        <v>0</v>
      </c>
      <c r="C6556" s="72">
        <f>'Balance N'!K6559</f>
        <v>0</v>
      </c>
      <c r="D6556" s="72">
        <f>'Balance N'!L6559</f>
        <v>0</v>
      </c>
      <c r="E6556" s="72">
        <f>'Balance N'!M6559</f>
        <v>0</v>
      </c>
      <c r="F6556" s="72">
        <f>'Balance N'!N6559</f>
        <v>0</v>
      </c>
      <c r="G6556" s="72">
        <f>'Balance N'!O6559</f>
        <v>0</v>
      </c>
      <c r="H6556" s="72">
        <f>'Balance N'!P6559</f>
        <v>0</v>
      </c>
      <c r="I6556" s="74">
        <f t="shared" si="102"/>
        <v>0</v>
      </c>
    </row>
    <row r="6557" spans="1:9" ht="15.6">
      <c r="A6557" s="70">
        <f>'Balance N'!I6560</f>
        <v>0</v>
      </c>
      <c r="B6557" s="71">
        <f>'Balance N'!J6560</f>
        <v>0</v>
      </c>
      <c r="C6557" s="72">
        <f>'Balance N'!K6560</f>
        <v>0</v>
      </c>
      <c r="D6557" s="72">
        <f>'Balance N'!L6560</f>
        <v>0</v>
      </c>
      <c r="E6557" s="72">
        <f>'Balance N'!M6560</f>
        <v>0</v>
      </c>
      <c r="F6557" s="72">
        <f>'Balance N'!N6560</f>
        <v>0</v>
      </c>
      <c r="G6557" s="72">
        <f>'Balance N'!O6560</f>
        <v>0</v>
      </c>
      <c r="H6557" s="72">
        <f>'Balance N'!P6560</f>
        <v>0</v>
      </c>
      <c r="I6557" s="74">
        <f t="shared" si="102"/>
        <v>0</v>
      </c>
    </row>
    <row r="6558" spans="1:9" ht="15.6">
      <c r="A6558" s="70">
        <f>'Balance N'!I6561</f>
        <v>0</v>
      </c>
      <c r="B6558" s="71">
        <f>'Balance N'!J6561</f>
        <v>0</v>
      </c>
      <c r="C6558" s="72">
        <f>'Balance N'!K6561</f>
        <v>0</v>
      </c>
      <c r="D6558" s="72">
        <f>'Balance N'!L6561</f>
        <v>0</v>
      </c>
      <c r="E6558" s="72">
        <f>'Balance N'!M6561</f>
        <v>0</v>
      </c>
      <c r="F6558" s="72">
        <f>'Balance N'!N6561</f>
        <v>0</v>
      </c>
      <c r="G6558" s="72">
        <f>'Balance N'!O6561</f>
        <v>0</v>
      </c>
      <c r="H6558" s="72">
        <f>'Balance N'!P6561</f>
        <v>0</v>
      </c>
      <c r="I6558" s="74">
        <f t="shared" si="102"/>
        <v>0</v>
      </c>
    </row>
    <row r="6559" spans="1:9" ht="15.6">
      <c r="A6559" s="70">
        <f>'Balance N'!I6562</f>
        <v>0</v>
      </c>
      <c r="B6559" s="71">
        <f>'Balance N'!J6562</f>
        <v>0</v>
      </c>
      <c r="C6559" s="72">
        <f>'Balance N'!K6562</f>
        <v>0</v>
      </c>
      <c r="D6559" s="72">
        <f>'Balance N'!L6562</f>
        <v>0</v>
      </c>
      <c r="E6559" s="72">
        <f>'Balance N'!M6562</f>
        <v>0</v>
      </c>
      <c r="F6559" s="72">
        <f>'Balance N'!N6562</f>
        <v>0</v>
      </c>
      <c r="G6559" s="72">
        <f>'Balance N'!O6562</f>
        <v>0</v>
      </c>
      <c r="H6559" s="72">
        <f>'Balance N'!P6562</f>
        <v>0</v>
      </c>
      <c r="I6559" s="74">
        <f t="shared" si="102"/>
        <v>0</v>
      </c>
    </row>
    <row r="6560" spans="1:9" ht="15.6">
      <c r="A6560" s="70">
        <f>'Balance N'!I6563</f>
        <v>0</v>
      </c>
      <c r="B6560" s="71">
        <f>'Balance N'!J6563</f>
        <v>0</v>
      </c>
      <c r="C6560" s="72">
        <f>'Balance N'!K6563</f>
        <v>0</v>
      </c>
      <c r="D6560" s="72">
        <f>'Balance N'!L6563</f>
        <v>0</v>
      </c>
      <c r="E6560" s="72">
        <f>'Balance N'!M6563</f>
        <v>0</v>
      </c>
      <c r="F6560" s="72">
        <f>'Balance N'!N6563</f>
        <v>0</v>
      </c>
      <c r="G6560" s="72">
        <f>'Balance N'!O6563</f>
        <v>0</v>
      </c>
      <c r="H6560" s="72">
        <f>'Balance N'!P6563</f>
        <v>0</v>
      </c>
      <c r="I6560" s="74">
        <f t="shared" si="102"/>
        <v>0</v>
      </c>
    </row>
    <row r="6561" spans="1:9" ht="15.6">
      <c r="A6561" s="70">
        <f>'Balance N'!I6564</f>
        <v>0</v>
      </c>
      <c r="B6561" s="71">
        <f>'Balance N'!J6564</f>
        <v>0</v>
      </c>
      <c r="C6561" s="72">
        <f>'Balance N'!K6564</f>
        <v>0</v>
      </c>
      <c r="D6561" s="72">
        <f>'Balance N'!L6564</f>
        <v>0</v>
      </c>
      <c r="E6561" s="72">
        <f>'Balance N'!M6564</f>
        <v>0</v>
      </c>
      <c r="F6561" s="72">
        <f>'Balance N'!N6564</f>
        <v>0</v>
      </c>
      <c r="G6561" s="72">
        <f>'Balance N'!O6564</f>
        <v>0</v>
      </c>
      <c r="H6561" s="72">
        <f>'Balance N'!P6564</f>
        <v>0</v>
      </c>
      <c r="I6561" s="74">
        <f t="shared" si="102"/>
        <v>0</v>
      </c>
    </row>
    <row r="6562" spans="1:9" ht="15.6">
      <c r="A6562" s="70">
        <f>'Balance N'!I6565</f>
        <v>0</v>
      </c>
      <c r="B6562" s="71">
        <f>'Balance N'!J6565</f>
        <v>0</v>
      </c>
      <c r="C6562" s="72">
        <f>'Balance N'!K6565</f>
        <v>0</v>
      </c>
      <c r="D6562" s="72">
        <f>'Balance N'!L6565</f>
        <v>0</v>
      </c>
      <c r="E6562" s="72">
        <f>'Balance N'!M6565</f>
        <v>0</v>
      </c>
      <c r="F6562" s="72">
        <f>'Balance N'!N6565</f>
        <v>0</v>
      </c>
      <c r="G6562" s="72">
        <f>'Balance N'!O6565</f>
        <v>0</v>
      </c>
      <c r="H6562" s="72">
        <f>'Balance N'!P6565</f>
        <v>0</v>
      </c>
      <c r="I6562" s="74">
        <f t="shared" si="102"/>
        <v>0</v>
      </c>
    </row>
    <row r="6563" spans="1:9" ht="15.6">
      <c r="A6563" s="70">
        <f>'Balance N'!I6566</f>
        <v>0</v>
      </c>
      <c r="B6563" s="71">
        <f>'Balance N'!J6566</f>
        <v>0</v>
      </c>
      <c r="C6563" s="72">
        <f>'Balance N'!K6566</f>
        <v>0</v>
      </c>
      <c r="D6563" s="72">
        <f>'Balance N'!L6566</f>
        <v>0</v>
      </c>
      <c r="E6563" s="72">
        <f>'Balance N'!M6566</f>
        <v>0</v>
      </c>
      <c r="F6563" s="72">
        <f>'Balance N'!N6566</f>
        <v>0</v>
      </c>
      <c r="G6563" s="72">
        <f>'Balance N'!O6566</f>
        <v>0</v>
      </c>
      <c r="H6563" s="72">
        <f>'Balance N'!P6566</f>
        <v>0</v>
      </c>
      <c r="I6563" s="74">
        <f t="shared" si="102"/>
        <v>0</v>
      </c>
    </row>
    <row r="6564" spans="1:9" ht="15.6">
      <c r="A6564" s="70">
        <f>'Balance N'!I6567</f>
        <v>0</v>
      </c>
      <c r="B6564" s="71">
        <f>'Balance N'!J6567</f>
        <v>0</v>
      </c>
      <c r="C6564" s="72">
        <f>'Balance N'!K6567</f>
        <v>0</v>
      </c>
      <c r="D6564" s="72">
        <f>'Balance N'!L6567</f>
        <v>0</v>
      </c>
      <c r="E6564" s="72">
        <f>'Balance N'!M6567</f>
        <v>0</v>
      </c>
      <c r="F6564" s="72">
        <f>'Balance N'!N6567</f>
        <v>0</v>
      </c>
      <c r="G6564" s="72">
        <f>'Balance N'!O6567</f>
        <v>0</v>
      </c>
      <c r="H6564" s="72">
        <f>'Balance N'!P6567</f>
        <v>0</v>
      </c>
      <c r="I6564" s="74">
        <f t="shared" si="102"/>
        <v>0</v>
      </c>
    </row>
    <row r="6565" spans="1:9" ht="15.6">
      <c r="A6565" s="70">
        <f>'Balance N'!I6568</f>
        <v>0</v>
      </c>
      <c r="B6565" s="71">
        <f>'Balance N'!J6568</f>
        <v>0</v>
      </c>
      <c r="C6565" s="72">
        <f>'Balance N'!K6568</f>
        <v>0</v>
      </c>
      <c r="D6565" s="72">
        <f>'Balance N'!L6568</f>
        <v>0</v>
      </c>
      <c r="E6565" s="72">
        <f>'Balance N'!M6568</f>
        <v>0</v>
      </c>
      <c r="F6565" s="72">
        <f>'Balance N'!N6568</f>
        <v>0</v>
      </c>
      <c r="G6565" s="72">
        <f>'Balance N'!O6568</f>
        <v>0</v>
      </c>
      <c r="H6565" s="72">
        <f>'Balance N'!P6568</f>
        <v>0</v>
      </c>
      <c r="I6565" s="74">
        <f t="shared" si="102"/>
        <v>0</v>
      </c>
    </row>
    <row r="6566" spans="1:9" ht="15.6">
      <c r="A6566" s="70">
        <f>'Balance N'!I6569</f>
        <v>0</v>
      </c>
      <c r="B6566" s="71">
        <f>'Balance N'!J6569</f>
        <v>0</v>
      </c>
      <c r="C6566" s="72">
        <f>'Balance N'!K6569</f>
        <v>0</v>
      </c>
      <c r="D6566" s="72">
        <f>'Balance N'!L6569</f>
        <v>0</v>
      </c>
      <c r="E6566" s="72">
        <f>'Balance N'!M6569</f>
        <v>0</v>
      </c>
      <c r="F6566" s="72">
        <f>'Balance N'!N6569</f>
        <v>0</v>
      </c>
      <c r="G6566" s="72">
        <f>'Balance N'!O6569</f>
        <v>0</v>
      </c>
      <c r="H6566" s="72">
        <f>'Balance N'!P6569</f>
        <v>0</v>
      </c>
      <c r="I6566" s="74">
        <f t="shared" si="102"/>
        <v>0</v>
      </c>
    </row>
    <row r="6567" spans="1:9" ht="15.6">
      <c r="A6567" s="70">
        <f>'Balance N'!I6570</f>
        <v>0</v>
      </c>
      <c r="B6567" s="71">
        <f>'Balance N'!J6570</f>
        <v>0</v>
      </c>
      <c r="C6567" s="72">
        <f>'Balance N'!K6570</f>
        <v>0</v>
      </c>
      <c r="D6567" s="72">
        <f>'Balance N'!L6570</f>
        <v>0</v>
      </c>
      <c r="E6567" s="72">
        <f>'Balance N'!M6570</f>
        <v>0</v>
      </c>
      <c r="F6567" s="72">
        <f>'Balance N'!N6570</f>
        <v>0</v>
      </c>
      <c r="G6567" s="72">
        <f>'Balance N'!O6570</f>
        <v>0</v>
      </c>
      <c r="H6567" s="72">
        <f>'Balance N'!P6570</f>
        <v>0</v>
      </c>
      <c r="I6567" s="74">
        <f t="shared" si="102"/>
        <v>0</v>
      </c>
    </row>
    <row r="6568" spans="1:9" ht="15.6">
      <c r="A6568" s="70">
        <f>'Balance N'!I6571</f>
        <v>0</v>
      </c>
      <c r="B6568" s="71">
        <f>'Balance N'!J6571</f>
        <v>0</v>
      </c>
      <c r="C6568" s="72">
        <f>'Balance N'!K6571</f>
        <v>0</v>
      </c>
      <c r="D6568" s="72">
        <f>'Balance N'!L6571</f>
        <v>0</v>
      </c>
      <c r="E6568" s="72">
        <f>'Balance N'!M6571</f>
        <v>0</v>
      </c>
      <c r="F6568" s="72">
        <f>'Balance N'!N6571</f>
        <v>0</v>
      </c>
      <c r="G6568" s="72">
        <f>'Balance N'!O6571</f>
        <v>0</v>
      </c>
      <c r="H6568" s="72">
        <f>'Balance N'!P6571</f>
        <v>0</v>
      </c>
      <c r="I6568" s="74">
        <f t="shared" si="102"/>
        <v>0</v>
      </c>
    </row>
    <row r="6569" spans="1:9" ht="15.6">
      <c r="A6569" s="70">
        <f>'Balance N'!I6572</f>
        <v>0</v>
      </c>
      <c r="B6569" s="71">
        <f>'Balance N'!J6572</f>
        <v>0</v>
      </c>
      <c r="C6569" s="72">
        <f>'Balance N'!K6572</f>
        <v>0</v>
      </c>
      <c r="D6569" s="72">
        <f>'Balance N'!L6572</f>
        <v>0</v>
      </c>
      <c r="E6569" s="72">
        <f>'Balance N'!M6572</f>
        <v>0</v>
      </c>
      <c r="F6569" s="72">
        <f>'Balance N'!N6572</f>
        <v>0</v>
      </c>
      <c r="G6569" s="72">
        <f>'Balance N'!O6572</f>
        <v>0</v>
      </c>
      <c r="H6569" s="72">
        <f>'Balance N'!P6572</f>
        <v>0</v>
      </c>
      <c r="I6569" s="74">
        <f t="shared" si="102"/>
        <v>0</v>
      </c>
    </row>
    <row r="6570" spans="1:9" ht="15.6">
      <c r="A6570" s="70">
        <f>'Balance N'!I6573</f>
        <v>0</v>
      </c>
      <c r="B6570" s="71">
        <f>'Balance N'!J6573</f>
        <v>0</v>
      </c>
      <c r="C6570" s="72">
        <f>'Balance N'!K6573</f>
        <v>0</v>
      </c>
      <c r="D6570" s="72">
        <f>'Balance N'!L6573</f>
        <v>0</v>
      </c>
      <c r="E6570" s="72">
        <f>'Balance N'!M6573</f>
        <v>0</v>
      </c>
      <c r="F6570" s="72">
        <f>'Balance N'!N6573</f>
        <v>0</v>
      </c>
      <c r="G6570" s="72">
        <f>'Balance N'!O6573</f>
        <v>0</v>
      </c>
      <c r="H6570" s="72">
        <f>'Balance N'!P6573</f>
        <v>0</v>
      </c>
      <c r="I6570" s="74">
        <f t="shared" si="102"/>
        <v>0</v>
      </c>
    </row>
    <row r="6571" spans="1:9" ht="15.6">
      <c r="A6571" s="70">
        <f>'Balance N'!I6574</f>
        <v>0</v>
      </c>
      <c r="B6571" s="71">
        <f>'Balance N'!J6574</f>
        <v>0</v>
      </c>
      <c r="C6571" s="72">
        <f>'Balance N'!K6574</f>
        <v>0</v>
      </c>
      <c r="D6571" s="72">
        <f>'Balance N'!L6574</f>
        <v>0</v>
      </c>
      <c r="E6571" s="72">
        <f>'Balance N'!M6574</f>
        <v>0</v>
      </c>
      <c r="F6571" s="72">
        <f>'Balance N'!N6574</f>
        <v>0</v>
      </c>
      <c r="G6571" s="72">
        <f>'Balance N'!O6574</f>
        <v>0</v>
      </c>
      <c r="H6571" s="72">
        <f>'Balance N'!P6574</f>
        <v>0</v>
      </c>
      <c r="I6571" s="74">
        <f t="shared" si="102"/>
        <v>0</v>
      </c>
    </row>
    <row r="6572" spans="1:9" ht="15.6">
      <c r="A6572" s="70">
        <f>'Balance N'!I6575</f>
        <v>0</v>
      </c>
      <c r="B6572" s="71">
        <f>'Balance N'!J6575</f>
        <v>0</v>
      </c>
      <c r="C6572" s="72">
        <f>'Balance N'!K6575</f>
        <v>0</v>
      </c>
      <c r="D6572" s="72">
        <f>'Balance N'!L6575</f>
        <v>0</v>
      </c>
      <c r="E6572" s="72">
        <f>'Balance N'!M6575</f>
        <v>0</v>
      </c>
      <c r="F6572" s="72">
        <f>'Balance N'!N6575</f>
        <v>0</v>
      </c>
      <c r="G6572" s="72">
        <f>'Balance N'!O6575</f>
        <v>0</v>
      </c>
      <c r="H6572" s="72">
        <f>'Balance N'!P6575</f>
        <v>0</v>
      </c>
      <c r="I6572" s="74">
        <f t="shared" si="102"/>
        <v>0</v>
      </c>
    </row>
    <row r="6573" spans="1:9" ht="15.6">
      <c r="A6573" s="70">
        <f>'Balance N'!I6576</f>
        <v>0</v>
      </c>
      <c r="B6573" s="71">
        <f>'Balance N'!J6576</f>
        <v>0</v>
      </c>
      <c r="C6573" s="72">
        <f>'Balance N'!K6576</f>
        <v>0</v>
      </c>
      <c r="D6573" s="72">
        <f>'Balance N'!L6576</f>
        <v>0</v>
      </c>
      <c r="E6573" s="72">
        <f>'Balance N'!M6576</f>
        <v>0</v>
      </c>
      <c r="F6573" s="72">
        <f>'Balance N'!N6576</f>
        <v>0</v>
      </c>
      <c r="G6573" s="72">
        <f>'Balance N'!O6576</f>
        <v>0</v>
      </c>
      <c r="H6573" s="72">
        <f>'Balance N'!P6576</f>
        <v>0</v>
      </c>
      <c r="I6573" s="74">
        <f t="shared" si="102"/>
        <v>0</v>
      </c>
    </row>
    <row r="6574" spans="1:9" ht="15.6">
      <c r="A6574" s="70">
        <f>'Balance N'!I6577</f>
        <v>0</v>
      </c>
      <c r="B6574" s="71">
        <f>'Balance N'!J6577</f>
        <v>0</v>
      </c>
      <c r="C6574" s="72">
        <f>'Balance N'!K6577</f>
        <v>0</v>
      </c>
      <c r="D6574" s="72">
        <f>'Balance N'!L6577</f>
        <v>0</v>
      </c>
      <c r="E6574" s="72">
        <f>'Balance N'!M6577</f>
        <v>0</v>
      </c>
      <c r="F6574" s="72">
        <f>'Balance N'!N6577</f>
        <v>0</v>
      </c>
      <c r="G6574" s="72">
        <f>'Balance N'!O6577</f>
        <v>0</v>
      </c>
      <c r="H6574" s="72">
        <f>'Balance N'!P6577</f>
        <v>0</v>
      </c>
      <c r="I6574" s="74">
        <f t="shared" si="102"/>
        <v>0</v>
      </c>
    </row>
    <row r="6575" spans="1:9" ht="15.6">
      <c r="A6575" s="70">
        <f>'Balance N'!I6578</f>
        <v>0</v>
      </c>
      <c r="B6575" s="71">
        <f>'Balance N'!J6578</f>
        <v>0</v>
      </c>
      <c r="C6575" s="72">
        <f>'Balance N'!K6578</f>
        <v>0</v>
      </c>
      <c r="D6575" s="72">
        <f>'Balance N'!L6578</f>
        <v>0</v>
      </c>
      <c r="E6575" s="72">
        <f>'Balance N'!M6578</f>
        <v>0</v>
      </c>
      <c r="F6575" s="72">
        <f>'Balance N'!N6578</f>
        <v>0</v>
      </c>
      <c r="G6575" s="72">
        <f>'Balance N'!O6578</f>
        <v>0</v>
      </c>
      <c r="H6575" s="72">
        <f>'Balance N'!P6578</f>
        <v>0</v>
      </c>
      <c r="I6575" s="74">
        <f t="shared" si="102"/>
        <v>0</v>
      </c>
    </row>
    <row r="6576" spans="1:9" ht="15.6">
      <c r="A6576" s="70">
        <f>'Balance N'!I6579</f>
        <v>0</v>
      </c>
      <c r="B6576" s="71">
        <f>'Balance N'!J6579</f>
        <v>0</v>
      </c>
      <c r="C6576" s="72">
        <f>'Balance N'!K6579</f>
        <v>0</v>
      </c>
      <c r="D6576" s="72">
        <f>'Balance N'!L6579</f>
        <v>0</v>
      </c>
      <c r="E6576" s="72">
        <f>'Balance N'!M6579</f>
        <v>0</v>
      </c>
      <c r="F6576" s="72">
        <f>'Balance N'!N6579</f>
        <v>0</v>
      </c>
      <c r="G6576" s="72">
        <f>'Balance N'!O6579</f>
        <v>0</v>
      </c>
      <c r="H6576" s="72">
        <f>'Balance N'!P6579</f>
        <v>0</v>
      </c>
      <c r="I6576" s="74">
        <f t="shared" si="102"/>
        <v>0</v>
      </c>
    </row>
    <row r="6577" spans="1:9" ht="15.6">
      <c r="A6577" s="70">
        <f>'Balance N'!I6580</f>
        <v>0</v>
      </c>
      <c r="B6577" s="71">
        <f>'Balance N'!J6580</f>
        <v>0</v>
      </c>
      <c r="C6577" s="72">
        <f>'Balance N'!K6580</f>
        <v>0</v>
      </c>
      <c r="D6577" s="72">
        <f>'Balance N'!L6580</f>
        <v>0</v>
      </c>
      <c r="E6577" s="72">
        <f>'Balance N'!M6580</f>
        <v>0</v>
      </c>
      <c r="F6577" s="72">
        <f>'Balance N'!N6580</f>
        <v>0</v>
      </c>
      <c r="G6577" s="72">
        <f>'Balance N'!O6580</f>
        <v>0</v>
      </c>
      <c r="H6577" s="72">
        <f>'Balance N'!P6580</f>
        <v>0</v>
      </c>
      <c r="I6577" s="74">
        <f t="shared" si="102"/>
        <v>0</v>
      </c>
    </row>
    <row r="6578" spans="1:9" ht="15.6">
      <c r="A6578" s="70">
        <f>'Balance N'!I6581</f>
        <v>0</v>
      </c>
      <c r="B6578" s="71">
        <f>'Balance N'!J6581</f>
        <v>0</v>
      </c>
      <c r="C6578" s="72">
        <f>'Balance N'!K6581</f>
        <v>0</v>
      </c>
      <c r="D6578" s="72">
        <f>'Balance N'!L6581</f>
        <v>0</v>
      </c>
      <c r="E6578" s="72">
        <f>'Balance N'!M6581</f>
        <v>0</v>
      </c>
      <c r="F6578" s="72">
        <f>'Balance N'!N6581</f>
        <v>0</v>
      </c>
      <c r="G6578" s="72">
        <f>'Balance N'!O6581</f>
        <v>0</v>
      </c>
      <c r="H6578" s="72">
        <f>'Balance N'!P6581</f>
        <v>0</v>
      </c>
      <c r="I6578" s="74">
        <f t="shared" si="102"/>
        <v>0</v>
      </c>
    </row>
    <row r="6579" spans="1:9" ht="15.6">
      <c r="A6579" s="70">
        <f>'Balance N'!I6582</f>
        <v>0</v>
      </c>
      <c r="B6579" s="71">
        <f>'Balance N'!J6582</f>
        <v>0</v>
      </c>
      <c r="C6579" s="72">
        <f>'Balance N'!K6582</f>
        <v>0</v>
      </c>
      <c r="D6579" s="72">
        <f>'Balance N'!L6582</f>
        <v>0</v>
      </c>
      <c r="E6579" s="72">
        <f>'Balance N'!M6582</f>
        <v>0</v>
      </c>
      <c r="F6579" s="72">
        <f>'Balance N'!N6582</f>
        <v>0</v>
      </c>
      <c r="G6579" s="72">
        <f>'Balance N'!O6582</f>
        <v>0</v>
      </c>
      <c r="H6579" s="72">
        <f>'Balance N'!P6582</f>
        <v>0</v>
      </c>
      <c r="I6579" s="74">
        <f t="shared" si="102"/>
        <v>0</v>
      </c>
    </row>
    <row r="6580" spans="1:9" ht="15.6">
      <c r="A6580" s="70">
        <f>'Balance N'!I6583</f>
        <v>0</v>
      </c>
      <c r="B6580" s="71">
        <f>'Balance N'!J6583</f>
        <v>0</v>
      </c>
      <c r="C6580" s="72">
        <f>'Balance N'!K6583</f>
        <v>0</v>
      </c>
      <c r="D6580" s="72">
        <f>'Balance N'!L6583</f>
        <v>0</v>
      </c>
      <c r="E6580" s="72">
        <f>'Balance N'!M6583</f>
        <v>0</v>
      </c>
      <c r="F6580" s="72">
        <f>'Balance N'!N6583</f>
        <v>0</v>
      </c>
      <c r="G6580" s="72">
        <f>'Balance N'!O6583</f>
        <v>0</v>
      </c>
      <c r="H6580" s="72">
        <f>'Balance N'!P6583</f>
        <v>0</v>
      </c>
      <c r="I6580" s="74">
        <f t="shared" si="102"/>
        <v>0</v>
      </c>
    </row>
    <row r="6581" spans="1:9" ht="15.6">
      <c r="A6581" s="70">
        <f>'Balance N'!I6584</f>
        <v>0</v>
      </c>
      <c r="B6581" s="71">
        <f>'Balance N'!J6584</f>
        <v>0</v>
      </c>
      <c r="C6581" s="72">
        <f>'Balance N'!K6584</f>
        <v>0</v>
      </c>
      <c r="D6581" s="72">
        <f>'Balance N'!L6584</f>
        <v>0</v>
      </c>
      <c r="E6581" s="72">
        <f>'Balance N'!M6584</f>
        <v>0</v>
      </c>
      <c r="F6581" s="72">
        <f>'Balance N'!N6584</f>
        <v>0</v>
      </c>
      <c r="G6581" s="72">
        <f>'Balance N'!O6584</f>
        <v>0</v>
      </c>
      <c r="H6581" s="72">
        <f>'Balance N'!P6584</f>
        <v>0</v>
      </c>
      <c r="I6581" s="74">
        <f t="shared" si="102"/>
        <v>0</v>
      </c>
    </row>
    <row r="6582" spans="1:9" ht="15.6">
      <c r="A6582" s="70">
        <f>'Balance N'!I6585</f>
        <v>0</v>
      </c>
      <c r="B6582" s="71">
        <f>'Balance N'!J6585</f>
        <v>0</v>
      </c>
      <c r="C6582" s="72">
        <f>'Balance N'!K6585</f>
        <v>0</v>
      </c>
      <c r="D6582" s="72">
        <f>'Balance N'!L6585</f>
        <v>0</v>
      </c>
      <c r="E6582" s="72">
        <f>'Balance N'!M6585</f>
        <v>0</v>
      </c>
      <c r="F6582" s="72">
        <f>'Balance N'!N6585</f>
        <v>0</v>
      </c>
      <c r="G6582" s="72">
        <f>'Balance N'!O6585</f>
        <v>0</v>
      </c>
      <c r="H6582" s="72">
        <f>'Balance N'!P6585</f>
        <v>0</v>
      </c>
      <c r="I6582" s="74">
        <f t="shared" si="102"/>
        <v>0</v>
      </c>
    </row>
    <row r="6583" spans="1:9" ht="15.6">
      <c r="A6583" s="70">
        <f>'Balance N'!I6586</f>
        <v>0</v>
      </c>
      <c r="B6583" s="71">
        <f>'Balance N'!J6586</f>
        <v>0</v>
      </c>
      <c r="C6583" s="72">
        <f>'Balance N'!K6586</f>
        <v>0</v>
      </c>
      <c r="D6583" s="72">
        <f>'Balance N'!L6586</f>
        <v>0</v>
      </c>
      <c r="E6583" s="72">
        <f>'Balance N'!M6586</f>
        <v>0</v>
      </c>
      <c r="F6583" s="72">
        <f>'Balance N'!N6586</f>
        <v>0</v>
      </c>
      <c r="G6583" s="72">
        <f>'Balance N'!O6586</f>
        <v>0</v>
      </c>
      <c r="H6583" s="72">
        <f>'Balance N'!P6586</f>
        <v>0</v>
      </c>
      <c r="I6583" s="74">
        <f t="shared" si="102"/>
        <v>0</v>
      </c>
    </row>
    <row r="6584" spans="1:9" ht="15.6">
      <c r="A6584" s="70">
        <f>'Balance N'!I6587</f>
        <v>0</v>
      </c>
      <c r="B6584" s="71">
        <f>'Balance N'!J6587</f>
        <v>0</v>
      </c>
      <c r="C6584" s="72">
        <f>'Balance N'!K6587</f>
        <v>0</v>
      </c>
      <c r="D6584" s="72">
        <f>'Balance N'!L6587</f>
        <v>0</v>
      </c>
      <c r="E6584" s="72">
        <f>'Balance N'!M6587</f>
        <v>0</v>
      </c>
      <c r="F6584" s="72">
        <f>'Balance N'!N6587</f>
        <v>0</v>
      </c>
      <c r="G6584" s="72">
        <f>'Balance N'!O6587</f>
        <v>0</v>
      </c>
      <c r="H6584" s="72">
        <f>'Balance N'!P6587</f>
        <v>0</v>
      </c>
      <c r="I6584" s="74">
        <f t="shared" si="102"/>
        <v>0</v>
      </c>
    </row>
    <row r="6585" spans="1:9" ht="15.6">
      <c r="A6585" s="70">
        <f>'Balance N'!I6588</f>
        <v>0</v>
      </c>
      <c r="B6585" s="71">
        <f>'Balance N'!J6588</f>
        <v>0</v>
      </c>
      <c r="C6585" s="72">
        <f>'Balance N'!K6588</f>
        <v>0</v>
      </c>
      <c r="D6585" s="72">
        <f>'Balance N'!L6588</f>
        <v>0</v>
      </c>
      <c r="E6585" s="72">
        <f>'Balance N'!M6588</f>
        <v>0</v>
      </c>
      <c r="F6585" s="72">
        <f>'Balance N'!N6588</f>
        <v>0</v>
      </c>
      <c r="G6585" s="72">
        <f>'Balance N'!O6588</f>
        <v>0</v>
      </c>
      <c r="H6585" s="72">
        <f>'Balance N'!P6588</f>
        <v>0</v>
      </c>
      <c r="I6585" s="74">
        <f t="shared" si="102"/>
        <v>0</v>
      </c>
    </row>
    <row r="6586" spans="1:9" ht="15.6">
      <c r="A6586" s="70">
        <f>'Balance N'!I6589</f>
        <v>0</v>
      </c>
      <c r="B6586" s="71">
        <f>'Balance N'!J6589</f>
        <v>0</v>
      </c>
      <c r="C6586" s="72">
        <f>'Balance N'!K6589</f>
        <v>0</v>
      </c>
      <c r="D6586" s="72">
        <f>'Balance N'!L6589</f>
        <v>0</v>
      </c>
      <c r="E6586" s="72">
        <f>'Balance N'!M6589</f>
        <v>0</v>
      </c>
      <c r="F6586" s="72">
        <f>'Balance N'!N6589</f>
        <v>0</v>
      </c>
      <c r="G6586" s="72">
        <f>'Balance N'!O6589</f>
        <v>0</v>
      </c>
      <c r="H6586" s="72">
        <f>'Balance N'!P6589</f>
        <v>0</v>
      </c>
      <c r="I6586" s="74">
        <f t="shared" si="102"/>
        <v>0</v>
      </c>
    </row>
    <row r="6587" spans="1:9" ht="15.6">
      <c r="A6587" s="70">
        <f>'Balance N'!I6590</f>
        <v>0</v>
      </c>
      <c r="B6587" s="71">
        <f>'Balance N'!J6590</f>
        <v>0</v>
      </c>
      <c r="C6587" s="72">
        <f>'Balance N'!K6590</f>
        <v>0</v>
      </c>
      <c r="D6587" s="72">
        <f>'Balance N'!L6590</f>
        <v>0</v>
      </c>
      <c r="E6587" s="72">
        <f>'Balance N'!M6590</f>
        <v>0</v>
      </c>
      <c r="F6587" s="72">
        <f>'Balance N'!N6590</f>
        <v>0</v>
      </c>
      <c r="G6587" s="72">
        <f>'Balance N'!O6590</f>
        <v>0</v>
      </c>
      <c r="H6587" s="72">
        <f>'Balance N'!P6590</f>
        <v>0</v>
      </c>
      <c r="I6587" s="74">
        <f t="shared" si="102"/>
        <v>0</v>
      </c>
    </row>
    <row r="6588" spans="1:9" ht="15.6">
      <c r="A6588" s="70">
        <f>'Balance N'!I6591</f>
        <v>0</v>
      </c>
      <c r="B6588" s="71">
        <f>'Balance N'!J6591</f>
        <v>0</v>
      </c>
      <c r="C6588" s="72">
        <f>'Balance N'!K6591</f>
        <v>0</v>
      </c>
      <c r="D6588" s="72">
        <f>'Balance N'!L6591</f>
        <v>0</v>
      </c>
      <c r="E6588" s="72">
        <f>'Balance N'!M6591</f>
        <v>0</v>
      </c>
      <c r="F6588" s="72">
        <f>'Balance N'!N6591</f>
        <v>0</v>
      </c>
      <c r="G6588" s="72">
        <f>'Balance N'!O6591</f>
        <v>0</v>
      </c>
      <c r="H6588" s="72">
        <f>'Balance N'!P6591</f>
        <v>0</v>
      </c>
      <c r="I6588" s="74">
        <f t="shared" si="102"/>
        <v>0</v>
      </c>
    </row>
    <row r="6589" spans="1:9" ht="15.6">
      <c r="A6589" s="70">
        <f>'Balance N'!I6592</f>
        <v>0</v>
      </c>
      <c r="B6589" s="71">
        <f>'Balance N'!J6592</f>
        <v>0</v>
      </c>
      <c r="C6589" s="72">
        <f>'Balance N'!K6592</f>
        <v>0</v>
      </c>
      <c r="D6589" s="72">
        <f>'Balance N'!L6592</f>
        <v>0</v>
      </c>
      <c r="E6589" s="72">
        <f>'Balance N'!M6592</f>
        <v>0</v>
      </c>
      <c r="F6589" s="72">
        <f>'Balance N'!N6592</f>
        <v>0</v>
      </c>
      <c r="G6589" s="72">
        <f>'Balance N'!O6592</f>
        <v>0</v>
      </c>
      <c r="H6589" s="72">
        <f>'Balance N'!P6592</f>
        <v>0</v>
      </c>
      <c r="I6589" s="74">
        <f t="shared" si="102"/>
        <v>0</v>
      </c>
    </row>
    <row r="6590" spans="1:9" ht="15.6">
      <c r="A6590" s="70">
        <f>'Balance N'!I6593</f>
        <v>0</v>
      </c>
      <c r="B6590" s="71">
        <f>'Balance N'!J6593</f>
        <v>0</v>
      </c>
      <c r="C6590" s="72">
        <f>'Balance N'!K6593</f>
        <v>0</v>
      </c>
      <c r="D6590" s="72">
        <f>'Balance N'!L6593</f>
        <v>0</v>
      </c>
      <c r="E6590" s="72">
        <f>'Balance N'!M6593</f>
        <v>0</v>
      </c>
      <c r="F6590" s="72">
        <f>'Balance N'!N6593</f>
        <v>0</v>
      </c>
      <c r="G6590" s="72">
        <f>'Balance N'!O6593</f>
        <v>0</v>
      </c>
      <c r="H6590" s="72">
        <f>'Balance N'!P6593</f>
        <v>0</v>
      </c>
      <c r="I6590" s="74">
        <f t="shared" si="102"/>
        <v>0</v>
      </c>
    </row>
    <row r="6591" spans="1:9" ht="15.6">
      <c r="A6591" s="70">
        <f>'Balance N'!I6594</f>
        <v>0</v>
      </c>
      <c r="B6591" s="71">
        <f>'Balance N'!J6594</f>
        <v>0</v>
      </c>
      <c r="C6591" s="72">
        <f>'Balance N'!K6594</f>
        <v>0</v>
      </c>
      <c r="D6591" s="72">
        <f>'Balance N'!L6594</f>
        <v>0</v>
      </c>
      <c r="E6591" s="72">
        <f>'Balance N'!M6594</f>
        <v>0</v>
      </c>
      <c r="F6591" s="72">
        <f>'Balance N'!N6594</f>
        <v>0</v>
      </c>
      <c r="G6591" s="72">
        <f>'Balance N'!O6594</f>
        <v>0</v>
      </c>
      <c r="H6591" s="72">
        <f>'Balance N'!P6594</f>
        <v>0</v>
      </c>
      <c r="I6591" s="74">
        <f t="shared" si="102"/>
        <v>0</v>
      </c>
    </row>
    <row r="6592" spans="1:9" ht="15.6">
      <c r="A6592" s="70">
        <f>'Balance N'!I6595</f>
        <v>0</v>
      </c>
      <c r="B6592" s="71">
        <f>'Balance N'!J6595</f>
        <v>0</v>
      </c>
      <c r="C6592" s="72">
        <f>'Balance N'!K6595</f>
        <v>0</v>
      </c>
      <c r="D6592" s="72">
        <f>'Balance N'!L6595</f>
        <v>0</v>
      </c>
      <c r="E6592" s="72">
        <f>'Balance N'!M6595</f>
        <v>0</v>
      </c>
      <c r="F6592" s="72">
        <f>'Balance N'!N6595</f>
        <v>0</v>
      </c>
      <c r="G6592" s="72">
        <f>'Balance N'!O6595</f>
        <v>0</v>
      </c>
      <c r="H6592" s="72">
        <f>'Balance N'!P6595</f>
        <v>0</v>
      </c>
      <c r="I6592" s="74">
        <f t="shared" si="102"/>
        <v>0</v>
      </c>
    </row>
    <row r="6593" spans="1:9" ht="15.6">
      <c r="A6593" s="70">
        <f>'Balance N'!I6596</f>
        <v>0</v>
      </c>
      <c r="B6593" s="71">
        <f>'Balance N'!J6596</f>
        <v>0</v>
      </c>
      <c r="C6593" s="72">
        <f>'Balance N'!K6596</f>
        <v>0</v>
      </c>
      <c r="D6593" s="72">
        <f>'Balance N'!L6596</f>
        <v>0</v>
      </c>
      <c r="E6593" s="72">
        <f>'Balance N'!M6596</f>
        <v>0</v>
      </c>
      <c r="F6593" s="72">
        <f>'Balance N'!N6596</f>
        <v>0</v>
      </c>
      <c r="G6593" s="72">
        <f>'Balance N'!O6596</f>
        <v>0</v>
      </c>
      <c r="H6593" s="72">
        <f>'Balance N'!P6596</f>
        <v>0</v>
      </c>
      <c r="I6593" s="74">
        <f t="shared" si="102"/>
        <v>0</v>
      </c>
    </row>
    <row r="6594" spans="1:9" ht="15.6">
      <c r="A6594" s="70">
        <f>'Balance N'!I6597</f>
        <v>0</v>
      </c>
      <c r="B6594" s="71">
        <f>'Balance N'!J6597</f>
        <v>0</v>
      </c>
      <c r="C6594" s="72">
        <f>'Balance N'!K6597</f>
        <v>0</v>
      </c>
      <c r="D6594" s="72">
        <f>'Balance N'!L6597</f>
        <v>0</v>
      </c>
      <c r="E6594" s="72">
        <f>'Balance N'!M6597</f>
        <v>0</v>
      </c>
      <c r="F6594" s="72">
        <f>'Balance N'!N6597</f>
        <v>0</v>
      </c>
      <c r="G6594" s="72">
        <f>'Balance N'!O6597</f>
        <v>0</v>
      </c>
      <c r="H6594" s="72">
        <f>'Balance N'!P6597</f>
        <v>0</v>
      </c>
      <c r="I6594" s="74">
        <f t="shared" si="102"/>
        <v>0</v>
      </c>
    </row>
    <row r="6595" spans="1:9" ht="15.6">
      <c r="A6595" s="70">
        <f>'Balance N'!I6598</f>
        <v>0</v>
      </c>
      <c r="B6595" s="71">
        <f>'Balance N'!J6598</f>
        <v>0</v>
      </c>
      <c r="C6595" s="72">
        <f>'Balance N'!K6598</f>
        <v>0</v>
      </c>
      <c r="D6595" s="72">
        <f>'Balance N'!L6598</f>
        <v>0</v>
      </c>
      <c r="E6595" s="72">
        <f>'Balance N'!M6598</f>
        <v>0</v>
      </c>
      <c r="F6595" s="72">
        <f>'Balance N'!N6598</f>
        <v>0</v>
      </c>
      <c r="G6595" s="72">
        <f>'Balance N'!O6598</f>
        <v>0</v>
      </c>
      <c r="H6595" s="72">
        <f>'Balance N'!P6598</f>
        <v>0</v>
      </c>
      <c r="I6595" s="74">
        <f t="shared" ref="I6595:I6658" si="103">(C6595-D6595)+(E6595-F6595)-(G6595-H6595)</f>
        <v>0</v>
      </c>
    </row>
    <row r="6596" spans="1:9" ht="15.6">
      <c r="A6596" s="70">
        <f>'Balance N'!I6599</f>
        <v>0</v>
      </c>
      <c r="B6596" s="71">
        <f>'Balance N'!J6599</f>
        <v>0</v>
      </c>
      <c r="C6596" s="72">
        <f>'Balance N'!K6599</f>
        <v>0</v>
      </c>
      <c r="D6596" s="72">
        <f>'Balance N'!L6599</f>
        <v>0</v>
      </c>
      <c r="E6596" s="72">
        <f>'Balance N'!M6599</f>
        <v>0</v>
      </c>
      <c r="F6596" s="72">
        <f>'Balance N'!N6599</f>
        <v>0</v>
      </c>
      <c r="G6596" s="72">
        <f>'Balance N'!O6599</f>
        <v>0</v>
      </c>
      <c r="H6596" s="72">
        <f>'Balance N'!P6599</f>
        <v>0</v>
      </c>
      <c r="I6596" s="74">
        <f t="shared" si="103"/>
        <v>0</v>
      </c>
    </row>
    <row r="6597" spans="1:9" ht="15.6">
      <c r="A6597" s="70">
        <f>'Balance N'!I6600</f>
        <v>0</v>
      </c>
      <c r="B6597" s="71">
        <f>'Balance N'!J6600</f>
        <v>0</v>
      </c>
      <c r="C6597" s="72">
        <f>'Balance N'!K6600</f>
        <v>0</v>
      </c>
      <c r="D6597" s="72">
        <f>'Balance N'!L6600</f>
        <v>0</v>
      </c>
      <c r="E6597" s="72">
        <f>'Balance N'!M6600</f>
        <v>0</v>
      </c>
      <c r="F6597" s="72">
        <f>'Balance N'!N6600</f>
        <v>0</v>
      </c>
      <c r="G6597" s="72">
        <f>'Balance N'!O6600</f>
        <v>0</v>
      </c>
      <c r="H6597" s="72">
        <f>'Balance N'!P6600</f>
        <v>0</v>
      </c>
      <c r="I6597" s="74">
        <f t="shared" si="103"/>
        <v>0</v>
      </c>
    </row>
    <row r="6598" spans="1:9" ht="15.6">
      <c r="A6598" s="70">
        <f>'Balance N'!I6601</f>
        <v>0</v>
      </c>
      <c r="B6598" s="71">
        <f>'Balance N'!J6601</f>
        <v>0</v>
      </c>
      <c r="C6598" s="72">
        <f>'Balance N'!K6601</f>
        <v>0</v>
      </c>
      <c r="D6598" s="72">
        <f>'Balance N'!L6601</f>
        <v>0</v>
      </c>
      <c r="E6598" s="72">
        <f>'Balance N'!M6601</f>
        <v>0</v>
      </c>
      <c r="F6598" s="72">
        <f>'Balance N'!N6601</f>
        <v>0</v>
      </c>
      <c r="G6598" s="72">
        <f>'Balance N'!O6601</f>
        <v>0</v>
      </c>
      <c r="H6598" s="72">
        <f>'Balance N'!P6601</f>
        <v>0</v>
      </c>
      <c r="I6598" s="74">
        <f t="shared" si="103"/>
        <v>0</v>
      </c>
    </row>
    <row r="6599" spans="1:9" ht="15.6">
      <c r="A6599" s="70">
        <f>'Balance N'!I6602</f>
        <v>0</v>
      </c>
      <c r="B6599" s="71">
        <f>'Balance N'!J6602</f>
        <v>0</v>
      </c>
      <c r="C6599" s="72">
        <f>'Balance N'!K6602</f>
        <v>0</v>
      </c>
      <c r="D6599" s="72">
        <f>'Balance N'!L6602</f>
        <v>0</v>
      </c>
      <c r="E6599" s="72">
        <f>'Balance N'!M6602</f>
        <v>0</v>
      </c>
      <c r="F6599" s="72">
        <f>'Balance N'!N6602</f>
        <v>0</v>
      </c>
      <c r="G6599" s="72">
        <f>'Balance N'!O6602</f>
        <v>0</v>
      </c>
      <c r="H6599" s="72">
        <f>'Balance N'!P6602</f>
        <v>0</v>
      </c>
      <c r="I6599" s="74">
        <f t="shared" si="103"/>
        <v>0</v>
      </c>
    </row>
    <row r="6600" spans="1:9" ht="15.6">
      <c r="A6600" s="70">
        <f>'Balance N'!I6603</f>
        <v>0</v>
      </c>
      <c r="B6600" s="71">
        <f>'Balance N'!J6603</f>
        <v>0</v>
      </c>
      <c r="C6600" s="72">
        <f>'Balance N'!K6603</f>
        <v>0</v>
      </c>
      <c r="D6600" s="72">
        <f>'Balance N'!L6603</f>
        <v>0</v>
      </c>
      <c r="E6600" s="72">
        <f>'Balance N'!M6603</f>
        <v>0</v>
      </c>
      <c r="F6600" s="72">
        <f>'Balance N'!N6603</f>
        <v>0</v>
      </c>
      <c r="G6600" s="72">
        <f>'Balance N'!O6603</f>
        <v>0</v>
      </c>
      <c r="H6600" s="72">
        <f>'Balance N'!P6603</f>
        <v>0</v>
      </c>
      <c r="I6600" s="74">
        <f t="shared" si="103"/>
        <v>0</v>
      </c>
    </row>
    <row r="6601" spans="1:9" ht="15.6">
      <c r="A6601" s="70">
        <f>'Balance N'!I6604</f>
        <v>0</v>
      </c>
      <c r="B6601" s="71">
        <f>'Balance N'!J6604</f>
        <v>0</v>
      </c>
      <c r="C6601" s="72">
        <f>'Balance N'!K6604</f>
        <v>0</v>
      </c>
      <c r="D6601" s="72">
        <f>'Balance N'!L6604</f>
        <v>0</v>
      </c>
      <c r="E6601" s="72">
        <f>'Balance N'!M6604</f>
        <v>0</v>
      </c>
      <c r="F6601" s="72">
        <f>'Balance N'!N6604</f>
        <v>0</v>
      </c>
      <c r="G6601" s="72">
        <f>'Balance N'!O6604</f>
        <v>0</v>
      </c>
      <c r="H6601" s="72">
        <f>'Balance N'!P6604</f>
        <v>0</v>
      </c>
      <c r="I6601" s="74">
        <f t="shared" si="103"/>
        <v>0</v>
      </c>
    </row>
    <row r="6602" spans="1:9" ht="15.6">
      <c r="A6602" s="70">
        <f>'Balance N'!I6605</f>
        <v>0</v>
      </c>
      <c r="B6602" s="71">
        <f>'Balance N'!J6605</f>
        <v>0</v>
      </c>
      <c r="C6602" s="72">
        <f>'Balance N'!K6605</f>
        <v>0</v>
      </c>
      <c r="D6602" s="72">
        <f>'Balance N'!L6605</f>
        <v>0</v>
      </c>
      <c r="E6602" s="72">
        <f>'Balance N'!M6605</f>
        <v>0</v>
      </c>
      <c r="F6602" s="72">
        <f>'Balance N'!N6605</f>
        <v>0</v>
      </c>
      <c r="G6602" s="72">
        <f>'Balance N'!O6605</f>
        <v>0</v>
      </c>
      <c r="H6602" s="72">
        <f>'Balance N'!P6605</f>
        <v>0</v>
      </c>
      <c r="I6602" s="74">
        <f t="shared" si="103"/>
        <v>0</v>
      </c>
    </row>
    <row r="6603" spans="1:9" ht="15.6">
      <c r="A6603" s="70">
        <f>'Balance N'!I6606</f>
        <v>0</v>
      </c>
      <c r="B6603" s="71">
        <f>'Balance N'!J6606</f>
        <v>0</v>
      </c>
      <c r="C6603" s="72">
        <f>'Balance N'!K6606</f>
        <v>0</v>
      </c>
      <c r="D6603" s="72">
        <f>'Balance N'!L6606</f>
        <v>0</v>
      </c>
      <c r="E6603" s="72">
        <f>'Balance N'!M6606</f>
        <v>0</v>
      </c>
      <c r="F6603" s="72">
        <f>'Balance N'!N6606</f>
        <v>0</v>
      </c>
      <c r="G6603" s="72">
        <f>'Balance N'!O6606</f>
        <v>0</v>
      </c>
      <c r="H6603" s="72">
        <f>'Balance N'!P6606</f>
        <v>0</v>
      </c>
      <c r="I6603" s="74">
        <f t="shared" si="103"/>
        <v>0</v>
      </c>
    </row>
    <row r="6604" spans="1:9" ht="15.6">
      <c r="A6604" s="70">
        <f>'Balance N'!I6607</f>
        <v>0</v>
      </c>
      <c r="B6604" s="71">
        <f>'Balance N'!J6607</f>
        <v>0</v>
      </c>
      <c r="C6604" s="72">
        <f>'Balance N'!K6607</f>
        <v>0</v>
      </c>
      <c r="D6604" s="72">
        <f>'Balance N'!L6607</f>
        <v>0</v>
      </c>
      <c r="E6604" s="72">
        <f>'Balance N'!M6607</f>
        <v>0</v>
      </c>
      <c r="F6604" s="72">
        <f>'Balance N'!N6607</f>
        <v>0</v>
      </c>
      <c r="G6604" s="72">
        <f>'Balance N'!O6607</f>
        <v>0</v>
      </c>
      <c r="H6604" s="72">
        <f>'Balance N'!P6607</f>
        <v>0</v>
      </c>
      <c r="I6604" s="74">
        <f t="shared" si="103"/>
        <v>0</v>
      </c>
    </row>
    <row r="6605" spans="1:9" ht="15.6">
      <c r="A6605" s="70">
        <f>'Balance N'!I6608</f>
        <v>0</v>
      </c>
      <c r="B6605" s="71">
        <f>'Balance N'!J6608</f>
        <v>0</v>
      </c>
      <c r="C6605" s="72">
        <f>'Balance N'!K6608</f>
        <v>0</v>
      </c>
      <c r="D6605" s="72">
        <f>'Balance N'!L6608</f>
        <v>0</v>
      </c>
      <c r="E6605" s="72">
        <f>'Balance N'!M6608</f>
        <v>0</v>
      </c>
      <c r="F6605" s="72">
        <f>'Balance N'!N6608</f>
        <v>0</v>
      </c>
      <c r="G6605" s="72">
        <f>'Balance N'!O6608</f>
        <v>0</v>
      </c>
      <c r="H6605" s="72">
        <f>'Balance N'!P6608</f>
        <v>0</v>
      </c>
      <c r="I6605" s="74">
        <f t="shared" si="103"/>
        <v>0</v>
      </c>
    </row>
    <row r="6606" spans="1:9" ht="15.6">
      <c r="A6606" s="70">
        <f>'Balance N'!I6609</f>
        <v>0</v>
      </c>
      <c r="B6606" s="71">
        <f>'Balance N'!J6609</f>
        <v>0</v>
      </c>
      <c r="C6606" s="72">
        <f>'Balance N'!K6609</f>
        <v>0</v>
      </c>
      <c r="D6606" s="72">
        <f>'Balance N'!L6609</f>
        <v>0</v>
      </c>
      <c r="E6606" s="72">
        <f>'Balance N'!M6609</f>
        <v>0</v>
      </c>
      <c r="F6606" s="72">
        <f>'Balance N'!N6609</f>
        <v>0</v>
      </c>
      <c r="G6606" s="72">
        <f>'Balance N'!O6609</f>
        <v>0</v>
      </c>
      <c r="H6606" s="72">
        <f>'Balance N'!P6609</f>
        <v>0</v>
      </c>
      <c r="I6606" s="74">
        <f t="shared" si="103"/>
        <v>0</v>
      </c>
    </row>
    <row r="6607" spans="1:9" ht="15.6">
      <c r="A6607" s="70">
        <f>'Balance N'!I6610</f>
        <v>0</v>
      </c>
      <c r="B6607" s="71">
        <f>'Balance N'!J6610</f>
        <v>0</v>
      </c>
      <c r="C6607" s="72">
        <f>'Balance N'!K6610</f>
        <v>0</v>
      </c>
      <c r="D6607" s="72">
        <f>'Balance N'!L6610</f>
        <v>0</v>
      </c>
      <c r="E6607" s="72">
        <f>'Balance N'!M6610</f>
        <v>0</v>
      </c>
      <c r="F6607" s="72">
        <f>'Balance N'!N6610</f>
        <v>0</v>
      </c>
      <c r="G6607" s="72">
        <f>'Balance N'!O6610</f>
        <v>0</v>
      </c>
      <c r="H6607" s="72">
        <f>'Balance N'!P6610</f>
        <v>0</v>
      </c>
      <c r="I6607" s="74">
        <f t="shared" si="103"/>
        <v>0</v>
      </c>
    </row>
    <row r="6608" spans="1:9" ht="15.6">
      <c r="A6608" s="70">
        <f>'Balance N'!I6611</f>
        <v>0</v>
      </c>
      <c r="B6608" s="71">
        <f>'Balance N'!J6611</f>
        <v>0</v>
      </c>
      <c r="C6608" s="72">
        <f>'Balance N'!K6611</f>
        <v>0</v>
      </c>
      <c r="D6608" s="72">
        <f>'Balance N'!L6611</f>
        <v>0</v>
      </c>
      <c r="E6608" s="72">
        <f>'Balance N'!M6611</f>
        <v>0</v>
      </c>
      <c r="F6608" s="72">
        <f>'Balance N'!N6611</f>
        <v>0</v>
      </c>
      <c r="G6608" s="72">
        <f>'Balance N'!O6611</f>
        <v>0</v>
      </c>
      <c r="H6608" s="72">
        <f>'Balance N'!P6611</f>
        <v>0</v>
      </c>
      <c r="I6608" s="74">
        <f t="shared" si="103"/>
        <v>0</v>
      </c>
    </row>
    <row r="6609" spans="1:9" ht="15.6">
      <c r="A6609" s="70">
        <f>'Balance N'!I6612</f>
        <v>0</v>
      </c>
      <c r="B6609" s="71">
        <f>'Balance N'!J6612</f>
        <v>0</v>
      </c>
      <c r="C6609" s="72">
        <f>'Balance N'!K6612</f>
        <v>0</v>
      </c>
      <c r="D6609" s="72">
        <f>'Balance N'!L6612</f>
        <v>0</v>
      </c>
      <c r="E6609" s="72">
        <f>'Balance N'!M6612</f>
        <v>0</v>
      </c>
      <c r="F6609" s="72">
        <f>'Balance N'!N6612</f>
        <v>0</v>
      </c>
      <c r="G6609" s="72">
        <f>'Balance N'!O6612</f>
        <v>0</v>
      </c>
      <c r="H6609" s="72">
        <f>'Balance N'!P6612</f>
        <v>0</v>
      </c>
      <c r="I6609" s="74">
        <f t="shared" si="103"/>
        <v>0</v>
      </c>
    </row>
    <row r="6610" spans="1:9" ht="15.6">
      <c r="A6610" s="70">
        <f>'Balance N'!I6613</f>
        <v>0</v>
      </c>
      <c r="B6610" s="71">
        <f>'Balance N'!J6613</f>
        <v>0</v>
      </c>
      <c r="C6610" s="72">
        <f>'Balance N'!K6613</f>
        <v>0</v>
      </c>
      <c r="D6610" s="72">
        <f>'Balance N'!L6613</f>
        <v>0</v>
      </c>
      <c r="E6610" s="72">
        <f>'Balance N'!M6613</f>
        <v>0</v>
      </c>
      <c r="F6610" s="72">
        <f>'Balance N'!N6613</f>
        <v>0</v>
      </c>
      <c r="G6610" s="72">
        <f>'Balance N'!O6613</f>
        <v>0</v>
      </c>
      <c r="H6610" s="72">
        <f>'Balance N'!P6613</f>
        <v>0</v>
      </c>
      <c r="I6610" s="74">
        <f t="shared" si="103"/>
        <v>0</v>
      </c>
    </row>
    <row r="6611" spans="1:9" ht="15.6">
      <c r="A6611" s="70">
        <f>'Balance N'!I6614</f>
        <v>0</v>
      </c>
      <c r="B6611" s="71">
        <f>'Balance N'!J6614</f>
        <v>0</v>
      </c>
      <c r="C6611" s="72">
        <f>'Balance N'!K6614</f>
        <v>0</v>
      </c>
      <c r="D6611" s="72">
        <f>'Balance N'!L6614</f>
        <v>0</v>
      </c>
      <c r="E6611" s="72">
        <f>'Balance N'!M6614</f>
        <v>0</v>
      </c>
      <c r="F6611" s="72">
        <f>'Balance N'!N6614</f>
        <v>0</v>
      </c>
      <c r="G6611" s="72">
        <f>'Balance N'!O6614</f>
        <v>0</v>
      </c>
      <c r="H6611" s="72">
        <f>'Balance N'!P6614</f>
        <v>0</v>
      </c>
      <c r="I6611" s="74">
        <f t="shared" si="103"/>
        <v>0</v>
      </c>
    </row>
    <row r="6612" spans="1:9" ht="15.6">
      <c r="A6612" s="70">
        <f>'Balance N'!I6615</f>
        <v>0</v>
      </c>
      <c r="B6612" s="71">
        <f>'Balance N'!J6615</f>
        <v>0</v>
      </c>
      <c r="C6612" s="72">
        <f>'Balance N'!K6615</f>
        <v>0</v>
      </c>
      <c r="D6612" s="72">
        <f>'Balance N'!L6615</f>
        <v>0</v>
      </c>
      <c r="E6612" s="72">
        <f>'Balance N'!M6615</f>
        <v>0</v>
      </c>
      <c r="F6612" s="72">
        <f>'Balance N'!N6615</f>
        <v>0</v>
      </c>
      <c r="G6612" s="72">
        <f>'Balance N'!O6615</f>
        <v>0</v>
      </c>
      <c r="H6612" s="72">
        <f>'Balance N'!P6615</f>
        <v>0</v>
      </c>
      <c r="I6612" s="74">
        <f t="shared" si="103"/>
        <v>0</v>
      </c>
    </row>
    <row r="6613" spans="1:9" ht="15.6">
      <c r="A6613" s="70">
        <f>'Balance N'!I6616</f>
        <v>0</v>
      </c>
      <c r="B6613" s="71">
        <f>'Balance N'!J6616</f>
        <v>0</v>
      </c>
      <c r="C6613" s="72">
        <f>'Balance N'!K6616</f>
        <v>0</v>
      </c>
      <c r="D6613" s="72">
        <f>'Balance N'!L6616</f>
        <v>0</v>
      </c>
      <c r="E6613" s="72">
        <f>'Balance N'!M6616</f>
        <v>0</v>
      </c>
      <c r="F6613" s="72">
        <f>'Balance N'!N6616</f>
        <v>0</v>
      </c>
      <c r="G6613" s="72">
        <f>'Balance N'!O6616</f>
        <v>0</v>
      </c>
      <c r="H6613" s="72">
        <f>'Balance N'!P6616</f>
        <v>0</v>
      </c>
      <c r="I6613" s="74">
        <f t="shared" si="103"/>
        <v>0</v>
      </c>
    </row>
    <row r="6614" spans="1:9" ht="15.6">
      <c r="A6614" s="70">
        <f>'Balance N'!I6617</f>
        <v>0</v>
      </c>
      <c r="B6614" s="71">
        <f>'Balance N'!J6617</f>
        <v>0</v>
      </c>
      <c r="C6614" s="72">
        <f>'Balance N'!K6617</f>
        <v>0</v>
      </c>
      <c r="D6614" s="72">
        <f>'Balance N'!L6617</f>
        <v>0</v>
      </c>
      <c r="E6614" s="72">
        <f>'Balance N'!M6617</f>
        <v>0</v>
      </c>
      <c r="F6614" s="72">
        <f>'Balance N'!N6617</f>
        <v>0</v>
      </c>
      <c r="G6614" s="72">
        <f>'Balance N'!O6617</f>
        <v>0</v>
      </c>
      <c r="H6614" s="72">
        <f>'Balance N'!P6617</f>
        <v>0</v>
      </c>
      <c r="I6614" s="74">
        <f t="shared" si="103"/>
        <v>0</v>
      </c>
    </row>
    <row r="6615" spans="1:9" ht="15.6">
      <c r="A6615" s="70">
        <f>'Balance N'!I6618</f>
        <v>0</v>
      </c>
      <c r="B6615" s="71">
        <f>'Balance N'!J6618</f>
        <v>0</v>
      </c>
      <c r="C6615" s="72">
        <f>'Balance N'!K6618</f>
        <v>0</v>
      </c>
      <c r="D6615" s="72">
        <f>'Balance N'!L6618</f>
        <v>0</v>
      </c>
      <c r="E6615" s="72">
        <f>'Balance N'!M6618</f>
        <v>0</v>
      </c>
      <c r="F6615" s="72">
        <f>'Balance N'!N6618</f>
        <v>0</v>
      </c>
      <c r="G6615" s="72">
        <f>'Balance N'!O6618</f>
        <v>0</v>
      </c>
      <c r="H6615" s="72">
        <f>'Balance N'!P6618</f>
        <v>0</v>
      </c>
      <c r="I6615" s="74">
        <f t="shared" si="103"/>
        <v>0</v>
      </c>
    </row>
    <row r="6616" spans="1:9" ht="15.6">
      <c r="A6616" s="70">
        <f>'Balance N'!I6619</f>
        <v>0</v>
      </c>
      <c r="B6616" s="71">
        <f>'Balance N'!J6619</f>
        <v>0</v>
      </c>
      <c r="C6616" s="72">
        <f>'Balance N'!K6619</f>
        <v>0</v>
      </c>
      <c r="D6616" s="72">
        <f>'Balance N'!L6619</f>
        <v>0</v>
      </c>
      <c r="E6616" s="72">
        <f>'Balance N'!M6619</f>
        <v>0</v>
      </c>
      <c r="F6616" s="72">
        <f>'Balance N'!N6619</f>
        <v>0</v>
      </c>
      <c r="G6616" s="72">
        <f>'Balance N'!O6619</f>
        <v>0</v>
      </c>
      <c r="H6616" s="72">
        <f>'Balance N'!P6619</f>
        <v>0</v>
      </c>
      <c r="I6616" s="74">
        <f t="shared" si="103"/>
        <v>0</v>
      </c>
    </row>
    <row r="6617" spans="1:9" ht="15.6">
      <c r="A6617" s="70">
        <f>'Balance N'!I6620</f>
        <v>0</v>
      </c>
      <c r="B6617" s="71">
        <f>'Balance N'!J6620</f>
        <v>0</v>
      </c>
      <c r="C6617" s="72">
        <f>'Balance N'!K6620</f>
        <v>0</v>
      </c>
      <c r="D6617" s="72">
        <f>'Balance N'!L6620</f>
        <v>0</v>
      </c>
      <c r="E6617" s="72">
        <f>'Balance N'!M6620</f>
        <v>0</v>
      </c>
      <c r="F6617" s="72">
        <f>'Balance N'!N6620</f>
        <v>0</v>
      </c>
      <c r="G6617" s="72">
        <f>'Balance N'!O6620</f>
        <v>0</v>
      </c>
      <c r="H6617" s="72">
        <f>'Balance N'!P6620</f>
        <v>0</v>
      </c>
      <c r="I6617" s="74">
        <f t="shared" si="103"/>
        <v>0</v>
      </c>
    </row>
    <row r="6618" spans="1:9" ht="15.6">
      <c r="A6618" s="70">
        <f>'Balance N'!I6621</f>
        <v>0</v>
      </c>
      <c r="B6618" s="71">
        <f>'Balance N'!J6621</f>
        <v>0</v>
      </c>
      <c r="C6618" s="72">
        <f>'Balance N'!K6621</f>
        <v>0</v>
      </c>
      <c r="D6618" s="72">
        <f>'Balance N'!L6621</f>
        <v>0</v>
      </c>
      <c r="E6618" s="72">
        <f>'Balance N'!M6621</f>
        <v>0</v>
      </c>
      <c r="F6618" s="72">
        <f>'Balance N'!N6621</f>
        <v>0</v>
      </c>
      <c r="G6618" s="72">
        <f>'Balance N'!O6621</f>
        <v>0</v>
      </c>
      <c r="H6618" s="72">
        <f>'Balance N'!P6621</f>
        <v>0</v>
      </c>
      <c r="I6618" s="74">
        <f t="shared" si="103"/>
        <v>0</v>
      </c>
    </row>
    <row r="6619" spans="1:9" ht="15.6">
      <c r="A6619" s="70">
        <f>'Balance N'!I6622</f>
        <v>0</v>
      </c>
      <c r="B6619" s="71">
        <f>'Balance N'!J6622</f>
        <v>0</v>
      </c>
      <c r="C6619" s="72">
        <f>'Balance N'!K6622</f>
        <v>0</v>
      </c>
      <c r="D6619" s="72">
        <f>'Balance N'!L6622</f>
        <v>0</v>
      </c>
      <c r="E6619" s="72">
        <f>'Balance N'!M6622</f>
        <v>0</v>
      </c>
      <c r="F6619" s="72">
        <f>'Balance N'!N6622</f>
        <v>0</v>
      </c>
      <c r="G6619" s="72">
        <f>'Balance N'!O6622</f>
        <v>0</v>
      </c>
      <c r="H6619" s="72">
        <f>'Balance N'!P6622</f>
        <v>0</v>
      </c>
      <c r="I6619" s="74">
        <f t="shared" si="103"/>
        <v>0</v>
      </c>
    </row>
    <row r="6620" spans="1:9" ht="15.6">
      <c r="A6620" s="70">
        <f>'Balance N'!I6623</f>
        <v>0</v>
      </c>
      <c r="B6620" s="71">
        <f>'Balance N'!J6623</f>
        <v>0</v>
      </c>
      <c r="C6620" s="72">
        <f>'Balance N'!K6623</f>
        <v>0</v>
      </c>
      <c r="D6620" s="72">
        <f>'Balance N'!L6623</f>
        <v>0</v>
      </c>
      <c r="E6620" s="72">
        <f>'Balance N'!M6623</f>
        <v>0</v>
      </c>
      <c r="F6620" s="72">
        <f>'Balance N'!N6623</f>
        <v>0</v>
      </c>
      <c r="G6620" s="72">
        <f>'Balance N'!O6623</f>
        <v>0</v>
      </c>
      <c r="H6620" s="72">
        <f>'Balance N'!P6623</f>
        <v>0</v>
      </c>
      <c r="I6620" s="74">
        <f t="shared" si="103"/>
        <v>0</v>
      </c>
    </row>
    <row r="6621" spans="1:9" ht="15.6">
      <c r="A6621" s="70">
        <f>'Balance N'!I6624</f>
        <v>0</v>
      </c>
      <c r="B6621" s="71">
        <f>'Balance N'!J6624</f>
        <v>0</v>
      </c>
      <c r="C6621" s="72">
        <f>'Balance N'!K6624</f>
        <v>0</v>
      </c>
      <c r="D6621" s="72">
        <f>'Balance N'!L6624</f>
        <v>0</v>
      </c>
      <c r="E6621" s="72">
        <f>'Balance N'!M6624</f>
        <v>0</v>
      </c>
      <c r="F6621" s="72">
        <f>'Balance N'!N6624</f>
        <v>0</v>
      </c>
      <c r="G6621" s="72">
        <f>'Balance N'!O6624</f>
        <v>0</v>
      </c>
      <c r="H6621" s="72">
        <f>'Balance N'!P6624</f>
        <v>0</v>
      </c>
      <c r="I6621" s="74">
        <f t="shared" si="103"/>
        <v>0</v>
      </c>
    </row>
    <row r="6622" spans="1:9" ht="15.6">
      <c r="A6622" s="70">
        <f>'Balance N'!I6625</f>
        <v>0</v>
      </c>
      <c r="B6622" s="71">
        <f>'Balance N'!J6625</f>
        <v>0</v>
      </c>
      <c r="C6622" s="72">
        <f>'Balance N'!K6625</f>
        <v>0</v>
      </c>
      <c r="D6622" s="72">
        <f>'Balance N'!L6625</f>
        <v>0</v>
      </c>
      <c r="E6622" s="72">
        <f>'Balance N'!M6625</f>
        <v>0</v>
      </c>
      <c r="F6622" s="72">
        <f>'Balance N'!N6625</f>
        <v>0</v>
      </c>
      <c r="G6622" s="72">
        <f>'Balance N'!O6625</f>
        <v>0</v>
      </c>
      <c r="H6622" s="72">
        <f>'Balance N'!P6625</f>
        <v>0</v>
      </c>
      <c r="I6622" s="74">
        <f t="shared" si="103"/>
        <v>0</v>
      </c>
    </row>
    <row r="6623" spans="1:9" ht="15.6">
      <c r="A6623" s="70">
        <f>'Balance N'!I6626</f>
        <v>0</v>
      </c>
      <c r="B6623" s="71">
        <f>'Balance N'!J6626</f>
        <v>0</v>
      </c>
      <c r="C6623" s="72">
        <f>'Balance N'!K6626</f>
        <v>0</v>
      </c>
      <c r="D6623" s="72">
        <f>'Balance N'!L6626</f>
        <v>0</v>
      </c>
      <c r="E6623" s="72">
        <f>'Balance N'!M6626</f>
        <v>0</v>
      </c>
      <c r="F6623" s="72">
        <f>'Balance N'!N6626</f>
        <v>0</v>
      </c>
      <c r="G6623" s="72">
        <f>'Balance N'!O6626</f>
        <v>0</v>
      </c>
      <c r="H6623" s="72">
        <f>'Balance N'!P6626</f>
        <v>0</v>
      </c>
      <c r="I6623" s="74">
        <f t="shared" si="103"/>
        <v>0</v>
      </c>
    </row>
    <row r="6624" spans="1:9" ht="15.6">
      <c r="A6624" s="70">
        <f>'Balance N'!I6627</f>
        <v>0</v>
      </c>
      <c r="B6624" s="71">
        <f>'Balance N'!J6627</f>
        <v>0</v>
      </c>
      <c r="C6624" s="72">
        <f>'Balance N'!K6627</f>
        <v>0</v>
      </c>
      <c r="D6624" s="72">
        <f>'Balance N'!L6627</f>
        <v>0</v>
      </c>
      <c r="E6624" s="72">
        <f>'Balance N'!M6627</f>
        <v>0</v>
      </c>
      <c r="F6624" s="72">
        <f>'Balance N'!N6627</f>
        <v>0</v>
      </c>
      <c r="G6624" s="72">
        <f>'Balance N'!O6627</f>
        <v>0</v>
      </c>
      <c r="H6624" s="72">
        <f>'Balance N'!P6627</f>
        <v>0</v>
      </c>
      <c r="I6624" s="74">
        <f t="shared" si="103"/>
        <v>0</v>
      </c>
    </row>
    <row r="6625" spans="1:9" ht="15.6">
      <c r="A6625" s="70">
        <f>'Balance N'!I6628</f>
        <v>0</v>
      </c>
      <c r="B6625" s="71">
        <f>'Balance N'!J6628</f>
        <v>0</v>
      </c>
      <c r="C6625" s="72">
        <f>'Balance N'!K6628</f>
        <v>0</v>
      </c>
      <c r="D6625" s="72">
        <f>'Balance N'!L6628</f>
        <v>0</v>
      </c>
      <c r="E6625" s="72">
        <f>'Balance N'!M6628</f>
        <v>0</v>
      </c>
      <c r="F6625" s="72">
        <f>'Balance N'!N6628</f>
        <v>0</v>
      </c>
      <c r="G6625" s="72">
        <f>'Balance N'!O6628</f>
        <v>0</v>
      </c>
      <c r="H6625" s="72">
        <f>'Balance N'!P6628</f>
        <v>0</v>
      </c>
      <c r="I6625" s="74">
        <f t="shared" si="103"/>
        <v>0</v>
      </c>
    </row>
    <row r="6626" spans="1:9" ht="15.6">
      <c r="A6626" s="70">
        <f>'Balance N'!I6629</f>
        <v>0</v>
      </c>
      <c r="B6626" s="71">
        <f>'Balance N'!J6629</f>
        <v>0</v>
      </c>
      <c r="C6626" s="72">
        <f>'Balance N'!K6629</f>
        <v>0</v>
      </c>
      <c r="D6626" s="72">
        <f>'Balance N'!L6629</f>
        <v>0</v>
      </c>
      <c r="E6626" s="72">
        <f>'Balance N'!M6629</f>
        <v>0</v>
      </c>
      <c r="F6626" s="72">
        <f>'Balance N'!N6629</f>
        <v>0</v>
      </c>
      <c r="G6626" s="72">
        <f>'Balance N'!O6629</f>
        <v>0</v>
      </c>
      <c r="H6626" s="72">
        <f>'Balance N'!P6629</f>
        <v>0</v>
      </c>
      <c r="I6626" s="74">
        <f t="shared" si="103"/>
        <v>0</v>
      </c>
    </row>
    <row r="6627" spans="1:9" ht="15.6">
      <c r="A6627" s="70">
        <f>'Balance N'!I6630</f>
        <v>0</v>
      </c>
      <c r="B6627" s="71">
        <f>'Balance N'!J6630</f>
        <v>0</v>
      </c>
      <c r="C6627" s="72">
        <f>'Balance N'!K6630</f>
        <v>0</v>
      </c>
      <c r="D6627" s="72">
        <f>'Balance N'!L6630</f>
        <v>0</v>
      </c>
      <c r="E6627" s="72">
        <f>'Balance N'!M6630</f>
        <v>0</v>
      </c>
      <c r="F6627" s="72">
        <f>'Balance N'!N6630</f>
        <v>0</v>
      </c>
      <c r="G6627" s="72">
        <f>'Balance N'!O6630</f>
        <v>0</v>
      </c>
      <c r="H6627" s="72">
        <f>'Balance N'!P6630</f>
        <v>0</v>
      </c>
      <c r="I6627" s="74">
        <f t="shared" si="103"/>
        <v>0</v>
      </c>
    </row>
    <row r="6628" spans="1:9" ht="15.6">
      <c r="A6628" s="70">
        <f>'Balance N'!I6631</f>
        <v>0</v>
      </c>
      <c r="B6628" s="71">
        <f>'Balance N'!J6631</f>
        <v>0</v>
      </c>
      <c r="C6628" s="72">
        <f>'Balance N'!K6631</f>
        <v>0</v>
      </c>
      <c r="D6628" s="72">
        <f>'Balance N'!L6631</f>
        <v>0</v>
      </c>
      <c r="E6628" s="72">
        <f>'Balance N'!M6631</f>
        <v>0</v>
      </c>
      <c r="F6628" s="72">
        <f>'Balance N'!N6631</f>
        <v>0</v>
      </c>
      <c r="G6628" s="72">
        <f>'Balance N'!O6631</f>
        <v>0</v>
      </c>
      <c r="H6628" s="72">
        <f>'Balance N'!P6631</f>
        <v>0</v>
      </c>
      <c r="I6628" s="74">
        <f t="shared" si="103"/>
        <v>0</v>
      </c>
    </row>
    <row r="6629" spans="1:9" ht="15.6">
      <c r="A6629" s="70">
        <f>'Balance N'!I6632</f>
        <v>0</v>
      </c>
      <c r="B6629" s="71">
        <f>'Balance N'!J6632</f>
        <v>0</v>
      </c>
      <c r="C6629" s="72">
        <f>'Balance N'!K6632</f>
        <v>0</v>
      </c>
      <c r="D6629" s="72">
        <f>'Balance N'!L6632</f>
        <v>0</v>
      </c>
      <c r="E6629" s="72">
        <f>'Balance N'!M6632</f>
        <v>0</v>
      </c>
      <c r="F6629" s="72">
        <f>'Balance N'!N6632</f>
        <v>0</v>
      </c>
      <c r="G6629" s="72">
        <f>'Balance N'!O6632</f>
        <v>0</v>
      </c>
      <c r="H6629" s="72">
        <f>'Balance N'!P6632</f>
        <v>0</v>
      </c>
      <c r="I6629" s="74">
        <f t="shared" si="103"/>
        <v>0</v>
      </c>
    </row>
    <row r="6630" spans="1:9" ht="15.6">
      <c r="A6630" s="70">
        <f>'Balance N'!I6633</f>
        <v>0</v>
      </c>
      <c r="B6630" s="71">
        <f>'Balance N'!J6633</f>
        <v>0</v>
      </c>
      <c r="C6630" s="72">
        <f>'Balance N'!K6633</f>
        <v>0</v>
      </c>
      <c r="D6630" s="72">
        <f>'Balance N'!L6633</f>
        <v>0</v>
      </c>
      <c r="E6630" s="72">
        <f>'Balance N'!M6633</f>
        <v>0</v>
      </c>
      <c r="F6630" s="72">
        <f>'Balance N'!N6633</f>
        <v>0</v>
      </c>
      <c r="G6630" s="72">
        <f>'Balance N'!O6633</f>
        <v>0</v>
      </c>
      <c r="H6630" s="72">
        <f>'Balance N'!P6633</f>
        <v>0</v>
      </c>
      <c r="I6630" s="74">
        <f t="shared" si="103"/>
        <v>0</v>
      </c>
    </row>
    <row r="6631" spans="1:9" ht="15.6">
      <c r="A6631" s="70">
        <f>'Balance N'!I6634</f>
        <v>0</v>
      </c>
      <c r="B6631" s="71">
        <f>'Balance N'!J6634</f>
        <v>0</v>
      </c>
      <c r="C6631" s="72">
        <f>'Balance N'!K6634</f>
        <v>0</v>
      </c>
      <c r="D6631" s="72">
        <f>'Balance N'!L6634</f>
        <v>0</v>
      </c>
      <c r="E6631" s="72">
        <f>'Balance N'!M6634</f>
        <v>0</v>
      </c>
      <c r="F6631" s="72">
        <f>'Balance N'!N6634</f>
        <v>0</v>
      </c>
      <c r="G6631" s="72">
        <f>'Balance N'!O6634</f>
        <v>0</v>
      </c>
      <c r="H6631" s="72">
        <f>'Balance N'!P6634</f>
        <v>0</v>
      </c>
      <c r="I6631" s="74">
        <f t="shared" si="103"/>
        <v>0</v>
      </c>
    </row>
    <row r="6632" spans="1:9" ht="15.6">
      <c r="A6632" s="70">
        <f>'Balance N'!I6635</f>
        <v>0</v>
      </c>
      <c r="B6632" s="71">
        <f>'Balance N'!J6635</f>
        <v>0</v>
      </c>
      <c r="C6632" s="72">
        <f>'Balance N'!K6635</f>
        <v>0</v>
      </c>
      <c r="D6632" s="72">
        <f>'Balance N'!L6635</f>
        <v>0</v>
      </c>
      <c r="E6632" s="72">
        <f>'Balance N'!M6635</f>
        <v>0</v>
      </c>
      <c r="F6632" s="72">
        <f>'Balance N'!N6635</f>
        <v>0</v>
      </c>
      <c r="G6632" s="72">
        <f>'Balance N'!O6635</f>
        <v>0</v>
      </c>
      <c r="H6632" s="72">
        <f>'Balance N'!P6635</f>
        <v>0</v>
      </c>
      <c r="I6632" s="74">
        <f t="shared" si="103"/>
        <v>0</v>
      </c>
    </row>
    <row r="6633" spans="1:9" ht="15.6">
      <c r="A6633" s="70">
        <f>'Balance N'!I6636</f>
        <v>0</v>
      </c>
      <c r="B6633" s="71">
        <f>'Balance N'!J6636</f>
        <v>0</v>
      </c>
      <c r="C6633" s="72">
        <f>'Balance N'!K6636</f>
        <v>0</v>
      </c>
      <c r="D6633" s="72">
        <f>'Balance N'!L6636</f>
        <v>0</v>
      </c>
      <c r="E6633" s="72">
        <f>'Balance N'!M6636</f>
        <v>0</v>
      </c>
      <c r="F6633" s="72">
        <f>'Balance N'!N6636</f>
        <v>0</v>
      </c>
      <c r="G6633" s="72">
        <f>'Balance N'!O6636</f>
        <v>0</v>
      </c>
      <c r="H6633" s="72">
        <f>'Balance N'!P6636</f>
        <v>0</v>
      </c>
      <c r="I6633" s="74">
        <f t="shared" si="103"/>
        <v>0</v>
      </c>
    </row>
    <row r="6634" spans="1:9" ht="15.6">
      <c r="A6634" s="70">
        <f>'Balance N'!I6637</f>
        <v>0</v>
      </c>
      <c r="B6634" s="71">
        <f>'Balance N'!J6637</f>
        <v>0</v>
      </c>
      <c r="C6634" s="72">
        <f>'Balance N'!K6637</f>
        <v>0</v>
      </c>
      <c r="D6634" s="72">
        <f>'Balance N'!L6637</f>
        <v>0</v>
      </c>
      <c r="E6634" s="72">
        <f>'Balance N'!M6637</f>
        <v>0</v>
      </c>
      <c r="F6634" s="72">
        <f>'Balance N'!N6637</f>
        <v>0</v>
      </c>
      <c r="G6634" s="72">
        <f>'Balance N'!O6637</f>
        <v>0</v>
      </c>
      <c r="H6634" s="72">
        <f>'Balance N'!P6637</f>
        <v>0</v>
      </c>
      <c r="I6634" s="74">
        <f t="shared" si="103"/>
        <v>0</v>
      </c>
    </row>
    <row r="6635" spans="1:9" ht="15.6">
      <c r="A6635" s="70">
        <f>'Balance N'!I6638</f>
        <v>0</v>
      </c>
      <c r="B6635" s="71">
        <f>'Balance N'!J6638</f>
        <v>0</v>
      </c>
      <c r="C6635" s="72">
        <f>'Balance N'!K6638</f>
        <v>0</v>
      </c>
      <c r="D6635" s="72">
        <f>'Balance N'!L6638</f>
        <v>0</v>
      </c>
      <c r="E6635" s="72">
        <f>'Balance N'!M6638</f>
        <v>0</v>
      </c>
      <c r="F6635" s="72">
        <f>'Balance N'!N6638</f>
        <v>0</v>
      </c>
      <c r="G6635" s="72">
        <f>'Balance N'!O6638</f>
        <v>0</v>
      </c>
      <c r="H6635" s="72">
        <f>'Balance N'!P6638</f>
        <v>0</v>
      </c>
      <c r="I6635" s="74">
        <f t="shared" si="103"/>
        <v>0</v>
      </c>
    </row>
    <row r="6636" spans="1:9" ht="15.6">
      <c r="A6636" s="70">
        <f>'Balance N'!I6639</f>
        <v>0</v>
      </c>
      <c r="B6636" s="71">
        <f>'Balance N'!J6639</f>
        <v>0</v>
      </c>
      <c r="C6636" s="72">
        <f>'Balance N'!K6639</f>
        <v>0</v>
      </c>
      <c r="D6636" s="72">
        <f>'Balance N'!L6639</f>
        <v>0</v>
      </c>
      <c r="E6636" s="72">
        <f>'Balance N'!M6639</f>
        <v>0</v>
      </c>
      <c r="F6636" s="72">
        <f>'Balance N'!N6639</f>
        <v>0</v>
      </c>
      <c r="G6636" s="72">
        <f>'Balance N'!O6639</f>
        <v>0</v>
      </c>
      <c r="H6636" s="72">
        <f>'Balance N'!P6639</f>
        <v>0</v>
      </c>
      <c r="I6636" s="74">
        <f t="shared" si="103"/>
        <v>0</v>
      </c>
    </row>
    <row r="6637" spans="1:9" ht="15.6">
      <c r="A6637" s="70">
        <f>'Balance N'!I6640</f>
        <v>0</v>
      </c>
      <c r="B6637" s="71">
        <f>'Balance N'!J6640</f>
        <v>0</v>
      </c>
      <c r="C6637" s="72">
        <f>'Balance N'!K6640</f>
        <v>0</v>
      </c>
      <c r="D6637" s="72">
        <f>'Balance N'!L6640</f>
        <v>0</v>
      </c>
      <c r="E6637" s="72">
        <f>'Balance N'!M6640</f>
        <v>0</v>
      </c>
      <c r="F6637" s="72">
        <f>'Balance N'!N6640</f>
        <v>0</v>
      </c>
      <c r="G6637" s="72">
        <f>'Balance N'!O6640</f>
        <v>0</v>
      </c>
      <c r="H6637" s="72">
        <f>'Balance N'!P6640</f>
        <v>0</v>
      </c>
      <c r="I6637" s="74">
        <f t="shared" si="103"/>
        <v>0</v>
      </c>
    </row>
    <row r="6638" spans="1:9" ht="15.6">
      <c r="A6638" s="70">
        <f>'Balance N'!I6641</f>
        <v>0</v>
      </c>
      <c r="B6638" s="71">
        <f>'Balance N'!J6641</f>
        <v>0</v>
      </c>
      <c r="C6638" s="72">
        <f>'Balance N'!K6641</f>
        <v>0</v>
      </c>
      <c r="D6638" s="72">
        <f>'Balance N'!L6641</f>
        <v>0</v>
      </c>
      <c r="E6638" s="72">
        <f>'Balance N'!M6641</f>
        <v>0</v>
      </c>
      <c r="F6638" s="72">
        <f>'Balance N'!N6641</f>
        <v>0</v>
      </c>
      <c r="G6638" s="72">
        <f>'Balance N'!O6641</f>
        <v>0</v>
      </c>
      <c r="H6638" s="72">
        <f>'Balance N'!P6641</f>
        <v>0</v>
      </c>
      <c r="I6638" s="74">
        <f t="shared" si="103"/>
        <v>0</v>
      </c>
    </row>
    <row r="6639" spans="1:9" ht="15.6">
      <c r="A6639" s="70">
        <f>'Balance N'!I6642</f>
        <v>0</v>
      </c>
      <c r="B6639" s="71">
        <f>'Balance N'!J6642</f>
        <v>0</v>
      </c>
      <c r="C6639" s="72">
        <f>'Balance N'!K6642</f>
        <v>0</v>
      </c>
      <c r="D6639" s="72">
        <f>'Balance N'!L6642</f>
        <v>0</v>
      </c>
      <c r="E6639" s="72">
        <f>'Balance N'!M6642</f>
        <v>0</v>
      </c>
      <c r="F6639" s="72">
        <f>'Balance N'!N6642</f>
        <v>0</v>
      </c>
      <c r="G6639" s="72">
        <f>'Balance N'!O6642</f>
        <v>0</v>
      </c>
      <c r="H6639" s="72">
        <f>'Balance N'!P6642</f>
        <v>0</v>
      </c>
      <c r="I6639" s="74">
        <f t="shared" si="103"/>
        <v>0</v>
      </c>
    </row>
    <row r="6640" spans="1:9" ht="15.6">
      <c r="A6640" s="70">
        <f>'Balance N'!I6643</f>
        <v>0</v>
      </c>
      <c r="B6640" s="71">
        <f>'Balance N'!J6643</f>
        <v>0</v>
      </c>
      <c r="C6640" s="72">
        <f>'Balance N'!K6643</f>
        <v>0</v>
      </c>
      <c r="D6640" s="72">
        <f>'Balance N'!L6643</f>
        <v>0</v>
      </c>
      <c r="E6640" s="72">
        <f>'Balance N'!M6643</f>
        <v>0</v>
      </c>
      <c r="F6640" s="72">
        <f>'Balance N'!N6643</f>
        <v>0</v>
      </c>
      <c r="G6640" s="72">
        <f>'Balance N'!O6643</f>
        <v>0</v>
      </c>
      <c r="H6640" s="72">
        <f>'Balance N'!P6643</f>
        <v>0</v>
      </c>
      <c r="I6640" s="74">
        <f t="shared" si="103"/>
        <v>0</v>
      </c>
    </row>
    <row r="6641" spans="1:9" ht="15.6">
      <c r="A6641" s="70">
        <f>'Balance N'!I6644</f>
        <v>0</v>
      </c>
      <c r="B6641" s="71">
        <f>'Balance N'!J6644</f>
        <v>0</v>
      </c>
      <c r="C6641" s="72">
        <f>'Balance N'!K6644</f>
        <v>0</v>
      </c>
      <c r="D6641" s="72">
        <f>'Balance N'!L6644</f>
        <v>0</v>
      </c>
      <c r="E6641" s="72">
        <f>'Balance N'!M6644</f>
        <v>0</v>
      </c>
      <c r="F6641" s="72">
        <f>'Balance N'!N6644</f>
        <v>0</v>
      </c>
      <c r="G6641" s="72">
        <f>'Balance N'!O6644</f>
        <v>0</v>
      </c>
      <c r="H6641" s="72">
        <f>'Balance N'!P6644</f>
        <v>0</v>
      </c>
      <c r="I6641" s="74">
        <f t="shared" si="103"/>
        <v>0</v>
      </c>
    </row>
    <row r="6642" spans="1:9" ht="15.6">
      <c r="A6642" s="70">
        <f>'Balance N'!I6645</f>
        <v>0</v>
      </c>
      <c r="B6642" s="71">
        <f>'Balance N'!J6645</f>
        <v>0</v>
      </c>
      <c r="C6642" s="72">
        <f>'Balance N'!K6645</f>
        <v>0</v>
      </c>
      <c r="D6642" s="72">
        <f>'Balance N'!L6645</f>
        <v>0</v>
      </c>
      <c r="E6642" s="72">
        <f>'Balance N'!M6645</f>
        <v>0</v>
      </c>
      <c r="F6642" s="72">
        <f>'Balance N'!N6645</f>
        <v>0</v>
      </c>
      <c r="G6642" s="72">
        <f>'Balance N'!O6645</f>
        <v>0</v>
      </c>
      <c r="H6642" s="72">
        <f>'Balance N'!P6645</f>
        <v>0</v>
      </c>
      <c r="I6642" s="74">
        <f t="shared" si="103"/>
        <v>0</v>
      </c>
    </row>
    <row r="6643" spans="1:9" ht="15.6">
      <c r="A6643" s="70">
        <f>'Balance N'!I6646</f>
        <v>0</v>
      </c>
      <c r="B6643" s="71">
        <f>'Balance N'!J6646</f>
        <v>0</v>
      </c>
      <c r="C6643" s="72">
        <f>'Balance N'!K6646</f>
        <v>0</v>
      </c>
      <c r="D6643" s="72">
        <f>'Balance N'!L6646</f>
        <v>0</v>
      </c>
      <c r="E6643" s="72">
        <f>'Balance N'!M6646</f>
        <v>0</v>
      </c>
      <c r="F6643" s="72">
        <f>'Balance N'!N6646</f>
        <v>0</v>
      </c>
      <c r="G6643" s="72">
        <f>'Balance N'!O6646</f>
        <v>0</v>
      </c>
      <c r="H6643" s="72">
        <f>'Balance N'!P6646</f>
        <v>0</v>
      </c>
      <c r="I6643" s="74">
        <f t="shared" si="103"/>
        <v>0</v>
      </c>
    </row>
    <row r="6644" spans="1:9" ht="15.6">
      <c r="A6644" s="70">
        <f>'Balance N'!I6647</f>
        <v>0</v>
      </c>
      <c r="B6644" s="71">
        <f>'Balance N'!J6647</f>
        <v>0</v>
      </c>
      <c r="C6644" s="72">
        <f>'Balance N'!K6647</f>
        <v>0</v>
      </c>
      <c r="D6644" s="72">
        <f>'Balance N'!L6647</f>
        <v>0</v>
      </c>
      <c r="E6644" s="72">
        <f>'Balance N'!M6647</f>
        <v>0</v>
      </c>
      <c r="F6644" s="72">
        <f>'Balance N'!N6647</f>
        <v>0</v>
      </c>
      <c r="G6644" s="72">
        <f>'Balance N'!O6647</f>
        <v>0</v>
      </c>
      <c r="H6644" s="72">
        <f>'Balance N'!P6647</f>
        <v>0</v>
      </c>
      <c r="I6644" s="74">
        <f t="shared" si="103"/>
        <v>0</v>
      </c>
    </row>
    <row r="6645" spans="1:9" ht="15.6">
      <c r="A6645" s="70">
        <f>'Balance N'!I6648</f>
        <v>0</v>
      </c>
      <c r="B6645" s="71">
        <f>'Balance N'!J6648</f>
        <v>0</v>
      </c>
      <c r="C6645" s="72">
        <f>'Balance N'!K6648</f>
        <v>0</v>
      </c>
      <c r="D6645" s="72">
        <f>'Balance N'!L6648</f>
        <v>0</v>
      </c>
      <c r="E6645" s="72">
        <f>'Balance N'!M6648</f>
        <v>0</v>
      </c>
      <c r="F6645" s="72">
        <f>'Balance N'!N6648</f>
        <v>0</v>
      </c>
      <c r="G6645" s="72">
        <f>'Balance N'!O6648</f>
        <v>0</v>
      </c>
      <c r="H6645" s="72">
        <f>'Balance N'!P6648</f>
        <v>0</v>
      </c>
      <c r="I6645" s="74">
        <f t="shared" si="103"/>
        <v>0</v>
      </c>
    </row>
    <row r="6646" spans="1:9" ht="15.6">
      <c r="A6646" s="70">
        <f>'Balance N'!I6649</f>
        <v>0</v>
      </c>
      <c r="B6646" s="71">
        <f>'Balance N'!J6649</f>
        <v>0</v>
      </c>
      <c r="C6646" s="72">
        <f>'Balance N'!K6649</f>
        <v>0</v>
      </c>
      <c r="D6646" s="72">
        <f>'Balance N'!L6649</f>
        <v>0</v>
      </c>
      <c r="E6646" s="72">
        <f>'Balance N'!M6649</f>
        <v>0</v>
      </c>
      <c r="F6646" s="72">
        <f>'Balance N'!N6649</f>
        <v>0</v>
      </c>
      <c r="G6646" s="72">
        <f>'Balance N'!O6649</f>
        <v>0</v>
      </c>
      <c r="H6646" s="72">
        <f>'Balance N'!P6649</f>
        <v>0</v>
      </c>
      <c r="I6646" s="74">
        <f t="shared" si="103"/>
        <v>0</v>
      </c>
    </row>
    <row r="6647" spans="1:9" ht="15.6">
      <c r="A6647" s="70">
        <f>'Balance N'!I6650</f>
        <v>0</v>
      </c>
      <c r="B6647" s="71">
        <f>'Balance N'!J6650</f>
        <v>0</v>
      </c>
      <c r="C6647" s="72">
        <f>'Balance N'!K6650</f>
        <v>0</v>
      </c>
      <c r="D6647" s="72">
        <f>'Balance N'!L6650</f>
        <v>0</v>
      </c>
      <c r="E6647" s="72">
        <f>'Balance N'!M6650</f>
        <v>0</v>
      </c>
      <c r="F6647" s="72">
        <f>'Balance N'!N6650</f>
        <v>0</v>
      </c>
      <c r="G6647" s="72">
        <f>'Balance N'!O6650</f>
        <v>0</v>
      </c>
      <c r="H6647" s="72">
        <f>'Balance N'!P6650</f>
        <v>0</v>
      </c>
      <c r="I6647" s="74">
        <f t="shared" si="103"/>
        <v>0</v>
      </c>
    </row>
    <row r="6648" spans="1:9" ht="15.6">
      <c r="A6648" s="70">
        <f>'Balance N'!I6651</f>
        <v>0</v>
      </c>
      <c r="B6648" s="71">
        <f>'Balance N'!J6651</f>
        <v>0</v>
      </c>
      <c r="C6648" s="72">
        <f>'Balance N'!K6651</f>
        <v>0</v>
      </c>
      <c r="D6648" s="72">
        <f>'Balance N'!L6651</f>
        <v>0</v>
      </c>
      <c r="E6648" s="72">
        <f>'Balance N'!M6651</f>
        <v>0</v>
      </c>
      <c r="F6648" s="72">
        <f>'Balance N'!N6651</f>
        <v>0</v>
      </c>
      <c r="G6648" s="72">
        <f>'Balance N'!O6651</f>
        <v>0</v>
      </c>
      <c r="H6648" s="72">
        <f>'Balance N'!P6651</f>
        <v>0</v>
      </c>
      <c r="I6648" s="74">
        <f t="shared" si="103"/>
        <v>0</v>
      </c>
    </row>
    <row r="6649" spans="1:9" ht="15.6">
      <c r="A6649" s="70">
        <f>'Balance N'!I6652</f>
        <v>0</v>
      </c>
      <c r="B6649" s="71">
        <f>'Balance N'!J6652</f>
        <v>0</v>
      </c>
      <c r="C6649" s="72">
        <f>'Balance N'!K6652</f>
        <v>0</v>
      </c>
      <c r="D6649" s="72">
        <f>'Balance N'!L6652</f>
        <v>0</v>
      </c>
      <c r="E6649" s="72">
        <f>'Balance N'!M6652</f>
        <v>0</v>
      </c>
      <c r="F6649" s="72">
        <f>'Balance N'!N6652</f>
        <v>0</v>
      </c>
      <c r="G6649" s="72">
        <f>'Balance N'!O6652</f>
        <v>0</v>
      </c>
      <c r="H6649" s="72">
        <f>'Balance N'!P6652</f>
        <v>0</v>
      </c>
      <c r="I6649" s="74">
        <f t="shared" si="103"/>
        <v>0</v>
      </c>
    </row>
    <row r="6650" spans="1:9" ht="15.6">
      <c r="A6650" s="70">
        <f>'Balance N'!I6653</f>
        <v>0</v>
      </c>
      <c r="B6650" s="71">
        <f>'Balance N'!J6653</f>
        <v>0</v>
      </c>
      <c r="C6650" s="72">
        <f>'Balance N'!K6653</f>
        <v>0</v>
      </c>
      <c r="D6650" s="72">
        <f>'Balance N'!L6653</f>
        <v>0</v>
      </c>
      <c r="E6650" s="72">
        <f>'Balance N'!M6653</f>
        <v>0</v>
      </c>
      <c r="F6650" s="72">
        <f>'Balance N'!N6653</f>
        <v>0</v>
      </c>
      <c r="G6650" s="72">
        <f>'Balance N'!O6653</f>
        <v>0</v>
      </c>
      <c r="H6650" s="72">
        <f>'Balance N'!P6653</f>
        <v>0</v>
      </c>
      <c r="I6650" s="74">
        <f t="shared" si="103"/>
        <v>0</v>
      </c>
    </row>
    <row r="6651" spans="1:9" ht="15.6">
      <c r="A6651" s="70">
        <f>'Balance N'!I6654</f>
        <v>0</v>
      </c>
      <c r="B6651" s="71">
        <f>'Balance N'!J6654</f>
        <v>0</v>
      </c>
      <c r="C6651" s="72">
        <f>'Balance N'!K6654</f>
        <v>0</v>
      </c>
      <c r="D6651" s="72">
        <f>'Balance N'!L6654</f>
        <v>0</v>
      </c>
      <c r="E6651" s="72">
        <f>'Balance N'!M6654</f>
        <v>0</v>
      </c>
      <c r="F6651" s="72">
        <f>'Balance N'!N6654</f>
        <v>0</v>
      </c>
      <c r="G6651" s="72">
        <f>'Balance N'!O6654</f>
        <v>0</v>
      </c>
      <c r="H6651" s="72">
        <f>'Balance N'!P6654</f>
        <v>0</v>
      </c>
      <c r="I6651" s="74">
        <f t="shared" si="103"/>
        <v>0</v>
      </c>
    </row>
    <row r="6652" spans="1:9" ht="15.6">
      <c r="A6652" s="70">
        <f>'Balance N'!I6655</f>
        <v>0</v>
      </c>
      <c r="B6652" s="71">
        <f>'Balance N'!J6655</f>
        <v>0</v>
      </c>
      <c r="C6652" s="72">
        <f>'Balance N'!K6655</f>
        <v>0</v>
      </c>
      <c r="D6652" s="72">
        <f>'Balance N'!L6655</f>
        <v>0</v>
      </c>
      <c r="E6652" s="72">
        <f>'Balance N'!M6655</f>
        <v>0</v>
      </c>
      <c r="F6652" s="72">
        <f>'Balance N'!N6655</f>
        <v>0</v>
      </c>
      <c r="G6652" s="72">
        <f>'Balance N'!O6655</f>
        <v>0</v>
      </c>
      <c r="H6652" s="72">
        <f>'Balance N'!P6655</f>
        <v>0</v>
      </c>
      <c r="I6652" s="74">
        <f t="shared" si="103"/>
        <v>0</v>
      </c>
    </row>
    <row r="6653" spans="1:9" ht="15.6">
      <c r="A6653" s="70">
        <f>'Balance N'!I6656</f>
        <v>0</v>
      </c>
      <c r="B6653" s="71">
        <f>'Balance N'!J6656</f>
        <v>0</v>
      </c>
      <c r="C6653" s="72">
        <f>'Balance N'!K6656</f>
        <v>0</v>
      </c>
      <c r="D6653" s="72">
        <f>'Balance N'!L6656</f>
        <v>0</v>
      </c>
      <c r="E6653" s="72">
        <f>'Balance N'!M6656</f>
        <v>0</v>
      </c>
      <c r="F6653" s="72">
        <f>'Balance N'!N6656</f>
        <v>0</v>
      </c>
      <c r="G6653" s="72">
        <f>'Balance N'!O6656</f>
        <v>0</v>
      </c>
      <c r="H6653" s="72">
        <f>'Balance N'!P6656</f>
        <v>0</v>
      </c>
      <c r="I6653" s="74">
        <f t="shared" si="103"/>
        <v>0</v>
      </c>
    </row>
    <row r="6654" spans="1:9" ht="15.6">
      <c r="A6654" s="70">
        <f>'Balance N'!I6657</f>
        <v>0</v>
      </c>
      <c r="B6654" s="71">
        <f>'Balance N'!J6657</f>
        <v>0</v>
      </c>
      <c r="C6654" s="72">
        <f>'Balance N'!K6657</f>
        <v>0</v>
      </c>
      <c r="D6654" s="72">
        <f>'Balance N'!L6657</f>
        <v>0</v>
      </c>
      <c r="E6654" s="72">
        <f>'Balance N'!M6657</f>
        <v>0</v>
      </c>
      <c r="F6654" s="72">
        <f>'Balance N'!N6657</f>
        <v>0</v>
      </c>
      <c r="G6654" s="72">
        <f>'Balance N'!O6657</f>
        <v>0</v>
      </c>
      <c r="H6654" s="72">
        <f>'Balance N'!P6657</f>
        <v>0</v>
      </c>
      <c r="I6654" s="74">
        <f t="shared" si="103"/>
        <v>0</v>
      </c>
    </row>
    <row r="6655" spans="1:9" ht="15.6">
      <c r="A6655" s="70">
        <f>'Balance N'!I6658</f>
        <v>0</v>
      </c>
      <c r="B6655" s="71">
        <f>'Balance N'!J6658</f>
        <v>0</v>
      </c>
      <c r="C6655" s="72">
        <f>'Balance N'!K6658</f>
        <v>0</v>
      </c>
      <c r="D6655" s="72">
        <f>'Balance N'!L6658</f>
        <v>0</v>
      </c>
      <c r="E6655" s="72">
        <f>'Balance N'!M6658</f>
        <v>0</v>
      </c>
      <c r="F6655" s="72">
        <f>'Balance N'!N6658</f>
        <v>0</v>
      </c>
      <c r="G6655" s="72">
        <f>'Balance N'!O6658</f>
        <v>0</v>
      </c>
      <c r="H6655" s="72">
        <f>'Balance N'!P6658</f>
        <v>0</v>
      </c>
      <c r="I6655" s="74">
        <f t="shared" si="103"/>
        <v>0</v>
      </c>
    </row>
    <row r="6656" spans="1:9" ht="15.6">
      <c r="A6656" s="70">
        <f>'Balance N'!I6659</f>
        <v>0</v>
      </c>
      <c r="B6656" s="71">
        <f>'Balance N'!J6659</f>
        <v>0</v>
      </c>
      <c r="C6656" s="72">
        <f>'Balance N'!K6659</f>
        <v>0</v>
      </c>
      <c r="D6656" s="72">
        <f>'Balance N'!L6659</f>
        <v>0</v>
      </c>
      <c r="E6656" s="72">
        <f>'Balance N'!M6659</f>
        <v>0</v>
      </c>
      <c r="F6656" s="72">
        <f>'Balance N'!N6659</f>
        <v>0</v>
      </c>
      <c r="G6656" s="72">
        <f>'Balance N'!O6659</f>
        <v>0</v>
      </c>
      <c r="H6656" s="72">
        <f>'Balance N'!P6659</f>
        <v>0</v>
      </c>
      <c r="I6656" s="74">
        <f t="shared" si="103"/>
        <v>0</v>
      </c>
    </row>
    <row r="6657" spans="1:9" ht="15.6">
      <c r="A6657" s="70">
        <f>'Balance N'!I6660</f>
        <v>0</v>
      </c>
      <c r="B6657" s="71">
        <f>'Balance N'!J6660</f>
        <v>0</v>
      </c>
      <c r="C6657" s="72">
        <f>'Balance N'!K6660</f>
        <v>0</v>
      </c>
      <c r="D6657" s="72">
        <f>'Balance N'!L6660</f>
        <v>0</v>
      </c>
      <c r="E6657" s="72">
        <f>'Balance N'!M6660</f>
        <v>0</v>
      </c>
      <c r="F6657" s="72">
        <f>'Balance N'!N6660</f>
        <v>0</v>
      </c>
      <c r="G6657" s="72">
        <f>'Balance N'!O6660</f>
        <v>0</v>
      </c>
      <c r="H6657" s="72">
        <f>'Balance N'!P6660</f>
        <v>0</v>
      </c>
      <c r="I6657" s="74">
        <f t="shared" si="103"/>
        <v>0</v>
      </c>
    </row>
    <row r="6658" spans="1:9" ht="15.6">
      <c r="A6658" s="70">
        <f>'Balance N'!I6661</f>
        <v>0</v>
      </c>
      <c r="B6658" s="71">
        <f>'Balance N'!J6661</f>
        <v>0</v>
      </c>
      <c r="C6658" s="72">
        <f>'Balance N'!K6661</f>
        <v>0</v>
      </c>
      <c r="D6658" s="72">
        <f>'Balance N'!L6661</f>
        <v>0</v>
      </c>
      <c r="E6658" s="72">
        <f>'Balance N'!M6661</f>
        <v>0</v>
      </c>
      <c r="F6658" s="72">
        <f>'Balance N'!N6661</f>
        <v>0</v>
      </c>
      <c r="G6658" s="72">
        <f>'Balance N'!O6661</f>
        <v>0</v>
      </c>
      <c r="H6658" s="72">
        <f>'Balance N'!P6661</f>
        <v>0</v>
      </c>
      <c r="I6658" s="74">
        <f t="shared" si="103"/>
        <v>0</v>
      </c>
    </row>
    <row r="6659" spans="1:9" ht="15.6">
      <c r="A6659" s="70">
        <f>'Balance N'!I6662</f>
        <v>0</v>
      </c>
      <c r="B6659" s="71">
        <f>'Balance N'!J6662</f>
        <v>0</v>
      </c>
      <c r="C6659" s="72">
        <f>'Balance N'!K6662</f>
        <v>0</v>
      </c>
      <c r="D6659" s="72">
        <f>'Balance N'!L6662</f>
        <v>0</v>
      </c>
      <c r="E6659" s="72">
        <f>'Balance N'!M6662</f>
        <v>0</v>
      </c>
      <c r="F6659" s="72">
        <f>'Balance N'!N6662</f>
        <v>0</v>
      </c>
      <c r="G6659" s="72">
        <f>'Balance N'!O6662</f>
        <v>0</v>
      </c>
      <c r="H6659" s="72">
        <f>'Balance N'!P6662</f>
        <v>0</v>
      </c>
      <c r="I6659" s="74">
        <f t="shared" ref="I6659:I6722" si="104">(C6659-D6659)+(E6659-F6659)-(G6659-H6659)</f>
        <v>0</v>
      </c>
    </row>
    <row r="6660" spans="1:9" ht="15.6">
      <c r="A6660" s="70">
        <f>'Balance N'!I6663</f>
        <v>0</v>
      </c>
      <c r="B6660" s="71">
        <f>'Balance N'!J6663</f>
        <v>0</v>
      </c>
      <c r="C6660" s="72">
        <f>'Balance N'!K6663</f>
        <v>0</v>
      </c>
      <c r="D6660" s="72">
        <f>'Balance N'!L6663</f>
        <v>0</v>
      </c>
      <c r="E6660" s="72">
        <f>'Balance N'!M6663</f>
        <v>0</v>
      </c>
      <c r="F6660" s="72">
        <f>'Balance N'!N6663</f>
        <v>0</v>
      </c>
      <c r="G6660" s="72">
        <f>'Balance N'!O6663</f>
        <v>0</v>
      </c>
      <c r="H6660" s="72">
        <f>'Balance N'!P6663</f>
        <v>0</v>
      </c>
      <c r="I6660" s="74">
        <f t="shared" si="104"/>
        <v>0</v>
      </c>
    </row>
    <row r="6661" spans="1:9" ht="15.6">
      <c r="A6661" s="70">
        <f>'Balance N'!I6664</f>
        <v>0</v>
      </c>
      <c r="B6661" s="71">
        <f>'Balance N'!J6664</f>
        <v>0</v>
      </c>
      <c r="C6661" s="72">
        <f>'Balance N'!K6664</f>
        <v>0</v>
      </c>
      <c r="D6661" s="72">
        <f>'Balance N'!L6664</f>
        <v>0</v>
      </c>
      <c r="E6661" s="72">
        <f>'Balance N'!M6664</f>
        <v>0</v>
      </c>
      <c r="F6661" s="72">
        <f>'Balance N'!N6664</f>
        <v>0</v>
      </c>
      <c r="G6661" s="72">
        <f>'Balance N'!O6664</f>
        <v>0</v>
      </c>
      <c r="H6661" s="72">
        <f>'Balance N'!P6664</f>
        <v>0</v>
      </c>
      <c r="I6661" s="74">
        <f t="shared" si="104"/>
        <v>0</v>
      </c>
    </row>
    <row r="6662" spans="1:9" ht="15.6">
      <c r="A6662" s="70">
        <f>'Balance N'!I6665</f>
        <v>0</v>
      </c>
      <c r="B6662" s="71">
        <f>'Balance N'!J6665</f>
        <v>0</v>
      </c>
      <c r="C6662" s="72">
        <f>'Balance N'!K6665</f>
        <v>0</v>
      </c>
      <c r="D6662" s="72">
        <f>'Balance N'!L6665</f>
        <v>0</v>
      </c>
      <c r="E6662" s="72">
        <f>'Balance N'!M6665</f>
        <v>0</v>
      </c>
      <c r="F6662" s="72">
        <f>'Balance N'!N6665</f>
        <v>0</v>
      </c>
      <c r="G6662" s="72">
        <f>'Balance N'!O6665</f>
        <v>0</v>
      </c>
      <c r="H6662" s="72">
        <f>'Balance N'!P6665</f>
        <v>0</v>
      </c>
      <c r="I6662" s="74">
        <f t="shared" si="104"/>
        <v>0</v>
      </c>
    </row>
    <row r="6663" spans="1:9" ht="15.6">
      <c r="A6663" s="70">
        <f>'Balance N'!I6666</f>
        <v>0</v>
      </c>
      <c r="B6663" s="71">
        <f>'Balance N'!J6666</f>
        <v>0</v>
      </c>
      <c r="C6663" s="72">
        <f>'Balance N'!K6666</f>
        <v>0</v>
      </c>
      <c r="D6663" s="72">
        <f>'Balance N'!L6666</f>
        <v>0</v>
      </c>
      <c r="E6663" s="72">
        <f>'Balance N'!M6666</f>
        <v>0</v>
      </c>
      <c r="F6663" s="72">
        <f>'Balance N'!N6666</f>
        <v>0</v>
      </c>
      <c r="G6663" s="72">
        <f>'Balance N'!O6666</f>
        <v>0</v>
      </c>
      <c r="H6663" s="72">
        <f>'Balance N'!P6666</f>
        <v>0</v>
      </c>
      <c r="I6663" s="74">
        <f t="shared" si="104"/>
        <v>0</v>
      </c>
    </row>
    <row r="6664" spans="1:9" ht="15.6">
      <c r="A6664" s="70">
        <f>'Balance N'!I6667</f>
        <v>0</v>
      </c>
      <c r="B6664" s="71">
        <f>'Balance N'!J6667</f>
        <v>0</v>
      </c>
      <c r="C6664" s="72">
        <f>'Balance N'!K6667</f>
        <v>0</v>
      </c>
      <c r="D6664" s="72">
        <f>'Balance N'!L6667</f>
        <v>0</v>
      </c>
      <c r="E6664" s="72">
        <f>'Balance N'!M6667</f>
        <v>0</v>
      </c>
      <c r="F6664" s="72">
        <f>'Balance N'!N6667</f>
        <v>0</v>
      </c>
      <c r="G6664" s="72">
        <f>'Balance N'!O6667</f>
        <v>0</v>
      </c>
      <c r="H6664" s="72">
        <f>'Balance N'!P6667</f>
        <v>0</v>
      </c>
      <c r="I6664" s="74">
        <f t="shared" si="104"/>
        <v>0</v>
      </c>
    </row>
    <row r="6665" spans="1:9" ht="15.6">
      <c r="A6665" s="70">
        <f>'Balance N'!I6668</f>
        <v>0</v>
      </c>
      <c r="B6665" s="71">
        <f>'Balance N'!J6668</f>
        <v>0</v>
      </c>
      <c r="C6665" s="72">
        <f>'Balance N'!K6668</f>
        <v>0</v>
      </c>
      <c r="D6665" s="72">
        <f>'Balance N'!L6668</f>
        <v>0</v>
      </c>
      <c r="E6665" s="72">
        <f>'Balance N'!M6668</f>
        <v>0</v>
      </c>
      <c r="F6665" s="72">
        <f>'Balance N'!N6668</f>
        <v>0</v>
      </c>
      <c r="G6665" s="72">
        <f>'Balance N'!O6668</f>
        <v>0</v>
      </c>
      <c r="H6665" s="72">
        <f>'Balance N'!P6668</f>
        <v>0</v>
      </c>
      <c r="I6665" s="74">
        <f t="shared" si="104"/>
        <v>0</v>
      </c>
    </row>
    <row r="6666" spans="1:9" ht="15.6">
      <c r="A6666" s="70">
        <f>'Balance N'!I6669</f>
        <v>0</v>
      </c>
      <c r="B6666" s="71">
        <f>'Balance N'!J6669</f>
        <v>0</v>
      </c>
      <c r="C6666" s="72">
        <f>'Balance N'!K6669</f>
        <v>0</v>
      </c>
      <c r="D6666" s="72">
        <f>'Balance N'!L6669</f>
        <v>0</v>
      </c>
      <c r="E6666" s="72">
        <f>'Balance N'!M6669</f>
        <v>0</v>
      </c>
      <c r="F6666" s="72">
        <f>'Balance N'!N6669</f>
        <v>0</v>
      </c>
      <c r="G6666" s="72">
        <f>'Balance N'!O6669</f>
        <v>0</v>
      </c>
      <c r="H6666" s="72">
        <f>'Balance N'!P6669</f>
        <v>0</v>
      </c>
      <c r="I6666" s="74">
        <f t="shared" si="104"/>
        <v>0</v>
      </c>
    </row>
    <row r="6667" spans="1:9" ht="15.6">
      <c r="A6667" s="70">
        <f>'Balance N'!I6670</f>
        <v>0</v>
      </c>
      <c r="B6667" s="71">
        <f>'Balance N'!J6670</f>
        <v>0</v>
      </c>
      <c r="C6667" s="72">
        <f>'Balance N'!K6670</f>
        <v>0</v>
      </c>
      <c r="D6667" s="72">
        <f>'Balance N'!L6670</f>
        <v>0</v>
      </c>
      <c r="E6667" s="72">
        <f>'Balance N'!M6670</f>
        <v>0</v>
      </c>
      <c r="F6667" s="72">
        <f>'Balance N'!N6670</f>
        <v>0</v>
      </c>
      <c r="G6667" s="72">
        <f>'Balance N'!O6670</f>
        <v>0</v>
      </c>
      <c r="H6667" s="72">
        <f>'Balance N'!P6670</f>
        <v>0</v>
      </c>
      <c r="I6667" s="74">
        <f t="shared" si="104"/>
        <v>0</v>
      </c>
    </row>
    <row r="6668" spans="1:9" ht="15.6">
      <c r="A6668" s="70">
        <f>'Balance N'!I6671</f>
        <v>0</v>
      </c>
      <c r="B6668" s="71">
        <f>'Balance N'!J6671</f>
        <v>0</v>
      </c>
      <c r="C6668" s="72">
        <f>'Balance N'!K6671</f>
        <v>0</v>
      </c>
      <c r="D6668" s="72">
        <f>'Balance N'!L6671</f>
        <v>0</v>
      </c>
      <c r="E6668" s="72">
        <f>'Balance N'!M6671</f>
        <v>0</v>
      </c>
      <c r="F6668" s="72">
        <f>'Balance N'!N6671</f>
        <v>0</v>
      </c>
      <c r="G6668" s="72">
        <f>'Balance N'!O6671</f>
        <v>0</v>
      </c>
      <c r="H6668" s="72">
        <f>'Balance N'!P6671</f>
        <v>0</v>
      </c>
      <c r="I6668" s="74">
        <f t="shared" si="104"/>
        <v>0</v>
      </c>
    </row>
    <row r="6669" spans="1:9" ht="15.6">
      <c r="A6669" s="70">
        <f>'Balance N'!I6672</f>
        <v>0</v>
      </c>
      <c r="B6669" s="71">
        <f>'Balance N'!J6672</f>
        <v>0</v>
      </c>
      <c r="C6669" s="72">
        <f>'Balance N'!K6672</f>
        <v>0</v>
      </c>
      <c r="D6669" s="72">
        <f>'Balance N'!L6672</f>
        <v>0</v>
      </c>
      <c r="E6669" s="72">
        <f>'Balance N'!M6672</f>
        <v>0</v>
      </c>
      <c r="F6669" s="72">
        <f>'Balance N'!N6672</f>
        <v>0</v>
      </c>
      <c r="G6669" s="72">
        <f>'Balance N'!O6672</f>
        <v>0</v>
      </c>
      <c r="H6669" s="72">
        <f>'Balance N'!P6672</f>
        <v>0</v>
      </c>
      <c r="I6669" s="74">
        <f t="shared" si="104"/>
        <v>0</v>
      </c>
    </row>
    <row r="6670" spans="1:9" ht="15.6">
      <c r="A6670" s="70">
        <f>'Balance N'!I6673</f>
        <v>0</v>
      </c>
      <c r="B6670" s="71">
        <f>'Balance N'!J6673</f>
        <v>0</v>
      </c>
      <c r="C6670" s="72">
        <f>'Balance N'!K6673</f>
        <v>0</v>
      </c>
      <c r="D6670" s="72">
        <f>'Balance N'!L6673</f>
        <v>0</v>
      </c>
      <c r="E6670" s="72">
        <f>'Balance N'!M6673</f>
        <v>0</v>
      </c>
      <c r="F6670" s="72">
        <f>'Balance N'!N6673</f>
        <v>0</v>
      </c>
      <c r="G6670" s="72">
        <f>'Balance N'!O6673</f>
        <v>0</v>
      </c>
      <c r="H6670" s="72">
        <f>'Balance N'!P6673</f>
        <v>0</v>
      </c>
      <c r="I6670" s="74">
        <f t="shared" si="104"/>
        <v>0</v>
      </c>
    </row>
    <row r="6671" spans="1:9" ht="15.6">
      <c r="A6671" s="70">
        <f>'Balance N'!I6674</f>
        <v>0</v>
      </c>
      <c r="B6671" s="71">
        <f>'Balance N'!J6674</f>
        <v>0</v>
      </c>
      <c r="C6671" s="72">
        <f>'Balance N'!K6674</f>
        <v>0</v>
      </c>
      <c r="D6671" s="72">
        <f>'Balance N'!L6674</f>
        <v>0</v>
      </c>
      <c r="E6671" s="72">
        <f>'Balance N'!M6674</f>
        <v>0</v>
      </c>
      <c r="F6671" s="72">
        <f>'Balance N'!N6674</f>
        <v>0</v>
      </c>
      <c r="G6671" s="72">
        <f>'Balance N'!O6674</f>
        <v>0</v>
      </c>
      <c r="H6671" s="72">
        <f>'Balance N'!P6674</f>
        <v>0</v>
      </c>
      <c r="I6671" s="74">
        <f t="shared" si="104"/>
        <v>0</v>
      </c>
    </row>
    <row r="6672" spans="1:9" ht="15.6">
      <c r="A6672" s="70">
        <f>'Balance N'!I6675</f>
        <v>0</v>
      </c>
      <c r="B6672" s="71">
        <f>'Balance N'!J6675</f>
        <v>0</v>
      </c>
      <c r="C6672" s="72">
        <f>'Balance N'!K6675</f>
        <v>0</v>
      </c>
      <c r="D6672" s="72">
        <f>'Balance N'!L6675</f>
        <v>0</v>
      </c>
      <c r="E6672" s="72">
        <f>'Balance N'!M6675</f>
        <v>0</v>
      </c>
      <c r="F6672" s="72">
        <f>'Balance N'!N6675</f>
        <v>0</v>
      </c>
      <c r="G6672" s="72">
        <f>'Balance N'!O6675</f>
        <v>0</v>
      </c>
      <c r="H6672" s="72">
        <f>'Balance N'!P6675</f>
        <v>0</v>
      </c>
      <c r="I6672" s="74">
        <f t="shared" si="104"/>
        <v>0</v>
      </c>
    </row>
    <row r="6673" spans="1:9" ht="15.6">
      <c r="A6673" s="70">
        <f>'Balance N'!I6676</f>
        <v>0</v>
      </c>
      <c r="B6673" s="71">
        <f>'Balance N'!J6676</f>
        <v>0</v>
      </c>
      <c r="C6673" s="72">
        <f>'Balance N'!K6676</f>
        <v>0</v>
      </c>
      <c r="D6673" s="72">
        <f>'Balance N'!L6676</f>
        <v>0</v>
      </c>
      <c r="E6673" s="72">
        <f>'Balance N'!M6676</f>
        <v>0</v>
      </c>
      <c r="F6673" s="72">
        <f>'Balance N'!N6676</f>
        <v>0</v>
      </c>
      <c r="G6673" s="72">
        <f>'Balance N'!O6676</f>
        <v>0</v>
      </c>
      <c r="H6673" s="72">
        <f>'Balance N'!P6676</f>
        <v>0</v>
      </c>
      <c r="I6673" s="74">
        <f t="shared" si="104"/>
        <v>0</v>
      </c>
    </row>
    <row r="6674" spans="1:9" ht="15.6">
      <c r="A6674" s="70">
        <f>'Balance N'!I6677</f>
        <v>0</v>
      </c>
      <c r="B6674" s="71">
        <f>'Balance N'!J6677</f>
        <v>0</v>
      </c>
      <c r="C6674" s="72">
        <f>'Balance N'!K6677</f>
        <v>0</v>
      </c>
      <c r="D6674" s="72">
        <f>'Balance N'!L6677</f>
        <v>0</v>
      </c>
      <c r="E6674" s="72">
        <f>'Balance N'!M6677</f>
        <v>0</v>
      </c>
      <c r="F6674" s="72">
        <f>'Balance N'!N6677</f>
        <v>0</v>
      </c>
      <c r="G6674" s="72">
        <f>'Balance N'!O6677</f>
        <v>0</v>
      </c>
      <c r="H6674" s="72">
        <f>'Balance N'!P6677</f>
        <v>0</v>
      </c>
      <c r="I6674" s="74">
        <f t="shared" si="104"/>
        <v>0</v>
      </c>
    </row>
    <row r="6675" spans="1:9" ht="15.6">
      <c r="A6675" s="70">
        <f>'Balance N'!I6678</f>
        <v>0</v>
      </c>
      <c r="B6675" s="71">
        <f>'Balance N'!J6678</f>
        <v>0</v>
      </c>
      <c r="C6675" s="72">
        <f>'Balance N'!K6678</f>
        <v>0</v>
      </c>
      <c r="D6675" s="72">
        <f>'Balance N'!L6678</f>
        <v>0</v>
      </c>
      <c r="E6675" s="72">
        <f>'Balance N'!M6678</f>
        <v>0</v>
      </c>
      <c r="F6675" s="72">
        <f>'Balance N'!N6678</f>
        <v>0</v>
      </c>
      <c r="G6675" s="72">
        <f>'Balance N'!O6678</f>
        <v>0</v>
      </c>
      <c r="H6675" s="72">
        <f>'Balance N'!P6678</f>
        <v>0</v>
      </c>
      <c r="I6675" s="74">
        <f t="shared" si="104"/>
        <v>0</v>
      </c>
    </row>
    <row r="6676" spans="1:9" ht="15.6">
      <c r="A6676" s="70">
        <f>'Balance N'!I6679</f>
        <v>0</v>
      </c>
      <c r="B6676" s="71">
        <f>'Balance N'!J6679</f>
        <v>0</v>
      </c>
      <c r="C6676" s="72">
        <f>'Balance N'!K6679</f>
        <v>0</v>
      </c>
      <c r="D6676" s="72">
        <f>'Balance N'!L6679</f>
        <v>0</v>
      </c>
      <c r="E6676" s="72">
        <f>'Balance N'!M6679</f>
        <v>0</v>
      </c>
      <c r="F6676" s="72">
        <f>'Balance N'!N6679</f>
        <v>0</v>
      </c>
      <c r="G6676" s="72">
        <f>'Balance N'!O6679</f>
        <v>0</v>
      </c>
      <c r="H6676" s="72">
        <f>'Balance N'!P6679</f>
        <v>0</v>
      </c>
      <c r="I6676" s="74">
        <f t="shared" si="104"/>
        <v>0</v>
      </c>
    </row>
    <row r="6677" spans="1:9" ht="15.6">
      <c r="A6677" s="70">
        <f>'Balance N'!I6680</f>
        <v>0</v>
      </c>
      <c r="B6677" s="71">
        <f>'Balance N'!J6680</f>
        <v>0</v>
      </c>
      <c r="C6677" s="72">
        <f>'Balance N'!K6680</f>
        <v>0</v>
      </c>
      <c r="D6677" s="72">
        <f>'Balance N'!L6680</f>
        <v>0</v>
      </c>
      <c r="E6677" s="72">
        <f>'Balance N'!M6680</f>
        <v>0</v>
      </c>
      <c r="F6677" s="72">
        <f>'Balance N'!N6680</f>
        <v>0</v>
      </c>
      <c r="G6677" s="72">
        <f>'Balance N'!O6680</f>
        <v>0</v>
      </c>
      <c r="H6677" s="72">
        <f>'Balance N'!P6680</f>
        <v>0</v>
      </c>
      <c r="I6677" s="74">
        <f t="shared" si="104"/>
        <v>0</v>
      </c>
    </row>
    <row r="6678" spans="1:9" ht="15.6">
      <c r="A6678" s="70">
        <f>'Balance N'!I6681</f>
        <v>0</v>
      </c>
      <c r="B6678" s="71">
        <f>'Balance N'!J6681</f>
        <v>0</v>
      </c>
      <c r="C6678" s="72">
        <f>'Balance N'!K6681</f>
        <v>0</v>
      </c>
      <c r="D6678" s="72">
        <f>'Balance N'!L6681</f>
        <v>0</v>
      </c>
      <c r="E6678" s="72">
        <f>'Balance N'!M6681</f>
        <v>0</v>
      </c>
      <c r="F6678" s="72">
        <f>'Balance N'!N6681</f>
        <v>0</v>
      </c>
      <c r="G6678" s="72">
        <f>'Balance N'!O6681</f>
        <v>0</v>
      </c>
      <c r="H6678" s="72">
        <f>'Balance N'!P6681</f>
        <v>0</v>
      </c>
      <c r="I6678" s="74">
        <f t="shared" si="104"/>
        <v>0</v>
      </c>
    </row>
    <row r="6679" spans="1:9" ht="15.6">
      <c r="A6679" s="70">
        <f>'Balance N'!I6682</f>
        <v>0</v>
      </c>
      <c r="B6679" s="71">
        <f>'Balance N'!J6682</f>
        <v>0</v>
      </c>
      <c r="C6679" s="72">
        <f>'Balance N'!K6682</f>
        <v>0</v>
      </c>
      <c r="D6679" s="72">
        <f>'Balance N'!L6682</f>
        <v>0</v>
      </c>
      <c r="E6679" s="72">
        <f>'Balance N'!M6682</f>
        <v>0</v>
      </c>
      <c r="F6679" s="72">
        <f>'Balance N'!N6682</f>
        <v>0</v>
      </c>
      <c r="G6679" s="72">
        <f>'Balance N'!O6682</f>
        <v>0</v>
      </c>
      <c r="H6679" s="72">
        <f>'Balance N'!P6682</f>
        <v>0</v>
      </c>
      <c r="I6679" s="74">
        <f t="shared" si="104"/>
        <v>0</v>
      </c>
    </row>
    <row r="6680" spans="1:9" ht="15.6">
      <c r="A6680" s="70">
        <f>'Balance N'!I6683</f>
        <v>0</v>
      </c>
      <c r="B6680" s="71">
        <f>'Balance N'!J6683</f>
        <v>0</v>
      </c>
      <c r="C6680" s="72">
        <f>'Balance N'!K6683</f>
        <v>0</v>
      </c>
      <c r="D6680" s="72">
        <f>'Balance N'!L6683</f>
        <v>0</v>
      </c>
      <c r="E6680" s="72">
        <f>'Balance N'!M6683</f>
        <v>0</v>
      </c>
      <c r="F6680" s="72">
        <f>'Balance N'!N6683</f>
        <v>0</v>
      </c>
      <c r="G6680" s="72">
        <f>'Balance N'!O6683</f>
        <v>0</v>
      </c>
      <c r="H6680" s="72">
        <f>'Balance N'!P6683</f>
        <v>0</v>
      </c>
      <c r="I6680" s="74">
        <f t="shared" si="104"/>
        <v>0</v>
      </c>
    </row>
    <row r="6681" spans="1:9" ht="15.6">
      <c r="A6681" s="70">
        <f>'Balance N'!I6684</f>
        <v>0</v>
      </c>
      <c r="B6681" s="71">
        <f>'Balance N'!J6684</f>
        <v>0</v>
      </c>
      <c r="C6681" s="72">
        <f>'Balance N'!K6684</f>
        <v>0</v>
      </c>
      <c r="D6681" s="72">
        <f>'Balance N'!L6684</f>
        <v>0</v>
      </c>
      <c r="E6681" s="72">
        <f>'Balance N'!M6684</f>
        <v>0</v>
      </c>
      <c r="F6681" s="72">
        <f>'Balance N'!N6684</f>
        <v>0</v>
      </c>
      <c r="G6681" s="72">
        <f>'Balance N'!O6684</f>
        <v>0</v>
      </c>
      <c r="H6681" s="72">
        <f>'Balance N'!P6684</f>
        <v>0</v>
      </c>
      <c r="I6681" s="74">
        <f t="shared" si="104"/>
        <v>0</v>
      </c>
    </row>
    <row r="6682" spans="1:9" ht="15.6">
      <c r="A6682" s="70">
        <f>'Balance N'!I6685</f>
        <v>0</v>
      </c>
      <c r="B6682" s="71">
        <f>'Balance N'!J6685</f>
        <v>0</v>
      </c>
      <c r="C6682" s="72">
        <f>'Balance N'!K6685</f>
        <v>0</v>
      </c>
      <c r="D6682" s="72">
        <f>'Balance N'!L6685</f>
        <v>0</v>
      </c>
      <c r="E6682" s="72">
        <f>'Balance N'!M6685</f>
        <v>0</v>
      </c>
      <c r="F6682" s="72">
        <f>'Balance N'!N6685</f>
        <v>0</v>
      </c>
      <c r="G6682" s="72">
        <f>'Balance N'!O6685</f>
        <v>0</v>
      </c>
      <c r="H6682" s="72">
        <f>'Balance N'!P6685</f>
        <v>0</v>
      </c>
      <c r="I6682" s="74">
        <f t="shared" si="104"/>
        <v>0</v>
      </c>
    </row>
    <row r="6683" spans="1:9" ht="15.6">
      <c r="A6683" s="70">
        <f>'Balance N'!I6686</f>
        <v>0</v>
      </c>
      <c r="B6683" s="71">
        <f>'Balance N'!J6686</f>
        <v>0</v>
      </c>
      <c r="C6683" s="72">
        <f>'Balance N'!K6686</f>
        <v>0</v>
      </c>
      <c r="D6683" s="72">
        <f>'Balance N'!L6686</f>
        <v>0</v>
      </c>
      <c r="E6683" s="72">
        <f>'Balance N'!M6686</f>
        <v>0</v>
      </c>
      <c r="F6683" s="72">
        <f>'Balance N'!N6686</f>
        <v>0</v>
      </c>
      <c r="G6683" s="72">
        <f>'Balance N'!O6686</f>
        <v>0</v>
      </c>
      <c r="H6683" s="72">
        <f>'Balance N'!P6686</f>
        <v>0</v>
      </c>
      <c r="I6683" s="74">
        <f t="shared" si="104"/>
        <v>0</v>
      </c>
    </row>
    <row r="6684" spans="1:9" ht="15.6">
      <c r="A6684" s="70">
        <f>'Balance N'!I6687</f>
        <v>0</v>
      </c>
      <c r="B6684" s="71">
        <f>'Balance N'!J6687</f>
        <v>0</v>
      </c>
      <c r="C6684" s="72">
        <f>'Balance N'!K6687</f>
        <v>0</v>
      </c>
      <c r="D6684" s="72">
        <f>'Balance N'!L6687</f>
        <v>0</v>
      </c>
      <c r="E6684" s="72">
        <f>'Balance N'!M6687</f>
        <v>0</v>
      </c>
      <c r="F6684" s="72">
        <f>'Balance N'!N6687</f>
        <v>0</v>
      </c>
      <c r="G6684" s="72">
        <f>'Balance N'!O6687</f>
        <v>0</v>
      </c>
      <c r="H6684" s="72">
        <f>'Balance N'!P6687</f>
        <v>0</v>
      </c>
      <c r="I6684" s="74">
        <f t="shared" si="104"/>
        <v>0</v>
      </c>
    </row>
    <row r="6685" spans="1:9" ht="15.6">
      <c r="A6685" s="70">
        <f>'Balance N'!I6688</f>
        <v>0</v>
      </c>
      <c r="B6685" s="71">
        <f>'Balance N'!J6688</f>
        <v>0</v>
      </c>
      <c r="C6685" s="72">
        <f>'Balance N'!K6688</f>
        <v>0</v>
      </c>
      <c r="D6685" s="72">
        <f>'Balance N'!L6688</f>
        <v>0</v>
      </c>
      <c r="E6685" s="72">
        <f>'Balance N'!M6688</f>
        <v>0</v>
      </c>
      <c r="F6685" s="72">
        <f>'Balance N'!N6688</f>
        <v>0</v>
      </c>
      <c r="G6685" s="72">
        <f>'Balance N'!O6688</f>
        <v>0</v>
      </c>
      <c r="H6685" s="72">
        <f>'Balance N'!P6688</f>
        <v>0</v>
      </c>
      <c r="I6685" s="74">
        <f t="shared" si="104"/>
        <v>0</v>
      </c>
    </row>
    <row r="6686" spans="1:9" ht="15.6">
      <c r="A6686" s="70">
        <f>'Balance N'!I6689</f>
        <v>0</v>
      </c>
      <c r="B6686" s="71">
        <f>'Balance N'!J6689</f>
        <v>0</v>
      </c>
      <c r="C6686" s="72">
        <f>'Balance N'!K6689</f>
        <v>0</v>
      </c>
      <c r="D6686" s="72">
        <f>'Balance N'!L6689</f>
        <v>0</v>
      </c>
      <c r="E6686" s="72">
        <f>'Balance N'!M6689</f>
        <v>0</v>
      </c>
      <c r="F6686" s="72">
        <f>'Balance N'!N6689</f>
        <v>0</v>
      </c>
      <c r="G6686" s="72">
        <f>'Balance N'!O6689</f>
        <v>0</v>
      </c>
      <c r="H6686" s="72">
        <f>'Balance N'!P6689</f>
        <v>0</v>
      </c>
      <c r="I6686" s="74">
        <f t="shared" si="104"/>
        <v>0</v>
      </c>
    </row>
    <row r="6687" spans="1:9" ht="15.6">
      <c r="A6687" s="70">
        <f>'Balance N'!I6690</f>
        <v>0</v>
      </c>
      <c r="B6687" s="71">
        <f>'Balance N'!J6690</f>
        <v>0</v>
      </c>
      <c r="C6687" s="72">
        <f>'Balance N'!K6690</f>
        <v>0</v>
      </c>
      <c r="D6687" s="72">
        <f>'Balance N'!L6690</f>
        <v>0</v>
      </c>
      <c r="E6687" s="72">
        <f>'Balance N'!M6690</f>
        <v>0</v>
      </c>
      <c r="F6687" s="72">
        <f>'Balance N'!N6690</f>
        <v>0</v>
      </c>
      <c r="G6687" s="72">
        <f>'Balance N'!O6690</f>
        <v>0</v>
      </c>
      <c r="H6687" s="72">
        <f>'Balance N'!P6690</f>
        <v>0</v>
      </c>
      <c r="I6687" s="74">
        <f t="shared" si="104"/>
        <v>0</v>
      </c>
    </row>
    <row r="6688" spans="1:9" ht="15.6">
      <c r="A6688" s="70">
        <f>'Balance N'!I6691</f>
        <v>0</v>
      </c>
      <c r="B6688" s="71">
        <f>'Balance N'!J6691</f>
        <v>0</v>
      </c>
      <c r="C6688" s="72">
        <f>'Balance N'!K6691</f>
        <v>0</v>
      </c>
      <c r="D6688" s="72">
        <f>'Balance N'!L6691</f>
        <v>0</v>
      </c>
      <c r="E6688" s="72">
        <f>'Balance N'!M6691</f>
        <v>0</v>
      </c>
      <c r="F6688" s="72">
        <f>'Balance N'!N6691</f>
        <v>0</v>
      </c>
      <c r="G6688" s="72">
        <f>'Balance N'!O6691</f>
        <v>0</v>
      </c>
      <c r="H6688" s="72">
        <f>'Balance N'!P6691</f>
        <v>0</v>
      </c>
      <c r="I6688" s="74">
        <f t="shared" si="104"/>
        <v>0</v>
      </c>
    </row>
    <row r="6689" spans="1:9" ht="15.6">
      <c r="A6689" s="70">
        <f>'Balance N'!I6692</f>
        <v>0</v>
      </c>
      <c r="B6689" s="71">
        <f>'Balance N'!J6692</f>
        <v>0</v>
      </c>
      <c r="C6689" s="72">
        <f>'Balance N'!K6692</f>
        <v>0</v>
      </c>
      <c r="D6689" s="72">
        <f>'Balance N'!L6692</f>
        <v>0</v>
      </c>
      <c r="E6689" s="72">
        <f>'Balance N'!M6692</f>
        <v>0</v>
      </c>
      <c r="F6689" s="72">
        <f>'Balance N'!N6692</f>
        <v>0</v>
      </c>
      <c r="G6689" s="72">
        <f>'Balance N'!O6692</f>
        <v>0</v>
      </c>
      <c r="H6689" s="72">
        <f>'Balance N'!P6692</f>
        <v>0</v>
      </c>
      <c r="I6689" s="74">
        <f t="shared" si="104"/>
        <v>0</v>
      </c>
    </row>
    <row r="6690" spans="1:9" ht="15.6">
      <c r="A6690" s="70">
        <f>'Balance N'!I6693</f>
        <v>0</v>
      </c>
      <c r="B6690" s="71">
        <f>'Balance N'!J6693</f>
        <v>0</v>
      </c>
      <c r="C6690" s="72">
        <f>'Balance N'!K6693</f>
        <v>0</v>
      </c>
      <c r="D6690" s="72">
        <f>'Balance N'!L6693</f>
        <v>0</v>
      </c>
      <c r="E6690" s="72">
        <f>'Balance N'!M6693</f>
        <v>0</v>
      </c>
      <c r="F6690" s="72">
        <f>'Balance N'!N6693</f>
        <v>0</v>
      </c>
      <c r="G6690" s="72">
        <f>'Balance N'!O6693</f>
        <v>0</v>
      </c>
      <c r="H6690" s="72">
        <f>'Balance N'!P6693</f>
        <v>0</v>
      </c>
      <c r="I6690" s="74">
        <f t="shared" si="104"/>
        <v>0</v>
      </c>
    </row>
    <row r="6691" spans="1:9" ht="15.6">
      <c r="A6691" s="70">
        <f>'Balance N'!I6694</f>
        <v>0</v>
      </c>
      <c r="B6691" s="71">
        <f>'Balance N'!J6694</f>
        <v>0</v>
      </c>
      <c r="C6691" s="72">
        <f>'Balance N'!K6694</f>
        <v>0</v>
      </c>
      <c r="D6691" s="72">
        <f>'Balance N'!L6694</f>
        <v>0</v>
      </c>
      <c r="E6691" s="72">
        <f>'Balance N'!M6694</f>
        <v>0</v>
      </c>
      <c r="F6691" s="72">
        <f>'Balance N'!N6694</f>
        <v>0</v>
      </c>
      <c r="G6691" s="72">
        <f>'Balance N'!O6694</f>
        <v>0</v>
      </c>
      <c r="H6691" s="72">
        <f>'Balance N'!P6694</f>
        <v>0</v>
      </c>
      <c r="I6691" s="74">
        <f t="shared" si="104"/>
        <v>0</v>
      </c>
    </row>
    <row r="6692" spans="1:9" ht="15.6">
      <c r="A6692" s="70">
        <f>'Balance N'!I6695</f>
        <v>0</v>
      </c>
      <c r="B6692" s="71">
        <f>'Balance N'!J6695</f>
        <v>0</v>
      </c>
      <c r="C6692" s="72">
        <f>'Balance N'!K6695</f>
        <v>0</v>
      </c>
      <c r="D6692" s="72">
        <f>'Balance N'!L6695</f>
        <v>0</v>
      </c>
      <c r="E6692" s="72">
        <f>'Balance N'!M6695</f>
        <v>0</v>
      </c>
      <c r="F6692" s="72">
        <f>'Balance N'!N6695</f>
        <v>0</v>
      </c>
      <c r="G6692" s="72">
        <f>'Balance N'!O6695</f>
        <v>0</v>
      </c>
      <c r="H6692" s="72">
        <f>'Balance N'!P6695</f>
        <v>0</v>
      </c>
      <c r="I6692" s="74">
        <f t="shared" si="104"/>
        <v>0</v>
      </c>
    </row>
    <row r="6693" spans="1:9" ht="15.6">
      <c r="A6693" s="70">
        <f>'Balance N'!I6696</f>
        <v>0</v>
      </c>
      <c r="B6693" s="71">
        <f>'Balance N'!J6696</f>
        <v>0</v>
      </c>
      <c r="C6693" s="72">
        <f>'Balance N'!K6696</f>
        <v>0</v>
      </c>
      <c r="D6693" s="72">
        <f>'Balance N'!L6696</f>
        <v>0</v>
      </c>
      <c r="E6693" s="72">
        <f>'Balance N'!M6696</f>
        <v>0</v>
      </c>
      <c r="F6693" s="72">
        <f>'Balance N'!N6696</f>
        <v>0</v>
      </c>
      <c r="G6693" s="72">
        <f>'Balance N'!O6696</f>
        <v>0</v>
      </c>
      <c r="H6693" s="72">
        <f>'Balance N'!P6696</f>
        <v>0</v>
      </c>
      <c r="I6693" s="74">
        <f t="shared" si="104"/>
        <v>0</v>
      </c>
    </row>
    <row r="6694" spans="1:9" ht="15.6">
      <c r="A6694" s="70">
        <f>'Balance N'!I6697</f>
        <v>0</v>
      </c>
      <c r="B6694" s="71">
        <f>'Balance N'!J6697</f>
        <v>0</v>
      </c>
      <c r="C6694" s="72">
        <f>'Balance N'!K6697</f>
        <v>0</v>
      </c>
      <c r="D6694" s="72">
        <f>'Balance N'!L6697</f>
        <v>0</v>
      </c>
      <c r="E6694" s="72">
        <f>'Balance N'!M6697</f>
        <v>0</v>
      </c>
      <c r="F6694" s="72">
        <f>'Balance N'!N6697</f>
        <v>0</v>
      </c>
      <c r="G6694" s="72">
        <f>'Balance N'!O6697</f>
        <v>0</v>
      </c>
      <c r="H6694" s="72">
        <f>'Balance N'!P6697</f>
        <v>0</v>
      </c>
      <c r="I6694" s="74">
        <f t="shared" si="104"/>
        <v>0</v>
      </c>
    </row>
    <row r="6695" spans="1:9" ht="15.6">
      <c r="A6695" s="70">
        <f>'Balance N'!I6698</f>
        <v>0</v>
      </c>
      <c r="B6695" s="71">
        <f>'Balance N'!J6698</f>
        <v>0</v>
      </c>
      <c r="C6695" s="72">
        <f>'Balance N'!K6698</f>
        <v>0</v>
      </c>
      <c r="D6695" s="72">
        <f>'Balance N'!L6698</f>
        <v>0</v>
      </c>
      <c r="E6695" s="72">
        <f>'Balance N'!M6698</f>
        <v>0</v>
      </c>
      <c r="F6695" s="72">
        <f>'Balance N'!N6698</f>
        <v>0</v>
      </c>
      <c r="G6695" s="72">
        <f>'Balance N'!O6698</f>
        <v>0</v>
      </c>
      <c r="H6695" s="72">
        <f>'Balance N'!P6698</f>
        <v>0</v>
      </c>
      <c r="I6695" s="74">
        <f t="shared" si="104"/>
        <v>0</v>
      </c>
    </row>
    <row r="6696" spans="1:9" ht="15.6">
      <c r="A6696" s="70">
        <f>'Balance N'!I6699</f>
        <v>0</v>
      </c>
      <c r="B6696" s="71">
        <f>'Balance N'!J6699</f>
        <v>0</v>
      </c>
      <c r="C6696" s="72">
        <f>'Balance N'!K6699</f>
        <v>0</v>
      </c>
      <c r="D6696" s="72">
        <f>'Balance N'!L6699</f>
        <v>0</v>
      </c>
      <c r="E6696" s="72">
        <f>'Balance N'!M6699</f>
        <v>0</v>
      </c>
      <c r="F6696" s="72">
        <f>'Balance N'!N6699</f>
        <v>0</v>
      </c>
      <c r="G6696" s="72">
        <f>'Balance N'!O6699</f>
        <v>0</v>
      </c>
      <c r="H6696" s="72">
        <f>'Balance N'!P6699</f>
        <v>0</v>
      </c>
      <c r="I6696" s="74">
        <f t="shared" si="104"/>
        <v>0</v>
      </c>
    </row>
    <row r="6697" spans="1:9" ht="15.6">
      <c r="A6697" s="70">
        <f>'Balance N'!I6700</f>
        <v>0</v>
      </c>
      <c r="B6697" s="71">
        <f>'Balance N'!J6700</f>
        <v>0</v>
      </c>
      <c r="C6697" s="72">
        <f>'Balance N'!K6700</f>
        <v>0</v>
      </c>
      <c r="D6697" s="72">
        <f>'Balance N'!L6700</f>
        <v>0</v>
      </c>
      <c r="E6697" s="72">
        <f>'Balance N'!M6700</f>
        <v>0</v>
      </c>
      <c r="F6697" s="72">
        <f>'Balance N'!N6700</f>
        <v>0</v>
      </c>
      <c r="G6697" s="72">
        <f>'Balance N'!O6700</f>
        <v>0</v>
      </c>
      <c r="H6697" s="72">
        <f>'Balance N'!P6700</f>
        <v>0</v>
      </c>
      <c r="I6697" s="74">
        <f t="shared" si="104"/>
        <v>0</v>
      </c>
    </row>
    <row r="6698" spans="1:9" ht="15.6">
      <c r="A6698" s="70">
        <f>'Balance N'!I6701</f>
        <v>0</v>
      </c>
      <c r="B6698" s="71">
        <f>'Balance N'!J6701</f>
        <v>0</v>
      </c>
      <c r="C6698" s="72">
        <f>'Balance N'!K6701</f>
        <v>0</v>
      </c>
      <c r="D6698" s="72">
        <f>'Balance N'!L6701</f>
        <v>0</v>
      </c>
      <c r="E6698" s="72">
        <f>'Balance N'!M6701</f>
        <v>0</v>
      </c>
      <c r="F6698" s="72">
        <f>'Balance N'!N6701</f>
        <v>0</v>
      </c>
      <c r="G6698" s="72">
        <f>'Balance N'!O6701</f>
        <v>0</v>
      </c>
      <c r="H6698" s="72">
        <f>'Balance N'!P6701</f>
        <v>0</v>
      </c>
      <c r="I6698" s="74">
        <f t="shared" si="104"/>
        <v>0</v>
      </c>
    </row>
    <row r="6699" spans="1:9" ht="15.6">
      <c r="A6699" s="70">
        <f>'Balance N'!I6702</f>
        <v>0</v>
      </c>
      <c r="B6699" s="71">
        <f>'Balance N'!J6702</f>
        <v>0</v>
      </c>
      <c r="C6699" s="72">
        <f>'Balance N'!K6702</f>
        <v>0</v>
      </c>
      <c r="D6699" s="72">
        <f>'Balance N'!L6702</f>
        <v>0</v>
      </c>
      <c r="E6699" s="72">
        <f>'Balance N'!M6702</f>
        <v>0</v>
      </c>
      <c r="F6699" s="72">
        <f>'Balance N'!N6702</f>
        <v>0</v>
      </c>
      <c r="G6699" s="72">
        <f>'Balance N'!O6702</f>
        <v>0</v>
      </c>
      <c r="H6699" s="72">
        <f>'Balance N'!P6702</f>
        <v>0</v>
      </c>
      <c r="I6699" s="74">
        <f t="shared" si="104"/>
        <v>0</v>
      </c>
    </row>
    <row r="6700" spans="1:9" ht="15.6">
      <c r="A6700" s="70">
        <f>'Balance N'!I6703</f>
        <v>0</v>
      </c>
      <c r="B6700" s="71">
        <f>'Balance N'!J6703</f>
        <v>0</v>
      </c>
      <c r="C6700" s="72">
        <f>'Balance N'!K6703</f>
        <v>0</v>
      </c>
      <c r="D6700" s="72">
        <f>'Balance N'!L6703</f>
        <v>0</v>
      </c>
      <c r="E6700" s="72">
        <f>'Balance N'!M6703</f>
        <v>0</v>
      </c>
      <c r="F6700" s="72">
        <f>'Balance N'!N6703</f>
        <v>0</v>
      </c>
      <c r="G6700" s="72">
        <f>'Balance N'!O6703</f>
        <v>0</v>
      </c>
      <c r="H6700" s="72">
        <f>'Balance N'!P6703</f>
        <v>0</v>
      </c>
      <c r="I6700" s="74">
        <f t="shared" si="104"/>
        <v>0</v>
      </c>
    </row>
    <row r="6701" spans="1:9" ht="15.6">
      <c r="A6701" s="70">
        <f>'Balance N'!I6704</f>
        <v>0</v>
      </c>
      <c r="B6701" s="71">
        <f>'Balance N'!J6704</f>
        <v>0</v>
      </c>
      <c r="C6701" s="72">
        <f>'Balance N'!K6704</f>
        <v>0</v>
      </c>
      <c r="D6701" s="72">
        <f>'Balance N'!L6704</f>
        <v>0</v>
      </c>
      <c r="E6701" s="72">
        <f>'Balance N'!M6704</f>
        <v>0</v>
      </c>
      <c r="F6701" s="72">
        <f>'Balance N'!N6704</f>
        <v>0</v>
      </c>
      <c r="G6701" s="72">
        <f>'Balance N'!O6704</f>
        <v>0</v>
      </c>
      <c r="H6701" s="72">
        <f>'Balance N'!P6704</f>
        <v>0</v>
      </c>
      <c r="I6701" s="74">
        <f t="shared" si="104"/>
        <v>0</v>
      </c>
    </row>
    <row r="6702" spans="1:9" ht="15.6">
      <c r="A6702" s="70">
        <f>'Balance N'!I6705</f>
        <v>0</v>
      </c>
      <c r="B6702" s="71">
        <f>'Balance N'!J6705</f>
        <v>0</v>
      </c>
      <c r="C6702" s="72">
        <f>'Balance N'!K6705</f>
        <v>0</v>
      </c>
      <c r="D6702" s="72">
        <f>'Balance N'!L6705</f>
        <v>0</v>
      </c>
      <c r="E6702" s="72">
        <f>'Balance N'!M6705</f>
        <v>0</v>
      </c>
      <c r="F6702" s="72">
        <f>'Balance N'!N6705</f>
        <v>0</v>
      </c>
      <c r="G6702" s="72">
        <f>'Balance N'!O6705</f>
        <v>0</v>
      </c>
      <c r="H6702" s="72">
        <f>'Balance N'!P6705</f>
        <v>0</v>
      </c>
      <c r="I6702" s="74">
        <f t="shared" si="104"/>
        <v>0</v>
      </c>
    </row>
    <row r="6703" spans="1:9" ht="15.6">
      <c r="A6703" s="70">
        <f>'Balance N'!I6706</f>
        <v>0</v>
      </c>
      <c r="B6703" s="71">
        <f>'Balance N'!J6706</f>
        <v>0</v>
      </c>
      <c r="C6703" s="72">
        <f>'Balance N'!K6706</f>
        <v>0</v>
      </c>
      <c r="D6703" s="72">
        <f>'Balance N'!L6706</f>
        <v>0</v>
      </c>
      <c r="E6703" s="72">
        <f>'Balance N'!M6706</f>
        <v>0</v>
      </c>
      <c r="F6703" s="72">
        <f>'Balance N'!N6706</f>
        <v>0</v>
      </c>
      <c r="G6703" s="72">
        <f>'Balance N'!O6706</f>
        <v>0</v>
      </c>
      <c r="H6703" s="72">
        <f>'Balance N'!P6706</f>
        <v>0</v>
      </c>
      <c r="I6703" s="74">
        <f t="shared" si="104"/>
        <v>0</v>
      </c>
    </row>
    <row r="6704" spans="1:9" ht="15.6">
      <c r="A6704" s="70">
        <f>'Balance N'!I6707</f>
        <v>0</v>
      </c>
      <c r="B6704" s="71">
        <f>'Balance N'!J6707</f>
        <v>0</v>
      </c>
      <c r="C6704" s="72">
        <f>'Balance N'!K6707</f>
        <v>0</v>
      </c>
      <c r="D6704" s="72">
        <f>'Balance N'!L6707</f>
        <v>0</v>
      </c>
      <c r="E6704" s="72">
        <f>'Balance N'!M6707</f>
        <v>0</v>
      </c>
      <c r="F6704" s="72">
        <f>'Balance N'!N6707</f>
        <v>0</v>
      </c>
      <c r="G6704" s="72">
        <f>'Balance N'!O6707</f>
        <v>0</v>
      </c>
      <c r="H6704" s="72">
        <f>'Balance N'!P6707</f>
        <v>0</v>
      </c>
      <c r="I6704" s="74">
        <f t="shared" si="104"/>
        <v>0</v>
      </c>
    </row>
    <row r="6705" spans="1:9" ht="15.6">
      <c r="A6705" s="70">
        <f>'Balance N'!I6708</f>
        <v>0</v>
      </c>
      <c r="B6705" s="71">
        <f>'Balance N'!J6708</f>
        <v>0</v>
      </c>
      <c r="C6705" s="72">
        <f>'Balance N'!K6708</f>
        <v>0</v>
      </c>
      <c r="D6705" s="72">
        <f>'Balance N'!L6708</f>
        <v>0</v>
      </c>
      <c r="E6705" s="72">
        <f>'Balance N'!M6708</f>
        <v>0</v>
      </c>
      <c r="F6705" s="72">
        <f>'Balance N'!N6708</f>
        <v>0</v>
      </c>
      <c r="G6705" s="72">
        <f>'Balance N'!O6708</f>
        <v>0</v>
      </c>
      <c r="H6705" s="72">
        <f>'Balance N'!P6708</f>
        <v>0</v>
      </c>
      <c r="I6705" s="74">
        <f t="shared" si="104"/>
        <v>0</v>
      </c>
    </row>
    <row r="6706" spans="1:9" ht="15.6">
      <c r="A6706" s="70">
        <f>'Balance N'!I6709</f>
        <v>0</v>
      </c>
      <c r="B6706" s="71">
        <f>'Balance N'!J6709</f>
        <v>0</v>
      </c>
      <c r="C6706" s="72">
        <f>'Balance N'!K6709</f>
        <v>0</v>
      </c>
      <c r="D6706" s="72">
        <f>'Balance N'!L6709</f>
        <v>0</v>
      </c>
      <c r="E6706" s="72">
        <f>'Balance N'!M6709</f>
        <v>0</v>
      </c>
      <c r="F6706" s="72">
        <f>'Balance N'!N6709</f>
        <v>0</v>
      </c>
      <c r="G6706" s="72">
        <f>'Balance N'!O6709</f>
        <v>0</v>
      </c>
      <c r="H6706" s="72">
        <f>'Balance N'!P6709</f>
        <v>0</v>
      </c>
      <c r="I6706" s="74">
        <f t="shared" si="104"/>
        <v>0</v>
      </c>
    </row>
    <row r="6707" spans="1:9" ht="15.6">
      <c r="A6707" s="70">
        <f>'Balance N'!I6710</f>
        <v>0</v>
      </c>
      <c r="B6707" s="71">
        <f>'Balance N'!J6710</f>
        <v>0</v>
      </c>
      <c r="C6707" s="72">
        <f>'Balance N'!K6710</f>
        <v>0</v>
      </c>
      <c r="D6707" s="72">
        <f>'Balance N'!L6710</f>
        <v>0</v>
      </c>
      <c r="E6707" s="72">
        <f>'Balance N'!M6710</f>
        <v>0</v>
      </c>
      <c r="F6707" s="72">
        <f>'Balance N'!N6710</f>
        <v>0</v>
      </c>
      <c r="G6707" s="72">
        <f>'Balance N'!O6710</f>
        <v>0</v>
      </c>
      <c r="H6707" s="72">
        <f>'Balance N'!P6710</f>
        <v>0</v>
      </c>
      <c r="I6707" s="74">
        <f t="shared" si="104"/>
        <v>0</v>
      </c>
    </row>
    <row r="6708" spans="1:9" ht="15.6">
      <c r="A6708" s="70">
        <f>'Balance N'!I6711</f>
        <v>0</v>
      </c>
      <c r="B6708" s="71">
        <f>'Balance N'!J6711</f>
        <v>0</v>
      </c>
      <c r="C6708" s="72">
        <f>'Balance N'!K6711</f>
        <v>0</v>
      </c>
      <c r="D6708" s="72">
        <f>'Balance N'!L6711</f>
        <v>0</v>
      </c>
      <c r="E6708" s="72">
        <f>'Balance N'!M6711</f>
        <v>0</v>
      </c>
      <c r="F6708" s="72">
        <f>'Balance N'!N6711</f>
        <v>0</v>
      </c>
      <c r="G6708" s="72">
        <f>'Balance N'!O6711</f>
        <v>0</v>
      </c>
      <c r="H6708" s="72">
        <f>'Balance N'!P6711</f>
        <v>0</v>
      </c>
      <c r="I6708" s="74">
        <f t="shared" si="104"/>
        <v>0</v>
      </c>
    </row>
    <row r="6709" spans="1:9" ht="15.6">
      <c r="A6709" s="70">
        <f>'Balance N'!I6712</f>
        <v>0</v>
      </c>
      <c r="B6709" s="71">
        <f>'Balance N'!J6712</f>
        <v>0</v>
      </c>
      <c r="C6709" s="72">
        <f>'Balance N'!K6712</f>
        <v>0</v>
      </c>
      <c r="D6709" s="72">
        <f>'Balance N'!L6712</f>
        <v>0</v>
      </c>
      <c r="E6709" s="72">
        <f>'Balance N'!M6712</f>
        <v>0</v>
      </c>
      <c r="F6709" s="72">
        <f>'Balance N'!N6712</f>
        <v>0</v>
      </c>
      <c r="G6709" s="72">
        <f>'Balance N'!O6712</f>
        <v>0</v>
      </c>
      <c r="H6709" s="72">
        <f>'Balance N'!P6712</f>
        <v>0</v>
      </c>
      <c r="I6709" s="74">
        <f t="shared" si="104"/>
        <v>0</v>
      </c>
    </row>
    <row r="6710" spans="1:9" ht="15.6">
      <c r="A6710" s="70">
        <f>'Balance N'!I6713</f>
        <v>0</v>
      </c>
      <c r="B6710" s="71">
        <f>'Balance N'!J6713</f>
        <v>0</v>
      </c>
      <c r="C6710" s="72">
        <f>'Balance N'!K6713</f>
        <v>0</v>
      </c>
      <c r="D6710" s="72">
        <f>'Balance N'!L6713</f>
        <v>0</v>
      </c>
      <c r="E6710" s="72">
        <f>'Balance N'!M6713</f>
        <v>0</v>
      </c>
      <c r="F6710" s="72">
        <f>'Balance N'!N6713</f>
        <v>0</v>
      </c>
      <c r="G6710" s="72">
        <f>'Balance N'!O6713</f>
        <v>0</v>
      </c>
      <c r="H6710" s="72">
        <f>'Balance N'!P6713</f>
        <v>0</v>
      </c>
      <c r="I6710" s="74">
        <f t="shared" si="104"/>
        <v>0</v>
      </c>
    </row>
    <row r="6711" spans="1:9" ht="15.6">
      <c r="A6711" s="70">
        <f>'Balance N'!I6714</f>
        <v>0</v>
      </c>
      <c r="B6711" s="71">
        <f>'Balance N'!J6714</f>
        <v>0</v>
      </c>
      <c r="C6711" s="72">
        <f>'Balance N'!K6714</f>
        <v>0</v>
      </c>
      <c r="D6711" s="72">
        <f>'Balance N'!L6714</f>
        <v>0</v>
      </c>
      <c r="E6711" s="72">
        <f>'Balance N'!M6714</f>
        <v>0</v>
      </c>
      <c r="F6711" s="72">
        <f>'Balance N'!N6714</f>
        <v>0</v>
      </c>
      <c r="G6711" s="72">
        <f>'Balance N'!O6714</f>
        <v>0</v>
      </c>
      <c r="H6711" s="72">
        <f>'Balance N'!P6714</f>
        <v>0</v>
      </c>
      <c r="I6711" s="74">
        <f t="shared" si="104"/>
        <v>0</v>
      </c>
    </row>
    <row r="6712" spans="1:9" ht="15.6">
      <c r="A6712" s="70">
        <f>'Balance N'!I6715</f>
        <v>0</v>
      </c>
      <c r="B6712" s="71">
        <f>'Balance N'!J6715</f>
        <v>0</v>
      </c>
      <c r="C6712" s="72">
        <f>'Balance N'!K6715</f>
        <v>0</v>
      </c>
      <c r="D6712" s="72">
        <f>'Balance N'!L6715</f>
        <v>0</v>
      </c>
      <c r="E6712" s="72">
        <f>'Balance N'!M6715</f>
        <v>0</v>
      </c>
      <c r="F6712" s="72">
        <f>'Balance N'!N6715</f>
        <v>0</v>
      </c>
      <c r="G6712" s="72">
        <f>'Balance N'!O6715</f>
        <v>0</v>
      </c>
      <c r="H6712" s="72">
        <f>'Balance N'!P6715</f>
        <v>0</v>
      </c>
      <c r="I6712" s="74">
        <f t="shared" si="104"/>
        <v>0</v>
      </c>
    </row>
    <row r="6713" spans="1:9" ht="15.6">
      <c r="A6713" s="70">
        <f>'Balance N'!I6716</f>
        <v>0</v>
      </c>
      <c r="B6713" s="71">
        <f>'Balance N'!J6716</f>
        <v>0</v>
      </c>
      <c r="C6713" s="72">
        <f>'Balance N'!K6716</f>
        <v>0</v>
      </c>
      <c r="D6713" s="72">
        <f>'Balance N'!L6716</f>
        <v>0</v>
      </c>
      <c r="E6713" s="72">
        <f>'Balance N'!M6716</f>
        <v>0</v>
      </c>
      <c r="F6713" s="72">
        <f>'Balance N'!N6716</f>
        <v>0</v>
      </c>
      <c r="G6713" s="72">
        <f>'Balance N'!O6716</f>
        <v>0</v>
      </c>
      <c r="H6713" s="72">
        <f>'Balance N'!P6716</f>
        <v>0</v>
      </c>
      <c r="I6713" s="74">
        <f t="shared" si="104"/>
        <v>0</v>
      </c>
    </row>
    <row r="6714" spans="1:9" ht="15.6">
      <c r="A6714" s="70">
        <f>'Balance N'!I6717</f>
        <v>0</v>
      </c>
      <c r="B6714" s="71">
        <f>'Balance N'!J6717</f>
        <v>0</v>
      </c>
      <c r="C6714" s="72">
        <f>'Balance N'!K6717</f>
        <v>0</v>
      </c>
      <c r="D6714" s="72">
        <f>'Balance N'!L6717</f>
        <v>0</v>
      </c>
      <c r="E6714" s="72">
        <f>'Balance N'!M6717</f>
        <v>0</v>
      </c>
      <c r="F6714" s="72">
        <f>'Balance N'!N6717</f>
        <v>0</v>
      </c>
      <c r="G6714" s="72">
        <f>'Balance N'!O6717</f>
        <v>0</v>
      </c>
      <c r="H6714" s="72">
        <f>'Balance N'!P6717</f>
        <v>0</v>
      </c>
      <c r="I6714" s="74">
        <f t="shared" si="104"/>
        <v>0</v>
      </c>
    </row>
    <row r="6715" spans="1:9" ht="15.6">
      <c r="A6715" s="70">
        <f>'Balance N'!I6718</f>
        <v>0</v>
      </c>
      <c r="B6715" s="71">
        <f>'Balance N'!J6718</f>
        <v>0</v>
      </c>
      <c r="C6715" s="72">
        <f>'Balance N'!K6718</f>
        <v>0</v>
      </c>
      <c r="D6715" s="72">
        <f>'Balance N'!L6718</f>
        <v>0</v>
      </c>
      <c r="E6715" s="72">
        <f>'Balance N'!M6718</f>
        <v>0</v>
      </c>
      <c r="F6715" s="72">
        <f>'Balance N'!N6718</f>
        <v>0</v>
      </c>
      <c r="G6715" s="72">
        <f>'Balance N'!O6718</f>
        <v>0</v>
      </c>
      <c r="H6715" s="72">
        <f>'Balance N'!P6718</f>
        <v>0</v>
      </c>
      <c r="I6715" s="74">
        <f t="shared" si="104"/>
        <v>0</v>
      </c>
    </row>
    <row r="6716" spans="1:9" ht="15.6">
      <c r="A6716" s="70">
        <f>'Balance N'!I6719</f>
        <v>0</v>
      </c>
      <c r="B6716" s="71">
        <f>'Balance N'!J6719</f>
        <v>0</v>
      </c>
      <c r="C6716" s="72">
        <f>'Balance N'!K6719</f>
        <v>0</v>
      </c>
      <c r="D6716" s="72">
        <f>'Balance N'!L6719</f>
        <v>0</v>
      </c>
      <c r="E6716" s="72">
        <f>'Balance N'!M6719</f>
        <v>0</v>
      </c>
      <c r="F6716" s="72">
        <f>'Balance N'!N6719</f>
        <v>0</v>
      </c>
      <c r="G6716" s="72">
        <f>'Balance N'!O6719</f>
        <v>0</v>
      </c>
      <c r="H6716" s="72">
        <f>'Balance N'!P6719</f>
        <v>0</v>
      </c>
      <c r="I6716" s="74">
        <f t="shared" si="104"/>
        <v>0</v>
      </c>
    </row>
    <row r="6717" spans="1:9" ht="15.6">
      <c r="A6717" s="70">
        <f>'Balance N'!I6720</f>
        <v>0</v>
      </c>
      <c r="B6717" s="71">
        <f>'Balance N'!J6720</f>
        <v>0</v>
      </c>
      <c r="C6717" s="72">
        <f>'Balance N'!K6720</f>
        <v>0</v>
      </c>
      <c r="D6717" s="72">
        <f>'Balance N'!L6720</f>
        <v>0</v>
      </c>
      <c r="E6717" s="72">
        <f>'Balance N'!M6720</f>
        <v>0</v>
      </c>
      <c r="F6717" s="72">
        <f>'Balance N'!N6720</f>
        <v>0</v>
      </c>
      <c r="G6717" s="72">
        <f>'Balance N'!O6720</f>
        <v>0</v>
      </c>
      <c r="H6717" s="72">
        <f>'Balance N'!P6720</f>
        <v>0</v>
      </c>
      <c r="I6717" s="74">
        <f t="shared" si="104"/>
        <v>0</v>
      </c>
    </row>
    <row r="6718" spans="1:9" ht="15.6">
      <c r="A6718" s="70">
        <f>'Balance N'!I6721</f>
        <v>0</v>
      </c>
      <c r="B6718" s="71">
        <f>'Balance N'!J6721</f>
        <v>0</v>
      </c>
      <c r="C6718" s="72">
        <f>'Balance N'!K6721</f>
        <v>0</v>
      </c>
      <c r="D6718" s="72">
        <f>'Balance N'!L6721</f>
        <v>0</v>
      </c>
      <c r="E6718" s="72">
        <f>'Balance N'!M6721</f>
        <v>0</v>
      </c>
      <c r="F6718" s="72">
        <f>'Balance N'!N6721</f>
        <v>0</v>
      </c>
      <c r="G6718" s="72">
        <f>'Balance N'!O6721</f>
        <v>0</v>
      </c>
      <c r="H6718" s="72">
        <f>'Balance N'!P6721</f>
        <v>0</v>
      </c>
      <c r="I6718" s="74">
        <f t="shared" si="104"/>
        <v>0</v>
      </c>
    </row>
    <row r="6719" spans="1:9" ht="15.6">
      <c r="A6719" s="70">
        <f>'Balance N'!I6722</f>
        <v>0</v>
      </c>
      <c r="B6719" s="71">
        <f>'Balance N'!J6722</f>
        <v>0</v>
      </c>
      <c r="C6719" s="72">
        <f>'Balance N'!K6722</f>
        <v>0</v>
      </c>
      <c r="D6719" s="72">
        <f>'Balance N'!L6722</f>
        <v>0</v>
      </c>
      <c r="E6719" s="72">
        <f>'Balance N'!M6722</f>
        <v>0</v>
      </c>
      <c r="F6719" s="72">
        <f>'Balance N'!N6722</f>
        <v>0</v>
      </c>
      <c r="G6719" s="72">
        <f>'Balance N'!O6722</f>
        <v>0</v>
      </c>
      <c r="H6719" s="72">
        <f>'Balance N'!P6722</f>
        <v>0</v>
      </c>
      <c r="I6719" s="74">
        <f t="shared" si="104"/>
        <v>0</v>
      </c>
    </row>
    <row r="6720" spans="1:9" ht="15.6">
      <c r="A6720" s="70">
        <f>'Balance N'!I6723</f>
        <v>0</v>
      </c>
      <c r="B6720" s="71">
        <f>'Balance N'!J6723</f>
        <v>0</v>
      </c>
      <c r="C6720" s="72">
        <f>'Balance N'!K6723</f>
        <v>0</v>
      </c>
      <c r="D6720" s="72">
        <f>'Balance N'!L6723</f>
        <v>0</v>
      </c>
      <c r="E6720" s="72">
        <f>'Balance N'!M6723</f>
        <v>0</v>
      </c>
      <c r="F6720" s="72">
        <f>'Balance N'!N6723</f>
        <v>0</v>
      </c>
      <c r="G6720" s="72">
        <f>'Balance N'!O6723</f>
        <v>0</v>
      </c>
      <c r="H6720" s="72">
        <f>'Balance N'!P6723</f>
        <v>0</v>
      </c>
      <c r="I6720" s="74">
        <f t="shared" si="104"/>
        <v>0</v>
      </c>
    </row>
    <row r="6721" spans="1:9" ht="15.6">
      <c r="A6721" s="70">
        <f>'Balance N'!I6724</f>
        <v>0</v>
      </c>
      <c r="B6721" s="71">
        <f>'Balance N'!J6724</f>
        <v>0</v>
      </c>
      <c r="C6721" s="72">
        <f>'Balance N'!K6724</f>
        <v>0</v>
      </c>
      <c r="D6721" s="72">
        <f>'Balance N'!L6724</f>
        <v>0</v>
      </c>
      <c r="E6721" s="72">
        <f>'Balance N'!M6724</f>
        <v>0</v>
      </c>
      <c r="F6721" s="72">
        <f>'Balance N'!N6724</f>
        <v>0</v>
      </c>
      <c r="G6721" s="72">
        <f>'Balance N'!O6724</f>
        <v>0</v>
      </c>
      <c r="H6721" s="72">
        <f>'Balance N'!P6724</f>
        <v>0</v>
      </c>
      <c r="I6721" s="74">
        <f t="shared" si="104"/>
        <v>0</v>
      </c>
    </row>
    <row r="6722" spans="1:9" ht="15.6">
      <c r="A6722" s="70">
        <f>'Balance N'!I6725</f>
        <v>0</v>
      </c>
      <c r="B6722" s="71">
        <f>'Balance N'!J6725</f>
        <v>0</v>
      </c>
      <c r="C6722" s="72">
        <f>'Balance N'!K6725</f>
        <v>0</v>
      </c>
      <c r="D6722" s="72">
        <f>'Balance N'!L6725</f>
        <v>0</v>
      </c>
      <c r="E6722" s="72">
        <f>'Balance N'!M6725</f>
        <v>0</v>
      </c>
      <c r="F6722" s="72">
        <f>'Balance N'!N6725</f>
        <v>0</v>
      </c>
      <c r="G6722" s="72">
        <f>'Balance N'!O6725</f>
        <v>0</v>
      </c>
      <c r="H6722" s="72">
        <f>'Balance N'!P6725</f>
        <v>0</v>
      </c>
      <c r="I6722" s="74">
        <f t="shared" si="104"/>
        <v>0</v>
      </c>
    </row>
    <row r="6723" spans="1:9" ht="15.6">
      <c r="A6723" s="70">
        <f>'Balance N'!I6726</f>
        <v>0</v>
      </c>
      <c r="B6723" s="71">
        <f>'Balance N'!J6726</f>
        <v>0</v>
      </c>
      <c r="C6723" s="72">
        <f>'Balance N'!K6726</f>
        <v>0</v>
      </c>
      <c r="D6723" s="72">
        <f>'Balance N'!L6726</f>
        <v>0</v>
      </c>
      <c r="E6723" s="72">
        <f>'Balance N'!M6726</f>
        <v>0</v>
      </c>
      <c r="F6723" s="72">
        <f>'Balance N'!N6726</f>
        <v>0</v>
      </c>
      <c r="G6723" s="72">
        <f>'Balance N'!O6726</f>
        <v>0</v>
      </c>
      <c r="H6723" s="72">
        <f>'Balance N'!P6726</f>
        <v>0</v>
      </c>
      <c r="I6723" s="74">
        <f t="shared" ref="I6723:I6786" si="105">(C6723-D6723)+(E6723-F6723)-(G6723-H6723)</f>
        <v>0</v>
      </c>
    </row>
    <row r="6724" spans="1:9" ht="15.6">
      <c r="A6724" s="70">
        <f>'Balance N'!I6727</f>
        <v>0</v>
      </c>
      <c r="B6724" s="71">
        <f>'Balance N'!J6727</f>
        <v>0</v>
      </c>
      <c r="C6724" s="72">
        <f>'Balance N'!K6727</f>
        <v>0</v>
      </c>
      <c r="D6724" s="72">
        <f>'Balance N'!L6727</f>
        <v>0</v>
      </c>
      <c r="E6724" s="72">
        <f>'Balance N'!M6727</f>
        <v>0</v>
      </c>
      <c r="F6724" s="72">
        <f>'Balance N'!N6727</f>
        <v>0</v>
      </c>
      <c r="G6724" s="72">
        <f>'Balance N'!O6727</f>
        <v>0</v>
      </c>
      <c r="H6724" s="72">
        <f>'Balance N'!P6727</f>
        <v>0</v>
      </c>
      <c r="I6724" s="74">
        <f t="shared" si="105"/>
        <v>0</v>
      </c>
    </row>
    <row r="6725" spans="1:9" ht="15.6">
      <c r="A6725" s="70">
        <f>'Balance N'!I6728</f>
        <v>0</v>
      </c>
      <c r="B6725" s="71">
        <f>'Balance N'!J6728</f>
        <v>0</v>
      </c>
      <c r="C6725" s="72">
        <f>'Balance N'!K6728</f>
        <v>0</v>
      </c>
      <c r="D6725" s="72">
        <f>'Balance N'!L6728</f>
        <v>0</v>
      </c>
      <c r="E6725" s="72">
        <f>'Balance N'!M6728</f>
        <v>0</v>
      </c>
      <c r="F6725" s="72">
        <f>'Balance N'!N6728</f>
        <v>0</v>
      </c>
      <c r="G6725" s="72">
        <f>'Balance N'!O6728</f>
        <v>0</v>
      </c>
      <c r="H6725" s="72">
        <f>'Balance N'!P6728</f>
        <v>0</v>
      </c>
      <c r="I6725" s="74">
        <f t="shared" si="105"/>
        <v>0</v>
      </c>
    </row>
    <row r="6726" spans="1:9" ht="15.6">
      <c r="A6726" s="70">
        <f>'Balance N'!I6729</f>
        <v>0</v>
      </c>
      <c r="B6726" s="71">
        <f>'Balance N'!J6729</f>
        <v>0</v>
      </c>
      <c r="C6726" s="72">
        <f>'Balance N'!K6729</f>
        <v>0</v>
      </c>
      <c r="D6726" s="72">
        <f>'Balance N'!L6729</f>
        <v>0</v>
      </c>
      <c r="E6726" s="72">
        <f>'Balance N'!M6729</f>
        <v>0</v>
      </c>
      <c r="F6726" s="72">
        <f>'Balance N'!N6729</f>
        <v>0</v>
      </c>
      <c r="G6726" s="72">
        <f>'Balance N'!O6729</f>
        <v>0</v>
      </c>
      <c r="H6726" s="72">
        <f>'Balance N'!P6729</f>
        <v>0</v>
      </c>
      <c r="I6726" s="74">
        <f t="shared" si="105"/>
        <v>0</v>
      </c>
    </row>
    <row r="6727" spans="1:9" ht="15.6">
      <c r="A6727" s="70">
        <f>'Balance N'!I6730</f>
        <v>0</v>
      </c>
      <c r="B6727" s="71">
        <f>'Balance N'!J6730</f>
        <v>0</v>
      </c>
      <c r="C6727" s="72">
        <f>'Balance N'!K6730</f>
        <v>0</v>
      </c>
      <c r="D6727" s="72">
        <f>'Balance N'!L6730</f>
        <v>0</v>
      </c>
      <c r="E6727" s="72">
        <f>'Balance N'!M6730</f>
        <v>0</v>
      </c>
      <c r="F6727" s="72">
        <f>'Balance N'!N6730</f>
        <v>0</v>
      </c>
      <c r="G6727" s="72">
        <f>'Balance N'!O6730</f>
        <v>0</v>
      </c>
      <c r="H6727" s="72">
        <f>'Balance N'!P6730</f>
        <v>0</v>
      </c>
      <c r="I6727" s="74">
        <f t="shared" si="105"/>
        <v>0</v>
      </c>
    </row>
    <row r="6728" spans="1:9" ht="15.6">
      <c r="A6728" s="70">
        <f>'Balance N'!I6731</f>
        <v>0</v>
      </c>
      <c r="B6728" s="71">
        <f>'Balance N'!J6731</f>
        <v>0</v>
      </c>
      <c r="C6728" s="72">
        <f>'Balance N'!K6731</f>
        <v>0</v>
      </c>
      <c r="D6728" s="72">
        <f>'Balance N'!L6731</f>
        <v>0</v>
      </c>
      <c r="E6728" s="72">
        <f>'Balance N'!M6731</f>
        <v>0</v>
      </c>
      <c r="F6728" s="72">
        <f>'Balance N'!N6731</f>
        <v>0</v>
      </c>
      <c r="G6728" s="72">
        <f>'Balance N'!O6731</f>
        <v>0</v>
      </c>
      <c r="H6728" s="72">
        <f>'Balance N'!P6731</f>
        <v>0</v>
      </c>
      <c r="I6728" s="74">
        <f t="shared" si="105"/>
        <v>0</v>
      </c>
    </row>
    <row r="6729" spans="1:9" ht="15.6">
      <c r="A6729" s="70">
        <f>'Balance N'!I6732</f>
        <v>0</v>
      </c>
      <c r="B6729" s="71">
        <f>'Balance N'!J6732</f>
        <v>0</v>
      </c>
      <c r="C6729" s="72">
        <f>'Balance N'!K6732</f>
        <v>0</v>
      </c>
      <c r="D6729" s="72">
        <f>'Balance N'!L6732</f>
        <v>0</v>
      </c>
      <c r="E6729" s="72">
        <f>'Balance N'!M6732</f>
        <v>0</v>
      </c>
      <c r="F6729" s="72">
        <f>'Balance N'!N6732</f>
        <v>0</v>
      </c>
      <c r="G6729" s="72">
        <f>'Balance N'!O6732</f>
        <v>0</v>
      </c>
      <c r="H6729" s="72">
        <f>'Balance N'!P6732</f>
        <v>0</v>
      </c>
      <c r="I6729" s="74">
        <f t="shared" si="105"/>
        <v>0</v>
      </c>
    </row>
    <row r="6730" spans="1:9" ht="15.6">
      <c r="A6730" s="70">
        <f>'Balance N'!I6733</f>
        <v>0</v>
      </c>
      <c r="B6730" s="71">
        <f>'Balance N'!J6733</f>
        <v>0</v>
      </c>
      <c r="C6730" s="72">
        <f>'Balance N'!K6733</f>
        <v>0</v>
      </c>
      <c r="D6730" s="72">
        <f>'Balance N'!L6733</f>
        <v>0</v>
      </c>
      <c r="E6730" s="72">
        <f>'Balance N'!M6733</f>
        <v>0</v>
      </c>
      <c r="F6730" s="72">
        <f>'Balance N'!N6733</f>
        <v>0</v>
      </c>
      <c r="G6730" s="72">
        <f>'Balance N'!O6733</f>
        <v>0</v>
      </c>
      <c r="H6730" s="72">
        <f>'Balance N'!P6733</f>
        <v>0</v>
      </c>
      <c r="I6730" s="74">
        <f t="shared" si="105"/>
        <v>0</v>
      </c>
    </row>
    <row r="6731" spans="1:9" ht="15.6">
      <c r="A6731" s="70">
        <f>'Balance N'!I6734</f>
        <v>0</v>
      </c>
      <c r="B6731" s="71">
        <f>'Balance N'!J6734</f>
        <v>0</v>
      </c>
      <c r="C6731" s="72">
        <f>'Balance N'!K6734</f>
        <v>0</v>
      </c>
      <c r="D6731" s="72">
        <f>'Balance N'!L6734</f>
        <v>0</v>
      </c>
      <c r="E6731" s="72">
        <f>'Balance N'!M6734</f>
        <v>0</v>
      </c>
      <c r="F6731" s="72">
        <f>'Balance N'!N6734</f>
        <v>0</v>
      </c>
      <c r="G6731" s="72">
        <f>'Balance N'!O6734</f>
        <v>0</v>
      </c>
      <c r="H6731" s="72">
        <f>'Balance N'!P6734</f>
        <v>0</v>
      </c>
      <c r="I6731" s="74">
        <f t="shared" si="105"/>
        <v>0</v>
      </c>
    </row>
    <row r="6732" spans="1:9" ht="15.6">
      <c r="A6732" s="70">
        <f>'Balance N'!I6735</f>
        <v>0</v>
      </c>
      <c r="B6732" s="71">
        <f>'Balance N'!J6735</f>
        <v>0</v>
      </c>
      <c r="C6732" s="72">
        <f>'Balance N'!K6735</f>
        <v>0</v>
      </c>
      <c r="D6732" s="72">
        <f>'Balance N'!L6735</f>
        <v>0</v>
      </c>
      <c r="E6732" s="72">
        <f>'Balance N'!M6735</f>
        <v>0</v>
      </c>
      <c r="F6732" s="72">
        <f>'Balance N'!N6735</f>
        <v>0</v>
      </c>
      <c r="G6732" s="72">
        <f>'Balance N'!O6735</f>
        <v>0</v>
      </c>
      <c r="H6732" s="72">
        <f>'Balance N'!P6735</f>
        <v>0</v>
      </c>
      <c r="I6732" s="74">
        <f t="shared" si="105"/>
        <v>0</v>
      </c>
    </row>
    <row r="6733" spans="1:9" ht="15.6">
      <c r="A6733" s="70">
        <f>'Balance N'!I6736</f>
        <v>0</v>
      </c>
      <c r="B6733" s="71">
        <f>'Balance N'!J6736</f>
        <v>0</v>
      </c>
      <c r="C6733" s="72">
        <f>'Balance N'!K6736</f>
        <v>0</v>
      </c>
      <c r="D6733" s="72">
        <f>'Balance N'!L6736</f>
        <v>0</v>
      </c>
      <c r="E6733" s="72">
        <f>'Balance N'!M6736</f>
        <v>0</v>
      </c>
      <c r="F6733" s="72">
        <f>'Balance N'!N6736</f>
        <v>0</v>
      </c>
      <c r="G6733" s="72">
        <f>'Balance N'!O6736</f>
        <v>0</v>
      </c>
      <c r="H6733" s="72">
        <f>'Balance N'!P6736</f>
        <v>0</v>
      </c>
      <c r="I6733" s="74">
        <f t="shared" si="105"/>
        <v>0</v>
      </c>
    </row>
    <row r="6734" spans="1:9" ht="15.6">
      <c r="A6734" s="70">
        <f>'Balance N'!I6737</f>
        <v>0</v>
      </c>
      <c r="B6734" s="71">
        <f>'Balance N'!J6737</f>
        <v>0</v>
      </c>
      <c r="C6734" s="72">
        <f>'Balance N'!K6737</f>
        <v>0</v>
      </c>
      <c r="D6734" s="72">
        <f>'Balance N'!L6737</f>
        <v>0</v>
      </c>
      <c r="E6734" s="72">
        <f>'Balance N'!M6737</f>
        <v>0</v>
      </c>
      <c r="F6734" s="72">
        <f>'Balance N'!N6737</f>
        <v>0</v>
      </c>
      <c r="G6734" s="72">
        <f>'Balance N'!O6737</f>
        <v>0</v>
      </c>
      <c r="H6734" s="72">
        <f>'Balance N'!P6737</f>
        <v>0</v>
      </c>
      <c r="I6734" s="74">
        <f t="shared" si="105"/>
        <v>0</v>
      </c>
    </row>
    <row r="6735" spans="1:9" ht="15.6">
      <c r="A6735" s="70">
        <f>'Balance N'!I6738</f>
        <v>0</v>
      </c>
      <c r="B6735" s="71">
        <f>'Balance N'!J6738</f>
        <v>0</v>
      </c>
      <c r="C6735" s="72">
        <f>'Balance N'!K6738</f>
        <v>0</v>
      </c>
      <c r="D6735" s="72">
        <f>'Balance N'!L6738</f>
        <v>0</v>
      </c>
      <c r="E6735" s="72">
        <f>'Balance N'!M6738</f>
        <v>0</v>
      </c>
      <c r="F6735" s="72">
        <f>'Balance N'!N6738</f>
        <v>0</v>
      </c>
      <c r="G6735" s="72">
        <f>'Balance N'!O6738</f>
        <v>0</v>
      </c>
      <c r="H6735" s="72">
        <f>'Balance N'!P6738</f>
        <v>0</v>
      </c>
      <c r="I6735" s="74">
        <f t="shared" si="105"/>
        <v>0</v>
      </c>
    </row>
    <row r="6736" spans="1:9" ht="15.6">
      <c r="A6736" s="70">
        <f>'Balance N'!I6739</f>
        <v>0</v>
      </c>
      <c r="B6736" s="71">
        <f>'Balance N'!J6739</f>
        <v>0</v>
      </c>
      <c r="C6736" s="72">
        <f>'Balance N'!K6739</f>
        <v>0</v>
      </c>
      <c r="D6736" s="72">
        <f>'Balance N'!L6739</f>
        <v>0</v>
      </c>
      <c r="E6736" s="72">
        <f>'Balance N'!M6739</f>
        <v>0</v>
      </c>
      <c r="F6736" s="72">
        <f>'Balance N'!N6739</f>
        <v>0</v>
      </c>
      <c r="G6736" s="72">
        <f>'Balance N'!O6739</f>
        <v>0</v>
      </c>
      <c r="H6736" s="72">
        <f>'Balance N'!P6739</f>
        <v>0</v>
      </c>
      <c r="I6736" s="74">
        <f t="shared" si="105"/>
        <v>0</v>
      </c>
    </row>
    <row r="6737" spans="1:9" ht="15.6">
      <c r="A6737" s="70">
        <f>'Balance N'!I6740</f>
        <v>0</v>
      </c>
      <c r="B6737" s="71">
        <f>'Balance N'!J6740</f>
        <v>0</v>
      </c>
      <c r="C6737" s="72">
        <f>'Balance N'!K6740</f>
        <v>0</v>
      </c>
      <c r="D6737" s="72">
        <f>'Balance N'!L6740</f>
        <v>0</v>
      </c>
      <c r="E6737" s="72">
        <f>'Balance N'!M6740</f>
        <v>0</v>
      </c>
      <c r="F6737" s="72">
        <f>'Balance N'!N6740</f>
        <v>0</v>
      </c>
      <c r="G6737" s="72">
        <f>'Balance N'!O6740</f>
        <v>0</v>
      </c>
      <c r="H6737" s="72">
        <f>'Balance N'!P6740</f>
        <v>0</v>
      </c>
      <c r="I6737" s="74">
        <f t="shared" si="105"/>
        <v>0</v>
      </c>
    </row>
    <row r="6738" spans="1:9" ht="15.6">
      <c r="A6738" s="70">
        <f>'Balance N'!I6741</f>
        <v>0</v>
      </c>
      <c r="B6738" s="71">
        <f>'Balance N'!J6741</f>
        <v>0</v>
      </c>
      <c r="C6738" s="72">
        <f>'Balance N'!K6741</f>
        <v>0</v>
      </c>
      <c r="D6738" s="72">
        <f>'Balance N'!L6741</f>
        <v>0</v>
      </c>
      <c r="E6738" s="72">
        <f>'Balance N'!M6741</f>
        <v>0</v>
      </c>
      <c r="F6738" s="72">
        <f>'Balance N'!N6741</f>
        <v>0</v>
      </c>
      <c r="G6738" s="72">
        <f>'Balance N'!O6741</f>
        <v>0</v>
      </c>
      <c r="H6738" s="72">
        <f>'Balance N'!P6741</f>
        <v>0</v>
      </c>
      <c r="I6738" s="74">
        <f t="shared" si="105"/>
        <v>0</v>
      </c>
    </row>
    <row r="6739" spans="1:9" ht="15.6">
      <c r="A6739" s="70">
        <f>'Balance N'!I6742</f>
        <v>0</v>
      </c>
      <c r="B6739" s="71">
        <f>'Balance N'!J6742</f>
        <v>0</v>
      </c>
      <c r="C6739" s="72">
        <f>'Balance N'!K6742</f>
        <v>0</v>
      </c>
      <c r="D6739" s="72">
        <f>'Balance N'!L6742</f>
        <v>0</v>
      </c>
      <c r="E6739" s="72">
        <f>'Balance N'!M6742</f>
        <v>0</v>
      </c>
      <c r="F6739" s="72">
        <f>'Balance N'!N6742</f>
        <v>0</v>
      </c>
      <c r="G6739" s="72">
        <f>'Balance N'!O6742</f>
        <v>0</v>
      </c>
      <c r="H6739" s="72">
        <f>'Balance N'!P6742</f>
        <v>0</v>
      </c>
      <c r="I6739" s="74">
        <f t="shared" si="105"/>
        <v>0</v>
      </c>
    </row>
    <row r="6740" spans="1:9" ht="15.6">
      <c r="A6740" s="70">
        <f>'Balance N'!I6743</f>
        <v>0</v>
      </c>
      <c r="B6740" s="71">
        <f>'Balance N'!J6743</f>
        <v>0</v>
      </c>
      <c r="C6740" s="72">
        <f>'Balance N'!K6743</f>
        <v>0</v>
      </c>
      <c r="D6740" s="72">
        <f>'Balance N'!L6743</f>
        <v>0</v>
      </c>
      <c r="E6740" s="72">
        <f>'Balance N'!M6743</f>
        <v>0</v>
      </c>
      <c r="F6740" s="72">
        <f>'Balance N'!N6743</f>
        <v>0</v>
      </c>
      <c r="G6740" s="72">
        <f>'Balance N'!O6743</f>
        <v>0</v>
      </c>
      <c r="H6740" s="72">
        <f>'Balance N'!P6743</f>
        <v>0</v>
      </c>
      <c r="I6740" s="74">
        <f t="shared" si="105"/>
        <v>0</v>
      </c>
    </row>
    <row r="6741" spans="1:9" ht="15.6">
      <c r="A6741" s="70">
        <f>'Balance N'!I6744</f>
        <v>0</v>
      </c>
      <c r="B6741" s="71">
        <f>'Balance N'!J6744</f>
        <v>0</v>
      </c>
      <c r="C6741" s="72">
        <f>'Balance N'!K6744</f>
        <v>0</v>
      </c>
      <c r="D6741" s="72">
        <f>'Balance N'!L6744</f>
        <v>0</v>
      </c>
      <c r="E6741" s="72">
        <f>'Balance N'!M6744</f>
        <v>0</v>
      </c>
      <c r="F6741" s="72">
        <f>'Balance N'!N6744</f>
        <v>0</v>
      </c>
      <c r="G6741" s="72">
        <f>'Balance N'!O6744</f>
        <v>0</v>
      </c>
      <c r="H6741" s="72">
        <f>'Balance N'!P6744</f>
        <v>0</v>
      </c>
      <c r="I6741" s="74">
        <f t="shared" si="105"/>
        <v>0</v>
      </c>
    </row>
    <row r="6742" spans="1:9" ht="15.6">
      <c r="A6742" s="70">
        <f>'Balance N'!I6745</f>
        <v>0</v>
      </c>
      <c r="B6742" s="71">
        <f>'Balance N'!J6745</f>
        <v>0</v>
      </c>
      <c r="C6742" s="72">
        <f>'Balance N'!K6745</f>
        <v>0</v>
      </c>
      <c r="D6742" s="72">
        <f>'Balance N'!L6745</f>
        <v>0</v>
      </c>
      <c r="E6742" s="72">
        <f>'Balance N'!M6745</f>
        <v>0</v>
      </c>
      <c r="F6742" s="72">
        <f>'Balance N'!N6745</f>
        <v>0</v>
      </c>
      <c r="G6742" s="72">
        <f>'Balance N'!O6745</f>
        <v>0</v>
      </c>
      <c r="H6742" s="72">
        <f>'Balance N'!P6745</f>
        <v>0</v>
      </c>
      <c r="I6742" s="74">
        <f t="shared" si="105"/>
        <v>0</v>
      </c>
    </row>
    <row r="6743" spans="1:9" ht="15.6">
      <c r="A6743" s="70">
        <f>'Balance N'!I6746</f>
        <v>0</v>
      </c>
      <c r="B6743" s="71">
        <f>'Balance N'!J6746</f>
        <v>0</v>
      </c>
      <c r="C6743" s="72">
        <f>'Balance N'!K6746</f>
        <v>0</v>
      </c>
      <c r="D6743" s="72">
        <f>'Balance N'!L6746</f>
        <v>0</v>
      </c>
      <c r="E6743" s="72">
        <f>'Balance N'!M6746</f>
        <v>0</v>
      </c>
      <c r="F6743" s="72">
        <f>'Balance N'!N6746</f>
        <v>0</v>
      </c>
      <c r="G6743" s="72">
        <f>'Balance N'!O6746</f>
        <v>0</v>
      </c>
      <c r="H6743" s="72">
        <f>'Balance N'!P6746</f>
        <v>0</v>
      </c>
      <c r="I6743" s="74">
        <f t="shared" si="105"/>
        <v>0</v>
      </c>
    </row>
    <row r="6744" spans="1:9" ht="15.6">
      <c r="A6744" s="70">
        <f>'Balance N'!I6747</f>
        <v>0</v>
      </c>
      <c r="B6744" s="71">
        <f>'Balance N'!J6747</f>
        <v>0</v>
      </c>
      <c r="C6744" s="72">
        <f>'Balance N'!K6747</f>
        <v>0</v>
      </c>
      <c r="D6744" s="72">
        <f>'Balance N'!L6747</f>
        <v>0</v>
      </c>
      <c r="E6744" s="72">
        <f>'Balance N'!M6747</f>
        <v>0</v>
      </c>
      <c r="F6744" s="72">
        <f>'Balance N'!N6747</f>
        <v>0</v>
      </c>
      <c r="G6744" s="72">
        <f>'Balance N'!O6747</f>
        <v>0</v>
      </c>
      <c r="H6744" s="72">
        <f>'Balance N'!P6747</f>
        <v>0</v>
      </c>
      <c r="I6744" s="74">
        <f t="shared" si="105"/>
        <v>0</v>
      </c>
    </row>
    <row r="6745" spans="1:9" ht="15.6">
      <c r="A6745" s="70">
        <f>'Balance N'!I6748</f>
        <v>0</v>
      </c>
      <c r="B6745" s="71">
        <f>'Balance N'!J6748</f>
        <v>0</v>
      </c>
      <c r="C6745" s="72">
        <f>'Balance N'!K6748</f>
        <v>0</v>
      </c>
      <c r="D6745" s="72">
        <f>'Balance N'!L6748</f>
        <v>0</v>
      </c>
      <c r="E6745" s="72">
        <f>'Balance N'!M6748</f>
        <v>0</v>
      </c>
      <c r="F6745" s="72">
        <f>'Balance N'!N6748</f>
        <v>0</v>
      </c>
      <c r="G6745" s="72">
        <f>'Balance N'!O6748</f>
        <v>0</v>
      </c>
      <c r="H6745" s="72">
        <f>'Balance N'!P6748</f>
        <v>0</v>
      </c>
      <c r="I6745" s="74">
        <f t="shared" si="105"/>
        <v>0</v>
      </c>
    </row>
    <row r="6746" spans="1:9" ht="15.6">
      <c r="A6746" s="70">
        <f>'Balance N'!I6749</f>
        <v>0</v>
      </c>
      <c r="B6746" s="71">
        <f>'Balance N'!J6749</f>
        <v>0</v>
      </c>
      <c r="C6746" s="72">
        <f>'Balance N'!K6749</f>
        <v>0</v>
      </c>
      <c r="D6746" s="72">
        <f>'Balance N'!L6749</f>
        <v>0</v>
      </c>
      <c r="E6746" s="72">
        <f>'Balance N'!M6749</f>
        <v>0</v>
      </c>
      <c r="F6746" s="72">
        <f>'Balance N'!N6749</f>
        <v>0</v>
      </c>
      <c r="G6746" s="72">
        <f>'Balance N'!O6749</f>
        <v>0</v>
      </c>
      <c r="H6746" s="72">
        <f>'Balance N'!P6749</f>
        <v>0</v>
      </c>
      <c r="I6746" s="74">
        <f t="shared" si="105"/>
        <v>0</v>
      </c>
    </row>
    <row r="6747" spans="1:9" ht="15.6">
      <c r="A6747" s="70">
        <f>'Balance N'!I6750</f>
        <v>0</v>
      </c>
      <c r="B6747" s="71">
        <f>'Balance N'!J6750</f>
        <v>0</v>
      </c>
      <c r="C6747" s="72">
        <f>'Balance N'!K6750</f>
        <v>0</v>
      </c>
      <c r="D6747" s="72">
        <f>'Balance N'!L6750</f>
        <v>0</v>
      </c>
      <c r="E6747" s="72">
        <f>'Balance N'!M6750</f>
        <v>0</v>
      </c>
      <c r="F6747" s="72">
        <f>'Balance N'!N6750</f>
        <v>0</v>
      </c>
      <c r="G6747" s="72">
        <f>'Balance N'!O6750</f>
        <v>0</v>
      </c>
      <c r="H6747" s="72">
        <f>'Balance N'!P6750</f>
        <v>0</v>
      </c>
      <c r="I6747" s="74">
        <f t="shared" si="105"/>
        <v>0</v>
      </c>
    </row>
    <row r="6748" spans="1:9" ht="15.6">
      <c r="A6748" s="70">
        <f>'Balance N'!I6751</f>
        <v>0</v>
      </c>
      <c r="B6748" s="71">
        <f>'Balance N'!J6751</f>
        <v>0</v>
      </c>
      <c r="C6748" s="72">
        <f>'Balance N'!K6751</f>
        <v>0</v>
      </c>
      <c r="D6748" s="72">
        <f>'Balance N'!L6751</f>
        <v>0</v>
      </c>
      <c r="E6748" s="72">
        <f>'Balance N'!M6751</f>
        <v>0</v>
      </c>
      <c r="F6748" s="72">
        <f>'Balance N'!N6751</f>
        <v>0</v>
      </c>
      <c r="G6748" s="72">
        <f>'Balance N'!O6751</f>
        <v>0</v>
      </c>
      <c r="H6748" s="72">
        <f>'Balance N'!P6751</f>
        <v>0</v>
      </c>
      <c r="I6748" s="74">
        <f t="shared" si="105"/>
        <v>0</v>
      </c>
    </row>
    <row r="6749" spans="1:9" ht="15.6">
      <c r="A6749" s="70">
        <f>'Balance N'!I6752</f>
        <v>0</v>
      </c>
      <c r="B6749" s="71">
        <f>'Balance N'!J6752</f>
        <v>0</v>
      </c>
      <c r="C6749" s="72">
        <f>'Balance N'!K6752</f>
        <v>0</v>
      </c>
      <c r="D6749" s="72">
        <f>'Balance N'!L6752</f>
        <v>0</v>
      </c>
      <c r="E6749" s="72">
        <f>'Balance N'!M6752</f>
        <v>0</v>
      </c>
      <c r="F6749" s="72">
        <f>'Balance N'!N6752</f>
        <v>0</v>
      </c>
      <c r="G6749" s="72">
        <f>'Balance N'!O6752</f>
        <v>0</v>
      </c>
      <c r="H6749" s="72">
        <f>'Balance N'!P6752</f>
        <v>0</v>
      </c>
      <c r="I6749" s="74">
        <f t="shared" si="105"/>
        <v>0</v>
      </c>
    </row>
    <row r="6750" spans="1:9" ht="15.6">
      <c r="A6750" s="70">
        <f>'Balance N'!I6753</f>
        <v>0</v>
      </c>
      <c r="B6750" s="71">
        <f>'Balance N'!J6753</f>
        <v>0</v>
      </c>
      <c r="C6750" s="72">
        <f>'Balance N'!K6753</f>
        <v>0</v>
      </c>
      <c r="D6750" s="72">
        <f>'Balance N'!L6753</f>
        <v>0</v>
      </c>
      <c r="E6750" s="72">
        <f>'Balance N'!M6753</f>
        <v>0</v>
      </c>
      <c r="F6750" s="72">
        <f>'Balance N'!N6753</f>
        <v>0</v>
      </c>
      <c r="G6750" s="72">
        <f>'Balance N'!O6753</f>
        <v>0</v>
      </c>
      <c r="H6750" s="72">
        <f>'Balance N'!P6753</f>
        <v>0</v>
      </c>
      <c r="I6750" s="74">
        <f t="shared" si="105"/>
        <v>0</v>
      </c>
    </row>
    <row r="6751" spans="1:9" ht="15.6">
      <c r="A6751" s="70">
        <f>'Balance N'!I6754</f>
        <v>0</v>
      </c>
      <c r="B6751" s="71">
        <f>'Balance N'!J6754</f>
        <v>0</v>
      </c>
      <c r="C6751" s="72">
        <f>'Balance N'!K6754</f>
        <v>0</v>
      </c>
      <c r="D6751" s="72">
        <f>'Balance N'!L6754</f>
        <v>0</v>
      </c>
      <c r="E6751" s="72">
        <f>'Balance N'!M6754</f>
        <v>0</v>
      </c>
      <c r="F6751" s="72">
        <f>'Balance N'!N6754</f>
        <v>0</v>
      </c>
      <c r="G6751" s="72">
        <f>'Balance N'!O6754</f>
        <v>0</v>
      </c>
      <c r="H6751" s="72">
        <f>'Balance N'!P6754</f>
        <v>0</v>
      </c>
      <c r="I6751" s="74">
        <f t="shared" si="105"/>
        <v>0</v>
      </c>
    </row>
    <row r="6752" spans="1:9" ht="15.6">
      <c r="A6752" s="70">
        <f>'Balance N'!I6755</f>
        <v>0</v>
      </c>
      <c r="B6752" s="71">
        <f>'Balance N'!J6755</f>
        <v>0</v>
      </c>
      <c r="C6752" s="72">
        <f>'Balance N'!K6755</f>
        <v>0</v>
      </c>
      <c r="D6752" s="72">
        <f>'Balance N'!L6755</f>
        <v>0</v>
      </c>
      <c r="E6752" s="72">
        <f>'Balance N'!M6755</f>
        <v>0</v>
      </c>
      <c r="F6752" s="72">
        <f>'Balance N'!N6755</f>
        <v>0</v>
      </c>
      <c r="G6752" s="72">
        <f>'Balance N'!O6755</f>
        <v>0</v>
      </c>
      <c r="H6752" s="72">
        <f>'Balance N'!P6755</f>
        <v>0</v>
      </c>
      <c r="I6752" s="74">
        <f t="shared" si="105"/>
        <v>0</v>
      </c>
    </row>
    <row r="6753" spans="1:9" ht="15.6">
      <c r="A6753" s="70">
        <f>'Balance N'!I6756</f>
        <v>0</v>
      </c>
      <c r="B6753" s="71">
        <f>'Balance N'!J6756</f>
        <v>0</v>
      </c>
      <c r="C6753" s="72">
        <f>'Balance N'!K6756</f>
        <v>0</v>
      </c>
      <c r="D6753" s="72">
        <f>'Balance N'!L6756</f>
        <v>0</v>
      </c>
      <c r="E6753" s="72">
        <f>'Balance N'!M6756</f>
        <v>0</v>
      </c>
      <c r="F6753" s="72">
        <f>'Balance N'!N6756</f>
        <v>0</v>
      </c>
      <c r="G6753" s="72">
        <f>'Balance N'!O6756</f>
        <v>0</v>
      </c>
      <c r="H6753" s="72">
        <f>'Balance N'!P6756</f>
        <v>0</v>
      </c>
      <c r="I6753" s="74">
        <f t="shared" si="105"/>
        <v>0</v>
      </c>
    </row>
    <row r="6754" spans="1:9" ht="15.6">
      <c r="A6754" s="70">
        <f>'Balance N'!I6757</f>
        <v>0</v>
      </c>
      <c r="B6754" s="71">
        <f>'Balance N'!J6757</f>
        <v>0</v>
      </c>
      <c r="C6754" s="72">
        <f>'Balance N'!K6757</f>
        <v>0</v>
      </c>
      <c r="D6754" s="72">
        <f>'Balance N'!L6757</f>
        <v>0</v>
      </c>
      <c r="E6754" s="72">
        <f>'Balance N'!M6757</f>
        <v>0</v>
      </c>
      <c r="F6754" s="72">
        <f>'Balance N'!N6757</f>
        <v>0</v>
      </c>
      <c r="G6754" s="72">
        <f>'Balance N'!O6757</f>
        <v>0</v>
      </c>
      <c r="H6754" s="72">
        <f>'Balance N'!P6757</f>
        <v>0</v>
      </c>
      <c r="I6754" s="74">
        <f t="shared" si="105"/>
        <v>0</v>
      </c>
    </row>
    <row r="6755" spans="1:9" ht="15.6">
      <c r="A6755" s="70">
        <f>'Balance N'!I6758</f>
        <v>0</v>
      </c>
      <c r="B6755" s="71">
        <f>'Balance N'!J6758</f>
        <v>0</v>
      </c>
      <c r="C6755" s="72">
        <f>'Balance N'!K6758</f>
        <v>0</v>
      </c>
      <c r="D6755" s="72">
        <f>'Balance N'!L6758</f>
        <v>0</v>
      </c>
      <c r="E6755" s="72">
        <f>'Balance N'!M6758</f>
        <v>0</v>
      </c>
      <c r="F6755" s="72">
        <f>'Balance N'!N6758</f>
        <v>0</v>
      </c>
      <c r="G6755" s="72">
        <f>'Balance N'!O6758</f>
        <v>0</v>
      </c>
      <c r="H6755" s="72">
        <f>'Balance N'!P6758</f>
        <v>0</v>
      </c>
      <c r="I6755" s="74">
        <f t="shared" si="105"/>
        <v>0</v>
      </c>
    </row>
    <row r="6756" spans="1:9" ht="15.6">
      <c r="A6756" s="70">
        <f>'Balance N'!I6759</f>
        <v>0</v>
      </c>
      <c r="B6756" s="71">
        <f>'Balance N'!J6759</f>
        <v>0</v>
      </c>
      <c r="C6756" s="72">
        <f>'Balance N'!K6759</f>
        <v>0</v>
      </c>
      <c r="D6756" s="72">
        <f>'Balance N'!L6759</f>
        <v>0</v>
      </c>
      <c r="E6756" s="72">
        <f>'Balance N'!M6759</f>
        <v>0</v>
      </c>
      <c r="F6756" s="72">
        <f>'Balance N'!N6759</f>
        <v>0</v>
      </c>
      <c r="G6756" s="72">
        <f>'Balance N'!O6759</f>
        <v>0</v>
      </c>
      <c r="H6756" s="72">
        <f>'Balance N'!P6759</f>
        <v>0</v>
      </c>
      <c r="I6756" s="74">
        <f t="shared" si="105"/>
        <v>0</v>
      </c>
    </row>
    <row r="6757" spans="1:9" ht="15.6">
      <c r="A6757" s="70">
        <f>'Balance N'!I6760</f>
        <v>0</v>
      </c>
      <c r="B6757" s="71">
        <f>'Balance N'!J6760</f>
        <v>0</v>
      </c>
      <c r="C6757" s="72">
        <f>'Balance N'!K6760</f>
        <v>0</v>
      </c>
      <c r="D6757" s="72">
        <f>'Balance N'!L6760</f>
        <v>0</v>
      </c>
      <c r="E6757" s="72">
        <f>'Balance N'!M6760</f>
        <v>0</v>
      </c>
      <c r="F6757" s="72">
        <f>'Balance N'!N6760</f>
        <v>0</v>
      </c>
      <c r="G6757" s="72">
        <f>'Balance N'!O6760</f>
        <v>0</v>
      </c>
      <c r="H6757" s="72">
        <f>'Balance N'!P6760</f>
        <v>0</v>
      </c>
      <c r="I6757" s="74">
        <f t="shared" si="105"/>
        <v>0</v>
      </c>
    </row>
    <row r="6758" spans="1:9" ht="15.6">
      <c r="A6758" s="70">
        <f>'Balance N'!I6761</f>
        <v>0</v>
      </c>
      <c r="B6758" s="71">
        <f>'Balance N'!J6761</f>
        <v>0</v>
      </c>
      <c r="C6758" s="72">
        <f>'Balance N'!K6761</f>
        <v>0</v>
      </c>
      <c r="D6758" s="72">
        <f>'Balance N'!L6761</f>
        <v>0</v>
      </c>
      <c r="E6758" s="72">
        <f>'Balance N'!M6761</f>
        <v>0</v>
      </c>
      <c r="F6758" s="72">
        <f>'Balance N'!N6761</f>
        <v>0</v>
      </c>
      <c r="G6758" s="72">
        <f>'Balance N'!O6761</f>
        <v>0</v>
      </c>
      <c r="H6758" s="72">
        <f>'Balance N'!P6761</f>
        <v>0</v>
      </c>
      <c r="I6758" s="74">
        <f t="shared" si="105"/>
        <v>0</v>
      </c>
    </row>
    <row r="6759" spans="1:9" ht="15.6">
      <c r="A6759" s="70">
        <f>'Balance N'!I6762</f>
        <v>0</v>
      </c>
      <c r="B6759" s="71">
        <f>'Balance N'!J6762</f>
        <v>0</v>
      </c>
      <c r="C6759" s="72">
        <f>'Balance N'!K6762</f>
        <v>0</v>
      </c>
      <c r="D6759" s="72">
        <f>'Balance N'!L6762</f>
        <v>0</v>
      </c>
      <c r="E6759" s="72">
        <f>'Balance N'!M6762</f>
        <v>0</v>
      </c>
      <c r="F6759" s="72">
        <f>'Balance N'!N6762</f>
        <v>0</v>
      </c>
      <c r="G6759" s="72">
        <f>'Balance N'!O6762</f>
        <v>0</v>
      </c>
      <c r="H6759" s="72">
        <f>'Balance N'!P6762</f>
        <v>0</v>
      </c>
      <c r="I6759" s="74">
        <f t="shared" si="105"/>
        <v>0</v>
      </c>
    </row>
    <row r="6760" spans="1:9" ht="15.6">
      <c r="A6760" s="70">
        <f>'Balance N'!I6763</f>
        <v>0</v>
      </c>
      <c r="B6760" s="71">
        <f>'Balance N'!J6763</f>
        <v>0</v>
      </c>
      <c r="C6760" s="72">
        <f>'Balance N'!K6763</f>
        <v>0</v>
      </c>
      <c r="D6760" s="72">
        <f>'Balance N'!L6763</f>
        <v>0</v>
      </c>
      <c r="E6760" s="72">
        <f>'Balance N'!M6763</f>
        <v>0</v>
      </c>
      <c r="F6760" s="72">
        <f>'Balance N'!N6763</f>
        <v>0</v>
      </c>
      <c r="G6760" s="72">
        <f>'Balance N'!O6763</f>
        <v>0</v>
      </c>
      <c r="H6760" s="72">
        <f>'Balance N'!P6763</f>
        <v>0</v>
      </c>
      <c r="I6760" s="74">
        <f t="shared" si="105"/>
        <v>0</v>
      </c>
    </row>
    <row r="6761" spans="1:9" ht="15.6">
      <c r="A6761" s="70">
        <f>'Balance N'!I6764</f>
        <v>0</v>
      </c>
      <c r="B6761" s="71">
        <f>'Balance N'!J6764</f>
        <v>0</v>
      </c>
      <c r="C6761" s="72">
        <f>'Balance N'!K6764</f>
        <v>0</v>
      </c>
      <c r="D6761" s="72">
        <f>'Balance N'!L6764</f>
        <v>0</v>
      </c>
      <c r="E6761" s="72">
        <f>'Balance N'!M6764</f>
        <v>0</v>
      </c>
      <c r="F6761" s="72">
        <f>'Balance N'!N6764</f>
        <v>0</v>
      </c>
      <c r="G6761" s="72">
        <f>'Balance N'!O6764</f>
        <v>0</v>
      </c>
      <c r="H6761" s="72">
        <f>'Balance N'!P6764</f>
        <v>0</v>
      </c>
      <c r="I6761" s="74">
        <f t="shared" si="105"/>
        <v>0</v>
      </c>
    </row>
    <row r="6762" spans="1:9" ht="15.6">
      <c r="A6762" s="70">
        <f>'Balance N'!I6765</f>
        <v>0</v>
      </c>
      <c r="B6762" s="71">
        <f>'Balance N'!J6765</f>
        <v>0</v>
      </c>
      <c r="C6762" s="72">
        <f>'Balance N'!K6765</f>
        <v>0</v>
      </c>
      <c r="D6762" s="72">
        <f>'Balance N'!L6765</f>
        <v>0</v>
      </c>
      <c r="E6762" s="72">
        <f>'Balance N'!M6765</f>
        <v>0</v>
      </c>
      <c r="F6762" s="72">
        <f>'Balance N'!N6765</f>
        <v>0</v>
      </c>
      <c r="G6762" s="72">
        <f>'Balance N'!O6765</f>
        <v>0</v>
      </c>
      <c r="H6762" s="72">
        <f>'Balance N'!P6765</f>
        <v>0</v>
      </c>
      <c r="I6762" s="74">
        <f t="shared" si="105"/>
        <v>0</v>
      </c>
    </row>
    <row r="6763" spans="1:9" ht="15.6">
      <c r="A6763" s="70">
        <f>'Balance N'!I6766</f>
        <v>0</v>
      </c>
      <c r="B6763" s="71">
        <f>'Balance N'!J6766</f>
        <v>0</v>
      </c>
      <c r="C6763" s="72">
        <f>'Balance N'!K6766</f>
        <v>0</v>
      </c>
      <c r="D6763" s="72">
        <f>'Balance N'!L6766</f>
        <v>0</v>
      </c>
      <c r="E6763" s="72">
        <f>'Balance N'!M6766</f>
        <v>0</v>
      </c>
      <c r="F6763" s="72">
        <f>'Balance N'!N6766</f>
        <v>0</v>
      </c>
      <c r="G6763" s="72">
        <f>'Balance N'!O6766</f>
        <v>0</v>
      </c>
      <c r="H6763" s="72">
        <f>'Balance N'!P6766</f>
        <v>0</v>
      </c>
      <c r="I6763" s="74">
        <f t="shared" si="105"/>
        <v>0</v>
      </c>
    </row>
    <row r="6764" spans="1:9" ht="15.6">
      <c r="A6764" s="70">
        <f>'Balance N'!I6767</f>
        <v>0</v>
      </c>
      <c r="B6764" s="71">
        <f>'Balance N'!J6767</f>
        <v>0</v>
      </c>
      <c r="C6764" s="72">
        <f>'Balance N'!K6767</f>
        <v>0</v>
      </c>
      <c r="D6764" s="72">
        <f>'Balance N'!L6767</f>
        <v>0</v>
      </c>
      <c r="E6764" s="72">
        <f>'Balance N'!M6767</f>
        <v>0</v>
      </c>
      <c r="F6764" s="72">
        <f>'Balance N'!N6767</f>
        <v>0</v>
      </c>
      <c r="G6764" s="72">
        <f>'Balance N'!O6767</f>
        <v>0</v>
      </c>
      <c r="H6764" s="72">
        <f>'Balance N'!P6767</f>
        <v>0</v>
      </c>
      <c r="I6764" s="74">
        <f t="shared" si="105"/>
        <v>0</v>
      </c>
    </row>
    <row r="6765" spans="1:9" ht="15.6">
      <c r="A6765" s="70">
        <f>'Balance N'!I6768</f>
        <v>0</v>
      </c>
      <c r="B6765" s="71">
        <f>'Balance N'!J6768</f>
        <v>0</v>
      </c>
      <c r="C6765" s="72">
        <f>'Balance N'!K6768</f>
        <v>0</v>
      </c>
      <c r="D6765" s="72">
        <f>'Balance N'!L6768</f>
        <v>0</v>
      </c>
      <c r="E6765" s="72">
        <f>'Balance N'!M6768</f>
        <v>0</v>
      </c>
      <c r="F6765" s="72">
        <f>'Balance N'!N6768</f>
        <v>0</v>
      </c>
      <c r="G6765" s="72">
        <f>'Balance N'!O6768</f>
        <v>0</v>
      </c>
      <c r="H6765" s="72">
        <f>'Balance N'!P6768</f>
        <v>0</v>
      </c>
      <c r="I6765" s="74">
        <f t="shared" si="105"/>
        <v>0</v>
      </c>
    </row>
    <row r="6766" spans="1:9" ht="15.6">
      <c r="A6766" s="70">
        <f>'Balance N'!I6769</f>
        <v>0</v>
      </c>
      <c r="B6766" s="71">
        <f>'Balance N'!J6769</f>
        <v>0</v>
      </c>
      <c r="C6766" s="72">
        <f>'Balance N'!K6769</f>
        <v>0</v>
      </c>
      <c r="D6766" s="72">
        <f>'Balance N'!L6769</f>
        <v>0</v>
      </c>
      <c r="E6766" s="72">
        <f>'Balance N'!M6769</f>
        <v>0</v>
      </c>
      <c r="F6766" s="72">
        <f>'Balance N'!N6769</f>
        <v>0</v>
      </c>
      <c r="G6766" s="72">
        <f>'Balance N'!O6769</f>
        <v>0</v>
      </c>
      <c r="H6766" s="72">
        <f>'Balance N'!P6769</f>
        <v>0</v>
      </c>
      <c r="I6766" s="74">
        <f t="shared" si="105"/>
        <v>0</v>
      </c>
    </row>
    <row r="6767" spans="1:9" ht="15.6">
      <c r="A6767" s="70">
        <f>'Balance N'!I6770</f>
        <v>0</v>
      </c>
      <c r="B6767" s="71">
        <f>'Balance N'!J6770</f>
        <v>0</v>
      </c>
      <c r="C6767" s="72">
        <f>'Balance N'!K6770</f>
        <v>0</v>
      </c>
      <c r="D6767" s="72">
        <f>'Balance N'!L6770</f>
        <v>0</v>
      </c>
      <c r="E6767" s="72">
        <f>'Balance N'!M6770</f>
        <v>0</v>
      </c>
      <c r="F6767" s="72">
        <f>'Balance N'!N6770</f>
        <v>0</v>
      </c>
      <c r="G6767" s="72">
        <f>'Balance N'!O6770</f>
        <v>0</v>
      </c>
      <c r="H6767" s="72">
        <f>'Balance N'!P6770</f>
        <v>0</v>
      </c>
      <c r="I6767" s="74">
        <f t="shared" si="105"/>
        <v>0</v>
      </c>
    </row>
    <row r="6768" spans="1:9" ht="15.6">
      <c r="A6768" s="70">
        <f>'Balance N'!I6771</f>
        <v>0</v>
      </c>
      <c r="B6768" s="71">
        <f>'Balance N'!J6771</f>
        <v>0</v>
      </c>
      <c r="C6768" s="72">
        <f>'Balance N'!K6771</f>
        <v>0</v>
      </c>
      <c r="D6768" s="72">
        <f>'Balance N'!L6771</f>
        <v>0</v>
      </c>
      <c r="E6768" s="72">
        <f>'Balance N'!M6771</f>
        <v>0</v>
      </c>
      <c r="F6768" s="72">
        <f>'Balance N'!N6771</f>
        <v>0</v>
      </c>
      <c r="G6768" s="72">
        <f>'Balance N'!O6771</f>
        <v>0</v>
      </c>
      <c r="H6768" s="72">
        <f>'Balance N'!P6771</f>
        <v>0</v>
      </c>
      <c r="I6768" s="74">
        <f t="shared" si="105"/>
        <v>0</v>
      </c>
    </row>
    <row r="6769" spans="1:9" ht="15.6">
      <c r="A6769" s="70">
        <f>'Balance N'!I6772</f>
        <v>0</v>
      </c>
      <c r="B6769" s="71">
        <f>'Balance N'!J6772</f>
        <v>0</v>
      </c>
      <c r="C6769" s="72">
        <f>'Balance N'!K6772</f>
        <v>0</v>
      </c>
      <c r="D6769" s="72">
        <f>'Balance N'!L6772</f>
        <v>0</v>
      </c>
      <c r="E6769" s="72">
        <f>'Balance N'!M6772</f>
        <v>0</v>
      </c>
      <c r="F6769" s="72">
        <f>'Balance N'!N6772</f>
        <v>0</v>
      </c>
      <c r="G6769" s="72">
        <f>'Balance N'!O6772</f>
        <v>0</v>
      </c>
      <c r="H6769" s="72">
        <f>'Balance N'!P6772</f>
        <v>0</v>
      </c>
      <c r="I6769" s="74">
        <f t="shared" si="105"/>
        <v>0</v>
      </c>
    </row>
    <row r="6770" spans="1:9" ht="15.6">
      <c r="A6770" s="70">
        <f>'Balance N'!I6773</f>
        <v>0</v>
      </c>
      <c r="B6770" s="71">
        <f>'Balance N'!J6773</f>
        <v>0</v>
      </c>
      <c r="C6770" s="72">
        <f>'Balance N'!K6773</f>
        <v>0</v>
      </c>
      <c r="D6770" s="72">
        <f>'Balance N'!L6773</f>
        <v>0</v>
      </c>
      <c r="E6770" s="72">
        <f>'Balance N'!M6773</f>
        <v>0</v>
      </c>
      <c r="F6770" s="72">
        <f>'Balance N'!N6773</f>
        <v>0</v>
      </c>
      <c r="G6770" s="72">
        <f>'Balance N'!O6773</f>
        <v>0</v>
      </c>
      <c r="H6770" s="72">
        <f>'Balance N'!P6773</f>
        <v>0</v>
      </c>
      <c r="I6770" s="74">
        <f t="shared" si="105"/>
        <v>0</v>
      </c>
    </row>
    <row r="6771" spans="1:9" ht="15.6">
      <c r="A6771" s="70">
        <f>'Balance N'!I6774</f>
        <v>0</v>
      </c>
      <c r="B6771" s="71">
        <f>'Balance N'!J6774</f>
        <v>0</v>
      </c>
      <c r="C6771" s="72">
        <f>'Balance N'!K6774</f>
        <v>0</v>
      </c>
      <c r="D6771" s="72">
        <f>'Balance N'!L6774</f>
        <v>0</v>
      </c>
      <c r="E6771" s="72">
        <f>'Balance N'!M6774</f>
        <v>0</v>
      </c>
      <c r="F6771" s="72">
        <f>'Balance N'!N6774</f>
        <v>0</v>
      </c>
      <c r="G6771" s="72">
        <f>'Balance N'!O6774</f>
        <v>0</v>
      </c>
      <c r="H6771" s="72">
        <f>'Balance N'!P6774</f>
        <v>0</v>
      </c>
      <c r="I6771" s="74">
        <f t="shared" si="105"/>
        <v>0</v>
      </c>
    </row>
    <row r="6772" spans="1:9" ht="15.6">
      <c r="A6772" s="70">
        <f>'Balance N'!I6775</f>
        <v>0</v>
      </c>
      <c r="B6772" s="71">
        <f>'Balance N'!J6775</f>
        <v>0</v>
      </c>
      <c r="C6772" s="72">
        <f>'Balance N'!K6775</f>
        <v>0</v>
      </c>
      <c r="D6772" s="72">
        <f>'Balance N'!L6775</f>
        <v>0</v>
      </c>
      <c r="E6772" s="72">
        <f>'Balance N'!M6775</f>
        <v>0</v>
      </c>
      <c r="F6772" s="72">
        <f>'Balance N'!N6775</f>
        <v>0</v>
      </c>
      <c r="G6772" s="72">
        <f>'Balance N'!O6775</f>
        <v>0</v>
      </c>
      <c r="H6772" s="72">
        <f>'Balance N'!P6775</f>
        <v>0</v>
      </c>
      <c r="I6772" s="74">
        <f t="shared" si="105"/>
        <v>0</v>
      </c>
    </row>
    <row r="6773" spans="1:9" ht="15.6">
      <c r="A6773" s="70">
        <f>'Balance N'!I6776</f>
        <v>0</v>
      </c>
      <c r="B6773" s="71">
        <f>'Balance N'!J6776</f>
        <v>0</v>
      </c>
      <c r="C6773" s="72">
        <f>'Balance N'!K6776</f>
        <v>0</v>
      </c>
      <c r="D6773" s="72">
        <f>'Balance N'!L6776</f>
        <v>0</v>
      </c>
      <c r="E6773" s="72">
        <f>'Balance N'!M6776</f>
        <v>0</v>
      </c>
      <c r="F6773" s="72">
        <f>'Balance N'!N6776</f>
        <v>0</v>
      </c>
      <c r="G6773" s="72">
        <f>'Balance N'!O6776</f>
        <v>0</v>
      </c>
      <c r="H6773" s="72">
        <f>'Balance N'!P6776</f>
        <v>0</v>
      </c>
      <c r="I6773" s="74">
        <f t="shared" si="105"/>
        <v>0</v>
      </c>
    </row>
    <row r="6774" spans="1:9" ht="15.6">
      <c r="A6774" s="70">
        <f>'Balance N'!I6777</f>
        <v>0</v>
      </c>
      <c r="B6774" s="71">
        <f>'Balance N'!J6777</f>
        <v>0</v>
      </c>
      <c r="C6774" s="72">
        <f>'Balance N'!K6777</f>
        <v>0</v>
      </c>
      <c r="D6774" s="72">
        <f>'Balance N'!L6777</f>
        <v>0</v>
      </c>
      <c r="E6774" s="72">
        <f>'Balance N'!M6777</f>
        <v>0</v>
      </c>
      <c r="F6774" s="72">
        <f>'Balance N'!N6777</f>
        <v>0</v>
      </c>
      <c r="G6774" s="72">
        <f>'Balance N'!O6777</f>
        <v>0</v>
      </c>
      <c r="H6774" s="72">
        <f>'Balance N'!P6777</f>
        <v>0</v>
      </c>
      <c r="I6774" s="74">
        <f t="shared" si="105"/>
        <v>0</v>
      </c>
    </row>
    <row r="6775" spans="1:9" ht="15.6">
      <c r="A6775" s="70">
        <f>'Balance N'!I6778</f>
        <v>0</v>
      </c>
      <c r="B6775" s="71">
        <f>'Balance N'!J6778</f>
        <v>0</v>
      </c>
      <c r="C6775" s="72">
        <f>'Balance N'!K6778</f>
        <v>0</v>
      </c>
      <c r="D6775" s="72">
        <f>'Balance N'!L6778</f>
        <v>0</v>
      </c>
      <c r="E6775" s="72">
        <f>'Balance N'!M6778</f>
        <v>0</v>
      </c>
      <c r="F6775" s="72">
        <f>'Balance N'!N6778</f>
        <v>0</v>
      </c>
      <c r="G6775" s="72">
        <f>'Balance N'!O6778</f>
        <v>0</v>
      </c>
      <c r="H6775" s="72">
        <f>'Balance N'!P6778</f>
        <v>0</v>
      </c>
      <c r="I6775" s="74">
        <f t="shared" si="105"/>
        <v>0</v>
      </c>
    </row>
    <row r="6776" spans="1:9" ht="15.6">
      <c r="A6776" s="70">
        <f>'Balance N'!I6779</f>
        <v>0</v>
      </c>
      <c r="B6776" s="71">
        <f>'Balance N'!J6779</f>
        <v>0</v>
      </c>
      <c r="C6776" s="72">
        <f>'Balance N'!K6779</f>
        <v>0</v>
      </c>
      <c r="D6776" s="72">
        <f>'Balance N'!L6779</f>
        <v>0</v>
      </c>
      <c r="E6776" s="72">
        <f>'Balance N'!M6779</f>
        <v>0</v>
      </c>
      <c r="F6776" s="72">
        <f>'Balance N'!N6779</f>
        <v>0</v>
      </c>
      <c r="G6776" s="72">
        <f>'Balance N'!O6779</f>
        <v>0</v>
      </c>
      <c r="H6776" s="72">
        <f>'Balance N'!P6779</f>
        <v>0</v>
      </c>
      <c r="I6776" s="74">
        <f t="shared" si="105"/>
        <v>0</v>
      </c>
    </row>
    <row r="6777" spans="1:9" ht="15.6">
      <c r="A6777" s="70">
        <f>'Balance N'!I6780</f>
        <v>0</v>
      </c>
      <c r="B6777" s="71">
        <f>'Balance N'!J6780</f>
        <v>0</v>
      </c>
      <c r="C6777" s="72">
        <f>'Balance N'!K6780</f>
        <v>0</v>
      </c>
      <c r="D6777" s="72">
        <f>'Balance N'!L6780</f>
        <v>0</v>
      </c>
      <c r="E6777" s="72">
        <f>'Balance N'!M6780</f>
        <v>0</v>
      </c>
      <c r="F6777" s="72">
        <f>'Balance N'!N6780</f>
        <v>0</v>
      </c>
      <c r="G6777" s="72">
        <f>'Balance N'!O6780</f>
        <v>0</v>
      </c>
      <c r="H6777" s="72">
        <f>'Balance N'!P6780</f>
        <v>0</v>
      </c>
      <c r="I6777" s="74">
        <f t="shared" si="105"/>
        <v>0</v>
      </c>
    </row>
    <row r="6778" spans="1:9" ht="15.6">
      <c r="A6778" s="70">
        <f>'Balance N'!I6781</f>
        <v>0</v>
      </c>
      <c r="B6778" s="71">
        <f>'Balance N'!J6781</f>
        <v>0</v>
      </c>
      <c r="C6778" s="72">
        <f>'Balance N'!K6781</f>
        <v>0</v>
      </c>
      <c r="D6778" s="72">
        <f>'Balance N'!L6781</f>
        <v>0</v>
      </c>
      <c r="E6778" s="72">
        <f>'Balance N'!M6781</f>
        <v>0</v>
      </c>
      <c r="F6778" s="72">
        <f>'Balance N'!N6781</f>
        <v>0</v>
      </c>
      <c r="G6778" s="72">
        <f>'Balance N'!O6781</f>
        <v>0</v>
      </c>
      <c r="H6778" s="72">
        <f>'Balance N'!P6781</f>
        <v>0</v>
      </c>
      <c r="I6778" s="74">
        <f t="shared" si="105"/>
        <v>0</v>
      </c>
    </row>
    <row r="6779" spans="1:9" ht="15.6">
      <c r="A6779" s="70">
        <f>'Balance N'!I6782</f>
        <v>0</v>
      </c>
      <c r="B6779" s="71">
        <f>'Balance N'!J6782</f>
        <v>0</v>
      </c>
      <c r="C6779" s="72">
        <f>'Balance N'!K6782</f>
        <v>0</v>
      </c>
      <c r="D6779" s="72">
        <f>'Balance N'!L6782</f>
        <v>0</v>
      </c>
      <c r="E6779" s="72">
        <f>'Balance N'!M6782</f>
        <v>0</v>
      </c>
      <c r="F6779" s="72">
        <f>'Balance N'!N6782</f>
        <v>0</v>
      </c>
      <c r="G6779" s="72">
        <f>'Balance N'!O6782</f>
        <v>0</v>
      </c>
      <c r="H6779" s="72">
        <f>'Balance N'!P6782</f>
        <v>0</v>
      </c>
      <c r="I6779" s="74">
        <f t="shared" si="105"/>
        <v>0</v>
      </c>
    </row>
    <row r="6780" spans="1:9" ht="15.6">
      <c r="A6780" s="70">
        <f>'Balance N'!I6783</f>
        <v>0</v>
      </c>
      <c r="B6780" s="71">
        <f>'Balance N'!J6783</f>
        <v>0</v>
      </c>
      <c r="C6780" s="72">
        <f>'Balance N'!K6783</f>
        <v>0</v>
      </c>
      <c r="D6780" s="72">
        <f>'Balance N'!L6783</f>
        <v>0</v>
      </c>
      <c r="E6780" s="72">
        <f>'Balance N'!M6783</f>
        <v>0</v>
      </c>
      <c r="F6780" s="72">
        <f>'Balance N'!N6783</f>
        <v>0</v>
      </c>
      <c r="G6780" s="72">
        <f>'Balance N'!O6783</f>
        <v>0</v>
      </c>
      <c r="H6780" s="72">
        <f>'Balance N'!P6783</f>
        <v>0</v>
      </c>
      <c r="I6780" s="74">
        <f t="shared" si="105"/>
        <v>0</v>
      </c>
    </row>
    <row r="6781" spans="1:9" ht="15.6">
      <c r="A6781" s="70">
        <f>'Balance N'!I6784</f>
        <v>0</v>
      </c>
      <c r="B6781" s="71">
        <f>'Balance N'!J6784</f>
        <v>0</v>
      </c>
      <c r="C6781" s="72">
        <f>'Balance N'!K6784</f>
        <v>0</v>
      </c>
      <c r="D6781" s="72">
        <f>'Balance N'!L6784</f>
        <v>0</v>
      </c>
      <c r="E6781" s="72">
        <f>'Balance N'!M6784</f>
        <v>0</v>
      </c>
      <c r="F6781" s="72">
        <f>'Balance N'!N6784</f>
        <v>0</v>
      </c>
      <c r="G6781" s="72">
        <f>'Balance N'!O6784</f>
        <v>0</v>
      </c>
      <c r="H6781" s="72">
        <f>'Balance N'!P6784</f>
        <v>0</v>
      </c>
      <c r="I6781" s="74">
        <f t="shared" si="105"/>
        <v>0</v>
      </c>
    </row>
    <row r="6782" spans="1:9" ht="15.6">
      <c r="A6782" s="70">
        <f>'Balance N'!I6785</f>
        <v>0</v>
      </c>
      <c r="B6782" s="71">
        <f>'Balance N'!J6785</f>
        <v>0</v>
      </c>
      <c r="C6782" s="72">
        <f>'Balance N'!K6785</f>
        <v>0</v>
      </c>
      <c r="D6782" s="72">
        <f>'Balance N'!L6785</f>
        <v>0</v>
      </c>
      <c r="E6782" s="72">
        <f>'Balance N'!M6785</f>
        <v>0</v>
      </c>
      <c r="F6782" s="72">
        <f>'Balance N'!N6785</f>
        <v>0</v>
      </c>
      <c r="G6782" s="72">
        <f>'Balance N'!O6785</f>
        <v>0</v>
      </c>
      <c r="H6782" s="72">
        <f>'Balance N'!P6785</f>
        <v>0</v>
      </c>
      <c r="I6782" s="74">
        <f t="shared" si="105"/>
        <v>0</v>
      </c>
    </row>
    <row r="6783" spans="1:9" ht="15.6">
      <c r="A6783" s="70">
        <f>'Balance N'!I6786</f>
        <v>0</v>
      </c>
      <c r="B6783" s="71">
        <f>'Balance N'!J6786</f>
        <v>0</v>
      </c>
      <c r="C6783" s="72">
        <f>'Balance N'!K6786</f>
        <v>0</v>
      </c>
      <c r="D6783" s="72">
        <f>'Balance N'!L6786</f>
        <v>0</v>
      </c>
      <c r="E6783" s="72">
        <f>'Balance N'!M6786</f>
        <v>0</v>
      </c>
      <c r="F6783" s="72">
        <f>'Balance N'!N6786</f>
        <v>0</v>
      </c>
      <c r="G6783" s="72">
        <f>'Balance N'!O6786</f>
        <v>0</v>
      </c>
      <c r="H6783" s="72">
        <f>'Balance N'!P6786</f>
        <v>0</v>
      </c>
      <c r="I6783" s="74">
        <f t="shared" si="105"/>
        <v>0</v>
      </c>
    </row>
    <row r="6784" spans="1:9" ht="15.6">
      <c r="A6784" s="70">
        <f>'Balance N'!I6787</f>
        <v>0</v>
      </c>
      <c r="B6784" s="71">
        <f>'Balance N'!J6787</f>
        <v>0</v>
      </c>
      <c r="C6784" s="72">
        <f>'Balance N'!K6787</f>
        <v>0</v>
      </c>
      <c r="D6784" s="72">
        <f>'Balance N'!L6787</f>
        <v>0</v>
      </c>
      <c r="E6784" s="72">
        <f>'Balance N'!M6787</f>
        <v>0</v>
      </c>
      <c r="F6784" s="72">
        <f>'Balance N'!N6787</f>
        <v>0</v>
      </c>
      <c r="G6784" s="72">
        <f>'Balance N'!O6787</f>
        <v>0</v>
      </c>
      <c r="H6784" s="72">
        <f>'Balance N'!P6787</f>
        <v>0</v>
      </c>
      <c r="I6784" s="74">
        <f t="shared" si="105"/>
        <v>0</v>
      </c>
    </row>
    <row r="6785" spans="1:9" ht="15.6">
      <c r="A6785" s="70">
        <f>'Balance N'!I6788</f>
        <v>0</v>
      </c>
      <c r="B6785" s="71">
        <f>'Balance N'!J6788</f>
        <v>0</v>
      </c>
      <c r="C6785" s="72">
        <f>'Balance N'!K6788</f>
        <v>0</v>
      </c>
      <c r="D6785" s="72">
        <f>'Balance N'!L6788</f>
        <v>0</v>
      </c>
      <c r="E6785" s="72">
        <f>'Balance N'!M6788</f>
        <v>0</v>
      </c>
      <c r="F6785" s="72">
        <f>'Balance N'!N6788</f>
        <v>0</v>
      </c>
      <c r="G6785" s="72">
        <f>'Balance N'!O6788</f>
        <v>0</v>
      </c>
      <c r="H6785" s="72">
        <f>'Balance N'!P6788</f>
        <v>0</v>
      </c>
      <c r="I6785" s="74">
        <f t="shared" si="105"/>
        <v>0</v>
      </c>
    </row>
    <row r="6786" spans="1:9" ht="15.6">
      <c r="A6786" s="70">
        <f>'Balance N'!I6789</f>
        <v>0</v>
      </c>
      <c r="B6786" s="71">
        <f>'Balance N'!J6789</f>
        <v>0</v>
      </c>
      <c r="C6786" s="72">
        <f>'Balance N'!K6789</f>
        <v>0</v>
      </c>
      <c r="D6786" s="72">
        <f>'Balance N'!L6789</f>
        <v>0</v>
      </c>
      <c r="E6786" s="72">
        <f>'Balance N'!M6789</f>
        <v>0</v>
      </c>
      <c r="F6786" s="72">
        <f>'Balance N'!N6789</f>
        <v>0</v>
      </c>
      <c r="G6786" s="72">
        <f>'Balance N'!O6789</f>
        <v>0</v>
      </c>
      <c r="H6786" s="72">
        <f>'Balance N'!P6789</f>
        <v>0</v>
      </c>
      <c r="I6786" s="74">
        <f t="shared" si="105"/>
        <v>0</v>
      </c>
    </row>
    <row r="6787" spans="1:9" ht="15.6">
      <c r="A6787" s="70">
        <f>'Balance N'!I6790</f>
        <v>0</v>
      </c>
      <c r="B6787" s="71">
        <f>'Balance N'!J6790</f>
        <v>0</v>
      </c>
      <c r="C6787" s="72">
        <f>'Balance N'!K6790</f>
        <v>0</v>
      </c>
      <c r="D6787" s="72">
        <f>'Balance N'!L6790</f>
        <v>0</v>
      </c>
      <c r="E6787" s="72">
        <f>'Balance N'!M6790</f>
        <v>0</v>
      </c>
      <c r="F6787" s="72">
        <f>'Balance N'!N6790</f>
        <v>0</v>
      </c>
      <c r="G6787" s="72">
        <f>'Balance N'!O6790</f>
        <v>0</v>
      </c>
      <c r="H6787" s="72">
        <f>'Balance N'!P6790</f>
        <v>0</v>
      </c>
      <c r="I6787" s="74">
        <f t="shared" ref="I6787:I6850" si="106">(C6787-D6787)+(E6787-F6787)-(G6787-H6787)</f>
        <v>0</v>
      </c>
    </row>
    <row r="6788" spans="1:9" ht="15.6">
      <c r="A6788" s="70">
        <f>'Balance N'!I6791</f>
        <v>0</v>
      </c>
      <c r="B6788" s="71">
        <f>'Balance N'!J6791</f>
        <v>0</v>
      </c>
      <c r="C6788" s="72">
        <f>'Balance N'!K6791</f>
        <v>0</v>
      </c>
      <c r="D6788" s="72">
        <f>'Balance N'!L6791</f>
        <v>0</v>
      </c>
      <c r="E6788" s="72">
        <f>'Balance N'!M6791</f>
        <v>0</v>
      </c>
      <c r="F6788" s="72">
        <f>'Balance N'!N6791</f>
        <v>0</v>
      </c>
      <c r="G6788" s="72">
        <f>'Balance N'!O6791</f>
        <v>0</v>
      </c>
      <c r="H6788" s="72">
        <f>'Balance N'!P6791</f>
        <v>0</v>
      </c>
      <c r="I6788" s="74">
        <f t="shared" si="106"/>
        <v>0</v>
      </c>
    </row>
    <row r="6789" spans="1:9" ht="15.6">
      <c r="A6789" s="70">
        <f>'Balance N'!I6792</f>
        <v>0</v>
      </c>
      <c r="B6789" s="71">
        <f>'Balance N'!J6792</f>
        <v>0</v>
      </c>
      <c r="C6789" s="72">
        <f>'Balance N'!K6792</f>
        <v>0</v>
      </c>
      <c r="D6789" s="72">
        <f>'Balance N'!L6792</f>
        <v>0</v>
      </c>
      <c r="E6789" s="72">
        <f>'Balance N'!M6792</f>
        <v>0</v>
      </c>
      <c r="F6789" s="72">
        <f>'Balance N'!N6792</f>
        <v>0</v>
      </c>
      <c r="G6789" s="72">
        <f>'Balance N'!O6792</f>
        <v>0</v>
      </c>
      <c r="H6789" s="72">
        <f>'Balance N'!P6792</f>
        <v>0</v>
      </c>
      <c r="I6789" s="74">
        <f t="shared" si="106"/>
        <v>0</v>
      </c>
    </row>
    <row r="6790" spans="1:9" ht="15.6">
      <c r="A6790" s="70">
        <f>'Balance N'!I6793</f>
        <v>0</v>
      </c>
      <c r="B6790" s="71">
        <f>'Balance N'!J6793</f>
        <v>0</v>
      </c>
      <c r="C6790" s="72">
        <f>'Balance N'!K6793</f>
        <v>0</v>
      </c>
      <c r="D6790" s="72">
        <f>'Balance N'!L6793</f>
        <v>0</v>
      </c>
      <c r="E6790" s="72">
        <f>'Balance N'!M6793</f>
        <v>0</v>
      </c>
      <c r="F6790" s="72">
        <f>'Balance N'!N6793</f>
        <v>0</v>
      </c>
      <c r="G6790" s="72">
        <f>'Balance N'!O6793</f>
        <v>0</v>
      </c>
      <c r="H6790" s="72">
        <f>'Balance N'!P6793</f>
        <v>0</v>
      </c>
      <c r="I6790" s="74">
        <f t="shared" si="106"/>
        <v>0</v>
      </c>
    </row>
    <row r="6791" spans="1:9" ht="15.6">
      <c r="A6791" s="70">
        <f>'Balance N'!I6794</f>
        <v>0</v>
      </c>
      <c r="B6791" s="71">
        <f>'Balance N'!J6794</f>
        <v>0</v>
      </c>
      <c r="C6791" s="72">
        <f>'Balance N'!K6794</f>
        <v>0</v>
      </c>
      <c r="D6791" s="72">
        <f>'Balance N'!L6794</f>
        <v>0</v>
      </c>
      <c r="E6791" s="72">
        <f>'Balance N'!M6794</f>
        <v>0</v>
      </c>
      <c r="F6791" s="72">
        <f>'Balance N'!N6794</f>
        <v>0</v>
      </c>
      <c r="G6791" s="72">
        <f>'Balance N'!O6794</f>
        <v>0</v>
      </c>
      <c r="H6791" s="72">
        <f>'Balance N'!P6794</f>
        <v>0</v>
      </c>
      <c r="I6791" s="74">
        <f t="shared" si="106"/>
        <v>0</v>
      </c>
    </row>
    <row r="6792" spans="1:9" ht="15.6">
      <c r="A6792" s="70">
        <f>'Balance N'!I6795</f>
        <v>0</v>
      </c>
      <c r="B6792" s="71">
        <f>'Balance N'!J6795</f>
        <v>0</v>
      </c>
      <c r="C6792" s="72">
        <f>'Balance N'!K6795</f>
        <v>0</v>
      </c>
      <c r="D6792" s="72">
        <f>'Balance N'!L6795</f>
        <v>0</v>
      </c>
      <c r="E6792" s="72">
        <f>'Balance N'!M6795</f>
        <v>0</v>
      </c>
      <c r="F6792" s="72">
        <f>'Balance N'!N6795</f>
        <v>0</v>
      </c>
      <c r="G6792" s="72">
        <f>'Balance N'!O6795</f>
        <v>0</v>
      </c>
      <c r="H6792" s="72">
        <f>'Balance N'!P6795</f>
        <v>0</v>
      </c>
      <c r="I6792" s="74">
        <f t="shared" si="106"/>
        <v>0</v>
      </c>
    </row>
    <row r="6793" spans="1:9" ht="15.6">
      <c r="A6793" s="70">
        <f>'Balance N'!I6796</f>
        <v>0</v>
      </c>
      <c r="B6793" s="71">
        <f>'Balance N'!J6796</f>
        <v>0</v>
      </c>
      <c r="C6793" s="72">
        <f>'Balance N'!K6796</f>
        <v>0</v>
      </c>
      <c r="D6793" s="72">
        <f>'Balance N'!L6796</f>
        <v>0</v>
      </c>
      <c r="E6793" s="72">
        <f>'Balance N'!M6796</f>
        <v>0</v>
      </c>
      <c r="F6793" s="72">
        <f>'Balance N'!N6796</f>
        <v>0</v>
      </c>
      <c r="G6793" s="72">
        <f>'Balance N'!O6796</f>
        <v>0</v>
      </c>
      <c r="H6793" s="72">
        <f>'Balance N'!P6796</f>
        <v>0</v>
      </c>
      <c r="I6793" s="74">
        <f t="shared" si="106"/>
        <v>0</v>
      </c>
    </row>
    <row r="6794" spans="1:9" ht="15.6">
      <c r="A6794" s="70">
        <f>'Balance N'!I6797</f>
        <v>0</v>
      </c>
      <c r="B6794" s="71">
        <f>'Balance N'!J6797</f>
        <v>0</v>
      </c>
      <c r="C6794" s="72">
        <f>'Balance N'!K6797</f>
        <v>0</v>
      </c>
      <c r="D6794" s="72">
        <f>'Balance N'!L6797</f>
        <v>0</v>
      </c>
      <c r="E6794" s="72">
        <f>'Balance N'!M6797</f>
        <v>0</v>
      </c>
      <c r="F6794" s="72">
        <f>'Balance N'!N6797</f>
        <v>0</v>
      </c>
      <c r="G6794" s="72">
        <f>'Balance N'!O6797</f>
        <v>0</v>
      </c>
      <c r="H6794" s="72">
        <f>'Balance N'!P6797</f>
        <v>0</v>
      </c>
      <c r="I6794" s="74">
        <f t="shared" si="106"/>
        <v>0</v>
      </c>
    </row>
    <row r="6795" spans="1:9" ht="15.6">
      <c r="A6795" s="70">
        <f>'Balance N'!I6798</f>
        <v>0</v>
      </c>
      <c r="B6795" s="71">
        <f>'Balance N'!J6798</f>
        <v>0</v>
      </c>
      <c r="C6795" s="72">
        <f>'Balance N'!K6798</f>
        <v>0</v>
      </c>
      <c r="D6795" s="72">
        <f>'Balance N'!L6798</f>
        <v>0</v>
      </c>
      <c r="E6795" s="72">
        <f>'Balance N'!M6798</f>
        <v>0</v>
      </c>
      <c r="F6795" s="72">
        <f>'Balance N'!N6798</f>
        <v>0</v>
      </c>
      <c r="G6795" s="72">
        <f>'Balance N'!O6798</f>
        <v>0</v>
      </c>
      <c r="H6795" s="72">
        <f>'Balance N'!P6798</f>
        <v>0</v>
      </c>
      <c r="I6795" s="74">
        <f t="shared" si="106"/>
        <v>0</v>
      </c>
    </row>
    <row r="6796" spans="1:9" ht="15.6">
      <c r="A6796" s="70">
        <f>'Balance N'!I6799</f>
        <v>0</v>
      </c>
      <c r="B6796" s="71">
        <f>'Balance N'!J6799</f>
        <v>0</v>
      </c>
      <c r="C6796" s="72">
        <f>'Balance N'!K6799</f>
        <v>0</v>
      </c>
      <c r="D6796" s="72">
        <f>'Balance N'!L6799</f>
        <v>0</v>
      </c>
      <c r="E6796" s="72">
        <f>'Balance N'!M6799</f>
        <v>0</v>
      </c>
      <c r="F6796" s="72">
        <f>'Balance N'!N6799</f>
        <v>0</v>
      </c>
      <c r="G6796" s="72">
        <f>'Balance N'!O6799</f>
        <v>0</v>
      </c>
      <c r="H6796" s="72">
        <f>'Balance N'!P6799</f>
        <v>0</v>
      </c>
      <c r="I6796" s="74">
        <f t="shared" si="106"/>
        <v>0</v>
      </c>
    </row>
    <row r="6797" spans="1:9" ht="15.6">
      <c r="A6797" s="70">
        <f>'Balance N'!I6800</f>
        <v>0</v>
      </c>
      <c r="B6797" s="71">
        <f>'Balance N'!J6800</f>
        <v>0</v>
      </c>
      <c r="C6797" s="72">
        <f>'Balance N'!K6800</f>
        <v>0</v>
      </c>
      <c r="D6797" s="72">
        <f>'Balance N'!L6800</f>
        <v>0</v>
      </c>
      <c r="E6797" s="72">
        <f>'Balance N'!M6800</f>
        <v>0</v>
      </c>
      <c r="F6797" s="72">
        <f>'Balance N'!N6800</f>
        <v>0</v>
      </c>
      <c r="G6797" s="72">
        <f>'Balance N'!O6800</f>
        <v>0</v>
      </c>
      <c r="H6797" s="72">
        <f>'Balance N'!P6800</f>
        <v>0</v>
      </c>
      <c r="I6797" s="74">
        <f t="shared" si="106"/>
        <v>0</v>
      </c>
    </row>
    <row r="6798" spans="1:9" ht="15.6">
      <c r="A6798" s="70">
        <f>'Balance N'!I6801</f>
        <v>0</v>
      </c>
      <c r="B6798" s="71">
        <f>'Balance N'!J6801</f>
        <v>0</v>
      </c>
      <c r="C6798" s="72">
        <f>'Balance N'!K6801</f>
        <v>0</v>
      </c>
      <c r="D6798" s="72">
        <f>'Balance N'!L6801</f>
        <v>0</v>
      </c>
      <c r="E6798" s="72">
        <f>'Balance N'!M6801</f>
        <v>0</v>
      </c>
      <c r="F6798" s="72">
        <f>'Balance N'!N6801</f>
        <v>0</v>
      </c>
      <c r="G6798" s="72">
        <f>'Balance N'!O6801</f>
        <v>0</v>
      </c>
      <c r="H6798" s="72">
        <f>'Balance N'!P6801</f>
        <v>0</v>
      </c>
      <c r="I6798" s="74">
        <f t="shared" si="106"/>
        <v>0</v>
      </c>
    </row>
    <row r="6799" spans="1:9" ht="15.6">
      <c r="A6799" s="70">
        <f>'Balance N'!I6802</f>
        <v>0</v>
      </c>
      <c r="B6799" s="71">
        <f>'Balance N'!J6802</f>
        <v>0</v>
      </c>
      <c r="C6799" s="72">
        <f>'Balance N'!K6802</f>
        <v>0</v>
      </c>
      <c r="D6799" s="72">
        <f>'Balance N'!L6802</f>
        <v>0</v>
      </c>
      <c r="E6799" s="72">
        <f>'Balance N'!M6802</f>
        <v>0</v>
      </c>
      <c r="F6799" s="72">
        <f>'Balance N'!N6802</f>
        <v>0</v>
      </c>
      <c r="G6799" s="72">
        <f>'Balance N'!O6802</f>
        <v>0</v>
      </c>
      <c r="H6799" s="72">
        <f>'Balance N'!P6802</f>
        <v>0</v>
      </c>
      <c r="I6799" s="74">
        <f t="shared" si="106"/>
        <v>0</v>
      </c>
    </row>
    <row r="6800" spans="1:9" ht="15.6">
      <c r="A6800" s="70">
        <f>'Balance N'!I6803</f>
        <v>0</v>
      </c>
      <c r="B6800" s="71">
        <f>'Balance N'!J6803</f>
        <v>0</v>
      </c>
      <c r="C6800" s="72">
        <f>'Balance N'!K6803</f>
        <v>0</v>
      </c>
      <c r="D6800" s="72">
        <f>'Balance N'!L6803</f>
        <v>0</v>
      </c>
      <c r="E6800" s="72">
        <f>'Balance N'!M6803</f>
        <v>0</v>
      </c>
      <c r="F6800" s="72">
        <f>'Balance N'!N6803</f>
        <v>0</v>
      </c>
      <c r="G6800" s="72">
        <f>'Balance N'!O6803</f>
        <v>0</v>
      </c>
      <c r="H6800" s="72">
        <f>'Balance N'!P6803</f>
        <v>0</v>
      </c>
      <c r="I6800" s="74">
        <f t="shared" si="106"/>
        <v>0</v>
      </c>
    </row>
    <row r="6801" spans="1:9" ht="15.6">
      <c r="A6801" s="70">
        <f>'Balance N'!I6804</f>
        <v>0</v>
      </c>
      <c r="B6801" s="71">
        <f>'Balance N'!J6804</f>
        <v>0</v>
      </c>
      <c r="C6801" s="72">
        <f>'Balance N'!K6804</f>
        <v>0</v>
      </c>
      <c r="D6801" s="72">
        <f>'Balance N'!L6804</f>
        <v>0</v>
      </c>
      <c r="E6801" s="72">
        <f>'Balance N'!M6804</f>
        <v>0</v>
      </c>
      <c r="F6801" s="72">
        <f>'Balance N'!N6804</f>
        <v>0</v>
      </c>
      <c r="G6801" s="72">
        <f>'Balance N'!O6804</f>
        <v>0</v>
      </c>
      <c r="H6801" s="72">
        <f>'Balance N'!P6804</f>
        <v>0</v>
      </c>
      <c r="I6801" s="74">
        <f t="shared" si="106"/>
        <v>0</v>
      </c>
    </row>
    <row r="6802" spans="1:9" ht="15.6">
      <c r="A6802" s="70">
        <f>'Balance N'!I6805</f>
        <v>0</v>
      </c>
      <c r="B6802" s="71">
        <f>'Balance N'!J6805</f>
        <v>0</v>
      </c>
      <c r="C6802" s="72">
        <f>'Balance N'!K6805</f>
        <v>0</v>
      </c>
      <c r="D6802" s="72">
        <f>'Balance N'!L6805</f>
        <v>0</v>
      </c>
      <c r="E6802" s="72">
        <f>'Balance N'!M6805</f>
        <v>0</v>
      </c>
      <c r="F6802" s="72">
        <f>'Balance N'!N6805</f>
        <v>0</v>
      </c>
      <c r="G6802" s="72">
        <f>'Balance N'!O6805</f>
        <v>0</v>
      </c>
      <c r="H6802" s="72">
        <f>'Balance N'!P6805</f>
        <v>0</v>
      </c>
      <c r="I6802" s="74">
        <f t="shared" si="106"/>
        <v>0</v>
      </c>
    </row>
    <row r="6803" spans="1:9" ht="15.6">
      <c r="A6803" s="70">
        <f>'Balance N'!I6806</f>
        <v>0</v>
      </c>
      <c r="B6803" s="71">
        <f>'Balance N'!J6806</f>
        <v>0</v>
      </c>
      <c r="C6803" s="72">
        <f>'Balance N'!K6806</f>
        <v>0</v>
      </c>
      <c r="D6803" s="72">
        <f>'Balance N'!L6806</f>
        <v>0</v>
      </c>
      <c r="E6803" s="72">
        <f>'Balance N'!M6806</f>
        <v>0</v>
      </c>
      <c r="F6803" s="72">
        <f>'Balance N'!N6806</f>
        <v>0</v>
      </c>
      <c r="G6803" s="72">
        <f>'Balance N'!O6806</f>
        <v>0</v>
      </c>
      <c r="H6803" s="72">
        <f>'Balance N'!P6806</f>
        <v>0</v>
      </c>
      <c r="I6803" s="74">
        <f t="shared" si="106"/>
        <v>0</v>
      </c>
    </row>
    <row r="6804" spans="1:9" ht="15.6">
      <c r="A6804" s="70">
        <f>'Balance N'!I6807</f>
        <v>0</v>
      </c>
      <c r="B6804" s="71">
        <f>'Balance N'!J6807</f>
        <v>0</v>
      </c>
      <c r="C6804" s="72">
        <f>'Balance N'!K6807</f>
        <v>0</v>
      </c>
      <c r="D6804" s="72">
        <f>'Balance N'!L6807</f>
        <v>0</v>
      </c>
      <c r="E6804" s="72">
        <f>'Balance N'!M6807</f>
        <v>0</v>
      </c>
      <c r="F6804" s="72">
        <f>'Balance N'!N6807</f>
        <v>0</v>
      </c>
      <c r="G6804" s="72">
        <f>'Balance N'!O6807</f>
        <v>0</v>
      </c>
      <c r="H6804" s="72">
        <f>'Balance N'!P6807</f>
        <v>0</v>
      </c>
      <c r="I6804" s="74">
        <f t="shared" si="106"/>
        <v>0</v>
      </c>
    </row>
    <row r="6805" spans="1:9" ht="15.6">
      <c r="A6805" s="70">
        <f>'Balance N'!I6808</f>
        <v>0</v>
      </c>
      <c r="B6805" s="71">
        <f>'Balance N'!J6808</f>
        <v>0</v>
      </c>
      <c r="C6805" s="72">
        <f>'Balance N'!K6808</f>
        <v>0</v>
      </c>
      <c r="D6805" s="72">
        <f>'Balance N'!L6808</f>
        <v>0</v>
      </c>
      <c r="E6805" s="72">
        <f>'Balance N'!M6808</f>
        <v>0</v>
      </c>
      <c r="F6805" s="72">
        <f>'Balance N'!N6808</f>
        <v>0</v>
      </c>
      <c r="G6805" s="72">
        <f>'Balance N'!O6808</f>
        <v>0</v>
      </c>
      <c r="H6805" s="72">
        <f>'Balance N'!P6808</f>
        <v>0</v>
      </c>
      <c r="I6805" s="74">
        <f t="shared" si="106"/>
        <v>0</v>
      </c>
    </row>
    <row r="6806" spans="1:9" ht="15.6">
      <c r="A6806" s="70">
        <f>'Balance N'!I6809</f>
        <v>0</v>
      </c>
      <c r="B6806" s="71">
        <f>'Balance N'!J6809</f>
        <v>0</v>
      </c>
      <c r="C6806" s="72">
        <f>'Balance N'!K6809</f>
        <v>0</v>
      </c>
      <c r="D6806" s="72">
        <f>'Balance N'!L6809</f>
        <v>0</v>
      </c>
      <c r="E6806" s="72">
        <f>'Balance N'!M6809</f>
        <v>0</v>
      </c>
      <c r="F6806" s="72">
        <f>'Balance N'!N6809</f>
        <v>0</v>
      </c>
      <c r="G6806" s="72">
        <f>'Balance N'!O6809</f>
        <v>0</v>
      </c>
      <c r="H6806" s="72">
        <f>'Balance N'!P6809</f>
        <v>0</v>
      </c>
      <c r="I6806" s="74">
        <f t="shared" si="106"/>
        <v>0</v>
      </c>
    </row>
    <row r="6807" spans="1:9" ht="15.6">
      <c r="A6807" s="70">
        <f>'Balance N'!I6810</f>
        <v>0</v>
      </c>
      <c r="B6807" s="71">
        <f>'Balance N'!J6810</f>
        <v>0</v>
      </c>
      <c r="C6807" s="72">
        <f>'Balance N'!K6810</f>
        <v>0</v>
      </c>
      <c r="D6807" s="72">
        <f>'Balance N'!L6810</f>
        <v>0</v>
      </c>
      <c r="E6807" s="72">
        <f>'Balance N'!M6810</f>
        <v>0</v>
      </c>
      <c r="F6807" s="72">
        <f>'Balance N'!N6810</f>
        <v>0</v>
      </c>
      <c r="G6807" s="72">
        <f>'Balance N'!O6810</f>
        <v>0</v>
      </c>
      <c r="H6807" s="72">
        <f>'Balance N'!P6810</f>
        <v>0</v>
      </c>
      <c r="I6807" s="74">
        <f t="shared" si="106"/>
        <v>0</v>
      </c>
    </row>
    <row r="6808" spans="1:9" ht="15.6">
      <c r="A6808" s="70">
        <f>'Balance N'!I6811</f>
        <v>0</v>
      </c>
      <c r="B6808" s="71">
        <f>'Balance N'!J6811</f>
        <v>0</v>
      </c>
      <c r="C6808" s="72">
        <f>'Balance N'!K6811</f>
        <v>0</v>
      </c>
      <c r="D6808" s="72">
        <f>'Balance N'!L6811</f>
        <v>0</v>
      </c>
      <c r="E6808" s="72">
        <f>'Balance N'!M6811</f>
        <v>0</v>
      </c>
      <c r="F6808" s="72">
        <f>'Balance N'!N6811</f>
        <v>0</v>
      </c>
      <c r="G6808" s="72">
        <f>'Balance N'!O6811</f>
        <v>0</v>
      </c>
      <c r="H6808" s="72">
        <f>'Balance N'!P6811</f>
        <v>0</v>
      </c>
      <c r="I6808" s="74">
        <f t="shared" si="106"/>
        <v>0</v>
      </c>
    </row>
    <row r="6809" spans="1:9" ht="15.6">
      <c r="A6809" s="70">
        <f>'Balance N'!I6812</f>
        <v>0</v>
      </c>
      <c r="B6809" s="71">
        <f>'Balance N'!J6812</f>
        <v>0</v>
      </c>
      <c r="C6809" s="72">
        <f>'Balance N'!K6812</f>
        <v>0</v>
      </c>
      <c r="D6809" s="72">
        <f>'Balance N'!L6812</f>
        <v>0</v>
      </c>
      <c r="E6809" s="72">
        <f>'Balance N'!M6812</f>
        <v>0</v>
      </c>
      <c r="F6809" s="72">
        <f>'Balance N'!N6812</f>
        <v>0</v>
      </c>
      <c r="G6809" s="72">
        <f>'Balance N'!O6812</f>
        <v>0</v>
      </c>
      <c r="H6809" s="72">
        <f>'Balance N'!P6812</f>
        <v>0</v>
      </c>
      <c r="I6809" s="74">
        <f t="shared" si="106"/>
        <v>0</v>
      </c>
    </row>
    <row r="6810" spans="1:9" ht="15.6">
      <c r="A6810" s="70">
        <f>'Balance N'!I6813</f>
        <v>0</v>
      </c>
      <c r="B6810" s="71">
        <f>'Balance N'!J6813</f>
        <v>0</v>
      </c>
      <c r="C6810" s="72">
        <f>'Balance N'!K6813</f>
        <v>0</v>
      </c>
      <c r="D6810" s="72">
        <f>'Balance N'!L6813</f>
        <v>0</v>
      </c>
      <c r="E6810" s="72">
        <f>'Balance N'!M6813</f>
        <v>0</v>
      </c>
      <c r="F6810" s="72">
        <f>'Balance N'!N6813</f>
        <v>0</v>
      </c>
      <c r="G6810" s="72">
        <f>'Balance N'!O6813</f>
        <v>0</v>
      </c>
      <c r="H6810" s="72">
        <f>'Balance N'!P6813</f>
        <v>0</v>
      </c>
      <c r="I6810" s="74">
        <f t="shared" si="106"/>
        <v>0</v>
      </c>
    </row>
    <row r="6811" spans="1:9" ht="15.6">
      <c r="A6811" s="70">
        <f>'Balance N'!I6814</f>
        <v>0</v>
      </c>
      <c r="B6811" s="71">
        <f>'Balance N'!J6814</f>
        <v>0</v>
      </c>
      <c r="C6811" s="72">
        <f>'Balance N'!K6814</f>
        <v>0</v>
      </c>
      <c r="D6811" s="72">
        <f>'Balance N'!L6814</f>
        <v>0</v>
      </c>
      <c r="E6811" s="72">
        <f>'Balance N'!M6814</f>
        <v>0</v>
      </c>
      <c r="F6811" s="72">
        <f>'Balance N'!N6814</f>
        <v>0</v>
      </c>
      <c r="G6811" s="72">
        <f>'Balance N'!O6814</f>
        <v>0</v>
      </c>
      <c r="H6811" s="72">
        <f>'Balance N'!P6814</f>
        <v>0</v>
      </c>
      <c r="I6811" s="74">
        <f t="shared" si="106"/>
        <v>0</v>
      </c>
    </row>
    <row r="6812" spans="1:9" ht="15.6">
      <c r="A6812" s="70">
        <f>'Balance N'!I6815</f>
        <v>0</v>
      </c>
      <c r="B6812" s="71">
        <f>'Balance N'!J6815</f>
        <v>0</v>
      </c>
      <c r="C6812" s="72">
        <f>'Balance N'!K6815</f>
        <v>0</v>
      </c>
      <c r="D6812" s="72">
        <f>'Balance N'!L6815</f>
        <v>0</v>
      </c>
      <c r="E6812" s="72">
        <f>'Balance N'!M6815</f>
        <v>0</v>
      </c>
      <c r="F6812" s="72">
        <f>'Balance N'!N6815</f>
        <v>0</v>
      </c>
      <c r="G6812" s="72">
        <f>'Balance N'!O6815</f>
        <v>0</v>
      </c>
      <c r="H6812" s="72">
        <f>'Balance N'!P6815</f>
        <v>0</v>
      </c>
      <c r="I6812" s="74">
        <f t="shared" si="106"/>
        <v>0</v>
      </c>
    </row>
    <row r="6813" spans="1:9" ht="15.6">
      <c r="A6813" s="70">
        <f>'Balance N'!I6816</f>
        <v>0</v>
      </c>
      <c r="B6813" s="71">
        <f>'Balance N'!J6816</f>
        <v>0</v>
      </c>
      <c r="C6813" s="72">
        <f>'Balance N'!K6816</f>
        <v>0</v>
      </c>
      <c r="D6813" s="72">
        <f>'Balance N'!L6816</f>
        <v>0</v>
      </c>
      <c r="E6813" s="72">
        <f>'Balance N'!M6816</f>
        <v>0</v>
      </c>
      <c r="F6813" s="72">
        <f>'Balance N'!N6816</f>
        <v>0</v>
      </c>
      <c r="G6813" s="72">
        <f>'Balance N'!O6816</f>
        <v>0</v>
      </c>
      <c r="H6813" s="72">
        <f>'Balance N'!P6816</f>
        <v>0</v>
      </c>
      <c r="I6813" s="74">
        <f t="shared" si="106"/>
        <v>0</v>
      </c>
    </row>
    <row r="6814" spans="1:9" ht="15.6">
      <c r="A6814" s="70">
        <f>'Balance N'!I6817</f>
        <v>0</v>
      </c>
      <c r="B6814" s="71">
        <f>'Balance N'!J6817</f>
        <v>0</v>
      </c>
      <c r="C6814" s="72">
        <f>'Balance N'!K6817</f>
        <v>0</v>
      </c>
      <c r="D6814" s="72">
        <f>'Balance N'!L6817</f>
        <v>0</v>
      </c>
      <c r="E6814" s="72">
        <f>'Balance N'!M6817</f>
        <v>0</v>
      </c>
      <c r="F6814" s="72">
        <f>'Balance N'!N6817</f>
        <v>0</v>
      </c>
      <c r="G6814" s="72">
        <f>'Balance N'!O6817</f>
        <v>0</v>
      </c>
      <c r="H6814" s="72">
        <f>'Balance N'!P6817</f>
        <v>0</v>
      </c>
      <c r="I6814" s="74">
        <f t="shared" si="106"/>
        <v>0</v>
      </c>
    </row>
    <row r="6815" spans="1:9" ht="15.6">
      <c r="A6815" s="70">
        <f>'Balance N'!I6818</f>
        <v>0</v>
      </c>
      <c r="B6815" s="71">
        <f>'Balance N'!J6818</f>
        <v>0</v>
      </c>
      <c r="C6815" s="72">
        <f>'Balance N'!K6818</f>
        <v>0</v>
      </c>
      <c r="D6815" s="72">
        <f>'Balance N'!L6818</f>
        <v>0</v>
      </c>
      <c r="E6815" s="72">
        <f>'Balance N'!M6818</f>
        <v>0</v>
      </c>
      <c r="F6815" s="72">
        <f>'Balance N'!N6818</f>
        <v>0</v>
      </c>
      <c r="G6815" s="72">
        <f>'Balance N'!O6818</f>
        <v>0</v>
      </c>
      <c r="H6815" s="72">
        <f>'Balance N'!P6818</f>
        <v>0</v>
      </c>
      <c r="I6815" s="74">
        <f t="shared" si="106"/>
        <v>0</v>
      </c>
    </row>
    <row r="6816" spans="1:9" ht="15.6">
      <c r="A6816" s="70">
        <f>'Balance N'!I6819</f>
        <v>0</v>
      </c>
      <c r="B6816" s="71">
        <f>'Balance N'!J6819</f>
        <v>0</v>
      </c>
      <c r="C6816" s="72">
        <f>'Balance N'!K6819</f>
        <v>0</v>
      </c>
      <c r="D6816" s="72">
        <f>'Balance N'!L6819</f>
        <v>0</v>
      </c>
      <c r="E6816" s="72">
        <f>'Balance N'!M6819</f>
        <v>0</v>
      </c>
      <c r="F6816" s="72">
        <f>'Balance N'!N6819</f>
        <v>0</v>
      </c>
      <c r="G6816" s="72">
        <f>'Balance N'!O6819</f>
        <v>0</v>
      </c>
      <c r="H6816" s="72">
        <f>'Balance N'!P6819</f>
        <v>0</v>
      </c>
      <c r="I6816" s="74">
        <f t="shared" si="106"/>
        <v>0</v>
      </c>
    </row>
    <row r="6817" spans="1:9" ht="15.6">
      <c r="A6817" s="70">
        <f>'Balance N'!I6820</f>
        <v>0</v>
      </c>
      <c r="B6817" s="71">
        <f>'Balance N'!J6820</f>
        <v>0</v>
      </c>
      <c r="C6817" s="72">
        <f>'Balance N'!K6820</f>
        <v>0</v>
      </c>
      <c r="D6817" s="72">
        <f>'Balance N'!L6820</f>
        <v>0</v>
      </c>
      <c r="E6817" s="72">
        <f>'Balance N'!M6820</f>
        <v>0</v>
      </c>
      <c r="F6817" s="72">
        <f>'Balance N'!N6820</f>
        <v>0</v>
      </c>
      <c r="G6817" s="72">
        <f>'Balance N'!O6820</f>
        <v>0</v>
      </c>
      <c r="H6817" s="72">
        <f>'Balance N'!P6820</f>
        <v>0</v>
      </c>
      <c r="I6817" s="74">
        <f t="shared" si="106"/>
        <v>0</v>
      </c>
    </row>
    <row r="6818" spans="1:9" ht="15.6">
      <c r="A6818" s="70">
        <f>'Balance N'!I6821</f>
        <v>0</v>
      </c>
      <c r="B6818" s="71">
        <f>'Balance N'!J6821</f>
        <v>0</v>
      </c>
      <c r="C6818" s="72">
        <f>'Balance N'!K6821</f>
        <v>0</v>
      </c>
      <c r="D6818" s="72">
        <f>'Balance N'!L6821</f>
        <v>0</v>
      </c>
      <c r="E6818" s="72">
        <f>'Balance N'!M6821</f>
        <v>0</v>
      </c>
      <c r="F6818" s="72">
        <f>'Balance N'!N6821</f>
        <v>0</v>
      </c>
      <c r="G6818" s="72">
        <f>'Balance N'!O6821</f>
        <v>0</v>
      </c>
      <c r="H6818" s="72">
        <f>'Balance N'!P6821</f>
        <v>0</v>
      </c>
      <c r="I6818" s="74">
        <f t="shared" si="106"/>
        <v>0</v>
      </c>
    </row>
    <row r="6819" spans="1:9" ht="15.6">
      <c r="A6819" s="70">
        <f>'Balance N'!I6822</f>
        <v>0</v>
      </c>
      <c r="B6819" s="71">
        <f>'Balance N'!J6822</f>
        <v>0</v>
      </c>
      <c r="C6819" s="72">
        <f>'Balance N'!K6822</f>
        <v>0</v>
      </c>
      <c r="D6819" s="72">
        <f>'Balance N'!L6822</f>
        <v>0</v>
      </c>
      <c r="E6819" s="72">
        <f>'Balance N'!M6822</f>
        <v>0</v>
      </c>
      <c r="F6819" s="72">
        <f>'Balance N'!N6822</f>
        <v>0</v>
      </c>
      <c r="G6819" s="72">
        <f>'Balance N'!O6822</f>
        <v>0</v>
      </c>
      <c r="H6819" s="72">
        <f>'Balance N'!P6822</f>
        <v>0</v>
      </c>
      <c r="I6819" s="74">
        <f t="shared" si="106"/>
        <v>0</v>
      </c>
    </row>
    <row r="6820" spans="1:9" ht="15.6">
      <c r="A6820" s="70">
        <f>'Balance N'!I6823</f>
        <v>0</v>
      </c>
      <c r="B6820" s="71">
        <f>'Balance N'!J6823</f>
        <v>0</v>
      </c>
      <c r="C6820" s="72">
        <f>'Balance N'!K6823</f>
        <v>0</v>
      </c>
      <c r="D6820" s="72">
        <f>'Balance N'!L6823</f>
        <v>0</v>
      </c>
      <c r="E6820" s="72">
        <f>'Balance N'!M6823</f>
        <v>0</v>
      </c>
      <c r="F6820" s="72">
        <f>'Balance N'!N6823</f>
        <v>0</v>
      </c>
      <c r="G6820" s="72">
        <f>'Balance N'!O6823</f>
        <v>0</v>
      </c>
      <c r="H6820" s="72">
        <f>'Balance N'!P6823</f>
        <v>0</v>
      </c>
      <c r="I6820" s="74">
        <f t="shared" si="106"/>
        <v>0</v>
      </c>
    </row>
    <row r="6821" spans="1:9" ht="15.6">
      <c r="A6821" s="70">
        <f>'Balance N'!I6824</f>
        <v>0</v>
      </c>
      <c r="B6821" s="71">
        <f>'Balance N'!J6824</f>
        <v>0</v>
      </c>
      <c r="C6821" s="72">
        <f>'Balance N'!K6824</f>
        <v>0</v>
      </c>
      <c r="D6821" s="72">
        <f>'Balance N'!L6824</f>
        <v>0</v>
      </c>
      <c r="E6821" s="72">
        <f>'Balance N'!M6824</f>
        <v>0</v>
      </c>
      <c r="F6821" s="72">
        <f>'Balance N'!N6824</f>
        <v>0</v>
      </c>
      <c r="G6821" s="72">
        <f>'Balance N'!O6824</f>
        <v>0</v>
      </c>
      <c r="H6821" s="72">
        <f>'Balance N'!P6824</f>
        <v>0</v>
      </c>
      <c r="I6821" s="74">
        <f t="shared" si="106"/>
        <v>0</v>
      </c>
    </row>
    <row r="6822" spans="1:9" ht="15.6">
      <c r="A6822" s="70">
        <f>'Balance N'!I6825</f>
        <v>0</v>
      </c>
      <c r="B6822" s="71">
        <f>'Balance N'!J6825</f>
        <v>0</v>
      </c>
      <c r="C6822" s="72">
        <f>'Balance N'!K6825</f>
        <v>0</v>
      </c>
      <c r="D6822" s="72">
        <f>'Balance N'!L6825</f>
        <v>0</v>
      </c>
      <c r="E6822" s="72">
        <f>'Balance N'!M6825</f>
        <v>0</v>
      </c>
      <c r="F6822" s="72">
        <f>'Balance N'!N6825</f>
        <v>0</v>
      </c>
      <c r="G6822" s="72">
        <f>'Balance N'!O6825</f>
        <v>0</v>
      </c>
      <c r="H6822" s="72">
        <f>'Balance N'!P6825</f>
        <v>0</v>
      </c>
      <c r="I6822" s="74">
        <f t="shared" si="106"/>
        <v>0</v>
      </c>
    </row>
    <row r="6823" spans="1:9" ht="15.6">
      <c r="A6823" s="70">
        <f>'Balance N'!I6826</f>
        <v>0</v>
      </c>
      <c r="B6823" s="71">
        <f>'Balance N'!J6826</f>
        <v>0</v>
      </c>
      <c r="C6823" s="72">
        <f>'Balance N'!K6826</f>
        <v>0</v>
      </c>
      <c r="D6823" s="72">
        <f>'Balance N'!L6826</f>
        <v>0</v>
      </c>
      <c r="E6823" s="72">
        <f>'Balance N'!M6826</f>
        <v>0</v>
      </c>
      <c r="F6823" s="72">
        <f>'Balance N'!N6826</f>
        <v>0</v>
      </c>
      <c r="G6823" s="72">
        <f>'Balance N'!O6826</f>
        <v>0</v>
      </c>
      <c r="H6823" s="72">
        <f>'Balance N'!P6826</f>
        <v>0</v>
      </c>
      <c r="I6823" s="74">
        <f t="shared" si="106"/>
        <v>0</v>
      </c>
    </row>
    <row r="6824" spans="1:9" ht="15.6">
      <c r="A6824" s="70">
        <f>'Balance N'!I6827</f>
        <v>0</v>
      </c>
      <c r="B6824" s="71">
        <f>'Balance N'!J6827</f>
        <v>0</v>
      </c>
      <c r="C6824" s="72">
        <f>'Balance N'!K6827</f>
        <v>0</v>
      </c>
      <c r="D6824" s="72">
        <f>'Balance N'!L6827</f>
        <v>0</v>
      </c>
      <c r="E6824" s="72">
        <f>'Balance N'!M6827</f>
        <v>0</v>
      </c>
      <c r="F6824" s="72">
        <f>'Balance N'!N6827</f>
        <v>0</v>
      </c>
      <c r="G6824" s="72">
        <f>'Balance N'!O6827</f>
        <v>0</v>
      </c>
      <c r="H6824" s="72">
        <f>'Balance N'!P6827</f>
        <v>0</v>
      </c>
      <c r="I6824" s="74">
        <f t="shared" si="106"/>
        <v>0</v>
      </c>
    </row>
    <row r="6825" spans="1:9" ht="15.6">
      <c r="A6825" s="70">
        <f>'Balance N'!I6828</f>
        <v>0</v>
      </c>
      <c r="B6825" s="71">
        <f>'Balance N'!J6828</f>
        <v>0</v>
      </c>
      <c r="C6825" s="72">
        <f>'Balance N'!K6828</f>
        <v>0</v>
      </c>
      <c r="D6825" s="72">
        <f>'Balance N'!L6828</f>
        <v>0</v>
      </c>
      <c r="E6825" s="72">
        <f>'Balance N'!M6828</f>
        <v>0</v>
      </c>
      <c r="F6825" s="72">
        <f>'Balance N'!N6828</f>
        <v>0</v>
      </c>
      <c r="G6825" s="72">
        <f>'Balance N'!O6828</f>
        <v>0</v>
      </c>
      <c r="H6825" s="72">
        <f>'Balance N'!P6828</f>
        <v>0</v>
      </c>
      <c r="I6825" s="74">
        <f t="shared" si="106"/>
        <v>0</v>
      </c>
    </row>
    <row r="6826" spans="1:9" ht="15.6">
      <c r="A6826" s="70">
        <f>'Balance N'!I6829</f>
        <v>0</v>
      </c>
      <c r="B6826" s="71">
        <f>'Balance N'!J6829</f>
        <v>0</v>
      </c>
      <c r="C6826" s="72">
        <f>'Balance N'!K6829</f>
        <v>0</v>
      </c>
      <c r="D6826" s="72">
        <f>'Balance N'!L6829</f>
        <v>0</v>
      </c>
      <c r="E6826" s="72">
        <f>'Balance N'!M6829</f>
        <v>0</v>
      </c>
      <c r="F6826" s="72">
        <f>'Balance N'!N6829</f>
        <v>0</v>
      </c>
      <c r="G6826" s="72">
        <f>'Balance N'!O6829</f>
        <v>0</v>
      </c>
      <c r="H6826" s="72">
        <f>'Balance N'!P6829</f>
        <v>0</v>
      </c>
      <c r="I6826" s="74">
        <f t="shared" si="106"/>
        <v>0</v>
      </c>
    </row>
    <row r="6827" spans="1:9" ht="15.6">
      <c r="A6827" s="70">
        <f>'Balance N'!I6830</f>
        <v>0</v>
      </c>
      <c r="B6827" s="71">
        <f>'Balance N'!J6830</f>
        <v>0</v>
      </c>
      <c r="C6827" s="72">
        <f>'Balance N'!K6830</f>
        <v>0</v>
      </c>
      <c r="D6827" s="72">
        <f>'Balance N'!L6830</f>
        <v>0</v>
      </c>
      <c r="E6827" s="72">
        <f>'Balance N'!M6830</f>
        <v>0</v>
      </c>
      <c r="F6827" s="72">
        <f>'Balance N'!N6830</f>
        <v>0</v>
      </c>
      <c r="G6827" s="72">
        <f>'Balance N'!O6830</f>
        <v>0</v>
      </c>
      <c r="H6827" s="72">
        <f>'Balance N'!P6830</f>
        <v>0</v>
      </c>
      <c r="I6827" s="74">
        <f t="shared" si="106"/>
        <v>0</v>
      </c>
    </row>
    <row r="6828" spans="1:9" ht="15.6">
      <c r="A6828" s="70">
        <f>'Balance N'!I6831</f>
        <v>0</v>
      </c>
      <c r="B6828" s="71">
        <f>'Balance N'!J6831</f>
        <v>0</v>
      </c>
      <c r="C6828" s="72">
        <f>'Balance N'!K6831</f>
        <v>0</v>
      </c>
      <c r="D6828" s="72">
        <f>'Balance N'!L6831</f>
        <v>0</v>
      </c>
      <c r="E6828" s="72">
        <f>'Balance N'!M6831</f>
        <v>0</v>
      </c>
      <c r="F6828" s="72">
        <f>'Balance N'!N6831</f>
        <v>0</v>
      </c>
      <c r="G6828" s="72">
        <f>'Balance N'!O6831</f>
        <v>0</v>
      </c>
      <c r="H6828" s="72">
        <f>'Balance N'!P6831</f>
        <v>0</v>
      </c>
      <c r="I6828" s="74">
        <f t="shared" si="106"/>
        <v>0</v>
      </c>
    </row>
    <row r="6829" spans="1:9" ht="15.6">
      <c r="A6829" s="70">
        <f>'Balance N'!I6832</f>
        <v>0</v>
      </c>
      <c r="B6829" s="71">
        <f>'Balance N'!J6832</f>
        <v>0</v>
      </c>
      <c r="C6829" s="72">
        <f>'Balance N'!K6832</f>
        <v>0</v>
      </c>
      <c r="D6829" s="72">
        <f>'Balance N'!L6832</f>
        <v>0</v>
      </c>
      <c r="E6829" s="72">
        <f>'Balance N'!M6832</f>
        <v>0</v>
      </c>
      <c r="F6829" s="72">
        <f>'Balance N'!N6832</f>
        <v>0</v>
      </c>
      <c r="G6829" s="72">
        <f>'Balance N'!O6832</f>
        <v>0</v>
      </c>
      <c r="H6829" s="72">
        <f>'Balance N'!P6832</f>
        <v>0</v>
      </c>
      <c r="I6829" s="74">
        <f t="shared" si="106"/>
        <v>0</v>
      </c>
    </row>
    <row r="6830" spans="1:9" ht="15.6">
      <c r="A6830" s="70">
        <f>'Balance N'!I6833</f>
        <v>0</v>
      </c>
      <c r="B6830" s="71">
        <f>'Balance N'!J6833</f>
        <v>0</v>
      </c>
      <c r="C6830" s="72">
        <f>'Balance N'!K6833</f>
        <v>0</v>
      </c>
      <c r="D6830" s="72">
        <f>'Balance N'!L6833</f>
        <v>0</v>
      </c>
      <c r="E6830" s="72">
        <f>'Balance N'!M6833</f>
        <v>0</v>
      </c>
      <c r="F6830" s="72">
        <f>'Balance N'!N6833</f>
        <v>0</v>
      </c>
      <c r="G6830" s="72">
        <f>'Balance N'!O6833</f>
        <v>0</v>
      </c>
      <c r="H6830" s="72">
        <f>'Balance N'!P6833</f>
        <v>0</v>
      </c>
      <c r="I6830" s="74">
        <f t="shared" si="106"/>
        <v>0</v>
      </c>
    </row>
    <row r="6831" spans="1:9" ht="15.6">
      <c r="A6831" s="70">
        <f>'Balance N'!I6834</f>
        <v>0</v>
      </c>
      <c r="B6831" s="71">
        <f>'Balance N'!J6834</f>
        <v>0</v>
      </c>
      <c r="C6831" s="72">
        <f>'Balance N'!K6834</f>
        <v>0</v>
      </c>
      <c r="D6831" s="72">
        <f>'Balance N'!L6834</f>
        <v>0</v>
      </c>
      <c r="E6831" s="72">
        <f>'Balance N'!M6834</f>
        <v>0</v>
      </c>
      <c r="F6831" s="72">
        <f>'Balance N'!N6834</f>
        <v>0</v>
      </c>
      <c r="G6831" s="72">
        <f>'Balance N'!O6834</f>
        <v>0</v>
      </c>
      <c r="H6831" s="72">
        <f>'Balance N'!P6834</f>
        <v>0</v>
      </c>
      <c r="I6831" s="74">
        <f t="shared" si="106"/>
        <v>0</v>
      </c>
    </row>
    <row r="6832" spans="1:9" ht="15.6">
      <c r="A6832" s="70">
        <f>'Balance N'!I6835</f>
        <v>0</v>
      </c>
      <c r="B6832" s="71">
        <f>'Balance N'!J6835</f>
        <v>0</v>
      </c>
      <c r="C6832" s="72">
        <f>'Balance N'!K6835</f>
        <v>0</v>
      </c>
      <c r="D6832" s="72">
        <f>'Balance N'!L6835</f>
        <v>0</v>
      </c>
      <c r="E6832" s="72">
        <f>'Balance N'!M6835</f>
        <v>0</v>
      </c>
      <c r="F6832" s="72">
        <f>'Balance N'!N6835</f>
        <v>0</v>
      </c>
      <c r="G6832" s="72">
        <f>'Balance N'!O6835</f>
        <v>0</v>
      </c>
      <c r="H6832" s="72">
        <f>'Balance N'!P6835</f>
        <v>0</v>
      </c>
      <c r="I6832" s="74">
        <f t="shared" si="106"/>
        <v>0</v>
      </c>
    </row>
    <row r="6833" spans="1:9" ht="15.6">
      <c r="A6833" s="70">
        <f>'Balance N'!I6836</f>
        <v>0</v>
      </c>
      <c r="B6833" s="71">
        <f>'Balance N'!J6836</f>
        <v>0</v>
      </c>
      <c r="C6833" s="72">
        <f>'Balance N'!K6836</f>
        <v>0</v>
      </c>
      <c r="D6833" s="72">
        <f>'Balance N'!L6836</f>
        <v>0</v>
      </c>
      <c r="E6833" s="72">
        <f>'Balance N'!M6836</f>
        <v>0</v>
      </c>
      <c r="F6833" s="72">
        <f>'Balance N'!N6836</f>
        <v>0</v>
      </c>
      <c r="G6833" s="72">
        <f>'Balance N'!O6836</f>
        <v>0</v>
      </c>
      <c r="H6833" s="72">
        <f>'Balance N'!P6836</f>
        <v>0</v>
      </c>
      <c r="I6833" s="74">
        <f t="shared" si="106"/>
        <v>0</v>
      </c>
    </row>
    <row r="6834" spans="1:9" ht="15.6">
      <c r="A6834" s="70">
        <f>'Balance N'!I6837</f>
        <v>0</v>
      </c>
      <c r="B6834" s="71">
        <f>'Balance N'!J6837</f>
        <v>0</v>
      </c>
      <c r="C6834" s="72">
        <f>'Balance N'!K6837</f>
        <v>0</v>
      </c>
      <c r="D6834" s="72">
        <f>'Balance N'!L6837</f>
        <v>0</v>
      </c>
      <c r="E6834" s="72">
        <f>'Balance N'!M6837</f>
        <v>0</v>
      </c>
      <c r="F6834" s="72">
        <f>'Balance N'!N6837</f>
        <v>0</v>
      </c>
      <c r="G6834" s="72">
        <f>'Balance N'!O6837</f>
        <v>0</v>
      </c>
      <c r="H6834" s="72">
        <f>'Balance N'!P6837</f>
        <v>0</v>
      </c>
      <c r="I6834" s="74">
        <f t="shared" si="106"/>
        <v>0</v>
      </c>
    </row>
    <row r="6835" spans="1:9" ht="15.6">
      <c r="A6835" s="70">
        <f>'Balance N'!I6838</f>
        <v>0</v>
      </c>
      <c r="B6835" s="71">
        <f>'Balance N'!J6838</f>
        <v>0</v>
      </c>
      <c r="C6835" s="72">
        <f>'Balance N'!K6838</f>
        <v>0</v>
      </c>
      <c r="D6835" s="72">
        <f>'Balance N'!L6838</f>
        <v>0</v>
      </c>
      <c r="E6835" s="72">
        <f>'Balance N'!M6838</f>
        <v>0</v>
      </c>
      <c r="F6835" s="72">
        <f>'Balance N'!N6838</f>
        <v>0</v>
      </c>
      <c r="G6835" s="72">
        <f>'Balance N'!O6838</f>
        <v>0</v>
      </c>
      <c r="H6835" s="72">
        <f>'Balance N'!P6838</f>
        <v>0</v>
      </c>
      <c r="I6835" s="74">
        <f t="shared" si="106"/>
        <v>0</v>
      </c>
    </row>
    <row r="6836" spans="1:9" ht="15.6">
      <c r="A6836" s="70">
        <f>'Balance N'!I6839</f>
        <v>0</v>
      </c>
      <c r="B6836" s="71">
        <f>'Balance N'!J6839</f>
        <v>0</v>
      </c>
      <c r="C6836" s="72">
        <f>'Balance N'!K6839</f>
        <v>0</v>
      </c>
      <c r="D6836" s="72">
        <f>'Balance N'!L6839</f>
        <v>0</v>
      </c>
      <c r="E6836" s="72">
        <f>'Balance N'!M6839</f>
        <v>0</v>
      </c>
      <c r="F6836" s="72">
        <f>'Balance N'!N6839</f>
        <v>0</v>
      </c>
      <c r="G6836" s="72">
        <f>'Balance N'!O6839</f>
        <v>0</v>
      </c>
      <c r="H6836" s="72">
        <f>'Balance N'!P6839</f>
        <v>0</v>
      </c>
      <c r="I6836" s="74">
        <f t="shared" si="106"/>
        <v>0</v>
      </c>
    </row>
    <row r="6837" spans="1:9" ht="15.6">
      <c r="A6837" s="70">
        <f>'Balance N'!I6840</f>
        <v>0</v>
      </c>
      <c r="B6837" s="71">
        <f>'Balance N'!J6840</f>
        <v>0</v>
      </c>
      <c r="C6837" s="72">
        <f>'Balance N'!K6840</f>
        <v>0</v>
      </c>
      <c r="D6837" s="72">
        <f>'Balance N'!L6840</f>
        <v>0</v>
      </c>
      <c r="E6837" s="72">
        <f>'Balance N'!M6840</f>
        <v>0</v>
      </c>
      <c r="F6837" s="72">
        <f>'Balance N'!N6840</f>
        <v>0</v>
      </c>
      <c r="G6837" s="72">
        <f>'Balance N'!O6840</f>
        <v>0</v>
      </c>
      <c r="H6837" s="72">
        <f>'Balance N'!P6840</f>
        <v>0</v>
      </c>
      <c r="I6837" s="74">
        <f t="shared" si="106"/>
        <v>0</v>
      </c>
    </row>
    <row r="6838" spans="1:9" ht="15.6">
      <c r="A6838" s="70">
        <f>'Balance N'!I6841</f>
        <v>0</v>
      </c>
      <c r="B6838" s="71">
        <f>'Balance N'!J6841</f>
        <v>0</v>
      </c>
      <c r="C6838" s="72">
        <f>'Balance N'!K6841</f>
        <v>0</v>
      </c>
      <c r="D6838" s="72">
        <f>'Balance N'!L6841</f>
        <v>0</v>
      </c>
      <c r="E6838" s="72">
        <f>'Balance N'!M6841</f>
        <v>0</v>
      </c>
      <c r="F6838" s="72">
        <f>'Balance N'!N6841</f>
        <v>0</v>
      </c>
      <c r="G6838" s="72">
        <f>'Balance N'!O6841</f>
        <v>0</v>
      </c>
      <c r="H6838" s="72">
        <f>'Balance N'!P6841</f>
        <v>0</v>
      </c>
      <c r="I6838" s="74">
        <f t="shared" si="106"/>
        <v>0</v>
      </c>
    </row>
    <row r="6839" spans="1:9" ht="15.6">
      <c r="A6839" s="70">
        <f>'Balance N'!I6842</f>
        <v>0</v>
      </c>
      <c r="B6839" s="71">
        <f>'Balance N'!J6842</f>
        <v>0</v>
      </c>
      <c r="C6839" s="72">
        <f>'Balance N'!K6842</f>
        <v>0</v>
      </c>
      <c r="D6839" s="72">
        <f>'Balance N'!L6842</f>
        <v>0</v>
      </c>
      <c r="E6839" s="72">
        <f>'Balance N'!M6842</f>
        <v>0</v>
      </c>
      <c r="F6839" s="72">
        <f>'Balance N'!N6842</f>
        <v>0</v>
      </c>
      <c r="G6839" s="72">
        <f>'Balance N'!O6842</f>
        <v>0</v>
      </c>
      <c r="H6839" s="72">
        <f>'Balance N'!P6842</f>
        <v>0</v>
      </c>
      <c r="I6839" s="74">
        <f t="shared" si="106"/>
        <v>0</v>
      </c>
    </row>
    <row r="6840" spans="1:9" ht="15.6">
      <c r="A6840" s="70">
        <f>'Balance N'!I6843</f>
        <v>0</v>
      </c>
      <c r="B6840" s="71">
        <f>'Balance N'!J6843</f>
        <v>0</v>
      </c>
      <c r="C6840" s="72">
        <f>'Balance N'!K6843</f>
        <v>0</v>
      </c>
      <c r="D6840" s="72">
        <f>'Balance N'!L6843</f>
        <v>0</v>
      </c>
      <c r="E6840" s="72">
        <f>'Balance N'!M6843</f>
        <v>0</v>
      </c>
      <c r="F6840" s="72">
        <f>'Balance N'!N6843</f>
        <v>0</v>
      </c>
      <c r="G6840" s="72">
        <f>'Balance N'!O6843</f>
        <v>0</v>
      </c>
      <c r="H6840" s="72">
        <f>'Balance N'!P6843</f>
        <v>0</v>
      </c>
      <c r="I6840" s="74">
        <f t="shared" si="106"/>
        <v>0</v>
      </c>
    </row>
    <row r="6841" spans="1:9" ht="15.6">
      <c r="A6841" s="70">
        <f>'Balance N'!I6844</f>
        <v>0</v>
      </c>
      <c r="B6841" s="71">
        <f>'Balance N'!J6844</f>
        <v>0</v>
      </c>
      <c r="C6841" s="72">
        <f>'Balance N'!K6844</f>
        <v>0</v>
      </c>
      <c r="D6841" s="72">
        <f>'Balance N'!L6844</f>
        <v>0</v>
      </c>
      <c r="E6841" s="72">
        <f>'Balance N'!M6844</f>
        <v>0</v>
      </c>
      <c r="F6841" s="72">
        <f>'Balance N'!N6844</f>
        <v>0</v>
      </c>
      <c r="G6841" s="72">
        <f>'Balance N'!O6844</f>
        <v>0</v>
      </c>
      <c r="H6841" s="72">
        <f>'Balance N'!P6844</f>
        <v>0</v>
      </c>
      <c r="I6841" s="74">
        <f t="shared" si="106"/>
        <v>0</v>
      </c>
    </row>
    <row r="6842" spans="1:9" ht="15.6">
      <c r="A6842" s="70">
        <f>'Balance N'!I6845</f>
        <v>0</v>
      </c>
      <c r="B6842" s="71">
        <f>'Balance N'!J6845</f>
        <v>0</v>
      </c>
      <c r="C6842" s="72">
        <f>'Balance N'!K6845</f>
        <v>0</v>
      </c>
      <c r="D6842" s="72">
        <f>'Balance N'!L6845</f>
        <v>0</v>
      </c>
      <c r="E6842" s="72">
        <f>'Balance N'!M6845</f>
        <v>0</v>
      </c>
      <c r="F6842" s="72">
        <f>'Balance N'!N6845</f>
        <v>0</v>
      </c>
      <c r="G6842" s="72">
        <f>'Balance N'!O6845</f>
        <v>0</v>
      </c>
      <c r="H6842" s="72">
        <f>'Balance N'!P6845</f>
        <v>0</v>
      </c>
      <c r="I6842" s="74">
        <f t="shared" si="106"/>
        <v>0</v>
      </c>
    </row>
    <row r="6843" spans="1:9" ht="15.6">
      <c r="A6843" s="70">
        <f>'Balance N'!I6846</f>
        <v>0</v>
      </c>
      <c r="B6843" s="71">
        <f>'Balance N'!J6846</f>
        <v>0</v>
      </c>
      <c r="C6843" s="72">
        <f>'Balance N'!K6846</f>
        <v>0</v>
      </c>
      <c r="D6843" s="72">
        <f>'Balance N'!L6846</f>
        <v>0</v>
      </c>
      <c r="E6843" s="72">
        <f>'Balance N'!M6846</f>
        <v>0</v>
      </c>
      <c r="F6843" s="72">
        <f>'Balance N'!N6846</f>
        <v>0</v>
      </c>
      <c r="G6843" s="72">
        <f>'Balance N'!O6846</f>
        <v>0</v>
      </c>
      <c r="H6843" s="72">
        <f>'Balance N'!P6846</f>
        <v>0</v>
      </c>
      <c r="I6843" s="74">
        <f t="shared" si="106"/>
        <v>0</v>
      </c>
    </row>
    <row r="6844" spans="1:9" ht="15.6">
      <c r="A6844" s="70">
        <f>'Balance N'!I6847</f>
        <v>0</v>
      </c>
      <c r="B6844" s="71">
        <f>'Balance N'!J6847</f>
        <v>0</v>
      </c>
      <c r="C6844" s="72">
        <f>'Balance N'!K6847</f>
        <v>0</v>
      </c>
      <c r="D6844" s="72">
        <f>'Balance N'!L6847</f>
        <v>0</v>
      </c>
      <c r="E6844" s="72">
        <f>'Balance N'!M6847</f>
        <v>0</v>
      </c>
      <c r="F6844" s="72">
        <f>'Balance N'!N6847</f>
        <v>0</v>
      </c>
      <c r="G6844" s="72">
        <f>'Balance N'!O6847</f>
        <v>0</v>
      </c>
      <c r="H6844" s="72">
        <f>'Balance N'!P6847</f>
        <v>0</v>
      </c>
      <c r="I6844" s="74">
        <f t="shared" si="106"/>
        <v>0</v>
      </c>
    </row>
    <row r="6845" spans="1:9" ht="15.6">
      <c r="A6845" s="70">
        <f>'Balance N'!I6848</f>
        <v>0</v>
      </c>
      <c r="B6845" s="71">
        <f>'Balance N'!J6848</f>
        <v>0</v>
      </c>
      <c r="C6845" s="72">
        <f>'Balance N'!K6848</f>
        <v>0</v>
      </c>
      <c r="D6845" s="72">
        <f>'Balance N'!L6848</f>
        <v>0</v>
      </c>
      <c r="E6845" s="72">
        <f>'Balance N'!M6848</f>
        <v>0</v>
      </c>
      <c r="F6845" s="72">
        <f>'Balance N'!N6848</f>
        <v>0</v>
      </c>
      <c r="G6845" s="72">
        <f>'Balance N'!O6848</f>
        <v>0</v>
      </c>
      <c r="H6845" s="72">
        <f>'Balance N'!P6848</f>
        <v>0</v>
      </c>
      <c r="I6845" s="74">
        <f t="shared" si="106"/>
        <v>0</v>
      </c>
    </row>
    <row r="6846" spans="1:9" ht="15.6">
      <c r="A6846" s="70">
        <f>'Balance N'!I6849</f>
        <v>0</v>
      </c>
      <c r="B6846" s="71">
        <f>'Balance N'!J6849</f>
        <v>0</v>
      </c>
      <c r="C6846" s="72">
        <f>'Balance N'!K6849</f>
        <v>0</v>
      </c>
      <c r="D6846" s="72">
        <f>'Balance N'!L6849</f>
        <v>0</v>
      </c>
      <c r="E6846" s="72">
        <f>'Balance N'!M6849</f>
        <v>0</v>
      </c>
      <c r="F6846" s="72">
        <f>'Balance N'!N6849</f>
        <v>0</v>
      </c>
      <c r="G6846" s="72">
        <f>'Balance N'!O6849</f>
        <v>0</v>
      </c>
      <c r="H6846" s="72">
        <f>'Balance N'!P6849</f>
        <v>0</v>
      </c>
      <c r="I6846" s="74">
        <f t="shared" si="106"/>
        <v>0</v>
      </c>
    </row>
    <row r="6847" spans="1:9" ht="15.6">
      <c r="A6847" s="70">
        <f>'Balance N'!I6850</f>
        <v>0</v>
      </c>
      <c r="B6847" s="71">
        <f>'Balance N'!J6850</f>
        <v>0</v>
      </c>
      <c r="C6847" s="72">
        <f>'Balance N'!K6850</f>
        <v>0</v>
      </c>
      <c r="D6847" s="72">
        <f>'Balance N'!L6850</f>
        <v>0</v>
      </c>
      <c r="E6847" s="72">
        <f>'Balance N'!M6850</f>
        <v>0</v>
      </c>
      <c r="F6847" s="72">
        <f>'Balance N'!N6850</f>
        <v>0</v>
      </c>
      <c r="G6847" s="72">
        <f>'Balance N'!O6850</f>
        <v>0</v>
      </c>
      <c r="H6847" s="72">
        <f>'Balance N'!P6850</f>
        <v>0</v>
      </c>
      <c r="I6847" s="74">
        <f t="shared" si="106"/>
        <v>0</v>
      </c>
    </row>
    <row r="6848" spans="1:9" ht="15.6">
      <c r="A6848" s="70">
        <f>'Balance N'!I6851</f>
        <v>0</v>
      </c>
      <c r="B6848" s="71">
        <f>'Balance N'!J6851</f>
        <v>0</v>
      </c>
      <c r="C6848" s="72">
        <f>'Balance N'!K6851</f>
        <v>0</v>
      </c>
      <c r="D6848" s="72">
        <f>'Balance N'!L6851</f>
        <v>0</v>
      </c>
      <c r="E6848" s="72">
        <f>'Balance N'!M6851</f>
        <v>0</v>
      </c>
      <c r="F6848" s="72">
        <f>'Balance N'!N6851</f>
        <v>0</v>
      </c>
      <c r="G6848" s="72">
        <f>'Balance N'!O6851</f>
        <v>0</v>
      </c>
      <c r="H6848" s="72">
        <f>'Balance N'!P6851</f>
        <v>0</v>
      </c>
      <c r="I6848" s="74">
        <f t="shared" si="106"/>
        <v>0</v>
      </c>
    </row>
    <row r="6849" spans="1:9" ht="15.6">
      <c r="A6849" s="70">
        <f>'Balance N'!I6852</f>
        <v>0</v>
      </c>
      <c r="B6849" s="71">
        <f>'Balance N'!J6852</f>
        <v>0</v>
      </c>
      <c r="C6849" s="72">
        <f>'Balance N'!K6852</f>
        <v>0</v>
      </c>
      <c r="D6849" s="72">
        <f>'Balance N'!L6852</f>
        <v>0</v>
      </c>
      <c r="E6849" s="72">
        <f>'Balance N'!M6852</f>
        <v>0</v>
      </c>
      <c r="F6849" s="72">
        <f>'Balance N'!N6852</f>
        <v>0</v>
      </c>
      <c r="G6849" s="72">
        <f>'Balance N'!O6852</f>
        <v>0</v>
      </c>
      <c r="H6849" s="72">
        <f>'Balance N'!P6852</f>
        <v>0</v>
      </c>
      <c r="I6849" s="74">
        <f t="shared" si="106"/>
        <v>0</v>
      </c>
    </row>
    <row r="6850" spans="1:9" ht="15.6">
      <c r="A6850" s="70">
        <f>'Balance N'!I6853</f>
        <v>0</v>
      </c>
      <c r="B6850" s="71">
        <f>'Balance N'!J6853</f>
        <v>0</v>
      </c>
      <c r="C6850" s="72">
        <f>'Balance N'!K6853</f>
        <v>0</v>
      </c>
      <c r="D6850" s="72">
        <f>'Balance N'!L6853</f>
        <v>0</v>
      </c>
      <c r="E6850" s="72">
        <f>'Balance N'!M6853</f>
        <v>0</v>
      </c>
      <c r="F6850" s="72">
        <f>'Balance N'!N6853</f>
        <v>0</v>
      </c>
      <c r="G6850" s="72">
        <f>'Balance N'!O6853</f>
        <v>0</v>
      </c>
      <c r="H6850" s="72">
        <f>'Balance N'!P6853</f>
        <v>0</v>
      </c>
      <c r="I6850" s="74">
        <f t="shared" si="106"/>
        <v>0</v>
      </c>
    </row>
    <row r="6851" spans="1:9" ht="15.6">
      <c r="A6851" s="70">
        <f>'Balance N'!I6854</f>
        <v>0</v>
      </c>
      <c r="B6851" s="71">
        <f>'Balance N'!J6854</f>
        <v>0</v>
      </c>
      <c r="C6851" s="72">
        <f>'Balance N'!K6854</f>
        <v>0</v>
      </c>
      <c r="D6851" s="72">
        <f>'Balance N'!L6854</f>
        <v>0</v>
      </c>
      <c r="E6851" s="72">
        <f>'Balance N'!M6854</f>
        <v>0</v>
      </c>
      <c r="F6851" s="72">
        <f>'Balance N'!N6854</f>
        <v>0</v>
      </c>
      <c r="G6851" s="72">
        <f>'Balance N'!O6854</f>
        <v>0</v>
      </c>
      <c r="H6851" s="72">
        <f>'Balance N'!P6854</f>
        <v>0</v>
      </c>
      <c r="I6851" s="74">
        <f t="shared" ref="I6851:I6914" si="107">(C6851-D6851)+(E6851-F6851)-(G6851-H6851)</f>
        <v>0</v>
      </c>
    </row>
    <row r="6852" spans="1:9" ht="15.6">
      <c r="A6852" s="70">
        <f>'Balance N'!I6855</f>
        <v>0</v>
      </c>
      <c r="B6852" s="71">
        <f>'Balance N'!J6855</f>
        <v>0</v>
      </c>
      <c r="C6852" s="72">
        <f>'Balance N'!K6855</f>
        <v>0</v>
      </c>
      <c r="D6852" s="72">
        <f>'Balance N'!L6855</f>
        <v>0</v>
      </c>
      <c r="E6852" s="72">
        <f>'Balance N'!M6855</f>
        <v>0</v>
      </c>
      <c r="F6852" s="72">
        <f>'Balance N'!N6855</f>
        <v>0</v>
      </c>
      <c r="G6852" s="72">
        <f>'Balance N'!O6855</f>
        <v>0</v>
      </c>
      <c r="H6852" s="72">
        <f>'Balance N'!P6855</f>
        <v>0</v>
      </c>
      <c r="I6852" s="74">
        <f t="shared" si="107"/>
        <v>0</v>
      </c>
    </row>
    <row r="6853" spans="1:9" ht="15.6">
      <c r="A6853" s="70">
        <f>'Balance N'!I6856</f>
        <v>0</v>
      </c>
      <c r="B6853" s="71">
        <f>'Balance N'!J6856</f>
        <v>0</v>
      </c>
      <c r="C6853" s="72">
        <f>'Balance N'!K6856</f>
        <v>0</v>
      </c>
      <c r="D6853" s="72">
        <f>'Balance N'!L6856</f>
        <v>0</v>
      </c>
      <c r="E6853" s="72">
        <f>'Balance N'!M6856</f>
        <v>0</v>
      </c>
      <c r="F6853" s="72">
        <f>'Balance N'!N6856</f>
        <v>0</v>
      </c>
      <c r="G6853" s="72">
        <f>'Balance N'!O6856</f>
        <v>0</v>
      </c>
      <c r="H6853" s="72">
        <f>'Balance N'!P6856</f>
        <v>0</v>
      </c>
      <c r="I6853" s="74">
        <f t="shared" si="107"/>
        <v>0</v>
      </c>
    </row>
    <row r="6854" spans="1:9" ht="15.6">
      <c r="A6854" s="70">
        <f>'Balance N'!I6857</f>
        <v>0</v>
      </c>
      <c r="B6854" s="71">
        <f>'Balance N'!J6857</f>
        <v>0</v>
      </c>
      <c r="C6854" s="72">
        <f>'Balance N'!K6857</f>
        <v>0</v>
      </c>
      <c r="D6854" s="72">
        <f>'Balance N'!L6857</f>
        <v>0</v>
      </c>
      <c r="E6854" s="72">
        <f>'Balance N'!M6857</f>
        <v>0</v>
      </c>
      <c r="F6854" s="72">
        <f>'Balance N'!N6857</f>
        <v>0</v>
      </c>
      <c r="G6854" s="72">
        <f>'Balance N'!O6857</f>
        <v>0</v>
      </c>
      <c r="H6854" s="72">
        <f>'Balance N'!P6857</f>
        <v>0</v>
      </c>
      <c r="I6854" s="74">
        <f t="shared" si="107"/>
        <v>0</v>
      </c>
    </row>
    <row r="6855" spans="1:9" ht="15.6">
      <c r="A6855" s="70">
        <f>'Balance N'!I6858</f>
        <v>0</v>
      </c>
      <c r="B6855" s="71">
        <f>'Balance N'!J6858</f>
        <v>0</v>
      </c>
      <c r="C6855" s="72">
        <f>'Balance N'!K6858</f>
        <v>0</v>
      </c>
      <c r="D6855" s="72">
        <f>'Balance N'!L6858</f>
        <v>0</v>
      </c>
      <c r="E6855" s="72">
        <f>'Balance N'!M6858</f>
        <v>0</v>
      </c>
      <c r="F6855" s="72">
        <f>'Balance N'!N6858</f>
        <v>0</v>
      </c>
      <c r="G6855" s="72">
        <f>'Balance N'!O6858</f>
        <v>0</v>
      </c>
      <c r="H6855" s="72">
        <f>'Balance N'!P6858</f>
        <v>0</v>
      </c>
      <c r="I6855" s="74">
        <f t="shared" si="107"/>
        <v>0</v>
      </c>
    </row>
    <row r="6856" spans="1:9" ht="15.6">
      <c r="A6856" s="70">
        <f>'Balance N'!I6859</f>
        <v>0</v>
      </c>
      <c r="B6856" s="71">
        <f>'Balance N'!J6859</f>
        <v>0</v>
      </c>
      <c r="C6856" s="72">
        <f>'Balance N'!K6859</f>
        <v>0</v>
      </c>
      <c r="D6856" s="72">
        <f>'Balance N'!L6859</f>
        <v>0</v>
      </c>
      <c r="E6856" s="72">
        <f>'Balance N'!M6859</f>
        <v>0</v>
      </c>
      <c r="F6856" s="72">
        <f>'Balance N'!N6859</f>
        <v>0</v>
      </c>
      <c r="G6856" s="72">
        <f>'Balance N'!O6859</f>
        <v>0</v>
      </c>
      <c r="H6856" s="72">
        <f>'Balance N'!P6859</f>
        <v>0</v>
      </c>
      <c r="I6856" s="74">
        <f t="shared" si="107"/>
        <v>0</v>
      </c>
    </row>
    <row r="6857" spans="1:9" ht="15.6">
      <c r="A6857" s="70">
        <f>'Balance N'!I6860</f>
        <v>0</v>
      </c>
      <c r="B6857" s="71">
        <f>'Balance N'!J6860</f>
        <v>0</v>
      </c>
      <c r="C6857" s="72">
        <f>'Balance N'!K6860</f>
        <v>0</v>
      </c>
      <c r="D6857" s="72">
        <f>'Balance N'!L6860</f>
        <v>0</v>
      </c>
      <c r="E6857" s="72">
        <f>'Balance N'!M6860</f>
        <v>0</v>
      </c>
      <c r="F6857" s="72">
        <f>'Balance N'!N6860</f>
        <v>0</v>
      </c>
      <c r="G6857" s="72">
        <f>'Balance N'!O6860</f>
        <v>0</v>
      </c>
      <c r="H6857" s="72">
        <f>'Balance N'!P6860</f>
        <v>0</v>
      </c>
      <c r="I6857" s="74">
        <f t="shared" si="107"/>
        <v>0</v>
      </c>
    </row>
    <row r="6858" spans="1:9" ht="15.6">
      <c r="A6858" s="70">
        <f>'Balance N'!I6861</f>
        <v>0</v>
      </c>
      <c r="B6858" s="71">
        <f>'Balance N'!J6861</f>
        <v>0</v>
      </c>
      <c r="C6858" s="72">
        <f>'Balance N'!K6861</f>
        <v>0</v>
      </c>
      <c r="D6858" s="72">
        <f>'Balance N'!L6861</f>
        <v>0</v>
      </c>
      <c r="E6858" s="72">
        <f>'Balance N'!M6861</f>
        <v>0</v>
      </c>
      <c r="F6858" s="72">
        <f>'Balance N'!N6861</f>
        <v>0</v>
      </c>
      <c r="G6858" s="72">
        <f>'Balance N'!O6861</f>
        <v>0</v>
      </c>
      <c r="H6858" s="72">
        <f>'Balance N'!P6861</f>
        <v>0</v>
      </c>
      <c r="I6858" s="74">
        <f t="shared" si="107"/>
        <v>0</v>
      </c>
    </row>
    <row r="6859" spans="1:9" ht="15.6">
      <c r="A6859" s="70">
        <f>'Balance N'!I6862</f>
        <v>0</v>
      </c>
      <c r="B6859" s="71">
        <f>'Balance N'!J6862</f>
        <v>0</v>
      </c>
      <c r="C6859" s="72">
        <f>'Balance N'!K6862</f>
        <v>0</v>
      </c>
      <c r="D6859" s="72">
        <f>'Balance N'!L6862</f>
        <v>0</v>
      </c>
      <c r="E6859" s="72">
        <f>'Balance N'!M6862</f>
        <v>0</v>
      </c>
      <c r="F6859" s="72">
        <f>'Balance N'!N6862</f>
        <v>0</v>
      </c>
      <c r="G6859" s="72">
        <f>'Balance N'!O6862</f>
        <v>0</v>
      </c>
      <c r="H6859" s="72">
        <f>'Balance N'!P6862</f>
        <v>0</v>
      </c>
      <c r="I6859" s="74">
        <f t="shared" si="107"/>
        <v>0</v>
      </c>
    </row>
    <row r="6860" spans="1:9" ht="15.6">
      <c r="A6860" s="70">
        <f>'Balance N'!I6863</f>
        <v>0</v>
      </c>
      <c r="B6860" s="71">
        <f>'Balance N'!J6863</f>
        <v>0</v>
      </c>
      <c r="C6860" s="72">
        <f>'Balance N'!K6863</f>
        <v>0</v>
      </c>
      <c r="D6860" s="72">
        <f>'Balance N'!L6863</f>
        <v>0</v>
      </c>
      <c r="E6860" s="72">
        <f>'Balance N'!M6863</f>
        <v>0</v>
      </c>
      <c r="F6860" s="72">
        <f>'Balance N'!N6863</f>
        <v>0</v>
      </c>
      <c r="G6860" s="72">
        <f>'Balance N'!O6863</f>
        <v>0</v>
      </c>
      <c r="H6860" s="72">
        <f>'Balance N'!P6863</f>
        <v>0</v>
      </c>
      <c r="I6860" s="74">
        <f t="shared" si="107"/>
        <v>0</v>
      </c>
    </row>
    <row r="6861" spans="1:9" ht="15.6">
      <c r="A6861" s="70">
        <f>'Balance N'!I6864</f>
        <v>0</v>
      </c>
      <c r="B6861" s="71">
        <f>'Balance N'!J6864</f>
        <v>0</v>
      </c>
      <c r="C6861" s="72">
        <f>'Balance N'!K6864</f>
        <v>0</v>
      </c>
      <c r="D6861" s="72">
        <f>'Balance N'!L6864</f>
        <v>0</v>
      </c>
      <c r="E6861" s="72">
        <f>'Balance N'!M6864</f>
        <v>0</v>
      </c>
      <c r="F6861" s="72">
        <f>'Balance N'!N6864</f>
        <v>0</v>
      </c>
      <c r="G6861" s="72">
        <f>'Balance N'!O6864</f>
        <v>0</v>
      </c>
      <c r="H6861" s="72">
        <f>'Balance N'!P6864</f>
        <v>0</v>
      </c>
      <c r="I6861" s="74">
        <f t="shared" si="107"/>
        <v>0</v>
      </c>
    </row>
    <row r="6862" spans="1:9" ht="15.6">
      <c r="A6862" s="70">
        <f>'Balance N'!I6865</f>
        <v>0</v>
      </c>
      <c r="B6862" s="71">
        <f>'Balance N'!J6865</f>
        <v>0</v>
      </c>
      <c r="C6862" s="72">
        <f>'Balance N'!K6865</f>
        <v>0</v>
      </c>
      <c r="D6862" s="72">
        <f>'Balance N'!L6865</f>
        <v>0</v>
      </c>
      <c r="E6862" s="72">
        <f>'Balance N'!M6865</f>
        <v>0</v>
      </c>
      <c r="F6862" s="72">
        <f>'Balance N'!N6865</f>
        <v>0</v>
      </c>
      <c r="G6862" s="72">
        <f>'Balance N'!O6865</f>
        <v>0</v>
      </c>
      <c r="H6862" s="72">
        <f>'Balance N'!P6865</f>
        <v>0</v>
      </c>
      <c r="I6862" s="74">
        <f t="shared" si="107"/>
        <v>0</v>
      </c>
    </row>
    <row r="6863" spans="1:9" ht="15.6">
      <c r="A6863" s="70">
        <f>'Balance N'!I6866</f>
        <v>0</v>
      </c>
      <c r="B6863" s="71">
        <f>'Balance N'!J6866</f>
        <v>0</v>
      </c>
      <c r="C6863" s="72">
        <f>'Balance N'!K6866</f>
        <v>0</v>
      </c>
      <c r="D6863" s="72">
        <f>'Balance N'!L6866</f>
        <v>0</v>
      </c>
      <c r="E6863" s="72">
        <f>'Balance N'!M6866</f>
        <v>0</v>
      </c>
      <c r="F6863" s="72">
        <f>'Balance N'!N6866</f>
        <v>0</v>
      </c>
      <c r="G6863" s="72">
        <f>'Balance N'!O6866</f>
        <v>0</v>
      </c>
      <c r="H6863" s="72">
        <f>'Balance N'!P6866</f>
        <v>0</v>
      </c>
      <c r="I6863" s="74">
        <f t="shared" si="107"/>
        <v>0</v>
      </c>
    </row>
    <row r="6864" spans="1:9" ht="15.6">
      <c r="A6864" s="70">
        <f>'Balance N'!I6867</f>
        <v>0</v>
      </c>
      <c r="B6864" s="71">
        <f>'Balance N'!J6867</f>
        <v>0</v>
      </c>
      <c r="C6864" s="72">
        <f>'Balance N'!K6867</f>
        <v>0</v>
      </c>
      <c r="D6864" s="72">
        <f>'Balance N'!L6867</f>
        <v>0</v>
      </c>
      <c r="E6864" s="72">
        <f>'Balance N'!M6867</f>
        <v>0</v>
      </c>
      <c r="F6864" s="72">
        <f>'Balance N'!N6867</f>
        <v>0</v>
      </c>
      <c r="G6864" s="72">
        <f>'Balance N'!O6867</f>
        <v>0</v>
      </c>
      <c r="H6864" s="72">
        <f>'Balance N'!P6867</f>
        <v>0</v>
      </c>
      <c r="I6864" s="74">
        <f t="shared" si="107"/>
        <v>0</v>
      </c>
    </row>
    <row r="6865" spans="1:9" ht="15.6">
      <c r="A6865" s="70">
        <f>'Balance N'!I6868</f>
        <v>0</v>
      </c>
      <c r="B6865" s="71">
        <f>'Balance N'!J6868</f>
        <v>0</v>
      </c>
      <c r="C6865" s="72">
        <f>'Balance N'!K6868</f>
        <v>0</v>
      </c>
      <c r="D6865" s="72">
        <f>'Balance N'!L6868</f>
        <v>0</v>
      </c>
      <c r="E6865" s="72">
        <f>'Balance N'!M6868</f>
        <v>0</v>
      </c>
      <c r="F6865" s="72">
        <f>'Balance N'!N6868</f>
        <v>0</v>
      </c>
      <c r="G6865" s="72">
        <f>'Balance N'!O6868</f>
        <v>0</v>
      </c>
      <c r="H6865" s="72">
        <f>'Balance N'!P6868</f>
        <v>0</v>
      </c>
      <c r="I6865" s="74">
        <f t="shared" si="107"/>
        <v>0</v>
      </c>
    </row>
    <row r="6866" spans="1:9" ht="15.6">
      <c r="A6866" s="70">
        <f>'Balance N'!I6869</f>
        <v>0</v>
      </c>
      <c r="B6866" s="71">
        <f>'Balance N'!J6869</f>
        <v>0</v>
      </c>
      <c r="C6866" s="72">
        <f>'Balance N'!K6869</f>
        <v>0</v>
      </c>
      <c r="D6866" s="72">
        <f>'Balance N'!L6869</f>
        <v>0</v>
      </c>
      <c r="E6866" s="72">
        <f>'Balance N'!M6869</f>
        <v>0</v>
      </c>
      <c r="F6866" s="72">
        <f>'Balance N'!N6869</f>
        <v>0</v>
      </c>
      <c r="G6866" s="72">
        <f>'Balance N'!O6869</f>
        <v>0</v>
      </c>
      <c r="H6866" s="72">
        <f>'Balance N'!P6869</f>
        <v>0</v>
      </c>
      <c r="I6866" s="74">
        <f t="shared" si="107"/>
        <v>0</v>
      </c>
    </row>
    <row r="6867" spans="1:9" ht="15.6">
      <c r="A6867" s="70">
        <f>'Balance N'!I6870</f>
        <v>0</v>
      </c>
      <c r="B6867" s="71">
        <f>'Balance N'!J6870</f>
        <v>0</v>
      </c>
      <c r="C6867" s="72">
        <f>'Balance N'!K6870</f>
        <v>0</v>
      </c>
      <c r="D6867" s="72">
        <f>'Balance N'!L6870</f>
        <v>0</v>
      </c>
      <c r="E6867" s="72">
        <f>'Balance N'!M6870</f>
        <v>0</v>
      </c>
      <c r="F6867" s="72">
        <f>'Balance N'!N6870</f>
        <v>0</v>
      </c>
      <c r="G6867" s="72">
        <f>'Balance N'!O6870</f>
        <v>0</v>
      </c>
      <c r="H6867" s="72">
        <f>'Balance N'!P6870</f>
        <v>0</v>
      </c>
      <c r="I6867" s="74">
        <f t="shared" si="107"/>
        <v>0</v>
      </c>
    </row>
    <row r="6868" spans="1:9" ht="15.6">
      <c r="A6868" s="70">
        <f>'Balance N'!I6871</f>
        <v>0</v>
      </c>
      <c r="B6868" s="71">
        <f>'Balance N'!J6871</f>
        <v>0</v>
      </c>
      <c r="C6868" s="72">
        <f>'Balance N'!K6871</f>
        <v>0</v>
      </c>
      <c r="D6868" s="72">
        <f>'Balance N'!L6871</f>
        <v>0</v>
      </c>
      <c r="E6868" s="72">
        <f>'Balance N'!M6871</f>
        <v>0</v>
      </c>
      <c r="F6868" s="72">
        <f>'Balance N'!N6871</f>
        <v>0</v>
      </c>
      <c r="G6868" s="72">
        <f>'Balance N'!O6871</f>
        <v>0</v>
      </c>
      <c r="H6868" s="72">
        <f>'Balance N'!P6871</f>
        <v>0</v>
      </c>
      <c r="I6868" s="74">
        <f t="shared" si="107"/>
        <v>0</v>
      </c>
    </row>
    <row r="6869" spans="1:9" ht="15.6">
      <c r="A6869" s="70">
        <f>'Balance N'!I6872</f>
        <v>0</v>
      </c>
      <c r="B6869" s="71">
        <f>'Balance N'!J6872</f>
        <v>0</v>
      </c>
      <c r="C6869" s="72">
        <f>'Balance N'!K6872</f>
        <v>0</v>
      </c>
      <c r="D6869" s="72">
        <f>'Balance N'!L6872</f>
        <v>0</v>
      </c>
      <c r="E6869" s="72">
        <f>'Balance N'!M6872</f>
        <v>0</v>
      </c>
      <c r="F6869" s="72">
        <f>'Balance N'!N6872</f>
        <v>0</v>
      </c>
      <c r="G6869" s="72">
        <f>'Balance N'!O6872</f>
        <v>0</v>
      </c>
      <c r="H6869" s="72">
        <f>'Balance N'!P6872</f>
        <v>0</v>
      </c>
      <c r="I6869" s="74">
        <f t="shared" si="107"/>
        <v>0</v>
      </c>
    </row>
    <row r="6870" spans="1:9" ht="15.6">
      <c r="A6870" s="70">
        <f>'Balance N'!I6873</f>
        <v>0</v>
      </c>
      <c r="B6870" s="71">
        <f>'Balance N'!J6873</f>
        <v>0</v>
      </c>
      <c r="C6870" s="72">
        <f>'Balance N'!K6873</f>
        <v>0</v>
      </c>
      <c r="D6870" s="72">
        <f>'Balance N'!L6873</f>
        <v>0</v>
      </c>
      <c r="E6870" s="72">
        <f>'Balance N'!M6873</f>
        <v>0</v>
      </c>
      <c r="F6870" s="72">
        <f>'Balance N'!N6873</f>
        <v>0</v>
      </c>
      <c r="G6870" s="72">
        <f>'Balance N'!O6873</f>
        <v>0</v>
      </c>
      <c r="H6870" s="72">
        <f>'Balance N'!P6873</f>
        <v>0</v>
      </c>
      <c r="I6870" s="74">
        <f t="shared" si="107"/>
        <v>0</v>
      </c>
    </row>
    <row r="6871" spans="1:9" ht="15.6">
      <c r="A6871" s="70">
        <f>'Balance N'!I6874</f>
        <v>0</v>
      </c>
      <c r="B6871" s="71">
        <f>'Balance N'!J6874</f>
        <v>0</v>
      </c>
      <c r="C6871" s="72">
        <f>'Balance N'!K6874</f>
        <v>0</v>
      </c>
      <c r="D6871" s="72">
        <f>'Balance N'!L6874</f>
        <v>0</v>
      </c>
      <c r="E6871" s="72">
        <f>'Balance N'!M6874</f>
        <v>0</v>
      </c>
      <c r="F6871" s="72">
        <f>'Balance N'!N6874</f>
        <v>0</v>
      </c>
      <c r="G6871" s="72">
        <f>'Balance N'!O6874</f>
        <v>0</v>
      </c>
      <c r="H6871" s="72">
        <f>'Balance N'!P6874</f>
        <v>0</v>
      </c>
      <c r="I6871" s="74">
        <f t="shared" si="107"/>
        <v>0</v>
      </c>
    </row>
    <row r="6872" spans="1:9" ht="15.6">
      <c r="A6872" s="70">
        <f>'Balance N'!I6875</f>
        <v>0</v>
      </c>
      <c r="B6872" s="71">
        <f>'Balance N'!J6875</f>
        <v>0</v>
      </c>
      <c r="C6872" s="72">
        <f>'Balance N'!K6875</f>
        <v>0</v>
      </c>
      <c r="D6872" s="72">
        <f>'Balance N'!L6875</f>
        <v>0</v>
      </c>
      <c r="E6872" s="72">
        <f>'Balance N'!M6875</f>
        <v>0</v>
      </c>
      <c r="F6872" s="72">
        <f>'Balance N'!N6875</f>
        <v>0</v>
      </c>
      <c r="G6872" s="72">
        <f>'Balance N'!O6875</f>
        <v>0</v>
      </c>
      <c r="H6872" s="72">
        <f>'Balance N'!P6875</f>
        <v>0</v>
      </c>
      <c r="I6872" s="74">
        <f t="shared" si="107"/>
        <v>0</v>
      </c>
    </row>
    <row r="6873" spans="1:9" ht="15.6">
      <c r="A6873" s="70">
        <f>'Balance N'!I6876</f>
        <v>0</v>
      </c>
      <c r="B6873" s="71">
        <f>'Balance N'!J6876</f>
        <v>0</v>
      </c>
      <c r="C6873" s="72">
        <f>'Balance N'!K6876</f>
        <v>0</v>
      </c>
      <c r="D6873" s="72">
        <f>'Balance N'!L6876</f>
        <v>0</v>
      </c>
      <c r="E6873" s="72">
        <f>'Balance N'!M6876</f>
        <v>0</v>
      </c>
      <c r="F6873" s="72">
        <f>'Balance N'!N6876</f>
        <v>0</v>
      </c>
      <c r="G6873" s="72">
        <f>'Balance N'!O6876</f>
        <v>0</v>
      </c>
      <c r="H6873" s="72">
        <f>'Balance N'!P6876</f>
        <v>0</v>
      </c>
      <c r="I6873" s="74">
        <f t="shared" si="107"/>
        <v>0</v>
      </c>
    </row>
    <row r="6874" spans="1:9" ht="15.6">
      <c r="A6874" s="70">
        <f>'Balance N'!I6877</f>
        <v>0</v>
      </c>
      <c r="B6874" s="71">
        <f>'Balance N'!J6877</f>
        <v>0</v>
      </c>
      <c r="C6874" s="72">
        <f>'Balance N'!K6877</f>
        <v>0</v>
      </c>
      <c r="D6874" s="72">
        <f>'Balance N'!L6877</f>
        <v>0</v>
      </c>
      <c r="E6874" s="72">
        <f>'Balance N'!M6877</f>
        <v>0</v>
      </c>
      <c r="F6874" s="72">
        <f>'Balance N'!N6877</f>
        <v>0</v>
      </c>
      <c r="G6874" s="72">
        <f>'Balance N'!O6877</f>
        <v>0</v>
      </c>
      <c r="H6874" s="72">
        <f>'Balance N'!P6877</f>
        <v>0</v>
      </c>
      <c r="I6874" s="74">
        <f t="shared" si="107"/>
        <v>0</v>
      </c>
    </row>
    <row r="6875" spans="1:9" ht="15.6">
      <c r="A6875" s="70">
        <f>'Balance N'!I6878</f>
        <v>0</v>
      </c>
      <c r="B6875" s="71">
        <f>'Balance N'!J6878</f>
        <v>0</v>
      </c>
      <c r="C6875" s="72">
        <f>'Balance N'!K6878</f>
        <v>0</v>
      </c>
      <c r="D6875" s="72">
        <f>'Balance N'!L6878</f>
        <v>0</v>
      </c>
      <c r="E6875" s="72">
        <f>'Balance N'!M6878</f>
        <v>0</v>
      </c>
      <c r="F6875" s="72">
        <f>'Balance N'!N6878</f>
        <v>0</v>
      </c>
      <c r="G6875" s="72">
        <f>'Balance N'!O6878</f>
        <v>0</v>
      </c>
      <c r="H6875" s="72">
        <f>'Balance N'!P6878</f>
        <v>0</v>
      </c>
      <c r="I6875" s="74">
        <f t="shared" si="107"/>
        <v>0</v>
      </c>
    </row>
    <row r="6876" spans="1:9" ht="15.6">
      <c r="A6876" s="70">
        <f>'Balance N'!I6879</f>
        <v>0</v>
      </c>
      <c r="B6876" s="71">
        <f>'Balance N'!J6879</f>
        <v>0</v>
      </c>
      <c r="C6876" s="72">
        <f>'Balance N'!K6879</f>
        <v>0</v>
      </c>
      <c r="D6876" s="72">
        <f>'Balance N'!L6879</f>
        <v>0</v>
      </c>
      <c r="E6876" s="72">
        <f>'Balance N'!M6879</f>
        <v>0</v>
      </c>
      <c r="F6876" s="72">
        <f>'Balance N'!N6879</f>
        <v>0</v>
      </c>
      <c r="G6876" s="72">
        <f>'Balance N'!O6879</f>
        <v>0</v>
      </c>
      <c r="H6876" s="72">
        <f>'Balance N'!P6879</f>
        <v>0</v>
      </c>
      <c r="I6876" s="74">
        <f t="shared" si="107"/>
        <v>0</v>
      </c>
    </row>
    <row r="6877" spans="1:9" ht="15.6">
      <c r="A6877" s="70">
        <f>'Balance N'!I6880</f>
        <v>0</v>
      </c>
      <c r="B6877" s="71">
        <f>'Balance N'!J6880</f>
        <v>0</v>
      </c>
      <c r="C6877" s="72">
        <f>'Balance N'!K6880</f>
        <v>0</v>
      </c>
      <c r="D6877" s="72">
        <f>'Balance N'!L6880</f>
        <v>0</v>
      </c>
      <c r="E6877" s="72">
        <f>'Balance N'!M6880</f>
        <v>0</v>
      </c>
      <c r="F6877" s="72">
        <f>'Balance N'!N6880</f>
        <v>0</v>
      </c>
      <c r="G6877" s="72">
        <f>'Balance N'!O6880</f>
        <v>0</v>
      </c>
      <c r="H6877" s="72">
        <f>'Balance N'!P6880</f>
        <v>0</v>
      </c>
      <c r="I6877" s="74">
        <f t="shared" si="107"/>
        <v>0</v>
      </c>
    </row>
    <row r="6878" spans="1:9" ht="15.6">
      <c r="A6878" s="70">
        <f>'Balance N'!I6881</f>
        <v>0</v>
      </c>
      <c r="B6878" s="71">
        <f>'Balance N'!J6881</f>
        <v>0</v>
      </c>
      <c r="C6878" s="72">
        <f>'Balance N'!K6881</f>
        <v>0</v>
      </c>
      <c r="D6878" s="72">
        <f>'Balance N'!L6881</f>
        <v>0</v>
      </c>
      <c r="E6878" s="72">
        <f>'Balance N'!M6881</f>
        <v>0</v>
      </c>
      <c r="F6878" s="72">
        <f>'Balance N'!N6881</f>
        <v>0</v>
      </c>
      <c r="G6878" s="72">
        <f>'Balance N'!O6881</f>
        <v>0</v>
      </c>
      <c r="H6878" s="72">
        <f>'Balance N'!P6881</f>
        <v>0</v>
      </c>
      <c r="I6878" s="74">
        <f t="shared" si="107"/>
        <v>0</v>
      </c>
    </row>
    <row r="6879" spans="1:9" ht="15.6">
      <c r="A6879" s="70">
        <f>'Balance N'!I6882</f>
        <v>0</v>
      </c>
      <c r="B6879" s="71">
        <f>'Balance N'!J6882</f>
        <v>0</v>
      </c>
      <c r="C6879" s="72">
        <f>'Balance N'!K6882</f>
        <v>0</v>
      </c>
      <c r="D6879" s="72">
        <f>'Balance N'!L6882</f>
        <v>0</v>
      </c>
      <c r="E6879" s="72">
        <f>'Balance N'!M6882</f>
        <v>0</v>
      </c>
      <c r="F6879" s="72">
        <f>'Balance N'!N6882</f>
        <v>0</v>
      </c>
      <c r="G6879" s="72">
        <f>'Balance N'!O6882</f>
        <v>0</v>
      </c>
      <c r="H6879" s="72">
        <f>'Balance N'!P6882</f>
        <v>0</v>
      </c>
      <c r="I6879" s="74">
        <f t="shared" si="107"/>
        <v>0</v>
      </c>
    </row>
    <row r="6880" spans="1:9" ht="15.6">
      <c r="A6880" s="70">
        <f>'Balance N'!I6883</f>
        <v>0</v>
      </c>
      <c r="B6880" s="71">
        <f>'Balance N'!J6883</f>
        <v>0</v>
      </c>
      <c r="C6880" s="72">
        <f>'Balance N'!K6883</f>
        <v>0</v>
      </c>
      <c r="D6880" s="72">
        <f>'Balance N'!L6883</f>
        <v>0</v>
      </c>
      <c r="E6880" s="72">
        <f>'Balance N'!M6883</f>
        <v>0</v>
      </c>
      <c r="F6880" s="72">
        <f>'Balance N'!N6883</f>
        <v>0</v>
      </c>
      <c r="G6880" s="72">
        <f>'Balance N'!O6883</f>
        <v>0</v>
      </c>
      <c r="H6880" s="72">
        <f>'Balance N'!P6883</f>
        <v>0</v>
      </c>
      <c r="I6880" s="74">
        <f t="shared" si="107"/>
        <v>0</v>
      </c>
    </row>
    <row r="6881" spans="1:9" ht="15.6">
      <c r="A6881" s="70">
        <f>'Balance N'!I6884</f>
        <v>0</v>
      </c>
      <c r="B6881" s="71">
        <f>'Balance N'!J6884</f>
        <v>0</v>
      </c>
      <c r="C6881" s="72">
        <f>'Balance N'!K6884</f>
        <v>0</v>
      </c>
      <c r="D6881" s="72">
        <f>'Balance N'!L6884</f>
        <v>0</v>
      </c>
      <c r="E6881" s="72">
        <f>'Balance N'!M6884</f>
        <v>0</v>
      </c>
      <c r="F6881" s="72">
        <f>'Balance N'!N6884</f>
        <v>0</v>
      </c>
      <c r="G6881" s="72">
        <f>'Balance N'!O6884</f>
        <v>0</v>
      </c>
      <c r="H6881" s="72">
        <f>'Balance N'!P6884</f>
        <v>0</v>
      </c>
      <c r="I6881" s="74">
        <f t="shared" si="107"/>
        <v>0</v>
      </c>
    </row>
    <row r="6882" spans="1:9" ht="15.6">
      <c r="A6882" s="70">
        <f>'Balance N'!I6885</f>
        <v>0</v>
      </c>
      <c r="B6882" s="71">
        <f>'Balance N'!J6885</f>
        <v>0</v>
      </c>
      <c r="C6882" s="72">
        <f>'Balance N'!K6885</f>
        <v>0</v>
      </c>
      <c r="D6882" s="72">
        <f>'Balance N'!L6885</f>
        <v>0</v>
      </c>
      <c r="E6882" s="72">
        <f>'Balance N'!M6885</f>
        <v>0</v>
      </c>
      <c r="F6882" s="72">
        <f>'Balance N'!N6885</f>
        <v>0</v>
      </c>
      <c r="G6882" s="72">
        <f>'Balance N'!O6885</f>
        <v>0</v>
      </c>
      <c r="H6882" s="72">
        <f>'Balance N'!P6885</f>
        <v>0</v>
      </c>
      <c r="I6882" s="74">
        <f t="shared" si="107"/>
        <v>0</v>
      </c>
    </row>
    <row r="6883" spans="1:9" ht="15.6">
      <c r="A6883" s="70">
        <f>'Balance N'!I6886</f>
        <v>0</v>
      </c>
      <c r="B6883" s="71">
        <f>'Balance N'!J6886</f>
        <v>0</v>
      </c>
      <c r="C6883" s="72">
        <f>'Balance N'!K6886</f>
        <v>0</v>
      </c>
      <c r="D6883" s="72">
        <f>'Balance N'!L6886</f>
        <v>0</v>
      </c>
      <c r="E6883" s="72">
        <f>'Balance N'!M6886</f>
        <v>0</v>
      </c>
      <c r="F6883" s="72">
        <f>'Balance N'!N6886</f>
        <v>0</v>
      </c>
      <c r="G6883" s="72">
        <f>'Balance N'!O6886</f>
        <v>0</v>
      </c>
      <c r="H6883" s="72">
        <f>'Balance N'!P6886</f>
        <v>0</v>
      </c>
      <c r="I6883" s="74">
        <f t="shared" si="107"/>
        <v>0</v>
      </c>
    </row>
    <row r="6884" spans="1:9" ht="15.6">
      <c r="A6884" s="70">
        <f>'Balance N'!I6887</f>
        <v>0</v>
      </c>
      <c r="B6884" s="71">
        <f>'Balance N'!J6887</f>
        <v>0</v>
      </c>
      <c r="C6884" s="72">
        <f>'Balance N'!K6887</f>
        <v>0</v>
      </c>
      <c r="D6884" s="72">
        <f>'Balance N'!L6887</f>
        <v>0</v>
      </c>
      <c r="E6884" s="72">
        <f>'Balance N'!M6887</f>
        <v>0</v>
      </c>
      <c r="F6884" s="72">
        <f>'Balance N'!N6887</f>
        <v>0</v>
      </c>
      <c r="G6884" s="72">
        <f>'Balance N'!O6887</f>
        <v>0</v>
      </c>
      <c r="H6884" s="72">
        <f>'Balance N'!P6887</f>
        <v>0</v>
      </c>
      <c r="I6884" s="74">
        <f t="shared" si="107"/>
        <v>0</v>
      </c>
    </row>
    <row r="6885" spans="1:9" ht="15.6">
      <c r="A6885" s="70">
        <f>'Balance N'!I6888</f>
        <v>0</v>
      </c>
      <c r="B6885" s="71">
        <f>'Balance N'!J6888</f>
        <v>0</v>
      </c>
      <c r="C6885" s="72">
        <f>'Balance N'!K6888</f>
        <v>0</v>
      </c>
      <c r="D6885" s="72">
        <f>'Balance N'!L6888</f>
        <v>0</v>
      </c>
      <c r="E6885" s="72">
        <f>'Balance N'!M6888</f>
        <v>0</v>
      </c>
      <c r="F6885" s="72">
        <f>'Balance N'!N6888</f>
        <v>0</v>
      </c>
      <c r="G6885" s="72">
        <f>'Balance N'!O6888</f>
        <v>0</v>
      </c>
      <c r="H6885" s="72">
        <f>'Balance N'!P6888</f>
        <v>0</v>
      </c>
      <c r="I6885" s="74">
        <f t="shared" si="107"/>
        <v>0</v>
      </c>
    </row>
    <row r="6886" spans="1:9" ht="15.6">
      <c r="A6886" s="70">
        <f>'Balance N'!I6889</f>
        <v>0</v>
      </c>
      <c r="B6886" s="71">
        <f>'Balance N'!J6889</f>
        <v>0</v>
      </c>
      <c r="C6886" s="72">
        <f>'Balance N'!K6889</f>
        <v>0</v>
      </c>
      <c r="D6886" s="72">
        <f>'Balance N'!L6889</f>
        <v>0</v>
      </c>
      <c r="E6886" s="72">
        <f>'Balance N'!M6889</f>
        <v>0</v>
      </c>
      <c r="F6886" s="72">
        <f>'Balance N'!N6889</f>
        <v>0</v>
      </c>
      <c r="G6886" s="72">
        <f>'Balance N'!O6889</f>
        <v>0</v>
      </c>
      <c r="H6886" s="72">
        <f>'Balance N'!P6889</f>
        <v>0</v>
      </c>
      <c r="I6886" s="74">
        <f t="shared" si="107"/>
        <v>0</v>
      </c>
    </row>
    <row r="6887" spans="1:9" ht="15.6">
      <c r="A6887" s="70">
        <f>'Balance N'!I6890</f>
        <v>0</v>
      </c>
      <c r="B6887" s="71">
        <f>'Balance N'!J6890</f>
        <v>0</v>
      </c>
      <c r="C6887" s="72">
        <f>'Balance N'!K6890</f>
        <v>0</v>
      </c>
      <c r="D6887" s="72">
        <f>'Balance N'!L6890</f>
        <v>0</v>
      </c>
      <c r="E6887" s="72">
        <f>'Balance N'!M6890</f>
        <v>0</v>
      </c>
      <c r="F6887" s="72">
        <f>'Balance N'!N6890</f>
        <v>0</v>
      </c>
      <c r="G6887" s="72">
        <f>'Balance N'!O6890</f>
        <v>0</v>
      </c>
      <c r="H6887" s="72">
        <f>'Balance N'!P6890</f>
        <v>0</v>
      </c>
      <c r="I6887" s="74">
        <f t="shared" si="107"/>
        <v>0</v>
      </c>
    </row>
    <row r="6888" spans="1:9" ht="15.6">
      <c r="A6888" s="70">
        <f>'Balance N'!I6891</f>
        <v>0</v>
      </c>
      <c r="B6888" s="71">
        <f>'Balance N'!J6891</f>
        <v>0</v>
      </c>
      <c r="C6888" s="72">
        <f>'Balance N'!K6891</f>
        <v>0</v>
      </c>
      <c r="D6888" s="72">
        <f>'Balance N'!L6891</f>
        <v>0</v>
      </c>
      <c r="E6888" s="72">
        <f>'Balance N'!M6891</f>
        <v>0</v>
      </c>
      <c r="F6888" s="72">
        <f>'Balance N'!N6891</f>
        <v>0</v>
      </c>
      <c r="G6888" s="72">
        <f>'Balance N'!O6891</f>
        <v>0</v>
      </c>
      <c r="H6888" s="72">
        <f>'Balance N'!P6891</f>
        <v>0</v>
      </c>
      <c r="I6888" s="74">
        <f t="shared" si="107"/>
        <v>0</v>
      </c>
    </row>
    <row r="6889" spans="1:9" ht="15.6">
      <c r="A6889" s="70">
        <f>'Balance N'!I6892</f>
        <v>0</v>
      </c>
      <c r="B6889" s="71">
        <f>'Balance N'!J6892</f>
        <v>0</v>
      </c>
      <c r="C6889" s="72">
        <f>'Balance N'!K6892</f>
        <v>0</v>
      </c>
      <c r="D6889" s="72">
        <f>'Balance N'!L6892</f>
        <v>0</v>
      </c>
      <c r="E6889" s="72">
        <f>'Balance N'!M6892</f>
        <v>0</v>
      </c>
      <c r="F6889" s="72">
        <f>'Balance N'!N6892</f>
        <v>0</v>
      </c>
      <c r="G6889" s="72">
        <f>'Balance N'!O6892</f>
        <v>0</v>
      </c>
      <c r="H6889" s="72">
        <f>'Balance N'!P6892</f>
        <v>0</v>
      </c>
      <c r="I6889" s="74">
        <f t="shared" si="107"/>
        <v>0</v>
      </c>
    </row>
    <row r="6890" spans="1:9" ht="15.6">
      <c r="A6890" s="70">
        <f>'Balance N'!I6893</f>
        <v>0</v>
      </c>
      <c r="B6890" s="71">
        <f>'Balance N'!J6893</f>
        <v>0</v>
      </c>
      <c r="C6890" s="72">
        <f>'Balance N'!K6893</f>
        <v>0</v>
      </c>
      <c r="D6890" s="72">
        <f>'Balance N'!L6893</f>
        <v>0</v>
      </c>
      <c r="E6890" s="72">
        <f>'Balance N'!M6893</f>
        <v>0</v>
      </c>
      <c r="F6890" s="72">
        <f>'Balance N'!N6893</f>
        <v>0</v>
      </c>
      <c r="G6890" s="72">
        <f>'Balance N'!O6893</f>
        <v>0</v>
      </c>
      <c r="H6890" s="72">
        <f>'Balance N'!P6893</f>
        <v>0</v>
      </c>
      <c r="I6890" s="74">
        <f t="shared" si="107"/>
        <v>0</v>
      </c>
    </row>
    <row r="6891" spans="1:9" ht="15.6">
      <c r="A6891" s="70">
        <f>'Balance N'!I6894</f>
        <v>0</v>
      </c>
      <c r="B6891" s="71">
        <f>'Balance N'!J6894</f>
        <v>0</v>
      </c>
      <c r="C6891" s="72">
        <f>'Balance N'!K6894</f>
        <v>0</v>
      </c>
      <c r="D6891" s="72">
        <f>'Balance N'!L6894</f>
        <v>0</v>
      </c>
      <c r="E6891" s="72">
        <f>'Balance N'!M6894</f>
        <v>0</v>
      </c>
      <c r="F6891" s="72">
        <f>'Balance N'!N6894</f>
        <v>0</v>
      </c>
      <c r="G6891" s="72">
        <f>'Balance N'!O6894</f>
        <v>0</v>
      </c>
      <c r="H6891" s="72">
        <f>'Balance N'!P6894</f>
        <v>0</v>
      </c>
      <c r="I6891" s="74">
        <f t="shared" si="107"/>
        <v>0</v>
      </c>
    </row>
    <row r="6892" spans="1:9" ht="15.6">
      <c r="A6892" s="70">
        <f>'Balance N'!I6895</f>
        <v>0</v>
      </c>
      <c r="B6892" s="71">
        <f>'Balance N'!J6895</f>
        <v>0</v>
      </c>
      <c r="C6892" s="72">
        <f>'Balance N'!K6895</f>
        <v>0</v>
      </c>
      <c r="D6892" s="72">
        <f>'Balance N'!L6895</f>
        <v>0</v>
      </c>
      <c r="E6892" s="72">
        <f>'Balance N'!M6895</f>
        <v>0</v>
      </c>
      <c r="F6892" s="72">
        <f>'Balance N'!N6895</f>
        <v>0</v>
      </c>
      <c r="G6892" s="72">
        <f>'Balance N'!O6895</f>
        <v>0</v>
      </c>
      <c r="H6892" s="72">
        <f>'Balance N'!P6895</f>
        <v>0</v>
      </c>
      <c r="I6892" s="74">
        <f t="shared" si="107"/>
        <v>0</v>
      </c>
    </row>
    <row r="6893" spans="1:9" ht="15.6">
      <c r="A6893" s="70">
        <f>'Balance N'!I6896</f>
        <v>0</v>
      </c>
      <c r="B6893" s="71">
        <f>'Balance N'!J6896</f>
        <v>0</v>
      </c>
      <c r="C6893" s="72">
        <f>'Balance N'!K6896</f>
        <v>0</v>
      </c>
      <c r="D6893" s="72">
        <f>'Balance N'!L6896</f>
        <v>0</v>
      </c>
      <c r="E6893" s="72">
        <f>'Balance N'!M6896</f>
        <v>0</v>
      </c>
      <c r="F6893" s="72">
        <f>'Balance N'!N6896</f>
        <v>0</v>
      </c>
      <c r="G6893" s="72">
        <f>'Balance N'!O6896</f>
        <v>0</v>
      </c>
      <c r="H6893" s="72">
        <f>'Balance N'!P6896</f>
        <v>0</v>
      </c>
      <c r="I6893" s="74">
        <f t="shared" si="107"/>
        <v>0</v>
      </c>
    </row>
    <row r="6894" spans="1:9" ht="15.6">
      <c r="A6894" s="70">
        <f>'Balance N'!I6897</f>
        <v>0</v>
      </c>
      <c r="B6894" s="71">
        <f>'Balance N'!J6897</f>
        <v>0</v>
      </c>
      <c r="C6894" s="72">
        <f>'Balance N'!K6897</f>
        <v>0</v>
      </c>
      <c r="D6894" s="72">
        <f>'Balance N'!L6897</f>
        <v>0</v>
      </c>
      <c r="E6894" s="72">
        <f>'Balance N'!M6897</f>
        <v>0</v>
      </c>
      <c r="F6894" s="72">
        <f>'Balance N'!N6897</f>
        <v>0</v>
      </c>
      <c r="G6894" s="72">
        <f>'Balance N'!O6897</f>
        <v>0</v>
      </c>
      <c r="H6894" s="72">
        <f>'Balance N'!P6897</f>
        <v>0</v>
      </c>
      <c r="I6894" s="74">
        <f t="shared" si="107"/>
        <v>0</v>
      </c>
    </row>
    <row r="6895" spans="1:9" ht="15.6">
      <c r="A6895" s="70">
        <f>'Balance N'!I6898</f>
        <v>0</v>
      </c>
      <c r="B6895" s="71">
        <f>'Balance N'!J6898</f>
        <v>0</v>
      </c>
      <c r="C6895" s="72">
        <f>'Balance N'!K6898</f>
        <v>0</v>
      </c>
      <c r="D6895" s="72">
        <f>'Balance N'!L6898</f>
        <v>0</v>
      </c>
      <c r="E6895" s="72">
        <f>'Balance N'!M6898</f>
        <v>0</v>
      </c>
      <c r="F6895" s="72">
        <f>'Balance N'!N6898</f>
        <v>0</v>
      </c>
      <c r="G6895" s="72">
        <f>'Balance N'!O6898</f>
        <v>0</v>
      </c>
      <c r="H6895" s="72">
        <f>'Balance N'!P6898</f>
        <v>0</v>
      </c>
      <c r="I6895" s="74">
        <f t="shared" si="107"/>
        <v>0</v>
      </c>
    </row>
    <row r="6896" spans="1:9" ht="15.6">
      <c r="A6896" s="70">
        <f>'Balance N'!I6899</f>
        <v>0</v>
      </c>
      <c r="B6896" s="71">
        <f>'Balance N'!J6899</f>
        <v>0</v>
      </c>
      <c r="C6896" s="72">
        <f>'Balance N'!K6899</f>
        <v>0</v>
      </c>
      <c r="D6896" s="72">
        <f>'Balance N'!L6899</f>
        <v>0</v>
      </c>
      <c r="E6896" s="72">
        <f>'Balance N'!M6899</f>
        <v>0</v>
      </c>
      <c r="F6896" s="72">
        <f>'Balance N'!N6899</f>
        <v>0</v>
      </c>
      <c r="G6896" s="72">
        <f>'Balance N'!O6899</f>
        <v>0</v>
      </c>
      <c r="H6896" s="72">
        <f>'Balance N'!P6899</f>
        <v>0</v>
      </c>
      <c r="I6896" s="74">
        <f t="shared" si="107"/>
        <v>0</v>
      </c>
    </row>
    <row r="6897" spans="1:9" ht="15.6">
      <c r="A6897" s="70">
        <f>'Balance N'!I6900</f>
        <v>0</v>
      </c>
      <c r="B6897" s="71">
        <f>'Balance N'!J6900</f>
        <v>0</v>
      </c>
      <c r="C6897" s="72">
        <f>'Balance N'!K6900</f>
        <v>0</v>
      </c>
      <c r="D6897" s="72">
        <f>'Balance N'!L6900</f>
        <v>0</v>
      </c>
      <c r="E6897" s="72">
        <f>'Balance N'!M6900</f>
        <v>0</v>
      </c>
      <c r="F6897" s="72">
        <f>'Balance N'!N6900</f>
        <v>0</v>
      </c>
      <c r="G6897" s="72">
        <f>'Balance N'!O6900</f>
        <v>0</v>
      </c>
      <c r="H6897" s="72">
        <f>'Balance N'!P6900</f>
        <v>0</v>
      </c>
      <c r="I6897" s="74">
        <f t="shared" si="107"/>
        <v>0</v>
      </c>
    </row>
    <row r="6898" spans="1:9" ht="15.6">
      <c r="A6898" s="70">
        <f>'Balance N'!I6901</f>
        <v>0</v>
      </c>
      <c r="B6898" s="71">
        <f>'Balance N'!J6901</f>
        <v>0</v>
      </c>
      <c r="C6898" s="72">
        <f>'Balance N'!K6901</f>
        <v>0</v>
      </c>
      <c r="D6898" s="72">
        <f>'Balance N'!L6901</f>
        <v>0</v>
      </c>
      <c r="E6898" s="72">
        <f>'Balance N'!M6901</f>
        <v>0</v>
      </c>
      <c r="F6898" s="72">
        <f>'Balance N'!N6901</f>
        <v>0</v>
      </c>
      <c r="G6898" s="72">
        <f>'Balance N'!O6901</f>
        <v>0</v>
      </c>
      <c r="H6898" s="72">
        <f>'Balance N'!P6901</f>
        <v>0</v>
      </c>
      <c r="I6898" s="74">
        <f t="shared" si="107"/>
        <v>0</v>
      </c>
    </row>
    <row r="6899" spans="1:9" ht="15.6">
      <c r="A6899" s="70">
        <f>'Balance N'!I6902</f>
        <v>0</v>
      </c>
      <c r="B6899" s="71">
        <f>'Balance N'!J6902</f>
        <v>0</v>
      </c>
      <c r="C6899" s="72">
        <f>'Balance N'!K6902</f>
        <v>0</v>
      </c>
      <c r="D6899" s="72">
        <f>'Balance N'!L6902</f>
        <v>0</v>
      </c>
      <c r="E6899" s="72">
        <f>'Balance N'!M6902</f>
        <v>0</v>
      </c>
      <c r="F6899" s="72">
        <f>'Balance N'!N6902</f>
        <v>0</v>
      </c>
      <c r="G6899" s="72">
        <f>'Balance N'!O6902</f>
        <v>0</v>
      </c>
      <c r="H6899" s="72">
        <f>'Balance N'!P6902</f>
        <v>0</v>
      </c>
      <c r="I6899" s="74">
        <f t="shared" si="107"/>
        <v>0</v>
      </c>
    </row>
    <row r="6900" spans="1:9" ht="15.6">
      <c r="A6900" s="70">
        <f>'Balance N'!I6903</f>
        <v>0</v>
      </c>
      <c r="B6900" s="71">
        <f>'Balance N'!J6903</f>
        <v>0</v>
      </c>
      <c r="C6900" s="72">
        <f>'Balance N'!K6903</f>
        <v>0</v>
      </c>
      <c r="D6900" s="72">
        <f>'Balance N'!L6903</f>
        <v>0</v>
      </c>
      <c r="E6900" s="72">
        <f>'Balance N'!M6903</f>
        <v>0</v>
      </c>
      <c r="F6900" s="72">
        <f>'Balance N'!N6903</f>
        <v>0</v>
      </c>
      <c r="G6900" s="72">
        <f>'Balance N'!O6903</f>
        <v>0</v>
      </c>
      <c r="H6900" s="72">
        <f>'Balance N'!P6903</f>
        <v>0</v>
      </c>
      <c r="I6900" s="74">
        <f t="shared" si="107"/>
        <v>0</v>
      </c>
    </row>
    <row r="6901" spans="1:9" ht="15.6">
      <c r="A6901" s="70">
        <f>'Balance N'!I6904</f>
        <v>0</v>
      </c>
      <c r="B6901" s="71">
        <f>'Balance N'!J6904</f>
        <v>0</v>
      </c>
      <c r="C6901" s="72">
        <f>'Balance N'!K6904</f>
        <v>0</v>
      </c>
      <c r="D6901" s="72">
        <f>'Balance N'!L6904</f>
        <v>0</v>
      </c>
      <c r="E6901" s="72">
        <f>'Balance N'!M6904</f>
        <v>0</v>
      </c>
      <c r="F6901" s="72">
        <f>'Balance N'!N6904</f>
        <v>0</v>
      </c>
      <c r="G6901" s="72">
        <f>'Balance N'!O6904</f>
        <v>0</v>
      </c>
      <c r="H6901" s="72">
        <f>'Balance N'!P6904</f>
        <v>0</v>
      </c>
      <c r="I6901" s="74">
        <f t="shared" si="107"/>
        <v>0</v>
      </c>
    </row>
    <row r="6902" spans="1:9" ht="15.6">
      <c r="A6902" s="70">
        <f>'Balance N'!I6905</f>
        <v>0</v>
      </c>
      <c r="B6902" s="71">
        <f>'Balance N'!J6905</f>
        <v>0</v>
      </c>
      <c r="C6902" s="72">
        <f>'Balance N'!K6905</f>
        <v>0</v>
      </c>
      <c r="D6902" s="72">
        <f>'Balance N'!L6905</f>
        <v>0</v>
      </c>
      <c r="E6902" s="72">
        <f>'Balance N'!M6905</f>
        <v>0</v>
      </c>
      <c r="F6902" s="72">
        <f>'Balance N'!N6905</f>
        <v>0</v>
      </c>
      <c r="G6902" s="72">
        <f>'Balance N'!O6905</f>
        <v>0</v>
      </c>
      <c r="H6902" s="72">
        <f>'Balance N'!P6905</f>
        <v>0</v>
      </c>
      <c r="I6902" s="74">
        <f t="shared" si="107"/>
        <v>0</v>
      </c>
    </row>
    <row r="6903" spans="1:9" ht="15.6">
      <c r="A6903" s="70">
        <f>'Balance N'!I6906</f>
        <v>0</v>
      </c>
      <c r="B6903" s="71">
        <f>'Balance N'!J6906</f>
        <v>0</v>
      </c>
      <c r="C6903" s="72">
        <f>'Balance N'!K6906</f>
        <v>0</v>
      </c>
      <c r="D6903" s="72">
        <f>'Balance N'!L6906</f>
        <v>0</v>
      </c>
      <c r="E6903" s="72">
        <f>'Balance N'!M6906</f>
        <v>0</v>
      </c>
      <c r="F6903" s="72">
        <f>'Balance N'!N6906</f>
        <v>0</v>
      </c>
      <c r="G6903" s="72">
        <f>'Balance N'!O6906</f>
        <v>0</v>
      </c>
      <c r="H6903" s="72">
        <f>'Balance N'!P6906</f>
        <v>0</v>
      </c>
      <c r="I6903" s="74">
        <f t="shared" si="107"/>
        <v>0</v>
      </c>
    </row>
    <row r="6904" spans="1:9" ht="15.6">
      <c r="A6904" s="70">
        <f>'Balance N'!I6907</f>
        <v>0</v>
      </c>
      <c r="B6904" s="71">
        <f>'Balance N'!J6907</f>
        <v>0</v>
      </c>
      <c r="C6904" s="72">
        <f>'Balance N'!K6907</f>
        <v>0</v>
      </c>
      <c r="D6904" s="72">
        <f>'Balance N'!L6907</f>
        <v>0</v>
      </c>
      <c r="E6904" s="72">
        <f>'Balance N'!M6907</f>
        <v>0</v>
      </c>
      <c r="F6904" s="72">
        <f>'Balance N'!N6907</f>
        <v>0</v>
      </c>
      <c r="G6904" s="72">
        <f>'Balance N'!O6907</f>
        <v>0</v>
      </c>
      <c r="H6904" s="72">
        <f>'Balance N'!P6907</f>
        <v>0</v>
      </c>
      <c r="I6904" s="74">
        <f t="shared" si="107"/>
        <v>0</v>
      </c>
    </row>
    <row r="6905" spans="1:9" ht="15.6">
      <c r="A6905" s="70">
        <f>'Balance N'!I6908</f>
        <v>0</v>
      </c>
      <c r="B6905" s="71">
        <f>'Balance N'!J6908</f>
        <v>0</v>
      </c>
      <c r="C6905" s="72">
        <f>'Balance N'!K6908</f>
        <v>0</v>
      </c>
      <c r="D6905" s="72">
        <f>'Balance N'!L6908</f>
        <v>0</v>
      </c>
      <c r="E6905" s="72">
        <f>'Balance N'!M6908</f>
        <v>0</v>
      </c>
      <c r="F6905" s="72">
        <f>'Balance N'!N6908</f>
        <v>0</v>
      </c>
      <c r="G6905" s="72">
        <f>'Balance N'!O6908</f>
        <v>0</v>
      </c>
      <c r="H6905" s="72">
        <f>'Balance N'!P6908</f>
        <v>0</v>
      </c>
      <c r="I6905" s="74">
        <f t="shared" si="107"/>
        <v>0</v>
      </c>
    </row>
    <row r="6906" spans="1:9" ht="15.6">
      <c r="A6906" s="70">
        <f>'Balance N'!I6909</f>
        <v>0</v>
      </c>
      <c r="B6906" s="71">
        <f>'Balance N'!J6909</f>
        <v>0</v>
      </c>
      <c r="C6906" s="72">
        <f>'Balance N'!K6909</f>
        <v>0</v>
      </c>
      <c r="D6906" s="72">
        <f>'Balance N'!L6909</f>
        <v>0</v>
      </c>
      <c r="E6906" s="72">
        <f>'Balance N'!M6909</f>
        <v>0</v>
      </c>
      <c r="F6906" s="72">
        <f>'Balance N'!N6909</f>
        <v>0</v>
      </c>
      <c r="G6906" s="72">
        <f>'Balance N'!O6909</f>
        <v>0</v>
      </c>
      <c r="H6906" s="72">
        <f>'Balance N'!P6909</f>
        <v>0</v>
      </c>
      <c r="I6906" s="74">
        <f t="shared" si="107"/>
        <v>0</v>
      </c>
    </row>
    <row r="6907" spans="1:9" ht="15.6">
      <c r="A6907" s="70">
        <f>'Balance N'!I6910</f>
        <v>0</v>
      </c>
      <c r="B6907" s="71">
        <f>'Balance N'!J6910</f>
        <v>0</v>
      </c>
      <c r="C6907" s="72">
        <f>'Balance N'!K6910</f>
        <v>0</v>
      </c>
      <c r="D6907" s="72">
        <f>'Balance N'!L6910</f>
        <v>0</v>
      </c>
      <c r="E6907" s="72">
        <f>'Balance N'!M6910</f>
        <v>0</v>
      </c>
      <c r="F6907" s="72">
        <f>'Balance N'!N6910</f>
        <v>0</v>
      </c>
      <c r="G6907" s="72">
        <f>'Balance N'!O6910</f>
        <v>0</v>
      </c>
      <c r="H6907" s="72">
        <f>'Balance N'!P6910</f>
        <v>0</v>
      </c>
      <c r="I6907" s="74">
        <f t="shared" si="107"/>
        <v>0</v>
      </c>
    </row>
    <row r="6908" spans="1:9" ht="15.6">
      <c r="A6908" s="70">
        <f>'Balance N'!I6911</f>
        <v>0</v>
      </c>
      <c r="B6908" s="71">
        <f>'Balance N'!J6911</f>
        <v>0</v>
      </c>
      <c r="C6908" s="72">
        <f>'Balance N'!K6911</f>
        <v>0</v>
      </c>
      <c r="D6908" s="72">
        <f>'Balance N'!L6911</f>
        <v>0</v>
      </c>
      <c r="E6908" s="72">
        <f>'Balance N'!M6911</f>
        <v>0</v>
      </c>
      <c r="F6908" s="72">
        <f>'Balance N'!N6911</f>
        <v>0</v>
      </c>
      <c r="G6908" s="72">
        <f>'Balance N'!O6911</f>
        <v>0</v>
      </c>
      <c r="H6908" s="72">
        <f>'Balance N'!P6911</f>
        <v>0</v>
      </c>
      <c r="I6908" s="74">
        <f t="shared" si="107"/>
        <v>0</v>
      </c>
    </row>
    <row r="6909" spans="1:9" ht="15.6">
      <c r="A6909" s="70">
        <f>'Balance N'!I6912</f>
        <v>0</v>
      </c>
      <c r="B6909" s="71">
        <f>'Balance N'!J6912</f>
        <v>0</v>
      </c>
      <c r="C6909" s="72">
        <f>'Balance N'!K6912</f>
        <v>0</v>
      </c>
      <c r="D6909" s="72">
        <f>'Balance N'!L6912</f>
        <v>0</v>
      </c>
      <c r="E6909" s="72">
        <f>'Balance N'!M6912</f>
        <v>0</v>
      </c>
      <c r="F6909" s="72">
        <f>'Balance N'!N6912</f>
        <v>0</v>
      </c>
      <c r="G6909" s="72">
        <f>'Balance N'!O6912</f>
        <v>0</v>
      </c>
      <c r="H6909" s="72">
        <f>'Balance N'!P6912</f>
        <v>0</v>
      </c>
      <c r="I6909" s="74">
        <f t="shared" si="107"/>
        <v>0</v>
      </c>
    </row>
    <row r="6910" spans="1:9" ht="15.6">
      <c r="A6910" s="70">
        <f>'Balance N'!I6913</f>
        <v>0</v>
      </c>
      <c r="B6910" s="71">
        <f>'Balance N'!J6913</f>
        <v>0</v>
      </c>
      <c r="C6910" s="72">
        <f>'Balance N'!K6913</f>
        <v>0</v>
      </c>
      <c r="D6910" s="72">
        <f>'Balance N'!L6913</f>
        <v>0</v>
      </c>
      <c r="E6910" s="72">
        <f>'Balance N'!M6913</f>
        <v>0</v>
      </c>
      <c r="F6910" s="72">
        <f>'Balance N'!N6913</f>
        <v>0</v>
      </c>
      <c r="G6910" s="72">
        <f>'Balance N'!O6913</f>
        <v>0</v>
      </c>
      <c r="H6910" s="72">
        <f>'Balance N'!P6913</f>
        <v>0</v>
      </c>
      <c r="I6910" s="74">
        <f t="shared" si="107"/>
        <v>0</v>
      </c>
    </row>
    <row r="6911" spans="1:9" ht="15.6">
      <c r="A6911" s="70">
        <f>'Balance N'!I6914</f>
        <v>0</v>
      </c>
      <c r="B6911" s="71">
        <f>'Balance N'!J6914</f>
        <v>0</v>
      </c>
      <c r="C6911" s="72">
        <f>'Balance N'!K6914</f>
        <v>0</v>
      </c>
      <c r="D6911" s="72">
        <f>'Balance N'!L6914</f>
        <v>0</v>
      </c>
      <c r="E6911" s="72">
        <f>'Balance N'!M6914</f>
        <v>0</v>
      </c>
      <c r="F6911" s="72">
        <f>'Balance N'!N6914</f>
        <v>0</v>
      </c>
      <c r="G6911" s="72">
        <f>'Balance N'!O6914</f>
        <v>0</v>
      </c>
      <c r="H6911" s="72">
        <f>'Balance N'!P6914</f>
        <v>0</v>
      </c>
      <c r="I6911" s="74">
        <f t="shared" si="107"/>
        <v>0</v>
      </c>
    </row>
    <row r="6912" spans="1:9" ht="15.6">
      <c r="A6912" s="70">
        <f>'Balance N'!I6915</f>
        <v>0</v>
      </c>
      <c r="B6912" s="71">
        <f>'Balance N'!J6915</f>
        <v>0</v>
      </c>
      <c r="C6912" s="72">
        <f>'Balance N'!K6915</f>
        <v>0</v>
      </c>
      <c r="D6912" s="72">
        <f>'Balance N'!L6915</f>
        <v>0</v>
      </c>
      <c r="E6912" s="72">
        <f>'Balance N'!M6915</f>
        <v>0</v>
      </c>
      <c r="F6912" s="72">
        <f>'Balance N'!N6915</f>
        <v>0</v>
      </c>
      <c r="G6912" s="72">
        <f>'Balance N'!O6915</f>
        <v>0</v>
      </c>
      <c r="H6912" s="72">
        <f>'Balance N'!P6915</f>
        <v>0</v>
      </c>
      <c r="I6912" s="74">
        <f t="shared" si="107"/>
        <v>0</v>
      </c>
    </row>
    <row r="6913" spans="1:9" ht="15.6">
      <c r="A6913" s="70">
        <f>'Balance N'!I6916</f>
        <v>0</v>
      </c>
      <c r="B6913" s="71">
        <f>'Balance N'!J6916</f>
        <v>0</v>
      </c>
      <c r="C6913" s="72">
        <f>'Balance N'!K6916</f>
        <v>0</v>
      </c>
      <c r="D6913" s="72">
        <f>'Balance N'!L6916</f>
        <v>0</v>
      </c>
      <c r="E6913" s="72">
        <f>'Balance N'!M6916</f>
        <v>0</v>
      </c>
      <c r="F6913" s="72">
        <f>'Balance N'!N6916</f>
        <v>0</v>
      </c>
      <c r="G6913" s="72">
        <f>'Balance N'!O6916</f>
        <v>0</v>
      </c>
      <c r="H6913" s="72">
        <f>'Balance N'!P6916</f>
        <v>0</v>
      </c>
      <c r="I6913" s="74">
        <f t="shared" si="107"/>
        <v>0</v>
      </c>
    </row>
    <row r="6914" spans="1:9" ht="15.6">
      <c r="A6914" s="70">
        <f>'Balance N'!I6917</f>
        <v>0</v>
      </c>
      <c r="B6914" s="71">
        <f>'Balance N'!J6917</f>
        <v>0</v>
      </c>
      <c r="C6914" s="72">
        <f>'Balance N'!K6917</f>
        <v>0</v>
      </c>
      <c r="D6914" s="72">
        <f>'Balance N'!L6917</f>
        <v>0</v>
      </c>
      <c r="E6914" s="72">
        <f>'Balance N'!M6917</f>
        <v>0</v>
      </c>
      <c r="F6914" s="72">
        <f>'Balance N'!N6917</f>
        <v>0</v>
      </c>
      <c r="G6914" s="72">
        <f>'Balance N'!O6917</f>
        <v>0</v>
      </c>
      <c r="H6914" s="72">
        <f>'Balance N'!P6917</f>
        <v>0</v>
      </c>
      <c r="I6914" s="74">
        <f t="shared" si="107"/>
        <v>0</v>
      </c>
    </row>
    <row r="6915" spans="1:9" ht="15.6">
      <c r="A6915" s="70">
        <f>'Balance N'!I6918</f>
        <v>0</v>
      </c>
      <c r="B6915" s="71">
        <f>'Balance N'!J6918</f>
        <v>0</v>
      </c>
      <c r="C6915" s="72">
        <f>'Balance N'!K6918</f>
        <v>0</v>
      </c>
      <c r="D6915" s="72">
        <f>'Balance N'!L6918</f>
        <v>0</v>
      </c>
      <c r="E6915" s="72">
        <f>'Balance N'!M6918</f>
        <v>0</v>
      </c>
      <c r="F6915" s="72">
        <f>'Balance N'!N6918</f>
        <v>0</v>
      </c>
      <c r="G6915" s="72">
        <f>'Balance N'!O6918</f>
        <v>0</v>
      </c>
      <c r="H6915" s="72">
        <f>'Balance N'!P6918</f>
        <v>0</v>
      </c>
      <c r="I6915" s="74">
        <f t="shared" ref="I6915:I6978" si="108">(C6915-D6915)+(E6915-F6915)-(G6915-H6915)</f>
        <v>0</v>
      </c>
    </row>
    <row r="6916" spans="1:9" ht="15.6">
      <c r="A6916" s="70">
        <f>'Balance N'!I6919</f>
        <v>0</v>
      </c>
      <c r="B6916" s="71">
        <f>'Balance N'!J6919</f>
        <v>0</v>
      </c>
      <c r="C6916" s="72">
        <f>'Balance N'!K6919</f>
        <v>0</v>
      </c>
      <c r="D6916" s="72">
        <f>'Balance N'!L6919</f>
        <v>0</v>
      </c>
      <c r="E6916" s="72">
        <f>'Balance N'!M6919</f>
        <v>0</v>
      </c>
      <c r="F6916" s="72">
        <f>'Balance N'!N6919</f>
        <v>0</v>
      </c>
      <c r="G6916" s="72">
        <f>'Balance N'!O6919</f>
        <v>0</v>
      </c>
      <c r="H6916" s="72">
        <f>'Balance N'!P6919</f>
        <v>0</v>
      </c>
      <c r="I6916" s="74">
        <f t="shared" si="108"/>
        <v>0</v>
      </c>
    </row>
    <row r="6917" spans="1:9" ht="15.6">
      <c r="A6917" s="70">
        <f>'Balance N'!I6920</f>
        <v>0</v>
      </c>
      <c r="B6917" s="71">
        <f>'Balance N'!J6920</f>
        <v>0</v>
      </c>
      <c r="C6917" s="72">
        <f>'Balance N'!K6920</f>
        <v>0</v>
      </c>
      <c r="D6917" s="72">
        <f>'Balance N'!L6920</f>
        <v>0</v>
      </c>
      <c r="E6917" s="72">
        <f>'Balance N'!M6920</f>
        <v>0</v>
      </c>
      <c r="F6917" s="72">
        <f>'Balance N'!N6920</f>
        <v>0</v>
      </c>
      <c r="G6917" s="72">
        <f>'Balance N'!O6920</f>
        <v>0</v>
      </c>
      <c r="H6917" s="72">
        <f>'Balance N'!P6920</f>
        <v>0</v>
      </c>
      <c r="I6917" s="74">
        <f t="shared" si="108"/>
        <v>0</v>
      </c>
    </row>
    <row r="6918" spans="1:9" ht="15.6">
      <c r="A6918" s="70">
        <f>'Balance N'!I6921</f>
        <v>0</v>
      </c>
      <c r="B6918" s="71">
        <f>'Balance N'!J6921</f>
        <v>0</v>
      </c>
      <c r="C6918" s="72">
        <f>'Balance N'!K6921</f>
        <v>0</v>
      </c>
      <c r="D6918" s="72">
        <f>'Balance N'!L6921</f>
        <v>0</v>
      </c>
      <c r="E6918" s="72">
        <f>'Balance N'!M6921</f>
        <v>0</v>
      </c>
      <c r="F6918" s="72">
        <f>'Balance N'!N6921</f>
        <v>0</v>
      </c>
      <c r="G6918" s="72">
        <f>'Balance N'!O6921</f>
        <v>0</v>
      </c>
      <c r="H6918" s="72">
        <f>'Balance N'!P6921</f>
        <v>0</v>
      </c>
      <c r="I6918" s="74">
        <f t="shared" si="108"/>
        <v>0</v>
      </c>
    </row>
    <row r="6919" spans="1:9" ht="15.6">
      <c r="A6919" s="70">
        <f>'Balance N'!I6922</f>
        <v>0</v>
      </c>
      <c r="B6919" s="71">
        <f>'Balance N'!J6922</f>
        <v>0</v>
      </c>
      <c r="C6919" s="72">
        <f>'Balance N'!K6922</f>
        <v>0</v>
      </c>
      <c r="D6919" s="72">
        <f>'Balance N'!L6922</f>
        <v>0</v>
      </c>
      <c r="E6919" s="72">
        <f>'Balance N'!M6922</f>
        <v>0</v>
      </c>
      <c r="F6919" s="72">
        <f>'Balance N'!N6922</f>
        <v>0</v>
      </c>
      <c r="G6919" s="72">
        <f>'Balance N'!O6922</f>
        <v>0</v>
      </c>
      <c r="H6919" s="72">
        <f>'Balance N'!P6922</f>
        <v>0</v>
      </c>
      <c r="I6919" s="74">
        <f t="shared" si="108"/>
        <v>0</v>
      </c>
    </row>
    <row r="6920" spans="1:9" ht="15.6">
      <c r="A6920" s="70">
        <f>'Balance N'!I6923</f>
        <v>0</v>
      </c>
      <c r="B6920" s="71">
        <f>'Balance N'!J6923</f>
        <v>0</v>
      </c>
      <c r="C6920" s="72">
        <f>'Balance N'!K6923</f>
        <v>0</v>
      </c>
      <c r="D6920" s="72">
        <f>'Balance N'!L6923</f>
        <v>0</v>
      </c>
      <c r="E6920" s="72">
        <f>'Balance N'!M6923</f>
        <v>0</v>
      </c>
      <c r="F6920" s="72">
        <f>'Balance N'!N6923</f>
        <v>0</v>
      </c>
      <c r="G6920" s="72">
        <f>'Balance N'!O6923</f>
        <v>0</v>
      </c>
      <c r="H6920" s="72">
        <f>'Balance N'!P6923</f>
        <v>0</v>
      </c>
      <c r="I6920" s="74">
        <f t="shared" si="108"/>
        <v>0</v>
      </c>
    </row>
    <row r="6921" spans="1:9" ht="15.6">
      <c r="A6921" s="70">
        <f>'Balance N'!I6924</f>
        <v>0</v>
      </c>
      <c r="B6921" s="71">
        <f>'Balance N'!J6924</f>
        <v>0</v>
      </c>
      <c r="C6921" s="72">
        <f>'Balance N'!K6924</f>
        <v>0</v>
      </c>
      <c r="D6921" s="72">
        <f>'Balance N'!L6924</f>
        <v>0</v>
      </c>
      <c r="E6921" s="72">
        <f>'Balance N'!M6924</f>
        <v>0</v>
      </c>
      <c r="F6921" s="72">
        <f>'Balance N'!N6924</f>
        <v>0</v>
      </c>
      <c r="G6921" s="72">
        <f>'Balance N'!O6924</f>
        <v>0</v>
      </c>
      <c r="H6921" s="72">
        <f>'Balance N'!P6924</f>
        <v>0</v>
      </c>
      <c r="I6921" s="74">
        <f t="shared" si="108"/>
        <v>0</v>
      </c>
    </row>
    <row r="6922" spans="1:9" ht="15.6">
      <c r="A6922" s="70">
        <f>'Balance N'!I6925</f>
        <v>0</v>
      </c>
      <c r="B6922" s="71">
        <f>'Balance N'!J6925</f>
        <v>0</v>
      </c>
      <c r="C6922" s="72">
        <f>'Balance N'!K6925</f>
        <v>0</v>
      </c>
      <c r="D6922" s="72">
        <f>'Balance N'!L6925</f>
        <v>0</v>
      </c>
      <c r="E6922" s="72">
        <f>'Balance N'!M6925</f>
        <v>0</v>
      </c>
      <c r="F6922" s="72">
        <f>'Balance N'!N6925</f>
        <v>0</v>
      </c>
      <c r="G6922" s="72">
        <f>'Balance N'!O6925</f>
        <v>0</v>
      </c>
      <c r="H6922" s="72">
        <f>'Balance N'!P6925</f>
        <v>0</v>
      </c>
      <c r="I6922" s="74">
        <f t="shared" si="108"/>
        <v>0</v>
      </c>
    </row>
    <row r="6923" spans="1:9" ht="15.6">
      <c r="A6923" s="70">
        <f>'Balance N'!I6926</f>
        <v>0</v>
      </c>
      <c r="B6923" s="71">
        <f>'Balance N'!J6926</f>
        <v>0</v>
      </c>
      <c r="C6923" s="72">
        <f>'Balance N'!K6926</f>
        <v>0</v>
      </c>
      <c r="D6923" s="72">
        <f>'Balance N'!L6926</f>
        <v>0</v>
      </c>
      <c r="E6923" s="72">
        <f>'Balance N'!M6926</f>
        <v>0</v>
      </c>
      <c r="F6923" s="72">
        <f>'Balance N'!N6926</f>
        <v>0</v>
      </c>
      <c r="G6923" s="72">
        <f>'Balance N'!O6926</f>
        <v>0</v>
      </c>
      <c r="H6923" s="72">
        <f>'Balance N'!P6926</f>
        <v>0</v>
      </c>
      <c r="I6923" s="74">
        <f t="shared" si="108"/>
        <v>0</v>
      </c>
    </row>
    <row r="6924" spans="1:9" ht="15.6">
      <c r="A6924" s="70">
        <f>'Balance N'!I6927</f>
        <v>0</v>
      </c>
      <c r="B6924" s="71">
        <f>'Balance N'!J6927</f>
        <v>0</v>
      </c>
      <c r="C6924" s="72">
        <f>'Balance N'!K6927</f>
        <v>0</v>
      </c>
      <c r="D6924" s="72">
        <f>'Balance N'!L6927</f>
        <v>0</v>
      </c>
      <c r="E6924" s="72">
        <f>'Balance N'!M6927</f>
        <v>0</v>
      </c>
      <c r="F6924" s="72">
        <f>'Balance N'!N6927</f>
        <v>0</v>
      </c>
      <c r="G6924" s="72">
        <f>'Balance N'!O6927</f>
        <v>0</v>
      </c>
      <c r="H6924" s="72">
        <f>'Balance N'!P6927</f>
        <v>0</v>
      </c>
      <c r="I6924" s="74">
        <f t="shared" si="108"/>
        <v>0</v>
      </c>
    </row>
    <row r="6925" spans="1:9" ht="15.6">
      <c r="A6925" s="70">
        <f>'Balance N'!I6928</f>
        <v>0</v>
      </c>
      <c r="B6925" s="71">
        <f>'Balance N'!J6928</f>
        <v>0</v>
      </c>
      <c r="C6925" s="72">
        <f>'Balance N'!K6928</f>
        <v>0</v>
      </c>
      <c r="D6925" s="72">
        <f>'Balance N'!L6928</f>
        <v>0</v>
      </c>
      <c r="E6925" s="72">
        <f>'Balance N'!M6928</f>
        <v>0</v>
      </c>
      <c r="F6925" s="72">
        <f>'Balance N'!N6928</f>
        <v>0</v>
      </c>
      <c r="G6925" s="72">
        <f>'Balance N'!O6928</f>
        <v>0</v>
      </c>
      <c r="H6925" s="72">
        <f>'Balance N'!P6928</f>
        <v>0</v>
      </c>
      <c r="I6925" s="74">
        <f t="shared" si="108"/>
        <v>0</v>
      </c>
    </row>
    <row r="6926" spans="1:9" ht="15.6">
      <c r="A6926" s="70">
        <f>'Balance N'!I6929</f>
        <v>0</v>
      </c>
      <c r="B6926" s="71">
        <f>'Balance N'!J6929</f>
        <v>0</v>
      </c>
      <c r="C6926" s="72">
        <f>'Balance N'!K6929</f>
        <v>0</v>
      </c>
      <c r="D6926" s="72">
        <f>'Balance N'!L6929</f>
        <v>0</v>
      </c>
      <c r="E6926" s="72">
        <f>'Balance N'!M6929</f>
        <v>0</v>
      </c>
      <c r="F6926" s="72">
        <f>'Balance N'!N6929</f>
        <v>0</v>
      </c>
      <c r="G6926" s="72">
        <f>'Balance N'!O6929</f>
        <v>0</v>
      </c>
      <c r="H6926" s="72">
        <f>'Balance N'!P6929</f>
        <v>0</v>
      </c>
      <c r="I6926" s="74">
        <f t="shared" si="108"/>
        <v>0</v>
      </c>
    </row>
    <row r="6927" spans="1:9" ht="15.6">
      <c r="A6927" s="70">
        <f>'Balance N'!I6930</f>
        <v>0</v>
      </c>
      <c r="B6927" s="71">
        <f>'Balance N'!J6930</f>
        <v>0</v>
      </c>
      <c r="C6927" s="72">
        <f>'Balance N'!K6930</f>
        <v>0</v>
      </c>
      <c r="D6927" s="72">
        <f>'Balance N'!L6930</f>
        <v>0</v>
      </c>
      <c r="E6927" s="72">
        <f>'Balance N'!M6930</f>
        <v>0</v>
      </c>
      <c r="F6927" s="72">
        <f>'Balance N'!N6930</f>
        <v>0</v>
      </c>
      <c r="G6927" s="72">
        <f>'Balance N'!O6930</f>
        <v>0</v>
      </c>
      <c r="H6927" s="72">
        <f>'Balance N'!P6930</f>
        <v>0</v>
      </c>
      <c r="I6927" s="74">
        <f t="shared" si="108"/>
        <v>0</v>
      </c>
    </row>
    <row r="6928" spans="1:9" ht="15.6">
      <c r="A6928" s="70">
        <f>'Balance N'!I6931</f>
        <v>0</v>
      </c>
      <c r="B6928" s="71">
        <f>'Balance N'!J6931</f>
        <v>0</v>
      </c>
      <c r="C6928" s="72">
        <f>'Balance N'!K6931</f>
        <v>0</v>
      </c>
      <c r="D6928" s="72">
        <f>'Balance N'!L6931</f>
        <v>0</v>
      </c>
      <c r="E6928" s="72">
        <f>'Balance N'!M6931</f>
        <v>0</v>
      </c>
      <c r="F6928" s="72">
        <f>'Balance N'!N6931</f>
        <v>0</v>
      </c>
      <c r="G6928" s="72">
        <f>'Balance N'!O6931</f>
        <v>0</v>
      </c>
      <c r="H6928" s="72">
        <f>'Balance N'!P6931</f>
        <v>0</v>
      </c>
      <c r="I6928" s="74">
        <f t="shared" si="108"/>
        <v>0</v>
      </c>
    </row>
    <row r="6929" spans="1:9" ht="15.6">
      <c r="A6929" s="70">
        <f>'Balance N'!I6932</f>
        <v>0</v>
      </c>
      <c r="B6929" s="71">
        <f>'Balance N'!J6932</f>
        <v>0</v>
      </c>
      <c r="C6929" s="72">
        <f>'Balance N'!K6932</f>
        <v>0</v>
      </c>
      <c r="D6929" s="72">
        <f>'Balance N'!L6932</f>
        <v>0</v>
      </c>
      <c r="E6929" s="72">
        <f>'Balance N'!M6932</f>
        <v>0</v>
      </c>
      <c r="F6929" s="72">
        <f>'Balance N'!N6932</f>
        <v>0</v>
      </c>
      <c r="G6929" s="72">
        <f>'Balance N'!O6932</f>
        <v>0</v>
      </c>
      <c r="H6929" s="72">
        <f>'Balance N'!P6932</f>
        <v>0</v>
      </c>
      <c r="I6929" s="74">
        <f t="shared" si="108"/>
        <v>0</v>
      </c>
    </row>
    <row r="6930" spans="1:9" ht="15.6">
      <c r="A6930" s="70">
        <f>'Balance N'!I6933</f>
        <v>0</v>
      </c>
      <c r="B6930" s="71">
        <f>'Balance N'!J6933</f>
        <v>0</v>
      </c>
      <c r="C6930" s="72">
        <f>'Balance N'!K6933</f>
        <v>0</v>
      </c>
      <c r="D6930" s="72">
        <f>'Balance N'!L6933</f>
        <v>0</v>
      </c>
      <c r="E6930" s="72">
        <f>'Balance N'!M6933</f>
        <v>0</v>
      </c>
      <c r="F6930" s="72">
        <f>'Balance N'!N6933</f>
        <v>0</v>
      </c>
      <c r="G6930" s="72">
        <f>'Balance N'!O6933</f>
        <v>0</v>
      </c>
      <c r="H6930" s="72">
        <f>'Balance N'!P6933</f>
        <v>0</v>
      </c>
      <c r="I6930" s="74">
        <f t="shared" si="108"/>
        <v>0</v>
      </c>
    </row>
    <row r="6931" spans="1:9" ht="15.6">
      <c r="A6931" s="70">
        <f>'Balance N'!I6934</f>
        <v>0</v>
      </c>
      <c r="B6931" s="71">
        <f>'Balance N'!J6934</f>
        <v>0</v>
      </c>
      <c r="C6931" s="72">
        <f>'Balance N'!K6934</f>
        <v>0</v>
      </c>
      <c r="D6931" s="72">
        <f>'Balance N'!L6934</f>
        <v>0</v>
      </c>
      <c r="E6931" s="72">
        <f>'Balance N'!M6934</f>
        <v>0</v>
      </c>
      <c r="F6931" s="72">
        <f>'Balance N'!N6934</f>
        <v>0</v>
      </c>
      <c r="G6931" s="72">
        <f>'Balance N'!O6934</f>
        <v>0</v>
      </c>
      <c r="H6931" s="72">
        <f>'Balance N'!P6934</f>
        <v>0</v>
      </c>
      <c r="I6931" s="74">
        <f t="shared" si="108"/>
        <v>0</v>
      </c>
    </row>
    <row r="6932" spans="1:9" ht="15.6">
      <c r="A6932" s="70">
        <f>'Balance N'!I6935</f>
        <v>0</v>
      </c>
      <c r="B6932" s="71">
        <f>'Balance N'!J6935</f>
        <v>0</v>
      </c>
      <c r="C6932" s="72">
        <f>'Balance N'!K6935</f>
        <v>0</v>
      </c>
      <c r="D6932" s="72">
        <f>'Balance N'!L6935</f>
        <v>0</v>
      </c>
      <c r="E6932" s="72">
        <f>'Balance N'!M6935</f>
        <v>0</v>
      </c>
      <c r="F6932" s="72">
        <f>'Balance N'!N6935</f>
        <v>0</v>
      </c>
      <c r="G6932" s="72">
        <f>'Balance N'!O6935</f>
        <v>0</v>
      </c>
      <c r="H6932" s="72">
        <f>'Balance N'!P6935</f>
        <v>0</v>
      </c>
      <c r="I6932" s="74">
        <f t="shared" si="108"/>
        <v>0</v>
      </c>
    </row>
    <row r="6933" spans="1:9" ht="15.6">
      <c r="A6933" s="70">
        <f>'Balance N'!I6936</f>
        <v>0</v>
      </c>
      <c r="B6933" s="71">
        <f>'Balance N'!J6936</f>
        <v>0</v>
      </c>
      <c r="C6933" s="72">
        <f>'Balance N'!K6936</f>
        <v>0</v>
      </c>
      <c r="D6933" s="72">
        <f>'Balance N'!L6936</f>
        <v>0</v>
      </c>
      <c r="E6933" s="72">
        <f>'Balance N'!M6936</f>
        <v>0</v>
      </c>
      <c r="F6933" s="72">
        <f>'Balance N'!N6936</f>
        <v>0</v>
      </c>
      <c r="G6933" s="72">
        <f>'Balance N'!O6936</f>
        <v>0</v>
      </c>
      <c r="H6933" s="72">
        <f>'Balance N'!P6936</f>
        <v>0</v>
      </c>
      <c r="I6933" s="74">
        <f t="shared" si="108"/>
        <v>0</v>
      </c>
    </row>
    <row r="6934" spans="1:9" ht="15.6">
      <c r="A6934" s="70">
        <f>'Balance N'!I6937</f>
        <v>0</v>
      </c>
      <c r="B6934" s="71">
        <f>'Balance N'!J6937</f>
        <v>0</v>
      </c>
      <c r="C6934" s="72">
        <f>'Balance N'!K6937</f>
        <v>0</v>
      </c>
      <c r="D6934" s="72">
        <f>'Balance N'!L6937</f>
        <v>0</v>
      </c>
      <c r="E6934" s="72">
        <f>'Balance N'!M6937</f>
        <v>0</v>
      </c>
      <c r="F6934" s="72">
        <f>'Balance N'!N6937</f>
        <v>0</v>
      </c>
      <c r="G6934" s="72">
        <f>'Balance N'!O6937</f>
        <v>0</v>
      </c>
      <c r="H6934" s="72">
        <f>'Balance N'!P6937</f>
        <v>0</v>
      </c>
      <c r="I6934" s="74">
        <f t="shared" si="108"/>
        <v>0</v>
      </c>
    </row>
    <row r="6935" spans="1:9" ht="15.6">
      <c r="A6935" s="70">
        <f>'Balance N'!I6938</f>
        <v>0</v>
      </c>
      <c r="B6935" s="71">
        <f>'Balance N'!J6938</f>
        <v>0</v>
      </c>
      <c r="C6935" s="72">
        <f>'Balance N'!K6938</f>
        <v>0</v>
      </c>
      <c r="D6935" s="72">
        <f>'Balance N'!L6938</f>
        <v>0</v>
      </c>
      <c r="E6935" s="72">
        <f>'Balance N'!M6938</f>
        <v>0</v>
      </c>
      <c r="F6935" s="72">
        <f>'Balance N'!N6938</f>
        <v>0</v>
      </c>
      <c r="G6935" s="72">
        <f>'Balance N'!O6938</f>
        <v>0</v>
      </c>
      <c r="H6935" s="72">
        <f>'Balance N'!P6938</f>
        <v>0</v>
      </c>
      <c r="I6935" s="74">
        <f t="shared" si="108"/>
        <v>0</v>
      </c>
    </row>
    <row r="6936" spans="1:9" ht="15.6">
      <c r="A6936" s="70">
        <f>'Balance N'!I6939</f>
        <v>0</v>
      </c>
      <c r="B6936" s="71">
        <f>'Balance N'!J6939</f>
        <v>0</v>
      </c>
      <c r="C6936" s="72">
        <f>'Balance N'!K6939</f>
        <v>0</v>
      </c>
      <c r="D6936" s="72">
        <f>'Balance N'!L6939</f>
        <v>0</v>
      </c>
      <c r="E6936" s="72">
        <f>'Balance N'!M6939</f>
        <v>0</v>
      </c>
      <c r="F6936" s="72">
        <f>'Balance N'!N6939</f>
        <v>0</v>
      </c>
      <c r="G6936" s="72">
        <f>'Balance N'!O6939</f>
        <v>0</v>
      </c>
      <c r="H6936" s="72">
        <f>'Balance N'!P6939</f>
        <v>0</v>
      </c>
      <c r="I6936" s="74">
        <f t="shared" si="108"/>
        <v>0</v>
      </c>
    </row>
    <row r="6937" spans="1:9" ht="15.6">
      <c r="A6937" s="70">
        <f>'Balance N'!I6940</f>
        <v>0</v>
      </c>
      <c r="B6937" s="71">
        <f>'Balance N'!J6940</f>
        <v>0</v>
      </c>
      <c r="C6937" s="72">
        <f>'Balance N'!K6940</f>
        <v>0</v>
      </c>
      <c r="D6937" s="72">
        <f>'Balance N'!L6940</f>
        <v>0</v>
      </c>
      <c r="E6937" s="72">
        <f>'Balance N'!M6940</f>
        <v>0</v>
      </c>
      <c r="F6937" s="72">
        <f>'Balance N'!N6940</f>
        <v>0</v>
      </c>
      <c r="G6937" s="72">
        <f>'Balance N'!O6940</f>
        <v>0</v>
      </c>
      <c r="H6937" s="72">
        <f>'Balance N'!P6940</f>
        <v>0</v>
      </c>
      <c r="I6937" s="74">
        <f t="shared" si="108"/>
        <v>0</v>
      </c>
    </row>
    <row r="6938" spans="1:9" ht="15.6">
      <c r="A6938" s="70">
        <f>'Balance N'!I6941</f>
        <v>0</v>
      </c>
      <c r="B6938" s="71">
        <f>'Balance N'!J6941</f>
        <v>0</v>
      </c>
      <c r="C6938" s="72">
        <f>'Balance N'!K6941</f>
        <v>0</v>
      </c>
      <c r="D6938" s="72">
        <f>'Balance N'!L6941</f>
        <v>0</v>
      </c>
      <c r="E6938" s="72">
        <f>'Balance N'!M6941</f>
        <v>0</v>
      </c>
      <c r="F6938" s="72">
        <f>'Balance N'!N6941</f>
        <v>0</v>
      </c>
      <c r="G6938" s="72">
        <f>'Balance N'!O6941</f>
        <v>0</v>
      </c>
      <c r="H6938" s="72">
        <f>'Balance N'!P6941</f>
        <v>0</v>
      </c>
      <c r="I6938" s="74">
        <f t="shared" si="108"/>
        <v>0</v>
      </c>
    </row>
    <row r="6939" spans="1:9" ht="15.6">
      <c r="A6939" s="70">
        <f>'Balance N'!I6942</f>
        <v>0</v>
      </c>
      <c r="B6939" s="71">
        <f>'Balance N'!J6942</f>
        <v>0</v>
      </c>
      <c r="C6939" s="72">
        <f>'Balance N'!K6942</f>
        <v>0</v>
      </c>
      <c r="D6939" s="72">
        <f>'Balance N'!L6942</f>
        <v>0</v>
      </c>
      <c r="E6939" s="72">
        <f>'Balance N'!M6942</f>
        <v>0</v>
      </c>
      <c r="F6939" s="72">
        <f>'Balance N'!N6942</f>
        <v>0</v>
      </c>
      <c r="G6939" s="72">
        <f>'Balance N'!O6942</f>
        <v>0</v>
      </c>
      <c r="H6939" s="72">
        <f>'Balance N'!P6942</f>
        <v>0</v>
      </c>
      <c r="I6939" s="74">
        <f t="shared" si="108"/>
        <v>0</v>
      </c>
    </row>
    <row r="6940" spans="1:9" ht="15.6">
      <c r="A6940" s="70">
        <f>'Balance N'!I6943</f>
        <v>0</v>
      </c>
      <c r="B6940" s="71">
        <f>'Balance N'!J6943</f>
        <v>0</v>
      </c>
      <c r="C6940" s="72">
        <f>'Balance N'!K6943</f>
        <v>0</v>
      </c>
      <c r="D6940" s="72">
        <f>'Balance N'!L6943</f>
        <v>0</v>
      </c>
      <c r="E6940" s="72">
        <f>'Balance N'!M6943</f>
        <v>0</v>
      </c>
      <c r="F6940" s="72">
        <f>'Balance N'!N6943</f>
        <v>0</v>
      </c>
      <c r="G6940" s="72">
        <f>'Balance N'!O6943</f>
        <v>0</v>
      </c>
      <c r="H6940" s="72">
        <f>'Balance N'!P6943</f>
        <v>0</v>
      </c>
      <c r="I6940" s="74">
        <f t="shared" si="108"/>
        <v>0</v>
      </c>
    </row>
    <row r="6941" spans="1:9" ht="15.6">
      <c r="A6941" s="70">
        <f>'Balance N'!I6944</f>
        <v>0</v>
      </c>
      <c r="B6941" s="71">
        <f>'Balance N'!J6944</f>
        <v>0</v>
      </c>
      <c r="C6941" s="72">
        <f>'Balance N'!K6944</f>
        <v>0</v>
      </c>
      <c r="D6941" s="72">
        <f>'Balance N'!L6944</f>
        <v>0</v>
      </c>
      <c r="E6941" s="72">
        <f>'Balance N'!M6944</f>
        <v>0</v>
      </c>
      <c r="F6941" s="72">
        <f>'Balance N'!N6944</f>
        <v>0</v>
      </c>
      <c r="G6941" s="72">
        <f>'Balance N'!O6944</f>
        <v>0</v>
      </c>
      <c r="H6941" s="72">
        <f>'Balance N'!P6944</f>
        <v>0</v>
      </c>
      <c r="I6941" s="74">
        <f t="shared" si="108"/>
        <v>0</v>
      </c>
    </row>
    <row r="6942" spans="1:9" ht="15.6">
      <c r="A6942" s="70">
        <f>'Balance N'!I6945</f>
        <v>0</v>
      </c>
      <c r="B6942" s="71">
        <f>'Balance N'!J6945</f>
        <v>0</v>
      </c>
      <c r="C6942" s="72">
        <f>'Balance N'!K6945</f>
        <v>0</v>
      </c>
      <c r="D6942" s="72">
        <f>'Balance N'!L6945</f>
        <v>0</v>
      </c>
      <c r="E6942" s="72">
        <f>'Balance N'!M6945</f>
        <v>0</v>
      </c>
      <c r="F6942" s="72">
        <f>'Balance N'!N6945</f>
        <v>0</v>
      </c>
      <c r="G6942" s="72">
        <f>'Balance N'!O6945</f>
        <v>0</v>
      </c>
      <c r="H6942" s="72">
        <f>'Balance N'!P6945</f>
        <v>0</v>
      </c>
      <c r="I6942" s="74">
        <f t="shared" si="108"/>
        <v>0</v>
      </c>
    </row>
    <row r="6943" spans="1:9" ht="15.6">
      <c r="A6943" s="70">
        <f>'Balance N'!I6946</f>
        <v>0</v>
      </c>
      <c r="B6943" s="71">
        <f>'Balance N'!J6946</f>
        <v>0</v>
      </c>
      <c r="C6943" s="72">
        <f>'Balance N'!K6946</f>
        <v>0</v>
      </c>
      <c r="D6943" s="72">
        <f>'Balance N'!L6946</f>
        <v>0</v>
      </c>
      <c r="E6943" s="72">
        <f>'Balance N'!M6946</f>
        <v>0</v>
      </c>
      <c r="F6943" s="72">
        <f>'Balance N'!N6946</f>
        <v>0</v>
      </c>
      <c r="G6943" s="72">
        <f>'Balance N'!O6946</f>
        <v>0</v>
      </c>
      <c r="H6943" s="72">
        <f>'Balance N'!P6946</f>
        <v>0</v>
      </c>
      <c r="I6943" s="74">
        <f t="shared" si="108"/>
        <v>0</v>
      </c>
    </row>
    <row r="6944" spans="1:9" ht="15.6">
      <c r="A6944" s="70">
        <f>'Balance N'!I6947</f>
        <v>0</v>
      </c>
      <c r="B6944" s="71">
        <f>'Balance N'!J6947</f>
        <v>0</v>
      </c>
      <c r="C6944" s="72">
        <f>'Balance N'!K6947</f>
        <v>0</v>
      </c>
      <c r="D6944" s="72">
        <f>'Balance N'!L6947</f>
        <v>0</v>
      </c>
      <c r="E6944" s="72">
        <f>'Balance N'!M6947</f>
        <v>0</v>
      </c>
      <c r="F6944" s="72">
        <f>'Balance N'!N6947</f>
        <v>0</v>
      </c>
      <c r="G6944" s="72">
        <f>'Balance N'!O6947</f>
        <v>0</v>
      </c>
      <c r="H6944" s="72">
        <f>'Balance N'!P6947</f>
        <v>0</v>
      </c>
      <c r="I6944" s="74">
        <f t="shared" si="108"/>
        <v>0</v>
      </c>
    </row>
    <row r="6945" spans="1:9" ht="15.6">
      <c r="A6945" s="70">
        <f>'Balance N'!I6948</f>
        <v>0</v>
      </c>
      <c r="B6945" s="71">
        <f>'Balance N'!J6948</f>
        <v>0</v>
      </c>
      <c r="C6945" s="72">
        <f>'Balance N'!K6948</f>
        <v>0</v>
      </c>
      <c r="D6945" s="72">
        <f>'Balance N'!L6948</f>
        <v>0</v>
      </c>
      <c r="E6945" s="72">
        <f>'Balance N'!M6948</f>
        <v>0</v>
      </c>
      <c r="F6945" s="72">
        <f>'Balance N'!N6948</f>
        <v>0</v>
      </c>
      <c r="G6945" s="72">
        <f>'Balance N'!O6948</f>
        <v>0</v>
      </c>
      <c r="H6945" s="72">
        <f>'Balance N'!P6948</f>
        <v>0</v>
      </c>
      <c r="I6945" s="74">
        <f t="shared" si="108"/>
        <v>0</v>
      </c>
    </row>
    <row r="6946" spans="1:9" ht="15.6">
      <c r="A6946" s="70">
        <f>'Balance N'!I6949</f>
        <v>0</v>
      </c>
      <c r="B6946" s="71">
        <f>'Balance N'!J6949</f>
        <v>0</v>
      </c>
      <c r="C6946" s="72">
        <f>'Balance N'!K6949</f>
        <v>0</v>
      </c>
      <c r="D6946" s="72">
        <f>'Balance N'!L6949</f>
        <v>0</v>
      </c>
      <c r="E6946" s="72">
        <f>'Balance N'!M6949</f>
        <v>0</v>
      </c>
      <c r="F6946" s="72">
        <f>'Balance N'!N6949</f>
        <v>0</v>
      </c>
      <c r="G6946" s="72">
        <f>'Balance N'!O6949</f>
        <v>0</v>
      </c>
      <c r="H6946" s="72">
        <f>'Balance N'!P6949</f>
        <v>0</v>
      </c>
      <c r="I6946" s="74">
        <f t="shared" si="108"/>
        <v>0</v>
      </c>
    </row>
    <row r="6947" spans="1:9" ht="15.6">
      <c r="A6947" s="70">
        <f>'Balance N'!I6950</f>
        <v>0</v>
      </c>
      <c r="B6947" s="71">
        <f>'Balance N'!J6950</f>
        <v>0</v>
      </c>
      <c r="C6947" s="72">
        <f>'Balance N'!K6950</f>
        <v>0</v>
      </c>
      <c r="D6947" s="72">
        <f>'Balance N'!L6950</f>
        <v>0</v>
      </c>
      <c r="E6947" s="72">
        <f>'Balance N'!M6950</f>
        <v>0</v>
      </c>
      <c r="F6947" s="72">
        <f>'Balance N'!N6950</f>
        <v>0</v>
      </c>
      <c r="G6947" s="72">
        <f>'Balance N'!O6950</f>
        <v>0</v>
      </c>
      <c r="H6947" s="72">
        <f>'Balance N'!P6950</f>
        <v>0</v>
      </c>
      <c r="I6947" s="74">
        <f t="shared" si="108"/>
        <v>0</v>
      </c>
    </row>
    <row r="6948" spans="1:9" ht="15.6">
      <c r="A6948" s="70">
        <f>'Balance N'!I6951</f>
        <v>0</v>
      </c>
      <c r="B6948" s="71">
        <f>'Balance N'!J6951</f>
        <v>0</v>
      </c>
      <c r="C6948" s="72">
        <f>'Balance N'!K6951</f>
        <v>0</v>
      </c>
      <c r="D6948" s="72">
        <f>'Balance N'!L6951</f>
        <v>0</v>
      </c>
      <c r="E6948" s="72">
        <f>'Balance N'!M6951</f>
        <v>0</v>
      </c>
      <c r="F6948" s="72">
        <f>'Balance N'!N6951</f>
        <v>0</v>
      </c>
      <c r="G6948" s="72">
        <f>'Balance N'!O6951</f>
        <v>0</v>
      </c>
      <c r="H6948" s="72">
        <f>'Balance N'!P6951</f>
        <v>0</v>
      </c>
      <c r="I6948" s="74">
        <f t="shared" si="108"/>
        <v>0</v>
      </c>
    </row>
    <row r="6949" spans="1:9" ht="15.6">
      <c r="A6949" s="70">
        <f>'Balance N'!I6952</f>
        <v>0</v>
      </c>
      <c r="B6949" s="71">
        <f>'Balance N'!J6952</f>
        <v>0</v>
      </c>
      <c r="C6949" s="72">
        <f>'Balance N'!K6952</f>
        <v>0</v>
      </c>
      <c r="D6949" s="72">
        <f>'Balance N'!L6952</f>
        <v>0</v>
      </c>
      <c r="E6949" s="72">
        <f>'Balance N'!M6952</f>
        <v>0</v>
      </c>
      <c r="F6949" s="72">
        <f>'Balance N'!N6952</f>
        <v>0</v>
      </c>
      <c r="G6949" s="72">
        <f>'Balance N'!O6952</f>
        <v>0</v>
      </c>
      <c r="H6949" s="72">
        <f>'Balance N'!P6952</f>
        <v>0</v>
      </c>
      <c r="I6949" s="74">
        <f t="shared" si="108"/>
        <v>0</v>
      </c>
    </row>
    <row r="6950" spans="1:9" ht="15.6">
      <c r="A6950" s="70">
        <f>'Balance N'!I6953</f>
        <v>0</v>
      </c>
      <c r="B6950" s="71">
        <f>'Balance N'!J6953</f>
        <v>0</v>
      </c>
      <c r="C6950" s="72">
        <f>'Balance N'!K6953</f>
        <v>0</v>
      </c>
      <c r="D6950" s="72">
        <f>'Balance N'!L6953</f>
        <v>0</v>
      </c>
      <c r="E6950" s="72">
        <f>'Balance N'!M6953</f>
        <v>0</v>
      </c>
      <c r="F6950" s="72">
        <f>'Balance N'!N6953</f>
        <v>0</v>
      </c>
      <c r="G6950" s="72">
        <f>'Balance N'!O6953</f>
        <v>0</v>
      </c>
      <c r="H6950" s="72">
        <f>'Balance N'!P6953</f>
        <v>0</v>
      </c>
      <c r="I6950" s="74">
        <f t="shared" si="108"/>
        <v>0</v>
      </c>
    </row>
    <row r="6951" spans="1:9" ht="15.6">
      <c r="A6951" s="70">
        <f>'Balance N'!I6954</f>
        <v>0</v>
      </c>
      <c r="B6951" s="71">
        <f>'Balance N'!J6954</f>
        <v>0</v>
      </c>
      <c r="C6951" s="72">
        <f>'Balance N'!K6954</f>
        <v>0</v>
      </c>
      <c r="D6951" s="72">
        <f>'Balance N'!L6954</f>
        <v>0</v>
      </c>
      <c r="E6951" s="72">
        <f>'Balance N'!M6954</f>
        <v>0</v>
      </c>
      <c r="F6951" s="72">
        <f>'Balance N'!N6954</f>
        <v>0</v>
      </c>
      <c r="G6951" s="72">
        <f>'Balance N'!O6954</f>
        <v>0</v>
      </c>
      <c r="H6951" s="72">
        <f>'Balance N'!P6954</f>
        <v>0</v>
      </c>
      <c r="I6951" s="74">
        <f t="shared" si="108"/>
        <v>0</v>
      </c>
    </row>
    <row r="6952" spans="1:9" ht="15.6">
      <c r="A6952" s="70">
        <f>'Balance N'!I6955</f>
        <v>0</v>
      </c>
      <c r="B6952" s="71">
        <f>'Balance N'!J6955</f>
        <v>0</v>
      </c>
      <c r="C6952" s="72">
        <f>'Balance N'!K6955</f>
        <v>0</v>
      </c>
      <c r="D6952" s="72">
        <f>'Balance N'!L6955</f>
        <v>0</v>
      </c>
      <c r="E6952" s="72">
        <f>'Balance N'!M6955</f>
        <v>0</v>
      </c>
      <c r="F6952" s="72">
        <f>'Balance N'!N6955</f>
        <v>0</v>
      </c>
      <c r="G6952" s="72">
        <f>'Balance N'!O6955</f>
        <v>0</v>
      </c>
      <c r="H6952" s="72">
        <f>'Balance N'!P6955</f>
        <v>0</v>
      </c>
      <c r="I6952" s="74">
        <f t="shared" si="108"/>
        <v>0</v>
      </c>
    </row>
    <row r="6953" spans="1:9" ht="15.6">
      <c r="A6953" s="70">
        <f>'Balance N'!I6956</f>
        <v>0</v>
      </c>
      <c r="B6953" s="71">
        <f>'Balance N'!J6956</f>
        <v>0</v>
      </c>
      <c r="C6953" s="72">
        <f>'Balance N'!K6956</f>
        <v>0</v>
      </c>
      <c r="D6953" s="72">
        <f>'Balance N'!L6956</f>
        <v>0</v>
      </c>
      <c r="E6953" s="72">
        <f>'Balance N'!M6956</f>
        <v>0</v>
      </c>
      <c r="F6953" s="72">
        <f>'Balance N'!N6956</f>
        <v>0</v>
      </c>
      <c r="G6953" s="72">
        <f>'Balance N'!O6956</f>
        <v>0</v>
      </c>
      <c r="H6953" s="72">
        <f>'Balance N'!P6956</f>
        <v>0</v>
      </c>
      <c r="I6953" s="74">
        <f t="shared" si="108"/>
        <v>0</v>
      </c>
    </row>
    <row r="6954" spans="1:9" ht="15.6">
      <c r="A6954" s="70">
        <f>'Balance N'!I6957</f>
        <v>0</v>
      </c>
      <c r="B6954" s="71">
        <f>'Balance N'!J6957</f>
        <v>0</v>
      </c>
      <c r="C6954" s="72">
        <f>'Balance N'!K6957</f>
        <v>0</v>
      </c>
      <c r="D6954" s="72">
        <f>'Balance N'!L6957</f>
        <v>0</v>
      </c>
      <c r="E6954" s="72">
        <f>'Balance N'!M6957</f>
        <v>0</v>
      </c>
      <c r="F6954" s="72">
        <f>'Balance N'!N6957</f>
        <v>0</v>
      </c>
      <c r="G6954" s="72">
        <f>'Balance N'!O6957</f>
        <v>0</v>
      </c>
      <c r="H6954" s="72">
        <f>'Balance N'!P6957</f>
        <v>0</v>
      </c>
      <c r="I6954" s="74">
        <f t="shared" si="108"/>
        <v>0</v>
      </c>
    </row>
    <row r="6955" spans="1:9" ht="15.6">
      <c r="A6955" s="70">
        <f>'Balance N'!I6958</f>
        <v>0</v>
      </c>
      <c r="B6955" s="71">
        <f>'Balance N'!J6958</f>
        <v>0</v>
      </c>
      <c r="C6955" s="72">
        <f>'Balance N'!K6958</f>
        <v>0</v>
      </c>
      <c r="D6955" s="72">
        <f>'Balance N'!L6958</f>
        <v>0</v>
      </c>
      <c r="E6955" s="72">
        <f>'Balance N'!M6958</f>
        <v>0</v>
      </c>
      <c r="F6955" s="72">
        <f>'Balance N'!N6958</f>
        <v>0</v>
      </c>
      <c r="G6955" s="72">
        <f>'Balance N'!O6958</f>
        <v>0</v>
      </c>
      <c r="H6955" s="72">
        <f>'Balance N'!P6958</f>
        <v>0</v>
      </c>
      <c r="I6955" s="74">
        <f t="shared" si="108"/>
        <v>0</v>
      </c>
    </row>
    <row r="6956" spans="1:9" ht="15.6">
      <c r="A6956" s="70">
        <f>'Balance N'!I6959</f>
        <v>0</v>
      </c>
      <c r="B6956" s="71">
        <f>'Balance N'!J6959</f>
        <v>0</v>
      </c>
      <c r="C6956" s="72">
        <f>'Balance N'!K6959</f>
        <v>0</v>
      </c>
      <c r="D6956" s="72">
        <f>'Balance N'!L6959</f>
        <v>0</v>
      </c>
      <c r="E6956" s="72">
        <f>'Balance N'!M6959</f>
        <v>0</v>
      </c>
      <c r="F6956" s="72">
        <f>'Balance N'!N6959</f>
        <v>0</v>
      </c>
      <c r="G6956" s="72">
        <f>'Balance N'!O6959</f>
        <v>0</v>
      </c>
      <c r="H6956" s="72">
        <f>'Balance N'!P6959</f>
        <v>0</v>
      </c>
      <c r="I6956" s="74">
        <f t="shared" si="108"/>
        <v>0</v>
      </c>
    </row>
    <row r="6957" spans="1:9" ht="15.6">
      <c r="A6957" s="70">
        <f>'Balance N'!I6960</f>
        <v>0</v>
      </c>
      <c r="B6957" s="71">
        <f>'Balance N'!J6960</f>
        <v>0</v>
      </c>
      <c r="C6957" s="72">
        <f>'Balance N'!K6960</f>
        <v>0</v>
      </c>
      <c r="D6957" s="72">
        <f>'Balance N'!L6960</f>
        <v>0</v>
      </c>
      <c r="E6957" s="72">
        <f>'Balance N'!M6960</f>
        <v>0</v>
      </c>
      <c r="F6957" s="72">
        <f>'Balance N'!N6960</f>
        <v>0</v>
      </c>
      <c r="G6957" s="72">
        <f>'Balance N'!O6960</f>
        <v>0</v>
      </c>
      <c r="H6957" s="72">
        <f>'Balance N'!P6960</f>
        <v>0</v>
      </c>
      <c r="I6957" s="74">
        <f t="shared" si="108"/>
        <v>0</v>
      </c>
    </row>
    <row r="6958" spans="1:9" ht="15.6">
      <c r="A6958" s="70">
        <f>'Balance N'!I6961</f>
        <v>0</v>
      </c>
      <c r="B6958" s="71">
        <f>'Balance N'!J6961</f>
        <v>0</v>
      </c>
      <c r="C6958" s="72">
        <f>'Balance N'!K6961</f>
        <v>0</v>
      </c>
      <c r="D6958" s="72">
        <f>'Balance N'!L6961</f>
        <v>0</v>
      </c>
      <c r="E6958" s="72">
        <f>'Balance N'!M6961</f>
        <v>0</v>
      </c>
      <c r="F6958" s="72">
        <f>'Balance N'!N6961</f>
        <v>0</v>
      </c>
      <c r="G6958" s="72">
        <f>'Balance N'!O6961</f>
        <v>0</v>
      </c>
      <c r="H6958" s="72">
        <f>'Balance N'!P6961</f>
        <v>0</v>
      </c>
      <c r="I6958" s="74">
        <f t="shared" si="108"/>
        <v>0</v>
      </c>
    </row>
    <row r="6959" spans="1:9" ht="15.6">
      <c r="A6959" s="70">
        <f>'Balance N'!I6962</f>
        <v>0</v>
      </c>
      <c r="B6959" s="71">
        <f>'Balance N'!J6962</f>
        <v>0</v>
      </c>
      <c r="C6959" s="72">
        <f>'Balance N'!K6962</f>
        <v>0</v>
      </c>
      <c r="D6959" s="72">
        <f>'Balance N'!L6962</f>
        <v>0</v>
      </c>
      <c r="E6959" s="72">
        <f>'Balance N'!M6962</f>
        <v>0</v>
      </c>
      <c r="F6959" s="72">
        <f>'Balance N'!N6962</f>
        <v>0</v>
      </c>
      <c r="G6959" s="72">
        <f>'Balance N'!O6962</f>
        <v>0</v>
      </c>
      <c r="H6959" s="72">
        <f>'Balance N'!P6962</f>
        <v>0</v>
      </c>
      <c r="I6959" s="74">
        <f t="shared" si="108"/>
        <v>0</v>
      </c>
    </row>
    <row r="6960" spans="1:9" ht="15.6">
      <c r="A6960" s="70">
        <f>'Balance N'!I6963</f>
        <v>0</v>
      </c>
      <c r="B6960" s="71">
        <f>'Balance N'!J6963</f>
        <v>0</v>
      </c>
      <c r="C6960" s="72">
        <f>'Balance N'!K6963</f>
        <v>0</v>
      </c>
      <c r="D6960" s="72">
        <f>'Balance N'!L6963</f>
        <v>0</v>
      </c>
      <c r="E6960" s="72">
        <f>'Balance N'!M6963</f>
        <v>0</v>
      </c>
      <c r="F6960" s="72">
        <f>'Balance N'!N6963</f>
        <v>0</v>
      </c>
      <c r="G6960" s="72">
        <f>'Balance N'!O6963</f>
        <v>0</v>
      </c>
      <c r="H6960" s="72">
        <f>'Balance N'!P6963</f>
        <v>0</v>
      </c>
      <c r="I6960" s="74">
        <f t="shared" si="108"/>
        <v>0</v>
      </c>
    </row>
    <row r="6961" spans="1:9" ht="15.6">
      <c r="A6961" s="70">
        <f>'Balance N'!I6964</f>
        <v>0</v>
      </c>
      <c r="B6961" s="71">
        <f>'Balance N'!J6964</f>
        <v>0</v>
      </c>
      <c r="C6961" s="72">
        <f>'Balance N'!K6964</f>
        <v>0</v>
      </c>
      <c r="D6961" s="72">
        <f>'Balance N'!L6964</f>
        <v>0</v>
      </c>
      <c r="E6961" s="72">
        <f>'Balance N'!M6964</f>
        <v>0</v>
      </c>
      <c r="F6961" s="72">
        <f>'Balance N'!N6964</f>
        <v>0</v>
      </c>
      <c r="G6961" s="72">
        <f>'Balance N'!O6964</f>
        <v>0</v>
      </c>
      <c r="H6961" s="72">
        <f>'Balance N'!P6964</f>
        <v>0</v>
      </c>
      <c r="I6961" s="74">
        <f t="shared" si="108"/>
        <v>0</v>
      </c>
    </row>
    <row r="6962" spans="1:9" ht="15.6">
      <c r="A6962" s="70">
        <f>'Balance N'!I6965</f>
        <v>0</v>
      </c>
      <c r="B6962" s="71">
        <f>'Balance N'!J6965</f>
        <v>0</v>
      </c>
      <c r="C6962" s="72">
        <f>'Balance N'!K6965</f>
        <v>0</v>
      </c>
      <c r="D6962" s="72">
        <f>'Balance N'!L6965</f>
        <v>0</v>
      </c>
      <c r="E6962" s="72">
        <f>'Balance N'!M6965</f>
        <v>0</v>
      </c>
      <c r="F6962" s="72">
        <f>'Balance N'!N6965</f>
        <v>0</v>
      </c>
      <c r="G6962" s="72">
        <f>'Balance N'!O6965</f>
        <v>0</v>
      </c>
      <c r="H6962" s="72">
        <f>'Balance N'!P6965</f>
        <v>0</v>
      </c>
      <c r="I6962" s="74">
        <f t="shared" si="108"/>
        <v>0</v>
      </c>
    </row>
    <row r="6963" spans="1:9" ht="15.6">
      <c r="A6963" s="70">
        <f>'Balance N'!I6966</f>
        <v>0</v>
      </c>
      <c r="B6963" s="71">
        <f>'Balance N'!J6966</f>
        <v>0</v>
      </c>
      <c r="C6963" s="72">
        <f>'Balance N'!K6966</f>
        <v>0</v>
      </c>
      <c r="D6963" s="72">
        <f>'Balance N'!L6966</f>
        <v>0</v>
      </c>
      <c r="E6963" s="72">
        <f>'Balance N'!M6966</f>
        <v>0</v>
      </c>
      <c r="F6963" s="72">
        <f>'Balance N'!N6966</f>
        <v>0</v>
      </c>
      <c r="G6963" s="72">
        <f>'Balance N'!O6966</f>
        <v>0</v>
      </c>
      <c r="H6963" s="72">
        <f>'Balance N'!P6966</f>
        <v>0</v>
      </c>
      <c r="I6963" s="74">
        <f t="shared" si="108"/>
        <v>0</v>
      </c>
    </row>
    <row r="6964" spans="1:9" ht="15.6">
      <c r="A6964" s="70">
        <f>'Balance N'!I6967</f>
        <v>0</v>
      </c>
      <c r="B6964" s="71">
        <f>'Balance N'!J6967</f>
        <v>0</v>
      </c>
      <c r="C6964" s="72">
        <f>'Balance N'!K6967</f>
        <v>0</v>
      </c>
      <c r="D6964" s="72">
        <f>'Balance N'!L6967</f>
        <v>0</v>
      </c>
      <c r="E6964" s="72">
        <f>'Balance N'!M6967</f>
        <v>0</v>
      </c>
      <c r="F6964" s="72">
        <f>'Balance N'!N6967</f>
        <v>0</v>
      </c>
      <c r="G6964" s="72">
        <f>'Balance N'!O6967</f>
        <v>0</v>
      </c>
      <c r="H6964" s="72">
        <f>'Balance N'!P6967</f>
        <v>0</v>
      </c>
      <c r="I6964" s="74">
        <f t="shared" si="108"/>
        <v>0</v>
      </c>
    </row>
    <row r="6965" spans="1:9" ht="15.6">
      <c r="A6965" s="70">
        <f>'Balance N'!I6968</f>
        <v>0</v>
      </c>
      <c r="B6965" s="71">
        <f>'Balance N'!J6968</f>
        <v>0</v>
      </c>
      <c r="C6965" s="72">
        <f>'Balance N'!K6968</f>
        <v>0</v>
      </c>
      <c r="D6965" s="72">
        <f>'Balance N'!L6968</f>
        <v>0</v>
      </c>
      <c r="E6965" s="72">
        <f>'Balance N'!M6968</f>
        <v>0</v>
      </c>
      <c r="F6965" s="72">
        <f>'Balance N'!N6968</f>
        <v>0</v>
      </c>
      <c r="G6965" s="72">
        <f>'Balance N'!O6968</f>
        <v>0</v>
      </c>
      <c r="H6965" s="72">
        <f>'Balance N'!P6968</f>
        <v>0</v>
      </c>
      <c r="I6965" s="74">
        <f t="shared" si="108"/>
        <v>0</v>
      </c>
    </row>
    <row r="6966" spans="1:9" ht="15.6">
      <c r="A6966" s="70">
        <f>'Balance N'!I6969</f>
        <v>0</v>
      </c>
      <c r="B6966" s="71">
        <f>'Balance N'!J6969</f>
        <v>0</v>
      </c>
      <c r="C6966" s="72">
        <f>'Balance N'!K6969</f>
        <v>0</v>
      </c>
      <c r="D6966" s="72">
        <f>'Balance N'!L6969</f>
        <v>0</v>
      </c>
      <c r="E6966" s="72">
        <f>'Balance N'!M6969</f>
        <v>0</v>
      </c>
      <c r="F6966" s="72">
        <f>'Balance N'!N6969</f>
        <v>0</v>
      </c>
      <c r="G6966" s="72">
        <f>'Balance N'!O6969</f>
        <v>0</v>
      </c>
      <c r="H6966" s="72">
        <f>'Balance N'!P6969</f>
        <v>0</v>
      </c>
      <c r="I6966" s="74">
        <f t="shared" si="108"/>
        <v>0</v>
      </c>
    </row>
    <row r="6967" spans="1:9" ht="15.6">
      <c r="A6967" s="70">
        <f>'Balance N'!I6970</f>
        <v>0</v>
      </c>
      <c r="B6967" s="71">
        <f>'Balance N'!J6970</f>
        <v>0</v>
      </c>
      <c r="C6967" s="72">
        <f>'Balance N'!K6970</f>
        <v>0</v>
      </c>
      <c r="D6967" s="72">
        <f>'Balance N'!L6970</f>
        <v>0</v>
      </c>
      <c r="E6967" s="72">
        <f>'Balance N'!M6970</f>
        <v>0</v>
      </c>
      <c r="F6967" s="72">
        <f>'Balance N'!N6970</f>
        <v>0</v>
      </c>
      <c r="G6967" s="72">
        <f>'Balance N'!O6970</f>
        <v>0</v>
      </c>
      <c r="H6967" s="72">
        <f>'Balance N'!P6970</f>
        <v>0</v>
      </c>
      <c r="I6967" s="74">
        <f t="shared" si="108"/>
        <v>0</v>
      </c>
    </row>
    <row r="6968" spans="1:9" ht="15.6">
      <c r="A6968" s="70">
        <f>'Balance N'!I6971</f>
        <v>0</v>
      </c>
      <c r="B6968" s="71">
        <f>'Balance N'!J6971</f>
        <v>0</v>
      </c>
      <c r="C6968" s="72">
        <f>'Balance N'!K6971</f>
        <v>0</v>
      </c>
      <c r="D6968" s="72">
        <f>'Balance N'!L6971</f>
        <v>0</v>
      </c>
      <c r="E6968" s="72">
        <f>'Balance N'!M6971</f>
        <v>0</v>
      </c>
      <c r="F6968" s="72">
        <f>'Balance N'!N6971</f>
        <v>0</v>
      </c>
      <c r="G6968" s="72">
        <f>'Balance N'!O6971</f>
        <v>0</v>
      </c>
      <c r="H6968" s="72">
        <f>'Balance N'!P6971</f>
        <v>0</v>
      </c>
      <c r="I6968" s="74">
        <f t="shared" si="108"/>
        <v>0</v>
      </c>
    </row>
    <row r="6969" spans="1:9" ht="15.6">
      <c r="A6969" s="70">
        <f>'Balance N'!I6972</f>
        <v>0</v>
      </c>
      <c r="B6969" s="71">
        <f>'Balance N'!J6972</f>
        <v>0</v>
      </c>
      <c r="C6969" s="72">
        <f>'Balance N'!K6972</f>
        <v>0</v>
      </c>
      <c r="D6969" s="72">
        <f>'Balance N'!L6972</f>
        <v>0</v>
      </c>
      <c r="E6969" s="72">
        <f>'Balance N'!M6972</f>
        <v>0</v>
      </c>
      <c r="F6969" s="72">
        <f>'Balance N'!N6972</f>
        <v>0</v>
      </c>
      <c r="G6969" s="72">
        <f>'Balance N'!O6972</f>
        <v>0</v>
      </c>
      <c r="H6969" s="72">
        <f>'Balance N'!P6972</f>
        <v>0</v>
      </c>
      <c r="I6969" s="74">
        <f t="shared" si="108"/>
        <v>0</v>
      </c>
    </row>
    <row r="6970" spans="1:9" ht="15.6">
      <c r="A6970" s="70">
        <f>'Balance N'!I6973</f>
        <v>0</v>
      </c>
      <c r="B6970" s="71">
        <f>'Balance N'!J6973</f>
        <v>0</v>
      </c>
      <c r="C6970" s="72">
        <f>'Balance N'!K6973</f>
        <v>0</v>
      </c>
      <c r="D6970" s="72">
        <f>'Balance N'!L6973</f>
        <v>0</v>
      </c>
      <c r="E6970" s="72">
        <f>'Balance N'!M6973</f>
        <v>0</v>
      </c>
      <c r="F6970" s="72">
        <f>'Balance N'!N6973</f>
        <v>0</v>
      </c>
      <c r="G6970" s="72">
        <f>'Balance N'!O6973</f>
        <v>0</v>
      </c>
      <c r="H6970" s="72">
        <f>'Balance N'!P6973</f>
        <v>0</v>
      </c>
      <c r="I6970" s="74">
        <f t="shared" si="108"/>
        <v>0</v>
      </c>
    </row>
    <row r="6971" spans="1:9" ht="15.6">
      <c r="A6971" s="70">
        <f>'Balance N'!I6974</f>
        <v>0</v>
      </c>
      <c r="B6971" s="71">
        <f>'Balance N'!J6974</f>
        <v>0</v>
      </c>
      <c r="C6971" s="72">
        <f>'Balance N'!K6974</f>
        <v>0</v>
      </c>
      <c r="D6971" s="72">
        <f>'Balance N'!L6974</f>
        <v>0</v>
      </c>
      <c r="E6971" s="72">
        <f>'Balance N'!M6974</f>
        <v>0</v>
      </c>
      <c r="F6971" s="72">
        <f>'Balance N'!N6974</f>
        <v>0</v>
      </c>
      <c r="G6971" s="72">
        <f>'Balance N'!O6974</f>
        <v>0</v>
      </c>
      <c r="H6971" s="72">
        <f>'Balance N'!P6974</f>
        <v>0</v>
      </c>
      <c r="I6971" s="74">
        <f t="shared" si="108"/>
        <v>0</v>
      </c>
    </row>
    <row r="6972" spans="1:9" ht="15.6">
      <c r="A6972" s="70">
        <f>'Balance N'!I6975</f>
        <v>0</v>
      </c>
      <c r="B6972" s="71">
        <f>'Balance N'!J6975</f>
        <v>0</v>
      </c>
      <c r="C6972" s="72">
        <f>'Balance N'!K6975</f>
        <v>0</v>
      </c>
      <c r="D6972" s="72">
        <f>'Balance N'!L6975</f>
        <v>0</v>
      </c>
      <c r="E6972" s="72">
        <f>'Balance N'!M6975</f>
        <v>0</v>
      </c>
      <c r="F6972" s="72">
        <f>'Balance N'!N6975</f>
        <v>0</v>
      </c>
      <c r="G6972" s="72">
        <f>'Balance N'!O6975</f>
        <v>0</v>
      </c>
      <c r="H6972" s="72">
        <f>'Balance N'!P6975</f>
        <v>0</v>
      </c>
      <c r="I6972" s="74">
        <f t="shared" si="108"/>
        <v>0</v>
      </c>
    </row>
    <row r="6973" spans="1:9" ht="15.6">
      <c r="A6973" s="70">
        <f>'Balance N'!I6976</f>
        <v>0</v>
      </c>
      <c r="B6973" s="71">
        <f>'Balance N'!J6976</f>
        <v>0</v>
      </c>
      <c r="C6973" s="72">
        <f>'Balance N'!K6976</f>
        <v>0</v>
      </c>
      <c r="D6973" s="72">
        <f>'Balance N'!L6976</f>
        <v>0</v>
      </c>
      <c r="E6973" s="72">
        <f>'Balance N'!M6976</f>
        <v>0</v>
      </c>
      <c r="F6973" s="72">
        <f>'Balance N'!N6976</f>
        <v>0</v>
      </c>
      <c r="G6973" s="72">
        <f>'Balance N'!O6976</f>
        <v>0</v>
      </c>
      <c r="H6973" s="72">
        <f>'Balance N'!P6976</f>
        <v>0</v>
      </c>
      <c r="I6973" s="74">
        <f t="shared" si="108"/>
        <v>0</v>
      </c>
    </row>
    <row r="6974" spans="1:9" ht="15.6">
      <c r="A6974" s="70">
        <f>'Balance N'!I6977</f>
        <v>0</v>
      </c>
      <c r="B6974" s="71">
        <f>'Balance N'!J6977</f>
        <v>0</v>
      </c>
      <c r="C6974" s="72">
        <f>'Balance N'!K6977</f>
        <v>0</v>
      </c>
      <c r="D6974" s="72">
        <f>'Balance N'!L6977</f>
        <v>0</v>
      </c>
      <c r="E6974" s="72">
        <f>'Balance N'!M6977</f>
        <v>0</v>
      </c>
      <c r="F6974" s="72">
        <f>'Balance N'!N6977</f>
        <v>0</v>
      </c>
      <c r="G6974" s="72">
        <f>'Balance N'!O6977</f>
        <v>0</v>
      </c>
      <c r="H6974" s="72">
        <f>'Balance N'!P6977</f>
        <v>0</v>
      </c>
      <c r="I6974" s="74">
        <f t="shared" si="108"/>
        <v>0</v>
      </c>
    </row>
    <row r="6975" spans="1:9" ht="15.6">
      <c r="A6975" s="70">
        <f>'Balance N'!I6978</f>
        <v>0</v>
      </c>
      <c r="B6975" s="71">
        <f>'Balance N'!J6978</f>
        <v>0</v>
      </c>
      <c r="C6975" s="72">
        <f>'Balance N'!K6978</f>
        <v>0</v>
      </c>
      <c r="D6975" s="72">
        <f>'Balance N'!L6978</f>
        <v>0</v>
      </c>
      <c r="E6975" s="72">
        <f>'Balance N'!M6978</f>
        <v>0</v>
      </c>
      <c r="F6975" s="72">
        <f>'Balance N'!N6978</f>
        <v>0</v>
      </c>
      <c r="G6975" s="72">
        <f>'Balance N'!O6978</f>
        <v>0</v>
      </c>
      <c r="H6975" s="72">
        <f>'Balance N'!P6978</f>
        <v>0</v>
      </c>
      <c r="I6975" s="74">
        <f t="shared" si="108"/>
        <v>0</v>
      </c>
    </row>
    <row r="6976" spans="1:9" ht="15.6">
      <c r="A6976" s="70">
        <f>'Balance N'!I6979</f>
        <v>0</v>
      </c>
      <c r="B6976" s="71">
        <f>'Balance N'!J6979</f>
        <v>0</v>
      </c>
      <c r="C6976" s="72">
        <f>'Balance N'!K6979</f>
        <v>0</v>
      </c>
      <c r="D6976" s="72">
        <f>'Balance N'!L6979</f>
        <v>0</v>
      </c>
      <c r="E6976" s="72">
        <f>'Balance N'!M6979</f>
        <v>0</v>
      </c>
      <c r="F6976" s="72">
        <f>'Balance N'!N6979</f>
        <v>0</v>
      </c>
      <c r="G6976" s="72">
        <f>'Balance N'!O6979</f>
        <v>0</v>
      </c>
      <c r="H6976" s="72">
        <f>'Balance N'!P6979</f>
        <v>0</v>
      </c>
      <c r="I6976" s="74">
        <f t="shared" si="108"/>
        <v>0</v>
      </c>
    </row>
    <row r="6977" spans="1:9" ht="15.6">
      <c r="A6977" s="70">
        <f>'Balance N'!I6980</f>
        <v>0</v>
      </c>
      <c r="B6977" s="71">
        <f>'Balance N'!J6980</f>
        <v>0</v>
      </c>
      <c r="C6977" s="72">
        <f>'Balance N'!K6980</f>
        <v>0</v>
      </c>
      <c r="D6977" s="72">
        <f>'Balance N'!L6980</f>
        <v>0</v>
      </c>
      <c r="E6977" s="72">
        <f>'Balance N'!M6980</f>
        <v>0</v>
      </c>
      <c r="F6977" s="72">
        <f>'Balance N'!N6980</f>
        <v>0</v>
      </c>
      <c r="G6977" s="72">
        <f>'Balance N'!O6980</f>
        <v>0</v>
      </c>
      <c r="H6977" s="72">
        <f>'Balance N'!P6980</f>
        <v>0</v>
      </c>
      <c r="I6977" s="74">
        <f t="shared" si="108"/>
        <v>0</v>
      </c>
    </row>
    <row r="6978" spans="1:9" ht="15.6">
      <c r="A6978" s="70">
        <f>'Balance N'!I6981</f>
        <v>0</v>
      </c>
      <c r="B6978" s="71">
        <f>'Balance N'!J6981</f>
        <v>0</v>
      </c>
      <c r="C6978" s="72">
        <f>'Balance N'!K6981</f>
        <v>0</v>
      </c>
      <c r="D6978" s="72">
        <f>'Balance N'!L6981</f>
        <v>0</v>
      </c>
      <c r="E6978" s="72">
        <f>'Balance N'!M6981</f>
        <v>0</v>
      </c>
      <c r="F6978" s="72">
        <f>'Balance N'!N6981</f>
        <v>0</v>
      </c>
      <c r="G6978" s="72">
        <f>'Balance N'!O6981</f>
        <v>0</v>
      </c>
      <c r="H6978" s="72">
        <f>'Balance N'!P6981</f>
        <v>0</v>
      </c>
      <c r="I6978" s="74">
        <f t="shared" si="108"/>
        <v>0</v>
      </c>
    </row>
    <row r="6979" spans="1:9" ht="15.6">
      <c r="A6979" s="70">
        <f>'Balance N'!I6982</f>
        <v>0</v>
      </c>
      <c r="B6979" s="71">
        <f>'Balance N'!J6982</f>
        <v>0</v>
      </c>
      <c r="C6979" s="72">
        <f>'Balance N'!K6982</f>
        <v>0</v>
      </c>
      <c r="D6979" s="72">
        <f>'Balance N'!L6982</f>
        <v>0</v>
      </c>
      <c r="E6979" s="72">
        <f>'Balance N'!M6982</f>
        <v>0</v>
      </c>
      <c r="F6979" s="72">
        <f>'Balance N'!N6982</f>
        <v>0</v>
      </c>
      <c r="G6979" s="72">
        <f>'Balance N'!O6982</f>
        <v>0</v>
      </c>
      <c r="H6979" s="72">
        <f>'Balance N'!P6982</f>
        <v>0</v>
      </c>
      <c r="I6979" s="74">
        <f t="shared" ref="I6979:I7042" si="109">(C6979-D6979)+(E6979-F6979)-(G6979-H6979)</f>
        <v>0</v>
      </c>
    </row>
    <row r="6980" spans="1:9" ht="15.6">
      <c r="A6980" s="70">
        <f>'Balance N'!I6983</f>
        <v>0</v>
      </c>
      <c r="B6980" s="71">
        <f>'Balance N'!J6983</f>
        <v>0</v>
      </c>
      <c r="C6980" s="72">
        <f>'Balance N'!K6983</f>
        <v>0</v>
      </c>
      <c r="D6980" s="72">
        <f>'Balance N'!L6983</f>
        <v>0</v>
      </c>
      <c r="E6980" s="72">
        <f>'Balance N'!M6983</f>
        <v>0</v>
      </c>
      <c r="F6980" s="72">
        <f>'Balance N'!N6983</f>
        <v>0</v>
      </c>
      <c r="G6980" s="72">
        <f>'Balance N'!O6983</f>
        <v>0</v>
      </c>
      <c r="H6980" s="72">
        <f>'Balance N'!P6983</f>
        <v>0</v>
      </c>
      <c r="I6980" s="74">
        <f t="shared" si="109"/>
        <v>0</v>
      </c>
    </row>
    <row r="6981" spans="1:9" ht="15.6">
      <c r="A6981" s="70">
        <f>'Balance N'!I6984</f>
        <v>0</v>
      </c>
      <c r="B6981" s="71">
        <f>'Balance N'!J6984</f>
        <v>0</v>
      </c>
      <c r="C6981" s="72">
        <f>'Balance N'!K6984</f>
        <v>0</v>
      </c>
      <c r="D6981" s="72">
        <f>'Balance N'!L6984</f>
        <v>0</v>
      </c>
      <c r="E6981" s="72">
        <f>'Balance N'!M6984</f>
        <v>0</v>
      </c>
      <c r="F6981" s="72">
        <f>'Balance N'!N6984</f>
        <v>0</v>
      </c>
      <c r="G6981" s="72">
        <f>'Balance N'!O6984</f>
        <v>0</v>
      </c>
      <c r="H6981" s="72">
        <f>'Balance N'!P6984</f>
        <v>0</v>
      </c>
      <c r="I6981" s="74">
        <f t="shared" si="109"/>
        <v>0</v>
      </c>
    </row>
    <row r="6982" spans="1:9" ht="15.6">
      <c r="A6982" s="70">
        <f>'Balance N'!I6985</f>
        <v>0</v>
      </c>
      <c r="B6982" s="71">
        <f>'Balance N'!J6985</f>
        <v>0</v>
      </c>
      <c r="C6982" s="72">
        <f>'Balance N'!K6985</f>
        <v>0</v>
      </c>
      <c r="D6982" s="72">
        <f>'Balance N'!L6985</f>
        <v>0</v>
      </c>
      <c r="E6982" s="72">
        <f>'Balance N'!M6985</f>
        <v>0</v>
      </c>
      <c r="F6982" s="72">
        <f>'Balance N'!N6985</f>
        <v>0</v>
      </c>
      <c r="G6982" s="72">
        <f>'Balance N'!O6985</f>
        <v>0</v>
      </c>
      <c r="H6982" s="72">
        <f>'Balance N'!P6985</f>
        <v>0</v>
      </c>
      <c r="I6982" s="74">
        <f t="shared" si="109"/>
        <v>0</v>
      </c>
    </row>
    <row r="6983" spans="1:9" ht="15.6">
      <c r="A6983" s="70">
        <f>'Balance N'!I6986</f>
        <v>0</v>
      </c>
      <c r="B6983" s="71">
        <f>'Balance N'!J6986</f>
        <v>0</v>
      </c>
      <c r="C6983" s="72">
        <f>'Balance N'!K6986</f>
        <v>0</v>
      </c>
      <c r="D6983" s="72">
        <f>'Balance N'!L6986</f>
        <v>0</v>
      </c>
      <c r="E6983" s="72">
        <f>'Balance N'!M6986</f>
        <v>0</v>
      </c>
      <c r="F6983" s="72">
        <f>'Balance N'!N6986</f>
        <v>0</v>
      </c>
      <c r="G6983" s="72">
        <f>'Balance N'!O6986</f>
        <v>0</v>
      </c>
      <c r="H6983" s="72">
        <f>'Balance N'!P6986</f>
        <v>0</v>
      </c>
      <c r="I6983" s="74">
        <f t="shared" si="109"/>
        <v>0</v>
      </c>
    </row>
    <row r="6984" spans="1:9" ht="15.6">
      <c r="A6984" s="70">
        <f>'Balance N'!I6987</f>
        <v>0</v>
      </c>
      <c r="B6984" s="71">
        <f>'Balance N'!J6987</f>
        <v>0</v>
      </c>
      <c r="C6984" s="72">
        <f>'Balance N'!K6987</f>
        <v>0</v>
      </c>
      <c r="D6984" s="72">
        <f>'Balance N'!L6987</f>
        <v>0</v>
      </c>
      <c r="E6984" s="72">
        <f>'Balance N'!M6987</f>
        <v>0</v>
      </c>
      <c r="F6984" s="72">
        <f>'Balance N'!N6987</f>
        <v>0</v>
      </c>
      <c r="G6984" s="72">
        <f>'Balance N'!O6987</f>
        <v>0</v>
      </c>
      <c r="H6984" s="72">
        <f>'Balance N'!P6987</f>
        <v>0</v>
      </c>
      <c r="I6984" s="74">
        <f t="shared" si="109"/>
        <v>0</v>
      </c>
    </row>
    <row r="6985" spans="1:9" ht="15.6">
      <c r="A6985" s="70">
        <f>'Balance N'!I6988</f>
        <v>0</v>
      </c>
      <c r="B6985" s="71">
        <f>'Balance N'!J6988</f>
        <v>0</v>
      </c>
      <c r="C6985" s="72">
        <f>'Balance N'!K6988</f>
        <v>0</v>
      </c>
      <c r="D6985" s="72">
        <f>'Balance N'!L6988</f>
        <v>0</v>
      </c>
      <c r="E6985" s="72">
        <f>'Balance N'!M6988</f>
        <v>0</v>
      </c>
      <c r="F6985" s="72">
        <f>'Balance N'!N6988</f>
        <v>0</v>
      </c>
      <c r="G6985" s="72">
        <f>'Balance N'!O6988</f>
        <v>0</v>
      </c>
      <c r="H6985" s="72">
        <f>'Balance N'!P6988</f>
        <v>0</v>
      </c>
      <c r="I6985" s="74">
        <f t="shared" si="109"/>
        <v>0</v>
      </c>
    </row>
    <row r="6986" spans="1:9" ht="15.6">
      <c r="A6986" s="70">
        <f>'Balance N'!I6989</f>
        <v>0</v>
      </c>
      <c r="B6986" s="71">
        <f>'Balance N'!J6989</f>
        <v>0</v>
      </c>
      <c r="C6986" s="72">
        <f>'Balance N'!K6989</f>
        <v>0</v>
      </c>
      <c r="D6986" s="72">
        <f>'Balance N'!L6989</f>
        <v>0</v>
      </c>
      <c r="E6986" s="72">
        <f>'Balance N'!M6989</f>
        <v>0</v>
      </c>
      <c r="F6986" s="72">
        <f>'Balance N'!N6989</f>
        <v>0</v>
      </c>
      <c r="G6986" s="72">
        <f>'Balance N'!O6989</f>
        <v>0</v>
      </c>
      <c r="H6986" s="72">
        <f>'Balance N'!P6989</f>
        <v>0</v>
      </c>
      <c r="I6986" s="74">
        <f t="shared" si="109"/>
        <v>0</v>
      </c>
    </row>
    <row r="6987" spans="1:9" ht="15.6">
      <c r="A6987" s="70">
        <f>'Balance N'!I6990</f>
        <v>0</v>
      </c>
      <c r="B6987" s="71">
        <f>'Balance N'!J6990</f>
        <v>0</v>
      </c>
      <c r="C6987" s="72">
        <f>'Balance N'!K6990</f>
        <v>0</v>
      </c>
      <c r="D6987" s="72">
        <f>'Balance N'!L6990</f>
        <v>0</v>
      </c>
      <c r="E6987" s="72">
        <f>'Balance N'!M6990</f>
        <v>0</v>
      </c>
      <c r="F6987" s="72">
        <f>'Balance N'!N6990</f>
        <v>0</v>
      </c>
      <c r="G6987" s="72">
        <f>'Balance N'!O6990</f>
        <v>0</v>
      </c>
      <c r="H6987" s="72">
        <f>'Balance N'!P6990</f>
        <v>0</v>
      </c>
      <c r="I6987" s="74">
        <f t="shared" si="109"/>
        <v>0</v>
      </c>
    </row>
    <row r="6988" spans="1:9" ht="15.6">
      <c r="A6988" s="70">
        <f>'Balance N'!I6991</f>
        <v>0</v>
      </c>
      <c r="B6988" s="71">
        <f>'Balance N'!J6991</f>
        <v>0</v>
      </c>
      <c r="C6988" s="72">
        <f>'Balance N'!K6991</f>
        <v>0</v>
      </c>
      <c r="D6988" s="72">
        <f>'Balance N'!L6991</f>
        <v>0</v>
      </c>
      <c r="E6988" s="72">
        <f>'Balance N'!M6991</f>
        <v>0</v>
      </c>
      <c r="F6988" s="72">
        <f>'Balance N'!N6991</f>
        <v>0</v>
      </c>
      <c r="G6988" s="72">
        <f>'Balance N'!O6991</f>
        <v>0</v>
      </c>
      <c r="H6988" s="72">
        <f>'Balance N'!P6991</f>
        <v>0</v>
      </c>
      <c r="I6988" s="74">
        <f t="shared" si="109"/>
        <v>0</v>
      </c>
    </row>
    <row r="6989" spans="1:9" ht="15.6">
      <c r="A6989" s="70">
        <f>'Balance N'!I6992</f>
        <v>0</v>
      </c>
      <c r="B6989" s="71">
        <f>'Balance N'!J6992</f>
        <v>0</v>
      </c>
      <c r="C6989" s="72">
        <f>'Balance N'!K6992</f>
        <v>0</v>
      </c>
      <c r="D6989" s="72">
        <f>'Balance N'!L6992</f>
        <v>0</v>
      </c>
      <c r="E6989" s="72">
        <f>'Balance N'!M6992</f>
        <v>0</v>
      </c>
      <c r="F6989" s="72">
        <f>'Balance N'!N6992</f>
        <v>0</v>
      </c>
      <c r="G6989" s="72">
        <f>'Balance N'!O6992</f>
        <v>0</v>
      </c>
      <c r="H6989" s="72">
        <f>'Balance N'!P6992</f>
        <v>0</v>
      </c>
      <c r="I6989" s="74">
        <f t="shared" si="109"/>
        <v>0</v>
      </c>
    </row>
    <row r="6990" spans="1:9" ht="15.6">
      <c r="A6990" s="70">
        <f>'Balance N'!I6993</f>
        <v>0</v>
      </c>
      <c r="B6990" s="71">
        <f>'Balance N'!J6993</f>
        <v>0</v>
      </c>
      <c r="C6990" s="72">
        <f>'Balance N'!K6993</f>
        <v>0</v>
      </c>
      <c r="D6990" s="72">
        <f>'Balance N'!L6993</f>
        <v>0</v>
      </c>
      <c r="E6990" s="72">
        <f>'Balance N'!M6993</f>
        <v>0</v>
      </c>
      <c r="F6990" s="72">
        <f>'Balance N'!N6993</f>
        <v>0</v>
      </c>
      <c r="G6990" s="72">
        <f>'Balance N'!O6993</f>
        <v>0</v>
      </c>
      <c r="H6990" s="72">
        <f>'Balance N'!P6993</f>
        <v>0</v>
      </c>
      <c r="I6990" s="74">
        <f t="shared" si="109"/>
        <v>0</v>
      </c>
    </row>
    <row r="6991" spans="1:9" ht="15.6">
      <c r="A6991" s="70">
        <f>'Balance N'!I6994</f>
        <v>0</v>
      </c>
      <c r="B6991" s="71">
        <f>'Balance N'!J6994</f>
        <v>0</v>
      </c>
      <c r="C6991" s="72">
        <f>'Balance N'!K6994</f>
        <v>0</v>
      </c>
      <c r="D6991" s="72">
        <f>'Balance N'!L6994</f>
        <v>0</v>
      </c>
      <c r="E6991" s="72">
        <f>'Balance N'!M6994</f>
        <v>0</v>
      </c>
      <c r="F6991" s="72">
        <f>'Balance N'!N6994</f>
        <v>0</v>
      </c>
      <c r="G6991" s="72">
        <f>'Balance N'!O6994</f>
        <v>0</v>
      </c>
      <c r="H6991" s="72">
        <f>'Balance N'!P6994</f>
        <v>0</v>
      </c>
      <c r="I6991" s="74">
        <f t="shared" si="109"/>
        <v>0</v>
      </c>
    </row>
    <row r="6992" spans="1:9" ht="15.6">
      <c r="A6992" s="70">
        <f>'Balance N'!I6995</f>
        <v>0</v>
      </c>
      <c r="B6992" s="71">
        <f>'Balance N'!J6995</f>
        <v>0</v>
      </c>
      <c r="C6992" s="72">
        <f>'Balance N'!K6995</f>
        <v>0</v>
      </c>
      <c r="D6992" s="72">
        <f>'Balance N'!L6995</f>
        <v>0</v>
      </c>
      <c r="E6992" s="72">
        <f>'Balance N'!M6995</f>
        <v>0</v>
      </c>
      <c r="F6992" s="72">
        <f>'Balance N'!N6995</f>
        <v>0</v>
      </c>
      <c r="G6992" s="72">
        <f>'Balance N'!O6995</f>
        <v>0</v>
      </c>
      <c r="H6992" s="72">
        <f>'Balance N'!P6995</f>
        <v>0</v>
      </c>
      <c r="I6992" s="74">
        <f t="shared" si="109"/>
        <v>0</v>
      </c>
    </row>
    <row r="6993" spans="1:9" ht="15.6">
      <c r="A6993" s="70">
        <f>'Balance N'!I6996</f>
        <v>0</v>
      </c>
      <c r="B6993" s="71">
        <f>'Balance N'!J6996</f>
        <v>0</v>
      </c>
      <c r="C6993" s="72">
        <f>'Balance N'!K6996</f>
        <v>0</v>
      </c>
      <c r="D6993" s="72">
        <f>'Balance N'!L6996</f>
        <v>0</v>
      </c>
      <c r="E6993" s="72">
        <f>'Balance N'!M6996</f>
        <v>0</v>
      </c>
      <c r="F6993" s="72">
        <f>'Balance N'!N6996</f>
        <v>0</v>
      </c>
      <c r="G6993" s="72">
        <f>'Balance N'!O6996</f>
        <v>0</v>
      </c>
      <c r="H6993" s="72">
        <f>'Balance N'!P6996</f>
        <v>0</v>
      </c>
      <c r="I6993" s="74">
        <f t="shared" si="109"/>
        <v>0</v>
      </c>
    </row>
    <row r="6994" spans="1:9" ht="15.6">
      <c r="A6994" s="70">
        <f>'Balance N'!I6997</f>
        <v>0</v>
      </c>
      <c r="B6994" s="71">
        <f>'Balance N'!J6997</f>
        <v>0</v>
      </c>
      <c r="C6994" s="72">
        <f>'Balance N'!K6997</f>
        <v>0</v>
      </c>
      <c r="D6994" s="72">
        <f>'Balance N'!L6997</f>
        <v>0</v>
      </c>
      <c r="E6994" s="72">
        <f>'Balance N'!M6997</f>
        <v>0</v>
      </c>
      <c r="F6994" s="72">
        <f>'Balance N'!N6997</f>
        <v>0</v>
      </c>
      <c r="G6994" s="72">
        <f>'Balance N'!O6997</f>
        <v>0</v>
      </c>
      <c r="H6994" s="72">
        <f>'Balance N'!P6997</f>
        <v>0</v>
      </c>
      <c r="I6994" s="74">
        <f t="shared" si="109"/>
        <v>0</v>
      </c>
    </row>
    <row r="6995" spans="1:9" ht="15.6">
      <c r="A6995" s="70">
        <f>'Balance N'!I6998</f>
        <v>0</v>
      </c>
      <c r="B6995" s="71">
        <f>'Balance N'!J6998</f>
        <v>0</v>
      </c>
      <c r="C6995" s="72">
        <f>'Balance N'!K6998</f>
        <v>0</v>
      </c>
      <c r="D6995" s="72">
        <f>'Balance N'!L6998</f>
        <v>0</v>
      </c>
      <c r="E6995" s="72">
        <f>'Balance N'!M6998</f>
        <v>0</v>
      </c>
      <c r="F6995" s="72">
        <f>'Balance N'!N6998</f>
        <v>0</v>
      </c>
      <c r="G6995" s="72">
        <f>'Balance N'!O6998</f>
        <v>0</v>
      </c>
      <c r="H6995" s="72">
        <f>'Balance N'!P6998</f>
        <v>0</v>
      </c>
      <c r="I6995" s="74">
        <f t="shared" si="109"/>
        <v>0</v>
      </c>
    </row>
    <row r="6996" spans="1:9" ht="15.6">
      <c r="A6996" s="70">
        <f>'Balance N'!I6999</f>
        <v>0</v>
      </c>
      <c r="B6996" s="71">
        <f>'Balance N'!J6999</f>
        <v>0</v>
      </c>
      <c r="C6996" s="72">
        <f>'Balance N'!K6999</f>
        <v>0</v>
      </c>
      <c r="D6996" s="72">
        <f>'Balance N'!L6999</f>
        <v>0</v>
      </c>
      <c r="E6996" s="72">
        <f>'Balance N'!M6999</f>
        <v>0</v>
      </c>
      <c r="F6996" s="72">
        <f>'Balance N'!N6999</f>
        <v>0</v>
      </c>
      <c r="G6996" s="72">
        <f>'Balance N'!O6999</f>
        <v>0</v>
      </c>
      <c r="H6996" s="72">
        <f>'Balance N'!P6999</f>
        <v>0</v>
      </c>
      <c r="I6996" s="74">
        <f t="shared" si="109"/>
        <v>0</v>
      </c>
    </row>
    <row r="6997" spans="1:9" ht="15.6">
      <c r="A6997" s="70">
        <f>'Balance N'!I7000</f>
        <v>0</v>
      </c>
      <c r="B6997" s="71">
        <f>'Balance N'!J7000</f>
        <v>0</v>
      </c>
      <c r="C6997" s="72">
        <f>'Balance N'!K7000</f>
        <v>0</v>
      </c>
      <c r="D6997" s="72">
        <f>'Balance N'!L7000</f>
        <v>0</v>
      </c>
      <c r="E6997" s="72">
        <f>'Balance N'!M7000</f>
        <v>0</v>
      </c>
      <c r="F6997" s="72">
        <f>'Balance N'!N7000</f>
        <v>0</v>
      </c>
      <c r="G6997" s="72">
        <f>'Balance N'!O7000</f>
        <v>0</v>
      </c>
      <c r="H6997" s="72">
        <f>'Balance N'!P7000</f>
        <v>0</v>
      </c>
      <c r="I6997" s="74">
        <f t="shared" si="109"/>
        <v>0</v>
      </c>
    </row>
    <row r="6998" spans="1:9" ht="15.6">
      <c r="A6998" s="70">
        <f>'Balance N'!I7001</f>
        <v>0</v>
      </c>
      <c r="B6998" s="71">
        <f>'Balance N'!J7001</f>
        <v>0</v>
      </c>
      <c r="C6998" s="72">
        <f>'Balance N'!K7001</f>
        <v>0</v>
      </c>
      <c r="D6998" s="72">
        <f>'Balance N'!L7001</f>
        <v>0</v>
      </c>
      <c r="E6998" s="72">
        <f>'Balance N'!M7001</f>
        <v>0</v>
      </c>
      <c r="F6998" s="72">
        <f>'Balance N'!N7001</f>
        <v>0</v>
      </c>
      <c r="G6998" s="72">
        <f>'Balance N'!O7001</f>
        <v>0</v>
      </c>
      <c r="H6998" s="72">
        <f>'Balance N'!P7001</f>
        <v>0</v>
      </c>
      <c r="I6998" s="74">
        <f t="shared" si="109"/>
        <v>0</v>
      </c>
    </row>
    <row r="6999" spans="1:9" ht="15.6">
      <c r="A6999" s="70">
        <f>'Balance N'!I7002</f>
        <v>0</v>
      </c>
      <c r="B6999" s="71">
        <f>'Balance N'!J7002</f>
        <v>0</v>
      </c>
      <c r="C6999" s="72">
        <f>'Balance N'!K7002</f>
        <v>0</v>
      </c>
      <c r="D6999" s="72">
        <f>'Balance N'!L7002</f>
        <v>0</v>
      </c>
      <c r="E6999" s="72">
        <f>'Balance N'!M7002</f>
        <v>0</v>
      </c>
      <c r="F6999" s="72">
        <f>'Balance N'!N7002</f>
        <v>0</v>
      </c>
      <c r="G6999" s="72">
        <f>'Balance N'!O7002</f>
        <v>0</v>
      </c>
      <c r="H6999" s="72">
        <f>'Balance N'!P7002</f>
        <v>0</v>
      </c>
      <c r="I6999" s="74">
        <f t="shared" si="109"/>
        <v>0</v>
      </c>
    </row>
    <row r="7000" spans="1:9" ht="15.6">
      <c r="A7000" s="70">
        <f>'Balance N'!I7003</f>
        <v>0</v>
      </c>
      <c r="B7000" s="71">
        <f>'Balance N'!J7003</f>
        <v>0</v>
      </c>
      <c r="C7000" s="72">
        <f>'Balance N'!K7003</f>
        <v>0</v>
      </c>
      <c r="D7000" s="72">
        <f>'Balance N'!L7003</f>
        <v>0</v>
      </c>
      <c r="E7000" s="72">
        <f>'Balance N'!M7003</f>
        <v>0</v>
      </c>
      <c r="F7000" s="72">
        <f>'Balance N'!N7003</f>
        <v>0</v>
      </c>
      <c r="G7000" s="72">
        <f>'Balance N'!O7003</f>
        <v>0</v>
      </c>
      <c r="H7000" s="72">
        <f>'Balance N'!P7003</f>
        <v>0</v>
      </c>
      <c r="I7000" s="74">
        <f t="shared" si="109"/>
        <v>0</v>
      </c>
    </row>
    <row r="7001" spans="1:9" ht="15.6">
      <c r="A7001" s="70">
        <f>'Balance N'!I7004</f>
        <v>0</v>
      </c>
      <c r="B7001" s="71">
        <f>'Balance N'!J7004</f>
        <v>0</v>
      </c>
      <c r="C7001" s="72">
        <f>'Balance N'!K7004</f>
        <v>0</v>
      </c>
      <c r="D7001" s="72">
        <f>'Balance N'!L7004</f>
        <v>0</v>
      </c>
      <c r="E7001" s="72">
        <f>'Balance N'!M7004</f>
        <v>0</v>
      </c>
      <c r="F7001" s="72">
        <f>'Balance N'!N7004</f>
        <v>0</v>
      </c>
      <c r="G7001" s="72">
        <f>'Balance N'!O7004</f>
        <v>0</v>
      </c>
      <c r="H7001" s="72">
        <f>'Balance N'!P7004</f>
        <v>0</v>
      </c>
      <c r="I7001" s="74">
        <f t="shared" si="109"/>
        <v>0</v>
      </c>
    </row>
    <row r="7002" spans="1:9" ht="15.6">
      <c r="A7002" s="70">
        <f>'Balance N'!I7005</f>
        <v>0</v>
      </c>
      <c r="B7002" s="71">
        <f>'Balance N'!J7005</f>
        <v>0</v>
      </c>
      <c r="C7002" s="72">
        <f>'Balance N'!K7005</f>
        <v>0</v>
      </c>
      <c r="D7002" s="72">
        <f>'Balance N'!L7005</f>
        <v>0</v>
      </c>
      <c r="E7002" s="72">
        <f>'Balance N'!M7005</f>
        <v>0</v>
      </c>
      <c r="F7002" s="72">
        <f>'Balance N'!N7005</f>
        <v>0</v>
      </c>
      <c r="G7002" s="72">
        <f>'Balance N'!O7005</f>
        <v>0</v>
      </c>
      <c r="H7002" s="72">
        <f>'Balance N'!P7005</f>
        <v>0</v>
      </c>
      <c r="I7002" s="74">
        <f t="shared" si="109"/>
        <v>0</v>
      </c>
    </row>
    <row r="7003" spans="1:9" ht="15.6">
      <c r="A7003" s="70">
        <f>'Balance N'!I7006</f>
        <v>0</v>
      </c>
      <c r="B7003" s="71">
        <f>'Balance N'!J7006</f>
        <v>0</v>
      </c>
      <c r="C7003" s="72">
        <f>'Balance N'!K7006</f>
        <v>0</v>
      </c>
      <c r="D7003" s="72">
        <f>'Balance N'!L7006</f>
        <v>0</v>
      </c>
      <c r="E7003" s="72">
        <f>'Balance N'!M7006</f>
        <v>0</v>
      </c>
      <c r="F7003" s="72">
        <f>'Balance N'!N7006</f>
        <v>0</v>
      </c>
      <c r="G7003" s="72">
        <f>'Balance N'!O7006</f>
        <v>0</v>
      </c>
      <c r="H7003" s="72">
        <f>'Balance N'!P7006</f>
        <v>0</v>
      </c>
      <c r="I7003" s="74">
        <f t="shared" si="109"/>
        <v>0</v>
      </c>
    </row>
    <row r="7004" spans="1:9" ht="15.6">
      <c r="A7004" s="70">
        <f>'Balance N'!I7007</f>
        <v>0</v>
      </c>
      <c r="B7004" s="71">
        <f>'Balance N'!J7007</f>
        <v>0</v>
      </c>
      <c r="C7004" s="72">
        <f>'Balance N'!K7007</f>
        <v>0</v>
      </c>
      <c r="D7004" s="72">
        <f>'Balance N'!L7007</f>
        <v>0</v>
      </c>
      <c r="E7004" s="72">
        <f>'Balance N'!M7007</f>
        <v>0</v>
      </c>
      <c r="F7004" s="72">
        <f>'Balance N'!N7007</f>
        <v>0</v>
      </c>
      <c r="G7004" s="72">
        <f>'Balance N'!O7007</f>
        <v>0</v>
      </c>
      <c r="H7004" s="72">
        <f>'Balance N'!P7007</f>
        <v>0</v>
      </c>
      <c r="I7004" s="74">
        <f t="shared" si="109"/>
        <v>0</v>
      </c>
    </row>
    <row r="7005" spans="1:9" ht="15.6">
      <c r="A7005" s="70">
        <f>'Balance N'!I7008</f>
        <v>0</v>
      </c>
      <c r="B7005" s="71">
        <f>'Balance N'!J7008</f>
        <v>0</v>
      </c>
      <c r="C7005" s="72">
        <f>'Balance N'!K7008</f>
        <v>0</v>
      </c>
      <c r="D7005" s="72">
        <f>'Balance N'!L7008</f>
        <v>0</v>
      </c>
      <c r="E7005" s="72">
        <f>'Balance N'!M7008</f>
        <v>0</v>
      </c>
      <c r="F7005" s="72">
        <f>'Balance N'!N7008</f>
        <v>0</v>
      </c>
      <c r="G7005" s="72">
        <f>'Balance N'!O7008</f>
        <v>0</v>
      </c>
      <c r="H7005" s="72">
        <f>'Balance N'!P7008</f>
        <v>0</v>
      </c>
      <c r="I7005" s="74">
        <f t="shared" si="109"/>
        <v>0</v>
      </c>
    </row>
    <row r="7006" spans="1:9" ht="15.6">
      <c r="A7006" s="70">
        <f>'Balance N'!I7009</f>
        <v>0</v>
      </c>
      <c r="B7006" s="71">
        <f>'Balance N'!J7009</f>
        <v>0</v>
      </c>
      <c r="C7006" s="72">
        <f>'Balance N'!K7009</f>
        <v>0</v>
      </c>
      <c r="D7006" s="72">
        <f>'Balance N'!L7009</f>
        <v>0</v>
      </c>
      <c r="E7006" s="72">
        <f>'Balance N'!M7009</f>
        <v>0</v>
      </c>
      <c r="F7006" s="72">
        <f>'Balance N'!N7009</f>
        <v>0</v>
      </c>
      <c r="G7006" s="72">
        <f>'Balance N'!O7009</f>
        <v>0</v>
      </c>
      <c r="H7006" s="72">
        <f>'Balance N'!P7009</f>
        <v>0</v>
      </c>
      <c r="I7006" s="74">
        <f t="shared" si="109"/>
        <v>0</v>
      </c>
    </row>
    <row r="7007" spans="1:9" ht="15.6">
      <c r="A7007" s="70">
        <f>'Balance N'!I7010</f>
        <v>0</v>
      </c>
      <c r="B7007" s="71">
        <f>'Balance N'!J7010</f>
        <v>0</v>
      </c>
      <c r="C7007" s="72">
        <f>'Balance N'!K7010</f>
        <v>0</v>
      </c>
      <c r="D7007" s="72">
        <f>'Balance N'!L7010</f>
        <v>0</v>
      </c>
      <c r="E7007" s="72">
        <f>'Balance N'!M7010</f>
        <v>0</v>
      </c>
      <c r="F7007" s="72">
        <f>'Balance N'!N7010</f>
        <v>0</v>
      </c>
      <c r="G7007" s="72">
        <f>'Balance N'!O7010</f>
        <v>0</v>
      </c>
      <c r="H7007" s="72">
        <f>'Balance N'!P7010</f>
        <v>0</v>
      </c>
      <c r="I7007" s="74">
        <f t="shared" si="109"/>
        <v>0</v>
      </c>
    </row>
    <row r="7008" spans="1:9" ht="15.6">
      <c r="A7008" s="70">
        <f>'Balance N'!I7011</f>
        <v>0</v>
      </c>
      <c r="B7008" s="71">
        <f>'Balance N'!J7011</f>
        <v>0</v>
      </c>
      <c r="C7008" s="72">
        <f>'Balance N'!K7011</f>
        <v>0</v>
      </c>
      <c r="D7008" s="72">
        <f>'Balance N'!L7011</f>
        <v>0</v>
      </c>
      <c r="E7008" s="72">
        <f>'Balance N'!M7011</f>
        <v>0</v>
      </c>
      <c r="F7008" s="72">
        <f>'Balance N'!N7011</f>
        <v>0</v>
      </c>
      <c r="G7008" s="72">
        <f>'Balance N'!O7011</f>
        <v>0</v>
      </c>
      <c r="H7008" s="72">
        <f>'Balance N'!P7011</f>
        <v>0</v>
      </c>
      <c r="I7008" s="74">
        <f t="shared" si="109"/>
        <v>0</v>
      </c>
    </row>
    <row r="7009" spans="1:9" ht="15.6">
      <c r="A7009" s="70">
        <f>'Balance N'!I7012</f>
        <v>0</v>
      </c>
      <c r="B7009" s="71">
        <f>'Balance N'!J7012</f>
        <v>0</v>
      </c>
      <c r="C7009" s="72">
        <f>'Balance N'!K7012</f>
        <v>0</v>
      </c>
      <c r="D7009" s="72">
        <f>'Balance N'!L7012</f>
        <v>0</v>
      </c>
      <c r="E7009" s="72">
        <f>'Balance N'!M7012</f>
        <v>0</v>
      </c>
      <c r="F7009" s="72">
        <f>'Balance N'!N7012</f>
        <v>0</v>
      </c>
      <c r="G7009" s="72">
        <f>'Balance N'!O7012</f>
        <v>0</v>
      </c>
      <c r="H7009" s="72">
        <f>'Balance N'!P7012</f>
        <v>0</v>
      </c>
      <c r="I7009" s="74">
        <f t="shared" si="109"/>
        <v>0</v>
      </c>
    </row>
    <row r="7010" spans="1:9" ht="15.6">
      <c r="A7010" s="70">
        <f>'Balance N'!I7013</f>
        <v>0</v>
      </c>
      <c r="B7010" s="71">
        <f>'Balance N'!J7013</f>
        <v>0</v>
      </c>
      <c r="C7010" s="72">
        <f>'Balance N'!K7013</f>
        <v>0</v>
      </c>
      <c r="D7010" s="72">
        <f>'Balance N'!L7013</f>
        <v>0</v>
      </c>
      <c r="E7010" s="72">
        <f>'Balance N'!M7013</f>
        <v>0</v>
      </c>
      <c r="F7010" s="72">
        <f>'Balance N'!N7013</f>
        <v>0</v>
      </c>
      <c r="G7010" s="72">
        <f>'Balance N'!O7013</f>
        <v>0</v>
      </c>
      <c r="H7010" s="72">
        <f>'Balance N'!P7013</f>
        <v>0</v>
      </c>
      <c r="I7010" s="74">
        <f t="shared" si="109"/>
        <v>0</v>
      </c>
    </row>
    <row r="7011" spans="1:9" ht="15.6">
      <c r="A7011" s="70">
        <f>'Balance N'!I7014</f>
        <v>0</v>
      </c>
      <c r="B7011" s="71">
        <f>'Balance N'!J7014</f>
        <v>0</v>
      </c>
      <c r="C7011" s="72">
        <f>'Balance N'!K7014</f>
        <v>0</v>
      </c>
      <c r="D7011" s="72">
        <f>'Balance N'!L7014</f>
        <v>0</v>
      </c>
      <c r="E7011" s="72">
        <f>'Balance N'!M7014</f>
        <v>0</v>
      </c>
      <c r="F7011" s="72">
        <f>'Balance N'!N7014</f>
        <v>0</v>
      </c>
      <c r="G7011" s="72">
        <f>'Balance N'!O7014</f>
        <v>0</v>
      </c>
      <c r="H7011" s="72">
        <f>'Balance N'!P7014</f>
        <v>0</v>
      </c>
      <c r="I7011" s="74">
        <f t="shared" si="109"/>
        <v>0</v>
      </c>
    </row>
    <row r="7012" spans="1:9" ht="15.6">
      <c r="A7012" s="70">
        <f>'Balance N'!I7015</f>
        <v>0</v>
      </c>
      <c r="B7012" s="71">
        <f>'Balance N'!J7015</f>
        <v>0</v>
      </c>
      <c r="C7012" s="72">
        <f>'Balance N'!K7015</f>
        <v>0</v>
      </c>
      <c r="D7012" s="72">
        <f>'Balance N'!L7015</f>
        <v>0</v>
      </c>
      <c r="E7012" s="72">
        <f>'Balance N'!M7015</f>
        <v>0</v>
      </c>
      <c r="F7012" s="72">
        <f>'Balance N'!N7015</f>
        <v>0</v>
      </c>
      <c r="G7012" s="72">
        <f>'Balance N'!O7015</f>
        <v>0</v>
      </c>
      <c r="H7012" s="72">
        <f>'Balance N'!P7015</f>
        <v>0</v>
      </c>
      <c r="I7012" s="74">
        <f t="shared" si="109"/>
        <v>0</v>
      </c>
    </row>
    <row r="7013" spans="1:9" ht="15.6">
      <c r="A7013" s="70">
        <f>'Balance N'!I7016</f>
        <v>0</v>
      </c>
      <c r="B7013" s="71">
        <f>'Balance N'!J7016</f>
        <v>0</v>
      </c>
      <c r="C7013" s="72">
        <f>'Balance N'!K7016</f>
        <v>0</v>
      </c>
      <c r="D7013" s="72">
        <f>'Balance N'!L7016</f>
        <v>0</v>
      </c>
      <c r="E7013" s="72">
        <f>'Balance N'!M7016</f>
        <v>0</v>
      </c>
      <c r="F7013" s="72">
        <f>'Balance N'!N7016</f>
        <v>0</v>
      </c>
      <c r="G7013" s="72">
        <f>'Balance N'!O7016</f>
        <v>0</v>
      </c>
      <c r="H7013" s="72">
        <f>'Balance N'!P7016</f>
        <v>0</v>
      </c>
      <c r="I7013" s="74">
        <f t="shared" si="109"/>
        <v>0</v>
      </c>
    </row>
    <row r="7014" spans="1:9" ht="15.6">
      <c r="A7014" s="70">
        <f>'Balance N'!I7017</f>
        <v>0</v>
      </c>
      <c r="B7014" s="71">
        <f>'Balance N'!J7017</f>
        <v>0</v>
      </c>
      <c r="C7014" s="72">
        <f>'Balance N'!K7017</f>
        <v>0</v>
      </c>
      <c r="D7014" s="72">
        <f>'Balance N'!L7017</f>
        <v>0</v>
      </c>
      <c r="E7014" s="72">
        <f>'Balance N'!M7017</f>
        <v>0</v>
      </c>
      <c r="F7014" s="72">
        <f>'Balance N'!N7017</f>
        <v>0</v>
      </c>
      <c r="G7014" s="72">
        <f>'Balance N'!O7017</f>
        <v>0</v>
      </c>
      <c r="H7014" s="72">
        <f>'Balance N'!P7017</f>
        <v>0</v>
      </c>
      <c r="I7014" s="74">
        <f t="shared" si="109"/>
        <v>0</v>
      </c>
    </row>
    <row r="7015" spans="1:9" ht="15.6">
      <c r="A7015" s="70">
        <f>'Balance N'!I7018</f>
        <v>0</v>
      </c>
      <c r="B7015" s="71">
        <f>'Balance N'!J7018</f>
        <v>0</v>
      </c>
      <c r="C7015" s="72">
        <f>'Balance N'!K7018</f>
        <v>0</v>
      </c>
      <c r="D7015" s="72">
        <f>'Balance N'!L7018</f>
        <v>0</v>
      </c>
      <c r="E7015" s="72">
        <f>'Balance N'!M7018</f>
        <v>0</v>
      </c>
      <c r="F7015" s="72">
        <f>'Balance N'!N7018</f>
        <v>0</v>
      </c>
      <c r="G7015" s="72">
        <f>'Balance N'!O7018</f>
        <v>0</v>
      </c>
      <c r="H7015" s="72">
        <f>'Balance N'!P7018</f>
        <v>0</v>
      </c>
      <c r="I7015" s="74">
        <f t="shared" si="109"/>
        <v>0</v>
      </c>
    </row>
    <row r="7016" spans="1:9" ht="15.6">
      <c r="A7016" s="70">
        <f>'Balance N'!I7019</f>
        <v>0</v>
      </c>
      <c r="B7016" s="71">
        <f>'Balance N'!J7019</f>
        <v>0</v>
      </c>
      <c r="C7016" s="72">
        <f>'Balance N'!K7019</f>
        <v>0</v>
      </c>
      <c r="D7016" s="72">
        <f>'Balance N'!L7019</f>
        <v>0</v>
      </c>
      <c r="E7016" s="72">
        <f>'Balance N'!M7019</f>
        <v>0</v>
      </c>
      <c r="F7016" s="72">
        <f>'Balance N'!N7019</f>
        <v>0</v>
      </c>
      <c r="G7016" s="72">
        <f>'Balance N'!O7019</f>
        <v>0</v>
      </c>
      <c r="H7016" s="72">
        <f>'Balance N'!P7019</f>
        <v>0</v>
      </c>
      <c r="I7016" s="74">
        <f t="shared" si="109"/>
        <v>0</v>
      </c>
    </row>
    <row r="7017" spans="1:9" ht="15.6">
      <c r="A7017" s="70">
        <f>'Balance N'!I7020</f>
        <v>0</v>
      </c>
      <c r="B7017" s="71">
        <f>'Balance N'!J7020</f>
        <v>0</v>
      </c>
      <c r="C7017" s="72">
        <f>'Balance N'!K7020</f>
        <v>0</v>
      </c>
      <c r="D7017" s="72">
        <f>'Balance N'!L7020</f>
        <v>0</v>
      </c>
      <c r="E7017" s="72">
        <f>'Balance N'!M7020</f>
        <v>0</v>
      </c>
      <c r="F7017" s="72">
        <f>'Balance N'!N7020</f>
        <v>0</v>
      </c>
      <c r="G7017" s="72">
        <f>'Balance N'!O7020</f>
        <v>0</v>
      </c>
      <c r="H7017" s="72">
        <f>'Balance N'!P7020</f>
        <v>0</v>
      </c>
      <c r="I7017" s="74">
        <f t="shared" si="109"/>
        <v>0</v>
      </c>
    </row>
    <row r="7018" spans="1:9" ht="15.6">
      <c r="A7018" s="70">
        <f>'Balance N'!I7021</f>
        <v>0</v>
      </c>
      <c r="B7018" s="71">
        <f>'Balance N'!J7021</f>
        <v>0</v>
      </c>
      <c r="C7018" s="72">
        <f>'Balance N'!K7021</f>
        <v>0</v>
      </c>
      <c r="D7018" s="72">
        <f>'Balance N'!L7021</f>
        <v>0</v>
      </c>
      <c r="E7018" s="72">
        <f>'Balance N'!M7021</f>
        <v>0</v>
      </c>
      <c r="F7018" s="72">
        <f>'Balance N'!N7021</f>
        <v>0</v>
      </c>
      <c r="G7018" s="72">
        <f>'Balance N'!O7021</f>
        <v>0</v>
      </c>
      <c r="H7018" s="72">
        <f>'Balance N'!P7021</f>
        <v>0</v>
      </c>
      <c r="I7018" s="74">
        <f t="shared" si="109"/>
        <v>0</v>
      </c>
    </row>
    <row r="7019" spans="1:9" ht="15.6">
      <c r="A7019" s="70">
        <f>'Balance N'!I7022</f>
        <v>0</v>
      </c>
      <c r="B7019" s="71">
        <f>'Balance N'!J7022</f>
        <v>0</v>
      </c>
      <c r="C7019" s="72">
        <f>'Balance N'!K7022</f>
        <v>0</v>
      </c>
      <c r="D7019" s="72">
        <f>'Balance N'!L7022</f>
        <v>0</v>
      </c>
      <c r="E7019" s="72">
        <f>'Balance N'!M7022</f>
        <v>0</v>
      </c>
      <c r="F7019" s="72">
        <f>'Balance N'!N7022</f>
        <v>0</v>
      </c>
      <c r="G7019" s="72">
        <f>'Balance N'!O7022</f>
        <v>0</v>
      </c>
      <c r="H7019" s="72">
        <f>'Balance N'!P7022</f>
        <v>0</v>
      </c>
      <c r="I7019" s="74">
        <f t="shared" si="109"/>
        <v>0</v>
      </c>
    </row>
    <row r="7020" spans="1:9" ht="15.6">
      <c r="A7020" s="70">
        <f>'Balance N'!I7023</f>
        <v>0</v>
      </c>
      <c r="B7020" s="71">
        <f>'Balance N'!J7023</f>
        <v>0</v>
      </c>
      <c r="C7020" s="72">
        <f>'Balance N'!K7023</f>
        <v>0</v>
      </c>
      <c r="D7020" s="72">
        <f>'Balance N'!L7023</f>
        <v>0</v>
      </c>
      <c r="E7020" s="72">
        <f>'Balance N'!M7023</f>
        <v>0</v>
      </c>
      <c r="F7020" s="72">
        <f>'Balance N'!N7023</f>
        <v>0</v>
      </c>
      <c r="G7020" s="72">
        <f>'Balance N'!O7023</f>
        <v>0</v>
      </c>
      <c r="H7020" s="72">
        <f>'Balance N'!P7023</f>
        <v>0</v>
      </c>
      <c r="I7020" s="74">
        <f t="shared" si="109"/>
        <v>0</v>
      </c>
    </row>
    <row r="7021" spans="1:9" ht="15.6">
      <c r="A7021" s="70">
        <f>'Balance N'!I7024</f>
        <v>0</v>
      </c>
      <c r="B7021" s="71">
        <f>'Balance N'!J7024</f>
        <v>0</v>
      </c>
      <c r="C7021" s="72">
        <f>'Balance N'!K7024</f>
        <v>0</v>
      </c>
      <c r="D7021" s="72">
        <f>'Balance N'!L7024</f>
        <v>0</v>
      </c>
      <c r="E7021" s="72">
        <f>'Balance N'!M7024</f>
        <v>0</v>
      </c>
      <c r="F7021" s="72">
        <f>'Balance N'!N7024</f>
        <v>0</v>
      </c>
      <c r="G7021" s="72">
        <f>'Balance N'!O7024</f>
        <v>0</v>
      </c>
      <c r="H7021" s="72">
        <f>'Balance N'!P7024</f>
        <v>0</v>
      </c>
      <c r="I7021" s="74">
        <f t="shared" si="109"/>
        <v>0</v>
      </c>
    </row>
    <row r="7022" spans="1:9" ht="15.6">
      <c r="A7022" s="70">
        <f>'Balance N'!I7025</f>
        <v>0</v>
      </c>
      <c r="B7022" s="71">
        <f>'Balance N'!J7025</f>
        <v>0</v>
      </c>
      <c r="C7022" s="72">
        <f>'Balance N'!K7025</f>
        <v>0</v>
      </c>
      <c r="D7022" s="72">
        <f>'Balance N'!L7025</f>
        <v>0</v>
      </c>
      <c r="E7022" s="72">
        <f>'Balance N'!M7025</f>
        <v>0</v>
      </c>
      <c r="F7022" s="72">
        <f>'Balance N'!N7025</f>
        <v>0</v>
      </c>
      <c r="G7022" s="72">
        <f>'Balance N'!O7025</f>
        <v>0</v>
      </c>
      <c r="H7022" s="72">
        <f>'Balance N'!P7025</f>
        <v>0</v>
      </c>
      <c r="I7022" s="74">
        <f t="shared" si="109"/>
        <v>0</v>
      </c>
    </row>
    <row r="7023" spans="1:9" ht="15.6">
      <c r="A7023" s="70">
        <f>'Balance N'!I7026</f>
        <v>0</v>
      </c>
      <c r="B7023" s="71">
        <f>'Balance N'!J7026</f>
        <v>0</v>
      </c>
      <c r="C7023" s="72">
        <f>'Balance N'!K7026</f>
        <v>0</v>
      </c>
      <c r="D7023" s="72">
        <f>'Balance N'!L7026</f>
        <v>0</v>
      </c>
      <c r="E7023" s="72">
        <f>'Balance N'!M7026</f>
        <v>0</v>
      </c>
      <c r="F7023" s="72">
        <f>'Balance N'!N7026</f>
        <v>0</v>
      </c>
      <c r="G7023" s="72">
        <f>'Balance N'!O7026</f>
        <v>0</v>
      </c>
      <c r="H7023" s="72">
        <f>'Balance N'!P7026</f>
        <v>0</v>
      </c>
      <c r="I7023" s="74">
        <f t="shared" si="109"/>
        <v>0</v>
      </c>
    </row>
    <row r="7024" spans="1:9" ht="15.6">
      <c r="A7024" s="70">
        <f>'Balance N'!I7027</f>
        <v>0</v>
      </c>
      <c r="B7024" s="71">
        <f>'Balance N'!J7027</f>
        <v>0</v>
      </c>
      <c r="C7024" s="72">
        <f>'Balance N'!K7027</f>
        <v>0</v>
      </c>
      <c r="D7024" s="72">
        <f>'Balance N'!L7027</f>
        <v>0</v>
      </c>
      <c r="E7024" s="72">
        <f>'Balance N'!M7027</f>
        <v>0</v>
      </c>
      <c r="F7024" s="72">
        <f>'Balance N'!N7027</f>
        <v>0</v>
      </c>
      <c r="G7024" s="72">
        <f>'Balance N'!O7027</f>
        <v>0</v>
      </c>
      <c r="H7024" s="72">
        <f>'Balance N'!P7027</f>
        <v>0</v>
      </c>
      <c r="I7024" s="74">
        <f t="shared" si="109"/>
        <v>0</v>
      </c>
    </row>
    <row r="7025" spans="1:9" ht="15.6">
      <c r="A7025" s="70">
        <f>'Balance N'!I7028</f>
        <v>0</v>
      </c>
      <c r="B7025" s="71">
        <f>'Balance N'!J7028</f>
        <v>0</v>
      </c>
      <c r="C7025" s="72">
        <f>'Balance N'!K7028</f>
        <v>0</v>
      </c>
      <c r="D7025" s="72">
        <f>'Balance N'!L7028</f>
        <v>0</v>
      </c>
      <c r="E7025" s="72">
        <f>'Balance N'!M7028</f>
        <v>0</v>
      </c>
      <c r="F7025" s="72">
        <f>'Balance N'!N7028</f>
        <v>0</v>
      </c>
      <c r="G7025" s="72">
        <f>'Balance N'!O7028</f>
        <v>0</v>
      </c>
      <c r="H7025" s="72">
        <f>'Balance N'!P7028</f>
        <v>0</v>
      </c>
      <c r="I7025" s="74">
        <f t="shared" si="109"/>
        <v>0</v>
      </c>
    </row>
    <row r="7026" spans="1:9" ht="15.6">
      <c r="A7026" s="70">
        <f>'Balance N'!I7029</f>
        <v>0</v>
      </c>
      <c r="B7026" s="71">
        <f>'Balance N'!J7029</f>
        <v>0</v>
      </c>
      <c r="C7026" s="72">
        <f>'Balance N'!K7029</f>
        <v>0</v>
      </c>
      <c r="D7026" s="72">
        <f>'Balance N'!L7029</f>
        <v>0</v>
      </c>
      <c r="E7026" s="72">
        <f>'Balance N'!M7029</f>
        <v>0</v>
      </c>
      <c r="F7026" s="72">
        <f>'Balance N'!N7029</f>
        <v>0</v>
      </c>
      <c r="G7026" s="72">
        <f>'Balance N'!O7029</f>
        <v>0</v>
      </c>
      <c r="H7026" s="72">
        <f>'Balance N'!P7029</f>
        <v>0</v>
      </c>
      <c r="I7026" s="74">
        <f t="shared" si="109"/>
        <v>0</v>
      </c>
    </row>
    <row r="7027" spans="1:9" ht="15.6">
      <c r="A7027" s="70">
        <f>'Balance N'!I7030</f>
        <v>0</v>
      </c>
      <c r="B7027" s="71">
        <f>'Balance N'!J7030</f>
        <v>0</v>
      </c>
      <c r="C7027" s="72">
        <f>'Balance N'!K7030</f>
        <v>0</v>
      </c>
      <c r="D7027" s="72">
        <f>'Balance N'!L7030</f>
        <v>0</v>
      </c>
      <c r="E7027" s="72">
        <f>'Balance N'!M7030</f>
        <v>0</v>
      </c>
      <c r="F7027" s="72">
        <f>'Balance N'!N7030</f>
        <v>0</v>
      </c>
      <c r="G7027" s="72">
        <f>'Balance N'!O7030</f>
        <v>0</v>
      </c>
      <c r="H7027" s="72">
        <f>'Balance N'!P7030</f>
        <v>0</v>
      </c>
      <c r="I7027" s="74">
        <f t="shared" si="109"/>
        <v>0</v>
      </c>
    </row>
    <row r="7028" spans="1:9" ht="15.6">
      <c r="A7028" s="70">
        <f>'Balance N'!I7031</f>
        <v>0</v>
      </c>
      <c r="B7028" s="71">
        <f>'Balance N'!J7031</f>
        <v>0</v>
      </c>
      <c r="C7028" s="72">
        <f>'Balance N'!K7031</f>
        <v>0</v>
      </c>
      <c r="D7028" s="72">
        <f>'Balance N'!L7031</f>
        <v>0</v>
      </c>
      <c r="E7028" s="72">
        <f>'Balance N'!M7031</f>
        <v>0</v>
      </c>
      <c r="F7028" s="72">
        <f>'Balance N'!N7031</f>
        <v>0</v>
      </c>
      <c r="G7028" s="72">
        <f>'Balance N'!O7031</f>
        <v>0</v>
      </c>
      <c r="H7028" s="72">
        <f>'Balance N'!P7031</f>
        <v>0</v>
      </c>
      <c r="I7028" s="74">
        <f t="shared" si="109"/>
        <v>0</v>
      </c>
    </row>
    <row r="7029" spans="1:9" ht="15.6">
      <c r="A7029" s="70">
        <f>'Balance N'!I7032</f>
        <v>0</v>
      </c>
      <c r="B7029" s="71">
        <f>'Balance N'!J7032</f>
        <v>0</v>
      </c>
      <c r="C7029" s="72">
        <f>'Balance N'!K7032</f>
        <v>0</v>
      </c>
      <c r="D7029" s="72">
        <f>'Balance N'!L7032</f>
        <v>0</v>
      </c>
      <c r="E7029" s="72">
        <f>'Balance N'!M7032</f>
        <v>0</v>
      </c>
      <c r="F7029" s="72">
        <f>'Balance N'!N7032</f>
        <v>0</v>
      </c>
      <c r="G7029" s="72">
        <f>'Balance N'!O7032</f>
        <v>0</v>
      </c>
      <c r="H7029" s="72">
        <f>'Balance N'!P7032</f>
        <v>0</v>
      </c>
      <c r="I7029" s="74">
        <f t="shared" si="109"/>
        <v>0</v>
      </c>
    </row>
    <row r="7030" spans="1:9" ht="15.6">
      <c r="A7030" s="70">
        <f>'Balance N'!I7033</f>
        <v>0</v>
      </c>
      <c r="B7030" s="71">
        <f>'Balance N'!J7033</f>
        <v>0</v>
      </c>
      <c r="C7030" s="72">
        <f>'Balance N'!K7033</f>
        <v>0</v>
      </c>
      <c r="D7030" s="72">
        <f>'Balance N'!L7033</f>
        <v>0</v>
      </c>
      <c r="E7030" s="72">
        <f>'Balance N'!M7033</f>
        <v>0</v>
      </c>
      <c r="F7030" s="72">
        <f>'Balance N'!N7033</f>
        <v>0</v>
      </c>
      <c r="G7030" s="72">
        <f>'Balance N'!O7033</f>
        <v>0</v>
      </c>
      <c r="H7030" s="72">
        <f>'Balance N'!P7033</f>
        <v>0</v>
      </c>
      <c r="I7030" s="74">
        <f t="shared" si="109"/>
        <v>0</v>
      </c>
    </row>
    <row r="7031" spans="1:9" ht="15.6">
      <c r="A7031" s="70">
        <f>'Balance N'!I7034</f>
        <v>0</v>
      </c>
      <c r="B7031" s="71">
        <f>'Balance N'!J7034</f>
        <v>0</v>
      </c>
      <c r="C7031" s="72">
        <f>'Balance N'!K7034</f>
        <v>0</v>
      </c>
      <c r="D7031" s="72">
        <f>'Balance N'!L7034</f>
        <v>0</v>
      </c>
      <c r="E7031" s="72">
        <f>'Balance N'!M7034</f>
        <v>0</v>
      </c>
      <c r="F7031" s="72">
        <f>'Balance N'!N7034</f>
        <v>0</v>
      </c>
      <c r="G7031" s="72">
        <f>'Balance N'!O7034</f>
        <v>0</v>
      </c>
      <c r="H7031" s="72">
        <f>'Balance N'!P7034</f>
        <v>0</v>
      </c>
      <c r="I7031" s="74">
        <f t="shared" si="109"/>
        <v>0</v>
      </c>
    </row>
    <row r="7032" spans="1:9" ht="15.6">
      <c r="A7032" s="70">
        <f>'Balance N'!I7035</f>
        <v>0</v>
      </c>
      <c r="B7032" s="71">
        <f>'Balance N'!J7035</f>
        <v>0</v>
      </c>
      <c r="C7032" s="72">
        <f>'Balance N'!K7035</f>
        <v>0</v>
      </c>
      <c r="D7032" s="72">
        <f>'Balance N'!L7035</f>
        <v>0</v>
      </c>
      <c r="E7032" s="72">
        <f>'Balance N'!M7035</f>
        <v>0</v>
      </c>
      <c r="F7032" s="72">
        <f>'Balance N'!N7035</f>
        <v>0</v>
      </c>
      <c r="G7032" s="72">
        <f>'Balance N'!O7035</f>
        <v>0</v>
      </c>
      <c r="H7032" s="72">
        <f>'Balance N'!P7035</f>
        <v>0</v>
      </c>
      <c r="I7032" s="74">
        <f t="shared" si="109"/>
        <v>0</v>
      </c>
    </row>
    <row r="7033" spans="1:9" ht="15.6">
      <c r="A7033" s="70">
        <f>'Balance N'!I7036</f>
        <v>0</v>
      </c>
      <c r="B7033" s="71">
        <f>'Balance N'!J7036</f>
        <v>0</v>
      </c>
      <c r="C7033" s="72">
        <f>'Balance N'!K7036</f>
        <v>0</v>
      </c>
      <c r="D7033" s="72">
        <f>'Balance N'!L7036</f>
        <v>0</v>
      </c>
      <c r="E7033" s="72">
        <f>'Balance N'!M7036</f>
        <v>0</v>
      </c>
      <c r="F7033" s="72">
        <f>'Balance N'!N7036</f>
        <v>0</v>
      </c>
      <c r="G7033" s="72">
        <f>'Balance N'!O7036</f>
        <v>0</v>
      </c>
      <c r="H7033" s="72">
        <f>'Balance N'!P7036</f>
        <v>0</v>
      </c>
      <c r="I7033" s="74">
        <f t="shared" si="109"/>
        <v>0</v>
      </c>
    </row>
    <row r="7034" spans="1:9" ht="15.6">
      <c r="A7034" s="70">
        <f>'Balance N'!I7037</f>
        <v>0</v>
      </c>
      <c r="B7034" s="71">
        <f>'Balance N'!J7037</f>
        <v>0</v>
      </c>
      <c r="C7034" s="72">
        <f>'Balance N'!K7037</f>
        <v>0</v>
      </c>
      <c r="D7034" s="72">
        <f>'Balance N'!L7037</f>
        <v>0</v>
      </c>
      <c r="E7034" s="72">
        <f>'Balance N'!M7037</f>
        <v>0</v>
      </c>
      <c r="F7034" s="72">
        <f>'Balance N'!N7037</f>
        <v>0</v>
      </c>
      <c r="G7034" s="72">
        <f>'Balance N'!O7037</f>
        <v>0</v>
      </c>
      <c r="H7034" s="72">
        <f>'Balance N'!P7037</f>
        <v>0</v>
      </c>
      <c r="I7034" s="74">
        <f t="shared" si="109"/>
        <v>0</v>
      </c>
    </row>
    <row r="7035" spans="1:9" ht="15.6">
      <c r="A7035" s="70">
        <f>'Balance N'!I7038</f>
        <v>0</v>
      </c>
      <c r="B7035" s="71">
        <f>'Balance N'!J7038</f>
        <v>0</v>
      </c>
      <c r="C7035" s="72">
        <f>'Balance N'!K7038</f>
        <v>0</v>
      </c>
      <c r="D7035" s="72">
        <f>'Balance N'!L7038</f>
        <v>0</v>
      </c>
      <c r="E7035" s="72">
        <f>'Balance N'!M7038</f>
        <v>0</v>
      </c>
      <c r="F7035" s="72">
        <f>'Balance N'!N7038</f>
        <v>0</v>
      </c>
      <c r="G7035" s="72">
        <f>'Balance N'!O7038</f>
        <v>0</v>
      </c>
      <c r="H7035" s="72">
        <f>'Balance N'!P7038</f>
        <v>0</v>
      </c>
      <c r="I7035" s="74">
        <f t="shared" si="109"/>
        <v>0</v>
      </c>
    </row>
    <row r="7036" spans="1:9" ht="15.6">
      <c r="A7036" s="70">
        <f>'Balance N'!I7039</f>
        <v>0</v>
      </c>
      <c r="B7036" s="71">
        <f>'Balance N'!J7039</f>
        <v>0</v>
      </c>
      <c r="C7036" s="72">
        <f>'Balance N'!K7039</f>
        <v>0</v>
      </c>
      <c r="D7036" s="72">
        <f>'Balance N'!L7039</f>
        <v>0</v>
      </c>
      <c r="E7036" s="72">
        <f>'Balance N'!M7039</f>
        <v>0</v>
      </c>
      <c r="F7036" s="72">
        <f>'Balance N'!N7039</f>
        <v>0</v>
      </c>
      <c r="G7036" s="72">
        <f>'Balance N'!O7039</f>
        <v>0</v>
      </c>
      <c r="H7036" s="72">
        <f>'Balance N'!P7039</f>
        <v>0</v>
      </c>
      <c r="I7036" s="74">
        <f t="shared" si="109"/>
        <v>0</v>
      </c>
    </row>
    <row r="7037" spans="1:9" ht="15.6">
      <c r="A7037" s="70">
        <f>'Balance N'!I7040</f>
        <v>0</v>
      </c>
      <c r="B7037" s="71">
        <f>'Balance N'!J7040</f>
        <v>0</v>
      </c>
      <c r="C7037" s="72">
        <f>'Balance N'!K7040</f>
        <v>0</v>
      </c>
      <c r="D7037" s="72">
        <f>'Balance N'!L7040</f>
        <v>0</v>
      </c>
      <c r="E7037" s="72">
        <f>'Balance N'!M7040</f>
        <v>0</v>
      </c>
      <c r="F7037" s="72">
        <f>'Balance N'!N7040</f>
        <v>0</v>
      </c>
      <c r="G7037" s="72">
        <f>'Balance N'!O7040</f>
        <v>0</v>
      </c>
      <c r="H7037" s="72">
        <f>'Balance N'!P7040</f>
        <v>0</v>
      </c>
      <c r="I7037" s="74">
        <f t="shared" si="109"/>
        <v>0</v>
      </c>
    </row>
    <row r="7038" spans="1:9" ht="15.6">
      <c r="A7038" s="70">
        <f>'Balance N'!I7041</f>
        <v>0</v>
      </c>
      <c r="B7038" s="71">
        <f>'Balance N'!J7041</f>
        <v>0</v>
      </c>
      <c r="C7038" s="72">
        <f>'Balance N'!K7041</f>
        <v>0</v>
      </c>
      <c r="D7038" s="72">
        <f>'Balance N'!L7041</f>
        <v>0</v>
      </c>
      <c r="E7038" s="72">
        <f>'Balance N'!M7041</f>
        <v>0</v>
      </c>
      <c r="F7038" s="72">
        <f>'Balance N'!N7041</f>
        <v>0</v>
      </c>
      <c r="G7038" s="72">
        <f>'Balance N'!O7041</f>
        <v>0</v>
      </c>
      <c r="H7038" s="72">
        <f>'Balance N'!P7041</f>
        <v>0</v>
      </c>
      <c r="I7038" s="74">
        <f t="shared" si="109"/>
        <v>0</v>
      </c>
    </row>
    <row r="7039" spans="1:9" ht="15.6">
      <c r="A7039" s="70">
        <f>'Balance N'!I7042</f>
        <v>0</v>
      </c>
      <c r="B7039" s="71">
        <f>'Balance N'!J7042</f>
        <v>0</v>
      </c>
      <c r="C7039" s="72">
        <f>'Balance N'!K7042</f>
        <v>0</v>
      </c>
      <c r="D7039" s="72">
        <f>'Balance N'!L7042</f>
        <v>0</v>
      </c>
      <c r="E7039" s="72">
        <f>'Balance N'!M7042</f>
        <v>0</v>
      </c>
      <c r="F7039" s="72">
        <f>'Balance N'!N7042</f>
        <v>0</v>
      </c>
      <c r="G7039" s="72">
        <f>'Balance N'!O7042</f>
        <v>0</v>
      </c>
      <c r="H7039" s="72">
        <f>'Balance N'!P7042</f>
        <v>0</v>
      </c>
      <c r="I7039" s="74">
        <f t="shared" si="109"/>
        <v>0</v>
      </c>
    </row>
    <row r="7040" spans="1:9" ht="15.6">
      <c r="A7040" s="70">
        <f>'Balance N'!I7043</f>
        <v>0</v>
      </c>
      <c r="B7040" s="71">
        <f>'Balance N'!J7043</f>
        <v>0</v>
      </c>
      <c r="C7040" s="72">
        <f>'Balance N'!K7043</f>
        <v>0</v>
      </c>
      <c r="D7040" s="72">
        <f>'Balance N'!L7043</f>
        <v>0</v>
      </c>
      <c r="E7040" s="72">
        <f>'Balance N'!M7043</f>
        <v>0</v>
      </c>
      <c r="F7040" s="72">
        <f>'Balance N'!N7043</f>
        <v>0</v>
      </c>
      <c r="G7040" s="72">
        <f>'Balance N'!O7043</f>
        <v>0</v>
      </c>
      <c r="H7040" s="72">
        <f>'Balance N'!P7043</f>
        <v>0</v>
      </c>
      <c r="I7040" s="74">
        <f t="shared" si="109"/>
        <v>0</v>
      </c>
    </row>
    <row r="7041" spans="1:9" ht="15.6">
      <c r="A7041" s="70">
        <f>'Balance N'!I7044</f>
        <v>0</v>
      </c>
      <c r="B7041" s="71">
        <f>'Balance N'!J7044</f>
        <v>0</v>
      </c>
      <c r="C7041" s="72">
        <f>'Balance N'!K7044</f>
        <v>0</v>
      </c>
      <c r="D7041" s="72">
        <f>'Balance N'!L7044</f>
        <v>0</v>
      </c>
      <c r="E7041" s="72">
        <f>'Balance N'!M7044</f>
        <v>0</v>
      </c>
      <c r="F7041" s="72">
        <f>'Balance N'!N7044</f>
        <v>0</v>
      </c>
      <c r="G7041" s="72">
        <f>'Balance N'!O7044</f>
        <v>0</v>
      </c>
      <c r="H7041" s="72">
        <f>'Balance N'!P7044</f>
        <v>0</v>
      </c>
      <c r="I7041" s="74">
        <f t="shared" si="109"/>
        <v>0</v>
      </c>
    </row>
    <row r="7042" spans="1:9" ht="15.6">
      <c r="A7042" s="70">
        <f>'Balance N'!I7045</f>
        <v>0</v>
      </c>
      <c r="B7042" s="71">
        <f>'Balance N'!J7045</f>
        <v>0</v>
      </c>
      <c r="C7042" s="72">
        <f>'Balance N'!K7045</f>
        <v>0</v>
      </c>
      <c r="D7042" s="72">
        <f>'Balance N'!L7045</f>
        <v>0</v>
      </c>
      <c r="E7042" s="72">
        <f>'Balance N'!M7045</f>
        <v>0</v>
      </c>
      <c r="F7042" s="72">
        <f>'Balance N'!N7045</f>
        <v>0</v>
      </c>
      <c r="G7042" s="72">
        <f>'Balance N'!O7045</f>
        <v>0</v>
      </c>
      <c r="H7042" s="72">
        <f>'Balance N'!P7045</f>
        <v>0</v>
      </c>
      <c r="I7042" s="74">
        <f t="shared" si="109"/>
        <v>0</v>
      </c>
    </row>
    <row r="7043" spans="1:9" ht="15.6">
      <c r="A7043" s="70">
        <f>'Balance N'!I7046</f>
        <v>0</v>
      </c>
      <c r="B7043" s="71">
        <f>'Balance N'!J7046</f>
        <v>0</v>
      </c>
      <c r="C7043" s="72">
        <f>'Balance N'!K7046</f>
        <v>0</v>
      </c>
      <c r="D7043" s="72">
        <f>'Balance N'!L7046</f>
        <v>0</v>
      </c>
      <c r="E7043" s="72">
        <f>'Balance N'!M7046</f>
        <v>0</v>
      </c>
      <c r="F7043" s="72">
        <f>'Balance N'!N7046</f>
        <v>0</v>
      </c>
      <c r="G7043" s="72">
        <f>'Balance N'!O7046</f>
        <v>0</v>
      </c>
      <c r="H7043" s="72">
        <f>'Balance N'!P7046</f>
        <v>0</v>
      </c>
      <c r="I7043" s="74">
        <f t="shared" ref="I7043:I7106" si="110">(C7043-D7043)+(E7043-F7043)-(G7043-H7043)</f>
        <v>0</v>
      </c>
    </row>
    <row r="7044" spans="1:9" ht="15.6">
      <c r="A7044" s="70">
        <f>'Balance N'!I7047</f>
        <v>0</v>
      </c>
      <c r="B7044" s="71">
        <f>'Balance N'!J7047</f>
        <v>0</v>
      </c>
      <c r="C7044" s="72">
        <f>'Balance N'!K7047</f>
        <v>0</v>
      </c>
      <c r="D7044" s="72">
        <f>'Balance N'!L7047</f>
        <v>0</v>
      </c>
      <c r="E7044" s="72">
        <f>'Balance N'!M7047</f>
        <v>0</v>
      </c>
      <c r="F7044" s="72">
        <f>'Balance N'!N7047</f>
        <v>0</v>
      </c>
      <c r="G7044" s="72">
        <f>'Balance N'!O7047</f>
        <v>0</v>
      </c>
      <c r="H7044" s="72">
        <f>'Balance N'!P7047</f>
        <v>0</v>
      </c>
      <c r="I7044" s="74">
        <f t="shared" si="110"/>
        <v>0</v>
      </c>
    </row>
    <row r="7045" spans="1:9" ht="15.6">
      <c r="A7045" s="70">
        <f>'Balance N'!I7048</f>
        <v>0</v>
      </c>
      <c r="B7045" s="71">
        <f>'Balance N'!J7048</f>
        <v>0</v>
      </c>
      <c r="C7045" s="72">
        <f>'Balance N'!K7048</f>
        <v>0</v>
      </c>
      <c r="D7045" s="72">
        <f>'Balance N'!L7048</f>
        <v>0</v>
      </c>
      <c r="E7045" s="72">
        <f>'Balance N'!M7048</f>
        <v>0</v>
      </c>
      <c r="F7045" s="72">
        <f>'Balance N'!N7048</f>
        <v>0</v>
      </c>
      <c r="G7045" s="72">
        <f>'Balance N'!O7048</f>
        <v>0</v>
      </c>
      <c r="H7045" s="72">
        <f>'Balance N'!P7048</f>
        <v>0</v>
      </c>
      <c r="I7045" s="74">
        <f t="shared" si="110"/>
        <v>0</v>
      </c>
    </row>
    <row r="7046" spans="1:9" ht="15.6">
      <c r="A7046" s="70">
        <f>'Balance N'!I7049</f>
        <v>0</v>
      </c>
      <c r="B7046" s="71">
        <f>'Balance N'!J7049</f>
        <v>0</v>
      </c>
      <c r="C7046" s="72">
        <f>'Balance N'!K7049</f>
        <v>0</v>
      </c>
      <c r="D7046" s="72">
        <f>'Balance N'!L7049</f>
        <v>0</v>
      </c>
      <c r="E7046" s="72">
        <f>'Balance N'!M7049</f>
        <v>0</v>
      </c>
      <c r="F7046" s="72">
        <f>'Balance N'!N7049</f>
        <v>0</v>
      </c>
      <c r="G7046" s="72">
        <f>'Balance N'!O7049</f>
        <v>0</v>
      </c>
      <c r="H7046" s="72">
        <f>'Balance N'!P7049</f>
        <v>0</v>
      </c>
      <c r="I7046" s="74">
        <f t="shared" si="110"/>
        <v>0</v>
      </c>
    </row>
    <row r="7047" spans="1:9" ht="15.6">
      <c r="A7047" s="70">
        <f>'Balance N'!I7050</f>
        <v>0</v>
      </c>
      <c r="B7047" s="71">
        <f>'Balance N'!J7050</f>
        <v>0</v>
      </c>
      <c r="C7047" s="72">
        <f>'Balance N'!K7050</f>
        <v>0</v>
      </c>
      <c r="D7047" s="72">
        <f>'Balance N'!L7050</f>
        <v>0</v>
      </c>
      <c r="E7047" s="72">
        <f>'Balance N'!M7050</f>
        <v>0</v>
      </c>
      <c r="F7047" s="72">
        <f>'Balance N'!N7050</f>
        <v>0</v>
      </c>
      <c r="G7047" s="72">
        <f>'Balance N'!O7050</f>
        <v>0</v>
      </c>
      <c r="H7047" s="72">
        <f>'Balance N'!P7050</f>
        <v>0</v>
      </c>
      <c r="I7047" s="74">
        <f t="shared" si="110"/>
        <v>0</v>
      </c>
    </row>
    <row r="7048" spans="1:9" ht="15.6">
      <c r="A7048" s="70">
        <f>'Balance N'!I7051</f>
        <v>0</v>
      </c>
      <c r="B7048" s="71">
        <f>'Balance N'!J7051</f>
        <v>0</v>
      </c>
      <c r="C7048" s="72">
        <f>'Balance N'!K7051</f>
        <v>0</v>
      </c>
      <c r="D7048" s="72">
        <f>'Balance N'!L7051</f>
        <v>0</v>
      </c>
      <c r="E7048" s="72">
        <f>'Balance N'!M7051</f>
        <v>0</v>
      </c>
      <c r="F7048" s="72">
        <f>'Balance N'!N7051</f>
        <v>0</v>
      </c>
      <c r="G7048" s="72">
        <f>'Balance N'!O7051</f>
        <v>0</v>
      </c>
      <c r="H7048" s="72">
        <f>'Balance N'!P7051</f>
        <v>0</v>
      </c>
      <c r="I7048" s="74">
        <f t="shared" si="110"/>
        <v>0</v>
      </c>
    </row>
    <row r="7049" spans="1:9" ht="15.6">
      <c r="A7049" s="70">
        <f>'Balance N'!I7052</f>
        <v>0</v>
      </c>
      <c r="B7049" s="71">
        <f>'Balance N'!J7052</f>
        <v>0</v>
      </c>
      <c r="C7049" s="72">
        <f>'Balance N'!K7052</f>
        <v>0</v>
      </c>
      <c r="D7049" s="72">
        <f>'Balance N'!L7052</f>
        <v>0</v>
      </c>
      <c r="E7049" s="72">
        <f>'Balance N'!M7052</f>
        <v>0</v>
      </c>
      <c r="F7049" s="72">
        <f>'Balance N'!N7052</f>
        <v>0</v>
      </c>
      <c r="G7049" s="72">
        <f>'Balance N'!O7052</f>
        <v>0</v>
      </c>
      <c r="H7049" s="72">
        <f>'Balance N'!P7052</f>
        <v>0</v>
      </c>
      <c r="I7049" s="74">
        <f t="shared" si="110"/>
        <v>0</v>
      </c>
    </row>
    <row r="7050" spans="1:9" ht="15.6">
      <c r="A7050" s="70">
        <f>'Balance N'!I7053</f>
        <v>0</v>
      </c>
      <c r="B7050" s="71">
        <f>'Balance N'!J7053</f>
        <v>0</v>
      </c>
      <c r="C7050" s="72">
        <f>'Balance N'!K7053</f>
        <v>0</v>
      </c>
      <c r="D7050" s="72">
        <f>'Balance N'!L7053</f>
        <v>0</v>
      </c>
      <c r="E7050" s="72">
        <f>'Balance N'!M7053</f>
        <v>0</v>
      </c>
      <c r="F7050" s="72">
        <f>'Balance N'!N7053</f>
        <v>0</v>
      </c>
      <c r="G7050" s="72">
        <f>'Balance N'!O7053</f>
        <v>0</v>
      </c>
      <c r="H7050" s="72">
        <f>'Balance N'!P7053</f>
        <v>0</v>
      </c>
      <c r="I7050" s="74">
        <f t="shared" si="110"/>
        <v>0</v>
      </c>
    </row>
    <row r="7051" spans="1:9" ht="15.6">
      <c r="A7051" s="70">
        <f>'Balance N'!I7054</f>
        <v>0</v>
      </c>
      <c r="B7051" s="71">
        <f>'Balance N'!J7054</f>
        <v>0</v>
      </c>
      <c r="C7051" s="72">
        <f>'Balance N'!K7054</f>
        <v>0</v>
      </c>
      <c r="D7051" s="72">
        <f>'Balance N'!L7054</f>
        <v>0</v>
      </c>
      <c r="E7051" s="72">
        <f>'Balance N'!M7054</f>
        <v>0</v>
      </c>
      <c r="F7051" s="72">
        <f>'Balance N'!N7054</f>
        <v>0</v>
      </c>
      <c r="G7051" s="72">
        <f>'Balance N'!O7054</f>
        <v>0</v>
      </c>
      <c r="H7051" s="72">
        <f>'Balance N'!P7054</f>
        <v>0</v>
      </c>
      <c r="I7051" s="74">
        <f t="shared" si="110"/>
        <v>0</v>
      </c>
    </row>
    <row r="7052" spans="1:9" ht="15.6">
      <c r="A7052" s="70">
        <f>'Balance N'!I7055</f>
        <v>0</v>
      </c>
      <c r="B7052" s="71">
        <f>'Balance N'!J7055</f>
        <v>0</v>
      </c>
      <c r="C7052" s="72">
        <f>'Balance N'!K7055</f>
        <v>0</v>
      </c>
      <c r="D7052" s="72">
        <f>'Balance N'!L7055</f>
        <v>0</v>
      </c>
      <c r="E7052" s="72">
        <f>'Balance N'!M7055</f>
        <v>0</v>
      </c>
      <c r="F7052" s="72">
        <f>'Balance N'!N7055</f>
        <v>0</v>
      </c>
      <c r="G7052" s="72">
        <f>'Balance N'!O7055</f>
        <v>0</v>
      </c>
      <c r="H7052" s="72">
        <f>'Balance N'!P7055</f>
        <v>0</v>
      </c>
      <c r="I7052" s="74">
        <f t="shared" si="110"/>
        <v>0</v>
      </c>
    </row>
    <row r="7053" spans="1:9" ht="15.6">
      <c r="A7053" s="70">
        <f>'Balance N'!I7056</f>
        <v>0</v>
      </c>
      <c r="B7053" s="71">
        <f>'Balance N'!J7056</f>
        <v>0</v>
      </c>
      <c r="C7053" s="72">
        <f>'Balance N'!K7056</f>
        <v>0</v>
      </c>
      <c r="D7053" s="72">
        <f>'Balance N'!L7056</f>
        <v>0</v>
      </c>
      <c r="E7053" s="72">
        <f>'Balance N'!M7056</f>
        <v>0</v>
      </c>
      <c r="F7053" s="72">
        <f>'Balance N'!N7056</f>
        <v>0</v>
      </c>
      <c r="G7053" s="72">
        <f>'Balance N'!O7056</f>
        <v>0</v>
      </c>
      <c r="H7053" s="72">
        <f>'Balance N'!P7056</f>
        <v>0</v>
      </c>
      <c r="I7053" s="74">
        <f t="shared" si="110"/>
        <v>0</v>
      </c>
    </row>
    <row r="7054" spans="1:9" ht="15.6">
      <c r="A7054" s="70">
        <f>'Balance N'!I7057</f>
        <v>0</v>
      </c>
      <c r="B7054" s="71">
        <f>'Balance N'!J7057</f>
        <v>0</v>
      </c>
      <c r="C7054" s="72">
        <f>'Balance N'!K7057</f>
        <v>0</v>
      </c>
      <c r="D7054" s="72">
        <f>'Balance N'!L7057</f>
        <v>0</v>
      </c>
      <c r="E7054" s="72">
        <f>'Balance N'!M7057</f>
        <v>0</v>
      </c>
      <c r="F7054" s="72">
        <f>'Balance N'!N7057</f>
        <v>0</v>
      </c>
      <c r="G7054" s="72">
        <f>'Balance N'!O7057</f>
        <v>0</v>
      </c>
      <c r="H7054" s="72">
        <f>'Balance N'!P7057</f>
        <v>0</v>
      </c>
      <c r="I7054" s="74">
        <f t="shared" si="110"/>
        <v>0</v>
      </c>
    </row>
    <row r="7055" spans="1:9" ht="15.6">
      <c r="A7055" s="70">
        <f>'Balance N'!I7058</f>
        <v>0</v>
      </c>
      <c r="B7055" s="71">
        <f>'Balance N'!J7058</f>
        <v>0</v>
      </c>
      <c r="C7055" s="72">
        <f>'Balance N'!K7058</f>
        <v>0</v>
      </c>
      <c r="D7055" s="72">
        <f>'Balance N'!L7058</f>
        <v>0</v>
      </c>
      <c r="E7055" s="72">
        <f>'Balance N'!M7058</f>
        <v>0</v>
      </c>
      <c r="F7055" s="72">
        <f>'Balance N'!N7058</f>
        <v>0</v>
      </c>
      <c r="G7055" s="72">
        <f>'Balance N'!O7058</f>
        <v>0</v>
      </c>
      <c r="H7055" s="72">
        <f>'Balance N'!P7058</f>
        <v>0</v>
      </c>
      <c r="I7055" s="74">
        <f t="shared" si="110"/>
        <v>0</v>
      </c>
    </row>
    <row r="7056" spans="1:9" ht="15.6">
      <c r="A7056" s="70">
        <f>'Balance N'!I7059</f>
        <v>0</v>
      </c>
      <c r="B7056" s="71">
        <f>'Balance N'!J7059</f>
        <v>0</v>
      </c>
      <c r="C7056" s="72">
        <f>'Balance N'!K7059</f>
        <v>0</v>
      </c>
      <c r="D7056" s="72">
        <f>'Balance N'!L7059</f>
        <v>0</v>
      </c>
      <c r="E7056" s="72">
        <f>'Balance N'!M7059</f>
        <v>0</v>
      </c>
      <c r="F7056" s="72">
        <f>'Balance N'!N7059</f>
        <v>0</v>
      </c>
      <c r="G7056" s="72">
        <f>'Balance N'!O7059</f>
        <v>0</v>
      </c>
      <c r="H7056" s="72">
        <f>'Balance N'!P7059</f>
        <v>0</v>
      </c>
      <c r="I7056" s="74">
        <f t="shared" si="110"/>
        <v>0</v>
      </c>
    </row>
    <row r="7057" spans="1:9" ht="15.6">
      <c r="A7057" s="70">
        <f>'Balance N'!I7060</f>
        <v>0</v>
      </c>
      <c r="B7057" s="71">
        <f>'Balance N'!J7060</f>
        <v>0</v>
      </c>
      <c r="C7057" s="72">
        <f>'Balance N'!K7060</f>
        <v>0</v>
      </c>
      <c r="D7057" s="72">
        <f>'Balance N'!L7060</f>
        <v>0</v>
      </c>
      <c r="E7057" s="72">
        <f>'Balance N'!M7060</f>
        <v>0</v>
      </c>
      <c r="F7057" s="72">
        <f>'Balance N'!N7060</f>
        <v>0</v>
      </c>
      <c r="G7057" s="72">
        <f>'Balance N'!O7060</f>
        <v>0</v>
      </c>
      <c r="H7057" s="72">
        <f>'Balance N'!P7060</f>
        <v>0</v>
      </c>
      <c r="I7057" s="74">
        <f t="shared" si="110"/>
        <v>0</v>
      </c>
    </row>
    <row r="7058" spans="1:9" ht="15.6">
      <c r="A7058" s="70">
        <f>'Balance N'!I7061</f>
        <v>0</v>
      </c>
      <c r="B7058" s="71">
        <f>'Balance N'!J7061</f>
        <v>0</v>
      </c>
      <c r="C7058" s="72">
        <f>'Balance N'!K7061</f>
        <v>0</v>
      </c>
      <c r="D7058" s="72">
        <f>'Balance N'!L7061</f>
        <v>0</v>
      </c>
      <c r="E7058" s="72">
        <f>'Balance N'!M7061</f>
        <v>0</v>
      </c>
      <c r="F7058" s="72">
        <f>'Balance N'!N7061</f>
        <v>0</v>
      </c>
      <c r="G7058" s="72">
        <f>'Balance N'!O7061</f>
        <v>0</v>
      </c>
      <c r="H7058" s="72">
        <f>'Balance N'!P7061</f>
        <v>0</v>
      </c>
      <c r="I7058" s="74">
        <f t="shared" si="110"/>
        <v>0</v>
      </c>
    </row>
    <row r="7059" spans="1:9" ht="15.6">
      <c r="A7059" s="70">
        <f>'Balance N'!I7062</f>
        <v>0</v>
      </c>
      <c r="B7059" s="71">
        <f>'Balance N'!J7062</f>
        <v>0</v>
      </c>
      <c r="C7059" s="72">
        <f>'Balance N'!K7062</f>
        <v>0</v>
      </c>
      <c r="D7059" s="72">
        <f>'Balance N'!L7062</f>
        <v>0</v>
      </c>
      <c r="E7059" s="72">
        <f>'Balance N'!M7062</f>
        <v>0</v>
      </c>
      <c r="F7059" s="72">
        <f>'Balance N'!N7062</f>
        <v>0</v>
      </c>
      <c r="G7059" s="72">
        <f>'Balance N'!O7062</f>
        <v>0</v>
      </c>
      <c r="H7059" s="72">
        <f>'Balance N'!P7062</f>
        <v>0</v>
      </c>
      <c r="I7059" s="74">
        <f t="shared" si="110"/>
        <v>0</v>
      </c>
    </row>
    <row r="7060" spans="1:9" ht="15.6">
      <c r="A7060" s="70">
        <f>'Balance N'!I7063</f>
        <v>0</v>
      </c>
      <c r="B7060" s="71">
        <f>'Balance N'!J7063</f>
        <v>0</v>
      </c>
      <c r="C7060" s="72">
        <f>'Balance N'!K7063</f>
        <v>0</v>
      </c>
      <c r="D7060" s="72">
        <f>'Balance N'!L7063</f>
        <v>0</v>
      </c>
      <c r="E7060" s="72">
        <f>'Balance N'!M7063</f>
        <v>0</v>
      </c>
      <c r="F7060" s="72">
        <f>'Balance N'!N7063</f>
        <v>0</v>
      </c>
      <c r="G7060" s="72">
        <f>'Balance N'!O7063</f>
        <v>0</v>
      </c>
      <c r="H7060" s="72">
        <f>'Balance N'!P7063</f>
        <v>0</v>
      </c>
      <c r="I7060" s="74">
        <f t="shared" si="110"/>
        <v>0</v>
      </c>
    </row>
    <row r="7061" spans="1:9" ht="15.6">
      <c r="A7061" s="70">
        <f>'Balance N'!I7064</f>
        <v>0</v>
      </c>
      <c r="B7061" s="71">
        <f>'Balance N'!J7064</f>
        <v>0</v>
      </c>
      <c r="C7061" s="72">
        <f>'Balance N'!K7064</f>
        <v>0</v>
      </c>
      <c r="D7061" s="72">
        <f>'Balance N'!L7064</f>
        <v>0</v>
      </c>
      <c r="E7061" s="72">
        <f>'Balance N'!M7064</f>
        <v>0</v>
      </c>
      <c r="F7061" s="72">
        <f>'Balance N'!N7064</f>
        <v>0</v>
      </c>
      <c r="G7061" s="72">
        <f>'Balance N'!O7064</f>
        <v>0</v>
      </c>
      <c r="H7061" s="72">
        <f>'Balance N'!P7064</f>
        <v>0</v>
      </c>
      <c r="I7061" s="74">
        <f t="shared" si="110"/>
        <v>0</v>
      </c>
    </row>
    <row r="7062" spans="1:9" ht="15.6">
      <c r="A7062" s="70">
        <f>'Balance N'!I7065</f>
        <v>0</v>
      </c>
      <c r="B7062" s="71">
        <f>'Balance N'!J7065</f>
        <v>0</v>
      </c>
      <c r="C7062" s="72">
        <f>'Balance N'!K7065</f>
        <v>0</v>
      </c>
      <c r="D7062" s="72">
        <f>'Balance N'!L7065</f>
        <v>0</v>
      </c>
      <c r="E7062" s="72">
        <f>'Balance N'!M7065</f>
        <v>0</v>
      </c>
      <c r="F7062" s="72">
        <f>'Balance N'!N7065</f>
        <v>0</v>
      </c>
      <c r="G7062" s="72">
        <f>'Balance N'!O7065</f>
        <v>0</v>
      </c>
      <c r="H7062" s="72">
        <f>'Balance N'!P7065</f>
        <v>0</v>
      </c>
      <c r="I7062" s="74">
        <f t="shared" si="110"/>
        <v>0</v>
      </c>
    </row>
    <row r="7063" spans="1:9" ht="15.6">
      <c r="A7063" s="70">
        <f>'Balance N'!I7066</f>
        <v>0</v>
      </c>
      <c r="B7063" s="71">
        <f>'Balance N'!J7066</f>
        <v>0</v>
      </c>
      <c r="C7063" s="72">
        <f>'Balance N'!K7066</f>
        <v>0</v>
      </c>
      <c r="D7063" s="72">
        <f>'Balance N'!L7066</f>
        <v>0</v>
      </c>
      <c r="E7063" s="72">
        <f>'Balance N'!M7066</f>
        <v>0</v>
      </c>
      <c r="F7063" s="72">
        <f>'Balance N'!N7066</f>
        <v>0</v>
      </c>
      <c r="G7063" s="72">
        <f>'Balance N'!O7066</f>
        <v>0</v>
      </c>
      <c r="H7063" s="72">
        <f>'Balance N'!P7066</f>
        <v>0</v>
      </c>
      <c r="I7063" s="74">
        <f t="shared" si="110"/>
        <v>0</v>
      </c>
    </row>
    <row r="7064" spans="1:9" ht="15.6">
      <c r="A7064" s="70">
        <f>'Balance N'!I7067</f>
        <v>0</v>
      </c>
      <c r="B7064" s="71">
        <f>'Balance N'!J7067</f>
        <v>0</v>
      </c>
      <c r="C7064" s="72">
        <f>'Balance N'!K7067</f>
        <v>0</v>
      </c>
      <c r="D7064" s="72">
        <f>'Balance N'!L7067</f>
        <v>0</v>
      </c>
      <c r="E7064" s="72">
        <f>'Balance N'!M7067</f>
        <v>0</v>
      </c>
      <c r="F7064" s="72">
        <f>'Balance N'!N7067</f>
        <v>0</v>
      </c>
      <c r="G7064" s="72">
        <f>'Balance N'!O7067</f>
        <v>0</v>
      </c>
      <c r="H7064" s="72">
        <f>'Balance N'!P7067</f>
        <v>0</v>
      </c>
      <c r="I7064" s="74">
        <f t="shared" si="110"/>
        <v>0</v>
      </c>
    </row>
    <row r="7065" spans="1:9" ht="15.6">
      <c r="A7065" s="70">
        <f>'Balance N'!I7068</f>
        <v>0</v>
      </c>
      <c r="B7065" s="71">
        <f>'Balance N'!J7068</f>
        <v>0</v>
      </c>
      <c r="C7065" s="72">
        <f>'Balance N'!K7068</f>
        <v>0</v>
      </c>
      <c r="D7065" s="72">
        <f>'Balance N'!L7068</f>
        <v>0</v>
      </c>
      <c r="E7065" s="72">
        <f>'Balance N'!M7068</f>
        <v>0</v>
      </c>
      <c r="F7065" s="72">
        <f>'Balance N'!N7068</f>
        <v>0</v>
      </c>
      <c r="G7065" s="72">
        <f>'Balance N'!O7068</f>
        <v>0</v>
      </c>
      <c r="H7065" s="72">
        <f>'Balance N'!P7068</f>
        <v>0</v>
      </c>
      <c r="I7065" s="74">
        <f t="shared" si="110"/>
        <v>0</v>
      </c>
    </row>
    <row r="7066" spans="1:9" ht="15.6">
      <c r="A7066" s="70">
        <f>'Balance N'!I7069</f>
        <v>0</v>
      </c>
      <c r="B7066" s="71">
        <f>'Balance N'!J7069</f>
        <v>0</v>
      </c>
      <c r="C7066" s="72">
        <f>'Balance N'!K7069</f>
        <v>0</v>
      </c>
      <c r="D7066" s="72">
        <f>'Balance N'!L7069</f>
        <v>0</v>
      </c>
      <c r="E7066" s="72">
        <f>'Balance N'!M7069</f>
        <v>0</v>
      </c>
      <c r="F7066" s="72">
        <f>'Balance N'!N7069</f>
        <v>0</v>
      </c>
      <c r="G7066" s="72">
        <f>'Balance N'!O7069</f>
        <v>0</v>
      </c>
      <c r="H7066" s="72">
        <f>'Balance N'!P7069</f>
        <v>0</v>
      </c>
      <c r="I7066" s="74">
        <f t="shared" si="110"/>
        <v>0</v>
      </c>
    </row>
    <row r="7067" spans="1:9" ht="15.6">
      <c r="A7067" s="70">
        <f>'Balance N'!I7070</f>
        <v>0</v>
      </c>
      <c r="B7067" s="71">
        <f>'Balance N'!J7070</f>
        <v>0</v>
      </c>
      <c r="C7067" s="72">
        <f>'Balance N'!K7070</f>
        <v>0</v>
      </c>
      <c r="D7067" s="72">
        <f>'Balance N'!L7070</f>
        <v>0</v>
      </c>
      <c r="E7067" s="72">
        <f>'Balance N'!M7070</f>
        <v>0</v>
      </c>
      <c r="F7067" s="72">
        <f>'Balance N'!N7070</f>
        <v>0</v>
      </c>
      <c r="G7067" s="72">
        <f>'Balance N'!O7070</f>
        <v>0</v>
      </c>
      <c r="H7067" s="72">
        <f>'Balance N'!P7070</f>
        <v>0</v>
      </c>
      <c r="I7067" s="74">
        <f t="shared" si="110"/>
        <v>0</v>
      </c>
    </row>
    <row r="7068" spans="1:9" ht="15.6">
      <c r="A7068" s="70">
        <f>'Balance N'!I7071</f>
        <v>0</v>
      </c>
      <c r="B7068" s="71">
        <f>'Balance N'!J7071</f>
        <v>0</v>
      </c>
      <c r="C7068" s="72">
        <f>'Balance N'!K7071</f>
        <v>0</v>
      </c>
      <c r="D7068" s="72">
        <f>'Balance N'!L7071</f>
        <v>0</v>
      </c>
      <c r="E7068" s="72">
        <f>'Balance N'!M7071</f>
        <v>0</v>
      </c>
      <c r="F7068" s="72">
        <f>'Balance N'!N7071</f>
        <v>0</v>
      </c>
      <c r="G7068" s="72">
        <f>'Balance N'!O7071</f>
        <v>0</v>
      </c>
      <c r="H7068" s="72">
        <f>'Balance N'!P7071</f>
        <v>0</v>
      </c>
      <c r="I7068" s="74">
        <f t="shared" si="110"/>
        <v>0</v>
      </c>
    </row>
    <row r="7069" spans="1:9" ht="15.6">
      <c r="A7069" s="70">
        <f>'Balance N'!I7072</f>
        <v>0</v>
      </c>
      <c r="B7069" s="71">
        <f>'Balance N'!J7072</f>
        <v>0</v>
      </c>
      <c r="C7069" s="72">
        <f>'Balance N'!K7072</f>
        <v>0</v>
      </c>
      <c r="D7069" s="72">
        <f>'Balance N'!L7072</f>
        <v>0</v>
      </c>
      <c r="E7069" s="72">
        <f>'Balance N'!M7072</f>
        <v>0</v>
      </c>
      <c r="F7069" s="72">
        <f>'Balance N'!N7072</f>
        <v>0</v>
      </c>
      <c r="G7069" s="72">
        <f>'Balance N'!O7072</f>
        <v>0</v>
      </c>
      <c r="H7069" s="72">
        <f>'Balance N'!P7072</f>
        <v>0</v>
      </c>
      <c r="I7069" s="74">
        <f t="shared" si="110"/>
        <v>0</v>
      </c>
    </row>
    <row r="7070" spans="1:9" ht="15.6">
      <c r="A7070" s="70">
        <f>'Balance N'!I7073</f>
        <v>0</v>
      </c>
      <c r="B7070" s="71">
        <f>'Balance N'!J7073</f>
        <v>0</v>
      </c>
      <c r="C7070" s="72">
        <f>'Balance N'!K7073</f>
        <v>0</v>
      </c>
      <c r="D7070" s="72">
        <f>'Balance N'!L7073</f>
        <v>0</v>
      </c>
      <c r="E7070" s="72">
        <f>'Balance N'!M7073</f>
        <v>0</v>
      </c>
      <c r="F7070" s="72">
        <f>'Balance N'!N7073</f>
        <v>0</v>
      </c>
      <c r="G7070" s="72">
        <f>'Balance N'!O7073</f>
        <v>0</v>
      </c>
      <c r="H7070" s="72">
        <f>'Balance N'!P7073</f>
        <v>0</v>
      </c>
      <c r="I7070" s="74">
        <f t="shared" si="110"/>
        <v>0</v>
      </c>
    </row>
    <row r="7071" spans="1:9" ht="15.6">
      <c r="A7071" s="70">
        <f>'Balance N'!I7074</f>
        <v>0</v>
      </c>
      <c r="B7071" s="71">
        <f>'Balance N'!J7074</f>
        <v>0</v>
      </c>
      <c r="C7071" s="72">
        <f>'Balance N'!K7074</f>
        <v>0</v>
      </c>
      <c r="D7071" s="72">
        <f>'Balance N'!L7074</f>
        <v>0</v>
      </c>
      <c r="E7071" s="72">
        <f>'Balance N'!M7074</f>
        <v>0</v>
      </c>
      <c r="F7071" s="72">
        <f>'Balance N'!N7074</f>
        <v>0</v>
      </c>
      <c r="G7071" s="72">
        <f>'Balance N'!O7074</f>
        <v>0</v>
      </c>
      <c r="H7071" s="72">
        <f>'Balance N'!P7074</f>
        <v>0</v>
      </c>
      <c r="I7071" s="74">
        <f t="shared" si="110"/>
        <v>0</v>
      </c>
    </row>
    <row r="7072" spans="1:9" ht="15.6">
      <c r="A7072" s="70">
        <f>'Balance N'!I7075</f>
        <v>0</v>
      </c>
      <c r="B7072" s="71">
        <f>'Balance N'!J7075</f>
        <v>0</v>
      </c>
      <c r="C7072" s="72">
        <f>'Balance N'!K7075</f>
        <v>0</v>
      </c>
      <c r="D7072" s="72">
        <f>'Balance N'!L7075</f>
        <v>0</v>
      </c>
      <c r="E7072" s="72">
        <f>'Balance N'!M7075</f>
        <v>0</v>
      </c>
      <c r="F7072" s="72">
        <f>'Balance N'!N7075</f>
        <v>0</v>
      </c>
      <c r="G7072" s="72">
        <f>'Balance N'!O7075</f>
        <v>0</v>
      </c>
      <c r="H7072" s="72">
        <f>'Balance N'!P7075</f>
        <v>0</v>
      </c>
      <c r="I7072" s="74">
        <f t="shared" si="110"/>
        <v>0</v>
      </c>
    </row>
    <row r="7073" spans="1:9" ht="15.6">
      <c r="A7073" s="70">
        <f>'Balance N'!I7076</f>
        <v>0</v>
      </c>
      <c r="B7073" s="71">
        <f>'Balance N'!J7076</f>
        <v>0</v>
      </c>
      <c r="C7073" s="72">
        <f>'Balance N'!K7076</f>
        <v>0</v>
      </c>
      <c r="D7073" s="72">
        <f>'Balance N'!L7076</f>
        <v>0</v>
      </c>
      <c r="E7073" s="72">
        <f>'Balance N'!M7076</f>
        <v>0</v>
      </c>
      <c r="F7073" s="72">
        <f>'Balance N'!N7076</f>
        <v>0</v>
      </c>
      <c r="G7073" s="72">
        <f>'Balance N'!O7076</f>
        <v>0</v>
      </c>
      <c r="H7073" s="72">
        <f>'Balance N'!P7076</f>
        <v>0</v>
      </c>
      <c r="I7073" s="74">
        <f t="shared" si="110"/>
        <v>0</v>
      </c>
    </row>
    <row r="7074" spans="1:9" ht="15.6">
      <c r="A7074" s="70">
        <f>'Balance N'!I7077</f>
        <v>0</v>
      </c>
      <c r="B7074" s="71">
        <f>'Balance N'!J7077</f>
        <v>0</v>
      </c>
      <c r="C7074" s="72">
        <f>'Balance N'!K7077</f>
        <v>0</v>
      </c>
      <c r="D7074" s="72">
        <f>'Balance N'!L7077</f>
        <v>0</v>
      </c>
      <c r="E7074" s="72">
        <f>'Balance N'!M7077</f>
        <v>0</v>
      </c>
      <c r="F7074" s="72">
        <f>'Balance N'!N7077</f>
        <v>0</v>
      </c>
      <c r="G7074" s="72">
        <f>'Balance N'!O7077</f>
        <v>0</v>
      </c>
      <c r="H7074" s="72">
        <f>'Balance N'!P7077</f>
        <v>0</v>
      </c>
      <c r="I7074" s="74">
        <f t="shared" si="110"/>
        <v>0</v>
      </c>
    </row>
    <row r="7075" spans="1:9" ht="15.6">
      <c r="A7075" s="70">
        <f>'Balance N'!I7078</f>
        <v>0</v>
      </c>
      <c r="B7075" s="71">
        <f>'Balance N'!J7078</f>
        <v>0</v>
      </c>
      <c r="C7075" s="72">
        <f>'Balance N'!K7078</f>
        <v>0</v>
      </c>
      <c r="D7075" s="72">
        <f>'Balance N'!L7078</f>
        <v>0</v>
      </c>
      <c r="E7075" s="72">
        <f>'Balance N'!M7078</f>
        <v>0</v>
      </c>
      <c r="F7075" s="72">
        <f>'Balance N'!N7078</f>
        <v>0</v>
      </c>
      <c r="G7075" s="72">
        <f>'Balance N'!O7078</f>
        <v>0</v>
      </c>
      <c r="H7075" s="72">
        <f>'Balance N'!P7078</f>
        <v>0</v>
      </c>
      <c r="I7075" s="74">
        <f t="shared" si="110"/>
        <v>0</v>
      </c>
    </row>
    <row r="7076" spans="1:9" ht="15.6">
      <c r="A7076" s="70">
        <f>'Balance N'!I7079</f>
        <v>0</v>
      </c>
      <c r="B7076" s="71">
        <f>'Balance N'!J7079</f>
        <v>0</v>
      </c>
      <c r="C7076" s="72">
        <f>'Balance N'!K7079</f>
        <v>0</v>
      </c>
      <c r="D7076" s="72">
        <f>'Balance N'!L7079</f>
        <v>0</v>
      </c>
      <c r="E7076" s="72">
        <f>'Balance N'!M7079</f>
        <v>0</v>
      </c>
      <c r="F7076" s="72">
        <f>'Balance N'!N7079</f>
        <v>0</v>
      </c>
      <c r="G7076" s="72">
        <f>'Balance N'!O7079</f>
        <v>0</v>
      </c>
      <c r="H7076" s="72">
        <f>'Balance N'!P7079</f>
        <v>0</v>
      </c>
      <c r="I7076" s="74">
        <f t="shared" si="110"/>
        <v>0</v>
      </c>
    </row>
    <row r="7077" spans="1:9" ht="15.6">
      <c r="A7077" s="70">
        <f>'Balance N'!I7080</f>
        <v>0</v>
      </c>
      <c r="B7077" s="71">
        <f>'Balance N'!J7080</f>
        <v>0</v>
      </c>
      <c r="C7077" s="72">
        <f>'Balance N'!K7080</f>
        <v>0</v>
      </c>
      <c r="D7077" s="72">
        <f>'Balance N'!L7080</f>
        <v>0</v>
      </c>
      <c r="E7077" s="72">
        <f>'Balance N'!M7080</f>
        <v>0</v>
      </c>
      <c r="F7077" s="72">
        <f>'Balance N'!N7080</f>
        <v>0</v>
      </c>
      <c r="G7077" s="72">
        <f>'Balance N'!O7080</f>
        <v>0</v>
      </c>
      <c r="H7077" s="72">
        <f>'Balance N'!P7080</f>
        <v>0</v>
      </c>
      <c r="I7077" s="74">
        <f t="shared" si="110"/>
        <v>0</v>
      </c>
    </row>
    <row r="7078" spans="1:9" ht="15.6">
      <c r="A7078" s="70">
        <f>'Balance N'!I7081</f>
        <v>0</v>
      </c>
      <c r="B7078" s="71">
        <f>'Balance N'!J7081</f>
        <v>0</v>
      </c>
      <c r="C7078" s="72">
        <f>'Balance N'!K7081</f>
        <v>0</v>
      </c>
      <c r="D7078" s="72">
        <f>'Balance N'!L7081</f>
        <v>0</v>
      </c>
      <c r="E7078" s="72">
        <f>'Balance N'!M7081</f>
        <v>0</v>
      </c>
      <c r="F7078" s="72">
        <f>'Balance N'!N7081</f>
        <v>0</v>
      </c>
      <c r="G7078" s="72">
        <f>'Balance N'!O7081</f>
        <v>0</v>
      </c>
      <c r="H7078" s="72">
        <f>'Balance N'!P7081</f>
        <v>0</v>
      </c>
      <c r="I7078" s="74">
        <f t="shared" si="110"/>
        <v>0</v>
      </c>
    </row>
    <row r="7079" spans="1:9" ht="15.6">
      <c r="A7079" s="70">
        <f>'Balance N'!I7082</f>
        <v>0</v>
      </c>
      <c r="B7079" s="71">
        <f>'Balance N'!J7082</f>
        <v>0</v>
      </c>
      <c r="C7079" s="72">
        <f>'Balance N'!K7082</f>
        <v>0</v>
      </c>
      <c r="D7079" s="72">
        <f>'Balance N'!L7082</f>
        <v>0</v>
      </c>
      <c r="E7079" s="72">
        <f>'Balance N'!M7082</f>
        <v>0</v>
      </c>
      <c r="F7079" s="72">
        <f>'Balance N'!N7082</f>
        <v>0</v>
      </c>
      <c r="G7079" s="72">
        <f>'Balance N'!O7082</f>
        <v>0</v>
      </c>
      <c r="H7079" s="72">
        <f>'Balance N'!P7082</f>
        <v>0</v>
      </c>
      <c r="I7079" s="74">
        <f t="shared" si="110"/>
        <v>0</v>
      </c>
    </row>
    <row r="7080" spans="1:9" ht="15.6">
      <c r="A7080" s="70">
        <f>'Balance N'!I7083</f>
        <v>0</v>
      </c>
      <c r="B7080" s="71">
        <f>'Balance N'!J7083</f>
        <v>0</v>
      </c>
      <c r="C7080" s="72">
        <f>'Balance N'!K7083</f>
        <v>0</v>
      </c>
      <c r="D7080" s="72">
        <f>'Balance N'!L7083</f>
        <v>0</v>
      </c>
      <c r="E7080" s="72">
        <f>'Balance N'!M7083</f>
        <v>0</v>
      </c>
      <c r="F7080" s="72">
        <f>'Balance N'!N7083</f>
        <v>0</v>
      </c>
      <c r="G7080" s="72">
        <f>'Balance N'!O7083</f>
        <v>0</v>
      </c>
      <c r="H7080" s="72">
        <f>'Balance N'!P7083</f>
        <v>0</v>
      </c>
      <c r="I7080" s="74">
        <f t="shared" si="110"/>
        <v>0</v>
      </c>
    </row>
    <row r="7081" spans="1:9" ht="15.6">
      <c r="A7081" s="70">
        <f>'Balance N'!I7084</f>
        <v>0</v>
      </c>
      <c r="B7081" s="71">
        <f>'Balance N'!J7084</f>
        <v>0</v>
      </c>
      <c r="C7081" s="72">
        <f>'Balance N'!K7084</f>
        <v>0</v>
      </c>
      <c r="D7081" s="72">
        <f>'Balance N'!L7084</f>
        <v>0</v>
      </c>
      <c r="E7081" s="72">
        <f>'Balance N'!M7084</f>
        <v>0</v>
      </c>
      <c r="F7081" s="72">
        <f>'Balance N'!N7084</f>
        <v>0</v>
      </c>
      <c r="G7081" s="72">
        <f>'Balance N'!O7084</f>
        <v>0</v>
      </c>
      <c r="H7081" s="72">
        <f>'Balance N'!P7084</f>
        <v>0</v>
      </c>
      <c r="I7081" s="74">
        <f t="shared" si="110"/>
        <v>0</v>
      </c>
    </row>
    <row r="7082" spans="1:9" ht="15.6">
      <c r="A7082" s="70">
        <f>'Balance N'!I7085</f>
        <v>0</v>
      </c>
      <c r="B7082" s="71">
        <f>'Balance N'!J7085</f>
        <v>0</v>
      </c>
      <c r="C7082" s="72">
        <f>'Balance N'!K7085</f>
        <v>0</v>
      </c>
      <c r="D7082" s="72">
        <f>'Balance N'!L7085</f>
        <v>0</v>
      </c>
      <c r="E7082" s="72">
        <f>'Balance N'!M7085</f>
        <v>0</v>
      </c>
      <c r="F7082" s="72">
        <f>'Balance N'!N7085</f>
        <v>0</v>
      </c>
      <c r="G7082" s="72">
        <f>'Balance N'!O7085</f>
        <v>0</v>
      </c>
      <c r="H7082" s="72">
        <f>'Balance N'!P7085</f>
        <v>0</v>
      </c>
      <c r="I7082" s="74">
        <f t="shared" si="110"/>
        <v>0</v>
      </c>
    </row>
    <row r="7083" spans="1:9" ht="15.6">
      <c r="A7083" s="70">
        <f>'Balance N'!I7086</f>
        <v>0</v>
      </c>
      <c r="B7083" s="71">
        <f>'Balance N'!J7086</f>
        <v>0</v>
      </c>
      <c r="C7083" s="72">
        <f>'Balance N'!K7086</f>
        <v>0</v>
      </c>
      <c r="D7083" s="72">
        <f>'Balance N'!L7086</f>
        <v>0</v>
      </c>
      <c r="E7083" s="72">
        <f>'Balance N'!M7086</f>
        <v>0</v>
      </c>
      <c r="F7083" s="72">
        <f>'Balance N'!N7086</f>
        <v>0</v>
      </c>
      <c r="G7083" s="72">
        <f>'Balance N'!O7086</f>
        <v>0</v>
      </c>
      <c r="H7083" s="72">
        <f>'Balance N'!P7086</f>
        <v>0</v>
      </c>
      <c r="I7083" s="74">
        <f t="shared" si="110"/>
        <v>0</v>
      </c>
    </row>
    <row r="7084" spans="1:9" ht="15.6">
      <c r="A7084" s="70">
        <f>'Balance N'!I7087</f>
        <v>0</v>
      </c>
      <c r="B7084" s="71">
        <f>'Balance N'!J7087</f>
        <v>0</v>
      </c>
      <c r="C7084" s="72">
        <f>'Balance N'!K7087</f>
        <v>0</v>
      </c>
      <c r="D7084" s="72">
        <f>'Balance N'!L7087</f>
        <v>0</v>
      </c>
      <c r="E7084" s="72">
        <f>'Balance N'!M7087</f>
        <v>0</v>
      </c>
      <c r="F7084" s="72">
        <f>'Balance N'!N7087</f>
        <v>0</v>
      </c>
      <c r="G7084" s="72">
        <f>'Balance N'!O7087</f>
        <v>0</v>
      </c>
      <c r="H7084" s="72">
        <f>'Balance N'!P7087</f>
        <v>0</v>
      </c>
      <c r="I7084" s="74">
        <f t="shared" si="110"/>
        <v>0</v>
      </c>
    </row>
    <row r="7085" spans="1:9" ht="15.6">
      <c r="A7085" s="70">
        <f>'Balance N'!I7088</f>
        <v>0</v>
      </c>
      <c r="B7085" s="71">
        <f>'Balance N'!J7088</f>
        <v>0</v>
      </c>
      <c r="C7085" s="72">
        <f>'Balance N'!K7088</f>
        <v>0</v>
      </c>
      <c r="D7085" s="72">
        <f>'Balance N'!L7088</f>
        <v>0</v>
      </c>
      <c r="E7085" s="72">
        <f>'Balance N'!M7088</f>
        <v>0</v>
      </c>
      <c r="F7085" s="72">
        <f>'Balance N'!N7088</f>
        <v>0</v>
      </c>
      <c r="G7085" s="72">
        <f>'Balance N'!O7088</f>
        <v>0</v>
      </c>
      <c r="H7085" s="72">
        <f>'Balance N'!P7088</f>
        <v>0</v>
      </c>
      <c r="I7085" s="74">
        <f t="shared" si="110"/>
        <v>0</v>
      </c>
    </row>
    <row r="7086" spans="1:9" ht="15.6">
      <c r="A7086" s="70">
        <f>'Balance N'!I7089</f>
        <v>0</v>
      </c>
      <c r="B7086" s="71">
        <f>'Balance N'!J7089</f>
        <v>0</v>
      </c>
      <c r="C7086" s="72">
        <f>'Balance N'!K7089</f>
        <v>0</v>
      </c>
      <c r="D7086" s="72">
        <f>'Balance N'!L7089</f>
        <v>0</v>
      </c>
      <c r="E7086" s="72">
        <f>'Balance N'!M7089</f>
        <v>0</v>
      </c>
      <c r="F7086" s="72">
        <f>'Balance N'!N7089</f>
        <v>0</v>
      </c>
      <c r="G7086" s="72">
        <f>'Balance N'!O7089</f>
        <v>0</v>
      </c>
      <c r="H7086" s="72">
        <f>'Balance N'!P7089</f>
        <v>0</v>
      </c>
      <c r="I7086" s="74">
        <f t="shared" si="110"/>
        <v>0</v>
      </c>
    </row>
    <row r="7087" spans="1:9" ht="15.6">
      <c r="A7087" s="70">
        <f>'Balance N'!I7090</f>
        <v>0</v>
      </c>
      <c r="B7087" s="71">
        <f>'Balance N'!J7090</f>
        <v>0</v>
      </c>
      <c r="C7087" s="72">
        <f>'Balance N'!K7090</f>
        <v>0</v>
      </c>
      <c r="D7087" s="72">
        <f>'Balance N'!L7090</f>
        <v>0</v>
      </c>
      <c r="E7087" s="72">
        <f>'Balance N'!M7090</f>
        <v>0</v>
      </c>
      <c r="F7087" s="72">
        <f>'Balance N'!N7090</f>
        <v>0</v>
      </c>
      <c r="G7087" s="72">
        <f>'Balance N'!O7090</f>
        <v>0</v>
      </c>
      <c r="H7087" s="72">
        <f>'Balance N'!P7090</f>
        <v>0</v>
      </c>
      <c r="I7087" s="74">
        <f t="shared" si="110"/>
        <v>0</v>
      </c>
    </row>
    <row r="7088" spans="1:9" ht="15.6">
      <c r="A7088" s="70">
        <f>'Balance N'!I7091</f>
        <v>0</v>
      </c>
      <c r="B7088" s="71">
        <f>'Balance N'!J7091</f>
        <v>0</v>
      </c>
      <c r="C7088" s="72">
        <f>'Balance N'!K7091</f>
        <v>0</v>
      </c>
      <c r="D7088" s="72">
        <f>'Balance N'!L7091</f>
        <v>0</v>
      </c>
      <c r="E7088" s="72">
        <f>'Balance N'!M7091</f>
        <v>0</v>
      </c>
      <c r="F7088" s="72">
        <f>'Balance N'!N7091</f>
        <v>0</v>
      </c>
      <c r="G7088" s="72">
        <f>'Balance N'!O7091</f>
        <v>0</v>
      </c>
      <c r="H7088" s="72">
        <f>'Balance N'!P7091</f>
        <v>0</v>
      </c>
      <c r="I7088" s="74">
        <f t="shared" si="110"/>
        <v>0</v>
      </c>
    </row>
    <row r="7089" spans="1:9" ht="15.6">
      <c r="A7089" s="70">
        <f>'Balance N'!I7092</f>
        <v>0</v>
      </c>
      <c r="B7089" s="71">
        <f>'Balance N'!J7092</f>
        <v>0</v>
      </c>
      <c r="C7089" s="72">
        <f>'Balance N'!K7092</f>
        <v>0</v>
      </c>
      <c r="D7089" s="72">
        <f>'Balance N'!L7092</f>
        <v>0</v>
      </c>
      <c r="E7089" s="72">
        <f>'Balance N'!M7092</f>
        <v>0</v>
      </c>
      <c r="F7089" s="72">
        <f>'Balance N'!N7092</f>
        <v>0</v>
      </c>
      <c r="G7089" s="72">
        <f>'Balance N'!O7092</f>
        <v>0</v>
      </c>
      <c r="H7089" s="72">
        <f>'Balance N'!P7092</f>
        <v>0</v>
      </c>
      <c r="I7089" s="74">
        <f t="shared" si="110"/>
        <v>0</v>
      </c>
    </row>
    <row r="7090" spans="1:9" ht="15.6">
      <c r="A7090" s="70">
        <f>'Balance N'!I7093</f>
        <v>0</v>
      </c>
      <c r="B7090" s="71">
        <f>'Balance N'!J7093</f>
        <v>0</v>
      </c>
      <c r="C7090" s="72">
        <f>'Balance N'!K7093</f>
        <v>0</v>
      </c>
      <c r="D7090" s="72">
        <f>'Balance N'!L7093</f>
        <v>0</v>
      </c>
      <c r="E7090" s="72">
        <f>'Balance N'!M7093</f>
        <v>0</v>
      </c>
      <c r="F7090" s="72">
        <f>'Balance N'!N7093</f>
        <v>0</v>
      </c>
      <c r="G7090" s="72">
        <f>'Balance N'!O7093</f>
        <v>0</v>
      </c>
      <c r="H7090" s="72">
        <f>'Balance N'!P7093</f>
        <v>0</v>
      </c>
      <c r="I7090" s="74">
        <f t="shared" si="110"/>
        <v>0</v>
      </c>
    </row>
    <row r="7091" spans="1:9" ht="15.6">
      <c r="A7091" s="70">
        <f>'Balance N'!I7094</f>
        <v>0</v>
      </c>
      <c r="B7091" s="71">
        <f>'Balance N'!J7094</f>
        <v>0</v>
      </c>
      <c r="C7091" s="72">
        <f>'Balance N'!K7094</f>
        <v>0</v>
      </c>
      <c r="D7091" s="72">
        <f>'Balance N'!L7094</f>
        <v>0</v>
      </c>
      <c r="E7091" s="72">
        <f>'Balance N'!M7094</f>
        <v>0</v>
      </c>
      <c r="F7091" s="72">
        <f>'Balance N'!N7094</f>
        <v>0</v>
      </c>
      <c r="G7091" s="72">
        <f>'Balance N'!O7094</f>
        <v>0</v>
      </c>
      <c r="H7091" s="72">
        <f>'Balance N'!P7094</f>
        <v>0</v>
      </c>
      <c r="I7091" s="74">
        <f t="shared" si="110"/>
        <v>0</v>
      </c>
    </row>
    <row r="7092" spans="1:9" ht="15.6">
      <c r="A7092" s="70">
        <f>'Balance N'!I7095</f>
        <v>0</v>
      </c>
      <c r="B7092" s="71">
        <f>'Balance N'!J7095</f>
        <v>0</v>
      </c>
      <c r="C7092" s="72">
        <f>'Balance N'!K7095</f>
        <v>0</v>
      </c>
      <c r="D7092" s="72">
        <f>'Balance N'!L7095</f>
        <v>0</v>
      </c>
      <c r="E7092" s="72">
        <f>'Balance N'!M7095</f>
        <v>0</v>
      </c>
      <c r="F7092" s="72">
        <f>'Balance N'!N7095</f>
        <v>0</v>
      </c>
      <c r="G7092" s="72">
        <f>'Balance N'!O7095</f>
        <v>0</v>
      </c>
      <c r="H7092" s="72">
        <f>'Balance N'!P7095</f>
        <v>0</v>
      </c>
      <c r="I7092" s="74">
        <f t="shared" si="110"/>
        <v>0</v>
      </c>
    </row>
    <row r="7093" spans="1:9" ht="15.6">
      <c r="A7093" s="70">
        <f>'Balance N'!I7096</f>
        <v>0</v>
      </c>
      <c r="B7093" s="71">
        <f>'Balance N'!J7096</f>
        <v>0</v>
      </c>
      <c r="C7093" s="72">
        <f>'Balance N'!K7096</f>
        <v>0</v>
      </c>
      <c r="D7093" s="72">
        <f>'Balance N'!L7096</f>
        <v>0</v>
      </c>
      <c r="E7093" s="72">
        <f>'Balance N'!M7096</f>
        <v>0</v>
      </c>
      <c r="F7093" s="72">
        <f>'Balance N'!N7096</f>
        <v>0</v>
      </c>
      <c r="G7093" s="72">
        <f>'Balance N'!O7096</f>
        <v>0</v>
      </c>
      <c r="H7093" s="72">
        <f>'Balance N'!P7096</f>
        <v>0</v>
      </c>
      <c r="I7093" s="74">
        <f t="shared" si="110"/>
        <v>0</v>
      </c>
    </row>
    <row r="7094" spans="1:9" ht="15.6">
      <c r="A7094" s="70">
        <f>'Balance N'!I7097</f>
        <v>0</v>
      </c>
      <c r="B7094" s="71">
        <f>'Balance N'!J7097</f>
        <v>0</v>
      </c>
      <c r="C7094" s="72">
        <f>'Balance N'!K7097</f>
        <v>0</v>
      </c>
      <c r="D7094" s="72">
        <f>'Balance N'!L7097</f>
        <v>0</v>
      </c>
      <c r="E7094" s="72">
        <f>'Balance N'!M7097</f>
        <v>0</v>
      </c>
      <c r="F7094" s="72">
        <f>'Balance N'!N7097</f>
        <v>0</v>
      </c>
      <c r="G7094" s="72">
        <f>'Balance N'!O7097</f>
        <v>0</v>
      </c>
      <c r="H7094" s="72">
        <f>'Balance N'!P7097</f>
        <v>0</v>
      </c>
      <c r="I7094" s="74">
        <f t="shared" si="110"/>
        <v>0</v>
      </c>
    </row>
    <row r="7095" spans="1:9" ht="15.6">
      <c r="A7095" s="70">
        <f>'Balance N'!I7098</f>
        <v>0</v>
      </c>
      <c r="B7095" s="71">
        <f>'Balance N'!J7098</f>
        <v>0</v>
      </c>
      <c r="C7095" s="72">
        <f>'Balance N'!K7098</f>
        <v>0</v>
      </c>
      <c r="D7095" s="72">
        <f>'Balance N'!L7098</f>
        <v>0</v>
      </c>
      <c r="E7095" s="72">
        <f>'Balance N'!M7098</f>
        <v>0</v>
      </c>
      <c r="F7095" s="72">
        <f>'Balance N'!N7098</f>
        <v>0</v>
      </c>
      <c r="G7095" s="72">
        <f>'Balance N'!O7098</f>
        <v>0</v>
      </c>
      <c r="H7095" s="72">
        <f>'Balance N'!P7098</f>
        <v>0</v>
      </c>
      <c r="I7095" s="74">
        <f t="shared" si="110"/>
        <v>0</v>
      </c>
    </row>
    <row r="7096" spans="1:9" ht="15.6">
      <c r="A7096" s="70">
        <f>'Balance N'!I7099</f>
        <v>0</v>
      </c>
      <c r="B7096" s="71">
        <f>'Balance N'!J7099</f>
        <v>0</v>
      </c>
      <c r="C7096" s="72">
        <f>'Balance N'!K7099</f>
        <v>0</v>
      </c>
      <c r="D7096" s="72">
        <f>'Balance N'!L7099</f>
        <v>0</v>
      </c>
      <c r="E7096" s="72">
        <f>'Balance N'!M7099</f>
        <v>0</v>
      </c>
      <c r="F7096" s="72">
        <f>'Balance N'!N7099</f>
        <v>0</v>
      </c>
      <c r="G7096" s="72">
        <f>'Balance N'!O7099</f>
        <v>0</v>
      </c>
      <c r="H7096" s="72">
        <f>'Balance N'!P7099</f>
        <v>0</v>
      </c>
      <c r="I7096" s="74">
        <f t="shared" si="110"/>
        <v>0</v>
      </c>
    </row>
    <row r="7097" spans="1:9" ht="15.6">
      <c r="A7097" s="70">
        <f>'Balance N'!I7100</f>
        <v>0</v>
      </c>
      <c r="B7097" s="71">
        <f>'Balance N'!J7100</f>
        <v>0</v>
      </c>
      <c r="C7097" s="72">
        <f>'Balance N'!K7100</f>
        <v>0</v>
      </c>
      <c r="D7097" s="72">
        <f>'Balance N'!L7100</f>
        <v>0</v>
      </c>
      <c r="E7097" s="72">
        <f>'Balance N'!M7100</f>
        <v>0</v>
      </c>
      <c r="F7097" s="72">
        <f>'Balance N'!N7100</f>
        <v>0</v>
      </c>
      <c r="G7097" s="72">
        <f>'Balance N'!O7100</f>
        <v>0</v>
      </c>
      <c r="H7097" s="72">
        <f>'Balance N'!P7100</f>
        <v>0</v>
      </c>
      <c r="I7097" s="74">
        <f t="shared" si="110"/>
        <v>0</v>
      </c>
    </row>
    <row r="7098" spans="1:9" ht="15.6">
      <c r="A7098" s="70">
        <f>'Balance N'!I7101</f>
        <v>0</v>
      </c>
      <c r="B7098" s="71">
        <f>'Balance N'!J7101</f>
        <v>0</v>
      </c>
      <c r="C7098" s="72">
        <f>'Balance N'!K7101</f>
        <v>0</v>
      </c>
      <c r="D7098" s="72">
        <f>'Balance N'!L7101</f>
        <v>0</v>
      </c>
      <c r="E7098" s="72">
        <f>'Balance N'!M7101</f>
        <v>0</v>
      </c>
      <c r="F7098" s="72">
        <f>'Balance N'!N7101</f>
        <v>0</v>
      </c>
      <c r="G7098" s="72">
        <f>'Balance N'!O7101</f>
        <v>0</v>
      </c>
      <c r="H7098" s="72">
        <f>'Balance N'!P7101</f>
        <v>0</v>
      </c>
      <c r="I7098" s="74">
        <f t="shared" si="110"/>
        <v>0</v>
      </c>
    </row>
    <row r="7099" spans="1:9" ht="15.6">
      <c r="A7099" s="70">
        <f>'Balance N'!I7102</f>
        <v>0</v>
      </c>
      <c r="B7099" s="71">
        <f>'Balance N'!J7102</f>
        <v>0</v>
      </c>
      <c r="C7099" s="72">
        <f>'Balance N'!K7102</f>
        <v>0</v>
      </c>
      <c r="D7099" s="72">
        <f>'Balance N'!L7102</f>
        <v>0</v>
      </c>
      <c r="E7099" s="72">
        <f>'Balance N'!M7102</f>
        <v>0</v>
      </c>
      <c r="F7099" s="72">
        <f>'Balance N'!N7102</f>
        <v>0</v>
      </c>
      <c r="G7099" s="72">
        <f>'Balance N'!O7102</f>
        <v>0</v>
      </c>
      <c r="H7099" s="72">
        <f>'Balance N'!P7102</f>
        <v>0</v>
      </c>
      <c r="I7099" s="74">
        <f t="shared" si="110"/>
        <v>0</v>
      </c>
    </row>
    <row r="7100" spans="1:9" ht="15.6">
      <c r="A7100" s="70">
        <f>'Balance N'!I7103</f>
        <v>0</v>
      </c>
      <c r="B7100" s="71">
        <f>'Balance N'!J7103</f>
        <v>0</v>
      </c>
      <c r="C7100" s="72">
        <f>'Balance N'!K7103</f>
        <v>0</v>
      </c>
      <c r="D7100" s="72">
        <f>'Balance N'!L7103</f>
        <v>0</v>
      </c>
      <c r="E7100" s="72">
        <f>'Balance N'!M7103</f>
        <v>0</v>
      </c>
      <c r="F7100" s="72">
        <f>'Balance N'!N7103</f>
        <v>0</v>
      </c>
      <c r="G7100" s="72">
        <f>'Balance N'!O7103</f>
        <v>0</v>
      </c>
      <c r="H7100" s="72">
        <f>'Balance N'!P7103</f>
        <v>0</v>
      </c>
      <c r="I7100" s="74">
        <f t="shared" si="110"/>
        <v>0</v>
      </c>
    </row>
    <row r="7101" spans="1:9" ht="15.6">
      <c r="A7101" s="70">
        <f>'Balance N'!I7104</f>
        <v>0</v>
      </c>
      <c r="B7101" s="71">
        <f>'Balance N'!J7104</f>
        <v>0</v>
      </c>
      <c r="C7101" s="72">
        <f>'Balance N'!K7104</f>
        <v>0</v>
      </c>
      <c r="D7101" s="72">
        <f>'Balance N'!L7104</f>
        <v>0</v>
      </c>
      <c r="E7101" s="72">
        <f>'Balance N'!M7104</f>
        <v>0</v>
      </c>
      <c r="F7101" s="72">
        <f>'Balance N'!N7104</f>
        <v>0</v>
      </c>
      <c r="G7101" s="72">
        <f>'Balance N'!O7104</f>
        <v>0</v>
      </c>
      <c r="H7101" s="72">
        <f>'Balance N'!P7104</f>
        <v>0</v>
      </c>
      <c r="I7101" s="74">
        <f t="shared" si="110"/>
        <v>0</v>
      </c>
    </row>
    <row r="7102" spans="1:9" ht="15.6">
      <c r="A7102" s="70">
        <f>'Balance N'!I7105</f>
        <v>0</v>
      </c>
      <c r="B7102" s="71">
        <f>'Balance N'!J7105</f>
        <v>0</v>
      </c>
      <c r="C7102" s="72">
        <f>'Balance N'!K7105</f>
        <v>0</v>
      </c>
      <c r="D7102" s="72">
        <f>'Balance N'!L7105</f>
        <v>0</v>
      </c>
      <c r="E7102" s="72">
        <f>'Balance N'!M7105</f>
        <v>0</v>
      </c>
      <c r="F7102" s="72">
        <f>'Balance N'!N7105</f>
        <v>0</v>
      </c>
      <c r="G7102" s="72">
        <f>'Balance N'!O7105</f>
        <v>0</v>
      </c>
      <c r="H7102" s="72">
        <f>'Balance N'!P7105</f>
        <v>0</v>
      </c>
      <c r="I7102" s="74">
        <f t="shared" si="110"/>
        <v>0</v>
      </c>
    </row>
    <row r="7103" spans="1:9" ht="15.6">
      <c r="A7103" s="70">
        <f>'Balance N'!I7106</f>
        <v>0</v>
      </c>
      <c r="B7103" s="71">
        <f>'Balance N'!J7106</f>
        <v>0</v>
      </c>
      <c r="C7103" s="72">
        <f>'Balance N'!K7106</f>
        <v>0</v>
      </c>
      <c r="D7103" s="72">
        <f>'Balance N'!L7106</f>
        <v>0</v>
      </c>
      <c r="E7103" s="72">
        <f>'Balance N'!M7106</f>
        <v>0</v>
      </c>
      <c r="F7103" s="72">
        <f>'Balance N'!N7106</f>
        <v>0</v>
      </c>
      <c r="G7103" s="72">
        <f>'Balance N'!O7106</f>
        <v>0</v>
      </c>
      <c r="H7103" s="72">
        <f>'Balance N'!P7106</f>
        <v>0</v>
      </c>
      <c r="I7103" s="74">
        <f t="shared" si="110"/>
        <v>0</v>
      </c>
    </row>
    <row r="7104" spans="1:9" ht="15.6">
      <c r="A7104" s="70">
        <f>'Balance N'!I7107</f>
        <v>0</v>
      </c>
      <c r="B7104" s="71">
        <f>'Balance N'!J7107</f>
        <v>0</v>
      </c>
      <c r="C7104" s="72">
        <f>'Balance N'!K7107</f>
        <v>0</v>
      </c>
      <c r="D7104" s="72">
        <f>'Balance N'!L7107</f>
        <v>0</v>
      </c>
      <c r="E7104" s="72">
        <f>'Balance N'!M7107</f>
        <v>0</v>
      </c>
      <c r="F7104" s="72">
        <f>'Balance N'!N7107</f>
        <v>0</v>
      </c>
      <c r="G7104" s="72">
        <f>'Balance N'!O7107</f>
        <v>0</v>
      </c>
      <c r="H7104" s="72">
        <f>'Balance N'!P7107</f>
        <v>0</v>
      </c>
      <c r="I7104" s="74">
        <f t="shared" si="110"/>
        <v>0</v>
      </c>
    </row>
    <row r="7105" spans="1:9" ht="15.6">
      <c r="A7105" s="70">
        <f>'Balance N'!I7108</f>
        <v>0</v>
      </c>
      <c r="B7105" s="71">
        <f>'Balance N'!J7108</f>
        <v>0</v>
      </c>
      <c r="C7105" s="72">
        <f>'Balance N'!K7108</f>
        <v>0</v>
      </c>
      <c r="D7105" s="72">
        <f>'Balance N'!L7108</f>
        <v>0</v>
      </c>
      <c r="E7105" s="72">
        <f>'Balance N'!M7108</f>
        <v>0</v>
      </c>
      <c r="F7105" s="72">
        <f>'Balance N'!N7108</f>
        <v>0</v>
      </c>
      <c r="G7105" s="72">
        <f>'Balance N'!O7108</f>
        <v>0</v>
      </c>
      <c r="H7105" s="72">
        <f>'Balance N'!P7108</f>
        <v>0</v>
      </c>
      <c r="I7105" s="74">
        <f t="shared" si="110"/>
        <v>0</v>
      </c>
    </row>
    <row r="7106" spans="1:9" ht="15.6">
      <c r="A7106" s="70">
        <f>'Balance N'!I7109</f>
        <v>0</v>
      </c>
      <c r="B7106" s="71">
        <f>'Balance N'!J7109</f>
        <v>0</v>
      </c>
      <c r="C7106" s="72">
        <f>'Balance N'!K7109</f>
        <v>0</v>
      </c>
      <c r="D7106" s="72">
        <f>'Balance N'!L7109</f>
        <v>0</v>
      </c>
      <c r="E7106" s="72">
        <f>'Balance N'!M7109</f>
        <v>0</v>
      </c>
      <c r="F7106" s="72">
        <f>'Balance N'!N7109</f>
        <v>0</v>
      </c>
      <c r="G7106" s="72">
        <f>'Balance N'!O7109</f>
        <v>0</v>
      </c>
      <c r="H7106" s="72">
        <f>'Balance N'!P7109</f>
        <v>0</v>
      </c>
      <c r="I7106" s="74">
        <f t="shared" si="110"/>
        <v>0</v>
      </c>
    </row>
    <row r="7107" spans="1:9" ht="15.6">
      <c r="A7107" s="70">
        <f>'Balance N'!I7110</f>
        <v>0</v>
      </c>
      <c r="B7107" s="71">
        <f>'Balance N'!J7110</f>
        <v>0</v>
      </c>
      <c r="C7107" s="72">
        <f>'Balance N'!K7110</f>
        <v>0</v>
      </c>
      <c r="D7107" s="72">
        <f>'Balance N'!L7110</f>
        <v>0</v>
      </c>
      <c r="E7107" s="72">
        <f>'Balance N'!M7110</f>
        <v>0</v>
      </c>
      <c r="F7107" s="72">
        <f>'Balance N'!N7110</f>
        <v>0</v>
      </c>
      <c r="G7107" s="72">
        <f>'Balance N'!O7110</f>
        <v>0</v>
      </c>
      <c r="H7107" s="72">
        <f>'Balance N'!P7110</f>
        <v>0</v>
      </c>
      <c r="I7107" s="74">
        <f t="shared" ref="I7107:I7170" si="111">(C7107-D7107)+(E7107-F7107)-(G7107-H7107)</f>
        <v>0</v>
      </c>
    </row>
    <row r="7108" spans="1:9" ht="15.6">
      <c r="A7108" s="70">
        <f>'Balance N'!I7111</f>
        <v>0</v>
      </c>
      <c r="B7108" s="71">
        <f>'Balance N'!J7111</f>
        <v>0</v>
      </c>
      <c r="C7108" s="72">
        <f>'Balance N'!K7111</f>
        <v>0</v>
      </c>
      <c r="D7108" s="72">
        <f>'Balance N'!L7111</f>
        <v>0</v>
      </c>
      <c r="E7108" s="72">
        <f>'Balance N'!M7111</f>
        <v>0</v>
      </c>
      <c r="F7108" s="72">
        <f>'Balance N'!N7111</f>
        <v>0</v>
      </c>
      <c r="G7108" s="72">
        <f>'Balance N'!O7111</f>
        <v>0</v>
      </c>
      <c r="H7108" s="72">
        <f>'Balance N'!P7111</f>
        <v>0</v>
      </c>
      <c r="I7108" s="74">
        <f t="shared" si="111"/>
        <v>0</v>
      </c>
    </row>
    <row r="7109" spans="1:9" ht="15.6">
      <c r="A7109" s="70">
        <f>'Balance N'!I7112</f>
        <v>0</v>
      </c>
      <c r="B7109" s="71">
        <f>'Balance N'!J7112</f>
        <v>0</v>
      </c>
      <c r="C7109" s="72">
        <f>'Balance N'!K7112</f>
        <v>0</v>
      </c>
      <c r="D7109" s="72">
        <f>'Balance N'!L7112</f>
        <v>0</v>
      </c>
      <c r="E7109" s="72">
        <f>'Balance N'!M7112</f>
        <v>0</v>
      </c>
      <c r="F7109" s="72">
        <f>'Balance N'!N7112</f>
        <v>0</v>
      </c>
      <c r="G7109" s="72">
        <f>'Balance N'!O7112</f>
        <v>0</v>
      </c>
      <c r="H7109" s="72">
        <f>'Balance N'!P7112</f>
        <v>0</v>
      </c>
      <c r="I7109" s="74">
        <f t="shared" si="111"/>
        <v>0</v>
      </c>
    </row>
    <row r="7110" spans="1:9" ht="15.6">
      <c r="A7110" s="70">
        <f>'Balance N'!I7113</f>
        <v>0</v>
      </c>
      <c r="B7110" s="71">
        <f>'Balance N'!J7113</f>
        <v>0</v>
      </c>
      <c r="C7110" s="72">
        <f>'Balance N'!K7113</f>
        <v>0</v>
      </c>
      <c r="D7110" s="72">
        <f>'Balance N'!L7113</f>
        <v>0</v>
      </c>
      <c r="E7110" s="72">
        <f>'Balance N'!M7113</f>
        <v>0</v>
      </c>
      <c r="F7110" s="72">
        <f>'Balance N'!N7113</f>
        <v>0</v>
      </c>
      <c r="G7110" s="72">
        <f>'Balance N'!O7113</f>
        <v>0</v>
      </c>
      <c r="H7110" s="72">
        <f>'Balance N'!P7113</f>
        <v>0</v>
      </c>
      <c r="I7110" s="74">
        <f t="shared" si="111"/>
        <v>0</v>
      </c>
    </row>
    <row r="7111" spans="1:9" ht="15.6">
      <c r="A7111" s="70">
        <f>'Balance N'!I7114</f>
        <v>0</v>
      </c>
      <c r="B7111" s="71">
        <f>'Balance N'!J7114</f>
        <v>0</v>
      </c>
      <c r="C7111" s="72">
        <f>'Balance N'!K7114</f>
        <v>0</v>
      </c>
      <c r="D7111" s="72">
        <f>'Balance N'!L7114</f>
        <v>0</v>
      </c>
      <c r="E7111" s="72">
        <f>'Balance N'!M7114</f>
        <v>0</v>
      </c>
      <c r="F7111" s="72">
        <f>'Balance N'!N7114</f>
        <v>0</v>
      </c>
      <c r="G7111" s="72">
        <f>'Balance N'!O7114</f>
        <v>0</v>
      </c>
      <c r="H7111" s="72">
        <f>'Balance N'!P7114</f>
        <v>0</v>
      </c>
      <c r="I7111" s="74">
        <f t="shared" si="111"/>
        <v>0</v>
      </c>
    </row>
    <row r="7112" spans="1:9" ht="15.6">
      <c r="A7112" s="70">
        <f>'Balance N'!I7115</f>
        <v>0</v>
      </c>
      <c r="B7112" s="71">
        <f>'Balance N'!J7115</f>
        <v>0</v>
      </c>
      <c r="C7112" s="72">
        <f>'Balance N'!K7115</f>
        <v>0</v>
      </c>
      <c r="D7112" s="72">
        <f>'Balance N'!L7115</f>
        <v>0</v>
      </c>
      <c r="E7112" s="72">
        <f>'Balance N'!M7115</f>
        <v>0</v>
      </c>
      <c r="F7112" s="72">
        <f>'Balance N'!N7115</f>
        <v>0</v>
      </c>
      <c r="G7112" s="72">
        <f>'Balance N'!O7115</f>
        <v>0</v>
      </c>
      <c r="H7112" s="72">
        <f>'Balance N'!P7115</f>
        <v>0</v>
      </c>
      <c r="I7112" s="74">
        <f t="shared" si="111"/>
        <v>0</v>
      </c>
    </row>
    <row r="7113" spans="1:9" ht="15.6">
      <c r="A7113" s="70">
        <f>'Balance N'!I7116</f>
        <v>0</v>
      </c>
      <c r="B7113" s="71">
        <f>'Balance N'!J7116</f>
        <v>0</v>
      </c>
      <c r="C7113" s="72">
        <f>'Balance N'!K7116</f>
        <v>0</v>
      </c>
      <c r="D7113" s="72">
        <f>'Balance N'!L7116</f>
        <v>0</v>
      </c>
      <c r="E7113" s="72">
        <f>'Balance N'!M7116</f>
        <v>0</v>
      </c>
      <c r="F7113" s="72">
        <f>'Balance N'!N7116</f>
        <v>0</v>
      </c>
      <c r="G7113" s="72">
        <f>'Balance N'!O7116</f>
        <v>0</v>
      </c>
      <c r="H7113" s="72">
        <f>'Balance N'!P7116</f>
        <v>0</v>
      </c>
      <c r="I7113" s="74">
        <f t="shared" si="111"/>
        <v>0</v>
      </c>
    </row>
    <row r="7114" spans="1:9" ht="15.6">
      <c r="A7114" s="70">
        <f>'Balance N'!I7117</f>
        <v>0</v>
      </c>
      <c r="B7114" s="71">
        <f>'Balance N'!J7117</f>
        <v>0</v>
      </c>
      <c r="C7114" s="72">
        <f>'Balance N'!K7117</f>
        <v>0</v>
      </c>
      <c r="D7114" s="72">
        <f>'Balance N'!L7117</f>
        <v>0</v>
      </c>
      <c r="E7114" s="72">
        <f>'Balance N'!M7117</f>
        <v>0</v>
      </c>
      <c r="F7114" s="72">
        <f>'Balance N'!N7117</f>
        <v>0</v>
      </c>
      <c r="G7114" s="72">
        <f>'Balance N'!O7117</f>
        <v>0</v>
      </c>
      <c r="H7114" s="72">
        <f>'Balance N'!P7117</f>
        <v>0</v>
      </c>
      <c r="I7114" s="74">
        <f t="shared" si="111"/>
        <v>0</v>
      </c>
    </row>
    <row r="7115" spans="1:9" ht="15.6">
      <c r="A7115" s="70">
        <f>'Balance N'!I7118</f>
        <v>0</v>
      </c>
      <c r="B7115" s="71">
        <f>'Balance N'!J7118</f>
        <v>0</v>
      </c>
      <c r="C7115" s="72">
        <f>'Balance N'!K7118</f>
        <v>0</v>
      </c>
      <c r="D7115" s="72">
        <f>'Balance N'!L7118</f>
        <v>0</v>
      </c>
      <c r="E7115" s="72">
        <f>'Balance N'!M7118</f>
        <v>0</v>
      </c>
      <c r="F7115" s="72">
        <f>'Balance N'!N7118</f>
        <v>0</v>
      </c>
      <c r="G7115" s="72">
        <f>'Balance N'!O7118</f>
        <v>0</v>
      </c>
      <c r="H7115" s="72">
        <f>'Balance N'!P7118</f>
        <v>0</v>
      </c>
      <c r="I7115" s="74">
        <f t="shared" si="111"/>
        <v>0</v>
      </c>
    </row>
    <row r="7116" spans="1:9" ht="15.6">
      <c r="A7116" s="70">
        <f>'Balance N'!I7119</f>
        <v>0</v>
      </c>
      <c r="B7116" s="71">
        <f>'Balance N'!J7119</f>
        <v>0</v>
      </c>
      <c r="C7116" s="72">
        <f>'Balance N'!K7119</f>
        <v>0</v>
      </c>
      <c r="D7116" s="72">
        <f>'Balance N'!L7119</f>
        <v>0</v>
      </c>
      <c r="E7116" s="72">
        <f>'Balance N'!M7119</f>
        <v>0</v>
      </c>
      <c r="F7116" s="72">
        <f>'Balance N'!N7119</f>
        <v>0</v>
      </c>
      <c r="G7116" s="72">
        <f>'Balance N'!O7119</f>
        <v>0</v>
      </c>
      <c r="H7116" s="72">
        <f>'Balance N'!P7119</f>
        <v>0</v>
      </c>
      <c r="I7116" s="74">
        <f t="shared" si="111"/>
        <v>0</v>
      </c>
    </row>
    <row r="7117" spans="1:9" ht="15.6">
      <c r="A7117" s="70">
        <f>'Balance N'!I7120</f>
        <v>0</v>
      </c>
      <c r="B7117" s="71">
        <f>'Balance N'!J7120</f>
        <v>0</v>
      </c>
      <c r="C7117" s="72">
        <f>'Balance N'!K7120</f>
        <v>0</v>
      </c>
      <c r="D7117" s="72">
        <f>'Balance N'!L7120</f>
        <v>0</v>
      </c>
      <c r="E7117" s="72">
        <f>'Balance N'!M7120</f>
        <v>0</v>
      </c>
      <c r="F7117" s="72">
        <f>'Balance N'!N7120</f>
        <v>0</v>
      </c>
      <c r="G7117" s="72">
        <f>'Balance N'!O7120</f>
        <v>0</v>
      </c>
      <c r="H7117" s="72">
        <f>'Balance N'!P7120</f>
        <v>0</v>
      </c>
      <c r="I7117" s="74">
        <f t="shared" si="111"/>
        <v>0</v>
      </c>
    </row>
    <row r="7118" spans="1:9" ht="15.6">
      <c r="A7118" s="70">
        <f>'Balance N'!I7121</f>
        <v>0</v>
      </c>
      <c r="B7118" s="71">
        <f>'Balance N'!J7121</f>
        <v>0</v>
      </c>
      <c r="C7118" s="72">
        <f>'Balance N'!K7121</f>
        <v>0</v>
      </c>
      <c r="D7118" s="72">
        <f>'Balance N'!L7121</f>
        <v>0</v>
      </c>
      <c r="E7118" s="72">
        <f>'Balance N'!M7121</f>
        <v>0</v>
      </c>
      <c r="F7118" s="72">
        <f>'Balance N'!N7121</f>
        <v>0</v>
      </c>
      <c r="G7118" s="72">
        <f>'Balance N'!O7121</f>
        <v>0</v>
      </c>
      <c r="H7118" s="72">
        <f>'Balance N'!P7121</f>
        <v>0</v>
      </c>
      <c r="I7118" s="74">
        <f t="shared" si="111"/>
        <v>0</v>
      </c>
    </row>
    <row r="7119" spans="1:9" ht="15.6">
      <c r="A7119" s="70">
        <f>'Balance N'!I7122</f>
        <v>0</v>
      </c>
      <c r="B7119" s="71">
        <f>'Balance N'!J7122</f>
        <v>0</v>
      </c>
      <c r="C7119" s="72">
        <f>'Balance N'!K7122</f>
        <v>0</v>
      </c>
      <c r="D7119" s="72">
        <f>'Balance N'!L7122</f>
        <v>0</v>
      </c>
      <c r="E7119" s="72">
        <f>'Balance N'!M7122</f>
        <v>0</v>
      </c>
      <c r="F7119" s="72">
        <f>'Balance N'!N7122</f>
        <v>0</v>
      </c>
      <c r="G7119" s="72">
        <f>'Balance N'!O7122</f>
        <v>0</v>
      </c>
      <c r="H7119" s="72">
        <f>'Balance N'!P7122</f>
        <v>0</v>
      </c>
      <c r="I7119" s="74">
        <f t="shared" si="111"/>
        <v>0</v>
      </c>
    </row>
    <row r="7120" spans="1:9" ht="15.6">
      <c r="A7120" s="70">
        <f>'Balance N'!I7123</f>
        <v>0</v>
      </c>
      <c r="B7120" s="71">
        <f>'Balance N'!J7123</f>
        <v>0</v>
      </c>
      <c r="C7120" s="72">
        <f>'Balance N'!K7123</f>
        <v>0</v>
      </c>
      <c r="D7120" s="72">
        <f>'Balance N'!L7123</f>
        <v>0</v>
      </c>
      <c r="E7120" s="72">
        <f>'Balance N'!M7123</f>
        <v>0</v>
      </c>
      <c r="F7120" s="72">
        <f>'Balance N'!N7123</f>
        <v>0</v>
      </c>
      <c r="G7120" s="72">
        <f>'Balance N'!O7123</f>
        <v>0</v>
      </c>
      <c r="H7120" s="72">
        <f>'Balance N'!P7123</f>
        <v>0</v>
      </c>
      <c r="I7120" s="74">
        <f t="shared" si="111"/>
        <v>0</v>
      </c>
    </row>
    <row r="7121" spans="1:9" ht="15.6">
      <c r="A7121" s="70">
        <f>'Balance N'!I7124</f>
        <v>0</v>
      </c>
      <c r="B7121" s="71">
        <f>'Balance N'!J7124</f>
        <v>0</v>
      </c>
      <c r="C7121" s="72">
        <f>'Balance N'!K7124</f>
        <v>0</v>
      </c>
      <c r="D7121" s="72">
        <f>'Balance N'!L7124</f>
        <v>0</v>
      </c>
      <c r="E7121" s="72">
        <f>'Balance N'!M7124</f>
        <v>0</v>
      </c>
      <c r="F7121" s="72">
        <f>'Balance N'!N7124</f>
        <v>0</v>
      </c>
      <c r="G7121" s="72">
        <f>'Balance N'!O7124</f>
        <v>0</v>
      </c>
      <c r="H7121" s="72">
        <f>'Balance N'!P7124</f>
        <v>0</v>
      </c>
      <c r="I7121" s="74">
        <f t="shared" si="111"/>
        <v>0</v>
      </c>
    </row>
    <row r="7122" spans="1:9" ht="15.6">
      <c r="A7122" s="70">
        <f>'Balance N'!I7125</f>
        <v>0</v>
      </c>
      <c r="B7122" s="71">
        <f>'Balance N'!J7125</f>
        <v>0</v>
      </c>
      <c r="C7122" s="72">
        <f>'Balance N'!K7125</f>
        <v>0</v>
      </c>
      <c r="D7122" s="72">
        <f>'Balance N'!L7125</f>
        <v>0</v>
      </c>
      <c r="E7122" s="72">
        <f>'Balance N'!M7125</f>
        <v>0</v>
      </c>
      <c r="F7122" s="72">
        <f>'Balance N'!N7125</f>
        <v>0</v>
      </c>
      <c r="G7122" s="72">
        <f>'Balance N'!O7125</f>
        <v>0</v>
      </c>
      <c r="H7122" s="72">
        <f>'Balance N'!P7125</f>
        <v>0</v>
      </c>
      <c r="I7122" s="74">
        <f t="shared" si="111"/>
        <v>0</v>
      </c>
    </row>
    <row r="7123" spans="1:9" ht="15.6">
      <c r="A7123" s="70">
        <f>'Balance N'!I7126</f>
        <v>0</v>
      </c>
      <c r="B7123" s="71">
        <f>'Balance N'!J7126</f>
        <v>0</v>
      </c>
      <c r="C7123" s="72">
        <f>'Balance N'!K7126</f>
        <v>0</v>
      </c>
      <c r="D7123" s="72">
        <f>'Balance N'!L7126</f>
        <v>0</v>
      </c>
      <c r="E7123" s="72">
        <f>'Balance N'!M7126</f>
        <v>0</v>
      </c>
      <c r="F7123" s="72">
        <f>'Balance N'!N7126</f>
        <v>0</v>
      </c>
      <c r="G7123" s="72">
        <f>'Balance N'!O7126</f>
        <v>0</v>
      </c>
      <c r="H7123" s="72">
        <f>'Balance N'!P7126</f>
        <v>0</v>
      </c>
      <c r="I7123" s="74">
        <f t="shared" si="111"/>
        <v>0</v>
      </c>
    </row>
    <row r="7124" spans="1:9" ht="15.6">
      <c r="A7124" s="70">
        <f>'Balance N'!I7127</f>
        <v>0</v>
      </c>
      <c r="B7124" s="71">
        <f>'Balance N'!J7127</f>
        <v>0</v>
      </c>
      <c r="C7124" s="72">
        <f>'Balance N'!K7127</f>
        <v>0</v>
      </c>
      <c r="D7124" s="72">
        <f>'Balance N'!L7127</f>
        <v>0</v>
      </c>
      <c r="E7124" s="72">
        <f>'Balance N'!M7127</f>
        <v>0</v>
      </c>
      <c r="F7124" s="72">
        <f>'Balance N'!N7127</f>
        <v>0</v>
      </c>
      <c r="G7124" s="72">
        <f>'Balance N'!O7127</f>
        <v>0</v>
      </c>
      <c r="H7124" s="72">
        <f>'Balance N'!P7127</f>
        <v>0</v>
      </c>
      <c r="I7124" s="74">
        <f t="shared" si="111"/>
        <v>0</v>
      </c>
    </row>
    <row r="7125" spans="1:9" ht="15.6">
      <c r="A7125" s="70">
        <f>'Balance N'!I7128</f>
        <v>0</v>
      </c>
      <c r="B7125" s="71">
        <f>'Balance N'!J7128</f>
        <v>0</v>
      </c>
      <c r="C7125" s="72">
        <f>'Balance N'!K7128</f>
        <v>0</v>
      </c>
      <c r="D7125" s="72">
        <f>'Balance N'!L7128</f>
        <v>0</v>
      </c>
      <c r="E7125" s="72">
        <f>'Balance N'!M7128</f>
        <v>0</v>
      </c>
      <c r="F7125" s="72">
        <f>'Balance N'!N7128</f>
        <v>0</v>
      </c>
      <c r="G7125" s="72">
        <f>'Balance N'!O7128</f>
        <v>0</v>
      </c>
      <c r="H7125" s="72">
        <f>'Balance N'!P7128</f>
        <v>0</v>
      </c>
      <c r="I7125" s="74">
        <f t="shared" si="111"/>
        <v>0</v>
      </c>
    </row>
    <row r="7126" spans="1:9" ht="15.6">
      <c r="A7126" s="70">
        <f>'Balance N'!I7129</f>
        <v>0</v>
      </c>
      <c r="B7126" s="71">
        <f>'Balance N'!J7129</f>
        <v>0</v>
      </c>
      <c r="C7126" s="72">
        <f>'Balance N'!K7129</f>
        <v>0</v>
      </c>
      <c r="D7126" s="72">
        <f>'Balance N'!L7129</f>
        <v>0</v>
      </c>
      <c r="E7126" s="72">
        <f>'Balance N'!M7129</f>
        <v>0</v>
      </c>
      <c r="F7126" s="72">
        <f>'Balance N'!N7129</f>
        <v>0</v>
      </c>
      <c r="G7126" s="72">
        <f>'Balance N'!O7129</f>
        <v>0</v>
      </c>
      <c r="H7126" s="72">
        <f>'Balance N'!P7129</f>
        <v>0</v>
      </c>
      <c r="I7126" s="74">
        <f t="shared" si="111"/>
        <v>0</v>
      </c>
    </row>
    <row r="7127" spans="1:9" ht="15.6">
      <c r="A7127" s="70">
        <f>'Balance N'!I7130</f>
        <v>0</v>
      </c>
      <c r="B7127" s="71">
        <f>'Balance N'!J7130</f>
        <v>0</v>
      </c>
      <c r="C7127" s="72">
        <f>'Balance N'!K7130</f>
        <v>0</v>
      </c>
      <c r="D7127" s="72">
        <f>'Balance N'!L7130</f>
        <v>0</v>
      </c>
      <c r="E7127" s="72">
        <f>'Balance N'!M7130</f>
        <v>0</v>
      </c>
      <c r="F7127" s="72">
        <f>'Balance N'!N7130</f>
        <v>0</v>
      </c>
      <c r="G7127" s="72">
        <f>'Balance N'!O7130</f>
        <v>0</v>
      </c>
      <c r="H7127" s="72">
        <f>'Balance N'!P7130</f>
        <v>0</v>
      </c>
      <c r="I7127" s="74">
        <f t="shared" si="111"/>
        <v>0</v>
      </c>
    </row>
    <row r="7128" spans="1:9" ht="15.6">
      <c r="A7128" s="70">
        <f>'Balance N'!I7131</f>
        <v>0</v>
      </c>
      <c r="B7128" s="71">
        <f>'Balance N'!J7131</f>
        <v>0</v>
      </c>
      <c r="C7128" s="72">
        <f>'Balance N'!K7131</f>
        <v>0</v>
      </c>
      <c r="D7128" s="72">
        <f>'Balance N'!L7131</f>
        <v>0</v>
      </c>
      <c r="E7128" s="72">
        <f>'Balance N'!M7131</f>
        <v>0</v>
      </c>
      <c r="F7128" s="72">
        <f>'Balance N'!N7131</f>
        <v>0</v>
      </c>
      <c r="G7128" s="72">
        <f>'Balance N'!O7131</f>
        <v>0</v>
      </c>
      <c r="H7128" s="72">
        <f>'Balance N'!P7131</f>
        <v>0</v>
      </c>
      <c r="I7128" s="74">
        <f t="shared" si="111"/>
        <v>0</v>
      </c>
    </row>
    <row r="7129" spans="1:9" ht="15.6">
      <c r="A7129" s="70">
        <f>'Balance N'!I7132</f>
        <v>0</v>
      </c>
      <c r="B7129" s="71">
        <f>'Balance N'!J7132</f>
        <v>0</v>
      </c>
      <c r="C7129" s="72">
        <f>'Balance N'!K7132</f>
        <v>0</v>
      </c>
      <c r="D7129" s="72">
        <f>'Balance N'!L7132</f>
        <v>0</v>
      </c>
      <c r="E7129" s="72">
        <f>'Balance N'!M7132</f>
        <v>0</v>
      </c>
      <c r="F7129" s="72">
        <f>'Balance N'!N7132</f>
        <v>0</v>
      </c>
      <c r="G7129" s="72">
        <f>'Balance N'!O7132</f>
        <v>0</v>
      </c>
      <c r="H7129" s="72">
        <f>'Balance N'!P7132</f>
        <v>0</v>
      </c>
      <c r="I7129" s="74">
        <f t="shared" si="111"/>
        <v>0</v>
      </c>
    </row>
    <row r="7130" spans="1:9" ht="15.6">
      <c r="A7130" s="70">
        <f>'Balance N'!I7133</f>
        <v>0</v>
      </c>
      <c r="B7130" s="71">
        <f>'Balance N'!J7133</f>
        <v>0</v>
      </c>
      <c r="C7130" s="72">
        <f>'Balance N'!K7133</f>
        <v>0</v>
      </c>
      <c r="D7130" s="72">
        <f>'Balance N'!L7133</f>
        <v>0</v>
      </c>
      <c r="E7130" s="72">
        <f>'Balance N'!M7133</f>
        <v>0</v>
      </c>
      <c r="F7130" s="72">
        <f>'Balance N'!N7133</f>
        <v>0</v>
      </c>
      <c r="G7130" s="72">
        <f>'Balance N'!O7133</f>
        <v>0</v>
      </c>
      <c r="H7130" s="72">
        <f>'Balance N'!P7133</f>
        <v>0</v>
      </c>
      <c r="I7130" s="74">
        <f t="shared" si="111"/>
        <v>0</v>
      </c>
    </row>
    <row r="7131" spans="1:9" ht="15.6">
      <c r="A7131" s="70">
        <f>'Balance N'!I7134</f>
        <v>0</v>
      </c>
      <c r="B7131" s="71">
        <f>'Balance N'!J7134</f>
        <v>0</v>
      </c>
      <c r="C7131" s="72">
        <f>'Balance N'!K7134</f>
        <v>0</v>
      </c>
      <c r="D7131" s="72">
        <f>'Balance N'!L7134</f>
        <v>0</v>
      </c>
      <c r="E7131" s="72">
        <f>'Balance N'!M7134</f>
        <v>0</v>
      </c>
      <c r="F7131" s="72">
        <f>'Balance N'!N7134</f>
        <v>0</v>
      </c>
      <c r="G7131" s="72">
        <f>'Balance N'!O7134</f>
        <v>0</v>
      </c>
      <c r="H7131" s="72">
        <f>'Balance N'!P7134</f>
        <v>0</v>
      </c>
      <c r="I7131" s="74">
        <f t="shared" si="111"/>
        <v>0</v>
      </c>
    </row>
    <row r="7132" spans="1:9" ht="15.6">
      <c r="A7132" s="70">
        <f>'Balance N'!I7135</f>
        <v>0</v>
      </c>
      <c r="B7132" s="71">
        <f>'Balance N'!J7135</f>
        <v>0</v>
      </c>
      <c r="C7132" s="72">
        <f>'Balance N'!K7135</f>
        <v>0</v>
      </c>
      <c r="D7132" s="72">
        <f>'Balance N'!L7135</f>
        <v>0</v>
      </c>
      <c r="E7132" s="72">
        <f>'Balance N'!M7135</f>
        <v>0</v>
      </c>
      <c r="F7132" s="72">
        <f>'Balance N'!N7135</f>
        <v>0</v>
      </c>
      <c r="G7132" s="72">
        <f>'Balance N'!O7135</f>
        <v>0</v>
      </c>
      <c r="H7132" s="72">
        <f>'Balance N'!P7135</f>
        <v>0</v>
      </c>
      <c r="I7132" s="74">
        <f t="shared" si="111"/>
        <v>0</v>
      </c>
    </row>
    <row r="7133" spans="1:9" ht="15.6">
      <c r="A7133" s="70">
        <f>'Balance N'!I7136</f>
        <v>0</v>
      </c>
      <c r="B7133" s="71">
        <f>'Balance N'!J7136</f>
        <v>0</v>
      </c>
      <c r="C7133" s="72">
        <f>'Balance N'!K7136</f>
        <v>0</v>
      </c>
      <c r="D7133" s="72">
        <f>'Balance N'!L7136</f>
        <v>0</v>
      </c>
      <c r="E7133" s="72">
        <f>'Balance N'!M7136</f>
        <v>0</v>
      </c>
      <c r="F7133" s="72">
        <f>'Balance N'!N7136</f>
        <v>0</v>
      </c>
      <c r="G7133" s="72">
        <f>'Balance N'!O7136</f>
        <v>0</v>
      </c>
      <c r="H7133" s="72">
        <f>'Balance N'!P7136</f>
        <v>0</v>
      </c>
      <c r="I7133" s="74">
        <f t="shared" si="111"/>
        <v>0</v>
      </c>
    </row>
    <row r="7134" spans="1:9" ht="15.6">
      <c r="A7134" s="70">
        <f>'Balance N'!I7137</f>
        <v>0</v>
      </c>
      <c r="B7134" s="71">
        <f>'Balance N'!J7137</f>
        <v>0</v>
      </c>
      <c r="C7134" s="72">
        <f>'Balance N'!K7137</f>
        <v>0</v>
      </c>
      <c r="D7134" s="72">
        <f>'Balance N'!L7137</f>
        <v>0</v>
      </c>
      <c r="E7134" s="72">
        <f>'Balance N'!M7137</f>
        <v>0</v>
      </c>
      <c r="F7134" s="72">
        <f>'Balance N'!N7137</f>
        <v>0</v>
      </c>
      <c r="G7134" s="72">
        <f>'Balance N'!O7137</f>
        <v>0</v>
      </c>
      <c r="H7134" s="72">
        <f>'Balance N'!P7137</f>
        <v>0</v>
      </c>
      <c r="I7134" s="74">
        <f t="shared" si="111"/>
        <v>0</v>
      </c>
    </row>
    <row r="7135" spans="1:9" ht="15.6">
      <c r="A7135" s="70">
        <f>'Balance N'!I7138</f>
        <v>0</v>
      </c>
      <c r="B7135" s="71">
        <f>'Balance N'!J7138</f>
        <v>0</v>
      </c>
      <c r="C7135" s="72">
        <f>'Balance N'!K7138</f>
        <v>0</v>
      </c>
      <c r="D7135" s="72">
        <f>'Balance N'!L7138</f>
        <v>0</v>
      </c>
      <c r="E7135" s="72">
        <f>'Balance N'!M7138</f>
        <v>0</v>
      </c>
      <c r="F7135" s="72">
        <f>'Balance N'!N7138</f>
        <v>0</v>
      </c>
      <c r="G7135" s="72">
        <f>'Balance N'!O7138</f>
        <v>0</v>
      </c>
      <c r="H7135" s="72">
        <f>'Balance N'!P7138</f>
        <v>0</v>
      </c>
      <c r="I7135" s="74">
        <f t="shared" si="111"/>
        <v>0</v>
      </c>
    </row>
    <row r="7136" spans="1:9" ht="15.6">
      <c r="A7136" s="70">
        <f>'Balance N'!I7139</f>
        <v>0</v>
      </c>
      <c r="B7136" s="71">
        <f>'Balance N'!J7139</f>
        <v>0</v>
      </c>
      <c r="C7136" s="72">
        <f>'Balance N'!K7139</f>
        <v>0</v>
      </c>
      <c r="D7136" s="72">
        <f>'Balance N'!L7139</f>
        <v>0</v>
      </c>
      <c r="E7136" s="72">
        <f>'Balance N'!M7139</f>
        <v>0</v>
      </c>
      <c r="F7136" s="72">
        <f>'Balance N'!N7139</f>
        <v>0</v>
      </c>
      <c r="G7136" s="72">
        <f>'Balance N'!O7139</f>
        <v>0</v>
      </c>
      <c r="H7136" s="72">
        <f>'Balance N'!P7139</f>
        <v>0</v>
      </c>
      <c r="I7136" s="74">
        <f t="shared" si="111"/>
        <v>0</v>
      </c>
    </row>
    <row r="7137" spans="1:9" ht="15.6">
      <c r="A7137" s="70">
        <f>'Balance N'!I7140</f>
        <v>0</v>
      </c>
      <c r="B7137" s="71">
        <f>'Balance N'!J7140</f>
        <v>0</v>
      </c>
      <c r="C7137" s="72">
        <f>'Balance N'!K7140</f>
        <v>0</v>
      </c>
      <c r="D7137" s="72">
        <f>'Balance N'!L7140</f>
        <v>0</v>
      </c>
      <c r="E7137" s="72">
        <f>'Balance N'!M7140</f>
        <v>0</v>
      </c>
      <c r="F7137" s="72">
        <f>'Balance N'!N7140</f>
        <v>0</v>
      </c>
      <c r="G7137" s="72">
        <f>'Balance N'!O7140</f>
        <v>0</v>
      </c>
      <c r="H7137" s="72">
        <f>'Balance N'!P7140</f>
        <v>0</v>
      </c>
      <c r="I7137" s="74">
        <f t="shared" si="111"/>
        <v>0</v>
      </c>
    </row>
    <row r="7138" spans="1:9" ht="15.6">
      <c r="A7138" s="70">
        <f>'Balance N'!I7141</f>
        <v>0</v>
      </c>
      <c r="B7138" s="71">
        <f>'Balance N'!J7141</f>
        <v>0</v>
      </c>
      <c r="C7138" s="72">
        <f>'Balance N'!K7141</f>
        <v>0</v>
      </c>
      <c r="D7138" s="72">
        <f>'Balance N'!L7141</f>
        <v>0</v>
      </c>
      <c r="E7138" s="72">
        <f>'Balance N'!M7141</f>
        <v>0</v>
      </c>
      <c r="F7138" s="72">
        <f>'Balance N'!N7141</f>
        <v>0</v>
      </c>
      <c r="G7138" s="72">
        <f>'Balance N'!O7141</f>
        <v>0</v>
      </c>
      <c r="H7138" s="72">
        <f>'Balance N'!P7141</f>
        <v>0</v>
      </c>
      <c r="I7138" s="74">
        <f t="shared" si="111"/>
        <v>0</v>
      </c>
    </row>
    <row r="7139" spans="1:9" ht="15.6">
      <c r="A7139" s="70">
        <f>'Balance N'!I7142</f>
        <v>0</v>
      </c>
      <c r="B7139" s="71">
        <f>'Balance N'!J7142</f>
        <v>0</v>
      </c>
      <c r="C7139" s="72">
        <f>'Balance N'!K7142</f>
        <v>0</v>
      </c>
      <c r="D7139" s="72">
        <f>'Balance N'!L7142</f>
        <v>0</v>
      </c>
      <c r="E7139" s="72">
        <f>'Balance N'!M7142</f>
        <v>0</v>
      </c>
      <c r="F7139" s="72">
        <f>'Balance N'!N7142</f>
        <v>0</v>
      </c>
      <c r="G7139" s="72">
        <f>'Balance N'!O7142</f>
        <v>0</v>
      </c>
      <c r="H7139" s="72">
        <f>'Balance N'!P7142</f>
        <v>0</v>
      </c>
      <c r="I7139" s="74">
        <f t="shared" si="111"/>
        <v>0</v>
      </c>
    </row>
    <row r="7140" spans="1:9" ht="15.6">
      <c r="A7140" s="70">
        <f>'Balance N'!I7143</f>
        <v>0</v>
      </c>
      <c r="B7140" s="71">
        <f>'Balance N'!J7143</f>
        <v>0</v>
      </c>
      <c r="C7140" s="72">
        <f>'Balance N'!K7143</f>
        <v>0</v>
      </c>
      <c r="D7140" s="72">
        <f>'Balance N'!L7143</f>
        <v>0</v>
      </c>
      <c r="E7140" s="72">
        <f>'Balance N'!M7143</f>
        <v>0</v>
      </c>
      <c r="F7140" s="72">
        <f>'Balance N'!N7143</f>
        <v>0</v>
      </c>
      <c r="G7140" s="72">
        <f>'Balance N'!O7143</f>
        <v>0</v>
      </c>
      <c r="H7140" s="72">
        <f>'Balance N'!P7143</f>
        <v>0</v>
      </c>
      <c r="I7140" s="74">
        <f t="shared" si="111"/>
        <v>0</v>
      </c>
    </row>
    <row r="7141" spans="1:9" ht="15.6">
      <c r="A7141" s="70">
        <f>'Balance N'!I7144</f>
        <v>0</v>
      </c>
      <c r="B7141" s="71">
        <f>'Balance N'!J7144</f>
        <v>0</v>
      </c>
      <c r="C7141" s="72">
        <f>'Balance N'!K7144</f>
        <v>0</v>
      </c>
      <c r="D7141" s="72">
        <f>'Balance N'!L7144</f>
        <v>0</v>
      </c>
      <c r="E7141" s="72">
        <f>'Balance N'!M7144</f>
        <v>0</v>
      </c>
      <c r="F7141" s="72">
        <f>'Balance N'!N7144</f>
        <v>0</v>
      </c>
      <c r="G7141" s="72">
        <f>'Balance N'!O7144</f>
        <v>0</v>
      </c>
      <c r="H7141" s="72">
        <f>'Balance N'!P7144</f>
        <v>0</v>
      </c>
      <c r="I7141" s="74">
        <f t="shared" si="111"/>
        <v>0</v>
      </c>
    </row>
    <row r="7142" spans="1:9" ht="15.6">
      <c r="A7142" s="70">
        <f>'Balance N'!I7145</f>
        <v>0</v>
      </c>
      <c r="B7142" s="71">
        <f>'Balance N'!J7145</f>
        <v>0</v>
      </c>
      <c r="C7142" s="72">
        <f>'Balance N'!K7145</f>
        <v>0</v>
      </c>
      <c r="D7142" s="72">
        <f>'Balance N'!L7145</f>
        <v>0</v>
      </c>
      <c r="E7142" s="72">
        <f>'Balance N'!M7145</f>
        <v>0</v>
      </c>
      <c r="F7142" s="72">
        <f>'Balance N'!N7145</f>
        <v>0</v>
      </c>
      <c r="G7142" s="72">
        <f>'Balance N'!O7145</f>
        <v>0</v>
      </c>
      <c r="H7142" s="72">
        <f>'Balance N'!P7145</f>
        <v>0</v>
      </c>
      <c r="I7142" s="74">
        <f t="shared" si="111"/>
        <v>0</v>
      </c>
    </row>
    <row r="7143" spans="1:9" ht="15.6">
      <c r="A7143" s="70">
        <f>'Balance N'!I7146</f>
        <v>0</v>
      </c>
      <c r="B7143" s="71">
        <f>'Balance N'!J7146</f>
        <v>0</v>
      </c>
      <c r="C7143" s="72">
        <f>'Balance N'!K7146</f>
        <v>0</v>
      </c>
      <c r="D7143" s="72">
        <f>'Balance N'!L7146</f>
        <v>0</v>
      </c>
      <c r="E7143" s="72">
        <f>'Balance N'!M7146</f>
        <v>0</v>
      </c>
      <c r="F7143" s="72">
        <f>'Balance N'!N7146</f>
        <v>0</v>
      </c>
      <c r="G7143" s="72">
        <f>'Balance N'!O7146</f>
        <v>0</v>
      </c>
      <c r="H7143" s="72">
        <f>'Balance N'!P7146</f>
        <v>0</v>
      </c>
      <c r="I7143" s="74">
        <f t="shared" si="111"/>
        <v>0</v>
      </c>
    </row>
    <row r="7144" spans="1:9" ht="15.6">
      <c r="A7144" s="70">
        <f>'Balance N'!I7147</f>
        <v>0</v>
      </c>
      <c r="B7144" s="71">
        <f>'Balance N'!J7147</f>
        <v>0</v>
      </c>
      <c r="C7144" s="72">
        <f>'Balance N'!K7147</f>
        <v>0</v>
      </c>
      <c r="D7144" s="72">
        <f>'Balance N'!L7147</f>
        <v>0</v>
      </c>
      <c r="E7144" s="72">
        <f>'Balance N'!M7147</f>
        <v>0</v>
      </c>
      <c r="F7144" s="72">
        <f>'Balance N'!N7147</f>
        <v>0</v>
      </c>
      <c r="G7144" s="72">
        <f>'Balance N'!O7147</f>
        <v>0</v>
      </c>
      <c r="H7144" s="72">
        <f>'Balance N'!P7147</f>
        <v>0</v>
      </c>
      <c r="I7144" s="74">
        <f t="shared" si="111"/>
        <v>0</v>
      </c>
    </row>
    <row r="7145" spans="1:9" ht="15.6">
      <c r="A7145" s="70">
        <f>'Balance N'!I7148</f>
        <v>0</v>
      </c>
      <c r="B7145" s="71">
        <f>'Balance N'!J7148</f>
        <v>0</v>
      </c>
      <c r="C7145" s="72">
        <f>'Balance N'!K7148</f>
        <v>0</v>
      </c>
      <c r="D7145" s="72">
        <f>'Balance N'!L7148</f>
        <v>0</v>
      </c>
      <c r="E7145" s="72">
        <f>'Balance N'!M7148</f>
        <v>0</v>
      </c>
      <c r="F7145" s="72">
        <f>'Balance N'!N7148</f>
        <v>0</v>
      </c>
      <c r="G7145" s="72">
        <f>'Balance N'!O7148</f>
        <v>0</v>
      </c>
      <c r="H7145" s="72">
        <f>'Balance N'!P7148</f>
        <v>0</v>
      </c>
      <c r="I7145" s="74">
        <f t="shared" si="111"/>
        <v>0</v>
      </c>
    </row>
    <row r="7146" spans="1:9" ht="15.6">
      <c r="A7146" s="70">
        <f>'Balance N'!I7149</f>
        <v>0</v>
      </c>
      <c r="B7146" s="71">
        <f>'Balance N'!J7149</f>
        <v>0</v>
      </c>
      <c r="C7146" s="72">
        <f>'Balance N'!K7149</f>
        <v>0</v>
      </c>
      <c r="D7146" s="72">
        <f>'Balance N'!L7149</f>
        <v>0</v>
      </c>
      <c r="E7146" s="72">
        <f>'Balance N'!M7149</f>
        <v>0</v>
      </c>
      <c r="F7146" s="72">
        <f>'Balance N'!N7149</f>
        <v>0</v>
      </c>
      <c r="G7146" s="72">
        <f>'Balance N'!O7149</f>
        <v>0</v>
      </c>
      <c r="H7146" s="72">
        <f>'Balance N'!P7149</f>
        <v>0</v>
      </c>
      <c r="I7146" s="74">
        <f t="shared" si="111"/>
        <v>0</v>
      </c>
    </row>
    <row r="7147" spans="1:9" ht="15.6">
      <c r="A7147" s="70">
        <f>'Balance N'!I7150</f>
        <v>0</v>
      </c>
      <c r="B7147" s="71">
        <f>'Balance N'!J7150</f>
        <v>0</v>
      </c>
      <c r="C7147" s="72">
        <f>'Balance N'!K7150</f>
        <v>0</v>
      </c>
      <c r="D7147" s="72">
        <f>'Balance N'!L7150</f>
        <v>0</v>
      </c>
      <c r="E7147" s="72">
        <f>'Balance N'!M7150</f>
        <v>0</v>
      </c>
      <c r="F7147" s="72">
        <f>'Balance N'!N7150</f>
        <v>0</v>
      </c>
      <c r="G7147" s="72">
        <f>'Balance N'!O7150</f>
        <v>0</v>
      </c>
      <c r="H7147" s="72">
        <f>'Balance N'!P7150</f>
        <v>0</v>
      </c>
      <c r="I7147" s="74">
        <f t="shared" si="111"/>
        <v>0</v>
      </c>
    </row>
    <row r="7148" spans="1:9" ht="15.6">
      <c r="A7148" s="70">
        <f>'Balance N'!I7151</f>
        <v>0</v>
      </c>
      <c r="B7148" s="71">
        <f>'Balance N'!J7151</f>
        <v>0</v>
      </c>
      <c r="C7148" s="72">
        <f>'Balance N'!K7151</f>
        <v>0</v>
      </c>
      <c r="D7148" s="72">
        <f>'Balance N'!L7151</f>
        <v>0</v>
      </c>
      <c r="E7148" s="72">
        <f>'Balance N'!M7151</f>
        <v>0</v>
      </c>
      <c r="F7148" s="72">
        <f>'Balance N'!N7151</f>
        <v>0</v>
      </c>
      <c r="G7148" s="72">
        <f>'Balance N'!O7151</f>
        <v>0</v>
      </c>
      <c r="H7148" s="72">
        <f>'Balance N'!P7151</f>
        <v>0</v>
      </c>
      <c r="I7148" s="74">
        <f t="shared" si="111"/>
        <v>0</v>
      </c>
    </row>
    <row r="7149" spans="1:9" ht="15.6">
      <c r="A7149" s="70">
        <f>'Balance N'!I7152</f>
        <v>0</v>
      </c>
      <c r="B7149" s="71">
        <f>'Balance N'!J7152</f>
        <v>0</v>
      </c>
      <c r="C7149" s="72">
        <f>'Balance N'!K7152</f>
        <v>0</v>
      </c>
      <c r="D7149" s="72">
        <f>'Balance N'!L7152</f>
        <v>0</v>
      </c>
      <c r="E7149" s="72">
        <f>'Balance N'!M7152</f>
        <v>0</v>
      </c>
      <c r="F7149" s="72">
        <f>'Balance N'!N7152</f>
        <v>0</v>
      </c>
      <c r="G7149" s="72">
        <f>'Balance N'!O7152</f>
        <v>0</v>
      </c>
      <c r="H7149" s="72">
        <f>'Balance N'!P7152</f>
        <v>0</v>
      </c>
      <c r="I7149" s="74">
        <f t="shared" si="111"/>
        <v>0</v>
      </c>
    </row>
    <row r="7150" spans="1:9" ht="15.6">
      <c r="A7150" s="70">
        <f>'Balance N'!I7153</f>
        <v>0</v>
      </c>
      <c r="B7150" s="71">
        <f>'Balance N'!J7153</f>
        <v>0</v>
      </c>
      <c r="C7150" s="72">
        <f>'Balance N'!K7153</f>
        <v>0</v>
      </c>
      <c r="D7150" s="72">
        <f>'Balance N'!L7153</f>
        <v>0</v>
      </c>
      <c r="E7150" s="72">
        <f>'Balance N'!M7153</f>
        <v>0</v>
      </c>
      <c r="F7150" s="72">
        <f>'Balance N'!N7153</f>
        <v>0</v>
      </c>
      <c r="G7150" s="72">
        <f>'Balance N'!O7153</f>
        <v>0</v>
      </c>
      <c r="H7150" s="72">
        <f>'Balance N'!P7153</f>
        <v>0</v>
      </c>
      <c r="I7150" s="74">
        <f t="shared" si="111"/>
        <v>0</v>
      </c>
    </row>
    <row r="7151" spans="1:9" ht="15.6">
      <c r="A7151" s="70">
        <f>'Balance N'!I7154</f>
        <v>0</v>
      </c>
      <c r="B7151" s="71">
        <f>'Balance N'!J7154</f>
        <v>0</v>
      </c>
      <c r="C7151" s="72">
        <f>'Balance N'!K7154</f>
        <v>0</v>
      </c>
      <c r="D7151" s="72">
        <f>'Balance N'!L7154</f>
        <v>0</v>
      </c>
      <c r="E7151" s="72">
        <f>'Balance N'!M7154</f>
        <v>0</v>
      </c>
      <c r="F7151" s="72">
        <f>'Balance N'!N7154</f>
        <v>0</v>
      </c>
      <c r="G7151" s="72">
        <f>'Balance N'!O7154</f>
        <v>0</v>
      </c>
      <c r="H7151" s="72">
        <f>'Balance N'!P7154</f>
        <v>0</v>
      </c>
      <c r="I7151" s="74">
        <f t="shared" si="111"/>
        <v>0</v>
      </c>
    </row>
    <row r="7152" spans="1:9" ht="15.6">
      <c r="A7152" s="70">
        <f>'Balance N'!I7155</f>
        <v>0</v>
      </c>
      <c r="B7152" s="71">
        <f>'Balance N'!J7155</f>
        <v>0</v>
      </c>
      <c r="C7152" s="72">
        <f>'Balance N'!K7155</f>
        <v>0</v>
      </c>
      <c r="D7152" s="72">
        <f>'Balance N'!L7155</f>
        <v>0</v>
      </c>
      <c r="E7152" s="72">
        <f>'Balance N'!M7155</f>
        <v>0</v>
      </c>
      <c r="F7152" s="72">
        <f>'Balance N'!N7155</f>
        <v>0</v>
      </c>
      <c r="G7152" s="72">
        <f>'Balance N'!O7155</f>
        <v>0</v>
      </c>
      <c r="H7152" s="72">
        <f>'Balance N'!P7155</f>
        <v>0</v>
      </c>
      <c r="I7152" s="74">
        <f t="shared" si="111"/>
        <v>0</v>
      </c>
    </row>
    <row r="7153" spans="1:9" ht="15.6">
      <c r="A7153" s="70">
        <f>'Balance N'!I7156</f>
        <v>0</v>
      </c>
      <c r="B7153" s="71">
        <f>'Balance N'!J7156</f>
        <v>0</v>
      </c>
      <c r="C7153" s="72">
        <f>'Balance N'!K7156</f>
        <v>0</v>
      </c>
      <c r="D7153" s="72">
        <f>'Balance N'!L7156</f>
        <v>0</v>
      </c>
      <c r="E7153" s="72">
        <f>'Balance N'!M7156</f>
        <v>0</v>
      </c>
      <c r="F7153" s="72">
        <f>'Balance N'!N7156</f>
        <v>0</v>
      </c>
      <c r="G7153" s="72">
        <f>'Balance N'!O7156</f>
        <v>0</v>
      </c>
      <c r="H7153" s="72">
        <f>'Balance N'!P7156</f>
        <v>0</v>
      </c>
      <c r="I7153" s="74">
        <f t="shared" si="111"/>
        <v>0</v>
      </c>
    </row>
    <row r="7154" spans="1:9" ht="15.6">
      <c r="A7154" s="70">
        <f>'Balance N'!I7157</f>
        <v>0</v>
      </c>
      <c r="B7154" s="71">
        <f>'Balance N'!J7157</f>
        <v>0</v>
      </c>
      <c r="C7154" s="72">
        <f>'Balance N'!K7157</f>
        <v>0</v>
      </c>
      <c r="D7154" s="72">
        <f>'Balance N'!L7157</f>
        <v>0</v>
      </c>
      <c r="E7154" s="72">
        <f>'Balance N'!M7157</f>
        <v>0</v>
      </c>
      <c r="F7154" s="72">
        <f>'Balance N'!N7157</f>
        <v>0</v>
      </c>
      <c r="G7154" s="72">
        <f>'Balance N'!O7157</f>
        <v>0</v>
      </c>
      <c r="H7154" s="72">
        <f>'Balance N'!P7157</f>
        <v>0</v>
      </c>
      <c r="I7154" s="74">
        <f t="shared" si="111"/>
        <v>0</v>
      </c>
    </row>
    <row r="7155" spans="1:9" ht="15.6">
      <c r="A7155" s="70">
        <f>'Balance N'!I7158</f>
        <v>0</v>
      </c>
      <c r="B7155" s="71">
        <f>'Balance N'!J7158</f>
        <v>0</v>
      </c>
      <c r="C7155" s="72">
        <f>'Balance N'!K7158</f>
        <v>0</v>
      </c>
      <c r="D7155" s="72">
        <f>'Balance N'!L7158</f>
        <v>0</v>
      </c>
      <c r="E7155" s="72">
        <f>'Balance N'!M7158</f>
        <v>0</v>
      </c>
      <c r="F7155" s="72">
        <f>'Balance N'!N7158</f>
        <v>0</v>
      </c>
      <c r="G7155" s="72">
        <f>'Balance N'!O7158</f>
        <v>0</v>
      </c>
      <c r="H7155" s="72">
        <f>'Balance N'!P7158</f>
        <v>0</v>
      </c>
      <c r="I7155" s="74">
        <f t="shared" si="111"/>
        <v>0</v>
      </c>
    </row>
    <row r="7156" spans="1:9" ht="15.6">
      <c r="A7156" s="70">
        <f>'Balance N'!I7159</f>
        <v>0</v>
      </c>
      <c r="B7156" s="71">
        <f>'Balance N'!J7159</f>
        <v>0</v>
      </c>
      <c r="C7156" s="72">
        <f>'Balance N'!K7159</f>
        <v>0</v>
      </c>
      <c r="D7156" s="72">
        <f>'Balance N'!L7159</f>
        <v>0</v>
      </c>
      <c r="E7156" s="72">
        <f>'Balance N'!M7159</f>
        <v>0</v>
      </c>
      <c r="F7156" s="72">
        <f>'Balance N'!N7159</f>
        <v>0</v>
      </c>
      <c r="G7156" s="72">
        <f>'Balance N'!O7159</f>
        <v>0</v>
      </c>
      <c r="H7156" s="72">
        <f>'Balance N'!P7159</f>
        <v>0</v>
      </c>
      <c r="I7156" s="74">
        <f t="shared" si="111"/>
        <v>0</v>
      </c>
    </row>
    <row r="7157" spans="1:9" ht="15.6">
      <c r="A7157" s="70">
        <f>'Balance N'!I7160</f>
        <v>0</v>
      </c>
      <c r="B7157" s="71">
        <f>'Balance N'!J7160</f>
        <v>0</v>
      </c>
      <c r="C7157" s="72">
        <f>'Balance N'!K7160</f>
        <v>0</v>
      </c>
      <c r="D7157" s="72">
        <f>'Balance N'!L7160</f>
        <v>0</v>
      </c>
      <c r="E7157" s="72">
        <f>'Balance N'!M7160</f>
        <v>0</v>
      </c>
      <c r="F7157" s="72">
        <f>'Balance N'!N7160</f>
        <v>0</v>
      </c>
      <c r="G7157" s="72">
        <f>'Balance N'!O7160</f>
        <v>0</v>
      </c>
      <c r="H7157" s="72">
        <f>'Balance N'!P7160</f>
        <v>0</v>
      </c>
      <c r="I7157" s="74">
        <f t="shared" si="111"/>
        <v>0</v>
      </c>
    </row>
    <row r="7158" spans="1:9" ht="15.6">
      <c r="A7158" s="70">
        <f>'Balance N'!I7161</f>
        <v>0</v>
      </c>
      <c r="B7158" s="71">
        <f>'Balance N'!J7161</f>
        <v>0</v>
      </c>
      <c r="C7158" s="72">
        <f>'Balance N'!K7161</f>
        <v>0</v>
      </c>
      <c r="D7158" s="72">
        <f>'Balance N'!L7161</f>
        <v>0</v>
      </c>
      <c r="E7158" s="72">
        <f>'Balance N'!M7161</f>
        <v>0</v>
      </c>
      <c r="F7158" s="72">
        <f>'Balance N'!N7161</f>
        <v>0</v>
      </c>
      <c r="G7158" s="72">
        <f>'Balance N'!O7161</f>
        <v>0</v>
      </c>
      <c r="H7158" s="72">
        <f>'Balance N'!P7161</f>
        <v>0</v>
      </c>
      <c r="I7158" s="74">
        <f t="shared" si="111"/>
        <v>0</v>
      </c>
    </row>
    <row r="7159" spans="1:9" ht="15.6">
      <c r="A7159" s="70">
        <f>'Balance N'!I7162</f>
        <v>0</v>
      </c>
      <c r="B7159" s="71">
        <f>'Balance N'!J7162</f>
        <v>0</v>
      </c>
      <c r="C7159" s="72">
        <f>'Balance N'!K7162</f>
        <v>0</v>
      </c>
      <c r="D7159" s="72">
        <f>'Balance N'!L7162</f>
        <v>0</v>
      </c>
      <c r="E7159" s="72">
        <f>'Balance N'!M7162</f>
        <v>0</v>
      </c>
      <c r="F7159" s="72">
        <f>'Balance N'!N7162</f>
        <v>0</v>
      </c>
      <c r="G7159" s="72">
        <f>'Balance N'!O7162</f>
        <v>0</v>
      </c>
      <c r="H7159" s="72">
        <f>'Balance N'!P7162</f>
        <v>0</v>
      </c>
      <c r="I7159" s="74">
        <f t="shared" si="111"/>
        <v>0</v>
      </c>
    </row>
    <row r="7160" spans="1:9" ht="15.6">
      <c r="A7160" s="70">
        <f>'Balance N'!I7163</f>
        <v>0</v>
      </c>
      <c r="B7160" s="71">
        <f>'Balance N'!J7163</f>
        <v>0</v>
      </c>
      <c r="C7160" s="72">
        <f>'Balance N'!K7163</f>
        <v>0</v>
      </c>
      <c r="D7160" s="72">
        <f>'Balance N'!L7163</f>
        <v>0</v>
      </c>
      <c r="E7160" s="72">
        <f>'Balance N'!M7163</f>
        <v>0</v>
      </c>
      <c r="F7160" s="72">
        <f>'Balance N'!N7163</f>
        <v>0</v>
      </c>
      <c r="G7160" s="72">
        <f>'Balance N'!O7163</f>
        <v>0</v>
      </c>
      <c r="H7160" s="72">
        <f>'Balance N'!P7163</f>
        <v>0</v>
      </c>
      <c r="I7160" s="74">
        <f t="shared" si="111"/>
        <v>0</v>
      </c>
    </row>
    <row r="7161" spans="1:9" ht="15.6">
      <c r="A7161" s="70">
        <f>'Balance N'!I7164</f>
        <v>0</v>
      </c>
      <c r="B7161" s="71">
        <f>'Balance N'!J7164</f>
        <v>0</v>
      </c>
      <c r="C7161" s="72">
        <f>'Balance N'!K7164</f>
        <v>0</v>
      </c>
      <c r="D7161" s="72">
        <f>'Balance N'!L7164</f>
        <v>0</v>
      </c>
      <c r="E7161" s="72">
        <f>'Balance N'!M7164</f>
        <v>0</v>
      </c>
      <c r="F7161" s="72">
        <f>'Balance N'!N7164</f>
        <v>0</v>
      </c>
      <c r="G7161" s="72">
        <f>'Balance N'!O7164</f>
        <v>0</v>
      </c>
      <c r="H7161" s="72">
        <f>'Balance N'!P7164</f>
        <v>0</v>
      </c>
      <c r="I7161" s="74">
        <f t="shared" si="111"/>
        <v>0</v>
      </c>
    </row>
    <row r="7162" spans="1:9" ht="15.6">
      <c r="A7162" s="70">
        <f>'Balance N'!I7165</f>
        <v>0</v>
      </c>
      <c r="B7162" s="71">
        <f>'Balance N'!J7165</f>
        <v>0</v>
      </c>
      <c r="C7162" s="72">
        <f>'Balance N'!K7165</f>
        <v>0</v>
      </c>
      <c r="D7162" s="72">
        <f>'Balance N'!L7165</f>
        <v>0</v>
      </c>
      <c r="E7162" s="72">
        <f>'Balance N'!M7165</f>
        <v>0</v>
      </c>
      <c r="F7162" s="72">
        <f>'Balance N'!N7165</f>
        <v>0</v>
      </c>
      <c r="G7162" s="72">
        <f>'Balance N'!O7165</f>
        <v>0</v>
      </c>
      <c r="H7162" s="72">
        <f>'Balance N'!P7165</f>
        <v>0</v>
      </c>
      <c r="I7162" s="74">
        <f t="shared" si="111"/>
        <v>0</v>
      </c>
    </row>
    <row r="7163" spans="1:9" ht="15.6">
      <c r="A7163" s="70">
        <f>'Balance N'!I7166</f>
        <v>0</v>
      </c>
      <c r="B7163" s="71">
        <f>'Balance N'!J7166</f>
        <v>0</v>
      </c>
      <c r="C7163" s="72">
        <f>'Balance N'!K7166</f>
        <v>0</v>
      </c>
      <c r="D7163" s="72">
        <f>'Balance N'!L7166</f>
        <v>0</v>
      </c>
      <c r="E7163" s="72">
        <f>'Balance N'!M7166</f>
        <v>0</v>
      </c>
      <c r="F7163" s="72">
        <f>'Balance N'!N7166</f>
        <v>0</v>
      </c>
      <c r="G7163" s="72">
        <f>'Balance N'!O7166</f>
        <v>0</v>
      </c>
      <c r="H7163" s="72">
        <f>'Balance N'!P7166</f>
        <v>0</v>
      </c>
      <c r="I7163" s="74">
        <f t="shared" si="111"/>
        <v>0</v>
      </c>
    </row>
    <row r="7164" spans="1:9" ht="15.6">
      <c r="A7164" s="70">
        <f>'Balance N'!I7167</f>
        <v>0</v>
      </c>
      <c r="B7164" s="71">
        <f>'Balance N'!J7167</f>
        <v>0</v>
      </c>
      <c r="C7164" s="72">
        <f>'Balance N'!K7167</f>
        <v>0</v>
      </c>
      <c r="D7164" s="72">
        <f>'Balance N'!L7167</f>
        <v>0</v>
      </c>
      <c r="E7164" s="72">
        <f>'Balance N'!M7167</f>
        <v>0</v>
      </c>
      <c r="F7164" s="72">
        <f>'Balance N'!N7167</f>
        <v>0</v>
      </c>
      <c r="G7164" s="72">
        <f>'Balance N'!O7167</f>
        <v>0</v>
      </c>
      <c r="H7164" s="72">
        <f>'Balance N'!P7167</f>
        <v>0</v>
      </c>
      <c r="I7164" s="74">
        <f t="shared" si="111"/>
        <v>0</v>
      </c>
    </row>
    <row r="7165" spans="1:9" ht="15.6">
      <c r="A7165" s="70">
        <f>'Balance N'!I7168</f>
        <v>0</v>
      </c>
      <c r="B7165" s="71">
        <f>'Balance N'!J7168</f>
        <v>0</v>
      </c>
      <c r="C7165" s="72">
        <f>'Balance N'!K7168</f>
        <v>0</v>
      </c>
      <c r="D7165" s="72">
        <f>'Balance N'!L7168</f>
        <v>0</v>
      </c>
      <c r="E7165" s="72">
        <f>'Balance N'!M7168</f>
        <v>0</v>
      </c>
      <c r="F7165" s="72">
        <f>'Balance N'!N7168</f>
        <v>0</v>
      </c>
      <c r="G7165" s="72">
        <f>'Balance N'!O7168</f>
        <v>0</v>
      </c>
      <c r="H7165" s="72">
        <f>'Balance N'!P7168</f>
        <v>0</v>
      </c>
      <c r="I7165" s="74">
        <f t="shared" si="111"/>
        <v>0</v>
      </c>
    </row>
    <row r="7166" spans="1:9" ht="15.6">
      <c r="A7166" s="70">
        <f>'Balance N'!I7169</f>
        <v>0</v>
      </c>
      <c r="B7166" s="71">
        <f>'Balance N'!J7169</f>
        <v>0</v>
      </c>
      <c r="C7166" s="72">
        <f>'Balance N'!K7169</f>
        <v>0</v>
      </c>
      <c r="D7166" s="72">
        <f>'Balance N'!L7169</f>
        <v>0</v>
      </c>
      <c r="E7166" s="72">
        <f>'Balance N'!M7169</f>
        <v>0</v>
      </c>
      <c r="F7166" s="72">
        <f>'Balance N'!N7169</f>
        <v>0</v>
      </c>
      <c r="G7166" s="72">
        <f>'Balance N'!O7169</f>
        <v>0</v>
      </c>
      <c r="H7166" s="72">
        <f>'Balance N'!P7169</f>
        <v>0</v>
      </c>
      <c r="I7166" s="74">
        <f t="shared" si="111"/>
        <v>0</v>
      </c>
    </row>
    <row r="7167" spans="1:9" ht="15.6">
      <c r="A7167" s="70">
        <f>'Balance N'!I7170</f>
        <v>0</v>
      </c>
      <c r="B7167" s="71">
        <f>'Balance N'!J7170</f>
        <v>0</v>
      </c>
      <c r="C7167" s="72">
        <f>'Balance N'!K7170</f>
        <v>0</v>
      </c>
      <c r="D7167" s="72">
        <f>'Balance N'!L7170</f>
        <v>0</v>
      </c>
      <c r="E7167" s="72">
        <f>'Balance N'!M7170</f>
        <v>0</v>
      </c>
      <c r="F7167" s="72">
        <f>'Balance N'!N7170</f>
        <v>0</v>
      </c>
      <c r="G7167" s="72">
        <f>'Balance N'!O7170</f>
        <v>0</v>
      </c>
      <c r="H7167" s="72">
        <f>'Balance N'!P7170</f>
        <v>0</v>
      </c>
      <c r="I7167" s="74">
        <f t="shared" si="111"/>
        <v>0</v>
      </c>
    </row>
    <row r="7168" spans="1:9" ht="15.6">
      <c r="A7168" s="70">
        <f>'Balance N'!I7171</f>
        <v>0</v>
      </c>
      <c r="B7168" s="71">
        <f>'Balance N'!J7171</f>
        <v>0</v>
      </c>
      <c r="C7168" s="72">
        <f>'Balance N'!K7171</f>
        <v>0</v>
      </c>
      <c r="D7168" s="72">
        <f>'Balance N'!L7171</f>
        <v>0</v>
      </c>
      <c r="E7168" s="72">
        <f>'Balance N'!M7171</f>
        <v>0</v>
      </c>
      <c r="F7168" s="72">
        <f>'Balance N'!N7171</f>
        <v>0</v>
      </c>
      <c r="G7168" s="72">
        <f>'Balance N'!O7171</f>
        <v>0</v>
      </c>
      <c r="H7168" s="72">
        <f>'Balance N'!P7171</f>
        <v>0</v>
      </c>
      <c r="I7168" s="74">
        <f t="shared" si="111"/>
        <v>0</v>
      </c>
    </row>
    <row r="7169" spans="1:9" ht="15.6">
      <c r="A7169" s="70">
        <f>'Balance N'!I7172</f>
        <v>0</v>
      </c>
      <c r="B7169" s="71">
        <f>'Balance N'!J7172</f>
        <v>0</v>
      </c>
      <c r="C7169" s="72">
        <f>'Balance N'!K7172</f>
        <v>0</v>
      </c>
      <c r="D7169" s="72">
        <f>'Balance N'!L7172</f>
        <v>0</v>
      </c>
      <c r="E7169" s="72">
        <f>'Balance N'!M7172</f>
        <v>0</v>
      </c>
      <c r="F7169" s="72">
        <f>'Balance N'!N7172</f>
        <v>0</v>
      </c>
      <c r="G7169" s="72">
        <f>'Balance N'!O7172</f>
        <v>0</v>
      </c>
      <c r="H7169" s="72">
        <f>'Balance N'!P7172</f>
        <v>0</v>
      </c>
      <c r="I7169" s="74">
        <f t="shared" si="111"/>
        <v>0</v>
      </c>
    </row>
    <row r="7170" spans="1:9" ht="15.6">
      <c r="A7170" s="70">
        <f>'Balance N'!I7173</f>
        <v>0</v>
      </c>
      <c r="B7170" s="71">
        <f>'Balance N'!J7173</f>
        <v>0</v>
      </c>
      <c r="C7170" s="72">
        <f>'Balance N'!K7173</f>
        <v>0</v>
      </c>
      <c r="D7170" s="72">
        <f>'Balance N'!L7173</f>
        <v>0</v>
      </c>
      <c r="E7170" s="72">
        <f>'Balance N'!M7173</f>
        <v>0</v>
      </c>
      <c r="F7170" s="72">
        <f>'Balance N'!N7173</f>
        <v>0</v>
      </c>
      <c r="G7170" s="72">
        <f>'Balance N'!O7173</f>
        <v>0</v>
      </c>
      <c r="H7170" s="72">
        <f>'Balance N'!P7173</f>
        <v>0</v>
      </c>
      <c r="I7170" s="74">
        <f t="shared" si="111"/>
        <v>0</v>
      </c>
    </row>
    <row r="7171" spans="1:9" ht="15.6">
      <c r="A7171" s="70">
        <f>'Balance N'!I7174</f>
        <v>0</v>
      </c>
      <c r="B7171" s="71">
        <f>'Balance N'!J7174</f>
        <v>0</v>
      </c>
      <c r="C7171" s="72">
        <f>'Balance N'!K7174</f>
        <v>0</v>
      </c>
      <c r="D7171" s="72">
        <f>'Balance N'!L7174</f>
        <v>0</v>
      </c>
      <c r="E7171" s="72">
        <f>'Balance N'!M7174</f>
        <v>0</v>
      </c>
      <c r="F7171" s="72">
        <f>'Balance N'!N7174</f>
        <v>0</v>
      </c>
      <c r="G7171" s="72">
        <f>'Balance N'!O7174</f>
        <v>0</v>
      </c>
      <c r="H7171" s="72">
        <f>'Balance N'!P7174</f>
        <v>0</v>
      </c>
      <c r="I7171" s="74">
        <f t="shared" ref="I7171:I7234" si="112">(C7171-D7171)+(E7171-F7171)-(G7171-H7171)</f>
        <v>0</v>
      </c>
    </row>
    <row r="7172" spans="1:9" ht="15.6">
      <c r="A7172" s="70">
        <f>'Balance N'!I7175</f>
        <v>0</v>
      </c>
      <c r="B7172" s="71">
        <f>'Balance N'!J7175</f>
        <v>0</v>
      </c>
      <c r="C7172" s="72">
        <f>'Balance N'!K7175</f>
        <v>0</v>
      </c>
      <c r="D7172" s="72">
        <f>'Balance N'!L7175</f>
        <v>0</v>
      </c>
      <c r="E7172" s="72">
        <f>'Balance N'!M7175</f>
        <v>0</v>
      </c>
      <c r="F7172" s="72">
        <f>'Balance N'!N7175</f>
        <v>0</v>
      </c>
      <c r="G7172" s="72">
        <f>'Balance N'!O7175</f>
        <v>0</v>
      </c>
      <c r="H7172" s="72">
        <f>'Balance N'!P7175</f>
        <v>0</v>
      </c>
      <c r="I7172" s="74">
        <f t="shared" si="112"/>
        <v>0</v>
      </c>
    </row>
    <row r="7173" spans="1:9" ht="15.6">
      <c r="A7173" s="70">
        <f>'Balance N'!I7176</f>
        <v>0</v>
      </c>
      <c r="B7173" s="71">
        <f>'Balance N'!J7176</f>
        <v>0</v>
      </c>
      <c r="C7173" s="72">
        <f>'Balance N'!K7176</f>
        <v>0</v>
      </c>
      <c r="D7173" s="72">
        <f>'Balance N'!L7176</f>
        <v>0</v>
      </c>
      <c r="E7173" s="72">
        <f>'Balance N'!M7176</f>
        <v>0</v>
      </c>
      <c r="F7173" s="72">
        <f>'Balance N'!N7176</f>
        <v>0</v>
      </c>
      <c r="G7173" s="72">
        <f>'Balance N'!O7176</f>
        <v>0</v>
      </c>
      <c r="H7173" s="72">
        <f>'Balance N'!P7176</f>
        <v>0</v>
      </c>
      <c r="I7173" s="74">
        <f t="shared" si="112"/>
        <v>0</v>
      </c>
    </row>
    <row r="7174" spans="1:9" ht="15.6">
      <c r="A7174" s="70">
        <f>'Balance N'!I7177</f>
        <v>0</v>
      </c>
      <c r="B7174" s="71">
        <f>'Balance N'!J7177</f>
        <v>0</v>
      </c>
      <c r="C7174" s="72">
        <f>'Balance N'!K7177</f>
        <v>0</v>
      </c>
      <c r="D7174" s="72">
        <f>'Balance N'!L7177</f>
        <v>0</v>
      </c>
      <c r="E7174" s="72">
        <f>'Balance N'!M7177</f>
        <v>0</v>
      </c>
      <c r="F7174" s="72">
        <f>'Balance N'!N7177</f>
        <v>0</v>
      </c>
      <c r="G7174" s="72">
        <f>'Balance N'!O7177</f>
        <v>0</v>
      </c>
      <c r="H7174" s="72">
        <f>'Balance N'!P7177</f>
        <v>0</v>
      </c>
      <c r="I7174" s="74">
        <f t="shared" si="112"/>
        <v>0</v>
      </c>
    </row>
    <row r="7175" spans="1:9" ht="15.6">
      <c r="A7175" s="70">
        <f>'Balance N'!I7178</f>
        <v>0</v>
      </c>
      <c r="B7175" s="71">
        <f>'Balance N'!J7178</f>
        <v>0</v>
      </c>
      <c r="C7175" s="72">
        <f>'Balance N'!K7178</f>
        <v>0</v>
      </c>
      <c r="D7175" s="72">
        <f>'Balance N'!L7178</f>
        <v>0</v>
      </c>
      <c r="E7175" s="72">
        <f>'Balance N'!M7178</f>
        <v>0</v>
      </c>
      <c r="F7175" s="72">
        <f>'Balance N'!N7178</f>
        <v>0</v>
      </c>
      <c r="G7175" s="72">
        <f>'Balance N'!O7178</f>
        <v>0</v>
      </c>
      <c r="H7175" s="72">
        <f>'Balance N'!P7178</f>
        <v>0</v>
      </c>
      <c r="I7175" s="74">
        <f t="shared" si="112"/>
        <v>0</v>
      </c>
    </row>
    <row r="7176" spans="1:9" ht="15.6">
      <c r="A7176" s="70">
        <f>'Balance N'!I7179</f>
        <v>0</v>
      </c>
      <c r="B7176" s="71">
        <f>'Balance N'!J7179</f>
        <v>0</v>
      </c>
      <c r="C7176" s="72">
        <f>'Balance N'!K7179</f>
        <v>0</v>
      </c>
      <c r="D7176" s="72">
        <f>'Balance N'!L7179</f>
        <v>0</v>
      </c>
      <c r="E7176" s="72">
        <f>'Balance N'!M7179</f>
        <v>0</v>
      </c>
      <c r="F7176" s="72">
        <f>'Balance N'!N7179</f>
        <v>0</v>
      </c>
      <c r="G7176" s="72">
        <f>'Balance N'!O7179</f>
        <v>0</v>
      </c>
      <c r="H7176" s="72">
        <f>'Balance N'!P7179</f>
        <v>0</v>
      </c>
      <c r="I7176" s="74">
        <f t="shared" si="112"/>
        <v>0</v>
      </c>
    </row>
    <row r="7177" spans="1:9" ht="15.6">
      <c r="A7177" s="70">
        <f>'Balance N'!I7180</f>
        <v>0</v>
      </c>
      <c r="B7177" s="71">
        <f>'Balance N'!J7180</f>
        <v>0</v>
      </c>
      <c r="C7177" s="72">
        <f>'Balance N'!K7180</f>
        <v>0</v>
      </c>
      <c r="D7177" s="72">
        <f>'Balance N'!L7180</f>
        <v>0</v>
      </c>
      <c r="E7177" s="72">
        <f>'Balance N'!M7180</f>
        <v>0</v>
      </c>
      <c r="F7177" s="72">
        <f>'Balance N'!N7180</f>
        <v>0</v>
      </c>
      <c r="G7177" s="72">
        <f>'Balance N'!O7180</f>
        <v>0</v>
      </c>
      <c r="H7177" s="72">
        <f>'Balance N'!P7180</f>
        <v>0</v>
      </c>
      <c r="I7177" s="74">
        <f t="shared" si="112"/>
        <v>0</v>
      </c>
    </row>
    <row r="7178" spans="1:9" ht="15.6">
      <c r="A7178" s="70">
        <f>'Balance N'!I7181</f>
        <v>0</v>
      </c>
      <c r="B7178" s="71">
        <f>'Balance N'!J7181</f>
        <v>0</v>
      </c>
      <c r="C7178" s="72">
        <f>'Balance N'!K7181</f>
        <v>0</v>
      </c>
      <c r="D7178" s="72">
        <f>'Balance N'!L7181</f>
        <v>0</v>
      </c>
      <c r="E7178" s="72">
        <f>'Balance N'!M7181</f>
        <v>0</v>
      </c>
      <c r="F7178" s="72">
        <f>'Balance N'!N7181</f>
        <v>0</v>
      </c>
      <c r="G7178" s="72">
        <f>'Balance N'!O7181</f>
        <v>0</v>
      </c>
      <c r="H7178" s="72">
        <f>'Balance N'!P7181</f>
        <v>0</v>
      </c>
      <c r="I7178" s="74">
        <f t="shared" si="112"/>
        <v>0</v>
      </c>
    </row>
    <row r="7179" spans="1:9" ht="15.6">
      <c r="A7179" s="70">
        <f>'Balance N'!I7182</f>
        <v>0</v>
      </c>
      <c r="B7179" s="71">
        <f>'Balance N'!J7182</f>
        <v>0</v>
      </c>
      <c r="C7179" s="72">
        <f>'Balance N'!K7182</f>
        <v>0</v>
      </c>
      <c r="D7179" s="72">
        <f>'Balance N'!L7182</f>
        <v>0</v>
      </c>
      <c r="E7179" s="72">
        <f>'Balance N'!M7182</f>
        <v>0</v>
      </c>
      <c r="F7179" s="72">
        <f>'Balance N'!N7182</f>
        <v>0</v>
      </c>
      <c r="G7179" s="72">
        <f>'Balance N'!O7182</f>
        <v>0</v>
      </c>
      <c r="H7179" s="72">
        <f>'Balance N'!P7182</f>
        <v>0</v>
      </c>
      <c r="I7179" s="74">
        <f t="shared" si="112"/>
        <v>0</v>
      </c>
    </row>
    <row r="7180" spans="1:9" ht="15.6">
      <c r="A7180" s="70">
        <f>'Balance N'!I7183</f>
        <v>0</v>
      </c>
      <c r="B7180" s="71">
        <f>'Balance N'!J7183</f>
        <v>0</v>
      </c>
      <c r="C7180" s="72">
        <f>'Balance N'!K7183</f>
        <v>0</v>
      </c>
      <c r="D7180" s="72">
        <f>'Balance N'!L7183</f>
        <v>0</v>
      </c>
      <c r="E7180" s="72">
        <f>'Balance N'!M7183</f>
        <v>0</v>
      </c>
      <c r="F7180" s="72">
        <f>'Balance N'!N7183</f>
        <v>0</v>
      </c>
      <c r="G7180" s="72">
        <f>'Balance N'!O7183</f>
        <v>0</v>
      </c>
      <c r="H7180" s="72">
        <f>'Balance N'!P7183</f>
        <v>0</v>
      </c>
      <c r="I7180" s="74">
        <f t="shared" si="112"/>
        <v>0</v>
      </c>
    </row>
    <row r="7181" spans="1:9" ht="15.6">
      <c r="A7181" s="70">
        <f>'Balance N'!I7184</f>
        <v>0</v>
      </c>
      <c r="B7181" s="71">
        <f>'Balance N'!J7184</f>
        <v>0</v>
      </c>
      <c r="C7181" s="72">
        <f>'Balance N'!K7184</f>
        <v>0</v>
      </c>
      <c r="D7181" s="72">
        <f>'Balance N'!L7184</f>
        <v>0</v>
      </c>
      <c r="E7181" s="72">
        <f>'Balance N'!M7184</f>
        <v>0</v>
      </c>
      <c r="F7181" s="72">
        <f>'Balance N'!N7184</f>
        <v>0</v>
      </c>
      <c r="G7181" s="72">
        <f>'Balance N'!O7184</f>
        <v>0</v>
      </c>
      <c r="H7181" s="72">
        <f>'Balance N'!P7184</f>
        <v>0</v>
      </c>
      <c r="I7181" s="74">
        <f t="shared" si="112"/>
        <v>0</v>
      </c>
    </row>
    <row r="7182" spans="1:9" ht="15.6">
      <c r="A7182" s="70">
        <f>'Balance N'!I7185</f>
        <v>0</v>
      </c>
      <c r="B7182" s="71">
        <f>'Balance N'!J7185</f>
        <v>0</v>
      </c>
      <c r="C7182" s="72">
        <f>'Balance N'!K7185</f>
        <v>0</v>
      </c>
      <c r="D7182" s="72">
        <f>'Balance N'!L7185</f>
        <v>0</v>
      </c>
      <c r="E7182" s="72">
        <f>'Balance N'!M7185</f>
        <v>0</v>
      </c>
      <c r="F7182" s="72">
        <f>'Balance N'!N7185</f>
        <v>0</v>
      </c>
      <c r="G7182" s="72">
        <f>'Balance N'!O7185</f>
        <v>0</v>
      </c>
      <c r="H7182" s="72">
        <f>'Balance N'!P7185</f>
        <v>0</v>
      </c>
      <c r="I7182" s="74">
        <f t="shared" si="112"/>
        <v>0</v>
      </c>
    </row>
    <row r="7183" spans="1:9" ht="15.6">
      <c r="A7183" s="70">
        <f>'Balance N'!I7186</f>
        <v>0</v>
      </c>
      <c r="B7183" s="71">
        <f>'Balance N'!J7186</f>
        <v>0</v>
      </c>
      <c r="C7183" s="72">
        <f>'Balance N'!K7186</f>
        <v>0</v>
      </c>
      <c r="D7183" s="72">
        <f>'Balance N'!L7186</f>
        <v>0</v>
      </c>
      <c r="E7183" s="72">
        <f>'Balance N'!M7186</f>
        <v>0</v>
      </c>
      <c r="F7183" s="72">
        <f>'Balance N'!N7186</f>
        <v>0</v>
      </c>
      <c r="G7183" s="72">
        <f>'Balance N'!O7186</f>
        <v>0</v>
      </c>
      <c r="H7183" s="72">
        <f>'Balance N'!P7186</f>
        <v>0</v>
      </c>
      <c r="I7183" s="74">
        <f t="shared" si="112"/>
        <v>0</v>
      </c>
    </row>
    <row r="7184" spans="1:9" ht="15.6">
      <c r="A7184" s="70">
        <f>'Balance N'!I7187</f>
        <v>0</v>
      </c>
      <c r="B7184" s="71">
        <f>'Balance N'!J7187</f>
        <v>0</v>
      </c>
      <c r="C7184" s="72">
        <f>'Balance N'!K7187</f>
        <v>0</v>
      </c>
      <c r="D7184" s="72">
        <f>'Balance N'!L7187</f>
        <v>0</v>
      </c>
      <c r="E7184" s="72">
        <f>'Balance N'!M7187</f>
        <v>0</v>
      </c>
      <c r="F7184" s="72">
        <f>'Balance N'!N7187</f>
        <v>0</v>
      </c>
      <c r="G7184" s="72">
        <f>'Balance N'!O7187</f>
        <v>0</v>
      </c>
      <c r="H7184" s="72">
        <f>'Balance N'!P7187</f>
        <v>0</v>
      </c>
      <c r="I7184" s="74">
        <f t="shared" si="112"/>
        <v>0</v>
      </c>
    </row>
    <row r="7185" spans="1:9" ht="15.6">
      <c r="A7185" s="70">
        <f>'Balance N'!I7188</f>
        <v>0</v>
      </c>
      <c r="B7185" s="71">
        <f>'Balance N'!J7188</f>
        <v>0</v>
      </c>
      <c r="C7185" s="72">
        <f>'Balance N'!K7188</f>
        <v>0</v>
      </c>
      <c r="D7185" s="72">
        <f>'Balance N'!L7188</f>
        <v>0</v>
      </c>
      <c r="E7185" s="72">
        <f>'Balance N'!M7188</f>
        <v>0</v>
      </c>
      <c r="F7185" s="72">
        <f>'Balance N'!N7188</f>
        <v>0</v>
      </c>
      <c r="G7185" s="72">
        <f>'Balance N'!O7188</f>
        <v>0</v>
      </c>
      <c r="H7185" s="72">
        <f>'Balance N'!P7188</f>
        <v>0</v>
      </c>
      <c r="I7185" s="74">
        <f t="shared" si="112"/>
        <v>0</v>
      </c>
    </row>
    <row r="7186" spans="1:9" ht="15.6">
      <c r="A7186" s="70">
        <f>'Balance N'!I7189</f>
        <v>0</v>
      </c>
      <c r="B7186" s="71">
        <f>'Balance N'!J7189</f>
        <v>0</v>
      </c>
      <c r="C7186" s="72">
        <f>'Balance N'!K7189</f>
        <v>0</v>
      </c>
      <c r="D7186" s="72">
        <f>'Balance N'!L7189</f>
        <v>0</v>
      </c>
      <c r="E7186" s="72">
        <f>'Balance N'!M7189</f>
        <v>0</v>
      </c>
      <c r="F7186" s="72">
        <f>'Balance N'!N7189</f>
        <v>0</v>
      </c>
      <c r="G7186" s="72">
        <f>'Balance N'!O7189</f>
        <v>0</v>
      </c>
      <c r="H7186" s="72">
        <f>'Balance N'!P7189</f>
        <v>0</v>
      </c>
      <c r="I7186" s="74">
        <f t="shared" si="112"/>
        <v>0</v>
      </c>
    </row>
    <row r="7187" spans="1:9" ht="15.6">
      <c r="A7187" s="70">
        <f>'Balance N'!I7190</f>
        <v>0</v>
      </c>
      <c r="B7187" s="71">
        <f>'Balance N'!J7190</f>
        <v>0</v>
      </c>
      <c r="C7187" s="72">
        <f>'Balance N'!K7190</f>
        <v>0</v>
      </c>
      <c r="D7187" s="72">
        <f>'Balance N'!L7190</f>
        <v>0</v>
      </c>
      <c r="E7187" s="72">
        <f>'Balance N'!M7190</f>
        <v>0</v>
      </c>
      <c r="F7187" s="72">
        <f>'Balance N'!N7190</f>
        <v>0</v>
      </c>
      <c r="G7187" s="72">
        <f>'Balance N'!O7190</f>
        <v>0</v>
      </c>
      <c r="H7187" s="72">
        <f>'Balance N'!P7190</f>
        <v>0</v>
      </c>
      <c r="I7187" s="74">
        <f t="shared" si="112"/>
        <v>0</v>
      </c>
    </row>
    <row r="7188" spans="1:9" ht="15.6">
      <c r="A7188" s="70">
        <f>'Balance N'!I7191</f>
        <v>0</v>
      </c>
      <c r="B7188" s="71">
        <f>'Balance N'!J7191</f>
        <v>0</v>
      </c>
      <c r="C7188" s="72">
        <f>'Balance N'!K7191</f>
        <v>0</v>
      </c>
      <c r="D7188" s="72">
        <f>'Balance N'!L7191</f>
        <v>0</v>
      </c>
      <c r="E7188" s="72">
        <f>'Balance N'!M7191</f>
        <v>0</v>
      </c>
      <c r="F7188" s="72">
        <f>'Balance N'!N7191</f>
        <v>0</v>
      </c>
      <c r="G7188" s="72">
        <f>'Balance N'!O7191</f>
        <v>0</v>
      </c>
      <c r="H7188" s="72">
        <f>'Balance N'!P7191</f>
        <v>0</v>
      </c>
      <c r="I7188" s="74">
        <f t="shared" si="112"/>
        <v>0</v>
      </c>
    </row>
    <row r="7189" spans="1:9" ht="15.6">
      <c r="A7189" s="70">
        <f>'Balance N'!I7192</f>
        <v>0</v>
      </c>
      <c r="B7189" s="71">
        <f>'Balance N'!J7192</f>
        <v>0</v>
      </c>
      <c r="C7189" s="72">
        <f>'Balance N'!K7192</f>
        <v>0</v>
      </c>
      <c r="D7189" s="72">
        <f>'Balance N'!L7192</f>
        <v>0</v>
      </c>
      <c r="E7189" s="72">
        <f>'Balance N'!M7192</f>
        <v>0</v>
      </c>
      <c r="F7189" s="72">
        <f>'Balance N'!N7192</f>
        <v>0</v>
      </c>
      <c r="G7189" s="72">
        <f>'Balance N'!O7192</f>
        <v>0</v>
      </c>
      <c r="H7189" s="72">
        <f>'Balance N'!P7192</f>
        <v>0</v>
      </c>
      <c r="I7189" s="74">
        <f t="shared" si="112"/>
        <v>0</v>
      </c>
    </row>
    <row r="7190" spans="1:9" ht="15.6">
      <c r="A7190" s="70">
        <f>'Balance N'!I7193</f>
        <v>0</v>
      </c>
      <c r="B7190" s="71">
        <f>'Balance N'!J7193</f>
        <v>0</v>
      </c>
      <c r="C7190" s="72">
        <f>'Balance N'!K7193</f>
        <v>0</v>
      </c>
      <c r="D7190" s="72">
        <f>'Balance N'!L7193</f>
        <v>0</v>
      </c>
      <c r="E7190" s="72">
        <f>'Balance N'!M7193</f>
        <v>0</v>
      </c>
      <c r="F7190" s="72">
        <f>'Balance N'!N7193</f>
        <v>0</v>
      </c>
      <c r="G7190" s="72">
        <f>'Balance N'!O7193</f>
        <v>0</v>
      </c>
      <c r="H7190" s="72">
        <f>'Balance N'!P7193</f>
        <v>0</v>
      </c>
      <c r="I7190" s="74">
        <f t="shared" si="112"/>
        <v>0</v>
      </c>
    </row>
    <row r="7191" spans="1:9" ht="15.6">
      <c r="A7191" s="70">
        <f>'Balance N'!I7194</f>
        <v>0</v>
      </c>
      <c r="B7191" s="71">
        <f>'Balance N'!J7194</f>
        <v>0</v>
      </c>
      <c r="C7191" s="72">
        <f>'Balance N'!K7194</f>
        <v>0</v>
      </c>
      <c r="D7191" s="72">
        <f>'Balance N'!L7194</f>
        <v>0</v>
      </c>
      <c r="E7191" s="72">
        <f>'Balance N'!M7194</f>
        <v>0</v>
      </c>
      <c r="F7191" s="72">
        <f>'Balance N'!N7194</f>
        <v>0</v>
      </c>
      <c r="G7191" s="72">
        <f>'Balance N'!O7194</f>
        <v>0</v>
      </c>
      <c r="H7191" s="72">
        <f>'Balance N'!P7194</f>
        <v>0</v>
      </c>
      <c r="I7191" s="74">
        <f t="shared" si="112"/>
        <v>0</v>
      </c>
    </row>
    <row r="7192" spans="1:9" ht="15.6">
      <c r="A7192" s="70">
        <f>'Balance N'!I7195</f>
        <v>0</v>
      </c>
      <c r="B7192" s="71">
        <f>'Balance N'!J7195</f>
        <v>0</v>
      </c>
      <c r="C7192" s="72">
        <f>'Balance N'!K7195</f>
        <v>0</v>
      </c>
      <c r="D7192" s="72">
        <f>'Balance N'!L7195</f>
        <v>0</v>
      </c>
      <c r="E7192" s="72">
        <f>'Balance N'!M7195</f>
        <v>0</v>
      </c>
      <c r="F7192" s="72">
        <f>'Balance N'!N7195</f>
        <v>0</v>
      </c>
      <c r="G7192" s="72">
        <f>'Balance N'!O7195</f>
        <v>0</v>
      </c>
      <c r="H7192" s="72">
        <f>'Balance N'!P7195</f>
        <v>0</v>
      </c>
      <c r="I7192" s="74">
        <f t="shared" si="112"/>
        <v>0</v>
      </c>
    </row>
    <row r="7193" spans="1:9" ht="15.6">
      <c r="A7193" s="70">
        <f>'Balance N'!I7196</f>
        <v>0</v>
      </c>
      <c r="B7193" s="71">
        <f>'Balance N'!J7196</f>
        <v>0</v>
      </c>
      <c r="C7193" s="72">
        <f>'Balance N'!K7196</f>
        <v>0</v>
      </c>
      <c r="D7193" s="72">
        <f>'Balance N'!L7196</f>
        <v>0</v>
      </c>
      <c r="E7193" s="72">
        <f>'Balance N'!M7196</f>
        <v>0</v>
      </c>
      <c r="F7193" s="72">
        <f>'Balance N'!N7196</f>
        <v>0</v>
      </c>
      <c r="G7193" s="72">
        <f>'Balance N'!O7196</f>
        <v>0</v>
      </c>
      <c r="H7193" s="72">
        <f>'Balance N'!P7196</f>
        <v>0</v>
      </c>
      <c r="I7193" s="74">
        <f t="shared" si="112"/>
        <v>0</v>
      </c>
    </row>
    <row r="7194" spans="1:9" ht="15.6">
      <c r="A7194" s="70">
        <f>'Balance N'!I7197</f>
        <v>0</v>
      </c>
      <c r="B7194" s="71">
        <f>'Balance N'!J7197</f>
        <v>0</v>
      </c>
      <c r="C7194" s="72">
        <f>'Balance N'!K7197</f>
        <v>0</v>
      </c>
      <c r="D7194" s="72">
        <f>'Balance N'!L7197</f>
        <v>0</v>
      </c>
      <c r="E7194" s="72">
        <f>'Balance N'!M7197</f>
        <v>0</v>
      </c>
      <c r="F7194" s="72">
        <f>'Balance N'!N7197</f>
        <v>0</v>
      </c>
      <c r="G7194" s="72">
        <f>'Balance N'!O7197</f>
        <v>0</v>
      </c>
      <c r="H7194" s="72">
        <f>'Balance N'!P7197</f>
        <v>0</v>
      </c>
      <c r="I7194" s="74">
        <f t="shared" si="112"/>
        <v>0</v>
      </c>
    </row>
    <row r="7195" spans="1:9" ht="15.6">
      <c r="A7195" s="70">
        <f>'Balance N'!I7198</f>
        <v>0</v>
      </c>
      <c r="B7195" s="71">
        <f>'Balance N'!J7198</f>
        <v>0</v>
      </c>
      <c r="C7195" s="72">
        <f>'Balance N'!K7198</f>
        <v>0</v>
      </c>
      <c r="D7195" s="72">
        <f>'Balance N'!L7198</f>
        <v>0</v>
      </c>
      <c r="E7195" s="72">
        <f>'Balance N'!M7198</f>
        <v>0</v>
      </c>
      <c r="F7195" s="72">
        <f>'Balance N'!N7198</f>
        <v>0</v>
      </c>
      <c r="G7195" s="72">
        <f>'Balance N'!O7198</f>
        <v>0</v>
      </c>
      <c r="H7195" s="72">
        <f>'Balance N'!P7198</f>
        <v>0</v>
      </c>
      <c r="I7195" s="74">
        <f t="shared" si="112"/>
        <v>0</v>
      </c>
    </row>
    <row r="7196" spans="1:9" ht="15.6">
      <c r="A7196" s="70">
        <f>'Balance N'!I7199</f>
        <v>0</v>
      </c>
      <c r="B7196" s="71">
        <f>'Balance N'!J7199</f>
        <v>0</v>
      </c>
      <c r="C7196" s="72">
        <f>'Balance N'!K7199</f>
        <v>0</v>
      </c>
      <c r="D7196" s="72">
        <f>'Balance N'!L7199</f>
        <v>0</v>
      </c>
      <c r="E7196" s="72">
        <f>'Balance N'!M7199</f>
        <v>0</v>
      </c>
      <c r="F7196" s="72">
        <f>'Balance N'!N7199</f>
        <v>0</v>
      </c>
      <c r="G7196" s="72">
        <f>'Balance N'!O7199</f>
        <v>0</v>
      </c>
      <c r="H7196" s="72">
        <f>'Balance N'!P7199</f>
        <v>0</v>
      </c>
      <c r="I7196" s="74">
        <f t="shared" si="112"/>
        <v>0</v>
      </c>
    </row>
    <row r="7197" spans="1:9" ht="15.6">
      <c r="A7197" s="70">
        <f>'Balance N'!I7200</f>
        <v>0</v>
      </c>
      <c r="B7197" s="71">
        <f>'Balance N'!J7200</f>
        <v>0</v>
      </c>
      <c r="C7197" s="72">
        <f>'Balance N'!K7200</f>
        <v>0</v>
      </c>
      <c r="D7197" s="72">
        <f>'Balance N'!L7200</f>
        <v>0</v>
      </c>
      <c r="E7197" s="72">
        <f>'Balance N'!M7200</f>
        <v>0</v>
      </c>
      <c r="F7197" s="72">
        <f>'Balance N'!N7200</f>
        <v>0</v>
      </c>
      <c r="G7197" s="72">
        <f>'Balance N'!O7200</f>
        <v>0</v>
      </c>
      <c r="H7197" s="72">
        <f>'Balance N'!P7200</f>
        <v>0</v>
      </c>
      <c r="I7197" s="74">
        <f t="shared" si="112"/>
        <v>0</v>
      </c>
    </row>
    <row r="7198" spans="1:9" ht="15.6">
      <c r="A7198" s="70">
        <f>'Balance N'!I7201</f>
        <v>0</v>
      </c>
      <c r="B7198" s="71">
        <f>'Balance N'!J7201</f>
        <v>0</v>
      </c>
      <c r="C7198" s="72">
        <f>'Balance N'!K7201</f>
        <v>0</v>
      </c>
      <c r="D7198" s="72">
        <f>'Balance N'!L7201</f>
        <v>0</v>
      </c>
      <c r="E7198" s="72">
        <f>'Balance N'!M7201</f>
        <v>0</v>
      </c>
      <c r="F7198" s="72">
        <f>'Balance N'!N7201</f>
        <v>0</v>
      </c>
      <c r="G7198" s="72">
        <f>'Balance N'!O7201</f>
        <v>0</v>
      </c>
      <c r="H7198" s="72">
        <f>'Balance N'!P7201</f>
        <v>0</v>
      </c>
      <c r="I7198" s="74">
        <f t="shared" si="112"/>
        <v>0</v>
      </c>
    </row>
    <row r="7199" spans="1:9" ht="15.6">
      <c r="A7199" s="70">
        <f>'Balance N'!I7202</f>
        <v>0</v>
      </c>
      <c r="B7199" s="71">
        <f>'Balance N'!J7202</f>
        <v>0</v>
      </c>
      <c r="C7199" s="72">
        <f>'Balance N'!K7202</f>
        <v>0</v>
      </c>
      <c r="D7199" s="72">
        <f>'Balance N'!L7202</f>
        <v>0</v>
      </c>
      <c r="E7199" s="72">
        <f>'Balance N'!M7202</f>
        <v>0</v>
      </c>
      <c r="F7199" s="72">
        <f>'Balance N'!N7202</f>
        <v>0</v>
      </c>
      <c r="G7199" s="72">
        <f>'Balance N'!O7202</f>
        <v>0</v>
      </c>
      <c r="H7199" s="72">
        <f>'Balance N'!P7202</f>
        <v>0</v>
      </c>
      <c r="I7199" s="74">
        <f t="shared" si="112"/>
        <v>0</v>
      </c>
    </row>
    <row r="7200" spans="1:9" ht="15.6">
      <c r="A7200" s="70">
        <f>'Balance N'!I7203</f>
        <v>0</v>
      </c>
      <c r="B7200" s="71">
        <f>'Balance N'!J7203</f>
        <v>0</v>
      </c>
      <c r="C7200" s="72">
        <f>'Balance N'!K7203</f>
        <v>0</v>
      </c>
      <c r="D7200" s="72">
        <f>'Balance N'!L7203</f>
        <v>0</v>
      </c>
      <c r="E7200" s="72">
        <f>'Balance N'!M7203</f>
        <v>0</v>
      </c>
      <c r="F7200" s="72">
        <f>'Balance N'!N7203</f>
        <v>0</v>
      </c>
      <c r="G7200" s="72">
        <f>'Balance N'!O7203</f>
        <v>0</v>
      </c>
      <c r="H7200" s="72">
        <f>'Balance N'!P7203</f>
        <v>0</v>
      </c>
      <c r="I7200" s="74">
        <f t="shared" si="112"/>
        <v>0</v>
      </c>
    </row>
    <row r="7201" spans="1:9" ht="15.6">
      <c r="A7201" s="70">
        <f>'Balance N'!I7204</f>
        <v>0</v>
      </c>
      <c r="B7201" s="71">
        <f>'Balance N'!J7204</f>
        <v>0</v>
      </c>
      <c r="C7201" s="72">
        <f>'Balance N'!K7204</f>
        <v>0</v>
      </c>
      <c r="D7201" s="72">
        <f>'Balance N'!L7204</f>
        <v>0</v>
      </c>
      <c r="E7201" s="72">
        <f>'Balance N'!M7204</f>
        <v>0</v>
      </c>
      <c r="F7201" s="72">
        <f>'Balance N'!N7204</f>
        <v>0</v>
      </c>
      <c r="G7201" s="72">
        <f>'Balance N'!O7204</f>
        <v>0</v>
      </c>
      <c r="H7201" s="72">
        <f>'Balance N'!P7204</f>
        <v>0</v>
      </c>
      <c r="I7201" s="74">
        <f t="shared" si="112"/>
        <v>0</v>
      </c>
    </row>
    <row r="7202" spans="1:9" ht="15.6">
      <c r="A7202" s="70">
        <f>'Balance N'!I7205</f>
        <v>0</v>
      </c>
      <c r="B7202" s="71">
        <f>'Balance N'!J7205</f>
        <v>0</v>
      </c>
      <c r="C7202" s="72">
        <f>'Balance N'!K7205</f>
        <v>0</v>
      </c>
      <c r="D7202" s="72">
        <f>'Balance N'!L7205</f>
        <v>0</v>
      </c>
      <c r="E7202" s="72">
        <f>'Balance N'!M7205</f>
        <v>0</v>
      </c>
      <c r="F7202" s="72">
        <f>'Balance N'!N7205</f>
        <v>0</v>
      </c>
      <c r="G7202" s="72">
        <f>'Balance N'!O7205</f>
        <v>0</v>
      </c>
      <c r="H7202" s="72">
        <f>'Balance N'!P7205</f>
        <v>0</v>
      </c>
      <c r="I7202" s="74">
        <f t="shared" si="112"/>
        <v>0</v>
      </c>
    </row>
    <row r="7203" spans="1:9" ht="15.6">
      <c r="A7203" s="70">
        <f>'Balance N'!I7206</f>
        <v>0</v>
      </c>
      <c r="B7203" s="71">
        <f>'Balance N'!J7206</f>
        <v>0</v>
      </c>
      <c r="C7203" s="72">
        <f>'Balance N'!K7206</f>
        <v>0</v>
      </c>
      <c r="D7203" s="72">
        <f>'Balance N'!L7206</f>
        <v>0</v>
      </c>
      <c r="E7203" s="72">
        <f>'Balance N'!M7206</f>
        <v>0</v>
      </c>
      <c r="F7203" s="72">
        <f>'Balance N'!N7206</f>
        <v>0</v>
      </c>
      <c r="G7203" s="72">
        <f>'Balance N'!O7206</f>
        <v>0</v>
      </c>
      <c r="H7203" s="72">
        <f>'Balance N'!P7206</f>
        <v>0</v>
      </c>
      <c r="I7203" s="74">
        <f t="shared" si="112"/>
        <v>0</v>
      </c>
    </row>
    <row r="7204" spans="1:9" ht="15.6">
      <c r="A7204" s="70">
        <f>'Balance N'!I7207</f>
        <v>0</v>
      </c>
      <c r="B7204" s="71">
        <f>'Balance N'!J7207</f>
        <v>0</v>
      </c>
      <c r="C7204" s="72">
        <f>'Balance N'!K7207</f>
        <v>0</v>
      </c>
      <c r="D7204" s="72">
        <f>'Balance N'!L7207</f>
        <v>0</v>
      </c>
      <c r="E7204" s="72">
        <f>'Balance N'!M7207</f>
        <v>0</v>
      </c>
      <c r="F7204" s="72">
        <f>'Balance N'!N7207</f>
        <v>0</v>
      </c>
      <c r="G7204" s="72">
        <f>'Balance N'!O7207</f>
        <v>0</v>
      </c>
      <c r="H7204" s="72">
        <f>'Balance N'!P7207</f>
        <v>0</v>
      </c>
      <c r="I7204" s="74">
        <f t="shared" si="112"/>
        <v>0</v>
      </c>
    </row>
    <row r="7205" spans="1:9" ht="15.6">
      <c r="A7205" s="70">
        <f>'Balance N'!I7208</f>
        <v>0</v>
      </c>
      <c r="B7205" s="71">
        <f>'Balance N'!J7208</f>
        <v>0</v>
      </c>
      <c r="C7205" s="72">
        <f>'Balance N'!K7208</f>
        <v>0</v>
      </c>
      <c r="D7205" s="72">
        <f>'Balance N'!L7208</f>
        <v>0</v>
      </c>
      <c r="E7205" s="72">
        <f>'Balance N'!M7208</f>
        <v>0</v>
      </c>
      <c r="F7205" s="72">
        <f>'Balance N'!N7208</f>
        <v>0</v>
      </c>
      <c r="G7205" s="72">
        <f>'Balance N'!O7208</f>
        <v>0</v>
      </c>
      <c r="H7205" s="72">
        <f>'Balance N'!P7208</f>
        <v>0</v>
      </c>
      <c r="I7205" s="74">
        <f t="shared" si="112"/>
        <v>0</v>
      </c>
    </row>
    <row r="7206" spans="1:9" ht="15.6">
      <c r="A7206" s="70">
        <f>'Balance N'!I7209</f>
        <v>0</v>
      </c>
      <c r="B7206" s="71">
        <f>'Balance N'!J7209</f>
        <v>0</v>
      </c>
      <c r="C7206" s="72">
        <f>'Balance N'!K7209</f>
        <v>0</v>
      </c>
      <c r="D7206" s="72">
        <f>'Balance N'!L7209</f>
        <v>0</v>
      </c>
      <c r="E7206" s="72">
        <f>'Balance N'!M7209</f>
        <v>0</v>
      </c>
      <c r="F7206" s="72">
        <f>'Balance N'!N7209</f>
        <v>0</v>
      </c>
      <c r="G7206" s="72">
        <f>'Balance N'!O7209</f>
        <v>0</v>
      </c>
      <c r="H7206" s="72">
        <f>'Balance N'!P7209</f>
        <v>0</v>
      </c>
      <c r="I7206" s="74">
        <f t="shared" si="112"/>
        <v>0</v>
      </c>
    </row>
    <row r="7207" spans="1:9" ht="15.6">
      <c r="A7207" s="70">
        <f>'Balance N'!I7210</f>
        <v>0</v>
      </c>
      <c r="B7207" s="71">
        <f>'Balance N'!J7210</f>
        <v>0</v>
      </c>
      <c r="C7207" s="72">
        <f>'Balance N'!K7210</f>
        <v>0</v>
      </c>
      <c r="D7207" s="72">
        <f>'Balance N'!L7210</f>
        <v>0</v>
      </c>
      <c r="E7207" s="72">
        <f>'Balance N'!M7210</f>
        <v>0</v>
      </c>
      <c r="F7207" s="72">
        <f>'Balance N'!N7210</f>
        <v>0</v>
      </c>
      <c r="G7207" s="72">
        <f>'Balance N'!O7210</f>
        <v>0</v>
      </c>
      <c r="H7207" s="72">
        <f>'Balance N'!P7210</f>
        <v>0</v>
      </c>
      <c r="I7207" s="74">
        <f t="shared" si="112"/>
        <v>0</v>
      </c>
    </row>
    <row r="7208" spans="1:9" ht="15.6">
      <c r="A7208" s="70">
        <f>'Balance N'!I7211</f>
        <v>0</v>
      </c>
      <c r="B7208" s="71">
        <f>'Balance N'!J7211</f>
        <v>0</v>
      </c>
      <c r="C7208" s="72">
        <f>'Balance N'!K7211</f>
        <v>0</v>
      </c>
      <c r="D7208" s="72">
        <f>'Balance N'!L7211</f>
        <v>0</v>
      </c>
      <c r="E7208" s="72">
        <f>'Balance N'!M7211</f>
        <v>0</v>
      </c>
      <c r="F7208" s="72">
        <f>'Balance N'!N7211</f>
        <v>0</v>
      </c>
      <c r="G7208" s="72">
        <f>'Balance N'!O7211</f>
        <v>0</v>
      </c>
      <c r="H7208" s="72">
        <f>'Balance N'!P7211</f>
        <v>0</v>
      </c>
      <c r="I7208" s="74">
        <f t="shared" si="112"/>
        <v>0</v>
      </c>
    </row>
    <row r="7209" spans="1:9" ht="15.6">
      <c r="A7209" s="70">
        <f>'Balance N'!I7212</f>
        <v>0</v>
      </c>
      <c r="B7209" s="71">
        <f>'Balance N'!J7212</f>
        <v>0</v>
      </c>
      <c r="C7209" s="72">
        <f>'Balance N'!K7212</f>
        <v>0</v>
      </c>
      <c r="D7209" s="72">
        <f>'Balance N'!L7212</f>
        <v>0</v>
      </c>
      <c r="E7209" s="72">
        <f>'Balance N'!M7212</f>
        <v>0</v>
      </c>
      <c r="F7209" s="72">
        <f>'Balance N'!N7212</f>
        <v>0</v>
      </c>
      <c r="G7209" s="72">
        <f>'Balance N'!O7212</f>
        <v>0</v>
      </c>
      <c r="H7209" s="72">
        <f>'Balance N'!P7212</f>
        <v>0</v>
      </c>
      <c r="I7209" s="74">
        <f t="shared" si="112"/>
        <v>0</v>
      </c>
    </row>
    <row r="7210" spans="1:9" ht="15.6">
      <c r="A7210" s="70">
        <f>'Balance N'!I7213</f>
        <v>0</v>
      </c>
      <c r="B7210" s="71">
        <f>'Balance N'!J7213</f>
        <v>0</v>
      </c>
      <c r="C7210" s="72">
        <f>'Balance N'!K7213</f>
        <v>0</v>
      </c>
      <c r="D7210" s="72">
        <f>'Balance N'!L7213</f>
        <v>0</v>
      </c>
      <c r="E7210" s="72">
        <f>'Balance N'!M7213</f>
        <v>0</v>
      </c>
      <c r="F7210" s="72">
        <f>'Balance N'!N7213</f>
        <v>0</v>
      </c>
      <c r="G7210" s="72">
        <f>'Balance N'!O7213</f>
        <v>0</v>
      </c>
      <c r="H7210" s="72">
        <f>'Balance N'!P7213</f>
        <v>0</v>
      </c>
      <c r="I7210" s="74">
        <f t="shared" si="112"/>
        <v>0</v>
      </c>
    </row>
    <row r="7211" spans="1:9" ht="15.6">
      <c r="A7211" s="70">
        <f>'Balance N'!I7214</f>
        <v>0</v>
      </c>
      <c r="B7211" s="71">
        <f>'Balance N'!J7214</f>
        <v>0</v>
      </c>
      <c r="C7211" s="72">
        <f>'Balance N'!K7214</f>
        <v>0</v>
      </c>
      <c r="D7211" s="72">
        <f>'Balance N'!L7214</f>
        <v>0</v>
      </c>
      <c r="E7211" s="72">
        <f>'Balance N'!M7214</f>
        <v>0</v>
      </c>
      <c r="F7211" s="72">
        <f>'Balance N'!N7214</f>
        <v>0</v>
      </c>
      <c r="G7211" s="72">
        <f>'Balance N'!O7214</f>
        <v>0</v>
      </c>
      <c r="H7211" s="72">
        <f>'Balance N'!P7214</f>
        <v>0</v>
      </c>
      <c r="I7211" s="74">
        <f t="shared" si="112"/>
        <v>0</v>
      </c>
    </row>
    <row r="7212" spans="1:9" ht="15.6">
      <c r="A7212" s="70">
        <f>'Balance N'!I7215</f>
        <v>0</v>
      </c>
      <c r="B7212" s="71">
        <f>'Balance N'!J7215</f>
        <v>0</v>
      </c>
      <c r="C7212" s="72">
        <f>'Balance N'!K7215</f>
        <v>0</v>
      </c>
      <c r="D7212" s="72">
        <f>'Balance N'!L7215</f>
        <v>0</v>
      </c>
      <c r="E7212" s="72">
        <f>'Balance N'!M7215</f>
        <v>0</v>
      </c>
      <c r="F7212" s="72">
        <f>'Balance N'!N7215</f>
        <v>0</v>
      </c>
      <c r="G7212" s="72">
        <f>'Balance N'!O7215</f>
        <v>0</v>
      </c>
      <c r="H7212" s="72">
        <f>'Balance N'!P7215</f>
        <v>0</v>
      </c>
      <c r="I7212" s="74">
        <f t="shared" si="112"/>
        <v>0</v>
      </c>
    </row>
    <row r="7213" spans="1:9" ht="15.6">
      <c r="A7213" s="70">
        <f>'Balance N'!I7216</f>
        <v>0</v>
      </c>
      <c r="B7213" s="71">
        <f>'Balance N'!J7216</f>
        <v>0</v>
      </c>
      <c r="C7213" s="72">
        <f>'Balance N'!K7216</f>
        <v>0</v>
      </c>
      <c r="D7213" s="72">
        <f>'Balance N'!L7216</f>
        <v>0</v>
      </c>
      <c r="E7213" s="72">
        <f>'Balance N'!M7216</f>
        <v>0</v>
      </c>
      <c r="F7213" s="72">
        <f>'Balance N'!N7216</f>
        <v>0</v>
      </c>
      <c r="G7213" s="72">
        <f>'Balance N'!O7216</f>
        <v>0</v>
      </c>
      <c r="H7213" s="72">
        <f>'Balance N'!P7216</f>
        <v>0</v>
      </c>
      <c r="I7213" s="74">
        <f t="shared" si="112"/>
        <v>0</v>
      </c>
    </row>
    <row r="7214" spans="1:9" ht="15.6">
      <c r="A7214" s="70">
        <f>'Balance N'!I7217</f>
        <v>0</v>
      </c>
      <c r="B7214" s="71">
        <f>'Balance N'!J7217</f>
        <v>0</v>
      </c>
      <c r="C7214" s="72">
        <f>'Balance N'!K7217</f>
        <v>0</v>
      </c>
      <c r="D7214" s="72">
        <f>'Balance N'!L7217</f>
        <v>0</v>
      </c>
      <c r="E7214" s="72">
        <f>'Balance N'!M7217</f>
        <v>0</v>
      </c>
      <c r="F7214" s="72">
        <f>'Balance N'!N7217</f>
        <v>0</v>
      </c>
      <c r="G7214" s="72">
        <f>'Balance N'!O7217</f>
        <v>0</v>
      </c>
      <c r="H7214" s="72">
        <f>'Balance N'!P7217</f>
        <v>0</v>
      </c>
      <c r="I7214" s="74">
        <f t="shared" si="112"/>
        <v>0</v>
      </c>
    </row>
    <row r="7215" spans="1:9" ht="15.6">
      <c r="A7215" s="70">
        <f>'Balance N'!I7218</f>
        <v>0</v>
      </c>
      <c r="B7215" s="71">
        <f>'Balance N'!J7218</f>
        <v>0</v>
      </c>
      <c r="C7215" s="72">
        <f>'Balance N'!K7218</f>
        <v>0</v>
      </c>
      <c r="D7215" s="72">
        <f>'Balance N'!L7218</f>
        <v>0</v>
      </c>
      <c r="E7215" s="72">
        <f>'Balance N'!M7218</f>
        <v>0</v>
      </c>
      <c r="F7215" s="72">
        <f>'Balance N'!N7218</f>
        <v>0</v>
      </c>
      <c r="G7215" s="72">
        <f>'Balance N'!O7218</f>
        <v>0</v>
      </c>
      <c r="H7215" s="72">
        <f>'Balance N'!P7218</f>
        <v>0</v>
      </c>
      <c r="I7215" s="74">
        <f t="shared" si="112"/>
        <v>0</v>
      </c>
    </row>
    <row r="7216" spans="1:9" ht="15.6">
      <c r="A7216" s="70">
        <f>'Balance N'!I7219</f>
        <v>0</v>
      </c>
      <c r="B7216" s="71">
        <f>'Balance N'!J7219</f>
        <v>0</v>
      </c>
      <c r="C7216" s="72">
        <f>'Balance N'!K7219</f>
        <v>0</v>
      </c>
      <c r="D7216" s="72">
        <f>'Balance N'!L7219</f>
        <v>0</v>
      </c>
      <c r="E7216" s="72">
        <f>'Balance N'!M7219</f>
        <v>0</v>
      </c>
      <c r="F7216" s="72">
        <f>'Balance N'!N7219</f>
        <v>0</v>
      </c>
      <c r="G7216" s="72">
        <f>'Balance N'!O7219</f>
        <v>0</v>
      </c>
      <c r="H7216" s="72">
        <f>'Balance N'!P7219</f>
        <v>0</v>
      </c>
      <c r="I7216" s="74">
        <f t="shared" si="112"/>
        <v>0</v>
      </c>
    </row>
    <row r="7217" spans="1:9" ht="15.6">
      <c r="A7217" s="70">
        <f>'Balance N'!I7220</f>
        <v>0</v>
      </c>
      <c r="B7217" s="71">
        <f>'Balance N'!J7220</f>
        <v>0</v>
      </c>
      <c r="C7217" s="72">
        <f>'Balance N'!K7220</f>
        <v>0</v>
      </c>
      <c r="D7217" s="72">
        <f>'Balance N'!L7220</f>
        <v>0</v>
      </c>
      <c r="E7217" s="72">
        <f>'Balance N'!M7220</f>
        <v>0</v>
      </c>
      <c r="F7217" s="72">
        <f>'Balance N'!N7220</f>
        <v>0</v>
      </c>
      <c r="G7217" s="72">
        <f>'Balance N'!O7220</f>
        <v>0</v>
      </c>
      <c r="H7217" s="72">
        <f>'Balance N'!P7220</f>
        <v>0</v>
      </c>
      <c r="I7217" s="74">
        <f t="shared" si="112"/>
        <v>0</v>
      </c>
    </row>
    <row r="7218" spans="1:9" ht="15.6">
      <c r="A7218" s="70">
        <f>'Balance N'!I7221</f>
        <v>0</v>
      </c>
      <c r="B7218" s="71">
        <f>'Balance N'!J7221</f>
        <v>0</v>
      </c>
      <c r="C7218" s="72">
        <f>'Balance N'!K7221</f>
        <v>0</v>
      </c>
      <c r="D7218" s="72">
        <f>'Balance N'!L7221</f>
        <v>0</v>
      </c>
      <c r="E7218" s="72">
        <f>'Balance N'!M7221</f>
        <v>0</v>
      </c>
      <c r="F7218" s="72">
        <f>'Balance N'!N7221</f>
        <v>0</v>
      </c>
      <c r="G7218" s="72">
        <f>'Balance N'!O7221</f>
        <v>0</v>
      </c>
      <c r="H7218" s="72">
        <f>'Balance N'!P7221</f>
        <v>0</v>
      </c>
      <c r="I7218" s="74">
        <f t="shared" si="112"/>
        <v>0</v>
      </c>
    </row>
    <row r="7219" spans="1:9" ht="15.6">
      <c r="A7219" s="70">
        <f>'Balance N'!I7222</f>
        <v>0</v>
      </c>
      <c r="B7219" s="71">
        <f>'Balance N'!J7222</f>
        <v>0</v>
      </c>
      <c r="C7219" s="72">
        <f>'Balance N'!K7222</f>
        <v>0</v>
      </c>
      <c r="D7219" s="72">
        <f>'Balance N'!L7222</f>
        <v>0</v>
      </c>
      <c r="E7219" s="72">
        <f>'Balance N'!M7222</f>
        <v>0</v>
      </c>
      <c r="F7219" s="72">
        <f>'Balance N'!N7222</f>
        <v>0</v>
      </c>
      <c r="G7219" s="72">
        <f>'Balance N'!O7222</f>
        <v>0</v>
      </c>
      <c r="H7219" s="72">
        <f>'Balance N'!P7222</f>
        <v>0</v>
      </c>
      <c r="I7219" s="74">
        <f t="shared" si="112"/>
        <v>0</v>
      </c>
    </row>
    <row r="7220" spans="1:9" ht="15.6">
      <c r="A7220" s="70">
        <f>'Balance N'!I7223</f>
        <v>0</v>
      </c>
      <c r="B7220" s="71">
        <f>'Balance N'!J7223</f>
        <v>0</v>
      </c>
      <c r="C7220" s="72">
        <f>'Balance N'!K7223</f>
        <v>0</v>
      </c>
      <c r="D7220" s="72">
        <f>'Balance N'!L7223</f>
        <v>0</v>
      </c>
      <c r="E7220" s="72">
        <f>'Balance N'!M7223</f>
        <v>0</v>
      </c>
      <c r="F7220" s="72">
        <f>'Balance N'!N7223</f>
        <v>0</v>
      </c>
      <c r="G7220" s="72">
        <f>'Balance N'!O7223</f>
        <v>0</v>
      </c>
      <c r="H7220" s="72">
        <f>'Balance N'!P7223</f>
        <v>0</v>
      </c>
      <c r="I7220" s="74">
        <f t="shared" si="112"/>
        <v>0</v>
      </c>
    </row>
    <row r="7221" spans="1:9" ht="15.6">
      <c r="A7221" s="70">
        <f>'Balance N'!I7224</f>
        <v>0</v>
      </c>
      <c r="B7221" s="71">
        <f>'Balance N'!J7224</f>
        <v>0</v>
      </c>
      <c r="C7221" s="72">
        <f>'Balance N'!K7224</f>
        <v>0</v>
      </c>
      <c r="D7221" s="72">
        <f>'Balance N'!L7224</f>
        <v>0</v>
      </c>
      <c r="E7221" s="72">
        <f>'Balance N'!M7224</f>
        <v>0</v>
      </c>
      <c r="F7221" s="72">
        <f>'Balance N'!N7224</f>
        <v>0</v>
      </c>
      <c r="G7221" s="72">
        <f>'Balance N'!O7224</f>
        <v>0</v>
      </c>
      <c r="H7221" s="72">
        <f>'Balance N'!P7224</f>
        <v>0</v>
      </c>
      <c r="I7221" s="74">
        <f t="shared" si="112"/>
        <v>0</v>
      </c>
    </row>
    <row r="7222" spans="1:9" ht="15.6">
      <c r="A7222" s="70">
        <f>'Balance N'!I7225</f>
        <v>0</v>
      </c>
      <c r="B7222" s="71">
        <f>'Balance N'!J7225</f>
        <v>0</v>
      </c>
      <c r="C7222" s="72">
        <f>'Balance N'!K7225</f>
        <v>0</v>
      </c>
      <c r="D7222" s="72">
        <f>'Balance N'!L7225</f>
        <v>0</v>
      </c>
      <c r="E7222" s="72">
        <f>'Balance N'!M7225</f>
        <v>0</v>
      </c>
      <c r="F7222" s="72">
        <f>'Balance N'!N7225</f>
        <v>0</v>
      </c>
      <c r="G7222" s="72">
        <f>'Balance N'!O7225</f>
        <v>0</v>
      </c>
      <c r="H7222" s="72">
        <f>'Balance N'!P7225</f>
        <v>0</v>
      </c>
      <c r="I7222" s="74">
        <f t="shared" si="112"/>
        <v>0</v>
      </c>
    </row>
    <row r="7223" spans="1:9" ht="15.6">
      <c r="A7223" s="70">
        <f>'Balance N'!I7226</f>
        <v>0</v>
      </c>
      <c r="B7223" s="71">
        <f>'Balance N'!J7226</f>
        <v>0</v>
      </c>
      <c r="C7223" s="72">
        <f>'Balance N'!K7226</f>
        <v>0</v>
      </c>
      <c r="D7223" s="72">
        <f>'Balance N'!L7226</f>
        <v>0</v>
      </c>
      <c r="E7223" s="72">
        <f>'Balance N'!M7226</f>
        <v>0</v>
      </c>
      <c r="F7223" s="72">
        <f>'Balance N'!N7226</f>
        <v>0</v>
      </c>
      <c r="G7223" s="72">
        <f>'Balance N'!O7226</f>
        <v>0</v>
      </c>
      <c r="H7223" s="72">
        <f>'Balance N'!P7226</f>
        <v>0</v>
      </c>
      <c r="I7223" s="74">
        <f t="shared" si="112"/>
        <v>0</v>
      </c>
    </row>
    <row r="7224" spans="1:9" ht="15.6">
      <c r="A7224" s="70">
        <f>'Balance N'!I7227</f>
        <v>0</v>
      </c>
      <c r="B7224" s="71">
        <f>'Balance N'!J7227</f>
        <v>0</v>
      </c>
      <c r="C7224" s="72">
        <f>'Balance N'!K7227</f>
        <v>0</v>
      </c>
      <c r="D7224" s="72">
        <f>'Balance N'!L7227</f>
        <v>0</v>
      </c>
      <c r="E7224" s="72">
        <f>'Balance N'!M7227</f>
        <v>0</v>
      </c>
      <c r="F7224" s="72">
        <f>'Balance N'!N7227</f>
        <v>0</v>
      </c>
      <c r="G7224" s="72">
        <f>'Balance N'!O7227</f>
        <v>0</v>
      </c>
      <c r="H7224" s="72">
        <f>'Balance N'!P7227</f>
        <v>0</v>
      </c>
      <c r="I7224" s="74">
        <f t="shared" si="112"/>
        <v>0</v>
      </c>
    </row>
    <row r="7225" spans="1:9" ht="15.6">
      <c r="A7225" s="70">
        <f>'Balance N'!I7228</f>
        <v>0</v>
      </c>
      <c r="B7225" s="71">
        <f>'Balance N'!J7228</f>
        <v>0</v>
      </c>
      <c r="C7225" s="72">
        <f>'Balance N'!K7228</f>
        <v>0</v>
      </c>
      <c r="D7225" s="72">
        <f>'Balance N'!L7228</f>
        <v>0</v>
      </c>
      <c r="E7225" s="72">
        <f>'Balance N'!M7228</f>
        <v>0</v>
      </c>
      <c r="F7225" s="72">
        <f>'Balance N'!N7228</f>
        <v>0</v>
      </c>
      <c r="G7225" s="72">
        <f>'Balance N'!O7228</f>
        <v>0</v>
      </c>
      <c r="H7225" s="72">
        <f>'Balance N'!P7228</f>
        <v>0</v>
      </c>
      <c r="I7225" s="74">
        <f t="shared" si="112"/>
        <v>0</v>
      </c>
    </row>
    <row r="7226" spans="1:9" ht="15.6">
      <c r="A7226" s="70">
        <f>'Balance N'!I7229</f>
        <v>0</v>
      </c>
      <c r="B7226" s="71">
        <f>'Balance N'!J7229</f>
        <v>0</v>
      </c>
      <c r="C7226" s="72">
        <f>'Balance N'!K7229</f>
        <v>0</v>
      </c>
      <c r="D7226" s="72">
        <f>'Balance N'!L7229</f>
        <v>0</v>
      </c>
      <c r="E7226" s="72">
        <f>'Balance N'!M7229</f>
        <v>0</v>
      </c>
      <c r="F7226" s="72">
        <f>'Balance N'!N7229</f>
        <v>0</v>
      </c>
      <c r="G7226" s="72">
        <f>'Balance N'!O7229</f>
        <v>0</v>
      </c>
      <c r="H7226" s="72">
        <f>'Balance N'!P7229</f>
        <v>0</v>
      </c>
      <c r="I7226" s="74">
        <f t="shared" si="112"/>
        <v>0</v>
      </c>
    </row>
    <row r="7227" spans="1:9" ht="15.6">
      <c r="A7227" s="70">
        <f>'Balance N'!I7230</f>
        <v>0</v>
      </c>
      <c r="B7227" s="71">
        <f>'Balance N'!J7230</f>
        <v>0</v>
      </c>
      <c r="C7227" s="72">
        <f>'Balance N'!K7230</f>
        <v>0</v>
      </c>
      <c r="D7227" s="72">
        <f>'Balance N'!L7230</f>
        <v>0</v>
      </c>
      <c r="E7227" s="72">
        <f>'Balance N'!M7230</f>
        <v>0</v>
      </c>
      <c r="F7227" s="72">
        <f>'Balance N'!N7230</f>
        <v>0</v>
      </c>
      <c r="G7227" s="72">
        <f>'Balance N'!O7230</f>
        <v>0</v>
      </c>
      <c r="H7227" s="72">
        <f>'Balance N'!P7230</f>
        <v>0</v>
      </c>
      <c r="I7227" s="74">
        <f t="shared" si="112"/>
        <v>0</v>
      </c>
    </row>
    <row r="7228" spans="1:9" ht="15.6">
      <c r="A7228" s="70">
        <f>'Balance N'!I7231</f>
        <v>0</v>
      </c>
      <c r="B7228" s="71">
        <f>'Balance N'!J7231</f>
        <v>0</v>
      </c>
      <c r="C7228" s="72">
        <f>'Balance N'!K7231</f>
        <v>0</v>
      </c>
      <c r="D7228" s="72">
        <f>'Balance N'!L7231</f>
        <v>0</v>
      </c>
      <c r="E7228" s="72">
        <f>'Balance N'!M7231</f>
        <v>0</v>
      </c>
      <c r="F7228" s="72">
        <f>'Balance N'!N7231</f>
        <v>0</v>
      </c>
      <c r="G7228" s="72">
        <f>'Balance N'!O7231</f>
        <v>0</v>
      </c>
      <c r="H7228" s="72">
        <f>'Balance N'!P7231</f>
        <v>0</v>
      </c>
      <c r="I7228" s="74">
        <f t="shared" si="112"/>
        <v>0</v>
      </c>
    </row>
    <row r="7229" spans="1:9" ht="15.6">
      <c r="A7229" s="70">
        <f>'Balance N'!I7232</f>
        <v>0</v>
      </c>
      <c r="B7229" s="71">
        <f>'Balance N'!J7232</f>
        <v>0</v>
      </c>
      <c r="C7229" s="72">
        <f>'Balance N'!K7232</f>
        <v>0</v>
      </c>
      <c r="D7229" s="72">
        <f>'Balance N'!L7232</f>
        <v>0</v>
      </c>
      <c r="E7229" s="72">
        <f>'Balance N'!M7232</f>
        <v>0</v>
      </c>
      <c r="F7229" s="72">
        <f>'Balance N'!N7232</f>
        <v>0</v>
      </c>
      <c r="G7229" s="72">
        <f>'Balance N'!O7232</f>
        <v>0</v>
      </c>
      <c r="H7229" s="72">
        <f>'Balance N'!P7232</f>
        <v>0</v>
      </c>
      <c r="I7229" s="74">
        <f t="shared" si="112"/>
        <v>0</v>
      </c>
    </row>
    <row r="7230" spans="1:9" ht="15.6">
      <c r="A7230" s="70">
        <f>'Balance N'!I7233</f>
        <v>0</v>
      </c>
      <c r="B7230" s="71">
        <f>'Balance N'!J7233</f>
        <v>0</v>
      </c>
      <c r="C7230" s="72">
        <f>'Balance N'!K7233</f>
        <v>0</v>
      </c>
      <c r="D7230" s="72">
        <f>'Balance N'!L7233</f>
        <v>0</v>
      </c>
      <c r="E7230" s="72">
        <f>'Balance N'!M7233</f>
        <v>0</v>
      </c>
      <c r="F7230" s="72">
        <f>'Balance N'!N7233</f>
        <v>0</v>
      </c>
      <c r="G7230" s="72">
        <f>'Balance N'!O7233</f>
        <v>0</v>
      </c>
      <c r="H7230" s="72">
        <f>'Balance N'!P7233</f>
        <v>0</v>
      </c>
      <c r="I7230" s="74">
        <f t="shared" si="112"/>
        <v>0</v>
      </c>
    </row>
    <row r="7231" spans="1:9" ht="15.6">
      <c r="A7231" s="70">
        <f>'Balance N'!I7234</f>
        <v>0</v>
      </c>
      <c r="B7231" s="71">
        <f>'Balance N'!J7234</f>
        <v>0</v>
      </c>
      <c r="C7231" s="72">
        <f>'Balance N'!K7234</f>
        <v>0</v>
      </c>
      <c r="D7231" s="72">
        <f>'Balance N'!L7234</f>
        <v>0</v>
      </c>
      <c r="E7231" s="72">
        <f>'Balance N'!M7234</f>
        <v>0</v>
      </c>
      <c r="F7231" s="72">
        <f>'Balance N'!N7234</f>
        <v>0</v>
      </c>
      <c r="G7231" s="72">
        <f>'Balance N'!O7234</f>
        <v>0</v>
      </c>
      <c r="H7231" s="72">
        <f>'Balance N'!P7234</f>
        <v>0</v>
      </c>
      <c r="I7231" s="74">
        <f t="shared" si="112"/>
        <v>0</v>
      </c>
    </row>
    <row r="7232" spans="1:9" ht="15.6">
      <c r="A7232" s="70">
        <f>'Balance N'!I7235</f>
        <v>0</v>
      </c>
      <c r="B7232" s="71">
        <f>'Balance N'!J7235</f>
        <v>0</v>
      </c>
      <c r="C7232" s="72">
        <f>'Balance N'!K7235</f>
        <v>0</v>
      </c>
      <c r="D7232" s="72">
        <f>'Balance N'!L7235</f>
        <v>0</v>
      </c>
      <c r="E7232" s="72">
        <f>'Balance N'!M7235</f>
        <v>0</v>
      </c>
      <c r="F7232" s="72">
        <f>'Balance N'!N7235</f>
        <v>0</v>
      </c>
      <c r="G7232" s="72">
        <f>'Balance N'!O7235</f>
        <v>0</v>
      </c>
      <c r="H7232" s="72">
        <f>'Balance N'!P7235</f>
        <v>0</v>
      </c>
      <c r="I7232" s="74">
        <f t="shared" si="112"/>
        <v>0</v>
      </c>
    </row>
    <row r="7233" spans="1:9" ht="15.6">
      <c r="A7233" s="70">
        <f>'Balance N'!I7236</f>
        <v>0</v>
      </c>
      <c r="B7233" s="71">
        <f>'Balance N'!J7236</f>
        <v>0</v>
      </c>
      <c r="C7233" s="72">
        <f>'Balance N'!K7236</f>
        <v>0</v>
      </c>
      <c r="D7233" s="72">
        <f>'Balance N'!L7236</f>
        <v>0</v>
      </c>
      <c r="E7233" s="72">
        <f>'Balance N'!M7236</f>
        <v>0</v>
      </c>
      <c r="F7233" s="72">
        <f>'Balance N'!N7236</f>
        <v>0</v>
      </c>
      <c r="G7233" s="72">
        <f>'Balance N'!O7236</f>
        <v>0</v>
      </c>
      <c r="H7233" s="72">
        <f>'Balance N'!P7236</f>
        <v>0</v>
      </c>
      <c r="I7233" s="74">
        <f t="shared" si="112"/>
        <v>0</v>
      </c>
    </row>
    <row r="7234" spans="1:9" ht="15.6">
      <c r="A7234" s="70">
        <f>'Balance N'!I7237</f>
        <v>0</v>
      </c>
      <c r="B7234" s="71">
        <f>'Balance N'!J7237</f>
        <v>0</v>
      </c>
      <c r="C7234" s="72">
        <f>'Balance N'!K7237</f>
        <v>0</v>
      </c>
      <c r="D7234" s="72">
        <f>'Balance N'!L7237</f>
        <v>0</v>
      </c>
      <c r="E7234" s="72">
        <f>'Balance N'!M7237</f>
        <v>0</v>
      </c>
      <c r="F7234" s="72">
        <f>'Balance N'!N7237</f>
        <v>0</v>
      </c>
      <c r="G7234" s="72">
        <f>'Balance N'!O7237</f>
        <v>0</v>
      </c>
      <c r="H7234" s="72">
        <f>'Balance N'!P7237</f>
        <v>0</v>
      </c>
      <c r="I7234" s="74">
        <f t="shared" si="112"/>
        <v>0</v>
      </c>
    </row>
    <row r="7235" spans="1:9" ht="15.6">
      <c r="A7235" s="70">
        <f>'Balance N'!I7238</f>
        <v>0</v>
      </c>
      <c r="B7235" s="71">
        <f>'Balance N'!J7238</f>
        <v>0</v>
      </c>
      <c r="C7235" s="72">
        <f>'Balance N'!K7238</f>
        <v>0</v>
      </c>
      <c r="D7235" s="72">
        <f>'Balance N'!L7238</f>
        <v>0</v>
      </c>
      <c r="E7235" s="72">
        <f>'Balance N'!M7238</f>
        <v>0</v>
      </c>
      <c r="F7235" s="72">
        <f>'Balance N'!N7238</f>
        <v>0</v>
      </c>
      <c r="G7235" s="72">
        <f>'Balance N'!O7238</f>
        <v>0</v>
      </c>
      <c r="H7235" s="72">
        <f>'Balance N'!P7238</f>
        <v>0</v>
      </c>
      <c r="I7235" s="74">
        <f t="shared" ref="I7235:I7298" si="113">(C7235-D7235)+(E7235-F7235)-(G7235-H7235)</f>
        <v>0</v>
      </c>
    </row>
    <row r="7236" spans="1:9" ht="15.6">
      <c r="A7236" s="70">
        <f>'Balance N'!I7239</f>
        <v>0</v>
      </c>
      <c r="B7236" s="71">
        <f>'Balance N'!J7239</f>
        <v>0</v>
      </c>
      <c r="C7236" s="72">
        <f>'Balance N'!K7239</f>
        <v>0</v>
      </c>
      <c r="D7236" s="72">
        <f>'Balance N'!L7239</f>
        <v>0</v>
      </c>
      <c r="E7236" s="72">
        <f>'Balance N'!M7239</f>
        <v>0</v>
      </c>
      <c r="F7236" s="72">
        <f>'Balance N'!N7239</f>
        <v>0</v>
      </c>
      <c r="G7236" s="72">
        <f>'Balance N'!O7239</f>
        <v>0</v>
      </c>
      <c r="H7236" s="72">
        <f>'Balance N'!P7239</f>
        <v>0</v>
      </c>
      <c r="I7236" s="74">
        <f t="shared" si="113"/>
        <v>0</v>
      </c>
    </row>
    <row r="7237" spans="1:9" ht="15.6">
      <c r="A7237" s="70">
        <f>'Balance N'!I7240</f>
        <v>0</v>
      </c>
      <c r="B7237" s="71">
        <f>'Balance N'!J7240</f>
        <v>0</v>
      </c>
      <c r="C7237" s="72">
        <f>'Balance N'!K7240</f>
        <v>0</v>
      </c>
      <c r="D7237" s="72">
        <f>'Balance N'!L7240</f>
        <v>0</v>
      </c>
      <c r="E7237" s="72">
        <f>'Balance N'!M7240</f>
        <v>0</v>
      </c>
      <c r="F7237" s="72">
        <f>'Balance N'!N7240</f>
        <v>0</v>
      </c>
      <c r="G7237" s="72">
        <f>'Balance N'!O7240</f>
        <v>0</v>
      </c>
      <c r="H7237" s="72">
        <f>'Balance N'!P7240</f>
        <v>0</v>
      </c>
      <c r="I7237" s="74">
        <f t="shared" si="113"/>
        <v>0</v>
      </c>
    </row>
    <row r="7238" spans="1:9" ht="15.6">
      <c r="A7238" s="70">
        <f>'Balance N'!I7241</f>
        <v>0</v>
      </c>
      <c r="B7238" s="71">
        <f>'Balance N'!J7241</f>
        <v>0</v>
      </c>
      <c r="C7238" s="72">
        <f>'Balance N'!K7241</f>
        <v>0</v>
      </c>
      <c r="D7238" s="72">
        <f>'Balance N'!L7241</f>
        <v>0</v>
      </c>
      <c r="E7238" s="72">
        <f>'Balance N'!M7241</f>
        <v>0</v>
      </c>
      <c r="F7238" s="72">
        <f>'Balance N'!N7241</f>
        <v>0</v>
      </c>
      <c r="G7238" s="72">
        <f>'Balance N'!O7241</f>
        <v>0</v>
      </c>
      <c r="H7238" s="72">
        <f>'Balance N'!P7241</f>
        <v>0</v>
      </c>
      <c r="I7238" s="74">
        <f t="shared" si="113"/>
        <v>0</v>
      </c>
    </row>
    <row r="7239" spans="1:9" ht="15.6">
      <c r="A7239" s="70">
        <f>'Balance N'!I7242</f>
        <v>0</v>
      </c>
      <c r="B7239" s="71">
        <f>'Balance N'!J7242</f>
        <v>0</v>
      </c>
      <c r="C7239" s="72">
        <f>'Balance N'!K7242</f>
        <v>0</v>
      </c>
      <c r="D7239" s="72">
        <f>'Balance N'!L7242</f>
        <v>0</v>
      </c>
      <c r="E7239" s="72">
        <f>'Balance N'!M7242</f>
        <v>0</v>
      </c>
      <c r="F7239" s="72">
        <f>'Balance N'!N7242</f>
        <v>0</v>
      </c>
      <c r="G7239" s="72">
        <f>'Balance N'!O7242</f>
        <v>0</v>
      </c>
      <c r="H7239" s="72">
        <f>'Balance N'!P7242</f>
        <v>0</v>
      </c>
      <c r="I7239" s="74">
        <f t="shared" si="113"/>
        <v>0</v>
      </c>
    </row>
    <row r="7240" spans="1:9" ht="15.6">
      <c r="A7240" s="70">
        <f>'Balance N'!I7243</f>
        <v>0</v>
      </c>
      <c r="B7240" s="71">
        <f>'Balance N'!J7243</f>
        <v>0</v>
      </c>
      <c r="C7240" s="72">
        <f>'Balance N'!K7243</f>
        <v>0</v>
      </c>
      <c r="D7240" s="72">
        <f>'Balance N'!L7243</f>
        <v>0</v>
      </c>
      <c r="E7240" s="72">
        <f>'Balance N'!M7243</f>
        <v>0</v>
      </c>
      <c r="F7240" s="72">
        <f>'Balance N'!N7243</f>
        <v>0</v>
      </c>
      <c r="G7240" s="72">
        <f>'Balance N'!O7243</f>
        <v>0</v>
      </c>
      <c r="H7240" s="72">
        <f>'Balance N'!P7243</f>
        <v>0</v>
      </c>
      <c r="I7240" s="74">
        <f t="shared" si="113"/>
        <v>0</v>
      </c>
    </row>
    <row r="7241" spans="1:9" ht="15.6">
      <c r="A7241" s="70">
        <f>'Balance N'!I7244</f>
        <v>0</v>
      </c>
      <c r="B7241" s="71">
        <f>'Balance N'!J7244</f>
        <v>0</v>
      </c>
      <c r="C7241" s="72">
        <f>'Balance N'!K7244</f>
        <v>0</v>
      </c>
      <c r="D7241" s="72">
        <f>'Balance N'!L7244</f>
        <v>0</v>
      </c>
      <c r="E7241" s="72">
        <f>'Balance N'!M7244</f>
        <v>0</v>
      </c>
      <c r="F7241" s="72">
        <f>'Balance N'!N7244</f>
        <v>0</v>
      </c>
      <c r="G7241" s="72">
        <f>'Balance N'!O7244</f>
        <v>0</v>
      </c>
      <c r="H7241" s="72">
        <f>'Balance N'!P7244</f>
        <v>0</v>
      </c>
      <c r="I7241" s="74">
        <f t="shared" si="113"/>
        <v>0</v>
      </c>
    </row>
    <row r="7242" spans="1:9" ht="15.6">
      <c r="A7242" s="70">
        <f>'Balance N'!I7245</f>
        <v>0</v>
      </c>
      <c r="B7242" s="71">
        <f>'Balance N'!J7245</f>
        <v>0</v>
      </c>
      <c r="C7242" s="72">
        <f>'Balance N'!K7245</f>
        <v>0</v>
      </c>
      <c r="D7242" s="72">
        <f>'Balance N'!L7245</f>
        <v>0</v>
      </c>
      <c r="E7242" s="72">
        <f>'Balance N'!M7245</f>
        <v>0</v>
      </c>
      <c r="F7242" s="72">
        <f>'Balance N'!N7245</f>
        <v>0</v>
      </c>
      <c r="G7242" s="72">
        <f>'Balance N'!O7245</f>
        <v>0</v>
      </c>
      <c r="H7242" s="72">
        <f>'Balance N'!P7245</f>
        <v>0</v>
      </c>
      <c r="I7242" s="74">
        <f t="shared" si="113"/>
        <v>0</v>
      </c>
    </row>
    <row r="7243" spans="1:9" ht="15.6">
      <c r="A7243" s="70">
        <f>'Balance N'!I7246</f>
        <v>0</v>
      </c>
      <c r="B7243" s="71">
        <f>'Balance N'!J7246</f>
        <v>0</v>
      </c>
      <c r="C7243" s="72">
        <f>'Balance N'!K7246</f>
        <v>0</v>
      </c>
      <c r="D7243" s="72">
        <f>'Balance N'!L7246</f>
        <v>0</v>
      </c>
      <c r="E7243" s="72">
        <f>'Balance N'!M7246</f>
        <v>0</v>
      </c>
      <c r="F7243" s="72">
        <f>'Balance N'!N7246</f>
        <v>0</v>
      </c>
      <c r="G7243" s="72">
        <f>'Balance N'!O7246</f>
        <v>0</v>
      </c>
      <c r="H7243" s="72">
        <f>'Balance N'!P7246</f>
        <v>0</v>
      </c>
      <c r="I7243" s="74">
        <f t="shared" si="113"/>
        <v>0</v>
      </c>
    </row>
    <row r="7244" spans="1:9" ht="15.6">
      <c r="A7244" s="70">
        <f>'Balance N'!I7247</f>
        <v>0</v>
      </c>
      <c r="B7244" s="71">
        <f>'Balance N'!J7247</f>
        <v>0</v>
      </c>
      <c r="C7244" s="72">
        <f>'Balance N'!K7247</f>
        <v>0</v>
      </c>
      <c r="D7244" s="72">
        <f>'Balance N'!L7247</f>
        <v>0</v>
      </c>
      <c r="E7244" s="72">
        <f>'Balance N'!M7247</f>
        <v>0</v>
      </c>
      <c r="F7244" s="72">
        <f>'Balance N'!N7247</f>
        <v>0</v>
      </c>
      <c r="G7244" s="72">
        <f>'Balance N'!O7247</f>
        <v>0</v>
      </c>
      <c r="H7244" s="72">
        <f>'Balance N'!P7247</f>
        <v>0</v>
      </c>
      <c r="I7244" s="74">
        <f t="shared" si="113"/>
        <v>0</v>
      </c>
    </row>
    <row r="7245" spans="1:9" ht="15.6">
      <c r="A7245" s="70">
        <f>'Balance N'!I7248</f>
        <v>0</v>
      </c>
      <c r="B7245" s="71">
        <f>'Balance N'!J7248</f>
        <v>0</v>
      </c>
      <c r="C7245" s="72">
        <f>'Balance N'!K7248</f>
        <v>0</v>
      </c>
      <c r="D7245" s="72">
        <f>'Balance N'!L7248</f>
        <v>0</v>
      </c>
      <c r="E7245" s="72">
        <f>'Balance N'!M7248</f>
        <v>0</v>
      </c>
      <c r="F7245" s="72">
        <f>'Balance N'!N7248</f>
        <v>0</v>
      </c>
      <c r="G7245" s="72">
        <f>'Balance N'!O7248</f>
        <v>0</v>
      </c>
      <c r="H7245" s="72">
        <f>'Balance N'!P7248</f>
        <v>0</v>
      </c>
      <c r="I7245" s="74">
        <f t="shared" si="113"/>
        <v>0</v>
      </c>
    </row>
    <row r="7246" spans="1:9" ht="15.6">
      <c r="A7246" s="70">
        <f>'Balance N'!I7249</f>
        <v>0</v>
      </c>
      <c r="B7246" s="71">
        <f>'Balance N'!J7249</f>
        <v>0</v>
      </c>
      <c r="C7246" s="72">
        <f>'Balance N'!K7249</f>
        <v>0</v>
      </c>
      <c r="D7246" s="72">
        <f>'Balance N'!L7249</f>
        <v>0</v>
      </c>
      <c r="E7246" s="72">
        <f>'Balance N'!M7249</f>
        <v>0</v>
      </c>
      <c r="F7246" s="72">
        <f>'Balance N'!N7249</f>
        <v>0</v>
      </c>
      <c r="G7246" s="72">
        <f>'Balance N'!O7249</f>
        <v>0</v>
      </c>
      <c r="H7246" s="72">
        <f>'Balance N'!P7249</f>
        <v>0</v>
      </c>
      <c r="I7246" s="74">
        <f t="shared" si="113"/>
        <v>0</v>
      </c>
    </row>
    <row r="7247" spans="1:9" ht="15.6">
      <c r="A7247" s="70">
        <f>'Balance N'!I7250</f>
        <v>0</v>
      </c>
      <c r="B7247" s="71">
        <f>'Balance N'!J7250</f>
        <v>0</v>
      </c>
      <c r="C7247" s="72">
        <f>'Balance N'!K7250</f>
        <v>0</v>
      </c>
      <c r="D7247" s="72">
        <f>'Balance N'!L7250</f>
        <v>0</v>
      </c>
      <c r="E7247" s="72">
        <f>'Balance N'!M7250</f>
        <v>0</v>
      </c>
      <c r="F7247" s="72">
        <f>'Balance N'!N7250</f>
        <v>0</v>
      </c>
      <c r="G7247" s="72">
        <f>'Balance N'!O7250</f>
        <v>0</v>
      </c>
      <c r="H7247" s="72">
        <f>'Balance N'!P7250</f>
        <v>0</v>
      </c>
      <c r="I7247" s="74">
        <f t="shared" si="113"/>
        <v>0</v>
      </c>
    </row>
    <row r="7248" spans="1:9" ht="15.6">
      <c r="A7248" s="70">
        <f>'Balance N'!I7251</f>
        <v>0</v>
      </c>
      <c r="B7248" s="71">
        <f>'Balance N'!J7251</f>
        <v>0</v>
      </c>
      <c r="C7248" s="72">
        <f>'Balance N'!K7251</f>
        <v>0</v>
      </c>
      <c r="D7248" s="72">
        <f>'Balance N'!L7251</f>
        <v>0</v>
      </c>
      <c r="E7248" s="72">
        <f>'Balance N'!M7251</f>
        <v>0</v>
      </c>
      <c r="F7248" s="72">
        <f>'Balance N'!N7251</f>
        <v>0</v>
      </c>
      <c r="G7248" s="72">
        <f>'Balance N'!O7251</f>
        <v>0</v>
      </c>
      <c r="H7248" s="72">
        <f>'Balance N'!P7251</f>
        <v>0</v>
      </c>
      <c r="I7248" s="74">
        <f t="shared" si="113"/>
        <v>0</v>
      </c>
    </row>
    <row r="7249" spans="1:9" ht="15.6">
      <c r="A7249" s="70">
        <f>'Balance N'!I7252</f>
        <v>0</v>
      </c>
      <c r="B7249" s="71">
        <f>'Balance N'!J7252</f>
        <v>0</v>
      </c>
      <c r="C7249" s="72">
        <f>'Balance N'!K7252</f>
        <v>0</v>
      </c>
      <c r="D7249" s="72">
        <f>'Balance N'!L7252</f>
        <v>0</v>
      </c>
      <c r="E7249" s="72">
        <f>'Balance N'!M7252</f>
        <v>0</v>
      </c>
      <c r="F7249" s="72">
        <f>'Balance N'!N7252</f>
        <v>0</v>
      </c>
      <c r="G7249" s="72">
        <f>'Balance N'!O7252</f>
        <v>0</v>
      </c>
      <c r="H7249" s="72">
        <f>'Balance N'!P7252</f>
        <v>0</v>
      </c>
      <c r="I7249" s="74">
        <f t="shared" si="113"/>
        <v>0</v>
      </c>
    </row>
    <row r="7250" spans="1:9" ht="15.6">
      <c r="A7250" s="70">
        <f>'Balance N'!I7253</f>
        <v>0</v>
      </c>
      <c r="B7250" s="71">
        <f>'Balance N'!J7253</f>
        <v>0</v>
      </c>
      <c r="C7250" s="72">
        <f>'Balance N'!K7253</f>
        <v>0</v>
      </c>
      <c r="D7250" s="72">
        <f>'Balance N'!L7253</f>
        <v>0</v>
      </c>
      <c r="E7250" s="72">
        <f>'Balance N'!M7253</f>
        <v>0</v>
      </c>
      <c r="F7250" s="72">
        <f>'Balance N'!N7253</f>
        <v>0</v>
      </c>
      <c r="G7250" s="72">
        <f>'Balance N'!O7253</f>
        <v>0</v>
      </c>
      <c r="H7250" s="72">
        <f>'Balance N'!P7253</f>
        <v>0</v>
      </c>
      <c r="I7250" s="74">
        <f t="shared" si="113"/>
        <v>0</v>
      </c>
    </row>
    <row r="7251" spans="1:9" ht="15.6">
      <c r="A7251" s="70">
        <f>'Balance N'!I7254</f>
        <v>0</v>
      </c>
      <c r="B7251" s="71">
        <f>'Balance N'!J7254</f>
        <v>0</v>
      </c>
      <c r="C7251" s="72">
        <f>'Balance N'!K7254</f>
        <v>0</v>
      </c>
      <c r="D7251" s="72">
        <f>'Balance N'!L7254</f>
        <v>0</v>
      </c>
      <c r="E7251" s="72">
        <f>'Balance N'!M7254</f>
        <v>0</v>
      </c>
      <c r="F7251" s="72">
        <f>'Balance N'!N7254</f>
        <v>0</v>
      </c>
      <c r="G7251" s="72">
        <f>'Balance N'!O7254</f>
        <v>0</v>
      </c>
      <c r="H7251" s="72">
        <f>'Balance N'!P7254</f>
        <v>0</v>
      </c>
      <c r="I7251" s="74">
        <f t="shared" si="113"/>
        <v>0</v>
      </c>
    </row>
    <row r="7252" spans="1:9" ht="15.6">
      <c r="A7252" s="70">
        <f>'Balance N'!I7255</f>
        <v>0</v>
      </c>
      <c r="B7252" s="71">
        <f>'Balance N'!J7255</f>
        <v>0</v>
      </c>
      <c r="C7252" s="72">
        <f>'Balance N'!K7255</f>
        <v>0</v>
      </c>
      <c r="D7252" s="72">
        <f>'Balance N'!L7255</f>
        <v>0</v>
      </c>
      <c r="E7252" s="72">
        <f>'Balance N'!M7255</f>
        <v>0</v>
      </c>
      <c r="F7252" s="72">
        <f>'Balance N'!N7255</f>
        <v>0</v>
      </c>
      <c r="G7252" s="72">
        <f>'Balance N'!O7255</f>
        <v>0</v>
      </c>
      <c r="H7252" s="72">
        <f>'Balance N'!P7255</f>
        <v>0</v>
      </c>
      <c r="I7252" s="74">
        <f t="shared" si="113"/>
        <v>0</v>
      </c>
    </row>
    <row r="7253" spans="1:9" ht="15.6">
      <c r="A7253" s="70">
        <f>'Balance N'!I7256</f>
        <v>0</v>
      </c>
      <c r="B7253" s="71">
        <f>'Balance N'!J7256</f>
        <v>0</v>
      </c>
      <c r="C7253" s="72">
        <f>'Balance N'!K7256</f>
        <v>0</v>
      </c>
      <c r="D7253" s="72">
        <f>'Balance N'!L7256</f>
        <v>0</v>
      </c>
      <c r="E7253" s="72">
        <f>'Balance N'!M7256</f>
        <v>0</v>
      </c>
      <c r="F7253" s="72">
        <f>'Balance N'!N7256</f>
        <v>0</v>
      </c>
      <c r="G7253" s="72">
        <f>'Balance N'!O7256</f>
        <v>0</v>
      </c>
      <c r="H7253" s="72">
        <f>'Balance N'!P7256</f>
        <v>0</v>
      </c>
      <c r="I7253" s="74">
        <f t="shared" si="113"/>
        <v>0</v>
      </c>
    </row>
    <row r="7254" spans="1:9" ht="15.6">
      <c r="A7254" s="70">
        <f>'Balance N'!I7257</f>
        <v>0</v>
      </c>
      <c r="B7254" s="71">
        <f>'Balance N'!J7257</f>
        <v>0</v>
      </c>
      <c r="C7254" s="72">
        <f>'Balance N'!K7257</f>
        <v>0</v>
      </c>
      <c r="D7254" s="72">
        <f>'Balance N'!L7257</f>
        <v>0</v>
      </c>
      <c r="E7254" s="72">
        <f>'Balance N'!M7257</f>
        <v>0</v>
      </c>
      <c r="F7254" s="72">
        <f>'Balance N'!N7257</f>
        <v>0</v>
      </c>
      <c r="G7254" s="72">
        <f>'Balance N'!O7257</f>
        <v>0</v>
      </c>
      <c r="H7254" s="72">
        <f>'Balance N'!P7257</f>
        <v>0</v>
      </c>
      <c r="I7254" s="74">
        <f t="shared" si="113"/>
        <v>0</v>
      </c>
    </row>
    <row r="7255" spans="1:9" ht="15.6">
      <c r="A7255" s="70">
        <f>'Balance N'!I7258</f>
        <v>0</v>
      </c>
      <c r="B7255" s="71">
        <f>'Balance N'!J7258</f>
        <v>0</v>
      </c>
      <c r="C7255" s="72">
        <f>'Balance N'!K7258</f>
        <v>0</v>
      </c>
      <c r="D7255" s="72">
        <f>'Balance N'!L7258</f>
        <v>0</v>
      </c>
      <c r="E7255" s="72">
        <f>'Balance N'!M7258</f>
        <v>0</v>
      </c>
      <c r="F7255" s="72">
        <f>'Balance N'!N7258</f>
        <v>0</v>
      </c>
      <c r="G7255" s="72">
        <f>'Balance N'!O7258</f>
        <v>0</v>
      </c>
      <c r="H7255" s="72">
        <f>'Balance N'!P7258</f>
        <v>0</v>
      </c>
      <c r="I7255" s="74">
        <f t="shared" si="113"/>
        <v>0</v>
      </c>
    </row>
    <row r="7256" spans="1:9" ht="15.6">
      <c r="A7256" s="70">
        <f>'Balance N'!I7259</f>
        <v>0</v>
      </c>
      <c r="B7256" s="71">
        <f>'Balance N'!J7259</f>
        <v>0</v>
      </c>
      <c r="C7256" s="72">
        <f>'Balance N'!K7259</f>
        <v>0</v>
      </c>
      <c r="D7256" s="72">
        <f>'Balance N'!L7259</f>
        <v>0</v>
      </c>
      <c r="E7256" s="72">
        <f>'Balance N'!M7259</f>
        <v>0</v>
      </c>
      <c r="F7256" s="72">
        <f>'Balance N'!N7259</f>
        <v>0</v>
      </c>
      <c r="G7256" s="72">
        <f>'Balance N'!O7259</f>
        <v>0</v>
      </c>
      <c r="H7256" s="72">
        <f>'Balance N'!P7259</f>
        <v>0</v>
      </c>
      <c r="I7256" s="74">
        <f t="shared" si="113"/>
        <v>0</v>
      </c>
    </row>
    <row r="7257" spans="1:9" ht="15.6">
      <c r="A7257" s="70">
        <f>'Balance N'!I7260</f>
        <v>0</v>
      </c>
      <c r="B7257" s="71">
        <f>'Balance N'!J7260</f>
        <v>0</v>
      </c>
      <c r="C7257" s="72">
        <f>'Balance N'!K7260</f>
        <v>0</v>
      </c>
      <c r="D7257" s="72">
        <f>'Balance N'!L7260</f>
        <v>0</v>
      </c>
      <c r="E7257" s="72">
        <f>'Balance N'!M7260</f>
        <v>0</v>
      </c>
      <c r="F7257" s="72">
        <f>'Balance N'!N7260</f>
        <v>0</v>
      </c>
      <c r="G7257" s="72">
        <f>'Balance N'!O7260</f>
        <v>0</v>
      </c>
      <c r="H7257" s="72">
        <f>'Balance N'!P7260</f>
        <v>0</v>
      </c>
      <c r="I7257" s="74">
        <f t="shared" si="113"/>
        <v>0</v>
      </c>
    </row>
    <row r="7258" spans="1:9" ht="15.6">
      <c r="A7258" s="70">
        <f>'Balance N'!I7261</f>
        <v>0</v>
      </c>
      <c r="B7258" s="71">
        <f>'Balance N'!J7261</f>
        <v>0</v>
      </c>
      <c r="C7258" s="72">
        <f>'Balance N'!K7261</f>
        <v>0</v>
      </c>
      <c r="D7258" s="72">
        <f>'Balance N'!L7261</f>
        <v>0</v>
      </c>
      <c r="E7258" s="72">
        <f>'Balance N'!M7261</f>
        <v>0</v>
      </c>
      <c r="F7258" s="72">
        <f>'Balance N'!N7261</f>
        <v>0</v>
      </c>
      <c r="G7258" s="72">
        <f>'Balance N'!O7261</f>
        <v>0</v>
      </c>
      <c r="H7258" s="72">
        <f>'Balance N'!P7261</f>
        <v>0</v>
      </c>
      <c r="I7258" s="74">
        <f t="shared" si="113"/>
        <v>0</v>
      </c>
    </row>
    <row r="7259" spans="1:9" ht="15.6">
      <c r="A7259" s="70">
        <f>'Balance N'!I7262</f>
        <v>0</v>
      </c>
      <c r="B7259" s="71">
        <f>'Balance N'!J7262</f>
        <v>0</v>
      </c>
      <c r="C7259" s="72">
        <f>'Balance N'!K7262</f>
        <v>0</v>
      </c>
      <c r="D7259" s="72">
        <f>'Balance N'!L7262</f>
        <v>0</v>
      </c>
      <c r="E7259" s="72">
        <f>'Balance N'!M7262</f>
        <v>0</v>
      </c>
      <c r="F7259" s="72">
        <f>'Balance N'!N7262</f>
        <v>0</v>
      </c>
      <c r="G7259" s="72">
        <f>'Balance N'!O7262</f>
        <v>0</v>
      </c>
      <c r="H7259" s="72">
        <f>'Balance N'!P7262</f>
        <v>0</v>
      </c>
      <c r="I7259" s="74">
        <f t="shared" si="113"/>
        <v>0</v>
      </c>
    </row>
    <row r="7260" spans="1:9" ht="15.6">
      <c r="A7260" s="70">
        <f>'Balance N'!I7263</f>
        <v>0</v>
      </c>
      <c r="B7260" s="71">
        <f>'Balance N'!J7263</f>
        <v>0</v>
      </c>
      <c r="C7260" s="72">
        <f>'Balance N'!K7263</f>
        <v>0</v>
      </c>
      <c r="D7260" s="72">
        <f>'Balance N'!L7263</f>
        <v>0</v>
      </c>
      <c r="E7260" s="72">
        <f>'Balance N'!M7263</f>
        <v>0</v>
      </c>
      <c r="F7260" s="72">
        <f>'Balance N'!N7263</f>
        <v>0</v>
      </c>
      <c r="G7260" s="72">
        <f>'Balance N'!O7263</f>
        <v>0</v>
      </c>
      <c r="H7260" s="72">
        <f>'Balance N'!P7263</f>
        <v>0</v>
      </c>
      <c r="I7260" s="74">
        <f t="shared" si="113"/>
        <v>0</v>
      </c>
    </row>
    <row r="7261" spans="1:9" ht="15.6">
      <c r="A7261" s="70">
        <f>'Balance N'!I7264</f>
        <v>0</v>
      </c>
      <c r="B7261" s="71">
        <f>'Balance N'!J7264</f>
        <v>0</v>
      </c>
      <c r="C7261" s="72">
        <f>'Balance N'!K7264</f>
        <v>0</v>
      </c>
      <c r="D7261" s="72">
        <f>'Balance N'!L7264</f>
        <v>0</v>
      </c>
      <c r="E7261" s="72">
        <f>'Balance N'!M7264</f>
        <v>0</v>
      </c>
      <c r="F7261" s="72">
        <f>'Balance N'!N7264</f>
        <v>0</v>
      </c>
      <c r="G7261" s="72">
        <f>'Balance N'!O7264</f>
        <v>0</v>
      </c>
      <c r="H7261" s="72">
        <f>'Balance N'!P7264</f>
        <v>0</v>
      </c>
      <c r="I7261" s="74">
        <f t="shared" si="113"/>
        <v>0</v>
      </c>
    </row>
    <row r="7262" spans="1:9" ht="15.6">
      <c r="A7262" s="70">
        <f>'Balance N'!I7265</f>
        <v>0</v>
      </c>
      <c r="B7262" s="71">
        <f>'Balance N'!J7265</f>
        <v>0</v>
      </c>
      <c r="C7262" s="72">
        <f>'Balance N'!K7265</f>
        <v>0</v>
      </c>
      <c r="D7262" s="72">
        <f>'Balance N'!L7265</f>
        <v>0</v>
      </c>
      <c r="E7262" s="72">
        <f>'Balance N'!M7265</f>
        <v>0</v>
      </c>
      <c r="F7262" s="72">
        <f>'Balance N'!N7265</f>
        <v>0</v>
      </c>
      <c r="G7262" s="72">
        <f>'Balance N'!O7265</f>
        <v>0</v>
      </c>
      <c r="H7262" s="72">
        <f>'Balance N'!P7265</f>
        <v>0</v>
      </c>
      <c r="I7262" s="74">
        <f t="shared" si="113"/>
        <v>0</v>
      </c>
    </row>
    <row r="7263" spans="1:9" ht="15.6">
      <c r="A7263" s="70">
        <f>'Balance N'!I7266</f>
        <v>0</v>
      </c>
      <c r="B7263" s="71">
        <f>'Balance N'!J7266</f>
        <v>0</v>
      </c>
      <c r="C7263" s="72">
        <f>'Balance N'!K7266</f>
        <v>0</v>
      </c>
      <c r="D7263" s="72">
        <f>'Balance N'!L7266</f>
        <v>0</v>
      </c>
      <c r="E7263" s="72">
        <f>'Balance N'!M7266</f>
        <v>0</v>
      </c>
      <c r="F7263" s="72">
        <f>'Balance N'!N7266</f>
        <v>0</v>
      </c>
      <c r="G7263" s="72">
        <f>'Balance N'!O7266</f>
        <v>0</v>
      </c>
      <c r="H7263" s="72">
        <f>'Balance N'!P7266</f>
        <v>0</v>
      </c>
      <c r="I7263" s="74">
        <f t="shared" si="113"/>
        <v>0</v>
      </c>
    </row>
    <row r="7264" spans="1:9" ht="15.6">
      <c r="A7264" s="70">
        <f>'Balance N'!I7267</f>
        <v>0</v>
      </c>
      <c r="B7264" s="71">
        <f>'Balance N'!J7267</f>
        <v>0</v>
      </c>
      <c r="C7264" s="72">
        <f>'Balance N'!K7267</f>
        <v>0</v>
      </c>
      <c r="D7264" s="72">
        <f>'Balance N'!L7267</f>
        <v>0</v>
      </c>
      <c r="E7264" s="72">
        <f>'Balance N'!M7267</f>
        <v>0</v>
      </c>
      <c r="F7264" s="72">
        <f>'Balance N'!N7267</f>
        <v>0</v>
      </c>
      <c r="G7264" s="72">
        <f>'Balance N'!O7267</f>
        <v>0</v>
      </c>
      <c r="H7264" s="72">
        <f>'Balance N'!P7267</f>
        <v>0</v>
      </c>
      <c r="I7264" s="74">
        <f t="shared" si="113"/>
        <v>0</v>
      </c>
    </row>
    <row r="7265" spans="1:9" ht="15.6">
      <c r="A7265" s="70">
        <f>'Balance N'!I7268</f>
        <v>0</v>
      </c>
      <c r="B7265" s="71">
        <f>'Balance N'!J7268</f>
        <v>0</v>
      </c>
      <c r="C7265" s="72">
        <f>'Balance N'!K7268</f>
        <v>0</v>
      </c>
      <c r="D7265" s="72">
        <f>'Balance N'!L7268</f>
        <v>0</v>
      </c>
      <c r="E7265" s="72">
        <f>'Balance N'!M7268</f>
        <v>0</v>
      </c>
      <c r="F7265" s="72">
        <f>'Balance N'!N7268</f>
        <v>0</v>
      </c>
      <c r="G7265" s="72">
        <f>'Balance N'!O7268</f>
        <v>0</v>
      </c>
      <c r="H7265" s="72">
        <f>'Balance N'!P7268</f>
        <v>0</v>
      </c>
      <c r="I7265" s="74">
        <f t="shared" si="113"/>
        <v>0</v>
      </c>
    </row>
    <row r="7266" spans="1:9" ht="15.6">
      <c r="A7266" s="70">
        <f>'Balance N'!I7269</f>
        <v>0</v>
      </c>
      <c r="B7266" s="71">
        <f>'Balance N'!J7269</f>
        <v>0</v>
      </c>
      <c r="C7266" s="72">
        <f>'Balance N'!K7269</f>
        <v>0</v>
      </c>
      <c r="D7266" s="72">
        <f>'Balance N'!L7269</f>
        <v>0</v>
      </c>
      <c r="E7266" s="72">
        <f>'Balance N'!M7269</f>
        <v>0</v>
      </c>
      <c r="F7266" s="72">
        <f>'Balance N'!N7269</f>
        <v>0</v>
      </c>
      <c r="G7266" s="72">
        <f>'Balance N'!O7269</f>
        <v>0</v>
      </c>
      <c r="H7266" s="72">
        <f>'Balance N'!P7269</f>
        <v>0</v>
      </c>
      <c r="I7266" s="74">
        <f t="shared" si="113"/>
        <v>0</v>
      </c>
    </row>
    <row r="7267" spans="1:9" ht="15.6">
      <c r="A7267" s="70">
        <f>'Balance N'!I7270</f>
        <v>0</v>
      </c>
      <c r="B7267" s="71">
        <f>'Balance N'!J7270</f>
        <v>0</v>
      </c>
      <c r="C7267" s="72">
        <f>'Balance N'!K7270</f>
        <v>0</v>
      </c>
      <c r="D7267" s="72">
        <f>'Balance N'!L7270</f>
        <v>0</v>
      </c>
      <c r="E7267" s="72">
        <f>'Balance N'!M7270</f>
        <v>0</v>
      </c>
      <c r="F7267" s="72">
        <f>'Balance N'!N7270</f>
        <v>0</v>
      </c>
      <c r="G7267" s="72">
        <f>'Balance N'!O7270</f>
        <v>0</v>
      </c>
      <c r="H7267" s="72">
        <f>'Balance N'!P7270</f>
        <v>0</v>
      </c>
      <c r="I7267" s="74">
        <f t="shared" si="113"/>
        <v>0</v>
      </c>
    </row>
    <row r="7268" spans="1:9" ht="15.6">
      <c r="A7268" s="70">
        <f>'Balance N'!I7271</f>
        <v>0</v>
      </c>
      <c r="B7268" s="71">
        <f>'Balance N'!J7271</f>
        <v>0</v>
      </c>
      <c r="C7268" s="72">
        <f>'Balance N'!K7271</f>
        <v>0</v>
      </c>
      <c r="D7268" s="72">
        <f>'Balance N'!L7271</f>
        <v>0</v>
      </c>
      <c r="E7268" s="72">
        <f>'Balance N'!M7271</f>
        <v>0</v>
      </c>
      <c r="F7268" s="72">
        <f>'Balance N'!N7271</f>
        <v>0</v>
      </c>
      <c r="G7268" s="72">
        <f>'Balance N'!O7271</f>
        <v>0</v>
      </c>
      <c r="H7268" s="72">
        <f>'Balance N'!P7271</f>
        <v>0</v>
      </c>
      <c r="I7268" s="74">
        <f t="shared" si="113"/>
        <v>0</v>
      </c>
    </row>
    <row r="7269" spans="1:9" ht="15.6">
      <c r="A7269" s="70">
        <f>'Balance N'!I7272</f>
        <v>0</v>
      </c>
      <c r="B7269" s="71">
        <f>'Balance N'!J7272</f>
        <v>0</v>
      </c>
      <c r="C7269" s="72">
        <f>'Balance N'!K7272</f>
        <v>0</v>
      </c>
      <c r="D7269" s="72">
        <f>'Balance N'!L7272</f>
        <v>0</v>
      </c>
      <c r="E7269" s="72">
        <f>'Balance N'!M7272</f>
        <v>0</v>
      </c>
      <c r="F7269" s="72">
        <f>'Balance N'!N7272</f>
        <v>0</v>
      </c>
      <c r="G7269" s="72">
        <f>'Balance N'!O7272</f>
        <v>0</v>
      </c>
      <c r="H7269" s="72">
        <f>'Balance N'!P7272</f>
        <v>0</v>
      </c>
      <c r="I7269" s="74">
        <f t="shared" si="113"/>
        <v>0</v>
      </c>
    </row>
    <row r="7270" spans="1:9" ht="15.6">
      <c r="A7270" s="70">
        <f>'Balance N'!I7273</f>
        <v>0</v>
      </c>
      <c r="B7270" s="71">
        <f>'Balance N'!J7273</f>
        <v>0</v>
      </c>
      <c r="C7270" s="72">
        <f>'Balance N'!K7273</f>
        <v>0</v>
      </c>
      <c r="D7270" s="72">
        <f>'Balance N'!L7273</f>
        <v>0</v>
      </c>
      <c r="E7270" s="72">
        <f>'Balance N'!M7273</f>
        <v>0</v>
      </c>
      <c r="F7270" s="72">
        <f>'Balance N'!N7273</f>
        <v>0</v>
      </c>
      <c r="G7270" s="72">
        <f>'Balance N'!O7273</f>
        <v>0</v>
      </c>
      <c r="H7270" s="72">
        <f>'Balance N'!P7273</f>
        <v>0</v>
      </c>
      <c r="I7270" s="74">
        <f t="shared" si="113"/>
        <v>0</v>
      </c>
    </row>
    <row r="7271" spans="1:9" ht="15.6">
      <c r="A7271" s="70">
        <f>'Balance N'!I7274</f>
        <v>0</v>
      </c>
      <c r="B7271" s="71">
        <f>'Balance N'!J7274</f>
        <v>0</v>
      </c>
      <c r="C7271" s="72">
        <f>'Balance N'!K7274</f>
        <v>0</v>
      </c>
      <c r="D7271" s="72">
        <f>'Balance N'!L7274</f>
        <v>0</v>
      </c>
      <c r="E7271" s="72">
        <f>'Balance N'!M7274</f>
        <v>0</v>
      </c>
      <c r="F7271" s="72">
        <f>'Balance N'!N7274</f>
        <v>0</v>
      </c>
      <c r="G7271" s="72">
        <f>'Balance N'!O7274</f>
        <v>0</v>
      </c>
      <c r="H7271" s="72">
        <f>'Balance N'!P7274</f>
        <v>0</v>
      </c>
      <c r="I7271" s="74">
        <f t="shared" si="113"/>
        <v>0</v>
      </c>
    </row>
    <row r="7272" spans="1:9" ht="15.6">
      <c r="A7272" s="70">
        <f>'Balance N'!I7275</f>
        <v>0</v>
      </c>
      <c r="B7272" s="71">
        <f>'Balance N'!J7275</f>
        <v>0</v>
      </c>
      <c r="C7272" s="72">
        <f>'Balance N'!K7275</f>
        <v>0</v>
      </c>
      <c r="D7272" s="72">
        <f>'Balance N'!L7275</f>
        <v>0</v>
      </c>
      <c r="E7272" s="72">
        <f>'Balance N'!M7275</f>
        <v>0</v>
      </c>
      <c r="F7272" s="72">
        <f>'Balance N'!N7275</f>
        <v>0</v>
      </c>
      <c r="G7272" s="72">
        <f>'Balance N'!O7275</f>
        <v>0</v>
      </c>
      <c r="H7272" s="72">
        <f>'Balance N'!P7275</f>
        <v>0</v>
      </c>
      <c r="I7272" s="74">
        <f t="shared" si="113"/>
        <v>0</v>
      </c>
    </row>
    <row r="7273" spans="1:9" ht="15.6">
      <c r="A7273" s="70">
        <f>'Balance N'!I7276</f>
        <v>0</v>
      </c>
      <c r="B7273" s="71">
        <f>'Balance N'!J7276</f>
        <v>0</v>
      </c>
      <c r="C7273" s="72">
        <f>'Balance N'!K7276</f>
        <v>0</v>
      </c>
      <c r="D7273" s="72">
        <f>'Balance N'!L7276</f>
        <v>0</v>
      </c>
      <c r="E7273" s="72">
        <f>'Balance N'!M7276</f>
        <v>0</v>
      </c>
      <c r="F7273" s="72">
        <f>'Balance N'!N7276</f>
        <v>0</v>
      </c>
      <c r="G7273" s="72">
        <f>'Balance N'!O7276</f>
        <v>0</v>
      </c>
      <c r="H7273" s="72">
        <f>'Balance N'!P7276</f>
        <v>0</v>
      </c>
      <c r="I7273" s="74">
        <f t="shared" si="113"/>
        <v>0</v>
      </c>
    </row>
    <row r="7274" spans="1:9" ht="15.6">
      <c r="A7274" s="70">
        <f>'Balance N'!I7277</f>
        <v>0</v>
      </c>
      <c r="B7274" s="71">
        <f>'Balance N'!J7277</f>
        <v>0</v>
      </c>
      <c r="C7274" s="72">
        <f>'Balance N'!K7277</f>
        <v>0</v>
      </c>
      <c r="D7274" s="72">
        <f>'Balance N'!L7277</f>
        <v>0</v>
      </c>
      <c r="E7274" s="72">
        <f>'Balance N'!M7277</f>
        <v>0</v>
      </c>
      <c r="F7274" s="72">
        <f>'Balance N'!N7277</f>
        <v>0</v>
      </c>
      <c r="G7274" s="72">
        <f>'Balance N'!O7277</f>
        <v>0</v>
      </c>
      <c r="H7274" s="72">
        <f>'Balance N'!P7277</f>
        <v>0</v>
      </c>
      <c r="I7274" s="74">
        <f t="shared" si="113"/>
        <v>0</v>
      </c>
    </row>
    <row r="7275" spans="1:9" ht="15.6">
      <c r="A7275" s="70">
        <f>'Balance N'!I7278</f>
        <v>0</v>
      </c>
      <c r="B7275" s="71">
        <f>'Balance N'!J7278</f>
        <v>0</v>
      </c>
      <c r="C7275" s="72">
        <f>'Balance N'!K7278</f>
        <v>0</v>
      </c>
      <c r="D7275" s="72">
        <f>'Balance N'!L7278</f>
        <v>0</v>
      </c>
      <c r="E7275" s="72">
        <f>'Balance N'!M7278</f>
        <v>0</v>
      </c>
      <c r="F7275" s="72">
        <f>'Balance N'!N7278</f>
        <v>0</v>
      </c>
      <c r="G7275" s="72">
        <f>'Balance N'!O7278</f>
        <v>0</v>
      </c>
      <c r="H7275" s="72">
        <f>'Balance N'!P7278</f>
        <v>0</v>
      </c>
      <c r="I7275" s="74">
        <f t="shared" si="113"/>
        <v>0</v>
      </c>
    </row>
    <row r="7276" spans="1:9" ht="15.6">
      <c r="A7276" s="70">
        <f>'Balance N'!I7279</f>
        <v>0</v>
      </c>
      <c r="B7276" s="71">
        <f>'Balance N'!J7279</f>
        <v>0</v>
      </c>
      <c r="C7276" s="72">
        <f>'Balance N'!K7279</f>
        <v>0</v>
      </c>
      <c r="D7276" s="72">
        <f>'Balance N'!L7279</f>
        <v>0</v>
      </c>
      <c r="E7276" s="72">
        <f>'Balance N'!M7279</f>
        <v>0</v>
      </c>
      <c r="F7276" s="72">
        <f>'Balance N'!N7279</f>
        <v>0</v>
      </c>
      <c r="G7276" s="72">
        <f>'Balance N'!O7279</f>
        <v>0</v>
      </c>
      <c r="H7276" s="72">
        <f>'Balance N'!P7279</f>
        <v>0</v>
      </c>
      <c r="I7276" s="74">
        <f t="shared" si="113"/>
        <v>0</v>
      </c>
    </row>
    <row r="7277" spans="1:9" ht="15.6">
      <c r="A7277" s="70">
        <f>'Balance N'!I7280</f>
        <v>0</v>
      </c>
      <c r="B7277" s="71">
        <f>'Balance N'!J7280</f>
        <v>0</v>
      </c>
      <c r="C7277" s="72">
        <f>'Balance N'!K7280</f>
        <v>0</v>
      </c>
      <c r="D7277" s="72">
        <f>'Balance N'!L7280</f>
        <v>0</v>
      </c>
      <c r="E7277" s="72">
        <f>'Balance N'!M7280</f>
        <v>0</v>
      </c>
      <c r="F7277" s="72">
        <f>'Balance N'!N7280</f>
        <v>0</v>
      </c>
      <c r="G7277" s="72">
        <f>'Balance N'!O7280</f>
        <v>0</v>
      </c>
      <c r="H7277" s="72">
        <f>'Balance N'!P7280</f>
        <v>0</v>
      </c>
      <c r="I7277" s="74">
        <f t="shared" si="113"/>
        <v>0</v>
      </c>
    </row>
    <row r="7278" spans="1:9" ht="15.6">
      <c r="A7278" s="70">
        <f>'Balance N'!I7281</f>
        <v>0</v>
      </c>
      <c r="B7278" s="71">
        <f>'Balance N'!J7281</f>
        <v>0</v>
      </c>
      <c r="C7278" s="72">
        <f>'Balance N'!K7281</f>
        <v>0</v>
      </c>
      <c r="D7278" s="72">
        <f>'Balance N'!L7281</f>
        <v>0</v>
      </c>
      <c r="E7278" s="72">
        <f>'Balance N'!M7281</f>
        <v>0</v>
      </c>
      <c r="F7278" s="72">
        <f>'Balance N'!N7281</f>
        <v>0</v>
      </c>
      <c r="G7278" s="72">
        <f>'Balance N'!O7281</f>
        <v>0</v>
      </c>
      <c r="H7278" s="72">
        <f>'Balance N'!P7281</f>
        <v>0</v>
      </c>
      <c r="I7278" s="74">
        <f t="shared" si="113"/>
        <v>0</v>
      </c>
    </row>
    <row r="7279" spans="1:9" ht="15.6">
      <c r="A7279" s="70">
        <f>'Balance N'!I7282</f>
        <v>0</v>
      </c>
      <c r="B7279" s="71">
        <f>'Balance N'!J7282</f>
        <v>0</v>
      </c>
      <c r="C7279" s="72">
        <f>'Balance N'!K7282</f>
        <v>0</v>
      </c>
      <c r="D7279" s="72">
        <f>'Balance N'!L7282</f>
        <v>0</v>
      </c>
      <c r="E7279" s="72">
        <f>'Balance N'!M7282</f>
        <v>0</v>
      </c>
      <c r="F7279" s="72">
        <f>'Balance N'!N7282</f>
        <v>0</v>
      </c>
      <c r="G7279" s="72">
        <f>'Balance N'!O7282</f>
        <v>0</v>
      </c>
      <c r="H7279" s="72">
        <f>'Balance N'!P7282</f>
        <v>0</v>
      </c>
      <c r="I7279" s="74">
        <f t="shared" si="113"/>
        <v>0</v>
      </c>
    </row>
    <row r="7280" spans="1:9" ht="15.6">
      <c r="A7280" s="70">
        <f>'Balance N'!I7283</f>
        <v>0</v>
      </c>
      <c r="B7280" s="71">
        <f>'Balance N'!J7283</f>
        <v>0</v>
      </c>
      <c r="C7280" s="72">
        <f>'Balance N'!K7283</f>
        <v>0</v>
      </c>
      <c r="D7280" s="72">
        <f>'Balance N'!L7283</f>
        <v>0</v>
      </c>
      <c r="E7280" s="72">
        <f>'Balance N'!M7283</f>
        <v>0</v>
      </c>
      <c r="F7280" s="72">
        <f>'Balance N'!N7283</f>
        <v>0</v>
      </c>
      <c r="G7280" s="72">
        <f>'Balance N'!O7283</f>
        <v>0</v>
      </c>
      <c r="H7280" s="72">
        <f>'Balance N'!P7283</f>
        <v>0</v>
      </c>
      <c r="I7280" s="74">
        <f t="shared" si="113"/>
        <v>0</v>
      </c>
    </row>
    <row r="7281" spans="1:9" ht="15.6">
      <c r="A7281" s="70">
        <f>'Balance N'!I7284</f>
        <v>0</v>
      </c>
      <c r="B7281" s="71">
        <f>'Balance N'!J7284</f>
        <v>0</v>
      </c>
      <c r="C7281" s="72">
        <f>'Balance N'!K7284</f>
        <v>0</v>
      </c>
      <c r="D7281" s="72">
        <f>'Balance N'!L7284</f>
        <v>0</v>
      </c>
      <c r="E7281" s="72">
        <f>'Balance N'!M7284</f>
        <v>0</v>
      </c>
      <c r="F7281" s="72">
        <f>'Balance N'!N7284</f>
        <v>0</v>
      </c>
      <c r="G7281" s="72">
        <f>'Balance N'!O7284</f>
        <v>0</v>
      </c>
      <c r="H7281" s="72">
        <f>'Balance N'!P7284</f>
        <v>0</v>
      </c>
      <c r="I7281" s="74">
        <f t="shared" si="113"/>
        <v>0</v>
      </c>
    </row>
    <row r="7282" spans="1:9" ht="15.6">
      <c r="A7282" s="70">
        <f>'Balance N'!I7285</f>
        <v>0</v>
      </c>
      <c r="B7282" s="71">
        <f>'Balance N'!J7285</f>
        <v>0</v>
      </c>
      <c r="C7282" s="72">
        <f>'Balance N'!K7285</f>
        <v>0</v>
      </c>
      <c r="D7282" s="72">
        <f>'Balance N'!L7285</f>
        <v>0</v>
      </c>
      <c r="E7282" s="72">
        <f>'Balance N'!M7285</f>
        <v>0</v>
      </c>
      <c r="F7282" s="72">
        <f>'Balance N'!N7285</f>
        <v>0</v>
      </c>
      <c r="G7282" s="72">
        <f>'Balance N'!O7285</f>
        <v>0</v>
      </c>
      <c r="H7282" s="72">
        <f>'Balance N'!P7285</f>
        <v>0</v>
      </c>
      <c r="I7282" s="74">
        <f t="shared" si="113"/>
        <v>0</v>
      </c>
    </row>
    <row r="7283" spans="1:9" ht="15.6">
      <c r="A7283" s="70">
        <f>'Balance N'!I7286</f>
        <v>0</v>
      </c>
      <c r="B7283" s="71">
        <f>'Balance N'!J7286</f>
        <v>0</v>
      </c>
      <c r="C7283" s="72">
        <f>'Balance N'!K7286</f>
        <v>0</v>
      </c>
      <c r="D7283" s="72">
        <f>'Balance N'!L7286</f>
        <v>0</v>
      </c>
      <c r="E7283" s="72">
        <f>'Balance N'!M7286</f>
        <v>0</v>
      </c>
      <c r="F7283" s="72">
        <f>'Balance N'!N7286</f>
        <v>0</v>
      </c>
      <c r="G7283" s="72">
        <f>'Balance N'!O7286</f>
        <v>0</v>
      </c>
      <c r="H7283" s="72">
        <f>'Balance N'!P7286</f>
        <v>0</v>
      </c>
      <c r="I7283" s="74">
        <f t="shared" si="113"/>
        <v>0</v>
      </c>
    </row>
    <row r="7284" spans="1:9" ht="15.6">
      <c r="A7284" s="70">
        <f>'Balance N'!I7287</f>
        <v>0</v>
      </c>
      <c r="B7284" s="71">
        <f>'Balance N'!J7287</f>
        <v>0</v>
      </c>
      <c r="C7284" s="72">
        <f>'Balance N'!K7287</f>
        <v>0</v>
      </c>
      <c r="D7284" s="72">
        <f>'Balance N'!L7287</f>
        <v>0</v>
      </c>
      <c r="E7284" s="72">
        <f>'Balance N'!M7287</f>
        <v>0</v>
      </c>
      <c r="F7284" s="72">
        <f>'Balance N'!N7287</f>
        <v>0</v>
      </c>
      <c r="G7284" s="72">
        <f>'Balance N'!O7287</f>
        <v>0</v>
      </c>
      <c r="H7284" s="72">
        <f>'Balance N'!P7287</f>
        <v>0</v>
      </c>
      <c r="I7284" s="74">
        <f t="shared" si="113"/>
        <v>0</v>
      </c>
    </row>
    <row r="7285" spans="1:9" ht="15.6">
      <c r="A7285" s="70">
        <f>'Balance N'!I7288</f>
        <v>0</v>
      </c>
      <c r="B7285" s="71">
        <f>'Balance N'!J7288</f>
        <v>0</v>
      </c>
      <c r="C7285" s="72">
        <f>'Balance N'!K7288</f>
        <v>0</v>
      </c>
      <c r="D7285" s="72">
        <f>'Balance N'!L7288</f>
        <v>0</v>
      </c>
      <c r="E7285" s="72">
        <f>'Balance N'!M7288</f>
        <v>0</v>
      </c>
      <c r="F7285" s="72">
        <f>'Balance N'!N7288</f>
        <v>0</v>
      </c>
      <c r="G7285" s="72">
        <f>'Balance N'!O7288</f>
        <v>0</v>
      </c>
      <c r="H7285" s="72">
        <f>'Balance N'!P7288</f>
        <v>0</v>
      </c>
      <c r="I7285" s="74">
        <f t="shared" si="113"/>
        <v>0</v>
      </c>
    </row>
    <row r="7286" spans="1:9" ht="15.6">
      <c r="A7286" s="70">
        <f>'Balance N'!I7289</f>
        <v>0</v>
      </c>
      <c r="B7286" s="71">
        <f>'Balance N'!J7289</f>
        <v>0</v>
      </c>
      <c r="C7286" s="72">
        <f>'Balance N'!K7289</f>
        <v>0</v>
      </c>
      <c r="D7286" s="72">
        <f>'Balance N'!L7289</f>
        <v>0</v>
      </c>
      <c r="E7286" s="72">
        <f>'Balance N'!M7289</f>
        <v>0</v>
      </c>
      <c r="F7286" s="72">
        <f>'Balance N'!N7289</f>
        <v>0</v>
      </c>
      <c r="G7286" s="72">
        <f>'Balance N'!O7289</f>
        <v>0</v>
      </c>
      <c r="H7286" s="72">
        <f>'Balance N'!P7289</f>
        <v>0</v>
      </c>
      <c r="I7286" s="74">
        <f t="shared" si="113"/>
        <v>0</v>
      </c>
    </row>
    <row r="7287" spans="1:9" ht="15.6">
      <c r="A7287" s="70">
        <f>'Balance N'!I7290</f>
        <v>0</v>
      </c>
      <c r="B7287" s="71">
        <f>'Balance N'!J7290</f>
        <v>0</v>
      </c>
      <c r="C7287" s="72">
        <f>'Balance N'!K7290</f>
        <v>0</v>
      </c>
      <c r="D7287" s="72">
        <f>'Balance N'!L7290</f>
        <v>0</v>
      </c>
      <c r="E7287" s="72">
        <f>'Balance N'!M7290</f>
        <v>0</v>
      </c>
      <c r="F7287" s="72">
        <f>'Balance N'!N7290</f>
        <v>0</v>
      </c>
      <c r="G7287" s="72">
        <f>'Balance N'!O7290</f>
        <v>0</v>
      </c>
      <c r="H7287" s="72">
        <f>'Balance N'!P7290</f>
        <v>0</v>
      </c>
      <c r="I7287" s="74">
        <f t="shared" si="113"/>
        <v>0</v>
      </c>
    </row>
    <row r="7288" spans="1:9" ht="15.6">
      <c r="A7288" s="70">
        <f>'Balance N'!I7291</f>
        <v>0</v>
      </c>
      <c r="B7288" s="71">
        <f>'Balance N'!J7291</f>
        <v>0</v>
      </c>
      <c r="C7288" s="72">
        <f>'Balance N'!K7291</f>
        <v>0</v>
      </c>
      <c r="D7288" s="72">
        <f>'Balance N'!L7291</f>
        <v>0</v>
      </c>
      <c r="E7288" s="72">
        <f>'Balance N'!M7291</f>
        <v>0</v>
      </c>
      <c r="F7288" s="72">
        <f>'Balance N'!N7291</f>
        <v>0</v>
      </c>
      <c r="G7288" s="72">
        <f>'Balance N'!O7291</f>
        <v>0</v>
      </c>
      <c r="H7288" s="72">
        <f>'Balance N'!P7291</f>
        <v>0</v>
      </c>
      <c r="I7288" s="74">
        <f t="shared" si="113"/>
        <v>0</v>
      </c>
    </row>
    <row r="7289" spans="1:9" ht="15.6">
      <c r="A7289" s="70">
        <f>'Balance N'!I7292</f>
        <v>0</v>
      </c>
      <c r="B7289" s="71">
        <f>'Balance N'!J7292</f>
        <v>0</v>
      </c>
      <c r="C7289" s="72">
        <f>'Balance N'!K7292</f>
        <v>0</v>
      </c>
      <c r="D7289" s="72">
        <f>'Balance N'!L7292</f>
        <v>0</v>
      </c>
      <c r="E7289" s="72">
        <f>'Balance N'!M7292</f>
        <v>0</v>
      </c>
      <c r="F7289" s="72">
        <f>'Balance N'!N7292</f>
        <v>0</v>
      </c>
      <c r="G7289" s="72">
        <f>'Balance N'!O7292</f>
        <v>0</v>
      </c>
      <c r="H7289" s="72">
        <f>'Balance N'!P7292</f>
        <v>0</v>
      </c>
      <c r="I7289" s="74">
        <f t="shared" si="113"/>
        <v>0</v>
      </c>
    </row>
    <row r="7290" spans="1:9" ht="15.6">
      <c r="A7290" s="70">
        <f>'Balance N'!I7293</f>
        <v>0</v>
      </c>
      <c r="B7290" s="71">
        <f>'Balance N'!J7293</f>
        <v>0</v>
      </c>
      <c r="C7290" s="72">
        <f>'Balance N'!K7293</f>
        <v>0</v>
      </c>
      <c r="D7290" s="72">
        <f>'Balance N'!L7293</f>
        <v>0</v>
      </c>
      <c r="E7290" s="72">
        <f>'Balance N'!M7293</f>
        <v>0</v>
      </c>
      <c r="F7290" s="72">
        <f>'Balance N'!N7293</f>
        <v>0</v>
      </c>
      <c r="G7290" s="72">
        <f>'Balance N'!O7293</f>
        <v>0</v>
      </c>
      <c r="H7290" s="72">
        <f>'Balance N'!P7293</f>
        <v>0</v>
      </c>
      <c r="I7290" s="74">
        <f t="shared" si="113"/>
        <v>0</v>
      </c>
    </row>
    <row r="7291" spans="1:9" ht="15.6">
      <c r="A7291" s="70">
        <f>'Balance N'!I7294</f>
        <v>0</v>
      </c>
      <c r="B7291" s="71">
        <f>'Balance N'!J7294</f>
        <v>0</v>
      </c>
      <c r="C7291" s="72">
        <f>'Balance N'!K7294</f>
        <v>0</v>
      </c>
      <c r="D7291" s="72">
        <f>'Balance N'!L7294</f>
        <v>0</v>
      </c>
      <c r="E7291" s="72">
        <f>'Balance N'!M7294</f>
        <v>0</v>
      </c>
      <c r="F7291" s="72">
        <f>'Balance N'!N7294</f>
        <v>0</v>
      </c>
      <c r="G7291" s="72">
        <f>'Balance N'!O7294</f>
        <v>0</v>
      </c>
      <c r="H7291" s="72">
        <f>'Balance N'!P7294</f>
        <v>0</v>
      </c>
      <c r="I7291" s="74">
        <f t="shared" si="113"/>
        <v>0</v>
      </c>
    </row>
    <row r="7292" spans="1:9" ht="15.6">
      <c r="A7292" s="70">
        <f>'Balance N'!I7295</f>
        <v>0</v>
      </c>
      <c r="B7292" s="71">
        <f>'Balance N'!J7295</f>
        <v>0</v>
      </c>
      <c r="C7292" s="72">
        <f>'Balance N'!K7295</f>
        <v>0</v>
      </c>
      <c r="D7292" s="72">
        <f>'Balance N'!L7295</f>
        <v>0</v>
      </c>
      <c r="E7292" s="72">
        <f>'Balance N'!M7295</f>
        <v>0</v>
      </c>
      <c r="F7292" s="72">
        <f>'Balance N'!N7295</f>
        <v>0</v>
      </c>
      <c r="G7292" s="72">
        <f>'Balance N'!O7295</f>
        <v>0</v>
      </c>
      <c r="H7292" s="72">
        <f>'Balance N'!P7295</f>
        <v>0</v>
      </c>
      <c r="I7292" s="74">
        <f t="shared" si="113"/>
        <v>0</v>
      </c>
    </row>
    <row r="7293" spans="1:9" ht="15.6">
      <c r="A7293" s="70">
        <f>'Balance N'!I7296</f>
        <v>0</v>
      </c>
      <c r="B7293" s="71">
        <f>'Balance N'!J7296</f>
        <v>0</v>
      </c>
      <c r="C7293" s="72">
        <f>'Balance N'!K7296</f>
        <v>0</v>
      </c>
      <c r="D7293" s="72">
        <f>'Balance N'!L7296</f>
        <v>0</v>
      </c>
      <c r="E7293" s="72">
        <f>'Balance N'!M7296</f>
        <v>0</v>
      </c>
      <c r="F7293" s="72">
        <f>'Balance N'!N7296</f>
        <v>0</v>
      </c>
      <c r="G7293" s="72">
        <f>'Balance N'!O7296</f>
        <v>0</v>
      </c>
      <c r="H7293" s="72">
        <f>'Balance N'!P7296</f>
        <v>0</v>
      </c>
      <c r="I7293" s="74">
        <f t="shared" si="113"/>
        <v>0</v>
      </c>
    </row>
    <row r="7294" spans="1:9" ht="15.6">
      <c r="A7294" s="70">
        <f>'Balance N'!I7297</f>
        <v>0</v>
      </c>
      <c r="B7294" s="71">
        <f>'Balance N'!J7297</f>
        <v>0</v>
      </c>
      <c r="C7294" s="72">
        <f>'Balance N'!K7297</f>
        <v>0</v>
      </c>
      <c r="D7294" s="72">
        <f>'Balance N'!L7297</f>
        <v>0</v>
      </c>
      <c r="E7294" s="72">
        <f>'Balance N'!M7297</f>
        <v>0</v>
      </c>
      <c r="F7294" s="72">
        <f>'Balance N'!N7297</f>
        <v>0</v>
      </c>
      <c r="G7294" s="72">
        <f>'Balance N'!O7297</f>
        <v>0</v>
      </c>
      <c r="H7294" s="72">
        <f>'Balance N'!P7297</f>
        <v>0</v>
      </c>
      <c r="I7294" s="74">
        <f t="shared" si="113"/>
        <v>0</v>
      </c>
    </row>
    <row r="7295" spans="1:9" ht="15.6">
      <c r="A7295" s="70">
        <f>'Balance N'!I7298</f>
        <v>0</v>
      </c>
      <c r="B7295" s="71">
        <f>'Balance N'!J7298</f>
        <v>0</v>
      </c>
      <c r="C7295" s="72">
        <f>'Balance N'!K7298</f>
        <v>0</v>
      </c>
      <c r="D7295" s="72">
        <f>'Balance N'!L7298</f>
        <v>0</v>
      </c>
      <c r="E7295" s="72">
        <f>'Balance N'!M7298</f>
        <v>0</v>
      </c>
      <c r="F7295" s="72">
        <f>'Balance N'!N7298</f>
        <v>0</v>
      </c>
      <c r="G7295" s="72">
        <f>'Balance N'!O7298</f>
        <v>0</v>
      </c>
      <c r="H7295" s="72">
        <f>'Balance N'!P7298</f>
        <v>0</v>
      </c>
      <c r="I7295" s="74">
        <f t="shared" si="113"/>
        <v>0</v>
      </c>
    </row>
    <row r="7296" spans="1:9" ht="15.6">
      <c r="A7296" s="70">
        <f>'Balance N'!I7299</f>
        <v>0</v>
      </c>
      <c r="B7296" s="71">
        <f>'Balance N'!J7299</f>
        <v>0</v>
      </c>
      <c r="C7296" s="72">
        <f>'Balance N'!K7299</f>
        <v>0</v>
      </c>
      <c r="D7296" s="72">
        <f>'Balance N'!L7299</f>
        <v>0</v>
      </c>
      <c r="E7296" s="72">
        <f>'Balance N'!M7299</f>
        <v>0</v>
      </c>
      <c r="F7296" s="72">
        <f>'Balance N'!N7299</f>
        <v>0</v>
      </c>
      <c r="G7296" s="72">
        <f>'Balance N'!O7299</f>
        <v>0</v>
      </c>
      <c r="H7296" s="72">
        <f>'Balance N'!P7299</f>
        <v>0</v>
      </c>
      <c r="I7296" s="74">
        <f t="shared" si="113"/>
        <v>0</v>
      </c>
    </row>
    <row r="7297" spans="1:9" ht="15.6">
      <c r="A7297" s="70">
        <f>'Balance N'!I7300</f>
        <v>0</v>
      </c>
      <c r="B7297" s="71">
        <f>'Balance N'!J7300</f>
        <v>0</v>
      </c>
      <c r="C7297" s="72">
        <f>'Balance N'!K7300</f>
        <v>0</v>
      </c>
      <c r="D7297" s="72">
        <f>'Balance N'!L7300</f>
        <v>0</v>
      </c>
      <c r="E7297" s="72">
        <f>'Balance N'!M7300</f>
        <v>0</v>
      </c>
      <c r="F7297" s="72">
        <f>'Balance N'!N7300</f>
        <v>0</v>
      </c>
      <c r="G7297" s="72">
        <f>'Balance N'!O7300</f>
        <v>0</v>
      </c>
      <c r="H7297" s="72">
        <f>'Balance N'!P7300</f>
        <v>0</v>
      </c>
      <c r="I7297" s="74">
        <f t="shared" si="113"/>
        <v>0</v>
      </c>
    </row>
    <row r="7298" spans="1:9" ht="15.6">
      <c r="A7298" s="70">
        <f>'Balance N'!I7301</f>
        <v>0</v>
      </c>
      <c r="B7298" s="71">
        <f>'Balance N'!J7301</f>
        <v>0</v>
      </c>
      <c r="C7298" s="72">
        <f>'Balance N'!K7301</f>
        <v>0</v>
      </c>
      <c r="D7298" s="72">
        <f>'Balance N'!L7301</f>
        <v>0</v>
      </c>
      <c r="E7298" s="72">
        <f>'Balance N'!M7301</f>
        <v>0</v>
      </c>
      <c r="F7298" s="72">
        <f>'Balance N'!N7301</f>
        <v>0</v>
      </c>
      <c r="G7298" s="72">
        <f>'Balance N'!O7301</f>
        <v>0</v>
      </c>
      <c r="H7298" s="72">
        <f>'Balance N'!P7301</f>
        <v>0</v>
      </c>
      <c r="I7298" s="74">
        <f t="shared" si="113"/>
        <v>0</v>
      </c>
    </row>
    <row r="7299" spans="1:9" ht="15.6">
      <c r="A7299" s="70">
        <f>'Balance N'!I7302</f>
        <v>0</v>
      </c>
      <c r="B7299" s="71">
        <f>'Balance N'!J7302</f>
        <v>0</v>
      </c>
      <c r="C7299" s="72">
        <f>'Balance N'!K7302</f>
        <v>0</v>
      </c>
      <c r="D7299" s="72">
        <f>'Balance N'!L7302</f>
        <v>0</v>
      </c>
      <c r="E7299" s="72">
        <f>'Balance N'!M7302</f>
        <v>0</v>
      </c>
      <c r="F7299" s="72">
        <f>'Balance N'!N7302</f>
        <v>0</v>
      </c>
      <c r="G7299" s="72">
        <f>'Balance N'!O7302</f>
        <v>0</v>
      </c>
      <c r="H7299" s="72">
        <f>'Balance N'!P7302</f>
        <v>0</v>
      </c>
      <c r="I7299" s="74">
        <f t="shared" ref="I7299:I7362" si="114">(C7299-D7299)+(E7299-F7299)-(G7299-H7299)</f>
        <v>0</v>
      </c>
    </row>
    <row r="7300" spans="1:9" ht="15.6">
      <c r="A7300" s="70">
        <f>'Balance N'!I7303</f>
        <v>0</v>
      </c>
      <c r="B7300" s="71">
        <f>'Balance N'!J7303</f>
        <v>0</v>
      </c>
      <c r="C7300" s="72">
        <f>'Balance N'!K7303</f>
        <v>0</v>
      </c>
      <c r="D7300" s="72">
        <f>'Balance N'!L7303</f>
        <v>0</v>
      </c>
      <c r="E7300" s="72">
        <f>'Balance N'!M7303</f>
        <v>0</v>
      </c>
      <c r="F7300" s="72">
        <f>'Balance N'!N7303</f>
        <v>0</v>
      </c>
      <c r="G7300" s="72">
        <f>'Balance N'!O7303</f>
        <v>0</v>
      </c>
      <c r="H7300" s="72">
        <f>'Balance N'!P7303</f>
        <v>0</v>
      </c>
      <c r="I7300" s="74">
        <f t="shared" si="114"/>
        <v>0</v>
      </c>
    </row>
    <row r="7301" spans="1:9" ht="15.6">
      <c r="A7301" s="70">
        <f>'Balance N'!I7304</f>
        <v>0</v>
      </c>
      <c r="B7301" s="71">
        <f>'Balance N'!J7304</f>
        <v>0</v>
      </c>
      <c r="C7301" s="72">
        <f>'Balance N'!K7304</f>
        <v>0</v>
      </c>
      <c r="D7301" s="72">
        <f>'Balance N'!L7304</f>
        <v>0</v>
      </c>
      <c r="E7301" s="72">
        <f>'Balance N'!M7304</f>
        <v>0</v>
      </c>
      <c r="F7301" s="72">
        <f>'Balance N'!N7304</f>
        <v>0</v>
      </c>
      <c r="G7301" s="72">
        <f>'Balance N'!O7304</f>
        <v>0</v>
      </c>
      <c r="H7301" s="72">
        <f>'Balance N'!P7304</f>
        <v>0</v>
      </c>
      <c r="I7301" s="74">
        <f t="shared" si="114"/>
        <v>0</v>
      </c>
    </row>
    <row r="7302" spans="1:9" ht="15.6">
      <c r="A7302" s="70">
        <f>'Balance N'!I7305</f>
        <v>0</v>
      </c>
      <c r="B7302" s="71">
        <f>'Balance N'!J7305</f>
        <v>0</v>
      </c>
      <c r="C7302" s="72">
        <f>'Balance N'!K7305</f>
        <v>0</v>
      </c>
      <c r="D7302" s="72">
        <f>'Balance N'!L7305</f>
        <v>0</v>
      </c>
      <c r="E7302" s="72">
        <f>'Balance N'!M7305</f>
        <v>0</v>
      </c>
      <c r="F7302" s="72">
        <f>'Balance N'!N7305</f>
        <v>0</v>
      </c>
      <c r="G7302" s="72">
        <f>'Balance N'!O7305</f>
        <v>0</v>
      </c>
      <c r="H7302" s="72">
        <f>'Balance N'!P7305</f>
        <v>0</v>
      </c>
      <c r="I7302" s="74">
        <f t="shared" si="114"/>
        <v>0</v>
      </c>
    </row>
    <row r="7303" spans="1:9" ht="15.6">
      <c r="A7303" s="70">
        <f>'Balance N'!I7306</f>
        <v>0</v>
      </c>
      <c r="B7303" s="71">
        <f>'Balance N'!J7306</f>
        <v>0</v>
      </c>
      <c r="C7303" s="72">
        <f>'Balance N'!K7306</f>
        <v>0</v>
      </c>
      <c r="D7303" s="72">
        <f>'Balance N'!L7306</f>
        <v>0</v>
      </c>
      <c r="E7303" s="72">
        <f>'Balance N'!M7306</f>
        <v>0</v>
      </c>
      <c r="F7303" s="72">
        <f>'Balance N'!N7306</f>
        <v>0</v>
      </c>
      <c r="G7303" s="72">
        <f>'Balance N'!O7306</f>
        <v>0</v>
      </c>
      <c r="H7303" s="72">
        <f>'Balance N'!P7306</f>
        <v>0</v>
      </c>
      <c r="I7303" s="74">
        <f t="shared" si="114"/>
        <v>0</v>
      </c>
    </row>
    <row r="7304" spans="1:9" ht="15.6">
      <c r="A7304" s="70">
        <f>'Balance N'!I7307</f>
        <v>0</v>
      </c>
      <c r="B7304" s="71">
        <f>'Balance N'!J7307</f>
        <v>0</v>
      </c>
      <c r="C7304" s="72">
        <f>'Balance N'!K7307</f>
        <v>0</v>
      </c>
      <c r="D7304" s="72">
        <f>'Balance N'!L7307</f>
        <v>0</v>
      </c>
      <c r="E7304" s="72">
        <f>'Balance N'!M7307</f>
        <v>0</v>
      </c>
      <c r="F7304" s="72">
        <f>'Balance N'!N7307</f>
        <v>0</v>
      </c>
      <c r="G7304" s="72">
        <f>'Balance N'!O7307</f>
        <v>0</v>
      </c>
      <c r="H7304" s="72">
        <f>'Balance N'!P7307</f>
        <v>0</v>
      </c>
      <c r="I7304" s="74">
        <f t="shared" si="114"/>
        <v>0</v>
      </c>
    </row>
    <row r="7305" spans="1:9" ht="15.6">
      <c r="A7305" s="70">
        <f>'Balance N'!I7308</f>
        <v>0</v>
      </c>
      <c r="B7305" s="71">
        <f>'Balance N'!J7308</f>
        <v>0</v>
      </c>
      <c r="C7305" s="72">
        <f>'Balance N'!K7308</f>
        <v>0</v>
      </c>
      <c r="D7305" s="72">
        <f>'Balance N'!L7308</f>
        <v>0</v>
      </c>
      <c r="E7305" s="72">
        <f>'Balance N'!M7308</f>
        <v>0</v>
      </c>
      <c r="F7305" s="72">
        <f>'Balance N'!N7308</f>
        <v>0</v>
      </c>
      <c r="G7305" s="72">
        <f>'Balance N'!O7308</f>
        <v>0</v>
      </c>
      <c r="H7305" s="72">
        <f>'Balance N'!P7308</f>
        <v>0</v>
      </c>
      <c r="I7305" s="74">
        <f t="shared" si="114"/>
        <v>0</v>
      </c>
    </row>
    <row r="7306" spans="1:9" ht="15.6">
      <c r="A7306" s="70">
        <f>'Balance N'!I7309</f>
        <v>0</v>
      </c>
      <c r="B7306" s="71">
        <f>'Balance N'!J7309</f>
        <v>0</v>
      </c>
      <c r="C7306" s="72">
        <f>'Balance N'!K7309</f>
        <v>0</v>
      </c>
      <c r="D7306" s="72">
        <f>'Balance N'!L7309</f>
        <v>0</v>
      </c>
      <c r="E7306" s="72">
        <f>'Balance N'!M7309</f>
        <v>0</v>
      </c>
      <c r="F7306" s="72">
        <f>'Balance N'!N7309</f>
        <v>0</v>
      </c>
      <c r="G7306" s="72">
        <f>'Balance N'!O7309</f>
        <v>0</v>
      </c>
      <c r="H7306" s="72">
        <f>'Balance N'!P7309</f>
        <v>0</v>
      </c>
      <c r="I7306" s="74">
        <f t="shared" si="114"/>
        <v>0</v>
      </c>
    </row>
    <row r="7307" spans="1:9" ht="15.6">
      <c r="A7307" s="70">
        <f>'Balance N'!I7310</f>
        <v>0</v>
      </c>
      <c r="B7307" s="71">
        <f>'Balance N'!J7310</f>
        <v>0</v>
      </c>
      <c r="C7307" s="72">
        <f>'Balance N'!K7310</f>
        <v>0</v>
      </c>
      <c r="D7307" s="72">
        <f>'Balance N'!L7310</f>
        <v>0</v>
      </c>
      <c r="E7307" s="72">
        <f>'Balance N'!M7310</f>
        <v>0</v>
      </c>
      <c r="F7307" s="72">
        <f>'Balance N'!N7310</f>
        <v>0</v>
      </c>
      <c r="G7307" s="72">
        <f>'Balance N'!O7310</f>
        <v>0</v>
      </c>
      <c r="H7307" s="72">
        <f>'Balance N'!P7310</f>
        <v>0</v>
      </c>
      <c r="I7307" s="74">
        <f t="shared" si="114"/>
        <v>0</v>
      </c>
    </row>
    <row r="7308" spans="1:9" ht="15.6">
      <c r="A7308" s="70">
        <f>'Balance N'!I7311</f>
        <v>0</v>
      </c>
      <c r="B7308" s="71">
        <f>'Balance N'!J7311</f>
        <v>0</v>
      </c>
      <c r="C7308" s="72">
        <f>'Balance N'!K7311</f>
        <v>0</v>
      </c>
      <c r="D7308" s="72">
        <f>'Balance N'!L7311</f>
        <v>0</v>
      </c>
      <c r="E7308" s="72">
        <f>'Balance N'!M7311</f>
        <v>0</v>
      </c>
      <c r="F7308" s="72">
        <f>'Balance N'!N7311</f>
        <v>0</v>
      </c>
      <c r="G7308" s="72">
        <f>'Balance N'!O7311</f>
        <v>0</v>
      </c>
      <c r="H7308" s="72">
        <f>'Balance N'!P7311</f>
        <v>0</v>
      </c>
      <c r="I7308" s="74">
        <f t="shared" si="114"/>
        <v>0</v>
      </c>
    </row>
    <row r="7309" spans="1:9" ht="15.6">
      <c r="A7309" s="70">
        <f>'Balance N'!I7312</f>
        <v>0</v>
      </c>
      <c r="B7309" s="71">
        <f>'Balance N'!J7312</f>
        <v>0</v>
      </c>
      <c r="C7309" s="72">
        <f>'Balance N'!K7312</f>
        <v>0</v>
      </c>
      <c r="D7309" s="72">
        <f>'Balance N'!L7312</f>
        <v>0</v>
      </c>
      <c r="E7309" s="72">
        <f>'Balance N'!M7312</f>
        <v>0</v>
      </c>
      <c r="F7309" s="72">
        <f>'Balance N'!N7312</f>
        <v>0</v>
      </c>
      <c r="G7309" s="72">
        <f>'Balance N'!O7312</f>
        <v>0</v>
      </c>
      <c r="H7309" s="72">
        <f>'Balance N'!P7312</f>
        <v>0</v>
      </c>
      <c r="I7309" s="74">
        <f t="shared" si="114"/>
        <v>0</v>
      </c>
    </row>
    <row r="7310" spans="1:9" ht="15.6">
      <c r="A7310" s="70">
        <f>'Balance N'!I7313</f>
        <v>0</v>
      </c>
      <c r="B7310" s="71">
        <f>'Balance N'!J7313</f>
        <v>0</v>
      </c>
      <c r="C7310" s="72">
        <f>'Balance N'!K7313</f>
        <v>0</v>
      </c>
      <c r="D7310" s="72">
        <f>'Balance N'!L7313</f>
        <v>0</v>
      </c>
      <c r="E7310" s="72">
        <f>'Balance N'!M7313</f>
        <v>0</v>
      </c>
      <c r="F7310" s="72">
        <f>'Balance N'!N7313</f>
        <v>0</v>
      </c>
      <c r="G7310" s="72">
        <f>'Balance N'!O7313</f>
        <v>0</v>
      </c>
      <c r="H7310" s="72">
        <f>'Balance N'!P7313</f>
        <v>0</v>
      </c>
      <c r="I7310" s="74">
        <f t="shared" si="114"/>
        <v>0</v>
      </c>
    </row>
    <row r="7311" spans="1:9" ht="15.6">
      <c r="A7311" s="70">
        <f>'Balance N'!I7314</f>
        <v>0</v>
      </c>
      <c r="B7311" s="71">
        <f>'Balance N'!J7314</f>
        <v>0</v>
      </c>
      <c r="C7311" s="72">
        <f>'Balance N'!K7314</f>
        <v>0</v>
      </c>
      <c r="D7311" s="72">
        <f>'Balance N'!L7314</f>
        <v>0</v>
      </c>
      <c r="E7311" s="72">
        <f>'Balance N'!M7314</f>
        <v>0</v>
      </c>
      <c r="F7311" s="72">
        <f>'Balance N'!N7314</f>
        <v>0</v>
      </c>
      <c r="G7311" s="72">
        <f>'Balance N'!O7314</f>
        <v>0</v>
      </c>
      <c r="H7311" s="72">
        <f>'Balance N'!P7314</f>
        <v>0</v>
      </c>
      <c r="I7311" s="74">
        <f t="shared" si="114"/>
        <v>0</v>
      </c>
    </row>
    <row r="7312" spans="1:9" ht="15.6">
      <c r="A7312" s="70">
        <f>'Balance N'!I7315</f>
        <v>0</v>
      </c>
      <c r="B7312" s="71">
        <f>'Balance N'!J7315</f>
        <v>0</v>
      </c>
      <c r="C7312" s="72">
        <f>'Balance N'!K7315</f>
        <v>0</v>
      </c>
      <c r="D7312" s="72">
        <f>'Balance N'!L7315</f>
        <v>0</v>
      </c>
      <c r="E7312" s="72">
        <f>'Balance N'!M7315</f>
        <v>0</v>
      </c>
      <c r="F7312" s="72">
        <f>'Balance N'!N7315</f>
        <v>0</v>
      </c>
      <c r="G7312" s="72">
        <f>'Balance N'!O7315</f>
        <v>0</v>
      </c>
      <c r="H7312" s="72">
        <f>'Balance N'!P7315</f>
        <v>0</v>
      </c>
      <c r="I7312" s="74">
        <f t="shared" si="114"/>
        <v>0</v>
      </c>
    </row>
    <row r="7313" spans="1:9" ht="15.6">
      <c r="A7313" s="70">
        <f>'Balance N'!I7316</f>
        <v>0</v>
      </c>
      <c r="B7313" s="71">
        <f>'Balance N'!J7316</f>
        <v>0</v>
      </c>
      <c r="C7313" s="72">
        <f>'Balance N'!K7316</f>
        <v>0</v>
      </c>
      <c r="D7313" s="72">
        <f>'Balance N'!L7316</f>
        <v>0</v>
      </c>
      <c r="E7313" s="72">
        <f>'Balance N'!M7316</f>
        <v>0</v>
      </c>
      <c r="F7313" s="72">
        <f>'Balance N'!N7316</f>
        <v>0</v>
      </c>
      <c r="G7313" s="72">
        <f>'Balance N'!O7316</f>
        <v>0</v>
      </c>
      <c r="H7313" s="72">
        <f>'Balance N'!P7316</f>
        <v>0</v>
      </c>
      <c r="I7313" s="74">
        <f t="shared" si="114"/>
        <v>0</v>
      </c>
    </row>
    <row r="7314" spans="1:9" ht="15.6">
      <c r="A7314" s="70">
        <f>'Balance N'!I7317</f>
        <v>0</v>
      </c>
      <c r="B7314" s="71">
        <f>'Balance N'!J7317</f>
        <v>0</v>
      </c>
      <c r="C7314" s="72">
        <f>'Balance N'!K7317</f>
        <v>0</v>
      </c>
      <c r="D7314" s="72">
        <f>'Balance N'!L7317</f>
        <v>0</v>
      </c>
      <c r="E7314" s="72">
        <f>'Balance N'!M7317</f>
        <v>0</v>
      </c>
      <c r="F7314" s="72">
        <f>'Balance N'!N7317</f>
        <v>0</v>
      </c>
      <c r="G7314" s="72">
        <f>'Balance N'!O7317</f>
        <v>0</v>
      </c>
      <c r="H7314" s="72">
        <f>'Balance N'!P7317</f>
        <v>0</v>
      </c>
      <c r="I7314" s="74">
        <f t="shared" si="114"/>
        <v>0</v>
      </c>
    </row>
    <row r="7315" spans="1:9" ht="15.6">
      <c r="A7315" s="70">
        <f>'Balance N'!I7318</f>
        <v>0</v>
      </c>
      <c r="B7315" s="71">
        <f>'Balance N'!J7318</f>
        <v>0</v>
      </c>
      <c r="C7315" s="72">
        <f>'Balance N'!K7318</f>
        <v>0</v>
      </c>
      <c r="D7315" s="72">
        <f>'Balance N'!L7318</f>
        <v>0</v>
      </c>
      <c r="E7315" s="72">
        <f>'Balance N'!M7318</f>
        <v>0</v>
      </c>
      <c r="F7315" s="72">
        <f>'Balance N'!N7318</f>
        <v>0</v>
      </c>
      <c r="G7315" s="72">
        <f>'Balance N'!O7318</f>
        <v>0</v>
      </c>
      <c r="H7315" s="72">
        <f>'Balance N'!P7318</f>
        <v>0</v>
      </c>
      <c r="I7315" s="74">
        <f t="shared" si="114"/>
        <v>0</v>
      </c>
    </row>
    <row r="7316" spans="1:9" ht="15.6">
      <c r="A7316" s="70">
        <f>'Balance N'!I7319</f>
        <v>0</v>
      </c>
      <c r="B7316" s="71">
        <f>'Balance N'!J7319</f>
        <v>0</v>
      </c>
      <c r="C7316" s="72">
        <f>'Balance N'!K7319</f>
        <v>0</v>
      </c>
      <c r="D7316" s="72">
        <f>'Balance N'!L7319</f>
        <v>0</v>
      </c>
      <c r="E7316" s="72">
        <f>'Balance N'!M7319</f>
        <v>0</v>
      </c>
      <c r="F7316" s="72">
        <f>'Balance N'!N7319</f>
        <v>0</v>
      </c>
      <c r="G7316" s="72">
        <f>'Balance N'!O7319</f>
        <v>0</v>
      </c>
      <c r="H7316" s="72">
        <f>'Balance N'!P7319</f>
        <v>0</v>
      </c>
      <c r="I7316" s="74">
        <f t="shared" si="114"/>
        <v>0</v>
      </c>
    </row>
    <row r="7317" spans="1:9" ht="15.6">
      <c r="A7317" s="70">
        <f>'Balance N'!I7320</f>
        <v>0</v>
      </c>
      <c r="B7317" s="71">
        <f>'Balance N'!J7320</f>
        <v>0</v>
      </c>
      <c r="C7317" s="72">
        <f>'Balance N'!K7320</f>
        <v>0</v>
      </c>
      <c r="D7317" s="72">
        <f>'Balance N'!L7320</f>
        <v>0</v>
      </c>
      <c r="E7317" s="72">
        <f>'Balance N'!M7320</f>
        <v>0</v>
      </c>
      <c r="F7317" s="72">
        <f>'Balance N'!N7320</f>
        <v>0</v>
      </c>
      <c r="G7317" s="72">
        <f>'Balance N'!O7320</f>
        <v>0</v>
      </c>
      <c r="H7317" s="72">
        <f>'Balance N'!P7320</f>
        <v>0</v>
      </c>
      <c r="I7317" s="74">
        <f t="shared" si="114"/>
        <v>0</v>
      </c>
    </row>
    <row r="7318" spans="1:9" ht="15.6">
      <c r="A7318" s="70">
        <f>'Balance N'!I7321</f>
        <v>0</v>
      </c>
      <c r="B7318" s="71">
        <f>'Balance N'!J7321</f>
        <v>0</v>
      </c>
      <c r="C7318" s="72">
        <f>'Balance N'!K7321</f>
        <v>0</v>
      </c>
      <c r="D7318" s="72">
        <f>'Balance N'!L7321</f>
        <v>0</v>
      </c>
      <c r="E7318" s="72">
        <f>'Balance N'!M7321</f>
        <v>0</v>
      </c>
      <c r="F7318" s="72">
        <f>'Balance N'!N7321</f>
        <v>0</v>
      </c>
      <c r="G7318" s="72">
        <f>'Balance N'!O7321</f>
        <v>0</v>
      </c>
      <c r="H7318" s="72">
        <f>'Balance N'!P7321</f>
        <v>0</v>
      </c>
      <c r="I7318" s="74">
        <f t="shared" si="114"/>
        <v>0</v>
      </c>
    </row>
    <row r="7319" spans="1:9" ht="15.6">
      <c r="A7319" s="70">
        <f>'Balance N'!I7322</f>
        <v>0</v>
      </c>
      <c r="B7319" s="71">
        <f>'Balance N'!J7322</f>
        <v>0</v>
      </c>
      <c r="C7319" s="72">
        <f>'Balance N'!K7322</f>
        <v>0</v>
      </c>
      <c r="D7319" s="72">
        <f>'Balance N'!L7322</f>
        <v>0</v>
      </c>
      <c r="E7319" s="72">
        <f>'Balance N'!M7322</f>
        <v>0</v>
      </c>
      <c r="F7319" s="72">
        <f>'Balance N'!N7322</f>
        <v>0</v>
      </c>
      <c r="G7319" s="72">
        <f>'Balance N'!O7322</f>
        <v>0</v>
      </c>
      <c r="H7319" s="72">
        <f>'Balance N'!P7322</f>
        <v>0</v>
      </c>
      <c r="I7319" s="74">
        <f t="shared" si="114"/>
        <v>0</v>
      </c>
    </row>
    <row r="7320" spans="1:9" ht="15.6">
      <c r="A7320" s="70">
        <f>'Balance N'!I7323</f>
        <v>0</v>
      </c>
      <c r="B7320" s="71">
        <f>'Balance N'!J7323</f>
        <v>0</v>
      </c>
      <c r="C7320" s="72">
        <f>'Balance N'!K7323</f>
        <v>0</v>
      </c>
      <c r="D7320" s="72">
        <f>'Balance N'!L7323</f>
        <v>0</v>
      </c>
      <c r="E7320" s="72">
        <f>'Balance N'!M7323</f>
        <v>0</v>
      </c>
      <c r="F7320" s="72">
        <f>'Balance N'!N7323</f>
        <v>0</v>
      </c>
      <c r="G7320" s="72">
        <f>'Balance N'!O7323</f>
        <v>0</v>
      </c>
      <c r="H7320" s="72">
        <f>'Balance N'!P7323</f>
        <v>0</v>
      </c>
      <c r="I7320" s="74">
        <f t="shared" si="114"/>
        <v>0</v>
      </c>
    </row>
    <row r="7321" spans="1:9" ht="15.6">
      <c r="A7321" s="70">
        <f>'Balance N'!I7324</f>
        <v>0</v>
      </c>
      <c r="B7321" s="71">
        <f>'Balance N'!J7324</f>
        <v>0</v>
      </c>
      <c r="C7321" s="72">
        <f>'Balance N'!K7324</f>
        <v>0</v>
      </c>
      <c r="D7321" s="72">
        <f>'Balance N'!L7324</f>
        <v>0</v>
      </c>
      <c r="E7321" s="72">
        <f>'Balance N'!M7324</f>
        <v>0</v>
      </c>
      <c r="F7321" s="72">
        <f>'Balance N'!N7324</f>
        <v>0</v>
      </c>
      <c r="G7321" s="72">
        <f>'Balance N'!O7324</f>
        <v>0</v>
      </c>
      <c r="H7321" s="72">
        <f>'Balance N'!P7324</f>
        <v>0</v>
      </c>
      <c r="I7321" s="74">
        <f t="shared" si="114"/>
        <v>0</v>
      </c>
    </row>
    <row r="7322" spans="1:9" ht="15.6">
      <c r="A7322" s="70">
        <f>'Balance N'!I7325</f>
        <v>0</v>
      </c>
      <c r="B7322" s="71">
        <f>'Balance N'!J7325</f>
        <v>0</v>
      </c>
      <c r="C7322" s="72">
        <f>'Balance N'!K7325</f>
        <v>0</v>
      </c>
      <c r="D7322" s="72">
        <f>'Balance N'!L7325</f>
        <v>0</v>
      </c>
      <c r="E7322" s="72">
        <f>'Balance N'!M7325</f>
        <v>0</v>
      </c>
      <c r="F7322" s="72">
        <f>'Balance N'!N7325</f>
        <v>0</v>
      </c>
      <c r="G7322" s="72">
        <f>'Balance N'!O7325</f>
        <v>0</v>
      </c>
      <c r="H7322" s="72">
        <f>'Balance N'!P7325</f>
        <v>0</v>
      </c>
      <c r="I7322" s="74">
        <f t="shared" si="114"/>
        <v>0</v>
      </c>
    </row>
    <row r="7323" spans="1:9" ht="15.6">
      <c r="A7323" s="70">
        <f>'Balance N'!I7326</f>
        <v>0</v>
      </c>
      <c r="B7323" s="71">
        <f>'Balance N'!J7326</f>
        <v>0</v>
      </c>
      <c r="C7323" s="72">
        <f>'Balance N'!K7326</f>
        <v>0</v>
      </c>
      <c r="D7323" s="72">
        <f>'Balance N'!L7326</f>
        <v>0</v>
      </c>
      <c r="E7323" s="72">
        <f>'Balance N'!M7326</f>
        <v>0</v>
      </c>
      <c r="F7323" s="72">
        <f>'Balance N'!N7326</f>
        <v>0</v>
      </c>
      <c r="G7323" s="72">
        <f>'Balance N'!O7326</f>
        <v>0</v>
      </c>
      <c r="H7323" s="72">
        <f>'Balance N'!P7326</f>
        <v>0</v>
      </c>
      <c r="I7323" s="74">
        <f t="shared" si="114"/>
        <v>0</v>
      </c>
    </row>
    <row r="7324" spans="1:9" ht="15.6">
      <c r="A7324" s="70">
        <f>'Balance N'!I7327</f>
        <v>0</v>
      </c>
      <c r="B7324" s="71">
        <f>'Balance N'!J7327</f>
        <v>0</v>
      </c>
      <c r="C7324" s="72">
        <f>'Balance N'!K7327</f>
        <v>0</v>
      </c>
      <c r="D7324" s="72">
        <f>'Balance N'!L7327</f>
        <v>0</v>
      </c>
      <c r="E7324" s="72">
        <f>'Balance N'!M7327</f>
        <v>0</v>
      </c>
      <c r="F7324" s="72">
        <f>'Balance N'!N7327</f>
        <v>0</v>
      </c>
      <c r="G7324" s="72">
        <f>'Balance N'!O7327</f>
        <v>0</v>
      </c>
      <c r="H7324" s="72">
        <f>'Balance N'!P7327</f>
        <v>0</v>
      </c>
      <c r="I7324" s="74">
        <f t="shared" si="114"/>
        <v>0</v>
      </c>
    </row>
    <row r="7325" spans="1:9" ht="15.6">
      <c r="A7325" s="70">
        <f>'Balance N'!I7328</f>
        <v>0</v>
      </c>
      <c r="B7325" s="71">
        <f>'Balance N'!J7328</f>
        <v>0</v>
      </c>
      <c r="C7325" s="72">
        <f>'Balance N'!K7328</f>
        <v>0</v>
      </c>
      <c r="D7325" s="72">
        <f>'Balance N'!L7328</f>
        <v>0</v>
      </c>
      <c r="E7325" s="72">
        <f>'Balance N'!M7328</f>
        <v>0</v>
      </c>
      <c r="F7325" s="72">
        <f>'Balance N'!N7328</f>
        <v>0</v>
      </c>
      <c r="G7325" s="72">
        <f>'Balance N'!O7328</f>
        <v>0</v>
      </c>
      <c r="H7325" s="72">
        <f>'Balance N'!P7328</f>
        <v>0</v>
      </c>
      <c r="I7325" s="74">
        <f t="shared" si="114"/>
        <v>0</v>
      </c>
    </row>
    <row r="7326" spans="1:9" ht="15.6">
      <c r="A7326" s="70">
        <f>'Balance N'!I7329</f>
        <v>0</v>
      </c>
      <c r="B7326" s="71">
        <f>'Balance N'!J7329</f>
        <v>0</v>
      </c>
      <c r="C7326" s="72">
        <f>'Balance N'!K7329</f>
        <v>0</v>
      </c>
      <c r="D7326" s="72">
        <f>'Balance N'!L7329</f>
        <v>0</v>
      </c>
      <c r="E7326" s="72">
        <f>'Balance N'!M7329</f>
        <v>0</v>
      </c>
      <c r="F7326" s="72">
        <f>'Balance N'!N7329</f>
        <v>0</v>
      </c>
      <c r="G7326" s="72">
        <f>'Balance N'!O7329</f>
        <v>0</v>
      </c>
      <c r="H7326" s="72">
        <f>'Balance N'!P7329</f>
        <v>0</v>
      </c>
      <c r="I7326" s="74">
        <f t="shared" si="114"/>
        <v>0</v>
      </c>
    </row>
    <row r="7327" spans="1:9" ht="15.6">
      <c r="A7327" s="70">
        <f>'Balance N'!I7330</f>
        <v>0</v>
      </c>
      <c r="B7327" s="71">
        <f>'Balance N'!J7330</f>
        <v>0</v>
      </c>
      <c r="C7327" s="72">
        <f>'Balance N'!K7330</f>
        <v>0</v>
      </c>
      <c r="D7327" s="72">
        <f>'Balance N'!L7330</f>
        <v>0</v>
      </c>
      <c r="E7327" s="72">
        <f>'Balance N'!M7330</f>
        <v>0</v>
      </c>
      <c r="F7327" s="72">
        <f>'Balance N'!N7330</f>
        <v>0</v>
      </c>
      <c r="G7327" s="72">
        <f>'Balance N'!O7330</f>
        <v>0</v>
      </c>
      <c r="H7327" s="72">
        <f>'Balance N'!P7330</f>
        <v>0</v>
      </c>
      <c r="I7327" s="74">
        <f t="shared" si="114"/>
        <v>0</v>
      </c>
    </row>
    <row r="7328" spans="1:9" ht="15.6">
      <c r="A7328" s="70">
        <f>'Balance N'!I7331</f>
        <v>0</v>
      </c>
      <c r="B7328" s="71">
        <f>'Balance N'!J7331</f>
        <v>0</v>
      </c>
      <c r="C7328" s="72">
        <f>'Balance N'!K7331</f>
        <v>0</v>
      </c>
      <c r="D7328" s="72">
        <f>'Balance N'!L7331</f>
        <v>0</v>
      </c>
      <c r="E7328" s="72">
        <f>'Balance N'!M7331</f>
        <v>0</v>
      </c>
      <c r="F7328" s="72">
        <f>'Balance N'!N7331</f>
        <v>0</v>
      </c>
      <c r="G7328" s="72">
        <f>'Balance N'!O7331</f>
        <v>0</v>
      </c>
      <c r="H7328" s="72">
        <f>'Balance N'!P7331</f>
        <v>0</v>
      </c>
      <c r="I7328" s="74">
        <f t="shared" si="114"/>
        <v>0</v>
      </c>
    </row>
    <row r="7329" spans="1:9" ht="15.6">
      <c r="A7329" s="70">
        <f>'Balance N'!I7332</f>
        <v>0</v>
      </c>
      <c r="B7329" s="71">
        <f>'Balance N'!J7332</f>
        <v>0</v>
      </c>
      <c r="C7329" s="72">
        <f>'Balance N'!K7332</f>
        <v>0</v>
      </c>
      <c r="D7329" s="72">
        <f>'Balance N'!L7332</f>
        <v>0</v>
      </c>
      <c r="E7329" s="72">
        <f>'Balance N'!M7332</f>
        <v>0</v>
      </c>
      <c r="F7329" s="72">
        <f>'Balance N'!N7332</f>
        <v>0</v>
      </c>
      <c r="G7329" s="72">
        <f>'Balance N'!O7332</f>
        <v>0</v>
      </c>
      <c r="H7329" s="72">
        <f>'Balance N'!P7332</f>
        <v>0</v>
      </c>
      <c r="I7329" s="74">
        <f t="shared" si="114"/>
        <v>0</v>
      </c>
    </row>
    <row r="7330" spans="1:9" ht="15.6">
      <c r="A7330" s="70">
        <f>'Balance N'!I7333</f>
        <v>0</v>
      </c>
      <c r="B7330" s="71">
        <f>'Balance N'!J7333</f>
        <v>0</v>
      </c>
      <c r="C7330" s="72">
        <f>'Balance N'!K7333</f>
        <v>0</v>
      </c>
      <c r="D7330" s="72">
        <f>'Balance N'!L7333</f>
        <v>0</v>
      </c>
      <c r="E7330" s="72">
        <f>'Balance N'!M7333</f>
        <v>0</v>
      </c>
      <c r="F7330" s="72">
        <f>'Balance N'!N7333</f>
        <v>0</v>
      </c>
      <c r="G7330" s="72">
        <f>'Balance N'!O7333</f>
        <v>0</v>
      </c>
      <c r="H7330" s="72">
        <f>'Balance N'!P7333</f>
        <v>0</v>
      </c>
      <c r="I7330" s="74">
        <f t="shared" si="114"/>
        <v>0</v>
      </c>
    </row>
    <row r="7331" spans="1:9" ht="15.6">
      <c r="A7331" s="70">
        <f>'Balance N'!I7334</f>
        <v>0</v>
      </c>
      <c r="B7331" s="71">
        <f>'Balance N'!J7334</f>
        <v>0</v>
      </c>
      <c r="C7331" s="72">
        <f>'Balance N'!K7334</f>
        <v>0</v>
      </c>
      <c r="D7331" s="72">
        <f>'Balance N'!L7334</f>
        <v>0</v>
      </c>
      <c r="E7331" s="72">
        <f>'Balance N'!M7334</f>
        <v>0</v>
      </c>
      <c r="F7331" s="72">
        <f>'Balance N'!N7334</f>
        <v>0</v>
      </c>
      <c r="G7331" s="72">
        <f>'Balance N'!O7334</f>
        <v>0</v>
      </c>
      <c r="H7331" s="72">
        <f>'Balance N'!P7334</f>
        <v>0</v>
      </c>
      <c r="I7331" s="74">
        <f t="shared" si="114"/>
        <v>0</v>
      </c>
    </row>
    <row r="7332" spans="1:9" ht="15.6">
      <c r="A7332" s="70">
        <f>'Balance N'!I7335</f>
        <v>0</v>
      </c>
      <c r="B7332" s="71">
        <f>'Balance N'!J7335</f>
        <v>0</v>
      </c>
      <c r="C7332" s="72">
        <f>'Balance N'!K7335</f>
        <v>0</v>
      </c>
      <c r="D7332" s="72">
        <f>'Balance N'!L7335</f>
        <v>0</v>
      </c>
      <c r="E7332" s="72">
        <f>'Balance N'!M7335</f>
        <v>0</v>
      </c>
      <c r="F7332" s="72">
        <f>'Balance N'!N7335</f>
        <v>0</v>
      </c>
      <c r="G7332" s="72">
        <f>'Balance N'!O7335</f>
        <v>0</v>
      </c>
      <c r="H7332" s="72">
        <f>'Balance N'!P7335</f>
        <v>0</v>
      </c>
      <c r="I7332" s="74">
        <f t="shared" si="114"/>
        <v>0</v>
      </c>
    </row>
    <row r="7333" spans="1:9" ht="15.6">
      <c r="A7333" s="70">
        <f>'Balance N'!I7336</f>
        <v>0</v>
      </c>
      <c r="B7333" s="71">
        <f>'Balance N'!J7336</f>
        <v>0</v>
      </c>
      <c r="C7333" s="72">
        <f>'Balance N'!K7336</f>
        <v>0</v>
      </c>
      <c r="D7333" s="72">
        <f>'Balance N'!L7336</f>
        <v>0</v>
      </c>
      <c r="E7333" s="72">
        <f>'Balance N'!M7336</f>
        <v>0</v>
      </c>
      <c r="F7333" s="72">
        <f>'Balance N'!N7336</f>
        <v>0</v>
      </c>
      <c r="G7333" s="72">
        <f>'Balance N'!O7336</f>
        <v>0</v>
      </c>
      <c r="H7333" s="72">
        <f>'Balance N'!P7336</f>
        <v>0</v>
      </c>
      <c r="I7333" s="74">
        <f t="shared" si="114"/>
        <v>0</v>
      </c>
    </row>
    <row r="7334" spans="1:9" ht="15.6">
      <c r="A7334" s="70">
        <f>'Balance N'!I7337</f>
        <v>0</v>
      </c>
      <c r="B7334" s="71">
        <f>'Balance N'!J7337</f>
        <v>0</v>
      </c>
      <c r="C7334" s="72">
        <f>'Balance N'!K7337</f>
        <v>0</v>
      </c>
      <c r="D7334" s="72">
        <f>'Balance N'!L7337</f>
        <v>0</v>
      </c>
      <c r="E7334" s="72">
        <f>'Balance N'!M7337</f>
        <v>0</v>
      </c>
      <c r="F7334" s="72">
        <f>'Balance N'!N7337</f>
        <v>0</v>
      </c>
      <c r="G7334" s="72">
        <f>'Balance N'!O7337</f>
        <v>0</v>
      </c>
      <c r="H7334" s="72">
        <f>'Balance N'!P7337</f>
        <v>0</v>
      </c>
      <c r="I7334" s="74">
        <f t="shared" si="114"/>
        <v>0</v>
      </c>
    </row>
    <row r="7335" spans="1:9" ht="15.6">
      <c r="A7335" s="70">
        <f>'Balance N'!I7338</f>
        <v>0</v>
      </c>
      <c r="B7335" s="71">
        <f>'Balance N'!J7338</f>
        <v>0</v>
      </c>
      <c r="C7335" s="72">
        <f>'Balance N'!K7338</f>
        <v>0</v>
      </c>
      <c r="D7335" s="72">
        <f>'Balance N'!L7338</f>
        <v>0</v>
      </c>
      <c r="E7335" s="72">
        <f>'Balance N'!M7338</f>
        <v>0</v>
      </c>
      <c r="F7335" s="72">
        <f>'Balance N'!N7338</f>
        <v>0</v>
      </c>
      <c r="G7335" s="72">
        <f>'Balance N'!O7338</f>
        <v>0</v>
      </c>
      <c r="H7335" s="72">
        <f>'Balance N'!P7338</f>
        <v>0</v>
      </c>
      <c r="I7335" s="74">
        <f t="shared" si="114"/>
        <v>0</v>
      </c>
    </row>
    <row r="7336" spans="1:9" ht="15.6">
      <c r="A7336" s="70">
        <f>'Balance N'!I7339</f>
        <v>0</v>
      </c>
      <c r="B7336" s="71">
        <f>'Balance N'!J7339</f>
        <v>0</v>
      </c>
      <c r="C7336" s="72">
        <f>'Balance N'!K7339</f>
        <v>0</v>
      </c>
      <c r="D7336" s="72">
        <f>'Balance N'!L7339</f>
        <v>0</v>
      </c>
      <c r="E7336" s="72">
        <f>'Balance N'!M7339</f>
        <v>0</v>
      </c>
      <c r="F7336" s="72">
        <f>'Balance N'!N7339</f>
        <v>0</v>
      </c>
      <c r="G7336" s="72">
        <f>'Balance N'!O7339</f>
        <v>0</v>
      </c>
      <c r="H7336" s="72">
        <f>'Balance N'!P7339</f>
        <v>0</v>
      </c>
      <c r="I7336" s="74">
        <f t="shared" si="114"/>
        <v>0</v>
      </c>
    </row>
    <row r="7337" spans="1:9" ht="15.6">
      <c r="A7337" s="70">
        <f>'Balance N'!I7340</f>
        <v>0</v>
      </c>
      <c r="B7337" s="71">
        <f>'Balance N'!J7340</f>
        <v>0</v>
      </c>
      <c r="C7337" s="72">
        <f>'Balance N'!K7340</f>
        <v>0</v>
      </c>
      <c r="D7337" s="72">
        <f>'Balance N'!L7340</f>
        <v>0</v>
      </c>
      <c r="E7337" s="72">
        <f>'Balance N'!M7340</f>
        <v>0</v>
      </c>
      <c r="F7337" s="72">
        <f>'Balance N'!N7340</f>
        <v>0</v>
      </c>
      <c r="G7337" s="72">
        <f>'Balance N'!O7340</f>
        <v>0</v>
      </c>
      <c r="H7337" s="72">
        <f>'Balance N'!P7340</f>
        <v>0</v>
      </c>
      <c r="I7337" s="74">
        <f t="shared" si="114"/>
        <v>0</v>
      </c>
    </row>
    <row r="7338" spans="1:9" ht="15.6">
      <c r="A7338" s="70">
        <f>'Balance N'!I7341</f>
        <v>0</v>
      </c>
      <c r="B7338" s="71">
        <f>'Balance N'!J7341</f>
        <v>0</v>
      </c>
      <c r="C7338" s="72">
        <f>'Balance N'!K7341</f>
        <v>0</v>
      </c>
      <c r="D7338" s="72">
        <f>'Balance N'!L7341</f>
        <v>0</v>
      </c>
      <c r="E7338" s="72">
        <f>'Balance N'!M7341</f>
        <v>0</v>
      </c>
      <c r="F7338" s="72">
        <f>'Balance N'!N7341</f>
        <v>0</v>
      </c>
      <c r="G7338" s="72">
        <f>'Balance N'!O7341</f>
        <v>0</v>
      </c>
      <c r="H7338" s="72">
        <f>'Balance N'!P7341</f>
        <v>0</v>
      </c>
      <c r="I7338" s="74">
        <f t="shared" si="114"/>
        <v>0</v>
      </c>
    </row>
    <row r="7339" spans="1:9" ht="15.6">
      <c r="A7339" s="70">
        <f>'Balance N'!I7342</f>
        <v>0</v>
      </c>
      <c r="B7339" s="71">
        <f>'Balance N'!J7342</f>
        <v>0</v>
      </c>
      <c r="C7339" s="72">
        <f>'Balance N'!K7342</f>
        <v>0</v>
      </c>
      <c r="D7339" s="72">
        <f>'Balance N'!L7342</f>
        <v>0</v>
      </c>
      <c r="E7339" s="72">
        <f>'Balance N'!M7342</f>
        <v>0</v>
      </c>
      <c r="F7339" s="72">
        <f>'Balance N'!N7342</f>
        <v>0</v>
      </c>
      <c r="G7339" s="72">
        <f>'Balance N'!O7342</f>
        <v>0</v>
      </c>
      <c r="H7339" s="72">
        <f>'Balance N'!P7342</f>
        <v>0</v>
      </c>
      <c r="I7339" s="74">
        <f t="shared" si="114"/>
        <v>0</v>
      </c>
    </row>
    <row r="7340" spans="1:9" ht="15.6">
      <c r="A7340" s="70">
        <f>'Balance N'!I7343</f>
        <v>0</v>
      </c>
      <c r="B7340" s="71">
        <f>'Balance N'!J7343</f>
        <v>0</v>
      </c>
      <c r="C7340" s="72">
        <f>'Balance N'!K7343</f>
        <v>0</v>
      </c>
      <c r="D7340" s="72">
        <f>'Balance N'!L7343</f>
        <v>0</v>
      </c>
      <c r="E7340" s="72">
        <f>'Balance N'!M7343</f>
        <v>0</v>
      </c>
      <c r="F7340" s="72">
        <f>'Balance N'!N7343</f>
        <v>0</v>
      </c>
      <c r="G7340" s="72">
        <f>'Balance N'!O7343</f>
        <v>0</v>
      </c>
      <c r="H7340" s="72">
        <f>'Balance N'!P7343</f>
        <v>0</v>
      </c>
      <c r="I7340" s="74">
        <f t="shared" si="114"/>
        <v>0</v>
      </c>
    </row>
    <row r="7341" spans="1:9" ht="15.6">
      <c r="A7341" s="70">
        <f>'Balance N'!I7344</f>
        <v>0</v>
      </c>
      <c r="B7341" s="71">
        <f>'Balance N'!J7344</f>
        <v>0</v>
      </c>
      <c r="C7341" s="72">
        <f>'Balance N'!K7344</f>
        <v>0</v>
      </c>
      <c r="D7341" s="72">
        <f>'Balance N'!L7344</f>
        <v>0</v>
      </c>
      <c r="E7341" s="72">
        <f>'Balance N'!M7344</f>
        <v>0</v>
      </c>
      <c r="F7341" s="72">
        <f>'Balance N'!N7344</f>
        <v>0</v>
      </c>
      <c r="G7341" s="72">
        <f>'Balance N'!O7344</f>
        <v>0</v>
      </c>
      <c r="H7341" s="72">
        <f>'Balance N'!P7344</f>
        <v>0</v>
      </c>
      <c r="I7341" s="74">
        <f t="shared" si="114"/>
        <v>0</v>
      </c>
    </row>
    <row r="7342" spans="1:9" ht="15.6">
      <c r="A7342" s="70">
        <f>'Balance N'!I7345</f>
        <v>0</v>
      </c>
      <c r="B7342" s="71">
        <f>'Balance N'!J7345</f>
        <v>0</v>
      </c>
      <c r="C7342" s="72">
        <f>'Balance N'!K7345</f>
        <v>0</v>
      </c>
      <c r="D7342" s="72">
        <f>'Balance N'!L7345</f>
        <v>0</v>
      </c>
      <c r="E7342" s="72">
        <f>'Balance N'!M7345</f>
        <v>0</v>
      </c>
      <c r="F7342" s="72">
        <f>'Balance N'!N7345</f>
        <v>0</v>
      </c>
      <c r="G7342" s="72">
        <f>'Balance N'!O7345</f>
        <v>0</v>
      </c>
      <c r="H7342" s="72">
        <f>'Balance N'!P7345</f>
        <v>0</v>
      </c>
      <c r="I7342" s="74">
        <f t="shared" si="114"/>
        <v>0</v>
      </c>
    </row>
    <row r="7343" spans="1:9" ht="15.6">
      <c r="A7343" s="70">
        <f>'Balance N'!I7346</f>
        <v>0</v>
      </c>
      <c r="B7343" s="71">
        <f>'Balance N'!J7346</f>
        <v>0</v>
      </c>
      <c r="C7343" s="72">
        <f>'Balance N'!K7346</f>
        <v>0</v>
      </c>
      <c r="D7343" s="72">
        <f>'Balance N'!L7346</f>
        <v>0</v>
      </c>
      <c r="E7343" s="72">
        <f>'Balance N'!M7346</f>
        <v>0</v>
      </c>
      <c r="F7343" s="72">
        <f>'Balance N'!N7346</f>
        <v>0</v>
      </c>
      <c r="G7343" s="72">
        <f>'Balance N'!O7346</f>
        <v>0</v>
      </c>
      <c r="H7343" s="72">
        <f>'Balance N'!P7346</f>
        <v>0</v>
      </c>
      <c r="I7343" s="74">
        <f t="shared" si="114"/>
        <v>0</v>
      </c>
    </row>
    <row r="7344" spans="1:9" ht="15.6">
      <c r="A7344" s="70">
        <f>'Balance N'!I7347</f>
        <v>0</v>
      </c>
      <c r="B7344" s="71">
        <f>'Balance N'!J7347</f>
        <v>0</v>
      </c>
      <c r="C7344" s="72">
        <f>'Balance N'!K7347</f>
        <v>0</v>
      </c>
      <c r="D7344" s="72">
        <f>'Balance N'!L7347</f>
        <v>0</v>
      </c>
      <c r="E7344" s="72">
        <f>'Balance N'!M7347</f>
        <v>0</v>
      </c>
      <c r="F7344" s="72">
        <f>'Balance N'!N7347</f>
        <v>0</v>
      </c>
      <c r="G7344" s="72">
        <f>'Balance N'!O7347</f>
        <v>0</v>
      </c>
      <c r="H7344" s="72">
        <f>'Balance N'!P7347</f>
        <v>0</v>
      </c>
      <c r="I7344" s="74">
        <f t="shared" si="114"/>
        <v>0</v>
      </c>
    </row>
    <row r="7345" spans="1:9" ht="15.6">
      <c r="A7345" s="70">
        <f>'Balance N'!I7348</f>
        <v>0</v>
      </c>
      <c r="B7345" s="71">
        <f>'Balance N'!J7348</f>
        <v>0</v>
      </c>
      <c r="C7345" s="72">
        <f>'Balance N'!K7348</f>
        <v>0</v>
      </c>
      <c r="D7345" s="72">
        <f>'Balance N'!L7348</f>
        <v>0</v>
      </c>
      <c r="E7345" s="72">
        <f>'Balance N'!M7348</f>
        <v>0</v>
      </c>
      <c r="F7345" s="72">
        <f>'Balance N'!N7348</f>
        <v>0</v>
      </c>
      <c r="G7345" s="72">
        <f>'Balance N'!O7348</f>
        <v>0</v>
      </c>
      <c r="H7345" s="72">
        <f>'Balance N'!P7348</f>
        <v>0</v>
      </c>
      <c r="I7345" s="74">
        <f t="shared" si="114"/>
        <v>0</v>
      </c>
    </row>
    <row r="7346" spans="1:9" ht="15.6">
      <c r="A7346" s="70">
        <f>'Balance N'!I7349</f>
        <v>0</v>
      </c>
      <c r="B7346" s="71">
        <f>'Balance N'!J7349</f>
        <v>0</v>
      </c>
      <c r="C7346" s="72">
        <f>'Balance N'!K7349</f>
        <v>0</v>
      </c>
      <c r="D7346" s="72">
        <f>'Balance N'!L7349</f>
        <v>0</v>
      </c>
      <c r="E7346" s="72">
        <f>'Balance N'!M7349</f>
        <v>0</v>
      </c>
      <c r="F7346" s="72">
        <f>'Balance N'!N7349</f>
        <v>0</v>
      </c>
      <c r="G7346" s="72">
        <f>'Balance N'!O7349</f>
        <v>0</v>
      </c>
      <c r="H7346" s="72">
        <f>'Balance N'!P7349</f>
        <v>0</v>
      </c>
      <c r="I7346" s="74">
        <f t="shared" si="114"/>
        <v>0</v>
      </c>
    </row>
    <row r="7347" spans="1:9" ht="15.6">
      <c r="A7347" s="70">
        <f>'Balance N'!I7350</f>
        <v>0</v>
      </c>
      <c r="B7347" s="71">
        <f>'Balance N'!J7350</f>
        <v>0</v>
      </c>
      <c r="C7347" s="72">
        <f>'Balance N'!K7350</f>
        <v>0</v>
      </c>
      <c r="D7347" s="72">
        <f>'Balance N'!L7350</f>
        <v>0</v>
      </c>
      <c r="E7347" s="72">
        <f>'Balance N'!M7350</f>
        <v>0</v>
      </c>
      <c r="F7347" s="72">
        <f>'Balance N'!N7350</f>
        <v>0</v>
      </c>
      <c r="G7347" s="72">
        <f>'Balance N'!O7350</f>
        <v>0</v>
      </c>
      <c r="H7347" s="72">
        <f>'Balance N'!P7350</f>
        <v>0</v>
      </c>
      <c r="I7347" s="74">
        <f t="shared" si="114"/>
        <v>0</v>
      </c>
    </row>
    <row r="7348" spans="1:9" ht="15.6">
      <c r="A7348" s="70">
        <f>'Balance N'!I7351</f>
        <v>0</v>
      </c>
      <c r="B7348" s="71">
        <f>'Balance N'!J7351</f>
        <v>0</v>
      </c>
      <c r="C7348" s="72">
        <f>'Balance N'!K7351</f>
        <v>0</v>
      </c>
      <c r="D7348" s="72">
        <f>'Balance N'!L7351</f>
        <v>0</v>
      </c>
      <c r="E7348" s="72">
        <f>'Balance N'!M7351</f>
        <v>0</v>
      </c>
      <c r="F7348" s="72">
        <f>'Balance N'!N7351</f>
        <v>0</v>
      </c>
      <c r="G7348" s="72">
        <f>'Balance N'!O7351</f>
        <v>0</v>
      </c>
      <c r="H7348" s="72">
        <f>'Balance N'!P7351</f>
        <v>0</v>
      </c>
      <c r="I7348" s="74">
        <f t="shared" si="114"/>
        <v>0</v>
      </c>
    </row>
    <row r="7349" spans="1:9" ht="15.6">
      <c r="A7349" s="70">
        <f>'Balance N'!I7352</f>
        <v>0</v>
      </c>
      <c r="B7349" s="71">
        <f>'Balance N'!J7352</f>
        <v>0</v>
      </c>
      <c r="C7349" s="72">
        <f>'Balance N'!K7352</f>
        <v>0</v>
      </c>
      <c r="D7349" s="72">
        <f>'Balance N'!L7352</f>
        <v>0</v>
      </c>
      <c r="E7349" s="72">
        <f>'Balance N'!M7352</f>
        <v>0</v>
      </c>
      <c r="F7349" s="72">
        <f>'Balance N'!N7352</f>
        <v>0</v>
      </c>
      <c r="G7349" s="72">
        <f>'Balance N'!O7352</f>
        <v>0</v>
      </c>
      <c r="H7349" s="72">
        <f>'Balance N'!P7352</f>
        <v>0</v>
      </c>
      <c r="I7349" s="74">
        <f t="shared" si="114"/>
        <v>0</v>
      </c>
    </row>
    <row r="7350" spans="1:9" ht="15.6">
      <c r="A7350" s="70">
        <f>'Balance N'!I7353</f>
        <v>0</v>
      </c>
      <c r="B7350" s="71">
        <f>'Balance N'!J7353</f>
        <v>0</v>
      </c>
      <c r="C7350" s="72">
        <f>'Balance N'!K7353</f>
        <v>0</v>
      </c>
      <c r="D7350" s="72">
        <f>'Balance N'!L7353</f>
        <v>0</v>
      </c>
      <c r="E7350" s="72">
        <f>'Balance N'!M7353</f>
        <v>0</v>
      </c>
      <c r="F7350" s="72">
        <f>'Balance N'!N7353</f>
        <v>0</v>
      </c>
      <c r="G7350" s="72">
        <f>'Balance N'!O7353</f>
        <v>0</v>
      </c>
      <c r="H7350" s="72">
        <f>'Balance N'!P7353</f>
        <v>0</v>
      </c>
      <c r="I7350" s="74">
        <f t="shared" si="114"/>
        <v>0</v>
      </c>
    </row>
    <row r="7351" spans="1:9" ht="15.6">
      <c r="A7351" s="70">
        <f>'Balance N'!I7354</f>
        <v>0</v>
      </c>
      <c r="B7351" s="71">
        <f>'Balance N'!J7354</f>
        <v>0</v>
      </c>
      <c r="C7351" s="72">
        <f>'Balance N'!K7354</f>
        <v>0</v>
      </c>
      <c r="D7351" s="72">
        <f>'Balance N'!L7354</f>
        <v>0</v>
      </c>
      <c r="E7351" s="72">
        <f>'Balance N'!M7354</f>
        <v>0</v>
      </c>
      <c r="F7351" s="72">
        <f>'Balance N'!N7354</f>
        <v>0</v>
      </c>
      <c r="G7351" s="72">
        <f>'Balance N'!O7354</f>
        <v>0</v>
      </c>
      <c r="H7351" s="72">
        <f>'Balance N'!P7354</f>
        <v>0</v>
      </c>
      <c r="I7351" s="74">
        <f t="shared" si="114"/>
        <v>0</v>
      </c>
    </row>
    <row r="7352" spans="1:9" ht="15.6">
      <c r="A7352" s="70">
        <f>'Balance N'!I7355</f>
        <v>0</v>
      </c>
      <c r="B7352" s="71">
        <f>'Balance N'!J7355</f>
        <v>0</v>
      </c>
      <c r="C7352" s="72">
        <f>'Balance N'!K7355</f>
        <v>0</v>
      </c>
      <c r="D7352" s="72">
        <f>'Balance N'!L7355</f>
        <v>0</v>
      </c>
      <c r="E7352" s="72">
        <f>'Balance N'!M7355</f>
        <v>0</v>
      </c>
      <c r="F7352" s="72">
        <f>'Balance N'!N7355</f>
        <v>0</v>
      </c>
      <c r="G7352" s="72">
        <f>'Balance N'!O7355</f>
        <v>0</v>
      </c>
      <c r="H7352" s="72">
        <f>'Balance N'!P7355</f>
        <v>0</v>
      </c>
      <c r="I7352" s="74">
        <f t="shared" si="114"/>
        <v>0</v>
      </c>
    </row>
    <row r="7353" spans="1:9" ht="15.6">
      <c r="A7353" s="70">
        <f>'Balance N'!I7356</f>
        <v>0</v>
      </c>
      <c r="B7353" s="71">
        <f>'Balance N'!J7356</f>
        <v>0</v>
      </c>
      <c r="C7353" s="72">
        <f>'Balance N'!K7356</f>
        <v>0</v>
      </c>
      <c r="D7353" s="72">
        <f>'Balance N'!L7356</f>
        <v>0</v>
      </c>
      <c r="E7353" s="72">
        <f>'Balance N'!M7356</f>
        <v>0</v>
      </c>
      <c r="F7353" s="72">
        <f>'Balance N'!N7356</f>
        <v>0</v>
      </c>
      <c r="G7353" s="72">
        <f>'Balance N'!O7356</f>
        <v>0</v>
      </c>
      <c r="H7353" s="72">
        <f>'Balance N'!P7356</f>
        <v>0</v>
      </c>
      <c r="I7353" s="74">
        <f t="shared" si="114"/>
        <v>0</v>
      </c>
    </row>
    <row r="7354" spans="1:9" ht="15.6">
      <c r="A7354" s="70">
        <f>'Balance N'!I7357</f>
        <v>0</v>
      </c>
      <c r="B7354" s="71">
        <f>'Balance N'!J7357</f>
        <v>0</v>
      </c>
      <c r="C7354" s="72">
        <f>'Balance N'!K7357</f>
        <v>0</v>
      </c>
      <c r="D7354" s="72">
        <f>'Balance N'!L7357</f>
        <v>0</v>
      </c>
      <c r="E7354" s="72">
        <f>'Balance N'!M7357</f>
        <v>0</v>
      </c>
      <c r="F7354" s="72">
        <f>'Balance N'!N7357</f>
        <v>0</v>
      </c>
      <c r="G7354" s="72">
        <f>'Balance N'!O7357</f>
        <v>0</v>
      </c>
      <c r="H7354" s="72">
        <f>'Balance N'!P7357</f>
        <v>0</v>
      </c>
      <c r="I7354" s="74">
        <f t="shared" si="114"/>
        <v>0</v>
      </c>
    </row>
    <row r="7355" spans="1:9" ht="15.6">
      <c r="A7355" s="70">
        <f>'Balance N'!I7358</f>
        <v>0</v>
      </c>
      <c r="B7355" s="71">
        <f>'Balance N'!J7358</f>
        <v>0</v>
      </c>
      <c r="C7355" s="72">
        <f>'Balance N'!K7358</f>
        <v>0</v>
      </c>
      <c r="D7355" s="72">
        <f>'Balance N'!L7358</f>
        <v>0</v>
      </c>
      <c r="E7355" s="72">
        <f>'Balance N'!M7358</f>
        <v>0</v>
      </c>
      <c r="F7355" s="72">
        <f>'Balance N'!N7358</f>
        <v>0</v>
      </c>
      <c r="G7355" s="72">
        <f>'Balance N'!O7358</f>
        <v>0</v>
      </c>
      <c r="H7355" s="72">
        <f>'Balance N'!P7358</f>
        <v>0</v>
      </c>
      <c r="I7355" s="74">
        <f t="shared" si="114"/>
        <v>0</v>
      </c>
    </row>
    <row r="7356" spans="1:9" ht="15.6">
      <c r="A7356" s="70">
        <f>'Balance N'!I7359</f>
        <v>0</v>
      </c>
      <c r="B7356" s="71">
        <f>'Balance N'!J7359</f>
        <v>0</v>
      </c>
      <c r="C7356" s="72">
        <f>'Balance N'!K7359</f>
        <v>0</v>
      </c>
      <c r="D7356" s="72">
        <f>'Balance N'!L7359</f>
        <v>0</v>
      </c>
      <c r="E7356" s="72">
        <f>'Balance N'!M7359</f>
        <v>0</v>
      </c>
      <c r="F7356" s="72">
        <f>'Balance N'!N7359</f>
        <v>0</v>
      </c>
      <c r="G7356" s="72">
        <f>'Balance N'!O7359</f>
        <v>0</v>
      </c>
      <c r="H7356" s="72">
        <f>'Balance N'!P7359</f>
        <v>0</v>
      </c>
      <c r="I7356" s="74">
        <f t="shared" si="114"/>
        <v>0</v>
      </c>
    </row>
    <row r="7357" spans="1:9" ht="15.6">
      <c r="A7357" s="70">
        <f>'Balance N'!I7360</f>
        <v>0</v>
      </c>
      <c r="B7357" s="71">
        <f>'Balance N'!J7360</f>
        <v>0</v>
      </c>
      <c r="C7357" s="72">
        <f>'Balance N'!K7360</f>
        <v>0</v>
      </c>
      <c r="D7357" s="72">
        <f>'Balance N'!L7360</f>
        <v>0</v>
      </c>
      <c r="E7357" s="72">
        <f>'Balance N'!M7360</f>
        <v>0</v>
      </c>
      <c r="F7357" s="72">
        <f>'Balance N'!N7360</f>
        <v>0</v>
      </c>
      <c r="G7357" s="72">
        <f>'Balance N'!O7360</f>
        <v>0</v>
      </c>
      <c r="H7357" s="72">
        <f>'Balance N'!P7360</f>
        <v>0</v>
      </c>
      <c r="I7357" s="74">
        <f t="shared" si="114"/>
        <v>0</v>
      </c>
    </row>
    <row r="7358" spans="1:9" ht="15.6">
      <c r="A7358" s="70">
        <f>'Balance N'!I7361</f>
        <v>0</v>
      </c>
      <c r="B7358" s="71">
        <f>'Balance N'!J7361</f>
        <v>0</v>
      </c>
      <c r="C7358" s="72">
        <f>'Balance N'!K7361</f>
        <v>0</v>
      </c>
      <c r="D7358" s="72">
        <f>'Balance N'!L7361</f>
        <v>0</v>
      </c>
      <c r="E7358" s="72">
        <f>'Balance N'!M7361</f>
        <v>0</v>
      </c>
      <c r="F7358" s="72">
        <f>'Balance N'!N7361</f>
        <v>0</v>
      </c>
      <c r="G7358" s="72">
        <f>'Balance N'!O7361</f>
        <v>0</v>
      </c>
      <c r="H7358" s="72">
        <f>'Balance N'!P7361</f>
        <v>0</v>
      </c>
      <c r="I7358" s="74">
        <f t="shared" si="114"/>
        <v>0</v>
      </c>
    </row>
    <row r="7359" spans="1:9" ht="15.6">
      <c r="A7359" s="70">
        <f>'Balance N'!I7362</f>
        <v>0</v>
      </c>
      <c r="B7359" s="71">
        <f>'Balance N'!J7362</f>
        <v>0</v>
      </c>
      <c r="C7359" s="72">
        <f>'Balance N'!K7362</f>
        <v>0</v>
      </c>
      <c r="D7359" s="72">
        <f>'Balance N'!L7362</f>
        <v>0</v>
      </c>
      <c r="E7359" s="72">
        <f>'Balance N'!M7362</f>
        <v>0</v>
      </c>
      <c r="F7359" s="72">
        <f>'Balance N'!N7362</f>
        <v>0</v>
      </c>
      <c r="G7359" s="72">
        <f>'Balance N'!O7362</f>
        <v>0</v>
      </c>
      <c r="H7359" s="72">
        <f>'Balance N'!P7362</f>
        <v>0</v>
      </c>
      <c r="I7359" s="74">
        <f t="shared" si="114"/>
        <v>0</v>
      </c>
    </row>
    <row r="7360" spans="1:9" ht="15.6">
      <c r="A7360" s="70">
        <f>'Balance N'!I7363</f>
        <v>0</v>
      </c>
      <c r="B7360" s="71">
        <f>'Balance N'!J7363</f>
        <v>0</v>
      </c>
      <c r="C7360" s="72">
        <f>'Balance N'!K7363</f>
        <v>0</v>
      </c>
      <c r="D7360" s="72">
        <f>'Balance N'!L7363</f>
        <v>0</v>
      </c>
      <c r="E7360" s="72">
        <f>'Balance N'!M7363</f>
        <v>0</v>
      </c>
      <c r="F7360" s="72">
        <f>'Balance N'!N7363</f>
        <v>0</v>
      </c>
      <c r="G7360" s="72">
        <f>'Balance N'!O7363</f>
        <v>0</v>
      </c>
      <c r="H7360" s="72">
        <f>'Balance N'!P7363</f>
        <v>0</v>
      </c>
      <c r="I7360" s="74">
        <f t="shared" si="114"/>
        <v>0</v>
      </c>
    </row>
    <row r="7361" spans="1:9" ht="15.6">
      <c r="A7361" s="70">
        <f>'Balance N'!I7364</f>
        <v>0</v>
      </c>
      <c r="B7361" s="71">
        <f>'Balance N'!J7364</f>
        <v>0</v>
      </c>
      <c r="C7361" s="72">
        <f>'Balance N'!K7364</f>
        <v>0</v>
      </c>
      <c r="D7361" s="72">
        <f>'Balance N'!L7364</f>
        <v>0</v>
      </c>
      <c r="E7361" s="72">
        <f>'Balance N'!M7364</f>
        <v>0</v>
      </c>
      <c r="F7361" s="72">
        <f>'Balance N'!N7364</f>
        <v>0</v>
      </c>
      <c r="G7361" s="72">
        <f>'Balance N'!O7364</f>
        <v>0</v>
      </c>
      <c r="H7361" s="72">
        <f>'Balance N'!P7364</f>
        <v>0</v>
      </c>
      <c r="I7361" s="74">
        <f t="shared" si="114"/>
        <v>0</v>
      </c>
    </row>
    <row r="7362" spans="1:9" ht="15.6">
      <c r="A7362" s="70">
        <f>'Balance N'!I7365</f>
        <v>0</v>
      </c>
      <c r="B7362" s="71">
        <f>'Balance N'!J7365</f>
        <v>0</v>
      </c>
      <c r="C7362" s="72">
        <f>'Balance N'!K7365</f>
        <v>0</v>
      </c>
      <c r="D7362" s="72">
        <f>'Balance N'!L7365</f>
        <v>0</v>
      </c>
      <c r="E7362" s="72">
        <f>'Balance N'!M7365</f>
        <v>0</v>
      </c>
      <c r="F7362" s="72">
        <f>'Balance N'!N7365</f>
        <v>0</v>
      </c>
      <c r="G7362" s="72">
        <f>'Balance N'!O7365</f>
        <v>0</v>
      </c>
      <c r="H7362" s="72">
        <f>'Balance N'!P7365</f>
        <v>0</v>
      </c>
      <c r="I7362" s="74">
        <f t="shared" si="114"/>
        <v>0</v>
      </c>
    </row>
    <row r="7363" spans="1:9" ht="15.6">
      <c r="A7363" s="70">
        <f>'Balance N'!I7366</f>
        <v>0</v>
      </c>
      <c r="B7363" s="71">
        <f>'Balance N'!J7366</f>
        <v>0</v>
      </c>
      <c r="C7363" s="72">
        <f>'Balance N'!K7366</f>
        <v>0</v>
      </c>
      <c r="D7363" s="72">
        <f>'Balance N'!L7366</f>
        <v>0</v>
      </c>
      <c r="E7363" s="72">
        <f>'Balance N'!M7366</f>
        <v>0</v>
      </c>
      <c r="F7363" s="72">
        <f>'Balance N'!N7366</f>
        <v>0</v>
      </c>
      <c r="G7363" s="72">
        <f>'Balance N'!O7366</f>
        <v>0</v>
      </c>
      <c r="H7363" s="72">
        <f>'Balance N'!P7366</f>
        <v>0</v>
      </c>
      <c r="I7363" s="74">
        <f t="shared" ref="I7363:I7426" si="115">(C7363-D7363)+(E7363-F7363)-(G7363-H7363)</f>
        <v>0</v>
      </c>
    </row>
    <row r="7364" spans="1:9" ht="15.6">
      <c r="A7364" s="70">
        <f>'Balance N'!I7367</f>
        <v>0</v>
      </c>
      <c r="B7364" s="71">
        <f>'Balance N'!J7367</f>
        <v>0</v>
      </c>
      <c r="C7364" s="72">
        <f>'Balance N'!K7367</f>
        <v>0</v>
      </c>
      <c r="D7364" s="72">
        <f>'Balance N'!L7367</f>
        <v>0</v>
      </c>
      <c r="E7364" s="72">
        <f>'Balance N'!M7367</f>
        <v>0</v>
      </c>
      <c r="F7364" s="72">
        <f>'Balance N'!N7367</f>
        <v>0</v>
      </c>
      <c r="G7364" s="72">
        <f>'Balance N'!O7367</f>
        <v>0</v>
      </c>
      <c r="H7364" s="72">
        <f>'Balance N'!P7367</f>
        <v>0</v>
      </c>
      <c r="I7364" s="74">
        <f t="shared" si="115"/>
        <v>0</v>
      </c>
    </row>
    <row r="7365" spans="1:9" ht="15.6">
      <c r="A7365" s="70">
        <f>'Balance N'!I7368</f>
        <v>0</v>
      </c>
      <c r="B7365" s="71">
        <f>'Balance N'!J7368</f>
        <v>0</v>
      </c>
      <c r="C7365" s="72">
        <f>'Balance N'!K7368</f>
        <v>0</v>
      </c>
      <c r="D7365" s="72">
        <f>'Balance N'!L7368</f>
        <v>0</v>
      </c>
      <c r="E7365" s="72">
        <f>'Balance N'!M7368</f>
        <v>0</v>
      </c>
      <c r="F7365" s="72">
        <f>'Balance N'!N7368</f>
        <v>0</v>
      </c>
      <c r="G7365" s="72">
        <f>'Balance N'!O7368</f>
        <v>0</v>
      </c>
      <c r="H7365" s="72">
        <f>'Balance N'!P7368</f>
        <v>0</v>
      </c>
      <c r="I7365" s="74">
        <f t="shared" si="115"/>
        <v>0</v>
      </c>
    </row>
    <row r="7366" spans="1:9" ht="15.6">
      <c r="A7366" s="70">
        <f>'Balance N'!I7369</f>
        <v>0</v>
      </c>
      <c r="B7366" s="71">
        <f>'Balance N'!J7369</f>
        <v>0</v>
      </c>
      <c r="C7366" s="72">
        <f>'Balance N'!K7369</f>
        <v>0</v>
      </c>
      <c r="D7366" s="72">
        <f>'Balance N'!L7369</f>
        <v>0</v>
      </c>
      <c r="E7366" s="72">
        <f>'Balance N'!M7369</f>
        <v>0</v>
      </c>
      <c r="F7366" s="72">
        <f>'Balance N'!N7369</f>
        <v>0</v>
      </c>
      <c r="G7366" s="72">
        <f>'Balance N'!O7369</f>
        <v>0</v>
      </c>
      <c r="H7366" s="72">
        <f>'Balance N'!P7369</f>
        <v>0</v>
      </c>
      <c r="I7366" s="74">
        <f t="shared" si="115"/>
        <v>0</v>
      </c>
    </row>
    <row r="7367" spans="1:9" ht="15.6">
      <c r="A7367" s="70">
        <f>'Balance N'!I7370</f>
        <v>0</v>
      </c>
      <c r="B7367" s="71">
        <f>'Balance N'!J7370</f>
        <v>0</v>
      </c>
      <c r="C7367" s="72">
        <f>'Balance N'!K7370</f>
        <v>0</v>
      </c>
      <c r="D7367" s="72">
        <f>'Balance N'!L7370</f>
        <v>0</v>
      </c>
      <c r="E7367" s="72">
        <f>'Balance N'!M7370</f>
        <v>0</v>
      </c>
      <c r="F7367" s="72">
        <f>'Balance N'!N7370</f>
        <v>0</v>
      </c>
      <c r="G7367" s="72">
        <f>'Balance N'!O7370</f>
        <v>0</v>
      </c>
      <c r="H7367" s="72">
        <f>'Balance N'!P7370</f>
        <v>0</v>
      </c>
      <c r="I7367" s="74">
        <f t="shared" si="115"/>
        <v>0</v>
      </c>
    </row>
    <row r="7368" spans="1:9" ht="15.6">
      <c r="A7368" s="70">
        <f>'Balance N'!I7371</f>
        <v>0</v>
      </c>
      <c r="B7368" s="71">
        <f>'Balance N'!J7371</f>
        <v>0</v>
      </c>
      <c r="C7368" s="72">
        <f>'Balance N'!K7371</f>
        <v>0</v>
      </c>
      <c r="D7368" s="72">
        <f>'Balance N'!L7371</f>
        <v>0</v>
      </c>
      <c r="E7368" s="72">
        <f>'Balance N'!M7371</f>
        <v>0</v>
      </c>
      <c r="F7368" s="72">
        <f>'Balance N'!N7371</f>
        <v>0</v>
      </c>
      <c r="G7368" s="72">
        <f>'Balance N'!O7371</f>
        <v>0</v>
      </c>
      <c r="H7368" s="72">
        <f>'Balance N'!P7371</f>
        <v>0</v>
      </c>
      <c r="I7368" s="74">
        <f t="shared" si="115"/>
        <v>0</v>
      </c>
    </row>
    <row r="7369" spans="1:9" ht="15.6">
      <c r="A7369" s="70">
        <f>'Balance N'!I7372</f>
        <v>0</v>
      </c>
      <c r="B7369" s="71">
        <f>'Balance N'!J7372</f>
        <v>0</v>
      </c>
      <c r="C7369" s="72">
        <f>'Balance N'!K7372</f>
        <v>0</v>
      </c>
      <c r="D7369" s="72">
        <f>'Balance N'!L7372</f>
        <v>0</v>
      </c>
      <c r="E7369" s="72">
        <f>'Balance N'!M7372</f>
        <v>0</v>
      </c>
      <c r="F7369" s="72">
        <f>'Balance N'!N7372</f>
        <v>0</v>
      </c>
      <c r="G7369" s="72">
        <f>'Balance N'!O7372</f>
        <v>0</v>
      </c>
      <c r="H7369" s="72">
        <f>'Balance N'!P7372</f>
        <v>0</v>
      </c>
      <c r="I7369" s="74">
        <f t="shared" si="115"/>
        <v>0</v>
      </c>
    </row>
    <row r="7370" spans="1:9" ht="15.6">
      <c r="A7370" s="70">
        <f>'Balance N'!I7373</f>
        <v>0</v>
      </c>
      <c r="B7370" s="71">
        <f>'Balance N'!J7373</f>
        <v>0</v>
      </c>
      <c r="C7370" s="72">
        <f>'Balance N'!K7373</f>
        <v>0</v>
      </c>
      <c r="D7370" s="72">
        <f>'Balance N'!L7373</f>
        <v>0</v>
      </c>
      <c r="E7370" s="72">
        <f>'Balance N'!M7373</f>
        <v>0</v>
      </c>
      <c r="F7370" s="72">
        <f>'Balance N'!N7373</f>
        <v>0</v>
      </c>
      <c r="G7370" s="72">
        <f>'Balance N'!O7373</f>
        <v>0</v>
      </c>
      <c r="H7370" s="72">
        <f>'Balance N'!P7373</f>
        <v>0</v>
      </c>
      <c r="I7370" s="74">
        <f t="shared" si="115"/>
        <v>0</v>
      </c>
    </row>
    <row r="7371" spans="1:9" ht="15.6">
      <c r="A7371" s="70">
        <f>'Balance N'!I7374</f>
        <v>0</v>
      </c>
      <c r="B7371" s="71">
        <f>'Balance N'!J7374</f>
        <v>0</v>
      </c>
      <c r="C7371" s="72">
        <f>'Balance N'!K7374</f>
        <v>0</v>
      </c>
      <c r="D7371" s="72">
        <f>'Balance N'!L7374</f>
        <v>0</v>
      </c>
      <c r="E7371" s="72">
        <f>'Balance N'!M7374</f>
        <v>0</v>
      </c>
      <c r="F7371" s="72">
        <f>'Balance N'!N7374</f>
        <v>0</v>
      </c>
      <c r="G7371" s="72">
        <f>'Balance N'!O7374</f>
        <v>0</v>
      </c>
      <c r="H7371" s="72">
        <f>'Balance N'!P7374</f>
        <v>0</v>
      </c>
      <c r="I7371" s="74">
        <f t="shared" si="115"/>
        <v>0</v>
      </c>
    </row>
    <row r="7372" spans="1:9" ht="15.6">
      <c r="A7372" s="70">
        <f>'Balance N'!I7375</f>
        <v>0</v>
      </c>
      <c r="B7372" s="71">
        <f>'Balance N'!J7375</f>
        <v>0</v>
      </c>
      <c r="C7372" s="72">
        <f>'Balance N'!K7375</f>
        <v>0</v>
      </c>
      <c r="D7372" s="72">
        <f>'Balance N'!L7375</f>
        <v>0</v>
      </c>
      <c r="E7372" s="72">
        <f>'Balance N'!M7375</f>
        <v>0</v>
      </c>
      <c r="F7372" s="72">
        <f>'Balance N'!N7375</f>
        <v>0</v>
      </c>
      <c r="G7372" s="72">
        <f>'Balance N'!O7375</f>
        <v>0</v>
      </c>
      <c r="H7372" s="72">
        <f>'Balance N'!P7375</f>
        <v>0</v>
      </c>
      <c r="I7372" s="74">
        <f t="shared" si="115"/>
        <v>0</v>
      </c>
    </row>
    <row r="7373" spans="1:9" ht="15.6">
      <c r="A7373" s="70">
        <f>'Balance N'!I7376</f>
        <v>0</v>
      </c>
      <c r="B7373" s="71">
        <f>'Balance N'!J7376</f>
        <v>0</v>
      </c>
      <c r="C7373" s="72">
        <f>'Balance N'!K7376</f>
        <v>0</v>
      </c>
      <c r="D7373" s="72">
        <f>'Balance N'!L7376</f>
        <v>0</v>
      </c>
      <c r="E7373" s="72">
        <f>'Balance N'!M7376</f>
        <v>0</v>
      </c>
      <c r="F7373" s="72">
        <f>'Balance N'!N7376</f>
        <v>0</v>
      </c>
      <c r="G7373" s="72">
        <f>'Balance N'!O7376</f>
        <v>0</v>
      </c>
      <c r="H7373" s="72">
        <f>'Balance N'!P7376</f>
        <v>0</v>
      </c>
      <c r="I7373" s="74">
        <f t="shared" si="115"/>
        <v>0</v>
      </c>
    </row>
    <row r="7374" spans="1:9" ht="15.6">
      <c r="A7374" s="70">
        <f>'Balance N'!I7377</f>
        <v>0</v>
      </c>
      <c r="B7374" s="71">
        <f>'Balance N'!J7377</f>
        <v>0</v>
      </c>
      <c r="C7374" s="72">
        <f>'Balance N'!K7377</f>
        <v>0</v>
      </c>
      <c r="D7374" s="72">
        <f>'Balance N'!L7377</f>
        <v>0</v>
      </c>
      <c r="E7374" s="72">
        <f>'Balance N'!M7377</f>
        <v>0</v>
      </c>
      <c r="F7374" s="72">
        <f>'Balance N'!N7377</f>
        <v>0</v>
      </c>
      <c r="G7374" s="72">
        <f>'Balance N'!O7377</f>
        <v>0</v>
      </c>
      <c r="H7374" s="72">
        <f>'Balance N'!P7377</f>
        <v>0</v>
      </c>
      <c r="I7374" s="74">
        <f t="shared" si="115"/>
        <v>0</v>
      </c>
    </row>
    <row r="7375" spans="1:9" ht="15.6">
      <c r="A7375" s="70">
        <f>'Balance N'!I7378</f>
        <v>0</v>
      </c>
      <c r="B7375" s="71">
        <f>'Balance N'!J7378</f>
        <v>0</v>
      </c>
      <c r="C7375" s="72">
        <f>'Balance N'!K7378</f>
        <v>0</v>
      </c>
      <c r="D7375" s="72">
        <f>'Balance N'!L7378</f>
        <v>0</v>
      </c>
      <c r="E7375" s="72">
        <f>'Balance N'!M7378</f>
        <v>0</v>
      </c>
      <c r="F7375" s="72">
        <f>'Balance N'!N7378</f>
        <v>0</v>
      </c>
      <c r="G7375" s="72">
        <f>'Balance N'!O7378</f>
        <v>0</v>
      </c>
      <c r="H7375" s="72">
        <f>'Balance N'!P7378</f>
        <v>0</v>
      </c>
      <c r="I7375" s="74">
        <f t="shared" si="115"/>
        <v>0</v>
      </c>
    </row>
    <row r="7376" spans="1:9" ht="15.6">
      <c r="A7376" s="70">
        <f>'Balance N'!I7379</f>
        <v>0</v>
      </c>
      <c r="B7376" s="71">
        <f>'Balance N'!J7379</f>
        <v>0</v>
      </c>
      <c r="C7376" s="72">
        <f>'Balance N'!K7379</f>
        <v>0</v>
      </c>
      <c r="D7376" s="72">
        <f>'Balance N'!L7379</f>
        <v>0</v>
      </c>
      <c r="E7376" s="72">
        <f>'Balance N'!M7379</f>
        <v>0</v>
      </c>
      <c r="F7376" s="72">
        <f>'Balance N'!N7379</f>
        <v>0</v>
      </c>
      <c r="G7376" s="72">
        <f>'Balance N'!O7379</f>
        <v>0</v>
      </c>
      <c r="H7376" s="72">
        <f>'Balance N'!P7379</f>
        <v>0</v>
      </c>
      <c r="I7376" s="74">
        <f t="shared" si="115"/>
        <v>0</v>
      </c>
    </row>
    <row r="7377" spans="1:9" ht="15.6">
      <c r="A7377" s="70">
        <f>'Balance N'!I7380</f>
        <v>0</v>
      </c>
      <c r="B7377" s="71">
        <f>'Balance N'!J7380</f>
        <v>0</v>
      </c>
      <c r="C7377" s="72">
        <f>'Balance N'!K7380</f>
        <v>0</v>
      </c>
      <c r="D7377" s="72">
        <f>'Balance N'!L7380</f>
        <v>0</v>
      </c>
      <c r="E7377" s="72">
        <f>'Balance N'!M7380</f>
        <v>0</v>
      </c>
      <c r="F7377" s="72">
        <f>'Balance N'!N7380</f>
        <v>0</v>
      </c>
      <c r="G7377" s="72">
        <f>'Balance N'!O7380</f>
        <v>0</v>
      </c>
      <c r="H7377" s="72">
        <f>'Balance N'!P7380</f>
        <v>0</v>
      </c>
      <c r="I7377" s="74">
        <f t="shared" si="115"/>
        <v>0</v>
      </c>
    </row>
    <row r="7378" spans="1:9" ht="15.6">
      <c r="A7378" s="70">
        <f>'Balance N'!I7381</f>
        <v>0</v>
      </c>
      <c r="B7378" s="71">
        <f>'Balance N'!J7381</f>
        <v>0</v>
      </c>
      <c r="C7378" s="72">
        <f>'Balance N'!K7381</f>
        <v>0</v>
      </c>
      <c r="D7378" s="72">
        <f>'Balance N'!L7381</f>
        <v>0</v>
      </c>
      <c r="E7378" s="72">
        <f>'Balance N'!M7381</f>
        <v>0</v>
      </c>
      <c r="F7378" s="72">
        <f>'Balance N'!N7381</f>
        <v>0</v>
      </c>
      <c r="G7378" s="72">
        <f>'Balance N'!O7381</f>
        <v>0</v>
      </c>
      <c r="H7378" s="72">
        <f>'Balance N'!P7381</f>
        <v>0</v>
      </c>
      <c r="I7378" s="74">
        <f t="shared" si="115"/>
        <v>0</v>
      </c>
    </row>
    <row r="7379" spans="1:9" ht="15.6">
      <c r="A7379" s="70">
        <f>'Balance N'!I7382</f>
        <v>0</v>
      </c>
      <c r="B7379" s="71">
        <f>'Balance N'!J7382</f>
        <v>0</v>
      </c>
      <c r="C7379" s="72">
        <f>'Balance N'!K7382</f>
        <v>0</v>
      </c>
      <c r="D7379" s="72">
        <f>'Balance N'!L7382</f>
        <v>0</v>
      </c>
      <c r="E7379" s="72">
        <f>'Balance N'!M7382</f>
        <v>0</v>
      </c>
      <c r="F7379" s="72">
        <f>'Balance N'!N7382</f>
        <v>0</v>
      </c>
      <c r="G7379" s="72">
        <f>'Balance N'!O7382</f>
        <v>0</v>
      </c>
      <c r="H7379" s="72">
        <f>'Balance N'!P7382</f>
        <v>0</v>
      </c>
      <c r="I7379" s="74">
        <f t="shared" si="115"/>
        <v>0</v>
      </c>
    </row>
    <row r="7380" spans="1:9" ht="15.6">
      <c r="A7380" s="70">
        <f>'Balance N'!I7383</f>
        <v>0</v>
      </c>
      <c r="B7380" s="71">
        <f>'Balance N'!J7383</f>
        <v>0</v>
      </c>
      <c r="C7380" s="72">
        <f>'Balance N'!K7383</f>
        <v>0</v>
      </c>
      <c r="D7380" s="72">
        <f>'Balance N'!L7383</f>
        <v>0</v>
      </c>
      <c r="E7380" s="72">
        <f>'Balance N'!M7383</f>
        <v>0</v>
      </c>
      <c r="F7380" s="72">
        <f>'Balance N'!N7383</f>
        <v>0</v>
      </c>
      <c r="G7380" s="72">
        <f>'Balance N'!O7383</f>
        <v>0</v>
      </c>
      <c r="H7380" s="72">
        <f>'Balance N'!P7383</f>
        <v>0</v>
      </c>
      <c r="I7380" s="74">
        <f t="shared" si="115"/>
        <v>0</v>
      </c>
    </row>
    <row r="7381" spans="1:9" ht="15.6">
      <c r="A7381" s="70">
        <f>'Balance N'!I7384</f>
        <v>0</v>
      </c>
      <c r="B7381" s="71">
        <f>'Balance N'!J7384</f>
        <v>0</v>
      </c>
      <c r="C7381" s="72">
        <f>'Balance N'!K7384</f>
        <v>0</v>
      </c>
      <c r="D7381" s="72">
        <f>'Balance N'!L7384</f>
        <v>0</v>
      </c>
      <c r="E7381" s="72">
        <f>'Balance N'!M7384</f>
        <v>0</v>
      </c>
      <c r="F7381" s="72">
        <f>'Balance N'!N7384</f>
        <v>0</v>
      </c>
      <c r="G7381" s="72">
        <f>'Balance N'!O7384</f>
        <v>0</v>
      </c>
      <c r="H7381" s="72">
        <f>'Balance N'!P7384</f>
        <v>0</v>
      </c>
      <c r="I7381" s="74">
        <f t="shared" si="115"/>
        <v>0</v>
      </c>
    </row>
    <row r="7382" spans="1:9" ht="15.6">
      <c r="A7382" s="70">
        <f>'Balance N'!I7385</f>
        <v>0</v>
      </c>
      <c r="B7382" s="71">
        <f>'Balance N'!J7385</f>
        <v>0</v>
      </c>
      <c r="C7382" s="72">
        <f>'Balance N'!K7385</f>
        <v>0</v>
      </c>
      <c r="D7382" s="72">
        <f>'Balance N'!L7385</f>
        <v>0</v>
      </c>
      <c r="E7382" s="72">
        <f>'Balance N'!M7385</f>
        <v>0</v>
      </c>
      <c r="F7382" s="72">
        <f>'Balance N'!N7385</f>
        <v>0</v>
      </c>
      <c r="G7382" s="72">
        <f>'Balance N'!O7385</f>
        <v>0</v>
      </c>
      <c r="H7382" s="72">
        <f>'Balance N'!P7385</f>
        <v>0</v>
      </c>
      <c r="I7382" s="74">
        <f t="shared" si="115"/>
        <v>0</v>
      </c>
    </row>
    <row r="7383" spans="1:9" ht="15.6">
      <c r="A7383" s="70">
        <f>'Balance N'!I7386</f>
        <v>0</v>
      </c>
      <c r="B7383" s="71">
        <f>'Balance N'!J7386</f>
        <v>0</v>
      </c>
      <c r="C7383" s="72">
        <f>'Balance N'!K7386</f>
        <v>0</v>
      </c>
      <c r="D7383" s="72">
        <f>'Balance N'!L7386</f>
        <v>0</v>
      </c>
      <c r="E7383" s="72">
        <f>'Balance N'!M7386</f>
        <v>0</v>
      </c>
      <c r="F7383" s="72">
        <f>'Balance N'!N7386</f>
        <v>0</v>
      </c>
      <c r="G7383" s="72">
        <f>'Balance N'!O7386</f>
        <v>0</v>
      </c>
      <c r="H7383" s="72">
        <f>'Balance N'!P7386</f>
        <v>0</v>
      </c>
      <c r="I7383" s="74">
        <f t="shared" si="115"/>
        <v>0</v>
      </c>
    </row>
    <row r="7384" spans="1:9" ht="15.6">
      <c r="A7384" s="70">
        <f>'Balance N'!I7387</f>
        <v>0</v>
      </c>
      <c r="B7384" s="71">
        <f>'Balance N'!J7387</f>
        <v>0</v>
      </c>
      <c r="C7384" s="72">
        <f>'Balance N'!K7387</f>
        <v>0</v>
      </c>
      <c r="D7384" s="72">
        <f>'Balance N'!L7387</f>
        <v>0</v>
      </c>
      <c r="E7384" s="72">
        <f>'Balance N'!M7387</f>
        <v>0</v>
      </c>
      <c r="F7384" s="72">
        <f>'Balance N'!N7387</f>
        <v>0</v>
      </c>
      <c r="G7384" s="72">
        <f>'Balance N'!O7387</f>
        <v>0</v>
      </c>
      <c r="H7384" s="72">
        <f>'Balance N'!P7387</f>
        <v>0</v>
      </c>
      <c r="I7384" s="74">
        <f t="shared" si="115"/>
        <v>0</v>
      </c>
    </row>
    <row r="7385" spans="1:9" ht="15.6">
      <c r="A7385" s="70">
        <f>'Balance N'!I7388</f>
        <v>0</v>
      </c>
      <c r="B7385" s="71">
        <f>'Balance N'!J7388</f>
        <v>0</v>
      </c>
      <c r="C7385" s="72">
        <f>'Balance N'!K7388</f>
        <v>0</v>
      </c>
      <c r="D7385" s="72">
        <f>'Balance N'!L7388</f>
        <v>0</v>
      </c>
      <c r="E7385" s="72">
        <f>'Balance N'!M7388</f>
        <v>0</v>
      </c>
      <c r="F7385" s="72">
        <f>'Balance N'!N7388</f>
        <v>0</v>
      </c>
      <c r="G7385" s="72">
        <f>'Balance N'!O7388</f>
        <v>0</v>
      </c>
      <c r="H7385" s="72">
        <f>'Balance N'!P7388</f>
        <v>0</v>
      </c>
      <c r="I7385" s="74">
        <f t="shared" si="115"/>
        <v>0</v>
      </c>
    </row>
    <row r="7386" spans="1:9" ht="15.6">
      <c r="A7386" s="70">
        <f>'Balance N'!I7389</f>
        <v>0</v>
      </c>
      <c r="B7386" s="71">
        <f>'Balance N'!J7389</f>
        <v>0</v>
      </c>
      <c r="C7386" s="72">
        <f>'Balance N'!K7389</f>
        <v>0</v>
      </c>
      <c r="D7386" s="72">
        <f>'Balance N'!L7389</f>
        <v>0</v>
      </c>
      <c r="E7386" s="72">
        <f>'Balance N'!M7389</f>
        <v>0</v>
      </c>
      <c r="F7386" s="72">
        <f>'Balance N'!N7389</f>
        <v>0</v>
      </c>
      <c r="G7386" s="72">
        <f>'Balance N'!O7389</f>
        <v>0</v>
      </c>
      <c r="H7386" s="72">
        <f>'Balance N'!P7389</f>
        <v>0</v>
      </c>
      <c r="I7386" s="74">
        <f t="shared" si="115"/>
        <v>0</v>
      </c>
    </row>
    <row r="7387" spans="1:9" ht="15.6">
      <c r="A7387" s="70">
        <f>'Balance N'!I7390</f>
        <v>0</v>
      </c>
      <c r="B7387" s="71">
        <f>'Balance N'!J7390</f>
        <v>0</v>
      </c>
      <c r="C7387" s="72">
        <f>'Balance N'!K7390</f>
        <v>0</v>
      </c>
      <c r="D7387" s="72">
        <f>'Balance N'!L7390</f>
        <v>0</v>
      </c>
      <c r="E7387" s="72">
        <f>'Balance N'!M7390</f>
        <v>0</v>
      </c>
      <c r="F7387" s="72">
        <f>'Balance N'!N7390</f>
        <v>0</v>
      </c>
      <c r="G7387" s="72">
        <f>'Balance N'!O7390</f>
        <v>0</v>
      </c>
      <c r="H7387" s="72">
        <f>'Balance N'!P7390</f>
        <v>0</v>
      </c>
      <c r="I7387" s="74">
        <f t="shared" si="115"/>
        <v>0</v>
      </c>
    </row>
    <row r="7388" spans="1:9" ht="15.6">
      <c r="A7388" s="70">
        <f>'Balance N'!I7391</f>
        <v>0</v>
      </c>
      <c r="B7388" s="71">
        <f>'Balance N'!J7391</f>
        <v>0</v>
      </c>
      <c r="C7388" s="72">
        <f>'Balance N'!K7391</f>
        <v>0</v>
      </c>
      <c r="D7388" s="72">
        <f>'Balance N'!L7391</f>
        <v>0</v>
      </c>
      <c r="E7388" s="72">
        <f>'Balance N'!M7391</f>
        <v>0</v>
      </c>
      <c r="F7388" s="72">
        <f>'Balance N'!N7391</f>
        <v>0</v>
      </c>
      <c r="G7388" s="72">
        <f>'Balance N'!O7391</f>
        <v>0</v>
      </c>
      <c r="H7388" s="72">
        <f>'Balance N'!P7391</f>
        <v>0</v>
      </c>
      <c r="I7388" s="74">
        <f t="shared" si="115"/>
        <v>0</v>
      </c>
    </row>
    <row r="7389" spans="1:9" ht="15.6">
      <c r="A7389" s="70">
        <f>'Balance N'!I7392</f>
        <v>0</v>
      </c>
      <c r="B7389" s="71">
        <f>'Balance N'!J7392</f>
        <v>0</v>
      </c>
      <c r="C7389" s="72">
        <f>'Balance N'!K7392</f>
        <v>0</v>
      </c>
      <c r="D7389" s="72">
        <f>'Balance N'!L7392</f>
        <v>0</v>
      </c>
      <c r="E7389" s="72">
        <f>'Balance N'!M7392</f>
        <v>0</v>
      </c>
      <c r="F7389" s="72">
        <f>'Balance N'!N7392</f>
        <v>0</v>
      </c>
      <c r="G7389" s="72">
        <f>'Balance N'!O7392</f>
        <v>0</v>
      </c>
      <c r="H7389" s="72">
        <f>'Balance N'!P7392</f>
        <v>0</v>
      </c>
      <c r="I7389" s="74">
        <f t="shared" si="115"/>
        <v>0</v>
      </c>
    </row>
    <row r="7390" spans="1:9" ht="15.6">
      <c r="A7390" s="70">
        <f>'Balance N'!I7393</f>
        <v>0</v>
      </c>
      <c r="B7390" s="71">
        <f>'Balance N'!J7393</f>
        <v>0</v>
      </c>
      <c r="C7390" s="72">
        <f>'Balance N'!K7393</f>
        <v>0</v>
      </c>
      <c r="D7390" s="72">
        <f>'Balance N'!L7393</f>
        <v>0</v>
      </c>
      <c r="E7390" s="72">
        <f>'Balance N'!M7393</f>
        <v>0</v>
      </c>
      <c r="F7390" s="72">
        <f>'Balance N'!N7393</f>
        <v>0</v>
      </c>
      <c r="G7390" s="72">
        <f>'Balance N'!O7393</f>
        <v>0</v>
      </c>
      <c r="H7390" s="72">
        <f>'Balance N'!P7393</f>
        <v>0</v>
      </c>
      <c r="I7390" s="74">
        <f t="shared" si="115"/>
        <v>0</v>
      </c>
    </row>
    <row r="7391" spans="1:9" ht="15.6">
      <c r="A7391" s="70">
        <f>'Balance N'!I7394</f>
        <v>0</v>
      </c>
      <c r="B7391" s="71">
        <f>'Balance N'!J7394</f>
        <v>0</v>
      </c>
      <c r="C7391" s="72">
        <f>'Balance N'!K7394</f>
        <v>0</v>
      </c>
      <c r="D7391" s="72">
        <f>'Balance N'!L7394</f>
        <v>0</v>
      </c>
      <c r="E7391" s="72">
        <f>'Balance N'!M7394</f>
        <v>0</v>
      </c>
      <c r="F7391" s="72">
        <f>'Balance N'!N7394</f>
        <v>0</v>
      </c>
      <c r="G7391" s="72">
        <f>'Balance N'!O7394</f>
        <v>0</v>
      </c>
      <c r="H7391" s="72">
        <f>'Balance N'!P7394</f>
        <v>0</v>
      </c>
      <c r="I7391" s="74">
        <f t="shared" si="115"/>
        <v>0</v>
      </c>
    </row>
    <row r="7392" spans="1:9" ht="15.6">
      <c r="A7392" s="70">
        <f>'Balance N'!I7395</f>
        <v>0</v>
      </c>
      <c r="B7392" s="71">
        <f>'Balance N'!J7395</f>
        <v>0</v>
      </c>
      <c r="C7392" s="72">
        <f>'Balance N'!K7395</f>
        <v>0</v>
      </c>
      <c r="D7392" s="72">
        <f>'Balance N'!L7395</f>
        <v>0</v>
      </c>
      <c r="E7392" s="72">
        <f>'Balance N'!M7395</f>
        <v>0</v>
      </c>
      <c r="F7392" s="72">
        <f>'Balance N'!N7395</f>
        <v>0</v>
      </c>
      <c r="G7392" s="72">
        <f>'Balance N'!O7395</f>
        <v>0</v>
      </c>
      <c r="H7392" s="72">
        <f>'Balance N'!P7395</f>
        <v>0</v>
      </c>
      <c r="I7392" s="74">
        <f t="shared" si="115"/>
        <v>0</v>
      </c>
    </row>
    <row r="7393" spans="1:9" ht="15.6">
      <c r="A7393" s="70">
        <f>'Balance N'!I7396</f>
        <v>0</v>
      </c>
      <c r="B7393" s="71">
        <f>'Balance N'!J7396</f>
        <v>0</v>
      </c>
      <c r="C7393" s="72">
        <f>'Balance N'!K7396</f>
        <v>0</v>
      </c>
      <c r="D7393" s="72">
        <f>'Balance N'!L7396</f>
        <v>0</v>
      </c>
      <c r="E7393" s="72">
        <f>'Balance N'!M7396</f>
        <v>0</v>
      </c>
      <c r="F7393" s="72">
        <f>'Balance N'!N7396</f>
        <v>0</v>
      </c>
      <c r="G7393" s="72">
        <f>'Balance N'!O7396</f>
        <v>0</v>
      </c>
      <c r="H7393" s="72">
        <f>'Balance N'!P7396</f>
        <v>0</v>
      </c>
      <c r="I7393" s="74">
        <f t="shared" si="115"/>
        <v>0</v>
      </c>
    </row>
    <row r="7394" spans="1:9" ht="15.6">
      <c r="A7394" s="70">
        <f>'Balance N'!I7397</f>
        <v>0</v>
      </c>
      <c r="B7394" s="71">
        <f>'Balance N'!J7397</f>
        <v>0</v>
      </c>
      <c r="C7394" s="72">
        <f>'Balance N'!K7397</f>
        <v>0</v>
      </c>
      <c r="D7394" s="72">
        <f>'Balance N'!L7397</f>
        <v>0</v>
      </c>
      <c r="E7394" s="72">
        <f>'Balance N'!M7397</f>
        <v>0</v>
      </c>
      <c r="F7394" s="72">
        <f>'Balance N'!N7397</f>
        <v>0</v>
      </c>
      <c r="G7394" s="72">
        <f>'Balance N'!O7397</f>
        <v>0</v>
      </c>
      <c r="H7394" s="72">
        <f>'Balance N'!P7397</f>
        <v>0</v>
      </c>
      <c r="I7394" s="74">
        <f t="shared" si="115"/>
        <v>0</v>
      </c>
    </row>
    <row r="7395" spans="1:9" ht="15.6">
      <c r="A7395" s="70">
        <f>'Balance N'!I7398</f>
        <v>0</v>
      </c>
      <c r="B7395" s="71">
        <f>'Balance N'!J7398</f>
        <v>0</v>
      </c>
      <c r="C7395" s="72">
        <f>'Balance N'!K7398</f>
        <v>0</v>
      </c>
      <c r="D7395" s="72">
        <f>'Balance N'!L7398</f>
        <v>0</v>
      </c>
      <c r="E7395" s="72">
        <f>'Balance N'!M7398</f>
        <v>0</v>
      </c>
      <c r="F7395" s="72">
        <f>'Balance N'!N7398</f>
        <v>0</v>
      </c>
      <c r="G7395" s="72">
        <f>'Balance N'!O7398</f>
        <v>0</v>
      </c>
      <c r="H7395" s="72">
        <f>'Balance N'!P7398</f>
        <v>0</v>
      </c>
      <c r="I7395" s="74">
        <f t="shared" si="115"/>
        <v>0</v>
      </c>
    </row>
    <row r="7396" spans="1:9" ht="15.6">
      <c r="A7396" s="70">
        <f>'Balance N'!I7399</f>
        <v>0</v>
      </c>
      <c r="B7396" s="71">
        <f>'Balance N'!J7399</f>
        <v>0</v>
      </c>
      <c r="C7396" s="72">
        <f>'Balance N'!K7399</f>
        <v>0</v>
      </c>
      <c r="D7396" s="72">
        <f>'Balance N'!L7399</f>
        <v>0</v>
      </c>
      <c r="E7396" s="72">
        <f>'Balance N'!M7399</f>
        <v>0</v>
      </c>
      <c r="F7396" s="72">
        <f>'Balance N'!N7399</f>
        <v>0</v>
      </c>
      <c r="G7396" s="72">
        <f>'Balance N'!O7399</f>
        <v>0</v>
      </c>
      <c r="H7396" s="72">
        <f>'Balance N'!P7399</f>
        <v>0</v>
      </c>
      <c r="I7396" s="74">
        <f t="shared" si="115"/>
        <v>0</v>
      </c>
    </row>
    <row r="7397" spans="1:9" ht="15.6">
      <c r="A7397" s="70">
        <f>'Balance N'!I7400</f>
        <v>0</v>
      </c>
      <c r="B7397" s="71">
        <f>'Balance N'!J7400</f>
        <v>0</v>
      </c>
      <c r="C7397" s="72">
        <f>'Balance N'!K7400</f>
        <v>0</v>
      </c>
      <c r="D7397" s="72">
        <f>'Balance N'!L7400</f>
        <v>0</v>
      </c>
      <c r="E7397" s="72">
        <f>'Balance N'!M7400</f>
        <v>0</v>
      </c>
      <c r="F7397" s="72">
        <f>'Balance N'!N7400</f>
        <v>0</v>
      </c>
      <c r="G7397" s="72">
        <f>'Balance N'!O7400</f>
        <v>0</v>
      </c>
      <c r="H7397" s="72">
        <f>'Balance N'!P7400</f>
        <v>0</v>
      </c>
      <c r="I7397" s="74">
        <f t="shared" si="115"/>
        <v>0</v>
      </c>
    </row>
    <row r="7398" spans="1:9" ht="15.6">
      <c r="A7398" s="70">
        <f>'Balance N'!I7401</f>
        <v>0</v>
      </c>
      <c r="B7398" s="71">
        <f>'Balance N'!J7401</f>
        <v>0</v>
      </c>
      <c r="C7398" s="72">
        <f>'Balance N'!K7401</f>
        <v>0</v>
      </c>
      <c r="D7398" s="72">
        <f>'Balance N'!L7401</f>
        <v>0</v>
      </c>
      <c r="E7398" s="72">
        <f>'Balance N'!M7401</f>
        <v>0</v>
      </c>
      <c r="F7398" s="72">
        <f>'Balance N'!N7401</f>
        <v>0</v>
      </c>
      <c r="G7398" s="72">
        <f>'Balance N'!O7401</f>
        <v>0</v>
      </c>
      <c r="H7398" s="72">
        <f>'Balance N'!P7401</f>
        <v>0</v>
      </c>
      <c r="I7398" s="74">
        <f t="shared" si="115"/>
        <v>0</v>
      </c>
    </row>
    <row r="7399" spans="1:9" ht="15.6">
      <c r="A7399" s="70">
        <f>'Balance N'!I7402</f>
        <v>0</v>
      </c>
      <c r="B7399" s="71">
        <f>'Balance N'!J7402</f>
        <v>0</v>
      </c>
      <c r="C7399" s="72">
        <f>'Balance N'!K7402</f>
        <v>0</v>
      </c>
      <c r="D7399" s="72">
        <f>'Balance N'!L7402</f>
        <v>0</v>
      </c>
      <c r="E7399" s="72">
        <f>'Balance N'!M7402</f>
        <v>0</v>
      </c>
      <c r="F7399" s="72">
        <f>'Balance N'!N7402</f>
        <v>0</v>
      </c>
      <c r="G7399" s="72">
        <f>'Balance N'!O7402</f>
        <v>0</v>
      </c>
      <c r="H7399" s="72">
        <f>'Balance N'!P7402</f>
        <v>0</v>
      </c>
      <c r="I7399" s="74">
        <f t="shared" si="115"/>
        <v>0</v>
      </c>
    </row>
    <row r="7400" spans="1:9" ht="15.6">
      <c r="A7400" s="70">
        <f>'Balance N'!I7403</f>
        <v>0</v>
      </c>
      <c r="B7400" s="71">
        <f>'Balance N'!J7403</f>
        <v>0</v>
      </c>
      <c r="C7400" s="72">
        <f>'Balance N'!K7403</f>
        <v>0</v>
      </c>
      <c r="D7400" s="72">
        <f>'Balance N'!L7403</f>
        <v>0</v>
      </c>
      <c r="E7400" s="72">
        <f>'Balance N'!M7403</f>
        <v>0</v>
      </c>
      <c r="F7400" s="72">
        <f>'Balance N'!N7403</f>
        <v>0</v>
      </c>
      <c r="G7400" s="72">
        <f>'Balance N'!O7403</f>
        <v>0</v>
      </c>
      <c r="H7400" s="72">
        <f>'Balance N'!P7403</f>
        <v>0</v>
      </c>
      <c r="I7400" s="74">
        <f t="shared" si="115"/>
        <v>0</v>
      </c>
    </row>
    <row r="7401" spans="1:9" ht="15.6">
      <c r="A7401" s="70">
        <f>'Balance N'!I7404</f>
        <v>0</v>
      </c>
      <c r="B7401" s="71">
        <f>'Balance N'!J7404</f>
        <v>0</v>
      </c>
      <c r="C7401" s="72">
        <f>'Balance N'!K7404</f>
        <v>0</v>
      </c>
      <c r="D7401" s="72">
        <f>'Balance N'!L7404</f>
        <v>0</v>
      </c>
      <c r="E7401" s="72">
        <f>'Balance N'!M7404</f>
        <v>0</v>
      </c>
      <c r="F7401" s="72">
        <f>'Balance N'!N7404</f>
        <v>0</v>
      </c>
      <c r="G7401" s="72">
        <f>'Balance N'!O7404</f>
        <v>0</v>
      </c>
      <c r="H7401" s="72">
        <f>'Balance N'!P7404</f>
        <v>0</v>
      </c>
      <c r="I7401" s="74">
        <f t="shared" si="115"/>
        <v>0</v>
      </c>
    </row>
    <row r="7402" spans="1:9" ht="15.6">
      <c r="A7402" s="70">
        <f>'Balance N'!I7405</f>
        <v>0</v>
      </c>
      <c r="B7402" s="71">
        <f>'Balance N'!J7405</f>
        <v>0</v>
      </c>
      <c r="C7402" s="72">
        <f>'Balance N'!K7405</f>
        <v>0</v>
      </c>
      <c r="D7402" s="72">
        <f>'Balance N'!L7405</f>
        <v>0</v>
      </c>
      <c r="E7402" s="72">
        <f>'Balance N'!M7405</f>
        <v>0</v>
      </c>
      <c r="F7402" s="72">
        <f>'Balance N'!N7405</f>
        <v>0</v>
      </c>
      <c r="G7402" s="72">
        <f>'Balance N'!O7405</f>
        <v>0</v>
      </c>
      <c r="H7402" s="72">
        <f>'Balance N'!P7405</f>
        <v>0</v>
      </c>
      <c r="I7402" s="74">
        <f t="shared" si="115"/>
        <v>0</v>
      </c>
    </row>
    <row r="7403" spans="1:9" ht="15.6">
      <c r="A7403" s="70">
        <f>'Balance N'!I7406</f>
        <v>0</v>
      </c>
      <c r="B7403" s="71">
        <f>'Balance N'!J7406</f>
        <v>0</v>
      </c>
      <c r="C7403" s="72">
        <f>'Balance N'!K7406</f>
        <v>0</v>
      </c>
      <c r="D7403" s="72">
        <f>'Balance N'!L7406</f>
        <v>0</v>
      </c>
      <c r="E7403" s="72">
        <f>'Balance N'!M7406</f>
        <v>0</v>
      </c>
      <c r="F7403" s="72">
        <f>'Balance N'!N7406</f>
        <v>0</v>
      </c>
      <c r="G7403" s="72">
        <f>'Balance N'!O7406</f>
        <v>0</v>
      </c>
      <c r="H7403" s="72">
        <f>'Balance N'!P7406</f>
        <v>0</v>
      </c>
      <c r="I7403" s="74">
        <f t="shared" si="115"/>
        <v>0</v>
      </c>
    </row>
    <row r="7404" spans="1:9" ht="15.6">
      <c r="A7404" s="70">
        <f>'Balance N'!I7407</f>
        <v>0</v>
      </c>
      <c r="B7404" s="71">
        <f>'Balance N'!J7407</f>
        <v>0</v>
      </c>
      <c r="C7404" s="72">
        <f>'Balance N'!K7407</f>
        <v>0</v>
      </c>
      <c r="D7404" s="72">
        <f>'Balance N'!L7407</f>
        <v>0</v>
      </c>
      <c r="E7404" s="72">
        <f>'Balance N'!M7407</f>
        <v>0</v>
      </c>
      <c r="F7404" s="72">
        <f>'Balance N'!N7407</f>
        <v>0</v>
      </c>
      <c r="G7404" s="72">
        <f>'Balance N'!O7407</f>
        <v>0</v>
      </c>
      <c r="H7404" s="72">
        <f>'Balance N'!P7407</f>
        <v>0</v>
      </c>
      <c r="I7404" s="74">
        <f t="shared" si="115"/>
        <v>0</v>
      </c>
    </row>
    <row r="7405" spans="1:9" ht="15.6">
      <c r="A7405" s="70">
        <f>'Balance N'!I7408</f>
        <v>0</v>
      </c>
      <c r="B7405" s="71">
        <f>'Balance N'!J7408</f>
        <v>0</v>
      </c>
      <c r="C7405" s="72">
        <f>'Balance N'!K7408</f>
        <v>0</v>
      </c>
      <c r="D7405" s="72">
        <f>'Balance N'!L7408</f>
        <v>0</v>
      </c>
      <c r="E7405" s="72">
        <f>'Balance N'!M7408</f>
        <v>0</v>
      </c>
      <c r="F7405" s="72">
        <f>'Balance N'!N7408</f>
        <v>0</v>
      </c>
      <c r="G7405" s="72">
        <f>'Balance N'!O7408</f>
        <v>0</v>
      </c>
      <c r="H7405" s="72">
        <f>'Balance N'!P7408</f>
        <v>0</v>
      </c>
      <c r="I7405" s="74">
        <f t="shared" si="115"/>
        <v>0</v>
      </c>
    </row>
    <row r="7406" spans="1:9" ht="15.6">
      <c r="A7406" s="70">
        <f>'Balance N'!I7409</f>
        <v>0</v>
      </c>
      <c r="B7406" s="71">
        <f>'Balance N'!J7409</f>
        <v>0</v>
      </c>
      <c r="C7406" s="72">
        <f>'Balance N'!K7409</f>
        <v>0</v>
      </c>
      <c r="D7406" s="72">
        <f>'Balance N'!L7409</f>
        <v>0</v>
      </c>
      <c r="E7406" s="72">
        <f>'Balance N'!M7409</f>
        <v>0</v>
      </c>
      <c r="F7406" s="72">
        <f>'Balance N'!N7409</f>
        <v>0</v>
      </c>
      <c r="G7406" s="72">
        <f>'Balance N'!O7409</f>
        <v>0</v>
      </c>
      <c r="H7406" s="72">
        <f>'Balance N'!P7409</f>
        <v>0</v>
      </c>
      <c r="I7406" s="74">
        <f t="shared" si="115"/>
        <v>0</v>
      </c>
    </row>
    <row r="7407" spans="1:9" ht="15.6">
      <c r="A7407" s="70">
        <f>'Balance N'!I7410</f>
        <v>0</v>
      </c>
      <c r="B7407" s="71">
        <f>'Balance N'!J7410</f>
        <v>0</v>
      </c>
      <c r="C7407" s="72">
        <f>'Balance N'!K7410</f>
        <v>0</v>
      </c>
      <c r="D7407" s="72">
        <f>'Balance N'!L7410</f>
        <v>0</v>
      </c>
      <c r="E7407" s="72">
        <f>'Balance N'!M7410</f>
        <v>0</v>
      </c>
      <c r="F7407" s="72">
        <f>'Balance N'!N7410</f>
        <v>0</v>
      </c>
      <c r="G7407" s="72">
        <f>'Balance N'!O7410</f>
        <v>0</v>
      </c>
      <c r="H7407" s="72">
        <f>'Balance N'!P7410</f>
        <v>0</v>
      </c>
      <c r="I7407" s="74">
        <f t="shared" si="115"/>
        <v>0</v>
      </c>
    </row>
    <row r="7408" spans="1:9" ht="15.6">
      <c r="A7408" s="70">
        <f>'Balance N'!I7411</f>
        <v>0</v>
      </c>
      <c r="B7408" s="71">
        <f>'Balance N'!J7411</f>
        <v>0</v>
      </c>
      <c r="C7408" s="72">
        <f>'Balance N'!K7411</f>
        <v>0</v>
      </c>
      <c r="D7408" s="72">
        <f>'Balance N'!L7411</f>
        <v>0</v>
      </c>
      <c r="E7408" s="72">
        <f>'Balance N'!M7411</f>
        <v>0</v>
      </c>
      <c r="F7408" s="72">
        <f>'Balance N'!N7411</f>
        <v>0</v>
      </c>
      <c r="G7408" s="72">
        <f>'Balance N'!O7411</f>
        <v>0</v>
      </c>
      <c r="H7408" s="72">
        <f>'Balance N'!P7411</f>
        <v>0</v>
      </c>
      <c r="I7408" s="74">
        <f t="shared" si="115"/>
        <v>0</v>
      </c>
    </row>
    <row r="7409" spans="1:9" ht="15.6">
      <c r="A7409" s="70">
        <f>'Balance N'!I7412</f>
        <v>0</v>
      </c>
      <c r="B7409" s="71">
        <f>'Balance N'!J7412</f>
        <v>0</v>
      </c>
      <c r="C7409" s="72">
        <f>'Balance N'!K7412</f>
        <v>0</v>
      </c>
      <c r="D7409" s="72">
        <f>'Balance N'!L7412</f>
        <v>0</v>
      </c>
      <c r="E7409" s="72">
        <f>'Balance N'!M7412</f>
        <v>0</v>
      </c>
      <c r="F7409" s="72">
        <f>'Balance N'!N7412</f>
        <v>0</v>
      </c>
      <c r="G7409" s="72">
        <f>'Balance N'!O7412</f>
        <v>0</v>
      </c>
      <c r="H7409" s="72">
        <f>'Balance N'!P7412</f>
        <v>0</v>
      </c>
      <c r="I7409" s="74">
        <f t="shared" si="115"/>
        <v>0</v>
      </c>
    </row>
    <row r="7410" spans="1:9" ht="15.6">
      <c r="A7410" s="70">
        <f>'Balance N'!I7413</f>
        <v>0</v>
      </c>
      <c r="B7410" s="71">
        <f>'Balance N'!J7413</f>
        <v>0</v>
      </c>
      <c r="C7410" s="72">
        <f>'Balance N'!K7413</f>
        <v>0</v>
      </c>
      <c r="D7410" s="72">
        <f>'Balance N'!L7413</f>
        <v>0</v>
      </c>
      <c r="E7410" s="72">
        <f>'Balance N'!M7413</f>
        <v>0</v>
      </c>
      <c r="F7410" s="72">
        <f>'Balance N'!N7413</f>
        <v>0</v>
      </c>
      <c r="G7410" s="72">
        <f>'Balance N'!O7413</f>
        <v>0</v>
      </c>
      <c r="H7410" s="72">
        <f>'Balance N'!P7413</f>
        <v>0</v>
      </c>
      <c r="I7410" s="74">
        <f t="shared" si="115"/>
        <v>0</v>
      </c>
    </row>
    <row r="7411" spans="1:9" ht="15.6">
      <c r="A7411" s="70">
        <f>'Balance N'!I7414</f>
        <v>0</v>
      </c>
      <c r="B7411" s="71">
        <f>'Balance N'!J7414</f>
        <v>0</v>
      </c>
      <c r="C7411" s="72">
        <f>'Balance N'!K7414</f>
        <v>0</v>
      </c>
      <c r="D7411" s="72">
        <f>'Balance N'!L7414</f>
        <v>0</v>
      </c>
      <c r="E7411" s="72">
        <f>'Balance N'!M7414</f>
        <v>0</v>
      </c>
      <c r="F7411" s="72">
        <f>'Balance N'!N7414</f>
        <v>0</v>
      </c>
      <c r="G7411" s="72">
        <f>'Balance N'!O7414</f>
        <v>0</v>
      </c>
      <c r="H7411" s="72">
        <f>'Balance N'!P7414</f>
        <v>0</v>
      </c>
      <c r="I7411" s="74">
        <f t="shared" si="115"/>
        <v>0</v>
      </c>
    </row>
    <row r="7412" spans="1:9" ht="15.6">
      <c r="A7412" s="70">
        <f>'Balance N'!I7415</f>
        <v>0</v>
      </c>
      <c r="B7412" s="71">
        <f>'Balance N'!J7415</f>
        <v>0</v>
      </c>
      <c r="C7412" s="72">
        <f>'Balance N'!K7415</f>
        <v>0</v>
      </c>
      <c r="D7412" s="72">
        <f>'Balance N'!L7415</f>
        <v>0</v>
      </c>
      <c r="E7412" s="72">
        <f>'Balance N'!M7415</f>
        <v>0</v>
      </c>
      <c r="F7412" s="72">
        <f>'Balance N'!N7415</f>
        <v>0</v>
      </c>
      <c r="G7412" s="72">
        <f>'Balance N'!O7415</f>
        <v>0</v>
      </c>
      <c r="H7412" s="72">
        <f>'Balance N'!P7415</f>
        <v>0</v>
      </c>
      <c r="I7412" s="74">
        <f t="shared" si="115"/>
        <v>0</v>
      </c>
    </row>
    <row r="7413" spans="1:9" ht="15.6">
      <c r="A7413" s="70">
        <f>'Balance N'!I7416</f>
        <v>0</v>
      </c>
      <c r="B7413" s="71">
        <f>'Balance N'!J7416</f>
        <v>0</v>
      </c>
      <c r="C7413" s="72">
        <f>'Balance N'!K7416</f>
        <v>0</v>
      </c>
      <c r="D7413" s="72">
        <f>'Balance N'!L7416</f>
        <v>0</v>
      </c>
      <c r="E7413" s="72">
        <f>'Balance N'!M7416</f>
        <v>0</v>
      </c>
      <c r="F7413" s="72">
        <f>'Balance N'!N7416</f>
        <v>0</v>
      </c>
      <c r="G7413" s="72">
        <f>'Balance N'!O7416</f>
        <v>0</v>
      </c>
      <c r="H7413" s="72">
        <f>'Balance N'!P7416</f>
        <v>0</v>
      </c>
      <c r="I7413" s="74">
        <f t="shared" si="115"/>
        <v>0</v>
      </c>
    </row>
    <row r="7414" spans="1:9" ht="15.6">
      <c r="A7414" s="70">
        <f>'Balance N'!I7417</f>
        <v>0</v>
      </c>
      <c r="B7414" s="71">
        <f>'Balance N'!J7417</f>
        <v>0</v>
      </c>
      <c r="C7414" s="72">
        <f>'Balance N'!K7417</f>
        <v>0</v>
      </c>
      <c r="D7414" s="72">
        <f>'Balance N'!L7417</f>
        <v>0</v>
      </c>
      <c r="E7414" s="72">
        <f>'Balance N'!M7417</f>
        <v>0</v>
      </c>
      <c r="F7414" s="72">
        <f>'Balance N'!N7417</f>
        <v>0</v>
      </c>
      <c r="G7414" s="72">
        <f>'Balance N'!O7417</f>
        <v>0</v>
      </c>
      <c r="H7414" s="72">
        <f>'Balance N'!P7417</f>
        <v>0</v>
      </c>
      <c r="I7414" s="74">
        <f t="shared" si="115"/>
        <v>0</v>
      </c>
    </row>
    <row r="7415" spans="1:9" ht="15.6">
      <c r="A7415" s="70">
        <f>'Balance N'!I7418</f>
        <v>0</v>
      </c>
      <c r="B7415" s="71">
        <f>'Balance N'!J7418</f>
        <v>0</v>
      </c>
      <c r="C7415" s="72">
        <f>'Balance N'!K7418</f>
        <v>0</v>
      </c>
      <c r="D7415" s="72">
        <f>'Balance N'!L7418</f>
        <v>0</v>
      </c>
      <c r="E7415" s="72">
        <f>'Balance N'!M7418</f>
        <v>0</v>
      </c>
      <c r="F7415" s="72">
        <f>'Balance N'!N7418</f>
        <v>0</v>
      </c>
      <c r="G7415" s="72">
        <f>'Balance N'!O7418</f>
        <v>0</v>
      </c>
      <c r="H7415" s="72">
        <f>'Balance N'!P7418</f>
        <v>0</v>
      </c>
      <c r="I7415" s="74">
        <f t="shared" si="115"/>
        <v>0</v>
      </c>
    </row>
    <row r="7416" spans="1:9" ht="15.6">
      <c r="A7416" s="70">
        <f>'Balance N'!I7419</f>
        <v>0</v>
      </c>
      <c r="B7416" s="71">
        <f>'Balance N'!J7419</f>
        <v>0</v>
      </c>
      <c r="C7416" s="72">
        <f>'Balance N'!K7419</f>
        <v>0</v>
      </c>
      <c r="D7416" s="72">
        <f>'Balance N'!L7419</f>
        <v>0</v>
      </c>
      <c r="E7416" s="72">
        <f>'Balance N'!M7419</f>
        <v>0</v>
      </c>
      <c r="F7416" s="72">
        <f>'Balance N'!N7419</f>
        <v>0</v>
      </c>
      <c r="G7416" s="72">
        <f>'Balance N'!O7419</f>
        <v>0</v>
      </c>
      <c r="H7416" s="72">
        <f>'Balance N'!P7419</f>
        <v>0</v>
      </c>
      <c r="I7416" s="74">
        <f t="shared" si="115"/>
        <v>0</v>
      </c>
    </row>
    <row r="7417" spans="1:9" ht="15.6">
      <c r="A7417" s="70">
        <f>'Balance N'!I7420</f>
        <v>0</v>
      </c>
      <c r="B7417" s="71">
        <f>'Balance N'!J7420</f>
        <v>0</v>
      </c>
      <c r="C7417" s="72">
        <f>'Balance N'!K7420</f>
        <v>0</v>
      </c>
      <c r="D7417" s="72">
        <f>'Balance N'!L7420</f>
        <v>0</v>
      </c>
      <c r="E7417" s="72">
        <f>'Balance N'!M7420</f>
        <v>0</v>
      </c>
      <c r="F7417" s="72">
        <f>'Balance N'!N7420</f>
        <v>0</v>
      </c>
      <c r="G7417" s="72">
        <f>'Balance N'!O7420</f>
        <v>0</v>
      </c>
      <c r="H7417" s="72">
        <f>'Balance N'!P7420</f>
        <v>0</v>
      </c>
      <c r="I7417" s="74">
        <f t="shared" si="115"/>
        <v>0</v>
      </c>
    </row>
    <row r="7418" spans="1:9" ht="15.6">
      <c r="A7418" s="70">
        <f>'Balance N'!I7421</f>
        <v>0</v>
      </c>
      <c r="B7418" s="71">
        <f>'Balance N'!J7421</f>
        <v>0</v>
      </c>
      <c r="C7418" s="72">
        <f>'Balance N'!K7421</f>
        <v>0</v>
      </c>
      <c r="D7418" s="72">
        <f>'Balance N'!L7421</f>
        <v>0</v>
      </c>
      <c r="E7418" s="72">
        <f>'Balance N'!M7421</f>
        <v>0</v>
      </c>
      <c r="F7418" s="72">
        <f>'Balance N'!N7421</f>
        <v>0</v>
      </c>
      <c r="G7418" s="72">
        <f>'Balance N'!O7421</f>
        <v>0</v>
      </c>
      <c r="H7418" s="72">
        <f>'Balance N'!P7421</f>
        <v>0</v>
      </c>
      <c r="I7418" s="74">
        <f t="shared" si="115"/>
        <v>0</v>
      </c>
    </row>
    <row r="7419" spans="1:9" ht="15.6">
      <c r="A7419" s="70">
        <f>'Balance N'!I7422</f>
        <v>0</v>
      </c>
      <c r="B7419" s="71">
        <f>'Balance N'!J7422</f>
        <v>0</v>
      </c>
      <c r="C7419" s="72">
        <f>'Balance N'!K7422</f>
        <v>0</v>
      </c>
      <c r="D7419" s="72">
        <f>'Balance N'!L7422</f>
        <v>0</v>
      </c>
      <c r="E7419" s="72">
        <f>'Balance N'!M7422</f>
        <v>0</v>
      </c>
      <c r="F7419" s="72">
        <f>'Balance N'!N7422</f>
        <v>0</v>
      </c>
      <c r="G7419" s="72">
        <f>'Balance N'!O7422</f>
        <v>0</v>
      </c>
      <c r="H7419" s="72">
        <f>'Balance N'!P7422</f>
        <v>0</v>
      </c>
      <c r="I7419" s="74">
        <f t="shared" si="115"/>
        <v>0</v>
      </c>
    </row>
    <row r="7420" spans="1:9" ht="15.6">
      <c r="A7420" s="70">
        <f>'Balance N'!I7423</f>
        <v>0</v>
      </c>
      <c r="B7420" s="71">
        <f>'Balance N'!J7423</f>
        <v>0</v>
      </c>
      <c r="C7420" s="72">
        <f>'Balance N'!K7423</f>
        <v>0</v>
      </c>
      <c r="D7420" s="72">
        <f>'Balance N'!L7423</f>
        <v>0</v>
      </c>
      <c r="E7420" s="72">
        <f>'Balance N'!M7423</f>
        <v>0</v>
      </c>
      <c r="F7420" s="72">
        <f>'Balance N'!N7423</f>
        <v>0</v>
      </c>
      <c r="G7420" s="72">
        <f>'Balance N'!O7423</f>
        <v>0</v>
      </c>
      <c r="H7420" s="72">
        <f>'Balance N'!P7423</f>
        <v>0</v>
      </c>
      <c r="I7420" s="74">
        <f t="shared" si="115"/>
        <v>0</v>
      </c>
    </row>
    <row r="7421" spans="1:9" ht="15.6">
      <c r="A7421" s="70">
        <f>'Balance N'!I7424</f>
        <v>0</v>
      </c>
      <c r="B7421" s="71">
        <f>'Balance N'!J7424</f>
        <v>0</v>
      </c>
      <c r="C7421" s="72">
        <f>'Balance N'!K7424</f>
        <v>0</v>
      </c>
      <c r="D7421" s="72">
        <f>'Balance N'!L7424</f>
        <v>0</v>
      </c>
      <c r="E7421" s="72">
        <f>'Balance N'!M7424</f>
        <v>0</v>
      </c>
      <c r="F7421" s="72">
        <f>'Balance N'!N7424</f>
        <v>0</v>
      </c>
      <c r="G7421" s="72">
        <f>'Balance N'!O7424</f>
        <v>0</v>
      </c>
      <c r="H7421" s="72">
        <f>'Balance N'!P7424</f>
        <v>0</v>
      </c>
      <c r="I7421" s="74">
        <f t="shared" si="115"/>
        <v>0</v>
      </c>
    </row>
    <row r="7422" spans="1:9" ht="15.6">
      <c r="A7422" s="70">
        <f>'Balance N'!I7425</f>
        <v>0</v>
      </c>
      <c r="B7422" s="71">
        <f>'Balance N'!J7425</f>
        <v>0</v>
      </c>
      <c r="C7422" s="72">
        <f>'Balance N'!K7425</f>
        <v>0</v>
      </c>
      <c r="D7422" s="72">
        <f>'Balance N'!L7425</f>
        <v>0</v>
      </c>
      <c r="E7422" s="72">
        <f>'Balance N'!M7425</f>
        <v>0</v>
      </c>
      <c r="F7422" s="72">
        <f>'Balance N'!N7425</f>
        <v>0</v>
      </c>
      <c r="G7422" s="72">
        <f>'Balance N'!O7425</f>
        <v>0</v>
      </c>
      <c r="H7422" s="72">
        <f>'Balance N'!P7425</f>
        <v>0</v>
      </c>
      <c r="I7422" s="74">
        <f t="shared" si="115"/>
        <v>0</v>
      </c>
    </row>
    <row r="7423" spans="1:9" ht="15.6">
      <c r="A7423" s="70">
        <f>'Balance N'!I7426</f>
        <v>0</v>
      </c>
      <c r="B7423" s="71">
        <f>'Balance N'!J7426</f>
        <v>0</v>
      </c>
      <c r="C7423" s="72">
        <f>'Balance N'!K7426</f>
        <v>0</v>
      </c>
      <c r="D7423" s="72">
        <f>'Balance N'!L7426</f>
        <v>0</v>
      </c>
      <c r="E7423" s="72">
        <f>'Balance N'!M7426</f>
        <v>0</v>
      </c>
      <c r="F7423" s="72">
        <f>'Balance N'!N7426</f>
        <v>0</v>
      </c>
      <c r="G7423" s="72">
        <f>'Balance N'!O7426</f>
        <v>0</v>
      </c>
      <c r="H7423" s="72">
        <f>'Balance N'!P7426</f>
        <v>0</v>
      </c>
      <c r="I7423" s="74">
        <f t="shared" si="115"/>
        <v>0</v>
      </c>
    </row>
    <row r="7424" spans="1:9" ht="15.6">
      <c r="A7424" s="70">
        <f>'Balance N'!I7427</f>
        <v>0</v>
      </c>
      <c r="B7424" s="71">
        <f>'Balance N'!J7427</f>
        <v>0</v>
      </c>
      <c r="C7424" s="72">
        <f>'Balance N'!K7427</f>
        <v>0</v>
      </c>
      <c r="D7424" s="72">
        <f>'Balance N'!L7427</f>
        <v>0</v>
      </c>
      <c r="E7424" s="72">
        <f>'Balance N'!M7427</f>
        <v>0</v>
      </c>
      <c r="F7424" s="72">
        <f>'Balance N'!N7427</f>
        <v>0</v>
      </c>
      <c r="G7424" s="72">
        <f>'Balance N'!O7427</f>
        <v>0</v>
      </c>
      <c r="H7424" s="72">
        <f>'Balance N'!P7427</f>
        <v>0</v>
      </c>
      <c r="I7424" s="74">
        <f t="shared" si="115"/>
        <v>0</v>
      </c>
    </row>
    <row r="7425" spans="1:9" ht="15.6">
      <c r="A7425" s="70">
        <f>'Balance N'!I7428</f>
        <v>0</v>
      </c>
      <c r="B7425" s="71">
        <f>'Balance N'!J7428</f>
        <v>0</v>
      </c>
      <c r="C7425" s="72">
        <f>'Balance N'!K7428</f>
        <v>0</v>
      </c>
      <c r="D7425" s="72">
        <f>'Balance N'!L7428</f>
        <v>0</v>
      </c>
      <c r="E7425" s="72">
        <f>'Balance N'!M7428</f>
        <v>0</v>
      </c>
      <c r="F7425" s="72">
        <f>'Balance N'!N7428</f>
        <v>0</v>
      </c>
      <c r="G7425" s="72">
        <f>'Balance N'!O7428</f>
        <v>0</v>
      </c>
      <c r="H7425" s="72">
        <f>'Balance N'!P7428</f>
        <v>0</v>
      </c>
      <c r="I7425" s="74">
        <f t="shared" si="115"/>
        <v>0</v>
      </c>
    </row>
    <row r="7426" spans="1:9" ht="15.6">
      <c r="A7426" s="70">
        <f>'Balance N'!I7429</f>
        <v>0</v>
      </c>
      <c r="B7426" s="71">
        <f>'Balance N'!J7429</f>
        <v>0</v>
      </c>
      <c r="C7426" s="72">
        <f>'Balance N'!K7429</f>
        <v>0</v>
      </c>
      <c r="D7426" s="72">
        <f>'Balance N'!L7429</f>
        <v>0</v>
      </c>
      <c r="E7426" s="72">
        <f>'Balance N'!M7429</f>
        <v>0</v>
      </c>
      <c r="F7426" s="72">
        <f>'Balance N'!N7429</f>
        <v>0</v>
      </c>
      <c r="G7426" s="72">
        <f>'Balance N'!O7429</f>
        <v>0</v>
      </c>
      <c r="H7426" s="72">
        <f>'Balance N'!P7429</f>
        <v>0</v>
      </c>
      <c r="I7426" s="74">
        <f t="shared" si="115"/>
        <v>0</v>
      </c>
    </row>
    <row r="7427" spans="1:9" ht="15.6">
      <c r="A7427" s="70">
        <f>'Balance N'!I7430</f>
        <v>0</v>
      </c>
      <c r="B7427" s="71">
        <f>'Balance N'!J7430</f>
        <v>0</v>
      </c>
      <c r="C7427" s="72">
        <f>'Balance N'!K7430</f>
        <v>0</v>
      </c>
      <c r="D7427" s="72">
        <f>'Balance N'!L7430</f>
        <v>0</v>
      </c>
      <c r="E7427" s="72">
        <f>'Balance N'!M7430</f>
        <v>0</v>
      </c>
      <c r="F7427" s="72">
        <f>'Balance N'!N7430</f>
        <v>0</v>
      </c>
      <c r="G7427" s="72">
        <f>'Balance N'!O7430</f>
        <v>0</v>
      </c>
      <c r="H7427" s="72">
        <f>'Balance N'!P7430</f>
        <v>0</v>
      </c>
      <c r="I7427" s="74">
        <f t="shared" ref="I7427:I7490" si="116">(C7427-D7427)+(E7427-F7427)-(G7427-H7427)</f>
        <v>0</v>
      </c>
    </row>
    <row r="7428" spans="1:9" ht="15.6">
      <c r="A7428" s="70">
        <f>'Balance N'!I7431</f>
        <v>0</v>
      </c>
      <c r="B7428" s="71">
        <f>'Balance N'!J7431</f>
        <v>0</v>
      </c>
      <c r="C7428" s="72">
        <f>'Balance N'!K7431</f>
        <v>0</v>
      </c>
      <c r="D7428" s="72">
        <f>'Balance N'!L7431</f>
        <v>0</v>
      </c>
      <c r="E7428" s="72">
        <f>'Balance N'!M7431</f>
        <v>0</v>
      </c>
      <c r="F7428" s="72">
        <f>'Balance N'!N7431</f>
        <v>0</v>
      </c>
      <c r="G7428" s="72">
        <f>'Balance N'!O7431</f>
        <v>0</v>
      </c>
      <c r="H7428" s="72">
        <f>'Balance N'!P7431</f>
        <v>0</v>
      </c>
      <c r="I7428" s="74">
        <f t="shared" si="116"/>
        <v>0</v>
      </c>
    </row>
    <row r="7429" spans="1:9" ht="15.6">
      <c r="A7429" s="70">
        <f>'Balance N'!I7432</f>
        <v>0</v>
      </c>
      <c r="B7429" s="71">
        <f>'Balance N'!J7432</f>
        <v>0</v>
      </c>
      <c r="C7429" s="72">
        <f>'Balance N'!K7432</f>
        <v>0</v>
      </c>
      <c r="D7429" s="72">
        <f>'Balance N'!L7432</f>
        <v>0</v>
      </c>
      <c r="E7429" s="72">
        <f>'Balance N'!M7432</f>
        <v>0</v>
      </c>
      <c r="F7429" s="72">
        <f>'Balance N'!N7432</f>
        <v>0</v>
      </c>
      <c r="G7429" s="72">
        <f>'Balance N'!O7432</f>
        <v>0</v>
      </c>
      <c r="H7429" s="72">
        <f>'Balance N'!P7432</f>
        <v>0</v>
      </c>
      <c r="I7429" s="74">
        <f t="shared" si="116"/>
        <v>0</v>
      </c>
    </row>
    <row r="7430" spans="1:9" ht="15.6">
      <c r="A7430" s="70">
        <f>'Balance N'!I7433</f>
        <v>0</v>
      </c>
      <c r="B7430" s="71">
        <f>'Balance N'!J7433</f>
        <v>0</v>
      </c>
      <c r="C7430" s="72">
        <f>'Balance N'!K7433</f>
        <v>0</v>
      </c>
      <c r="D7430" s="72">
        <f>'Balance N'!L7433</f>
        <v>0</v>
      </c>
      <c r="E7430" s="72">
        <f>'Balance N'!M7433</f>
        <v>0</v>
      </c>
      <c r="F7430" s="72">
        <f>'Balance N'!N7433</f>
        <v>0</v>
      </c>
      <c r="G7430" s="72">
        <f>'Balance N'!O7433</f>
        <v>0</v>
      </c>
      <c r="H7430" s="72">
        <f>'Balance N'!P7433</f>
        <v>0</v>
      </c>
      <c r="I7430" s="74">
        <f t="shared" si="116"/>
        <v>0</v>
      </c>
    </row>
    <row r="7431" spans="1:9" ht="15.6">
      <c r="A7431" s="70">
        <f>'Balance N'!I7434</f>
        <v>0</v>
      </c>
      <c r="B7431" s="71">
        <f>'Balance N'!J7434</f>
        <v>0</v>
      </c>
      <c r="C7431" s="72">
        <f>'Balance N'!K7434</f>
        <v>0</v>
      </c>
      <c r="D7431" s="72">
        <f>'Balance N'!L7434</f>
        <v>0</v>
      </c>
      <c r="E7431" s="72">
        <f>'Balance N'!M7434</f>
        <v>0</v>
      </c>
      <c r="F7431" s="72">
        <f>'Balance N'!N7434</f>
        <v>0</v>
      </c>
      <c r="G7431" s="72">
        <f>'Balance N'!O7434</f>
        <v>0</v>
      </c>
      <c r="H7431" s="72">
        <f>'Balance N'!P7434</f>
        <v>0</v>
      </c>
      <c r="I7431" s="74">
        <f t="shared" si="116"/>
        <v>0</v>
      </c>
    </row>
    <row r="7432" spans="1:9" ht="15.6">
      <c r="A7432" s="70">
        <f>'Balance N'!I7435</f>
        <v>0</v>
      </c>
      <c r="B7432" s="71">
        <f>'Balance N'!J7435</f>
        <v>0</v>
      </c>
      <c r="C7432" s="72">
        <f>'Balance N'!K7435</f>
        <v>0</v>
      </c>
      <c r="D7432" s="72">
        <f>'Balance N'!L7435</f>
        <v>0</v>
      </c>
      <c r="E7432" s="72">
        <f>'Balance N'!M7435</f>
        <v>0</v>
      </c>
      <c r="F7432" s="72">
        <f>'Balance N'!N7435</f>
        <v>0</v>
      </c>
      <c r="G7432" s="72">
        <f>'Balance N'!O7435</f>
        <v>0</v>
      </c>
      <c r="H7432" s="72">
        <f>'Balance N'!P7435</f>
        <v>0</v>
      </c>
      <c r="I7432" s="74">
        <f t="shared" si="116"/>
        <v>0</v>
      </c>
    </row>
    <row r="7433" spans="1:9" ht="15.6">
      <c r="A7433" s="70">
        <f>'Balance N'!I7436</f>
        <v>0</v>
      </c>
      <c r="B7433" s="71">
        <f>'Balance N'!J7436</f>
        <v>0</v>
      </c>
      <c r="C7433" s="72">
        <f>'Balance N'!K7436</f>
        <v>0</v>
      </c>
      <c r="D7433" s="72">
        <f>'Balance N'!L7436</f>
        <v>0</v>
      </c>
      <c r="E7433" s="72">
        <f>'Balance N'!M7436</f>
        <v>0</v>
      </c>
      <c r="F7433" s="72">
        <f>'Balance N'!N7436</f>
        <v>0</v>
      </c>
      <c r="G7433" s="72">
        <f>'Balance N'!O7436</f>
        <v>0</v>
      </c>
      <c r="H7433" s="72">
        <f>'Balance N'!P7436</f>
        <v>0</v>
      </c>
      <c r="I7433" s="74">
        <f t="shared" si="116"/>
        <v>0</v>
      </c>
    </row>
    <row r="7434" spans="1:9" ht="15.6">
      <c r="A7434" s="70">
        <f>'Balance N'!I7437</f>
        <v>0</v>
      </c>
      <c r="B7434" s="71">
        <f>'Balance N'!J7437</f>
        <v>0</v>
      </c>
      <c r="C7434" s="72">
        <f>'Balance N'!K7437</f>
        <v>0</v>
      </c>
      <c r="D7434" s="72">
        <f>'Balance N'!L7437</f>
        <v>0</v>
      </c>
      <c r="E7434" s="72">
        <f>'Balance N'!M7437</f>
        <v>0</v>
      </c>
      <c r="F7434" s="72">
        <f>'Balance N'!N7437</f>
        <v>0</v>
      </c>
      <c r="G7434" s="72">
        <f>'Balance N'!O7437</f>
        <v>0</v>
      </c>
      <c r="H7434" s="72">
        <f>'Balance N'!P7437</f>
        <v>0</v>
      </c>
      <c r="I7434" s="74">
        <f t="shared" si="116"/>
        <v>0</v>
      </c>
    </row>
    <row r="7435" spans="1:9" ht="15.6">
      <c r="A7435" s="70">
        <f>'Balance N'!I7438</f>
        <v>0</v>
      </c>
      <c r="B7435" s="71">
        <f>'Balance N'!J7438</f>
        <v>0</v>
      </c>
      <c r="C7435" s="72">
        <f>'Balance N'!K7438</f>
        <v>0</v>
      </c>
      <c r="D7435" s="72">
        <f>'Balance N'!L7438</f>
        <v>0</v>
      </c>
      <c r="E7435" s="72">
        <f>'Balance N'!M7438</f>
        <v>0</v>
      </c>
      <c r="F7435" s="72">
        <f>'Balance N'!N7438</f>
        <v>0</v>
      </c>
      <c r="G7435" s="72">
        <f>'Balance N'!O7438</f>
        <v>0</v>
      </c>
      <c r="H7435" s="72">
        <f>'Balance N'!P7438</f>
        <v>0</v>
      </c>
      <c r="I7435" s="74">
        <f t="shared" si="116"/>
        <v>0</v>
      </c>
    </row>
    <row r="7436" spans="1:9" ht="15.6">
      <c r="A7436" s="70">
        <f>'Balance N'!I7439</f>
        <v>0</v>
      </c>
      <c r="B7436" s="71">
        <f>'Balance N'!J7439</f>
        <v>0</v>
      </c>
      <c r="C7436" s="72">
        <f>'Balance N'!K7439</f>
        <v>0</v>
      </c>
      <c r="D7436" s="72">
        <f>'Balance N'!L7439</f>
        <v>0</v>
      </c>
      <c r="E7436" s="72">
        <f>'Balance N'!M7439</f>
        <v>0</v>
      </c>
      <c r="F7436" s="72">
        <f>'Balance N'!N7439</f>
        <v>0</v>
      </c>
      <c r="G7436" s="72">
        <f>'Balance N'!O7439</f>
        <v>0</v>
      </c>
      <c r="H7436" s="72">
        <f>'Balance N'!P7439</f>
        <v>0</v>
      </c>
      <c r="I7436" s="74">
        <f t="shared" si="116"/>
        <v>0</v>
      </c>
    </row>
    <row r="7437" spans="1:9" ht="15.6">
      <c r="A7437" s="70">
        <f>'Balance N'!I7440</f>
        <v>0</v>
      </c>
      <c r="B7437" s="71">
        <f>'Balance N'!J7440</f>
        <v>0</v>
      </c>
      <c r="C7437" s="72">
        <f>'Balance N'!K7440</f>
        <v>0</v>
      </c>
      <c r="D7437" s="72">
        <f>'Balance N'!L7440</f>
        <v>0</v>
      </c>
      <c r="E7437" s="72">
        <f>'Balance N'!M7440</f>
        <v>0</v>
      </c>
      <c r="F7437" s="72">
        <f>'Balance N'!N7440</f>
        <v>0</v>
      </c>
      <c r="G7437" s="72">
        <f>'Balance N'!O7440</f>
        <v>0</v>
      </c>
      <c r="H7437" s="72">
        <f>'Balance N'!P7440</f>
        <v>0</v>
      </c>
      <c r="I7437" s="74">
        <f t="shared" si="116"/>
        <v>0</v>
      </c>
    </row>
    <row r="7438" spans="1:9" ht="15.6">
      <c r="A7438" s="70">
        <f>'Balance N'!I7441</f>
        <v>0</v>
      </c>
      <c r="B7438" s="71">
        <f>'Balance N'!J7441</f>
        <v>0</v>
      </c>
      <c r="C7438" s="72">
        <f>'Balance N'!K7441</f>
        <v>0</v>
      </c>
      <c r="D7438" s="72">
        <f>'Balance N'!L7441</f>
        <v>0</v>
      </c>
      <c r="E7438" s="72">
        <f>'Balance N'!M7441</f>
        <v>0</v>
      </c>
      <c r="F7438" s="72">
        <f>'Balance N'!N7441</f>
        <v>0</v>
      </c>
      <c r="G7438" s="72">
        <f>'Balance N'!O7441</f>
        <v>0</v>
      </c>
      <c r="H7438" s="72">
        <f>'Balance N'!P7441</f>
        <v>0</v>
      </c>
      <c r="I7438" s="74">
        <f t="shared" si="116"/>
        <v>0</v>
      </c>
    </row>
    <row r="7439" spans="1:9" ht="15.6">
      <c r="A7439" s="70">
        <f>'Balance N'!I7442</f>
        <v>0</v>
      </c>
      <c r="B7439" s="71">
        <f>'Balance N'!J7442</f>
        <v>0</v>
      </c>
      <c r="C7439" s="72">
        <f>'Balance N'!K7442</f>
        <v>0</v>
      </c>
      <c r="D7439" s="72">
        <f>'Balance N'!L7442</f>
        <v>0</v>
      </c>
      <c r="E7439" s="72">
        <f>'Balance N'!M7442</f>
        <v>0</v>
      </c>
      <c r="F7439" s="72">
        <f>'Balance N'!N7442</f>
        <v>0</v>
      </c>
      <c r="G7439" s="72">
        <f>'Balance N'!O7442</f>
        <v>0</v>
      </c>
      <c r="H7439" s="72">
        <f>'Balance N'!P7442</f>
        <v>0</v>
      </c>
      <c r="I7439" s="74">
        <f t="shared" si="116"/>
        <v>0</v>
      </c>
    </row>
    <row r="7440" spans="1:9" ht="15.6">
      <c r="A7440" s="70">
        <f>'Balance N'!I7443</f>
        <v>0</v>
      </c>
      <c r="B7440" s="71">
        <f>'Balance N'!J7443</f>
        <v>0</v>
      </c>
      <c r="C7440" s="72">
        <f>'Balance N'!K7443</f>
        <v>0</v>
      </c>
      <c r="D7440" s="72">
        <f>'Balance N'!L7443</f>
        <v>0</v>
      </c>
      <c r="E7440" s="72">
        <f>'Balance N'!M7443</f>
        <v>0</v>
      </c>
      <c r="F7440" s="72">
        <f>'Balance N'!N7443</f>
        <v>0</v>
      </c>
      <c r="G7440" s="72">
        <f>'Balance N'!O7443</f>
        <v>0</v>
      </c>
      <c r="H7440" s="72">
        <f>'Balance N'!P7443</f>
        <v>0</v>
      </c>
      <c r="I7440" s="74">
        <f t="shared" si="116"/>
        <v>0</v>
      </c>
    </row>
    <row r="7441" spans="1:9" ht="15.6">
      <c r="A7441" s="70">
        <f>'Balance N'!I7444</f>
        <v>0</v>
      </c>
      <c r="B7441" s="71">
        <f>'Balance N'!J7444</f>
        <v>0</v>
      </c>
      <c r="C7441" s="72">
        <f>'Balance N'!K7444</f>
        <v>0</v>
      </c>
      <c r="D7441" s="72">
        <f>'Balance N'!L7444</f>
        <v>0</v>
      </c>
      <c r="E7441" s="72">
        <f>'Balance N'!M7444</f>
        <v>0</v>
      </c>
      <c r="F7441" s="72">
        <f>'Balance N'!N7444</f>
        <v>0</v>
      </c>
      <c r="G7441" s="72">
        <f>'Balance N'!O7444</f>
        <v>0</v>
      </c>
      <c r="H7441" s="72">
        <f>'Balance N'!P7444</f>
        <v>0</v>
      </c>
      <c r="I7441" s="74">
        <f t="shared" si="116"/>
        <v>0</v>
      </c>
    </row>
    <row r="7442" spans="1:9" ht="15.6">
      <c r="A7442" s="70">
        <f>'Balance N'!I7445</f>
        <v>0</v>
      </c>
      <c r="B7442" s="71">
        <f>'Balance N'!J7445</f>
        <v>0</v>
      </c>
      <c r="C7442" s="72">
        <f>'Balance N'!K7445</f>
        <v>0</v>
      </c>
      <c r="D7442" s="72">
        <f>'Balance N'!L7445</f>
        <v>0</v>
      </c>
      <c r="E7442" s="72">
        <f>'Balance N'!M7445</f>
        <v>0</v>
      </c>
      <c r="F7442" s="72">
        <f>'Balance N'!N7445</f>
        <v>0</v>
      </c>
      <c r="G7442" s="72">
        <f>'Balance N'!O7445</f>
        <v>0</v>
      </c>
      <c r="H7442" s="72">
        <f>'Balance N'!P7445</f>
        <v>0</v>
      </c>
      <c r="I7442" s="74">
        <f t="shared" si="116"/>
        <v>0</v>
      </c>
    </row>
    <row r="7443" spans="1:9" ht="15.6">
      <c r="A7443" s="70">
        <f>'Balance N'!I7446</f>
        <v>0</v>
      </c>
      <c r="B7443" s="71">
        <f>'Balance N'!J7446</f>
        <v>0</v>
      </c>
      <c r="C7443" s="72">
        <f>'Balance N'!K7446</f>
        <v>0</v>
      </c>
      <c r="D7443" s="72">
        <f>'Balance N'!L7446</f>
        <v>0</v>
      </c>
      <c r="E7443" s="72">
        <f>'Balance N'!M7446</f>
        <v>0</v>
      </c>
      <c r="F7443" s="72">
        <f>'Balance N'!N7446</f>
        <v>0</v>
      </c>
      <c r="G7443" s="72">
        <f>'Balance N'!O7446</f>
        <v>0</v>
      </c>
      <c r="H7443" s="72">
        <f>'Balance N'!P7446</f>
        <v>0</v>
      </c>
      <c r="I7443" s="74">
        <f t="shared" si="116"/>
        <v>0</v>
      </c>
    </row>
    <row r="7444" spans="1:9" ht="15.6">
      <c r="A7444" s="70">
        <f>'Balance N'!I7447</f>
        <v>0</v>
      </c>
      <c r="B7444" s="71">
        <f>'Balance N'!J7447</f>
        <v>0</v>
      </c>
      <c r="C7444" s="72">
        <f>'Balance N'!K7447</f>
        <v>0</v>
      </c>
      <c r="D7444" s="72">
        <f>'Balance N'!L7447</f>
        <v>0</v>
      </c>
      <c r="E7444" s="72">
        <f>'Balance N'!M7447</f>
        <v>0</v>
      </c>
      <c r="F7444" s="72">
        <f>'Balance N'!N7447</f>
        <v>0</v>
      </c>
      <c r="G7444" s="72">
        <f>'Balance N'!O7447</f>
        <v>0</v>
      </c>
      <c r="H7444" s="72">
        <f>'Balance N'!P7447</f>
        <v>0</v>
      </c>
      <c r="I7444" s="74">
        <f t="shared" si="116"/>
        <v>0</v>
      </c>
    </row>
    <row r="7445" spans="1:9" ht="15.6">
      <c r="A7445" s="70">
        <f>'Balance N'!I7448</f>
        <v>0</v>
      </c>
      <c r="B7445" s="71">
        <f>'Balance N'!J7448</f>
        <v>0</v>
      </c>
      <c r="C7445" s="72">
        <f>'Balance N'!K7448</f>
        <v>0</v>
      </c>
      <c r="D7445" s="72">
        <f>'Balance N'!L7448</f>
        <v>0</v>
      </c>
      <c r="E7445" s="72">
        <f>'Balance N'!M7448</f>
        <v>0</v>
      </c>
      <c r="F7445" s="72">
        <f>'Balance N'!N7448</f>
        <v>0</v>
      </c>
      <c r="G7445" s="72">
        <f>'Balance N'!O7448</f>
        <v>0</v>
      </c>
      <c r="H7445" s="72">
        <f>'Balance N'!P7448</f>
        <v>0</v>
      </c>
      <c r="I7445" s="74">
        <f t="shared" si="116"/>
        <v>0</v>
      </c>
    </row>
    <row r="7446" spans="1:9" ht="15.6">
      <c r="A7446" s="70">
        <f>'Balance N'!I7449</f>
        <v>0</v>
      </c>
      <c r="B7446" s="71">
        <f>'Balance N'!J7449</f>
        <v>0</v>
      </c>
      <c r="C7446" s="72">
        <f>'Balance N'!K7449</f>
        <v>0</v>
      </c>
      <c r="D7446" s="72">
        <f>'Balance N'!L7449</f>
        <v>0</v>
      </c>
      <c r="E7446" s="72">
        <f>'Balance N'!M7449</f>
        <v>0</v>
      </c>
      <c r="F7446" s="72">
        <f>'Balance N'!N7449</f>
        <v>0</v>
      </c>
      <c r="G7446" s="72">
        <f>'Balance N'!O7449</f>
        <v>0</v>
      </c>
      <c r="H7446" s="72">
        <f>'Balance N'!P7449</f>
        <v>0</v>
      </c>
      <c r="I7446" s="74">
        <f t="shared" si="116"/>
        <v>0</v>
      </c>
    </row>
    <row r="7447" spans="1:9" ht="15.6">
      <c r="A7447" s="70">
        <f>'Balance N'!I7450</f>
        <v>0</v>
      </c>
      <c r="B7447" s="71">
        <f>'Balance N'!J7450</f>
        <v>0</v>
      </c>
      <c r="C7447" s="72">
        <f>'Balance N'!K7450</f>
        <v>0</v>
      </c>
      <c r="D7447" s="72">
        <f>'Balance N'!L7450</f>
        <v>0</v>
      </c>
      <c r="E7447" s="72">
        <f>'Balance N'!M7450</f>
        <v>0</v>
      </c>
      <c r="F7447" s="72">
        <f>'Balance N'!N7450</f>
        <v>0</v>
      </c>
      <c r="G7447" s="72">
        <f>'Balance N'!O7450</f>
        <v>0</v>
      </c>
      <c r="H7447" s="72">
        <f>'Balance N'!P7450</f>
        <v>0</v>
      </c>
      <c r="I7447" s="74">
        <f t="shared" si="116"/>
        <v>0</v>
      </c>
    </row>
    <row r="7448" spans="1:9" ht="15.6">
      <c r="A7448" s="70">
        <f>'Balance N'!I7451</f>
        <v>0</v>
      </c>
      <c r="B7448" s="71">
        <f>'Balance N'!J7451</f>
        <v>0</v>
      </c>
      <c r="C7448" s="72">
        <f>'Balance N'!K7451</f>
        <v>0</v>
      </c>
      <c r="D7448" s="72">
        <f>'Balance N'!L7451</f>
        <v>0</v>
      </c>
      <c r="E7448" s="72">
        <f>'Balance N'!M7451</f>
        <v>0</v>
      </c>
      <c r="F7448" s="72">
        <f>'Balance N'!N7451</f>
        <v>0</v>
      </c>
      <c r="G7448" s="72">
        <f>'Balance N'!O7451</f>
        <v>0</v>
      </c>
      <c r="H7448" s="72">
        <f>'Balance N'!P7451</f>
        <v>0</v>
      </c>
      <c r="I7448" s="74">
        <f t="shared" si="116"/>
        <v>0</v>
      </c>
    </row>
    <row r="7449" spans="1:9" ht="15.6">
      <c r="A7449" s="70">
        <f>'Balance N'!I7452</f>
        <v>0</v>
      </c>
      <c r="B7449" s="71">
        <f>'Balance N'!J7452</f>
        <v>0</v>
      </c>
      <c r="C7449" s="72">
        <f>'Balance N'!K7452</f>
        <v>0</v>
      </c>
      <c r="D7449" s="72">
        <f>'Balance N'!L7452</f>
        <v>0</v>
      </c>
      <c r="E7449" s="72">
        <f>'Balance N'!M7452</f>
        <v>0</v>
      </c>
      <c r="F7449" s="72">
        <f>'Balance N'!N7452</f>
        <v>0</v>
      </c>
      <c r="G7449" s="72">
        <f>'Balance N'!O7452</f>
        <v>0</v>
      </c>
      <c r="H7449" s="72">
        <f>'Balance N'!P7452</f>
        <v>0</v>
      </c>
      <c r="I7449" s="74">
        <f t="shared" si="116"/>
        <v>0</v>
      </c>
    </row>
    <row r="7450" spans="1:9" ht="15.6">
      <c r="A7450" s="70">
        <f>'Balance N'!I7453</f>
        <v>0</v>
      </c>
      <c r="B7450" s="71">
        <f>'Balance N'!J7453</f>
        <v>0</v>
      </c>
      <c r="C7450" s="72">
        <f>'Balance N'!K7453</f>
        <v>0</v>
      </c>
      <c r="D7450" s="72">
        <f>'Balance N'!L7453</f>
        <v>0</v>
      </c>
      <c r="E7450" s="72">
        <f>'Balance N'!M7453</f>
        <v>0</v>
      </c>
      <c r="F7450" s="72">
        <f>'Balance N'!N7453</f>
        <v>0</v>
      </c>
      <c r="G7450" s="72">
        <f>'Balance N'!O7453</f>
        <v>0</v>
      </c>
      <c r="H7450" s="72">
        <f>'Balance N'!P7453</f>
        <v>0</v>
      </c>
      <c r="I7450" s="74">
        <f t="shared" si="116"/>
        <v>0</v>
      </c>
    </row>
    <row r="7451" spans="1:9" ht="15.6">
      <c r="A7451" s="70">
        <f>'Balance N'!I7454</f>
        <v>0</v>
      </c>
      <c r="B7451" s="71">
        <f>'Balance N'!J7454</f>
        <v>0</v>
      </c>
      <c r="C7451" s="72">
        <f>'Balance N'!K7454</f>
        <v>0</v>
      </c>
      <c r="D7451" s="72">
        <f>'Balance N'!L7454</f>
        <v>0</v>
      </c>
      <c r="E7451" s="72">
        <f>'Balance N'!M7454</f>
        <v>0</v>
      </c>
      <c r="F7451" s="72">
        <f>'Balance N'!N7454</f>
        <v>0</v>
      </c>
      <c r="G7451" s="72">
        <f>'Balance N'!O7454</f>
        <v>0</v>
      </c>
      <c r="H7451" s="72">
        <f>'Balance N'!P7454</f>
        <v>0</v>
      </c>
      <c r="I7451" s="74">
        <f t="shared" si="116"/>
        <v>0</v>
      </c>
    </row>
    <row r="7452" spans="1:9" ht="15.6">
      <c r="A7452" s="70">
        <f>'Balance N'!I7455</f>
        <v>0</v>
      </c>
      <c r="B7452" s="71">
        <f>'Balance N'!J7455</f>
        <v>0</v>
      </c>
      <c r="C7452" s="72">
        <f>'Balance N'!K7455</f>
        <v>0</v>
      </c>
      <c r="D7452" s="72">
        <f>'Balance N'!L7455</f>
        <v>0</v>
      </c>
      <c r="E7452" s="72">
        <f>'Balance N'!M7455</f>
        <v>0</v>
      </c>
      <c r="F7452" s="72">
        <f>'Balance N'!N7455</f>
        <v>0</v>
      </c>
      <c r="G7452" s="72">
        <f>'Balance N'!O7455</f>
        <v>0</v>
      </c>
      <c r="H7452" s="72">
        <f>'Balance N'!P7455</f>
        <v>0</v>
      </c>
      <c r="I7452" s="74">
        <f t="shared" si="116"/>
        <v>0</v>
      </c>
    </row>
    <row r="7453" spans="1:9" ht="15.6">
      <c r="A7453" s="70">
        <f>'Balance N'!I7456</f>
        <v>0</v>
      </c>
      <c r="B7453" s="71">
        <f>'Balance N'!J7456</f>
        <v>0</v>
      </c>
      <c r="C7453" s="72">
        <f>'Balance N'!K7456</f>
        <v>0</v>
      </c>
      <c r="D7453" s="72">
        <f>'Balance N'!L7456</f>
        <v>0</v>
      </c>
      <c r="E7453" s="72">
        <f>'Balance N'!M7456</f>
        <v>0</v>
      </c>
      <c r="F7453" s="72">
        <f>'Balance N'!N7456</f>
        <v>0</v>
      </c>
      <c r="G7453" s="72">
        <f>'Balance N'!O7456</f>
        <v>0</v>
      </c>
      <c r="H7453" s="72">
        <f>'Balance N'!P7456</f>
        <v>0</v>
      </c>
      <c r="I7453" s="74">
        <f t="shared" si="116"/>
        <v>0</v>
      </c>
    </row>
    <row r="7454" spans="1:9" ht="15.6">
      <c r="A7454" s="70">
        <f>'Balance N'!I7457</f>
        <v>0</v>
      </c>
      <c r="B7454" s="71">
        <f>'Balance N'!J7457</f>
        <v>0</v>
      </c>
      <c r="C7454" s="72">
        <f>'Balance N'!K7457</f>
        <v>0</v>
      </c>
      <c r="D7454" s="72">
        <f>'Balance N'!L7457</f>
        <v>0</v>
      </c>
      <c r="E7454" s="72">
        <f>'Balance N'!M7457</f>
        <v>0</v>
      </c>
      <c r="F7454" s="72">
        <f>'Balance N'!N7457</f>
        <v>0</v>
      </c>
      <c r="G7454" s="72">
        <f>'Balance N'!O7457</f>
        <v>0</v>
      </c>
      <c r="H7454" s="72">
        <f>'Balance N'!P7457</f>
        <v>0</v>
      </c>
      <c r="I7454" s="74">
        <f t="shared" si="116"/>
        <v>0</v>
      </c>
    </row>
    <row r="7455" spans="1:9" ht="15.6">
      <c r="A7455" s="70">
        <f>'Balance N'!I7458</f>
        <v>0</v>
      </c>
      <c r="B7455" s="71">
        <f>'Balance N'!J7458</f>
        <v>0</v>
      </c>
      <c r="C7455" s="72">
        <f>'Balance N'!K7458</f>
        <v>0</v>
      </c>
      <c r="D7455" s="72">
        <f>'Balance N'!L7458</f>
        <v>0</v>
      </c>
      <c r="E7455" s="72">
        <f>'Balance N'!M7458</f>
        <v>0</v>
      </c>
      <c r="F7455" s="72">
        <f>'Balance N'!N7458</f>
        <v>0</v>
      </c>
      <c r="G7455" s="72">
        <f>'Balance N'!O7458</f>
        <v>0</v>
      </c>
      <c r="H7455" s="72">
        <f>'Balance N'!P7458</f>
        <v>0</v>
      </c>
      <c r="I7455" s="74">
        <f t="shared" si="116"/>
        <v>0</v>
      </c>
    </row>
    <row r="7456" spans="1:9" ht="15.6">
      <c r="A7456" s="70">
        <f>'Balance N'!I7459</f>
        <v>0</v>
      </c>
      <c r="B7456" s="71">
        <f>'Balance N'!J7459</f>
        <v>0</v>
      </c>
      <c r="C7456" s="72">
        <f>'Balance N'!K7459</f>
        <v>0</v>
      </c>
      <c r="D7456" s="72">
        <f>'Balance N'!L7459</f>
        <v>0</v>
      </c>
      <c r="E7456" s="72">
        <f>'Balance N'!M7459</f>
        <v>0</v>
      </c>
      <c r="F7456" s="72">
        <f>'Balance N'!N7459</f>
        <v>0</v>
      </c>
      <c r="G7456" s="72">
        <f>'Balance N'!O7459</f>
        <v>0</v>
      </c>
      <c r="H7456" s="72">
        <f>'Balance N'!P7459</f>
        <v>0</v>
      </c>
      <c r="I7456" s="74">
        <f t="shared" si="116"/>
        <v>0</v>
      </c>
    </row>
    <row r="7457" spans="1:9" ht="15.6">
      <c r="A7457" s="70">
        <f>'Balance N'!I7460</f>
        <v>0</v>
      </c>
      <c r="B7457" s="71">
        <f>'Balance N'!J7460</f>
        <v>0</v>
      </c>
      <c r="C7457" s="72">
        <f>'Balance N'!K7460</f>
        <v>0</v>
      </c>
      <c r="D7457" s="72">
        <f>'Balance N'!L7460</f>
        <v>0</v>
      </c>
      <c r="E7457" s="72">
        <f>'Balance N'!M7460</f>
        <v>0</v>
      </c>
      <c r="F7457" s="72">
        <f>'Balance N'!N7460</f>
        <v>0</v>
      </c>
      <c r="G7457" s="72">
        <f>'Balance N'!O7460</f>
        <v>0</v>
      </c>
      <c r="H7457" s="72">
        <f>'Balance N'!P7460</f>
        <v>0</v>
      </c>
      <c r="I7457" s="74">
        <f t="shared" si="116"/>
        <v>0</v>
      </c>
    </row>
    <row r="7458" spans="1:9" ht="15.6">
      <c r="A7458" s="70">
        <f>'Balance N'!I7461</f>
        <v>0</v>
      </c>
      <c r="B7458" s="71">
        <f>'Balance N'!J7461</f>
        <v>0</v>
      </c>
      <c r="C7458" s="72">
        <f>'Balance N'!K7461</f>
        <v>0</v>
      </c>
      <c r="D7458" s="72">
        <f>'Balance N'!L7461</f>
        <v>0</v>
      </c>
      <c r="E7458" s="72">
        <f>'Balance N'!M7461</f>
        <v>0</v>
      </c>
      <c r="F7458" s="72">
        <f>'Balance N'!N7461</f>
        <v>0</v>
      </c>
      <c r="G7458" s="72">
        <f>'Balance N'!O7461</f>
        <v>0</v>
      </c>
      <c r="H7458" s="72">
        <f>'Balance N'!P7461</f>
        <v>0</v>
      </c>
      <c r="I7458" s="74">
        <f t="shared" si="116"/>
        <v>0</v>
      </c>
    </row>
    <row r="7459" spans="1:9" ht="15.6">
      <c r="A7459" s="70">
        <f>'Balance N'!I7462</f>
        <v>0</v>
      </c>
      <c r="B7459" s="71">
        <f>'Balance N'!J7462</f>
        <v>0</v>
      </c>
      <c r="C7459" s="72">
        <f>'Balance N'!K7462</f>
        <v>0</v>
      </c>
      <c r="D7459" s="72">
        <f>'Balance N'!L7462</f>
        <v>0</v>
      </c>
      <c r="E7459" s="72">
        <f>'Balance N'!M7462</f>
        <v>0</v>
      </c>
      <c r="F7459" s="72">
        <f>'Balance N'!N7462</f>
        <v>0</v>
      </c>
      <c r="G7459" s="72">
        <f>'Balance N'!O7462</f>
        <v>0</v>
      </c>
      <c r="H7459" s="72">
        <f>'Balance N'!P7462</f>
        <v>0</v>
      </c>
      <c r="I7459" s="74">
        <f t="shared" si="116"/>
        <v>0</v>
      </c>
    </row>
    <row r="7460" spans="1:9" ht="15.6">
      <c r="A7460" s="70">
        <f>'Balance N'!I7463</f>
        <v>0</v>
      </c>
      <c r="B7460" s="71">
        <f>'Balance N'!J7463</f>
        <v>0</v>
      </c>
      <c r="C7460" s="72">
        <f>'Balance N'!K7463</f>
        <v>0</v>
      </c>
      <c r="D7460" s="72">
        <f>'Balance N'!L7463</f>
        <v>0</v>
      </c>
      <c r="E7460" s="72">
        <f>'Balance N'!M7463</f>
        <v>0</v>
      </c>
      <c r="F7460" s="72">
        <f>'Balance N'!N7463</f>
        <v>0</v>
      </c>
      <c r="G7460" s="72">
        <f>'Balance N'!O7463</f>
        <v>0</v>
      </c>
      <c r="H7460" s="72">
        <f>'Balance N'!P7463</f>
        <v>0</v>
      </c>
      <c r="I7460" s="74">
        <f t="shared" si="116"/>
        <v>0</v>
      </c>
    </row>
    <row r="7461" spans="1:9" ht="15.6">
      <c r="A7461" s="70">
        <f>'Balance N'!I7464</f>
        <v>0</v>
      </c>
      <c r="B7461" s="71">
        <f>'Balance N'!J7464</f>
        <v>0</v>
      </c>
      <c r="C7461" s="72">
        <f>'Balance N'!K7464</f>
        <v>0</v>
      </c>
      <c r="D7461" s="72">
        <f>'Balance N'!L7464</f>
        <v>0</v>
      </c>
      <c r="E7461" s="72">
        <f>'Balance N'!M7464</f>
        <v>0</v>
      </c>
      <c r="F7461" s="72">
        <f>'Balance N'!N7464</f>
        <v>0</v>
      </c>
      <c r="G7461" s="72">
        <f>'Balance N'!O7464</f>
        <v>0</v>
      </c>
      <c r="H7461" s="72">
        <f>'Balance N'!P7464</f>
        <v>0</v>
      </c>
      <c r="I7461" s="74">
        <f t="shared" si="116"/>
        <v>0</v>
      </c>
    </row>
    <row r="7462" spans="1:9" ht="15.6">
      <c r="A7462" s="70">
        <f>'Balance N'!I7465</f>
        <v>0</v>
      </c>
      <c r="B7462" s="71">
        <f>'Balance N'!J7465</f>
        <v>0</v>
      </c>
      <c r="C7462" s="72">
        <f>'Balance N'!K7465</f>
        <v>0</v>
      </c>
      <c r="D7462" s="72">
        <f>'Balance N'!L7465</f>
        <v>0</v>
      </c>
      <c r="E7462" s="72">
        <f>'Balance N'!M7465</f>
        <v>0</v>
      </c>
      <c r="F7462" s="72">
        <f>'Balance N'!N7465</f>
        <v>0</v>
      </c>
      <c r="G7462" s="72">
        <f>'Balance N'!O7465</f>
        <v>0</v>
      </c>
      <c r="H7462" s="72">
        <f>'Balance N'!P7465</f>
        <v>0</v>
      </c>
      <c r="I7462" s="74">
        <f t="shared" si="116"/>
        <v>0</v>
      </c>
    </row>
    <row r="7463" spans="1:9" ht="15.6">
      <c r="A7463" s="70">
        <f>'Balance N'!I7466</f>
        <v>0</v>
      </c>
      <c r="B7463" s="71">
        <f>'Balance N'!J7466</f>
        <v>0</v>
      </c>
      <c r="C7463" s="72">
        <f>'Balance N'!K7466</f>
        <v>0</v>
      </c>
      <c r="D7463" s="72">
        <f>'Balance N'!L7466</f>
        <v>0</v>
      </c>
      <c r="E7463" s="72">
        <f>'Balance N'!M7466</f>
        <v>0</v>
      </c>
      <c r="F7463" s="72">
        <f>'Balance N'!N7466</f>
        <v>0</v>
      </c>
      <c r="G7463" s="72">
        <f>'Balance N'!O7466</f>
        <v>0</v>
      </c>
      <c r="H7463" s="72">
        <f>'Balance N'!P7466</f>
        <v>0</v>
      </c>
      <c r="I7463" s="74">
        <f t="shared" si="116"/>
        <v>0</v>
      </c>
    </row>
    <row r="7464" spans="1:9" ht="15.6">
      <c r="A7464" s="70">
        <f>'Balance N'!I7467</f>
        <v>0</v>
      </c>
      <c r="B7464" s="71">
        <f>'Balance N'!J7467</f>
        <v>0</v>
      </c>
      <c r="C7464" s="72">
        <f>'Balance N'!K7467</f>
        <v>0</v>
      </c>
      <c r="D7464" s="72">
        <f>'Balance N'!L7467</f>
        <v>0</v>
      </c>
      <c r="E7464" s="72">
        <f>'Balance N'!M7467</f>
        <v>0</v>
      </c>
      <c r="F7464" s="72">
        <f>'Balance N'!N7467</f>
        <v>0</v>
      </c>
      <c r="G7464" s="72">
        <f>'Balance N'!O7467</f>
        <v>0</v>
      </c>
      <c r="H7464" s="72">
        <f>'Balance N'!P7467</f>
        <v>0</v>
      </c>
      <c r="I7464" s="74">
        <f t="shared" si="116"/>
        <v>0</v>
      </c>
    </row>
    <row r="7465" spans="1:9" ht="15.6">
      <c r="A7465" s="70">
        <f>'Balance N'!I7468</f>
        <v>0</v>
      </c>
      <c r="B7465" s="71">
        <f>'Balance N'!J7468</f>
        <v>0</v>
      </c>
      <c r="C7465" s="72">
        <f>'Balance N'!K7468</f>
        <v>0</v>
      </c>
      <c r="D7465" s="72">
        <f>'Balance N'!L7468</f>
        <v>0</v>
      </c>
      <c r="E7465" s="72">
        <f>'Balance N'!M7468</f>
        <v>0</v>
      </c>
      <c r="F7465" s="72">
        <f>'Balance N'!N7468</f>
        <v>0</v>
      </c>
      <c r="G7465" s="72">
        <f>'Balance N'!O7468</f>
        <v>0</v>
      </c>
      <c r="H7465" s="72">
        <f>'Balance N'!P7468</f>
        <v>0</v>
      </c>
      <c r="I7465" s="74">
        <f t="shared" si="116"/>
        <v>0</v>
      </c>
    </row>
    <row r="7466" spans="1:9" ht="15.6">
      <c r="A7466" s="70">
        <f>'Balance N'!I7469</f>
        <v>0</v>
      </c>
      <c r="B7466" s="71">
        <f>'Balance N'!J7469</f>
        <v>0</v>
      </c>
      <c r="C7466" s="72">
        <f>'Balance N'!K7469</f>
        <v>0</v>
      </c>
      <c r="D7466" s="72">
        <f>'Balance N'!L7469</f>
        <v>0</v>
      </c>
      <c r="E7466" s="72">
        <f>'Balance N'!M7469</f>
        <v>0</v>
      </c>
      <c r="F7466" s="72">
        <f>'Balance N'!N7469</f>
        <v>0</v>
      </c>
      <c r="G7466" s="72">
        <f>'Balance N'!O7469</f>
        <v>0</v>
      </c>
      <c r="H7466" s="72">
        <f>'Balance N'!P7469</f>
        <v>0</v>
      </c>
      <c r="I7466" s="74">
        <f t="shared" si="116"/>
        <v>0</v>
      </c>
    </row>
    <row r="7467" spans="1:9" ht="15.6">
      <c r="A7467" s="70">
        <f>'Balance N'!I7470</f>
        <v>0</v>
      </c>
      <c r="B7467" s="71">
        <f>'Balance N'!J7470</f>
        <v>0</v>
      </c>
      <c r="C7467" s="72">
        <f>'Balance N'!K7470</f>
        <v>0</v>
      </c>
      <c r="D7467" s="72">
        <f>'Balance N'!L7470</f>
        <v>0</v>
      </c>
      <c r="E7467" s="72">
        <f>'Balance N'!M7470</f>
        <v>0</v>
      </c>
      <c r="F7467" s="72">
        <f>'Balance N'!N7470</f>
        <v>0</v>
      </c>
      <c r="G7467" s="72">
        <f>'Balance N'!O7470</f>
        <v>0</v>
      </c>
      <c r="H7467" s="72">
        <f>'Balance N'!P7470</f>
        <v>0</v>
      </c>
      <c r="I7467" s="74">
        <f t="shared" si="116"/>
        <v>0</v>
      </c>
    </row>
    <row r="7468" spans="1:9" ht="15.6">
      <c r="A7468" s="70">
        <f>'Balance N'!I7471</f>
        <v>0</v>
      </c>
      <c r="B7468" s="71">
        <f>'Balance N'!J7471</f>
        <v>0</v>
      </c>
      <c r="C7468" s="72">
        <f>'Balance N'!K7471</f>
        <v>0</v>
      </c>
      <c r="D7468" s="72">
        <f>'Balance N'!L7471</f>
        <v>0</v>
      </c>
      <c r="E7468" s="72">
        <f>'Balance N'!M7471</f>
        <v>0</v>
      </c>
      <c r="F7468" s="72">
        <f>'Balance N'!N7471</f>
        <v>0</v>
      </c>
      <c r="G7468" s="72">
        <f>'Balance N'!O7471</f>
        <v>0</v>
      </c>
      <c r="H7468" s="72">
        <f>'Balance N'!P7471</f>
        <v>0</v>
      </c>
      <c r="I7468" s="74">
        <f t="shared" si="116"/>
        <v>0</v>
      </c>
    </row>
    <row r="7469" spans="1:9" ht="15.6">
      <c r="A7469" s="70">
        <f>'Balance N'!I7472</f>
        <v>0</v>
      </c>
      <c r="B7469" s="71">
        <f>'Balance N'!J7472</f>
        <v>0</v>
      </c>
      <c r="C7469" s="72">
        <f>'Balance N'!K7472</f>
        <v>0</v>
      </c>
      <c r="D7469" s="72">
        <f>'Balance N'!L7472</f>
        <v>0</v>
      </c>
      <c r="E7469" s="72">
        <f>'Balance N'!M7472</f>
        <v>0</v>
      </c>
      <c r="F7469" s="72">
        <f>'Balance N'!N7472</f>
        <v>0</v>
      </c>
      <c r="G7469" s="72">
        <f>'Balance N'!O7472</f>
        <v>0</v>
      </c>
      <c r="H7469" s="72">
        <f>'Balance N'!P7472</f>
        <v>0</v>
      </c>
      <c r="I7469" s="74">
        <f t="shared" si="116"/>
        <v>0</v>
      </c>
    </row>
    <row r="7470" spans="1:9" ht="15.6">
      <c r="A7470" s="70">
        <f>'Balance N'!I7473</f>
        <v>0</v>
      </c>
      <c r="B7470" s="71">
        <f>'Balance N'!J7473</f>
        <v>0</v>
      </c>
      <c r="C7470" s="72">
        <f>'Balance N'!K7473</f>
        <v>0</v>
      </c>
      <c r="D7470" s="72">
        <f>'Balance N'!L7473</f>
        <v>0</v>
      </c>
      <c r="E7470" s="72">
        <f>'Balance N'!M7473</f>
        <v>0</v>
      </c>
      <c r="F7470" s="72">
        <f>'Balance N'!N7473</f>
        <v>0</v>
      </c>
      <c r="G7470" s="72">
        <f>'Balance N'!O7473</f>
        <v>0</v>
      </c>
      <c r="H7470" s="72">
        <f>'Balance N'!P7473</f>
        <v>0</v>
      </c>
      <c r="I7470" s="74">
        <f t="shared" si="116"/>
        <v>0</v>
      </c>
    </row>
    <row r="7471" spans="1:9" ht="15.6">
      <c r="A7471" s="70">
        <f>'Balance N'!I7474</f>
        <v>0</v>
      </c>
      <c r="B7471" s="71">
        <f>'Balance N'!J7474</f>
        <v>0</v>
      </c>
      <c r="C7471" s="72">
        <f>'Balance N'!K7474</f>
        <v>0</v>
      </c>
      <c r="D7471" s="72">
        <f>'Balance N'!L7474</f>
        <v>0</v>
      </c>
      <c r="E7471" s="72">
        <f>'Balance N'!M7474</f>
        <v>0</v>
      </c>
      <c r="F7471" s="72">
        <f>'Balance N'!N7474</f>
        <v>0</v>
      </c>
      <c r="G7471" s="72">
        <f>'Balance N'!O7474</f>
        <v>0</v>
      </c>
      <c r="H7471" s="72">
        <f>'Balance N'!P7474</f>
        <v>0</v>
      </c>
      <c r="I7471" s="74">
        <f t="shared" si="116"/>
        <v>0</v>
      </c>
    </row>
    <row r="7472" spans="1:9" ht="15.6">
      <c r="A7472" s="70">
        <f>'Balance N'!I7475</f>
        <v>0</v>
      </c>
      <c r="B7472" s="71">
        <f>'Balance N'!J7475</f>
        <v>0</v>
      </c>
      <c r="C7472" s="72">
        <f>'Balance N'!K7475</f>
        <v>0</v>
      </c>
      <c r="D7472" s="72">
        <f>'Balance N'!L7475</f>
        <v>0</v>
      </c>
      <c r="E7472" s="72">
        <f>'Balance N'!M7475</f>
        <v>0</v>
      </c>
      <c r="F7472" s="72">
        <f>'Balance N'!N7475</f>
        <v>0</v>
      </c>
      <c r="G7472" s="72">
        <f>'Balance N'!O7475</f>
        <v>0</v>
      </c>
      <c r="H7472" s="72">
        <f>'Balance N'!P7475</f>
        <v>0</v>
      </c>
      <c r="I7472" s="74">
        <f t="shared" si="116"/>
        <v>0</v>
      </c>
    </row>
    <row r="7473" spans="1:9" ht="15.6">
      <c r="A7473" s="70">
        <f>'Balance N'!I7476</f>
        <v>0</v>
      </c>
      <c r="B7473" s="71">
        <f>'Balance N'!J7476</f>
        <v>0</v>
      </c>
      <c r="C7473" s="72">
        <f>'Balance N'!K7476</f>
        <v>0</v>
      </c>
      <c r="D7473" s="72">
        <f>'Balance N'!L7476</f>
        <v>0</v>
      </c>
      <c r="E7473" s="72">
        <f>'Balance N'!M7476</f>
        <v>0</v>
      </c>
      <c r="F7473" s="72">
        <f>'Balance N'!N7476</f>
        <v>0</v>
      </c>
      <c r="G7473" s="72">
        <f>'Balance N'!O7476</f>
        <v>0</v>
      </c>
      <c r="H7473" s="72">
        <f>'Balance N'!P7476</f>
        <v>0</v>
      </c>
      <c r="I7473" s="74">
        <f t="shared" si="116"/>
        <v>0</v>
      </c>
    </row>
    <row r="7474" spans="1:9" ht="15.6">
      <c r="A7474" s="70">
        <f>'Balance N'!I7477</f>
        <v>0</v>
      </c>
      <c r="B7474" s="71">
        <f>'Balance N'!J7477</f>
        <v>0</v>
      </c>
      <c r="C7474" s="72">
        <f>'Balance N'!K7477</f>
        <v>0</v>
      </c>
      <c r="D7474" s="72">
        <f>'Balance N'!L7477</f>
        <v>0</v>
      </c>
      <c r="E7474" s="72">
        <f>'Balance N'!M7477</f>
        <v>0</v>
      </c>
      <c r="F7474" s="72">
        <f>'Balance N'!N7477</f>
        <v>0</v>
      </c>
      <c r="G7474" s="72">
        <f>'Balance N'!O7477</f>
        <v>0</v>
      </c>
      <c r="H7474" s="72">
        <f>'Balance N'!P7477</f>
        <v>0</v>
      </c>
      <c r="I7474" s="74">
        <f t="shared" si="116"/>
        <v>0</v>
      </c>
    </row>
    <row r="7475" spans="1:9" ht="15.6">
      <c r="A7475" s="70">
        <f>'Balance N'!I7478</f>
        <v>0</v>
      </c>
      <c r="B7475" s="71">
        <f>'Balance N'!J7478</f>
        <v>0</v>
      </c>
      <c r="C7475" s="72">
        <f>'Balance N'!K7478</f>
        <v>0</v>
      </c>
      <c r="D7475" s="72">
        <f>'Balance N'!L7478</f>
        <v>0</v>
      </c>
      <c r="E7475" s="72">
        <f>'Balance N'!M7478</f>
        <v>0</v>
      </c>
      <c r="F7475" s="72">
        <f>'Balance N'!N7478</f>
        <v>0</v>
      </c>
      <c r="G7475" s="72">
        <f>'Balance N'!O7478</f>
        <v>0</v>
      </c>
      <c r="H7475" s="72">
        <f>'Balance N'!P7478</f>
        <v>0</v>
      </c>
      <c r="I7475" s="74">
        <f t="shared" si="116"/>
        <v>0</v>
      </c>
    </row>
    <row r="7476" spans="1:9" ht="15.6">
      <c r="A7476" s="70">
        <f>'Balance N'!I7479</f>
        <v>0</v>
      </c>
      <c r="B7476" s="71">
        <f>'Balance N'!J7479</f>
        <v>0</v>
      </c>
      <c r="C7476" s="72">
        <f>'Balance N'!K7479</f>
        <v>0</v>
      </c>
      <c r="D7476" s="72">
        <f>'Balance N'!L7479</f>
        <v>0</v>
      </c>
      <c r="E7476" s="72">
        <f>'Balance N'!M7479</f>
        <v>0</v>
      </c>
      <c r="F7476" s="72">
        <f>'Balance N'!N7479</f>
        <v>0</v>
      </c>
      <c r="G7476" s="72">
        <f>'Balance N'!O7479</f>
        <v>0</v>
      </c>
      <c r="H7476" s="72">
        <f>'Balance N'!P7479</f>
        <v>0</v>
      </c>
      <c r="I7476" s="74">
        <f t="shared" si="116"/>
        <v>0</v>
      </c>
    </row>
    <row r="7477" spans="1:9" ht="15.6">
      <c r="A7477" s="70">
        <f>'Balance N'!I7480</f>
        <v>0</v>
      </c>
      <c r="B7477" s="71">
        <f>'Balance N'!J7480</f>
        <v>0</v>
      </c>
      <c r="C7477" s="72">
        <f>'Balance N'!K7480</f>
        <v>0</v>
      </c>
      <c r="D7477" s="72">
        <f>'Balance N'!L7480</f>
        <v>0</v>
      </c>
      <c r="E7477" s="72">
        <f>'Balance N'!M7480</f>
        <v>0</v>
      </c>
      <c r="F7477" s="72">
        <f>'Balance N'!N7480</f>
        <v>0</v>
      </c>
      <c r="G7477" s="72">
        <f>'Balance N'!O7480</f>
        <v>0</v>
      </c>
      <c r="H7477" s="72">
        <f>'Balance N'!P7480</f>
        <v>0</v>
      </c>
      <c r="I7477" s="74">
        <f t="shared" si="116"/>
        <v>0</v>
      </c>
    </row>
    <row r="7478" spans="1:9" ht="15.6">
      <c r="A7478" s="70">
        <f>'Balance N'!I7481</f>
        <v>0</v>
      </c>
      <c r="B7478" s="71">
        <f>'Balance N'!J7481</f>
        <v>0</v>
      </c>
      <c r="C7478" s="72">
        <f>'Balance N'!K7481</f>
        <v>0</v>
      </c>
      <c r="D7478" s="72">
        <f>'Balance N'!L7481</f>
        <v>0</v>
      </c>
      <c r="E7478" s="72">
        <f>'Balance N'!M7481</f>
        <v>0</v>
      </c>
      <c r="F7478" s="72">
        <f>'Balance N'!N7481</f>
        <v>0</v>
      </c>
      <c r="G7478" s="72">
        <f>'Balance N'!O7481</f>
        <v>0</v>
      </c>
      <c r="H7478" s="72">
        <f>'Balance N'!P7481</f>
        <v>0</v>
      </c>
      <c r="I7478" s="74">
        <f t="shared" si="116"/>
        <v>0</v>
      </c>
    </row>
    <row r="7479" spans="1:9" ht="15.6">
      <c r="A7479" s="70">
        <f>'Balance N'!I7482</f>
        <v>0</v>
      </c>
      <c r="B7479" s="71">
        <f>'Balance N'!J7482</f>
        <v>0</v>
      </c>
      <c r="C7479" s="72">
        <f>'Balance N'!K7482</f>
        <v>0</v>
      </c>
      <c r="D7479" s="72">
        <f>'Balance N'!L7482</f>
        <v>0</v>
      </c>
      <c r="E7479" s="72">
        <f>'Balance N'!M7482</f>
        <v>0</v>
      </c>
      <c r="F7479" s="72">
        <f>'Balance N'!N7482</f>
        <v>0</v>
      </c>
      <c r="G7479" s="72">
        <f>'Balance N'!O7482</f>
        <v>0</v>
      </c>
      <c r="H7479" s="72">
        <f>'Balance N'!P7482</f>
        <v>0</v>
      </c>
      <c r="I7479" s="74">
        <f t="shared" si="116"/>
        <v>0</v>
      </c>
    </row>
    <row r="7480" spans="1:9" ht="15.6">
      <c r="A7480" s="70">
        <f>'Balance N'!I7483</f>
        <v>0</v>
      </c>
      <c r="B7480" s="71">
        <f>'Balance N'!J7483</f>
        <v>0</v>
      </c>
      <c r="C7480" s="72">
        <f>'Balance N'!K7483</f>
        <v>0</v>
      </c>
      <c r="D7480" s="72">
        <f>'Balance N'!L7483</f>
        <v>0</v>
      </c>
      <c r="E7480" s="72">
        <f>'Balance N'!M7483</f>
        <v>0</v>
      </c>
      <c r="F7480" s="72">
        <f>'Balance N'!N7483</f>
        <v>0</v>
      </c>
      <c r="G7480" s="72">
        <f>'Balance N'!O7483</f>
        <v>0</v>
      </c>
      <c r="H7480" s="72">
        <f>'Balance N'!P7483</f>
        <v>0</v>
      </c>
      <c r="I7480" s="74">
        <f t="shared" si="116"/>
        <v>0</v>
      </c>
    </row>
    <row r="7481" spans="1:9" ht="15.6">
      <c r="A7481" s="70">
        <f>'Balance N'!I7484</f>
        <v>0</v>
      </c>
      <c r="B7481" s="71">
        <f>'Balance N'!J7484</f>
        <v>0</v>
      </c>
      <c r="C7481" s="72">
        <f>'Balance N'!K7484</f>
        <v>0</v>
      </c>
      <c r="D7481" s="72">
        <f>'Balance N'!L7484</f>
        <v>0</v>
      </c>
      <c r="E7481" s="72">
        <f>'Balance N'!M7484</f>
        <v>0</v>
      </c>
      <c r="F7481" s="72">
        <f>'Balance N'!N7484</f>
        <v>0</v>
      </c>
      <c r="G7481" s="72">
        <f>'Balance N'!O7484</f>
        <v>0</v>
      </c>
      <c r="H7481" s="72">
        <f>'Balance N'!P7484</f>
        <v>0</v>
      </c>
      <c r="I7481" s="74">
        <f t="shared" si="116"/>
        <v>0</v>
      </c>
    </row>
    <row r="7482" spans="1:9" ht="15.6">
      <c r="A7482" s="70">
        <f>'Balance N'!I7485</f>
        <v>0</v>
      </c>
      <c r="B7482" s="71">
        <f>'Balance N'!J7485</f>
        <v>0</v>
      </c>
      <c r="C7482" s="72">
        <f>'Balance N'!K7485</f>
        <v>0</v>
      </c>
      <c r="D7482" s="72">
        <f>'Balance N'!L7485</f>
        <v>0</v>
      </c>
      <c r="E7482" s="72">
        <f>'Balance N'!M7485</f>
        <v>0</v>
      </c>
      <c r="F7482" s="72">
        <f>'Balance N'!N7485</f>
        <v>0</v>
      </c>
      <c r="G7482" s="72">
        <f>'Balance N'!O7485</f>
        <v>0</v>
      </c>
      <c r="H7482" s="72">
        <f>'Balance N'!P7485</f>
        <v>0</v>
      </c>
      <c r="I7482" s="74">
        <f t="shared" si="116"/>
        <v>0</v>
      </c>
    </row>
    <row r="7483" spans="1:9" ht="15.6">
      <c r="A7483" s="70">
        <f>'Balance N'!I7486</f>
        <v>0</v>
      </c>
      <c r="B7483" s="71">
        <f>'Balance N'!J7486</f>
        <v>0</v>
      </c>
      <c r="C7483" s="72">
        <f>'Balance N'!K7486</f>
        <v>0</v>
      </c>
      <c r="D7483" s="72">
        <f>'Balance N'!L7486</f>
        <v>0</v>
      </c>
      <c r="E7483" s="72">
        <f>'Balance N'!M7486</f>
        <v>0</v>
      </c>
      <c r="F7483" s="72">
        <f>'Balance N'!N7486</f>
        <v>0</v>
      </c>
      <c r="G7483" s="72">
        <f>'Balance N'!O7486</f>
        <v>0</v>
      </c>
      <c r="H7483" s="72">
        <f>'Balance N'!P7486</f>
        <v>0</v>
      </c>
      <c r="I7483" s="74">
        <f t="shared" si="116"/>
        <v>0</v>
      </c>
    </row>
    <row r="7484" spans="1:9" ht="15.6">
      <c r="A7484" s="70">
        <f>'Balance N'!I7487</f>
        <v>0</v>
      </c>
      <c r="B7484" s="71">
        <f>'Balance N'!J7487</f>
        <v>0</v>
      </c>
      <c r="C7484" s="72">
        <f>'Balance N'!K7487</f>
        <v>0</v>
      </c>
      <c r="D7484" s="72">
        <f>'Balance N'!L7487</f>
        <v>0</v>
      </c>
      <c r="E7484" s="72">
        <f>'Balance N'!M7487</f>
        <v>0</v>
      </c>
      <c r="F7484" s="72">
        <f>'Balance N'!N7487</f>
        <v>0</v>
      </c>
      <c r="G7484" s="72">
        <f>'Balance N'!O7487</f>
        <v>0</v>
      </c>
      <c r="H7484" s="72">
        <f>'Balance N'!P7487</f>
        <v>0</v>
      </c>
      <c r="I7484" s="74">
        <f t="shared" si="116"/>
        <v>0</v>
      </c>
    </row>
    <row r="7485" spans="1:9" ht="15.6">
      <c r="A7485" s="70">
        <f>'Balance N'!I7488</f>
        <v>0</v>
      </c>
      <c r="B7485" s="71">
        <f>'Balance N'!J7488</f>
        <v>0</v>
      </c>
      <c r="C7485" s="72">
        <f>'Balance N'!K7488</f>
        <v>0</v>
      </c>
      <c r="D7485" s="72">
        <f>'Balance N'!L7488</f>
        <v>0</v>
      </c>
      <c r="E7485" s="72">
        <f>'Balance N'!M7488</f>
        <v>0</v>
      </c>
      <c r="F7485" s="72">
        <f>'Balance N'!N7488</f>
        <v>0</v>
      </c>
      <c r="G7485" s="72">
        <f>'Balance N'!O7488</f>
        <v>0</v>
      </c>
      <c r="H7485" s="72">
        <f>'Balance N'!P7488</f>
        <v>0</v>
      </c>
      <c r="I7485" s="74">
        <f t="shared" si="116"/>
        <v>0</v>
      </c>
    </row>
    <row r="7486" spans="1:9" ht="15.6">
      <c r="A7486" s="70">
        <f>'Balance N'!I7489</f>
        <v>0</v>
      </c>
      <c r="B7486" s="71">
        <f>'Balance N'!J7489</f>
        <v>0</v>
      </c>
      <c r="C7486" s="72">
        <f>'Balance N'!K7489</f>
        <v>0</v>
      </c>
      <c r="D7486" s="72">
        <f>'Balance N'!L7489</f>
        <v>0</v>
      </c>
      <c r="E7486" s="72">
        <f>'Balance N'!M7489</f>
        <v>0</v>
      </c>
      <c r="F7486" s="72">
        <f>'Balance N'!N7489</f>
        <v>0</v>
      </c>
      <c r="G7486" s="72">
        <f>'Balance N'!O7489</f>
        <v>0</v>
      </c>
      <c r="H7486" s="72">
        <f>'Balance N'!P7489</f>
        <v>0</v>
      </c>
      <c r="I7486" s="74">
        <f t="shared" si="116"/>
        <v>0</v>
      </c>
    </row>
    <row r="7487" spans="1:9" ht="15.6">
      <c r="A7487" s="70">
        <f>'Balance N'!I7490</f>
        <v>0</v>
      </c>
      <c r="B7487" s="71">
        <f>'Balance N'!J7490</f>
        <v>0</v>
      </c>
      <c r="C7487" s="72">
        <f>'Balance N'!K7490</f>
        <v>0</v>
      </c>
      <c r="D7487" s="72">
        <f>'Balance N'!L7490</f>
        <v>0</v>
      </c>
      <c r="E7487" s="72">
        <f>'Balance N'!M7490</f>
        <v>0</v>
      </c>
      <c r="F7487" s="72">
        <f>'Balance N'!N7490</f>
        <v>0</v>
      </c>
      <c r="G7487" s="72">
        <f>'Balance N'!O7490</f>
        <v>0</v>
      </c>
      <c r="H7487" s="72">
        <f>'Balance N'!P7490</f>
        <v>0</v>
      </c>
      <c r="I7487" s="74">
        <f t="shared" si="116"/>
        <v>0</v>
      </c>
    </row>
    <row r="7488" spans="1:9" ht="15.6">
      <c r="A7488" s="70">
        <f>'Balance N'!I7491</f>
        <v>0</v>
      </c>
      <c r="B7488" s="71">
        <f>'Balance N'!J7491</f>
        <v>0</v>
      </c>
      <c r="C7488" s="72">
        <f>'Balance N'!K7491</f>
        <v>0</v>
      </c>
      <c r="D7488" s="72">
        <f>'Balance N'!L7491</f>
        <v>0</v>
      </c>
      <c r="E7488" s="72">
        <f>'Balance N'!M7491</f>
        <v>0</v>
      </c>
      <c r="F7488" s="72">
        <f>'Balance N'!N7491</f>
        <v>0</v>
      </c>
      <c r="G7488" s="72">
        <f>'Balance N'!O7491</f>
        <v>0</v>
      </c>
      <c r="H7488" s="72">
        <f>'Balance N'!P7491</f>
        <v>0</v>
      </c>
      <c r="I7488" s="74">
        <f t="shared" si="116"/>
        <v>0</v>
      </c>
    </row>
    <row r="7489" spans="1:9" ht="15.6">
      <c r="A7489" s="70">
        <f>'Balance N'!I7492</f>
        <v>0</v>
      </c>
      <c r="B7489" s="71">
        <f>'Balance N'!J7492</f>
        <v>0</v>
      </c>
      <c r="C7489" s="72">
        <f>'Balance N'!K7492</f>
        <v>0</v>
      </c>
      <c r="D7489" s="72">
        <f>'Balance N'!L7492</f>
        <v>0</v>
      </c>
      <c r="E7489" s="72">
        <f>'Balance N'!M7492</f>
        <v>0</v>
      </c>
      <c r="F7489" s="72">
        <f>'Balance N'!N7492</f>
        <v>0</v>
      </c>
      <c r="G7489" s="72">
        <f>'Balance N'!O7492</f>
        <v>0</v>
      </c>
      <c r="H7489" s="72">
        <f>'Balance N'!P7492</f>
        <v>0</v>
      </c>
      <c r="I7489" s="74">
        <f t="shared" si="116"/>
        <v>0</v>
      </c>
    </row>
    <row r="7490" spans="1:9" ht="15.6">
      <c r="A7490" s="70">
        <f>'Balance N'!I7493</f>
        <v>0</v>
      </c>
      <c r="B7490" s="71">
        <f>'Balance N'!J7493</f>
        <v>0</v>
      </c>
      <c r="C7490" s="72">
        <f>'Balance N'!K7493</f>
        <v>0</v>
      </c>
      <c r="D7490" s="72">
        <f>'Balance N'!L7493</f>
        <v>0</v>
      </c>
      <c r="E7490" s="72">
        <f>'Balance N'!M7493</f>
        <v>0</v>
      </c>
      <c r="F7490" s="72">
        <f>'Balance N'!N7493</f>
        <v>0</v>
      </c>
      <c r="G7490" s="72">
        <f>'Balance N'!O7493</f>
        <v>0</v>
      </c>
      <c r="H7490" s="72">
        <f>'Balance N'!P7493</f>
        <v>0</v>
      </c>
      <c r="I7490" s="74">
        <f t="shared" si="116"/>
        <v>0</v>
      </c>
    </row>
    <row r="7491" spans="1:9" ht="15.6">
      <c r="A7491" s="70">
        <f>'Balance N'!I7494</f>
        <v>0</v>
      </c>
      <c r="B7491" s="71">
        <f>'Balance N'!J7494</f>
        <v>0</v>
      </c>
      <c r="C7491" s="72">
        <f>'Balance N'!K7494</f>
        <v>0</v>
      </c>
      <c r="D7491" s="72">
        <f>'Balance N'!L7494</f>
        <v>0</v>
      </c>
      <c r="E7491" s="72">
        <f>'Balance N'!M7494</f>
        <v>0</v>
      </c>
      <c r="F7491" s="72">
        <f>'Balance N'!N7494</f>
        <v>0</v>
      </c>
      <c r="G7491" s="72">
        <f>'Balance N'!O7494</f>
        <v>0</v>
      </c>
      <c r="H7491" s="72">
        <f>'Balance N'!P7494</f>
        <v>0</v>
      </c>
      <c r="I7491" s="74">
        <f t="shared" ref="I7491:I7554" si="117">(C7491-D7491)+(E7491-F7491)-(G7491-H7491)</f>
        <v>0</v>
      </c>
    </row>
    <row r="7492" spans="1:9" ht="15.6">
      <c r="A7492" s="70">
        <f>'Balance N'!I7495</f>
        <v>0</v>
      </c>
      <c r="B7492" s="71">
        <f>'Balance N'!J7495</f>
        <v>0</v>
      </c>
      <c r="C7492" s="72">
        <f>'Balance N'!K7495</f>
        <v>0</v>
      </c>
      <c r="D7492" s="72">
        <f>'Balance N'!L7495</f>
        <v>0</v>
      </c>
      <c r="E7492" s="72">
        <f>'Balance N'!M7495</f>
        <v>0</v>
      </c>
      <c r="F7492" s="72">
        <f>'Balance N'!N7495</f>
        <v>0</v>
      </c>
      <c r="G7492" s="72">
        <f>'Balance N'!O7495</f>
        <v>0</v>
      </c>
      <c r="H7492" s="72">
        <f>'Balance N'!P7495</f>
        <v>0</v>
      </c>
      <c r="I7492" s="74">
        <f t="shared" si="117"/>
        <v>0</v>
      </c>
    </row>
    <row r="7493" spans="1:9" ht="15.6">
      <c r="A7493" s="70">
        <f>'Balance N'!I7496</f>
        <v>0</v>
      </c>
      <c r="B7493" s="71">
        <f>'Balance N'!J7496</f>
        <v>0</v>
      </c>
      <c r="C7493" s="72">
        <f>'Balance N'!K7496</f>
        <v>0</v>
      </c>
      <c r="D7493" s="72">
        <f>'Balance N'!L7496</f>
        <v>0</v>
      </c>
      <c r="E7493" s="72">
        <f>'Balance N'!M7496</f>
        <v>0</v>
      </c>
      <c r="F7493" s="72">
        <f>'Balance N'!N7496</f>
        <v>0</v>
      </c>
      <c r="G7493" s="72">
        <f>'Balance N'!O7496</f>
        <v>0</v>
      </c>
      <c r="H7493" s="72">
        <f>'Balance N'!P7496</f>
        <v>0</v>
      </c>
      <c r="I7493" s="74">
        <f t="shared" si="117"/>
        <v>0</v>
      </c>
    </row>
    <row r="7494" spans="1:9" ht="15.6">
      <c r="A7494" s="70">
        <f>'Balance N'!I7497</f>
        <v>0</v>
      </c>
      <c r="B7494" s="71">
        <f>'Balance N'!J7497</f>
        <v>0</v>
      </c>
      <c r="C7494" s="72">
        <f>'Balance N'!K7497</f>
        <v>0</v>
      </c>
      <c r="D7494" s="72">
        <f>'Balance N'!L7497</f>
        <v>0</v>
      </c>
      <c r="E7494" s="72">
        <f>'Balance N'!M7497</f>
        <v>0</v>
      </c>
      <c r="F7494" s="72">
        <f>'Balance N'!N7497</f>
        <v>0</v>
      </c>
      <c r="G7494" s="72">
        <f>'Balance N'!O7497</f>
        <v>0</v>
      </c>
      <c r="H7494" s="72">
        <f>'Balance N'!P7497</f>
        <v>0</v>
      </c>
      <c r="I7494" s="74">
        <f t="shared" si="117"/>
        <v>0</v>
      </c>
    </row>
    <row r="7495" spans="1:9" ht="15.6">
      <c r="A7495" s="70">
        <f>'Balance N'!I7498</f>
        <v>0</v>
      </c>
      <c r="B7495" s="71">
        <f>'Balance N'!J7498</f>
        <v>0</v>
      </c>
      <c r="C7495" s="72">
        <f>'Balance N'!K7498</f>
        <v>0</v>
      </c>
      <c r="D7495" s="72">
        <f>'Balance N'!L7498</f>
        <v>0</v>
      </c>
      <c r="E7495" s="72">
        <f>'Balance N'!M7498</f>
        <v>0</v>
      </c>
      <c r="F7495" s="72">
        <f>'Balance N'!N7498</f>
        <v>0</v>
      </c>
      <c r="G7495" s="72">
        <f>'Balance N'!O7498</f>
        <v>0</v>
      </c>
      <c r="H7495" s="72">
        <f>'Balance N'!P7498</f>
        <v>0</v>
      </c>
      <c r="I7495" s="74">
        <f t="shared" si="117"/>
        <v>0</v>
      </c>
    </row>
    <row r="7496" spans="1:9" ht="15.6">
      <c r="A7496" s="70">
        <f>'Balance N'!I7499</f>
        <v>0</v>
      </c>
      <c r="B7496" s="71">
        <f>'Balance N'!J7499</f>
        <v>0</v>
      </c>
      <c r="C7496" s="72">
        <f>'Balance N'!K7499</f>
        <v>0</v>
      </c>
      <c r="D7496" s="72">
        <f>'Balance N'!L7499</f>
        <v>0</v>
      </c>
      <c r="E7496" s="72">
        <f>'Balance N'!M7499</f>
        <v>0</v>
      </c>
      <c r="F7496" s="72">
        <f>'Balance N'!N7499</f>
        <v>0</v>
      </c>
      <c r="G7496" s="72">
        <f>'Balance N'!O7499</f>
        <v>0</v>
      </c>
      <c r="H7496" s="72">
        <f>'Balance N'!P7499</f>
        <v>0</v>
      </c>
      <c r="I7496" s="74">
        <f t="shared" si="117"/>
        <v>0</v>
      </c>
    </row>
    <row r="7497" spans="1:9" ht="15.6">
      <c r="A7497" s="70">
        <f>'Balance N'!I7500</f>
        <v>0</v>
      </c>
      <c r="B7497" s="71">
        <f>'Balance N'!J7500</f>
        <v>0</v>
      </c>
      <c r="C7497" s="72">
        <f>'Balance N'!K7500</f>
        <v>0</v>
      </c>
      <c r="D7497" s="72">
        <f>'Balance N'!L7500</f>
        <v>0</v>
      </c>
      <c r="E7497" s="72">
        <f>'Balance N'!M7500</f>
        <v>0</v>
      </c>
      <c r="F7497" s="72">
        <f>'Balance N'!N7500</f>
        <v>0</v>
      </c>
      <c r="G7497" s="72">
        <f>'Balance N'!O7500</f>
        <v>0</v>
      </c>
      <c r="H7497" s="72">
        <f>'Balance N'!P7500</f>
        <v>0</v>
      </c>
      <c r="I7497" s="74">
        <f t="shared" si="117"/>
        <v>0</v>
      </c>
    </row>
    <row r="7498" spans="1:9" ht="15.6">
      <c r="A7498" s="70">
        <f>'Balance N'!I7501</f>
        <v>0</v>
      </c>
      <c r="B7498" s="71">
        <f>'Balance N'!J7501</f>
        <v>0</v>
      </c>
      <c r="C7498" s="72">
        <f>'Balance N'!K7501</f>
        <v>0</v>
      </c>
      <c r="D7498" s="72">
        <f>'Balance N'!L7501</f>
        <v>0</v>
      </c>
      <c r="E7498" s="72">
        <f>'Balance N'!M7501</f>
        <v>0</v>
      </c>
      <c r="F7498" s="72">
        <f>'Balance N'!N7501</f>
        <v>0</v>
      </c>
      <c r="G7498" s="72">
        <f>'Balance N'!O7501</f>
        <v>0</v>
      </c>
      <c r="H7498" s="72">
        <f>'Balance N'!P7501</f>
        <v>0</v>
      </c>
      <c r="I7498" s="74">
        <f t="shared" si="117"/>
        <v>0</v>
      </c>
    </row>
    <row r="7499" spans="1:9" ht="15.6">
      <c r="A7499" s="70">
        <f>'Balance N'!I7502</f>
        <v>0</v>
      </c>
      <c r="B7499" s="71">
        <f>'Balance N'!J7502</f>
        <v>0</v>
      </c>
      <c r="C7499" s="72">
        <f>'Balance N'!K7502</f>
        <v>0</v>
      </c>
      <c r="D7499" s="72">
        <f>'Balance N'!L7502</f>
        <v>0</v>
      </c>
      <c r="E7499" s="72">
        <f>'Balance N'!M7502</f>
        <v>0</v>
      </c>
      <c r="F7499" s="72">
        <f>'Balance N'!N7502</f>
        <v>0</v>
      </c>
      <c r="G7499" s="72">
        <f>'Balance N'!O7502</f>
        <v>0</v>
      </c>
      <c r="H7499" s="72">
        <f>'Balance N'!P7502</f>
        <v>0</v>
      </c>
      <c r="I7499" s="74">
        <f t="shared" si="117"/>
        <v>0</v>
      </c>
    </row>
    <row r="7500" spans="1:9" ht="15.6">
      <c r="A7500" s="70">
        <f>'Balance N'!I7503</f>
        <v>0</v>
      </c>
      <c r="B7500" s="71">
        <f>'Balance N'!J7503</f>
        <v>0</v>
      </c>
      <c r="C7500" s="72">
        <f>'Balance N'!K7503</f>
        <v>0</v>
      </c>
      <c r="D7500" s="72">
        <f>'Balance N'!L7503</f>
        <v>0</v>
      </c>
      <c r="E7500" s="72">
        <f>'Balance N'!M7503</f>
        <v>0</v>
      </c>
      <c r="F7500" s="72">
        <f>'Balance N'!N7503</f>
        <v>0</v>
      </c>
      <c r="G7500" s="72">
        <f>'Balance N'!O7503</f>
        <v>0</v>
      </c>
      <c r="H7500" s="72">
        <f>'Balance N'!P7503</f>
        <v>0</v>
      </c>
      <c r="I7500" s="74">
        <f t="shared" si="117"/>
        <v>0</v>
      </c>
    </row>
    <row r="7501" spans="1:9" ht="15.6">
      <c r="A7501" s="70">
        <f>'Balance N'!I7504</f>
        <v>0</v>
      </c>
      <c r="B7501" s="71">
        <f>'Balance N'!J7504</f>
        <v>0</v>
      </c>
      <c r="C7501" s="72">
        <f>'Balance N'!K7504</f>
        <v>0</v>
      </c>
      <c r="D7501" s="72">
        <f>'Balance N'!L7504</f>
        <v>0</v>
      </c>
      <c r="E7501" s="72">
        <f>'Balance N'!M7504</f>
        <v>0</v>
      </c>
      <c r="F7501" s="72">
        <f>'Balance N'!N7504</f>
        <v>0</v>
      </c>
      <c r="G7501" s="72">
        <f>'Balance N'!O7504</f>
        <v>0</v>
      </c>
      <c r="H7501" s="72">
        <f>'Balance N'!P7504</f>
        <v>0</v>
      </c>
      <c r="I7501" s="74">
        <f t="shared" si="117"/>
        <v>0</v>
      </c>
    </row>
    <row r="7502" spans="1:9" ht="15.6">
      <c r="A7502" s="70">
        <f>'Balance N'!I7505</f>
        <v>0</v>
      </c>
      <c r="B7502" s="71">
        <f>'Balance N'!J7505</f>
        <v>0</v>
      </c>
      <c r="C7502" s="72">
        <f>'Balance N'!K7505</f>
        <v>0</v>
      </c>
      <c r="D7502" s="72">
        <f>'Balance N'!L7505</f>
        <v>0</v>
      </c>
      <c r="E7502" s="72">
        <f>'Balance N'!M7505</f>
        <v>0</v>
      </c>
      <c r="F7502" s="72">
        <f>'Balance N'!N7505</f>
        <v>0</v>
      </c>
      <c r="G7502" s="72">
        <f>'Balance N'!O7505</f>
        <v>0</v>
      </c>
      <c r="H7502" s="72">
        <f>'Balance N'!P7505</f>
        <v>0</v>
      </c>
      <c r="I7502" s="74">
        <f t="shared" si="117"/>
        <v>0</v>
      </c>
    </row>
    <row r="7503" spans="1:9" ht="15.6">
      <c r="A7503" s="70">
        <f>'Balance N'!I7506</f>
        <v>0</v>
      </c>
      <c r="B7503" s="71">
        <f>'Balance N'!J7506</f>
        <v>0</v>
      </c>
      <c r="C7503" s="72">
        <f>'Balance N'!K7506</f>
        <v>0</v>
      </c>
      <c r="D7503" s="72">
        <f>'Balance N'!L7506</f>
        <v>0</v>
      </c>
      <c r="E7503" s="72">
        <f>'Balance N'!M7506</f>
        <v>0</v>
      </c>
      <c r="F7503" s="72">
        <f>'Balance N'!N7506</f>
        <v>0</v>
      </c>
      <c r="G7503" s="72">
        <f>'Balance N'!O7506</f>
        <v>0</v>
      </c>
      <c r="H7503" s="72">
        <f>'Balance N'!P7506</f>
        <v>0</v>
      </c>
      <c r="I7503" s="74">
        <f t="shared" si="117"/>
        <v>0</v>
      </c>
    </row>
    <row r="7504" spans="1:9" ht="15.6">
      <c r="A7504" s="70">
        <f>'Balance N'!I7507</f>
        <v>0</v>
      </c>
      <c r="B7504" s="71">
        <f>'Balance N'!J7507</f>
        <v>0</v>
      </c>
      <c r="C7504" s="72">
        <f>'Balance N'!K7507</f>
        <v>0</v>
      </c>
      <c r="D7504" s="72">
        <f>'Balance N'!L7507</f>
        <v>0</v>
      </c>
      <c r="E7504" s="72">
        <f>'Balance N'!M7507</f>
        <v>0</v>
      </c>
      <c r="F7504" s="72">
        <f>'Balance N'!N7507</f>
        <v>0</v>
      </c>
      <c r="G7504" s="72">
        <f>'Balance N'!O7507</f>
        <v>0</v>
      </c>
      <c r="H7504" s="72">
        <f>'Balance N'!P7507</f>
        <v>0</v>
      </c>
      <c r="I7504" s="74">
        <f t="shared" si="117"/>
        <v>0</v>
      </c>
    </row>
    <row r="7505" spans="1:9" ht="15.6">
      <c r="A7505" s="70">
        <f>'Balance N'!I7508</f>
        <v>0</v>
      </c>
      <c r="B7505" s="71">
        <f>'Balance N'!J7508</f>
        <v>0</v>
      </c>
      <c r="C7505" s="72">
        <f>'Balance N'!K7508</f>
        <v>0</v>
      </c>
      <c r="D7505" s="72">
        <f>'Balance N'!L7508</f>
        <v>0</v>
      </c>
      <c r="E7505" s="72">
        <f>'Balance N'!M7508</f>
        <v>0</v>
      </c>
      <c r="F7505" s="72">
        <f>'Balance N'!N7508</f>
        <v>0</v>
      </c>
      <c r="G7505" s="72">
        <f>'Balance N'!O7508</f>
        <v>0</v>
      </c>
      <c r="H7505" s="72">
        <f>'Balance N'!P7508</f>
        <v>0</v>
      </c>
      <c r="I7505" s="74">
        <f t="shared" si="117"/>
        <v>0</v>
      </c>
    </row>
    <row r="7506" spans="1:9" ht="15.6">
      <c r="A7506" s="70">
        <f>'Balance N'!I7509</f>
        <v>0</v>
      </c>
      <c r="B7506" s="71">
        <f>'Balance N'!J7509</f>
        <v>0</v>
      </c>
      <c r="C7506" s="72">
        <f>'Balance N'!K7509</f>
        <v>0</v>
      </c>
      <c r="D7506" s="72">
        <f>'Balance N'!L7509</f>
        <v>0</v>
      </c>
      <c r="E7506" s="72">
        <f>'Balance N'!M7509</f>
        <v>0</v>
      </c>
      <c r="F7506" s="72">
        <f>'Balance N'!N7509</f>
        <v>0</v>
      </c>
      <c r="G7506" s="72">
        <f>'Balance N'!O7509</f>
        <v>0</v>
      </c>
      <c r="H7506" s="72">
        <f>'Balance N'!P7509</f>
        <v>0</v>
      </c>
      <c r="I7506" s="74">
        <f t="shared" si="117"/>
        <v>0</v>
      </c>
    </row>
    <row r="7507" spans="1:9" ht="15.6">
      <c r="A7507" s="70">
        <f>'Balance N'!I7510</f>
        <v>0</v>
      </c>
      <c r="B7507" s="71">
        <f>'Balance N'!J7510</f>
        <v>0</v>
      </c>
      <c r="C7507" s="72">
        <f>'Balance N'!K7510</f>
        <v>0</v>
      </c>
      <c r="D7507" s="72">
        <f>'Balance N'!L7510</f>
        <v>0</v>
      </c>
      <c r="E7507" s="72">
        <f>'Balance N'!M7510</f>
        <v>0</v>
      </c>
      <c r="F7507" s="72">
        <f>'Balance N'!N7510</f>
        <v>0</v>
      </c>
      <c r="G7507" s="72">
        <f>'Balance N'!O7510</f>
        <v>0</v>
      </c>
      <c r="H7507" s="72">
        <f>'Balance N'!P7510</f>
        <v>0</v>
      </c>
      <c r="I7507" s="74">
        <f t="shared" si="117"/>
        <v>0</v>
      </c>
    </row>
    <row r="7508" spans="1:9" ht="15.6">
      <c r="A7508" s="70">
        <f>'Balance N'!I7511</f>
        <v>0</v>
      </c>
      <c r="B7508" s="71">
        <f>'Balance N'!J7511</f>
        <v>0</v>
      </c>
      <c r="C7508" s="72">
        <f>'Balance N'!K7511</f>
        <v>0</v>
      </c>
      <c r="D7508" s="72">
        <f>'Balance N'!L7511</f>
        <v>0</v>
      </c>
      <c r="E7508" s="72">
        <f>'Balance N'!M7511</f>
        <v>0</v>
      </c>
      <c r="F7508" s="72">
        <f>'Balance N'!N7511</f>
        <v>0</v>
      </c>
      <c r="G7508" s="72">
        <f>'Balance N'!O7511</f>
        <v>0</v>
      </c>
      <c r="H7508" s="72">
        <f>'Balance N'!P7511</f>
        <v>0</v>
      </c>
      <c r="I7508" s="74">
        <f t="shared" si="117"/>
        <v>0</v>
      </c>
    </row>
    <row r="7509" spans="1:9" ht="15.6">
      <c r="A7509" s="70">
        <f>'Balance N'!I7512</f>
        <v>0</v>
      </c>
      <c r="B7509" s="71">
        <f>'Balance N'!J7512</f>
        <v>0</v>
      </c>
      <c r="C7509" s="72">
        <f>'Balance N'!K7512</f>
        <v>0</v>
      </c>
      <c r="D7509" s="72">
        <f>'Balance N'!L7512</f>
        <v>0</v>
      </c>
      <c r="E7509" s="72">
        <f>'Balance N'!M7512</f>
        <v>0</v>
      </c>
      <c r="F7509" s="72">
        <f>'Balance N'!N7512</f>
        <v>0</v>
      </c>
      <c r="G7509" s="72">
        <f>'Balance N'!O7512</f>
        <v>0</v>
      </c>
      <c r="H7509" s="72">
        <f>'Balance N'!P7512</f>
        <v>0</v>
      </c>
      <c r="I7509" s="74">
        <f t="shared" si="117"/>
        <v>0</v>
      </c>
    </row>
    <row r="7510" spans="1:9" ht="15.6">
      <c r="A7510" s="70">
        <f>'Balance N'!I7513</f>
        <v>0</v>
      </c>
      <c r="B7510" s="71">
        <f>'Balance N'!J7513</f>
        <v>0</v>
      </c>
      <c r="C7510" s="72">
        <f>'Balance N'!K7513</f>
        <v>0</v>
      </c>
      <c r="D7510" s="72">
        <f>'Balance N'!L7513</f>
        <v>0</v>
      </c>
      <c r="E7510" s="72">
        <f>'Balance N'!M7513</f>
        <v>0</v>
      </c>
      <c r="F7510" s="72">
        <f>'Balance N'!N7513</f>
        <v>0</v>
      </c>
      <c r="G7510" s="72">
        <f>'Balance N'!O7513</f>
        <v>0</v>
      </c>
      <c r="H7510" s="72">
        <f>'Balance N'!P7513</f>
        <v>0</v>
      </c>
      <c r="I7510" s="74">
        <f t="shared" si="117"/>
        <v>0</v>
      </c>
    </row>
    <row r="7511" spans="1:9" ht="15.6">
      <c r="A7511" s="70">
        <f>'Balance N'!I7514</f>
        <v>0</v>
      </c>
      <c r="B7511" s="71">
        <f>'Balance N'!J7514</f>
        <v>0</v>
      </c>
      <c r="C7511" s="72">
        <f>'Balance N'!K7514</f>
        <v>0</v>
      </c>
      <c r="D7511" s="72">
        <f>'Balance N'!L7514</f>
        <v>0</v>
      </c>
      <c r="E7511" s="72">
        <f>'Balance N'!M7514</f>
        <v>0</v>
      </c>
      <c r="F7511" s="72">
        <f>'Balance N'!N7514</f>
        <v>0</v>
      </c>
      <c r="G7511" s="72">
        <f>'Balance N'!O7514</f>
        <v>0</v>
      </c>
      <c r="H7511" s="72">
        <f>'Balance N'!P7514</f>
        <v>0</v>
      </c>
      <c r="I7511" s="74">
        <f t="shared" si="117"/>
        <v>0</v>
      </c>
    </row>
    <row r="7512" spans="1:9" ht="15.6">
      <c r="A7512" s="70">
        <f>'Balance N'!I7515</f>
        <v>0</v>
      </c>
      <c r="B7512" s="71">
        <f>'Balance N'!J7515</f>
        <v>0</v>
      </c>
      <c r="C7512" s="72">
        <f>'Balance N'!K7515</f>
        <v>0</v>
      </c>
      <c r="D7512" s="72">
        <f>'Balance N'!L7515</f>
        <v>0</v>
      </c>
      <c r="E7512" s="72">
        <f>'Balance N'!M7515</f>
        <v>0</v>
      </c>
      <c r="F7512" s="72">
        <f>'Balance N'!N7515</f>
        <v>0</v>
      </c>
      <c r="G7512" s="72">
        <f>'Balance N'!O7515</f>
        <v>0</v>
      </c>
      <c r="H7512" s="72">
        <f>'Balance N'!P7515</f>
        <v>0</v>
      </c>
      <c r="I7512" s="74">
        <f t="shared" si="117"/>
        <v>0</v>
      </c>
    </row>
    <row r="7513" spans="1:9" ht="15.6">
      <c r="A7513" s="70">
        <f>'Balance N'!I7516</f>
        <v>0</v>
      </c>
      <c r="B7513" s="71">
        <f>'Balance N'!J7516</f>
        <v>0</v>
      </c>
      <c r="C7513" s="72">
        <f>'Balance N'!K7516</f>
        <v>0</v>
      </c>
      <c r="D7513" s="72">
        <f>'Balance N'!L7516</f>
        <v>0</v>
      </c>
      <c r="E7513" s="72">
        <f>'Balance N'!M7516</f>
        <v>0</v>
      </c>
      <c r="F7513" s="72">
        <f>'Balance N'!N7516</f>
        <v>0</v>
      </c>
      <c r="G7513" s="72">
        <f>'Balance N'!O7516</f>
        <v>0</v>
      </c>
      <c r="H7513" s="72">
        <f>'Balance N'!P7516</f>
        <v>0</v>
      </c>
      <c r="I7513" s="74">
        <f t="shared" si="117"/>
        <v>0</v>
      </c>
    </row>
    <row r="7514" spans="1:9" ht="15.6">
      <c r="A7514" s="70">
        <f>'Balance N'!I7517</f>
        <v>0</v>
      </c>
      <c r="B7514" s="71">
        <f>'Balance N'!J7517</f>
        <v>0</v>
      </c>
      <c r="C7514" s="72">
        <f>'Balance N'!K7517</f>
        <v>0</v>
      </c>
      <c r="D7514" s="72">
        <f>'Balance N'!L7517</f>
        <v>0</v>
      </c>
      <c r="E7514" s="72">
        <f>'Balance N'!M7517</f>
        <v>0</v>
      </c>
      <c r="F7514" s="72">
        <f>'Balance N'!N7517</f>
        <v>0</v>
      </c>
      <c r="G7514" s="72">
        <f>'Balance N'!O7517</f>
        <v>0</v>
      </c>
      <c r="H7514" s="72">
        <f>'Balance N'!P7517</f>
        <v>0</v>
      </c>
      <c r="I7514" s="74">
        <f t="shared" si="117"/>
        <v>0</v>
      </c>
    </row>
    <row r="7515" spans="1:9" ht="15.6">
      <c r="A7515" s="70">
        <f>'Balance N'!I7518</f>
        <v>0</v>
      </c>
      <c r="B7515" s="71">
        <f>'Balance N'!J7518</f>
        <v>0</v>
      </c>
      <c r="C7515" s="72">
        <f>'Balance N'!K7518</f>
        <v>0</v>
      </c>
      <c r="D7515" s="72">
        <f>'Balance N'!L7518</f>
        <v>0</v>
      </c>
      <c r="E7515" s="72">
        <f>'Balance N'!M7518</f>
        <v>0</v>
      </c>
      <c r="F7515" s="72">
        <f>'Balance N'!N7518</f>
        <v>0</v>
      </c>
      <c r="G7515" s="72">
        <f>'Balance N'!O7518</f>
        <v>0</v>
      </c>
      <c r="H7515" s="72">
        <f>'Balance N'!P7518</f>
        <v>0</v>
      </c>
      <c r="I7515" s="74">
        <f t="shared" si="117"/>
        <v>0</v>
      </c>
    </row>
    <row r="7516" spans="1:9" ht="15.6">
      <c r="A7516" s="70">
        <f>'Balance N'!I7519</f>
        <v>0</v>
      </c>
      <c r="B7516" s="71">
        <f>'Balance N'!J7519</f>
        <v>0</v>
      </c>
      <c r="C7516" s="72">
        <f>'Balance N'!K7519</f>
        <v>0</v>
      </c>
      <c r="D7516" s="72">
        <f>'Balance N'!L7519</f>
        <v>0</v>
      </c>
      <c r="E7516" s="72">
        <f>'Balance N'!M7519</f>
        <v>0</v>
      </c>
      <c r="F7516" s="72">
        <f>'Balance N'!N7519</f>
        <v>0</v>
      </c>
      <c r="G7516" s="72">
        <f>'Balance N'!O7519</f>
        <v>0</v>
      </c>
      <c r="H7516" s="72">
        <f>'Balance N'!P7519</f>
        <v>0</v>
      </c>
      <c r="I7516" s="74">
        <f t="shared" si="117"/>
        <v>0</v>
      </c>
    </row>
    <row r="7517" spans="1:9" ht="15.6">
      <c r="A7517" s="70">
        <f>'Balance N'!I7520</f>
        <v>0</v>
      </c>
      <c r="B7517" s="71">
        <f>'Balance N'!J7520</f>
        <v>0</v>
      </c>
      <c r="C7517" s="72">
        <f>'Balance N'!K7520</f>
        <v>0</v>
      </c>
      <c r="D7517" s="72">
        <f>'Balance N'!L7520</f>
        <v>0</v>
      </c>
      <c r="E7517" s="72">
        <f>'Balance N'!M7520</f>
        <v>0</v>
      </c>
      <c r="F7517" s="72">
        <f>'Balance N'!N7520</f>
        <v>0</v>
      </c>
      <c r="G7517" s="72">
        <f>'Balance N'!O7520</f>
        <v>0</v>
      </c>
      <c r="H7517" s="72">
        <f>'Balance N'!P7520</f>
        <v>0</v>
      </c>
      <c r="I7517" s="74">
        <f t="shared" si="117"/>
        <v>0</v>
      </c>
    </row>
    <row r="7518" spans="1:9" ht="15.6">
      <c r="A7518" s="70">
        <f>'Balance N'!I7521</f>
        <v>0</v>
      </c>
      <c r="B7518" s="71">
        <f>'Balance N'!J7521</f>
        <v>0</v>
      </c>
      <c r="C7518" s="72">
        <f>'Balance N'!K7521</f>
        <v>0</v>
      </c>
      <c r="D7518" s="72">
        <f>'Balance N'!L7521</f>
        <v>0</v>
      </c>
      <c r="E7518" s="72">
        <f>'Balance N'!M7521</f>
        <v>0</v>
      </c>
      <c r="F7518" s="72">
        <f>'Balance N'!N7521</f>
        <v>0</v>
      </c>
      <c r="G7518" s="72">
        <f>'Balance N'!O7521</f>
        <v>0</v>
      </c>
      <c r="H7518" s="72">
        <f>'Balance N'!P7521</f>
        <v>0</v>
      </c>
      <c r="I7518" s="74">
        <f t="shared" si="117"/>
        <v>0</v>
      </c>
    </row>
    <row r="7519" spans="1:9" ht="15.6">
      <c r="A7519" s="70">
        <f>'Balance N'!I7522</f>
        <v>0</v>
      </c>
      <c r="B7519" s="71">
        <f>'Balance N'!J7522</f>
        <v>0</v>
      </c>
      <c r="C7519" s="72">
        <f>'Balance N'!K7522</f>
        <v>0</v>
      </c>
      <c r="D7519" s="72">
        <f>'Balance N'!L7522</f>
        <v>0</v>
      </c>
      <c r="E7519" s="72">
        <f>'Balance N'!M7522</f>
        <v>0</v>
      </c>
      <c r="F7519" s="72">
        <f>'Balance N'!N7522</f>
        <v>0</v>
      </c>
      <c r="G7519" s="72">
        <f>'Balance N'!O7522</f>
        <v>0</v>
      </c>
      <c r="H7519" s="72">
        <f>'Balance N'!P7522</f>
        <v>0</v>
      </c>
      <c r="I7519" s="74">
        <f t="shared" si="117"/>
        <v>0</v>
      </c>
    </row>
    <row r="7520" spans="1:9" ht="15.6">
      <c r="A7520" s="70">
        <f>'Balance N'!I7523</f>
        <v>0</v>
      </c>
      <c r="B7520" s="71">
        <f>'Balance N'!J7523</f>
        <v>0</v>
      </c>
      <c r="C7520" s="72">
        <f>'Balance N'!K7523</f>
        <v>0</v>
      </c>
      <c r="D7520" s="72">
        <f>'Balance N'!L7523</f>
        <v>0</v>
      </c>
      <c r="E7520" s="72">
        <f>'Balance N'!M7523</f>
        <v>0</v>
      </c>
      <c r="F7520" s="72">
        <f>'Balance N'!N7523</f>
        <v>0</v>
      </c>
      <c r="G7520" s="72">
        <f>'Balance N'!O7523</f>
        <v>0</v>
      </c>
      <c r="H7520" s="72">
        <f>'Balance N'!P7523</f>
        <v>0</v>
      </c>
      <c r="I7520" s="74">
        <f t="shared" si="117"/>
        <v>0</v>
      </c>
    </row>
    <row r="7521" spans="1:9" ht="15.6">
      <c r="A7521" s="70">
        <f>'Balance N'!I7524</f>
        <v>0</v>
      </c>
      <c r="B7521" s="71">
        <f>'Balance N'!J7524</f>
        <v>0</v>
      </c>
      <c r="C7521" s="72">
        <f>'Balance N'!K7524</f>
        <v>0</v>
      </c>
      <c r="D7521" s="72">
        <f>'Balance N'!L7524</f>
        <v>0</v>
      </c>
      <c r="E7521" s="72">
        <f>'Balance N'!M7524</f>
        <v>0</v>
      </c>
      <c r="F7521" s="72">
        <f>'Balance N'!N7524</f>
        <v>0</v>
      </c>
      <c r="G7521" s="72">
        <f>'Balance N'!O7524</f>
        <v>0</v>
      </c>
      <c r="H7521" s="72">
        <f>'Balance N'!P7524</f>
        <v>0</v>
      </c>
      <c r="I7521" s="74">
        <f t="shared" si="117"/>
        <v>0</v>
      </c>
    </row>
    <row r="7522" spans="1:9" ht="15.6">
      <c r="A7522" s="70">
        <f>'Balance N'!I7525</f>
        <v>0</v>
      </c>
      <c r="B7522" s="71">
        <f>'Balance N'!J7525</f>
        <v>0</v>
      </c>
      <c r="C7522" s="72">
        <f>'Balance N'!K7525</f>
        <v>0</v>
      </c>
      <c r="D7522" s="72">
        <f>'Balance N'!L7525</f>
        <v>0</v>
      </c>
      <c r="E7522" s="72">
        <f>'Balance N'!M7525</f>
        <v>0</v>
      </c>
      <c r="F7522" s="72">
        <f>'Balance N'!N7525</f>
        <v>0</v>
      </c>
      <c r="G7522" s="72">
        <f>'Balance N'!O7525</f>
        <v>0</v>
      </c>
      <c r="H7522" s="72">
        <f>'Balance N'!P7525</f>
        <v>0</v>
      </c>
      <c r="I7522" s="74">
        <f t="shared" si="117"/>
        <v>0</v>
      </c>
    </row>
    <row r="7523" spans="1:9" ht="15.6">
      <c r="A7523" s="70">
        <f>'Balance N'!I7526</f>
        <v>0</v>
      </c>
      <c r="B7523" s="71">
        <f>'Balance N'!J7526</f>
        <v>0</v>
      </c>
      <c r="C7523" s="72">
        <f>'Balance N'!K7526</f>
        <v>0</v>
      </c>
      <c r="D7523" s="72">
        <f>'Balance N'!L7526</f>
        <v>0</v>
      </c>
      <c r="E7523" s="72">
        <f>'Balance N'!M7526</f>
        <v>0</v>
      </c>
      <c r="F7523" s="72">
        <f>'Balance N'!N7526</f>
        <v>0</v>
      </c>
      <c r="G7523" s="72">
        <f>'Balance N'!O7526</f>
        <v>0</v>
      </c>
      <c r="H7523" s="72">
        <f>'Balance N'!P7526</f>
        <v>0</v>
      </c>
      <c r="I7523" s="74">
        <f t="shared" si="117"/>
        <v>0</v>
      </c>
    </row>
    <row r="7524" spans="1:9" ht="15.6">
      <c r="A7524" s="70">
        <f>'Balance N'!I7527</f>
        <v>0</v>
      </c>
      <c r="B7524" s="71">
        <f>'Balance N'!J7527</f>
        <v>0</v>
      </c>
      <c r="C7524" s="72">
        <f>'Balance N'!K7527</f>
        <v>0</v>
      </c>
      <c r="D7524" s="72">
        <f>'Balance N'!L7527</f>
        <v>0</v>
      </c>
      <c r="E7524" s="72">
        <f>'Balance N'!M7527</f>
        <v>0</v>
      </c>
      <c r="F7524" s="72">
        <f>'Balance N'!N7527</f>
        <v>0</v>
      </c>
      <c r="G7524" s="72">
        <f>'Balance N'!O7527</f>
        <v>0</v>
      </c>
      <c r="H7524" s="72">
        <f>'Balance N'!P7527</f>
        <v>0</v>
      </c>
      <c r="I7524" s="74">
        <f t="shared" si="117"/>
        <v>0</v>
      </c>
    </row>
    <row r="7525" spans="1:9" ht="15.6">
      <c r="A7525" s="70">
        <f>'Balance N'!I7528</f>
        <v>0</v>
      </c>
      <c r="B7525" s="71">
        <f>'Balance N'!J7528</f>
        <v>0</v>
      </c>
      <c r="C7525" s="72">
        <f>'Balance N'!K7528</f>
        <v>0</v>
      </c>
      <c r="D7525" s="72">
        <f>'Balance N'!L7528</f>
        <v>0</v>
      </c>
      <c r="E7525" s="72">
        <f>'Balance N'!M7528</f>
        <v>0</v>
      </c>
      <c r="F7525" s="72">
        <f>'Balance N'!N7528</f>
        <v>0</v>
      </c>
      <c r="G7525" s="72">
        <f>'Balance N'!O7528</f>
        <v>0</v>
      </c>
      <c r="H7525" s="72">
        <f>'Balance N'!P7528</f>
        <v>0</v>
      </c>
      <c r="I7525" s="74">
        <f t="shared" si="117"/>
        <v>0</v>
      </c>
    </row>
    <row r="7526" spans="1:9" ht="15.6">
      <c r="A7526" s="70">
        <f>'Balance N'!I7529</f>
        <v>0</v>
      </c>
      <c r="B7526" s="71">
        <f>'Balance N'!J7529</f>
        <v>0</v>
      </c>
      <c r="C7526" s="72">
        <f>'Balance N'!K7529</f>
        <v>0</v>
      </c>
      <c r="D7526" s="72">
        <f>'Balance N'!L7529</f>
        <v>0</v>
      </c>
      <c r="E7526" s="72">
        <f>'Balance N'!M7529</f>
        <v>0</v>
      </c>
      <c r="F7526" s="72">
        <f>'Balance N'!N7529</f>
        <v>0</v>
      </c>
      <c r="G7526" s="72">
        <f>'Balance N'!O7529</f>
        <v>0</v>
      </c>
      <c r="H7526" s="72">
        <f>'Balance N'!P7529</f>
        <v>0</v>
      </c>
      <c r="I7526" s="74">
        <f t="shared" si="117"/>
        <v>0</v>
      </c>
    </row>
    <row r="7527" spans="1:9" ht="15.6">
      <c r="A7527" s="70">
        <f>'Balance N'!I7530</f>
        <v>0</v>
      </c>
      <c r="B7527" s="71">
        <f>'Balance N'!J7530</f>
        <v>0</v>
      </c>
      <c r="C7527" s="72">
        <f>'Balance N'!K7530</f>
        <v>0</v>
      </c>
      <c r="D7527" s="72">
        <f>'Balance N'!L7530</f>
        <v>0</v>
      </c>
      <c r="E7527" s="72">
        <f>'Balance N'!M7530</f>
        <v>0</v>
      </c>
      <c r="F7527" s="72">
        <f>'Balance N'!N7530</f>
        <v>0</v>
      </c>
      <c r="G7527" s="72">
        <f>'Balance N'!O7530</f>
        <v>0</v>
      </c>
      <c r="H7527" s="72">
        <f>'Balance N'!P7530</f>
        <v>0</v>
      </c>
      <c r="I7527" s="74">
        <f t="shared" si="117"/>
        <v>0</v>
      </c>
    </row>
    <row r="7528" spans="1:9" ht="15.6">
      <c r="A7528" s="70">
        <f>'Balance N'!I7531</f>
        <v>0</v>
      </c>
      <c r="B7528" s="71">
        <f>'Balance N'!J7531</f>
        <v>0</v>
      </c>
      <c r="C7528" s="72">
        <f>'Balance N'!K7531</f>
        <v>0</v>
      </c>
      <c r="D7528" s="72">
        <f>'Balance N'!L7531</f>
        <v>0</v>
      </c>
      <c r="E7528" s="72">
        <f>'Balance N'!M7531</f>
        <v>0</v>
      </c>
      <c r="F7528" s="72">
        <f>'Balance N'!N7531</f>
        <v>0</v>
      </c>
      <c r="G7528" s="72">
        <f>'Balance N'!O7531</f>
        <v>0</v>
      </c>
      <c r="H7528" s="72">
        <f>'Balance N'!P7531</f>
        <v>0</v>
      </c>
      <c r="I7528" s="74">
        <f t="shared" si="117"/>
        <v>0</v>
      </c>
    </row>
    <row r="7529" spans="1:9" ht="15.6">
      <c r="A7529" s="70">
        <f>'Balance N'!I7532</f>
        <v>0</v>
      </c>
      <c r="B7529" s="71">
        <f>'Balance N'!J7532</f>
        <v>0</v>
      </c>
      <c r="C7529" s="72">
        <f>'Balance N'!K7532</f>
        <v>0</v>
      </c>
      <c r="D7529" s="72">
        <f>'Balance N'!L7532</f>
        <v>0</v>
      </c>
      <c r="E7529" s="72">
        <f>'Balance N'!M7532</f>
        <v>0</v>
      </c>
      <c r="F7529" s="72">
        <f>'Balance N'!N7532</f>
        <v>0</v>
      </c>
      <c r="G7529" s="72">
        <f>'Balance N'!O7532</f>
        <v>0</v>
      </c>
      <c r="H7529" s="72">
        <f>'Balance N'!P7532</f>
        <v>0</v>
      </c>
      <c r="I7529" s="74">
        <f t="shared" si="117"/>
        <v>0</v>
      </c>
    </row>
    <row r="7530" spans="1:9" ht="15.6">
      <c r="A7530" s="70">
        <f>'Balance N'!I7533</f>
        <v>0</v>
      </c>
      <c r="B7530" s="71">
        <f>'Balance N'!J7533</f>
        <v>0</v>
      </c>
      <c r="C7530" s="72">
        <f>'Balance N'!K7533</f>
        <v>0</v>
      </c>
      <c r="D7530" s="72">
        <f>'Balance N'!L7533</f>
        <v>0</v>
      </c>
      <c r="E7530" s="72">
        <f>'Balance N'!M7533</f>
        <v>0</v>
      </c>
      <c r="F7530" s="72">
        <f>'Balance N'!N7533</f>
        <v>0</v>
      </c>
      <c r="G7530" s="72">
        <f>'Balance N'!O7533</f>
        <v>0</v>
      </c>
      <c r="H7530" s="72">
        <f>'Balance N'!P7533</f>
        <v>0</v>
      </c>
      <c r="I7530" s="74">
        <f t="shared" si="117"/>
        <v>0</v>
      </c>
    </row>
    <row r="7531" spans="1:9" ht="15.6">
      <c r="A7531" s="70">
        <f>'Balance N'!I7534</f>
        <v>0</v>
      </c>
      <c r="B7531" s="71">
        <f>'Balance N'!J7534</f>
        <v>0</v>
      </c>
      <c r="C7531" s="72">
        <f>'Balance N'!K7534</f>
        <v>0</v>
      </c>
      <c r="D7531" s="72">
        <f>'Balance N'!L7534</f>
        <v>0</v>
      </c>
      <c r="E7531" s="72">
        <f>'Balance N'!M7534</f>
        <v>0</v>
      </c>
      <c r="F7531" s="72">
        <f>'Balance N'!N7534</f>
        <v>0</v>
      </c>
      <c r="G7531" s="72">
        <f>'Balance N'!O7534</f>
        <v>0</v>
      </c>
      <c r="H7531" s="72">
        <f>'Balance N'!P7534</f>
        <v>0</v>
      </c>
      <c r="I7531" s="74">
        <f t="shared" si="117"/>
        <v>0</v>
      </c>
    </row>
    <row r="7532" spans="1:9" ht="15.6">
      <c r="A7532" s="70">
        <f>'Balance N'!I7535</f>
        <v>0</v>
      </c>
      <c r="B7532" s="71">
        <f>'Balance N'!J7535</f>
        <v>0</v>
      </c>
      <c r="C7532" s="72">
        <f>'Balance N'!K7535</f>
        <v>0</v>
      </c>
      <c r="D7532" s="72">
        <f>'Balance N'!L7535</f>
        <v>0</v>
      </c>
      <c r="E7532" s="72">
        <f>'Balance N'!M7535</f>
        <v>0</v>
      </c>
      <c r="F7532" s="72">
        <f>'Balance N'!N7535</f>
        <v>0</v>
      </c>
      <c r="G7532" s="72">
        <f>'Balance N'!O7535</f>
        <v>0</v>
      </c>
      <c r="H7532" s="72">
        <f>'Balance N'!P7535</f>
        <v>0</v>
      </c>
      <c r="I7532" s="74">
        <f t="shared" si="117"/>
        <v>0</v>
      </c>
    </row>
    <row r="7533" spans="1:9" ht="15.6">
      <c r="A7533" s="70">
        <f>'Balance N'!I7536</f>
        <v>0</v>
      </c>
      <c r="B7533" s="71">
        <f>'Balance N'!J7536</f>
        <v>0</v>
      </c>
      <c r="C7533" s="72">
        <f>'Balance N'!K7536</f>
        <v>0</v>
      </c>
      <c r="D7533" s="72">
        <f>'Balance N'!L7536</f>
        <v>0</v>
      </c>
      <c r="E7533" s="72">
        <f>'Balance N'!M7536</f>
        <v>0</v>
      </c>
      <c r="F7533" s="72">
        <f>'Balance N'!N7536</f>
        <v>0</v>
      </c>
      <c r="G7533" s="72">
        <f>'Balance N'!O7536</f>
        <v>0</v>
      </c>
      <c r="H7533" s="72">
        <f>'Balance N'!P7536</f>
        <v>0</v>
      </c>
      <c r="I7533" s="74">
        <f t="shared" si="117"/>
        <v>0</v>
      </c>
    </row>
    <row r="7534" spans="1:9" ht="15.6">
      <c r="A7534" s="70">
        <f>'Balance N'!I7537</f>
        <v>0</v>
      </c>
      <c r="B7534" s="71">
        <f>'Balance N'!J7537</f>
        <v>0</v>
      </c>
      <c r="C7534" s="72">
        <f>'Balance N'!K7537</f>
        <v>0</v>
      </c>
      <c r="D7534" s="72">
        <f>'Balance N'!L7537</f>
        <v>0</v>
      </c>
      <c r="E7534" s="72">
        <f>'Balance N'!M7537</f>
        <v>0</v>
      </c>
      <c r="F7534" s="72">
        <f>'Balance N'!N7537</f>
        <v>0</v>
      </c>
      <c r="G7534" s="72">
        <f>'Balance N'!O7537</f>
        <v>0</v>
      </c>
      <c r="H7534" s="72">
        <f>'Balance N'!P7537</f>
        <v>0</v>
      </c>
      <c r="I7534" s="74">
        <f t="shared" si="117"/>
        <v>0</v>
      </c>
    </row>
    <row r="7535" spans="1:9" ht="15.6">
      <c r="A7535" s="70">
        <f>'Balance N'!I7538</f>
        <v>0</v>
      </c>
      <c r="B7535" s="71">
        <f>'Balance N'!J7538</f>
        <v>0</v>
      </c>
      <c r="C7535" s="72">
        <f>'Balance N'!K7538</f>
        <v>0</v>
      </c>
      <c r="D7535" s="72">
        <f>'Balance N'!L7538</f>
        <v>0</v>
      </c>
      <c r="E7535" s="72">
        <f>'Balance N'!M7538</f>
        <v>0</v>
      </c>
      <c r="F7535" s="72">
        <f>'Balance N'!N7538</f>
        <v>0</v>
      </c>
      <c r="G7535" s="72">
        <f>'Balance N'!O7538</f>
        <v>0</v>
      </c>
      <c r="H7535" s="72">
        <f>'Balance N'!P7538</f>
        <v>0</v>
      </c>
      <c r="I7535" s="74">
        <f t="shared" si="117"/>
        <v>0</v>
      </c>
    </row>
    <row r="7536" spans="1:9" ht="15.6">
      <c r="A7536" s="70">
        <f>'Balance N'!I7539</f>
        <v>0</v>
      </c>
      <c r="B7536" s="71">
        <f>'Balance N'!J7539</f>
        <v>0</v>
      </c>
      <c r="C7536" s="72">
        <f>'Balance N'!K7539</f>
        <v>0</v>
      </c>
      <c r="D7536" s="72">
        <f>'Balance N'!L7539</f>
        <v>0</v>
      </c>
      <c r="E7536" s="72">
        <f>'Balance N'!M7539</f>
        <v>0</v>
      </c>
      <c r="F7536" s="72">
        <f>'Balance N'!N7539</f>
        <v>0</v>
      </c>
      <c r="G7536" s="72">
        <f>'Balance N'!O7539</f>
        <v>0</v>
      </c>
      <c r="H7536" s="72">
        <f>'Balance N'!P7539</f>
        <v>0</v>
      </c>
      <c r="I7536" s="74">
        <f t="shared" si="117"/>
        <v>0</v>
      </c>
    </row>
    <row r="7537" spans="1:9" ht="15.6">
      <c r="A7537" s="70">
        <f>'Balance N'!I7540</f>
        <v>0</v>
      </c>
      <c r="B7537" s="71">
        <f>'Balance N'!J7540</f>
        <v>0</v>
      </c>
      <c r="C7537" s="72">
        <f>'Balance N'!K7540</f>
        <v>0</v>
      </c>
      <c r="D7537" s="72">
        <f>'Balance N'!L7540</f>
        <v>0</v>
      </c>
      <c r="E7537" s="72">
        <f>'Balance N'!M7540</f>
        <v>0</v>
      </c>
      <c r="F7537" s="72">
        <f>'Balance N'!N7540</f>
        <v>0</v>
      </c>
      <c r="G7537" s="72">
        <f>'Balance N'!O7540</f>
        <v>0</v>
      </c>
      <c r="H7537" s="72">
        <f>'Balance N'!P7540</f>
        <v>0</v>
      </c>
      <c r="I7537" s="74">
        <f t="shared" si="117"/>
        <v>0</v>
      </c>
    </row>
    <row r="7538" spans="1:9" ht="15.6">
      <c r="A7538" s="70">
        <f>'Balance N'!I7541</f>
        <v>0</v>
      </c>
      <c r="B7538" s="71">
        <f>'Balance N'!J7541</f>
        <v>0</v>
      </c>
      <c r="C7538" s="72">
        <f>'Balance N'!K7541</f>
        <v>0</v>
      </c>
      <c r="D7538" s="72">
        <f>'Balance N'!L7541</f>
        <v>0</v>
      </c>
      <c r="E7538" s="72">
        <f>'Balance N'!M7541</f>
        <v>0</v>
      </c>
      <c r="F7538" s="72">
        <f>'Balance N'!N7541</f>
        <v>0</v>
      </c>
      <c r="G7538" s="72">
        <f>'Balance N'!O7541</f>
        <v>0</v>
      </c>
      <c r="H7538" s="72">
        <f>'Balance N'!P7541</f>
        <v>0</v>
      </c>
      <c r="I7538" s="74">
        <f t="shared" si="117"/>
        <v>0</v>
      </c>
    </row>
    <row r="7539" spans="1:9" ht="15.6">
      <c r="A7539" s="70">
        <f>'Balance N'!I7542</f>
        <v>0</v>
      </c>
      <c r="B7539" s="71">
        <f>'Balance N'!J7542</f>
        <v>0</v>
      </c>
      <c r="C7539" s="72">
        <f>'Balance N'!K7542</f>
        <v>0</v>
      </c>
      <c r="D7539" s="72">
        <f>'Balance N'!L7542</f>
        <v>0</v>
      </c>
      <c r="E7539" s="72">
        <f>'Balance N'!M7542</f>
        <v>0</v>
      </c>
      <c r="F7539" s="72">
        <f>'Balance N'!N7542</f>
        <v>0</v>
      </c>
      <c r="G7539" s="72">
        <f>'Balance N'!O7542</f>
        <v>0</v>
      </c>
      <c r="H7539" s="72">
        <f>'Balance N'!P7542</f>
        <v>0</v>
      </c>
      <c r="I7539" s="74">
        <f t="shared" si="117"/>
        <v>0</v>
      </c>
    </row>
    <row r="7540" spans="1:9" ht="15.6">
      <c r="A7540" s="70">
        <f>'Balance N'!I7543</f>
        <v>0</v>
      </c>
      <c r="B7540" s="71">
        <f>'Balance N'!J7543</f>
        <v>0</v>
      </c>
      <c r="C7540" s="72">
        <f>'Balance N'!K7543</f>
        <v>0</v>
      </c>
      <c r="D7540" s="72">
        <f>'Balance N'!L7543</f>
        <v>0</v>
      </c>
      <c r="E7540" s="72">
        <f>'Balance N'!M7543</f>
        <v>0</v>
      </c>
      <c r="F7540" s="72">
        <f>'Balance N'!N7543</f>
        <v>0</v>
      </c>
      <c r="G7540" s="72">
        <f>'Balance N'!O7543</f>
        <v>0</v>
      </c>
      <c r="H7540" s="72">
        <f>'Balance N'!P7543</f>
        <v>0</v>
      </c>
      <c r="I7540" s="74">
        <f t="shared" si="117"/>
        <v>0</v>
      </c>
    </row>
    <row r="7541" spans="1:9" ht="15.6">
      <c r="A7541" s="70">
        <f>'Balance N'!I7544</f>
        <v>0</v>
      </c>
      <c r="B7541" s="71">
        <f>'Balance N'!J7544</f>
        <v>0</v>
      </c>
      <c r="C7541" s="72">
        <f>'Balance N'!K7544</f>
        <v>0</v>
      </c>
      <c r="D7541" s="72">
        <f>'Balance N'!L7544</f>
        <v>0</v>
      </c>
      <c r="E7541" s="72">
        <f>'Balance N'!M7544</f>
        <v>0</v>
      </c>
      <c r="F7541" s="72">
        <f>'Balance N'!N7544</f>
        <v>0</v>
      </c>
      <c r="G7541" s="72">
        <f>'Balance N'!O7544</f>
        <v>0</v>
      </c>
      <c r="H7541" s="72">
        <f>'Balance N'!P7544</f>
        <v>0</v>
      </c>
      <c r="I7541" s="74">
        <f t="shared" si="117"/>
        <v>0</v>
      </c>
    </row>
    <row r="7542" spans="1:9" ht="15.6">
      <c r="A7542" s="70">
        <f>'Balance N'!I7545</f>
        <v>0</v>
      </c>
      <c r="B7542" s="71">
        <f>'Balance N'!J7545</f>
        <v>0</v>
      </c>
      <c r="C7542" s="72">
        <f>'Balance N'!K7545</f>
        <v>0</v>
      </c>
      <c r="D7542" s="72">
        <f>'Balance N'!L7545</f>
        <v>0</v>
      </c>
      <c r="E7542" s="72">
        <f>'Balance N'!M7545</f>
        <v>0</v>
      </c>
      <c r="F7542" s="72">
        <f>'Balance N'!N7545</f>
        <v>0</v>
      </c>
      <c r="G7542" s="72">
        <f>'Balance N'!O7545</f>
        <v>0</v>
      </c>
      <c r="H7542" s="72">
        <f>'Balance N'!P7545</f>
        <v>0</v>
      </c>
      <c r="I7542" s="74">
        <f t="shared" si="117"/>
        <v>0</v>
      </c>
    </row>
    <row r="7543" spans="1:9" ht="15.6">
      <c r="A7543" s="70">
        <f>'Balance N'!I7546</f>
        <v>0</v>
      </c>
      <c r="B7543" s="71">
        <f>'Balance N'!J7546</f>
        <v>0</v>
      </c>
      <c r="C7543" s="72">
        <f>'Balance N'!K7546</f>
        <v>0</v>
      </c>
      <c r="D7543" s="72">
        <f>'Balance N'!L7546</f>
        <v>0</v>
      </c>
      <c r="E7543" s="72">
        <f>'Balance N'!M7546</f>
        <v>0</v>
      </c>
      <c r="F7543" s="72">
        <f>'Balance N'!N7546</f>
        <v>0</v>
      </c>
      <c r="G7543" s="72">
        <f>'Balance N'!O7546</f>
        <v>0</v>
      </c>
      <c r="H7543" s="72">
        <f>'Balance N'!P7546</f>
        <v>0</v>
      </c>
      <c r="I7543" s="74">
        <f t="shared" si="117"/>
        <v>0</v>
      </c>
    </row>
    <row r="7544" spans="1:9" ht="15.6">
      <c r="A7544" s="70">
        <f>'Balance N'!I7547</f>
        <v>0</v>
      </c>
      <c r="B7544" s="71">
        <f>'Balance N'!J7547</f>
        <v>0</v>
      </c>
      <c r="C7544" s="72">
        <f>'Balance N'!K7547</f>
        <v>0</v>
      </c>
      <c r="D7544" s="72">
        <f>'Balance N'!L7547</f>
        <v>0</v>
      </c>
      <c r="E7544" s="72">
        <f>'Balance N'!M7547</f>
        <v>0</v>
      </c>
      <c r="F7544" s="72">
        <f>'Balance N'!N7547</f>
        <v>0</v>
      </c>
      <c r="G7544" s="72">
        <f>'Balance N'!O7547</f>
        <v>0</v>
      </c>
      <c r="H7544" s="72">
        <f>'Balance N'!P7547</f>
        <v>0</v>
      </c>
      <c r="I7544" s="74">
        <f t="shared" si="117"/>
        <v>0</v>
      </c>
    </row>
    <row r="7545" spans="1:9" ht="15.6">
      <c r="A7545" s="70">
        <f>'Balance N'!I7548</f>
        <v>0</v>
      </c>
      <c r="B7545" s="71">
        <f>'Balance N'!J7548</f>
        <v>0</v>
      </c>
      <c r="C7545" s="72">
        <f>'Balance N'!K7548</f>
        <v>0</v>
      </c>
      <c r="D7545" s="72">
        <f>'Balance N'!L7548</f>
        <v>0</v>
      </c>
      <c r="E7545" s="72">
        <f>'Balance N'!M7548</f>
        <v>0</v>
      </c>
      <c r="F7545" s="72">
        <f>'Balance N'!N7548</f>
        <v>0</v>
      </c>
      <c r="G7545" s="72">
        <f>'Balance N'!O7548</f>
        <v>0</v>
      </c>
      <c r="H7545" s="72">
        <f>'Balance N'!P7548</f>
        <v>0</v>
      </c>
      <c r="I7545" s="74">
        <f t="shared" si="117"/>
        <v>0</v>
      </c>
    </row>
    <row r="7546" spans="1:9" ht="15.6">
      <c r="A7546" s="70">
        <f>'Balance N'!I7549</f>
        <v>0</v>
      </c>
      <c r="B7546" s="71">
        <f>'Balance N'!J7549</f>
        <v>0</v>
      </c>
      <c r="C7546" s="72">
        <f>'Balance N'!K7549</f>
        <v>0</v>
      </c>
      <c r="D7546" s="72">
        <f>'Balance N'!L7549</f>
        <v>0</v>
      </c>
      <c r="E7546" s="72">
        <f>'Balance N'!M7549</f>
        <v>0</v>
      </c>
      <c r="F7546" s="72">
        <f>'Balance N'!N7549</f>
        <v>0</v>
      </c>
      <c r="G7546" s="72">
        <f>'Balance N'!O7549</f>
        <v>0</v>
      </c>
      <c r="H7546" s="72">
        <f>'Balance N'!P7549</f>
        <v>0</v>
      </c>
      <c r="I7546" s="74">
        <f t="shared" si="117"/>
        <v>0</v>
      </c>
    </row>
    <row r="7547" spans="1:9" ht="15.6">
      <c r="A7547" s="70">
        <f>'Balance N'!I7550</f>
        <v>0</v>
      </c>
      <c r="B7547" s="71">
        <f>'Balance N'!J7550</f>
        <v>0</v>
      </c>
      <c r="C7547" s="72">
        <f>'Balance N'!K7550</f>
        <v>0</v>
      </c>
      <c r="D7547" s="72">
        <f>'Balance N'!L7550</f>
        <v>0</v>
      </c>
      <c r="E7547" s="72">
        <f>'Balance N'!M7550</f>
        <v>0</v>
      </c>
      <c r="F7547" s="72">
        <f>'Balance N'!N7550</f>
        <v>0</v>
      </c>
      <c r="G7547" s="72">
        <f>'Balance N'!O7550</f>
        <v>0</v>
      </c>
      <c r="H7547" s="72">
        <f>'Balance N'!P7550</f>
        <v>0</v>
      </c>
      <c r="I7547" s="74">
        <f t="shared" si="117"/>
        <v>0</v>
      </c>
    </row>
    <row r="7548" spans="1:9" ht="15.6">
      <c r="A7548" s="70">
        <f>'Balance N'!I7551</f>
        <v>0</v>
      </c>
      <c r="B7548" s="71">
        <f>'Balance N'!J7551</f>
        <v>0</v>
      </c>
      <c r="C7548" s="72">
        <f>'Balance N'!K7551</f>
        <v>0</v>
      </c>
      <c r="D7548" s="72">
        <f>'Balance N'!L7551</f>
        <v>0</v>
      </c>
      <c r="E7548" s="72">
        <f>'Balance N'!M7551</f>
        <v>0</v>
      </c>
      <c r="F7548" s="72">
        <f>'Balance N'!N7551</f>
        <v>0</v>
      </c>
      <c r="G7548" s="72">
        <f>'Balance N'!O7551</f>
        <v>0</v>
      </c>
      <c r="H7548" s="72">
        <f>'Balance N'!P7551</f>
        <v>0</v>
      </c>
      <c r="I7548" s="74">
        <f t="shared" si="117"/>
        <v>0</v>
      </c>
    </row>
    <row r="7549" spans="1:9" ht="15.6">
      <c r="A7549" s="70">
        <f>'Balance N'!I7552</f>
        <v>0</v>
      </c>
      <c r="B7549" s="71">
        <f>'Balance N'!J7552</f>
        <v>0</v>
      </c>
      <c r="C7549" s="72">
        <f>'Balance N'!K7552</f>
        <v>0</v>
      </c>
      <c r="D7549" s="72">
        <f>'Balance N'!L7552</f>
        <v>0</v>
      </c>
      <c r="E7549" s="72">
        <f>'Balance N'!M7552</f>
        <v>0</v>
      </c>
      <c r="F7549" s="72">
        <f>'Balance N'!N7552</f>
        <v>0</v>
      </c>
      <c r="G7549" s="72">
        <f>'Balance N'!O7552</f>
        <v>0</v>
      </c>
      <c r="H7549" s="72">
        <f>'Balance N'!P7552</f>
        <v>0</v>
      </c>
      <c r="I7549" s="74">
        <f t="shared" si="117"/>
        <v>0</v>
      </c>
    </row>
    <row r="7550" spans="1:9" ht="15.6">
      <c r="A7550" s="70">
        <f>'Balance N'!I7553</f>
        <v>0</v>
      </c>
      <c r="B7550" s="71">
        <f>'Balance N'!J7553</f>
        <v>0</v>
      </c>
      <c r="C7550" s="72">
        <f>'Balance N'!K7553</f>
        <v>0</v>
      </c>
      <c r="D7550" s="72">
        <f>'Balance N'!L7553</f>
        <v>0</v>
      </c>
      <c r="E7550" s="72">
        <f>'Balance N'!M7553</f>
        <v>0</v>
      </c>
      <c r="F7550" s="72">
        <f>'Balance N'!N7553</f>
        <v>0</v>
      </c>
      <c r="G7550" s="72">
        <f>'Balance N'!O7553</f>
        <v>0</v>
      </c>
      <c r="H7550" s="72">
        <f>'Balance N'!P7553</f>
        <v>0</v>
      </c>
      <c r="I7550" s="74">
        <f t="shared" si="117"/>
        <v>0</v>
      </c>
    </row>
    <row r="7551" spans="1:9" ht="15.6">
      <c r="A7551" s="70">
        <f>'Balance N'!I7554</f>
        <v>0</v>
      </c>
      <c r="B7551" s="71">
        <f>'Balance N'!J7554</f>
        <v>0</v>
      </c>
      <c r="C7551" s="72">
        <f>'Balance N'!K7554</f>
        <v>0</v>
      </c>
      <c r="D7551" s="72">
        <f>'Balance N'!L7554</f>
        <v>0</v>
      </c>
      <c r="E7551" s="72">
        <f>'Balance N'!M7554</f>
        <v>0</v>
      </c>
      <c r="F7551" s="72">
        <f>'Balance N'!N7554</f>
        <v>0</v>
      </c>
      <c r="G7551" s="72">
        <f>'Balance N'!O7554</f>
        <v>0</v>
      </c>
      <c r="H7551" s="72">
        <f>'Balance N'!P7554</f>
        <v>0</v>
      </c>
      <c r="I7551" s="74">
        <f t="shared" si="117"/>
        <v>0</v>
      </c>
    </row>
    <row r="7552" spans="1:9" ht="15.6">
      <c r="A7552" s="70">
        <f>'Balance N'!I7555</f>
        <v>0</v>
      </c>
      <c r="B7552" s="71">
        <f>'Balance N'!J7555</f>
        <v>0</v>
      </c>
      <c r="C7552" s="72">
        <f>'Balance N'!K7555</f>
        <v>0</v>
      </c>
      <c r="D7552" s="72">
        <f>'Balance N'!L7555</f>
        <v>0</v>
      </c>
      <c r="E7552" s="72">
        <f>'Balance N'!M7555</f>
        <v>0</v>
      </c>
      <c r="F7552" s="72">
        <f>'Balance N'!N7555</f>
        <v>0</v>
      </c>
      <c r="G7552" s="72">
        <f>'Balance N'!O7555</f>
        <v>0</v>
      </c>
      <c r="H7552" s="72">
        <f>'Balance N'!P7555</f>
        <v>0</v>
      </c>
      <c r="I7552" s="74">
        <f t="shared" si="117"/>
        <v>0</v>
      </c>
    </row>
    <row r="7553" spans="1:9" ht="15.6">
      <c r="A7553" s="70">
        <f>'Balance N'!I7556</f>
        <v>0</v>
      </c>
      <c r="B7553" s="71">
        <f>'Balance N'!J7556</f>
        <v>0</v>
      </c>
      <c r="C7553" s="72">
        <f>'Balance N'!K7556</f>
        <v>0</v>
      </c>
      <c r="D7553" s="72">
        <f>'Balance N'!L7556</f>
        <v>0</v>
      </c>
      <c r="E7553" s="72">
        <f>'Balance N'!M7556</f>
        <v>0</v>
      </c>
      <c r="F7553" s="72">
        <f>'Balance N'!N7556</f>
        <v>0</v>
      </c>
      <c r="G7553" s="72">
        <f>'Balance N'!O7556</f>
        <v>0</v>
      </c>
      <c r="H7553" s="72">
        <f>'Balance N'!P7556</f>
        <v>0</v>
      </c>
      <c r="I7553" s="74">
        <f t="shared" si="117"/>
        <v>0</v>
      </c>
    </row>
    <row r="7554" spans="1:9" ht="15.6">
      <c r="A7554" s="70">
        <f>'Balance N'!I7557</f>
        <v>0</v>
      </c>
      <c r="B7554" s="71">
        <f>'Balance N'!J7557</f>
        <v>0</v>
      </c>
      <c r="C7554" s="72">
        <f>'Balance N'!K7557</f>
        <v>0</v>
      </c>
      <c r="D7554" s="72">
        <f>'Balance N'!L7557</f>
        <v>0</v>
      </c>
      <c r="E7554" s="72">
        <f>'Balance N'!M7557</f>
        <v>0</v>
      </c>
      <c r="F7554" s="72">
        <f>'Balance N'!N7557</f>
        <v>0</v>
      </c>
      <c r="G7554" s="72">
        <f>'Balance N'!O7557</f>
        <v>0</v>
      </c>
      <c r="H7554" s="72">
        <f>'Balance N'!P7557</f>
        <v>0</v>
      </c>
      <c r="I7554" s="74">
        <f t="shared" si="117"/>
        <v>0</v>
      </c>
    </row>
    <row r="7555" spans="1:9" ht="15.6">
      <c r="A7555" s="70">
        <f>'Balance N'!I7558</f>
        <v>0</v>
      </c>
      <c r="B7555" s="71">
        <f>'Balance N'!J7558</f>
        <v>0</v>
      </c>
      <c r="C7555" s="72">
        <f>'Balance N'!K7558</f>
        <v>0</v>
      </c>
      <c r="D7555" s="72">
        <f>'Balance N'!L7558</f>
        <v>0</v>
      </c>
      <c r="E7555" s="72">
        <f>'Balance N'!M7558</f>
        <v>0</v>
      </c>
      <c r="F7555" s="72">
        <f>'Balance N'!N7558</f>
        <v>0</v>
      </c>
      <c r="G7555" s="72">
        <f>'Balance N'!O7558</f>
        <v>0</v>
      </c>
      <c r="H7555" s="72">
        <f>'Balance N'!P7558</f>
        <v>0</v>
      </c>
      <c r="I7555" s="74">
        <f t="shared" ref="I7555:I7618" si="118">(C7555-D7555)+(E7555-F7555)-(G7555-H7555)</f>
        <v>0</v>
      </c>
    </row>
    <row r="7556" spans="1:9" ht="15.6">
      <c r="A7556" s="70">
        <f>'Balance N'!I7559</f>
        <v>0</v>
      </c>
      <c r="B7556" s="71">
        <f>'Balance N'!J7559</f>
        <v>0</v>
      </c>
      <c r="C7556" s="72">
        <f>'Balance N'!K7559</f>
        <v>0</v>
      </c>
      <c r="D7556" s="72">
        <f>'Balance N'!L7559</f>
        <v>0</v>
      </c>
      <c r="E7556" s="72">
        <f>'Balance N'!M7559</f>
        <v>0</v>
      </c>
      <c r="F7556" s="72">
        <f>'Balance N'!N7559</f>
        <v>0</v>
      </c>
      <c r="G7556" s="72">
        <f>'Balance N'!O7559</f>
        <v>0</v>
      </c>
      <c r="H7556" s="72">
        <f>'Balance N'!P7559</f>
        <v>0</v>
      </c>
      <c r="I7556" s="74">
        <f t="shared" si="118"/>
        <v>0</v>
      </c>
    </row>
    <row r="7557" spans="1:9" ht="15.6">
      <c r="A7557" s="70">
        <f>'Balance N'!I7560</f>
        <v>0</v>
      </c>
      <c r="B7557" s="71">
        <f>'Balance N'!J7560</f>
        <v>0</v>
      </c>
      <c r="C7557" s="72">
        <f>'Balance N'!K7560</f>
        <v>0</v>
      </c>
      <c r="D7557" s="72">
        <f>'Balance N'!L7560</f>
        <v>0</v>
      </c>
      <c r="E7557" s="72">
        <f>'Balance N'!M7560</f>
        <v>0</v>
      </c>
      <c r="F7557" s="72">
        <f>'Balance N'!N7560</f>
        <v>0</v>
      </c>
      <c r="G7557" s="72">
        <f>'Balance N'!O7560</f>
        <v>0</v>
      </c>
      <c r="H7557" s="72">
        <f>'Balance N'!P7560</f>
        <v>0</v>
      </c>
      <c r="I7557" s="74">
        <f t="shared" si="118"/>
        <v>0</v>
      </c>
    </row>
    <row r="7558" spans="1:9" ht="15.6">
      <c r="A7558" s="70">
        <f>'Balance N'!I7561</f>
        <v>0</v>
      </c>
      <c r="B7558" s="71">
        <f>'Balance N'!J7561</f>
        <v>0</v>
      </c>
      <c r="C7558" s="72">
        <f>'Balance N'!K7561</f>
        <v>0</v>
      </c>
      <c r="D7558" s="72">
        <f>'Balance N'!L7561</f>
        <v>0</v>
      </c>
      <c r="E7558" s="72">
        <f>'Balance N'!M7561</f>
        <v>0</v>
      </c>
      <c r="F7558" s="72">
        <f>'Balance N'!N7561</f>
        <v>0</v>
      </c>
      <c r="G7558" s="72">
        <f>'Balance N'!O7561</f>
        <v>0</v>
      </c>
      <c r="H7558" s="72">
        <f>'Balance N'!P7561</f>
        <v>0</v>
      </c>
      <c r="I7558" s="74">
        <f t="shared" si="118"/>
        <v>0</v>
      </c>
    </row>
    <row r="7559" spans="1:9" ht="15.6">
      <c r="A7559" s="70">
        <f>'Balance N'!I7562</f>
        <v>0</v>
      </c>
      <c r="B7559" s="71">
        <f>'Balance N'!J7562</f>
        <v>0</v>
      </c>
      <c r="C7559" s="72">
        <f>'Balance N'!K7562</f>
        <v>0</v>
      </c>
      <c r="D7559" s="72">
        <f>'Balance N'!L7562</f>
        <v>0</v>
      </c>
      <c r="E7559" s="72">
        <f>'Balance N'!M7562</f>
        <v>0</v>
      </c>
      <c r="F7559" s="72">
        <f>'Balance N'!N7562</f>
        <v>0</v>
      </c>
      <c r="G7559" s="72">
        <f>'Balance N'!O7562</f>
        <v>0</v>
      </c>
      <c r="H7559" s="72">
        <f>'Balance N'!P7562</f>
        <v>0</v>
      </c>
      <c r="I7559" s="74">
        <f t="shared" si="118"/>
        <v>0</v>
      </c>
    </row>
    <row r="7560" spans="1:9" ht="15.6">
      <c r="A7560" s="70">
        <f>'Balance N'!I7563</f>
        <v>0</v>
      </c>
      <c r="B7560" s="71">
        <f>'Balance N'!J7563</f>
        <v>0</v>
      </c>
      <c r="C7560" s="72">
        <f>'Balance N'!K7563</f>
        <v>0</v>
      </c>
      <c r="D7560" s="72">
        <f>'Balance N'!L7563</f>
        <v>0</v>
      </c>
      <c r="E7560" s="72">
        <f>'Balance N'!M7563</f>
        <v>0</v>
      </c>
      <c r="F7560" s="72">
        <f>'Balance N'!N7563</f>
        <v>0</v>
      </c>
      <c r="G7560" s="72">
        <f>'Balance N'!O7563</f>
        <v>0</v>
      </c>
      <c r="H7560" s="72">
        <f>'Balance N'!P7563</f>
        <v>0</v>
      </c>
      <c r="I7560" s="74">
        <f t="shared" si="118"/>
        <v>0</v>
      </c>
    </row>
    <row r="7561" spans="1:9" ht="15.6">
      <c r="A7561" s="70">
        <f>'Balance N'!I7564</f>
        <v>0</v>
      </c>
      <c r="B7561" s="71">
        <f>'Balance N'!J7564</f>
        <v>0</v>
      </c>
      <c r="C7561" s="72">
        <f>'Balance N'!K7564</f>
        <v>0</v>
      </c>
      <c r="D7561" s="72">
        <f>'Balance N'!L7564</f>
        <v>0</v>
      </c>
      <c r="E7561" s="72">
        <f>'Balance N'!M7564</f>
        <v>0</v>
      </c>
      <c r="F7561" s="72">
        <f>'Balance N'!N7564</f>
        <v>0</v>
      </c>
      <c r="G7561" s="72">
        <f>'Balance N'!O7564</f>
        <v>0</v>
      </c>
      <c r="H7561" s="72">
        <f>'Balance N'!P7564</f>
        <v>0</v>
      </c>
      <c r="I7561" s="74">
        <f t="shared" si="118"/>
        <v>0</v>
      </c>
    </row>
    <row r="7562" spans="1:9" ht="15.6">
      <c r="A7562" s="70">
        <f>'Balance N'!I7565</f>
        <v>0</v>
      </c>
      <c r="B7562" s="71">
        <f>'Balance N'!J7565</f>
        <v>0</v>
      </c>
      <c r="C7562" s="72">
        <f>'Balance N'!K7565</f>
        <v>0</v>
      </c>
      <c r="D7562" s="72">
        <f>'Balance N'!L7565</f>
        <v>0</v>
      </c>
      <c r="E7562" s="72">
        <f>'Balance N'!M7565</f>
        <v>0</v>
      </c>
      <c r="F7562" s="72">
        <f>'Balance N'!N7565</f>
        <v>0</v>
      </c>
      <c r="G7562" s="72">
        <f>'Balance N'!O7565</f>
        <v>0</v>
      </c>
      <c r="H7562" s="72">
        <f>'Balance N'!P7565</f>
        <v>0</v>
      </c>
      <c r="I7562" s="74">
        <f t="shared" si="118"/>
        <v>0</v>
      </c>
    </row>
    <row r="7563" spans="1:9" ht="15.6">
      <c r="A7563" s="70">
        <f>'Balance N'!I7566</f>
        <v>0</v>
      </c>
      <c r="B7563" s="71">
        <f>'Balance N'!J7566</f>
        <v>0</v>
      </c>
      <c r="C7563" s="72">
        <f>'Balance N'!K7566</f>
        <v>0</v>
      </c>
      <c r="D7563" s="72">
        <f>'Balance N'!L7566</f>
        <v>0</v>
      </c>
      <c r="E7563" s="72">
        <f>'Balance N'!M7566</f>
        <v>0</v>
      </c>
      <c r="F7563" s="72">
        <f>'Balance N'!N7566</f>
        <v>0</v>
      </c>
      <c r="G7563" s="72">
        <f>'Balance N'!O7566</f>
        <v>0</v>
      </c>
      <c r="H7563" s="72">
        <f>'Balance N'!P7566</f>
        <v>0</v>
      </c>
      <c r="I7563" s="74">
        <f t="shared" si="118"/>
        <v>0</v>
      </c>
    </row>
    <row r="7564" spans="1:9" ht="15.6">
      <c r="A7564" s="70">
        <f>'Balance N'!I7567</f>
        <v>0</v>
      </c>
      <c r="B7564" s="71">
        <f>'Balance N'!J7567</f>
        <v>0</v>
      </c>
      <c r="C7564" s="72">
        <f>'Balance N'!K7567</f>
        <v>0</v>
      </c>
      <c r="D7564" s="72">
        <f>'Balance N'!L7567</f>
        <v>0</v>
      </c>
      <c r="E7564" s="72">
        <f>'Balance N'!M7567</f>
        <v>0</v>
      </c>
      <c r="F7564" s="72">
        <f>'Balance N'!N7567</f>
        <v>0</v>
      </c>
      <c r="G7564" s="72">
        <f>'Balance N'!O7567</f>
        <v>0</v>
      </c>
      <c r="H7564" s="72">
        <f>'Balance N'!P7567</f>
        <v>0</v>
      </c>
      <c r="I7564" s="74">
        <f t="shared" si="118"/>
        <v>0</v>
      </c>
    </row>
    <row r="7565" spans="1:9" ht="15.6">
      <c r="A7565" s="70">
        <f>'Balance N'!I7568</f>
        <v>0</v>
      </c>
      <c r="B7565" s="71">
        <f>'Balance N'!J7568</f>
        <v>0</v>
      </c>
      <c r="C7565" s="72">
        <f>'Balance N'!K7568</f>
        <v>0</v>
      </c>
      <c r="D7565" s="72">
        <f>'Balance N'!L7568</f>
        <v>0</v>
      </c>
      <c r="E7565" s="72">
        <f>'Balance N'!M7568</f>
        <v>0</v>
      </c>
      <c r="F7565" s="72">
        <f>'Balance N'!N7568</f>
        <v>0</v>
      </c>
      <c r="G7565" s="72">
        <f>'Balance N'!O7568</f>
        <v>0</v>
      </c>
      <c r="H7565" s="72">
        <f>'Balance N'!P7568</f>
        <v>0</v>
      </c>
      <c r="I7565" s="74">
        <f t="shared" si="118"/>
        <v>0</v>
      </c>
    </row>
    <row r="7566" spans="1:9" ht="15.6">
      <c r="A7566" s="70">
        <f>'Balance N'!I7569</f>
        <v>0</v>
      </c>
      <c r="B7566" s="71">
        <f>'Balance N'!J7569</f>
        <v>0</v>
      </c>
      <c r="C7566" s="72">
        <f>'Balance N'!K7569</f>
        <v>0</v>
      </c>
      <c r="D7566" s="72">
        <f>'Balance N'!L7569</f>
        <v>0</v>
      </c>
      <c r="E7566" s="72">
        <f>'Balance N'!M7569</f>
        <v>0</v>
      </c>
      <c r="F7566" s="72">
        <f>'Balance N'!N7569</f>
        <v>0</v>
      </c>
      <c r="G7566" s="72">
        <f>'Balance N'!O7569</f>
        <v>0</v>
      </c>
      <c r="H7566" s="72">
        <f>'Balance N'!P7569</f>
        <v>0</v>
      </c>
      <c r="I7566" s="74">
        <f t="shared" si="118"/>
        <v>0</v>
      </c>
    </row>
    <row r="7567" spans="1:9" ht="15.6">
      <c r="A7567" s="70">
        <f>'Balance N'!I7570</f>
        <v>0</v>
      </c>
      <c r="B7567" s="71">
        <f>'Balance N'!J7570</f>
        <v>0</v>
      </c>
      <c r="C7567" s="72">
        <f>'Balance N'!K7570</f>
        <v>0</v>
      </c>
      <c r="D7567" s="72">
        <f>'Balance N'!L7570</f>
        <v>0</v>
      </c>
      <c r="E7567" s="72">
        <f>'Balance N'!M7570</f>
        <v>0</v>
      </c>
      <c r="F7567" s="72">
        <f>'Balance N'!N7570</f>
        <v>0</v>
      </c>
      <c r="G7567" s="72">
        <f>'Balance N'!O7570</f>
        <v>0</v>
      </c>
      <c r="H7567" s="72">
        <f>'Balance N'!P7570</f>
        <v>0</v>
      </c>
      <c r="I7567" s="74">
        <f t="shared" si="118"/>
        <v>0</v>
      </c>
    </row>
    <row r="7568" spans="1:9" ht="15.6">
      <c r="A7568" s="70">
        <f>'Balance N'!I7571</f>
        <v>0</v>
      </c>
      <c r="B7568" s="71">
        <f>'Balance N'!J7571</f>
        <v>0</v>
      </c>
      <c r="C7568" s="72">
        <f>'Balance N'!K7571</f>
        <v>0</v>
      </c>
      <c r="D7568" s="72">
        <f>'Balance N'!L7571</f>
        <v>0</v>
      </c>
      <c r="E7568" s="72">
        <f>'Balance N'!M7571</f>
        <v>0</v>
      </c>
      <c r="F7568" s="72">
        <f>'Balance N'!N7571</f>
        <v>0</v>
      </c>
      <c r="G7568" s="72">
        <f>'Balance N'!O7571</f>
        <v>0</v>
      </c>
      <c r="H7568" s="72">
        <f>'Balance N'!P7571</f>
        <v>0</v>
      </c>
      <c r="I7568" s="74">
        <f t="shared" si="118"/>
        <v>0</v>
      </c>
    </row>
    <row r="7569" spans="1:9" ht="15.6">
      <c r="A7569" s="70">
        <f>'Balance N'!I7572</f>
        <v>0</v>
      </c>
      <c r="B7569" s="71">
        <f>'Balance N'!J7572</f>
        <v>0</v>
      </c>
      <c r="C7569" s="72">
        <f>'Balance N'!K7572</f>
        <v>0</v>
      </c>
      <c r="D7569" s="72">
        <f>'Balance N'!L7572</f>
        <v>0</v>
      </c>
      <c r="E7569" s="72">
        <f>'Balance N'!M7572</f>
        <v>0</v>
      </c>
      <c r="F7569" s="72">
        <f>'Balance N'!N7572</f>
        <v>0</v>
      </c>
      <c r="G7569" s="72">
        <f>'Balance N'!O7572</f>
        <v>0</v>
      </c>
      <c r="H7569" s="72">
        <f>'Balance N'!P7572</f>
        <v>0</v>
      </c>
      <c r="I7569" s="74">
        <f t="shared" si="118"/>
        <v>0</v>
      </c>
    </row>
    <row r="7570" spans="1:9" ht="15.6">
      <c r="A7570" s="70">
        <f>'Balance N'!I7573</f>
        <v>0</v>
      </c>
      <c r="B7570" s="71">
        <f>'Balance N'!J7573</f>
        <v>0</v>
      </c>
      <c r="C7570" s="72">
        <f>'Balance N'!K7573</f>
        <v>0</v>
      </c>
      <c r="D7570" s="72">
        <f>'Balance N'!L7573</f>
        <v>0</v>
      </c>
      <c r="E7570" s="72">
        <f>'Balance N'!M7573</f>
        <v>0</v>
      </c>
      <c r="F7570" s="72">
        <f>'Balance N'!N7573</f>
        <v>0</v>
      </c>
      <c r="G7570" s="72">
        <f>'Balance N'!O7573</f>
        <v>0</v>
      </c>
      <c r="H7570" s="72">
        <f>'Balance N'!P7573</f>
        <v>0</v>
      </c>
      <c r="I7570" s="74">
        <f t="shared" si="118"/>
        <v>0</v>
      </c>
    </row>
    <row r="7571" spans="1:9" ht="15.6">
      <c r="A7571" s="70">
        <f>'Balance N'!I7574</f>
        <v>0</v>
      </c>
      <c r="B7571" s="71">
        <f>'Balance N'!J7574</f>
        <v>0</v>
      </c>
      <c r="C7571" s="72">
        <f>'Balance N'!K7574</f>
        <v>0</v>
      </c>
      <c r="D7571" s="72">
        <f>'Balance N'!L7574</f>
        <v>0</v>
      </c>
      <c r="E7571" s="72">
        <f>'Balance N'!M7574</f>
        <v>0</v>
      </c>
      <c r="F7571" s="72">
        <f>'Balance N'!N7574</f>
        <v>0</v>
      </c>
      <c r="G7571" s="72">
        <f>'Balance N'!O7574</f>
        <v>0</v>
      </c>
      <c r="H7571" s="72">
        <f>'Balance N'!P7574</f>
        <v>0</v>
      </c>
      <c r="I7571" s="74">
        <f t="shared" si="118"/>
        <v>0</v>
      </c>
    </row>
    <row r="7572" spans="1:9" ht="15.6">
      <c r="A7572" s="70">
        <f>'Balance N'!I7575</f>
        <v>0</v>
      </c>
      <c r="B7572" s="71">
        <f>'Balance N'!J7575</f>
        <v>0</v>
      </c>
      <c r="C7572" s="72">
        <f>'Balance N'!K7575</f>
        <v>0</v>
      </c>
      <c r="D7572" s="72">
        <f>'Balance N'!L7575</f>
        <v>0</v>
      </c>
      <c r="E7572" s="72">
        <f>'Balance N'!M7575</f>
        <v>0</v>
      </c>
      <c r="F7572" s="72">
        <f>'Balance N'!N7575</f>
        <v>0</v>
      </c>
      <c r="G7572" s="72">
        <f>'Balance N'!O7575</f>
        <v>0</v>
      </c>
      <c r="H7572" s="72">
        <f>'Balance N'!P7575</f>
        <v>0</v>
      </c>
      <c r="I7572" s="74">
        <f t="shared" si="118"/>
        <v>0</v>
      </c>
    </row>
    <row r="7573" spans="1:9" ht="15.6">
      <c r="A7573" s="70">
        <f>'Balance N'!I7576</f>
        <v>0</v>
      </c>
      <c r="B7573" s="71">
        <f>'Balance N'!J7576</f>
        <v>0</v>
      </c>
      <c r="C7573" s="72">
        <f>'Balance N'!K7576</f>
        <v>0</v>
      </c>
      <c r="D7573" s="72">
        <f>'Balance N'!L7576</f>
        <v>0</v>
      </c>
      <c r="E7573" s="72">
        <f>'Balance N'!M7576</f>
        <v>0</v>
      </c>
      <c r="F7573" s="72">
        <f>'Balance N'!N7576</f>
        <v>0</v>
      </c>
      <c r="G7573" s="72">
        <f>'Balance N'!O7576</f>
        <v>0</v>
      </c>
      <c r="H7573" s="72">
        <f>'Balance N'!P7576</f>
        <v>0</v>
      </c>
      <c r="I7573" s="74">
        <f t="shared" si="118"/>
        <v>0</v>
      </c>
    </row>
    <row r="7574" spans="1:9" ht="15.6">
      <c r="A7574" s="70">
        <f>'Balance N'!I7577</f>
        <v>0</v>
      </c>
      <c r="B7574" s="71">
        <f>'Balance N'!J7577</f>
        <v>0</v>
      </c>
      <c r="C7574" s="72">
        <f>'Balance N'!K7577</f>
        <v>0</v>
      </c>
      <c r="D7574" s="72">
        <f>'Balance N'!L7577</f>
        <v>0</v>
      </c>
      <c r="E7574" s="72">
        <f>'Balance N'!M7577</f>
        <v>0</v>
      </c>
      <c r="F7574" s="72">
        <f>'Balance N'!N7577</f>
        <v>0</v>
      </c>
      <c r="G7574" s="72">
        <f>'Balance N'!O7577</f>
        <v>0</v>
      </c>
      <c r="H7574" s="72">
        <f>'Balance N'!P7577</f>
        <v>0</v>
      </c>
      <c r="I7574" s="74">
        <f t="shared" si="118"/>
        <v>0</v>
      </c>
    </row>
    <row r="7575" spans="1:9" ht="15.6">
      <c r="A7575" s="70">
        <f>'Balance N'!I7578</f>
        <v>0</v>
      </c>
      <c r="B7575" s="71">
        <f>'Balance N'!J7578</f>
        <v>0</v>
      </c>
      <c r="C7575" s="72">
        <f>'Balance N'!K7578</f>
        <v>0</v>
      </c>
      <c r="D7575" s="72">
        <f>'Balance N'!L7578</f>
        <v>0</v>
      </c>
      <c r="E7575" s="72">
        <f>'Balance N'!M7578</f>
        <v>0</v>
      </c>
      <c r="F7575" s="72">
        <f>'Balance N'!N7578</f>
        <v>0</v>
      </c>
      <c r="G7575" s="72">
        <f>'Balance N'!O7578</f>
        <v>0</v>
      </c>
      <c r="H7575" s="72">
        <f>'Balance N'!P7578</f>
        <v>0</v>
      </c>
      <c r="I7575" s="74">
        <f t="shared" si="118"/>
        <v>0</v>
      </c>
    </row>
    <row r="7576" spans="1:9" ht="15.6">
      <c r="A7576" s="70">
        <f>'Balance N'!I7579</f>
        <v>0</v>
      </c>
      <c r="B7576" s="71">
        <f>'Balance N'!J7579</f>
        <v>0</v>
      </c>
      <c r="C7576" s="72">
        <f>'Balance N'!K7579</f>
        <v>0</v>
      </c>
      <c r="D7576" s="72">
        <f>'Balance N'!L7579</f>
        <v>0</v>
      </c>
      <c r="E7576" s="72">
        <f>'Balance N'!M7579</f>
        <v>0</v>
      </c>
      <c r="F7576" s="72">
        <f>'Balance N'!N7579</f>
        <v>0</v>
      </c>
      <c r="G7576" s="72">
        <f>'Balance N'!O7579</f>
        <v>0</v>
      </c>
      <c r="H7576" s="72">
        <f>'Balance N'!P7579</f>
        <v>0</v>
      </c>
      <c r="I7576" s="74">
        <f t="shared" si="118"/>
        <v>0</v>
      </c>
    </row>
    <row r="7577" spans="1:9" ht="15.6">
      <c r="A7577" s="70">
        <f>'Balance N'!I7580</f>
        <v>0</v>
      </c>
      <c r="B7577" s="71">
        <f>'Balance N'!J7580</f>
        <v>0</v>
      </c>
      <c r="C7577" s="72">
        <f>'Balance N'!K7580</f>
        <v>0</v>
      </c>
      <c r="D7577" s="72">
        <f>'Balance N'!L7580</f>
        <v>0</v>
      </c>
      <c r="E7577" s="72">
        <f>'Balance N'!M7580</f>
        <v>0</v>
      </c>
      <c r="F7577" s="72">
        <f>'Balance N'!N7580</f>
        <v>0</v>
      </c>
      <c r="G7577" s="72">
        <f>'Balance N'!O7580</f>
        <v>0</v>
      </c>
      <c r="H7577" s="72">
        <f>'Balance N'!P7580</f>
        <v>0</v>
      </c>
      <c r="I7577" s="74">
        <f t="shared" si="118"/>
        <v>0</v>
      </c>
    </row>
    <row r="7578" spans="1:9" ht="15.6">
      <c r="A7578" s="70">
        <f>'Balance N'!I7581</f>
        <v>0</v>
      </c>
      <c r="B7578" s="71">
        <f>'Balance N'!J7581</f>
        <v>0</v>
      </c>
      <c r="C7578" s="72">
        <f>'Balance N'!K7581</f>
        <v>0</v>
      </c>
      <c r="D7578" s="72">
        <f>'Balance N'!L7581</f>
        <v>0</v>
      </c>
      <c r="E7578" s="72">
        <f>'Balance N'!M7581</f>
        <v>0</v>
      </c>
      <c r="F7578" s="72">
        <f>'Balance N'!N7581</f>
        <v>0</v>
      </c>
      <c r="G7578" s="72">
        <f>'Balance N'!O7581</f>
        <v>0</v>
      </c>
      <c r="H7578" s="72">
        <f>'Balance N'!P7581</f>
        <v>0</v>
      </c>
      <c r="I7578" s="74">
        <f t="shared" si="118"/>
        <v>0</v>
      </c>
    </row>
    <row r="7579" spans="1:9" ht="15.6">
      <c r="A7579" s="70">
        <f>'Balance N'!I7582</f>
        <v>0</v>
      </c>
      <c r="B7579" s="71">
        <f>'Balance N'!J7582</f>
        <v>0</v>
      </c>
      <c r="C7579" s="72">
        <f>'Balance N'!K7582</f>
        <v>0</v>
      </c>
      <c r="D7579" s="72">
        <f>'Balance N'!L7582</f>
        <v>0</v>
      </c>
      <c r="E7579" s="72">
        <f>'Balance N'!M7582</f>
        <v>0</v>
      </c>
      <c r="F7579" s="72">
        <f>'Balance N'!N7582</f>
        <v>0</v>
      </c>
      <c r="G7579" s="72">
        <f>'Balance N'!O7582</f>
        <v>0</v>
      </c>
      <c r="H7579" s="72">
        <f>'Balance N'!P7582</f>
        <v>0</v>
      </c>
      <c r="I7579" s="74">
        <f t="shared" si="118"/>
        <v>0</v>
      </c>
    </row>
    <row r="7580" spans="1:9" ht="15.6">
      <c r="A7580" s="70">
        <f>'Balance N'!I7583</f>
        <v>0</v>
      </c>
      <c r="B7580" s="71">
        <f>'Balance N'!J7583</f>
        <v>0</v>
      </c>
      <c r="C7580" s="72">
        <f>'Balance N'!K7583</f>
        <v>0</v>
      </c>
      <c r="D7580" s="72">
        <f>'Balance N'!L7583</f>
        <v>0</v>
      </c>
      <c r="E7580" s="72">
        <f>'Balance N'!M7583</f>
        <v>0</v>
      </c>
      <c r="F7580" s="72">
        <f>'Balance N'!N7583</f>
        <v>0</v>
      </c>
      <c r="G7580" s="72">
        <f>'Balance N'!O7583</f>
        <v>0</v>
      </c>
      <c r="H7580" s="72">
        <f>'Balance N'!P7583</f>
        <v>0</v>
      </c>
      <c r="I7580" s="74">
        <f t="shared" si="118"/>
        <v>0</v>
      </c>
    </row>
    <row r="7581" spans="1:9" ht="15.6">
      <c r="A7581" s="70">
        <f>'Balance N'!I7584</f>
        <v>0</v>
      </c>
      <c r="B7581" s="71">
        <f>'Balance N'!J7584</f>
        <v>0</v>
      </c>
      <c r="C7581" s="72">
        <f>'Balance N'!K7584</f>
        <v>0</v>
      </c>
      <c r="D7581" s="72">
        <f>'Balance N'!L7584</f>
        <v>0</v>
      </c>
      <c r="E7581" s="72">
        <f>'Balance N'!M7584</f>
        <v>0</v>
      </c>
      <c r="F7581" s="72">
        <f>'Balance N'!N7584</f>
        <v>0</v>
      </c>
      <c r="G7581" s="72">
        <f>'Balance N'!O7584</f>
        <v>0</v>
      </c>
      <c r="H7581" s="72">
        <f>'Balance N'!P7584</f>
        <v>0</v>
      </c>
      <c r="I7581" s="74">
        <f t="shared" si="118"/>
        <v>0</v>
      </c>
    </row>
    <row r="7582" spans="1:9" ht="15.6">
      <c r="A7582" s="70">
        <f>'Balance N'!I7585</f>
        <v>0</v>
      </c>
      <c r="B7582" s="71">
        <f>'Balance N'!J7585</f>
        <v>0</v>
      </c>
      <c r="C7582" s="72">
        <f>'Balance N'!K7585</f>
        <v>0</v>
      </c>
      <c r="D7582" s="72">
        <f>'Balance N'!L7585</f>
        <v>0</v>
      </c>
      <c r="E7582" s="72">
        <f>'Balance N'!M7585</f>
        <v>0</v>
      </c>
      <c r="F7582" s="72">
        <f>'Balance N'!N7585</f>
        <v>0</v>
      </c>
      <c r="G7582" s="72">
        <f>'Balance N'!O7585</f>
        <v>0</v>
      </c>
      <c r="H7582" s="72">
        <f>'Balance N'!P7585</f>
        <v>0</v>
      </c>
      <c r="I7582" s="74">
        <f t="shared" si="118"/>
        <v>0</v>
      </c>
    </row>
    <row r="7583" spans="1:9" ht="15.6">
      <c r="A7583" s="70">
        <f>'Balance N'!I7586</f>
        <v>0</v>
      </c>
      <c r="B7583" s="71">
        <f>'Balance N'!J7586</f>
        <v>0</v>
      </c>
      <c r="C7583" s="72">
        <f>'Balance N'!K7586</f>
        <v>0</v>
      </c>
      <c r="D7583" s="72">
        <f>'Balance N'!L7586</f>
        <v>0</v>
      </c>
      <c r="E7583" s="72">
        <f>'Balance N'!M7586</f>
        <v>0</v>
      </c>
      <c r="F7583" s="72">
        <f>'Balance N'!N7586</f>
        <v>0</v>
      </c>
      <c r="G7583" s="72">
        <f>'Balance N'!O7586</f>
        <v>0</v>
      </c>
      <c r="H7583" s="72">
        <f>'Balance N'!P7586</f>
        <v>0</v>
      </c>
      <c r="I7583" s="74">
        <f t="shared" si="118"/>
        <v>0</v>
      </c>
    </row>
    <row r="7584" spans="1:9" ht="15.6">
      <c r="A7584" s="70">
        <f>'Balance N'!I7587</f>
        <v>0</v>
      </c>
      <c r="B7584" s="71">
        <f>'Balance N'!J7587</f>
        <v>0</v>
      </c>
      <c r="C7584" s="72">
        <f>'Balance N'!K7587</f>
        <v>0</v>
      </c>
      <c r="D7584" s="72">
        <f>'Balance N'!L7587</f>
        <v>0</v>
      </c>
      <c r="E7584" s="72">
        <f>'Balance N'!M7587</f>
        <v>0</v>
      </c>
      <c r="F7584" s="72">
        <f>'Balance N'!N7587</f>
        <v>0</v>
      </c>
      <c r="G7584" s="72">
        <f>'Balance N'!O7587</f>
        <v>0</v>
      </c>
      <c r="H7584" s="72">
        <f>'Balance N'!P7587</f>
        <v>0</v>
      </c>
      <c r="I7584" s="74">
        <f t="shared" si="118"/>
        <v>0</v>
      </c>
    </row>
    <row r="7585" spans="1:9" ht="15.6">
      <c r="A7585" s="70">
        <f>'Balance N'!I7588</f>
        <v>0</v>
      </c>
      <c r="B7585" s="71">
        <f>'Balance N'!J7588</f>
        <v>0</v>
      </c>
      <c r="C7585" s="72">
        <f>'Balance N'!K7588</f>
        <v>0</v>
      </c>
      <c r="D7585" s="72">
        <f>'Balance N'!L7588</f>
        <v>0</v>
      </c>
      <c r="E7585" s="72">
        <f>'Balance N'!M7588</f>
        <v>0</v>
      </c>
      <c r="F7585" s="72">
        <f>'Balance N'!N7588</f>
        <v>0</v>
      </c>
      <c r="G7585" s="72">
        <f>'Balance N'!O7588</f>
        <v>0</v>
      </c>
      <c r="H7585" s="72">
        <f>'Balance N'!P7588</f>
        <v>0</v>
      </c>
      <c r="I7585" s="74">
        <f t="shared" si="118"/>
        <v>0</v>
      </c>
    </row>
    <row r="7586" spans="1:9" ht="15.6">
      <c r="A7586" s="70">
        <f>'Balance N'!I7589</f>
        <v>0</v>
      </c>
      <c r="B7586" s="71">
        <f>'Balance N'!J7589</f>
        <v>0</v>
      </c>
      <c r="C7586" s="72">
        <f>'Balance N'!K7589</f>
        <v>0</v>
      </c>
      <c r="D7586" s="72">
        <f>'Balance N'!L7589</f>
        <v>0</v>
      </c>
      <c r="E7586" s="72">
        <f>'Balance N'!M7589</f>
        <v>0</v>
      </c>
      <c r="F7586" s="72">
        <f>'Balance N'!N7589</f>
        <v>0</v>
      </c>
      <c r="G7586" s="72">
        <f>'Balance N'!O7589</f>
        <v>0</v>
      </c>
      <c r="H7586" s="72">
        <f>'Balance N'!P7589</f>
        <v>0</v>
      </c>
      <c r="I7586" s="74">
        <f t="shared" si="118"/>
        <v>0</v>
      </c>
    </row>
    <row r="7587" spans="1:9" ht="15.6">
      <c r="A7587" s="70">
        <f>'Balance N'!I7590</f>
        <v>0</v>
      </c>
      <c r="B7587" s="71">
        <f>'Balance N'!J7590</f>
        <v>0</v>
      </c>
      <c r="C7587" s="72">
        <f>'Balance N'!K7590</f>
        <v>0</v>
      </c>
      <c r="D7587" s="72">
        <f>'Balance N'!L7590</f>
        <v>0</v>
      </c>
      <c r="E7587" s="72">
        <f>'Balance N'!M7590</f>
        <v>0</v>
      </c>
      <c r="F7587" s="72">
        <f>'Balance N'!N7590</f>
        <v>0</v>
      </c>
      <c r="G7587" s="72">
        <f>'Balance N'!O7590</f>
        <v>0</v>
      </c>
      <c r="H7587" s="72">
        <f>'Balance N'!P7590</f>
        <v>0</v>
      </c>
      <c r="I7587" s="74">
        <f t="shared" si="118"/>
        <v>0</v>
      </c>
    </row>
    <row r="7588" spans="1:9" ht="15.6">
      <c r="A7588" s="70">
        <f>'Balance N'!I7591</f>
        <v>0</v>
      </c>
      <c r="B7588" s="71">
        <f>'Balance N'!J7591</f>
        <v>0</v>
      </c>
      <c r="C7588" s="72">
        <f>'Balance N'!K7591</f>
        <v>0</v>
      </c>
      <c r="D7588" s="72">
        <f>'Balance N'!L7591</f>
        <v>0</v>
      </c>
      <c r="E7588" s="72">
        <f>'Balance N'!M7591</f>
        <v>0</v>
      </c>
      <c r="F7588" s="72">
        <f>'Balance N'!N7591</f>
        <v>0</v>
      </c>
      <c r="G7588" s="72">
        <f>'Balance N'!O7591</f>
        <v>0</v>
      </c>
      <c r="H7588" s="72">
        <f>'Balance N'!P7591</f>
        <v>0</v>
      </c>
      <c r="I7588" s="74">
        <f t="shared" si="118"/>
        <v>0</v>
      </c>
    </row>
    <row r="7589" spans="1:9" ht="15.6">
      <c r="A7589" s="70">
        <f>'Balance N'!I7592</f>
        <v>0</v>
      </c>
      <c r="B7589" s="71">
        <f>'Balance N'!J7592</f>
        <v>0</v>
      </c>
      <c r="C7589" s="72">
        <f>'Balance N'!K7592</f>
        <v>0</v>
      </c>
      <c r="D7589" s="72">
        <f>'Balance N'!L7592</f>
        <v>0</v>
      </c>
      <c r="E7589" s="72">
        <f>'Balance N'!M7592</f>
        <v>0</v>
      </c>
      <c r="F7589" s="72">
        <f>'Balance N'!N7592</f>
        <v>0</v>
      </c>
      <c r="G7589" s="72">
        <f>'Balance N'!O7592</f>
        <v>0</v>
      </c>
      <c r="H7589" s="72">
        <f>'Balance N'!P7592</f>
        <v>0</v>
      </c>
      <c r="I7589" s="74">
        <f t="shared" si="118"/>
        <v>0</v>
      </c>
    </row>
    <row r="7590" spans="1:9" ht="15.6">
      <c r="A7590" s="70">
        <f>'Balance N'!I7593</f>
        <v>0</v>
      </c>
      <c r="B7590" s="71">
        <f>'Balance N'!J7593</f>
        <v>0</v>
      </c>
      <c r="C7590" s="72">
        <f>'Balance N'!K7593</f>
        <v>0</v>
      </c>
      <c r="D7590" s="72">
        <f>'Balance N'!L7593</f>
        <v>0</v>
      </c>
      <c r="E7590" s="72">
        <f>'Balance N'!M7593</f>
        <v>0</v>
      </c>
      <c r="F7590" s="72">
        <f>'Balance N'!N7593</f>
        <v>0</v>
      </c>
      <c r="G7590" s="72">
        <f>'Balance N'!O7593</f>
        <v>0</v>
      </c>
      <c r="H7590" s="72">
        <f>'Balance N'!P7593</f>
        <v>0</v>
      </c>
      <c r="I7590" s="74">
        <f t="shared" si="118"/>
        <v>0</v>
      </c>
    </row>
    <row r="7591" spans="1:9" ht="15.6">
      <c r="A7591" s="70">
        <f>'Balance N'!I7594</f>
        <v>0</v>
      </c>
      <c r="B7591" s="71">
        <f>'Balance N'!J7594</f>
        <v>0</v>
      </c>
      <c r="C7591" s="72">
        <f>'Balance N'!K7594</f>
        <v>0</v>
      </c>
      <c r="D7591" s="72">
        <f>'Balance N'!L7594</f>
        <v>0</v>
      </c>
      <c r="E7591" s="72">
        <f>'Balance N'!M7594</f>
        <v>0</v>
      </c>
      <c r="F7591" s="72">
        <f>'Balance N'!N7594</f>
        <v>0</v>
      </c>
      <c r="G7591" s="72">
        <f>'Balance N'!O7594</f>
        <v>0</v>
      </c>
      <c r="H7591" s="72">
        <f>'Balance N'!P7594</f>
        <v>0</v>
      </c>
      <c r="I7591" s="74">
        <f t="shared" si="118"/>
        <v>0</v>
      </c>
    </row>
    <row r="7592" spans="1:9" ht="15.6">
      <c r="A7592" s="70">
        <f>'Balance N'!I7595</f>
        <v>0</v>
      </c>
      <c r="B7592" s="71">
        <f>'Balance N'!J7595</f>
        <v>0</v>
      </c>
      <c r="C7592" s="72">
        <f>'Balance N'!K7595</f>
        <v>0</v>
      </c>
      <c r="D7592" s="72">
        <f>'Balance N'!L7595</f>
        <v>0</v>
      </c>
      <c r="E7592" s="72">
        <f>'Balance N'!M7595</f>
        <v>0</v>
      </c>
      <c r="F7592" s="72">
        <f>'Balance N'!N7595</f>
        <v>0</v>
      </c>
      <c r="G7592" s="72">
        <f>'Balance N'!O7595</f>
        <v>0</v>
      </c>
      <c r="H7592" s="72">
        <f>'Balance N'!P7595</f>
        <v>0</v>
      </c>
      <c r="I7592" s="74">
        <f t="shared" si="118"/>
        <v>0</v>
      </c>
    </row>
    <row r="7593" spans="1:9" ht="15.6">
      <c r="A7593" s="70">
        <f>'Balance N'!I7596</f>
        <v>0</v>
      </c>
      <c r="B7593" s="71">
        <f>'Balance N'!J7596</f>
        <v>0</v>
      </c>
      <c r="C7593" s="72">
        <f>'Balance N'!K7596</f>
        <v>0</v>
      </c>
      <c r="D7593" s="72">
        <f>'Balance N'!L7596</f>
        <v>0</v>
      </c>
      <c r="E7593" s="72">
        <f>'Balance N'!M7596</f>
        <v>0</v>
      </c>
      <c r="F7593" s="72">
        <f>'Balance N'!N7596</f>
        <v>0</v>
      </c>
      <c r="G7593" s="72">
        <f>'Balance N'!O7596</f>
        <v>0</v>
      </c>
      <c r="H7593" s="72">
        <f>'Balance N'!P7596</f>
        <v>0</v>
      </c>
      <c r="I7593" s="74">
        <f t="shared" si="118"/>
        <v>0</v>
      </c>
    </row>
    <row r="7594" spans="1:9" ht="15.6">
      <c r="A7594" s="70">
        <f>'Balance N'!I7597</f>
        <v>0</v>
      </c>
      <c r="B7594" s="71">
        <f>'Balance N'!J7597</f>
        <v>0</v>
      </c>
      <c r="C7594" s="72">
        <f>'Balance N'!K7597</f>
        <v>0</v>
      </c>
      <c r="D7594" s="72">
        <f>'Balance N'!L7597</f>
        <v>0</v>
      </c>
      <c r="E7594" s="72">
        <f>'Balance N'!M7597</f>
        <v>0</v>
      </c>
      <c r="F7594" s="72">
        <f>'Balance N'!N7597</f>
        <v>0</v>
      </c>
      <c r="G7594" s="72">
        <f>'Balance N'!O7597</f>
        <v>0</v>
      </c>
      <c r="H7594" s="72">
        <f>'Balance N'!P7597</f>
        <v>0</v>
      </c>
      <c r="I7594" s="74">
        <f t="shared" si="118"/>
        <v>0</v>
      </c>
    </row>
    <row r="7595" spans="1:9" ht="15.6">
      <c r="A7595" s="70">
        <f>'Balance N'!I7598</f>
        <v>0</v>
      </c>
      <c r="B7595" s="71">
        <f>'Balance N'!J7598</f>
        <v>0</v>
      </c>
      <c r="C7595" s="72">
        <f>'Balance N'!K7598</f>
        <v>0</v>
      </c>
      <c r="D7595" s="72">
        <f>'Balance N'!L7598</f>
        <v>0</v>
      </c>
      <c r="E7595" s="72">
        <f>'Balance N'!M7598</f>
        <v>0</v>
      </c>
      <c r="F7595" s="72">
        <f>'Balance N'!N7598</f>
        <v>0</v>
      </c>
      <c r="G7595" s="72">
        <f>'Balance N'!O7598</f>
        <v>0</v>
      </c>
      <c r="H7595" s="72">
        <f>'Balance N'!P7598</f>
        <v>0</v>
      </c>
      <c r="I7595" s="74">
        <f t="shared" si="118"/>
        <v>0</v>
      </c>
    </row>
    <row r="7596" spans="1:9" ht="15.6">
      <c r="A7596" s="70">
        <f>'Balance N'!I7599</f>
        <v>0</v>
      </c>
      <c r="B7596" s="71">
        <f>'Balance N'!J7599</f>
        <v>0</v>
      </c>
      <c r="C7596" s="72">
        <f>'Balance N'!K7599</f>
        <v>0</v>
      </c>
      <c r="D7596" s="72">
        <f>'Balance N'!L7599</f>
        <v>0</v>
      </c>
      <c r="E7596" s="72">
        <f>'Balance N'!M7599</f>
        <v>0</v>
      </c>
      <c r="F7596" s="72">
        <f>'Balance N'!N7599</f>
        <v>0</v>
      </c>
      <c r="G7596" s="72">
        <f>'Balance N'!O7599</f>
        <v>0</v>
      </c>
      <c r="H7596" s="72">
        <f>'Balance N'!P7599</f>
        <v>0</v>
      </c>
      <c r="I7596" s="74">
        <f t="shared" si="118"/>
        <v>0</v>
      </c>
    </row>
    <row r="7597" spans="1:9" ht="15.6">
      <c r="A7597" s="70">
        <f>'Balance N'!I7600</f>
        <v>0</v>
      </c>
      <c r="B7597" s="71">
        <f>'Balance N'!J7600</f>
        <v>0</v>
      </c>
      <c r="C7597" s="72">
        <f>'Balance N'!K7600</f>
        <v>0</v>
      </c>
      <c r="D7597" s="72">
        <f>'Balance N'!L7600</f>
        <v>0</v>
      </c>
      <c r="E7597" s="72">
        <f>'Balance N'!M7600</f>
        <v>0</v>
      </c>
      <c r="F7597" s="72">
        <f>'Balance N'!N7600</f>
        <v>0</v>
      </c>
      <c r="G7597" s="72">
        <f>'Balance N'!O7600</f>
        <v>0</v>
      </c>
      <c r="H7597" s="72">
        <f>'Balance N'!P7600</f>
        <v>0</v>
      </c>
      <c r="I7597" s="74">
        <f t="shared" si="118"/>
        <v>0</v>
      </c>
    </row>
    <row r="7598" spans="1:9" ht="15.6">
      <c r="A7598" s="70">
        <f>'Balance N'!I7601</f>
        <v>0</v>
      </c>
      <c r="B7598" s="71">
        <f>'Balance N'!J7601</f>
        <v>0</v>
      </c>
      <c r="C7598" s="72">
        <f>'Balance N'!K7601</f>
        <v>0</v>
      </c>
      <c r="D7598" s="72">
        <f>'Balance N'!L7601</f>
        <v>0</v>
      </c>
      <c r="E7598" s="72">
        <f>'Balance N'!M7601</f>
        <v>0</v>
      </c>
      <c r="F7598" s="72">
        <f>'Balance N'!N7601</f>
        <v>0</v>
      </c>
      <c r="G7598" s="72">
        <f>'Balance N'!O7601</f>
        <v>0</v>
      </c>
      <c r="H7598" s="72">
        <f>'Balance N'!P7601</f>
        <v>0</v>
      </c>
      <c r="I7598" s="74">
        <f t="shared" si="118"/>
        <v>0</v>
      </c>
    </row>
    <row r="7599" spans="1:9" ht="15.6">
      <c r="A7599" s="70">
        <f>'Balance N'!I7602</f>
        <v>0</v>
      </c>
      <c r="B7599" s="71">
        <f>'Balance N'!J7602</f>
        <v>0</v>
      </c>
      <c r="C7599" s="72">
        <f>'Balance N'!K7602</f>
        <v>0</v>
      </c>
      <c r="D7599" s="72">
        <f>'Balance N'!L7602</f>
        <v>0</v>
      </c>
      <c r="E7599" s="72">
        <f>'Balance N'!M7602</f>
        <v>0</v>
      </c>
      <c r="F7599" s="72">
        <f>'Balance N'!N7602</f>
        <v>0</v>
      </c>
      <c r="G7599" s="72">
        <f>'Balance N'!O7602</f>
        <v>0</v>
      </c>
      <c r="H7599" s="72">
        <f>'Balance N'!P7602</f>
        <v>0</v>
      </c>
      <c r="I7599" s="74">
        <f t="shared" si="118"/>
        <v>0</v>
      </c>
    </row>
    <row r="7600" spans="1:9" ht="15.6">
      <c r="A7600" s="70">
        <f>'Balance N'!I7603</f>
        <v>0</v>
      </c>
      <c r="B7600" s="71">
        <f>'Balance N'!J7603</f>
        <v>0</v>
      </c>
      <c r="C7600" s="72">
        <f>'Balance N'!K7603</f>
        <v>0</v>
      </c>
      <c r="D7600" s="72">
        <f>'Balance N'!L7603</f>
        <v>0</v>
      </c>
      <c r="E7600" s="72">
        <f>'Balance N'!M7603</f>
        <v>0</v>
      </c>
      <c r="F7600" s="72">
        <f>'Balance N'!N7603</f>
        <v>0</v>
      </c>
      <c r="G7600" s="72">
        <f>'Balance N'!O7603</f>
        <v>0</v>
      </c>
      <c r="H7600" s="72">
        <f>'Balance N'!P7603</f>
        <v>0</v>
      </c>
      <c r="I7600" s="74">
        <f t="shared" si="118"/>
        <v>0</v>
      </c>
    </row>
    <row r="7601" spans="1:9" ht="15.6">
      <c r="A7601" s="70">
        <f>'Balance N'!I7604</f>
        <v>0</v>
      </c>
      <c r="B7601" s="71">
        <f>'Balance N'!J7604</f>
        <v>0</v>
      </c>
      <c r="C7601" s="72">
        <f>'Balance N'!K7604</f>
        <v>0</v>
      </c>
      <c r="D7601" s="72">
        <f>'Balance N'!L7604</f>
        <v>0</v>
      </c>
      <c r="E7601" s="72">
        <f>'Balance N'!M7604</f>
        <v>0</v>
      </c>
      <c r="F7601" s="72">
        <f>'Balance N'!N7604</f>
        <v>0</v>
      </c>
      <c r="G7601" s="72">
        <f>'Balance N'!O7604</f>
        <v>0</v>
      </c>
      <c r="H7601" s="72">
        <f>'Balance N'!P7604</f>
        <v>0</v>
      </c>
      <c r="I7601" s="74">
        <f t="shared" si="118"/>
        <v>0</v>
      </c>
    </row>
    <row r="7602" spans="1:9" ht="15.6">
      <c r="A7602" s="70">
        <f>'Balance N'!I7605</f>
        <v>0</v>
      </c>
      <c r="B7602" s="71">
        <f>'Balance N'!J7605</f>
        <v>0</v>
      </c>
      <c r="C7602" s="72">
        <f>'Balance N'!K7605</f>
        <v>0</v>
      </c>
      <c r="D7602" s="72">
        <f>'Balance N'!L7605</f>
        <v>0</v>
      </c>
      <c r="E7602" s="72">
        <f>'Balance N'!M7605</f>
        <v>0</v>
      </c>
      <c r="F7602" s="72">
        <f>'Balance N'!N7605</f>
        <v>0</v>
      </c>
      <c r="G7602" s="72">
        <f>'Balance N'!O7605</f>
        <v>0</v>
      </c>
      <c r="H7602" s="72">
        <f>'Balance N'!P7605</f>
        <v>0</v>
      </c>
      <c r="I7602" s="74">
        <f t="shared" si="118"/>
        <v>0</v>
      </c>
    </row>
    <row r="7603" spans="1:9" ht="15.6">
      <c r="A7603" s="70">
        <f>'Balance N'!I7606</f>
        <v>0</v>
      </c>
      <c r="B7603" s="71">
        <f>'Balance N'!J7606</f>
        <v>0</v>
      </c>
      <c r="C7603" s="72">
        <f>'Balance N'!K7606</f>
        <v>0</v>
      </c>
      <c r="D7603" s="72">
        <f>'Balance N'!L7606</f>
        <v>0</v>
      </c>
      <c r="E7603" s="72">
        <f>'Balance N'!M7606</f>
        <v>0</v>
      </c>
      <c r="F7603" s="72">
        <f>'Balance N'!N7606</f>
        <v>0</v>
      </c>
      <c r="G7603" s="72">
        <f>'Balance N'!O7606</f>
        <v>0</v>
      </c>
      <c r="H7603" s="72">
        <f>'Balance N'!P7606</f>
        <v>0</v>
      </c>
      <c r="I7603" s="74">
        <f t="shared" si="118"/>
        <v>0</v>
      </c>
    </row>
    <row r="7604" spans="1:9" ht="15.6">
      <c r="A7604" s="70">
        <f>'Balance N'!I7607</f>
        <v>0</v>
      </c>
      <c r="B7604" s="71">
        <f>'Balance N'!J7607</f>
        <v>0</v>
      </c>
      <c r="C7604" s="72">
        <f>'Balance N'!K7607</f>
        <v>0</v>
      </c>
      <c r="D7604" s="72">
        <f>'Balance N'!L7607</f>
        <v>0</v>
      </c>
      <c r="E7604" s="72">
        <f>'Balance N'!M7607</f>
        <v>0</v>
      </c>
      <c r="F7604" s="72">
        <f>'Balance N'!N7607</f>
        <v>0</v>
      </c>
      <c r="G7604" s="72">
        <f>'Balance N'!O7607</f>
        <v>0</v>
      </c>
      <c r="H7604" s="72">
        <f>'Balance N'!P7607</f>
        <v>0</v>
      </c>
      <c r="I7604" s="74">
        <f t="shared" si="118"/>
        <v>0</v>
      </c>
    </row>
    <row r="7605" spans="1:9" ht="15.6">
      <c r="A7605" s="70">
        <f>'Balance N'!I7608</f>
        <v>0</v>
      </c>
      <c r="B7605" s="71">
        <f>'Balance N'!J7608</f>
        <v>0</v>
      </c>
      <c r="C7605" s="72">
        <f>'Balance N'!K7608</f>
        <v>0</v>
      </c>
      <c r="D7605" s="72">
        <f>'Balance N'!L7608</f>
        <v>0</v>
      </c>
      <c r="E7605" s="72">
        <f>'Balance N'!M7608</f>
        <v>0</v>
      </c>
      <c r="F7605" s="72">
        <f>'Balance N'!N7608</f>
        <v>0</v>
      </c>
      <c r="G7605" s="72">
        <f>'Balance N'!O7608</f>
        <v>0</v>
      </c>
      <c r="H7605" s="72">
        <f>'Balance N'!P7608</f>
        <v>0</v>
      </c>
      <c r="I7605" s="74">
        <f t="shared" si="118"/>
        <v>0</v>
      </c>
    </row>
    <row r="7606" spans="1:9" ht="15.6">
      <c r="A7606" s="70">
        <f>'Balance N'!I7609</f>
        <v>0</v>
      </c>
      <c r="B7606" s="71">
        <f>'Balance N'!J7609</f>
        <v>0</v>
      </c>
      <c r="C7606" s="72">
        <f>'Balance N'!K7609</f>
        <v>0</v>
      </c>
      <c r="D7606" s="72">
        <f>'Balance N'!L7609</f>
        <v>0</v>
      </c>
      <c r="E7606" s="72">
        <f>'Balance N'!M7609</f>
        <v>0</v>
      </c>
      <c r="F7606" s="72">
        <f>'Balance N'!N7609</f>
        <v>0</v>
      </c>
      <c r="G7606" s="72">
        <f>'Balance N'!O7609</f>
        <v>0</v>
      </c>
      <c r="H7606" s="72">
        <f>'Balance N'!P7609</f>
        <v>0</v>
      </c>
      <c r="I7606" s="74">
        <f t="shared" si="118"/>
        <v>0</v>
      </c>
    </row>
    <row r="7607" spans="1:9" ht="15.6">
      <c r="A7607" s="70">
        <f>'Balance N'!I7610</f>
        <v>0</v>
      </c>
      <c r="B7607" s="71">
        <f>'Balance N'!J7610</f>
        <v>0</v>
      </c>
      <c r="C7607" s="72">
        <f>'Balance N'!K7610</f>
        <v>0</v>
      </c>
      <c r="D7607" s="72">
        <f>'Balance N'!L7610</f>
        <v>0</v>
      </c>
      <c r="E7607" s="72">
        <f>'Balance N'!M7610</f>
        <v>0</v>
      </c>
      <c r="F7607" s="72">
        <f>'Balance N'!N7610</f>
        <v>0</v>
      </c>
      <c r="G7607" s="72">
        <f>'Balance N'!O7610</f>
        <v>0</v>
      </c>
      <c r="H7607" s="72">
        <f>'Balance N'!P7610</f>
        <v>0</v>
      </c>
      <c r="I7607" s="74">
        <f t="shared" si="118"/>
        <v>0</v>
      </c>
    </row>
    <row r="7608" spans="1:9" ht="15.6">
      <c r="A7608" s="70">
        <f>'Balance N'!I7611</f>
        <v>0</v>
      </c>
      <c r="B7608" s="71">
        <f>'Balance N'!J7611</f>
        <v>0</v>
      </c>
      <c r="C7608" s="72">
        <f>'Balance N'!K7611</f>
        <v>0</v>
      </c>
      <c r="D7608" s="72">
        <f>'Balance N'!L7611</f>
        <v>0</v>
      </c>
      <c r="E7608" s="72">
        <f>'Balance N'!M7611</f>
        <v>0</v>
      </c>
      <c r="F7608" s="72">
        <f>'Balance N'!N7611</f>
        <v>0</v>
      </c>
      <c r="G7608" s="72">
        <f>'Balance N'!O7611</f>
        <v>0</v>
      </c>
      <c r="H7608" s="72">
        <f>'Balance N'!P7611</f>
        <v>0</v>
      </c>
      <c r="I7608" s="74">
        <f t="shared" si="118"/>
        <v>0</v>
      </c>
    </row>
    <row r="7609" spans="1:9" ht="15.6">
      <c r="A7609" s="70">
        <f>'Balance N'!I7612</f>
        <v>0</v>
      </c>
      <c r="B7609" s="71">
        <f>'Balance N'!J7612</f>
        <v>0</v>
      </c>
      <c r="C7609" s="72">
        <f>'Balance N'!K7612</f>
        <v>0</v>
      </c>
      <c r="D7609" s="72">
        <f>'Balance N'!L7612</f>
        <v>0</v>
      </c>
      <c r="E7609" s="72">
        <f>'Balance N'!M7612</f>
        <v>0</v>
      </c>
      <c r="F7609" s="72">
        <f>'Balance N'!N7612</f>
        <v>0</v>
      </c>
      <c r="G7609" s="72">
        <f>'Balance N'!O7612</f>
        <v>0</v>
      </c>
      <c r="H7609" s="72">
        <f>'Balance N'!P7612</f>
        <v>0</v>
      </c>
      <c r="I7609" s="74">
        <f t="shared" si="118"/>
        <v>0</v>
      </c>
    </row>
    <row r="7610" spans="1:9" ht="15.6">
      <c r="A7610" s="70">
        <f>'Balance N'!I7613</f>
        <v>0</v>
      </c>
      <c r="B7610" s="71">
        <f>'Balance N'!J7613</f>
        <v>0</v>
      </c>
      <c r="C7610" s="72">
        <f>'Balance N'!K7613</f>
        <v>0</v>
      </c>
      <c r="D7610" s="72">
        <f>'Balance N'!L7613</f>
        <v>0</v>
      </c>
      <c r="E7610" s="72">
        <f>'Balance N'!M7613</f>
        <v>0</v>
      </c>
      <c r="F7610" s="72">
        <f>'Balance N'!N7613</f>
        <v>0</v>
      </c>
      <c r="G7610" s="72">
        <f>'Balance N'!O7613</f>
        <v>0</v>
      </c>
      <c r="H7610" s="72">
        <f>'Balance N'!P7613</f>
        <v>0</v>
      </c>
      <c r="I7610" s="74">
        <f t="shared" si="118"/>
        <v>0</v>
      </c>
    </row>
    <row r="7611" spans="1:9" ht="15.6">
      <c r="A7611" s="70">
        <f>'Balance N'!I7614</f>
        <v>0</v>
      </c>
      <c r="B7611" s="71">
        <f>'Balance N'!J7614</f>
        <v>0</v>
      </c>
      <c r="C7611" s="72">
        <f>'Balance N'!K7614</f>
        <v>0</v>
      </c>
      <c r="D7611" s="72">
        <f>'Balance N'!L7614</f>
        <v>0</v>
      </c>
      <c r="E7611" s="72">
        <f>'Balance N'!M7614</f>
        <v>0</v>
      </c>
      <c r="F7611" s="72">
        <f>'Balance N'!N7614</f>
        <v>0</v>
      </c>
      <c r="G7611" s="72">
        <f>'Balance N'!O7614</f>
        <v>0</v>
      </c>
      <c r="H7611" s="72">
        <f>'Balance N'!P7614</f>
        <v>0</v>
      </c>
      <c r="I7611" s="74">
        <f t="shared" si="118"/>
        <v>0</v>
      </c>
    </row>
    <row r="7612" spans="1:9" ht="15.6">
      <c r="A7612" s="70">
        <f>'Balance N'!I7615</f>
        <v>0</v>
      </c>
      <c r="B7612" s="71">
        <f>'Balance N'!J7615</f>
        <v>0</v>
      </c>
      <c r="C7612" s="72">
        <f>'Balance N'!K7615</f>
        <v>0</v>
      </c>
      <c r="D7612" s="72">
        <f>'Balance N'!L7615</f>
        <v>0</v>
      </c>
      <c r="E7612" s="72">
        <f>'Balance N'!M7615</f>
        <v>0</v>
      </c>
      <c r="F7612" s="72">
        <f>'Balance N'!N7615</f>
        <v>0</v>
      </c>
      <c r="G7612" s="72">
        <f>'Balance N'!O7615</f>
        <v>0</v>
      </c>
      <c r="H7612" s="72">
        <f>'Balance N'!P7615</f>
        <v>0</v>
      </c>
      <c r="I7612" s="74">
        <f t="shared" si="118"/>
        <v>0</v>
      </c>
    </row>
    <row r="7613" spans="1:9" ht="15.6">
      <c r="A7613" s="70">
        <f>'Balance N'!I7616</f>
        <v>0</v>
      </c>
      <c r="B7613" s="71">
        <f>'Balance N'!J7616</f>
        <v>0</v>
      </c>
      <c r="C7613" s="72">
        <f>'Balance N'!K7616</f>
        <v>0</v>
      </c>
      <c r="D7613" s="72">
        <f>'Balance N'!L7616</f>
        <v>0</v>
      </c>
      <c r="E7613" s="72">
        <f>'Balance N'!M7616</f>
        <v>0</v>
      </c>
      <c r="F7613" s="72">
        <f>'Balance N'!N7616</f>
        <v>0</v>
      </c>
      <c r="G7613" s="72">
        <f>'Balance N'!O7616</f>
        <v>0</v>
      </c>
      <c r="H7613" s="72">
        <f>'Balance N'!P7616</f>
        <v>0</v>
      </c>
      <c r="I7613" s="74">
        <f t="shared" si="118"/>
        <v>0</v>
      </c>
    </row>
    <row r="7614" spans="1:9" ht="15.6">
      <c r="A7614" s="70">
        <f>'Balance N'!I7617</f>
        <v>0</v>
      </c>
      <c r="B7614" s="71">
        <f>'Balance N'!J7617</f>
        <v>0</v>
      </c>
      <c r="C7614" s="72">
        <f>'Balance N'!K7617</f>
        <v>0</v>
      </c>
      <c r="D7614" s="72">
        <f>'Balance N'!L7617</f>
        <v>0</v>
      </c>
      <c r="E7614" s="72">
        <f>'Balance N'!M7617</f>
        <v>0</v>
      </c>
      <c r="F7614" s="72">
        <f>'Balance N'!N7617</f>
        <v>0</v>
      </c>
      <c r="G7614" s="72">
        <f>'Balance N'!O7617</f>
        <v>0</v>
      </c>
      <c r="H7614" s="72">
        <f>'Balance N'!P7617</f>
        <v>0</v>
      </c>
      <c r="I7614" s="74">
        <f t="shared" si="118"/>
        <v>0</v>
      </c>
    </row>
    <row r="7615" spans="1:9" ht="15.6">
      <c r="A7615" s="70">
        <f>'Balance N'!I7618</f>
        <v>0</v>
      </c>
      <c r="B7615" s="71">
        <f>'Balance N'!J7618</f>
        <v>0</v>
      </c>
      <c r="C7615" s="72">
        <f>'Balance N'!K7618</f>
        <v>0</v>
      </c>
      <c r="D7615" s="72">
        <f>'Balance N'!L7618</f>
        <v>0</v>
      </c>
      <c r="E7615" s="72">
        <f>'Balance N'!M7618</f>
        <v>0</v>
      </c>
      <c r="F7615" s="72">
        <f>'Balance N'!N7618</f>
        <v>0</v>
      </c>
      <c r="G7615" s="72">
        <f>'Balance N'!O7618</f>
        <v>0</v>
      </c>
      <c r="H7615" s="72">
        <f>'Balance N'!P7618</f>
        <v>0</v>
      </c>
      <c r="I7615" s="74">
        <f t="shared" si="118"/>
        <v>0</v>
      </c>
    </row>
    <row r="7616" spans="1:9" ht="15.6">
      <c r="A7616" s="70">
        <f>'Balance N'!I7619</f>
        <v>0</v>
      </c>
      <c r="B7616" s="71">
        <f>'Balance N'!J7619</f>
        <v>0</v>
      </c>
      <c r="C7616" s="72">
        <f>'Balance N'!K7619</f>
        <v>0</v>
      </c>
      <c r="D7616" s="72">
        <f>'Balance N'!L7619</f>
        <v>0</v>
      </c>
      <c r="E7616" s="72">
        <f>'Balance N'!M7619</f>
        <v>0</v>
      </c>
      <c r="F7616" s="72">
        <f>'Balance N'!N7619</f>
        <v>0</v>
      </c>
      <c r="G7616" s="72">
        <f>'Balance N'!O7619</f>
        <v>0</v>
      </c>
      <c r="H7616" s="72">
        <f>'Balance N'!P7619</f>
        <v>0</v>
      </c>
      <c r="I7616" s="74">
        <f t="shared" si="118"/>
        <v>0</v>
      </c>
    </row>
    <row r="7617" spans="1:9" ht="15.6">
      <c r="A7617" s="70">
        <f>'Balance N'!I7620</f>
        <v>0</v>
      </c>
      <c r="B7617" s="71">
        <f>'Balance N'!J7620</f>
        <v>0</v>
      </c>
      <c r="C7617" s="72">
        <f>'Balance N'!K7620</f>
        <v>0</v>
      </c>
      <c r="D7617" s="72">
        <f>'Balance N'!L7620</f>
        <v>0</v>
      </c>
      <c r="E7617" s="72">
        <f>'Balance N'!M7620</f>
        <v>0</v>
      </c>
      <c r="F7617" s="72">
        <f>'Balance N'!N7620</f>
        <v>0</v>
      </c>
      <c r="G7617" s="72">
        <f>'Balance N'!O7620</f>
        <v>0</v>
      </c>
      <c r="H7617" s="72">
        <f>'Balance N'!P7620</f>
        <v>0</v>
      </c>
      <c r="I7617" s="74">
        <f t="shared" si="118"/>
        <v>0</v>
      </c>
    </row>
    <row r="7618" spans="1:9" ht="15.6">
      <c r="A7618" s="70">
        <f>'Balance N'!I7621</f>
        <v>0</v>
      </c>
      <c r="B7618" s="71">
        <f>'Balance N'!J7621</f>
        <v>0</v>
      </c>
      <c r="C7618" s="72">
        <f>'Balance N'!K7621</f>
        <v>0</v>
      </c>
      <c r="D7618" s="72">
        <f>'Balance N'!L7621</f>
        <v>0</v>
      </c>
      <c r="E7618" s="72">
        <f>'Balance N'!M7621</f>
        <v>0</v>
      </c>
      <c r="F7618" s="72">
        <f>'Balance N'!N7621</f>
        <v>0</v>
      </c>
      <c r="G7618" s="72">
        <f>'Balance N'!O7621</f>
        <v>0</v>
      </c>
      <c r="H7618" s="72">
        <f>'Balance N'!P7621</f>
        <v>0</v>
      </c>
      <c r="I7618" s="74">
        <f t="shared" si="118"/>
        <v>0</v>
      </c>
    </row>
    <row r="7619" spans="1:9" ht="15.6">
      <c r="A7619" s="70">
        <f>'Balance N'!I7622</f>
        <v>0</v>
      </c>
      <c r="B7619" s="71">
        <f>'Balance N'!J7622</f>
        <v>0</v>
      </c>
      <c r="C7619" s="72">
        <f>'Balance N'!K7622</f>
        <v>0</v>
      </c>
      <c r="D7619" s="72">
        <f>'Balance N'!L7622</f>
        <v>0</v>
      </c>
      <c r="E7619" s="72">
        <f>'Balance N'!M7622</f>
        <v>0</v>
      </c>
      <c r="F7619" s="72">
        <f>'Balance N'!N7622</f>
        <v>0</v>
      </c>
      <c r="G7619" s="72">
        <f>'Balance N'!O7622</f>
        <v>0</v>
      </c>
      <c r="H7619" s="72">
        <f>'Balance N'!P7622</f>
        <v>0</v>
      </c>
      <c r="I7619" s="74">
        <f t="shared" ref="I7619:I7682" si="119">(C7619-D7619)+(E7619-F7619)-(G7619-H7619)</f>
        <v>0</v>
      </c>
    </row>
    <row r="7620" spans="1:9" ht="15.6">
      <c r="A7620" s="70">
        <f>'Balance N'!I7623</f>
        <v>0</v>
      </c>
      <c r="B7620" s="71">
        <f>'Balance N'!J7623</f>
        <v>0</v>
      </c>
      <c r="C7620" s="72">
        <f>'Balance N'!K7623</f>
        <v>0</v>
      </c>
      <c r="D7620" s="72">
        <f>'Balance N'!L7623</f>
        <v>0</v>
      </c>
      <c r="E7620" s="72">
        <f>'Balance N'!M7623</f>
        <v>0</v>
      </c>
      <c r="F7620" s="72">
        <f>'Balance N'!N7623</f>
        <v>0</v>
      </c>
      <c r="G7620" s="72">
        <f>'Balance N'!O7623</f>
        <v>0</v>
      </c>
      <c r="H7620" s="72">
        <f>'Balance N'!P7623</f>
        <v>0</v>
      </c>
      <c r="I7620" s="74">
        <f t="shared" si="119"/>
        <v>0</v>
      </c>
    </row>
    <row r="7621" spans="1:9" ht="15.6">
      <c r="A7621" s="70">
        <f>'Balance N'!I7624</f>
        <v>0</v>
      </c>
      <c r="B7621" s="71">
        <f>'Balance N'!J7624</f>
        <v>0</v>
      </c>
      <c r="C7621" s="72">
        <f>'Balance N'!K7624</f>
        <v>0</v>
      </c>
      <c r="D7621" s="72">
        <f>'Balance N'!L7624</f>
        <v>0</v>
      </c>
      <c r="E7621" s="72">
        <f>'Balance N'!M7624</f>
        <v>0</v>
      </c>
      <c r="F7621" s="72">
        <f>'Balance N'!N7624</f>
        <v>0</v>
      </c>
      <c r="G7621" s="72">
        <f>'Balance N'!O7624</f>
        <v>0</v>
      </c>
      <c r="H7621" s="72">
        <f>'Balance N'!P7624</f>
        <v>0</v>
      </c>
      <c r="I7621" s="74">
        <f t="shared" si="119"/>
        <v>0</v>
      </c>
    </row>
    <row r="7622" spans="1:9" ht="15.6">
      <c r="A7622" s="70">
        <f>'Balance N'!I7625</f>
        <v>0</v>
      </c>
      <c r="B7622" s="71">
        <f>'Balance N'!J7625</f>
        <v>0</v>
      </c>
      <c r="C7622" s="72">
        <f>'Balance N'!K7625</f>
        <v>0</v>
      </c>
      <c r="D7622" s="72">
        <f>'Balance N'!L7625</f>
        <v>0</v>
      </c>
      <c r="E7622" s="72">
        <f>'Balance N'!M7625</f>
        <v>0</v>
      </c>
      <c r="F7622" s="72">
        <f>'Balance N'!N7625</f>
        <v>0</v>
      </c>
      <c r="G7622" s="72">
        <f>'Balance N'!O7625</f>
        <v>0</v>
      </c>
      <c r="H7622" s="72">
        <f>'Balance N'!P7625</f>
        <v>0</v>
      </c>
      <c r="I7622" s="74">
        <f t="shared" si="119"/>
        <v>0</v>
      </c>
    </row>
    <row r="7623" spans="1:9" ht="15.6">
      <c r="A7623" s="70">
        <f>'Balance N'!I7626</f>
        <v>0</v>
      </c>
      <c r="B7623" s="71">
        <f>'Balance N'!J7626</f>
        <v>0</v>
      </c>
      <c r="C7623" s="72">
        <f>'Balance N'!K7626</f>
        <v>0</v>
      </c>
      <c r="D7623" s="72">
        <f>'Balance N'!L7626</f>
        <v>0</v>
      </c>
      <c r="E7623" s="72">
        <f>'Balance N'!M7626</f>
        <v>0</v>
      </c>
      <c r="F7623" s="72">
        <f>'Balance N'!N7626</f>
        <v>0</v>
      </c>
      <c r="G7623" s="72">
        <f>'Balance N'!O7626</f>
        <v>0</v>
      </c>
      <c r="H7623" s="72">
        <f>'Balance N'!P7626</f>
        <v>0</v>
      </c>
      <c r="I7623" s="74">
        <f t="shared" si="119"/>
        <v>0</v>
      </c>
    </row>
    <row r="7624" spans="1:9" ht="15.6">
      <c r="A7624" s="70">
        <f>'Balance N'!I7627</f>
        <v>0</v>
      </c>
      <c r="B7624" s="71">
        <f>'Balance N'!J7627</f>
        <v>0</v>
      </c>
      <c r="C7624" s="72">
        <f>'Balance N'!K7627</f>
        <v>0</v>
      </c>
      <c r="D7624" s="72">
        <f>'Balance N'!L7627</f>
        <v>0</v>
      </c>
      <c r="E7624" s="72">
        <f>'Balance N'!M7627</f>
        <v>0</v>
      </c>
      <c r="F7624" s="72">
        <f>'Balance N'!N7627</f>
        <v>0</v>
      </c>
      <c r="G7624" s="72">
        <f>'Balance N'!O7627</f>
        <v>0</v>
      </c>
      <c r="H7624" s="72">
        <f>'Balance N'!P7627</f>
        <v>0</v>
      </c>
      <c r="I7624" s="74">
        <f t="shared" si="119"/>
        <v>0</v>
      </c>
    </row>
    <row r="7625" spans="1:9" ht="15.6">
      <c r="A7625" s="70">
        <f>'Balance N'!I7628</f>
        <v>0</v>
      </c>
      <c r="B7625" s="71">
        <f>'Balance N'!J7628</f>
        <v>0</v>
      </c>
      <c r="C7625" s="72">
        <f>'Balance N'!K7628</f>
        <v>0</v>
      </c>
      <c r="D7625" s="72">
        <f>'Balance N'!L7628</f>
        <v>0</v>
      </c>
      <c r="E7625" s="72">
        <f>'Balance N'!M7628</f>
        <v>0</v>
      </c>
      <c r="F7625" s="72">
        <f>'Balance N'!N7628</f>
        <v>0</v>
      </c>
      <c r="G7625" s="72">
        <f>'Balance N'!O7628</f>
        <v>0</v>
      </c>
      <c r="H7625" s="72">
        <f>'Balance N'!P7628</f>
        <v>0</v>
      </c>
      <c r="I7625" s="74">
        <f t="shared" si="119"/>
        <v>0</v>
      </c>
    </row>
    <row r="7626" spans="1:9" ht="15.6">
      <c r="A7626" s="70">
        <f>'Balance N'!I7629</f>
        <v>0</v>
      </c>
      <c r="B7626" s="71">
        <f>'Balance N'!J7629</f>
        <v>0</v>
      </c>
      <c r="C7626" s="72">
        <f>'Balance N'!K7629</f>
        <v>0</v>
      </c>
      <c r="D7626" s="72">
        <f>'Balance N'!L7629</f>
        <v>0</v>
      </c>
      <c r="E7626" s="72">
        <f>'Balance N'!M7629</f>
        <v>0</v>
      </c>
      <c r="F7626" s="72">
        <f>'Balance N'!N7629</f>
        <v>0</v>
      </c>
      <c r="G7626" s="72">
        <f>'Balance N'!O7629</f>
        <v>0</v>
      </c>
      <c r="H7626" s="72">
        <f>'Balance N'!P7629</f>
        <v>0</v>
      </c>
      <c r="I7626" s="74">
        <f t="shared" si="119"/>
        <v>0</v>
      </c>
    </row>
    <row r="7627" spans="1:9" ht="15.6">
      <c r="A7627" s="70">
        <f>'Balance N'!I7630</f>
        <v>0</v>
      </c>
      <c r="B7627" s="71">
        <f>'Balance N'!J7630</f>
        <v>0</v>
      </c>
      <c r="C7627" s="72">
        <f>'Balance N'!K7630</f>
        <v>0</v>
      </c>
      <c r="D7627" s="72">
        <f>'Balance N'!L7630</f>
        <v>0</v>
      </c>
      <c r="E7627" s="72">
        <f>'Balance N'!M7630</f>
        <v>0</v>
      </c>
      <c r="F7627" s="72">
        <f>'Balance N'!N7630</f>
        <v>0</v>
      </c>
      <c r="G7627" s="72">
        <f>'Balance N'!O7630</f>
        <v>0</v>
      </c>
      <c r="H7627" s="72">
        <f>'Balance N'!P7630</f>
        <v>0</v>
      </c>
      <c r="I7627" s="74">
        <f t="shared" si="119"/>
        <v>0</v>
      </c>
    </row>
    <row r="7628" spans="1:9" ht="15.6">
      <c r="A7628" s="70">
        <f>'Balance N'!I7631</f>
        <v>0</v>
      </c>
      <c r="B7628" s="71">
        <f>'Balance N'!J7631</f>
        <v>0</v>
      </c>
      <c r="C7628" s="72">
        <f>'Balance N'!K7631</f>
        <v>0</v>
      </c>
      <c r="D7628" s="72">
        <f>'Balance N'!L7631</f>
        <v>0</v>
      </c>
      <c r="E7628" s="72">
        <f>'Balance N'!M7631</f>
        <v>0</v>
      </c>
      <c r="F7628" s="72">
        <f>'Balance N'!N7631</f>
        <v>0</v>
      </c>
      <c r="G7628" s="72">
        <f>'Balance N'!O7631</f>
        <v>0</v>
      </c>
      <c r="H7628" s="72">
        <f>'Balance N'!P7631</f>
        <v>0</v>
      </c>
      <c r="I7628" s="74">
        <f t="shared" si="119"/>
        <v>0</v>
      </c>
    </row>
    <row r="7629" spans="1:9" ht="15.6">
      <c r="A7629" s="70">
        <f>'Balance N'!I7632</f>
        <v>0</v>
      </c>
      <c r="B7629" s="71">
        <f>'Balance N'!J7632</f>
        <v>0</v>
      </c>
      <c r="C7629" s="72">
        <f>'Balance N'!K7632</f>
        <v>0</v>
      </c>
      <c r="D7629" s="72">
        <f>'Balance N'!L7632</f>
        <v>0</v>
      </c>
      <c r="E7629" s="72">
        <f>'Balance N'!M7632</f>
        <v>0</v>
      </c>
      <c r="F7629" s="72">
        <f>'Balance N'!N7632</f>
        <v>0</v>
      </c>
      <c r="G7629" s="72">
        <f>'Balance N'!O7632</f>
        <v>0</v>
      </c>
      <c r="H7629" s="72">
        <f>'Balance N'!P7632</f>
        <v>0</v>
      </c>
      <c r="I7629" s="74">
        <f t="shared" si="119"/>
        <v>0</v>
      </c>
    </row>
    <row r="7630" spans="1:9" ht="15.6">
      <c r="A7630" s="70">
        <f>'Balance N'!I7633</f>
        <v>0</v>
      </c>
      <c r="B7630" s="71">
        <f>'Balance N'!J7633</f>
        <v>0</v>
      </c>
      <c r="C7630" s="72">
        <f>'Balance N'!K7633</f>
        <v>0</v>
      </c>
      <c r="D7630" s="72">
        <f>'Balance N'!L7633</f>
        <v>0</v>
      </c>
      <c r="E7630" s="72">
        <f>'Balance N'!M7633</f>
        <v>0</v>
      </c>
      <c r="F7630" s="72">
        <f>'Balance N'!N7633</f>
        <v>0</v>
      </c>
      <c r="G7630" s="72">
        <f>'Balance N'!O7633</f>
        <v>0</v>
      </c>
      <c r="H7630" s="72">
        <f>'Balance N'!P7633</f>
        <v>0</v>
      </c>
      <c r="I7630" s="74">
        <f t="shared" si="119"/>
        <v>0</v>
      </c>
    </row>
    <row r="7631" spans="1:9" ht="15.6">
      <c r="A7631" s="70">
        <f>'Balance N'!I7634</f>
        <v>0</v>
      </c>
      <c r="B7631" s="71">
        <f>'Balance N'!J7634</f>
        <v>0</v>
      </c>
      <c r="C7631" s="72">
        <f>'Balance N'!K7634</f>
        <v>0</v>
      </c>
      <c r="D7631" s="72">
        <f>'Balance N'!L7634</f>
        <v>0</v>
      </c>
      <c r="E7631" s="72">
        <f>'Balance N'!M7634</f>
        <v>0</v>
      </c>
      <c r="F7631" s="72">
        <f>'Balance N'!N7634</f>
        <v>0</v>
      </c>
      <c r="G7631" s="72">
        <f>'Balance N'!O7634</f>
        <v>0</v>
      </c>
      <c r="H7631" s="72">
        <f>'Balance N'!P7634</f>
        <v>0</v>
      </c>
      <c r="I7631" s="74">
        <f t="shared" si="119"/>
        <v>0</v>
      </c>
    </row>
    <row r="7632" spans="1:9" ht="15.6">
      <c r="A7632" s="70">
        <f>'Balance N'!I7635</f>
        <v>0</v>
      </c>
      <c r="B7632" s="71">
        <f>'Balance N'!J7635</f>
        <v>0</v>
      </c>
      <c r="C7632" s="72">
        <f>'Balance N'!K7635</f>
        <v>0</v>
      </c>
      <c r="D7632" s="72">
        <f>'Balance N'!L7635</f>
        <v>0</v>
      </c>
      <c r="E7632" s="72">
        <f>'Balance N'!M7635</f>
        <v>0</v>
      </c>
      <c r="F7632" s="72">
        <f>'Balance N'!N7635</f>
        <v>0</v>
      </c>
      <c r="G7632" s="72">
        <f>'Balance N'!O7635</f>
        <v>0</v>
      </c>
      <c r="H7632" s="72">
        <f>'Balance N'!P7635</f>
        <v>0</v>
      </c>
      <c r="I7632" s="74">
        <f t="shared" si="119"/>
        <v>0</v>
      </c>
    </row>
    <row r="7633" spans="1:9" ht="15.6">
      <c r="A7633" s="70">
        <f>'Balance N'!I7636</f>
        <v>0</v>
      </c>
      <c r="B7633" s="71">
        <f>'Balance N'!J7636</f>
        <v>0</v>
      </c>
      <c r="C7633" s="72">
        <f>'Balance N'!K7636</f>
        <v>0</v>
      </c>
      <c r="D7633" s="72">
        <f>'Balance N'!L7636</f>
        <v>0</v>
      </c>
      <c r="E7633" s="72">
        <f>'Balance N'!M7636</f>
        <v>0</v>
      </c>
      <c r="F7633" s="72">
        <f>'Balance N'!N7636</f>
        <v>0</v>
      </c>
      <c r="G7633" s="72">
        <f>'Balance N'!O7636</f>
        <v>0</v>
      </c>
      <c r="H7633" s="72">
        <f>'Balance N'!P7636</f>
        <v>0</v>
      </c>
      <c r="I7633" s="74">
        <f t="shared" si="119"/>
        <v>0</v>
      </c>
    </row>
    <row r="7634" spans="1:9" ht="15.6">
      <c r="A7634" s="70">
        <f>'Balance N'!I7637</f>
        <v>0</v>
      </c>
      <c r="B7634" s="71">
        <f>'Balance N'!J7637</f>
        <v>0</v>
      </c>
      <c r="C7634" s="72">
        <f>'Balance N'!K7637</f>
        <v>0</v>
      </c>
      <c r="D7634" s="72">
        <f>'Balance N'!L7637</f>
        <v>0</v>
      </c>
      <c r="E7634" s="72">
        <f>'Balance N'!M7637</f>
        <v>0</v>
      </c>
      <c r="F7634" s="72">
        <f>'Balance N'!N7637</f>
        <v>0</v>
      </c>
      <c r="G7634" s="72">
        <f>'Balance N'!O7637</f>
        <v>0</v>
      </c>
      <c r="H7634" s="72">
        <f>'Balance N'!P7637</f>
        <v>0</v>
      </c>
      <c r="I7634" s="74">
        <f t="shared" si="119"/>
        <v>0</v>
      </c>
    </row>
    <row r="7635" spans="1:9" ht="15.6">
      <c r="A7635" s="70">
        <f>'Balance N'!I7638</f>
        <v>0</v>
      </c>
      <c r="B7635" s="71">
        <f>'Balance N'!J7638</f>
        <v>0</v>
      </c>
      <c r="C7635" s="72">
        <f>'Balance N'!K7638</f>
        <v>0</v>
      </c>
      <c r="D7635" s="72">
        <f>'Balance N'!L7638</f>
        <v>0</v>
      </c>
      <c r="E7635" s="72">
        <f>'Balance N'!M7638</f>
        <v>0</v>
      </c>
      <c r="F7635" s="72">
        <f>'Balance N'!N7638</f>
        <v>0</v>
      </c>
      <c r="G7635" s="72">
        <f>'Balance N'!O7638</f>
        <v>0</v>
      </c>
      <c r="H7635" s="72">
        <f>'Balance N'!P7638</f>
        <v>0</v>
      </c>
      <c r="I7635" s="74">
        <f t="shared" si="119"/>
        <v>0</v>
      </c>
    </row>
    <row r="7636" spans="1:9" ht="15.6">
      <c r="A7636" s="70">
        <f>'Balance N'!I7639</f>
        <v>0</v>
      </c>
      <c r="B7636" s="71">
        <f>'Balance N'!J7639</f>
        <v>0</v>
      </c>
      <c r="C7636" s="72">
        <f>'Balance N'!K7639</f>
        <v>0</v>
      </c>
      <c r="D7636" s="72">
        <f>'Balance N'!L7639</f>
        <v>0</v>
      </c>
      <c r="E7636" s="72">
        <f>'Balance N'!M7639</f>
        <v>0</v>
      </c>
      <c r="F7636" s="72">
        <f>'Balance N'!N7639</f>
        <v>0</v>
      </c>
      <c r="G7636" s="72">
        <f>'Balance N'!O7639</f>
        <v>0</v>
      </c>
      <c r="H7636" s="72">
        <f>'Balance N'!P7639</f>
        <v>0</v>
      </c>
      <c r="I7636" s="74">
        <f t="shared" si="119"/>
        <v>0</v>
      </c>
    </row>
    <row r="7637" spans="1:9" ht="15.6">
      <c r="A7637" s="70">
        <f>'Balance N'!I7640</f>
        <v>0</v>
      </c>
      <c r="B7637" s="71">
        <f>'Balance N'!J7640</f>
        <v>0</v>
      </c>
      <c r="C7637" s="72">
        <f>'Balance N'!K7640</f>
        <v>0</v>
      </c>
      <c r="D7637" s="72">
        <f>'Balance N'!L7640</f>
        <v>0</v>
      </c>
      <c r="E7637" s="72">
        <f>'Balance N'!M7640</f>
        <v>0</v>
      </c>
      <c r="F7637" s="72">
        <f>'Balance N'!N7640</f>
        <v>0</v>
      </c>
      <c r="G7637" s="72">
        <f>'Balance N'!O7640</f>
        <v>0</v>
      </c>
      <c r="H7637" s="72">
        <f>'Balance N'!P7640</f>
        <v>0</v>
      </c>
      <c r="I7637" s="74">
        <f t="shared" si="119"/>
        <v>0</v>
      </c>
    </row>
    <row r="7638" spans="1:9" ht="15.6">
      <c r="A7638" s="70">
        <f>'Balance N'!I7641</f>
        <v>0</v>
      </c>
      <c r="B7638" s="71">
        <f>'Balance N'!J7641</f>
        <v>0</v>
      </c>
      <c r="C7638" s="72">
        <f>'Balance N'!K7641</f>
        <v>0</v>
      </c>
      <c r="D7638" s="72">
        <f>'Balance N'!L7641</f>
        <v>0</v>
      </c>
      <c r="E7638" s="72">
        <f>'Balance N'!M7641</f>
        <v>0</v>
      </c>
      <c r="F7638" s="72">
        <f>'Balance N'!N7641</f>
        <v>0</v>
      </c>
      <c r="G7638" s="72">
        <f>'Balance N'!O7641</f>
        <v>0</v>
      </c>
      <c r="H7638" s="72">
        <f>'Balance N'!P7641</f>
        <v>0</v>
      </c>
      <c r="I7638" s="74">
        <f t="shared" si="119"/>
        <v>0</v>
      </c>
    </row>
    <row r="7639" spans="1:9" ht="15.6">
      <c r="A7639" s="70">
        <f>'Balance N'!I7642</f>
        <v>0</v>
      </c>
      <c r="B7639" s="71">
        <f>'Balance N'!J7642</f>
        <v>0</v>
      </c>
      <c r="C7639" s="72">
        <f>'Balance N'!K7642</f>
        <v>0</v>
      </c>
      <c r="D7639" s="72">
        <f>'Balance N'!L7642</f>
        <v>0</v>
      </c>
      <c r="E7639" s="72">
        <f>'Balance N'!M7642</f>
        <v>0</v>
      </c>
      <c r="F7639" s="72">
        <f>'Balance N'!N7642</f>
        <v>0</v>
      </c>
      <c r="G7639" s="72">
        <f>'Balance N'!O7642</f>
        <v>0</v>
      </c>
      <c r="H7639" s="72">
        <f>'Balance N'!P7642</f>
        <v>0</v>
      </c>
      <c r="I7639" s="74">
        <f t="shared" si="119"/>
        <v>0</v>
      </c>
    </row>
    <row r="7640" spans="1:9" ht="15.6">
      <c r="A7640" s="70">
        <f>'Balance N'!I7643</f>
        <v>0</v>
      </c>
      <c r="B7640" s="71">
        <f>'Balance N'!J7643</f>
        <v>0</v>
      </c>
      <c r="C7640" s="72">
        <f>'Balance N'!K7643</f>
        <v>0</v>
      </c>
      <c r="D7640" s="72">
        <f>'Balance N'!L7643</f>
        <v>0</v>
      </c>
      <c r="E7640" s="72">
        <f>'Balance N'!M7643</f>
        <v>0</v>
      </c>
      <c r="F7640" s="72">
        <f>'Balance N'!N7643</f>
        <v>0</v>
      </c>
      <c r="G7640" s="72">
        <f>'Balance N'!O7643</f>
        <v>0</v>
      </c>
      <c r="H7640" s="72">
        <f>'Balance N'!P7643</f>
        <v>0</v>
      </c>
      <c r="I7640" s="74">
        <f t="shared" si="119"/>
        <v>0</v>
      </c>
    </row>
    <row r="7641" spans="1:9" ht="15.6">
      <c r="A7641" s="70">
        <f>'Balance N'!I7644</f>
        <v>0</v>
      </c>
      <c r="B7641" s="71">
        <f>'Balance N'!J7644</f>
        <v>0</v>
      </c>
      <c r="C7641" s="72">
        <f>'Balance N'!K7644</f>
        <v>0</v>
      </c>
      <c r="D7641" s="72">
        <f>'Balance N'!L7644</f>
        <v>0</v>
      </c>
      <c r="E7641" s="72">
        <f>'Balance N'!M7644</f>
        <v>0</v>
      </c>
      <c r="F7641" s="72">
        <f>'Balance N'!N7644</f>
        <v>0</v>
      </c>
      <c r="G7641" s="72">
        <f>'Balance N'!O7644</f>
        <v>0</v>
      </c>
      <c r="H7641" s="72">
        <f>'Balance N'!P7644</f>
        <v>0</v>
      </c>
      <c r="I7641" s="74">
        <f t="shared" si="119"/>
        <v>0</v>
      </c>
    </row>
    <row r="7642" spans="1:9" ht="15.6">
      <c r="A7642" s="70">
        <f>'Balance N'!I7645</f>
        <v>0</v>
      </c>
      <c r="B7642" s="71">
        <f>'Balance N'!J7645</f>
        <v>0</v>
      </c>
      <c r="C7642" s="72">
        <f>'Balance N'!K7645</f>
        <v>0</v>
      </c>
      <c r="D7642" s="72">
        <f>'Balance N'!L7645</f>
        <v>0</v>
      </c>
      <c r="E7642" s="72">
        <f>'Balance N'!M7645</f>
        <v>0</v>
      </c>
      <c r="F7642" s="72">
        <f>'Balance N'!N7645</f>
        <v>0</v>
      </c>
      <c r="G7642" s="72">
        <f>'Balance N'!O7645</f>
        <v>0</v>
      </c>
      <c r="H7642" s="72">
        <f>'Balance N'!P7645</f>
        <v>0</v>
      </c>
      <c r="I7642" s="74">
        <f t="shared" si="119"/>
        <v>0</v>
      </c>
    </row>
    <row r="7643" spans="1:9" ht="15.6">
      <c r="A7643" s="70">
        <f>'Balance N'!I7646</f>
        <v>0</v>
      </c>
      <c r="B7643" s="71">
        <f>'Balance N'!J7646</f>
        <v>0</v>
      </c>
      <c r="C7643" s="72">
        <f>'Balance N'!K7646</f>
        <v>0</v>
      </c>
      <c r="D7643" s="72">
        <f>'Balance N'!L7646</f>
        <v>0</v>
      </c>
      <c r="E7643" s="72">
        <f>'Balance N'!M7646</f>
        <v>0</v>
      </c>
      <c r="F7643" s="72">
        <f>'Balance N'!N7646</f>
        <v>0</v>
      </c>
      <c r="G7643" s="72">
        <f>'Balance N'!O7646</f>
        <v>0</v>
      </c>
      <c r="H7643" s="72">
        <f>'Balance N'!P7646</f>
        <v>0</v>
      </c>
      <c r="I7643" s="74">
        <f t="shared" si="119"/>
        <v>0</v>
      </c>
    </row>
    <row r="7644" spans="1:9" ht="15.6">
      <c r="A7644" s="70">
        <f>'Balance N'!I7647</f>
        <v>0</v>
      </c>
      <c r="B7644" s="71">
        <f>'Balance N'!J7647</f>
        <v>0</v>
      </c>
      <c r="C7644" s="72">
        <f>'Balance N'!K7647</f>
        <v>0</v>
      </c>
      <c r="D7644" s="72">
        <f>'Balance N'!L7647</f>
        <v>0</v>
      </c>
      <c r="E7644" s="72">
        <f>'Balance N'!M7647</f>
        <v>0</v>
      </c>
      <c r="F7644" s="72">
        <f>'Balance N'!N7647</f>
        <v>0</v>
      </c>
      <c r="G7644" s="72">
        <f>'Balance N'!O7647</f>
        <v>0</v>
      </c>
      <c r="H7644" s="72">
        <f>'Balance N'!P7647</f>
        <v>0</v>
      </c>
      <c r="I7644" s="74">
        <f t="shared" si="119"/>
        <v>0</v>
      </c>
    </row>
    <row r="7645" spans="1:9" ht="15.6">
      <c r="A7645" s="70">
        <f>'Balance N'!I7648</f>
        <v>0</v>
      </c>
      <c r="B7645" s="71">
        <f>'Balance N'!J7648</f>
        <v>0</v>
      </c>
      <c r="C7645" s="72">
        <f>'Balance N'!K7648</f>
        <v>0</v>
      </c>
      <c r="D7645" s="72">
        <f>'Balance N'!L7648</f>
        <v>0</v>
      </c>
      <c r="E7645" s="72">
        <f>'Balance N'!M7648</f>
        <v>0</v>
      </c>
      <c r="F7645" s="72">
        <f>'Balance N'!N7648</f>
        <v>0</v>
      </c>
      <c r="G7645" s="72">
        <f>'Balance N'!O7648</f>
        <v>0</v>
      </c>
      <c r="H7645" s="72">
        <f>'Balance N'!P7648</f>
        <v>0</v>
      </c>
      <c r="I7645" s="74">
        <f t="shared" si="119"/>
        <v>0</v>
      </c>
    </row>
    <row r="7646" spans="1:9" ht="15.6">
      <c r="A7646" s="70">
        <f>'Balance N'!I7649</f>
        <v>0</v>
      </c>
      <c r="B7646" s="71">
        <f>'Balance N'!J7649</f>
        <v>0</v>
      </c>
      <c r="C7646" s="72">
        <f>'Balance N'!K7649</f>
        <v>0</v>
      </c>
      <c r="D7646" s="72">
        <f>'Balance N'!L7649</f>
        <v>0</v>
      </c>
      <c r="E7646" s="72">
        <f>'Balance N'!M7649</f>
        <v>0</v>
      </c>
      <c r="F7646" s="72">
        <f>'Balance N'!N7649</f>
        <v>0</v>
      </c>
      <c r="G7646" s="72">
        <f>'Balance N'!O7649</f>
        <v>0</v>
      </c>
      <c r="H7646" s="72">
        <f>'Balance N'!P7649</f>
        <v>0</v>
      </c>
      <c r="I7646" s="74">
        <f t="shared" si="119"/>
        <v>0</v>
      </c>
    </row>
    <row r="7647" spans="1:9" ht="15.6">
      <c r="A7647" s="70">
        <f>'Balance N'!I7650</f>
        <v>0</v>
      </c>
      <c r="B7647" s="71">
        <f>'Balance N'!J7650</f>
        <v>0</v>
      </c>
      <c r="C7647" s="72">
        <f>'Balance N'!K7650</f>
        <v>0</v>
      </c>
      <c r="D7647" s="72">
        <f>'Balance N'!L7650</f>
        <v>0</v>
      </c>
      <c r="E7647" s="72">
        <f>'Balance N'!M7650</f>
        <v>0</v>
      </c>
      <c r="F7647" s="72">
        <f>'Balance N'!N7650</f>
        <v>0</v>
      </c>
      <c r="G7647" s="72">
        <f>'Balance N'!O7650</f>
        <v>0</v>
      </c>
      <c r="H7647" s="72">
        <f>'Balance N'!P7650</f>
        <v>0</v>
      </c>
      <c r="I7647" s="74">
        <f t="shared" si="119"/>
        <v>0</v>
      </c>
    </row>
    <row r="7648" spans="1:9" ht="15.6">
      <c r="A7648" s="70">
        <f>'Balance N'!I7651</f>
        <v>0</v>
      </c>
      <c r="B7648" s="71">
        <f>'Balance N'!J7651</f>
        <v>0</v>
      </c>
      <c r="C7648" s="72">
        <f>'Balance N'!K7651</f>
        <v>0</v>
      </c>
      <c r="D7648" s="72">
        <f>'Balance N'!L7651</f>
        <v>0</v>
      </c>
      <c r="E7648" s="72">
        <f>'Balance N'!M7651</f>
        <v>0</v>
      </c>
      <c r="F7648" s="72">
        <f>'Balance N'!N7651</f>
        <v>0</v>
      </c>
      <c r="G7648" s="72">
        <f>'Balance N'!O7651</f>
        <v>0</v>
      </c>
      <c r="H7648" s="72">
        <f>'Balance N'!P7651</f>
        <v>0</v>
      </c>
      <c r="I7648" s="74">
        <f t="shared" si="119"/>
        <v>0</v>
      </c>
    </row>
    <row r="7649" spans="1:9" ht="15.6">
      <c r="A7649" s="70">
        <f>'Balance N'!I7652</f>
        <v>0</v>
      </c>
      <c r="B7649" s="71">
        <f>'Balance N'!J7652</f>
        <v>0</v>
      </c>
      <c r="C7649" s="72">
        <f>'Balance N'!K7652</f>
        <v>0</v>
      </c>
      <c r="D7649" s="72">
        <f>'Balance N'!L7652</f>
        <v>0</v>
      </c>
      <c r="E7649" s="72">
        <f>'Balance N'!M7652</f>
        <v>0</v>
      </c>
      <c r="F7649" s="72">
        <f>'Balance N'!N7652</f>
        <v>0</v>
      </c>
      <c r="G7649" s="72">
        <f>'Balance N'!O7652</f>
        <v>0</v>
      </c>
      <c r="H7649" s="72">
        <f>'Balance N'!P7652</f>
        <v>0</v>
      </c>
      <c r="I7649" s="74">
        <f t="shared" si="119"/>
        <v>0</v>
      </c>
    </row>
    <row r="7650" spans="1:9" ht="15.6">
      <c r="A7650" s="70">
        <f>'Balance N'!I7653</f>
        <v>0</v>
      </c>
      <c r="B7650" s="71">
        <f>'Balance N'!J7653</f>
        <v>0</v>
      </c>
      <c r="C7650" s="72">
        <f>'Balance N'!K7653</f>
        <v>0</v>
      </c>
      <c r="D7650" s="72">
        <f>'Balance N'!L7653</f>
        <v>0</v>
      </c>
      <c r="E7650" s="72">
        <f>'Balance N'!M7653</f>
        <v>0</v>
      </c>
      <c r="F7650" s="72">
        <f>'Balance N'!N7653</f>
        <v>0</v>
      </c>
      <c r="G7650" s="72">
        <f>'Balance N'!O7653</f>
        <v>0</v>
      </c>
      <c r="H7650" s="72">
        <f>'Balance N'!P7653</f>
        <v>0</v>
      </c>
      <c r="I7650" s="74">
        <f t="shared" si="119"/>
        <v>0</v>
      </c>
    </row>
    <row r="7651" spans="1:9" ht="15.6">
      <c r="A7651" s="70">
        <f>'Balance N'!I7654</f>
        <v>0</v>
      </c>
      <c r="B7651" s="71">
        <f>'Balance N'!J7654</f>
        <v>0</v>
      </c>
      <c r="C7651" s="72">
        <f>'Balance N'!K7654</f>
        <v>0</v>
      </c>
      <c r="D7651" s="72">
        <f>'Balance N'!L7654</f>
        <v>0</v>
      </c>
      <c r="E7651" s="72">
        <f>'Balance N'!M7654</f>
        <v>0</v>
      </c>
      <c r="F7651" s="72">
        <f>'Balance N'!N7654</f>
        <v>0</v>
      </c>
      <c r="G7651" s="72">
        <f>'Balance N'!O7654</f>
        <v>0</v>
      </c>
      <c r="H7651" s="72">
        <f>'Balance N'!P7654</f>
        <v>0</v>
      </c>
      <c r="I7651" s="74">
        <f t="shared" si="119"/>
        <v>0</v>
      </c>
    </row>
    <row r="7652" spans="1:9" ht="15.6">
      <c r="A7652" s="70">
        <f>'Balance N'!I7655</f>
        <v>0</v>
      </c>
      <c r="B7652" s="71">
        <f>'Balance N'!J7655</f>
        <v>0</v>
      </c>
      <c r="C7652" s="72">
        <f>'Balance N'!K7655</f>
        <v>0</v>
      </c>
      <c r="D7652" s="72">
        <f>'Balance N'!L7655</f>
        <v>0</v>
      </c>
      <c r="E7652" s="72">
        <f>'Balance N'!M7655</f>
        <v>0</v>
      </c>
      <c r="F7652" s="72">
        <f>'Balance N'!N7655</f>
        <v>0</v>
      </c>
      <c r="G7652" s="72">
        <f>'Balance N'!O7655</f>
        <v>0</v>
      </c>
      <c r="H7652" s="72">
        <f>'Balance N'!P7655</f>
        <v>0</v>
      </c>
      <c r="I7652" s="74">
        <f t="shared" si="119"/>
        <v>0</v>
      </c>
    </row>
    <row r="7653" spans="1:9" ht="15.6">
      <c r="A7653" s="70">
        <f>'Balance N'!I7656</f>
        <v>0</v>
      </c>
      <c r="B7653" s="71">
        <f>'Balance N'!J7656</f>
        <v>0</v>
      </c>
      <c r="C7653" s="72">
        <f>'Balance N'!K7656</f>
        <v>0</v>
      </c>
      <c r="D7653" s="72">
        <f>'Balance N'!L7656</f>
        <v>0</v>
      </c>
      <c r="E7653" s="72">
        <f>'Balance N'!M7656</f>
        <v>0</v>
      </c>
      <c r="F7653" s="72">
        <f>'Balance N'!N7656</f>
        <v>0</v>
      </c>
      <c r="G7653" s="72">
        <f>'Balance N'!O7656</f>
        <v>0</v>
      </c>
      <c r="H7653" s="72">
        <f>'Balance N'!P7656</f>
        <v>0</v>
      </c>
      <c r="I7653" s="74">
        <f t="shared" si="119"/>
        <v>0</v>
      </c>
    </row>
    <row r="7654" spans="1:9" ht="15.6">
      <c r="A7654" s="70">
        <f>'Balance N'!I7657</f>
        <v>0</v>
      </c>
      <c r="B7654" s="71">
        <f>'Balance N'!J7657</f>
        <v>0</v>
      </c>
      <c r="C7654" s="72">
        <f>'Balance N'!K7657</f>
        <v>0</v>
      </c>
      <c r="D7654" s="72">
        <f>'Balance N'!L7657</f>
        <v>0</v>
      </c>
      <c r="E7654" s="72">
        <f>'Balance N'!M7657</f>
        <v>0</v>
      </c>
      <c r="F7654" s="72">
        <f>'Balance N'!N7657</f>
        <v>0</v>
      </c>
      <c r="G7654" s="72">
        <f>'Balance N'!O7657</f>
        <v>0</v>
      </c>
      <c r="H7654" s="72">
        <f>'Balance N'!P7657</f>
        <v>0</v>
      </c>
      <c r="I7654" s="74">
        <f t="shared" si="119"/>
        <v>0</v>
      </c>
    </row>
    <row r="7655" spans="1:9" ht="15.6">
      <c r="A7655" s="70">
        <f>'Balance N'!I7658</f>
        <v>0</v>
      </c>
      <c r="B7655" s="71">
        <f>'Balance N'!J7658</f>
        <v>0</v>
      </c>
      <c r="C7655" s="72">
        <f>'Balance N'!K7658</f>
        <v>0</v>
      </c>
      <c r="D7655" s="72">
        <f>'Balance N'!L7658</f>
        <v>0</v>
      </c>
      <c r="E7655" s="72">
        <f>'Balance N'!M7658</f>
        <v>0</v>
      </c>
      <c r="F7655" s="72">
        <f>'Balance N'!N7658</f>
        <v>0</v>
      </c>
      <c r="G7655" s="72">
        <f>'Balance N'!O7658</f>
        <v>0</v>
      </c>
      <c r="H7655" s="72">
        <f>'Balance N'!P7658</f>
        <v>0</v>
      </c>
      <c r="I7655" s="74">
        <f t="shared" si="119"/>
        <v>0</v>
      </c>
    </row>
    <row r="7656" spans="1:9" ht="15.6">
      <c r="A7656" s="70">
        <f>'Balance N'!I7659</f>
        <v>0</v>
      </c>
      <c r="B7656" s="71">
        <f>'Balance N'!J7659</f>
        <v>0</v>
      </c>
      <c r="C7656" s="72">
        <f>'Balance N'!K7659</f>
        <v>0</v>
      </c>
      <c r="D7656" s="72">
        <f>'Balance N'!L7659</f>
        <v>0</v>
      </c>
      <c r="E7656" s="72">
        <f>'Balance N'!M7659</f>
        <v>0</v>
      </c>
      <c r="F7656" s="72">
        <f>'Balance N'!N7659</f>
        <v>0</v>
      </c>
      <c r="G7656" s="72">
        <f>'Balance N'!O7659</f>
        <v>0</v>
      </c>
      <c r="H7656" s="72">
        <f>'Balance N'!P7659</f>
        <v>0</v>
      </c>
      <c r="I7656" s="74">
        <f t="shared" si="119"/>
        <v>0</v>
      </c>
    </row>
    <row r="7657" spans="1:9" ht="15.6">
      <c r="A7657" s="70">
        <f>'Balance N'!I7660</f>
        <v>0</v>
      </c>
      <c r="B7657" s="71">
        <f>'Balance N'!J7660</f>
        <v>0</v>
      </c>
      <c r="C7657" s="72">
        <f>'Balance N'!K7660</f>
        <v>0</v>
      </c>
      <c r="D7657" s="72">
        <f>'Balance N'!L7660</f>
        <v>0</v>
      </c>
      <c r="E7657" s="72">
        <f>'Balance N'!M7660</f>
        <v>0</v>
      </c>
      <c r="F7657" s="72">
        <f>'Balance N'!N7660</f>
        <v>0</v>
      </c>
      <c r="G7657" s="72">
        <f>'Balance N'!O7660</f>
        <v>0</v>
      </c>
      <c r="H7657" s="72">
        <f>'Balance N'!P7660</f>
        <v>0</v>
      </c>
      <c r="I7657" s="74">
        <f t="shared" si="119"/>
        <v>0</v>
      </c>
    </row>
    <row r="7658" spans="1:9" ht="15.6">
      <c r="A7658" s="70">
        <f>'Balance N'!I7661</f>
        <v>0</v>
      </c>
      <c r="B7658" s="71">
        <f>'Balance N'!J7661</f>
        <v>0</v>
      </c>
      <c r="C7658" s="72">
        <f>'Balance N'!K7661</f>
        <v>0</v>
      </c>
      <c r="D7658" s="72">
        <f>'Balance N'!L7661</f>
        <v>0</v>
      </c>
      <c r="E7658" s="72">
        <f>'Balance N'!M7661</f>
        <v>0</v>
      </c>
      <c r="F7658" s="72">
        <f>'Balance N'!N7661</f>
        <v>0</v>
      </c>
      <c r="G7658" s="72">
        <f>'Balance N'!O7661</f>
        <v>0</v>
      </c>
      <c r="H7658" s="72">
        <f>'Balance N'!P7661</f>
        <v>0</v>
      </c>
      <c r="I7658" s="74">
        <f t="shared" si="119"/>
        <v>0</v>
      </c>
    </row>
    <row r="7659" spans="1:9" ht="15.6">
      <c r="A7659" s="70">
        <f>'Balance N'!I7662</f>
        <v>0</v>
      </c>
      <c r="B7659" s="71">
        <f>'Balance N'!J7662</f>
        <v>0</v>
      </c>
      <c r="C7659" s="72">
        <f>'Balance N'!K7662</f>
        <v>0</v>
      </c>
      <c r="D7659" s="72">
        <f>'Balance N'!L7662</f>
        <v>0</v>
      </c>
      <c r="E7659" s="72">
        <f>'Balance N'!M7662</f>
        <v>0</v>
      </c>
      <c r="F7659" s="72">
        <f>'Balance N'!N7662</f>
        <v>0</v>
      </c>
      <c r="G7659" s="72">
        <f>'Balance N'!O7662</f>
        <v>0</v>
      </c>
      <c r="H7659" s="72">
        <f>'Balance N'!P7662</f>
        <v>0</v>
      </c>
      <c r="I7659" s="74">
        <f t="shared" si="119"/>
        <v>0</v>
      </c>
    </row>
    <row r="7660" spans="1:9" ht="15.6">
      <c r="A7660" s="70">
        <f>'Balance N'!I7663</f>
        <v>0</v>
      </c>
      <c r="B7660" s="71">
        <f>'Balance N'!J7663</f>
        <v>0</v>
      </c>
      <c r="C7660" s="72">
        <f>'Balance N'!K7663</f>
        <v>0</v>
      </c>
      <c r="D7660" s="72">
        <f>'Balance N'!L7663</f>
        <v>0</v>
      </c>
      <c r="E7660" s="72">
        <f>'Balance N'!M7663</f>
        <v>0</v>
      </c>
      <c r="F7660" s="72">
        <f>'Balance N'!N7663</f>
        <v>0</v>
      </c>
      <c r="G7660" s="72">
        <f>'Balance N'!O7663</f>
        <v>0</v>
      </c>
      <c r="H7660" s="72">
        <f>'Balance N'!P7663</f>
        <v>0</v>
      </c>
      <c r="I7660" s="74">
        <f t="shared" si="119"/>
        <v>0</v>
      </c>
    </row>
    <row r="7661" spans="1:9" ht="15.6">
      <c r="A7661" s="70">
        <f>'Balance N'!I7664</f>
        <v>0</v>
      </c>
      <c r="B7661" s="71">
        <f>'Balance N'!J7664</f>
        <v>0</v>
      </c>
      <c r="C7661" s="72">
        <f>'Balance N'!K7664</f>
        <v>0</v>
      </c>
      <c r="D7661" s="72">
        <f>'Balance N'!L7664</f>
        <v>0</v>
      </c>
      <c r="E7661" s="72">
        <f>'Balance N'!M7664</f>
        <v>0</v>
      </c>
      <c r="F7661" s="72">
        <f>'Balance N'!N7664</f>
        <v>0</v>
      </c>
      <c r="G7661" s="72">
        <f>'Balance N'!O7664</f>
        <v>0</v>
      </c>
      <c r="H7661" s="72">
        <f>'Balance N'!P7664</f>
        <v>0</v>
      </c>
      <c r="I7661" s="74">
        <f t="shared" si="119"/>
        <v>0</v>
      </c>
    </row>
    <row r="7662" spans="1:9" ht="15.6">
      <c r="A7662" s="70">
        <f>'Balance N'!I7665</f>
        <v>0</v>
      </c>
      <c r="B7662" s="71">
        <f>'Balance N'!J7665</f>
        <v>0</v>
      </c>
      <c r="C7662" s="72">
        <f>'Balance N'!K7665</f>
        <v>0</v>
      </c>
      <c r="D7662" s="72">
        <f>'Balance N'!L7665</f>
        <v>0</v>
      </c>
      <c r="E7662" s="72">
        <f>'Balance N'!M7665</f>
        <v>0</v>
      </c>
      <c r="F7662" s="72">
        <f>'Balance N'!N7665</f>
        <v>0</v>
      </c>
      <c r="G7662" s="72">
        <f>'Balance N'!O7665</f>
        <v>0</v>
      </c>
      <c r="H7662" s="72">
        <f>'Balance N'!P7665</f>
        <v>0</v>
      </c>
      <c r="I7662" s="74">
        <f t="shared" si="119"/>
        <v>0</v>
      </c>
    </row>
    <row r="7663" spans="1:9" ht="15.6">
      <c r="A7663" s="70">
        <f>'Balance N'!I7666</f>
        <v>0</v>
      </c>
      <c r="B7663" s="71">
        <f>'Balance N'!J7666</f>
        <v>0</v>
      </c>
      <c r="C7663" s="72">
        <f>'Balance N'!K7666</f>
        <v>0</v>
      </c>
      <c r="D7663" s="72">
        <f>'Balance N'!L7666</f>
        <v>0</v>
      </c>
      <c r="E7663" s="72">
        <f>'Balance N'!M7666</f>
        <v>0</v>
      </c>
      <c r="F7663" s="72">
        <f>'Balance N'!N7666</f>
        <v>0</v>
      </c>
      <c r="G7663" s="72">
        <f>'Balance N'!O7666</f>
        <v>0</v>
      </c>
      <c r="H7663" s="72">
        <f>'Balance N'!P7666</f>
        <v>0</v>
      </c>
      <c r="I7663" s="74">
        <f t="shared" si="119"/>
        <v>0</v>
      </c>
    </row>
    <row r="7664" spans="1:9" ht="15.6">
      <c r="A7664" s="70">
        <f>'Balance N'!I7667</f>
        <v>0</v>
      </c>
      <c r="B7664" s="71">
        <f>'Balance N'!J7667</f>
        <v>0</v>
      </c>
      <c r="C7664" s="72">
        <f>'Balance N'!K7667</f>
        <v>0</v>
      </c>
      <c r="D7664" s="72">
        <f>'Balance N'!L7667</f>
        <v>0</v>
      </c>
      <c r="E7664" s="72">
        <f>'Balance N'!M7667</f>
        <v>0</v>
      </c>
      <c r="F7664" s="72">
        <f>'Balance N'!N7667</f>
        <v>0</v>
      </c>
      <c r="G7664" s="72">
        <f>'Balance N'!O7667</f>
        <v>0</v>
      </c>
      <c r="H7664" s="72">
        <f>'Balance N'!P7667</f>
        <v>0</v>
      </c>
      <c r="I7664" s="74">
        <f t="shared" si="119"/>
        <v>0</v>
      </c>
    </row>
    <row r="7665" spans="1:9" ht="15.6">
      <c r="A7665" s="70">
        <f>'Balance N'!I7668</f>
        <v>0</v>
      </c>
      <c r="B7665" s="71">
        <f>'Balance N'!J7668</f>
        <v>0</v>
      </c>
      <c r="C7665" s="72">
        <f>'Balance N'!K7668</f>
        <v>0</v>
      </c>
      <c r="D7665" s="72">
        <f>'Balance N'!L7668</f>
        <v>0</v>
      </c>
      <c r="E7665" s="72">
        <f>'Balance N'!M7668</f>
        <v>0</v>
      </c>
      <c r="F7665" s="72">
        <f>'Balance N'!N7668</f>
        <v>0</v>
      </c>
      <c r="G7665" s="72">
        <f>'Balance N'!O7668</f>
        <v>0</v>
      </c>
      <c r="H7665" s="72">
        <f>'Balance N'!P7668</f>
        <v>0</v>
      </c>
      <c r="I7665" s="74">
        <f t="shared" si="119"/>
        <v>0</v>
      </c>
    </row>
    <row r="7666" spans="1:9" ht="15.6">
      <c r="A7666" s="70">
        <f>'Balance N'!I7669</f>
        <v>0</v>
      </c>
      <c r="B7666" s="71">
        <f>'Balance N'!J7669</f>
        <v>0</v>
      </c>
      <c r="C7666" s="72">
        <f>'Balance N'!K7669</f>
        <v>0</v>
      </c>
      <c r="D7666" s="72">
        <f>'Balance N'!L7669</f>
        <v>0</v>
      </c>
      <c r="E7666" s="72">
        <f>'Balance N'!M7669</f>
        <v>0</v>
      </c>
      <c r="F7666" s="72">
        <f>'Balance N'!N7669</f>
        <v>0</v>
      </c>
      <c r="G7666" s="72">
        <f>'Balance N'!O7669</f>
        <v>0</v>
      </c>
      <c r="H7666" s="72">
        <f>'Balance N'!P7669</f>
        <v>0</v>
      </c>
      <c r="I7666" s="74">
        <f t="shared" si="119"/>
        <v>0</v>
      </c>
    </row>
    <row r="7667" spans="1:9" ht="15.6">
      <c r="A7667" s="70">
        <f>'Balance N'!I7670</f>
        <v>0</v>
      </c>
      <c r="B7667" s="71">
        <f>'Balance N'!J7670</f>
        <v>0</v>
      </c>
      <c r="C7667" s="72">
        <f>'Balance N'!K7670</f>
        <v>0</v>
      </c>
      <c r="D7667" s="72">
        <f>'Balance N'!L7670</f>
        <v>0</v>
      </c>
      <c r="E7667" s="72">
        <f>'Balance N'!M7670</f>
        <v>0</v>
      </c>
      <c r="F7667" s="72">
        <f>'Balance N'!N7670</f>
        <v>0</v>
      </c>
      <c r="G7667" s="72">
        <f>'Balance N'!O7670</f>
        <v>0</v>
      </c>
      <c r="H7667" s="72">
        <f>'Balance N'!P7670</f>
        <v>0</v>
      </c>
      <c r="I7667" s="74">
        <f t="shared" si="119"/>
        <v>0</v>
      </c>
    </row>
    <row r="7668" spans="1:9" ht="15.6">
      <c r="A7668" s="70">
        <f>'Balance N'!I7671</f>
        <v>0</v>
      </c>
      <c r="B7668" s="71">
        <f>'Balance N'!J7671</f>
        <v>0</v>
      </c>
      <c r="C7668" s="72">
        <f>'Balance N'!K7671</f>
        <v>0</v>
      </c>
      <c r="D7668" s="72">
        <f>'Balance N'!L7671</f>
        <v>0</v>
      </c>
      <c r="E7668" s="72">
        <f>'Balance N'!M7671</f>
        <v>0</v>
      </c>
      <c r="F7668" s="72">
        <f>'Balance N'!N7671</f>
        <v>0</v>
      </c>
      <c r="G7668" s="72">
        <f>'Balance N'!O7671</f>
        <v>0</v>
      </c>
      <c r="H7668" s="72">
        <f>'Balance N'!P7671</f>
        <v>0</v>
      </c>
      <c r="I7668" s="74">
        <f t="shared" si="119"/>
        <v>0</v>
      </c>
    </row>
    <row r="7669" spans="1:9" ht="15.6">
      <c r="A7669" s="70">
        <f>'Balance N'!I7672</f>
        <v>0</v>
      </c>
      <c r="B7669" s="71">
        <f>'Balance N'!J7672</f>
        <v>0</v>
      </c>
      <c r="C7669" s="72">
        <f>'Balance N'!K7672</f>
        <v>0</v>
      </c>
      <c r="D7669" s="72">
        <f>'Balance N'!L7672</f>
        <v>0</v>
      </c>
      <c r="E7669" s="72">
        <f>'Balance N'!M7672</f>
        <v>0</v>
      </c>
      <c r="F7669" s="72">
        <f>'Balance N'!N7672</f>
        <v>0</v>
      </c>
      <c r="G7669" s="72">
        <f>'Balance N'!O7672</f>
        <v>0</v>
      </c>
      <c r="H7669" s="72">
        <f>'Balance N'!P7672</f>
        <v>0</v>
      </c>
      <c r="I7669" s="74">
        <f t="shared" si="119"/>
        <v>0</v>
      </c>
    </row>
    <row r="7670" spans="1:9" ht="15.6">
      <c r="A7670" s="70">
        <f>'Balance N'!I7673</f>
        <v>0</v>
      </c>
      <c r="B7670" s="71">
        <f>'Balance N'!J7673</f>
        <v>0</v>
      </c>
      <c r="C7670" s="72">
        <f>'Balance N'!K7673</f>
        <v>0</v>
      </c>
      <c r="D7670" s="72">
        <f>'Balance N'!L7673</f>
        <v>0</v>
      </c>
      <c r="E7670" s="72">
        <f>'Balance N'!M7673</f>
        <v>0</v>
      </c>
      <c r="F7670" s="72">
        <f>'Balance N'!N7673</f>
        <v>0</v>
      </c>
      <c r="G7670" s="72">
        <f>'Balance N'!O7673</f>
        <v>0</v>
      </c>
      <c r="H7670" s="72">
        <f>'Balance N'!P7673</f>
        <v>0</v>
      </c>
      <c r="I7670" s="74">
        <f t="shared" si="119"/>
        <v>0</v>
      </c>
    </row>
    <row r="7671" spans="1:9" ht="15.6">
      <c r="A7671" s="70">
        <f>'Balance N'!I7674</f>
        <v>0</v>
      </c>
      <c r="B7671" s="71">
        <f>'Balance N'!J7674</f>
        <v>0</v>
      </c>
      <c r="C7671" s="72">
        <f>'Balance N'!K7674</f>
        <v>0</v>
      </c>
      <c r="D7671" s="72">
        <f>'Balance N'!L7674</f>
        <v>0</v>
      </c>
      <c r="E7671" s="72">
        <f>'Balance N'!M7674</f>
        <v>0</v>
      </c>
      <c r="F7671" s="72">
        <f>'Balance N'!N7674</f>
        <v>0</v>
      </c>
      <c r="G7671" s="72">
        <f>'Balance N'!O7674</f>
        <v>0</v>
      </c>
      <c r="H7671" s="72">
        <f>'Balance N'!P7674</f>
        <v>0</v>
      </c>
      <c r="I7671" s="74">
        <f t="shared" si="119"/>
        <v>0</v>
      </c>
    </row>
    <row r="7672" spans="1:9" ht="15.6">
      <c r="A7672" s="70">
        <f>'Balance N'!I7675</f>
        <v>0</v>
      </c>
      <c r="B7672" s="71">
        <f>'Balance N'!J7675</f>
        <v>0</v>
      </c>
      <c r="C7672" s="72">
        <f>'Balance N'!K7675</f>
        <v>0</v>
      </c>
      <c r="D7672" s="72">
        <f>'Balance N'!L7675</f>
        <v>0</v>
      </c>
      <c r="E7672" s="72">
        <f>'Balance N'!M7675</f>
        <v>0</v>
      </c>
      <c r="F7672" s="72">
        <f>'Balance N'!N7675</f>
        <v>0</v>
      </c>
      <c r="G7672" s="72">
        <f>'Balance N'!O7675</f>
        <v>0</v>
      </c>
      <c r="H7672" s="72">
        <f>'Balance N'!P7675</f>
        <v>0</v>
      </c>
      <c r="I7672" s="74">
        <f t="shared" si="119"/>
        <v>0</v>
      </c>
    </row>
    <row r="7673" spans="1:9" ht="15.6">
      <c r="A7673" s="70">
        <f>'Balance N'!I7676</f>
        <v>0</v>
      </c>
      <c r="B7673" s="71">
        <f>'Balance N'!J7676</f>
        <v>0</v>
      </c>
      <c r="C7673" s="72">
        <f>'Balance N'!K7676</f>
        <v>0</v>
      </c>
      <c r="D7673" s="72">
        <f>'Balance N'!L7676</f>
        <v>0</v>
      </c>
      <c r="E7673" s="72">
        <f>'Balance N'!M7676</f>
        <v>0</v>
      </c>
      <c r="F7673" s="72">
        <f>'Balance N'!N7676</f>
        <v>0</v>
      </c>
      <c r="G7673" s="72">
        <f>'Balance N'!O7676</f>
        <v>0</v>
      </c>
      <c r="H7673" s="72">
        <f>'Balance N'!P7676</f>
        <v>0</v>
      </c>
      <c r="I7673" s="74">
        <f t="shared" si="119"/>
        <v>0</v>
      </c>
    </row>
    <row r="7674" spans="1:9" ht="15.6">
      <c r="A7674" s="70">
        <f>'Balance N'!I7677</f>
        <v>0</v>
      </c>
      <c r="B7674" s="71">
        <f>'Balance N'!J7677</f>
        <v>0</v>
      </c>
      <c r="C7674" s="72">
        <f>'Balance N'!K7677</f>
        <v>0</v>
      </c>
      <c r="D7674" s="72">
        <f>'Balance N'!L7677</f>
        <v>0</v>
      </c>
      <c r="E7674" s="72">
        <f>'Balance N'!M7677</f>
        <v>0</v>
      </c>
      <c r="F7674" s="72">
        <f>'Balance N'!N7677</f>
        <v>0</v>
      </c>
      <c r="G7674" s="72">
        <f>'Balance N'!O7677</f>
        <v>0</v>
      </c>
      <c r="H7674" s="72">
        <f>'Balance N'!P7677</f>
        <v>0</v>
      </c>
      <c r="I7674" s="74">
        <f t="shared" si="119"/>
        <v>0</v>
      </c>
    </row>
    <row r="7675" spans="1:9" ht="15.6">
      <c r="A7675" s="70">
        <f>'Balance N'!I7678</f>
        <v>0</v>
      </c>
      <c r="B7675" s="71">
        <f>'Balance N'!J7678</f>
        <v>0</v>
      </c>
      <c r="C7675" s="72">
        <f>'Balance N'!K7678</f>
        <v>0</v>
      </c>
      <c r="D7675" s="72">
        <f>'Balance N'!L7678</f>
        <v>0</v>
      </c>
      <c r="E7675" s="72">
        <f>'Balance N'!M7678</f>
        <v>0</v>
      </c>
      <c r="F7675" s="72">
        <f>'Balance N'!N7678</f>
        <v>0</v>
      </c>
      <c r="G7675" s="72">
        <f>'Balance N'!O7678</f>
        <v>0</v>
      </c>
      <c r="H7675" s="72">
        <f>'Balance N'!P7678</f>
        <v>0</v>
      </c>
      <c r="I7675" s="74">
        <f t="shared" si="119"/>
        <v>0</v>
      </c>
    </row>
    <row r="7676" spans="1:9" ht="15.6">
      <c r="A7676" s="70">
        <f>'Balance N'!I7679</f>
        <v>0</v>
      </c>
      <c r="B7676" s="71">
        <f>'Balance N'!J7679</f>
        <v>0</v>
      </c>
      <c r="C7676" s="72">
        <f>'Balance N'!K7679</f>
        <v>0</v>
      </c>
      <c r="D7676" s="72">
        <f>'Balance N'!L7679</f>
        <v>0</v>
      </c>
      <c r="E7676" s="72">
        <f>'Balance N'!M7679</f>
        <v>0</v>
      </c>
      <c r="F7676" s="72">
        <f>'Balance N'!N7679</f>
        <v>0</v>
      </c>
      <c r="G7676" s="72">
        <f>'Balance N'!O7679</f>
        <v>0</v>
      </c>
      <c r="H7676" s="72">
        <f>'Balance N'!P7679</f>
        <v>0</v>
      </c>
      <c r="I7676" s="74">
        <f t="shared" si="119"/>
        <v>0</v>
      </c>
    </row>
    <row r="7677" spans="1:9" ht="15.6">
      <c r="A7677" s="70">
        <f>'Balance N'!I7680</f>
        <v>0</v>
      </c>
      <c r="B7677" s="71">
        <f>'Balance N'!J7680</f>
        <v>0</v>
      </c>
      <c r="C7677" s="72">
        <f>'Balance N'!K7680</f>
        <v>0</v>
      </c>
      <c r="D7677" s="72">
        <f>'Balance N'!L7680</f>
        <v>0</v>
      </c>
      <c r="E7677" s="72">
        <f>'Balance N'!M7680</f>
        <v>0</v>
      </c>
      <c r="F7677" s="72">
        <f>'Balance N'!N7680</f>
        <v>0</v>
      </c>
      <c r="G7677" s="72">
        <f>'Balance N'!O7680</f>
        <v>0</v>
      </c>
      <c r="H7677" s="72">
        <f>'Balance N'!P7680</f>
        <v>0</v>
      </c>
      <c r="I7677" s="74">
        <f t="shared" si="119"/>
        <v>0</v>
      </c>
    </row>
    <row r="7678" spans="1:9" ht="15.6">
      <c r="A7678" s="70">
        <f>'Balance N'!I7681</f>
        <v>0</v>
      </c>
      <c r="B7678" s="71">
        <f>'Balance N'!J7681</f>
        <v>0</v>
      </c>
      <c r="C7678" s="72">
        <f>'Balance N'!K7681</f>
        <v>0</v>
      </c>
      <c r="D7678" s="72">
        <f>'Balance N'!L7681</f>
        <v>0</v>
      </c>
      <c r="E7678" s="72">
        <f>'Balance N'!M7681</f>
        <v>0</v>
      </c>
      <c r="F7678" s="72">
        <f>'Balance N'!N7681</f>
        <v>0</v>
      </c>
      <c r="G7678" s="72">
        <f>'Balance N'!O7681</f>
        <v>0</v>
      </c>
      <c r="H7678" s="72">
        <f>'Balance N'!P7681</f>
        <v>0</v>
      </c>
      <c r="I7678" s="74">
        <f t="shared" si="119"/>
        <v>0</v>
      </c>
    </row>
    <row r="7679" spans="1:9" ht="15.6">
      <c r="A7679" s="70">
        <f>'Balance N'!I7682</f>
        <v>0</v>
      </c>
      <c r="B7679" s="71">
        <f>'Balance N'!J7682</f>
        <v>0</v>
      </c>
      <c r="C7679" s="72">
        <f>'Balance N'!K7682</f>
        <v>0</v>
      </c>
      <c r="D7679" s="72">
        <f>'Balance N'!L7682</f>
        <v>0</v>
      </c>
      <c r="E7679" s="72">
        <f>'Balance N'!M7682</f>
        <v>0</v>
      </c>
      <c r="F7679" s="72">
        <f>'Balance N'!N7682</f>
        <v>0</v>
      </c>
      <c r="G7679" s="72">
        <f>'Balance N'!O7682</f>
        <v>0</v>
      </c>
      <c r="H7679" s="72">
        <f>'Balance N'!P7682</f>
        <v>0</v>
      </c>
      <c r="I7679" s="74">
        <f t="shared" si="119"/>
        <v>0</v>
      </c>
    </row>
    <row r="7680" spans="1:9" ht="15.6">
      <c r="A7680" s="70">
        <f>'Balance N'!I7683</f>
        <v>0</v>
      </c>
      <c r="B7680" s="71">
        <f>'Balance N'!J7683</f>
        <v>0</v>
      </c>
      <c r="C7680" s="72">
        <f>'Balance N'!K7683</f>
        <v>0</v>
      </c>
      <c r="D7680" s="72">
        <f>'Balance N'!L7683</f>
        <v>0</v>
      </c>
      <c r="E7680" s="72">
        <f>'Balance N'!M7683</f>
        <v>0</v>
      </c>
      <c r="F7680" s="72">
        <f>'Balance N'!N7683</f>
        <v>0</v>
      </c>
      <c r="G7680" s="72">
        <f>'Balance N'!O7683</f>
        <v>0</v>
      </c>
      <c r="H7680" s="72">
        <f>'Balance N'!P7683</f>
        <v>0</v>
      </c>
      <c r="I7680" s="74">
        <f t="shared" si="119"/>
        <v>0</v>
      </c>
    </row>
    <row r="7681" spans="1:9" ht="15.6">
      <c r="A7681" s="70">
        <f>'Balance N'!I7684</f>
        <v>0</v>
      </c>
      <c r="B7681" s="71">
        <f>'Balance N'!J7684</f>
        <v>0</v>
      </c>
      <c r="C7681" s="72">
        <f>'Balance N'!K7684</f>
        <v>0</v>
      </c>
      <c r="D7681" s="72">
        <f>'Balance N'!L7684</f>
        <v>0</v>
      </c>
      <c r="E7681" s="72">
        <f>'Balance N'!M7684</f>
        <v>0</v>
      </c>
      <c r="F7681" s="72">
        <f>'Balance N'!N7684</f>
        <v>0</v>
      </c>
      <c r="G7681" s="72">
        <f>'Balance N'!O7684</f>
        <v>0</v>
      </c>
      <c r="H7681" s="72">
        <f>'Balance N'!P7684</f>
        <v>0</v>
      </c>
      <c r="I7681" s="74">
        <f t="shared" si="119"/>
        <v>0</v>
      </c>
    </row>
    <row r="7682" spans="1:9" ht="15.6">
      <c r="A7682" s="70">
        <f>'Balance N'!I7685</f>
        <v>0</v>
      </c>
      <c r="B7682" s="71">
        <f>'Balance N'!J7685</f>
        <v>0</v>
      </c>
      <c r="C7682" s="72">
        <f>'Balance N'!K7685</f>
        <v>0</v>
      </c>
      <c r="D7682" s="72">
        <f>'Balance N'!L7685</f>
        <v>0</v>
      </c>
      <c r="E7682" s="72">
        <f>'Balance N'!M7685</f>
        <v>0</v>
      </c>
      <c r="F7682" s="72">
        <f>'Balance N'!N7685</f>
        <v>0</v>
      </c>
      <c r="G7682" s="72">
        <f>'Balance N'!O7685</f>
        <v>0</v>
      </c>
      <c r="H7682" s="72">
        <f>'Balance N'!P7685</f>
        <v>0</v>
      </c>
      <c r="I7682" s="74">
        <f t="shared" si="119"/>
        <v>0</v>
      </c>
    </row>
    <row r="7683" spans="1:9" ht="15.6">
      <c r="A7683" s="70">
        <f>'Balance N'!I7686</f>
        <v>0</v>
      </c>
      <c r="B7683" s="71">
        <f>'Balance N'!J7686</f>
        <v>0</v>
      </c>
      <c r="C7683" s="72">
        <f>'Balance N'!K7686</f>
        <v>0</v>
      </c>
      <c r="D7683" s="72">
        <f>'Balance N'!L7686</f>
        <v>0</v>
      </c>
      <c r="E7683" s="72">
        <f>'Balance N'!M7686</f>
        <v>0</v>
      </c>
      <c r="F7683" s="72">
        <f>'Balance N'!N7686</f>
        <v>0</v>
      </c>
      <c r="G7683" s="72">
        <f>'Balance N'!O7686</f>
        <v>0</v>
      </c>
      <c r="H7683" s="72">
        <f>'Balance N'!P7686</f>
        <v>0</v>
      </c>
      <c r="I7683" s="74">
        <f t="shared" ref="I7683:I7689" si="120">(C7683-D7683)+(E7683-F7683)-(G7683-H7683)</f>
        <v>0</v>
      </c>
    </row>
    <row r="7684" spans="1:9" ht="15.6">
      <c r="A7684" s="70">
        <f>'Balance N'!I7687</f>
        <v>0</v>
      </c>
      <c r="B7684" s="71">
        <f>'Balance N'!J7687</f>
        <v>0</v>
      </c>
      <c r="C7684" s="72">
        <f>'Balance N'!K7687</f>
        <v>0</v>
      </c>
      <c r="D7684" s="72">
        <f>'Balance N'!L7687</f>
        <v>0</v>
      </c>
      <c r="E7684" s="72">
        <f>'Balance N'!M7687</f>
        <v>0</v>
      </c>
      <c r="F7684" s="72">
        <f>'Balance N'!N7687</f>
        <v>0</v>
      </c>
      <c r="G7684" s="72">
        <f>'Balance N'!O7687</f>
        <v>0</v>
      </c>
      <c r="H7684" s="72">
        <f>'Balance N'!P7687</f>
        <v>0</v>
      </c>
      <c r="I7684" s="74">
        <f t="shared" si="120"/>
        <v>0</v>
      </c>
    </row>
    <row r="7685" spans="1:9" ht="15.6">
      <c r="A7685" s="70">
        <f>'Balance N'!I7688</f>
        <v>0</v>
      </c>
      <c r="B7685" s="71">
        <f>'Balance N'!J7688</f>
        <v>0</v>
      </c>
      <c r="C7685" s="72">
        <f>'Balance N'!K7688</f>
        <v>0</v>
      </c>
      <c r="D7685" s="72">
        <f>'Balance N'!L7688</f>
        <v>0</v>
      </c>
      <c r="E7685" s="72">
        <f>'Balance N'!M7688</f>
        <v>0</v>
      </c>
      <c r="F7685" s="72">
        <f>'Balance N'!N7688</f>
        <v>0</v>
      </c>
      <c r="G7685" s="72">
        <f>'Balance N'!O7688</f>
        <v>0</v>
      </c>
      <c r="H7685" s="72">
        <f>'Balance N'!P7688</f>
        <v>0</v>
      </c>
      <c r="I7685" s="74">
        <f t="shared" si="120"/>
        <v>0</v>
      </c>
    </row>
    <row r="7686" spans="1:9" ht="15.6">
      <c r="A7686" s="70">
        <f>'Balance N'!I7689</f>
        <v>0</v>
      </c>
      <c r="B7686" s="71">
        <f>'Balance N'!J7689</f>
        <v>0</v>
      </c>
      <c r="C7686" s="72">
        <f>'Balance N'!K7689</f>
        <v>0</v>
      </c>
      <c r="D7686" s="72">
        <f>'Balance N'!L7689</f>
        <v>0</v>
      </c>
      <c r="E7686" s="72">
        <f>'Balance N'!M7689</f>
        <v>0</v>
      </c>
      <c r="F7686" s="72">
        <f>'Balance N'!N7689</f>
        <v>0</v>
      </c>
      <c r="G7686" s="72">
        <f>'Balance N'!O7689</f>
        <v>0</v>
      </c>
      <c r="H7686" s="72">
        <f>'Balance N'!P7689</f>
        <v>0</v>
      </c>
      <c r="I7686" s="74">
        <f t="shared" si="120"/>
        <v>0</v>
      </c>
    </row>
    <row r="7687" spans="1:9" ht="15.6">
      <c r="A7687" s="70">
        <f>'Balance N'!I7690</f>
        <v>0</v>
      </c>
      <c r="B7687" s="71">
        <f>'Balance N'!J7690</f>
        <v>0</v>
      </c>
      <c r="C7687" s="72">
        <f>'Balance N'!K7690</f>
        <v>0</v>
      </c>
      <c r="D7687" s="72">
        <f>'Balance N'!L7690</f>
        <v>0</v>
      </c>
      <c r="E7687" s="72">
        <f>'Balance N'!M7690</f>
        <v>0</v>
      </c>
      <c r="F7687" s="72">
        <f>'Balance N'!N7690</f>
        <v>0</v>
      </c>
      <c r="G7687" s="72">
        <f>'Balance N'!O7690</f>
        <v>0</v>
      </c>
      <c r="H7687" s="72">
        <f>'Balance N'!P7690</f>
        <v>0</v>
      </c>
      <c r="I7687" s="74">
        <f t="shared" si="120"/>
        <v>0</v>
      </c>
    </row>
    <row r="7688" spans="1:9" ht="15.6">
      <c r="A7688" s="70">
        <f>'Balance N'!I7691</f>
        <v>0</v>
      </c>
      <c r="B7688" s="71">
        <f>'Balance N'!J7691</f>
        <v>0</v>
      </c>
      <c r="C7688" s="72">
        <f>'Balance N'!K7691</f>
        <v>0</v>
      </c>
      <c r="D7688" s="72">
        <f>'Balance N'!L7691</f>
        <v>0</v>
      </c>
      <c r="E7688" s="72">
        <f>'Balance N'!M7691</f>
        <v>0</v>
      </c>
      <c r="F7688" s="72">
        <f>'Balance N'!N7691</f>
        <v>0</v>
      </c>
      <c r="G7688" s="72">
        <f>'Balance N'!O7691</f>
        <v>0</v>
      </c>
      <c r="H7688" s="72">
        <f>'Balance N'!P7691</f>
        <v>0</v>
      </c>
      <c r="I7688" s="74">
        <f t="shared" si="120"/>
        <v>0</v>
      </c>
    </row>
    <row r="7689" spans="1:9" ht="15.6">
      <c r="A7689" s="70">
        <f>'Balance N'!I7692</f>
        <v>0</v>
      </c>
      <c r="B7689" s="71">
        <f>'Balance N'!J7692</f>
        <v>0</v>
      </c>
      <c r="C7689" s="72">
        <f>'Balance N'!K7692</f>
        <v>0</v>
      </c>
      <c r="D7689" s="72">
        <f>'Balance N'!L7692</f>
        <v>0</v>
      </c>
      <c r="E7689" s="72">
        <f>'Balance N'!M7692</f>
        <v>0</v>
      </c>
      <c r="F7689" s="72">
        <f>'Balance N'!N7692</f>
        <v>0</v>
      </c>
      <c r="G7689" s="72">
        <f>'Balance N'!O7692</f>
        <v>0</v>
      </c>
      <c r="H7689" s="72">
        <f>'Balance N'!P7692</f>
        <v>0</v>
      </c>
      <c r="I7689" s="74">
        <f t="shared" si="120"/>
        <v>0</v>
      </c>
    </row>
  </sheetData>
  <protectedRanges>
    <protectedRange sqref="A2:H7689" name="Plage1"/>
  </protectedRanges>
  <pageMargins left="0.7" right="0.7" top="0.75" bottom="0.75" header="0.3" footer="0.3"/>
  <pageSetup paperSize="9" scale="2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
  <dimension ref="A1:I7689"/>
  <sheetViews>
    <sheetView view="pageBreakPreview" zoomScale="90" zoomScaleNormal="100" zoomScaleSheetLayoutView="90" workbookViewId="0">
      <selection activeCell="A20" sqref="A20"/>
    </sheetView>
  </sheetViews>
  <sheetFormatPr baseColWidth="10" defaultColWidth="10.6640625" defaultRowHeight="14.4"/>
  <cols>
    <col min="1" max="1" width="19.88671875" customWidth="1"/>
    <col min="2" max="2" width="75.44140625" customWidth="1"/>
    <col min="3" max="3" width="28.109375" customWidth="1"/>
    <col min="4" max="4" width="26.6640625" customWidth="1"/>
    <col min="5" max="5" width="26.88671875" customWidth="1"/>
    <col min="6" max="6" width="26.6640625" customWidth="1"/>
    <col min="7" max="7" width="26.109375" customWidth="1"/>
    <col min="8" max="8" width="26.6640625" customWidth="1"/>
    <col min="9" max="9" width="33.5546875" customWidth="1"/>
    <col min="257" max="257" width="19.88671875" customWidth="1"/>
    <col min="258" max="258" width="75.44140625" customWidth="1"/>
    <col min="259" max="259" width="28.109375" customWidth="1"/>
    <col min="260" max="260" width="26.6640625" customWidth="1"/>
    <col min="261" max="261" width="26.88671875" customWidth="1"/>
    <col min="262" max="262" width="26.6640625" customWidth="1"/>
    <col min="263" max="263" width="26.109375" customWidth="1"/>
    <col min="264" max="264" width="26.6640625" customWidth="1"/>
    <col min="265" max="265" width="33.5546875" customWidth="1"/>
    <col min="513" max="513" width="19.88671875" customWidth="1"/>
    <col min="514" max="514" width="75.44140625" customWidth="1"/>
    <col min="515" max="515" width="28.109375" customWidth="1"/>
    <col min="516" max="516" width="26.6640625" customWidth="1"/>
    <col min="517" max="517" width="26.88671875" customWidth="1"/>
    <col min="518" max="518" width="26.6640625" customWidth="1"/>
    <col min="519" max="519" width="26.109375" customWidth="1"/>
    <col min="520" max="520" width="26.6640625" customWidth="1"/>
    <col min="521" max="521" width="33.5546875" customWidth="1"/>
    <col min="769" max="769" width="19.88671875" customWidth="1"/>
    <col min="770" max="770" width="75.44140625" customWidth="1"/>
    <col min="771" max="771" width="28.109375" customWidth="1"/>
    <col min="772" max="772" width="26.6640625" customWidth="1"/>
    <col min="773" max="773" width="26.88671875" customWidth="1"/>
    <col min="774" max="774" width="26.6640625" customWidth="1"/>
    <col min="775" max="775" width="26.109375" customWidth="1"/>
    <col min="776" max="776" width="26.6640625" customWidth="1"/>
    <col min="777" max="777" width="33.5546875" customWidth="1"/>
    <col min="1025" max="1025" width="19.88671875" customWidth="1"/>
    <col min="1026" max="1026" width="75.44140625" customWidth="1"/>
    <col min="1027" max="1027" width="28.109375" customWidth="1"/>
    <col min="1028" max="1028" width="26.6640625" customWidth="1"/>
    <col min="1029" max="1029" width="26.88671875" customWidth="1"/>
    <col min="1030" max="1030" width="26.6640625" customWidth="1"/>
    <col min="1031" max="1031" width="26.109375" customWidth="1"/>
    <col min="1032" max="1032" width="26.6640625" customWidth="1"/>
    <col min="1033" max="1033" width="33.5546875" customWidth="1"/>
    <col min="1281" max="1281" width="19.88671875" customWidth="1"/>
    <col min="1282" max="1282" width="75.44140625" customWidth="1"/>
    <col min="1283" max="1283" width="28.109375" customWidth="1"/>
    <col min="1284" max="1284" width="26.6640625" customWidth="1"/>
    <col min="1285" max="1285" width="26.88671875" customWidth="1"/>
    <col min="1286" max="1286" width="26.6640625" customWidth="1"/>
    <col min="1287" max="1287" width="26.109375" customWidth="1"/>
    <col min="1288" max="1288" width="26.6640625" customWidth="1"/>
    <col min="1289" max="1289" width="33.5546875" customWidth="1"/>
    <col min="1537" max="1537" width="19.88671875" customWidth="1"/>
    <col min="1538" max="1538" width="75.44140625" customWidth="1"/>
    <col min="1539" max="1539" width="28.109375" customWidth="1"/>
    <col min="1540" max="1540" width="26.6640625" customWidth="1"/>
    <col min="1541" max="1541" width="26.88671875" customWidth="1"/>
    <col min="1542" max="1542" width="26.6640625" customWidth="1"/>
    <col min="1543" max="1543" width="26.109375" customWidth="1"/>
    <col min="1544" max="1544" width="26.6640625" customWidth="1"/>
    <col min="1545" max="1545" width="33.5546875" customWidth="1"/>
    <col min="1793" max="1793" width="19.88671875" customWidth="1"/>
    <col min="1794" max="1794" width="75.44140625" customWidth="1"/>
    <col min="1795" max="1795" width="28.109375" customWidth="1"/>
    <col min="1796" max="1796" width="26.6640625" customWidth="1"/>
    <col min="1797" max="1797" width="26.88671875" customWidth="1"/>
    <col min="1798" max="1798" width="26.6640625" customWidth="1"/>
    <col min="1799" max="1799" width="26.109375" customWidth="1"/>
    <col min="1800" max="1800" width="26.6640625" customWidth="1"/>
    <col min="1801" max="1801" width="33.5546875" customWidth="1"/>
    <col min="2049" max="2049" width="19.88671875" customWidth="1"/>
    <col min="2050" max="2050" width="75.44140625" customWidth="1"/>
    <col min="2051" max="2051" width="28.109375" customWidth="1"/>
    <col min="2052" max="2052" width="26.6640625" customWidth="1"/>
    <col min="2053" max="2053" width="26.88671875" customWidth="1"/>
    <col min="2054" max="2054" width="26.6640625" customWidth="1"/>
    <col min="2055" max="2055" width="26.109375" customWidth="1"/>
    <col min="2056" max="2056" width="26.6640625" customWidth="1"/>
    <col min="2057" max="2057" width="33.5546875" customWidth="1"/>
    <col min="2305" max="2305" width="19.88671875" customWidth="1"/>
    <col min="2306" max="2306" width="75.44140625" customWidth="1"/>
    <col min="2307" max="2307" width="28.109375" customWidth="1"/>
    <col min="2308" max="2308" width="26.6640625" customWidth="1"/>
    <col min="2309" max="2309" width="26.88671875" customWidth="1"/>
    <col min="2310" max="2310" width="26.6640625" customWidth="1"/>
    <col min="2311" max="2311" width="26.109375" customWidth="1"/>
    <col min="2312" max="2312" width="26.6640625" customWidth="1"/>
    <col min="2313" max="2313" width="33.5546875" customWidth="1"/>
    <col min="2561" max="2561" width="19.88671875" customWidth="1"/>
    <col min="2562" max="2562" width="75.44140625" customWidth="1"/>
    <col min="2563" max="2563" width="28.109375" customWidth="1"/>
    <col min="2564" max="2564" width="26.6640625" customWidth="1"/>
    <col min="2565" max="2565" width="26.88671875" customWidth="1"/>
    <col min="2566" max="2566" width="26.6640625" customWidth="1"/>
    <col min="2567" max="2567" width="26.109375" customWidth="1"/>
    <col min="2568" max="2568" width="26.6640625" customWidth="1"/>
    <col min="2569" max="2569" width="33.5546875" customWidth="1"/>
    <col min="2817" max="2817" width="19.88671875" customWidth="1"/>
    <col min="2818" max="2818" width="75.44140625" customWidth="1"/>
    <col min="2819" max="2819" width="28.109375" customWidth="1"/>
    <col min="2820" max="2820" width="26.6640625" customWidth="1"/>
    <col min="2821" max="2821" width="26.88671875" customWidth="1"/>
    <col min="2822" max="2822" width="26.6640625" customWidth="1"/>
    <col min="2823" max="2823" width="26.109375" customWidth="1"/>
    <col min="2824" max="2824" width="26.6640625" customWidth="1"/>
    <col min="2825" max="2825" width="33.5546875" customWidth="1"/>
    <col min="3073" max="3073" width="19.88671875" customWidth="1"/>
    <col min="3074" max="3074" width="75.44140625" customWidth="1"/>
    <col min="3075" max="3075" width="28.109375" customWidth="1"/>
    <col min="3076" max="3076" width="26.6640625" customWidth="1"/>
    <col min="3077" max="3077" width="26.88671875" customWidth="1"/>
    <col min="3078" max="3078" width="26.6640625" customWidth="1"/>
    <col min="3079" max="3079" width="26.109375" customWidth="1"/>
    <col min="3080" max="3080" width="26.6640625" customWidth="1"/>
    <col min="3081" max="3081" width="33.5546875" customWidth="1"/>
    <col min="3329" max="3329" width="19.88671875" customWidth="1"/>
    <col min="3330" max="3330" width="75.44140625" customWidth="1"/>
    <col min="3331" max="3331" width="28.109375" customWidth="1"/>
    <col min="3332" max="3332" width="26.6640625" customWidth="1"/>
    <col min="3333" max="3333" width="26.88671875" customWidth="1"/>
    <col min="3334" max="3334" width="26.6640625" customWidth="1"/>
    <col min="3335" max="3335" width="26.109375" customWidth="1"/>
    <col min="3336" max="3336" width="26.6640625" customWidth="1"/>
    <col min="3337" max="3337" width="33.5546875" customWidth="1"/>
    <col min="3585" max="3585" width="19.88671875" customWidth="1"/>
    <col min="3586" max="3586" width="75.44140625" customWidth="1"/>
    <col min="3587" max="3587" width="28.109375" customWidth="1"/>
    <col min="3588" max="3588" width="26.6640625" customWidth="1"/>
    <col min="3589" max="3589" width="26.88671875" customWidth="1"/>
    <col min="3590" max="3590" width="26.6640625" customWidth="1"/>
    <col min="3591" max="3591" width="26.109375" customWidth="1"/>
    <col min="3592" max="3592" width="26.6640625" customWidth="1"/>
    <col min="3593" max="3593" width="33.5546875" customWidth="1"/>
    <col min="3841" max="3841" width="19.88671875" customWidth="1"/>
    <col min="3842" max="3842" width="75.44140625" customWidth="1"/>
    <col min="3843" max="3843" width="28.109375" customWidth="1"/>
    <col min="3844" max="3844" width="26.6640625" customWidth="1"/>
    <col min="3845" max="3845" width="26.88671875" customWidth="1"/>
    <col min="3846" max="3846" width="26.6640625" customWidth="1"/>
    <col min="3847" max="3847" width="26.109375" customWidth="1"/>
    <col min="3848" max="3848" width="26.6640625" customWidth="1"/>
    <col min="3849" max="3849" width="33.5546875" customWidth="1"/>
    <col min="4097" max="4097" width="19.88671875" customWidth="1"/>
    <col min="4098" max="4098" width="75.44140625" customWidth="1"/>
    <col min="4099" max="4099" width="28.109375" customWidth="1"/>
    <col min="4100" max="4100" width="26.6640625" customWidth="1"/>
    <col min="4101" max="4101" width="26.88671875" customWidth="1"/>
    <col min="4102" max="4102" width="26.6640625" customWidth="1"/>
    <col min="4103" max="4103" width="26.109375" customWidth="1"/>
    <col min="4104" max="4104" width="26.6640625" customWidth="1"/>
    <col min="4105" max="4105" width="33.5546875" customWidth="1"/>
    <col min="4353" max="4353" width="19.88671875" customWidth="1"/>
    <col min="4354" max="4354" width="75.44140625" customWidth="1"/>
    <col min="4355" max="4355" width="28.109375" customWidth="1"/>
    <col min="4356" max="4356" width="26.6640625" customWidth="1"/>
    <col min="4357" max="4357" width="26.88671875" customWidth="1"/>
    <col min="4358" max="4358" width="26.6640625" customWidth="1"/>
    <col min="4359" max="4359" width="26.109375" customWidth="1"/>
    <col min="4360" max="4360" width="26.6640625" customWidth="1"/>
    <col min="4361" max="4361" width="33.5546875" customWidth="1"/>
    <col min="4609" max="4609" width="19.88671875" customWidth="1"/>
    <col min="4610" max="4610" width="75.44140625" customWidth="1"/>
    <col min="4611" max="4611" width="28.109375" customWidth="1"/>
    <col min="4612" max="4612" width="26.6640625" customWidth="1"/>
    <col min="4613" max="4613" width="26.88671875" customWidth="1"/>
    <col min="4614" max="4614" width="26.6640625" customWidth="1"/>
    <col min="4615" max="4615" width="26.109375" customWidth="1"/>
    <col min="4616" max="4616" width="26.6640625" customWidth="1"/>
    <col min="4617" max="4617" width="33.5546875" customWidth="1"/>
    <col min="4865" max="4865" width="19.88671875" customWidth="1"/>
    <col min="4866" max="4866" width="75.44140625" customWidth="1"/>
    <col min="4867" max="4867" width="28.109375" customWidth="1"/>
    <col min="4868" max="4868" width="26.6640625" customWidth="1"/>
    <col min="4869" max="4869" width="26.88671875" customWidth="1"/>
    <col min="4870" max="4870" width="26.6640625" customWidth="1"/>
    <col min="4871" max="4871" width="26.109375" customWidth="1"/>
    <col min="4872" max="4872" width="26.6640625" customWidth="1"/>
    <col min="4873" max="4873" width="33.5546875" customWidth="1"/>
    <col min="5121" max="5121" width="19.88671875" customWidth="1"/>
    <col min="5122" max="5122" width="75.44140625" customWidth="1"/>
    <col min="5123" max="5123" width="28.109375" customWidth="1"/>
    <col min="5124" max="5124" width="26.6640625" customWidth="1"/>
    <col min="5125" max="5125" width="26.88671875" customWidth="1"/>
    <col min="5126" max="5126" width="26.6640625" customWidth="1"/>
    <col min="5127" max="5127" width="26.109375" customWidth="1"/>
    <col min="5128" max="5128" width="26.6640625" customWidth="1"/>
    <col min="5129" max="5129" width="33.5546875" customWidth="1"/>
    <col min="5377" max="5377" width="19.88671875" customWidth="1"/>
    <col min="5378" max="5378" width="75.44140625" customWidth="1"/>
    <col min="5379" max="5379" width="28.109375" customWidth="1"/>
    <col min="5380" max="5380" width="26.6640625" customWidth="1"/>
    <col min="5381" max="5381" width="26.88671875" customWidth="1"/>
    <col min="5382" max="5382" width="26.6640625" customWidth="1"/>
    <col min="5383" max="5383" width="26.109375" customWidth="1"/>
    <col min="5384" max="5384" width="26.6640625" customWidth="1"/>
    <col min="5385" max="5385" width="33.5546875" customWidth="1"/>
    <col min="5633" max="5633" width="19.88671875" customWidth="1"/>
    <col min="5634" max="5634" width="75.44140625" customWidth="1"/>
    <col min="5635" max="5635" width="28.109375" customWidth="1"/>
    <col min="5636" max="5636" width="26.6640625" customWidth="1"/>
    <col min="5637" max="5637" width="26.88671875" customWidth="1"/>
    <col min="5638" max="5638" width="26.6640625" customWidth="1"/>
    <col min="5639" max="5639" width="26.109375" customWidth="1"/>
    <col min="5640" max="5640" width="26.6640625" customWidth="1"/>
    <col min="5641" max="5641" width="33.5546875" customWidth="1"/>
    <col min="5889" max="5889" width="19.88671875" customWidth="1"/>
    <col min="5890" max="5890" width="75.44140625" customWidth="1"/>
    <col min="5891" max="5891" width="28.109375" customWidth="1"/>
    <col min="5892" max="5892" width="26.6640625" customWidth="1"/>
    <col min="5893" max="5893" width="26.88671875" customWidth="1"/>
    <col min="5894" max="5894" width="26.6640625" customWidth="1"/>
    <col min="5895" max="5895" width="26.109375" customWidth="1"/>
    <col min="5896" max="5896" width="26.6640625" customWidth="1"/>
    <col min="5897" max="5897" width="33.5546875" customWidth="1"/>
    <col min="6145" max="6145" width="19.88671875" customWidth="1"/>
    <col min="6146" max="6146" width="75.44140625" customWidth="1"/>
    <col min="6147" max="6147" width="28.109375" customWidth="1"/>
    <col min="6148" max="6148" width="26.6640625" customWidth="1"/>
    <col min="6149" max="6149" width="26.88671875" customWidth="1"/>
    <col min="6150" max="6150" width="26.6640625" customWidth="1"/>
    <col min="6151" max="6151" width="26.109375" customWidth="1"/>
    <col min="6152" max="6152" width="26.6640625" customWidth="1"/>
    <col min="6153" max="6153" width="33.5546875" customWidth="1"/>
    <col min="6401" max="6401" width="19.88671875" customWidth="1"/>
    <col min="6402" max="6402" width="75.44140625" customWidth="1"/>
    <col min="6403" max="6403" width="28.109375" customWidth="1"/>
    <col min="6404" max="6404" width="26.6640625" customWidth="1"/>
    <col min="6405" max="6405" width="26.88671875" customWidth="1"/>
    <col min="6406" max="6406" width="26.6640625" customWidth="1"/>
    <col min="6407" max="6407" width="26.109375" customWidth="1"/>
    <col min="6408" max="6408" width="26.6640625" customWidth="1"/>
    <col min="6409" max="6409" width="33.5546875" customWidth="1"/>
    <col min="6657" max="6657" width="19.88671875" customWidth="1"/>
    <col min="6658" max="6658" width="75.44140625" customWidth="1"/>
    <col min="6659" max="6659" width="28.109375" customWidth="1"/>
    <col min="6660" max="6660" width="26.6640625" customWidth="1"/>
    <col min="6661" max="6661" width="26.88671875" customWidth="1"/>
    <col min="6662" max="6662" width="26.6640625" customWidth="1"/>
    <col min="6663" max="6663" width="26.109375" customWidth="1"/>
    <col min="6664" max="6664" width="26.6640625" customWidth="1"/>
    <col min="6665" max="6665" width="33.5546875" customWidth="1"/>
    <col min="6913" max="6913" width="19.88671875" customWidth="1"/>
    <col min="6914" max="6914" width="75.44140625" customWidth="1"/>
    <col min="6915" max="6915" width="28.109375" customWidth="1"/>
    <col min="6916" max="6916" width="26.6640625" customWidth="1"/>
    <col min="6917" max="6917" width="26.88671875" customWidth="1"/>
    <col min="6918" max="6918" width="26.6640625" customWidth="1"/>
    <col min="6919" max="6919" width="26.109375" customWidth="1"/>
    <col min="6920" max="6920" width="26.6640625" customWidth="1"/>
    <col min="6921" max="6921" width="33.5546875" customWidth="1"/>
    <col min="7169" max="7169" width="19.88671875" customWidth="1"/>
    <col min="7170" max="7170" width="75.44140625" customWidth="1"/>
    <col min="7171" max="7171" width="28.109375" customWidth="1"/>
    <col min="7172" max="7172" width="26.6640625" customWidth="1"/>
    <col min="7173" max="7173" width="26.88671875" customWidth="1"/>
    <col min="7174" max="7174" width="26.6640625" customWidth="1"/>
    <col min="7175" max="7175" width="26.109375" customWidth="1"/>
    <col min="7176" max="7176" width="26.6640625" customWidth="1"/>
    <col min="7177" max="7177" width="33.5546875" customWidth="1"/>
    <col min="7425" max="7425" width="19.88671875" customWidth="1"/>
    <col min="7426" max="7426" width="75.44140625" customWidth="1"/>
    <col min="7427" max="7427" width="28.109375" customWidth="1"/>
    <col min="7428" max="7428" width="26.6640625" customWidth="1"/>
    <col min="7429" max="7429" width="26.88671875" customWidth="1"/>
    <col min="7430" max="7430" width="26.6640625" customWidth="1"/>
    <col min="7431" max="7431" width="26.109375" customWidth="1"/>
    <col min="7432" max="7432" width="26.6640625" customWidth="1"/>
    <col min="7433" max="7433" width="33.5546875" customWidth="1"/>
    <col min="7681" max="7681" width="19.88671875" customWidth="1"/>
    <col min="7682" max="7682" width="75.44140625" customWidth="1"/>
    <col min="7683" max="7683" width="28.109375" customWidth="1"/>
    <col min="7684" max="7684" width="26.6640625" customWidth="1"/>
    <col min="7685" max="7685" width="26.88671875" customWidth="1"/>
    <col min="7686" max="7686" width="26.6640625" customWidth="1"/>
    <col min="7687" max="7687" width="26.109375" customWidth="1"/>
    <col min="7688" max="7688" width="26.6640625" customWidth="1"/>
    <col min="7689" max="7689" width="33.5546875" customWidth="1"/>
    <col min="7937" max="7937" width="19.88671875" customWidth="1"/>
    <col min="7938" max="7938" width="75.44140625" customWidth="1"/>
    <col min="7939" max="7939" width="28.109375" customWidth="1"/>
    <col min="7940" max="7940" width="26.6640625" customWidth="1"/>
    <col min="7941" max="7941" width="26.88671875" customWidth="1"/>
    <col min="7942" max="7942" width="26.6640625" customWidth="1"/>
    <col min="7943" max="7943" width="26.109375" customWidth="1"/>
    <col min="7944" max="7944" width="26.6640625" customWidth="1"/>
    <col min="7945" max="7945" width="33.5546875" customWidth="1"/>
    <col min="8193" max="8193" width="19.88671875" customWidth="1"/>
    <col min="8194" max="8194" width="75.44140625" customWidth="1"/>
    <col min="8195" max="8195" width="28.109375" customWidth="1"/>
    <col min="8196" max="8196" width="26.6640625" customWidth="1"/>
    <col min="8197" max="8197" width="26.88671875" customWidth="1"/>
    <col min="8198" max="8198" width="26.6640625" customWidth="1"/>
    <col min="8199" max="8199" width="26.109375" customWidth="1"/>
    <col min="8200" max="8200" width="26.6640625" customWidth="1"/>
    <col min="8201" max="8201" width="33.5546875" customWidth="1"/>
    <col min="8449" max="8449" width="19.88671875" customWidth="1"/>
    <col min="8450" max="8450" width="75.44140625" customWidth="1"/>
    <col min="8451" max="8451" width="28.109375" customWidth="1"/>
    <col min="8452" max="8452" width="26.6640625" customWidth="1"/>
    <col min="8453" max="8453" width="26.88671875" customWidth="1"/>
    <col min="8454" max="8454" width="26.6640625" customWidth="1"/>
    <col min="8455" max="8455" width="26.109375" customWidth="1"/>
    <col min="8456" max="8456" width="26.6640625" customWidth="1"/>
    <col min="8457" max="8457" width="33.5546875" customWidth="1"/>
    <col min="8705" max="8705" width="19.88671875" customWidth="1"/>
    <col min="8706" max="8706" width="75.44140625" customWidth="1"/>
    <col min="8707" max="8707" width="28.109375" customWidth="1"/>
    <col min="8708" max="8708" width="26.6640625" customWidth="1"/>
    <col min="8709" max="8709" width="26.88671875" customWidth="1"/>
    <col min="8710" max="8710" width="26.6640625" customWidth="1"/>
    <col min="8711" max="8711" width="26.109375" customWidth="1"/>
    <col min="8712" max="8712" width="26.6640625" customWidth="1"/>
    <col min="8713" max="8713" width="33.5546875" customWidth="1"/>
    <col min="8961" max="8961" width="19.88671875" customWidth="1"/>
    <col min="8962" max="8962" width="75.44140625" customWidth="1"/>
    <col min="8963" max="8963" width="28.109375" customWidth="1"/>
    <col min="8964" max="8964" width="26.6640625" customWidth="1"/>
    <col min="8965" max="8965" width="26.88671875" customWidth="1"/>
    <col min="8966" max="8966" width="26.6640625" customWidth="1"/>
    <col min="8967" max="8967" width="26.109375" customWidth="1"/>
    <col min="8968" max="8968" width="26.6640625" customWidth="1"/>
    <col min="8969" max="8969" width="33.5546875" customWidth="1"/>
    <col min="9217" max="9217" width="19.88671875" customWidth="1"/>
    <col min="9218" max="9218" width="75.44140625" customWidth="1"/>
    <col min="9219" max="9219" width="28.109375" customWidth="1"/>
    <col min="9220" max="9220" width="26.6640625" customWidth="1"/>
    <col min="9221" max="9221" width="26.88671875" customWidth="1"/>
    <col min="9222" max="9222" width="26.6640625" customWidth="1"/>
    <col min="9223" max="9223" width="26.109375" customWidth="1"/>
    <col min="9224" max="9224" width="26.6640625" customWidth="1"/>
    <col min="9225" max="9225" width="33.5546875" customWidth="1"/>
    <col min="9473" max="9473" width="19.88671875" customWidth="1"/>
    <col min="9474" max="9474" width="75.44140625" customWidth="1"/>
    <col min="9475" max="9475" width="28.109375" customWidth="1"/>
    <col min="9476" max="9476" width="26.6640625" customWidth="1"/>
    <col min="9477" max="9477" width="26.88671875" customWidth="1"/>
    <col min="9478" max="9478" width="26.6640625" customWidth="1"/>
    <col min="9479" max="9479" width="26.109375" customWidth="1"/>
    <col min="9480" max="9480" width="26.6640625" customWidth="1"/>
    <col min="9481" max="9481" width="33.5546875" customWidth="1"/>
    <col min="9729" max="9729" width="19.88671875" customWidth="1"/>
    <col min="9730" max="9730" width="75.44140625" customWidth="1"/>
    <col min="9731" max="9731" width="28.109375" customWidth="1"/>
    <col min="9732" max="9732" width="26.6640625" customWidth="1"/>
    <col min="9733" max="9733" width="26.88671875" customWidth="1"/>
    <col min="9734" max="9734" width="26.6640625" customWidth="1"/>
    <col min="9735" max="9735" width="26.109375" customWidth="1"/>
    <col min="9736" max="9736" width="26.6640625" customWidth="1"/>
    <col min="9737" max="9737" width="33.5546875" customWidth="1"/>
    <col min="9985" max="9985" width="19.88671875" customWidth="1"/>
    <col min="9986" max="9986" width="75.44140625" customWidth="1"/>
    <col min="9987" max="9987" width="28.109375" customWidth="1"/>
    <col min="9988" max="9988" width="26.6640625" customWidth="1"/>
    <col min="9989" max="9989" width="26.88671875" customWidth="1"/>
    <col min="9990" max="9990" width="26.6640625" customWidth="1"/>
    <col min="9991" max="9991" width="26.109375" customWidth="1"/>
    <col min="9992" max="9992" width="26.6640625" customWidth="1"/>
    <col min="9993" max="9993" width="33.5546875" customWidth="1"/>
    <col min="10241" max="10241" width="19.88671875" customWidth="1"/>
    <col min="10242" max="10242" width="75.44140625" customWidth="1"/>
    <col min="10243" max="10243" width="28.109375" customWidth="1"/>
    <col min="10244" max="10244" width="26.6640625" customWidth="1"/>
    <col min="10245" max="10245" width="26.88671875" customWidth="1"/>
    <col min="10246" max="10246" width="26.6640625" customWidth="1"/>
    <col min="10247" max="10247" width="26.109375" customWidth="1"/>
    <col min="10248" max="10248" width="26.6640625" customWidth="1"/>
    <col min="10249" max="10249" width="33.5546875" customWidth="1"/>
    <col min="10497" max="10497" width="19.88671875" customWidth="1"/>
    <col min="10498" max="10498" width="75.44140625" customWidth="1"/>
    <col min="10499" max="10499" width="28.109375" customWidth="1"/>
    <col min="10500" max="10500" width="26.6640625" customWidth="1"/>
    <col min="10501" max="10501" width="26.88671875" customWidth="1"/>
    <col min="10502" max="10502" width="26.6640625" customWidth="1"/>
    <col min="10503" max="10503" width="26.109375" customWidth="1"/>
    <col min="10504" max="10504" width="26.6640625" customWidth="1"/>
    <col min="10505" max="10505" width="33.5546875" customWidth="1"/>
    <col min="10753" max="10753" width="19.88671875" customWidth="1"/>
    <col min="10754" max="10754" width="75.44140625" customWidth="1"/>
    <col min="10755" max="10755" width="28.109375" customWidth="1"/>
    <col min="10756" max="10756" width="26.6640625" customWidth="1"/>
    <col min="10757" max="10757" width="26.88671875" customWidth="1"/>
    <col min="10758" max="10758" width="26.6640625" customWidth="1"/>
    <col min="10759" max="10759" width="26.109375" customWidth="1"/>
    <col min="10760" max="10760" width="26.6640625" customWidth="1"/>
    <col min="10761" max="10761" width="33.5546875" customWidth="1"/>
    <col min="11009" max="11009" width="19.88671875" customWidth="1"/>
    <col min="11010" max="11010" width="75.44140625" customWidth="1"/>
    <col min="11011" max="11011" width="28.109375" customWidth="1"/>
    <col min="11012" max="11012" width="26.6640625" customWidth="1"/>
    <col min="11013" max="11013" width="26.88671875" customWidth="1"/>
    <col min="11014" max="11014" width="26.6640625" customWidth="1"/>
    <col min="11015" max="11015" width="26.109375" customWidth="1"/>
    <col min="11016" max="11016" width="26.6640625" customWidth="1"/>
    <col min="11017" max="11017" width="33.5546875" customWidth="1"/>
    <col min="11265" max="11265" width="19.88671875" customWidth="1"/>
    <col min="11266" max="11266" width="75.44140625" customWidth="1"/>
    <col min="11267" max="11267" width="28.109375" customWidth="1"/>
    <col min="11268" max="11268" width="26.6640625" customWidth="1"/>
    <col min="11269" max="11269" width="26.88671875" customWidth="1"/>
    <col min="11270" max="11270" width="26.6640625" customWidth="1"/>
    <col min="11271" max="11271" width="26.109375" customWidth="1"/>
    <col min="11272" max="11272" width="26.6640625" customWidth="1"/>
    <col min="11273" max="11273" width="33.5546875" customWidth="1"/>
    <col min="11521" max="11521" width="19.88671875" customWidth="1"/>
    <col min="11522" max="11522" width="75.44140625" customWidth="1"/>
    <col min="11523" max="11523" width="28.109375" customWidth="1"/>
    <col min="11524" max="11524" width="26.6640625" customWidth="1"/>
    <col min="11525" max="11525" width="26.88671875" customWidth="1"/>
    <col min="11526" max="11526" width="26.6640625" customWidth="1"/>
    <col min="11527" max="11527" width="26.109375" customWidth="1"/>
    <col min="11528" max="11528" width="26.6640625" customWidth="1"/>
    <col min="11529" max="11529" width="33.5546875" customWidth="1"/>
    <col min="11777" max="11777" width="19.88671875" customWidth="1"/>
    <col min="11778" max="11778" width="75.44140625" customWidth="1"/>
    <col min="11779" max="11779" width="28.109375" customWidth="1"/>
    <col min="11780" max="11780" width="26.6640625" customWidth="1"/>
    <col min="11781" max="11781" width="26.88671875" customWidth="1"/>
    <col min="11782" max="11782" width="26.6640625" customWidth="1"/>
    <col min="11783" max="11783" width="26.109375" customWidth="1"/>
    <col min="11784" max="11784" width="26.6640625" customWidth="1"/>
    <col min="11785" max="11785" width="33.5546875" customWidth="1"/>
    <col min="12033" max="12033" width="19.88671875" customWidth="1"/>
    <col min="12034" max="12034" width="75.44140625" customWidth="1"/>
    <col min="12035" max="12035" width="28.109375" customWidth="1"/>
    <col min="12036" max="12036" width="26.6640625" customWidth="1"/>
    <col min="12037" max="12037" width="26.88671875" customWidth="1"/>
    <col min="12038" max="12038" width="26.6640625" customWidth="1"/>
    <col min="12039" max="12039" width="26.109375" customWidth="1"/>
    <col min="12040" max="12040" width="26.6640625" customWidth="1"/>
    <col min="12041" max="12041" width="33.5546875" customWidth="1"/>
    <col min="12289" max="12289" width="19.88671875" customWidth="1"/>
    <col min="12290" max="12290" width="75.44140625" customWidth="1"/>
    <col min="12291" max="12291" width="28.109375" customWidth="1"/>
    <col min="12292" max="12292" width="26.6640625" customWidth="1"/>
    <col min="12293" max="12293" width="26.88671875" customWidth="1"/>
    <col min="12294" max="12294" width="26.6640625" customWidth="1"/>
    <col min="12295" max="12295" width="26.109375" customWidth="1"/>
    <col min="12296" max="12296" width="26.6640625" customWidth="1"/>
    <col min="12297" max="12297" width="33.5546875" customWidth="1"/>
    <col min="12545" max="12545" width="19.88671875" customWidth="1"/>
    <col min="12546" max="12546" width="75.44140625" customWidth="1"/>
    <col min="12547" max="12547" width="28.109375" customWidth="1"/>
    <col min="12548" max="12548" width="26.6640625" customWidth="1"/>
    <col min="12549" max="12549" width="26.88671875" customWidth="1"/>
    <col min="12550" max="12550" width="26.6640625" customWidth="1"/>
    <col min="12551" max="12551" width="26.109375" customWidth="1"/>
    <col min="12552" max="12552" width="26.6640625" customWidth="1"/>
    <col min="12553" max="12553" width="33.5546875" customWidth="1"/>
    <col min="12801" max="12801" width="19.88671875" customWidth="1"/>
    <col min="12802" max="12802" width="75.44140625" customWidth="1"/>
    <col min="12803" max="12803" width="28.109375" customWidth="1"/>
    <col min="12804" max="12804" width="26.6640625" customWidth="1"/>
    <col min="12805" max="12805" width="26.88671875" customWidth="1"/>
    <col min="12806" max="12806" width="26.6640625" customWidth="1"/>
    <col min="12807" max="12807" width="26.109375" customWidth="1"/>
    <col min="12808" max="12808" width="26.6640625" customWidth="1"/>
    <col min="12809" max="12809" width="33.5546875" customWidth="1"/>
    <col min="13057" max="13057" width="19.88671875" customWidth="1"/>
    <col min="13058" max="13058" width="75.44140625" customWidth="1"/>
    <col min="13059" max="13059" width="28.109375" customWidth="1"/>
    <col min="13060" max="13060" width="26.6640625" customWidth="1"/>
    <col min="13061" max="13061" width="26.88671875" customWidth="1"/>
    <col min="13062" max="13062" width="26.6640625" customWidth="1"/>
    <col min="13063" max="13063" width="26.109375" customWidth="1"/>
    <col min="13064" max="13064" width="26.6640625" customWidth="1"/>
    <col min="13065" max="13065" width="33.5546875" customWidth="1"/>
    <col min="13313" max="13313" width="19.88671875" customWidth="1"/>
    <col min="13314" max="13314" width="75.44140625" customWidth="1"/>
    <col min="13315" max="13315" width="28.109375" customWidth="1"/>
    <col min="13316" max="13316" width="26.6640625" customWidth="1"/>
    <col min="13317" max="13317" width="26.88671875" customWidth="1"/>
    <col min="13318" max="13318" width="26.6640625" customWidth="1"/>
    <col min="13319" max="13319" width="26.109375" customWidth="1"/>
    <col min="13320" max="13320" width="26.6640625" customWidth="1"/>
    <col min="13321" max="13321" width="33.5546875" customWidth="1"/>
    <col min="13569" max="13569" width="19.88671875" customWidth="1"/>
    <col min="13570" max="13570" width="75.44140625" customWidth="1"/>
    <col min="13571" max="13571" width="28.109375" customWidth="1"/>
    <col min="13572" max="13572" width="26.6640625" customWidth="1"/>
    <col min="13573" max="13573" width="26.88671875" customWidth="1"/>
    <col min="13574" max="13574" width="26.6640625" customWidth="1"/>
    <col min="13575" max="13575" width="26.109375" customWidth="1"/>
    <col min="13576" max="13576" width="26.6640625" customWidth="1"/>
    <col min="13577" max="13577" width="33.5546875" customWidth="1"/>
    <col min="13825" max="13825" width="19.88671875" customWidth="1"/>
    <col min="13826" max="13826" width="75.44140625" customWidth="1"/>
    <col min="13827" max="13827" width="28.109375" customWidth="1"/>
    <col min="13828" max="13828" width="26.6640625" customWidth="1"/>
    <col min="13829" max="13829" width="26.88671875" customWidth="1"/>
    <col min="13830" max="13830" width="26.6640625" customWidth="1"/>
    <col min="13831" max="13831" width="26.109375" customWidth="1"/>
    <col min="13832" max="13832" width="26.6640625" customWidth="1"/>
    <col min="13833" max="13833" width="33.5546875" customWidth="1"/>
    <col min="14081" max="14081" width="19.88671875" customWidth="1"/>
    <col min="14082" max="14082" width="75.44140625" customWidth="1"/>
    <col min="14083" max="14083" width="28.109375" customWidth="1"/>
    <col min="14084" max="14084" width="26.6640625" customWidth="1"/>
    <col min="14085" max="14085" width="26.88671875" customWidth="1"/>
    <col min="14086" max="14086" width="26.6640625" customWidth="1"/>
    <col min="14087" max="14087" width="26.109375" customWidth="1"/>
    <col min="14088" max="14088" width="26.6640625" customWidth="1"/>
    <col min="14089" max="14089" width="33.5546875" customWidth="1"/>
    <col min="14337" max="14337" width="19.88671875" customWidth="1"/>
    <col min="14338" max="14338" width="75.44140625" customWidth="1"/>
    <col min="14339" max="14339" width="28.109375" customWidth="1"/>
    <col min="14340" max="14340" width="26.6640625" customWidth="1"/>
    <col min="14341" max="14341" width="26.88671875" customWidth="1"/>
    <col min="14342" max="14342" width="26.6640625" customWidth="1"/>
    <col min="14343" max="14343" width="26.109375" customWidth="1"/>
    <col min="14344" max="14344" width="26.6640625" customWidth="1"/>
    <col min="14345" max="14345" width="33.5546875" customWidth="1"/>
    <col min="14593" max="14593" width="19.88671875" customWidth="1"/>
    <col min="14594" max="14594" width="75.44140625" customWidth="1"/>
    <col min="14595" max="14595" width="28.109375" customWidth="1"/>
    <col min="14596" max="14596" width="26.6640625" customWidth="1"/>
    <col min="14597" max="14597" width="26.88671875" customWidth="1"/>
    <col min="14598" max="14598" width="26.6640625" customWidth="1"/>
    <col min="14599" max="14599" width="26.109375" customWidth="1"/>
    <col min="14600" max="14600" width="26.6640625" customWidth="1"/>
    <col min="14601" max="14601" width="33.5546875" customWidth="1"/>
    <col min="14849" max="14849" width="19.88671875" customWidth="1"/>
    <col min="14850" max="14850" width="75.44140625" customWidth="1"/>
    <col min="14851" max="14851" width="28.109375" customWidth="1"/>
    <col min="14852" max="14852" width="26.6640625" customWidth="1"/>
    <col min="14853" max="14853" width="26.88671875" customWidth="1"/>
    <col min="14854" max="14854" width="26.6640625" customWidth="1"/>
    <col min="14855" max="14855" width="26.109375" customWidth="1"/>
    <col min="14856" max="14856" width="26.6640625" customWidth="1"/>
    <col min="14857" max="14857" width="33.5546875" customWidth="1"/>
    <col min="15105" max="15105" width="19.88671875" customWidth="1"/>
    <col min="15106" max="15106" width="75.44140625" customWidth="1"/>
    <col min="15107" max="15107" width="28.109375" customWidth="1"/>
    <col min="15108" max="15108" width="26.6640625" customWidth="1"/>
    <col min="15109" max="15109" width="26.88671875" customWidth="1"/>
    <col min="15110" max="15110" width="26.6640625" customWidth="1"/>
    <col min="15111" max="15111" width="26.109375" customWidth="1"/>
    <col min="15112" max="15112" width="26.6640625" customWidth="1"/>
    <col min="15113" max="15113" width="33.5546875" customWidth="1"/>
    <col min="15361" max="15361" width="19.88671875" customWidth="1"/>
    <col min="15362" max="15362" width="75.44140625" customWidth="1"/>
    <col min="15363" max="15363" width="28.109375" customWidth="1"/>
    <col min="15364" max="15364" width="26.6640625" customWidth="1"/>
    <col min="15365" max="15365" width="26.88671875" customWidth="1"/>
    <col min="15366" max="15366" width="26.6640625" customWidth="1"/>
    <col min="15367" max="15367" width="26.109375" customWidth="1"/>
    <col min="15368" max="15368" width="26.6640625" customWidth="1"/>
    <col min="15369" max="15369" width="33.5546875" customWidth="1"/>
    <col min="15617" max="15617" width="19.88671875" customWidth="1"/>
    <col min="15618" max="15618" width="75.44140625" customWidth="1"/>
    <col min="15619" max="15619" width="28.109375" customWidth="1"/>
    <col min="15620" max="15620" width="26.6640625" customWidth="1"/>
    <col min="15621" max="15621" width="26.88671875" customWidth="1"/>
    <col min="15622" max="15622" width="26.6640625" customWidth="1"/>
    <col min="15623" max="15623" width="26.109375" customWidth="1"/>
    <col min="15624" max="15624" width="26.6640625" customWidth="1"/>
    <col min="15625" max="15625" width="33.5546875" customWidth="1"/>
    <col min="15873" max="15873" width="19.88671875" customWidth="1"/>
    <col min="15874" max="15874" width="75.44140625" customWidth="1"/>
    <col min="15875" max="15875" width="28.109375" customWidth="1"/>
    <col min="15876" max="15876" width="26.6640625" customWidth="1"/>
    <col min="15877" max="15877" width="26.88671875" customWidth="1"/>
    <col min="15878" max="15878" width="26.6640625" customWidth="1"/>
    <col min="15879" max="15879" width="26.109375" customWidth="1"/>
    <col min="15880" max="15880" width="26.6640625" customWidth="1"/>
    <col min="15881" max="15881" width="33.5546875" customWidth="1"/>
    <col min="16129" max="16129" width="19.88671875" customWidth="1"/>
    <col min="16130" max="16130" width="75.44140625" customWidth="1"/>
    <col min="16131" max="16131" width="28.109375" customWidth="1"/>
    <col min="16132" max="16132" width="26.6640625" customWidth="1"/>
    <col min="16133" max="16133" width="26.88671875" customWidth="1"/>
    <col min="16134" max="16134" width="26.6640625" customWidth="1"/>
    <col min="16135" max="16135" width="26.109375" customWidth="1"/>
    <col min="16136" max="16136" width="26.6640625" customWidth="1"/>
    <col min="16137" max="16137" width="33.5546875" customWidth="1"/>
  </cols>
  <sheetData>
    <row r="1" spans="1:9" ht="27.75" customHeight="1" thickBot="1">
      <c r="A1" s="76" t="s">
        <v>504</v>
      </c>
      <c r="B1" s="65" t="s">
        <v>505</v>
      </c>
      <c r="C1" s="66" t="s">
        <v>506</v>
      </c>
      <c r="D1" s="67" t="s">
        <v>507</v>
      </c>
      <c r="E1" s="68" t="s">
        <v>508</v>
      </c>
      <c r="F1" s="65" t="s">
        <v>509</v>
      </c>
      <c r="G1" s="66" t="s">
        <v>510</v>
      </c>
      <c r="H1" s="67" t="s">
        <v>511</v>
      </c>
      <c r="I1" s="69" t="s">
        <v>512</v>
      </c>
    </row>
    <row r="2" spans="1:9" ht="20.100000000000001" customHeight="1">
      <c r="A2" s="87">
        <f>'Balance N-1'!I5</f>
        <v>0</v>
      </c>
      <c r="B2" s="81">
        <f>'Balance N-1'!J5</f>
        <v>0</v>
      </c>
      <c r="C2" s="83">
        <f>'Balance N-1'!K5</f>
        <v>0</v>
      </c>
      <c r="D2" s="83">
        <f>'Balance N-1'!L5</f>
        <v>0</v>
      </c>
      <c r="E2" s="83">
        <f>'Balance N-1'!M5</f>
        <v>0</v>
      </c>
      <c r="F2" s="83">
        <f>'Balance N-1'!N5</f>
        <v>0</v>
      </c>
      <c r="G2" s="83">
        <f>'Balance N-1'!O5</f>
        <v>0</v>
      </c>
      <c r="H2" s="83">
        <f>'Balance N-1'!P5</f>
        <v>0</v>
      </c>
      <c r="I2" s="77">
        <f>(C2-D2)+(E2-F2)-(G2-H2)</f>
        <v>0</v>
      </c>
    </row>
    <row r="3" spans="1:9" ht="20.100000000000001" customHeight="1">
      <c r="A3" s="85">
        <f>'Balance N-1'!I6</f>
        <v>0</v>
      </c>
      <c r="B3" s="75">
        <f>'Balance N-1'!J6</f>
        <v>0</v>
      </c>
      <c r="C3" s="78">
        <f>'Balance N-1'!K6</f>
        <v>0</v>
      </c>
      <c r="D3" s="78">
        <f>'Balance N-1'!L6</f>
        <v>0</v>
      </c>
      <c r="E3" s="78">
        <f>'Balance N-1'!M6</f>
        <v>0</v>
      </c>
      <c r="F3" s="78">
        <f>'Balance N-1'!N6</f>
        <v>0</v>
      </c>
      <c r="G3" s="78">
        <f>'Balance N-1'!O6</f>
        <v>0</v>
      </c>
      <c r="H3" s="78">
        <f>'Balance N-1'!P6</f>
        <v>0</v>
      </c>
      <c r="I3" s="79">
        <f t="shared" ref="I3:I66" si="0">(C3-D3)+(E3-F3)-(G3-H3)</f>
        <v>0</v>
      </c>
    </row>
    <row r="4" spans="1:9" ht="20.100000000000001" customHeight="1">
      <c r="A4" s="85">
        <f>'Balance N-1'!I7</f>
        <v>0</v>
      </c>
      <c r="B4" s="75">
        <f>'Balance N-1'!J7</f>
        <v>0</v>
      </c>
      <c r="C4" s="78">
        <f>'Balance N-1'!K7</f>
        <v>0</v>
      </c>
      <c r="D4" s="78">
        <f>'Balance N-1'!L7</f>
        <v>0</v>
      </c>
      <c r="E4" s="78">
        <f>'Balance N-1'!M7</f>
        <v>0</v>
      </c>
      <c r="F4" s="78">
        <f>'Balance N-1'!N7</f>
        <v>0</v>
      </c>
      <c r="G4" s="78">
        <f>'Balance N-1'!O7</f>
        <v>0</v>
      </c>
      <c r="H4" s="78">
        <f>'Balance N-1'!P7</f>
        <v>0</v>
      </c>
      <c r="I4" s="79">
        <f t="shared" si="0"/>
        <v>0</v>
      </c>
    </row>
    <row r="5" spans="1:9" ht="20.100000000000001" customHeight="1">
      <c r="A5" s="85">
        <f>'Balance N-1'!I8</f>
        <v>0</v>
      </c>
      <c r="B5" s="75">
        <f>'Balance N-1'!J8</f>
        <v>0</v>
      </c>
      <c r="C5" s="78">
        <f>'Balance N-1'!K8</f>
        <v>0</v>
      </c>
      <c r="D5" s="78">
        <f>'Balance N-1'!L8</f>
        <v>0</v>
      </c>
      <c r="E5" s="78">
        <f>'Balance N-1'!M8</f>
        <v>0</v>
      </c>
      <c r="F5" s="78">
        <f>'Balance N-1'!N8</f>
        <v>0</v>
      </c>
      <c r="G5" s="78">
        <f>'Balance N-1'!O8</f>
        <v>0</v>
      </c>
      <c r="H5" s="78">
        <f>'Balance N-1'!P8</f>
        <v>0</v>
      </c>
      <c r="I5" s="79">
        <f t="shared" si="0"/>
        <v>0</v>
      </c>
    </row>
    <row r="6" spans="1:9" ht="20.100000000000001" customHeight="1">
      <c r="A6" s="85">
        <f>'Balance N-1'!I9</f>
        <v>0</v>
      </c>
      <c r="B6" s="75">
        <f>'Balance N-1'!J9</f>
        <v>0</v>
      </c>
      <c r="C6" s="78">
        <f>'Balance N-1'!K9</f>
        <v>0</v>
      </c>
      <c r="D6" s="78">
        <f>'Balance N-1'!L9</f>
        <v>0</v>
      </c>
      <c r="E6" s="78">
        <f>'Balance N-1'!M9</f>
        <v>0</v>
      </c>
      <c r="F6" s="78">
        <f>'Balance N-1'!N9</f>
        <v>0</v>
      </c>
      <c r="G6" s="78">
        <f>'Balance N-1'!O9</f>
        <v>0</v>
      </c>
      <c r="H6" s="78">
        <f>'Balance N-1'!P9</f>
        <v>0</v>
      </c>
      <c r="I6" s="79">
        <f t="shared" si="0"/>
        <v>0</v>
      </c>
    </row>
    <row r="7" spans="1:9" ht="20.100000000000001" customHeight="1">
      <c r="A7" s="85">
        <f>'Balance N-1'!I10</f>
        <v>0</v>
      </c>
      <c r="B7" s="75">
        <f>'Balance N-1'!J10</f>
        <v>0</v>
      </c>
      <c r="C7" s="78">
        <f>'Balance N-1'!K10</f>
        <v>0</v>
      </c>
      <c r="D7" s="78">
        <f>'Balance N-1'!L10</f>
        <v>0</v>
      </c>
      <c r="E7" s="78">
        <f>'Balance N-1'!M10</f>
        <v>0</v>
      </c>
      <c r="F7" s="78">
        <f>'Balance N-1'!N10</f>
        <v>0</v>
      </c>
      <c r="G7" s="78">
        <f>'Balance N-1'!O10</f>
        <v>0</v>
      </c>
      <c r="H7" s="78">
        <f>'Balance N-1'!P10</f>
        <v>0</v>
      </c>
      <c r="I7" s="79">
        <f t="shared" si="0"/>
        <v>0</v>
      </c>
    </row>
    <row r="8" spans="1:9" ht="20.100000000000001" customHeight="1">
      <c r="A8" s="85">
        <f>'Balance N-1'!I11</f>
        <v>0</v>
      </c>
      <c r="B8" s="75">
        <f>'Balance N-1'!J11</f>
        <v>0</v>
      </c>
      <c r="C8" s="78">
        <f>'Balance N-1'!K11</f>
        <v>0</v>
      </c>
      <c r="D8" s="78">
        <f>'Balance N-1'!L11</f>
        <v>0</v>
      </c>
      <c r="E8" s="78">
        <f>'Balance N-1'!M11</f>
        <v>0</v>
      </c>
      <c r="F8" s="78">
        <f>'Balance N-1'!N11</f>
        <v>0</v>
      </c>
      <c r="G8" s="78">
        <f>'Balance N-1'!O11</f>
        <v>0</v>
      </c>
      <c r="H8" s="78">
        <f>'Balance N-1'!P11</f>
        <v>0</v>
      </c>
      <c r="I8" s="79">
        <f t="shared" si="0"/>
        <v>0</v>
      </c>
    </row>
    <row r="9" spans="1:9" ht="20.100000000000001" customHeight="1">
      <c r="A9" s="85">
        <f>'Balance N-1'!I12</f>
        <v>0</v>
      </c>
      <c r="B9" s="75">
        <f>'Balance N-1'!J12</f>
        <v>0</v>
      </c>
      <c r="C9" s="78">
        <f>'Balance N-1'!K12</f>
        <v>0</v>
      </c>
      <c r="D9" s="78">
        <f>'Balance N-1'!L12</f>
        <v>0</v>
      </c>
      <c r="E9" s="78">
        <f>'Balance N-1'!M12</f>
        <v>0</v>
      </c>
      <c r="F9" s="78">
        <f>'Balance N-1'!N12</f>
        <v>0</v>
      </c>
      <c r="G9" s="78">
        <f>'Balance N-1'!O12</f>
        <v>0</v>
      </c>
      <c r="H9" s="78">
        <f>'Balance N-1'!P12</f>
        <v>0</v>
      </c>
      <c r="I9" s="79">
        <f t="shared" si="0"/>
        <v>0</v>
      </c>
    </row>
    <row r="10" spans="1:9" ht="20.100000000000001" customHeight="1">
      <c r="A10" s="85">
        <f>'Balance N-1'!I13</f>
        <v>0</v>
      </c>
      <c r="B10" s="75">
        <f>'Balance N-1'!J13</f>
        <v>0</v>
      </c>
      <c r="C10" s="78">
        <f>'Balance N-1'!K13</f>
        <v>0</v>
      </c>
      <c r="D10" s="78">
        <f>'Balance N-1'!L13</f>
        <v>0</v>
      </c>
      <c r="E10" s="78">
        <f>'Balance N-1'!M13</f>
        <v>0</v>
      </c>
      <c r="F10" s="78">
        <f>'Balance N-1'!N13</f>
        <v>0</v>
      </c>
      <c r="G10" s="78">
        <f>'Balance N-1'!O13</f>
        <v>0</v>
      </c>
      <c r="H10" s="78">
        <f>'Balance N-1'!P13</f>
        <v>0</v>
      </c>
      <c r="I10" s="79">
        <f t="shared" si="0"/>
        <v>0</v>
      </c>
    </row>
    <row r="11" spans="1:9" ht="20.100000000000001" customHeight="1">
      <c r="A11" s="85">
        <f>'Balance N-1'!I14</f>
        <v>0</v>
      </c>
      <c r="B11" s="75">
        <f>'Balance N-1'!J14</f>
        <v>0</v>
      </c>
      <c r="C11" s="78">
        <f>'Balance N-1'!K14</f>
        <v>0</v>
      </c>
      <c r="D11" s="78">
        <f>'Balance N-1'!L14</f>
        <v>0</v>
      </c>
      <c r="E11" s="78">
        <f>'Balance N-1'!M14</f>
        <v>0</v>
      </c>
      <c r="F11" s="78">
        <f>'Balance N-1'!N14</f>
        <v>0</v>
      </c>
      <c r="G11" s="78">
        <f>'Balance N-1'!O14</f>
        <v>0</v>
      </c>
      <c r="H11" s="78">
        <f>'Balance N-1'!P14</f>
        <v>0</v>
      </c>
      <c r="I11" s="79">
        <f t="shared" si="0"/>
        <v>0</v>
      </c>
    </row>
    <row r="12" spans="1:9" ht="20.100000000000001" customHeight="1">
      <c r="A12" s="85">
        <f>'Balance N-1'!I15</f>
        <v>0</v>
      </c>
      <c r="B12" s="75">
        <f>'Balance N-1'!J15</f>
        <v>0</v>
      </c>
      <c r="C12" s="78">
        <f>'Balance N-1'!K15</f>
        <v>0</v>
      </c>
      <c r="D12" s="78">
        <f>'Balance N-1'!L15</f>
        <v>0</v>
      </c>
      <c r="E12" s="78">
        <f>'Balance N-1'!M15</f>
        <v>0</v>
      </c>
      <c r="F12" s="78">
        <f>'Balance N-1'!N15</f>
        <v>0</v>
      </c>
      <c r="G12" s="78">
        <f>'Balance N-1'!O15</f>
        <v>0</v>
      </c>
      <c r="H12" s="78">
        <f>'Balance N-1'!P15</f>
        <v>0</v>
      </c>
      <c r="I12" s="79">
        <f t="shared" si="0"/>
        <v>0</v>
      </c>
    </row>
    <row r="13" spans="1:9" ht="20.100000000000001" customHeight="1">
      <c r="A13" s="85">
        <f>'Balance N-1'!I16</f>
        <v>0</v>
      </c>
      <c r="B13" s="75">
        <f>'Balance N-1'!J16</f>
        <v>0</v>
      </c>
      <c r="C13" s="78">
        <f>'Balance N-1'!K16</f>
        <v>0</v>
      </c>
      <c r="D13" s="78">
        <f>'Balance N-1'!L16</f>
        <v>0</v>
      </c>
      <c r="E13" s="78">
        <f>'Balance N-1'!M16</f>
        <v>0</v>
      </c>
      <c r="F13" s="78">
        <f>'Balance N-1'!N16</f>
        <v>0</v>
      </c>
      <c r="G13" s="78">
        <f>'Balance N-1'!O16</f>
        <v>0</v>
      </c>
      <c r="H13" s="78">
        <f>'Balance N-1'!P16</f>
        <v>0</v>
      </c>
      <c r="I13" s="79">
        <f t="shared" si="0"/>
        <v>0</v>
      </c>
    </row>
    <row r="14" spans="1:9" ht="20.100000000000001" customHeight="1">
      <c r="A14" s="85">
        <f>'Balance N-1'!I17</f>
        <v>0</v>
      </c>
      <c r="B14" s="75">
        <f>'Balance N-1'!J17</f>
        <v>0</v>
      </c>
      <c r="C14" s="78">
        <f>'Balance N-1'!K17</f>
        <v>0</v>
      </c>
      <c r="D14" s="78">
        <f>'Balance N-1'!L17</f>
        <v>0</v>
      </c>
      <c r="E14" s="78">
        <f>'Balance N-1'!M17</f>
        <v>0</v>
      </c>
      <c r="F14" s="78">
        <f>'Balance N-1'!N17</f>
        <v>0</v>
      </c>
      <c r="G14" s="78">
        <f>'Balance N-1'!O17</f>
        <v>0</v>
      </c>
      <c r="H14" s="78">
        <f>'Balance N-1'!P17</f>
        <v>0</v>
      </c>
      <c r="I14" s="79">
        <f t="shared" si="0"/>
        <v>0</v>
      </c>
    </row>
    <row r="15" spans="1:9" ht="20.100000000000001" customHeight="1">
      <c r="A15" s="85">
        <f>'Balance N-1'!I18</f>
        <v>0</v>
      </c>
      <c r="B15" s="75">
        <f>'Balance N-1'!J18</f>
        <v>0</v>
      </c>
      <c r="C15" s="78">
        <f>'Balance N-1'!K18</f>
        <v>0</v>
      </c>
      <c r="D15" s="78">
        <f>'Balance N-1'!L18</f>
        <v>0</v>
      </c>
      <c r="E15" s="78">
        <f>'Balance N-1'!M18</f>
        <v>0</v>
      </c>
      <c r="F15" s="78">
        <f>'Balance N-1'!N18</f>
        <v>0</v>
      </c>
      <c r="G15" s="78">
        <f>'Balance N-1'!O18</f>
        <v>0</v>
      </c>
      <c r="H15" s="78">
        <f>'Balance N-1'!P18</f>
        <v>0</v>
      </c>
      <c r="I15" s="79">
        <f t="shared" si="0"/>
        <v>0</v>
      </c>
    </row>
    <row r="16" spans="1:9" ht="20.100000000000001" customHeight="1">
      <c r="A16" s="85">
        <f>'Balance N-1'!I19</f>
        <v>0</v>
      </c>
      <c r="B16" s="75">
        <f>'Balance N-1'!J19</f>
        <v>0</v>
      </c>
      <c r="C16" s="78">
        <f>'Balance N-1'!K19</f>
        <v>0</v>
      </c>
      <c r="D16" s="78">
        <f>'Balance N-1'!L19</f>
        <v>0</v>
      </c>
      <c r="E16" s="78">
        <f>'Balance N-1'!M19</f>
        <v>0</v>
      </c>
      <c r="F16" s="78">
        <f>'Balance N-1'!N19</f>
        <v>0</v>
      </c>
      <c r="G16" s="78">
        <f>'Balance N-1'!O19</f>
        <v>0</v>
      </c>
      <c r="H16" s="78">
        <f>'Balance N-1'!P19</f>
        <v>0</v>
      </c>
      <c r="I16" s="79">
        <f t="shared" si="0"/>
        <v>0</v>
      </c>
    </row>
    <row r="17" spans="1:9" ht="20.100000000000001" customHeight="1">
      <c r="A17" s="85">
        <f>'Balance N-1'!I20</f>
        <v>0</v>
      </c>
      <c r="B17" s="75">
        <f>'Balance N-1'!J20</f>
        <v>0</v>
      </c>
      <c r="C17" s="78">
        <f>'Balance N-1'!K20</f>
        <v>0</v>
      </c>
      <c r="D17" s="78">
        <f>'Balance N-1'!L20</f>
        <v>0</v>
      </c>
      <c r="E17" s="78">
        <f>'Balance N-1'!M20</f>
        <v>0</v>
      </c>
      <c r="F17" s="78">
        <f>'Balance N-1'!N20</f>
        <v>0</v>
      </c>
      <c r="G17" s="78">
        <f>'Balance N-1'!O20</f>
        <v>0</v>
      </c>
      <c r="H17" s="78">
        <f>'Balance N-1'!P20</f>
        <v>0</v>
      </c>
      <c r="I17" s="79">
        <f t="shared" si="0"/>
        <v>0</v>
      </c>
    </row>
    <row r="18" spans="1:9" ht="20.100000000000001" customHeight="1">
      <c r="A18" s="85">
        <f>'Balance N-1'!I21</f>
        <v>0</v>
      </c>
      <c r="B18" s="75">
        <f>'Balance N-1'!J21</f>
        <v>0</v>
      </c>
      <c r="C18" s="78">
        <f>'Balance N-1'!K21</f>
        <v>0</v>
      </c>
      <c r="D18" s="78">
        <f>'Balance N-1'!L21</f>
        <v>0</v>
      </c>
      <c r="E18" s="78">
        <f>'Balance N-1'!M21</f>
        <v>0</v>
      </c>
      <c r="F18" s="78">
        <f>'Balance N-1'!N21</f>
        <v>0</v>
      </c>
      <c r="G18" s="78">
        <f>'Balance N-1'!O21</f>
        <v>0</v>
      </c>
      <c r="H18" s="78">
        <f>'Balance N-1'!P21</f>
        <v>0</v>
      </c>
      <c r="I18" s="79">
        <f>(C18-D18)+(E18-F18)-(G18-H18)</f>
        <v>0</v>
      </c>
    </row>
    <row r="19" spans="1:9" ht="20.100000000000001" customHeight="1">
      <c r="A19" s="85">
        <f>'Balance N-1'!I22</f>
        <v>0</v>
      </c>
      <c r="B19" s="75">
        <f>'Balance N-1'!J22</f>
        <v>0</v>
      </c>
      <c r="C19" s="78">
        <f>'Balance N-1'!K22</f>
        <v>0</v>
      </c>
      <c r="D19" s="78">
        <f>'Balance N-1'!L22</f>
        <v>0</v>
      </c>
      <c r="E19" s="78">
        <f>'Balance N-1'!M22</f>
        <v>0</v>
      </c>
      <c r="F19" s="78">
        <f>'Balance N-1'!N22</f>
        <v>0</v>
      </c>
      <c r="G19" s="78">
        <f>'Balance N-1'!O22</f>
        <v>0</v>
      </c>
      <c r="H19" s="78">
        <f>'Balance N-1'!P22</f>
        <v>0</v>
      </c>
      <c r="I19" s="79">
        <f t="shared" si="0"/>
        <v>0</v>
      </c>
    </row>
    <row r="20" spans="1:9" ht="20.100000000000001" customHeight="1">
      <c r="A20" s="85">
        <f>'Balance N-1'!I23</f>
        <v>0</v>
      </c>
      <c r="B20" s="75">
        <f>'Balance N-1'!J23</f>
        <v>0</v>
      </c>
      <c r="C20" s="78">
        <f>'Balance N-1'!K23</f>
        <v>0</v>
      </c>
      <c r="D20" s="78">
        <f>'Balance N-1'!L23</f>
        <v>0</v>
      </c>
      <c r="E20" s="78">
        <f>'Balance N-1'!M23</f>
        <v>0</v>
      </c>
      <c r="F20" s="78">
        <f>'Balance N-1'!N23</f>
        <v>0</v>
      </c>
      <c r="G20" s="78">
        <f>'Balance N-1'!O23</f>
        <v>0</v>
      </c>
      <c r="H20" s="78">
        <f>'Balance N-1'!P23</f>
        <v>0</v>
      </c>
      <c r="I20" s="79">
        <f t="shared" si="0"/>
        <v>0</v>
      </c>
    </row>
    <row r="21" spans="1:9" ht="20.100000000000001" customHeight="1">
      <c r="A21" s="85">
        <f>'Balance N-1'!I24</f>
        <v>0</v>
      </c>
      <c r="B21" s="75">
        <f>'Balance N-1'!J24</f>
        <v>0</v>
      </c>
      <c r="C21" s="78">
        <f>'Balance N-1'!K24</f>
        <v>0</v>
      </c>
      <c r="D21" s="78">
        <f>'Balance N-1'!L24</f>
        <v>0</v>
      </c>
      <c r="E21" s="78">
        <f>'Balance N-1'!M24</f>
        <v>0</v>
      </c>
      <c r="F21" s="78">
        <f>'Balance N-1'!N24</f>
        <v>0</v>
      </c>
      <c r="G21" s="78">
        <f>'Balance N-1'!O24</f>
        <v>0</v>
      </c>
      <c r="H21" s="78">
        <f>'Balance N-1'!P24</f>
        <v>0</v>
      </c>
      <c r="I21" s="79">
        <f t="shared" si="0"/>
        <v>0</v>
      </c>
    </row>
    <row r="22" spans="1:9" ht="20.100000000000001" customHeight="1">
      <c r="A22" s="85">
        <f>'Balance N-1'!I25</f>
        <v>0</v>
      </c>
      <c r="B22" s="75">
        <f>'Balance N-1'!J25</f>
        <v>0</v>
      </c>
      <c r="C22" s="78">
        <f>'Balance N-1'!K25</f>
        <v>0</v>
      </c>
      <c r="D22" s="78">
        <f>'Balance N-1'!L25</f>
        <v>0</v>
      </c>
      <c r="E22" s="78">
        <f>'Balance N-1'!M25</f>
        <v>0</v>
      </c>
      <c r="F22" s="78">
        <f>'Balance N-1'!N25</f>
        <v>0</v>
      </c>
      <c r="G22" s="78">
        <f>'Balance N-1'!O25</f>
        <v>0</v>
      </c>
      <c r="H22" s="78">
        <f>'Balance N-1'!P25</f>
        <v>0</v>
      </c>
      <c r="I22" s="79">
        <f t="shared" si="0"/>
        <v>0</v>
      </c>
    </row>
    <row r="23" spans="1:9" ht="20.100000000000001" customHeight="1">
      <c r="A23" s="85">
        <f>'Balance N-1'!I26</f>
        <v>0</v>
      </c>
      <c r="B23" s="75">
        <f>'Balance N-1'!J26</f>
        <v>0</v>
      </c>
      <c r="C23" s="78">
        <f>'Balance N-1'!K26</f>
        <v>0</v>
      </c>
      <c r="D23" s="78">
        <f>'Balance N-1'!L26</f>
        <v>0</v>
      </c>
      <c r="E23" s="78">
        <f>'Balance N-1'!M26</f>
        <v>0</v>
      </c>
      <c r="F23" s="78">
        <f>'Balance N-1'!N26</f>
        <v>0</v>
      </c>
      <c r="G23" s="78">
        <f>'Balance N-1'!O26</f>
        <v>0</v>
      </c>
      <c r="H23" s="78">
        <f>'Balance N-1'!P26</f>
        <v>0</v>
      </c>
      <c r="I23" s="79">
        <f t="shared" si="0"/>
        <v>0</v>
      </c>
    </row>
    <row r="24" spans="1:9" ht="20.100000000000001" customHeight="1">
      <c r="A24" s="85">
        <f>'Balance N-1'!I27</f>
        <v>0</v>
      </c>
      <c r="B24" s="75">
        <f>'Balance N-1'!J27</f>
        <v>0</v>
      </c>
      <c r="C24" s="78">
        <f>'Balance N-1'!K27</f>
        <v>0</v>
      </c>
      <c r="D24" s="78">
        <f>'Balance N-1'!L27</f>
        <v>0</v>
      </c>
      <c r="E24" s="78">
        <f>'Balance N-1'!M27</f>
        <v>0</v>
      </c>
      <c r="F24" s="78">
        <f>'Balance N-1'!N27</f>
        <v>0</v>
      </c>
      <c r="G24" s="78">
        <f>'Balance N-1'!O27</f>
        <v>0</v>
      </c>
      <c r="H24" s="78">
        <f>'Balance N-1'!P27</f>
        <v>0</v>
      </c>
      <c r="I24" s="79">
        <f t="shared" si="0"/>
        <v>0</v>
      </c>
    </row>
    <row r="25" spans="1:9" ht="20.100000000000001" customHeight="1">
      <c r="A25" s="85">
        <f>'Balance N-1'!I28</f>
        <v>0</v>
      </c>
      <c r="B25" s="75">
        <f>'Balance N-1'!J28</f>
        <v>0</v>
      </c>
      <c r="C25" s="78">
        <f>'Balance N-1'!K28</f>
        <v>0</v>
      </c>
      <c r="D25" s="78">
        <f>'Balance N-1'!L28</f>
        <v>0</v>
      </c>
      <c r="E25" s="78">
        <f>'Balance N-1'!M28</f>
        <v>0</v>
      </c>
      <c r="F25" s="78">
        <f>'Balance N-1'!N28</f>
        <v>0</v>
      </c>
      <c r="G25" s="78">
        <f>'Balance N-1'!O28</f>
        <v>0</v>
      </c>
      <c r="H25" s="78">
        <f>'Balance N-1'!P28</f>
        <v>0</v>
      </c>
      <c r="I25" s="79">
        <f t="shared" si="0"/>
        <v>0</v>
      </c>
    </row>
    <row r="26" spans="1:9" ht="20.100000000000001" customHeight="1">
      <c r="A26" s="85">
        <f>'Balance N-1'!I29</f>
        <v>0</v>
      </c>
      <c r="B26" s="75">
        <f>'Balance N-1'!J29</f>
        <v>0</v>
      </c>
      <c r="C26" s="78">
        <f>'Balance N-1'!K29</f>
        <v>0</v>
      </c>
      <c r="D26" s="78">
        <f>'Balance N-1'!L29</f>
        <v>0</v>
      </c>
      <c r="E26" s="78">
        <f>'Balance N-1'!M29</f>
        <v>0</v>
      </c>
      <c r="F26" s="78">
        <f>'Balance N-1'!N29</f>
        <v>0</v>
      </c>
      <c r="G26" s="78">
        <f>'Balance N-1'!O29</f>
        <v>0</v>
      </c>
      <c r="H26" s="78">
        <f>'Balance N-1'!P29</f>
        <v>0</v>
      </c>
      <c r="I26" s="79">
        <f t="shared" si="0"/>
        <v>0</v>
      </c>
    </row>
    <row r="27" spans="1:9" ht="20.100000000000001" customHeight="1">
      <c r="A27" s="85">
        <f>'Balance N-1'!I30</f>
        <v>0</v>
      </c>
      <c r="B27" s="75">
        <f>'Balance N-1'!J30</f>
        <v>0</v>
      </c>
      <c r="C27" s="78">
        <f>'Balance N-1'!K30</f>
        <v>0</v>
      </c>
      <c r="D27" s="78">
        <f>'Balance N-1'!L30</f>
        <v>0</v>
      </c>
      <c r="E27" s="78">
        <f>'Balance N-1'!M30</f>
        <v>0</v>
      </c>
      <c r="F27" s="78">
        <f>'Balance N-1'!N30</f>
        <v>0</v>
      </c>
      <c r="G27" s="78">
        <f>'Balance N-1'!O30</f>
        <v>0</v>
      </c>
      <c r="H27" s="78">
        <f>'Balance N-1'!P30</f>
        <v>0</v>
      </c>
      <c r="I27" s="79">
        <f t="shared" si="0"/>
        <v>0</v>
      </c>
    </row>
    <row r="28" spans="1:9" ht="20.100000000000001" customHeight="1">
      <c r="A28" s="85">
        <f>'Balance N-1'!I31</f>
        <v>0</v>
      </c>
      <c r="B28" s="75">
        <f>'Balance N-1'!J31</f>
        <v>0</v>
      </c>
      <c r="C28" s="78">
        <f>'Balance N-1'!K31</f>
        <v>0</v>
      </c>
      <c r="D28" s="78">
        <f>'Balance N-1'!L31</f>
        <v>0</v>
      </c>
      <c r="E28" s="78">
        <f>'Balance N-1'!M31</f>
        <v>0</v>
      </c>
      <c r="F28" s="78">
        <f>'Balance N-1'!N31</f>
        <v>0</v>
      </c>
      <c r="G28" s="78">
        <f>'Balance N-1'!O31</f>
        <v>0</v>
      </c>
      <c r="H28" s="78">
        <f>'Balance N-1'!P31</f>
        <v>0</v>
      </c>
      <c r="I28" s="79">
        <f t="shared" si="0"/>
        <v>0</v>
      </c>
    </row>
    <row r="29" spans="1:9" ht="20.100000000000001" customHeight="1">
      <c r="A29" s="85">
        <f>'Balance N-1'!I32</f>
        <v>0</v>
      </c>
      <c r="B29" s="75">
        <f>'Balance N-1'!J32</f>
        <v>0</v>
      </c>
      <c r="C29" s="78">
        <f>'Balance N-1'!K32</f>
        <v>0</v>
      </c>
      <c r="D29" s="78">
        <f>'Balance N-1'!L32</f>
        <v>0</v>
      </c>
      <c r="E29" s="78">
        <f>'Balance N-1'!M32</f>
        <v>0</v>
      </c>
      <c r="F29" s="78">
        <f>'Balance N-1'!N32</f>
        <v>0</v>
      </c>
      <c r="G29" s="78">
        <f>'Balance N-1'!O32</f>
        <v>0</v>
      </c>
      <c r="H29" s="78">
        <f>'Balance N-1'!P32</f>
        <v>0</v>
      </c>
      <c r="I29" s="79">
        <f t="shared" si="0"/>
        <v>0</v>
      </c>
    </row>
    <row r="30" spans="1:9" ht="20.100000000000001" customHeight="1">
      <c r="A30" s="85">
        <f>'Balance N-1'!I33</f>
        <v>0</v>
      </c>
      <c r="B30" s="75">
        <f>'Balance N-1'!J33</f>
        <v>0</v>
      </c>
      <c r="C30" s="78">
        <f>'Balance N-1'!K33</f>
        <v>0</v>
      </c>
      <c r="D30" s="78">
        <f>'Balance N-1'!L33</f>
        <v>0</v>
      </c>
      <c r="E30" s="78">
        <f>'Balance N-1'!M33</f>
        <v>0</v>
      </c>
      <c r="F30" s="78">
        <f>'Balance N-1'!N33</f>
        <v>0</v>
      </c>
      <c r="G30" s="78">
        <f>'Balance N-1'!O33</f>
        <v>0</v>
      </c>
      <c r="H30" s="78">
        <f>'Balance N-1'!P33</f>
        <v>0</v>
      </c>
      <c r="I30" s="79">
        <f t="shared" si="0"/>
        <v>0</v>
      </c>
    </row>
    <row r="31" spans="1:9" ht="20.100000000000001" customHeight="1">
      <c r="A31" s="85">
        <f>'Balance N-1'!I34</f>
        <v>0</v>
      </c>
      <c r="B31" s="75">
        <f>'Balance N-1'!J34</f>
        <v>0</v>
      </c>
      <c r="C31" s="78">
        <f>'Balance N-1'!K34</f>
        <v>0</v>
      </c>
      <c r="D31" s="78">
        <f>'Balance N-1'!L34</f>
        <v>0</v>
      </c>
      <c r="E31" s="78">
        <f>'Balance N-1'!M34</f>
        <v>0</v>
      </c>
      <c r="F31" s="78">
        <f>'Balance N-1'!N34</f>
        <v>0</v>
      </c>
      <c r="G31" s="78">
        <f>'Balance N-1'!O34</f>
        <v>0</v>
      </c>
      <c r="H31" s="78">
        <f>'Balance N-1'!P34</f>
        <v>0</v>
      </c>
      <c r="I31" s="79">
        <f t="shared" si="0"/>
        <v>0</v>
      </c>
    </row>
    <row r="32" spans="1:9" ht="20.100000000000001" customHeight="1">
      <c r="A32" s="85">
        <f>'Balance N-1'!I35</f>
        <v>0</v>
      </c>
      <c r="B32" s="75">
        <f>'Balance N-1'!J35</f>
        <v>0</v>
      </c>
      <c r="C32" s="78">
        <f>'Balance N-1'!K35</f>
        <v>0</v>
      </c>
      <c r="D32" s="78">
        <f>'Balance N-1'!L35</f>
        <v>0</v>
      </c>
      <c r="E32" s="78">
        <f>'Balance N-1'!M35</f>
        <v>0</v>
      </c>
      <c r="F32" s="78">
        <f>'Balance N-1'!N35</f>
        <v>0</v>
      </c>
      <c r="G32" s="78">
        <f>'Balance N-1'!O35</f>
        <v>0</v>
      </c>
      <c r="H32" s="78">
        <f>'Balance N-1'!P35</f>
        <v>0</v>
      </c>
      <c r="I32" s="79">
        <f t="shared" si="0"/>
        <v>0</v>
      </c>
    </row>
    <row r="33" spans="1:9" ht="20.100000000000001" customHeight="1">
      <c r="A33" s="85">
        <f>'Balance N-1'!I36</f>
        <v>0</v>
      </c>
      <c r="B33" s="75">
        <f>'Balance N-1'!J36</f>
        <v>0</v>
      </c>
      <c r="C33" s="78">
        <f>'Balance N-1'!K36</f>
        <v>0</v>
      </c>
      <c r="D33" s="78">
        <f>'Balance N-1'!L36</f>
        <v>0</v>
      </c>
      <c r="E33" s="78">
        <f>'Balance N-1'!M36</f>
        <v>0</v>
      </c>
      <c r="F33" s="78">
        <f>'Balance N-1'!N36</f>
        <v>0</v>
      </c>
      <c r="G33" s="78">
        <f>'Balance N-1'!O36</f>
        <v>0</v>
      </c>
      <c r="H33" s="78">
        <f>'Balance N-1'!P36</f>
        <v>0</v>
      </c>
      <c r="I33" s="79">
        <f t="shared" si="0"/>
        <v>0</v>
      </c>
    </row>
    <row r="34" spans="1:9" ht="20.100000000000001" customHeight="1">
      <c r="A34" s="85">
        <f>'Balance N-1'!I37</f>
        <v>0</v>
      </c>
      <c r="B34" s="75">
        <f>'Balance N-1'!J37</f>
        <v>0</v>
      </c>
      <c r="C34" s="78">
        <f>'Balance N-1'!K37</f>
        <v>0</v>
      </c>
      <c r="D34" s="78">
        <f>'Balance N-1'!L37</f>
        <v>0</v>
      </c>
      <c r="E34" s="78">
        <f>'Balance N-1'!M37</f>
        <v>0</v>
      </c>
      <c r="F34" s="78">
        <f>'Balance N-1'!N37</f>
        <v>0</v>
      </c>
      <c r="G34" s="78">
        <f>'Balance N-1'!O37</f>
        <v>0</v>
      </c>
      <c r="H34" s="78">
        <f>'Balance N-1'!P37</f>
        <v>0</v>
      </c>
      <c r="I34" s="79">
        <f t="shared" si="0"/>
        <v>0</v>
      </c>
    </row>
    <row r="35" spans="1:9" ht="20.100000000000001" customHeight="1">
      <c r="A35" s="85">
        <f>'Balance N-1'!I38</f>
        <v>0</v>
      </c>
      <c r="B35" s="75">
        <f>'Balance N-1'!J38</f>
        <v>0</v>
      </c>
      <c r="C35" s="78">
        <f>'Balance N-1'!K38</f>
        <v>0</v>
      </c>
      <c r="D35" s="78">
        <f>'Balance N-1'!L38</f>
        <v>0</v>
      </c>
      <c r="E35" s="78">
        <f>'Balance N-1'!M38</f>
        <v>0</v>
      </c>
      <c r="F35" s="78">
        <f>'Balance N-1'!N38</f>
        <v>0</v>
      </c>
      <c r="G35" s="78">
        <f>'Balance N-1'!O38</f>
        <v>0</v>
      </c>
      <c r="H35" s="78">
        <f>'Balance N-1'!P38</f>
        <v>0</v>
      </c>
      <c r="I35" s="79">
        <f t="shared" si="0"/>
        <v>0</v>
      </c>
    </row>
    <row r="36" spans="1:9" ht="20.100000000000001" customHeight="1">
      <c r="A36" s="85">
        <f>'Balance N-1'!I39</f>
        <v>0</v>
      </c>
      <c r="B36" s="75">
        <f>'Balance N-1'!J39</f>
        <v>0</v>
      </c>
      <c r="C36" s="78">
        <f>'Balance N-1'!K39</f>
        <v>0</v>
      </c>
      <c r="D36" s="78">
        <f>'Balance N-1'!L39</f>
        <v>0</v>
      </c>
      <c r="E36" s="78">
        <f>'Balance N-1'!M39</f>
        <v>0</v>
      </c>
      <c r="F36" s="78">
        <f>'Balance N-1'!N39</f>
        <v>0</v>
      </c>
      <c r="G36" s="78">
        <f>'Balance N-1'!O39</f>
        <v>0</v>
      </c>
      <c r="H36" s="78">
        <f>'Balance N-1'!P39</f>
        <v>0</v>
      </c>
      <c r="I36" s="79">
        <f t="shared" si="0"/>
        <v>0</v>
      </c>
    </row>
    <row r="37" spans="1:9" ht="20.100000000000001" customHeight="1">
      <c r="A37" s="85">
        <f>'Balance N-1'!I40</f>
        <v>0</v>
      </c>
      <c r="B37" s="75">
        <f>'Balance N-1'!J40</f>
        <v>0</v>
      </c>
      <c r="C37" s="78">
        <f>'Balance N-1'!K40</f>
        <v>0</v>
      </c>
      <c r="D37" s="78">
        <f>'Balance N-1'!L40</f>
        <v>0</v>
      </c>
      <c r="E37" s="78">
        <f>'Balance N-1'!M40</f>
        <v>0</v>
      </c>
      <c r="F37" s="78">
        <f>'Balance N-1'!N40</f>
        <v>0</v>
      </c>
      <c r="G37" s="78">
        <f>'Balance N-1'!O40</f>
        <v>0</v>
      </c>
      <c r="H37" s="78">
        <f>'Balance N-1'!P40</f>
        <v>0</v>
      </c>
      <c r="I37" s="79">
        <f t="shared" si="0"/>
        <v>0</v>
      </c>
    </row>
    <row r="38" spans="1:9" ht="20.100000000000001" customHeight="1">
      <c r="A38" s="85">
        <f>'Balance N-1'!I41</f>
        <v>0</v>
      </c>
      <c r="B38" s="75">
        <f>'Balance N-1'!J41</f>
        <v>0</v>
      </c>
      <c r="C38" s="78">
        <f>'Balance N-1'!K41</f>
        <v>0</v>
      </c>
      <c r="D38" s="78">
        <f>'Balance N-1'!L41</f>
        <v>0</v>
      </c>
      <c r="E38" s="78">
        <f>'Balance N-1'!M41</f>
        <v>0</v>
      </c>
      <c r="F38" s="78">
        <f>'Balance N-1'!N41</f>
        <v>0</v>
      </c>
      <c r="G38" s="78">
        <f>'Balance N-1'!O41</f>
        <v>0</v>
      </c>
      <c r="H38" s="78">
        <f>'Balance N-1'!P41</f>
        <v>0</v>
      </c>
      <c r="I38" s="79">
        <f t="shared" si="0"/>
        <v>0</v>
      </c>
    </row>
    <row r="39" spans="1:9" ht="20.100000000000001" customHeight="1">
      <c r="A39" s="85">
        <f>'Balance N-1'!I42</f>
        <v>0</v>
      </c>
      <c r="B39" s="75">
        <f>'Balance N-1'!J42</f>
        <v>0</v>
      </c>
      <c r="C39" s="78">
        <f>'Balance N-1'!K42</f>
        <v>0</v>
      </c>
      <c r="D39" s="78">
        <f>'Balance N-1'!L42</f>
        <v>0</v>
      </c>
      <c r="E39" s="78">
        <f>'Balance N-1'!M42</f>
        <v>0</v>
      </c>
      <c r="F39" s="78">
        <f>'Balance N-1'!N42</f>
        <v>0</v>
      </c>
      <c r="G39" s="78">
        <f>'Balance N-1'!O42</f>
        <v>0</v>
      </c>
      <c r="H39" s="78">
        <f>'Balance N-1'!P42</f>
        <v>0</v>
      </c>
      <c r="I39" s="79">
        <f t="shared" si="0"/>
        <v>0</v>
      </c>
    </row>
    <row r="40" spans="1:9" ht="20.100000000000001" customHeight="1">
      <c r="A40" s="85">
        <f>'Balance N-1'!I43</f>
        <v>0</v>
      </c>
      <c r="B40" s="75">
        <f>'Balance N-1'!J43</f>
        <v>0</v>
      </c>
      <c r="C40" s="78">
        <f>'Balance N-1'!K43</f>
        <v>0</v>
      </c>
      <c r="D40" s="78">
        <f>'Balance N-1'!L43</f>
        <v>0</v>
      </c>
      <c r="E40" s="78">
        <f>'Balance N-1'!M43</f>
        <v>0</v>
      </c>
      <c r="F40" s="78">
        <f>'Balance N-1'!N43</f>
        <v>0</v>
      </c>
      <c r="G40" s="78">
        <f>'Balance N-1'!O43</f>
        <v>0</v>
      </c>
      <c r="H40" s="78">
        <f>'Balance N-1'!P43</f>
        <v>0</v>
      </c>
      <c r="I40" s="79">
        <f t="shared" si="0"/>
        <v>0</v>
      </c>
    </row>
    <row r="41" spans="1:9" ht="20.100000000000001" customHeight="1">
      <c r="A41" s="85">
        <f>'Balance N-1'!I44</f>
        <v>0</v>
      </c>
      <c r="B41" s="75">
        <f>'Balance N-1'!J44</f>
        <v>0</v>
      </c>
      <c r="C41" s="78">
        <f>'Balance N-1'!K44</f>
        <v>0</v>
      </c>
      <c r="D41" s="78">
        <f>'Balance N-1'!L44</f>
        <v>0</v>
      </c>
      <c r="E41" s="78">
        <f>'Balance N-1'!M44</f>
        <v>0</v>
      </c>
      <c r="F41" s="78">
        <f>'Balance N-1'!N44</f>
        <v>0</v>
      </c>
      <c r="G41" s="78">
        <f>'Balance N-1'!O44</f>
        <v>0</v>
      </c>
      <c r="H41" s="78">
        <f>'Balance N-1'!P44</f>
        <v>0</v>
      </c>
      <c r="I41" s="79">
        <f t="shared" si="0"/>
        <v>0</v>
      </c>
    </row>
    <row r="42" spans="1:9" ht="20.100000000000001" customHeight="1">
      <c r="A42" s="85">
        <f>'Balance N-1'!I45</f>
        <v>0</v>
      </c>
      <c r="B42" s="75">
        <f>'Balance N-1'!J45</f>
        <v>0</v>
      </c>
      <c r="C42" s="78">
        <f>'Balance N-1'!K45</f>
        <v>0</v>
      </c>
      <c r="D42" s="78">
        <f>'Balance N-1'!L45</f>
        <v>0</v>
      </c>
      <c r="E42" s="78">
        <f>'Balance N-1'!M45</f>
        <v>0</v>
      </c>
      <c r="F42" s="78">
        <f>'Balance N-1'!N45</f>
        <v>0</v>
      </c>
      <c r="G42" s="78">
        <f>'Balance N-1'!O45</f>
        <v>0</v>
      </c>
      <c r="H42" s="78">
        <f>'Balance N-1'!P45</f>
        <v>0</v>
      </c>
      <c r="I42" s="79">
        <f t="shared" si="0"/>
        <v>0</v>
      </c>
    </row>
    <row r="43" spans="1:9" ht="20.100000000000001" customHeight="1">
      <c r="A43" s="85">
        <f>'Balance N-1'!I46</f>
        <v>0</v>
      </c>
      <c r="B43" s="75">
        <f>'Balance N-1'!J46</f>
        <v>0</v>
      </c>
      <c r="C43" s="78">
        <f>'Balance N-1'!K46</f>
        <v>0</v>
      </c>
      <c r="D43" s="78">
        <f>'Balance N-1'!L46</f>
        <v>0</v>
      </c>
      <c r="E43" s="78">
        <f>'Balance N-1'!M46</f>
        <v>0</v>
      </c>
      <c r="F43" s="78">
        <f>'Balance N-1'!N46</f>
        <v>0</v>
      </c>
      <c r="G43" s="78">
        <f>'Balance N-1'!O46</f>
        <v>0</v>
      </c>
      <c r="H43" s="78">
        <f>'Balance N-1'!P46</f>
        <v>0</v>
      </c>
      <c r="I43" s="79">
        <f t="shared" si="0"/>
        <v>0</v>
      </c>
    </row>
    <row r="44" spans="1:9" ht="20.100000000000001" customHeight="1">
      <c r="A44" s="85">
        <f>'Balance N-1'!I47</f>
        <v>0</v>
      </c>
      <c r="B44" s="75">
        <f>'Balance N-1'!J47</f>
        <v>0</v>
      </c>
      <c r="C44" s="78">
        <f>'Balance N-1'!K47</f>
        <v>0</v>
      </c>
      <c r="D44" s="78">
        <f>'Balance N-1'!L47</f>
        <v>0</v>
      </c>
      <c r="E44" s="78">
        <f>'Balance N-1'!M47</f>
        <v>0</v>
      </c>
      <c r="F44" s="78">
        <f>'Balance N-1'!N47</f>
        <v>0</v>
      </c>
      <c r="G44" s="78">
        <f>'Balance N-1'!O47</f>
        <v>0</v>
      </c>
      <c r="H44" s="78">
        <f>'Balance N-1'!P47</f>
        <v>0</v>
      </c>
      <c r="I44" s="79">
        <f t="shared" si="0"/>
        <v>0</v>
      </c>
    </row>
    <row r="45" spans="1:9" ht="20.100000000000001" customHeight="1">
      <c r="A45" s="85">
        <f>'Balance N-1'!I48</f>
        <v>0</v>
      </c>
      <c r="B45" s="75">
        <f>'Balance N-1'!J48</f>
        <v>0</v>
      </c>
      <c r="C45" s="78">
        <f>'Balance N-1'!K48</f>
        <v>0</v>
      </c>
      <c r="D45" s="78">
        <f>'Balance N-1'!L48</f>
        <v>0</v>
      </c>
      <c r="E45" s="78">
        <f>'Balance N-1'!M48</f>
        <v>0</v>
      </c>
      <c r="F45" s="78">
        <f>'Balance N-1'!N48</f>
        <v>0</v>
      </c>
      <c r="G45" s="78">
        <f>'Balance N-1'!O48</f>
        <v>0</v>
      </c>
      <c r="H45" s="78">
        <f>'Balance N-1'!P48</f>
        <v>0</v>
      </c>
      <c r="I45" s="79">
        <f t="shared" si="0"/>
        <v>0</v>
      </c>
    </row>
    <row r="46" spans="1:9" ht="20.100000000000001" customHeight="1">
      <c r="A46" s="85">
        <f>'Balance N-1'!I49</f>
        <v>0</v>
      </c>
      <c r="B46" s="75">
        <f>'Balance N-1'!J49</f>
        <v>0</v>
      </c>
      <c r="C46" s="78">
        <f>'Balance N-1'!K49</f>
        <v>0</v>
      </c>
      <c r="D46" s="78">
        <f>'Balance N-1'!L49</f>
        <v>0</v>
      </c>
      <c r="E46" s="78">
        <f>'Balance N-1'!M49</f>
        <v>0</v>
      </c>
      <c r="F46" s="78">
        <f>'Balance N-1'!N49</f>
        <v>0</v>
      </c>
      <c r="G46" s="78">
        <f>'Balance N-1'!O49</f>
        <v>0</v>
      </c>
      <c r="H46" s="78">
        <f>'Balance N-1'!P49</f>
        <v>0</v>
      </c>
      <c r="I46" s="79">
        <f t="shared" si="0"/>
        <v>0</v>
      </c>
    </row>
    <row r="47" spans="1:9" ht="20.100000000000001" customHeight="1">
      <c r="A47" s="85">
        <f>'Balance N-1'!I50</f>
        <v>0</v>
      </c>
      <c r="B47" s="75">
        <f>'Balance N-1'!J50</f>
        <v>0</v>
      </c>
      <c r="C47" s="78">
        <f>'Balance N-1'!K50</f>
        <v>0</v>
      </c>
      <c r="D47" s="78">
        <f>'Balance N-1'!L50</f>
        <v>0</v>
      </c>
      <c r="E47" s="78">
        <f>'Balance N-1'!M50</f>
        <v>0</v>
      </c>
      <c r="F47" s="78">
        <f>'Balance N-1'!N50</f>
        <v>0</v>
      </c>
      <c r="G47" s="78">
        <f>'Balance N-1'!O50</f>
        <v>0</v>
      </c>
      <c r="H47" s="78">
        <f>'Balance N-1'!P50</f>
        <v>0</v>
      </c>
      <c r="I47" s="79">
        <f t="shared" si="0"/>
        <v>0</v>
      </c>
    </row>
    <row r="48" spans="1:9" ht="20.100000000000001" customHeight="1">
      <c r="A48" s="85">
        <f>'Balance N-1'!I51</f>
        <v>0</v>
      </c>
      <c r="B48" s="75">
        <f>'Balance N-1'!J51</f>
        <v>0</v>
      </c>
      <c r="C48" s="78">
        <f>'Balance N-1'!K51</f>
        <v>0</v>
      </c>
      <c r="D48" s="78">
        <f>'Balance N-1'!L51</f>
        <v>0</v>
      </c>
      <c r="E48" s="78">
        <f>'Balance N-1'!M51</f>
        <v>0</v>
      </c>
      <c r="F48" s="78">
        <f>'Balance N-1'!N51</f>
        <v>0</v>
      </c>
      <c r="G48" s="78">
        <f>'Balance N-1'!O51</f>
        <v>0</v>
      </c>
      <c r="H48" s="78">
        <f>'Balance N-1'!P51</f>
        <v>0</v>
      </c>
      <c r="I48" s="79">
        <f t="shared" si="0"/>
        <v>0</v>
      </c>
    </row>
    <row r="49" spans="1:9" ht="20.100000000000001" customHeight="1">
      <c r="A49" s="85">
        <f>'Balance N-1'!I52</f>
        <v>0</v>
      </c>
      <c r="B49" s="75">
        <f>'Balance N-1'!J52</f>
        <v>0</v>
      </c>
      <c r="C49" s="78">
        <f>'Balance N-1'!K52</f>
        <v>0</v>
      </c>
      <c r="D49" s="78">
        <f>'Balance N-1'!L52</f>
        <v>0</v>
      </c>
      <c r="E49" s="78">
        <f>'Balance N-1'!M52</f>
        <v>0</v>
      </c>
      <c r="F49" s="78">
        <f>'Balance N-1'!N52</f>
        <v>0</v>
      </c>
      <c r="G49" s="78">
        <f>'Balance N-1'!O52</f>
        <v>0</v>
      </c>
      <c r="H49" s="78">
        <f>'Balance N-1'!P52</f>
        <v>0</v>
      </c>
      <c r="I49" s="79">
        <f t="shared" si="0"/>
        <v>0</v>
      </c>
    </row>
    <row r="50" spans="1:9" ht="20.100000000000001" customHeight="1">
      <c r="A50" s="85">
        <f>'Balance N-1'!I53</f>
        <v>0</v>
      </c>
      <c r="B50" s="75">
        <f>'Balance N-1'!J53</f>
        <v>0</v>
      </c>
      <c r="C50" s="78">
        <f>'Balance N-1'!K53</f>
        <v>0</v>
      </c>
      <c r="D50" s="78">
        <f>'Balance N-1'!L53</f>
        <v>0</v>
      </c>
      <c r="E50" s="78">
        <f>'Balance N-1'!M53</f>
        <v>0</v>
      </c>
      <c r="F50" s="78">
        <f>'Balance N-1'!N53</f>
        <v>0</v>
      </c>
      <c r="G50" s="78">
        <f>'Balance N-1'!O53</f>
        <v>0</v>
      </c>
      <c r="H50" s="78">
        <f>'Balance N-1'!P53</f>
        <v>0</v>
      </c>
      <c r="I50" s="79">
        <f t="shared" si="0"/>
        <v>0</v>
      </c>
    </row>
    <row r="51" spans="1:9" ht="20.100000000000001" customHeight="1">
      <c r="A51" s="85">
        <f>'Balance N-1'!I54</f>
        <v>0</v>
      </c>
      <c r="B51" s="75">
        <f>'Balance N-1'!J54</f>
        <v>0</v>
      </c>
      <c r="C51" s="78">
        <f>'Balance N-1'!K54</f>
        <v>0</v>
      </c>
      <c r="D51" s="78">
        <f>'Balance N-1'!L54</f>
        <v>0</v>
      </c>
      <c r="E51" s="78">
        <f>'Balance N-1'!M54</f>
        <v>0</v>
      </c>
      <c r="F51" s="78">
        <f>'Balance N-1'!N54</f>
        <v>0</v>
      </c>
      <c r="G51" s="78">
        <f>'Balance N-1'!O54</f>
        <v>0</v>
      </c>
      <c r="H51" s="78">
        <f>'Balance N-1'!P54</f>
        <v>0</v>
      </c>
      <c r="I51" s="79">
        <f t="shared" si="0"/>
        <v>0</v>
      </c>
    </row>
    <row r="52" spans="1:9" ht="20.100000000000001" customHeight="1">
      <c r="A52" s="85">
        <f>'Balance N-1'!I55</f>
        <v>0</v>
      </c>
      <c r="B52" s="75">
        <f>'Balance N-1'!J55</f>
        <v>0</v>
      </c>
      <c r="C52" s="78">
        <f>'Balance N-1'!K55</f>
        <v>0</v>
      </c>
      <c r="D52" s="78">
        <f>'Balance N-1'!L55</f>
        <v>0</v>
      </c>
      <c r="E52" s="78">
        <f>'Balance N-1'!M55</f>
        <v>0</v>
      </c>
      <c r="F52" s="78">
        <f>'Balance N-1'!N55</f>
        <v>0</v>
      </c>
      <c r="G52" s="78">
        <f>'Balance N-1'!O55</f>
        <v>0</v>
      </c>
      <c r="H52" s="78">
        <f>'Balance N-1'!P55</f>
        <v>0</v>
      </c>
      <c r="I52" s="79">
        <f t="shared" si="0"/>
        <v>0</v>
      </c>
    </row>
    <row r="53" spans="1:9" ht="20.100000000000001" customHeight="1">
      <c r="A53" s="85">
        <f>'Balance N-1'!I56</f>
        <v>0</v>
      </c>
      <c r="B53" s="75">
        <f>'Balance N-1'!J56</f>
        <v>0</v>
      </c>
      <c r="C53" s="78">
        <f>'Balance N-1'!K56</f>
        <v>0</v>
      </c>
      <c r="D53" s="78">
        <f>'Balance N-1'!L56</f>
        <v>0</v>
      </c>
      <c r="E53" s="78">
        <f>'Balance N-1'!M56</f>
        <v>0</v>
      </c>
      <c r="F53" s="78">
        <f>'Balance N-1'!N56</f>
        <v>0</v>
      </c>
      <c r="G53" s="78">
        <f>'Balance N-1'!O56</f>
        <v>0</v>
      </c>
      <c r="H53" s="78">
        <f>'Balance N-1'!P56</f>
        <v>0</v>
      </c>
      <c r="I53" s="79">
        <f t="shared" si="0"/>
        <v>0</v>
      </c>
    </row>
    <row r="54" spans="1:9" ht="20.100000000000001" customHeight="1">
      <c r="A54" s="85">
        <f>'Balance N-1'!I57</f>
        <v>0</v>
      </c>
      <c r="B54" s="75">
        <f>'Balance N-1'!J57</f>
        <v>0</v>
      </c>
      <c r="C54" s="78">
        <f>'Balance N-1'!K57</f>
        <v>0</v>
      </c>
      <c r="D54" s="78">
        <f>'Balance N-1'!L57</f>
        <v>0</v>
      </c>
      <c r="E54" s="78">
        <f>'Balance N-1'!M57</f>
        <v>0</v>
      </c>
      <c r="F54" s="78">
        <f>'Balance N-1'!N57</f>
        <v>0</v>
      </c>
      <c r="G54" s="78">
        <f>'Balance N-1'!O57</f>
        <v>0</v>
      </c>
      <c r="H54" s="78">
        <f>'Balance N-1'!P57</f>
        <v>0</v>
      </c>
      <c r="I54" s="79">
        <f t="shared" si="0"/>
        <v>0</v>
      </c>
    </row>
    <row r="55" spans="1:9" ht="20.100000000000001" customHeight="1">
      <c r="A55" s="85">
        <f>'Balance N-1'!I58</f>
        <v>0</v>
      </c>
      <c r="B55" s="75">
        <f>'Balance N-1'!J58</f>
        <v>0</v>
      </c>
      <c r="C55" s="78">
        <f>'Balance N-1'!K58</f>
        <v>0</v>
      </c>
      <c r="D55" s="78">
        <f>'Balance N-1'!L58</f>
        <v>0</v>
      </c>
      <c r="E55" s="78">
        <f>'Balance N-1'!M58</f>
        <v>0</v>
      </c>
      <c r="F55" s="78">
        <f>'Balance N-1'!N58</f>
        <v>0</v>
      </c>
      <c r="G55" s="78">
        <f>'Balance N-1'!O58</f>
        <v>0</v>
      </c>
      <c r="H55" s="78">
        <f>'Balance N-1'!P58</f>
        <v>0</v>
      </c>
      <c r="I55" s="79">
        <f t="shared" si="0"/>
        <v>0</v>
      </c>
    </row>
    <row r="56" spans="1:9" ht="20.100000000000001" customHeight="1">
      <c r="A56" s="85">
        <f>'Balance N-1'!I59</f>
        <v>0</v>
      </c>
      <c r="B56" s="75">
        <f>'Balance N-1'!J59</f>
        <v>0</v>
      </c>
      <c r="C56" s="78">
        <f>'Balance N-1'!K59</f>
        <v>0</v>
      </c>
      <c r="D56" s="78">
        <f>'Balance N-1'!L59</f>
        <v>0</v>
      </c>
      <c r="E56" s="78">
        <f>'Balance N-1'!M59</f>
        <v>0</v>
      </c>
      <c r="F56" s="78">
        <f>'Balance N-1'!N59</f>
        <v>0</v>
      </c>
      <c r="G56" s="78">
        <f>'Balance N-1'!O59</f>
        <v>0</v>
      </c>
      <c r="H56" s="78">
        <f>'Balance N-1'!P59</f>
        <v>0</v>
      </c>
      <c r="I56" s="79">
        <f t="shared" si="0"/>
        <v>0</v>
      </c>
    </row>
    <row r="57" spans="1:9" ht="20.100000000000001" customHeight="1">
      <c r="A57" s="85">
        <f>'Balance N-1'!I60</f>
        <v>0</v>
      </c>
      <c r="B57" s="75">
        <f>'Balance N-1'!J60</f>
        <v>0</v>
      </c>
      <c r="C57" s="78">
        <f>'Balance N-1'!K60</f>
        <v>0</v>
      </c>
      <c r="D57" s="78">
        <f>'Balance N-1'!L60</f>
        <v>0</v>
      </c>
      <c r="E57" s="78">
        <f>'Balance N-1'!M60</f>
        <v>0</v>
      </c>
      <c r="F57" s="78">
        <f>'Balance N-1'!N60</f>
        <v>0</v>
      </c>
      <c r="G57" s="78">
        <f>'Balance N-1'!O60</f>
        <v>0</v>
      </c>
      <c r="H57" s="78">
        <f>'Balance N-1'!P60</f>
        <v>0</v>
      </c>
      <c r="I57" s="79">
        <f>(C57-D57)+(E57-F57)-(G57-H57)</f>
        <v>0</v>
      </c>
    </row>
    <row r="58" spans="1:9" ht="20.100000000000001" customHeight="1">
      <c r="A58" s="85">
        <f>'Balance N-1'!I61</f>
        <v>0</v>
      </c>
      <c r="B58" s="75">
        <f>'Balance N-1'!J61</f>
        <v>0</v>
      </c>
      <c r="C58" s="78">
        <f>'Balance N-1'!K61</f>
        <v>0</v>
      </c>
      <c r="D58" s="78">
        <f>'Balance N-1'!L61</f>
        <v>0</v>
      </c>
      <c r="E58" s="78">
        <f>'Balance N-1'!M61</f>
        <v>0</v>
      </c>
      <c r="F58" s="78">
        <f>'Balance N-1'!N61</f>
        <v>0</v>
      </c>
      <c r="G58" s="78">
        <f>'Balance N-1'!O61</f>
        <v>0</v>
      </c>
      <c r="H58" s="78">
        <f>'Balance N-1'!P61</f>
        <v>0</v>
      </c>
      <c r="I58" s="79">
        <f t="shared" si="0"/>
        <v>0</v>
      </c>
    </row>
    <row r="59" spans="1:9" ht="20.100000000000001" customHeight="1">
      <c r="A59" s="85">
        <f>'Balance N-1'!I62</f>
        <v>0</v>
      </c>
      <c r="B59" s="75">
        <f>'Balance N-1'!J62</f>
        <v>0</v>
      </c>
      <c r="C59" s="78">
        <f>'Balance N-1'!K62</f>
        <v>0</v>
      </c>
      <c r="D59" s="78">
        <f>'Balance N-1'!L62</f>
        <v>0</v>
      </c>
      <c r="E59" s="78">
        <f>'Balance N-1'!M62</f>
        <v>0</v>
      </c>
      <c r="F59" s="78">
        <f>'Balance N-1'!N62</f>
        <v>0</v>
      </c>
      <c r="G59" s="78">
        <f>'Balance N-1'!O62</f>
        <v>0</v>
      </c>
      <c r="H59" s="78">
        <f>'Balance N-1'!P62</f>
        <v>0</v>
      </c>
      <c r="I59" s="79">
        <f t="shared" si="0"/>
        <v>0</v>
      </c>
    </row>
    <row r="60" spans="1:9" ht="20.100000000000001" customHeight="1">
      <c r="A60" s="85">
        <f>'Balance N-1'!I63</f>
        <v>0</v>
      </c>
      <c r="B60" s="75">
        <f>'Balance N-1'!J63</f>
        <v>0</v>
      </c>
      <c r="C60" s="78">
        <f>'Balance N-1'!K63</f>
        <v>0</v>
      </c>
      <c r="D60" s="78">
        <f>'Balance N-1'!L63</f>
        <v>0</v>
      </c>
      <c r="E60" s="78">
        <f>'Balance N-1'!M63</f>
        <v>0</v>
      </c>
      <c r="F60" s="78">
        <f>'Balance N-1'!N63</f>
        <v>0</v>
      </c>
      <c r="G60" s="78">
        <f>'Balance N-1'!O63</f>
        <v>0</v>
      </c>
      <c r="H60" s="78">
        <f>'Balance N-1'!P63</f>
        <v>0</v>
      </c>
      <c r="I60" s="79">
        <f t="shared" si="0"/>
        <v>0</v>
      </c>
    </row>
    <row r="61" spans="1:9" ht="20.100000000000001" customHeight="1">
      <c r="A61" s="85">
        <f>'Balance N-1'!I64</f>
        <v>0</v>
      </c>
      <c r="B61" s="75">
        <f>'Balance N-1'!J64</f>
        <v>0</v>
      </c>
      <c r="C61" s="78">
        <f>'Balance N-1'!K64</f>
        <v>0</v>
      </c>
      <c r="D61" s="78">
        <f>'Balance N-1'!L64</f>
        <v>0</v>
      </c>
      <c r="E61" s="78">
        <f>'Balance N-1'!M64</f>
        <v>0</v>
      </c>
      <c r="F61" s="78">
        <f>'Balance N-1'!N64</f>
        <v>0</v>
      </c>
      <c r="G61" s="78">
        <f>'Balance N-1'!O64</f>
        <v>0</v>
      </c>
      <c r="H61" s="78">
        <f>'Balance N-1'!P64</f>
        <v>0</v>
      </c>
      <c r="I61" s="79">
        <f t="shared" si="0"/>
        <v>0</v>
      </c>
    </row>
    <row r="62" spans="1:9" ht="20.100000000000001" customHeight="1">
      <c r="A62" s="85">
        <f>'Balance N-1'!I65</f>
        <v>0</v>
      </c>
      <c r="B62" s="75">
        <f>'Balance N-1'!J65</f>
        <v>0</v>
      </c>
      <c r="C62" s="78">
        <f>'Balance N-1'!K65</f>
        <v>0</v>
      </c>
      <c r="D62" s="78">
        <f>'Balance N-1'!L65</f>
        <v>0</v>
      </c>
      <c r="E62" s="78">
        <f>'Balance N-1'!M65</f>
        <v>0</v>
      </c>
      <c r="F62" s="78">
        <f>'Balance N-1'!N65</f>
        <v>0</v>
      </c>
      <c r="G62" s="78">
        <f>'Balance N-1'!O65</f>
        <v>0</v>
      </c>
      <c r="H62" s="78">
        <f>'Balance N-1'!P65</f>
        <v>0</v>
      </c>
      <c r="I62" s="79">
        <f t="shared" si="0"/>
        <v>0</v>
      </c>
    </row>
    <row r="63" spans="1:9" ht="20.100000000000001" customHeight="1">
      <c r="A63" s="85">
        <f>'Balance N-1'!I66</f>
        <v>0</v>
      </c>
      <c r="B63" s="75">
        <f>'Balance N-1'!J66</f>
        <v>0</v>
      </c>
      <c r="C63" s="78">
        <f>'Balance N-1'!K66</f>
        <v>0</v>
      </c>
      <c r="D63" s="78">
        <f>'Balance N-1'!L66</f>
        <v>0</v>
      </c>
      <c r="E63" s="78">
        <f>'Balance N-1'!M66</f>
        <v>0</v>
      </c>
      <c r="F63" s="78">
        <f>'Balance N-1'!N66</f>
        <v>0</v>
      </c>
      <c r="G63" s="78">
        <f>'Balance N-1'!O66</f>
        <v>0</v>
      </c>
      <c r="H63" s="78">
        <f>'Balance N-1'!P66</f>
        <v>0</v>
      </c>
      <c r="I63" s="79">
        <f t="shared" si="0"/>
        <v>0</v>
      </c>
    </row>
    <row r="64" spans="1:9" ht="20.100000000000001" customHeight="1">
      <c r="A64" s="85">
        <f>'Balance N-1'!I67</f>
        <v>0</v>
      </c>
      <c r="B64" s="75">
        <f>'Balance N-1'!J67</f>
        <v>0</v>
      </c>
      <c r="C64" s="78">
        <f>'Balance N-1'!K67</f>
        <v>0</v>
      </c>
      <c r="D64" s="78">
        <f>'Balance N-1'!L67</f>
        <v>0</v>
      </c>
      <c r="E64" s="78">
        <f>'Balance N-1'!M67</f>
        <v>0</v>
      </c>
      <c r="F64" s="78">
        <f>'Balance N-1'!N67</f>
        <v>0</v>
      </c>
      <c r="G64" s="78">
        <f>'Balance N-1'!O67</f>
        <v>0</v>
      </c>
      <c r="H64" s="78">
        <f>'Balance N-1'!P67</f>
        <v>0</v>
      </c>
      <c r="I64" s="79">
        <f t="shared" si="0"/>
        <v>0</v>
      </c>
    </row>
    <row r="65" spans="1:9" ht="20.100000000000001" customHeight="1">
      <c r="A65" s="85">
        <f>'Balance N-1'!I68</f>
        <v>0</v>
      </c>
      <c r="B65" s="75">
        <f>'Balance N-1'!J68</f>
        <v>0</v>
      </c>
      <c r="C65" s="78">
        <f>'Balance N-1'!K68</f>
        <v>0</v>
      </c>
      <c r="D65" s="78">
        <f>'Balance N-1'!L68</f>
        <v>0</v>
      </c>
      <c r="E65" s="78">
        <f>'Balance N-1'!M68</f>
        <v>0</v>
      </c>
      <c r="F65" s="78">
        <f>'Balance N-1'!N68</f>
        <v>0</v>
      </c>
      <c r="G65" s="78">
        <f>'Balance N-1'!O68</f>
        <v>0</v>
      </c>
      <c r="H65" s="78">
        <f>'Balance N-1'!P68</f>
        <v>0</v>
      </c>
      <c r="I65" s="79">
        <f t="shared" si="0"/>
        <v>0</v>
      </c>
    </row>
    <row r="66" spans="1:9" ht="20.100000000000001" customHeight="1">
      <c r="A66" s="85">
        <f>'Balance N-1'!I69</f>
        <v>0</v>
      </c>
      <c r="B66" s="75">
        <f>'Balance N-1'!J69</f>
        <v>0</v>
      </c>
      <c r="C66" s="78">
        <f>'Balance N-1'!K69</f>
        <v>0</v>
      </c>
      <c r="D66" s="78">
        <f>'Balance N-1'!L69</f>
        <v>0</v>
      </c>
      <c r="E66" s="78">
        <f>'Balance N-1'!M69</f>
        <v>0</v>
      </c>
      <c r="F66" s="78">
        <f>'Balance N-1'!N69</f>
        <v>0</v>
      </c>
      <c r="G66" s="78">
        <f>'Balance N-1'!O69</f>
        <v>0</v>
      </c>
      <c r="H66" s="78">
        <f>'Balance N-1'!P69</f>
        <v>0</v>
      </c>
      <c r="I66" s="79">
        <f t="shared" si="0"/>
        <v>0</v>
      </c>
    </row>
    <row r="67" spans="1:9" ht="20.100000000000001" customHeight="1">
      <c r="A67" s="85">
        <f>'Balance N-1'!I70</f>
        <v>0</v>
      </c>
      <c r="B67" s="75">
        <f>'Balance N-1'!J70</f>
        <v>0</v>
      </c>
      <c r="C67" s="78">
        <f>'Balance N-1'!K70</f>
        <v>0</v>
      </c>
      <c r="D67" s="78">
        <f>'Balance N-1'!L70</f>
        <v>0</v>
      </c>
      <c r="E67" s="78">
        <f>'Balance N-1'!M70</f>
        <v>0</v>
      </c>
      <c r="F67" s="78">
        <f>'Balance N-1'!N70</f>
        <v>0</v>
      </c>
      <c r="G67" s="78">
        <f>'Balance N-1'!O70</f>
        <v>0</v>
      </c>
      <c r="H67" s="78">
        <f>'Balance N-1'!P70</f>
        <v>0</v>
      </c>
      <c r="I67" s="79">
        <f t="shared" ref="I67:I130" si="1">(C67-D67)+(E67-F67)-(G67-H67)</f>
        <v>0</v>
      </c>
    </row>
    <row r="68" spans="1:9" ht="20.100000000000001" customHeight="1">
      <c r="A68" s="85">
        <f>'Balance N-1'!I71</f>
        <v>0</v>
      </c>
      <c r="B68" s="75">
        <f>'Balance N-1'!J71</f>
        <v>0</v>
      </c>
      <c r="C68" s="78">
        <f>'Balance N-1'!K71</f>
        <v>0</v>
      </c>
      <c r="D68" s="78">
        <f>'Balance N-1'!L71</f>
        <v>0</v>
      </c>
      <c r="E68" s="78">
        <f>'Balance N-1'!M71</f>
        <v>0</v>
      </c>
      <c r="F68" s="78">
        <f>'Balance N-1'!N71</f>
        <v>0</v>
      </c>
      <c r="G68" s="78">
        <f>'Balance N-1'!O71</f>
        <v>0</v>
      </c>
      <c r="H68" s="78">
        <f>'Balance N-1'!P71</f>
        <v>0</v>
      </c>
      <c r="I68" s="79">
        <f t="shared" si="1"/>
        <v>0</v>
      </c>
    </row>
    <row r="69" spans="1:9" ht="20.100000000000001" customHeight="1">
      <c r="A69" s="85">
        <f>'Balance N-1'!I72</f>
        <v>0</v>
      </c>
      <c r="B69" s="75">
        <f>'Balance N-1'!J72</f>
        <v>0</v>
      </c>
      <c r="C69" s="78">
        <f>'Balance N-1'!K72</f>
        <v>0</v>
      </c>
      <c r="D69" s="78">
        <f>'Balance N-1'!L72</f>
        <v>0</v>
      </c>
      <c r="E69" s="78">
        <f>'Balance N-1'!M72</f>
        <v>0</v>
      </c>
      <c r="F69" s="78">
        <f>'Balance N-1'!N72</f>
        <v>0</v>
      </c>
      <c r="G69" s="78">
        <f>'Balance N-1'!O72</f>
        <v>0</v>
      </c>
      <c r="H69" s="78">
        <f>'Balance N-1'!P72</f>
        <v>0</v>
      </c>
      <c r="I69" s="79">
        <f t="shared" si="1"/>
        <v>0</v>
      </c>
    </row>
    <row r="70" spans="1:9" ht="20.100000000000001" customHeight="1">
      <c r="A70" s="85">
        <f>'Balance N-1'!I73</f>
        <v>0</v>
      </c>
      <c r="B70" s="75">
        <f>'Balance N-1'!J73</f>
        <v>0</v>
      </c>
      <c r="C70" s="78">
        <f>'Balance N-1'!K73</f>
        <v>0</v>
      </c>
      <c r="D70" s="78">
        <f>'Balance N-1'!L73</f>
        <v>0</v>
      </c>
      <c r="E70" s="78">
        <f>'Balance N-1'!M73</f>
        <v>0</v>
      </c>
      <c r="F70" s="78">
        <f>'Balance N-1'!N73</f>
        <v>0</v>
      </c>
      <c r="G70" s="78">
        <f>'Balance N-1'!O73</f>
        <v>0</v>
      </c>
      <c r="H70" s="78">
        <f>'Balance N-1'!P73</f>
        <v>0</v>
      </c>
      <c r="I70" s="79">
        <f t="shared" si="1"/>
        <v>0</v>
      </c>
    </row>
    <row r="71" spans="1:9" ht="20.100000000000001" customHeight="1">
      <c r="A71" s="85">
        <f>'Balance N-1'!I74</f>
        <v>0</v>
      </c>
      <c r="B71" s="75">
        <f>'Balance N-1'!J74</f>
        <v>0</v>
      </c>
      <c r="C71" s="78">
        <f>'Balance N-1'!K74</f>
        <v>0</v>
      </c>
      <c r="D71" s="78">
        <f>'Balance N-1'!L74</f>
        <v>0</v>
      </c>
      <c r="E71" s="78">
        <f>'Balance N-1'!M74</f>
        <v>0</v>
      </c>
      <c r="F71" s="78">
        <f>'Balance N-1'!N74</f>
        <v>0</v>
      </c>
      <c r="G71" s="78">
        <f>'Balance N-1'!O74</f>
        <v>0</v>
      </c>
      <c r="H71" s="78">
        <f>'Balance N-1'!P74</f>
        <v>0</v>
      </c>
      <c r="I71" s="79">
        <f t="shared" si="1"/>
        <v>0</v>
      </c>
    </row>
    <row r="72" spans="1:9" ht="20.100000000000001" customHeight="1">
      <c r="A72" s="85">
        <f>'Balance N-1'!I75</f>
        <v>0</v>
      </c>
      <c r="B72" s="75">
        <f>'Balance N-1'!J75</f>
        <v>0</v>
      </c>
      <c r="C72" s="78">
        <f>'Balance N-1'!K75</f>
        <v>0</v>
      </c>
      <c r="D72" s="78">
        <f>'Balance N-1'!L75</f>
        <v>0</v>
      </c>
      <c r="E72" s="78">
        <f>'Balance N-1'!M75</f>
        <v>0</v>
      </c>
      <c r="F72" s="78">
        <f>'Balance N-1'!N75</f>
        <v>0</v>
      </c>
      <c r="G72" s="78">
        <f>'Balance N-1'!O75</f>
        <v>0</v>
      </c>
      <c r="H72" s="78">
        <f>'Balance N-1'!P75</f>
        <v>0</v>
      </c>
      <c r="I72" s="79">
        <f t="shared" si="1"/>
        <v>0</v>
      </c>
    </row>
    <row r="73" spans="1:9" ht="20.100000000000001" customHeight="1">
      <c r="A73" s="85">
        <f>'Balance N-1'!I76</f>
        <v>0</v>
      </c>
      <c r="B73" s="75">
        <f>'Balance N-1'!J76</f>
        <v>0</v>
      </c>
      <c r="C73" s="78">
        <f>'Balance N-1'!K76</f>
        <v>0</v>
      </c>
      <c r="D73" s="78">
        <f>'Balance N-1'!L76</f>
        <v>0</v>
      </c>
      <c r="E73" s="78">
        <f>'Balance N-1'!M76</f>
        <v>0</v>
      </c>
      <c r="F73" s="78">
        <f>'Balance N-1'!N76</f>
        <v>0</v>
      </c>
      <c r="G73" s="78">
        <f>'Balance N-1'!O76</f>
        <v>0</v>
      </c>
      <c r="H73" s="78">
        <f>'Balance N-1'!P76</f>
        <v>0</v>
      </c>
      <c r="I73" s="79">
        <f t="shared" si="1"/>
        <v>0</v>
      </c>
    </row>
    <row r="74" spans="1:9" ht="20.100000000000001" customHeight="1">
      <c r="A74" s="85">
        <f>'Balance N-1'!I77</f>
        <v>0</v>
      </c>
      <c r="B74" s="75">
        <f>'Balance N-1'!J77</f>
        <v>0</v>
      </c>
      <c r="C74" s="78">
        <f>'Balance N-1'!K77</f>
        <v>0</v>
      </c>
      <c r="D74" s="78">
        <f>'Balance N-1'!L77</f>
        <v>0</v>
      </c>
      <c r="E74" s="78">
        <f>'Balance N-1'!M77</f>
        <v>0</v>
      </c>
      <c r="F74" s="78">
        <f>'Balance N-1'!N77</f>
        <v>0</v>
      </c>
      <c r="G74" s="78">
        <f>'Balance N-1'!O77</f>
        <v>0</v>
      </c>
      <c r="H74" s="78">
        <f>'Balance N-1'!P77</f>
        <v>0</v>
      </c>
      <c r="I74" s="79">
        <f t="shared" si="1"/>
        <v>0</v>
      </c>
    </row>
    <row r="75" spans="1:9" ht="20.100000000000001" customHeight="1">
      <c r="A75" s="85">
        <f>'Balance N-1'!I78</f>
        <v>0</v>
      </c>
      <c r="B75" s="75">
        <f>'Balance N-1'!J78</f>
        <v>0</v>
      </c>
      <c r="C75" s="78">
        <f>'Balance N-1'!K78</f>
        <v>0</v>
      </c>
      <c r="D75" s="78">
        <f>'Balance N-1'!L78</f>
        <v>0</v>
      </c>
      <c r="E75" s="78">
        <f>'Balance N-1'!M78</f>
        <v>0</v>
      </c>
      <c r="F75" s="78">
        <f>'Balance N-1'!N78</f>
        <v>0</v>
      </c>
      <c r="G75" s="78">
        <f>'Balance N-1'!O78</f>
        <v>0</v>
      </c>
      <c r="H75" s="78">
        <f>'Balance N-1'!P78</f>
        <v>0</v>
      </c>
      <c r="I75" s="79">
        <f t="shared" si="1"/>
        <v>0</v>
      </c>
    </row>
    <row r="76" spans="1:9" ht="20.100000000000001" customHeight="1">
      <c r="A76" s="85">
        <f>'Balance N-1'!I79</f>
        <v>0</v>
      </c>
      <c r="B76" s="75">
        <f>'Balance N-1'!J79</f>
        <v>0</v>
      </c>
      <c r="C76" s="78">
        <f>'Balance N-1'!K79</f>
        <v>0</v>
      </c>
      <c r="D76" s="78">
        <f>'Balance N-1'!L79</f>
        <v>0</v>
      </c>
      <c r="E76" s="78">
        <f>'Balance N-1'!M79</f>
        <v>0</v>
      </c>
      <c r="F76" s="78">
        <f>'Balance N-1'!N79</f>
        <v>0</v>
      </c>
      <c r="G76" s="78">
        <f>'Balance N-1'!O79</f>
        <v>0</v>
      </c>
      <c r="H76" s="78">
        <f>'Balance N-1'!P79</f>
        <v>0</v>
      </c>
      <c r="I76" s="79">
        <f t="shared" si="1"/>
        <v>0</v>
      </c>
    </row>
    <row r="77" spans="1:9" ht="20.100000000000001" customHeight="1">
      <c r="A77" s="85">
        <f>'Balance N-1'!I80</f>
        <v>0</v>
      </c>
      <c r="B77" s="75">
        <f>'Balance N-1'!J80</f>
        <v>0</v>
      </c>
      <c r="C77" s="78">
        <f>'Balance N-1'!K80</f>
        <v>0</v>
      </c>
      <c r="D77" s="78">
        <f>'Balance N-1'!L80</f>
        <v>0</v>
      </c>
      <c r="E77" s="78">
        <f>'Balance N-1'!M80</f>
        <v>0</v>
      </c>
      <c r="F77" s="78">
        <f>'Balance N-1'!N80</f>
        <v>0</v>
      </c>
      <c r="G77" s="78">
        <f>'Balance N-1'!O80</f>
        <v>0</v>
      </c>
      <c r="H77" s="78">
        <f>'Balance N-1'!P80</f>
        <v>0</v>
      </c>
      <c r="I77" s="79">
        <f t="shared" si="1"/>
        <v>0</v>
      </c>
    </row>
    <row r="78" spans="1:9" ht="20.100000000000001" customHeight="1">
      <c r="A78" s="85">
        <f>'Balance N-1'!I81</f>
        <v>0</v>
      </c>
      <c r="B78" s="75">
        <f>'Balance N-1'!J81</f>
        <v>0</v>
      </c>
      <c r="C78" s="78">
        <f>'Balance N-1'!K81</f>
        <v>0</v>
      </c>
      <c r="D78" s="78">
        <f>'Balance N-1'!L81</f>
        <v>0</v>
      </c>
      <c r="E78" s="78">
        <f>'Balance N-1'!M81</f>
        <v>0</v>
      </c>
      <c r="F78" s="78">
        <f>'Balance N-1'!N81</f>
        <v>0</v>
      </c>
      <c r="G78" s="78">
        <f>'Balance N-1'!O81</f>
        <v>0</v>
      </c>
      <c r="H78" s="78">
        <f>'Balance N-1'!P81</f>
        <v>0</v>
      </c>
      <c r="I78" s="79">
        <f t="shared" si="1"/>
        <v>0</v>
      </c>
    </row>
    <row r="79" spans="1:9" ht="20.100000000000001" customHeight="1">
      <c r="A79" s="85">
        <f>'Balance N-1'!I82</f>
        <v>0</v>
      </c>
      <c r="B79" s="75">
        <f>'Balance N-1'!J82</f>
        <v>0</v>
      </c>
      <c r="C79" s="78">
        <f>'Balance N-1'!K82</f>
        <v>0</v>
      </c>
      <c r="D79" s="78">
        <f>'Balance N-1'!L82</f>
        <v>0</v>
      </c>
      <c r="E79" s="78">
        <f>'Balance N-1'!M82</f>
        <v>0</v>
      </c>
      <c r="F79" s="78">
        <f>'Balance N-1'!N82</f>
        <v>0</v>
      </c>
      <c r="G79" s="78">
        <f>'Balance N-1'!O82</f>
        <v>0</v>
      </c>
      <c r="H79" s="78">
        <f>'Balance N-1'!P82</f>
        <v>0</v>
      </c>
      <c r="I79" s="79">
        <f t="shared" si="1"/>
        <v>0</v>
      </c>
    </row>
    <row r="80" spans="1:9" ht="20.100000000000001" customHeight="1">
      <c r="A80" s="85">
        <f>'Balance N-1'!I83</f>
        <v>0</v>
      </c>
      <c r="B80" s="75">
        <f>'Balance N-1'!J83</f>
        <v>0</v>
      </c>
      <c r="C80" s="78">
        <f>'Balance N-1'!K83</f>
        <v>0</v>
      </c>
      <c r="D80" s="78">
        <f>'Balance N-1'!L83</f>
        <v>0</v>
      </c>
      <c r="E80" s="78">
        <f>'Balance N-1'!M83</f>
        <v>0</v>
      </c>
      <c r="F80" s="78">
        <f>'Balance N-1'!N83</f>
        <v>0</v>
      </c>
      <c r="G80" s="78">
        <f>'Balance N-1'!O83</f>
        <v>0</v>
      </c>
      <c r="H80" s="78">
        <f>'Balance N-1'!P83</f>
        <v>0</v>
      </c>
      <c r="I80" s="79">
        <f t="shared" si="1"/>
        <v>0</v>
      </c>
    </row>
    <row r="81" spans="1:9" ht="20.100000000000001" customHeight="1">
      <c r="A81" s="85">
        <f>'Balance N-1'!I84</f>
        <v>0</v>
      </c>
      <c r="B81" s="75">
        <f>'Balance N-1'!J84</f>
        <v>0</v>
      </c>
      <c r="C81" s="78">
        <f>'Balance N-1'!K84</f>
        <v>0</v>
      </c>
      <c r="D81" s="78">
        <f>'Balance N-1'!L84</f>
        <v>0</v>
      </c>
      <c r="E81" s="78">
        <f>'Balance N-1'!M84</f>
        <v>0</v>
      </c>
      <c r="F81" s="78">
        <f>'Balance N-1'!N84</f>
        <v>0</v>
      </c>
      <c r="G81" s="78">
        <f>'Balance N-1'!O84</f>
        <v>0</v>
      </c>
      <c r="H81" s="78">
        <f>'Balance N-1'!P84</f>
        <v>0</v>
      </c>
      <c r="I81" s="79">
        <f t="shared" si="1"/>
        <v>0</v>
      </c>
    </row>
    <row r="82" spans="1:9" ht="20.100000000000001" customHeight="1">
      <c r="A82" s="85">
        <f>'Balance N-1'!I85</f>
        <v>0</v>
      </c>
      <c r="B82" s="75">
        <f>'Balance N-1'!J85</f>
        <v>0</v>
      </c>
      <c r="C82" s="78">
        <f>'Balance N-1'!K85</f>
        <v>0</v>
      </c>
      <c r="D82" s="78">
        <f>'Balance N-1'!L85</f>
        <v>0</v>
      </c>
      <c r="E82" s="78">
        <f>'Balance N-1'!M85</f>
        <v>0</v>
      </c>
      <c r="F82" s="78">
        <f>'Balance N-1'!N85</f>
        <v>0</v>
      </c>
      <c r="G82" s="78">
        <f>'Balance N-1'!O85</f>
        <v>0</v>
      </c>
      <c r="H82" s="78">
        <f>'Balance N-1'!P85</f>
        <v>0</v>
      </c>
      <c r="I82" s="79">
        <f t="shared" si="1"/>
        <v>0</v>
      </c>
    </row>
    <row r="83" spans="1:9" ht="20.100000000000001" customHeight="1">
      <c r="A83" s="85">
        <f>'Balance N-1'!I86</f>
        <v>0</v>
      </c>
      <c r="B83" s="75">
        <f>'Balance N-1'!J86</f>
        <v>0</v>
      </c>
      <c r="C83" s="78">
        <f>'Balance N-1'!K86</f>
        <v>0</v>
      </c>
      <c r="D83" s="78">
        <f>'Balance N-1'!L86</f>
        <v>0</v>
      </c>
      <c r="E83" s="78">
        <f>'Balance N-1'!M86</f>
        <v>0</v>
      </c>
      <c r="F83" s="78">
        <f>'Balance N-1'!N86</f>
        <v>0</v>
      </c>
      <c r="G83" s="78">
        <f>'Balance N-1'!O86</f>
        <v>0</v>
      </c>
      <c r="H83" s="78">
        <f>'Balance N-1'!P86</f>
        <v>0</v>
      </c>
      <c r="I83" s="79">
        <f t="shared" si="1"/>
        <v>0</v>
      </c>
    </row>
    <row r="84" spans="1:9" ht="20.100000000000001" customHeight="1">
      <c r="A84" s="85">
        <f>'Balance N-1'!I87</f>
        <v>0</v>
      </c>
      <c r="B84" s="75">
        <f>'Balance N-1'!J87</f>
        <v>0</v>
      </c>
      <c r="C84" s="78">
        <f>'Balance N-1'!K87</f>
        <v>0</v>
      </c>
      <c r="D84" s="78">
        <f>'Balance N-1'!L87</f>
        <v>0</v>
      </c>
      <c r="E84" s="78">
        <f>'Balance N-1'!M87</f>
        <v>0</v>
      </c>
      <c r="F84" s="78">
        <f>'Balance N-1'!N87</f>
        <v>0</v>
      </c>
      <c r="G84" s="78">
        <f>'Balance N-1'!O87</f>
        <v>0</v>
      </c>
      <c r="H84" s="78">
        <f>'Balance N-1'!P87</f>
        <v>0</v>
      </c>
      <c r="I84" s="79">
        <f t="shared" si="1"/>
        <v>0</v>
      </c>
    </row>
    <row r="85" spans="1:9" ht="20.100000000000001" customHeight="1">
      <c r="A85" s="85">
        <f>'Balance N-1'!I88</f>
        <v>0</v>
      </c>
      <c r="B85" s="75">
        <f>'Balance N-1'!J88</f>
        <v>0</v>
      </c>
      <c r="C85" s="78">
        <f>'Balance N-1'!K88</f>
        <v>0</v>
      </c>
      <c r="D85" s="78">
        <f>'Balance N-1'!L88</f>
        <v>0</v>
      </c>
      <c r="E85" s="78">
        <f>'Balance N-1'!M88</f>
        <v>0</v>
      </c>
      <c r="F85" s="78">
        <f>'Balance N-1'!N88</f>
        <v>0</v>
      </c>
      <c r="G85" s="78">
        <f>'Balance N-1'!O88</f>
        <v>0</v>
      </c>
      <c r="H85" s="78">
        <f>'Balance N-1'!P88</f>
        <v>0</v>
      </c>
      <c r="I85" s="79">
        <f t="shared" si="1"/>
        <v>0</v>
      </c>
    </row>
    <row r="86" spans="1:9" ht="20.100000000000001" customHeight="1">
      <c r="A86" s="85">
        <f>'Balance N-1'!I89</f>
        <v>0</v>
      </c>
      <c r="B86" s="75">
        <f>'Balance N-1'!J89</f>
        <v>0</v>
      </c>
      <c r="C86" s="78">
        <f>'Balance N-1'!K89</f>
        <v>0</v>
      </c>
      <c r="D86" s="78">
        <f>'Balance N-1'!L89</f>
        <v>0</v>
      </c>
      <c r="E86" s="78">
        <f>'Balance N-1'!M89</f>
        <v>0</v>
      </c>
      <c r="F86" s="78">
        <f>'Balance N-1'!N89</f>
        <v>0</v>
      </c>
      <c r="G86" s="78">
        <f>'Balance N-1'!O89</f>
        <v>0</v>
      </c>
      <c r="H86" s="78">
        <f>'Balance N-1'!P89</f>
        <v>0</v>
      </c>
      <c r="I86" s="79">
        <f t="shared" si="1"/>
        <v>0</v>
      </c>
    </row>
    <row r="87" spans="1:9" ht="20.100000000000001" customHeight="1">
      <c r="A87" s="85">
        <f>'Balance N-1'!I90</f>
        <v>0</v>
      </c>
      <c r="B87" s="75">
        <f>'Balance N-1'!J90</f>
        <v>0</v>
      </c>
      <c r="C87" s="78">
        <f>'Balance N-1'!K90</f>
        <v>0</v>
      </c>
      <c r="D87" s="78">
        <f>'Balance N-1'!L90</f>
        <v>0</v>
      </c>
      <c r="E87" s="78">
        <f>'Balance N-1'!M90</f>
        <v>0</v>
      </c>
      <c r="F87" s="78">
        <f>'Balance N-1'!N90</f>
        <v>0</v>
      </c>
      <c r="G87" s="78">
        <f>'Balance N-1'!O90</f>
        <v>0</v>
      </c>
      <c r="H87" s="78">
        <f>'Balance N-1'!P90</f>
        <v>0</v>
      </c>
      <c r="I87" s="79">
        <f t="shared" si="1"/>
        <v>0</v>
      </c>
    </row>
    <row r="88" spans="1:9" ht="20.100000000000001" customHeight="1">
      <c r="A88" s="85">
        <f>'Balance N-1'!I91</f>
        <v>0</v>
      </c>
      <c r="B88" s="75">
        <f>'Balance N-1'!J91</f>
        <v>0</v>
      </c>
      <c r="C88" s="78">
        <f>'Balance N-1'!K91</f>
        <v>0</v>
      </c>
      <c r="D88" s="78">
        <f>'Balance N-1'!L91</f>
        <v>0</v>
      </c>
      <c r="E88" s="78">
        <f>'Balance N-1'!M91</f>
        <v>0</v>
      </c>
      <c r="F88" s="78">
        <f>'Balance N-1'!N91</f>
        <v>0</v>
      </c>
      <c r="G88" s="78">
        <f>'Balance N-1'!O91</f>
        <v>0</v>
      </c>
      <c r="H88" s="78">
        <f>'Balance N-1'!P91</f>
        <v>0</v>
      </c>
      <c r="I88" s="79">
        <f t="shared" si="1"/>
        <v>0</v>
      </c>
    </row>
    <row r="89" spans="1:9" ht="20.100000000000001" customHeight="1">
      <c r="A89" s="85">
        <f>'Balance N-1'!I92</f>
        <v>0</v>
      </c>
      <c r="B89" s="75">
        <f>'Balance N-1'!J92</f>
        <v>0</v>
      </c>
      <c r="C89" s="78">
        <f>'Balance N-1'!K92</f>
        <v>0</v>
      </c>
      <c r="D89" s="78">
        <f>'Balance N-1'!L92</f>
        <v>0</v>
      </c>
      <c r="E89" s="78">
        <f>'Balance N-1'!M92</f>
        <v>0</v>
      </c>
      <c r="F89" s="78">
        <f>'Balance N-1'!N92</f>
        <v>0</v>
      </c>
      <c r="G89" s="78">
        <f>'Balance N-1'!O92</f>
        <v>0</v>
      </c>
      <c r="H89" s="78">
        <f>'Balance N-1'!P92</f>
        <v>0</v>
      </c>
      <c r="I89" s="79">
        <f t="shared" si="1"/>
        <v>0</v>
      </c>
    </row>
    <row r="90" spans="1:9" ht="20.100000000000001" customHeight="1">
      <c r="A90" s="85">
        <f>'Balance N-1'!I93</f>
        <v>0</v>
      </c>
      <c r="B90" s="75">
        <f>'Balance N-1'!J93</f>
        <v>0</v>
      </c>
      <c r="C90" s="78">
        <f>'Balance N-1'!K93</f>
        <v>0</v>
      </c>
      <c r="D90" s="78">
        <f>'Balance N-1'!L93</f>
        <v>0</v>
      </c>
      <c r="E90" s="78">
        <f>'Balance N-1'!M93</f>
        <v>0</v>
      </c>
      <c r="F90" s="78">
        <f>'Balance N-1'!N93</f>
        <v>0</v>
      </c>
      <c r="G90" s="78">
        <f>'Balance N-1'!O93</f>
        <v>0</v>
      </c>
      <c r="H90" s="78">
        <f>'Balance N-1'!P93</f>
        <v>0</v>
      </c>
      <c r="I90" s="79">
        <f t="shared" si="1"/>
        <v>0</v>
      </c>
    </row>
    <row r="91" spans="1:9" ht="20.100000000000001" customHeight="1">
      <c r="A91" s="85">
        <f>'Balance N-1'!I94</f>
        <v>0</v>
      </c>
      <c r="B91" s="75">
        <f>'Balance N-1'!J94</f>
        <v>0</v>
      </c>
      <c r="C91" s="78">
        <f>'Balance N-1'!K94</f>
        <v>0</v>
      </c>
      <c r="D91" s="78">
        <f>'Balance N-1'!L94</f>
        <v>0</v>
      </c>
      <c r="E91" s="78">
        <f>'Balance N-1'!M94</f>
        <v>0</v>
      </c>
      <c r="F91" s="78">
        <f>'Balance N-1'!N94</f>
        <v>0</v>
      </c>
      <c r="G91" s="78">
        <f>'Balance N-1'!O94</f>
        <v>0</v>
      </c>
      <c r="H91" s="78">
        <f>'Balance N-1'!P94</f>
        <v>0</v>
      </c>
      <c r="I91" s="79">
        <f t="shared" si="1"/>
        <v>0</v>
      </c>
    </row>
    <row r="92" spans="1:9" ht="20.100000000000001" customHeight="1">
      <c r="A92" s="85">
        <f>'Balance N-1'!I95</f>
        <v>0</v>
      </c>
      <c r="B92" s="75">
        <f>'Balance N-1'!J95</f>
        <v>0</v>
      </c>
      <c r="C92" s="78">
        <f>'Balance N-1'!K95</f>
        <v>0</v>
      </c>
      <c r="D92" s="78">
        <f>'Balance N-1'!L95</f>
        <v>0</v>
      </c>
      <c r="E92" s="78">
        <f>'Balance N-1'!M95</f>
        <v>0</v>
      </c>
      <c r="F92" s="78">
        <f>'Balance N-1'!N95</f>
        <v>0</v>
      </c>
      <c r="G92" s="78">
        <f>'Balance N-1'!O95</f>
        <v>0</v>
      </c>
      <c r="H92" s="78">
        <f>'Balance N-1'!P95</f>
        <v>0</v>
      </c>
      <c r="I92" s="79">
        <f t="shared" si="1"/>
        <v>0</v>
      </c>
    </row>
    <row r="93" spans="1:9" ht="20.100000000000001" customHeight="1">
      <c r="A93" s="85">
        <f>'Balance N-1'!I96</f>
        <v>0</v>
      </c>
      <c r="B93" s="75">
        <f>'Balance N-1'!J96</f>
        <v>0</v>
      </c>
      <c r="C93" s="78">
        <f>'Balance N-1'!K96</f>
        <v>0</v>
      </c>
      <c r="D93" s="78">
        <f>'Balance N-1'!L96</f>
        <v>0</v>
      </c>
      <c r="E93" s="78">
        <f>'Balance N-1'!M96</f>
        <v>0</v>
      </c>
      <c r="F93" s="78">
        <f>'Balance N-1'!N96</f>
        <v>0</v>
      </c>
      <c r="G93" s="78">
        <f>'Balance N-1'!O96</f>
        <v>0</v>
      </c>
      <c r="H93" s="78">
        <f>'Balance N-1'!P96</f>
        <v>0</v>
      </c>
      <c r="I93" s="79">
        <f t="shared" si="1"/>
        <v>0</v>
      </c>
    </row>
    <row r="94" spans="1:9" ht="20.100000000000001" customHeight="1">
      <c r="A94" s="85">
        <f>'Balance N-1'!I97</f>
        <v>0</v>
      </c>
      <c r="B94" s="75">
        <f>'Balance N-1'!J97</f>
        <v>0</v>
      </c>
      <c r="C94" s="78">
        <f>'Balance N-1'!K97</f>
        <v>0</v>
      </c>
      <c r="D94" s="78">
        <f>'Balance N-1'!L97</f>
        <v>0</v>
      </c>
      <c r="E94" s="78">
        <f>'Balance N-1'!M97</f>
        <v>0</v>
      </c>
      <c r="F94" s="78">
        <f>'Balance N-1'!N97</f>
        <v>0</v>
      </c>
      <c r="G94" s="78">
        <f>'Balance N-1'!O97</f>
        <v>0</v>
      </c>
      <c r="H94" s="78">
        <f>'Balance N-1'!P97</f>
        <v>0</v>
      </c>
      <c r="I94" s="79">
        <f t="shared" si="1"/>
        <v>0</v>
      </c>
    </row>
    <row r="95" spans="1:9" ht="20.100000000000001" customHeight="1">
      <c r="A95" s="85">
        <f>'Balance N-1'!I98</f>
        <v>0</v>
      </c>
      <c r="B95" s="75">
        <f>'Balance N-1'!J98</f>
        <v>0</v>
      </c>
      <c r="C95" s="78">
        <f>'Balance N-1'!K98</f>
        <v>0</v>
      </c>
      <c r="D95" s="78">
        <f>'Balance N-1'!L98</f>
        <v>0</v>
      </c>
      <c r="E95" s="78">
        <f>'Balance N-1'!M98</f>
        <v>0</v>
      </c>
      <c r="F95" s="78">
        <f>'Balance N-1'!N98</f>
        <v>0</v>
      </c>
      <c r="G95" s="78">
        <f>'Balance N-1'!O98</f>
        <v>0</v>
      </c>
      <c r="H95" s="78">
        <f>'Balance N-1'!P98</f>
        <v>0</v>
      </c>
      <c r="I95" s="79">
        <f t="shared" si="1"/>
        <v>0</v>
      </c>
    </row>
    <row r="96" spans="1:9" ht="20.100000000000001" customHeight="1">
      <c r="A96" s="85">
        <f>'Balance N-1'!I99</f>
        <v>0</v>
      </c>
      <c r="B96" s="75">
        <f>'Balance N-1'!J99</f>
        <v>0</v>
      </c>
      <c r="C96" s="78">
        <f>'Balance N-1'!K99</f>
        <v>0</v>
      </c>
      <c r="D96" s="78">
        <f>'Balance N-1'!L99</f>
        <v>0</v>
      </c>
      <c r="E96" s="78">
        <f>'Balance N-1'!M99</f>
        <v>0</v>
      </c>
      <c r="F96" s="78">
        <f>'Balance N-1'!N99</f>
        <v>0</v>
      </c>
      <c r="G96" s="78">
        <f>'Balance N-1'!O99</f>
        <v>0</v>
      </c>
      <c r="H96" s="78">
        <f>'Balance N-1'!P99</f>
        <v>0</v>
      </c>
      <c r="I96" s="79">
        <f t="shared" si="1"/>
        <v>0</v>
      </c>
    </row>
    <row r="97" spans="1:9" ht="20.100000000000001" customHeight="1">
      <c r="A97" s="85">
        <f>'Balance N-1'!I100</f>
        <v>0</v>
      </c>
      <c r="B97" s="75">
        <f>'Balance N-1'!J100</f>
        <v>0</v>
      </c>
      <c r="C97" s="78">
        <f>'Balance N-1'!K100</f>
        <v>0</v>
      </c>
      <c r="D97" s="78">
        <f>'Balance N-1'!L100</f>
        <v>0</v>
      </c>
      <c r="E97" s="78">
        <f>'Balance N-1'!M100</f>
        <v>0</v>
      </c>
      <c r="F97" s="78">
        <f>'Balance N-1'!N100</f>
        <v>0</v>
      </c>
      <c r="G97" s="78">
        <f>'Balance N-1'!O100</f>
        <v>0</v>
      </c>
      <c r="H97" s="78">
        <f>'Balance N-1'!P100</f>
        <v>0</v>
      </c>
      <c r="I97" s="79">
        <f t="shared" si="1"/>
        <v>0</v>
      </c>
    </row>
    <row r="98" spans="1:9" ht="20.100000000000001" customHeight="1">
      <c r="A98" s="85">
        <f>'Balance N-1'!I101</f>
        <v>0</v>
      </c>
      <c r="B98" s="75">
        <f>'Balance N-1'!J101</f>
        <v>0</v>
      </c>
      <c r="C98" s="78">
        <f>'Balance N-1'!K101</f>
        <v>0</v>
      </c>
      <c r="D98" s="78">
        <f>'Balance N-1'!L101</f>
        <v>0</v>
      </c>
      <c r="E98" s="78">
        <f>'Balance N-1'!M101</f>
        <v>0</v>
      </c>
      <c r="F98" s="78">
        <f>'Balance N-1'!N101</f>
        <v>0</v>
      </c>
      <c r="G98" s="78">
        <f>'Balance N-1'!O101</f>
        <v>0</v>
      </c>
      <c r="H98" s="78">
        <f>'Balance N-1'!P101</f>
        <v>0</v>
      </c>
      <c r="I98" s="79">
        <f t="shared" si="1"/>
        <v>0</v>
      </c>
    </row>
    <row r="99" spans="1:9" ht="20.100000000000001" customHeight="1">
      <c r="A99" s="85">
        <f>'Balance N-1'!I102</f>
        <v>0</v>
      </c>
      <c r="B99" s="75">
        <f>'Balance N-1'!J102</f>
        <v>0</v>
      </c>
      <c r="C99" s="78">
        <f>'Balance N-1'!K102</f>
        <v>0</v>
      </c>
      <c r="D99" s="78">
        <f>'Balance N-1'!L102</f>
        <v>0</v>
      </c>
      <c r="E99" s="78">
        <f>'Balance N-1'!M102</f>
        <v>0</v>
      </c>
      <c r="F99" s="78">
        <f>'Balance N-1'!N102</f>
        <v>0</v>
      </c>
      <c r="G99" s="78">
        <f>'Balance N-1'!O102</f>
        <v>0</v>
      </c>
      <c r="H99" s="78">
        <f>'Balance N-1'!P102</f>
        <v>0</v>
      </c>
      <c r="I99" s="79">
        <f t="shared" si="1"/>
        <v>0</v>
      </c>
    </row>
    <row r="100" spans="1:9" ht="20.100000000000001" customHeight="1">
      <c r="A100" s="85">
        <f>'Balance N-1'!I103</f>
        <v>0</v>
      </c>
      <c r="B100" s="75">
        <f>'Balance N-1'!J103</f>
        <v>0</v>
      </c>
      <c r="C100" s="78">
        <f>'Balance N-1'!K103</f>
        <v>0</v>
      </c>
      <c r="D100" s="78">
        <f>'Balance N-1'!L103</f>
        <v>0</v>
      </c>
      <c r="E100" s="78">
        <f>'Balance N-1'!M103</f>
        <v>0</v>
      </c>
      <c r="F100" s="78">
        <f>'Balance N-1'!N103</f>
        <v>0</v>
      </c>
      <c r="G100" s="78">
        <f>'Balance N-1'!O103</f>
        <v>0</v>
      </c>
      <c r="H100" s="78">
        <f>'Balance N-1'!P103</f>
        <v>0</v>
      </c>
      <c r="I100" s="79">
        <f t="shared" si="1"/>
        <v>0</v>
      </c>
    </row>
    <row r="101" spans="1:9" ht="20.100000000000001" customHeight="1">
      <c r="A101" s="85">
        <f>'Balance N-1'!I104</f>
        <v>0</v>
      </c>
      <c r="B101" s="75">
        <f>'Balance N-1'!J104</f>
        <v>0</v>
      </c>
      <c r="C101" s="78">
        <f>'Balance N-1'!K104</f>
        <v>0</v>
      </c>
      <c r="D101" s="78">
        <f>'Balance N-1'!L104</f>
        <v>0</v>
      </c>
      <c r="E101" s="78">
        <f>'Balance N-1'!M104</f>
        <v>0</v>
      </c>
      <c r="F101" s="78">
        <f>'Balance N-1'!N104</f>
        <v>0</v>
      </c>
      <c r="G101" s="78">
        <f>'Balance N-1'!O104</f>
        <v>0</v>
      </c>
      <c r="H101" s="78">
        <f>'Balance N-1'!P104</f>
        <v>0</v>
      </c>
      <c r="I101" s="79">
        <f t="shared" si="1"/>
        <v>0</v>
      </c>
    </row>
    <row r="102" spans="1:9" ht="20.100000000000001" customHeight="1">
      <c r="A102" s="85">
        <f>'Balance N-1'!I105</f>
        <v>0</v>
      </c>
      <c r="B102" s="75">
        <f>'Balance N-1'!J105</f>
        <v>0</v>
      </c>
      <c r="C102" s="78">
        <f>'Balance N-1'!K105</f>
        <v>0</v>
      </c>
      <c r="D102" s="78">
        <f>'Balance N-1'!L105</f>
        <v>0</v>
      </c>
      <c r="E102" s="78">
        <f>'Balance N-1'!M105</f>
        <v>0</v>
      </c>
      <c r="F102" s="78">
        <f>'Balance N-1'!N105</f>
        <v>0</v>
      </c>
      <c r="G102" s="78">
        <f>'Balance N-1'!O105</f>
        <v>0</v>
      </c>
      <c r="H102" s="78">
        <f>'Balance N-1'!P105</f>
        <v>0</v>
      </c>
      <c r="I102" s="79">
        <f t="shared" si="1"/>
        <v>0</v>
      </c>
    </row>
    <row r="103" spans="1:9" ht="20.100000000000001" customHeight="1">
      <c r="A103" s="85">
        <f>'Balance N-1'!I106</f>
        <v>0</v>
      </c>
      <c r="B103" s="75">
        <f>'Balance N-1'!J106</f>
        <v>0</v>
      </c>
      <c r="C103" s="78">
        <f>'Balance N-1'!K106</f>
        <v>0</v>
      </c>
      <c r="D103" s="78">
        <f>'Balance N-1'!L106</f>
        <v>0</v>
      </c>
      <c r="E103" s="78">
        <f>'Balance N-1'!M106</f>
        <v>0</v>
      </c>
      <c r="F103" s="78">
        <f>'Balance N-1'!N106</f>
        <v>0</v>
      </c>
      <c r="G103" s="78">
        <f>'Balance N-1'!O106</f>
        <v>0</v>
      </c>
      <c r="H103" s="78">
        <f>'Balance N-1'!P106</f>
        <v>0</v>
      </c>
      <c r="I103" s="79">
        <f t="shared" si="1"/>
        <v>0</v>
      </c>
    </row>
    <row r="104" spans="1:9" ht="20.100000000000001" customHeight="1">
      <c r="A104" s="85">
        <f>'Balance N-1'!I107</f>
        <v>0</v>
      </c>
      <c r="B104" s="75">
        <f>'Balance N-1'!J107</f>
        <v>0</v>
      </c>
      <c r="C104" s="78">
        <f>'Balance N-1'!K107</f>
        <v>0</v>
      </c>
      <c r="D104" s="78">
        <f>'Balance N-1'!L107</f>
        <v>0</v>
      </c>
      <c r="E104" s="78">
        <f>'Balance N-1'!M107</f>
        <v>0</v>
      </c>
      <c r="F104" s="78">
        <f>'Balance N-1'!N107</f>
        <v>0</v>
      </c>
      <c r="G104" s="78">
        <f>'Balance N-1'!O107</f>
        <v>0</v>
      </c>
      <c r="H104" s="78">
        <f>'Balance N-1'!P107</f>
        <v>0</v>
      </c>
      <c r="I104" s="79">
        <f t="shared" si="1"/>
        <v>0</v>
      </c>
    </row>
    <row r="105" spans="1:9" ht="20.100000000000001" customHeight="1">
      <c r="A105" s="85">
        <f>'Balance N-1'!I108</f>
        <v>0</v>
      </c>
      <c r="B105" s="75">
        <f>'Balance N-1'!J108</f>
        <v>0</v>
      </c>
      <c r="C105" s="78">
        <f>'Balance N-1'!K108</f>
        <v>0</v>
      </c>
      <c r="D105" s="78">
        <f>'Balance N-1'!L108</f>
        <v>0</v>
      </c>
      <c r="E105" s="78">
        <f>'Balance N-1'!M108</f>
        <v>0</v>
      </c>
      <c r="F105" s="78">
        <f>'Balance N-1'!N108</f>
        <v>0</v>
      </c>
      <c r="G105" s="78">
        <f>'Balance N-1'!O108</f>
        <v>0</v>
      </c>
      <c r="H105" s="78">
        <f>'Balance N-1'!P108</f>
        <v>0</v>
      </c>
      <c r="I105" s="79">
        <f t="shared" si="1"/>
        <v>0</v>
      </c>
    </row>
    <row r="106" spans="1:9" ht="20.100000000000001" customHeight="1">
      <c r="A106" s="85">
        <f>'Balance N-1'!I109</f>
        <v>0</v>
      </c>
      <c r="B106" s="75">
        <f>'Balance N-1'!J109</f>
        <v>0</v>
      </c>
      <c r="C106" s="78">
        <f>'Balance N-1'!K109</f>
        <v>0</v>
      </c>
      <c r="D106" s="78">
        <f>'Balance N-1'!L109</f>
        <v>0</v>
      </c>
      <c r="E106" s="78">
        <f>'Balance N-1'!M109</f>
        <v>0</v>
      </c>
      <c r="F106" s="78">
        <f>'Balance N-1'!N109</f>
        <v>0</v>
      </c>
      <c r="G106" s="78">
        <f>'Balance N-1'!O109</f>
        <v>0</v>
      </c>
      <c r="H106" s="78">
        <f>'Balance N-1'!P109</f>
        <v>0</v>
      </c>
      <c r="I106" s="79">
        <f t="shared" si="1"/>
        <v>0</v>
      </c>
    </row>
    <row r="107" spans="1:9" ht="20.100000000000001" customHeight="1">
      <c r="A107" s="85">
        <f>'Balance N-1'!I110</f>
        <v>0</v>
      </c>
      <c r="B107" s="75">
        <f>'Balance N-1'!J110</f>
        <v>0</v>
      </c>
      <c r="C107" s="78">
        <f>'Balance N-1'!K110</f>
        <v>0</v>
      </c>
      <c r="D107" s="78">
        <f>'Balance N-1'!L110</f>
        <v>0</v>
      </c>
      <c r="E107" s="78">
        <f>'Balance N-1'!M110</f>
        <v>0</v>
      </c>
      <c r="F107" s="78">
        <f>'Balance N-1'!N110</f>
        <v>0</v>
      </c>
      <c r="G107" s="78">
        <f>'Balance N-1'!O110</f>
        <v>0</v>
      </c>
      <c r="H107" s="78">
        <f>'Balance N-1'!P110</f>
        <v>0</v>
      </c>
      <c r="I107" s="79">
        <f t="shared" si="1"/>
        <v>0</v>
      </c>
    </row>
    <row r="108" spans="1:9" ht="20.100000000000001" customHeight="1">
      <c r="A108" s="85">
        <f>'Balance N-1'!I111</f>
        <v>0</v>
      </c>
      <c r="B108" s="75">
        <f>'Balance N-1'!J111</f>
        <v>0</v>
      </c>
      <c r="C108" s="78">
        <f>'Balance N-1'!K111</f>
        <v>0</v>
      </c>
      <c r="D108" s="78">
        <f>'Balance N-1'!L111</f>
        <v>0</v>
      </c>
      <c r="E108" s="78">
        <f>'Balance N-1'!M111</f>
        <v>0</v>
      </c>
      <c r="F108" s="78">
        <f>'Balance N-1'!N111</f>
        <v>0</v>
      </c>
      <c r="G108" s="78">
        <f>'Balance N-1'!O111</f>
        <v>0</v>
      </c>
      <c r="H108" s="78">
        <f>'Balance N-1'!P111</f>
        <v>0</v>
      </c>
      <c r="I108" s="79">
        <f t="shared" si="1"/>
        <v>0</v>
      </c>
    </row>
    <row r="109" spans="1:9" ht="20.100000000000001" customHeight="1">
      <c r="A109" s="85">
        <f>'Balance N-1'!I112</f>
        <v>0</v>
      </c>
      <c r="B109" s="75">
        <f>'Balance N-1'!J112</f>
        <v>0</v>
      </c>
      <c r="C109" s="78">
        <f>'Balance N-1'!K112</f>
        <v>0</v>
      </c>
      <c r="D109" s="78">
        <f>'Balance N-1'!L112</f>
        <v>0</v>
      </c>
      <c r="E109" s="78">
        <f>'Balance N-1'!M112</f>
        <v>0</v>
      </c>
      <c r="F109" s="78">
        <f>'Balance N-1'!N112</f>
        <v>0</v>
      </c>
      <c r="G109" s="78">
        <f>'Balance N-1'!O112</f>
        <v>0</v>
      </c>
      <c r="H109" s="78">
        <f>'Balance N-1'!P112</f>
        <v>0</v>
      </c>
      <c r="I109" s="79">
        <f t="shared" si="1"/>
        <v>0</v>
      </c>
    </row>
    <row r="110" spans="1:9" ht="20.100000000000001" customHeight="1">
      <c r="A110" s="85">
        <f>'Balance N-1'!I113</f>
        <v>0</v>
      </c>
      <c r="B110" s="75">
        <f>'Balance N-1'!J113</f>
        <v>0</v>
      </c>
      <c r="C110" s="78">
        <f>'Balance N-1'!K113</f>
        <v>0</v>
      </c>
      <c r="D110" s="78">
        <f>'Balance N-1'!L113</f>
        <v>0</v>
      </c>
      <c r="E110" s="78">
        <f>'Balance N-1'!M113</f>
        <v>0</v>
      </c>
      <c r="F110" s="78">
        <f>'Balance N-1'!N113</f>
        <v>0</v>
      </c>
      <c r="G110" s="78">
        <f>'Balance N-1'!O113</f>
        <v>0</v>
      </c>
      <c r="H110" s="78">
        <f>'Balance N-1'!P113</f>
        <v>0</v>
      </c>
      <c r="I110" s="79">
        <f t="shared" si="1"/>
        <v>0</v>
      </c>
    </row>
    <row r="111" spans="1:9" ht="20.100000000000001" customHeight="1">
      <c r="A111" s="85">
        <f>'Balance N-1'!I114</f>
        <v>0</v>
      </c>
      <c r="B111" s="75">
        <f>'Balance N-1'!J114</f>
        <v>0</v>
      </c>
      <c r="C111" s="78">
        <f>'Balance N-1'!K114</f>
        <v>0</v>
      </c>
      <c r="D111" s="78">
        <f>'Balance N-1'!L114</f>
        <v>0</v>
      </c>
      <c r="E111" s="78">
        <f>'Balance N-1'!M114</f>
        <v>0</v>
      </c>
      <c r="F111" s="78">
        <f>'Balance N-1'!N114</f>
        <v>0</v>
      </c>
      <c r="G111" s="78">
        <f>'Balance N-1'!O114</f>
        <v>0</v>
      </c>
      <c r="H111" s="78">
        <f>'Balance N-1'!P114</f>
        <v>0</v>
      </c>
      <c r="I111" s="79">
        <f t="shared" si="1"/>
        <v>0</v>
      </c>
    </row>
    <row r="112" spans="1:9" ht="20.100000000000001" customHeight="1">
      <c r="A112" s="85">
        <f>'Balance N-1'!I115</f>
        <v>0</v>
      </c>
      <c r="B112" s="75">
        <f>'Balance N-1'!J115</f>
        <v>0</v>
      </c>
      <c r="C112" s="78">
        <f>'Balance N-1'!K115</f>
        <v>0</v>
      </c>
      <c r="D112" s="78">
        <f>'Balance N-1'!L115</f>
        <v>0</v>
      </c>
      <c r="E112" s="78">
        <f>'Balance N-1'!M115</f>
        <v>0</v>
      </c>
      <c r="F112" s="78">
        <f>'Balance N-1'!N115</f>
        <v>0</v>
      </c>
      <c r="G112" s="78">
        <f>'Balance N-1'!O115</f>
        <v>0</v>
      </c>
      <c r="H112" s="78">
        <f>'Balance N-1'!P115</f>
        <v>0</v>
      </c>
      <c r="I112" s="79">
        <f t="shared" si="1"/>
        <v>0</v>
      </c>
    </row>
    <row r="113" spans="1:9" ht="20.100000000000001" customHeight="1">
      <c r="A113" s="85">
        <f>'Balance N-1'!I116</f>
        <v>0</v>
      </c>
      <c r="B113" s="75">
        <f>'Balance N-1'!J116</f>
        <v>0</v>
      </c>
      <c r="C113" s="78">
        <f>'Balance N-1'!K116</f>
        <v>0</v>
      </c>
      <c r="D113" s="78">
        <f>'Balance N-1'!L116</f>
        <v>0</v>
      </c>
      <c r="E113" s="78">
        <f>'Balance N-1'!M116</f>
        <v>0</v>
      </c>
      <c r="F113" s="78">
        <f>'Balance N-1'!N116</f>
        <v>0</v>
      </c>
      <c r="G113" s="78">
        <f>'Balance N-1'!O116</f>
        <v>0</v>
      </c>
      <c r="H113" s="78">
        <f>'Balance N-1'!P116</f>
        <v>0</v>
      </c>
      <c r="I113" s="79">
        <f t="shared" si="1"/>
        <v>0</v>
      </c>
    </row>
    <row r="114" spans="1:9" ht="20.100000000000001" customHeight="1">
      <c r="A114" s="85">
        <f>'Balance N-1'!I117</f>
        <v>0</v>
      </c>
      <c r="B114" s="75">
        <f>'Balance N-1'!J117</f>
        <v>0</v>
      </c>
      <c r="C114" s="78">
        <f>'Balance N-1'!K117</f>
        <v>0</v>
      </c>
      <c r="D114" s="78">
        <f>'Balance N-1'!L117</f>
        <v>0</v>
      </c>
      <c r="E114" s="78">
        <f>'Balance N-1'!M117</f>
        <v>0</v>
      </c>
      <c r="F114" s="78">
        <f>'Balance N-1'!N117</f>
        <v>0</v>
      </c>
      <c r="G114" s="78">
        <f>'Balance N-1'!O117</f>
        <v>0</v>
      </c>
      <c r="H114" s="78">
        <f>'Balance N-1'!P117</f>
        <v>0</v>
      </c>
      <c r="I114" s="79">
        <f t="shared" si="1"/>
        <v>0</v>
      </c>
    </row>
    <row r="115" spans="1:9" ht="20.100000000000001" customHeight="1">
      <c r="A115" s="85">
        <f>'Balance N-1'!I118</f>
        <v>0</v>
      </c>
      <c r="B115" s="75">
        <f>'Balance N-1'!J118</f>
        <v>0</v>
      </c>
      <c r="C115" s="78">
        <f>'Balance N-1'!K118</f>
        <v>0</v>
      </c>
      <c r="D115" s="78">
        <f>'Balance N-1'!L118</f>
        <v>0</v>
      </c>
      <c r="E115" s="78">
        <f>'Balance N-1'!M118</f>
        <v>0</v>
      </c>
      <c r="F115" s="78">
        <f>'Balance N-1'!N118</f>
        <v>0</v>
      </c>
      <c r="G115" s="78">
        <f>'Balance N-1'!O118</f>
        <v>0</v>
      </c>
      <c r="H115" s="78">
        <f>'Balance N-1'!P118</f>
        <v>0</v>
      </c>
      <c r="I115" s="79">
        <f t="shared" si="1"/>
        <v>0</v>
      </c>
    </row>
    <row r="116" spans="1:9" ht="20.100000000000001" customHeight="1">
      <c r="A116" s="85">
        <f>'Balance N-1'!I119</f>
        <v>0</v>
      </c>
      <c r="B116" s="75">
        <f>'Balance N-1'!J119</f>
        <v>0</v>
      </c>
      <c r="C116" s="78">
        <f>'Balance N-1'!K119</f>
        <v>0</v>
      </c>
      <c r="D116" s="78">
        <f>'Balance N-1'!L119</f>
        <v>0</v>
      </c>
      <c r="E116" s="78">
        <f>'Balance N-1'!M119</f>
        <v>0</v>
      </c>
      <c r="F116" s="78">
        <f>'Balance N-1'!N119</f>
        <v>0</v>
      </c>
      <c r="G116" s="78">
        <f>'Balance N-1'!O119</f>
        <v>0</v>
      </c>
      <c r="H116" s="78">
        <f>'Balance N-1'!P119</f>
        <v>0</v>
      </c>
      <c r="I116" s="79">
        <f t="shared" si="1"/>
        <v>0</v>
      </c>
    </row>
    <row r="117" spans="1:9" ht="20.100000000000001" customHeight="1">
      <c r="A117" s="85">
        <f>'Balance N-1'!I120</f>
        <v>0</v>
      </c>
      <c r="B117" s="75">
        <f>'Balance N-1'!J120</f>
        <v>0</v>
      </c>
      <c r="C117" s="78">
        <f>'Balance N-1'!K120</f>
        <v>0</v>
      </c>
      <c r="D117" s="78">
        <f>'Balance N-1'!L120</f>
        <v>0</v>
      </c>
      <c r="E117" s="78">
        <f>'Balance N-1'!M120</f>
        <v>0</v>
      </c>
      <c r="F117" s="78">
        <f>'Balance N-1'!N120</f>
        <v>0</v>
      </c>
      <c r="G117" s="78">
        <f>'Balance N-1'!O120</f>
        <v>0</v>
      </c>
      <c r="H117" s="78">
        <f>'Balance N-1'!P120</f>
        <v>0</v>
      </c>
      <c r="I117" s="79">
        <f t="shared" si="1"/>
        <v>0</v>
      </c>
    </row>
    <row r="118" spans="1:9" ht="20.100000000000001" customHeight="1">
      <c r="A118" s="85">
        <f>'Balance N-1'!I121</f>
        <v>0</v>
      </c>
      <c r="B118" s="75">
        <f>'Balance N-1'!J121</f>
        <v>0</v>
      </c>
      <c r="C118" s="78">
        <f>'Balance N-1'!K121</f>
        <v>0</v>
      </c>
      <c r="D118" s="78">
        <f>'Balance N-1'!L121</f>
        <v>0</v>
      </c>
      <c r="E118" s="78">
        <f>'Balance N-1'!M121</f>
        <v>0</v>
      </c>
      <c r="F118" s="78">
        <f>'Balance N-1'!N121</f>
        <v>0</v>
      </c>
      <c r="G118" s="78">
        <f>'Balance N-1'!O121</f>
        <v>0</v>
      </c>
      <c r="H118" s="78">
        <f>'Balance N-1'!P121</f>
        <v>0</v>
      </c>
      <c r="I118" s="79">
        <f t="shared" si="1"/>
        <v>0</v>
      </c>
    </row>
    <row r="119" spans="1:9" ht="20.100000000000001" customHeight="1">
      <c r="A119" s="85">
        <f>'Balance N-1'!I122</f>
        <v>0</v>
      </c>
      <c r="B119" s="75">
        <f>'Balance N-1'!J122</f>
        <v>0</v>
      </c>
      <c r="C119" s="78">
        <f>'Balance N-1'!K122</f>
        <v>0</v>
      </c>
      <c r="D119" s="78">
        <f>'Balance N-1'!L122</f>
        <v>0</v>
      </c>
      <c r="E119" s="78">
        <f>'Balance N-1'!M122</f>
        <v>0</v>
      </c>
      <c r="F119" s="78">
        <f>'Balance N-1'!N122</f>
        <v>0</v>
      </c>
      <c r="G119" s="78">
        <f>'Balance N-1'!O122</f>
        <v>0</v>
      </c>
      <c r="H119" s="78">
        <f>'Balance N-1'!P122</f>
        <v>0</v>
      </c>
      <c r="I119" s="79">
        <f t="shared" si="1"/>
        <v>0</v>
      </c>
    </row>
    <row r="120" spans="1:9" ht="20.100000000000001" customHeight="1">
      <c r="A120" s="85">
        <f>'Balance N-1'!I123</f>
        <v>0</v>
      </c>
      <c r="B120" s="75">
        <f>'Balance N-1'!J123</f>
        <v>0</v>
      </c>
      <c r="C120" s="78">
        <f>'Balance N-1'!K123</f>
        <v>0</v>
      </c>
      <c r="D120" s="78">
        <f>'Balance N-1'!L123</f>
        <v>0</v>
      </c>
      <c r="E120" s="78">
        <f>'Balance N-1'!M123</f>
        <v>0</v>
      </c>
      <c r="F120" s="78">
        <f>'Balance N-1'!N123</f>
        <v>0</v>
      </c>
      <c r="G120" s="78">
        <f>'Balance N-1'!O123</f>
        <v>0</v>
      </c>
      <c r="H120" s="78">
        <f>'Balance N-1'!P123</f>
        <v>0</v>
      </c>
      <c r="I120" s="79">
        <f t="shared" si="1"/>
        <v>0</v>
      </c>
    </row>
    <row r="121" spans="1:9" ht="20.100000000000001" customHeight="1">
      <c r="A121" s="85">
        <f>'Balance N-1'!I124</f>
        <v>0</v>
      </c>
      <c r="B121" s="75">
        <f>'Balance N-1'!J124</f>
        <v>0</v>
      </c>
      <c r="C121" s="78">
        <f>'Balance N-1'!K124</f>
        <v>0</v>
      </c>
      <c r="D121" s="78">
        <f>'Balance N-1'!L124</f>
        <v>0</v>
      </c>
      <c r="E121" s="78">
        <f>'Balance N-1'!M124</f>
        <v>0</v>
      </c>
      <c r="F121" s="78">
        <f>'Balance N-1'!N124</f>
        <v>0</v>
      </c>
      <c r="G121" s="78">
        <f>'Balance N-1'!O124</f>
        <v>0</v>
      </c>
      <c r="H121" s="78">
        <f>'Balance N-1'!P124</f>
        <v>0</v>
      </c>
      <c r="I121" s="79">
        <f t="shared" si="1"/>
        <v>0</v>
      </c>
    </row>
    <row r="122" spans="1:9" ht="20.100000000000001" customHeight="1">
      <c r="A122" s="85">
        <f>'Balance N-1'!I125</f>
        <v>0</v>
      </c>
      <c r="B122" s="75">
        <f>'Balance N-1'!J125</f>
        <v>0</v>
      </c>
      <c r="C122" s="78">
        <f>'Balance N-1'!K125</f>
        <v>0</v>
      </c>
      <c r="D122" s="78">
        <f>'Balance N-1'!L125</f>
        <v>0</v>
      </c>
      <c r="E122" s="78">
        <f>'Balance N-1'!M125</f>
        <v>0</v>
      </c>
      <c r="F122" s="78">
        <f>'Balance N-1'!N125</f>
        <v>0</v>
      </c>
      <c r="G122" s="78">
        <f>'Balance N-1'!O125</f>
        <v>0</v>
      </c>
      <c r="H122" s="78">
        <f>'Balance N-1'!P125</f>
        <v>0</v>
      </c>
      <c r="I122" s="79">
        <f t="shared" si="1"/>
        <v>0</v>
      </c>
    </row>
    <row r="123" spans="1:9" ht="20.100000000000001" customHeight="1">
      <c r="A123" s="85">
        <f>'Balance N-1'!I126</f>
        <v>0</v>
      </c>
      <c r="B123" s="75">
        <f>'Balance N-1'!J126</f>
        <v>0</v>
      </c>
      <c r="C123" s="78">
        <f>'Balance N-1'!K126</f>
        <v>0</v>
      </c>
      <c r="D123" s="78">
        <f>'Balance N-1'!L126</f>
        <v>0</v>
      </c>
      <c r="E123" s="78">
        <f>'Balance N-1'!M126</f>
        <v>0</v>
      </c>
      <c r="F123" s="78">
        <f>'Balance N-1'!N126</f>
        <v>0</v>
      </c>
      <c r="G123" s="78">
        <f>'Balance N-1'!O126</f>
        <v>0</v>
      </c>
      <c r="H123" s="78">
        <f>'Balance N-1'!P126</f>
        <v>0</v>
      </c>
      <c r="I123" s="79">
        <f t="shared" si="1"/>
        <v>0</v>
      </c>
    </row>
    <row r="124" spans="1:9" ht="20.100000000000001" customHeight="1">
      <c r="A124" s="85">
        <f>'Balance N-1'!I127</f>
        <v>0</v>
      </c>
      <c r="B124" s="75">
        <f>'Balance N-1'!J127</f>
        <v>0</v>
      </c>
      <c r="C124" s="78">
        <f>'Balance N-1'!K127</f>
        <v>0</v>
      </c>
      <c r="D124" s="78">
        <f>'Balance N-1'!L127</f>
        <v>0</v>
      </c>
      <c r="E124" s="78">
        <f>'Balance N-1'!M127</f>
        <v>0</v>
      </c>
      <c r="F124" s="78">
        <f>'Balance N-1'!N127</f>
        <v>0</v>
      </c>
      <c r="G124" s="78">
        <f>'Balance N-1'!O127</f>
        <v>0</v>
      </c>
      <c r="H124" s="78">
        <f>'Balance N-1'!P127</f>
        <v>0</v>
      </c>
      <c r="I124" s="79">
        <f t="shared" si="1"/>
        <v>0</v>
      </c>
    </row>
    <row r="125" spans="1:9" ht="20.100000000000001" customHeight="1">
      <c r="A125" s="85">
        <f>'Balance N-1'!I128</f>
        <v>0</v>
      </c>
      <c r="B125" s="75">
        <f>'Balance N-1'!J128</f>
        <v>0</v>
      </c>
      <c r="C125" s="78">
        <f>'Balance N-1'!K128</f>
        <v>0</v>
      </c>
      <c r="D125" s="78">
        <f>'Balance N-1'!L128</f>
        <v>0</v>
      </c>
      <c r="E125" s="78">
        <f>'Balance N-1'!M128</f>
        <v>0</v>
      </c>
      <c r="F125" s="78">
        <f>'Balance N-1'!N128</f>
        <v>0</v>
      </c>
      <c r="G125" s="78">
        <f>'Balance N-1'!O128</f>
        <v>0</v>
      </c>
      <c r="H125" s="78">
        <f>'Balance N-1'!P128</f>
        <v>0</v>
      </c>
      <c r="I125" s="79">
        <f t="shared" si="1"/>
        <v>0</v>
      </c>
    </row>
    <row r="126" spans="1:9" ht="20.100000000000001" customHeight="1">
      <c r="A126" s="85">
        <f>'Balance N-1'!I129</f>
        <v>0</v>
      </c>
      <c r="B126" s="75">
        <f>'Balance N-1'!J129</f>
        <v>0</v>
      </c>
      <c r="C126" s="78">
        <f>'Balance N-1'!K129</f>
        <v>0</v>
      </c>
      <c r="D126" s="78">
        <f>'Balance N-1'!L129</f>
        <v>0</v>
      </c>
      <c r="E126" s="78">
        <f>'Balance N-1'!M129</f>
        <v>0</v>
      </c>
      <c r="F126" s="78">
        <f>'Balance N-1'!N129</f>
        <v>0</v>
      </c>
      <c r="G126" s="78">
        <f>'Balance N-1'!O129</f>
        <v>0</v>
      </c>
      <c r="H126" s="78">
        <f>'Balance N-1'!P129</f>
        <v>0</v>
      </c>
      <c r="I126" s="79">
        <f t="shared" si="1"/>
        <v>0</v>
      </c>
    </row>
    <row r="127" spans="1:9" ht="20.100000000000001" customHeight="1">
      <c r="A127" s="85">
        <f>'Balance N-1'!I130</f>
        <v>0</v>
      </c>
      <c r="B127" s="75">
        <f>'Balance N-1'!J130</f>
        <v>0</v>
      </c>
      <c r="C127" s="78">
        <f>'Balance N-1'!K130</f>
        <v>0</v>
      </c>
      <c r="D127" s="78">
        <f>'Balance N-1'!L130</f>
        <v>0</v>
      </c>
      <c r="E127" s="78">
        <f>'Balance N-1'!M130</f>
        <v>0</v>
      </c>
      <c r="F127" s="78">
        <f>'Balance N-1'!N130</f>
        <v>0</v>
      </c>
      <c r="G127" s="78">
        <f>'Balance N-1'!O130</f>
        <v>0</v>
      </c>
      <c r="H127" s="78">
        <f>'Balance N-1'!P130</f>
        <v>0</v>
      </c>
      <c r="I127" s="79">
        <f t="shared" si="1"/>
        <v>0</v>
      </c>
    </row>
    <row r="128" spans="1:9" ht="20.100000000000001" customHeight="1">
      <c r="A128" s="85">
        <f>'Balance N-1'!I131</f>
        <v>0</v>
      </c>
      <c r="B128" s="75">
        <f>'Balance N-1'!J131</f>
        <v>0</v>
      </c>
      <c r="C128" s="78">
        <f>'Balance N-1'!K131</f>
        <v>0</v>
      </c>
      <c r="D128" s="78">
        <f>'Balance N-1'!L131</f>
        <v>0</v>
      </c>
      <c r="E128" s="78">
        <f>'Balance N-1'!M131</f>
        <v>0</v>
      </c>
      <c r="F128" s="78">
        <f>'Balance N-1'!N131</f>
        <v>0</v>
      </c>
      <c r="G128" s="78">
        <f>'Balance N-1'!O131</f>
        <v>0</v>
      </c>
      <c r="H128" s="78">
        <f>'Balance N-1'!P131</f>
        <v>0</v>
      </c>
      <c r="I128" s="79">
        <f t="shared" si="1"/>
        <v>0</v>
      </c>
    </row>
    <row r="129" spans="1:9" ht="20.100000000000001" customHeight="1">
      <c r="A129" s="85">
        <f>'Balance N-1'!I132</f>
        <v>0</v>
      </c>
      <c r="B129" s="75">
        <f>'Balance N-1'!J132</f>
        <v>0</v>
      </c>
      <c r="C129" s="78">
        <f>'Balance N-1'!K132</f>
        <v>0</v>
      </c>
      <c r="D129" s="78">
        <f>'Balance N-1'!L132</f>
        <v>0</v>
      </c>
      <c r="E129" s="78">
        <f>'Balance N-1'!M132</f>
        <v>0</v>
      </c>
      <c r="F129" s="78">
        <f>'Balance N-1'!N132</f>
        <v>0</v>
      </c>
      <c r="G129" s="78">
        <f>'Balance N-1'!O132</f>
        <v>0</v>
      </c>
      <c r="H129" s="78">
        <f>'Balance N-1'!P132</f>
        <v>0</v>
      </c>
      <c r="I129" s="79">
        <f t="shared" si="1"/>
        <v>0</v>
      </c>
    </row>
    <row r="130" spans="1:9" ht="20.100000000000001" customHeight="1">
      <c r="A130" s="85">
        <f>'Balance N-1'!I133</f>
        <v>0</v>
      </c>
      <c r="B130" s="75">
        <f>'Balance N-1'!J133</f>
        <v>0</v>
      </c>
      <c r="C130" s="78">
        <f>'Balance N-1'!K133</f>
        <v>0</v>
      </c>
      <c r="D130" s="78">
        <f>'Balance N-1'!L133</f>
        <v>0</v>
      </c>
      <c r="E130" s="78">
        <f>'Balance N-1'!M133</f>
        <v>0</v>
      </c>
      <c r="F130" s="78">
        <f>'Balance N-1'!N133</f>
        <v>0</v>
      </c>
      <c r="G130" s="78">
        <f>'Balance N-1'!O133</f>
        <v>0</v>
      </c>
      <c r="H130" s="78">
        <f>'Balance N-1'!P133</f>
        <v>0</v>
      </c>
      <c r="I130" s="79">
        <f t="shared" si="1"/>
        <v>0</v>
      </c>
    </row>
    <row r="131" spans="1:9" ht="20.100000000000001" customHeight="1">
      <c r="A131" s="85">
        <f>'Balance N-1'!I134</f>
        <v>0</v>
      </c>
      <c r="B131" s="75">
        <f>'Balance N-1'!J134</f>
        <v>0</v>
      </c>
      <c r="C131" s="78">
        <f>'Balance N-1'!K134</f>
        <v>0</v>
      </c>
      <c r="D131" s="78">
        <f>'Balance N-1'!L134</f>
        <v>0</v>
      </c>
      <c r="E131" s="78">
        <f>'Balance N-1'!M134</f>
        <v>0</v>
      </c>
      <c r="F131" s="78">
        <f>'Balance N-1'!N134</f>
        <v>0</v>
      </c>
      <c r="G131" s="78">
        <f>'Balance N-1'!O134</f>
        <v>0</v>
      </c>
      <c r="H131" s="78">
        <f>'Balance N-1'!P134</f>
        <v>0</v>
      </c>
      <c r="I131" s="79">
        <f t="shared" ref="I131:I194" si="2">(C131-D131)+(E131-F131)-(G131-H131)</f>
        <v>0</v>
      </c>
    </row>
    <row r="132" spans="1:9" ht="20.100000000000001" customHeight="1">
      <c r="A132" s="85">
        <f>'Balance N-1'!I135</f>
        <v>0</v>
      </c>
      <c r="B132" s="75">
        <f>'Balance N-1'!J135</f>
        <v>0</v>
      </c>
      <c r="C132" s="78">
        <f>'Balance N-1'!K135</f>
        <v>0</v>
      </c>
      <c r="D132" s="78">
        <f>'Balance N-1'!L135</f>
        <v>0</v>
      </c>
      <c r="E132" s="78">
        <f>'Balance N-1'!M135</f>
        <v>0</v>
      </c>
      <c r="F132" s="78">
        <f>'Balance N-1'!N135</f>
        <v>0</v>
      </c>
      <c r="G132" s="78">
        <f>'Balance N-1'!O135</f>
        <v>0</v>
      </c>
      <c r="H132" s="78">
        <f>'Balance N-1'!P135</f>
        <v>0</v>
      </c>
      <c r="I132" s="79">
        <f t="shared" si="2"/>
        <v>0</v>
      </c>
    </row>
    <row r="133" spans="1:9" ht="20.100000000000001" customHeight="1">
      <c r="A133" s="85">
        <f>'Balance N-1'!I136</f>
        <v>0</v>
      </c>
      <c r="B133" s="75">
        <f>'Balance N-1'!J136</f>
        <v>0</v>
      </c>
      <c r="C133" s="78">
        <f>'Balance N-1'!K136</f>
        <v>0</v>
      </c>
      <c r="D133" s="78">
        <f>'Balance N-1'!L136</f>
        <v>0</v>
      </c>
      <c r="E133" s="78">
        <f>'Balance N-1'!M136</f>
        <v>0</v>
      </c>
      <c r="F133" s="78">
        <f>'Balance N-1'!N136</f>
        <v>0</v>
      </c>
      <c r="G133" s="78">
        <f>'Balance N-1'!O136</f>
        <v>0</v>
      </c>
      <c r="H133" s="78">
        <f>'Balance N-1'!P136</f>
        <v>0</v>
      </c>
      <c r="I133" s="79">
        <f t="shared" si="2"/>
        <v>0</v>
      </c>
    </row>
    <row r="134" spans="1:9" ht="20.100000000000001" customHeight="1">
      <c r="A134" s="85">
        <f>'Balance N-1'!I137</f>
        <v>0</v>
      </c>
      <c r="B134" s="75">
        <f>'Balance N-1'!J137</f>
        <v>0</v>
      </c>
      <c r="C134" s="78">
        <f>'Balance N-1'!K137</f>
        <v>0</v>
      </c>
      <c r="D134" s="78">
        <f>'Balance N-1'!L137</f>
        <v>0</v>
      </c>
      <c r="E134" s="78">
        <f>'Balance N-1'!M137</f>
        <v>0</v>
      </c>
      <c r="F134" s="78">
        <f>'Balance N-1'!N137</f>
        <v>0</v>
      </c>
      <c r="G134" s="78">
        <f>'Balance N-1'!O137</f>
        <v>0</v>
      </c>
      <c r="H134" s="78">
        <f>'Balance N-1'!P137</f>
        <v>0</v>
      </c>
      <c r="I134" s="79">
        <f t="shared" si="2"/>
        <v>0</v>
      </c>
    </row>
    <row r="135" spans="1:9" ht="20.100000000000001" customHeight="1">
      <c r="A135" s="85">
        <f>'Balance N-1'!I138</f>
        <v>0</v>
      </c>
      <c r="B135" s="75">
        <f>'Balance N-1'!J138</f>
        <v>0</v>
      </c>
      <c r="C135" s="78">
        <f>'Balance N-1'!K138</f>
        <v>0</v>
      </c>
      <c r="D135" s="78">
        <f>'Balance N-1'!L138</f>
        <v>0</v>
      </c>
      <c r="E135" s="78">
        <f>'Balance N-1'!M138</f>
        <v>0</v>
      </c>
      <c r="F135" s="78">
        <f>'Balance N-1'!N138</f>
        <v>0</v>
      </c>
      <c r="G135" s="78">
        <f>'Balance N-1'!O138</f>
        <v>0</v>
      </c>
      <c r="H135" s="78">
        <f>'Balance N-1'!P138</f>
        <v>0</v>
      </c>
      <c r="I135" s="79">
        <f t="shared" si="2"/>
        <v>0</v>
      </c>
    </row>
    <row r="136" spans="1:9" ht="20.100000000000001" customHeight="1">
      <c r="A136" s="85">
        <f>'Balance N-1'!I139</f>
        <v>0</v>
      </c>
      <c r="B136" s="75">
        <f>'Balance N-1'!J139</f>
        <v>0</v>
      </c>
      <c r="C136" s="78">
        <f>'Balance N-1'!K139</f>
        <v>0</v>
      </c>
      <c r="D136" s="78">
        <f>'Balance N-1'!L139</f>
        <v>0</v>
      </c>
      <c r="E136" s="78">
        <f>'Balance N-1'!M139</f>
        <v>0</v>
      </c>
      <c r="F136" s="78">
        <f>'Balance N-1'!N139</f>
        <v>0</v>
      </c>
      <c r="G136" s="78">
        <f>'Balance N-1'!O139</f>
        <v>0</v>
      </c>
      <c r="H136" s="78">
        <f>'Balance N-1'!P139</f>
        <v>0</v>
      </c>
      <c r="I136" s="79">
        <f t="shared" si="2"/>
        <v>0</v>
      </c>
    </row>
    <row r="137" spans="1:9" ht="20.100000000000001" customHeight="1">
      <c r="A137" s="85">
        <f>'Balance N-1'!I140</f>
        <v>0</v>
      </c>
      <c r="B137" s="75">
        <f>'Balance N-1'!J140</f>
        <v>0</v>
      </c>
      <c r="C137" s="78">
        <f>'Balance N-1'!K140</f>
        <v>0</v>
      </c>
      <c r="D137" s="78">
        <f>'Balance N-1'!L140</f>
        <v>0</v>
      </c>
      <c r="E137" s="78">
        <f>'Balance N-1'!M140</f>
        <v>0</v>
      </c>
      <c r="F137" s="78">
        <f>'Balance N-1'!N140</f>
        <v>0</v>
      </c>
      <c r="G137" s="78">
        <f>'Balance N-1'!O140</f>
        <v>0</v>
      </c>
      <c r="H137" s="78">
        <f>'Balance N-1'!P140</f>
        <v>0</v>
      </c>
      <c r="I137" s="79">
        <f t="shared" si="2"/>
        <v>0</v>
      </c>
    </row>
    <row r="138" spans="1:9" ht="20.100000000000001" customHeight="1">
      <c r="A138" s="85">
        <f>'Balance N-1'!I141</f>
        <v>0</v>
      </c>
      <c r="B138" s="75">
        <f>'Balance N-1'!J141</f>
        <v>0</v>
      </c>
      <c r="C138" s="78">
        <f>'Balance N-1'!K141</f>
        <v>0</v>
      </c>
      <c r="D138" s="78">
        <f>'Balance N-1'!L141</f>
        <v>0</v>
      </c>
      <c r="E138" s="78">
        <f>'Balance N-1'!M141</f>
        <v>0</v>
      </c>
      <c r="F138" s="78">
        <f>'Balance N-1'!N141</f>
        <v>0</v>
      </c>
      <c r="G138" s="78">
        <f>'Balance N-1'!O141</f>
        <v>0</v>
      </c>
      <c r="H138" s="78">
        <f>'Balance N-1'!P141</f>
        <v>0</v>
      </c>
      <c r="I138" s="79">
        <f t="shared" si="2"/>
        <v>0</v>
      </c>
    </row>
    <row r="139" spans="1:9" ht="20.100000000000001" customHeight="1">
      <c r="A139" s="85">
        <f>'Balance N-1'!I142</f>
        <v>0</v>
      </c>
      <c r="B139" s="75">
        <f>'Balance N-1'!J142</f>
        <v>0</v>
      </c>
      <c r="C139" s="78">
        <f>'Balance N-1'!K142</f>
        <v>0</v>
      </c>
      <c r="D139" s="78">
        <f>'Balance N-1'!L142</f>
        <v>0</v>
      </c>
      <c r="E139" s="78">
        <f>'Balance N-1'!M142</f>
        <v>0</v>
      </c>
      <c r="F139" s="78">
        <f>'Balance N-1'!N142</f>
        <v>0</v>
      </c>
      <c r="G139" s="78">
        <f>'Balance N-1'!O142</f>
        <v>0</v>
      </c>
      <c r="H139" s="78">
        <f>'Balance N-1'!P142</f>
        <v>0</v>
      </c>
      <c r="I139" s="79">
        <f t="shared" si="2"/>
        <v>0</v>
      </c>
    </row>
    <row r="140" spans="1:9" ht="20.100000000000001" customHeight="1">
      <c r="A140" s="85">
        <f>'Balance N-1'!I143</f>
        <v>0</v>
      </c>
      <c r="B140" s="75">
        <f>'Balance N-1'!J143</f>
        <v>0</v>
      </c>
      <c r="C140" s="78">
        <f>'Balance N-1'!K143</f>
        <v>0</v>
      </c>
      <c r="D140" s="78">
        <f>'Balance N-1'!L143</f>
        <v>0</v>
      </c>
      <c r="E140" s="78">
        <f>'Balance N-1'!M143</f>
        <v>0</v>
      </c>
      <c r="F140" s="78">
        <f>'Balance N-1'!N143</f>
        <v>0</v>
      </c>
      <c r="G140" s="78">
        <f>'Balance N-1'!O143</f>
        <v>0</v>
      </c>
      <c r="H140" s="78">
        <f>'Balance N-1'!P143</f>
        <v>0</v>
      </c>
      <c r="I140" s="79">
        <f t="shared" si="2"/>
        <v>0</v>
      </c>
    </row>
    <row r="141" spans="1:9" ht="20.100000000000001" customHeight="1">
      <c r="A141" s="85">
        <f>'Balance N-1'!I144</f>
        <v>0</v>
      </c>
      <c r="B141" s="75">
        <f>'Balance N-1'!J144</f>
        <v>0</v>
      </c>
      <c r="C141" s="78">
        <f>'Balance N-1'!K144</f>
        <v>0</v>
      </c>
      <c r="D141" s="78">
        <f>'Balance N-1'!L144</f>
        <v>0</v>
      </c>
      <c r="E141" s="78">
        <f>'Balance N-1'!M144</f>
        <v>0</v>
      </c>
      <c r="F141" s="78">
        <f>'Balance N-1'!N144</f>
        <v>0</v>
      </c>
      <c r="G141" s="78">
        <f>'Balance N-1'!O144</f>
        <v>0</v>
      </c>
      <c r="H141" s="78">
        <f>'Balance N-1'!P144</f>
        <v>0</v>
      </c>
      <c r="I141" s="79">
        <f t="shared" si="2"/>
        <v>0</v>
      </c>
    </row>
    <row r="142" spans="1:9" ht="20.100000000000001" customHeight="1">
      <c r="A142" s="85">
        <f>'Balance N-1'!I145</f>
        <v>0</v>
      </c>
      <c r="B142" s="75">
        <f>'Balance N-1'!J145</f>
        <v>0</v>
      </c>
      <c r="C142" s="78">
        <f>'Balance N-1'!K145</f>
        <v>0</v>
      </c>
      <c r="D142" s="78">
        <f>'Balance N-1'!L145</f>
        <v>0</v>
      </c>
      <c r="E142" s="78">
        <f>'Balance N-1'!M145</f>
        <v>0</v>
      </c>
      <c r="F142" s="78">
        <f>'Balance N-1'!N145</f>
        <v>0</v>
      </c>
      <c r="G142" s="78">
        <f>'Balance N-1'!O145</f>
        <v>0</v>
      </c>
      <c r="H142" s="78">
        <f>'Balance N-1'!P145</f>
        <v>0</v>
      </c>
      <c r="I142" s="79">
        <f t="shared" si="2"/>
        <v>0</v>
      </c>
    </row>
    <row r="143" spans="1:9" ht="20.100000000000001" customHeight="1">
      <c r="A143" s="85">
        <f>'Balance N-1'!I146</f>
        <v>0</v>
      </c>
      <c r="B143" s="75">
        <f>'Balance N-1'!J146</f>
        <v>0</v>
      </c>
      <c r="C143" s="78">
        <f>'Balance N-1'!K146</f>
        <v>0</v>
      </c>
      <c r="D143" s="78">
        <f>'Balance N-1'!L146</f>
        <v>0</v>
      </c>
      <c r="E143" s="78">
        <f>'Balance N-1'!M146</f>
        <v>0</v>
      </c>
      <c r="F143" s="78">
        <f>'Balance N-1'!N146</f>
        <v>0</v>
      </c>
      <c r="G143" s="78">
        <f>'Balance N-1'!O146</f>
        <v>0</v>
      </c>
      <c r="H143" s="78">
        <f>'Balance N-1'!P146</f>
        <v>0</v>
      </c>
      <c r="I143" s="79">
        <f t="shared" si="2"/>
        <v>0</v>
      </c>
    </row>
    <row r="144" spans="1:9" ht="20.100000000000001" customHeight="1">
      <c r="A144" s="85">
        <f>'Balance N-1'!I147</f>
        <v>0</v>
      </c>
      <c r="B144" s="75">
        <f>'Balance N-1'!J147</f>
        <v>0</v>
      </c>
      <c r="C144" s="78">
        <f>'Balance N-1'!K147</f>
        <v>0</v>
      </c>
      <c r="D144" s="78">
        <f>'Balance N-1'!L147</f>
        <v>0</v>
      </c>
      <c r="E144" s="78">
        <f>'Balance N-1'!M147</f>
        <v>0</v>
      </c>
      <c r="F144" s="78">
        <f>'Balance N-1'!N147</f>
        <v>0</v>
      </c>
      <c r="G144" s="78">
        <f>'Balance N-1'!O147</f>
        <v>0</v>
      </c>
      <c r="H144" s="78">
        <f>'Balance N-1'!P147</f>
        <v>0</v>
      </c>
      <c r="I144" s="79">
        <f t="shared" si="2"/>
        <v>0</v>
      </c>
    </row>
    <row r="145" spans="1:9" ht="20.100000000000001" customHeight="1">
      <c r="A145" s="85">
        <f>'Balance N-1'!I148</f>
        <v>0</v>
      </c>
      <c r="B145" s="75">
        <f>'Balance N-1'!J148</f>
        <v>0</v>
      </c>
      <c r="C145" s="78">
        <f>'Balance N-1'!K148</f>
        <v>0</v>
      </c>
      <c r="D145" s="78">
        <f>'Balance N-1'!L148</f>
        <v>0</v>
      </c>
      <c r="E145" s="78">
        <f>'Balance N-1'!M148</f>
        <v>0</v>
      </c>
      <c r="F145" s="78">
        <f>'Balance N-1'!N148</f>
        <v>0</v>
      </c>
      <c r="G145" s="78">
        <f>'Balance N-1'!O148</f>
        <v>0</v>
      </c>
      <c r="H145" s="78">
        <f>'Balance N-1'!P148</f>
        <v>0</v>
      </c>
      <c r="I145" s="79">
        <f t="shared" si="2"/>
        <v>0</v>
      </c>
    </row>
    <row r="146" spans="1:9" ht="20.100000000000001" customHeight="1">
      <c r="A146" s="85">
        <f>'Balance N-1'!I149</f>
        <v>0</v>
      </c>
      <c r="B146" s="75">
        <f>'Balance N-1'!J149</f>
        <v>0</v>
      </c>
      <c r="C146" s="78">
        <f>'Balance N-1'!K149</f>
        <v>0</v>
      </c>
      <c r="D146" s="78">
        <f>'Balance N-1'!L149</f>
        <v>0</v>
      </c>
      <c r="E146" s="78">
        <f>'Balance N-1'!M149</f>
        <v>0</v>
      </c>
      <c r="F146" s="78">
        <f>'Balance N-1'!N149</f>
        <v>0</v>
      </c>
      <c r="G146" s="78">
        <f>'Balance N-1'!O149</f>
        <v>0</v>
      </c>
      <c r="H146" s="78">
        <f>'Balance N-1'!P149</f>
        <v>0</v>
      </c>
      <c r="I146" s="79">
        <f t="shared" si="2"/>
        <v>0</v>
      </c>
    </row>
    <row r="147" spans="1:9" ht="20.100000000000001" customHeight="1">
      <c r="A147" s="85">
        <f>'Balance N-1'!I150</f>
        <v>0</v>
      </c>
      <c r="B147" s="75">
        <f>'Balance N-1'!J150</f>
        <v>0</v>
      </c>
      <c r="C147" s="78">
        <f>'Balance N-1'!K150</f>
        <v>0</v>
      </c>
      <c r="D147" s="78">
        <f>'Balance N-1'!L150</f>
        <v>0</v>
      </c>
      <c r="E147" s="78">
        <f>'Balance N-1'!M150</f>
        <v>0</v>
      </c>
      <c r="F147" s="78">
        <f>'Balance N-1'!N150</f>
        <v>0</v>
      </c>
      <c r="G147" s="78">
        <f>'Balance N-1'!O150</f>
        <v>0</v>
      </c>
      <c r="H147" s="78">
        <f>'Balance N-1'!P150</f>
        <v>0</v>
      </c>
      <c r="I147" s="79">
        <f t="shared" si="2"/>
        <v>0</v>
      </c>
    </row>
    <row r="148" spans="1:9" ht="20.100000000000001" customHeight="1">
      <c r="A148" s="85">
        <f>'Balance N-1'!I151</f>
        <v>0</v>
      </c>
      <c r="B148" s="75">
        <f>'Balance N-1'!J151</f>
        <v>0</v>
      </c>
      <c r="C148" s="78">
        <f>'Balance N-1'!K151</f>
        <v>0</v>
      </c>
      <c r="D148" s="78">
        <f>'Balance N-1'!L151</f>
        <v>0</v>
      </c>
      <c r="E148" s="78">
        <f>'Balance N-1'!M151</f>
        <v>0</v>
      </c>
      <c r="F148" s="78">
        <f>'Balance N-1'!N151</f>
        <v>0</v>
      </c>
      <c r="G148" s="78">
        <f>'Balance N-1'!O151</f>
        <v>0</v>
      </c>
      <c r="H148" s="78">
        <f>'Balance N-1'!P151</f>
        <v>0</v>
      </c>
      <c r="I148" s="79">
        <f t="shared" si="2"/>
        <v>0</v>
      </c>
    </row>
    <row r="149" spans="1:9" ht="20.100000000000001" customHeight="1">
      <c r="A149" s="85">
        <f>'Balance N-1'!I152</f>
        <v>0</v>
      </c>
      <c r="B149" s="75">
        <f>'Balance N-1'!J152</f>
        <v>0</v>
      </c>
      <c r="C149" s="78">
        <f>'Balance N-1'!K152</f>
        <v>0</v>
      </c>
      <c r="D149" s="78">
        <f>'Balance N-1'!L152</f>
        <v>0</v>
      </c>
      <c r="E149" s="78">
        <f>'Balance N-1'!M152</f>
        <v>0</v>
      </c>
      <c r="F149" s="78">
        <f>'Balance N-1'!N152</f>
        <v>0</v>
      </c>
      <c r="G149" s="78">
        <f>'Balance N-1'!O152</f>
        <v>0</v>
      </c>
      <c r="H149" s="78">
        <f>'Balance N-1'!P152</f>
        <v>0</v>
      </c>
      <c r="I149" s="79">
        <f t="shared" si="2"/>
        <v>0</v>
      </c>
    </row>
    <row r="150" spans="1:9" ht="20.100000000000001" customHeight="1">
      <c r="A150" s="85">
        <f>'Balance N-1'!I153</f>
        <v>0</v>
      </c>
      <c r="B150" s="75">
        <f>'Balance N-1'!J153</f>
        <v>0</v>
      </c>
      <c r="C150" s="78">
        <f>'Balance N-1'!K153</f>
        <v>0</v>
      </c>
      <c r="D150" s="78">
        <f>'Balance N-1'!L153</f>
        <v>0</v>
      </c>
      <c r="E150" s="78">
        <f>'Balance N-1'!M153</f>
        <v>0</v>
      </c>
      <c r="F150" s="78">
        <f>'Balance N-1'!N153</f>
        <v>0</v>
      </c>
      <c r="G150" s="78">
        <f>'Balance N-1'!O153</f>
        <v>0</v>
      </c>
      <c r="H150" s="78">
        <f>'Balance N-1'!P153</f>
        <v>0</v>
      </c>
      <c r="I150" s="79">
        <f t="shared" si="2"/>
        <v>0</v>
      </c>
    </row>
    <row r="151" spans="1:9" ht="20.100000000000001" customHeight="1">
      <c r="A151" s="85">
        <f>'Balance N-1'!I154</f>
        <v>0</v>
      </c>
      <c r="B151" s="75">
        <f>'Balance N-1'!J154</f>
        <v>0</v>
      </c>
      <c r="C151" s="78">
        <f>'Balance N-1'!K154</f>
        <v>0</v>
      </c>
      <c r="D151" s="78">
        <f>'Balance N-1'!L154</f>
        <v>0</v>
      </c>
      <c r="E151" s="78">
        <f>'Balance N-1'!M154</f>
        <v>0</v>
      </c>
      <c r="F151" s="78">
        <f>'Balance N-1'!N154</f>
        <v>0</v>
      </c>
      <c r="G151" s="78">
        <f>'Balance N-1'!O154</f>
        <v>0</v>
      </c>
      <c r="H151" s="78">
        <f>'Balance N-1'!P154</f>
        <v>0</v>
      </c>
      <c r="I151" s="79">
        <f t="shared" si="2"/>
        <v>0</v>
      </c>
    </row>
    <row r="152" spans="1:9" ht="20.100000000000001" customHeight="1">
      <c r="A152" s="85">
        <f>'Balance N-1'!I155</f>
        <v>0</v>
      </c>
      <c r="B152" s="75">
        <f>'Balance N-1'!J155</f>
        <v>0</v>
      </c>
      <c r="C152" s="78">
        <f>'Balance N-1'!K155</f>
        <v>0</v>
      </c>
      <c r="D152" s="78">
        <f>'Balance N-1'!L155</f>
        <v>0</v>
      </c>
      <c r="E152" s="78">
        <f>'Balance N-1'!M155</f>
        <v>0</v>
      </c>
      <c r="F152" s="78">
        <f>'Balance N-1'!N155</f>
        <v>0</v>
      </c>
      <c r="G152" s="78">
        <f>'Balance N-1'!O155</f>
        <v>0</v>
      </c>
      <c r="H152" s="78">
        <f>'Balance N-1'!P155</f>
        <v>0</v>
      </c>
      <c r="I152" s="79">
        <f t="shared" si="2"/>
        <v>0</v>
      </c>
    </row>
    <row r="153" spans="1:9" ht="20.100000000000001" customHeight="1">
      <c r="A153" s="85">
        <f>'Balance N-1'!I156</f>
        <v>0</v>
      </c>
      <c r="B153" s="75">
        <f>'Balance N-1'!J156</f>
        <v>0</v>
      </c>
      <c r="C153" s="78">
        <f>'Balance N-1'!K156</f>
        <v>0</v>
      </c>
      <c r="D153" s="78">
        <f>'Balance N-1'!L156</f>
        <v>0</v>
      </c>
      <c r="E153" s="78">
        <f>'Balance N-1'!M156</f>
        <v>0</v>
      </c>
      <c r="F153" s="78">
        <f>'Balance N-1'!N156</f>
        <v>0</v>
      </c>
      <c r="G153" s="78">
        <f>'Balance N-1'!O156</f>
        <v>0</v>
      </c>
      <c r="H153" s="78">
        <f>'Balance N-1'!P156</f>
        <v>0</v>
      </c>
      <c r="I153" s="79">
        <f t="shared" si="2"/>
        <v>0</v>
      </c>
    </row>
    <row r="154" spans="1:9" ht="20.100000000000001" customHeight="1">
      <c r="A154" s="85">
        <f>'Balance N-1'!I157</f>
        <v>0</v>
      </c>
      <c r="B154" s="75">
        <f>'Balance N-1'!J157</f>
        <v>0</v>
      </c>
      <c r="C154" s="78">
        <f>'Balance N-1'!K157</f>
        <v>0</v>
      </c>
      <c r="D154" s="78">
        <f>'Balance N-1'!L157</f>
        <v>0</v>
      </c>
      <c r="E154" s="78">
        <f>'Balance N-1'!M157</f>
        <v>0</v>
      </c>
      <c r="F154" s="78">
        <f>'Balance N-1'!N157</f>
        <v>0</v>
      </c>
      <c r="G154" s="78">
        <f>'Balance N-1'!O157</f>
        <v>0</v>
      </c>
      <c r="H154" s="78">
        <f>'Balance N-1'!P157</f>
        <v>0</v>
      </c>
      <c r="I154" s="79">
        <f t="shared" si="2"/>
        <v>0</v>
      </c>
    </row>
    <row r="155" spans="1:9" ht="20.100000000000001" customHeight="1">
      <c r="A155" s="85">
        <f>'Balance N-1'!I158</f>
        <v>0</v>
      </c>
      <c r="B155" s="75">
        <f>'Balance N-1'!J158</f>
        <v>0</v>
      </c>
      <c r="C155" s="78">
        <f>'Balance N-1'!K158</f>
        <v>0</v>
      </c>
      <c r="D155" s="78">
        <f>'Balance N-1'!L158</f>
        <v>0</v>
      </c>
      <c r="E155" s="78">
        <f>'Balance N-1'!M158</f>
        <v>0</v>
      </c>
      <c r="F155" s="78">
        <f>'Balance N-1'!N158</f>
        <v>0</v>
      </c>
      <c r="G155" s="78">
        <f>'Balance N-1'!O158</f>
        <v>0</v>
      </c>
      <c r="H155" s="78">
        <f>'Balance N-1'!P158</f>
        <v>0</v>
      </c>
      <c r="I155" s="79">
        <f t="shared" si="2"/>
        <v>0</v>
      </c>
    </row>
    <row r="156" spans="1:9" ht="20.100000000000001" customHeight="1">
      <c r="A156" s="85">
        <f>'Balance N-1'!I159</f>
        <v>0</v>
      </c>
      <c r="B156" s="75">
        <f>'Balance N-1'!J159</f>
        <v>0</v>
      </c>
      <c r="C156" s="78">
        <f>'Balance N-1'!K159</f>
        <v>0</v>
      </c>
      <c r="D156" s="78">
        <f>'Balance N-1'!L159</f>
        <v>0</v>
      </c>
      <c r="E156" s="78">
        <f>'Balance N-1'!M159</f>
        <v>0</v>
      </c>
      <c r="F156" s="78">
        <f>'Balance N-1'!N159</f>
        <v>0</v>
      </c>
      <c r="G156" s="78">
        <f>'Balance N-1'!O159</f>
        <v>0</v>
      </c>
      <c r="H156" s="78">
        <f>'Balance N-1'!P159</f>
        <v>0</v>
      </c>
      <c r="I156" s="79">
        <f t="shared" si="2"/>
        <v>0</v>
      </c>
    </row>
    <row r="157" spans="1:9" ht="20.100000000000001" customHeight="1">
      <c r="A157" s="85">
        <f>'Balance N-1'!I160</f>
        <v>0</v>
      </c>
      <c r="B157" s="75">
        <f>'Balance N-1'!J160</f>
        <v>0</v>
      </c>
      <c r="C157" s="78">
        <f>'Balance N-1'!K160</f>
        <v>0</v>
      </c>
      <c r="D157" s="78">
        <f>'Balance N-1'!L160</f>
        <v>0</v>
      </c>
      <c r="E157" s="78">
        <f>'Balance N-1'!M160</f>
        <v>0</v>
      </c>
      <c r="F157" s="78">
        <f>'Balance N-1'!N160</f>
        <v>0</v>
      </c>
      <c r="G157" s="78">
        <f>'Balance N-1'!O160</f>
        <v>0</v>
      </c>
      <c r="H157" s="78">
        <f>'Balance N-1'!P160</f>
        <v>0</v>
      </c>
      <c r="I157" s="79">
        <f t="shared" si="2"/>
        <v>0</v>
      </c>
    </row>
    <row r="158" spans="1:9" ht="20.100000000000001" customHeight="1">
      <c r="A158" s="85">
        <f>'Balance N-1'!I161</f>
        <v>0</v>
      </c>
      <c r="B158" s="75">
        <f>'Balance N-1'!J161</f>
        <v>0</v>
      </c>
      <c r="C158" s="78">
        <f>'Balance N-1'!K161</f>
        <v>0</v>
      </c>
      <c r="D158" s="78">
        <f>'Balance N-1'!L161</f>
        <v>0</v>
      </c>
      <c r="E158" s="78">
        <f>'Balance N-1'!M161</f>
        <v>0</v>
      </c>
      <c r="F158" s="78">
        <f>'Balance N-1'!N161</f>
        <v>0</v>
      </c>
      <c r="G158" s="78">
        <f>'Balance N-1'!O161</f>
        <v>0</v>
      </c>
      <c r="H158" s="78">
        <f>'Balance N-1'!P161</f>
        <v>0</v>
      </c>
      <c r="I158" s="79">
        <f t="shared" si="2"/>
        <v>0</v>
      </c>
    </row>
    <row r="159" spans="1:9" ht="20.100000000000001" customHeight="1">
      <c r="A159" s="85">
        <f>'Balance N-1'!I162</f>
        <v>0</v>
      </c>
      <c r="B159" s="75">
        <f>'Balance N-1'!J162</f>
        <v>0</v>
      </c>
      <c r="C159" s="78">
        <f>'Balance N-1'!K162</f>
        <v>0</v>
      </c>
      <c r="D159" s="78">
        <f>'Balance N-1'!L162</f>
        <v>0</v>
      </c>
      <c r="E159" s="78">
        <f>'Balance N-1'!M162</f>
        <v>0</v>
      </c>
      <c r="F159" s="78">
        <f>'Balance N-1'!N162</f>
        <v>0</v>
      </c>
      <c r="G159" s="78">
        <f>'Balance N-1'!O162</f>
        <v>0</v>
      </c>
      <c r="H159" s="78">
        <f>'Balance N-1'!P162</f>
        <v>0</v>
      </c>
      <c r="I159" s="79">
        <f t="shared" si="2"/>
        <v>0</v>
      </c>
    </row>
    <row r="160" spans="1:9" ht="20.100000000000001" customHeight="1">
      <c r="A160" s="85">
        <f>'Balance N-1'!I163</f>
        <v>0</v>
      </c>
      <c r="B160" s="75">
        <f>'Balance N-1'!J163</f>
        <v>0</v>
      </c>
      <c r="C160" s="78">
        <f>'Balance N-1'!K163</f>
        <v>0</v>
      </c>
      <c r="D160" s="78">
        <f>'Balance N-1'!L163</f>
        <v>0</v>
      </c>
      <c r="E160" s="78">
        <f>'Balance N-1'!M163</f>
        <v>0</v>
      </c>
      <c r="F160" s="78">
        <f>'Balance N-1'!N163</f>
        <v>0</v>
      </c>
      <c r="G160" s="78">
        <f>'Balance N-1'!O163</f>
        <v>0</v>
      </c>
      <c r="H160" s="78">
        <f>'Balance N-1'!P163</f>
        <v>0</v>
      </c>
      <c r="I160" s="79">
        <f t="shared" si="2"/>
        <v>0</v>
      </c>
    </row>
    <row r="161" spans="1:9" ht="20.100000000000001" customHeight="1">
      <c r="A161" s="85">
        <f>'Balance N-1'!I164</f>
        <v>0</v>
      </c>
      <c r="B161" s="75">
        <f>'Balance N-1'!J164</f>
        <v>0</v>
      </c>
      <c r="C161" s="78">
        <f>'Balance N-1'!K164</f>
        <v>0</v>
      </c>
      <c r="D161" s="78">
        <f>'Balance N-1'!L164</f>
        <v>0</v>
      </c>
      <c r="E161" s="78">
        <f>'Balance N-1'!M164</f>
        <v>0</v>
      </c>
      <c r="F161" s="78">
        <f>'Balance N-1'!N164</f>
        <v>0</v>
      </c>
      <c r="G161" s="78">
        <f>'Balance N-1'!O164</f>
        <v>0</v>
      </c>
      <c r="H161" s="78">
        <f>'Balance N-1'!P164</f>
        <v>0</v>
      </c>
      <c r="I161" s="79">
        <f t="shared" si="2"/>
        <v>0</v>
      </c>
    </row>
    <row r="162" spans="1:9" ht="20.100000000000001" customHeight="1">
      <c r="A162" s="85">
        <f>'Balance N-1'!I165</f>
        <v>0</v>
      </c>
      <c r="B162" s="75">
        <f>'Balance N-1'!J165</f>
        <v>0</v>
      </c>
      <c r="C162" s="78">
        <f>'Balance N-1'!K165</f>
        <v>0</v>
      </c>
      <c r="D162" s="78">
        <f>'Balance N-1'!L165</f>
        <v>0</v>
      </c>
      <c r="E162" s="78">
        <f>'Balance N-1'!M165</f>
        <v>0</v>
      </c>
      <c r="F162" s="78">
        <f>'Balance N-1'!N165</f>
        <v>0</v>
      </c>
      <c r="G162" s="78">
        <f>'Balance N-1'!O165</f>
        <v>0</v>
      </c>
      <c r="H162" s="78">
        <f>'Balance N-1'!P165</f>
        <v>0</v>
      </c>
      <c r="I162" s="79">
        <f t="shared" si="2"/>
        <v>0</v>
      </c>
    </row>
    <row r="163" spans="1:9" ht="20.100000000000001" customHeight="1">
      <c r="A163" s="85">
        <f>'Balance N-1'!I166</f>
        <v>0</v>
      </c>
      <c r="B163" s="75">
        <f>'Balance N-1'!J166</f>
        <v>0</v>
      </c>
      <c r="C163" s="78">
        <f>'Balance N-1'!K166</f>
        <v>0</v>
      </c>
      <c r="D163" s="78">
        <f>'Balance N-1'!L166</f>
        <v>0</v>
      </c>
      <c r="E163" s="78">
        <f>'Balance N-1'!M166</f>
        <v>0</v>
      </c>
      <c r="F163" s="78">
        <f>'Balance N-1'!N166</f>
        <v>0</v>
      </c>
      <c r="G163" s="78">
        <f>'Balance N-1'!O166</f>
        <v>0</v>
      </c>
      <c r="H163" s="78">
        <f>'Balance N-1'!P166</f>
        <v>0</v>
      </c>
      <c r="I163" s="79">
        <f t="shared" si="2"/>
        <v>0</v>
      </c>
    </row>
    <row r="164" spans="1:9" ht="20.100000000000001" customHeight="1">
      <c r="A164" s="85">
        <f>'Balance N-1'!I167</f>
        <v>0</v>
      </c>
      <c r="B164" s="75">
        <f>'Balance N-1'!J167</f>
        <v>0</v>
      </c>
      <c r="C164" s="78">
        <f>'Balance N-1'!K167</f>
        <v>0</v>
      </c>
      <c r="D164" s="78">
        <f>'Balance N-1'!L167</f>
        <v>0</v>
      </c>
      <c r="E164" s="78">
        <f>'Balance N-1'!M167</f>
        <v>0</v>
      </c>
      <c r="F164" s="78">
        <f>'Balance N-1'!N167</f>
        <v>0</v>
      </c>
      <c r="G164" s="78">
        <f>'Balance N-1'!O167</f>
        <v>0</v>
      </c>
      <c r="H164" s="78">
        <f>'Balance N-1'!P167</f>
        <v>0</v>
      </c>
      <c r="I164" s="79">
        <f t="shared" si="2"/>
        <v>0</v>
      </c>
    </row>
    <row r="165" spans="1:9" ht="20.100000000000001" customHeight="1">
      <c r="A165" s="85">
        <f>'Balance N-1'!I168</f>
        <v>0</v>
      </c>
      <c r="B165" s="75">
        <f>'Balance N-1'!J168</f>
        <v>0</v>
      </c>
      <c r="C165" s="78">
        <f>'Balance N-1'!K168</f>
        <v>0</v>
      </c>
      <c r="D165" s="78">
        <f>'Balance N-1'!L168</f>
        <v>0</v>
      </c>
      <c r="E165" s="78">
        <f>'Balance N-1'!M168</f>
        <v>0</v>
      </c>
      <c r="F165" s="78">
        <f>'Balance N-1'!N168</f>
        <v>0</v>
      </c>
      <c r="G165" s="78">
        <f>'Balance N-1'!O168</f>
        <v>0</v>
      </c>
      <c r="H165" s="78">
        <f>'Balance N-1'!P168</f>
        <v>0</v>
      </c>
      <c r="I165" s="79">
        <f t="shared" si="2"/>
        <v>0</v>
      </c>
    </row>
    <row r="166" spans="1:9" ht="20.100000000000001" customHeight="1">
      <c r="A166" s="85">
        <f>'Balance N-1'!I169</f>
        <v>0</v>
      </c>
      <c r="B166" s="75">
        <f>'Balance N-1'!J169</f>
        <v>0</v>
      </c>
      <c r="C166" s="78">
        <f>'Balance N-1'!K169</f>
        <v>0</v>
      </c>
      <c r="D166" s="78">
        <f>'Balance N-1'!L169</f>
        <v>0</v>
      </c>
      <c r="E166" s="78">
        <f>'Balance N-1'!M169</f>
        <v>0</v>
      </c>
      <c r="F166" s="78">
        <f>'Balance N-1'!N169</f>
        <v>0</v>
      </c>
      <c r="G166" s="78">
        <f>'Balance N-1'!O169</f>
        <v>0</v>
      </c>
      <c r="H166" s="78">
        <f>'Balance N-1'!P169</f>
        <v>0</v>
      </c>
      <c r="I166" s="79">
        <f t="shared" si="2"/>
        <v>0</v>
      </c>
    </row>
    <row r="167" spans="1:9" ht="20.100000000000001" customHeight="1">
      <c r="A167" s="85">
        <f>'Balance N-1'!I170</f>
        <v>0</v>
      </c>
      <c r="B167" s="75">
        <f>'Balance N-1'!J170</f>
        <v>0</v>
      </c>
      <c r="C167" s="78">
        <f>'Balance N-1'!K170</f>
        <v>0</v>
      </c>
      <c r="D167" s="78">
        <f>'Balance N-1'!L170</f>
        <v>0</v>
      </c>
      <c r="E167" s="78">
        <f>'Balance N-1'!M170</f>
        <v>0</v>
      </c>
      <c r="F167" s="78">
        <f>'Balance N-1'!N170</f>
        <v>0</v>
      </c>
      <c r="G167" s="78">
        <f>'Balance N-1'!O170</f>
        <v>0</v>
      </c>
      <c r="H167" s="78">
        <f>'Balance N-1'!P170</f>
        <v>0</v>
      </c>
      <c r="I167" s="79">
        <f t="shared" si="2"/>
        <v>0</v>
      </c>
    </row>
    <row r="168" spans="1:9" ht="20.100000000000001" customHeight="1">
      <c r="A168" s="85">
        <f>'Balance N-1'!I171</f>
        <v>0</v>
      </c>
      <c r="B168" s="75">
        <f>'Balance N-1'!J171</f>
        <v>0</v>
      </c>
      <c r="C168" s="78">
        <f>'Balance N-1'!K171</f>
        <v>0</v>
      </c>
      <c r="D168" s="78">
        <f>'Balance N-1'!L171</f>
        <v>0</v>
      </c>
      <c r="E168" s="78">
        <f>'Balance N-1'!M171</f>
        <v>0</v>
      </c>
      <c r="F168" s="78">
        <f>'Balance N-1'!N171</f>
        <v>0</v>
      </c>
      <c r="G168" s="78">
        <f>'Balance N-1'!O171</f>
        <v>0</v>
      </c>
      <c r="H168" s="78">
        <f>'Balance N-1'!P171</f>
        <v>0</v>
      </c>
      <c r="I168" s="79">
        <f t="shared" si="2"/>
        <v>0</v>
      </c>
    </row>
    <row r="169" spans="1:9" ht="15.6">
      <c r="A169" s="85">
        <f>'Balance N-1'!I172</f>
        <v>0</v>
      </c>
      <c r="B169" s="75">
        <f>'Balance N-1'!J172</f>
        <v>0</v>
      </c>
      <c r="C169" s="78">
        <f>'Balance N-1'!K172</f>
        <v>0</v>
      </c>
      <c r="D169" s="78">
        <f>'Balance N-1'!L172</f>
        <v>0</v>
      </c>
      <c r="E169" s="78">
        <f>'Balance N-1'!M172</f>
        <v>0</v>
      </c>
      <c r="F169" s="78">
        <f>'Balance N-1'!N172</f>
        <v>0</v>
      </c>
      <c r="G169" s="78">
        <f>'Balance N-1'!O172</f>
        <v>0</v>
      </c>
      <c r="H169" s="78">
        <f>'Balance N-1'!P172</f>
        <v>0</v>
      </c>
      <c r="I169" s="79">
        <f t="shared" si="2"/>
        <v>0</v>
      </c>
    </row>
    <row r="170" spans="1:9" ht="15.6">
      <c r="A170" s="85">
        <f>'Balance N-1'!I173</f>
        <v>0</v>
      </c>
      <c r="B170" s="75">
        <f>'Balance N-1'!J173</f>
        <v>0</v>
      </c>
      <c r="C170" s="78">
        <f>'Balance N-1'!K173</f>
        <v>0</v>
      </c>
      <c r="D170" s="78">
        <f>'Balance N-1'!L173</f>
        <v>0</v>
      </c>
      <c r="E170" s="78">
        <f>'Balance N-1'!M173</f>
        <v>0</v>
      </c>
      <c r="F170" s="78">
        <f>'Balance N-1'!N173</f>
        <v>0</v>
      </c>
      <c r="G170" s="78">
        <f>'Balance N-1'!O173</f>
        <v>0</v>
      </c>
      <c r="H170" s="78">
        <f>'Balance N-1'!P173</f>
        <v>0</v>
      </c>
      <c r="I170" s="79">
        <f t="shared" si="2"/>
        <v>0</v>
      </c>
    </row>
    <row r="171" spans="1:9" ht="15.6">
      <c r="A171" s="85">
        <f>'Balance N-1'!I174</f>
        <v>0</v>
      </c>
      <c r="B171" s="75">
        <f>'Balance N-1'!J174</f>
        <v>0</v>
      </c>
      <c r="C171" s="78">
        <f>'Balance N-1'!K174</f>
        <v>0</v>
      </c>
      <c r="D171" s="78">
        <f>'Balance N-1'!L174</f>
        <v>0</v>
      </c>
      <c r="E171" s="78">
        <f>'Balance N-1'!M174</f>
        <v>0</v>
      </c>
      <c r="F171" s="78">
        <f>'Balance N-1'!N174</f>
        <v>0</v>
      </c>
      <c r="G171" s="78">
        <f>'Balance N-1'!O174</f>
        <v>0</v>
      </c>
      <c r="H171" s="78">
        <f>'Balance N-1'!P174</f>
        <v>0</v>
      </c>
      <c r="I171" s="79">
        <f t="shared" si="2"/>
        <v>0</v>
      </c>
    </row>
    <row r="172" spans="1:9" ht="15.6">
      <c r="A172" s="85">
        <f>'Balance N-1'!I175</f>
        <v>0</v>
      </c>
      <c r="B172" s="75">
        <f>'Balance N-1'!J175</f>
        <v>0</v>
      </c>
      <c r="C172" s="78">
        <f>'Balance N-1'!K175</f>
        <v>0</v>
      </c>
      <c r="D172" s="78">
        <f>'Balance N-1'!L175</f>
        <v>0</v>
      </c>
      <c r="E172" s="78">
        <f>'Balance N-1'!M175</f>
        <v>0</v>
      </c>
      <c r="F172" s="78">
        <f>'Balance N-1'!N175</f>
        <v>0</v>
      </c>
      <c r="G172" s="78">
        <f>'Balance N-1'!O175</f>
        <v>0</v>
      </c>
      <c r="H172" s="78">
        <f>'Balance N-1'!P175</f>
        <v>0</v>
      </c>
      <c r="I172" s="79">
        <f t="shared" si="2"/>
        <v>0</v>
      </c>
    </row>
    <row r="173" spans="1:9" ht="15.6">
      <c r="A173" s="85">
        <f>'Balance N-1'!I176</f>
        <v>0</v>
      </c>
      <c r="B173" s="75">
        <f>'Balance N-1'!J176</f>
        <v>0</v>
      </c>
      <c r="C173" s="78">
        <f>'Balance N-1'!K176</f>
        <v>0</v>
      </c>
      <c r="D173" s="78">
        <f>'Balance N-1'!L176</f>
        <v>0</v>
      </c>
      <c r="E173" s="78">
        <f>'Balance N-1'!M176</f>
        <v>0</v>
      </c>
      <c r="F173" s="78">
        <f>'Balance N-1'!N176</f>
        <v>0</v>
      </c>
      <c r="G173" s="78">
        <f>'Balance N-1'!O176</f>
        <v>0</v>
      </c>
      <c r="H173" s="78">
        <f>'Balance N-1'!P176</f>
        <v>0</v>
      </c>
      <c r="I173" s="79">
        <f t="shared" si="2"/>
        <v>0</v>
      </c>
    </row>
    <row r="174" spans="1:9" ht="15.6">
      <c r="A174" s="85">
        <f>'Balance N-1'!I177</f>
        <v>0</v>
      </c>
      <c r="B174" s="75">
        <f>'Balance N-1'!J177</f>
        <v>0</v>
      </c>
      <c r="C174" s="78">
        <f>'Balance N-1'!K177</f>
        <v>0</v>
      </c>
      <c r="D174" s="78">
        <f>'Balance N-1'!L177</f>
        <v>0</v>
      </c>
      <c r="E174" s="78">
        <f>'Balance N-1'!M177</f>
        <v>0</v>
      </c>
      <c r="F174" s="78">
        <f>'Balance N-1'!N177</f>
        <v>0</v>
      </c>
      <c r="G174" s="78">
        <f>'Balance N-1'!O177</f>
        <v>0</v>
      </c>
      <c r="H174" s="78">
        <f>'Balance N-1'!P177</f>
        <v>0</v>
      </c>
      <c r="I174" s="79">
        <f t="shared" si="2"/>
        <v>0</v>
      </c>
    </row>
    <row r="175" spans="1:9" ht="15.6">
      <c r="A175" s="85">
        <f>'Balance N-1'!I178</f>
        <v>0</v>
      </c>
      <c r="B175" s="75">
        <f>'Balance N-1'!J178</f>
        <v>0</v>
      </c>
      <c r="C175" s="78">
        <f>'Balance N-1'!K178</f>
        <v>0</v>
      </c>
      <c r="D175" s="78">
        <f>'Balance N-1'!L178</f>
        <v>0</v>
      </c>
      <c r="E175" s="78">
        <f>'Balance N-1'!M178</f>
        <v>0</v>
      </c>
      <c r="F175" s="78">
        <f>'Balance N-1'!N178</f>
        <v>0</v>
      </c>
      <c r="G175" s="78">
        <f>'Balance N-1'!O178</f>
        <v>0</v>
      </c>
      <c r="H175" s="78">
        <f>'Balance N-1'!P178</f>
        <v>0</v>
      </c>
      <c r="I175" s="79">
        <f t="shared" si="2"/>
        <v>0</v>
      </c>
    </row>
    <row r="176" spans="1:9" ht="15.6">
      <c r="A176" s="85">
        <f>'Balance N-1'!I179</f>
        <v>0</v>
      </c>
      <c r="B176" s="75">
        <f>'Balance N-1'!J179</f>
        <v>0</v>
      </c>
      <c r="C176" s="78">
        <f>'Balance N-1'!K179</f>
        <v>0</v>
      </c>
      <c r="D176" s="78">
        <f>'Balance N-1'!L179</f>
        <v>0</v>
      </c>
      <c r="E176" s="78">
        <f>'Balance N-1'!M179</f>
        <v>0</v>
      </c>
      <c r="F176" s="78">
        <f>'Balance N-1'!N179</f>
        <v>0</v>
      </c>
      <c r="G176" s="78">
        <f>'Balance N-1'!O179</f>
        <v>0</v>
      </c>
      <c r="H176" s="78">
        <f>'Balance N-1'!P179</f>
        <v>0</v>
      </c>
      <c r="I176" s="79">
        <f t="shared" si="2"/>
        <v>0</v>
      </c>
    </row>
    <row r="177" spans="1:9" ht="15.6">
      <c r="A177" s="85">
        <f>'Balance N-1'!I180</f>
        <v>0</v>
      </c>
      <c r="B177" s="75">
        <f>'Balance N-1'!J180</f>
        <v>0</v>
      </c>
      <c r="C177" s="78">
        <f>'Balance N-1'!K180</f>
        <v>0</v>
      </c>
      <c r="D177" s="78">
        <f>'Balance N-1'!L180</f>
        <v>0</v>
      </c>
      <c r="E177" s="78">
        <f>'Balance N-1'!M180</f>
        <v>0</v>
      </c>
      <c r="F177" s="78">
        <f>'Balance N-1'!N180</f>
        <v>0</v>
      </c>
      <c r="G177" s="78">
        <f>'Balance N-1'!O180</f>
        <v>0</v>
      </c>
      <c r="H177" s="78">
        <f>'Balance N-1'!P180</f>
        <v>0</v>
      </c>
      <c r="I177" s="79">
        <f t="shared" si="2"/>
        <v>0</v>
      </c>
    </row>
    <row r="178" spans="1:9" ht="15.6">
      <c r="A178" s="85">
        <f>'Balance N-1'!I181</f>
        <v>0</v>
      </c>
      <c r="B178" s="75">
        <f>'Balance N-1'!J181</f>
        <v>0</v>
      </c>
      <c r="C178" s="78">
        <f>'Balance N-1'!K181</f>
        <v>0</v>
      </c>
      <c r="D178" s="78">
        <f>'Balance N-1'!L181</f>
        <v>0</v>
      </c>
      <c r="E178" s="78">
        <f>'Balance N-1'!M181</f>
        <v>0</v>
      </c>
      <c r="F178" s="78">
        <f>'Balance N-1'!N181</f>
        <v>0</v>
      </c>
      <c r="G178" s="78">
        <f>'Balance N-1'!O181</f>
        <v>0</v>
      </c>
      <c r="H178" s="78">
        <f>'Balance N-1'!P181</f>
        <v>0</v>
      </c>
      <c r="I178" s="79">
        <f t="shared" si="2"/>
        <v>0</v>
      </c>
    </row>
    <row r="179" spans="1:9" ht="15.6">
      <c r="A179" s="85">
        <f>'Balance N-1'!I182</f>
        <v>0</v>
      </c>
      <c r="B179" s="75">
        <f>'Balance N-1'!J182</f>
        <v>0</v>
      </c>
      <c r="C179" s="78">
        <f>'Balance N-1'!K182</f>
        <v>0</v>
      </c>
      <c r="D179" s="78">
        <f>'Balance N-1'!L182</f>
        <v>0</v>
      </c>
      <c r="E179" s="78">
        <f>'Balance N-1'!M182</f>
        <v>0</v>
      </c>
      <c r="F179" s="78">
        <f>'Balance N-1'!N182</f>
        <v>0</v>
      </c>
      <c r="G179" s="78">
        <f>'Balance N-1'!O182</f>
        <v>0</v>
      </c>
      <c r="H179" s="78">
        <f>'Balance N-1'!P182</f>
        <v>0</v>
      </c>
      <c r="I179" s="79">
        <f t="shared" si="2"/>
        <v>0</v>
      </c>
    </row>
    <row r="180" spans="1:9" ht="15.6">
      <c r="A180" s="85">
        <f>'Balance N-1'!I183</f>
        <v>0</v>
      </c>
      <c r="B180" s="75">
        <f>'Balance N-1'!J183</f>
        <v>0</v>
      </c>
      <c r="C180" s="78">
        <f>'Balance N-1'!K183</f>
        <v>0</v>
      </c>
      <c r="D180" s="78">
        <f>'Balance N-1'!L183</f>
        <v>0</v>
      </c>
      <c r="E180" s="78">
        <f>'Balance N-1'!M183</f>
        <v>0</v>
      </c>
      <c r="F180" s="78">
        <f>'Balance N-1'!N183</f>
        <v>0</v>
      </c>
      <c r="G180" s="78">
        <f>'Balance N-1'!O183</f>
        <v>0</v>
      </c>
      <c r="H180" s="78">
        <f>'Balance N-1'!P183</f>
        <v>0</v>
      </c>
      <c r="I180" s="79">
        <f t="shared" si="2"/>
        <v>0</v>
      </c>
    </row>
    <row r="181" spans="1:9" ht="15.6">
      <c r="A181" s="85">
        <f>'Balance N-1'!I184</f>
        <v>0</v>
      </c>
      <c r="B181" s="75">
        <f>'Balance N-1'!J184</f>
        <v>0</v>
      </c>
      <c r="C181" s="78">
        <f>'Balance N-1'!K184</f>
        <v>0</v>
      </c>
      <c r="D181" s="78">
        <f>'Balance N-1'!L184</f>
        <v>0</v>
      </c>
      <c r="E181" s="78">
        <f>'Balance N-1'!M184</f>
        <v>0</v>
      </c>
      <c r="F181" s="78">
        <f>'Balance N-1'!N184</f>
        <v>0</v>
      </c>
      <c r="G181" s="78">
        <f>'Balance N-1'!O184</f>
        <v>0</v>
      </c>
      <c r="H181" s="78">
        <f>'Balance N-1'!P184</f>
        <v>0</v>
      </c>
      <c r="I181" s="79">
        <f t="shared" si="2"/>
        <v>0</v>
      </c>
    </row>
    <row r="182" spans="1:9" ht="15.6">
      <c r="A182" s="85">
        <f>'Balance N-1'!I185</f>
        <v>0</v>
      </c>
      <c r="B182" s="75">
        <f>'Balance N-1'!J185</f>
        <v>0</v>
      </c>
      <c r="C182" s="78">
        <f>'Balance N-1'!K185</f>
        <v>0</v>
      </c>
      <c r="D182" s="78">
        <f>'Balance N-1'!L185</f>
        <v>0</v>
      </c>
      <c r="E182" s="78">
        <f>'Balance N-1'!M185</f>
        <v>0</v>
      </c>
      <c r="F182" s="78">
        <f>'Balance N-1'!N185</f>
        <v>0</v>
      </c>
      <c r="G182" s="78">
        <f>'Balance N-1'!O185</f>
        <v>0</v>
      </c>
      <c r="H182" s="78">
        <f>'Balance N-1'!P185</f>
        <v>0</v>
      </c>
      <c r="I182" s="79">
        <f t="shared" si="2"/>
        <v>0</v>
      </c>
    </row>
    <row r="183" spans="1:9" ht="15.6">
      <c r="A183" s="85">
        <f>'Balance N-1'!I186</f>
        <v>0</v>
      </c>
      <c r="B183" s="75">
        <f>'Balance N-1'!J186</f>
        <v>0</v>
      </c>
      <c r="C183" s="78">
        <f>'Balance N-1'!K186</f>
        <v>0</v>
      </c>
      <c r="D183" s="78">
        <f>'Balance N-1'!L186</f>
        <v>0</v>
      </c>
      <c r="E183" s="78">
        <f>'Balance N-1'!M186</f>
        <v>0</v>
      </c>
      <c r="F183" s="78">
        <f>'Balance N-1'!N186</f>
        <v>0</v>
      </c>
      <c r="G183" s="78">
        <f>'Balance N-1'!O186</f>
        <v>0</v>
      </c>
      <c r="H183" s="78">
        <f>'Balance N-1'!P186</f>
        <v>0</v>
      </c>
      <c r="I183" s="79">
        <f t="shared" si="2"/>
        <v>0</v>
      </c>
    </row>
    <row r="184" spans="1:9" ht="15.6">
      <c r="A184" s="85">
        <f>'Balance N-1'!I187</f>
        <v>0</v>
      </c>
      <c r="B184" s="75">
        <f>'Balance N-1'!J187</f>
        <v>0</v>
      </c>
      <c r="C184" s="78">
        <f>'Balance N-1'!K187</f>
        <v>0</v>
      </c>
      <c r="D184" s="78">
        <f>'Balance N-1'!L187</f>
        <v>0</v>
      </c>
      <c r="E184" s="78">
        <f>'Balance N-1'!M187</f>
        <v>0</v>
      </c>
      <c r="F184" s="78">
        <f>'Balance N-1'!N187</f>
        <v>0</v>
      </c>
      <c r="G184" s="78">
        <f>'Balance N-1'!O187</f>
        <v>0</v>
      </c>
      <c r="H184" s="78">
        <f>'Balance N-1'!P187</f>
        <v>0</v>
      </c>
      <c r="I184" s="79">
        <f t="shared" si="2"/>
        <v>0</v>
      </c>
    </row>
    <row r="185" spans="1:9" ht="15.6">
      <c r="A185" s="85">
        <f>'Balance N-1'!I188</f>
        <v>0</v>
      </c>
      <c r="B185" s="75">
        <f>'Balance N-1'!J188</f>
        <v>0</v>
      </c>
      <c r="C185" s="78">
        <f>'Balance N-1'!K188</f>
        <v>0</v>
      </c>
      <c r="D185" s="78">
        <f>'Balance N-1'!L188</f>
        <v>0</v>
      </c>
      <c r="E185" s="78">
        <f>'Balance N-1'!M188</f>
        <v>0</v>
      </c>
      <c r="F185" s="78">
        <f>'Balance N-1'!N188</f>
        <v>0</v>
      </c>
      <c r="G185" s="78">
        <f>'Balance N-1'!O188</f>
        <v>0</v>
      </c>
      <c r="H185" s="78">
        <f>'Balance N-1'!P188</f>
        <v>0</v>
      </c>
      <c r="I185" s="79">
        <f t="shared" si="2"/>
        <v>0</v>
      </c>
    </row>
    <row r="186" spans="1:9" ht="15.6">
      <c r="A186" s="85">
        <f>'Balance N-1'!I189</f>
        <v>0</v>
      </c>
      <c r="B186" s="75">
        <f>'Balance N-1'!J189</f>
        <v>0</v>
      </c>
      <c r="C186" s="78">
        <f>'Balance N-1'!K189</f>
        <v>0</v>
      </c>
      <c r="D186" s="78">
        <f>'Balance N-1'!L189</f>
        <v>0</v>
      </c>
      <c r="E186" s="78">
        <f>'Balance N-1'!M189</f>
        <v>0</v>
      </c>
      <c r="F186" s="78">
        <f>'Balance N-1'!N189</f>
        <v>0</v>
      </c>
      <c r="G186" s="78">
        <f>'Balance N-1'!O189</f>
        <v>0</v>
      </c>
      <c r="H186" s="78">
        <f>'Balance N-1'!P189</f>
        <v>0</v>
      </c>
      <c r="I186" s="79">
        <f t="shared" si="2"/>
        <v>0</v>
      </c>
    </row>
    <row r="187" spans="1:9" ht="15.6">
      <c r="A187" s="85">
        <f>'Balance N-1'!I190</f>
        <v>0</v>
      </c>
      <c r="B187" s="75">
        <f>'Balance N-1'!J190</f>
        <v>0</v>
      </c>
      <c r="C187" s="78">
        <f>'Balance N-1'!K190</f>
        <v>0</v>
      </c>
      <c r="D187" s="78">
        <f>'Balance N-1'!L190</f>
        <v>0</v>
      </c>
      <c r="E187" s="78">
        <f>'Balance N-1'!M190</f>
        <v>0</v>
      </c>
      <c r="F187" s="78">
        <f>'Balance N-1'!N190</f>
        <v>0</v>
      </c>
      <c r="G187" s="78">
        <f>'Balance N-1'!O190</f>
        <v>0</v>
      </c>
      <c r="H187" s="78">
        <f>'Balance N-1'!P190</f>
        <v>0</v>
      </c>
      <c r="I187" s="79">
        <f t="shared" si="2"/>
        <v>0</v>
      </c>
    </row>
    <row r="188" spans="1:9" ht="15.6">
      <c r="A188" s="85">
        <f>'Balance N-1'!I191</f>
        <v>0</v>
      </c>
      <c r="B188" s="75">
        <f>'Balance N-1'!J191</f>
        <v>0</v>
      </c>
      <c r="C188" s="78">
        <f>'Balance N-1'!K191</f>
        <v>0</v>
      </c>
      <c r="D188" s="78">
        <f>'Balance N-1'!L191</f>
        <v>0</v>
      </c>
      <c r="E188" s="78">
        <f>'Balance N-1'!M191</f>
        <v>0</v>
      </c>
      <c r="F188" s="78">
        <f>'Balance N-1'!N191</f>
        <v>0</v>
      </c>
      <c r="G188" s="78">
        <f>'Balance N-1'!O191</f>
        <v>0</v>
      </c>
      <c r="H188" s="78">
        <f>'Balance N-1'!P191</f>
        <v>0</v>
      </c>
      <c r="I188" s="79">
        <f t="shared" si="2"/>
        <v>0</v>
      </c>
    </row>
    <row r="189" spans="1:9" ht="15.6">
      <c r="A189" s="85">
        <f>'Balance N-1'!I192</f>
        <v>0</v>
      </c>
      <c r="B189" s="75">
        <f>'Balance N-1'!J192</f>
        <v>0</v>
      </c>
      <c r="C189" s="78">
        <f>'Balance N-1'!K192</f>
        <v>0</v>
      </c>
      <c r="D189" s="78">
        <f>'Balance N-1'!L192</f>
        <v>0</v>
      </c>
      <c r="E189" s="78">
        <f>'Balance N-1'!M192</f>
        <v>0</v>
      </c>
      <c r="F189" s="78">
        <f>'Balance N-1'!N192</f>
        <v>0</v>
      </c>
      <c r="G189" s="78">
        <f>'Balance N-1'!O192</f>
        <v>0</v>
      </c>
      <c r="H189" s="78">
        <f>'Balance N-1'!P192</f>
        <v>0</v>
      </c>
      <c r="I189" s="79">
        <f t="shared" si="2"/>
        <v>0</v>
      </c>
    </row>
    <row r="190" spans="1:9" ht="15.6">
      <c r="A190" s="85">
        <f>'Balance N-1'!I193</f>
        <v>0</v>
      </c>
      <c r="B190" s="75">
        <f>'Balance N-1'!J193</f>
        <v>0</v>
      </c>
      <c r="C190" s="78">
        <f>'Balance N-1'!K193</f>
        <v>0</v>
      </c>
      <c r="D190" s="78">
        <f>'Balance N-1'!L193</f>
        <v>0</v>
      </c>
      <c r="E190" s="78">
        <f>'Balance N-1'!M193</f>
        <v>0</v>
      </c>
      <c r="F190" s="78">
        <f>'Balance N-1'!N193</f>
        <v>0</v>
      </c>
      <c r="G190" s="78">
        <f>'Balance N-1'!O193</f>
        <v>0</v>
      </c>
      <c r="H190" s="78">
        <f>'Balance N-1'!P193</f>
        <v>0</v>
      </c>
      <c r="I190" s="79">
        <f t="shared" si="2"/>
        <v>0</v>
      </c>
    </row>
    <row r="191" spans="1:9" ht="15.6">
      <c r="A191" s="85">
        <f>'Balance N-1'!I194</f>
        <v>0</v>
      </c>
      <c r="B191" s="75">
        <f>'Balance N-1'!J194</f>
        <v>0</v>
      </c>
      <c r="C191" s="78">
        <f>'Balance N-1'!K194</f>
        <v>0</v>
      </c>
      <c r="D191" s="78">
        <f>'Balance N-1'!L194</f>
        <v>0</v>
      </c>
      <c r="E191" s="78">
        <f>'Balance N-1'!M194</f>
        <v>0</v>
      </c>
      <c r="F191" s="78">
        <f>'Balance N-1'!N194</f>
        <v>0</v>
      </c>
      <c r="G191" s="78">
        <f>'Balance N-1'!O194</f>
        <v>0</v>
      </c>
      <c r="H191" s="78">
        <f>'Balance N-1'!P194</f>
        <v>0</v>
      </c>
      <c r="I191" s="79">
        <f t="shared" si="2"/>
        <v>0</v>
      </c>
    </row>
    <row r="192" spans="1:9" ht="15.6">
      <c r="A192" s="85">
        <f>'Balance N-1'!I195</f>
        <v>0</v>
      </c>
      <c r="B192" s="75">
        <f>'Balance N-1'!J195</f>
        <v>0</v>
      </c>
      <c r="C192" s="78">
        <f>'Balance N-1'!K195</f>
        <v>0</v>
      </c>
      <c r="D192" s="78">
        <f>'Balance N-1'!L195</f>
        <v>0</v>
      </c>
      <c r="E192" s="78">
        <f>'Balance N-1'!M195</f>
        <v>0</v>
      </c>
      <c r="F192" s="78">
        <f>'Balance N-1'!N195</f>
        <v>0</v>
      </c>
      <c r="G192" s="78">
        <f>'Balance N-1'!O195</f>
        <v>0</v>
      </c>
      <c r="H192" s="78">
        <f>'Balance N-1'!P195</f>
        <v>0</v>
      </c>
      <c r="I192" s="79">
        <f t="shared" si="2"/>
        <v>0</v>
      </c>
    </row>
    <row r="193" spans="1:9" ht="15.6">
      <c r="A193" s="85">
        <f>'Balance N-1'!I196</f>
        <v>0</v>
      </c>
      <c r="B193" s="75">
        <f>'Balance N-1'!J196</f>
        <v>0</v>
      </c>
      <c r="C193" s="78">
        <f>'Balance N-1'!K196</f>
        <v>0</v>
      </c>
      <c r="D193" s="78">
        <f>'Balance N-1'!L196</f>
        <v>0</v>
      </c>
      <c r="E193" s="78">
        <f>'Balance N-1'!M196</f>
        <v>0</v>
      </c>
      <c r="F193" s="78">
        <f>'Balance N-1'!N196</f>
        <v>0</v>
      </c>
      <c r="G193" s="78">
        <f>'Balance N-1'!O196</f>
        <v>0</v>
      </c>
      <c r="H193" s="78">
        <f>'Balance N-1'!P196</f>
        <v>0</v>
      </c>
      <c r="I193" s="79">
        <f t="shared" si="2"/>
        <v>0</v>
      </c>
    </row>
    <row r="194" spans="1:9" ht="15.6">
      <c r="A194" s="85">
        <f>'Balance N-1'!I197</f>
        <v>0</v>
      </c>
      <c r="B194" s="75">
        <f>'Balance N-1'!J197</f>
        <v>0</v>
      </c>
      <c r="C194" s="78">
        <f>'Balance N-1'!K197</f>
        <v>0</v>
      </c>
      <c r="D194" s="78">
        <f>'Balance N-1'!L197</f>
        <v>0</v>
      </c>
      <c r="E194" s="78">
        <f>'Balance N-1'!M197</f>
        <v>0</v>
      </c>
      <c r="F194" s="78">
        <f>'Balance N-1'!N197</f>
        <v>0</v>
      </c>
      <c r="G194" s="78">
        <f>'Balance N-1'!O197</f>
        <v>0</v>
      </c>
      <c r="H194" s="78">
        <f>'Balance N-1'!P197</f>
        <v>0</v>
      </c>
      <c r="I194" s="79">
        <f t="shared" si="2"/>
        <v>0</v>
      </c>
    </row>
    <row r="195" spans="1:9" ht="15.6">
      <c r="A195" s="85">
        <f>'Balance N-1'!I198</f>
        <v>0</v>
      </c>
      <c r="B195" s="75">
        <f>'Balance N-1'!J198</f>
        <v>0</v>
      </c>
      <c r="C195" s="78">
        <f>'Balance N-1'!K198</f>
        <v>0</v>
      </c>
      <c r="D195" s="78">
        <f>'Balance N-1'!L198</f>
        <v>0</v>
      </c>
      <c r="E195" s="78">
        <f>'Balance N-1'!M198</f>
        <v>0</v>
      </c>
      <c r="F195" s="78">
        <f>'Balance N-1'!N198</f>
        <v>0</v>
      </c>
      <c r="G195" s="78">
        <f>'Balance N-1'!O198</f>
        <v>0</v>
      </c>
      <c r="H195" s="78">
        <f>'Balance N-1'!P198</f>
        <v>0</v>
      </c>
      <c r="I195" s="79">
        <f t="shared" ref="I195:I258" si="3">(C195-D195)+(E195-F195)-(G195-H195)</f>
        <v>0</v>
      </c>
    </row>
    <row r="196" spans="1:9" ht="15.6">
      <c r="A196" s="85">
        <f>'Balance N-1'!I199</f>
        <v>0</v>
      </c>
      <c r="B196" s="75">
        <f>'Balance N-1'!J199</f>
        <v>0</v>
      </c>
      <c r="C196" s="78">
        <f>'Balance N-1'!K199</f>
        <v>0</v>
      </c>
      <c r="D196" s="78">
        <f>'Balance N-1'!L199</f>
        <v>0</v>
      </c>
      <c r="E196" s="78">
        <f>'Balance N-1'!M199</f>
        <v>0</v>
      </c>
      <c r="F196" s="78">
        <f>'Balance N-1'!N199</f>
        <v>0</v>
      </c>
      <c r="G196" s="78">
        <f>'Balance N-1'!O199</f>
        <v>0</v>
      </c>
      <c r="H196" s="78">
        <f>'Balance N-1'!P199</f>
        <v>0</v>
      </c>
      <c r="I196" s="79">
        <f t="shared" si="3"/>
        <v>0</v>
      </c>
    </row>
    <row r="197" spans="1:9" ht="15.6">
      <c r="A197" s="85">
        <f>'Balance N-1'!I200</f>
        <v>0</v>
      </c>
      <c r="B197" s="75">
        <f>'Balance N-1'!J200</f>
        <v>0</v>
      </c>
      <c r="C197" s="78">
        <f>'Balance N-1'!K200</f>
        <v>0</v>
      </c>
      <c r="D197" s="78">
        <f>'Balance N-1'!L200</f>
        <v>0</v>
      </c>
      <c r="E197" s="78">
        <f>'Balance N-1'!M200</f>
        <v>0</v>
      </c>
      <c r="F197" s="78">
        <f>'Balance N-1'!N200</f>
        <v>0</v>
      </c>
      <c r="G197" s="78">
        <f>'Balance N-1'!O200</f>
        <v>0</v>
      </c>
      <c r="H197" s="78">
        <f>'Balance N-1'!P200</f>
        <v>0</v>
      </c>
      <c r="I197" s="79">
        <f t="shared" si="3"/>
        <v>0</v>
      </c>
    </row>
    <row r="198" spans="1:9" ht="15.6">
      <c r="A198" s="85">
        <f>'Balance N-1'!I201</f>
        <v>0</v>
      </c>
      <c r="B198" s="75">
        <f>'Balance N-1'!J201</f>
        <v>0</v>
      </c>
      <c r="C198" s="78">
        <f>'Balance N-1'!K201</f>
        <v>0</v>
      </c>
      <c r="D198" s="78">
        <f>'Balance N-1'!L201</f>
        <v>0</v>
      </c>
      <c r="E198" s="78">
        <f>'Balance N-1'!M201</f>
        <v>0</v>
      </c>
      <c r="F198" s="78">
        <f>'Balance N-1'!N201</f>
        <v>0</v>
      </c>
      <c r="G198" s="78">
        <f>'Balance N-1'!O201</f>
        <v>0</v>
      </c>
      <c r="H198" s="78">
        <f>'Balance N-1'!P201</f>
        <v>0</v>
      </c>
      <c r="I198" s="79">
        <f t="shared" si="3"/>
        <v>0</v>
      </c>
    </row>
    <row r="199" spans="1:9" ht="15.6">
      <c r="A199" s="85">
        <f>'Balance N-1'!I202</f>
        <v>0</v>
      </c>
      <c r="B199" s="75">
        <f>'Balance N-1'!J202</f>
        <v>0</v>
      </c>
      <c r="C199" s="78">
        <f>'Balance N-1'!K202</f>
        <v>0</v>
      </c>
      <c r="D199" s="78">
        <f>'Balance N-1'!L202</f>
        <v>0</v>
      </c>
      <c r="E199" s="78">
        <f>'Balance N-1'!M202</f>
        <v>0</v>
      </c>
      <c r="F199" s="78">
        <f>'Balance N-1'!N202</f>
        <v>0</v>
      </c>
      <c r="G199" s="78">
        <f>'Balance N-1'!O202</f>
        <v>0</v>
      </c>
      <c r="H199" s="78">
        <f>'Balance N-1'!P202</f>
        <v>0</v>
      </c>
      <c r="I199" s="79">
        <f t="shared" si="3"/>
        <v>0</v>
      </c>
    </row>
    <row r="200" spans="1:9" ht="15.6">
      <c r="A200" s="85">
        <f>'Balance N-1'!I203</f>
        <v>0</v>
      </c>
      <c r="B200" s="75">
        <f>'Balance N-1'!J203</f>
        <v>0</v>
      </c>
      <c r="C200" s="78">
        <f>'Balance N-1'!K203</f>
        <v>0</v>
      </c>
      <c r="D200" s="78">
        <f>'Balance N-1'!L203</f>
        <v>0</v>
      </c>
      <c r="E200" s="78">
        <f>'Balance N-1'!M203</f>
        <v>0</v>
      </c>
      <c r="F200" s="78">
        <f>'Balance N-1'!N203</f>
        <v>0</v>
      </c>
      <c r="G200" s="78">
        <f>'Balance N-1'!O203</f>
        <v>0</v>
      </c>
      <c r="H200" s="78">
        <f>'Balance N-1'!P203</f>
        <v>0</v>
      </c>
      <c r="I200" s="79">
        <f t="shared" si="3"/>
        <v>0</v>
      </c>
    </row>
    <row r="201" spans="1:9" ht="15.6">
      <c r="A201" s="85">
        <f>'Balance N-1'!I204</f>
        <v>0</v>
      </c>
      <c r="B201" s="75">
        <f>'Balance N-1'!J204</f>
        <v>0</v>
      </c>
      <c r="C201" s="78">
        <f>'Balance N-1'!K204</f>
        <v>0</v>
      </c>
      <c r="D201" s="78">
        <f>'Balance N-1'!L204</f>
        <v>0</v>
      </c>
      <c r="E201" s="78">
        <f>'Balance N-1'!M204</f>
        <v>0</v>
      </c>
      <c r="F201" s="78">
        <f>'Balance N-1'!N204</f>
        <v>0</v>
      </c>
      <c r="G201" s="78">
        <f>'Balance N-1'!O204</f>
        <v>0</v>
      </c>
      <c r="H201" s="78">
        <f>'Balance N-1'!P204</f>
        <v>0</v>
      </c>
      <c r="I201" s="79">
        <f t="shared" si="3"/>
        <v>0</v>
      </c>
    </row>
    <row r="202" spans="1:9" ht="15.6">
      <c r="A202" s="85">
        <f>'Balance N-1'!I205</f>
        <v>0</v>
      </c>
      <c r="B202" s="75">
        <f>'Balance N-1'!J205</f>
        <v>0</v>
      </c>
      <c r="C202" s="78">
        <f>'Balance N-1'!K205</f>
        <v>0</v>
      </c>
      <c r="D202" s="78">
        <f>'Balance N-1'!L205</f>
        <v>0</v>
      </c>
      <c r="E202" s="78">
        <f>'Balance N-1'!M205</f>
        <v>0</v>
      </c>
      <c r="F202" s="78">
        <f>'Balance N-1'!N205</f>
        <v>0</v>
      </c>
      <c r="G202" s="78">
        <f>'Balance N-1'!O205</f>
        <v>0</v>
      </c>
      <c r="H202" s="78">
        <f>'Balance N-1'!P205</f>
        <v>0</v>
      </c>
      <c r="I202" s="79">
        <f t="shared" si="3"/>
        <v>0</v>
      </c>
    </row>
    <row r="203" spans="1:9" ht="15.6">
      <c r="A203" s="85">
        <f>'Balance N-1'!I206</f>
        <v>0</v>
      </c>
      <c r="B203" s="75">
        <f>'Balance N-1'!J206</f>
        <v>0</v>
      </c>
      <c r="C203" s="78">
        <f>'Balance N-1'!K206</f>
        <v>0</v>
      </c>
      <c r="D203" s="78">
        <f>'Balance N-1'!L206</f>
        <v>0</v>
      </c>
      <c r="E203" s="78">
        <f>'Balance N-1'!M206</f>
        <v>0</v>
      </c>
      <c r="F203" s="78">
        <f>'Balance N-1'!N206</f>
        <v>0</v>
      </c>
      <c r="G203" s="78">
        <f>'Balance N-1'!O206</f>
        <v>0</v>
      </c>
      <c r="H203" s="78">
        <f>'Balance N-1'!P206</f>
        <v>0</v>
      </c>
      <c r="I203" s="79">
        <f t="shared" si="3"/>
        <v>0</v>
      </c>
    </row>
    <row r="204" spans="1:9" ht="15.6">
      <c r="A204" s="85">
        <f>'Balance N-1'!I207</f>
        <v>0</v>
      </c>
      <c r="B204" s="75">
        <f>'Balance N-1'!J207</f>
        <v>0</v>
      </c>
      <c r="C204" s="78">
        <f>'Balance N-1'!K207</f>
        <v>0</v>
      </c>
      <c r="D204" s="78">
        <f>'Balance N-1'!L207</f>
        <v>0</v>
      </c>
      <c r="E204" s="78">
        <f>'Balance N-1'!M207</f>
        <v>0</v>
      </c>
      <c r="F204" s="78">
        <f>'Balance N-1'!N207</f>
        <v>0</v>
      </c>
      <c r="G204" s="78">
        <f>'Balance N-1'!O207</f>
        <v>0</v>
      </c>
      <c r="H204" s="78">
        <f>'Balance N-1'!P207</f>
        <v>0</v>
      </c>
      <c r="I204" s="79">
        <f t="shared" si="3"/>
        <v>0</v>
      </c>
    </row>
    <row r="205" spans="1:9" ht="15.6">
      <c r="A205" s="85">
        <f>'Balance N-1'!I208</f>
        <v>0</v>
      </c>
      <c r="B205" s="75">
        <f>'Balance N-1'!J208</f>
        <v>0</v>
      </c>
      <c r="C205" s="78">
        <f>'Balance N-1'!K208</f>
        <v>0</v>
      </c>
      <c r="D205" s="78">
        <f>'Balance N-1'!L208</f>
        <v>0</v>
      </c>
      <c r="E205" s="78">
        <f>'Balance N-1'!M208</f>
        <v>0</v>
      </c>
      <c r="F205" s="78">
        <f>'Balance N-1'!N208</f>
        <v>0</v>
      </c>
      <c r="G205" s="78">
        <f>'Balance N-1'!O208</f>
        <v>0</v>
      </c>
      <c r="H205" s="78">
        <f>'Balance N-1'!P208</f>
        <v>0</v>
      </c>
      <c r="I205" s="79">
        <f t="shared" si="3"/>
        <v>0</v>
      </c>
    </row>
    <row r="206" spans="1:9" ht="15.6">
      <c r="A206" s="85">
        <f>'Balance N-1'!I209</f>
        <v>0</v>
      </c>
      <c r="B206" s="75">
        <f>'Balance N-1'!J209</f>
        <v>0</v>
      </c>
      <c r="C206" s="78">
        <f>'Balance N-1'!K209</f>
        <v>0</v>
      </c>
      <c r="D206" s="78">
        <f>'Balance N-1'!L209</f>
        <v>0</v>
      </c>
      <c r="E206" s="78">
        <f>'Balance N-1'!M209</f>
        <v>0</v>
      </c>
      <c r="F206" s="78">
        <f>'Balance N-1'!N209</f>
        <v>0</v>
      </c>
      <c r="G206" s="78">
        <f>'Balance N-1'!O209</f>
        <v>0</v>
      </c>
      <c r="H206" s="78">
        <f>'Balance N-1'!P209</f>
        <v>0</v>
      </c>
      <c r="I206" s="79">
        <f t="shared" si="3"/>
        <v>0</v>
      </c>
    </row>
    <row r="207" spans="1:9" ht="15.6">
      <c r="A207" s="85">
        <f>'Balance N-1'!I210</f>
        <v>0</v>
      </c>
      <c r="B207" s="75">
        <f>'Balance N-1'!J210</f>
        <v>0</v>
      </c>
      <c r="C207" s="78">
        <f>'Balance N-1'!K210</f>
        <v>0</v>
      </c>
      <c r="D207" s="78">
        <f>'Balance N-1'!L210</f>
        <v>0</v>
      </c>
      <c r="E207" s="78">
        <f>'Balance N-1'!M210</f>
        <v>0</v>
      </c>
      <c r="F207" s="78">
        <f>'Balance N-1'!N210</f>
        <v>0</v>
      </c>
      <c r="G207" s="78">
        <f>'Balance N-1'!O210</f>
        <v>0</v>
      </c>
      <c r="H207" s="78">
        <f>'Balance N-1'!P210</f>
        <v>0</v>
      </c>
      <c r="I207" s="79">
        <f t="shared" si="3"/>
        <v>0</v>
      </c>
    </row>
    <row r="208" spans="1:9" ht="15.6">
      <c r="A208" s="85">
        <f>'Balance N-1'!I211</f>
        <v>0</v>
      </c>
      <c r="B208" s="75">
        <f>'Balance N-1'!J211</f>
        <v>0</v>
      </c>
      <c r="C208" s="78">
        <f>'Balance N-1'!K211</f>
        <v>0</v>
      </c>
      <c r="D208" s="78">
        <f>'Balance N-1'!L211</f>
        <v>0</v>
      </c>
      <c r="E208" s="78">
        <f>'Balance N-1'!M211</f>
        <v>0</v>
      </c>
      <c r="F208" s="78">
        <f>'Balance N-1'!N211</f>
        <v>0</v>
      </c>
      <c r="G208" s="78">
        <f>'Balance N-1'!O211</f>
        <v>0</v>
      </c>
      <c r="H208" s="78">
        <f>'Balance N-1'!P211</f>
        <v>0</v>
      </c>
      <c r="I208" s="79">
        <f t="shared" si="3"/>
        <v>0</v>
      </c>
    </row>
    <row r="209" spans="1:9" ht="15.6">
      <c r="A209" s="85">
        <f>'Balance N-1'!I212</f>
        <v>0</v>
      </c>
      <c r="B209" s="75">
        <f>'Balance N-1'!J212</f>
        <v>0</v>
      </c>
      <c r="C209" s="78">
        <f>'Balance N-1'!K212</f>
        <v>0</v>
      </c>
      <c r="D209" s="78">
        <f>'Balance N-1'!L212</f>
        <v>0</v>
      </c>
      <c r="E209" s="78">
        <f>'Balance N-1'!M212</f>
        <v>0</v>
      </c>
      <c r="F209" s="78">
        <f>'Balance N-1'!N212</f>
        <v>0</v>
      </c>
      <c r="G209" s="78">
        <f>'Balance N-1'!O212</f>
        <v>0</v>
      </c>
      <c r="H209" s="78">
        <f>'Balance N-1'!P212</f>
        <v>0</v>
      </c>
      <c r="I209" s="79">
        <f t="shared" si="3"/>
        <v>0</v>
      </c>
    </row>
    <row r="210" spans="1:9" ht="15.6">
      <c r="A210" s="85">
        <f>'Balance N-1'!I213</f>
        <v>0</v>
      </c>
      <c r="B210" s="75">
        <f>'Balance N-1'!J213</f>
        <v>0</v>
      </c>
      <c r="C210" s="78">
        <f>'Balance N-1'!K213</f>
        <v>0</v>
      </c>
      <c r="D210" s="78">
        <f>'Balance N-1'!L213</f>
        <v>0</v>
      </c>
      <c r="E210" s="78">
        <f>'Balance N-1'!M213</f>
        <v>0</v>
      </c>
      <c r="F210" s="78">
        <f>'Balance N-1'!N213</f>
        <v>0</v>
      </c>
      <c r="G210" s="78">
        <f>'Balance N-1'!O213</f>
        <v>0</v>
      </c>
      <c r="H210" s="78">
        <f>'Balance N-1'!P213</f>
        <v>0</v>
      </c>
      <c r="I210" s="79">
        <f t="shared" si="3"/>
        <v>0</v>
      </c>
    </row>
    <row r="211" spans="1:9" ht="15.6">
      <c r="A211" s="85">
        <f>'Balance N-1'!I214</f>
        <v>0</v>
      </c>
      <c r="B211" s="75">
        <f>'Balance N-1'!J214</f>
        <v>0</v>
      </c>
      <c r="C211" s="78">
        <f>'Balance N-1'!K214</f>
        <v>0</v>
      </c>
      <c r="D211" s="78">
        <f>'Balance N-1'!L214</f>
        <v>0</v>
      </c>
      <c r="E211" s="78">
        <f>'Balance N-1'!M214</f>
        <v>0</v>
      </c>
      <c r="F211" s="78">
        <f>'Balance N-1'!N214</f>
        <v>0</v>
      </c>
      <c r="G211" s="78">
        <f>'Balance N-1'!O214</f>
        <v>0</v>
      </c>
      <c r="H211" s="78">
        <f>'Balance N-1'!P214</f>
        <v>0</v>
      </c>
      <c r="I211" s="79">
        <f t="shared" si="3"/>
        <v>0</v>
      </c>
    </row>
    <row r="212" spans="1:9" ht="15.6">
      <c r="A212" s="85">
        <f>'Balance N-1'!I215</f>
        <v>0</v>
      </c>
      <c r="B212" s="75">
        <f>'Balance N-1'!J215</f>
        <v>0</v>
      </c>
      <c r="C212" s="78">
        <f>'Balance N-1'!K215</f>
        <v>0</v>
      </c>
      <c r="D212" s="78">
        <f>'Balance N-1'!L215</f>
        <v>0</v>
      </c>
      <c r="E212" s="78">
        <f>'Balance N-1'!M215</f>
        <v>0</v>
      </c>
      <c r="F212" s="78">
        <f>'Balance N-1'!N215</f>
        <v>0</v>
      </c>
      <c r="G212" s="78">
        <f>'Balance N-1'!O215</f>
        <v>0</v>
      </c>
      <c r="H212" s="78">
        <f>'Balance N-1'!P215</f>
        <v>0</v>
      </c>
      <c r="I212" s="79">
        <f t="shared" si="3"/>
        <v>0</v>
      </c>
    </row>
    <row r="213" spans="1:9" ht="15.6">
      <c r="A213" s="85">
        <f>'Balance N-1'!I216</f>
        <v>0</v>
      </c>
      <c r="B213" s="75">
        <f>'Balance N-1'!J216</f>
        <v>0</v>
      </c>
      <c r="C213" s="78">
        <f>'Balance N-1'!K216</f>
        <v>0</v>
      </c>
      <c r="D213" s="78">
        <f>'Balance N-1'!L216</f>
        <v>0</v>
      </c>
      <c r="E213" s="78">
        <f>'Balance N-1'!M216</f>
        <v>0</v>
      </c>
      <c r="F213" s="78">
        <f>'Balance N-1'!N216</f>
        <v>0</v>
      </c>
      <c r="G213" s="78">
        <f>'Balance N-1'!O216</f>
        <v>0</v>
      </c>
      <c r="H213" s="78">
        <f>'Balance N-1'!P216</f>
        <v>0</v>
      </c>
      <c r="I213" s="79">
        <f t="shared" si="3"/>
        <v>0</v>
      </c>
    </row>
    <row r="214" spans="1:9" ht="15.6">
      <c r="A214" s="85">
        <f>'Balance N-1'!I217</f>
        <v>0</v>
      </c>
      <c r="B214" s="75">
        <f>'Balance N-1'!J217</f>
        <v>0</v>
      </c>
      <c r="C214" s="78">
        <f>'Balance N-1'!K217</f>
        <v>0</v>
      </c>
      <c r="D214" s="78">
        <f>'Balance N-1'!L217</f>
        <v>0</v>
      </c>
      <c r="E214" s="78">
        <f>'Balance N-1'!M217</f>
        <v>0</v>
      </c>
      <c r="F214" s="78">
        <f>'Balance N-1'!N217</f>
        <v>0</v>
      </c>
      <c r="G214" s="78">
        <f>'Balance N-1'!O217</f>
        <v>0</v>
      </c>
      <c r="H214" s="78">
        <f>'Balance N-1'!P217</f>
        <v>0</v>
      </c>
      <c r="I214" s="79">
        <f t="shared" si="3"/>
        <v>0</v>
      </c>
    </row>
    <row r="215" spans="1:9" ht="15.6">
      <c r="A215" s="85">
        <f>'Balance N-1'!I218</f>
        <v>0</v>
      </c>
      <c r="B215" s="75">
        <f>'Balance N-1'!J218</f>
        <v>0</v>
      </c>
      <c r="C215" s="78">
        <f>'Balance N-1'!K218</f>
        <v>0</v>
      </c>
      <c r="D215" s="78">
        <f>'Balance N-1'!L218</f>
        <v>0</v>
      </c>
      <c r="E215" s="78">
        <f>'Balance N-1'!M218</f>
        <v>0</v>
      </c>
      <c r="F215" s="78">
        <f>'Balance N-1'!N218</f>
        <v>0</v>
      </c>
      <c r="G215" s="78">
        <f>'Balance N-1'!O218</f>
        <v>0</v>
      </c>
      <c r="H215" s="78">
        <f>'Balance N-1'!P218</f>
        <v>0</v>
      </c>
      <c r="I215" s="79">
        <f t="shared" si="3"/>
        <v>0</v>
      </c>
    </row>
    <row r="216" spans="1:9" ht="15.6">
      <c r="A216" s="85">
        <f>'Balance N-1'!I219</f>
        <v>0</v>
      </c>
      <c r="B216" s="75">
        <f>'Balance N-1'!J219</f>
        <v>0</v>
      </c>
      <c r="C216" s="78">
        <f>'Balance N-1'!K219</f>
        <v>0</v>
      </c>
      <c r="D216" s="78">
        <f>'Balance N-1'!L219</f>
        <v>0</v>
      </c>
      <c r="E216" s="78">
        <f>'Balance N-1'!M219</f>
        <v>0</v>
      </c>
      <c r="F216" s="78">
        <f>'Balance N-1'!N219</f>
        <v>0</v>
      </c>
      <c r="G216" s="78">
        <f>'Balance N-1'!O219</f>
        <v>0</v>
      </c>
      <c r="H216" s="78">
        <f>'Balance N-1'!P219</f>
        <v>0</v>
      </c>
      <c r="I216" s="79">
        <f t="shared" si="3"/>
        <v>0</v>
      </c>
    </row>
    <row r="217" spans="1:9" ht="15.6">
      <c r="A217" s="85">
        <f>'Balance N-1'!I220</f>
        <v>0</v>
      </c>
      <c r="B217" s="75">
        <f>'Balance N-1'!J220</f>
        <v>0</v>
      </c>
      <c r="C217" s="78">
        <f>'Balance N-1'!K220</f>
        <v>0</v>
      </c>
      <c r="D217" s="78">
        <f>'Balance N-1'!L220</f>
        <v>0</v>
      </c>
      <c r="E217" s="78">
        <f>'Balance N-1'!M220</f>
        <v>0</v>
      </c>
      <c r="F217" s="78">
        <f>'Balance N-1'!N220</f>
        <v>0</v>
      </c>
      <c r="G217" s="78">
        <f>'Balance N-1'!O220</f>
        <v>0</v>
      </c>
      <c r="H217" s="78">
        <f>'Balance N-1'!P220</f>
        <v>0</v>
      </c>
      <c r="I217" s="79">
        <f t="shared" si="3"/>
        <v>0</v>
      </c>
    </row>
    <row r="218" spans="1:9" ht="15.6">
      <c r="A218" s="85">
        <f>'Balance N-1'!I221</f>
        <v>0</v>
      </c>
      <c r="B218" s="75">
        <f>'Balance N-1'!J221</f>
        <v>0</v>
      </c>
      <c r="C218" s="78">
        <f>'Balance N-1'!K221</f>
        <v>0</v>
      </c>
      <c r="D218" s="78">
        <f>'Balance N-1'!L221</f>
        <v>0</v>
      </c>
      <c r="E218" s="78">
        <f>'Balance N-1'!M221</f>
        <v>0</v>
      </c>
      <c r="F218" s="78">
        <f>'Balance N-1'!N221</f>
        <v>0</v>
      </c>
      <c r="G218" s="78">
        <f>'Balance N-1'!O221</f>
        <v>0</v>
      </c>
      <c r="H218" s="78">
        <f>'Balance N-1'!P221</f>
        <v>0</v>
      </c>
      <c r="I218" s="79">
        <f t="shared" si="3"/>
        <v>0</v>
      </c>
    </row>
    <row r="219" spans="1:9" ht="15.6">
      <c r="A219" s="85">
        <f>'Balance N-1'!I222</f>
        <v>0</v>
      </c>
      <c r="B219" s="75">
        <f>'Balance N-1'!J222</f>
        <v>0</v>
      </c>
      <c r="C219" s="78">
        <f>'Balance N-1'!K222</f>
        <v>0</v>
      </c>
      <c r="D219" s="78">
        <f>'Balance N-1'!L222</f>
        <v>0</v>
      </c>
      <c r="E219" s="78">
        <f>'Balance N-1'!M222</f>
        <v>0</v>
      </c>
      <c r="F219" s="78">
        <f>'Balance N-1'!N222</f>
        <v>0</v>
      </c>
      <c r="G219" s="78">
        <f>'Balance N-1'!O222</f>
        <v>0</v>
      </c>
      <c r="H219" s="78">
        <f>'Balance N-1'!P222</f>
        <v>0</v>
      </c>
      <c r="I219" s="79">
        <f t="shared" si="3"/>
        <v>0</v>
      </c>
    </row>
    <row r="220" spans="1:9" ht="15.6">
      <c r="A220" s="85">
        <f>'Balance N-1'!I223</f>
        <v>0</v>
      </c>
      <c r="B220" s="75">
        <f>'Balance N-1'!J223</f>
        <v>0</v>
      </c>
      <c r="C220" s="78">
        <f>'Balance N-1'!K223</f>
        <v>0</v>
      </c>
      <c r="D220" s="78">
        <f>'Balance N-1'!L223</f>
        <v>0</v>
      </c>
      <c r="E220" s="78">
        <f>'Balance N-1'!M223</f>
        <v>0</v>
      </c>
      <c r="F220" s="78">
        <f>'Balance N-1'!N223</f>
        <v>0</v>
      </c>
      <c r="G220" s="78">
        <f>'Balance N-1'!O223</f>
        <v>0</v>
      </c>
      <c r="H220" s="78">
        <f>'Balance N-1'!P223</f>
        <v>0</v>
      </c>
      <c r="I220" s="79">
        <f t="shared" si="3"/>
        <v>0</v>
      </c>
    </row>
    <row r="221" spans="1:9" ht="15.6">
      <c r="A221" s="85">
        <f>'Balance N-1'!I224</f>
        <v>0</v>
      </c>
      <c r="B221" s="75">
        <f>'Balance N-1'!J224</f>
        <v>0</v>
      </c>
      <c r="C221" s="78">
        <f>'Balance N-1'!K224</f>
        <v>0</v>
      </c>
      <c r="D221" s="78">
        <f>'Balance N-1'!L224</f>
        <v>0</v>
      </c>
      <c r="E221" s="78">
        <f>'Balance N-1'!M224</f>
        <v>0</v>
      </c>
      <c r="F221" s="78">
        <f>'Balance N-1'!N224</f>
        <v>0</v>
      </c>
      <c r="G221" s="78">
        <f>'Balance N-1'!O224</f>
        <v>0</v>
      </c>
      <c r="H221" s="78">
        <f>'Balance N-1'!P224</f>
        <v>0</v>
      </c>
      <c r="I221" s="79">
        <f t="shared" si="3"/>
        <v>0</v>
      </c>
    </row>
    <row r="222" spans="1:9" ht="15.6">
      <c r="A222" s="85">
        <f>'Balance N-1'!I225</f>
        <v>0</v>
      </c>
      <c r="B222" s="75">
        <f>'Balance N-1'!J225</f>
        <v>0</v>
      </c>
      <c r="C222" s="78">
        <f>'Balance N-1'!K225</f>
        <v>0</v>
      </c>
      <c r="D222" s="78">
        <f>'Balance N-1'!L225</f>
        <v>0</v>
      </c>
      <c r="E222" s="78">
        <f>'Balance N-1'!M225</f>
        <v>0</v>
      </c>
      <c r="F222" s="78">
        <f>'Balance N-1'!N225</f>
        <v>0</v>
      </c>
      <c r="G222" s="78">
        <f>'Balance N-1'!O225</f>
        <v>0</v>
      </c>
      <c r="H222" s="78">
        <f>'Balance N-1'!P225</f>
        <v>0</v>
      </c>
      <c r="I222" s="79">
        <f t="shared" si="3"/>
        <v>0</v>
      </c>
    </row>
    <row r="223" spans="1:9" ht="15.6">
      <c r="A223" s="85">
        <f>'Balance N-1'!I226</f>
        <v>0</v>
      </c>
      <c r="B223" s="75">
        <f>'Balance N-1'!J226</f>
        <v>0</v>
      </c>
      <c r="C223" s="78">
        <f>'Balance N-1'!K226</f>
        <v>0</v>
      </c>
      <c r="D223" s="78">
        <f>'Balance N-1'!L226</f>
        <v>0</v>
      </c>
      <c r="E223" s="78">
        <f>'Balance N-1'!M226</f>
        <v>0</v>
      </c>
      <c r="F223" s="78">
        <f>'Balance N-1'!N226</f>
        <v>0</v>
      </c>
      <c r="G223" s="78">
        <f>'Balance N-1'!O226</f>
        <v>0</v>
      </c>
      <c r="H223" s="78">
        <f>'Balance N-1'!P226</f>
        <v>0</v>
      </c>
      <c r="I223" s="79">
        <f t="shared" si="3"/>
        <v>0</v>
      </c>
    </row>
    <row r="224" spans="1:9" ht="15.6">
      <c r="A224" s="85">
        <f>'Balance N-1'!I227</f>
        <v>0</v>
      </c>
      <c r="B224" s="75">
        <f>'Balance N-1'!J227</f>
        <v>0</v>
      </c>
      <c r="C224" s="78">
        <f>'Balance N-1'!K227</f>
        <v>0</v>
      </c>
      <c r="D224" s="78">
        <f>'Balance N-1'!L227</f>
        <v>0</v>
      </c>
      <c r="E224" s="78">
        <f>'Balance N-1'!M227</f>
        <v>0</v>
      </c>
      <c r="F224" s="78">
        <f>'Balance N-1'!N227</f>
        <v>0</v>
      </c>
      <c r="G224" s="78">
        <f>'Balance N-1'!O227</f>
        <v>0</v>
      </c>
      <c r="H224" s="78">
        <f>'Balance N-1'!P227</f>
        <v>0</v>
      </c>
      <c r="I224" s="79">
        <f t="shared" si="3"/>
        <v>0</v>
      </c>
    </row>
    <row r="225" spans="1:9" ht="15.6">
      <c r="A225" s="85">
        <f>'Balance N-1'!I228</f>
        <v>0</v>
      </c>
      <c r="B225" s="75">
        <f>'Balance N-1'!J228</f>
        <v>0</v>
      </c>
      <c r="C225" s="78">
        <f>'Balance N-1'!K228</f>
        <v>0</v>
      </c>
      <c r="D225" s="78">
        <f>'Balance N-1'!L228</f>
        <v>0</v>
      </c>
      <c r="E225" s="78">
        <f>'Balance N-1'!M228</f>
        <v>0</v>
      </c>
      <c r="F225" s="78">
        <f>'Balance N-1'!N228</f>
        <v>0</v>
      </c>
      <c r="G225" s="78">
        <f>'Balance N-1'!O228</f>
        <v>0</v>
      </c>
      <c r="H225" s="78">
        <f>'Balance N-1'!P228</f>
        <v>0</v>
      </c>
      <c r="I225" s="79">
        <f t="shared" si="3"/>
        <v>0</v>
      </c>
    </row>
    <row r="226" spans="1:9" ht="15.6">
      <c r="A226" s="85">
        <f>'Balance N-1'!I229</f>
        <v>0</v>
      </c>
      <c r="B226" s="75">
        <f>'Balance N-1'!J229</f>
        <v>0</v>
      </c>
      <c r="C226" s="78">
        <f>'Balance N-1'!K229</f>
        <v>0</v>
      </c>
      <c r="D226" s="78">
        <f>'Balance N-1'!L229</f>
        <v>0</v>
      </c>
      <c r="E226" s="78">
        <f>'Balance N-1'!M229</f>
        <v>0</v>
      </c>
      <c r="F226" s="78">
        <f>'Balance N-1'!N229</f>
        <v>0</v>
      </c>
      <c r="G226" s="78">
        <f>'Balance N-1'!O229</f>
        <v>0</v>
      </c>
      <c r="H226" s="78">
        <f>'Balance N-1'!P229</f>
        <v>0</v>
      </c>
      <c r="I226" s="79">
        <f t="shared" si="3"/>
        <v>0</v>
      </c>
    </row>
    <row r="227" spans="1:9" ht="15.6">
      <c r="A227" s="85">
        <f>'Balance N-1'!I230</f>
        <v>0</v>
      </c>
      <c r="B227" s="75">
        <f>'Balance N-1'!J230</f>
        <v>0</v>
      </c>
      <c r="C227" s="78">
        <f>'Balance N-1'!K230</f>
        <v>0</v>
      </c>
      <c r="D227" s="78">
        <f>'Balance N-1'!L230</f>
        <v>0</v>
      </c>
      <c r="E227" s="78">
        <f>'Balance N-1'!M230</f>
        <v>0</v>
      </c>
      <c r="F227" s="78">
        <f>'Balance N-1'!N230</f>
        <v>0</v>
      </c>
      <c r="G227" s="78">
        <f>'Balance N-1'!O230</f>
        <v>0</v>
      </c>
      <c r="H227" s="78">
        <f>'Balance N-1'!P230</f>
        <v>0</v>
      </c>
      <c r="I227" s="79">
        <f t="shared" si="3"/>
        <v>0</v>
      </c>
    </row>
    <row r="228" spans="1:9" ht="15.6">
      <c r="A228" s="85">
        <f>'Balance N-1'!I231</f>
        <v>0</v>
      </c>
      <c r="B228" s="75">
        <f>'Balance N-1'!J231</f>
        <v>0</v>
      </c>
      <c r="C228" s="78">
        <f>'Balance N-1'!K231</f>
        <v>0</v>
      </c>
      <c r="D228" s="78">
        <f>'Balance N-1'!L231</f>
        <v>0</v>
      </c>
      <c r="E228" s="78">
        <f>'Balance N-1'!M231</f>
        <v>0</v>
      </c>
      <c r="F228" s="78">
        <f>'Balance N-1'!N231</f>
        <v>0</v>
      </c>
      <c r="G228" s="78">
        <f>'Balance N-1'!O231</f>
        <v>0</v>
      </c>
      <c r="H228" s="78">
        <f>'Balance N-1'!P231</f>
        <v>0</v>
      </c>
      <c r="I228" s="79">
        <f t="shared" si="3"/>
        <v>0</v>
      </c>
    </row>
    <row r="229" spans="1:9" ht="15.6">
      <c r="A229" s="85">
        <f>'Balance N-1'!I232</f>
        <v>0</v>
      </c>
      <c r="B229" s="75">
        <f>'Balance N-1'!J232</f>
        <v>0</v>
      </c>
      <c r="C229" s="78">
        <f>'Balance N-1'!K232</f>
        <v>0</v>
      </c>
      <c r="D229" s="78">
        <f>'Balance N-1'!L232</f>
        <v>0</v>
      </c>
      <c r="E229" s="78">
        <f>'Balance N-1'!M232</f>
        <v>0</v>
      </c>
      <c r="F229" s="78">
        <f>'Balance N-1'!N232</f>
        <v>0</v>
      </c>
      <c r="G229" s="78">
        <f>'Balance N-1'!O232</f>
        <v>0</v>
      </c>
      <c r="H229" s="78">
        <f>'Balance N-1'!P232</f>
        <v>0</v>
      </c>
      <c r="I229" s="79">
        <f t="shared" si="3"/>
        <v>0</v>
      </c>
    </row>
    <row r="230" spans="1:9" ht="15.6">
      <c r="A230" s="85">
        <f>'Balance N-1'!I233</f>
        <v>0</v>
      </c>
      <c r="B230" s="75">
        <f>'Balance N-1'!J233</f>
        <v>0</v>
      </c>
      <c r="C230" s="78">
        <f>'Balance N-1'!K233</f>
        <v>0</v>
      </c>
      <c r="D230" s="78">
        <f>'Balance N-1'!L233</f>
        <v>0</v>
      </c>
      <c r="E230" s="78">
        <f>'Balance N-1'!M233</f>
        <v>0</v>
      </c>
      <c r="F230" s="78">
        <f>'Balance N-1'!N233</f>
        <v>0</v>
      </c>
      <c r="G230" s="78">
        <f>'Balance N-1'!O233</f>
        <v>0</v>
      </c>
      <c r="H230" s="78">
        <f>'Balance N-1'!P233</f>
        <v>0</v>
      </c>
      <c r="I230" s="79">
        <f t="shared" si="3"/>
        <v>0</v>
      </c>
    </row>
    <row r="231" spans="1:9" ht="15.6">
      <c r="A231" s="85">
        <f>'Balance N-1'!I234</f>
        <v>0</v>
      </c>
      <c r="B231" s="75">
        <f>'Balance N-1'!J234</f>
        <v>0</v>
      </c>
      <c r="C231" s="78">
        <f>'Balance N-1'!K234</f>
        <v>0</v>
      </c>
      <c r="D231" s="78">
        <f>'Balance N-1'!L234</f>
        <v>0</v>
      </c>
      <c r="E231" s="78">
        <f>'Balance N-1'!M234</f>
        <v>0</v>
      </c>
      <c r="F231" s="78">
        <f>'Balance N-1'!N234</f>
        <v>0</v>
      </c>
      <c r="G231" s="78">
        <f>'Balance N-1'!O234</f>
        <v>0</v>
      </c>
      <c r="H231" s="78">
        <f>'Balance N-1'!P234</f>
        <v>0</v>
      </c>
      <c r="I231" s="79">
        <f t="shared" si="3"/>
        <v>0</v>
      </c>
    </row>
    <row r="232" spans="1:9" ht="15.6">
      <c r="A232" s="85">
        <f>'Balance N-1'!I235</f>
        <v>0</v>
      </c>
      <c r="B232" s="75">
        <f>'Balance N-1'!J235</f>
        <v>0</v>
      </c>
      <c r="C232" s="78">
        <f>'Balance N-1'!K235</f>
        <v>0</v>
      </c>
      <c r="D232" s="78">
        <f>'Balance N-1'!L235</f>
        <v>0</v>
      </c>
      <c r="E232" s="78">
        <f>'Balance N-1'!M235</f>
        <v>0</v>
      </c>
      <c r="F232" s="78">
        <f>'Balance N-1'!N235</f>
        <v>0</v>
      </c>
      <c r="G232" s="78">
        <f>'Balance N-1'!O235</f>
        <v>0</v>
      </c>
      <c r="H232" s="78">
        <f>'Balance N-1'!P235</f>
        <v>0</v>
      </c>
      <c r="I232" s="79">
        <f t="shared" si="3"/>
        <v>0</v>
      </c>
    </row>
    <row r="233" spans="1:9" ht="15.6">
      <c r="A233" s="85">
        <f>'Balance N-1'!I236</f>
        <v>0</v>
      </c>
      <c r="B233" s="75">
        <f>'Balance N-1'!J236</f>
        <v>0</v>
      </c>
      <c r="C233" s="78">
        <f>'Balance N-1'!K236</f>
        <v>0</v>
      </c>
      <c r="D233" s="78">
        <f>'Balance N-1'!L236</f>
        <v>0</v>
      </c>
      <c r="E233" s="78">
        <f>'Balance N-1'!M236</f>
        <v>0</v>
      </c>
      <c r="F233" s="78">
        <f>'Balance N-1'!N236</f>
        <v>0</v>
      </c>
      <c r="G233" s="78">
        <f>'Balance N-1'!O236</f>
        <v>0</v>
      </c>
      <c r="H233" s="78">
        <f>'Balance N-1'!P236</f>
        <v>0</v>
      </c>
      <c r="I233" s="79">
        <f t="shared" si="3"/>
        <v>0</v>
      </c>
    </row>
    <row r="234" spans="1:9" ht="15.6">
      <c r="A234" s="85">
        <f>'Balance N-1'!I237</f>
        <v>0</v>
      </c>
      <c r="B234" s="75">
        <f>'Balance N-1'!J237</f>
        <v>0</v>
      </c>
      <c r="C234" s="78">
        <f>'Balance N-1'!K237</f>
        <v>0</v>
      </c>
      <c r="D234" s="78">
        <f>'Balance N-1'!L237</f>
        <v>0</v>
      </c>
      <c r="E234" s="78">
        <f>'Balance N-1'!M237</f>
        <v>0</v>
      </c>
      <c r="F234" s="78">
        <f>'Balance N-1'!N237</f>
        <v>0</v>
      </c>
      <c r="G234" s="78">
        <f>'Balance N-1'!O237</f>
        <v>0</v>
      </c>
      <c r="H234" s="78">
        <f>'Balance N-1'!P237</f>
        <v>0</v>
      </c>
      <c r="I234" s="79">
        <f t="shared" si="3"/>
        <v>0</v>
      </c>
    </row>
    <row r="235" spans="1:9" ht="15.6">
      <c r="A235" s="85">
        <f>'Balance N-1'!I238</f>
        <v>0</v>
      </c>
      <c r="B235" s="75">
        <f>'Balance N-1'!J238</f>
        <v>0</v>
      </c>
      <c r="C235" s="78">
        <f>'Balance N-1'!K238</f>
        <v>0</v>
      </c>
      <c r="D235" s="78">
        <f>'Balance N-1'!L238</f>
        <v>0</v>
      </c>
      <c r="E235" s="78">
        <f>'Balance N-1'!M238</f>
        <v>0</v>
      </c>
      <c r="F235" s="78">
        <f>'Balance N-1'!N238</f>
        <v>0</v>
      </c>
      <c r="G235" s="78">
        <f>'Balance N-1'!O238</f>
        <v>0</v>
      </c>
      <c r="H235" s="78">
        <f>'Balance N-1'!P238</f>
        <v>0</v>
      </c>
      <c r="I235" s="79">
        <f t="shared" si="3"/>
        <v>0</v>
      </c>
    </row>
    <row r="236" spans="1:9" ht="15.6">
      <c r="A236" s="85">
        <f>'Balance N-1'!I239</f>
        <v>0</v>
      </c>
      <c r="B236" s="75">
        <f>'Balance N-1'!J239</f>
        <v>0</v>
      </c>
      <c r="C236" s="78">
        <f>'Balance N-1'!K239</f>
        <v>0</v>
      </c>
      <c r="D236" s="78">
        <f>'Balance N-1'!L239</f>
        <v>0</v>
      </c>
      <c r="E236" s="78">
        <f>'Balance N-1'!M239</f>
        <v>0</v>
      </c>
      <c r="F236" s="78">
        <f>'Balance N-1'!N239</f>
        <v>0</v>
      </c>
      <c r="G236" s="78">
        <f>'Balance N-1'!O239</f>
        <v>0</v>
      </c>
      <c r="H236" s="78">
        <f>'Balance N-1'!P239</f>
        <v>0</v>
      </c>
      <c r="I236" s="79">
        <f t="shared" si="3"/>
        <v>0</v>
      </c>
    </row>
    <row r="237" spans="1:9" ht="15.6">
      <c r="A237" s="85">
        <f>'Balance N-1'!I240</f>
        <v>0</v>
      </c>
      <c r="B237" s="75">
        <f>'Balance N-1'!J240</f>
        <v>0</v>
      </c>
      <c r="C237" s="78">
        <f>'Balance N-1'!K240</f>
        <v>0</v>
      </c>
      <c r="D237" s="78">
        <f>'Balance N-1'!L240</f>
        <v>0</v>
      </c>
      <c r="E237" s="78">
        <f>'Balance N-1'!M240</f>
        <v>0</v>
      </c>
      <c r="F237" s="78">
        <f>'Balance N-1'!N240</f>
        <v>0</v>
      </c>
      <c r="G237" s="78">
        <f>'Balance N-1'!O240</f>
        <v>0</v>
      </c>
      <c r="H237" s="78">
        <f>'Balance N-1'!P240</f>
        <v>0</v>
      </c>
      <c r="I237" s="79">
        <f t="shared" si="3"/>
        <v>0</v>
      </c>
    </row>
    <row r="238" spans="1:9" ht="15.6">
      <c r="A238" s="85">
        <f>'Balance N-1'!I241</f>
        <v>0</v>
      </c>
      <c r="B238" s="75">
        <f>'Balance N-1'!J241</f>
        <v>0</v>
      </c>
      <c r="C238" s="78">
        <f>'Balance N-1'!K241</f>
        <v>0</v>
      </c>
      <c r="D238" s="78">
        <f>'Balance N-1'!L241</f>
        <v>0</v>
      </c>
      <c r="E238" s="78">
        <f>'Balance N-1'!M241</f>
        <v>0</v>
      </c>
      <c r="F238" s="78">
        <f>'Balance N-1'!N241</f>
        <v>0</v>
      </c>
      <c r="G238" s="78">
        <f>'Balance N-1'!O241</f>
        <v>0</v>
      </c>
      <c r="H238" s="78">
        <f>'Balance N-1'!P241</f>
        <v>0</v>
      </c>
      <c r="I238" s="79">
        <f t="shared" si="3"/>
        <v>0</v>
      </c>
    </row>
    <row r="239" spans="1:9" ht="15.6">
      <c r="A239" s="85">
        <f>'Balance N-1'!I242</f>
        <v>0</v>
      </c>
      <c r="B239" s="75">
        <f>'Balance N-1'!J242</f>
        <v>0</v>
      </c>
      <c r="C239" s="78">
        <f>'Balance N-1'!K242</f>
        <v>0</v>
      </c>
      <c r="D239" s="78">
        <f>'Balance N-1'!L242</f>
        <v>0</v>
      </c>
      <c r="E239" s="78">
        <f>'Balance N-1'!M242</f>
        <v>0</v>
      </c>
      <c r="F239" s="78">
        <f>'Balance N-1'!N242</f>
        <v>0</v>
      </c>
      <c r="G239" s="78">
        <f>'Balance N-1'!O242</f>
        <v>0</v>
      </c>
      <c r="H239" s="78">
        <f>'Balance N-1'!P242</f>
        <v>0</v>
      </c>
      <c r="I239" s="79">
        <f t="shared" si="3"/>
        <v>0</v>
      </c>
    </row>
    <row r="240" spans="1:9" ht="15.6">
      <c r="A240" s="85">
        <f>'Balance N-1'!I243</f>
        <v>0</v>
      </c>
      <c r="B240" s="75">
        <f>'Balance N-1'!J243</f>
        <v>0</v>
      </c>
      <c r="C240" s="78">
        <f>'Balance N-1'!K243</f>
        <v>0</v>
      </c>
      <c r="D240" s="78">
        <f>'Balance N-1'!L243</f>
        <v>0</v>
      </c>
      <c r="E240" s="78">
        <f>'Balance N-1'!M243</f>
        <v>0</v>
      </c>
      <c r="F240" s="78">
        <f>'Balance N-1'!N243</f>
        <v>0</v>
      </c>
      <c r="G240" s="78">
        <f>'Balance N-1'!O243</f>
        <v>0</v>
      </c>
      <c r="H240" s="78">
        <f>'Balance N-1'!P243</f>
        <v>0</v>
      </c>
      <c r="I240" s="79">
        <f t="shared" si="3"/>
        <v>0</v>
      </c>
    </row>
    <row r="241" spans="1:9" ht="15.6">
      <c r="A241" s="85">
        <f>'Balance N-1'!I244</f>
        <v>0</v>
      </c>
      <c r="B241" s="75">
        <f>'Balance N-1'!J244</f>
        <v>0</v>
      </c>
      <c r="C241" s="78">
        <f>'Balance N-1'!K244</f>
        <v>0</v>
      </c>
      <c r="D241" s="78">
        <f>'Balance N-1'!L244</f>
        <v>0</v>
      </c>
      <c r="E241" s="78">
        <f>'Balance N-1'!M244</f>
        <v>0</v>
      </c>
      <c r="F241" s="78">
        <f>'Balance N-1'!N244</f>
        <v>0</v>
      </c>
      <c r="G241" s="78">
        <f>'Balance N-1'!O244</f>
        <v>0</v>
      </c>
      <c r="H241" s="78">
        <f>'Balance N-1'!P244</f>
        <v>0</v>
      </c>
      <c r="I241" s="79">
        <f t="shared" si="3"/>
        <v>0</v>
      </c>
    </row>
    <row r="242" spans="1:9" ht="15.6">
      <c r="A242" s="85">
        <f>'Balance N-1'!I245</f>
        <v>0</v>
      </c>
      <c r="B242" s="75">
        <f>'Balance N-1'!J245</f>
        <v>0</v>
      </c>
      <c r="C242" s="78">
        <f>'Balance N-1'!K245</f>
        <v>0</v>
      </c>
      <c r="D242" s="78">
        <f>'Balance N-1'!L245</f>
        <v>0</v>
      </c>
      <c r="E242" s="78">
        <f>'Balance N-1'!M245</f>
        <v>0</v>
      </c>
      <c r="F242" s="78">
        <f>'Balance N-1'!N245</f>
        <v>0</v>
      </c>
      <c r="G242" s="78">
        <f>'Balance N-1'!O245</f>
        <v>0</v>
      </c>
      <c r="H242" s="78">
        <f>'Balance N-1'!P245</f>
        <v>0</v>
      </c>
      <c r="I242" s="79">
        <f t="shared" si="3"/>
        <v>0</v>
      </c>
    </row>
    <row r="243" spans="1:9" ht="15.6">
      <c r="A243" s="85">
        <f>'Balance N-1'!I246</f>
        <v>0</v>
      </c>
      <c r="B243" s="75">
        <f>'Balance N-1'!J246</f>
        <v>0</v>
      </c>
      <c r="C243" s="78">
        <f>'Balance N-1'!K246</f>
        <v>0</v>
      </c>
      <c r="D243" s="78">
        <f>'Balance N-1'!L246</f>
        <v>0</v>
      </c>
      <c r="E243" s="78">
        <f>'Balance N-1'!M246</f>
        <v>0</v>
      </c>
      <c r="F243" s="78">
        <f>'Balance N-1'!N246</f>
        <v>0</v>
      </c>
      <c r="G243" s="78">
        <f>'Balance N-1'!O246</f>
        <v>0</v>
      </c>
      <c r="H243" s="78">
        <f>'Balance N-1'!P246</f>
        <v>0</v>
      </c>
      <c r="I243" s="79">
        <f t="shared" si="3"/>
        <v>0</v>
      </c>
    </row>
    <row r="244" spans="1:9" ht="15.6">
      <c r="A244" s="85">
        <f>'Balance N-1'!I247</f>
        <v>0</v>
      </c>
      <c r="B244" s="75">
        <f>'Balance N-1'!J247</f>
        <v>0</v>
      </c>
      <c r="C244" s="78">
        <f>'Balance N-1'!K247</f>
        <v>0</v>
      </c>
      <c r="D244" s="78">
        <f>'Balance N-1'!L247</f>
        <v>0</v>
      </c>
      <c r="E244" s="78">
        <f>'Balance N-1'!M247</f>
        <v>0</v>
      </c>
      <c r="F244" s="78">
        <f>'Balance N-1'!N247</f>
        <v>0</v>
      </c>
      <c r="G244" s="78">
        <f>'Balance N-1'!O247</f>
        <v>0</v>
      </c>
      <c r="H244" s="78">
        <f>'Balance N-1'!P247</f>
        <v>0</v>
      </c>
      <c r="I244" s="79">
        <f t="shared" si="3"/>
        <v>0</v>
      </c>
    </row>
    <row r="245" spans="1:9" ht="15.6">
      <c r="A245" s="85">
        <f>'Balance N-1'!I248</f>
        <v>0</v>
      </c>
      <c r="B245" s="75">
        <f>'Balance N-1'!J248</f>
        <v>0</v>
      </c>
      <c r="C245" s="78">
        <f>'Balance N-1'!K248</f>
        <v>0</v>
      </c>
      <c r="D245" s="78">
        <f>'Balance N-1'!L248</f>
        <v>0</v>
      </c>
      <c r="E245" s="78">
        <f>'Balance N-1'!M248</f>
        <v>0</v>
      </c>
      <c r="F245" s="78">
        <f>'Balance N-1'!N248</f>
        <v>0</v>
      </c>
      <c r="G245" s="78">
        <f>'Balance N-1'!O248</f>
        <v>0</v>
      </c>
      <c r="H245" s="78">
        <f>'Balance N-1'!P248</f>
        <v>0</v>
      </c>
      <c r="I245" s="79">
        <f t="shared" si="3"/>
        <v>0</v>
      </c>
    </row>
    <row r="246" spans="1:9" ht="15.6">
      <c r="A246" s="85">
        <f>'Balance N-1'!I249</f>
        <v>0</v>
      </c>
      <c r="B246" s="75">
        <f>'Balance N-1'!J249</f>
        <v>0</v>
      </c>
      <c r="C246" s="78">
        <f>'Balance N-1'!K249</f>
        <v>0</v>
      </c>
      <c r="D246" s="78">
        <f>'Balance N-1'!L249</f>
        <v>0</v>
      </c>
      <c r="E246" s="78">
        <f>'Balance N-1'!M249</f>
        <v>0</v>
      </c>
      <c r="F246" s="78">
        <f>'Balance N-1'!N249</f>
        <v>0</v>
      </c>
      <c r="G246" s="78">
        <f>'Balance N-1'!O249</f>
        <v>0</v>
      </c>
      <c r="H246" s="78">
        <f>'Balance N-1'!P249</f>
        <v>0</v>
      </c>
      <c r="I246" s="79">
        <f t="shared" si="3"/>
        <v>0</v>
      </c>
    </row>
    <row r="247" spans="1:9" ht="15.6">
      <c r="A247" s="85">
        <f>'Balance N-1'!I250</f>
        <v>0</v>
      </c>
      <c r="B247" s="75">
        <f>'Balance N-1'!J250</f>
        <v>0</v>
      </c>
      <c r="C247" s="78">
        <f>'Balance N-1'!K250</f>
        <v>0</v>
      </c>
      <c r="D247" s="78">
        <f>'Balance N-1'!L250</f>
        <v>0</v>
      </c>
      <c r="E247" s="78">
        <f>'Balance N-1'!M250</f>
        <v>0</v>
      </c>
      <c r="F247" s="78">
        <f>'Balance N-1'!N250</f>
        <v>0</v>
      </c>
      <c r="G247" s="78">
        <f>'Balance N-1'!O250</f>
        <v>0</v>
      </c>
      <c r="H247" s="78">
        <f>'Balance N-1'!P250</f>
        <v>0</v>
      </c>
      <c r="I247" s="79">
        <f t="shared" si="3"/>
        <v>0</v>
      </c>
    </row>
    <row r="248" spans="1:9" ht="15.6">
      <c r="A248" s="85">
        <f>'Balance N-1'!I251</f>
        <v>0</v>
      </c>
      <c r="B248" s="75">
        <f>'Balance N-1'!J251</f>
        <v>0</v>
      </c>
      <c r="C248" s="78">
        <f>'Balance N-1'!K251</f>
        <v>0</v>
      </c>
      <c r="D248" s="78">
        <f>'Balance N-1'!L251</f>
        <v>0</v>
      </c>
      <c r="E248" s="78">
        <f>'Balance N-1'!M251</f>
        <v>0</v>
      </c>
      <c r="F248" s="78">
        <f>'Balance N-1'!N251</f>
        <v>0</v>
      </c>
      <c r="G248" s="78">
        <f>'Balance N-1'!O251</f>
        <v>0</v>
      </c>
      <c r="H248" s="78">
        <f>'Balance N-1'!P251</f>
        <v>0</v>
      </c>
      <c r="I248" s="79">
        <f t="shared" si="3"/>
        <v>0</v>
      </c>
    </row>
    <row r="249" spans="1:9" ht="15.6">
      <c r="A249" s="85">
        <f>'Balance N-1'!I252</f>
        <v>0</v>
      </c>
      <c r="B249" s="75">
        <f>'Balance N-1'!J252</f>
        <v>0</v>
      </c>
      <c r="C249" s="78">
        <f>'Balance N-1'!K252</f>
        <v>0</v>
      </c>
      <c r="D249" s="78">
        <f>'Balance N-1'!L252</f>
        <v>0</v>
      </c>
      <c r="E249" s="78">
        <f>'Balance N-1'!M252</f>
        <v>0</v>
      </c>
      <c r="F249" s="78">
        <f>'Balance N-1'!N252</f>
        <v>0</v>
      </c>
      <c r="G249" s="78">
        <f>'Balance N-1'!O252</f>
        <v>0</v>
      </c>
      <c r="H249" s="78">
        <f>'Balance N-1'!P252</f>
        <v>0</v>
      </c>
      <c r="I249" s="79">
        <f t="shared" si="3"/>
        <v>0</v>
      </c>
    </row>
    <row r="250" spans="1:9" ht="15.6">
      <c r="A250" s="85">
        <f>'Balance N-1'!I253</f>
        <v>0</v>
      </c>
      <c r="B250" s="75">
        <f>'Balance N-1'!J253</f>
        <v>0</v>
      </c>
      <c r="C250" s="78">
        <f>'Balance N-1'!K253</f>
        <v>0</v>
      </c>
      <c r="D250" s="78">
        <f>'Balance N-1'!L253</f>
        <v>0</v>
      </c>
      <c r="E250" s="78">
        <f>'Balance N-1'!M253</f>
        <v>0</v>
      </c>
      <c r="F250" s="78">
        <f>'Balance N-1'!N253</f>
        <v>0</v>
      </c>
      <c r="G250" s="78">
        <f>'Balance N-1'!O253</f>
        <v>0</v>
      </c>
      <c r="H250" s="78">
        <f>'Balance N-1'!P253</f>
        <v>0</v>
      </c>
      <c r="I250" s="79">
        <f t="shared" si="3"/>
        <v>0</v>
      </c>
    </row>
    <row r="251" spans="1:9" ht="15.6">
      <c r="A251" s="85">
        <f>'Balance N-1'!I254</f>
        <v>0</v>
      </c>
      <c r="B251" s="75">
        <f>'Balance N-1'!J254</f>
        <v>0</v>
      </c>
      <c r="C251" s="78">
        <f>'Balance N-1'!K254</f>
        <v>0</v>
      </c>
      <c r="D251" s="78">
        <f>'Balance N-1'!L254</f>
        <v>0</v>
      </c>
      <c r="E251" s="78">
        <f>'Balance N-1'!M254</f>
        <v>0</v>
      </c>
      <c r="F251" s="78">
        <f>'Balance N-1'!N254</f>
        <v>0</v>
      </c>
      <c r="G251" s="78">
        <f>'Balance N-1'!O254</f>
        <v>0</v>
      </c>
      <c r="H251" s="78">
        <f>'Balance N-1'!P254</f>
        <v>0</v>
      </c>
      <c r="I251" s="79">
        <f t="shared" si="3"/>
        <v>0</v>
      </c>
    </row>
    <row r="252" spans="1:9" ht="15.6">
      <c r="A252" s="85">
        <f>'Balance N-1'!I255</f>
        <v>0</v>
      </c>
      <c r="B252" s="75">
        <f>'Balance N-1'!J255</f>
        <v>0</v>
      </c>
      <c r="C252" s="78">
        <f>'Balance N-1'!K255</f>
        <v>0</v>
      </c>
      <c r="D252" s="78">
        <f>'Balance N-1'!L255</f>
        <v>0</v>
      </c>
      <c r="E252" s="78">
        <f>'Balance N-1'!M255</f>
        <v>0</v>
      </c>
      <c r="F252" s="78">
        <f>'Balance N-1'!N255</f>
        <v>0</v>
      </c>
      <c r="G252" s="78">
        <f>'Balance N-1'!O255</f>
        <v>0</v>
      </c>
      <c r="H252" s="78">
        <f>'Balance N-1'!P255</f>
        <v>0</v>
      </c>
      <c r="I252" s="79">
        <f t="shared" si="3"/>
        <v>0</v>
      </c>
    </row>
    <row r="253" spans="1:9" ht="15.6">
      <c r="A253" s="85">
        <f>'Balance N-1'!I256</f>
        <v>0</v>
      </c>
      <c r="B253" s="75">
        <f>'Balance N-1'!J256</f>
        <v>0</v>
      </c>
      <c r="C253" s="78">
        <f>'Balance N-1'!K256</f>
        <v>0</v>
      </c>
      <c r="D253" s="78">
        <f>'Balance N-1'!L256</f>
        <v>0</v>
      </c>
      <c r="E253" s="78">
        <f>'Balance N-1'!M256</f>
        <v>0</v>
      </c>
      <c r="F253" s="78">
        <f>'Balance N-1'!N256</f>
        <v>0</v>
      </c>
      <c r="G253" s="78">
        <f>'Balance N-1'!O256</f>
        <v>0</v>
      </c>
      <c r="H253" s="78">
        <f>'Balance N-1'!P256</f>
        <v>0</v>
      </c>
      <c r="I253" s="79">
        <f t="shared" si="3"/>
        <v>0</v>
      </c>
    </row>
    <row r="254" spans="1:9" ht="15.6">
      <c r="A254" s="85">
        <f>'Balance N-1'!I257</f>
        <v>0</v>
      </c>
      <c r="B254" s="75">
        <f>'Balance N-1'!J257</f>
        <v>0</v>
      </c>
      <c r="C254" s="78">
        <f>'Balance N-1'!K257</f>
        <v>0</v>
      </c>
      <c r="D254" s="78">
        <f>'Balance N-1'!L257</f>
        <v>0</v>
      </c>
      <c r="E254" s="78">
        <f>'Balance N-1'!M257</f>
        <v>0</v>
      </c>
      <c r="F254" s="78">
        <f>'Balance N-1'!N257</f>
        <v>0</v>
      </c>
      <c r="G254" s="78">
        <f>'Balance N-1'!O257</f>
        <v>0</v>
      </c>
      <c r="H254" s="78">
        <f>'Balance N-1'!P257</f>
        <v>0</v>
      </c>
      <c r="I254" s="79">
        <f t="shared" si="3"/>
        <v>0</v>
      </c>
    </row>
    <row r="255" spans="1:9" ht="15.6">
      <c r="A255" s="85">
        <f>'Balance N-1'!I258</f>
        <v>0</v>
      </c>
      <c r="B255" s="75">
        <f>'Balance N-1'!J258</f>
        <v>0</v>
      </c>
      <c r="C255" s="78">
        <f>'Balance N-1'!K258</f>
        <v>0</v>
      </c>
      <c r="D255" s="78">
        <f>'Balance N-1'!L258</f>
        <v>0</v>
      </c>
      <c r="E255" s="78">
        <f>'Balance N-1'!M258</f>
        <v>0</v>
      </c>
      <c r="F255" s="78">
        <f>'Balance N-1'!N258</f>
        <v>0</v>
      </c>
      <c r="G255" s="78">
        <f>'Balance N-1'!O258</f>
        <v>0</v>
      </c>
      <c r="H255" s="78">
        <f>'Balance N-1'!P258</f>
        <v>0</v>
      </c>
      <c r="I255" s="79">
        <f t="shared" si="3"/>
        <v>0</v>
      </c>
    </row>
    <row r="256" spans="1:9" ht="15.6">
      <c r="A256" s="85">
        <f>'Balance N-1'!I259</f>
        <v>0</v>
      </c>
      <c r="B256" s="75">
        <f>'Balance N-1'!J259</f>
        <v>0</v>
      </c>
      <c r="C256" s="78">
        <f>'Balance N-1'!K259</f>
        <v>0</v>
      </c>
      <c r="D256" s="78">
        <f>'Balance N-1'!L259</f>
        <v>0</v>
      </c>
      <c r="E256" s="78">
        <f>'Balance N-1'!M259</f>
        <v>0</v>
      </c>
      <c r="F256" s="78">
        <f>'Balance N-1'!N259</f>
        <v>0</v>
      </c>
      <c r="G256" s="78">
        <f>'Balance N-1'!O259</f>
        <v>0</v>
      </c>
      <c r="H256" s="78">
        <f>'Balance N-1'!P259</f>
        <v>0</v>
      </c>
      <c r="I256" s="79">
        <f t="shared" si="3"/>
        <v>0</v>
      </c>
    </row>
    <row r="257" spans="1:9" ht="15.6">
      <c r="A257" s="85">
        <f>'Balance N-1'!I260</f>
        <v>0</v>
      </c>
      <c r="B257" s="75">
        <f>'Balance N-1'!J260</f>
        <v>0</v>
      </c>
      <c r="C257" s="78">
        <f>'Balance N-1'!K260</f>
        <v>0</v>
      </c>
      <c r="D257" s="78">
        <f>'Balance N-1'!L260</f>
        <v>0</v>
      </c>
      <c r="E257" s="78">
        <f>'Balance N-1'!M260</f>
        <v>0</v>
      </c>
      <c r="F257" s="78">
        <f>'Balance N-1'!N260</f>
        <v>0</v>
      </c>
      <c r="G257" s="78">
        <f>'Balance N-1'!O260</f>
        <v>0</v>
      </c>
      <c r="H257" s="78">
        <f>'Balance N-1'!P260</f>
        <v>0</v>
      </c>
      <c r="I257" s="79">
        <f t="shared" si="3"/>
        <v>0</v>
      </c>
    </row>
    <row r="258" spans="1:9" ht="15.6">
      <c r="A258" s="85">
        <f>'Balance N-1'!I261</f>
        <v>0</v>
      </c>
      <c r="B258" s="75">
        <f>'Balance N-1'!J261</f>
        <v>0</v>
      </c>
      <c r="C258" s="78">
        <f>'Balance N-1'!K261</f>
        <v>0</v>
      </c>
      <c r="D258" s="78">
        <f>'Balance N-1'!L261</f>
        <v>0</v>
      </c>
      <c r="E258" s="78">
        <f>'Balance N-1'!M261</f>
        <v>0</v>
      </c>
      <c r="F258" s="78">
        <f>'Balance N-1'!N261</f>
        <v>0</v>
      </c>
      <c r="G258" s="78">
        <f>'Balance N-1'!O261</f>
        <v>0</v>
      </c>
      <c r="H258" s="78">
        <f>'Balance N-1'!P261</f>
        <v>0</v>
      </c>
      <c r="I258" s="79">
        <f t="shared" si="3"/>
        <v>0</v>
      </c>
    </row>
    <row r="259" spans="1:9" ht="15.6">
      <c r="A259" s="85">
        <f>'Balance N-1'!I262</f>
        <v>0</v>
      </c>
      <c r="B259" s="75">
        <f>'Balance N-1'!J262</f>
        <v>0</v>
      </c>
      <c r="C259" s="78">
        <f>'Balance N-1'!K262</f>
        <v>0</v>
      </c>
      <c r="D259" s="78">
        <f>'Balance N-1'!L262</f>
        <v>0</v>
      </c>
      <c r="E259" s="78">
        <f>'Balance N-1'!M262</f>
        <v>0</v>
      </c>
      <c r="F259" s="78">
        <f>'Balance N-1'!N262</f>
        <v>0</v>
      </c>
      <c r="G259" s="78">
        <f>'Balance N-1'!O262</f>
        <v>0</v>
      </c>
      <c r="H259" s="78">
        <f>'Balance N-1'!P262</f>
        <v>0</v>
      </c>
      <c r="I259" s="79">
        <f t="shared" ref="I259:I322" si="4">(C259-D259)+(E259-F259)-(G259-H259)</f>
        <v>0</v>
      </c>
    </row>
    <row r="260" spans="1:9" ht="15.6">
      <c r="A260" s="85">
        <f>'Balance N-1'!I263</f>
        <v>0</v>
      </c>
      <c r="B260" s="75">
        <f>'Balance N-1'!J263</f>
        <v>0</v>
      </c>
      <c r="C260" s="78">
        <f>'Balance N-1'!K263</f>
        <v>0</v>
      </c>
      <c r="D260" s="78">
        <f>'Balance N-1'!L263</f>
        <v>0</v>
      </c>
      <c r="E260" s="78">
        <f>'Balance N-1'!M263</f>
        <v>0</v>
      </c>
      <c r="F260" s="78">
        <f>'Balance N-1'!N263</f>
        <v>0</v>
      </c>
      <c r="G260" s="78">
        <f>'Balance N-1'!O263</f>
        <v>0</v>
      </c>
      <c r="H260" s="78">
        <f>'Balance N-1'!P263</f>
        <v>0</v>
      </c>
      <c r="I260" s="79">
        <f t="shared" si="4"/>
        <v>0</v>
      </c>
    </row>
    <row r="261" spans="1:9" ht="15.6">
      <c r="A261" s="85">
        <f>'Balance N-1'!I264</f>
        <v>0</v>
      </c>
      <c r="B261" s="75">
        <f>'Balance N-1'!J264</f>
        <v>0</v>
      </c>
      <c r="C261" s="78">
        <f>'Balance N-1'!K264</f>
        <v>0</v>
      </c>
      <c r="D261" s="78">
        <f>'Balance N-1'!L264</f>
        <v>0</v>
      </c>
      <c r="E261" s="78">
        <f>'Balance N-1'!M264</f>
        <v>0</v>
      </c>
      <c r="F261" s="78">
        <f>'Balance N-1'!N264</f>
        <v>0</v>
      </c>
      <c r="G261" s="78">
        <f>'Balance N-1'!O264</f>
        <v>0</v>
      </c>
      <c r="H261" s="78">
        <f>'Balance N-1'!P264</f>
        <v>0</v>
      </c>
      <c r="I261" s="79">
        <f t="shared" si="4"/>
        <v>0</v>
      </c>
    </row>
    <row r="262" spans="1:9" ht="15.6">
      <c r="A262" s="85">
        <f>'Balance N-1'!I265</f>
        <v>0</v>
      </c>
      <c r="B262" s="75">
        <f>'Balance N-1'!J265</f>
        <v>0</v>
      </c>
      <c r="C262" s="78">
        <f>'Balance N-1'!K265</f>
        <v>0</v>
      </c>
      <c r="D262" s="78">
        <f>'Balance N-1'!L265</f>
        <v>0</v>
      </c>
      <c r="E262" s="78">
        <f>'Balance N-1'!M265</f>
        <v>0</v>
      </c>
      <c r="F262" s="78">
        <f>'Balance N-1'!N265</f>
        <v>0</v>
      </c>
      <c r="G262" s="78">
        <f>'Balance N-1'!O265</f>
        <v>0</v>
      </c>
      <c r="H262" s="78">
        <f>'Balance N-1'!P265</f>
        <v>0</v>
      </c>
      <c r="I262" s="79">
        <f t="shared" si="4"/>
        <v>0</v>
      </c>
    </row>
    <row r="263" spans="1:9" ht="15.6">
      <c r="A263" s="85">
        <f>'Balance N-1'!I266</f>
        <v>0</v>
      </c>
      <c r="B263" s="75">
        <f>'Balance N-1'!J266</f>
        <v>0</v>
      </c>
      <c r="C263" s="78">
        <f>'Balance N-1'!K266</f>
        <v>0</v>
      </c>
      <c r="D263" s="78">
        <f>'Balance N-1'!L266</f>
        <v>0</v>
      </c>
      <c r="E263" s="78">
        <f>'Balance N-1'!M266</f>
        <v>0</v>
      </c>
      <c r="F263" s="78">
        <f>'Balance N-1'!N266</f>
        <v>0</v>
      </c>
      <c r="G263" s="78">
        <f>'Balance N-1'!O266</f>
        <v>0</v>
      </c>
      <c r="H263" s="78">
        <f>'Balance N-1'!P266</f>
        <v>0</v>
      </c>
      <c r="I263" s="79">
        <f t="shared" si="4"/>
        <v>0</v>
      </c>
    </row>
    <row r="264" spans="1:9" ht="15.6">
      <c r="A264" s="85">
        <f>'Balance N-1'!I267</f>
        <v>0</v>
      </c>
      <c r="B264" s="75">
        <f>'Balance N-1'!J267</f>
        <v>0</v>
      </c>
      <c r="C264" s="78">
        <f>'Balance N-1'!K267</f>
        <v>0</v>
      </c>
      <c r="D264" s="78">
        <f>'Balance N-1'!L267</f>
        <v>0</v>
      </c>
      <c r="E264" s="78">
        <f>'Balance N-1'!M267</f>
        <v>0</v>
      </c>
      <c r="F264" s="78">
        <f>'Balance N-1'!N267</f>
        <v>0</v>
      </c>
      <c r="G264" s="78">
        <f>'Balance N-1'!O267</f>
        <v>0</v>
      </c>
      <c r="H264" s="78">
        <f>'Balance N-1'!P267</f>
        <v>0</v>
      </c>
      <c r="I264" s="79">
        <f t="shared" si="4"/>
        <v>0</v>
      </c>
    </row>
    <row r="265" spans="1:9" ht="15.6">
      <c r="A265" s="85">
        <f>'Balance N-1'!I268</f>
        <v>0</v>
      </c>
      <c r="B265" s="75">
        <f>'Balance N-1'!J268</f>
        <v>0</v>
      </c>
      <c r="C265" s="78">
        <f>'Balance N-1'!K268</f>
        <v>0</v>
      </c>
      <c r="D265" s="78">
        <f>'Balance N-1'!L268</f>
        <v>0</v>
      </c>
      <c r="E265" s="78">
        <f>'Balance N-1'!M268</f>
        <v>0</v>
      </c>
      <c r="F265" s="78">
        <f>'Balance N-1'!N268</f>
        <v>0</v>
      </c>
      <c r="G265" s="78">
        <f>'Balance N-1'!O268</f>
        <v>0</v>
      </c>
      <c r="H265" s="78">
        <f>'Balance N-1'!P268</f>
        <v>0</v>
      </c>
      <c r="I265" s="79">
        <f t="shared" si="4"/>
        <v>0</v>
      </c>
    </row>
    <row r="266" spans="1:9" ht="15.6">
      <c r="A266" s="85">
        <f>'Balance N-1'!I269</f>
        <v>0</v>
      </c>
      <c r="B266" s="75">
        <f>'Balance N-1'!J269</f>
        <v>0</v>
      </c>
      <c r="C266" s="78">
        <f>'Balance N-1'!K269</f>
        <v>0</v>
      </c>
      <c r="D266" s="78">
        <f>'Balance N-1'!L269</f>
        <v>0</v>
      </c>
      <c r="E266" s="78">
        <f>'Balance N-1'!M269</f>
        <v>0</v>
      </c>
      <c r="F266" s="78">
        <f>'Balance N-1'!N269</f>
        <v>0</v>
      </c>
      <c r="G266" s="78">
        <f>'Balance N-1'!O269</f>
        <v>0</v>
      </c>
      <c r="H266" s="78">
        <f>'Balance N-1'!P269</f>
        <v>0</v>
      </c>
      <c r="I266" s="79">
        <f t="shared" si="4"/>
        <v>0</v>
      </c>
    </row>
    <row r="267" spans="1:9" ht="15.6">
      <c r="A267" s="85">
        <f>'Balance N-1'!I270</f>
        <v>0</v>
      </c>
      <c r="B267" s="75">
        <f>'Balance N-1'!J270</f>
        <v>0</v>
      </c>
      <c r="C267" s="78">
        <f>'Balance N-1'!K270</f>
        <v>0</v>
      </c>
      <c r="D267" s="78">
        <f>'Balance N-1'!L270</f>
        <v>0</v>
      </c>
      <c r="E267" s="78">
        <f>'Balance N-1'!M270</f>
        <v>0</v>
      </c>
      <c r="F267" s="78">
        <f>'Balance N-1'!N270</f>
        <v>0</v>
      </c>
      <c r="G267" s="78">
        <f>'Balance N-1'!O270</f>
        <v>0</v>
      </c>
      <c r="H267" s="78">
        <f>'Balance N-1'!P270</f>
        <v>0</v>
      </c>
      <c r="I267" s="79">
        <f t="shared" si="4"/>
        <v>0</v>
      </c>
    </row>
    <row r="268" spans="1:9" ht="15.6">
      <c r="A268" s="85">
        <f>'Balance N-1'!I271</f>
        <v>0</v>
      </c>
      <c r="B268" s="75">
        <f>'Balance N-1'!J271</f>
        <v>0</v>
      </c>
      <c r="C268" s="78">
        <f>'Balance N-1'!K271</f>
        <v>0</v>
      </c>
      <c r="D268" s="78">
        <f>'Balance N-1'!L271</f>
        <v>0</v>
      </c>
      <c r="E268" s="78">
        <f>'Balance N-1'!M271</f>
        <v>0</v>
      </c>
      <c r="F268" s="78">
        <f>'Balance N-1'!N271</f>
        <v>0</v>
      </c>
      <c r="G268" s="78">
        <f>'Balance N-1'!O271</f>
        <v>0</v>
      </c>
      <c r="H268" s="78">
        <f>'Balance N-1'!P271</f>
        <v>0</v>
      </c>
      <c r="I268" s="79">
        <f t="shared" si="4"/>
        <v>0</v>
      </c>
    </row>
    <row r="269" spans="1:9" ht="15.6">
      <c r="A269" s="85">
        <f>'Balance N-1'!I272</f>
        <v>0</v>
      </c>
      <c r="B269" s="75">
        <f>'Balance N-1'!J272</f>
        <v>0</v>
      </c>
      <c r="C269" s="78">
        <f>'Balance N-1'!K272</f>
        <v>0</v>
      </c>
      <c r="D269" s="78">
        <f>'Balance N-1'!L272</f>
        <v>0</v>
      </c>
      <c r="E269" s="78">
        <f>'Balance N-1'!M272</f>
        <v>0</v>
      </c>
      <c r="F269" s="78">
        <f>'Balance N-1'!N272</f>
        <v>0</v>
      </c>
      <c r="G269" s="78">
        <f>'Balance N-1'!O272</f>
        <v>0</v>
      </c>
      <c r="H269" s="78">
        <f>'Balance N-1'!P272</f>
        <v>0</v>
      </c>
      <c r="I269" s="79">
        <f t="shared" si="4"/>
        <v>0</v>
      </c>
    </row>
    <row r="270" spans="1:9" ht="15.6">
      <c r="A270" s="85">
        <f>'Balance N-1'!I273</f>
        <v>0</v>
      </c>
      <c r="B270" s="75">
        <f>'Balance N-1'!J273</f>
        <v>0</v>
      </c>
      <c r="C270" s="78">
        <f>'Balance N-1'!K273</f>
        <v>0</v>
      </c>
      <c r="D270" s="78">
        <f>'Balance N-1'!L273</f>
        <v>0</v>
      </c>
      <c r="E270" s="78">
        <f>'Balance N-1'!M273</f>
        <v>0</v>
      </c>
      <c r="F270" s="78">
        <f>'Balance N-1'!N273</f>
        <v>0</v>
      </c>
      <c r="G270" s="78">
        <f>'Balance N-1'!O273</f>
        <v>0</v>
      </c>
      <c r="H270" s="78">
        <f>'Balance N-1'!P273</f>
        <v>0</v>
      </c>
      <c r="I270" s="79">
        <f t="shared" si="4"/>
        <v>0</v>
      </c>
    </row>
    <row r="271" spans="1:9" ht="15.6">
      <c r="A271" s="85">
        <f>'Balance N-1'!I274</f>
        <v>0</v>
      </c>
      <c r="B271" s="75">
        <f>'Balance N-1'!J274</f>
        <v>0</v>
      </c>
      <c r="C271" s="78">
        <f>'Balance N-1'!K274</f>
        <v>0</v>
      </c>
      <c r="D271" s="78">
        <f>'Balance N-1'!L274</f>
        <v>0</v>
      </c>
      <c r="E271" s="78">
        <f>'Balance N-1'!M274</f>
        <v>0</v>
      </c>
      <c r="F271" s="78">
        <f>'Balance N-1'!N274</f>
        <v>0</v>
      </c>
      <c r="G271" s="78">
        <f>'Balance N-1'!O274</f>
        <v>0</v>
      </c>
      <c r="H271" s="78">
        <f>'Balance N-1'!P274</f>
        <v>0</v>
      </c>
      <c r="I271" s="79">
        <f t="shared" si="4"/>
        <v>0</v>
      </c>
    </row>
    <row r="272" spans="1:9" ht="15.6">
      <c r="A272" s="85">
        <f>'Balance N-1'!I275</f>
        <v>0</v>
      </c>
      <c r="B272" s="75">
        <f>'Balance N-1'!J275</f>
        <v>0</v>
      </c>
      <c r="C272" s="78">
        <f>'Balance N-1'!K275</f>
        <v>0</v>
      </c>
      <c r="D272" s="78">
        <f>'Balance N-1'!L275</f>
        <v>0</v>
      </c>
      <c r="E272" s="78">
        <f>'Balance N-1'!M275</f>
        <v>0</v>
      </c>
      <c r="F272" s="78">
        <f>'Balance N-1'!N275</f>
        <v>0</v>
      </c>
      <c r="G272" s="78">
        <f>'Balance N-1'!O275</f>
        <v>0</v>
      </c>
      <c r="H272" s="78">
        <f>'Balance N-1'!P275</f>
        <v>0</v>
      </c>
      <c r="I272" s="79">
        <f t="shared" si="4"/>
        <v>0</v>
      </c>
    </row>
    <row r="273" spans="1:9" ht="15.6">
      <c r="A273" s="85">
        <f>'Balance N-1'!I276</f>
        <v>0</v>
      </c>
      <c r="B273" s="75">
        <f>'Balance N-1'!J276</f>
        <v>0</v>
      </c>
      <c r="C273" s="78">
        <f>'Balance N-1'!K276</f>
        <v>0</v>
      </c>
      <c r="D273" s="78">
        <f>'Balance N-1'!L276</f>
        <v>0</v>
      </c>
      <c r="E273" s="78">
        <f>'Balance N-1'!M276</f>
        <v>0</v>
      </c>
      <c r="F273" s="78">
        <f>'Balance N-1'!N276</f>
        <v>0</v>
      </c>
      <c r="G273" s="78">
        <f>'Balance N-1'!O276</f>
        <v>0</v>
      </c>
      <c r="H273" s="78">
        <f>'Balance N-1'!P276</f>
        <v>0</v>
      </c>
      <c r="I273" s="79">
        <f t="shared" si="4"/>
        <v>0</v>
      </c>
    </row>
    <row r="274" spans="1:9" ht="15.6">
      <c r="A274" s="85">
        <f>'Balance N-1'!I277</f>
        <v>0</v>
      </c>
      <c r="B274" s="75">
        <f>'Balance N-1'!J277</f>
        <v>0</v>
      </c>
      <c r="C274" s="78">
        <f>'Balance N-1'!K277</f>
        <v>0</v>
      </c>
      <c r="D274" s="78">
        <f>'Balance N-1'!L277</f>
        <v>0</v>
      </c>
      <c r="E274" s="78">
        <f>'Balance N-1'!M277</f>
        <v>0</v>
      </c>
      <c r="F274" s="78">
        <f>'Balance N-1'!N277</f>
        <v>0</v>
      </c>
      <c r="G274" s="78">
        <f>'Balance N-1'!O277</f>
        <v>0</v>
      </c>
      <c r="H274" s="78">
        <f>'Balance N-1'!P277</f>
        <v>0</v>
      </c>
      <c r="I274" s="79">
        <f t="shared" si="4"/>
        <v>0</v>
      </c>
    </row>
    <row r="275" spans="1:9" ht="15.6">
      <c r="A275" s="85">
        <f>'Balance N-1'!I278</f>
        <v>0</v>
      </c>
      <c r="B275" s="75">
        <f>'Balance N-1'!J278</f>
        <v>0</v>
      </c>
      <c r="C275" s="78">
        <f>'Balance N-1'!K278</f>
        <v>0</v>
      </c>
      <c r="D275" s="78">
        <f>'Balance N-1'!L278</f>
        <v>0</v>
      </c>
      <c r="E275" s="78">
        <f>'Balance N-1'!M278</f>
        <v>0</v>
      </c>
      <c r="F275" s="78">
        <f>'Balance N-1'!N278</f>
        <v>0</v>
      </c>
      <c r="G275" s="78">
        <f>'Balance N-1'!O278</f>
        <v>0</v>
      </c>
      <c r="H275" s="78">
        <f>'Balance N-1'!P278</f>
        <v>0</v>
      </c>
      <c r="I275" s="79">
        <f t="shared" si="4"/>
        <v>0</v>
      </c>
    </row>
    <row r="276" spans="1:9" ht="15.6">
      <c r="A276" s="85">
        <f>'Balance N-1'!I279</f>
        <v>0</v>
      </c>
      <c r="B276" s="75">
        <f>'Balance N-1'!J279</f>
        <v>0</v>
      </c>
      <c r="C276" s="78">
        <f>'Balance N-1'!K279</f>
        <v>0</v>
      </c>
      <c r="D276" s="78">
        <f>'Balance N-1'!L279</f>
        <v>0</v>
      </c>
      <c r="E276" s="78">
        <f>'Balance N-1'!M279</f>
        <v>0</v>
      </c>
      <c r="F276" s="78">
        <f>'Balance N-1'!N279</f>
        <v>0</v>
      </c>
      <c r="G276" s="78">
        <f>'Balance N-1'!O279</f>
        <v>0</v>
      </c>
      <c r="H276" s="78">
        <f>'Balance N-1'!P279</f>
        <v>0</v>
      </c>
      <c r="I276" s="79">
        <f t="shared" si="4"/>
        <v>0</v>
      </c>
    </row>
    <row r="277" spans="1:9" ht="15.6">
      <c r="A277" s="85">
        <f>'Balance N-1'!I280</f>
        <v>0</v>
      </c>
      <c r="B277" s="75">
        <f>'Balance N-1'!J280</f>
        <v>0</v>
      </c>
      <c r="C277" s="78">
        <f>'Balance N-1'!K280</f>
        <v>0</v>
      </c>
      <c r="D277" s="78">
        <f>'Balance N-1'!L280</f>
        <v>0</v>
      </c>
      <c r="E277" s="78">
        <f>'Balance N-1'!M280</f>
        <v>0</v>
      </c>
      <c r="F277" s="78">
        <f>'Balance N-1'!N280</f>
        <v>0</v>
      </c>
      <c r="G277" s="78">
        <f>'Balance N-1'!O280</f>
        <v>0</v>
      </c>
      <c r="H277" s="78">
        <f>'Balance N-1'!P280</f>
        <v>0</v>
      </c>
      <c r="I277" s="79">
        <f t="shared" si="4"/>
        <v>0</v>
      </c>
    </row>
    <row r="278" spans="1:9" ht="15.6">
      <c r="A278" s="85">
        <f>'Balance N-1'!I281</f>
        <v>0</v>
      </c>
      <c r="B278" s="75">
        <f>'Balance N-1'!J281</f>
        <v>0</v>
      </c>
      <c r="C278" s="78">
        <f>'Balance N-1'!K281</f>
        <v>0</v>
      </c>
      <c r="D278" s="78">
        <f>'Balance N-1'!L281</f>
        <v>0</v>
      </c>
      <c r="E278" s="78">
        <f>'Balance N-1'!M281</f>
        <v>0</v>
      </c>
      <c r="F278" s="78">
        <f>'Balance N-1'!N281</f>
        <v>0</v>
      </c>
      <c r="G278" s="78">
        <f>'Balance N-1'!O281</f>
        <v>0</v>
      </c>
      <c r="H278" s="78">
        <f>'Balance N-1'!P281</f>
        <v>0</v>
      </c>
      <c r="I278" s="79">
        <f t="shared" si="4"/>
        <v>0</v>
      </c>
    </row>
    <row r="279" spans="1:9" ht="15.6">
      <c r="A279" s="85">
        <f>'Balance N-1'!I282</f>
        <v>0</v>
      </c>
      <c r="B279" s="75">
        <f>'Balance N-1'!J282</f>
        <v>0</v>
      </c>
      <c r="C279" s="78">
        <f>'Balance N-1'!K282</f>
        <v>0</v>
      </c>
      <c r="D279" s="78">
        <f>'Balance N-1'!L282</f>
        <v>0</v>
      </c>
      <c r="E279" s="78">
        <f>'Balance N-1'!M282</f>
        <v>0</v>
      </c>
      <c r="F279" s="78">
        <f>'Balance N-1'!N282</f>
        <v>0</v>
      </c>
      <c r="G279" s="78">
        <f>'Balance N-1'!O282</f>
        <v>0</v>
      </c>
      <c r="H279" s="78">
        <f>'Balance N-1'!P282</f>
        <v>0</v>
      </c>
      <c r="I279" s="79">
        <f t="shared" si="4"/>
        <v>0</v>
      </c>
    </row>
    <row r="280" spans="1:9" ht="15.6">
      <c r="A280" s="85">
        <f>'Balance N-1'!I283</f>
        <v>0</v>
      </c>
      <c r="B280" s="75">
        <f>'Balance N-1'!J283</f>
        <v>0</v>
      </c>
      <c r="C280" s="78">
        <f>'Balance N-1'!K283</f>
        <v>0</v>
      </c>
      <c r="D280" s="78">
        <f>'Balance N-1'!L283</f>
        <v>0</v>
      </c>
      <c r="E280" s="78">
        <f>'Balance N-1'!M283</f>
        <v>0</v>
      </c>
      <c r="F280" s="78">
        <f>'Balance N-1'!N283</f>
        <v>0</v>
      </c>
      <c r="G280" s="78">
        <f>'Balance N-1'!O283</f>
        <v>0</v>
      </c>
      <c r="H280" s="78">
        <f>'Balance N-1'!P283</f>
        <v>0</v>
      </c>
      <c r="I280" s="79">
        <f t="shared" si="4"/>
        <v>0</v>
      </c>
    </row>
    <row r="281" spans="1:9" ht="15.6">
      <c r="A281" s="85">
        <f>'Balance N-1'!I284</f>
        <v>0</v>
      </c>
      <c r="B281" s="75">
        <f>'Balance N-1'!J284</f>
        <v>0</v>
      </c>
      <c r="C281" s="78">
        <f>'Balance N-1'!K284</f>
        <v>0</v>
      </c>
      <c r="D281" s="78">
        <f>'Balance N-1'!L284</f>
        <v>0</v>
      </c>
      <c r="E281" s="78">
        <f>'Balance N-1'!M284</f>
        <v>0</v>
      </c>
      <c r="F281" s="78">
        <f>'Balance N-1'!N284</f>
        <v>0</v>
      </c>
      <c r="G281" s="78">
        <f>'Balance N-1'!O284</f>
        <v>0</v>
      </c>
      <c r="H281" s="78">
        <f>'Balance N-1'!P284</f>
        <v>0</v>
      </c>
      <c r="I281" s="79">
        <f t="shared" si="4"/>
        <v>0</v>
      </c>
    </row>
    <row r="282" spans="1:9" ht="15.6">
      <c r="A282" s="85">
        <f>'Balance N-1'!I285</f>
        <v>0</v>
      </c>
      <c r="B282" s="75">
        <f>'Balance N-1'!J285</f>
        <v>0</v>
      </c>
      <c r="C282" s="78">
        <f>'Balance N-1'!K285</f>
        <v>0</v>
      </c>
      <c r="D282" s="78">
        <f>'Balance N-1'!L285</f>
        <v>0</v>
      </c>
      <c r="E282" s="78">
        <f>'Balance N-1'!M285</f>
        <v>0</v>
      </c>
      <c r="F282" s="78">
        <f>'Balance N-1'!N285</f>
        <v>0</v>
      </c>
      <c r="G282" s="78">
        <f>'Balance N-1'!O285</f>
        <v>0</v>
      </c>
      <c r="H282" s="78">
        <f>'Balance N-1'!P285</f>
        <v>0</v>
      </c>
      <c r="I282" s="79">
        <f t="shared" si="4"/>
        <v>0</v>
      </c>
    </row>
    <row r="283" spans="1:9" ht="15.6">
      <c r="A283" s="85">
        <f>'Balance N-1'!I286</f>
        <v>0</v>
      </c>
      <c r="B283" s="75">
        <f>'Balance N-1'!J286</f>
        <v>0</v>
      </c>
      <c r="C283" s="78">
        <f>'Balance N-1'!K286</f>
        <v>0</v>
      </c>
      <c r="D283" s="78">
        <f>'Balance N-1'!L286</f>
        <v>0</v>
      </c>
      <c r="E283" s="78">
        <f>'Balance N-1'!M286</f>
        <v>0</v>
      </c>
      <c r="F283" s="78">
        <f>'Balance N-1'!N286</f>
        <v>0</v>
      </c>
      <c r="G283" s="78">
        <f>'Balance N-1'!O286</f>
        <v>0</v>
      </c>
      <c r="H283" s="78">
        <f>'Balance N-1'!P286</f>
        <v>0</v>
      </c>
      <c r="I283" s="79">
        <f t="shared" si="4"/>
        <v>0</v>
      </c>
    </row>
    <row r="284" spans="1:9" ht="15.6">
      <c r="A284" s="85">
        <f>'Balance N-1'!I287</f>
        <v>0</v>
      </c>
      <c r="B284" s="75">
        <f>'Balance N-1'!J287</f>
        <v>0</v>
      </c>
      <c r="C284" s="78">
        <f>'Balance N-1'!K287</f>
        <v>0</v>
      </c>
      <c r="D284" s="78">
        <f>'Balance N-1'!L287</f>
        <v>0</v>
      </c>
      <c r="E284" s="78">
        <f>'Balance N-1'!M287</f>
        <v>0</v>
      </c>
      <c r="F284" s="78">
        <f>'Balance N-1'!N287</f>
        <v>0</v>
      </c>
      <c r="G284" s="78">
        <f>'Balance N-1'!O287</f>
        <v>0</v>
      </c>
      <c r="H284" s="78">
        <f>'Balance N-1'!P287</f>
        <v>0</v>
      </c>
      <c r="I284" s="79">
        <f t="shared" si="4"/>
        <v>0</v>
      </c>
    </row>
    <row r="285" spans="1:9" ht="15.6">
      <c r="A285" s="85">
        <f>'Balance N-1'!I288</f>
        <v>0</v>
      </c>
      <c r="B285" s="75">
        <f>'Balance N-1'!J288</f>
        <v>0</v>
      </c>
      <c r="C285" s="78">
        <f>'Balance N-1'!K288</f>
        <v>0</v>
      </c>
      <c r="D285" s="78">
        <f>'Balance N-1'!L288</f>
        <v>0</v>
      </c>
      <c r="E285" s="78">
        <f>'Balance N-1'!M288</f>
        <v>0</v>
      </c>
      <c r="F285" s="78">
        <f>'Balance N-1'!N288</f>
        <v>0</v>
      </c>
      <c r="G285" s="78">
        <f>'Balance N-1'!O288</f>
        <v>0</v>
      </c>
      <c r="H285" s="78">
        <f>'Balance N-1'!P288</f>
        <v>0</v>
      </c>
      <c r="I285" s="79">
        <f t="shared" si="4"/>
        <v>0</v>
      </c>
    </row>
    <row r="286" spans="1:9" ht="15.6">
      <c r="A286" s="85">
        <f>'Balance N-1'!I289</f>
        <v>0</v>
      </c>
      <c r="B286" s="75">
        <f>'Balance N-1'!J289</f>
        <v>0</v>
      </c>
      <c r="C286" s="78">
        <f>'Balance N-1'!K289</f>
        <v>0</v>
      </c>
      <c r="D286" s="78">
        <f>'Balance N-1'!L289</f>
        <v>0</v>
      </c>
      <c r="E286" s="78">
        <f>'Balance N-1'!M289</f>
        <v>0</v>
      </c>
      <c r="F286" s="78">
        <f>'Balance N-1'!N289</f>
        <v>0</v>
      </c>
      <c r="G286" s="78">
        <f>'Balance N-1'!O289</f>
        <v>0</v>
      </c>
      <c r="H286" s="78">
        <f>'Balance N-1'!P289</f>
        <v>0</v>
      </c>
      <c r="I286" s="79">
        <f t="shared" si="4"/>
        <v>0</v>
      </c>
    </row>
    <row r="287" spans="1:9" ht="15.6">
      <c r="A287" s="85">
        <f>'Balance N-1'!I290</f>
        <v>0</v>
      </c>
      <c r="B287" s="75">
        <f>'Balance N-1'!J290</f>
        <v>0</v>
      </c>
      <c r="C287" s="78">
        <f>'Balance N-1'!K290</f>
        <v>0</v>
      </c>
      <c r="D287" s="78">
        <f>'Balance N-1'!L290</f>
        <v>0</v>
      </c>
      <c r="E287" s="78">
        <f>'Balance N-1'!M290</f>
        <v>0</v>
      </c>
      <c r="F287" s="78">
        <f>'Balance N-1'!N290</f>
        <v>0</v>
      </c>
      <c r="G287" s="78">
        <f>'Balance N-1'!O290</f>
        <v>0</v>
      </c>
      <c r="H287" s="78">
        <f>'Balance N-1'!P290</f>
        <v>0</v>
      </c>
      <c r="I287" s="79">
        <f t="shared" si="4"/>
        <v>0</v>
      </c>
    </row>
    <row r="288" spans="1:9" ht="15.6">
      <c r="A288" s="85">
        <f>'Balance N-1'!I291</f>
        <v>0</v>
      </c>
      <c r="B288" s="75">
        <f>'Balance N-1'!J291</f>
        <v>0</v>
      </c>
      <c r="C288" s="78">
        <f>'Balance N-1'!K291</f>
        <v>0</v>
      </c>
      <c r="D288" s="78">
        <f>'Balance N-1'!L291</f>
        <v>0</v>
      </c>
      <c r="E288" s="78">
        <f>'Balance N-1'!M291</f>
        <v>0</v>
      </c>
      <c r="F288" s="78">
        <f>'Balance N-1'!N291</f>
        <v>0</v>
      </c>
      <c r="G288" s="78">
        <f>'Balance N-1'!O291</f>
        <v>0</v>
      </c>
      <c r="H288" s="78">
        <f>'Balance N-1'!P291</f>
        <v>0</v>
      </c>
      <c r="I288" s="79">
        <f t="shared" si="4"/>
        <v>0</v>
      </c>
    </row>
    <row r="289" spans="1:9" ht="15.6">
      <c r="A289" s="85">
        <f>'Balance N-1'!I292</f>
        <v>0</v>
      </c>
      <c r="B289" s="75">
        <f>'Balance N-1'!J292</f>
        <v>0</v>
      </c>
      <c r="C289" s="78">
        <f>'Balance N-1'!K292</f>
        <v>0</v>
      </c>
      <c r="D289" s="78">
        <f>'Balance N-1'!L292</f>
        <v>0</v>
      </c>
      <c r="E289" s="78">
        <f>'Balance N-1'!M292</f>
        <v>0</v>
      </c>
      <c r="F289" s="78">
        <f>'Balance N-1'!N292</f>
        <v>0</v>
      </c>
      <c r="G289" s="78">
        <f>'Balance N-1'!O292</f>
        <v>0</v>
      </c>
      <c r="H289" s="78">
        <f>'Balance N-1'!P292</f>
        <v>0</v>
      </c>
      <c r="I289" s="79">
        <f t="shared" si="4"/>
        <v>0</v>
      </c>
    </row>
    <row r="290" spans="1:9" ht="15.6">
      <c r="A290" s="85">
        <f>'Balance N-1'!I293</f>
        <v>0</v>
      </c>
      <c r="B290" s="75">
        <f>'Balance N-1'!J293</f>
        <v>0</v>
      </c>
      <c r="C290" s="78">
        <f>'Balance N-1'!K293</f>
        <v>0</v>
      </c>
      <c r="D290" s="78">
        <f>'Balance N-1'!L293</f>
        <v>0</v>
      </c>
      <c r="E290" s="78">
        <f>'Balance N-1'!M293</f>
        <v>0</v>
      </c>
      <c r="F290" s="78">
        <f>'Balance N-1'!N293</f>
        <v>0</v>
      </c>
      <c r="G290" s="78">
        <f>'Balance N-1'!O293</f>
        <v>0</v>
      </c>
      <c r="H290" s="78">
        <f>'Balance N-1'!P293</f>
        <v>0</v>
      </c>
      <c r="I290" s="79">
        <f t="shared" si="4"/>
        <v>0</v>
      </c>
    </row>
    <row r="291" spans="1:9" ht="15.6">
      <c r="A291" s="85">
        <f>'Balance N-1'!I294</f>
        <v>0</v>
      </c>
      <c r="B291" s="75">
        <f>'Balance N-1'!J294</f>
        <v>0</v>
      </c>
      <c r="C291" s="78">
        <f>'Balance N-1'!K294</f>
        <v>0</v>
      </c>
      <c r="D291" s="78">
        <f>'Balance N-1'!L294</f>
        <v>0</v>
      </c>
      <c r="E291" s="78">
        <f>'Balance N-1'!M294</f>
        <v>0</v>
      </c>
      <c r="F291" s="78">
        <f>'Balance N-1'!N294</f>
        <v>0</v>
      </c>
      <c r="G291" s="78">
        <f>'Balance N-1'!O294</f>
        <v>0</v>
      </c>
      <c r="H291" s="78">
        <f>'Balance N-1'!P294</f>
        <v>0</v>
      </c>
      <c r="I291" s="79">
        <f t="shared" si="4"/>
        <v>0</v>
      </c>
    </row>
    <row r="292" spans="1:9" ht="15.6">
      <c r="A292" s="85">
        <f>'Balance N-1'!I295</f>
        <v>0</v>
      </c>
      <c r="B292" s="75">
        <f>'Balance N-1'!J295</f>
        <v>0</v>
      </c>
      <c r="C292" s="78">
        <f>'Balance N-1'!K295</f>
        <v>0</v>
      </c>
      <c r="D292" s="78">
        <f>'Balance N-1'!L295</f>
        <v>0</v>
      </c>
      <c r="E292" s="78">
        <f>'Balance N-1'!M295</f>
        <v>0</v>
      </c>
      <c r="F292" s="78">
        <f>'Balance N-1'!N295</f>
        <v>0</v>
      </c>
      <c r="G292" s="78">
        <f>'Balance N-1'!O295</f>
        <v>0</v>
      </c>
      <c r="H292" s="78">
        <f>'Balance N-1'!P295</f>
        <v>0</v>
      </c>
      <c r="I292" s="79">
        <f t="shared" si="4"/>
        <v>0</v>
      </c>
    </row>
    <row r="293" spans="1:9" ht="15.6">
      <c r="A293" s="85">
        <f>'Balance N-1'!I296</f>
        <v>0</v>
      </c>
      <c r="B293" s="75">
        <f>'Balance N-1'!J296</f>
        <v>0</v>
      </c>
      <c r="C293" s="78">
        <f>'Balance N-1'!K296</f>
        <v>0</v>
      </c>
      <c r="D293" s="78">
        <f>'Balance N-1'!L296</f>
        <v>0</v>
      </c>
      <c r="E293" s="78">
        <f>'Balance N-1'!M296</f>
        <v>0</v>
      </c>
      <c r="F293" s="78">
        <f>'Balance N-1'!N296</f>
        <v>0</v>
      </c>
      <c r="G293" s="78">
        <f>'Balance N-1'!O296</f>
        <v>0</v>
      </c>
      <c r="H293" s="78">
        <f>'Balance N-1'!P296</f>
        <v>0</v>
      </c>
      <c r="I293" s="79">
        <f t="shared" si="4"/>
        <v>0</v>
      </c>
    </row>
    <row r="294" spans="1:9" ht="15.6">
      <c r="A294" s="85">
        <f>'Balance N-1'!I297</f>
        <v>0</v>
      </c>
      <c r="B294" s="75">
        <f>'Balance N-1'!J297</f>
        <v>0</v>
      </c>
      <c r="C294" s="78">
        <f>'Balance N-1'!K297</f>
        <v>0</v>
      </c>
      <c r="D294" s="78">
        <f>'Balance N-1'!L297</f>
        <v>0</v>
      </c>
      <c r="E294" s="78">
        <f>'Balance N-1'!M297</f>
        <v>0</v>
      </c>
      <c r="F294" s="78">
        <f>'Balance N-1'!N297</f>
        <v>0</v>
      </c>
      <c r="G294" s="78">
        <f>'Balance N-1'!O297</f>
        <v>0</v>
      </c>
      <c r="H294" s="78">
        <f>'Balance N-1'!P297</f>
        <v>0</v>
      </c>
      <c r="I294" s="79">
        <f t="shared" si="4"/>
        <v>0</v>
      </c>
    </row>
    <row r="295" spans="1:9" ht="15.6">
      <c r="A295" s="85">
        <f>'Balance N-1'!I298</f>
        <v>0</v>
      </c>
      <c r="B295" s="75">
        <f>'Balance N-1'!J298</f>
        <v>0</v>
      </c>
      <c r="C295" s="78">
        <f>'Balance N-1'!K298</f>
        <v>0</v>
      </c>
      <c r="D295" s="78">
        <f>'Balance N-1'!L298</f>
        <v>0</v>
      </c>
      <c r="E295" s="78">
        <f>'Balance N-1'!M298</f>
        <v>0</v>
      </c>
      <c r="F295" s="78">
        <f>'Balance N-1'!N298</f>
        <v>0</v>
      </c>
      <c r="G295" s="78">
        <f>'Balance N-1'!O298</f>
        <v>0</v>
      </c>
      <c r="H295" s="78">
        <f>'Balance N-1'!P298</f>
        <v>0</v>
      </c>
      <c r="I295" s="79">
        <f t="shared" si="4"/>
        <v>0</v>
      </c>
    </row>
    <row r="296" spans="1:9" ht="15.6">
      <c r="A296" s="85">
        <f>'Balance N-1'!I299</f>
        <v>0</v>
      </c>
      <c r="B296" s="75">
        <f>'Balance N-1'!J299</f>
        <v>0</v>
      </c>
      <c r="C296" s="78">
        <f>'Balance N-1'!K299</f>
        <v>0</v>
      </c>
      <c r="D296" s="78">
        <f>'Balance N-1'!L299</f>
        <v>0</v>
      </c>
      <c r="E296" s="78">
        <f>'Balance N-1'!M299</f>
        <v>0</v>
      </c>
      <c r="F296" s="78">
        <f>'Balance N-1'!N299</f>
        <v>0</v>
      </c>
      <c r="G296" s="78">
        <f>'Balance N-1'!O299</f>
        <v>0</v>
      </c>
      <c r="H296" s="78">
        <f>'Balance N-1'!P299</f>
        <v>0</v>
      </c>
      <c r="I296" s="79">
        <f t="shared" si="4"/>
        <v>0</v>
      </c>
    </row>
    <row r="297" spans="1:9" ht="15.6">
      <c r="A297" s="85">
        <f>'Balance N-1'!I300</f>
        <v>0</v>
      </c>
      <c r="B297" s="75">
        <f>'Balance N-1'!J300</f>
        <v>0</v>
      </c>
      <c r="C297" s="78">
        <f>'Balance N-1'!K300</f>
        <v>0</v>
      </c>
      <c r="D297" s="78">
        <f>'Balance N-1'!L300</f>
        <v>0</v>
      </c>
      <c r="E297" s="78">
        <f>'Balance N-1'!M300</f>
        <v>0</v>
      </c>
      <c r="F297" s="78">
        <f>'Balance N-1'!N300</f>
        <v>0</v>
      </c>
      <c r="G297" s="78">
        <f>'Balance N-1'!O300</f>
        <v>0</v>
      </c>
      <c r="H297" s="78">
        <f>'Balance N-1'!P300</f>
        <v>0</v>
      </c>
      <c r="I297" s="79">
        <f t="shared" si="4"/>
        <v>0</v>
      </c>
    </row>
    <row r="298" spans="1:9" ht="15.6">
      <c r="A298" s="85">
        <f>'Balance N-1'!I301</f>
        <v>0</v>
      </c>
      <c r="B298" s="75">
        <f>'Balance N-1'!J301</f>
        <v>0</v>
      </c>
      <c r="C298" s="78">
        <f>'Balance N-1'!K301</f>
        <v>0</v>
      </c>
      <c r="D298" s="78">
        <f>'Balance N-1'!L301</f>
        <v>0</v>
      </c>
      <c r="E298" s="78">
        <f>'Balance N-1'!M301</f>
        <v>0</v>
      </c>
      <c r="F298" s="78">
        <f>'Balance N-1'!N301</f>
        <v>0</v>
      </c>
      <c r="G298" s="78">
        <f>'Balance N-1'!O301</f>
        <v>0</v>
      </c>
      <c r="H298" s="78">
        <f>'Balance N-1'!P301</f>
        <v>0</v>
      </c>
      <c r="I298" s="79">
        <f t="shared" si="4"/>
        <v>0</v>
      </c>
    </row>
    <row r="299" spans="1:9" ht="15.6">
      <c r="A299" s="85">
        <f>'Balance N-1'!I302</f>
        <v>0</v>
      </c>
      <c r="B299" s="75">
        <f>'Balance N-1'!J302</f>
        <v>0</v>
      </c>
      <c r="C299" s="78">
        <f>'Balance N-1'!K302</f>
        <v>0</v>
      </c>
      <c r="D299" s="78">
        <f>'Balance N-1'!L302</f>
        <v>0</v>
      </c>
      <c r="E299" s="78">
        <f>'Balance N-1'!M302</f>
        <v>0</v>
      </c>
      <c r="F299" s="78">
        <f>'Balance N-1'!N302</f>
        <v>0</v>
      </c>
      <c r="G299" s="78">
        <f>'Balance N-1'!O302</f>
        <v>0</v>
      </c>
      <c r="H299" s="78">
        <f>'Balance N-1'!P302</f>
        <v>0</v>
      </c>
      <c r="I299" s="79">
        <f t="shared" si="4"/>
        <v>0</v>
      </c>
    </row>
    <row r="300" spans="1:9" ht="15.6">
      <c r="A300" s="85">
        <f>'Balance N-1'!I303</f>
        <v>0</v>
      </c>
      <c r="B300" s="75">
        <f>'Balance N-1'!J303</f>
        <v>0</v>
      </c>
      <c r="C300" s="78">
        <f>'Balance N-1'!K303</f>
        <v>0</v>
      </c>
      <c r="D300" s="78">
        <f>'Balance N-1'!L303</f>
        <v>0</v>
      </c>
      <c r="E300" s="78">
        <f>'Balance N-1'!M303</f>
        <v>0</v>
      </c>
      <c r="F300" s="78">
        <f>'Balance N-1'!N303</f>
        <v>0</v>
      </c>
      <c r="G300" s="78">
        <f>'Balance N-1'!O303</f>
        <v>0</v>
      </c>
      <c r="H300" s="78">
        <f>'Balance N-1'!P303</f>
        <v>0</v>
      </c>
      <c r="I300" s="79">
        <f t="shared" si="4"/>
        <v>0</v>
      </c>
    </row>
    <row r="301" spans="1:9" ht="15.6">
      <c r="A301" s="85">
        <f>'Balance N-1'!I304</f>
        <v>0</v>
      </c>
      <c r="B301" s="75">
        <f>'Balance N-1'!J304</f>
        <v>0</v>
      </c>
      <c r="C301" s="78">
        <f>'Balance N-1'!K304</f>
        <v>0</v>
      </c>
      <c r="D301" s="78">
        <f>'Balance N-1'!L304</f>
        <v>0</v>
      </c>
      <c r="E301" s="78">
        <f>'Balance N-1'!M304</f>
        <v>0</v>
      </c>
      <c r="F301" s="78">
        <f>'Balance N-1'!N304</f>
        <v>0</v>
      </c>
      <c r="G301" s="78">
        <f>'Balance N-1'!O304</f>
        <v>0</v>
      </c>
      <c r="H301" s="78">
        <f>'Balance N-1'!P304</f>
        <v>0</v>
      </c>
      <c r="I301" s="79">
        <f t="shared" si="4"/>
        <v>0</v>
      </c>
    </row>
    <row r="302" spans="1:9" ht="15.6">
      <c r="A302" s="85">
        <f>'Balance N-1'!I305</f>
        <v>0</v>
      </c>
      <c r="B302" s="75">
        <f>'Balance N-1'!J305</f>
        <v>0</v>
      </c>
      <c r="C302" s="78">
        <f>'Balance N-1'!K305</f>
        <v>0</v>
      </c>
      <c r="D302" s="78">
        <f>'Balance N-1'!L305</f>
        <v>0</v>
      </c>
      <c r="E302" s="78">
        <f>'Balance N-1'!M305</f>
        <v>0</v>
      </c>
      <c r="F302" s="78">
        <f>'Balance N-1'!N305</f>
        <v>0</v>
      </c>
      <c r="G302" s="78">
        <f>'Balance N-1'!O305</f>
        <v>0</v>
      </c>
      <c r="H302" s="78">
        <f>'Balance N-1'!P305</f>
        <v>0</v>
      </c>
      <c r="I302" s="79">
        <f t="shared" si="4"/>
        <v>0</v>
      </c>
    </row>
    <row r="303" spans="1:9" ht="15.6">
      <c r="A303" s="85">
        <f>'Balance N-1'!I306</f>
        <v>0</v>
      </c>
      <c r="B303" s="75">
        <f>'Balance N-1'!J306</f>
        <v>0</v>
      </c>
      <c r="C303" s="78">
        <f>'Balance N-1'!K306</f>
        <v>0</v>
      </c>
      <c r="D303" s="78">
        <f>'Balance N-1'!L306</f>
        <v>0</v>
      </c>
      <c r="E303" s="78">
        <f>'Balance N-1'!M306</f>
        <v>0</v>
      </c>
      <c r="F303" s="78">
        <f>'Balance N-1'!N306</f>
        <v>0</v>
      </c>
      <c r="G303" s="78">
        <f>'Balance N-1'!O306</f>
        <v>0</v>
      </c>
      <c r="H303" s="78">
        <f>'Balance N-1'!P306</f>
        <v>0</v>
      </c>
      <c r="I303" s="79">
        <f t="shared" si="4"/>
        <v>0</v>
      </c>
    </row>
    <row r="304" spans="1:9" ht="15.6">
      <c r="A304" s="85">
        <f>'Balance N-1'!I307</f>
        <v>0</v>
      </c>
      <c r="B304" s="75">
        <f>'Balance N-1'!J307</f>
        <v>0</v>
      </c>
      <c r="C304" s="78">
        <f>'Balance N-1'!K307</f>
        <v>0</v>
      </c>
      <c r="D304" s="78">
        <f>'Balance N-1'!L307</f>
        <v>0</v>
      </c>
      <c r="E304" s="78">
        <f>'Balance N-1'!M307</f>
        <v>0</v>
      </c>
      <c r="F304" s="78">
        <f>'Balance N-1'!N307</f>
        <v>0</v>
      </c>
      <c r="G304" s="78">
        <f>'Balance N-1'!O307</f>
        <v>0</v>
      </c>
      <c r="H304" s="78">
        <f>'Balance N-1'!P307</f>
        <v>0</v>
      </c>
      <c r="I304" s="79">
        <f t="shared" si="4"/>
        <v>0</v>
      </c>
    </row>
    <row r="305" spans="1:9" ht="15.6">
      <c r="A305" s="85">
        <f>'Balance N-1'!I308</f>
        <v>0</v>
      </c>
      <c r="B305" s="75">
        <f>'Balance N-1'!J308</f>
        <v>0</v>
      </c>
      <c r="C305" s="78">
        <f>'Balance N-1'!K308</f>
        <v>0</v>
      </c>
      <c r="D305" s="78">
        <f>'Balance N-1'!L308</f>
        <v>0</v>
      </c>
      <c r="E305" s="78">
        <f>'Balance N-1'!M308</f>
        <v>0</v>
      </c>
      <c r="F305" s="78">
        <f>'Balance N-1'!N308</f>
        <v>0</v>
      </c>
      <c r="G305" s="78">
        <f>'Balance N-1'!O308</f>
        <v>0</v>
      </c>
      <c r="H305" s="78">
        <f>'Balance N-1'!P308</f>
        <v>0</v>
      </c>
      <c r="I305" s="79">
        <f t="shared" si="4"/>
        <v>0</v>
      </c>
    </row>
    <row r="306" spans="1:9" ht="15.6">
      <c r="A306" s="85">
        <f>'Balance N-1'!I309</f>
        <v>0</v>
      </c>
      <c r="B306" s="75">
        <f>'Balance N-1'!J309</f>
        <v>0</v>
      </c>
      <c r="C306" s="78">
        <f>'Balance N-1'!K309</f>
        <v>0</v>
      </c>
      <c r="D306" s="78">
        <f>'Balance N-1'!L309</f>
        <v>0</v>
      </c>
      <c r="E306" s="78">
        <f>'Balance N-1'!M309</f>
        <v>0</v>
      </c>
      <c r="F306" s="78">
        <f>'Balance N-1'!N309</f>
        <v>0</v>
      </c>
      <c r="G306" s="78">
        <f>'Balance N-1'!O309</f>
        <v>0</v>
      </c>
      <c r="H306" s="78">
        <f>'Balance N-1'!P309</f>
        <v>0</v>
      </c>
      <c r="I306" s="79">
        <f t="shared" si="4"/>
        <v>0</v>
      </c>
    </row>
    <row r="307" spans="1:9" ht="15.6">
      <c r="A307" s="85">
        <f>'Balance N-1'!I310</f>
        <v>0</v>
      </c>
      <c r="B307" s="75">
        <f>'Balance N-1'!J310</f>
        <v>0</v>
      </c>
      <c r="C307" s="78">
        <f>'Balance N-1'!K310</f>
        <v>0</v>
      </c>
      <c r="D307" s="78">
        <f>'Balance N-1'!L310</f>
        <v>0</v>
      </c>
      <c r="E307" s="78">
        <f>'Balance N-1'!M310</f>
        <v>0</v>
      </c>
      <c r="F307" s="78">
        <f>'Balance N-1'!N310</f>
        <v>0</v>
      </c>
      <c r="G307" s="78">
        <f>'Balance N-1'!O310</f>
        <v>0</v>
      </c>
      <c r="H307" s="78">
        <f>'Balance N-1'!P310</f>
        <v>0</v>
      </c>
      <c r="I307" s="79">
        <f t="shared" si="4"/>
        <v>0</v>
      </c>
    </row>
    <row r="308" spans="1:9" ht="15.6">
      <c r="A308" s="85">
        <f>'Balance N-1'!I311</f>
        <v>0</v>
      </c>
      <c r="B308" s="75">
        <f>'Balance N-1'!J311</f>
        <v>0</v>
      </c>
      <c r="C308" s="78">
        <f>'Balance N-1'!K311</f>
        <v>0</v>
      </c>
      <c r="D308" s="78">
        <f>'Balance N-1'!L311</f>
        <v>0</v>
      </c>
      <c r="E308" s="78">
        <f>'Balance N-1'!M311</f>
        <v>0</v>
      </c>
      <c r="F308" s="78">
        <f>'Balance N-1'!N311</f>
        <v>0</v>
      </c>
      <c r="G308" s="78">
        <f>'Balance N-1'!O311</f>
        <v>0</v>
      </c>
      <c r="H308" s="78">
        <f>'Balance N-1'!P311</f>
        <v>0</v>
      </c>
      <c r="I308" s="79">
        <f t="shared" si="4"/>
        <v>0</v>
      </c>
    </row>
    <row r="309" spans="1:9" ht="15.6">
      <c r="A309" s="85">
        <f>'Balance N-1'!I312</f>
        <v>0</v>
      </c>
      <c r="B309" s="75">
        <f>'Balance N-1'!J312</f>
        <v>0</v>
      </c>
      <c r="C309" s="78">
        <f>'Balance N-1'!K312</f>
        <v>0</v>
      </c>
      <c r="D309" s="78">
        <f>'Balance N-1'!L312</f>
        <v>0</v>
      </c>
      <c r="E309" s="78">
        <f>'Balance N-1'!M312</f>
        <v>0</v>
      </c>
      <c r="F309" s="78">
        <f>'Balance N-1'!N312</f>
        <v>0</v>
      </c>
      <c r="G309" s="78">
        <f>'Balance N-1'!O312</f>
        <v>0</v>
      </c>
      <c r="H309" s="78">
        <f>'Balance N-1'!P312</f>
        <v>0</v>
      </c>
      <c r="I309" s="79">
        <f t="shared" si="4"/>
        <v>0</v>
      </c>
    </row>
    <row r="310" spans="1:9" ht="15.6">
      <c r="A310" s="85">
        <f>'Balance N-1'!I313</f>
        <v>0</v>
      </c>
      <c r="B310" s="75">
        <f>'Balance N-1'!J313</f>
        <v>0</v>
      </c>
      <c r="C310" s="78">
        <f>'Balance N-1'!K313</f>
        <v>0</v>
      </c>
      <c r="D310" s="78">
        <f>'Balance N-1'!L313</f>
        <v>0</v>
      </c>
      <c r="E310" s="78">
        <f>'Balance N-1'!M313</f>
        <v>0</v>
      </c>
      <c r="F310" s="78">
        <f>'Balance N-1'!N313</f>
        <v>0</v>
      </c>
      <c r="G310" s="78">
        <f>'Balance N-1'!O313</f>
        <v>0</v>
      </c>
      <c r="H310" s="78">
        <f>'Balance N-1'!P313</f>
        <v>0</v>
      </c>
      <c r="I310" s="79">
        <f t="shared" si="4"/>
        <v>0</v>
      </c>
    </row>
    <row r="311" spans="1:9" ht="15.6">
      <c r="A311" s="85">
        <f>'Balance N-1'!I314</f>
        <v>0</v>
      </c>
      <c r="B311" s="75">
        <f>'Balance N-1'!J314</f>
        <v>0</v>
      </c>
      <c r="C311" s="78">
        <f>'Balance N-1'!K314</f>
        <v>0</v>
      </c>
      <c r="D311" s="78">
        <f>'Balance N-1'!L314</f>
        <v>0</v>
      </c>
      <c r="E311" s="78">
        <f>'Balance N-1'!M314</f>
        <v>0</v>
      </c>
      <c r="F311" s="78">
        <f>'Balance N-1'!N314</f>
        <v>0</v>
      </c>
      <c r="G311" s="78">
        <f>'Balance N-1'!O314</f>
        <v>0</v>
      </c>
      <c r="H311" s="78">
        <f>'Balance N-1'!P314</f>
        <v>0</v>
      </c>
      <c r="I311" s="79">
        <f t="shared" si="4"/>
        <v>0</v>
      </c>
    </row>
    <row r="312" spans="1:9" ht="15.6">
      <c r="A312" s="85">
        <f>'Balance N-1'!I315</f>
        <v>0</v>
      </c>
      <c r="B312" s="75">
        <f>'Balance N-1'!J315</f>
        <v>0</v>
      </c>
      <c r="C312" s="78">
        <f>'Balance N-1'!K315</f>
        <v>0</v>
      </c>
      <c r="D312" s="78">
        <f>'Balance N-1'!L315</f>
        <v>0</v>
      </c>
      <c r="E312" s="78">
        <f>'Balance N-1'!M315</f>
        <v>0</v>
      </c>
      <c r="F312" s="78">
        <f>'Balance N-1'!N315</f>
        <v>0</v>
      </c>
      <c r="G312" s="78">
        <f>'Balance N-1'!O315</f>
        <v>0</v>
      </c>
      <c r="H312" s="78">
        <f>'Balance N-1'!P315</f>
        <v>0</v>
      </c>
      <c r="I312" s="79">
        <f t="shared" si="4"/>
        <v>0</v>
      </c>
    </row>
    <row r="313" spans="1:9" ht="15.6">
      <c r="A313" s="85">
        <f>'Balance N-1'!I316</f>
        <v>0</v>
      </c>
      <c r="B313" s="75">
        <f>'Balance N-1'!J316</f>
        <v>0</v>
      </c>
      <c r="C313" s="78">
        <f>'Balance N-1'!K316</f>
        <v>0</v>
      </c>
      <c r="D313" s="78">
        <f>'Balance N-1'!L316</f>
        <v>0</v>
      </c>
      <c r="E313" s="78">
        <f>'Balance N-1'!M316</f>
        <v>0</v>
      </c>
      <c r="F313" s="78">
        <f>'Balance N-1'!N316</f>
        <v>0</v>
      </c>
      <c r="G313" s="78">
        <f>'Balance N-1'!O316</f>
        <v>0</v>
      </c>
      <c r="H313" s="78">
        <f>'Balance N-1'!P316</f>
        <v>0</v>
      </c>
      <c r="I313" s="79">
        <f t="shared" si="4"/>
        <v>0</v>
      </c>
    </row>
    <row r="314" spans="1:9" ht="15.6">
      <c r="A314" s="85">
        <f>'Balance N-1'!I317</f>
        <v>0</v>
      </c>
      <c r="B314" s="75">
        <f>'Balance N-1'!J317</f>
        <v>0</v>
      </c>
      <c r="C314" s="78">
        <f>'Balance N-1'!K317</f>
        <v>0</v>
      </c>
      <c r="D314" s="78">
        <f>'Balance N-1'!L317</f>
        <v>0</v>
      </c>
      <c r="E314" s="78">
        <f>'Balance N-1'!M317</f>
        <v>0</v>
      </c>
      <c r="F314" s="78">
        <f>'Balance N-1'!N317</f>
        <v>0</v>
      </c>
      <c r="G314" s="78">
        <f>'Balance N-1'!O317</f>
        <v>0</v>
      </c>
      <c r="H314" s="78">
        <f>'Balance N-1'!P317</f>
        <v>0</v>
      </c>
      <c r="I314" s="79">
        <f t="shared" si="4"/>
        <v>0</v>
      </c>
    </row>
    <row r="315" spans="1:9" ht="15.6">
      <c r="A315" s="85">
        <f>'Balance N-1'!I318</f>
        <v>0</v>
      </c>
      <c r="B315" s="75">
        <f>'Balance N-1'!J318</f>
        <v>0</v>
      </c>
      <c r="C315" s="78">
        <f>'Balance N-1'!K318</f>
        <v>0</v>
      </c>
      <c r="D315" s="78">
        <f>'Balance N-1'!L318</f>
        <v>0</v>
      </c>
      <c r="E315" s="78">
        <f>'Balance N-1'!M318</f>
        <v>0</v>
      </c>
      <c r="F315" s="78">
        <f>'Balance N-1'!N318</f>
        <v>0</v>
      </c>
      <c r="G315" s="78">
        <f>'Balance N-1'!O318</f>
        <v>0</v>
      </c>
      <c r="H315" s="78">
        <f>'Balance N-1'!P318</f>
        <v>0</v>
      </c>
      <c r="I315" s="79">
        <f t="shared" si="4"/>
        <v>0</v>
      </c>
    </row>
    <row r="316" spans="1:9" ht="15.6">
      <c r="A316" s="85">
        <f>'Balance N-1'!I319</f>
        <v>0</v>
      </c>
      <c r="B316" s="75">
        <f>'Balance N-1'!J319</f>
        <v>0</v>
      </c>
      <c r="C316" s="78">
        <f>'Balance N-1'!K319</f>
        <v>0</v>
      </c>
      <c r="D316" s="78">
        <f>'Balance N-1'!L319</f>
        <v>0</v>
      </c>
      <c r="E316" s="78">
        <f>'Balance N-1'!M319</f>
        <v>0</v>
      </c>
      <c r="F316" s="78">
        <f>'Balance N-1'!N319</f>
        <v>0</v>
      </c>
      <c r="G316" s="78">
        <f>'Balance N-1'!O319</f>
        <v>0</v>
      </c>
      <c r="H316" s="78">
        <f>'Balance N-1'!P319</f>
        <v>0</v>
      </c>
      <c r="I316" s="79">
        <f t="shared" si="4"/>
        <v>0</v>
      </c>
    </row>
    <row r="317" spans="1:9" ht="15.6">
      <c r="A317" s="85">
        <f>'Balance N-1'!I320</f>
        <v>0</v>
      </c>
      <c r="B317" s="75">
        <f>'Balance N-1'!J320</f>
        <v>0</v>
      </c>
      <c r="C317" s="78">
        <f>'Balance N-1'!K320</f>
        <v>0</v>
      </c>
      <c r="D317" s="78">
        <f>'Balance N-1'!L320</f>
        <v>0</v>
      </c>
      <c r="E317" s="78">
        <f>'Balance N-1'!M320</f>
        <v>0</v>
      </c>
      <c r="F317" s="78">
        <f>'Balance N-1'!N320</f>
        <v>0</v>
      </c>
      <c r="G317" s="78">
        <f>'Balance N-1'!O320</f>
        <v>0</v>
      </c>
      <c r="H317" s="78">
        <f>'Balance N-1'!P320</f>
        <v>0</v>
      </c>
      <c r="I317" s="79">
        <f t="shared" si="4"/>
        <v>0</v>
      </c>
    </row>
    <row r="318" spans="1:9" ht="15.6">
      <c r="A318" s="85">
        <f>'Balance N-1'!I321</f>
        <v>0</v>
      </c>
      <c r="B318" s="75">
        <f>'Balance N-1'!J321</f>
        <v>0</v>
      </c>
      <c r="C318" s="78">
        <f>'Balance N-1'!K321</f>
        <v>0</v>
      </c>
      <c r="D318" s="78">
        <f>'Balance N-1'!L321</f>
        <v>0</v>
      </c>
      <c r="E318" s="78">
        <f>'Balance N-1'!M321</f>
        <v>0</v>
      </c>
      <c r="F318" s="78">
        <f>'Balance N-1'!N321</f>
        <v>0</v>
      </c>
      <c r="G318" s="78">
        <f>'Balance N-1'!O321</f>
        <v>0</v>
      </c>
      <c r="H318" s="78">
        <f>'Balance N-1'!P321</f>
        <v>0</v>
      </c>
      <c r="I318" s="79">
        <f t="shared" si="4"/>
        <v>0</v>
      </c>
    </row>
    <row r="319" spans="1:9" ht="15.6">
      <c r="A319" s="85">
        <f>'Balance N-1'!I322</f>
        <v>0</v>
      </c>
      <c r="B319" s="75">
        <f>'Balance N-1'!J322</f>
        <v>0</v>
      </c>
      <c r="C319" s="78">
        <f>'Balance N-1'!K322</f>
        <v>0</v>
      </c>
      <c r="D319" s="78">
        <f>'Balance N-1'!L322</f>
        <v>0</v>
      </c>
      <c r="E319" s="78">
        <f>'Balance N-1'!M322</f>
        <v>0</v>
      </c>
      <c r="F319" s="78">
        <f>'Balance N-1'!N322</f>
        <v>0</v>
      </c>
      <c r="G319" s="78">
        <f>'Balance N-1'!O322</f>
        <v>0</v>
      </c>
      <c r="H319" s="78">
        <f>'Balance N-1'!P322</f>
        <v>0</v>
      </c>
      <c r="I319" s="79">
        <f t="shared" si="4"/>
        <v>0</v>
      </c>
    </row>
    <row r="320" spans="1:9" ht="15.6">
      <c r="A320" s="85">
        <f>'Balance N-1'!I323</f>
        <v>0</v>
      </c>
      <c r="B320" s="75">
        <f>'Balance N-1'!J323</f>
        <v>0</v>
      </c>
      <c r="C320" s="78">
        <f>'Balance N-1'!K323</f>
        <v>0</v>
      </c>
      <c r="D320" s="78">
        <f>'Balance N-1'!L323</f>
        <v>0</v>
      </c>
      <c r="E320" s="78">
        <f>'Balance N-1'!M323</f>
        <v>0</v>
      </c>
      <c r="F320" s="78">
        <f>'Balance N-1'!N323</f>
        <v>0</v>
      </c>
      <c r="G320" s="78">
        <f>'Balance N-1'!O323</f>
        <v>0</v>
      </c>
      <c r="H320" s="78">
        <f>'Balance N-1'!P323</f>
        <v>0</v>
      </c>
      <c r="I320" s="79">
        <f t="shared" si="4"/>
        <v>0</v>
      </c>
    </row>
    <row r="321" spans="1:9" ht="15.6">
      <c r="A321" s="85">
        <f>'Balance N-1'!I324</f>
        <v>0</v>
      </c>
      <c r="B321" s="75">
        <f>'Balance N-1'!J324</f>
        <v>0</v>
      </c>
      <c r="C321" s="78">
        <f>'Balance N-1'!K324</f>
        <v>0</v>
      </c>
      <c r="D321" s="78">
        <f>'Balance N-1'!L324</f>
        <v>0</v>
      </c>
      <c r="E321" s="78">
        <f>'Balance N-1'!M324</f>
        <v>0</v>
      </c>
      <c r="F321" s="78">
        <f>'Balance N-1'!N324</f>
        <v>0</v>
      </c>
      <c r="G321" s="78">
        <f>'Balance N-1'!O324</f>
        <v>0</v>
      </c>
      <c r="H321" s="78">
        <f>'Balance N-1'!P324</f>
        <v>0</v>
      </c>
      <c r="I321" s="79">
        <f t="shared" si="4"/>
        <v>0</v>
      </c>
    </row>
    <row r="322" spans="1:9" ht="15.6">
      <c r="A322" s="85">
        <f>'Balance N-1'!I325</f>
        <v>0</v>
      </c>
      <c r="B322" s="75">
        <f>'Balance N-1'!J325</f>
        <v>0</v>
      </c>
      <c r="C322" s="78">
        <f>'Balance N-1'!K325</f>
        <v>0</v>
      </c>
      <c r="D322" s="78">
        <f>'Balance N-1'!L325</f>
        <v>0</v>
      </c>
      <c r="E322" s="78">
        <f>'Balance N-1'!M325</f>
        <v>0</v>
      </c>
      <c r="F322" s="78">
        <f>'Balance N-1'!N325</f>
        <v>0</v>
      </c>
      <c r="G322" s="78">
        <f>'Balance N-1'!O325</f>
        <v>0</v>
      </c>
      <c r="H322" s="78">
        <f>'Balance N-1'!P325</f>
        <v>0</v>
      </c>
      <c r="I322" s="79">
        <f t="shared" si="4"/>
        <v>0</v>
      </c>
    </row>
    <row r="323" spans="1:9" ht="15.6">
      <c r="A323" s="85">
        <f>'Balance N-1'!I326</f>
        <v>0</v>
      </c>
      <c r="B323" s="75">
        <f>'Balance N-1'!J326</f>
        <v>0</v>
      </c>
      <c r="C323" s="78">
        <f>'Balance N-1'!K326</f>
        <v>0</v>
      </c>
      <c r="D323" s="78">
        <f>'Balance N-1'!L326</f>
        <v>0</v>
      </c>
      <c r="E323" s="78">
        <f>'Balance N-1'!M326</f>
        <v>0</v>
      </c>
      <c r="F323" s="78">
        <f>'Balance N-1'!N326</f>
        <v>0</v>
      </c>
      <c r="G323" s="78">
        <f>'Balance N-1'!O326</f>
        <v>0</v>
      </c>
      <c r="H323" s="78">
        <f>'Balance N-1'!P326</f>
        <v>0</v>
      </c>
      <c r="I323" s="79">
        <f t="shared" ref="I323:I386" si="5">(C323-D323)+(E323-F323)-(G323-H323)</f>
        <v>0</v>
      </c>
    </row>
    <row r="324" spans="1:9" ht="15.6">
      <c r="A324" s="85">
        <f>'Balance N-1'!I327</f>
        <v>0</v>
      </c>
      <c r="B324" s="75">
        <f>'Balance N-1'!J327</f>
        <v>0</v>
      </c>
      <c r="C324" s="78">
        <f>'Balance N-1'!K327</f>
        <v>0</v>
      </c>
      <c r="D324" s="78">
        <f>'Balance N-1'!L327</f>
        <v>0</v>
      </c>
      <c r="E324" s="78">
        <f>'Balance N-1'!M327</f>
        <v>0</v>
      </c>
      <c r="F324" s="78">
        <f>'Balance N-1'!N327</f>
        <v>0</v>
      </c>
      <c r="G324" s="78">
        <f>'Balance N-1'!O327</f>
        <v>0</v>
      </c>
      <c r="H324" s="78">
        <f>'Balance N-1'!P327</f>
        <v>0</v>
      </c>
      <c r="I324" s="79">
        <f t="shared" si="5"/>
        <v>0</v>
      </c>
    </row>
    <row r="325" spans="1:9" ht="15.6">
      <c r="A325" s="85">
        <f>'Balance N-1'!I328</f>
        <v>0</v>
      </c>
      <c r="B325" s="75">
        <f>'Balance N-1'!J328</f>
        <v>0</v>
      </c>
      <c r="C325" s="78">
        <f>'Balance N-1'!K328</f>
        <v>0</v>
      </c>
      <c r="D325" s="78">
        <f>'Balance N-1'!L328</f>
        <v>0</v>
      </c>
      <c r="E325" s="78">
        <f>'Balance N-1'!M328</f>
        <v>0</v>
      </c>
      <c r="F325" s="78">
        <f>'Balance N-1'!N328</f>
        <v>0</v>
      </c>
      <c r="G325" s="78">
        <f>'Balance N-1'!O328</f>
        <v>0</v>
      </c>
      <c r="H325" s="78">
        <f>'Balance N-1'!P328</f>
        <v>0</v>
      </c>
      <c r="I325" s="79">
        <f t="shared" si="5"/>
        <v>0</v>
      </c>
    </row>
    <row r="326" spans="1:9" ht="15.6">
      <c r="A326" s="85">
        <f>'Balance N-1'!I329</f>
        <v>0</v>
      </c>
      <c r="B326" s="75">
        <f>'Balance N-1'!J329</f>
        <v>0</v>
      </c>
      <c r="C326" s="78">
        <f>'Balance N-1'!K329</f>
        <v>0</v>
      </c>
      <c r="D326" s="78">
        <f>'Balance N-1'!L329</f>
        <v>0</v>
      </c>
      <c r="E326" s="78">
        <f>'Balance N-1'!M329</f>
        <v>0</v>
      </c>
      <c r="F326" s="78">
        <f>'Balance N-1'!N329</f>
        <v>0</v>
      </c>
      <c r="G326" s="78">
        <f>'Balance N-1'!O329</f>
        <v>0</v>
      </c>
      <c r="H326" s="78">
        <f>'Balance N-1'!P329</f>
        <v>0</v>
      </c>
      <c r="I326" s="79">
        <f t="shared" si="5"/>
        <v>0</v>
      </c>
    </row>
    <row r="327" spans="1:9" ht="15.6">
      <c r="A327" s="85">
        <f>'Balance N-1'!I330</f>
        <v>0</v>
      </c>
      <c r="B327" s="75">
        <f>'Balance N-1'!J330</f>
        <v>0</v>
      </c>
      <c r="C327" s="78">
        <f>'Balance N-1'!K330</f>
        <v>0</v>
      </c>
      <c r="D327" s="78">
        <f>'Balance N-1'!L330</f>
        <v>0</v>
      </c>
      <c r="E327" s="78">
        <f>'Balance N-1'!M330</f>
        <v>0</v>
      </c>
      <c r="F327" s="78">
        <f>'Balance N-1'!N330</f>
        <v>0</v>
      </c>
      <c r="G327" s="78">
        <f>'Balance N-1'!O330</f>
        <v>0</v>
      </c>
      <c r="H327" s="78">
        <f>'Balance N-1'!P330</f>
        <v>0</v>
      </c>
      <c r="I327" s="79">
        <f t="shared" si="5"/>
        <v>0</v>
      </c>
    </row>
    <row r="328" spans="1:9" ht="15.6">
      <c r="A328" s="85">
        <f>'Balance N-1'!I331</f>
        <v>0</v>
      </c>
      <c r="B328" s="75">
        <f>'Balance N-1'!J331</f>
        <v>0</v>
      </c>
      <c r="C328" s="78">
        <f>'Balance N-1'!K331</f>
        <v>0</v>
      </c>
      <c r="D328" s="78">
        <f>'Balance N-1'!L331</f>
        <v>0</v>
      </c>
      <c r="E328" s="78">
        <f>'Balance N-1'!M331</f>
        <v>0</v>
      </c>
      <c r="F328" s="78">
        <f>'Balance N-1'!N331</f>
        <v>0</v>
      </c>
      <c r="G328" s="78">
        <f>'Balance N-1'!O331</f>
        <v>0</v>
      </c>
      <c r="H328" s="78">
        <f>'Balance N-1'!P331</f>
        <v>0</v>
      </c>
      <c r="I328" s="79">
        <f t="shared" si="5"/>
        <v>0</v>
      </c>
    </row>
    <row r="329" spans="1:9" ht="15.6">
      <c r="A329" s="85">
        <f>'Balance N-1'!I332</f>
        <v>0</v>
      </c>
      <c r="B329" s="75">
        <f>'Balance N-1'!J332</f>
        <v>0</v>
      </c>
      <c r="C329" s="78">
        <f>'Balance N-1'!K332</f>
        <v>0</v>
      </c>
      <c r="D329" s="78">
        <f>'Balance N-1'!L332</f>
        <v>0</v>
      </c>
      <c r="E329" s="78">
        <f>'Balance N-1'!M332</f>
        <v>0</v>
      </c>
      <c r="F329" s="78">
        <f>'Balance N-1'!N332</f>
        <v>0</v>
      </c>
      <c r="G329" s="78">
        <f>'Balance N-1'!O332</f>
        <v>0</v>
      </c>
      <c r="H329" s="78">
        <f>'Balance N-1'!P332</f>
        <v>0</v>
      </c>
      <c r="I329" s="79">
        <f t="shared" si="5"/>
        <v>0</v>
      </c>
    </row>
    <row r="330" spans="1:9" ht="15.6">
      <c r="A330" s="85">
        <f>'Balance N-1'!I333</f>
        <v>0</v>
      </c>
      <c r="B330" s="75">
        <f>'Balance N-1'!J333</f>
        <v>0</v>
      </c>
      <c r="C330" s="78">
        <f>'Balance N-1'!K333</f>
        <v>0</v>
      </c>
      <c r="D330" s="78">
        <f>'Balance N-1'!L333</f>
        <v>0</v>
      </c>
      <c r="E330" s="78">
        <f>'Balance N-1'!M333</f>
        <v>0</v>
      </c>
      <c r="F330" s="78">
        <f>'Balance N-1'!N333</f>
        <v>0</v>
      </c>
      <c r="G330" s="78">
        <f>'Balance N-1'!O333</f>
        <v>0</v>
      </c>
      <c r="H330" s="78">
        <f>'Balance N-1'!P333</f>
        <v>0</v>
      </c>
      <c r="I330" s="79">
        <f t="shared" si="5"/>
        <v>0</v>
      </c>
    </row>
    <row r="331" spans="1:9" ht="15.6">
      <c r="A331" s="85">
        <f>'Balance N-1'!I334</f>
        <v>0</v>
      </c>
      <c r="B331" s="75">
        <f>'Balance N-1'!J334</f>
        <v>0</v>
      </c>
      <c r="C331" s="78">
        <f>'Balance N-1'!K334</f>
        <v>0</v>
      </c>
      <c r="D331" s="78">
        <f>'Balance N-1'!L334</f>
        <v>0</v>
      </c>
      <c r="E331" s="78">
        <f>'Balance N-1'!M334</f>
        <v>0</v>
      </c>
      <c r="F331" s="78">
        <f>'Balance N-1'!N334</f>
        <v>0</v>
      </c>
      <c r="G331" s="78">
        <f>'Balance N-1'!O334</f>
        <v>0</v>
      </c>
      <c r="H331" s="78">
        <f>'Balance N-1'!P334</f>
        <v>0</v>
      </c>
      <c r="I331" s="79">
        <f t="shared" si="5"/>
        <v>0</v>
      </c>
    </row>
    <row r="332" spans="1:9" ht="15.6">
      <c r="A332" s="85">
        <f>'Balance N-1'!I335</f>
        <v>0</v>
      </c>
      <c r="B332" s="75">
        <f>'Balance N-1'!J335</f>
        <v>0</v>
      </c>
      <c r="C332" s="78">
        <f>'Balance N-1'!K335</f>
        <v>0</v>
      </c>
      <c r="D332" s="78">
        <f>'Balance N-1'!L335</f>
        <v>0</v>
      </c>
      <c r="E332" s="78">
        <f>'Balance N-1'!M335</f>
        <v>0</v>
      </c>
      <c r="F332" s="78">
        <f>'Balance N-1'!N335</f>
        <v>0</v>
      </c>
      <c r="G332" s="78">
        <f>'Balance N-1'!O335</f>
        <v>0</v>
      </c>
      <c r="H332" s="78">
        <f>'Balance N-1'!P335</f>
        <v>0</v>
      </c>
      <c r="I332" s="79">
        <f t="shared" si="5"/>
        <v>0</v>
      </c>
    </row>
    <row r="333" spans="1:9" ht="15.6">
      <c r="A333" s="85">
        <f>'Balance N-1'!I336</f>
        <v>0</v>
      </c>
      <c r="B333" s="75">
        <f>'Balance N-1'!J336</f>
        <v>0</v>
      </c>
      <c r="C333" s="78">
        <f>'Balance N-1'!K336</f>
        <v>0</v>
      </c>
      <c r="D333" s="78">
        <f>'Balance N-1'!L336</f>
        <v>0</v>
      </c>
      <c r="E333" s="78">
        <f>'Balance N-1'!M336</f>
        <v>0</v>
      </c>
      <c r="F333" s="78">
        <f>'Balance N-1'!N336</f>
        <v>0</v>
      </c>
      <c r="G333" s="78">
        <f>'Balance N-1'!O336</f>
        <v>0</v>
      </c>
      <c r="H333" s="78">
        <f>'Balance N-1'!P336</f>
        <v>0</v>
      </c>
      <c r="I333" s="79">
        <f t="shared" si="5"/>
        <v>0</v>
      </c>
    </row>
    <row r="334" spans="1:9" ht="15.6">
      <c r="A334" s="85">
        <f>'Balance N-1'!I337</f>
        <v>0</v>
      </c>
      <c r="B334" s="75">
        <f>'Balance N-1'!J337</f>
        <v>0</v>
      </c>
      <c r="C334" s="78">
        <f>'Balance N-1'!K337</f>
        <v>0</v>
      </c>
      <c r="D334" s="78">
        <f>'Balance N-1'!L337</f>
        <v>0</v>
      </c>
      <c r="E334" s="78">
        <f>'Balance N-1'!M337</f>
        <v>0</v>
      </c>
      <c r="F334" s="78">
        <f>'Balance N-1'!N337</f>
        <v>0</v>
      </c>
      <c r="G334" s="78">
        <f>'Balance N-1'!O337</f>
        <v>0</v>
      </c>
      <c r="H334" s="78">
        <f>'Balance N-1'!P337</f>
        <v>0</v>
      </c>
      <c r="I334" s="79">
        <f t="shared" si="5"/>
        <v>0</v>
      </c>
    </row>
    <row r="335" spans="1:9" ht="15.6">
      <c r="A335" s="85">
        <f>'Balance N-1'!I338</f>
        <v>0</v>
      </c>
      <c r="B335" s="75">
        <f>'Balance N-1'!J338</f>
        <v>0</v>
      </c>
      <c r="C335" s="78">
        <f>'Balance N-1'!K338</f>
        <v>0</v>
      </c>
      <c r="D335" s="78">
        <f>'Balance N-1'!L338</f>
        <v>0</v>
      </c>
      <c r="E335" s="78">
        <f>'Balance N-1'!M338</f>
        <v>0</v>
      </c>
      <c r="F335" s="78">
        <f>'Balance N-1'!N338</f>
        <v>0</v>
      </c>
      <c r="G335" s="78">
        <f>'Balance N-1'!O338</f>
        <v>0</v>
      </c>
      <c r="H335" s="78">
        <f>'Balance N-1'!P338</f>
        <v>0</v>
      </c>
      <c r="I335" s="79">
        <f t="shared" si="5"/>
        <v>0</v>
      </c>
    </row>
    <row r="336" spans="1:9" ht="15.6">
      <c r="A336" s="85">
        <f>'Balance N-1'!I339</f>
        <v>0</v>
      </c>
      <c r="B336" s="75">
        <f>'Balance N-1'!J339</f>
        <v>0</v>
      </c>
      <c r="C336" s="78">
        <f>'Balance N-1'!K339</f>
        <v>0</v>
      </c>
      <c r="D336" s="78">
        <f>'Balance N-1'!L339</f>
        <v>0</v>
      </c>
      <c r="E336" s="78">
        <f>'Balance N-1'!M339</f>
        <v>0</v>
      </c>
      <c r="F336" s="78">
        <f>'Balance N-1'!N339</f>
        <v>0</v>
      </c>
      <c r="G336" s="78">
        <f>'Balance N-1'!O339</f>
        <v>0</v>
      </c>
      <c r="H336" s="78">
        <f>'Balance N-1'!P339</f>
        <v>0</v>
      </c>
      <c r="I336" s="79">
        <f t="shared" si="5"/>
        <v>0</v>
      </c>
    </row>
    <row r="337" spans="1:9" ht="15.6">
      <c r="A337" s="85">
        <f>'Balance N-1'!I340</f>
        <v>0</v>
      </c>
      <c r="B337" s="75">
        <f>'Balance N-1'!J340</f>
        <v>0</v>
      </c>
      <c r="C337" s="78">
        <f>'Balance N-1'!K340</f>
        <v>0</v>
      </c>
      <c r="D337" s="78">
        <f>'Balance N-1'!L340</f>
        <v>0</v>
      </c>
      <c r="E337" s="78">
        <f>'Balance N-1'!M340</f>
        <v>0</v>
      </c>
      <c r="F337" s="78">
        <f>'Balance N-1'!N340</f>
        <v>0</v>
      </c>
      <c r="G337" s="78">
        <f>'Balance N-1'!O340</f>
        <v>0</v>
      </c>
      <c r="H337" s="78">
        <f>'Balance N-1'!P340</f>
        <v>0</v>
      </c>
      <c r="I337" s="79">
        <f t="shared" si="5"/>
        <v>0</v>
      </c>
    </row>
    <row r="338" spans="1:9" ht="15.6">
      <c r="A338" s="85">
        <f>'Balance N-1'!I341</f>
        <v>0</v>
      </c>
      <c r="B338" s="75">
        <f>'Balance N-1'!J341</f>
        <v>0</v>
      </c>
      <c r="C338" s="78">
        <f>'Balance N-1'!K341</f>
        <v>0</v>
      </c>
      <c r="D338" s="78">
        <f>'Balance N-1'!L341</f>
        <v>0</v>
      </c>
      <c r="E338" s="78">
        <f>'Balance N-1'!M341</f>
        <v>0</v>
      </c>
      <c r="F338" s="78">
        <f>'Balance N-1'!N341</f>
        <v>0</v>
      </c>
      <c r="G338" s="78">
        <f>'Balance N-1'!O341</f>
        <v>0</v>
      </c>
      <c r="H338" s="78">
        <f>'Balance N-1'!P341</f>
        <v>0</v>
      </c>
      <c r="I338" s="79">
        <f t="shared" si="5"/>
        <v>0</v>
      </c>
    </row>
    <row r="339" spans="1:9" ht="15.6">
      <c r="A339" s="85">
        <f>'Balance N-1'!I342</f>
        <v>0</v>
      </c>
      <c r="B339" s="75">
        <f>'Balance N-1'!J342</f>
        <v>0</v>
      </c>
      <c r="C339" s="78">
        <f>'Balance N-1'!K342</f>
        <v>0</v>
      </c>
      <c r="D339" s="78">
        <f>'Balance N-1'!L342</f>
        <v>0</v>
      </c>
      <c r="E339" s="78">
        <f>'Balance N-1'!M342</f>
        <v>0</v>
      </c>
      <c r="F339" s="78">
        <f>'Balance N-1'!N342</f>
        <v>0</v>
      </c>
      <c r="G339" s="78">
        <f>'Balance N-1'!O342</f>
        <v>0</v>
      </c>
      <c r="H339" s="78">
        <f>'Balance N-1'!P342</f>
        <v>0</v>
      </c>
      <c r="I339" s="79">
        <f t="shared" si="5"/>
        <v>0</v>
      </c>
    </row>
    <row r="340" spans="1:9" ht="15.6">
      <c r="A340" s="85">
        <f>'Balance N-1'!I343</f>
        <v>0</v>
      </c>
      <c r="B340" s="75">
        <f>'Balance N-1'!J343</f>
        <v>0</v>
      </c>
      <c r="C340" s="78">
        <f>'Balance N-1'!K343</f>
        <v>0</v>
      </c>
      <c r="D340" s="78">
        <f>'Balance N-1'!L343</f>
        <v>0</v>
      </c>
      <c r="E340" s="78">
        <f>'Balance N-1'!M343</f>
        <v>0</v>
      </c>
      <c r="F340" s="78">
        <f>'Balance N-1'!N343</f>
        <v>0</v>
      </c>
      <c r="G340" s="78">
        <f>'Balance N-1'!O343</f>
        <v>0</v>
      </c>
      <c r="H340" s="78">
        <f>'Balance N-1'!P343</f>
        <v>0</v>
      </c>
      <c r="I340" s="79">
        <f t="shared" si="5"/>
        <v>0</v>
      </c>
    </row>
    <row r="341" spans="1:9" ht="15.6">
      <c r="A341" s="85">
        <f>'Balance N-1'!I344</f>
        <v>0</v>
      </c>
      <c r="B341" s="75">
        <f>'Balance N-1'!J344</f>
        <v>0</v>
      </c>
      <c r="C341" s="78">
        <f>'Balance N-1'!K344</f>
        <v>0</v>
      </c>
      <c r="D341" s="78">
        <f>'Balance N-1'!L344</f>
        <v>0</v>
      </c>
      <c r="E341" s="78">
        <f>'Balance N-1'!M344</f>
        <v>0</v>
      </c>
      <c r="F341" s="78">
        <f>'Balance N-1'!N344</f>
        <v>0</v>
      </c>
      <c r="G341" s="78">
        <f>'Balance N-1'!O344</f>
        <v>0</v>
      </c>
      <c r="H341" s="78">
        <f>'Balance N-1'!P344</f>
        <v>0</v>
      </c>
      <c r="I341" s="79">
        <f t="shared" si="5"/>
        <v>0</v>
      </c>
    </row>
    <row r="342" spans="1:9" ht="15.6">
      <c r="A342" s="85">
        <f>'Balance N-1'!I345</f>
        <v>0</v>
      </c>
      <c r="B342" s="75">
        <f>'Balance N-1'!J345</f>
        <v>0</v>
      </c>
      <c r="C342" s="78">
        <f>'Balance N-1'!K345</f>
        <v>0</v>
      </c>
      <c r="D342" s="78">
        <f>'Balance N-1'!L345</f>
        <v>0</v>
      </c>
      <c r="E342" s="78">
        <f>'Balance N-1'!M345</f>
        <v>0</v>
      </c>
      <c r="F342" s="78">
        <f>'Balance N-1'!N345</f>
        <v>0</v>
      </c>
      <c r="G342" s="78">
        <f>'Balance N-1'!O345</f>
        <v>0</v>
      </c>
      <c r="H342" s="78">
        <f>'Balance N-1'!P345</f>
        <v>0</v>
      </c>
      <c r="I342" s="79">
        <f t="shared" si="5"/>
        <v>0</v>
      </c>
    </row>
    <row r="343" spans="1:9" ht="15.6">
      <c r="A343" s="85">
        <f>'Balance N-1'!I346</f>
        <v>0</v>
      </c>
      <c r="B343" s="75">
        <f>'Balance N-1'!J346</f>
        <v>0</v>
      </c>
      <c r="C343" s="78">
        <f>'Balance N-1'!K346</f>
        <v>0</v>
      </c>
      <c r="D343" s="78">
        <f>'Balance N-1'!L346</f>
        <v>0</v>
      </c>
      <c r="E343" s="78">
        <f>'Balance N-1'!M346</f>
        <v>0</v>
      </c>
      <c r="F343" s="78">
        <f>'Balance N-1'!N346</f>
        <v>0</v>
      </c>
      <c r="G343" s="78">
        <f>'Balance N-1'!O346</f>
        <v>0</v>
      </c>
      <c r="H343" s="78">
        <f>'Balance N-1'!P346</f>
        <v>0</v>
      </c>
      <c r="I343" s="79">
        <f t="shared" si="5"/>
        <v>0</v>
      </c>
    </row>
    <row r="344" spans="1:9" ht="15.6">
      <c r="A344" s="85">
        <f>'Balance N-1'!I347</f>
        <v>0</v>
      </c>
      <c r="B344" s="75">
        <f>'Balance N-1'!J347</f>
        <v>0</v>
      </c>
      <c r="C344" s="78">
        <f>'Balance N-1'!K347</f>
        <v>0</v>
      </c>
      <c r="D344" s="78">
        <f>'Balance N-1'!L347</f>
        <v>0</v>
      </c>
      <c r="E344" s="78">
        <f>'Balance N-1'!M347</f>
        <v>0</v>
      </c>
      <c r="F344" s="78">
        <f>'Balance N-1'!N347</f>
        <v>0</v>
      </c>
      <c r="G344" s="78">
        <f>'Balance N-1'!O347</f>
        <v>0</v>
      </c>
      <c r="H344" s="78">
        <f>'Balance N-1'!P347</f>
        <v>0</v>
      </c>
      <c r="I344" s="79">
        <f t="shared" si="5"/>
        <v>0</v>
      </c>
    </row>
    <row r="345" spans="1:9" ht="15.6">
      <c r="A345" s="85">
        <f>'Balance N-1'!I348</f>
        <v>0</v>
      </c>
      <c r="B345" s="75">
        <f>'Balance N-1'!J348</f>
        <v>0</v>
      </c>
      <c r="C345" s="78">
        <f>'Balance N-1'!K348</f>
        <v>0</v>
      </c>
      <c r="D345" s="78">
        <f>'Balance N-1'!L348</f>
        <v>0</v>
      </c>
      <c r="E345" s="78">
        <f>'Balance N-1'!M348</f>
        <v>0</v>
      </c>
      <c r="F345" s="78">
        <f>'Balance N-1'!N348</f>
        <v>0</v>
      </c>
      <c r="G345" s="78">
        <f>'Balance N-1'!O348</f>
        <v>0</v>
      </c>
      <c r="H345" s="78">
        <f>'Balance N-1'!P348</f>
        <v>0</v>
      </c>
      <c r="I345" s="79">
        <f t="shared" si="5"/>
        <v>0</v>
      </c>
    </row>
    <row r="346" spans="1:9" ht="15.6">
      <c r="A346" s="85">
        <f>'Balance N-1'!I349</f>
        <v>0</v>
      </c>
      <c r="B346" s="75">
        <f>'Balance N-1'!J349</f>
        <v>0</v>
      </c>
      <c r="C346" s="78">
        <f>'Balance N-1'!K349</f>
        <v>0</v>
      </c>
      <c r="D346" s="78">
        <f>'Balance N-1'!L349</f>
        <v>0</v>
      </c>
      <c r="E346" s="78">
        <f>'Balance N-1'!M349</f>
        <v>0</v>
      </c>
      <c r="F346" s="78">
        <f>'Balance N-1'!N349</f>
        <v>0</v>
      </c>
      <c r="G346" s="78">
        <f>'Balance N-1'!O349</f>
        <v>0</v>
      </c>
      <c r="H346" s="78">
        <f>'Balance N-1'!P349</f>
        <v>0</v>
      </c>
      <c r="I346" s="79">
        <f t="shared" si="5"/>
        <v>0</v>
      </c>
    </row>
    <row r="347" spans="1:9" ht="15.6">
      <c r="A347" s="85">
        <f>'Balance N-1'!I350</f>
        <v>0</v>
      </c>
      <c r="B347" s="75">
        <f>'Balance N-1'!J350</f>
        <v>0</v>
      </c>
      <c r="C347" s="78">
        <f>'Balance N-1'!K350</f>
        <v>0</v>
      </c>
      <c r="D347" s="78">
        <f>'Balance N-1'!L350</f>
        <v>0</v>
      </c>
      <c r="E347" s="78">
        <f>'Balance N-1'!M350</f>
        <v>0</v>
      </c>
      <c r="F347" s="78">
        <f>'Balance N-1'!N350</f>
        <v>0</v>
      </c>
      <c r="G347" s="78">
        <f>'Balance N-1'!O350</f>
        <v>0</v>
      </c>
      <c r="H347" s="78">
        <f>'Balance N-1'!P350</f>
        <v>0</v>
      </c>
      <c r="I347" s="79">
        <f t="shared" si="5"/>
        <v>0</v>
      </c>
    </row>
    <row r="348" spans="1:9" ht="15.6">
      <c r="A348" s="85">
        <f>'Balance N-1'!I351</f>
        <v>0</v>
      </c>
      <c r="B348" s="75">
        <f>'Balance N-1'!J351</f>
        <v>0</v>
      </c>
      <c r="C348" s="78">
        <f>'Balance N-1'!K351</f>
        <v>0</v>
      </c>
      <c r="D348" s="78">
        <f>'Balance N-1'!L351</f>
        <v>0</v>
      </c>
      <c r="E348" s="78">
        <f>'Balance N-1'!M351</f>
        <v>0</v>
      </c>
      <c r="F348" s="78">
        <f>'Balance N-1'!N351</f>
        <v>0</v>
      </c>
      <c r="G348" s="78">
        <f>'Balance N-1'!O351</f>
        <v>0</v>
      </c>
      <c r="H348" s="78">
        <f>'Balance N-1'!P351</f>
        <v>0</v>
      </c>
      <c r="I348" s="79">
        <f t="shared" si="5"/>
        <v>0</v>
      </c>
    </row>
    <row r="349" spans="1:9" ht="15.6">
      <c r="A349" s="85">
        <f>'Balance N-1'!I352</f>
        <v>0</v>
      </c>
      <c r="B349" s="75">
        <f>'Balance N-1'!J352</f>
        <v>0</v>
      </c>
      <c r="C349" s="78">
        <f>'Balance N-1'!K352</f>
        <v>0</v>
      </c>
      <c r="D349" s="78">
        <f>'Balance N-1'!L352</f>
        <v>0</v>
      </c>
      <c r="E349" s="78">
        <f>'Balance N-1'!M352</f>
        <v>0</v>
      </c>
      <c r="F349" s="78">
        <f>'Balance N-1'!N352</f>
        <v>0</v>
      </c>
      <c r="G349" s="78">
        <f>'Balance N-1'!O352</f>
        <v>0</v>
      </c>
      <c r="H349" s="78">
        <f>'Balance N-1'!P352</f>
        <v>0</v>
      </c>
      <c r="I349" s="79">
        <f t="shared" si="5"/>
        <v>0</v>
      </c>
    </row>
    <row r="350" spans="1:9" ht="15.6">
      <c r="A350" s="85">
        <f>'Balance N-1'!I353</f>
        <v>0</v>
      </c>
      <c r="B350" s="75">
        <f>'Balance N-1'!J353</f>
        <v>0</v>
      </c>
      <c r="C350" s="78">
        <f>'Balance N-1'!K353</f>
        <v>0</v>
      </c>
      <c r="D350" s="78">
        <f>'Balance N-1'!L353</f>
        <v>0</v>
      </c>
      <c r="E350" s="78">
        <f>'Balance N-1'!M353</f>
        <v>0</v>
      </c>
      <c r="F350" s="78">
        <f>'Balance N-1'!N353</f>
        <v>0</v>
      </c>
      <c r="G350" s="78">
        <f>'Balance N-1'!O353</f>
        <v>0</v>
      </c>
      <c r="H350" s="78">
        <f>'Balance N-1'!P353</f>
        <v>0</v>
      </c>
      <c r="I350" s="79">
        <f t="shared" si="5"/>
        <v>0</v>
      </c>
    </row>
    <row r="351" spans="1:9" ht="15.6">
      <c r="A351" s="85">
        <f>'Balance N-1'!I354</f>
        <v>0</v>
      </c>
      <c r="B351" s="75">
        <f>'Balance N-1'!J354</f>
        <v>0</v>
      </c>
      <c r="C351" s="78">
        <f>'Balance N-1'!K354</f>
        <v>0</v>
      </c>
      <c r="D351" s="78">
        <f>'Balance N-1'!L354</f>
        <v>0</v>
      </c>
      <c r="E351" s="78">
        <f>'Balance N-1'!M354</f>
        <v>0</v>
      </c>
      <c r="F351" s="78">
        <f>'Balance N-1'!N354</f>
        <v>0</v>
      </c>
      <c r="G351" s="78">
        <f>'Balance N-1'!O354</f>
        <v>0</v>
      </c>
      <c r="H351" s="78">
        <f>'Balance N-1'!P354</f>
        <v>0</v>
      </c>
      <c r="I351" s="79">
        <f t="shared" si="5"/>
        <v>0</v>
      </c>
    </row>
    <row r="352" spans="1:9" ht="15.6">
      <c r="A352" s="85">
        <f>'Balance N-1'!I355</f>
        <v>0</v>
      </c>
      <c r="B352" s="75">
        <f>'Balance N-1'!J355</f>
        <v>0</v>
      </c>
      <c r="C352" s="78">
        <f>'Balance N-1'!K355</f>
        <v>0</v>
      </c>
      <c r="D352" s="78">
        <f>'Balance N-1'!L355</f>
        <v>0</v>
      </c>
      <c r="E352" s="78">
        <f>'Balance N-1'!M355</f>
        <v>0</v>
      </c>
      <c r="F352" s="78">
        <f>'Balance N-1'!N355</f>
        <v>0</v>
      </c>
      <c r="G352" s="78">
        <f>'Balance N-1'!O355</f>
        <v>0</v>
      </c>
      <c r="H352" s="78">
        <f>'Balance N-1'!P355</f>
        <v>0</v>
      </c>
      <c r="I352" s="79">
        <f t="shared" si="5"/>
        <v>0</v>
      </c>
    </row>
    <row r="353" spans="1:9" ht="15.6">
      <c r="A353" s="85">
        <f>'Balance N-1'!I356</f>
        <v>0</v>
      </c>
      <c r="B353" s="75">
        <f>'Balance N-1'!J356</f>
        <v>0</v>
      </c>
      <c r="C353" s="78">
        <f>'Balance N-1'!K356</f>
        <v>0</v>
      </c>
      <c r="D353" s="78">
        <f>'Balance N-1'!L356</f>
        <v>0</v>
      </c>
      <c r="E353" s="78">
        <f>'Balance N-1'!M356</f>
        <v>0</v>
      </c>
      <c r="F353" s="78">
        <f>'Balance N-1'!N356</f>
        <v>0</v>
      </c>
      <c r="G353" s="78">
        <f>'Balance N-1'!O356</f>
        <v>0</v>
      </c>
      <c r="H353" s="78">
        <f>'Balance N-1'!P356</f>
        <v>0</v>
      </c>
      <c r="I353" s="79">
        <f t="shared" si="5"/>
        <v>0</v>
      </c>
    </row>
    <row r="354" spans="1:9" ht="15.6">
      <c r="A354" s="85">
        <f>'Balance N-1'!I357</f>
        <v>0</v>
      </c>
      <c r="B354" s="75">
        <f>'Balance N-1'!J357</f>
        <v>0</v>
      </c>
      <c r="C354" s="78">
        <f>'Balance N-1'!K357</f>
        <v>0</v>
      </c>
      <c r="D354" s="78">
        <f>'Balance N-1'!L357</f>
        <v>0</v>
      </c>
      <c r="E354" s="78">
        <f>'Balance N-1'!M357</f>
        <v>0</v>
      </c>
      <c r="F354" s="78">
        <f>'Balance N-1'!N357</f>
        <v>0</v>
      </c>
      <c r="G354" s="78">
        <f>'Balance N-1'!O357</f>
        <v>0</v>
      </c>
      <c r="H354" s="78">
        <f>'Balance N-1'!P357</f>
        <v>0</v>
      </c>
      <c r="I354" s="79">
        <f t="shared" si="5"/>
        <v>0</v>
      </c>
    </row>
    <row r="355" spans="1:9" ht="15.6">
      <c r="A355" s="85">
        <f>'Balance N-1'!I358</f>
        <v>0</v>
      </c>
      <c r="B355" s="75">
        <f>'Balance N-1'!J358</f>
        <v>0</v>
      </c>
      <c r="C355" s="78">
        <f>'Balance N-1'!K358</f>
        <v>0</v>
      </c>
      <c r="D355" s="78">
        <f>'Balance N-1'!L358</f>
        <v>0</v>
      </c>
      <c r="E355" s="78">
        <f>'Balance N-1'!M358</f>
        <v>0</v>
      </c>
      <c r="F355" s="78">
        <f>'Balance N-1'!N358</f>
        <v>0</v>
      </c>
      <c r="G355" s="78">
        <f>'Balance N-1'!O358</f>
        <v>0</v>
      </c>
      <c r="H355" s="78">
        <f>'Balance N-1'!P358</f>
        <v>0</v>
      </c>
      <c r="I355" s="79">
        <f t="shared" si="5"/>
        <v>0</v>
      </c>
    </row>
    <row r="356" spans="1:9" ht="15.6">
      <c r="A356" s="85">
        <f>'Balance N-1'!I359</f>
        <v>0</v>
      </c>
      <c r="B356" s="75">
        <f>'Balance N-1'!J359</f>
        <v>0</v>
      </c>
      <c r="C356" s="78">
        <f>'Balance N-1'!K359</f>
        <v>0</v>
      </c>
      <c r="D356" s="78">
        <f>'Balance N-1'!L359</f>
        <v>0</v>
      </c>
      <c r="E356" s="78">
        <f>'Balance N-1'!M359</f>
        <v>0</v>
      </c>
      <c r="F356" s="78">
        <f>'Balance N-1'!N359</f>
        <v>0</v>
      </c>
      <c r="G356" s="78">
        <f>'Balance N-1'!O359</f>
        <v>0</v>
      </c>
      <c r="H356" s="78">
        <f>'Balance N-1'!P359</f>
        <v>0</v>
      </c>
      <c r="I356" s="79">
        <f t="shared" si="5"/>
        <v>0</v>
      </c>
    </row>
    <row r="357" spans="1:9" ht="15.6">
      <c r="A357" s="85">
        <f>'Balance N-1'!I360</f>
        <v>0</v>
      </c>
      <c r="B357" s="75">
        <f>'Balance N-1'!J360</f>
        <v>0</v>
      </c>
      <c r="C357" s="78">
        <f>'Balance N-1'!K360</f>
        <v>0</v>
      </c>
      <c r="D357" s="78">
        <f>'Balance N-1'!L360</f>
        <v>0</v>
      </c>
      <c r="E357" s="78">
        <f>'Balance N-1'!M360</f>
        <v>0</v>
      </c>
      <c r="F357" s="78">
        <f>'Balance N-1'!N360</f>
        <v>0</v>
      </c>
      <c r="G357" s="78">
        <f>'Balance N-1'!O360</f>
        <v>0</v>
      </c>
      <c r="H357" s="78">
        <f>'Balance N-1'!P360</f>
        <v>0</v>
      </c>
      <c r="I357" s="79">
        <f t="shared" si="5"/>
        <v>0</v>
      </c>
    </row>
    <row r="358" spans="1:9" ht="15.6">
      <c r="A358" s="85">
        <f>'Balance N-1'!I361</f>
        <v>0</v>
      </c>
      <c r="B358" s="75">
        <f>'Balance N-1'!J361</f>
        <v>0</v>
      </c>
      <c r="C358" s="78">
        <f>'Balance N-1'!K361</f>
        <v>0</v>
      </c>
      <c r="D358" s="78">
        <f>'Balance N-1'!L361</f>
        <v>0</v>
      </c>
      <c r="E358" s="78">
        <f>'Balance N-1'!M361</f>
        <v>0</v>
      </c>
      <c r="F358" s="78">
        <f>'Balance N-1'!N361</f>
        <v>0</v>
      </c>
      <c r="G358" s="78">
        <f>'Balance N-1'!O361</f>
        <v>0</v>
      </c>
      <c r="H358" s="78">
        <f>'Balance N-1'!P361</f>
        <v>0</v>
      </c>
      <c r="I358" s="79">
        <f t="shared" si="5"/>
        <v>0</v>
      </c>
    </row>
    <row r="359" spans="1:9" ht="15.6">
      <c r="A359" s="85">
        <f>'Balance N-1'!I362</f>
        <v>0</v>
      </c>
      <c r="B359" s="75">
        <f>'Balance N-1'!J362</f>
        <v>0</v>
      </c>
      <c r="C359" s="78">
        <f>'Balance N-1'!K362</f>
        <v>0</v>
      </c>
      <c r="D359" s="78">
        <f>'Balance N-1'!L362</f>
        <v>0</v>
      </c>
      <c r="E359" s="78">
        <f>'Balance N-1'!M362</f>
        <v>0</v>
      </c>
      <c r="F359" s="78">
        <f>'Balance N-1'!N362</f>
        <v>0</v>
      </c>
      <c r="G359" s="78">
        <f>'Balance N-1'!O362</f>
        <v>0</v>
      </c>
      <c r="H359" s="78">
        <f>'Balance N-1'!P362</f>
        <v>0</v>
      </c>
      <c r="I359" s="79">
        <f t="shared" si="5"/>
        <v>0</v>
      </c>
    </row>
    <row r="360" spans="1:9" ht="15.6">
      <c r="A360" s="85">
        <f>'Balance N-1'!I363</f>
        <v>0</v>
      </c>
      <c r="B360" s="75">
        <f>'Balance N-1'!J363</f>
        <v>0</v>
      </c>
      <c r="C360" s="78">
        <f>'Balance N-1'!K363</f>
        <v>0</v>
      </c>
      <c r="D360" s="78">
        <f>'Balance N-1'!L363</f>
        <v>0</v>
      </c>
      <c r="E360" s="78">
        <f>'Balance N-1'!M363</f>
        <v>0</v>
      </c>
      <c r="F360" s="78">
        <f>'Balance N-1'!N363</f>
        <v>0</v>
      </c>
      <c r="G360" s="78">
        <f>'Balance N-1'!O363</f>
        <v>0</v>
      </c>
      <c r="H360" s="78">
        <f>'Balance N-1'!P363</f>
        <v>0</v>
      </c>
      <c r="I360" s="79">
        <f t="shared" si="5"/>
        <v>0</v>
      </c>
    </row>
    <row r="361" spans="1:9" ht="15.6">
      <c r="A361" s="85">
        <f>'Balance N-1'!I364</f>
        <v>0</v>
      </c>
      <c r="B361" s="75">
        <f>'Balance N-1'!J364</f>
        <v>0</v>
      </c>
      <c r="C361" s="78">
        <f>'Balance N-1'!K364</f>
        <v>0</v>
      </c>
      <c r="D361" s="78">
        <f>'Balance N-1'!L364</f>
        <v>0</v>
      </c>
      <c r="E361" s="78">
        <f>'Balance N-1'!M364</f>
        <v>0</v>
      </c>
      <c r="F361" s="78">
        <f>'Balance N-1'!N364</f>
        <v>0</v>
      </c>
      <c r="G361" s="78">
        <f>'Balance N-1'!O364</f>
        <v>0</v>
      </c>
      <c r="H361" s="78">
        <f>'Balance N-1'!P364</f>
        <v>0</v>
      </c>
      <c r="I361" s="79">
        <f t="shared" si="5"/>
        <v>0</v>
      </c>
    </row>
    <row r="362" spans="1:9" ht="15.6">
      <c r="A362" s="85">
        <f>'Balance N-1'!I365</f>
        <v>0</v>
      </c>
      <c r="B362" s="75">
        <f>'Balance N-1'!J365</f>
        <v>0</v>
      </c>
      <c r="C362" s="78">
        <f>'Balance N-1'!K365</f>
        <v>0</v>
      </c>
      <c r="D362" s="78">
        <f>'Balance N-1'!L365</f>
        <v>0</v>
      </c>
      <c r="E362" s="78">
        <f>'Balance N-1'!M365</f>
        <v>0</v>
      </c>
      <c r="F362" s="78">
        <f>'Balance N-1'!N365</f>
        <v>0</v>
      </c>
      <c r="G362" s="78">
        <f>'Balance N-1'!O365</f>
        <v>0</v>
      </c>
      <c r="H362" s="78">
        <f>'Balance N-1'!P365</f>
        <v>0</v>
      </c>
      <c r="I362" s="79">
        <f t="shared" si="5"/>
        <v>0</v>
      </c>
    </row>
    <row r="363" spans="1:9" ht="15.6">
      <c r="A363" s="85">
        <f>'Balance N-1'!I366</f>
        <v>0</v>
      </c>
      <c r="B363" s="75">
        <f>'Balance N-1'!J366</f>
        <v>0</v>
      </c>
      <c r="C363" s="78">
        <f>'Balance N-1'!K366</f>
        <v>0</v>
      </c>
      <c r="D363" s="78">
        <f>'Balance N-1'!L366</f>
        <v>0</v>
      </c>
      <c r="E363" s="78">
        <f>'Balance N-1'!M366</f>
        <v>0</v>
      </c>
      <c r="F363" s="78">
        <f>'Balance N-1'!N366</f>
        <v>0</v>
      </c>
      <c r="G363" s="78">
        <f>'Balance N-1'!O366</f>
        <v>0</v>
      </c>
      <c r="H363" s="78">
        <f>'Balance N-1'!P366</f>
        <v>0</v>
      </c>
      <c r="I363" s="79">
        <f t="shared" si="5"/>
        <v>0</v>
      </c>
    </row>
    <row r="364" spans="1:9" ht="15.6">
      <c r="A364" s="85">
        <f>'Balance N-1'!I367</f>
        <v>0</v>
      </c>
      <c r="B364" s="75">
        <f>'Balance N-1'!J367</f>
        <v>0</v>
      </c>
      <c r="C364" s="78">
        <f>'Balance N-1'!K367</f>
        <v>0</v>
      </c>
      <c r="D364" s="78">
        <f>'Balance N-1'!L367</f>
        <v>0</v>
      </c>
      <c r="E364" s="78">
        <f>'Balance N-1'!M367</f>
        <v>0</v>
      </c>
      <c r="F364" s="78">
        <f>'Balance N-1'!N367</f>
        <v>0</v>
      </c>
      <c r="G364" s="78">
        <f>'Balance N-1'!O367</f>
        <v>0</v>
      </c>
      <c r="H364" s="78">
        <f>'Balance N-1'!P367</f>
        <v>0</v>
      </c>
      <c r="I364" s="79">
        <f t="shared" si="5"/>
        <v>0</v>
      </c>
    </row>
    <row r="365" spans="1:9" ht="15.6">
      <c r="A365" s="85">
        <f>'Balance N-1'!I368</f>
        <v>0</v>
      </c>
      <c r="B365" s="75">
        <f>'Balance N-1'!J368</f>
        <v>0</v>
      </c>
      <c r="C365" s="78">
        <f>'Balance N-1'!K368</f>
        <v>0</v>
      </c>
      <c r="D365" s="78">
        <f>'Balance N-1'!L368</f>
        <v>0</v>
      </c>
      <c r="E365" s="78">
        <f>'Balance N-1'!M368</f>
        <v>0</v>
      </c>
      <c r="F365" s="78">
        <f>'Balance N-1'!N368</f>
        <v>0</v>
      </c>
      <c r="G365" s="78">
        <f>'Balance N-1'!O368</f>
        <v>0</v>
      </c>
      <c r="H365" s="78">
        <f>'Balance N-1'!P368</f>
        <v>0</v>
      </c>
      <c r="I365" s="79">
        <f t="shared" si="5"/>
        <v>0</v>
      </c>
    </row>
    <row r="366" spans="1:9" ht="15.6">
      <c r="A366" s="85">
        <f>'Balance N-1'!I369</f>
        <v>0</v>
      </c>
      <c r="B366" s="75">
        <f>'Balance N-1'!J369</f>
        <v>0</v>
      </c>
      <c r="C366" s="78">
        <f>'Balance N-1'!K369</f>
        <v>0</v>
      </c>
      <c r="D366" s="78">
        <f>'Balance N-1'!L369</f>
        <v>0</v>
      </c>
      <c r="E366" s="78">
        <f>'Balance N-1'!M369</f>
        <v>0</v>
      </c>
      <c r="F366" s="78">
        <f>'Balance N-1'!N369</f>
        <v>0</v>
      </c>
      <c r="G366" s="78">
        <f>'Balance N-1'!O369</f>
        <v>0</v>
      </c>
      <c r="H366" s="78">
        <f>'Balance N-1'!P369</f>
        <v>0</v>
      </c>
      <c r="I366" s="79">
        <f t="shared" si="5"/>
        <v>0</v>
      </c>
    </row>
    <row r="367" spans="1:9" ht="15.6">
      <c r="A367" s="85">
        <f>'Balance N-1'!I370</f>
        <v>0</v>
      </c>
      <c r="B367" s="75">
        <f>'Balance N-1'!J370</f>
        <v>0</v>
      </c>
      <c r="C367" s="78">
        <f>'Balance N-1'!K370</f>
        <v>0</v>
      </c>
      <c r="D367" s="78">
        <f>'Balance N-1'!L370</f>
        <v>0</v>
      </c>
      <c r="E367" s="78">
        <f>'Balance N-1'!M370</f>
        <v>0</v>
      </c>
      <c r="F367" s="78">
        <f>'Balance N-1'!N370</f>
        <v>0</v>
      </c>
      <c r="G367" s="78">
        <f>'Balance N-1'!O370</f>
        <v>0</v>
      </c>
      <c r="H367" s="78">
        <f>'Balance N-1'!P370</f>
        <v>0</v>
      </c>
      <c r="I367" s="79">
        <f t="shared" si="5"/>
        <v>0</v>
      </c>
    </row>
    <row r="368" spans="1:9" ht="15.6">
      <c r="A368" s="85">
        <f>'Balance N-1'!I371</f>
        <v>0</v>
      </c>
      <c r="B368" s="75">
        <f>'Balance N-1'!J371</f>
        <v>0</v>
      </c>
      <c r="C368" s="78">
        <f>'Balance N-1'!K371</f>
        <v>0</v>
      </c>
      <c r="D368" s="78">
        <f>'Balance N-1'!L371</f>
        <v>0</v>
      </c>
      <c r="E368" s="78">
        <f>'Balance N-1'!M371</f>
        <v>0</v>
      </c>
      <c r="F368" s="78">
        <f>'Balance N-1'!N371</f>
        <v>0</v>
      </c>
      <c r="G368" s="78">
        <f>'Balance N-1'!O371</f>
        <v>0</v>
      </c>
      <c r="H368" s="78">
        <f>'Balance N-1'!P371</f>
        <v>0</v>
      </c>
      <c r="I368" s="79">
        <f t="shared" si="5"/>
        <v>0</v>
      </c>
    </row>
    <row r="369" spans="1:9" ht="15.6">
      <c r="A369" s="85">
        <f>'Balance N-1'!I372</f>
        <v>0</v>
      </c>
      <c r="B369" s="75">
        <f>'Balance N-1'!J372</f>
        <v>0</v>
      </c>
      <c r="C369" s="78">
        <f>'Balance N-1'!K372</f>
        <v>0</v>
      </c>
      <c r="D369" s="78">
        <f>'Balance N-1'!L372</f>
        <v>0</v>
      </c>
      <c r="E369" s="78">
        <f>'Balance N-1'!M372</f>
        <v>0</v>
      </c>
      <c r="F369" s="78">
        <f>'Balance N-1'!N372</f>
        <v>0</v>
      </c>
      <c r="G369" s="78">
        <f>'Balance N-1'!O372</f>
        <v>0</v>
      </c>
      <c r="H369" s="78">
        <f>'Balance N-1'!P372</f>
        <v>0</v>
      </c>
      <c r="I369" s="79">
        <f t="shared" si="5"/>
        <v>0</v>
      </c>
    </row>
    <row r="370" spans="1:9" ht="15.6">
      <c r="A370" s="85">
        <f>'Balance N-1'!I373</f>
        <v>0</v>
      </c>
      <c r="B370" s="75">
        <f>'Balance N-1'!J373</f>
        <v>0</v>
      </c>
      <c r="C370" s="78">
        <f>'Balance N-1'!K373</f>
        <v>0</v>
      </c>
      <c r="D370" s="78">
        <f>'Balance N-1'!L373</f>
        <v>0</v>
      </c>
      <c r="E370" s="78">
        <f>'Balance N-1'!M373</f>
        <v>0</v>
      </c>
      <c r="F370" s="78">
        <f>'Balance N-1'!N373</f>
        <v>0</v>
      </c>
      <c r="G370" s="78">
        <f>'Balance N-1'!O373</f>
        <v>0</v>
      </c>
      <c r="H370" s="78">
        <f>'Balance N-1'!P373</f>
        <v>0</v>
      </c>
      <c r="I370" s="79">
        <f t="shared" si="5"/>
        <v>0</v>
      </c>
    </row>
    <row r="371" spans="1:9" ht="15.6">
      <c r="A371" s="85">
        <f>'Balance N-1'!I374</f>
        <v>0</v>
      </c>
      <c r="B371" s="75">
        <f>'Balance N-1'!J374</f>
        <v>0</v>
      </c>
      <c r="C371" s="78">
        <f>'Balance N-1'!K374</f>
        <v>0</v>
      </c>
      <c r="D371" s="78">
        <f>'Balance N-1'!L374</f>
        <v>0</v>
      </c>
      <c r="E371" s="78">
        <f>'Balance N-1'!M374</f>
        <v>0</v>
      </c>
      <c r="F371" s="78">
        <f>'Balance N-1'!N374</f>
        <v>0</v>
      </c>
      <c r="G371" s="78">
        <f>'Balance N-1'!O374</f>
        <v>0</v>
      </c>
      <c r="H371" s="78">
        <f>'Balance N-1'!P374</f>
        <v>0</v>
      </c>
      <c r="I371" s="79">
        <f t="shared" si="5"/>
        <v>0</v>
      </c>
    </row>
    <row r="372" spans="1:9" ht="15.6">
      <c r="A372" s="85">
        <f>'Balance N-1'!I375</f>
        <v>0</v>
      </c>
      <c r="B372" s="75">
        <f>'Balance N-1'!J375</f>
        <v>0</v>
      </c>
      <c r="C372" s="78">
        <f>'Balance N-1'!K375</f>
        <v>0</v>
      </c>
      <c r="D372" s="78">
        <f>'Balance N-1'!L375</f>
        <v>0</v>
      </c>
      <c r="E372" s="78">
        <f>'Balance N-1'!M375</f>
        <v>0</v>
      </c>
      <c r="F372" s="78">
        <f>'Balance N-1'!N375</f>
        <v>0</v>
      </c>
      <c r="G372" s="78">
        <f>'Balance N-1'!O375</f>
        <v>0</v>
      </c>
      <c r="H372" s="78">
        <f>'Balance N-1'!P375</f>
        <v>0</v>
      </c>
      <c r="I372" s="79">
        <f t="shared" si="5"/>
        <v>0</v>
      </c>
    </row>
    <row r="373" spans="1:9" ht="15.6">
      <c r="A373" s="85">
        <f>'Balance N-1'!I376</f>
        <v>0</v>
      </c>
      <c r="B373" s="75">
        <f>'Balance N-1'!J376</f>
        <v>0</v>
      </c>
      <c r="C373" s="78">
        <f>'Balance N-1'!K376</f>
        <v>0</v>
      </c>
      <c r="D373" s="78">
        <f>'Balance N-1'!L376</f>
        <v>0</v>
      </c>
      <c r="E373" s="78">
        <f>'Balance N-1'!M376</f>
        <v>0</v>
      </c>
      <c r="F373" s="78">
        <f>'Balance N-1'!N376</f>
        <v>0</v>
      </c>
      <c r="G373" s="78">
        <f>'Balance N-1'!O376</f>
        <v>0</v>
      </c>
      <c r="H373" s="78">
        <f>'Balance N-1'!P376</f>
        <v>0</v>
      </c>
      <c r="I373" s="79">
        <f t="shared" si="5"/>
        <v>0</v>
      </c>
    </row>
    <row r="374" spans="1:9" ht="15.6">
      <c r="A374" s="85">
        <f>'Balance N-1'!I377</f>
        <v>0</v>
      </c>
      <c r="B374" s="75">
        <f>'Balance N-1'!J377</f>
        <v>0</v>
      </c>
      <c r="C374" s="78">
        <f>'Balance N-1'!K377</f>
        <v>0</v>
      </c>
      <c r="D374" s="78">
        <f>'Balance N-1'!L377</f>
        <v>0</v>
      </c>
      <c r="E374" s="78">
        <f>'Balance N-1'!M377</f>
        <v>0</v>
      </c>
      <c r="F374" s="78">
        <f>'Balance N-1'!N377</f>
        <v>0</v>
      </c>
      <c r="G374" s="78">
        <f>'Balance N-1'!O377</f>
        <v>0</v>
      </c>
      <c r="H374" s="78">
        <f>'Balance N-1'!P377</f>
        <v>0</v>
      </c>
      <c r="I374" s="79">
        <f t="shared" si="5"/>
        <v>0</v>
      </c>
    </row>
    <row r="375" spans="1:9" ht="15.6">
      <c r="A375" s="85">
        <f>'Balance N-1'!I378</f>
        <v>0</v>
      </c>
      <c r="B375" s="75">
        <f>'Balance N-1'!J378</f>
        <v>0</v>
      </c>
      <c r="C375" s="78">
        <f>'Balance N-1'!K378</f>
        <v>0</v>
      </c>
      <c r="D375" s="78">
        <f>'Balance N-1'!L378</f>
        <v>0</v>
      </c>
      <c r="E375" s="78">
        <f>'Balance N-1'!M378</f>
        <v>0</v>
      </c>
      <c r="F375" s="78">
        <f>'Balance N-1'!N378</f>
        <v>0</v>
      </c>
      <c r="G375" s="78">
        <f>'Balance N-1'!O378</f>
        <v>0</v>
      </c>
      <c r="H375" s="78">
        <f>'Balance N-1'!P378</f>
        <v>0</v>
      </c>
      <c r="I375" s="79">
        <f t="shared" si="5"/>
        <v>0</v>
      </c>
    </row>
    <row r="376" spans="1:9" ht="15.6">
      <c r="A376" s="85">
        <f>'Balance N-1'!I379</f>
        <v>0</v>
      </c>
      <c r="B376" s="75">
        <f>'Balance N-1'!J379</f>
        <v>0</v>
      </c>
      <c r="C376" s="78">
        <f>'Balance N-1'!K379</f>
        <v>0</v>
      </c>
      <c r="D376" s="78">
        <f>'Balance N-1'!L379</f>
        <v>0</v>
      </c>
      <c r="E376" s="78">
        <f>'Balance N-1'!M379</f>
        <v>0</v>
      </c>
      <c r="F376" s="78">
        <f>'Balance N-1'!N379</f>
        <v>0</v>
      </c>
      <c r="G376" s="78">
        <f>'Balance N-1'!O379</f>
        <v>0</v>
      </c>
      <c r="H376" s="78">
        <f>'Balance N-1'!P379</f>
        <v>0</v>
      </c>
      <c r="I376" s="79">
        <f t="shared" si="5"/>
        <v>0</v>
      </c>
    </row>
    <row r="377" spans="1:9" ht="15.6">
      <c r="A377" s="85">
        <f>'Balance N-1'!I380</f>
        <v>0</v>
      </c>
      <c r="B377" s="75">
        <f>'Balance N-1'!J380</f>
        <v>0</v>
      </c>
      <c r="C377" s="78">
        <f>'Balance N-1'!K380</f>
        <v>0</v>
      </c>
      <c r="D377" s="78">
        <f>'Balance N-1'!L380</f>
        <v>0</v>
      </c>
      <c r="E377" s="78">
        <f>'Balance N-1'!M380</f>
        <v>0</v>
      </c>
      <c r="F377" s="78">
        <f>'Balance N-1'!N380</f>
        <v>0</v>
      </c>
      <c r="G377" s="78">
        <f>'Balance N-1'!O380</f>
        <v>0</v>
      </c>
      <c r="H377" s="78">
        <f>'Balance N-1'!P380</f>
        <v>0</v>
      </c>
      <c r="I377" s="79">
        <f t="shared" si="5"/>
        <v>0</v>
      </c>
    </row>
    <row r="378" spans="1:9" ht="15.6">
      <c r="A378" s="85">
        <f>'Balance N-1'!I381</f>
        <v>0</v>
      </c>
      <c r="B378" s="75">
        <f>'Balance N-1'!J381</f>
        <v>0</v>
      </c>
      <c r="C378" s="78">
        <f>'Balance N-1'!K381</f>
        <v>0</v>
      </c>
      <c r="D378" s="78">
        <f>'Balance N-1'!L381</f>
        <v>0</v>
      </c>
      <c r="E378" s="78">
        <f>'Balance N-1'!M381</f>
        <v>0</v>
      </c>
      <c r="F378" s="78">
        <f>'Balance N-1'!N381</f>
        <v>0</v>
      </c>
      <c r="G378" s="78">
        <f>'Balance N-1'!O381</f>
        <v>0</v>
      </c>
      <c r="H378" s="78">
        <f>'Balance N-1'!P381</f>
        <v>0</v>
      </c>
      <c r="I378" s="79">
        <f t="shared" si="5"/>
        <v>0</v>
      </c>
    </row>
    <row r="379" spans="1:9" ht="15.6">
      <c r="A379" s="85">
        <f>'Balance N-1'!I382</f>
        <v>0</v>
      </c>
      <c r="B379" s="75">
        <f>'Balance N-1'!J382</f>
        <v>0</v>
      </c>
      <c r="C379" s="78">
        <f>'Balance N-1'!K382</f>
        <v>0</v>
      </c>
      <c r="D379" s="78">
        <f>'Balance N-1'!L382</f>
        <v>0</v>
      </c>
      <c r="E379" s="78">
        <f>'Balance N-1'!M382</f>
        <v>0</v>
      </c>
      <c r="F379" s="78">
        <f>'Balance N-1'!N382</f>
        <v>0</v>
      </c>
      <c r="G379" s="78">
        <f>'Balance N-1'!O382</f>
        <v>0</v>
      </c>
      <c r="H379" s="78">
        <f>'Balance N-1'!P382</f>
        <v>0</v>
      </c>
      <c r="I379" s="79">
        <f t="shared" si="5"/>
        <v>0</v>
      </c>
    </row>
    <row r="380" spans="1:9" ht="15.6">
      <c r="A380" s="85">
        <f>'Balance N-1'!I383</f>
        <v>0</v>
      </c>
      <c r="B380" s="75">
        <f>'Balance N-1'!J383</f>
        <v>0</v>
      </c>
      <c r="C380" s="78">
        <f>'Balance N-1'!K383</f>
        <v>0</v>
      </c>
      <c r="D380" s="78">
        <f>'Balance N-1'!L383</f>
        <v>0</v>
      </c>
      <c r="E380" s="78">
        <f>'Balance N-1'!M383</f>
        <v>0</v>
      </c>
      <c r="F380" s="78">
        <f>'Balance N-1'!N383</f>
        <v>0</v>
      </c>
      <c r="G380" s="78">
        <f>'Balance N-1'!O383</f>
        <v>0</v>
      </c>
      <c r="H380" s="78">
        <f>'Balance N-1'!P383</f>
        <v>0</v>
      </c>
      <c r="I380" s="79">
        <f t="shared" si="5"/>
        <v>0</v>
      </c>
    </row>
    <row r="381" spans="1:9" ht="15.6">
      <c r="A381" s="85">
        <f>'Balance N-1'!I384</f>
        <v>0</v>
      </c>
      <c r="B381" s="75">
        <f>'Balance N-1'!J384</f>
        <v>0</v>
      </c>
      <c r="C381" s="78">
        <f>'Balance N-1'!K384</f>
        <v>0</v>
      </c>
      <c r="D381" s="78">
        <f>'Balance N-1'!L384</f>
        <v>0</v>
      </c>
      <c r="E381" s="78">
        <f>'Balance N-1'!M384</f>
        <v>0</v>
      </c>
      <c r="F381" s="78">
        <f>'Balance N-1'!N384</f>
        <v>0</v>
      </c>
      <c r="G381" s="78">
        <f>'Balance N-1'!O384</f>
        <v>0</v>
      </c>
      <c r="H381" s="78">
        <f>'Balance N-1'!P384</f>
        <v>0</v>
      </c>
      <c r="I381" s="79">
        <f t="shared" si="5"/>
        <v>0</v>
      </c>
    </row>
    <row r="382" spans="1:9" ht="15.6">
      <c r="A382" s="85">
        <f>'Balance N-1'!I385</f>
        <v>0</v>
      </c>
      <c r="B382" s="75">
        <f>'Balance N-1'!J385</f>
        <v>0</v>
      </c>
      <c r="C382" s="78">
        <f>'Balance N-1'!K385</f>
        <v>0</v>
      </c>
      <c r="D382" s="78">
        <f>'Balance N-1'!L385</f>
        <v>0</v>
      </c>
      <c r="E382" s="78">
        <f>'Balance N-1'!M385</f>
        <v>0</v>
      </c>
      <c r="F382" s="78">
        <f>'Balance N-1'!N385</f>
        <v>0</v>
      </c>
      <c r="G382" s="78">
        <f>'Balance N-1'!O385</f>
        <v>0</v>
      </c>
      <c r="H382" s="78">
        <f>'Balance N-1'!P385</f>
        <v>0</v>
      </c>
      <c r="I382" s="79">
        <f t="shared" si="5"/>
        <v>0</v>
      </c>
    </row>
    <row r="383" spans="1:9" ht="15.6">
      <c r="A383" s="85">
        <f>'Balance N-1'!I386</f>
        <v>0</v>
      </c>
      <c r="B383" s="75">
        <f>'Balance N-1'!J386</f>
        <v>0</v>
      </c>
      <c r="C383" s="78">
        <f>'Balance N-1'!K386</f>
        <v>0</v>
      </c>
      <c r="D383" s="78">
        <f>'Balance N-1'!L386</f>
        <v>0</v>
      </c>
      <c r="E383" s="78">
        <f>'Balance N-1'!M386</f>
        <v>0</v>
      </c>
      <c r="F383" s="78">
        <f>'Balance N-1'!N386</f>
        <v>0</v>
      </c>
      <c r="G383" s="78">
        <f>'Balance N-1'!O386</f>
        <v>0</v>
      </c>
      <c r="H383" s="78">
        <f>'Balance N-1'!P386</f>
        <v>0</v>
      </c>
      <c r="I383" s="79">
        <f t="shared" si="5"/>
        <v>0</v>
      </c>
    </row>
    <row r="384" spans="1:9" ht="15.6">
      <c r="A384" s="85">
        <f>'Balance N-1'!I387</f>
        <v>0</v>
      </c>
      <c r="B384" s="75">
        <f>'Balance N-1'!J387</f>
        <v>0</v>
      </c>
      <c r="C384" s="78">
        <f>'Balance N-1'!K387</f>
        <v>0</v>
      </c>
      <c r="D384" s="78">
        <f>'Balance N-1'!L387</f>
        <v>0</v>
      </c>
      <c r="E384" s="78">
        <f>'Balance N-1'!M387</f>
        <v>0</v>
      </c>
      <c r="F384" s="78">
        <f>'Balance N-1'!N387</f>
        <v>0</v>
      </c>
      <c r="G384" s="78">
        <f>'Balance N-1'!O387</f>
        <v>0</v>
      </c>
      <c r="H384" s="78">
        <f>'Balance N-1'!P387</f>
        <v>0</v>
      </c>
      <c r="I384" s="79">
        <f t="shared" si="5"/>
        <v>0</v>
      </c>
    </row>
    <row r="385" spans="1:9" ht="15.6">
      <c r="A385" s="85">
        <f>'Balance N-1'!I388</f>
        <v>0</v>
      </c>
      <c r="B385" s="75">
        <f>'Balance N-1'!J388</f>
        <v>0</v>
      </c>
      <c r="C385" s="78">
        <f>'Balance N-1'!K388</f>
        <v>0</v>
      </c>
      <c r="D385" s="78">
        <f>'Balance N-1'!L388</f>
        <v>0</v>
      </c>
      <c r="E385" s="78">
        <f>'Balance N-1'!M388</f>
        <v>0</v>
      </c>
      <c r="F385" s="78">
        <f>'Balance N-1'!N388</f>
        <v>0</v>
      </c>
      <c r="G385" s="78">
        <f>'Balance N-1'!O388</f>
        <v>0</v>
      </c>
      <c r="H385" s="78">
        <f>'Balance N-1'!P388</f>
        <v>0</v>
      </c>
      <c r="I385" s="79">
        <f t="shared" si="5"/>
        <v>0</v>
      </c>
    </row>
    <row r="386" spans="1:9" ht="15.6">
      <c r="A386" s="85">
        <f>'Balance N-1'!I389</f>
        <v>0</v>
      </c>
      <c r="B386" s="75">
        <f>'Balance N-1'!J389</f>
        <v>0</v>
      </c>
      <c r="C386" s="78">
        <f>'Balance N-1'!K389</f>
        <v>0</v>
      </c>
      <c r="D386" s="78">
        <f>'Balance N-1'!L389</f>
        <v>0</v>
      </c>
      <c r="E386" s="78">
        <f>'Balance N-1'!M389</f>
        <v>0</v>
      </c>
      <c r="F386" s="78">
        <f>'Balance N-1'!N389</f>
        <v>0</v>
      </c>
      <c r="G386" s="78">
        <f>'Balance N-1'!O389</f>
        <v>0</v>
      </c>
      <c r="H386" s="78">
        <f>'Balance N-1'!P389</f>
        <v>0</v>
      </c>
      <c r="I386" s="79">
        <f t="shared" si="5"/>
        <v>0</v>
      </c>
    </row>
    <row r="387" spans="1:9" ht="15.6">
      <c r="A387" s="85">
        <f>'Balance N-1'!I390</f>
        <v>0</v>
      </c>
      <c r="B387" s="75">
        <f>'Balance N-1'!J390</f>
        <v>0</v>
      </c>
      <c r="C387" s="78">
        <f>'Balance N-1'!K390</f>
        <v>0</v>
      </c>
      <c r="D387" s="78">
        <f>'Balance N-1'!L390</f>
        <v>0</v>
      </c>
      <c r="E387" s="78">
        <f>'Balance N-1'!M390</f>
        <v>0</v>
      </c>
      <c r="F387" s="78">
        <f>'Balance N-1'!N390</f>
        <v>0</v>
      </c>
      <c r="G387" s="78">
        <f>'Balance N-1'!O390</f>
        <v>0</v>
      </c>
      <c r="H387" s="78">
        <f>'Balance N-1'!P390</f>
        <v>0</v>
      </c>
      <c r="I387" s="79">
        <f t="shared" ref="I387:I450" si="6">(C387-D387)+(E387-F387)-(G387-H387)</f>
        <v>0</v>
      </c>
    </row>
    <row r="388" spans="1:9" ht="15.6">
      <c r="A388" s="85">
        <f>'Balance N-1'!I391</f>
        <v>0</v>
      </c>
      <c r="B388" s="75">
        <f>'Balance N-1'!J391</f>
        <v>0</v>
      </c>
      <c r="C388" s="78">
        <f>'Balance N-1'!K391</f>
        <v>0</v>
      </c>
      <c r="D388" s="78">
        <f>'Balance N-1'!L391</f>
        <v>0</v>
      </c>
      <c r="E388" s="78">
        <f>'Balance N-1'!M391</f>
        <v>0</v>
      </c>
      <c r="F388" s="78">
        <f>'Balance N-1'!N391</f>
        <v>0</v>
      </c>
      <c r="G388" s="78">
        <f>'Balance N-1'!O391</f>
        <v>0</v>
      </c>
      <c r="H388" s="78">
        <f>'Balance N-1'!P391</f>
        <v>0</v>
      </c>
      <c r="I388" s="79">
        <f t="shared" si="6"/>
        <v>0</v>
      </c>
    </row>
    <row r="389" spans="1:9" ht="15.6">
      <c r="A389" s="85">
        <f>'Balance N-1'!I392</f>
        <v>0</v>
      </c>
      <c r="B389" s="75">
        <f>'Balance N-1'!J392</f>
        <v>0</v>
      </c>
      <c r="C389" s="78">
        <f>'Balance N-1'!K392</f>
        <v>0</v>
      </c>
      <c r="D389" s="78">
        <f>'Balance N-1'!L392</f>
        <v>0</v>
      </c>
      <c r="E389" s="78">
        <f>'Balance N-1'!M392</f>
        <v>0</v>
      </c>
      <c r="F389" s="78">
        <f>'Balance N-1'!N392</f>
        <v>0</v>
      </c>
      <c r="G389" s="78">
        <f>'Balance N-1'!O392</f>
        <v>0</v>
      </c>
      <c r="H389" s="78">
        <f>'Balance N-1'!P392</f>
        <v>0</v>
      </c>
      <c r="I389" s="79">
        <f t="shared" si="6"/>
        <v>0</v>
      </c>
    </row>
    <row r="390" spans="1:9" ht="15.6">
      <c r="A390" s="85">
        <f>'Balance N-1'!I393</f>
        <v>0</v>
      </c>
      <c r="B390" s="75">
        <f>'Balance N-1'!J393</f>
        <v>0</v>
      </c>
      <c r="C390" s="78">
        <f>'Balance N-1'!K393</f>
        <v>0</v>
      </c>
      <c r="D390" s="78">
        <f>'Balance N-1'!L393</f>
        <v>0</v>
      </c>
      <c r="E390" s="78">
        <f>'Balance N-1'!M393</f>
        <v>0</v>
      </c>
      <c r="F390" s="78">
        <f>'Balance N-1'!N393</f>
        <v>0</v>
      </c>
      <c r="G390" s="78">
        <f>'Balance N-1'!O393</f>
        <v>0</v>
      </c>
      <c r="H390" s="78">
        <f>'Balance N-1'!P393</f>
        <v>0</v>
      </c>
      <c r="I390" s="79">
        <f t="shared" si="6"/>
        <v>0</v>
      </c>
    </row>
    <row r="391" spans="1:9" ht="15.6">
      <c r="A391" s="85">
        <f>'Balance N-1'!I394</f>
        <v>0</v>
      </c>
      <c r="B391" s="75">
        <f>'Balance N-1'!J394</f>
        <v>0</v>
      </c>
      <c r="C391" s="78">
        <f>'Balance N-1'!K394</f>
        <v>0</v>
      </c>
      <c r="D391" s="78">
        <f>'Balance N-1'!L394</f>
        <v>0</v>
      </c>
      <c r="E391" s="78">
        <f>'Balance N-1'!M394</f>
        <v>0</v>
      </c>
      <c r="F391" s="78">
        <f>'Balance N-1'!N394</f>
        <v>0</v>
      </c>
      <c r="G391" s="78">
        <f>'Balance N-1'!O394</f>
        <v>0</v>
      </c>
      <c r="H391" s="78">
        <f>'Balance N-1'!P394</f>
        <v>0</v>
      </c>
      <c r="I391" s="79">
        <f t="shared" si="6"/>
        <v>0</v>
      </c>
    </row>
    <row r="392" spans="1:9" ht="15.6">
      <c r="A392" s="85">
        <f>'Balance N-1'!I395</f>
        <v>0</v>
      </c>
      <c r="B392" s="75">
        <f>'Balance N-1'!J395</f>
        <v>0</v>
      </c>
      <c r="C392" s="78">
        <f>'Balance N-1'!K395</f>
        <v>0</v>
      </c>
      <c r="D392" s="78">
        <f>'Balance N-1'!L395</f>
        <v>0</v>
      </c>
      <c r="E392" s="78">
        <f>'Balance N-1'!M395</f>
        <v>0</v>
      </c>
      <c r="F392" s="78">
        <f>'Balance N-1'!N395</f>
        <v>0</v>
      </c>
      <c r="G392" s="78">
        <f>'Balance N-1'!O395</f>
        <v>0</v>
      </c>
      <c r="H392" s="78">
        <f>'Balance N-1'!P395</f>
        <v>0</v>
      </c>
      <c r="I392" s="79">
        <f t="shared" si="6"/>
        <v>0</v>
      </c>
    </row>
    <row r="393" spans="1:9" ht="15.6">
      <c r="A393" s="85">
        <f>'Balance N-1'!I396</f>
        <v>0</v>
      </c>
      <c r="B393" s="75">
        <f>'Balance N-1'!J396</f>
        <v>0</v>
      </c>
      <c r="C393" s="78">
        <f>'Balance N-1'!K396</f>
        <v>0</v>
      </c>
      <c r="D393" s="78">
        <f>'Balance N-1'!L396</f>
        <v>0</v>
      </c>
      <c r="E393" s="78">
        <f>'Balance N-1'!M396</f>
        <v>0</v>
      </c>
      <c r="F393" s="78">
        <f>'Balance N-1'!N396</f>
        <v>0</v>
      </c>
      <c r="G393" s="78">
        <f>'Balance N-1'!O396</f>
        <v>0</v>
      </c>
      <c r="H393" s="78">
        <f>'Balance N-1'!P396</f>
        <v>0</v>
      </c>
      <c r="I393" s="79">
        <f t="shared" si="6"/>
        <v>0</v>
      </c>
    </row>
    <row r="394" spans="1:9" ht="15.6">
      <c r="A394" s="85">
        <f>'Balance N-1'!I397</f>
        <v>0</v>
      </c>
      <c r="B394" s="75">
        <f>'Balance N-1'!J397</f>
        <v>0</v>
      </c>
      <c r="C394" s="78">
        <f>'Balance N-1'!K397</f>
        <v>0</v>
      </c>
      <c r="D394" s="78">
        <f>'Balance N-1'!L397</f>
        <v>0</v>
      </c>
      <c r="E394" s="78">
        <f>'Balance N-1'!M397</f>
        <v>0</v>
      </c>
      <c r="F394" s="78">
        <f>'Balance N-1'!N397</f>
        <v>0</v>
      </c>
      <c r="G394" s="78">
        <f>'Balance N-1'!O397</f>
        <v>0</v>
      </c>
      <c r="H394" s="78">
        <f>'Balance N-1'!P397</f>
        <v>0</v>
      </c>
      <c r="I394" s="79">
        <f t="shared" si="6"/>
        <v>0</v>
      </c>
    </row>
    <row r="395" spans="1:9" ht="15.6">
      <c r="A395" s="85">
        <f>'Balance N-1'!I398</f>
        <v>0</v>
      </c>
      <c r="B395" s="75">
        <f>'Balance N-1'!J398</f>
        <v>0</v>
      </c>
      <c r="C395" s="78">
        <f>'Balance N-1'!K398</f>
        <v>0</v>
      </c>
      <c r="D395" s="78">
        <f>'Balance N-1'!L398</f>
        <v>0</v>
      </c>
      <c r="E395" s="78">
        <f>'Balance N-1'!M398</f>
        <v>0</v>
      </c>
      <c r="F395" s="78">
        <f>'Balance N-1'!N398</f>
        <v>0</v>
      </c>
      <c r="G395" s="78">
        <f>'Balance N-1'!O398</f>
        <v>0</v>
      </c>
      <c r="H395" s="78">
        <f>'Balance N-1'!P398</f>
        <v>0</v>
      </c>
      <c r="I395" s="79">
        <f t="shared" si="6"/>
        <v>0</v>
      </c>
    </row>
    <row r="396" spans="1:9" ht="15.6">
      <c r="A396" s="85">
        <f>'Balance N-1'!I399</f>
        <v>0</v>
      </c>
      <c r="B396" s="75">
        <f>'Balance N-1'!J399</f>
        <v>0</v>
      </c>
      <c r="C396" s="78">
        <f>'Balance N-1'!K399</f>
        <v>0</v>
      </c>
      <c r="D396" s="78">
        <f>'Balance N-1'!L399</f>
        <v>0</v>
      </c>
      <c r="E396" s="78">
        <f>'Balance N-1'!M399</f>
        <v>0</v>
      </c>
      <c r="F396" s="78">
        <f>'Balance N-1'!N399</f>
        <v>0</v>
      </c>
      <c r="G396" s="78">
        <f>'Balance N-1'!O399</f>
        <v>0</v>
      </c>
      <c r="H396" s="78">
        <f>'Balance N-1'!P399</f>
        <v>0</v>
      </c>
      <c r="I396" s="79">
        <f t="shared" si="6"/>
        <v>0</v>
      </c>
    </row>
    <row r="397" spans="1:9" ht="15.6">
      <c r="A397" s="85">
        <f>'Balance N-1'!I400</f>
        <v>0</v>
      </c>
      <c r="B397" s="75">
        <f>'Balance N-1'!J400</f>
        <v>0</v>
      </c>
      <c r="C397" s="78">
        <f>'Balance N-1'!K400</f>
        <v>0</v>
      </c>
      <c r="D397" s="78">
        <f>'Balance N-1'!L400</f>
        <v>0</v>
      </c>
      <c r="E397" s="78">
        <f>'Balance N-1'!M400</f>
        <v>0</v>
      </c>
      <c r="F397" s="78">
        <f>'Balance N-1'!N400</f>
        <v>0</v>
      </c>
      <c r="G397" s="78">
        <f>'Balance N-1'!O400</f>
        <v>0</v>
      </c>
      <c r="H397" s="78">
        <f>'Balance N-1'!P400</f>
        <v>0</v>
      </c>
      <c r="I397" s="79">
        <f t="shared" si="6"/>
        <v>0</v>
      </c>
    </row>
    <row r="398" spans="1:9" ht="15.6">
      <c r="A398" s="85">
        <f>'Balance N-1'!I401</f>
        <v>0</v>
      </c>
      <c r="B398" s="75">
        <f>'Balance N-1'!J401</f>
        <v>0</v>
      </c>
      <c r="C398" s="78">
        <f>'Balance N-1'!K401</f>
        <v>0</v>
      </c>
      <c r="D398" s="78">
        <f>'Balance N-1'!L401</f>
        <v>0</v>
      </c>
      <c r="E398" s="78">
        <f>'Balance N-1'!M401</f>
        <v>0</v>
      </c>
      <c r="F398" s="78">
        <f>'Balance N-1'!N401</f>
        <v>0</v>
      </c>
      <c r="G398" s="78">
        <f>'Balance N-1'!O401</f>
        <v>0</v>
      </c>
      <c r="H398" s="78">
        <f>'Balance N-1'!P401</f>
        <v>0</v>
      </c>
      <c r="I398" s="79">
        <f t="shared" si="6"/>
        <v>0</v>
      </c>
    </row>
    <row r="399" spans="1:9" ht="15.6">
      <c r="A399" s="85">
        <f>'Balance N-1'!I402</f>
        <v>0</v>
      </c>
      <c r="B399" s="75">
        <f>'Balance N-1'!J402</f>
        <v>0</v>
      </c>
      <c r="C399" s="78">
        <f>'Balance N-1'!K402</f>
        <v>0</v>
      </c>
      <c r="D399" s="78">
        <f>'Balance N-1'!L402</f>
        <v>0</v>
      </c>
      <c r="E399" s="78">
        <f>'Balance N-1'!M402</f>
        <v>0</v>
      </c>
      <c r="F399" s="78">
        <f>'Balance N-1'!N402</f>
        <v>0</v>
      </c>
      <c r="G399" s="78">
        <f>'Balance N-1'!O402</f>
        <v>0</v>
      </c>
      <c r="H399" s="78">
        <f>'Balance N-1'!P402</f>
        <v>0</v>
      </c>
      <c r="I399" s="79">
        <f t="shared" si="6"/>
        <v>0</v>
      </c>
    </row>
    <row r="400" spans="1:9" ht="15.6">
      <c r="A400" s="85">
        <f>'Balance N-1'!I403</f>
        <v>0</v>
      </c>
      <c r="B400" s="75">
        <f>'Balance N-1'!J403</f>
        <v>0</v>
      </c>
      <c r="C400" s="78">
        <f>'Balance N-1'!K403</f>
        <v>0</v>
      </c>
      <c r="D400" s="78">
        <f>'Balance N-1'!L403</f>
        <v>0</v>
      </c>
      <c r="E400" s="78">
        <f>'Balance N-1'!M403</f>
        <v>0</v>
      </c>
      <c r="F400" s="78">
        <f>'Balance N-1'!N403</f>
        <v>0</v>
      </c>
      <c r="G400" s="78">
        <f>'Balance N-1'!O403</f>
        <v>0</v>
      </c>
      <c r="H400" s="78">
        <f>'Balance N-1'!P403</f>
        <v>0</v>
      </c>
      <c r="I400" s="79">
        <f t="shared" si="6"/>
        <v>0</v>
      </c>
    </row>
    <row r="401" spans="1:9" ht="15.6">
      <c r="A401" s="85">
        <f>'Balance N-1'!I404</f>
        <v>0</v>
      </c>
      <c r="B401" s="75">
        <f>'Balance N-1'!J404</f>
        <v>0</v>
      </c>
      <c r="C401" s="78">
        <f>'Balance N-1'!K404</f>
        <v>0</v>
      </c>
      <c r="D401" s="78">
        <f>'Balance N-1'!L404</f>
        <v>0</v>
      </c>
      <c r="E401" s="78">
        <f>'Balance N-1'!M404</f>
        <v>0</v>
      </c>
      <c r="F401" s="78">
        <f>'Balance N-1'!N404</f>
        <v>0</v>
      </c>
      <c r="G401" s="78">
        <f>'Balance N-1'!O404</f>
        <v>0</v>
      </c>
      <c r="H401" s="78">
        <f>'Balance N-1'!P404</f>
        <v>0</v>
      </c>
      <c r="I401" s="79">
        <f t="shared" si="6"/>
        <v>0</v>
      </c>
    </row>
    <row r="402" spans="1:9" ht="15.6">
      <c r="A402" s="85">
        <f>'Balance N-1'!I405</f>
        <v>0</v>
      </c>
      <c r="B402" s="75">
        <f>'Balance N-1'!J405</f>
        <v>0</v>
      </c>
      <c r="C402" s="78">
        <f>'Balance N-1'!K405</f>
        <v>0</v>
      </c>
      <c r="D402" s="78">
        <f>'Balance N-1'!L405</f>
        <v>0</v>
      </c>
      <c r="E402" s="78">
        <f>'Balance N-1'!M405</f>
        <v>0</v>
      </c>
      <c r="F402" s="78">
        <f>'Balance N-1'!N405</f>
        <v>0</v>
      </c>
      <c r="G402" s="78">
        <f>'Balance N-1'!O405</f>
        <v>0</v>
      </c>
      <c r="H402" s="78">
        <f>'Balance N-1'!P405</f>
        <v>0</v>
      </c>
      <c r="I402" s="79">
        <f t="shared" si="6"/>
        <v>0</v>
      </c>
    </row>
    <row r="403" spans="1:9" ht="15.6">
      <c r="A403" s="85">
        <f>'Balance N-1'!I406</f>
        <v>0</v>
      </c>
      <c r="B403" s="75">
        <f>'Balance N-1'!J406</f>
        <v>0</v>
      </c>
      <c r="C403" s="78">
        <f>'Balance N-1'!K406</f>
        <v>0</v>
      </c>
      <c r="D403" s="78">
        <f>'Balance N-1'!L406</f>
        <v>0</v>
      </c>
      <c r="E403" s="78">
        <f>'Balance N-1'!M406</f>
        <v>0</v>
      </c>
      <c r="F403" s="78">
        <f>'Balance N-1'!N406</f>
        <v>0</v>
      </c>
      <c r="G403" s="78">
        <f>'Balance N-1'!O406</f>
        <v>0</v>
      </c>
      <c r="H403" s="78">
        <f>'Balance N-1'!P406</f>
        <v>0</v>
      </c>
      <c r="I403" s="79">
        <f t="shared" si="6"/>
        <v>0</v>
      </c>
    </row>
    <row r="404" spans="1:9" ht="15.6">
      <c r="A404" s="85">
        <f>'Balance N-1'!I407</f>
        <v>0</v>
      </c>
      <c r="B404" s="75">
        <f>'Balance N-1'!J407</f>
        <v>0</v>
      </c>
      <c r="C404" s="78">
        <f>'Balance N-1'!K407</f>
        <v>0</v>
      </c>
      <c r="D404" s="78">
        <f>'Balance N-1'!L407</f>
        <v>0</v>
      </c>
      <c r="E404" s="78">
        <f>'Balance N-1'!M407</f>
        <v>0</v>
      </c>
      <c r="F404" s="78">
        <f>'Balance N-1'!N407</f>
        <v>0</v>
      </c>
      <c r="G404" s="78">
        <f>'Balance N-1'!O407</f>
        <v>0</v>
      </c>
      <c r="H404" s="78">
        <f>'Balance N-1'!P407</f>
        <v>0</v>
      </c>
      <c r="I404" s="79">
        <f t="shared" si="6"/>
        <v>0</v>
      </c>
    </row>
    <row r="405" spans="1:9" ht="15.6">
      <c r="A405" s="85">
        <f>'Balance N-1'!I408</f>
        <v>0</v>
      </c>
      <c r="B405" s="75">
        <f>'Balance N-1'!J408</f>
        <v>0</v>
      </c>
      <c r="C405" s="78">
        <f>'Balance N-1'!K408</f>
        <v>0</v>
      </c>
      <c r="D405" s="78">
        <f>'Balance N-1'!L408</f>
        <v>0</v>
      </c>
      <c r="E405" s="78">
        <f>'Balance N-1'!M408</f>
        <v>0</v>
      </c>
      <c r="F405" s="78">
        <f>'Balance N-1'!N408</f>
        <v>0</v>
      </c>
      <c r="G405" s="78">
        <f>'Balance N-1'!O408</f>
        <v>0</v>
      </c>
      <c r="H405" s="78">
        <f>'Balance N-1'!P408</f>
        <v>0</v>
      </c>
      <c r="I405" s="79">
        <f t="shared" si="6"/>
        <v>0</v>
      </c>
    </row>
    <row r="406" spans="1:9" ht="15.6">
      <c r="A406" s="85">
        <f>'Balance N-1'!I409</f>
        <v>0</v>
      </c>
      <c r="B406" s="75">
        <f>'Balance N-1'!J409</f>
        <v>0</v>
      </c>
      <c r="C406" s="78">
        <f>'Balance N-1'!K409</f>
        <v>0</v>
      </c>
      <c r="D406" s="78">
        <f>'Balance N-1'!L409</f>
        <v>0</v>
      </c>
      <c r="E406" s="78">
        <f>'Balance N-1'!M409</f>
        <v>0</v>
      </c>
      <c r="F406" s="78">
        <f>'Balance N-1'!N409</f>
        <v>0</v>
      </c>
      <c r="G406" s="78">
        <f>'Balance N-1'!O409</f>
        <v>0</v>
      </c>
      <c r="H406" s="78">
        <f>'Balance N-1'!P409</f>
        <v>0</v>
      </c>
      <c r="I406" s="79">
        <f t="shared" si="6"/>
        <v>0</v>
      </c>
    </row>
    <row r="407" spans="1:9" ht="15.6">
      <c r="A407" s="85">
        <f>'Balance N-1'!I410</f>
        <v>0</v>
      </c>
      <c r="B407" s="75">
        <f>'Balance N-1'!J410</f>
        <v>0</v>
      </c>
      <c r="C407" s="78">
        <f>'Balance N-1'!K410</f>
        <v>0</v>
      </c>
      <c r="D407" s="78">
        <f>'Balance N-1'!L410</f>
        <v>0</v>
      </c>
      <c r="E407" s="78">
        <f>'Balance N-1'!M410</f>
        <v>0</v>
      </c>
      <c r="F407" s="78">
        <f>'Balance N-1'!N410</f>
        <v>0</v>
      </c>
      <c r="G407" s="78">
        <f>'Balance N-1'!O410</f>
        <v>0</v>
      </c>
      <c r="H407" s="78">
        <f>'Balance N-1'!P410</f>
        <v>0</v>
      </c>
      <c r="I407" s="79">
        <f t="shared" si="6"/>
        <v>0</v>
      </c>
    </row>
    <row r="408" spans="1:9" ht="15.6">
      <c r="A408" s="85">
        <f>'Balance N-1'!I411</f>
        <v>0</v>
      </c>
      <c r="B408" s="75">
        <f>'Balance N-1'!J411</f>
        <v>0</v>
      </c>
      <c r="C408" s="78">
        <f>'Balance N-1'!K411</f>
        <v>0</v>
      </c>
      <c r="D408" s="78">
        <f>'Balance N-1'!L411</f>
        <v>0</v>
      </c>
      <c r="E408" s="78">
        <f>'Balance N-1'!M411</f>
        <v>0</v>
      </c>
      <c r="F408" s="78">
        <f>'Balance N-1'!N411</f>
        <v>0</v>
      </c>
      <c r="G408" s="78">
        <f>'Balance N-1'!O411</f>
        <v>0</v>
      </c>
      <c r="H408" s="78">
        <f>'Balance N-1'!P411</f>
        <v>0</v>
      </c>
      <c r="I408" s="79">
        <f t="shared" si="6"/>
        <v>0</v>
      </c>
    </row>
    <row r="409" spans="1:9" ht="15.6">
      <c r="A409" s="85">
        <f>'Balance N-1'!I412</f>
        <v>0</v>
      </c>
      <c r="B409" s="75">
        <f>'Balance N-1'!J412</f>
        <v>0</v>
      </c>
      <c r="C409" s="78">
        <f>'Balance N-1'!K412</f>
        <v>0</v>
      </c>
      <c r="D409" s="78">
        <f>'Balance N-1'!L412</f>
        <v>0</v>
      </c>
      <c r="E409" s="78">
        <f>'Balance N-1'!M412</f>
        <v>0</v>
      </c>
      <c r="F409" s="78">
        <f>'Balance N-1'!N412</f>
        <v>0</v>
      </c>
      <c r="G409" s="78">
        <f>'Balance N-1'!O412</f>
        <v>0</v>
      </c>
      <c r="H409" s="78">
        <f>'Balance N-1'!P412</f>
        <v>0</v>
      </c>
      <c r="I409" s="79">
        <f t="shared" si="6"/>
        <v>0</v>
      </c>
    </row>
    <row r="410" spans="1:9" ht="15.6">
      <c r="A410" s="85">
        <f>'Balance N-1'!I413</f>
        <v>0</v>
      </c>
      <c r="B410" s="75">
        <f>'Balance N-1'!J413</f>
        <v>0</v>
      </c>
      <c r="C410" s="78">
        <f>'Balance N-1'!K413</f>
        <v>0</v>
      </c>
      <c r="D410" s="78">
        <f>'Balance N-1'!L413</f>
        <v>0</v>
      </c>
      <c r="E410" s="78">
        <f>'Balance N-1'!M413</f>
        <v>0</v>
      </c>
      <c r="F410" s="78">
        <f>'Balance N-1'!N413</f>
        <v>0</v>
      </c>
      <c r="G410" s="78">
        <f>'Balance N-1'!O413</f>
        <v>0</v>
      </c>
      <c r="H410" s="78">
        <f>'Balance N-1'!P413</f>
        <v>0</v>
      </c>
      <c r="I410" s="79">
        <f t="shared" si="6"/>
        <v>0</v>
      </c>
    </row>
    <row r="411" spans="1:9" ht="15.6">
      <c r="A411" s="85">
        <f>'Balance N-1'!I414</f>
        <v>0</v>
      </c>
      <c r="B411" s="75">
        <f>'Balance N-1'!J414</f>
        <v>0</v>
      </c>
      <c r="C411" s="78">
        <f>'Balance N-1'!K414</f>
        <v>0</v>
      </c>
      <c r="D411" s="78">
        <f>'Balance N-1'!L414</f>
        <v>0</v>
      </c>
      <c r="E411" s="78">
        <f>'Balance N-1'!M414</f>
        <v>0</v>
      </c>
      <c r="F411" s="78">
        <f>'Balance N-1'!N414</f>
        <v>0</v>
      </c>
      <c r="G411" s="78">
        <f>'Balance N-1'!O414</f>
        <v>0</v>
      </c>
      <c r="H411" s="78">
        <f>'Balance N-1'!P414</f>
        <v>0</v>
      </c>
      <c r="I411" s="79">
        <f t="shared" si="6"/>
        <v>0</v>
      </c>
    </row>
    <row r="412" spans="1:9" ht="15.6">
      <c r="A412" s="85">
        <f>'Balance N-1'!I415</f>
        <v>0</v>
      </c>
      <c r="B412" s="75">
        <f>'Balance N-1'!J415</f>
        <v>0</v>
      </c>
      <c r="C412" s="78">
        <f>'Balance N-1'!K415</f>
        <v>0</v>
      </c>
      <c r="D412" s="78">
        <f>'Balance N-1'!L415</f>
        <v>0</v>
      </c>
      <c r="E412" s="78">
        <f>'Balance N-1'!M415</f>
        <v>0</v>
      </c>
      <c r="F412" s="78">
        <f>'Balance N-1'!N415</f>
        <v>0</v>
      </c>
      <c r="G412" s="78">
        <f>'Balance N-1'!O415</f>
        <v>0</v>
      </c>
      <c r="H412" s="78">
        <f>'Balance N-1'!P415</f>
        <v>0</v>
      </c>
      <c r="I412" s="79">
        <f t="shared" si="6"/>
        <v>0</v>
      </c>
    </row>
    <row r="413" spans="1:9" ht="15.6">
      <c r="A413" s="85">
        <f>'Balance N-1'!I416</f>
        <v>0</v>
      </c>
      <c r="B413" s="75">
        <f>'Balance N-1'!J416</f>
        <v>0</v>
      </c>
      <c r="C413" s="78">
        <f>'Balance N-1'!K416</f>
        <v>0</v>
      </c>
      <c r="D413" s="78">
        <f>'Balance N-1'!L416</f>
        <v>0</v>
      </c>
      <c r="E413" s="78">
        <f>'Balance N-1'!M416</f>
        <v>0</v>
      </c>
      <c r="F413" s="78">
        <f>'Balance N-1'!N416</f>
        <v>0</v>
      </c>
      <c r="G413" s="78">
        <f>'Balance N-1'!O416</f>
        <v>0</v>
      </c>
      <c r="H413" s="78">
        <f>'Balance N-1'!P416</f>
        <v>0</v>
      </c>
      <c r="I413" s="79">
        <f t="shared" si="6"/>
        <v>0</v>
      </c>
    </row>
    <row r="414" spans="1:9" ht="15.6">
      <c r="A414" s="85">
        <f>'Balance N-1'!I417</f>
        <v>0</v>
      </c>
      <c r="B414" s="75">
        <f>'Balance N-1'!J417</f>
        <v>0</v>
      </c>
      <c r="C414" s="78">
        <f>'Balance N-1'!K417</f>
        <v>0</v>
      </c>
      <c r="D414" s="78">
        <f>'Balance N-1'!L417</f>
        <v>0</v>
      </c>
      <c r="E414" s="78">
        <f>'Balance N-1'!M417</f>
        <v>0</v>
      </c>
      <c r="F414" s="78">
        <f>'Balance N-1'!N417</f>
        <v>0</v>
      </c>
      <c r="G414" s="78">
        <f>'Balance N-1'!O417</f>
        <v>0</v>
      </c>
      <c r="H414" s="78">
        <f>'Balance N-1'!P417</f>
        <v>0</v>
      </c>
      <c r="I414" s="79">
        <f t="shared" si="6"/>
        <v>0</v>
      </c>
    </row>
    <row r="415" spans="1:9" ht="15.6">
      <c r="A415" s="85">
        <f>'Balance N-1'!I418</f>
        <v>0</v>
      </c>
      <c r="B415" s="75">
        <f>'Balance N-1'!J418</f>
        <v>0</v>
      </c>
      <c r="C415" s="78">
        <f>'Balance N-1'!K418</f>
        <v>0</v>
      </c>
      <c r="D415" s="78">
        <f>'Balance N-1'!L418</f>
        <v>0</v>
      </c>
      <c r="E415" s="78">
        <f>'Balance N-1'!M418</f>
        <v>0</v>
      </c>
      <c r="F415" s="78">
        <f>'Balance N-1'!N418</f>
        <v>0</v>
      </c>
      <c r="G415" s="78">
        <f>'Balance N-1'!O418</f>
        <v>0</v>
      </c>
      <c r="H415" s="78">
        <f>'Balance N-1'!P418</f>
        <v>0</v>
      </c>
      <c r="I415" s="79">
        <f t="shared" si="6"/>
        <v>0</v>
      </c>
    </row>
    <row r="416" spans="1:9" ht="15.6">
      <c r="A416" s="85">
        <f>'Balance N-1'!I419</f>
        <v>0</v>
      </c>
      <c r="B416" s="75">
        <f>'Balance N-1'!J419</f>
        <v>0</v>
      </c>
      <c r="C416" s="78">
        <f>'Balance N-1'!K419</f>
        <v>0</v>
      </c>
      <c r="D416" s="78">
        <f>'Balance N-1'!L419</f>
        <v>0</v>
      </c>
      <c r="E416" s="78">
        <f>'Balance N-1'!M419</f>
        <v>0</v>
      </c>
      <c r="F416" s="78">
        <f>'Balance N-1'!N419</f>
        <v>0</v>
      </c>
      <c r="G416" s="78">
        <f>'Balance N-1'!O419</f>
        <v>0</v>
      </c>
      <c r="H416" s="78">
        <f>'Balance N-1'!P419</f>
        <v>0</v>
      </c>
      <c r="I416" s="79">
        <f t="shared" si="6"/>
        <v>0</v>
      </c>
    </row>
    <row r="417" spans="1:9" ht="15.6">
      <c r="A417" s="85">
        <f>'Balance N-1'!I420</f>
        <v>0</v>
      </c>
      <c r="B417" s="75">
        <f>'Balance N-1'!J420</f>
        <v>0</v>
      </c>
      <c r="C417" s="78">
        <f>'Balance N-1'!K420</f>
        <v>0</v>
      </c>
      <c r="D417" s="78">
        <f>'Balance N-1'!L420</f>
        <v>0</v>
      </c>
      <c r="E417" s="78">
        <f>'Balance N-1'!M420</f>
        <v>0</v>
      </c>
      <c r="F417" s="78">
        <f>'Balance N-1'!N420</f>
        <v>0</v>
      </c>
      <c r="G417" s="78">
        <f>'Balance N-1'!O420</f>
        <v>0</v>
      </c>
      <c r="H417" s="78">
        <f>'Balance N-1'!P420</f>
        <v>0</v>
      </c>
      <c r="I417" s="79">
        <f t="shared" si="6"/>
        <v>0</v>
      </c>
    </row>
    <row r="418" spans="1:9" ht="15.6">
      <c r="A418" s="85">
        <f>'Balance N-1'!I421</f>
        <v>0</v>
      </c>
      <c r="B418" s="75">
        <f>'Balance N-1'!J421</f>
        <v>0</v>
      </c>
      <c r="C418" s="78">
        <f>'Balance N-1'!K421</f>
        <v>0</v>
      </c>
      <c r="D418" s="78">
        <f>'Balance N-1'!L421</f>
        <v>0</v>
      </c>
      <c r="E418" s="78">
        <f>'Balance N-1'!M421</f>
        <v>0</v>
      </c>
      <c r="F418" s="78">
        <f>'Balance N-1'!N421</f>
        <v>0</v>
      </c>
      <c r="G418" s="78">
        <f>'Balance N-1'!O421</f>
        <v>0</v>
      </c>
      <c r="H418" s="78">
        <f>'Balance N-1'!P421</f>
        <v>0</v>
      </c>
      <c r="I418" s="79">
        <f t="shared" si="6"/>
        <v>0</v>
      </c>
    </row>
    <row r="419" spans="1:9" ht="15.6">
      <c r="A419" s="85">
        <f>'Balance N-1'!I422</f>
        <v>0</v>
      </c>
      <c r="B419" s="75">
        <f>'Balance N-1'!J422</f>
        <v>0</v>
      </c>
      <c r="C419" s="78">
        <f>'Balance N-1'!K422</f>
        <v>0</v>
      </c>
      <c r="D419" s="78">
        <f>'Balance N-1'!L422</f>
        <v>0</v>
      </c>
      <c r="E419" s="78">
        <f>'Balance N-1'!M422</f>
        <v>0</v>
      </c>
      <c r="F419" s="78">
        <f>'Balance N-1'!N422</f>
        <v>0</v>
      </c>
      <c r="G419" s="78">
        <f>'Balance N-1'!O422</f>
        <v>0</v>
      </c>
      <c r="H419" s="78">
        <f>'Balance N-1'!P422</f>
        <v>0</v>
      </c>
      <c r="I419" s="79">
        <f t="shared" si="6"/>
        <v>0</v>
      </c>
    </row>
    <row r="420" spans="1:9" ht="15.6">
      <c r="A420" s="85">
        <f>'Balance N-1'!I423</f>
        <v>0</v>
      </c>
      <c r="B420" s="75">
        <f>'Balance N-1'!J423</f>
        <v>0</v>
      </c>
      <c r="C420" s="78">
        <f>'Balance N-1'!K423</f>
        <v>0</v>
      </c>
      <c r="D420" s="78">
        <f>'Balance N-1'!L423</f>
        <v>0</v>
      </c>
      <c r="E420" s="78">
        <f>'Balance N-1'!M423</f>
        <v>0</v>
      </c>
      <c r="F420" s="78">
        <f>'Balance N-1'!N423</f>
        <v>0</v>
      </c>
      <c r="G420" s="78">
        <f>'Balance N-1'!O423</f>
        <v>0</v>
      </c>
      <c r="H420" s="78">
        <f>'Balance N-1'!P423</f>
        <v>0</v>
      </c>
      <c r="I420" s="79">
        <f t="shared" si="6"/>
        <v>0</v>
      </c>
    </row>
    <row r="421" spans="1:9" ht="15.6">
      <c r="A421" s="85">
        <f>'Balance N-1'!I424</f>
        <v>0</v>
      </c>
      <c r="B421" s="75">
        <f>'Balance N-1'!J424</f>
        <v>0</v>
      </c>
      <c r="C421" s="78">
        <f>'Balance N-1'!K424</f>
        <v>0</v>
      </c>
      <c r="D421" s="78">
        <f>'Balance N-1'!L424</f>
        <v>0</v>
      </c>
      <c r="E421" s="78">
        <f>'Balance N-1'!M424</f>
        <v>0</v>
      </c>
      <c r="F421" s="78">
        <f>'Balance N-1'!N424</f>
        <v>0</v>
      </c>
      <c r="G421" s="78">
        <f>'Balance N-1'!O424</f>
        <v>0</v>
      </c>
      <c r="H421" s="78">
        <f>'Balance N-1'!P424</f>
        <v>0</v>
      </c>
      <c r="I421" s="79">
        <f t="shared" si="6"/>
        <v>0</v>
      </c>
    </row>
    <row r="422" spans="1:9" ht="15.6">
      <c r="A422" s="85">
        <f>'Balance N-1'!I425</f>
        <v>0</v>
      </c>
      <c r="B422" s="75">
        <f>'Balance N-1'!J425</f>
        <v>0</v>
      </c>
      <c r="C422" s="78">
        <f>'Balance N-1'!K425</f>
        <v>0</v>
      </c>
      <c r="D422" s="78">
        <f>'Balance N-1'!L425</f>
        <v>0</v>
      </c>
      <c r="E422" s="78">
        <f>'Balance N-1'!M425</f>
        <v>0</v>
      </c>
      <c r="F422" s="78">
        <f>'Balance N-1'!N425</f>
        <v>0</v>
      </c>
      <c r="G422" s="78">
        <f>'Balance N-1'!O425</f>
        <v>0</v>
      </c>
      <c r="H422" s="78">
        <f>'Balance N-1'!P425</f>
        <v>0</v>
      </c>
      <c r="I422" s="79">
        <f t="shared" si="6"/>
        <v>0</v>
      </c>
    </row>
    <row r="423" spans="1:9" ht="15.6">
      <c r="A423" s="85">
        <f>'Balance N-1'!I426</f>
        <v>0</v>
      </c>
      <c r="B423" s="75">
        <f>'Balance N-1'!J426</f>
        <v>0</v>
      </c>
      <c r="C423" s="78">
        <f>'Balance N-1'!K426</f>
        <v>0</v>
      </c>
      <c r="D423" s="78">
        <f>'Balance N-1'!L426</f>
        <v>0</v>
      </c>
      <c r="E423" s="78">
        <f>'Balance N-1'!M426</f>
        <v>0</v>
      </c>
      <c r="F423" s="78">
        <f>'Balance N-1'!N426</f>
        <v>0</v>
      </c>
      <c r="G423" s="78">
        <f>'Balance N-1'!O426</f>
        <v>0</v>
      </c>
      <c r="H423" s="78">
        <f>'Balance N-1'!P426</f>
        <v>0</v>
      </c>
      <c r="I423" s="79">
        <f t="shared" si="6"/>
        <v>0</v>
      </c>
    </row>
    <row r="424" spans="1:9" ht="15.6">
      <c r="A424" s="85">
        <f>'Balance N-1'!I427</f>
        <v>0</v>
      </c>
      <c r="B424" s="75">
        <f>'Balance N-1'!J427</f>
        <v>0</v>
      </c>
      <c r="C424" s="78">
        <f>'Balance N-1'!K427</f>
        <v>0</v>
      </c>
      <c r="D424" s="78">
        <f>'Balance N-1'!L427</f>
        <v>0</v>
      </c>
      <c r="E424" s="78">
        <f>'Balance N-1'!M427</f>
        <v>0</v>
      </c>
      <c r="F424" s="78">
        <f>'Balance N-1'!N427</f>
        <v>0</v>
      </c>
      <c r="G424" s="78">
        <f>'Balance N-1'!O427</f>
        <v>0</v>
      </c>
      <c r="H424" s="78">
        <f>'Balance N-1'!P427</f>
        <v>0</v>
      </c>
      <c r="I424" s="79">
        <f t="shared" si="6"/>
        <v>0</v>
      </c>
    </row>
    <row r="425" spans="1:9" ht="15.6">
      <c r="A425" s="85">
        <f>'Balance N-1'!I428</f>
        <v>0</v>
      </c>
      <c r="B425" s="75">
        <f>'Balance N-1'!J428</f>
        <v>0</v>
      </c>
      <c r="C425" s="78">
        <f>'Balance N-1'!K428</f>
        <v>0</v>
      </c>
      <c r="D425" s="78">
        <f>'Balance N-1'!L428</f>
        <v>0</v>
      </c>
      <c r="E425" s="78">
        <f>'Balance N-1'!M428</f>
        <v>0</v>
      </c>
      <c r="F425" s="78">
        <f>'Balance N-1'!N428</f>
        <v>0</v>
      </c>
      <c r="G425" s="78">
        <f>'Balance N-1'!O428</f>
        <v>0</v>
      </c>
      <c r="H425" s="78">
        <f>'Balance N-1'!P428</f>
        <v>0</v>
      </c>
      <c r="I425" s="79">
        <f t="shared" si="6"/>
        <v>0</v>
      </c>
    </row>
    <row r="426" spans="1:9" ht="15.6">
      <c r="A426" s="85">
        <f>'Balance N-1'!I429</f>
        <v>0</v>
      </c>
      <c r="B426" s="75">
        <f>'Balance N-1'!J429</f>
        <v>0</v>
      </c>
      <c r="C426" s="78">
        <f>'Balance N-1'!K429</f>
        <v>0</v>
      </c>
      <c r="D426" s="78">
        <f>'Balance N-1'!L429</f>
        <v>0</v>
      </c>
      <c r="E426" s="78">
        <f>'Balance N-1'!M429</f>
        <v>0</v>
      </c>
      <c r="F426" s="78">
        <f>'Balance N-1'!N429</f>
        <v>0</v>
      </c>
      <c r="G426" s="78">
        <f>'Balance N-1'!O429</f>
        <v>0</v>
      </c>
      <c r="H426" s="78">
        <f>'Balance N-1'!P429</f>
        <v>0</v>
      </c>
      <c r="I426" s="79">
        <f t="shared" si="6"/>
        <v>0</v>
      </c>
    </row>
    <row r="427" spans="1:9" ht="15.6">
      <c r="A427" s="85">
        <f>'Balance N-1'!I430</f>
        <v>0</v>
      </c>
      <c r="B427" s="75">
        <f>'Balance N-1'!J430</f>
        <v>0</v>
      </c>
      <c r="C427" s="78">
        <f>'Balance N-1'!K430</f>
        <v>0</v>
      </c>
      <c r="D427" s="78">
        <f>'Balance N-1'!L430</f>
        <v>0</v>
      </c>
      <c r="E427" s="78">
        <f>'Balance N-1'!M430</f>
        <v>0</v>
      </c>
      <c r="F427" s="78">
        <f>'Balance N-1'!N430</f>
        <v>0</v>
      </c>
      <c r="G427" s="78">
        <f>'Balance N-1'!O430</f>
        <v>0</v>
      </c>
      <c r="H427" s="78">
        <f>'Balance N-1'!P430</f>
        <v>0</v>
      </c>
      <c r="I427" s="79">
        <f t="shared" si="6"/>
        <v>0</v>
      </c>
    </row>
    <row r="428" spans="1:9" ht="15.6">
      <c r="A428" s="85">
        <f>'Balance N-1'!I431</f>
        <v>0</v>
      </c>
      <c r="B428" s="75">
        <f>'Balance N-1'!J431</f>
        <v>0</v>
      </c>
      <c r="C428" s="78">
        <f>'Balance N-1'!K431</f>
        <v>0</v>
      </c>
      <c r="D428" s="78">
        <f>'Balance N-1'!L431</f>
        <v>0</v>
      </c>
      <c r="E428" s="78">
        <f>'Balance N-1'!M431</f>
        <v>0</v>
      </c>
      <c r="F428" s="78">
        <f>'Balance N-1'!N431</f>
        <v>0</v>
      </c>
      <c r="G428" s="78">
        <f>'Balance N-1'!O431</f>
        <v>0</v>
      </c>
      <c r="H428" s="78">
        <f>'Balance N-1'!P431</f>
        <v>0</v>
      </c>
      <c r="I428" s="79">
        <f t="shared" si="6"/>
        <v>0</v>
      </c>
    </row>
    <row r="429" spans="1:9" ht="15.6">
      <c r="A429" s="85">
        <f>'Balance N-1'!I432</f>
        <v>0</v>
      </c>
      <c r="B429" s="75">
        <f>'Balance N-1'!J432</f>
        <v>0</v>
      </c>
      <c r="C429" s="78">
        <f>'Balance N-1'!K432</f>
        <v>0</v>
      </c>
      <c r="D429" s="78">
        <f>'Balance N-1'!L432</f>
        <v>0</v>
      </c>
      <c r="E429" s="78">
        <f>'Balance N-1'!M432</f>
        <v>0</v>
      </c>
      <c r="F429" s="78">
        <f>'Balance N-1'!N432</f>
        <v>0</v>
      </c>
      <c r="G429" s="78">
        <f>'Balance N-1'!O432</f>
        <v>0</v>
      </c>
      <c r="H429" s="78">
        <f>'Balance N-1'!P432</f>
        <v>0</v>
      </c>
      <c r="I429" s="79">
        <f t="shared" si="6"/>
        <v>0</v>
      </c>
    </row>
    <row r="430" spans="1:9" ht="15.6">
      <c r="A430" s="85">
        <f>'Balance N-1'!I433</f>
        <v>0</v>
      </c>
      <c r="B430" s="75">
        <f>'Balance N-1'!J433</f>
        <v>0</v>
      </c>
      <c r="C430" s="78">
        <f>'Balance N-1'!K433</f>
        <v>0</v>
      </c>
      <c r="D430" s="78">
        <f>'Balance N-1'!L433</f>
        <v>0</v>
      </c>
      <c r="E430" s="78">
        <f>'Balance N-1'!M433</f>
        <v>0</v>
      </c>
      <c r="F430" s="78">
        <f>'Balance N-1'!N433</f>
        <v>0</v>
      </c>
      <c r="G430" s="78">
        <f>'Balance N-1'!O433</f>
        <v>0</v>
      </c>
      <c r="H430" s="78">
        <f>'Balance N-1'!P433</f>
        <v>0</v>
      </c>
      <c r="I430" s="79">
        <f t="shared" si="6"/>
        <v>0</v>
      </c>
    </row>
    <row r="431" spans="1:9" ht="15.6">
      <c r="A431" s="85">
        <f>'Balance N-1'!I434</f>
        <v>0</v>
      </c>
      <c r="B431" s="75">
        <f>'Balance N-1'!J434</f>
        <v>0</v>
      </c>
      <c r="C431" s="78">
        <f>'Balance N-1'!K434</f>
        <v>0</v>
      </c>
      <c r="D431" s="78">
        <f>'Balance N-1'!L434</f>
        <v>0</v>
      </c>
      <c r="E431" s="78">
        <f>'Balance N-1'!M434</f>
        <v>0</v>
      </c>
      <c r="F431" s="78">
        <f>'Balance N-1'!N434</f>
        <v>0</v>
      </c>
      <c r="G431" s="78">
        <f>'Balance N-1'!O434</f>
        <v>0</v>
      </c>
      <c r="H431" s="78">
        <f>'Balance N-1'!P434</f>
        <v>0</v>
      </c>
      <c r="I431" s="79">
        <f t="shared" si="6"/>
        <v>0</v>
      </c>
    </row>
    <row r="432" spans="1:9" ht="15.6">
      <c r="A432" s="85">
        <f>'Balance N-1'!I435</f>
        <v>0</v>
      </c>
      <c r="B432" s="75">
        <f>'Balance N-1'!J435</f>
        <v>0</v>
      </c>
      <c r="C432" s="78">
        <f>'Balance N-1'!K435</f>
        <v>0</v>
      </c>
      <c r="D432" s="78">
        <f>'Balance N-1'!L435</f>
        <v>0</v>
      </c>
      <c r="E432" s="78">
        <f>'Balance N-1'!M435</f>
        <v>0</v>
      </c>
      <c r="F432" s="78">
        <f>'Balance N-1'!N435</f>
        <v>0</v>
      </c>
      <c r="G432" s="78">
        <f>'Balance N-1'!O435</f>
        <v>0</v>
      </c>
      <c r="H432" s="78">
        <f>'Balance N-1'!P435</f>
        <v>0</v>
      </c>
      <c r="I432" s="79">
        <f t="shared" si="6"/>
        <v>0</v>
      </c>
    </row>
    <row r="433" spans="1:9" ht="15.6">
      <c r="A433" s="85">
        <f>'Balance N-1'!I436</f>
        <v>0</v>
      </c>
      <c r="B433" s="75">
        <f>'Balance N-1'!J436</f>
        <v>0</v>
      </c>
      <c r="C433" s="78">
        <f>'Balance N-1'!K436</f>
        <v>0</v>
      </c>
      <c r="D433" s="78">
        <f>'Balance N-1'!L436</f>
        <v>0</v>
      </c>
      <c r="E433" s="78">
        <f>'Balance N-1'!M436</f>
        <v>0</v>
      </c>
      <c r="F433" s="78">
        <f>'Balance N-1'!N436</f>
        <v>0</v>
      </c>
      <c r="G433" s="78">
        <f>'Balance N-1'!O436</f>
        <v>0</v>
      </c>
      <c r="H433" s="78">
        <f>'Balance N-1'!P436</f>
        <v>0</v>
      </c>
      <c r="I433" s="79">
        <f t="shared" si="6"/>
        <v>0</v>
      </c>
    </row>
    <row r="434" spans="1:9" ht="15.6">
      <c r="A434" s="85">
        <f>'Balance N-1'!I437</f>
        <v>0</v>
      </c>
      <c r="B434" s="75">
        <f>'Balance N-1'!J437</f>
        <v>0</v>
      </c>
      <c r="C434" s="78">
        <f>'Balance N-1'!K437</f>
        <v>0</v>
      </c>
      <c r="D434" s="78">
        <f>'Balance N-1'!L437</f>
        <v>0</v>
      </c>
      <c r="E434" s="78">
        <f>'Balance N-1'!M437</f>
        <v>0</v>
      </c>
      <c r="F434" s="78">
        <f>'Balance N-1'!N437</f>
        <v>0</v>
      </c>
      <c r="G434" s="78">
        <f>'Balance N-1'!O437</f>
        <v>0</v>
      </c>
      <c r="H434" s="78">
        <f>'Balance N-1'!P437</f>
        <v>0</v>
      </c>
      <c r="I434" s="79">
        <f t="shared" si="6"/>
        <v>0</v>
      </c>
    </row>
    <row r="435" spans="1:9" ht="15.6">
      <c r="A435" s="85">
        <f>'Balance N-1'!I438</f>
        <v>0</v>
      </c>
      <c r="B435" s="75">
        <f>'Balance N-1'!J438</f>
        <v>0</v>
      </c>
      <c r="C435" s="78">
        <f>'Balance N-1'!K438</f>
        <v>0</v>
      </c>
      <c r="D435" s="78">
        <f>'Balance N-1'!L438</f>
        <v>0</v>
      </c>
      <c r="E435" s="78">
        <f>'Balance N-1'!M438</f>
        <v>0</v>
      </c>
      <c r="F435" s="78">
        <f>'Balance N-1'!N438</f>
        <v>0</v>
      </c>
      <c r="G435" s="78">
        <f>'Balance N-1'!O438</f>
        <v>0</v>
      </c>
      <c r="H435" s="78">
        <f>'Balance N-1'!P438</f>
        <v>0</v>
      </c>
      <c r="I435" s="79">
        <f t="shared" si="6"/>
        <v>0</v>
      </c>
    </row>
    <row r="436" spans="1:9" ht="15.6">
      <c r="A436" s="85">
        <f>'Balance N-1'!I439</f>
        <v>0</v>
      </c>
      <c r="B436" s="75">
        <f>'Balance N-1'!J439</f>
        <v>0</v>
      </c>
      <c r="C436" s="78">
        <f>'Balance N-1'!K439</f>
        <v>0</v>
      </c>
      <c r="D436" s="78">
        <f>'Balance N-1'!L439</f>
        <v>0</v>
      </c>
      <c r="E436" s="78">
        <f>'Balance N-1'!M439</f>
        <v>0</v>
      </c>
      <c r="F436" s="78">
        <f>'Balance N-1'!N439</f>
        <v>0</v>
      </c>
      <c r="G436" s="78">
        <f>'Balance N-1'!O439</f>
        <v>0</v>
      </c>
      <c r="H436" s="78">
        <f>'Balance N-1'!P439</f>
        <v>0</v>
      </c>
      <c r="I436" s="79">
        <f t="shared" si="6"/>
        <v>0</v>
      </c>
    </row>
    <row r="437" spans="1:9" ht="15.6">
      <c r="A437" s="85">
        <f>'Balance N-1'!I440</f>
        <v>0</v>
      </c>
      <c r="B437" s="75">
        <f>'Balance N-1'!J440</f>
        <v>0</v>
      </c>
      <c r="C437" s="78">
        <f>'Balance N-1'!K440</f>
        <v>0</v>
      </c>
      <c r="D437" s="78">
        <f>'Balance N-1'!L440</f>
        <v>0</v>
      </c>
      <c r="E437" s="78">
        <f>'Balance N-1'!M440</f>
        <v>0</v>
      </c>
      <c r="F437" s="78">
        <f>'Balance N-1'!N440</f>
        <v>0</v>
      </c>
      <c r="G437" s="78">
        <f>'Balance N-1'!O440</f>
        <v>0</v>
      </c>
      <c r="H437" s="78">
        <f>'Balance N-1'!P440</f>
        <v>0</v>
      </c>
      <c r="I437" s="79">
        <f t="shared" si="6"/>
        <v>0</v>
      </c>
    </row>
    <row r="438" spans="1:9" ht="15.6">
      <c r="A438" s="85">
        <f>'Balance N-1'!I441</f>
        <v>0</v>
      </c>
      <c r="B438" s="75">
        <f>'Balance N-1'!J441</f>
        <v>0</v>
      </c>
      <c r="C438" s="78">
        <f>'Balance N-1'!K441</f>
        <v>0</v>
      </c>
      <c r="D438" s="78">
        <f>'Balance N-1'!L441</f>
        <v>0</v>
      </c>
      <c r="E438" s="78">
        <f>'Balance N-1'!M441</f>
        <v>0</v>
      </c>
      <c r="F438" s="78">
        <f>'Balance N-1'!N441</f>
        <v>0</v>
      </c>
      <c r="G438" s="78">
        <f>'Balance N-1'!O441</f>
        <v>0</v>
      </c>
      <c r="H438" s="78">
        <f>'Balance N-1'!P441</f>
        <v>0</v>
      </c>
      <c r="I438" s="79">
        <f t="shared" si="6"/>
        <v>0</v>
      </c>
    </row>
    <row r="439" spans="1:9" ht="15.6">
      <c r="A439" s="85">
        <f>'Balance N-1'!I442</f>
        <v>0</v>
      </c>
      <c r="B439" s="75">
        <f>'Balance N-1'!J442</f>
        <v>0</v>
      </c>
      <c r="C439" s="78">
        <f>'Balance N-1'!K442</f>
        <v>0</v>
      </c>
      <c r="D439" s="78">
        <f>'Balance N-1'!L442</f>
        <v>0</v>
      </c>
      <c r="E439" s="78">
        <f>'Balance N-1'!M442</f>
        <v>0</v>
      </c>
      <c r="F439" s="78">
        <f>'Balance N-1'!N442</f>
        <v>0</v>
      </c>
      <c r="G439" s="78">
        <f>'Balance N-1'!O442</f>
        <v>0</v>
      </c>
      <c r="H439" s="78">
        <f>'Balance N-1'!P442</f>
        <v>0</v>
      </c>
      <c r="I439" s="79">
        <f t="shared" si="6"/>
        <v>0</v>
      </c>
    </row>
    <row r="440" spans="1:9" ht="15.6">
      <c r="A440" s="85">
        <f>'Balance N-1'!I443</f>
        <v>0</v>
      </c>
      <c r="B440" s="75">
        <f>'Balance N-1'!J443</f>
        <v>0</v>
      </c>
      <c r="C440" s="78">
        <f>'Balance N-1'!K443</f>
        <v>0</v>
      </c>
      <c r="D440" s="78">
        <f>'Balance N-1'!L443</f>
        <v>0</v>
      </c>
      <c r="E440" s="78">
        <f>'Balance N-1'!M443</f>
        <v>0</v>
      </c>
      <c r="F440" s="78">
        <f>'Balance N-1'!N443</f>
        <v>0</v>
      </c>
      <c r="G440" s="78">
        <f>'Balance N-1'!O443</f>
        <v>0</v>
      </c>
      <c r="H440" s="78">
        <f>'Balance N-1'!P443</f>
        <v>0</v>
      </c>
      <c r="I440" s="79">
        <f t="shared" si="6"/>
        <v>0</v>
      </c>
    </row>
    <row r="441" spans="1:9" ht="15.6">
      <c r="A441" s="85">
        <f>'Balance N-1'!I444</f>
        <v>0</v>
      </c>
      <c r="B441" s="75">
        <f>'Balance N-1'!J444</f>
        <v>0</v>
      </c>
      <c r="C441" s="78">
        <f>'Balance N-1'!K444</f>
        <v>0</v>
      </c>
      <c r="D441" s="78">
        <f>'Balance N-1'!L444</f>
        <v>0</v>
      </c>
      <c r="E441" s="78">
        <f>'Balance N-1'!M444</f>
        <v>0</v>
      </c>
      <c r="F441" s="78">
        <f>'Balance N-1'!N444</f>
        <v>0</v>
      </c>
      <c r="G441" s="78">
        <f>'Balance N-1'!O444</f>
        <v>0</v>
      </c>
      <c r="H441" s="78">
        <f>'Balance N-1'!P444</f>
        <v>0</v>
      </c>
      <c r="I441" s="79">
        <f t="shared" si="6"/>
        <v>0</v>
      </c>
    </row>
    <row r="442" spans="1:9" ht="15.6">
      <c r="A442" s="85">
        <f>'Balance N-1'!I445</f>
        <v>0</v>
      </c>
      <c r="B442" s="75">
        <f>'Balance N-1'!J445</f>
        <v>0</v>
      </c>
      <c r="C442" s="78">
        <f>'Balance N-1'!K445</f>
        <v>0</v>
      </c>
      <c r="D442" s="78">
        <f>'Balance N-1'!L445</f>
        <v>0</v>
      </c>
      <c r="E442" s="78">
        <f>'Balance N-1'!M445</f>
        <v>0</v>
      </c>
      <c r="F442" s="78">
        <f>'Balance N-1'!N445</f>
        <v>0</v>
      </c>
      <c r="G442" s="78">
        <f>'Balance N-1'!O445</f>
        <v>0</v>
      </c>
      <c r="H442" s="78">
        <f>'Balance N-1'!P445</f>
        <v>0</v>
      </c>
      <c r="I442" s="79">
        <f t="shared" si="6"/>
        <v>0</v>
      </c>
    </row>
    <row r="443" spans="1:9" ht="15.6">
      <c r="A443" s="85">
        <f>'Balance N-1'!I446</f>
        <v>0</v>
      </c>
      <c r="B443" s="75">
        <f>'Balance N-1'!J446</f>
        <v>0</v>
      </c>
      <c r="C443" s="78">
        <f>'Balance N-1'!K446</f>
        <v>0</v>
      </c>
      <c r="D443" s="78">
        <f>'Balance N-1'!L446</f>
        <v>0</v>
      </c>
      <c r="E443" s="78">
        <f>'Balance N-1'!M446</f>
        <v>0</v>
      </c>
      <c r="F443" s="78">
        <f>'Balance N-1'!N446</f>
        <v>0</v>
      </c>
      <c r="G443" s="78">
        <f>'Balance N-1'!O446</f>
        <v>0</v>
      </c>
      <c r="H443" s="78">
        <f>'Balance N-1'!P446</f>
        <v>0</v>
      </c>
      <c r="I443" s="79">
        <f t="shared" si="6"/>
        <v>0</v>
      </c>
    </row>
    <row r="444" spans="1:9" ht="15.6">
      <c r="A444" s="85">
        <f>'Balance N-1'!I447</f>
        <v>0</v>
      </c>
      <c r="B444" s="75">
        <f>'Balance N-1'!J447</f>
        <v>0</v>
      </c>
      <c r="C444" s="78">
        <f>'Balance N-1'!K447</f>
        <v>0</v>
      </c>
      <c r="D444" s="78">
        <f>'Balance N-1'!L447</f>
        <v>0</v>
      </c>
      <c r="E444" s="78">
        <f>'Balance N-1'!M447</f>
        <v>0</v>
      </c>
      <c r="F444" s="78">
        <f>'Balance N-1'!N447</f>
        <v>0</v>
      </c>
      <c r="G444" s="78">
        <f>'Balance N-1'!O447</f>
        <v>0</v>
      </c>
      <c r="H444" s="78">
        <f>'Balance N-1'!P447</f>
        <v>0</v>
      </c>
      <c r="I444" s="79">
        <f t="shared" si="6"/>
        <v>0</v>
      </c>
    </row>
    <row r="445" spans="1:9" ht="15.6">
      <c r="A445" s="85">
        <f>'Balance N-1'!I448</f>
        <v>0</v>
      </c>
      <c r="B445" s="75">
        <f>'Balance N-1'!J448</f>
        <v>0</v>
      </c>
      <c r="C445" s="78">
        <f>'Balance N-1'!K448</f>
        <v>0</v>
      </c>
      <c r="D445" s="78">
        <f>'Balance N-1'!L448</f>
        <v>0</v>
      </c>
      <c r="E445" s="78">
        <f>'Balance N-1'!M448</f>
        <v>0</v>
      </c>
      <c r="F445" s="78">
        <f>'Balance N-1'!N448</f>
        <v>0</v>
      </c>
      <c r="G445" s="78">
        <f>'Balance N-1'!O448</f>
        <v>0</v>
      </c>
      <c r="H445" s="78">
        <f>'Balance N-1'!P448</f>
        <v>0</v>
      </c>
      <c r="I445" s="79">
        <f t="shared" si="6"/>
        <v>0</v>
      </c>
    </row>
    <row r="446" spans="1:9" ht="15.6">
      <c r="A446" s="85">
        <f>'Balance N-1'!I449</f>
        <v>0</v>
      </c>
      <c r="B446" s="75">
        <f>'Balance N-1'!J449</f>
        <v>0</v>
      </c>
      <c r="C446" s="78">
        <f>'Balance N-1'!K449</f>
        <v>0</v>
      </c>
      <c r="D446" s="78">
        <f>'Balance N-1'!L449</f>
        <v>0</v>
      </c>
      <c r="E446" s="78">
        <f>'Balance N-1'!M449</f>
        <v>0</v>
      </c>
      <c r="F446" s="78">
        <f>'Balance N-1'!N449</f>
        <v>0</v>
      </c>
      <c r="G446" s="78">
        <f>'Balance N-1'!O449</f>
        <v>0</v>
      </c>
      <c r="H446" s="78">
        <f>'Balance N-1'!P449</f>
        <v>0</v>
      </c>
      <c r="I446" s="79">
        <f t="shared" si="6"/>
        <v>0</v>
      </c>
    </row>
    <row r="447" spans="1:9" ht="15.6">
      <c r="A447" s="85">
        <f>'Balance N-1'!I450</f>
        <v>0</v>
      </c>
      <c r="B447" s="75">
        <f>'Balance N-1'!J450</f>
        <v>0</v>
      </c>
      <c r="C447" s="78">
        <f>'Balance N-1'!K450</f>
        <v>0</v>
      </c>
      <c r="D447" s="78">
        <f>'Balance N-1'!L450</f>
        <v>0</v>
      </c>
      <c r="E447" s="78">
        <f>'Balance N-1'!M450</f>
        <v>0</v>
      </c>
      <c r="F447" s="78">
        <f>'Balance N-1'!N450</f>
        <v>0</v>
      </c>
      <c r="G447" s="78">
        <f>'Balance N-1'!O450</f>
        <v>0</v>
      </c>
      <c r="H447" s="78">
        <f>'Balance N-1'!P450</f>
        <v>0</v>
      </c>
      <c r="I447" s="79">
        <f t="shared" si="6"/>
        <v>0</v>
      </c>
    </row>
    <row r="448" spans="1:9" ht="15.6">
      <c r="A448" s="85">
        <f>'Balance N-1'!I451</f>
        <v>0</v>
      </c>
      <c r="B448" s="75">
        <f>'Balance N-1'!J451</f>
        <v>0</v>
      </c>
      <c r="C448" s="78">
        <f>'Balance N-1'!K451</f>
        <v>0</v>
      </c>
      <c r="D448" s="78">
        <f>'Balance N-1'!L451</f>
        <v>0</v>
      </c>
      <c r="E448" s="78">
        <f>'Balance N-1'!M451</f>
        <v>0</v>
      </c>
      <c r="F448" s="78">
        <f>'Balance N-1'!N451</f>
        <v>0</v>
      </c>
      <c r="G448" s="78">
        <f>'Balance N-1'!O451</f>
        <v>0</v>
      </c>
      <c r="H448" s="78">
        <f>'Balance N-1'!P451</f>
        <v>0</v>
      </c>
      <c r="I448" s="79">
        <f t="shared" si="6"/>
        <v>0</v>
      </c>
    </row>
    <row r="449" spans="1:9" ht="15.6">
      <c r="A449" s="85">
        <f>'Balance N-1'!I452</f>
        <v>0</v>
      </c>
      <c r="B449" s="75">
        <f>'Balance N-1'!J452</f>
        <v>0</v>
      </c>
      <c r="C449" s="78">
        <f>'Balance N-1'!K452</f>
        <v>0</v>
      </c>
      <c r="D449" s="78">
        <f>'Balance N-1'!L452</f>
        <v>0</v>
      </c>
      <c r="E449" s="78">
        <f>'Balance N-1'!M452</f>
        <v>0</v>
      </c>
      <c r="F449" s="78">
        <f>'Balance N-1'!N452</f>
        <v>0</v>
      </c>
      <c r="G449" s="78">
        <f>'Balance N-1'!O452</f>
        <v>0</v>
      </c>
      <c r="H449" s="78">
        <f>'Balance N-1'!P452</f>
        <v>0</v>
      </c>
      <c r="I449" s="79">
        <f t="shared" si="6"/>
        <v>0</v>
      </c>
    </row>
    <row r="450" spans="1:9" ht="15.6">
      <c r="A450" s="85">
        <f>'Balance N-1'!I453</f>
        <v>0</v>
      </c>
      <c r="B450" s="75">
        <f>'Balance N-1'!J453</f>
        <v>0</v>
      </c>
      <c r="C450" s="78">
        <f>'Balance N-1'!K453</f>
        <v>0</v>
      </c>
      <c r="D450" s="78">
        <f>'Balance N-1'!L453</f>
        <v>0</v>
      </c>
      <c r="E450" s="78">
        <f>'Balance N-1'!M453</f>
        <v>0</v>
      </c>
      <c r="F450" s="78">
        <f>'Balance N-1'!N453</f>
        <v>0</v>
      </c>
      <c r="G450" s="78">
        <f>'Balance N-1'!O453</f>
        <v>0</v>
      </c>
      <c r="H450" s="78">
        <f>'Balance N-1'!P453</f>
        <v>0</v>
      </c>
      <c r="I450" s="79">
        <f t="shared" si="6"/>
        <v>0</v>
      </c>
    </row>
    <row r="451" spans="1:9" ht="15.6">
      <c r="A451" s="85">
        <f>'Balance N-1'!I454</f>
        <v>0</v>
      </c>
      <c r="B451" s="75">
        <f>'Balance N-1'!J454</f>
        <v>0</v>
      </c>
      <c r="C451" s="78">
        <f>'Balance N-1'!K454</f>
        <v>0</v>
      </c>
      <c r="D451" s="78">
        <f>'Balance N-1'!L454</f>
        <v>0</v>
      </c>
      <c r="E451" s="78">
        <f>'Balance N-1'!M454</f>
        <v>0</v>
      </c>
      <c r="F451" s="78">
        <f>'Balance N-1'!N454</f>
        <v>0</v>
      </c>
      <c r="G451" s="78">
        <f>'Balance N-1'!O454</f>
        <v>0</v>
      </c>
      <c r="H451" s="78">
        <f>'Balance N-1'!P454</f>
        <v>0</v>
      </c>
      <c r="I451" s="79">
        <f t="shared" ref="I451:I514" si="7">(C451-D451)+(E451-F451)-(G451-H451)</f>
        <v>0</v>
      </c>
    </row>
    <row r="452" spans="1:9" ht="15.6">
      <c r="A452" s="85">
        <f>'Balance N-1'!I455</f>
        <v>0</v>
      </c>
      <c r="B452" s="75">
        <f>'Balance N-1'!J455</f>
        <v>0</v>
      </c>
      <c r="C452" s="78">
        <f>'Balance N-1'!K455</f>
        <v>0</v>
      </c>
      <c r="D452" s="78">
        <f>'Balance N-1'!L455</f>
        <v>0</v>
      </c>
      <c r="E452" s="78">
        <f>'Balance N-1'!M455</f>
        <v>0</v>
      </c>
      <c r="F452" s="78">
        <f>'Balance N-1'!N455</f>
        <v>0</v>
      </c>
      <c r="G452" s="78">
        <f>'Balance N-1'!O455</f>
        <v>0</v>
      </c>
      <c r="H452" s="78">
        <f>'Balance N-1'!P455</f>
        <v>0</v>
      </c>
      <c r="I452" s="79">
        <f t="shared" si="7"/>
        <v>0</v>
      </c>
    </row>
    <row r="453" spans="1:9" ht="15.6">
      <c r="A453" s="85">
        <f>'Balance N-1'!I456</f>
        <v>0</v>
      </c>
      <c r="B453" s="75">
        <f>'Balance N-1'!J456</f>
        <v>0</v>
      </c>
      <c r="C453" s="78">
        <f>'Balance N-1'!K456</f>
        <v>0</v>
      </c>
      <c r="D453" s="78">
        <f>'Balance N-1'!L456</f>
        <v>0</v>
      </c>
      <c r="E453" s="78">
        <f>'Balance N-1'!M456</f>
        <v>0</v>
      </c>
      <c r="F453" s="78">
        <f>'Balance N-1'!N456</f>
        <v>0</v>
      </c>
      <c r="G453" s="78">
        <f>'Balance N-1'!O456</f>
        <v>0</v>
      </c>
      <c r="H453" s="78">
        <f>'Balance N-1'!P456</f>
        <v>0</v>
      </c>
      <c r="I453" s="79">
        <f t="shared" si="7"/>
        <v>0</v>
      </c>
    </row>
    <row r="454" spans="1:9" ht="15.6">
      <c r="A454" s="85">
        <f>'Balance N-1'!I457</f>
        <v>0</v>
      </c>
      <c r="B454" s="75">
        <f>'Balance N-1'!J457</f>
        <v>0</v>
      </c>
      <c r="C454" s="78">
        <f>'Balance N-1'!K457</f>
        <v>0</v>
      </c>
      <c r="D454" s="78">
        <f>'Balance N-1'!L457</f>
        <v>0</v>
      </c>
      <c r="E454" s="78">
        <f>'Balance N-1'!M457</f>
        <v>0</v>
      </c>
      <c r="F454" s="78">
        <f>'Balance N-1'!N457</f>
        <v>0</v>
      </c>
      <c r="G454" s="78">
        <f>'Balance N-1'!O457</f>
        <v>0</v>
      </c>
      <c r="H454" s="78">
        <f>'Balance N-1'!P457</f>
        <v>0</v>
      </c>
      <c r="I454" s="79">
        <f t="shared" si="7"/>
        <v>0</v>
      </c>
    </row>
    <row r="455" spans="1:9" ht="15.6">
      <c r="A455" s="85">
        <f>'Balance N-1'!I458</f>
        <v>0</v>
      </c>
      <c r="B455" s="75">
        <f>'Balance N-1'!J458</f>
        <v>0</v>
      </c>
      <c r="C455" s="78">
        <f>'Balance N-1'!K458</f>
        <v>0</v>
      </c>
      <c r="D455" s="78">
        <f>'Balance N-1'!L458</f>
        <v>0</v>
      </c>
      <c r="E455" s="78">
        <f>'Balance N-1'!M458</f>
        <v>0</v>
      </c>
      <c r="F455" s="78">
        <f>'Balance N-1'!N458</f>
        <v>0</v>
      </c>
      <c r="G455" s="78">
        <f>'Balance N-1'!O458</f>
        <v>0</v>
      </c>
      <c r="H455" s="78">
        <f>'Balance N-1'!P458</f>
        <v>0</v>
      </c>
      <c r="I455" s="79">
        <f t="shared" si="7"/>
        <v>0</v>
      </c>
    </row>
    <row r="456" spans="1:9" ht="15.6">
      <c r="A456" s="85">
        <f>'Balance N-1'!I459</f>
        <v>0</v>
      </c>
      <c r="B456" s="75">
        <f>'Balance N-1'!J459</f>
        <v>0</v>
      </c>
      <c r="C456" s="78">
        <f>'Balance N-1'!K459</f>
        <v>0</v>
      </c>
      <c r="D456" s="78">
        <f>'Balance N-1'!L459</f>
        <v>0</v>
      </c>
      <c r="E456" s="78">
        <f>'Balance N-1'!M459</f>
        <v>0</v>
      </c>
      <c r="F456" s="78">
        <f>'Balance N-1'!N459</f>
        <v>0</v>
      </c>
      <c r="G456" s="78">
        <f>'Balance N-1'!O459</f>
        <v>0</v>
      </c>
      <c r="H456" s="78">
        <f>'Balance N-1'!P459</f>
        <v>0</v>
      </c>
      <c r="I456" s="79">
        <f t="shared" si="7"/>
        <v>0</v>
      </c>
    </row>
    <row r="457" spans="1:9" ht="15.6">
      <c r="A457" s="85">
        <f>'Balance N-1'!I460</f>
        <v>0</v>
      </c>
      <c r="B457" s="75">
        <f>'Balance N-1'!J460</f>
        <v>0</v>
      </c>
      <c r="C457" s="78">
        <f>'Balance N-1'!K460</f>
        <v>0</v>
      </c>
      <c r="D457" s="78">
        <f>'Balance N-1'!L460</f>
        <v>0</v>
      </c>
      <c r="E457" s="78">
        <f>'Balance N-1'!M460</f>
        <v>0</v>
      </c>
      <c r="F457" s="78">
        <f>'Balance N-1'!N460</f>
        <v>0</v>
      </c>
      <c r="G457" s="78">
        <f>'Balance N-1'!O460</f>
        <v>0</v>
      </c>
      <c r="H457" s="78">
        <f>'Balance N-1'!P460</f>
        <v>0</v>
      </c>
      <c r="I457" s="79">
        <f t="shared" si="7"/>
        <v>0</v>
      </c>
    </row>
    <row r="458" spans="1:9" ht="15.6">
      <c r="A458" s="85">
        <f>'Balance N-1'!I461</f>
        <v>0</v>
      </c>
      <c r="B458" s="75">
        <f>'Balance N-1'!J461</f>
        <v>0</v>
      </c>
      <c r="C458" s="78">
        <f>'Balance N-1'!K461</f>
        <v>0</v>
      </c>
      <c r="D458" s="78">
        <f>'Balance N-1'!L461</f>
        <v>0</v>
      </c>
      <c r="E458" s="78">
        <f>'Balance N-1'!M461</f>
        <v>0</v>
      </c>
      <c r="F458" s="78">
        <f>'Balance N-1'!N461</f>
        <v>0</v>
      </c>
      <c r="G458" s="78">
        <f>'Balance N-1'!O461</f>
        <v>0</v>
      </c>
      <c r="H458" s="78">
        <f>'Balance N-1'!P461</f>
        <v>0</v>
      </c>
      <c r="I458" s="79">
        <f t="shared" si="7"/>
        <v>0</v>
      </c>
    </row>
    <row r="459" spans="1:9" ht="15.6">
      <c r="A459" s="85">
        <f>'Balance N-1'!I462</f>
        <v>0</v>
      </c>
      <c r="B459" s="75">
        <f>'Balance N-1'!J462</f>
        <v>0</v>
      </c>
      <c r="C459" s="78">
        <f>'Balance N-1'!K462</f>
        <v>0</v>
      </c>
      <c r="D459" s="78">
        <f>'Balance N-1'!L462</f>
        <v>0</v>
      </c>
      <c r="E459" s="78">
        <f>'Balance N-1'!M462</f>
        <v>0</v>
      </c>
      <c r="F459" s="78">
        <f>'Balance N-1'!N462</f>
        <v>0</v>
      </c>
      <c r="G459" s="78">
        <f>'Balance N-1'!O462</f>
        <v>0</v>
      </c>
      <c r="H459" s="78">
        <f>'Balance N-1'!P462</f>
        <v>0</v>
      </c>
      <c r="I459" s="79">
        <f t="shared" si="7"/>
        <v>0</v>
      </c>
    </row>
    <row r="460" spans="1:9" ht="15.6">
      <c r="A460" s="85">
        <f>'Balance N-1'!I463</f>
        <v>0</v>
      </c>
      <c r="B460" s="75">
        <f>'Balance N-1'!J463</f>
        <v>0</v>
      </c>
      <c r="C460" s="78">
        <f>'Balance N-1'!K463</f>
        <v>0</v>
      </c>
      <c r="D460" s="78">
        <f>'Balance N-1'!L463</f>
        <v>0</v>
      </c>
      <c r="E460" s="78">
        <f>'Balance N-1'!M463</f>
        <v>0</v>
      </c>
      <c r="F460" s="78">
        <f>'Balance N-1'!N463</f>
        <v>0</v>
      </c>
      <c r="G460" s="78">
        <f>'Balance N-1'!O463</f>
        <v>0</v>
      </c>
      <c r="H460" s="78">
        <f>'Balance N-1'!P463</f>
        <v>0</v>
      </c>
      <c r="I460" s="79">
        <f t="shared" si="7"/>
        <v>0</v>
      </c>
    </row>
    <row r="461" spans="1:9" ht="15.6">
      <c r="A461" s="85">
        <f>'Balance N-1'!I464</f>
        <v>0</v>
      </c>
      <c r="B461" s="75">
        <f>'Balance N-1'!J464</f>
        <v>0</v>
      </c>
      <c r="C461" s="78">
        <f>'Balance N-1'!K464</f>
        <v>0</v>
      </c>
      <c r="D461" s="78">
        <f>'Balance N-1'!L464</f>
        <v>0</v>
      </c>
      <c r="E461" s="78">
        <f>'Balance N-1'!M464</f>
        <v>0</v>
      </c>
      <c r="F461" s="78">
        <f>'Balance N-1'!N464</f>
        <v>0</v>
      </c>
      <c r="G461" s="78">
        <f>'Balance N-1'!O464</f>
        <v>0</v>
      </c>
      <c r="H461" s="78">
        <f>'Balance N-1'!P464</f>
        <v>0</v>
      </c>
      <c r="I461" s="79">
        <f t="shared" si="7"/>
        <v>0</v>
      </c>
    </row>
    <row r="462" spans="1:9" ht="15.6">
      <c r="A462" s="85">
        <f>'Balance N-1'!I465</f>
        <v>0</v>
      </c>
      <c r="B462" s="75">
        <f>'Balance N-1'!J465</f>
        <v>0</v>
      </c>
      <c r="C462" s="78">
        <f>'Balance N-1'!K465</f>
        <v>0</v>
      </c>
      <c r="D462" s="78">
        <f>'Balance N-1'!L465</f>
        <v>0</v>
      </c>
      <c r="E462" s="78">
        <f>'Balance N-1'!M465</f>
        <v>0</v>
      </c>
      <c r="F462" s="78">
        <f>'Balance N-1'!N465</f>
        <v>0</v>
      </c>
      <c r="G462" s="78">
        <f>'Balance N-1'!O465</f>
        <v>0</v>
      </c>
      <c r="H462" s="78">
        <f>'Balance N-1'!P465</f>
        <v>0</v>
      </c>
      <c r="I462" s="79">
        <f t="shared" si="7"/>
        <v>0</v>
      </c>
    </row>
    <row r="463" spans="1:9" ht="15.6">
      <c r="A463" s="85">
        <f>'Balance N-1'!I466</f>
        <v>0</v>
      </c>
      <c r="B463" s="75">
        <f>'Balance N-1'!J466</f>
        <v>0</v>
      </c>
      <c r="C463" s="78">
        <f>'Balance N-1'!K466</f>
        <v>0</v>
      </c>
      <c r="D463" s="78">
        <f>'Balance N-1'!L466</f>
        <v>0</v>
      </c>
      <c r="E463" s="78">
        <f>'Balance N-1'!M466</f>
        <v>0</v>
      </c>
      <c r="F463" s="78">
        <f>'Balance N-1'!N466</f>
        <v>0</v>
      </c>
      <c r="G463" s="78">
        <f>'Balance N-1'!O466</f>
        <v>0</v>
      </c>
      <c r="H463" s="78">
        <f>'Balance N-1'!P466</f>
        <v>0</v>
      </c>
      <c r="I463" s="79">
        <f t="shared" si="7"/>
        <v>0</v>
      </c>
    </row>
    <row r="464" spans="1:9" ht="15.6">
      <c r="A464" s="85">
        <f>'Balance N-1'!I467</f>
        <v>0</v>
      </c>
      <c r="B464" s="75">
        <f>'Balance N-1'!J467</f>
        <v>0</v>
      </c>
      <c r="C464" s="78">
        <f>'Balance N-1'!K467</f>
        <v>0</v>
      </c>
      <c r="D464" s="78">
        <f>'Balance N-1'!L467</f>
        <v>0</v>
      </c>
      <c r="E464" s="78">
        <f>'Balance N-1'!M467</f>
        <v>0</v>
      </c>
      <c r="F464" s="78">
        <f>'Balance N-1'!N467</f>
        <v>0</v>
      </c>
      <c r="G464" s="78">
        <f>'Balance N-1'!O467</f>
        <v>0</v>
      </c>
      <c r="H464" s="78">
        <f>'Balance N-1'!P467</f>
        <v>0</v>
      </c>
      <c r="I464" s="79">
        <f t="shared" si="7"/>
        <v>0</v>
      </c>
    </row>
    <row r="465" spans="1:9" ht="15.6">
      <c r="A465" s="85">
        <f>'Balance N-1'!I468</f>
        <v>0</v>
      </c>
      <c r="B465" s="75">
        <f>'Balance N-1'!J468</f>
        <v>0</v>
      </c>
      <c r="C465" s="78">
        <f>'Balance N-1'!K468</f>
        <v>0</v>
      </c>
      <c r="D465" s="78">
        <f>'Balance N-1'!L468</f>
        <v>0</v>
      </c>
      <c r="E465" s="78">
        <f>'Balance N-1'!M468</f>
        <v>0</v>
      </c>
      <c r="F465" s="78">
        <f>'Balance N-1'!N468</f>
        <v>0</v>
      </c>
      <c r="G465" s="78">
        <f>'Balance N-1'!O468</f>
        <v>0</v>
      </c>
      <c r="H465" s="78">
        <f>'Balance N-1'!P468</f>
        <v>0</v>
      </c>
      <c r="I465" s="79">
        <f t="shared" si="7"/>
        <v>0</v>
      </c>
    </row>
    <row r="466" spans="1:9" ht="15.6">
      <c r="A466" s="85">
        <f>'Balance N-1'!I469</f>
        <v>0</v>
      </c>
      <c r="B466" s="75">
        <f>'Balance N-1'!J469</f>
        <v>0</v>
      </c>
      <c r="C466" s="78">
        <f>'Balance N-1'!K469</f>
        <v>0</v>
      </c>
      <c r="D466" s="78">
        <f>'Balance N-1'!L469</f>
        <v>0</v>
      </c>
      <c r="E466" s="78">
        <f>'Balance N-1'!M469</f>
        <v>0</v>
      </c>
      <c r="F466" s="78">
        <f>'Balance N-1'!N469</f>
        <v>0</v>
      </c>
      <c r="G466" s="78">
        <f>'Balance N-1'!O469</f>
        <v>0</v>
      </c>
      <c r="H466" s="78">
        <f>'Balance N-1'!P469</f>
        <v>0</v>
      </c>
      <c r="I466" s="79">
        <f t="shared" si="7"/>
        <v>0</v>
      </c>
    </row>
    <row r="467" spans="1:9" ht="15.6">
      <c r="A467" s="85">
        <f>'Balance N-1'!I470</f>
        <v>0</v>
      </c>
      <c r="B467" s="75">
        <f>'Balance N-1'!J470</f>
        <v>0</v>
      </c>
      <c r="C467" s="78">
        <f>'Balance N-1'!K470</f>
        <v>0</v>
      </c>
      <c r="D467" s="78">
        <f>'Balance N-1'!L470</f>
        <v>0</v>
      </c>
      <c r="E467" s="78">
        <f>'Balance N-1'!M470</f>
        <v>0</v>
      </c>
      <c r="F467" s="78">
        <f>'Balance N-1'!N470</f>
        <v>0</v>
      </c>
      <c r="G467" s="78">
        <f>'Balance N-1'!O470</f>
        <v>0</v>
      </c>
      <c r="H467" s="78">
        <f>'Balance N-1'!P470</f>
        <v>0</v>
      </c>
      <c r="I467" s="79">
        <f t="shared" si="7"/>
        <v>0</v>
      </c>
    </row>
    <row r="468" spans="1:9" ht="15.6">
      <c r="A468" s="85">
        <f>'Balance N-1'!I471</f>
        <v>0</v>
      </c>
      <c r="B468" s="75">
        <f>'Balance N-1'!J471</f>
        <v>0</v>
      </c>
      <c r="C468" s="78">
        <f>'Balance N-1'!K471</f>
        <v>0</v>
      </c>
      <c r="D468" s="78">
        <f>'Balance N-1'!L471</f>
        <v>0</v>
      </c>
      <c r="E468" s="78">
        <f>'Balance N-1'!M471</f>
        <v>0</v>
      </c>
      <c r="F468" s="78">
        <f>'Balance N-1'!N471</f>
        <v>0</v>
      </c>
      <c r="G468" s="78">
        <f>'Balance N-1'!O471</f>
        <v>0</v>
      </c>
      <c r="H468" s="78">
        <f>'Balance N-1'!P471</f>
        <v>0</v>
      </c>
      <c r="I468" s="79">
        <f t="shared" si="7"/>
        <v>0</v>
      </c>
    </row>
    <row r="469" spans="1:9" ht="15.6">
      <c r="A469" s="85">
        <f>'Balance N-1'!I472</f>
        <v>0</v>
      </c>
      <c r="B469" s="75">
        <f>'Balance N-1'!J472</f>
        <v>0</v>
      </c>
      <c r="C469" s="78">
        <f>'Balance N-1'!K472</f>
        <v>0</v>
      </c>
      <c r="D469" s="78">
        <f>'Balance N-1'!L472</f>
        <v>0</v>
      </c>
      <c r="E469" s="78">
        <f>'Balance N-1'!M472</f>
        <v>0</v>
      </c>
      <c r="F469" s="78">
        <f>'Balance N-1'!N472</f>
        <v>0</v>
      </c>
      <c r="G469" s="78">
        <f>'Balance N-1'!O472</f>
        <v>0</v>
      </c>
      <c r="H469" s="78">
        <f>'Balance N-1'!P472</f>
        <v>0</v>
      </c>
      <c r="I469" s="79">
        <f t="shared" si="7"/>
        <v>0</v>
      </c>
    </row>
    <row r="470" spans="1:9" ht="15.6">
      <c r="A470" s="85">
        <f>'Balance N-1'!I473</f>
        <v>0</v>
      </c>
      <c r="B470" s="75">
        <f>'Balance N-1'!J473</f>
        <v>0</v>
      </c>
      <c r="C470" s="78">
        <f>'Balance N-1'!K473</f>
        <v>0</v>
      </c>
      <c r="D470" s="78">
        <f>'Balance N-1'!L473</f>
        <v>0</v>
      </c>
      <c r="E470" s="78">
        <f>'Balance N-1'!M473</f>
        <v>0</v>
      </c>
      <c r="F470" s="78">
        <f>'Balance N-1'!N473</f>
        <v>0</v>
      </c>
      <c r="G470" s="78">
        <f>'Balance N-1'!O473</f>
        <v>0</v>
      </c>
      <c r="H470" s="78">
        <f>'Balance N-1'!P473</f>
        <v>0</v>
      </c>
      <c r="I470" s="79">
        <f t="shared" si="7"/>
        <v>0</v>
      </c>
    </row>
    <row r="471" spans="1:9" ht="15.6">
      <c r="A471" s="85">
        <f>'Balance N-1'!I474</f>
        <v>0</v>
      </c>
      <c r="B471" s="75">
        <f>'Balance N-1'!J474</f>
        <v>0</v>
      </c>
      <c r="C471" s="78">
        <f>'Balance N-1'!K474</f>
        <v>0</v>
      </c>
      <c r="D471" s="78">
        <f>'Balance N-1'!L474</f>
        <v>0</v>
      </c>
      <c r="E471" s="78">
        <f>'Balance N-1'!M474</f>
        <v>0</v>
      </c>
      <c r="F471" s="78">
        <f>'Balance N-1'!N474</f>
        <v>0</v>
      </c>
      <c r="G471" s="78">
        <f>'Balance N-1'!O474</f>
        <v>0</v>
      </c>
      <c r="H471" s="78">
        <f>'Balance N-1'!P474</f>
        <v>0</v>
      </c>
      <c r="I471" s="79">
        <f t="shared" si="7"/>
        <v>0</v>
      </c>
    </row>
    <row r="472" spans="1:9" ht="15.6">
      <c r="A472" s="85">
        <f>'Balance N-1'!I475</f>
        <v>0</v>
      </c>
      <c r="B472" s="75">
        <f>'Balance N-1'!J475</f>
        <v>0</v>
      </c>
      <c r="C472" s="78">
        <f>'Balance N-1'!K475</f>
        <v>0</v>
      </c>
      <c r="D472" s="78">
        <f>'Balance N-1'!L475</f>
        <v>0</v>
      </c>
      <c r="E472" s="78">
        <f>'Balance N-1'!M475</f>
        <v>0</v>
      </c>
      <c r="F472" s="78">
        <f>'Balance N-1'!N475</f>
        <v>0</v>
      </c>
      <c r="G472" s="78">
        <f>'Balance N-1'!O475</f>
        <v>0</v>
      </c>
      <c r="H472" s="78">
        <f>'Balance N-1'!P475</f>
        <v>0</v>
      </c>
      <c r="I472" s="79">
        <f t="shared" si="7"/>
        <v>0</v>
      </c>
    </row>
    <row r="473" spans="1:9" ht="15.6">
      <c r="A473" s="85">
        <f>'Balance N-1'!I476</f>
        <v>0</v>
      </c>
      <c r="B473" s="75">
        <f>'Balance N-1'!J476</f>
        <v>0</v>
      </c>
      <c r="C473" s="78">
        <f>'Balance N-1'!K476</f>
        <v>0</v>
      </c>
      <c r="D473" s="78">
        <f>'Balance N-1'!L476</f>
        <v>0</v>
      </c>
      <c r="E473" s="78">
        <f>'Balance N-1'!M476</f>
        <v>0</v>
      </c>
      <c r="F473" s="78">
        <f>'Balance N-1'!N476</f>
        <v>0</v>
      </c>
      <c r="G473" s="78">
        <f>'Balance N-1'!O476</f>
        <v>0</v>
      </c>
      <c r="H473" s="78">
        <f>'Balance N-1'!P476</f>
        <v>0</v>
      </c>
      <c r="I473" s="79">
        <f t="shared" si="7"/>
        <v>0</v>
      </c>
    </row>
    <row r="474" spans="1:9" ht="15.6">
      <c r="A474" s="85">
        <f>'Balance N-1'!I477</f>
        <v>0</v>
      </c>
      <c r="B474" s="75">
        <f>'Balance N-1'!J477</f>
        <v>0</v>
      </c>
      <c r="C474" s="78">
        <f>'Balance N-1'!K477</f>
        <v>0</v>
      </c>
      <c r="D474" s="78">
        <f>'Balance N-1'!L477</f>
        <v>0</v>
      </c>
      <c r="E474" s="78">
        <f>'Balance N-1'!M477</f>
        <v>0</v>
      </c>
      <c r="F474" s="78">
        <f>'Balance N-1'!N477</f>
        <v>0</v>
      </c>
      <c r="G474" s="78">
        <f>'Balance N-1'!O477</f>
        <v>0</v>
      </c>
      <c r="H474" s="78">
        <f>'Balance N-1'!P477</f>
        <v>0</v>
      </c>
      <c r="I474" s="79">
        <f t="shared" si="7"/>
        <v>0</v>
      </c>
    </row>
    <row r="475" spans="1:9" ht="15.6">
      <c r="A475" s="85">
        <f>'Balance N-1'!I478</f>
        <v>0</v>
      </c>
      <c r="B475" s="75">
        <f>'Balance N-1'!J478</f>
        <v>0</v>
      </c>
      <c r="C475" s="78">
        <f>'Balance N-1'!K478</f>
        <v>0</v>
      </c>
      <c r="D475" s="78">
        <f>'Balance N-1'!L478</f>
        <v>0</v>
      </c>
      <c r="E475" s="78">
        <f>'Balance N-1'!M478</f>
        <v>0</v>
      </c>
      <c r="F475" s="78">
        <f>'Balance N-1'!N478</f>
        <v>0</v>
      </c>
      <c r="G475" s="78">
        <f>'Balance N-1'!O478</f>
        <v>0</v>
      </c>
      <c r="H475" s="78">
        <f>'Balance N-1'!P478</f>
        <v>0</v>
      </c>
      <c r="I475" s="79">
        <f t="shared" si="7"/>
        <v>0</v>
      </c>
    </row>
    <row r="476" spans="1:9" ht="15.6">
      <c r="A476" s="85">
        <f>'Balance N-1'!I479</f>
        <v>0</v>
      </c>
      <c r="B476" s="75">
        <f>'Balance N-1'!J479</f>
        <v>0</v>
      </c>
      <c r="C476" s="78">
        <f>'Balance N-1'!K479</f>
        <v>0</v>
      </c>
      <c r="D476" s="78">
        <f>'Balance N-1'!L479</f>
        <v>0</v>
      </c>
      <c r="E476" s="78">
        <f>'Balance N-1'!M479</f>
        <v>0</v>
      </c>
      <c r="F476" s="78">
        <f>'Balance N-1'!N479</f>
        <v>0</v>
      </c>
      <c r="G476" s="78">
        <f>'Balance N-1'!O479</f>
        <v>0</v>
      </c>
      <c r="H476" s="78">
        <f>'Balance N-1'!P479</f>
        <v>0</v>
      </c>
      <c r="I476" s="79">
        <f t="shared" si="7"/>
        <v>0</v>
      </c>
    </row>
    <row r="477" spans="1:9" ht="15.6">
      <c r="A477" s="85">
        <f>'Balance N-1'!I480</f>
        <v>0</v>
      </c>
      <c r="B477" s="75">
        <f>'Balance N-1'!J480</f>
        <v>0</v>
      </c>
      <c r="C477" s="78">
        <f>'Balance N-1'!K480</f>
        <v>0</v>
      </c>
      <c r="D477" s="78">
        <f>'Balance N-1'!L480</f>
        <v>0</v>
      </c>
      <c r="E477" s="78">
        <f>'Balance N-1'!M480</f>
        <v>0</v>
      </c>
      <c r="F477" s="78">
        <f>'Balance N-1'!N480</f>
        <v>0</v>
      </c>
      <c r="G477" s="78">
        <f>'Balance N-1'!O480</f>
        <v>0</v>
      </c>
      <c r="H477" s="78">
        <f>'Balance N-1'!P480</f>
        <v>0</v>
      </c>
      <c r="I477" s="79">
        <f t="shared" si="7"/>
        <v>0</v>
      </c>
    </row>
    <row r="478" spans="1:9" ht="15.6">
      <c r="A478" s="85">
        <f>'Balance N-1'!I481</f>
        <v>0</v>
      </c>
      <c r="B478" s="75">
        <f>'Balance N-1'!J481</f>
        <v>0</v>
      </c>
      <c r="C478" s="78">
        <f>'Balance N-1'!K481</f>
        <v>0</v>
      </c>
      <c r="D478" s="78">
        <f>'Balance N-1'!L481</f>
        <v>0</v>
      </c>
      <c r="E478" s="78">
        <f>'Balance N-1'!M481</f>
        <v>0</v>
      </c>
      <c r="F478" s="78">
        <f>'Balance N-1'!N481</f>
        <v>0</v>
      </c>
      <c r="G478" s="78">
        <f>'Balance N-1'!O481</f>
        <v>0</v>
      </c>
      <c r="H478" s="78">
        <f>'Balance N-1'!P481</f>
        <v>0</v>
      </c>
      <c r="I478" s="79">
        <f t="shared" si="7"/>
        <v>0</v>
      </c>
    </row>
    <row r="479" spans="1:9" ht="15.6">
      <c r="A479" s="85">
        <f>'Balance N-1'!I482</f>
        <v>0</v>
      </c>
      <c r="B479" s="75">
        <f>'Balance N-1'!J482</f>
        <v>0</v>
      </c>
      <c r="C479" s="78">
        <f>'Balance N-1'!K482</f>
        <v>0</v>
      </c>
      <c r="D479" s="78">
        <f>'Balance N-1'!L482</f>
        <v>0</v>
      </c>
      <c r="E479" s="78">
        <f>'Balance N-1'!M482</f>
        <v>0</v>
      </c>
      <c r="F479" s="78">
        <f>'Balance N-1'!N482</f>
        <v>0</v>
      </c>
      <c r="G479" s="78">
        <f>'Balance N-1'!O482</f>
        <v>0</v>
      </c>
      <c r="H479" s="78">
        <f>'Balance N-1'!P482</f>
        <v>0</v>
      </c>
      <c r="I479" s="79">
        <f t="shared" si="7"/>
        <v>0</v>
      </c>
    </row>
    <row r="480" spans="1:9" ht="15.6">
      <c r="A480" s="85">
        <f>'Balance N-1'!I483</f>
        <v>0</v>
      </c>
      <c r="B480" s="75">
        <f>'Balance N-1'!J483</f>
        <v>0</v>
      </c>
      <c r="C480" s="78">
        <f>'Balance N-1'!K483</f>
        <v>0</v>
      </c>
      <c r="D480" s="78">
        <f>'Balance N-1'!L483</f>
        <v>0</v>
      </c>
      <c r="E480" s="78">
        <f>'Balance N-1'!M483</f>
        <v>0</v>
      </c>
      <c r="F480" s="78">
        <f>'Balance N-1'!N483</f>
        <v>0</v>
      </c>
      <c r="G480" s="78">
        <f>'Balance N-1'!O483</f>
        <v>0</v>
      </c>
      <c r="H480" s="78">
        <f>'Balance N-1'!P483</f>
        <v>0</v>
      </c>
      <c r="I480" s="79">
        <f t="shared" si="7"/>
        <v>0</v>
      </c>
    </row>
    <row r="481" spans="1:9" ht="15.6">
      <c r="A481" s="85">
        <f>'Balance N-1'!I484</f>
        <v>0</v>
      </c>
      <c r="B481" s="75">
        <f>'Balance N-1'!J484</f>
        <v>0</v>
      </c>
      <c r="C481" s="78">
        <f>'Balance N-1'!K484</f>
        <v>0</v>
      </c>
      <c r="D481" s="78">
        <f>'Balance N-1'!L484</f>
        <v>0</v>
      </c>
      <c r="E481" s="78">
        <f>'Balance N-1'!M484</f>
        <v>0</v>
      </c>
      <c r="F481" s="78">
        <f>'Balance N-1'!N484</f>
        <v>0</v>
      </c>
      <c r="G481" s="78">
        <f>'Balance N-1'!O484</f>
        <v>0</v>
      </c>
      <c r="H481" s="78">
        <f>'Balance N-1'!P484</f>
        <v>0</v>
      </c>
      <c r="I481" s="79">
        <f t="shared" si="7"/>
        <v>0</v>
      </c>
    </row>
    <row r="482" spans="1:9" ht="15.6">
      <c r="A482" s="85">
        <f>'Balance N-1'!I485</f>
        <v>0</v>
      </c>
      <c r="B482" s="75">
        <f>'Balance N-1'!J485</f>
        <v>0</v>
      </c>
      <c r="C482" s="78">
        <f>'Balance N-1'!K485</f>
        <v>0</v>
      </c>
      <c r="D482" s="78">
        <f>'Balance N-1'!L485</f>
        <v>0</v>
      </c>
      <c r="E482" s="78">
        <f>'Balance N-1'!M485</f>
        <v>0</v>
      </c>
      <c r="F482" s="78">
        <f>'Balance N-1'!N485</f>
        <v>0</v>
      </c>
      <c r="G482" s="78">
        <f>'Balance N-1'!O485</f>
        <v>0</v>
      </c>
      <c r="H482" s="78">
        <f>'Balance N-1'!P485</f>
        <v>0</v>
      </c>
      <c r="I482" s="79">
        <f t="shared" si="7"/>
        <v>0</v>
      </c>
    </row>
    <row r="483" spans="1:9" ht="15.6">
      <c r="A483" s="85">
        <f>'Balance N-1'!I486</f>
        <v>0</v>
      </c>
      <c r="B483" s="75">
        <f>'Balance N-1'!J486</f>
        <v>0</v>
      </c>
      <c r="C483" s="78">
        <f>'Balance N-1'!K486</f>
        <v>0</v>
      </c>
      <c r="D483" s="78">
        <f>'Balance N-1'!L486</f>
        <v>0</v>
      </c>
      <c r="E483" s="78">
        <f>'Balance N-1'!M486</f>
        <v>0</v>
      </c>
      <c r="F483" s="78">
        <f>'Balance N-1'!N486</f>
        <v>0</v>
      </c>
      <c r="G483" s="78">
        <f>'Balance N-1'!O486</f>
        <v>0</v>
      </c>
      <c r="H483" s="78">
        <f>'Balance N-1'!P486</f>
        <v>0</v>
      </c>
      <c r="I483" s="79">
        <f t="shared" si="7"/>
        <v>0</v>
      </c>
    </row>
    <row r="484" spans="1:9" ht="15.6">
      <c r="A484" s="85">
        <f>'Balance N-1'!I487</f>
        <v>0</v>
      </c>
      <c r="B484" s="75">
        <f>'Balance N-1'!J487</f>
        <v>0</v>
      </c>
      <c r="C484" s="78">
        <f>'Balance N-1'!K487</f>
        <v>0</v>
      </c>
      <c r="D484" s="78">
        <f>'Balance N-1'!L487</f>
        <v>0</v>
      </c>
      <c r="E484" s="78">
        <f>'Balance N-1'!M487</f>
        <v>0</v>
      </c>
      <c r="F484" s="78">
        <f>'Balance N-1'!N487</f>
        <v>0</v>
      </c>
      <c r="G484" s="78">
        <f>'Balance N-1'!O487</f>
        <v>0</v>
      </c>
      <c r="H484" s="78">
        <f>'Balance N-1'!P487</f>
        <v>0</v>
      </c>
      <c r="I484" s="79">
        <f t="shared" si="7"/>
        <v>0</v>
      </c>
    </row>
    <row r="485" spans="1:9" ht="15.6">
      <c r="A485" s="85">
        <f>'Balance N-1'!I488</f>
        <v>0</v>
      </c>
      <c r="B485" s="75">
        <f>'Balance N-1'!J488</f>
        <v>0</v>
      </c>
      <c r="C485" s="78">
        <f>'Balance N-1'!K488</f>
        <v>0</v>
      </c>
      <c r="D485" s="78">
        <f>'Balance N-1'!L488</f>
        <v>0</v>
      </c>
      <c r="E485" s="78">
        <f>'Balance N-1'!M488</f>
        <v>0</v>
      </c>
      <c r="F485" s="78">
        <f>'Balance N-1'!N488</f>
        <v>0</v>
      </c>
      <c r="G485" s="78">
        <f>'Balance N-1'!O488</f>
        <v>0</v>
      </c>
      <c r="H485" s="78">
        <f>'Balance N-1'!P488</f>
        <v>0</v>
      </c>
      <c r="I485" s="79">
        <f t="shared" si="7"/>
        <v>0</v>
      </c>
    </row>
    <row r="486" spans="1:9" ht="15.6">
      <c r="A486" s="85">
        <f>'Balance N-1'!I489</f>
        <v>0</v>
      </c>
      <c r="B486" s="75">
        <f>'Balance N-1'!J489</f>
        <v>0</v>
      </c>
      <c r="C486" s="78">
        <f>'Balance N-1'!K489</f>
        <v>0</v>
      </c>
      <c r="D486" s="78">
        <f>'Balance N-1'!L489</f>
        <v>0</v>
      </c>
      <c r="E486" s="78">
        <f>'Balance N-1'!M489</f>
        <v>0</v>
      </c>
      <c r="F486" s="78">
        <f>'Balance N-1'!N489</f>
        <v>0</v>
      </c>
      <c r="G486" s="78">
        <f>'Balance N-1'!O489</f>
        <v>0</v>
      </c>
      <c r="H486" s="78">
        <f>'Balance N-1'!P489</f>
        <v>0</v>
      </c>
      <c r="I486" s="79">
        <f t="shared" si="7"/>
        <v>0</v>
      </c>
    </row>
    <row r="487" spans="1:9" ht="15.6">
      <c r="A487" s="85">
        <f>'Balance N-1'!I490</f>
        <v>0</v>
      </c>
      <c r="B487" s="75">
        <f>'Balance N-1'!J490</f>
        <v>0</v>
      </c>
      <c r="C487" s="78">
        <f>'Balance N-1'!K490</f>
        <v>0</v>
      </c>
      <c r="D487" s="78">
        <f>'Balance N-1'!L490</f>
        <v>0</v>
      </c>
      <c r="E487" s="78">
        <f>'Balance N-1'!M490</f>
        <v>0</v>
      </c>
      <c r="F487" s="78">
        <f>'Balance N-1'!N490</f>
        <v>0</v>
      </c>
      <c r="G487" s="78">
        <f>'Balance N-1'!O490</f>
        <v>0</v>
      </c>
      <c r="H487" s="78">
        <f>'Balance N-1'!P490</f>
        <v>0</v>
      </c>
      <c r="I487" s="79">
        <f t="shared" si="7"/>
        <v>0</v>
      </c>
    </row>
    <row r="488" spans="1:9" ht="15.6">
      <c r="A488" s="85">
        <f>'Balance N-1'!I491</f>
        <v>0</v>
      </c>
      <c r="B488" s="75">
        <f>'Balance N-1'!J491</f>
        <v>0</v>
      </c>
      <c r="C488" s="78">
        <f>'Balance N-1'!K491</f>
        <v>0</v>
      </c>
      <c r="D488" s="78">
        <f>'Balance N-1'!L491</f>
        <v>0</v>
      </c>
      <c r="E488" s="78">
        <f>'Balance N-1'!M491</f>
        <v>0</v>
      </c>
      <c r="F488" s="78">
        <f>'Balance N-1'!N491</f>
        <v>0</v>
      </c>
      <c r="G488" s="78">
        <f>'Balance N-1'!O491</f>
        <v>0</v>
      </c>
      <c r="H488" s="78">
        <f>'Balance N-1'!P491</f>
        <v>0</v>
      </c>
      <c r="I488" s="79">
        <f t="shared" si="7"/>
        <v>0</v>
      </c>
    </row>
    <row r="489" spans="1:9" ht="15.6">
      <c r="A489" s="85">
        <f>'Balance N-1'!I492</f>
        <v>0</v>
      </c>
      <c r="B489" s="75">
        <f>'Balance N-1'!J492</f>
        <v>0</v>
      </c>
      <c r="C489" s="78">
        <f>'Balance N-1'!K492</f>
        <v>0</v>
      </c>
      <c r="D489" s="78">
        <f>'Balance N-1'!L492</f>
        <v>0</v>
      </c>
      <c r="E489" s="78">
        <f>'Balance N-1'!M492</f>
        <v>0</v>
      </c>
      <c r="F489" s="78">
        <f>'Balance N-1'!N492</f>
        <v>0</v>
      </c>
      <c r="G489" s="78">
        <f>'Balance N-1'!O492</f>
        <v>0</v>
      </c>
      <c r="H489" s="78">
        <f>'Balance N-1'!P492</f>
        <v>0</v>
      </c>
      <c r="I489" s="79">
        <f t="shared" si="7"/>
        <v>0</v>
      </c>
    </row>
    <row r="490" spans="1:9" ht="15.6">
      <c r="A490" s="85">
        <f>'Balance N-1'!I493</f>
        <v>0</v>
      </c>
      <c r="B490" s="75">
        <f>'Balance N-1'!J493</f>
        <v>0</v>
      </c>
      <c r="C490" s="78">
        <f>'Balance N-1'!K493</f>
        <v>0</v>
      </c>
      <c r="D490" s="78">
        <f>'Balance N-1'!L493</f>
        <v>0</v>
      </c>
      <c r="E490" s="78">
        <f>'Balance N-1'!M493</f>
        <v>0</v>
      </c>
      <c r="F490" s="78">
        <f>'Balance N-1'!N493</f>
        <v>0</v>
      </c>
      <c r="G490" s="78">
        <f>'Balance N-1'!O493</f>
        <v>0</v>
      </c>
      <c r="H490" s="78">
        <f>'Balance N-1'!P493</f>
        <v>0</v>
      </c>
      <c r="I490" s="79">
        <f t="shared" si="7"/>
        <v>0</v>
      </c>
    </row>
    <row r="491" spans="1:9" ht="15.6">
      <c r="A491" s="85">
        <f>'Balance N-1'!I494</f>
        <v>0</v>
      </c>
      <c r="B491" s="75">
        <f>'Balance N-1'!J494</f>
        <v>0</v>
      </c>
      <c r="C491" s="78">
        <f>'Balance N-1'!K494</f>
        <v>0</v>
      </c>
      <c r="D491" s="78">
        <f>'Balance N-1'!L494</f>
        <v>0</v>
      </c>
      <c r="E491" s="78">
        <f>'Balance N-1'!M494</f>
        <v>0</v>
      </c>
      <c r="F491" s="78">
        <f>'Balance N-1'!N494</f>
        <v>0</v>
      </c>
      <c r="G491" s="78">
        <f>'Balance N-1'!O494</f>
        <v>0</v>
      </c>
      <c r="H491" s="78">
        <f>'Balance N-1'!P494</f>
        <v>0</v>
      </c>
      <c r="I491" s="79">
        <f t="shared" si="7"/>
        <v>0</v>
      </c>
    </row>
    <row r="492" spans="1:9" ht="15.6">
      <c r="A492" s="85">
        <f>'Balance N-1'!I495</f>
        <v>0</v>
      </c>
      <c r="B492" s="75">
        <f>'Balance N-1'!J495</f>
        <v>0</v>
      </c>
      <c r="C492" s="78">
        <f>'Balance N-1'!K495</f>
        <v>0</v>
      </c>
      <c r="D492" s="78">
        <f>'Balance N-1'!L495</f>
        <v>0</v>
      </c>
      <c r="E492" s="78">
        <f>'Balance N-1'!M495</f>
        <v>0</v>
      </c>
      <c r="F492" s="78">
        <f>'Balance N-1'!N495</f>
        <v>0</v>
      </c>
      <c r="G492" s="78">
        <f>'Balance N-1'!O495</f>
        <v>0</v>
      </c>
      <c r="H492" s="78">
        <f>'Balance N-1'!P495</f>
        <v>0</v>
      </c>
      <c r="I492" s="79">
        <f t="shared" si="7"/>
        <v>0</v>
      </c>
    </row>
    <row r="493" spans="1:9" ht="15.6">
      <c r="A493" s="85">
        <f>'Balance N-1'!I496</f>
        <v>0</v>
      </c>
      <c r="B493" s="75">
        <f>'Balance N-1'!J496</f>
        <v>0</v>
      </c>
      <c r="C493" s="78">
        <f>'Balance N-1'!K496</f>
        <v>0</v>
      </c>
      <c r="D493" s="78">
        <f>'Balance N-1'!L496</f>
        <v>0</v>
      </c>
      <c r="E493" s="78">
        <f>'Balance N-1'!M496</f>
        <v>0</v>
      </c>
      <c r="F493" s="78">
        <f>'Balance N-1'!N496</f>
        <v>0</v>
      </c>
      <c r="G493" s="78">
        <f>'Balance N-1'!O496</f>
        <v>0</v>
      </c>
      <c r="H493" s="78">
        <f>'Balance N-1'!P496</f>
        <v>0</v>
      </c>
      <c r="I493" s="79">
        <f t="shared" si="7"/>
        <v>0</v>
      </c>
    </row>
    <row r="494" spans="1:9" ht="15.6">
      <c r="A494" s="85">
        <f>'Balance N-1'!I497</f>
        <v>0</v>
      </c>
      <c r="B494" s="75">
        <f>'Balance N-1'!J497</f>
        <v>0</v>
      </c>
      <c r="C494" s="78">
        <f>'Balance N-1'!K497</f>
        <v>0</v>
      </c>
      <c r="D494" s="78">
        <f>'Balance N-1'!L497</f>
        <v>0</v>
      </c>
      <c r="E494" s="78">
        <f>'Balance N-1'!M497</f>
        <v>0</v>
      </c>
      <c r="F494" s="78">
        <f>'Balance N-1'!N497</f>
        <v>0</v>
      </c>
      <c r="G494" s="78">
        <f>'Balance N-1'!O497</f>
        <v>0</v>
      </c>
      <c r="H494" s="78">
        <f>'Balance N-1'!P497</f>
        <v>0</v>
      </c>
      <c r="I494" s="79">
        <f t="shared" si="7"/>
        <v>0</v>
      </c>
    </row>
    <row r="495" spans="1:9" ht="15.6">
      <c r="A495" s="85">
        <f>'Balance N-1'!I498</f>
        <v>0</v>
      </c>
      <c r="B495" s="75">
        <f>'Balance N-1'!J498</f>
        <v>0</v>
      </c>
      <c r="C495" s="78">
        <f>'Balance N-1'!K498</f>
        <v>0</v>
      </c>
      <c r="D495" s="78">
        <f>'Balance N-1'!L498</f>
        <v>0</v>
      </c>
      <c r="E495" s="78">
        <f>'Balance N-1'!M498</f>
        <v>0</v>
      </c>
      <c r="F495" s="78">
        <f>'Balance N-1'!N498</f>
        <v>0</v>
      </c>
      <c r="G495" s="78">
        <f>'Balance N-1'!O498</f>
        <v>0</v>
      </c>
      <c r="H495" s="78">
        <f>'Balance N-1'!P498</f>
        <v>0</v>
      </c>
      <c r="I495" s="79">
        <f t="shared" si="7"/>
        <v>0</v>
      </c>
    </row>
    <row r="496" spans="1:9" ht="15.6">
      <c r="A496" s="85">
        <f>'Balance N-1'!I499</f>
        <v>0</v>
      </c>
      <c r="B496" s="75">
        <f>'Balance N-1'!J499</f>
        <v>0</v>
      </c>
      <c r="C496" s="78">
        <f>'Balance N-1'!K499</f>
        <v>0</v>
      </c>
      <c r="D496" s="78">
        <f>'Balance N-1'!L499</f>
        <v>0</v>
      </c>
      <c r="E496" s="78">
        <f>'Balance N-1'!M499</f>
        <v>0</v>
      </c>
      <c r="F496" s="78">
        <f>'Balance N-1'!N499</f>
        <v>0</v>
      </c>
      <c r="G496" s="78">
        <f>'Balance N-1'!O499</f>
        <v>0</v>
      </c>
      <c r="H496" s="78">
        <f>'Balance N-1'!P499</f>
        <v>0</v>
      </c>
      <c r="I496" s="79">
        <f t="shared" si="7"/>
        <v>0</v>
      </c>
    </row>
    <row r="497" spans="1:9" ht="15.6">
      <c r="A497" s="85">
        <f>'Balance N-1'!I500</f>
        <v>0</v>
      </c>
      <c r="B497" s="75">
        <f>'Balance N-1'!J500</f>
        <v>0</v>
      </c>
      <c r="C497" s="78">
        <f>'Balance N-1'!K500</f>
        <v>0</v>
      </c>
      <c r="D497" s="78">
        <f>'Balance N-1'!L500</f>
        <v>0</v>
      </c>
      <c r="E497" s="78">
        <f>'Balance N-1'!M500</f>
        <v>0</v>
      </c>
      <c r="F497" s="78">
        <f>'Balance N-1'!N500</f>
        <v>0</v>
      </c>
      <c r="G497" s="78">
        <f>'Balance N-1'!O500</f>
        <v>0</v>
      </c>
      <c r="H497" s="78">
        <f>'Balance N-1'!P500</f>
        <v>0</v>
      </c>
      <c r="I497" s="79">
        <f t="shared" si="7"/>
        <v>0</v>
      </c>
    </row>
    <row r="498" spans="1:9" ht="15.6">
      <c r="A498" s="85">
        <f>'Balance N-1'!I501</f>
        <v>0</v>
      </c>
      <c r="B498" s="75">
        <f>'Balance N-1'!J501</f>
        <v>0</v>
      </c>
      <c r="C498" s="78">
        <f>'Balance N-1'!K501</f>
        <v>0</v>
      </c>
      <c r="D498" s="78">
        <f>'Balance N-1'!L501</f>
        <v>0</v>
      </c>
      <c r="E498" s="78">
        <f>'Balance N-1'!M501</f>
        <v>0</v>
      </c>
      <c r="F498" s="78">
        <f>'Balance N-1'!N501</f>
        <v>0</v>
      </c>
      <c r="G498" s="78">
        <f>'Balance N-1'!O501</f>
        <v>0</v>
      </c>
      <c r="H498" s="78">
        <f>'Balance N-1'!P501</f>
        <v>0</v>
      </c>
      <c r="I498" s="79">
        <f t="shared" si="7"/>
        <v>0</v>
      </c>
    </row>
    <row r="499" spans="1:9" ht="15.6">
      <c r="A499" s="85">
        <f>'Balance N-1'!I502</f>
        <v>0</v>
      </c>
      <c r="B499" s="75">
        <f>'Balance N-1'!J502</f>
        <v>0</v>
      </c>
      <c r="C499" s="78">
        <f>'Balance N-1'!K502</f>
        <v>0</v>
      </c>
      <c r="D499" s="78">
        <f>'Balance N-1'!L502</f>
        <v>0</v>
      </c>
      <c r="E499" s="78">
        <f>'Balance N-1'!M502</f>
        <v>0</v>
      </c>
      <c r="F499" s="78">
        <f>'Balance N-1'!N502</f>
        <v>0</v>
      </c>
      <c r="G499" s="78">
        <f>'Balance N-1'!O502</f>
        <v>0</v>
      </c>
      <c r="H499" s="78">
        <f>'Balance N-1'!P502</f>
        <v>0</v>
      </c>
      <c r="I499" s="79">
        <f t="shared" si="7"/>
        <v>0</v>
      </c>
    </row>
    <row r="500" spans="1:9" ht="15.6">
      <c r="A500" s="85">
        <f>'Balance N-1'!I503</f>
        <v>0</v>
      </c>
      <c r="B500" s="75">
        <f>'Balance N-1'!J503</f>
        <v>0</v>
      </c>
      <c r="C500" s="78">
        <f>'Balance N-1'!K503</f>
        <v>0</v>
      </c>
      <c r="D500" s="78">
        <f>'Balance N-1'!L503</f>
        <v>0</v>
      </c>
      <c r="E500" s="78">
        <f>'Balance N-1'!M503</f>
        <v>0</v>
      </c>
      <c r="F500" s="78">
        <f>'Balance N-1'!N503</f>
        <v>0</v>
      </c>
      <c r="G500" s="78">
        <f>'Balance N-1'!O503</f>
        <v>0</v>
      </c>
      <c r="H500" s="78">
        <f>'Balance N-1'!P503</f>
        <v>0</v>
      </c>
      <c r="I500" s="79">
        <f t="shared" si="7"/>
        <v>0</v>
      </c>
    </row>
    <row r="501" spans="1:9" ht="15.6">
      <c r="A501" s="85">
        <f>'Balance N-1'!I504</f>
        <v>0</v>
      </c>
      <c r="B501" s="75">
        <f>'Balance N-1'!J504</f>
        <v>0</v>
      </c>
      <c r="C501" s="78">
        <f>'Balance N-1'!K504</f>
        <v>0</v>
      </c>
      <c r="D501" s="78">
        <f>'Balance N-1'!L504</f>
        <v>0</v>
      </c>
      <c r="E501" s="78">
        <f>'Balance N-1'!M504</f>
        <v>0</v>
      </c>
      <c r="F501" s="78">
        <f>'Balance N-1'!N504</f>
        <v>0</v>
      </c>
      <c r="G501" s="78">
        <f>'Balance N-1'!O504</f>
        <v>0</v>
      </c>
      <c r="H501" s="78">
        <f>'Balance N-1'!P504</f>
        <v>0</v>
      </c>
      <c r="I501" s="79">
        <f t="shared" si="7"/>
        <v>0</v>
      </c>
    </row>
    <row r="502" spans="1:9" ht="15.6">
      <c r="A502" s="85">
        <f>'Balance N-1'!I505</f>
        <v>0</v>
      </c>
      <c r="B502" s="75">
        <f>'Balance N-1'!J505</f>
        <v>0</v>
      </c>
      <c r="C502" s="78">
        <f>'Balance N-1'!K505</f>
        <v>0</v>
      </c>
      <c r="D502" s="78">
        <f>'Balance N-1'!L505</f>
        <v>0</v>
      </c>
      <c r="E502" s="78">
        <f>'Balance N-1'!M505</f>
        <v>0</v>
      </c>
      <c r="F502" s="78">
        <f>'Balance N-1'!N505</f>
        <v>0</v>
      </c>
      <c r="G502" s="78">
        <f>'Balance N-1'!O505</f>
        <v>0</v>
      </c>
      <c r="H502" s="78">
        <f>'Balance N-1'!P505</f>
        <v>0</v>
      </c>
      <c r="I502" s="79">
        <f t="shared" si="7"/>
        <v>0</v>
      </c>
    </row>
    <row r="503" spans="1:9" ht="15.6">
      <c r="A503" s="85">
        <f>'Balance N-1'!I506</f>
        <v>0</v>
      </c>
      <c r="B503" s="75">
        <f>'Balance N-1'!J506</f>
        <v>0</v>
      </c>
      <c r="C503" s="78">
        <f>'Balance N-1'!K506</f>
        <v>0</v>
      </c>
      <c r="D503" s="78">
        <f>'Balance N-1'!L506</f>
        <v>0</v>
      </c>
      <c r="E503" s="78">
        <f>'Balance N-1'!M506</f>
        <v>0</v>
      </c>
      <c r="F503" s="78">
        <f>'Balance N-1'!N506</f>
        <v>0</v>
      </c>
      <c r="G503" s="78">
        <f>'Balance N-1'!O506</f>
        <v>0</v>
      </c>
      <c r="H503" s="78">
        <f>'Balance N-1'!P506</f>
        <v>0</v>
      </c>
      <c r="I503" s="79">
        <f t="shared" si="7"/>
        <v>0</v>
      </c>
    </row>
    <row r="504" spans="1:9" ht="15.6">
      <c r="A504" s="85">
        <f>'Balance N-1'!I507</f>
        <v>0</v>
      </c>
      <c r="B504" s="75">
        <f>'Balance N-1'!J507</f>
        <v>0</v>
      </c>
      <c r="C504" s="78">
        <f>'Balance N-1'!K507</f>
        <v>0</v>
      </c>
      <c r="D504" s="78">
        <f>'Balance N-1'!L507</f>
        <v>0</v>
      </c>
      <c r="E504" s="78">
        <f>'Balance N-1'!M507</f>
        <v>0</v>
      </c>
      <c r="F504" s="78">
        <f>'Balance N-1'!N507</f>
        <v>0</v>
      </c>
      <c r="G504" s="78">
        <f>'Balance N-1'!O507</f>
        <v>0</v>
      </c>
      <c r="H504" s="78">
        <f>'Balance N-1'!P507</f>
        <v>0</v>
      </c>
      <c r="I504" s="79">
        <f t="shared" si="7"/>
        <v>0</v>
      </c>
    </row>
    <row r="505" spans="1:9" ht="15.6">
      <c r="A505" s="85">
        <f>'Balance N-1'!I508</f>
        <v>0</v>
      </c>
      <c r="B505" s="75">
        <f>'Balance N-1'!J508</f>
        <v>0</v>
      </c>
      <c r="C505" s="78">
        <f>'Balance N-1'!K508</f>
        <v>0</v>
      </c>
      <c r="D505" s="78">
        <f>'Balance N-1'!L508</f>
        <v>0</v>
      </c>
      <c r="E505" s="78">
        <f>'Balance N-1'!M508</f>
        <v>0</v>
      </c>
      <c r="F505" s="78">
        <f>'Balance N-1'!N508</f>
        <v>0</v>
      </c>
      <c r="G505" s="78">
        <f>'Balance N-1'!O508</f>
        <v>0</v>
      </c>
      <c r="H505" s="78">
        <f>'Balance N-1'!P508</f>
        <v>0</v>
      </c>
      <c r="I505" s="79">
        <f t="shared" si="7"/>
        <v>0</v>
      </c>
    </row>
    <row r="506" spans="1:9" ht="15.6">
      <c r="A506" s="85">
        <f>'Balance N-1'!I509</f>
        <v>0</v>
      </c>
      <c r="B506" s="75">
        <f>'Balance N-1'!J509</f>
        <v>0</v>
      </c>
      <c r="C506" s="78">
        <f>'Balance N-1'!K509</f>
        <v>0</v>
      </c>
      <c r="D506" s="78">
        <f>'Balance N-1'!L509</f>
        <v>0</v>
      </c>
      <c r="E506" s="78">
        <f>'Balance N-1'!M509</f>
        <v>0</v>
      </c>
      <c r="F506" s="78">
        <f>'Balance N-1'!N509</f>
        <v>0</v>
      </c>
      <c r="G506" s="78">
        <f>'Balance N-1'!O509</f>
        <v>0</v>
      </c>
      <c r="H506" s="78">
        <f>'Balance N-1'!P509</f>
        <v>0</v>
      </c>
      <c r="I506" s="79">
        <f t="shared" si="7"/>
        <v>0</v>
      </c>
    </row>
    <row r="507" spans="1:9" ht="15.6">
      <c r="A507" s="85">
        <f>'Balance N-1'!I510</f>
        <v>0</v>
      </c>
      <c r="B507" s="75">
        <f>'Balance N-1'!J510</f>
        <v>0</v>
      </c>
      <c r="C507" s="78">
        <f>'Balance N-1'!K510</f>
        <v>0</v>
      </c>
      <c r="D507" s="78">
        <f>'Balance N-1'!L510</f>
        <v>0</v>
      </c>
      <c r="E507" s="78">
        <f>'Balance N-1'!M510</f>
        <v>0</v>
      </c>
      <c r="F507" s="78">
        <f>'Balance N-1'!N510</f>
        <v>0</v>
      </c>
      <c r="G507" s="78">
        <f>'Balance N-1'!O510</f>
        <v>0</v>
      </c>
      <c r="H507" s="78">
        <f>'Balance N-1'!P510</f>
        <v>0</v>
      </c>
      <c r="I507" s="79">
        <f t="shared" si="7"/>
        <v>0</v>
      </c>
    </row>
    <row r="508" spans="1:9" ht="15.6">
      <c r="A508" s="85">
        <f>'Balance N-1'!I511</f>
        <v>0</v>
      </c>
      <c r="B508" s="75">
        <f>'Balance N-1'!J511</f>
        <v>0</v>
      </c>
      <c r="C508" s="78">
        <f>'Balance N-1'!K511</f>
        <v>0</v>
      </c>
      <c r="D508" s="78">
        <f>'Balance N-1'!L511</f>
        <v>0</v>
      </c>
      <c r="E508" s="78">
        <f>'Balance N-1'!M511</f>
        <v>0</v>
      </c>
      <c r="F508" s="78">
        <f>'Balance N-1'!N511</f>
        <v>0</v>
      </c>
      <c r="G508" s="78">
        <f>'Balance N-1'!O511</f>
        <v>0</v>
      </c>
      <c r="H508" s="78">
        <f>'Balance N-1'!P511</f>
        <v>0</v>
      </c>
      <c r="I508" s="79">
        <f t="shared" si="7"/>
        <v>0</v>
      </c>
    </row>
    <row r="509" spans="1:9" ht="15.6">
      <c r="A509" s="85">
        <f>'Balance N-1'!I512</f>
        <v>0</v>
      </c>
      <c r="B509" s="75">
        <f>'Balance N-1'!J512</f>
        <v>0</v>
      </c>
      <c r="C509" s="78">
        <f>'Balance N-1'!K512</f>
        <v>0</v>
      </c>
      <c r="D509" s="78">
        <f>'Balance N-1'!L512</f>
        <v>0</v>
      </c>
      <c r="E509" s="78">
        <f>'Balance N-1'!M512</f>
        <v>0</v>
      </c>
      <c r="F509" s="78">
        <f>'Balance N-1'!N512</f>
        <v>0</v>
      </c>
      <c r="G509" s="78">
        <f>'Balance N-1'!O512</f>
        <v>0</v>
      </c>
      <c r="H509" s="78">
        <f>'Balance N-1'!P512</f>
        <v>0</v>
      </c>
      <c r="I509" s="79">
        <f t="shared" si="7"/>
        <v>0</v>
      </c>
    </row>
    <row r="510" spans="1:9" ht="15.6">
      <c r="A510" s="85">
        <f>'Balance N-1'!I513</f>
        <v>0</v>
      </c>
      <c r="B510" s="75">
        <f>'Balance N-1'!J513</f>
        <v>0</v>
      </c>
      <c r="C510" s="78">
        <f>'Balance N-1'!K513</f>
        <v>0</v>
      </c>
      <c r="D510" s="78">
        <f>'Balance N-1'!L513</f>
        <v>0</v>
      </c>
      <c r="E510" s="78">
        <f>'Balance N-1'!M513</f>
        <v>0</v>
      </c>
      <c r="F510" s="78">
        <f>'Balance N-1'!N513</f>
        <v>0</v>
      </c>
      <c r="G510" s="78">
        <f>'Balance N-1'!O513</f>
        <v>0</v>
      </c>
      <c r="H510" s="78">
        <f>'Balance N-1'!P513</f>
        <v>0</v>
      </c>
      <c r="I510" s="79">
        <f t="shared" si="7"/>
        <v>0</v>
      </c>
    </row>
    <row r="511" spans="1:9" ht="15.6">
      <c r="A511" s="85">
        <f>'Balance N-1'!I514</f>
        <v>0</v>
      </c>
      <c r="B511" s="75">
        <f>'Balance N-1'!J514</f>
        <v>0</v>
      </c>
      <c r="C511" s="78">
        <f>'Balance N-1'!K514</f>
        <v>0</v>
      </c>
      <c r="D511" s="78">
        <f>'Balance N-1'!L514</f>
        <v>0</v>
      </c>
      <c r="E511" s="78">
        <f>'Balance N-1'!M514</f>
        <v>0</v>
      </c>
      <c r="F511" s="78">
        <f>'Balance N-1'!N514</f>
        <v>0</v>
      </c>
      <c r="G511" s="78">
        <f>'Balance N-1'!O514</f>
        <v>0</v>
      </c>
      <c r="H511" s="78">
        <f>'Balance N-1'!P514</f>
        <v>0</v>
      </c>
      <c r="I511" s="79">
        <f t="shared" si="7"/>
        <v>0</v>
      </c>
    </row>
    <row r="512" spans="1:9" ht="15.6">
      <c r="A512" s="85">
        <f>'Balance N-1'!I515</f>
        <v>0</v>
      </c>
      <c r="B512" s="75">
        <f>'Balance N-1'!J515</f>
        <v>0</v>
      </c>
      <c r="C512" s="78">
        <f>'Balance N-1'!K515</f>
        <v>0</v>
      </c>
      <c r="D512" s="78">
        <f>'Balance N-1'!L515</f>
        <v>0</v>
      </c>
      <c r="E512" s="78">
        <f>'Balance N-1'!M515</f>
        <v>0</v>
      </c>
      <c r="F512" s="78">
        <f>'Balance N-1'!N515</f>
        <v>0</v>
      </c>
      <c r="G512" s="78">
        <f>'Balance N-1'!O515</f>
        <v>0</v>
      </c>
      <c r="H512" s="78">
        <f>'Balance N-1'!P515</f>
        <v>0</v>
      </c>
      <c r="I512" s="79">
        <f t="shared" si="7"/>
        <v>0</v>
      </c>
    </row>
    <row r="513" spans="1:9" ht="15.6">
      <c r="A513" s="85">
        <f>'Balance N-1'!I516</f>
        <v>0</v>
      </c>
      <c r="B513" s="75">
        <f>'Balance N-1'!J516</f>
        <v>0</v>
      </c>
      <c r="C513" s="78">
        <f>'Balance N-1'!K516</f>
        <v>0</v>
      </c>
      <c r="D513" s="78">
        <f>'Balance N-1'!L516</f>
        <v>0</v>
      </c>
      <c r="E513" s="78">
        <f>'Balance N-1'!M516</f>
        <v>0</v>
      </c>
      <c r="F513" s="78">
        <f>'Balance N-1'!N516</f>
        <v>0</v>
      </c>
      <c r="G513" s="78">
        <f>'Balance N-1'!O516</f>
        <v>0</v>
      </c>
      <c r="H513" s="78">
        <f>'Balance N-1'!P516</f>
        <v>0</v>
      </c>
      <c r="I513" s="79">
        <f t="shared" si="7"/>
        <v>0</v>
      </c>
    </row>
    <row r="514" spans="1:9" ht="15.6">
      <c r="A514" s="85">
        <f>'Balance N-1'!I517</f>
        <v>0</v>
      </c>
      <c r="B514" s="75">
        <f>'Balance N-1'!J517</f>
        <v>0</v>
      </c>
      <c r="C514" s="78">
        <f>'Balance N-1'!K517</f>
        <v>0</v>
      </c>
      <c r="D514" s="78">
        <f>'Balance N-1'!L517</f>
        <v>0</v>
      </c>
      <c r="E514" s="78">
        <f>'Balance N-1'!M517</f>
        <v>0</v>
      </c>
      <c r="F514" s="78">
        <f>'Balance N-1'!N517</f>
        <v>0</v>
      </c>
      <c r="G514" s="78">
        <f>'Balance N-1'!O517</f>
        <v>0</v>
      </c>
      <c r="H514" s="78">
        <f>'Balance N-1'!P517</f>
        <v>0</v>
      </c>
      <c r="I514" s="79">
        <f t="shared" si="7"/>
        <v>0</v>
      </c>
    </row>
    <row r="515" spans="1:9" ht="15.6">
      <c r="A515" s="85">
        <f>'Balance N-1'!I518</f>
        <v>0</v>
      </c>
      <c r="B515" s="75">
        <f>'Balance N-1'!J518</f>
        <v>0</v>
      </c>
      <c r="C515" s="78">
        <f>'Balance N-1'!K518</f>
        <v>0</v>
      </c>
      <c r="D515" s="78">
        <f>'Balance N-1'!L518</f>
        <v>0</v>
      </c>
      <c r="E515" s="78">
        <f>'Balance N-1'!M518</f>
        <v>0</v>
      </c>
      <c r="F515" s="78">
        <f>'Balance N-1'!N518</f>
        <v>0</v>
      </c>
      <c r="G515" s="78">
        <f>'Balance N-1'!O518</f>
        <v>0</v>
      </c>
      <c r="H515" s="78">
        <f>'Balance N-1'!P518</f>
        <v>0</v>
      </c>
      <c r="I515" s="79">
        <f t="shared" ref="I515:I578" si="8">(C515-D515)+(E515-F515)-(G515-H515)</f>
        <v>0</v>
      </c>
    </row>
    <row r="516" spans="1:9" ht="15.6">
      <c r="A516" s="85">
        <f>'Balance N-1'!I519</f>
        <v>0</v>
      </c>
      <c r="B516" s="75">
        <f>'Balance N-1'!J519</f>
        <v>0</v>
      </c>
      <c r="C516" s="78">
        <f>'Balance N-1'!K519</f>
        <v>0</v>
      </c>
      <c r="D516" s="78">
        <f>'Balance N-1'!L519</f>
        <v>0</v>
      </c>
      <c r="E516" s="78">
        <f>'Balance N-1'!M519</f>
        <v>0</v>
      </c>
      <c r="F516" s="78">
        <f>'Balance N-1'!N519</f>
        <v>0</v>
      </c>
      <c r="G516" s="78">
        <f>'Balance N-1'!O519</f>
        <v>0</v>
      </c>
      <c r="H516" s="78">
        <f>'Balance N-1'!P519</f>
        <v>0</v>
      </c>
      <c r="I516" s="79">
        <f t="shared" si="8"/>
        <v>0</v>
      </c>
    </row>
    <row r="517" spans="1:9" ht="15.6">
      <c r="A517" s="85">
        <f>'Balance N-1'!I520</f>
        <v>0</v>
      </c>
      <c r="B517" s="75">
        <f>'Balance N-1'!J520</f>
        <v>0</v>
      </c>
      <c r="C517" s="78">
        <f>'Balance N-1'!K520</f>
        <v>0</v>
      </c>
      <c r="D517" s="78">
        <f>'Balance N-1'!L520</f>
        <v>0</v>
      </c>
      <c r="E517" s="78">
        <f>'Balance N-1'!M520</f>
        <v>0</v>
      </c>
      <c r="F517" s="78">
        <f>'Balance N-1'!N520</f>
        <v>0</v>
      </c>
      <c r="G517" s="78">
        <f>'Balance N-1'!O520</f>
        <v>0</v>
      </c>
      <c r="H517" s="78">
        <f>'Balance N-1'!P520</f>
        <v>0</v>
      </c>
      <c r="I517" s="79">
        <f t="shared" si="8"/>
        <v>0</v>
      </c>
    </row>
    <row r="518" spans="1:9" ht="15.6">
      <c r="A518" s="85">
        <f>'Balance N-1'!I521</f>
        <v>0</v>
      </c>
      <c r="B518" s="75">
        <f>'Balance N-1'!J521</f>
        <v>0</v>
      </c>
      <c r="C518" s="78">
        <f>'Balance N-1'!K521</f>
        <v>0</v>
      </c>
      <c r="D518" s="78">
        <f>'Balance N-1'!L521</f>
        <v>0</v>
      </c>
      <c r="E518" s="78">
        <f>'Balance N-1'!M521</f>
        <v>0</v>
      </c>
      <c r="F518" s="78">
        <f>'Balance N-1'!N521</f>
        <v>0</v>
      </c>
      <c r="G518" s="78">
        <f>'Balance N-1'!O521</f>
        <v>0</v>
      </c>
      <c r="H518" s="78">
        <f>'Balance N-1'!P521</f>
        <v>0</v>
      </c>
      <c r="I518" s="79">
        <f t="shared" si="8"/>
        <v>0</v>
      </c>
    </row>
    <row r="519" spans="1:9" ht="15.6">
      <c r="A519" s="85">
        <f>'Balance N-1'!I522</f>
        <v>0</v>
      </c>
      <c r="B519" s="75">
        <f>'Balance N-1'!J522</f>
        <v>0</v>
      </c>
      <c r="C519" s="78">
        <f>'Balance N-1'!K522</f>
        <v>0</v>
      </c>
      <c r="D519" s="78">
        <f>'Balance N-1'!L522</f>
        <v>0</v>
      </c>
      <c r="E519" s="78">
        <f>'Balance N-1'!M522</f>
        <v>0</v>
      </c>
      <c r="F519" s="78">
        <f>'Balance N-1'!N522</f>
        <v>0</v>
      </c>
      <c r="G519" s="78">
        <f>'Balance N-1'!O522</f>
        <v>0</v>
      </c>
      <c r="H519" s="78">
        <f>'Balance N-1'!P522</f>
        <v>0</v>
      </c>
      <c r="I519" s="79">
        <f t="shared" si="8"/>
        <v>0</v>
      </c>
    </row>
    <row r="520" spans="1:9" ht="15.6">
      <c r="A520" s="85">
        <f>'Balance N-1'!I523</f>
        <v>0</v>
      </c>
      <c r="B520" s="75">
        <f>'Balance N-1'!J523</f>
        <v>0</v>
      </c>
      <c r="C520" s="78">
        <f>'Balance N-1'!K523</f>
        <v>0</v>
      </c>
      <c r="D520" s="78">
        <f>'Balance N-1'!L523</f>
        <v>0</v>
      </c>
      <c r="E520" s="78">
        <f>'Balance N-1'!M523</f>
        <v>0</v>
      </c>
      <c r="F520" s="78">
        <f>'Balance N-1'!N523</f>
        <v>0</v>
      </c>
      <c r="G520" s="78">
        <f>'Balance N-1'!O523</f>
        <v>0</v>
      </c>
      <c r="H520" s="78">
        <f>'Balance N-1'!P523</f>
        <v>0</v>
      </c>
      <c r="I520" s="79">
        <f t="shared" si="8"/>
        <v>0</v>
      </c>
    </row>
    <row r="521" spans="1:9" ht="15.6">
      <c r="A521" s="85">
        <f>'Balance N-1'!I524</f>
        <v>0</v>
      </c>
      <c r="B521" s="75">
        <f>'Balance N-1'!J524</f>
        <v>0</v>
      </c>
      <c r="C521" s="78">
        <f>'Balance N-1'!K524</f>
        <v>0</v>
      </c>
      <c r="D521" s="78">
        <f>'Balance N-1'!L524</f>
        <v>0</v>
      </c>
      <c r="E521" s="78">
        <f>'Balance N-1'!M524</f>
        <v>0</v>
      </c>
      <c r="F521" s="78">
        <f>'Balance N-1'!N524</f>
        <v>0</v>
      </c>
      <c r="G521" s="78">
        <f>'Balance N-1'!O524</f>
        <v>0</v>
      </c>
      <c r="H521" s="78">
        <f>'Balance N-1'!P524</f>
        <v>0</v>
      </c>
      <c r="I521" s="79">
        <f t="shared" si="8"/>
        <v>0</v>
      </c>
    </row>
    <row r="522" spans="1:9" ht="15.6">
      <c r="A522" s="85">
        <f>'Balance N-1'!I525</f>
        <v>0</v>
      </c>
      <c r="B522" s="75">
        <f>'Balance N-1'!J525</f>
        <v>0</v>
      </c>
      <c r="C522" s="78">
        <f>'Balance N-1'!K525</f>
        <v>0</v>
      </c>
      <c r="D522" s="78">
        <f>'Balance N-1'!L525</f>
        <v>0</v>
      </c>
      <c r="E522" s="78">
        <f>'Balance N-1'!M525</f>
        <v>0</v>
      </c>
      <c r="F522" s="78">
        <f>'Balance N-1'!N525</f>
        <v>0</v>
      </c>
      <c r="G522" s="78">
        <f>'Balance N-1'!O525</f>
        <v>0</v>
      </c>
      <c r="H522" s="78">
        <f>'Balance N-1'!P525</f>
        <v>0</v>
      </c>
      <c r="I522" s="79">
        <f t="shared" si="8"/>
        <v>0</v>
      </c>
    </row>
    <row r="523" spans="1:9" ht="15.6">
      <c r="A523" s="85">
        <f>'Balance N-1'!I526</f>
        <v>0</v>
      </c>
      <c r="B523" s="75">
        <f>'Balance N-1'!J526</f>
        <v>0</v>
      </c>
      <c r="C523" s="78">
        <f>'Balance N-1'!K526</f>
        <v>0</v>
      </c>
      <c r="D523" s="78">
        <f>'Balance N-1'!L526</f>
        <v>0</v>
      </c>
      <c r="E523" s="78">
        <f>'Balance N-1'!M526</f>
        <v>0</v>
      </c>
      <c r="F523" s="78">
        <f>'Balance N-1'!N526</f>
        <v>0</v>
      </c>
      <c r="G523" s="78">
        <f>'Balance N-1'!O526</f>
        <v>0</v>
      </c>
      <c r="H523" s="78">
        <f>'Balance N-1'!P526</f>
        <v>0</v>
      </c>
      <c r="I523" s="79">
        <f t="shared" si="8"/>
        <v>0</v>
      </c>
    </row>
    <row r="524" spans="1:9" ht="15.6">
      <c r="A524" s="85">
        <f>'Balance N-1'!I527</f>
        <v>0</v>
      </c>
      <c r="B524" s="75">
        <f>'Balance N-1'!J527</f>
        <v>0</v>
      </c>
      <c r="C524" s="78">
        <f>'Balance N-1'!K527</f>
        <v>0</v>
      </c>
      <c r="D524" s="78">
        <f>'Balance N-1'!L527</f>
        <v>0</v>
      </c>
      <c r="E524" s="78">
        <f>'Balance N-1'!M527</f>
        <v>0</v>
      </c>
      <c r="F524" s="78">
        <f>'Balance N-1'!N527</f>
        <v>0</v>
      </c>
      <c r="G524" s="78">
        <f>'Balance N-1'!O527</f>
        <v>0</v>
      </c>
      <c r="H524" s="78">
        <f>'Balance N-1'!P527</f>
        <v>0</v>
      </c>
      <c r="I524" s="79">
        <f t="shared" si="8"/>
        <v>0</v>
      </c>
    </row>
    <row r="525" spans="1:9" ht="15.6">
      <c r="A525" s="85">
        <f>'Balance N-1'!I528</f>
        <v>0</v>
      </c>
      <c r="B525" s="75">
        <f>'Balance N-1'!J528</f>
        <v>0</v>
      </c>
      <c r="C525" s="78">
        <f>'Balance N-1'!K528</f>
        <v>0</v>
      </c>
      <c r="D525" s="78">
        <f>'Balance N-1'!L528</f>
        <v>0</v>
      </c>
      <c r="E525" s="78">
        <f>'Balance N-1'!M528</f>
        <v>0</v>
      </c>
      <c r="F525" s="78">
        <f>'Balance N-1'!N528</f>
        <v>0</v>
      </c>
      <c r="G525" s="78">
        <f>'Balance N-1'!O528</f>
        <v>0</v>
      </c>
      <c r="H525" s="78">
        <f>'Balance N-1'!P528</f>
        <v>0</v>
      </c>
      <c r="I525" s="79">
        <f t="shared" si="8"/>
        <v>0</v>
      </c>
    </row>
    <row r="526" spans="1:9" ht="15.6">
      <c r="A526" s="85">
        <f>'Balance N-1'!I529</f>
        <v>0</v>
      </c>
      <c r="B526" s="75">
        <f>'Balance N-1'!J529</f>
        <v>0</v>
      </c>
      <c r="C526" s="78">
        <f>'Balance N-1'!K529</f>
        <v>0</v>
      </c>
      <c r="D526" s="78">
        <f>'Balance N-1'!L529</f>
        <v>0</v>
      </c>
      <c r="E526" s="78">
        <f>'Balance N-1'!M529</f>
        <v>0</v>
      </c>
      <c r="F526" s="78">
        <f>'Balance N-1'!N529</f>
        <v>0</v>
      </c>
      <c r="G526" s="78">
        <f>'Balance N-1'!O529</f>
        <v>0</v>
      </c>
      <c r="H526" s="78">
        <f>'Balance N-1'!P529</f>
        <v>0</v>
      </c>
      <c r="I526" s="79">
        <f t="shared" si="8"/>
        <v>0</v>
      </c>
    </row>
    <row r="527" spans="1:9" ht="15.6">
      <c r="A527" s="85">
        <f>'Balance N-1'!I530</f>
        <v>0</v>
      </c>
      <c r="B527" s="75">
        <f>'Balance N-1'!J530</f>
        <v>0</v>
      </c>
      <c r="C527" s="78">
        <f>'Balance N-1'!K530</f>
        <v>0</v>
      </c>
      <c r="D527" s="78">
        <f>'Balance N-1'!L530</f>
        <v>0</v>
      </c>
      <c r="E527" s="78">
        <f>'Balance N-1'!M530</f>
        <v>0</v>
      </c>
      <c r="F527" s="78">
        <f>'Balance N-1'!N530</f>
        <v>0</v>
      </c>
      <c r="G527" s="78">
        <f>'Balance N-1'!O530</f>
        <v>0</v>
      </c>
      <c r="H527" s="78">
        <f>'Balance N-1'!P530</f>
        <v>0</v>
      </c>
      <c r="I527" s="79">
        <f t="shared" si="8"/>
        <v>0</v>
      </c>
    </row>
    <row r="528" spans="1:9" ht="15.6">
      <c r="A528" s="85">
        <f>'Balance N-1'!I531</f>
        <v>0</v>
      </c>
      <c r="B528" s="75">
        <f>'Balance N-1'!J531</f>
        <v>0</v>
      </c>
      <c r="C528" s="78">
        <f>'Balance N-1'!K531</f>
        <v>0</v>
      </c>
      <c r="D528" s="78">
        <f>'Balance N-1'!L531</f>
        <v>0</v>
      </c>
      <c r="E528" s="78">
        <f>'Balance N-1'!M531</f>
        <v>0</v>
      </c>
      <c r="F528" s="78">
        <f>'Balance N-1'!N531</f>
        <v>0</v>
      </c>
      <c r="G528" s="78">
        <f>'Balance N-1'!O531</f>
        <v>0</v>
      </c>
      <c r="H528" s="78">
        <f>'Balance N-1'!P531</f>
        <v>0</v>
      </c>
      <c r="I528" s="79">
        <f t="shared" si="8"/>
        <v>0</v>
      </c>
    </row>
    <row r="529" spans="1:9" ht="15.6">
      <c r="A529" s="85">
        <f>'Balance N-1'!I532</f>
        <v>0</v>
      </c>
      <c r="B529" s="75">
        <f>'Balance N-1'!J532</f>
        <v>0</v>
      </c>
      <c r="C529" s="78">
        <f>'Balance N-1'!K532</f>
        <v>0</v>
      </c>
      <c r="D529" s="78">
        <f>'Balance N-1'!L532</f>
        <v>0</v>
      </c>
      <c r="E529" s="78">
        <f>'Balance N-1'!M532</f>
        <v>0</v>
      </c>
      <c r="F529" s="78">
        <f>'Balance N-1'!N532</f>
        <v>0</v>
      </c>
      <c r="G529" s="78">
        <f>'Balance N-1'!O532</f>
        <v>0</v>
      </c>
      <c r="H529" s="78">
        <f>'Balance N-1'!P532</f>
        <v>0</v>
      </c>
      <c r="I529" s="79">
        <f t="shared" si="8"/>
        <v>0</v>
      </c>
    </row>
    <row r="530" spans="1:9" ht="15.6">
      <c r="A530" s="85">
        <f>'Balance N-1'!I533</f>
        <v>0</v>
      </c>
      <c r="B530" s="75">
        <f>'Balance N-1'!J533</f>
        <v>0</v>
      </c>
      <c r="C530" s="78">
        <f>'Balance N-1'!K533</f>
        <v>0</v>
      </c>
      <c r="D530" s="78">
        <f>'Balance N-1'!L533</f>
        <v>0</v>
      </c>
      <c r="E530" s="78">
        <f>'Balance N-1'!M533</f>
        <v>0</v>
      </c>
      <c r="F530" s="78">
        <f>'Balance N-1'!N533</f>
        <v>0</v>
      </c>
      <c r="G530" s="78">
        <f>'Balance N-1'!O533</f>
        <v>0</v>
      </c>
      <c r="H530" s="78">
        <f>'Balance N-1'!P533</f>
        <v>0</v>
      </c>
      <c r="I530" s="79">
        <f t="shared" si="8"/>
        <v>0</v>
      </c>
    </row>
    <row r="531" spans="1:9" ht="15.6">
      <c r="A531" s="85">
        <f>'Balance N-1'!I534</f>
        <v>0</v>
      </c>
      <c r="B531" s="75">
        <f>'Balance N-1'!J534</f>
        <v>0</v>
      </c>
      <c r="C531" s="78">
        <f>'Balance N-1'!K534</f>
        <v>0</v>
      </c>
      <c r="D531" s="78">
        <f>'Balance N-1'!L534</f>
        <v>0</v>
      </c>
      <c r="E531" s="78">
        <f>'Balance N-1'!M534</f>
        <v>0</v>
      </c>
      <c r="F531" s="78">
        <f>'Balance N-1'!N534</f>
        <v>0</v>
      </c>
      <c r="G531" s="78">
        <f>'Balance N-1'!O534</f>
        <v>0</v>
      </c>
      <c r="H531" s="78">
        <f>'Balance N-1'!P534</f>
        <v>0</v>
      </c>
      <c r="I531" s="79">
        <f t="shared" si="8"/>
        <v>0</v>
      </c>
    </row>
    <row r="532" spans="1:9" ht="15.6">
      <c r="A532" s="85">
        <f>'Balance N-1'!I535</f>
        <v>0</v>
      </c>
      <c r="B532" s="75">
        <f>'Balance N-1'!J535</f>
        <v>0</v>
      </c>
      <c r="C532" s="78">
        <f>'Balance N-1'!K535</f>
        <v>0</v>
      </c>
      <c r="D532" s="78">
        <f>'Balance N-1'!L535</f>
        <v>0</v>
      </c>
      <c r="E532" s="78">
        <f>'Balance N-1'!M535</f>
        <v>0</v>
      </c>
      <c r="F532" s="78">
        <f>'Balance N-1'!N535</f>
        <v>0</v>
      </c>
      <c r="G532" s="78">
        <f>'Balance N-1'!O535</f>
        <v>0</v>
      </c>
      <c r="H532" s="78">
        <f>'Balance N-1'!P535</f>
        <v>0</v>
      </c>
      <c r="I532" s="79">
        <f t="shared" si="8"/>
        <v>0</v>
      </c>
    </row>
    <row r="533" spans="1:9" ht="15.6">
      <c r="A533" s="85">
        <f>'Balance N-1'!I536</f>
        <v>0</v>
      </c>
      <c r="B533" s="75">
        <f>'Balance N-1'!J536</f>
        <v>0</v>
      </c>
      <c r="C533" s="78">
        <f>'Balance N-1'!K536</f>
        <v>0</v>
      </c>
      <c r="D533" s="78">
        <f>'Balance N-1'!L536</f>
        <v>0</v>
      </c>
      <c r="E533" s="78">
        <f>'Balance N-1'!M536</f>
        <v>0</v>
      </c>
      <c r="F533" s="78">
        <f>'Balance N-1'!N536</f>
        <v>0</v>
      </c>
      <c r="G533" s="78">
        <f>'Balance N-1'!O536</f>
        <v>0</v>
      </c>
      <c r="H533" s="78">
        <f>'Balance N-1'!P536</f>
        <v>0</v>
      </c>
      <c r="I533" s="79">
        <f t="shared" si="8"/>
        <v>0</v>
      </c>
    </row>
    <row r="534" spans="1:9" ht="15.6">
      <c r="A534" s="85">
        <f>'Balance N-1'!I537</f>
        <v>0</v>
      </c>
      <c r="B534" s="75">
        <f>'Balance N-1'!J537</f>
        <v>0</v>
      </c>
      <c r="C534" s="78">
        <f>'Balance N-1'!K537</f>
        <v>0</v>
      </c>
      <c r="D534" s="78">
        <f>'Balance N-1'!L537</f>
        <v>0</v>
      </c>
      <c r="E534" s="78">
        <f>'Balance N-1'!M537</f>
        <v>0</v>
      </c>
      <c r="F534" s="78">
        <f>'Balance N-1'!N537</f>
        <v>0</v>
      </c>
      <c r="G534" s="78">
        <f>'Balance N-1'!O537</f>
        <v>0</v>
      </c>
      <c r="H534" s="78">
        <f>'Balance N-1'!P537</f>
        <v>0</v>
      </c>
      <c r="I534" s="79">
        <f t="shared" si="8"/>
        <v>0</v>
      </c>
    </row>
    <row r="535" spans="1:9" ht="15.6">
      <c r="A535" s="85">
        <f>'Balance N-1'!I538</f>
        <v>0</v>
      </c>
      <c r="B535" s="75">
        <f>'Balance N-1'!J538</f>
        <v>0</v>
      </c>
      <c r="C535" s="78">
        <f>'Balance N-1'!K538</f>
        <v>0</v>
      </c>
      <c r="D535" s="78">
        <f>'Balance N-1'!L538</f>
        <v>0</v>
      </c>
      <c r="E535" s="78">
        <f>'Balance N-1'!M538</f>
        <v>0</v>
      </c>
      <c r="F535" s="78">
        <f>'Balance N-1'!N538</f>
        <v>0</v>
      </c>
      <c r="G535" s="78">
        <f>'Balance N-1'!O538</f>
        <v>0</v>
      </c>
      <c r="H535" s="78">
        <f>'Balance N-1'!P538</f>
        <v>0</v>
      </c>
      <c r="I535" s="79">
        <f t="shared" si="8"/>
        <v>0</v>
      </c>
    </row>
    <row r="536" spans="1:9" ht="15.6">
      <c r="A536" s="85">
        <f>'Balance N-1'!I539</f>
        <v>0</v>
      </c>
      <c r="B536" s="75">
        <f>'Balance N-1'!J539</f>
        <v>0</v>
      </c>
      <c r="C536" s="78">
        <f>'Balance N-1'!K539</f>
        <v>0</v>
      </c>
      <c r="D536" s="78">
        <f>'Balance N-1'!L539</f>
        <v>0</v>
      </c>
      <c r="E536" s="78">
        <f>'Balance N-1'!M539</f>
        <v>0</v>
      </c>
      <c r="F536" s="78">
        <f>'Balance N-1'!N539</f>
        <v>0</v>
      </c>
      <c r="G536" s="78">
        <f>'Balance N-1'!O539</f>
        <v>0</v>
      </c>
      <c r="H536" s="78">
        <f>'Balance N-1'!P539</f>
        <v>0</v>
      </c>
      <c r="I536" s="79">
        <f t="shared" si="8"/>
        <v>0</v>
      </c>
    </row>
    <row r="537" spans="1:9" ht="15.6">
      <c r="A537" s="85">
        <f>'Balance N-1'!I540</f>
        <v>0</v>
      </c>
      <c r="B537" s="75">
        <f>'Balance N-1'!J540</f>
        <v>0</v>
      </c>
      <c r="C537" s="78">
        <f>'Balance N-1'!K540</f>
        <v>0</v>
      </c>
      <c r="D537" s="78">
        <f>'Balance N-1'!L540</f>
        <v>0</v>
      </c>
      <c r="E537" s="78">
        <f>'Balance N-1'!M540</f>
        <v>0</v>
      </c>
      <c r="F537" s="78">
        <f>'Balance N-1'!N540</f>
        <v>0</v>
      </c>
      <c r="G537" s="78">
        <f>'Balance N-1'!O540</f>
        <v>0</v>
      </c>
      <c r="H537" s="78">
        <f>'Balance N-1'!P540</f>
        <v>0</v>
      </c>
      <c r="I537" s="79">
        <f t="shared" si="8"/>
        <v>0</v>
      </c>
    </row>
    <row r="538" spans="1:9" ht="15.6">
      <c r="A538" s="85">
        <f>'Balance N-1'!I541</f>
        <v>0</v>
      </c>
      <c r="B538" s="75">
        <f>'Balance N-1'!J541</f>
        <v>0</v>
      </c>
      <c r="C538" s="78">
        <f>'Balance N-1'!K541</f>
        <v>0</v>
      </c>
      <c r="D538" s="78">
        <f>'Balance N-1'!L541</f>
        <v>0</v>
      </c>
      <c r="E538" s="78">
        <f>'Balance N-1'!M541</f>
        <v>0</v>
      </c>
      <c r="F538" s="78">
        <f>'Balance N-1'!N541</f>
        <v>0</v>
      </c>
      <c r="G538" s="78">
        <f>'Balance N-1'!O541</f>
        <v>0</v>
      </c>
      <c r="H538" s="78">
        <f>'Balance N-1'!P541</f>
        <v>0</v>
      </c>
      <c r="I538" s="79">
        <f t="shared" si="8"/>
        <v>0</v>
      </c>
    </row>
    <row r="539" spans="1:9" ht="15.6">
      <c r="A539" s="85">
        <f>'Balance N-1'!I542</f>
        <v>0</v>
      </c>
      <c r="B539" s="75">
        <f>'Balance N-1'!J542</f>
        <v>0</v>
      </c>
      <c r="C539" s="78">
        <f>'Balance N-1'!K542</f>
        <v>0</v>
      </c>
      <c r="D539" s="78">
        <f>'Balance N-1'!L542</f>
        <v>0</v>
      </c>
      <c r="E539" s="78">
        <f>'Balance N-1'!M542</f>
        <v>0</v>
      </c>
      <c r="F539" s="78">
        <f>'Balance N-1'!N542</f>
        <v>0</v>
      </c>
      <c r="G539" s="78">
        <f>'Balance N-1'!O542</f>
        <v>0</v>
      </c>
      <c r="H539" s="78">
        <f>'Balance N-1'!P542</f>
        <v>0</v>
      </c>
      <c r="I539" s="79">
        <f t="shared" si="8"/>
        <v>0</v>
      </c>
    </row>
    <row r="540" spans="1:9" ht="15.6">
      <c r="A540" s="85">
        <f>'Balance N-1'!I543</f>
        <v>0</v>
      </c>
      <c r="B540" s="75">
        <f>'Balance N-1'!J543</f>
        <v>0</v>
      </c>
      <c r="C540" s="78">
        <f>'Balance N-1'!K543</f>
        <v>0</v>
      </c>
      <c r="D540" s="78">
        <f>'Balance N-1'!L543</f>
        <v>0</v>
      </c>
      <c r="E540" s="78">
        <f>'Balance N-1'!M543</f>
        <v>0</v>
      </c>
      <c r="F540" s="78">
        <f>'Balance N-1'!N543</f>
        <v>0</v>
      </c>
      <c r="G540" s="78">
        <f>'Balance N-1'!O543</f>
        <v>0</v>
      </c>
      <c r="H540" s="78">
        <f>'Balance N-1'!P543</f>
        <v>0</v>
      </c>
      <c r="I540" s="79">
        <f t="shared" si="8"/>
        <v>0</v>
      </c>
    </row>
    <row r="541" spans="1:9" ht="15.6">
      <c r="A541" s="85">
        <f>'Balance N-1'!I544</f>
        <v>0</v>
      </c>
      <c r="B541" s="75">
        <f>'Balance N-1'!J544</f>
        <v>0</v>
      </c>
      <c r="C541" s="78">
        <f>'Balance N-1'!K544</f>
        <v>0</v>
      </c>
      <c r="D541" s="78">
        <f>'Balance N-1'!L544</f>
        <v>0</v>
      </c>
      <c r="E541" s="78">
        <f>'Balance N-1'!M544</f>
        <v>0</v>
      </c>
      <c r="F541" s="78">
        <f>'Balance N-1'!N544</f>
        <v>0</v>
      </c>
      <c r="G541" s="78">
        <f>'Balance N-1'!O544</f>
        <v>0</v>
      </c>
      <c r="H541" s="78">
        <f>'Balance N-1'!P544</f>
        <v>0</v>
      </c>
      <c r="I541" s="79">
        <f t="shared" si="8"/>
        <v>0</v>
      </c>
    </row>
    <row r="542" spans="1:9" ht="15.6">
      <c r="A542" s="85">
        <f>'Balance N-1'!I545</f>
        <v>0</v>
      </c>
      <c r="B542" s="75">
        <f>'Balance N-1'!J545</f>
        <v>0</v>
      </c>
      <c r="C542" s="78">
        <f>'Balance N-1'!K545</f>
        <v>0</v>
      </c>
      <c r="D542" s="78">
        <f>'Balance N-1'!L545</f>
        <v>0</v>
      </c>
      <c r="E542" s="78">
        <f>'Balance N-1'!M545</f>
        <v>0</v>
      </c>
      <c r="F542" s="78">
        <f>'Balance N-1'!N545</f>
        <v>0</v>
      </c>
      <c r="G542" s="78">
        <f>'Balance N-1'!O545</f>
        <v>0</v>
      </c>
      <c r="H542" s="78">
        <f>'Balance N-1'!P545</f>
        <v>0</v>
      </c>
      <c r="I542" s="79">
        <f t="shared" si="8"/>
        <v>0</v>
      </c>
    </row>
    <row r="543" spans="1:9" ht="15.6">
      <c r="A543" s="85">
        <f>'Balance N-1'!I546</f>
        <v>0</v>
      </c>
      <c r="B543" s="75">
        <f>'Balance N-1'!J546</f>
        <v>0</v>
      </c>
      <c r="C543" s="78">
        <f>'Balance N-1'!K546</f>
        <v>0</v>
      </c>
      <c r="D543" s="78">
        <f>'Balance N-1'!L546</f>
        <v>0</v>
      </c>
      <c r="E543" s="78">
        <f>'Balance N-1'!M546</f>
        <v>0</v>
      </c>
      <c r="F543" s="78">
        <f>'Balance N-1'!N546</f>
        <v>0</v>
      </c>
      <c r="G543" s="78">
        <f>'Balance N-1'!O546</f>
        <v>0</v>
      </c>
      <c r="H543" s="78">
        <f>'Balance N-1'!P546</f>
        <v>0</v>
      </c>
      <c r="I543" s="79">
        <f t="shared" si="8"/>
        <v>0</v>
      </c>
    </row>
    <row r="544" spans="1:9" ht="15.6">
      <c r="A544" s="85">
        <f>'Balance N-1'!I547</f>
        <v>0</v>
      </c>
      <c r="B544" s="75">
        <f>'Balance N-1'!J547</f>
        <v>0</v>
      </c>
      <c r="C544" s="78">
        <f>'Balance N-1'!K547</f>
        <v>0</v>
      </c>
      <c r="D544" s="78">
        <f>'Balance N-1'!L547</f>
        <v>0</v>
      </c>
      <c r="E544" s="78">
        <f>'Balance N-1'!M547</f>
        <v>0</v>
      </c>
      <c r="F544" s="78">
        <f>'Balance N-1'!N547</f>
        <v>0</v>
      </c>
      <c r="G544" s="78">
        <f>'Balance N-1'!O547</f>
        <v>0</v>
      </c>
      <c r="H544" s="78">
        <f>'Balance N-1'!P547</f>
        <v>0</v>
      </c>
      <c r="I544" s="79">
        <f t="shared" si="8"/>
        <v>0</v>
      </c>
    </row>
    <row r="545" spans="1:9" ht="15.6">
      <c r="A545" s="85">
        <f>'Balance N-1'!I548</f>
        <v>0</v>
      </c>
      <c r="B545" s="75">
        <f>'Balance N-1'!J548</f>
        <v>0</v>
      </c>
      <c r="C545" s="78">
        <f>'Balance N-1'!K548</f>
        <v>0</v>
      </c>
      <c r="D545" s="78">
        <f>'Balance N-1'!L548</f>
        <v>0</v>
      </c>
      <c r="E545" s="78">
        <f>'Balance N-1'!M548</f>
        <v>0</v>
      </c>
      <c r="F545" s="78">
        <f>'Balance N-1'!N548</f>
        <v>0</v>
      </c>
      <c r="G545" s="78">
        <f>'Balance N-1'!O548</f>
        <v>0</v>
      </c>
      <c r="H545" s="78">
        <f>'Balance N-1'!P548</f>
        <v>0</v>
      </c>
      <c r="I545" s="79">
        <f t="shared" si="8"/>
        <v>0</v>
      </c>
    </row>
    <row r="546" spans="1:9" ht="15.6">
      <c r="A546" s="85">
        <f>'Balance N-1'!I549</f>
        <v>0</v>
      </c>
      <c r="B546" s="75">
        <f>'Balance N-1'!J549</f>
        <v>0</v>
      </c>
      <c r="C546" s="78">
        <f>'Balance N-1'!K549</f>
        <v>0</v>
      </c>
      <c r="D546" s="78">
        <f>'Balance N-1'!L549</f>
        <v>0</v>
      </c>
      <c r="E546" s="78">
        <f>'Balance N-1'!M549</f>
        <v>0</v>
      </c>
      <c r="F546" s="78">
        <f>'Balance N-1'!N549</f>
        <v>0</v>
      </c>
      <c r="G546" s="78">
        <f>'Balance N-1'!O549</f>
        <v>0</v>
      </c>
      <c r="H546" s="78">
        <f>'Balance N-1'!P549</f>
        <v>0</v>
      </c>
      <c r="I546" s="79">
        <f t="shared" si="8"/>
        <v>0</v>
      </c>
    </row>
    <row r="547" spans="1:9" ht="15.6">
      <c r="A547" s="85">
        <f>'Balance N-1'!I550</f>
        <v>0</v>
      </c>
      <c r="B547" s="75">
        <f>'Balance N-1'!J550</f>
        <v>0</v>
      </c>
      <c r="C547" s="78">
        <f>'Balance N-1'!K550</f>
        <v>0</v>
      </c>
      <c r="D547" s="78">
        <f>'Balance N-1'!L550</f>
        <v>0</v>
      </c>
      <c r="E547" s="78">
        <f>'Balance N-1'!M550</f>
        <v>0</v>
      </c>
      <c r="F547" s="78">
        <f>'Balance N-1'!N550</f>
        <v>0</v>
      </c>
      <c r="G547" s="78">
        <f>'Balance N-1'!O550</f>
        <v>0</v>
      </c>
      <c r="H547" s="78">
        <f>'Balance N-1'!P550</f>
        <v>0</v>
      </c>
      <c r="I547" s="79">
        <f t="shared" si="8"/>
        <v>0</v>
      </c>
    </row>
    <row r="548" spans="1:9" ht="15.6">
      <c r="A548" s="85">
        <f>'Balance N-1'!I551</f>
        <v>0</v>
      </c>
      <c r="B548" s="75">
        <f>'Balance N-1'!J551</f>
        <v>0</v>
      </c>
      <c r="C548" s="78">
        <f>'Balance N-1'!K551</f>
        <v>0</v>
      </c>
      <c r="D548" s="78">
        <f>'Balance N-1'!L551</f>
        <v>0</v>
      </c>
      <c r="E548" s="78">
        <f>'Balance N-1'!M551</f>
        <v>0</v>
      </c>
      <c r="F548" s="78">
        <f>'Balance N-1'!N551</f>
        <v>0</v>
      </c>
      <c r="G548" s="78">
        <f>'Balance N-1'!O551</f>
        <v>0</v>
      </c>
      <c r="H548" s="78">
        <f>'Balance N-1'!P551</f>
        <v>0</v>
      </c>
      <c r="I548" s="79">
        <f t="shared" si="8"/>
        <v>0</v>
      </c>
    </row>
    <row r="549" spans="1:9" ht="15.6">
      <c r="A549" s="85">
        <f>'Balance N-1'!I552</f>
        <v>0</v>
      </c>
      <c r="B549" s="75">
        <f>'Balance N-1'!J552</f>
        <v>0</v>
      </c>
      <c r="C549" s="78">
        <f>'Balance N-1'!K552</f>
        <v>0</v>
      </c>
      <c r="D549" s="78">
        <f>'Balance N-1'!L552</f>
        <v>0</v>
      </c>
      <c r="E549" s="78">
        <f>'Balance N-1'!M552</f>
        <v>0</v>
      </c>
      <c r="F549" s="78">
        <f>'Balance N-1'!N552</f>
        <v>0</v>
      </c>
      <c r="G549" s="78">
        <f>'Balance N-1'!O552</f>
        <v>0</v>
      </c>
      <c r="H549" s="78">
        <f>'Balance N-1'!P552</f>
        <v>0</v>
      </c>
      <c r="I549" s="79">
        <f t="shared" si="8"/>
        <v>0</v>
      </c>
    </row>
    <row r="550" spans="1:9" ht="15.6">
      <c r="A550" s="85">
        <f>'Balance N-1'!I553</f>
        <v>0</v>
      </c>
      <c r="B550" s="75">
        <f>'Balance N-1'!J553</f>
        <v>0</v>
      </c>
      <c r="C550" s="78">
        <f>'Balance N-1'!K553</f>
        <v>0</v>
      </c>
      <c r="D550" s="78">
        <f>'Balance N-1'!L553</f>
        <v>0</v>
      </c>
      <c r="E550" s="78">
        <f>'Balance N-1'!M553</f>
        <v>0</v>
      </c>
      <c r="F550" s="78">
        <f>'Balance N-1'!N553</f>
        <v>0</v>
      </c>
      <c r="G550" s="78">
        <f>'Balance N-1'!O553</f>
        <v>0</v>
      </c>
      <c r="H550" s="78">
        <f>'Balance N-1'!P553</f>
        <v>0</v>
      </c>
      <c r="I550" s="79">
        <f t="shared" si="8"/>
        <v>0</v>
      </c>
    </row>
    <row r="551" spans="1:9" ht="15.6">
      <c r="A551" s="85">
        <f>'Balance N-1'!I554</f>
        <v>0</v>
      </c>
      <c r="B551" s="75">
        <f>'Balance N-1'!J554</f>
        <v>0</v>
      </c>
      <c r="C551" s="78">
        <f>'Balance N-1'!K554</f>
        <v>0</v>
      </c>
      <c r="D551" s="78">
        <f>'Balance N-1'!L554</f>
        <v>0</v>
      </c>
      <c r="E551" s="78">
        <f>'Balance N-1'!M554</f>
        <v>0</v>
      </c>
      <c r="F551" s="78">
        <f>'Balance N-1'!N554</f>
        <v>0</v>
      </c>
      <c r="G551" s="78">
        <f>'Balance N-1'!O554</f>
        <v>0</v>
      </c>
      <c r="H551" s="78">
        <f>'Balance N-1'!P554</f>
        <v>0</v>
      </c>
      <c r="I551" s="79">
        <f t="shared" si="8"/>
        <v>0</v>
      </c>
    </row>
    <row r="552" spans="1:9" ht="15.6">
      <c r="A552" s="85">
        <f>'Balance N-1'!I555</f>
        <v>0</v>
      </c>
      <c r="B552" s="75">
        <f>'Balance N-1'!J555</f>
        <v>0</v>
      </c>
      <c r="C552" s="78">
        <f>'Balance N-1'!K555</f>
        <v>0</v>
      </c>
      <c r="D552" s="78">
        <f>'Balance N-1'!L555</f>
        <v>0</v>
      </c>
      <c r="E552" s="78">
        <f>'Balance N-1'!M555</f>
        <v>0</v>
      </c>
      <c r="F552" s="78">
        <f>'Balance N-1'!N555</f>
        <v>0</v>
      </c>
      <c r="G552" s="78">
        <f>'Balance N-1'!O555</f>
        <v>0</v>
      </c>
      <c r="H552" s="78">
        <f>'Balance N-1'!P555</f>
        <v>0</v>
      </c>
      <c r="I552" s="79">
        <f t="shared" si="8"/>
        <v>0</v>
      </c>
    </row>
    <row r="553" spans="1:9" ht="15.6">
      <c r="A553" s="85">
        <f>'Balance N-1'!I556</f>
        <v>0</v>
      </c>
      <c r="B553" s="75">
        <f>'Balance N-1'!J556</f>
        <v>0</v>
      </c>
      <c r="C553" s="78">
        <f>'Balance N-1'!K556</f>
        <v>0</v>
      </c>
      <c r="D553" s="78">
        <f>'Balance N-1'!L556</f>
        <v>0</v>
      </c>
      <c r="E553" s="78">
        <f>'Balance N-1'!M556</f>
        <v>0</v>
      </c>
      <c r="F553" s="78">
        <f>'Balance N-1'!N556</f>
        <v>0</v>
      </c>
      <c r="G553" s="78">
        <f>'Balance N-1'!O556</f>
        <v>0</v>
      </c>
      <c r="H553" s="78">
        <f>'Balance N-1'!P556</f>
        <v>0</v>
      </c>
      <c r="I553" s="79">
        <f t="shared" si="8"/>
        <v>0</v>
      </c>
    </row>
    <row r="554" spans="1:9" ht="15.6">
      <c r="A554" s="85">
        <f>'Balance N-1'!I557</f>
        <v>0</v>
      </c>
      <c r="B554" s="75">
        <f>'Balance N-1'!J557</f>
        <v>0</v>
      </c>
      <c r="C554" s="78">
        <f>'Balance N-1'!K557</f>
        <v>0</v>
      </c>
      <c r="D554" s="78">
        <f>'Balance N-1'!L557</f>
        <v>0</v>
      </c>
      <c r="E554" s="78">
        <f>'Balance N-1'!M557</f>
        <v>0</v>
      </c>
      <c r="F554" s="78">
        <f>'Balance N-1'!N557</f>
        <v>0</v>
      </c>
      <c r="G554" s="78">
        <f>'Balance N-1'!O557</f>
        <v>0</v>
      </c>
      <c r="H554" s="78">
        <f>'Balance N-1'!P557</f>
        <v>0</v>
      </c>
      <c r="I554" s="79">
        <f t="shared" si="8"/>
        <v>0</v>
      </c>
    </row>
    <row r="555" spans="1:9" ht="15.6">
      <c r="A555" s="85">
        <f>'Balance N-1'!I558</f>
        <v>0</v>
      </c>
      <c r="B555" s="75">
        <f>'Balance N-1'!J558</f>
        <v>0</v>
      </c>
      <c r="C555" s="78">
        <f>'Balance N-1'!K558</f>
        <v>0</v>
      </c>
      <c r="D555" s="78">
        <f>'Balance N-1'!L558</f>
        <v>0</v>
      </c>
      <c r="E555" s="78">
        <f>'Balance N-1'!M558</f>
        <v>0</v>
      </c>
      <c r="F555" s="78">
        <f>'Balance N-1'!N558</f>
        <v>0</v>
      </c>
      <c r="G555" s="78">
        <f>'Balance N-1'!O558</f>
        <v>0</v>
      </c>
      <c r="H555" s="78">
        <f>'Balance N-1'!P558</f>
        <v>0</v>
      </c>
      <c r="I555" s="79">
        <f t="shared" si="8"/>
        <v>0</v>
      </c>
    </row>
    <row r="556" spans="1:9" ht="15.6">
      <c r="A556" s="85">
        <f>'Balance N-1'!I559</f>
        <v>0</v>
      </c>
      <c r="B556" s="75">
        <f>'Balance N-1'!J559</f>
        <v>0</v>
      </c>
      <c r="C556" s="78">
        <f>'Balance N-1'!K559</f>
        <v>0</v>
      </c>
      <c r="D556" s="78">
        <f>'Balance N-1'!L559</f>
        <v>0</v>
      </c>
      <c r="E556" s="78">
        <f>'Balance N-1'!M559</f>
        <v>0</v>
      </c>
      <c r="F556" s="78">
        <f>'Balance N-1'!N559</f>
        <v>0</v>
      </c>
      <c r="G556" s="78">
        <f>'Balance N-1'!O559</f>
        <v>0</v>
      </c>
      <c r="H556" s="78">
        <f>'Balance N-1'!P559</f>
        <v>0</v>
      </c>
      <c r="I556" s="79">
        <f t="shared" si="8"/>
        <v>0</v>
      </c>
    </row>
    <row r="557" spans="1:9" ht="15.6">
      <c r="A557" s="85">
        <f>'Balance N-1'!I560</f>
        <v>0</v>
      </c>
      <c r="B557" s="75">
        <f>'Balance N-1'!J560</f>
        <v>0</v>
      </c>
      <c r="C557" s="78">
        <f>'Balance N-1'!K560</f>
        <v>0</v>
      </c>
      <c r="D557" s="78">
        <f>'Balance N-1'!L560</f>
        <v>0</v>
      </c>
      <c r="E557" s="78">
        <f>'Balance N-1'!M560</f>
        <v>0</v>
      </c>
      <c r="F557" s="78">
        <f>'Balance N-1'!N560</f>
        <v>0</v>
      </c>
      <c r="G557" s="78">
        <f>'Balance N-1'!O560</f>
        <v>0</v>
      </c>
      <c r="H557" s="78">
        <f>'Balance N-1'!P560</f>
        <v>0</v>
      </c>
      <c r="I557" s="79">
        <f t="shared" si="8"/>
        <v>0</v>
      </c>
    </row>
    <row r="558" spans="1:9" ht="15.6">
      <c r="A558" s="85">
        <f>'Balance N-1'!I561</f>
        <v>0</v>
      </c>
      <c r="B558" s="75">
        <f>'Balance N-1'!J561</f>
        <v>0</v>
      </c>
      <c r="C558" s="78">
        <f>'Balance N-1'!K561</f>
        <v>0</v>
      </c>
      <c r="D558" s="78">
        <f>'Balance N-1'!L561</f>
        <v>0</v>
      </c>
      <c r="E558" s="78">
        <f>'Balance N-1'!M561</f>
        <v>0</v>
      </c>
      <c r="F558" s="78">
        <f>'Balance N-1'!N561</f>
        <v>0</v>
      </c>
      <c r="G558" s="78">
        <f>'Balance N-1'!O561</f>
        <v>0</v>
      </c>
      <c r="H558" s="78">
        <f>'Balance N-1'!P561</f>
        <v>0</v>
      </c>
      <c r="I558" s="79">
        <f t="shared" si="8"/>
        <v>0</v>
      </c>
    </row>
    <row r="559" spans="1:9" ht="15.6">
      <c r="A559" s="85">
        <f>'Balance N-1'!I562</f>
        <v>0</v>
      </c>
      <c r="B559" s="75">
        <f>'Balance N-1'!J562</f>
        <v>0</v>
      </c>
      <c r="C559" s="78">
        <f>'Balance N-1'!K562</f>
        <v>0</v>
      </c>
      <c r="D559" s="78">
        <f>'Balance N-1'!L562</f>
        <v>0</v>
      </c>
      <c r="E559" s="78">
        <f>'Balance N-1'!M562</f>
        <v>0</v>
      </c>
      <c r="F559" s="78">
        <f>'Balance N-1'!N562</f>
        <v>0</v>
      </c>
      <c r="G559" s="78">
        <f>'Balance N-1'!O562</f>
        <v>0</v>
      </c>
      <c r="H559" s="78">
        <f>'Balance N-1'!P562</f>
        <v>0</v>
      </c>
      <c r="I559" s="79">
        <f t="shared" si="8"/>
        <v>0</v>
      </c>
    </row>
    <row r="560" spans="1:9" ht="15.6">
      <c r="A560" s="85">
        <f>'Balance N-1'!I563</f>
        <v>0</v>
      </c>
      <c r="B560" s="75">
        <f>'Balance N-1'!J563</f>
        <v>0</v>
      </c>
      <c r="C560" s="78">
        <f>'Balance N-1'!K563</f>
        <v>0</v>
      </c>
      <c r="D560" s="78">
        <f>'Balance N-1'!L563</f>
        <v>0</v>
      </c>
      <c r="E560" s="78">
        <f>'Balance N-1'!M563</f>
        <v>0</v>
      </c>
      <c r="F560" s="78">
        <f>'Balance N-1'!N563</f>
        <v>0</v>
      </c>
      <c r="G560" s="78">
        <f>'Balance N-1'!O563</f>
        <v>0</v>
      </c>
      <c r="H560" s="78">
        <f>'Balance N-1'!P563</f>
        <v>0</v>
      </c>
      <c r="I560" s="79">
        <f t="shared" si="8"/>
        <v>0</v>
      </c>
    </row>
    <row r="561" spans="1:9" ht="15.6">
      <c r="A561" s="85">
        <f>'Balance N-1'!I564</f>
        <v>0</v>
      </c>
      <c r="B561" s="75">
        <f>'Balance N-1'!J564</f>
        <v>0</v>
      </c>
      <c r="C561" s="78">
        <f>'Balance N-1'!K564</f>
        <v>0</v>
      </c>
      <c r="D561" s="78">
        <f>'Balance N-1'!L564</f>
        <v>0</v>
      </c>
      <c r="E561" s="78">
        <f>'Balance N-1'!M564</f>
        <v>0</v>
      </c>
      <c r="F561" s="78">
        <f>'Balance N-1'!N564</f>
        <v>0</v>
      </c>
      <c r="G561" s="78">
        <f>'Balance N-1'!O564</f>
        <v>0</v>
      </c>
      <c r="H561" s="78">
        <f>'Balance N-1'!P564</f>
        <v>0</v>
      </c>
      <c r="I561" s="79">
        <f t="shared" si="8"/>
        <v>0</v>
      </c>
    </row>
    <row r="562" spans="1:9" ht="15.6">
      <c r="A562" s="85">
        <f>'Balance N-1'!I565</f>
        <v>0</v>
      </c>
      <c r="B562" s="75">
        <f>'Balance N-1'!J565</f>
        <v>0</v>
      </c>
      <c r="C562" s="78">
        <f>'Balance N-1'!K565</f>
        <v>0</v>
      </c>
      <c r="D562" s="78">
        <f>'Balance N-1'!L565</f>
        <v>0</v>
      </c>
      <c r="E562" s="78">
        <f>'Balance N-1'!M565</f>
        <v>0</v>
      </c>
      <c r="F562" s="78">
        <f>'Balance N-1'!N565</f>
        <v>0</v>
      </c>
      <c r="G562" s="78">
        <f>'Balance N-1'!O565</f>
        <v>0</v>
      </c>
      <c r="H562" s="78">
        <f>'Balance N-1'!P565</f>
        <v>0</v>
      </c>
      <c r="I562" s="79">
        <f t="shared" si="8"/>
        <v>0</v>
      </c>
    </row>
    <row r="563" spans="1:9" ht="15.6">
      <c r="A563" s="85">
        <f>'Balance N-1'!I566</f>
        <v>0</v>
      </c>
      <c r="B563" s="75">
        <f>'Balance N-1'!J566</f>
        <v>0</v>
      </c>
      <c r="C563" s="78">
        <f>'Balance N-1'!K566</f>
        <v>0</v>
      </c>
      <c r="D563" s="78">
        <f>'Balance N-1'!L566</f>
        <v>0</v>
      </c>
      <c r="E563" s="78">
        <f>'Balance N-1'!M566</f>
        <v>0</v>
      </c>
      <c r="F563" s="78">
        <f>'Balance N-1'!N566</f>
        <v>0</v>
      </c>
      <c r="G563" s="78">
        <f>'Balance N-1'!O566</f>
        <v>0</v>
      </c>
      <c r="H563" s="78">
        <f>'Balance N-1'!P566</f>
        <v>0</v>
      </c>
      <c r="I563" s="79">
        <f t="shared" si="8"/>
        <v>0</v>
      </c>
    </row>
    <row r="564" spans="1:9" ht="15.6">
      <c r="A564" s="85">
        <f>'Balance N-1'!I567</f>
        <v>0</v>
      </c>
      <c r="B564" s="75">
        <f>'Balance N-1'!J567</f>
        <v>0</v>
      </c>
      <c r="C564" s="78">
        <f>'Balance N-1'!K567</f>
        <v>0</v>
      </c>
      <c r="D564" s="78">
        <f>'Balance N-1'!L567</f>
        <v>0</v>
      </c>
      <c r="E564" s="78">
        <f>'Balance N-1'!M567</f>
        <v>0</v>
      </c>
      <c r="F564" s="78">
        <f>'Balance N-1'!N567</f>
        <v>0</v>
      </c>
      <c r="G564" s="78">
        <f>'Balance N-1'!O567</f>
        <v>0</v>
      </c>
      <c r="H564" s="78">
        <f>'Balance N-1'!P567</f>
        <v>0</v>
      </c>
      <c r="I564" s="79">
        <f t="shared" si="8"/>
        <v>0</v>
      </c>
    </row>
    <row r="565" spans="1:9" ht="15.6">
      <c r="A565" s="85">
        <f>'Balance N-1'!I568</f>
        <v>0</v>
      </c>
      <c r="B565" s="75">
        <f>'Balance N-1'!J568</f>
        <v>0</v>
      </c>
      <c r="C565" s="78">
        <f>'Balance N-1'!K568</f>
        <v>0</v>
      </c>
      <c r="D565" s="78">
        <f>'Balance N-1'!L568</f>
        <v>0</v>
      </c>
      <c r="E565" s="78">
        <f>'Balance N-1'!M568</f>
        <v>0</v>
      </c>
      <c r="F565" s="78">
        <f>'Balance N-1'!N568</f>
        <v>0</v>
      </c>
      <c r="G565" s="78">
        <f>'Balance N-1'!O568</f>
        <v>0</v>
      </c>
      <c r="H565" s="78">
        <f>'Balance N-1'!P568</f>
        <v>0</v>
      </c>
      <c r="I565" s="79">
        <f t="shared" si="8"/>
        <v>0</v>
      </c>
    </row>
    <row r="566" spans="1:9" ht="15.6">
      <c r="A566" s="85">
        <f>'Balance N-1'!I569</f>
        <v>0</v>
      </c>
      <c r="B566" s="75">
        <f>'Balance N-1'!J569</f>
        <v>0</v>
      </c>
      <c r="C566" s="78">
        <f>'Balance N-1'!K569</f>
        <v>0</v>
      </c>
      <c r="D566" s="78">
        <f>'Balance N-1'!L569</f>
        <v>0</v>
      </c>
      <c r="E566" s="78">
        <f>'Balance N-1'!M569</f>
        <v>0</v>
      </c>
      <c r="F566" s="78">
        <f>'Balance N-1'!N569</f>
        <v>0</v>
      </c>
      <c r="G566" s="78">
        <f>'Balance N-1'!O569</f>
        <v>0</v>
      </c>
      <c r="H566" s="78">
        <f>'Balance N-1'!P569</f>
        <v>0</v>
      </c>
      <c r="I566" s="79">
        <f t="shared" si="8"/>
        <v>0</v>
      </c>
    </row>
    <row r="567" spans="1:9" ht="15.6">
      <c r="A567" s="85">
        <f>'Balance N-1'!I570</f>
        <v>0</v>
      </c>
      <c r="B567" s="75">
        <f>'Balance N-1'!J570</f>
        <v>0</v>
      </c>
      <c r="C567" s="78">
        <f>'Balance N-1'!K570</f>
        <v>0</v>
      </c>
      <c r="D567" s="78">
        <f>'Balance N-1'!L570</f>
        <v>0</v>
      </c>
      <c r="E567" s="78">
        <f>'Balance N-1'!M570</f>
        <v>0</v>
      </c>
      <c r="F567" s="78">
        <f>'Balance N-1'!N570</f>
        <v>0</v>
      </c>
      <c r="G567" s="78">
        <f>'Balance N-1'!O570</f>
        <v>0</v>
      </c>
      <c r="H567" s="78">
        <f>'Balance N-1'!P570</f>
        <v>0</v>
      </c>
      <c r="I567" s="79">
        <f t="shared" si="8"/>
        <v>0</v>
      </c>
    </row>
    <row r="568" spans="1:9" ht="15.6">
      <c r="A568" s="85">
        <f>'Balance N-1'!I571</f>
        <v>0</v>
      </c>
      <c r="B568" s="75">
        <f>'Balance N-1'!J571</f>
        <v>0</v>
      </c>
      <c r="C568" s="78">
        <f>'Balance N-1'!K571</f>
        <v>0</v>
      </c>
      <c r="D568" s="78">
        <f>'Balance N-1'!L571</f>
        <v>0</v>
      </c>
      <c r="E568" s="78">
        <f>'Balance N-1'!M571</f>
        <v>0</v>
      </c>
      <c r="F568" s="78">
        <f>'Balance N-1'!N571</f>
        <v>0</v>
      </c>
      <c r="G568" s="78">
        <f>'Balance N-1'!O571</f>
        <v>0</v>
      </c>
      <c r="H568" s="78">
        <f>'Balance N-1'!P571</f>
        <v>0</v>
      </c>
      <c r="I568" s="79">
        <f t="shared" si="8"/>
        <v>0</v>
      </c>
    </row>
    <row r="569" spans="1:9" ht="15.6">
      <c r="A569" s="85">
        <f>'Balance N-1'!I572</f>
        <v>0</v>
      </c>
      <c r="B569" s="75">
        <f>'Balance N-1'!J572</f>
        <v>0</v>
      </c>
      <c r="C569" s="78">
        <f>'Balance N-1'!K572</f>
        <v>0</v>
      </c>
      <c r="D569" s="78">
        <f>'Balance N-1'!L572</f>
        <v>0</v>
      </c>
      <c r="E569" s="78">
        <f>'Balance N-1'!M572</f>
        <v>0</v>
      </c>
      <c r="F569" s="78">
        <f>'Balance N-1'!N572</f>
        <v>0</v>
      </c>
      <c r="G569" s="78">
        <f>'Balance N-1'!O572</f>
        <v>0</v>
      </c>
      <c r="H569" s="78">
        <f>'Balance N-1'!P572</f>
        <v>0</v>
      </c>
      <c r="I569" s="79">
        <f t="shared" si="8"/>
        <v>0</v>
      </c>
    </row>
    <row r="570" spans="1:9" ht="15.6">
      <c r="A570" s="85">
        <f>'Balance N-1'!I573</f>
        <v>0</v>
      </c>
      <c r="B570" s="75">
        <f>'Balance N-1'!J573</f>
        <v>0</v>
      </c>
      <c r="C570" s="78">
        <f>'Balance N-1'!K573</f>
        <v>0</v>
      </c>
      <c r="D570" s="78">
        <f>'Balance N-1'!L573</f>
        <v>0</v>
      </c>
      <c r="E570" s="78">
        <f>'Balance N-1'!M573</f>
        <v>0</v>
      </c>
      <c r="F570" s="78">
        <f>'Balance N-1'!N573</f>
        <v>0</v>
      </c>
      <c r="G570" s="78">
        <f>'Balance N-1'!O573</f>
        <v>0</v>
      </c>
      <c r="H570" s="78">
        <f>'Balance N-1'!P573</f>
        <v>0</v>
      </c>
      <c r="I570" s="79">
        <f t="shared" si="8"/>
        <v>0</v>
      </c>
    </row>
    <row r="571" spans="1:9" ht="15.6">
      <c r="A571" s="85">
        <f>'Balance N-1'!I574</f>
        <v>0</v>
      </c>
      <c r="B571" s="75">
        <f>'Balance N-1'!J574</f>
        <v>0</v>
      </c>
      <c r="C571" s="78">
        <f>'Balance N-1'!K574</f>
        <v>0</v>
      </c>
      <c r="D571" s="78">
        <f>'Balance N-1'!L574</f>
        <v>0</v>
      </c>
      <c r="E571" s="78">
        <f>'Balance N-1'!M574</f>
        <v>0</v>
      </c>
      <c r="F571" s="78">
        <f>'Balance N-1'!N574</f>
        <v>0</v>
      </c>
      <c r="G571" s="78">
        <f>'Balance N-1'!O574</f>
        <v>0</v>
      </c>
      <c r="H571" s="78">
        <f>'Balance N-1'!P574</f>
        <v>0</v>
      </c>
      <c r="I571" s="79">
        <f t="shared" si="8"/>
        <v>0</v>
      </c>
    </row>
    <row r="572" spans="1:9" ht="15.6">
      <c r="A572" s="85">
        <f>'Balance N-1'!I575</f>
        <v>0</v>
      </c>
      <c r="B572" s="75">
        <f>'Balance N-1'!J575</f>
        <v>0</v>
      </c>
      <c r="C572" s="78">
        <f>'Balance N-1'!K575</f>
        <v>0</v>
      </c>
      <c r="D572" s="78">
        <f>'Balance N-1'!L575</f>
        <v>0</v>
      </c>
      <c r="E572" s="78">
        <f>'Balance N-1'!M575</f>
        <v>0</v>
      </c>
      <c r="F572" s="78">
        <f>'Balance N-1'!N575</f>
        <v>0</v>
      </c>
      <c r="G572" s="78">
        <f>'Balance N-1'!O575</f>
        <v>0</v>
      </c>
      <c r="H572" s="78">
        <f>'Balance N-1'!P575</f>
        <v>0</v>
      </c>
      <c r="I572" s="79">
        <f t="shared" si="8"/>
        <v>0</v>
      </c>
    </row>
    <row r="573" spans="1:9" ht="15.6">
      <c r="A573" s="85">
        <f>'Balance N-1'!I576</f>
        <v>0</v>
      </c>
      <c r="B573" s="75">
        <f>'Balance N-1'!J576</f>
        <v>0</v>
      </c>
      <c r="C573" s="78">
        <f>'Balance N-1'!K576</f>
        <v>0</v>
      </c>
      <c r="D573" s="78">
        <f>'Balance N-1'!L576</f>
        <v>0</v>
      </c>
      <c r="E573" s="78">
        <f>'Balance N-1'!M576</f>
        <v>0</v>
      </c>
      <c r="F573" s="78">
        <f>'Balance N-1'!N576</f>
        <v>0</v>
      </c>
      <c r="G573" s="78">
        <f>'Balance N-1'!O576</f>
        <v>0</v>
      </c>
      <c r="H573" s="78">
        <f>'Balance N-1'!P576</f>
        <v>0</v>
      </c>
      <c r="I573" s="79">
        <f t="shared" si="8"/>
        <v>0</v>
      </c>
    </row>
    <row r="574" spans="1:9" ht="15.6">
      <c r="A574" s="85">
        <f>'Balance N-1'!I577</f>
        <v>0</v>
      </c>
      <c r="B574" s="75">
        <f>'Balance N-1'!J577</f>
        <v>0</v>
      </c>
      <c r="C574" s="78">
        <f>'Balance N-1'!K577</f>
        <v>0</v>
      </c>
      <c r="D574" s="78">
        <f>'Balance N-1'!L577</f>
        <v>0</v>
      </c>
      <c r="E574" s="78">
        <f>'Balance N-1'!M577</f>
        <v>0</v>
      </c>
      <c r="F574" s="78">
        <f>'Balance N-1'!N577</f>
        <v>0</v>
      </c>
      <c r="G574" s="78">
        <f>'Balance N-1'!O577</f>
        <v>0</v>
      </c>
      <c r="H574" s="78">
        <f>'Balance N-1'!P577</f>
        <v>0</v>
      </c>
      <c r="I574" s="79">
        <f t="shared" si="8"/>
        <v>0</v>
      </c>
    </row>
    <row r="575" spans="1:9" ht="15.6">
      <c r="A575" s="85">
        <f>'Balance N-1'!I578</f>
        <v>0</v>
      </c>
      <c r="B575" s="75">
        <f>'Balance N-1'!J578</f>
        <v>0</v>
      </c>
      <c r="C575" s="78">
        <f>'Balance N-1'!K578</f>
        <v>0</v>
      </c>
      <c r="D575" s="78">
        <f>'Balance N-1'!L578</f>
        <v>0</v>
      </c>
      <c r="E575" s="78">
        <f>'Balance N-1'!M578</f>
        <v>0</v>
      </c>
      <c r="F575" s="78">
        <f>'Balance N-1'!N578</f>
        <v>0</v>
      </c>
      <c r="G575" s="78">
        <f>'Balance N-1'!O578</f>
        <v>0</v>
      </c>
      <c r="H575" s="78">
        <f>'Balance N-1'!P578</f>
        <v>0</v>
      </c>
      <c r="I575" s="79">
        <f t="shared" si="8"/>
        <v>0</v>
      </c>
    </row>
    <row r="576" spans="1:9" ht="15.6">
      <c r="A576" s="85">
        <f>'Balance N-1'!I579</f>
        <v>0</v>
      </c>
      <c r="B576" s="75">
        <f>'Balance N-1'!J579</f>
        <v>0</v>
      </c>
      <c r="C576" s="78">
        <f>'Balance N-1'!K579</f>
        <v>0</v>
      </c>
      <c r="D576" s="78">
        <f>'Balance N-1'!L579</f>
        <v>0</v>
      </c>
      <c r="E576" s="78">
        <f>'Balance N-1'!M579</f>
        <v>0</v>
      </c>
      <c r="F576" s="78">
        <f>'Balance N-1'!N579</f>
        <v>0</v>
      </c>
      <c r="G576" s="78">
        <f>'Balance N-1'!O579</f>
        <v>0</v>
      </c>
      <c r="H576" s="78">
        <f>'Balance N-1'!P579</f>
        <v>0</v>
      </c>
      <c r="I576" s="79">
        <f t="shared" si="8"/>
        <v>0</v>
      </c>
    </row>
    <row r="577" spans="1:9" ht="15.6">
      <c r="A577" s="85">
        <f>'Balance N-1'!I580</f>
        <v>0</v>
      </c>
      <c r="B577" s="75">
        <f>'Balance N-1'!J580</f>
        <v>0</v>
      </c>
      <c r="C577" s="78">
        <f>'Balance N-1'!K580</f>
        <v>0</v>
      </c>
      <c r="D577" s="78">
        <f>'Balance N-1'!L580</f>
        <v>0</v>
      </c>
      <c r="E577" s="78">
        <f>'Balance N-1'!M580</f>
        <v>0</v>
      </c>
      <c r="F577" s="78">
        <f>'Balance N-1'!N580</f>
        <v>0</v>
      </c>
      <c r="G577" s="78">
        <f>'Balance N-1'!O580</f>
        <v>0</v>
      </c>
      <c r="H577" s="78">
        <f>'Balance N-1'!P580</f>
        <v>0</v>
      </c>
      <c r="I577" s="79">
        <f t="shared" si="8"/>
        <v>0</v>
      </c>
    </row>
    <row r="578" spans="1:9" ht="15.6">
      <c r="A578" s="85">
        <f>'Balance N-1'!I581</f>
        <v>0</v>
      </c>
      <c r="B578" s="75">
        <f>'Balance N-1'!J581</f>
        <v>0</v>
      </c>
      <c r="C578" s="78">
        <f>'Balance N-1'!K581</f>
        <v>0</v>
      </c>
      <c r="D578" s="78">
        <f>'Balance N-1'!L581</f>
        <v>0</v>
      </c>
      <c r="E578" s="78">
        <f>'Balance N-1'!M581</f>
        <v>0</v>
      </c>
      <c r="F578" s="78">
        <f>'Balance N-1'!N581</f>
        <v>0</v>
      </c>
      <c r="G578" s="78">
        <f>'Balance N-1'!O581</f>
        <v>0</v>
      </c>
      <c r="H578" s="78">
        <f>'Balance N-1'!P581</f>
        <v>0</v>
      </c>
      <c r="I578" s="79">
        <f t="shared" si="8"/>
        <v>0</v>
      </c>
    </row>
    <row r="579" spans="1:9" ht="15.6">
      <c r="A579" s="85">
        <f>'Balance N-1'!I582</f>
        <v>0</v>
      </c>
      <c r="B579" s="75">
        <f>'Balance N-1'!J582</f>
        <v>0</v>
      </c>
      <c r="C579" s="78">
        <f>'Balance N-1'!K582</f>
        <v>0</v>
      </c>
      <c r="D579" s="78">
        <f>'Balance N-1'!L582</f>
        <v>0</v>
      </c>
      <c r="E579" s="78">
        <f>'Balance N-1'!M582</f>
        <v>0</v>
      </c>
      <c r="F579" s="78">
        <f>'Balance N-1'!N582</f>
        <v>0</v>
      </c>
      <c r="G579" s="78">
        <f>'Balance N-1'!O582</f>
        <v>0</v>
      </c>
      <c r="H579" s="78">
        <f>'Balance N-1'!P582</f>
        <v>0</v>
      </c>
      <c r="I579" s="79">
        <f t="shared" ref="I579:I642" si="9">(C579-D579)+(E579-F579)-(G579-H579)</f>
        <v>0</v>
      </c>
    </row>
    <row r="580" spans="1:9" ht="15.6">
      <c r="A580" s="85">
        <f>'Balance N-1'!I583</f>
        <v>0</v>
      </c>
      <c r="B580" s="75">
        <f>'Balance N-1'!J583</f>
        <v>0</v>
      </c>
      <c r="C580" s="78">
        <f>'Balance N-1'!K583</f>
        <v>0</v>
      </c>
      <c r="D580" s="78">
        <f>'Balance N-1'!L583</f>
        <v>0</v>
      </c>
      <c r="E580" s="78">
        <f>'Balance N-1'!M583</f>
        <v>0</v>
      </c>
      <c r="F580" s="78">
        <f>'Balance N-1'!N583</f>
        <v>0</v>
      </c>
      <c r="G580" s="78">
        <f>'Balance N-1'!O583</f>
        <v>0</v>
      </c>
      <c r="H580" s="78">
        <f>'Balance N-1'!P583</f>
        <v>0</v>
      </c>
      <c r="I580" s="79">
        <f t="shared" si="9"/>
        <v>0</v>
      </c>
    </row>
    <row r="581" spans="1:9" ht="15.6">
      <c r="A581" s="85">
        <f>'Balance N-1'!I584</f>
        <v>0</v>
      </c>
      <c r="B581" s="75">
        <f>'Balance N-1'!J584</f>
        <v>0</v>
      </c>
      <c r="C581" s="78">
        <f>'Balance N-1'!K584</f>
        <v>0</v>
      </c>
      <c r="D581" s="78">
        <f>'Balance N-1'!L584</f>
        <v>0</v>
      </c>
      <c r="E581" s="78">
        <f>'Balance N-1'!M584</f>
        <v>0</v>
      </c>
      <c r="F581" s="78">
        <f>'Balance N-1'!N584</f>
        <v>0</v>
      </c>
      <c r="G581" s="78">
        <f>'Balance N-1'!O584</f>
        <v>0</v>
      </c>
      <c r="H581" s="78">
        <f>'Balance N-1'!P584</f>
        <v>0</v>
      </c>
      <c r="I581" s="79">
        <f t="shared" si="9"/>
        <v>0</v>
      </c>
    </row>
    <row r="582" spans="1:9" ht="15.6">
      <c r="A582" s="85">
        <f>'Balance N-1'!I585</f>
        <v>0</v>
      </c>
      <c r="B582" s="75">
        <f>'Balance N-1'!J585</f>
        <v>0</v>
      </c>
      <c r="C582" s="78">
        <f>'Balance N-1'!K585</f>
        <v>0</v>
      </c>
      <c r="D582" s="78">
        <f>'Balance N-1'!L585</f>
        <v>0</v>
      </c>
      <c r="E582" s="78">
        <f>'Balance N-1'!M585</f>
        <v>0</v>
      </c>
      <c r="F582" s="78">
        <f>'Balance N-1'!N585</f>
        <v>0</v>
      </c>
      <c r="G582" s="78">
        <f>'Balance N-1'!O585</f>
        <v>0</v>
      </c>
      <c r="H582" s="78">
        <f>'Balance N-1'!P585</f>
        <v>0</v>
      </c>
      <c r="I582" s="79">
        <f t="shared" si="9"/>
        <v>0</v>
      </c>
    </row>
    <row r="583" spans="1:9" ht="15.6">
      <c r="A583" s="85">
        <f>'Balance N-1'!I586</f>
        <v>0</v>
      </c>
      <c r="B583" s="75">
        <f>'Balance N-1'!J586</f>
        <v>0</v>
      </c>
      <c r="C583" s="78">
        <f>'Balance N-1'!K586</f>
        <v>0</v>
      </c>
      <c r="D583" s="78">
        <f>'Balance N-1'!L586</f>
        <v>0</v>
      </c>
      <c r="E583" s="78">
        <f>'Balance N-1'!M586</f>
        <v>0</v>
      </c>
      <c r="F583" s="78">
        <f>'Balance N-1'!N586</f>
        <v>0</v>
      </c>
      <c r="G583" s="78">
        <f>'Balance N-1'!O586</f>
        <v>0</v>
      </c>
      <c r="H583" s="78">
        <f>'Balance N-1'!P586</f>
        <v>0</v>
      </c>
      <c r="I583" s="79">
        <f t="shared" si="9"/>
        <v>0</v>
      </c>
    </row>
    <row r="584" spans="1:9" ht="15.6">
      <c r="A584" s="85">
        <f>'Balance N-1'!I587</f>
        <v>0</v>
      </c>
      <c r="B584" s="75">
        <f>'Balance N-1'!J587</f>
        <v>0</v>
      </c>
      <c r="C584" s="78">
        <f>'Balance N-1'!K587</f>
        <v>0</v>
      </c>
      <c r="D584" s="78">
        <f>'Balance N-1'!L587</f>
        <v>0</v>
      </c>
      <c r="E584" s="78">
        <f>'Balance N-1'!M587</f>
        <v>0</v>
      </c>
      <c r="F584" s="78">
        <f>'Balance N-1'!N587</f>
        <v>0</v>
      </c>
      <c r="G584" s="78">
        <f>'Balance N-1'!O587</f>
        <v>0</v>
      </c>
      <c r="H584" s="78">
        <f>'Balance N-1'!P587</f>
        <v>0</v>
      </c>
      <c r="I584" s="79">
        <f t="shared" si="9"/>
        <v>0</v>
      </c>
    </row>
    <row r="585" spans="1:9" ht="15.6">
      <c r="A585" s="85">
        <f>'Balance N-1'!I588</f>
        <v>0</v>
      </c>
      <c r="B585" s="75">
        <f>'Balance N-1'!J588</f>
        <v>0</v>
      </c>
      <c r="C585" s="78">
        <f>'Balance N-1'!K588</f>
        <v>0</v>
      </c>
      <c r="D585" s="78">
        <f>'Balance N-1'!L588</f>
        <v>0</v>
      </c>
      <c r="E585" s="78">
        <f>'Balance N-1'!M588</f>
        <v>0</v>
      </c>
      <c r="F585" s="78">
        <f>'Balance N-1'!N588</f>
        <v>0</v>
      </c>
      <c r="G585" s="78">
        <f>'Balance N-1'!O588</f>
        <v>0</v>
      </c>
      <c r="H585" s="78">
        <f>'Balance N-1'!P588</f>
        <v>0</v>
      </c>
      <c r="I585" s="79">
        <f t="shared" si="9"/>
        <v>0</v>
      </c>
    </row>
    <row r="586" spans="1:9" ht="15.6">
      <c r="A586" s="85">
        <f>'Balance N-1'!I589</f>
        <v>0</v>
      </c>
      <c r="B586" s="75">
        <f>'Balance N-1'!J589</f>
        <v>0</v>
      </c>
      <c r="C586" s="78">
        <f>'Balance N-1'!K589</f>
        <v>0</v>
      </c>
      <c r="D586" s="78">
        <f>'Balance N-1'!L589</f>
        <v>0</v>
      </c>
      <c r="E586" s="78">
        <f>'Balance N-1'!M589</f>
        <v>0</v>
      </c>
      <c r="F586" s="78">
        <f>'Balance N-1'!N589</f>
        <v>0</v>
      </c>
      <c r="G586" s="78">
        <f>'Balance N-1'!O589</f>
        <v>0</v>
      </c>
      <c r="H586" s="78">
        <f>'Balance N-1'!P589</f>
        <v>0</v>
      </c>
      <c r="I586" s="79">
        <f t="shared" si="9"/>
        <v>0</v>
      </c>
    </row>
    <row r="587" spans="1:9" ht="15.6">
      <c r="A587" s="85">
        <f>'Balance N-1'!I590</f>
        <v>0</v>
      </c>
      <c r="B587" s="75">
        <f>'Balance N-1'!J590</f>
        <v>0</v>
      </c>
      <c r="C587" s="78">
        <f>'Balance N-1'!K590</f>
        <v>0</v>
      </c>
      <c r="D587" s="78">
        <f>'Balance N-1'!L590</f>
        <v>0</v>
      </c>
      <c r="E587" s="78">
        <f>'Balance N-1'!M590</f>
        <v>0</v>
      </c>
      <c r="F587" s="78">
        <f>'Balance N-1'!N590</f>
        <v>0</v>
      </c>
      <c r="G587" s="78">
        <f>'Balance N-1'!O590</f>
        <v>0</v>
      </c>
      <c r="H587" s="78">
        <f>'Balance N-1'!P590</f>
        <v>0</v>
      </c>
      <c r="I587" s="79">
        <f t="shared" si="9"/>
        <v>0</v>
      </c>
    </row>
    <row r="588" spans="1:9" ht="15.6">
      <c r="A588" s="85">
        <f>'Balance N-1'!I591</f>
        <v>0</v>
      </c>
      <c r="B588" s="75">
        <f>'Balance N-1'!J591</f>
        <v>0</v>
      </c>
      <c r="C588" s="78">
        <f>'Balance N-1'!K591</f>
        <v>0</v>
      </c>
      <c r="D588" s="78">
        <f>'Balance N-1'!L591</f>
        <v>0</v>
      </c>
      <c r="E588" s="78">
        <f>'Balance N-1'!M591</f>
        <v>0</v>
      </c>
      <c r="F588" s="78">
        <f>'Balance N-1'!N591</f>
        <v>0</v>
      </c>
      <c r="G588" s="78">
        <f>'Balance N-1'!O591</f>
        <v>0</v>
      </c>
      <c r="H588" s="78">
        <f>'Balance N-1'!P591</f>
        <v>0</v>
      </c>
      <c r="I588" s="79">
        <f t="shared" si="9"/>
        <v>0</v>
      </c>
    </row>
    <row r="589" spans="1:9" ht="15.6">
      <c r="A589" s="85">
        <f>'Balance N-1'!I592</f>
        <v>0</v>
      </c>
      <c r="B589" s="75">
        <f>'Balance N-1'!J592</f>
        <v>0</v>
      </c>
      <c r="C589" s="78">
        <f>'Balance N-1'!K592</f>
        <v>0</v>
      </c>
      <c r="D589" s="78">
        <f>'Balance N-1'!L592</f>
        <v>0</v>
      </c>
      <c r="E589" s="78">
        <f>'Balance N-1'!M592</f>
        <v>0</v>
      </c>
      <c r="F589" s="78">
        <f>'Balance N-1'!N592</f>
        <v>0</v>
      </c>
      <c r="G589" s="78">
        <f>'Balance N-1'!O592</f>
        <v>0</v>
      </c>
      <c r="H589" s="78">
        <f>'Balance N-1'!P592</f>
        <v>0</v>
      </c>
      <c r="I589" s="79">
        <f t="shared" si="9"/>
        <v>0</v>
      </c>
    </row>
    <row r="590" spans="1:9" ht="15.6">
      <c r="A590" s="85">
        <f>'Balance N-1'!I593</f>
        <v>0</v>
      </c>
      <c r="B590" s="75">
        <f>'Balance N-1'!J593</f>
        <v>0</v>
      </c>
      <c r="C590" s="78">
        <f>'Balance N-1'!K593</f>
        <v>0</v>
      </c>
      <c r="D590" s="78">
        <f>'Balance N-1'!L593</f>
        <v>0</v>
      </c>
      <c r="E590" s="78">
        <f>'Balance N-1'!M593</f>
        <v>0</v>
      </c>
      <c r="F590" s="78">
        <f>'Balance N-1'!N593</f>
        <v>0</v>
      </c>
      <c r="G590" s="78">
        <f>'Balance N-1'!O593</f>
        <v>0</v>
      </c>
      <c r="H590" s="78">
        <f>'Balance N-1'!P593</f>
        <v>0</v>
      </c>
      <c r="I590" s="79">
        <f t="shared" si="9"/>
        <v>0</v>
      </c>
    </row>
    <row r="591" spans="1:9" ht="15.6">
      <c r="A591" s="85">
        <f>'Balance N-1'!I594</f>
        <v>0</v>
      </c>
      <c r="B591" s="75">
        <f>'Balance N-1'!J594</f>
        <v>0</v>
      </c>
      <c r="C591" s="78">
        <f>'Balance N-1'!K594</f>
        <v>0</v>
      </c>
      <c r="D591" s="78">
        <f>'Balance N-1'!L594</f>
        <v>0</v>
      </c>
      <c r="E591" s="78">
        <f>'Balance N-1'!M594</f>
        <v>0</v>
      </c>
      <c r="F591" s="78">
        <f>'Balance N-1'!N594</f>
        <v>0</v>
      </c>
      <c r="G591" s="78">
        <f>'Balance N-1'!O594</f>
        <v>0</v>
      </c>
      <c r="H591" s="78">
        <f>'Balance N-1'!P594</f>
        <v>0</v>
      </c>
      <c r="I591" s="79">
        <f t="shared" si="9"/>
        <v>0</v>
      </c>
    </row>
    <row r="592" spans="1:9" ht="15.6">
      <c r="A592" s="85">
        <f>'Balance N-1'!I595</f>
        <v>0</v>
      </c>
      <c r="B592" s="75">
        <f>'Balance N-1'!J595</f>
        <v>0</v>
      </c>
      <c r="C592" s="78">
        <f>'Balance N-1'!K595</f>
        <v>0</v>
      </c>
      <c r="D592" s="78">
        <f>'Balance N-1'!L595</f>
        <v>0</v>
      </c>
      <c r="E592" s="78">
        <f>'Balance N-1'!M595</f>
        <v>0</v>
      </c>
      <c r="F592" s="78">
        <f>'Balance N-1'!N595</f>
        <v>0</v>
      </c>
      <c r="G592" s="78">
        <f>'Balance N-1'!O595</f>
        <v>0</v>
      </c>
      <c r="H592" s="78">
        <f>'Balance N-1'!P595</f>
        <v>0</v>
      </c>
      <c r="I592" s="79">
        <f t="shared" si="9"/>
        <v>0</v>
      </c>
    </row>
    <row r="593" spans="1:9" ht="15.6">
      <c r="A593" s="85">
        <f>'Balance N-1'!I596</f>
        <v>0</v>
      </c>
      <c r="B593" s="75">
        <f>'Balance N-1'!J596</f>
        <v>0</v>
      </c>
      <c r="C593" s="78">
        <f>'Balance N-1'!K596</f>
        <v>0</v>
      </c>
      <c r="D593" s="78">
        <f>'Balance N-1'!L596</f>
        <v>0</v>
      </c>
      <c r="E593" s="78">
        <f>'Balance N-1'!M596</f>
        <v>0</v>
      </c>
      <c r="F593" s="78">
        <f>'Balance N-1'!N596</f>
        <v>0</v>
      </c>
      <c r="G593" s="78">
        <f>'Balance N-1'!O596</f>
        <v>0</v>
      </c>
      <c r="H593" s="78">
        <f>'Balance N-1'!P596</f>
        <v>0</v>
      </c>
      <c r="I593" s="79">
        <f t="shared" si="9"/>
        <v>0</v>
      </c>
    </row>
    <row r="594" spans="1:9" ht="15.6">
      <c r="A594" s="85">
        <f>'Balance N-1'!I597</f>
        <v>0</v>
      </c>
      <c r="B594" s="75">
        <f>'Balance N-1'!J597</f>
        <v>0</v>
      </c>
      <c r="C594" s="78">
        <f>'Balance N-1'!K597</f>
        <v>0</v>
      </c>
      <c r="D594" s="78">
        <f>'Balance N-1'!L597</f>
        <v>0</v>
      </c>
      <c r="E594" s="78">
        <f>'Balance N-1'!M597</f>
        <v>0</v>
      </c>
      <c r="F594" s="78">
        <f>'Balance N-1'!N597</f>
        <v>0</v>
      </c>
      <c r="G594" s="78">
        <f>'Balance N-1'!O597</f>
        <v>0</v>
      </c>
      <c r="H594" s="78">
        <f>'Balance N-1'!P597</f>
        <v>0</v>
      </c>
      <c r="I594" s="79">
        <f t="shared" si="9"/>
        <v>0</v>
      </c>
    </row>
    <row r="595" spans="1:9" ht="15.6">
      <c r="A595" s="85">
        <f>'Balance N-1'!I598</f>
        <v>0</v>
      </c>
      <c r="B595" s="75">
        <f>'Balance N-1'!J598</f>
        <v>0</v>
      </c>
      <c r="C595" s="78">
        <f>'Balance N-1'!K598</f>
        <v>0</v>
      </c>
      <c r="D595" s="78">
        <f>'Balance N-1'!L598</f>
        <v>0</v>
      </c>
      <c r="E595" s="78">
        <f>'Balance N-1'!M598</f>
        <v>0</v>
      </c>
      <c r="F595" s="78">
        <f>'Balance N-1'!N598</f>
        <v>0</v>
      </c>
      <c r="G595" s="78">
        <f>'Balance N-1'!O598</f>
        <v>0</v>
      </c>
      <c r="H595" s="78">
        <f>'Balance N-1'!P598</f>
        <v>0</v>
      </c>
      <c r="I595" s="79">
        <f t="shared" si="9"/>
        <v>0</v>
      </c>
    </row>
    <row r="596" spans="1:9" ht="15.6">
      <c r="A596" s="85">
        <f>'Balance N-1'!I599</f>
        <v>0</v>
      </c>
      <c r="B596" s="75">
        <f>'Balance N-1'!J599</f>
        <v>0</v>
      </c>
      <c r="C596" s="78">
        <f>'Balance N-1'!K599</f>
        <v>0</v>
      </c>
      <c r="D596" s="78">
        <f>'Balance N-1'!L599</f>
        <v>0</v>
      </c>
      <c r="E596" s="78">
        <f>'Balance N-1'!M599</f>
        <v>0</v>
      </c>
      <c r="F596" s="78">
        <f>'Balance N-1'!N599</f>
        <v>0</v>
      </c>
      <c r="G596" s="78">
        <f>'Balance N-1'!O599</f>
        <v>0</v>
      </c>
      <c r="H596" s="78">
        <f>'Balance N-1'!P599</f>
        <v>0</v>
      </c>
      <c r="I596" s="79">
        <f t="shared" si="9"/>
        <v>0</v>
      </c>
    </row>
    <row r="597" spans="1:9" ht="15.6">
      <c r="A597" s="85">
        <f>'Balance N-1'!I600</f>
        <v>0</v>
      </c>
      <c r="B597" s="75">
        <f>'Balance N-1'!J600</f>
        <v>0</v>
      </c>
      <c r="C597" s="78">
        <f>'Balance N-1'!K600</f>
        <v>0</v>
      </c>
      <c r="D597" s="78">
        <f>'Balance N-1'!L600</f>
        <v>0</v>
      </c>
      <c r="E597" s="78">
        <f>'Balance N-1'!M600</f>
        <v>0</v>
      </c>
      <c r="F597" s="78">
        <f>'Balance N-1'!N600</f>
        <v>0</v>
      </c>
      <c r="G597" s="78">
        <f>'Balance N-1'!O600</f>
        <v>0</v>
      </c>
      <c r="H597" s="78">
        <f>'Balance N-1'!P600</f>
        <v>0</v>
      </c>
      <c r="I597" s="79">
        <f t="shared" si="9"/>
        <v>0</v>
      </c>
    </row>
    <row r="598" spans="1:9" ht="15.6">
      <c r="A598" s="85">
        <f>'Balance N-1'!I601</f>
        <v>0</v>
      </c>
      <c r="B598" s="75">
        <f>'Balance N-1'!J601</f>
        <v>0</v>
      </c>
      <c r="C598" s="78">
        <f>'Balance N-1'!K601</f>
        <v>0</v>
      </c>
      <c r="D598" s="78">
        <f>'Balance N-1'!L601</f>
        <v>0</v>
      </c>
      <c r="E598" s="78">
        <f>'Balance N-1'!M601</f>
        <v>0</v>
      </c>
      <c r="F598" s="78">
        <f>'Balance N-1'!N601</f>
        <v>0</v>
      </c>
      <c r="G598" s="78">
        <f>'Balance N-1'!O601</f>
        <v>0</v>
      </c>
      <c r="H598" s="78">
        <f>'Balance N-1'!P601</f>
        <v>0</v>
      </c>
      <c r="I598" s="79">
        <f t="shared" si="9"/>
        <v>0</v>
      </c>
    </row>
    <row r="599" spans="1:9" ht="15.6">
      <c r="A599" s="85">
        <f>'Balance N-1'!I602</f>
        <v>0</v>
      </c>
      <c r="B599" s="75">
        <f>'Balance N-1'!J602</f>
        <v>0</v>
      </c>
      <c r="C599" s="78">
        <f>'Balance N-1'!K602</f>
        <v>0</v>
      </c>
      <c r="D599" s="78">
        <f>'Balance N-1'!L602</f>
        <v>0</v>
      </c>
      <c r="E599" s="78">
        <f>'Balance N-1'!M602</f>
        <v>0</v>
      </c>
      <c r="F599" s="78">
        <f>'Balance N-1'!N602</f>
        <v>0</v>
      </c>
      <c r="G599" s="78">
        <f>'Balance N-1'!O602</f>
        <v>0</v>
      </c>
      <c r="H599" s="78">
        <f>'Balance N-1'!P602</f>
        <v>0</v>
      </c>
      <c r="I599" s="79">
        <f t="shared" si="9"/>
        <v>0</v>
      </c>
    </row>
    <row r="600" spans="1:9" ht="15.6">
      <c r="A600" s="85">
        <f>'Balance N-1'!I603</f>
        <v>0</v>
      </c>
      <c r="B600" s="75">
        <f>'Balance N-1'!J603</f>
        <v>0</v>
      </c>
      <c r="C600" s="78">
        <f>'Balance N-1'!K603</f>
        <v>0</v>
      </c>
      <c r="D600" s="78">
        <f>'Balance N-1'!L603</f>
        <v>0</v>
      </c>
      <c r="E600" s="78">
        <f>'Balance N-1'!M603</f>
        <v>0</v>
      </c>
      <c r="F600" s="78">
        <f>'Balance N-1'!N603</f>
        <v>0</v>
      </c>
      <c r="G600" s="78">
        <f>'Balance N-1'!O603</f>
        <v>0</v>
      </c>
      <c r="H600" s="78">
        <f>'Balance N-1'!P603</f>
        <v>0</v>
      </c>
      <c r="I600" s="79">
        <f t="shared" si="9"/>
        <v>0</v>
      </c>
    </row>
    <row r="601" spans="1:9" ht="15.6">
      <c r="A601" s="85">
        <f>'Balance N-1'!I604</f>
        <v>0</v>
      </c>
      <c r="B601" s="75">
        <f>'Balance N-1'!J604</f>
        <v>0</v>
      </c>
      <c r="C601" s="78">
        <f>'Balance N-1'!K604</f>
        <v>0</v>
      </c>
      <c r="D601" s="78">
        <f>'Balance N-1'!L604</f>
        <v>0</v>
      </c>
      <c r="E601" s="78">
        <f>'Balance N-1'!M604</f>
        <v>0</v>
      </c>
      <c r="F601" s="78">
        <f>'Balance N-1'!N604</f>
        <v>0</v>
      </c>
      <c r="G601" s="78">
        <f>'Balance N-1'!O604</f>
        <v>0</v>
      </c>
      <c r="H601" s="78">
        <f>'Balance N-1'!P604</f>
        <v>0</v>
      </c>
      <c r="I601" s="79">
        <f t="shared" si="9"/>
        <v>0</v>
      </c>
    </row>
    <row r="602" spans="1:9" ht="15.6">
      <c r="A602" s="85">
        <f>'Balance N-1'!I605</f>
        <v>0</v>
      </c>
      <c r="B602" s="75">
        <f>'Balance N-1'!J605</f>
        <v>0</v>
      </c>
      <c r="C602" s="78">
        <f>'Balance N-1'!K605</f>
        <v>0</v>
      </c>
      <c r="D602" s="78">
        <f>'Balance N-1'!L605</f>
        <v>0</v>
      </c>
      <c r="E602" s="78">
        <f>'Balance N-1'!M605</f>
        <v>0</v>
      </c>
      <c r="F602" s="78">
        <f>'Balance N-1'!N605</f>
        <v>0</v>
      </c>
      <c r="G602" s="78">
        <f>'Balance N-1'!O605</f>
        <v>0</v>
      </c>
      <c r="H602" s="78">
        <f>'Balance N-1'!P605</f>
        <v>0</v>
      </c>
      <c r="I602" s="79">
        <f t="shared" si="9"/>
        <v>0</v>
      </c>
    </row>
    <row r="603" spans="1:9" ht="15.6">
      <c r="A603" s="85">
        <f>'Balance N-1'!I606</f>
        <v>0</v>
      </c>
      <c r="B603" s="75">
        <f>'Balance N-1'!J606</f>
        <v>0</v>
      </c>
      <c r="C603" s="78">
        <f>'Balance N-1'!K606</f>
        <v>0</v>
      </c>
      <c r="D603" s="78">
        <f>'Balance N-1'!L606</f>
        <v>0</v>
      </c>
      <c r="E603" s="78">
        <f>'Balance N-1'!M606</f>
        <v>0</v>
      </c>
      <c r="F603" s="78">
        <f>'Balance N-1'!N606</f>
        <v>0</v>
      </c>
      <c r="G603" s="78">
        <f>'Balance N-1'!O606</f>
        <v>0</v>
      </c>
      <c r="H603" s="78">
        <f>'Balance N-1'!P606</f>
        <v>0</v>
      </c>
      <c r="I603" s="79">
        <f t="shared" si="9"/>
        <v>0</v>
      </c>
    </row>
    <row r="604" spans="1:9" ht="15.6">
      <c r="A604" s="85">
        <f>'Balance N-1'!I607</f>
        <v>0</v>
      </c>
      <c r="B604" s="75">
        <f>'Balance N-1'!J607</f>
        <v>0</v>
      </c>
      <c r="C604" s="78">
        <f>'Balance N-1'!K607</f>
        <v>0</v>
      </c>
      <c r="D604" s="78">
        <f>'Balance N-1'!L607</f>
        <v>0</v>
      </c>
      <c r="E604" s="78">
        <f>'Balance N-1'!M607</f>
        <v>0</v>
      </c>
      <c r="F604" s="78">
        <f>'Balance N-1'!N607</f>
        <v>0</v>
      </c>
      <c r="G604" s="78">
        <f>'Balance N-1'!O607</f>
        <v>0</v>
      </c>
      <c r="H604" s="78">
        <f>'Balance N-1'!P607</f>
        <v>0</v>
      </c>
      <c r="I604" s="79">
        <f t="shared" si="9"/>
        <v>0</v>
      </c>
    </row>
    <row r="605" spans="1:9" ht="15.6">
      <c r="A605" s="85">
        <f>'Balance N-1'!I608</f>
        <v>0</v>
      </c>
      <c r="B605" s="75">
        <f>'Balance N-1'!J608</f>
        <v>0</v>
      </c>
      <c r="C605" s="78">
        <f>'Balance N-1'!K608</f>
        <v>0</v>
      </c>
      <c r="D605" s="78">
        <f>'Balance N-1'!L608</f>
        <v>0</v>
      </c>
      <c r="E605" s="78">
        <f>'Balance N-1'!M608</f>
        <v>0</v>
      </c>
      <c r="F605" s="78">
        <f>'Balance N-1'!N608</f>
        <v>0</v>
      </c>
      <c r="G605" s="78">
        <f>'Balance N-1'!O608</f>
        <v>0</v>
      </c>
      <c r="H605" s="78">
        <f>'Balance N-1'!P608</f>
        <v>0</v>
      </c>
      <c r="I605" s="79">
        <f t="shared" si="9"/>
        <v>0</v>
      </c>
    </row>
    <row r="606" spans="1:9" ht="15.6">
      <c r="A606" s="85">
        <f>'Balance N-1'!I609</f>
        <v>0</v>
      </c>
      <c r="B606" s="75">
        <f>'Balance N-1'!J609</f>
        <v>0</v>
      </c>
      <c r="C606" s="78">
        <f>'Balance N-1'!K609</f>
        <v>0</v>
      </c>
      <c r="D606" s="78">
        <f>'Balance N-1'!L609</f>
        <v>0</v>
      </c>
      <c r="E606" s="78">
        <f>'Balance N-1'!M609</f>
        <v>0</v>
      </c>
      <c r="F606" s="78">
        <f>'Balance N-1'!N609</f>
        <v>0</v>
      </c>
      <c r="G606" s="78">
        <f>'Balance N-1'!O609</f>
        <v>0</v>
      </c>
      <c r="H606" s="78">
        <f>'Balance N-1'!P609</f>
        <v>0</v>
      </c>
      <c r="I606" s="79">
        <f t="shared" si="9"/>
        <v>0</v>
      </c>
    </row>
    <row r="607" spans="1:9" ht="15.6">
      <c r="A607" s="85">
        <f>'Balance N-1'!I610</f>
        <v>0</v>
      </c>
      <c r="B607" s="75">
        <f>'Balance N-1'!J610</f>
        <v>0</v>
      </c>
      <c r="C607" s="78">
        <f>'Balance N-1'!K610</f>
        <v>0</v>
      </c>
      <c r="D607" s="78">
        <f>'Balance N-1'!L610</f>
        <v>0</v>
      </c>
      <c r="E607" s="78">
        <f>'Balance N-1'!M610</f>
        <v>0</v>
      </c>
      <c r="F607" s="78">
        <f>'Balance N-1'!N610</f>
        <v>0</v>
      </c>
      <c r="G607" s="78">
        <f>'Balance N-1'!O610</f>
        <v>0</v>
      </c>
      <c r="H607" s="78">
        <f>'Balance N-1'!P610</f>
        <v>0</v>
      </c>
      <c r="I607" s="79">
        <f t="shared" si="9"/>
        <v>0</v>
      </c>
    </row>
    <row r="608" spans="1:9" ht="15.6">
      <c r="A608" s="85">
        <f>'Balance N-1'!I611</f>
        <v>0</v>
      </c>
      <c r="B608" s="75">
        <f>'Balance N-1'!J611</f>
        <v>0</v>
      </c>
      <c r="C608" s="78">
        <f>'Balance N-1'!K611</f>
        <v>0</v>
      </c>
      <c r="D608" s="78">
        <f>'Balance N-1'!L611</f>
        <v>0</v>
      </c>
      <c r="E608" s="78">
        <f>'Balance N-1'!M611</f>
        <v>0</v>
      </c>
      <c r="F608" s="78">
        <f>'Balance N-1'!N611</f>
        <v>0</v>
      </c>
      <c r="G608" s="78">
        <f>'Balance N-1'!O611</f>
        <v>0</v>
      </c>
      <c r="H608" s="78">
        <f>'Balance N-1'!P611</f>
        <v>0</v>
      </c>
      <c r="I608" s="79">
        <f t="shared" si="9"/>
        <v>0</v>
      </c>
    </row>
    <row r="609" spans="1:9" ht="15.6">
      <c r="A609" s="85">
        <f>'Balance N-1'!I612</f>
        <v>0</v>
      </c>
      <c r="B609" s="75">
        <f>'Balance N-1'!J612</f>
        <v>0</v>
      </c>
      <c r="C609" s="78">
        <f>'Balance N-1'!K612</f>
        <v>0</v>
      </c>
      <c r="D609" s="78">
        <f>'Balance N-1'!L612</f>
        <v>0</v>
      </c>
      <c r="E609" s="78">
        <f>'Balance N-1'!M612</f>
        <v>0</v>
      </c>
      <c r="F609" s="78">
        <f>'Balance N-1'!N612</f>
        <v>0</v>
      </c>
      <c r="G609" s="78">
        <f>'Balance N-1'!O612</f>
        <v>0</v>
      </c>
      <c r="H609" s="78">
        <f>'Balance N-1'!P612</f>
        <v>0</v>
      </c>
      <c r="I609" s="79">
        <f t="shared" si="9"/>
        <v>0</v>
      </c>
    </row>
    <row r="610" spans="1:9" ht="15.6">
      <c r="A610" s="85">
        <f>'Balance N-1'!I613</f>
        <v>0</v>
      </c>
      <c r="B610" s="75">
        <f>'Balance N-1'!J613</f>
        <v>0</v>
      </c>
      <c r="C610" s="78">
        <f>'Balance N-1'!K613</f>
        <v>0</v>
      </c>
      <c r="D610" s="78">
        <f>'Balance N-1'!L613</f>
        <v>0</v>
      </c>
      <c r="E610" s="78">
        <f>'Balance N-1'!M613</f>
        <v>0</v>
      </c>
      <c r="F610" s="78">
        <f>'Balance N-1'!N613</f>
        <v>0</v>
      </c>
      <c r="G610" s="78">
        <f>'Balance N-1'!O613</f>
        <v>0</v>
      </c>
      <c r="H610" s="78">
        <f>'Balance N-1'!P613</f>
        <v>0</v>
      </c>
      <c r="I610" s="79">
        <f t="shared" si="9"/>
        <v>0</v>
      </c>
    </row>
    <row r="611" spans="1:9" ht="15.6">
      <c r="A611" s="85">
        <f>'Balance N-1'!I614</f>
        <v>0</v>
      </c>
      <c r="B611" s="75">
        <f>'Balance N-1'!J614</f>
        <v>0</v>
      </c>
      <c r="C611" s="78">
        <f>'Balance N-1'!K614</f>
        <v>0</v>
      </c>
      <c r="D611" s="78">
        <f>'Balance N-1'!L614</f>
        <v>0</v>
      </c>
      <c r="E611" s="78">
        <f>'Balance N-1'!M614</f>
        <v>0</v>
      </c>
      <c r="F611" s="78">
        <f>'Balance N-1'!N614</f>
        <v>0</v>
      </c>
      <c r="G611" s="78">
        <f>'Balance N-1'!O614</f>
        <v>0</v>
      </c>
      <c r="H611" s="78">
        <f>'Balance N-1'!P614</f>
        <v>0</v>
      </c>
      <c r="I611" s="79">
        <f t="shared" si="9"/>
        <v>0</v>
      </c>
    </row>
    <row r="612" spans="1:9" ht="15.6">
      <c r="A612" s="85">
        <f>'Balance N-1'!I615</f>
        <v>0</v>
      </c>
      <c r="B612" s="75">
        <f>'Balance N-1'!J615</f>
        <v>0</v>
      </c>
      <c r="C612" s="78">
        <f>'Balance N-1'!K615</f>
        <v>0</v>
      </c>
      <c r="D612" s="78">
        <f>'Balance N-1'!L615</f>
        <v>0</v>
      </c>
      <c r="E612" s="78">
        <f>'Balance N-1'!M615</f>
        <v>0</v>
      </c>
      <c r="F612" s="78">
        <f>'Balance N-1'!N615</f>
        <v>0</v>
      </c>
      <c r="G612" s="78">
        <f>'Balance N-1'!O615</f>
        <v>0</v>
      </c>
      <c r="H612" s="78">
        <f>'Balance N-1'!P615</f>
        <v>0</v>
      </c>
      <c r="I612" s="79">
        <f t="shared" si="9"/>
        <v>0</v>
      </c>
    </row>
    <row r="613" spans="1:9" ht="15.6">
      <c r="A613" s="85">
        <f>'Balance N-1'!I616</f>
        <v>0</v>
      </c>
      <c r="B613" s="75">
        <f>'Balance N-1'!J616</f>
        <v>0</v>
      </c>
      <c r="C613" s="78">
        <f>'Balance N-1'!K616</f>
        <v>0</v>
      </c>
      <c r="D613" s="78">
        <f>'Balance N-1'!L616</f>
        <v>0</v>
      </c>
      <c r="E613" s="78">
        <f>'Balance N-1'!M616</f>
        <v>0</v>
      </c>
      <c r="F613" s="78">
        <f>'Balance N-1'!N616</f>
        <v>0</v>
      </c>
      <c r="G613" s="78">
        <f>'Balance N-1'!O616</f>
        <v>0</v>
      </c>
      <c r="H613" s="78">
        <f>'Balance N-1'!P616</f>
        <v>0</v>
      </c>
      <c r="I613" s="79">
        <f t="shared" si="9"/>
        <v>0</v>
      </c>
    </row>
    <row r="614" spans="1:9" ht="15.6">
      <c r="A614" s="85">
        <f>'Balance N-1'!I617</f>
        <v>0</v>
      </c>
      <c r="B614" s="75">
        <f>'Balance N-1'!J617</f>
        <v>0</v>
      </c>
      <c r="C614" s="78">
        <f>'Balance N-1'!K617</f>
        <v>0</v>
      </c>
      <c r="D614" s="78">
        <f>'Balance N-1'!L617</f>
        <v>0</v>
      </c>
      <c r="E614" s="78">
        <f>'Balance N-1'!M617</f>
        <v>0</v>
      </c>
      <c r="F614" s="78">
        <f>'Balance N-1'!N617</f>
        <v>0</v>
      </c>
      <c r="G614" s="78">
        <f>'Balance N-1'!O617</f>
        <v>0</v>
      </c>
      <c r="H614" s="78">
        <f>'Balance N-1'!P617</f>
        <v>0</v>
      </c>
      <c r="I614" s="79">
        <f t="shared" si="9"/>
        <v>0</v>
      </c>
    </row>
    <row r="615" spans="1:9" ht="15.6">
      <c r="A615" s="85">
        <f>'Balance N-1'!I618</f>
        <v>0</v>
      </c>
      <c r="B615" s="75">
        <f>'Balance N-1'!J618</f>
        <v>0</v>
      </c>
      <c r="C615" s="78">
        <f>'Balance N-1'!K618</f>
        <v>0</v>
      </c>
      <c r="D615" s="78">
        <f>'Balance N-1'!L618</f>
        <v>0</v>
      </c>
      <c r="E615" s="78">
        <f>'Balance N-1'!M618</f>
        <v>0</v>
      </c>
      <c r="F615" s="78">
        <f>'Balance N-1'!N618</f>
        <v>0</v>
      </c>
      <c r="G615" s="78">
        <f>'Balance N-1'!O618</f>
        <v>0</v>
      </c>
      <c r="H615" s="78">
        <f>'Balance N-1'!P618</f>
        <v>0</v>
      </c>
      <c r="I615" s="79">
        <f t="shared" si="9"/>
        <v>0</v>
      </c>
    </row>
    <row r="616" spans="1:9" ht="15.6">
      <c r="A616" s="85">
        <f>'Balance N-1'!I619</f>
        <v>0</v>
      </c>
      <c r="B616" s="75">
        <f>'Balance N-1'!J619</f>
        <v>0</v>
      </c>
      <c r="C616" s="78">
        <f>'Balance N-1'!K619</f>
        <v>0</v>
      </c>
      <c r="D616" s="78">
        <f>'Balance N-1'!L619</f>
        <v>0</v>
      </c>
      <c r="E616" s="78">
        <f>'Balance N-1'!M619</f>
        <v>0</v>
      </c>
      <c r="F616" s="78">
        <f>'Balance N-1'!N619</f>
        <v>0</v>
      </c>
      <c r="G616" s="78">
        <f>'Balance N-1'!O619</f>
        <v>0</v>
      </c>
      <c r="H616" s="78">
        <f>'Balance N-1'!P619</f>
        <v>0</v>
      </c>
      <c r="I616" s="79">
        <f t="shared" si="9"/>
        <v>0</v>
      </c>
    </row>
    <row r="617" spans="1:9" ht="15.6">
      <c r="A617" s="85">
        <f>'Balance N-1'!I620</f>
        <v>0</v>
      </c>
      <c r="B617" s="75">
        <f>'Balance N-1'!J620</f>
        <v>0</v>
      </c>
      <c r="C617" s="78">
        <f>'Balance N-1'!K620</f>
        <v>0</v>
      </c>
      <c r="D617" s="78">
        <f>'Balance N-1'!L620</f>
        <v>0</v>
      </c>
      <c r="E617" s="78">
        <f>'Balance N-1'!M620</f>
        <v>0</v>
      </c>
      <c r="F617" s="78">
        <f>'Balance N-1'!N620</f>
        <v>0</v>
      </c>
      <c r="G617" s="78">
        <f>'Balance N-1'!O620</f>
        <v>0</v>
      </c>
      <c r="H617" s="78">
        <f>'Balance N-1'!P620</f>
        <v>0</v>
      </c>
      <c r="I617" s="79">
        <f t="shared" si="9"/>
        <v>0</v>
      </c>
    </row>
    <row r="618" spans="1:9" ht="15.6">
      <c r="A618" s="85">
        <f>'Balance N-1'!I621</f>
        <v>0</v>
      </c>
      <c r="B618" s="75">
        <f>'Balance N-1'!J621</f>
        <v>0</v>
      </c>
      <c r="C618" s="78">
        <f>'Balance N-1'!K621</f>
        <v>0</v>
      </c>
      <c r="D618" s="78">
        <f>'Balance N-1'!L621</f>
        <v>0</v>
      </c>
      <c r="E618" s="78">
        <f>'Balance N-1'!M621</f>
        <v>0</v>
      </c>
      <c r="F618" s="78">
        <f>'Balance N-1'!N621</f>
        <v>0</v>
      </c>
      <c r="G618" s="78">
        <f>'Balance N-1'!O621</f>
        <v>0</v>
      </c>
      <c r="H618" s="78">
        <f>'Balance N-1'!P621</f>
        <v>0</v>
      </c>
      <c r="I618" s="79">
        <f t="shared" si="9"/>
        <v>0</v>
      </c>
    </row>
    <row r="619" spans="1:9" ht="15.6">
      <c r="A619" s="85">
        <f>'Balance N-1'!I622</f>
        <v>0</v>
      </c>
      <c r="B619" s="75">
        <f>'Balance N-1'!J622</f>
        <v>0</v>
      </c>
      <c r="C619" s="78">
        <f>'Balance N-1'!K622</f>
        <v>0</v>
      </c>
      <c r="D619" s="78">
        <f>'Balance N-1'!L622</f>
        <v>0</v>
      </c>
      <c r="E619" s="78">
        <f>'Balance N-1'!M622</f>
        <v>0</v>
      </c>
      <c r="F619" s="78">
        <f>'Balance N-1'!N622</f>
        <v>0</v>
      </c>
      <c r="G619" s="78">
        <f>'Balance N-1'!O622</f>
        <v>0</v>
      </c>
      <c r="H619" s="78">
        <f>'Balance N-1'!P622</f>
        <v>0</v>
      </c>
      <c r="I619" s="79">
        <f t="shared" si="9"/>
        <v>0</v>
      </c>
    </row>
    <row r="620" spans="1:9" ht="15.6">
      <c r="A620" s="85">
        <f>'Balance N-1'!I623</f>
        <v>0</v>
      </c>
      <c r="B620" s="75">
        <f>'Balance N-1'!J623</f>
        <v>0</v>
      </c>
      <c r="C620" s="78">
        <f>'Balance N-1'!K623</f>
        <v>0</v>
      </c>
      <c r="D620" s="78">
        <f>'Balance N-1'!L623</f>
        <v>0</v>
      </c>
      <c r="E620" s="78">
        <f>'Balance N-1'!M623</f>
        <v>0</v>
      </c>
      <c r="F620" s="78">
        <f>'Balance N-1'!N623</f>
        <v>0</v>
      </c>
      <c r="G620" s="78">
        <f>'Balance N-1'!O623</f>
        <v>0</v>
      </c>
      <c r="H620" s="78">
        <f>'Balance N-1'!P623</f>
        <v>0</v>
      </c>
      <c r="I620" s="79">
        <f t="shared" si="9"/>
        <v>0</v>
      </c>
    </row>
    <row r="621" spans="1:9" ht="15.6">
      <c r="A621" s="85">
        <f>'Balance N-1'!I624</f>
        <v>0</v>
      </c>
      <c r="B621" s="75">
        <f>'Balance N-1'!J624</f>
        <v>0</v>
      </c>
      <c r="C621" s="78">
        <f>'Balance N-1'!K624</f>
        <v>0</v>
      </c>
      <c r="D621" s="78">
        <f>'Balance N-1'!L624</f>
        <v>0</v>
      </c>
      <c r="E621" s="78">
        <f>'Balance N-1'!M624</f>
        <v>0</v>
      </c>
      <c r="F621" s="78">
        <f>'Balance N-1'!N624</f>
        <v>0</v>
      </c>
      <c r="G621" s="78">
        <f>'Balance N-1'!O624</f>
        <v>0</v>
      </c>
      <c r="H621" s="78">
        <f>'Balance N-1'!P624</f>
        <v>0</v>
      </c>
      <c r="I621" s="79">
        <f t="shared" si="9"/>
        <v>0</v>
      </c>
    </row>
    <row r="622" spans="1:9" ht="15.6">
      <c r="A622" s="85">
        <f>'Balance N-1'!I625</f>
        <v>0</v>
      </c>
      <c r="B622" s="75">
        <f>'Balance N-1'!J625</f>
        <v>0</v>
      </c>
      <c r="C622" s="78">
        <f>'Balance N-1'!K625</f>
        <v>0</v>
      </c>
      <c r="D622" s="78">
        <f>'Balance N-1'!L625</f>
        <v>0</v>
      </c>
      <c r="E622" s="78">
        <f>'Balance N-1'!M625</f>
        <v>0</v>
      </c>
      <c r="F622" s="78">
        <f>'Balance N-1'!N625</f>
        <v>0</v>
      </c>
      <c r="G622" s="78">
        <f>'Balance N-1'!O625</f>
        <v>0</v>
      </c>
      <c r="H622" s="78">
        <f>'Balance N-1'!P625</f>
        <v>0</v>
      </c>
      <c r="I622" s="79">
        <f t="shared" si="9"/>
        <v>0</v>
      </c>
    </row>
    <row r="623" spans="1:9" ht="15.6">
      <c r="A623" s="85">
        <f>'Balance N-1'!I626</f>
        <v>0</v>
      </c>
      <c r="B623" s="75">
        <f>'Balance N-1'!J626</f>
        <v>0</v>
      </c>
      <c r="C623" s="78">
        <f>'Balance N-1'!K626</f>
        <v>0</v>
      </c>
      <c r="D623" s="78">
        <f>'Balance N-1'!L626</f>
        <v>0</v>
      </c>
      <c r="E623" s="78">
        <f>'Balance N-1'!M626</f>
        <v>0</v>
      </c>
      <c r="F623" s="78">
        <f>'Balance N-1'!N626</f>
        <v>0</v>
      </c>
      <c r="G623" s="78">
        <f>'Balance N-1'!O626</f>
        <v>0</v>
      </c>
      <c r="H623" s="78">
        <f>'Balance N-1'!P626</f>
        <v>0</v>
      </c>
      <c r="I623" s="79">
        <f t="shared" si="9"/>
        <v>0</v>
      </c>
    </row>
    <row r="624" spans="1:9" ht="15.6">
      <c r="A624" s="85">
        <f>'Balance N-1'!I627</f>
        <v>0</v>
      </c>
      <c r="B624" s="75">
        <f>'Balance N-1'!J627</f>
        <v>0</v>
      </c>
      <c r="C624" s="78">
        <f>'Balance N-1'!K627</f>
        <v>0</v>
      </c>
      <c r="D624" s="78">
        <f>'Balance N-1'!L627</f>
        <v>0</v>
      </c>
      <c r="E624" s="78">
        <f>'Balance N-1'!M627</f>
        <v>0</v>
      </c>
      <c r="F624" s="78">
        <f>'Balance N-1'!N627</f>
        <v>0</v>
      </c>
      <c r="G624" s="78">
        <f>'Balance N-1'!O627</f>
        <v>0</v>
      </c>
      <c r="H624" s="78">
        <f>'Balance N-1'!P627</f>
        <v>0</v>
      </c>
      <c r="I624" s="79">
        <f t="shared" si="9"/>
        <v>0</v>
      </c>
    </row>
    <row r="625" spans="1:9" ht="15.6">
      <c r="A625" s="85">
        <f>'Balance N-1'!I628</f>
        <v>0</v>
      </c>
      <c r="B625" s="75">
        <f>'Balance N-1'!J628</f>
        <v>0</v>
      </c>
      <c r="C625" s="78">
        <f>'Balance N-1'!K628</f>
        <v>0</v>
      </c>
      <c r="D625" s="78">
        <f>'Balance N-1'!L628</f>
        <v>0</v>
      </c>
      <c r="E625" s="78">
        <f>'Balance N-1'!M628</f>
        <v>0</v>
      </c>
      <c r="F625" s="78">
        <f>'Balance N-1'!N628</f>
        <v>0</v>
      </c>
      <c r="G625" s="78">
        <f>'Balance N-1'!O628</f>
        <v>0</v>
      </c>
      <c r="H625" s="78">
        <f>'Balance N-1'!P628</f>
        <v>0</v>
      </c>
      <c r="I625" s="79">
        <f t="shared" si="9"/>
        <v>0</v>
      </c>
    </row>
    <row r="626" spans="1:9" ht="15.6">
      <c r="A626" s="85">
        <f>'Balance N-1'!I629</f>
        <v>0</v>
      </c>
      <c r="B626" s="75">
        <f>'Balance N-1'!J629</f>
        <v>0</v>
      </c>
      <c r="C626" s="78">
        <f>'Balance N-1'!K629</f>
        <v>0</v>
      </c>
      <c r="D626" s="78">
        <f>'Balance N-1'!L629</f>
        <v>0</v>
      </c>
      <c r="E626" s="78">
        <f>'Balance N-1'!M629</f>
        <v>0</v>
      </c>
      <c r="F626" s="78">
        <f>'Balance N-1'!N629</f>
        <v>0</v>
      </c>
      <c r="G626" s="78">
        <f>'Balance N-1'!O629</f>
        <v>0</v>
      </c>
      <c r="H626" s="78">
        <f>'Balance N-1'!P629</f>
        <v>0</v>
      </c>
      <c r="I626" s="79">
        <f t="shared" si="9"/>
        <v>0</v>
      </c>
    </row>
    <row r="627" spans="1:9" ht="15.6">
      <c r="A627" s="85">
        <f>'Balance N-1'!I630</f>
        <v>0</v>
      </c>
      <c r="B627" s="75">
        <f>'Balance N-1'!J630</f>
        <v>0</v>
      </c>
      <c r="C627" s="78">
        <f>'Balance N-1'!K630</f>
        <v>0</v>
      </c>
      <c r="D627" s="78">
        <f>'Balance N-1'!L630</f>
        <v>0</v>
      </c>
      <c r="E627" s="78">
        <f>'Balance N-1'!M630</f>
        <v>0</v>
      </c>
      <c r="F627" s="78">
        <f>'Balance N-1'!N630</f>
        <v>0</v>
      </c>
      <c r="G627" s="78">
        <f>'Balance N-1'!O630</f>
        <v>0</v>
      </c>
      <c r="H627" s="78">
        <f>'Balance N-1'!P630</f>
        <v>0</v>
      </c>
      <c r="I627" s="79">
        <f t="shared" si="9"/>
        <v>0</v>
      </c>
    </row>
    <row r="628" spans="1:9" ht="15.6">
      <c r="A628" s="85">
        <f>'Balance N-1'!I631</f>
        <v>0</v>
      </c>
      <c r="B628" s="75">
        <f>'Balance N-1'!J631</f>
        <v>0</v>
      </c>
      <c r="C628" s="78">
        <f>'Balance N-1'!K631</f>
        <v>0</v>
      </c>
      <c r="D628" s="78">
        <f>'Balance N-1'!L631</f>
        <v>0</v>
      </c>
      <c r="E628" s="78">
        <f>'Balance N-1'!M631</f>
        <v>0</v>
      </c>
      <c r="F628" s="78">
        <f>'Balance N-1'!N631</f>
        <v>0</v>
      </c>
      <c r="G628" s="78">
        <f>'Balance N-1'!O631</f>
        <v>0</v>
      </c>
      <c r="H628" s="78">
        <f>'Balance N-1'!P631</f>
        <v>0</v>
      </c>
      <c r="I628" s="79">
        <f t="shared" si="9"/>
        <v>0</v>
      </c>
    </row>
    <row r="629" spans="1:9" ht="15.6">
      <c r="A629" s="85">
        <f>'Balance N-1'!I632</f>
        <v>0</v>
      </c>
      <c r="B629" s="75">
        <f>'Balance N-1'!J632</f>
        <v>0</v>
      </c>
      <c r="C629" s="78">
        <f>'Balance N-1'!K632</f>
        <v>0</v>
      </c>
      <c r="D629" s="78">
        <f>'Balance N-1'!L632</f>
        <v>0</v>
      </c>
      <c r="E629" s="78">
        <f>'Balance N-1'!M632</f>
        <v>0</v>
      </c>
      <c r="F629" s="78">
        <f>'Balance N-1'!N632</f>
        <v>0</v>
      </c>
      <c r="G629" s="78">
        <f>'Balance N-1'!O632</f>
        <v>0</v>
      </c>
      <c r="H629" s="78">
        <f>'Balance N-1'!P632</f>
        <v>0</v>
      </c>
      <c r="I629" s="79">
        <f t="shared" si="9"/>
        <v>0</v>
      </c>
    </row>
    <row r="630" spans="1:9" ht="15.6">
      <c r="A630" s="85">
        <f>'Balance N-1'!I633</f>
        <v>0</v>
      </c>
      <c r="B630" s="75">
        <f>'Balance N-1'!J633</f>
        <v>0</v>
      </c>
      <c r="C630" s="78">
        <f>'Balance N-1'!K633</f>
        <v>0</v>
      </c>
      <c r="D630" s="78">
        <f>'Balance N-1'!L633</f>
        <v>0</v>
      </c>
      <c r="E630" s="78">
        <f>'Balance N-1'!M633</f>
        <v>0</v>
      </c>
      <c r="F630" s="78">
        <f>'Balance N-1'!N633</f>
        <v>0</v>
      </c>
      <c r="G630" s="78">
        <f>'Balance N-1'!O633</f>
        <v>0</v>
      </c>
      <c r="H630" s="78">
        <f>'Balance N-1'!P633</f>
        <v>0</v>
      </c>
      <c r="I630" s="79">
        <f t="shared" si="9"/>
        <v>0</v>
      </c>
    </row>
    <row r="631" spans="1:9" ht="15.6">
      <c r="A631" s="85">
        <f>'Balance N-1'!I634</f>
        <v>0</v>
      </c>
      <c r="B631" s="75">
        <f>'Balance N-1'!J634</f>
        <v>0</v>
      </c>
      <c r="C631" s="78">
        <f>'Balance N-1'!K634</f>
        <v>0</v>
      </c>
      <c r="D631" s="78">
        <f>'Balance N-1'!L634</f>
        <v>0</v>
      </c>
      <c r="E631" s="78">
        <f>'Balance N-1'!M634</f>
        <v>0</v>
      </c>
      <c r="F631" s="78">
        <f>'Balance N-1'!N634</f>
        <v>0</v>
      </c>
      <c r="G631" s="78">
        <f>'Balance N-1'!O634</f>
        <v>0</v>
      </c>
      <c r="H631" s="78">
        <f>'Balance N-1'!P634</f>
        <v>0</v>
      </c>
      <c r="I631" s="79">
        <f t="shared" si="9"/>
        <v>0</v>
      </c>
    </row>
    <row r="632" spans="1:9" ht="15.6">
      <c r="A632" s="85">
        <f>'Balance N-1'!I635</f>
        <v>0</v>
      </c>
      <c r="B632" s="75">
        <f>'Balance N-1'!J635</f>
        <v>0</v>
      </c>
      <c r="C632" s="78">
        <f>'Balance N-1'!K635</f>
        <v>0</v>
      </c>
      <c r="D632" s="78">
        <f>'Balance N-1'!L635</f>
        <v>0</v>
      </c>
      <c r="E632" s="78">
        <f>'Balance N-1'!M635</f>
        <v>0</v>
      </c>
      <c r="F632" s="78">
        <f>'Balance N-1'!N635</f>
        <v>0</v>
      </c>
      <c r="G632" s="78">
        <f>'Balance N-1'!O635</f>
        <v>0</v>
      </c>
      <c r="H632" s="78">
        <f>'Balance N-1'!P635</f>
        <v>0</v>
      </c>
      <c r="I632" s="79">
        <f t="shared" si="9"/>
        <v>0</v>
      </c>
    </row>
    <row r="633" spans="1:9" ht="15.6">
      <c r="A633" s="85">
        <f>'Balance N-1'!I636</f>
        <v>0</v>
      </c>
      <c r="B633" s="75">
        <f>'Balance N-1'!J636</f>
        <v>0</v>
      </c>
      <c r="C633" s="78">
        <f>'Balance N-1'!K636</f>
        <v>0</v>
      </c>
      <c r="D633" s="78">
        <f>'Balance N-1'!L636</f>
        <v>0</v>
      </c>
      <c r="E633" s="78">
        <f>'Balance N-1'!M636</f>
        <v>0</v>
      </c>
      <c r="F633" s="78">
        <f>'Balance N-1'!N636</f>
        <v>0</v>
      </c>
      <c r="G633" s="78">
        <f>'Balance N-1'!O636</f>
        <v>0</v>
      </c>
      <c r="H633" s="78">
        <f>'Balance N-1'!P636</f>
        <v>0</v>
      </c>
      <c r="I633" s="79">
        <f t="shared" si="9"/>
        <v>0</v>
      </c>
    </row>
    <row r="634" spans="1:9" ht="15.6">
      <c r="A634" s="85">
        <f>'Balance N-1'!I637</f>
        <v>0</v>
      </c>
      <c r="B634" s="75">
        <f>'Balance N-1'!J637</f>
        <v>0</v>
      </c>
      <c r="C634" s="78">
        <f>'Balance N-1'!K637</f>
        <v>0</v>
      </c>
      <c r="D634" s="78">
        <f>'Balance N-1'!L637</f>
        <v>0</v>
      </c>
      <c r="E634" s="78">
        <f>'Balance N-1'!M637</f>
        <v>0</v>
      </c>
      <c r="F634" s="78">
        <f>'Balance N-1'!N637</f>
        <v>0</v>
      </c>
      <c r="G634" s="78">
        <f>'Balance N-1'!O637</f>
        <v>0</v>
      </c>
      <c r="H634" s="78">
        <f>'Balance N-1'!P637</f>
        <v>0</v>
      </c>
      <c r="I634" s="79">
        <f t="shared" si="9"/>
        <v>0</v>
      </c>
    </row>
    <row r="635" spans="1:9" ht="15.6">
      <c r="A635" s="85">
        <f>'Balance N-1'!I638</f>
        <v>0</v>
      </c>
      <c r="B635" s="75">
        <f>'Balance N-1'!J638</f>
        <v>0</v>
      </c>
      <c r="C635" s="78">
        <f>'Balance N-1'!K638</f>
        <v>0</v>
      </c>
      <c r="D635" s="78">
        <f>'Balance N-1'!L638</f>
        <v>0</v>
      </c>
      <c r="E635" s="78">
        <f>'Balance N-1'!M638</f>
        <v>0</v>
      </c>
      <c r="F635" s="78">
        <f>'Balance N-1'!N638</f>
        <v>0</v>
      </c>
      <c r="G635" s="78">
        <f>'Balance N-1'!O638</f>
        <v>0</v>
      </c>
      <c r="H635" s="78">
        <f>'Balance N-1'!P638</f>
        <v>0</v>
      </c>
      <c r="I635" s="79">
        <f t="shared" si="9"/>
        <v>0</v>
      </c>
    </row>
    <row r="636" spans="1:9" ht="15.6">
      <c r="A636" s="85">
        <f>'Balance N-1'!I639</f>
        <v>0</v>
      </c>
      <c r="B636" s="75">
        <f>'Balance N-1'!J639</f>
        <v>0</v>
      </c>
      <c r="C636" s="78">
        <f>'Balance N-1'!K639</f>
        <v>0</v>
      </c>
      <c r="D636" s="78">
        <f>'Balance N-1'!L639</f>
        <v>0</v>
      </c>
      <c r="E636" s="78">
        <f>'Balance N-1'!M639</f>
        <v>0</v>
      </c>
      <c r="F636" s="78">
        <f>'Balance N-1'!N639</f>
        <v>0</v>
      </c>
      <c r="G636" s="78">
        <f>'Balance N-1'!O639</f>
        <v>0</v>
      </c>
      <c r="H636" s="78">
        <f>'Balance N-1'!P639</f>
        <v>0</v>
      </c>
      <c r="I636" s="79">
        <f t="shared" si="9"/>
        <v>0</v>
      </c>
    </row>
    <row r="637" spans="1:9" ht="15.6">
      <c r="A637" s="85">
        <f>'Balance N-1'!I640</f>
        <v>0</v>
      </c>
      <c r="B637" s="75">
        <f>'Balance N-1'!J640</f>
        <v>0</v>
      </c>
      <c r="C637" s="78">
        <f>'Balance N-1'!K640</f>
        <v>0</v>
      </c>
      <c r="D637" s="78">
        <f>'Balance N-1'!L640</f>
        <v>0</v>
      </c>
      <c r="E637" s="78">
        <f>'Balance N-1'!M640</f>
        <v>0</v>
      </c>
      <c r="F637" s="78">
        <f>'Balance N-1'!N640</f>
        <v>0</v>
      </c>
      <c r="G637" s="78">
        <f>'Balance N-1'!O640</f>
        <v>0</v>
      </c>
      <c r="H637" s="78">
        <f>'Balance N-1'!P640</f>
        <v>0</v>
      </c>
      <c r="I637" s="79">
        <f t="shared" si="9"/>
        <v>0</v>
      </c>
    </row>
    <row r="638" spans="1:9" ht="15.6">
      <c r="A638" s="85">
        <f>'Balance N-1'!I641</f>
        <v>0</v>
      </c>
      <c r="B638" s="75">
        <f>'Balance N-1'!J641</f>
        <v>0</v>
      </c>
      <c r="C638" s="78">
        <f>'Balance N-1'!K641</f>
        <v>0</v>
      </c>
      <c r="D638" s="78">
        <f>'Balance N-1'!L641</f>
        <v>0</v>
      </c>
      <c r="E638" s="78">
        <f>'Balance N-1'!M641</f>
        <v>0</v>
      </c>
      <c r="F638" s="78">
        <f>'Balance N-1'!N641</f>
        <v>0</v>
      </c>
      <c r="G638" s="78">
        <f>'Balance N-1'!O641</f>
        <v>0</v>
      </c>
      <c r="H638" s="78">
        <f>'Balance N-1'!P641</f>
        <v>0</v>
      </c>
      <c r="I638" s="79">
        <f t="shared" si="9"/>
        <v>0</v>
      </c>
    </row>
    <row r="639" spans="1:9" ht="15.6">
      <c r="A639" s="85">
        <f>'Balance N-1'!I642</f>
        <v>0</v>
      </c>
      <c r="B639" s="75">
        <f>'Balance N-1'!J642</f>
        <v>0</v>
      </c>
      <c r="C639" s="78">
        <f>'Balance N-1'!K642</f>
        <v>0</v>
      </c>
      <c r="D639" s="78">
        <f>'Balance N-1'!L642</f>
        <v>0</v>
      </c>
      <c r="E639" s="78">
        <f>'Balance N-1'!M642</f>
        <v>0</v>
      </c>
      <c r="F639" s="78">
        <f>'Balance N-1'!N642</f>
        <v>0</v>
      </c>
      <c r="G639" s="78">
        <f>'Balance N-1'!O642</f>
        <v>0</v>
      </c>
      <c r="H639" s="78">
        <f>'Balance N-1'!P642</f>
        <v>0</v>
      </c>
      <c r="I639" s="79">
        <f t="shared" si="9"/>
        <v>0</v>
      </c>
    </row>
    <row r="640" spans="1:9" ht="15.6">
      <c r="A640" s="85">
        <f>'Balance N-1'!I643</f>
        <v>0</v>
      </c>
      <c r="B640" s="75">
        <f>'Balance N-1'!J643</f>
        <v>0</v>
      </c>
      <c r="C640" s="78">
        <f>'Balance N-1'!K643</f>
        <v>0</v>
      </c>
      <c r="D640" s="78">
        <f>'Balance N-1'!L643</f>
        <v>0</v>
      </c>
      <c r="E640" s="78">
        <f>'Balance N-1'!M643</f>
        <v>0</v>
      </c>
      <c r="F640" s="78">
        <f>'Balance N-1'!N643</f>
        <v>0</v>
      </c>
      <c r="G640" s="78">
        <f>'Balance N-1'!O643</f>
        <v>0</v>
      </c>
      <c r="H640" s="78">
        <f>'Balance N-1'!P643</f>
        <v>0</v>
      </c>
      <c r="I640" s="79">
        <f t="shared" si="9"/>
        <v>0</v>
      </c>
    </row>
    <row r="641" spans="1:9" ht="15.6">
      <c r="A641" s="85">
        <f>'Balance N-1'!I644</f>
        <v>0</v>
      </c>
      <c r="B641" s="75">
        <f>'Balance N-1'!J644</f>
        <v>0</v>
      </c>
      <c r="C641" s="78">
        <f>'Balance N-1'!K644</f>
        <v>0</v>
      </c>
      <c r="D641" s="78">
        <f>'Balance N-1'!L644</f>
        <v>0</v>
      </c>
      <c r="E641" s="78">
        <f>'Balance N-1'!M644</f>
        <v>0</v>
      </c>
      <c r="F641" s="78">
        <f>'Balance N-1'!N644</f>
        <v>0</v>
      </c>
      <c r="G641" s="78">
        <f>'Balance N-1'!O644</f>
        <v>0</v>
      </c>
      <c r="H641" s="78">
        <f>'Balance N-1'!P644</f>
        <v>0</v>
      </c>
      <c r="I641" s="79">
        <f t="shared" si="9"/>
        <v>0</v>
      </c>
    </row>
    <row r="642" spans="1:9" ht="15.6">
      <c r="A642" s="85">
        <f>'Balance N-1'!I645</f>
        <v>0</v>
      </c>
      <c r="B642" s="75">
        <f>'Balance N-1'!J645</f>
        <v>0</v>
      </c>
      <c r="C642" s="78">
        <f>'Balance N-1'!K645</f>
        <v>0</v>
      </c>
      <c r="D642" s="78">
        <f>'Balance N-1'!L645</f>
        <v>0</v>
      </c>
      <c r="E642" s="78">
        <f>'Balance N-1'!M645</f>
        <v>0</v>
      </c>
      <c r="F642" s="78">
        <f>'Balance N-1'!N645</f>
        <v>0</v>
      </c>
      <c r="G642" s="78">
        <f>'Balance N-1'!O645</f>
        <v>0</v>
      </c>
      <c r="H642" s="78">
        <f>'Balance N-1'!P645</f>
        <v>0</v>
      </c>
      <c r="I642" s="79">
        <f t="shared" si="9"/>
        <v>0</v>
      </c>
    </row>
    <row r="643" spans="1:9" ht="15.6">
      <c r="A643" s="85">
        <f>'Balance N-1'!I646</f>
        <v>0</v>
      </c>
      <c r="B643" s="75">
        <f>'Balance N-1'!J646</f>
        <v>0</v>
      </c>
      <c r="C643" s="78">
        <f>'Balance N-1'!K646</f>
        <v>0</v>
      </c>
      <c r="D643" s="78">
        <f>'Balance N-1'!L646</f>
        <v>0</v>
      </c>
      <c r="E643" s="78">
        <f>'Balance N-1'!M646</f>
        <v>0</v>
      </c>
      <c r="F643" s="78">
        <f>'Balance N-1'!N646</f>
        <v>0</v>
      </c>
      <c r="G643" s="78">
        <f>'Balance N-1'!O646</f>
        <v>0</v>
      </c>
      <c r="H643" s="78">
        <f>'Balance N-1'!P646</f>
        <v>0</v>
      </c>
      <c r="I643" s="79">
        <f t="shared" ref="I643:I706" si="10">(C643-D643)+(E643-F643)-(G643-H643)</f>
        <v>0</v>
      </c>
    </row>
    <row r="644" spans="1:9" ht="15.6">
      <c r="A644" s="85">
        <f>'Balance N-1'!I647</f>
        <v>0</v>
      </c>
      <c r="B644" s="75">
        <f>'Balance N-1'!J647</f>
        <v>0</v>
      </c>
      <c r="C644" s="78">
        <f>'Balance N-1'!K647</f>
        <v>0</v>
      </c>
      <c r="D644" s="78">
        <f>'Balance N-1'!L647</f>
        <v>0</v>
      </c>
      <c r="E644" s="78">
        <f>'Balance N-1'!M647</f>
        <v>0</v>
      </c>
      <c r="F644" s="78">
        <f>'Balance N-1'!N647</f>
        <v>0</v>
      </c>
      <c r="G644" s="78">
        <f>'Balance N-1'!O647</f>
        <v>0</v>
      </c>
      <c r="H644" s="78">
        <f>'Balance N-1'!P647</f>
        <v>0</v>
      </c>
      <c r="I644" s="79">
        <f t="shared" si="10"/>
        <v>0</v>
      </c>
    </row>
    <row r="645" spans="1:9" ht="15.6">
      <c r="A645" s="85">
        <f>'Balance N-1'!I648</f>
        <v>0</v>
      </c>
      <c r="B645" s="75">
        <f>'Balance N-1'!J648</f>
        <v>0</v>
      </c>
      <c r="C645" s="78">
        <f>'Balance N-1'!K648</f>
        <v>0</v>
      </c>
      <c r="D645" s="78">
        <f>'Balance N-1'!L648</f>
        <v>0</v>
      </c>
      <c r="E645" s="78">
        <f>'Balance N-1'!M648</f>
        <v>0</v>
      </c>
      <c r="F645" s="78">
        <f>'Balance N-1'!N648</f>
        <v>0</v>
      </c>
      <c r="G645" s="78">
        <f>'Balance N-1'!O648</f>
        <v>0</v>
      </c>
      <c r="H645" s="78">
        <f>'Balance N-1'!P648</f>
        <v>0</v>
      </c>
      <c r="I645" s="79">
        <f t="shared" si="10"/>
        <v>0</v>
      </c>
    </row>
    <row r="646" spans="1:9" ht="15.6">
      <c r="A646" s="85">
        <f>'Balance N-1'!I649</f>
        <v>0</v>
      </c>
      <c r="B646" s="75">
        <f>'Balance N-1'!J649</f>
        <v>0</v>
      </c>
      <c r="C646" s="78">
        <f>'Balance N-1'!K649</f>
        <v>0</v>
      </c>
      <c r="D646" s="78">
        <f>'Balance N-1'!L649</f>
        <v>0</v>
      </c>
      <c r="E646" s="78">
        <f>'Balance N-1'!M649</f>
        <v>0</v>
      </c>
      <c r="F646" s="78">
        <f>'Balance N-1'!N649</f>
        <v>0</v>
      </c>
      <c r="G646" s="78">
        <f>'Balance N-1'!O649</f>
        <v>0</v>
      </c>
      <c r="H646" s="78">
        <f>'Balance N-1'!P649</f>
        <v>0</v>
      </c>
      <c r="I646" s="79">
        <f t="shared" si="10"/>
        <v>0</v>
      </c>
    </row>
    <row r="647" spans="1:9" ht="15.6">
      <c r="A647" s="85">
        <f>'Balance N-1'!I650</f>
        <v>0</v>
      </c>
      <c r="B647" s="75">
        <f>'Balance N-1'!J650</f>
        <v>0</v>
      </c>
      <c r="C647" s="78">
        <f>'Balance N-1'!K650</f>
        <v>0</v>
      </c>
      <c r="D647" s="78">
        <f>'Balance N-1'!L650</f>
        <v>0</v>
      </c>
      <c r="E647" s="78">
        <f>'Balance N-1'!M650</f>
        <v>0</v>
      </c>
      <c r="F647" s="78">
        <f>'Balance N-1'!N650</f>
        <v>0</v>
      </c>
      <c r="G647" s="78">
        <f>'Balance N-1'!O650</f>
        <v>0</v>
      </c>
      <c r="H647" s="78">
        <f>'Balance N-1'!P650</f>
        <v>0</v>
      </c>
      <c r="I647" s="79">
        <f t="shared" si="10"/>
        <v>0</v>
      </c>
    </row>
    <row r="648" spans="1:9" ht="15.6">
      <c r="A648" s="85">
        <f>'Balance N-1'!I651</f>
        <v>0</v>
      </c>
      <c r="B648" s="75">
        <f>'Balance N-1'!J651</f>
        <v>0</v>
      </c>
      <c r="C648" s="78">
        <f>'Balance N-1'!K651</f>
        <v>0</v>
      </c>
      <c r="D648" s="78">
        <f>'Balance N-1'!L651</f>
        <v>0</v>
      </c>
      <c r="E648" s="78">
        <f>'Balance N-1'!M651</f>
        <v>0</v>
      </c>
      <c r="F648" s="78">
        <f>'Balance N-1'!N651</f>
        <v>0</v>
      </c>
      <c r="G648" s="78">
        <f>'Balance N-1'!O651</f>
        <v>0</v>
      </c>
      <c r="H648" s="78">
        <f>'Balance N-1'!P651</f>
        <v>0</v>
      </c>
      <c r="I648" s="79">
        <f t="shared" si="10"/>
        <v>0</v>
      </c>
    </row>
    <row r="649" spans="1:9" ht="15.6">
      <c r="A649" s="85">
        <f>'Balance N-1'!I652</f>
        <v>0</v>
      </c>
      <c r="B649" s="75">
        <f>'Balance N-1'!J652</f>
        <v>0</v>
      </c>
      <c r="C649" s="78">
        <f>'Balance N-1'!K652</f>
        <v>0</v>
      </c>
      <c r="D649" s="78">
        <f>'Balance N-1'!L652</f>
        <v>0</v>
      </c>
      <c r="E649" s="78">
        <f>'Balance N-1'!M652</f>
        <v>0</v>
      </c>
      <c r="F649" s="78">
        <f>'Balance N-1'!N652</f>
        <v>0</v>
      </c>
      <c r="G649" s="78">
        <f>'Balance N-1'!O652</f>
        <v>0</v>
      </c>
      <c r="H649" s="78">
        <f>'Balance N-1'!P652</f>
        <v>0</v>
      </c>
      <c r="I649" s="79">
        <f t="shared" si="10"/>
        <v>0</v>
      </c>
    </row>
    <row r="650" spans="1:9" ht="15.6">
      <c r="A650" s="85">
        <f>'Balance N-1'!I653</f>
        <v>0</v>
      </c>
      <c r="B650" s="75">
        <f>'Balance N-1'!J653</f>
        <v>0</v>
      </c>
      <c r="C650" s="78">
        <f>'Balance N-1'!K653</f>
        <v>0</v>
      </c>
      <c r="D650" s="78">
        <f>'Balance N-1'!L653</f>
        <v>0</v>
      </c>
      <c r="E650" s="78">
        <f>'Balance N-1'!M653</f>
        <v>0</v>
      </c>
      <c r="F650" s="78">
        <f>'Balance N-1'!N653</f>
        <v>0</v>
      </c>
      <c r="G650" s="78">
        <f>'Balance N-1'!O653</f>
        <v>0</v>
      </c>
      <c r="H650" s="78">
        <f>'Balance N-1'!P653</f>
        <v>0</v>
      </c>
      <c r="I650" s="79">
        <f t="shared" si="10"/>
        <v>0</v>
      </c>
    </row>
    <row r="651" spans="1:9" ht="15.6">
      <c r="A651" s="85">
        <f>'Balance N-1'!I654</f>
        <v>0</v>
      </c>
      <c r="B651" s="75">
        <f>'Balance N-1'!J654</f>
        <v>0</v>
      </c>
      <c r="C651" s="78">
        <f>'Balance N-1'!K654</f>
        <v>0</v>
      </c>
      <c r="D651" s="78">
        <f>'Balance N-1'!L654</f>
        <v>0</v>
      </c>
      <c r="E651" s="78">
        <f>'Balance N-1'!M654</f>
        <v>0</v>
      </c>
      <c r="F651" s="78">
        <f>'Balance N-1'!N654</f>
        <v>0</v>
      </c>
      <c r="G651" s="78">
        <f>'Balance N-1'!O654</f>
        <v>0</v>
      </c>
      <c r="H651" s="78">
        <f>'Balance N-1'!P654</f>
        <v>0</v>
      </c>
      <c r="I651" s="79">
        <f t="shared" si="10"/>
        <v>0</v>
      </c>
    </row>
    <row r="652" spans="1:9" ht="15.6">
      <c r="A652" s="85">
        <f>'Balance N-1'!I655</f>
        <v>0</v>
      </c>
      <c r="B652" s="75">
        <f>'Balance N-1'!J655</f>
        <v>0</v>
      </c>
      <c r="C652" s="78">
        <f>'Balance N-1'!K655</f>
        <v>0</v>
      </c>
      <c r="D652" s="78">
        <f>'Balance N-1'!L655</f>
        <v>0</v>
      </c>
      <c r="E652" s="78">
        <f>'Balance N-1'!M655</f>
        <v>0</v>
      </c>
      <c r="F652" s="78">
        <f>'Balance N-1'!N655</f>
        <v>0</v>
      </c>
      <c r="G652" s="78">
        <f>'Balance N-1'!O655</f>
        <v>0</v>
      </c>
      <c r="H652" s="78">
        <f>'Balance N-1'!P655</f>
        <v>0</v>
      </c>
      <c r="I652" s="79">
        <f t="shared" si="10"/>
        <v>0</v>
      </c>
    </row>
    <row r="653" spans="1:9" ht="15.6">
      <c r="A653" s="85">
        <f>'Balance N-1'!I656</f>
        <v>0</v>
      </c>
      <c r="B653" s="75">
        <f>'Balance N-1'!J656</f>
        <v>0</v>
      </c>
      <c r="C653" s="78">
        <f>'Balance N-1'!K656</f>
        <v>0</v>
      </c>
      <c r="D653" s="78">
        <f>'Balance N-1'!L656</f>
        <v>0</v>
      </c>
      <c r="E653" s="78">
        <f>'Balance N-1'!M656</f>
        <v>0</v>
      </c>
      <c r="F653" s="78">
        <f>'Balance N-1'!N656</f>
        <v>0</v>
      </c>
      <c r="G653" s="78">
        <f>'Balance N-1'!O656</f>
        <v>0</v>
      </c>
      <c r="H653" s="78">
        <f>'Balance N-1'!P656</f>
        <v>0</v>
      </c>
      <c r="I653" s="79">
        <f t="shared" si="10"/>
        <v>0</v>
      </c>
    </row>
    <row r="654" spans="1:9" ht="15.6">
      <c r="A654" s="85">
        <f>'Balance N-1'!I657</f>
        <v>0</v>
      </c>
      <c r="B654" s="75">
        <f>'Balance N-1'!J657</f>
        <v>0</v>
      </c>
      <c r="C654" s="78">
        <f>'Balance N-1'!K657</f>
        <v>0</v>
      </c>
      <c r="D654" s="78">
        <f>'Balance N-1'!L657</f>
        <v>0</v>
      </c>
      <c r="E654" s="78">
        <f>'Balance N-1'!M657</f>
        <v>0</v>
      </c>
      <c r="F654" s="78">
        <f>'Balance N-1'!N657</f>
        <v>0</v>
      </c>
      <c r="G654" s="78">
        <f>'Balance N-1'!O657</f>
        <v>0</v>
      </c>
      <c r="H654" s="78">
        <f>'Balance N-1'!P657</f>
        <v>0</v>
      </c>
      <c r="I654" s="79">
        <f t="shared" si="10"/>
        <v>0</v>
      </c>
    </row>
    <row r="655" spans="1:9" ht="15.6">
      <c r="A655" s="85">
        <f>'Balance N-1'!I658</f>
        <v>0</v>
      </c>
      <c r="B655" s="75">
        <f>'Balance N-1'!J658</f>
        <v>0</v>
      </c>
      <c r="C655" s="78">
        <f>'Balance N-1'!K658</f>
        <v>0</v>
      </c>
      <c r="D655" s="78">
        <f>'Balance N-1'!L658</f>
        <v>0</v>
      </c>
      <c r="E655" s="78">
        <f>'Balance N-1'!M658</f>
        <v>0</v>
      </c>
      <c r="F655" s="78">
        <f>'Balance N-1'!N658</f>
        <v>0</v>
      </c>
      <c r="G655" s="78">
        <f>'Balance N-1'!O658</f>
        <v>0</v>
      </c>
      <c r="H655" s="78">
        <f>'Balance N-1'!P658</f>
        <v>0</v>
      </c>
      <c r="I655" s="79">
        <f t="shared" si="10"/>
        <v>0</v>
      </c>
    </row>
    <row r="656" spans="1:9" ht="15.6">
      <c r="A656" s="85">
        <f>'Balance N-1'!I659</f>
        <v>0</v>
      </c>
      <c r="B656" s="75">
        <f>'Balance N-1'!J659</f>
        <v>0</v>
      </c>
      <c r="C656" s="78">
        <f>'Balance N-1'!K659</f>
        <v>0</v>
      </c>
      <c r="D656" s="78">
        <f>'Balance N-1'!L659</f>
        <v>0</v>
      </c>
      <c r="E656" s="78">
        <f>'Balance N-1'!M659</f>
        <v>0</v>
      </c>
      <c r="F656" s="78">
        <f>'Balance N-1'!N659</f>
        <v>0</v>
      </c>
      <c r="G656" s="78">
        <f>'Balance N-1'!O659</f>
        <v>0</v>
      </c>
      <c r="H656" s="78">
        <f>'Balance N-1'!P659</f>
        <v>0</v>
      </c>
      <c r="I656" s="79">
        <f t="shared" si="10"/>
        <v>0</v>
      </c>
    </row>
    <row r="657" spans="1:9" ht="15.6">
      <c r="A657" s="85">
        <f>'Balance N-1'!I660</f>
        <v>0</v>
      </c>
      <c r="B657" s="75">
        <f>'Balance N-1'!J660</f>
        <v>0</v>
      </c>
      <c r="C657" s="78">
        <f>'Balance N-1'!K660</f>
        <v>0</v>
      </c>
      <c r="D657" s="78">
        <f>'Balance N-1'!L660</f>
        <v>0</v>
      </c>
      <c r="E657" s="78">
        <f>'Balance N-1'!M660</f>
        <v>0</v>
      </c>
      <c r="F657" s="78">
        <f>'Balance N-1'!N660</f>
        <v>0</v>
      </c>
      <c r="G657" s="78">
        <f>'Balance N-1'!O660</f>
        <v>0</v>
      </c>
      <c r="H657" s="78">
        <f>'Balance N-1'!P660</f>
        <v>0</v>
      </c>
      <c r="I657" s="79">
        <f t="shared" si="10"/>
        <v>0</v>
      </c>
    </row>
    <row r="658" spans="1:9" ht="15.6">
      <c r="A658" s="85">
        <f>'Balance N-1'!I661</f>
        <v>0</v>
      </c>
      <c r="B658" s="75">
        <f>'Balance N-1'!J661</f>
        <v>0</v>
      </c>
      <c r="C658" s="78">
        <f>'Balance N-1'!K661</f>
        <v>0</v>
      </c>
      <c r="D658" s="78">
        <f>'Balance N-1'!L661</f>
        <v>0</v>
      </c>
      <c r="E658" s="78">
        <f>'Balance N-1'!M661</f>
        <v>0</v>
      </c>
      <c r="F658" s="78">
        <f>'Balance N-1'!N661</f>
        <v>0</v>
      </c>
      <c r="G658" s="78">
        <f>'Balance N-1'!O661</f>
        <v>0</v>
      </c>
      <c r="H658" s="78">
        <f>'Balance N-1'!P661</f>
        <v>0</v>
      </c>
      <c r="I658" s="79">
        <f t="shared" si="10"/>
        <v>0</v>
      </c>
    </row>
    <row r="659" spans="1:9" ht="15.6">
      <c r="A659" s="85">
        <f>'Balance N-1'!I662</f>
        <v>0</v>
      </c>
      <c r="B659" s="75">
        <f>'Balance N-1'!J662</f>
        <v>0</v>
      </c>
      <c r="C659" s="78">
        <f>'Balance N-1'!K662</f>
        <v>0</v>
      </c>
      <c r="D659" s="78">
        <f>'Balance N-1'!L662</f>
        <v>0</v>
      </c>
      <c r="E659" s="78">
        <f>'Balance N-1'!M662</f>
        <v>0</v>
      </c>
      <c r="F659" s="78">
        <f>'Balance N-1'!N662</f>
        <v>0</v>
      </c>
      <c r="G659" s="78">
        <f>'Balance N-1'!O662</f>
        <v>0</v>
      </c>
      <c r="H659" s="78">
        <f>'Balance N-1'!P662</f>
        <v>0</v>
      </c>
      <c r="I659" s="79">
        <f t="shared" si="10"/>
        <v>0</v>
      </c>
    </row>
    <row r="660" spans="1:9" ht="15.6">
      <c r="A660" s="85">
        <f>'Balance N-1'!I663</f>
        <v>0</v>
      </c>
      <c r="B660" s="75">
        <f>'Balance N-1'!J663</f>
        <v>0</v>
      </c>
      <c r="C660" s="78">
        <f>'Balance N-1'!K663</f>
        <v>0</v>
      </c>
      <c r="D660" s="78">
        <f>'Balance N-1'!L663</f>
        <v>0</v>
      </c>
      <c r="E660" s="78">
        <f>'Balance N-1'!M663</f>
        <v>0</v>
      </c>
      <c r="F660" s="78">
        <f>'Balance N-1'!N663</f>
        <v>0</v>
      </c>
      <c r="G660" s="78">
        <f>'Balance N-1'!O663</f>
        <v>0</v>
      </c>
      <c r="H660" s="78">
        <f>'Balance N-1'!P663</f>
        <v>0</v>
      </c>
      <c r="I660" s="79">
        <f t="shared" si="10"/>
        <v>0</v>
      </c>
    </row>
    <row r="661" spans="1:9" ht="15.6">
      <c r="A661" s="85">
        <f>'Balance N-1'!I664</f>
        <v>0</v>
      </c>
      <c r="B661" s="75">
        <f>'Balance N-1'!J664</f>
        <v>0</v>
      </c>
      <c r="C661" s="78">
        <f>'Balance N-1'!K664</f>
        <v>0</v>
      </c>
      <c r="D661" s="78">
        <f>'Balance N-1'!L664</f>
        <v>0</v>
      </c>
      <c r="E661" s="78">
        <f>'Balance N-1'!M664</f>
        <v>0</v>
      </c>
      <c r="F661" s="78">
        <f>'Balance N-1'!N664</f>
        <v>0</v>
      </c>
      <c r="G661" s="78">
        <f>'Balance N-1'!O664</f>
        <v>0</v>
      </c>
      <c r="H661" s="78">
        <f>'Balance N-1'!P664</f>
        <v>0</v>
      </c>
      <c r="I661" s="79">
        <f t="shared" si="10"/>
        <v>0</v>
      </c>
    </row>
    <row r="662" spans="1:9" ht="15.6">
      <c r="A662" s="85">
        <f>'Balance N-1'!I665</f>
        <v>0</v>
      </c>
      <c r="B662" s="75">
        <f>'Balance N-1'!J665</f>
        <v>0</v>
      </c>
      <c r="C662" s="78">
        <f>'Balance N-1'!K665</f>
        <v>0</v>
      </c>
      <c r="D662" s="78">
        <f>'Balance N-1'!L665</f>
        <v>0</v>
      </c>
      <c r="E662" s="78">
        <f>'Balance N-1'!M665</f>
        <v>0</v>
      </c>
      <c r="F662" s="78">
        <f>'Balance N-1'!N665</f>
        <v>0</v>
      </c>
      <c r="G662" s="78">
        <f>'Balance N-1'!O665</f>
        <v>0</v>
      </c>
      <c r="H662" s="78">
        <f>'Balance N-1'!P665</f>
        <v>0</v>
      </c>
      <c r="I662" s="79">
        <f t="shared" si="10"/>
        <v>0</v>
      </c>
    </row>
    <row r="663" spans="1:9" ht="15.6">
      <c r="A663" s="85">
        <f>'Balance N-1'!I666</f>
        <v>0</v>
      </c>
      <c r="B663" s="75">
        <f>'Balance N-1'!J666</f>
        <v>0</v>
      </c>
      <c r="C663" s="78">
        <f>'Balance N-1'!K666</f>
        <v>0</v>
      </c>
      <c r="D663" s="78">
        <f>'Balance N-1'!L666</f>
        <v>0</v>
      </c>
      <c r="E663" s="78">
        <f>'Balance N-1'!M666</f>
        <v>0</v>
      </c>
      <c r="F663" s="78">
        <f>'Balance N-1'!N666</f>
        <v>0</v>
      </c>
      <c r="G663" s="78">
        <f>'Balance N-1'!O666</f>
        <v>0</v>
      </c>
      <c r="H663" s="78">
        <f>'Balance N-1'!P666</f>
        <v>0</v>
      </c>
      <c r="I663" s="79">
        <f t="shared" si="10"/>
        <v>0</v>
      </c>
    </row>
    <row r="664" spans="1:9" ht="15.6">
      <c r="A664" s="85">
        <f>'Balance N-1'!I667</f>
        <v>0</v>
      </c>
      <c r="B664" s="75">
        <f>'Balance N-1'!J667</f>
        <v>0</v>
      </c>
      <c r="C664" s="78">
        <f>'Balance N-1'!K667</f>
        <v>0</v>
      </c>
      <c r="D664" s="78">
        <f>'Balance N-1'!L667</f>
        <v>0</v>
      </c>
      <c r="E664" s="78">
        <f>'Balance N-1'!M667</f>
        <v>0</v>
      </c>
      <c r="F664" s="78">
        <f>'Balance N-1'!N667</f>
        <v>0</v>
      </c>
      <c r="G664" s="78">
        <f>'Balance N-1'!O667</f>
        <v>0</v>
      </c>
      <c r="H664" s="78">
        <f>'Balance N-1'!P667</f>
        <v>0</v>
      </c>
      <c r="I664" s="79">
        <f t="shared" si="10"/>
        <v>0</v>
      </c>
    </row>
    <row r="665" spans="1:9" ht="15.6">
      <c r="A665" s="85">
        <f>'Balance N-1'!I668</f>
        <v>0</v>
      </c>
      <c r="B665" s="75">
        <f>'Balance N-1'!J668</f>
        <v>0</v>
      </c>
      <c r="C665" s="78">
        <f>'Balance N-1'!K668</f>
        <v>0</v>
      </c>
      <c r="D665" s="78">
        <f>'Balance N-1'!L668</f>
        <v>0</v>
      </c>
      <c r="E665" s="78">
        <f>'Balance N-1'!M668</f>
        <v>0</v>
      </c>
      <c r="F665" s="78">
        <f>'Balance N-1'!N668</f>
        <v>0</v>
      </c>
      <c r="G665" s="78">
        <f>'Balance N-1'!O668</f>
        <v>0</v>
      </c>
      <c r="H665" s="78">
        <f>'Balance N-1'!P668</f>
        <v>0</v>
      </c>
      <c r="I665" s="79">
        <f t="shared" si="10"/>
        <v>0</v>
      </c>
    </row>
    <row r="666" spans="1:9" ht="15.6">
      <c r="A666" s="85">
        <f>'Balance N-1'!I669</f>
        <v>0</v>
      </c>
      <c r="B666" s="75">
        <f>'Balance N-1'!J669</f>
        <v>0</v>
      </c>
      <c r="C666" s="78">
        <f>'Balance N-1'!K669</f>
        <v>0</v>
      </c>
      <c r="D666" s="78">
        <f>'Balance N-1'!L669</f>
        <v>0</v>
      </c>
      <c r="E666" s="78">
        <f>'Balance N-1'!M669</f>
        <v>0</v>
      </c>
      <c r="F666" s="78">
        <f>'Balance N-1'!N669</f>
        <v>0</v>
      </c>
      <c r="G666" s="78">
        <f>'Balance N-1'!O669</f>
        <v>0</v>
      </c>
      <c r="H666" s="78">
        <f>'Balance N-1'!P669</f>
        <v>0</v>
      </c>
      <c r="I666" s="79">
        <f t="shared" si="10"/>
        <v>0</v>
      </c>
    </row>
    <row r="667" spans="1:9" ht="15.6">
      <c r="A667" s="85">
        <f>'Balance N-1'!I670</f>
        <v>0</v>
      </c>
      <c r="B667" s="75">
        <f>'Balance N-1'!J670</f>
        <v>0</v>
      </c>
      <c r="C667" s="78">
        <f>'Balance N-1'!K670</f>
        <v>0</v>
      </c>
      <c r="D667" s="78">
        <f>'Balance N-1'!L670</f>
        <v>0</v>
      </c>
      <c r="E667" s="78">
        <f>'Balance N-1'!M670</f>
        <v>0</v>
      </c>
      <c r="F667" s="78">
        <f>'Balance N-1'!N670</f>
        <v>0</v>
      </c>
      <c r="G667" s="78">
        <f>'Balance N-1'!O670</f>
        <v>0</v>
      </c>
      <c r="H667" s="78">
        <f>'Balance N-1'!P670</f>
        <v>0</v>
      </c>
      <c r="I667" s="79">
        <f t="shared" si="10"/>
        <v>0</v>
      </c>
    </row>
    <row r="668" spans="1:9" ht="15.6">
      <c r="A668" s="85">
        <f>'Balance N-1'!I671</f>
        <v>0</v>
      </c>
      <c r="B668" s="75">
        <f>'Balance N-1'!J671</f>
        <v>0</v>
      </c>
      <c r="C668" s="78">
        <f>'Balance N-1'!K671</f>
        <v>0</v>
      </c>
      <c r="D668" s="78">
        <f>'Balance N-1'!L671</f>
        <v>0</v>
      </c>
      <c r="E668" s="78">
        <f>'Balance N-1'!M671</f>
        <v>0</v>
      </c>
      <c r="F668" s="78">
        <f>'Balance N-1'!N671</f>
        <v>0</v>
      </c>
      <c r="G668" s="78">
        <f>'Balance N-1'!O671</f>
        <v>0</v>
      </c>
      <c r="H668" s="78">
        <f>'Balance N-1'!P671</f>
        <v>0</v>
      </c>
      <c r="I668" s="79">
        <f t="shared" si="10"/>
        <v>0</v>
      </c>
    </row>
    <row r="669" spans="1:9" ht="15.6">
      <c r="A669" s="85">
        <f>'Balance N-1'!I672</f>
        <v>0</v>
      </c>
      <c r="B669" s="75">
        <f>'Balance N-1'!J672</f>
        <v>0</v>
      </c>
      <c r="C669" s="78">
        <f>'Balance N-1'!K672</f>
        <v>0</v>
      </c>
      <c r="D669" s="78">
        <f>'Balance N-1'!L672</f>
        <v>0</v>
      </c>
      <c r="E669" s="78">
        <f>'Balance N-1'!M672</f>
        <v>0</v>
      </c>
      <c r="F669" s="78">
        <f>'Balance N-1'!N672</f>
        <v>0</v>
      </c>
      <c r="G669" s="78">
        <f>'Balance N-1'!O672</f>
        <v>0</v>
      </c>
      <c r="H669" s="78">
        <f>'Balance N-1'!P672</f>
        <v>0</v>
      </c>
      <c r="I669" s="79">
        <f t="shared" si="10"/>
        <v>0</v>
      </c>
    </row>
    <row r="670" spans="1:9" ht="15.6">
      <c r="A670" s="85">
        <f>'Balance N-1'!I673</f>
        <v>0</v>
      </c>
      <c r="B670" s="75">
        <f>'Balance N-1'!J673</f>
        <v>0</v>
      </c>
      <c r="C670" s="78">
        <f>'Balance N-1'!K673</f>
        <v>0</v>
      </c>
      <c r="D670" s="78">
        <f>'Balance N-1'!L673</f>
        <v>0</v>
      </c>
      <c r="E670" s="78">
        <f>'Balance N-1'!M673</f>
        <v>0</v>
      </c>
      <c r="F670" s="78">
        <f>'Balance N-1'!N673</f>
        <v>0</v>
      </c>
      <c r="G670" s="78">
        <f>'Balance N-1'!O673</f>
        <v>0</v>
      </c>
      <c r="H670" s="78">
        <f>'Balance N-1'!P673</f>
        <v>0</v>
      </c>
      <c r="I670" s="79">
        <f t="shared" si="10"/>
        <v>0</v>
      </c>
    </row>
    <row r="671" spans="1:9" ht="15.6">
      <c r="A671" s="85">
        <f>'Balance N-1'!I674</f>
        <v>0</v>
      </c>
      <c r="B671" s="75">
        <f>'Balance N-1'!J674</f>
        <v>0</v>
      </c>
      <c r="C671" s="78">
        <f>'Balance N-1'!K674</f>
        <v>0</v>
      </c>
      <c r="D671" s="78">
        <f>'Balance N-1'!L674</f>
        <v>0</v>
      </c>
      <c r="E671" s="78">
        <f>'Balance N-1'!M674</f>
        <v>0</v>
      </c>
      <c r="F671" s="78">
        <f>'Balance N-1'!N674</f>
        <v>0</v>
      </c>
      <c r="G671" s="78">
        <f>'Balance N-1'!O674</f>
        <v>0</v>
      </c>
      <c r="H671" s="78">
        <f>'Balance N-1'!P674</f>
        <v>0</v>
      </c>
      <c r="I671" s="79">
        <f t="shared" si="10"/>
        <v>0</v>
      </c>
    </row>
    <row r="672" spans="1:9" ht="15.6">
      <c r="A672" s="85">
        <f>'Balance N-1'!I675</f>
        <v>0</v>
      </c>
      <c r="B672" s="75">
        <f>'Balance N-1'!J675</f>
        <v>0</v>
      </c>
      <c r="C672" s="78">
        <f>'Balance N-1'!K675</f>
        <v>0</v>
      </c>
      <c r="D672" s="78">
        <f>'Balance N-1'!L675</f>
        <v>0</v>
      </c>
      <c r="E672" s="78">
        <f>'Balance N-1'!M675</f>
        <v>0</v>
      </c>
      <c r="F672" s="78">
        <f>'Balance N-1'!N675</f>
        <v>0</v>
      </c>
      <c r="G672" s="78">
        <f>'Balance N-1'!O675</f>
        <v>0</v>
      </c>
      <c r="H672" s="78">
        <f>'Balance N-1'!P675</f>
        <v>0</v>
      </c>
      <c r="I672" s="79">
        <f t="shared" si="10"/>
        <v>0</v>
      </c>
    </row>
    <row r="673" spans="1:9" ht="15.6">
      <c r="A673" s="85">
        <f>'Balance N-1'!I676</f>
        <v>0</v>
      </c>
      <c r="B673" s="75">
        <f>'Balance N-1'!J676</f>
        <v>0</v>
      </c>
      <c r="C673" s="78">
        <f>'Balance N-1'!K676</f>
        <v>0</v>
      </c>
      <c r="D673" s="78">
        <f>'Balance N-1'!L676</f>
        <v>0</v>
      </c>
      <c r="E673" s="78">
        <f>'Balance N-1'!M676</f>
        <v>0</v>
      </c>
      <c r="F673" s="78">
        <f>'Balance N-1'!N676</f>
        <v>0</v>
      </c>
      <c r="G673" s="78">
        <f>'Balance N-1'!O676</f>
        <v>0</v>
      </c>
      <c r="H673" s="78">
        <f>'Balance N-1'!P676</f>
        <v>0</v>
      </c>
      <c r="I673" s="79">
        <f t="shared" si="10"/>
        <v>0</v>
      </c>
    </row>
    <row r="674" spans="1:9" ht="15.6">
      <c r="A674" s="85">
        <f>'Balance N-1'!I677</f>
        <v>0</v>
      </c>
      <c r="B674" s="75">
        <f>'Balance N-1'!J677</f>
        <v>0</v>
      </c>
      <c r="C674" s="78">
        <f>'Balance N-1'!K677</f>
        <v>0</v>
      </c>
      <c r="D674" s="78">
        <f>'Balance N-1'!L677</f>
        <v>0</v>
      </c>
      <c r="E674" s="78">
        <f>'Balance N-1'!M677</f>
        <v>0</v>
      </c>
      <c r="F674" s="78">
        <f>'Balance N-1'!N677</f>
        <v>0</v>
      </c>
      <c r="G674" s="78">
        <f>'Balance N-1'!O677</f>
        <v>0</v>
      </c>
      <c r="H674" s="78">
        <f>'Balance N-1'!P677</f>
        <v>0</v>
      </c>
      <c r="I674" s="79">
        <f t="shared" si="10"/>
        <v>0</v>
      </c>
    </row>
    <row r="675" spans="1:9" ht="15.6">
      <c r="A675" s="85">
        <f>'Balance N-1'!I678</f>
        <v>0</v>
      </c>
      <c r="B675" s="75">
        <f>'Balance N-1'!J678</f>
        <v>0</v>
      </c>
      <c r="C675" s="78">
        <f>'Balance N-1'!K678</f>
        <v>0</v>
      </c>
      <c r="D675" s="78">
        <f>'Balance N-1'!L678</f>
        <v>0</v>
      </c>
      <c r="E675" s="78">
        <f>'Balance N-1'!M678</f>
        <v>0</v>
      </c>
      <c r="F675" s="78">
        <f>'Balance N-1'!N678</f>
        <v>0</v>
      </c>
      <c r="G675" s="78">
        <f>'Balance N-1'!O678</f>
        <v>0</v>
      </c>
      <c r="H675" s="78">
        <f>'Balance N-1'!P678</f>
        <v>0</v>
      </c>
      <c r="I675" s="79">
        <f t="shared" si="10"/>
        <v>0</v>
      </c>
    </row>
    <row r="676" spans="1:9" ht="15.6">
      <c r="A676" s="85">
        <f>'Balance N-1'!I679</f>
        <v>0</v>
      </c>
      <c r="B676" s="75">
        <f>'Balance N-1'!J679</f>
        <v>0</v>
      </c>
      <c r="C676" s="78">
        <f>'Balance N-1'!K679</f>
        <v>0</v>
      </c>
      <c r="D676" s="78">
        <f>'Balance N-1'!L679</f>
        <v>0</v>
      </c>
      <c r="E676" s="78">
        <f>'Balance N-1'!M679</f>
        <v>0</v>
      </c>
      <c r="F676" s="78">
        <f>'Balance N-1'!N679</f>
        <v>0</v>
      </c>
      <c r="G676" s="78">
        <f>'Balance N-1'!O679</f>
        <v>0</v>
      </c>
      <c r="H676" s="78">
        <f>'Balance N-1'!P679</f>
        <v>0</v>
      </c>
      <c r="I676" s="79">
        <f t="shared" si="10"/>
        <v>0</v>
      </c>
    </row>
    <row r="677" spans="1:9" ht="15.6">
      <c r="A677" s="85">
        <f>'Balance N-1'!I680</f>
        <v>0</v>
      </c>
      <c r="B677" s="75">
        <f>'Balance N-1'!J680</f>
        <v>0</v>
      </c>
      <c r="C677" s="78">
        <f>'Balance N-1'!K680</f>
        <v>0</v>
      </c>
      <c r="D677" s="78">
        <f>'Balance N-1'!L680</f>
        <v>0</v>
      </c>
      <c r="E677" s="78">
        <f>'Balance N-1'!M680</f>
        <v>0</v>
      </c>
      <c r="F677" s="78">
        <f>'Balance N-1'!N680</f>
        <v>0</v>
      </c>
      <c r="G677" s="78">
        <f>'Balance N-1'!O680</f>
        <v>0</v>
      </c>
      <c r="H677" s="78">
        <f>'Balance N-1'!P680</f>
        <v>0</v>
      </c>
      <c r="I677" s="79">
        <f t="shared" si="10"/>
        <v>0</v>
      </c>
    </row>
    <row r="678" spans="1:9" ht="15.6">
      <c r="A678" s="85">
        <f>'Balance N-1'!I681</f>
        <v>0</v>
      </c>
      <c r="B678" s="75">
        <f>'Balance N-1'!J681</f>
        <v>0</v>
      </c>
      <c r="C678" s="78">
        <f>'Balance N-1'!K681</f>
        <v>0</v>
      </c>
      <c r="D678" s="78">
        <f>'Balance N-1'!L681</f>
        <v>0</v>
      </c>
      <c r="E678" s="78">
        <f>'Balance N-1'!M681</f>
        <v>0</v>
      </c>
      <c r="F678" s="78">
        <f>'Balance N-1'!N681</f>
        <v>0</v>
      </c>
      <c r="G678" s="78">
        <f>'Balance N-1'!O681</f>
        <v>0</v>
      </c>
      <c r="H678" s="78">
        <f>'Balance N-1'!P681</f>
        <v>0</v>
      </c>
      <c r="I678" s="79">
        <f t="shared" si="10"/>
        <v>0</v>
      </c>
    </row>
    <row r="679" spans="1:9" ht="15.6">
      <c r="A679" s="85">
        <f>'Balance N-1'!I682</f>
        <v>0</v>
      </c>
      <c r="B679" s="75">
        <f>'Balance N-1'!J682</f>
        <v>0</v>
      </c>
      <c r="C679" s="78">
        <f>'Balance N-1'!K682</f>
        <v>0</v>
      </c>
      <c r="D679" s="78">
        <f>'Balance N-1'!L682</f>
        <v>0</v>
      </c>
      <c r="E679" s="78">
        <f>'Balance N-1'!M682</f>
        <v>0</v>
      </c>
      <c r="F679" s="78">
        <f>'Balance N-1'!N682</f>
        <v>0</v>
      </c>
      <c r="G679" s="78">
        <f>'Balance N-1'!O682</f>
        <v>0</v>
      </c>
      <c r="H679" s="78">
        <f>'Balance N-1'!P682</f>
        <v>0</v>
      </c>
      <c r="I679" s="79">
        <f t="shared" si="10"/>
        <v>0</v>
      </c>
    </row>
    <row r="680" spans="1:9" ht="15.6">
      <c r="A680" s="85">
        <f>'Balance N-1'!I683</f>
        <v>0</v>
      </c>
      <c r="B680" s="75">
        <f>'Balance N-1'!J683</f>
        <v>0</v>
      </c>
      <c r="C680" s="78">
        <f>'Balance N-1'!K683</f>
        <v>0</v>
      </c>
      <c r="D680" s="78">
        <f>'Balance N-1'!L683</f>
        <v>0</v>
      </c>
      <c r="E680" s="78">
        <f>'Balance N-1'!M683</f>
        <v>0</v>
      </c>
      <c r="F680" s="78">
        <f>'Balance N-1'!N683</f>
        <v>0</v>
      </c>
      <c r="G680" s="78">
        <f>'Balance N-1'!O683</f>
        <v>0</v>
      </c>
      <c r="H680" s="78">
        <f>'Balance N-1'!P683</f>
        <v>0</v>
      </c>
      <c r="I680" s="79">
        <f t="shared" si="10"/>
        <v>0</v>
      </c>
    </row>
    <row r="681" spans="1:9" ht="15.6">
      <c r="A681" s="85">
        <f>'Balance N-1'!I684</f>
        <v>0</v>
      </c>
      <c r="B681" s="75">
        <f>'Balance N-1'!J684</f>
        <v>0</v>
      </c>
      <c r="C681" s="78">
        <f>'Balance N-1'!K684</f>
        <v>0</v>
      </c>
      <c r="D681" s="78">
        <f>'Balance N-1'!L684</f>
        <v>0</v>
      </c>
      <c r="E681" s="78">
        <f>'Balance N-1'!M684</f>
        <v>0</v>
      </c>
      <c r="F681" s="78">
        <f>'Balance N-1'!N684</f>
        <v>0</v>
      </c>
      <c r="G681" s="78">
        <f>'Balance N-1'!O684</f>
        <v>0</v>
      </c>
      <c r="H681" s="78">
        <f>'Balance N-1'!P684</f>
        <v>0</v>
      </c>
      <c r="I681" s="79">
        <f t="shared" si="10"/>
        <v>0</v>
      </c>
    </row>
    <row r="682" spans="1:9" ht="15.6">
      <c r="A682" s="85">
        <f>'Balance N-1'!I685</f>
        <v>0</v>
      </c>
      <c r="B682" s="75">
        <f>'Balance N-1'!J685</f>
        <v>0</v>
      </c>
      <c r="C682" s="78">
        <f>'Balance N-1'!K685</f>
        <v>0</v>
      </c>
      <c r="D682" s="78">
        <f>'Balance N-1'!L685</f>
        <v>0</v>
      </c>
      <c r="E682" s="78">
        <f>'Balance N-1'!M685</f>
        <v>0</v>
      </c>
      <c r="F682" s="78">
        <f>'Balance N-1'!N685</f>
        <v>0</v>
      </c>
      <c r="G682" s="78">
        <f>'Balance N-1'!O685</f>
        <v>0</v>
      </c>
      <c r="H682" s="78">
        <f>'Balance N-1'!P685</f>
        <v>0</v>
      </c>
      <c r="I682" s="79">
        <f t="shared" si="10"/>
        <v>0</v>
      </c>
    </row>
    <row r="683" spans="1:9" ht="15.6">
      <c r="A683" s="85">
        <f>'Balance N-1'!I686</f>
        <v>0</v>
      </c>
      <c r="B683" s="75">
        <f>'Balance N-1'!J686</f>
        <v>0</v>
      </c>
      <c r="C683" s="78">
        <f>'Balance N-1'!K686</f>
        <v>0</v>
      </c>
      <c r="D683" s="78">
        <f>'Balance N-1'!L686</f>
        <v>0</v>
      </c>
      <c r="E683" s="78">
        <f>'Balance N-1'!M686</f>
        <v>0</v>
      </c>
      <c r="F683" s="78">
        <f>'Balance N-1'!N686</f>
        <v>0</v>
      </c>
      <c r="G683" s="78">
        <f>'Balance N-1'!O686</f>
        <v>0</v>
      </c>
      <c r="H683" s="78">
        <f>'Balance N-1'!P686</f>
        <v>0</v>
      </c>
      <c r="I683" s="79">
        <f t="shared" si="10"/>
        <v>0</v>
      </c>
    </row>
    <row r="684" spans="1:9" ht="15.6">
      <c r="A684" s="85">
        <f>'Balance N-1'!I687</f>
        <v>0</v>
      </c>
      <c r="B684" s="75">
        <f>'Balance N-1'!J687</f>
        <v>0</v>
      </c>
      <c r="C684" s="78">
        <f>'Balance N-1'!K687</f>
        <v>0</v>
      </c>
      <c r="D684" s="78">
        <f>'Balance N-1'!L687</f>
        <v>0</v>
      </c>
      <c r="E684" s="78">
        <f>'Balance N-1'!M687</f>
        <v>0</v>
      </c>
      <c r="F684" s="78">
        <f>'Balance N-1'!N687</f>
        <v>0</v>
      </c>
      <c r="G684" s="78">
        <f>'Balance N-1'!O687</f>
        <v>0</v>
      </c>
      <c r="H684" s="78">
        <f>'Balance N-1'!P687</f>
        <v>0</v>
      </c>
      <c r="I684" s="79">
        <f t="shared" si="10"/>
        <v>0</v>
      </c>
    </row>
    <row r="685" spans="1:9" ht="15.6">
      <c r="A685" s="85">
        <f>'Balance N-1'!I688</f>
        <v>0</v>
      </c>
      <c r="B685" s="75">
        <f>'Balance N-1'!J688</f>
        <v>0</v>
      </c>
      <c r="C685" s="78">
        <f>'Balance N-1'!K688</f>
        <v>0</v>
      </c>
      <c r="D685" s="78">
        <f>'Balance N-1'!L688</f>
        <v>0</v>
      </c>
      <c r="E685" s="78">
        <f>'Balance N-1'!M688</f>
        <v>0</v>
      </c>
      <c r="F685" s="78">
        <f>'Balance N-1'!N688</f>
        <v>0</v>
      </c>
      <c r="G685" s="78">
        <f>'Balance N-1'!O688</f>
        <v>0</v>
      </c>
      <c r="H685" s="78">
        <f>'Balance N-1'!P688</f>
        <v>0</v>
      </c>
      <c r="I685" s="79">
        <f t="shared" si="10"/>
        <v>0</v>
      </c>
    </row>
    <row r="686" spans="1:9" ht="15.6">
      <c r="A686" s="85">
        <f>'Balance N-1'!I689</f>
        <v>0</v>
      </c>
      <c r="B686" s="75">
        <f>'Balance N-1'!J689</f>
        <v>0</v>
      </c>
      <c r="C686" s="78">
        <f>'Balance N-1'!K689</f>
        <v>0</v>
      </c>
      <c r="D686" s="78">
        <f>'Balance N-1'!L689</f>
        <v>0</v>
      </c>
      <c r="E686" s="78">
        <f>'Balance N-1'!M689</f>
        <v>0</v>
      </c>
      <c r="F686" s="78">
        <f>'Balance N-1'!N689</f>
        <v>0</v>
      </c>
      <c r="G686" s="78">
        <f>'Balance N-1'!O689</f>
        <v>0</v>
      </c>
      <c r="H686" s="78">
        <f>'Balance N-1'!P689</f>
        <v>0</v>
      </c>
      <c r="I686" s="79">
        <f t="shared" si="10"/>
        <v>0</v>
      </c>
    </row>
    <row r="687" spans="1:9" ht="15.6">
      <c r="A687" s="85">
        <f>'Balance N-1'!I690</f>
        <v>0</v>
      </c>
      <c r="B687" s="75">
        <f>'Balance N-1'!J690</f>
        <v>0</v>
      </c>
      <c r="C687" s="78">
        <f>'Balance N-1'!K690</f>
        <v>0</v>
      </c>
      <c r="D687" s="78">
        <f>'Balance N-1'!L690</f>
        <v>0</v>
      </c>
      <c r="E687" s="78">
        <f>'Balance N-1'!M690</f>
        <v>0</v>
      </c>
      <c r="F687" s="78">
        <f>'Balance N-1'!N690</f>
        <v>0</v>
      </c>
      <c r="G687" s="78">
        <f>'Balance N-1'!O690</f>
        <v>0</v>
      </c>
      <c r="H687" s="78">
        <f>'Balance N-1'!P690</f>
        <v>0</v>
      </c>
      <c r="I687" s="79">
        <f t="shared" si="10"/>
        <v>0</v>
      </c>
    </row>
    <row r="688" spans="1:9" ht="15.6">
      <c r="A688" s="85">
        <f>'Balance N-1'!I691</f>
        <v>0</v>
      </c>
      <c r="B688" s="75">
        <f>'Balance N-1'!J691</f>
        <v>0</v>
      </c>
      <c r="C688" s="78">
        <f>'Balance N-1'!K691</f>
        <v>0</v>
      </c>
      <c r="D688" s="78">
        <f>'Balance N-1'!L691</f>
        <v>0</v>
      </c>
      <c r="E688" s="78">
        <f>'Balance N-1'!M691</f>
        <v>0</v>
      </c>
      <c r="F688" s="78">
        <f>'Balance N-1'!N691</f>
        <v>0</v>
      </c>
      <c r="G688" s="78">
        <f>'Balance N-1'!O691</f>
        <v>0</v>
      </c>
      <c r="H688" s="78">
        <f>'Balance N-1'!P691</f>
        <v>0</v>
      </c>
      <c r="I688" s="79">
        <f t="shared" si="10"/>
        <v>0</v>
      </c>
    </row>
    <row r="689" spans="1:9" ht="15.6">
      <c r="A689" s="85">
        <f>'Balance N-1'!I692</f>
        <v>0</v>
      </c>
      <c r="B689" s="75">
        <f>'Balance N-1'!J692</f>
        <v>0</v>
      </c>
      <c r="C689" s="78">
        <f>'Balance N-1'!K692</f>
        <v>0</v>
      </c>
      <c r="D689" s="78">
        <f>'Balance N-1'!L692</f>
        <v>0</v>
      </c>
      <c r="E689" s="78">
        <f>'Balance N-1'!M692</f>
        <v>0</v>
      </c>
      <c r="F689" s="78">
        <f>'Balance N-1'!N692</f>
        <v>0</v>
      </c>
      <c r="G689" s="78">
        <f>'Balance N-1'!O692</f>
        <v>0</v>
      </c>
      <c r="H689" s="78">
        <f>'Balance N-1'!P692</f>
        <v>0</v>
      </c>
      <c r="I689" s="79">
        <f t="shared" si="10"/>
        <v>0</v>
      </c>
    </row>
    <row r="690" spans="1:9" ht="15.6">
      <c r="A690" s="85">
        <f>'Balance N-1'!I693</f>
        <v>0</v>
      </c>
      <c r="B690" s="75">
        <f>'Balance N-1'!J693</f>
        <v>0</v>
      </c>
      <c r="C690" s="78">
        <f>'Balance N-1'!K693</f>
        <v>0</v>
      </c>
      <c r="D690" s="78">
        <f>'Balance N-1'!L693</f>
        <v>0</v>
      </c>
      <c r="E690" s="78">
        <f>'Balance N-1'!M693</f>
        <v>0</v>
      </c>
      <c r="F690" s="78">
        <f>'Balance N-1'!N693</f>
        <v>0</v>
      </c>
      <c r="G690" s="78">
        <f>'Balance N-1'!O693</f>
        <v>0</v>
      </c>
      <c r="H690" s="78">
        <f>'Balance N-1'!P693</f>
        <v>0</v>
      </c>
      <c r="I690" s="79">
        <f t="shared" si="10"/>
        <v>0</v>
      </c>
    </row>
    <row r="691" spans="1:9" ht="15.6">
      <c r="A691" s="85">
        <f>'Balance N-1'!I694</f>
        <v>0</v>
      </c>
      <c r="B691" s="75">
        <f>'Balance N-1'!J694</f>
        <v>0</v>
      </c>
      <c r="C691" s="78">
        <f>'Balance N-1'!K694</f>
        <v>0</v>
      </c>
      <c r="D691" s="78">
        <f>'Balance N-1'!L694</f>
        <v>0</v>
      </c>
      <c r="E691" s="78">
        <f>'Balance N-1'!M694</f>
        <v>0</v>
      </c>
      <c r="F691" s="78">
        <f>'Balance N-1'!N694</f>
        <v>0</v>
      </c>
      <c r="G691" s="78">
        <f>'Balance N-1'!O694</f>
        <v>0</v>
      </c>
      <c r="H691" s="78">
        <f>'Balance N-1'!P694</f>
        <v>0</v>
      </c>
      <c r="I691" s="79">
        <f t="shared" si="10"/>
        <v>0</v>
      </c>
    </row>
    <row r="692" spans="1:9" ht="15.6">
      <c r="A692" s="85">
        <f>'Balance N-1'!I695</f>
        <v>0</v>
      </c>
      <c r="B692" s="75">
        <f>'Balance N-1'!J695</f>
        <v>0</v>
      </c>
      <c r="C692" s="78">
        <f>'Balance N-1'!K695</f>
        <v>0</v>
      </c>
      <c r="D692" s="78">
        <f>'Balance N-1'!L695</f>
        <v>0</v>
      </c>
      <c r="E692" s="78">
        <f>'Balance N-1'!M695</f>
        <v>0</v>
      </c>
      <c r="F692" s="78">
        <f>'Balance N-1'!N695</f>
        <v>0</v>
      </c>
      <c r="G692" s="78">
        <f>'Balance N-1'!O695</f>
        <v>0</v>
      </c>
      <c r="H692" s="78">
        <f>'Balance N-1'!P695</f>
        <v>0</v>
      </c>
      <c r="I692" s="79">
        <f t="shared" si="10"/>
        <v>0</v>
      </c>
    </row>
    <row r="693" spans="1:9" ht="15.6">
      <c r="A693" s="85">
        <f>'Balance N-1'!I696</f>
        <v>0</v>
      </c>
      <c r="B693" s="75">
        <f>'Balance N-1'!J696</f>
        <v>0</v>
      </c>
      <c r="C693" s="78">
        <f>'Balance N-1'!K696</f>
        <v>0</v>
      </c>
      <c r="D693" s="78">
        <f>'Balance N-1'!L696</f>
        <v>0</v>
      </c>
      <c r="E693" s="78">
        <f>'Balance N-1'!M696</f>
        <v>0</v>
      </c>
      <c r="F693" s="78">
        <f>'Balance N-1'!N696</f>
        <v>0</v>
      </c>
      <c r="G693" s="78">
        <f>'Balance N-1'!O696</f>
        <v>0</v>
      </c>
      <c r="H693" s="78">
        <f>'Balance N-1'!P696</f>
        <v>0</v>
      </c>
      <c r="I693" s="79">
        <f t="shared" si="10"/>
        <v>0</v>
      </c>
    </row>
    <row r="694" spans="1:9" ht="15.6">
      <c r="A694" s="85">
        <f>'Balance N-1'!I697</f>
        <v>0</v>
      </c>
      <c r="B694" s="75">
        <f>'Balance N-1'!J697</f>
        <v>0</v>
      </c>
      <c r="C694" s="78">
        <f>'Balance N-1'!K697</f>
        <v>0</v>
      </c>
      <c r="D694" s="78">
        <f>'Balance N-1'!L697</f>
        <v>0</v>
      </c>
      <c r="E694" s="78">
        <f>'Balance N-1'!M697</f>
        <v>0</v>
      </c>
      <c r="F694" s="78">
        <f>'Balance N-1'!N697</f>
        <v>0</v>
      </c>
      <c r="G694" s="78">
        <f>'Balance N-1'!O697</f>
        <v>0</v>
      </c>
      <c r="H694" s="78">
        <f>'Balance N-1'!P697</f>
        <v>0</v>
      </c>
      <c r="I694" s="79">
        <f t="shared" si="10"/>
        <v>0</v>
      </c>
    </row>
    <row r="695" spans="1:9" ht="15.6">
      <c r="A695" s="85">
        <f>'Balance N-1'!I698</f>
        <v>0</v>
      </c>
      <c r="B695" s="75">
        <f>'Balance N-1'!J698</f>
        <v>0</v>
      </c>
      <c r="C695" s="78">
        <f>'Balance N-1'!K698</f>
        <v>0</v>
      </c>
      <c r="D695" s="78">
        <f>'Balance N-1'!L698</f>
        <v>0</v>
      </c>
      <c r="E695" s="78">
        <f>'Balance N-1'!M698</f>
        <v>0</v>
      </c>
      <c r="F695" s="78">
        <f>'Balance N-1'!N698</f>
        <v>0</v>
      </c>
      <c r="G695" s="78">
        <f>'Balance N-1'!O698</f>
        <v>0</v>
      </c>
      <c r="H695" s="78">
        <f>'Balance N-1'!P698</f>
        <v>0</v>
      </c>
      <c r="I695" s="79">
        <f t="shared" si="10"/>
        <v>0</v>
      </c>
    </row>
    <row r="696" spans="1:9" ht="15.6">
      <c r="A696" s="85">
        <f>'Balance N-1'!I699</f>
        <v>0</v>
      </c>
      <c r="B696" s="75">
        <f>'Balance N-1'!J699</f>
        <v>0</v>
      </c>
      <c r="C696" s="78">
        <f>'Balance N-1'!K699</f>
        <v>0</v>
      </c>
      <c r="D696" s="78">
        <f>'Balance N-1'!L699</f>
        <v>0</v>
      </c>
      <c r="E696" s="78">
        <f>'Balance N-1'!M699</f>
        <v>0</v>
      </c>
      <c r="F696" s="78">
        <f>'Balance N-1'!N699</f>
        <v>0</v>
      </c>
      <c r="G696" s="78">
        <f>'Balance N-1'!O699</f>
        <v>0</v>
      </c>
      <c r="H696" s="78">
        <f>'Balance N-1'!P699</f>
        <v>0</v>
      </c>
      <c r="I696" s="79">
        <f t="shared" si="10"/>
        <v>0</v>
      </c>
    </row>
    <row r="697" spans="1:9" ht="15.6">
      <c r="A697" s="85">
        <f>'Balance N-1'!I700</f>
        <v>0</v>
      </c>
      <c r="B697" s="75">
        <f>'Balance N-1'!J700</f>
        <v>0</v>
      </c>
      <c r="C697" s="78">
        <f>'Balance N-1'!K700</f>
        <v>0</v>
      </c>
      <c r="D697" s="78">
        <f>'Balance N-1'!L700</f>
        <v>0</v>
      </c>
      <c r="E697" s="78">
        <f>'Balance N-1'!M700</f>
        <v>0</v>
      </c>
      <c r="F697" s="78">
        <f>'Balance N-1'!N700</f>
        <v>0</v>
      </c>
      <c r="G697" s="78">
        <f>'Balance N-1'!O700</f>
        <v>0</v>
      </c>
      <c r="H697" s="78">
        <f>'Balance N-1'!P700</f>
        <v>0</v>
      </c>
      <c r="I697" s="79">
        <f t="shared" si="10"/>
        <v>0</v>
      </c>
    </row>
    <row r="698" spans="1:9" ht="15.6">
      <c r="A698" s="85">
        <f>'Balance N-1'!I701</f>
        <v>0</v>
      </c>
      <c r="B698" s="75">
        <f>'Balance N-1'!J701</f>
        <v>0</v>
      </c>
      <c r="C698" s="78">
        <f>'Balance N-1'!K701</f>
        <v>0</v>
      </c>
      <c r="D698" s="78">
        <f>'Balance N-1'!L701</f>
        <v>0</v>
      </c>
      <c r="E698" s="78">
        <f>'Balance N-1'!M701</f>
        <v>0</v>
      </c>
      <c r="F698" s="78">
        <f>'Balance N-1'!N701</f>
        <v>0</v>
      </c>
      <c r="G698" s="78">
        <f>'Balance N-1'!O701</f>
        <v>0</v>
      </c>
      <c r="H698" s="78">
        <f>'Balance N-1'!P701</f>
        <v>0</v>
      </c>
      <c r="I698" s="79">
        <f t="shared" si="10"/>
        <v>0</v>
      </c>
    </row>
    <row r="699" spans="1:9" ht="15.6">
      <c r="A699" s="85">
        <f>'Balance N-1'!I702</f>
        <v>0</v>
      </c>
      <c r="B699" s="75">
        <f>'Balance N-1'!J702</f>
        <v>0</v>
      </c>
      <c r="C699" s="78">
        <f>'Balance N-1'!K702</f>
        <v>0</v>
      </c>
      <c r="D699" s="78">
        <f>'Balance N-1'!L702</f>
        <v>0</v>
      </c>
      <c r="E699" s="78">
        <f>'Balance N-1'!M702</f>
        <v>0</v>
      </c>
      <c r="F699" s="78">
        <f>'Balance N-1'!N702</f>
        <v>0</v>
      </c>
      <c r="G699" s="78">
        <f>'Balance N-1'!O702</f>
        <v>0</v>
      </c>
      <c r="H699" s="78">
        <f>'Balance N-1'!P702</f>
        <v>0</v>
      </c>
      <c r="I699" s="79">
        <f t="shared" si="10"/>
        <v>0</v>
      </c>
    </row>
    <row r="700" spans="1:9" ht="15.6">
      <c r="A700" s="85">
        <f>'Balance N-1'!I703</f>
        <v>0</v>
      </c>
      <c r="B700" s="75">
        <f>'Balance N-1'!J703</f>
        <v>0</v>
      </c>
      <c r="C700" s="78">
        <f>'Balance N-1'!K703</f>
        <v>0</v>
      </c>
      <c r="D700" s="78">
        <f>'Balance N-1'!L703</f>
        <v>0</v>
      </c>
      <c r="E700" s="78">
        <f>'Balance N-1'!M703</f>
        <v>0</v>
      </c>
      <c r="F700" s="78">
        <f>'Balance N-1'!N703</f>
        <v>0</v>
      </c>
      <c r="G700" s="78">
        <f>'Balance N-1'!O703</f>
        <v>0</v>
      </c>
      <c r="H700" s="78">
        <f>'Balance N-1'!P703</f>
        <v>0</v>
      </c>
      <c r="I700" s="79">
        <f t="shared" si="10"/>
        <v>0</v>
      </c>
    </row>
    <row r="701" spans="1:9" ht="15.6">
      <c r="A701" s="85">
        <f>'Balance N-1'!I704</f>
        <v>0</v>
      </c>
      <c r="B701" s="75">
        <f>'Balance N-1'!J704</f>
        <v>0</v>
      </c>
      <c r="C701" s="78">
        <f>'Balance N-1'!K704</f>
        <v>0</v>
      </c>
      <c r="D701" s="78">
        <f>'Balance N-1'!L704</f>
        <v>0</v>
      </c>
      <c r="E701" s="78">
        <f>'Balance N-1'!M704</f>
        <v>0</v>
      </c>
      <c r="F701" s="78">
        <f>'Balance N-1'!N704</f>
        <v>0</v>
      </c>
      <c r="G701" s="78">
        <f>'Balance N-1'!O704</f>
        <v>0</v>
      </c>
      <c r="H701" s="78">
        <f>'Balance N-1'!P704</f>
        <v>0</v>
      </c>
      <c r="I701" s="79">
        <f t="shared" si="10"/>
        <v>0</v>
      </c>
    </row>
    <row r="702" spans="1:9" ht="15.6">
      <c r="A702" s="85">
        <f>'Balance N-1'!I705</f>
        <v>0</v>
      </c>
      <c r="B702" s="75">
        <f>'Balance N-1'!J705</f>
        <v>0</v>
      </c>
      <c r="C702" s="78">
        <f>'Balance N-1'!K705</f>
        <v>0</v>
      </c>
      <c r="D702" s="78">
        <f>'Balance N-1'!L705</f>
        <v>0</v>
      </c>
      <c r="E702" s="78">
        <f>'Balance N-1'!M705</f>
        <v>0</v>
      </c>
      <c r="F702" s="78">
        <f>'Balance N-1'!N705</f>
        <v>0</v>
      </c>
      <c r="G702" s="78">
        <f>'Balance N-1'!O705</f>
        <v>0</v>
      </c>
      <c r="H702" s="78">
        <f>'Balance N-1'!P705</f>
        <v>0</v>
      </c>
      <c r="I702" s="79">
        <f t="shared" si="10"/>
        <v>0</v>
      </c>
    </row>
    <row r="703" spans="1:9" ht="15.6">
      <c r="A703" s="85">
        <f>'Balance N-1'!I706</f>
        <v>0</v>
      </c>
      <c r="B703" s="75">
        <f>'Balance N-1'!J706</f>
        <v>0</v>
      </c>
      <c r="C703" s="78">
        <f>'Balance N-1'!K706</f>
        <v>0</v>
      </c>
      <c r="D703" s="78">
        <f>'Balance N-1'!L706</f>
        <v>0</v>
      </c>
      <c r="E703" s="78">
        <f>'Balance N-1'!M706</f>
        <v>0</v>
      </c>
      <c r="F703" s="78">
        <f>'Balance N-1'!N706</f>
        <v>0</v>
      </c>
      <c r="G703" s="78">
        <f>'Balance N-1'!O706</f>
        <v>0</v>
      </c>
      <c r="H703" s="78">
        <f>'Balance N-1'!P706</f>
        <v>0</v>
      </c>
      <c r="I703" s="79">
        <f t="shared" si="10"/>
        <v>0</v>
      </c>
    </row>
    <row r="704" spans="1:9" ht="15.6">
      <c r="A704" s="85">
        <f>'Balance N-1'!I707</f>
        <v>0</v>
      </c>
      <c r="B704" s="75">
        <f>'Balance N-1'!J707</f>
        <v>0</v>
      </c>
      <c r="C704" s="78">
        <f>'Balance N-1'!K707</f>
        <v>0</v>
      </c>
      <c r="D704" s="78">
        <f>'Balance N-1'!L707</f>
        <v>0</v>
      </c>
      <c r="E704" s="78">
        <f>'Balance N-1'!M707</f>
        <v>0</v>
      </c>
      <c r="F704" s="78">
        <f>'Balance N-1'!N707</f>
        <v>0</v>
      </c>
      <c r="G704" s="78">
        <f>'Balance N-1'!O707</f>
        <v>0</v>
      </c>
      <c r="H704" s="78">
        <f>'Balance N-1'!P707</f>
        <v>0</v>
      </c>
      <c r="I704" s="79">
        <f t="shared" si="10"/>
        <v>0</v>
      </c>
    </row>
    <row r="705" spans="1:9" ht="15.6">
      <c r="A705" s="85">
        <f>'Balance N-1'!I708</f>
        <v>0</v>
      </c>
      <c r="B705" s="75">
        <f>'Balance N-1'!J708</f>
        <v>0</v>
      </c>
      <c r="C705" s="78">
        <f>'Balance N-1'!K708</f>
        <v>0</v>
      </c>
      <c r="D705" s="78">
        <f>'Balance N-1'!L708</f>
        <v>0</v>
      </c>
      <c r="E705" s="78">
        <f>'Balance N-1'!M708</f>
        <v>0</v>
      </c>
      <c r="F705" s="78">
        <f>'Balance N-1'!N708</f>
        <v>0</v>
      </c>
      <c r="G705" s="78">
        <f>'Balance N-1'!O708</f>
        <v>0</v>
      </c>
      <c r="H705" s="78">
        <f>'Balance N-1'!P708</f>
        <v>0</v>
      </c>
      <c r="I705" s="79">
        <f t="shared" si="10"/>
        <v>0</v>
      </c>
    </row>
    <row r="706" spans="1:9" ht="15.6">
      <c r="A706" s="85">
        <f>'Balance N-1'!I709</f>
        <v>0</v>
      </c>
      <c r="B706" s="75">
        <f>'Balance N-1'!J709</f>
        <v>0</v>
      </c>
      <c r="C706" s="78">
        <f>'Balance N-1'!K709</f>
        <v>0</v>
      </c>
      <c r="D706" s="78">
        <f>'Balance N-1'!L709</f>
        <v>0</v>
      </c>
      <c r="E706" s="78">
        <f>'Balance N-1'!M709</f>
        <v>0</v>
      </c>
      <c r="F706" s="78">
        <f>'Balance N-1'!N709</f>
        <v>0</v>
      </c>
      <c r="G706" s="78">
        <f>'Balance N-1'!O709</f>
        <v>0</v>
      </c>
      <c r="H706" s="78">
        <f>'Balance N-1'!P709</f>
        <v>0</v>
      </c>
      <c r="I706" s="79">
        <f t="shared" si="10"/>
        <v>0</v>
      </c>
    </row>
    <row r="707" spans="1:9" ht="15.6">
      <c r="A707" s="85">
        <f>'Balance N-1'!I710</f>
        <v>0</v>
      </c>
      <c r="B707" s="75">
        <f>'Balance N-1'!J710</f>
        <v>0</v>
      </c>
      <c r="C707" s="78">
        <f>'Balance N-1'!K710</f>
        <v>0</v>
      </c>
      <c r="D707" s="78">
        <f>'Balance N-1'!L710</f>
        <v>0</v>
      </c>
      <c r="E707" s="78">
        <f>'Balance N-1'!M710</f>
        <v>0</v>
      </c>
      <c r="F707" s="78">
        <f>'Balance N-1'!N710</f>
        <v>0</v>
      </c>
      <c r="G707" s="78">
        <f>'Balance N-1'!O710</f>
        <v>0</v>
      </c>
      <c r="H707" s="78">
        <f>'Balance N-1'!P710</f>
        <v>0</v>
      </c>
      <c r="I707" s="79">
        <f t="shared" ref="I707:I770" si="11">(C707-D707)+(E707-F707)-(G707-H707)</f>
        <v>0</v>
      </c>
    </row>
    <row r="708" spans="1:9" ht="15.6">
      <c r="A708" s="85">
        <f>'Balance N-1'!I711</f>
        <v>0</v>
      </c>
      <c r="B708" s="75">
        <f>'Balance N-1'!J711</f>
        <v>0</v>
      </c>
      <c r="C708" s="78">
        <f>'Balance N-1'!K711</f>
        <v>0</v>
      </c>
      <c r="D708" s="78">
        <f>'Balance N-1'!L711</f>
        <v>0</v>
      </c>
      <c r="E708" s="78">
        <f>'Balance N-1'!M711</f>
        <v>0</v>
      </c>
      <c r="F708" s="78">
        <f>'Balance N-1'!N711</f>
        <v>0</v>
      </c>
      <c r="G708" s="78">
        <f>'Balance N-1'!O711</f>
        <v>0</v>
      </c>
      <c r="H708" s="78">
        <f>'Balance N-1'!P711</f>
        <v>0</v>
      </c>
      <c r="I708" s="79">
        <f t="shared" si="11"/>
        <v>0</v>
      </c>
    </row>
    <row r="709" spans="1:9" ht="15.6">
      <c r="A709" s="85">
        <f>'Balance N-1'!I712</f>
        <v>0</v>
      </c>
      <c r="B709" s="75">
        <f>'Balance N-1'!J712</f>
        <v>0</v>
      </c>
      <c r="C709" s="78">
        <f>'Balance N-1'!K712</f>
        <v>0</v>
      </c>
      <c r="D709" s="78">
        <f>'Balance N-1'!L712</f>
        <v>0</v>
      </c>
      <c r="E709" s="78">
        <f>'Balance N-1'!M712</f>
        <v>0</v>
      </c>
      <c r="F709" s="78">
        <f>'Balance N-1'!N712</f>
        <v>0</v>
      </c>
      <c r="G709" s="78">
        <f>'Balance N-1'!O712</f>
        <v>0</v>
      </c>
      <c r="H709" s="78">
        <f>'Balance N-1'!P712</f>
        <v>0</v>
      </c>
      <c r="I709" s="79">
        <f t="shared" si="11"/>
        <v>0</v>
      </c>
    </row>
    <row r="710" spans="1:9" ht="15.6">
      <c r="A710" s="85">
        <f>'Balance N-1'!I713</f>
        <v>0</v>
      </c>
      <c r="B710" s="75">
        <f>'Balance N-1'!J713</f>
        <v>0</v>
      </c>
      <c r="C710" s="78">
        <f>'Balance N-1'!K713</f>
        <v>0</v>
      </c>
      <c r="D710" s="78">
        <f>'Balance N-1'!L713</f>
        <v>0</v>
      </c>
      <c r="E710" s="78">
        <f>'Balance N-1'!M713</f>
        <v>0</v>
      </c>
      <c r="F710" s="78">
        <f>'Balance N-1'!N713</f>
        <v>0</v>
      </c>
      <c r="G710" s="78">
        <f>'Balance N-1'!O713</f>
        <v>0</v>
      </c>
      <c r="H710" s="78">
        <f>'Balance N-1'!P713</f>
        <v>0</v>
      </c>
      <c r="I710" s="79">
        <f t="shared" si="11"/>
        <v>0</v>
      </c>
    </row>
    <row r="711" spans="1:9" ht="15.6">
      <c r="A711" s="85">
        <f>'Balance N-1'!I714</f>
        <v>0</v>
      </c>
      <c r="B711" s="75">
        <f>'Balance N-1'!J714</f>
        <v>0</v>
      </c>
      <c r="C711" s="78">
        <f>'Balance N-1'!K714</f>
        <v>0</v>
      </c>
      <c r="D711" s="78">
        <f>'Balance N-1'!L714</f>
        <v>0</v>
      </c>
      <c r="E711" s="78">
        <f>'Balance N-1'!M714</f>
        <v>0</v>
      </c>
      <c r="F711" s="78">
        <f>'Balance N-1'!N714</f>
        <v>0</v>
      </c>
      <c r="G711" s="78">
        <f>'Balance N-1'!O714</f>
        <v>0</v>
      </c>
      <c r="H711" s="78">
        <f>'Balance N-1'!P714</f>
        <v>0</v>
      </c>
      <c r="I711" s="79">
        <f t="shared" si="11"/>
        <v>0</v>
      </c>
    </row>
    <row r="712" spans="1:9" ht="15.6">
      <c r="A712" s="85">
        <f>'Balance N-1'!I715</f>
        <v>0</v>
      </c>
      <c r="B712" s="75">
        <f>'Balance N-1'!J715</f>
        <v>0</v>
      </c>
      <c r="C712" s="78">
        <f>'Balance N-1'!K715</f>
        <v>0</v>
      </c>
      <c r="D712" s="78">
        <f>'Balance N-1'!L715</f>
        <v>0</v>
      </c>
      <c r="E712" s="78">
        <f>'Balance N-1'!M715</f>
        <v>0</v>
      </c>
      <c r="F712" s="78">
        <f>'Balance N-1'!N715</f>
        <v>0</v>
      </c>
      <c r="G712" s="78">
        <f>'Balance N-1'!O715</f>
        <v>0</v>
      </c>
      <c r="H712" s="78">
        <f>'Balance N-1'!P715</f>
        <v>0</v>
      </c>
      <c r="I712" s="79">
        <f t="shared" si="11"/>
        <v>0</v>
      </c>
    </row>
    <row r="713" spans="1:9" ht="15.6">
      <c r="A713" s="85">
        <f>'Balance N-1'!I716</f>
        <v>0</v>
      </c>
      <c r="B713" s="75">
        <f>'Balance N-1'!J716</f>
        <v>0</v>
      </c>
      <c r="C713" s="78">
        <f>'Balance N-1'!K716</f>
        <v>0</v>
      </c>
      <c r="D713" s="78">
        <f>'Balance N-1'!L716</f>
        <v>0</v>
      </c>
      <c r="E713" s="78">
        <f>'Balance N-1'!M716</f>
        <v>0</v>
      </c>
      <c r="F713" s="78">
        <f>'Balance N-1'!N716</f>
        <v>0</v>
      </c>
      <c r="G713" s="78">
        <f>'Balance N-1'!O716</f>
        <v>0</v>
      </c>
      <c r="H713" s="78">
        <f>'Balance N-1'!P716</f>
        <v>0</v>
      </c>
      <c r="I713" s="79">
        <f t="shared" si="11"/>
        <v>0</v>
      </c>
    </row>
    <row r="714" spans="1:9" ht="15.6">
      <c r="A714" s="85">
        <f>'Balance N-1'!I717</f>
        <v>0</v>
      </c>
      <c r="B714" s="75">
        <f>'Balance N-1'!J717</f>
        <v>0</v>
      </c>
      <c r="C714" s="78">
        <f>'Balance N-1'!K717</f>
        <v>0</v>
      </c>
      <c r="D714" s="78">
        <f>'Balance N-1'!L717</f>
        <v>0</v>
      </c>
      <c r="E714" s="78">
        <f>'Balance N-1'!M717</f>
        <v>0</v>
      </c>
      <c r="F714" s="78">
        <f>'Balance N-1'!N717</f>
        <v>0</v>
      </c>
      <c r="G714" s="78">
        <f>'Balance N-1'!O717</f>
        <v>0</v>
      </c>
      <c r="H714" s="78">
        <f>'Balance N-1'!P717</f>
        <v>0</v>
      </c>
      <c r="I714" s="79">
        <f t="shared" si="11"/>
        <v>0</v>
      </c>
    </row>
    <row r="715" spans="1:9" ht="15.6">
      <c r="A715" s="85">
        <f>'Balance N-1'!I718</f>
        <v>0</v>
      </c>
      <c r="B715" s="75">
        <f>'Balance N-1'!J718</f>
        <v>0</v>
      </c>
      <c r="C715" s="78">
        <f>'Balance N-1'!K718</f>
        <v>0</v>
      </c>
      <c r="D715" s="78">
        <f>'Balance N-1'!L718</f>
        <v>0</v>
      </c>
      <c r="E715" s="78">
        <f>'Balance N-1'!M718</f>
        <v>0</v>
      </c>
      <c r="F715" s="78">
        <f>'Balance N-1'!N718</f>
        <v>0</v>
      </c>
      <c r="G715" s="78">
        <f>'Balance N-1'!O718</f>
        <v>0</v>
      </c>
      <c r="H715" s="78">
        <f>'Balance N-1'!P718</f>
        <v>0</v>
      </c>
      <c r="I715" s="79">
        <f t="shared" si="11"/>
        <v>0</v>
      </c>
    </row>
    <row r="716" spans="1:9" ht="15.6">
      <c r="A716" s="85">
        <f>'Balance N-1'!I719</f>
        <v>0</v>
      </c>
      <c r="B716" s="75">
        <f>'Balance N-1'!J719</f>
        <v>0</v>
      </c>
      <c r="C716" s="78">
        <f>'Balance N-1'!K719</f>
        <v>0</v>
      </c>
      <c r="D716" s="78">
        <f>'Balance N-1'!L719</f>
        <v>0</v>
      </c>
      <c r="E716" s="78">
        <f>'Balance N-1'!M719</f>
        <v>0</v>
      </c>
      <c r="F716" s="78">
        <f>'Balance N-1'!N719</f>
        <v>0</v>
      </c>
      <c r="G716" s="78">
        <f>'Balance N-1'!O719</f>
        <v>0</v>
      </c>
      <c r="H716" s="78">
        <f>'Balance N-1'!P719</f>
        <v>0</v>
      </c>
      <c r="I716" s="79">
        <f t="shared" si="11"/>
        <v>0</v>
      </c>
    </row>
    <row r="717" spans="1:9" ht="15.6">
      <c r="A717" s="85">
        <f>'Balance N-1'!I720</f>
        <v>0</v>
      </c>
      <c r="B717" s="75">
        <f>'Balance N-1'!J720</f>
        <v>0</v>
      </c>
      <c r="C717" s="78">
        <f>'Balance N-1'!K720</f>
        <v>0</v>
      </c>
      <c r="D717" s="78">
        <f>'Balance N-1'!L720</f>
        <v>0</v>
      </c>
      <c r="E717" s="78">
        <f>'Balance N-1'!M720</f>
        <v>0</v>
      </c>
      <c r="F717" s="78">
        <f>'Balance N-1'!N720</f>
        <v>0</v>
      </c>
      <c r="G717" s="78">
        <f>'Balance N-1'!O720</f>
        <v>0</v>
      </c>
      <c r="H717" s="78">
        <f>'Balance N-1'!P720</f>
        <v>0</v>
      </c>
      <c r="I717" s="79">
        <f t="shared" si="11"/>
        <v>0</v>
      </c>
    </row>
    <row r="718" spans="1:9" ht="15.6">
      <c r="A718" s="85">
        <f>'Balance N-1'!I721</f>
        <v>0</v>
      </c>
      <c r="B718" s="75">
        <f>'Balance N-1'!J721</f>
        <v>0</v>
      </c>
      <c r="C718" s="78">
        <f>'Balance N-1'!K721</f>
        <v>0</v>
      </c>
      <c r="D718" s="78">
        <f>'Balance N-1'!L721</f>
        <v>0</v>
      </c>
      <c r="E718" s="78">
        <f>'Balance N-1'!M721</f>
        <v>0</v>
      </c>
      <c r="F718" s="78">
        <f>'Balance N-1'!N721</f>
        <v>0</v>
      </c>
      <c r="G718" s="78">
        <f>'Balance N-1'!O721</f>
        <v>0</v>
      </c>
      <c r="H718" s="78">
        <f>'Balance N-1'!P721</f>
        <v>0</v>
      </c>
      <c r="I718" s="79">
        <f t="shared" si="11"/>
        <v>0</v>
      </c>
    </row>
    <row r="719" spans="1:9" ht="15.6">
      <c r="A719" s="85">
        <f>'Balance N-1'!I722</f>
        <v>0</v>
      </c>
      <c r="B719" s="75">
        <f>'Balance N-1'!J722</f>
        <v>0</v>
      </c>
      <c r="C719" s="78">
        <f>'Balance N-1'!K722</f>
        <v>0</v>
      </c>
      <c r="D719" s="78">
        <f>'Balance N-1'!L722</f>
        <v>0</v>
      </c>
      <c r="E719" s="78">
        <f>'Balance N-1'!M722</f>
        <v>0</v>
      </c>
      <c r="F719" s="78">
        <f>'Balance N-1'!N722</f>
        <v>0</v>
      </c>
      <c r="G719" s="78">
        <f>'Balance N-1'!O722</f>
        <v>0</v>
      </c>
      <c r="H719" s="78">
        <f>'Balance N-1'!P722</f>
        <v>0</v>
      </c>
      <c r="I719" s="79">
        <f t="shared" si="11"/>
        <v>0</v>
      </c>
    </row>
    <row r="720" spans="1:9" ht="15.6">
      <c r="A720" s="85">
        <f>'Balance N-1'!I723</f>
        <v>0</v>
      </c>
      <c r="B720" s="75">
        <f>'Balance N-1'!J723</f>
        <v>0</v>
      </c>
      <c r="C720" s="78">
        <f>'Balance N-1'!K723</f>
        <v>0</v>
      </c>
      <c r="D720" s="78">
        <f>'Balance N-1'!L723</f>
        <v>0</v>
      </c>
      <c r="E720" s="78">
        <f>'Balance N-1'!M723</f>
        <v>0</v>
      </c>
      <c r="F720" s="78">
        <f>'Balance N-1'!N723</f>
        <v>0</v>
      </c>
      <c r="G720" s="78">
        <f>'Balance N-1'!O723</f>
        <v>0</v>
      </c>
      <c r="H720" s="78">
        <f>'Balance N-1'!P723</f>
        <v>0</v>
      </c>
      <c r="I720" s="79">
        <f t="shared" si="11"/>
        <v>0</v>
      </c>
    </row>
    <row r="721" spans="1:9" ht="15.6">
      <c r="A721" s="85">
        <f>'Balance N-1'!I724</f>
        <v>0</v>
      </c>
      <c r="B721" s="75">
        <f>'Balance N-1'!J724</f>
        <v>0</v>
      </c>
      <c r="C721" s="78">
        <f>'Balance N-1'!K724</f>
        <v>0</v>
      </c>
      <c r="D721" s="78">
        <f>'Balance N-1'!L724</f>
        <v>0</v>
      </c>
      <c r="E721" s="78">
        <f>'Balance N-1'!M724</f>
        <v>0</v>
      </c>
      <c r="F721" s="78">
        <f>'Balance N-1'!N724</f>
        <v>0</v>
      </c>
      <c r="G721" s="78">
        <f>'Balance N-1'!O724</f>
        <v>0</v>
      </c>
      <c r="H721" s="78">
        <f>'Balance N-1'!P724</f>
        <v>0</v>
      </c>
      <c r="I721" s="79">
        <f t="shared" si="11"/>
        <v>0</v>
      </c>
    </row>
    <row r="722" spans="1:9" ht="15.6">
      <c r="A722" s="85">
        <f>'Balance N-1'!I725</f>
        <v>0</v>
      </c>
      <c r="B722" s="75">
        <f>'Balance N-1'!J725</f>
        <v>0</v>
      </c>
      <c r="C722" s="78">
        <f>'Balance N-1'!K725</f>
        <v>0</v>
      </c>
      <c r="D722" s="78">
        <f>'Balance N-1'!L725</f>
        <v>0</v>
      </c>
      <c r="E722" s="78">
        <f>'Balance N-1'!M725</f>
        <v>0</v>
      </c>
      <c r="F722" s="78">
        <f>'Balance N-1'!N725</f>
        <v>0</v>
      </c>
      <c r="G722" s="78">
        <f>'Balance N-1'!O725</f>
        <v>0</v>
      </c>
      <c r="H722" s="78">
        <f>'Balance N-1'!P725</f>
        <v>0</v>
      </c>
      <c r="I722" s="79">
        <f t="shared" si="11"/>
        <v>0</v>
      </c>
    </row>
    <row r="723" spans="1:9" ht="15.6">
      <c r="A723" s="85">
        <f>'Balance N-1'!I726</f>
        <v>0</v>
      </c>
      <c r="B723" s="75">
        <f>'Balance N-1'!J726</f>
        <v>0</v>
      </c>
      <c r="C723" s="78">
        <f>'Balance N-1'!K726</f>
        <v>0</v>
      </c>
      <c r="D723" s="78">
        <f>'Balance N-1'!L726</f>
        <v>0</v>
      </c>
      <c r="E723" s="78">
        <f>'Balance N-1'!M726</f>
        <v>0</v>
      </c>
      <c r="F723" s="78">
        <f>'Balance N-1'!N726</f>
        <v>0</v>
      </c>
      <c r="G723" s="78">
        <f>'Balance N-1'!O726</f>
        <v>0</v>
      </c>
      <c r="H723" s="78">
        <f>'Balance N-1'!P726</f>
        <v>0</v>
      </c>
      <c r="I723" s="79">
        <f t="shared" si="11"/>
        <v>0</v>
      </c>
    </row>
    <row r="724" spans="1:9" ht="15.6">
      <c r="A724" s="85">
        <f>'Balance N-1'!I727</f>
        <v>0</v>
      </c>
      <c r="B724" s="75">
        <f>'Balance N-1'!J727</f>
        <v>0</v>
      </c>
      <c r="C724" s="78">
        <f>'Balance N-1'!K727</f>
        <v>0</v>
      </c>
      <c r="D724" s="78">
        <f>'Balance N-1'!L727</f>
        <v>0</v>
      </c>
      <c r="E724" s="78">
        <f>'Balance N-1'!M727</f>
        <v>0</v>
      </c>
      <c r="F724" s="78">
        <f>'Balance N-1'!N727</f>
        <v>0</v>
      </c>
      <c r="G724" s="78">
        <f>'Balance N-1'!O727</f>
        <v>0</v>
      </c>
      <c r="H724" s="78">
        <f>'Balance N-1'!P727</f>
        <v>0</v>
      </c>
      <c r="I724" s="79">
        <f t="shared" si="11"/>
        <v>0</v>
      </c>
    </row>
    <row r="725" spans="1:9" ht="15.6">
      <c r="A725" s="85">
        <f>'Balance N-1'!I728</f>
        <v>0</v>
      </c>
      <c r="B725" s="75">
        <f>'Balance N-1'!J728</f>
        <v>0</v>
      </c>
      <c r="C725" s="78">
        <f>'Balance N-1'!K728</f>
        <v>0</v>
      </c>
      <c r="D725" s="78">
        <f>'Balance N-1'!L728</f>
        <v>0</v>
      </c>
      <c r="E725" s="78">
        <f>'Balance N-1'!M728</f>
        <v>0</v>
      </c>
      <c r="F725" s="78">
        <f>'Balance N-1'!N728</f>
        <v>0</v>
      </c>
      <c r="G725" s="78">
        <f>'Balance N-1'!O728</f>
        <v>0</v>
      </c>
      <c r="H725" s="78">
        <f>'Balance N-1'!P728</f>
        <v>0</v>
      </c>
      <c r="I725" s="79">
        <f t="shared" si="11"/>
        <v>0</v>
      </c>
    </row>
    <row r="726" spans="1:9" ht="15.6">
      <c r="A726" s="85">
        <f>'Balance N-1'!I729</f>
        <v>0</v>
      </c>
      <c r="B726" s="75">
        <f>'Balance N-1'!J729</f>
        <v>0</v>
      </c>
      <c r="C726" s="78">
        <f>'Balance N-1'!K729</f>
        <v>0</v>
      </c>
      <c r="D726" s="78">
        <f>'Balance N-1'!L729</f>
        <v>0</v>
      </c>
      <c r="E726" s="78">
        <f>'Balance N-1'!M729</f>
        <v>0</v>
      </c>
      <c r="F726" s="78">
        <f>'Balance N-1'!N729</f>
        <v>0</v>
      </c>
      <c r="G726" s="78">
        <f>'Balance N-1'!O729</f>
        <v>0</v>
      </c>
      <c r="H726" s="78">
        <f>'Balance N-1'!P729</f>
        <v>0</v>
      </c>
      <c r="I726" s="79">
        <f t="shared" si="11"/>
        <v>0</v>
      </c>
    </row>
    <row r="727" spans="1:9" ht="15.6">
      <c r="A727" s="85">
        <f>'Balance N-1'!I730</f>
        <v>0</v>
      </c>
      <c r="B727" s="75">
        <f>'Balance N-1'!J730</f>
        <v>0</v>
      </c>
      <c r="C727" s="78">
        <f>'Balance N-1'!K730</f>
        <v>0</v>
      </c>
      <c r="D727" s="78">
        <f>'Balance N-1'!L730</f>
        <v>0</v>
      </c>
      <c r="E727" s="78">
        <f>'Balance N-1'!M730</f>
        <v>0</v>
      </c>
      <c r="F727" s="78">
        <f>'Balance N-1'!N730</f>
        <v>0</v>
      </c>
      <c r="G727" s="78">
        <f>'Balance N-1'!O730</f>
        <v>0</v>
      </c>
      <c r="H727" s="78">
        <f>'Balance N-1'!P730</f>
        <v>0</v>
      </c>
      <c r="I727" s="79">
        <f t="shared" si="11"/>
        <v>0</v>
      </c>
    </row>
    <row r="728" spans="1:9" ht="15.6">
      <c r="A728" s="85">
        <f>'Balance N-1'!I731</f>
        <v>0</v>
      </c>
      <c r="B728" s="75">
        <f>'Balance N-1'!J731</f>
        <v>0</v>
      </c>
      <c r="C728" s="78">
        <f>'Balance N-1'!K731</f>
        <v>0</v>
      </c>
      <c r="D728" s="78">
        <f>'Balance N-1'!L731</f>
        <v>0</v>
      </c>
      <c r="E728" s="78">
        <f>'Balance N-1'!M731</f>
        <v>0</v>
      </c>
      <c r="F728" s="78">
        <f>'Balance N-1'!N731</f>
        <v>0</v>
      </c>
      <c r="G728" s="78">
        <f>'Balance N-1'!O731</f>
        <v>0</v>
      </c>
      <c r="H728" s="78">
        <f>'Balance N-1'!P731</f>
        <v>0</v>
      </c>
      <c r="I728" s="79">
        <f t="shared" si="11"/>
        <v>0</v>
      </c>
    </row>
    <row r="729" spans="1:9" ht="15.6">
      <c r="A729" s="85">
        <f>'Balance N-1'!I732</f>
        <v>0</v>
      </c>
      <c r="B729" s="75">
        <f>'Balance N-1'!J732</f>
        <v>0</v>
      </c>
      <c r="C729" s="78">
        <f>'Balance N-1'!K732</f>
        <v>0</v>
      </c>
      <c r="D729" s="78">
        <f>'Balance N-1'!L732</f>
        <v>0</v>
      </c>
      <c r="E729" s="78">
        <f>'Balance N-1'!M732</f>
        <v>0</v>
      </c>
      <c r="F729" s="78">
        <f>'Balance N-1'!N732</f>
        <v>0</v>
      </c>
      <c r="G729" s="78">
        <f>'Balance N-1'!O732</f>
        <v>0</v>
      </c>
      <c r="H729" s="78">
        <f>'Balance N-1'!P732</f>
        <v>0</v>
      </c>
      <c r="I729" s="79">
        <f t="shared" si="11"/>
        <v>0</v>
      </c>
    </row>
    <row r="730" spans="1:9" ht="15.6">
      <c r="A730" s="85">
        <f>'Balance N-1'!I733</f>
        <v>0</v>
      </c>
      <c r="B730" s="75">
        <f>'Balance N-1'!J733</f>
        <v>0</v>
      </c>
      <c r="C730" s="78">
        <f>'Balance N-1'!K733</f>
        <v>0</v>
      </c>
      <c r="D730" s="78">
        <f>'Balance N-1'!L733</f>
        <v>0</v>
      </c>
      <c r="E730" s="78">
        <f>'Balance N-1'!M733</f>
        <v>0</v>
      </c>
      <c r="F730" s="78">
        <f>'Balance N-1'!N733</f>
        <v>0</v>
      </c>
      <c r="G730" s="78">
        <f>'Balance N-1'!O733</f>
        <v>0</v>
      </c>
      <c r="H730" s="78">
        <f>'Balance N-1'!P733</f>
        <v>0</v>
      </c>
      <c r="I730" s="79">
        <f t="shared" si="11"/>
        <v>0</v>
      </c>
    </row>
    <row r="731" spans="1:9" ht="15.6">
      <c r="A731" s="85">
        <f>'Balance N-1'!I734</f>
        <v>0</v>
      </c>
      <c r="B731" s="75">
        <f>'Balance N-1'!J734</f>
        <v>0</v>
      </c>
      <c r="C731" s="78">
        <f>'Balance N-1'!K734</f>
        <v>0</v>
      </c>
      <c r="D731" s="78">
        <f>'Balance N-1'!L734</f>
        <v>0</v>
      </c>
      <c r="E731" s="78">
        <f>'Balance N-1'!M734</f>
        <v>0</v>
      </c>
      <c r="F731" s="78">
        <f>'Balance N-1'!N734</f>
        <v>0</v>
      </c>
      <c r="G731" s="78">
        <f>'Balance N-1'!O734</f>
        <v>0</v>
      </c>
      <c r="H731" s="78">
        <f>'Balance N-1'!P734</f>
        <v>0</v>
      </c>
      <c r="I731" s="79">
        <f t="shared" si="11"/>
        <v>0</v>
      </c>
    </row>
    <row r="732" spans="1:9" ht="15.6">
      <c r="A732" s="85">
        <f>'Balance N-1'!I735</f>
        <v>0</v>
      </c>
      <c r="B732" s="75">
        <f>'Balance N-1'!J735</f>
        <v>0</v>
      </c>
      <c r="C732" s="78">
        <f>'Balance N-1'!K735</f>
        <v>0</v>
      </c>
      <c r="D732" s="78">
        <f>'Balance N-1'!L735</f>
        <v>0</v>
      </c>
      <c r="E732" s="78">
        <f>'Balance N-1'!M735</f>
        <v>0</v>
      </c>
      <c r="F732" s="78">
        <f>'Balance N-1'!N735</f>
        <v>0</v>
      </c>
      <c r="G732" s="78">
        <f>'Balance N-1'!O735</f>
        <v>0</v>
      </c>
      <c r="H732" s="78">
        <f>'Balance N-1'!P735</f>
        <v>0</v>
      </c>
      <c r="I732" s="79">
        <f t="shared" si="11"/>
        <v>0</v>
      </c>
    </row>
    <row r="733" spans="1:9" ht="15.6">
      <c r="A733" s="85">
        <f>'Balance N-1'!I736</f>
        <v>0</v>
      </c>
      <c r="B733" s="75">
        <f>'Balance N-1'!J736</f>
        <v>0</v>
      </c>
      <c r="C733" s="78">
        <f>'Balance N-1'!K736</f>
        <v>0</v>
      </c>
      <c r="D733" s="78">
        <f>'Balance N-1'!L736</f>
        <v>0</v>
      </c>
      <c r="E733" s="78">
        <f>'Balance N-1'!M736</f>
        <v>0</v>
      </c>
      <c r="F733" s="78">
        <f>'Balance N-1'!N736</f>
        <v>0</v>
      </c>
      <c r="G733" s="78">
        <f>'Balance N-1'!O736</f>
        <v>0</v>
      </c>
      <c r="H733" s="78">
        <f>'Balance N-1'!P736</f>
        <v>0</v>
      </c>
      <c r="I733" s="79">
        <f t="shared" si="11"/>
        <v>0</v>
      </c>
    </row>
    <row r="734" spans="1:9" ht="15.6">
      <c r="A734" s="85">
        <f>'Balance N-1'!I737</f>
        <v>0</v>
      </c>
      <c r="B734" s="75">
        <f>'Balance N-1'!J737</f>
        <v>0</v>
      </c>
      <c r="C734" s="78">
        <f>'Balance N-1'!K737</f>
        <v>0</v>
      </c>
      <c r="D734" s="78">
        <f>'Balance N-1'!L737</f>
        <v>0</v>
      </c>
      <c r="E734" s="78">
        <f>'Balance N-1'!M737</f>
        <v>0</v>
      </c>
      <c r="F734" s="78">
        <f>'Balance N-1'!N737</f>
        <v>0</v>
      </c>
      <c r="G734" s="78">
        <f>'Balance N-1'!O737</f>
        <v>0</v>
      </c>
      <c r="H734" s="78">
        <f>'Balance N-1'!P737</f>
        <v>0</v>
      </c>
      <c r="I734" s="79">
        <f t="shared" si="11"/>
        <v>0</v>
      </c>
    </row>
    <row r="735" spans="1:9" ht="15.6">
      <c r="A735" s="85">
        <f>'Balance N-1'!I738</f>
        <v>0</v>
      </c>
      <c r="B735" s="75">
        <f>'Balance N-1'!J738</f>
        <v>0</v>
      </c>
      <c r="C735" s="78">
        <f>'Balance N-1'!K738</f>
        <v>0</v>
      </c>
      <c r="D735" s="78">
        <f>'Balance N-1'!L738</f>
        <v>0</v>
      </c>
      <c r="E735" s="78">
        <f>'Balance N-1'!M738</f>
        <v>0</v>
      </c>
      <c r="F735" s="78">
        <f>'Balance N-1'!N738</f>
        <v>0</v>
      </c>
      <c r="G735" s="78">
        <f>'Balance N-1'!O738</f>
        <v>0</v>
      </c>
      <c r="H735" s="78">
        <f>'Balance N-1'!P738</f>
        <v>0</v>
      </c>
      <c r="I735" s="79">
        <f t="shared" si="11"/>
        <v>0</v>
      </c>
    </row>
    <row r="736" spans="1:9" ht="15.6">
      <c r="A736" s="85">
        <f>'Balance N-1'!I739</f>
        <v>0</v>
      </c>
      <c r="B736" s="75">
        <f>'Balance N-1'!J739</f>
        <v>0</v>
      </c>
      <c r="C736" s="78">
        <f>'Balance N-1'!K739</f>
        <v>0</v>
      </c>
      <c r="D736" s="78">
        <f>'Balance N-1'!L739</f>
        <v>0</v>
      </c>
      <c r="E736" s="78">
        <f>'Balance N-1'!M739</f>
        <v>0</v>
      </c>
      <c r="F736" s="78">
        <f>'Balance N-1'!N739</f>
        <v>0</v>
      </c>
      <c r="G736" s="78">
        <f>'Balance N-1'!O739</f>
        <v>0</v>
      </c>
      <c r="H736" s="78">
        <f>'Balance N-1'!P739</f>
        <v>0</v>
      </c>
      <c r="I736" s="79">
        <f t="shared" si="11"/>
        <v>0</v>
      </c>
    </row>
    <row r="737" spans="1:9" ht="15.6">
      <c r="A737" s="85">
        <f>'Balance N-1'!I740</f>
        <v>0</v>
      </c>
      <c r="B737" s="75">
        <f>'Balance N-1'!J740</f>
        <v>0</v>
      </c>
      <c r="C737" s="78">
        <f>'Balance N-1'!K740</f>
        <v>0</v>
      </c>
      <c r="D737" s="78">
        <f>'Balance N-1'!L740</f>
        <v>0</v>
      </c>
      <c r="E737" s="78">
        <f>'Balance N-1'!M740</f>
        <v>0</v>
      </c>
      <c r="F737" s="78">
        <f>'Balance N-1'!N740</f>
        <v>0</v>
      </c>
      <c r="G737" s="78">
        <f>'Balance N-1'!O740</f>
        <v>0</v>
      </c>
      <c r="H737" s="78">
        <f>'Balance N-1'!P740</f>
        <v>0</v>
      </c>
      <c r="I737" s="79">
        <f t="shared" si="11"/>
        <v>0</v>
      </c>
    </row>
    <row r="738" spans="1:9" ht="15.6">
      <c r="A738" s="85">
        <f>'Balance N-1'!I741</f>
        <v>0</v>
      </c>
      <c r="B738" s="75">
        <f>'Balance N-1'!J741</f>
        <v>0</v>
      </c>
      <c r="C738" s="78">
        <f>'Balance N-1'!K741</f>
        <v>0</v>
      </c>
      <c r="D738" s="78">
        <f>'Balance N-1'!L741</f>
        <v>0</v>
      </c>
      <c r="E738" s="78">
        <f>'Balance N-1'!M741</f>
        <v>0</v>
      </c>
      <c r="F738" s="78">
        <f>'Balance N-1'!N741</f>
        <v>0</v>
      </c>
      <c r="G738" s="78">
        <f>'Balance N-1'!O741</f>
        <v>0</v>
      </c>
      <c r="H738" s="78">
        <f>'Balance N-1'!P741</f>
        <v>0</v>
      </c>
      <c r="I738" s="79">
        <f t="shared" si="11"/>
        <v>0</v>
      </c>
    </row>
    <row r="739" spans="1:9" ht="15.6">
      <c r="A739" s="85">
        <f>'Balance N-1'!I742</f>
        <v>0</v>
      </c>
      <c r="B739" s="75">
        <f>'Balance N-1'!J742</f>
        <v>0</v>
      </c>
      <c r="C739" s="78">
        <f>'Balance N-1'!K742</f>
        <v>0</v>
      </c>
      <c r="D739" s="78">
        <f>'Balance N-1'!L742</f>
        <v>0</v>
      </c>
      <c r="E739" s="78">
        <f>'Balance N-1'!M742</f>
        <v>0</v>
      </c>
      <c r="F739" s="78">
        <f>'Balance N-1'!N742</f>
        <v>0</v>
      </c>
      <c r="G739" s="78">
        <f>'Balance N-1'!O742</f>
        <v>0</v>
      </c>
      <c r="H739" s="78">
        <f>'Balance N-1'!P742</f>
        <v>0</v>
      </c>
      <c r="I739" s="79">
        <f t="shared" si="11"/>
        <v>0</v>
      </c>
    </row>
    <row r="740" spans="1:9" ht="15.6">
      <c r="A740" s="85">
        <f>'Balance N-1'!I743</f>
        <v>0</v>
      </c>
      <c r="B740" s="75">
        <f>'Balance N-1'!J743</f>
        <v>0</v>
      </c>
      <c r="C740" s="78">
        <f>'Balance N-1'!K743</f>
        <v>0</v>
      </c>
      <c r="D740" s="78">
        <f>'Balance N-1'!L743</f>
        <v>0</v>
      </c>
      <c r="E740" s="78">
        <f>'Balance N-1'!M743</f>
        <v>0</v>
      </c>
      <c r="F740" s="78">
        <f>'Balance N-1'!N743</f>
        <v>0</v>
      </c>
      <c r="G740" s="78">
        <f>'Balance N-1'!O743</f>
        <v>0</v>
      </c>
      <c r="H740" s="78">
        <f>'Balance N-1'!P743</f>
        <v>0</v>
      </c>
      <c r="I740" s="79">
        <f t="shared" si="11"/>
        <v>0</v>
      </c>
    </row>
    <row r="741" spans="1:9" ht="15.6">
      <c r="A741" s="85">
        <f>'Balance N-1'!I744</f>
        <v>0</v>
      </c>
      <c r="B741" s="75">
        <f>'Balance N-1'!J744</f>
        <v>0</v>
      </c>
      <c r="C741" s="78">
        <f>'Balance N-1'!K744</f>
        <v>0</v>
      </c>
      <c r="D741" s="78">
        <f>'Balance N-1'!L744</f>
        <v>0</v>
      </c>
      <c r="E741" s="78">
        <f>'Balance N-1'!M744</f>
        <v>0</v>
      </c>
      <c r="F741" s="78">
        <f>'Balance N-1'!N744</f>
        <v>0</v>
      </c>
      <c r="G741" s="78">
        <f>'Balance N-1'!O744</f>
        <v>0</v>
      </c>
      <c r="H741" s="78">
        <f>'Balance N-1'!P744</f>
        <v>0</v>
      </c>
      <c r="I741" s="79">
        <f t="shared" si="11"/>
        <v>0</v>
      </c>
    </row>
    <row r="742" spans="1:9" ht="15.6">
      <c r="A742" s="85">
        <f>'Balance N-1'!I745</f>
        <v>0</v>
      </c>
      <c r="B742" s="75">
        <f>'Balance N-1'!J745</f>
        <v>0</v>
      </c>
      <c r="C742" s="78">
        <f>'Balance N-1'!K745</f>
        <v>0</v>
      </c>
      <c r="D742" s="78">
        <f>'Balance N-1'!L745</f>
        <v>0</v>
      </c>
      <c r="E742" s="78">
        <f>'Balance N-1'!M745</f>
        <v>0</v>
      </c>
      <c r="F742" s="78">
        <f>'Balance N-1'!N745</f>
        <v>0</v>
      </c>
      <c r="G742" s="78">
        <f>'Balance N-1'!O745</f>
        <v>0</v>
      </c>
      <c r="H742" s="78">
        <f>'Balance N-1'!P745</f>
        <v>0</v>
      </c>
      <c r="I742" s="79">
        <f t="shared" si="11"/>
        <v>0</v>
      </c>
    </row>
    <row r="743" spans="1:9" ht="15.6">
      <c r="A743" s="85">
        <f>'Balance N-1'!I746</f>
        <v>0</v>
      </c>
      <c r="B743" s="75">
        <f>'Balance N-1'!J746</f>
        <v>0</v>
      </c>
      <c r="C743" s="78">
        <f>'Balance N-1'!K746</f>
        <v>0</v>
      </c>
      <c r="D743" s="78">
        <f>'Balance N-1'!L746</f>
        <v>0</v>
      </c>
      <c r="E743" s="78">
        <f>'Balance N-1'!M746</f>
        <v>0</v>
      </c>
      <c r="F743" s="78">
        <f>'Balance N-1'!N746</f>
        <v>0</v>
      </c>
      <c r="G743" s="78">
        <f>'Balance N-1'!O746</f>
        <v>0</v>
      </c>
      <c r="H743" s="78">
        <f>'Balance N-1'!P746</f>
        <v>0</v>
      </c>
      <c r="I743" s="79">
        <f t="shared" si="11"/>
        <v>0</v>
      </c>
    </row>
    <row r="744" spans="1:9" ht="15.6">
      <c r="A744" s="85">
        <f>'Balance N-1'!I747</f>
        <v>0</v>
      </c>
      <c r="B744" s="75">
        <f>'Balance N-1'!J747</f>
        <v>0</v>
      </c>
      <c r="C744" s="78">
        <f>'Balance N-1'!K747</f>
        <v>0</v>
      </c>
      <c r="D744" s="78">
        <f>'Balance N-1'!L747</f>
        <v>0</v>
      </c>
      <c r="E744" s="78">
        <f>'Balance N-1'!M747</f>
        <v>0</v>
      </c>
      <c r="F744" s="78">
        <f>'Balance N-1'!N747</f>
        <v>0</v>
      </c>
      <c r="G744" s="78">
        <f>'Balance N-1'!O747</f>
        <v>0</v>
      </c>
      <c r="H744" s="78">
        <f>'Balance N-1'!P747</f>
        <v>0</v>
      </c>
      <c r="I744" s="79">
        <f t="shared" si="11"/>
        <v>0</v>
      </c>
    </row>
    <row r="745" spans="1:9" ht="15.6">
      <c r="A745" s="85">
        <f>'Balance N-1'!I748</f>
        <v>0</v>
      </c>
      <c r="B745" s="75">
        <f>'Balance N-1'!J748</f>
        <v>0</v>
      </c>
      <c r="C745" s="78">
        <f>'Balance N-1'!K748</f>
        <v>0</v>
      </c>
      <c r="D745" s="78">
        <f>'Balance N-1'!L748</f>
        <v>0</v>
      </c>
      <c r="E745" s="78">
        <f>'Balance N-1'!M748</f>
        <v>0</v>
      </c>
      <c r="F745" s="78">
        <f>'Balance N-1'!N748</f>
        <v>0</v>
      </c>
      <c r="G745" s="78">
        <f>'Balance N-1'!O748</f>
        <v>0</v>
      </c>
      <c r="H745" s="78">
        <f>'Balance N-1'!P748</f>
        <v>0</v>
      </c>
      <c r="I745" s="79">
        <f t="shared" si="11"/>
        <v>0</v>
      </c>
    </row>
    <row r="746" spans="1:9" ht="15.6">
      <c r="A746" s="85">
        <f>'Balance N-1'!I749</f>
        <v>0</v>
      </c>
      <c r="B746" s="75">
        <f>'Balance N-1'!J749</f>
        <v>0</v>
      </c>
      <c r="C746" s="78">
        <f>'Balance N-1'!K749</f>
        <v>0</v>
      </c>
      <c r="D746" s="78">
        <f>'Balance N-1'!L749</f>
        <v>0</v>
      </c>
      <c r="E746" s="78">
        <f>'Balance N-1'!M749</f>
        <v>0</v>
      </c>
      <c r="F746" s="78">
        <f>'Balance N-1'!N749</f>
        <v>0</v>
      </c>
      <c r="G746" s="78">
        <f>'Balance N-1'!O749</f>
        <v>0</v>
      </c>
      <c r="H746" s="78">
        <f>'Balance N-1'!P749</f>
        <v>0</v>
      </c>
      <c r="I746" s="79">
        <f t="shared" si="11"/>
        <v>0</v>
      </c>
    </row>
    <row r="747" spans="1:9" ht="15.6">
      <c r="A747" s="85">
        <f>'Balance N-1'!I750</f>
        <v>0</v>
      </c>
      <c r="B747" s="75">
        <f>'Balance N-1'!J750</f>
        <v>0</v>
      </c>
      <c r="C747" s="78">
        <f>'Balance N-1'!K750</f>
        <v>0</v>
      </c>
      <c r="D747" s="78">
        <f>'Balance N-1'!L750</f>
        <v>0</v>
      </c>
      <c r="E747" s="78">
        <f>'Balance N-1'!M750</f>
        <v>0</v>
      </c>
      <c r="F747" s="78">
        <f>'Balance N-1'!N750</f>
        <v>0</v>
      </c>
      <c r="G747" s="78">
        <f>'Balance N-1'!O750</f>
        <v>0</v>
      </c>
      <c r="H747" s="78">
        <f>'Balance N-1'!P750</f>
        <v>0</v>
      </c>
      <c r="I747" s="79">
        <f t="shared" si="11"/>
        <v>0</v>
      </c>
    </row>
    <row r="748" spans="1:9" ht="15.6">
      <c r="A748" s="85">
        <f>'Balance N-1'!I751</f>
        <v>0</v>
      </c>
      <c r="B748" s="75">
        <f>'Balance N-1'!J751</f>
        <v>0</v>
      </c>
      <c r="C748" s="78">
        <f>'Balance N-1'!K751</f>
        <v>0</v>
      </c>
      <c r="D748" s="78">
        <f>'Balance N-1'!L751</f>
        <v>0</v>
      </c>
      <c r="E748" s="78">
        <f>'Balance N-1'!M751</f>
        <v>0</v>
      </c>
      <c r="F748" s="78">
        <f>'Balance N-1'!N751</f>
        <v>0</v>
      </c>
      <c r="G748" s="78">
        <f>'Balance N-1'!O751</f>
        <v>0</v>
      </c>
      <c r="H748" s="78">
        <f>'Balance N-1'!P751</f>
        <v>0</v>
      </c>
      <c r="I748" s="79">
        <f t="shared" si="11"/>
        <v>0</v>
      </c>
    </row>
    <row r="749" spans="1:9" ht="15.6">
      <c r="A749" s="85">
        <f>'Balance N-1'!I752</f>
        <v>0</v>
      </c>
      <c r="B749" s="75">
        <f>'Balance N-1'!J752</f>
        <v>0</v>
      </c>
      <c r="C749" s="78">
        <f>'Balance N-1'!K752</f>
        <v>0</v>
      </c>
      <c r="D749" s="78">
        <f>'Balance N-1'!L752</f>
        <v>0</v>
      </c>
      <c r="E749" s="78">
        <f>'Balance N-1'!M752</f>
        <v>0</v>
      </c>
      <c r="F749" s="78">
        <f>'Balance N-1'!N752</f>
        <v>0</v>
      </c>
      <c r="G749" s="78">
        <f>'Balance N-1'!O752</f>
        <v>0</v>
      </c>
      <c r="H749" s="78">
        <f>'Balance N-1'!P752</f>
        <v>0</v>
      </c>
      <c r="I749" s="79">
        <f t="shared" si="11"/>
        <v>0</v>
      </c>
    </row>
    <row r="750" spans="1:9" ht="15.6">
      <c r="A750" s="85">
        <f>'Balance N-1'!I753</f>
        <v>0</v>
      </c>
      <c r="B750" s="75">
        <f>'Balance N-1'!J753</f>
        <v>0</v>
      </c>
      <c r="C750" s="78">
        <f>'Balance N-1'!K753</f>
        <v>0</v>
      </c>
      <c r="D750" s="78">
        <f>'Balance N-1'!L753</f>
        <v>0</v>
      </c>
      <c r="E750" s="78">
        <f>'Balance N-1'!M753</f>
        <v>0</v>
      </c>
      <c r="F750" s="78">
        <f>'Balance N-1'!N753</f>
        <v>0</v>
      </c>
      <c r="G750" s="78">
        <f>'Balance N-1'!O753</f>
        <v>0</v>
      </c>
      <c r="H750" s="78">
        <f>'Balance N-1'!P753</f>
        <v>0</v>
      </c>
      <c r="I750" s="79">
        <f t="shared" si="11"/>
        <v>0</v>
      </c>
    </row>
    <row r="751" spans="1:9" ht="15.6">
      <c r="A751" s="85">
        <f>'Balance N-1'!I754</f>
        <v>0</v>
      </c>
      <c r="B751" s="75">
        <f>'Balance N-1'!J754</f>
        <v>0</v>
      </c>
      <c r="C751" s="78">
        <f>'Balance N-1'!K754</f>
        <v>0</v>
      </c>
      <c r="D751" s="78">
        <f>'Balance N-1'!L754</f>
        <v>0</v>
      </c>
      <c r="E751" s="78">
        <f>'Balance N-1'!M754</f>
        <v>0</v>
      </c>
      <c r="F751" s="78">
        <f>'Balance N-1'!N754</f>
        <v>0</v>
      </c>
      <c r="G751" s="78">
        <f>'Balance N-1'!O754</f>
        <v>0</v>
      </c>
      <c r="H751" s="78">
        <f>'Balance N-1'!P754</f>
        <v>0</v>
      </c>
      <c r="I751" s="79">
        <f t="shared" si="11"/>
        <v>0</v>
      </c>
    </row>
    <row r="752" spans="1:9" ht="15.6">
      <c r="A752" s="85">
        <f>'Balance N-1'!I755</f>
        <v>0</v>
      </c>
      <c r="B752" s="75">
        <f>'Balance N-1'!J755</f>
        <v>0</v>
      </c>
      <c r="C752" s="78">
        <f>'Balance N-1'!K755</f>
        <v>0</v>
      </c>
      <c r="D752" s="78">
        <f>'Balance N-1'!L755</f>
        <v>0</v>
      </c>
      <c r="E752" s="78">
        <f>'Balance N-1'!M755</f>
        <v>0</v>
      </c>
      <c r="F752" s="78">
        <f>'Balance N-1'!N755</f>
        <v>0</v>
      </c>
      <c r="G752" s="78">
        <f>'Balance N-1'!O755</f>
        <v>0</v>
      </c>
      <c r="H752" s="78">
        <f>'Balance N-1'!P755</f>
        <v>0</v>
      </c>
      <c r="I752" s="79">
        <f t="shared" si="11"/>
        <v>0</v>
      </c>
    </row>
    <row r="753" spans="1:9" ht="15.6">
      <c r="A753" s="85">
        <f>'Balance N-1'!I756</f>
        <v>0</v>
      </c>
      <c r="B753" s="75">
        <f>'Balance N-1'!J756</f>
        <v>0</v>
      </c>
      <c r="C753" s="78">
        <f>'Balance N-1'!K756</f>
        <v>0</v>
      </c>
      <c r="D753" s="78">
        <f>'Balance N-1'!L756</f>
        <v>0</v>
      </c>
      <c r="E753" s="78">
        <f>'Balance N-1'!M756</f>
        <v>0</v>
      </c>
      <c r="F753" s="78">
        <f>'Balance N-1'!N756</f>
        <v>0</v>
      </c>
      <c r="G753" s="78">
        <f>'Balance N-1'!O756</f>
        <v>0</v>
      </c>
      <c r="H753" s="78">
        <f>'Balance N-1'!P756</f>
        <v>0</v>
      </c>
      <c r="I753" s="79">
        <f t="shared" si="11"/>
        <v>0</v>
      </c>
    </row>
    <row r="754" spans="1:9" ht="15.6">
      <c r="A754" s="85">
        <f>'Balance N-1'!I757</f>
        <v>0</v>
      </c>
      <c r="B754" s="75">
        <f>'Balance N-1'!J757</f>
        <v>0</v>
      </c>
      <c r="C754" s="78">
        <f>'Balance N-1'!K757</f>
        <v>0</v>
      </c>
      <c r="D754" s="78">
        <f>'Balance N-1'!L757</f>
        <v>0</v>
      </c>
      <c r="E754" s="78">
        <f>'Balance N-1'!M757</f>
        <v>0</v>
      </c>
      <c r="F754" s="78">
        <f>'Balance N-1'!N757</f>
        <v>0</v>
      </c>
      <c r="G754" s="78">
        <f>'Balance N-1'!O757</f>
        <v>0</v>
      </c>
      <c r="H754" s="78">
        <f>'Balance N-1'!P757</f>
        <v>0</v>
      </c>
      <c r="I754" s="79">
        <f t="shared" si="11"/>
        <v>0</v>
      </c>
    </row>
    <row r="755" spans="1:9" ht="15.6">
      <c r="A755" s="85">
        <f>'Balance N-1'!I758</f>
        <v>0</v>
      </c>
      <c r="B755" s="75">
        <f>'Balance N-1'!J758</f>
        <v>0</v>
      </c>
      <c r="C755" s="78">
        <f>'Balance N-1'!K758</f>
        <v>0</v>
      </c>
      <c r="D755" s="78">
        <f>'Balance N-1'!L758</f>
        <v>0</v>
      </c>
      <c r="E755" s="78">
        <f>'Balance N-1'!M758</f>
        <v>0</v>
      </c>
      <c r="F755" s="78">
        <f>'Balance N-1'!N758</f>
        <v>0</v>
      </c>
      <c r="G755" s="78">
        <f>'Balance N-1'!O758</f>
        <v>0</v>
      </c>
      <c r="H755" s="78">
        <f>'Balance N-1'!P758</f>
        <v>0</v>
      </c>
      <c r="I755" s="79">
        <f t="shared" si="11"/>
        <v>0</v>
      </c>
    </row>
    <row r="756" spans="1:9" ht="15.6">
      <c r="A756" s="85">
        <f>'Balance N-1'!I759</f>
        <v>0</v>
      </c>
      <c r="B756" s="75">
        <f>'Balance N-1'!J759</f>
        <v>0</v>
      </c>
      <c r="C756" s="78">
        <f>'Balance N-1'!K759</f>
        <v>0</v>
      </c>
      <c r="D756" s="78">
        <f>'Balance N-1'!L759</f>
        <v>0</v>
      </c>
      <c r="E756" s="78">
        <f>'Balance N-1'!M759</f>
        <v>0</v>
      </c>
      <c r="F756" s="78">
        <f>'Balance N-1'!N759</f>
        <v>0</v>
      </c>
      <c r="G756" s="78">
        <f>'Balance N-1'!O759</f>
        <v>0</v>
      </c>
      <c r="H756" s="78">
        <f>'Balance N-1'!P759</f>
        <v>0</v>
      </c>
      <c r="I756" s="79">
        <f t="shared" si="11"/>
        <v>0</v>
      </c>
    </row>
    <row r="757" spans="1:9" ht="15.6">
      <c r="A757" s="85">
        <f>'Balance N-1'!I760</f>
        <v>0</v>
      </c>
      <c r="B757" s="75">
        <f>'Balance N-1'!J760</f>
        <v>0</v>
      </c>
      <c r="C757" s="78">
        <f>'Balance N-1'!K760</f>
        <v>0</v>
      </c>
      <c r="D757" s="78">
        <f>'Balance N-1'!L760</f>
        <v>0</v>
      </c>
      <c r="E757" s="78">
        <f>'Balance N-1'!M760</f>
        <v>0</v>
      </c>
      <c r="F757" s="78">
        <f>'Balance N-1'!N760</f>
        <v>0</v>
      </c>
      <c r="G757" s="78">
        <f>'Balance N-1'!O760</f>
        <v>0</v>
      </c>
      <c r="H757" s="78">
        <f>'Balance N-1'!P760</f>
        <v>0</v>
      </c>
      <c r="I757" s="79">
        <f t="shared" si="11"/>
        <v>0</v>
      </c>
    </row>
    <row r="758" spans="1:9" ht="15.6">
      <c r="A758" s="85">
        <f>'Balance N-1'!I761</f>
        <v>0</v>
      </c>
      <c r="B758" s="75">
        <f>'Balance N-1'!J761</f>
        <v>0</v>
      </c>
      <c r="C758" s="78">
        <f>'Balance N-1'!K761</f>
        <v>0</v>
      </c>
      <c r="D758" s="78">
        <f>'Balance N-1'!L761</f>
        <v>0</v>
      </c>
      <c r="E758" s="78">
        <f>'Balance N-1'!M761</f>
        <v>0</v>
      </c>
      <c r="F758" s="78">
        <f>'Balance N-1'!N761</f>
        <v>0</v>
      </c>
      <c r="G758" s="78">
        <f>'Balance N-1'!O761</f>
        <v>0</v>
      </c>
      <c r="H758" s="78">
        <f>'Balance N-1'!P761</f>
        <v>0</v>
      </c>
      <c r="I758" s="79">
        <f t="shared" si="11"/>
        <v>0</v>
      </c>
    </row>
    <row r="759" spans="1:9" ht="15.6">
      <c r="A759" s="85">
        <f>'Balance N-1'!I762</f>
        <v>0</v>
      </c>
      <c r="B759" s="75">
        <f>'Balance N-1'!J762</f>
        <v>0</v>
      </c>
      <c r="C759" s="78">
        <f>'Balance N-1'!K762</f>
        <v>0</v>
      </c>
      <c r="D759" s="78">
        <f>'Balance N-1'!L762</f>
        <v>0</v>
      </c>
      <c r="E759" s="78">
        <f>'Balance N-1'!M762</f>
        <v>0</v>
      </c>
      <c r="F759" s="78">
        <f>'Balance N-1'!N762</f>
        <v>0</v>
      </c>
      <c r="G759" s="78">
        <f>'Balance N-1'!O762</f>
        <v>0</v>
      </c>
      <c r="H759" s="78">
        <f>'Balance N-1'!P762</f>
        <v>0</v>
      </c>
      <c r="I759" s="79">
        <f t="shared" si="11"/>
        <v>0</v>
      </c>
    </row>
    <row r="760" spans="1:9" ht="15.6">
      <c r="A760" s="85">
        <f>'Balance N-1'!I763</f>
        <v>0</v>
      </c>
      <c r="B760" s="75">
        <f>'Balance N-1'!J763</f>
        <v>0</v>
      </c>
      <c r="C760" s="78">
        <f>'Balance N-1'!K763</f>
        <v>0</v>
      </c>
      <c r="D760" s="78">
        <f>'Balance N-1'!L763</f>
        <v>0</v>
      </c>
      <c r="E760" s="78">
        <f>'Balance N-1'!M763</f>
        <v>0</v>
      </c>
      <c r="F760" s="78">
        <f>'Balance N-1'!N763</f>
        <v>0</v>
      </c>
      <c r="G760" s="78">
        <f>'Balance N-1'!O763</f>
        <v>0</v>
      </c>
      <c r="H760" s="78">
        <f>'Balance N-1'!P763</f>
        <v>0</v>
      </c>
      <c r="I760" s="79">
        <f t="shared" si="11"/>
        <v>0</v>
      </c>
    </row>
    <row r="761" spans="1:9" ht="15.6">
      <c r="A761" s="85">
        <f>'Balance N-1'!I764</f>
        <v>0</v>
      </c>
      <c r="B761" s="75">
        <f>'Balance N-1'!J764</f>
        <v>0</v>
      </c>
      <c r="C761" s="78">
        <f>'Balance N-1'!K764</f>
        <v>0</v>
      </c>
      <c r="D761" s="78">
        <f>'Balance N-1'!L764</f>
        <v>0</v>
      </c>
      <c r="E761" s="78">
        <f>'Balance N-1'!M764</f>
        <v>0</v>
      </c>
      <c r="F761" s="78">
        <f>'Balance N-1'!N764</f>
        <v>0</v>
      </c>
      <c r="G761" s="78">
        <f>'Balance N-1'!O764</f>
        <v>0</v>
      </c>
      <c r="H761" s="78">
        <f>'Balance N-1'!P764</f>
        <v>0</v>
      </c>
      <c r="I761" s="79">
        <f t="shared" si="11"/>
        <v>0</v>
      </c>
    </row>
    <row r="762" spans="1:9" ht="15.6">
      <c r="A762" s="85">
        <f>'Balance N-1'!I765</f>
        <v>0</v>
      </c>
      <c r="B762" s="75">
        <f>'Balance N-1'!J765</f>
        <v>0</v>
      </c>
      <c r="C762" s="78">
        <f>'Balance N-1'!K765</f>
        <v>0</v>
      </c>
      <c r="D762" s="78">
        <f>'Balance N-1'!L765</f>
        <v>0</v>
      </c>
      <c r="E762" s="78">
        <f>'Balance N-1'!M765</f>
        <v>0</v>
      </c>
      <c r="F762" s="78">
        <f>'Balance N-1'!N765</f>
        <v>0</v>
      </c>
      <c r="G762" s="78">
        <f>'Balance N-1'!O765</f>
        <v>0</v>
      </c>
      <c r="H762" s="78">
        <f>'Balance N-1'!P765</f>
        <v>0</v>
      </c>
      <c r="I762" s="79">
        <f t="shared" si="11"/>
        <v>0</v>
      </c>
    </row>
    <row r="763" spans="1:9" ht="15.6">
      <c r="A763" s="85">
        <f>'Balance N-1'!I766</f>
        <v>0</v>
      </c>
      <c r="B763" s="75">
        <f>'Balance N-1'!J766</f>
        <v>0</v>
      </c>
      <c r="C763" s="78">
        <f>'Balance N-1'!K766</f>
        <v>0</v>
      </c>
      <c r="D763" s="78">
        <f>'Balance N-1'!L766</f>
        <v>0</v>
      </c>
      <c r="E763" s="78">
        <f>'Balance N-1'!M766</f>
        <v>0</v>
      </c>
      <c r="F763" s="78">
        <f>'Balance N-1'!N766</f>
        <v>0</v>
      </c>
      <c r="G763" s="78">
        <f>'Balance N-1'!O766</f>
        <v>0</v>
      </c>
      <c r="H763" s="78">
        <f>'Balance N-1'!P766</f>
        <v>0</v>
      </c>
      <c r="I763" s="79">
        <f t="shared" si="11"/>
        <v>0</v>
      </c>
    </row>
    <row r="764" spans="1:9" ht="15.6">
      <c r="A764" s="85">
        <f>'Balance N-1'!I767</f>
        <v>0</v>
      </c>
      <c r="B764" s="75">
        <f>'Balance N-1'!J767</f>
        <v>0</v>
      </c>
      <c r="C764" s="78">
        <f>'Balance N-1'!K767</f>
        <v>0</v>
      </c>
      <c r="D764" s="78">
        <f>'Balance N-1'!L767</f>
        <v>0</v>
      </c>
      <c r="E764" s="78">
        <f>'Balance N-1'!M767</f>
        <v>0</v>
      </c>
      <c r="F764" s="78">
        <f>'Balance N-1'!N767</f>
        <v>0</v>
      </c>
      <c r="G764" s="78">
        <f>'Balance N-1'!O767</f>
        <v>0</v>
      </c>
      <c r="H764" s="78">
        <f>'Balance N-1'!P767</f>
        <v>0</v>
      </c>
      <c r="I764" s="79">
        <f t="shared" si="11"/>
        <v>0</v>
      </c>
    </row>
    <row r="765" spans="1:9" ht="15.6">
      <c r="A765" s="85">
        <f>'Balance N-1'!I768</f>
        <v>0</v>
      </c>
      <c r="B765" s="75">
        <f>'Balance N-1'!J768</f>
        <v>0</v>
      </c>
      <c r="C765" s="78">
        <f>'Balance N-1'!K768</f>
        <v>0</v>
      </c>
      <c r="D765" s="78">
        <f>'Balance N-1'!L768</f>
        <v>0</v>
      </c>
      <c r="E765" s="78">
        <f>'Balance N-1'!M768</f>
        <v>0</v>
      </c>
      <c r="F765" s="78">
        <f>'Balance N-1'!N768</f>
        <v>0</v>
      </c>
      <c r="G765" s="78">
        <f>'Balance N-1'!O768</f>
        <v>0</v>
      </c>
      <c r="H765" s="78">
        <f>'Balance N-1'!P768</f>
        <v>0</v>
      </c>
      <c r="I765" s="79">
        <f t="shared" si="11"/>
        <v>0</v>
      </c>
    </row>
    <row r="766" spans="1:9" ht="15.6">
      <c r="A766" s="85">
        <f>'Balance N-1'!I769</f>
        <v>0</v>
      </c>
      <c r="B766" s="75">
        <f>'Balance N-1'!J769</f>
        <v>0</v>
      </c>
      <c r="C766" s="78">
        <f>'Balance N-1'!K769</f>
        <v>0</v>
      </c>
      <c r="D766" s="78">
        <f>'Balance N-1'!L769</f>
        <v>0</v>
      </c>
      <c r="E766" s="78">
        <f>'Balance N-1'!M769</f>
        <v>0</v>
      </c>
      <c r="F766" s="78">
        <f>'Balance N-1'!N769</f>
        <v>0</v>
      </c>
      <c r="G766" s="78">
        <f>'Balance N-1'!O769</f>
        <v>0</v>
      </c>
      <c r="H766" s="78">
        <f>'Balance N-1'!P769</f>
        <v>0</v>
      </c>
      <c r="I766" s="79">
        <f t="shared" si="11"/>
        <v>0</v>
      </c>
    </row>
    <row r="767" spans="1:9" ht="15.6">
      <c r="A767" s="85">
        <f>'Balance N-1'!I770</f>
        <v>0</v>
      </c>
      <c r="B767" s="75">
        <f>'Balance N-1'!J770</f>
        <v>0</v>
      </c>
      <c r="C767" s="78">
        <f>'Balance N-1'!K770</f>
        <v>0</v>
      </c>
      <c r="D767" s="78">
        <f>'Balance N-1'!L770</f>
        <v>0</v>
      </c>
      <c r="E767" s="78">
        <f>'Balance N-1'!M770</f>
        <v>0</v>
      </c>
      <c r="F767" s="78">
        <f>'Balance N-1'!N770</f>
        <v>0</v>
      </c>
      <c r="G767" s="78">
        <f>'Balance N-1'!O770</f>
        <v>0</v>
      </c>
      <c r="H767" s="78">
        <f>'Balance N-1'!P770</f>
        <v>0</v>
      </c>
      <c r="I767" s="79">
        <f t="shared" si="11"/>
        <v>0</v>
      </c>
    </row>
    <row r="768" spans="1:9" ht="15.6">
      <c r="A768" s="85">
        <f>'Balance N-1'!I771</f>
        <v>0</v>
      </c>
      <c r="B768" s="75">
        <f>'Balance N-1'!J771</f>
        <v>0</v>
      </c>
      <c r="C768" s="78">
        <f>'Balance N-1'!K771</f>
        <v>0</v>
      </c>
      <c r="D768" s="78">
        <f>'Balance N-1'!L771</f>
        <v>0</v>
      </c>
      <c r="E768" s="78">
        <f>'Balance N-1'!M771</f>
        <v>0</v>
      </c>
      <c r="F768" s="78">
        <f>'Balance N-1'!N771</f>
        <v>0</v>
      </c>
      <c r="G768" s="78">
        <f>'Balance N-1'!O771</f>
        <v>0</v>
      </c>
      <c r="H768" s="78">
        <f>'Balance N-1'!P771</f>
        <v>0</v>
      </c>
      <c r="I768" s="79">
        <f t="shared" si="11"/>
        <v>0</v>
      </c>
    </row>
    <row r="769" spans="1:9" ht="15.6">
      <c r="A769" s="85">
        <f>'Balance N-1'!I772</f>
        <v>0</v>
      </c>
      <c r="B769" s="75">
        <f>'Balance N-1'!J772</f>
        <v>0</v>
      </c>
      <c r="C769" s="78">
        <f>'Balance N-1'!K772</f>
        <v>0</v>
      </c>
      <c r="D769" s="78">
        <f>'Balance N-1'!L772</f>
        <v>0</v>
      </c>
      <c r="E769" s="78">
        <f>'Balance N-1'!M772</f>
        <v>0</v>
      </c>
      <c r="F769" s="78">
        <f>'Balance N-1'!N772</f>
        <v>0</v>
      </c>
      <c r="G769" s="78">
        <f>'Balance N-1'!O772</f>
        <v>0</v>
      </c>
      <c r="H769" s="78">
        <f>'Balance N-1'!P772</f>
        <v>0</v>
      </c>
      <c r="I769" s="79">
        <f t="shared" si="11"/>
        <v>0</v>
      </c>
    </row>
    <row r="770" spans="1:9" ht="15.6">
      <c r="A770" s="85">
        <f>'Balance N-1'!I773</f>
        <v>0</v>
      </c>
      <c r="B770" s="75">
        <f>'Balance N-1'!J773</f>
        <v>0</v>
      </c>
      <c r="C770" s="78">
        <f>'Balance N-1'!K773</f>
        <v>0</v>
      </c>
      <c r="D770" s="78">
        <f>'Balance N-1'!L773</f>
        <v>0</v>
      </c>
      <c r="E770" s="78">
        <f>'Balance N-1'!M773</f>
        <v>0</v>
      </c>
      <c r="F770" s="78">
        <f>'Balance N-1'!N773</f>
        <v>0</v>
      </c>
      <c r="G770" s="78">
        <f>'Balance N-1'!O773</f>
        <v>0</v>
      </c>
      <c r="H770" s="78">
        <f>'Balance N-1'!P773</f>
        <v>0</v>
      </c>
      <c r="I770" s="79">
        <f t="shared" si="11"/>
        <v>0</v>
      </c>
    </row>
    <row r="771" spans="1:9" ht="15.6">
      <c r="A771" s="85">
        <f>'Balance N-1'!I774</f>
        <v>0</v>
      </c>
      <c r="B771" s="75">
        <f>'Balance N-1'!J774</f>
        <v>0</v>
      </c>
      <c r="C771" s="78">
        <f>'Balance N-1'!K774</f>
        <v>0</v>
      </c>
      <c r="D771" s="78">
        <f>'Balance N-1'!L774</f>
        <v>0</v>
      </c>
      <c r="E771" s="78">
        <f>'Balance N-1'!M774</f>
        <v>0</v>
      </c>
      <c r="F771" s="78">
        <f>'Balance N-1'!N774</f>
        <v>0</v>
      </c>
      <c r="G771" s="78">
        <f>'Balance N-1'!O774</f>
        <v>0</v>
      </c>
      <c r="H771" s="78">
        <f>'Balance N-1'!P774</f>
        <v>0</v>
      </c>
      <c r="I771" s="79">
        <f t="shared" ref="I771:I834" si="12">(C771-D771)+(E771-F771)-(G771-H771)</f>
        <v>0</v>
      </c>
    </row>
    <row r="772" spans="1:9" ht="15.6">
      <c r="A772" s="85">
        <f>'Balance N-1'!I775</f>
        <v>0</v>
      </c>
      <c r="B772" s="75">
        <f>'Balance N-1'!J775</f>
        <v>0</v>
      </c>
      <c r="C772" s="78">
        <f>'Balance N-1'!K775</f>
        <v>0</v>
      </c>
      <c r="D772" s="78">
        <f>'Balance N-1'!L775</f>
        <v>0</v>
      </c>
      <c r="E772" s="78">
        <f>'Balance N-1'!M775</f>
        <v>0</v>
      </c>
      <c r="F772" s="78">
        <f>'Balance N-1'!N775</f>
        <v>0</v>
      </c>
      <c r="G772" s="78">
        <f>'Balance N-1'!O775</f>
        <v>0</v>
      </c>
      <c r="H772" s="78">
        <f>'Balance N-1'!P775</f>
        <v>0</v>
      </c>
      <c r="I772" s="79">
        <f t="shared" si="12"/>
        <v>0</v>
      </c>
    </row>
    <row r="773" spans="1:9" ht="15.6">
      <c r="A773" s="85">
        <f>'Balance N-1'!I776</f>
        <v>0</v>
      </c>
      <c r="B773" s="75">
        <f>'Balance N-1'!J776</f>
        <v>0</v>
      </c>
      <c r="C773" s="78">
        <f>'Balance N-1'!K776</f>
        <v>0</v>
      </c>
      <c r="D773" s="78">
        <f>'Balance N-1'!L776</f>
        <v>0</v>
      </c>
      <c r="E773" s="78">
        <f>'Balance N-1'!M776</f>
        <v>0</v>
      </c>
      <c r="F773" s="78">
        <f>'Balance N-1'!N776</f>
        <v>0</v>
      </c>
      <c r="G773" s="78">
        <f>'Balance N-1'!O776</f>
        <v>0</v>
      </c>
      <c r="H773" s="78">
        <f>'Balance N-1'!P776</f>
        <v>0</v>
      </c>
      <c r="I773" s="79">
        <f t="shared" si="12"/>
        <v>0</v>
      </c>
    </row>
    <row r="774" spans="1:9" ht="15.6">
      <c r="A774" s="85">
        <f>'Balance N-1'!I777</f>
        <v>0</v>
      </c>
      <c r="B774" s="75">
        <f>'Balance N-1'!J777</f>
        <v>0</v>
      </c>
      <c r="C774" s="78">
        <f>'Balance N-1'!K777</f>
        <v>0</v>
      </c>
      <c r="D774" s="78">
        <f>'Balance N-1'!L777</f>
        <v>0</v>
      </c>
      <c r="E774" s="78">
        <f>'Balance N-1'!M777</f>
        <v>0</v>
      </c>
      <c r="F774" s="78">
        <f>'Balance N-1'!N777</f>
        <v>0</v>
      </c>
      <c r="G774" s="78">
        <f>'Balance N-1'!O777</f>
        <v>0</v>
      </c>
      <c r="H774" s="78">
        <f>'Balance N-1'!P777</f>
        <v>0</v>
      </c>
      <c r="I774" s="79">
        <f t="shared" si="12"/>
        <v>0</v>
      </c>
    </row>
    <row r="775" spans="1:9" ht="15.6">
      <c r="A775" s="85">
        <f>'Balance N-1'!I778</f>
        <v>0</v>
      </c>
      <c r="B775" s="75">
        <f>'Balance N-1'!J778</f>
        <v>0</v>
      </c>
      <c r="C775" s="78">
        <f>'Balance N-1'!K778</f>
        <v>0</v>
      </c>
      <c r="D775" s="78">
        <f>'Balance N-1'!L778</f>
        <v>0</v>
      </c>
      <c r="E775" s="78">
        <f>'Balance N-1'!M778</f>
        <v>0</v>
      </c>
      <c r="F775" s="78">
        <f>'Balance N-1'!N778</f>
        <v>0</v>
      </c>
      <c r="G775" s="78">
        <f>'Balance N-1'!O778</f>
        <v>0</v>
      </c>
      <c r="H775" s="78">
        <f>'Balance N-1'!P778</f>
        <v>0</v>
      </c>
      <c r="I775" s="79">
        <f t="shared" si="12"/>
        <v>0</v>
      </c>
    </row>
    <row r="776" spans="1:9" ht="15.6">
      <c r="A776" s="85">
        <f>'Balance N-1'!I779</f>
        <v>0</v>
      </c>
      <c r="B776" s="75">
        <f>'Balance N-1'!J779</f>
        <v>0</v>
      </c>
      <c r="C776" s="78">
        <f>'Balance N-1'!K779</f>
        <v>0</v>
      </c>
      <c r="D776" s="78">
        <f>'Balance N-1'!L779</f>
        <v>0</v>
      </c>
      <c r="E776" s="78">
        <f>'Balance N-1'!M779</f>
        <v>0</v>
      </c>
      <c r="F776" s="78">
        <f>'Balance N-1'!N779</f>
        <v>0</v>
      </c>
      <c r="G776" s="78">
        <f>'Balance N-1'!O779</f>
        <v>0</v>
      </c>
      <c r="H776" s="78">
        <f>'Balance N-1'!P779</f>
        <v>0</v>
      </c>
      <c r="I776" s="79">
        <f t="shared" si="12"/>
        <v>0</v>
      </c>
    </row>
    <row r="777" spans="1:9" ht="15.6">
      <c r="A777" s="85">
        <f>'Balance N-1'!I780</f>
        <v>0</v>
      </c>
      <c r="B777" s="75">
        <f>'Balance N-1'!J780</f>
        <v>0</v>
      </c>
      <c r="C777" s="78">
        <f>'Balance N-1'!K780</f>
        <v>0</v>
      </c>
      <c r="D777" s="78">
        <f>'Balance N-1'!L780</f>
        <v>0</v>
      </c>
      <c r="E777" s="78">
        <f>'Balance N-1'!M780</f>
        <v>0</v>
      </c>
      <c r="F777" s="78">
        <f>'Balance N-1'!N780</f>
        <v>0</v>
      </c>
      <c r="G777" s="78">
        <f>'Balance N-1'!O780</f>
        <v>0</v>
      </c>
      <c r="H777" s="78">
        <f>'Balance N-1'!P780</f>
        <v>0</v>
      </c>
      <c r="I777" s="79">
        <f t="shared" si="12"/>
        <v>0</v>
      </c>
    </row>
    <row r="778" spans="1:9" ht="15.6">
      <c r="A778" s="85">
        <f>'Balance N-1'!I781</f>
        <v>0</v>
      </c>
      <c r="B778" s="75">
        <f>'Balance N-1'!J781</f>
        <v>0</v>
      </c>
      <c r="C778" s="78">
        <f>'Balance N-1'!K781</f>
        <v>0</v>
      </c>
      <c r="D778" s="78">
        <f>'Balance N-1'!L781</f>
        <v>0</v>
      </c>
      <c r="E778" s="78">
        <f>'Balance N-1'!M781</f>
        <v>0</v>
      </c>
      <c r="F778" s="78">
        <f>'Balance N-1'!N781</f>
        <v>0</v>
      </c>
      <c r="G778" s="78">
        <f>'Balance N-1'!O781</f>
        <v>0</v>
      </c>
      <c r="H778" s="78">
        <f>'Balance N-1'!P781</f>
        <v>0</v>
      </c>
      <c r="I778" s="79">
        <f t="shared" si="12"/>
        <v>0</v>
      </c>
    </row>
    <row r="779" spans="1:9" ht="15.6">
      <c r="A779" s="85">
        <f>'Balance N-1'!I782</f>
        <v>0</v>
      </c>
      <c r="B779" s="75">
        <f>'Balance N-1'!J782</f>
        <v>0</v>
      </c>
      <c r="C779" s="78">
        <f>'Balance N-1'!K782</f>
        <v>0</v>
      </c>
      <c r="D779" s="78">
        <f>'Balance N-1'!L782</f>
        <v>0</v>
      </c>
      <c r="E779" s="78">
        <f>'Balance N-1'!M782</f>
        <v>0</v>
      </c>
      <c r="F779" s="78">
        <f>'Balance N-1'!N782</f>
        <v>0</v>
      </c>
      <c r="G779" s="78">
        <f>'Balance N-1'!O782</f>
        <v>0</v>
      </c>
      <c r="H779" s="78">
        <f>'Balance N-1'!P782</f>
        <v>0</v>
      </c>
      <c r="I779" s="79">
        <f t="shared" si="12"/>
        <v>0</v>
      </c>
    </row>
    <row r="780" spans="1:9" ht="15.6">
      <c r="A780" s="85">
        <f>'Balance N-1'!I783</f>
        <v>0</v>
      </c>
      <c r="B780" s="75">
        <f>'Balance N-1'!J783</f>
        <v>0</v>
      </c>
      <c r="C780" s="78">
        <f>'Balance N-1'!K783</f>
        <v>0</v>
      </c>
      <c r="D780" s="78">
        <f>'Balance N-1'!L783</f>
        <v>0</v>
      </c>
      <c r="E780" s="78">
        <f>'Balance N-1'!M783</f>
        <v>0</v>
      </c>
      <c r="F780" s="78">
        <f>'Balance N-1'!N783</f>
        <v>0</v>
      </c>
      <c r="G780" s="78">
        <f>'Balance N-1'!O783</f>
        <v>0</v>
      </c>
      <c r="H780" s="78">
        <f>'Balance N-1'!P783</f>
        <v>0</v>
      </c>
      <c r="I780" s="79">
        <f t="shared" si="12"/>
        <v>0</v>
      </c>
    </row>
    <row r="781" spans="1:9" ht="15.6">
      <c r="A781" s="85">
        <f>'Balance N-1'!I784</f>
        <v>0</v>
      </c>
      <c r="B781" s="75">
        <f>'Balance N-1'!J784</f>
        <v>0</v>
      </c>
      <c r="C781" s="78">
        <f>'Balance N-1'!K784</f>
        <v>0</v>
      </c>
      <c r="D781" s="78">
        <f>'Balance N-1'!L784</f>
        <v>0</v>
      </c>
      <c r="E781" s="78">
        <f>'Balance N-1'!M784</f>
        <v>0</v>
      </c>
      <c r="F781" s="78">
        <f>'Balance N-1'!N784</f>
        <v>0</v>
      </c>
      <c r="G781" s="78">
        <f>'Balance N-1'!O784</f>
        <v>0</v>
      </c>
      <c r="H781" s="78">
        <f>'Balance N-1'!P784</f>
        <v>0</v>
      </c>
      <c r="I781" s="79">
        <f t="shared" si="12"/>
        <v>0</v>
      </c>
    </row>
    <row r="782" spans="1:9" ht="15.6">
      <c r="A782" s="85">
        <f>'Balance N-1'!I785</f>
        <v>0</v>
      </c>
      <c r="B782" s="75">
        <f>'Balance N-1'!J785</f>
        <v>0</v>
      </c>
      <c r="C782" s="78">
        <f>'Balance N-1'!K785</f>
        <v>0</v>
      </c>
      <c r="D782" s="78">
        <f>'Balance N-1'!L785</f>
        <v>0</v>
      </c>
      <c r="E782" s="78">
        <f>'Balance N-1'!M785</f>
        <v>0</v>
      </c>
      <c r="F782" s="78">
        <f>'Balance N-1'!N785</f>
        <v>0</v>
      </c>
      <c r="G782" s="78">
        <f>'Balance N-1'!O785</f>
        <v>0</v>
      </c>
      <c r="H782" s="78">
        <f>'Balance N-1'!P785</f>
        <v>0</v>
      </c>
      <c r="I782" s="79">
        <f t="shared" si="12"/>
        <v>0</v>
      </c>
    </row>
    <row r="783" spans="1:9" ht="15.6">
      <c r="A783" s="85">
        <f>'Balance N-1'!I786</f>
        <v>0</v>
      </c>
      <c r="B783" s="75">
        <f>'Balance N-1'!J786</f>
        <v>0</v>
      </c>
      <c r="C783" s="78">
        <f>'Balance N-1'!K786</f>
        <v>0</v>
      </c>
      <c r="D783" s="78">
        <f>'Balance N-1'!L786</f>
        <v>0</v>
      </c>
      <c r="E783" s="78">
        <f>'Balance N-1'!M786</f>
        <v>0</v>
      </c>
      <c r="F783" s="78">
        <f>'Balance N-1'!N786</f>
        <v>0</v>
      </c>
      <c r="G783" s="78">
        <f>'Balance N-1'!O786</f>
        <v>0</v>
      </c>
      <c r="H783" s="78">
        <f>'Balance N-1'!P786</f>
        <v>0</v>
      </c>
      <c r="I783" s="79">
        <f t="shared" si="12"/>
        <v>0</v>
      </c>
    </row>
    <row r="784" spans="1:9" ht="15.6">
      <c r="A784" s="85">
        <f>'Balance N-1'!I787</f>
        <v>0</v>
      </c>
      <c r="B784" s="75">
        <f>'Balance N-1'!J787</f>
        <v>0</v>
      </c>
      <c r="C784" s="78">
        <f>'Balance N-1'!K787</f>
        <v>0</v>
      </c>
      <c r="D784" s="78">
        <f>'Balance N-1'!L787</f>
        <v>0</v>
      </c>
      <c r="E784" s="78">
        <f>'Balance N-1'!M787</f>
        <v>0</v>
      </c>
      <c r="F784" s="78">
        <f>'Balance N-1'!N787</f>
        <v>0</v>
      </c>
      <c r="G784" s="78">
        <f>'Balance N-1'!O787</f>
        <v>0</v>
      </c>
      <c r="H784" s="78">
        <f>'Balance N-1'!P787</f>
        <v>0</v>
      </c>
      <c r="I784" s="79">
        <f t="shared" si="12"/>
        <v>0</v>
      </c>
    </row>
    <row r="785" spans="1:9" ht="15.6">
      <c r="A785" s="85">
        <f>'Balance N-1'!I788</f>
        <v>0</v>
      </c>
      <c r="B785" s="75">
        <f>'Balance N-1'!J788</f>
        <v>0</v>
      </c>
      <c r="C785" s="78">
        <f>'Balance N-1'!K788</f>
        <v>0</v>
      </c>
      <c r="D785" s="78">
        <f>'Balance N-1'!L788</f>
        <v>0</v>
      </c>
      <c r="E785" s="78">
        <f>'Balance N-1'!M788</f>
        <v>0</v>
      </c>
      <c r="F785" s="78">
        <f>'Balance N-1'!N788</f>
        <v>0</v>
      </c>
      <c r="G785" s="78">
        <f>'Balance N-1'!O788</f>
        <v>0</v>
      </c>
      <c r="H785" s="78">
        <f>'Balance N-1'!P788</f>
        <v>0</v>
      </c>
      <c r="I785" s="79">
        <f t="shared" si="12"/>
        <v>0</v>
      </c>
    </row>
    <row r="786" spans="1:9" ht="15.6">
      <c r="A786" s="85">
        <f>'Balance N-1'!I789</f>
        <v>0</v>
      </c>
      <c r="B786" s="75">
        <f>'Balance N-1'!J789</f>
        <v>0</v>
      </c>
      <c r="C786" s="78">
        <f>'Balance N-1'!K789</f>
        <v>0</v>
      </c>
      <c r="D786" s="78">
        <f>'Balance N-1'!L789</f>
        <v>0</v>
      </c>
      <c r="E786" s="78">
        <f>'Balance N-1'!M789</f>
        <v>0</v>
      </c>
      <c r="F786" s="78">
        <f>'Balance N-1'!N789</f>
        <v>0</v>
      </c>
      <c r="G786" s="78">
        <f>'Balance N-1'!O789</f>
        <v>0</v>
      </c>
      <c r="H786" s="78">
        <f>'Balance N-1'!P789</f>
        <v>0</v>
      </c>
      <c r="I786" s="79">
        <f t="shared" si="12"/>
        <v>0</v>
      </c>
    </row>
    <row r="787" spans="1:9" ht="15.6">
      <c r="A787" s="85">
        <f>'Balance N-1'!I790</f>
        <v>0</v>
      </c>
      <c r="B787" s="75">
        <f>'Balance N-1'!J790</f>
        <v>0</v>
      </c>
      <c r="C787" s="78">
        <f>'Balance N-1'!K790</f>
        <v>0</v>
      </c>
      <c r="D787" s="78">
        <f>'Balance N-1'!L790</f>
        <v>0</v>
      </c>
      <c r="E787" s="78">
        <f>'Balance N-1'!M790</f>
        <v>0</v>
      </c>
      <c r="F787" s="78">
        <f>'Balance N-1'!N790</f>
        <v>0</v>
      </c>
      <c r="G787" s="78">
        <f>'Balance N-1'!O790</f>
        <v>0</v>
      </c>
      <c r="H787" s="78">
        <f>'Balance N-1'!P790</f>
        <v>0</v>
      </c>
      <c r="I787" s="79">
        <f t="shared" si="12"/>
        <v>0</v>
      </c>
    </row>
    <row r="788" spans="1:9" ht="15.6">
      <c r="A788" s="85">
        <f>'Balance N-1'!I791</f>
        <v>0</v>
      </c>
      <c r="B788" s="75">
        <f>'Balance N-1'!J791</f>
        <v>0</v>
      </c>
      <c r="C788" s="78">
        <f>'Balance N-1'!K791</f>
        <v>0</v>
      </c>
      <c r="D788" s="78">
        <f>'Balance N-1'!L791</f>
        <v>0</v>
      </c>
      <c r="E788" s="78">
        <f>'Balance N-1'!M791</f>
        <v>0</v>
      </c>
      <c r="F788" s="78">
        <f>'Balance N-1'!N791</f>
        <v>0</v>
      </c>
      <c r="G788" s="78">
        <f>'Balance N-1'!O791</f>
        <v>0</v>
      </c>
      <c r="H788" s="78">
        <f>'Balance N-1'!P791</f>
        <v>0</v>
      </c>
      <c r="I788" s="79">
        <f t="shared" si="12"/>
        <v>0</v>
      </c>
    </row>
    <row r="789" spans="1:9" ht="15.6">
      <c r="A789" s="85">
        <f>'Balance N-1'!I792</f>
        <v>0</v>
      </c>
      <c r="B789" s="75">
        <f>'Balance N-1'!J792</f>
        <v>0</v>
      </c>
      <c r="C789" s="78">
        <f>'Balance N-1'!K792</f>
        <v>0</v>
      </c>
      <c r="D789" s="78">
        <f>'Balance N-1'!L792</f>
        <v>0</v>
      </c>
      <c r="E789" s="78">
        <f>'Balance N-1'!M792</f>
        <v>0</v>
      </c>
      <c r="F789" s="78">
        <f>'Balance N-1'!N792</f>
        <v>0</v>
      </c>
      <c r="G789" s="78">
        <f>'Balance N-1'!O792</f>
        <v>0</v>
      </c>
      <c r="H789" s="78">
        <f>'Balance N-1'!P792</f>
        <v>0</v>
      </c>
      <c r="I789" s="79">
        <f t="shared" si="12"/>
        <v>0</v>
      </c>
    </row>
    <row r="790" spans="1:9" ht="15.6">
      <c r="A790" s="85">
        <f>'Balance N-1'!I793</f>
        <v>0</v>
      </c>
      <c r="B790" s="75">
        <f>'Balance N-1'!J793</f>
        <v>0</v>
      </c>
      <c r="C790" s="78">
        <f>'Balance N-1'!K793</f>
        <v>0</v>
      </c>
      <c r="D790" s="78">
        <f>'Balance N-1'!L793</f>
        <v>0</v>
      </c>
      <c r="E790" s="78">
        <f>'Balance N-1'!M793</f>
        <v>0</v>
      </c>
      <c r="F790" s="78">
        <f>'Balance N-1'!N793</f>
        <v>0</v>
      </c>
      <c r="G790" s="78">
        <f>'Balance N-1'!O793</f>
        <v>0</v>
      </c>
      <c r="H790" s="78">
        <f>'Balance N-1'!P793</f>
        <v>0</v>
      </c>
      <c r="I790" s="79">
        <f t="shared" si="12"/>
        <v>0</v>
      </c>
    </row>
    <row r="791" spans="1:9" ht="15.6">
      <c r="A791" s="85">
        <f>'Balance N-1'!I794</f>
        <v>0</v>
      </c>
      <c r="B791" s="75">
        <f>'Balance N-1'!J794</f>
        <v>0</v>
      </c>
      <c r="C791" s="78">
        <f>'Balance N-1'!K794</f>
        <v>0</v>
      </c>
      <c r="D791" s="78">
        <f>'Balance N-1'!L794</f>
        <v>0</v>
      </c>
      <c r="E791" s="78">
        <f>'Balance N-1'!M794</f>
        <v>0</v>
      </c>
      <c r="F791" s="78">
        <f>'Balance N-1'!N794</f>
        <v>0</v>
      </c>
      <c r="G791" s="78">
        <f>'Balance N-1'!O794</f>
        <v>0</v>
      </c>
      <c r="H791" s="78">
        <f>'Balance N-1'!P794</f>
        <v>0</v>
      </c>
      <c r="I791" s="79">
        <f t="shared" si="12"/>
        <v>0</v>
      </c>
    </row>
    <row r="792" spans="1:9" ht="15.6">
      <c r="A792" s="85">
        <f>'Balance N-1'!I795</f>
        <v>0</v>
      </c>
      <c r="B792" s="75">
        <f>'Balance N-1'!J795</f>
        <v>0</v>
      </c>
      <c r="C792" s="78">
        <f>'Balance N-1'!K795</f>
        <v>0</v>
      </c>
      <c r="D792" s="78">
        <f>'Balance N-1'!L795</f>
        <v>0</v>
      </c>
      <c r="E792" s="78">
        <f>'Balance N-1'!M795</f>
        <v>0</v>
      </c>
      <c r="F792" s="78">
        <f>'Balance N-1'!N795</f>
        <v>0</v>
      </c>
      <c r="G792" s="78">
        <f>'Balance N-1'!O795</f>
        <v>0</v>
      </c>
      <c r="H792" s="78">
        <f>'Balance N-1'!P795</f>
        <v>0</v>
      </c>
      <c r="I792" s="79">
        <f t="shared" si="12"/>
        <v>0</v>
      </c>
    </row>
    <row r="793" spans="1:9" ht="15.6">
      <c r="A793" s="85">
        <f>'Balance N-1'!I796</f>
        <v>0</v>
      </c>
      <c r="B793" s="75">
        <f>'Balance N-1'!J796</f>
        <v>0</v>
      </c>
      <c r="C793" s="78">
        <f>'Balance N-1'!K796</f>
        <v>0</v>
      </c>
      <c r="D793" s="78">
        <f>'Balance N-1'!L796</f>
        <v>0</v>
      </c>
      <c r="E793" s="78">
        <f>'Balance N-1'!M796</f>
        <v>0</v>
      </c>
      <c r="F793" s="78">
        <f>'Balance N-1'!N796</f>
        <v>0</v>
      </c>
      <c r="G793" s="78">
        <f>'Balance N-1'!O796</f>
        <v>0</v>
      </c>
      <c r="H793" s="78">
        <f>'Balance N-1'!P796</f>
        <v>0</v>
      </c>
      <c r="I793" s="79">
        <f t="shared" si="12"/>
        <v>0</v>
      </c>
    </row>
    <row r="794" spans="1:9" ht="15.6">
      <c r="A794" s="85">
        <f>'Balance N-1'!I797</f>
        <v>0</v>
      </c>
      <c r="B794" s="75">
        <f>'Balance N-1'!J797</f>
        <v>0</v>
      </c>
      <c r="C794" s="78">
        <f>'Balance N-1'!K797</f>
        <v>0</v>
      </c>
      <c r="D794" s="78">
        <f>'Balance N-1'!L797</f>
        <v>0</v>
      </c>
      <c r="E794" s="78">
        <f>'Balance N-1'!M797</f>
        <v>0</v>
      </c>
      <c r="F794" s="78">
        <f>'Balance N-1'!N797</f>
        <v>0</v>
      </c>
      <c r="G794" s="78">
        <f>'Balance N-1'!O797</f>
        <v>0</v>
      </c>
      <c r="H794" s="78">
        <f>'Balance N-1'!P797</f>
        <v>0</v>
      </c>
      <c r="I794" s="79">
        <f t="shared" si="12"/>
        <v>0</v>
      </c>
    </row>
    <row r="795" spans="1:9" ht="15.6">
      <c r="A795" s="85">
        <f>'Balance N-1'!I798</f>
        <v>0</v>
      </c>
      <c r="B795" s="75">
        <f>'Balance N-1'!J798</f>
        <v>0</v>
      </c>
      <c r="C795" s="78">
        <f>'Balance N-1'!K798</f>
        <v>0</v>
      </c>
      <c r="D795" s="78">
        <f>'Balance N-1'!L798</f>
        <v>0</v>
      </c>
      <c r="E795" s="78">
        <f>'Balance N-1'!M798</f>
        <v>0</v>
      </c>
      <c r="F795" s="78">
        <f>'Balance N-1'!N798</f>
        <v>0</v>
      </c>
      <c r="G795" s="78">
        <f>'Balance N-1'!O798</f>
        <v>0</v>
      </c>
      <c r="H795" s="78">
        <f>'Balance N-1'!P798</f>
        <v>0</v>
      </c>
      <c r="I795" s="79">
        <f t="shared" si="12"/>
        <v>0</v>
      </c>
    </row>
    <row r="796" spans="1:9" ht="15.6">
      <c r="A796" s="85">
        <f>'Balance N-1'!I799</f>
        <v>0</v>
      </c>
      <c r="B796" s="75">
        <f>'Balance N-1'!J799</f>
        <v>0</v>
      </c>
      <c r="C796" s="78">
        <f>'Balance N-1'!K799</f>
        <v>0</v>
      </c>
      <c r="D796" s="78">
        <f>'Balance N-1'!L799</f>
        <v>0</v>
      </c>
      <c r="E796" s="78">
        <f>'Balance N-1'!M799</f>
        <v>0</v>
      </c>
      <c r="F796" s="78">
        <f>'Balance N-1'!N799</f>
        <v>0</v>
      </c>
      <c r="G796" s="78">
        <f>'Balance N-1'!O799</f>
        <v>0</v>
      </c>
      <c r="H796" s="78">
        <f>'Balance N-1'!P799</f>
        <v>0</v>
      </c>
      <c r="I796" s="79">
        <f t="shared" si="12"/>
        <v>0</v>
      </c>
    </row>
    <row r="797" spans="1:9" ht="15.6">
      <c r="A797" s="85">
        <f>'Balance N-1'!I800</f>
        <v>0</v>
      </c>
      <c r="B797" s="75">
        <f>'Balance N-1'!J800</f>
        <v>0</v>
      </c>
      <c r="C797" s="78">
        <f>'Balance N-1'!K800</f>
        <v>0</v>
      </c>
      <c r="D797" s="78">
        <f>'Balance N-1'!L800</f>
        <v>0</v>
      </c>
      <c r="E797" s="78">
        <f>'Balance N-1'!M800</f>
        <v>0</v>
      </c>
      <c r="F797" s="78">
        <f>'Balance N-1'!N800</f>
        <v>0</v>
      </c>
      <c r="G797" s="78">
        <f>'Balance N-1'!O800</f>
        <v>0</v>
      </c>
      <c r="H797" s="78">
        <f>'Balance N-1'!P800</f>
        <v>0</v>
      </c>
      <c r="I797" s="79">
        <f t="shared" si="12"/>
        <v>0</v>
      </c>
    </row>
    <row r="798" spans="1:9" ht="15.6">
      <c r="A798" s="85">
        <f>'Balance N-1'!I801</f>
        <v>0</v>
      </c>
      <c r="B798" s="75">
        <f>'Balance N-1'!J801</f>
        <v>0</v>
      </c>
      <c r="C798" s="78">
        <f>'Balance N-1'!K801</f>
        <v>0</v>
      </c>
      <c r="D798" s="78">
        <f>'Balance N-1'!L801</f>
        <v>0</v>
      </c>
      <c r="E798" s="78">
        <f>'Balance N-1'!M801</f>
        <v>0</v>
      </c>
      <c r="F798" s="78">
        <f>'Balance N-1'!N801</f>
        <v>0</v>
      </c>
      <c r="G798" s="78">
        <f>'Balance N-1'!O801</f>
        <v>0</v>
      </c>
      <c r="H798" s="78">
        <f>'Balance N-1'!P801</f>
        <v>0</v>
      </c>
      <c r="I798" s="79">
        <f t="shared" si="12"/>
        <v>0</v>
      </c>
    </row>
    <row r="799" spans="1:9" ht="15.6">
      <c r="A799" s="85">
        <f>'Balance N-1'!I802</f>
        <v>0</v>
      </c>
      <c r="B799" s="75">
        <f>'Balance N-1'!J802</f>
        <v>0</v>
      </c>
      <c r="C799" s="78">
        <f>'Balance N-1'!K802</f>
        <v>0</v>
      </c>
      <c r="D799" s="78">
        <f>'Balance N-1'!L802</f>
        <v>0</v>
      </c>
      <c r="E799" s="78">
        <f>'Balance N-1'!M802</f>
        <v>0</v>
      </c>
      <c r="F799" s="78">
        <f>'Balance N-1'!N802</f>
        <v>0</v>
      </c>
      <c r="G799" s="78">
        <f>'Balance N-1'!O802</f>
        <v>0</v>
      </c>
      <c r="H799" s="78">
        <f>'Balance N-1'!P802</f>
        <v>0</v>
      </c>
      <c r="I799" s="79">
        <f t="shared" si="12"/>
        <v>0</v>
      </c>
    </row>
    <row r="800" spans="1:9" ht="15.6">
      <c r="A800" s="85">
        <f>'Balance N-1'!I803</f>
        <v>0</v>
      </c>
      <c r="B800" s="75">
        <f>'Balance N-1'!J803</f>
        <v>0</v>
      </c>
      <c r="C800" s="78">
        <f>'Balance N-1'!K803</f>
        <v>0</v>
      </c>
      <c r="D800" s="78">
        <f>'Balance N-1'!L803</f>
        <v>0</v>
      </c>
      <c r="E800" s="78">
        <f>'Balance N-1'!M803</f>
        <v>0</v>
      </c>
      <c r="F800" s="78">
        <f>'Balance N-1'!N803</f>
        <v>0</v>
      </c>
      <c r="G800" s="78">
        <f>'Balance N-1'!O803</f>
        <v>0</v>
      </c>
      <c r="H800" s="78">
        <f>'Balance N-1'!P803</f>
        <v>0</v>
      </c>
      <c r="I800" s="79">
        <f t="shared" si="12"/>
        <v>0</v>
      </c>
    </row>
    <row r="801" spans="1:9" ht="15.6">
      <c r="A801" s="85">
        <f>'Balance N-1'!I804</f>
        <v>0</v>
      </c>
      <c r="B801" s="75">
        <f>'Balance N-1'!J804</f>
        <v>0</v>
      </c>
      <c r="C801" s="78">
        <f>'Balance N-1'!K804</f>
        <v>0</v>
      </c>
      <c r="D801" s="78">
        <f>'Balance N-1'!L804</f>
        <v>0</v>
      </c>
      <c r="E801" s="78">
        <f>'Balance N-1'!M804</f>
        <v>0</v>
      </c>
      <c r="F801" s="78">
        <f>'Balance N-1'!N804</f>
        <v>0</v>
      </c>
      <c r="G801" s="78">
        <f>'Balance N-1'!O804</f>
        <v>0</v>
      </c>
      <c r="H801" s="78">
        <f>'Balance N-1'!P804</f>
        <v>0</v>
      </c>
      <c r="I801" s="79">
        <f t="shared" si="12"/>
        <v>0</v>
      </c>
    </row>
    <row r="802" spans="1:9" ht="15.6">
      <c r="A802" s="85">
        <f>'Balance N-1'!I805</f>
        <v>0</v>
      </c>
      <c r="B802" s="75">
        <f>'Balance N-1'!J805</f>
        <v>0</v>
      </c>
      <c r="C802" s="78">
        <f>'Balance N-1'!K805</f>
        <v>0</v>
      </c>
      <c r="D802" s="78">
        <f>'Balance N-1'!L805</f>
        <v>0</v>
      </c>
      <c r="E802" s="78">
        <f>'Balance N-1'!M805</f>
        <v>0</v>
      </c>
      <c r="F802" s="78">
        <f>'Balance N-1'!N805</f>
        <v>0</v>
      </c>
      <c r="G802" s="78">
        <f>'Balance N-1'!O805</f>
        <v>0</v>
      </c>
      <c r="H802" s="78">
        <f>'Balance N-1'!P805</f>
        <v>0</v>
      </c>
      <c r="I802" s="79">
        <f t="shared" si="12"/>
        <v>0</v>
      </c>
    </row>
    <row r="803" spans="1:9" ht="15.6">
      <c r="A803" s="85">
        <f>'Balance N-1'!I806</f>
        <v>0</v>
      </c>
      <c r="B803" s="75">
        <f>'Balance N-1'!J806</f>
        <v>0</v>
      </c>
      <c r="C803" s="78">
        <f>'Balance N-1'!K806</f>
        <v>0</v>
      </c>
      <c r="D803" s="78">
        <f>'Balance N-1'!L806</f>
        <v>0</v>
      </c>
      <c r="E803" s="78">
        <f>'Balance N-1'!M806</f>
        <v>0</v>
      </c>
      <c r="F803" s="78">
        <f>'Balance N-1'!N806</f>
        <v>0</v>
      </c>
      <c r="G803" s="78">
        <f>'Balance N-1'!O806</f>
        <v>0</v>
      </c>
      <c r="H803" s="78">
        <f>'Balance N-1'!P806</f>
        <v>0</v>
      </c>
      <c r="I803" s="79">
        <f t="shared" si="12"/>
        <v>0</v>
      </c>
    </row>
    <row r="804" spans="1:9" ht="15.6">
      <c r="A804" s="85">
        <f>'Balance N-1'!I807</f>
        <v>0</v>
      </c>
      <c r="B804" s="75">
        <f>'Balance N-1'!J807</f>
        <v>0</v>
      </c>
      <c r="C804" s="78">
        <f>'Balance N-1'!K807</f>
        <v>0</v>
      </c>
      <c r="D804" s="78">
        <f>'Balance N-1'!L807</f>
        <v>0</v>
      </c>
      <c r="E804" s="78">
        <f>'Balance N-1'!M807</f>
        <v>0</v>
      </c>
      <c r="F804" s="78">
        <f>'Balance N-1'!N807</f>
        <v>0</v>
      </c>
      <c r="G804" s="78">
        <f>'Balance N-1'!O807</f>
        <v>0</v>
      </c>
      <c r="H804" s="78">
        <f>'Balance N-1'!P807</f>
        <v>0</v>
      </c>
      <c r="I804" s="79">
        <f t="shared" si="12"/>
        <v>0</v>
      </c>
    </row>
    <row r="805" spans="1:9" ht="15.6">
      <c r="A805" s="85">
        <f>'Balance N-1'!I808</f>
        <v>0</v>
      </c>
      <c r="B805" s="75">
        <f>'Balance N-1'!J808</f>
        <v>0</v>
      </c>
      <c r="C805" s="78">
        <f>'Balance N-1'!K808</f>
        <v>0</v>
      </c>
      <c r="D805" s="78">
        <f>'Balance N-1'!L808</f>
        <v>0</v>
      </c>
      <c r="E805" s="78">
        <f>'Balance N-1'!M808</f>
        <v>0</v>
      </c>
      <c r="F805" s="78">
        <f>'Balance N-1'!N808</f>
        <v>0</v>
      </c>
      <c r="G805" s="78">
        <f>'Balance N-1'!O808</f>
        <v>0</v>
      </c>
      <c r="H805" s="78">
        <f>'Balance N-1'!P808</f>
        <v>0</v>
      </c>
      <c r="I805" s="79">
        <f t="shared" si="12"/>
        <v>0</v>
      </c>
    </row>
    <row r="806" spans="1:9" ht="15.6">
      <c r="A806" s="85">
        <f>'Balance N-1'!I809</f>
        <v>0</v>
      </c>
      <c r="B806" s="75">
        <f>'Balance N-1'!J809</f>
        <v>0</v>
      </c>
      <c r="C806" s="78">
        <f>'Balance N-1'!K809</f>
        <v>0</v>
      </c>
      <c r="D806" s="78">
        <f>'Balance N-1'!L809</f>
        <v>0</v>
      </c>
      <c r="E806" s="78">
        <f>'Balance N-1'!M809</f>
        <v>0</v>
      </c>
      <c r="F806" s="78">
        <f>'Balance N-1'!N809</f>
        <v>0</v>
      </c>
      <c r="G806" s="78">
        <f>'Balance N-1'!O809</f>
        <v>0</v>
      </c>
      <c r="H806" s="78">
        <f>'Balance N-1'!P809</f>
        <v>0</v>
      </c>
      <c r="I806" s="79">
        <f t="shared" si="12"/>
        <v>0</v>
      </c>
    </row>
    <row r="807" spans="1:9" ht="15.6">
      <c r="A807" s="85">
        <f>'Balance N-1'!I810</f>
        <v>0</v>
      </c>
      <c r="B807" s="75">
        <f>'Balance N-1'!J810</f>
        <v>0</v>
      </c>
      <c r="C807" s="78">
        <f>'Balance N-1'!K810</f>
        <v>0</v>
      </c>
      <c r="D807" s="78">
        <f>'Balance N-1'!L810</f>
        <v>0</v>
      </c>
      <c r="E807" s="78">
        <f>'Balance N-1'!M810</f>
        <v>0</v>
      </c>
      <c r="F807" s="78">
        <f>'Balance N-1'!N810</f>
        <v>0</v>
      </c>
      <c r="G807" s="78">
        <f>'Balance N-1'!O810</f>
        <v>0</v>
      </c>
      <c r="H807" s="78">
        <f>'Balance N-1'!P810</f>
        <v>0</v>
      </c>
      <c r="I807" s="79">
        <f t="shared" si="12"/>
        <v>0</v>
      </c>
    </row>
    <row r="808" spans="1:9" ht="15.6">
      <c r="A808" s="85">
        <f>'Balance N-1'!I811</f>
        <v>0</v>
      </c>
      <c r="B808" s="75">
        <f>'Balance N-1'!J811</f>
        <v>0</v>
      </c>
      <c r="C808" s="78">
        <f>'Balance N-1'!K811</f>
        <v>0</v>
      </c>
      <c r="D808" s="78">
        <f>'Balance N-1'!L811</f>
        <v>0</v>
      </c>
      <c r="E808" s="78">
        <f>'Balance N-1'!M811</f>
        <v>0</v>
      </c>
      <c r="F808" s="78">
        <f>'Balance N-1'!N811</f>
        <v>0</v>
      </c>
      <c r="G808" s="78">
        <f>'Balance N-1'!O811</f>
        <v>0</v>
      </c>
      <c r="H808" s="78">
        <f>'Balance N-1'!P811</f>
        <v>0</v>
      </c>
      <c r="I808" s="79">
        <f t="shared" si="12"/>
        <v>0</v>
      </c>
    </row>
    <row r="809" spans="1:9" ht="15.6">
      <c r="A809" s="85">
        <f>'Balance N-1'!I812</f>
        <v>0</v>
      </c>
      <c r="B809" s="75">
        <f>'Balance N-1'!J812</f>
        <v>0</v>
      </c>
      <c r="C809" s="78">
        <f>'Balance N-1'!K812</f>
        <v>0</v>
      </c>
      <c r="D809" s="78">
        <f>'Balance N-1'!L812</f>
        <v>0</v>
      </c>
      <c r="E809" s="78">
        <f>'Balance N-1'!M812</f>
        <v>0</v>
      </c>
      <c r="F809" s="78">
        <f>'Balance N-1'!N812</f>
        <v>0</v>
      </c>
      <c r="G809" s="78">
        <f>'Balance N-1'!O812</f>
        <v>0</v>
      </c>
      <c r="H809" s="78">
        <f>'Balance N-1'!P812</f>
        <v>0</v>
      </c>
      <c r="I809" s="79">
        <f t="shared" si="12"/>
        <v>0</v>
      </c>
    </row>
    <row r="810" spans="1:9" ht="15.6">
      <c r="A810" s="85">
        <f>'Balance N-1'!I813</f>
        <v>0</v>
      </c>
      <c r="B810" s="75">
        <f>'Balance N-1'!J813</f>
        <v>0</v>
      </c>
      <c r="C810" s="78">
        <f>'Balance N-1'!K813</f>
        <v>0</v>
      </c>
      <c r="D810" s="78">
        <f>'Balance N-1'!L813</f>
        <v>0</v>
      </c>
      <c r="E810" s="78">
        <f>'Balance N-1'!M813</f>
        <v>0</v>
      </c>
      <c r="F810" s="78">
        <f>'Balance N-1'!N813</f>
        <v>0</v>
      </c>
      <c r="G810" s="78">
        <f>'Balance N-1'!O813</f>
        <v>0</v>
      </c>
      <c r="H810" s="78">
        <f>'Balance N-1'!P813</f>
        <v>0</v>
      </c>
      <c r="I810" s="79">
        <f t="shared" si="12"/>
        <v>0</v>
      </c>
    </row>
    <row r="811" spans="1:9" ht="15.6">
      <c r="A811" s="85">
        <f>'Balance N-1'!I814</f>
        <v>0</v>
      </c>
      <c r="B811" s="75">
        <f>'Balance N-1'!J814</f>
        <v>0</v>
      </c>
      <c r="C811" s="78">
        <f>'Balance N-1'!K814</f>
        <v>0</v>
      </c>
      <c r="D811" s="78">
        <f>'Balance N-1'!L814</f>
        <v>0</v>
      </c>
      <c r="E811" s="78">
        <f>'Balance N-1'!M814</f>
        <v>0</v>
      </c>
      <c r="F811" s="78">
        <f>'Balance N-1'!N814</f>
        <v>0</v>
      </c>
      <c r="G811" s="78">
        <f>'Balance N-1'!O814</f>
        <v>0</v>
      </c>
      <c r="H811" s="78">
        <f>'Balance N-1'!P814</f>
        <v>0</v>
      </c>
      <c r="I811" s="79">
        <f t="shared" si="12"/>
        <v>0</v>
      </c>
    </row>
    <row r="812" spans="1:9" ht="15.6">
      <c r="A812" s="85">
        <f>'Balance N-1'!I815</f>
        <v>0</v>
      </c>
      <c r="B812" s="75">
        <f>'Balance N-1'!J815</f>
        <v>0</v>
      </c>
      <c r="C812" s="78">
        <f>'Balance N-1'!K815</f>
        <v>0</v>
      </c>
      <c r="D812" s="78">
        <f>'Balance N-1'!L815</f>
        <v>0</v>
      </c>
      <c r="E812" s="78">
        <f>'Balance N-1'!M815</f>
        <v>0</v>
      </c>
      <c r="F812" s="78">
        <f>'Balance N-1'!N815</f>
        <v>0</v>
      </c>
      <c r="G812" s="78">
        <f>'Balance N-1'!O815</f>
        <v>0</v>
      </c>
      <c r="H812" s="78">
        <f>'Balance N-1'!P815</f>
        <v>0</v>
      </c>
      <c r="I812" s="79">
        <f t="shared" si="12"/>
        <v>0</v>
      </c>
    </row>
    <row r="813" spans="1:9" ht="15.6">
      <c r="A813" s="85">
        <f>'Balance N-1'!I816</f>
        <v>0</v>
      </c>
      <c r="B813" s="75">
        <f>'Balance N-1'!J816</f>
        <v>0</v>
      </c>
      <c r="C813" s="78">
        <f>'Balance N-1'!K816</f>
        <v>0</v>
      </c>
      <c r="D813" s="78">
        <f>'Balance N-1'!L816</f>
        <v>0</v>
      </c>
      <c r="E813" s="78">
        <f>'Balance N-1'!M816</f>
        <v>0</v>
      </c>
      <c r="F813" s="78">
        <f>'Balance N-1'!N816</f>
        <v>0</v>
      </c>
      <c r="G813" s="78">
        <f>'Balance N-1'!O816</f>
        <v>0</v>
      </c>
      <c r="H813" s="78">
        <f>'Balance N-1'!P816</f>
        <v>0</v>
      </c>
      <c r="I813" s="79">
        <f t="shared" si="12"/>
        <v>0</v>
      </c>
    </row>
    <row r="814" spans="1:9" ht="15.6">
      <c r="A814" s="85">
        <f>'Balance N-1'!I817</f>
        <v>0</v>
      </c>
      <c r="B814" s="75">
        <f>'Balance N-1'!J817</f>
        <v>0</v>
      </c>
      <c r="C814" s="78">
        <f>'Balance N-1'!K817</f>
        <v>0</v>
      </c>
      <c r="D814" s="78">
        <f>'Balance N-1'!L817</f>
        <v>0</v>
      </c>
      <c r="E814" s="78">
        <f>'Balance N-1'!M817</f>
        <v>0</v>
      </c>
      <c r="F814" s="78">
        <f>'Balance N-1'!N817</f>
        <v>0</v>
      </c>
      <c r="G814" s="78">
        <f>'Balance N-1'!O817</f>
        <v>0</v>
      </c>
      <c r="H814" s="78">
        <f>'Balance N-1'!P817</f>
        <v>0</v>
      </c>
      <c r="I814" s="79">
        <f t="shared" si="12"/>
        <v>0</v>
      </c>
    </row>
    <row r="815" spans="1:9" ht="15.6">
      <c r="A815" s="85">
        <f>'Balance N-1'!I818</f>
        <v>0</v>
      </c>
      <c r="B815" s="75">
        <f>'Balance N-1'!J818</f>
        <v>0</v>
      </c>
      <c r="C815" s="78">
        <f>'Balance N-1'!K818</f>
        <v>0</v>
      </c>
      <c r="D815" s="78">
        <f>'Balance N-1'!L818</f>
        <v>0</v>
      </c>
      <c r="E815" s="78">
        <f>'Balance N-1'!M818</f>
        <v>0</v>
      </c>
      <c r="F815" s="78">
        <f>'Balance N-1'!N818</f>
        <v>0</v>
      </c>
      <c r="G815" s="78">
        <f>'Balance N-1'!O818</f>
        <v>0</v>
      </c>
      <c r="H815" s="78">
        <f>'Balance N-1'!P818</f>
        <v>0</v>
      </c>
      <c r="I815" s="79">
        <f t="shared" si="12"/>
        <v>0</v>
      </c>
    </row>
    <row r="816" spans="1:9" ht="15.6">
      <c r="A816" s="85">
        <f>'Balance N-1'!I819</f>
        <v>0</v>
      </c>
      <c r="B816" s="75">
        <f>'Balance N-1'!J819</f>
        <v>0</v>
      </c>
      <c r="C816" s="78">
        <f>'Balance N-1'!K819</f>
        <v>0</v>
      </c>
      <c r="D816" s="78">
        <f>'Balance N-1'!L819</f>
        <v>0</v>
      </c>
      <c r="E816" s="78">
        <f>'Balance N-1'!M819</f>
        <v>0</v>
      </c>
      <c r="F816" s="78">
        <f>'Balance N-1'!N819</f>
        <v>0</v>
      </c>
      <c r="G816" s="78">
        <f>'Balance N-1'!O819</f>
        <v>0</v>
      </c>
      <c r="H816" s="78">
        <f>'Balance N-1'!P819</f>
        <v>0</v>
      </c>
      <c r="I816" s="79">
        <f t="shared" si="12"/>
        <v>0</v>
      </c>
    </row>
    <row r="817" spans="1:9" ht="15.6">
      <c r="A817" s="85">
        <f>'Balance N-1'!I820</f>
        <v>0</v>
      </c>
      <c r="B817" s="75">
        <f>'Balance N-1'!J820</f>
        <v>0</v>
      </c>
      <c r="C817" s="78">
        <f>'Balance N-1'!K820</f>
        <v>0</v>
      </c>
      <c r="D817" s="78">
        <f>'Balance N-1'!L820</f>
        <v>0</v>
      </c>
      <c r="E817" s="78">
        <f>'Balance N-1'!M820</f>
        <v>0</v>
      </c>
      <c r="F817" s="78">
        <f>'Balance N-1'!N820</f>
        <v>0</v>
      </c>
      <c r="G817" s="78">
        <f>'Balance N-1'!O820</f>
        <v>0</v>
      </c>
      <c r="H817" s="78">
        <f>'Balance N-1'!P820</f>
        <v>0</v>
      </c>
      <c r="I817" s="79">
        <f t="shared" si="12"/>
        <v>0</v>
      </c>
    </row>
    <row r="818" spans="1:9" ht="15.6">
      <c r="A818" s="85">
        <f>'Balance N-1'!I821</f>
        <v>0</v>
      </c>
      <c r="B818" s="75">
        <f>'Balance N-1'!J821</f>
        <v>0</v>
      </c>
      <c r="C818" s="78">
        <f>'Balance N-1'!K821</f>
        <v>0</v>
      </c>
      <c r="D818" s="78">
        <f>'Balance N-1'!L821</f>
        <v>0</v>
      </c>
      <c r="E818" s="78">
        <f>'Balance N-1'!M821</f>
        <v>0</v>
      </c>
      <c r="F818" s="78">
        <f>'Balance N-1'!N821</f>
        <v>0</v>
      </c>
      <c r="G818" s="78">
        <f>'Balance N-1'!O821</f>
        <v>0</v>
      </c>
      <c r="H818" s="78">
        <f>'Balance N-1'!P821</f>
        <v>0</v>
      </c>
      <c r="I818" s="79">
        <f t="shared" si="12"/>
        <v>0</v>
      </c>
    </row>
    <row r="819" spans="1:9" ht="15.6">
      <c r="A819" s="85">
        <f>'Balance N-1'!I822</f>
        <v>0</v>
      </c>
      <c r="B819" s="75">
        <f>'Balance N-1'!J822</f>
        <v>0</v>
      </c>
      <c r="C819" s="78">
        <f>'Balance N-1'!K822</f>
        <v>0</v>
      </c>
      <c r="D819" s="78">
        <f>'Balance N-1'!L822</f>
        <v>0</v>
      </c>
      <c r="E819" s="78">
        <f>'Balance N-1'!M822</f>
        <v>0</v>
      </c>
      <c r="F819" s="78">
        <f>'Balance N-1'!N822</f>
        <v>0</v>
      </c>
      <c r="G819" s="78">
        <f>'Balance N-1'!O822</f>
        <v>0</v>
      </c>
      <c r="H819" s="78">
        <f>'Balance N-1'!P822</f>
        <v>0</v>
      </c>
      <c r="I819" s="79">
        <f t="shared" si="12"/>
        <v>0</v>
      </c>
    </row>
    <row r="820" spans="1:9" ht="15.6">
      <c r="A820" s="85">
        <f>'Balance N-1'!I823</f>
        <v>0</v>
      </c>
      <c r="B820" s="75">
        <f>'Balance N-1'!J823</f>
        <v>0</v>
      </c>
      <c r="C820" s="78">
        <f>'Balance N-1'!K823</f>
        <v>0</v>
      </c>
      <c r="D820" s="78">
        <f>'Balance N-1'!L823</f>
        <v>0</v>
      </c>
      <c r="E820" s="78">
        <f>'Balance N-1'!M823</f>
        <v>0</v>
      </c>
      <c r="F820" s="78">
        <f>'Balance N-1'!N823</f>
        <v>0</v>
      </c>
      <c r="G820" s="78">
        <f>'Balance N-1'!O823</f>
        <v>0</v>
      </c>
      <c r="H820" s="78">
        <f>'Balance N-1'!P823</f>
        <v>0</v>
      </c>
      <c r="I820" s="79">
        <f t="shared" si="12"/>
        <v>0</v>
      </c>
    </row>
    <row r="821" spans="1:9" ht="15.6">
      <c r="A821" s="85">
        <f>'Balance N-1'!I824</f>
        <v>0</v>
      </c>
      <c r="B821" s="75">
        <f>'Balance N-1'!J824</f>
        <v>0</v>
      </c>
      <c r="C821" s="78">
        <f>'Balance N-1'!K824</f>
        <v>0</v>
      </c>
      <c r="D821" s="78">
        <f>'Balance N-1'!L824</f>
        <v>0</v>
      </c>
      <c r="E821" s="78">
        <f>'Balance N-1'!M824</f>
        <v>0</v>
      </c>
      <c r="F821" s="78">
        <f>'Balance N-1'!N824</f>
        <v>0</v>
      </c>
      <c r="G821" s="78">
        <f>'Balance N-1'!O824</f>
        <v>0</v>
      </c>
      <c r="H821" s="78">
        <f>'Balance N-1'!P824</f>
        <v>0</v>
      </c>
      <c r="I821" s="79">
        <f t="shared" si="12"/>
        <v>0</v>
      </c>
    </row>
    <row r="822" spans="1:9" ht="15.6">
      <c r="A822" s="85">
        <f>'Balance N-1'!I825</f>
        <v>0</v>
      </c>
      <c r="B822" s="75">
        <f>'Balance N-1'!J825</f>
        <v>0</v>
      </c>
      <c r="C822" s="78">
        <f>'Balance N-1'!K825</f>
        <v>0</v>
      </c>
      <c r="D822" s="78">
        <f>'Balance N-1'!L825</f>
        <v>0</v>
      </c>
      <c r="E822" s="78">
        <f>'Balance N-1'!M825</f>
        <v>0</v>
      </c>
      <c r="F822" s="78">
        <f>'Balance N-1'!N825</f>
        <v>0</v>
      </c>
      <c r="G822" s="78">
        <f>'Balance N-1'!O825</f>
        <v>0</v>
      </c>
      <c r="H822" s="78">
        <f>'Balance N-1'!P825</f>
        <v>0</v>
      </c>
      <c r="I822" s="79">
        <f t="shared" si="12"/>
        <v>0</v>
      </c>
    </row>
    <row r="823" spans="1:9" ht="15.6">
      <c r="A823" s="85">
        <f>'Balance N-1'!I826</f>
        <v>0</v>
      </c>
      <c r="B823" s="75">
        <f>'Balance N-1'!J826</f>
        <v>0</v>
      </c>
      <c r="C823" s="78">
        <f>'Balance N-1'!K826</f>
        <v>0</v>
      </c>
      <c r="D823" s="78">
        <f>'Balance N-1'!L826</f>
        <v>0</v>
      </c>
      <c r="E823" s="78">
        <f>'Balance N-1'!M826</f>
        <v>0</v>
      </c>
      <c r="F823" s="78">
        <f>'Balance N-1'!N826</f>
        <v>0</v>
      </c>
      <c r="G823" s="78">
        <f>'Balance N-1'!O826</f>
        <v>0</v>
      </c>
      <c r="H823" s="78">
        <f>'Balance N-1'!P826</f>
        <v>0</v>
      </c>
      <c r="I823" s="79">
        <f t="shared" si="12"/>
        <v>0</v>
      </c>
    </row>
    <row r="824" spans="1:9" ht="15.6">
      <c r="A824" s="85">
        <f>'Balance N-1'!I827</f>
        <v>0</v>
      </c>
      <c r="B824" s="75">
        <f>'Balance N-1'!J827</f>
        <v>0</v>
      </c>
      <c r="C824" s="78">
        <f>'Balance N-1'!K827</f>
        <v>0</v>
      </c>
      <c r="D824" s="78">
        <f>'Balance N-1'!L827</f>
        <v>0</v>
      </c>
      <c r="E824" s="78">
        <f>'Balance N-1'!M827</f>
        <v>0</v>
      </c>
      <c r="F824" s="78">
        <f>'Balance N-1'!N827</f>
        <v>0</v>
      </c>
      <c r="G824" s="78">
        <f>'Balance N-1'!O827</f>
        <v>0</v>
      </c>
      <c r="H824" s="78">
        <f>'Balance N-1'!P827</f>
        <v>0</v>
      </c>
      <c r="I824" s="79">
        <f t="shared" si="12"/>
        <v>0</v>
      </c>
    </row>
    <row r="825" spans="1:9" ht="15.6">
      <c r="A825" s="85">
        <f>'Balance N-1'!I828</f>
        <v>0</v>
      </c>
      <c r="B825" s="75">
        <f>'Balance N-1'!J828</f>
        <v>0</v>
      </c>
      <c r="C825" s="78">
        <f>'Balance N-1'!K828</f>
        <v>0</v>
      </c>
      <c r="D825" s="78">
        <f>'Balance N-1'!L828</f>
        <v>0</v>
      </c>
      <c r="E825" s="78">
        <f>'Balance N-1'!M828</f>
        <v>0</v>
      </c>
      <c r="F825" s="78">
        <f>'Balance N-1'!N828</f>
        <v>0</v>
      </c>
      <c r="G825" s="78">
        <f>'Balance N-1'!O828</f>
        <v>0</v>
      </c>
      <c r="H825" s="78">
        <f>'Balance N-1'!P828</f>
        <v>0</v>
      </c>
      <c r="I825" s="79">
        <f t="shared" si="12"/>
        <v>0</v>
      </c>
    </row>
    <row r="826" spans="1:9" ht="15.6">
      <c r="A826" s="85">
        <f>'Balance N-1'!I829</f>
        <v>0</v>
      </c>
      <c r="B826" s="75">
        <f>'Balance N-1'!J829</f>
        <v>0</v>
      </c>
      <c r="C826" s="78">
        <f>'Balance N-1'!K829</f>
        <v>0</v>
      </c>
      <c r="D826" s="78">
        <f>'Balance N-1'!L829</f>
        <v>0</v>
      </c>
      <c r="E826" s="78">
        <f>'Balance N-1'!M829</f>
        <v>0</v>
      </c>
      <c r="F826" s="78">
        <f>'Balance N-1'!N829</f>
        <v>0</v>
      </c>
      <c r="G826" s="78">
        <f>'Balance N-1'!O829</f>
        <v>0</v>
      </c>
      <c r="H826" s="78">
        <f>'Balance N-1'!P829</f>
        <v>0</v>
      </c>
      <c r="I826" s="79">
        <f t="shared" si="12"/>
        <v>0</v>
      </c>
    </row>
    <row r="827" spans="1:9" ht="15.6">
      <c r="A827" s="85">
        <f>'Balance N-1'!I830</f>
        <v>0</v>
      </c>
      <c r="B827" s="75">
        <f>'Balance N-1'!J830</f>
        <v>0</v>
      </c>
      <c r="C827" s="78">
        <f>'Balance N-1'!K830</f>
        <v>0</v>
      </c>
      <c r="D827" s="78">
        <f>'Balance N-1'!L830</f>
        <v>0</v>
      </c>
      <c r="E827" s="78">
        <f>'Balance N-1'!M830</f>
        <v>0</v>
      </c>
      <c r="F827" s="78">
        <f>'Balance N-1'!N830</f>
        <v>0</v>
      </c>
      <c r="G827" s="78">
        <f>'Balance N-1'!O830</f>
        <v>0</v>
      </c>
      <c r="H827" s="78">
        <f>'Balance N-1'!P830</f>
        <v>0</v>
      </c>
      <c r="I827" s="79">
        <f t="shared" si="12"/>
        <v>0</v>
      </c>
    </row>
    <row r="828" spans="1:9" ht="15.6">
      <c r="A828" s="85">
        <f>'Balance N-1'!I831</f>
        <v>0</v>
      </c>
      <c r="B828" s="75">
        <f>'Balance N-1'!J831</f>
        <v>0</v>
      </c>
      <c r="C828" s="78">
        <f>'Balance N-1'!K831</f>
        <v>0</v>
      </c>
      <c r="D828" s="78">
        <f>'Balance N-1'!L831</f>
        <v>0</v>
      </c>
      <c r="E828" s="78">
        <f>'Balance N-1'!M831</f>
        <v>0</v>
      </c>
      <c r="F828" s="78">
        <f>'Balance N-1'!N831</f>
        <v>0</v>
      </c>
      <c r="G828" s="78">
        <f>'Balance N-1'!O831</f>
        <v>0</v>
      </c>
      <c r="H828" s="78">
        <f>'Balance N-1'!P831</f>
        <v>0</v>
      </c>
      <c r="I828" s="79">
        <f t="shared" si="12"/>
        <v>0</v>
      </c>
    </row>
    <row r="829" spans="1:9" ht="15.6">
      <c r="A829" s="85">
        <f>'Balance N-1'!I832</f>
        <v>0</v>
      </c>
      <c r="B829" s="75">
        <f>'Balance N-1'!J832</f>
        <v>0</v>
      </c>
      <c r="C829" s="78">
        <f>'Balance N-1'!K832</f>
        <v>0</v>
      </c>
      <c r="D829" s="78">
        <f>'Balance N-1'!L832</f>
        <v>0</v>
      </c>
      <c r="E829" s="78">
        <f>'Balance N-1'!M832</f>
        <v>0</v>
      </c>
      <c r="F829" s="78">
        <f>'Balance N-1'!N832</f>
        <v>0</v>
      </c>
      <c r="G829" s="78">
        <f>'Balance N-1'!O832</f>
        <v>0</v>
      </c>
      <c r="H829" s="78">
        <f>'Balance N-1'!P832</f>
        <v>0</v>
      </c>
      <c r="I829" s="79">
        <f t="shared" si="12"/>
        <v>0</v>
      </c>
    </row>
    <row r="830" spans="1:9" ht="15.6">
      <c r="A830" s="85">
        <f>'Balance N-1'!I833</f>
        <v>0</v>
      </c>
      <c r="B830" s="75">
        <f>'Balance N-1'!J833</f>
        <v>0</v>
      </c>
      <c r="C830" s="78">
        <f>'Balance N-1'!K833</f>
        <v>0</v>
      </c>
      <c r="D830" s="78">
        <f>'Balance N-1'!L833</f>
        <v>0</v>
      </c>
      <c r="E830" s="78">
        <f>'Balance N-1'!M833</f>
        <v>0</v>
      </c>
      <c r="F830" s="78">
        <f>'Balance N-1'!N833</f>
        <v>0</v>
      </c>
      <c r="G830" s="78">
        <f>'Balance N-1'!O833</f>
        <v>0</v>
      </c>
      <c r="H830" s="78">
        <f>'Balance N-1'!P833</f>
        <v>0</v>
      </c>
      <c r="I830" s="79">
        <f t="shared" si="12"/>
        <v>0</v>
      </c>
    </row>
    <row r="831" spans="1:9" ht="15.6">
      <c r="A831" s="85">
        <f>'Balance N-1'!I834</f>
        <v>0</v>
      </c>
      <c r="B831" s="75">
        <f>'Balance N-1'!J834</f>
        <v>0</v>
      </c>
      <c r="C831" s="78">
        <f>'Balance N-1'!K834</f>
        <v>0</v>
      </c>
      <c r="D831" s="78">
        <f>'Balance N-1'!L834</f>
        <v>0</v>
      </c>
      <c r="E831" s="78">
        <f>'Balance N-1'!M834</f>
        <v>0</v>
      </c>
      <c r="F831" s="78">
        <f>'Balance N-1'!N834</f>
        <v>0</v>
      </c>
      <c r="G831" s="78">
        <f>'Balance N-1'!O834</f>
        <v>0</v>
      </c>
      <c r="H831" s="78">
        <f>'Balance N-1'!P834</f>
        <v>0</v>
      </c>
      <c r="I831" s="79">
        <f t="shared" si="12"/>
        <v>0</v>
      </c>
    </row>
    <row r="832" spans="1:9" ht="15.6">
      <c r="A832" s="85">
        <f>'Balance N-1'!I835</f>
        <v>0</v>
      </c>
      <c r="B832" s="75">
        <f>'Balance N-1'!J835</f>
        <v>0</v>
      </c>
      <c r="C832" s="78">
        <f>'Balance N-1'!K835</f>
        <v>0</v>
      </c>
      <c r="D832" s="78">
        <f>'Balance N-1'!L835</f>
        <v>0</v>
      </c>
      <c r="E832" s="78">
        <f>'Balance N-1'!M835</f>
        <v>0</v>
      </c>
      <c r="F832" s="78">
        <f>'Balance N-1'!N835</f>
        <v>0</v>
      </c>
      <c r="G832" s="78">
        <f>'Balance N-1'!O835</f>
        <v>0</v>
      </c>
      <c r="H832" s="78">
        <f>'Balance N-1'!P835</f>
        <v>0</v>
      </c>
      <c r="I832" s="79">
        <f t="shared" si="12"/>
        <v>0</v>
      </c>
    </row>
    <row r="833" spans="1:9" ht="15.6">
      <c r="A833" s="85">
        <f>'Balance N-1'!I836</f>
        <v>0</v>
      </c>
      <c r="B833" s="75">
        <f>'Balance N-1'!J836</f>
        <v>0</v>
      </c>
      <c r="C833" s="78">
        <f>'Balance N-1'!K836</f>
        <v>0</v>
      </c>
      <c r="D833" s="78">
        <f>'Balance N-1'!L836</f>
        <v>0</v>
      </c>
      <c r="E833" s="78">
        <f>'Balance N-1'!M836</f>
        <v>0</v>
      </c>
      <c r="F833" s="78">
        <f>'Balance N-1'!N836</f>
        <v>0</v>
      </c>
      <c r="G833" s="78">
        <f>'Balance N-1'!O836</f>
        <v>0</v>
      </c>
      <c r="H833" s="78">
        <f>'Balance N-1'!P836</f>
        <v>0</v>
      </c>
      <c r="I833" s="79">
        <f t="shared" si="12"/>
        <v>0</v>
      </c>
    </row>
    <row r="834" spans="1:9" ht="15.6">
      <c r="A834" s="85">
        <f>'Balance N-1'!I837</f>
        <v>0</v>
      </c>
      <c r="B834" s="75">
        <f>'Balance N-1'!J837</f>
        <v>0</v>
      </c>
      <c r="C834" s="78">
        <f>'Balance N-1'!K837</f>
        <v>0</v>
      </c>
      <c r="D834" s="78">
        <f>'Balance N-1'!L837</f>
        <v>0</v>
      </c>
      <c r="E834" s="78">
        <f>'Balance N-1'!M837</f>
        <v>0</v>
      </c>
      <c r="F834" s="78">
        <f>'Balance N-1'!N837</f>
        <v>0</v>
      </c>
      <c r="G834" s="78">
        <f>'Balance N-1'!O837</f>
        <v>0</v>
      </c>
      <c r="H834" s="78">
        <f>'Balance N-1'!P837</f>
        <v>0</v>
      </c>
      <c r="I834" s="79">
        <f t="shared" si="12"/>
        <v>0</v>
      </c>
    </row>
    <row r="835" spans="1:9" ht="15.6">
      <c r="A835" s="85">
        <f>'Balance N-1'!I838</f>
        <v>0</v>
      </c>
      <c r="B835" s="75">
        <f>'Balance N-1'!J838</f>
        <v>0</v>
      </c>
      <c r="C835" s="78">
        <f>'Balance N-1'!K838</f>
        <v>0</v>
      </c>
      <c r="D835" s="78">
        <f>'Balance N-1'!L838</f>
        <v>0</v>
      </c>
      <c r="E835" s="78">
        <f>'Balance N-1'!M838</f>
        <v>0</v>
      </c>
      <c r="F835" s="78">
        <f>'Balance N-1'!N838</f>
        <v>0</v>
      </c>
      <c r="G835" s="78">
        <f>'Balance N-1'!O838</f>
        <v>0</v>
      </c>
      <c r="H835" s="78">
        <f>'Balance N-1'!P838</f>
        <v>0</v>
      </c>
      <c r="I835" s="79">
        <f t="shared" ref="I835:I898" si="13">(C835-D835)+(E835-F835)-(G835-H835)</f>
        <v>0</v>
      </c>
    </row>
    <row r="836" spans="1:9" ht="15.6">
      <c r="A836" s="85">
        <f>'Balance N-1'!I839</f>
        <v>0</v>
      </c>
      <c r="B836" s="75">
        <f>'Balance N-1'!J839</f>
        <v>0</v>
      </c>
      <c r="C836" s="78">
        <f>'Balance N-1'!K839</f>
        <v>0</v>
      </c>
      <c r="D836" s="78">
        <f>'Balance N-1'!L839</f>
        <v>0</v>
      </c>
      <c r="E836" s="78">
        <f>'Balance N-1'!M839</f>
        <v>0</v>
      </c>
      <c r="F836" s="78">
        <f>'Balance N-1'!N839</f>
        <v>0</v>
      </c>
      <c r="G836" s="78">
        <f>'Balance N-1'!O839</f>
        <v>0</v>
      </c>
      <c r="H836" s="78">
        <f>'Balance N-1'!P839</f>
        <v>0</v>
      </c>
      <c r="I836" s="79">
        <f t="shared" si="13"/>
        <v>0</v>
      </c>
    </row>
    <row r="837" spans="1:9" ht="15.6">
      <c r="A837" s="85">
        <f>'Balance N-1'!I840</f>
        <v>0</v>
      </c>
      <c r="B837" s="75">
        <f>'Balance N-1'!J840</f>
        <v>0</v>
      </c>
      <c r="C837" s="78">
        <f>'Balance N-1'!K840</f>
        <v>0</v>
      </c>
      <c r="D837" s="78">
        <f>'Balance N-1'!L840</f>
        <v>0</v>
      </c>
      <c r="E837" s="78">
        <f>'Balance N-1'!M840</f>
        <v>0</v>
      </c>
      <c r="F837" s="78">
        <f>'Balance N-1'!N840</f>
        <v>0</v>
      </c>
      <c r="G837" s="78">
        <f>'Balance N-1'!O840</f>
        <v>0</v>
      </c>
      <c r="H837" s="78">
        <f>'Balance N-1'!P840</f>
        <v>0</v>
      </c>
      <c r="I837" s="79">
        <f t="shared" si="13"/>
        <v>0</v>
      </c>
    </row>
    <row r="838" spans="1:9" ht="15.6">
      <c r="A838" s="85">
        <f>'Balance N-1'!I841</f>
        <v>0</v>
      </c>
      <c r="B838" s="75">
        <f>'Balance N-1'!J841</f>
        <v>0</v>
      </c>
      <c r="C838" s="78">
        <f>'Balance N-1'!K841</f>
        <v>0</v>
      </c>
      <c r="D838" s="78">
        <f>'Balance N-1'!L841</f>
        <v>0</v>
      </c>
      <c r="E838" s="78">
        <f>'Balance N-1'!M841</f>
        <v>0</v>
      </c>
      <c r="F838" s="78">
        <f>'Balance N-1'!N841</f>
        <v>0</v>
      </c>
      <c r="G838" s="78">
        <f>'Balance N-1'!O841</f>
        <v>0</v>
      </c>
      <c r="H838" s="78">
        <f>'Balance N-1'!P841</f>
        <v>0</v>
      </c>
      <c r="I838" s="79">
        <f t="shared" si="13"/>
        <v>0</v>
      </c>
    </row>
    <row r="839" spans="1:9" ht="15.6">
      <c r="A839" s="85">
        <f>'Balance N-1'!I842</f>
        <v>0</v>
      </c>
      <c r="B839" s="75">
        <f>'Balance N-1'!J842</f>
        <v>0</v>
      </c>
      <c r="C839" s="78">
        <f>'Balance N-1'!K842</f>
        <v>0</v>
      </c>
      <c r="D839" s="78">
        <f>'Balance N-1'!L842</f>
        <v>0</v>
      </c>
      <c r="E839" s="78">
        <f>'Balance N-1'!M842</f>
        <v>0</v>
      </c>
      <c r="F839" s="78">
        <f>'Balance N-1'!N842</f>
        <v>0</v>
      </c>
      <c r="G839" s="78">
        <f>'Balance N-1'!O842</f>
        <v>0</v>
      </c>
      <c r="H839" s="78">
        <f>'Balance N-1'!P842</f>
        <v>0</v>
      </c>
      <c r="I839" s="79">
        <f t="shared" si="13"/>
        <v>0</v>
      </c>
    </row>
    <row r="840" spans="1:9" ht="15.6">
      <c r="A840" s="85">
        <f>'Balance N-1'!I843</f>
        <v>0</v>
      </c>
      <c r="B840" s="75">
        <f>'Balance N-1'!J843</f>
        <v>0</v>
      </c>
      <c r="C840" s="78">
        <f>'Balance N-1'!K843</f>
        <v>0</v>
      </c>
      <c r="D840" s="78">
        <f>'Balance N-1'!L843</f>
        <v>0</v>
      </c>
      <c r="E840" s="78">
        <f>'Balance N-1'!M843</f>
        <v>0</v>
      </c>
      <c r="F840" s="78">
        <f>'Balance N-1'!N843</f>
        <v>0</v>
      </c>
      <c r="G840" s="78">
        <f>'Balance N-1'!O843</f>
        <v>0</v>
      </c>
      <c r="H840" s="78">
        <f>'Balance N-1'!P843</f>
        <v>0</v>
      </c>
      <c r="I840" s="79">
        <f t="shared" si="13"/>
        <v>0</v>
      </c>
    </row>
    <row r="841" spans="1:9" ht="15.6">
      <c r="A841" s="85">
        <f>'Balance N-1'!I844</f>
        <v>0</v>
      </c>
      <c r="B841" s="75">
        <f>'Balance N-1'!J844</f>
        <v>0</v>
      </c>
      <c r="C841" s="78">
        <f>'Balance N-1'!K844</f>
        <v>0</v>
      </c>
      <c r="D841" s="78">
        <f>'Balance N-1'!L844</f>
        <v>0</v>
      </c>
      <c r="E841" s="78">
        <f>'Balance N-1'!M844</f>
        <v>0</v>
      </c>
      <c r="F841" s="78">
        <f>'Balance N-1'!N844</f>
        <v>0</v>
      </c>
      <c r="G841" s="78">
        <f>'Balance N-1'!O844</f>
        <v>0</v>
      </c>
      <c r="H841" s="78">
        <f>'Balance N-1'!P844</f>
        <v>0</v>
      </c>
      <c r="I841" s="79">
        <f t="shared" si="13"/>
        <v>0</v>
      </c>
    </row>
    <row r="842" spans="1:9" ht="15.6">
      <c r="A842" s="85">
        <f>'Balance N-1'!I845</f>
        <v>0</v>
      </c>
      <c r="B842" s="75">
        <f>'Balance N-1'!J845</f>
        <v>0</v>
      </c>
      <c r="C842" s="78">
        <f>'Balance N-1'!K845</f>
        <v>0</v>
      </c>
      <c r="D842" s="78">
        <f>'Balance N-1'!L845</f>
        <v>0</v>
      </c>
      <c r="E842" s="78">
        <f>'Balance N-1'!M845</f>
        <v>0</v>
      </c>
      <c r="F842" s="78">
        <f>'Balance N-1'!N845</f>
        <v>0</v>
      </c>
      <c r="G842" s="78">
        <f>'Balance N-1'!O845</f>
        <v>0</v>
      </c>
      <c r="H842" s="78">
        <f>'Balance N-1'!P845</f>
        <v>0</v>
      </c>
      <c r="I842" s="79">
        <f t="shared" si="13"/>
        <v>0</v>
      </c>
    </row>
    <row r="843" spans="1:9" ht="15.6">
      <c r="A843" s="85">
        <f>'Balance N-1'!I846</f>
        <v>0</v>
      </c>
      <c r="B843" s="75">
        <f>'Balance N-1'!J846</f>
        <v>0</v>
      </c>
      <c r="C843" s="78">
        <f>'Balance N-1'!K846</f>
        <v>0</v>
      </c>
      <c r="D843" s="78">
        <f>'Balance N-1'!L846</f>
        <v>0</v>
      </c>
      <c r="E843" s="78">
        <f>'Balance N-1'!M846</f>
        <v>0</v>
      </c>
      <c r="F843" s="78">
        <f>'Balance N-1'!N846</f>
        <v>0</v>
      </c>
      <c r="G843" s="78">
        <f>'Balance N-1'!O846</f>
        <v>0</v>
      </c>
      <c r="H843" s="78">
        <f>'Balance N-1'!P846</f>
        <v>0</v>
      </c>
      <c r="I843" s="79">
        <f t="shared" si="13"/>
        <v>0</v>
      </c>
    </row>
    <row r="844" spans="1:9" ht="15.6">
      <c r="A844" s="85">
        <f>'Balance N-1'!I847</f>
        <v>0</v>
      </c>
      <c r="B844" s="75">
        <f>'Balance N-1'!J847</f>
        <v>0</v>
      </c>
      <c r="C844" s="78">
        <f>'Balance N-1'!K847</f>
        <v>0</v>
      </c>
      <c r="D844" s="78">
        <f>'Balance N-1'!L847</f>
        <v>0</v>
      </c>
      <c r="E844" s="78">
        <f>'Balance N-1'!M847</f>
        <v>0</v>
      </c>
      <c r="F844" s="78">
        <f>'Balance N-1'!N847</f>
        <v>0</v>
      </c>
      <c r="G844" s="78">
        <f>'Balance N-1'!O847</f>
        <v>0</v>
      </c>
      <c r="H844" s="78">
        <f>'Balance N-1'!P847</f>
        <v>0</v>
      </c>
      <c r="I844" s="79">
        <f t="shared" si="13"/>
        <v>0</v>
      </c>
    </row>
    <row r="845" spans="1:9" ht="15.6">
      <c r="A845" s="85">
        <f>'Balance N-1'!I848</f>
        <v>0</v>
      </c>
      <c r="B845" s="75">
        <f>'Balance N-1'!J848</f>
        <v>0</v>
      </c>
      <c r="C845" s="78">
        <f>'Balance N-1'!K848</f>
        <v>0</v>
      </c>
      <c r="D845" s="78">
        <f>'Balance N-1'!L848</f>
        <v>0</v>
      </c>
      <c r="E845" s="78">
        <f>'Balance N-1'!M848</f>
        <v>0</v>
      </c>
      <c r="F845" s="78">
        <f>'Balance N-1'!N848</f>
        <v>0</v>
      </c>
      <c r="G845" s="78">
        <f>'Balance N-1'!O848</f>
        <v>0</v>
      </c>
      <c r="H845" s="78">
        <f>'Balance N-1'!P848</f>
        <v>0</v>
      </c>
      <c r="I845" s="79">
        <f t="shared" si="13"/>
        <v>0</v>
      </c>
    </row>
    <row r="846" spans="1:9" ht="15.6">
      <c r="A846" s="85">
        <f>'Balance N-1'!I849</f>
        <v>0</v>
      </c>
      <c r="B846" s="75">
        <f>'Balance N-1'!J849</f>
        <v>0</v>
      </c>
      <c r="C846" s="78">
        <f>'Balance N-1'!K849</f>
        <v>0</v>
      </c>
      <c r="D846" s="78">
        <f>'Balance N-1'!L849</f>
        <v>0</v>
      </c>
      <c r="E846" s="78">
        <f>'Balance N-1'!M849</f>
        <v>0</v>
      </c>
      <c r="F846" s="78">
        <f>'Balance N-1'!N849</f>
        <v>0</v>
      </c>
      <c r="G846" s="78">
        <f>'Balance N-1'!O849</f>
        <v>0</v>
      </c>
      <c r="H846" s="78">
        <f>'Balance N-1'!P849</f>
        <v>0</v>
      </c>
      <c r="I846" s="79">
        <f t="shared" si="13"/>
        <v>0</v>
      </c>
    </row>
    <row r="847" spans="1:9" ht="15.6">
      <c r="A847" s="85">
        <f>'Balance N-1'!I850</f>
        <v>0</v>
      </c>
      <c r="B847" s="75">
        <f>'Balance N-1'!J850</f>
        <v>0</v>
      </c>
      <c r="C847" s="78">
        <f>'Balance N-1'!K850</f>
        <v>0</v>
      </c>
      <c r="D847" s="78">
        <f>'Balance N-1'!L850</f>
        <v>0</v>
      </c>
      <c r="E847" s="78">
        <f>'Balance N-1'!M850</f>
        <v>0</v>
      </c>
      <c r="F847" s="78">
        <f>'Balance N-1'!N850</f>
        <v>0</v>
      </c>
      <c r="G847" s="78">
        <f>'Balance N-1'!O850</f>
        <v>0</v>
      </c>
      <c r="H847" s="78">
        <f>'Balance N-1'!P850</f>
        <v>0</v>
      </c>
      <c r="I847" s="79">
        <f t="shared" si="13"/>
        <v>0</v>
      </c>
    </row>
    <row r="848" spans="1:9" ht="15.6">
      <c r="A848" s="85">
        <f>'Balance N-1'!I851</f>
        <v>0</v>
      </c>
      <c r="B848" s="75">
        <f>'Balance N-1'!J851</f>
        <v>0</v>
      </c>
      <c r="C848" s="78">
        <f>'Balance N-1'!K851</f>
        <v>0</v>
      </c>
      <c r="D848" s="78">
        <f>'Balance N-1'!L851</f>
        <v>0</v>
      </c>
      <c r="E848" s="78">
        <f>'Balance N-1'!M851</f>
        <v>0</v>
      </c>
      <c r="F848" s="78">
        <f>'Balance N-1'!N851</f>
        <v>0</v>
      </c>
      <c r="G848" s="78">
        <f>'Balance N-1'!O851</f>
        <v>0</v>
      </c>
      <c r="H848" s="78">
        <f>'Balance N-1'!P851</f>
        <v>0</v>
      </c>
      <c r="I848" s="79">
        <f t="shared" si="13"/>
        <v>0</v>
      </c>
    </row>
    <row r="849" spans="1:9" ht="15.6">
      <c r="A849" s="85">
        <f>'Balance N-1'!I852</f>
        <v>0</v>
      </c>
      <c r="B849" s="75">
        <f>'Balance N-1'!J852</f>
        <v>0</v>
      </c>
      <c r="C849" s="78">
        <f>'Balance N-1'!K852</f>
        <v>0</v>
      </c>
      <c r="D849" s="78">
        <f>'Balance N-1'!L852</f>
        <v>0</v>
      </c>
      <c r="E849" s="78">
        <f>'Balance N-1'!M852</f>
        <v>0</v>
      </c>
      <c r="F849" s="78">
        <f>'Balance N-1'!N852</f>
        <v>0</v>
      </c>
      <c r="G849" s="78">
        <f>'Balance N-1'!O852</f>
        <v>0</v>
      </c>
      <c r="H849" s="78">
        <f>'Balance N-1'!P852</f>
        <v>0</v>
      </c>
      <c r="I849" s="79">
        <f t="shared" si="13"/>
        <v>0</v>
      </c>
    </row>
    <row r="850" spans="1:9" ht="15.6">
      <c r="A850" s="85">
        <f>'Balance N-1'!I853</f>
        <v>0</v>
      </c>
      <c r="B850" s="75">
        <f>'Balance N-1'!J853</f>
        <v>0</v>
      </c>
      <c r="C850" s="78">
        <f>'Balance N-1'!K853</f>
        <v>0</v>
      </c>
      <c r="D850" s="78">
        <f>'Balance N-1'!L853</f>
        <v>0</v>
      </c>
      <c r="E850" s="78">
        <f>'Balance N-1'!M853</f>
        <v>0</v>
      </c>
      <c r="F850" s="78">
        <f>'Balance N-1'!N853</f>
        <v>0</v>
      </c>
      <c r="G850" s="78">
        <f>'Balance N-1'!O853</f>
        <v>0</v>
      </c>
      <c r="H850" s="78">
        <f>'Balance N-1'!P853</f>
        <v>0</v>
      </c>
      <c r="I850" s="79">
        <f t="shared" si="13"/>
        <v>0</v>
      </c>
    </row>
    <row r="851" spans="1:9" ht="15.6">
      <c r="A851" s="85">
        <f>'Balance N-1'!I854</f>
        <v>0</v>
      </c>
      <c r="B851" s="75">
        <f>'Balance N-1'!J854</f>
        <v>0</v>
      </c>
      <c r="C851" s="78">
        <f>'Balance N-1'!K854</f>
        <v>0</v>
      </c>
      <c r="D851" s="78">
        <f>'Balance N-1'!L854</f>
        <v>0</v>
      </c>
      <c r="E851" s="78">
        <f>'Balance N-1'!M854</f>
        <v>0</v>
      </c>
      <c r="F851" s="78">
        <f>'Balance N-1'!N854</f>
        <v>0</v>
      </c>
      <c r="G851" s="78">
        <f>'Balance N-1'!O854</f>
        <v>0</v>
      </c>
      <c r="H851" s="78">
        <f>'Balance N-1'!P854</f>
        <v>0</v>
      </c>
      <c r="I851" s="79">
        <f t="shared" si="13"/>
        <v>0</v>
      </c>
    </row>
    <row r="852" spans="1:9" ht="15.6">
      <c r="A852" s="85">
        <f>'Balance N-1'!I855</f>
        <v>0</v>
      </c>
      <c r="B852" s="75">
        <f>'Balance N-1'!J855</f>
        <v>0</v>
      </c>
      <c r="C852" s="78">
        <f>'Balance N-1'!K855</f>
        <v>0</v>
      </c>
      <c r="D852" s="78">
        <f>'Balance N-1'!L855</f>
        <v>0</v>
      </c>
      <c r="E852" s="78">
        <f>'Balance N-1'!M855</f>
        <v>0</v>
      </c>
      <c r="F852" s="78">
        <f>'Balance N-1'!N855</f>
        <v>0</v>
      </c>
      <c r="G852" s="78">
        <f>'Balance N-1'!O855</f>
        <v>0</v>
      </c>
      <c r="H852" s="78">
        <f>'Balance N-1'!P855</f>
        <v>0</v>
      </c>
      <c r="I852" s="79">
        <f t="shared" si="13"/>
        <v>0</v>
      </c>
    </row>
    <row r="853" spans="1:9" ht="15.6">
      <c r="A853" s="85">
        <f>'Balance N-1'!I856</f>
        <v>0</v>
      </c>
      <c r="B853" s="75">
        <f>'Balance N-1'!J856</f>
        <v>0</v>
      </c>
      <c r="C853" s="78">
        <f>'Balance N-1'!K856</f>
        <v>0</v>
      </c>
      <c r="D853" s="78">
        <f>'Balance N-1'!L856</f>
        <v>0</v>
      </c>
      <c r="E853" s="78">
        <f>'Balance N-1'!M856</f>
        <v>0</v>
      </c>
      <c r="F853" s="78">
        <f>'Balance N-1'!N856</f>
        <v>0</v>
      </c>
      <c r="G853" s="78">
        <f>'Balance N-1'!O856</f>
        <v>0</v>
      </c>
      <c r="H853" s="78">
        <f>'Balance N-1'!P856</f>
        <v>0</v>
      </c>
      <c r="I853" s="79">
        <f t="shared" si="13"/>
        <v>0</v>
      </c>
    </row>
    <row r="854" spans="1:9" ht="15.6">
      <c r="A854" s="85">
        <f>'Balance N-1'!I857</f>
        <v>0</v>
      </c>
      <c r="B854" s="75">
        <f>'Balance N-1'!J857</f>
        <v>0</v>
      </c>
      <c r="C854" s="78">
        <f>'Balance N-1'!K857</f>
        <v>0</v>
      </c>
      <c r="D854" s="78">
        <f>'Balance N-1'!L857</f>
        <v>0</v>
      </c>
      <c r="E854" s="78">
        <f>'Balance N-1'!M857</f>
        <v>0</v>
      </c>
      <c r="F854" s="78">
        <f>'Balance N-1'!N857</f>
        <v>0</v>
      </c>
      <c r="G854" s="78">
        <f>'Balance N-1'!O857</f>
        <v>0</v>
      </c>
      <c r="H854" s="78">
        <f>'Balance N-1'!P857</f>
        <v>0</v>
      </c>
      <c r="I854" s="79">
        <f t="shared" si="13"/>
        <v>0</v>
      </c>
    </row>
    <row r="855" spans="1:9" ht="15.6">
      <c r="A855" s="85">
        <f>'Balance N-1'!I858</f>
        <v>0</v>
      </c>
      <c r="B855" s="75">
        <f>'Balance N-1'!J858</f>
        <v>0</v>
      </c>
      <c r="C855" s="78">
        <f>'Balance N-1'!K858</f>
        <v>0</v>
      </c>
      <c r="D855" s="78">
        <f>'Balance N-1'!L858</f>
        <v>0</v>
      </c>
      <c r="E855" s="78">
        <f>'Balance N-1'!M858</f>
        <v>0</v>
      </c>
      <c r="F855" s="78">
        <f>'Balance N-1'!N858</f>
        <v>0</v>
      </c>
      <c r="G855" s="78">
        <f>'Balance N-1'!O858</f>
        <v>0</v>
      </c>
      <c r="H855" s="78">
        <f>'Balance N-1'!P858</f>
        <v>0</v>
      </c>
      <c r="I855" s="79">
        <f t="shared" si="13"/>
        <v>0</v>
      </c>
    </row>
    <row r="856" spans="1:9" ht="15.6">
      <c r="A856" s="85">
        <f>'Balance N-1'!I859</f>
        <v>0</v>
      </c>
      <c r="B856" s="75">
        <f>'Balance N-1'!J859</f>
        <v>0</v>
      </c>
      <c r="C856" s="78">
        <f>'Balance N-1'!K859</f>
        <v>0</v>
      </c>
      <c r="D856" s="78">
        <f>'Balance N-1'!L859</f>
        <v>0</v>
      </c>
      <c r="E856" s="78">
        <f>'Balance N-1'!M859</f>
        <v>0</v>
      </c>
      <c r="F856" s="78">
        <f>'Balance N-1'!N859</f>
        <v>0</v>
      </c>
      <c r="G856" s="78">
        <f>'Balance N-1'!O859</f>
        <v>0</v>
      </c>
      <c r="H856" s="78">
        <f>'Balance N-1'!P859</f>
        <v>0</v>
      </c>
      <c r="I856" s="79">
        <f t="shared" si="13"/>
        <v>0</v>
      </c>
    </row>
    <row r="857" spans="1:9" ht="15.6">
      <c r="A857" s="85">
        <f>'Balance N-1'!I860</f>
        <v>0</v>
      </c>
      <c r="B857" s="75">
        <f>'Balance N-1'!J860</f>
        <v>0</v>
      </c>
      <c r="C857" s="78">
        <f>'Balance N-1'!K860</f>
        <v>0</v>
      </c>
      <c r="D857" s="78">
        <f>'Balance N-1'!L860</f>
        <v>0</v>
      </c>
      <c r="E857" s="78">
        <f>'Balance N-1'!M860</f>
        <v>0</v>
      </c>
      <c r="F857" s="78">
        <f>'Balance N-1'!N860</f>
        <v>0</v>
      </c>
      <c r="G857" s="78">
        <f>'Balance N-1'!O860</f>
        <v>0</v>
      </c>
      <c r="H857" s="78">
        <f>'Balance N-1'!P860</f>
        <v>0</v>
      </c>
      <c r="I857" s="79">
        <f t="shared" si="13"/>
        <v>0</v>
      </c>
    </row>
    <row r="858" spans="1:9" ht="15.6">
      <c r="A858" s="85">
        <f>'Balance N-1'!I861</f>
        <v>0</v>
      </c>
      <c r="B858" s="75">
        <f>'Balance N-1'!J861</f>
        <v>0</v>
      </c>
      <c r="C858" s="78">
        <f>'Balance N-1'!K861</f>
        <v>0</v>
      </c>
      <c r="D858" s="78">
        <f>'Balance N-1'!L861</f>
        <v>0</v>
      </c>
      <c r="E858" s="78">
        <f>'Balance N-1'!M861</f>
        <v>0</v>
      </c>
      <c r="F858" s="78">
        <f>'Balance N-1'!N861</f>
        <v>0</v>
      </c>
      <c r="G858" s="78">
        <f>'Balance N-1'!O861</f>
        <v>0</v>
      </c>
      <c r="H858" s="78">
        <f>'Balance N-1'!P861</f>
        <v>0</v>
      </c>
      <c r="I858" s="79">
        <f t="shared" si="13"/>
        <v>0</v>
      </c>
    </row>
    <row r="859" spans="1:9" ht="15.6">
      <c r="A859" s="85">
        <f>'Balance N-1'!I862</f>
        <v>0</v>
      </c>
      <c r="B859" s="75">
        <f>'Balance N-1'!J862</f>
        <v>0</v>
      </c>
      <c r="C859" s="78">
        <f>'Balance N-1'!K862</f>
        <v>0</v>
      </c>
      <c r="D859" s="78">
        <f>'Balance N-1'!L862</f>
        <v>0</v>
      </c>
      <c r="E859" s="78">
        <f>'Balance N-1'!M862</f>
        <v>0</v>
      </c>
      <c r="F859" s="78">
        <f>'Balance N-1'!N862</f>
        <v>0</v>
      </c>
      <c r="G859" s="78">
        <f>'Balance N-1'!O862</f>
        <v>0</v>
      </c>
      <c r="H859" s="78">
        <f>'Balance N-1'!P862</f>
        <v>0</v>
      </c>
      <c r="I859" s="79">
        <f t="shared" si="13"/>
        <v>0</v>
      </c>
    </row>
    <row r="860" spans="1:9" ht="15.6">
      <c r="A860" s="85">
        <f>'Balance N-1'!I863</f>
        <v>0</v>
      </c>
      <c r="B860" s="75">
        <f>'Balance N-1'!J863</f>
        <v>0</v>
      </c>
      <c r="C860" s="78">
        <f>'Balance N-1'!K863</f>
        <v>0</v>
      </c>
      <c r="D860" s="78">
        <f>'Balance N-1'!L863</f>
        <v>0</v>
      </c>
      <c r="E860" s="78">
        <f>'Balance N-1'!M863</f>
        <v>0</v>
      </c>
      <c r="F860" s="78">
        <f>'Balance N-1'!N863</f>
        <v>0</v>
      </c>
      <c r="G860" s="78">
        <f>'Balance N-1'!O863</f>
        <v>0</v>
      </c>
      <c r="H860" s="78">
        <f>'Balance N-1'!P863</f>
        <v>0</v>
      </c>
      <c r="I860" s="79">
        <f t="shared" si="13"/>
        <v>0</v>
      </c>
    </row>
    <row r="861" spans="1:9" ht="15.6">
      <c r="A861" s="85">
        <f>'Balance N-1'!I864</f>
        <v>0</v>
      </c>
      <c r="B861" s="75">
        <f>'Balance N-1'!J864</f>
        <v>0</v>
      </c>
      <c r="C861" s="78">
        <f>'Balance N-1'!K864</f>
        <v>0</v>
      </c>
      <c r="D861" s="78">
        <f>'Balance N-1'!L864</f>
        <v>0</v>
      </c>
      <c r="E861" s="78">
        <f>'Balance N-1'!M864</f>
        <v>0</v>
      </c>
      <c r="F861" s="78">
        <f>'Balance N-1'!N864</f>
        <v>0</v>
      </c>
      <c r="G861" s="78">
        <f>'Balance N-1'!O864</f>
        <v>0</v>
      </c>
      <c r="H861" s="78">
        <f>'Balance N-1'!P864</f>
        <v>0</v>
      </c>
      <c r="I861" s="79">
        <f t="shared" si="13"/>
        <v>0</v>
      </c>
    </row>
    <row r="862" spans="1:9" ht="15.6">
      <c r="A862" s="85">
        <f>'Balance N-1'!I865</f>
        <v>0</v>
      </c>
      <c r="B862" s="75">
        <f>'Balance N-1'!J865</f>
        <v>0</v>
      </c>
      <c r="C862" s="78">
        <f>'Balance N-1'!K865</f>
        <v>0</v>
      </c>
      <c r="D862" s="78">
        <f>'Balance N-1'!L865</f>
        <v>0</v>
      </c>
      <c r="E862" s="78">
        <f>'Balance N-1'!M865</f>
        <v>0</v>
      </c>
      <c r="F862" s="78">
        <f>'Balance N-1'!N865</f>
        <v>0</v>
      </c>
      <c r="G862" s="78">
        <f>'Balance N-1'!O865</f>
        <v>0</v>
      </c>
      <c r="H862" s="78">
        <f>'Balance N-1'!P865</f>
        <v>0</v>
      </c>
      <c r="I862" s="79">
        <f t="shared" si="13"/>
        <v>0</v>
      </c>
    </row>
    <row r="863" spans="1:9" ht="15.6">
      <c r="A863" s="85">
        <f>'Balance N-1'!I866</f>
        <v>0</v>
      </c>
      <c r="B863" s="75">
        <f>'Balance N-1'!J866</f>
        <v>0</v>
      </c>
      <c r="C863" s="78">
        <f>'Balance N-1'!K866</f>
        <v>0</v>
      </c>
      <c r="D863" s="78">
        <f>'Balance N-1'!L866</f>
        <v>0</v>
      </c>
      <c r="E863" s="78">
        <f>'Balance N-1'!M866</f>
        <v>0</v>
      </c>
      <c r="F863" s="78">
        <f>'Balance N-1'!N866</f>
        <v>0</v>
      </c>
      <c r="G863" s="78">
        <f>'Balance N-1'!O866</f>
        <v>0</v>
      </c>
      <c r="H863" s="78">
        <f>'Balance N-1'!P866</f>
        <v>0</v>
      </c>
      <c r="I863" s="79">
        <f t="shared" si="13"/>
        <v>0</v>
      </c>
    </row>
    <row r="864" spans="1:9" ht="15.6">
      <c r="A864" s="85">
        <f>'Balance N-1'!I867</f>
        <v>0</v>
      </c>
      <c r="B864" s="75">
        <f>'Balance N-1'!J867</f>
        <v>0</v>
      </c>
      <c r="C864" s="78">
        <f>'Balance N-1'!K867</f>
        <v>0</v>
      </c>
      <c r="D864" s="78">
        <f>'Balance N-1'!L867</f>
        <v>0</v>
      </c>
      <c r="E864" s="78">
        <f>'Balance N-1'!M867</f>
        <v>0</v>
      </c>
      <c r="F864" s="78">
        <f>'Balance N-1'!N867</f>
        <v>0</v>
      </c>
      <c r="G864" s="78">
        <f>'Balance N-1'!O867</f>
        <v>0</v>
      </c>
      <c r="H864" s="78">
        <f>'Balance N-1'!P867</f>
        <v>0</v>
      </c>
      <c r="I864" s="79">
        <f t="shared" si="13"/>
        <v>0</v>
      </c>
    </row>
    <row r="865" spans="1:9" ht="15.6">
      <c r="A865" s="85">
        <f>'Balance N-1'!I868</f>
        <v>0</v>
      </c>
      <c r="B865" s="75">
        <f>'Balance N-1'!J868</f>
        <v>0</v>
      </c>
      <c r="C865" s="78">
        <f>'Balance N-1'!K868</f>
        <v>0</v>
      </c>
      <c r="D865" s="78">
        <f>'Balance N-1'!L868</f>
        <v>0</v>
      </c>
      <c r="E865" s="78">
        <f>'Balance N-1'!M868</f>
        <v>0</v>
      </c>
      <c r="F865" s="78">
        <f>'Balance N-1'!N868</f>
        <v>0</v>
      </c>
      <c r="G865" s="78">
        <f>'Balance N-1'!O868</f>
        <v>0</v>
      </c>
      <c r="H865" s="78">
        <f>'Balance N-1'!P868</f>
        <v>0</v>
      </c>
      <c r="I865" s="79">
        <f t="shared" si="13"/>
        <v>0</v>
      </c>
    </row>
    <row r="866" spans="1:9" ht="15.6">
      <c r="A866" s="85">
        <f>'Balance N-1'!I869</f>
        <v>0</v>
      </c>
      <c r="B866" s="75">
        <f>'Balance N-1'!J869</f>
        <v>0</v>
      </c>
      <c r="C866" s="78">
        <f>'Balance N-1'!K869</f>
        <v>0</v>
      </c>
      <c r="D866" s="78">
        <f>'Balance N-1'!L869</f>
        <v>0</v>
      </c>
      <c r="E866" s="78">
        <f>'Balance N-1'!M869</f>
        <v>0</v>
      </c>
      <c r="F866" s="78">
        <f>'Balance N-1'!N869</f>
        <v>0</v>
      </c>
      <c r="G866" s="78">
        <f>'Balance N-1'!O869</f>
        <v>0</v>
      </c>
      <c r="H866" s="78">
        <f>'Balance N-1'!P869</f>
        <v>0</v>
      </c>
      <c r="I866" s="79">
        <f t="shared" si="13"/>
        <v>0</v>
      </c>
    </row>
    <row r="867" spans="1:9" ht="15.6">
      <c r="A867" s="85">
        <f>'Balance N-1'!I870</f>
        <v>0</v>
      </c>
      <c r="B867" s="75">
        <f>'Balance N-1'!J870</f>
        <v>0</v>
      </c>
      <c r="C867" s="78">
        <f>'Balance N-1'!K870</f>
        <v>0</v>
      </c>
      <c r="D867" s="78">
        <f>'Balance N-1'!L870</f>
        <v>0</v>
      </c>
      <c r="E867" s="78">
        <f>'Balance N-1'!M870</f>
        <v>0</v>
      </c>
      <c r="F867" s="78">
        <f>'Balance N-1'!N870</f>
        <v>0</v>
      </c>
      <c r="G867" s="78">
        <f>'Balance N-1'!O870</f>
        <v>0</v>
      </c>
      <c r="H867" s="78">
        <f>'Balance N-1'!P870</f>
        <v>0</v>
      </c>
      <c r="I867" s="79">
        <f t="shared" si="13"/>
        <v>0</v>
      </c>
    </row>
    <row r="868" spans="1:9" ht="15.6">
      <c r="A868" s="85">
        <f>'Balance N-1'!I871</f>
        <v>0</v>
      </c>
      <c r="B868" s="75">
        <f>'Balance N-1'!J871</f>
        <v>0</v>
      </c>
      <c r="C868" s="78">
        <f>'Balance N-1'!K871</f>
        <v>0</v>
      </c>
      <c r="D868" s="78">
        <f>'Balance N-1'!L871</f>
        <v>0</v>
      </c>
      <c r="E868" s="78">
        <f>'Balance N-1'!M871</f>
        <v>0</v>
      </c>
      <c r="F868" s="78">
        <f>'Balance N-1'!N871</f>
        <v>0</v>
      </c>
      <c r="G868" s="78">
        <f>'Balance N-1'!O871</f>
        <v>0</v>
      </c>
      <c r="H868" s="78">
        <f>'Balance N-1'!P871</f>
        <v>0</v>
      </c>
      <c r="I868" s="79">
        <f t="shared" si="13"/>
        <v>0</v>
      </c>
    </row>
    <row r="869" spans="1:9" ht="15.6">
      <c r="A869" s="85">
        <f>'Balance N-1'!I872</f>
        <v>0</v>
      </c>
      <c r="B869" s="75">
        <f>'Balance N-1'!J872</f>
        <v>0</v>
      </c>
      <c r="C869" s="78">
        <f>'Balance N-1'!K872</f>
        <v>0</v>
      </c>
      <c r="D869" s="78">
        <f>'Balance N-1'!L872</f>
        <v>0</v>
      </c>
      <c r="E869" s="78">
        <f>'Balance N-1'!M872</f>
        <v>0</v>
      </c>
      <c r="F869" s="78">
        <f>'Balance N-1'!N872</f>
        <v>0</v>
      </c>
      <c r="G869" s="78">
        <f>'Balance N-1'!O872</f>
        <v>0</v>
      </c>
      <c r="H869" s="78">
        <f>'Balance N-1'!P872</f>
        <v>0</v>
      </c>
      <c r="I869" s="79">
        <f t="shared" si="13"/>
        <v>0</v>
      </c>
    </row>
    <row r="870" spans="1:9" ht="15.6">
      <c r="A870" s="85">
        <f>'Balance N-1'!I873</f>
        <v>0</v>
      </c>
      <c r="B870" s="75">
        <f>'Balance N-1'!J873</f>
        <v>0</v>
      </c>
      <c r="C870" s="78">
        <f>'Balance N-1'!K873</f>
        <v>0</v>
      </c>
      <c r="D870" s="78">
        <f>'Balance N-1'!L873</f>
        <v>0</v>
      </c>
      <c r="E870" s="78">
        <f>'Balance N-1'!M873</f>
        <v>0</v>
      </c>
      <c r="F870" s="78">
        <f>'Balance N-1'!N873</f>
        <v>0</v>
      </c>
      <c r="G870" s="78">
        <f>'Balance N-1'!O873</f>
        <v>0</v>
      </c>
      <c r="H870" s="78">
        <f>'Balance N-1'!P873</f>
        <v>0</v>
      </c>
      <c r="I870" s="79">
        <f t="shared" si="13"/>
        <v>0</v>
      </c>
    </row>
    <row r="871" spans="1:9" ht="15.6">
      <c r="A871" s="85">
        <f>'Balance N-1'!I874</f>
        <v>0</v>
      </c>
      <c r="B871" s="75">
        <f>'Balance N-1'!J874</f>
        <v>0</v>
      </c>
      <c r="C871" s="78">
        <f>'Balance N-1'!K874</f>
        <v>0</v>
      </c>
      <c r="D871" s="78">
        <f>'Balance N-1'!L874</f>
        <v>0</v>
      </c>
      <c r="E871" s="78">
        <f>'Balance N-1'!M874</f>
        <v>0</v>
      </c>
      <c r="F871" s="78">
        <f>'Balance N-1'!N874</f>
        <v>0</v>
      </c>
      <c r="G871" s="78">
        <f>'Balance N-1'!O874</f>
        <v>0</v>
      </c>
      <c r="H871" s="78">
        <f>'Balance N-1'!P874</f>
        <v>0</v>
      </c>
      <c r="I871" s="79">
        <f t="shared" si="13"/>
        <v>0</v>
      </c>
    </row>
    <row r="872" spans="1:9" ht="15.6">
      <c r="A872" s="85">
        <f>'Balance N-1'!I875</f>
        <v>0</v>
      </c>
      <c r="B872" s="75">
        <f>'Balance N-1'!J875</f>
        <v>0</v>
      </c>
      <c r="C872" s="78">
        <f>'Balance N-1'!K875</f>
        <v>0</v>
      </c>
      <c r="D872" s="78">
        <f>'Balance N-1'!L875</f>
        <v>0</v>
      </c>
      <c r="E872" s="78">
        <f>'Balance N-1'!M875</f>
        <v>0</v>
      </c>
      <c r="F872" s="78">
        <f>'Balance N-1'!N875</f>
        <v>0</v>
      </c>
      <c r="G872" s="78">
        <f>'Balance N-1'!O875</f>
        <v>0</v>
      </c>
      <c r="H872" s="78">
        <f>'Balance N-1'!P875</f>
        <v>0</v>
      </c>
      <c r="I872" s="79">
        <f t="shared" si="13"/>
        <v>0</v>
      </c>
    </row>
    <row r="873" spans="1:9" ht="15.6">
      <c r="A873" s="85">
        <f>'Balance N-1'!I876</f>
        <v>0</v>
      </c>
      <c r="B873" s="75">
        <f>'Balance N-1'!J876</f>
        <v>0</v>
      </c>
      <c r="C873" s="78">
        <f>'Balance N-1'!K876</f>
        <v>0</v>
      </c>
      <c r="D873" s="78">
        <f>'Balance N-1'!L876</f>
        <v>0</v>
      </c>
      <c r="E873" s="78">
        <f>'Balance N-1'!M876</f>
        <v>0</v>
      </c>
      <c r="F873" s="78">
        <f>'Balance N-1'!N876</f>
        <v>0</v>
      </c>
      <c r="G873" s="78">
        <f>'Balance N-1'!O876</f>
        <v>0</v>
      </c>
      <c r="H873" s="78">
        <f>'Balance N-1'!P876</f>
        <v>0</v>
      </c>
      <c r="I873" s="79">
        <f t="shared" si="13"/>
        <v>0</v>
      </c>
    </row>
    <row r="874" spans="1:9" ht="15.6">
      <c r="A874" s="85">
        <f>'Balance N-1'!I877</f>
        <v>0</v>
      </c>
      <c r="B874" s="75">
        <f>'Balance N-1'!J877</f>
        <v>0</v>
      </c>
      <c r="C874" s="78">
        <f>'Balance N-1'!K877</f>
        <v>0</v>
      </c>
      <c r="D874" s="78">
        <f>'Balance N-1'!L877</f>
        <v>0</v>
      </c>
      <c r="E874" s="78">
        <f>'Balance N-1'!M877</f>
        <v>0</v>
      </c>
      <c r="F874" s="78">
        <f>'Balance N-1'!N877</f>
        <v>0</v>
      </c>
      <c r="G874" s="78">
        <f>'Balance N-1'!O877</f>
        <v>0</v>
      </c>
      <c r="H874" s="78">
        <f>'Balance N-1'!P877</f>
        <v>0</v>
      </c>
      <c r="I874" s="79">
        <f t="shared" si="13"/>
        <v>0</v>
      </c>
    </row>
    <row r="875" spans="1:9" ht="15.6">
      <c r="A875" s="85">
        <f>'Balance N-1'!I878</f>
        <v>0</v>
      </c>
      <c r="B875" s="75">
        <f>'Balance N-1'!J878</f>
        <v>0</v>
      </c>
      <c r="C875" s="78">
        <f>'Balance N-1'!K878</f>
        <v>0</v>
      </c>
      <c r="D875" s="78">
        <f>'Balance N-1'!L878</f>
        <v>0</v>
      </c>
      <c r="E875" s="78">
        <f>'Balance N-1'!M878</f>
        <v>0</v>
      </c>
      <c r="F875" s="78">
        <f>'Balance N-1'!N878</f>
        <v>0</v>
      </c>
      <c r="G875" s="78">
        <f>'Balance N-1'!O878</f>
        <v>0</v>
      </c>
      <c r="H875" s="78">
        <f>'Balance N-1'!P878</f>
        <v>0</v>
      </c>
      <c r="I875" s="79">
        <f t="shared" si="13"/>
        <v>0</v>
      </c>
    </row>
    <row r="876" spans="1:9" ht="15.6">
      <c r="A876" s="85">
        <f>'Balance N-1'!I879</f>
        <v>0</v>
      </c>
      <c r="B876" s="75">
        <f>'Balance N-1'!J879</f>
        <v>0</v>
      </c>
      <c r="C876" s="78">
        <f>'Balance N-1'!K879</f>
        <v>0</v>
      </c>
      <c r="D876" s="78">
        <f>'Balance N-1'!L879</f>
        <v>0</v>
      </c>
      <c r="E876" s="78">
        <f>'Balance N-1'!M879</f>
        <v>0</v>
      </c>
      <c r="F876" s="78">
        <f>'Balance N-1'!N879</f>
        <v>0</v>
      </c>
      <c r="G876" s="78">
        <f>'Balance N-1'!O879</f>
        <v>0</v>
      </c>
      <c r="H876" s="78">
        <f>'Balance N-1'!P879</f>
        <v>0</v>
      </c>
      <c r="I876" s="79">
        <f t="shared" si="13"/>
        <v>0</v>
      </c>
    </row>
    <row r="877" spans="1:9" ht="15.6">
      <c r="A877" s="85">
        <f>'Balance N-1'!I880</f>
        <v>0</v>
      </c>
      <c r="B877" s="75">
        <f>'Balance N-1'!J880</f>
        <v>0</v>
      </c>
      <c r="C877" s="78">
        <f>'Balance N-1'!K880</f>
        <v>0</v>
      </c>
      <c r="D877" s="78">
        <f>'Balance N-1'!L880</f>
        <v>0</v>
      </c>
      <c r="E877" s="78">
        <f>'Balance N-1'!M880</f>
        <v>0</v>
      </c>
      <c r="F877" s="78">
        <f>'Balance N-1'!N880</f>
        <v>0</v>
      </c>
      <c r="G877" s="78">
        <f>'Balance N-1'!O880</f>
        <v>0</v>
      </c>
      <c r="H877" s="78">
        <f>'Balance N-1'!P880</f>
        <v>0</v>
      </c>
      <c r="I877" s="79">
        <f t="shared" si="13"/>
        <v>0</v>
      </c>
    </row>
    <row r="878" spans="1:9" ht="15.6">
      <c r="A878" s="85">
        <f>'Balance N-1'!I881</f>
        <v>0</v>
      </c>
      <c r="B878" s="75">
        <f>'Balance N-1'!J881</f>
        <v>0</v>
      </c>
      <c r="C878" s="78">
        <f>'Balance N-1'!K881</f>
        <v>0</v>
      </c>
      <c r="D878" s="78">
        <f>'Balance N-1'!L881</f>
        <v>0</v>
      </c>
      <c r="E878" s="78">
        <f>'Balance N-1'!M881</f>
        <v>0</v>
      </c>
      <c r="F878" s="78">
        <f>'Balance N-1'!N881</f>
        <v>0</v>
      </c>
      <c r="G878" s="78">
        <f>'Balance N-1'!O881</f>
        <v>0</v>
      </c>
      <c r="H878" s="78">
        <f>'Balance N-1'!P881</f>
        <v>0</v>
      </c>
      <c r="I878" s="79">
        <f t="shared" si="13"/>
        <v>0</v>
      </c>
    </row>
    <row r="879" spans="1:9" ht="15.6">
      <c r="A879" s="85">
        <f>'Balance N-1'!I882</f>
        <v>0</v>
      </c>
      <c r="B879" s="75">
        <f>'Balance N-1'!J882</f>
        <v>0</v>
      </c>
      <c r="C879" s="78">
        <f>'Balance N-1'!K882</f>
        <v>0</v>
      </c>
      <c r="D879" s="78">
        <f>'Balance N-1'!L882</f>
        <v>0</v>
      </c>
      <c r="E879" s="78">
        <f>'Balance N-1'!M882</f>
        <v>0</v>
      </c>
      <c r="F879" s="78">
        <f>'Balance N-1'!N882</f>
        <v>0</v>
      </c>
      <c r="G879" s="78">
        <f>'Balance N-1'!O882</f>
        <v>0</v>
      </c>
      <c r="H879" s="78">
        <f>'Balance N-1'!P882</f>
        <v>0</v>
      </c>
      <c r="I879" s="79">
        <f t="shared" si="13"/>
        <v>0</v>
      </c>
    </row>
    <row r="880" spans="1:9" ht="15.6">
      <c r="A880" s="85">
        <f>'Balance N-1'!I883</f>
        <v>0</v>
      </c>
      <c r="B880" s="75">
        <f>'Balance N-1'!J883</f>
        <v>0</v>
      </c>
      <c r="C880" s="78">
        <f>'Balance N-1'!K883</f>
        <v>0</v>
      </c>
      <c r="D880" s="78">
        <f>'Balance N-1'!L883</f>
        <v>0</v>
      </c>
      <c r="E880" s="78">
        <f>'Balance N-1'!M883</f>
        <v>0</v>
      </c>
      <c r="F880" s="78">
        <f>'Balance N-1'!N883</f>
        <v>0</v>
      </c>
      <c r="G880" s="78">
        <f>'Balance N-1'!O883</f>
        <v>0</v>
      </c>
      <c r="H880" s="78">
        <f>'Balance N-1'!P883</f>
        <v>0</v>
      </c>
      <c r="I880" s="79">
        <f t="shared" si="13"/>
        <v>0</v>
      </c>
    </row>
    <row r="881" spans="1:9" ht="15.6">
      <c r="A881" s="85">
        <f>'Balance N-1'!I884</f>
        <v>0</v>
      </c>
      <c r="B881" s="75">
        <f>'Balance N-1'!J884</f>
        <v>0</v>
      </c>
      <c r="C881" s="78">
        <f>'Balance N-1'!K884</f>
        <v>0</v>
      </c>
      <c r="D881" s="78">
        <f>'Balance N-1'!L884</f>
        <v>0</v>
      </c>
      <c r="E881" s="78">
        <f>'Balance N-1'!M884</f>
        <v>0</v>
      </c>
      <c r="F881" s="78">
        <f>'Balance N-1'!N884</f>
        <v>0</v>
      </c>
      <c r="G881" s="78">
        <f>'Balance N-1'!O884</f>
        <v>0</v>
      </c>
      <c r="H881" s="78">
        <f>'Balance N-1'!P884</f>
        <v>0</v>
      </c>
      <c r="I881" s="79">
        <f t="shared" si="13"/>
        <v>0</v>
      </c>
    </row>
    <row r="882" spans="1:9" ht="15.6">
      <c r="A882" s="85">
        <f>'Balance N-1'!I885</f>
        <v>0</v>
      </c>
      <c r="B882" s="75">
        <f>'Balance N-1'!J885</f>
        <v>0</v>
      </c>
      <c r="C882" s="78">
        <f>'Balance N-1'!K885</f>
        <v>0</v>
      </c>
      <c r="D882" s="78">
        <f>'Balance N-1'!L885</f>
        <v>0</v>
      </c>
      <c r="E882" s="78">
        <f>'Balance N-1'!M885</f>
        <v>0</v>
      </c>
      <c r="F882" s="78">
        <f>'Balance N-1'!N885</f>
        <v>0</v>
      </c>
      <c r="G882" s="78">
        <f>'Balance N-1'!O885</f>
        <v>0</v>
      </c>
      <c r="H882" s="78">
        <f>'Balance N-1'!P885</f>
        <v>0</v>
      </c>
      <c r="I882" s="79">
        <f t="shared" si="13"/>
        <v>0</v>
      </c>
    </row>
    <row r="883" spans="1:9" ht="15.6">
      <c r="A883" s="85">
        <f>'Balance N-1'!I886</f>
        <v>0</v>
      </c>
      <c r="B883" s="75">
        <f>'Balance N-1'!J886</f>
        <v>0</v>
      </c>
      <c r="C883" s="78">
        <f>'Balance N-1'!K886</f>
        <v>0</v>
      </c>
      <c r="D883" s="78">
        <f>'Balance N-1'!L886</f>
        <v>0</v>
      </c>
      <c r="E883" s="78">
        <f>'Balance N-1'!M886</f>
        <v>0</v>
      </c>
      <c r="F883" s="78">
        <f>'Balance N-1'!N886</f>
        <v>0</v>
      </c>
      <c r="G883" s="78">
        <f>'Balance N-1'!O886</f>
        <v>0</v>
      </c>
      <c r="H883" s="78">
        <f>'Balance N-1'!P886</f>
        <v>0</v>
      </c>
      <c r="I883" s="79">
        <f t="shared" si="13"/>
        <v>0</v>
      </c>
    </row>
    <row r="884" spans="1:9" ht="15.6">
      <c r="A884" s="85">
        <f>'Balance N-1'!I887</f>
        <v>0</v>
      </c>
      <c r="B884" s="75">
        <f>'Balance N-1'!J887</f>
        <v>0</v>
      </c>
      <c r="C884" s="78">
        <f>'Balance N-1'!K887</f>
        <v>0</v>
      </c>
      <c r="D884" s="78">
        <f>'Balance N-1'!L887</f>
        <v>0</v>
      </c>
      <c r="E884" s="78">
        <f>'Balance N-1'!M887</f>
        <v>0</v>
      </c>
      <c r="F884" s="78">
        <f>'Balance N-1'!N887</f>
        <v>0</v>
      </c>
      <c r="G884" s="78">
        <f>'Balance N-1'!O887</f>
        <v>0</v>
      </c>
      <c r="H884" s="78">
        <f>'Balance N-1'!P887</f>
        <v>0</v>
      </c>
      <c r="I884" s="79">
        <f t="shared" si="13"/>
        <v>0</v>
      </c>
    </row>
    <row r="885" spans="1:9" ht="15.6">
      <c r="A885" s="85">
        <f>'Balance N-1'!I888</f>
        <v>0</v>
      </c>
      <c r="B885" s="75">
        <f>'Balance N-1'!J888</f>
        <v>0</v>
      </c>
      <c r="C885" s="78">
        <f>'Balance N-1'!K888</f>
        <v>0</v>
      </c>
      <c r="D885" s="78">
        <f>'Balance N-1'!L888</f>
        <v>0</v>
      </c>
      <c r="E885" s="78">
        <f>'Balance N-1'!M888</f>
        <v>0</v>
      </c>
      <c r="F885" s="78">
        <f>'Balance N-1'!N888</f>
        <v>0</v>
      </c>
      <c r="G885" s="78">
        <f>'Balance N-1'!O888</f>
        <v>0</v>
      </c>
      <c r="H885" s="78">
        <f>'Balance N-1'!P888</f>
        <v>0</v>
      </c>
      <c r="I885" s="79">
        <f t="shared" si="13"/>
        <v>0</v>
      </c>
    </row>
    <row r="886" spans="1:9" ht="15.6">
      <c r="A886" s="85">
        <f>'Balance N-1'!I889</f>
        <v>0</v>
      </c>
      <c r="B886" s="75">
        <f>'Balance N-1'!J889</f>
        <v>0</v>
      </c>
      <c r="C886" s="78">
        <f>'Balance N-1'!K889</f>
        <v>0</v>
      </c>
      <c r="D886" s="78">
        <f>'Balance N-1'!L889</f>
        <v>0</v>
      </c>
      <c r="E886" s="78">
        <f>'Balance N-1'!M889</f>
        <v>0</v>
      </c>
      <c r="F886" s="78">
        <f>'Balance N-1'!N889</f>
        <v>0</v>
      </c>
      <c r="G886" s="78">
        <f>'Balance N-1'!O889</f>
        <v>0</v>
      </c>
      <c r="H886" s="78">
        <f>'Balance N-1'!P889</f>
        <v>0</v>
      </c>
      <c r="I886" s="79">
        <f t="shared" si="13"/>
        <v>0</v>
      </c>
    </row>
    <row r="887" spans="1:9" ht="15.6">
      <c r="A887" s="85">
        <f>'Balance N-1'!I890</f>
        <v>0</v>
      </c>
      <c r="B887" s="75">
        <f>'Balance N-1'!J890</f>
        <v>0</v>
      </c>
      <c r="C887" s="78">
        <f>'Balance N-1'!K890</f>
        <v>0</v>
      </c>
      <c r="D887" s="78">
        <f>'Balance N-1'!L890</f>
        <v>0</v>
      </c>
      <c r="E887" s="78">
        <f>'Balance N-1'!M890</f>
        <v>0</v>
      </c>
      <c r="F887" s="78">
        <f>'Balance N-1'!N890</f>
        <v>0</v>
      </c>
      <c r="G887" s="78">
        <f>'Balance N-1'!O890</f>
        <v>0</v>
      </c>
      <c r="H887" s="78">
        <f>'Balance N-1'!P890</f>
        <v>0</v>
      </c>
      <c r="I887" s="79">
        <f t="shared" si="13"/>
        <v>0</v>
      </c>
    </row>
    <row r="888" spans="1:9" ht="15.6">
      <c r="A888" s="85">
        <f>'Balance N-1'!I891</f>
        <v>0</v>
      </c>
      <c r="B888" s="75">
        <f>'Balance N-1'!J891</f>
        <v>0</v>
      </c>
      <c r="C888" s="78">
        <f>'Balance N-1'!K891</f>
        <v>0</v>
      </c>
      <c r="D888" s="78">
        <f>'Balance N-1'!L891</f>
        <v>0</v>
      </c>
      <c r="E888" s="78">
        <f>'Balance N-1'!M891</f>
        <v>0</v>
      </c>
      <c r="F888" s="78">
        <f>'Balance N-1'!N891</f>
        <v>0</v>
      </c>
      <c r="G888" s="78">
        <f>'Balance N-1'!O891</f>
        <v>0</v>
      </c>
      <c r="H888" s="78">
        <f>'Balance N-1'!P891</f>
        <v>0</v>
      </c>
      <c r="I888" s="79">
        <f t="shared" si="13"/>
        <v>0</v>
      </c>
    </row>
    <row r="889" spans="1:9" ht="15.6">
      <c r="A889" s="85">
        <f>'Balance N-1'!I892</f>
        <v>0</v>
      </c>
      <c r="B889" s="75">
        <f>'Balance N-1'!J892</f>
        <v>0</v>
      </c>
      <c r="C889" s="78">
        <f>'Balance N-1'!K892</f>
        <v>0</v>
      </c>
      <c r="D889" s="78">
        <f>'Balance N-1'!L892</f>
        <v>0</v>
      </c>
      <c r="E889" s="78">
        <f>'Balance N-1'!M892</f>
        <v>0</v>
      </c>
      <c r="F889" s="78">
        <f>'Balance N-1'!N892</f>
        <v>0</v>
      </c>
      <c r="G889" s="78">
        <f>'Balance N-1'!O892</f>
        <v>0</v>
      </c>
      <c r="H889" s="78">
        <f>'Balance N-1'!P892</f>
        <v>0</v>
      </c>
      <c r="I889" s="79">
        <f t="shared" si="13"/>
        <v>0</v>
      </c>
    </row>
    <row r="890" spans="1:9" ht="15.6">
      <c r="A890" s="85">
        <f>'Balance N-1'!I893</f>
        <v>0</v>
      </c>
      <c r="B890" s="75">
        <f>'Balance N-1'!J893</f>
        <v>0</v>
      </c>
      <c r="C890" s="78">
        <f>'Balance N-1'!K893</f>
        <v>0</v>
      </c>
      <c r="D890" s="78">
        <f>'Balance N-1'!L893</f>
        <v>0</v>
      </c>
      <c r="E890" s="78">
        <f>'Balance N-1'!M893</f>
        <v>0</v>
      </c>
      <c r="F890" s="78">
        <f>'Balance N-1'!N893</f>
        <v>0</v>
      </c>
      <c r="G890" s="78">
        <f>'Balance N-1'!O893</f>
        <v>0</v>
      </c>
      <c r="H890" s="78">
        <f>'Balance N-1'!P893</f>
        <v>0</v>
      </c>
      <c r="I890" s="79">
        <f t="shared" si="13"/>
        <v>0</v>
      </c>
    </row>
    <row r="891" spans="1:9" ht="15.6">
      <c r="A891" s="85">
        <f>'Balance N-1'!I894</f>
        <v>0</v>
      </c>
      <c r="B891" s="75">
        <f>'Balance N-1'!J894</f>
        <v>0</v>
      </c>
      <c r="C891" s="78">
        <f>'Balance N-1'!K894</f>
        <v>0</v>
      </c>
      <c r="D891" s="78">
        <f>'Balance N-1'!L894</f>
        <v>0</v>
      </c>
      <c r="E891" s="78">
        <f>'Balance N-1'!M894</f>
        <v>0</v>
      </c>
      <c r="F891" s="78">
        <f>'Balance N-1'!N894</f>
        <v>0</v>
      </c>
      <c r="G891" s="78">
        <f>'Balance N-1'!O894</f>
        <v>0</v>
      </c>
      <c r="H891" s="78">
        <f>'Balance N-1'!P894</f>
        <v>0</v>
      </c>
      <c r="I891" s="79">
        <f t="shared" si="13"/>
        <v>0</v>
      </c>
    </row>
    <row r="892" spans="1:9" ht="15.6">
      <c r="A892" s="85">
        <f>'Balance N-1'!I895</f>
        <v>0</v>
      </c>
      <c r="B892" s="75">
        <f>'Balance N-1'!J895</f>
        <v>0</v>
      </c>
      <c r="C892" s="78">
        <f>'Balance N-1'!K895</f>
        <v>0</v>
      </c>
      <c r="D892" s="78">
        <f>'Balance N-1'!L895</f>
        <v>0</v>
      </c>
      <c r="E892" s="78">
        <f>'Balance N-1'!M895</f>
        <v>0</v>
      </c>
      <c r="F892" s="78">
        <f>'Balance N-1'!N895</f>
        <v>0</v>
      </c>
      <c r="G892" s="78">
        <f>'Balance N-1'!O895</f>
        <v>0</v>
      </c>
      <c r="H892" s="78">
        <f>'Balance N-1'!P895</f>
        <v>0</v>
      </c>
      <c r="I892" s="79">
        <f t="shared" si="13"/>
        <v>0</v>
      </c>
    </row>
    <row r="893" spans="1:9" ht="15.6">
      <c r="A893" s="85">
        <f>'Balance N-1'!I896</f>
        <v>0</v>
      </c>
      <c r="B893" s="75">
        <f>'Balance N-1'!J896</f>
        <v>0</v>
      </c>
      <c r="C893" s="78">
        <f>'Balance N-1'!K896</f>
        <v>0</v>
      </c>
      <c r="D893" s="78">
        <f>'Balance N-1'!L896</f>
        <v>0</v>
      </c>
      <c r="E893" s="78">
        <f>'Balance N-1'!M896</f>
        <v>0</v>
      </c>
      <c r="F893" s="78">
        <f>'Balance N-1'!N896</f>
        <v>0</v>
      </c>
      <c r="G893" s="78">
        <f>'Balance N-1'!O896</f>
        <v>0</v>
      </c>
      <c r="H893" s="78">
        <f>'Balance N-1'!P896</f>
        <v>0</v>
      </c>
      <c r="I893" s="79">
        <f t="shared" si="13"/>
        <v>0</v>
      </c>
    </row>
    <row r="894" spans="1:9" ht="15.6">
      <c r="A894" s="85">
        <f>'Balance N-1'!I897</f>
        <v>0</v>
      </c>
      <c r="B894" s="75">
        <f>'Balance N-1'!J897</f>
        <v>0</v>
      </c>
      <c r="C894" s="78">
        <f>'Balance N-1'!K897</f>
        <v>0</v>
      </c>
      <c r="D894" s="78">
        <f>'Balance N-1'!L897</f>
        <v>0</v>
      </c>
      <c r="E894" s="78">
        <f>'Balance N-1'!M897</f>
        <v>0</v>
      </c>
      <c r="F894" s="78">
        <f>'Balance N-1'!N897</f>
        <v>0</v>
      </c>
      <c r="G894" s="78">
        <f>'Balance N-1'!O897</f>
        <v>0</v>
      </c>
      <c r="H894" s="78">
        <f>'Balance N-1'!P897</f>
        <v>0</v>
      </c>
      <c r="I894" s="79">
        <f t="shared" si="13"/>
        <v>0</v>
      </c>
    </row>
    <row r="895" spans="1:9" ht="15.6">
      <c r="A895" s="85">
        <f>'Balance N-1'!I898</f>
        <v>0</v>
      </c>
      <c r="B895" s="75">
        <f>'Balance N-1'!J898</f>
        <v>0</v>
      </c>
      <c r="C895" s="78">
        <f>'Balance N-1'!K898</f>
        <v>0</v>
      </c>
      <c r="D895" s="78">
        <f>'Balance N-1'!L898</f>
        <v>0</v>
      </c>
      <c r="E895" s="78">
        <f>'Balance N-1'!M898</f>
        <v>0</v>
      </c>
      <c r="F895" s="78">
        <f>'Balance N-1'!N898</f>
        <v>0</v>
      </c>
      <c r="G895" s="78">
        <f>'Balance N-1'!O898</f>
        <v>0</v>
      </c>
      <c r="H895" s="78">
        <f>'Balance N-1'!P898</f>
        <v>0</v>
      </c>
      <c r="I895" s="79">
        <f t="shared" si="13"/>
        <v>0</v>
      </c>
    </row>
    <row r="896" spans="1:9" ht="15.6">
      <c r="A896" s="85">
        <f>'Balance N-1'!I899</f>
        <v>0</v>
      </c>
      <c r="B896" s="75">
        <f>'Balance N-1'!J899</f>
        <v>0</v>
      </c>
      <c r="C896" s="78">
        <f>'Balance N-1'!K899</f>
        <v>0</v>
      </c>
      <c r="D896" s="78">
        <f>'Balance N-1'!L899</f>
        <v>0</v>
      </c>
      <c r="E896" s="78">
        <f>'Balance N-1'!M899</f>
        <v>0</v>
      </c>
      <c r="F896" s="78">
        <f>'Balance N-1'!N899</f>
        <v>0</v>
      </c>
      <c r="G896" s="78">
        <f>'Balance N-1'!O899</f>
        <v>0</v>
      </c>
      <c r="H896" s="78">
        <f>'Balance N-1'!P899</f>
        <v>0</v>
      </c>
      <c r="I896" s="79">
        <f t="shared" si="13"/>
        <v>0</v>
      </c>
    </row>
    <row r="897" spans="1:9" ht="15.6">
      <c r="A897" s="85">
        <f>'Balance N-1'!I900</f>
        <v>0</v>
      </c>
      <c r="B897" s="75">
        <f>'Balance N-1'!J900</f>
        <v>0</v>
      </c>
      <c r="C897" s="78">
        <f>'Balance N-1'!K900</f>
        <v>0</v>
      </c>
      <c r="D897" s="78">
        <f>'Balance N-1'!L900</f>
        <v>0</v>
      </c>
      <c r="E897" s="78">
        <f>'Balance N-1'!M900</f>
        <v>0</v>
      </c>
      <c r="F897" s="78">
        <f>'Balance N-1'!N900</f>
        <v>0</v>
      </c>
      <c r="G897" s="78">
        <f>'Balance N-1'!O900</f>
        <v>0</v>
      </c>
      <c r="H897" s="78">
        <f>'Balance N-1'!P900</f>
        <v>0</v>
      </c>
      <c r="I897" s="79">
        <f t="shared" si="13"/>
        <v>0</v>
      </c>
    </row>
    <row r="898" spans="1:9" ht="15.6">
      <c r="A898" s="85">
        <f>'Balance N-1'!I901</f>
        <v>0</v>
      </c>
      <c r="B898" s="75">
        <f>'Balance N-1'!J901</f>
        <v>0</v>
      </c>
      <c r="C898" s="78">
        <f>'Balance N-1'!K901</f>
        <v>0</v>
      </c>
      <c r="D898" s="78">
        <f>'Balance N-1'!L901</f>
        <v>0</v>
      </c>
      <c r="E898" s="78">
        <f>'Balance N-1'!M901</f>
        <v>0</v>
      </c>
      <c r="F898" s="78">
        <f>'Balance N-1'!N901</f>
        <v>0</v>
      </c>
      <c r="G898" s="78">
        <f>'Balance N-1'!O901</f>
        <v>0</v>
      </c>
      <c r="H898" s="78">
        <f>'Balance N-1'!P901</f>
        <v>0</v>
      </c>
      <c r="I898" s="79">
        <f t="shared" si="13"/>
        <v>0</v>
      </c>
    </row>
    <row r="899" spans="1:9" ht="15.6">
      <c r="A899" s="85">
        <f>'Balance N-1'!I902</f>
        <v>0</v>
      </c>
      <c r="B899" s="75">
        <f>'Balance N-1'!J902</f>
        <v>0</v>
      </c>
      <c r="C899" s="78">
        <f>'Balance N-1'!K902</f>
        <v>0</v>
      </c>
      <c r="D899" s="78">
        <f>'Balance N-1'!L902</f>
        <v>0</v>
      </c>
      <c r="E899" s="78">
        <f>'Balance N-1'!M902</f>
        <v>0</v>
      </c>
      <c r="F899" s="78">
        <f>'Balance N-1'!N902</f>
        <v>0</v>
      </c>
      <c r="G899" s="78">
        <f>'Balance N-1'!O902</f>
        <v>0</v>
      </c>
      <c r="H899" s="78">
        <f>'Balance N-1'!P902</f>
        <v>0</v>
      </c>
      <c r="I899" s="79">
        <f t="shared" ref="I899:I962" si="14">(C899-D899)+(E899-F899)-(G899-H899)</f>
        <v>0</v>
      </c>
    </row>
    <row r="900" spans="1:9" ht="15.6">
      <c r="A900" s="85">
        <f>'Balance N-1'!I903</f>
        <v>0</v>
      </c>
      <c r="B900" s="75">
        <f>'Balance N-1'!J903</f>
        <v>0</v>
      </c>
      <c r="C900" s="78">
        <f>'Balance N-1'!K903</f>
        <v>0</v>
      </c>
      <c r="D900" s="78">
        <f>'Balance N-1'!L903</f>
        <v>0</v>
      </c>
      <c r="E900" s="78">
        <f>'Balance N-1'!M903</f>
        <v>0</v>
      </c>
      <c r="F900" s="78">
        <f>'Balance N-1'!N903</f>
        <v>0</v>
      </c>
      <c r="G900" s="78">
        <f>'Balance N-1'!O903</f>
        <v>0</v>
      </c>
      <c r="H900" s="78">
        <f>'Balance N-1'!P903</f>
        <v>0</v>
      </c>
      <c r="I900" s="79">
        <f t="shared" si="14"/>
        <v>0</v>
      </c>
    </row>
    <row r="901" spans="1:9" ht="15.6">
      <c r="A901" s="85">
        <f>'Balance N-1'!I904</f>
        <v>0</v>
      </c>
      <c r="B901" s="75">
        <f>'Balance N-1'!J904</f>
        <v>0</v>
      </c>
      <c r="C901" s="78">
        <f>'Balance N-1'!K904</f>
        <v>0</v>
      </c>
      <c r="D901" s="78">
        <f>'Balance N-1'!L904</f>
        <v>0</v>
      </c>
      <c r="E901" s="78">
        <f>'Balance N-1'!M904</f>
        <v>0</v>
      </c>
      <c r="F901" s="78">
        <f>'Balance N-1'!N904</f>
        <v>0</v>
      </c>
      <c r="G901" s="78">
        <f>'Balance N-1'!O904</f>
        <v>0</v>
      </c>
      <c r="H901" s="78">
        <f>'Balance N-1'!P904</f>
        <v>0</v>
      </c>
      <c r="I901" s="79">
        <f t="shared" si="14"/>
        <v>0</v>
      </c>
    </row>
    <row r="902" spans="1:9" ht="15.6">
      <c r="A902" s="85">
        <f>'Balance N-1'!I905</f>
        <v>0</v>
      </c>
      <c r="B902" s="75">
        <f>'Balance N-1'!J905</f>
        <v>0</v>
      </c>
      <c r="C902" s="78">
        <f>'Balance N-1'!K905</f>
        <v>0</v>
      </c>
      <c r="D902" s="78">
        <f>'Balance N-1'!L905</f>
        <v>0</v>
      </c>
      <c r="E902" s="78">
        <f>'Balance N-1'!M905</f>
        <v>0</v>
      </c>
      <c r="F902" s="78">
        <f>'Balance N-1'!N905</f>
        <v>0</v>
      </c>
      <c r="G902" s="78">
        <f>'Balance N-1'!O905</f>
        <v>0</v>
      </c>
      <c r="H902" s="78">
        <f>'Balance N-1'!P905</f>
        <v>0</v>
      </c>
      <c r="I902" s="79">
        <f t="shared" si="14"/>
        <v>0</v>
      </c>
    </row>
    <row r="903" spans="1:9" ht="15.6">
      <c r="A903" s="85">
        <f>'Balance N-1'!I906</f>
        <v>0</v>
      </c>
      <c r="B903" s="75">
        <f>'Balance N-1'!J906</f>
        <v>0</v>
      </c>
      <c r="C903" s="78">
        <f>'Balance N-1'!K906</f>
        <v>0</v>
      </c>
      <c r="D903" s="78">
        <f>'Balance N-1'!L906</f>
        <v>0</v>
      </c>
      <c r="E903" s="78">
        <f>'Balance N-1'!M906</f>
        <v>0</v>
      </c>
      <c r="F903" s="78">
        <f>'Balance N-1'!N906</f>
        <v>0</v>
      </c>
      <c r="G903" s="78">
        <f>'Balance N-1'!O906</f>
        <v>0</v>
      </c>
      <c r="H903" s="78">
        <f>'Balance N-1'!P906</f>
        <v>0</v>
      </c>
      <c r="I903" s="79">
        <f t="shared" si="14"/>
        <v>0</v>
      </c>
    </row>
    <row r="904" spans="1:9" ht="15.6">
      <c r="A904" s="85">
        <f>'Balance N-1'!I907</f>
        <v>0</v>
      </c>
      <c r="B904" s="75">
        <f>'Balance N-1'!J907</f>
        <v>0</v>
      </c>
      <c r="C904" s="78">
        <f>'Balance N-1'!K907</f>
        <v>0</v>
      </c>
      <c r="D904" s="78">
        <f>'Balance N-1'!L907</f>
        <v>0</v>
      </c>
      <c r="E904" s="78">
        <f>'Balance N-1'!M907</f>
        <v>0</v>
      </c>
      <c r="F904" s="78">
        <f>'Balance N-1'!N907</f>
        <v>0</v>
      </c>
      <c r="G904" s="78">
        <f>'Balance N-1'!O907</f>
        <v>0</v>
      </c>
      <c r="H904" s="78">
        <f>'Balance N-1'!P907</f>
        <v>0</v>
      </c>
      <c r="I904" s="79">
        <f t="shared" si="14"/>
        <v>0</v>
      </c>
    </row>
    <row r="905" spans="1:9" ht="15.6">
      <c r="A905" s="85">
        <f>'Balance N-1'!I908</f>
        <v>0</v>
      </c>
      <c r="B905" s="75">
        <f>'Balance N-1'!J908</f>
        <v>0</v>
      </c>
      <c r="C905" s="78">
        <f>'Balance N-1'!K908</f>
        <v>0</v>
      </c>
      <c r="D905" s="78">
        <f>'Balance N-1'!L908</f>
        <v>0</v>
      </c>
      <c r="E905" s="78">
        <f>'Balance N-1'!M908</f>
        <v>0</v>
      </c>
      <c r="F905" s="78">
        <f>'Balance N-1'!N908</f>
        <v>0</v>
      </c>
      <c r="G905" s="78">
        <f>'Balance N-1'!O908</f>
        <v>0</v>
      </c>
      <c r="H905" s="78">
        <f>'Balance N-1'!P908</f>
        <v>0</v>
      </c>
      <c r="I905" s="79">
        <f t="shared" si="14"/>
        <v>0</v>
      </c>
    </row>
    <row r="906" spans="1:9" ht="15.6">
      <c r="A906" s="85">
        <f>'Balance N-1'!I909</f>
        <v>0</v>
      </c>
      <c r="B906" s="75">
        <f>'Balance N-1'!J909</f>
        <v>0</v>
      </c>
      <c r="C906" s="78">
        <f>'Balance N-1'!K909</f>
        <v>0</v>
      </c>
      <c r="D906" s="78">
        <f>'Balance N-1'!L909</f>
        <v>0</v>
      </c>
      <c r="E906" s="78">
        <f>'Balance N-1'!M909</f>
        <v>0</v>
      </c>
      <c r="F906" s="78">
        <f>'Balance N-1'!N909</f>
        <v>0</v>
      </c>
      <c r="G906" s="78">
        <f>'Balance N-1'!O909</f>
        <v>0</v>
      </c>
      <c r="H906" s="78">
        <f>'Balance N-1'!P909</f>
        <v>0</v>
      </c>
      <c r="I906" s="79">
        <f t="shared" si="14"/>
        <v>0</v>
      </c>
    </row>
    <row r="907" spans="1:9" ht="15.6">
      <c r="A907" s="85">
        <f>'Balance N-1'!I910</f>
        <v>0</v>
      </c>
      <c r="B907" s="75">
        <f>'Balance N-1'!J910</f>
        <v>0</v>
      </c>
      <c r="C907" s="78">
        <f>'Balance N-1'!K910</f>
        <v>0</v>
      </c>
      <c r="D907" s="78">
        <f>'Balance N-1'!L910</f>
        <v>0</v>
      </c>
      <c r="E907" s="78">
        <f>'Balance N-1'!M910</f>
        <v>0</v>
      </c>
      <c r="F907" s="78">
        <f>'Balance N-1'!N910</f>
        <v>0</v>
      </c>
      <c r="G907" s="78">
        <f>'Balance N-1'!O910</f>
        <v>0</v>
      </c>
      <c r="H907" s="78">
        <f>'Balance N-1'!P910</f>
        <v>0</v>
      </c>
      <c r="I907" s="79">
        <f t="shared" si="14"/>
        <v>0</v>
      </c>
    </row>
    <row r="908" spans="1:9" ht="15.6">
      <c r="A908" s="85">
        <f>'Balance N-1'!I911</f>
        <v>0</v>
      </c>
      <c r="B908" s="75">
        <f>'Balance N-1'!J911</f>
        <v>0</v>
      </c>
      <c r="C908" s="78">
        <f>'Balance N-1'!K911</f>
        <v>0</v>
      </c>
      <c r="D908" s="78">
        <f>'Balance N-1'!L911</f>
        <v>0</v>
      </c>
      <c r="E908" s="78">
        <f>'Balance N-1'!M911</f>
        <v>0</v>
      </c>
      <c r="F908" s="78">
        <f>'Balance N-1'!N911</f>
        <v>0</v>
      </c>
      <c r="G908" s="78">
        <f>'Balance N-1'!O911</f>
        <v>0</v>
      </c>
      <c r="H908" s="78">
        <f>'Balance N-1'!P911</f>
        <v>0</v>
      </c>
      <c r="I908" s="79">
        <f t="shared" si="14"/>
        <v>0</v>
      </c>
    </row>
    <row r="909" spans="1:9" ht="15.6">
      <c r="A909" s="85">
        <f>'Balance N-1'!I912</f>
        <v>0</v>
      </c>
      <c r="B909" s="75">
        <f>'Balance N-1'!J912</f>
        <v>0</v>
      </c>
      <c r="C909" s="78">
        <f>'Balance N-1'!K912</f>
        <v>0</v>
      </c>
      <c r="D909" s="78">
        <f>'Balance N-1'!L912</f>
        <v>0</v>
      </c>
      <c r="E909" s="78">
        <f>'Balance N-1'!M912</f>
        <v>0</v>
      </c>
      <c r="F909" s="78">
        <f>'Balance N-1'!N912</f>
        <v>0</v>
      </c>
      <c r="G909" s="78">
        <f>'Balance N-1'!O912</f>
        <v>0</v>
      </c>
      <c r="H909" s="78">
        <f>'Balance N-1'!P912</f>
        <v>0</v>
      </c>
      <c r="I909" s="79">
        <f t="shared" si="14"/>
        <v>0</v>
      </c>
    </row>
    <row r="910" spans="1:9" ht="15.6">
      <c r="A910" s="85">
        <f>'Balance N-1'!I913</f>
        <v>0</v>
      </c>
      <c r="B910" s="75">
        <f>'Balance N-1'!J913</f>
        <v>0</v>
      </c>
      <c r="C910" s="78">
        <f>'Balance N-1'!K913</f>
        <v>0</v>
      </c>
      <c r="D910" s="78">
        <f>'Balance N-1'!L913</f>
        <v>0</v>
      </c>
      <c r="E910" s="78">
        <f>'Balance N-1'!M913</f>
        <v>0</v>
      </c>
      <c r="F910" s="78">
        <f>'Balance N-1'!N913</f>
        <v>0</v>
      </c>
      <c r="G910" s="78">
        <f>'Balance N-1'!O913</f>
        <v>0</v>
      </c>
      <c r="H910" s="78">
        <f>'Balance N-1'!P913</f>
        <v>0</v>
      </c>
      <c r="I910" s="79">
        <f t="shared" si="14"/>
        <v>0</v>
      </c>
    </row>
    <row r="911" spans="1:9" ht="15.6">
      <c r="A911" s="85">
        <f>'Balance N-1'!I914</f>
        <v>0</v>
      </c>
      <c r="B911" s="75">
        <f>'Balance N-1'!J914</f>
        <v>0</v>
      </c>
      <c r="C911" s="78">
        <f>'Balance N-1'!K914</f>
        <v>0</v>
      </c>
      <c r="D911" s="78">
        <f>'Balance N-1'!L914</f>
        <v>0</v>
      </c>
      <c r="E911" s="78">
        <f>'Balance N-1'!M914</f>
        <v>0</v>
      </c>
      <c r="F911" s="78">
        <f>'Balance N-1'!N914</f>
        <v>0</v>
      </c>
      <c r="G911" s="78">
        <f>'Balance N-1'!O914</f>
        <v>0</v>
      </c>
      <c r="H911" s="78">
        <f>'Balance N-1'!P914</f>
        <v>0</v>
      </c>
      <c r="I911" s="79">
        <f t="shared" si="14"/>
        <v>0</v>
      </c>
    </row>
    <row r="912" spans="1:9" ht="15.6">
      <c r="A912" s="85">
        <f>'Balance N-1'!I915</f>
        <v>0</v>
      </c>
      <c r="B912" s="75">
        <f>'Balance N-1'!J915</f>
        <v>0</v>
      </c>
      <c r="C912" s="78">
        <f>'Balance N-1'!K915</f>
        <v>0</v>
      </c>
      <c r="D912" s="78">
        <f>'Balance N-1'!L915</f>
        <v>0</v>
      </c>
      <c r="E912" s="78">
        <f>'Balance N-1'!M915</f>
        <v>0</v>
      </c>
      <c r="F912" s="78">
        <f>'Balance N-1'!N915</f>
        <v>0</v>
      </c>
      <c r="G912" s="78">
        <f>'Balance N-1'!O915</f>
        <v>0</v>
      </c>
      <c r="H912" s="78">
        <f>'Balance N-1'!P915</f>
        <v>0</v>
      </c>
      <c r="I912" s="79">
        <f t="shared" si="14"/>
        <v>0</v>
      </c>
    </row>
    <row r="913" spans="1:9" ht="15.6">
      <c r="A913" s="85">
        <f>'Balance N-1'!I916</f>
        <v>0</v>
      </c>
      <c r="B913" s="75">
        <f>'Balance N-1'!J916</f>
        <v>0</v>
      </c>
      <c r="C913" s="78">
        <f>'Balance N-1'!K916</f>
        <v>0</v>
      </c>
      <c r="D913" s="78">
        <f>'Balance N-1'!L916</f>
        <v>0</v>
      </c>
      <c r="E913" s="78">
        <f>'Balance N-1'!M916</f>
        <v>0</v>
      </c>
      <c r="F913" s="78">
        <f>'Balance N-1'!N916</f>
        <v>0</v>
      </c>
      <c r="G913" s="78">
        <f>'Balance N-1'!O916</f>
        <v>0</v>
      </c>
      <c r="H913" s="78">
        <f>'Balance N-1'!P916</f>
        <v>0</v>
      </c>
      <c r="I913" s="79">
        <f t="shared" si="14"/>
        <v>0</v>
      </c>
    </row>
    <row r="914" spans="1:9" ht="15.6">
      <c r="A914" s="85">
        <f>'Balance N-1'!I917</f>
        <v>0</v>
      </c>
      <c r="B914" s="75">
        <f>'Balance N-1'!J917</f>
        <v>0</v>
      </c>
      <c r="C914" s="78">
        <f>'Balance N-1'!K917</f>
        <v>0</v>
      </c>
      <c r="D914" s="78">
        <f>'Balance N-1'!L917</f>
        <v>0</v>
      </c>
      <c r="E914" s="78">
        <f>'Balance N-1'!M917</f>
        <v>0</v>
      </c>
      <c r="F914" s="78">
        <f>'Balance N-1'!N917</f>
        <v>0</v>
      </c>
      <c r="G914" s="78">
        <f>'Balance N-1'!O917</f>
        <v>0</v>
      </c>
      <c r="H914" s="78">
        <f>'Balance N-1'!P917</f>
        <v>0</v>
      </c>
      <c r="I914" s="79">
        <f t="shared" si="14"/>
        <v>0</v>
      </c>
    </row>
    <row r="915" spans="1:9" ht="15.6">
      <c r="A915" s="85">
        <f>'Balance N-1'!I918</f>
        <v>0</v>
      </c>
      <c r="B915" s="75">
        <f>'Balance N-1'!J918</f>
        <v>0</v>
      </c>
      <c r="C915" s="78">
        <f>'Balance N-1'!K918</f>
        <v>0</v>
      </c>
      <c r="D915" s="78">
        <f>'Balance N-1'!L918</f>
        <v>0</v>
      </c>
      <c r="E915" s="78">
        <f>'Balance N-1'!M918</f>
        <v>0</v>
      </c>
      <c r="F915" s="78">
        <f>'Balance N-1'!N918</f>
        <v>0</v>
      </c>
      <c r="G915" s="78">
        <f>'Balance N-1'!O918</f>
        <v>0</v>
      </c>
      <c r="H915" s="78">
        <f>'Balance N-1'!P918</f>
        <v>0</v>
      </c>
      <c r="I915" s="79">
        <f t="shared" si="14"/>
        <v>0</v>
      </c>
    </row>
    <row r="916" spans="1:9" ht="15.6">
      <c r="A916" s="85">
        <f>'Balance N-1'!I919</f>
        <v>0</v>
      </c>
      <c r="B916" s="75">
        <f>'Balance N-1'!J919</f>
        <v>0</v>
      </c>
      <c r="C916" s="78">
        <f>'Balance N-1'!K919</f>
        <v>0</v>
      </c>
      <c r="D916" s="78">
        <f>'Balance N-1'!L919</f>
        <v>0</v>
      </c>
      <c r="E916" s="78">
        <f>'Balance N-1'!M919</f>
        <v>0</v>
      </c>
      <c r="F916" s="78">
        <f>'Balance N-1'!N919</f>
        <v>0</v>
      </c>
      <c r="G916" s="78">
        <f>'Balance N-1'!O919</f>
        <v>0</v>
      </c>
      <c r="H916" s="78">
        <f>'Balance N-1'!P919</f>
        <v>0</v>
      </c>
      <c r="I916" s="79">
        <f t="shared" si="14"/>
        <v>0</v>
      </c>
    </row>
    <row r="917" spans="1:9" ht="15.6">
      <c r="A917" s="85">
        <f>'Balance N-1'!I920</f>
        <v>0</v>
      </c>
      <c r="B917" s="75">
        <f>'Balance N-1'!J920</f>
        <v>0</v>
      </c>
      <c r="C917" s="78">
        <f>'Balance N-1'!K920</f>
        <v>0</v>
      </c>
      <c r="D917" s="78">
        <f>'Balance N-1'!L920</f>
        <v>0</v>
      </c>
      <c r="E917" s="78">
        <f>'Balance N-1'!M920</f>
        <v>0</v>
      </c>
      <c r="F917" s="78">
        <f>'Balance N-1'!N920</f>
        <v>0</v>
      </c>
      <c r="G917" s="78">
        <f>'Balance N-1'!O920</f>
        <v>0</v>
      </c>
      <c r="H917" s="78">
        <f>'Balance N-1'!P920</f>
        <v>0</v>
      </c>
      <c r="I917" s="79">
        <f t="shared" si="14"/>
        <v>0</v>
      </c>
    </row>
    <row r="918" spans="1:9" ht="15.6">
      <c r="A918" s="85">
        <f>'Balance N-1'!I921</f>
        <v>0</v>
      </c>
      <c r="B918" s="75">
        <f>'Balance N-1'!J921</f>
        <v>0</v>
      </c>
      <c r="C918" s="78">
        <f>'Balance N-1'!K921</f>
        <v>0</v>
      </c>
      <c r="D918" s="78">
        <f>'Balance N-1'!L921</f>
        <v>0</v>
      </c>
      <c r="E918" s="78">
        <f>'Balance N-1'!M921</f>
        <v>0</v>
      </c>
      <c r="F918" s="78">
        <f>'Balance N-1'!N921</f>
        <v>0</v>
      </c>
      <c r="G918" s="78">
        <f>'Balance N-1'!O921</f>
        <v>0</v>
      </c>
      <c r="H918" s="78">
        <f>'Balance N-1'!P921</f>
        <v>0</v>
      </c>
      <c r="I918" s="79">
        <f t="shared" si="14"/>
        <v>0</v>
      </c>
    </row>
    <row r="919" spans="1:9" ht="15.6">
      <c r="A919" s="85">
        <f>'Balance N-1'!I922</f>
        <v>0</v>
      </c>
      <c r="B919" s="75">
        <f>'Balance N-1'!J922</f>
        <v>0</v>
      </c>
      <c r="C919" s="78">
        <f>'Balance N-1'!K922</f>
        <v>0</v>
      </c>
      <c r="D919" s="78">
        <f>'Balance N-1'!L922</f>
        <v>0</v>
      </c>
      <c r="E919" s="78">
        <f>'Balance N-1'!M922</f>
        <v>0</v>
      </c>
      <c r="F919" s="78">
        <f>'Balance N-1'!N922</f>
        <v>0</v>
      </c>
      <c r="G919" s="78">
        <f>'Balance N-1'!O922</f>
        <v>0</v>
      </c>
      <c r="H919" s="78">
        <f>'Balance N-1'!P922</f>
        <v>0</v>
      </c>
      <c r="I919" s="79">
        <f t="shared" si="14"/>
        <v>0</v>
      </c>
    </row>
    <row r="920" spans="1:9" ht="15.6">
      <c r="A920" s="85">
        <f>'Balance N-1'!I923</f>
        <v>0</v>
      </c>
      <c r="B920" s="75">
        <f>'Balance N-1'!J923</f>
        <v>0</v>
      </c>
      <c r="C920" s="78">
        <f>'Balance N-1'!K923</f>
        <v>0</v>
      </c>
      <c r="D920" s="78">
        <f>'Balance N-1'!L923</f>
        <v>0</v>
      </c>
      <c r="E920" s="78">
        <f>'Balance N-1'!M923</f>
        <v>0</v>
      </c>
      <c r="F920" s="78">
        <f>'Balance N-1'!N923</f>
        <v>0</v>
      </c>
      <c r="G920" s="78">
        <f>'Balance N-1'!O923</f>
        <v>0</v>
      </c>
      <c r="H920" s="78">
        <f>'Balance N-1'!P923</f>
        <v>0</v>
      </c>
      <c r="I920" s="79">
        <f t="shared" si="14"/>
        <v>0</v>
      </c>
    </row>
    <row r="921" spans="1:9" ht="15.6">
      <c r="A921" s="85">
        <f>'Balance N-1'!I924</f>
        <v>0</v>
      </c>
      <c r="B921" s="75">
        <f>'Balance N-1'!J924</f>
        <v>0</v>
      </c>
      <c r="C921" s="78">
        <f>'Balance N-1'!K924</f>
        <v>0</v>
      </c>
      <c r="D921" s="78">
        <f>'Balance N-1'!L924</f>
        <v>0</v>
      </c>
      <c r="E921" s="78">
        <f>'Balance N-1'!M924</f>
        <v>0</v>
      </c>
      <c r="F921" s="78">
        <f>'Balance N-1'!N924</f>
        <v>0</v>
      </c>
      <c r="G921" s="78">
        <f>'Balance N-1'!O924</f>
        <v>0</v>
      </c>
      <c r="H921" s="78">
        <f>'Balance N-1'!P924</f>
        <v>0</v>
      </c>
      <c r="I921" s="79">
        <f t="shared" si="14"/>
        <v>0</v>
      </c>
    </row>
    <row r="922" spans="1:9" ht="15.6">
      <c r="A922" s="85">
        <f>'Balance N-1'!I925</f>
        <v>0</v>
      </c>
      <c r="B922" s="75">
        <f>'Balance N-1'!J925</f>
        <v>0</v>
      </c>
      <c r="C922" s="78">
        <f>'Balance N-1'!K925</f>
        <v>0</v>
      </c>
      <c r="D922" s="78">
        <f>'Balance N-1'!L925</f>
        <v>0</v>
      </c>
      <c r="E922" s="78">
        <f>'Balance N-1'!M925</f>
        <v>0</v>
      </c>
      <c r="F922" s="78">
        <f>'Balance N-1'!N925</f>
        <v>0</v>
      </c>
      <c r="G922" s="78">
        <f>'Balance N-1'!O925</f>
        <v>0</v>
      </c>
      <c r="H922" s="78">
        <f>'Balance N-1'!P925</f>
        <v>0</v>
      </c>
      <c r="I922" s="79">
        <f t="shared" si="14"/>
        <v>0</v>
      </c>
    </row>
    <row r="923" spans="1:9" ht="15.6">
      <c r="A923" s="85">
        <f>'Balance N-1'!I926</f>
        <v>0</v>
      </c>
      <c r="B923" s="75">
        <f>'Balance N-1'!J926</f>
        <v>0</v>
      </c>
      <c r="C923" s="78">
        <f>'Balance N-1'!K926</f>
        <v>0</v>
      </c>
      <c r="D923" s="78">
        <f>'Balance N-1'!L926</f>
        <v>0</v>
      </c>
      <c r="E923" s="78">
        <f>'Balance N-1'!M926</f>
        <v>0</v>
      </c>
      <c r="F923" s="78">
        <f>'Balance N-1'!N926</f>
        <v>0</v>
      </c>
      <c r="G923" s="78">
        <f>'Balance N-1'!O926</f>
        <v>0</v>
      </c>
      <c r="H923" s="78">
        <f>'Balance N-1'!P926</f>
        <v>0</v>
      </c>
      <c r="I923" s="79">
        <f t="shared" si="14"/>
        <v>0</v>
      </c>
    </row>
    <row r="924" spans="1:9" ht="15.6">
      <c r="A924" s="85">
        <f>'Balance N-1'!I927</f>
        <v>0</v>
      </c>
      <c r="B924" s="75">
        <f>'Balance N-1'!J927</f>
        <v>0</v>
      </c>
      <c r="C924" s="78">
        <f>'Balance N-1'!K927</f>
        <v>0</v>
      </c>
      <c r="D924" s="78">
        <f>'Balance N-1'!L927</f>
        <v>0</v>
      </c>
      <c r="E924" s="78">
        <f>'Balance N-1'!M927</f>
        <v>0</v>
      </c>
      <c r="F924" s="78">
        <f>'Balance N-1'!N927</f>
        <v>0</v>
      </c>
      <c r="G924" s="78">
        <f>'Balance N-1'!O927</f>
        <v>0</v>
      </c>
      <c r="H924" s="78">
        <f>'Balance N-1'!P927</f>
        <v>0</v>
      </c>
      <c r="I924" s="79">
        <f t="shared" si="14"/>
        <v>0</v>
      </c>
    </row>
    <row r="925" spans="1:9" ht="15.6">
      <c r="A925" s="85">
        <f>'Balance N-1'!I928</f>
        <v>0</v>
      </c>
      <c r="B925" s="75">
        <f>'Balance N-1'!J928</f>
        <v>0</v>
      </c>
      <c r="C925" s="78">
        <f>'Balance N-1'!K928</f>
        <v>0</v>
      </c>
      <c r="D925" s="78">
        <f>'Balance N-1'!L928</f>
        <v>0</v>
      </c>
      <c r="E925" s="78">
        <f>'Balance N-1'!M928</f>
        <v>0</v>
      </c>
      <c r="F925" s="78">
        <f>'Balance N-1'!N928</f>
        <v>0</v>
      </c>
      <c r="G925" s="78">
        <f>'Balance N-1'!O928</f>
        <v>0</v>
      </c>
      <c r="H925" s="78">
        <f>'Balance N-1'!P928</f>
        <v>0</v>
      </c>
      <c r="I925" s="79">
        <f t="shared" si="14"/>
        <v>0</v>
      </c>
    </row>
    <row r="926" spans="1:9" ht="15.6">
      <c r="A926" s="85">
        <f>'Balance N-1'!I929</f>
        <v>0</v>
      </c>
      <c r="B926" s="75">
        <f>'Balance N-1'!J929</f>
        <v>0</v>
      </c>
      <c r="C926" s="78">
        <f>'Balance N-1'!K929</f>
        <v>0</v>
      </c>
      <c r="D926" s="78">
        <f>'Balance N-1'!L929</f>
        <v>0</v>
      </c>
      <c r="E926" s="78">
        <f>'Balance N-1'!M929</f>
        <v>0</v>
      </c>
      <c r="F926" s="78">
        <f>'Balance N-1'!N929</f>
        <v>0</v>
      </c>
      <c r="G926" s="78">
        <f>'Balance N-1'!O929</f>
        <v>0</v>
      </c>
      <c r="H926" s="78">
        <f>'Balance N-1'!P929</f>
        <v>0</v>
      </c>
      <c r="I926" s="79">
        <f t="shared" si="14"/>
        <v>0</v>
      </c>
    </row>
    <row r="927" spans="1:9" ht="15.6">
      <c r="A927" s="85">
        <f>'Balance N-1'!I930</f>
        <v>0</v>
      </c>
      <c r="B927" s="75">
        <f>'Balance N-1'!J930</f>
        <v>0</v>
      </c>
      <c r="C927" s="78">
        <f>'Balance N-1'!K930</f>
        <v>0</v>
      </c>
      <c r="D927" s="78">
        <f>'Balance N-1'!L930</f>
        <v>0</v>
      </c>
      <c r="E927" s="78">
        <f>'Balance N-1'!M930</f>
        <v>0</v>
      </c>
      <c r="F927" s="78">
        <f>'Balance N-1'!N930</f>
        <v>0</v>
      </c>
      <c r="G927" s="78">
        <f>'Balance N-1'!O930</f>
        <v>0</v>
      </c>
      <c r="H927" s="78">
        <f>'Balance N-1'!P930</f>
        <v>0</v>
      </c>
      <c r="I927" s="79">
        <f t="shared" si="14"/>
        <v>0</v>
      </c>
    </row>
    <row r="928" spans="1:9" ht="15.6">
      <c r="A928" s="85">
        <f>'Balance N-1'!I931</f>
        <v>0</v>
      </c>
      <c r="B928" s="75">
        <f>'Balance N-1'!J931</f>
        <v>0</v>
      </c>
      <c r="C928" s="78">
        <f>'Balance N-1'!K931</f>
        <v>0</v>
      </c>
      <c r="D928" s="78">
        <f>'Balance N-1'!L931</f>
        <v>0</v>
      </c>
      <c r="E928" s="78">
        <f>'Balance N-1'!M931</f>
        <v>0</v>
      </c>
      <c r="F928" s="78">
        <f>'Balance N-1'!N931</f>
        <v>0</v>
      </c>
      <c r="G928" s="78">
        <f>'Balance N-1'!O931</f>
        <v>0</v>
      </c>
      <c r="H928" s="78">
        <f>'Balance N-1'!P931</f>
        <v>0</v>
      </c>
      <c r="I928" s="79">
        <f t="shared" si="14"/>
        <v>0</v>
      </c>
    </row>
    <row r="929" spans="1:9" ht="15.6">
      <c r="A929" s="85">
        <f>'Balance N-1'!I932</f>
        <v>0</v>
      </c>
      <c r="B929" s="75">
        <f>'Balance N-1'!J932</f>
        <v>0</v>
      </c>
      <c r="C929" s="78">
        <f>'Balance N-1'!K932</f>
        <v>0</v>
      </c>
      <c r="D929" s="78">
        <f>'Balance N-1'!L932</f>
        <v>0</v>
      </c>
      <c r="E929" s="78">
        <f>'Balance N-1'!M932</f>
        <v>0</v>
      </c>
      <c r="F929" s="78">
        <f>'Balance N-1'!N932</f>
        <v>0</v>
      </c>
      <c r="G929" s="78">
        <f>'Balance N-1'!O932</f>
        <v>0</v>
      </c>
      <c r="H929" s="78">
        <f>'Balance N-1'!P932</f>
        <v>0</v>
      </c>
      <c r="I929" s="79">
        <f t="shared" si="14"/>
        <v>0</v>
      </c>
    </row>
    <row r="930" spans="1:9" ht="15.6">
      <c r="A930" s="85">
        <f>'Balance N-1'!I933</f>
        <v>0</v>
      </c>
      <c r="B930" s="75">
        <f>'Balance N-1'!J933</f>
        <v>0</v>
      </c>
      <c r="C930" s="78">
        <f>'Balance N-1'!K933</f>
        <v>0</v>
      </c>
      <c r="D930" s="78">
        <f>'Balance N-1'!L933</f>
        <v>0</v>
      </c>
      <c r="E930" s="78">
        <f>'Balance N-1'!M933</f>
        <v>0</v>
      </c>
      <c r="F930" s="78">
        <f>'Balance N-1'!N933</f>
        <v>0</v>
      </c>
      <c r="G930" s="78">
        <f>'Balance N-1'!O933</f>
        <v>0</v>
      </c>
      <c r="H930" s="78">
        <f>'Balance N-1'!P933</f>
        <v>0</v>
      </c>
      <c r="I930" s="79">
        <f t="shared" si="14"/>
        <v>0</v>
      </c>
    </row>
    <row r="931" spans="1:9" ht="15.6">
      <c r="A931" s="85">
        <f>'Balance N-1'!I934</f>
        <v>0</v>
      </c>
      <c r="B931" s="75">
        <f>'Balance N-1'!J934</f>
        <v>0</v>
      </c>
      <c r="C931" s="78">
        <f>'Balance N-1'!K934</f>
        <v>0</v>
      </c>
      <c r="D931" s="78">
        <f>'Balance N-1'!L934</f>
        <v>0</v>
      </c>
      <c r="E931" s="78">
        <f>'Balance N-1'!M934</f>
        <v>0</v>
      </c>
      <c r="F931" s="78">
        <f>'Balance N-1'!N934</f>
        <v>0</v>
      </c>
      <c r="G931" s="78">
        <f>'Balance N-1'!O934</f>
        <v>0</v>
      </c>
      <c r="H931" s="78">
        <f>'Balance N-1'!P934</f>
        <v>0</v>
      </c>
      <c r="I931" s="79">
        <f t="shared" si="14"/>
        <v>0</v>
      </c>
    </row>
    <row r="932" spans="1:9" ht="15.6">
      <c r="A932" s="85">
        <f>'Balance N-1'!I935</f>
        <v>0</v>
      </c>
      <c r="B932" s="75">
        <f>'Balance N-1'!J935</f>
        <v>0</v>
      </c>
      <c r="C932" s="78">
        <f>'Balance N-1'!K935</f>
        <v>0</v>
      </c>
      <c r="D932" s="78">
        <f>'Balance N-1'!L935</f>
        <v>0</v>
      </c>
      <c r="E932" s="78">
        <f>'Balance N-1'!M935</f>
        <v>0</v>
      </c>
      <c r="F932" s="78">
        <f>'Balance N-1'!N935</f>
        <v>0</v>
      </c>
      <c r="G932" s="78">
        <f>'Balance N-1'!O935</f>
        <v>0</v>
      </c>
      <c r="H932" s="78">
        <f>'Balance N-1'!P935</f>
        <v>0</v>
      </c>
      <c r="I932" s="79">
        <f t="shared" si="14"/>
        <v>0</v>
      </c>
    </row>
    <row r="933" spans="1:9" ht="15.6">
      <c r="A933" s="85">
        <f>'Balance N-1'!I936</f>
        <v>0</v>
      </c>
      <c r="B933" s="75">
        <f>'Balance N-1'!J936</f>
        <v>0</v>
      </c>
      <c r="C933" s="78">
        <f>'Balance N-1'!K936</f>
        <v>0</v>
      </c>
      <c r="D933" s="78">
        <f>'Balance N-1'!L936</f>
        <v>0</v>
      </c>
      <c r="E933" s="78">
        <f>'Balance N-1'!M936</f>
        <v>0</v>
      </c>
      <c r="F933" s="78">
        <f>'Balance N-1'!N936</f>
        <v>0</v>
      </c>
      <c r="G933" s="78">
        <f>'Balance N-1'!O936</f>
        <v>0</v>
      </c>
      <c r="H933" s="78">
        <f>'Balance N-1'!P936</f>
        <v>0</v>
      </c>
      <c r="I933" s="79">
        <f t="shared" si="14"/>
        <v>0</v>
      </c>
    </row>
    <row r="934" spans="1:9" ht="15.6">
      <c r="A934" s="85">
        <f>'Balance N-1'!I937</f>
        <v>0</v>
      </c>
      <c r="B934" s="75">
        <f>'Balance N-1'!J937</f>
        <v>0</v>
      </c>
      <c r="C934" s="78">
        <f>'Balance N-1'!K937</f>
        <v>0</v>
      </c>
      <c r="D934" s="78">
        <f>'Balance N-1'!L937</f>
        <v>0</v>
      </c>
      <c r="E934" s="78">
        <f>'Balance N-1'!M937</f>
        <v>0</v>
      </c>
      <c r="F934" s="78">
        <f>'Balance N-1'!N937</f>
        <v>0</v>
      </c>
      <c r="G934" s="78">
        <f>'Balance N-1'!O937</f>
        <v>0</v>
      </c>
      <c r="H934" s="78">
        <f>'Balance N-1'!P937</f>
        <v>0</v>
      </c>
      <c r="I934" s="79">
        <f t="shared" si="14"/>
        <v>0</v>
      </c>
    </row>
    <row r="935" spans="1:9" ht="15.6">
      <c r="A935" s="85">
        <f>'Balance N-1'!I938</f>
        <v>0</v>
      </c>
      <c r="B935" s="75">
        <f>'Balance N-1'!J938</f>
        <v>0</v>
      </c>
      <c r="C935" s="78">
        <f>'Balance N-1'!K938</f>
        <v>0</v>
      </c>
      <c r="D935" s="78">
        <f>'Balance N-1'!L938</f>
        <v>0</v>
      </c>
      <c r="E935" s="78">
        <f>'Balance N-1'!M938</f>
        <v>0</v>
      </c>
      <c r="F935" s="78">
        <f>'Balance N-1'!N938</f>
        <v>0</v>
      </c>
      <c r="G935" s="78">
        <f>'Balance N-1'!O938</f>
        <v>0</v>
      </c>
      <c r="H935" s="78">
        <f>'Balance N-1'!P938</f>
        <v>0</v>
      </c>
      <c r="I935" s="79">
        <f t="shared" si="14"/>
        <v>0</v>
      </c>
    </row>
    <row r="936" spans="1:9" ht="15.6">
      <c r="A936" s="85">
        <f>'Balance N-1'!I939</f>
        <v>0</v>
      </c>
      <c r="B936" s="75">
        <f>'Balance N-1'!J939</f>
        <v>0</v>
      </c>
      <c r="C936" s="78">
        <f>'Balance N-1'!K939</f>
        <v>0</v>
      </c>
      <c r="D936" s="78">
        <f>'Balance N-1'!L939</f>
        <v>0</v>
      </c>
      <c r="E936" s="78">
        <f>'Balance N-1'!M939</f>
        <v>0</v>
      </c>
      <c r="F936" s="78">
        <f>'Balance N-1'!N939</f>
        <v>0</v>
      </c>
      <c r="G936" s="78">
        <f>'Balance N-1'!O939</f>
        <v>0</v>
      </c>
      <c r="H936" s="78">
        <f>'Balance N-1'!P939</f>
        <v>0</v>
      </c>
      <c r="I936" s="79">
        <f t="shared" si="14"/>
        <v>0</v>
      </c>
    </row>
    <row r="937" spans="1:9" ht="15.6">
      <c r="A937" s="85">
        <f>'Balance N-1'!I940</f>
        <v>0</v>
      </c>
      <c r="B937" s="75">
        <f>'Balance N-1'!J940</f>
        <v>0</v>
      </c>
      <c r="C937" s="78">
        <f>'Balance N-1'!K940</f>
        <v>0</v>
      </c>
      <c r="D937" s="78">
        <f>'Balance N-1'!L940</f>
        <v>0</v>
      </c>
      <c r="E937" s="78">
        <f>'Balance N-1'!M940</f>
        <v>0</v>
      </c>
      <c r="F937" s="78">
        <f>'Balance N-1'!N940</f>
        <v>0</v>
      </c>
      <c r="G937" s="78">
        <f>'Balance N-1'!O940</f>
        <v>0</v>
      </c>
      <c r="H937" s="78">
        <f>'Balance N-1'!P940</f>
        <v>0</v>
      </c>
      <c r="I937" s="79">
        <f t="shared" si="14"/>
        <v>0</v>
      </c>
    </row>
    <row r="938" spans="1:9" ht="15.6">
      <c r="A938" s="85">
        <f>'Balance N-1'!I941</f>
        <v>0</v>
      </c>
      <c r="B938" s="75">
        <f>'Balance N-1'!J941</f>
        <v>0</v>
      </c>
      <c r="C938" s="78">
        <f>'Balance N-1'!K941</f>
        <v>0</v>
      </c>
      <c r="D938" s="78">
        <f>'Balance N-1'!L941</f>
        <v>0</v>
      </c>
      <c r="E938" s="78">
        <f>'Balance N-1'!M941</f>
        <v>0</v>
      </c>
      <c r="F938" s="78">
        <f>'Balance N-1'!N941</f>
        <v>0</v>
      </c>
      <c r="G938" s="78">
        <f>'Balance N-1'!O941</f>
        <v>0</v>
      </c>
      <c r="H938" s="78">
        <f>'Balance N-1'!P941</f>
        <v>0</v>
      </c>
      <c r="I938" s="79">
        <f t="shared" si="14"/>
        <v>0</v>
      </c>
    </row>
    <row r="939" spans="1:9" ht="15.6">
      <c r="A939" s="85">
        <f>'Balance N-1'!I942</f>
        <v>0</v>
      </c>
      <c r="B939" s="75">
        <f>'Balance N-1'!J942</f>
        <v>0</v>
      </c>
      <c r="C939" s="78">
        <f>'Balance N-1'!K942</f>
        <v>0</v>
      </c>
      <c r="D939" s="78">
        <f>'Balance N-1'!L942</f>
        <v>0</v>
      </c>
      <c r="E939" s="78">
        <f>'Balance N-1'!M942</f>
        <v>0</v>
      </c>
      <c r="F939" s="78">
        <f>'Balance N-1'!N942</f>
        <v>0</v>
      </c>
      <c r="G939" s="78">
        <f>'Balance N-1'!O942</f>
        <v>0</v>
      </c>
      <c r="H939" s="78">
        <f>'Balance N-1'!P942</f>
        <v>0</v>
      </c>
      <c r="I939" s="79">
        <f t="shared" si="14"/>
        <v>0</v>
      </c>
    </row>
    <row r="940" spans="1:9" ht="15.6">
      <c r="A940" s="85">
        <f>'Balance N-1'!I943</f>
        <v>0</v>
      </c>
      <c r="B940" s="75">
        <f>'Balance N-1'!J943</f>
        <v>0</v>
      </c>
      <c r="C940" s="78">
        <f>'Balance N-1'!K943</f>
        <v>0</v>
      </c>
      <c r="D940" s="78">
        <f>'Balance N-1'!L943</f>
        <v>0</v>
      </c>
      <c r="E940" s="78">
        <f>'Balance N-1'!M943</f>
        <v>0</v>
      </c>
      <c r="F940" s="78">
        <f>'Balance N-1'!N943</f>
        <v>0</v>
      </c>
      <c r="G940" s="78">
        <f>'Balance N-1'!O943</f>
        <v>0</v>
      </c>
      <c r="H940" s="78">
        <f>'Balance N-1'!P943</f>
        <v>0</v>
      </c>
      <c r="I940" s="79">
        <f t="shared" si="14"/>
        <v>0</v>
      </c>
    </row>
    <row r="941" spans="1:9" ht="15.6">
      <c r="A941" s="85">
        <f>'Balance N-1'!I944</f>
        <v>0</v>
      </c>
      <c r="B941" s="75">
        <f>'Balance N-1'!J944</f>
        <v>0</v>
      </c>
      <c r="C941" s="78">
        <f>'Balance N-1'!K944</f>
        <v>0</v>
      </c>
      <c r="D941" s="78">
        <f>'Balance N-1'!L944</f>
        <v>0</v>
      </c>
      <c r="E941" s="78">
        <f>'Balance N-1'!M944</f>
        <v>0</v>
      </c>
      <c r="F941" s="78">
        <f>'Balance N-1'!N944</f>
        <v>0</v>
      </c>
      <c r="G941" s="78">
        <f>'Balance N-1'!O944</f>
        <v>0</v>
      </c>
      <c r="H941" s="78">
        <f>'Balance N-1'!P944</f>
        <v>0</v>
      </c>
      <c r="I941" s="79">
        <f t="shared" si="14"/>
        <v>0</v>
      </c>
    </row>
    <row r="942" spans="1:9" ht="15.6">
      <c r="A942" s="85">
        <f>'Balance N-1'!I945</f>
        <v>0</v>
      </c>
      <c r="B942" s="75">
        <f>'Balance N-1'!J945</f>
        <v>0</v>
      </c>
      <c r="C942" s="78">
        <f>'Balance N-1'!K945</f>
        <v>0</v>
      </c>
      <c r="D942" s="78">
        <f>'Balance N-1'!L945</f>
        <v>0</v>
      </c>
      <c r="E942" s="78">
        <f>'Balance N-1'!M945</f>
        <v>0</v>
      </c>
      <c r="F942" s="78">
        <f>'Balance N-1'!N945</f>
        <v>0</v>
      </c>
      <c r="G942" s="78">
        <f>'Balance N-1'!O945</f>
        <v>0</v>
      </c>
      <c r="H942" s="78">
        <f>'Balance N-1'!P945</f>
        <v>0</v>
      </c>
      <c r="I942" s="79">
        <f t="shared" si="14"/>
        <v>0</v>
      </c>
    </row>
    <row r="943" spans="1:9" ht="15.6">
      <c r="A943" s="85">
        <f>'Balance N-1'!I946</f>
        <v>0</v>
      </c>
      <c r="B943" s="75">
        <f>'Balance N-1'!J946</f>
        <v>0</v>
      </c>
      <c r="C943" s="78">
        <f>'Balance N-1'!K946</f>
        <v>0</v>
      </c>
      <c r="D943" s="78">
        <f>'Balance N-1'!L946</f>
        <v>0</v>
      </c>
      <c r="E943" s="78">
        <f>'Balance N-1'!M946</f>
        <v>0</v>
      </c>
      <c r="F943" s="78">
        <f>'Balance N-1'!N946</f>
        <v>0</v>
      </c>
      <c r="G943" s="78">
        <f>'Balance N-1'!O946</f>
        <v>0</v>
      </c>
      <c r="H943" s="78">
        <f>'Balance N-1'!P946</f>
        <v>0</v>
      </c>
      <c r="I943" s="79">
        <f t="shared" si="14"/>
        <v>0</v>
      </c>
    </row>
    <row r="944" spans="1:9" ht="15.6">
      <c r="A944" s="85">
        <f>'Balance N-1'!I947</f>
        <v>0</v>
      </c>
      <c r="B944" s="75">
        <f>'Balance N-1'!J947</f>
        <v>0</v>
      </c>
      <c r="C944" s="78">
        <f>'Balance N-1'!K947</f>
        <v>0</v>
      </c>
      <c r="D944" s="78">
        <f>'Balance N-1'!L947</f>
        <v>0</v>
      </c>
      <c r="E944" s="78">
        <f>'Balance N-1'!M947</f>
        <v>0</v>
      </c>
      <c r="F944" s="78">
        <f>'Balance N-1'!N947</f>
        <v>0</v>
      </c>
      <c r="G944" s="78">
        <f>'Balance N-1'!O947</f>
        <v>0</v>
      </c>
      <c r="H944" s="78">
        <f>'Balance N-1'!P947</f>
        <v>0</v>
      </c>
      <c r="I944" s="79">
        <f t="shared" si="14"/>
        <v>0</v>
      </c>
    </row>
    <row r="945" spans="1:9" ht="15.6">
      <c r="A945" s="85">
        <f>'Balance N-1'!I948</f>
        <v>0</v>
      </c>
      <c r="B945" s="75">
        <f>'Balance N-1'!J948</f>
        <v>0</v>
      </c>
      <c r="C945" s="78">
        <f>'Balance N-1'!K948</f>
        <v>0</v>
      </c>
      <c r="D945" s="78">
        <f>'Balance N-1'!L948</f>
        <v>0</v>
      </c>
      <c r="E945" s="78">
        <f>'Balance N-1'!M948</f>
        <v>0</v>
      </c>
      <c r="F945" s="78">
        <f>'Balance N-1'!N948</f>
        <v>0</v>
      </c>
      <c r="G945" s="78">
        <f>'Balance N-1'!O948</f>
        <v>0</v>
      </c>
      <c r="H945" s="78">
        <f>'Balance N-1'!P948</f>
        <v>0</v>
      </c>
      <c r="I945" s="79">
        <f t="shared" si="14"/>
        <v>0</v>
      </c>
    </row>
    <row r="946" spans="1:9" ht="15.6">
      <c r="A946" s="85">
        <f>'Balance N-1'!I949</f>
        <v>0</v>
      </c>
      <c r="B946" s="75">
        <f>'Balance N-1'!J949</f>
        <v>0</v>
      </c>
      <c r="C946" s="78">
        <f>'Balance N-1'!K949</f>
        <v>0</v>
      </c>
      <c r="D946" s="78">
        <f>'Balance N-1'!L949</f>
        <v>0</v>
      </c>
      <c r="E946" s="78">
        <f>'Balance N-1'!M949</f>
        <v>0</v>
      </c>
      <c r="F946" s="78">
        <f>'Balance N-1'!N949</f>
        <v>0</v>
      </c>
      <c r="G946" s="78">
        <f>'Balance N-1'!O949</f>
        <v>0</v>
      </c>
      <c r="H946" s="78">
        <f>'Balance N-1'!P949</f>
        <v>0</v>
      </c>
      <c r="I946" s="79">
        <f t="shared" si="14"/>
        <v>0</v>
      </c>
    </row>
    <row r="947" spans="1:9" ht="15.6">
      <c r="A947" s="85">
        <f>'Balance N-1'!I950</f>
        <v>0</v>
      </c>
      <c r="B947" s="75">
        <f>'Balance N-1'!J950</f>
        <v>0</v>
      </c>
      <c r="C947" s="78">
        <f>'Balance N-1'!K950</f>
        <v>0</v>
      </c>
      <c r="D947" s="78">
        <f>'Balance N-1'!L950</f>
        <v>0</v>
      </c>
      <c r="E947" s="78">
        <f>'Balance N-1'!M950</f>
        <v>0</v>
      </c>
      <c r="F947" s="78">
        <f>'Balance N-1'!N950</f>
        <v>0</v>
      </c>
      <c r="G947" s="78">
        <f>'Balance N-1'!O950</f>
        <v>0</v>
      </c>
      <c r="H947" s="78">
        <f>'Balance N-1'!P950</f>
        <v>0</v>
      </c>
      <c r="I947" s="79">
        <f t="shared" si="14"/>
        <v>0</v>
      </c>
    </row>
    <row r="948" spans="1:9" ht="15.6">
      <c r="A948" s="85">
        <f>'Balance N-1'!I951</f>
        <v>0</v>
      </c>
      <c r="B948" s="75">
        <f>'Balance N-1'!J951</f>
        <v>0</v>
      </c>
      <c r="C948" s="78">
        <f>'Balance N-1'!K951</f>
        <v>0</v>
      </c>
      <c r="D948" s="78">
        <f>'Balance N-1'!L951</f>
        <v>0</v>
      </c>
      <c r="E948" s="78">
        <f>'Balance N-1'!M951</f>
        <v>0</v>
      </c>
      <c r="F948" s="78">
        <f>'Balance N-1'!N951</f>
        <v>0</v>
      </c>
      <c r="G948" s="78">
        <f>'Balance N-1'!O951</f>
        <v>0</v>
      </c>
      <c r="H948" s="78">
        <f>'Balance N-1'!P951</f>
        <v>0</v>
      </c>
      <c r="I948" s="79">
        <f t="shared" si="14"/>
        <v>0</v>
      </c>
    </row>
    <row r="949" spans="1:9" ht="15.6">
      <c r="A949" s="85">
        <f>'Balance N-1'!I952</f>
        <v>0</v>
      </c>
      <c r="B949" s="75">
        <f>'Balance N-1'!J952</f>
        <v>0</v>
      </c>
      <c r="C949" s="78">
        <f>'Balance N-1'!K952</f>
        <v>0</v>
      </c>
      <c r="D949" s="78">
        <f>'Balance N-1'!L952</f>
        <v>0</v>
      </c>
      <c r="E949" s="78">
        <f>'Balance N-1'!M952</f>
        <v>0</v>
      </c>
      <c r="F949" s="78">
        <f>'Balance N-1'!N952</f>
        <v>0</v>
      </c>
      <c r="G949" s="78">
        <f>'Balance N-1'!O952</f>
        <v>0</v>
      </c>
      <c r="H949" s="78">
        <f>'Balance N-1'!P952</f>
        <v>0</v>
      </c>
      <c r="I949" s="79">
        <f t="shared" si="14"/>
        <v>0</v>
      </c>
    </row>
    <row r="950" spans="1:9" ht="15.6">
      <c r="A950" s="85">
        <f>'Balance N-1'!I953</f>
        <v>0</v>
      </c>
      <c r="B950" s="75">
        <f>'Balance N-1'!J953</f>
        <v>0</v>
      </c>
      <c r="C950" s="78">
        <f>'Balance N-1'!K953</f>
        <v>0</v>
      </c>
      <c r="D950" s="78">
        <f>'Balance N-1'!L953</f>
        <v>0</v>
      </c>
      <c r="E950" s="78">
        <f>'Balance N-1'!M953</f>
        <v>0</v>
      </c>
      <c r="F950" s="78">
        <f>'Balance N-1'!N953</f>
        <v>0</v>
      </c>
      <c r="G950" s="78">
        <f>'Balance N-1'!O953</f>
        <v>0</v>
      </c>
      <c r="H950" s="78">
        <f>'Balance N-1'!P953</f>
        <v>0</v>
      </c>
      <c r="I950" s="79">
        <f t="shared" si="14"/>
        <v>0</v>
      </c>
    </row>
    <row r="951" spans="1:9" ht="15.6">
      <c r="A951" s="85">
        <f>'Balance N-1'!I954</f>
        <v>0</v>
      </c>
      <c r="B951" s="75">
        <f>'Balance N-1'!J954</f>
        <v>0</v>
      </c>
      <c r="C951" s="78">
        <f>'Balance N-1'!K954</f>
        <v>0</v>
      </c>
      <c r="D951" s="78">
        <f>'Balance N-1'!L954</f>
        <v>0</v>
      </c>
      <c r="E951" s="78">
        <f>'Balance N-1'!M954</f>
        <v>0</v>
      </c>
      <c r="F951" s="78">
        <f>'Balance N-1'!N954</f>
        <v>0</v>
      </c>
      <c r="G951" s="78">
        <f>'Balance N-1'!O954</f>
        <v>0</v>
      </c>
      <c r="H951" s="78">
        <f>'Balance N-1'!P954</f>
        <v>0</v>
      </c>
      <c r="I951" s="79">
        <f t="shared" si="14"/>
        <v>0</v>
      </c>
    </row>
    <row r="952" spans="1:9" ht="15.6">
      <c r="A952" s="85">
        <f>'Balance N-1'!I955</f>
        <v>0</v>
      </c>
      <c r="B952" s="75">
        <f>'Balance N-1'!J955</f>
        <v>0</v>
      </c>
      <c r="C952" s="78">
        <f>'Balance N-1'!K955</f>
        <v>0</v>
      </c>
      <c r="D952" s="78">
        <f>'Balance N-1'!L955</f>
        <v>0</v>
      </c>
      <c r="E952" s="78">
        <f>'Balance N-1'!M955</f>
        <v>0</v>
      </c>
      <c r="F952" s="78">
        <f>'Balance N-1'!N955</f>
        <v>0</v>
      </c>
      <c r="G952" s="78">
        <f>'Balance N-1'!O955</f>
        <v>0</v>
      </c>
      <c r="H952" s="78">
        <f>'Balance N-1'!P955</f>
        <v>0</v>
      </c>
      <c r="I952" s="79">
        <f t="shared" si="14"/>
        <v>0</v>
      </c>
    </row>
    <row r="953" spans="1:9" ht="15.6">
      <c r="A953" s="85">
        <f>'Balance N-1'!I956</f>
        <v>0</v>
      </c>
      <c r="B953" s="75">
        <f>'Balance N-1'!J956</f>
        <v>0</v>
      </c>
      <c r="C953" s="78">
        <f>'Balance N-1'!K956</f>
        <v>0</v>
      </c>
      <c r="D953" s="78">
        <f>'Balance N-1'!L956</f>
        <v>0</v>
      </c>
      <c r="E953" s="78">
        <f>'Balance N-1'!M956</f>
        <v>0</v>
      </c>
      <c r="F953" s="78">
        <f>'Balance N-1'!N956</f>
        <v>0</v>
      </c>
      <c r="G953" s="78">
        <f>'Balance N-1'!O956</f>
        <v>0</v>
      </c>
      <c r="H953" s="78">
        <f>'Balance N-1'!P956</f>
        <v>0</v>
      </c>
      <c r="I953" s="79">
        <f t="shared" si="14"/>
        <v>0</v>
      </c>
    </row>
    <row r="954" spans="1:9" ht="15.6">
      <c r="A954" s="85">
        <f>'Balance N-1'!I957</f>
        <v>0</v>
      </c>
      <c r="B954" s="75">
        <f>'Balance N-1'!J957</f>
        <v>0</v>
      </c>
      <c r="C954" s="78">
        <f>'Balance N-1'!K957</f>
        <v>0</v>
      </c>
      <c r="D954" s="78">
        <f>'Balance N-1'!L957</f>
        <v>0</v>
      </c>
      <c r="E954" s="78">
        <f>'Balance N-1'!M957</f>
        <v>0</v>
      </c>
      <c r="F954" s="78">
        <f>'Balance N-1'!N957</f>
        <v>0</v>
      </c>
      <c r="G954" s="78">
        <f>'Balance N-1'!O957</f>
        <v>0</v>
      </c>
      <c r="H954" s="78">
        <f>'Balance N-1'!P957</f>
        <v>0</v>
      </c>
      <c r="I954" s="79">
        <f t="shared" si="14"/>
        <v>0</v>
      </c>
    </row>
    <row r="955" spans="1:9" ht="15.6">
      <c r="A955" s="85">
        <f>'Balance N-1'!I958</f>
        <v>0</v>
      </c>
      <c r="B955" s="75">
        <f>'Balance N-1'!J958</f>
        <v>0</v>
      </c>
      <c r="C955" s="78">
        <f>'Balance N-1'!K958</f>
        <v>0</v>
      </c>
      <c r="D955" s="78">
        <f>'Balance N-1'!L958</f>
        <v>0</v>
      </c>
      <c r="E955" s="78">
        <f>'Balance N-1'!M958</f>
        <v>0</v>
      </c>
      <c r="F955" s="78">
        <f>'Balance N-1'!N958</f>
        <v>0</v>
      </c>
      <c r="G955" s="78">
        <f>'Balance N-1'!O958</f>
        <v>0</v>
      </c>
      <c r="H955" s="78">
        <f>'Balance N-1'!P958</f>
        <v>0</v>
      </c>
      <c r="I955" s="79">
        <f t="shared" si="14"/>
        <v>0</v>
      </c>
    </row>
    <row r="956" spans="1:9" ht="15.6">
      <c r="A956" s="85">
        <f>'Balance N-1'!I959</f>
        <v>0</v>
      </c>
      <c r="B956" s="75">
        <f>'Balance N-1'!J959</f>
        <v>0</v>
      </c>
      <c r="C956" s="78">
        <f>'Balance N-1'!K959</f>
        <v>0</v>
      </c>
      <c r="D956" s="78">
        <f>'Balance N-1'!L959</f>
        <v>0</v>
      </c>
      <c r="E956" s="78">
        <f>'Balance N-1'!M959</f>
        <v>0</v>
      </c>
      <c r="F956" s="78">
        <f>'Balance N-1'!N959</f>
        <v>0</v>
      </c>
      <c r="G956" s="78">
        <f>'Balance N-1'!O959</f>
        <v>0</v>
      </c>
      <c r="H956" s="78">
        <f>'Balance N-1'!P959</f>
        <v>0</v>
      </c>
      <c r="I956" s="79">
        <f t="shared" si="14"/>
        <v>0</v>
      </c>
    </row>
    <row r="957" spans="1:9" ht="15.6">
      <c r="A957" s="85">
        <f>'Balance N-1'!I960</f>
        <v>0</v>
      </c>
      <c r="B957" s="75">
        <f>'Balance N-1'!J960</f>
        <v>0</v>
      </c>
      <c r="C957" s="78">
        <f>'Balance N-1'!K960</f>
        <v>0</v>
      </c>
      <c r="D957" s="78">
        <f>'Balance N-1'!L960</f>
        <v>0</v>
      </c>
      <c r="E957" s="78">
        <f>'Balance N-1'!M960</f>
        <v>0</v>
      </c>
      <c r="F957" s="78">
        <f>'Balance N-1'!N960</f>
        <v>0</v>
      </c>
      <c r="G957" s="78">
        <f>'Balance N-1'!O960</f>
        <v>0</v>
      </c>
      <c r="H957" s="78">
        <f>'Balance N-1'!P960</f>
        <v>0</v>
      </c>
      <c r="I957" s="79">
        <f t="shared" si="14"/>
        <v>0</v>
      </c>
    </row>
    <row r="958" spans="1:9" ht="15.6">
      <c r="A958" s="85">
        <f>'Balance N-1'!I961</f>
        <v>0</v>
      </c>
      <c r="B958" s="75">
        <f>'Balance N-1'!J961</f>
        <v>0</v>
      </c>
      <c r="C958" s="78">
        <f>'Balance N-1'!K961</f>
        <v>0</v>
      </c>
      <c r="D958" s="78">
        <f>'Balance N-1'!L961</f>
        <v>0</v>
      </c>
      <c r="E958" s="78">
        <f>'Balance N-1'!M961</f>
        <v>0</v>
      </c>
      <c r="F958" s="78">
        <f>'Balance N-1'!N961</f>
        <v>0</v>
      </c>
      <c r="G958" s="78">
        <f>'Balance N-1'!O961</f>
        <v>0</v>
      </c>
      <c r="H958" s="78">
        <f>'Balance N-1'!P961</f>
        <v>0</v>
      </c>
      <c r="I958" s="79">
        <f t="shared" si="14"/>
        <v>0</v>
      </c>
    </row>
    <row r="959" spans="1:9" ht="15.6">
      <c r="A959" s="85">
        <f>'Balance N-1'!I962</f>
        <v>0</v>
      </c>
      <c r="B959" s="75">
        <f>'Balance N-1'!J962</f>
        <v>0</v>
      </c>
      <c r="C959" s="78">
        <f>'Balance N-1'!K962</f>
        <v>0</v>
      </c>
      <c r="D959" s="78">
        <f>'Balance N-1'!L962</f>
        <v>0</v>
      </c>
      <c r="E959" s="78">
        <f>'Balance N-1'!M962</f>
        <v>0</v>
      </c>
      <c r="F959" s="78">
        <f>'Balance N-1'!N962</f>
        <v>0</v>
      </c>
      <c r="G959" s="78">
        <f>'Balance N-1'!O962</f>
        <v>0</v>
      </c>
      <c r="H959" s="78">
        <f>'Balance N-1'!P962</f>
        <v>0</v>
      </c>
      <c r="I959" s="79">
        <f t="shared" si="14"/>
        <v>0</v>
      </c>
    </row>
    <row r="960" spans="1:9" ht="15.6">
      <c r="A960" s="85">
        <f>'Balance N-1'!I963</f>
        <v>0</v>
      </c>
      <c r="B960" s="75">
        <f>'Balance N-1'!J963</f>
        <v>0</v>
      </c>
      <c r="C960" s="78">
        <f>'Balance N-1'!K963</f>
        <v>0</v>
      </c>
      <c r="D960" s="78">
        <f>'Balance N-1'!L963</f>
        <v>0</v>
      </c>
      <c r="E960" s="78">
        <f>'Balance N-1'!M963</f>
        <v>0</v>
      </c>
      <c r="F960" s="78">
        <f>'Balance N-1'!N963</f>
        <v>0</v>
      </c>
      <c r="G960" s="78">
        <f>'Balance N-1'!O963</f>
        <v>0</v>
      </c>
      <c r="H960" s="78">
        <f>'Balance N-1'!P963</f>
        <v>0</v>
      </c>
      <c r="I960" s="79">
        <f t="shared" si="14"/>
        <v>0</v>
      </c>
    </row>
    <row r="961" spans="1:9" ht="15.6">
      <c r="A961" s="85">
        <f>'Balance N-1'!I964</f>
        <v>0</v>
      </c>
      <c r="B961" s="75">
        <f>'Balance N-1'!J964</f>
        <v>0</v>
      </c>
      <c r="C961" s="78">
        <f>'Balance N-1'!K964</f>
        <v>0</v>
      </c>
      <c r="D961" s="78">
        <f>'Balance N-1'!L964</f>
        <v>0</v>
      </c>
      <c r="E961" s="78">
        <f>'Balance N-1'!M964</f>
        <v>0</v>
      </c>
      <c r="F961" s="78">
        <f>'Balance N-1'!N964</f>
        <v>0</v>
      </c>
      <c r="G961" s="78">
        <f>'Balance N-1'!O964</f>
        <v>0</v>
      </c>
      <c r="H961" s="78">
        <f>'Balance N-1'!P964</f>
        <v>0</v>
      </c>
      <c r="I961" s="79">
        <f t="shared" si="14"/>
        <v>0</v>
      </c>
    </row>
    <row r="962" spans="1:9" ht="15.6">
      <c r="A962" s="85">
        <f>'Balance N-1'!I965</f>
        <v>0</v>
      </c>
      <c r="B962" s="75">
        <f>'Balance N-1'!J965</f>
        <v>0</v>
      </c>
      <c r="C962" s="78">
        <f>'Balance N-1'!K965</f>
        <v>0</v>
      </c>
      <c r="D962" s="78">
        <f>'Balance N-1'!L965</f>
        <v>0</v>
      </c>
      <c r="E962" s="78">
        <f>'Balance N-1'!M965</f>
        <v>0</v>
      </c>
      <c r="F962" s="78">
        <f>'Balance N-1'!N965</f>
        <v>0</v>
      </c>
      <c r="G962" s="78">
        <f>'Balance N-1'!O965</f>
        <v>0</v>
      </c>
      <c r="H962" s="78">
        <f>'Balance N-1'!P965</f>
        <v>0</v>
      </c>
      <c r="I962" s="79">
        <f t="shared" si="14"/>
        <v>0</v>
      </c>
    </row>
    <row r="963" spans="1:9" ht="15.6">
      <c r="A963" s="85">
        <f>'Balance N-1'!I966</f>
        <v>0</v>
      </c>
      <c r="B963" s="75">
        <f>'Balance N-1'!J966</f>
        <v>0</v>
      </c>
      <c r="C963" s="78">
        <f>'Balance N-1'!K966</f>
        <v>0</v>
      </c>
      <c r="D963" s="78">
        <f>'Balance N-1'!L966</f>
        <v>0</v>
      </c>
      <c r="E963" s="78">
        <f>'Balance N-1'!M966</f>
        <v>0</v>
      </c>
      <c r="F963" s="78">
        <f>'Balance N-1'!N966</f>
        <v>0</v>
      </c>
      <c r="G963" s="78">
        <f>'Balance N-1'!O966</f>
        <v>0</v>
      </c>
      <c r="H963" s="78">
        <f>'Balance N-1'!P966</f>
        <v>0</v>
      </c>
      <c r="I963" s="79">
        <f t="shared" ref="I963:I1026" si="15">(C963-D963)+(E963-F963)-(G963-H963)</f>
        <v>0</v>
      </c>
    </row>
    <row r="964" spans="1:9" ht="15.6">
      <c r="A964" s="85">
        <f>'Balance N-1'!I967</f>
        <v>0</v>
      </c>
      <c r="B964" s="75">
        <f>'Balance N-1'!J967</f>
        <v>0</v>
      </c>
      <c r="C964" s="78">
        <f>'Balance N-1'!K967</f>
        <v>0</v>
      </c>
      <c r="D964" s="78">
        <f>'Balance N-1'!L967</f>
        <v>0</v>
      </c>
      <c r="E964" s="78">
        <f>'Balance N-1'!M967</f>
        <v>0</v>
      </c>
      <c r="F964" s="78">
        <f>'Balance N-1'!N967</f>
        <v>0</v>
      </c>
      <c r="G964" s="78">
        <f>'Balance N-1'!O967</f>
        <v>0</v>
      </c>
      <c r="H964" s="78">
        <f>'Balance N-1'!P967</f>
        <v>0</v>
      </c>
      <c r="I964" s="79">
        <f t="shared" si="15"/>
        <v>0</v>
      </c>
    </row>
    <row r="965" spans="1:9" ht="15.6">
      <c r="A965" s="85">
        <f>'Balance N-1'!I968</f>
        <v>0</v>
      </c>
      <c r="B965" s="75">
        <f>'Balance N-1'!J968</f>
        <v>0</v>
      </c>
      <c r="C965" s="78">
        <f>'Balance N-1'!K968</f>
        <v>0</v>
      </c>
      <c r="D965" s="78">
        <f>'Balance N-1'!L968</f>
        <v>0</v>
      </c>
      <c r="E965" s="78">
        <f>'Balance N-1'!M968</f>
        <v>0</v>
      </c>
      <c r="F965" s="78">
        <f>'Balance N-1'!N968</f>
        <v>0</v>
      </c>
      <c r="G965" s="78">
        <f>'Balance N-1'!O968</f>
        <v>0</v>
      </c>
      <c r="H965" s="78">
        <f>'Balance N-1'!P968</f>
        <v>0</v>
      </c>
      <c r="I965" s="79">
        <f t="shared" si="15"/>
        <v>0</v>
      </c>
    </row>
    <row r="966" spans="1:9" ht="15.6">
      <c r="A966" s="85">
        <f>'Balance N-1'!I969</f>
        <v>0</v>
      </c>
      <c r="B966" s="75">
        <f>'Balance N-1'!J969</f>
        <v>0</v>
      </c>
      <c r="C966" s="78">
        <f>'Balance N-1'!K969</f>
        <v>0</v>
      </c>
      <c r="D966" s="78">
        <f>'Balance N-1'!L969</f>
        <v>0</v>
      </c>
      <c r="E966" s="78">
        <f>'Balance N-1'!M969</f>
        <v>0</v>
      </c>
      <c r="F966" s="78">
        <f>'Balance N-1'!N969</f>
        <v>0</v>
      </c>
      <c r="G966" s="78">
        <f>'Balance N-1'!O969</f>
        <v>0</v>
      </c>
      <c r="H966" s="78">
        <f>'Balance N-1'!P969</f>
        <v>0</v>
      </c>
      <c r="I966" s="79">
        <f t="shared" si="15"/>
        <v>0</v>
      </c>
    </row>
    <row r="967" spans="1:9" ht="15.6">
      <c r="A967" s="85">
        <f>'Balance N-1'!I970</f>
        <v>0</v>
      </c>
      <c r="B967" s="75">
        <f>'Balance N-1'!J970</f>
        <v>0</v>
      </c>
      <c r="C967" s="78">
        <f>'Balance N-1'!K970</f>
        <v>0</v>
      </c>
      <c r="D967" s="78">
        <f>'Balance N-1'!L970</f>
        <v>0</v>
      </c>
      <c r="E967" s="78">
        <f>'Balance N-1'!M970</f>
        <v>0</v>
      </c>
      <c r="F967" s="78">
        <f>'Balance N-1'!N970</f>
        <v>0</v>
      </c>
      <c r="G967" s="78">
        <f>'Balance N-1'!O970</f>
        <v>0</v>
      </c>
      <c r="H967" s="78">
        <f>'Balance N-1'!P970</f>
        <v>0</v>
      </c>
      <c r="I967" s="79">
        <f t="shared" si="15"/>
        <v>0</v>
      </c>
    </row>
    <row r="968" spans="1:9" ht="15.6">
      <c r="A968" s="85">
        <f>'Balance N-1'!I971</f>
        <v>0</v>
      </c>
      <c r="B968" s="75">
        <f>'Balance N-1'!J971</f>
        <v>0</v>
      </c>
      <c r="C968" s="78">
        <f>'Balance N-1'!K971</f>
        <v>0</v>
      </c>
      <c r="D968" s="78">
        <f>'Balance N-1'!L971</f>
        <v>0</v>
      </c>
      <c r="E968" s="78">
        <f>'Balance N-1'!M971</f>
        <v>0</v>
      </c>
      <c r="F968" s="78">
        <f>'Balance N-1'!N971</f>
        <v>0</v>
      </c>
      <c r="G968" s="78">
        <f>'Balance N-1'!O971</f>
        <v>0</v>
      </c>
      <c r="H968" s="78">
        <f>'Balance N-1'!P971</f>
        <v>0</v>
      </c>
      <c r="I968" s="79">
        <f t="shared" si="15"/>
        <v>0</v>
      </c>
    </row>
    <row r="969" spans="1:9" ht="15.6">
      <c r="A969" s="85">
        <f>'Balance N-1'!I972</f>
        <v>0</v>
      </c>
      <c r="B969" s="75">
        <f>'Balance N-1'!J972</f>
        <v>0</v>
      </c>
      <c r="C969" s="78">
        <f>'Balance N-1'!K972</f>
        <v>0</v>
      </c>
      <c r="D969" s="78">
        <f>'Balance N-1'!L972</f>
        <v>0</v>
      </c>
      <c r="E969" s="78">
        <f>'Balance N-1'!M972</f>
        <v>0</v>
      </c>
      <c r="F969" s="78">
        <f>'Balance N-1'!N972</f>
        <v>0</v>
      </c>
      <c r="G969" s="78">
        <f>'Balance N-1'!O972</f>
        <v>0</v>
      </c>
      <c r="H969" s="78">
        <f>'Balance N-1'!P972</f>
        <v>0</v>
      </c>
      <c r="I969" s="79">
        <f t="shared" si="15"/>
        <v>0</v>
      </c>
    </row>
    <row r="970" spans="1:9" ht="15.6">
      <c r="A970" s="85">
        <f>'Balance N-1'!I973</f>
        <v>0</v>
      </c>
      <c r="B970" s="75">
        <f>'Balance N-1'!J973</f>
        <v>0</v>
      </c>
      <c r="C970" s="78">
        <f>'Balance N-1'!K973</f>
        <v>0</v>
      </c>
      <c r="D970" s="78">
        <f>'Balance N-1'!L973</f>
        <v>0</v>
      </c>
      <c r="E970" s="78">
        <f>'Balance N-1'!M973</f>
        <v>0</v>
      </c>
      <c r="F970" s="78">
        <f>'Balance N-1'!N973</f>
        <v>0</v>
      </c>
      <c r="G970" s="78">
        <f>'Balance N-1'!O973</f>
        <v>0</v>
      </c>
      <c r="H970" s="78">
        <f>'Balance N-1'!P973</f>
        <v>0</v>
      </c>
      <c r="I970" s="79">
        <f t="shared" si="15"/>
        <v>0</v>
      </c>
    </row>
    <row r="971" spans="1:9" ht="15.6">
      <c r="A971" s="85">
        <f>'Balance N-1'!I974</f>
        <v>0</v>
      </c>
      <c r="B971" s="75">
        <f>'Balance N-1'!J974</f>
        <v>0</v>
      </c>
      <c r="C971" s="78">
        <f>'Balance N-1'!K974</f>
        <v>0</v>
      </c>
      <c r="D971" s="78">
        <f>'Balance N-1'!L974</f>
        <v>0</v>
      </c>
      <c r="E971" s="78">
        <f>'Balance N-1'!M974</f>
        <v>0</v>
      </c>
      <c r="F971" s="78">
        <f>'Balance N-1'!N974</f>
        <v>0</v>
      </c>
      <c r="G971" s="78">
        <f>'Balance N-1'!O974</f>
        <v>0</v>
      </c>
      <c r="H971" s="78">
        <f>'Balance N-1'!P974</f>
        <v>0</v>
      </c>
      <c r="I971" s="79">
        <f t="shared" si="15"/>
        <v>0</v>
      </c>
    </row>
    <row r="972" spans="1:9" ht="15.6">
      <c r="A972" s="85">
        <f>'Balance N-1'!I975</f>
        <v>0</v>
      </c>
      <c r="B972" s="75">
        <f>'Balance N-1'!J975</f>
        <v>0</v>
      </c>
      <c r="C972" s="78">
        <f>'Balance N-1'!K975</f>
        <v>0</v>
      </c>
      <c r="D972" s="78">
        <f>'Balance N-1'!L975</f>
        <v>0</v>
      </c>
      <c r="E972" s="78">
        <f>'Balance N-1'!M975</f>
        <v>0</v>
      </c>
      <c r="F972" s="78">
        <f>'Balance N-1'!N975</f>
        <v>0</v>
      </c>
      <c r="G972" s="78">
        <f>'Balance N-1'!O975</f>
        <v>0</v>
      </c>
      <c r="H972" s="78">
        <f>'Balance N-1'!P975</f>
        <v>0</v>
      </c>
      <c r="I972" s="79">
        <f t="shared" si="15"/>
        <v>0</v>
      </c>
    </row>
    <row r="973" spans="1:9" ht="15.6">
      <c r="A973" s="85">
        <f>'Balance N-1'!I976</f>
        <v>0</v>
      </c>
      <c r="B973" s="75">
        <f>'Balance N-1'!J976</f>
        <v>0</v>
      </c>
      <c r="C973" s="78">
        <f>'Balance N-1'!K976</f>
        <v>0</v>
      </c>
      <c r="D973" s="78">
        <f>'Balance N-1'!L976</f>
        <v>0</v>
      </c>
      <c r="E973" s="78">
        <f>'Balance N-1'!M976</f>
        <v>0</v>
      </c>
      <c r="F973" s="78">
        <f>'Balance N-1'!N976</f>
        <v>0</v>
      </c>
      <c r="G973" s="78">
        <f>'Balance N-1'!O976</f>
        <v>0</v>
      </c>
      <c r="H973" s="78">
        <f>'Balance N-1'!P976</f>
        <v>0</v>
      </c>
      <c r="I973" s="79">
        <f t="shared" si="15"/>
        <v>0</v>
      </c>
    </row>
    <row r="974" spans="1:9" ht="15.6">
      <c r="A974" s="85">
        <f>'Balance N-1'!I977</f>
        <v>0</v>
      </c>
      <c r="B974" s="75">
        <f>'Balance N-1'!J977</f>
        <v>0</v>
      </c>
      <c r="C974" s="78">
        <f>'Balance N-1'!K977</f>
        <v>0</v>
      </c>
      <c r="D974" s="78">
        <f>'Balance N-1'!L977</f>
        <v>0</v>
      </c>
      <c r="E974" s="78">
        <f>'Balance N-1'!M977</f>
        <v>0</v>
      </c>
      <c r="F974" s="78">
        <f>'Balance N-1'!N977</f>
        <v>0</v>
      </c>
      <c r="G974" s="78">
        <f>'Balance N-1'!O977</f>
        <v>0</v>
      </c>
      <c r="H974" s="78">
        <f>'Balance N-1'!P977</f>
        <v>0</v>
      </c>
      <c r="I974" s="79">
        <f t="shared" si="15"/>
        <v>0</v>
      </c>
    </row>
    <row r="975" spans="1:9" ht="15.6">
      <c r="A975" s="85">
        <f>'Balance N-1'!I978</f>
        <v>0</v>
      </c>
      <c r="B975" s="75">
        <f>'Balance N-1'!J978</f>
        <v>0</v>
      </c>
      <c r="C975" s="78">
        <f>'Balance N-1'!K978</f>
        <v>0</v>
      </c>
      <c r="D975" s="78">
        <f>'Balance N-1'!L978</f>
        <v>0</v>
      </c>
      <c r="E975" s="78">
        <f>'Balance N-1'!M978</f>
        <v>0</v>
      </c>
      <c r="F975" s="78">
        <f>'Balance N-1'!N978</f>
        <v>0</v>
      </c>
      <c r="G975" s="78">
        <f>'Balance N-1'!O978</f>
        <v>0</v>
      </c>
      <c r="H975" s="78">
        <f>'Balance N-1'!P978</f>
        <v>0</v>
      </c>
      <c r="I975" s="79">
        <f t="shared" si="15"/>
        <v>0</v>
      </c>
    </row>
    <row r="976" spans="1:9" ht="15.6">
      <c r="A976" s="85">
        <f>'Balance N-1'!I979</f>
        <v>0</v>
      </c>
      <c r="B976" s="75">
        <f>'Balance N-1'!J979</f>
        <v>0</v>
      </c>
      <c r="C976" s="78">
        <f>'Balance N-1'!K979</f>
        <v>0</v>
      </c>
      <c r="D976" s="78">
        <f>'Balance N-1'!L979</f>
        <v>0</v>
      </c>
      <c r="E976" s="78">
        <f>'Balance N-1'!M979</f>
        <v>0</v>
      </c>
      <c r="F976" s="78">
        <f>'Balance N-1'!N979</f>
        <v>0</v>
      </c>
      <c r="G976" s="78">
        <f>'Balance N-1'!O979</f>
        <v>0</v>
      </c>
      <c r="H976" s="78">
        <f>'Balance N-1'!P979</f>
        <v>0</v>
      </c>
      <c r="I976" s="79">
        <f t="shared" si="15"/>
        <v>0</v>
      </c>
    </row>
    <row r="977" spans="1:9" ht="15.6">
      <c r="A977" s="85">
        <f>'Balance N-1'!I980</f>
        <v>0</v>
      </c>
      <c r="B977" s="75">
        <f>'Balance N-1'!J980</f>
        <v>0</v>
      </c>
      <c r="C977" s="78">
        <f>'Balance N-1'!K980</f>
        <v>0</v>
      </c>
      <c r="D977" s="78">
        <f>'Balance N-1'!L980</f>
        <v>0</v>
      </c>
      <c r="E977" s="78">
        <f>'Balance N-1'!M980</f>
        <v>0</v>
      </c>
      <c r="F977" s="78">
        <f>'Balance N-1'!N980</f>
        <v>0</v>
      </c>
      <c r="G977" s="78">
        <f>'Balance N-1'!O980</f>
        <v>0</v>
      </c>
      <c r="H977" s="78">
        <f>'Balance N-1'!P980</f>
        <v>0</v>
      </c>
      <c r="I977" s="79">
        <f t="shared" si="15"/>
        <v>0</v>
      </c>
    </row>
    <row r="978" spans="1:9" ht="15.6">
      <c r="A978" s="85">
        <f>'Balance N-1'!I981</f>
        <v>0</v>
      </c>
      <c r="B978" s="75">
        <f>'Balance N-1'!J981</f>
        <v>0</v>
      </c>
      <c r="C978" s="78">
        <f>'Balance N-1'!K981</f>
        <v>0</v>
      </c>
      <c r="D978" s="78">
        <f>'Balance N-1'!L981</f>
        <v>0</v>
      </c>
      <c r="E978" s="78">
        <f>'Balance N-1'!M981</f>
        <v>0</v>
      </c>
      <c r="F978" s="78">
        <f>'Balance N-1'!N981</f>
        <v>0</v>
      </c>
      <c r="G978" s="78">
        <f>'Balance N-1'!O981</f>
        <v>0</v>
      </c>
      <c r="H978" s="78">
        <f>'Balance N-1'!P981</f>
        <v>0</v>
      </c>
      <c r="I978" s="79">
        <f t="shared" si="15"/>
        <v>0</v>
      </c>
    </row>
    <row r="979" spans="1:9" ht="15.6">
      <c r="A979" s="85">
        <f>'Balance N-1'!I982</f>
        <v>0</v>
      </c>
      <c r="B979" s="75">
        <f>'Balance N-1'!J982</f>
        <v>0</v>
      </c>
      <c r="C979" s="78">
        <f>'Balance N-1'!K982</f>
        <v>0</v>
      </c>
      <c r="D979" s="78">
        <f>'Balance N-1'!L982</f>
        <v>0</v>
      </c>
      <c r="E979" s="78">
        <f>'Balance N-1'!M982</f>
        <v>0</v>
      </c>
      <c r="F979" s="78">
        <f>'Balance N-1'!N982</f>
        <v>0</v>
      </c>
      <c r="G979" s="78">
        <f>'Balance N-1'!O982</f>
        <v>0</v>
      </c>
      <c r="H979" s="78">
        <f>'Balance N-1'!P982</f>
        <v>0</v>
      </c>
      <c r="I979" s="79">
        <f t="shared" si="15"/>
        <v>0</v>
      </c>
    </row>
    <row r="980" spans="1:9" ht="15.6">
      <c r="A980" s="85">
        <f>'Balance N-1'!I983</f>
        <v>0</v>
      </c>
      <c r="B980" s="75">
        <f>'Balance N-1'!J983</f>
        <v>0</v>
      </c>
      <c r="C980" s="78">
        <f>'Balance N-1'!K983</f>
        <v>0</v>
      </c>
      <c r="D980" s="78">
        <f>'Balance N-1'!L983</f>
        <v>0</v>
      </c>
      <c r="E980" s="78">
        <f>'Balance N-1'!M983</f>
        <v>0</v>
      </c>
      <c r="F980" s="78">
        <f>'Balance N-1'!N983</f>
        <v>0</v>
      </c>
      <c r="G980" s="78">
        <f>'Balance N-1'!O983</f>
        <v>0</v>
      </c>
      <c r="H980" s="78">
        <f>'Balance N-1'!P983</f>
        <v>0</v>
      </c>
      <c r="I980" s="79">
        <f t="shared" si="15"/>
        <v>0</v>
      </c>
    </row>
    <row r="981" spans="1:9" ht="15.6">
      <c r="A981" s="85">
        <f>'Balance N-1'!I984</f>
        <v>0</v>
      </c>
      <c r="B981" s="75">
        <f>'Balance N-1'!J984</f>
        <v>0</v>
      </c>
      <c r="C981" s="78">
        <f>'Balance N-1'!K984</f>
        <v>0</v>
      </c>
      <c r="D981" s="78">
        <f>'Balance N-1'!L984</f>
        <v>0</v>
      </c>
      <c r="E981" s="78">
        <f>'Balance N-1'!M984</f>
        <v>0</v>
      </c>
      <c r="F981" s="78">
        <f>'Balance N-1'!N984</f>
        <v>0</v>
      </c>
      <c r="G981" s="78">
        <f>'Balance N-1'!O984</f>
        <v>0</v>
      </c>
      <c r="H981" s="78">
        <f>'Balance N-1'!P984</f>
        <v>0</v>
      </c>
      <c r="I981" s="79">
        <f t="shared" si="15"/>
        <v>0</v>
      </c>
    </row>
    <row r="982" spans="1:9" ht="15.6">
      <c r="A982" s="85">
        <f>'Balance N-1'!I985</f>
        <v>0</v>
      </c>
      <c r="B982" s="75">
        <f>'Balance N-1'!J985</f>
        <v>0</v>
      </c>
      <c r="C982" s="78">
        <f>'Balance N-1'!K985</f>
        <v>0</v>
      </c>
      <c r="D982" s="78">
        <f>'Balance N-1'!L985</f>
        <v>0</v>
      </c>
      <c r="E982" s="78">
        <f>'Balance N-1'!M985</f>
        <v>0</v>
      </c>
      <c r="F982" s="78">
        <f>'Balance N-1'!N985</f>
        <v>0</v>
      </c>
      <c r="G982" s="78">
        <f>'Balance N-1'!O985</f>
        <v>0</v>
      </c>
      <c r="H982" s="78">
        <f>'Balance N-1'!P985</f>
        <v>0</v>
      </c>
      <c r="I982" s="79">
        <f t="shared" si="15"/>
        <v>0</v>
      </c>
    </row>
    <row r="983" spans="1:9" ht="15.6">
      <c r="A983" s="85">
        <f>'Balance N-1'!I986</f>
        <v>0</v>
      </c>
      <c r="B983" s="75">
        <f>'Balance N-1'!J986</f>
        <v>0</v>
      </c>
      <c r="C983" s="78">
        <f>'Balance N-1'!K986</f>
        <v>0</v>
      </c>
      <c r="D983" s="78">
        <f>'Balance N-1'!L986</f>
        <v>0</v>
      </c>
      <c r="E983" s="78">
        <f>'Balance N-1'!M986</f>
        <v>0</v>
      </c>
      <c r="F983" s="78">
        <f>'Balance N-1'!N986</f>
        <v>0</v>
      </c>
      <c r="G983" s="78">
        <f>'Balance N-1'!O986</f>
        <v>0</v>
      </c>
      <c r="H983" s="78">
        <f>'Balance N-1'!P986</f>
        <v>0</v>
      </c>
      <c r="I983" s="79">
        <f t="shared" si="15"/>
        <v>0</v>
      </c>
    </row>
    <row r="984" spans="1:9" ht="15.6">
      <c r="A984" s="85">
        <f>'Balance N-1'!I987</f>
        <v>0</v>
      </c>
      <c r="B984" s="75">
        <f>'Balance N-1'!J987</f>
        <v>0</v>
      </c>
      <c r="C984" s="78">
        <f>'Balance N-1'!K987</f>
        <v>0</v>
      </c>
      <c r="D984" s="78">
        <f>'Balance N-1'!L987</f>
        <v>0</v>
      </c>
      <c r="E984" s="78">
        <f>'Balance N-1'!M987</f>
        <v>0</v>
      </c>
      <c r="F984" s="78">
        <f>'Balance N-1'!N987</f>
        <v>0</v>
      </c>
      <c r="G984" s="78">
        <f>'Balance N-1'!O987</f>
        <v>0</v>
      </c>
      <c r="H984" s="78">
        <f>'Balance N-1'!P987</f>
        <v>0</v>
      </c>
      <c r="I984" s="79">
        <f t="shared" si="15"/>
        <v>0</v>
      </c>
    </row>
    <row r="985" spans="1:9" ht="15.6">
      <c r="A985" s="85">
        <f>'Balance N-1'!I988</f>
        <v>0</v>
      </c>
      <c r="B985" s="75">
        <f>'Balance N-1'!J988</f>
        <v>0</v>
      </c>
      <c r="C985" s="78">
        <f>'Balance N-1'!K988</f>
        <v>0</v>
      </c>
      <c r="D985" s="78">
        <f>'Balance N-1'!L988</f>
        <v>0</v>
      </c>
      <c r="E985" s="78">
        <f>'Balance N-1'!M988</f>
        <v>0</v>
      </c>
      <c r="F985" s="78">
        <f>'Balance N-1'!N988</f>
        <v>0</v>
      </c>
      <c r="G985" s="78">
        <f>'Balance N-1'!O988</f>
        <v>0</v>
      </c>
      <c r="H985" s="78">
        <f>'Balance N-1'!P988</f>
        <v>0</v>
      </c>
      <c r="I985" s="79">
        <f t="shared" si="15"/>
        <v>0</v>
      </c>
    </row>
    <row r="986" spans="1:9" ht="15.6">
      <c r="A986" s="85">
        <f>'Balance N-1'!I989</f>
        <v>0</v>
      </c>
      <c r="B986" s="75">
        <f>'Balance N-1'!J989</f>
        <v>0</v>
      </c>
      <c r="C986" s="78">
        <f>'Balance N-1'!K989</f>
        <v>0</v>
      </c>
      <c r="D986" s="78">
        <f>'Balance N-1'!L989</f>
        <v>0</v>
      </c>
      <c r="E986" s="78">
        <f>'Balance N-1'!M989</f>
        <v>0</v>
      </c>
      <c r="F986" s="78">
        <f>'Balance N-1'!N989</f>
        <v>0</v>
      </c>
      <c r="G986" s="78">
        <f>'Balance N-1'!O989</f>
        <v>0</v>
      </c>
      <c r="H986" s="78">
        <f>'Balance N-1'!P989</f>
        <v>0</v>
      </c>
      <c r="I986" s="79">
        <f t="shared" si="15"/>
        <v>0</v>
      </c>
    </row>
    <row r="987" spans="1:9" ht="15.6">
      <c r="A987" s="85">
        <f>'Balance N-1'!I990</f>
        <v>0</v>
      </c>
      <c r="B987" s="75">
        <f>'Balance N-1'!J990</f>
        <v>0</v>
      </c>
      <c r="C987" s="78">
        <f>'Balance N-1'!K990</f>
        <v>0</v>
      </c>
      <c r="D987" s="78">
        <f>'Balance N-1'!L990</f>
        <v>0</v>
      </c>
      <c r="E987" s="78">
        <f>'Balance N-1'!M990</f>
        <v>0</v>
      </c>
      <c r="F987" s="78">
        <f>'Balance N-1'!N990</f>
        <v>0</v>
      </c>
      <c r="G987" s="78">
        <f>'Balance N-1'!O990</f>
        <v>0</v>
      </c>
      <c r="H987" s="78">
        <f>'Balance N-1'!P990</f>
        <v>0</v>
      </c>
      <c r="I987" s="79">
        <f t="shared" si="15"/>
        <v>0</v>
      </c>
    </row>
    <row r="988" spans="1:9" ht="15.6">
      <c r="A988" s="85">
        <f>'Balance N-1'!I991</f>
        <v>0</v>
      </c>
      <c r="B988" s="75">
        <f>'Balance N-1'!J991</f>
        <v>0</v>
      </c>
      <c r="C988" s="78">
        <f>'Balance N-1'!K991</f>
        <v>0</v>
      </c>
      <c r="D988" s="78">
        <f>'Balance N-1'!L991</f>
        <v>0</v>
      </c>
      <c r="E988" s="78">
        <f>'Balance N-1'!M991</f>
        <v>0</v>
      </c>
      <c r="F988" s="78">
        <f>'Balance N-1'!N991</f>
        <v>0</v>
      </c>
      <c r="G988" s="78">
        <f>'Balance N-1'!O991</f>
        <v>0</v>
      </c>
      <c r="H988" s="78">
        <f>'Balance N-1'!P991</f>
        <v>0</v>
      </c>
      <c r="I988" s="79">
        <f t="shared" si="15"/>
        <v>0</v>
      </c>
    </row>
    <row r="989" spans="1:9" ht="15.6">
      <c r="A989" s="85">
        <f>'Balance N-1'!I992</f>
        <v>0</v>
      </c>
      <c r="B989" s="75">
        <f>'Balance N-1'!J992</f>
        <v>0</v>
      </c>
      <c r="C989" s="78">
        <f>'Balance N-1'!K992</f>
        <v>0</v>
      </c>
      <c r="D989" s="78">
        <f>'Balance N-1'!L992</f>
        <v>0</v>
      </c>
      <c r="E989" s="78">
        <f>'Balance N-1'!M992</f>
        <v>0</v>
      </c>
      <c r="F989" s="78">
        <f>'Balance N-1'!N992</f>
        <v>0</v>
      </c>
      <c r="G989" s="78">
        <f>'Balance N-1'!O992</f>
        <v>0</v>
      </c>
      <c r="H989" s="78">
        <f>'Balance N-1'!P992</f>
        <v>0</v>
      </c>
      <c r="I989" s="79">
        <f t="shared" si="15"/>
        <v>0</v>
      </c>
    </row>
    <row r="990" spans="1:9" ht="15.6">
      <c r="A990" s="85">
        <f>'Balance N-1'!I993</f>
        <v>0</v>
      </c>
      <c r="B990" s="75">
        <f>'Balance N-1'!J993</f>
        <v>0</v>
      </c>
      <c r="C990" s="78">
        <f>'Balance N-1'!K993</f>
        <v>0</v>
      </c>
      <c r="D990" s="78">
        <f>'Balance N-1'!L993</f>
        <v>0</v>
      </c>
      <c r="E990" s="78">
        <f>'Balance N-1'!M993</f>
        <v>0</v>
      </c>
      <c r="F990" s="78">
        <f>'Balance N-1'!N993</f>
        <v>0</v>
      </c>
      <c r="G990" s="78">
        <f>'Balance N-1'!O993</f>
        <v>0</v>
      </c>
      <c r="H990" s="78">
        <f>'Balance N-1'!P993</f>
        <v>0</v>
      </c>
      <c r="I990" s="79">
        <f t="shared" si="15"/>
        <v>0</v>
      </c>
    </row>
    <row r="991" spans="1:9" ht="15.6">
      <c r="A991" s="85">
        <f>'Balance N-1'!I994</f>
        <v>0</v>
      </c>
      <c r="B991" s="75">
        <f>'Balance N-1'!J994</f>
        <v>0</v>
      </c>
      <c r="C991" s="78">
        <f>'Balance N-1'!K994</f>
        <v>0</v>
      </c>
      <c r="D991" s="78">
        <f>'Balance N-1'!L994</f>
        <v>0</v>
      </c>
      <c r="E991" s="78">
        <f>'Balance N-1'!M994</f>
        <v>0</v>
      </c>
      <c r="F991" s="78">
        <f>'Balance N-1'!N994</f>
        <v>0</v>
      </c>
      <c r="G991" s="78">
        <f>'Balance N-1'!O994</f>
        <v>0</v>
      </c>
      <c r="H991" s="78">
        <f>'Balance N-1'!P994</f>
        <v>0</v>
      </c>
      <c r="I991" s="79">
        <f t="shared" si="15"/>
        <v>0</v>
      </c>
    </row>
    <row r="992" spans="1:9" ht="15.6">
      <c r="A992" s="85">
        <f>'Balance N-1'!I995</f>
        <v>0</v>
      </c>
      <c r="B992" s="75">
        <f>'Balance N-1'!J995</f>
        <v>0</v>
      </c>
      <c r="C992" s="78">
        <f>'Balance N-1'!K995</f>
        <v>0</v>
      </c>
      <c r="D992" s="78">
        <f>'Balance N-1'!L995</f>
        <v>0</v>
      </c>
      <c r="E992" s="78">
        <f>'Balance N-1'!M995</f>
        <v>0</v>
      </c>
      <c r="F992" s="78">
        <f>'Balance N-1'!N995</f>
        <v>0</v>
      </c>
      <c r="G992" s="78">
        <f>'Balance N-1'!O995</f>
        <v>0</v>
      </c>
      <c r="H992" s="78">
        <f>'Balance N-1'!P995</f>
        <v>0</v>
      </c>
      <c r="I992" s="79">
        <f t="shared" si="15"/>
        <v>0</v>
      </c>
    </row>
    <row r="993" spans="1:9" ht="15.6">
      <c r="A993" s="85">
        <f>'Balance N-1'!I996</f>
        <v>0</v>
      </c>
      <c r="B993" s="75">
        <f>'Balance N-1'!J996</f>
        <v>0</v>
      </c>
      <c r="C993" s="78">
        <f>'Balance N-1'!K996</f>
        <v>0</v>
      </c>
      <c r="D993" s="78">
        <f>'Balance N-1'!L996</f>
        <v>0</v>
      </c>
      <c r="E993" s="78">
        <f>'Balance N-1'!M996</f>
        <v>0</v>
      </c>
      <c r="F993" s="78">
        <f>'Balance N-1'!N996</f>
        <v>0</v>
      </c>
      <c r="G993" s="78">
        <f>'Balance N-1'!O996</f>
        <v>0</v>
      </c>
      <c r="H993" s="78">
        <f>'Balance N-1'!P996</f>
        <v>0</v>
      </c>
      <c r="I993" s="79">
        <f t="shared" si="15"/>
        <v>0</v>
      </c>
    </row>
    <row r="994" spans="1:9" ht="15.6">
      <c r="A994" s="85">
        <f>'Balance N-1'!I997</f>
        <v>0</v>
      </c>
      <c r="B994" s="75">
        <f>'Balance N-1'!J997</f>
        <v>0</v>
      </c>
      <c r="C994" s="78">
        <f>'Balance N-1'!K997</f>
        <v>0</v>
      </c>
      <c r="D994" s="78">
        <f>'Balance N-1'!L997</f>
        <v>0</v>
      </c>
      <c r="E994" s="78">
        <f>'Balance N-1'!M997</f>
        <v>0</v>
      </c>
      <c r="F994" s="78">
        <f>'Balance N-1'!N997</f>
        <v>0</v>
      </c>
      <c r="G994" s="78">
        <f>'Balance N-1'!O997</f>
        <v>0</v>
      </c>
      <c r="H994" s="78">
        <f>'Balance N-1'!P997</f>
        <v>0</v>
      </c>
      <c r="I994" s="79">
        <f t="shared" si="15"/>
        <v>0</v>
      </c>
    </row>
    <row r="995" spans="1:9" ht="15.6">
      <c r="A995" s="85">
        <f>'Balance N-1'!I998</f>
        <v>0</v>
      </c>
      <c r="B995" s="75">
        <f>'Balance N-1'!J998</f>
        <v>0</v>
      </c>
      <c r="C995" s="78">
        <f>'Balance N-1'!K998</f>
        <v>0</v>
      </c>
      <c r="D995" s="78">
        <f>'Balance N-1'!L998</f>
        <v>0</v>
      </c>
      <c r="E995" s="78">
        <f>'Balance N-1'!M998</f>
        <v>0</v>
      </c>
      <c r="F995" s="78">
        <f>'Balance N-1'!N998</f>
        <v>0</v>
      </c>
      <c r="G995" s="78">
        <f>'Balance N-1'!O998</f>
        <v>0</v>
      </c>
      <c r="H995" s="78">
        <f>'Balance N-1'!P998</f>
        <v>0</v>
      </c>
      <c r="I995" s="79">
        <f t="shared" si="15"/>
        <v>0</v>
      </c>
    </row>
    <row r="996" spans="1:9" ht="15.6">
      <c r="A996" s="85">
        <f>'Balance N-1'!I999</f>
        <v>0</v>
      </c>
      <c r="B996" s="75">
        <f>'Balance N-1'!J999</f>
        <v>0</v>
      </c>
      <c r="C996" s="78">
        <f>'Balance N-1'!K999</f>
        <v>0</v>
      </c>
      <c r="D996" s="78">
        <f>'Balance N-1'!L999</f>
        <v>0</v>
      </c>
      <c r="E996" s="78">
        <f>'Balance N-1'!M999</f>
        <v>0</v>
      </c>
      <c r="F996" s="78">
        <f>'Balance N-1'!N999</f>
        <v>0</v>
      </c>
      <c r="G996" s="78">
        <f>'Balance N-1'!O999</f>
        <v>0</v>
      </c>
      <c r="H996" s="78">
        <f>'Balance N-1'!P999</f>
        <v>0</v>
      </c>
      <c r="I996" s="79">
        <f t="shared" si="15"/>
        <v>0</v>
      </c>
    </row>
    <row r="997" spans="1:9" ht="15.6">
      <c r="A997" s="85">
        <f>'Balance N-1'!I1000</f>
        <v>0</v>
      </c>
      <c r="B997" s="75">
        <f>'Balance N-1'!J1000</f>
        <v>0</v>
      </c>
      <c r="C997" s="78">
        <f>'Balance N-1'!K1000</f>
        <v>0</v>
      </c>
      <c r="D997" s="78">
        <f>'Balance N-1'!L1000</f>
        <v>0</v>
      </c>
      <c r="E997" s="78">
        <f>'Balance N-1'!M1000</f>
        <v>0</v>
      </c>
      <c r="F997" s="78">
        <f>'Balance N-1'!N1000</f>
        <v>0</v>
      </c>
      <c r="G997" s="78">
        <f>'Balance N-1'!O1000</f>
        <v>0</v>
      </c>
      <c r="H997" s="78">
        <f>'Balance N-1'!P1000</f>
        <v>0</v>
      </c>
      <c r="I997" s="79">
        <f t="shared" si="15"/>
        <v>0</v>
      </c>
    </row>
    <row r="998" spans="1:9" ht="15.6">
      <c r="A998" s="85">
        <f>'Balance N-1'!I1001</f>
        <v>0</v>
      </c>
      <c r="B998" s="75">
        <f>'Balance N-1'!J1001</f>
        <v>0</v>
      </c>
      <c r="C998" s="78">
        <f>'Balance N-1'!K1001</f>
        <v>0</v>
      </c>
      <c r="D998" s="78">
        <f>'Balance N-1'!L1001</f>
        <v>0</v>
      </c>
      <c r="E998" s="78">
        <f>'Balance N-1'!M1001</f>
        <v>0</v>
      </c>
      <c r="F998" s="78">
        <f>'Balance N-1'!N1001</f>
        <v>0</v>
      </c>
      <c r="G998" s="78">
        <f>'Balance N-1'!O1001</f>
        <v>0</v>
      </c>
      <c r="H998" s="78">
        <f>'Balance N-1'!P1001</f>
        <v>0</v>
      </c>
      <c r="I998" s="79">
        <f t="shared" si="15"/>
        <v>0</v>
      </c>
    </row>
    <row r="999" spans="1:9" ht="15.6">
      <c r="A999" s="85">
        <f>'Balance N-1'!I1002</f>
        <v>0</v>
      </c>
      <c r="B999" s="75">
        <f>'Balance N-1'!J1002</f>
        <v>0</v>
      </c>
      <c r="C999" s="78">
        <f>'Balance N-1'!K1002</f>
        <v>0</v>
      </c>
      <c r="D999" s="78">
        <f>'Balance N-1'!L1002</f>
        <v>0</v>
      </c>
      <c r="E999" s="78">
        <f>'Balance N-1'!M1002</f>
        <v>0</v>
      </c>
      <c r="F999" s="78">
        <f>'Balance N-1'!N1002</f>
        <v>0</v>
      </c>
      <c r="G999" s="78">
        <f>'Balance N-1'!O1002</f>
        <v>0</v>
      </c>
      <c r="H999" s="78">
        <f>'Balance N-1'!P1002</f>
        <v>0</v>
      </c>
      <c r="I999" s="79">
        <f t="shared" si="15"/>
        <v>0</v>
      </c>
    </row>
    <row r="1000" spans="1:9" ht="15.6">
      <c r="A1000" s="85">
        <f>'Balance N-1'!I1003</f>
        <v>0</v>
      </c>
      <c r="B1000" s="75">
        <f>'Balance N-1'!J1003</f>
        <v>0</v>
      </c>
      <c r="C1000" s="78">
        <f>'Balance N-1'!K1003</f>
        <v>0</v>
      </c>
      <c r="D1000" s="78">
        <f>'Balance N-1'!L1003</f>
        <v>0</v>
      </c>
      <c r="E1000" s="78">
        <f>'Balance N-1'!M1003</f>
        <v>0</v>
      </c>
      <c r="F1000" s="78">
        <f>'Balance N-1'!N1003</f>
        <v>0</v>
      </c>
      <c r="G1000" s="78">
        <f>'Balance N-1'!O1003</f>
        <v>0</v>
      </c>
      <c r="H1000" s="78">
        <f>'Balance N-1'!P1003</f>
        <v>0</v>
      </c>
      <c r="I1000" s="79">
        <f t="shared" si="15"/>
        <v>0</v>
      </c>
    </row>
    <row r="1001" spans="1:9" ht="15.6">
      <c r="A1001" s="85">
        <f>'Balance N-1'!I1004</f>
        <v>0</v>
      </c>
      <c r="B1001" s="75">
        <f>'Balance N-1'!J1004</f>
        <v>0</v>
      </c>
      <c r="C1001" s="78">
        <f>'Balance N-1'!K1004</f>
        <v>0</v>
      </c>
      <c r="D1001" s="78">
        <f>'Balance N-1'!L1004</f>
        <v>0</v>
      </c>
      <c r="E1001" s="78">
        <f>'Balance N-1'!M1004</f>
        <v>0</v>
      </c>
      <c r="F1001" s="78">
        <f>'Balance N-1'!N1004</f>
        <v>0</v>
      </c>
      <c r="G1001" s="78">
        <f>'Balance N-1'!O1004</f>
        <v>0</v>
      </c>
      <c r="H1001" s="78">
        <f>'Balance N-1'!P1004</f>
        <v>0</v>
      </c>
      <c r="I1001" s="79">
        <f t="shared" si="15"/>
        <v>0</v>
      </c>
    </row>
    <row r="1002" spans="1:9" ht="15.6">
      <c r="A1002" s="85">
        <f>'Balance N-1'!I1005</f>
        <v>0</v>
      </c>
      <c r="B1002" s="75">
        <f>'Balance N-1'!J1005</f>
        <v>0</v>
      </c>
      <c r="C1002" s="78">
        <f>'Balance N-1'!K1005</f>
        <v>0</v>
      </c>
      <c r="D1002" s="78">
        <f>'Balance N-1'!L1005</f>
        <v>0</v>
      </c>
      <c r="E1002" s="78">
        <f>'Balance N-1'!M1005</f>
        <v>0</v>
      </c>
      <c r="F1002" s="78">
        <f>'Balance N-1'!N1005</f>
        <v>0</v>
      </c>
      <c r="G1002" s="78">
        <f>'Balance N-1'!O1005</f>
        <v>0</v>
      </c>
      <c r="H1002" s="78">
        <f>'Balance N-1'!P1005</f>
        <v>0</v>
      </c>
      <c r="I1002" s="79">
        <f t="shared" si="15"/>
        <v>0</v>
      </c>
    </row>
    <row r="1003" spans="1:9" ht="15.6">
      <c r="A1003" s="85">
        <f>'Balance N-1'!I1006</f>
        <v>0</v>
      </c>
      <c r="B1003" s="75">
        <f>'Balance N-1'!J1006</f>
        <v>0</v>
      </c>
      <c r="C1003" s="78">
        <f>'Balance N-1'!K1006</f>
        <v>0</v>
      </c>
      <c r="D1003" s="78">
        <f>'Balance N-1'!L1006</f>
        <v>0</v>
      </c>
      <c r="E1003" s="78">
        <f>'Balance N-1'!M1006</f>
        <v>0</v>
      </c>
      <c r="F1003" s="78">
        <f>'Balance N-1'!N1006</f>
        <v>0</v>
      </c>
      <c r="G1003" s="78">
        <f>'Balance N-1'!O1006</f>
        <v>0</v>
      </c>
      <c r="H1003" s="78">
        <f>'Balance N-1'!P1006</f>
        <v>0</v>
      </c>
      <c r="I1003" s="79">
        <f t="shared" si="15"/>
        <v>0</v>
      </c>
    </row>
    <row r="1004" spans="1:9" ht="15.6">
      <c r="A1004" s="85">
        <f>'Balance N-1'!I1007</f>
        <v>0</v>
      </c>
      <c r="B1004" s="75">
        <f>'Balance N-1'!J1007</f>
        <v>0</v>
      </c>
      <c r="C1004" s="78">
        <f>'Balance N-1'!K1007</f>
        <v>0</v>
      </c>
      <c r="D1004" s="78">
        <f>'Balance N-1'!L1007</f>
        <v>0</v>
      </c>
      <c r="E1004" s="78">
        <f>'Balance N-1'!M1007</f>
        <v>0</v>
      </c>
      <c r="F1004" s="78">
        <f>'Balance N-1'!N1007</f>
        <v>0</v>
      </c>
      <c r="G1004" s="78">
        <f>'Balance N-1'!O1007</f>
        <v>0</v>
      </c>
      <c r="H1004" s="78">
        <f>'Balance N-1'!P1007</f>
        <v>0</v>
      </c>
      <c r="I1004" s="79">
        <f t="shared" si="15"/>
        <v>0</v>
      </c>
    </row>
    <row r="1005" spans="1:9" ht="15.6">
      <c r="A1005" s="85">
        <f>'Balance N-1'!I1008</f>
        <v>0</v>
      </c>
      <c r="B1005" s="75">
        <f>'Balance N-1'!J1008</f>
        <v>0</v>
      </c>
      <c r="C1005" s="78">
        <f>'Balance N-1'!K1008</f>
        <v>0</v>
      </c>
      <c r="D1005" s="78">
        <f>'Balance N-1'!L1008</f>
        <v>0</v>
      </c>
      <c r="E1005" s="78">
        <f>'Balance N-1'!M1008</f>
        <v>0</v>
      </c>
      <c r="F1005" s="78">
        <f>'Balance N-1'!N1008</f>
        <v>0</v>
      </c>
      <c r="G1005" s="78">
        <f>'Balance N-1'!O1008</f>
        <v>0</v>
      </c>
      <c r="H1005" s="78">
        <f>'Balance N-1'!P1008</f>
        <v>0</v>
      </c>
      <c r="I1005" s="79">
        <f t="shared" si="15"/>
        <v>0</v>
      </c>
    </row>
    <row r="1006" spans="1:9" ht="15.6">
      <c r="A1006" s="85">
        <f>'Balance N-1'!I1009</f>
        <v>0</v>
      </c>
      <c r="B1006" s="75">
        <f>'Balance N-1'!J1009</f>
        <v>0</v>
      </c>
      <c r="C1006" s="78">
        <f>'Balance N-1'!K1009</f>
        <v>0</v>
      </c>
      <c r="D1006" s="78">
        <f>'Balance N-1'!L1009</f>
        <v>0</v>
      </c>
      <c r="E1006" s="78">
        <f>'Balance N-1'!M1009</f>
        <v>0</v>
      </c>
      <c r="F1006" s="78">
        <f>'Balance N-1'!N1009</f>
        <v>0</v>
      </c>
      <c r="G1006" s="78">
        <f>'Balance N-1'!O1009</f>
        <v>0</v>
      </c>
      <c r="H1006" s="78">
        <f>'Balance N-1'!P1009</f>
        <v>0</v>
      </c>
      <c r="I1006" s="79">
        <f t="shared" si="15"/>
        <v>0</v>
      </c>
    </row>
    <row r="1007" spans="1:9" ht="15.6">
      <c r="A1007" s="85">
        <f>'Balance N-1'!I1010</f>
        <v>0</v>
      </c>
      <c r="B1007" s="75">
        <f>'Balance N-1'!J1010</f>
        <v>0</v>
      </c>
      <c r="C1007" s="78">
        <f>'Balance N-1'!K1010</f>
        <v>0</v>
      </c>
      <c r="D1007" s="78">
        <f>'Balance N-1'!L1010</f>
        <v>0</v>
      </c>
      <c r="E1007" s="78">
        <f>'Balance N-1'!M1010</f>
        <v>0</v>
      </c>
      <c r="F1007" s="78">
        <f>'Balance N-1'!N1010</f>
        <v>0</v>
      </c>
      <c r="G1007" s="78">
        <f>'Balance N-1'!O1010</f>
        <v>0</v>
      </c>
      <c r="H1007" s="78">
        <f>'Balance N-1'!P1010</f>
        <v>0</v>
      </c>
      <c r="I1007" s="79">
        <f t="shared" si="15"/>
        <v>0</v>
      </c>
    </row>
    <row r="1008" spans="1:9" ht="15.6">
      <c r="A1008" s="85">
        <f>'Balance N-1'!I1011</f>
        <v>0</v>
      </c>
      <c r="B1008" s="75">
        <f>'Balance N-1'!J1011</f>
        <v>0</v>
      </c>
      <c r="C1008" s="78">
        <f>'Balance N-1'!K1011</f>
        <v>0</v>
      </c>
      <c r="D1008" s="78">
        <f>'Balance N-1'!L1011</f>
        <v>0</v>
      </c>
      <c r="E1008" s="78">
        <f>'Balance N-1'!M1011</f>
        <v>0</v>
      </c>
      <c r="F1008" s="78">
        <f>'Balance N-1'!N1011</f>
        <v>0</v>
      </c>
      <c r="G1008" s="78">
        <f>'Balance N-1'!O1011</f>
        <v>0</v>
      </c>
      <c r="H1008" s="78">
        <f>'Balance N-1'!P1011</f>
        <v>0</v>
      </c>
      <c r="I1008" s="79">
        <f t="shared" si="15"/>
        <v>0</v>
      </c>
    </row>
    <row r="1009" spans="1:9" ht="15.6">
      <c r="A1009" s="85">
        <f>'Balance N-1'!I1012</f>
        <v>0</v>
      </c>
      <c r="B1009" s="75">
        <f>'Balance N-1'!J1012</f>
        <v>0</v>
      </c>
      <c r="C1009" s="78">
        <f>'Balance N-1'!K1012</f>
        <v>0</v>
      </c>
      <c r="D1009" s="78">
        <f>'Balance N-1'!L1012</f>
        <v>0</v>
      </c>
      <c r="E1009" s="78">
        <f>'Balance N-1'!M1012</f>
        <v>0</v>
      </c>
      <c r="F1009" s="78">
        <f>'Balance N-1'!N1012</f>
        <v>0</v>
      </c>
      <c r="G1009" s="78">
        <f>'Balance N-1'!O1012</f>
        <v>0</v>
      </c>
      <c r="H1009" s="78">
        <f>'Balance N-1'!P1012</f>
        <v>0</v>
      </c>
      <c r="I1009" s="79">
        <f t="shared" si="15"/>
        <v>0</v>
      </c>
    </row>
    <row r="1010" spans="1:9" ht="15.6">
      <c r="A1010" s="85">
        <f>'Balance N-1'!I1013</f>
        <v>0</v>
      </c>
      <c r="B1010" s="75">
        <f>'Balance N-1'!J1013</f>
        <v>0</v>
      </c>
      <c r="C1010" s="78">
        <f>'Balance N-1'!K1013</f>
        <v>0</v>
      </c>
      <c r="D1010" s="78">
        <f>'Balance N-1'!L1013</f>
        <v>0</v>
      </c>
      <c r="E1010" s="78">
        <f>'Balance N-1'!M1013</f>
        <v>0</v>
      </c>
      <c r="F1010" s="78">
        <f>'Balance N-1'!N1013</f>
        <v>0</v>
      </c>
      <c r="G1010" s="78">
        <f>'Balance N-1'!O1013</f>
        <v>0</v>
      </c>
      <c r="H1010" s="78">
        <f>'Balance N-1'!P1013</f>
        <v>0</v>
      </c>
      <c r="I1010" s="79">
        <f t="shared" si="15"/>
        <v>0</v>
      </c>
    </row>
    <row r="1011" spans="1:9" ht="15.6">
      <c r="A1011" s="85">
        <f>'Balance N-1'!I1014</f>
        <v>0</v>
      </c>
      <c r="B1011" s="75">
        <f>'Balance N-1'!J1014</f>
        <v>0</v>
      </c>
      <c r="C1011" s="78">
        <f>'Balance N-1'!K1014</f>
        <v>0</v>
      </c>
      <c r="D1011" s="78">
        <f>'Balance N-1'!L1014</f>
        <v>0</v>
      </c>
      <c r="E1011" s="78">
        <f>'Balance N-1'!M1014</f>
        <v>0</v>
      </c>
      <c r="F1011" s="78">
        <f>'Balance N-1'!N1014</f>
        <v>0</v>
      </c>
      <c r="G1011" s="78">
        <f>'Balance N-1'!O1014</f>
        <v>0</v>
      </c>
      <c r="H1011" s="78">
        <f>'Balance N-1'!P1014</f>
        <v>0</v>
      </c>
      <c r="I1011" s="79">
        <f t="shared" si="15"/>
        <v>0</v>
      </c>
    </row>
    <row r="1012" spans="1:9" ht="15.6">
      <c r="A1012" s="85">
        <f>'Balance N-1'!I1015</f>
        <v>0</v>
      </c>
      <c r="B1012" s="75">
        <f>'Balance N-1'!J1015</f>
        <v>0</v>
      </c>
      <c r="C1012" s="78">
        <f>'Balance N-1'!K1015</f>
        <v>0</v>
      </c>
      <c r="D1012" s="78">
        <f>'Balance N-1'!L1015</f>
        <v>0</v>
      </c>
      <c r="E1012" s="78">
        <f>'Balance N-1'!M1015</f>
        <v>0</v>
      </c>
      <c r="F1012" s="78">
        <f>'Balance N-1'!N1015</f>
        <v>0</v>
      </c>
      <c r="G1012" s="78">
        <f>'Balance N-1'!O1015</f>
        <v>0</v>
      </c>
      <c r="H1012" s="78">
        <f>'Balance N-1'!P1015</f>
        <v>0</v>
      </c>
      <c r="I1012" s="79">
        <f t="shared" si="15"/>
        <v>0</v>
      </c>
    </row>
    <row r="1013" spans="1:9" ht="15.6">
      <c r="A1013" s="85">
        <f>'Balance N-1'!I1016</f>
        <v>0</v>
      </c>
      <c r="B1013" s="75">
        <f>'Balance N-1'!J1016</f>
        <v>0</v>
      </c>
      <c r="C1013" s="78">
        <f>'Balance N-1'!K1016</f>
        <v>0</v>
      </c>
      <c r="D1013" s="78">
        <f>'Balance N-1'!L1016</f>
        <v>0</v>
      </c>
      <c r="E1013" s="78">
        <f>'Balance N-1'!M1016</f>
        <v>0</v>
      </c>
      <c r="F1013" s="78">
        <f>'Balance N-1'!N1016</f>
        <v>0</v>
      </c>
      <c r="G1013" s="78">
        <f>'Balance N-1'!O1016</f>
        <v>0</v>
      </c>
      <c r="H1013" s="78">
        <f>'Balance N-1'!P1016</f>
        <v>0</v>
      </c>
      <c r="I1013" s="79">
        <f t="shared" si="15"/>
        <v>0</v>
      </c>
    </row>
    <row r="1014" spans="1:9" ht="15.6">
      <c r="A1014" s="85">
        <f>'Balance N-1'!I1017</f>
        <v>0</v>
      </c>
      <c r="B1014" s="75">
        <f>'Balance N-1'!J1017</f>
        <v>0</v>
      </c>
      <c r="C1014" s="78">
        <f>'Balance N-1'!K1017</f>
        <v>0</v>
      </c>
      <c r="D1014" s="78">
        <f>'Balance N-1'!L1017</f>
        <v>0</v>
      </c>
      <c r="E1014" s="78">
        <f>'Balance N-1'!M1017</f>
        <v>0</v>
      </c>
      <c r="F1014" s="78">
        <f>'Balance N-1'!N1017</f>
        <v>0</v>
      </c>
      <c r="G1014" s="78">
        <f>'Balance N-1'!O1017</f>
        <v>0</v>
      </c>
      <c r="H1014" s="78">
        <f>'Balance N-1'!P1017</f>
        <v>0</v>
      </c>
      <c r="I1014" s="79">
        <f t="shared" si="15"/>
        <v>0</v>
      </c>
    </row>
    <row r="1015" spans="1:9" ht="15.6">
      <c r="A1015" s="85">
        <f>'Balance N-1'!I1018</f>
        <v>0</v>
      </c>
      <c r="B1015" s="75">
        <f>'Balance N-1'!J1018</f>
        <v>0</v>
      </c>
      <c r="C1015" s="78">
        <f>'Balance N-1'!K1018</f>
        <v>0</v>
      </c>
      <c r="D1015" s="78">
        <f>'Balance N-1'!L1018</f>
        <v>0</v>
      </c>
      <c r="E1015" s="78">
        <f>'Balance N-1'!M1018</f>
        <v>0</v>
      </c>
      <c r="F1015" s="78">
        <f>'Balance N-1'!N1018</f>
        <v>0</v>
      </c>
      <c r="G1015" s="78">
        <f>'Balance N-1'!O1018</f>
        <v>0</v>
      </c>
      <c r="H1015" s="78">
        <f>'Balance N-1'!P1018</f>
        <v>0</v>
      </c>
      <c r="I1015" s="79">
        <f t="shared" si="15"/>
        <v>0</v>
      </c>
    </row>
    <row r="1016" spans="1:9" ht="15.6">
      <c r="A1016" s="85">
        <f>'Balance N-1'!I1019</f>
        <v>0</v>
      </c>
      <c r="B1016" s="75">
        <f>'Balance N-1'!J1019</f>
        <v>0</v>
      </c>
      <c r="C1016" s="78">
        <f>'Balance N-1'!K1019</f>
        <v>0</v>
      </c>
      <c r="D1016" s="78">
        <f>'Balance N-1'!L1019</f>
        <v>0</v>
      </c>
      <c r="E1016" s="78">
        <f>'Balance N-1'!M1019</f>
        <v>0</v>
      </c>
      <c r="F1016" s="78">
        <f>'Balance N-1'!N1019</f>
        <v>0</v>
      </c>
      <c r="G1016" s="78">
        <f>'Balance N-1'!O1019</f>
        <v>0</v>
      </c>
      <c r="H1016" s="78">
        <f>'Balance N-1'!P1019</f>
        <v>0</v>
      </c>
      <c r="I1016" s="79">
        <f t="shared" si="15"/>
        <v>0</v>
      </c>
    </row>
    <row r="1017" spans="1:9" ht="15.6">
      <c r="A1017" s="85">
        <f>'Balance N-1'!I1020</f>
        <v>0</v>
      </c>
      <c r="B1017" s="75">
        <f>'Balance N-1'!J1020</f>
        <v>0</v>
      </c>
      <c r="C1017" s="78">
        <f>'Balance N-1'!K1020</f>
        <v>0</v>
      </c>
      <c r="D1017" s="78">
        <f>'Balance N-1'!L1020</f>
        <v>0</v>
      </c>
      <c r="E1017" s="78">
        <f>'Balance N-1'!M1020</f>
        <v>0</v>
      </c>
      <c r="F1017" s="78">
        <f>'Balance N-1'!N1020</f>
        <v>0</v>
      </c>
      <c r="G1017" s="78">
        <f>'Balance N-1'!O1020</f>
        <v>0</v>
      </c>
      <c r="H1017" s="78">
        <f>'Balance N-1'!P1020</f>
        <v>0</v>
      </c>
      <c r="I1017" s="79">
        <f t="shared" si="15"/>
        <v>0</v>
      </c>
    </row>
    <row r="1018" spans="1:9" ht="15.6">
      <c r="A1018" s="85">
        <f>'Balance N-1'!I1021</f>
        <v>0</v>
      </c>
      <c r="B1018" s="75">
        <f>'Balance N-1'!J1021</f>
        <v>0</v>
      </c>
      <c r="C1018" s="78">
        <f>'Balance N-1'!K1021</f>
        <v>0</v>
      </c>
      <c r="D1018" s="78">
        <f>'Balance N-1'!L1021</f>
        <v>0</v>
      </c>
      <c r="E1018" s="78">
        <f>'Balance N-1'!M1021</f>
        <v>0</v>
      </c>
      <c r="F1018" s="78">
        <f>'Balance N-1'!N1021</f>
        <v>0</v>
      </c>
      <c r="G1018" s="78">
        <f>'Balance N-1'!O1021</f>
        <v>0</v>
      </c>
      <c r="H1018" s="78">
        <f>'Balance N-1'!P1021</f>
        <v>0</v>
      </c>
      <c r="I1018" s="79">
        <f t="shared" si="15"/>
        <v>0</v>
      </c>
    </row>
    <row r="1019" spans="1:9" ht="15.6">
      <c r="A1019" s="85">
        <f>'Balance N-1'!I1022</f>
        <v>0</v>
      </c>
      <c r="B1019" s="75">
        <f>'Balance N-1'!J1022</f>
        <v>0</v>
      </c>
      <c r="C1019" s="78">
        <f>'Balance N-1'!K1022</f>
        <v>0</v>
      </c>
      <c r="D1019" s="78">
        <f>'Balance N-1'!L1022</f>
        <v>0</v>
      </c>
      <c r="E1019" s="78">
        <f>'Balance N-1'!M1022</f>
        <v>0</v>
      </c>
      <c r="F1019" s="78">
        <f>'Balance N-1'!N1022</f>
        <v>0</v>
      </c>
      <c r="G1019" s="78">
        <f>'Balance N-1'!O1022</f>
        <v>0</v>
      </c>
      <c r="H1019" s="78">
        <f>'Balance N-1'!P1022</f>
        <v>0</v>
      </c>
      <c r="I1019" s="79">
        <f t="shared" si="15"/>
        <v>0</v>
      </c>
    </row>
    <row r="1020" spans="1:9" ht="15.6">
      <c r="A1020" s="85">
        <f>'Balance N-1'!I1023</f>
        <v>0</v>
      </c>
      <c r="B1020" s="75">
        <f>'Balance N-1'!J1023</f>
        <v>0</v>
      </c>
      <c r="C1020" s="78">
        <f>'Balance N-1'!K1023</f>
        <v>0</v>
      </c>
      <c r="D1020" s="78">
        <f>'Balance N-1'!L1023</f>
        <v>0</v>
      </c>
      <c r="E1020" s="78">
        <f>'Balance N-1'!M1023</f>
        <v>0</v>
      </c>
      <c r="F1020" s="78">
        <f>'Balance N-1'!N1023</f>
        <v>0</v>
      </c>
      <c r="G1020" s="78">
        <f>'Balance N-1'!O1023</f>
        <v>0</v>
      </c>
      <c r="H1020" s="78">
        <f>'Balance N-1'!P1023</f>
        <v>0</v>
      </c>
      <c r="I1020" s="79">
        <f t="shared" si="15"/>
        <v>0</v>
      </c>
    </row>
    <row r="1021" spans="1:9" ht="15.6">
      <c r="A1021" s="85">
        <f>'Balance N-1'!I1024</f>
        <v>0</v>
      </c>
      <c r="B1021" s="75">
        <f>'Balance N-1'!J1024</f>
        <v>0</v>
      </c>
      <c r="C1021" s="78">
        <f>'Balance N-1'!K1024</f>
        <v>0</v>
      </c>
      <c r="D1021" s="78">
        <f>'Balance N-1'!L1024</f>
        <v>0</v>
      </c>
      <c r="E1021" s="78">
        <f>'Balance N-1'!M1024</f>
        <v>0</v>
      </c>
      <c r="F1021" s="78">
        <f>'Balance N-1'!N1024</f>
        <v>0</v>
      </c>
      <c r="G1021" s="78">
        <f>'Balance N-1'!O1024</f>
        <v>0</v>
      </c>
      <c r="H1021" s="78">
        <f>'Balance N-1'!P1024</f>
        <v>0</v>
      </c>
      <c r="I1021" s="79">
        <f t="shared" si="15"/>
        <v>0</v>
      </c>
    </row>
    <row r="1022" spans="1:9" ht="15.6">
      <c r="A1022" s="85">
        <f>'Balance N-1'!I1025</f>
        <v>0</v>
      </c>
      <c r="B1022" s="75">
        <f>'Balance N-1'!J1025</f>
        <v>0</v>
      </c>
      <c r="C1022" s="78">
        <f>'Balance N-1'!K1025</f>
        <v>0</v>
      </c>
      <c r="D1022" s="78">
        <f>'Balance N-1'!L1025</f>
        <v>0</v>
      </c>
      <c r="E1022" s="78">
        <f>'Balance N-1'!M1025</f>
        <v>0</v>
      </c>
      <c r="F1022" s="78">
        <f>'Balance N-1'!N1025</f>
        <v>0</v>
      </c>
      <c r="G1022" s="78">
        <f>'Balance N-1'!O1025</f>
        <v>0</v>
      </c>
      <c r="H1022" s="78">
        <f>'Balance N-1'!P1025</f>
        <v>0</v>
      </c>
      <c r="I1022" s="79">
        <f t="shared" si="15"/>
        <v>0</v>
      </c>
    </row>
    <row r="1023" spans="1:9" ht="15.6">
      <c r="A1023" s="85">
        <f>'Balance N-1'!I1026</f>
        <v>0</v>
      </c>
      <c r="B1023" s="75">
        <f>'Balance N-1'!J1026</f>
        <v>0</v>
      </c>
      <c r="C1023" s="78">
        <f>'Balance N-1'!K1026</f>
        <v>0</v>
      </c>
      <c r="D1023" s="78">
        <f>'Balance N-1'!L1026</f>
        <v>0</v>
      </c>
      <c r="E1023" s="78">
        <f>'Balance N-1'!M1026</f>
        <v>0</v>
      </c>
      <c r="F1023" s="78">
        <f>'Balance N-1'!N1026</f>
        <v>0</v>
      </c>
      <c r="G1023" s="78">
        <f>'Balance N-1'!O1026</f>
        <v>0</v>
      </c>
      <c r="H1023" s="78">
        <f>'Balance N-1'!P1026</f>
        <v>0</v>
      </c>
      <c r="I1023" s="79">
        <f t="shared" si="15"/>
        <v>0</v>
      </c>
    </row>
    <row r="1024" spans="1:9" ht="15.6">
      <c r="A1024" s="85">
        <f>'Balance N-1'!I1027</f>
        <v>0</v>
      </c>
      <c r="B1024" s="75">
        <f>'Balance N-1'!J1027</f>
        <v>0</v>
      </c>
      <c r="C1024" s="78">
        <f>'Balance N-1'!K1027</f>
        <v>0</v>
      </c>
      <c r="D1024" s="78">
        <f>'Balance N-1'!L1027</f>
        <v>0</v>
      </c>
      <c r="E1024" s="78">
        <f>'Balance N-1'!M1027</f>
        <v>0</v>
      </c>
      <c r="F1024" s="78">
        <f>'Balance N-1'!N1027</f>
        <v>0</v>
      </c>
      <c r="G1024" s="78">
        <f>'Balance N-1'!O1027</f>
        <v>0</v>
      </c>
      <c r="H1024" s="78">
        <f>'Balance N-1'!P1027</f>
        <v>0</v>
      </c>
      <c r="I1024" s="79">
        <f t="shared" si="15"/>
        <v>0</v>
      </c>
    </row>
    <row r="1025" spans="1:9" ht="15.6">
      <c r="A1025" s="85">
        <f>'Balance N-1'!I1028</f>
        <v>0</v>
      </c>
      <c r="B1025" s="75">
        <f>'Balance N-1'!J1028</f>
        <v>0</v>
      </c>
      <c r="C1025" s="78">
        <f>'Balance N-1'!K1028</f>
        <v>0</v>
      </c>
      <c r="D1025" s="78">
        <f>'Balance N-1'!L1028</f>
        <v>0</v>
      </c>
      <c r="E1025" s="78">
        <f>'Balance N-1'!M1028</f>
        <v>0</v>
      </c>
      <c r="F1025" s="78">
        <f>'Balance N-1'!N1028</f>
        <v>0</v>
      </c>
      <c r="G1025" s="78">
        <f>'Balance N-1'!O1028</f>
        <v>0</v>
      </c>
      <c r="H1025" s="78">
        <f>'Balance N-1'!P1028</f>
        <v>0</v>
      </c>
      <c r="I1025" s="79">
        <f t="shared" si="15"/>
        <v>0</v>
      </c>
    </row>
    <row r="1026" spans="1:9" ht="15.6">
      <c r="A1026" s="85">
        <f>'Balance N-1'!I1029</f>
        <v>0</v>
      </c>
      <c r="B1026" s="75">
        <f>'Balance N-1'!J1029</f>
        <v>0</v>
      </c>
      <c r="C1026" s="78">
        <f>'Balance N-1'!K1029</f>
        <v>0</v>
      </c>
      <c r="D1026" s="78">
        <f>'Balance N-1'!L1029</f>
        <v>0</v>
      </c>
      <c r="E1026" s="78">
        <f>'Balance N-1'!M1029</f>
        <v>0</v>
      </c>
      <c r="F1026" s="78">
        <f>'Balance N-1'!N1029</f>
        <v>0</v>
      </c>
      <c r="G1026" s="78">
        <f>'Balance N-1'!O1029</f>
        <v>0</v>
      </c>
      <c r="H1026" s="78">
        <f>'Balance N-1'!P1029</f>
        <v>0</v>
      </c>
      <c r="I1026" s="79">
        <f t="shared" si="15"/>
        <v>0</v>
      </c>
    </row>
    <row r="1027" spans="1:9" ht="15.6">
      <c r="A1027" s="85">
        <f>'Balance N-1'!I1030</f>
        <v>0</v>
      </c>
      <c r="B1027" s="75">
        <f>'Balance N-1'!J1030</f>
        <v>0</v>
      </c>
      <c r="C1027" s="78">
        <f>'Balance N-1'!K1030</f>
        <v>0</v>
      </c>
      <c r="D1027" s="78">
        <f>'Balance N-1'!L1030</f>
        <v>0</v>
      </c>
      <c r="E1027" s="78">
        <f>'Balance N-1'!M1030</f>
        <v>0</v>
      </c>
      <c r="F1027" s="78">
        <f>'Balance N-1'!N1030</f>
        <v>0</v>
      </c>
      <c r="G1027" s="78">
        <f>'Balance N-1'!O1030</f>
        <v>0</v>
      </c>
      <c r="H1027" s="78">
        <f>'Balance N-1'!P1030</f>
        <v>0</v>
      </c>
      <c r="I1027" s="79">
        <f t="shared" ref="I1027:I1090" si="16">(C1027-D1027)+(E1027-F1027)-(G1027-H1027)</f>
        <v>0</v>
      </c>
    </row>
    <row r="1028" spans="1:9" ht="15.6">
      <c r="A1028" s="85">
        <f>'Balance N-1'!I1031</f>
        <v>0</v>
      </c>
      <c r="B1028" s="75">
        <f>'Balance N-1'!J1031</f>
        <v>0</v>
      </c>
      <c r="C1028" s="78">
        <f>'Balance N-1'!K1031</f>
        <v>0</v>
      </c>
      <c r="D1028" s="78">
        <f>'Balance N-1'!L1031</f>
        <v>0</v>
      </c>
      <c r="E1028" s="78">
        <f>'Balance N-1'!M1031</f>
        <v>0</v>
      </c>
      <c r="F1028" s="78">
        <f>'Balance N-1'!N1031</f>
        <v>0</v>
      </c>
      <c r="G1028" s="78">
        <f>'Balance N-1'!O1031</f>
        <v>0</v>
      </c>
      <c r="H1028" s="78">
        <f>'Balance N-1'!P1031</f>
        <v>0</v>
      </c>
      <c r="I1028" s="79">
        <f t="shared" si="16"/>
        <v>0</v>
      </c>
    </row>
    <row r="1029" spans="1:9" ht="15.6">
      <c r="A1029" s="85">
        <f>'Balance N-1'!I1032</f>
        <v>0</v>
      </c>
      <c r="B1029" s="75">
        <f>'Balance N-1'!J1032</f>
        <v>0</v>
      </c>
      <c r="C1029" s="78">
        <f>'Balance N-1'!K1032</f>
        <v>0</v>
      </c>
      <c r="D1029" s="78">
        <f>'Balance N-1'!L1032</f>
        <v>0</v>
      </c>
      <c r="E1029" s="78">
        <f>'Balance N-1'!M1032</f>
        <v>0</v>
      </c>
      <c r="F1029" s="78">
        <f>'Balance N-1'!N1032</f>
        <v>0</v>
      </c>
      <c r="G1029" s="78">
        <f>'Balance N-1'!O1032</f>
        <v>0</v>
      </c>
      <c r="H1029" s="78">
        <f>'Balance N-1'!P1032</f>
        <v>0</v>
      </c>
      <c r="I1029" s="79">
        <f t="shared" si="16"/>
        <v>0</v>
      </c>
    </row>
    <row r="1030" spans="1:9" ht="15.6">
      <c r="A1030" s="85">
        <f>'Balance N-1'!I1033</f>
        <v>0</v>
      </c>
      <c r="B1030" s="75">
        <f>'Balance N-1'!J1033</f>
        <v>0</v>
      </c>
      <c r="C1030" s="78">
        <f>'Balance N-1'!K1033</f>
        <v>0</v>
      </c>
      <c r="D1030" s="78">
        <f>'Balance N-1'!L1033</f>
        <v>0</v>
      </c>
      <c r="E1030" s="78">
        <f>'Balance N-1'!M1033</f>
        <v>0</v>
      </c>
      <c r="F1030" s="78">
        <f>'Balance N-1'!N1033</f>
        <v>0</v>
      </c>
      <c r="G1030" s="78">
        <f>'Balance N-1'!O1033</f>
        <v>0</v>
      </c>
      <c r="H1030" s="78">
        <f>'Balance N-1'!P1033</f>
        <v>0</v>
      </c>
      <c r="I1030" s="79">
        <f t="shared" si="16"/>
        <v>0</v>
      </c>
    </row>
    <row r="1031" spans="1:9" ht="15.6">
      <c r="A1031" s="85">
        <f>'Balance N-1'!I1034</f>
        <v>0</v>
      </c>
      <c r="B1031" s="75">
        <f>'Balance N-1'!J1034</f>
        <v>0</v>
      </c>
      <c r="C1031" s="78">
        <f>'Balance N-1'!K1034</f>
        <v>0</v>
      </c>
      <c r="D1031" s="78">
        <f>'Balance N-1'!L1034</f>
        <v>0</v>
      </c>
      <c r="E1031" s="78">
        <f>'Balance N-1'!M1034</f>
        <v>0</v>
      </c>
      <c r="F1031" s="78">
        <f>'Balance N-1'!N1034</f>
        <v>0</v>
      </c>
      <c r="G1031" s="78">
        <f>'Balance N-1'!O1034</f>
        <v>0</v>
      </c>
      <c r="H1031" s="78">
        <f>'Balance N-1'!P1034</f>
        <v>0</v>
      </c>
      <c r="I1031" s="79">
        <f t="shared" si="16"/>
        <v>0</v>
      </c>
    </row>
    <row r="1032" spans="1:9" ht="15.6">
      <c r="A1032" s="85">
        <f>'Balance N-1'!I1035</f>
        <v>0</v>
      </c>
      <c r="B1032" s="75">
        <f>'Balance N-1'!J1035</f>
        <v>0</v>
      </c>
      <c r="C1032" s="78">
        <f>'Balance N-1'!K1035</f>
        <v>0</v>
      </c>
      <c r="D1032" s="78">
        <f>'Balance N-1'!L1035</f>
        <v>0</v>
      </c>
      <c r="E1032" s="78">
        <f>'Balance N-1'!M1035</f>
        <v>0</v>
      </c>
      <c r="F1032" s="78">
        <f>'Balance N-1'!N1035</f>
        <v>0</v>
      </c>
      <c r="G1032" s="78">
        <f>'Balance N-1'!O1035</f>
        <v>0</v>
      </c>
      <c r="H1032" s="78">
        <f>'Balance N-1'!P1035</f>
        <v>0</v>
      </c>
      <c r="I1032" s="79">
        <f t="shared" si="16"/>
        <v>0</v>
      </c>
    </row>
    <row r="1033" spans="1:9" ht="15.6">
      <c r="A1033" s="85">
        <f>'Balance N-1'!I1036</f>
        <v>0</v>
      </c>
      <c r="B1033" s="75">
        <f>'Balance N-1'!J1036</f>
        <v>0</v>
      </c>
      <c r="C1033" s="78">
        <f>'Balance N-1'!K1036</f>
        <v>0</v>
      </c>
      <c r="D1033" s="78">
        <f>'Balance N-1'!L1036</f>
        <v>0</v>
      </c>
      <c r="E1033" s="78">
        <f>'Balance N-1'!M1036</f>
        <v>0</v>
      </c>
      <c r="F1033" s="78">
        <f>'Balance N-1'!N1036</f>
        <v>0</v>
      </c>
      <c r="G1033" s="78">
        <f>'Balance N-1'!O1036</f>
        <v>0</v>
      </c>
      <c r="H1033" s="78">
        <f>'Balance N-1'!P1036</f>
        <v>0</v>
      </c>
      <c r="I1033" s="79">
        <f t="shared" si="16"/>
        <v>0</v>
      </c>
    </row>
    <row r="1034" spans="1:9" ht="15.6">
      <c r="A1034" s="85">
        <f>'Balance N-1'!I1037</f>
        <v>0</v>
      </c>
      <c r="B1034" s="75">
        <f>'Balance N-1'!J1037</f>
        <v>0</v>
      </c>
      <c r="C1034" s="78">
        <f>'Balance N-1'!K1037</f>
        <v>0</v>
      </c>
      <c r="D1034" s="78">
        <f>'Balance N-1'!L1037</f>
        <v>0</v>
      </c>
      <c r="E1034" s="78">
        <f>'Balance N-1'!M1037</f>
        <v>0</v>
      </c>
      <c r="F1034" s="78">
        <f>'Balance N-1'!N1037</f>
        <v>0</v>
      </c>
      <c r="G1034" s="78">
        <f>'Balance N-1'!O1037</f>
        <v>0</v>
      </c>
      <c r="H1034" s="78">
        <f>'Balance N-1'!P1037</f>
        <v>0</v>
      </c>
      <c r="I1034" s="79">
        <f t="shared" si="16"/>
        <v>0</v>
      </c>
    </row>
    <row r="1035" spans="1:9" ht="15.6">
      <c r="A1035" s="85">
        <f>'Balance N-1'!I1038</f>
        <v>0</v>
      </c>
      <c r="B1035" s="75">
        <f>'Balance N-1'!J1038</f>
        <v>0</v>
      </c>
      <c r="C1035" s="78">
        <f>'Balance N-1'!K1038</f>
        <v>0</v>
      </c>
      <c r="D1035" s="78">
        <f>'Balance N-1'!L1038</f>
        <v>0</v>
      </c>
      <c r="E1035" s="78">
        <f>'Balance N-1'!M1038</f>
        <v>0</v>
      </c>
      <c r="F1035" s="78">
        <f>'Balance N-1'!N1038</f>
        <v>0</v>
      </c>
      <c r="G1035" s="78">
        <f>'Balance N-1'!O1038</f>
        <v>0</v>
      </c>
      <c r="H1035" s="78">
        <f>'Balance N-1'!P1038</f>
        <v>0</v>
      </c>
      <c r="I1035" s="79">
        <f t="shared" si="16"/>
        <v>0</v>
      </c>
    </row>
    <row r="1036" spans="1:9" ht="15.6">
      <c r="A1036" s="85">
        <f>'Balance N-1'!I1039</f>
        <v>0</v>
      </c>
      <c r="B1036" s="75">
        <f>'Balance N-1'!J1039</f>
        <v>0</v>
      </c>
      <c r="C1036" s="78">
        <f>'Balance N-1'!K1039</f>
        <v>0</v>
      </c>
      <c r="D1036" s="78">
        <f>'Balance N-1'!L1039</f>
        <v>0</v>
      </c>
      <c r="E1036" s="78">
        <f>'Balance N-1'!M1039</f>
        <v>0</v>
      </c>
      <c r="F1036" s="78">
        <f>'Balance N-1'!N1039</f>
        <v>0</v>
      </c>
      <c r="G1036" s="78">
        <f>'Balance N-1'!O1039</f>
        <v>0</v>
      </c>
      <c r="H1036" s="78">
        <f>'Balance N-1'!P1039</f>
        <v>0</v>
      </c>
      <c r="I1036" s="79">
        <f t="shared" si="16"/>
        <v>0</v>
      </c>
    </row>
    <row r="1037" spans="1:9" ht="15.6">
      <c r="A1037" s="85">
        <f>'Balance N-1'!I1040</f>
        <v>0</v>
      </c>
      <c r="B1037" s="75">
        <f>'Balance N-1'!J1040</f>
        <v>0</v>
      </c>
      <c r="C1037" s="78">
        <f>'Balance N-1'!K1040</f>
        <v>0</v>
      </c>
      <c r="D1037" s="78">
        <f>'Balance N-1'!L1040</f>
        <v>0</v>
      </c>
      <c r="E1037" s="78">
        <f>'Balance N-1'!M1040</f>
        <v>0</v>
      </c>
      <c r="F1037" s="78">
        <f>'Balance N-1'!N1040</f>
        <v>0</v>
      </c>
      <c r="G1037" s="78">
        <f>'Balance N-1'!O1040</f>
        <v>0</v>
      </c>
      <c r="H1037" s="78">
        <f>'Balance N-1'!P1040</f>
        <v>0</v>
      </c>
      <c r="I1037" s="79">
        <f t="shared" si="16"/>
        <v>0</v>
      </c>
    </row>
    <row r="1038" spans="1:9" ht="15.6">
      <c r="A1038" s="85">
        <f>'Balance N-1'!I1041</f>
        <v>0</v>
      </c>
      <c r="B1038" s="75">
        <f>'Balance N-1'!J1041</f>
        <v>0</v>
      </c>
      <c r="C1038" s="78">
        <f>'Balance N-1'!K1041</f>
        <v>0</v>
      </c>
      <c r="D1038" s="78">
        <f>'Balance N-1'!L1041</f>
        <v>0</v>
      </c>
      <c r="E1038" s="78">
        <f>'Balance N-1'!M1041</f>
        <v>0</v>
      </c>
      <c r="F1038" s="78">
        <f>'Balance N-1'!N1041</f>
        <v>0</v>
      </c>
      <c r="G1038" s="78">
        <f>'Balance N-1'!O1041</f>
        <v>0</v>
      </c>
      <c r="H1038" s="78">
        <f>'Balance N-1'!P1041</f>
        <v>0</v>
      </c>
      <c r="I1038" s="79">
        <f t="shared" si="16"/>
        <v>0</v>
      </c>
    </row>
    <row r="1039" spans="1:9" ht="15.6">
      <c r="A1039" s="85">
        <f>'Balance N-1'!I1042</f>
        <v>0</v>
      </c>
      <c r="B1039" s="75">
        <f>'Balance N-1'!J1042</f>
        <v>0</v>
      </c>
      <c r="C1039" s="78">
        <f>'Balance N-1'!K1042</f>
        <v>0</v>
      </c>
      <c r="D1039" s="78">
        <f>'Balance N-1'!L1042</f>
        <v>0</v>
      </c>
      <c r="E1039" s="78">
        <f>'Balance N-1'!M1042</f>
        <v>0</v>
      </c>
      <c r="F1039" s="78">
        <f>'Balance N-1'!N1042</f>
        <v>0</v>
      </c>
      <c r="G1039" s="78">
        <f>'Balance N-1'!O1042</f>
        <v>0</v>
      </c>
      <c r="H1039" s="78">
        <f>'Balance N-1'!P1042</f>
        <v>0</v>
      </c>
      <c r="I1039" s="79">
        <f t="shared" si="16"/>
        <v>0</v>
      </c>
    </row>
    <row r="1040" spans="1:9" ht="15.6">
      <c r="A1040" s="85">
        <f>'Balance N-1'!I1043</f>
        <v>0</v>
      </c>
      <c r="B1040" s="75">
        <f>'Balance N-1'!J1043</f>
        <v>0</v>
      </c>
      <c r="C1040" s="78">
        <f>'Balance N-1'!K1043</f>
        <v>0</v>
      </c>
      <c r="D1040" s="78">
        <f>'Balance N-1'!L1043</f>
        <v>0</v>
      </c>
      <c r="E1040" s="78">
        <f>'Balance N-1'!M1043</f>
        <v>0</v>
      </c>
      <c r="F1040" s="78">
        <f>'Balance N-1'!N1043</f>
        <v>0</v>
      </c>
      <c r="G1040" s="78">
        <f>'Balance N-1'!O1043</f>
        <v>0</v>
      </c>
      <c r="H1040" s="78">
        <f>'Balance N-1'!P1043</f>
        <v>0</v>
      </c>
      <c r="I1040" s="79">
        <f t="shared" si="16"/>
        <v>0</v>
      </c>
    </row>
    <row r="1041" spans="1:9" ht="15.6">
      <c r="A1041" s="85">
        <f>'Balance N-1'!I1044</f>
        <v>0</v>
      </c>
      <c r="B1041" s="75">
        <f>'Balance N-1'!J1044</f>
        <v>0</v>
      </c>
      <c r="C1041" s="78">
        <f>'Balance N-1'!K1044</f>
        <v>0</v>
      </c>
      <c r="D1041" s="78">
        <f>'Balance N-1'!L1044</f>
        <v>0</v>
      </c>
      <c r="E1041" s="78">
        <f>'Balance N-1'!M1044</f>
        <v>0</v>
      </c>
      <c r="F1041" s="78">
        <f>'Balance N-1'!N1044</f>
        <v>0</v>
      </c>
      <c r="G1041" s="78">
        <f>'Balance N-1'!O1044</f>
        <v>0</v>
      </c>
      <c r="H1041" s="78">
        <f>'Balance N-1'!P1044</f>
        <v>0</v>
      </c>
      <c r="I1041" s="79">
        <f t="shared" si="16"/>
        <v>0</v>
      </c>
    </row>
    <row r="1042" spans="1:9" ht="15.6">
      <c r="A1042" s="85">
        <f>'Balance N-1'!I1045</f>
        <v>0</v>
      </c>
      <c r="B1042" s="75">
        <f>'Balance N-1'!J1045</f>
        <v>0</v>
      </c>
      <c r="C1042" s="78">
        <f>'Balance N-1'!K1045</f>
        <v>0</v>
      </c>
      <c r="D1042" s="78">
        <f>'Balance N-1'!L1045</f>
        <v>0</v>
      </c>
      <c r="E1042" s="78">
        <f>'Balance N-1'!M1045</f>
        <v>0</v>
      </c>
      <c r="F1042" s="78">
        <f>'Balance N-1'!N1045</f>
        <v>0</v>
      </c>
      <c r="G1042" s="78">
        <f>'Balance N-1'!O1045</f>
        <v>0</v>
      </c>
      <c r="H1042" s="78">
        <f>'Balance N-1'!P1045</f>
        <v>0</v>
      </c>
      <c r="I1042" s="79">
        <f t="shared" si="16"/>
        <v>0</v>
      </c>
    </row>
    <row r="1043" spans="1:9" ht="15.6">
      <c r="A1043" s="85">
        <f>'Balance N-1'!I1046</f>
        <v>0</v>
      </c>
      <c r="B1043" s="75">
        <f>'Balance N-1'!J1046</f>
        <v>0</v>
      </c>
      <c r="C1043" s="78">
        <f>'Balance N-1'!K1046</f>
        <v>0</v>
      </c>
      <c r="D1043" s="78">
        <f>'Balance N-1'!L1046</f>
        <v>0</v>
      </c>
      <c r="E1043" s="78">
        <f>'Balance N-1'!M1046</f>
        <v>0</v>
      </c>
      <c r="F1043" s="78">
        <f>'Balance N-1'!N1046</f>
        <v>0</v>
      </c>
      <c r="G1043" s="78">
        <f>'Balance N-1'!O1046</f>
        <v>0</v>
      </c>
      <c r="H1043" s="78">
        <f>'Balance N-1'!P1046</f>
        <v>0</v>
      </c>
      <c r="I1043" s="79">
        <f t="shared" si="16"/>
        <v>0</v>
      </c>
    </row>
    <row r="1044" spans="1:9" ht="15.6">
      <c r="A1044" s="85">
        <f>'Balance N-1'!I1047</f>
        <v>0</v>
      </c>
      <c r="B1044" s="75">
        <f>'Balance N-1'!J1047</f>
        <v>0</v>
      </c>
      <c r="C1044" s="78">
        <f>'Balance N-1'!K1047</f>
        <v>0</v>
      </c>
      <c r="D1044" s="78">
        <f>'Balance N-1'!L1047</f>
        <v>0</v>
      </c>
      <c r="E1044" s="78">
        <f>'Balance N-1'!M1047</f>
        <v>0</v>
      </c>
      <c r="F1044" s="78">
        <f>'Balance N-1'!N1047</f>
        <v>0</v>
      </c>
      <c r="G1044" s="78">
        <f>'Balance N-1'!O1047</f>
        <v>0</v>
      </c>
      <c r="H1044" s="78">
        <f>'Balance N-1'!P1047</f>
        <v>0</v>
      </c>
      <c r="I1044" s="79">
        <f t="shared" si="16"/>
        <v>0</v>
      </c>
    </row>
    <row r="1045" spans="1:9" ht="15.6">
      <c r="A1045" s="85">
        <f>'Balance N-1'!I1048</f>
        <v>0</v>
      </c>
      <c r="B1045" s="75">
        <f>'Balance N-1'!J1048</f>
        <v>0</v>
      </c>
      <c r="C1045" s="78">
        <f>'Balance N-1'!K1048</f>
        <v>0</v>
      </c>
      <c r="D1045" s="78">
        <f>'Balance N-1'!L1048</f>
        <v>0</v>
      </c>
      <c r="E1045" s="78">
        <f>'Balance N-1'!M1048</f>
        <v>0</v>
      </c>
      <c r="F1045" s="78">
        <f>'Balance N-1'!N1048</f>
        <v>0</v>
      </c>
      <c r="G1045" s="78">
        <f>'Balance N-1'!O1048</f>
        <v>0</v>
      </c>
      <c r="H1045" s="78">
        <f>'Balance N-1'!P1048</f>
        <v>0</v>
      </c>
      <c r="I1045" s="79">
        <f t="shared" si="16"/>
        <v>0</v>
      </c>
    </row>
    <row r="1046" spans="1:9" ht="15.6">
      <c r="A1046" s="85">
        <f>'Balance N-1'!I1049</f>
        <v>0</v>
      </c>
      <c r="B1046" s="75">
        <f>'Balance N-1'!J1049</f>
        <v>0</v>
      </c>
      <c r="C1046" s="78">
        <f>'Balance N-1'!K1049</f>
        <v>0</v>
      </c>
      <c r="D1046" s="78">
        <f>'Balance N-1'!L1049</f>
        <v>0</v>
      </c>
      <c r="E1046" s="78">
        <f>'Balance N-1'!M1049</f>
        <v>0</v>
      </c>
      <c r="F1046" s="78">
        <f>'Balance N-1'!N1049</f>
        <v>0</v>
      </c>
      <c r="G1046" s="78">
        <f>'Balance N-1'!O1049</f>
        <v>0</v>
      </c>
      <c r="H1046" s="78">
        <f>'Balance N-1'!P1049</f>
        <v>0</v>
      </c>
      <c r="I1046" s="79">
        <f t="shared" si="16"/>
        <v>0</v>
      </c>
    </row>
    <row r="1047" spans="1:9" ht="15.6">
      <c r="A1047" s="85">
        <f>'Balance N-1'!I1050</f>
        <v>0</v>
      </c>
      <c r="B1047" s="75">
        <f>'Balance N-1'!J1050</f>
        <v>0</v>
      </c>
      <c r="C1047" s="78">
        <f>'Balance N-1'!K1050</f>
        <v>0</v>
      </c>
      <c r="D1047" s="78">
        <f>'Balance N-1'!L1050</f>
        <v>0</v>
      </c>
      <c r="E1047" s="78">
        <f>'Balance N-1'!M1050</f>
        <v>0</v>
      </c>
      <c r="F1047" s="78">
        <f>'Balance N-1'!N1050</f>
        <v>0</v>
      </c>
      <c r="G1047" s="78">
        <f>'Balance N-1'!O1050</f>
        <v>0</v>
      </c>
      <c r="H1047" s="78">
        <f>'Balance N-1'!P1050</f>
        <v>0</v>
      </c>
      <c r="I1047" s="79">
        <f t="shared" si="16"/>
        <v>0</v>
      </c>
    </row>
    <row r="1048" spans="1:9" ht="15.6">
      <c r="A1048" s="85">
        <f>'Balance N-1'!I1051</f>
        <v>0</v>
      </c>
      <c r="B1048" s="75">
        <f>'Balance N-1'!J1051</f>
        <v>0</v>
      </c>
      <c r="C1048" s="78">
        <f>'Balance N-1'!K1051</f>
        <v>0</v>
      </c>
      <c r="D1048" s="78">
        <f>'Balance N-1'!L1051</f>
        <v>0</v>
      </c>
      <c r="E1048" s="78">
        <f>'Balance N-1'!M1051</f>
        <v>0</v>
      </c>
      <c r="F1048" s="78">
        <f>'Balance N-1'!N1051</f>
        <v>0</v>
      </c>
      <c r="G1048" s="78">
        <f>'Balance N-1'!O1051</f>
        <v>0</v>
      </c>
      <c r="H1048" s="78">
        <f>'Balance N-1'!P1051</f>
        <v>0</v>
      </c>
      <c r="I1048" s="79">
        <f t="shared" si="16"/>
        <v>0</v>
      </c>
    </row>
    <row r="1049" spans="1:9" ht="15.6">
      <c r="A1049" s="85">
        <f>'Balance N-1'!I1052</f>
        <v>0</v>
      </c>
      <c r="B1049" s="75">
        <f>'Balance N-1'!J1052</f>
        <v>0</v>
      </c>
      <c r="C1049" s="78">
        <f>'Balance N-1'!K1052</f>
        <v>0</v>
      </c>
      <c r="D1049" s="78">
        <f>'Balance N-1'!L1052</f>
        <v>0</v>
      </c>
      <c r="E1049" s="78">
        <f>'Balance N-1'!M1052</f>
        <v>0</v>
      </c>
      <c r="F1049" s="78">
        <f>'Balance N-1'!N1052</f>
        <v>0</v>
      </c>
      <c r="G1049" s="78">
        <f>'Balance N-1'!O1052</f>
        <v>0</v>
      </c>
      <c r="H1049" s="78">
        <f>'Balance N-1'!P1052</f>
        <v>0</v>
      </c>
      <c r="I1049" s="79">
        <f t="shared" si="16"/>
        <v>0</v>
      </c>
    </row>
    <row r="1050" spans="1:9" ht="15.6">
      <c r="A1050" s="85">
        <f>'Balance N-1'!I1053</f>
        <v>0</v>
      </c>
      <c r="B1050" s="75">
        <f>'Balance N-1'!J1053</f>
        <v>0</v>
      </c>
      <c r="C1050" s="78">
        <f>'Balance N-1'!K1053</f>
        <v>0</v>
      </c>
      <c r="D1050" s="78">
        <f>'Balance N-1'!L1053</f>
        <v>0</v>
      </c>
      <c r="E1050" s="78">
        <f>'Balance N-1'!M1053</f>
        <v>0</v>
      </c>
      <c r="F1050" s="78">
        <f>'Balance N-1'!N1053</f>
        <v>0</v>
      </c>
      <c r="G1050" s="78">
        <f>'Balance N-1'!O1053</f>
        <v>0</v>
      </c>
      <c r="H1050" s="78">
        <f>'Balance N-1'!P1053</f>
        <v>0</v>
      </c>
      <c r="I1050" s="79">
        <f t="shared" si="16"/>
        <v>0</v>
      </c>
    </row>
    <row r="1051" spans="1:9" ht="15.6">
      <c r="A1051" s="85">
        <f>'Balance N-1'!I1054</f>
        <v>0</v>
      </c>
      <c r="B1051" s="75">
        <f>'Balance N-1'!J1054</f>
        <v>0</v>
      </c>
      <c r="C1051" s="78">
        <f>'Balance N-1'!K1054</f>
        <v>0</v>
      </c>
      <c r="D1051" s="78">
        <f>'Balance N-1'!L1054</f>
        <v>0</v>
      </c>
      <c r="E1051" s="78">
        <f>'Balance N-1'!M1054</f>
        <v>0</v>
      </c>
      <c r="F1051" s="78">
        <f>'Balance N-1'!N1054</f>
        <v>0</v>
      </c>
      <c r="G1051" s="78">
        <f>'Balance N-1'!O1054</f>
        <v>0</v>
      </c>
      <c r="H1051" s="78">
        <f>'Balance N-1'!P1054</f>
        <v>0</v>
      </c>
      <c r="I1051" s="79">
        <f t="shared" si="16"/>
        <v>0</v>
      </c>
    </row>
    <row r="1052" spans="1:9" ht="15.6">
      <c r="A1052" s="85">
        <f>'Balance N-1'!I1055</f>
        <v>0</v>
      </c>
      <c r="B1052" s="75">
        <f>'Balance N-1'!J1055</f>
        <v>0</v>
      </c>
      <c r="C1052" s="78">
        <f>'Balance N-1'!K1055</f>
        <v>0</v>
      </c>
      <c r="D1052" s="78">
        <f>'Balance N-1'!L1055</f>
        <v>0</v>
      </c>
      <c r="E1052" s="78">
        <f>'Balance N-1'!M1055</f>
        <v>0</v>
      </c>
      <c r="F1052" s="78">
        <f>'Balance N-1'!N1055</f>
        <v>0</v>
      </c>
      <c r="G1052" s="78">
        <f>'Balance N-1'!O1055</f>
        <v>0</v>
      </c>
      <c r="H1052" s="78">
        <f>'Balance N-1'!P1055</f>
        <v>0</v>
      </c>
      <c r="I1052" s="79">
        <f t="shared" si="16"/>
        <v>0</v>
      </c>
    </row>
    <row r="1053" spans="1:9" ht="15.6">
      <c r="A1053" s="85">
        <f>'Balance N-1'!I1056</f>
        <v>0</v>
      </c>
      <c r="B1053" s="75">
        <f>'Balance N-1'!J1056</f>
        <v>0</v>
      </c>
      <c r="C1053" s="78">
        <f>'Balance N-1'!K1056</f>
        <v>0</v>
      </c>
      <c r="D1053" s="78">
        <f>'Balance N-1'!L1056</f>
        <v>0</v>
      </c>
      <c r="E1053" s="78">
        <f>'Balance N-1'!M1056</f>
        <v>0</v>
      </c>
      <c r="F1053" s="78">
        <f>'Balance N-1'!N1056</f>
        <v>0</v>
      </c>
      <c r="G1053" s="78">
        <f>'Balance N-1'!O1056</f>
        <v>0</v>
      </c>
      <c r="H1053" s="78">
        <f>'Balance N-1'!P1056</f>
        <v>0</v>
      </c>
      <c r="I1053" s="79">
        <f t="shared" si="16"/>
        <v>0</v>
      </c>
    </row>
    <row r="1054" spans="1:9" ht="15.6">
      <c r="A1054" s="85">
        <f>'Balance N-1'!I1057</f>
        <v>0</v>
      </c>
      <c r="B1054" s="75">
        <f>'Balance N-1'!J1057</f>
        <v>0</v>
      </c>
      <c r="C1054" s="78">
        <f>'Balance N-1'!K1057</f>
        <v>0</v>
      </c>
      <c r="D1054" s="78">
        <f>'Balance N-1'!L1057</f>
        <v>0</v>
      </c>
      <c r="E1054" s="78">
        <f>'Balance N-1'!M1057</f>
        <v>0</v>
      </c>
      <c r="F1054" s="78">
        <f>'Balance N-1'!N1057</f>
        <v>0</v>
      </c>
      <c r="G1054" s="78">
        <f>'Balance N-1'!O1057</f>
        <v>0</v>
      </c>
      <c r="H1054" s="78">
        <f>'Balance N-1'!P1057</f>
        <v>0</v>
      </c>
      <c r="I1054" s="79">
        <f t="shared" si="16"/>
        <v>0</v>
      </c>
    </row>
    <row r="1055" spans="1:9" ht="15.6">
      <c r="A1055" s="85">
        <f>'Balance N-1'!I1058</f>
        <v>0</v>
      </c>
      <c r="B1055" s="75">
        <f>'Balance N-1'!J1058</f>
        <v>0</v>
      </c>
      <c r="C1055" s="78">
        <f>'Balance N-1'!K1058</f>
        <v>0</v>
      </c>
      <c r="D1055" s="78">
        <f>'Balance N-1'!L1058</f>
        <v>0</v>
      </c>
      <c r="E1055" s="78">
        <f>'Balance N-1'!M1058</f>
        <v>0</v>
      </c>
      <c r="F1055" s="78">
        <f>'Balance N-1'!N1058</f>
        <v>0</v>
      </c>
      <c r="G1055" s="78">
        <f>'Balance N-1'!O1058</f>
        <v>0</v>
      </c>
      <c r="H1055" s="78">
        <f>'Balance N-1'!P1058</f>
        <v>0</v>
      </c>
      <c r="I1055" s="79">
        <f t="shared" si="16"/>
        <v>0</v>
      </c>
    </row>
    <row r="1056" spans="1:9" ht="15.6">
      <c r="A1056" s="85">
        <f>'Balance N-1'!I1059</f>
        <v>0</v>
      </c>
      <c r="B1056" s="75">
        <f>'Balance N-1'!J1059</f>
        <v>0</v>
      </c>
      <c r="C1056" s="78">
        <f>'Balance N-1'!K1059</f>
        <v>0</v>
      </c>
      <c r="D1056" s="78">
        <f>'Balance N-1'!L1059</f>
        <v>0</v>
      </c>
      <c r="E1056" s="78">
        <f>'Balance N-1'!M1059</f>
        <v>0</v>
      </c>
      <c r="F1056" s="78">
        <f>'Balance N-1'!N1059</f>
        <v>0</v>
      </c>
      <c r="G1056" s="78">
        <f>'Balance N-1'!O1059</f>
        <v>0</v>
      </c>
      <c r="H1056" s="78">
        <f>'Balance N-1'!P1059</f>
        <v>0</v>
      </c>
      <c r="I1056" s="79">
        <f t="shared" si="16"/>
        <v>0</v>
      </c>
    </row>
    <row r="1057" spans="1:9" ht="15.6">
      <c r="A1057" s="85">
        <f>'Balance N-1'!I1060</f>
        <v>0</v>
      </c>
      <c r="B1057" s="75">
        <f>'Balance N-1'!J1060</f>
        <v>0</v>
      </c>
      <c r="C1057" s="78">
        <f>'Balance N-1'!K1060</f>
        <v>0</v>
      </c>
      <c r="D1057" s="78">
        <f>'Balance N-1'!L1060</f>
        <v>0</v>
      </c>
      <c r="E1057" s="78">
        <f>'Balance N-1'!M1060</f>
        <v>0</v>
      </c>
      <c r="F1057" s="78">
        <f>'Balance N-1'!N1060</f>
        <v>0</v>
      </c>
      <c r="G1057" s="78">
        <f>'Balance N-1'!O1060</f>
        <v>0</v>
      </c>
      <c r="H1057" s="78">
        <f>'Balance N-1'!P1060</f>
        <v>0</v>
      </c>
      <c r="I1057" s="79">
        <f t="shared" si="16"/>
        <v>0</v>
      </c>
    </row>
    <row r="1058" spans="1:9" ht="15.6">
      <c r="A1058" s="85">
        <f>'Balance N-1'!I1061</f>
        <v>0</v>
      </c>
      <c r="B1058" s="75">
        <f>'Balance N-1'!J1061</f>
        <v>0</v>
      </c>
      <c r="C1058" s="78">
        <f>'Balance N-1'!K1061</f>
        <v>0</v>
      </c>
      <c r="D1058" s="78">
        <f>'Balance N-1'!L1061</f>
        <v>0</v>
      </c>
      <c r="E1058" s="78">
        <f>'Balance N-1'!M1061</f>
        <v>0</v>
      </c>
      <c r="F1058" s="78">
        <f>'Balance N-1'!N1061</f>
        <v>0</v>
      </c>
      <c r="G1058" s="78">
        <f>'Balance N-1'!O1061</f>
        <v>0</v>
      </c>
      <c r="H1058" s="78">
        <f>'Balance N-1'!P1061</f>
        <v>0</v>
      </c>
      <c r="I1058" s="79">
        <f t="shared" si="16"/>
        <v>0</v>
      </c>
    </row>
    <row r="1059" spans="1:9" ht="15.6">
      <c r="A1059" s="85">
        <f>'Balance N-1'!I1062</f>
        <v>0</v>
      </c>
      <c r="B1059" s="75">
        <f>'Balance N-1'!J1062</f>
        <v>0</v>
      </c>
      <c r="C1059" s="78">
        <f>'Balance N-1'!K1062</f>
        <v>0</v>
      </c>
      <c r="D1059" s="78">
        <f>'Balance N-1'!L1062</f>
        <v>0</v>
      </c>
      <c r="E1059" s="78">
        <f>'Balance N-1'!M1062</f>
        <v>0</v>
      </c>
      <c r="F1059" s="78">
        <f>'Balance N-1'!N1062</f>
        <v>0</v>
      </c>
      <c r="G1059" s="78">
        <f>'Balance N-1'!O1062</f>
        <v>0</v>
      </c>
      <c r="H1059" s="78">
        <f>'Balance N-1'!P1062</f>
        <v>0</v>
      </c>
      <c r="I1059" s="79">
        <f t="shared" si="16"/>
        <v>0</v>
      </c>
    </row>
    <row r="1060" spans="1:9" ht="15.6">
      <c r="A1060" s="85">
        <f>'Balance N-1'!I1063</f>
        <v>0</v>
      </c>
      <c r="B1060" s="75">
        <f>'Balance N-1'!J1063</f>
        <v>0</v>
      </c>
      <c r="C1060" s="78">
        <f>'Balance N-1'!K1063</f>
        <v>0</v>
      </c>
      <c r="D1060" s="78">
        <f>'Balance N-1'!L1063</f>
        <v>0</v>
      </c>
      <c r="E1060" s="78">
        <f>'Balance N-1'!M1063</f>
        <v>0</v>
      </c>
      <c r="F1060" s="78">
        <f>'Balance N-1'!N1063</f>
        <v>0</v>
      </c>
      <c r="G1060" s="78">
        <f>'Balance N-1'!O1063</f>
        <v>0</v>
      </c>
      <c r="H1060" s="78">
        <f>'Balance N-1'!P1063</f>
        <v>0</v>
      </c>
      <c r="I1060" s="79">
        <f t="shared" si="16"/>
        <v>0</v>
      </c>
    </row>
    <row r="1061" spans="1:9" ht="15.6">
      <c r="A1061" s="85">
        <f>'Balance N-1'!I1064</f>
        <v>0</v>
      </c>
      <c r="B1061" s="75">
        <f>'Balance N-1'!J1064</f>
        <v>0</v>
      </c>
      <c r="C1061" s="78">
        <f>'Balance N-1'!K1064</f>
        <v>0</v>
      </c>
      <c r="D1061" s="78">
        <f>'Balance N-1'!L1064</f>
        <v>0</v>
      </c>
      <c r="E1061" s="78">
        <f>'Balance N-1'!M1064</f>
        <v>0</v>
      </c>
      <c r="F1061" s="78">
        <f>'Balance N-1'!N1064</f>
        <v>0</v>
      </c>
      <c r="G1061" s="78">
        <f>'Balance N-1'!O1064</f>
        <v>0</v>
      </c>
      <c r="H1061" s="78">
        <f>'Balance N-1'!P1064</f>
        <v>0</v>
      </c>
      <c r="I1061" s="79">
        <f t="shared" si="16"/>
        <v>0</v>
      </c>
    </row>
    <row r="1062" spans="1:9" ht="15.6">
      <c r="A1062" s="85">
        <f>'Balance N-1'!I1065</f>
        <v>0</v>
      </c>
      <c r="B1062" s="75">
        <f>'Balance N-1'!J1065</f>
        <v>0</v>
      </c>
      <c r="C1062" s="78">
        <f>'Balance N-1'!K1065</f>
        <v>0</v>
      </c>
      <c r="D1062" s="78">
        <f>'Balance N-1'!L1065</f>
        <v>0</v>
      </c>
      <c r="E1062" s="78">
        <f>'Balance N-1'!M1065</f>
        <v>0</v>
      </c>
      <c r="F1062" s="78">
        <f>'Balance N-1'!N1065</f>
        <v>0</v>
      </c>
      <c r="G1062" s="78">
        <f>'Balance N-1'!O1065</f>
        <v>0</v>
      </c>
      <c r="H1062" s="78">
        <f>'Balance N-1'!P1065</f>
        <v>0</v>
      </c>
      <c r="I1062" s="79">
        <f t="shared" si="16"/>
        <v>0</v>
      </c>
    </row>
    <row r="1063" spans="1:9" ht="15.6">
      <c r="A1063" s="85">
        <f>'Balance N-1'!I1066</f>
        <v>0</v>
      </c>
      <c r="B1063" s="75">
        <f>'Balance N-1'!J1066</f>
        <v>0</v>
      </c>
      <c r="C1063" s="78">
        <f>'Balance N-1'!K1066</f>
        <v>0</v>
      </c>
      <c r="D1063" s="78">
        <f>'Balance N-1'!L1066</f>
        <v>0</v>
      </c>
      <c r="E1063" s="78">
        <f>'Balance N-1'!M1066</f>
        <v>0</v>
      </c>
      <c r="F1063" s="78">
        <f>'Balance N-1'!N1066</f>
        <v>0</v>
      </c>
      <c r="G1063" s="78">
        <f>'Balance N-1'!O1066</f>
        <v>0</v>
      </c>
      <c r="H1063" s="78">
        <f>'Balance N-1'!P1066</f>
        <v>0</v>
      </c>
      <c r="I1063" s="79">
        <f t="shared" si="16"/>
        <v>0</v>
      </c>
    </row>
    <row r="1064" spans="1:9" ht="15.6">
      <c r="A1064" s="85">
        <f>'Balance N-1'!I1067</f>
        <v>0</v>
      </c>
      <c r="B1064" s="75">
        <f>'Balance N-1'!J1067</f>
        <v>0</v>
      </c>
      <c r="C1064" s="78">
        <f>'Balance N-1'!K1067</f>
        <v>0</v>
      </c>
      <c r="D1064" s="78">
        <f>'Balance N-1'!L1067</f>
        <v>0</v>
      </c>
      <c r="E1064" s="78">
        <f>'Balance N-1'!M1067</f>
        <v>0</v>
      </c>
      <c r="F1064" s="78">
        <f>'Balance N-1'!N1067</f>
        <v>0</v>
      </c>
      <c r="G1064" s="78">
        <f>'Balance N-1'!O1067</f>
        <v>0</v>
      </c>
      <c r="H1064" s="78">
        <f>'Balance N-1'!P1067</f>
        <v>0</v>
      </c>
      <c r="I1064" s="79">
        <f t="shared" si="16"/>
        <v>0</v>
      </c>
    </row>
    <row r="1065" spans="1:9" ht="15.6">
      <c r="A1065" s="85">
        <f>'Balance N-1'!I1068</f>
        <v>0</v>
      </c>
      <c r="B1065" s="75">
        <f>'Balance N-1'!J1068</f>
        <v>0</v>
      </c>
      <c r="C1065" s="78">
        <f>'Balance N-1'!K1068</f>
        <v>0</v>
      </c>
      <c r="D1065" s="78">
        <f>'Balance N-1'!L1068</f>
        <v>0</v>
      </c>
      <c r="E1065" s="78">
        <f>'Balance N-1'!M1068</f>
        <v>0</v>
      </c>
      <c r="F1065" s="78">
        <f>'Balance N-1'!N1068</f>
        <v>0</v>
      </c>
      <c r="G1065" s="78">
        <f>'Balance N-1'!O1068</f>
        <v>0</v>
      </c>
      <c r="H1065" s="78">
        <f>'Balance N-1'!P1068</f>
        <v>0</v>
      </c>
      <c r="I1065" s="79">
        <f t="shared" si="16"/>
        <v>0</v>
      </c>
    </row>
    <row r="1066" spans="1:9" ht="15.6">
      <c r="A1066" s="85">
        <f>'Balance N-1'!I1069</f>
        <v>0</v>
      </c>
      <c r="B1066" s="75">
        <f>'Balance N-1'!J1069</f>
        <v>0</v>
      </c>
      <c r="C1066" s="78">
        <f>'Balance N-1'!K1069</f>
        <v>0</v>
      </c>
      <c r="D1066" s="78">
        <f>'Balance N-1'!L1069</f>
        <v>0</v>
      </c>
      <c r="E1066" s="78">
        <f>'Balance N-1'!M1069</f>
        <v>0</v>
      </c>
      <c r="F1066" s="78">
        <f>'Balance N-1'!N1069</f>
        <v>0</v>
      </c>
      <c r="G1066" s="78">
        <f>'Balance N-1'!O1069</f>
        <v>0</v>
      </c>
      <c r="H1066" s="78">
        <f>'Balance N-1'!P1069</f>
        <v>0</v>
      </c>
      <c r="I1066" s="79">
        <f t="shared" si="16"/>
        <v>0</v>
      </c>
    </row>
    <row r="1067" spans="1:9" ht="15.6">
      <c r="A1067" s="85">
        <f>'Balance N-1'!I1070</f>
        <v>0</v>
      </c>
      <c r="B1067" s="75">
        <f>'Balance N-1'!J1070</f>
        <v>0</v>
      </c>
      <c r="C1067" s="78">
        <f>'Balance N-1'!K1070</f>
        <v>0</v>
      </c>
      <c r="D1067" s="78">
        <f>'Balance N-1'!L1070</f>
        <v>0</v>
      </c>
      <c r="E1067" s="78">
        <f>'Balance N-1'!M1070</f>
        <v>0</v>
      </c>
      <c r="F1067" s="78">
        <f>'Balance N-1'!N1070</f>
        <v>0</v>
      </c>
      <c r="G1067" s="78">
        <f>'Balance N-1'!O1070</f>
        <v>0</v>
      </c>
      <c r="H1067" s="78">
        <f>'Balance N-1'!P1070</f>
        <v>0</v>
      </c>
      <c r="I1067" s="79">
        <f t="shared" si="16"/>
        <v>0</v>
      </c>
    </row>
    <row r="1068" spans="1:9" ht="15.6">
      <c r="A1068" s="85">
        <f>'Balance N-1'!I1071</f>
        <v>0</v>
      </c>
      <c r="B1068" s="75">
        <f>'Balance N-1'!J1071</f>
        <v>0</v>
      </c>
      <c r="C1068" s="78">
        <f>'Balance N-1'!K1071</f>
        <v>0</v>
      </c>
      <c r="D1068" s="78">
        <f>'Balance N-1'!L1071</f>
        <v>0</v>
      </c>
      <c r="E1068" s="78">
        <f>'Balance N-1'!M1071</f>
        <v>0</v>
      </c>
      <c r="F1068" s="78">
        <f>'Balance N-1'!N1071</f>
        <v>0</v>
      </c>
      <c r="G1068" s="78">
        <f>'Balance N-1'!O1071</f>
        <v>0</v>
      </c>
      <c r="H1068" s="78">
        <f>'Balance N-1'!P1071</f>
        <v>0</v>
      </c>
      <c r="I1068" s="79">
        <f t="shared" si="16"/>
        <v>0</v>
      </c>
    </row>
    <row r="1069" spans="1:9" ht="15.6">
      <c r="A1069" s="85">
        <f>'Balance N-1'!I1072</f>
        <v>0</v>
      </c>
      <c r="B1069" s="75">
        <f>'Balance N-1'!J1072</f>
        <v>0</v>
      </c>
      <c r="C1069" s="78">
        <f>'Balance N-1'!K1072</f>
        <v>0</v>
      </c>
      <c r="D1069" s="78">
        <f>'Balance N-1'!L1072</f>
        <v>0</v>
      </c>
      <c r="E1069" s="78">
        <f>'Balance N-1'!M1072</f>
        <v>0</v>
      </c>
      <c r="F1069" s="78">
        <f>'Balance N-1'!N1072</f>
        <v>0</v>
      </c>
      <c r="G1069" s="78">
        <f>'Balance N-1'!O1072</f>
        <v>0</v>
      </c>
      <c r="H1069" s="78">
        <f>'Balance N-1'!P1072</f>
        <v>0</v>
      </c>
      <c r="I1069" s="79">
        <f t="shared" si="16"/>
        <v>0</v>
      </c>
    </row>
    <row r="1070" spans="1:9" ht="15.6">
      <c r="A1070" s="85">
        <f>'Balance N-1'!I1073</f>
        <v>0</v>
      </c>
      <c r="B1070" s="75">
        <f>'Balance N-1'!J1073</f>
        <v>0</v>
      </c>
      <c r="C1070" s="78">
        <f>'Balance N-1'!K1073</f>
        <v>0</v>
      </c>
      <c r="D1070" s="78">
        <f>'Balance N-1'!L1073</f>
        <v>0</v>
      </c>
      <c r="E1070" s="78">
        <f>'Balance N-1'!M1073</f>
        <v>0</v>
      </c>
      <c r="F1070" s="78">
        <f>'Balance N-1'!N1073</f>
        <v>0</v>
      </c>
      <c r="G1070" s="78">
        <f>'Balance N-1'!O1073</f>
        <v>0</v>
      </c>
      <c r="H1070" s="78">
        <f>'Balance N-1'!P1073</f>
        <v>0</v>
      </c>
      <c r="I1070" s="79">
        <f t="shared" si="16"/>
        <v>0</v>
      </c>
    </row>
    <row r="1071" spans="1:9" ht="15.6">
      <c r="A1071" s="85">
        <f>'Balance N-1'!I1074</f>
        <v>0</v>
      </c>
      <c r="B1071" s="75">
        <f>'Balance N-1'!J1074</f>
        <v>0</v>
      </c>
      <c r="C1071" s="78">
        <f>'Balance N-1'!K1074</f>
        <v>0</v>
      </c>
      <c r="D1071" s="78">
        <f>'Balance N-1'!L1074</f>
        <v>0</v>
      </c>
      <c r="E1071" s="78">
        <f>'Balance N-1'!M1074</f>
        <v>0</v>
      </c>
      <c r="F1071" s="78">
        <f>'Balance N-1'!N1074</f>
        <v>0</v>
      </c>
      <c r="G1071" s="78">
        <f>'Balance N-1'!O1074</f>
        <v>0</v>
      </c>
      <c r="H1071" s="78">
        <f>'Balance N-1'!P1074</f>
        <v>0</v>
      </c>
      <c r="I1071" s="79">
        <f t="shared" si="16"/>
        <v>0</v>
      </c>
    </row>
    <row r="1072" spans="1:9" ht="15.6">
      <c r="A1072" s="85">
        <f>'Balance N-1'!I1075</f>
        <v>0</v>
      </c>
      <c r="B1072" s="75">
        <f>'Balance N-1'!J1075</f>
        <v>0</v>
      </c>
      <c r="C1072" s="78">
        <f>'Balance N-1'!K1075</f>
        <v>0</v>
      </c>
      <c r="D1072" s="78">
        <f>'Balance N-1'!L1075</f>
        <v>0</v>
      </c>
      <c r="E1072" s="78">
        <f>'Balance N-1'!M1075</f>
        <v>0</v>
      </c>
      <c r="F1072" s="78">
        <f>'Balance N-1'!N1075</f>
        <v>0</v>
      </c>
      <c r="G1072" s="78">
        <f>'Balance N-1'!O1075</f>
        <v>0</v>
      </c>
      <c r="H1072" s="78">
        <f>'Balance N-1'!P1075</f>
        <v>0</v>
      </c>
      <c r="I1072" s="79">
        <f t="shared" si="16"/>
        <v>0</v>
      </c>
    </row>
    <row r="1073" spans="1:9" ht="15.6">
      <c r="A1073" s="85">
        <f>'Balance N-1'!I1076</f>
        <v>0</v>
      </c>
      <c r="B1073" s="75">
        <f>'Balance N-1'!J1076</f>
        <v>0</v>
      </c>
      <c r="C1073" s="78">
        <f>'Balance N-1'!K1076</f>
        <v>0</v>
      </c>
      <c r="D1073" s="78">
        <f>'Balance N-1'!L1076</f>
        <v>0</v>
      </c>
      <c r="E1073" s="78">
        <f>'Balance N-1'!M1076</f>
        <v>0</v>
      </c>
      <c r="F1073" s="78">
        <f>'Balance N-1'!N1076</f>
        <v>0</v>
      </c>
      <c r="G1073" s="78">
        <f>'Balance N-1'!O1076</f>
        <v>0</v>
      </c>
      <c r="H1073" s="78">
        <f>'Balance N-1'!P1076</f>
        <v>0</v>
      </c>
      <c r="I1073" s="79">
        <f t="shared" si="16"/>
        <v>0</v>
      </c>
    </row>
    <row r="1074" spans="1:9" ht="15.6">
      <c r="A1074" s="85">
        <f>'Balance N-1'!I1077</f>
        <v>0</v>
      </c>
      <c r="B1074" s="75">
        <f>'Balance N-1'!J1077</f>
        <v>0</v>
      </c>
      <c r="C1074" s="78">
        <f>'Balance N-1'!K1077</f>
        <v>0</v>
      </c>
      <c r="D1074" s="78">
        <f>'Balance N-1'!L1077</f>
        <v>0</v>
      </c>
      <c r="E1074" s="78">
        <f>'Balance N-1'!M1077</f>
        <v>0</v>
      </c>
      <c r="F1074" s="78">
        <f>'Balance N-1'!N1077</f>
        <v>0</v>
      </c>
      <c r="G1074" s="78">
        <f>'Balance N-1'!O1077</f>
        <v>0</v>
      </c>
      <c r="H1074" s="78">
        <f>'Balance N-1'!P1077</f>
        <v>0</v>
      </c>
      <c r="I1074" s="79">
        <f t="shared" si="16"/>
        <v>0</v>
      </c>
    </row>
    <row r="1075" spans="1:9" ht="15.6">
      <c r="A1075" s="85">
        <f>'Balance N-1'!I1078</f>
        <v>0</v>
      </c>
      <c r="B1075" s="75">
        <f>'Balance N-1'!J1078</f>
        <v>0</v>
      </c>
      <c r="C1075" s="78">
        <f>'Balance N-1'!K1078</f>
        <v>0</v>
      </c>
      <c r="D1075" s="78">
        <f>'Balance N-1'!L1078</f>
        <v>0</v>
      </c>
      <c r="E1075" s="78">
        <f>'Balance N-1'!M1078</f>
        <v>0</v>
      </c>
      <c r="F1075" s="78">
        <f>'Balance N-1'!N1078</f>
        <v>0</v>
      </c>
      <c r="G1075" s="78">
        <f>'Balance N-1'!O1078</f>
        <v>0</v>
      </c>
      <c r="H1075" s="78">
        <f>'Balance N-1'!P1078</f>
        <v>0</v>
      </c>
      <c r="I1075" s="79">
        <f t="shared" si="16"/>
        <v>0</v>
      </c>
    </row>
    <row r="1076" spans="1:9" ht="15.6">
      <c r="A1076" s="85">
        <f>'Balance N-1'!I1079</f>
        <v>0</v>
      </c>
      <c r="B1076" s="75">
        <f>'Balance N-1'!J1079</f>
        <v>0</v>
      </c>
      <c r="C1076" s="78">
        <f>'Balance N-1'!K1079</f>
        <v>0</v>
      </c>
      <c r="D1076" s="78">
        <f>'Balance N-1'!L1079</f>
        <v>0</v>
      </c>
      <c r="E1076" s="78">
        <f>'Balance N-1'!M1079</f>
        <v>0</v>
      </c>
      <c r="F1076" s="78">
        <f>'Balance N-1'!N1079</f>
        <v>0</v>
      </c>
      <c r="G1076" s="78">
        <f>'Balance N-1'!O1079</f>
        <v>0</v>
      </c>
      <c r="H1076" s="78">
        <f>'Balance N-1'!P1079</f>
        <v>0</v>
      </c>
      <c r="I1076" s="79">
        <f t="shared" si="16"/>
        <v>0</v>
      </c>
    </row>
    <row r="1077" spans="1:9" ht="15.6">
      <c r="A1077" s="85">
        <f>'Balance N-1'!I1080</f>
        <v>0</v>
      </c>
      <c r="B1077" s="75">
        <f>'Balance N-1'!J1080</f>
        <v>0</v>
      </c>
      <c r="C1077" s="78">
        <f>'Balance N-1'!K1080</f>
        <v>0</v>
      </c>
      <c r="D1077" s="78">
        <f>'Balance N-1'!L1080</f>
        <v>0</v>
      </c>
      <c r="E1077" s="78">
        <f>'Balance N-1'!M1080</f>
        <v>0</v>
      </c>
      <c r="F1077" s="78">
        <f>'Balance N-1'!N1080</f>
        <v>0</v>
      </c>
      <c r="G1077" s="78">
        <f>'Balance N-1'!O1080</f>
        <v>0</v>
      </c>
      <c r="H1077" s="78">
        <f>'Balance N-1'!P1080</f>
        <v>0</v>
      </c>
      <c r="I1077" s="79">
        <f t="shared" si="16"/>
        <v>0</v>
      </c>
    </row>
    <row r="1078" spans="1:9" ht="15.6">
      <c r="A1078" s="85">
        <f>'Balance N-1'!I1081</f>
        <v>0</v>
      </c>
      <c r="B1078" s="75">
        <f>'Balance N-1'!J1081</f>
        <v>0</v>
      </c>
      <c r="C1078" s="78">
        <f>'Balance N-1'!K1081</f>
        <v>0</v>
      </c>
      <c r="D1078" s="78">
        <f>'Balance N-1'!L1081</f>
        <v>0</v>
      </c>
      <c r="E1078" s="78">
        <f>'Balance N-1'!M1081</f>
        <v>0</v>
      </c>
      <c r="F1078" s="78">
        <f>'Balance N-1'!N1081</f>
        <v>0</v>
      </c>
      <c r="G1078" s="78">
        <f>'Balance N-1'!O1081</f>
        <v>0</v>
      </c>
      <c r="H1078" s="78">
        <f>'Balance N-1'!P1081</f>
        <v>0</v>
      </c>
      <c r="I1078" s="79">
        <f t="shared" si="16"/>
        <v>0</v>
      </c>
    </row>
    <row r="1079" spans="1:9" ht="15.6">
      <c r="A1079" s="85">
        <f>'Balance N-1'!I1082</f>
        <v>0</v>
      </c>
      <c r="B1079" s="75">
        <f>'Balance N-1'!J1082</f>
        <v>0</v>
      </c>
      <c r="C1079" s="78">
        <f>'Balance N-1'!K1082</f>
        <v>0</v>
      </c>
      <c r="D1079" s="78">
        <f>'Balance N-1'!L1082</f>
        <v>0</v>
      </c>
      <c r="E1079" s="78">
        <f>'Balance N-1'!M1082</f>
        <v>0</v>
      </c>
      <c r="F1079" s="78">
        <f>'Balance N-1'!N1082</f>
        <v>0</v>
      </c>
      <c r="G1079" s="78">
        <f>'Balance N-1'!O1082</f>
        <v>0</v>
      </c>
      <c r="H1079" s="78">
        <f>'Balance N-1'!P1082</f>
        <v>0</v>
      </c>
      <c r="I1079" s="79">
        <f t="shared" si="16"/>
        <v>0</v>
      </c>
    </row>
    <row r="1080" spans="1:9" ht="15.6">
      <c r="A1080" s="85">
        <f>'Balance N-1'!I1083</f>
        <v>0</v>
      </c>
      <c r="B1080" s="75">
        <f>'Balance N-1'!J1083</f>
        <v>0</v>
      </c>
      <c r="C1080" s="78">
        <f>'Balance N-1'!K1083</f>
        <v>0</v>
      </c>
      <c r="D1080" s="78">
        <f>'Balance N-1'!L1083</f>
        <v>0</v>
      </c>
      <c r="E1080" s="78">
        <f>'Balance N-1'!M1083</f>
        <v>0</v>
      </c>
      <c r="F1080" s="78">
        <f>'Balance N-1'!N1083</f>
        <v>0</v>
      </c>
      <c r="G1080" s="78">
        <f>'Balance N-1'!O1083</f>
        <v>0</v>
      </c>
      <c r="H1080" s="78">
        <f>'Balance N-1'!P1083</f>
        <v>0</v>
      </c>
      <c r="I1080" s="79">
        <f t="shared" si="16"/>
        <v>0</v>
      </c>
    </row>
    <row r="1081" spans="1:9" ht="15.6">
      <c r="A1081" s="85">
        <f>'Balance N-1'!I1084</f>
        <v>0</v>
      </c>
      <c r="B1081" s="75">
        <f>'Balance N-1'!J1084</f>
        <v>0</v>
      </c>
      <c r="C1081" s="78">
        <f>'Balance N-1'!K1084</f>
        <v>0</v>
      </c>
      <c r="D1081" s="78">
        <f>'Balance N-1'!L1084</f>
        <v>0</v>
      </c>
      <c r="E1081" s="78">
        <f>'Balance N-1'!M1084</f>
        <v>0</v>
      </c>
      <c r="F1081" s="78">
        <f>'Balance N-1'!N1084</f>
        <v>0</v>
      </c>
      <c r="G1081" s="78">
        <f>'Balance N-1'!O1084</f>
        <v>0</v>
      </c>
      <c r="H1081" s="78">
        <f>'Balance N-1'!P1084</f>
        <v>0</v>
      </c>
      <c r="I1081" s="79">
        <f t="shared" si="16"/>
        <v>0</v>
      </c>
    </row>
    <row r="1082" spans="1:9" ht="15.6">
      <c r="A1082" s="85">
        <f>'Balance N-1'!I1085</f>
        <v>0</v>
      </c>
      <c r="B1082" s="75">
        <f>'Balance N-1'!J1085</f>
        <v>0</v>
      </c>
      <c r="C1082" s="78">
        <f>'Balance N-1'!K1085</f>
        <v>0</v>
      </c>
      <c r="D1082" s="78">
        <f>'Balance N-1'!L1085</f>
        <v>0</v>
      </c>
      <c r="E1082" s="78">
        <f>'Balance N-1'!M1085</f>
        <v>0</v>
      </c>
      <c r="F1082" s="78">
        <f>'Balance N-1'!N1085</f>
        <v>0</v>
      </c>
      <c r="G1082" s="78">
        <f>'Balance N-1'!O1085</f>
        <v>0</v>
      </c>
      <c r="H1082" s="78">
        <f>'Balance N-1'!P1085</f>
        <v>0</v>
      </c>
      <c r="I1082" s="79">
        <f t="shared" si="16"/>
        <v>0</v>
      </c>
    </row>
    <row r="1083" spans="1:9" ht="15.6">
      <c r="A1083" s="85">
        <f>'Balance N-1'!I1086</f>
        <v>0</v>
      </c>
      <c r="B1083" s="75">
        <f>'Balance N-1'!J1086</f>
        <v>0</v>
      </c>
      <c r="C1083" s="78">
        <f>'Balance N-1'!K1086</f>
        <v>0</v>
      </c>
      <c r="D1083" s="78">
        <f>'Balance N-1'!L1086</f>
        <v>0</v>
      </c>
      <c r="E1083" s="78">
        <f>'Balance N-1'!M1086</f>
        <v>0</v>
      </c>
      <c r="F1083" s="78">
        <f>'Balance N-1'!N1086</f>
        <v>0</v>
      </c>
      <c r="G1083" s="78">
        <f>'Balance N-1'!O1086</f>
        <v>0</v>
      </c>
      <c r="H1083" s="78">
        <f>'Balance N-1'!P1086</f>
        <v>0</v>
      </c>
      <c r="I1083" s="79">
        <f t="shared" si="16"/>
        <v>0</v>
      </c>
    </row>
    <row r="1084" spans="1:9" ht="15.6">
      <c r="A1084" s="85">
        <f>'Balance N-1'!I1087</f>
        <v>0</v>
      </c>
      <c r="B1084" s="75">
        <f>'Balance N-1'!J1087</f>
        <v>0</v>
      </c>
      <c r="C1084" s="78">
        <f>'Balance N-1'!K1087</f>
        <v>0</v>
      </c>
      <c r="D1084" s="78">
        <f>'Balance N-1'!L1087</f>
        <v>0</v>
      </c>
      <c r="E1084" s="78">
        <f>'Balance N-1'!M1087</f>
        <v>0</v>
      </c>
      <c r="F1084" s="78">
        <f>'Balance N-1'!N1087</f>
        <v>0</v>
      </c>
      <c r="G1084" s="78">
        <f>'Balance N-1'!O1087</f>
        <v>0</v>
      </c>
      <c r="H1084" s="78">
        <f>'Balance N-1'!P1087</f>
        <v>0</v>
      </c>
      <c r="I1084" s="79">
        <f t="shared" si="16"/>
        <v>0</v>
      </c>
    </row>
    <row r="1085" spans="1:9" ht="15.6">
      <c r="A1085" s="85">
        <f>'Balance N-1'!I1088</f>
        <v>0</v>
      </c>
      <c r="B1085" s="75">
        <f>'Balance N-1'!J1088</f>
        <v>0</v>
      </c>
      <c r="C1085" s="78">
        <f>'Balance N-1'!K1088</f>
        <v>0</v>
      </c>
      <c r="D1085" s="78">
        <f>'Balance N-1'!L1088</f>
        <v>0</v>
      </c>
      <c r="E1085" s="78">
        <f>'Balance N-1'!M1088</f>
        <v>0</v>
      </c>
      <c r="F1085" s="78">
        <f>'Balance N-1'!N1088</f>
        <v>0</v>
      </c>
      <c r="G1085" s="78">
        <f>'Balance N-1'!O1088</f>
        <v>0</v>
      </c>
      <c r="H1085" s="78">
        <f>'Balance N-1'!P1088</f>
        <v>0</v>
      </c>
      <c r="I1085" s="79">
        <f t="shared" si="16"/>
        <v>0</v>
      </c>
    </row>
    <row r="1086" spans="1:9" ht="15.6">
      <c r="A1086" s="85">
        <f>'Balance N-1'!I1089</f>
        <v>0</v>
      </c>
      <c r="B1086" s="75">
        <f>'Balance N-1'!J1089</f>
        <v>0</v>
      </c>
      <c r="C1086" s="78">
        <f>'Balance N-1'!K1089</f>
        <v>0</v>
      </c>
      <c r="D1086" s="78">
        <f>'Balance N-1'!L1089</f>
        <v>0</v>
      </c>
      <c r="E1086" s="78">
        <f>'Balance N-1'!M1089</f>
        <v>0</v>
      </c>
      <c r="F1086" s="78">
        <f>'Balance N-1'!N1089</f>
        <v>0</v>
      </c>
      <c r="G1086" s="78">
        <f>'Balance N-1'!O1089</f>
        <v>0</v>
      </c>
      <c r="H1086" s="78">
        <f>'Balance N-1'!P1089</f>
        <v>0</v>
      </c>
      <c r="I1086" s="79">
        <f t="shared" si="16"/>
        <v>0</v>
      </c>
    </row>
    <row r="1087" spans="1:9" ht="15.6">
      <c r="A1087" s="85">
        <f>'Balance N-1'!I1090</f>
        <v>0</v>
      </c>
      <c r="B1087" s="75">
        <f>'Balance N-1'!J1090</f>
        <v>0</v>
      </c>
      <c r="C1087" s="78">
        <f>'Balance N-1'!K1090</f>
        <v>0</v>
      </c>
      <c r="D1087" s="78">
        <f>'Balance N-1'!L1090</f>
        <v>0</v>
      </c>
      <c r="E1087" s="78">
        <f>'Balance N-1'!M1090</f>
        <v>0</v>
      </c>
      <c r="F1087" s="78">
        <f>'Balance N-1'!N1090</f>
        <v>0</v>
      </c>
      <c r="G1087" s="78">
        <f>'Balance N-1'!O1090</f>
        <v>0</v>
      </c>
      <c r="H1087" s="78">
        <f>'Balance N-1'!P1090</f>
        <v>0</v>
      </c>
      <c r="I1087" s="79">
        <f t="shared" si="16"/>
        <v>0</v>
      </c>
    </row>
    <row r="1088" spans="1:9" ht="15.6">
      <c r="A1088" s="85">
        <f>'Balance N-1'!I1091</f>
        <v>0</v>
      </c>
      <c r="B1088" s="75">
        <f>'Balance N-1'!J1091</f>
        <v>0</v>
      </c>
      <c r="C1088" s="78">
        <f>'Balance N-1'!K1091</f>
        <v>0</v>
      </c>
      <c r="D1088" s="78">
        <f>'Balance N-1'!L1091</f>
        <v>0</v>
      </c>
      <c r="E1088" s="78">
        <f>'Balance N-1'!M1091</f>
        <v>0</v>
      </c>
      <c r="F1088" s="78">
        <f>'Balance N-1'!N1091</f>
        <v>0</v>
      </c>
      <c r="G1088" s="78">
        <f>'Balance N-1'!O1091</f>
        <v>0</v>
      </c>
      <c r="H1088" s="78">
        <f>'Balance N-1'!P1091</f>
        <v>0</v>
      </c>
      <c r="I1088" s="79">
        <f t="shared" si="16"/>
        <v>0</v>
      </c>
    </row>
    <row r="1089" spans="1:9" ht="15.6">
      <c r="A1089" s="85">
        <f>'Balance N-1'!I1092</f>
        <v>0</v>
      </c>
      <c r="B1089" s="75">
        <f>'Balance N-1'!J1092</f>
        <v>0</v>
      </c>
      <c r="C1089" s="78">
        <f>'Balance N-1'!K1092</f>
        <v>0</v>
      </c>
      <c r="D1089" s="78">
        <f>'Balance N-1'!L1092</f>
        <v>0</v>
      </c>
      <c r="E1089" s="78">
        <f>'Balance N-1'!M1092</f>
        <v>0</v>
      </c>
      <c r="F1089" s="78">
        <f>'Balance N-1'!N1092</f>
        <v>0</v>
      </c>
      <c r="G1089" s="78">
        <f>'Balance N-1'!O1092</f>
        <v>0</v>
      </c>
      <c r="H1089" s="78">
        <f>'Balance N-1'!P1092</f>
        <v>0</v>
      </c>
      <c r="I1089" s="79">
        <f t="shared" si="16"/>
        <v>0</v>
      </c>
    </row>
    <row r="1090" spans="1:9" ht="15.6">
      <c r="A1090" s="85">
        <f>'Balance N-1'!I1093</f>
        <v>0</v>
      </c>
      <c r="B1090" s="75">
        <f>'Balance N-1'!J1093</f>
        <v>0</v>
      </c>
      <c r="C1090" s="78">
        <f>'Balance N-1'!K1093</f>
        <v>0</v>
      </c>
      <c r="D1090" s="78">
        <f>'Balance N-1'!L1093</f>
        <v>0</v>
      </c>
      <c r="E1090" s="78">
        <f>'Balance N-1'!M1093</f>
        <v>0</v>
      </c>
      <c r="F1090" s="78">
        <f>'Balance N-1'!N1093</f>
        <v>0</v>
      </c>
      <c r="G1090" s="78">
        <f>'Balance N-1'!O1093</f>
        <v>0</v>
      </c>
      <c r="H1090" s="78">
        <f>'Balance N-1'!P1093</f>
        <v>0</v>
      </c>
      <c r="I1090" s="79">
        <f t="shared" si="16"/>
        <v>0</v>
      </c>
    </row>
    <row r="1091" spans="1:9" ht="15.6">
      <c r="A1091" s="85">
        <f>'Balance N-1'!I1094</f>
        <v>0</v>
      </c>
      <c r="B1091" s="75">
        <f>'Balance N-1'!J1094</f>
        <v>0</v>
      </c>
      <c r="C1091" s="78">
        <f>'Balance N-1'!K1094</f>
        <v>0</v>
      </c>
      <c r="D1091" s="78">
        <f>'Balance N-1'!L1094</f>
        <v>0</v>
      </c>
      <c r="E1091" s="78">
        <f>'Balance N-1'!M1094</f>
        <v>0</v>
      </c>
      <c r="F1091" s="78">
        <f>'Balance N-1'!N1094</f>
        <v>0</v>
      </c>
      <c r="G1091" s="78">
        <f>'Balance N-1'!O1094</f>
        <v>0</v>
      </c>
      <c r="H1091" s="78">
        <f>'Balance N-1'!P1094</f>
        <v>0</v>
      </c>
      <c r="I1091" s="79">
        <f t="shared" ref="I1091:I1154" si="17">(C1091-D1091)+(E1091-F1091)-(G1091-H1091)</f>
        <v>0</v>
      </c>
    </row>
    <row r="1092" spans="1:9" ht="15.6">
      <c r="A1092" s="85">
        <f>'Balance N-1'!I1095</f>
        <v>0</v>
      </c>
      <c r="B1092" s="75">
        <f>'Balance N-1'!J1095</f>
        <v>0</v>
      </c>
      <c r="C1092" s="78">
        <f>'Balance N-1'!K1095</f>
        <v>0</v>
      </c>
      <c r="D1092" s="78">
        <f>'Balance N-1'!L1095</f>
        <v>0</v>
      </c>
      <c r="E1092" s="78">
        <f>'Balance N-1'!M1095</f>
        <v>0</v>
      </c>
      <c r="F1092" s="78">
        <f>'Balance N-1'!N1095</f>
        <v>0</v>
      </c>
      <c r="G1092" s="78">
        <f>'Balance N-1'!O1095</f>
        <v>0</v>
      </c>
      <c r="H1092" s="78">
        <f>'Balance N-1'!P1095</f>
        <v>0</v>
      </c>
      <c r="I1092" s="79">
        <f t="shared" si="17"/>
        <v>0</v>
      </c>
    </row>
    <row r="1093" spans="1:9" ht="15.6">
      <c r="A1093" s="85">
        <f>'Balance N-1'!I1096</f>
        <v>0</v>
      </c>
      <c r="B1093" s="75">
        <f>'Balance N-1'!J1096</f>
        <v>0</v>
      </c>
      <c r="C1093" s="78">
        <f>'Balance N-1'!K1096</f>
        <v>0</v>
      </c>
      <c r="D1093" s="78">
        <f>'Balance N-1'!L1096</f>
        <v>0</v>
      </c>
      <c r="E1093" s="78">
        <f>'Balance N-1'!M1096</f>
        <v>0</v>
      </c>
      <c r="F1093" s="78">
        <f>'Balance N-1'!N1096</f>
        <v>0</v>
      </c>
      <c r="G1093" s="78">
        <f>'Balance N-1'!O1096</f>
        <v>0</v>
      </c>
      <c r="H1093" s="78">
        <f>'Balance N-1'!P1096</f>
        <v>0</v>
      </c>
      <c r="I1093" s="79">
        <f t="shared" si="17"/>
        <v>0</v>
      </c>
    </row>
    <row r="1094" spans="1:9" ht="15.6">
      <c r="A1094" s="85">
        <f>'Balance N-1'!I1097</f>
        <v>0</v>
      </c>
      <c r="B1094" s="75">
        <f>'Balance N-1'!J1097</f>
        <v>0</v>
      </c>
      <c r="C1094" s="78">
        <f>'Balance N-1'!K1097</f>
        <v>0</v>
      </c>
      <c r="D1094" s="78">
        <f>'Balance N-1'!L1097</f>
        <v>0</v>
      </c>
      <c r="E1094" s="78">
        <f>'Balance N-1'!M1097</f>
        <v>0</v>
      </c>
      <c r="F1094" s="78">
        <f>'Balance N-1'!N1097</f>
        <v>0</v>
      </c>
      <c r="G1094" s="78">
        <f>'Balance N-1'!O1097</f>
        <v>0</v>
      </c>
      <c r="H1094" s="78">
        <f>'Balance N-1'!P1097</f>
        <v>0</v>
      </c>
      <c r="I1094" s="79">
        <f t="shared" si="17"/>
        <v>0</v>
      </c>
    </row>
    <row r="1095" spans="1:9" ht="15.6">
      <c r="A1095" s="85">
        <f>'Balance N-1'!I1098</f>
        <v>0</v>
      </c>
      <c r="B1095" s="75">
        <f>'Balance N-1'!J1098</f>
        <v>0</v>
      </c>
      <c r="C1095" s="78">
        <f>'Balance N-1'!K1098</f>
        <v>0</v>
      </c>
      <c r="D1095" s="78">
        <f>'Balance N-1'!L1098</f>
        <v>0</v>
      </c>
      <c r="E1095" s="78">
        <f>'Balance N-1'!M1098</f>
        <v>0</v>
      </c>
      <c r="F1095" s="78">
        <f>'Balance N-1'!N1098</f>
        <v>0</v>
      </c>
      <c r="G1095" s="78">
        <f>'Balance N-1'!O1098</f>
        <v>0</v>
      </c>
      <c r="H1095" s="78">
        <f>'Balance N-1'!P1098</f>
        <v>0</v>
      </c>
      <c r="I1095" s="79">
        <f t="shared" si="17"/>
        <v>0</v>
      </c>
    </row>
    <row r="1096" spans="1:9" ht="15.6">
      <c r="A1096" s="85">
        <f>'Balance N-1'!I1099</f>
        <v>0</v>
      </c>
      <c r="B1096" s="75">
        <f>'Balance N-1'!J1099</f>
        <v>0</v>
      </c>
      <c r="C1096" s="78">
        <f>'Balance N-1'!K1099</f>
        <v>0</v>
      </c>
      <c r="D1096" s="78">
        <f>'Balance N-1'!L1099</f>
        <v>0</v>
      </c>
      <c r="E1096" s="78">
        <f>'Balance N-1'!M1099</f>
        <v>0</v>
      </c>
      <c r="F1096" s="78">
        <f>'Balance N-1'!N1099</f>
        <v>0</v>
      </c>
      <c r="G1096" s="78">
        <f>'Balance N-1'!O1099</f>
        <v>0</v>
      </c>
      <c r="H1096" s="78">
        <f>'Balance N-1'!P1099</f>
        <v>0</v>
      </c>
      <c r="I1096" s="79">
        <f t="shared" si="17"/>
        <v>0</v>
      </c>
    </row>
    <row r="1097" spans="1:9" ht="15.6">
      <c r="A1097" s="85">
        <f>'Balance N-1'!I1100</f>
        <v>0</v>
      </c>
      <c r="B1097" s="75">
        <f>'Balance N-1'!J1100</f>
        <v>0</v>
      </c>
      <c r="C1097" s="78">
        <f>'Balance N-1'!K1100</f>
        <v>0</v>
      </c>
      <c r="D1097" s="78">
        <f>'Balance N-1'!L1100</f>
        <v>0</v>
      </c>
      <c r="E1097" s="78">
        <f>'Balance N-1'!M1100</f>
        <v>0</v>
      </c>
      <c r="F1097" s="78">
        <f>'Balance N-1'!N1100</f>
        <v>0</v>
      </c>
      <c r="G1097" s="78">
        <f>'Balance N-1'!O1100</f>
        <v>0</v>
      </c>
      <c r="H1097" s="78">
        <f>'Balance N-1'!P1100</f>
        <v>0</v>
      </c>
      <c r="I1097" s="79">
        <f t="shared" si="17"/>
        <v>0</v>
      </c>
    </row>
    <row r="1098" spans="1:9" ht="15.6">
      <c r="A1098" s="85">
        <f>'Balance N-1'!I1101</f>
        <v>0</v>
      </c>
      <c r="B1098" s="75">
        <f>'Balance N-1'!J1101</f>
        <v>0</v>
      </c>
      <c r="C1098" s="78">
        <f>'Balance N-1'!K1101</f>
        <v>0</v>
      </c>
      <c r="D1098" s="78">
        <f>'Balance N-1'!L1101</f>
        <v>0</v>
      </c>
      <c r="E1098" s="78">
        <f>'Balance N-1'!M1101</f>
        <v>0</v>
      </c>
      <c r="F1098" s="78">
        <f>'Balance N-1'!N1101</f>
        <v>0</v>
      </c>
      <c r="G1098" s="78">
        <f>'Balance N-1'!O1101</f>
        <v>0</v>
      </c>
      <c r="H1098" s="78">
        <f>'Balance N-1'!P1101</f>
        <v>0</v>
      </c>
      <c r="I1098" s="79">
        <f t="shared" si="17"/>
        <v>0</v>
      </c>
    </row>
    <row r="1099" spans="1:9" ht="15.6">
      <c r="A1099" s="85">
        <f>'Balance N-1'!I1102</f>
        <v>0</v>
      </c>
      <c r="B1099" s="75">
        <f>'Balance N-1'!J1102</f>
        <v>0</v>
      </c>
      <c r="C1099" s="78">
        <f>'Balance N-1'!K1102</f>
        <v>0</v>
      </c>
      <c r="D1099" s="78">
        <f>'Balance N-1'!L1102</f>
        <v>0</v>
      </c>
      <c r="E1099" s="78">
        <f>'Balance N-1'!M1102</f>
        <v>0</v>
      </c>
      <c r="F1099" s="78">
        <f>'Balance N-1'!N1102</f>
        <v>0</v>
      </c>
      <c r="G1099" s="78">
        <f>'Balance N-1'!O1102</f>
        <v>0</v>
      </c>
      <c r="H1099" s="78">
        <f>'Balance N-1'!P1102</f>
        <v>0</v>
      </c>
      <c r="I1099" s="79">
        <f t="shared" si="17"/>
        <v>0</v>
      </c>
    </row>
    <row r="1100" spans="1:9" ht="15.6">
      <c r="A1100" s="85">
        <f>'Balance N-1'!I1103</f>
        <v>0</v>
      </c>
      <c r="B1100" s="75">
        <f>'Balance N-1'!J1103</f>
        <v>0</v>
      </c>
      <c r="C1100" s="78">
        <f>'Balance N-1'!K1103</f>
        <v>0</v>
      </c>
      <c r="D1100" s="78">
        <f>'Balance N-1'!L1103</f>
        <v>0</v>
      </c>
      <c r="E1100" s="78">
        <f>'Balance N-1'!M1103</f>
        <v>0</v>
      </c>
      <c r="F1100" s="78">
        <f>'Balance N-1'!N1103</f>
        <v>0</v>
      </c>
      <c r="G1100" s="78">
        <f>'Balance N-1'!O1103</f>
        <v>0</v>
      </c>
      <c r="H1100" s="78">
        <f>'Balance N-1'!P1103</f>
        <v>0</v>
      </c>
      <c r="I1100" s="79">
        <f t="shared" si="17"/>
        <v>0</v>
      </c>
    </row>
    <row r="1101" spans="1:9" ht="15.6">
      <c r="A1101" s="85">
        <f>'Balance N-1'!I1104</f>
        <v>0</v>
      </c>
      <c r="B1101" s="75">
        <f>'Balance N-1'!J1104</f>
        <v>0</v>
      </c>
      <c r="C1101" s="78">
        <f>'Balance N-1'!K1104</f>
        <v>0</v>
      </c>
      <c r="D1101" s="78">
        <f>'Balance N-1'!L1104</f>
        <v>0</v>
      </c>
      <c r="E1101" s="78">
        <f>'Balance N-1'!M1104</f>
        <v>0</v>
      </c>
      <c r="F1101" s="78">
        <f>'Balance N-1'!N1104</f>
        <v>0</v>
      </c>
      <c r="G1101" s="78">
        <f>'Balance N-1'!O1104</f>
        <v>0</v>
      </c>
      <c r="H1101" s="78">
        <f>'Balance N-1'!P1104</f>
        <v>0</v>
      </c>
      <c r="I1101" s="79">
        <f t="shared" si="17"/>
        <v>0</v>
      </c>
    </row>
    <row r="1102" spans="1:9" ht="15.6">
      <c r="A1102" s="85">
        <f>'Balance N-1'!I1105</f>
        <v>0</v>
      </c>
      <c r="B1102" s="75">
        <f>'Balance N-1'!J1105</f>
        <v>0</v>
      </c>
      <c r="C1102" s="78">
        <f>'Balance N-1'!K1105</f>
        <v>0</v>
      </c>
      <c r="D1102" s="78">
        <f>'Balance N-1'!L1105</f>
        <v>0</v>
      </c>
      <c r="E1102" s="78">
        <f>'Balance N-1'!M1105</f>
        <v>0</v>
      </c>
      <c r="F1102" s="78">
        <f>'Balance N-1'!N1105</f>
        <v>0</v>
      </c>
      <c r="G1102" s="78">
        <f>'Balance N-1'!O1105</f>
        <v>0</v>
      </c>
      <c r="H1102" s="78">
        <f>'Balance N-1'!P1105</f>
        <v>0</v>
      </c>
      <c r="I1102" s="79">
        <f t="shared" si="17"/>
        <v>0</v>
      </c>
    </row>
    <row r="1103" spans="1:9" ht="15.6">
      <c r="A1103" s="85">
        <f>'Balance N-1'!I1106</f>
        <v>0</v>
      </c>
      <c r="B1103" s="75">
        <f>'Balance N-1'!J1106</f>
        <v>0</v>
      </c>
      <c r="C1103" s="78">
        <f>'Balance N-1'!K1106</f>
        <v>0</v>
      </c>
      <c r="D1103" s="78">
        <f>'Balance N-1'!L1106</f>
        <v>0</v>
      </c>
      <c r="E1103" s="78">
        <f>'Balance N-1'!M1106</f>
        <v>0</v>
      </c>
      <c r="F1103" s="78">
        <f>'Balance N-1'!N1106</f>
        <v>0</v>
      </c>
      <c r="G1103" s="78">
        <f>'Balance N-1'!O1106</f>
        <v>0</v>
      </c>
      <c r="H1103" s="78">
        <f>'Balance N-1'!P1106</f>
        <v>0</v>
      </c>
      <c r="I1103" s="79">
        <f t="shared" si="17"/>
        <v>0</v>
      </c>
    </row>
    <row r="1104" spans="1:9" ht="15.6">
      <c r="A1104" s="85">
        <f>'Balance N-1'!I1107</f>
        <v>0</v>
      </c>
      <c r="B1104" s="75">
        <f>'Balance N-1'!J1107</f>
        <v>0</v>
      </c>
      <c r="C1104" s="78">
        <f>'Balance N-1'!K1107</f>
        <v>0</v>
      </c>
      <c r="D1104" s="78">
        <f>'Balance N-1'!L1107</f>
        <v>0</v>
      </c>
      <c r="E1104" s="78">
        <f>'Balance N-1'!M1107</f>
        <v>0</v>
      </c>
      <c r="F1104" s="78">
        <f>'Balance N-1'!N1107</f>
        <v>0</v>
      </c>
      <c r="G1104" s="78">
        <f>'Balance N-1'!O1107</f>
        <v>0</v>
      </c>
      <c r="H1104" s="78">
        <f>'Balance N-1'!P1107</f>
        <v>0</v>
      </c>
      <c r="I1104" s="79">
        <f t="shared" si="17"/>
        <v>0</v>
      </c>
    </row>
    <row r="1105" spans="1:9" ht="15.6">
      <c r="A1105" s="85">
        <f>'Balance N-1'!I1108</f>
        <v>0</v>
      </c>
      <c r="B1105" s="75">
        <f>'Balance N-1'!J1108</f>
        <v>0</v>
      </c>
      <c r="C1105" s="78">
        <f>'Balance N-1'!K1108</f>
        <v>0</v>
      </c>
      <c r="D1105" s="78">
        <f>'Balance N-1'!L1108</f>
        <v>0</v>
      </c>
      <c r="E1105" s="78">
        <f>'Balance N-1'!M1108</f>
        <v>0</v>
      </c>
      <c r="F1105" s="78">
        <f>'Balance N-1'!N1108</f>
        <v>0</v>
      </c>
      <c r="G1105" s="78">
        <f>'Balance N-1'!O1108</f>
        <v>0</v>
      </c>
      <c r="H1105" s="78">
        <f>'Balance N-1'!P1108</f>
        <v>0</v>
      </c>
      <c r="I1105" s="79">
        <f t="shared" si="17"/>
        <v>0</v>
      </c>
    </row>
    <row r="1106" spans="1:9" ht="15.6">
      <c r="A1106" s="85">
        <f>'Balance N-1'!I1109</f>
        <v>0</v>
      </c>
      <c r="B1106" s="75">
        <f>'Balance N-1'!J1109</f>
        <v>0</v>
      </c>
      <c r="C1106" s="78">
        <f>'Balance N-1'!K1109</f>
        <v>0</v>
      </c>
      <c r="D1106" s="78">
        <f>'Balance N-1'!L1109</f>
        <v>0</v>
      </c>
      <c r="E1106" s="78">
        <f>'Balance N-1'!M1109</f>
        <v>0</v>
      </c>
      <c r="F1106" s="78">
        <f>'Balance N-1'!N1109</f>
        <v>0</v>
      </c>
      <c r="G1106" s="78">
        <f>'Balance N-1'!O1109</f>
        <v>0</v>
      </c>
      <c r="H1106" s="78">
        <f>'Balance N-1'!P1109</f>
        <v>0</v>
      </c>
      <c r="I1106" s="79">
        <f t="shared" si="17"/>
        <v>0</v>
      </c>
    </row>
    <row r="1107" spans="1:9" ht="15.6">
      <c r="A1107" s="85">
        <f>'Balance N-1'!I1110</f>
        <v>0</v>
      </c>
      <c r="B1107" s="75">
        <f>'Balance N-1'!J1110</f>
        <v>0</v>
      </c>
      <c r="C1107" s="78">
        <f>'Balance N-1'!K1110</f>
        <v>0</v>
      </c>
      <c r="D1107" s="78">
        <f>'Balance N-1'!L1110</f>
        <v>0</v>
      </c>
      <c r="E1107" s="78">
        <f>'Balance N-1'!M1110</f>
        <v>0</v>
      </c>
      <c r="F1107" s="78">
        <f>'Balance N-1'!N1110</f>
        <v>0</v>
      </c>
      <c r="G1107" s="78">
        <f>'Balance N-1'!O1110</f>
        <v>0</v>
      </c>
      <c r="H1107" s="78">
        <f>'Balance N-1'!P1110</f>
        <v>0</v>
      </c>
      <c r="I1107" s="79">
        <f t="shared" si="17"/>
        <v>0</v>
      </c>
    </row>
    <row r="1108" spans="1:9" ht="15.6">
      <c r="A1108" s="85">
        <f>'Balance N-1'!I1111</f>
        <v>0</v>
      </c>
      <c r="B1108" s="75">
        <f>'Balance N-1'!J1111</f>
        <v>0</v>
      </c>
      <c r="C1108" s="78">
        <f>'Balance N-1'!K1111</f>
        <v>0</v>
      </c>
      <c r="D1108" s="78">
        <f>'Balance N-1'!L1111</f>
        <v>0</v>
      </c>
      <c r="E1108" s="78">
        <f>'Balance N-1'!M1111</f>
        <v>0</v>
      </c>
      <c r="F1108" s="78">
        <f>'Balance N-1'!N1111</f>
        <v>0</v>
      </c>
      <c r="G1108" s="78">
        <f>'Balance N-1'!O1111</f>
        <v>0</v>
      </c>
      <c r="H1108" s="78">
        <f>'Balance N-1'!P1111</f>
        <v>0</v>
      </c>
      <c r="I1108" s="79">
        <f t="shared" si="17"/>
        <v>0</v>
      </c>
    </row>
    <row r="1109" spans="1:9" ht="15.6">
      <c r="A1109" s="85">
        <f>'Balance N-1'!I1112</f>
        <v>0</v>
      </c>
      <c r="B1109" s="75">
        <f>'Balance N-1'!J1112</f>
        <v>0</v>
      </c>
      <c r="C1109" s="78">
        <f>'Balance N-1'!K1112</f>
        <v>0</v>
      </c>
      <c r="D1109" s="78">
        <f>'Balance N-1'!L1112</f>
        <v>0</v>
      </c>
      <c r="E1109" s="78">
        <f>'Balance N-1'!M1112</f>
        <v>0</v>
      </c>
      <c r="F1109" s="78">
        <f>'Balance N-1'!N1112</f>
        <v>0</v>
      </c>
      <c r="G1109" s="78">
        <f>'Balance N-1'!O1112</f>
        <v>0</v>
      </c>
      <c r="H1109" s="78">
        <f>'Balance N-1'!P1112</f>
        <v>0</v>
      </c>
      <c r="I1109" s="79">
        <f t="shared" si="17"/>
        <v>0</v>
      </c>
    </row>
    <row r="1110" spans="1:9" ht="15.6">
      <c r="A1110" s="85">
        <f>'Balance N-1'!I1113</f>
        <v>0</v>
      </c>
      <c r="B1110" s="75">
        <f>'Balance N-1'!J1113</f>
        <v>0</v>
      </c>
      <c r="C1110" s="78">
        <f>'Balance N-1'!K1113</f>
        <v>0</v>
      </c>
      <c r="D1110" s="78">
        <f>'Balance N-1'!L1113</f>
        <v>0</v>
      </c>
      <c r="E1110" s="78">
        <f>'Balance N-1'!M1113</f>
        <v>0</v>
      </c>
      <c r="F1110" s="78">
        <f>'Balance N-1'!N1113</f>
        <v>0</v>
      </c>
      <c r="G1110" s="78">
        <f>'Balance N-1'!O1113</f>
        <v>0</v>
      </c>
      <c r="H1110" s="78">
        <f>'Balance N-1'!P1113</f>
        <v>0</v>
      </c>
      <c r="I1110" s="79">
        <f t="shared" si="17"/>
        <v>0</v>
      </c>
    </row>
    <row r="1111" spans="1:9" ht="15.6">
      <c r="A1111" s="85">
        <f>'Balance N-1'!I1114</f>
        <v>0</v>
      </c>
      <c r="B1111" s="75">
        <f>'Balance N-1'!J1114</f>
        <v>0</v>
      </c>
      <c r="C1111" s="78">
        <f>'Balance N-1'!K1114</f>
        <v>0</v>
      </c>
      <c r="D1111" s="78">
        <f>'Balance N-1'!L1114</f>
        <v>0</v>
      </c>
      <c r="E1111" s="78">
        <f>'Balance N-1'!M1114</f>
        <v>0</v>
      </c>
      <c r="F1111" s="78">
        <f>'Balance N-1'!N1114</f>
        <v>0</v>
      </c>
      <c r="G1111" s="78">
        <f>'Balance N-1'!O1114</f>
        <v>0</v>
      </c>
      <c r="H1111" s="78">
        <f>'Balance N-1'!P1114</f>
        <v>0</v>
      </c>
      <c r="I1111" s="79">
        <f t="shared" si="17"/>
        <v>0</v>
      </c>
    </row>
    <row r="1112" spans="1:9" ht="15.6">
      <c r="A1112" s="85">
        <f>'Balance N-1'!I1115</f>
        <v>0</v>
      </c>
      <c r="B1112" s="75">
        <f>'Balance N-1'!J1115</f>
        <v>0</v>
      </c>
      <c r="C1112" s="78">
        <f>'Balance N-1'!K1115</f>
        <v>0</v>
      </c>
      <c r="D1112" s="78">
        <f>'Balance N-1'!L1115</f>
        <v>0</v>
      </c>
      <c r="E1112" s="78">
        <f>'Balance N-1'!M1115</f>
        <v>0</v>
      </c>
      <c r="F1112" s="78">
        <f>'Balance N-1'!N1115</f>
        <v>0</v>
      </c>
      <c r="G1112" s="78">
        <f>'Balance N-1'!O1115</f>
        <v>0</v>
      </c>
      <c r="H1112" s="78">
        <f>'Balance N-1'!P1115</f>
        <v>0</v>
      </c>
      <c r="I1112" s="79">
        <f t="shared" si="17"/>
        <v>0</v>
      </c>
    </row>
    <row r="1113" spans="1:9" ht="15.6">
      <c r="A1113" s="85">
        <f>'Balance N-1'!I1116</f>
        <v>0</v>
      </c>
      <c r="B1113" s="75">
        <f>'Balance N-1'!J1116</f>
        <v>0</v>
      </c>
      <c r="C1113" s="78">
        <f>'Balance N-1'!K1116</f>
        <v>0</v>
      </c>
      <c r="D1113" s="78">
        <f>'Balance N-1'!L1116</f>
        <v>0</v>
      </c>
      <c r="E1113" s="78">
        <f>'Balance N-1'!M1116</f>
        <v>0</v>
      </c>
      <c r="F1113" s="78">
        <f>'Balance N-1'!N1116</f>
        <v>0</v>
      </c>
      <c r="G1113" s="78">
        <f>'Balance N-1'!O1116</f>
        <v>0</v>
      </c>
      <c r="H1113" s="78">
        <f>'Balance N-1'!P1116</f>
        <v>0</v>
      </c>
      <c r="I1113" s="79">
        <f t="shared" si="17"/>
        <v>0</v>
      </c>
    </row>
    <row r="1114" spans="1:9" ht="15.6">
      <c r="A1114" s="85">
        <f>'Balance N-1'!I1117</f>
        <v>0</v>
      </c>
      <c r="B1114" s="75">
        <f>'Balance N-1'!J1117</f>
        <v>0</v>
      </c>
      <c r="C1114" s="78">
        <f>'Balance N-1'!K1117</f>
        <v>0</v>
      </c>
      <c r="D1114" s="78">
        <f>'Balance N-1'!L1117</f>
        <v>0</v>
      </c>
      <c r="E1114" s="78">
        <f>'Balance N-1'!M1117</f>
        <v>0</v>
      </c>
      <c r="F1114" s="78">
        <f>'Balance N-1'!N1117</f>
        <v>0</v>
      </c>
      <c r="G1114" s="78">
        <f>'Balance N-1'!O1117</f>
        <v>0</v>
      </c>
      <c r="H1114" s="78">
        <f>'Balance N-1'!P1117</f>
        <v>0</v>
      </c>
      <c r="I1114" s="79">
        <f t="shared" si="17"/>
        <v>0</v>
      </c>
    </row>
    <row r="1115" spans="1:9" ht="15.6">
      <c r="A1115" s="85">
        <f>'Balance N-1'!I1118</f>
        <v>0</v>
      </c>
      <c r="B1115" s="75">
        <f>'Balance N-1'!J1118</f>
        <v>0</v>
      </c>
      <c r="C1115" s="78">
        <f>'Balance N-1'!K1118</f>
        <v>0</v>
      </c>
      <c r="D1115" s="78">
        <f>'Balance N-1'!L1118</f>
        <v>0</v>
      </c>
      <c r="E1115" s="78">
        <f>'Balance N-1'!M1118</f>
        <v>0</v>
      </c>
      <c r="F1115" s="78">
        <f>'Balance N-1'!N1118</f>
        <v>0</v>
      </c>
      <c r="G1115" s="78">
        <f>'Balance N-1'!O1118</f>
        <v>0</v>
      </c>
      <c r="H1115" s="78">
        <f>'Balance N-1'!P1118</f>
        <v>0</v>
      </c>
      <c r="I1115" s="79">
        <f t="shared" si="17"/>
        <v>0</v>
      </c>
    </row>
    <row r="1116" spans="1:9" ht="15.6">
      <c r="A1116" s="85">
        <f>'Balance N-1'!I1119</f>
        <v>0</v>
      </c>
      <c r="B1116" s="75">
        <f>'Balance N-1'!J1119</f>
        <v>0</v>
      </c>
      <c r="C1116" s="78">
        <f>'Balance N-1'!K1119</f>
        <v>0</v>
      </c>
      <c r="D1116" s="78">
        <f>'Balance N-1'!L1119</f>
        <v>0</v>
      </c>
      <c r="E1116" s="78">
        <f>'Balance N-1'!M1119</f>
        <v>0</v>
      </c>
      <c r="F1116" s="78">
        <f>'Balance N-1'!N1119</f>
        <v>0</v>
      </c>
      <c r="G1116" s="78">
        <f>'Balance N-1'!O1119</f>
        <v>0</v>
      </c>
      <c r="H1116" s="78">
        <f>'Balance N-1'!P1119</f>
        <v>0</v>
      </c>
      <c r="I1116" s="79">
        <f t="shared" si="17"/>
        <v>0</v>
      </c>
    </row>
    <row r="1117" spans="1:9" ht="15.6">
      <c r="A1117" s="85">
        <f>'Balance N-1'!I1120</f>
        <v>0</v>
      </c>
      <c r="B1117" s="75">
        <f>'Balance N-1'!J1120</f>
        <v>0</v>
      </c>
      <c r="C1117" s="78">
        <f>'Balance N-1'!K1120</f>
        <v>0</v>
      </c>
      <c r="D1117" s="78">
        <f>'Balance N-1'!L1120</f>
        <v>0</v>
      </c>
      <c r="E1117" s="78">
        <f>'Balance N-1'!M1120</f>
        <v>0</v>
      </c>
      <c r="F1117" s="78">
        <f>'Balance N-1'!N1120</f>
        <v>0</v>
      </c>
      <c r="G1117" s="78">
        <f>'Balance N-1'!O1120</f>
        <v>0</v>
      </c>
      <c r="H1117" s="78">
        <f>'Balance N-1'!P1120</f>
        <v>0</v>
      </c>
      <c r="I1117" s="79">
        <f t="shared" si="17"/>
        <v>0</v>
      </c>
    </row>
    <row r="1118" spans="1:9" ht="15.6">
      <c r="A1118" s="85">
        <f>'Balance N-1'!I1121</f>
        <v>0</v>
      </c>
      <c r="B1118" s="75">
        <f>'Balance N-1'!J1121</f>
        <v>0</v>
      </c>
      <c r="C1118" s="78">
        <f>'Balance N-1'!K1121</f>
        <v>0</v>
      </c>
      <c r="D1118" s="78">
        <f>'Balance N-1'!L1121</f>
        <v>0</v>
      </c>
      <c r="E1118" s="78">
        <f>'Balance N-1'!M1121</f>
        <v>0</v>
      </c>
      <c r="F1118" s="78">
        <f>'Balance N-1'!N1121</f>
        <v>0</v>
      </c>
      <c r="G1118" s="78">
        <f>'Balance N-1'!O1121</f>
        <v>0</v>
      </c>
      <c r="H1118" s="78">
        <f>'Balance N-1'!P1121</f>
        <v>0</v>
      </c>
      <c r="I1118" s="79">
        <f t="shared" si="17"/>
        <v>0</v>
      </c>
    </row>
    <row r="1119" spans="1:9" ht="15.6">
      <c r="A1119" s="85">
        <f>'Balance N-1'!I1122</f>
        <v>0</v>
      </c>
      <c r="B1119" s="75">
        <f>'Balance N-1'!J1122</f>
        <v>0</v>
      </c>
      <c r="C1119" s="78">
        <f>'Balance N-1'!K1122</f>
        <v>0</v>
      </c>
      <c r="D1119" s="78">
        <f>'Balance N-1'!L1122</f>
        <v>0</v>
      </c>
      <c r="E1119" s="78">
        <f>'Balance N-1'!M1122</f>
        <v>0</v>
      </c>
      <c r="F1119" s="78">
        <f>'Balance N-1'!N1122</f>
        <v>0</v>
      </c>
      <c r="G1119" s="78">
        <f>'Balance N-1'!O1122</f>
        <v>0</v>
      </c>
      <c r="H1119" s="78">
        <f>'Balance N-1'!P1122</f>
        <v>0</v>
      </c>
      <c r="I1119" s="79">
        <f t="shared" si="17"/>
        <v>0</v>
      </c>
    </row>
    <row r="1120" spans="1:9" ht="15.6">
      <c r="A1120" s="85">
        <f>'Balance N-1'!I1123</f>
        <v>0</v>
      </c>
      <c r="B1120" s="75">
        <f>'Balance N-1'!J1123</f>
        <v>0</v>
      </c>
      <c r="C1120" s="78">
        <f>'Balance N-1'!K1123</f>
        <v>0</v>
      </c>
      <c r="D1120" s="78">
        <f>'Balance N-1'!L1123</f>
        <v>0</v>
      </c>
      <c r="E1120" s="78">
        <f>'Balance N-1'!M1123</f>
        <v>0</v>
      </c>
      <c r="F1120" s="78">
        <f>'Balance N-1'!N1123</f>
        <v>0</v>
      </c>
      <c r="G1120" s="78">
        <f>'Balance N-1'!O1123</f>
        <v>0</v>
      </c>
      <c r="H1120" s="78">
        <f>'Balance N-1'!P1123</f>
        <v>0</v>
      </c>
      <c r="I1120" s="79">
        <f t="shared" si="17"/>
        <v>0</v>
      </c>
    </row>
    <row r="1121" spans="1:9" ht="15.6">
      <c r="A1121" s="85">
        <f>'Balance N-1'!I1124</f>
        <v>0</v>
      </c>
      <c r="B1121" s="75">
        <f>'Balance N-1'!J1124</f>
        <v>0</v>
      </c>
      <c r="C1121" s="78">
        <f>'Balance N-1'!K1124</f>
        <v>0</v>
      </c>
      <c r="D1121" s="78">
        <f>'Balance N-1'!L1124</f>
        <v>0</v>
      </c>
      <c r="E1121" s="78">
        <f>'Balance N-1'!M1124</f>
        <v>0</v>
      </c>
      <c r="F1121" s="78">
        <f>'Balance N-1'!N1124</f>
        <v>0</v>
      </c>
      <c r="G1121" s="78">
        <f>'Balance N-1'!O1124</f>
        <v>0</v>
      </c>
      <c r="H1121" s="78">
        <f>'Balance N-1'!P1124</f>
        <v>0</v>
      </c>
      <c r="I1121" s="79">
        <f t="shared" si="17"/>
        <v>0</v>
      </c>
    </row>
    <row r="1122" spans="1:9" ht="15.6">
      <c r="A1122" s="85">
        <f>'Balance N-1'!I1125</f>
        <v>0</v>
      </c>
      <c r="B1122" s="75">
        <f>'Balance N-1'!J1125</f>
        <v>0</v>
      </c>
      <c r="C1122" s="78">
        <f>'Balance N-1'!K1125</f>
        <v>0</v>
      </c>
      <c r="D1122" s="78">
        <f>'Balance N-1'!L1125</f>
        <v>0</v>
      </c>
      <c r="E1122" s="78">
        <f>'Balance N-1'!M1125</f>
        <v>0</v>
      </c>
      <c r="F1122" s="78">
        <f>'Balance N-1'!N1125</f>
        <v>0</v>
      </c>
      <c r="G1122" s="78">
        <f>'Balance N-1'!O1125</f>
        <v>0</v>
      </c>
      <c r="H1122" s="78">
        <f>'Balance N-1'!P1125</f>
        <v>0</v>
      </c>
      <c r="I1122" s="79">
        <f t="shared" si="17"/>
        <v>0</v>
      </c>
    </row>
    <row r="1123" spans="1:9" ht="15.6">
      <c r="A1123" s="85">
        <f>'Balance N-1'!I1126</f>
        <v>0</v>
      </c>
      <c r="B1123" s="75">
        <f>'Balance N-1'!J1126</f>
        <v>0</v>
      </c>
      <c r="C1123" s="78">
        <f>'Balance N-1'!K1126</f>
        <v>0</v>
      </c>
      <c r="D1123" s="78">
        <f>'Balance N-1'!L1126</f>
        <v>0</v>
      </c>
      <c r="E1123" s="78">
        <f>'Balance N-1'!M1126</f>
        <v>0</v>
      </c>
      <c r="F1123" s="78">
        <f>'Balance N-1'!N1126</f>
        <v>0</v>
      </c>
      <c r="G1123" s="78">
        <f>'Balance N-1'!O1126</f>
        <v>0</v>
      </c>
      <c r="H1123" s="78">
        <f>'Balance N-1'!P1126</f>
        <v>0</v>
      </c>
      <c r="I1123" s="79">
        <f t="shared" si="17"/>
        <v>0</v>
      </c>
    </row>
    <row r="1124" spans="1:9" ht="15.6">
      <c r="A1124" s="85">
        <f>'Balance N-1'!I1127</f>
        <v>0</v>
      </c>
      <c r="B1124" s="75">
        <f>'Balance N-1'!J1127</f>
        <v>0</v>
      </c>
      <c r="C1124" s="78">
        <f>'Balance N-1'!K1127</f>
        <v>0</v>
      </c>
      <c r="D1124" s="78">
        <f>'Balance N-1'!L1127</f>
        <v>0</v>
      </c>
      <c r="E1124" s="78">
        <f>'Balance N-1'!M1127</f>
        <v>0</v>
      </c>
      <c r="F1124" s="78">
        <f>'Balance N-1'!N1127</f>
        <v>0</v>
      </c>
      <c r="G1124" s="78">
        <f>'Balance N-1'!O1127</f>
        <v>0</v>
      </c>
      <c r="H1124" s="78">
        <f>'Balance N-1'!P1127</f>
        <v>0</v>
      </c>
      <c r="I1124" s="79">
        <f t="shared" si="17"/>
        <v>0</v>
      </c>
    </row>
    <row r="1125" spans="1:9" ht="15.6">
      <c r="A1125" s="85">
        <f>'Balance N-1'!I1128</f>
        <v>0</v>
      </c>
      <c r="B1125" s="75">
        <f>'Balance N-1'!J1128</f>
        <v>0</v>
      </c>
      <c r="C1125" s="78">
        <f>'Balance N-1'!K1128</f>
        <v>0</v>
      </c>
      <c r="D1125" s="78">
        <f>'Balance N-1'!L1128</f>
        <v>0</v>
      </c>
      <c r="E1125" s="78">
        <f>'Balance N-1'!M1128</f>
        <v>0</v>
      </c>
      <c r="F1125" s="78">
        <f>'Balance N-1'!N1128</f>
        <v>0</v>
      </c>
      <c r="G1125" s="78">
        <f>'Balance N-1'!O1128</f>
        <v>0</v>
      </c>
      <c r="H1125" s="78">
        <f>'Balance N-1'!P1128</f>
        <v>0</v>
      </c>
      <c r="I1125" s="79">
        <f t="shared" si="17"/>
        <v>0</v>
      </c>
    </row>
    <row r="1126" spans="1:9" ht="15.6">
      <c r="A1126" s="85">
        <f>'Balance N-1'!I1129</f>
        <v>0</v>
      </c>
      <c r="B1126" s="75">
        <f>'Balance N-1'!J1129</f>
        <v>0</v>
      </c>
      <c r="C1126" s="78">
        <f>'Balance N-1'!K1129</f>
        <v>0</v>
      </c>
      <c r="D1126" s="78">
        <f>'Balance N-1'!L1129</f>
        <v>0</v>
      </c>
      <c r="E1126" s="78">
        <f>'Balance N-1'!M1129</f>
        <v>0</v>
      </c>
      <c r="F1126" s="78">
        <f>'Balance N-1'!N1129</f>
        <v>0</v>
      </c>
      <c r="G1126" s="78">
        <f>'Balance N-1'!O1129</f>
        <v>0</v>
      </c>
      <c r="H1126" s="78">
        <f>'Balance N-1'!P1129</f>
        <v>0</v>
      </c>
      <c r="I1126" s="79">
        <f t="shared" si="17"/>
        <v>0</v>
      </c>
    </row>
    <row r="1127" spans="1:9" ht="15.6">
      <c r="A1127" s="85">
        <f>'Balance N-1'!I1130</f>
        <v>0</v>
      </c>
      <c r="B1127" s="75">
        <f>'Balance N-1'!J1130</f>
        <v>0</v>
      </c>
      <c r="C1127" s="78">
        <f>'Balance N-1'!K1130</f>
        <v>0</v>
      </c>
      <c r="D1127" s="78">
        <f>'Balance N-1'!L1130</f>
        <v>0</v>
      </c>
      <c r="E1127" s="78">
        <f>'Balance N-1'!M1130</f>
        <v>0</v>
      </c>
      <c r="F1127" s="78">
        <f>'Balance N-1'!N1130</f>
        <v>0</v>
      </c>
      <c r="G1127" s="78">
        <f>'Balance N-1'!O1130</f>
        <v>0</v>
      </c>
      <c r="H1127" s="78">
        <f>'Balance N-1'!P1130</f>
        <v>0</v>
      </c>
      <c r="I1127" s="79">
        <f t="shared" si="17"/>
        <v>0</v>
      </c>
    </row>
    <row r="1128" spans="1:9" ht="15.6">
      <c r="A1128" s="85">
        <f>'Balance N-1'!I1131</f>
        <v>0</v>
      </c>
      <c r="B1128" s="75">
        <f>'Balance N-1'!J1131</f>
        <v>0</v>
      </c>
      <c r="C1128" s="78">
        <f>'Balance N-1'!K1131</f>
        <v>0</v>
      </c>
      <c r="D1128" s="78">
        <f>'Balance N-1'!L1131</f>
        <v>0</v>
      </c>
      <c r="E1128" s="78">
        <f>'Balance N-1'!M1131</f>
        <v>0</v>
      </c>
      <c r="F1128" s="78">
        <f>'Balance N-1'!N1131</f>
        <v>0</v>
      </c>
      <c r="G1128" s="78">
        <f>'Balance N-1'!O1131</f>
        <v>0</v>
      </c>
      <c r="H1128" s="78">
        <f>'Balance N-1'!P1131</f>
        <v>0</v>
      </c>
      <c r="I1128" s="79">
        <f t="shared" si="17"/>
        <v>0</v>
      </c>
    </row>
    <row r="1129" spans="1:9" ht="15.6">
      <c r="A1129" s="85">
        <f>'Balance N-1'!I1132</f>
        <v>0</v>
      </c>
      <c r="B1129" s="75">
        <f>'Balance N-1'!J1132</f>
        <v>0</v>
      </c>
      <c r="C1129" s="78">
        <f>'Balance N-1'!K1132</f>
        <v>0</v>
      </c>
      <c r="D1129" s="78">
        <f>'Balance N-1'!L1132</f>
        <v>0</v>
      </c>
      <c r="E1129" s="78">
        <f>'Balance N-1'!M1132</f>
        <v>0</v>
      </c>
      <c r="F1129" s="78">
        <f>'Balance N-1'!N1132</f>
        <v>0</v>
      </c>
      <c r="G1129" s="78">
        <f>'Balance N-1'!O1132</f>
        <v>0</v>
      </c>
      <c r="H1129" s="78">
        <f>'Balance N-1'!P1132</f>
        <v>0</v>
      </c>
      <c r="I1129" s="79">
        <f t="shared" si="17"/>
        <v>0</v>
      </c>
    </row>
    <row r="1130" spans="1:9" ht="15.6">
      <c r="A1130" s="85">
        <f>'Balance N-1'!I1133</f>
        <v>0</v>
      </c>
      <c r="B1130" s="75">
        <f>'Balance N-1'!J1133</f>
        <v>0</v>
      </c>
      <c r="C1130" s="78">
        <f>'Balance N-1'!K1133</f>
        <v>0</v>
      </c>
      <c r="D1130" s="78">
        <f>'Balance N-1'!L1133</f>
        <v>0</v>
      </c>
      <c r="E1130" s="78">
        <f>'Balance N-1'!M1133</f>
        <v>0</v>
      </c>
      <c r="F1130" s="78">
        <f>'Balance N-1'!N1133</f>
        <v>0</v>
      </c>
      <c r="G1130" s="78">
        <f>'Balance N-1'!O1133</f>
        <v>0</v>
      </c>
      <c r="H1130" s="78">
        <f>'Balance N-1'!P1133</f>
        <v>0</v>
      </c>
      <c r="I1130" s="79">
        <f t="shared" si="17"/>
        <v>0</v>
      </c>
    </row>
    <row r="1131" spans="1:9" ht="15.6">
      <c r="A1131" s="85">
        <f>'Balance N-1'!I1134</f>
        <v>0</v>
      </c>
      <c r="B1131" s="75">
        <f>'Balance N-1'!J1134</f>
        <v>0</v>
      </c>
      <c r="C1131" s="78">
        <f>'Balance N-1'!K1134</f>
        <v>0</v>
      </c>
      <c r="D1131" s="78">
        <f>'Balance N-1'!L1134</f>
        <v>0</v>
      </c>
      <c r="E1131" s="78">
        <f>'Balance N-1'!M1134</f>
        <v>0</v>
      </c>
      <c r="F1131" s="78">
        <f>'Balance N-1'!N1134</f>
        <v>0</v>
      </c>
      <c r="G1131" s="78">
        <f>'Balance N-1'!O1134</f>
        <v>0</v>
      </c>
      <c r="H1131" s="78">
        <f>'Balance N-1'!P1134</f>
        <v>0</v>
      </c>
      <c r="I1131" s="79">
        <f t="shared" si="17"/>
        <v>0</v>
      </c>
    </row>
    <row r="1132" spans="1:9" ht="15.6">
      <c r="A1132" s="85">
        <f>'Balance N-1'!I1135</f>
        <v>0</v>
      </c>
      <c r="B1132" s="75">
        <f>'Balance N-1'!J1135</f>
        <v>0</v>
      </c>
      <c r="C1132" s="78">
        <f>'Balance N-1'!K1135</f>
        <v>0</v>
      </c>
      <c r="D1132" s="78">
        <f>'Balance N-1'!L1135</f>
        <v>0</v>
      </c>
      <c r="E1132" s="78">
        <f>'Balance N-1'!M1135</f>
        <v>0</v>
      </c>
      <c r="F1132" s="78">
        <f>'Balance N-1'!N1135</f>
        <v>0</v>
      </c>
      <c r="G1132" s="78">
        <f>'Balance N-1'!O1135</f>
        <v>0</v>
      </c>
      <c r="H1132" s="78">
        <f>'Balance N-1'!P1135</f>
        <v>0</v>
      </c>
      <c r="I1132" s="79">
        <f t="shared" si="17"/>
        <v>0</v>
      </c>
    </row>
    <row r="1133" spans="1:9" ht="15.6">
      <c r="A1133" s="85">
        <f>'Balance N-1'!I1136</f>
        <v>0</v>
      </c>
      <c r="B1133" s="75">
        <f>'Balance N-1'!J1136</f>
        <v>0</v>
      </c>
      <c r="C1133" s="78">
        <f>'Balance N-1'!K1136</f>
        <v>0</v>
      </c>
      <c r="D1133" s="78">
        <f>'Balance N-1'!L1136</f>
        <v>0</v>
      </c>
      <c r="E1133" s="78">
        <f>'Balance N-1'!M1136</f>
        <v>0</v>
      </c>
      <c r="F1133" s="78">
        <f>'Balance N-1'!N1136</f>
        <v>0</v>
      </c>
      <c r="G1133" s="78">
        <f>'Balance N-1'!O1136</f>
        <v>0</v>
      </c>
      <c r="H1133" s="78">
        <f>'Balance N-1'!P1136</f>
        <v>0</v>
      </c>
      <c r="I1133" s="79">
        <f t="shared" si="17"/>
        <v>0</v>
      </c>
    </row>
    <row r="1134" spans="1:9" ht="15.6">
      <c r="A1134" s="85">
        <f>'Balance N-1'!I1137</f>
        <v>0</v>
      </c>
      <c r="B1134" s="75">
        <f>'Balance N-1'!J1137</f>
        <v>0</v>
      </c>
      <c r="C1134" s="78">
        <f>'Balance N-1'!K1137</f>
        <v>0</v>
      </c>
      <c r="D1134" s="78">
        <f>'Balance N-1'!L1137</f>
        <v>0</v>
      </c>
      <c r="E1134" s="78">
        <f>'Balance N-1'!M1137</f>
        <v>0</v>
      </c>
      <c r="F1134" s="78">
        <f>'Balance N-1'!N1137</f>
        <v>0</v>
      </c>
      <c r="G1134" s="78">
        <f>'Balance N-1'!O1137</f>
        <v>0</v>
      </c>
      <c r="H1134" s="78">
        <f>'Balance N-1'!P1137</f>
        <v>0</v>
      </c>
      <c r="I1134" s="79">
        <f t="shared" si="17"/>
        <v>0</v>
      </c>
    </row>
    <row r="1135" spans="1:9" ht="15.6">
      <c r="A1135" s="85">
        <f>'Balance N-1'!I1138</f>
        <v>0</v>
      </c>
      <c r="B1135" s="75">
        <f>'Balance N-1'!J1138</f>
        <v>0</v>
      </c>
      <c r="C1135" s="78">
        <f>'Balance N-1'!K1138</f>
        <v>0</v>
      </c>
      <c r="D1135" s="78">
        <f>'Balance N-1'!L1138</f>
        <v>0</v>
      </c>
      <c r="E1135" s="78">
        <f>'Balance N-1'!M1138</f>
        <v>0</v>
      </c>
      <c r="F1135" s="78">
        <f>'Balance N-1'!N1138</f>
        <v>0</v>
      </c>
      <c r="G1135" s="78">
        <f>'Balance N-1'!O1138</f>
        <v>0</v>
      </c>
      <c r="H1135" s="78">
        <f>'Balance N-1'!P1138</f>
        <v>0</v>
      </c>
      <c r="I1135" s="79">
        <f t="shared" si="17"/>
        <v>0</v>
      </c>
    </row>
    <row r="1136" spans="1:9" ht="15.6">
      <c r="A1136" s="85">
        <f>'Balance N-1'!I1139</f>
        <v>0</v>
      </c>
      <c r="B1136" s="75">
        <f>'Balance N-1'!J1139</f>
        <v>0</v>
      </c>
      <c r="C1136" s="78">
        <f>'Balance N-1'!K1139</f>
        <v>0</v>
      </c>
      <c r="D1136" s="78">
        <f>'Balance N-1'!L1139</f>
        <v>0</v>
      </c>
      <c r="E1136" s="78">
        <f>'Balance N-1'!M1139</f>
        <v>0</v>
      </c>
      <c r="F1136" s="78">
        <f>'Balance N-1'!N1139</f>
        <v>0</v>
      </c>
      <c r="G1136" s="78">
        <f>'Balance N-1'!O1139</f>
        <v>0</v>
      </c>
      <c r="H1136" s="78">
        <f>'Balance N-1'!P1139</f>
        <v>0</v>
      </c>
      <c r="I1136" s="79">
        <f t="shared" si="17"/>
        <v>0</v>
      </c>
    </row>
    <row r="1137" spans="1:9" ht="15.6">
      <c r="A1137" s="85">
        <f>'Balance N-1'!I1140</f>
        <v>0</v>
      </c>
      <c r="B1137" s="75">
        <f>'Balance N-1'!J1140</f>
        <v>0</v>
      </c>
      <c r="C1137" s="78">
        <f>'Balance N-1'!K1140</f>
        <v>0</v>
      </c>
      <c r="D1137" s="78">
        <f>'Balance N-1'!L1140</f>
        <v>0</v>
      </c>
      <c r="E1137" s="78">
        <f>'Balance N-1'!M1140</f>
        <v>0</v>
      </c>
      <c r="F1137" s="78">
        <f>'Balance N-1'!N1140</f>
        <v>0</v>
      </c>
      <c r="G1137" s="78">
        <f>'Balance N-1'!O1140</f>
        <v>0</v>
      </c>
      <c r="H1137" s="78">
        <f>'Balance N-1'!P1140</f>
        <v>0</v>
      </c>
      <c r="I1137" s="79">
        <f t="shared" si="17"/>
        <v>0</v>
      </c>
    </row>
    <row r="1138" spans="1:9" ht="15.6">
      <c r="A1138" s="85">
        <f>'Balance N-1'!I1141</f>
        <v>0</v>
      </c>
      <c r="B1138" s="75">
        <f>'Balance N-1'!J1141</f>
        <v>0</v>
      </c>
      <c r="C1138" s="78">
        <f>'Balance N-1'!K1141</f>
        <v>0</v>
      </c>
      <c r="D1138" s="78">
        <f>'Balance N-1'!L1141</f>
        <v>0</v>
      </c>
      <c r="E1138" s="78">
        <f>'Balance N-1'!M1141</f>
        <v>0</v>
      </c>
      <c r="F1138" s="78">
        <f>'Balance N-1'!N1141</f>
        <v>0</v>
      </c>
      <c r="G1138" s="78">
        <f>'Balance N-1'!O1141</f>
        <v>0</v>
      </c>
      <c r="H1138" s="78">
        <f>'Balance N-1'!P1141</f>
        <v>0</v>
      </c>
      <c r="I1138" s="79">
        <f t="shared" si="17"/>
        <v>0</v>
      </c>
    </row>
    <row r="1139" spans="1:9" ht="15.6">
      <c r="A1139" s="85">
        <f>'Balance N-1'!I1142</f>
        <v>0</v>
      </c>
      <c r="B1139" s="75">
        <f>'Balance N-1'!J1142</f>
        <v>0</v>
      </c>
      <c r="C1139" s="78">
        <f>'Balance N-1'!K1142</f>
        <v>0</v>
      </c>
      <c r="D1139" s="78">
        <f>'Balance N-1'!L1142</f>
        <v>0</v>
      </c>
      <c r="E1139" s="78">
        <f>'Balance N-1'!M1142</f>
        <v>0</v>
      </c>
      <c r="F1139" s="78">
        <f>'Balance N-1'!N1142</f>
        <v>0</v>
      </c>
      <c r="G1139" s="78">
        <f>'Balance N-1'!O1142</f>
        <v>0</v>
      </c>
      <c r="H1139" s="78">
        <f>'Balance N-1'!P1142</f>
        <v>0</v>
      </c>
      <c r="I1139" s="79">
        <f t="shared" si="17"/>
        <v>0</v>
      </c>
    </row>
    <row r="1140" spans="1:9" ht="15.6">
      <c r="A1140" s="85">
        <f>'Balance N-1'!I1143</f>
        <v>0</v>
      </c>
      <c r="B1140" s="75">
        <f>'Balance N-1'!J1143</f>
        <v>0</v>
      </c>
      <c r="C1140" s="78">
        <f>'Balance N-1'!K1143</f>
        <v>0</v>
      </c>
      <c r="D1140" s="78">
        <f>'Balance N-1'!L1143</f>
        <v>0</v>
      </c>
      <c r="E1140" s="78">
        <f>'Balance N-1'!M1143</f>
        <v>0</v>
      </c>
      <c r="F1140" s="78">
        <f>'Balance N-1'!N1143</f>
        <v>0</v>
      </c>
      <c r="G1140" s="78">
        <f>'Balance N-1'!O1143</f>
        <v>0</v>
      </c>
      <c r="H1140" s="78">
        <f>'Balance N-1'!P1143</f>
        <v>0</v>
      </c>
      <c r="I1140" s="79">
        <f t="shared" si="17"/>
        <v>0</v>
      </c>
    </row>
    <row r="1141" spans="1:9" ht="15.6">
      <c r="A1141" s="85">
        <f>'Balance N-1'!I1144</f>
        <v>0</v>
      </c>
      <c r="B1141" s="75">
        <f>'Balance N-1'!J1144</f>
        <v>0</v>
      </c>
      <c r="C1141" s="78">
        <f>'Balance N-1'!K1144</f>
        <v>0</v>
      </c>
      <c r="D1141" s="78">
        <f>'Balance N-1'!L1144</f>
        <v>0</v>
      </c>
      <c r="E1141" s="78">
        <f>'Balance N-1'!M1144</f>
        <v>0</v>
      </c>
      <c r="F1141" s="78">
        <f>'Balance N-1'!N1144</f>
        <v>0</v>
      </c>
      <c r="G1141" s="78">
        <f>'Balance N-1'!O1144</f>
        <v>0</v>
      </c>
      <c r="H1141" s="78">
        <f>'Balance N-1'!P1144</f>
        <v>0</v>
      </c>
      <c r="I1141" s="79">
        <f t="shared" si="17"/>
        <v>0</v>
      </c>
    </row>
    <row r="1142" spans="1:9" ht="15.6">
      <c r="A1142" s="85">
        <f>'Balance N-1'!I1145</f>
        <v>0</v>
      </c>
      <c r="B1142" s="75">
        <f>'Balance N-1'!J1145</f>
        <v>0</v>
      </c>
      <c r="C1142" s="78">
        <f>'Balance N-1'!K1145</f>
        <v>0</v>
      </c>
      <c r="D1142" s="78">
        <f>'Balance N-1'!L1145</f>
        <v>0</v>
      </c>
      <c r="E1142" s="78">
        <f>'Balance N-1'!M1145</f>
        <v>0</v>
      </c>
      <c r="F1142" s="78">
        <f>'Balance N-1'!N1145</f>
        <v>0</v>
      </c>
      <c r="G1142" s="78">
        <f>'Balance N-1'!O1145</f>
        <v>0</v>
      </c>
      <c r="H1142" s="78">
        <f>'Balance N-1'!P1145</f>
        <v>0</v>
      </c>
      <c r="I1142" s="79">
        <f t="shared" si="17"/>
        <v>0</v>
      </c>
    </row>
    <row r="1143" spans="1:9" ht="15.6">
      <c r="A1143" s="85">
        <f>'Balance N-1'!I1146</f>
        <v>0</v>
      </c>
      <c r="B1143" s="75">
        <f>'Balance N-1'!J1146</f>
        <v>0</v>
      </c>
      <c r="C1143" s="78">
        <f>'Balance N-1'!K1146</f>
        <v>0</v>
      </c>
      <c r="D1143" s="78">
        <f>'Balance N-1'!L1146</f>
        <v>0</v>
      </c>
      <c r="E1143" s="78">
        <f>'Balance N-1'!M1146</f>
        <v>0</v>
      </c>
      <c r="F1143" s="78">
        <f>'Balance N-1'!N1146</f>
        <v>0</v>
      </c>
      <c r="G1143" s="78">
        <f>'Balance N-1'!O1146</f>
        <v>0</v>
      </c>
      <c r="H1143" s="78">
        <f>'Balance N-1'!P1146</f>
        <v>0</v>
      </c>
      <c r="I1143" s="79">
        <f t="shared" si="17"/>
        <v>0</v>
      </c>
    </row>
    <row r="1144" spans="1:9" ht="15.6">
      <c r="A1144" s="85">
        <f>'Balance N-1'!I1147</f>
        <v>0</v>
      </c>
      <c r="B1144" s="75">
        <f>'Balance N-1'!J1147</f>
        <v>0</v>
      </c>
      <c r="C1144" s="78">
        <f>'Balance N-1'!K1147</f>
        <v>0</v>
      </c>
      <c r="D1144" s="78">
        <f>'Balance N-1'!L1147</f>
        <v>0</v>
      </c>
      <c r="E1144" s="78">
        <f>'Balance N-1'!M1147</f>
        <v>0</v>
      </c>
      <c r="F1144" s="78">
        <f>'Balance N-1'!N1147</f>
        <v>0</v>
      </c>
      <c r="G1144" s="78">
        <f>'Balance N-1'!O1147</f>
        <v>0</v>
      </c>
      <c r="H1144" s="78">
        <f>'Balance N-1'!P1147</f>
        <v>0</v>
      </c>
      <c r="I1144" s="79">
        <f t="shared" si="17"/>
        <v>0</v>
      </c>
    </row>
    <row r="1145" spans="1:9" ht="15.6">
      <c r="A1145" s="85">
        <f>'Balance N-1'!I1148</f>
        <v>0</v>
      </c>
      <c r="B1145" s="75">
        <f>'Balance N-1'!J1148</f>
        <v>0</v>
      </c>
      <c r="C1145" s="78">
        <f>'Balance N-1'!K1148</f>
        <v>0</v>
      </c>
      <c r="D1145" s="78">
        <f>'Balance N-1'!L1148</f>
        <v>0</v>
      </c>
      <c r="E1145" s="78">
        <f>'Balance N-1'!M1148</f>
        <v>0</v>
      </c>
      <c r="F1145" s="78">
        <f>'Balance N-1'!N1148</f>
        <v>0</v>
      </c>
      <c r="G1145" s="78">
        <f>'Balance N-1'!O1148</f>
        <v>0</v>
      </c>
      <c r="H1145" s="78">
        <f>'Balance N-1'!P1148</f>
        <v>0</v>
      </c>
      <c r="I1145" s="79">
        <f t="shared" si="17"/>
        <v>0</v>
      </c>
    </row>
    <row r="1146" spans="1:9" ht="15.6">
      <c r="A1146" s="85">
        <f>'Balance N-1'!I1149</f>
        <v>0</v>
      </c>
      <c r="B1146" s="75">
        <f>'Balance N-1'!J1149</f>
        <v>0</v>
      </c>
      <c r="C1146" s="78">
        <f>'Balance N-1'!K1149</f>
        <v>0</v>
      </c>
      <c r="D1146" s="78">
        <f>'Balance N-1'!L1149</f>
        <v>0</v>
      </c>
      <c r="E1146" s="78">
        <f>'Balance N-1'!M1149</f>
        <v>0</v>
      </c>
      <c r="F1146" s="78">
        <f>'Balance N-1'!N1149</f>
        <v>0</v>
      </c>
      <c r="G1146" s="78">
        <f>'Balance N-1'!O1149</f>
        <v>0</v>
      </c>
      <c r="H1146" s="78">
        <f>'Balance N-1'!P1149</f>
        <v>0</v>
      </c>
      <c r="I1146" s="79">
        <f t="shared" si="17"/>
        <v>0</v>
      </c>
    </row>
    <row r="1147" spans="1:9" ht="15.6">
      <c r="A1147" s="85">
        <f>'Balance N-1'!I1150</f>
        <v>0</v>
      </c>
      <c r="B1147" s="75">
        <f>'Balance N-1'!J1150</f>
        <v>0</v>
      </c>
      <c r="C1147" s="78">
        <f>'Balance N-1'!K1150</f>
        <v>0</v>
      </c>
      <c r="D1147" s="78">
        <f>'Balance N-1'!L1150</f>
        <v>0</v>
      </c>
      <c r="E1147" s="78">
        <f>'Balance N-1'!M1150</f>
        <v>0</v>
      </c>
      <c r="F1147" s="78">
        <f>'Balance N-1'!N1150</f>
        <v>0</v>
      </c>
      <c r="G1147" s="78">
        <f>'Balance N-1'!O1150</f>
        <v>0</v>
      </c>
      <c r="H1147" s="78">
        <f>'Balance N-1'!P1150</f>
        <v>0</v>
      </c>
      <c r="I1147" s="79">
        <f t="shared" si="17"/>
        <v>0</v>
      </c>
    </row>
    <row r="1148" spans="1:9" ht="15.6">
      <c r="A1148" s="85">
        <f>'Balance N-1'!I1151</f>
        <v>0</v>
      </c>
      <c r="B1148" s="75">
        <f>'Balance N-1'!J1151</f>
        <v>0</v>
      </c>
      <c r="C1148" s="78">
        <f>'Balance N-1'!K1151</f>
        <v>0</v>
      </c>
      <c r="D1148" s="78">
        <f>'Balance N-1'!L1151</f>
        <v>0</v>
      </c>
      <c r="E1148" s="78">
        <f>'Balance N-1'!M1151</f>
        <v>0</v>
      </c>
      <c r="F1148" s="78">
        <f>'Balance N-1'!N1151</f>
        <v>0</v>
      </c>
      <c r="G1148" s="78">
        <f>'Balance N-1'!O1151</f>
        <v>0</v>
      </c>
      <c r="H1148" s="78">
        <f>'Balance N-1'!P1151</f>
        <v>0</v>
      </c>
      <c r="I1148" s="79">
        <f t="shared" si="17"/>
        <v>0</v>
      </c>
    </row>
    <row r="1149" spans="1:9" ht="15.6">
      <c r="A1149" s="85">
        <f>'Balance N-1'!I1152</f>
        <v>0</v>
      </c>
      <c r="B1149" s="75">
        <f>'Balance N-1'!J1152</f>
        <v>0</v>
      </c>
      <c r="C1149" s="78">
        <f>'Balance N-1'!K1152</f>
        <v>0</v>
      </c>
      <c r="D1149" s="78">
        <f>'Balance N-1'!L1152</f>
        <v>0</v>
      </c>
      <c r="E1149" s="78">
        <f>'Balance N-1'!M1152</f>
        <v>0</v>
      </c>
      <c r="F1149" s="78">
        <f>'Balance N-1'!N1152</f>
        <v>0</v>
      </c>
      <c r="G1149" s="78">
        <f>'Balance N-1'!O1152</f>
        <v>0</v>
      </c>
      <c r="H1149" s="78">
        <f>'Balance N-1'!P1152</f>
        <v>0</v>
      </c>
      <c r="I1149" s="79">
        <f t="shared" si="17"/>
        <v>0</v>
      </c>
    </row>
    <row r="1150" spans="1:9" ht="15.6">
      <c r="A1150" s="85">
        <f>'Balance N-1'!I1153</f>
        <v>0</v>
      </c>
      <c r="B1150" s="75">
        <f>'Balance N-1'!J1153</f>
        <v>0</v>
      </c>
      <c r="C1150" s="78">
        <f>'Balance N-1'!K1153</f>
        <v>0</v>
      </c>
      <c r="D1150" s="78">
        <f>'Balance N-1'!L1153</f>
        <v>0</v>
      </c>
      <c r="E1150" s="78">
        <f>'Balance N-1'!M1153</f>
        <v>0</v>
      </c>
      <c r="F1150" s="78">
        <f>'Balance N-1'!N1153</f>
        <v>0</v>
      </c>
      <c r="G1150" s="78">
        <f>'Balance N-1'!O1153</f>
        <v>0</v>
      </c>
      <c r="H1150" s="78">
        <f>'Balance N-1'!P1153</f>
        <v>0</v>
      </c>
      <c r="I1150" s="79">
        <f t="shared" si="17"/>
        <v>0</v>
      </c>
    </row>
    <row r="1151" spans="1:9" ht="15.6">
      <c r="A1151" s="85">
        <f>'Balance N-1'!I1154</f>
        <v>0</v>
      </c>
      <c r="B1151" s="75">
        <f>'Balance N-1'!J1154</f>
        <v>0</v>
      </c>
      <c r="C1151" s="78">
        <f>'Balance N-1'!K1154</f>
        <v>0</v>
      </c>
      <c r="D1151" s="78">
        <f>'Balance N-1'!L1154</f>
        <v>0</v>
      </c>
      <c r="E1151" s="78">
        <f>'Balance N-1'!M1154</f>
        <v>0</v>
      </c>
      <c r="F1151" s="78">
        <f>'Balance N-1'!N1154</f>
        <v>0</v>
      </c>
      <c r="G1151" s="78">
        <f>'Balance N-1'!O1154</f>
        <v>0</v>
      </c>
      <c r="H1151" s="78">
        <f>'Balance N-1'!P1154</f>
        <v>0</v>
      </c>
      <c r="I1151" s="79">
        <f t="shared" si="17"/>
        <v>0</v>
      </c>
    </row>
    <row r="1152" spans="1:9" ht="15.6">
      <c r="A1152" s="85">
        <f>'Balance N-1'!I1155</f>
        <v>0</v>
      </c>
      <c r="B1152" s="75">
        <f>'Balance N-1'!J1155</f>
        <v>0</v>
      </c>
      <c r="C1152" s="78">
        <f>'Balance N-1'!K1155</f>
        <v>0</v>
      </c>
      <c r="D1152" s="78">
        <f>'Balance N-1'!L1155</f>
        <v>0</v>
      </c>
      <c r="E1152" s="78">
        <f>'Balance N-1'!M1155</f>
        <v>0</v>
      </c>
      <c r="F1152" s="78">
        <f>'Balance N-1'!N1155</f>
        <v>0</v>
      </c>
      <c r="G1152" s="78">
        <f>'Balance N-1'!O1155</f>
        <v>0</v>
      </c>
      <c r="H1152" s="78">
        <f>'Balance N-1'!P1155</f>
        <v>0</v>
      </c>
      <c r="I1152" s="79">
        <f t="shared" si="17"/>
        <v>0</v>
      </c>
    </row>
    <row r="1153" spans="1:9" ht="15.6">
      <c r="A1153" s="85">
        <f>'Balance N-1'!I1156</f>
        <v>0</v>
      </c>
      <c r="B1153" s="75">
        <f>'Balance N-1'!J1156</f>
        <v>0</v>
      </c>
      <c r="C1153" s="78">
        <f>'Balance N-1'!K1156</f>
        <v>0</v>
      </c>
      <c r="D1153" s="78">
        <f>'Balance N-1'!L1156</f>
        <v>0</v>
      </c>
      <c r="E1153" s="78">
        <f>'Balance N-1'!M1156</f>
        <v>0</v>
      </c>
      <c r="F1153" s="78">
        <f>'Balance N-1'!N1156</f>
        <v>0</v>
      </c>
      <c r="G1153" s="78">
        <f>'Balance N-1'!O1156</f>
        <v>0</v>
      </c>
      <c r="H1153" s="78">
        <f>'Balance N-1'!P1156</f>
        <v>0</v>
      </c>
      <c r="I1153" s="79">
        <f t="shared" si="17"/>
        <v>0</v>
      </c>
    </row>
    <row r="1154" spans="1:9" ht="15.6">
      <c r="A1154" s="85">
        <f>'Balance N-1'!I1157</f>
        <v>0</v>
      </c>
      <c r="B1154" s="75">
        <f>'Balance N-1'!J1157</f>
        <v>0</v>
      </c>
      <c r="C1154" s="78">
        <f>'Balance N-1'!K1157</f>
        <v>0</v>
      </c>
      <c r="D1154" s="78">
        <f>'Balance N-1'!L1157</f>
        <v>0</v>
      </c>
      <c r="E1154" s="78">
        <f>'Balance N-1'!M1157</f>
        <v>0</v>
      </c>
      <c r="F1154" s="78">
        <f>'Balance N-1'!N1157</f>
        <v>0</v>
      </c>
      <c r="G1154" s="78">
        <f>'Balance N-1'!O1157</f>
        <v>0</v>
      </c>
      <c r="H1154" s="78">
        <f>'Balance N-1'!P1157</f>
        <v>0</v>
      </c>
      <c r="I1154" s="79">
        <f t="shared" si="17"/>
        <v>0</v>
      </c>
    </row>
    <row r="1155" spans="1:9" ht="15.6">
      <c r="A1155" s="85">
        <f>'Balance N-1'!I1158</f>
        <v>0</v>
      </c>
      <c r="B1155" s="75">
        <f>'Balance N-1'!J1158</f>
        <v>0</v>
      </c>
      <c r="C1155" s="78">
        <f>'Balance N-1'!K1158</f>
        <v>0</v>
      </c>
      <c r="D1155" s="78">
        <f>'Balance N-1'!L1158</f>
        <v>0</v>
      </c>
      <c r="E1155" s="78">
        <f>'Balance N-1'!M1158</f>
        <v>0</v>
      </c>
      <c r="F1155" s="78">
        <f>'Balance N-1'!N1158</f>
        <v>0</v>
      </c>
      <c r="G1155" s="78">
        <f>'Balance N-1'!O1158</f>
        <v>0</v>
      </c>
      <c r="H1155" s="78">
        <f>'Balance N-1'!P1158</f>
        <v>0</v>
      </c>
      <c r="I1155" s="79">
        <f t="shared" ref="I1155:I1218" si="18">(C1155-D1155)+(E1155-F1155)-(G1155-H1155)</f>
        <v>0</v>
      </c>
    </row>
    <row r="1156" spans="1:9" ht="15.6">
      <c r="A1156" s="85">
        <f>'Balance N-1'!I1159</f>
        <v>0</v>
      </c>
      <c r="B1156" s="75">
        <f>'Balance N-1'!J1159</f>
        <v>0</v>
      </c>
      <c r="C1156" s="78">
        <f>'Balance N-1'!K1159</f>
        <v>0</v>
      </c>
      <c r="D1156" s="78">
        <f>'Balance N-1'!L1159</f>
        <v>0</v>
      </c>
      <c r="E1156" s="78">
        <f>'Balance N-1'!M1159</f>
        <v>0</v>
      </c>
      <c r="F1156" s="78">
        <f>'Balance N-1'!N1159</f>
        <v>0</v>
      </c>
      <c r="G1156" s="78">
        <f>'Balance N-1'!O1159</f>
        <v>0</v>
      </c>
      <c r="H1156" s="78">
        <f>'Balance N-1'!P1159</f>
        <v>0</v>
      </c>
      <c r="I1156" s="79">
        <f t="shared" si="18"/>
        <v>0</v>
      </c>
    </row>
    <row r="1157" spans="1:9" ht="15.6">
      <c r="A1157" s="85">
        <f>'Balance N-1'!I1160</f>
        <v>0</v>
      </c>
      <c r="B1157" s="75">
        <f>'Balance N-1'!J1160</f>
        <v>0</v>
      </c>
      <c r="C1157" s="78">
        <f>'Balance N-1'!K1160</f>
        <v>0</v>
      </c>
      <c r="D1157" s="78">
        <f>'Balance N-1'!L1160</f>
        <v>0</v>
      </c>
      <c r="E1157" s="78">
        <f>'Balance N-1'!M1160</f>
        <v>0</v>
      </c>
      <c r="F1157" s="78">
        <f>'Balance N-1'!N1160</f>
        <v>0</v>
      </c>
      <c r="G1157" s="78">
        <f>'Balance N-1'!O1160</f>
        <v>0</v>
      </c>
      <c r="H1157" s="78">
        <f>'Balance N-1'!P1160</f>
        <v>0</v>
      </c>
      <c r="I1157" s="79">
        <f t="shared" si="18"/>
        <v>0</v>
      </c>
    </row>
    <row r="1158" spans="1:9" ht="15.6">
      <c r="A1158" s="85">
        <f>'Balance N-1'!I1161</f>
        <v>0</v>
      </c>
      <c r="B1158" s="75">
        <f>'Balance N-1'!J1161</f>
        <v>0</v>
      </c>
      <c r="C1158" s="78">
        <f>'Balance N-1'!K1161</f>
        <v>0</v>
      </c>
      <c r="D1158" s="78">
        <f>'Balance N-1'!L1161</f>
        <v>0</v>
      </c>
      <c r="E1158" s="78">
        <f>'Balance N-1'!M1161</f>
        <v>0</v>
      </c>
      <c r="F1158" s="78">
        <f>'Balance N-1'!N1161</f>
        <v>0</v>
      </c>
      <c r="G1158" s="78">
        <f>'Balance N-1'!O1161</f>
        <v>0</v>
      </c>
      <c r="H1158" s="78">
        <f>'Balance N-1'!P1161</f>
        <v>0</v>
      </c>
      <c r="I1158" s="79">
        <f t="shared" si="18"/>
        <v>0</v>
      </c>
    </row>
    <row r="1159" spans="1:9" ht="15.6">
      <c r="A1159" s="85">
        <f>'Balance N-1'!I1162</f>
        <v>0</v>
      </c>
      <c r="B1159" s="75">
        <f>'Balance N-1'!J1162</f>
        <v>0</v>
      </c>
      <c r="C1159" s="78">
        <f>'Balance N-1'!K1162</f>
        <v>0</v>
      </c>
      <c r="D1159" s="78">
        <f>'Balance N-1'!L1162</f>
        <v>0</v>
      </c>
      <c r="E1159" s="78">
        <f>'Balance N-1'!M1162</f>
        <v>0</v>
      </c>
      <c r="F1159" s="78">
        <f>'Balance N-1'!N1162</f>
        <v>0</v>
      </c>
      <c r="G1159" s="78">
        <f>'Balance N-1'!O1162</f>
        <v>0</v>
      </c>
      <c r="H1159" s="78">
        <f>'Balance N-1'!P1162</f>
        <v>0</v>
      </c>
      <c r="I1159" s="79">
        <f t="shared" si="18"/>
        <v>0</v>
      </c>
    </row>
    <row r="1160" spans="1:9" ht="15.6">
      <c r="A1160" s="85">
        <f>'Balance N-1'!I1163</f>
        <v>0</v>
      </c>
      <c r="B1160" s="75">
        <f>'Balance N-1'!J1163</f>
        <v>0</v>
      </c>
      <c r="C1160" s="78">
        <f>'Balance N-1'!K1163</f>
        <v>0</v>
      </c>
      <c r="D1160" s="78">
        <f>'Balance N-1'!L1163</f>
        <v>0</v>
      </c>
      <c r="E1160" s="78">
        <f>'Balance N-1'!M1163</f>
        <v>0</v>
      </c>
      <c r="F1160" s="78">
        <f>'Balance N-1'!N1163</f>
        <v>0</v>
      </c>
      <c r="G1160" s="78">
        <f>'Balance N-1'!O1163</f>
        <v>0</v>
      </c>
      <c r="H1160" s="78">
        <f>'Balance N-1'!P1163</f>
        <v>0</v>
      </c>
      <c r="I1160" s="79">
        <f t="shared" si="18"/>
        <v>0</v>
      </c>
    </row>
    <row r="1161" spans="1:9" ht="15.6">
      <c r="A1161" s="85">
        <f>'Balance N-1'!I1164</f>
        <v>0</v>
      </c>
      <c r="B1161" s="75">
        <f>'Balance N-1'!J1164</f>
        <v>0</v>
      </c>
      <c r="C1161" s="78">
        <f>'Balance N-1'!K1164</f>
        <v>0</v>
      </c>
      <c r="D1161" s="78">
        <f>'Balance N-1'!L1164</f>
        <v>0</v>
      </c>
      <c r="E1161" s="78">
        <f>'Balance N-1'!M1164</f>
        <v>0</v>
      </c>
      <c r="F1161" s="78">
        <f>'Balance N-1'!N1164</f>
        <v>0</v>
      </c>
      <c r="G1161" s="78">
        <f>'Balance N-1'!O1164</f>
        <v>0</v>
      </c>
      <c r="H1161" s="78">
        <f>'Balance N-1'!P1164</f>
        <v>0</v>
      </c>
      <c r="I1161" s="79">
        <f t="shared" si="18"/>
        <v>0</v>
      </c>
    </row>
    <row r="1162" spans="1:9" ht="15.6">
      <c r="A1162" s="85">
        <f>'Balance N-1'!I1165</f>
        <v>0</v>
      </c>
      <c r="B1162" s="75">
        <f>'Balance N-1'!J1165</f>
        <v>0</v>
      </c>
      <c r="C1162" s="78">
        <f>'Balance N-1'!K1165</f>
        <v>0</v>
      </c>
      <c r="D1162" s="78">
        <f>'Balance N-1'!L1165</f>
        <v>0</v>
      </c>
      <c r="E1162" s="78">
        <f>'Balance N-1'!M1165</f>
        <v>0</v>
      </c>
      <c r="F1162" s="78">
        <f>'Balance N-1'!N1165</f>
        <v>0</v>
      </c>
      <c r="G1162" s="78">
        <f>'Balance N-1'!O1165</f>
        <v>0</v>
      </c>
      <c r="H1162" s="78">
        <f>'Balance N-1'!P1165</f>
        <v>0</v>
      </c>
      <c r="I1162" s="79">
        <f t="shared" si="18"/>
        <v>0</v>
      </c>
    </row>
    <row r="1163" spans="1:9" ht="15.6">
      <c r="A1163" s="85">
        <f>'Balance N-1'!I1166</f>
        <v>0</v>
      </c>
      <c r="B1163" s="75">
        <f>'Balance N-1'!J1166</f>
        <v>0</v>
      </c>
      <c r="C1163" s="78">
        <f>'Balance N-1'!K1166</f>
        <v>0</v>
      </c>
      <c r="D1163" s="78">
        <f>'Balance N-1'!L1166</f>
        <v>0</v>
      </c>
      <c r="E1163" s="78">
        <f>'Balance N-1'!M1166</f>
        <v>0</v>
      </c>
      <c r="F1163" s="78">
        <f>'Balance N-1'!N1166</f>
        <v>0</v>
      </c>
      <c r="G1163" s="78">
        <f>'Balance N-1'!O1166</f>
        <v>0</v>
      </c>
      <c r="H1163" s="78">
        <f>'Balance N-1'!P1166</f>
        <v>0</v>
      </c>
      <c r="I1163" s="79">
        <f t="shared" si="18"/>
        <v>0</v>
      </c>
    </row>
    <row r="1164" spans="1:9" ht="15.6">
      <c r="A1164" s="85">
        <f>'Balance N-1'!I1167</f>
        <v>0</v>
      </c>
      <c r="B1164" s="75">
        <f>'Balance N-1'!J1167</f>
        <v>0</v>
      </c>
      <c r="C1164" s="78">
        <f>'Balance N-1'!K1167</f>
        <v>0</v>
      </c>
      <c r="D1164" s="78">
        <f>'Balance N-1'!L1167</f>
        <v>0</v>
      </c>
      <c r="E1164" s="78">
        <f>'Balance N-1'!M1167</f>
        <v>0</v>
      </c>
      <c r="F1164" s="78">
        <f>'Balance N-1'!N1167</f>
        <v>0</v>
      </c>
      <c r="G1164" s="78">
        <f>'Balance N-1'!O1167</f>
        <v>0</v>
      </c>
      <c r="H1164" s="78">
        <f>'Balance N-1'!P1167</f>
        <v>0</v>
      </c>
      <c r="I1164" s="79">
        <f t="shared" si="18"/>
        <v>0</v>
      </c>
    </row>
    <row r="1165" spans="1:9" ht="15.6">
      <c r="A1165" s="85">
        <f>'Balance N-1'!I1168</f>
        <v>0</v>
      </c>
      <c r="B1165" s="75">
        <f>'Balance N-1'!J1168</f>
        <v>0</v>
      </c>
      <c r="C1165" s="78">
        <f>'Balance N-1'!K1168</f>
        <v>0</v>
      </c>
      <c r="D1165" s="78">
        <f>'Balance N-1'!L1168</f>
        <v>0</v>
      </c>
      <c r="E1165" s="78">
        <f>'Balance N-1'!M1168</f>
        <v>0</v>
      </c>
      <c r="F1165" s="78">
        <f>'Balance N-1'!N1168</f>
        <v>0</v>
      </c>
      <c r="G1165" s="78">
        <f>'Balance N-1'!O1168</f>
        <v>0</v>
      </c>
      <c r="H1165" s="78">
        <f>'Balance N-1'!P1168</f>
        <v>0</v>
      </c>
      <c r="I1165" s="79">
        <f t="shared" si="18"/>
        <v>0</v>
      </c>
    </row>
    <row r="1166" spans="1:9" ht="15.6">
      <c r="A1166" s="85">
        <f>'Balance N-1'!I1169</f>
        <v>0</v>
      </c>
      <c r="B1166" s="75">
        <f>'Balance N-1'!J1169</f>
        <v>0</v>
      </c>
      <c r="C1166" s="78">
        <f>'Balance N-1'!K1169</f>
        <v>0</v>
      </c>
      <c r="D1166" s="78">
        <f>'Balance N-1'!L1169</f>
        <v>0</v>
      </c>
      <c r="E1166" s="78">
        <f>'Balance N-1'!M1169</f>
        <v>0</v>
      </c>
      <c r="F1166" s="78">
        <f>'Balance N-1'!N1169</f>
        <v>0</v>
      </c>
      <c r="G1166" s="78">
        <f>'Balance N-1'!O1169</f>
        <v>0</v>
      </c>
      <c r="H1166" s="78">
        <f>'Balance N-1'!P1169</f>
        <v>0</v>
      </c>
      <c r="I1166" s="79">
        <f t="shared" si="18"/>
        <v>0</v>
      </c>
    </row>
    <row r="1167" spans="1:9" ht="15.6">
      <c r="A1167" s="85">
        <f>'Balance N-1'!I1170</f>
        <v>0</v>
      </c>
      <c r="B1167" s="75">
        <f>'Balance N-1'!J1170</f>
        <v>0</v>
      </c>
      <c r="C1167" s="78">
        <f>'Balance N-1'!K1170</f>
        <v>0</v>
      </c>
      <c r="D1167" s="78">
        <f>'Balance N-1'!L1170</f>
        <v>0</v>
      </c>
      <c r="E1167" s="78">
        <f>'Balance N-1'!M1170</f>
        <v>0</v>
      </c>
      <c r="F1167" s="78">
        <f>'Balance N-1'!N1170</f>
        <v>0</v>
      </c>
      <c r="G1167" s="78">
        <f>'Balance N-1'!O1170</f>
        <v>0</v>
      </c>
      <c r="H1167" s="78">
        <f>'Balance N-1'!P1170</f>
        <v>0</v>
      </c>
      <c r="I1167" s="79">
        <f t="shared" si="18"/>
        <v>0</v>
      </c>
    </row>
    <row r="1168" spans="1:9" ht="15.6">
      <c r="A1168" s="85">
        <f>'Balance N-1'!I1171</f>
        <v>0</v>
      </c>
      <c r="B1168" s="75">
        <f>'Balance N-1'!J1171</f>
        <v>0</v>
      </c>
      <c r="C1168" s="78">
        <f>'Balance N-1'!K1171</f>
        <v>0</v>
      </c>
      <c r="D1168" s="78">
        <f>'Balance N-1'!L1171</f>
        <v>0</v>
      </c>
      <c r="E1168" s="78">
        <f>'Balance N-1'!M1171</f>
        <v>0</v>
      </c>
      <c r="F1168" s="78">
        <f>'Balance N-1'!N1171</f>
        <v>0</v>
      </c>
      <c r="G1168" s="78">
        <f>'Balance N-1'!O1171</f>
        <v>0</v>
      </c>
      <c r="H1168" s="78">
        <f>'Balance N-1'!P1171</f>
        <v>0</v>
      </c>
      <c r="I1168" s="79">
        <f t="shared" si="18"/>
        <v>0</v>
      </c>
    </row>
    <row r="1169" spans="1:9" ht="15.6">
      <c r="A1169" s="85">
        <f>'Balance N-1'!I1172</f>
        <v>0</v>
      </c>
      <c r="B1169" s="75">
        <f>'Balance N-1'!J1172</f>
        <v>0</v>
      </c>
      <c r="C1169" s="78">
        <f>'Balance N-1'!K1172</f>
        <v>0</v>
      </c>
      <c r="D1169" s="78">
        <f>'Balance N-1'!L1172</f>
        <v>0</v>
      </c>
      <c r="E1169" s="78">
        <f>'Balance N-1'!M1172</f>
        <v>0</v>
      </c>
      <c r="F1169" s="78">
        <f>'Balance N-1'!N1172</f>
        <v>0</v>
      </c>
      <c r="G1169" s="78">
        <f>'Balance N-1'!O1172</f>
        <v>0</v>
      </c>
      <c r="H1169" s="78">
        <f>'Balance N-1'!P1172</f>
        <v>0</v>
      </c>
      <c r="I1169" s="79">
        <f t="shared" si="18"/>
        <v>0</v>
      </c>
    </row>
    <row r="1170" spans="1:9" ht="15.6">
      <c r="A1170" s="85">
        <f>'Balance N-1'!I1173</f>
        <v>0</v>
      </c>
      <c r="B1170" s="75">
        <f>'Balance N-1'!J1173</f>
        <v>0</v>
      </c>
      <c r="C1170" s="78">
        <f>'Balance N-1'!K1173</f>
        <v>0</v>
      </c>
      <c r="D1170" s="78">
        <f>'Balance N-1'!L1173</f>
        <v>0</v>
      </c>
      <c r="E1170" s="78">
        <f>'Balance N-1'!M1173</f>
        <v>0</v>
      </c>
      <c r="F1170" s="78">
        <f>'Balance N-1'!N1173</f>
        <v>0</v>
      </c>
      <c r="G1170" s="78">
        <f>'Balance N-1'!O1173</f>
        <v>0</v>
      </c>
      <c r="H1170" s="78">
        <f>'Balance N-1'!P1173</f>
        <v>0</v>
      </c>
      <c r="I1170" s="79">
        <f t="shared" si="18"/>
        <v>0</v>
      </c>
    </row>
    <row r="1171" spans="1:9" ht="15.6">
      <c r="A1171" s="85">
        <f>'Balance N-1'!I1174</f>
        <v>0</v>
      </c>
      <c r="B1171" s="75">
        <f>'Balance N-1'!J1174</f>
        <v>0</v>
      </c>
      <c r="C1171" s="78">
        <f>'Balance N-1'!K1174</f>
        <v>0</v>
      </c>
      <c r="D1171" s="78">
        <f>'Balance N-1'!L1174</f>
        <v>0</v>
      </c>
      <c r="E1171" s="78">
        <f>'Balance N-1'!M1174</f>
        <v>0</v>
      </c>
      <c r="F1171" s="78">
        <f>'Balance N-1'!N1174</f>
        <v>0</v>
      </c>
      <c r="G1171" s="78">
        <f>'Balance N-1'!O1174</f>
        <v>0</v>
      </c>
      <c r="H1171" s="78">
        <f>'Balance N-1'!P1174</f>
        <v>0</v>
      </c>
      <c r="I1171" s="79">
        <f t="shared" si="18"/>
        <v>0</v>
      </c>
    </row>
    <row r="1172" spans="1:9" ht="15.6">
      <c r="A1172" s="85">
        <f>'Balance N-1'!I1175</f>
        <v>0</v>
      </c>
      <c r="B1172" s="75">
        <f>'Balance N-1'!J1175</f>
        <v>0</v>
      </c>
      <c r="C1172" s="78">
        <f>'Balance N-1'!K1175</f>
        <v>0</v>
      </c>
      <c r="D1172" s="78">
        <f>'Balance N-1'!L1175</f>
        <v>0</v>
      </c>
      <c r="E1172" s="78">
        <f>'Balance N-1'!M1175</f>
        <v>0</v>
      </c>
      <c r="F1172" s="78">
        <f>'Balance N-1'!N1175</f>
        <v>0</v>
      </c>
      <c r="G1172" s="78">
        <f>'Balance N-1'!O1175</f>
        <v>0</v>
      </c>
      <c r="H1172" s="78">
        <f>'Balance N-1'!P1175</f>
        <v>0</v>
      </c>
      <c r="I1172" s="79">
        <f t="shared" si="18"/>
        <v>0</v>
      </c>
    </row>
    <row r="1173" spans="1:9" ht="15.6">
      <c r="A1173" s="85">
        <f>'Balance N-1'!I1176</f>
        <v>0</v>
      </c>
      <c r="B1173" s="75">
        <f>'Balance N-1'!J1176</f>
        <v>0</v>
      </c>
      <c r="C1173" s="78">
        <f>'Balance N-1'!K1176</f>
        <v>0</v>
      </c>
      <c r="D1173" s="78">
        <f>'Balance N-1'!L1176</f>
        <v>0</v>
      </c>
      <c r="E1173" s="78">
        <f>'Balance N-1'!M1176</f>
        <v>0</v>
      </c>
      <c r="F1173" s="78">
        <f>'Balance N-1'!N1176</f>
        <v>0</v>
      </c>
      <c r="G1173" s="78">
        <f>'Balance N-1'!O1176</f>
        <v>0</v>
      </c>
      <c r="H1173" s="78">
        <f>'Balance N-1'!P1176</f>
        <v>0</v>
      </c>
      <c r="I1173" s="79">
        <f t="shared" si="18"/>
        <v>0</v>
      </c>
    </row>
    <row r="1174" spans="1:9" ht="15.6">
      <c r="A1174" s="85">
        <f>'Balance N-1'!I1177</f>
        <v>0</v>
      </c>
      <c r="B1174" s="75">
        <f>'Balance N-1'!J1177</f>
        <v>0</v>
      </c>
      <c r="C1174" s="78">
        <f>'Balance N-1'!K1177</f>
        <v>0</v>
      </c>
      <c r="D1174" s="78">
        <f>'Balance N-1'!L1177</f>
        <v>0</v>
      </c>
      <c r="E1174" s="78">
        <f>'Balance N-1'!M1177</f>
        <v>0</v>
      </c>
      <c r="F1174" s="78">
        <f>'Balance N-1'!N1177</f>
        <v>0</v>
      </c>
      <c r="G1174" s="78">
        <f>'Balance N-1'!O1177</f>
        <v>0</v>
      </c>
      <c r="H1174" s="78">
        <f>'Balance N-1'!P1177</f>
        <v>0</v>
      </c>
      <c r="I1174" s="79">
        <f t="shared" si="18"/>
        <v>0</v>
      </c>
    </row>
    <row r="1175" spans="1:9" ht="15.6">
      <c r="A1175" s="85">
        <f>'Balance N-1'!I1178</f>
        <v>0</v>
      </c>
      <c r="B1175" s="75">
        <f>'Balance N-1'!J1178</f>
        <v>0</v>
      </c>
      <c r="C1175" s="78">
        <f>'Balance N-1'!K1178</f>
        <v>0</v>
      </c>
      <c r="D1175" s="78">
        <f>'Balance N-1'!L1178</f>
        <v>0</v>
      </c>
      <c r="E1175" s="78">
        <f>'Balance N-1'!M1178</f>
        <v>0</v>
      </c>
      <c r="F1175" s="78">
        <f>'Balance N-1'!N1178</f>
        <v>0</v>
      </c>
      <c r="G1175" s="78">
        <f>'Balance N-1'!O1178</f>
        <v>0</v>
      </c>
      <c r="H1175" s="78">
        <f>'Balance N-1'!P1178</f>
        <v>0</v>
      </c>
      <c r="I1175" s="79">
        <f t="shared" si="18"/>
        <v>0</v>
      </c>
    </row>
    <row r="1176" spans="1:9" ht="15.6">
      <c r="A1176" s="85">
        <f>'Balance N-1'!I1179</f>
        <v>0</v>
      </c>
      <c r="B1176" s="75">
        <f>'Balance N-1'!J1179</f>
        <v>0</v>
      </c>
      <c r="C1176" s="78">
        <f>'Balance N-1'!K1179</f>
        <v>0</v>
      </c>
      <c r="D1176" s="78">
        <f>'Balance N-1'!L1179</f>
        <v>0</v>
      </c>
      <c r="E1176" s="78">
        <f>'Balance N-1'!M1179</f>
        <v>0</v>
      </c>
      <c r="F1176" s="78">
        <f>'Balance N-1'!N1179</f>
        <v>0</v>
      </c>
      <c r="G1176" s="78">
        <f>'Balance N-1'!O1179</f>
        <v>0</v>
      </c>
      <c r="H1176" s="78">
        <f>'Balance N-1'!P1179</f>
        <v>0</v>
      </c>
      <c r="I1176" s="79">
        <f t="shared" si="18"/>
        <v>0</v>
      </c>
    </row>
    <row r="1177" spans="1:9" ht="15.6">
      <c r="A1177" s="85">
        <f>'Balance N-1'!I1180</f>
        <v>0</v>
      </c>
      <c r="B1177" s="75">
        <f>'Balance N-1'!J1180</f>
        <v>0</v>
      </c>
      <c r="C1177" s="78">
        <f>'Balance N-1'!K1180</f>
        <v>0</v>
      </c>
      <c r="D1177" s="78">
        <f>'Balance N-1'!L1180</f>
        <v>0</v>
      </c>
      <c r="E1177" s="78">
        <f>'Balance N-1'!M1180</f>
        <v>0</v>
      </c>
      <c r="F1177" s="78">
        <f>'Balance N-1'!N1180</f>
        <v>0</v>
      </c>
      <c r="G1177" s="78">
        <f>'Balance N-1'!O1180</f>
        <v>0</v>
      </c>
      <c r="H1177" s="78">
        <f>'Balance N-1'!P1180</f>
        <v>0</v>
      </c>
      <c r="I1177" s="79">
        <f t="shared" si="18"/>
        <v>0</v>
      </c>
    </row>
    <row r="1178" spans="1:9" ht="15.6">
      <c r="A1178" s="85">
        <f>'Balance N-1'!I1181</f>
        <v>0</v>
      </c>
      <c r="B1178" s="75">
        <f>'Balance N-1'!J1181</f>
        <v>0</v>
      </c>
      <c r="C1178" s="78">
        <f>'Balance N-1'!K1181</f>
        <v>0</v>
      </c>
      <c r="D1178" s="78">
        <f>'Balance N-1'!L1181</f>
        <v>0</v>
      </c>
      <c r="E1178" s="78">
        <f>'Balance N-1'!M1181</f>
        <v>0</v>
      </c>
      <c r="F1178" s="78">
        <f>'Balance N-1'!N1181</f>
        <v>0</v>
      </c>
      <c r="G1178" s="78">
        <f>'Balance N-1'!O1181</f>
        <v>0</v>
      </c>
      <c r="H1178" s="78">
        <f>'Balance N-1'!P1181</f>
        <v>0</v>
      </c>
      <c r="I1178" s="79">
        <f t="shared" si="18"/>
        <v>0</v>
      </c>
    </row>
    <row r="1179" spans="1:9" ht="15.6">
      <c r="A1179" s="85">
        <f>'Balance N-1'!I1182</f>
        <v>0</v>
      </c>
      <c r="B1179" s="75">
        <f>'Balance N-1'!J1182</f>
        <v>0</v>
      </c>
      <c r="C1179" s="78">
        <f>'Balance N-1'!K1182</f>
        <v>0</v>
      </c>
      <c r="D1179" s="78">
        <f>'Balance N-1'!L1182</f>
        <v>0</v>
      </c>
      <c r="E1179" s="78">
        <f>'Balance N-1'!M1182</f>
        <v>0</v>
      </c>
      <c r="F1179" s="78">
        <f>'Balance N-1'!N1182</f>
        <v>0</v>
      </c>
      <c r="G1179" s="78">
        <f>'Balance N-1'!O1182</f>
        <v>0</v>
      </c>
      <c r="H1179" s="78">
        <f>'Balance N-1'!P1182</f>
        <v>0</v>
      </c>
      <c r="I1179" s="79">
        <f t="shared" si="18"/>
        <v>0</v>
      </c>
    </row>
    <row r="1180" spans="1:9" ht="15.6">
      <c r="A1180" s="85">
        <f>'Balance N-1'!I1183</f>
        <v>0</v>
      </c>
      <c r="B1180" s="75">
        <f>'Balance N-1'!J1183</f>
        <v>0</v>
      </c>
      <c r="C1180" s="78">
        <f>'Balance N-1'!K1183</f>
        <v>0</v>
      </c>
      <c r="D1180" s="78">
        <f>'Balance N-1'!L1183</f>
        <v>0</v>
      </c>
      <c r="E1180" s="78">
        <f>'Balance N-1'!M1183</f>
        <v>0</v>
      </c>
      <c r="F1180" s="78">
        <f>'Balance N-1'!N1183</f>
        <v>0</v>
      </c>
      <c r="G1180" s="78">
        <f>'Balance N-1'!O1183</f>
        <v>0</v>
      </c>
      <c r="H1180" s="78">
        <f>'Balance N-1'!P1183</f>
        <v>0</v>
      </c>
      <c r="I1180" s="79">
        <f t="shared" si="18"/>
        <v>0</v>
      </c>
    </row>
    <row r="1181" spans="1:9" ht="15.6">
      <c r="A1181" s="85">
        <f>'Balance N-1'!I1184</f>
        <v>0</v>
      </c>
      <c r="B1181" s="75">
        <f>'Balance N-1'!J1184</f>
        <v>0</v>
      </c>
      <c r="C1181" s="78">
        <f>'Balance N-1'!K1184</f>
        <v>0</v>
      </c>
      <c r="D1181" s="78">
        <f>'Balance N-1'!L1184</f>
        <v>0</v>
      </c>
      <c r="E1181" s="78">
        <f>'Balance N-1'!M1184</f>
        <v>0</v>
      </c>
      <c r="F1181" s="78">
        <f>'Balance N-1'!N1184</f>
        <v>0</v>
      </c>
      <c r="G1181" s="78">
        <f>'Balance N-1'!O1184</f>
        <v>0</v>
      </c>
      <c r="H1181" s="78">
        <f>'Balance N-1'!P1184</f>
        <v>0</v>
      </c>
      <c r="I1181" s="79">
        <f t="shared" si="18"/>
        <v>0</v>
      </c>
    </row>
    <row r="1182" spans="1:9" ht="15.6">
      <c r="A1182" s="85">
        <f>'Balance N-1'!I1185</f>
        <v>0</v>
      </c>
      <c r="B1182" s="75">
        <f>'Balance N-1'!J1185</f>
        <v>0</v>
      </c>
      <c r="C1182" s="78">
        <f>'Balance N-1'!K1185</f>
        <v>0</v>
      </c>
      <c r="D1182" s="78">
        <f>'Balance N-1'!L1185</f>
        <v>0</v>
      </c>
      <c r="E1182" s="78">
        <f>'Balance N-1'!M1185</f>
        <v>0</v>
      </c>
      <c r="F1182" s="78">
        <f>'Balance N-1'!N1185</f>
        <v>0</v>
      </c>
      <c r="G1182" s="78">
        <f>'Balance N-1'!O1185</f>
        <v>0</v>
      </c>
      <c r="H1182" s="78">
        <f>'Balance N-1'!P1185</f>
        <v>0</v>
      </c>
      <c r="I1182" s="79">
        <f t="shared" si="18"/>
        <v>0</v>
      </c>
    </row>
    <row r="1183" spans="1:9" ht="15.6">
      <c r="A1183" s="85">
        <f>'Balance N-1'!I1186</f>
        <v>0</v>
      </c>
      <c r="B1183" s="75">
        <f>'Balance N-1'!J1186</f>
        <v>0</v>
      </c>
      <c r="C1183" s="78">
        <f>'Balance N-1'!K1186</f>
        <v>0</v>
      </c>
      <c r="D1183" s="78">
        <f>'Balance N-1'!L1186</f>
        <v>0</v>
      </c>
      <c r="E1183" s="78">
        <f>'Balance N-1'!M1186</f>
        <v>0</v>
      </c>
      <c r="F1183" s="78">
        <f>'Balance N-1'!N1186</f>
        <v>0</v>
      </c>
      <c r="G1183" s="78">
        <f>'Balance N-1'!O1186</f>
        <v>0</v>
      </c>
      <c r="H1183" s="78">
        <f>'Balance N-1'!P1186</f>
        <v>0</v>
      </c>
      <c r="I1183" s="79">
        <f t="shared" si="18"/>
        <v>0</v>
      </c>
    </row>
    <row r="1184" spans="1:9" ht="15.6">
      <c r="A1184" s="85">
        <f>'Balance N-1'!I1187</f>
        <v>0</v>
      </c>
      <c r="B1184" s="75">
        <f>'Balance N-1'!J1187</f>
        <v>0</v>
      </c>
      <c r="C1184" s="78">
        <f>'Balance N-1'!K1187</f>
        <v>0</v>
      </c>
      <c r="D1184" s="78">
        <f>'Balance N-1'!L1187</f>
        <v>0</v>
      </c>
      <c r="E1184" s="78">
        <f>'Balance N-1'!M1187</f>
        <v>0</v>
      </c>
      <c r="F1184" s="78">
        <f>'Balance N-1'!N1187</f>
        <v>0</v>
      </c>
      <c r="G1184" s="78">
        <f>'Balance N-1'!O1187</f>
        <v>0</v>
      </c>
      <c r="H1184" s="78">
        <f>'Balance N-1'!P1187</f>
        <v>0</v>
      </c>
      <c r="I1184" s="79">
        <f t="shared" si="18"/>
        <v>0</v>
      </c>
    </row>
    <row r="1185" spans="1:9" ht="15.6">
      <c r="A1185" s="85">
        <f>'Balance N-1'!I1188</f>
        <v>0</v>
      </c>
      <c r="B1185" s="75">
        <f>'Balance N-1'!J1188</f>
        <v>0</v>
      </c>
      <c r="C1185" s="78">
        <f>'Balance N-1'!K1188</f>
        <v>0</v>
      </c>
      <c r="D1185" s="78">
        <f>'Balance N-1'!L1188</f>
        <v>0</v>
      </c>
      <c r="E1185" s="78">
        <f>'Balance N-1'!M1188</f>
        <v>0</v>
      </c>
      <c r="F1185" s="78">
        <f>'Balance N-1'!N1188</f>
        <v>0</v>
      </c>
      <c r="G1185" s="78">
        <f>'Balance N-1'!O1188</f>
        <v>0</v>
      </c>
      <c r="H1185" s="78">
        <f>'Balance N-1'!P1188</f>
        <v>0</v>
      </c>
      <c r="I1185" s="79">
        <f t="shared" si="18"/>
        <v>0</v>
      </c>
    </row>
    <row r="1186" spans="1:9" ht="15.6">
      <c r="A1186" s="85">
        <f>'Balance N-1'!I1189</f>
        <v>0</v>
      </c>
      <c r="B1186" s="75">
        <f>'Balance N-1'!J1189</f>
        <v>0</v>
      </c>
      <c r="C1186" s="78">
        <f>'Balance N-1'!K1189</f>
        <v>0</v>
      </c>
      <c r="D1186" s="78">
        <f>'Balance N-1'!L1189</f>
        <v>0</v>
      </c>
      <c r="E1186" s="78">
        <f>'Balance N-1'!M1189</f>
        <v>0</v>
      </c>
      <c r="F1186" s="78">
        <f>'Balance N-1'!N1189</f>
        <v>0</v>
      </c>
      <c r="G1186" s="78">
        <f>'Balance N-1'!O1189</f>
        <v>0</v>
      </c>
      <c r="H1186" s="78">
        <f>'Balance N-1'!P1189</f>
        <v>0</v>
      </c>
      <c r="I1186" s="79">
        <f t="shared" si="18"/>
        <v>0</v>
      </c>
    </row>
    <row r="1187" spans="1:9" ht="15.6">
      <c r="A1187" s="85">
        <f>'Balance N-1'!I1190</f>
        <v>0</v>
      </c>
      <c r="B1187" s="75">
        <f>'Balance N-1'!J1190</f>
        <v>0</v>
      </c>
      <c r="C1187" s="78">
        <f>'Balance N-1'!K1190</f>
        <v>0</v>
      </c>
      <c r="D1187" s="78">
        <f>'Balance N-1'!L1190</f>
        <v>0</v>
      </c>
      <c r="E1187" s="78">
        <f>'Balance N-1'!M1190</f>
        <v>0</v>
      </c>
      <c r="F1187" s="78">
        <f>'Balance N-1'!N1190</f>
        <v>0</v>
      </c>
      <c r="G1187" s="78">
        <f>'Balance N-1'!O1190</f>
        <v>0</v>
      </c>
      <c r="H1187" s="78">
        <f>'Balance N-1'!P1190</f>
        <v>0</v>
      </c>
      <c r="I1187" s="79">
        <f t="shared" si="18"/>
        <v>0</v>
      </c>
    </row>
    <row r="1188" spans="1:9" ht="15.6">
      <c r="A1188" s="85">
        <f>'Balance N-1'!I1191</f>
        <v>0</v>
      </c>
      <c r="B1188" s="75">
        <f>'Balance N-1'!J1191</f>
        <v>0</v>
      </c>
      <c r="C1188" s="78">
        <f>'Balance N-1'!K1191</f>
        <v>0</v>
      </c>
      <c r="D1188" s="78">
        <f>'Balance N-1'!L1191</f>
        <v>0</v>
      </c>
      <c r="E1188" s="78">
        <f>'Balance N-1'!M1191</f>
        <v>0</v>
      </c>
      <c r="F1188" s="78">
        <f>'Balance N-1'!N1191</f>
        <v>0</v>
      </c>
      <c r="G1188" s="78">
        <f>'Balance N-1'!O1191</f>
        <v>0</v>
      </c>
      <c r="H1188" s="78">
        <f>'Balance N-1'!P1191</f>
        <v>0</v>
      </c>
      <c r="I1188" s="79">
        <f t="shared" si="18"/>
        <v>0</v>
      </c>
    </row>
    <row r="1189" spans="1:9" ht="15.6">
      <c r="A1189" s="85">
        <f>'Balance N-1'!I1192</f>
        <v>0</v>
      </c>
      <c r="B1189" s="75">
        <f>'Balance N-1'!J1192</f>
        <v>0</v>
      </c>
      <c r="C1189" s="78">
        <f>'Balance N-1'!K1192</f>
        <v>0</v>
      </c>
      <c r="D1189" s="78">
        <f>'Balance N-1'!L1192</f>
        <v>0</v>
      </c>
      <c r="E1189" s="78">
        <f>'Balance N-1'!M1192</f>
        <v>0</v>
      </c>
      <c r="F1189" s="78">
        <f>'Balance N-1'!N1192</f>
        <v>0</v>
      </c>
      <c r="G1189" s="78">
        <f>'Balance N-1'!O1192</f>
        <v>0</v>
      </c>
      <c r="H1189" s="78">
        <f>'Balance N-1'!P1192</f>
        <v>0</v>
      </c>
      <c r="I1189" s="79">
        <f t="shared" si="18"/>
        <v>0</v>
      </c>
    </row>
    <row r="1190" spans="1:9" ht="15.6">
      <c r="A1190" s="85">
        <f>'Balance N-1'!I1193</f>
        <v>0</v>
      </c>
      <c r="B1190" s="75">
        <f>'Balance N-1'!J1193</f>
        <v>0</v>
      </c>
      <c r="C1190" s="78">
        <f>'Balance N-1'!K1193</f>
        <v>0</v>
      </c>
      <c r="D1190" s="78">
        <f>'Balance N-1'!L1193</f>
        <v>0</v>
      </c>
      <c r="E1190" s="78">
        <f>'Balance N-1'!M1193</f>
        <v>0</v>
      </c>
      <c r="F1190" s="78">
        <f>'Balance N-1'!N1193</f>
        <v>0</v>
      </c>
      <c r="G1190" s="78">
        <f>'Balance N-1'!O1193</f>
        <v>0</v>
      </c>
      <c r="H1190" s="78">
        <f>'Balance N-1'!P1193</f>
        <v>0</v>
      </c>
      <c r="I1190" s="79">
        <f t="shared" si="18"/>
        <v>0</v>
      </c>
    </row>
    <row r="1191" spans="1:9" ht="15.6">
      <c r="A1191" s="85">
        <f>'Balance N-1'!I1194</f>
        <v>0</v>
      </c>
      <c r="B1191" s="75">
        <f>'Balance N-1'!J1194</f>
        <v>0</v>
      </c>
      <c r="C1191" s="78">
        <f>'Balance N-1'!K1194</f>
        <v>0</v>
      </c>
      <c r="D1191" s="78">
        <f>'Balance N-1'!L1194</f>
        <v>0</v>
      </c>
      <c r="E1191" s="78">
        <f>'Balance N-1'!M1194</f>
        <v>0</v>
      </c>
      <c r="F1191" s="78">
        <f>'Balance N-1'!N1194</f>
        <v>0</v>
      </c>
      <c r="G1191" s="78">
        <f>'Balance N-1'!O1194</f>
        <v>0</v>
      </c>
      <c r="H1191" s="78">
        <f>'Balance N-1'!P1194</f>
        <v>0</v>
      </c>
      <c r="I1191" s="79">
        <f t="shared" si="18"/>
        <v>0</v>
      </c>
    </row>
    <row r="1192" spans="1:9" ht="15.6">
      <c r="A1192" s="85">
        <f>'Balance N-1'!I1195</f>
        <v>0</v>
      </c>
      <c r="B1192" s="75">
        <f>'Balance N-1'!J1195</f>
        <v>0</v>
      </c>
      <c r="C1192" s="78">
        <f>'Balance N-1'!K1195</f>
        <v>0</v>
      </c>
      <c r="D1192" s="78">
        <f>'Balance N-1'!L1195</f>
        <v>0</v>
      </c>
      <c r="E1192" s="78">
        <f>'Balance N-1'!M1195</f>
        <v>0</v>
      </c>
      <c r="F1192" s="78">
        <f>'Balance N-1'!N1195</f>
        <v>0</v>
      </c>
      <c r="G1192" s="78">
        <f>'Balance N-1'!O1195</f>
        <v>0</v>
      </c>
      <c r="H1192" s="78">
        <f>'Balance N-1'!P1195</f>
        <v>0</v>
      </c>
      <c r="I1192" s="79">
        <f t="shared" si="18"/>
        <v>0</v>
      </c>
    </row>
    <row r="1193" spans="1:9" ht="15.6">
      <c r="A1193" s="85">
        <f>'Balance N-1'!I1196</f>
        <v>0</v>
      </c>
      <c r="B1193" s="75">
        <f>'Balance N-1'!J1196</f>
        <v>0</v>
      </c>
      <c r="C1193" s="78">
        <f>'Balance N-1'!K1196</f>
        <v>0</v>
      </c>
      <c r="D1193" s="78">
        <f>'Balance N-1'!L1196</f>
        <v>0</v>
      </c>
      <c r="E1193" s="78">
        <f>'Balance N-1'!M1196</f>
        <v>0</v>
      </c>
      <c r="F1193" s="78">
        <f>'Balance N-1'!N1196</f>
        <v>0</v>
      </c>
      <c r="G1193" s="78">
        <f>'Balance N-1'!O1196</f>
        <v>0</v>
      </c>
      <c r="H1193" s="78">
        <f>'Balance N-1'!P1196</f>
        <v>0</v>
      </c>
      <c r="I1193" s="79">
        <f t="shared" si="18"/>
        <v>0</v>
      </c>
    </row>
    <row r="1194" spans="1:9" ht="15.6">
      <c r="A1194" s="85">
        <f>'Balance N-1'!I1197</f>
        <v>0</v>
      </c>
      <c r="B1194" s="75">
        <f>'Balance N-1'!J1197</f>
        <v>0</v>
      </c>
      <c r="C1194" s="78">
        <f>'Balance N-1'!K1197</f>
        <v>0</v>
      </c>
      <c r="D1194" s="78">
        <f>'Balance N-1'!L1197</f>
        <v>0</v>
      </c>
      <c r="E1194" s="78">
        <f>'Balance N-1'!M1197</f>
        <v>0</v>
      </c>
      <c r="F1194" s="78">
        <f>'Balance N-1'!N1197</f>
        <v>0</v>
      </c>
      <c r="G1194" s="78">
        <f>'Balance N-1'!O1197</f>
        <v>0</v>
      </c>
      <c r="H1194" s="78">
        <f>'Balance N-1'!P1197</f>
        <v>0</v>
      </c>
      <c r="I1194" s="79">
        <f t="shared" si="18"/>
        <v>0</v>
      </c>
    </row>
    <row r="1195" spans="1:9" ht="15.6">
      <c r="A1195" s="85">
        <f>'Balance N-1'!I1198</f>
        <v>0</v>
      </c>
      <c r="B1195" s="75">
        <f>'Balance N-1'!J1198</f>
        <v>0</v>
      </c>
      <c r="C1195" s="78">
        <f>'Balance N-1'!K1198</f>
        <v>0</v>
      </c>
      <c r="D1195" s="78">
        <f>'Balance N-1'!L1198</f>
        <v>0</v>
      </c>
      <c r="E1195" s="78">
        <f>'Balance N-1'!M1198</f>
        <v>0</v>
      </c>
      <c r="F1195" s="78">
        <f>'Balance N-1'!N1198</f>
        <v>0</v>
      </c>
      <c r="G1195" s="78">
        <f>'Balance N-1'!O1198</f>
        <v>0</v>
      </c>
      <c r="H1195" s="78">
        <f>'Balance N-1'!P1198</f>
        <v>0</v>
      </c>
      <c r="I1195" s="79">
        <f t="shared" si="18"/>
        <v>0</v>
      </c>
    </row>
    <row r="1196" spans="1:9" ht="15.6">
      <c r="A1196" s="85">
        <f>'Balance N-1'!I1199</f>
        <v>0</v>
      </c>
      <c r="B1196" s="75">
        <f>'Balance N-1'!J1199</f>
        <v>0</v>
      </c>
      <c r="C1196" s="78">
        <f>'Balance N-1'!K1199</f>
        <v>0</v>
      </c>
      <c r="D1196" s="78">
        <f>'Balance N-1'!L1199</f>
        <v>0</v>
      </c>
      <c r="E1196" s="78">
        <f>'Balance N-1'!M1199</f>
        <v>0</v>
      </c>
      <c r="F1196" s="78">
        <f>'Balance N-1'!N1199</f>
        <v>0</v>
      </c>
      <c r="G1196" s="78">
        <f>'Balance N-1'!O1199</f>
        <v>0</v>
      </c>
      <c r="H1196" s="78">
        <f>'Balance N-1'!P1199</f>
        <v>0</v>
      </c>
      <c r="I1196" s="79">
        <f t="shared" si="18"/>
        <v>0</v>
      </c>
    </row>
    <row r="1197" spans="1:9" ht="15.6">
      <c r="A1197" s="85">
        <f>'Balance N-1'!I1200</f>
        <v>0</v>
      </c>
      <c r="B1197" s="75">
        <f>'Balance N-1'!J1200</f>
        <v>0</v>
      </c>
      <c r="C1197" s="78">
        <f>'Balance N-1'!K1200</f>
        <v>0</v>
      </c>
      <c r="D1197" s="78">
        <f>'Balance N-1'!L1200</f>
        <v>0</v>
      </c>
      <c r="E1197" s="78">
        <f>'Balance N-1'!M1200</f>
        <v>0</v>
      </c>
      <c r="F1197" s="78">
        <f>'Balance N-1'!N1200</f>
        <v>0</v>
      </c>
      <c r="G1197" s="78">
        <f>'Balance N-1'!O1200</f>
        <v>0</v>
      </c>
      <c r="H1197" s="78">
        <f>'Balance N-1'!P1200</f>
        <v>0</v>
      </c>
      <c r="I1197" s="79">
        <f t="shared" si="18"/>
        <v>0</v>
      </c>
    </row>
    <row r="1198" spans="1:9" ht="15.6">
      <c r="A1198" s="85">
        <f>'Balance N-1'!I1201</f>
        <v>0</v>
      </c>
      <c r="B1198" s="75">
        <f>'Balance N-1'!J1201</f>
        <v>0</v>
      </c>
      <c r="C1198" s="78">
        <f>'Balance N-1'!K1201</f>
        <v>0</v>
      </c>
      <c r="D1198" s="78">
        <f>'Balance N-1'!L1201</f>
        <v>0</v>
      </c>
      <c r="E1198" s="78">
        <f>'Balance N-1'!M1201</f>
        <v>0</v>
      </c>
      <c r="F1198" s="78">
        <f>'Balance N-1'!N1201</f>
        <v>0</v>
      </c>
      <c r="G1198" s="78">
        <f>'Balance N-1'!O1201</f>
        <v>0</v>
      </c>
      <c r="H1198" s="78">
        <f>'Balance N-1'!P1201</f>
        <v>0</v>
      </c>
      <c r="I1198" s="79">
        <f t="shared" si="18"/>
        <v>0</v>
      </c>
    </row>
    <row r="1199" spans="1:9" ht="15.6">
      <c r="A1199" s="85">
        <f>'Balance N-1'!I1202</f>
        <v>0</v>
      </c>
      <c r="B1199" s="75">
        <f>'Balance N-1'!J1202</f>
        <v>0</v>
      </c>
      <c r="C1199" s="78">
        <f>'Balance N-1'!K1202</f>
        <v>0</v>
      </c>
      <c r="D1199" s="78">
        <f>'Balance N-1'!L1202</f>
        <v>0</v>
      </c>
      <c r="E1199" s="78">
        <f>'Balance N-1'!M1202</f>
        <v>0</v>
      </c>
      <c r="F1199" s="78">
        <f>'Balance N-1'!N1202</f>
        <v>0</v>
      </c>
      <c r="G1199" s="78">
        <f>'Balance N-1'!O1202</f>
        <v>0</v>
      </c>
      <c r="H1199" s="78">
        <f>'Balance N-1'!P1202</f>
        <v>0</v>
      </c>
      <c r="I1199" s="79">
        <f t="shared" si="18"/>
        <v>0</v>
      </c>
    </row>
    <row r="1200" spans="1:9" ht="15.6">
      <c r="A1200" s="85">
        <f>'Balance N-1'!I1203</f>
        <v>0</v>
      </c>
      <c r="B1200" s="75">
        <f>'Balance N-1'!J1203</f>
        <v>0</v>
      </c>
      <c r="C1200" s="78">
        <f>'Balance N-1'!K1203</f>
        <v>0</v>
      </c>
      <c r="D1200" s="78">
        <f>'Balance N-1'!L1203</f>
        <v>0</v>
      </c>
      <c r="E1200" s="78">
        <f>'Balance N-1'!M1203</f>
        <v>0</v>
      </c>
      <c r="F1200" s="78">
        <f>'Balance N-1'!N1203</f>
        <v>0</v>
      </c>
      <c r="G1200" s="78">
        <f>'Balance N-1'!O1203</f>
        <v>0</v>
      </c>
      <c r="H1200" s="78">
        <f>'Balance N-1'!P1203</f>
        <v>0</v>
      </c>
      <c r="I1200" s="79">
        <f t="shared" si="18"/>
        <v>0</v>
      </c>
    </row>
    <row r="1201" spans="1:9" ht="15.6">
      <c r="A1201" s="85">
        <f>'Balance N-1'!I1204</f>
        <v>0</v>
      </c>
      <c r="B1201" s="75">
        <f>'Balance N-1'!J1204</f>
        <v>0</v>
      </c>
      <c r="C1201" s="78">
        <f>'Balance N-1'!K1204</f>
        <v>0</v>
      </c>
      <c r="D1201" s="78">
        <f>'Balance N-1'!L1204</f>
        <v>0</v>
      </c>
      <c r="E1201" s="78">
        <f>'Balance N-1'!M1204</f>
        <v>0</v>
      </c>
      <c r="F1201" s="78">
        <f>'Balance N-1'!N1204</f>
        <v>0</v>
      </c>
      <c r="G1201" s="78">
        <f>'Balance N-1'!O1204</f>
        <v>0</v>
      </c>
      <c r="H1201" s="78">
        <f>'Balance N-1'!P1204</f>
        <v>0</v>
      </c>
      <c r="I1201" s="79">
        <f t="shared" si="18"/>
        <v>0</v>
      </c>
    </row>
    <row r="1202" spans="1:9" ht="15.6">
      <c r="A1202" s="85">
        <f>'Balance N-1'!I1205</f>
        <v>0</v>
      </c>
      <c r="B1202" s="75">
        <f>'Balance N-1'!J1205</f>
        <v>0</v>
      </c>
      <c r="C1202" s="78">
        <f>'Balance N-1'!K1205</f>
        <v>0</v>
      </c>
      <c r="D1202" s="78">
        <f>'Balance N-1'!L1205</f>
        <v>0</v>
      </c>
      <c r="E1202" s="78">
        <f>'Balance N-1'!M1205</f>
        <v>0</v>
      </c>
      <c r="F1202" s="78">
        <f>'Balance N-1'!N1205</f>
        <v>0</v>
      </c>
      <c r="G1202" s="78">
        <f>'Balance N-1'!O1205</f>
        <v>0</v>
      </c>
      <c r="H1202" s="78">
        <f>'Balance N-1'!P1205</f>
        <v>0</v>
      </c>
      <c r="I1202" s="79">
        <f t="shared" si="18"/>
        <v>0</v>
      </c>
    </row>
    <row r="1203" spans="1:9" ht="15.6">
      <c r="A1203" s="85">
        <f>'Balance N-1'!I1206</f>
        <v>0</v>
      </c>
      <c r="B1203" s="75">
        <f>'Balance N-1'!J1206</f>
        <v>0</v>
      </c>
      <c r="C1203" s="78">
        <f>'Balance N-1'!K1206</f>
        <v>0</v>
      </c>
      <c r="D1203" s="78">
        <f>'Balance N-1'!L1206</f>
        <v>0</v>
      </c>
      <c r="E1203" s="78">
        <f>'Balance N-1'!M1206</f>
        <v>0</v>
      </c>
      <c r="F1203" s="78">
        <f>'Balance N-1'!N1206</f>
        <v>0</v>
      </c>
      <c r="G1203" s="78">
        <f>'Balance N-1'!O1206</f>
        <v>0</v>
      </c>
      <c r="H1203" s="78">
        <f>'Balance N-1'!P1206</f>
        <v>0</v>
      </c>
      <c r="I1203" s="79">
        <f t="shared" si="18"/>
        <v>0</v>
      </c>
    </row>
    <row r="1204" spans="1:9" ht="15.6">
      <c r="A1204" s="85">
        <f>'Balance N-1'!I1207</f>
        <v>0</v>
      </c>
      <c r="B1204" s="75">
        <f>'Balance N-1'!J1207</f>
        <v>0</v>
      </c>
      <c r="C1204" s="78">
        <f>'Balance N-1'!K1207</f>
        <v>0</v>
      </c>
      <c r="D1204" s="78">
        <f>'Balance N-1'!L1207</f>
        <v>0</v>
      </c>
      <c r="E1204" s="78">
        <f>'Balance N-1'!M1207</f>
        <v>0</v>
      </c>
      <c r="F1204" s="78">
        <f>'Balance N-1'!N1207</f>
        <v>0</v>
      </c>
      <c r="G1204" s="78">
        <f>'Balance N-1'!O1207</f>
        <v>0</v>
      </c>
      <c r="H1204" s="78">
        <f>'Balance N-1'!P1207</f>
        <v>0</v>
      </c>
      <c r="I1204" s="79">
        <f t="shared" si="18"/>
        <v>0</v>
      </c>
    </row>
    <row r="1205" spans="1:9" ht="15.6">
      <c r="A1205" s="85">
        <f>'Balance N-1'!I1208</f>
        <v>0</v>
      </c>
      <c r="B1205" s="75">
        <f>'Balance N-1'!J1208</f>
        <v>0</v>
      </c>
      <c r="C1205" s="78">
        <f>'Balance N-1'!K1208</f>
        <v>0</v>
      </c>
      <c r="D1205" s="78">
        <f>'Balance N-1'!L1208</f>
        <v>0</v>
      </c>
      <c r="E1205" s="78">
        <f>'Balance N-1'!M1208</f>
        <v>0</v>
      </c>
      <c r="F1205" s="78">
        <f>'Balance N-1'!N1208</f>
        <v>0</v>
      </c>
      <c r="G1205" s="78">
        <f>'Balance N-1'!O1208</f>
        <v>0</v>
      </c>
      <c r="H1205" s="78">
        <f>'Balance N-1'!P1208</f>
        <v>0</v>
      </c>
      <c r="I1205" s="79">
        <f t="shared" si="18"/>
        <v>0</v>
      </c>
    </row>
    <row r="1206" spans="1:9" ht="15.6">
      <c r="A1206" s="85">
        <f>'Balance N-1'!I1209</f>
        <v>0</v>
      </c>
      <c r="B1206" s="75">
        <f>'Balance N-1'!J1209</f>
        <v>0</v>
      </c>
      <c r="C1206" s="78">
        <f>'Balance N-1'!K1209</f>
        <v>0</v>
      </c>
      <c r="D1206" s="78">
        <f>'Balance N-1'!L1209</f>
        <v>0</v>
      </c>
      <c r="E1206" s="78">
        <f>'Balance N-1'!M1209</f>
        <v>0</v>
      </c>
      <c r="F1206" s="78">
        <f>'Balance N-1'!N1209</f>
        <v>0</v>
      </c>
      <c r="G1206" s="78">
        <f>'Balance N-1'!O1209</f>
        <v>0</v>
      </c>
      <c r="H1206" s="78">
        <f>'Balance N-1'!P1209</f>
        <v>0</v>
      </c>
      <c r="I1206" s="79">
        <f t="shared" si="18"/>
        <v>0</v>
      </c>
    </row>
    <row r="1207" spans="1:9" ht="15.6">
      <c r="A1207" s="85">
        <f>'Balance N-1'!I1210</f>
        <v>0</v>
      </c>
      <c r="B1207" s="75">
        <f>'Balance N-1'!J1210</f>
        <v>0</v>
      </c>
      <c r="C1207" s="78">
        <f>'Balance N-1'!K1210</f>
        <v>0</v>
      </c>
      <c r="D1207" s="78">
        <f>'Balance N-1'!L1210</f>
        <v>0</v>
      </c>
      <c r="E1207" s="78">
        <f>'Balance N-1'!M1210</f>
        <v>0</v>
      </c>
      <c r="F1207" s="78">
        <f>'Balance N-1'!N1210</f>
        <v>0</v>
      </c>
      <c r="G1207" s="78">
        <f>'Balance N-1'!O1210</f>
        <v>0</v>
      </c>
      <c r="H1207" s="78">
        <f>'Balance N-1'!P1210</f>
        <v>0</v>
      </c>
      <c r="I1207" s="79">
        <f t="shared" si="18"/>
        <v>0</v>
      </c>
    </row>
    <row r="1208" spans="1:9" ht="15.6">
      <c r="A1208" s="85">
        <f>'Balance N-1'!I1211</f>
        <v>0</v>
      </c>
      <c r="B1208" s="75">
        <f>'Balance N-1'!J1211</f>
        <v>0</v>
      </c>
      <c r="C1208" s="78">
        <f>'Balance N-1'!K1211</f>
        <v>0</v>
      </c>
      <c r="D1208" s="78">
        <f>'Balance N-1'!L1211</f>
        <v>0</v>
      </c>
      <c r="E1208" s="78">
        <f>'Balance N-1'!M1211</f>
        <v>0</v>
      </c>
      <c r="F1208" s="78">
        <f>'Balance N-1'!N1211</f>
        <v>0</v>
      </c>
      <c r="G1208" s="78">
        <f>'Balance N-1'!O1211</f>
        <v>0</v>
      </c>
      <c r="H1208" s="78">
        <f>'Balance N-1'!P1211</f>
        <v>0</v>
      </c>
      <c r="I1208" s="79">
        <f t="shared" si="18"/>
        <v>0</v>
      </c>
    </row>
    <row r="1209" spans="1:9" ht="15.6">
      <c r="A1209" s="85">
        <f>'Balance N-1'!I1212</f>
        <v>0</v>
      </c>
      <c r="B1209" s="75">
        <f>'Balance N-1'!J1212</f>
        <v>0</v>
      </c>
      <c r="C1209" s="78">
        <f>'Balance N-1'!K1212</f>
        <v>0</v>
      </c>
      <c r="D1209" s="78">
        <f>'Balance N-1'!L1212</f>
        <v>0</v>
      </c>
      <c r="E1209" s="78">
        <f>'Balance N-1'!M1212</f>
        <v>0</v>
      </c>
      <c r="F1209" s="78">
        <f>'Balance N-1'!N1212</f>
        <v>0</v>
      </c>
      <c r="G1209" s="78">
        <f>'Balance N-1'!O1212</f>
        <v>0</v>
      </c>
      <c r="H1209" s="78">
        <f>'Balance N-1'!P1212</f>
        <v>0</v>
      </c>
      <c r="I1209" s="79">
        <f t="shared" si="18"/>
        <v>0</v>
      </c>
    </row>
    <row r="1210" spans="1:9" ht="15.6">
      <c r="A1210" s="85">
        <f>'Balance N-1'!I1213</f>
        <v>0</v>
      </c>
      <c r="B1210" s="75">
        <f>'Balance N-1'!J1213</f>
        <v>0</v>
      </c>
      <c r="C1210" s="78">
        <f>'Balance N-1'!K1213</f>
        <v>0</v>
      </c>
      <c r="D1210" s="78">
        <f>'Balance N-1'!L1213</f>
        <v>0</v>
      </c>
      <c r="E1210" s="78">
        <f>'Balance N-1'!M1213</f>
        <v>0</v>
      </c>
      <c r="F1210" s="78">
        <f>'Balance N-1'!N1213</f>
        <v>0</v>
      </c>
      <c r="G1210" s="78">
        <f>'Balance N-1'!O1213</f>
        <v>0</v>
      </c>
      <c r="H1210" s="78">
        <f>'Balance N-1'!P1213</f>
        <v>0</v>
      </c>
      <c r="I1210" s="79">
        <f t="shared" si="18"/>
        <v>0</v>
      </c>
    </row>
    <row r="1211" spans="1:9" ht="15.6">
      <c r="A1211" s="85">
        <f>'Balance N-1'!I1214</f>
        <v>0</v>
      </c>
      <c r="B1211" s="75">
        <f>'Balance N-1'!J1214</f>
        <v>0</v>
      </c>
      <c r="C1211" s="78">
        <f>'Balance N-1'!K1214</f>
        <v>0</v>
      </c>
      <c r="D1211" s="78">
        <f>'Balance N-1'!L1214</f>
        <v>0</v>
      </c>
      <c r="E1211" s="78">
        <f>'Balance N-1'!M1214</f>
        <v>0</v>
      </c>
      <c r="F1211" s="78">
        <f>'Balance N-1'!N1214</f>
        <v>0</v>
      </c>
      <c r="G1211" s="78">
        <f>'Balance N-1'!O1214</f>
        <v>0</v>
      </c>
      <c r="H1211" s="78">
        <f>'Balance N-1'!P1214</f>
        <v>0</v>
      </c>
      <c r="I1211" s="79">
        <f t="shared" si="18"/>
        <v>0</v>
      </c>
    </row>
    <row r="1212" spans="1:9" ht="15.6">
      <c r="A1212" s="85">
        <f>'Balance N-1'!I1215</f>
        <v>0</v>
      </c>
      <c r="B1212" s="75">
        <f>'Balance N-1'!J1215</f>
        <v>0</v>
      </c>
      <c r="C1212" s="78">
        <f>'Balance N-1'!K1215</f>
        <v>0</v>
      </c>
      <c r="D1212" s="78">
        <f>'Balance N-1'!L1215</f>
        <v>0</v>
      </c>
      <c r="E1212" s="78">
        <f>'Balance N-1'!M1215</f>
        <v>0</v>
      </c>
      <c r="F1212" s="78">
        <f>'Balance N-1'!N1215</f>
        <v>0</v>
      </c>
      <c r="G1212" s="78">
        <f>'Balance N-1'!O1215</f>
        <v>0</v>
      </c>
      <c r="H1212" s="78">
        <f>'Balance N-1'!P1215</f>
        <v>0</v>
      </c>
      <c r="I1212" s="79">
        <f t="shared" si="18"/>
        <v>0</v>
      </c>
    </row>
    <row r="1213" spans="1:9" ht="15.6">
      <c r="A1213" s="85">
        <f>'Balance N-1'!I1216</f>
        <v>0</v>
      </c>
      <c r="B1213" s="75">
        <f>'Balance N-1'!J1216</f>
        <v>0</v>
      </c>
      <c r="C1213" s="78">
        <f>'Balance N-1'!K1216</f>
        <v>0</v>
      </c>
      <c r="D1213" s="78">
        <f>'Balance N-1'!L1216</f>
        <v>0</v>
      </c>
      <c r="E1213" s="78">
        <f>'Balance N-1'!M1216</f>
        <v>0</v>
      </c>
      <c r="F1213" s="78">
        <f>'Balance N-1'!N1216</f>
        <v>0</v>
      </c>
      <c r="G1213" s="78">
        <f>'Balance N-1'!O1216</f>
        <v>0</v>
      </c>
      <c r="H1213" s="78">
        <f>'Balance N-1'!P1216</f>
        <v>0</v>
      </c>
      <c r="I1213" s="79">
        <f t="shared" si="18"/>
        <v>0</v>
      </c>
    </row>
    <row r="1214" spans="1:9" ht="15.6">
      <c r="A1214" s="85">
        <f>'Balance N-1'!I1217</f>
        <v>0</v>
      </c>
      <c r="B1214" s="75">
        <f>'Balance N-1'!J1217</f>
        <v>0</v>
      </c>
      <c r="C1214" s="78">
        <f>'Balance N-1'!K1217</f>
        <v>0</v>
      </c>
      <c r="D1214" s="78">
        <f>'Balance N-1'!L1217</f>
        <v>0</v>
      </c>
      <c r="E1214" s="78">
        <f>'Balance N-1'!M1217</f>
        <v>0</v>
      </c>
      <c r="F1214" s="78">
        <f>'Balance N-1'!N1217</f>
        <v>0</v>
      </c>
      <c r="G1214" s="78">
        <f>'Balance N-1'!O1217</f>
        <v>0</v>
      </c>
      <c r="H1214" s="78">
        <f>'Balance N-1'!P1217</f>
        <v>0</v>
      </c>
      <c r="I1214" s="79">
        <f t="shared" si="18"/>
        <v>0</v>
      </c>
    </row>
    <row r="1215" spans="1:9" ht="15.6">
      <c r="A1215" s="85">
        <f>'Balance N-1'!I1218</f>
        <v>0</v>
      </c>
      <c r="B1215" s="75">
        <f>'Balance N-1'!J1218</f>
        <v>0</v>
      </c>
      <c r="C1215" s="78">
        <f>'Balance N-1'!K1218</f>
        <v>0</v>
      </c>
      <c r="D1215" s="78">
        <f>'Balance N-1'!L1218</f>
        <v>0</v>
      </c>
      <c r="E1215" s="78">
        <f>'Balance N-1'!M1218</f>
        <v>0</v>
      </c>
      <c r="F1215" s="78">
        <f>'Balance N-1'!N1218</f>
        <v>0</v>
      </c>
      <c r="G1215" s="78">
        <f>'Balance N-1'!O1218</f>
        <v>0</v>
      </c>
      <c r="H1215" s="78">
        <f>'Balance N-1'!P1218</f>
        <v>0</v>
      </c>
      <c r="I1215" s="79">
        <f t="shared" si="18"/>
        <v>0</v>
      </c>
    </row>
    <row r="1216" spans="1:9" ht="15.6">
      <c r="A1216" s="85">
        <f>'Balance N-1'!I1219</f>
        <v>0</v>
      </c>
      <c r="B1216" s="75">
        <f>'Balance N-1'!J1219</f>
        <v>0</v>
      </c>
      <c r="C1216" s="78">
        <f>'Balance N-1'!K1219</f>
        <v>0</v>
      </c>
      <c r="D1216" s="78">
        <f>'Balance N-1'!L1219</f>
        <v>0</v>
      </c>
      <c r="E1216" s="78">
        <f>'Balance N-1'!M1219</f>
        <v>0</v>
      </c>
      <c r="F1216" s="78">
        <f>'Balance N-1'!N1219</f>
        <v>0</v>
      </c>
      <c r="G1216" s="78">
        <f>'Balance N-1'!O1219</f>
        <v>0</v>
      </c>
      <c r="H1216" s="78">
        <f>'Balance N-1'!P1219</f>
        <v>0</v>
      </c>
      <c r="I1216" s="79">
        <f t="shared" si="18"/>
        <v>0</v>
      </c>
    </row>
    <row r="1217" spans="1:9" ht="15.6">
      <c r="A1217" s="85">
        <f>'Balance N-1'!I1220</f>
        <v>0</v>
      </c>
      <c r="B1217" s="75">
        <f>'Balance N-1'!J1220</f>
        <v>0</v>
      </c>
      <c r="C1217" s="78">
        <f>'Balance N-1'!K1220</f>
        <v>0</v>
      </c>
      <c r="D1217" s="78">
        <f>'Balance N-1'!L1220</f>
        <v>0</v>
      </c>
      <c r="E1217" s="78">
        <f>'Balance N-1'!M1220</f>
        <v>0</v>
      </c>
      <c r="F1217" s="78">
        <f>'Balance N-1'!N1220</f>
        <v>0</v>
      </c>
      <c r="G1217" s="78">
        <f>'Balance N-1'!O1220</f>
        <v>0</v>
      </c>
      <c r="H1217" s="78">
        <f>'Balance N-1'!P1220</f>
        <v>0</v>
      </c>
      <c r="I1217" s="79">
        <f t="shared" si="18"/>
        <v>0</v>
      </c>
    </row>
    <row r="1218" spans="1:9" ht="15.6">
      <c r="A1218" s="85">
        <f>'Balance N-1'!I1221</f>
        <v>0</v>
      </c>
      <c r="B1218" s="75">
        <f>'Balance N-1'!J1221</f>
        <v>0</v>
      </c>
      <c r="C1218" s="78">
        <f>'Balance N-1'!K1221</f>
        <v>0</v>
      </c>
      <c r="D1218" s="78">
        <f>'Balance N-1'!L1221</f>
        <v>0</v>
      </c>
      <c r="E1218" s="78">
        <f>'Balance N-1'!M1221</f>
        <v>0</v>
      </c>
      <c r="F1218" s="78">
        <f>'Balance N-1'!N1221</f>
        <v>0</v>
      </c>
      <c r="G1218" s="78">
        <f>'Balance N-1'!O1221</f>
        <v>0</v>
      </c>
      <c r="H1218" s="78">
        <f>'Balance N-1'!P1221</f>
        <v>0</v>
      </c>
      <c r="I1218" s="79">
        <f t="shared" si="18"/>
        <v>0</v>
      </c>
    </row>
    <row r="1219" spans="1:9" ht="15.6">
      <c r="A1219" s="85">
        <f>'Balance N-1'!I1222</f>
        <v>0</v>
      </c>
      <c r="B1219" s="75">
        <f>'Balance N-1'!J1222</f>
        <v>0</v>
      </c>
      <c r="C1219" s="78">
        <f>'Balance N-1'!K1222</f>
        <v>0</v>
      </c>
      <c r="D1219" s="78">
        <f>'Balance N-1'!L1222</f>
        <v>0</v>
      </c>
      <c r="E1219" s="78">
        <f>'Balance N-1'!M1222</f>
        <v>0</v>
      </c>
      <c r="F1219" s="78">
        <f>'Balance N-1'!N1222</f>
        <v>0</v>
      </c>
      <c r="G1219" s="78">
        <f>'Balance N-1'!O1222</f>
        <v>0</v>
      </c>
      <c r="H1219" s="78">
        <f>'Balance N-1'!P1222</f>
        <v>0</v>
      </c>
      <c r="I1219" s="79">
        <f t="shared" ref="I1219:I1282" si="19">(C1219-D1219)+(E1219-F1219)-(G1219-H1219)</f>
        <v>0</v>
      </c>
    </row>
    <row r="1220" spans="1:9" ht="15.6">
      <c r="A1220" s="85">
        <f>'Balance N-1'!I1223</f>
        <v>0</v>
      </c>
      <c r="B1220" s="75">
        <f>'Balance N-1'!J1223</f>
        <v>0</v>
      </c>
      <c r="C1220" s="78">
        <f>'Balance N-1'!K1223</f>
        <v>0</v>
      </c>
      <c r="D1220" s="78">
        <f>'Balance N-1'!L1223</f>
        <v>0</v>
      </c>
      <c r="E1220" s="78">
        <f>'Balance N-1'!M1223</f>
        <v>0</v>
      </c>
      <c r="F1220" s="78">
        <f>'Balance N-1'!N1223</f>
        <v>0</v>
      </c>
      <c r="G1220" s="78">
        <f>'Balance N-1'!O1223</f>
        <v>0</v>
      </c>
      <c r="H1220" s="78">
        <f>'Balance N-1'!P1223</f>
        <v>0</v>
      </c>
      <c r="I1220" s="79">
        <f t="shared" si="19"/>
        <v>0</v>
      </c>
    </row>
    <row r="1221" spans="1:9" ht="15.6">
      <c r="A1221" s="85">
        <f>'Balance N-1'!I1224</f>
        <v>0</v>
      </c>
      <c r="B1221" s="75">
        <f>'Balance N-1'!J1224</f>
        <v>0</v>
      </c>
      <c r="C1221" s="78">
        <f>'Balance N-1'!K1224</f>
        <v>0</v>
      </c>
      <c r="D1221" s="78">
        <f>'Balance N-1'!L1224</f>
        <v>0</v>
      </c>
      <c r="E1221" s="78">
        <f>'Balance N-1'!M1224</f>
        <v>0</v>
      </c>
      <c r="F1221" s="78">
        <f>'Balance N-1'!N1224</f>
        <v>0</v>
      </c>
      <c r="G1221" s="78">
        <f>'Balance N-1'!O1224</f>
        <v>0</v>
      </c>
      <c r="H1221" s="78">
        <f>'Balance N-1'!P1224</f>
        <v>0</v>
      </c>
      <c r="I1221" s="79">
        <f t="shared" si="19"/>
        <v>0</v>
      </c>
    </row>
    <row r="1222" spans="1:9" ht="15.6">
      <c r="A1222" s="85">
        <f>'Balance N-1'!I1225</f>
        <v>0</v>
      </c>
      <c r="B1222" s="75">
        <f>'Balance N-1'!J1225</f>
        <v>0</v>
      </c>
      <c r="C1222" s="78">
        <f>'Balance N-1'!K1225</f>
        <v>0</v>
      </c>
      <c r="D1222" s="78">
        <f>'Balance N-1'!L1225</f>
        <v>0</v>
      </c>
      <c r="E1222" s="78">
        <f>'Balance N-1'!M1225</f>
        <v>0</v>
      </c>
      <c r="F1222" s="78">
        <f>'Balance N-1'!N1225</f>
        <v>0</v>
      </c>
      <c r="G1222" s="78">
        <f>'Balance N-1'!O1225</f>
        <v>0</v>
      </c>
      <c r="H1222" s="78">
        <f>'Balance N-1'!P1225</f>
        <v>0</v>
      </c>
      <c r="I1222" s="79">
        <f t="shared" si="19"/>
        <v>0</v>
      </c>
    </row>
    <row r="1223" spans="1:9" ht="15.6">
      <c r="A1223" s="85">
        <f>'Balance N-1'!I1226</f>
        <v>0</v>
      </c>
      <c r="B1223" s="75">
        <f>'Balance N-1'!J1226</f>
        <v>0</v>
      </c>
      <c r="C1223" s="78">
        <f>'Balance N-1'!K1226</f>
        <v>0</v>
      </c>
      <c r="D1223" s="78">
        <f>'Balance N-1'!L1226</f>
        <v>0</v>
      </c>
      <c r="E1223" s="78">
        <f>'Balance N-1'!M1226</f>
        <v>0</v>
      </c>
      <c r="F1223" s="78">
        <f>'Balance N-1'!N1226</f>
        <v>0</v>
      </c>
      <c r="G1223" s="78">
        <f>'Balance N-1'!O1226</f>
        <v>0</v>
      </c>
      <c r="H1223" s="78">
        <f>'Balance N-1'!P1226</f>
        <v>0</v>
      </c>
      <c r="I1223" s="79">
        <f t="shared" si="19"/>
        <v>0</v>
      </c>
    </row>
    <row r="1224" spans="1:9" ht="15.6">
      <c r="A1224" s="85">
        <f>'Balance N-1'!I1227</f>
        <v>0</v>
      </c>
      <c r="B1224" s="75">
        <f>'Balance N-1'!J1227</f>
        <v>0</v>
      </c>
      <c r="C1224" s="78">
        <f>'Balance N-1'!K1227</f>
        <v>0</v>
      </c>
      <c r="D1224" s="78">
        <f>'Balance N-1'!L1227</f>
        <v>0</v>
      </c>
      <c r="E1224" s="78">
        <f>'Balance N-1'!M1227</f>
        <v>0</v>
      </c>
      <c r="F1224" s="78">
        <f>'Balance N-1'!N1227</f>
        <v>0</v>
      </c>
      <c r="G1224" s="78">
        <f>'Balance N-1'!O1227</f>
        <v>0</v>
      </c>
      <c r="H1224" s="78">
        <f>'Balance N-1'!P1227</f>
        <v>0</v>
      </c>
      <c r="I1224" s="79">
        <f t="shared" si="19"/>
        <v>0</v>
      </c>
    </row>
    <row r="1225" spans="1:9" ht="15.6">
      <c r="A1225" s="85">
        <f>'Balance N-1'!I1228</f>
        <v>0</v>
      </c>
      <c r="B1225" s="75">
        <f>'Balance N-1'!J1228</f>
        <v>0</v>
      </c>
      <c r="C1225" s="78">
        <f>'Balance N-1'!K1228</f>
        <v>0</v>
      </c>
      <c r="D1225" s="78">
        <f>'Balance N-1'!L1228</f>
        <v>0</v>
      </c>
      <c r="E1225" s="78">
        <f>'Balance N-1'!M1228</f>
        <v>0</v>
      </c>
      <c r="F1225" s="78">
        <f>'Balance N-1'!N1228</f>
        <v>0</v>
      </c>
      <c r="G1225" s="78">
        <f>'Balance N-1'!O1228</f>
        <v>0</v>
      </c>
      <c r="H1225" s="78">
        <f>'Balance N-1'!P1228</f>
        <v>0</v>
      </c>
      <c r="I1225" s="79">
        <f t="shared" si="19"/>
        <v>0</v>
      </c>
    </row>
    <row r="1226" spans="1:9" ht="15.6">
      <c r="A1226" s="85">
        <f>'Balance N-1'!I1229</f>
        <v>0</v>
      </c>
      <c r="B1226" s="75">
        <f>'Balance N-1'!J1229</f>
        <v>0</v>
      </c>
      <c r="C1226" s="78">
        <f>'Balance N-1'!K1229</f>
        <v>0</v>
      </c>
      <c r="D1226" s="78">
        <f>'Balance N-1'!L1229</f>
        <v>0</v>
      </c>
      <c r="E1226" s="78">
        <f>'Balance N-1'!M1229</f>
        <v>0</v>
      </c>
      <c r="F1226" s="78">
        <f>'Balance N-1'!N1229</f>
        <v>0</v>
      </c>
      <c r="G1226" s="78">
        <f>'Balance N-1'!O1229</f>
        <v>0</v>
      </c>
      <c r="H1226" s="78">
        <f>'Balance N-1'!P1229</f>
        <v>0</v>
      </c>
      <c r="I1226" s="79">
        <f t="shared" si="19"/>
        <v>0</v>
      </c>
    </row>
    <row r="1227" spans="1:9" ht="15.6">
      <c r="A1227" s="85">
        <f>'Balance N-1'!I1230</f>
        <v>0</v>
      </c>
      <c r="B1227" s="75">
        <f>'Balance N-1'!J1230</f>
        <v>0</v>
      </c>
      <c r="C1227" s="78">
        <f>'Balance N-1'!K1230</f>
        <v>0</v>
      </c>
      <c r="D1227" s="78">
        <f>'Balance N-1'!L1230</f>
        <v>0</v>
      </c>
      <c r="E1227" s="78">
        <f>'Balance N-1'!M1230</f>
        <v>0</v>
      </c>
      <c r="F1227" s="78">
        <f>'Balance N-1'!N1230</f>
        <v>0</v>
      </c>
      <c r="G1227" s="78">
        <f>'Balance N-1'!O1230</f>
        <v>0</v>
      </c>
      <c r="H1227" s="78">
        <f>'Balance N-1'!P1230</f>
        <v>0</v>
      </c>
      <c r="I1227" s="79">
        <f t="shared" si="19"/>
        <v>0</v>
      </c>
    </row>
    <row r="1228" spans="1:9" ht="15.6">
      <c r="A1228" s="85">
        <f>'Balance N-1'!I1231</f>
        <v>0</v>
      </c>
      <c r="B1228" s="75">
        <f>'Balance N-1'!J1231</f>
        <v>0</v>
      </c>
      <c r="C1228" s="78">
        <f>'Balance N-1'!K1231</f>
        <v>0</v>
      </c>
      <c r="D1228" s="78">
        <f>'Balance N-1'!L1231</f>
        <v>0</v>
      </c>
      <c r="E1228" s="78">
        <f>'Balance N-1'!M1231</f>
        <v>0</v>
      </c>
      <c r="F1228" s="78">
        <f>'Balance N-1'!N1231</f>
        <v>0</v>
      </c>
      <c r="G1228" s="78">
        <f>'Balance N-1'!O1231</f>
        <v>0</v>
      </c>
      <c r="H1228" s="78">
        <f>'Balance N-1'!P1231</f>
        <v>0</v>
      </c>
      <c r="I1228" s="79">
        <f t="shared" si="19"/>
        <v>0</v>
      </c>
    </row>
    <row r="1229" spans="1:9" ht="15.6">
      <c r="A1229" s="85">
        <f>'Balance N-1'!I1232</f>
        <v>0</v>
      </c>
      <c r="B1229" s="75">
        <f>'Balance N-1'!J1232</f>
        <v>0</v>
      </c>
      <c r="C1229" s="78">
        <f>'Balance N-1'!K1232</f>
        <v>0</v>
      </c>
      <c r="D1229" s="78">
        <f>'Balance N-1'!L1232</f>
        <v>0</v>
      </c>
      <c r="E1229" s="78">
        <f>'Balance N-1'!M1232</f>
        <v>0</v>
      </c>
      <c r="F1229" s="78">
        <f>'Balance N-1'!N1232</f>
        <v>0</v>
      </c>
      <c r="G1229" s="78">
        <f>'Balance N-1'!O1232</f>
        <v>0</v>
      </c>
      <c r="H1229" s="78">
        <f>'Balance N-1'!P1232</f>
        <v>0</v>
      </c>
      <c r="I1229" s="79">
        <f t="shared" si="19"/>
        <v>0</v>
      </c>
    </row>
    <row r="1230" spans="1:9" ht="15.6">
      <c r="A1230" s="85">
        <f>'Balance N-1'!I1233</f>
        <v>0</v>
      </c>
      <c r="B1230" s="75">
        <f>'Balance N-1'!J1233</f>
        <v>0</v>
      </c>
      <c r="C1230" s="78">
        <f>'Balance N-1'!K1233</f>
        <v>0</v>
      </c>
      <c r="D1230" s="78">
        <f>'Balance N-1'!L1233</f>
        <v>0</v>
      </c>
      <c r="E1230" s="78">
        <f>'Balance N-1'!M1233</f>
        <v>0</v>
      </c>
      <c r="F1230" s="78">
        <f>'Balance N-1'!N1233</f>
        <v>0</v>
      </c>
      <c r="G1230" s="78">
        <f>'Balance N-1'!O1233</f>
        <v>0</v>
      </c>
      <c r="H1230" s="78">
        <f>'Balance N-1'!P1233</f>
        <v>0</v>
      </c>
      <c r="I1230" s="79">
        <f t="shared" si="19"/>
        <v>0</v>
      </c>
    </row>
    <row r="1231" spans="1:9" ht="15.6">
      <c r="A1231" s="85">
        <f>'Balance N-1'!I1234</f>
        <v>0</v>
      </c>
      <c r="B1231" s="75">
        <f>'Balance N-1'!J1234</f>
        <v>0</v>
      </c>
      <c r="C1231" s="78">
        <f>'Balance N-1'!K1234</f>
        <v>0</v>
      </c>
      <c r="D1231" s="78">
        <f>'Balance N-1'!L1234</f>
        <v>0</v>
      </c>
      <c r="E1231" s="78">
        <f>'Balance N-1'!M1234</f>
        <v>0</v>
      </c>
      <c r="F1231" s="78">
        <f>'Balance N-1'!N1234</f>
        <v>0</v>
      </c>
      <c r="G1231" s="78">
        <f>'Balance N-1'!O1234</f>
        <v>0</v>
      </c>
      <c r="H1231" s="78">
        <f>'Balance N-1'!P1234</f>
        <v>0</v>
      </c>
      <c r="I1231" s="79">
        <f t="shared" si="19"/>
        <v>0</v>
      </c>
    </row>
    <row r="1232" spans="1:9" ht="15.6">
      <c r="A1232" s="85">
        <f>'Balance N-1'!I1235</f>
        <v>0</v>
      </c>
      <c r="B1232" s="75">
        <f>'Balance N-1'!J1235</f>
        <v>0</v>
      </c>
      <c r="C1232" s="78">
        <f>'Balance N-1'!K1235</f>
        <v>0</v>
      </c>
      <c r="D1232" s="78">
        <f>'Balance N-1'!L1235</f>
        <v>0</v>
      </c>
      <c r="E1232" s="78">
        <f>'Balance N-1'!M1235</f>
        <v>0</v>
      </c>
      <c r="F1232" s="78">
        <f>'Balance N-1'!N1235</f>
        <v>0</v>
      </c>
      <c r="G1232" s="78">
        <f>'Balance N-1'!O1235</f>
        <v>0</v>
      </c>
      <c r="H1232" s="78">
        <f>'Balance N-1'!P1235</f>
        <v>0</v>
      </c>
      <c r="I1232" s="79">
        <f t="shared" si="19"/>
        <v>0</v>
      </c>
    </row>
    <row r="1233" spans="1:9" ht="15.6">
      <c r="A1233" s="85">
        <f>'Balance N-1'!I1236</f>
        <v>0</v>
      </c>
      <c r="B1233" s="75">
        <f>'Balance N-1'!J1236</f>
        <v>0</v>
      </c>
      <c r="C1233" s="78">
        <f>'Balance N-1'!K1236</f>
        <v>0</v>
      </c>
      <c r="D1233" s="78">
        <f>'Balance N-1'!L1236</f>
        <v>0</v>
      </c>
      <c r="E1233" s="78">
        <f>'Balance N-1'!M1236</f>
        <v>0</v>
      </c>
      <c r="F1233" s="78">
        <f>'Balance N-1'!N1236</f>
        <v>0</v>
      </c>
      <c r="G1233" s="78">
        <f>'Balance N-1'!O1236</f>
        <v>0</v>
      </c>
      <c r="H1233" s="78">
        <f>'Balance N-1'!P1236</f>
        <v>0</v>
      </c>
      <c r="I1233" s="79">
        <f t="shared" si="19"/>
        <v>0</v>
      </c>
    </row>
    <row r="1234" spans="1:9" ht="15.6">
      <c r="A1234" s="85">
        <f>'Balance N-1'!I1237</f>
        <v>0</v>
      </c>
      <c r="B1234" s="75">
        <f>'Balance N-1'!J1237</f>
        <v>0</v>
      </c>
      <c r="C1234" s="78">
        <f>'Balance N-1'!K1237</f>
        <v>0</v>
      </c>
      <c r="D1234" s="78">
        <f>'Balance N-1'!L1237</f>
        <v>0</v>
      </c>
      <c r="E1234" s="78">
        <f>'Balance N-1'!M1237</f>
        <v>0</v>
      </c>
      <c r="F1234" s="78">
        <f>'Balance N-1'!N1237</f>
        <v>0</v>
      </c>
      <c r="G1234" s="78">
        <f>'Balance N-1'!O1237</f>
        <v>0</v>
      </c>
      <c r="H1234" s="78">
        <f>'Balance N-1'!P1237</f>
        <v>0</v>
      </c>
      <c r="I1234" s="79">
        <f t="shared" si="19"/>
        <v>0</v>
      </c>
    </row>
    <row r="1235" spans="1:9" ht="15.6">
      <c r="A1235" s="85">
        <f>'Balance N-1'!I1238</f>
        <v>0</v>
      </c>
      <c r="B1235" s="75">
        <f>'Balance N-1'!J1238</f>
        <v>0</v>
      </c>
      <c r="C1235" s="78">
        <f>'Balance N-1'!K1238</f>
        <v>0</v>
      </c>
      <c r="D1235" s="78">
        <f>'Balance N-1'!L1238</f>
        <v>0</v>
      </c>
      <c r="E1235" s="78">
        <f>'Balance N-1'!M1238</f>
        <v>0</v>
      </c>
      <c r="F1235" s="78">
        <f>'Balance N-1'!N1238</f>
        <v>0</v>
      </c>
      <c r="G1235" s="78">
        <f>'Balance N-1'!O1238</f>
        <v>0</v>
      </c>
      <c r="H1235" s="78">
        <f>'Balance N-1'!P1238</f>
        <v>0</v>
      </c>
      <c r="I1235" s="79">
        <f t="shared" si="19"/>
        <v>0</v>
      </c>
    </row>
    <row r="1236" spans="1:9" ht="15.6">
      <c r="A1236" s="85">
        <f>'Balance N-1'!I1239</f>
        <v>0</v>
      </c>
      <c r="B1236" s="75">
        <f>'Balance N-1'!J1239</f>
        <v>0</v>
      </c>
      <c r="C1236" s="78">
        <f>'Balance N-1'!K1239</f>
        <v>0</v>
      </c>
      <c r="D1236" s="78">
        <f>'Balance N-1'!L1239</f>
        <v>0</v>
      </c>
      <c r="E1236" s="78">
        <f>'Balance N-1'!M1239</f>
        <v>0</v>
      </c>
      <c r="F1236" s="78">
        <f>'Balance N-1'!N1239</f>
        <v>0</v>
      </c>
      <c r="G1236" s="78">
        <f>'Balance N-1'!O1239</f>
        <v>0</v>
      </c>
      <c r="H1236" s="78">
        <f>'Balance N-1'!P1239</f>
        <v>0</v>
      </c>
      <c r="I1236" s="79">
        <f t="shared" si="19"/>
        <v>0</v>
      </c>
    </row>
    <row r="1237" spans="1:9" ht="15.6">
      <c r="A1237" s="85">
        <f>'Balance N-1'!I1240</f>
        <v>0</v>
      </c>
      <c r="B1237" s="75">
        <f>'Balance N-1'!J1240</f>
        <v>0</v>
      </c>
      <c r="C1237" s="78">
        <f>'Balance N-1'!K1240</f>
        <v>0</v>
      </c>
      <c r="D1237" s="78">
        <f>'Balance N-1'!L1240</f>
        <v>0</v>
      </c>
      <c r="E1237" s="78">
        <f>'Balance N-1'!M1240</f>
        <v>0</v>
      </c>
      <c r="F1237" s="78">
        <f>'Balance N-1'!N1240</f>
        <v>0</v>
      </c>
      <c r="G1237" s="78">
        <f>'Balance N-1'!O1240</f>
        <v>0</v>
      </c>
      <c r="H1237" s="78">
        <f>'Balance N-1'!P1240</f>
        <v>0</v>
      </c>
      <c r="I1237" s="79">
        <f t="shared" si="19"/>
        <v>0</v>
      </c>
    </row>
    <row r="1238" spans="1:9" ht="15.6">
      <c r="A1238" s="85">
        <f>'Balance N-1'!I1241</f>
        <v>0</v>
      </c>
      <c r="B1238" s="75">
        <f>'Balance N-1'!J1241</f>
        <v>0</v>
      </c>
      <c r="C1238" s="78">
        <f>'Balance N-1'!K1241</f>
        <v>0</v>
      </c>
      <c r="D1238" s="78">
        <f>'Balance N-1'!L1241</f>
        <v>0</v>
      </c>
      <c r="E1238" s="78">
        <f>'Balance N-1'!M1241</f>
        <v>0</v>
      </c>
      <c r="F1238" s="78">
        <f>'Balance N-1'!N1241</f>
        <v>0</v>
      </c>
      <c r="G1238" s="78">
        <f>'Balance N-1'!O1241</f>
        <v>0</v>
      </c>
      <c r="H1238" s="78">
        <f>'Balance N-1'!P1241</f>
        <v>0</v>
      </c>
      <c r="I1238" s="79">
        <f t="shared" si="19"/>
        <v>0</v>
      </c>
    </row>
    <row r="1239" spans="1:9" ht="15.6">
      <c r="A1239" s="85">
        <f>'Balance N-1'!I1242</f>
        <v>0</v>
      </c>
      <c r="B1239" s="75">
        <f>'Balance N-1'!J1242</f>
        <v>0</v>
      </c>
      <c r="C1239" s="78">
        <f>'Balance N-1'!K1242</f>
        <v>0</v>
      </c>
      <c r="D1239" s="78">
        <f>'Balance N-1'!L1242</f>
        <v>0</v>
      </c>
      <c r="E1239" s="78">
        <f>'Balance N-1'!M1242</f>
        <v>0</v>
      </c>
      <c r="F1239" s="78">
        <f>'Balance N-1'!N1242</f>
        <v>0</v>
      </c>
      <c r="G1239" s="78">
        <f>'Balance N-1'!O1242</f>
        <v>0</v>
      </c>
      <c r="H1239" s="78">
        <f>'Balance N-1'!P1242</f>
        <v>0</v>
      </c>
      <c r="I1239" s="79">
        <f t="shared" si="19"/>
        <v>0</v>
      </c>
    </row>
    <row r="1240" spans="1:9" ht="15.6">
      <c r="A1240" s="85">
        <f>'Balance N-1'!I1243</f>
        <v>0</v>
      </c>
      <c r="B1240" s="75">
        <f>'Balance N-1'!J1243</f>
        <v>0</v>
      </c>
      <c r="C1240" s="78">
        <f>'Balance N-1'!K1243</f>
        <v>0</v>
      </c>
      <c r="D1240" s="78">
        <f>'Balance N-1'!L1243</f>
        <v>0</v>
      </c>
      <c r="E1240" s="78">
        <f>'Balance N-1'!M1243</f>
        <v>0</v>
      </c>
      <c r="F1240" s="78">
        <f>'Balance N-1'!N1243</f>
        <v>0</v>
      </c>
      <c r="G1240" s="78">
        <f>'Balance N-1'!O1243</f>
        <v>0</v>
      </c>
      <c r="H1240" s="78">
        <f>'Balance N-1'!P1243</f>
        <v>0</v>
      </c>
      <c r="I1240" s="79">
        <f t="shared" si="19"/>
        <v>0</v>
      </c>
    </row>
    <row r="1241" spans="1:9" ht="15.6">
      <c r="A1241" s="85">
        <f>'Balance N-1'!I1244</f>
        <v>0</v>
      </c>
      <c r="B1241" s="75">
        <f>'Balance N-1'!J1244</f>
        <v>0</v>
      </c>
      <c r="C1241" s="78">
        <f>'Balance N-1'!K1244</f>
        <v>0</v>
      </c>
      <c r="D1241" s="78">
        <f>'Balance N-1'!L1244</f>
        <v>0</v>
      </c>
      <c r="E1241" s="78">
        <f>'Balance N-1'!M1244</f>
        <v>0</v>
      </c>
      <c r="F1241" s="78">
        <f>'Balance N-1'!N1244</f>
        <v>0</v>
      </c>
      <c r="G1241" s="78">
        <f>'Balance N-1'!O1244</f>
        <v>0</v>
      </c>
      <c r="H1241" s="78">
        <f>'Balance N-1'!P1244</f>
        <v>0</v>
      </c>
      <c r="I1241" s="79">
        <f t="shared" si="19"/>
        <v>0</v>
      </c>
    </row>
    <row r="1242" spans="1:9" ht="15.6">
      <c r="A1242" s="85">
        <f>'Balance N-1'!I1245</f>
        <v>0</v>
      </c>
      <c r="B1242" s="75">
        <f>'Balance N-1'!J1245</f>
        <v>0</v>
      </c>
      <c r="C1242" s="78">
        <f>'Balance N-1'!K1245</f>
        <v>0</v>
      </c>
      <c r="D1242" s="78">
        <f>'Balance N-1'!L1245</f>
        <v>0</v>
      </c>
      <c r="E1242" s="78">
        <f>'Balance N-1'!M1245</f>
        <v>0</v>
      </c>
      <c r="F1242" s="78">
        <f>'Balance N-1'!N1245</f>
        <v>0</v>
      </c>
      <c r="G1242" s="78">
        <f>'Balance N-1'!O1245</f>
        <v>0</v>
      </c>
      <c r="H1242" s="78">
        <f>'Balance N-1'!P1245</f>
        <v>0</v>
      </c>
      <c r="I1242" s="79">
        <f t="shared" si="19"/>
        <v>0</v>
      </c>
    </row>
    <row r="1243" spans="1:9" ht="15.6">
      <c r="A1243" s="85">
        <f>'Balance N-1'!I1246</f>
        <v>0</v>
      </c>
      <c r="B1243" s="75">
        <f>'Balance N-1'!J1246</f>
        <v>0</v>
      </c>
      <c r="C1243" s="78">
        <f>'Balance N-1'!K1246</f>
        <v>0</v>
      </c>
      <c r="D1243" s="78">
        <f>'Balance N-1'!L1246</f>
        <v>0</v>
      </c>
      <c r="E1243" s="78">
        <f>'Balance N-1'!M1246</f>
        <v>0</v>
      </c>
      <c r="F1243" s="78">
        <f>'Balance N-1'!N1246</f>
        <v>0</v>
      </c>
      <c r="G1243" s="78">
        <f>'Balance N-1'!O1246</f>
        <v>0</v>
      </c>
      <c r="H1243" s="78">
        <f>'Balance N-1'!P1246</f>
        <v>0</v>
      </c>
      <c r="I1243" s="79">
        <f t="shared" si="19"/>
        <v>0</v>
      </c>
    </row>
    <row r="1244" spans="1:9" ht="15.6">
      <c r="A1244" s="85">
        <f>'Balance N-1'!I1247</f>
        <v>0</v>
      </c>
      <c r="B1244" s="75">
        <f>'Balance N-1'!J1247</f>
        <v>0</v>
      </c>
      <c r="C1244" s="78">
        <f>'Balance N-1'!K1247</f>
        <v>0</v>
      </c>
      <c r="D1244" s="78">
        <f>'Balance N-1'!L1247</f>
        <v>0</v>
      </c>
      <c r="E1244" s="78">
        <f>'Balance N-1'!M1247</f>
        <v>0</v>
      </c>
      <c r="F1244" s="78">
        <f>'Balance N-1'!N1247</f>
        <v>0</v>
      </c>
      <c r="G1244" s="78">
        <f>'Balance N-1'!O1247</f>
        <v>0</v>
      </c>
      <c r="H1244" s="78">
        <f>'Balance N-1'!P1247</f>
        <v>0</v>
      </c>
      <c r="I1244" s="79">
        <f t="shared" si="19"/>
        <v>0</v>
      </c>
    </row>
    <row r="1245" spans="1:9" ht="15.6">
      <c r="A1245" s="85">
        <f>'Balance N-1'!I1248</f>
        <v>0</v>
      </c>
      <c r="B1245" s="75">
        <f>'Balance N-1'!J1248</f>
        <v>0</v>
      </c>
      <c r="C1245" s="78">
        <f>'Balance N-1'!K1248</f>
        <v>0</v>
      </c>
      <c r="D1245" s="78">
        <f>'Balance N-1'!L1248</f>
        <v>0</v>
      </c>
      <c r="E1245" s="78">
        <f>'Balance N-1'!M1248</f>
        <v>0</v>
      </c>
      <c r="F1245" s="78">
        <f>'Balance N-1'!N1248</f>
        <v>0</v>
      </c>
      <c r="G1245" s="78">
        <f>'Balance N-1'!O1248</f>
        <v>0</v>
      </c>
      <c r="H1245" s="78">
        <f>'Balance N-1'!P1248</f>
        <v>0</v>
      </c>
      <c r="I1245" s="79">
        <f t="shared" si="19"/>
        <v>0</v>
      </c>
    </row>
    <row r="1246" spans="1:9" ht="15.6">
      <c r="A1246" s="85">
        <f>'Balance N-1'!I1249</f>
        <v>0</v>
      </c>
      <c r="B1246" s="75">
        <f>'Balance N-1'!J1249</f>
        <v>0</v>
      </c>
      <c r="C1246" s="78">
        <f>'Balance N-1'!K1249</f>
        <v>0</v>
      </c>
      <c r="D1246" s="78">
        <f>'Balance N-1'!L1249</f>
        <v>0</v>
      </c>
      <c r="E1246" s="78">
        <f>'Balance N-1'!M1249</f>
        <v>0</v>
      </c>
      <c r="F1246" s="78">
        <f>'Balance N-1'!N1249</f>
        <v>0</v>
      </c>
      <c r="G1246" s="78">
        <f>'Balance N-1'!O1249</f>
        <v>0</v>
      </c>
      <c r="H1246" s="78">
        <f>'Balance N-1'!P1249</f>
        <v>0</v>
      </c>
      <c r="I1246" s="79">
        <f t="shared" si="19"/>
        <v>0</v>
      </c>
    </row>
    <row r="1247" spans="1:9" ht="15.6">
      <c r="A1247" s="85">
        <f>'Balance N-1'!I1250</f>
        <v>0</v>
      </c>
      <c r="B1247" s="75">
        <f>'Balance N-1'!J1250</f>
        <v>0</v>
      </c>
      <c r="C1247" s="78">
        <f>'Balance N-1'!K1250</f>
        <v>0</v>
      </c>
      <c r="D1247" s="78">
        <f>'Balance N-1'!L1250</f>
        <v>0</v>
      </c>
      <c r="E1247" s="78">
        <f>'Balance N-1'!M1250</f>
        <v>0</v>
      </c>
      <c r="F1247" s="78">
        <f>'Balance N-1'!N1250</f>
        <v>0</v>
      </c>
      <c r="G1247" s="78">
        <f>'Balance N-1'!O1250</f>
        <v>0</v>
      </c>
      <c r="H1247" s="78">
        <f>'Balance N-1'!P1250</f>
        <v>0</v>
      </c>
      <c r="I1247" s="79">
        <f t="shared" si="19"/>
        <v>0</v>
      </c>
    </row>
    <row r="1248" spans="1:9" ht="15.6">
      <c r="A1248" s="85">
        <f>'Balance N-1'!I1251</f>
        <v>0</v>
      </c>
      <c r="B1248" s="75">
        <f>'Balance N-1'!J1251</f>
        <v>0</v>
      </c>
      <c r="C1248" s="78">
        <f>'Balance N-1'!K1251</f>
        <v>0</v>
      </c>
      <c r="D1248" s="78">
        <f>'Balance N-1'!L1251</f>
        <v>0</v>
      </c>
      <c r="E1248" s="78">
        <f>'Balance N-1'!M1251</f>
        <v>0</v>
      </c>
      <c r="F1248" s="78">
        <f>'Balance N-1'!N1251</f>
        <v>0</v>
      </c>
      <c r="G1248" s="78">
        <f>'Balance N-1'!O1251</f>
        <v>0</v>
      </c>
      <c r="H1248" s="78">
        <f>'Balance N-1'!P1251</f>
        <v>0</v>
      </c>
      <c r="I1248" s="79">
        <f t="shared" si="19"/>
        <v>0</v>
      </c>
    </row>
    <row r="1249" spans="1:9" ht="15.6">
      <c r="A1249" s="85">
        <f>'Balance N-1'!I1252</f>
        <v>0</v>
      </c>
      <c r="B1249" s="75">
        <f>'Balance N-1'!J1252</f>
        <v>0</v>
      </c>
      <c r="C1249" s="78">
        <f>'Balance N-1'!K1252</f>
        <v>0</v>
      </c>
      <c r="D1249" s="78">
        <f>'Balance N-1'!L1252</f>
        <v>0</v>
      </c>
      <c r="E1249" s="78">
        <f>'Balance N-1'!M1252</f>
        <v>0</v>
      </c>
      <c r="F1249" s="78">
        <f>'Balance N-1'!N1252</f>
        <v>0</v>
      </c>
      <c r="G1249" s="78">
        <f>'Balance N-1'!O1252</f>
        <v>0</v>
      </c>
      <c r="H1249" s="78">
        <f>'Balance N-1'!P1252</f>
        <v>0</v>
      </c>
      <c r="I1249" s="79">
        <f t="shared" si="19"/>
        <v>0</v>
      </c>
    </row>
    <row r="1250" spans="1:9" ht="15.6">
      <c r="A1250" s="85">
        <f>'Balance N-1'!I1253</f>
        <v>0</v>
      </c>
      <c r="B1250" s="75">
        <f>'Balance N-1'!J1253</f>
        <v>0</v>
      </c>
      <c r="C1250" s="78">
        <f>'Balance N-1'!K1253</f>
        <v>0</v>
      </c>
      <c r="D1250" s="78">
        <f>'Balance N-1'!L1253</f>
        <v>0</v>
      </c>
      <c r="E1250" s="78">
        <f>'Balance N-1'!M1253</f>
        <v>0</v>
      </c>
      <c r="F1250" s="78">
        <f>'Balance N-1'!N1253</f>
        <v>0</v>
      </c>
      <c r="G1250" s="78">
        <f>'Balance N-1'!O1253</f>
        <v>0</v>
      </c>
      <c r="H1250" s="78">
        <f>'Balance N-1'!P1253</f>
        <v>0</v>
      </c>
      <c r="I1250" s="79">
        <f t="shared" si="19"/>
        <v>0</v>
      </c>
    </row>
    <row r="1251" spans="1:9" ht="15.6">
      <c r="A1251" s="85">
        <f>'Balance N-1'!I1254</f>
        <v>0</v>
      </c>
      <c r="B1251" s="75">
        <f>'Balance N-1'!J1254</f>
        <v>0</v>
      </c>
      <c r="C1251" s="78">
        <f>'Balance N-1'!K1254</f>
        <v>0</v>
      </c>
      <c r="D1251" s="78">
        <f>'Balance N-1'!L1254</f>
        <v>0</v>
      </c>
      <c r="E1251" s="78">
        <f>'Balance N-1'!M1254</f>
        <v>0</v>
      </c>
      <c r="F1251" s="78">
        <f>'Balance N-1'!N1254</f>
        <v>0</v>
      </c>
      <c r="G1251" s="78">
        <f>'Balance N-1'!O1254</f>
        <v>0</v>
      </c>
      <c r="H1251" s="78">
        <f>'Balance N-1'!P1254</f>
        <v>0</v>
      </c>
      <c r="I1251" s="79">
        <f t="shared" si="19"/>
        <v>0</v>
      </c>
    </row>
    <row r="1252" spans="1:9" ht="15.6">
      <c r="A1252" s="85">
        <f>'Balance N-1'!I1255</f>
        <v>0</v>
      </c>
      <c r="B1252" s="75">
        <f>'Balance N-1'!J1255</f>
        <v>0</v>
      </c>
      <c r="C1252" s="78">
        <f>'Balance N-1'!K1255</f>
        <v>0</v>
      </c>
      <c r="D1252" s="78">
        <f>'Balance N-1'!L1255</f>
        <v>0</v>
      </c>
      <c r="E1252" s="78">
        <f>'Balance N-1'!M1255</f>
        <v>0</v>
      </c>
      <c r="F1252" s="78">
        <f>'Balance N-1'!N1255</f>
        <v>0</v>
      </c>
      <c r="G1252" s="78">
        <f>'Balance N-1'!O1255</f>
        <v>0</v>
      </c>
      <c r="H1252" s="78">
        <f>'Balance N-1'!P1255</f>
        <v>0</v>
      </c>
      <c r="I1252" s="79">
        <f t="shared" si="19"/>
        <v>0</v>
      </c>
    </row>
    <row r="1253" spans="1:9" ht="15.6">
      <c r="A1253" s="85">
        <f>'Balance N-1'!I1256</f>
        <v>0</v>
      </c>
      <c r="B1253" s="75">
        <f>'Balance N-1'!J1256</f>
        <v>0</v>
      </c>
      <c r="C1253" s="78">
        <f>'Balance N-1'!K1256</f>
        <v>0</v>
      </c>
      <c r="D1253" s="78">
        <f>'Balance N-1'!L1256</f>
        <v>0</v>
      </c>
      <c r="E1253" s="78">
        <f>'Balance N-1'!M1256</f>
        <v>0</v>
      </c>
      <c r="F1253" s="78">
        <f>'Balance N-1'!N1256</f>
        <v>0</v>
      </c>
      <c r="G1253" s="78">
        <f>'Balance N-1'!O1256</f>
        <v>0</v>
      </c>
      <c r="H1253" s="78">
        <f>'Balance N-1'!P1256</f>
        <v>0</v>
      </c>
      <c r="I1253" s="79">
        <f t="shared" si="19"/>
        <v>0</v>
      </c>
    </row>
    <row r="1254" spans="1:9" ht="15.6">
      <c r="A1254" s="85">
        <f>'Balance N-1'!I1257</f>
        <v>0</v>
      </c>
      <c r="B1254" s="75">
        <f>'Balance N-1'!J1257</f>
        <v>0</v>
      </c>
      <c r="C1254" s="78">
        <f>'Balance N-1'!K1257</f>
        <v>0</v>
      </c>
      <c r="D1254" s="78">
        <f>'Balance N-1'!L1257</f>
        <v>0</v>
      </c>
      <c r="E1254" s="78">
        <f>'Balance N-1'!M1257</f>
        <v>0</v>
      </c>
      <c r="F1254" s="78">
        <f>'Balance N-1'!N1257</f>
        <v>0</v>
      </c>
      <c r="G1254" s="78">
        <f>'Balance N-1'!O1257</f>
        <v>0</v>
      </c>
      <c r="H1254" s="78">
        <f>'Balance N-1'!P1257</f>
        <v>0</v>
      </c>
      <c r="I1254" s="79">
        <f t="shared" si="19"/>
        <v>0</v>
      </c>
    </row>
    <row r="1255" spans="1:9" ht="15.6">
      <c r="A1255" s="85">
        <f>'Balance N-1'!I1258</f>
        <v>0</v>
      </c>
      <c r="B1255" s="75">
        <f>'Balance N-1'!J1258</f>
        <v>0</v>
      </c>
      <c r="C1255" s="78">
        <f>'Balance N-1'!K1258</f>
        <v>0</v>
      </c>
      <c r="D1255" s="78">
        <f>'Balance N-1'!L1258</f>
        <v>0</v>
      </c>
      <c r="E1255" s="78">
        <f>'Balance N-1'!M1258</f>
        <v>0</v>
      </c>
      <c r="F1255" s="78">
        <f>'Balance N-1'!N1258</f>
        <v>0</v>
      </c>
      <c r="G1255" s="78">
        <f>'Balance N-1'!O1258</f>
        <v>0</v>
      </c>
      <c r="H1255" s="78">
        <f>'Balance N-1'!P1258</f>
        <v>0</v>
      </c>
      <c r="I1255" s="79">
        <f t="shared" si="19"/>
        <v>0</v>
      </c>
    </row>
    <row r="1256" spans="1:9" ht="15.6">
      <c r="A1256" s="85">
        <f>'Balance N-1'!I1259</f>
        <v>0</v>
      </c>
      <c r="B1256" s="75">
        <f>'Balance N-1'!J1259</f>
        <v>0</v>
      </c>
      <c r="C1256" s="78">
        <f>'Balance N-1'!K1259</f>
        <v>0</v>
      </c>
      <c r="D1256" s="78">
        <f>'Balance N-1'!L1259</f>
        <v>0</v>
      </c>
      <c r="E1256" s="78">
        <f>'Balance N-1'!M1259</f>
        <v>0</v>
      </c>
      <c r="F1256" s="78">
        <f>'Balance N-1'!N1259</f>
        <v>0</v>
      </c>
      <c r="G1256" s="78">
        <f>'Balance N-1'!O1259</f>
        <v>0</v>
      </c>
      <c r="H1256" s="78">
        <f>'Balance N-1'!P1259</f>
        <v>0</v>
      </c>
      <c r="I1256" s="79">
        <f t="shared" si="19"/>
        <v>0</v>
      </c>
    </row>
    <row r="1257" spans="1:9" ht="15.6">
      <c r="A1257" s="85">
        <f>'Balance N-1'!I1260</f>
        <v>0</v>
      </c>
      <c r="B1257" s="75">
        <f>'Balance N-1'!J1260</f>
        <v>0</v>
      </c>
      <c r="C1257" s="78">
        <f>'Balance N-1'!K1260</f>
        <v>0</v>
      </c>
      <c r="D1257" s="78">
        <f>'Balance N-1'!L1260</f>
        <v>0</v>
      </c>
      <c r="E1257" s="78">
        <f>'Balance N-1'!M1260</f>
        <v>0</v>
      </c>
      <c r="F1257" s="78">
        <f>'Balance N-1'!N1260</f>
        <v>0</v>
      </c>
      <c r="G1257" s="78">
        <f>'Balance N-1'!O1260</f>
        <v>0</v>
      </c>
      <c r="H1257" s="78">
        <f>'Balance N-1'!P1260</f>
        <v>0</v>
      </c>
      <c r="I1257" s="79">
        <f t="shared" si="19"/>
        <v>0</v>
      </c>
    </row>
    <row r="1258" spans="1:9" ht="15.6">
      <c r="A1258" s="85">
        <f>'Balance N-1'!I1261</f>
        <v>0</v>
      </c>
      <c r="B1258" s="75">
        <f>'Balance N-1'!J1261</f>
        <v>0</v>
      </c>
      <c r="C1258" s="78">
        <f>'Balance N-1'!K1261</f>
        <v>0</v>
      </c>
      <c r="D1258" s="78">
        <f>'Balance N-1'!L1261</f>
        <v>0</v>
      </c>
      <c r="E1258" s="78">
        <f>'Balance N-1'!M1261</f>
        <v>0</v>
      </c>
      <c r="F1258" s="78">
        <f>'Balance N-1'!N1261</f>
        <v>0</v>
      </c>
      <c r="G1258" s="78">
        <f>'Balance N-1'!O1261</f>
        <v>0</v>
      </c>
      <c r="H1258" s="78">
        <f>'Balance N-1'!P1261</f>
        <v>0</v>
      </c>
      <c r="I1258" s="79">
        <f t="shared" si="19"/>
        <v>0</v>
      </c>
    </row>
    <row r="1259" spans="1:9" ht="15.6">
      <c r="A1259" s="85">
        <f>'Balance N-1'!I1262</f>
        <v>0</v>
      </c>
      <c r="B1259" s="75">
        <f>'Balance N-1'!J1262</f>
        <v>0</v>
      </c>
      <c r="C1259" s="78">
        <f>'Balance N-1'!K1262</f>
        <v>0</v>
      </c>
      <c r="D1259" s="78">
        <f>'Balance N-1'!L1262</f>
        <v>0</v>
      </c>
      <c r="E1259" s="78">
        <f>'Balance N-1'!M1262</f>
        <v>0</v>
      </c>
      <c r="F1259" s="78">
        <f>'Balance N-1'!N1262</f>
        <v>0</v>
      </c>
      <c r="G1259" s="78">
        <f>'Balance N-1'!O1262</f>
        <v>0</v>
      </c>
      <c r="H1259" s="78">
        <f>'Balance N-1'!P1262</f>
        <v>0</v>
      </c>
      <c r="I1259" s="79">
        <f t="shared" si="19"/>
        <v>0</v>
      </c>
    </row>
    <row r="1260" spans="1:9" ht="15.6">
      <c r="A1260" s="85">
        <f>'Balance N-1'!I1263</f>
        <v>0</v>
      </c>
      <c r="B1260" s="75">
        <f>'Balance N-1'!J1263</f>
        <v>0</v>
      </c>
      <c r="C1260" s="78">
        <f>'Balance N-1'!K1263</f>
        <v>0</v>
      </c>
      <c r="D1260" s="78">
        <f>'Balance N-1'!L1263</f>
        <v>0</v>
      </c>
      <c r="E1260" s="78">
        <f>'Balance N-1'!M1263</f>
        <v>0</v>
      </c>
      <c r="F1260" s="78">
        <f>'Balance N-1'!N1263</f>
        <v>0</v>
      </c>
      <c r="G1260" s="78">
        <f>'Balance N-1'!O1263</f>
        <v>0</v>
      </c>
      <c r="H1260" s="78">
        <f>'Balance N-1'!P1263</f>
        <v>0</v>
      </c>
      <c r="I1260" s="79">
        <f t="shared" si="19"/>
        <v>0</v>
      </c>
    </row>
    <row r="1261" spans="1:9" ht="15.6">
      <c r="A1261" s="85">
        <f>'Balance N-1'!I1264</f>
        <v>0</v>
      </c>
      <c r="B1261" s="75">
        <f>'Balance N-1'!J1264</f>
        <v>0</v>
      </c>
      <c r="C1261" s="78">
        <f>'Balance N-1'!K1264</f>
        <v>0</v>
      </c>
      <c r="D1261" s="78">
        <f>'Balance N-1'!L1264</f>
        <v>0</v>
      </c>
      <c r="E1261" s="78">
        <f>'Balance N-1'!M1264</f>
        <v>0</v>
      </c>
      <c r="F1261" s="78">
        <f>'Balance N-1'!N1264</f>
        <v>0</v>
      </c>
      <c r="G1261" s="78">
        <f>'Balance N-1'!O1264</f>
        <v>0</v>
      </c>
      <c r="H1261" s="78">
        <f>'Balance N-1'!P1264</f>
        <v>0</v>
      </c>
      <c r="I1261" s="79">
        <f t="shared" si="19"/>
        <v>0</v>
      </c>
    </row>
    <row r="1262" spans="1:9" ht="15.6">
      <c r="A1262" s="85">
        <f>'Balance N-1'!I1265</f>
        <v>0</v>
      </c>
      <c r="B1262" s="75">
        <f>'Balance N-1'!J1265</f>
        <v>0</v>
      </c>
      <c r="C1262" s="78">
        <f>'Balance N-1'!K1265</f>
        <v>0</v>
      </c>
      <c r="D1262" s="78">
        <f>'Balance N-1'!L1265</f>
        <v>0</v>
      </c>
      <c r="E1262" s="78">
        <f>'Balance N-1'!M1265</f>
        <v>0</v>
      </c>
      <c r="F1262" s="78">
        <f>'Balance N-1'!N1265</f>
        <v>0</v>
      </c>
      <c r="G1262" s="78">
        <f>'Balance N-1'!O1265</f>
        <v>0</v>
      </c>
      <c r="H1262" s="78">
        <f>'Balance N-1'!P1265</f>
        <v>0</v>
      </c>
      <c r="I1262" s="79">
        <f t="shared" si="19"/>
        <v>0</v>
      </c>
    </row>
    <row r="1263" spans="1:9" ht="15.6">
      <c r="A1263" s="85">
        <f>'Balance N-1'!I1266</f>
        <v>0</v>
      </c>
      <c r="B1263" s="75">
        <f>'Balance N-1'!J1266</f>
        <v>0</v>
      </c>
      <c r="C1263" s="78">
        <f>'Balance N-1'!K1266</f>
        <v>0</v>
      </c>
      <c r="D1263" s="78">
        <f>'Balance N-1'!L1266</f>
        <v>0</v>
      </c>
      <c r="E1263" s="78">
        <f>'Balance N-1'!M1266</f>
        <v>0</v>
      </c>
      <c r="F1263" s="78">
        <f>'Balance N-1'!N1266</f>
        <v>0</v>
      </c>
      <c r="G1263" s="78">
        <f>'Balance N-1'!O1266</f>
        <v>0</v>
      </c>
      <c r="H1263" s="78">
        <f>'Balance N-1'!P1266</f>
        <v>0</v>
      </c>
      <c r="I1263" s="79">
        <f t="shared" si="19"/>
        <v>0</v>
      </c>
    </row>
    <row r="1264" spans="1:9" ht="15.6">
      <c r="A1264" s="85">
        <f>'Balance N-1'!I1267</f>
        <v>0</v>
      </c>
      <c r="B1264" s="75">
        <f>'Balance N-1'!J1267</f>
        <v>0</v>
      </c>
      <c r="C1264" s="78">
        <f>'Balance N-1'!K1267</f>
        <v>0</v>
      </c>
      <c r="D1264" s="78">
        <f>'Balance N-1'!L1267</f>
        <v>0</v>
      </c>
      <c r="E1264" s="78">
        <f>'Balance N-1'!M1267</f>
        <v>0</v>
      </c>
      <c r="F1264" s="78">
        <f>'Balance N-1'!N1267</f>
        <v>0</v>
      </c>
      <c r="G1264" s="78">
        <f>'Balance N-1'!O1267</f>
        <v>0</v>
      </c>
      <c r="H1264" s="78">
        <f>'Balance N-1'!P1267</f>
        <v>0</v>
      </c>
      <c r="I1264" s="79">
        <f t="shared" si="19"/>
        <v>0</v>
      </c>
    </row>
    <row r="1265" spans="1:9" ht="15.6">
      <c r="A1265" s="85">
        <f>'Balance N-1'!I1268</f>
        <v>0</v>
      </c>
      <c r="B1265" s="75">
        <f>'Balance N-1'!J1268</f>
        <v>0</v>
      </c>
      <c r="C1265" s="78">
        <f>'Balance N-1'!K1268</f>
        <v>0</v>
      </c>
      <c r="D1265" s="78">
        <f>'Balance N-1'!L1268</f>
        <v>0</v>
      </c>
      <c r="E1265" s="78">
        <f>'Balance N-1'!M1268</f>
        <v>0</v>
      </c>
      <c r="F1265" s="78">
        <f>'Balance N-1'!N1268</f>
        <v>0</v>
      </c>
      <c r="G1265" s="78">
        <f>'Balance N-1'!O1268</f>
        <v>0</v>
      </c>
      <c r="H1265" s="78">
        <f>'Balance N-1'!P1268</f>
        <v>0</v>
      </c>
      <c r="I1265" s="79">
        <f t="shared" si="19"/>
        <v>0</v>
      </c>
    </row>
    <row r="1266" spans="1:9" ht="15.6">
      <c r="A1266" s="85">
        <f>'Balance N-1'!I1269</f>
        <v>0</v>
      </c>
      <c r="B1266" s="75">
        <f>'Balance N-1'!J1269</f>
        <v>0</v>
      </c>
      <c r="C1266" s="78">
        <f>'Balance N-1'!K1269</f>
        <v>0</v>
      </c>
      <c r="D1266" s="78">
        <f>'Balance N-1'!L1269</f>
        <v>0</v>
      </c>
      <c r="E1266" s="78">
        <f>'Balance N-1'!M1269</f>
        <v>0</v>
      </c>
      <c r="F1266" s="78">
        <f>'Balance N-1'!N1269</f>
        <v>0</v>
      </c>
      <c r="G1266" s="78">
        <f>'Balance N-1'!O1269</f>
        <v>0</v>
      </c>
      <c r="H1266" s="78">
        <f>'Balance N-1'!P1269</f>
        <v>0</v>
      </c>
      <c r="I1266" s="79">
        <f t="shared" si="19"/>
        <v>0</v>
      </c>
    </row>
    <row r="1267" spans="1:9" ht="15.6">
      <c r="A1267" s="85">
        <f>'Balance N-1'!I1270</f>
        <v>0</v>
      </c>
      <c r="B1267" s="75">
        <f>'Balance N-1'!J1270</f>
        <v>0</v>
      </c>
      <c r="C1267" s="78">
        <f>'Balance N-1'!K1270</f>
        <v>0</v>
      </c>
      <c r="D1267" s="78">
        <f>'Balance N-1'!L1270</f>
        <v>0</v>
      </c>
      <c r="E1267" s="78">
        <f>'Balance N-1'!M1270</f>
        <v>0</v>
      </c>
      <c r="F1267" s="78">
        <f>'Balance N-1'!N1270</f>
        <v>0</v>
      </c>
      <c r="G1267" s="78">
        <f>'Balance N-1'!O1270</f>
        <v>0</v>
      </c>
      <c r="H1267" s="78">
        <f>'Balance N-1'!P1270</f>
        <v>0</v>
      </c>
      <c r="I1267" s="79">
        <f t="shared" si="19"/>
        <v>0</v>
      </c>
    </row>
    <row r="1268" spans="1:9" ht="15.6">
      <c r="A1268" s="85">
        <f>'Balance N-1'!I1271</f>
        <v>0</v>
      </c>
      <c r="B1268" s="75">
        <f>'Balance N-1'!J1271</f>
        <v>0</v>
      </c>
      <c r="C1268" s="78">
        <f>'Balance N-1'!K1271</f>
        <v>0</v>
      </c>
      <c r="D1268" s="78">
        <f>'Balance N-1'!L1271</f>
        <v>0</v>
      </c>
      <c r="E1268" s="78">
        <f>'Balance N-1'!M1271</f>
        <v>0</v>
      </c>
      <c r="F1268" s="78">
        <f>'Balance N-1'!N1271</f>
        <v>0</v>
      </c>
      <c r="G1268" s="78">
        <f>'Balance N-1'!O1271</f>
        <v>0</v>
      </c>
      <c r="H1268" s="78">
        <f>'Balance N-1'!P1271</f>
        <v>0</v>
      </c>
      <c r="I1268" s="79">
        <f t="shared" si="19"/>
        <v>0</v>
      </c>
    </row>
    <row r="1269" spans="1:9" ht="15.6">
      <c r="A1269" s="85">
        <f>'Balance N-1'!I1272</f>
        <v>0</v>
      </c>
      <c r="B1269" s="75">
        <f>'Balance N-1'!J1272</f>
        <v>0</v>
      </c>
      <c r="C1269" s="78">
        <f>'Balance N-1'!K1272</f>
        <v>0</v>
      </c>
      <c r="D1269" s="78">
        <f>'Balance N-1'!L1272</f>
        <v>0</v>
      </c>
      <c r="E1269" s="78">
        <f>'Balance N-1'!M1272</f>
        <v>0</v>
      </c>
      <c r="F1269" s="78">
        <f>'Balance N-1'!N1272</f>
        <v>0</v>
      </c>
      <c r="G1269" s="78">
        <f>'Balance N-1'!O1272</f>
        <v>0</v>
      </c>
      <c r="H1269" s="78">
        <f>'Balance N-1'!P1272</f>
        <v>0</v>
      </c>
      <c r="I1269" s="79">
        <f t="shared" si="19"/>
        <v>0</v>
      </c>
    </row>
    <row r="1270" spans="1:9" ht="15.6">
      <c r="A1270" s="85">
        <f>'Balance N-1'!I1273</f>
        <v>0</v>
      </c>
      <c r="B1270" s="75">
        <f>'Balance N-1'!J1273</f>
        <v>0</v>
      </c>
      <c r="C1270" s="78">
        <f>'Balance N-1'!K1273</f>
        <v>0</v>
      </c>
      <c r="D1270" s="78">
        <f>'Balance N-1'!L1273</f>
        <v>0</v>
      </c>
      <c r="E1270" s="78">
        <f>'Balance N-1'!M1273</f>
        <v>0</v>
      </c>
      <c r="F1270" s="78">
        <f>'Balance N-1'!N1273</f>
        <v>0</v>
      </c>
      <c r="G1270" s="78">
        <f>'Balance N-1'!O1273</f>
        <v>0</v>
      </c>
      <c r="H1270" s="78">
        <f>'Balance N-1'!P1273</f>
        <v>0</v>
      </c>
      <c r="I1270" s="79">
        <f t="shared" si="19"/>
        <v>0</v>
      </c>
    </row>
    <row r="1271" spans="1:9" ht="15.6">
      <c r="A1271" s="85">
        <f>'Balance N-1'!I1274</f>
        <v>0</v>
      </c>
      <c r="B1271" s="75">
        <f>'Balance N-1'!J1274</f>
        <v>0</v>
      </c>
      <c r="C1271" s="78">
        <f>'Balance N-1'!K1274</f>
        <v>0</v>
      </c>
      <c r="D1271" s="78">
        <f>'Balance N-1'!L1274</f>
        <v>0</v>
      </c>
      <c r="E1271" s="78">
        <f>'Balance N-1'!M1274</f>
        <v>0</v>
      </c>
      <c r="F1271" s="78">
        <f>'Balance N-1'!N1274</f>
        <v>0</v>
      </c>
      <c r="G1271" s="78">
        <f>'Balance N-1'!O1274</f>
        <v>0</v>
      </c>
      <c r="H1271" s="78">
        <f>'Balance N-1'!P1274</f>
        <v>0</v>
      </c>
      <c r="I1271" s="79">
        <f t="shared" si="19"/>
        <v>0</v>
      </c>
    </row>
    <row r="1272" spans="1:9" ht="15.6">
      <c r="A1272" s="85">
        <f>'Balance N-1'!I1275</f>
        <v>0</v>
      </c>
      <c r="B1272" s="75">
        <f>'Balance N-1'!J1275</f>
        <v>0</v>
      </c>
      <c r="C1272" s="78">
        <f>'Balance N-1'!K1275</f>
        <v>0</v>
      </c>
      <c r="D1272" s="78">
        <f>'Balance N-1'!L1275</f>
        <v>0</v>
      </c>
      <c r="E1272" s="78">
        <f>'Balance N-1'!M1275</f>
        <v>0</v>
      </c>
      <c r="F1272" s="78">
        <f>'Balance N-1'!N1275</f>
        <v>0</v>
      </c>
      <c r="G1272" s="78">
        <f>'Balance N-1'!O1275</f>
        <v>0</v>
      </c>
      <c r="H1272" s="78">
        <f>'Balance N-1'!P1275</f>
        <v>0</v>
      </c>
      <c r="I1272" s="79">
        <f t="shared" si="19"/>
        <v>0</v>
      </c>
    </row>
    <row r="1273" spans="1:9" ht="15.6">
      <c r="A1273" s="85">
        <f>'Balance N-1'!I1276</f>
        <v>0</v>
      </c>
      <c r="B1273" s="75">
        <f>'Balance N-1'!J1276</f>
        <v>0</v>
      </c>
      <c r="C1273" s="78">
        <f>'Balance N-1'!K1276</f>
        <v>0</v>
      </c>
      <c r="D1273" s="78">
        <f>'Balance N-1'!L1276</f>
        <v>0</v>
      </c>
      <c r="E1273" s="78">
        <f>'Balance N-1'!M1276</f>
        <v>0</v>
      </c>
      <c r="F1273" s="78">
        <f>'Balance N-1'!N1276</f>
        <v>0</v>
      </c>
      <c r="G1273" s="78">
        <f>'Balance N-1'!O1276</f>
        <v>0</v>
      </c>
      <c r="H1273" s="78">
        <f>'Balance N-1'!P1276</f>
        <v>0</v>
      </c>
      <c r="I1273" s="79">
        <f t="shared" si="19"/>
        <v>0</v>
      </c>
    </row>
    <row r="1274" spans="1:9" ht="15.6">
      <c r="A1274" s="85">
        <f>'Balance N-1'!I1277</f>
        <v>0</v>
      </c>
      <c r="B1274" s="75">
        <f>'Balance N-1'!J1277</f>
        <v>0</v>
      </c>
      <c r="C1274" s="78">
        <f>'Balance N-1'!K1277</f>
        <v>0</v>
      </c>
      <c r="D1274" s="78">
        <f>'Balance N-1'!L1277</f>
        <v>0</v>
      </c>
      <c r="E1274" s="78">
        <f>'Balance N-1'!M1277</f>
        <v>0</v>
      </c>
      <c r="F1274" s="78">
        <f>'Balance N-1'!N1277</f>
        <v>0</v>
      </c>
      <c r="G1274" s="78">
        <f>'Balance N-1'!O1277</f>
        <v>0</v>
      </c>
      <c r="H1274" s="78">
        <f>'Balance N-1'!P1277</f>
        <v>0</v>
      </c>
      <c r="I1274" s="79">
        <f t="shared" si="19"/>
        <v>0</v>
      </c>
    </row>
    <row r="1275" spans="1:9" ht="15.6">
      <c r="A1275" s="85">
        <f>'Balance N-1'!I1278</f>
        <v>0</v>
      </c>
      <c r="B1275" s="75">
        <f>'Balance N-1'!J1278</f>
        <v>0</v>
      </c>
      <c r="C1275" s="78">
        <f>'Balance N-1'!K1278</f>
        <v>0</v>
      </c>
      <c r="D1275" s="78">
        <f>'Balance N-1'!L1278</f>
        <v>0</v>
      </c>
      <c r="E1275" s="78">
        <f>'Balance N-1'!M1278</f>
        <v>0</v>
      </c>
      <c r="F1275" s="78">
        <f>'Balance N-1'!N1278</f>
        <v>0</v>
      </c>
      <c r="G1275" s="78">
        <f>'Balance N-1'!O1278</f>
        <v>0</v>
      </c>
      <c r="H1275" s="78">
        <f>'Balance N-1'!P1278</f>
        <v>0</v>
      </c>
      <c r="I1275" s="79">
        <f t="shared" si="19"/>
        <v>0</v>
      </c>
    </row>
    <row r="1276" spans="1:9" ht="15.6">
      <c r="A1276" s="85">
        <f>'Balance N-1'!I1279</f>
        <v>0</v>
      </c>
      <c r="B1276" s="75">
        <f>'Balance N-1'!J1279</f>
        <v>0</v>
      </c>
      <c r="C1276" s="78">
        <f>'Balance N-1'!K1279</f>
        <v>0</v>
      </c>
      <c r="D1276" s="78">
        <f>'Balance N-1'!L1279</f>
        <v>0</v>
      </c>
      <c r="E1276" s="78">
        <f>'Balance N-1'!M1279</f>
        <v>0</v>
      </c>
      <c r="F1276" s="78">
        <f>'Balance N-1'!N1279</f>
        <v>0</v>
      </c>
      <c r="G1276" s="78">
        <f>'Balance N-1'!O1279</f>
        <v>0</v>
      </c>
      <c r="H1276" s="78">
        <f>'Balance N-1'!P1279</f>
        <v>0</v>
      </c>
      <c r="I1276" s="79">
        <f t="shared" si="19"/>
        <v>0</v>
      </c>
    </row>
    <row r="1277" spans="1:9" ht="15.6">
      <c r="A1277" s="85">
        <f>'Balance N-1'!I1280</f>
        <v>0</v>
      </c>
      <c r="B1277" s="75">
        <f>'Balance N-1'!J1280</f>
        <v>0</v>
      </c>
      <c r="C1277" s="78">
        <f>'Balance N-1'!K1280</f>
        <v>0</v>
      </c>
      <c r="D1277" s="78">
        <f>'Balance N-1'!L1280</f>
        <v>0</v>
      </c>
      <c r="E1277" s="78">
        <f>'Balance N-1'!M1280</f>
        <v>0</v>
      </c>
      <c r="F1277" s="78">
        <f>'Balance N-1'!N1280</f>
        <v>0</v>
      </c>
      <c r="G1277" s="78">
        <f>'Balance N-1'!O1280</f>
        <v>0</v>
      </c>
      <c r="H1277" s="78">
        <f>'Balance N-1'!P1280</f>
        <v>0</v>
      </c>
      <c r="I1277" s="79">
        <f t="shared" si="19"/>
        <v>0</v>
      </c>
    </row>
    <row r="1278" spans="1:9" ht="15.6">
      <c r="A1278" s="85">
        <f>'Balance N-1'!I1281</f>
        <v>0</v>
      </c>
      <c r="B1278" s="75">
        <f>'Balance N-1'!J1281</f>
        <v>0</v>
      </c>
      <c r="C1278" s="78">
        <f>'Balance N-1'!K1281</f>
        <v>0</v>
      </c>
      <c r="D1278" s="78">
        <f>'Balance N-1'!L1281</f>
        <v>0</v>
      </c>
      <c r="E1278" s="78">
        <f>'Balance N-1'!M1281</f>
        <v>0</v>
      </c>
      <c r="F1278" s="78">
        <f>'Balance N-1'!N1281</f>
        <v>0</v>
      </c>
      <c r="G1278" s="78">
        <f>'Balance N-1'!O1281</f>
        <v>0</v>
      </c>
      <c r="H1278" s="78">
        <f>'Balance N-1'!P1281</f>
        <v>0</v>
      </c>
      <c r="I1278" s="79">
        <f t="shared" si="19"/>
        <v>0</v>
      </c>
    </row>
    <row r="1279" spans="1:9" ht="15.6">
      <c r="A1279" s="85">
        <f>'Balance N-1'!I1282</f>
        <v>0</v>
      </c>
      <c r="B1279" s="75">
        <f>'Balance N-1'!J1282</f>
        <v>0</v>
      </c>
      <c r="C1279" s="78">
        <f>'Balance N-1'!K1282</f>
        <v>0</v>
      </c>
      <c r="D1279" s="78">
        <f>'Balance N-1'!L1282</f>
        <v>0</v>
      </c>
      <c r="E1279" s="78">
        <f>'Balance N-1'!M1282</f>
        <v>0</v>
      </c>
      <c r="F1279" s="78">
        <f>'Balance N-1'!N1282</f>
        <v>0</v>
      </c>
      <c r="G1279" s="78">
        <f>'Balance N-1'!O1282</f>
        <v>0</v>
      </c>
      <c r="H1279" s="78">
        <f>'Balance N-1'!P1282</f>
        <v>0</v>
      </c>
      <c r="I1279" s="79">
        <f t="shared" si="19"/>
        <v>0</v>
      </c>
    </row>
    <row r="1280" spans="1:9" ht="15.6">
      <c r="A1280" s="85">
        <f>'Balance N-1'!I1283</f>
        <v>0</v>
      </c>
      <c r="B1280" s="75">
        <f>'Balance N-1'!J1283</f>
        <v>0</v>
      </c>
      <c r="C1280" s="78">
        <f>'Balance N-1'!K1283</f>
        <v>0</v>
      </c>
      <c r="D1280" s="78">
        <f>'Balance N-1'!L1283</f>
        <v>0</v>
      </c>
      <c r="E1280" s="78">
        <f>'Balance N-1'!M1283</f>
        <v>0</v>
      </c>
      <c r="F1280" s="78">
        <f>'Balance N-1'!N1283</f>
        <v>0</v>
      </c>
      <c r="G1280" s="78">
        <f>'Balance N-1'!O1283</f>
        <v>0</v>
      </c>
      <c r="H1280" s="78">
        <f>'Balance N-1'!P1283</f>
        <v>0</v>
      </c>
      <c r="I1280" s="79">
        <f t="shared" si="19"/>
        <v>0</v>
      </c>
    </row>
    <row r="1281" spans="1:9" ht="15.6">
      <c r="A1281" s="85">
        <f>'Balance N-1'!I1284</f>
        <v>0</v>
      </c>
      <c r="B1281" s="75">
        <f>'Balance N-1'!J1284</f>
        <v>0</v>
      </c>
      <c r="C1281" s="78">
        <f>'Balance N-1'!K1284</f>
        <v>0</v>
      </c>
      <c r="D1281" s="78">
        <f>'Balance N-1'!L1284</f>
        <v>0</v>
      </c>
      <c r="E1281" s="78">
        <f>'Balance N-1'!M1284</f>
        <v>0</v>
      </c>
      <c r="F1281" s="78">
        <f>'Balance N-1'!N1284</f>
        <v>0</v>
      </c>
      <c r="G1281" s="78">
        <f>'Balance N-1'!O1284</f>
        <v>0</v>
      </c>
      <c r="H1281" s="78">
        <f>'Balance N-1'!P1284</f>
        <v>0</v>
      </c>
      <c r="I1281" s="79">
        <f t="shared" si="19"/>
        <v>0</v>
      </c>
    </row>
    <row r="1282" spans="1:9" ht="15.6">
      <c r="A1282" s="85">
        <f>'Balance N-1'!I1285</f>
        <v>0</v>
      </c>
      <c r="B1282" s="75">
        <f>'Balance N-1'!J1285</f>
        <v>0</v>
      </c>
      <c r="C1282" s="78">
        <f>'Balance N-1'!K1285</f>
        <v>0</v>
      </c>
      <c r="D1282" s="78">
        <f>'Balance N-1'!L1285</f>
        <v>0</v>
      </c>
      <c r="E1282" s="78">
        <f>'Balance N-1'!M1285</f>
        <v>0</v>
      </c>
      <c r="F1282" s="78">
        <f>'Balance N-1'!N1285</f>
        <v>0</v>
      </c>
      <c r="G1282" s="78">
        <f>'Balance N-1'!O1285</f>
        <v>0</v>
      </c>
      <c r="H1282" s="78">
        <f>'Balance N-1'!P1285</f>
        <v>0</v>
      </c>
      <c r="I1282" s="79">
        <f t="shared" si="19"/>
        <v>0</v>
      </c>
    </row>
    <row r="1283" spans="1:9" ht="15.6">
      <c r="A1283" s="85">
        <f>'Balance N-1'!I1286</f>
        <v>0</v>
      </c>
      <c r="B1283" s="75">
        <f>'Balance N-1'!J1286</f>
        <v>0</v>
      </c>
      <c r="C1283" s="78">
        <f>'Balance N-1'!K1286</f>
        <v>0</v>
      </c>
      <c r="D1283" s="78">
        <f>'Balance N-1'!L1286</f>
        <v>0</v>
      </c>
      <c r="E1283" s="78">
        <f>'Balance N-1'!M1286</f>
        <v>0</v>
      </c>
      <c r="F1283" s="78">
        <f>'Balance N-1'!N1286</f>
        <v>0</v>
      </c>
      <c r="G1283" s="78">
        <f>'Balance N-1'!O1286</f>
        <v>0</v>
      </c>
      <c r="H1283" s="78">
        <f>'Balance N-1'!P1286</f>
        <v>0</v>
      </c>
      <c r="I1283" s="79">
        <f t="shared" ref="I1283:I1346" si="20">(C1283-D1283)+(E1283-F1283)-(G1283-H1283)</f>
        <v>0</v>
      </c>
    </row>
    <row r="1284" spans="1:9" ht="15.6">
      <c r="A1284" s="85">
        <f>'Balance N-1'!I1287</f>
        <v>0</v>
      </c>
      <c r="B1284" s="75">
        <f>'Balance N-1'!J1287</f>
        <v>0</v>
      </c>
      <c r="C1284" s="78">
        <f>'Balance N-1'!K1287</f>
        <v>0</v>
      </c>
      <c r="D1284" s="78">
        <f>'Balance N-1'!L1287</f>
        <v>0</v>
      </c>
      <c r="E1284" s="78">
        <f>'Balance N-1'!M1287</f>
        <v>0</v>
      </c>
      <c r="F1284" s="78">
        <f>'Balance N-1'!N1287</f>
        <v>0</v>
      </c>
      <c r="G1284" s="78">
        <f>'Balance N-1'!O1287</f>
        <v>0</v>
      </c>
      <c r="H1284" s="78">
        <f>'Balance N-1'!P1287</f>
        <v>0</v>
      </c>
      <c r="I1284" s="79">
        <f t="shared" si="20"/>
        <v>0</v>
      </c>
    </row>
    <row r="1285" spans="1:9" ht="15.6">
      <c r="A1285" s="85">
        <f>'Balance N-1'!I1288</f>
        <v>0</v>
      </c>
      <c r="B1285" s="75">
        <f>'Balance N-1'!J1288</f>
        <v>0</v>
      </c>
      <c r="C1285" s="78">
        <f>'Balance N-1'!K1288</f>
        <v>0</v>
      </c>
      <c r="D1285" s="78">
        <f>'Balance N-1'!L1288</f>
        <v>0</v>
      </c>
      <c r="E1285" s="78">
        <f>'Balance N-1'!M1288</f>
        <v>0</v>
      </c>
      <c r="F1285" s="78">
        <f>'Balance N-1'!N1288</f>
        <v>0</v>
      </c>
      <c r="G1285" s="78">
        <f>'Balance N-1'!O1288</f>
        <v>0</v>
      </c>
      <c r="H1285" s="78">
        <f>'Balance N-1'!P1288</f>
        <v>0</v>
      </c>
      <c r="I1285" s="79">
        <f t="shared" si="20"/>
        <v>0</v>
      </c>
    </row>
    <row r="1286" spans="1:9" ht="15.6">
      <c r="A1286" s="85">
        <f>'Balance N-1'!I1289</f>
        <v>0</v>
      </c>
      <c r="B1286" s="75">
        <f>'Balance N-1'!J1289</f>
        <v>0</v>
      </c>
      <c r="C1286" s="78">
        <f>'Balance N-1'!K1289</f>
        <v>0</v>
      </c>
      <c r="D1286" s="78">
        <f>'Balance N-1'!L1289</f>
        <v>0</v>
      </c>
      <c r="E1286" s="78">
        <f>'Balance N-1'!M1289</f>
        <v>0</v>
      </c>
      <c r="F1286" s="78">
        <f>'Balance N-1'!N1289</f>
        <v>0</v>
      </c>
      <c r="G1286" s="78">
        <f>'Balance N-1'!O1289</f>
        <v>0</v>
      </c>
      <c r="H1286" s="78">
        <f>'Balance N-1'!P1289</f>
        <v>0</v>
      </c>
      <c r="I1286" s="79">
        <f t="shared" si="20"/>
        <v>0</v>
      </c>
    </row>
    <row r="1287" spans="1:9" ht="15.6">
      <c r="A1287" s="85">
        <f>'Balance N-1'!I1290</f>
        <v>0</v>
      </c>
      <c r="B1287" s="75">
        <f>'Balance N-1'!J1290</f>
        <v>0</v>
      </c>
      <c r="C1287" s="78">
        <f>'Balance N-1'!K1290</f>
        <v>0</v>
      </c>
      <c r="D1287" s="78">
        <f>'Balance N-1'!L1290</f>
        <v>0</v>
      </c>
      <c r="E1287" s="78">
        <f>'Balance N-1'!M1290</f>
        <v>0</v>
      </c>
      <c r="F1287" s="78">
        <f>'Balance N-1'!N1290</f>
        <v>0</v>
      </c>
      <c r="G1287" s="78">
        <f>'Balance N-1'!O1290</f>
        <v>0</v>
      </c>
      <c r="H1287" s="78">
        <f>'Balance N-1'!P1290</f>
        <v>0</v>
      </c>
      <c r="I1287" s="79">
        <f t="shared" si="20"/>
        <v>0</v>
      </c>
    </row>
    <row r="1288" spans="1:9" ht="15.6">
      <c r="A1288" s="85">
        <f>'Balance N-1'!I1291</f>
        <v>0</v>
      </c>
      <c r="B1288" s="75">
        <f>'Balance N-1'!J1291</f>
        <v>0</v>
      </c>
      <c r="C1288" s="78">
        <f>'Balance N-1'!K1291</f>
        <v>0</v>
      </c>
      <c r="D1288" s="78">
        <f>'Balance N-1'!L1291</f>
        <v>0</v>
      </c>
      <c r="E1288" s="78">
        <f>'Balance N-1'!M1291</f>
        <v>0</v>
      </c>
      <c r="F1288" s="78">
        <f>'Balance N-1'!N1291</f>
        <v>0</v>
      </c>
      <c r="G1288" s="78">
        <f>'Balance N-1'!O1291</f>
        <v>0</v>
      </c>
      <c r="H1288" s="78">
        <f>'Balance N-1'!P1291</f>
        <v>0</v>
      </c>
      <c r="I1288" s="79">
        <f t="shared" si="20"/>
        <v>0</v>
      </c>
    </row>
    <row r="1289" spans="1:9" ht="15.6">
      <c r="A1289" s="85">
        <f>'Balance N-1'!I1292</f>
        <v>0</v>
      </c>
      <c r="B1289" s="75">
        <f>'Balance N-1'!J1292</f>
        <v>0</v>
      </c>
      <c r="C1289" s="78">
        <f>'Balance N-1'!K1292</f>
        <v>0</v>
      </c>
      <c r="D1289" s="78">
        <f>'Balance N-1'!L1292</f>
        <v>0</v>
      </c>
      <c r="E1289" s="78">
        <f>'Balance N-1'!M1292</f>
        <v>0</v>
      </c>
      <c r="F1289" s="78">
        <f>'Balance N-1'!N1292</f>
        <v>0</v>
      </c>
      <c r="G1289" s="78">
        <f>'Balance N-1'!O1292</f>
        <v>0</v>
      </c>
      <c r="H1289" s="78">
        <f>'Balance N-1'!P1292</f>
        <v>0</v>
      </c>
      <c r="I1289" s="79">
        <f t="shared" si="20"/>
        <v>0</v>
      </c>
    </row>
    <row r="1290" spans="1:9" ht="15.6">
      <c r="A1290" s="85">
        <f>'Balance N-1'!I1293</f>
        <v>0</v>
      </c>
      <c r="B1290" s="75">
        <f>'Balance N-1'!J1293</f>
        <v>0</v>
      </c>
      <c r="C1290" s="78">
        <f>'Balance N-1'!K1293</f>
        <v>0</v>
      </c>
      <c r="D1290" s="78">
        <f>'Balance N-1'!L1293</f>
        <v>0</v>
      </c>
      <c r="E1290" s="78">
        <f>'Balance N-1'!M1293</f>
        <v>0</v>
      </c>
      <c r="F1290" s="78">
        <f>'Balance N-1'!N1293</f>
        <v>0</v>
      </c>
      <c r="G1290" s="78">
        <f>'Balance N-1'!O1293</f>
        <v>0</v>
      </c>
      <c r="H1290" s="78">
        <f>'Balance N-1'!P1293</f>
        <v>0</v>
      </c>
      <c r="I1290" s="79">
        <f t="shared" si="20"/>
        <v>0</v>
      </c>
    </row>
    <row r="1291" spans="1:9" ht="15.6">
      <c r="A1291" s="85">
        <f>'Balance N-1'!I1294</f>
        <v>0</v>
      </c>
      <c r="B1291" s="75">
        <f>'Balance N-1'!J1294</f>
        <v>0</v>
      </c>
      <c r="C1291" s="78">
        <f>'Balance N-1'!K1294</f>
        <v>0</v>
      </c>
      <c r="D1291" s="78">
        <f>'Balance N-1'!L1294</f>
        <v>0</v>
      </c>
      <c r="E1291" s="78">
        <f>'Balance N-1'!M1294</f>
        <v>0</v>
      </c>
      <c r="F1291" s="78">
        <f>'Balance N-1'!N1294</f>
        <v>0</v>
      </c>
      <c r="G1291" s="78">
        <f>'Balance N-1'!O1294</f>
        <v>0</v>
      </c>
      <c r="H1291" s="78">
        <f>'Balance N-1'!P1294</f>
        <v>0</v>
      </c>
      <c r="I1291" s="79">
        <f t="shared" si="20"/>
        <v>0</v>
      </c>
    </row>
    <row r="1292" spans="1:9" ht="15.6">
      <c r="A1292" s="85">
        <f>'Balance N-1'!I1295</f>
        <v>0</v>
      </c>
      <c r="B1292" s="75">
        <f>'Balance N-1'!J1295</f>
        <v>0</v>
      </c>
      <c r="C1292" s="78">
        <f>'Balance N-1'!K1295</f>
        <v>0</v>
      </c>
      <c r="D1292" s="78">
        <f>'Balance N-1'!L1295</f>
        <v>0</v>
      </c>
      <c r="E1292" s="78">
        <f>'Balance N-1'!M1295</f>
        <v>0</v>
      </c>
      <c r="F1292" s="78">
        <f>'Balance N-1'!N1295</f>
        <v>0</v>
      </c>
      <c r="G1292" s="78">
        <f>'Balance N-1'!O1295</f>
        <v>0</v>
      </c>
      <c r="H1292" s="78">
        <f>'Balance N-1'!P1295</f>
        <v>0</v>
      </c>
      <c r="I1292" s="79">
        <f t="shared" si="20"/>
        <v>0</v>
      </c>
    </row>
    <row r="1293" spans="1:9" ht="15.6">
      <c r="A1293" s="85">
        <f>'Balance N-1'!I1296</f>
        <v>0</v>
      </c>
      <c r="B1293" s="75">
        <f>'Balance N-1'!J1296</f>
        <v>0</v>
      </c>
      <c r="C1293" s="78">
        <f>'Balance N-1'!K1296</f>
        <v>0</v>
      </c>
      <c r="D1293" s="78">
        <f>'Balance N-1'!L1296</f>
        <v>0</v>
      </c>
      <c r="E1293" s="78">
        <f>'Balance N-1'!M1296</f>
        <v>0</v>
      </c>
      <c r="F1293" s="78">
        <f>'Balance N-1'!N1296</f>
        <v>0</v>
      </c>
      <c r="G1293" s="78">
        <f>'Balance N-1'!O1296</f>
        <v>0</v>
      </c>
      <c r="H1293" s="78">
        <f>'Balance N-1'!P1296</f>
        <v>0</v>
      </c>
      <c r="I1293" s="79">
        <f t="shared" si="20"/>
        <v>0</v>
      </c>
    </row>
    <row r="1294" spans="1:9" ht="15.6">
      <c r="A1294" s="85">
        <f>'Balance N-1'!I1297</f>
        <v>0</v>
      </c>
      <c r="B1294" s="75">
        <f>'Balance N-1'!J1297</f>
        <v>0</v>
      </c>
      <c r="C1294" s="78">
        <f>'Balance N-1'!K1297</f>
        <v>0</v>
      </c>
      <c r="D1294" s="78">
        <f>'Balance N-1'!L1297</f>
        <v>0</v>
      </c>
      <c r="E1294" s="78">
        <f>'Balance N-1'!M1297</f>
        <v>0</v>
      </c>
      <c r="F1294" s="78">
        <f>'Balance N-1'!N1297</f>
        <v>0</v>
      </c>
      <c r="G1294" s="78">
        <f>'Balance N-1'!O1297</f>
        <v>0</v>
      </c>
      <c r="H1294" s="78">
        <f>'Balance N-1'!P1297</f>
        <v>0</v>
      </c>
      <c r="I1294" s="79">
        <f t="shared" si="20"/>
        <v>0</v>
      </c>
    </row>
    <row r="1295" spans="1:9" ht="15.6">
      <c r="A1295" s="85">
        <f>'Balance N-1'!I1298</f>
        <v>0</v>
      </c>
      <c r="B1295" s="75">
        <f>'Balance N-1'!J1298</f>
        <v>0</v>
      </c>
      <c r="C1295" s="78">
        <f>'Balance N-1'!K1298</f>
        <v>0</v>
      </c>
      <c r="D1295" s="78">
        <f>'Balance N-1'!L1298</f>
        <v>0</v>
      </c>
      <c r="E1295" s="78">
        <f>'Balance N-1'!M1298</f>
        <v>0</v>
      </c>
      <c r="F1295" s="78">
        <f>'Balance N-1'!N1298</f>
        <v>0</v>
      </c>
      <c r="G1295" s="78">
        <f>'Balance N-1'!O1298</f>
        <v>0</v>
      </c>
      <c r="H1295" s="78">
        <f>'Balance N-1'!P1298</f>
        <v>0</v>
      </c>
      <c r="I1295" s="79">
        <f t="shared" si="20"/>
        <v>0</v>
      </c>
    </row>
    <row r="1296" spans="1:9" ht="15.6">
      <c r="A1296" s="85">
        <f>'Balance N-1'!I1299</f>
        <v>0</v>
      </c>
      <c r="B1296" s="75">
        <f>'Balance N-1'!J1299</f>
        <v>0</v>
      </c>
      <c r="C1296" s="78">
        <f>'Balance N-1'!K1299</f>
        <v>0</v>
      </c>
      <c r="D1296" s="78">
        <f>'Balance N-1'!L1299</f>
        <v>0</v>
      </c>
      <c r="E1296" s="78">
        <f>'Balance N-1'!M1299</f>
        <v>0</v>
      </c>
      <c r="F1296" s="78">
        <f>'Balance N-1'!N1299</f>
        <v>0</v>
      </c>
      <c r="G1296" s="78">
        <f>'Balance N-1'!O1299</f>
        <v>0</v>
      </c>
      <c r="H1296" s="78">
        <f>'Balance N-1'!P1299</f>
        <v>0</v>
      </c>
      <c r="I1296" s="79">
        <f t="shared" si="20"/>
        <v>0</v>
      </c>
    </row>
    <row r="1297" spans="1:9" ht="15.6">
      <c r="A1297" s="85">
        <f>'Balance N-1'!I1300</f>
        <v>0</v>
      </c>
      <c r="B1297" s="75">
        <f>'Balance N-1'!J1300</f>
        <v>0</v>
      </c>
      <c r="C1297" s="78">
        <f>'Balance N-1'!K1300</f>
        <v>0</v>
      </c>
      <c r="D1297" s="78">
        <f>'Balance N-1'!L1300</f>
        <v>0</v>
      </c>
      <c r="E1297" s="78">
        <f>'Balance N-1'!M1300</f>
        <v>0</v>
      </c>
      <c r="F1297" s="78">
        <f>'Balance N-1'!N1300</f>
        <v>0</v>
      </c>
      <c r="G1297" s="78">
        <f>'Balance N-1'!O1300</f>
        <v>0</v>
      </c>
      <c r="H1297" s="78">
        <f>'Balance N-1'!P1300</f>
        <v>0</v>
      </c>
      <c r="I1297" s="79">
        <f t="shared" si="20"/>
        <v>0</v>
      </c>
    </row>
    <row r="1298" spans="1:9" ht="15.6">
      <c r="A1298" s="85">
        <f>'Balance N-1'!I1301</f>
        <v>0</v>
      </c>
      <c r="B1298" s="75">
        <f>'Balance N-1'!J1301</f>
        <v>0</v>
      </c>
      <c r="C1298" s="78">
        <f>'Balance N-1'!K1301</f>
        <v>0</v>
      </c>
      <c r="D1298" s="78">
        <f>'Balance N-1'!L1301</f>
        <v>0</v>
      </c>
      <c r="E1298" s="78">
        <f>'Balance N-1'!M1301</f>
        <v>0</v>
      </c>
      <c r="F1298" s="78">
        <f>'Balance N-1'!N1301</f>
        <v>0</v>
      </c>
      <c r="G1298" s="78">
        <f>'Balance N-1'!O1301</f>
        <v>0</v>
      </c>
      <c r="H1298" s="78">
        <f>'Balance N-1'!P1301</f>
        <v>0</v>
      </c>
      <c r="I1298" s="79">
        <f t="shared" si="20"/>
        <v>0</v>
      </c>
    </row>
    <row r="1299" spans="1:9" ht="15.6">
      <c r="A1299" s="85">
        <f>'Balance N-1'!I1302</f>
        <v>0</v>
      </c>
      <c r="B1299" s="75">
        <f>'Balance N-1'!J1302</f>
        <v>0</v>
      </c>
      <c r="C1299" s="78">
        <f>'Balance N-1'!K1302</f>
        <v>0</v>
      </c>
      <c r="D1299" s="78">
        <f>'Balance N-1'!L1302</f>
        <v>0</v>
      </c>
      <c r="E1299" s="78">
        <f>'Balance N-1'!M1302</f>
        <v>0</v>
      </c>
      <c r="F1299" s="78">
        <f>'Balance N-1'!N1302</f>
        <v>0</v>
      </c>
      <c r="G1299" s="78">
        <f>'Balance N-1'!O1302</f>
        <v>0</v>
      </c>
      <c r="H1299" s="78">
        <f>'Balance N-1'!P1302</f>
        <v>0</v>
      </c>
      <c r="I1299" s="79">
        <f t="shared" si="20"/>
        <v>0</v>
      </c>
    </row>
    <row r="1300" spans="1:9" ht="15.6">
      <c r="A1300" s="85">
        <f>'Balance N-1'!I1303</f>
        <v>0</v>
      </c>
      <c r="B1300" s="75">
        <f>'Balance N-1'!J1303</f>
        <v>0</v>
      </c>
      <c r="C1300" s="78">
        <f>'Balance N-1'!K1303</f>
        <v>0</v>
      </c>
      <c r="D1300" s="78">
        <f>'Balance N-1'!L1303</f>
        <v>0</v>
      </c>
      <c r="E1300" s="78">
        <f>'Balance N-1'!M1303</f>
        <v>0</v>
      </c>
      <c r="F1300" s="78">
        <f>'Balance N-1'!N1303</f>
        <v>0</v>
      </c>
      <c r="G1300" s="78">
        <f>'Balance N-1'!O1303</f>
        <v>0</v>
      </c>
      <c r="H1300" s="78">
        <f>'Balance N-1'!P1303</f>
        <v>0</v>
      </c>
      <c r="I1300" s="79">
        <f t="shared" si="20"/>
        <v>0</v>
      </c>
    </row>
    <row r="1301" spans="1:9" ht="15.6">
      <c r="A1301" s="85">
        <f>'Balance N-1'!I1304</f>
        <v>0</v>
      </c>
      <c r="B1301" s="75">
        <f>'Balance N-1'!J1304</f>
        <v>0</v>
      </c>
      <c r="C1301" s="78">
        <f>'Balance N-1'!K1304</f>
        <v>0</v>
      </c>
      <c r="D1301" s="78">
        <f>'Balance N-1'!L1304</f>
        <v>0</v>
      </c>
      <c r="E1301" s="78">
        <f>'Balance N-1'!M1304</f>
        <v>0</v>
      </c>
      <c r="F1301" s="78">
        <f>'Balance N-1'!N1304</f>
        <v>0</v>
      </c>
      <c r="G1301" s="78">
        <f>'Balance N-1'!O1304</f>
        <v>0</v>
      </c>
      <c r="H1301" s="78">
        <f>'Balance N-1'!P1304</f>
        <v>0</v>
      </c>
      <c r="I1301" s="79">
        <f t="shared" si="20"/>
        <v>0</v>
      </c>
    </row>
    <row r="1302" spans="1:9" ht="15.6">
      <c r="A1302" s="85">
        <f>'Balance N-1'!I1305</f>
        <v>0</v>
      </c>
      <c r="B1302" s="75">
        <f>'Balance N-1'!J1305</f>
        <v>0</v>
      </c>
      <c r="C1302" s="78">
        <f>'Balance N-1'!K1305</f>
        <v>0</v>
      </c>
      <c r="D1302" s="78">
        <f>'Balance N-1'!L1305</f>
        <v>0</v>
      </c>
      <c r="E1302" s="78">
        <f>'Balance N-1'!M1305</f>
        <v>0</v>
      </c>
      <c r="F1302" s="78">
        <f>'Balance N-1'!N1305</f>
        <v>0</v>
      </c>
      <c r="G1302" s="78">
        <f>'Balance N-1'!O1305</f>
        <v>0</v>
      </c>
      <c r="H1302" s="78">
        <f>'Balance N-1'!P1305</f>
        <v>0</v>
      </c>
      <c r="I1302" s="79">
        <f t="shared" si="20"/>
        <v>0</v>
      </c>
    </row>
    <row r="1303" spans="1:9" ht="15.6">
      <c r="A1303" s="85">
        <f>'Balance N-1'!I1306</f>
        <v>0</v>
      </c>
      <c r="B1303" s="75">
        <f>'Balance N-1'!J1306</f>
        <v>0</v>
      </c>
      <c r="C1303" s="78">
        <f>'Balance N-1'!K1306</f>
        <v>0</v>
      </c>
      <c r="D1303" s="78">
        <f>'Balance N-1'!L1306</f>
        <v>0</v>
      </c>
      <c r="E1303" s="78">
        <f>'Balance N-1'!M1306</f>
        <v>0</v>
      </c>
      <c r="F1303" s="78">
        <f>'Balance N-1'!N1306</f>
        <v>0</v>
      </c>
      <c r="G1303" s="78">
        <f>'Balance N-1'!O1306</f>
        <v>0</v>
      </c>
      <c r="H1303" s="78">
        <f>'Balance N-1'!P1306</f>
        <v>0</v>
      </c>
      <c r="I1303" s="79">
        <f t="shared" si="20"/>
        <v>0</v>
      </c>
    </row>
    <row r="1304" spans="1:9" ht="15.6">
      <c r="A1304" s="85">
        <f>'Balance N-1'!I1307</f>
        <v>0</v>
      </c>
      <c r="B1304" s="75">
        <f>'Balance N-1'!J1307</f>
        <v>0</v>
      </c>
      <c r="C1304" s="78">
        <f>'Balance N-1'!K1307</f>
        <v>0</v>
      </c>
      <c r="D1304" s="78">
        <f>'Balance N-1'!L1307</f>
        <v>0</v>
      </c>
      <c r="E1304" s="78">
        <f>'Balance N-1'!M1307</f>
        <v>0</v>
      </c>
      <c r="F1304" s="78">
        <f>'Balance N-1'!N1307</f>
        <v>0</v>
      </c>
      <c r="G1304" s="78">
        <f>'Balance N-1'!O1307</f>
        <v>0</v>
      </c>
      <c r="H1304" s="78">
        <f>'Balance N-1'!P1307</f>
        <v>0</v>
      </c>
      <c r="I1304" s="79">
        <f t="shared" si="20"/>
        <v>0</v>
      </c>
    </row>
    <row r="1305" spans="1:9" ht="15.6">
      <c r="A1305" s="85">
        <f>'Balance N-1'!I1308</f>
        <v>0</v>
      </c>
      <c r="B1305" s="75">
        <f>'Balance N-1'!J1308</f>
        <v>0</v>
      </c>
      <c r="C1305" s="78">
        <f>'Balance N-1'!K1308</f>
        <v>0</v>
      </c>
      <c r="D1305" s="78">
        <f>'Balance N-1'!L1308</f>
        <v>0</v>
      </c>
      <c r="E1305" s="78">
        <f>'Balance N-1'!M1308</f>
        <v>0</v>
      </c>
      <c r="F1305" s="78">
        <f>'Balance N-1'!N1308</f>
        <v>0</v>
      </c>
      <c r="G1305" s="78">
        <f>'Balance N-1'!O1308</f>
        <v>0</v>
      </c>
      <c r="H1305" s="78">
        <f>'Balance N-1'!P1308</f>
        <v>0</v>
      </c>
      <c r="I1305" s="79">
        <f t="shared" si="20"/>
        <v>0</v>
      </c>
    </row>
    <row r="1306" spans="1:9" ht="15.6">
      <c r="A1306" s="85">
        <f>'Balance N-1'!I1309</f>
        <v>0</v>
      </c>
      <c r="B1306" s="75">
        <f>'Balance N-1'!J1309</f>
        <v>0</v>
      </c>
      <c r="C1306" s="78">
        <f>'Balance N-1'!K1309</f>
        <v>0</v>
      </c>
      <c r="D1306" s="78">
        <f>'Balance N-1'!L1309</f>
        <v>0</v>
      </c>
      <c r="E1306" s="78">
        <f>'Balance N-1'!M1309</f>
        <v>0</v>
      </c>
      <c r="F1306" s="78">
        <f>'Balance N-1'!N1309</f>
        <v>0</v>
      </c>
      <c r="G1306" s="78">
        <f>'Balance N-1'!O1309</f>
        <v>0</v>
      </c>
      <c r="H1306" s="78">
        <f>'Balance N-1'!P1309</f>
        <v>0</v>
      </c>
      <c r="I1306" s="79">
        <f t="shared" si="20"/>
        <v>0</v>
      </c>
    </row>
    <row r="1307" spans="1:9" ht="15.6">
      <c r="A1307" s="85">
        <f>'Balance N-1'!I1310</f>
        <v>0</v>
      </c>
      <c r="B1307" s="75">
        <f>'Balance N-1'!J1310</f>
        <v>0</v>
      </c>
      <c r="C1307" s="78">
        <f>'Balance N-1'!K1310</f>
        <v>0</v>
      </c>
      <c r="D1307" s="78">
        <f>'Balance N-1'!L1310</f>
        <v>0</v>
      </c>
      <c r="E1307" s="78">
        <f>'Balance N-1'!M1310</f>
        <v>0</v>
      </c>
      <c r="F1307" s="78">
        <f>'Balance N-1'!N1310</f>
        <v>0</v>
      </c>
      <c r="G1307" s="78">
        <f>'Balance N-1'!O1310</f>
        <v>0</v>
      </c>
      <c r="H1307" s="78">
        <f>'Balance N-1'!P1310</f>
        <v>0</v>
      </c>
      <c r="I1307" s="79">
        <f t="shared" si="20"/>
        <v>0</v>
      </c>
    </row>
    <row r="1308" spans="1:9" ht="15.6">
      <c r="A1308" s="85">
        <f>'Balance N-1'!I1311</f>
        <v>0</v>
      </c>
      <c r="B1308" s="75">
        <f>'Balance N-1'!J1311</f>
        <v>0</v>
      </c>
      <c r="C1308" s="78">
        <f>'Balance N-1'!K1311</f>
        <v>0</v>
      </c>
      <c r="D1308" s="78">
        <f>'Balance N-1'!L1311</f>
        <v>0</v>
      </c>
      <c r="E1308" s="78">
        <f>'Balance N-1'!M1311</f>
        <v>0</v>
      </c>
      <c r="F1308" s="78">
        <f>'Balance N-1'!N1311</f>
        <v>0</v>
      </c>
      <c r="G1308" s="78">
        <f>'Balance N-1'!O1311</f>
        <v>0</v>
      </c>
      <c r="H1308" s="78">
        <f>'Balance N-1'!P1311</f>
        <v>0</v>
      </c>
      <c r="I1308" s="79">
        <f t="shared" si="20"/>
        <v>0</v>
      </c>
    </row>
    <row r="1309" spans="1:9" ht="15.6">
      <c r="A1309" s="85">
        <f>'Balance N-1'!I1312</f>
        <v>0</v>
      </c>
      <c r="B1309" s="75">
        <f>'Balance N-1'!J1312</f>
        <v>0</v>
      </c>
      <c r="C1309" s="78">
        <f>'Balance N-1'!K1312</f>
        <v>0</v>
      </c>
      <c r="D1309" s="78">
        <f>'Balance N-1'!L1312</f>
        <v>0</v>
      </c>
      <c r="E1309" s="78">
        <f>'Balance N-1'!M1312</f>
        <v>0</v>
      </c>
      <c r="F1309" s="78">
        <f>'Balance N-1'!N1312</f>
        <v>0</v>
      </c>
      <c r="G1309" s="78">
        <f>'Balance N-1'!O1312</f>
        <v>0</v>
      </c>
      <c r="H1309" s="78">
        <f>'Balance N-1'!P1312</f>
        <v>0</v>
      </c>
      <c r="I1309" s="79">
        <f t="shared" si="20"/>
        <v>0</v>
      </c>
    </row>
    <row r="1310" spans="1:9" ht="15.6">
      <c r="A1310" s="85">
        <f>'Balance N-1'!I1313</f>
        <v>0</v>
      </c>
      <c r="B1310" s="75">
        <f>'Balance N-1'!J1313</f>
        <v>0</v>
      </c>
      <c r="C1310" s="78">
        <f>'Balance N-1'!K1313</f>
        <v>0</v>
      </c>
      <c r="D1310" s="78">
        <f>'Balance N-1'!L1313</f>
        <v>0</v>
      </c>
      <c r="E1310" s="78">
        <f>'Balance N-1'!M1313</f>
        <v>0</v>
      </c>
      <c r="F1310" s="78">
        <f>'Balance N-1'!N1313</f>
        <v>0</v>
      </c>
      <c r="G1310" s="78">
        <f>'Balance N-1'!O1313</f>
        <v>0</v>
      </c>
      <c r="H1310" s="78">
        <f>'Balance N-1'!P1313</f>
        <v>0</v>
      </c>
      <c r="I1310" s="79">
        <f t="shared" si="20"/>
        <v>0</v>
      </c>
    </row>
    <row r="1311" spans="1:9" ht="15.6">
      <c r="A1311" s="85">
        <f>'Balance N-1'!I1314</f>
        <v>0</v>
      </c>
      <c r="B1311" s="75">
        <f>'Balance N-1'!J1314</f>
        <v>0</v>
      </c>
      <c r="C1311" s="78">
        <f>'Balance N-1'!K1314</f>
        <v>0</v>
      </c>
      <c r="D1311" s="78">
        <f>'Balance N-1'!L1314</f>
        <v>0</v>
      </c>
      <c r="E1311" s="78">
        <f>'Balance N-1'!M1314</f>
        <v>0</v>
      </c>
      <c r="F1311" s="78">
        <f>'Balance N-1'!N1314</f>
        <v>0</v>
      </c>
      <c r="G1311" s="78">
        <f>'Balance N-1'!O1314</f>
        <v>0</v>
      </c>
      <c r="H1311" s="78">
        <f>'Balance N-1'!P1314</f>
        <v>0</v>
      </c>
      <c r="I1311" s="79">
        <f t="shared" si="20"/>
        <v>0</v>
      </c>
    </row>
    <row r="1312" spans="1:9" ht="15.6">
      <c r="A1312" s="85">
        <f>'Balance N-1'!I1315</f>
        <v>0</v>
      </c>
      <c r="B1312" s="75">
        <f>'Balance N-1'!J1315</f>
        <v>0</v>
      </c>
      <c r="C1312" s="78">
        <f>'Balance N-1'!K1315</f>
        <v>0</v>
      </c>
      <c r="D1312" s="78">
        <f>'Balance N-1'!L1315</f>
        <v>0</v>
      </c>
      <c r="E1312" s="78">
        <f>'Balance N-1'!M1315</f>
        <v>0</v>
      </c>
      <c r="F1312" s="78">
        <f>'Balance N-1'!N1315</f>
        <v>0</v>
      </c>
      <c r="G1312" s="78">
        <f>'Balance N-1'!O1315</f>
        <v>0</v>
      </c>
      <c r="H1312" s="78">
        <f>'Balance N-1'!P1315</f>
        <v>0</v>
      </c>
      <c r="I1312" s="79">
        <f t="shared" si="20"/>
        <v>0</v>
      </c>
    </row>
    <row r="1313" spans="1:9" ht="15.6">
      <c r="A1313" s="85">
        <f>'Balance N-1'!I1316</f>
        <v>0</v>
      </c>
      <c r="B1313" s="75">
        <f>'Balance N-1'!J1316</f>
        <v>0</v>
      </c>
      <c r="C1313" s="78">
        <f>'Balance N-1'!K1316</f>
        <v>0</v>
      </c>
      <c r="D1313" s="78">
        <f>'Balance N-1'!L1316</f>
        <v>0</v>
      </c>
      <c r="E1313" s="78">
        <f>'Balance N-1'!M1316</f>
        <v>0</v>
      </c>
      <c r="F1313" s="78">
        <f>'Balance N-1'!N1316</f>
        <v>0</v>
      </c>
      <c r="G1313" s="78">
        <f>'Balance N-1'!O1316</f>
        <v>0</v>
      </c>
      <c r="H1313" s="78">
        <f>'Balance N-1'!P1316</f>
        <v>0</v>
      </c>
      <c r="I1313" s="79">
        <f t="shared" si="20"/>
        <v>0</v>
      </c>
    </row>
    <row r="1314" spans="1:9" ht="15.6">
      <c r="A1314" s="85">
        <f>'Balance N-1'!I1317</f>
        <v>0</v>
      </c>
      <c r="B1314" s="75">
        <f>'Balance N-1'!J1317</f>
        <v>0</v>
      </c>
      <c r="C1314" s="78">
        <f>'Balance N-1'!K1317</f>
        <v>0</v>
      </c>
      <c r="D1314" s="78">
        <f>'Balance N-1'!L1317</f>
        <v>0</v>
      </c>
      <c r="E1314" s="78">
        <f>'Balance N-1'!M1317</f>
        <v>0</v>
      </c>
      <c r="F1314" s="78">
        <f>'Balance N-1'!N1317</f>
        <v>0</v>
      </c>
      <c r="G1314" s="78">
        <f>'Balance N-1'!O1317</f>
        <v>0</v>
      </c>
      <c r="H1314" s="78">
        <f>'Balance N-1'!P1317</f>
        <v>0</v>
      </c>
      <c r="I1314" s="79">
        <f t="shared" si="20"/>
        <v>0</v>
      </c>
    </row>
    <row r="1315" spans="1:9" ht="15.6">
      <c r="A1315" s="85">
        <f>'Balance N-1'!I1318</f>
        <v>0</v>
      </c>
      <c r="B1315" s="75">
        <f>'Balance N-1'!J1318</f>
        <v>0</v>
      </c>
      <c r="C1315" s="78">
        <f>'Balance N-1'!K1318</f>
        <v>0</v>
      </c>
      <c r="D1315" s="78">
        <f>'Balance N-1'!L1318</f>
        <v>0</v>
      </c>
      <c r="E1315" s="78">
        <f>'Balance N-1'!M1318</f>
        <v>0</v>
      </c>
      <c r="F1315" s="78">
        <f>'Balance N-1'!N1318</f>
        <v>0</v>
      </c>
      <c r="G1315" s="78">
        <f>'Balance N-1'!O1318</f>
        <v>0</v>
      </c>
      <c r="H1315" s="78">
        <f>'Balance N-1'!P1318</f>
        <v>0</v>
      </c>
      <c r="I1315" s="79">
        <f t="shared" si="20"/>
        <v>0</v>
      </c>
    </row>
    <row r="1316" spans="1:9" ht="15.6">
      <c r="A1316" s="85">
        <f>'Balance N-1'!I1319</f>
        <v>0</v>
      </c>
      <c r="B1316" s="75">
        <f>'Balance N-1'!J1319</f>
        <v>0</v>
      </c>
      <c r="C1316" s="78">
        <f>'Balance N-1'!K1319</f>
        <v>0</v>
      </c>
      <c r="D1316" s="78">
        <f>'Balance N-1'!L1319</f>
        <v>0</v>
      </c>
      <c r="E1316" s="78">
        <f>'Balance N-1'!M1319</f>
        <v>0</v>
      </c>
      <c r="F1316" s="78">
        <f>'Balance N-1'!N1319</f>
        <v>0</v>
      </c>
      <c r="G1316" s="78">
        <f>'Balance N-1'!O1319</f>
        <v>0</v>
      </c>
      <c r="H1316" s="78">
        <f>'Balance N-1'!P1319</f>
        <v>0</v>
      </c>
      <c r="I1316" s="79">
        <f t="shared" si="20"/>
        <v>0</v>
      </c>
    </row>
    <row r="1317" spans="1:9" ht="15.6">
      <c r="A1317" s="85">
        <f>'Balance N-1'!I1320</f>
        <v>0</v>
      </c>
      <c r="B1317" s="75">
        <f>'Balance N-1'!J1320</f>
        <v>0</v>
      </c>
      <c r="C1317" s="78">
        <f>'Balance N-1'!K1320</f>
        <v>0</v>
      </c>
      <c r="D1317" s="78">
        <f>'Balance N-1'!L1320</f>
        <v>0</v>
      </c>
      <c r="E1317" s="78">
        <f>'Balance N-1'!M1320</f>
        <v>0</v>
      </c>
      <c r="F1317" s="78">
        <f>'Balance N-1'!N1320</f>
        <v>0</v>
      </c>
      <c r="G1317" s="78">
        <f>'Balance N-1'!O1320</f>
        <v>0</v>
      </c>
      <c r="H1317" s="78">
        <f>'Balance N-1'!P1320</f>
        <v>0</v>
      </c>
      <c r="I1317" s="79">
        <f t="shared" si="20"/>
        <v>0</v>
      </c>
    </row>
    <row r="1318" spans="1:9" ht="15.6">
      <c r="A1318" s="85">
        <f>'Balance N-1'!I1321</f>
        <v>0</v>
      </c>
      <c r="B1318" s="75">
        <f>'Balance N-1'!J1321</f>
        <v>0</v>
      </c>
      <c r="C1318" s="78">
        <f>'Balance N-1'!K1321</f>
        <v>0</v>
      </c>
      <c r="D1318" s="78">
        <f>'Balance N-1'!L1321</f>
        <v>0</v>
      </c>
      <c r="E1318" s="78">
        <f>'Balance N-1'!M1321</f>
        <v>0</v>
      </c>
      <c r="F1318" s="78">
        <f>'Balance N-1'!N1321</f>
        <v>0</v>
      </c>
      <c r="G1318" s="78">
        <f>'Balance N-1'!O1321</f>
        <v>0</v>
      </c>
      <c r="H1318" s="78">
        <f>'Balance N-1'!P1321</f>
        <v>0</v>
      </c>
      <c r="I1318" s="79">
        <f t="shared" si="20"/>
        <v>0</v>
      </c>
    </row>
    <row r="1319" spans="1:9" ht="15.6">
      <c r="A1319" s="85">
        <f>'Balance N-1'!I1322</f>
        <v>0</v>
      </c>
      <c r="B1319" s="75">
        <f>'Balance N-1'!J1322</f>
        <v>0</v>
      </c>
      <c r="C1319" s="78">
        <f>'Balance N-1'!K1322</f>
        <v>0</v>
      </c>
      <c r="D1319" s="78">
        <f>'Balance N-1'!L1322</f>
        <v>0</v>
      </c>
      <c r="E1319" s="78">
        <f>'Balance N-1'!M1322</f>
        <v>0</v>
      </c>
      <c r="F1319" s="78">
        <f>'Balance N-1'!N1322</f>
        <v>0</v>
      </c>
      <c r="G1319" s="78">
        <f>'Balance N-1'!O1322</f>
        <v>0</v>
      </c>
      <c r="H1319" s="78">
        <f>'Balance N-1'!P1322</f>
        <v>0</v>
      </c>
      <c r="I1319" s="79">
        <f t="shared" si="20"/>
        <v>0</v>
      </c>
    </row>
    <row r="1320" spans="1:9" ht="15.6">
      <c r="A1320" s="85">
        <f>'Balance N-1'!I1323</f>
        <v>0</v>
      </c>
      <c r="B1320" s="75">
        <f>'Balance N-1'!J1323</f>
        <v>0</v>
      </c>
      <c r="C1320" s="78">
        <f>'Balance N-1'!K1323</f>
        <v>0</v>
      </c>
      <c r="D1320" s="78">
        <f>'Balance N-1'!L1323</f>
        <v>0</v>
      </c>
      <c r="E1320" s="78">
        <f>'Balance N-1'!M1323</f>
        <v>0</v>
      </c>
      <c r="F1320" s="78">
        <f>'Balance N-1'!N1323</f>
        <v>0</v>
      </c>
      <c r="G1320" s="78">
        <f>'Balance N-1'!O1323</f>
        <v>0</v>
      </c>
      <c r="H1320" s="78">
        <f>'Balance N-1'!P1323</f>
        <v>0</v>
      </c>
      <c r="I1320" s="79">
        <f t="shared" si="20"/>
        <v>0</v>
      </c>
    </row>
    <row r="1321" spans="1:9" ht="15.6">
      <c r="A1321" s="85">
        <f>'Balance N-1'!I1324</f>
        <v>0</v>
      </c>
      <c r="B1321" s="75">
        <f>'Balance N-1'!J1324</f>
        <v>0</v>
      </c>
      <c r="C1321" s="78">
        <f>'Balance N-1'!K1324</f>
        <v>0</v>
      </c>
      <c r="D1321" s="78">
        <f>'Balance N-1'!L1324</f>
        <v>0</v>
      </c>
      <c r="E1321" s="78">
        <f>'Balance N-1'!M1324</f>
        <v>0</v>
      </c>
      <c r="F1321" s="78">
        <f>'Balance N-1'!N1324</f>
        <v>0</v>
      </c>
      <c r="G1321" s="78">
        <f>'Balance N-1'!O1324</f>
        <v>0</v>
      </c>
      <c r="H1321" s="78">
        <f>'Balance N-1'!P1324</f>
        <v>0</v>
      </c>
      <c r="I1321" s="79">
        <f t="shared" si="20"/>
        <v>0</v>
      </c>
    </row>
    <row r="1322" spans="1:9" ht="15.6">
      <c r="A1322" s="85">
        <f>'Balance N-1'!I1325</f>
        <v>0</v>
      </c>
      <c r="B1322" s="75">
        <f>'Balance N-1'!J1325</f>
        <v>0</v>
      </c>
      <c r="C1322" s="78">
        <f>'Balance N-1'!K1325</f>
        <v>0</v>
      </c>
      <c r="D1322" s="78">
        <f>'Balance N-1'!L1325</f>
        <v>0</v>
      </c>
      <c r="E1322" s="78">
        <f>'Balance N-1'!M1325</f>
        <v>0</v>
      </c>
      <c r="F1322" s="78">
        <f>'Balance N-1'!N1325</f>
        <v>0</v>
      </c>
      <c r="G1322" s="78">
        <f>'Balance N-1'!O1325</f>
        <v>0</v>
      </c>
      <c r="H1322" s="78">
        <f>'Balance N-1'!P1325</f>
        <v>0</v>
      </c>
      <c r="I1322" s="79">
        <f t="shared" si="20"/>
        <v>0</v>
      </c>
    </row>
    <row r="1323" spans="1:9" ht="15.6">
      <c r="A1323" s="85">
        <f>'Balance N-1'!I1326</f>
        <v>0</v>
      </c>
      <c r="B1323" s="75">
        <f>'Balance N-1'!J1326</f>
        <v>0</v>
      </c>
      <c r="C1323" s="78">
        <f>'Balance N-1'!K1326</f>
        <v>0</v>
      </c>
      <c r="D1323" s="78">
        <f>'Balance N-1'!L1326</f>
        <v>0</v>
      </c>
      <c r="E1323" s="78">
        <f>'Balance N-1'!M1326</f>
        <v>0</v>
      </c>
      <c r="F1323" s="78">
        <f>'Balance N-1'!N1326</f>
        <v>0</v>
      </c>
      <c r="G1323" s="78">
        <f>'Balance N-1'!O1326</f>
        <v>0</v>
      </c>
      <c r="H1323" s="78">
        <f>'Balance N-1'!P1326</f>
        <v>0</v>
      </c>
      <c r="I1323" s="79">
        <f t="shared" si="20"/>
        <v>0</v>
      </c>
    </row>
    <row r="1324" spans="1:9" ht="15.6">
      <c r="A1324" s="85">
        <f>'Balance N-1'!I1327</f>
        <v>0</v>
      </c>
      <c r="B1324" s="75">
        <f>'Balance N-1'!J1327</f>
        <v>0</v>
      </c>
      <c r="C1324" s="78">
        <f>'Balance N-1'!K1327</f>
        <v>0</v>
      </c>
      <c r="D1324" s="78">
        <f>'Balance N-1'!L1327</f>
        <v>0</v>
      </c>
      <c r="E1324" s="78">
        <f>'Balance N-1'!M1327</f>
        <v>0</v>
      </c>
      <c r="F1324" s="78">
        <f>'Balance N-1'!N1327</f>
        <v>0</v>
      </c>
      <c r="G1324" s="78">
        <f>'Balance N-1'!O1327</f>
        <v>0</v>
      </c>
      <c r="H1324" s="78">
        <f>'Balance N-1'!P1327</f>
        <v>0</v>
      </c>
      <c r="I1324" s="79">
        <f t="shared" si="20"/>
        <v>0</v>
      </c>
    </row>
    <row r="1325" spans="1:9" ht="15.6">
      <c r="A1325" s="85">
        <f>'Balance N-1'!I1328</f>
        <v>0</v>
      </c>
      <c r="B1325" s="75">
        <f>'Balance N-1'!J1328</f>
        <v>0</v>
      </c>
      <c r="C1325" s="78">
        <f>'Balance N-1'!K1328</f>
        <v>0</v>
      </c>
      <c r="D1325" s="78">
        <f>'Balance N-1'!L1328</f>
        <v>0</v>
      </c>
      <c r="E1325" s="78">
        <f>'Balance N-1'!M1328</f>
        <v>0</v>
      </c>
      <c r="F1325" s="78">
        <f>'Balance N-1'!N1328</f>
        <v>0</v>
      </c>
      <c r="G1325" s="78">
        <f>'Balance N-1'!O1328</f>
        <v>0</v>
      </c>
      <c r="H1325" s="78">
        <f>'Balance N-1'!P1328</f>
        <v>0</v>
      </c>
      <c r="I1325" s="79">
        <f t="shared" si="20"/>
        <v>0</v>
      </c>
    </row>
    <row r="1326" spans="1:9" ht="15.6">
      <c r="A1326" s="85">
        <f>'Balance N-1'!I1329</f>
        <v>0</v>
      </c>
      <c r="B1326" s="75">
        <f>'Balance N-1'!J1329</f>
        <v>0</v>
      </c>
      <c r="C1326" s="78">
        <f>'Balance N-1'!K1329</f>
        <v>0</v>
      </c>
      <c r="D1326" s="78">
        <f>'Balance N-1'!L1329</f>
        <v>0</v>
      </c>
      <c r="E1326" s="78">
        <f>'Balance N-1'!M1329</f>
        <v>0</v>
      </c>
      <c r="F1326" s="78">
        <f>'Balance N-1'!N1329</f>
        <v>0</v>
      </c>
      <c r="G1326" s="78">
        <f>'Balance N-1'!O1329</f>
        <v>0</v>
      </c>
      <c r="H1326" s="78">
        <f>'Balance N-1'!P1329</f>
        <v>0</v>
      </c>
      <c r="I1326" s="79">
        <f t="shared" si="20"/>
        <v>0</v>
      </c>
    </row>
    <row r="1327" spans="1:9" ht="15.6">
      <c r="A1327" s="85">
        <f>'Balance N-1'!I1330</f>
        <v>0</v>
      </c>
      <c r="B1327" s="75">
        <f>'Balance N-1'!J1330</f>
        <v>0</v>
      </c>
      <c r="C1327" s="78">
        <f>'Balance N-1'!K1330</f>
        <v>0</v>
      </c>
      <c r="D1327" s="78">
        <f>'Balance N-1'!L1330</f>
        <v>0</v>
      </c>
      <c r="E1327" s="78">
        <f>'Balance N-1'!M1330</f>
        <v>0</v>
      </c>
      <c r="F1327" s="78">
        <f>'Balance N-1'!N1330</f>
        <v>0</v>
      </c>
      <c r="G1327" s="78">
        <f>'Balance N-1'!O1330</f>
        <v>0</v>
      </c>
      <c r="H1327" s="78">
        <f>'Balance N-1'!P1330</f>
        <v>0</v>
      </c>
      <c r="I1327" s="79">
        <f t="shared" si="20"/>
        <v>0</v>
      </c>
    </row>
    <row r="1328" spans="1:9" ht="15.6">
      <c r="A1328" s="85">
        <f>'Balance N-1'!I1331</f>
        <v>0</v>
      </c>
      <c r="B1328" s="75">
        <f>'Balance N-1'!J1331</f>
        <v>0</v>
      </c>
      <c r="C1328" s="78">
        <f>'Balance N-1'!K1331</f>
        <v>0</v>
      </c>
      <c r="D1328" s="78">
        <f>'Balance N-1'!L1331</f>
        <v>0</v>
      </c>
      <c r="E1328" s="78">
        <f>'Balance N-1'!M1331</f>
        <v>0</v>
      </c>
      <c r="F1328" s="78">
        <f>'Balance N-1'!N1331</f>
        <v>0</v>
      </c>
      <c r="G1328" s="78">
        <f>'Balance N-1'!O1331</f>
        <v>0</v>
      </c>
      <c r="H1328" s="78">
        <f>'Balance N-1'!P1331</f>
        <v>0</v>
      </c>
      <c r="I1328" s="79">
        <f t="shared" si="20"/>
        <v>0</v>
      </c>
    </row>
    <row r="1329" spans="1:9" ht="15.6">
      <c r="A1329" s="85">
        <f>'Balance N-1'!I1332</f>
        <v>0</v>
      </c>
      <c r="B1329" s="75">
        <f>'Balance N-1'!J1332</f>
        <v>0</v>
      </c>
      <c r="C1329" s="78">
        <f>'Balance N-1'!K1332</f>
        <v>0</v>
      </c>
      <c r="D1329" s="78">
        <f>'Balance N-1'!L1332</f>
        <v>0</v>
      </c>
      <c r="E1329" s="78">
        <f>'Balance N-1'!M1332</f>
        <v>0</v>
      </c>
      <c r="F1329" s="78">
        <f>'Balance N-1'!N1332</f>
        <v>0</v>
      </c>
      <c r="G1329" s="78">
        <f>'Balance N-1'!O1332</f>
        <v>0</v>
      </c>
      <c r="H1329" s="78">
        <f>'Balance N-1'!P1332</f>
        <v>0</v>
      </c>
      <c r="I1329" s="79">
        <f t="shared" si="20"/>
        <v>0</v>
      </c>
    </row>
    <row r="1330" spans="1:9" ht="15.6">
      <c r="A1330" s="85">
        <f>'Balance N-1'!I1333</f>
        <v>0</v>
      </c>
      <c r="B1330" s="75">
        <f>'Balance N-1'!J1333</f>
        <v>0</v>
      </c>
      <c r="C1330" s="78">
        <f>'Balance N-1'!K1333</f>
        <v>0</v>
      </c>
      <c r="D1330" s="78">
        <f>'Balance N-1'!L1333</f>
        <v>0</v>
      </c>
      <c r="E1330" s="78">
        <f>'Balance N-1'!M1333</f>
        <v>0</v>
      </c>
      <c r="F1330" s="78">
        <f>'Balance N-1'!N1333</f>
        <v>0</v>
      </c>
      <c r="G1330" s="78">
        <f>'Balance N-1'!O1333</f>
        <v>0</v>
      </c>
      <c r="H1330" s="78">
        <f>'Balance N-1'!P1333</f>
        <v>0</v>
      </c>
      <c r="I1330" s="79">
        <f t="shared" si="20"/>
        <v>0</v>
      </c>
    </row>
    <row r="1331" spans="1:9" ht="15.6">
      <c r="A1331" s="85">
        <f>'Balance N-1'!I1334</f>
        <v>0</v>
      </c>
      <c r="B1331" s="75">
        <f>'Balance N-1'!J1334</f>
        <v>0</v>
      </c>
      <c r="C1331" s="78">
        <f>'Balance N-1'!K1334</f>
        <v>0</v>
      </c>
      <c r="D1331" s="78">
        <f>'Balance N-1'!L1334</f>
        <v>0</v>
      </c>
      <c r="E1331" s="78">
        <f>'Balance N-1'!M1334</f>
        <v>0</v>
      </c>
      <c r="F1331" s="78">
        <f>'Balance N-1'!N1334</f>
        <v>0</v>
      </c>
      <c r="G1331" s="78">
        <f>'Balance N-1'!O1334</f>
        <v>0</v>
      </c>
      <c r="H1331" s="78">
        <f>'Balance N-1'!P1334</f>
        <v>0</v>
      </c>
      <c r="I1331" s="79">
        <f t="shared" si="20"/>
        <v>0</v>
      </c>
    </row>
    <row r="1332" spans="1:9" ht="15.6">
      <c r="A1332" s="85">
        <f>'Balance N-1'!I1335</f>
        <v>0</v>
      </c>
      <c r="B1332" s="75">
        <f>'Balance N-1'!J1335</f>
        <v>0</v>
      </c>
      <c r="C1332" s="78">
        <f>'Balance N-1'!K1335</f>
        <v>0</v>
      </c>
      <c r="D1332" s="78">
        <f>'Balance N-1'!L1335</f>
        <v>0</v>
      </c>
      <c r="E1332" s="78">
        <f>'Balance N-1'!M1335</f>
        <v>0</v>
      </c>
      <c r="F1332" s="78">
        <f>'Balance N-1'!N1335</f>
        <v>0</v>
      </c>
      <c r="G1332" s="78">
        <f>'Balance N-1'!O1335</f>
        <v>0</v>
      </c>
      <c r="H1332" s="78">
        <f>'Balance N-1'!P1335</f>
        <v>0</v>
      </c>
      <c r="I1332" s="79">
        <f t="shared" si="20"/>
        <v>0</v>
      </c>
    </row>
    <row r="1333" spans="1:9" ht="15.6">
      <c r="A1333" s="85">
        <f>'Balance N-1'!I1336</f>
        <v>0</v>
      </c>
      <c r="B1333" s="75">
        <f>'Balance N-1'!J1336</f>
        <v>0</v>
      </c>
      <c r="C1333" s="78">
        <f>'Balance N-1'!K1336</f>
        <v>0</v>
      </c>
      <c r="D1333" s="78">
        <f>'Balance N-1'!L1336</f>
        <v>0</v>
      </c>
      <c r="E1333" s="78">
        <f>'Balance N-1'!M1336</f>
        <v>0</v>
      </c>
      <c r="F1333" s="78">
        <f>'Balance N-1'!N1336</f>
        <v>0</v>
      </c>
      <c r="G1333" s="78">
        <f>'Balance N-1'!O1336</f>
        <v>0</v>
      </c>
      <c r="H1333" s="78">
        <f>'Balance N-1'!P1336</f>
        <v>0</v>
      </c>
      <c r="I1333" s="79">
        <f t="shared" si="20"/>
        <v>0</v>
      </c>
    </row>
    <row r="1334" spans="1:9" ht="15.6">
      <c r="A1334" s="85">
        <f>'Balance N-1'!I1337</f>
        <v>0</v>
      </c>
      <c r="B1334" s="75">
        <f>'Balance N-1'!J1337</f>
        <v>0</v>
      </c>
      <c r="C1334" s="78">
        <f>'Balance N-1'!K1337</f>
        <v>0</v>
      </c>
      <c r="D1334" s="78">
        <f>'Balance N-1'!L1337</f>
        <v>0</v>
      </c>
      <c r="E1334" s="78">
        <f>'Balance N-1'!M1337</f>
        <v>0</v>
      </c>
      <c r="F1334" s="78">
        <f>'Balance N-1'!N1337</f>
        <v>0</v>
      </c>
      <c r="G1334" s="78">
        <f>'Balance N-1'!O1337</f>
        <v>0</v>
      </c>
      <c r="H1334" s="78">
        <f>'Balance N-1'!P1337</f>
        <v>0</v>
      </c>
      <c r="I1334" s="79">
        <f t="shared" si="20"/>
        <v>0</v>
      </c>
    </row>
    <row r="1335" spans="1:9" ht="15.6">
      <c r="A1335" s="85">
        <f>'Balance N-1'!I1338</f>
        <v>0</v>
      </c>
      <c r="B1335" s="75">
        <f>'Balance N-1'!J1338</f>
        <v>0</v>
      </c>
      <c r="C1335" s="78">
        <f>'Balance N-1'!K1338</f>
        <v>0</v>
      </c>
      <c r="D1335" s="78">
        <f>'Balance N-1'!L1338</f>
        <v>0</v>
      </c>
      <c r="E1335" s="78">
        <f>'Balance N-1'!M1338</f>
        <v>0</v>
      </c>
      <c r="F1335" s="78">
        <f>'Balance N-1'!N1338</f>
        <v>0</v>
      </c>
      <c r="G1335" s="78">
        <f>'Balance N-1'!O1338</f>
        <v>0</v>
      </c>
      <c r="H1335" s="78">
        <f>'Balance N-1'!P1338</f>
        <v>0</v>
      </c>
      <c r="I1335" s="79">
        <f t="shared" si="20"/>
        <v>0</v>
      </c>
    </row>
    <row r="1336" spans="1:9" ht="15.6">
      <c r="A1336" s="85">
        <f>'Balance N-1'!I1339</f>
        <v>0</v>
      </c>
      <c r="B1336" s="75">
        <f>'Balance N-1'!J1339</f>
        <v>0</v>
      </c>
      <c r="C1336" s="78">
        <f>'Balance N-1'!K1339</f>
        <v>0</v>
      </c>
      <c r="D1336" s="78">
        <f>'Balance N-1'!L1339</f>
        <v>0</v>
      </c>
      <c r="E1336" s="78">
        <f>'Balance N-1'!M1339</f>
        <v>0</v>
      </c>
      <c r="F1336" s="78">
        <f>'Balance N-1'!N1339</f>
        <v>0</v>
      </c>
      <c r="G1336" s="78">
        <f>'Balance N-1'!O1339</f>
        <v>0</v>
      </c>
      <c r="H1336" s="78">
        <f>'Balance N-1'!P1339</f>
        <v>0</v>
      </c>
      <c r="I1336" s="79">
        <f t="shared" si="20"/>
        <v>0</v>
      </c>
    </row>
    <row r="1337" spans="1:9" ht="15.6">
      <c r="A1337" s="85">
        <f>'Balance N-1'!I1340</f>
        <v>0</v>
      </c>
      <c r="B1337" s="75">
        <f>'Balance N-1'!J1340</f>
        <v>0</v>
      </c>
      <c r="C1337" s="78">
        <f>'Balance N-1'!K1340</f>
        <v>0</v>
      </c>
      <c r="D1337" s="78">
        <f>'Balance N-1'!L1340</f>
        <v>0</v>
      </c>
      <c r="E1337" s="78">
        <f>'Balance N-1'!M1340</f>
        <v>0</v>
      </c>
      <c r="F1337" s="78">
        <f>'Balance N-1'!N1340</f>
        <v>0</v>
      </c>
      <c r="G1337" s="78">
        <f>'Balance N-1'!O1340</f>
        <v>0</v>
      </c>
      <c r="H1337" s="78">
        <f>'Balance N-1'!P1340</f>
        <v>0</v>
      </c>
      <c r="I1337" s="79">
        <f t="shared" si="20"/>
        <v>0</v>
      </c>
    </row>
    <row r="1338" spans="1:9" ht="15.6">
      <c r="A1338" s="85">
        <f>'Balance N-1'!I1341</f>
        <v>0</v>
      </c>
      <c r="B1338" s="75">
        <f>'Balance N-1'!J1341</f>
        <v>0</v>
      </c>
      <c r="C1338" s="78">
        <f>'Balance N-1'!K1341</f>
        <v>0</v>
      </c>
      <c r="D1338" s="78">
        <f>'Balance N-1'!L1341</f>
        <v>0</v>
      </c>
      <c r="E1338" s="78">
        <f>'Balance N-1'!M1341</f>
        <v>0</v>
      </c>
      <c r="F1338" s="78">
        <f>'Balance N-1'!N1341</f>
        <v>0</v>
      </c>
      <c r="G1338" s="78">
        <f>'Balance N-1'!O1341</f>
        <v>0</v>
      </c>
      <c r="H1338" s="78">
        <f>'Balance N-1'!P1341</f>
        <v>0</v>
      </c>
      <c r="I1338" s="79">
        <f t="shared" si="20"/>
        <v>0</v>
      </c>
    </row>
    <row r="1339" spans="1:9" ht="15.6">
      <c r="A1339" s="85">
        <f>'Balance N-1'!I1342</f>
        <v>0</v>
      </c>
      <c r="B1339" s="75">
        <f>'Balance N-1'!J1342</f>
        <v>0</v>
      </c>
      <c r="C1339" s="78">
        <f>'Balance N-1'!K1342</f>
        <v>0</v>
      </c>
      <c r="D1339" s="78">
        <f>'Balance N-1'!L1342</f>
        <v>0</v>
      </c>
      <c r="E1339" s="78">
        <f>'Balance N-1'!M1342</f>
        <v>0</v>
      </c>
      <c r="F1339" s="78">
        <f>'Balance N-1'!N1342</f>
        <v>0</v>
      </c>
      <c r="G1339" s="78">
        <f>'Balance N-1'!O1342</f>
        <v>0</v>
      </c>
      <c r="H1339" s="78">
        <f>'Balance N-1'!P1342</f>
        <v>0</v>
      </c>
      <c r="I1339" s="79">
        <f t="shared" si="20"/>
        <v>0</v>
      </c>
    </row>
    <row r="1340" spans="1:9" ht="15.6">
      <c r="A1340" s="85">
        <f>'Balance N-1'!I1343</f>
        <v>0</v>
      </c>
      <c r="B1340" s="75">
        <f>'Balance N-1'!J1343</f>
        <v>0</v>
      </c>
      <c r="C1340" s="78">
        <f>'Balance N-1'!K1343</f>
        <v>0</v>
      </c>
      <c r="D1340" s="78">
        <f>'Balance N-1'!L1343</f>
        <v>0</v>
      </c>
      <c r="E1340" s="78">
        <f>'Balance N-1'!M1343</f>
        <v>0</v>
      </c>
      <c r="F1340" s="78">
        <f>'Balance N-1'!N1343</f>
        <v>0</v>
      </c>
      <c r="G1340" s="78">
        <f>'Balance N-1'!O1343</f>
        <v>0</v>
      </c>
      <c r="H1340" s="78">
        <f>'Balance N-1'!P1343</f>
        <v>0</v>
      </c>
      <c r="I1340" s="79">
        <f t="shared" si="20"/>
        <v>0</v>
      </c>
    </row>
    <row r="1341" spans="1:9" ht="15.6">
      <c r="A1341" s="85">
        <f>'Balance N-1'!I1344</f>
        <v>0</v>
      </c>
      <c r="B1341" s="75">
        <f>'Balance N-1'!J1344</f>
        <v>0</v>
      </c>
      <c r="C1341" s="78">
        <f>'Balance N-1'!K1344</f>
        <v>0</v>
      </c>
      <c r="D1341" s="78">
        <f>'Balance N-1'!L1344</f>
        <v>0</v>
      </c>
      <c r="E1341" s="78">
        <f>'Balance N-1'!M1344</f>
        <v>0</v>
      </c>
      <c r="F1341" s="78">
        <f>'Balance N-1'!N1344</f>
        <v>0</v>
      </c>
      <c r="G1341" s="78">
        <f>'Balance N-1'!O1344</f>
        <v>0</v>
      </c>
      <c r="H1341" s="78">
        <f>'Balance N-1'!P1344</f>
        <v>0</v>
      </c>
      <c r="I1341" s="79">
        <f t="shared" si="20"/>
        <v>0</v>
      </c>
    </row>
    <row r="1342" spans="1:9" ht="15.6">
      <c r="A1342" s="85">
        <f>'Balance N-1'!I1345</f>
        <v>0</v>
      </c>
      <c r="B1342" s="75">
        <f>'Balance N-1'!J1345</f>
        <v>0</v>
      </c>
      <c r="C1342" s="78">
        <f>'Balance N-1'!K1345</f>
        <v>0</v>
      </c>
      <c r="D1342" s="78">
        <f>'Balance N-1'!L1345</f>
        <v>0</v>
      </c>
      <c r="E1342" s="78">
        <f>'Balance N-1'!M1345</f>
        <v>0</v>
      </c>
      <c r="F1342" s="78">
        <f>'Balance N-1'!N1345</f>
        <v>0</v>
      </c>
      <c r="G1342" s="78">
        <f>'Balance N-1'!O1345</f>
        <v>0</v>
      </c>
      <c r="H1342" s="78">
        <f>'Balance N-1'!P1345</f>
        <v>0</v>
      </c>
      <c r="I1342" s="79">
        <f t="shared" si="20"/>
        <v>0</v>
      </c>
    </row>
    <row r="1343" spans="1:9" ht="15.6">
      <c r="A1343" s="85">
        <f>'Balance N-1'!I1346</f>
        <v>0</v>
      </c>
      <c r="B1343" s="75">
        <f>'Balance N-1'!J1346</f>
        <v>0</v>
      </c>
      <c r="C1343" s="78">
        <f>'Balance N-1'!K1346</f>
        <v>0</v>
      </c>
      <c r="D1343" s="78">
        <f>'Balance N-1'!L1346</f>
        <v>0</v>
      </c>
      <c r="E1343" s="78">
        <f>'Balance N-1'!M1346</f>
        <v>0</v>
      </c>
      <c r="F1343" s="78">
        <f>'Balance N-1'!N1346</f>
        <v>0</v>
      </c>
      <c r="G1343" s="78">
        <f>'Balance N-1'!O1346</f>
        <v>0</v>
      </c>
      <c r="H1343" s="78">
        <f>'Balance N-1'!P1346</f>
        <v>0</v>
      </c>
      <c r="I1343" s="79">
        <f t="shared" si="20"/>
        <v>0</v>
      </c>
    </row>
    <row r="1344" spans="1:9" ht="15.6">
      <c r="A1344" s="85">
        <f>'Balance N-1'!I1347</f>
        <v>0</v>
      </c>
      <c r="B1344" s="75">
        <f>'Balance N-1'!J1347</f>
        <v>0</v>
      </c>
      <c r="C1344" s="78">
        <f>'Balance N-1'!K1347</f>
        <v>0</v>
      </c>
      <c r="D1344" s="78">
        <f>'Balance N-1'!L1347</f>
        <v>0</v>
      </c>
      <c r="E1344" s="78">
        <f>'Balance N-1'!M1347</f>
        <v>0</v>
      </c>
      <c r="F1344" s="78">
        <f>'Balance N-1'!N1347</f>
        <v>0</v>
      </c>
      <c r="G1344" s="78">
        <f>'Balance N-1'!O1347</f>
        <v>0</v>
      </c>
      <c r="H1344" s="78">
        <f>'Balance N-1'!P1347</f>
        <v>0</v>
      </c>
      <c r="I1344" s="79">
        <f t="shared" si="20"/>
        <v>0</v>
      </c>
    </row>
    <row r="1345" spans="1:9" ht="15.6">
      <c r="A1345" s="85">
        <f>'Balance N-1'!I1348</f>
        <v>0</v>
      </c>
      <c r="B1345" s="75">
        <f>'Balance N-1'!J1348</f>
        <v>0</v>
      </c>
      <c r="C1345" s="78">
        <f>'Balance N-1'!K1348</f>
        <v>0</v>
      </c>
      <c r="D1345" s="78">
        <f>'Balance N-1'!L1348</f>
        <v>0</v>
      </c>
      <c r="E1345" s="78">
        <f>'Balance N-1'!M1348</f>
        <v>0</v>
      </c>
      <c r="F1345" s="78">
        <f>'Balance N-1'!N1348</f>
        <v>0</v>
      </c>
      <c r="G1345" s="78">
        <f>'Balance N-1'!O1348</f>
        <v>0</v>
      </c>
      <c r="H1345" s="78">
        <f>'Balance N-1'!P1348</f>
        <v>0</v>
      </c>
      <c r="I1345" s="79">
        <f t="shared" si="20"/>
        <v>0</v>
      </c>
    </row>
    <row r="1346" spans="1:9" ht="15.6">
      <c r="A1346" s="85">
        <f>'Balance N-1'!I1349</f>
        <v>0</v>
      </c>
      <c r="B1346" s="75">
        <f>'Balance N-1'!J1349</f>
        <v>0</v>
      </c>
      <c r="C1346" s="78">
        <f>'Balance N-1'!K1349</f>
        <v>0</v>
      </c>
      <c r="D1346" s="78">
        <f>'Balance N-1'!L1349</f>
        <v>0</v>
      </c>
      <c r="E1346" s="78">
        <f>'Balance N-1'!M1349</f>
        <v>0</v>
      </c>
      <c r="F1346" s="78">
        <f>'Balance N-1'!N1349</f>
        <v>0</v>
      </c>
      <c r="G1346" s="78">
        <f>'Balance N-1'!O1349</f>
        <v>0</v>
      </c>
      <c r="H1346" s="78">
        <f>'Balance N-1'!P1349</f>
        <v>0</v>
      </c>
      <c r="I1346" s="79">
        <f t="shared" si="20"/>
        <v>0</v>
      </c>
    </row>
    <row r="1347" spans="1:9" ht="15.6">
      <c r="A1347" s="85">
        <f>'Balance N-1'!I1350</f>
        <v>0</v>
      </c>
      <c r="B1347" s="75">
        <f>'Balance N-1'!J1350</f>
        <v>0</v>
      </c>
      <c r="C1347" s="78">
        <f>'Balance N-1'!K1350</f>
        <v>0</v>
      </c>
      <c r="D1347" s="78">
        <f>'Balance N-1'!L1350</f>
        <v>0</v>
      </c>
      <c r="E1347" s="78">
        <f>'Balance N-1'!M1350</f>
        <v>0</v>
      </c>
      <c r="F1347" s="78">
        <f>'Balance N-1'!N1350</f>
        <v>0</v>
      </c>
      <c r="G1347" s="78">
        <f>'Balance N-1'!O1350</f>
        <v>0</v>
      </c>
      <c r="H1347" s="78">
        <f>'Balance N-1'!P1350</f>
        <v>0</v>
      </c>
      <c r="I1347" s="79">
        <f t="shared" ref="I1347:I1410" si="21">(C1347-D1347)+(E1347-F1347)-(G1347-H1347)</f>
        <v>0</v>
      </c>
    </row>
    <row r="1348" spans="1:9" ht="15.6">
      <c r="A1348" s="85">
        <f>'Balance N-1'!I1351</f>
        <v>0</v>
      </c>
      <c r="B1348" s="75">
        <f>'Balance N-1'!J1351</f>
        <v>0</v>
      </c>
      <c r="C1348" s="78">
        <f>'Balance N-1'!K1351</f>
        <v>0</v>
      </c>
      <c r="D1348" s="78">
        <f>'Balance N-1'!L1351</f>
        <v>0</v>
      </c>
      <c r="E1348" s="78">
        <f>'Balance N-1'!M1351</f>
        <v>0</v>
      </c>
      <c r="F1348" s="78">
        <f>'Balance N-1'!N1351</f>
        <v>0</v>
      </c>
      <c r="G1348" s="78">
        <f>'Balance N-1'!O1351</f>
        <v>0</v>
      </c>
      <c r="H1348" s="78">
        <f>'Balance N-1'!P1351</f>
        <v>0</v>
      </c>
      <c r="I1348" s="79">
        <f t="shared" si="21"/>
        <v>0</v>
      </c>
    </row>
    <row r="1349" spans="1:9" ht="15.6">
      <c r="A1349" s="85">
        <f>'Balance N-1'!I1352</f>
        <v>0</v>
      </c>
      <c r="B1349" s="75">
        <f>'Balance N-1'!J1352</f>
        <v>0</v>
      </c>
      <c r="C1349" s="78">
        <f>'Balance N-1'!K1352</f>
        <v>0</v>
      </c>
      <c r="D1349" s="78">
        <f>'Balance N-1'!L1352</f>
        <v>0</v>
      </c>
      <c r="E1349" s="78">
        <f>'Balance N-1'!M1352</f>
        <v>0</v>
      </c>
      <c r="F1349" s="78">
        <f>'Balance N-1'!N1352</f>
        <v>0</v>
      </c>
      <c r="G1349" s="78">
        <f>'Balance N-1'!O1352</f>
        <v>0</v>
      </c>
      <c r="H1349" s="78">
        <f>'Balance N-1'!P1352</f>
        <v>0</v>
      </c>
      <c r="I1349" s="79">
        <f t="shared" si="21"/>
        <v>0</v>
      </c>
    </row>
    <row r="1350" spans="1:9" ht="15.6">
      <c r="A1350" s="85">
        <f>'Balance N-1'!I1353</f>
        <v>0</v>
      </c>
      <c r="B1350" s="75">
        <f>'Balance N-1'!J1353</f>
        <v>0</v>
      </c>
      <c r="C1350" s="78">
        <f>'Balance N-1'!K1353</f>
        <v>0</v>
      </c>
      <c r="D1350" s="78">
        <f>'Balance N-1'!L1353</f>
        <v>0</v>
      </c>
      <c r="E1350" s="78">
        <f>'Balance N-1'!M1353</f>
        <v>0</v>
      </c>
      <c r="F1350" s="78">
        <f>'Balance N-1'!N1353</f>
        <v>0</v>
      </c>
      <c r="G1350" s="78">
        <f>'Balance N-1'!O1353</f>
        <v>0</v>
      </c>
      <c r="H1350" s="78">
        <f>'Balance N-1'!P1353</f>
        <v>0</v>
      </c>
      <c r="I1350" s="79">
        <f t="shared" si="21"/>
        <v>0</v>
      </c>
    </row>
    <row r="1351" spans="1:9" ht="15.6">
      <c r="A1351" s="85">
        <f>'Balance N-1'!I1354</f>
        <v>0</v>
      </c>
      <c r="B1351" s="75">
        <f>'Balance N-1'!J1354</f>
        <v>0</v>
      </c>
      <c r="C1351" s="78">
        <f>'Balance N-1'!K1354</f>
        <v>0</v>
      </c>
      <c r="D1351" s="78">
        <f>'Balance N-1'!L1354</f>
        <v>0</v>
      </c>
      <c r="E1351" s="78">
        <f>'Balance N-1'!M1354</f>
        <v>0</v>
      </c>
      <c r="F1351" s="78">
        <f>'Balance N-1'!N1354</f>
        <v>0</v>
      </c>
      <c r="G1351" s="78">
        <f>'Balance N-1'!O1354</f>
        <v>0</v>
      </c>
      <c r="H1351" s="78">
        <f>'Balance N-1'!P1354</f>
        <v>0</v>
      </c>
      <c r="I1351" s="79">
        <f t="shared" si="21"/>
        <v>0</v>
      </c>
    </row>
    <row r="1352" spans="1:9" ht="15.6">
      <c r="A1352" s="85">
        <f>'Balance N-1'!I1355</f>
        <v>0</v>
      </c>
      <c r="B1352" s="75">
        <f>'Balance N-1'!J1355</f>
        <v>0</v>
      </c>
      <c r="C1352" s="78">
        <f>'Balance N-1'!K1355</f>
        <v>0</v>
      </c>
      <c r="D1352" s="78">
        <f>'Balance N-1'!L1355</f>
        <v>0</v>
      </c>
      <c r="E1352" s="78">
        <f>'Balance N-1'!M1355</f>
        <v>0</v>
      </c>
      <c r="F1352" s="78">
        <f>'Balance N-1'!N1355</f>
        <v>0</v>
      </c>
      <c r="G1352" s="78">
        <f>'Balance N-1'!O1355</f>
        <v>0</v>
      </c>
      <c r="H1352" s="78">
        <f>'Balance N-1'!P1355</f>
        <v>0</v>
      </c>
      <c r="I1352" s="79">
        <f t="shared" si="21"/>
        <v>0</v>
      </c>
    </row>
    <row r="1353" spans="1:9" ht="15.6">
      <c r="A1353" s="85">
        <f>'Balance N-1'!I1356</f>
        <v>0</v>
      </c>
      <c r="B1353" s="75">
        <f>'Balance N-1'!J1356</f>
        <v>0</v>
      </c>
      <c r="C1353" s="78">
        <f>'Balance N-1'!K1356</f>
        <v>0</v>
      </c>
      <c r="D1353" s="78">
        <f>'Balance N-1'!L1356</f>
        <v>0</v>
      </c>
      <c r="E1353" s="78">
        <f>'Balance N-1'!M1356</f>
        <v>0</v>
      </c>
      <c r="F1353" s="78">
        <f>'Balance N-1'!N1356</f>
        <v>0</v>
      </c>
      <c r="G1353" s="78">
        <f>'Balance N-1'!O1356</f>
        <v>0</v>
      </c>
      <c r="H1353" s="78">
        <f>'Balance N-1'!P1356</f>
        <v>0</v>
      </c>
      <c r="I1353" s="79">
        <f t="shared" si="21"/>
        <v>0</v>
      </c>
    </row>
    <row r="1354" spans="1:9" ht="15.6">
      <c r="A1354" s="85">
        <f>'Balance N-1'!I1357</f>
        <v>0</v>
      </c>
      <c r="B1354" s="75">
        <f>'Balance N-1'!J1357</f>
        <v>0</v>
      </c>
      <c r="C1354" s="78">
        <f>'Balance N-1'!K1357</f>
        <v>0</v>
      </c>
      <c r="D1354" s="78">
        <f>'Balance N-1'!L1357</f>
        <v>0</v>
      </c>
      <c r="E1354" s="78">
        <f>'Balance N-1'!M1357</f>
        <v>0</v>
      </c>
      <c r="F1354" s="78">
        <f>'Balance N-1'!N1357</f>
        <v>0</v>
      </c>
      <c r="G1354" s="78">
        <f>'Balance N-1'!O1357</f>
        <v>0</v>
      </c>
      <c r="H1354" s="78">
        <f>'Balance N-1'!P1357</f>
        <v>0</v>
      </c>
      <c r="I1354" s="79">
        <f t="shared" si="21"/>
        <v>0</v>
      </c>
    </row>
    <row r="1355" spans="1:9" ht="15.6">
      <c r="A1355" s="85">
        <f>'Balance N-1'!I1358</f>
        <v>0</v>
      </c>
      <c r="B1355" s="75">
        <f>'Balance N-1'!J1358</f>
        <v>0</v>
      </c>
      <c r="C1355" s="78">
        <f>'Balance N-1'!K1358</f>
        <v>0</v>
      </c>
      <c r="D1355" s="78">
        <f>'Balance N-1'!L1358</f>
        <v>0</v>
      </c>
      <c r="E1355" s="78">
        <f>'Balance N-1'!M1358</f>
        <v>0</v>
      </c>
      <c r="F1355" s="78">
        <f>'Balance N-1'!N1358</f>
        <v>0</v>
      </c>
      <c r="G1355" s="78">
        <f>'Balance N-1'!O1358</f>
        <v>0</v>
      </c>
      <c r="H1355" s="78">
        <f>'Balance N-1'!P1358</f>
        <v>0</v>
      </c>
      <c r="I1355" s="79">
        <f t="shared" si="21"/>
        <v>0</v>
      </c>
    </row>
    <row r="1356" spans="1:9" ht="15.6">
      <c r="A1356" s="85">
        <f>'Balance N-1'!I1359</f>
        <v>0</v>
      </c>
      <c r="B1356" s="75">
        <f>'Balance N-1'!J1359</f>
        <v>0</v>
      </c>
      <c r="C1356" s="78">
        <f>'Balance N-1'!K1359</f>
        <v>0</v>
      </c>
      <c r="D1356" s="78">
        <f>'Balance N-1'!L1359</f>
        <v>0</v>
      </c>
      <c r="E1356" s="78">
        <f>'Balance N-1'!M1359</f>
        <v>0</v>
      </c>
      <c r="F1356" s="78">
        <f>'Balance N-1'!N1359</f>
        <v>0</v>
      </c>
      <c r="G1356" s="78">
        <f>'Balance N-1'!O1359</f>
        <v>0</v>
      </c>
      <c r="H1356" s="78">
        <f>'Balance N-1'!P1359</f>
        <v>0</v>
      </c>
      <c r="I1356" s="79">
        <f t="shared" si="21"/>
        <v>0</v>
      </c>
    </row>
    <row r="1357" spans="1:9" ht="15.6">
      <c r="A1357" s="85">
        <f>'Balance N-1'!I1360</f>
        <v>0</v>
      </c>
      <c r="B1357" s="75">
        <f>'Balance N-1'!J1360</f>
        <v>0</v>
      </c>
      <c r="C1357" s="78">
        <f>'Balance N-1'!K1360</f>
        <v>0</v>
      </c>
      <c r="D1357" s="78">
        <f>'Balance N-1'!L1360</f>
        <v>0</v>
      </c>
      <c r="E1357" s="78">
        <f>'Balance N-1'!M1360</f>
        <v>0</v>
      </c>
      <c r="F1357" s="78">
        <f>'Balance N-1'!N1360</f>
        <v>0</v>
      </c>
      <c r="G1357" s="78">
        <f>'Balance N-1'!O1360</f>
        <v>0</v>
      </c>
      <c r="H1357" s="78">
        <f>'Balance N-1'!P1360</f>
        <v>0</v>
      </c>
      <c r="I1357" s="79">
        <f t="shared" si="21"/>
        <v>0</v>
      </c>
    </row>
    <row r="1358" spans="1:9" ht="15.6">
      <c r="A1358" s="85">
        <f>'Balance N-1'!I1361</f>
        <v>0</v>
      </c>
      <c r="B1358" s="75">
        <f>'Balance N-1'!J1361</f>
        <v>0</v>
      </c>
      <c r="C1358" s="78">
        <f>'Balance N-1'!K1361</f>
        <v>0</v>
      </c>
      <c r="D1358" s="78">
        <f>'Balance N-1'!L1361</f>
        <v>0</v>
      </c>
      <c r="E1358" s="78">
        <f>'Balance N-1'!M1361</f>
        <v>0</v>
      </c>
      <c r="F1358" s="78">
        <f>'Balance N-1'!N1361</f>
        <v>0</v>
      </c>
      <c r="G1358" s="78">
        <f>'Balance N-1'!O1361</f>
        <v>0</v>
      </c>
      <c r="H1358" s="78">
        <f>'Balance N-1'!P1361</f>
        <v>0</v>
      </c>
      <c r="I1358" s="79">
        <f t="shared" si="21"/>
        <v>0</v>
      </c>
    </row>
    <row r="1359" spans="1:9" ht="15.6">
      <c r="A1359" s="85">
        <f>'Balance N-1'!I1362</f>
        <v>0</v>
      </c>
      <c r="B1359" s="75">
        <f>'Balance N-1'!J1362</f>
        <v>0</v>
      </c>
      <c r="C1359" s="78">
        <f>'Balance N-1'!K1362</f>
        <v>0</v>
      </c>
      <c r="D1359" s="78">
        <f>'Balance N-1'!L1362</f>
        <v>0</v>
      </c>
      <c r="E1359" s="78">
        <f>'Balance N-1'!M1362</f>
        <v>0</v>
      </c>
      <c r="F1359" s="78">
        <f>'Balance N-1'!N1362</f>
        <v>0</v>
      </c>
      <c r="G1359" s="78">
        <f>'Balance N-1'!O1362</f>
        <v>0</v>
      </c>
      <c r="H1359" s="78">
        <f>'Balance N-1'!P1362</f>
        <v>0</v>
      </c>
      <c r="I1359" s="79">
        <f t="shared" si="21"/>
        <v>0</v>
      </c>
    </row>
    <row r="1360" spans="1:9" ht="15.6">
      <c r="A1360" s="85">
        <f>'Balance N-1'!I1363</f>
        <v>0</v>
      </c>
      <c r="B1360" s="75">
        <f>'Balance N-1'!J1363</f>
        <v>0</v>
      </c>
      <c r="C1360" s="78">
        <f>'Balance N-1'!K1363</f>
        <v>0</v>
      </c>
      <c r="D1360" s="78">
        <f>'Balance N-1'!L1363</f>
        <v>0</v>
      </c>
      <c r="E1360" s="78">
        <f>'Balance N-1'!M1363</f>
        <v>0</v>
      </c>
      <c r="F1360" s="78">
        <f>'Balance N-1'!N1363</f>
        <v>0</v>
      </c>
      <c r="G1360" s="78">
        <f>'Balance N-1'!O1363</f>
        <v>0</v>
      </c>
      <c r="H1360" s="78">
        <f>'Balance N-1'!P1363</f>
        <v>0</v>
      </c>
      <c r="I1360" s="79">
        <f t="shared" si="21"/>
        <v>0</v>
      </c>
    </row>
    <row r="1361" spans="1:9" ht="15.6">
      <c r="A1361" s="85">
        <f>'Balance N-1'!I1364</f>
        <v>0</v>
      </c>
      <c r="B1361" s="75">
        <f>'Balance N-1'!J1364</f>
        <v>0</v>
      </c>
      <c r="C1361" s="78">
        <f>'Balance N-1'!K1364</f>
        <v>0</v>
      </c>
      <c r="D1361" s="78">
        <f>'Balance N-1'!L1364</f>
        <v>0</v>
      </c>
      <c r="E1361" s="78">
        <f>'Balance N-1'!M1364</f>
        <v>0</v>
      </c>
      <c r="F1361" s="78">
        <f>'Balance N-1'!N1364</f>
        <v>0</v>
      </c>
      <c r="G1361" s="78">
        <f>'Balance N-1'!O1364</f>
        <v>0</v>
      </c>
      <c r="H1361" s="78">
        <f>'Balance N-1'!P1364</f>
        <v>0</v>
      </c>
      <c r="I1361" s="79">
        <f t="shared" si="21"/>
        <v>0</v>
      </c>
    </row>
    <row r="1362" spans="1:9" ht="15.6">
      <c r="A1362" s="85">
        <f>'Balance N-1'!I1365</f>
        <v>0</v>
      </c>
      <c r="B1362" s="75">
        <f>'Balance N-1'!J1365</f>
        <v>0</v>
      </c>
      <c r="C1362" s="78">
        <f>'Balance N-1'!K1365</f>
        <v>0</v>
      </c>
      <c r="D1362" s="78">
        <f>'Balance N-1'!L1365</f>
        <v>0</v>
      </c>
      <c r="E1362" s="78">
        <f>'Balance N-1'!M1365</f>
        <v>0</v>
      </c>
      <c r="F1362" s="78">
        <f>'Balance N-1'!N1365</f>
        <v>0</v>
      </c>
      <c r="G1362" s="78">
        <f>'Balance N-1'!O1365</f>
        <v>0</v>
      </c>
      <c r="H1362" s="78">
        <f>'Balance N-1'!P1365</f>
        <v>0</v>
      </c>
      <c r="I1362" s="79">
        <f t="shared" si="21"/>
        <v>0</v>
      </c>
    </row>
    <row r="1363" spans="1:9" ht="15.6">
      <c r="A1363" s="85">
        <f>'Balance N-1'!I1366</f>
        <v>0</v>
      </c>
      <c r="B1363" s="75">
        <f>'Balance N-1'!J1366</f>
        <v>0</v>
      </c>
      <c r="C1363" s="78">
        <f>'Balance N-1'!K1366</f>
        <v>0</v>
      </c>
      <c r="D1363" s="78">
        <f>'Balance N-1'!L1366</f>
        <v>0</v>
      </c>
      <c r="E1363" s="78">
        <f>'Balance N-1'!M1366</f>
        <v>0</v>
      </c>
      <c r="F1363" s="78">
        <f>'Balance N-1'!N1366</f>
        <v>0</v>
      </c>
      <c r="G1363" s="78">
        <f>'Balance N-1'!O1366</f>
        <v>0</v>
      </c>
      <c r="H1363" s="78">
        <f>'Balance N-1'!P1366</f>
        <v>0</v>
      </c>
      <c r="I1363" s="79">
        <f t="shared" si="21"/>
        <v>0</v>
      </c>
    </row>
    <row r="1364" spans="1:9" ht="15.6">
      <c r="A1364" s="85">
        <f>'Balance N-1'!I1367</f>
        <v>0</v>
      </c>
      <c r="B1364" s="75">
        <f>'Balance N-1'!J1367</f>
        <v>0</v>
      </c>
      <c r="C1364" s="78">
        <f>'Balance N-1'!K1367</f>
        <v>0</v>
      </c>
      <c r="D1364" s="78">
        <f>'Balance N-1'!L1367</f>
        <v>0</v>
      </c>
      <c r="E1364" s="78">
        <f>'Balance N-1'!M1367</f>
        <v>0</v>
      </c>
      <c r="F1364" s="78">
        <f>'Balance N-1'!N1367</f>
        <v>0</v>
      </c>
      <c r="G1364" s="78">
        <f>'Balance N-1'!O1367</f>
        <v>0</v>
      </c>
      <c r="H1364" s="78">
        <f>'Balance N-1'!P1367</f>
        <v>0</v>
      </c>
      <c r="I1364" s="79">
        <f t="shared" si="21"/>
        <v>0</v>
      </c>
    </row>
    <row r="1365" spans="1:9" ht="15.6">
      <c r="A1365" s="85">
        <f>'Balance N-1'!I1368</f>
        <v>0</v>
      </c>
      <c r="B1365" s="75">
        <f>'Balance N-1'!J1368</f>
        <v>0</v>
      </c>
      <c r="C1365" s="78">
        <f>'Balance N-1'!K1368</f>
        <v>0</v>
      </c>
      <c r="D1365" s="78">
        <f>'Balance N-1'!L1368</f>
        <v>0</v>
      </c>
      <c r="E1365" s="78">
        <f>'Balance N-1'!M1368</f>
        <v>0</v>
      </c>
      <c r="F1365" s="78">
        <f>'Balance N-1'!N1368</f>
        <v>0</v>
      </c>
      <c r="G1365" s="78">
        <f>'Balance N-1'!O1368</f>
        <v>0</v>
      </c>
      <c r="H1365" s="78">
        <f>'Balance N-1'!P1368</f>
        <v>0</v>
      </c>
      <c r="I1365" s="79">
        <f t="shared" si="21"/>
        <v>0</v>
      </c>
    </row>
    <row r="1366" spans="1:9" ht="15.6">
      <c r="A1366" s="85">
        <f>'Balance N-1'!I1369</f>
        <v>0</v>
      </c>
      <c r="B1366" s="75">
        <f>'Balance N-1'!J1369</f>
        <v>0</v>
      </c>
      <c r="C1366" s="78">
        <f>'Balance N-1'!K1369</f>
        <v>0</v>
      </c>
      <c r="D1366" s="78">
        <f>'Balance N-1'!L1369</f>
        <v>0</v>
      </c>
      <c r="E1366" s="78">
        <f>'Balance N-1'!M1369</f>
        <v>0</v>
      </c>
      <c r="F1366" s="78">
        <f>'Balance N-1'!N1369</f>
        <v>0</v>
      </c>
      <c r="G1366" s="78">
        <f>'Balance N-1'!O1369</f>
        <v>0</v>
      </c>
      <c r="H1366" s="78">
        <f>'Balance N-1'!P1369</f>
        <v>0</v>
      </c>
      <c r="I1366" s="79">
        <f t="shared" si="21"/>
        <v>0</v>
      </c>
    </row>
    <row r="1367" spans="1:9" ht="15.6">
      <c r="A1367" s="85">
        <f>'Balance N-1'!I1370</f>
        <v>0</v>
      </c>
      <c r="B1367" s="75">
        <f>'Balance N-1'!J1370</f>
        <v>0</v>
      </c>
      <c r="C1367" s="78">
        <f>'Balance N-1'!K1370</f>
        <v>0</v>
      </c>
      <c r="D1367" s="78">
        <f>'Balance N-1'!L1370</f>
        <v>0</v>
      </c>
      <c r="E1367" s="78">
        <f>'Balance N-1'!M1370</f>
        <v>0</v>
      </c>
      <c r="F1367" s="78">
        <f>'Balance N-1'!N1370</f>
        <v>0</v>
      </c>
      <c r="G1367" s="78">
        <f>'Balance N-1'!O1370</f>
        <v>0</v>
      </c>
      <c r="H1367" s="78">
        <f>'Balance N-1'!P1370</f>
        <v>0</v>
      </c>
      <c r="I1367" s="79">
        <f t="shared" si="21"/>
        <v>0</v>
      </c>
    </row>
    <row r="1368" spans="1:9" ht="15.6">
      <c r="A1368" s="85">
        <f>'Balance N-1'!I1371</f>
        <v>0</v>
      </c>
      <c r="B1368" s="75">
        <f>'Balance N-1'!J1371</f>
        <v>0</v>
      </c>
      <c r="C1368" s="78">
        <f>'Balance N-1'!K1371</f>
        <v>0</v>
      </c>
      <c r="D1368" s="78">
        <f>'Balance N-1'!L1371</f>
        <v>0</v>
      </c>
      <c r="E1368" s="78">
        <f>'Balance N-1'!M1371</f>
        <v>0</v>
      </c>
      <c r="F1368" s="78">
        <f>'Balance N-1'!N1371</f>
        <v>0</v>
      </c>
      <c r="G1368" s="78">
        <f>'Balance N-1'!O1371</f>
        <v>0</v>
      </c>
      <c r="H1368" s="78">
        <f>'Balance N-1'!P1371</f>
        <v>0</v>
      </c>
      <c r="I1368" s="79">
        <f t="shared" si="21"/>
        <v>0</v>
      </c>
    </row>
    <row r="1369" spans="1:9" ht="15.6">
      <c r="A1369" s="85">
        <f>'Balance N-1'!I1372</f>
        <v>0</v>
      </c>
      <c r="B1369" s="75">
        <f>'Balance N-1'!J1372</f>
        <v>0</v>
      </c>
      <c r="C1369" s="78">
        <f>'Balance N-1'!K1372</f>
        <v>0</v>
      </c>
      <c r="D1369" s="78">
        <f>'Balance N-1'!L1372</f>
        <v>0</v>
      </c>
      <c r="E1369" s="78">
        <f>'Balance N-1'!M1372</f>
        <v>0</v>
      </c>
      <c r="F1369" s="78">
        <f>'Balance N-1'!N1372</f>
        <v>0</v>
      </c>
      <c r="G1369" s="78">
        <f>'Balance N-1'!O1372</f>
        <v>0</v>
      </c>
      <c r="H1369" s="78">
        <f>'Balance N-1'!P1372</f>
        <v>0</v>
      </c>
      <c r="I1369" s="79">
        <f t="shared" si="21"/>
        <v>0</v>
      </c>
    </row>
    <row r="1370" spans="1:9" ht="15.6">
      <c r="A1370" s="85">
        <f>'Balance N-1'!I1373</f>
        <v>0</v>
      </c>
      <c r="B1370" s="75">
        <f>'Balance N-1'!J1373</f>
        <v>0</v>
      </c>
      <c r="C1370" s="78">
        <f>'Balance N-1'!K1373</f>
        <v>0</v>
      </c>
      <c r="D1370" s="78">
        <f>'Balance N-1'!L1373</f>
        <v>0</v>
      </c>
      <c r="E1370" s="78">
        <f>'Balance N-1'!M1373</f>
        <v>0</v>
      </c>
      <c r="F1370" s="78">
        <f>'Balance N-1'!N1373</f>
        <v>0</v>
      </c>
      <c r="G1370" s="78">
        <f>'Balance N-1'!O1373</f>
        <v>0</v>
      </c>
      <c r="H1370" s="78">
        <f>'Balance N-1'!P1373</f>
        <v>0</v>
      </c>
      <c r="I1370" s="79">
        <f t="shared" si="21"/>
        <v>0</v>
      </c>
    </row>
    <row r="1371" spans="1:9" ht="15.6">
      <c r="A1371" s="85">
        <f>'Balance N-1'!I1374</f>
        <v>0</v>
      </c>
      <c r="B1371" s="75">
        <f>'Balance N-1'!J1374</f>
        <v>0</v>
      </c>
      <c r="C1371" s="78">
        <f>'Balance N-1'!K1374</f>
        <v>0</v>
      </c>
      <c r="D1371" s="78">
        <f>'Balance N-1'!L1374</f>
        <v>0</v>
      </c>
      <c r="E1371" s="78">
        <f>'Balance N-1'!M1374</f>
        <v>0</v>
      </c>
      <c r="F1371" s="78">
        <f>'Balance N-1'!N1374</f>
        <v>0</v>
      </c>
      <c r="G1371" s="78">
        <f>'Balance N-1'!O1374</f>
        <v>0</v>
      </c>
      <c r="H1371" s="78">
        <f>'Balance N-1'!P1374</f>
        <v>0</v>
      </c>
      <c r="I1371" s="79">
        <f t="shared" si="21"/>
        <v>0</v>
      </c>
    </row>
    <row r="1372" spans="1:9" ht="15.6">
      <c r="A1372" s="85">
        <f>'Balance N-1'!I1375</f>
        <v>0</v>
      </c>
      <c r="B1372" s="75">
        <f>'Balance N-1'!J1375</f>
        <v>0</v>
      </c>
      <c r="C1372" s="78">
        <f>'Balance N-1'!K1375</f>
        <v>0</v>
      </c>
      <c r="D1372" s="78">
        <f>'Balance N-1'!L1375</f>
        <v>0</v>
      </c>
      <c r="E1372" s="78">
        <f>'Balance N-1'!M1375</f>
        <v>0</v>
      </c>
      <c r="F1372" s="78">
        <f>'Balance N-1'!N1375</f>
        <v>0</v>
      </c>
      <c r="G1372" s="78">
        <f>'Balance N-1'!O1375</f>
        <v>0</v>
      </c>
      <c r="H1372" s="78">
        <f>'Balance N-1'!P1375</f>
        <v>0</v>
      </c>
      <c r="I1372" s="79">
        <f t="shared" si="21"/>
        <v>0</v>
      </c>
    </row>
    <row r="1373" spans="1:9" ht="15.6">
      <c r="A1373" s="85">
        <f>'Balance N-1'!I1376</f>
        <v>0</v>
      </c>
      <c r="B1373" s="75">
        <f>'Balance N-1'!J1376</f>
        <v>0</v>
      </c>
      <c r="C1373" s="78">
        <f>'Balance N-1'!K1376</f>
        <v>0</v>
      </c>
      <c r="D1373" s="78">
        <f>'Balance N-1'!L1376</f>
        <v>0</v>
      </c>
      <c r="E1373" s="78">
        <f>'Balance N-1'!M1376</f>
        <v>0</v>
      </c>
      <c r="F1373" s="78">
        <f>'Balance N-1'!N1376</f>
        <v>0</v>
      </c>
      <c r="G1373" s="78">
        <f>'Balance N-1'!O1376</f>
        <v>0</v>
      </c>
      <c r="H1373" s="78">
        <f>'Balance N-1'!P1376</f>
        <v>0</v>
      </c>
      <c r="I1373" s="79">
        <f t="shared" si="21"/>
        <v>0</v>
      </c>
    </row>
    <row r="1374" spans="1:9" ht="15.6">
      <c r="A1374" s="85">
        <f>'Balance N-1'!I1377</f>
        <v>0</v>
      </c>
      <c r="B1374" s="75">
        <f>'Balance N-1'!J1377</f>
        <v>0</v>
      </c>
      <c r="C1374" s="78">
        <f>'Balance N-1'!K1377</f>
        <v>0</v>
      </c>
      <c r="D1374" s="78">
        <f>'Balance N-1'!L1377</f>
        <v>0</v>
      </c>
      <c r="E1374" s="78">
        <f>'Balance N-1'!M1377</f>
        <v>0</v>
      </c>
      <c r="F1374" s="78">
        <f>'Balance N-1'!N1377</f>
        <v>0</v>
      </c>
      <c r="G1374" s="78">
        <f>'Balance N-1'!O1377</f>
        <v>0</v>
      </c>
      <c r="H1374" s="78">
        <f>'Balance N-1'!P1377</f>
        <v>0</v>
      </c>
      <c r="I1374" s="79">
        <f t="shared" si="21"/>
        <v>0</v>
      </c>
    </row>
    <row r="1375" spans="1:9" ht="15.6">
      <c r="A1375" s="85">
        <f>'Balance N-1'!I1378</f>
        <v>0</v>
      </c>
      <c r="B1375" s="75">
        <f>'Balance N-1'!J1378</f>
        <v>0</v>
      </c>
      <c r="C1375" s="78">
        <f>'Balance N-1'!K1378</f>
        <v>0</v>
      </c>
      <c r="D1375" s="78">
        <f>'Balance N-1'!L1378</f>
        <v>0</v>
      </c>
      <c r="E1375" s="78">
        <f>'Balance N-1'!M1378</f>
        <v>0</v>
      </c>
      <c r="F1375" s="78">
        <f>'Balance N-1'!N1378</f>
        <v>0</v>
      </c>
      <c r="G1375" s="78">
        <f>'Balance N-1'!O1378</f>
        <v>0</v>
      </c>
      <c r="H1375" s="78">
        <f>'Balance N-1'!P1378</f>
        <v>0</v>
      </c>
      <c r="I1375" s="79">
        <f t="shared" si="21"/>
        <v>0</v>
      </c>
    </row>
    <row r="1376" spans="1:9" ht="15.6">
      <c r="A1376" s="85">
        <f>'Balance N-1'!I1379</f>
        <v>0</v>
      </c>
      <c r="B1376" s="75">
        <f>'Balance N-1'!J1379</f>
        <v>0</v>
      </c>
      <c r="C1376" s="78">
        <f>'Balance N-1'!K1379</f>
        <v>0</v>
      </c>
      <c r="D1376" s="78">
        <f>'Balance N-1'!L1379</f>
        <v>0</v>
      </c>
      <c r="E1376" s="78">
        <f>'Balance N-1'!M1379</f>
        <v>0</v>
      </c>
      <c r="F1376" s="78">
        <f>'Balance N-1'!N1379</f>
        <v>0</v>
      </c>
      <c r="G1376" s="78">
        <f>'Balance N-1'!O1379</f>
        <v>0</v>
      </c>
      <c r="H1376" s="78">
        <f>'Balance N-1'!P1379</f>
        <v>0</v>
      </c>
      <c r="I1376" s="79">
        <f t="shared" si="21"/>
        <v>0</v>
      </c>
    </row>
    <row r="1377" spans="1:9" ht="15.6">
      <c r="A1377" s="85">
        <f>'Balance N-1'!I1380</f>
        <v>0</v>
      </c>
      <c r="B1377" s="75">
        <f>'Balance N-1'!J1380</f>
        <v>0</v>
      </c>
      <c r="C1377" s="78">
        <f>'Balance N-1'!K1380</f>
        <v>0</v>
      </c>
      <c r="D1377" s="78">
        <f>'Balance N-1'!L1380</f>
        <v>0</v>
      </c>
      <c r="E1377" s="78">
        <f>'Balance N-1'!M1380</f>
        <v>0</v>
      </c>
      <c r="F1377" s="78">
        <f>'Balance N-1'!N1380</f>
        <v>0</v>
      </c>
      <c r="G1377" s="78">
        <f>'Balance N-1'!O1380</f>
        <v>0</v>
      </c>
      <c r="H1377" s="78">
        <f>'Balance N-1'!P1380</f>
        <v>0</v>
      </c>
      <c r="I1377" s="79">
        <f t="shared" si="21"/>
        <v>0</v>
      </c>
    </row>
    <row r="1378" spans="1:9" ht="15.6">
      <c r="A1378" s="85">
        <f>'Balance N-1'!I1381</f>
        <v>0</v>
      </c>
      <c r="B1378" s="75">
        <f>'Balance N-1'!J1381</f>
        <v>0</v>
      </c>
      <c r="C1378" s="78">
        <f>'Balance N-1'!K1381</f>
        <v>0</v>
      </c>
      <c r="D1378" s="78">
        <f>'Balance N-1'!L1381</f>
        <v>0</v>
      </c>
      <c r="E1378" s="78">
        <f>'Balance N-1'!M1381</f>
        <v>0</v>
      </c>
      <c r="F1378" s="78">
        <f>'Balance N-1'!N1381</f>
        <v>0</v>
      </c>
      <c r="G1378" s="78">
        <f>'Balance N-1'!O1381</f>
        <v>0</v>
      </c>
      <c r="H1378" s="78">
        <f>'Balance N-1'!P1381</f>
        <v>0</v>
      </c>
      <c r="I1378" s="79">
        <f t="shared" si="21"/>
        <v>0</v>
      </c>
    </row>
    <row r="1379" spans="1:9" ht="15.6">
      <c r="A1379" s="85">
        <f>'Balance N-1'!I1382</f>
        <v>0</v>
      </c>
      <c r="B1379" s="75">
        <f>'Balance N-1'!J1382</f>
        <v>0</v>
      </c>
      <c r="C1379" s="78">
        <f>'Balance N-1'!K1382</f>
        <v>0</v>
      </c>
      <c r="D1379" s="78">
        <f>'Balance N-1'!L1382</f>
        <v>0</v>
      </c>
      <c r="E1379" s="78">
        <f>'Balance N-1'!M1382</f>
        <v>0</v>
      </c>
      <c r="F1379" s="78">
        <f>'Balance N-1'!N1382</f>
        <v>0</v>
      </c>
      <c r="G1379" s="78">
        <f>'Balance N-1'!O1382</f>
        <v>0</v>
      </c>
      <c r="H1379" s="78">
        <f>'Balance N-1'!P1382</f>
        <v>0</v>
      </c>
      <c r="I1379" s="79">
        <f t="shared" si="21"/>
        <v>0</v>
      </c>
    </row>
    <row r="1380" spans="1:9" ht="15.6">
      <c r="A1380" s="85">
        <f>'Balance N-1'!I1383</f>
        <v>0</v>
      </c>
      <c r="B1380" s="75">
        <f>'Balance N-1'!J1383</f>
        <v>0</v>
      </c>
      <c r="C1380" s="78">
        <f>'Balance N-1'!K1383</f>
        <v>0</v>
      </c>
      <c r="D1380" s="78">
        <f>'Balance N-1'!L1383</f>
        <v>0</v>
      </c>
      <c r="E1380" s="78">
        <f>'Balance N-1'!M1383</f>
        <v>0</v>
      </c>
      <c r="F1380" s="78">
        <f>'Balance N-1'!N1383</f>
        <v>0</v>
      </c>
      <c r="G1380" s="78">
        <f>'Balance N-1'!O1383</f>
        <v>0</v>
      </c>
      <c r="H1380" s="78">
        <f>'Balance N-1'!P1383</f>
        <v>0</v>
      </c>
      <c r="I1380" s="79">
        <f t="shared" si="21"/>
        <v>0</v>
      </c>
    </row>
    <row r="1381" spans="1:9" ht="15.6">
      <c r="A1381" s="85">
        <f>'Balance N-1'!I1384</f>
        <v>0</v>
      </c>
      <c r="B1381" s="75">
        <f>'Balance N-1'!J1384</f>
        <v>0</v>
      </c>
      <c r="C1381" s="78">
        <f>'Balance N-1'!K1384</f>
        <v>0</v>
      </c>
      <c r="D1381" s="78">
        <f>'Balance N-1'!L1384</f>
        <v>0</v>
      </c>
      <c r="E1381" s="78">
        <f>'Balance N-1'!M1384</f>
        <v>0</v>
      </c>
      <c r="F1381" s="78">
        <f>'Balance N-1'!N1384</f>
        <v>0</v>
      </c>
      <c r="G1381" s="78">
        <f>'Balance N-1'!O1384</f>
        <v>0</v>
      </c>
      <c r="H1381" s="78">
        <f>'Balance N-1'!P1384</f>
        <v>0</v>
      </c>
      <c r="I1381" s="79">
        <f t="shared" si="21"/>
        <v>0</v>
      </c>
    </row>
    <row r="1382" spans="1:9" ht="15.6">
      <c r="A1382" s="85">
        <f>'Balance N-1'!I1385</f>
        <v>0</v>
      </c>
      <c r="B1382" s="75">
        <f>'Balance N-1'!J1385</f>
        <v>0</v>
      </c>
      <c r="C1382" s="78">
        <f>'Balance N-1'!K1385</f>
        <v>0</v>
      </c>
      <c r="D1382" s="78">
        <f>'Balance N-1'!L1385</f>
        <v>0</v>
      </c>
      <c r="E1382" s="78">
        <f>'Balance N-1'!M1385</f>
        <v>0</v>
      </c>
      <c r="F1382" s="78">
        <f>'Balance N-1'!N1385</f>
        <v>0</v>
      </c>
      <c r="G1382" s="78">
        <f>'Balance N-1'!O1385</f>
        <v>0</v>
      </c>
      <c r="H1382" s="78">
        <f>'Balance N-1'!P1385</f>
        <v>0</v>
      </c>
      <c r="I1382" s="79">
        <f t="shared" si="21"/>
        <v>0</v>
      </c>
    </row>
    <row r="1383" spans="1:9" ht="15.6">
      <c r="A1383" s="85">
        <f>'Balance N-1'!I1386</f>
        <v>0</v>
      </c>
      <c r="B1383" s="75">
        <f>'Balance N-1'!J1386</f>
        <v>0</v>
      </c>
      <c r="C1383" s="78">
        <f>'Balance N-1'!K1386</f>
        <v>0</v>
      </c>
      <c r="D1383" s="78">
        <f>'Balance N-1'!L1386</f>
        <v>0</v>
      </c>
      <c r="E1383" s="78">
        <f>'Balance N-1'!M1386</f>
        <v>0</v>
      </c>
      <c r="F1383" s="78">
        <f>'Balance N-1'!N1386</f>
        <v>0</v>
      </c>
      <c r="G1383" s="78">
        <f>'Balance N-1'!O1386</f>
        <v>0</v>
      </c>
      <c r="H1383" s="78">
        <f>'Balance N-1'!P1386</f>
        <v>0</v>
      </c>
      <c r="I1383" s="79">
        <f t="shared" si="21"/>
        <v>0</v>
      </c>
    </row>
    <row r="1384" spans="1:9" ht="15.6">
      <c r="A1384" s="85">
        <f>'Balance N-1'!I1387</f>
        <v>0</v>
      </c>
      <c r="B1384" s="75">
        <f>'Balance N-1'!J1387</f>
        <v>0</v>
      </c>
      <c r="C1384" s="78">
        <f>'Balance N-1'!K1387</f>
        <v>0</v>
      </c>
      <c r="D1384" s="78">
        <f>'Balance N-1'!L1387</f>
        <v>0</v>
      </c>
      <c r="E1384" s="78">
        <f>'Balance N-1'!M1387</f>
        <v>0</v>
      </c>
      <c r="F1384" s="78">
        <f>'Balance N-1'!N1387</f>
        <v>0</v>
      </c>
      <c r="G1384" s="78">
        <f>'Balance N-1'!O1387</f>
        <v>0</v>
      </c>
      <c r="H1384" s="78">
        <f>'Balance N-1'!P1387</f>
        <v>0</v>
      </c>
      <c r="I1384" s="79">
        <f t="shared" si="21"/>
        <v>0</v>
      </c>
    </row>
    <row r="1385" spans="1:9" ht="15.6">
      <c r="A1385" s="85">
        <f>'Balance N-1'!I1388</f>
        <v>0</v>
      </c>
      <c r="B1385" s="75">
        <f>'Balance N-1'!J1388</f>
        <v>0</v>
      </c>
      <c r="C1385" s="78">
        <f>'Balance N-1'!K1388</f>
        <v>0</v>
      </c>
      <c r="D1385" s="78">
        <f>'Balance N-1'!L1388</f>
        <v>0</v>
      </c>
      <c r="E1385" s="78">
        <f>'Balance N-1'!M1388</f>
        <v>0</v>
      </c>
      <c r="F1385" s="78">
        <f>'Balance N-1'!N1388</f>
        <v>0</v>
      </c>
      <c r="G1385" s="78">
        <f>'Balance N-1'!O1388</f>
        <v>0</v>
      </c>
      <c r="H1385" s="78">
        <f>'Balance N-1'!P1388</f>
        <v>0</v>
      </c>
      <c r="I1385" s="79">
        <f t="shared" si="21"/>
        <v>0</v>
      </c>
    </row>
    <row r="1386" spans="1:9" ht="15.6">
      <c r="A1386" s="85">
        <f>'Balance N-1'!I1389</f>
        <v>0</v>
      </c>
      <c r="B1386" s="75">
        <f>'Balance N-1'!J1389</f>
        <v>0</v>
      </c>
      <c r="C1386" s="78">
        <f>'Balance N-1'!K1389</f>
        <v>0</v>
      </c>
      <c r="D1386" s="78">
        <f>'Balance N-1'!L1389</f>
        <v>0</v>
      </c>
      <c r="E1386" s="78">
        <f>'Balance N-1'!M1389</f>
        <v>0</v>
      </c>
      <c r="F1386" s="78">
        <f>'Balance N-1'!N1389</f>
        <v>0</v>
      </c>
      <c r="G1386" s="78">
        <f>'Balance N-1'!O1389</f>
        <v>0</v>
      </c>
      <c r="H1386" s="78">
        <f>'Balance N-1'!P1389</f>
        <v>0</v>
      </c>
      <c r="I1386" s="79">
        <f t="shared" si="21"/>
        <v>0</v>
      </c>
    </row>
    <row r="1387" spans="1:9" ht="15.6">
      <c r="A1387" s="85">
        <f>'Balance N-1'!I1390</f>
        <v>0</v>
      </c>
      <c r="B1387" s="75">
        <f>'Balance N-1'!J1390</f>
        <v>0</v>
      </c>
      <c r="C1387" s="78">
        <f>'Balance N-1'!K1390</f>
        <v>0</v>
      </c>
      <c r="D1387" s="78">
        <f>'Balance N-1'!L1390</f>
        <v>0</v>
      </c>
      <c r="E1387" s="78">
        <f>'Balance N-1'!M1390</f>
        <v>0</v>
      </c>
      <c r="F1387" s="78">
        <f>'Balance N-1'!N1390</f>
        <v>0</v>
      </c>
      <c r="G1387" s="78">
        <f>'Balance N-1'!O1390</f>
        <v>0</v>
      </c>
      <c r="H1387" s="78">
        <f>'Balance N-1'!P1390</f>
        <v>0</v>
      </c>
      <c r="I1387" s="79">
        <f t="shared" si="21"/>
        <v>0</v>
      </c>
    </row>
    <row r="1388" spans="1:9" ht="15.6">
      <c r="A1388" s="85">
        <f>'Balance N-1'!I1391</f>
        <v>0</v>
      </c>
      <c r="B1388" s="75">
        <f>'Balance N-1'!J1391</f>
        <v>0</v>
      </c>
      <c r="C1388" s="78">
        <f>'Balance N-1'!K1391</f>
        <v>0</v>
      </c>
      <c r="D1388" s="78">
        <f>'Balance N-1'!L1391</f>
        <v>0</v>
      </c>
      <c r="E1388" s="78">
        <f>'Balance N-1'!M1391</f>
        <v>0</v>
      </c>
      <c r="F1388" s="78">
        <f>'Balance N-1'!N1391</f>
        <v>0</v>
      </c>
      <c r="G1388" s="78">
        <f>'Balance N-1'!O1391</f>
        <v>0</v>
      </c>
      <c r="H1388" s="78">
        <f>'Balance N-1'!P1391</f>
        <v>0</v>
      </c>
      <c r="I1388" s="79">
        <f t="shared" si="21"/>
        <v>0</v>
      </c>
    </row>
    <row r="1389" spans="1:9" ht="15.6">
      <c r="A1389" s="85">
        <f>'Balance N-1'!I1392</f>
        <v>0</v>
      </c>
      <c r="B1389" s="75">
        <f>'Balance N-1'!J1392</f>
        <v>0</v>
      </c>
      <c r="C1389" s="78">
        <f>'Balance N-1'!K1392</f>
        <v>0</v>
      </c>
      <c r="D1389" s="78">
        <f>'Balance N-1'!L1392</f>
        <v>0</v>
      </c>
      <c r="E1389" s="78">
        <f>'Balance N-1'!M1392</f>
        <v>0</v>
      </c>
      <c r="F1389" s="78">
        <f>'Balance N-1'!N1392</f>
        <v>0</v>
      </c>
      <c r="G1389" s="78">
        <f>'Balance N-1'!O1392</f>
        <v>0</v>
      </c>
      <c r="H1389" s="78">
        <f>'Balance N-1'!P1392</f>
        <v>0</v>
      </c>
      <c r="I1389" s="79">
        <f t="shared" si="21"/>
        <v>0</v>
      </c>
    </row>
    <row r="1390" spans="1:9" ht="15.6">
      <c r="A1390" s="85">
        <f>'Balance N-1'!I1393</f>
        <v>0</v>
      </c>
      <c r="B1390" s="75">
        <f>'Balance N-1'!J1393</f>
        <v>0</v>
      </c>
      <c r="C1390" s="78">
        <f>'Balance N-1'!K1393</f>
        <v>0</v>
      </c>
      <c r="D1390" s="78">
        <f>'Balance N-1'!L1393</f>
        <v>0</v>
      </c>
      <c r="E1390" s="78">
        <f>'Balance N-1'!M1393</f>
        <v>0</v>
      </c>
      <c r="F1390" s="78">
        <f>'Balance N-1'!N1393</f>
        <v>0</v>
      </c>
      <c r="G1390" s="78">
        <f>'Balance N-1'!O1393</f>
        <v>0</v>
      </c>
      <c r="H1390" s="78">
        <f>'Balance N-1'!P1393</f>
        <v>0</v>
      </c>
      <c r="I1390" s="79">
        <f t="shared" si="21"/>
        <v>0</v>
      </c>
    </row>
    <row r="1391" spans="1:9" ht="15.6">
      <c r="A1391" s="85">
        <f>'Balance N-1'!I1394</f>
        <v>0</v>
      </c>
      <c r="B1391" s="75">
        <f>'Balance N-1'!J1394</f>
        <v>0</v>
      </c>
      <c r="C1391" s="78">
        <f>'Balance N-1'!K1394</f>
        <v>0</v>
      </c>
      <c r="D1391" s="78">
        <f>'Balance N-1'!L1394</f>
        <v>0</v>
      </c>
      <c r="E1391" s="78">
        <f>'Balance N-1'!M1394</f>
        <v>0</v>
      </c>
      <c r="F1391" s="78">
        <f>'Balance N-1'!N1394</f>
        <v>0</v>
      </c>
      <c r="G1391" s="78">
        <f>'Balance N-1'!O1394</f>
        <v>0</v>
      </c>
      <c r="H1391" s="78">
        <f>'Balance N-1'!P1394</f>
        <v>0</v>
      </c>
      <c r="I1391" s="79">
        <f t="shared" si="21"/>
        <v>0</v>
      </c>
    </row>
    <row r="1392" spans="1:9" ht="15.6">
      <c r="A1392" s="85">
        <f>'Balance N-1'!I1395</f>
        <v>0</v>
      </c>
      <c r="B1392" s="75">
        <f>'Balance N-1'!J1395</f>
        <v>0</v>
      </c>
      <c r="C1392" s="78">
        <f>'Balance N-1'!K1395</f>
        <v>0</v>
      </c>
      <c r="D1392" s="78">
        <f>'Balance N-1'!L1395</f>
        <v>0</v>
      </c>
      <c r="E1392" s="78">
        <f>'Balance N-1'!M1395</f>
        <v>0</v>
      </c>
      <c r="F1392" s="78">
        <f>'Balance N-1'!N1395</f>
        <v>0</v>
      </c>
      <c r="G1392" s="78">
        <f>'Balance N-1'!O1395</f>
        <v>0</v>
      </c>
      <c r="H1392" s="78">
        <f>'Balance N-1'!P1395</f>
        <v>0</v>
      </c>
      <c r="I1392" s="79">
        <f t="shared" si="21"/>
        <v>0</v>
      </c>
    </row>
    <row r="1393" spans="1:9" ht="15.6">
      <c r="A1393" s="85">
        <f>'Balance N-1'!I1396</f>
        <v>0</v>
      </c>
      <c r="B1393" s="75">
        <f>'Balance N-1'!J1396</f>
        <v>0</v>
      </c>
      <c r="C1393" s="78">
        <f>'Balance N-1'!K1396</f>
        <v>0</v>
      </c>
      <c r="D1393" s="78">
        <f>'Balance N-1'!L1396</f>
        <v>0</v>
      </c>
      <c r="E1393" s="78">
        <f>'Balance N-1'!M1396</f>
        <v>0</v>
      </c>
      <c r="F1393" s="78">
        <f>'Balance N-1'!N1396</f>
        <v>0</v>
      </c>
      <c r="G1393" s="78">
        <f>'Balance N-1'!O1396</f>
        <v>0</v>
      </c>
      <c r="H1393" s="78">
        <f>'Balance N-1'!P1396</f>
        <v>0</v>
      </c>
      <c r="I1393" s="79">
        <f t="shared" si="21"/>
        <v>0</v>
      </c>
    </row>
    <row r="1394" spans="1:9" ht="15.6">
      <c r="A1394" s="85">
        <f>'Balance N-1'!I1397</f>
        <v>0</v>
      </c>
      <c r="B1394" s="75">
        <f>'Balance N-1'!J1397</f>
        <v>0</v>
      </c>
      <c r="C1394" s="78">
        <f>'Balance N-1'!K1397</f>
        <v>0</v>
      </c>
      <c r="D1394" s="78">
        <f>'Balance N-1'!L1397</f>
        <v>0</v>
      </c>
      <c r="E1394" s="78">
        <f>'Balance N-1'!M1397</f>
        <v>0</v>
      </c>
      <c r="F1394" s="78">
        <f>'Balance N-1'!N1397</f>
        <v>0</v>
      </c>
      <c r="G1394" s="78">
        <f>'Balance N-1'!O1397</f>
        <v>0</v>
      </c>
      <c r="H1394" s="78">
        <f>'Balance N-1'!P1397</f>
        <v>0</v>
      </c>
      <c r="I1394" s="79">
        <f t="shared" si="21"/>
        <v>0</v>
      </c>
    </row>
    <row r="1395" spans="1:9" ht="15.6">
      <c r="A1395" s="85">
        <f>'Balance N-1'!I1398</f>
        <v>0</v>
      </c>
      <c r="B1395" s="75">
        <f>'Balance N-1'!J1398</f>
        <v>0</v>
      </c>
      <c r="C1395" s="78">
        <f>'Balance N-1'!K1398</f>
        <v>0</v>
      </c>
      <c r="D1395" s="78">
        <f>'Balance N-1'!L1398</f>
        <v>0</v>
      </c>
      <c r="E1395" s="78">
        <f>'Balance N-1'!M1398</f>
        <v>0</v>
      </c>
      <c r="F1395" s="78">
        <f>'Balance N-1'!N1398</f>
        <v>0</v>
      </c>
      <c r="G1395" s="78">
        <f>'Balance N-1'!O1398</f>
        <v>0</v>
      </c>
      <c r="H1395" s="78">
        <f>'Balance N-1'!P1398</f>
        <v>0</v>
      </c>
      <c r="I1395" s="79">
        <f t="shared" si="21"/>
        <v>0</v>
      </c>
    </row>
    <row r="1396" spans="1:9" ht="15.6">
      <c r="A1396" s="85">
        <f>'Balance N-1'!I1399</f>
        <v>0</v>
      </c>
      <c r="B1396" s="75">
        <f>'Balance N-1'!J1399</f>
        <v>0</v>
      </c>
      <c r="C1396" s="78">
        <f>'Balance N-1'!K1399</f>
        <v>0</v>
      </c>
      <c r="D1396" s="78">
        <f>'Balance N-1'!L1399</f>
        <v>0</v>
      </c>
      <c r="E1396" s="78">
        <f>'Balance N-1'!M1399</f>
        <v>0</v>
      </c>
      <c r="F1396" s="78">
        <f>'Balance N-1'!N1399</f>
        <v>0</v>
      </c>
      <c r="G1396" s="78">
        <f>'Balance N-1'!O1399</f>
        <v>0</v>
      </c>
      <c r="H1396" s="78">
        <f>'Balance N-1'!P1399</f>
        <v>0</v>
      </c>
      <c r="I1396" s="79">
        <f t="shared" si="21"/>
        <v>0</v>
      </c>
    </row>
    <row r="1397" spans="1:9" ht="15.6">
      <c r="A1397" s="85">
        <f>'Balance N-1'!I1400</f>
        <v>0</v>
      </c>
      <c r="B1397" s="75">
        <f>'Balance N-1'!J1400</f>
        <v>0</v>
      </c>
      <c r="C1397" s="78">
        <f>'Balance N-1'!K1400</f>
        <v>0</v>
      </c>
      <c r="D1397" s="78">
        <f>'Balance N-1'!L1400</f>
        <v>0</v>
      </c>
      <c r="E1397" s="78">
        <f>'Balance N-1'!M1400</f>
        <v>0</v>
      </c>
      <c r="F1397" s="78">
        <f>'Balance N-1'!N1400</f>
        <v>0</v>
      </c>
      <c r="G1397" s="78">
        <f>'Balance N-1'!O1400</f>
        <v>0</v>
      </c>
      <c r="H1397" s="78">
        <f>'Balance N-1'!P1400</f>
        <v>0</v>
      </c>
      <c r="I1397" s="79">
        <f t="shared" si="21"/>
        <v>0</v>
      </c>
    </row>
    <row r="1398" spans="1:9" ht="15.6">
      <c r="A1398" s="85">
        <f>'Balance N-1'!I1401</f>
        <v>0</v>
      </c>
      <c r="B1398" s="75">
        <f>'Balance N-1'!J1401</f>
        <v>0</v>
      </c>
      <c r="C1398" s="78">
        <f>'Balance N-1'!K1401</f>
        <v>0</v>
      </c>
      <c r="D1398" s="78">
        <f>'Balance N-1'!L1401</f>
        <v>0</v>
      </c>
      <c r="E1398" s="78">
        <f>'Balance N-1'!M1401</f>
        <v>0</v>
      </c>
      <c r="F1398" s="78">
        <f>'Balance N-1'!N1401</f>
        <v>0</v>
      </c>
      <c r="G1398" s="78">
        <f>'Balance N-1'!O1401</f>
        <v>0</v>
      </c>
      <c r="H1398" s="78">
        <f>'Balance N-1'!P1401</f>
        <v>0</v>
      </c>
      <c r="I1398" s="79">
        <f t="shared" si="21"/>
        <v>0</v>
      </c>
    </row>
    <row r="1399" spans="1:9" ht="15.6">
      <c r="A1399" s="85">
        <f>'Balance N-1'!I1402</f>
        <v>0</v>
      </c>
      <c r="B1399" s="75">
        <f>'Balance N-1'!J1402</f>
        <v>0</v>
      </c>
      <c r="C1399" s="78">
        <f>'Balance N-1'!K1402</f>
        <v>0</v>
      </c>
      <c r="D1399" s="78">
        <f>'Balance N-1'!L1402</f>
        <v>0</v>
      </c>
      <c r="E1399" s="78">
        <f>'Balance N-1'!M1402</f>
        <v>0</v>
      </c>
      <c r="F1399" s="78">
        <f>'Balance N-1'!N1402</f>
        <v>0</v>
      </c>
      <c r="G1399" s="78">
        <f>'Balance N-1'!O1402</f>
        <v>0</v>
      </c>
      <c r="H1399" s="78">
        <f>'Balance N-1'!P1402</f>
        <v>0</v>
      </c>
      <c r="I1399" s="79">
        <f t="shared" si="21"/>
        <v>0</v>
      </c>
    </row>
    <row r="1400" spans="1:9" ht="15.6">
      <c r="A1400" s="85">
        <f>'Balance N-1'!I1403</f>
        <v>0</v>
      </c>
      <c r="B1400" s="75">
        <f>'Balance N-1'!J1403</f>
        <v>0</v>
      </c>
      <c r="C1400" s="78">
        <f>'Balance N-1'!K1403</f>
        <v>0</v>
      </c>
      <c r="D1400" s="78">
        <f>'Balance N-1'!L1403</f>
        <v>0</v>
      </c>
      <c r="E1400" s="78">
        <f>'Balance N-1'!M1403</f>
        <v>0</v>
      </c>
      <c r="F1400" s="78">
        <f>'Balance N-1'!N1403</f>
        <v>0</v>
      </c>
      <c r="G1400" s="78">
        <f>'Balance N-1'!O1403</f>
        <v>0</v>
      </c>
      <c r="H1400" s="78">
        <f>'Balance N-1'!P1403</f>
        <v>0</v>
      </c>
      <c r="I1400" s="79">
        <f t="shared" si="21"/>
        <v>0</v>
      </c>
    </row>
    <row r="1401" spans="1:9" ht="15.6">
      <c r="A1401" s="85">
        <f>'Balance N-1'!I1404</f>
        <v>0</v>
      </c>
      <c r="B1401" s="75">
        <f>'Balance N-1'!J1404</f>
        <v>0</v>
      </c>
      <c r="C1401" s="78">
        <f>'Balance N-1'!K1404</f>
        <v>0</v>
      </c>
      <c r="D1401" s="78">
        <f>'Balance N-1'!L1404</f>
        <v>0</v>
      </c>
      <c r="E1401" s="78">
        <f>'Balance N-1'!M1404</f>
        <v>0</v>
      </c>
      <c r="F1401" s="78">
        <f>'Balance N-1'!N1404</f>
        <v>0</v>
      </c>
      <c r="G1401" s="78">
        <f>'Balance N-1'!O1404</f>
        <v>0</v>
      </c>
      <c r="H1401" s="78">
        <f>'Balance N-1'!P1404</f>
        <v>0</v>
      </c>
      <c r="I1401" s="79">
        <f t="shared" si="21"/>
        <v>0</v>
      </c>
    </row>
    <row r="1402" spans="1:9" ht="15.6">
      <c r="A1402" s="85">
        <f>'Balance N-1'!I1405</f>
        <v>0</v>
      </c>
      <c r="B1402" s="75">
        <f>'Balance N-1'!J1405</f>
        <v>0</v>
      </c>
      <c r="C1402" s="78">
        <f>'Balance N-1'!K1405</f>
        <v>0</v>
      </c>
      <c r="D1402" s="78">
        <f>'Balance N-1'!L1405</f>
        <v>0</v>
      </c>
      <c r="E1402" s="78">
        <f>'Balance N-1'!M1405</f>
        <v>0</v>
      </c>
      <c r="F1402" s="78">
        <f>'Balance N-1'!N1405</f>
        <v>0</v>
      </c>
      <c r="G1402" s="78">
        <f>'Balance N-1'!O1405</f>
        <v>0</v>
      </c>
      <c r="H1402" s="78">
        <f>'Balance N-1'!P1405</f>
        <v>0</v>
      </c>
      <c r="I1402" s="79">
        <f t="shared" si="21"/>
        <v>0</v>
      </c>
    </row>
    <row r="1403" spans="1:9" ht="15.6">
      <c r="A1403" s="85">
        <f>'Balance N-1'!I1406</f>
        <v>0</v>
      </c>
      <c r="B1403" s="75">
        <f>'Balance N-1'!J1406</f>
        <v>0</v>
      </c>
      <c r="C1403" s="78">
        <f>'Balance N-1'!K1406</f>
        <v>0</v>
      </c>
      <c r="D1403" s="78">
        <f>'Balance N-1'!L1406</f>
        <v>0</v>
      </c>
      <c r="E1403" s="78">
        <f>'Balance N-1'!M1406</f>
        <v>0</v>
      </c>
      <c r="F1403" s="78">
        <f>'Balance N-1'!N1406</f>
        <v>0</v>
      </c>
      <c r="G1403" s="78">
        <f>'Balance N-1'!O1406</f>
        <v>0</v>
      </c>
      <c r="H1403" s="78">
        <f>'Balance N-1'!P1406</f>
        <v>0</v>
      </c>
      <c r="I1403" s="79">
        <f t="shared" si="21"/>
        <v>0</v>
      </c>
    </row>
    <row r="1404" spans="1:9" ht="15.6">
      <c r="A1404" s="85">
        <f>'Balance N-1'!I1407</f>
        <v>0</v>
      </c>
      <c r="B1404" s="75">
        <f>'Balance N-1'!J1407</f>
        <v>0</v>
      </c>
      <c r="C1404" s="78">
        <f>'Balance N-1'!K1407</f>
        <v>0</v>
      </c>
      <c r="D1404" s="78">
        <f>'Balance N-1'!L1407</f>
        <v>0</v>
      </c>
      <c r="E1404" s="78">
        <f>'Balance N-1'!M1407</f>
        <v>0</v>
      </c>
      <c r="F1404" s="78">
        <f>'Balance N-1'!N1407</f>
        <v>0</v>
      </c>
      <c r="G1404" s="78">
        <f>'Balance N-1'!O1407</f>
        <v>0</v>
      </c>
      <c r="H1404" s="78">
        <f>'Balance N-1'!P1407</f>
        <v>0</v>
      </c>
      <c r="I1404" s="79">
        <f t="shared" si="21"/>
        <v>0</v>
      </c>
    </row>
    <row r="1405" spans="1:9" ht="15.6">
      <c r="A1405" s="85">
        <f>'Balance N-1'!I1408</f>
        <v>0</v>
      </c>
      <c r="B1405" s="75">
        <f>'Balance N-1'!J1408</f>
        <v>0</v>
      </c>
      <c r="C1405" s="78">
        <f>'Balance N-1'!K1408</f>
        <v>0</v>
      </c>
      <c r="D1405" s="78">
        <f>'Balance N-1'!L1408</f>
        <v>0</v>
      </c>
      <c r="E1405" s="78">
        <f>'Balance N-1'!M1408</f>
        <v>0</v>
      </c>
      <c r="F1405" s="78">
        <f>'Balance N-1'!N1408</f>
        <v>0</v>
      </c>
      <c r="G1405" s="78">
        <f>'Balance N-1'!O1408</f>
        <v>0</v>
      </c>
      <c r="H1405" s="78">
        <f>'Balance N-1'!P1408</f>
        <v>0</v>
      </c>
      <c r="I1405" s="79">
        <f t="shared" si="21"/>
        <v>0</v>
      </c>
    </row>
    <row r="1406" spans="1:9" ht="15.6">
      <c r="A1406" s="85">
        <f>'Balance N-1'!I1409</f>
        <v>0</v>
      </c>
      <c r="B1406" s="75">
        <f>'Balance N-1'!J1409</f>
        <v>0</v>
      </c>
      <c r="C1406" s="78">
        <f>'Balance N-1'!K1409</f>
        <v>0</v>
      </c>
      <c r="D1406" s="78">
        <f>'Balance N-1'!L1409</f>
        <v>0</v>
      </c>
      <c r="E1406" s="78">
        <f>'Balance N-1'!M1409</f>
        <v>0</v>
      </c>
      <c r="F1406" s="78">
        <f>'Balance N-1'!N1409</f>
        <v>0</v>
      </c>
      <c r="G1406" s="78">
        <f>'Balance N-1'!O1409</f>
        <v>0</v>
      </c>
      <c r="H1406" s="78">
        <f>'Balance N-1'!P1409</f>
        <v>0</v>
      </c>
      <c r="I1406" s="79">
        <f t="shared" si="21"/>
        <v>0</v>
      </c>
    </row>
    <row r="1407" spans="1:9" ht="15.6">
      <c r="A1407" s="85">
        <f>'Balance N-1'!I1410</f>
        <v>0</v>
      </c>
      <c r="B1407" s="75">
        <f>'Balance N-1'!J1410</f>
        <v>0</v>
      </c>
      <c r="C1407" s="78">
        <f>'Balance N-1'!K1410</f>
        <v>0</v>
      </c>
      <c r="D1407" s="78">
        <f>'Balance N-1'!L1410</f>
        <v>0</v>
      </c>
      <c r="E1407" s="78">
        <f>'Balance N-1'!M1410</f>
        <v>0</v>
      </c>
      <c r="F1407" s="78">
        <f>'Balance N-1'!N1410</f>
        <v>0</v>
      </c>
      <c r="G1407" s="78">
        <f>'Balance N-1'!O1410</f>
        <v>0</v>
      </c>
      <c r="H1407" s="78">
        <f>'Balance N-1'!P1410</f>
        <v>0</v>
      </c>
      <c r="I1407" s="79">
        <f t="shared" si="21"/>
        <v>0</v>
      </c>
    </row>
    <row r="1408" spans="1:9" ht="15.6">
      <c r="A1408" s="85">
        <f>'Balance N-1'!I1411</f>
        <v>0</v>
      </c>
      <c r="B1408" s="75">
        <f>'Balance N-1'!J1411</f>
        <v>0</v>
      </c>
      <c r="C1408" s="78">
        <f>'Balance N-1'!K1411</f>
        <v>0</v>
      </c>
      <c r="D1408" s="78">
        <f>'Balance N-1'!L1411</f>
        <v>0</v>
      </c>
      <c r="E1408" s="78">
        <f>'Balance N-1'!M1411</f>
        <v>0</v>
      </c>
      <c r="F1408" s="78">
        <f>'Balance N-1'!N1411</f>
        <v>0</v>
      </c>
      <c r="G1408" s="78">
        <f>'Balance N-1'!O1411</f>
        <v>0</v>
      </c>
      <c r="H1408" s="78">
        <f>'Balance N-1'!P1411</f>
        <v>0</v>
      </c>
      <c r="I1408" s="79">
        <f t="shared" si="21"/>
        <v>0</v>
      </c>
    </row>
    <row r="1409" spans="1:9" ht="15.6">
      <c r="A1409" s="85">
        <f>'Balance N-1'!I1412</f>
        <v>0</v>
      </c>
      <c r="B1409" s="75">
        <f>'Balance N-1'!J1412</f>
        <v>0</v>
      </c>
      <c r="C1409" s="78">
        <f>'Balance N-1'!K1412</f>
        <v>0</v>
      </c>
      <c r="D1409" s="78">
        <f>'Balance N-1'!L1412</f>
        <v>0</v>
      </c>
      <c r="E1409" s="78">
        <f>'Balance N-1'!M1412</f>
        <v>0</v>
      </c>
      <c r="F1409" s="78">
        <f>'Balance N-1'!N1412</f>
        <v>0</v>
      </c>
      <c r="G1409" s="78">
        <f>'Balance N-1'!O1412</f>
        <v>0</v>
      </c>
      <c r="H1409" s="78">
        <f>'Balance N-1'!P1412</f>
        <v>0</v>
      </c>
      <c r="I1409" s="79">
        <f t="shared" si="21"/>
        <v>0</v>
      </c>
    </row>
    <row r="1410" spans="1:9" ht="15.6">
      <c r="A1410" s="85">
        <f>'Balance N-1'!I1413</f>
        <v>0</v>
      </c>
      <c r="B1410" s="75">
        <f>'Balance N-1'!J1413</f>
        <v>0</v>
      </c>
      <c r="C1410" s="78">
        <f>'Balance N-1'!K1413</f>
        <v>0</v>
      </c>
      <c r="D1410" s="78">
        <f>'Balance N-1'!L1413</f>
        <v>0</v>
      </c>
      <c r="E1410" s="78">
        <f>'Balance N-1'!M1413</f>
        <v>0</v>
      </c>
      <c r="F1410" s="78">
        <f>'Balance N-1'!N1413</f>
        <v>0</v>
      </c>
      <c r="G1410" s="78">
        <f>'Balance N-1'!O1413</f>
        <v>0</v>
      </c>
      <c r="H1410" s="78">
        <f>'Balance N-1'!P1413</f>
        <v>0</v>
      </c>
      <c r="I1410" s="79">
        <f t="shared" si="21"/>
        <v>0</v>
      </c>
    </row>
    <row r="1411" spans="1:9" ht="15.6">
      <c r="A1411" s="85">
        <f>'Balance N-1'!I1414</f>
        <v>0</v>
      </c>
      <c r="B1411" s="75">
        <f>'Balance N-1'!J1414</f>
        <v>0</v>
      </c>
      <c r="C1411" s="78">
        <f>'Balance N-1'!K1414</f>
        <v>0</v>
      </c>
      <c r="D1411" s="78">
        <f>'Balance N-1'!L1414</f>
        <v>0</v>
      </c>
      <c r="E1411" s="78">
        <f>'Balance N-1'!M1414</f>
        <v>0</v>
      </c>
      <c r="F1411" s="78">
        <f>'Balance N-1'!N1414</f>
        <v>0</v>
      </c>
      <c r="G1411" s="78">
        <f>'Balance N-1'!O1414</f>
        <v>0</v>
      </c>
      <c r="H1411" s="78">
        <f>'Balance N-1'!P1414</f>
        <v>0</v>
      </c>
      <c r="I1411" s="79">
        <f t="shared" ref="I1411:I1474" si="22">(C1411-D1411)+(E1411-F1411)-(G1411-H1411)</f>
        <v>0</v>
      </c>
    </row>
    <row r="1412" spans="1:9" ht="15.6">
      <c r="A1412" s="85">
        <f>'Balance N-1'!I1415</f>
        <v>0</v>
      </c>
      <c r="B1412" s="75">
        <f>'Balance N-1'!J1415</f>
        <v>0</v>
      </c>
      <c r="C1412" s="78">
        <f>'Balance N-1'!K1415</f>
        <v>0</v>
      </c>
      <c r="D1412" s="78">
        <f>'Balance N-1'!L1415</f>
        <v>0</v>
      </c>
      <c r="E1412" s="78">
        <f>'Balance N-1'!M1415</f>
        <v>0</v>
      </c>
      <c r="F1412" s="78">
        <f>'Balance N-1'!N1415</f>
        <v>0</v>
      </c>
      <c r="G1412" s="78">
        <f>'Balance N-1'!O1415</f>
        <v>0</v>
      </c>
      <c r="H1412" s="78">
        <f>'Balance N-1'!P1415</f>
        <v>0</v>
      </c>
      <c r="I1412" s="79">
        <f t="shared" si="22"/>
        <v>0</v>
      </c>
    </row>
    <row r="1413" spans="1:9" ht="15.6">
      <c r="A1413" s="85">
        <f>'Balance N-1'!I1416</f>
        <v>0</v>
      </c>
      <c r="B1413" s="75">
        <f>'Balance N-1'!J1416</f>
        <v>0</v>
      </c>
      <c r="C1413" s="78">
        <f>'Balance N-1'!K1416</f>
        <v>0</v>
      </c>
      <c r="D1413" s="78">
        <f>'Balance N-1'!L1416</f>
        <v>0</v>
      </c>
      <c r="E1413" s="78">
        <f>'Balance N-1'!M1416</f>
        <v>0</v>
      </c>
      <c r="F1413" s="78">
        <f>'Balance N-1'!N1416</f>
        <v>0</v>
      </c>
      <c r="G1413" s="78">
        <f>'Balance N-1'!O1416</f>
        <v>0</v>
      </c>
      <c r="H1413" s="78">
        <f>'Balance N-1'!P1416</f>
        <v>0</v>
      </c>
      <c r="I1413" s="79">
        <f t="shared" si="22"/>
        <v>0</v>
      </c>
    </row>
    <row r="1414" spans="1:9" ht="15.6">
      <c r="A1414" s="85">
        <f>'Balance N-1'!I1417</f>
        <v>0</v>
      </c>
      <c r="B1414" s="75">
        <f>'Balance N-1'!J1417</f>
        <v>0</v>
      </c>
      <c r="C1414" s="78">
        <f>'Balance N-1'!K1417</f>
        <v>0</v>
      </c>
      <c r="D1414" s="78">
        <f>'Balance N-1'!L1417</f>
        <v>0</v>
      </c>
      <c r="E1414" s="78">
        <f>'Balance N-1'!M1417</f>
        <v>0</v>
      </c>
      <c r="F1414" s="78">
        <f>'Balance N-1'!N1417</f>
        <v>0</v>
      </c>
      <c r="G1414" s="78">
        <f>'Balance N-1'!O1417</f>
        <v>0</v>
      </c>
      <c r="H1414" s="78">
        <f>'Balance N-1'!P1417</f>
        <v>0</v>
      </c>
      <c r="I1414" s="79">
        <f t="shared" si="22"/>
        <v>0</v>
      </c>
    </row>
    <row r="1415" spans="1:9" ht="15.6">
      <c r="A1415" s="85">
        <f>'Balance N-1'!I1418</f>
        <v>0</v>
      </c>
      <c r="B1415" s="75">
        <f>'Balance N-1'!J1418</f>
        <v>0</v>
      </c>
      <c r="C1415" s="78">
        <f>'Balance N-1'!K1418</f>
        <v>0</v>
      </c>
      <c r="D1415" s="78">
        <f>'Balance N-1'!L1418</f>
        <v>0</v>
      </c>
      <c r="E1415" s="78">
        <f>'Balance N-1'!M1418</f>
        <v>0</v>
      </c>
      <c r="F1415" s="78">
        <f>'Balance N-1'!N1418</f>
        <v>0</v>
      </c>
      <c r="G1415" s="78">
        <f>'Balance N-1'!O1418</f>
        <v>0</v>
      </c>
      <c r="H1415" s="78">
        <f>'Balance N-1'!P1418</f>
        <v>0</v>
      </c>
      <c r="I1415" s="79">
        <f t="shared" si="22"/>
        <v>0</v>
      </c>
    </row>
    <row r="1416" spans="1:9" ht="15.6">
      <c r="A1416" s="85">
        <f>'Balance N-1'!I1419</f>
        <v>0</v>
      </c>
      <c r="B1416" s="75">
        <f>'Balance N-1'!J1419</f>
        <v>0</v>
      </c>
      <c r="C1416" s="78">
        <f>'Balance N-1'!K1419</f>
        <v>0</v>
      </c>
      <c r="D1416" s="78">
        <f>'Balance N-1'!L1419</f>
        <v>0</v>
      </c>
      <c r="E1416" s="78">
        <f>'Balance N-1'!M1419</f>
        <v>0</v>
      </c>
      <c r="F1416" s="78">
        <f>'Balance N-1'!N1419</f>
        <v>0</v>
      </c>
      <c r="G1416" s="78">
        <f>'Balance N-1'!O1419</f>
        <v>0</v>
      </c>
      <c r="H1416" s="78">
        <f>'Balance N-1'!P1419</f>
        <v>0</v>
      </c>
      <c r="I1416" s="79">
        <f t="shared" si="22"/>
        <v>0</v>
      </c>
    </row>
    <row r="1417" spans="1:9" ht="15.6">
      <c r="A1417" s="85">
        <f>'Balance N-1'!I1420</f>
        <v>0</v>
      </c>
      <c r="B1417" s="75">
        <f>'Balance N-1'!J1420</f>
        <v>0</v>
      </c>
      <c r="C1417" s="78">
        <f>'Balance N-1'!K1420</f>
        <v>0</v>
      </c>
      <c r="D1417" s="78">
        <f>'Balance N-1'!L1420</f>
        <v>0</v>
      </c>
      <c r="E1417" s="78">
        <f>'Balance N-1'!M1420</f>
        <v>0</v>
      </c>
      <c r="F1417" s="78">
        <f>'Balance N-1'!N1420</f>
        <v>0</v>
      </c>
      <c r="G1417" s="78">
        <f>'Balance N-1'!O1420</f>
        <v>0</v>
      </c>
      <c r="H1417" s="78">
        <f>'Balance N-1'!P1420</f>
        <v>0</v>
      </c>
      <c r="I1417" s="79">
        <f t="shared" si="22"/>
        <v>0</v>
      </c>
    </row>
    <row r="1418" spans="1:9" ht="15.6">
      <c r="A1418" s="85">
        <f>'Balance N-1'!I1421</f>
        <v>0</v>
      </c>
      <c r="B1418" s="75">
        <f>'Balance N-1'!J1421</f>
        <v>0</v>
      </c>
      <c r="C1418" s="78">
        <f>'Balance N-1'!K1421</f>
        <v>0</v>
      </c>
      <c r="D1418" s="78">
        <f>'Balance N-1'!L1421</f>
        <v>0</v>
      </c>
      <c r="E1418" s="78">
        <f>'Balance N-1'!M1421</f>
        <v>0</v>
      </c>
      <c r="F1418" s="78">
        <f>'Balance N-1'!N1421</f>
        <v>0</v>
      </c>
      <c r="G1418" s="78">
        <f>'Balance N-1'!O1421</f>
        <v>0</v>
      </c>
      <c r="H1418" s="78">
        <f>'Balance N-1'!P1421</f>
        <v>0</v>
      </c>
      <c r="I1418" s="79">
        <f t="shared" si="22"/>
        <v>0</v>
      </c>
    </row>
    <row r="1419" spans="1:9" ht="15.6">
      <c r="A1419" s="85">
        <f>'Balance N-1'!I1422</f>
        <v>0</v>
      </c>
      <c r="B1419" s="75">
        <f>'Balance N-1'!J1422</f>
        <v>0</v>
      </c>
      <c r="C1419" s="78">
        <f>'Balance N-1'!K1422</f>
        <v>0</v>
      </c>
      <c r="D1419" s="78">
        <f>'Balance N-1'!L1422</f>
        <v>0</v>
      </c>
      <c r="E1419" s="78">
        <f>'Balance N-1'!M1422</f>
        <v>0</v>
      </c>
      <c r="F1419" s="78">
        <f>'Balance N-1'!N1422</f>
        <v>0</v>
      </c>
      <c r="G1419" s="78">
        <f>'Balance N-1'!O1422</f>
        <v>0</v>
      </c>
      <c r="H1419" s="78">
        <f>'Balance N-1'!P1422</f>
        <v>0</v>
      </c>
      <c r="I1419" s="79">
        <f t="shared" si="22"/>
        <v>0</v>
      </c>
    </row>
    <row r="1420" spans="1:9" ht="15.6">
      <c r="A1420" s="85">
        <f>'Balance N-1'!I1423</f>
        <v>0</v>
      </c>
      <c r="B1420" s="75">
        <f>'Balance N-1'!J1423</f>
        <v>0</v>
      </c>
      <c r="C1420" s="78">
        <f>'Balance N-1'!K1423</f>
        <v>0</v>
      </c>
      <c r="D1420" s="78">
        <f>'Balance N-1'!L1423</f>
        <v>0</v>
      </c>
      <c r="E1420" s="78">
        <f>'Balance N-1'!M1423</f>
        <v>0</v>
      </c>
      <c r="F1420" s="78">
        <f>'Balance N-1'!N1423</f>
        <v>0</v>
      </c>
      <c r="G1420" s="78">
        <f>'Balance N-1'!O1423</f>
        <v>0</v>
      </c>
      <c r="H1420" s="78">
        <f>'Balance N-1'!P1423</f>
        <v>0</v>
      </c>
      <c r="I1420" s="79">
        <f t="shared" si="22"/>
        <v>0</v>
      </c>
    </row>
    <row r="1421" spans="1:9" ht="15.6">
      <c r="A1421" s="85">
        <f>'Balance N-1'!I1424</f>
        <v>0</v>
      </c>
      <c r="B1421" s="75">
        <f>'Balance N-1'!J1424</f>
        <v>0</v>
      </c>
      <c r="C1421" s="78">
        <f>'Balance N-1'!K1424</f>
        <v>0</v>
      </c>
      <c r="D1421" s="78">
        <f>'Balance N-1'!L1424</f>
        <v>0</v>
      </c>
      <c r="E1421" s="78">
        <f>'Balance N-1'!M1424</f>
        <v>0</v>
      </c>
      <c r="F1421" s="78">
        <f>'Balance N-1'!N1424</f>
        <v>0</v>
      </c>
      <c r="G1421" s="78">
        <f>'Balance N-1'!O1424</f>
        <v>0</v>
      </c>
      <c r="H1421" s="78">
        <f>'Balance N-1'!P1424</f>
        <v>0</v>
      </c>
      <c r="I1421" s="79">
        <f t="shared" si="22"/>
        <v>0</v>
      </c>
    </row>
    <row r="1422" spans="1:9" ht="15.6">
      <c r="A1422" s="85">
        <f>'Balance N-1'!I1425</f>
        <v>0</v>
      </c>
      <c r="B1422" s="75">
        <f>'Balance N-1'!J1425</f>
        <v>0</v>
      </c>
      <c r="C1422" s="78">
        <f>'Balance N-1'!K1425</f>
        <v>0</v>
      </c>
      <c r="D1422" s="78">
        <f>'Balance N-1'!L1425</f>
        <v>0</v>
      </c>
      <c r="E1422" s="78">
        <f>'Balance N-1'!M1425</f>
        <v>0</v>
      </c>
      <c r="F1422" s="78">
        <f>'Balance N-1'!N1425</f>
        <v>0</v>
      </c>
      <c r="G1422" s="78">
        <f>'Balance N-1'!O1425</f>
        <v>0</v>
      </c>
      <c r="H1422" s="78">
        <f>'Balance N-1'!P1425</f>
        <v>0</v>
      </c>
      <c r="I1422" s="79">
        <f t="shared" si="22"/>
        <v>0</v>
      </c>
    </row>
    <row r="1423" spans="1:9" ht="15.6">
      <c r="A1423" s="85">
        <f>'Balance N-1'!I1426</f>
        <v>0</v>
      </c>
      <c r="B1423" s="75">
        <f>'Balance N-1'!J1426</f>
        <v>0</v>
      </c>
      <c r="C1423" s="78">
        <f>'Balance N-1'!K1426</f>
        <v>0</v>
      </c>
      <c r="D1423" s="78">
        <f>'Balance N-1'!L1426</f>
        <v>0</v>
      </c>
      <c r="E1423" s="78">
        <f>'Balance N-1'!M1426</f>
        <v>0</v>
      </c>
      <c r="F1423" s="78">
        <f>'Balance N-1'!N1426</f>
        <v>0</v>
      </c>
      <c r="G1423" s="78">
        <f>'Balance N-1'!O1426</f>
        <v>0</v>
      </c>
      <c r="H1423" s="78">
        <f>'Balance N-1'!P1426</f>
        <v>0</v>
      </c>
      <c r="I1423" s="79">
        <f t="shared" si="22"/>
        <v>0</v>
      </c>
    </row>
    <row r="1424" spans="1:9" ht="15.6">
      <c r="A1424" s="85">
        <f>'Balance N-1'!I1427</f>
        <v>0</v>
      </c>
      <c r="B1424" s="75">
        <f>'Balance N-1'!J1427</f>
        <v>0</v>
      </c>
      <c r="C1424" s="78">
        <f>'Balance N-1'!K1427</f>
        <v>0</v>
      </c>
      <c r="D1424" s="78">
        <f>'Balance N-1'!L1427</f>
        <v>0</v>
      </c>
      <c r="E1424" s="78">
        <f>'Balance N-1'!M1427</f>
        <v>0</v>
      </c>
      <c r="F1424" s="78">
        <f>'Balance N-1'!N1427</f>
        <v>0</v>
      </c>
      <c r="G1424" s="78">
        <f>'Balance N-1'!O1427</f>
        <v>0</v>
      </c>
      <c r="H1424" s="78">
        <f>'Balance N-1'!P1427</f>
        <v>0</v>
      </c>
      <c r="I1424" s="79">
        <f t="shared" si="22"/>
        <v>0</v>
      </c>
    </row>
    <row r="1425" spans="1:9" ht="15.6">
      <c r="A1425" s="85">
        <f>'Balance N-1'!I1428</f>
        <v>0</v>
      </c>
      <c r="B1425" s="75">
        <f>'Balance N-1'!J1428</f>
        <v>0</v>
      </c>
      <c r="C1425" s="78">
        <f>'Balance N-1'!K1428</f>
        <v>0</v>
      </c>
      <c r="D1425" s="78">
        <f>'Balance N-1'!L1428</f>
        <v>0</v>
      </c>
      <c r="E1425" s="78">
        <f>'Balance N-1'!M1428</f>
        <v>0</v>
      </c>
      <c r="F1425" s="78">
        <f>'Balance N-1'!N1428</f>
        <v>0</v>
      </c>
      <c r="G1425" s="78">
        <f>'Balance N-1'!O1428</f>
        <v>0</v>
      </c>
      <c r="H1425" s="78">
        <f>'Balance N-1'!P1428</f>
        <v>0</v>
      </c>
      <c r="I1425" s="79">
        <f t="shared" si="22"/>
        <v>0</v>
      </c>
    </row>
    <row r="1426" spans="1:9" ht="15.6">
      <c r="A1426" s="85">
        <f>'Balance N-1'!I1429</f>
        <v>0</v>
      </c>
      <c r="B1426" s="75">
        <f>'Balance N-1'!J1429</f>
        <v>0</v>
      </c>
      <c r="C1426" s="78">
        <f>'Balance N-1'!K1429</f>
        <v>0</v>
      </c>
      <c r="D1426" s="78">
        <f>'Balance N-1'!L1429</f>
        <v>0</v>
      </c>
      <c r="E1426" s="78">
        <f>'Balance N-1'!M1429</f>
        <v>0</v>
      </c>
      <c r="F1426" s="78">
        <f>'Balance N-1'!N1429</f>
        <v>0</v>
      </c>
      <c r="G1426" s="78">
        <f>'Balance N-1'!O1429</f>
        <v>0</v>
      </c>
      <c r="H1426" s="78">
        <f>'Balance N-1'!P1429</f>
        <v>0</v>
      </c>
      <c r="I1426" s="79">
        <f t="shared" si="22"/>
        <v>0</v>
      </c>
    </row>
    <row r="1427" spans="1:9" ht="15.6">
      <c r="A1427" s="85">
        <f>'Balance N-1'!I1430</f>
        <v>0</v>
      </c>
      <c r="B1427" s="75">
        <f>'Balance N-1'!J1430</f>
        <v>0</v>
      </c>
      <c r="C1427" s="78">
        <f>'Balance N-1'!K1430</f>
        <v>0</v>
      </c>
      <c r="D1427" s="78">
        <f>'Balance N-1'!L1430</f>
        <v>0</v>
      </c>
      <c r="E1427" s="78">
        <f>'Balance N-1'!M1430</f>
        <v>0</v>
      </c>
      <c r="F1427" s="78">
        <f>'Balance N-1'!N1430</f>
        <v>0</v>
      </c>
      <c r="G1427" s="78">
        <f>'Balance N-1'!O1430</f>
        <v>0</v>
      </c>
      <c r="H1427" s="78">
        <f>'Balance N-1'!P1430</f>
        <v>0</v>
      </c>
      <c r="I1427" s="79">
        <f t="shared" si="22"/>
        <v>0</v>
      </c>
    </row>
    <row r="1428" spans="1:9" ht="15.6">
      <c r="A1428" s="85">
        <f>'Balance N-1'!I1431</f>
        <v>0</v>
      </c>
      <c r="B1428" s="75">
        <f>'Balance N-1'!J1431</f>
        <v>0</v>
      </c>
      <c r="C1428" s="78">
        <f>'Balance N-1'!K1431</f>
        <v>0</v>
      </c>
      <c r="D1428" s="78">
        <f>'Balance N-1'!L1431</f>
        <v>0</v>
      </c>
      <c r="E1428" s="78">
        <f>'Balance N-1'!M1431</f>
        <v>0</v>
      </c>
      <c r="F1428" s="78">
        <f>'Balance N-1'!N1431</f>
        <v>0</v>
      </c>
      <c r="G1428" s="78">
        <f>'Balance N-1'!O1431</f>
        <v>0</v>
      </c>
      <c r="H1428" s="78">
        <f>'Balance N-1'!P1431</f>
        <v>0</v>
      </c>
      <c r="I1428" s="79">
        <f t="shared" si="22"/>
        <v>0</v>
      </c>
    </row>
    <row r="1429" spans="1:9" ht="15.6">
      <c r="A1429" s="85">
        <f>'Balance N-1'!I1432</f>
        <v>0</v>
      </c>
      <c r="B1429" s="75">
        <f>'Balance N-1'!J1432</f>
        <v>0</v>
      </c>
      <c r="C1429" s="78">
        <f>'Balance N-1'!K1432</f>
        <v>0</v>
      </c>
      <c r="D1429" s="78">
        <f>'Balance N-1'!L1432</f>
        <v>0</v>
      </c>
      <c r="E1429" s="78">
        <f>'Balance N-1'!M1432</f>
        <v>0</v>
      </c>
      <c r="F1429" s="78">
        <f>'Balance N-1'!N1432</f>
        <v>0</v>
      </c>
      <c r="G1429" s="78">
        <f>'Balance N-1'!O1432</f>
        <v>0</v>
      </c>
      <c r="H1429" s="78">
        <f>'Balance N-1'!P1432</f>
        <v>0</v>
      </c>
      <c r="I1429" s="79">
        <f t="shared" si="22"/>
        <v>0</v>
      </c>
    </row>
    <row r="1430" spans="1:9" ht="15.6">
      <c r="A1430" s="85">
        <f>'Balance N-1'!I1433</f>
        <v>0</v>
      </c>
      <c r="B1430" s="75">
        <f>'Balance N-1'!J1433</f>
        <v>0</v>
      </c>
      <c r="C1430" s="78">
        <f>'Balance N-1'!K1433</f>
        <v>0</v>
      </c>
      <c r="D1430" s="78">
        <f>'Balance N-1'!L1433</f>
        <v>0</v>
      </c>
      <c r="E1430" s="78">
        <f>'Balance N-1'!M1433</f>
        <v>0</v>
      </c>
      <c r="F1430" s="78">
        <f>'Balance N-1'!N1433</f>
        <v>0</v>
      </c>
      <c r="G1430" s="78">
        <f>'Balance N-1'!O1433</f>
        <v>0</v>
      </c>
      <c r="H1430" s="78">
        <f>'Balance N-1'!P1433</f>
        <v>0</v>
      </c>
      <c r="I1430" s="79">
        <f t="shared" si="22"/>
        <v>0</v>
      </c>
    </row>
    <row r="1431" spans="1:9" ht="15.6">
      <c r="A1431" s="85">
        <f>'Balance N-1'!I1434</f>
        <v>0</v>
      </c>
      <c r="B1431" s="75">
        <f>'Balance N-1'!J1434</f>
        <v>0</v>
      </c>
      <c r="C1431" s="78">
        <f>'Balance N-1'!K1434</f>
        <v>0</v>
      </c>
      <c r="D1431" s="78">
        <f>'Balance N-1'!L1434</f>
        <v>0</v>
      </c>
      <c r="E1431" s="78">
        <f>'Balance N-1'!M1434</f>
        <v>0</v>
      </c>
      <c r="F1431" s="78">
        <f>'Balance N-1'!N1434</f>
        <v>0</v>
      </c>
      <c r="G1431" s="78">
        <f>'Balance N-1'!O1434</f>
        <v>0</v>
      </c>
      <c r="H1431" s="78">
        <f>'Balance N-1'!P1434</f>
        <v>0</v>
      </c>
      <c r="I1431" s="79">
        <f t="shared" si="22"/>
        <v>0</v>
      </c>
    </row>
    <row r="1432" spans="1:9" ht="15.6">
      <c r="A1432" s="85">
        <f>'Balance N-1'!I1435</f>
        <v>0</v>
      </c>
      <c r="B1432" s="75">
        <f>'Balance N-1'!J1435</f>
        <v>0</v>
      </c>
      <c r="C1432" s="78">
        <f>'Balance N-1'!K1435</f>
        <v>0</v>
      </c>
      <c r="D1432" s="78">
        <f>'Balance N-1'!L1435</f>
        <v>0</v>
      </c>
      <c r="E1432" s="78">
        <f>'Balance N-1'!M1435</f>
        <v>0</v>
      </c>
      <c r="F1432" s="78">
        <f>'Balance N-1'!N1435</f>
        <v>0</v>
      </c>
      <c r="G1432" s="78">
        <f>'Balance N-1'!O1435</f>
        <v>0</v>
      </c>
      <c r="H1432" s="78">
        <f>'Balance N-1'!P1435</f>
        <v>0</v>
      </c>
      <c r="I1432" s="79">
        <f t="shared" si="22"/>
        <v>0</v>
      </c>
    </row>
    <row r="1433" spans="1:9" ht="15.6">
      <c r="A1433" s="85">
        <f>'Balance N-1'!I1436</f>
        <v>0</v>
      </c>
      <c r="B1433" s="75">
        <f>'Balance N-1'!J1436</f>
        <v>0</v>
      </c>
      <c r="C1433" s="78">
        <f>'Balance N-1'!K1436</f>
        <v>0</v>
      </c>
      <c r="D1433" s="78">
        <f>'Balance N-1'!L1436</f>
        <v>0</v>
      </c>
      <c r="E1433" s="78">
        <f>'Balance N-1'!M1436</f>
        <v>0</v>
      </c>
      <c r="F1433" s="78">
        <f>'Balance N-1'!N1436</f>
        <v>0</v>
      </c>
      <c r="G1433" s="78">
        <f>'Balance N-1'!O1436</f>
        <v>0</v>
      </c>
      <c r="H1433" s="78">
        <f>'Balance N-1'!P1436</f>
        <v>0</v>
      </c>
      <c r="I1433" s="79">
        <f t="shared" si="22"/>
        <v>0</v>
      </c>
    </row>
    <row r="1434" spans="1:9" ht="15.6">
      <c r="A1434" s="85">
        <f>'Balance N-1'!I1437</f>
        <v>0</v>
      </c>
      <c r="B1434" s="75">
        <f>'Balance N-1'!J1437</f>
        <v>0</v>
      </c>
      <c r="C1434" s="78">
        <f>'Balance N-1'!K1437</f>
        <v>0</v>
      </c>
      <c r="D1434" s="78">
        <f>'Balance N-1'!L1437</f>
        <v>0</v>
      </c>
      <c r="E1434" s="78">
        <f>'Balance N-1'!M1437</f>
        <v>0</v>
      </c>
      <c r="F1434" s="78">
        <f>'Balance N-1'!N1437</f>
        <v>0</v>
      </c>
      <c r="G1434" s="78">
        <f>'Balance N-1'!O1437</f>
        <v>0</v>
      </c>
      <c r="H1434" s="78">
        <f>'Balance N-1'!P1437</f>
        <v>0</v>
      </c>
      <c r="I1434" s="79">
        <f t="shared" si="22"/>
        <v>0</v>
      </c>
    </row>
    <row r="1435" spans="1:9" ht="15.6">
      <c r="A1435" s="85">
        <f>'Balance N-1'!I1438</f>
        <v>0</v>
      </c>
      <c r="B1435" s="75">
        <f>'Balance N-1'!J1438</f>
        <v>0</v>
      </c>
      <c r="C1435" s="78">
        <f>'Balance N-1'!K1438</f>
        <v>0</v>
      </c>
      <c r="D1435" s="78">
        <f>'Balance N-1'!L1438</f>
        <v>0</v>
      </c>
      <c r="E1435" s="78">
        <f>'Balance N-1'!M1438</f>
        <v>0</v>
      </c>
      <c r="F1435" s="78">
        <f>'Balance N-1'!N1438</f>
        <v>0</v>
      </c>
      <c r="G1435" s="78">
        <f>'Balance N-1'!O1438</f>
        <v>0</v>
      </c>
      <c r="H1435" s="78">
        <f>'Balance N-1'!P1438</f>
        <v>0</v>
      </c>
      <c r="I1435" s="79">
        <f t="shared" si="22"/>
        <v>0</v>
      </c>
    </row>
    <row r="1436" spans="1:9" ht="15.6">
      <c r="A1436" s="85">
        <f>'Balance N-1'!I1439</f>
        <v>0</v>
      </c>
      <c r="B1436" s="75">
        <f>'Balance N-1'!J1439</f>
        <v>0</v>
      </c>
      <c r="C1436" s="78">
        <f>'Balance N-1'!K1439</f>
        <v>0</v>
      </c>
      <c r="D1436" s="78">
        <f>'Balance N-1'!L1439</f>
        <v>0</v>
      </c>
      <c r="E1436" s="78">
        <f>'Balance N-1'!M1439</f>
        <v>0</v>
      </c>
      <c r="F1436" s="78">
        <f>'Balance N-1'!N1439</f>
        <v>0</v>
      </c>
      <c r="G1436" s="78">
        <f>'Balance N-1'!O1439</f>
        <v>0</v>
      </c>
      <c r="H1436" s="78">
        <f>'Balance N-1'!P1439</f>
        <v>0</v>
      </c>
      <c r="I1436" s="79">
        <f t="shared" si="22"/>
        <v>0</v>
      </c>
    </row>
    <row r="1437" spans="1:9" ht="15.6">
      <c r="A1437" s="85">
        <f>'Balance N-1'!I1440</f>
        <v>0</v>
      </c>
      <c r="B1437" s="75">
        <f>'Balance N-1'!J1440</f>
        <v>0</v>
      </c>
      <c r="C1437" s="78">
        <f>'Balance N-1'!K1440</f>
        <v>0</v>
      </c>
      <c r="D1437" s="78">
        <f>'Balance N-1'!L1440</f>
        <v>0</v>
      </c>
      <c r="E1437" s="78">
        <f>'Balance N-1'!M1440</f>
        <v>0</v>
      </c>
      <c r="F1437" s="78">
        <f>'Balance N-1'!N1440</f>
        <v>0</v>
      </c>
      <c r="G1437" s="78">
        <f>'Balance N-1'!O1440</f>
        <v>0</v>
      </c>
      <c r="H1437" s="78">
        <f>'Balance N-1'!P1440</f>
        <v>0</v>
      </c>
      <c r="I1437" s="79">
        <f t="shared" si="22"/>
        <v>0</v>
      </c>
    </row>
    <row r="1438" spans="1:9" ht="15.6">
      <c r="A1438" s="85">
        <f>'Balance N-1'!I1441</f>
        <v>0</v>
      </c>
      <c r="B1438" s="75">
        <f>'Balance N-1'!J1441</f>
        <v>0</v>
      </c>
      <c r="C1438" s="78">
        <f>'Balance N-1'!K1441</f>
        <v>0</v>
      </c>
      <c r="D1438" s="78">
        <f>'Balance N-1'!L1441</f>
        <v>0</v>
      </c>
      <c r="E1438" s="78">
        <f>'Balance N-1'!M1441</f>
        <v>0</v>
      </c>
      <c r="F1438" s="78">
        <f>'Balance N-1'!N1441</f>
        <v>0</v>
      </c>
      <c r="G1438" s="78">
        <f>'Balance N-1'!O1441</f>
        <v>0</v>
      </c>
      <c r="H1438" s="78">
        <f>'Balance N-1'!P1441</f>
        <v>0</v>
      </c>
      <c r="I1438" s="79">
        <f t="shared" si="22"/>
        <v>0</v>
      </c>
    </row>
    <row r="1439" spans="1:9" ht="15.6">
      <c r="A1439" s="85">
        <f>'Balance N-1'!I1442</f>
        <v>0</v>
      </c>
      <c r="B1439" s="75">
        <f>'Balance N-1'!J1442</f>
        <v>0</v>
      </c>
      <c r="C1439" s="78">
        <f>'Balance N-1'!K1442</f>
        <v>0</v>
      </c>
      <c r="D1439" s="78">
        <f>'Balance N-1'!L1442</f>
        <v>0</v>
      </c>
      <c r="E1439" s="78">
        <f>'Balance N-1'!M1442</f>
        <v>0</v>
      </c>
      <c r="F1439" s="78">
        <f>'Balance N-1'!N1442</f>
        <v>0</v>
      </c>
      <c r="G1439" s="78">
        <f>'Balance N-1'!O1442</f>
        <v>0</v>
      </c>
      <c r="H1439" s="78">
        <f>'Balance N-1'!P1442</f>
        <v>0</v>
      </c>
      <c r="I1439" s="79">
        <f t="shared" si="22"/>
        <v>0</v>
      </c>
    </row>
    <row r="1440" spans="1:9" ht="15.6">
      <c r="A1440" s="85">
        <f>'Balance N-1'!I1443</f>
        <v>0</v>
      </c>
      <c r="B1440" s="75">
        <f>'Balance N-1'!J1443</f>
        <v>0</v>
      </c>
      <c r="C1440" s="78">
        <f>'Balance N-1'!K1443</f>
        <v>0</v>
      </c>
      <c r="D1440" s="78">
        <f>'Balance N-1'!L1443</f>
        <v>0</v>
      </c>
      <c r="E1440" s="78">
        <f>'Balance N-1'!M1443</f>
        <v>0</v>
      </c>
      <c r="F1440" s="78">
        <f>'Balance N-1'!N1443</f>
        <v>0</v>
      </c>
      <c r="G1440" s="78">
        <f>'Balance N-1'!O1443</f>
        <v>0</v>
      </c>
      <c r="H1440" s="78">
        <f>'Balance N-1'!P1443</f>
        <v>0</v>
      </c>
      <c r="I1440" s="79">
        <f t="shared" si="22"/>
        <v>0</v>
      </c>
    </row>
    <row r="1441" spans="1:9" ht="15.6">
      <c r="A1441" s="85">
        <f>'Balance N-1'!I1444</f>
        <v>0</v>
      </c>
      <c r="B1441" s="75">
        <f>'Balance N-1'!J1444</f>
        <v>0</v>
      </c>
      <c r="C1441" s="78">
        <f>'Balance N-1'!K1444</f>
        <v>0</v>
      </c>
      <c r="D1441" s="78">
        <f>'Balance N-1'!L1444</f>
        <v>0</v>
      </c>
      <c r="E1441" s="78">
        <f>'Balance N-1'!M1444</f>
        <v>0</v>
      </c>
      <c r="F1441" s="78">
        <f>'Balance N-1'!N1444</f>
        <v>0</v>
      </c>
      <c r="G1441" s="78">
        <f>'Balance N-1'!O1444</f>
        <v>0</v>
      </c>
      <c r="H1441" s="78">
        <f>'Balance N-1'!P1444</f>
        <v>0</v>
      </c>
      <c r="I1441" s="79">
        <f t="shared" si="22"/>
        <v>0</v>
      </c>
    </row>
    <row r="1442" spans="1:9" ht="15.6">
      <c r="A1442" s="85">
        <f>'Balance N-1'!I1445</f>
        <v>0</v>
      </c>
      <c r="B1442" s="75">
        <f>'Balance N-1'!J1445</f>
        <v>0</v>
      </c>
      <c r="C1442" s="78">
        <f>'Balance N-1'!K1445</f>
        <v>0</v>
      </c>
      <c r="D1442" s="78">
        <f>'Balance N-1'!L1445</f>
        <v>0</v>
      </c>
      <c r="E1442" s="78">
        <f>'Balance N-1'!M1445</f>
        <v>0</v>
      </c>
      <c r="F1442" s="78">
        <f>'Balance N-1'!N1445</f>
        <v>0</v>
      </c>
      <c r="G1442" s="78">
        <f>'Balance N-1'!O1445</f>
        <v>0</v>
      </c>
      <c r="H1442" s="78">
        <f>'Balance N-1'!P1445</f>
        <v>0</v>
      </c>
      <c r="I1442" s="79">
        <f t="shared" si="22"/>
        <v>0</v>
      </c>
    </row>
    <row r="1443" spans="1:9" ht="15.6">
      <c r="A1443" s="85">
        <f>'Balance N-1'!I1446</f>
        <v>0</v>
      </c>
      <c r="B1443" s="75">
        <f>'Balance N-1'!J1446</f>
        <v>0</v>
      </c>
      <c r="C1443" s="78">
        <f>'Balance N-1'!K1446</f>
        <v>0</v>
      </c>
      <c r="D1443" s="78">
        <f>'Balance N-1'!L1446</f>
        <v>0</v>
      </c>
      <c r="E1443" s="78">
        <f>'Balance N-1'!M1446</f>
        <v>0</v>
      </c>
      <c r="F1443" s="78">
        <f>'Balance N-1'!N1446</f>
        <v>0</v>
      </c>
      <c r="G1443" s="78">
        <f>'Balance N-1'!O1446</f>
        <v>0</v>
      </c>
      <c r="H1443" s="78">
        <f>'Balance N-1'!P1446</f>
        <v>0</v>
      </c>
      <c r="I1443" s="79">
        <f t="shared" si="22"/>
        <v>0</v>
      </c>
    </row>
    <row r="1444" spans="1:9" ht="15.6">
      <c r="A1444" s="85">
        <f>'Balance N-1'!I1447</f>
        <v>0</v>
      </c>
      <c r="B1444" s="75">
        <f>'Balance N-1'!J1447</f>
        <v>0</v>
      </c>
      <c r="C1444" s="78">
        <f>'Balance N-1'!K1447</f>
        <v>0</v>
      </c>
      <c r="D1444" s="78">
        <f>'Balance N-1'!L1447</f>
        <v>0</v>
      </c>
      <c r="E1444" s="78">
        <f>'Balance N-1'!M1447</f>
        <v>0</v>
      </c>
      <c r="F1444" s="78">
        <f>'Balance N-1'!N1447</f>
        <v>0</v>
      </c>
      <c r="G1444" s="78">
        <f>'Balance N-1'!O1447</f>
        <v>0</v>
      </c>
      <c r="H1444" s="78">
        <f>'Balance N-1'!P1447</f>
        <v>0</v>
      </c>
      <c r="I1444" s="79">
        <f t="shared" si="22"/>
        <v>0</v>
      </c>
    </row>
    <row r="1445" spans="1:9" ht="15.6">
      <c r="A1445" s="85">
        <f>'Balance N-1'!I1448</f>
        <v>0</v>
      </c>
      <c r="B1445" s="75">
        <f>'Balance N-1'!J1448</f>
        <v>0</v>
      </c>
      <c r="C1445" s="78">
        <f>'Balance N-1'!K1448</f>
        <v>0</v>
      </c>
      <c r="D1445" s="78">
        <f>'Balance N-1'!L1448</f>
        <v>0</v>
      </c>
      <c r="E1445" s="78">
        <f>'Balance N-1'!M1448</f>
        <v>0</v>
      </c>
      <c r="F1445" s="78">
        <f>'Balance N-1'!N1448</f>
        <v>0</v>
      </c>
      <c r="G1445" s="78">
        <f>'Balance N-1'!O1448</f>
        <v>0</v>
      </c>
      <c r="H1445" s="78">
        <f>'Balance N-1'!P1448</f>
        <v>0</v>
      </c>
      <c r="I1445" s="79">
        <f t="shared" si="22"/>
        <v>0</v>
      </c>
    </row>
    <row r="1446" spans="1:9" ht="15.6">
      <c r="A1446" s="85">
        <f>'Balance N-1'!I1449</f>
        <v>0</v>
      </c>
      <c r="B1446" s="75">
        <f>'Balance N-1'!J1449</f>
        <v>0</v>
      </c>
      <c r="C1446" s="78">
        <f>'Balance N-1'!K1449</f>
        <v>0</v>
      </c>
      <c r="D1446" s="78">
        <f>'Balance N-1'!L1449</f>
        <v>0</v>
      </c>
      <c r="E1446" s="78">
        <f>'Balance N-1'!M1449</f>
        <v>0</v>
      </c>
      <c r="F1446" s="78">
        <f>'Balance N-1'!N1449</f>
        <v>0</v>
      </c>
      <c r="G1446" s="78">
        <f>'Balance N-1'!O1449</f>
        <v>0</v>
      </c>
      <c r="H1446" s="78">
        <f>'Balance N-1'!P1449</f>
        <v>0</v>
      </c>
      <c r="I1446" s="79">
        <f t="shared" si="22"/>
        <v>0</v>
      </c>
    </row>
    <row r="1447" spans="1:9" ht="15.6">
      <c r="A1447" s="85">
        <f>'Balance N-1'!I1450</f>
        <v>0</v>
      </c>
      <c r="B1447" s="75">
        <f>'Balance N-1'!J1450</f>
        <v>0</v>
      </c>
      <c r="C1447" s="78">
        <f>'Balance N-1'!K1450</f>
        <v>0</v>
      </c>
      <c r="D1447" s="78">
        <f>'Balance N-1'!L1450</f>
        <v>0</v>
      </c>
      <c r="E1447" s="78">
        <f>'Balance N-1'!M1450</f>
        <v>0</v>
      </c>
      <c r="F1447" s="78">
        <f>'Balance N-1'!N1450</f>
        <v>0</v>
      </c>
      <c r="G1447" s="78">
        <f>'Balance N-1'!O1450</f>
        <v>0</v>
      </c>
      <c r="H1447" s="78">
        <f>'Balance N-1'!P1450</f>
        <v>0</v>
      </c>
      <c r="I1447" s="79">
        <f t="shared" si="22"/>
        <v>0</v>
      </c>
    </row>
    <row r="1448" spans="1:9" ht="15.6">
      <c r="A1448" s="85">
        <f>'Balance N-1'!I1451</f>
        <v>0</v>
      </c>
      <c r="B1448" s="75">
        <f>'Balance N-1'!J1451</f>
        <v>0</v>
      </c>
      <c r="C1448" s="78">
        <f>'Balance N-1'!K1451</f>
        <v>0</v>
      </c>
      <c r="D1448" s="78">
        <f>'Balance N-1'!L1451</f>
        <v>0</v>
      </c>
      <c r="E1448" s="78">
        <f>'Balance N-1'!M1451</f>
        <v>0</v>
      </c>
      <c r="F1448" s="78">
        <f>'Balance N-1'!N1451</f>
        <v>0</v>
      </c>
      <c r="G1448" s="78">
        <f>'Balance N-1'!O1451</f>
        <v>0</v>
      </c>
      <c r="H1448" s="78">
        <f>'Balance N-1'!P1451</f>
        <v>0</v>
      </c>
      <c r="I1448" s="79">
        <f t="shared" si="22"/>
        <v>0</v>
      </c>
    </row>
    <row r="1449" spans="1:9" ht="15.6">
      <c r="A1449" s="85">
        <f>'Balance N-1'!I1452</f>
        <v>0</v>
      </c>
      <c r="B1449" s="75">
        <f>'Balance N-1'!J1452</f>
        <v>0</v>
      </c>
      <c r="C1449" s="78">
        <f>'Balance N-1'!K1452</f>
        <v>0</v>
      </c>
      <c r="D1449" s="78">
        <f>'Balance N-1'!L1452</f>
        <v>0</v>
      </c>
      <c r="E1449" s="78">
        <f>'Balance N-1'!M1452</f>
        <v>0</v>
      </c>
      <c r="F1449" s="78">
        <f>'Balance N-1'!N1452</f>
        <v>0</v>
      </c>
      <c r="G1449" s="78">
        <f>'Balance N-1'!O1452</f>
        <v>0</v>
      </c>
      <c r="H1449" s="78">
        <f>'Balance N-1'!P1452</f>
        <v>0</v>
      </c>
      <c r="I1449" s="79">
        <f t="shared" si="22"/>
        <v>0</v>
      </c>
    </row>
    <row r="1450" spans="1:9" ht="15.6">
      <c r="A1450" s="85">
        <f>'Balance N-1'!I1453</f>
        <v>0</v>
      </c>
      <c r="B1450" s="75">
        <f>'Balance N-1'!J1453</f>
        <v>0</v>
      </c>
      <c r="C1450" s="78">
        <f>'Balance N-1'!K1453</f>
        <v>0</v>
      </c>
      <c r="D1450" s="78">
        <f>'Balance N-1'!L1453</f>
        <v>0</v>
      </c>
      <c r="E1450" s="78">
        <f>'Balance N-1'!M1453</f>
        <v>0</v>
      </c>
      <c r="F1450" s="78">
        <f>'Balance N-1'!N1453</f>
        <v>0</v>
      </c>
      <c r="G1450" s="78">
        <f>'Balance N-1'!O1453</f>
        <v>0</v>
      </c>
      <c r="H1450" s="78">
        <f>'Balance N-1'!P1453</f>
        <v>0</v>
      </c>
      <c r="I1450" s="79">
        <f t="shared" si="22"/>
        <v>0</v>
      </c>
    </row>
    <row r="1451" spans="1:9" ht="15.6">
      <c r="A1451" s="85">
        <f>'Balance N-1'!I1454</f>
        <v>0</v>
      </c>
      <c r="B1451" s="75">
        <f>'Balance N-1'!J1454</f>
        <v>0</v>
      </c>
      <c r="C1451" s="78">
        <f>'Balance N-1'!K1454</f>
        <v>0</v>
      </c>
      <c r="D1451" s="78">
        <f>'Balance N-1'!L1454</f>
        <v>0</v>
      </c>
      <c r="E1451" s="78">
        <f>'Balance N-1'!M1454</f>
        <v>0</v>
      </c>
      <c r="F1451" s="78">
        <f>'Balance N-1'!N1454</f>
        <v>0</v>
      </c>
      <c r="G1451" s="78">
        <f>'Balance N-1'!O1454</f>
        <v>0</v>
      </c>
      <c r="H1451" s="78">
        <f>'Balance N-1'!P1454</f>
        <v>0</v>
      </c>
      <c r="I1451" s="79">
        <f t="shared" si="22"/>
        <v>0</v>
      </c>
    </row>
    <row r="1452" spans="1:9" ht="15.6">
      <c r="A1452" s="85">
        <f>'Balance N-1'!I1455</f>
        <v>0</v>
      </c>
      <c r="B1452" s="75">
        <f>'Balance N-1'!J1455</f>
        <v>0</v>
      </c>
      <c r="C1452" s="78">
        <f>'Balance N-1'!K1455</f>
        <v>0</v>
      </c>
      <c r="D1452" s="78">
        <f>'Balance N-1'!L1455</f>
        <v>0</v>
      </c>
      <c r="E1452" s="78">
        <f>'Balance N-1'!M1455</f>
        <v>0</v>
      </c>
      <c r="F1452" s="78">
        <f>'Balance N-1'!N1455</f>
        <v>0</v>
      </c>
      <c r="G1452" s="78">
        <f>'Balance N-1'!O1455</f>
        <v>0</v>
      </c>
      <c r="H1452" s="78">
        <f>'Balance N-1'!P1455</f>
        <v>0</v>
      </c>
      <c r="I1452" s="79">
        <f t="shared" si="22"/>
        <v>0</v>
      </c>
    </row>
    <row r="1453" spans="1:9" ht="15.6">
      <c r="A1453" s="85">
        <f>'Balance N-1'!I1456</f>
        <v>0</v>
      </c>
      <c r="B1453" s="75">
        <f>'Balance N-1'!J1456</f>
        <v>0</v>
      </c>
      <c r="C1453" s="78">
        <f>'Balance N-1'!K1456</f>
        <v>0</v>
      </c>
      <c r="D1453" s="78">
        <f>'Balance N-1'!L1456</f>
        <v>0</v>
      </c>
      <c r="E1453" s="78">
        <f>'Balance N-1'!M1456</f>
        <v>0</v>
      </c>
      <c r="F1453" s="78">
        <f>'Balance N-1'!N1456</f>
        <v>0</v>
      </c>
      <c r="G1453" s="78">
        <f>'Balance N-1'!O1456</f>
        <v>0</v>
      </c>
      <c r="H1453" s="78">
        <f>'Balance N-1'!P1456</f>
        <v>0</v>
      </c>
      <c r="I1453" s="79">
        <f t="shared" si="22"/>
        <v>0</v>
      </c>
    </row>
    <row r="1454" spans="1:9" ht="15.6">
      <c r="A1454" s="85">
        <f>'Balance N-1'!I1457</f>
        <v>0</v>
      </c>
      <c r="B1454" s="75">
        <f>'Balance N-1'!J1457</f>
        <v>0</v>
      </c>
      <c r="C1454" s="78">
        <f>'Balance N-1'!K1457</f>
        <v>0</v>
      </c>
      <c r="D1454" s="78">
        <f>'Balance N-1'!L1457</f>
        <v>0</v>
      </c>
      <c r="E1454" s="78">
        <f>'Balance N-1'!M1457</f>
        <v>0</v>
      </c>
      <c r="F1454" s="78">
        <f>'Balance N-1'!N1457</f>
        <v>0</v>
      </c>
      <c r="G1454" s="78">
        <f>'Balance N-1'!O1457</f>
        <v>0</v>
      </c>
      <c r="H1454" s="78">
        <f>'Balance N-1'!P1457</f>
        <v>0</v>
      </c>
      <c r="I1454" s="79">
        <f t="shared" si="22"/>
        <v>0</v>
      </c>
    </row>
    <row r="1455" spans="1:9" ht="15.6">
      <c r="A1455" s="85">
        <f>'Balance N-1'!I1458</f>
        <v>0</v>
      </c>
      <c r="B1455" s="75">
        <f>'Balance N-1'!J1458</f>
        <v>0</v>
      </c>
      <c r="C1455" s="78">
        <f>'Balance N-1'!K1458</f>
        <v>0</v>
      </c>
      <c r="D1455" s="78">
        <f>'Balance N-1'!L1458</f>
        <v>0</v>
      </c>
      <c r="E1455" s="78">
        <f>'Balance N-1'!M1458</f>
        <v>0</v>
      </c>
      <c r="F1455" s="78">
        <f>'Balance N-1'!N1458</f>
        <v>0</v>
      </c>
      <c r="G1455" s="78">
        <f>'Balance N-1'!O1458</f>
        <v>0</v>
      </c>
      <c r="H1455" s="78">
        <f>'Balance N-1'!P1458</f>
        <v>0</v>
      </c>
      <c r="I1455" s="79">
        <f t="shared" si="22"/>
        <v>0</v>
      </c>
    </row>
    <row r="1456" spans="1:9" ht="15.6">
      <c r="A1456" s="85">
        <f>'Balance N-1'!I1459</f>
        <v>0</v>
      </c>
      <c r="B1456" s="75">
        <f>'Balance N-1'!J1459</f>
        <v>0</v>
      </c>
      <c r="C1456" s="78">
        <f>'Balance N-1'!K1459</f>
        <v>0</v>
      </c>
      <c r="D1456" s="78">
        <f>'Balance N-1'!L1459</f>
        <v>0</v>
      </c>
      <c r="E1456" s="78">
        <f>'Balance N-1'!M1459</f>
        <v>0</v>
      </c>
      <c r="F1456" s="78">
        <f>'Balance N-1'!N1459</f>
        <v>0</v>
      </c>
      <c r="G1456" s="78">
        <f>'Balance N-1'!O1459</f>
        <v>0</v>
      </c>
      <c r="H1456" s="78">
        <f>'Balance N-1'!P1459</f>
        <v>0</v>
      </c>
      <c r="I1456" s="79">
        <f t="shared" si="22"/>
        <v>0</v>
      </c>
    </row>
    <row r="1457" spans="1:9" ht="15.6">
      <c r="A1457" s="85">
        <f>'Balance N-1'!I1460</f>
        <v>0</v>
      </c>
      <c r="B1457" s="75">
        <f>'Balance N-1'!J1460</f>
        <v>0</v>
      </c>
      <c r="C1457" s="78">
        <f>'Balance N-1'!K1460</f>
        <v>0</v>
      </c>
      <c r="D1457" s="78">
        <f>'Balance N-1'!L1460</f>
        <v>0</v>
      </c>
      <c r="E1457" s="78">
        <f>'Balance N-1'!M1460</f>
        <v>0</v>
      </c>
      <c r="F1457" s="78">
        <f>'Balance N-1'!N1460</f>
        <v>0</v>
      </c>
      <c r="G1457" s="78">
        <f>'Balance N-1'!O1460</f>
        <v>0</v>
      </c>
      <c r="H1457" s="78">
        <f>'Balance N-1'!P1460</f>
        <v>0</v>
      </c>
      <c r="I1457" s="79">
        <f t="shared" si="22"/>
        <v>0</v>
      </c>
    </row>
    <row r="1458" spans="1:9" ht="15.6">
      <c r="A1458" s="85">
        <f>'Balance N-1'!I1461</f>
        <v>0</v>
      </c>
      <c r="B1458" s="75">
        <f>'Balance N-1'!J1461</f>
        <v>0</v>
      </c>
      <c r="C1458" s="78">
        <f>'Balance N-1'!K1461</f>
        <v>0</v>
      </c>
      <c r="D1458" s="78">
        <f>'Balance N-1'!L1461</f>
        <v>0</v>
      </c>
      <c r="E1458" s="78">
        <f>'Balance N-1'!M1461</f>
        <v>0</v>
      </c>
      <c r="F1458" s="78">
        <f>'Balance N-1'!N1461</f>
        <v>0</v>
      </c>
      <c r="G1458" s="78">
        <f>'Balance N-1'!O1461</f>
        <v>0</v>
      </c>
      <c r="H1458" s="78">
        <f>'Balance N-1'!P1461</f>
        <v>0</v>
      </c>
      <c r="I1458" s="79">
        <f t="shared" si="22"/>
        <v>0</v>
      </c>
    </row>
    <row r="1459" spans="1:9" ht="15.6">
      <c r="A1459" s="85">
        <f>'Balance N-1'!I1462</f>
        <v>0</v>
      </c>
      <c r="B1459" s="75">
        <f>'Balance N-1'!J1462</f>
        <v>0</v>
      </c>
      <c r="C1459" s="78">
        <f>'Balance N-1'!K1462</f>
        <v>0</v>
      </c>
      <c r="D1459" s="78">
        <f>'Balance N-1'!L1462</f>
        <v>0</v>
      </c>
      <c r="E1459" s="78">
        <f>'Balance N-1'!M1462</f>
        <v>0</v>
      </c>
      <c r="F1459" s="78">
        <f>'Balance N-1'!N1462</f>
        <v>0</v>
      </c>
      <c r="G1459" s="78">
        <f>'Balance N-1'!O1462</f>
        <v>0</v>
      </c>
      <c r="H1459" s="78">
        <f>'Balance N-1'!P1462</f>
        <v>0</v>
      </c>
      <c r="I1459" s="79">
        <f t="shared" si="22"/>
        <v>0</v>
      </c>
    </row>
    <row r="1460" spans="1:9" ht="15.6">
      <c r="A1460" s="85">
        <f>'Balance N-1'!I1463</f>
        <v>0</v>
      </c>
      <c r="B1460" s="75">
        <f>'Balance N-1'!J1463</f>
        <v>0</v>
      </c>
      <c r="C1460" s="78">
        <f>'Balance N-1'!K1463</f>
        <v>0</v>
      </c>
      <c r="D1460" s="78">
        <f>'Balance N-1'!L1463</f>
        <v>0</v>
      </c>
      <c r="E1460" s="78">
        <f>'Balance N-1'!M1463</f>
        <v>0</v>
      </c>
      <c r="F1460" s="78">
        <f>'Balance N-1'!N1463</f>
        <v>0</v>
      </c>
      <c r="G1460" s="78">
        <f>'Balance N-1'!O1463</f>
        <v>0</v>
      </c>
      <c r="H1460" s="78">
        <f>'Balance N-1'!P1463</f>
        <v>0</v>
      </c>
      <c r="I1460" s="79">
        <f t="shared" si="22"/>
        <v>0</v>
      </c>
    </row>
    <row r="1461" spans="1:9" ht="15.6">
      <c r="A1461" s="85">
        <f>'Balance N-1'!I1464</f>
        <v>0</v>
      </c>
      <c r="B1461" s="75">
        <f>'Balance N-1'!J1464</f>
        <v>0</v>
      </c>
      <c r="C1461" s="78">
        <f>'Balance N-1'!K1464</f>
        <v>0</v>
      </c>
      <c r="D1461" s="78">
        <f>'Balance N-1'!L1464</f>
        <v>0</v>
      </c>
      <c r="E1461" s="78">
        <f>'Balance N-1'!M1464</f>
        <v>0</v>
      </c>
      <c r="F1461" s="78">
        <f>'Balance N-1'!N1464</f>
        <v>0</v>
      </c>
      <c r="G1461" s="78">
        <f>'Balance N-1'!O1464</f>
        <v>0</v>
      </c>
      <c r="H1461" s="78">
        <f>'Balance N-1'!P1464</f>
        <v>0</v>
      </c>
      <c r="I1461" s="79">
        <f t="shared" si="22"/>
        <v>0</v>
      </c>
    </row>
    <row r="1462" spans="1:9" ht="15.6">
      <c r="A1462" s="85">
        <f>'Balance N-1'!I1465</f>
        <v>0</v>
      </c>
      <c r="B1462" s="75">
        <f>'Balance N-1'!J1465</f>
        <v>0</v>
      </c>
      <c r="C1462" s="78">
        <f>'Balance N-1'!K1465</f>
        <v>0</v>
      </c>
      <c r="D1462" s="78">
        <f>'Balance N-1'!L1465</f>
        <v>0</v>
      </c>
      <c r="E1462" s="78">
        <f>'Balance N-1'!M1465</f>
        <v>0</v>
      </c>
      <c r="F1462" s="78">
        <f>'Balance N-1'!N1465</f>
        <v>0</v>
      </c>
      <c r="G1462" s="78">
        <f>'Balance N-1'!O1465</f>
        <v>0</v>
      </c>
      <c r="H1462" s="78">
        <f>'Balance N-1'!P1465</f>
        <v>0</v>
      </c>
      <c r="I1462" s="79">
        <f t="shared" si="22"/>
        <v>0</v>
      </c>
    </row>
    <row r="1463" spans="1:9" ht="15.6">
      <c r="A1463" s="85">
        <f>'Balance N-1'!I1466</f>
        <v>0</v>
      </c>
      <c r="B1463" s="75">
        <f>'Balance N-1'!J1466</f>
        <v>0</v>
      </c>
      <c r="C1463" s="78">
        <f>'Balance N-1'!K1466</f>
        <v>0</v>
      </c>
      <c r="D1463" s="78">
        <f>'Balance N-1'!L1466</f>
        <v>0</v>
      </c>
      <c r="E1463" s="78">
        <f>'Balance N-1'!M1466</f>
        <v>0</v>
      </c>
      <c r="F1463" s="78">
        <f>'Balance N-1'!N1466</f>
        <v>0</v>
      </c>
      <c r="G1463" s="78">
        <f>'Balance N-1'!O1466</f>
        <v>0</v>
      </c>
      <c r="H1463" s="78">
        <f>'Balance N-1'!P1466</f>
        <v>0</v>
      </c>
      <c r="I1463" s="79">
        <f t="shared" si="22"/>
        <v>0</v>
      </c>
    </row>
    <row r="1464" spans="1:9" ht="15.6">
      <c r="A1464" s="85">
        <f>'Balance N-1'!I1467</f>
        <v>0</v>
      </c>
      <c r="B1464" s="75">
        <f>'Balance N-1'!J1467</f>
        <v>0</v>
      </c>
      <c r="C1464" s="78">
        <f>'Balance N-1'!K1467</f>
        <v>0</v>
      </c>
      <c r="D1464" s="78">
        <f>'Balance N-1'!L1467</f>
        <v>0</v>
      </c>
      <c r="E1464" s="78">
        <f>'Balance N-1'!M1467</f>
        <v>0</v>
      </c>
      <c r="F1464" s="78">
        <f>'Balance N-1'!N1467</f>
        <v>0</v>
      </c>
      <c r="G1464" s="78">
        <f>'Balance N-1'!O1467</f>
        <v>0</v>
      </c>
      <c r="H1464" s="78">
        <f>'Balance N-1'!P1467</f>
        <v>0</v>
      </c>
      <c r="I1464" s="79">
        <f t="shared" si="22"/>
        <v>0</v>
      </c>
    </row>
    <row r="1465" spans="1:9" ht="15.6">
      <c r="A1465" s="85">
        <f>'Balance N-1'!I1468</f>
        <v>0</v>
      </c>
      <c r="B1465" s="75">
        <f>'Balance N-1'!J1468</f>
        <v>0</v>
      </c>
      <c r="C1465" s="78">
        <f>'Balance N-1'!K1468</f>
        <v>0</v>
      </c>
      <c r="D1465" s="78">
        <f>'Balance N-1'!L1468</f>
        <v>0</v>
      </c>
      <c r="E1465" s="78">
        <f>'Balance N-1'!M1468</f>
        <v>0</v>
      </c>
      <c r="F1465" s="78">
        <f>'Balance N-1'!N1468</f>
        <v>0</v>
      </c>
      <c r="G1465" s="78">
        <f>'Balance N-1'!O1468</f>
        <v>0</v>
      </c>
      <c r="H1465" s="78">
        <f>'Balance N-1'!P1468</f>
        <v>0</v>
      </c>
      <c r="I1465" s="79">
        <f t="shared" si="22"/>
        <v>0</v>
      </c>
    </row>
    <row r="1466" spans="1:9" ht="15.6">
      <c r="A1466" s="85">
        <f>'Balance N-1'!I1469</f>
        <v>0</v>
      </c>
      <c r="B1466" s="75">
        <f>'Balance N-1'!J1469</f>
        <v>0</v>
      </c>
      <c r="C1466" s="78">
        <f>'Balance N-1'!K1469</f>
        <v>0</v>
      </c>
      <c r="D1466" s="78">
        <f>'Balance N-1'!L1469</f>
        <v>0</v>
      </c>
      <c r="E1466" s="78">
        <f>'Balance N-1'!M1469</f>
        <v>0</v>
      </c>
      <c r="F1466" s="78">
        <f>'Balance N-1'!N1469</f>
        <v>0</v>
      </c>
      <c r="G1466" s="78">
        <f>'Balance N-1'!O1469</f>
        <v>0</v>
      </c>
      <c r="H1466" s="78">
        <f>'Balance N-1'!P1469</f>
        <v>0</v>
      </c>
      <c r="I1466" s="79">
        <f t="shared" si="22"/>
        <v>0</v>
      </c>
    </row>
    <row r="1467" spans="1:9" ht="15.6">
      <c r="A1467" s="85">
        <f>'Balance N-1'!I1470</f>
        <v>0</v>
      </c>
      <c r="B1467" s="75">
        <f>'Balance N-1'!J1470</f>
        <v>0</v>
      </c>
      <c r="C1467" s="78">
        <f>'Balance N-1'!K1470</f>
        <v>0</v>
      </c>
      <c r="D1467" s="78">
        <f>'Balance N-1'!L1470</f>
        <v>0</v>
      </c>
      <c r="E1467" s="78">
        <f>'Balance N-1'!M1470</f>
        <v>0</v>
      </c>
      <c r="F1467" s="78">
        <f>'Balance N-1'!N1470</f>
        <v>0</v>
      </c>
      <c r="G1467" s="78">
        <f>'Balance N-1'!O1470</f>
        <v>0</v>
      </c>
      <c r="H1467" s="78">
        <f>'Balance N-1'!P1470</f>
        <v>0</v>
      </c>
      <c r="I1467" s="79">
        <f t="shared" si="22"/>
        <v>0</v>
      </c>
    </row>
    <row r="1468" spans="1:9" ht="15.6">
      <c r="A1468" s="85">
        <f>'Balance N-1'!I1471</f>
        <v>0</v>
      </c>
      <c r="B1468" s="75">
        <f>'Balance N-1'!J1471</f>
        <v>0</v>
      </c>
      <c r="C1468" s="78">
        <f>'Balance N-1'!K1471</f>
        <v>0</v>
      </c>
      <c r="D1468" s="78">
        <f>'Balance N-1'!L1471</f>
        <v>0</v>
      </c>
      <c r="E1468" s="78">
        <f>'Balance N-1'!M1471</f>
        <v>0</v>
      </c>
      <c r="F1468" s="78">
        <f>'Balance N-1'!N1471</f>
        <v>0</v>
      </c>
      <c r="G1468" s="78">
        <f>'Balance N-1'!O1471</f>
        <v>0</v>
      </c>
      <c r="H1468" s="78">
        <f>'Balance N-1'!P1471</f>
        <v>0</v>
      </c>
      <c r="I1468" s="79">
        <f t="shared" si="22"/>
        <v>0</v>
      </c>
    </row>
    <row r="1469" spans="1:9" ht="15.6">
      <c r="A1469" s="85">
        <f>'Balance N-1'!I1472</f>
        <v>0</v>
      </c>
      <c r="B1469" s="75">
        <f>'Balance N-1'!J1472</f>
        <v>0</v>
      </c>
      <c r="C1469" s="78">
        <f>'Balance N-1'!K1472</f>
        <v>0</v>
      </c>
      <c r="D1469" s="78">
        <f>'Balance N-1'!L1472</f>
        <v>0</v>
      </c>
      <c r="E1469" s="78">
        <f>'Balance N-1'!M1472</f>
        <v>0</v>
      </c>
      <c r="F1469" s="78">
        <f>'Balance N-1'!N1472</f>
        <v>0</v>
      </c>
      <c r="G1469" s="78">
        <f>'Balance N-1'!O1472</f>
        <v>0</v>
      </c>
      <c r="H1469" s="78">
        <f>'Balance N-1'!P1472</f>
        <v>0</v>
      </c>
      <c r="I1469" s="79">
        <f t="shared" si="22"/>
        <v>0</v>
      </c>
    </row>
    <row r="1470" spans="1:9" ht="15.6">
      <c r="A1470" s="85">
        <f>'Balance N-1'!I1473</f>
        <v>0</v>
      </c>
      <c r="B1470" s="75">
        <f>'Balance N-1'!J1473</f>
        <v>0</v>
      </c>
      <c r="C1470" s="78">
        <f>'Balance N-1'!K1473</f>
        <v>0</v>
      </c>
      <c r="D1470" s="78">
        <f>'Balance N-1'!L1473</f>
        <v>0</v>
      </c>
      <c r="E1470" s="78">
        <f>'Balance N-1'!M1473</f>
        <v>0</v>
      </c>
      <c r="F1470" s="78">
        <f>'Balance N-1'!N1473</f>
        <v>0</v>
      </c>
      <c r="G1470" s="78">
        <f>'Balance N-1'!O1473</f>
        <v>0</v>
      </c>
      <c r="H1470" s="78">
        <f>'Balance N-1'!P1473</f>
        <v>0</v>
      </c>
      <c r="I1470" s="79">
        <f t="shared" si="22"/>
        <v>0</v>
      </c>
    </row>
    <row r="1471" spans="1:9" ht="15.6">
      <c r="A1471" s="85">
        <f>'Balance N-1'!I1474</f>
        <v>0</v>
      </c>
      <c r="B1471" s="75">
        <f>'Balance N-1'!J1474</f>
        <v>0</v>
      </c>
      <c r="C1471" s="78">
        <f>'Balance N-1'!K1474</f>
        <v>0</v>
      </c>
      <c r="D1471" s="78">
        <f>'Balance N-1'!L1474</f>
        <v>0</v>
      </c>
      <c r="E1471" s="78">
        <f>'Balance N-1'!M1474</f>
        <v>0</v>
      </c>
      <c r="F1471" s="78">
        <f>'Balance N-1'!N1474</f>
        <v>0</v>
      </c>
      <c r="G1471" s="78">
        <f>'Balance N-1'!O1474</f>
        <v>0</v>
      </c>
      <c r="H1471" s="78">
        <f>'Balance N-1'!P1474</f>
        <v>0</v>
      </c>
      <c r="I1471" s="79">
        <f t="shared" si="22"/>
        <v>0</v>
      </c>
    </row>
    <row r="1472" spans="1:9" ht="15.6">
      <c r="A1472" s="85">
        <f>'Balance N-1'!I1475</f>
        <v>0</v>
      </c>
      <c r="B1472" s="75">
        <f>'Balance N-1'!J1475</f>
        <v>0</v>
      </c>
      <c r="C1472" s="78">
        <f>'Balance N-1'!K1475</f>
        <v>0</v>
      </c>
      <c r="D1472" s="78">
        <f>'Balance N-1'!L1475</f>
        <v>0</v>
      </c>
      <c r="E1472" s="78">
        <f>'Balance N-1'!M1475</f>
        <v>0</v>
      </c>
      <c r="F1472" s="78">
        <f>'Balance N-1'!N1475</f>
        <v>0</v>
      </c>
      <c r="G1472" s="78">
        <f>'Balance N-1'!O1475</f>
        <v>0</v>
      </c>
      <c r="H1472" s="78">
        <f>'Balance N-1'!P1475</f>
        <v>0</v>
      </c>
      <c r="I1472" s="79">
        <f t="shared" si="22"/>
        <v>0</v>
      </c>
    </row>
    <row r="1473" spans="1:9" ht="15.6">
      <c r="A1473" s="85">
        <f>'Balance N-1'!I1476</f>
        <v>0</v>
      </c>
      <c r="B1473" s="75">
        <f>'Balance N-1'!J1476</f>
        <v>0</v>
      </c>
      <c r="C1473" s="78">
        <f>'Balance N-1'!K1476</f>
        <v>0</v>
      </c>
      <c r="D1473" s="78">
        <f>'Balance N-1'!L1476</f>
        <v>0</v>
      </c>
      <c r="E1473" s="78">
        <f>'Balance N-1'!M1476</f>
        <v>0</v>
      </c>
      <c r="F1473" s="78">
        <f>'Balance N-1'!N1476</f>
        <v>0</v>
      </c>
      <c r="G1473" s="78">
        <f>'Balance N-1'!O1476</f>
        <v>0</v>
      </c>
      <c r="H1473" s="78">
        <f>'Balance N-1'!P1476</f>
        <v>0</v>
      </c>
      <c r="I1473" s="79">
        <f t="shared" si="22"/>
        <v>0</v>
      </c>
    </row>
    <row r="1474" spans="1:9" ht="15.6">
      <c r="A1474" s="85">
        <f>'Balance N-1'!I1477</f>
        <v>0</v>
      </c>
      <c r="B1474" s="75">
        <f>'Balance N-1'!J1477</f>
        <v>0</v>
      </c>
      <c r="C1474" s="78">
        <f>'Balance N-1'!K1477</f>
        <v>0</v>
      </c>
      <c r="D1474" s="78">
        <f>'Balance N-1'!L1477</f>
        <v>0</v>
      </c>
      <c r="E1474" s="78">
        <f>'Balance N-1'!M1477</f>
        <v>0</v>
      </c>
      <c r="F1474" s="78">
        <f>'Balance N-1'!N1477</f>
        <v>0</v>
      </c>
      <c r="G1474" s="78">
        <f>'Balance N-1'!O1477</f>
        <v>0</v>
      </c>
      <c r="H1474" s="78">
        <f>'Balance N-1'!P1477</f>
        <v>0</v>
      </c>
      <c r="I1474" s="79">
        <f t="shared" si="22"/>
        <v>0</v>
      </c>
    </row>
    <row r="1475" spans="1:9" ht="15.6">
      <c r="A1475" s="85">
        <f>'Balance N-1'!I1478</f>
        <v>0</v>
      </c>
      <c r="B1475" s="75">
        <f>'Balance N-1'!J1478</f>
        <v>0</v>
      </c>
      <c r="C1475" s="78">
        <f>'Balance N-1'!K1478</f>
        <v>0</v>
      </c>
      <c r="D1475" s="78">
        <f>'Balance N-1'!L1478</f>
        <v>0</v>
      </c>
      <c r="E1475" s="78">
        <f>'Balance N-1'!M1478</f>
        <v>0</v>
      </c>
      <c r="F1475" s="78">
        <f>'Balance N-1'!N1478</f>
        <v>0</v>
      </c>
      <c r="G1475" s="78">
        <f>'Balance N-1'!O1478</f>
        <v>0</v>
      </c>
      <c r="H1475" s="78">
        <f>'Balance N-1'!P1478</f>
        <v>0</v>
      </c>
      <c r="I1475" s="79">
        <f t="shared" ref="I1475:I1538" si="23">(C1475-D1475)+(E1475-F1475)-(G1475-H1475)</f>
        <v>0</v>
      </c>
    </row>
    <row r="1476" spans="1:9" ht="15.6">
      <c r="A1476" s="85">
        <f>'Balance N-1'!I1479</f>
        <v>0</v>
      </c>
      <c r="B1476" s="75">
        <f>'Balance N-1'!J1479</f>
        <v>0</v>
      </c>
      <c r="C1476" s="78">
        <f>'Balance N-1'!K1479</f>
        <v>0</v>
      </c>
      <c r="D1476" s="78">
        <f>'Balance N-1'!L1479</f>
        <v>0</v>
      </c>
      <c r="E1476" s="78">
        <f>'Balance N-1'!M1479</f>
        <v>0</v>
      </c>
      <c r="F1476" s="78">
        <f>'Balance N-1'!N1479</f>
        <v>0</v>
      </c>
      <c r="G1476" s="78">
        <f>'Balance N-1'!O1479</f>
        <v>0</v>
      </c>
      <c r="H1476" s="78">
        <f>'Balance N-1'!P1479</f>
        <v>0</v>
      </c>
      <c r="I1476" s="79">
        <f t="shared" si="23"/>
        <v>0</v>
      </c>
    </row>
    <row r="1477" spans="1:9" ht="15.6">
      <c r="A1477" s="85">
        <f>'Balance N-1'!I1480</f>
        <v>0</v>
      </c>
      <c r="B1477" s="75">
        <f>'Balance N-1'!J1480</f>
        <v>0</v>
      </c>
      <c r="C1477" s="78">
        <f>'Balance N-1'!K1480</f>
        <v>0</v>
      </c>
      <c r="D1477" s="78">
        <f>'Balance N-1'!L1480</f>
        <v>0</v>
      </c>
      <c r="E1477" s="78">
        <f>'Balance N-1'!M1480</f>
        <v>0</v>
      </c>
      <c r="F1477" s="78">
        <f>'Balance N-1'!N1480</f>
        <v>0</v>
      </c>
      <c r="G1477" s="78">
        <f>'Balance N-1'!O1480</f>
        <v>0</v>
      </c>
      <c r="H1477" s="78">
        <f>'Balance N-1'!P1480</f>
        <v>0</v>
      </c>
      <c r="I1477" s="79">
        <f t="shared" si="23"/>
        <v>0</v>
      </c>
    </row>
    <row r="1478" spans="1:9" ht="15.6">
      <c r="A1478" s="85">
        <f>'Balance N-1'!I1481</f>
        <v>0</v>
      </c>
      <c r="B1478" s="75">
        <f>'Balance N-1'!J1481</f>
        <v>0</v>
      </c>
      <c r="C1478" s="78">
        <f>'Balance N-1'!K1481</f>
        <v>0</v>
      </c>
      <c r="D1478" s="78">
        <f>'Balance N-1'!L1481</f>
        <v>0</v>
      </c>
      <c r="E1478" s="78">
        <f>'Balance N-1'!M1481</f>
        <v>0</v>
      </c>
      <c r="F1478" s="78">
        <f>'Balance N-1'!N1481</f>
        <v>0</v>
      </c>
      <c r="G1478" s="78">
        <f>'Balance N-1'!O1481</f>
        <v>0</v>
      </c>
      <c r="H1478" s="78">
        <f>'Balance N-1'!P1481</f>
        <v>0</v>
      </c>
      <c r="I1478" s="79">
        <f t="shared" si="23"/>
        <v>0</v>
      </c>
    </row>
    <row r="1479" spans="1:9" ht="15.6">
      <c r="A1479" s="85">
        <f>'Balance N-1'!I1482</f>
        <v>0</v>
      </c>
      <c r="B1479" s="75">
        <f>'Balance N-1'!J1482</f>
        <v>0</v>
      </c>
      <c r="C1479" s="78">
        <f>'Balance N-1'!K1482</f>
        <v>0</v>
      </c>
      <c r="D1479" s="78">
        <f>'Balance N-1'!L1482</f>
        <v>0</v>
      </c>
      <c r="E1479" s="78">
        <f>'Balance N-1'!M1482</f>
        <v>0</v>
      </c>
      <c r="F1479" s="78">
        <f>'Balance N-1'!N1482</f>
        <v>0</v>
      </c>
      <c r="G1479" s="78">
        <f>'Balance N-1'!O1482</f>
        <v>0</v>
      </c>
      <c r="H1479" s="78">
        <f>'Balance N-1'!P1482</f>
        <v>0</v>
      </c>
      <c r="I1479" s="79">
        <f t="shared" si="23"/>
        <v>0</v>
      </c>
    </row>
    <row r="1480" spans="1:9" ht="15.6">
      <c r="A1480" s="85">
        <f>'Balance N-1'!I1483</f>
        <v>0</v>
      </c>
      <c r="B1480" s="75">
        <f>'Balance N-1'!J1483</f>
        <v>0</v>
      </c>
      <c r="C1480" s="78">
        <f>'Balance N-1'!K1483</f>
        <v>0</v>
      </c>
      <c r="D1480" s="78">
        <f>'Balance N-1'!L1483</f>
        <v>0</v>
      </c>
      <c r="E1480" s="78">
        <f>'Balance N-1'!M1483</f>
        <v>0</v>
      </c>
      <c r="F1480" s="78">
        <f>'Balance N-1'!N1483</f>
        <v>0</v>
      </c>
      <c r="G1480" s="78">
        <f>'Balance N-1'!O1483</f>
        <v>0</v>
      </c>
      <c r="H1480" s="78">
        <f>'Balance N-1'!P1483</f>
        <v>0</v>
      </c>
      <c r="I1480" s="79">
        <f t="shared" si="23"/>
        <v>0</v>
      </c>
    </row>
    <row r="1481" spans="1:9" ht="15.6">
      <c r="A1481" s="85">
        <f>'Balance N-1'!I1484</f>
        <v>0</v>
      </c>
      <c r="B1481" s="75">
        <f>'Balance N-1'!J1484</f>
        <v>0</v>
      </c>
      <c r="C1481" s="78">
        <f>'Balance N-1'!K1484</f>
        <v>0</v>
      </c>
      <c r="D1481" s="78">
        <f>'Balance N-1'!L1484</f>
        <v>0</v>
      </c>
      <c r="E1481" s="78">
        <f>'Balance N-1'!M1484</f>
        <v>0</v>
      </c>
      <c r="F1481" s="78">
        <f>'Balance N-1'!N1484</f>
        <v>0</v>
      </c>
      <c r="G1481" s="78">
        <f>'Balance N-1'!O1484</f>
        <v>0</v>
      </c>
      <c r="H1481" s="78">
        <f>'Balance N-1'!P1484</f>
        <v>0</v>
      </c>
      <c r="I1481" s="79">
        <f t="shared" si="23"/>
        <v>0</v>
      </c>
    </row>
    <row r="1482" spans="1:9" ht="15.6">
      <c r="A1482" s="85">
        <f>'Balance N-1'!I1485</f>
        <v>0</v>
      </c>
      <c r="B1482" s="75">
        <f>'Balance N-1'!J1485</f>
        <v>0</v>
      </c>
      <c r="C1482" s="78">
        <f>'Balance N-1'!K1485</f>
        <v>0</v>
      </c>
      <c r="D1482" s="78">
        <f>'Balance N-1'!L1485</f>
        <v>0</v>
      </c>
      <c r="E1482" s="78">
        <f>'Balance N-1'!M1485</f>
        <v>0</v>
      </c>
      <c r="F1482" s="78">
        <f>'Balance N-1'!N1485</f>
        <v>0</v>
      </c>
      <c r="G1482" s="78">
        <f>'Balance N-1'!O1485</f>
        <v>0</v>
      </c>
      <c r="H1482" s="78">
        <f>'Balance N-1'!P1485</f>
        <v>0</v>
      </c>
      <c r="I1482" s="79">
        <f t="shared" si="23"/>
        <v>0</v>
      </c>
    </row>
    <row r="1483" spans="1:9" ht="15.6">
      <c r="A1483" s="85">
        <f>'Balance N-1'!I1486</f>
        <v>0</v>
      </c>
      <c r="B1483" s="75">
        <f>'Balance N-1'!J1486</f>
        <v>0</v>
      </c>
      <c r="C1483" s="78">
        <f>'Balance N-1'!K1486</f>
        <v>0</v>
      </c>
      <c r="D1483" s="78">
        <f>'Balance N-1'!L1486</f>
        <v>0</v>
      </c>
      <c r="E1483" s="78">
        <f>'Balance N-1'!M1486</f>
        <v>0</v>
      </c>
      <c r="F1483" s="78">
        <f>'Balance N-1'!N1486</f>
        <v>0</v>
      </c>
      <c r="G1483" s="78">
        <f>'Balance N-1'!O1486</f>
        <v>0</v>
      </c>
      <c r="H1483" s="78">
        <f>'Balance N-1'!P1486</f>
        <v>0</v>
      </c>
      <c r="I1483" s="79">
        <f t="shared" si="23"/>
        <v>0</v>
      </c>
    </row>
    <row r="1484" spans="1:9" ht="15.6">
      <c r="A1484" s="85">
        <f>'Balance N-1'!I1487</f>
        <v>0</v>
      </c>
      <c r="B1484" s="75">
        <f>'Balance N-1'!J1487</f>
        <v>0</v>
      </c>
      <c r="C1484" s="78">
        <f>'Balance N-1'!K1487</f>
        <v>0</v>
      </c>
      <c r="D1484" s="78">
        <f>'Balance N-1'!L1487</f>
        <v>0</v>
      </c>
      <c r="E1484" s="78">
        <f>'Balance N-1'!M1487</f>
        <v>0</v>
      </c>
      <c r="F1484" s="78">
        <f>'Balance N-1'!N1487</f>
        <v>0</v>
      </c>
      <c r="G1484" s="78">
        <f>'Balance N-1'!O1487</f>
        <v>0</v>
      </c>
      <c r="H1484" s="78">
        <f>'Balance N-1'!P1487</f>
        <v>0</v>
      </c>
      <c r="I1484" s="79">
        <f t="shared" si="23"/>
        <v>0</v>
      </c>
    </row>
    <row r="1485" spans="1:9" ht="15.6">
      <c r="A1485" s="85">
        <f>'Balance N-1'!I1488</f>
        <v>0</v>
      </c>
      <c r="B1485" s="75">
        <f>'Balance N-1'!J1488</f>
        <v>0</v>
      </c>
      <c r="C1485" s="78">
        <f>'Balance N-1'!K1488</f>
        <v>0</v>
      </c>
      <c r="D1485" s="78">
        <f>'Balance N-1'!L1488</f>
        <v>0</v>
      </c>
      <c r="E1485" s="78">
        <f>'Balance N-1'!M1488</f>
        <v>0</v>
      </c>
      <c r="F1485" s="78">
        <f>'Balance N-1'!N1488</f>
        <v>0</v>
      </c>
      <c r="G1485" s="78">
        <f>'Balance N-1'!O1488</f>
        <v>0</v>
      </c>
      <c r="H1485" s="78">
        <f>'Balance N-1'!P1488</f>
        <v>0</v>
      </c>
      <c r="I1485" s="79">
        <f t="shared" si="23"/>
        <v>0</v>
      </c>
    </row>
    <row r="1486" spans="1:9" ht="15.6">
      <c r="A1486" s="85">
        <f>'Balance N-1'!I1489</f>
        <v>0</v>
      </c>
      <c r="B1486" s="75">
        <f>'Balance N-1'!J1489</f>
        <v>0</v>
      </c>
      <c r="C1486" s="78">
        <f>'Balance N-1'!K1489</f>
        <v>0</v>
      </c>
      <c r="D1486" s="78">
        <f>'Balance N-1'!L1489</f>
        <v>0</v>
      </c>
      <c r="E1486" s="78">
        <f>'Balance N-1'!M1489</f>
        <v>0</v>
      </c>
      <c r="F1486" s="78">
        <f>'Balance N-1'!N1489</f>
        <v>0</v>
      </c>
      <c r="G1486" s="78">
        <f>'Balance N-1'!O1489</f>
        <v>0</v>
      </c>
      <c r="H1486" s="78">
        <f>'Balance N-1'!P1489</f>
        <v>0</v>
      </c>
      <c r="I1486" s="79">
        <f t="shared" si="23"/>
        <v>0</v>
      </c>
    </row>
    <row r="1487" spans="1:9" ht="15.6">
      <c r="A1487" s="85">
        <f>'Balance N-1'!I1490</f>
        <v>0</v>
      </c>
      <c r="B1487" s="75">
        <f>'Balance N-1'!J1490</f>
        <v>0</v>
      </c>
      <c r="C1487" s="78">
        <f>'Balance N-1'!K1490</f>
        <v>0</v>
      </c>
      <c r="D1487" s="78">
        <f>'Balance N-1'!L1490</f>
        <v>0</v>
      </c>
      <c r="E1487" s="78">
        <f>'Balance N-1'!M1490</f>
        <v>0</v>
      </c>
      <c r="F1487" s="78">
        <f>'Balance N-1'!N1490</f>
        <v>0</v>
      </c>
      <c r="G1487" s="78">
        <f>'Balance N-1'!O1490</f>
        <v>0</v>
      </c>
      <c r="H1487" s="78">
        <f>'Balance N-1'!P1490</f>
        <v>0</v>
      </c>
      <c r="I1487" s="79">
        <f t="shared" si="23"/>
        <v>0</v>
      </c>
    </row>
    <row r="1488" spans="1:9" ht="15.6">
      <c r="A1488" s="85">
        <f>'Balance N-1'!I1491</f>
        <v>0</v>
      </c>
      <c r="B1488" s="75">
        <f>'Balance N-1'!J1491</f>
        <v>0</v>
      </c>
      <c r="C1488" s="78">
        <f>'Balance N-1'!K1491</f>
        <v>0</v>
      </c>
      <c r="D1488" s="78">
        <f>'Balance N-1'!L1491</f>
        <v>0</v>
      </c>
      <c r="E1488" s="78">
        <f>'Balance N-1'!M1491</f>
        <v>0</v>
      </c>
      <c r="F1488" s="78">
        <f>'Balance N-1'!N1491</f>
        <v>0</v>
      </c>
      <c r="G1488" s="78">
        <f>'Balance N-1'!O1491</f>
        <v>0</v>
      </c>
      <c r="H1488" s="78">
        <f>'Balance N-1'!P1491</f>
        <v>0</v>
      </c>
      <c r="I1488" s="79">
        <f t="shared" si="23"/>
        <v>0</v>
      </c>
    </row>
    <row r="1489" spans="1:9" ht="15.6">
      <c r="A1489" s="85">
        <f>'Balance N-1'!I1492</f>
        <v>0</v>
      </c>
      <c r="B1489" s="75">
        <f>'Balance N-1'!J1492</f>
        <v>0</v>
      </c>
      <c r="C1489" s="78">
        <f>'Balance N-1'!K1492</f>
        <v>0</v>
      </c>
      <c r="D1489" s="78">
        <f>'Balance N-1'!L1492</f>
        <v>0</v>
      </c>
      <c r="E1489" s="78">
        <f>'Balance N-1'!M1492</f>
        <v>0</v>
      </c>
      <c r="F1489" s="78">
        <f>'Balance N-1'!N1492</f>
        <v>0</v>
      </c>
      <c r="G1489" s="78">
        <f>'Balance N-1'!O1492</f>
        <v>0</v>
      </c>
      <c r="H1489" s="78">
        <f>'Balance N-1'!P1492</f>
        <v>0</v>
      </c>
      <c r="I1489" s="79">
        <f t="shared" si="23"/>
        <v>0</v>
      </c>
    </row>
    <row r="1490" spans="1:9" ht="15.6">
      <c r="A1490" s="85">
        <f>'Balance N-1'!I1493</f>
        <v>0</v>
      </c>
      <c r="B1490" s="75">
        <f>'Balance N-1'!J1493</f>
        <v>0</v>
      </c>
      <c r="C1490" s="78">
        <f>'Balance N-1'!K1493</f>
        <v>0</v>
      </c>
      <c r="D1490" s="78">
        <f>'Balance N-1'!L1493</f>
        <v>0</v>
      </c>
      <c r="E1490" s="78">
        <f>'Balance N-1'!M1493</f>
        <v>0</v>
      </c>
      <c r="F1490" s="78">
        <f>'Balance N-1'!N1493</f>
        <v>0</v>
      </c>
      <c r="G1490" s="78">
        <f>'Balance N-1'!O1493</f>
        <v>0</v>
      </c>
      <c r="H1490" s="78">
        <f>'Balance N-1'!P1493</f>
        <v>0</v>
      </c>
      <c r="I1490" s="79">
        <f t="shared" si="23"/>
        <v>0</v>
      </c>
    </row>
    <row r="1491" spans="1:9" ht="15.6">
      <c r="A1491" s="85">
        <f>'Balance N-1'!I1494</f>
        <v>0</v>
      </c>
      <c r="B1491" s="75">
        <f>'Balance N-1'!J1494</f>
        <v>0</v>
      </c>
      <c r="C1491" s="78">
        <f>'Balance N-1'!K1494</f>
        <v>0</v>
      </c>
      <c r="D1491" s="78">
        <f>'Balance N-1'!L1494</f>
        <v>0</v>
      </c>
      <c r="E1491" s="78">
        <f>'Balance N-1'!M1494</f>
        <v>0</v>
      </c>
      <c r="F1491" s="78">
        <f>'Balance N-1'!N1494</f>
        <v>0</v>
      </c>
      <c r="G1491" s="78">
        <f>'Balance N-1'!O1494</f>
        <v>0</v>
      </c>
      <c r="H1491" s="78">
        <f>'Balance N-1'!P1494</f>
        <v>0</v>
      </c>
      <c r="I1491" s="79">
        <f t="shared" si="23"/>
        <v>0</v>
      </c>
    </row>
    <row r="1492" spans="1:9" ht="15.6">
      <c r="A1492" s="85">
        <f>'Balance N-1'!I1495</f>
        <v>0</v>
      </c>
      <c r="B1492" s="75">
        <f>'Balance N-1'!J1495</f>
        <v>0</v>
      </c>
      <c r="C1492" s="78">
        <f>'Balance N-1'!K1495</f>
        <v>0</v>
      </c>
      <c r="D1492" s="78">
        <f>'Balance N-1'!L1495</f>
        <v>0</v>
      </c>
      <c r="E1492" s="78">
        <f>'Balance N-1'!M1495</f>
        <v>0</v>
      </c>
      <c r="F1492" s="78">
        <f>'Balance N-1'!N1495</f>
        <v>0</v>
      </c>
      <c r="G1492" s="78">
        <f>'Balance N-1'!O1495</f>
        <v>0</v>
      </c>
      <c r="H1492" s="78">
        <f>'Balance N-1'!P1495</f>
        <v>0</v>
      </c>
      <c r="I1492" s="79">
        <f t="shared" si="23"/>
        <v>0</v>
      </c>
    </row>
    <row r="1493" spans="1:9" ht="15.6">
      <c r="A1493" s="85">
        <f>'Balance N-1'!I1496</f>
        <v>0</v>
      </c>
      <c r="B1493" s="75">
        <f>'Balance N-1'!J1496</f>
        <v>0</v>
      </c>
      <c r="C1493" s="78">
        <f>'Balance N-1'!K1496</f>
        <v>0</v>
      </c>
      <c r="D1493" s="78">
        <f>'Balance N-1'!L1496</f>
        <v>0</v>
      </c>
      <c r="E1493" s="78">
        <f>'Balance N-1'!M1496</f>
        <v>0</v>
      </c>
      <c r="F1493" s="78">
        <f>'Balance N-1'!N1496</f>
        <v>0</v>
      </c>
      <c r="G1493" s="78">
        <f>'Balance N-1'!O1496</f>
        <v>0</v>
      </c>
      <c r="H1493" s="78">
        <f>'Balance N-1'!P1496</f>
        <v>0</v>
      </c>
      <c r="I1493" s="79">
        <f t="shared" si="23"/>
        <v>0</v>
      </c>
    </row>
    <row r="1494" spans="1:9" ht="15.6">
      <c r="A1494" s="85">
        <f>'Balance N-1'!I1497</f>
        <v>0</v>
      </c>
      <c r="B1494" s="75">
        <f>'Balance N-1'!J1497</f>
        <v>0</v>
      </c>
      <c r="C1494" s="78">
        <f>'Balance N-1'!K1497</f>
        <v>0</v>
      </c>
      <c r="D1494" s="78">
        <f>'Balance N-1'!L1497</f>
        <v>0</v>
      </c>
      <c r="E1494" s="78">
        <f>'Balance N-1'!M1497</f>
        <v>0</v>
      </c>
      <c r="F1494" s="78">
        <f>'Balance N-1'!N1497</f>
        <v>0</v>
      </c>
      <c r="G1494" s="78">
        <f>'Balance N-1'!O1497</f>
        <v>0</v>
      </c>
      <c r="H1494" s="78">
        <f>'Balance N-1'!P1497</f>
        <v>0</v>
      </c>
      <c r="I1494" s="79">
        <f t="shared" si="23"/>
        <v>0</v>
      </c>
    </row>
    <row r="1495" spans="1:9" ht="15.6">
      <c r="A1495" s="85">
        <f>'Balance N-1'!I1498</f>
        <v>0</v>
      </c>
      <c r="B1495" s="75">
        <f>'Balance N-1'!J1498</f>
        <v>0</v>
      </c>
      <c r="C1495" s="78">
        <f>'Balance N-1'!K1498</f>
        <v>0</v>
      </c>
      <c r="D1495" s="78">
        <f>'Balance N-1'!L1498</f>
        <v>0</v>
      </c>
      <c r="E1495" s="78">
        <f>'Balance N-1'!M1498</f>
        <v>0</v>
      </c>
      <c r="F1495" s="78">
        <f>'Balance N-1'!N1498</f>
        <v>0</v>
      </c>
      <c r="G1495" s="78">
        <f>'Balance N-1'!O1498</f>
        <v>0</v>
      </c>
      <c r="H1495" s="78">
        <f>'Balance N-1'!P1498</f>
        <v>0</v>
      </c>
      <c r="I1495" s="79">
        <f t="shared" si="23"/>
        <v>0</v>
      </c>
    </row>
    <row r="1496" spans="1:9" ht="15.6">
      <c r="A1496" s="85">
        <f>'Balance N-1'!I1499</f>
        <v>0</v>
      </c>
      <c r="B1496" s="75">
        <f>'Balance N-1'!J1499</f>
        <v>0</v>
      </c>
      <c r="C1496" s="78">
        <f>'Balance N-1'!K1499</f>
        <v>0</v>
      </c>
      <c r="D1496" s="78">
        <f>'Balance N-1'!L1499</f>
        <v>0</v>
      </c>
      <c r="E1496" s="78">
        <f>'Balance N-1'!M1499</f>
        <v>0</v>
      </c>
      <c r="F1496" s="78">
        <f>'Balance N-1'!N1499</f>
        <v>0</v>
      </c>
      <c r="G1496" s="78">
        <f>'Balance N-1'!O1499</f>
        <v>0</v>
      </c>
      <c r="H1496" s="78">
        <f>'Balance N-1'!P1499</f>
        <v>0</v>
      </c>
      <c r="I1496" s="79">
        <f t="shared" si="23"/>
        <v>0</v>
      </c>
    </row>
    <row r="1497" spans="1:9" ht="15.6">
      <c r="A1497" s="85">
        <f>'Balance N-1'!I1500</f>
        <v>0</v>
      </c>
      <c r="B1497" s="75">
        <f>'Balance N-1'!J1500</f>
        <v>0</v>
      </c>
      <c r="C1497" s="78">
        <f>'Balance N-1'!K1500</f>
        <v>0</v>
      </c>
      <c r="D1497" s="78">
        <f>'Balance N-1'!L1500</f>
        <v>0</v>
      </c>
      <c r="E1497" s="78">
        <f>'Balance N-1'!M1500</f>
        <v>0</v>
      </c>
      <c r="F1497" s="78">
        <f>'Balance N-1'!N1500</f>
        <v>0</v>
      </c>
      <c r="G1497" s="78">
        <f>'Balance N-1'!O1500</f>
        <v>0</v>
      </c>
      <c r="H1497" s="78">
        <f>'Balance N-1'!P1500</f>
        <v>0</v>
      </c>
      <c r="I1497" s="79">
        <f t="shared" si="23"/>
        <v>0</v>
      </c>
    </row>
    <row r="1498" spans="1:9" ht="15.6">
      <c r="A1498" s="85">
        <f>'Balance N-1'!I1501</f>
        <v>0</v>
      </c>
      <c r="B1498" s="75">
        <f>'Balance N-1'!J1501</f>
        <v>0</v>
      </c>
      <c r="C1498" s="78">
        <f>'Balance N-1'!K1501</f>
        <v>0</v>
      </c>
      <c r="D1498" s="78">
        <f>'Balance N-1'!L1501</f>
        <v>0</v>
      </c>
      <c r="E1498" s="78">
        <f>'Balance N-1'!M1501</f>
        <v>0</v>
      </c>
      <c r="F1498" s="78">
        <f>'Balance N-1'!N1501</f>
        <v>0</v>
      </c>
      <c r="G1498" s="78">
        <f>'Balance N-1'!O1501</f>
        <v>0</v>
      </c>
      <c r="H1498" s="78">
        <f>'Balance N-1'!P1501</f>
        <v>0</v>
      </c>
      <c r="I1498" s="79">
        <f t="shared" si="23"/>
        <v>0</v>
      </c>
    </row>
    <row r="1499" spans="1:9" ht="15.6">
      <c r="A1499" s="85">
        <f>'Balance N-1'!I1502</f>
        <v>0</v>
      </c>
      <c r="B1499" s="75">
        <f>'Balance N-1'!J1502</f>
        <v>0</v>
      </c>
      <c r="C1499" s="78">
        <f>'Balance N-1'!K1502</f>
        <v>0</v>
      </c>
      <c r="D1499" s="78">
        <f>'Balance N-1'!L1502</f>
        <v>0</v>
      </c>
      <c r="E1499" s="78">
        <f>'Balance N-1'!M1502</f>
        <v>0</v>
      </c>
      <c r="F1499" s="78">
        <f>'Balance N-1'!N1502</f>
        <v>0</v>
      </c>
      <c r="G1499" s="78">
        <f>'Balance N-1'!O1502</f>
        <v>0</v>
      </c>
      <c r="H1499" s="78">
        <f>'Balance N-1'!P1502</f>
        <v>0</v>
      </c>
      <c r="I1499" s="79">
        <f t="shared" si="23"/>
        <v>0</v>
      </c>
    </row>
    <row r="1500" spans="1:9" ht="15.6">
      <c r="A1500" s="85">
        <f>'Balance N-1'!I1503</f>
        <v>0</v>
      </c>
      <c r="B1500" s="75">
        <f>'Balance N-1'!J1503</f>
        <v>0</v>
      </c>
      <c r="C1500" s="78">
        <f>'Balance N-1'!K1503</f>
        <v>0</v>
      </c>
      <c r="D1500" s="78">
        <f>'Balance N-1'!L1503</f>
        <v>0</v>
      </c>
      <c r="E1500" s="78">
        <f>'Balance N-1'!M1503</f>
        <v>0</v>
      </c>
      <c r="F1500" s="78">
        <f>'Balance N-1'!N1503</f>
        <v>0</v>
      </c>
      <c r="G1500" s="78">
        <f>'Balance N-1'!O1503</f>
        <v>0</v>
      </c>
      <c r="H1500" s="78">
        <f>'Balance N-1'!P1503</f>
        <v>0</v>
      </c>
      <c r="I1500" s="79">
        <f t="shared" si="23"/>
        <v>0</v>
      </c>
    </row>
    <row r="1501" spans="1:9" ht="15.6">
      <c r="A1501" s="85">
        <f>'Balance N-1'!I1504</f>
        <v>0</v>
      </c>
      <c r="B1501" s="75">
        <f>'Balance N-1'!J1504</f>
        <v>0</v>
      </c>
      <c r="C1501" s="78">
        <f>'Balance N-1'!K1504</f>
        <v>0</v>
      </c>
      <c r="D1501" s="78">
        <f>'Balance N-1'!L1504</f>
        <v>0</v>
      </c>
      <c r="E1501" s="78">
        <f>'Balance N-1'!M1504</f>
        <v>0</v>
      </c>
      <c r="F1501" s="78">
        <f>'Balance N-1'!N1504</f>
        <v>0</v>
      </c>
      <c r="G1501" s="78">
        <f>'Balance N-1'!O1504</f>
        <v>0</v>
      </c>
      <c r="H1501" s="78">
        <f>'Balance N-1'!P1504</f>
        <v>0</v>
      </c>
      <c r="I1501" s="79">
        <f t="shared" si="23"/>
        <v>0</v>
      </c>
    </row>
    <row r="1502" spans="1:9" ht="15.6">
      <c r="A1502" s="85">
        <f>'Balance N-1'!I1505</f>
        <v>0</v>
      </c>
      <c r="B1502" s="75">
        <f>'Balance N-1'!J1505</f>
        <v>0</v>
      </c>
      <c r="C1502" s="78">
        <f>'Balance N-1'!K1505</f>
        <v>0</v>
      </c>
      <c r="D1502" s="78">
        <f>'Balance N-1'!L1505</f>
        <v>0</v>
      </c>
      <c r="E1502" s="78">
        <f>'Balance N-1'!M1505</f>
        <v>0</v>
      </c>
      <c r="F1502" s="78">
        <f>'Balance N-1'!N1505</f>
        <v>0</v>
      </c>
      <c r="G1502" s="78">
        <f>'Balance N-1'!O1505</f>
        <v>0</v>
      </c>
      <c r="H1502" s="78">
        <f>'Balance N-1'!P1505</f>
        <v>0</v>
      </c>
      <c r="I1502" s="79">
        <f t="shared" si="23"/>
        <v>0</v>
      </c>
    </row>
    <row r="1503" spans="1:9" ht="15.6">
      <c r="A1503" s="85">
        <f>'Balance N-1'!I1506</f>
        <v>0</v>
      </c>
      <c r="B1503" s="75">
        <f>'Balance N-1'!J1506</f>
        <v>0</v>
      </c>
      <c r="C1503" s="78">
        <f>'Balance N-1'!K1506</f>
        <v>0</v>
      </c>
      <c r="D1503" s="78">
        <f>'Balance N-1'!L1506</f>
        <v>0</v>
      </c>
      <c r="E1503" s="78">
        <f>'Balance N-1'!M1506</f>
        <v>0</v>
      </c>
      <c r="F1503" s="78">
        <f>'Balance N-1'!N1506</f>
        <v>0</v>
      </c>
      <c r="G1503" s="78">
        <f>'Balance N-1'!O1506</f>
        <v>0</v>
      </c>
      <c r="H1503" s="78">
        <f>'Balance N-1'!P1506</f>
        <v>0</v>
      </c>
      <c r="I1503" s="79">
        <f t="shared" si="23"/>
        <v>0</v>
      </c>
    </row>
    <row r="1504" spans="1:9" ht="15.6">
      <c r="A1504" s="85">
        <f>'Balance N-1'!I1507</f>
        <v>0</v>
      </c>
      <c r="B1504" s="75">
        <f>'Balance N-1'!J1507</f>
        <v>0</v>
      </c>
      <c r="C1504" s="78">
        <f>'Balance N-1'!K1507</f>
        <v>0</v>
      </c>
      <c r="D1504" s="78">
        <f>'Balance N-1'!L1507</f>
        <v>0</v>
      </c>
      <c r="E1504" s="78">
        <f>'Balance N-1'!M1507</f>
        <v>0</v>
      </c>
      <c r="F1504" s="78">
        <f>'Balance N-1'!N1507</f>
        <v>0</v>
      </c>
      <c r="G1504" s="78">
        <f>'Balance N-1'!O1507</f>
        <v>0</v>
      </c>
      <c r="H1504" s="78">
        <f>'Balance N-1'!P1507</f>
        <v>0</v>
      </c>
      <c r="I1504" s="79">
        <f t="shared" si="23"/>
        <v>0</v>
      </c>
    </row>
    <row r="1505" spans="1:9" ht="15.6">
      <c r="A1505" s="85">
        <f>'Balance N-1'!I1508</f>
        <v>0</v>
      </c>
      <c r="B1505" s="75">
        <f>'Balance N-1'!J1508</f>
        <v>0</v>
      </c>
      <c r="C1505" s="78">
        <f>'Balance N-1'!K1508</f>
        <v>0</v>
      </c>
      <c r="D1505" s="78">
        <f>'Balance N-1'!L1508</f>
        <v>0</v>
      </c>
      <c r="E1505" s="78">
        <f>'Balance N-1'!M1508</f>
        <v>0</v>
      </c>
      <c r="F1505" s="78">
        <f>'Balance N-1'!N1508</f>
        <v>0</v>
      </c>
      <c r="G1505" s="78">
        <f>'Balance N-1'!O1508</f>
        <v>0</v>
      </c>
      <c r="H1505" s="78">
        <f>'Balance N-1'!P1508</f>
        <v>0</v>
      </c>
      <c r="I1505" s="79">
        <f t="shared" si="23"/>
        <v>0</v>
      </c>
    </row>
    <row r="1506" spans="1:9" ht="15.6">
      <c r="A1506" s="85">
        <f>'Balance N-1'!I1509</f>
        <v>0</v>
      </c>
      <c r="B1506" s="75">
        <f>'Balance N-1'!J1509</f>
        <v>0</v>
      </c>
      <c r="C1506" s="78">
        <f>'Balance N-1'!K1509</f>
        <v>0</v>
      </c>
      <c r="D1506" s="78">
        <f>'Balance N-1'!L1509</f>
        <v>0</v>
      </c>
      <c r="E1506" s="78">
        <f>'Balance N-1'!M1509</f>
        <v>0</v>
      </c>
      <c r="F1506" s="78">
        <f>'Balance N-1'!N1509</f>
        <v>0</v>
      </c>
      <c r="G1506" s="78">
        <f>'Balance N-1'!O1509</f>
        <v>0</v>
      </c>
      <c r="H1506" s="78">
        <f>'Balance N-1'!P1509</f>
        <v>0</v>
      </c>
      <c r="I1506" s="79">
        <f t="shared" si="23"/>
        <v>0</v>
      </c>
    </row>
    <row r="1507" spans="1:9" ht="15.6">
      <c r="A1507" s="85">
        <f>'Balance N-1'!I1510</f>
        <v>0</v>
      </c>
      <c r="B1507" s="75">
        <f>'Balance N-1'!J1510</f>
        <v>0</v>
      </c>
      <c r="C1507" s="78">
        <f>'Balance N-1'!K1510</f>
        <v>0</v>
      </c>
      <c r="D1507" s="78">
        <f>'Balance N-1'!L1510</f>
        <v>0</v>
      </c>
      <c r="E1507" s="78">
        <f>'Balance N-1'!M1510</f>
        <v>0</v>
      </c>
      <c r="F1507" s="78">
        <f>'Balance N-1'!N1510</f>
        <v>0</v>
      </c>
      <c r="G1507" s="78">
        <f>'Balance N-1'!O1510</f>
        <v>0</v>
      </c>
      <c r="H1507" s="78">
        <f>'Balance N-1'!P1510</f>
        <v>0</v>
      </c>
      <c r="I1507" s="79">
        <f t="shared" si="23"/>
        <v>0</v>
      </c>
    </row>
    <row r="1508" spans="1:9" ht="15.6">
      <c r="A1508" s="85">
        <f>'Balance N-1'!I1511</f>
        <v>0</v>
      </c>
      <c r="B1508" s="75">
        <f>'Balance N-1'!J1511</f>
        <v>0</v>
      </c>
      <c r="C1508" s="78">
        <f>'Balance N-1'!K1511</f>
        <v>0</v>
      </c>
      <c r="D1508" s="78">
        <f>'Balance N-1'!L1511</f>
        <v>0</v>
      </c>
      <c r="E1508" s="78">
        <f>'Balance N-1'!M1511</f>
        <v>0</v>
      </c>
      <c r="F1508" s="78">
        <f>'Balance N-1'!N1511</f>
        <v>0</v>
      </c>
      <c r="G1508" s="78">
        <f>'Balance N-1'!O1511</f>
        <v>0</v>
      </c>
      <c r="H1508" s="78">
        <f>'Balance N-1'!P1511</f>
        <v>0</v>
      </c>
      <c r="I1508" s="79">
        <f t="shared" si="23"/>
        <v>0</v>
      </c>
    </row>
    <row r="1509" spans="1:9" ht="15.6">
      <c r="A1509" s="85">
        <f>'Balance N-1'!I1512</f>
        <v>0</v>
      </c>
      <c r="B1509" s="75">
        <f>'Balance N-1'!J1512</f>
        <v>0</v>
      </c>
      <c r="C1509" s="78">
        <f>'Balance N-1'!K1512</f>
        <v>0</v>
      </c>
      <c r="D1509" s="78">
        <f>'Balance N-1'!L1512</f>
        <v>0</v>
      </c>
      <c r="E1509" s="78">
        <f>'Balance N-1'!M1512</f>
        <v>0</v>
      </c>
      <c r="F1509" s="78">
        <f>'Balance N-1'!N1512</f>
        <v>0</v>
      </c>
      <c r="G1509" s="78">
        <f>'Balance N-1'!O1512</f>
        <v>0</v>
      </c>
      <c r="H1509" s="78">
        <f>'Balance N-1'!P1512</f>
        <v>0</v>
      </c>
      <c r="I1509" s="79">
        <f t="shared" si="23"/>
        <v>0</v>
      </c>
    </row>
    <row r="1510" spans="1:9" ht="15.6">
      <c r="A1510" s="85">
        <f>'Balance N-1'!I1513</f>
        <v>0</v>
      </c>
      <c r="B1510" s="75">
        <f>'Balance N-1'!J1513</f>
        <v>0</v>
      </c>
      <c r="C1510" s="78">
        <f>'Balance N-1'!K1513</f>
        <v>0</v>
      </c>
      <c r="D1510" s="78">
        <f>'Balance N-1'!L1513</f>
        <v>0</v>
      </c>
      <c r="E1510" s="78">
        <f>'Balance N-1'!M1513</f>
        <v>0</v>
      </c>
      <c r="F1510" s="78">
        <f>'Balance N-1'!N1513</f>
        <v>0</v>
      </c>
      <c r="G1510" s="78">
        <f>'Balance N-1'!O1513</f>
        <v>0</v>
      </c>
      <c r="H1510" s="78">
        <f>'Balance N-1'!P1513</f>
        <v>0</v>
      </c>
      <c r="I1510" s="79">
        <f t="shared" si="23"/>
        <v>0</v>
      </c>
    </row>
    <row r="1511" spans="1:9" ht="15.6">
      <c r="A1511" s="85">
        <f>'Balance N-1'!I1514</f>
        <v>0</v>
      </c>
      <c r="B1511" s="75">
        <f>'Balance N-1'!J1514</f>
        <v>0</v>
      </c>
      <c r="C1511" s="78">
        <f>'Balance N-1'!K1514</f>
        <v>0</v>
      </c>
      <c r="D1511" s="78">
        <f>'Balance N-1'!L1514</f>
        <v>0</v>
      </c>
      <c r="E1511" s="78">
        <f>'Balance N-1'!M1514</f>
        <v>0</v>
      </c>
      <c r="F1511" s="78">
        <f>'Balance N-1'!N1514</f>
        <v>0</v>
      </c>
      <c r="G1511" s="78">
        <f>'Balance N-1'!O1514</f>
        <v>0</v>
      </c>
      <c r="H1511" s="78">
        <f>'Balance N-1'!P1514</f>
        <v>0</v>
      </c>
      <c r="I1511" s="79">
        <f t="shared" si="23"/>
        <v>0</v>
      </c>
    </row>
    <row r="1512" spans="1:9" ht="15.6">
      <c r="A1512" s="85">
        <f>'Balance N-1'!I1515</f>
        <v>0</v>
      </c>
      <c r="B1512" s="75">
        <f>'Balance N-1'!J1515</f>
        <v>0</v>
      </c>
      <c r="C1512" s="78">
        <f>'Balance N-1'!K1515</f>
        <v>0</v>
      </c>
      <c r="D1512" s="78">
        <f>'Balance N-1'!L1515</f>
        <v>0</v>
      </c>
      <c r="E1512" s="78">
        <f>'Balance N-1'!M1515</f>
        <v>0</v>
      </c>
      <c r="F1512" s="78">
        <f>'Balance N-1'!N1515</f>
        <v>0</v>
      </c>
      <c r="G1512" s="78">
        <f>'Balance N-1'!O1515</f>
        <v>0</v>
      </c>
      <c r="H1512" s="78">
        <f>'Balance N-1'!P1515</f>
        <v>0</v>
      </c>
      <c r="I1512" s="79">
        <f t="shared" si="23"/>
        <v>0</v>
      </c>
    </row>
    <row r="1513" spans="1:9" ht="15.6">
      <c r="A1513" s="85">
        <f>'Balance N-1'!I1516</f>
        <v>0</v>
      </c>
      <c r="B1513" s="75">
        <f>'Balance N-1'!J1516</f>
        <v>0</v>
      </c>
      <c r="C1513" s="78">
        <f>'Balance N-1'!K1516</f>
        <v>0</v>
      </c>
      <c r="D1513" s="78">
        <f>'Balance N-1'!L1516</f>
        <v>0</v>
      </c>
      <c r="E1513" s="78">
        <f>'Balance N-1'!M1516</f>
        <v>0</v>
      </c>
      <c r="F1513" s="78">
        <f>'Balance N-1'!N1516</f>
        <v>0</v>
      </c>
      <c r="G1513" s="78">
        <f>'Balance N-1'!O1516</f>
        <v>0</v>
      </c>
      <c r="H1513" s="78">
        <f>'Balance N-1'!P1516</f>
        <v>0</v>
      </c>
      <c r="I1513" s="79">
        <f t="shared" si="23"/>
        <v>0</v>
      </c>
    </row>
    <row r="1514" spans="1:9" ht="15.6">
      <c r="A1514" s="85">
        <f>'Balance N-1'!I1517</f>
        <v>0</v>
      </c>
      <c r="B1514" s="75">
        <f>'Balance N-1'!J1517</f>
        <v>0</v>
      </c>
      <c r="C1514" s="78">
        <f>'Balance N-1'!K1517</f>
        <v>0</v>
      </c>
      <c r="D1514" s="78">
        <f>'Balance N-1'!L1517</f>
        <v>0</v>
      </c>
      <c r="E1514" s="78">
        <f>'Balance N-1'!M1517</f>
        <v>0</v>
      </c>
      <c r="F1514" s="78">
        <f>'Balance N-1'!N1517</f>
        <v>0</v>
      </c>
      <c r="G1514" s="78">
        <f>'Balance N-1'!O1517</f>
        <v>0</v>
      </c>
      <c r="H1514" s="78">
        <f>'Balance N-1'!P1517</f>
        <v>0</v>
      </c>
      <c r="I1514" s="79">
        <f t="shared" si="23"/>
        <v>0</v>
      </c>
    </row>
    <row r="1515" spans="1:9" ht="15.6">
      <c r="A1515" s="85">
        <f>'Balance N-1'!I1518</f>
        <v>0</v>
      </c>
      <c r="B1515" s="75">
        <f>'Balance N-1'!J1518</f>
        <v>0</v>
      </c>
      <c r="C1515" s="78">
        <f>'Balance N-1'!K1518</f>
        <v>0</v>
      </c>
      <c r="D1515" s="78">
        <f>'Balance N-1'!L1518</f>
        <v>0</v>
      </c>
      <c r="E1515" s="78">
        <f>'Balance N-1'!M1518</f>
        <v>0</v>
      </c>
      <c r="F1515" s="78">
        <f>'Balance N-1'!N1518</f>
        <v>0</v>
      </c>
      <c r="G1515" s="78">
        <f>'Balance N-1'!O1518</f>
        <v>0</v>
      </c>
      <c r="H1515" s="78">
        <f>'Balance N-1'!P1518</f>
        <v>0</v>
      </c>
      <c r="I1515" s="79">
        <f t="shared" si="23"/>
        <v>0</v>
      </c>
    </row>
    <row r="1516" spans="1:9" ht="15.6">
      <c r="A1516" s="85">
        <f>'Balance N-1'!I1519</f>
        <v>0</v>
      </c>
      <c r="B1516" s="75">
        <f>'Balance N-1'!J1519</f>
        <v>0</v>
      </c>
      <c r="C1516" s="78">
        <f>'Balance N-1'!K1519</f>
        <v>0</v>
      </c>
      <c r="D1516" s="78">
        <f>'Balance N-1'!L1519</f>
        <v>0</v>
      </c>
      <c r="E1516" s="78">
        <f>'Balance N-1'!M1519</f>
        <v>0</v>
      </c>
      <c r="F1516" s="78">
        <f>'Balance N-1'!N1519</f>
        <v>0</v>
      </c>
      <c r="G1516" s="78">
        <f>'Balance N-1'!O1519</f>
        <v>0</v>
      </c>
      <c r="H1516" s="78">
        <f>'Balance N-1'!P1519</f>
        <v>0</v>
      </c>
      <c r="I1516" s="79">
        <f t="shared" si="23"/>
        <v>0</v>
      </c>
    </row>
    <row r="1517" spans="1:9" ht="15.6">
      <c r="A1517" s="85">
        <f>'Balance N-1'!I1520</f>
        <v>0</v>
      </c>
      <c r="B1517" s="75">
        <f>'Balance N-1'!J1520</f>
        <v>0</v>
      </c>
      <c r="C1517" s="78">
        <f>'Balance N-1'!K1520</f>
        <v>0</v>
      </c>
      <c r="D1517" s="78">
        <f>'Balance N-1'!L1520</f>
        <v>0</v>
      </c>
      <c r="E1517" s="78">
        <f>'Balance N-1'!M1520</f>
        <v>0</v>
      </c>
      <c r="F1517" s="78">
        <f>'Balance N-1'!N1520</f>
        <v>0</v>
      </c>
      <c r="G1517" s="78">
        <f>'Balance N-1'!O1520</f>
        <v>0</v>
      </c>
      <c r="H1517" s="78">
        <f>'Balance N-1'!P1520</f>
        <v>0</v>
      </c>
      <c r="I1517" s="79">
        <f t="shared" si="23"/>
        <v>0</v>
      </c>
    </row>
    <row r="1518" spans="1:9" ht="15.6">
      <c r="A1518" s="85">
        <f>'Balance N-1'!I1521</f>
        <v>0</v>
      </c>
      <c r="B1518" s="75">
        <f>'Balance N-1'!J1521</f>
        <v>0</v>
      </c>
      <c r="C1518" s="78">
        <f>'Balance N-1'!K1521</f>
        <v>0</v>
      </c>
      <c r="D1518" s="78">
        <f>'Balance N-1'!L1521</f>
        <v>0</v>
      </c>
      <c r="E1518" s="78">
        <f>'Balance N-1'!M1521</f>
        <v>0</v>
      </c>
      <c r="F1518" s="78">
        <f>'Balance N-1'!N1521</f>
        <v>0</v>
      </c>
      <c r="G1518" s="78">
        <f>'Balance N-1'!O1521</f>
        <v>0</v>
      </c>
      <c r="H1518" s="78">
        <f>'Balance N-1'!P1521</f>
        <v>0</v>
      </c>
      <c r="I1518" s="79">
        <f t="shared" si="23"/>
        <v>0</v>
      </c>
    </row>
    <row r="1519" spans="1:9" ht="15.6">
      <c r="A1519" s="85">
        <f>'Balance N-1'!I1522</f>
        <v>0</v>
      </c>
      <c r="B1519" s="75">
        <f>'Balance N-1'!J1522</f>
        <v>0</v>
      </c>
      <c r="C1519" s="78">
        <f>'Balance N-1'!K1522</f>
        <v>0</v>
      </c>
      <c r="D1519" s="78">
        <f>'Balance N-1'!L1522</f>
        <v>0</v>
      </c>
      <c r="E1519" s="78">
        <f>'Balance N-1'!M1522</f>
        <v>0</v>
      </c>
      <c r="F1519" s="78">
        <f>'Balance N-1'!N1522</f>
        <v>0</v>
      </c>
      <c r="G1519" s="78">
        <f>'Balance N-1'!O1522</f>
        <v>0</v>
      </c>
      <c r="H1519" s="78">
        <f>'Balance N-1'!P1522</f>
        <v>0</v>
      </c>
      <c r="I1519" s="79">
        <f t="shared" si="23"/>
        <v>0</v>
      </c>
    </row>
    <row r="1520" spans="1:9" ht="15.6">
      <c r="A1520" s="85">
        <f>'Balance N-1'!I1523</f>
        <v>0</v>
      </c>
      <c r="B1520" s="75">
        <f>'Balance N-1'!J1523</f>
        <v>0</v>
      </c>
      <c r="C1520" s="78">
        <f>'Balance N-1'!K1523</f>
        <v>0</v>
      </c>
      <c r="D1520" s="78">
        <f>'Balance N-1'!L1523</f>
        <v>0</v>
      </c>
      <c r="E1520" s="78">
        <f>'Balance N-1'!M1523</f>
        <v>0</v>
      </c>
      <c r="F1520" s="78">
        <f>'Balance N-1'!N1523</f>
        <v>0</v>
      </c>
      <c r="G1520" s="78">
        <f>'Balance N-1'!O1523</f>
        <v>0</v>
      </c>
      <c r="H1520" s="78">
        <f>'Balance N-1'!P1523</f>
        <v>0</v>
      </c>
      <c r="I1520" s="79">
        <f t="shared" si="23"/>
        <v>0</v>
      </c>
    </row>
    <row r="1521" spans="1:9" ht="15.6">
      <c r="A1521" s="85">
        <f>'Balance N-1'!I1524</f>
        <v>0</v>
      </c>
      <c r="B1521" s="75">
        <f>'Balance N-1'!J1524</f>
        <v>0</v>
      </c>
      <c r="C1521" s="78">
        <f>'Balance N-1'!K1524</f>
        <v>0</v>
      </c>
      <c r="D1521" s="78">
        <f>'Balance N-1'!L1524</f>
        <v>0</v>
      </c>
      <c r="E1521" s="78">
        <f>'Balance N-1'!M1524</f>
        <v>0</v>
      </c>
      <c r="F1521" s="78">
        <f>'Balance N-1'!N1524</f>
        <v>0</v>
      </c>
      <c r="G1521" s="78">
        <f>'Balance N-1'!O1524</f>
        <v>0</v>
      </c>
      <c r="H1521" s="78">
        <f>'Balance N-1'!P1524</f>
        <v>0</v>
      </c>
      <c r="I1521" s="79">
        <f t="shared" si="23"/>
        <v>0</v>
      </c>
    </row>
    <row r="1522" spans="1:9" ht="15.6">
      <c r="A1522" s="85">
        <f>'Balance N-1'!I1525</f>
        <v>0</v>
      </c>
      <c r="B1522" s="75">
        <f>'Balance N-1'!J1525</f>
        <v>0</v>
      </c>
      <c r="C1522" s="78">
        <f>'Balance N-1'!K1525</f>
        <v>0</v>
      </c>
      <c r="D1522" s="78">
        <f>'Balance N-1'!L1525</f>
        <v>0</v>
      </c>
      <c r="E1522" s="78">
        <f>'Balance N-1'!M1525</f>
        <v>0</v>
      </c>
      <c r="F1522" s="78">
        <f>'Balance N-1'!N1525</f>
        <v>0</v>
      </c>
      <c r="G1522" s="78">
        <f>'Balance N-1'!O1525</f>
        <v>0</v>
      </c>
      <c r="H1522" s="78">
        <f>'Balance N-1'!P1525</f>
        <v>0</v>
      </c>
      <c r="I1522" s="79">
        <f t="shared" si="23"/>
        <v>0</v>
      </c>
    </row>
    <row r="1523" spans="1:9" ht="15.6">
      <c r="A1523" s="85">
        <f>'Balance N-1'!I1526</f>
        <v>0</v>
      </c>
      <c r="B1523" s="75">
        <f>'Balance N-1'!J1526</f>
        <v>0</v>
      </c>
      <c r="C1523" s="78">
        <f>'Balance N-1'!K1526</f>
        <v>0</v>
      </c>
      <c r="D1523" s="78">
        <f>'Balance N-1'!L1526</f>
        <v>0</v>
      </c>
      <c r="E1523" s="78">
        <f>'Balance N-1'!M1526</f>
        <v>0</v>
      </c>
      <c r="F1523" s="78">
        <f>'Balance N-1'!N1526</f>
        <v>0</v>
      </c>
      <c r="G1523" s="78">
        <f>'Balance N-1'!O1526</f>
        <v>0</v>
      </c>
      <c r="H1523" s="78">
        <f>'Balance N-1'!P1526</f>
        <v>0</v>
      </c>
      <c r="I1523" s="79">
        <f t="shared" si="23"/>
        <v>0</v>
      </c>
    </row>
    <row r="1524" spans="1:9" ht="15.6">
      <c r="A1524" s="85">
        <f>'Balance N-1'!I1527</f>
        <v>0</v>
      </c>
      <c r="B1524" s="75">
        <f>'Balance N-1'!J1527</f>
        <v>0</v>
      </c>
      <c r="C1524" s="78">
        <f>'Balance N-1'!K1527</f>
        <v>0</v>
      </c>
      <c r="D1524" s="78">
        <f>'Balance N-1'!L1527</f>
        <v>0</v>
      </c>
      <c r="E1524" s="78">
        <f>'Balance N-1'!M1527</f>
        <v>0</v>
      </c>
      <c r="F1524" s="78">
        <f>'Balance N-1'!N1527</f>
        <v>0</v>
      </c>
      <c r="G1524" s="78">
        <f>'Balance N-1'!O1527</f>
        <v>0</v>
      </c>
      <c r="H1524" s="78">
        <f>'Balance N-1'!P1527</f>
        <v>0</v>
      </c>
      <c r="I1524" s="79">
        <f t="shared" si="23"/>
        <v>0</v>
      </c>
    </row>
    <row r="1525" spans="1:9" ht="15.6">
      <c r="A1525" s="85">
        <f>'Balance N-1'!I1528</f>
        <v>0</v>
      </c>
      <c r="B1525" s="75">
        <f>'Balance N-1'!J1528</f>
        <v>0</v>
      </c>
      <c r="C1525" s="78">
        <f>'Balance N-1'!K1528</f>
        <v>0</v>
      </c>
      <c r="D1525" s="78">
        <f>'Balance N-1'!L1528</f>
        <v>0</v>
      </c>
      <c r="E1525" s="78">
        <f>'Balance N-1'!M1528</f>
        <v>0</v>
      </c>
      <c r="F1525" s="78">
        <f>'Balance N-1'!N1528</f>
        <v>0</v>
      </c>
      <c r="G1525" s="78">
        <f>'Balance N-1'!O1528</f>
        <v>0</v>
      </c>
      <c r="H1525" s="78">
        <f>'Balance N-1'!P1528</f>
        <v>0</v>
      </c>
      <c r="I1525" s="79">
        <f t="shared" si="23"/>
        <v>0</v>
      </c>
    </row>
    <row r="1526" spans="1:9" ht="15.6">
      <c r="A1526" s="85">
        <f>'Balance N-1'!I1529</f>
        <v>0</v>
      </c>
      <c r="B1526" s="75">
        <f>'Balance N-1'!J1529</f>
        <v>0</v>
      </c>
      <c r="C1526" s="78">
        <f>'Balance N-1'!K1529</f>
        <v>0</v>
      </c>
      <c r="D1526" s="78">
        <f>'Balance N-1'!L1529</f>
        <v>0</v>
      </c>
      <c r="E1526" s="78">
        <f>'Balance N-1'!M1529</f>
        <v>0</v>
      </c>
      <c r="F1526" s="78">
        <f>'Balance N-1'!N1529</f>
        <v>0</v>
      </c>
      <c r="G1526" s="78">
        <f>'Balance N-1'!O1529</f>
        <v>0</v>
      </c>
      <c r="H1526" s="78">
        <f>'Balance N-1'!P1529</f>
        <v>0</v>
      </c>
      <c r="I1526" s="79">
        <f t="shared" si="23"/>
        <v>0</v>
      </c>
    </row>
    <row r="1527" spans="1:9" ht="15.6">
      <c r="A1527" s="85">
        <f>'Balance N-1'!I1530</f>
        <v>0</v>
      </c>
      <c r="B1527" s="75">
        <f>'Balance N-1'!J1530</f>
        <v>0</v>
      </c>
      <c r="C1527" s="78">
        <f>'Balance N-1'!K1530</f>
        <v>0</v>
      </c>
      <c r="D1527" s="78">
        <f>'Balance N-1'!L1530</f>
        <v>0</v>
      </c>
      <c r="E1527" s="78">
        <f>'Balance N-1'!M1530</f>
        <v>0</v>
      </c>
      <c r="F1527" s="78">
        <f>'Balance N-1'!N1530</f>
        <v>0</v>
      </c>
      <c r="G1527" s="78">
        <f>'Balance N-1'!O1530</f>
        <v>0</v>
      </c>
      <c r="H1527" s="78">
        <f>'Balance N-1'!P1530</f>
        <v>0</v>
      </c>
      <c r="I1527" s="79">
        <f t="shared" si="23"/>
        <v>0</v>
      </c>
    </row>
    <row r="1528" spans="1:9" ht="15.6">
      <c r="A1528" s="85">
        <f>'Balance N-1'!I1531</f>
        <v>0</v>
      </c>
      <c r="B1528" s="75">
        <f>'Balance N-1'!J1531</f>
        <v>0</v>
      </c>
      <c r="C1528" s="78">
        <f>'Balance N-1'!K1531</f>
        <v>0</v>
      </c>
      <c r="D1528" s="78">
        <f>'Balance N-1'!L1531</f>
        <v>0</v>
      </c>
      <c r="E1528" s="78">
        <f>'Balance N-1'!M1531</f>
        <v>0</v>
      </c>
      <c r="F1528" s="78">
        <f>'Balance N-1'!N1531</f>
        <v>0</v>
      </c>
      <c r="G1528" s="78">
        <f>'Balance N-1'!O1531</f>
        <v>0</v>
      </c>
      <c r="H1528" s="78">
        <f>'Balance N-1'!P1531</f>
        <v>0</v>
      </c>
      <c r="I1528" s="79">
        <f t="shared" si="23"/>
        <v>0</v>
      </c>
    </row>
    <row r="1529" spans="1:9" ht="15.6">
      <c r="A1529" s="85">
        <f>'Balance N-1'!I1532</f>
        <v>0</v>
      </c>
      <c r="B1529" s="75">
        <f>'Balance N-1'!J1532</f>
        <v>0</v>
      </c>
      <c r="C1529" s="78">
        <f>'Balance N-1'!K1532</f>
        <v>0</v>
      </c>
      <c r="D1529" s="78">
        <f>'Balance N-1'!L1532</f>
        <v>0</v>
      </c>
      <c r="E1529" s="78">
        <f>'Balance N-1'!M1532</f>
        <v>0</v>
      </c>
      <c r="F1529" s="78">
        <f>'Balance N-1'!N1532</f>
        <v>0</v>
      </c>
      <c r="G1529" s="78">
        <f>'Balance N-1'!O1532</f>
        <v>0</v>
      </c>
      <c r="H1529" s="78">
        <f>'Balance N-1'!P1532</f>
        <v>0</v>
      </c>
      <c r="I1529" s="79">
        <f t="shared" si="23"/>
        <v>0</v>
      </c>
    </row>
    <row r="1530" spans="1:9" ht="15.6">
      <c r="A1530" s="85">
        <f>'Balance N-1'!I1533</f>
        <v>0</v>
      </c>
      <c r="B1530" s="75">
        <f>'Balance N-1'!J1533</f>
        <v>0</v>
      </c>
      <c r="C1530" s="78">
        <f>'Balance N-1'!K1533</f>
        <v>0</v>
      </c>
      <c r="D1530" s="78">
        <f>'Balance N-1'!L1533</f>
        <v>0</v>
      </c>
      <c r="E1530" s="78">
        <f>'Balance N-1'!M1533</f>
        <v>0</v>
      </c>
      <c r="F1530" s="78">
        <f>'Balance N-1'!N1533</f>
        <v>0</v>
      </c>
      <c r="G1530" s="78">
        <f>'Balance N-1'!O1533</f>
        <v>0</v>
      </c>
      <c r="H1530" s="78">
        <f>'Balance N-1'!P1533</f>
        <v>0</v>
      </c>
      <c r="I1530" s="79">
        <f t="shared" si="23"/>
        <v>0</v>
      </c>
    </row>
    <row r="1531" spans="1:9" ht="15.6">
      <c r="A1531" s="85">
        <f>'Balance N-1'!I1534</f>
        <v>0</v>
      </c>
      <c r="B1531" s="75">
        <f>'Balance N-1'!J1534</f>
        <v>0</v>
      </c>
      <c r="C1531" s="78">
        <f>'Balance N-1'!K1534</f>
        <v>0</v>
      </c>
      <c r="D1531" s="78">
        <f>'Balance N-1'!L1534</f>
        <v>0</v>
      </c>
      <c r="E1531" s="78">
        <f>'Balance N-1'!M1534</f>
        <v>0</v>
      </c>
      <c r="F1531" s="78">
        <f>'Balance N-1'!N1534</f>
        <v>0</v>
      </c>
      <c r="G1531" s="78">
        <f>'Balance N-1'!O1534</f>
        <v>0</v>
      </c>
      <c r="H1531" s="78">
        <f>'Balance N-1'!P1534</f>
        <v>0</v>
      </c>
      <c r="I1531" s="79">
        <f t="shared" si="23"/>
        <v>0</v>
      </c>
    </row>
    <row r="1532" spans="1:9" ht="15.6">
      <c r="A1532" s="85">
        <f>'Balance N-1'!I1535</f>
        <v>0</v>
      </c>
      <c r="B1532" s="75">
        <f>'Balance N-1'!J1535</f>
        <v>0</v>
      </c>
      <c r="C1532" s="78">
        <f>'Balance N-1'!K1535</f>
        <v>0</v>
      </c>
      <c r="D1532" s="78">
        <f>'Balance N-1'!L1535</f>
        <v>0</v>
      </c>
      <c r="E1532" s="78">
        <f>'Balance N-1'!M1535</f>
        <v>0</v>
      </c>
      <c r="F1532" s="78">
        <f>'Balance N-1'!N1535</f>
        <v>0</v>
      </c>
      <c r="G1532" s="78">
        <f>'Balance N-1'!O1535</f>
        <v>0</v>
      </c>
      <c r="H1532" s="78">
        <f>'Balance N-1'!P1535</f>
        <v>0</v>
      </c>
      <c r="I1532" s="79">
        <f t="shared" si="23"/>
        <v>0</v>
      </c>
    </row>
    <row r="1533" spans="1:9" ht="15.6">
      <c r="A1533" s="85">
        <f>'Balance N-1'!I1536</f>
        <v>0</v>
      </c>
      <c r="B1533" s="75">
        <f>'Balance N-1'!J1536</f>
        <v>0</v>
      </c>
      <c r="C1533" s="78">
        <f>'Balance N-1'!K1536</f>
        <v>0</v>
      </c>
      <c r="D1533" s="78">
        <f>'Balance N-1'!L1536</f>
        <v>0</v>
      </c>
      <c r="E1533" s="78">
        <f>'Balance N-1'!M1536</f>
        <v>0</v>
      </c>
      <c r="F1533" s="78">
        <f>'Balance N-1'!N1536</f>
        <v>0</v>
      </c>
      <c r="G1533" s="78">
        <f>'Balance N-1'!O1536</f>
        <v>0</v>
      </c>
      <c r="H1533" s="78">
        <f>'Balance N-1'!P1536</f>
        <v>0</v>
      </c>
      <c r="I1533" s="79">
        <f t="shared" si="23"/>
        <v>0</v>
      </c>
    </row>
    <row r="1534" spans="1:9" ht="15.6">
      <c r="A1534" s="85">
        <f>'Balance N-1'!I1537</f>
        <v>0</v>
      </c>
      <c r="B1534" s="75">
        <f>'Balance N-1'!J1537</f>
        <v>0</v>
      </c>
      <c r="C1534" s="78">
        <f>'Balance N-1'!K1537</f>
        <v>0</v>
      </c>
      <c r="D1534" s="78">
        <f>'Balance N-1'!L1537</f>
        <v>0</v>
      </c>
      <c r="E1534" s="78">
        <f>'Balance N-1'!M1537</f>
        <v>0</v>
      </c>
      <c r="F1534" s="78">
        <f>'Balance N-1'!N1537</f>
        <v>0</v>
      </c>
      <c r="G1534" s="78">
        <f>'Balance N-1'!O1537</f>
        <v>0</v>
      </c>
      <c r="H1534" s="78">
        <f>'Balance N-1'!P1537</f>
        <v>0</v>
      </c>
      <c r="I1534" s="79">
        <f t="shared" si="23"/>
        <v>0</v>
      </c>
    </row>
    <row r="1535" spans="1:9" ht="15.6">
      <c r="A1535" s="85">
        <f>'Balance N-1'!I1538</f>
        <v>0</v>
      </c>
      <c r="B1535" s="75">
        <f>'Balance N-1'!J1538</f>
        <v>0</v>
      </c>
      <c r="C1535" s="78">
        <f>'Balance N-1'!K1538</f>
        <v>0</v>
      </c>
      <c r="D1535" s="78">
        <f>'Balance N-1'!L1538</f>
        <v>0</v>
      </c>
      <c r="E1535" s="78">
        <f>'Balance N-1'!M1538</f>
        <v>0</v>
      </c>
      <c r="F1535" s="78">
        <f>'Balance N-1'!N1538</f>
        <v>0</v>
      </c>
      <c r="G1535" s="78">
        <f>'Balance N-1'!O1538</f>
        <v>0</v>
      </c>
      <c r="H1535" s="78">
        <f>'Balance N-1'!P1538</f>
        <v>0</v>
      </c>
      <c r="I1535" s="79">
        <f t="shared" si="23"/>
        <v>0</v>
      </c>
    </row>
    <row r="1536" spans="1:9" ht="15.6">
      <c r="A1536" s="85">
        <f>'Balance N-1'!I1539</f>
        <v>0</v>
      </c>
      <c r="B1536" s="75">
        <f>'Balance N-1'!J1539</f>
        <v>0</v>
      </c>
      <c r="C1536" s="78">
        <f>'Balance N-1'!K1539</f>
        <v>0</v>
      </c>
      <c r="D1536" s="78">
        <f>'Balance N-1'!L1539</f>
        <v>0</v>
      </c>
      <c r="E1536" s="78">
        <f>'Balance N-1'!M1539</f>
        <v>0</v>
      </c>
      <c r="F1536" s="78">
        <f>'Balance N-1'!N1539</f>
        <v>0</v>
      </c>
      <c r="G1536" s="78">
        <f>'Balance N-1'!O1539</f>
        <v>0</v>
      </c>
      <c r="H1536" s="78">
        <f>'Balance N-1'!P1539</f>
        <v>0</v>
      </c>
      <c r="I1536" s="79">
        <f t="shared" si="23"/>
        <v>0</v>
      </c>
    </row>
    <row r="1537" spans="1:9" ht="15.6">
      <c r="A1537" s="85">
        <f>'Balance N-1'!I1540</f>
        <v>0</v>
      </c>
      <c r="B1537" s="75">
        <f>'Balance N-1'!J1540</f>
        <v>0</v>
      </c>
      <c r="C1537" s="78">
        <f>'Balance N-1'!K1540</f>
        <v>0</v>
      </c>
      <c r="D1537" s="78">
        <f>'Balance N-1'!L1540</f>
        <v>0</v>
      </c>
      <c r="E1537" s="78">
        <f>'Balance N-1'!M1540</f>
        <v>0</v>
      </c>
      <c r="F1537" s="78">
        <f>'Balance N-1'!N1540</f>
        <v>0</v>
      </c>
      <c r="G1537" s="78">
        <f>'Balance N-1'!O1540</f>
        <v>0</v>
      </c>
      <c r="H1537" s="78">
        <f>'Balance N-1'!P1540</f>
        <v>0</v>
      </c>
      <c r="I1537" s="79">
        <f t="shared" si="23"/>
        <v>0</v>
      </c>
    </row>
    <row r="1538" spans="1:9" ht="15.6">
      <c r="A1538" s="85">
        <f>'Balance N-1'!I1541</f>
        <v>0</v>
      </c>
      <c r="B1538" s="75">
        <f>'Balance N-1'!J1541</f>
        <v>0</v>
      </c>
      <c r="C1538" s="78">
        <f>'Balance N-1'!K1541</f>
        <v>0</v>
      </c>
      <c r="D1538" s="78">
        <f>'Balance N-1'!L1541</f>
        <v>0</v>
      </c>
      <c r="E1538" s="78">
        <f>'Balance N-1'!M1541</f>
        <v>0</v>
      </c>
      <c r="F1538" s="78">
        <f>'Balance N-1'!N1541</f>
        <v>0</v>
      </c>
      <c r="G1538" s="78">
        <f>'Balance N-1'!O1541</f>
        <v>0</v>
      </c>
      <c r="H1538" s="78">
        <f>'Balance N-1'!P1541</f>
        <v>0</v>
      </c>
      <c r="I1538" s="79">
        <f t="shared" si="23"/>
        <v>0</v>
      </c>
    </row>
    <row r="1539" spans="1:9" ht="15.6">
      <c r="A1539" s="85">
        <f>'Balance N-1'!I1542</f>
        <v>0</v>
      </c>
      <c r="B1539" s="75">
        <f>'Balance N-1'!J1542</f>
        <v>0</v>
      </c>
      <c r="C1539" s="78">
        <f>'Balance N-1'!K1542</f>
        <v>0</v>
      </c>
      <c r="D1539" s="78">
        <f>'Balance N-1'!L1542</f>
        <v>0</v>
      </c>
      <c r="E1539" s="78">
        <f>'Balance N-1'!M1542</f>
        <v>0</v>
      </c>
      <c r="F1539" s="78">
        <f>'Balance N-1'!N1542</f>
        <v>0</v>
      </c>
      <c r="G1539" s="78">
        <f>'Balance N-1'!O1542</f>
        <v>0</v>
      </c>
      <c r="H1539" s="78">
        <f>'Balance N-1'!P1542</f>
        <v>0</v>
      </c>
      <c r="I1539" s="79">
        <f t="shared" ref="I1539:I1602" si="24">(C1539-D1539)+(E1539-F1539)-(G1539-H1539)</f>
        <v>0</v>
      </c>
    </row>
    <row r="1540" spans="1:9" ht="15.6">
      <c r="A1540" s="85">
        <f>'Balance N-1'!I1543</f>
        <v>0</v>
      </c>
      <c r="B1540" s="75">
        <f>'Balance N-1'!J1543</f>
        <v>0</v>
      </c>
      <c r="C1540" s="78">
        <f>'Balance N-1'!K1543</f>
        <v>0</v>
      </c>
      <c r="D1540" s="78">
        <f>'Balance N-1'!L1543</f>
        <v>0</v>
      </c>
      <c r="E1540" s="78">
        <f>'Balance N-1'!M1543</f>
        <v>0</v>
      </c>
      <c r="F1540" s="78">
        <f>'Balance N-1'!N1543</f>
        <v>0</v>
      </c>
      <c r="G1540" s="78">
        <f>'Balance N-1'!O1543</f>
        <v>0</v>
      </c>
      <c r="H1540" s="78">
        <f>'Balance N-1'!P1543</f>
        <v>0</v>
      </c>
      <c r="I1540" s="79">
        <f t="shared" si="24"/>
        <v>0</v>
      </c>
    </row>
    <row r="1541" spans="1:9" ht="15.6">
      <c r="A1541" s="85">
        <f>'Balance N-1'!I1544</f>
        <v>0</v>
      </c>
      <c r="B1541" s="75">
        <f>'Balance N-1'!J1544</f>
        <v>0</v>
      </c>
      <c r="C1541" s="78">
        <f>'Balance N-1'!K1544</f>
        <v>0</v>
      </c>
      <c r="D1541" s="78">
        <f>'Balance N-1'!L1544</f>
        <v>0</v>
      </c>
      <c r="E1541" s="78">
        <f>'Balance N-1'!M1544</f>
        <v>0</v>
      </c>
      <c r="F1541" s="78">
        <f>'Balance N-1'!N1544</f>
        <v>0</v>
      </c>
      <c r="G1541" s="78">
        <f>'Balance N-1'!O1544</f>
        <v>0</v>
      </c>
      <c r="H1541" s="78">
        <f>'Balance N-1'!P1544</f>
        <v>0</v>
      </c>
      <c r="I1541" s="79">
        <f t="shared" si="24"/>
        <v>0</v>
      </c>
    </row>
    <row r="1542" spans="1:9" ht="15.6">
      <c r="A1542" s="85">
        <f>'Balance N-1'!I1545</f>
        <v>0</v>
      </c>
      <c r="B1542" s="75">
        <f>'Balance N-1'!J1545</f>
        <v>0</v>
      </c>
      <c r="C1542" s="78">
        <f>'Balance N-1'!K1545</f>
        <v>0</v>
      </c>
      <c r="D1542" s="78">
        <f>'Balance N-1'!L1545</f>
        <v>0</v>
      </c>
      <c r="E1542" s="78">
        <f>'Balance N-1'!M1545</f>
        <v>0</v>
      </c>
      <c r="F1542" s="78">
        <f>'Balance N-1'!N1545</f>
        <v>0</v>
      </c>
      <c r="G1542" s="78">
        <f>'Balance N-1'!O1545</f>
        <v>0</v>
      </c>
      <c r="H1542" s="78">
        <f>'Balance N-1'!P1545</f>
        <v>0</v>
      </c>
      <c r="I1542" s="79">
        <f t="shared" si="24"/>
        <v>0</v>
      </c>
    </row>
    <row r="1543" spans="1:9" ht="15.6">
      <c r="A1543" s="85">
        <f>'Balance N-1'!I1546</f>
        <v>0</v>
      </c>
      <c r="B1543" s="75">
        <f>'Balance N-1'!J1546</f>
        <v>0</v>
      </c>
      <c r="C1543" s="78">
        <f>'Balance N-1'!K1546</f>
        <v>0</v>
      </c>
      <c r="D1543" s="78">
        <f>'Balance N-1'!L1546</f>
        <v>0</v>
      </c>
      <c r="E1543" s="78">
        <f>'Balance N-1'!M1546</f>
        <v>0</v>
      </c>
      <c r="F1543" s="78">
        <f>'Balance N-1'!N1546</f>
        <v>0</v>
      </c>
      <c r="G1543" s="78">
        <f>'Balance N-1'!O1546</f>
        <v>0</v>
      </c>
      <c r="H1543" s="78">
        <f>'Balance N-1'!P1546</f>
        <v>0</v>
      </c>
      <c r="I1543" s="79">
        <f t="shared" si="24"/>
        <v>0</v>
      </c>
    </row>
    <row r="1544" spans="1:9" ht="15.6">
      <c r="A1544" s="85">
        <f>'Balance N-1'!I1547</f>
        <v>0</v>
      </c>
      <c r="B1544" s="75">
        <f>'Balance N-1'!J1547</f>
        <v>0</v>
      </c>
      <c r="C1544" s="78">
        <f>'Balance N-1'!K1547</f>
        <v>0</v>
      </c>
      <c r="D1544" s="78">
        <f>'Balance N-1'!L1547</f>
        <v>0</v>
      </c>
      <c r="E1544" s="78">
        <f>'Balance N-1'!M1547</f>
        <v>0</v>
      </c>
      <c r="F1544" s="78">
        <f>'Balance N-1'!N1547</f>
        <v>0</v>
      </c>
      <c r="G1544" s="78">
        <f>'Balance N-1'!O1547</f>
        <v>0</v>
      </c>
      <c r="H1544" s="78">
        <f>'Balance N-1'!P1547</f>
        <v>0</v>
      </c>
      <c r="I1544" s="79">
        <f t="shared" si="24"/>
        <v>0</v>
      </c>
    </row>
    <row r="1545" spans="1:9" ht="15.6">
      <c r="A1545" s="85">
        <f>'Balance N-1'!I1548</f>
        <v>0</v>
      </c>
      <c r="B1545" s="75">
        <f>'Balance N-1'!J1548</f>
        <v>0</v>
      </c>
      <c r="C1545" s="78">
        <f>'Balance N-1'!K1548</f>
        <v>0</v>
      </c>
      <c r="D1545" s="78">
        <f>'Balance N-1'!L1548</f>
        <v>0</v>
      </c>
      <c r="E1545" s="78">
        <f>'Balance N-1'!M1548</f>
        <v>0</v>
      </c>
      <c r="F1545" s="78">
        <f>'Balance N-1'!N1548</f>
        <v>0</v>
      </c>
      <c r="G1545" s="78">
        <f>'Balance N-1'!O1548</f>
        <v>0</v>
      </c>
      <c r="H1545" s="78">
        <f>'Balance N-1'!P1548</f>
        <v>0</v>
      </c>
      <c r="I1545" s="79">
        <f t="shared" si="24"/>
        <v>0</v>
      </c>
    </row>
    <row r="1546" spans="1:9" ht="15.6">
      <c r="A1546" s="85">
        <f>'Balance N-1'!I1549</f>
        <v>0</v>
      </c>
      <c r="B1546" s="75">
        <f>'Balance N-1'!J1549</f>
        <v>0</v>
      </c>
      <c r="C1546" s="78">
        <f>'Balance N-1'!K1549</f>
        <v>0</v>
      </c>
      <c r="D1546" s="78">
        <f>'Balance N-1'!L1549</f>
        <v>0</v>
      </c>
      <c r="E1546" s="78">
        <f>'Balance N-1'!M1549</f>
        <v>0</v>
      </c>
      <c r="F1546" s="78">
        <f>'Balance N-1'!N1549</f>
        <v>0</v>
      </c>
      <c r="G1546" s="78">
        <f>'Balance N-1'!O1549</f>
        <v>0</v>
      </c>
      <c r="H1546" s="78">
        <f>'Balance N-1'!P1549</f>
        <v>0</v>
      </c>
      <c r="I1546" s="79">
        <f t="shared" si="24"/>
        <v>0</v>
      </c>
    </row>
    <row r="1547" spans="1:9" ht="15.6">
      <c r="A1547" s="85">
        <f>'Balance N-1'!I1550</f>
        <v>0</v>
      </c>
      <c r="B1547" s="75">
        <f>'Balance N-1'!J1550</f>
        <v>0</v>
      </c>
      <c r="C1547" s="78">
        <f>'Balance N-1'!K1550</f>
        <v>0</v>
      </c>
      <c r="D1547" s="78">
        <f>'Balance N-1'!L1550</f>
        <v>0</v>
      </c>
      <c r="E1547" s="78">
        <f>'Balance N-1'!M1550</f>
        <v>0</v>
      </c>
      <c r="F1547" s="78">
        <f>'Balance N-1'!N1550</f>
        <v>0</v>
      </c>
      <c r="G1547" s="78">
        <f>'Balance N-1'!O1550</f>
        <v>0</v>
      </c>
      <c r="H1547" s="78">
        <f>'Balance N-1'!P1550</f>
        <v>0</v>
      </c>
      <c r="I1547" s="79">
        <f t="shared" si="24"/>
        <v>0</v>
      </c>
    </row>
    <row r="1548" spans="1:9" ht="15.6">
      <c r="A1548" s="85">
        <f>'Balance N-1'!I1551</f>
        <v>0</v>
      </c>
      <c r="B1548" s="75">
        <f>'Balance N-1'!J1551</f>
        <v>0</v>
      </c>
      <c r="C1548" s="78">
        <f>'Balance N-1'!K1551</f>
        <v>0</v>
      </c>
      <c r="D1548" s="78">
        <f>'Balance N-1'!L1551</f>
        <v>0</v>
      </c>
      <c r="E1548" s="78">
        <f>'Balance N-1'!M1551</f>
        <v>0</v>
      </c>
      <c r="F1548" s="78">
        <f>'Balance N-1'!N1551</f>
        <v>0</v>
      </c>
      <c r="G1548" s="78">
        <f>'Balance N-1'!O1551</f>
        <v>0</v>
      </c>
      <c r="H1548" s="78">
        <f>'Balance N-1'!P1551</f>
        <v>0</v>
      </c>
      <c r="I1548" s="79">
        <f t="shared" si="24"/>
        <v>0</v>
      </c>
    </row>
    <row r="1549" spans="1:9" ht="15.6">
      <c r="A1549" s="85">
        <f>'Balance N-1'!I1552</f>
        <v>0</v>
      </c>
      <c r="B1549" s="75">
        <f>'Balance N-1'!J1552</f>
        <v>0</v>
      </c>
      <c r="C1549" s="78">
        <f>'Balance N-1'!K1552</f>
        <v>0</v>
      </c>
      <c r="D1549" s="78">
        <f>'Balance N-1'!L1552</f>
        <v>0</v>
      </c>
      <c r="E1549" s="78">
        <f>'Balance N-1'!M1552</f>
        <v>0</v>
      </c>
      <c r="F1549" s="78">
        <f>'Balance N-1'!N1552</f>
        <v>0</v>
      </c>
      <c r="G1549" s="78">
        <f>'Balance N-1'!O1552</f>
        <v>0</v>
      </c>
      <c r="H1549" s="78">
        <f>'Balance N-1'!P1552</f>
        <v>0</v>
      </c>
      <c r="I1549" s="79">
        <f t="shared" si="24"/>
        <v>0</v>
      </c>
    </row>
    <row r="1550" spans="1:9" ht="15.6">
      <c r="A1550" s="85">
        <f>'Balance N-1'!I1553</f>
        <v>0</v>
      </c>
      <c r="B1550" s="75">
        <f>'Balance N-1'!J1553</f>
        <v>0</v>
      </c>
      <c r="C1550" s="78">
        <f>'Balance N-1'!K1553</f>
        <v>0</v>
      </c>
      <c r="D1550" s="78">
        <f>'Balance N-1'!L1553</f>
        <v>0</v>
      </c>
      <c r="E1550" s="78">
        <f>'Balance N-1'!M1553</f>
        <v>0</v>
      </c>
      <c r="F1550" s="78">
        <f>'Balance N-1'!N1553</f>
        <v>0</v>
      </c>
      <c r="G1550" s="78">
        <f>'Balance N-1'!O1553</f>
        <v>0</v>
      </c>
      <c r="H1550" s="78">
        <f>'Balance N-1'!P1553</f>
        <v>0</v>
      </c>
      <c r="I1550" s="79">
        <f t="shared" si="24"/>
        <v>0</v>
      </c>
    </row>
    <row r="1551" spans="1:9" ht="15.6">
      <c r="A1551" s="85">
        <f>'Balance N-1'!I1554</f>
        <v>0</v>
      </c>
      <c r="B1551" s="75">
        <f>'Balance N-1'!J1554</f>
        <v>0</v>
      </c>
      <c r="C1551" s="78">
        <f>'Balance N-1'!K1554</f>
        <v>0</v>
      </c>
      <c r="D1551" s="78">
        <f>'Balance N-1'!L1554</f>
        <v>0</v>
      </c>
      <c r="E1551" s="78">
        <f>'Balance N-1'!M1554</f>
        <v>0</v>
      </c>
      <c r="F1551" s="78">
        <f>'Balance N-1'!N1554</f>
        <v>0</v>
      </c>
      <c r="G1551" s="78">
        <f>'Balance N-1'!O1554</f>
        <v>0</v>
      </c>
      <c r="H1551" s="78">
        <f>'Balance N-1'!P1554</f>
        <v>0</v>
      </c>
      <c r="I1551" s="79">
        <f t="shared" si="24"/>
        <v>0</v>
      </c>
    </row>
    <row r="1552" spans="1:9" ht="15.6">
      <c r="A1552" s="85">
        <f>'Balance N-1'!I1555</f>
        <v>0</v>
      </c>
      <c r="B1552" s="75">
        <f>'Balance N-1'!J1555</f>
        <v>0</v>
      </c>
      <c r="C1552" s="78">
        <f>'Balance N-1'!K1555</f>
        <v>0</v>
      </c>
      <c r="D1552" s="78">
        <f>'Balance N-1'!L1555</f>
        <v>0</v>
      </c>
      <c r="E1552" s="78">
        <f>'Balance N-1'!M1555</f>
        <v>0</v>
      </c>
      <c r="F1552" s="78">
        <f>'Balance N-1'!N1555</f>
        <v>0</v>
      </c>
      <c r="G1552" s="78">
        <f>'Balance N-1'!O1555</f>
        <v>0</v>
      </c>
      <c r="H1552" s="78">
        <f>'Balance N-1'!P1555</f>
        <v>0</v>
      </c>
      <c r="I1552" s="79">
        <f t="shared" si="24"/>
        <v>0</v>
      </c>
    </row>
    <row r="1553" spans="1:9" ht="15.6">
      <c r="A1553" s="85">
        <f>'Balance N-1'!I1556</f>
        <v>0</v>
      </c>
      <c r="B1553" s="75">
        <f>'Balance N-1'!J1556</f>
        <v>0</v>
      </c>
      <c r="C1553" s="78">
        <f>'Balance N-1'!K1556</f>
        <v>0</v>
      </c>
      <c r="D1553" s="78">
        <f>'Balance N-1'!L1556</f>
        <v>0</v>
      </c>
      <c r="E1553" s="78">
        <f>'Balance N-1'!M1556</f>
        <v>0</v>
      </c>
      <c r="F1553" s="78">
        <f>'Balance N-1'!N1556</f>
        <v>0</v>
      </c>
      <c r="G1553" s="78">
        <f>'Balance N-1'!O1556</f>
        <v>0</v>
      </c>
      <c r="H1553" s="78">
        <f>'Balance N-1'!P1556</f>
        <v>0</v>
      </c>
      <c r="I1553" s="79">
        <f t="shared" si="24"/>
        <v>0</v>
      </c>
    </row>
    <row r="1554" spans="1:9" ht="15.6">
      <c r="A1554" s="85">
        <f>'Balance N-1'!I1557</f>
        <v>0</v>
      </c>
      <c r="B1554" s="75">
        <f>'Balance N-1'!J1557</f>
        <v>0</v>
      </c>
      <c r="C1554" s="78">
        <f>'Balance N-1'!K1557</f>
        <v>0</v>
      </c>
      <c r="D1554" s="78">
        <f>'Balance N-1'!L1557</f>
        <v>0</v>
      </c>
      <c r="E1554" s="78">
        <f>'Balance N-1'!M1557</f>
        <v>0</v>
      </c>
      <c r="F1554" s="78">
        <f>'Balance N-1'!N1557</f>
        <v>0</v>
      </c>
      <c r="G1554" s="78">
        <f>'Balance N-1'!O1557</f>
        <v>0</v>
      </c>
      <c r="H1554" s="78">
        <f>'Balance N-1'!P1557</f>
        <v>0</v>
      </c>
      <c r="I1554" s="79">
        <f t="shared" si="24"/>
        <v>0</v>
      </c>
    </row>
    <row r="1555" spans="1:9" ht="15.6">
      <c r="A1555" s="85">
        <f>'Balance N-1'!I1558</f>
        <v>0</v>
      </c>
      <c r="B1555" s="75">
        <f>'Balance N-1'!J1558</f>
        <v>0</v>
      </c>
      <c r="C1555" s="78">
        <f>'Balance N-1'!K1558</f>
        <v>0</v>
      </c>
      <c r="D1555" s="78">
        <f>'Balance N-1'!L1558</f>
        <v>0</v>
      </c>
      <c r="E1555" s="78">
        <f>'Balance N-1'!M1558</f>
        <v>0</v>
      </c>
      <c r="F1555" s="78">
        <f>'Balance N-1'!N1558</f>
        <v>0</v>
      </c>
      <c r="G1555" s="78">
        <f>'Balance N-1'!O1558</f>
        <v>0</v>
      </c>
      <c r="H1555" s="78">
        <f>'Balance N-1'!P1558</f>
        <v>0</v>
      </c>
      <c r="I1555" s="79">
        <f t="shared" si="24"/>
        <v>0</v>
      </c>
    </row>
    <row r="1556" spans="1:9" ht="15.6">
      <c r="A1556" s="85">
        <f>'Balance N-1'!I1559</f>
        <v>0</v>
      </c>
      <c r="B1556" s="75">
        <f>'Balance N-1'!J1559</f>
        <v>0</v>
      </c>
      <c r="C1556" s="78">
        <f>'Balance N-1'!K1559</f>
        <v>0</v>
      </c>
      <c r="D1556" s="78">
        <f>'Balance N-1'!L1559</f>
        <v>0</v>
      </c>
      <c r="E1556" s="78">
        <f>'Balance N-1'!M1559</f>
        <v>0</v>
      </c>
      <c r="F1556" s="78">
        <f>'Balance N-1'!N1559</f>
        <v>0</v>
      </c>
      <c r="G1556" s="78">
        <f>'Balance N-1'!O1559</f>
        <v>0</v>
      </c>
      <c r="H1556" s="78">
        <f>'Balance N-1'!P1559</f>
        <v>0</v>
      </c>
      <c r="I1556" s="79">
        <f t="shared" si="24"/>
        <v>0</v>
      </c>
    </row>
    <row r="1557" spans="1:9" ht="15.6">
      <c r="A1557" s="85">
        <f>'Balance N-1'!I1560</f>
        <v>0</v>
      </c>
      <c r="B1557" s="75">
        <f>'Balance N-1'!J1560</f>
        <v>0</v>
      </c>
      <c r="C1557" s="78">
        <f>'Balance N-1'!K1560</f>
        <v>0</v>
      </c>
      <c r="D1557" s="78">
        <f>'Balance N-1'!L1560</f>
        <v>0</v>
      </c>
      <c r="E1557" s="78">
        <f>'Balance N-1'!M1560</f>
        <v>0</v>
      </c>
      <c r="F1557" s="78">
        <f>'Balance N-1'!N1560</f>
        <v>0</v>
      </c>
      <c r="G1557" s="78">
        <f>'Balance N-1'!O1560</f>
        <v>0</v>
      </c>
      <c r="H1557" s="78">
        <f>'Balance N-1'!P1560</f>
        <v>0</v>
      </c>
      <c r="I1557" s="79">
        <f t="shared" si="24"/>
        <v>0</v>
      </c>
    </row>
    <row r="1558" spans="1:9" ht="15.6">
      <c r="A1558" s="85">
        <f>'Balance N-1'!I1561</f>
        <v>0</v>
      </c>
      <c r="B1558" s="75">
        <f>'Balance N-1'!J1561</f>
        <v>0</v>
      </c>
      <c r="C1558" s="78">
        <f>'Balance N-1'!K1561</f>
        <v>0</v>
      </c>
      <c r="D1558" s="78">
        <f>'Balance N-1'!L1561</f>
        <v>0</v>
      </c>
      <c r="E1558" s="78">
        <f>'Balance N-1'!M1561</f>
        <v>0</v>
      </c>
      <c r="F1558" s="78">
        <f>'Balance N-1'!N1561</f>
        <v>0</v>
      </c>
      <c r="G1558" s="78">
        <f>'Balance N-1'!O1561</f>
        <v>0</v>
      </c>
      <c r="H1558" s="78">
        <f>'Balance N-1'!P1561</f>
        <v>0</v>
      </c>
      <c r="I1558" s="79">
        <f t="shared" si="24"/>
        <v>0</v>
      </c>
    </row>
    <row r="1559" spans="1:9" ht="15.6">
      <c r="A1559" s="85">
        <f>'Balance N-1'!I1562</f>
        <v>0</v>
      </c>
      <c r="B1559" s="75">
        <f>'Balance N-1'!J1562</f>
        <v>0</v>
      </c>
      <c r="C1559" s="78">
        <f>'Balance N-1'!K1562</f>
        <v>0</v>
      </c>
      <c r="D1559" s="78">
        <f>'Balance N-1'!L1562</f>
        <v>0</v>
      </c>
      <c r="E1559" s="78">
        <f>'Balance N-1'!M1562</f>
        <v>0</v>
      </c>
      <c r="F1559" s="78">
        <f>'Balance N-1'!N1562</f>
        <v>0</v>
      </c>
      <c r="G1559" s="78">
        <f>'Balance N-1'!O1562</f>
        <v>0</v>
      </c>
      <c r="H1559" s="78">
        <f>'Balance N-1'!P1562</f>
        <v>0</v>
      </c>
      <c r="I1559" s="79">
        <f t="shared" si="24"/>
        <v>0</v>
      </c>
    </row>
    <row r="1560" spans="1:9" ht="15.6">
      <c r="A1560" s="85">
        <f>'Balance N-1'!I1563</f>
        <v>0</v>
      </c>
      <c r="B1560" s="75">
        <f>'Balance N-1'!J1563</f>
        <v>0</v>
      </c>
      <c r="C1560" s="78">
        <f>'Balance N-1'!K1563</f>
        <v>0</v>
      </c>
      <c r="D1560" s="78">
        <f>'Balance N-1'!L1563</f>
        <v>0</v>
      </c>
      <c r="E1560" s="78">
        <f>'Balance N-1'!M1563</f>
        <v>0</v>
      </c>
      <c r="F1560" s="78">
        <f>'Balance N-1'!N1563</f>
        <v>0</v>
      </c>
      <c r="G1560" s="78">
        <f>'Balance N-1'!O1563</f>
        <v>0</v>
      </c>
      <c r="H1560" s="78">
        <f>'Balance N-1'!P1563</f>
        <v>0</v>
      </c>
      <c r="I1560" s="79">
        <f t="shared" si="24"/>
        <v>0</v>
      </c>
    </row>
    <row r="1561" spans="1:9" ht="15.6">
      <c r="A1561" s="85">
        <f>'Balance N-1'!I1564</f>
        <v>0</v>
      </c>
      <c r="B1561" s="75">
        <f>'Balance N-1'!J1564</f>
        <v>0</v>
      </c>
      <c r="C1561" s="78">
        <f>'Balance N-1'!K1564</f>
        <v>0</v>
      </c>
      <c r="D1561" s="78">
        <f>'Balance N-1'!L1564</f>
        <v>0</v>
      </c>
      <c r="E1561" s="78">
        <f>'Balance N-1'!M1564</f>
        <v>0</v>
      </c>
      <c r="F1561" s="78">
        <f>'Balance N-1'!N1564</f>
        <v>0</v>
      </c>
      <c r="G1561" s="78">
        <f>'Balance N-1'!O1564</f>
        <v>0</v>
      </c>
      <c r="H1561" s="78">
        <f>'Balance N-1'!P1564</f>
        <v>0</v>
      </c>
      <c r="I1561" s="79">
        <f t="shared" si="24"/>
        <v>0</v>
      </c>
    </row>
    <row r="1562" spans="1:9" ht="15.6">
      <c r="A1562" s="85">
        <f>'Balance N-1'!I1565</f>
        <v>0</v>
      </c>
      <c r="B1562" s="75">
        <f>'Balance N-1'!J1565</f>
        <v>0</v>
      </c>
      <c r="C1562" s="78">
        <f>'Balance N-1'!K1565</f>
        <v>0</v>
      </c>
      <c r="D1562" s="78">
        <f>'Balance N-1'!L1565</f>
        <v>0</v>
      </c>
      <c r="E1562" s="78">
        <f>'Balance N-1'!M1565</f>
        <v>0</v>
      </c>
      <c r="F1562" s="78">
        <f>'Balance N-1'!N1565</f>
        <v>0</v>
      </c>
      <c r="G1562" s="78">
        <f>'Balance N-1'!O1565</f>
        <v>0</v>
      </c>
      <c r="H1562" s="78">
        <f>'Balance N-1'!P1565</f>
        <v>0</v>
      </c>
      <c r="I1562" s="79">
        <f t="shared" si="24"/>
        <v>0</v>
      </c>
    </row>
    <row r="1563" spans="1:9" ht="15.6">
      <c r="A1563" s="85">
        <f>'Balance N-1'!I1566</f>
        <v>0</v>
      </c>
      <c r="B1563" s="75">
        <f>'Balance N-1'!J1566</f>
        <v>0</v>
      </c>
      <c r="C1563" s="78">
        <f>'Balance N-1'!K1566</f>
        <v>0</v>
      </c>
      <c r="D1563" s="78">
        <f>'Balance N-1'!L1566</f>
        <v>0</v>
      </c>
      <c r="E1563" s="78">
        <f>'Balance N-1'!M1566</f>
        <v>0</v>
      </c>
      <c r="F1563" s="78">
        <f>'Balance N-1'!N1566</f>
        <v>0</v>
      </c>
      <c r="G1563" s="78">
        <f>'Balance N-1'!O1566</f>
        <v>0</v>
      </c>
      <c r="H1563" s="78">
        <f>'Balance N-1'!P1566</f>
        <v>0</v>
      </c>
      <c r="I1563" s="79">
        <f t="shared" si="24"/>
        <v>0</v>
      </c>
    </row>
    <row r="1564" spans="1:9" ht="15.6">
      <c r="A1564" s="85">
        <f>'Balance N-1'!I1567</f>
        <v>0</v>
      </c>
      <c r="B1564" s="75">
        <f>'Balance N-1'!J1567</f>
        <v>0</v>
      </c>
      <c r="C1564" s="78">
        <f>'Balance N-1'!K1567</f>
        <v>0</v>
      </c>
      <c r="D1564" s="78">
        <f>'Balance N-1'!L1567</f>
        <v>0</v>
      </c>
      <c r="E1564" s="78">
        <f>'Balance N-1'!M1567</f>
        <v>0</v>
      </c>
      <c r="F1564" s="78">
        <f>'Balance N-1'!N1567</f>
        <v>0</v>
      </c>
      <c r="G1564" s="78">
        <f>'Balance N-1'!O1567</f>
        <v>0</v>
      </c>
      <c r="H1564" s="78">
        <f>'Balance N-1'!P1567</f>
        <v>0</v>
      </c>
      <c r="I1564" s="79">
        <f t="shared" si="24"/>
        <v>0</v>
      </c>
    </row>
    <row r="1565" spans="1:9" ht="15.6">
      <c r="A1565" s="85">
        <f>'Balance N-1'!I1568</f>
        <v>0</v>
      </c>
      <c r="B1565" s="75">
        <f>'Balance N-1'!J1568</f>
        <v>0</v>
      </c>
      <c r="C1565" s="78">
        <f>'Balance N-1'!K1568</f>
        <v>0</v>
      </c>
      <c r="D1565" s="78">
        <f>'Balance N-1'!L1568</f>
        <v>0</v>
      </c>
      <c r="E1565" s="78">
        <f>'Balance N-1'!M1568</f>
        <v>0</v>
      </c>
      <c r="F1565" s="78">
        <f>'Balance N-1'!N1568</f>
        <v>0</v>
      </c>
      <c r="G1565" s="78">
        <f>'Balance N-1'!O1568</f>
        <v>0</v>
      </c>
      <c r="H1565" s="78">
        <f>'Balance N-1'!P1568</f>
        <v>0</v>
      </c>
      <c r="I1565" s="79">
        <f t="shared" si="24"/>
        <v>0</v>
      </c>
    </row>
    <row r="1566" spans="1:9" ht="15.6">
      <c r="A1566" s="85">
        <f>'Balance N-1'!I1569</f>
        <v>0</v>
      </c>
      <c r="B1566" s="75">
        <f>'Balance N-1'!J1569</f>
        <v>0</v>
      </c>
      <c r="C1566" s="78">
        <f>'Balance N-1'!K1569</f>
        <v>0</v>
      </c>
      <c r="D1566" s="78">
        <f>'Balance N-1'!L1569</f>
        <v>0</v>
      </c>
      <c r="E1566" s="78">
        <f>'Balance N-1'!M1569</f>
        <v>0</v>
      </c>
      <c r="F1566" s="78">
        <f>'Balance N-1'!N1569</f>
        <v>0</v>
      </c>
      <c r="G1566" s="78">
        <f>'Balance N-1'!O1569</f>
        <v>0</v>
      </c>
      <c r="H1566" s="78">
        <f>'Balance N-1'!P1569</f>
        <v>0</v>
      </c>
      <c r="I1566" s="79">
        <f t="shared" si="24"/>
        <v>0</v>
      </c>
    </row>
    <row r="1567" spans="1:9" ht="15.6">
      <c r="A1567" s="85">
        <f>'Balance N-1'!I1570</f>
        <v>0</v>
      </c>
      <c r="B1567" s="75">
        <f>'Balance N-1'!J1570</f>
        <v>0</v>
      </c>
      <c r="C1567" s="78">
        <f>'Balance N-1'!K1570</f>
        <v>0</v>
      </c>
      <c r="D1567" s="78">
        <f>'Balance N-1'!L1570</f>
        <v>0</v>
      </c>
      <c r="E1567" s="78">
        <f>'Balance N-1'!M1570</f>
        <v>0</v>
      </c>
      <c r="F1567" s="78">
        <f>'Balance N-1'!N1570</f>
        <v>0</v>
      </c>
      <c r="G1567" s="78">
        <f>'Balance N-1'!O1570</f>
        <v>0</v>
      </c>
      <c r="H1567" s="78">
        <f>'Balance N-1'!P1570</f>
        <v>0</v>
      </c>
      <c r="I1567" s="79">
        <f t="shared" si="24"/>
        <v>0</v>
      </c>
    </row>
    <row r="1568" spans="1:9" ht="15.6">
      <c r="A1568" s="85">
        <f>'Balance N-1'!I1571</f>
        <v>0</v>
      </c>
      <c r="B1568" s="75">
        <f>'Balance N-1'!J1571</f>
        <v>0</v>
      </c>
      <c r="C1568" s="78">
        <f>'Balance N-1'!K1571</f>
        <v>0</v>
      </c>
      <c r="D1568" s="78">
        <f>'Balance N-1'!L1571</f>
        <v>0</v>
      </c>
      <c r="E1568" s="78">
        <f>'Balance N-1'!M1571</f>
        <v>0</v>
      </c>
      <c r="F1568" s="78">
        <f>'Balance N-1'!N1571</f>
        <v>0</v>
      </c>
      <c r="G1568" s="78">
        <f>'Balance N-1'!O1571</f>
        <v>0</v>
      </c>
      <c r="H1568" s="78">
        <f>'Balance N-1'!P1571</f>
        <v>0</v>
      </c>
      <c r="I1568" s="79">
        <f t="shared" si="24"/>
        <v>0</v>
      </c>
    </row>
    <row r="1569" spans="1:9" ht="15.6">
      <c r="A1569" s="85">
        <f>'Balance N-1'!I1572</f>
        <v>0</v>
      </c>
      <c r="B1569" s="75">
        <f>'Balance N-1'!J1572</f>
        <v>0</v>
      </c>
      <c r="C1569" s="78">
        <f>'Balance N-1'!K1572</f>
        <v>0</v>
      </c>
      <c r="D1569" s="78">
        <f>'Balance N-1'!L1572</f>
        <v>0</v>
      </c>
      <c r="E1569" s="78">
        <f>'Balance N-1'!M1572</f>
        <v>0</v>
      </c>
      <c r="F1569" s="78">
        <f>'Balance N-1'!N1572</f>
        <v>0</v>
      </c>
      <c r="G1569" s="78">
        <f>'Balance N-1'!O1572</f>
        <v>0</v>
      </c>
      <c r="H1569" s="78">
        <f>'Balance N-1'!P1572</f>
        <v>0</v>
      </c>
      <c r="I1569" s="79">
        <f t="shared" si="24"/>
        <v>0</v>
      </c>
    </row>
    <row r="1570" spans="1:9" ht="15.6">
      <c r="A1570" s="85">
        <f>'Balance N-1'!I1573</f>
        <v>0</v>
      </c>
      <c r="B1570" s="75">
        <f>'Balance N-1'!J1573</f>
        <v>0</v>
      </c>
      <c r="C1570" s="78">
        <f>'Balance N-1'!K1573</f>
        <v>0</v>
      </c>
      <c r="D1570" s="78">
        <f>'Balance N-1'!L1573</f>
        <v>0</v>
      </c>
      <c r="E1570" s="78">
        <f>'Balance N-1'!M1573</f>
        <v>0</v>
      </c>
      <c r="F1570" s="78">
        <f>'Balance N-1'!N1573</f>
        <v>0</v>
      </c>
      <c r="G1570" s="78">
        <f>'Balance N-1'!O1573</f>
        <v>0</v>
      </c>
      <c r="H1570" s="78">
        <f>'Balance N-1'!P1573</f>
        <v>0</v>
      </c>
      <c r="I1570" s="79">
        <f t="shared" si="24"/>
        <v>0</v>
      </c>
    </row>
    <row r="1571" spans="1:9" ht="15.6">
      <c r="A1571" s="85">
        <f>'Balance N-1'!I1574</f>
        <v>0</v>
      </c>
      <c r="B1571" s="75">
        <f>'Balance N-1'!J1574</f>
        <v>0</v>
      </c>
      <c r="C1571" s="78">
        <f>'Balance N-1'!K1574</f>
        <v>0</v>
      </c>
      <c r="D1571" s="78">
        <f>'Balance N-1'!L1574</f>
        <v>0</v>
      </c>
      <c r="E1571" s="78">
        <f>'Balance N-1'!M1574</f>
        <v>0</v>
      </c>
      <c r="F1571" s="78">
        <f>'Balance N-1'!N1574</f>
        <v>0</v>
      </c>
      <c r="G1571" s="78">
        <f>'Balance N-1'!O1574</f>
        <v>0</v>
      </c>
      <c r="H1571" s="78">
        <f>'Balance N-1'!P1574</f>
        <v>0</v>
      </c>
      <c r="I1571" s="79">
        <f t="shared" si="24"/>
        <v>0</v>
      </c>
    </row>
    <row r="1572" spans="1:9" ht="15.6">
      <c r="A1572" s="85">
        <f>'Balance N-1'!I1575</f>
        <v>0</v>
      </c>
      <c r="B1572" s="75">
        <f>'Balance N-1'!J1575</f>
        <v>0</v>
      </c>
      <c r="C1572" s="78">
        <f>'Balance N-1'!K1575</f>
        <v>0</v>
      </c>
      <c r="D1572" s="78">
        <f>'Balance N-1'!L1575</f>
        <v>0</v>
      </c>
      <c r="E1572" s="78">
        <f>'Balance N-1'!M1575</f>
        <v>0</v>
      </c>
      <c r="F1572" s="78">
        <f>'Balance N-1'!N1575</f>
        <v>0</v>
      </c>
      <c r="G1572" s="78">
        <f>'Balance N-1'!O1575</f>
        <v>0</v>
      </c>
      <c r="H1572" s="78">
        <f>'Balance N-1'!P1575</f>
        <v>0</v>
      </c>
      <c r="I1572" s="79">
        <f t="shared" si="24"/>
        <v>0</v>
      </c>
    </row>
    <row r="1573" spans="1:9" ht="15.6">
      <c r="A1573" s="85">
        <f>'Balance N-1'!I1576</f>
        <v>0</v>
      </c>
      <c r="B1573" s="75">
        <f>'Balance N-1'!J1576</f>
        <v>0</v>
      </c>
      <c r="C1573" s="78">
        <f>'Balance N-1'!K1576</f>
        <v>0</v>
      </c>
      <c r="D1573" s="78">
        <f>'Balance N-1'!L1576</f>
        <v>0</v>
      </c>
      <c r="E1573" s="78">
        <f>'Balance N-1'!M1576</f>
        <v>0</v>
      </c>
      <c r="F1573" s="78">
        <f>'Balance N-1'!N1576</f>
        <v>0</v>
      </c>
      <c r="G1573" s="78">
        <f>'Balance N-1'!O1576</f>
        <v>0</v>
      </c>
      <c r="H1573" s="78">
        <f>'Balance N-1'!P1576</f>
        <v>0</v>
      </c>
      <c r="I1573" s="79">
        <f t="shared" si="24"/>
        <v>0</v>
      </c>
    </row>
    <row r="1574" spans="1:9" ht="15.6">
      <c r="A1574" s="85">
        <f>'Balance N-1'!I1577</f>
        <v>0</v>
      </c>
      <c r="B1574" s="75">
        <f>'Balance N-1'!J1577</f>
        <v>0</v>
      </c>
      <c r="C1574" s="78">
        <f>'Balance N-1'!K1577</f>
        <v>0</v>
      </c>
      <c r="D1574" s="78">
        <f>'Balance N-1'!L1577</f>
        <v>0</v>
      </c>
      <c r="E1574" s="78">
        <f>'Balance N-1'!M1577</f>
        <v>0</v>
      </c>
      <c r="F1574" s="78">
        <f>'Balance N-1'!N1577</f>
        <v>0</v>
      </c>
      <c r="G1574" s="78">
        <f>'Balance N-1'!O1577</f>
        <v>0</v>
      </c>
      <c r="H1574" s="78">
        <f>'Balance N-1'!P1577</f>
        <v>0</v>
      </c>
      <c r="I1574" s="79">
        <f t="shared" si="24"/>
        <v>0</v>
      </c>
    </row>
    <row r="1575" spans="1:9" ht="15.6">
      <c r="A1575" s="85">
        <f>'Balance N-1'!I1578</f>
        <v>0</v>
      </c>
      <c r="B1575" s="75">
        <f>'Balance N-1'!J1578</f>
        <v>0</v>
      </c>
      <c r="C1575" s="78">
        <f>'Balance N-1'!K1578</f>
        <v>0</v>
      </c>
      <c r="D1575" s="78">
        <f>'Balance N-1'!L1578</f>
        <v>0</v>
      </c>
      <c r="E1575" s="78">
        <f>'Balance N-1'!M1578</f>
        <v>0</v>
      </c>
      <c r="F1575" s="78">
        <f>'Balance N-1'!N1578</f>
        <v>0</v>
      </c>
      <c r="G1575" s="78">
        <f>'Balance N-1'!O1578</f>
        <v>0</v>
      </c>
      <c r="H1575" s="78">
        <f>'Balance N-1'!P1578</f>
        <v>0</v>
      </c>
      <c r="I1575" s="79">
        <f t="shared" si="24"/>
        <v>0</v>
      </c>
    </row>
    <row r="1576" spans="1:9" ht="15.6">
      <c r="A1576" s="85">
        <f>'Balance N-1'!I1579</f>
        <v>0</v>
      </c>
      <c r="B1576" s="75">
        <f>'Balance N-1'!J1579</f>
        <v>0</v>
      </c>
      <c r="C1576" s="78">
        <f>'Balance N-1'!K1579</f>
        <v>0</v>
      </c>
      <c r="D1576" s="78">
        <f>'Balance N-1'!L1579</f>
        <v>0</v>
      </c>
      <c r="E1576" s="78">
        <f>'Balance N-1'!M1579</f>
        <v>0</v>
      </c>
      <c r="F1576" s="78">
        <f>'Balance N-1'!N1579</f>
        <v>0</v>
      </c>
      <c r="G1576" s="78">
        <f>'Balance N-1'!O1579</f>
        <v>0</v>
      </c>
      <c r="H1576" s="78">
        <f>'Balance N-1'!P1579</f>
        <v>0</v>
      </c>
      <c r="I1576" s="79">
        <f t="shared" si="24"/>
        <v>0</v>
      </c>
    </row>
    <row r="1577" spans="1:9" ht="15.6">
      <c r="A1577" s="85">
        <f>'Balance N-1'!I1580</f>
        <v>0</v>
      </c>
      <c r="B1577" s="75">
        <f>'Balance N-1'!J1580</f>
        <v>0</v>
      </c>
      <c r="C1577" s="78">
        <f>'Balance N-1'!K1580</f>
        <v>0</v>
      </c>
      <c r="D1577" s="78">
        <f>'Balance N-1'!L1580</f>
        <v>0</v>
      </c>
      <c r="E1577" s="78">
        <f>'Balance N-1'!M1580</f>
        <v>0</v>
      </c>
      <c r="F1577" s="78">
        <f>'Balance N-1'!N1580</f>
        <v>0</v>
      </c>
      <c r="G1577" s="78">
        <f>'Balance N-1'!O1580</f>
        <v>0</v>
      </c>
      <c r="H1577" s="78">
        <f>'Balance N-1'!P1580</f>
        <v>0</v>
      </c>
      <c r="I1577" s="79">
        <f t="shared" si="24"/>
        <v>0</v>
      </c>
    </row>
    <row r="1578" spans="1:9" ht="15.6">
      <c r="A1578" s="85">
        <f>'Balance N-1'!I1581</f>
        <v>0</v>
      </c>
      <c r="B1578" s="75">
        <f>'Balance N-1'!J1581</f>
        <v>0</v>
      </c>
      <c r="C1578" s="78">
        <f>'Balance N-1'!K1581</f>
        <v>0</v>
      </c>
      <c r="D1578" s="78">
        <f>'Balance N-1'!L1581</f>
        <v>0</v>
      </c>
      <c r="E1578" s="78">
        <f>'Balance N-1'!M1581</f>
        <v>0</v>
      </c>
      <c r="F1578" s="78">
        <f>'Balance N-1'!N1581</f>
        <v>0</v>
      </c>
      <c r="G1578" s="78">
        <f>'Balance N-1'!O1581</f>
        <v>0</v>
      </c>
      <c r="H1578" s="78">
        <f>'Balance N-1'!P1581</f>
        <v>0</v>
      </c>
      <c r="I1578" s="79">
        <f t="shared" si="24"/>
        <v>0</v>
      </c>
    </row>
    <row r="1579" spans="1:9" ht="15.6">
      <c r="A1579" s="85">
        <f>'Balance N-1'!I1582</f>
        <v>0</v>
      </c>
      <c r="B1579" s="75">
        <f>'Balance N-1'!J1582</f>
        <v>0</v>
      </c>
      <c r="C1579" s="78">
        <f>'Balance N-1'!K1582</f>
        <v>0</v>
      </c>
      <c r="D1579" s="78">
        <f>'Balance N-1'!L1582</f>
        <v>0</v>
      </c>
      <c r="E1579" s="78">
        <f>'Balance N-1'!M1582</f>
        <v>0</v>
      </c>
      <c r="F1579" s="78">
        <f>'Balance N-1'!N1582</f>
        <v>0</v>
      </c>
      <c r="G1579" s="78">
        <f>'Balance N-1'!O1582</f>
        <v>0</v>
      </c>
      <c r="H1579" s="78">
        <f>'Balance N-1'!P1582</f>
        <v>0</v>
      </c>
      <c r="I1579" s="79">
        <f t="shared" si="24"/>
        <v>0</v>
      </c>
    </row>
    <row r="1580" spans="1:9" ht="15.6">
      <c r="A1580" s="85">
        <f>'Balance N-1'!I1583</f>
        <v>0</v>
      </c>
      <c r="B1580" s="75">
        <f>'Balance N-1'!J1583</f>
        <v>0</v>
      </c>
      <c r="C1580" s="78">
        <f>'Balance N-1'!K1583</f>
        <v>0</v>
      </c>
      <c r="D1580" s="78">
        <f>'Balance N-1'!L1583</f>
        <v>0</v>
      </c>
      <c r="E1580" s="78">
        <f>'Balance N-1'!M1583</f>
        <v>0</v>
      </c>
      <c r="F1580" s="78">
        <f>'Balance N-1'!N1583</f>
        <v>0</v>
      </c>
      <c r="G1580" s="78">
        <f>'Balance N-1'!O1583</f>
        <v>0</v>
      </c>
      <c r="H1580" s="78">
        <f>'Balance N-1'!P1583</f>
        <v>0</v>
      </c>
      <c r="I1580" s="79">
        <f t="shared" si="24"/>
        <v>0</v>
      </c>
    </row>
    <row r="1581" spans="1:9" ht="15.6">
      <c r="A1581" s="85">
        <f>'Balance N-1'!I1584</f>
        <v>0</v>
      </c>
      <c r="B1581" s="75">
        <f>'Balance N-1'!J1584</f>
        <v>0</v>
      </c>
      <c r="C1581" s="78">
        <f>'Balance N-1'!K1584</f>
        <v>0</v>
      </c>
      <c r="D1581" s="78">
        <f>'Balance N-1'!L1584</f>
        <v>0</v>
      </c>
      <c r="E1581" s="78">
        <f>'Balance N-1'!M1584</f>
        <v>0</v>
      </c>
      <c r="F1581" s="78">
        <f>'Balance N-1'!N1584</f>
        <v>0</v>
      </c>
      <c r="G1581" s="78">
        <f>'Balance N-1'!O1584</f>
        <v>0</v>
      </c>
      <c r="H1581" s="78">
        <f>'Balance N-1'!P1584</f>
        <v>0</v>
      </c>
      <c r="I1581" s="79">
        <f t="shared" si="24"/>
        <v>0</v>
      </c>
    </row>
    <row r="1582" spans="1:9" ht="15.6">
      <c r="A1582" s="85">
        <f>'Balance N-1'!I1585</f>
        <v>0</v>
      </c>
      <c r="B1582" s="75">
        <f>'Balance N-1'!J1585</f>
        <v>0</v>
      </c>
      <c r="C1582" s="78">
        <f>'Balance N-1'!K1585</f>
        <v>0</v>
      </c>
      <c r="D1582" s="78">
        <f>'Balance N-1'!L1585</f>
        <v>0</v>
      </c>
      <c r="E1582" s="78">
        <f>'Balance N-1'!M1585</f>
        <v>0</v>
      </c>
      <c r="F1582" s="78">
        <f>'Balance N-1'!N1585</f>
        <v>0</v>
      </c>
      <c r="G1582" s="78">
        <f>'Balance N-1'!O1585</f>
        <v>0</v>
      </c>
      <c r="H1582" s="78">
        <f>'Balance N-1'!P1585</f>
        <v>0</v>
      </c>
      <c r="I1582" s="79">
        <f t="shared" si="24"/>
        <v>0</v>
      </c>
    </row>
    <row r="1583" spans="1:9" ht="15.6">
      <c r="A1583" s="85">
        <f>'Balance N-1'!I1586</f>
        <v>0</v>
      </c>
      <c r="B1583" s="75">
        <f>'Balance N-1'!J1586</f>
        <v>0</v>
      </c>
      <c r="C1583" s="78">
        <f>'Balance N-1'!K1586</f>
        <v>0</v>
      </c>
      <c r="D1583" s="78">
        <f>'Balance N-1'!L1586</f>
        <v>0</v>
      </c>
      <c r="E1583" s="78">
        <f>'Balance N-1'!M1586</f>
        <v>0</v>
      </c>
      <c r="F1583" s="78">
        <f>'Balance N-1'!N1586</f>
        <v>0</v>
      </c>
      <c r="G1583" s="78">
        <f>'Balance N-1'!O1586</f>
        <v>0</v>
      </c>
      <c r="H1583" s="78">
        <f>'Balance N-1'!P1586</f>
        <v>0</v>
      </c>
      <c r="I1583" s="79">
        <f t="shared" si="24"/>
        <v>0</v>
      </c>
    </row>
    <row r="1584" spans="1:9" ht="15.6">
      <c r="A1584" s="85">
        <f>'Balance N-1'!I1587</f>
        <v>0</v>
      </c>
      <c r="B1584" s="75">
        <f>'Balance N-1'!J1587</f>
        <v>0</v>
      </c>
      <c r="C1584" s="78">
        <f>'Balance N-1'!K1587</f>
        <v>0</v>
      </c>
      <c r="D1584" s="78">
        <f>'Balance N-1'!L1587</f>
        <v>0</v>
      </c>
      <c r="E1584" s="78">
        <f>'Balance N-1'!M1587</f>
        <v>0</v>
      </c>
      <c r="F1584" s="78">
        <f>'Balance N-1'!N1587</f>
        <v>0</v>
      </c>
      <c r="G1584" s="78">
        <f>'Balance N-1'!O1587</f>
        <v>0</v>
      </c>
      <c r="H1584" s="78">
        <f>'Balance N-1'!P1587</f>
        <v>0</v>
      </c>
      <c r="I1584" s="79">
        <f t="shared" si="24"/>
        <v>0</v>
      </c>
    </row>
    <row r="1585" spans="1:9" ht="15.6">
      <c r="A1585" s="85">
        <f>'Balance N-1'!I1588</f>
        <v>0</v>
      </c>
      <c r="B1585" s="75">
        <f>'Balance N-1'!J1588</f>
        <v>0</v>
      </c>
      <c r="C1585" s="78">
        <f>'Balance N-1'!K1588</f>
        <v>0</v>
      </c>
      <c r="D1585" s="78">
        <f>'Balance N-1'!L1588</f>
        <v>0</v>
      </c>
      <c r="E1585" s="78">
        <f>'Balance N-1'!M1588</f>
        <v>0</v>
      </c>
      <c r="F1585" s="78">
        <f>'Balance N-1'!N1588</f>
        <v>0</v>
      </c>
      <c r="G1585" s="78">
        <f>'Balance N-1'!O1588</f>
        <v>0</v>
      </c>
      <c r="H1585" s="78">
        <f>'Balance N-1'!P1588</f>
        <v>0</v>
      </c>
      <c r="I1585" s="79">
        <f t="shared" si="24"/>
        <v>0</v>
      </c>
    </row>
    <row r="1586" spans="1:9" ht="15.6">
      <c r="A1586" s="85">
        <f>'Balance N-1'!I1589</f>
        <v>0</v>
      </c>
      <c r="B1586" s="75">
        <f>'Balance N-1'!J1589</f>
        <v>0</v>
      </c>
      <c r="C1586" s="78">
        <f>'Balance N-1'!K1589</f>
        <v>0</v>
      </c>
      <c r="D1586" s="78">
        <f>'Balance N-1'!L1589</f>
        <v>0</v>
      </c>
      <c r="E1586" s="78">
        <f>'Balance N-1'!M1589</f>
        <v>0</v>
      </c>
      <c r="F1586" s="78">
        <f>'Balance N-1'!N1589</f>
        <v>0</v>
      </c>
      <c r="G1586" s="78">
        <f>'Balance N-1'!O1589</f>
        <v>0</v>
      </c>
      <c r="H1586" s="78">
        <f>'Balance N-1'!P1589</f>
        <v>0</v>
      </c>
      <c r="I1586" s="79">
        <f t="shared" si="24"/>
        <v>0</v>
      </c>
    </row>
    <row r="1587" spans="1:9" ht="15.6">
      <c r="A1587" s="85">
        <f>'Balance N-1'!I1590</f>
        <v>0</v>
      </c>
      <c r="B1587" s="75">
        <f>'Balance N-1'!J1590</f>
        <v>0</v>
      </c>
      <c r="C1587" s="78">
        <f>'Balance N-1'!K1590</f>
        <v>0</v>
      </c>
      <c r="D1587" s="78">
        <f>'Balance N-1'!L1590</f>
        <v>0</v>
      </c>
      <c r="E1587" s="78">
        <f>'Balance N-1'!M1590</f>
        <v>0</v>
      </c>
      <c r="F1587" s="78">
        <f>'Balance N-1'!N1590</f>
        <v>0</v>
      </c>
      <c r="G1587" s="78">
        <f>'Balance N-1'!O1590</f>
        <v>0</v>
      </c>
      <c r="H1587" s="78">
        <f>'Balance N-1'!P1590</f>
        <v>0</v>
      </c>
      <c r="I1587" s="79">
        <f t="shared" si="24"/>
        <v>0</v>
      </c>
    </row>
    <row r="1588" spans="1:9" ht="15.6">
      <c r="A1588" s="85">
        <f>'Balance N-1'!I1591</f>
        <v>0</v>
      </c>
      <c r="B1588" s="75">
        <f>'Balance N-1'!J1591</f>
        <v>0</v>
      </c>
      <c r="C1588" s="78">
        <f>'Balance N-1'!K1591</f>
        <v>0</v>
      </c>
      <c r="D1588" s="78">
        <f>'Balance N-1'!L1591</f>
        <v>0</v>
      </c>
      <c r="E1588" s="78">
        <f>'Balance N-1'!M1591</f>
        <v>0</v>
      </c>
      <c r="F1588" s="78">
        <f>'Balance N-1'!N1591</f>
        <v>0</v>
      </c>
      <c r="G1588" s="78">
        <f>'Balance N-1'!O1591</f>
        <v>0</v>
      </c>
      <c r="H1588" s="78">
        <f>'Balance N-1'!P1591</f>
        <v>0</v>
      </c>
      <c r="I1588" s="79">
        <f t="shared" si="24"/>
        <v>0</v>
      </c>
    </row>
    <row r="1589" spans="1:9" ht="15.6">
      <c r="A1589" s="85">
        <f>'Balance N-1'!I1592</f>
        <v>0</v>
      </c>
      <c r="B1589" s="75">
        <f>'Balance N-1'!J1592</f>
        <v>0</v>
      </c>
      <c r="C1589" s="78">
        <f>'Balance N-1'!K1592</f>
        <v>0</v>
      </c>
      <c r="D1589" s="78">
        <f>'Balance N-1'!L1592</f>
        <v>0</v>
      </c>
      <c r="E1589" s="78">
        <f>'Balance N-1'!M1592</f>
        <v>0</v>
      </c>
      <c r="F1589" s="78">
        <f>'Balance N-1'!N1592</f>
        <v>0</v>
      </c>
      <c r="G1589" s="78">
        <f>'Balance N-1'!O1592</f>
        <v>0</v>
      </c>
      <c r="H1589" s="78">
        <f>'Balance N-1'!P1592</f>
        <v>0</v>
      </c>
      <c r="I1589" s="79">
        <f t="shared" si="24"/>
        <v>0</v>
      </c>
    </row>
    <row r="1590" spans="1:9" ht="15.6">
      <c r="A1590" s="85">
        <f>'Balance N-1'!I1593</f>
        <v>0</v>
      </c>
      <c r="B1590" s="75">
        <f>'Balance N-1'!J1593</f>
        <v>0</v>
      </c>
      <c r="C1590" s="78">
        <f>'Balance N-1'!K1593</f>
        <v>0</v>
      </c>
      <c r="D1590" s="78">
        <f>'Balance N-1'!L1593</f>
        <v>0</v>
      </c>
      <c r="E1590" s="78">
        <f>'Balance N-1'!M1593</f>
        <v>0</v>
      </c>
      <c r="F1590" s="78">
        <f>'Balance N-1'!N1593</f>
        <v>0</v>
      </c>
      <c r="G1590" s="78">
        <f>'Balance N-1'!O1593</f>
        <v>0</v>
      </c>
      <c r="H1590" s="78">
        <f>'Balance N-1'!P1593</f>
        <v>0</v>
      </c>
      <c r="I1590" s="79">
        <f t="shared" si="24"/>
        <v>0</v>
      </c>
    </row>
    <row r="1591" spans="1:9" ht="15.6">
      <c r="A1591" s="85">
        <f>'Balance N-1'!I1594</f>
        <v>0</v>
      </c>
      <c r="B1591" s="75">
        <f>'Balance N-1'!J1594</f>
        <v>0</v>
      </c>
      <c r="C1591" s="78">
        <f>'Balance N-1'!K1594</f>
        <v>0</v>
      </c>
      <c r="D1591" s="78">
        <f>'Balance N-1'!L1594</f>
        <v>0</v>
      </c>
      <c r="E1591" s="78">
        <f>'Balance N-1'!M1594</f>
        <v>0</v>
      </c>
      <c r="F1591" s="78">
        <f>'Balance N-1'!N1594</f>
        <v>0</v>
      </c>
      <c r="G1591" s="78">
        <f>'Balance N-1'!O1594</f>
        <v>0</v>
      </c>
      <c r="H1591" s="78">
        <f>'Balance N-1'!P1594</f>
        <v>0</v>
      </c>
      <c r="I1591" s="79">
        <f t="shared" si="24"/>
        <v>0</v>
      </c>
    </row>
    <row r="1592" spans="1:9" ht="15.6">
      <c r="A1592" s="85">
        <f>'Balance N-1'!I1595</f>
        <v>0</v>
      </c>
      <c r="B1592" s="75">
        <f>'Balance N-1'!J1595</f>
        <v>0</v>
      </c>
      <c r="C1592" s="78">
        <f>'Balance N-1'!K1595</f>
        <v>0</v>
      </c>
      <c r="D1592" s="78">
        <f>'Balance N-1'!L1595</f>
        <v>0</v>
      </c>
      <c r="E1592" s="78">
        <f>'Balance N-1'!M1595</f>
        <v>0</v>
      </c>
      <c r="F1592" s="78">
        <f>'Balance N-1'!N1595</f>
        <v>0</v>
      </c>
      <c r="G1592" s="78">
        <f>'Balance N-1'!O1595</f>
        <v>0</v>
      </c>
      <c r="H1592" s="78">
        <f>'Balance N-1'!P1595</f>
        <v>0</v>
      </c>
      <c r="I1592" s="79">
        <f t="shared" si="24"/>
        <v>0</v>
      </c>
    </row>
    <row r="1593" spans="1:9" ht="15.6">
      <c r="A1593" s="85">
        <f>'Balance N-1'!I1596</f>
        <v>0</v>
      </c>
      <c r="B1593" s="75">
        <f>'Balance N-1'!J1596</f>
        <v>0</v>
      </c>
      <c r="C1593" s="78">
        <f>'Balance N-1'!K1596</f>
        <v>0</v>
      </c>
      <c r="D1593" s="78">
        <f>'Balance N-1'!L1596</f>
        <v>0</v>
      </c>
      <c r="E1593" s="78">
        <f>'Balance N-1'!M1596</f>
        <v>0</v>
      </c>
      <c r="F1593" s="78">
        <f>'Balance N-1'!N1596</f>
        <v>0</v>
      </c>
      <c r="G1593" s="78">
        <f>'Balance N-1'!O1596</f>
        <v>0</v>
      </c>
      <c r="H1593" s="78">
        <f>'Balance N-1'!P1596</f>
        <v>0</v>
      </c>
      <c r="I1593" s="79">
        <f t="shared" si="24"/>
        <v>0</v>
      </c>
    </row>
    <row r="1594" spans="1:9" ht="15.6">
      <c r="A1594" s="85">
        <f>'Balance N-1'!I1597</f>
        <v>0</v>
      </c>
      <c r="B1594" s="75">
        <f>'Balance N-1'!J1597</f>
        <v>0</v>
      </c>
      <c r="C1594" s="78">
        <f>'Balance N-1'!K1597</f>
        <v>0</v>
      </c>
      <c r="D1594" s="78">
        <f>'Balance N-1'!L1597</f>
        <v>0</v>
      </c>
      <c r="E1594" s="78">
        <f>'Balance N-1'!M1597</f>
        <v>0</v>
      </c>
      <c r="F1594" s="78">
        <f>'Balance N-1'!N1597</f>
        <v>0</v>
      </c>
      <c r="G1594" s="78">
        <f>'Balance N-1'!O1597</f>
        <v>0</v>
      </c>
      <c r="H1594" s="78">
        <f>'Balance N-1'!P1597</f>
        <v>0</v>
      </c>
      <c r="I1594" s="79">
        <f t="shared" si="24"/>
        <v>0</v>
      </c>
    </row>
    <row r="1595" spans="1:9" ht="15.6">
      <c r="A1595" s="85">
        <f>'Balance N-1'!I1598</f>
        <v>0</v>
      </c>
      <c r="B1595" s="75">
        <f>'Balance N-1'!J1598</f>
        <v>0</v>
      </c>
      <c r="C1595" s="78">
        <f>'Balance N-1'!K1598</f>
        <v>0</v>
      </c>
      <c r="D1595" s="78">
        <f>'Balance N-1'!L1598</f>
        <v>0</v>
      </c>
      <c r="E1595" s="78">
        <f>'Balance N-1'!M1598</f>
        <v>0</v>
      </c>
      <c r="F1595" s="78">
        <f>'Balance N-1'!N1598</f>
        <v>0</v>
      </c>
      <c r="G1595" s="78">
        <f>'Balance N-1'!O1598</f>
        <v>0</v>
      </c>
      <c r="H1595" s="78">
        <f>'Balance N-1'!P1598</f>
        <v>0</v>
      </c>
      <c r="I1595" s="79">
        <f t="shared" si="24"/>
        <v>0</v>
      </c>
    </row>
    <row r="1596" spans="1:9" ht="15.6">
      <c r="A1596" s="85">
        <f>'Balance N-1'!I1599</f>
        <v>0</v>
      </c>
      <c r="B1596" s="75">
        <f>'Balance N-1'!J1599</f>
        <v>0</v>
      </c>
      <c r="C1596" s="78">
        <f>'Balance N-1'!K1599</f>
        <v>0</v>
      </c>
      <c r="D1596" s="78">
        <f>'Balance N-1'!L1599</f>
        <v>0</v>
      </c>
      <c r="E1596" s="78">
        <f>'Balance N-1'!M1599</f>
        <v>0</v>
      </c>
      <c r="F1596" s="78">
        <f>'Balance N-1'!N1599</f>
        <v>0</v>
      </c>
      <c r="G1596" s="78">
        <f>'Balance N-1'!O1599</f>
        <v>0</v>
      </c>
      <c r="H1596" s="78">
        <f>'Balance N-1'!P1599</f>
        <v>0</v>
      </c>
      <c r="I1596" s="79">
        <f t="shared" si="24"/>
        <v>0</v>
      </c>
    </row>
    <row r="1597" spans="1:9" ht="15.6">
      <c r="A1597" s="85">
        <f>'Balance N-1'!I1600</f>
        <v>0</v>
      </c>
      <c r="B1597" s="75">
        <f>'Balance N-1'!J1600</f>
        <v>0</v>
      </c>
      <c r="C1597" s="78">
        <f>'Balance N-1'!K1600</f>
        <v>0</v>
      </c>
      <c r="D1597" s="78">
        <f>'Balance N-1'!L1600</f>
        <v>0</v>
      </c>
      <c r="E1597" s="78">
        <f>'Balance N-1'!M1600</f>
        <v>0</v>
      </c>
      <c r="F1597" s="78">
        <f>'Balance N-1'!N1600</f>
        <v>0</v>
      </c>
      <c r="G1597" s="78">
        <f>'Balance N-1'!O1600</f>
        <v>0</v>
      </c>
      <c r="H1597" s="78">
        <f>'Balance N-1'!P1600</f>
        <v>0</v>
      </c>
      <c r="I1597" s="79">
        <f t="shared" si="24"/>
        <v>0</v>
      </c>
    </row>
    <row r="1598" spans="1:9" ht="15.6">
      <c r="A1598" s="85">
        <f>'Balance N-1'!I1601</f>
        <v>0</v>
      </c>
      <c r="B1598" s="75">
        <f>'Balance N-1'!J1601</f>
        <v>0</v>
      </c>
      <c r="C1598" s="78">
        <f>'Balance N-1'!K1601</f>
        <v>0</v>
      </c>
      <c r="D1598" s="78">
        <f>'Balance N-1'!L1601</f>
        <v>0</v>
      </c>
      <c r="E1598" s="78">
        <f>'Balance N-1'!M1601</f>
        <v>0</v>
      </c>
      <c r="F1598" s="78">
        <f>'Balance N-1'!N1601</f>
        <v>0</v>
      </c>
      <c r="G1598" s="78">
        <f>'Balance N-1'!O1601</f>
        <v>0</v>
      </c>
      <c r="H1598" s="78">
        <f>'Balance N-1'!P1601</f>
        <v>0</v>
      </c>
      <c r="I1598" s="79">
        <f t="shared" si="24"/>
        <v>0</v>
      </c>
    </row>
    <row r="1599" spans="1:9" ht="15.6">
      <c r="A1599" s="85">
        <f>'Balance N-1'!I1602</f>
        <v>0</v>
      </c>
      <c r="B1599" s="75">
        <f>'Balance N-1'!J1602</f>
        <v>0</v>
      </c>
      <c r="C1599" s="78">
        <f>'Balance N-1'!K1602</f>
        <v>0</v>
      </c>
      <c r="D1599" s="78">
        <f>'Balance N-1'!L1602</f>
        <v>0</v>
      </c>
      <c r="E1599" s="78">
        <f>'Balance N-1'!M1602</f>
        <v>0</v>
      </c>
      <c r="F1599" s="78">
        <f>'Balance N-1'!N1602</f>
        <v>0</v>
      </c>
      <c r="G1599" s="78">
        <f>'Balance N-1'!O1602</f>
        <v>0</v>
      </c>
      <c r="H1599" s="78">
        <f>'Balance N-1'!P1602</f>
        <v>0</v>
      </c>
      <c r="I1599" s="79">
        <f t="shared" si="24"/>
        <v>0</v>
      </c>
    </row>
    <row r="1600" spans="1:9" ht="15.6">
      <c r="A1600" s="85">
        <f>'Balance N-1'!I1603</f>
        <v>0</v>
      </c>
      <c r="B1600" s="75">
        <f>'Balance N-1'!J1603</f>
        <v>0</v>
      </c>
      <c r="C1600" s="78">
        <f>'Balance N-1'!K1603</f>
        <v>0</v>
      </c>
      <c r="D1600" s="78">
        <f>'Balance N-1'!L1603</f>
        <v>0</v>
      </c>
      <c r="E1600" s="78">
        <f>'Balance N-1'!M1603</f>
        <v>0</v>
      </c>
      <c r="F1600" s="78">
        <f>'Balance N-1'!N1603</f>
        <v>0</v>
      </c>
      <c r="G1600" s="78">
        <f>'Balance N-1'!O1603</f>
        <v>0</v>
      </c>
      <c r="H1600" s="78">
        <f>'Balance N-1'!P1603</f>
        <v>0</v>
      </c>
      <c r="I1600" s="79">
        <f t="shared" si="24"/>
        <v>0</v>
      </c>
    </row>
    <row r="1601" spans="1:9" ht="15.6">
      <c r="A1601" s="85">
        <f>'Balance N-1'!I1604</f>
        <v>0</v>
      </c>
      <c r="B1601" s="75">
        <f>'Balance N-1'!J1604</f>
        <v>0</v>
      </c>
      <c r="C1601" s="78">
        <f>'Balance N-1'!K1604</f>
        <v>0</v>
      </c>
      <c r="D1601" s="78">
        <f>'Balance N-1'!L1604</f>
        <v>0</v>
      </c>
      <c r="E1601" s="78">
        <f>'Balance N-1'!M1604</f>
        <v>0</v>
      </c>
      <c r="F1601" s="78">
        <f>'Balance N-1'!N1604</f>
        <v>0</v>
      </c>
      <c r="G1601" s="78">
        <f>'Balance N-1'!O1604</f>
        <v>0</v>
      </c>
      <c r="H1601" s="78">
        <f>'Balance N-1'!P1604</f>
        <v>0</v>
      </c>
      <c r="I1601" s="79">
        <f t="shared" si="24"/>
        <v>0</v>
      </c>
    </row>
    <row r="1602" spans="1:9" ht="15.6">
      <c r="A1602" s="85">
        <f>'Balance N-1'!I1605</f>
        <v>0</v>
      </c>
      <c r="B1602" s="75">
        <f>'Balance N-1'!J1605</f>
        <v>0</v>
      </c>
      <c r="C1602" s="78">
        <f>'Balance N-1'!K1605</f>
        <v>0</v>
      </c>
      <c r="D1602" s="78">
        <f>'Balance N-1'!L1605</f>
        <v>0</v>
      </c>
      <c r="E1602" s="78">
        <f>'Balance N-1'!M1605</f>
        <v>0</v>
      </c>
      <c r="F1602" s="78">
        <f>'Balance N-1'!N1605</f>
        <v>0</v>
      </c>
      <c r="G1602" s="78">
        <f>'Balance N-1'!O1605</f>
        <v>0</v>
      </c>
      <c r="H1602" s="78">
        <f>'Balance N-1'!P1605</f>
        <v>0</v>
      </c>
      <c r="I1602" s="79">
        <f t="shared" si="24"/>
        <v>0</v>
      </c>
    </row>
    <row r="1603" spans="1:9" ht="15.6">
      <c r="A1603" s="85">
        <f>'Balance N-1'!I1606</f>
        <v>0</v>
      </c>
      <c r="B1603" s="75">
        <f>'Balance N-1'!J1606</f>
        <v>0</v>
      </c>
      <c r="C1603" s="78">
        <f>'Balance N-1'!K1606</f>
        <v>0</v>
      </c>
      <c r="D1603" s="78">
        <f>'Balance N-1'!L1606</f>
        <v>0</v>
      </c>
      <c r="E1603" s="78">
        <f>'Balance N-1'!M1606</f>
        <v>0</v>
      </c>
      <c r="F1603" s="78">
        <f>'Balance N-1'!N1606</f>
        <v>0</v>
      </c>
      <c r="G1603" s="78">
        <f>'Balance N-1'!O1606</f>
        <v>0</v>
      </c>
      <c r="H1603" s="78">
        <f>'Balance N-1'!P1606</f>
        <v>0</v>
      </c>
      <c r="I1603" s="79">
        <f t="shared" ref="I1603:I1666" si="25">(C1603-D1603)+(E1603-F1603)-(G1603-H1603)</f>
        <v>0</v>
      </c>
    </row>
    <row r="1604" spans="1:9" ht="15.6">
      <c r="A1604" s="85">
        <f>'Balance N-1'!I1607</f>
        <v>0</v>
      </c>
      <c r="B1604" s="75">
        <f>'Balance N-1'!J1607</f>
        <v>0</v>
      </c>
      <c r="C1604" s="78">
        <f>'Balance N-1'!K1607</f>
        <v>0</v>
      </c>
      <c r="D1604" s="78">
        <f>'Balance N-1'!L1607</f>
        <v>0</v>
      </c>
      <c r="E1604" s="78">
        <f>'Balance N-1'!M1607</f>
        <v>0</v>
      </c>
      <c r="F1604" s="78">
        <f>'Balance N-1'!N1607</f>
        <v>0</v>
      </c>
      <c r="G1604" s="78">
        <f>'Balance N-1'!O1607</f>
        <v>0</v>
      </c>
      <c r="H1604" s="78">
        <f>'Balance N-1'!P1607</f>
        <v>0</v>
      </c>
      <c r="I1604" s="79">
        <f t="shared" si="25"/>
        <v>0</v>
      </c>
    </row>
    <row r="1605" spans="1:9" ht="15.6">
      <c r="A1605" s="85">
        <f>'Balance N-1'!I1608</f>
        <v>0</v>
      </c>
      <c r="B1605" s="75">
        <f>'Balance N-1'!J1608</f>
        <v>0</v>
      </c>
      <c r="C1605" s="78">
        <f>'Balance N-1'!K1608</f>
        <v>0</v>
      </c>
      <c r="D1605" s="78">
        <f>'Balance N-1'!L1608</f>
        <v>0</v>
      </c>
      <c r="E1605" s="78">
        <f>'Balance N-1'!M1608</f>
        <v>0</v>
      </c>
      <c r="F1605" s="78">
        <f>'Balance N-1'!N1608</f>
        <v>0</v>
      </c>
      <c r="G1605" s="78">
        <f>'Balance N-1'!O1608</f>
        <v>0</v>
      </c>
      <c r="H1605" s="78">
        <f>'Balance N-1'!P1608</f>
        <v>0</v>
      </c>
      <c r="I1605" s="79">
        <f t="shared" si="25"/>
        <v>0</v>
      </c>
    </row>
    <row r="1606" spans="1:9" ht="15.6">
      <c r="A1606" s="85">
        <f>'Balance N-1'!I1609</f>
        <v>0</v>
      </c>
      <c r="B1606" s="75">
        <f>'Balance N-1'!J1609</f>
        <v>0</v>
      </c>
      <c r="C1606" s="78">
        <f>'Balance N-1'!K1609</f>
        <v>0</v>
      </c>
      <c r="D1606" s="78">
        <f>'Balance N-1'!L1609</f>
        <v>0</v>
      </c>
      <c r="E1606" s="78">
        <f>'Balance N-1'!M1609</f>
        <v>0</v>
      </c>
      <c r="F1606" s="78">
        <f>'Balance N-1'!N1609</f>
        <v>0</v>
      </c>
      <c r="G1606" s="78">
        <f>'Balance N-1'!O1609</f>
        <v>0</v>
      </c>
      <c r="H1606" s="78">
        <f>'Balance N-1'!P1609</f>
        <v>0</v>
      </c>
      <c r="I1606" s="79">
        <f t="shared" si="25"/>
        <v>0</v>
      </c>
    </row>
    <row r="1607" spans="1:9" ht="15.6">
      <c r="A1607" s="85">
        <f>'Balance N-1'!I1610</f>
        <v>0</v>
      </c>
      <c r="B1607" s="75">
        <f>'Balance N-1'!J1610</f>
        <v>0</v>
      </c>
      <c r="C1607" s="78">
        <f>'Balance N-1'!K1610</f>
        <v>0</v>
      </c>
      <c r="D1607" s="78">
        <f>'Balance N-1'!L1610</f>
        <v>0</v>
      </c>
      <c r="E1607" s="78">
        <f>'Balance N-1'!M1610</f>
        <v>0</v>
      </c>
      <c r="F1607" s="78">
        <f>'Balance N-1'!N1610</f>
        <v>0</v>
      </c>
      <c r="G1607" s="78">
        <f>'Balance N-1'!O1610</f>
        <v>0</v>
      </c>
      <c r="H1607" s="78">
        <f>'Balance N-1'!P1610</f>
        <v>0</v>
      </c>
      <c r="I1607" s="79">
        <f t="shared" si="25"/>
        <v>0</v>
      </c>
    </row>
    <row r="1608" spans="1:9" ht="15.6">
      <c r="A1608" s="85">
        <f>'Balance N-1'!I1611</f>
        <v>0</v>
      </c>
      <c r="B1608" s="75">
        <f>'Balance N-1'!J1611</f>
        <v>0</v>
      </c>
      <c r="C1608" s="78">
        <f>'Balance N-1'!K1611</f>
        <v>0</v>
      </c>
      <c r="D1608" s="78">
        <f>'Balance N-1'!L1611</f>
        <v>0</v>
      </c>
      <c r="E1608" s="78">
        <f>'Balance N-1'!M1611</f>
        <v>0</v>
      </c>
      <c r="F1608" s="78">
        <f>'Balance N-1'!N1611</f>
        <v>0</v>
      </c>
      <c r="G1608" s="78">
        <f>'Balance N-1'!O1611</f>
        <v>0</v>
      </c>
      <c r="H1608" s="78">
        <f>'Balance N-1'!P1611</f>
        <v>0</v>
      </c>
      <c r="I1608" s="79">
        <f t="shared" si="25"/>
        <v>0</v>
      </c>
    </row>
    <row r="1609" spans="1:9" ht="15.6">
      <c r="A1609" s="85">
        <f>'Balance N-1'!I1612</f>
        <v>0</v>
      </c>
      <c r="B1609" s="75">
        <f>'Balance N-1'!J1612</f>
        <v>0</v>
      </c>
      <c r="C1609" s="78">
        <f>'Balance N-1'!K1612</f>
        <v>0</v>
      </c>
      <c r="D1609" s="78">
        <f>'Balance N-1'!L1612</f>
        <v>0</v>
      </c>
      <c r="E1609" s="78">
        <f>'Balance N-1'!M1612</f>
        <v>0</v>
      </c>
      <c r="F1609" s="78">
        <f>'Balance N-1'!N1612</f>
        <v>0</v>
      </c>
      <c r="G1609" s="78">
        <f>'Balance N-1'!O1612</f>
        <v>0</v>
      </c>
      <c r="H1609" s="78">
        <f>'Balance N-1'!P1612</f>
        <v>0</v>
      </c>
      <c r="I1609" s="79">
        <f t="shared" si="25"/>
        <v>0</v>
      </c>
    </row>
    <row r="1610" spans="1:9" ht="15.6">
      <c r="A1610" s="85">
        <f>'Balance N-1'!I1613</f>
        <v>0</v>
      </c>
      <c r="B1610" s="75">
        <f>'Balance N-1'!J1613</f>
        <v>0</v>
      </c>
      <c r="C1610" s="78">
        <f>'Balance N-1'!K1613</f>
        <v>0</v>
      </c>
      <c r="D1610" s="78">
        <f>'Balance N-1'!L1613</f>
        <v>0</v>
      </c>
      <c r="E1610" s="78">
        <f>'Balance N-1'!M1613</f>
        <v>0</v>
      </c>
      <c r="F1610" s="78">
        <f>'Balance N-1'!N1613</f>
        <v>0</v>
      </c>
      <c r="G1610" s="78">
        <f>'Balance N-1'!O1613</f>
        <v>0</v>
      </c>
      <c r="H1610" s="78">
        <f>'Balance N-1'!P1613</f>
        <v>0</v>
      </c>
      <c r="I1610" s="79">
        <f t="shared" si="25"/>
        <v>0</v>
      </c>
    </row>
    <row r="1611" spans="1:9" ht="15.6">
      <c r="A1611" s="85">
        <f>'Balance N-1'!I1614</f>
        <v>0</v>
      </c>
      <c r="B1611" s="75">
        <f>'Balance N-1'!J1614</f>
        <v>0</v>
      </c>
      <c r="C1611" s="78">
        <f>'Balance N-1'!K1614</f>
        <v>0</v>
      </c>
      <c r="D1611" s="78">
        <f>'Balance N-1'!L1614</f>
        <v>0</v>
      </c>
      <c r="E1611" s="78">
        <f>'Balance N-1'!M1614</f>
        <v>0</v>
      </c>
      <c r="F1611" s="78">
        <f>'Balance N-1'!N1614</f>
        <v>0</v>
      </c>
      <c r="G1611" s="78">
        <f>'Balance N-1'!O1614</f>
        <v>0</v>
      </c>
      <c r="H1611" s="78">
        <f>'Balance N-1'!P1614</f>
        <v>0</v>
      </c>
      <c r="I1611" s="79">
        <f t="shared" si="25"/>
        <v>0</v>
      </c>
    </row>
    <row r="1612" spans="1:9" ht="15.6">
      <c r="A1612" s="85">
        <f>'Balance N-1'!I1615</f>
        <v>0</v>
      </c>
      <c r="B1612" s="75">
        <f>'Balance N-1'!J1615</f>
        <v>0</v>
      </c>
      <c r="C1612" s="78">
        <f>'Balance N-1'!K1615</f>
        <v>0</v>
      </c>
      <c r="D1612" s="78">
        <f>'Balance N-1'!L1615</f>
        <v>0</v>
      </c>
      <c r="E1612" s="78">
        <f>'Balance N-1'!M1615</f>
        <v>0</v>
      </c>
      <c r="F1612" s="78">
        <f>'Balance N-1'!N1615</f>
        <v>0</v>
      </c>
      <c r="G1612" s="78">
        <f>'Balance N-1'!O1615</f>
        <v>0</v>
      </c>
      <c r="H1612" s="78">
        <f>'Balance N-1'!P1615</f>
        <v>0</v>
      </c>
      <c r="I1612" s="79">
        <f t="shared" si="25"/>
        <v>0</v>
      </c>
    </row>
    <row r="1613" spans="1:9" ht="15.6">
      <c r="A1613" s="85">
        <f>'Balance N-1'!I1616</f>
        <v>0</v>
      </c>
      <c r="B1613" s="75">
        <f>'Balance N-1'!J1616</f>
        <v>0</v>
      </c>
      <c r="C1613" s="78">
        <f>'Balance N-1'!K1616</f>
        <v>0</v>
      </c>
      <c r="D1613" s="78">
        <f>'Balance N-1'!L1616</f>
        <v>0</v>
      </c>
      <c r="E1613" s="78">
        <f>'Balance N-1'!M1616</f>
        <v>0</v>
      </c>
      <c r="F1613" s="78">
        <f>'Balance N-1'!N1616</f>
        <v>0</v>
      </c>
      <c r="G1613" s="78">
        <f>'Balance N-1'!O1616</f>
        <v>0</v>
      </c>
      <c r="H1613" s="78">
        <f>'Balance N-1'!P1616</f>
        <v>0</v>
      </c>
      <c r="I1613" s="79">
        <f t="shared" si="25"/>
        <v>0</v>
      </c>
    </row>
    <row r="1614" spans="1:9" ht="15.6">
      <c r="A1614" s="85">
        <f>'Balance N-1'!I1617</f>
        <v>0</v>
      </c>
      <c r="B1614" s="75">
        <f>'Balance N-1'!J1617</f>
        <v>0</v>
      </c>
      <c r="C1614" s="78">
        <f>'Balance N-1'!K1617</f>
        <v>0</v>
      </c>
      <c r="D1614" s="78">
        <f>'Balance N-1'!L1617</f>
        <v>0</v>
      </c>
      <c r="E1614" s="78">
        <f>'Balance N-1'!M1617</f>
        <v>0</v>
      </c>
      <c r="F1614" s="78">
        <f>'Balance N-1'!N1617</f>
        <v>0</v>
      </c>
      <c r="G1614" s="78">
        <f>'Balance N-1'!O1617</f>
        <v>0</v>
      </c>
      <c r="H1614" s="78">
        <f>'Balance N-1'!P1617</f>
        <v>0</v>
      </c>
      <c r="I1614" s="79">
        <f t="shared" si="25"/>
        <v>0</v>
      </c>
    </row>
    <row r="1615" spans="1:9" ht="15.6">
      <c r="A1615" s="85">
        <f>'Balance N-1'!I1618</f>
        <v>0</v>
      </c>
      <c r="B1615" s="75">
        <f>'Balance N-1'!J1618</f>
        <v>0</v>
      </c>
      <c r="C1615" s="78">
        <f>'Balance N-1'!K1618</f>
        <v>0</v>
      </c>
      <c r="D1615" s="78">
        <f>'Balance N-1'!L1618</f>
        <v>0</v>
      </c>
      <c r="E1615" s="78">
        <f>'Balance N-1'!M1618</f>
        <v>0</v>
      </c>
      <c r="F1615" s="78">
        <f>'Balance N-1'!N1618</f>
        <v>0</v>
      </c>
      <c r="G1615" s="78">
        <f>'Balance N-1'!O1618</f>
        <v>0</v>
      </c>
      <c r="H1615" s="78">
        <f>'Balance N-1'!P1618</f>
        <v>0</v>
      </c>
      <c r="I1615" s="79">
        <f t="shared" si="25"/>
        <v>0</v>
      </c>
    </row>
    <row r="1616" spans="1:9" ht="15.6">
      <c r="A1616" s="85">
        <f>'Balance N-1'!I1619</f>
        <v>0</v>
      </c>
      <c r="B1616" s="75">
        <f>'Balance N-1'!J1619</f>
        <v>0</v>
      </c>
      <c r="C1616" s="78">
        <f>'Balance N-1'!K1619</f>
        <v>0</v>
      </c>
      <c r="D1616" s="78">
        <f>'Balance N-1'!L1619</f>
        <v>0</v>
      </c>
      <c r="E1616" s="78">
        <f>'Balance N-1'!M1619</f>
        <v>0</v>
      </c>
      <c r="F1616" s="78">
        <f>'Balance N-1'!N1619</f>
        <v>0</v>
      </c>
      <c r="G1616" s="78">
        <f>'Balance N-1'!O1619</f>
        <v>0</v>
      </c>
      <c r="H1616" s="78">
        <f>'Balance N-1'!P1619</f>
        <v>0</v>
      </c>
      <c r="I1616" s="79">
        <f t="shared" si="25"/>
        <v>0</v>
      </c>
    </row>
    <row r="1617" spans="1:9" ht="15.6">
      <c r="A1617" s="85">
        <f>'Balance N-1'!I1620</f>
        <v>0</v>
      </c>
      <c r="B1617" s="75">
        <f>'Balance N-1'!J1620</f>
        <v>0</v>
      </c>
      <c r="C1617" s="78">
        <f>'Balance N-1'!K1620</f>
        <v>0</v>
      </c>
      <c r="D1617" s="78">
        <f>'Balance N-1'!L1620</f>
        <v>0</v>
      </c>
      <c r="E1617" s="78">
        <f>'Balance N-1'!M1620</f>
        <v>0</v>
      </c>
      <c r="F1617" s="78">
        <f>'Balance N-1'!N1620</f>
        <v>0</v>
      </c>
      <c r="G1617" s="78">
        <f>'Balance N-1'!O1620</f>
        <v>0</v>
      </c>
      <c r="H1617" s="78">
        <f>'Balance N-1'!P1620</f>
        <v>0</v>
      </c>
      <c r="I1617" s="79">
        <f t="shared" si="25"/>
        <v>0</v>
      </c>
    </row>
    <row r="1618" spans="1:9" ht="15.6">
      <c r="A1618" s="85">
        <f>'Balance N-1'!I1621</f>
        <v>0</v>
      </c>
      <c r="B1618" s="75">
        <f>'Balance N-1'!J1621</f>
        <v>0</v>
      </c>
      <c r="C1618" s="78">
        <f>'Balance N-1'!K1621</f>
        <v>0</v>
      </c>
      <c r="D1618" s="78">
        <f>'Balance N-1'!L1621</f>
        <v>0</v>
      </c>
      <c r="E1618" s="78">
        <f>'Balance N-1'!M1621</f>
        <v>0</v>
      </c>
      <c r="F1618" s="78">
        <f>'Balance N-1'!N1621</f>
        <v>0</v>
      </c>
      <c r="G1618" s="78">
        <f>'Balance N-1'!O1621</f>
        <v>0</v>
      </c>
      <c r="H1618" s="78">
        <f>'Balance N-1'!P1621</f>
        <v>0</v>
      </c>
      <c r="I1618" s="79">
        <f t="shared" si="25"/>
        <v>0</v>
      </c>
    </row>
    <row r="1619" spans="1:9" ht="15.6">
      <c r="A1619" s="85">
        <f>'Balance N-1'!I1622</f>
        <v>0</v>
      </c>
      <c r="B1619" s="75">
        <f>'Balance N-1'!J1622</f>
        <v>0</v>
      </c>
      <c r="C1619" s="78">
        <f>'Balance N-1'!K1622</f>
        <v>0</v>
      </c>
      <c r="D1619" s="78">
        <f>'Balance N-1'!L1622</f>
        <v>0</v>
      </c>
      <c r="E1619" s="78">
        <f>'Balance N-1'!M1622</f>
        <v>0</v>
      </c>
      <c r="F1619" s="78">
        <f>'Balance N-1'!N1622</f>
        <v>0</v>
      </c>
      <c r="G1619" s="78">
        <f>'Balance N-1'!O1622</f>
        <v>0</v>
      </c>
      <c r="H1619" s="78">
        <f>'Balance N-1'!P1622</f>
        <v>0</v>
      </c>
      <c r="I1619" s="79">
        <f t="shared" si="25"/>
        <v>0</v>
      </c>
    </row>
    <row r="1620" spans="1:9" ht="15.6">
      <c r="A1620" s="85">
        <f>'Balance N-1'!I1623</f>
        <v>0</v>
      </c>
      <c r="B1620" s="75">
        <f>'Balance N-1'!J1623</f>
        <v>0</v>
      </c>
      <c r="C1620" s="78">
        <f>'Balance N-1'!K1623</f>
        <v>0</v>
      </c>
      <c r="D1620" s="78">
        <f>'Balance N-1'!L1623</f>
        <v>0</v>
      </c>
      <c r="E1620" s="78">
        <f>'Balance N-1'!M1623</f>
        <v>0</v>
      </c>
      <c r="F1620" s="78">
        <f>'Balance N-1'!N1623</f>
        <v>0</v>
      </c>
      <c r="G1620" s="78">
        <f>'Balance N-1'!O1623</f>
        <v>0</v>
      </c>
      <c r="H1620" s="78">
        <f>'Balance N-1'!P1623</f>
        <v>0</v>
      </c>
      <c r="I1620" s="79">
        <f t="shared" si="25"/>
        <v>0</v>
      </c>
    </row>
    <row r="1621" spans="1:9" ht="15.6">
      <c r="A1621" s="85">
        <f>'Balance N-1'!I1624</f>
        <v>0</v>
      </c>
      <c r="B1621" s="75">
        <f>'Balance N-1'!J1624</f>
        <v>0</v>
      </c>
      <c r="C1621" s="78">
        <f>'Balance N-1'!K1624</f>
        <v>0</v>
      </c>
      <c r="D1621" s="78">
        <f>'Balance N-1'!L1624</f>
        <v>0</v>
      </c>
      <c r="E1621" s="78">
        <f>'Balance N-1'!M1624</f>
        <v>0</v>
      </c>
      <c r="F1621" s="78">
        <f>'Balance N-1'!N1624</f>
        <v>0</v>
      </c>
      <c r="G1621" s="78">
        <f>'Balance N-1'!O1624</f>
        <v>0</v>
      </c>
      <c r="H1621" s="78">
        <f>'Balance N-1'!P1624</f>
        <v>0</v>
      </c>
      <c r="I1621" s="79">
        <f t="shared" si="25"/>
        <v>0</v>
      </c>
    </row>
    <row r="1622" spans="1:9" ht="15.6">
      <c r="A1622" s="85">
        <f>'Balance N-1'!I1625</f>
        <v>0</v>
      </c>
      <c r="B1622" s="75">
        <f>'Balance N-1'!J1625</f>
        <v>0</v>
      </c>
      <c r="C1622" s="78">
        <f>'Balance N-1'!K1625</f>
        <v>0</v>
      </c>
      <c r="D1622" s="78">
        <f>'Balance N-1'!L1625</f>
        <v>0</v>
      </c>
      <c r="E1622" s="78">
        <f>'Balance N-1'!M1625</f>
        <v>0</v>
      </c>
      <c r="F1622" s="78">
        <f>'Balance N-1'!N1625</f>
        <v>0</v>
      </c>
      <c r="G1622" s="78">
        <f>'Balance N-1'!O1625</f>
        <v>0</v>
      </c>
      <c r="H1622" s="78">
        <f>'Balance N-1'!P1625</f>
        <v>0</v>
      </c>
      <c r="I1622" s="79">
        <f t="shared" si="25"/>
        <v>0</v>
      </c>
    </row>
    <row r="1623" spans="1:9" ht="15.6">
      <c r="A1623" s="85">
        <f>'Balance N-1'!I1626</f>
        <v>0</v>
      </c>
      <c r="B1623" s="75">
        <f>'Balance N-1'!J1626</f>
        <v>0</v>
      </c>
      <c r="C1623" s="78">
        <f>'Balance N-1'!K1626</f>
        <v>0</v>
      </c>
      <c r="D1623" s="78">
        <f>'Balance N-1'!L1626</f>
        <v>0</v>
      </c>
      <c r="E1623" s="78">
        <f>'Balance N-1'!M1626</f>
        <v>0</v>
      </c>
      <c r="F1623" s="78">
        <f>'Balance N-1'!N1626</f>
        <v>0</v>
      </c>
      <c r="G1623" s="78">
        <f>'Balance N-1'!O1626</f>
        <v>0</v>
      </c>
      <c r="H1623" s="78">
        <f>'Balance N-1'!P1626</f>
        <v>0</v>
      </c>
      <c r="I1623" s="79">
        <f t="shared" si="25"/>
        <v>0</v>
      </c>
    </row>
    <row r="1624" spans="1:9" ht="15.6">
      <c r="A1624" s="85">
        <f>'Balance N-1'!I1627</f>
        <v>0</v>
      </c>
      <c r="B1624" s="75">
        <f>'Balance N-1'!J1627</f>
        <v>0</v>
      </c>
      <c r="C1624" s="78">
        <f>'Balance N-1'!K1627</f>
        <v>0</v>
      </c>
      <c r="D1624" s="78">
        <f>'Balance N-1'!L1627</f>
        <v>0</v>
      </c>
      <c r="E1624" s="78">
        <f>'Balance N-1'!M1627</f>
        <v>0</v>
      </c>
      <c r="F1624" s="78">
        <f>'Balance N-1'!N1627</f>
        <v>0</v>
      </c>
      <c r="G1624" s="78">
        <f>'Balance N-1'!O1627</f>
        <v>0</v>
      </c>
      <c r="H1624" s="78">
        <f>'Balance N-1'!P1627</f>
        <v>0</v>
      </c>
      <c r="I1624" s="79">
        <f t="shared" si="25"/>
        <v>0</v>
      </c>
    </row>
    <row r="1625" spans="1:9" ht="15.6">
      <c r="A1625" s="85">
        <f>'Balance N-1'!I1628</f>
        <v>0</v>
      </c>
      <c r="B1625" s="75">
        <f>'Balance N-1'!J1628</f>
        <v>0</v>
      </c>
      <c r="C1625" s="78">
        <f>'Balance N-1'!K1628</f>
        <v>0</v>
      </c>
      <c r="D1625" s="78">
        <f>'Balance N-1'!L1628</f>
        <v>0</v>
      </c>
      <c r="E1625" s="78">
        <f>'Balance N-1'!M1628</f>
        <v>0</v>
      </c>
      <c r="F1625" s="78">
        <f>'Balance N-1'!N1628</f>
        <v>0</v>
      </c>
      <c r="G1625" s="78">
        <f>'Balance N-1'!O1628</f>
        <v>0</v>
      </c>
      <c r="H1625" s="78">
        <f>'Balance N-1'!P1628</f>
        <v>0</v>
      </c>
      <c r="I1625" s="79">
        <f t="shared" si="25"/>
        <v>0</v>
      </c>
    </row>
    <row r="1626" spans="1:9" ht="15.6">
      <c r="A1626" s="85">
        <f>'Balance N-1'!I1629</f>
        <v>0</v>
      </c>
      <c r="B1626" s="75">
        <f>'Balance N-1'!J1629</f>
        <v>0</v>
      </c>
      <c r="C1626" s="78">
        <f>'Balance N-1'!K1629</f>
        <v>0</v>
      </c>
      <c r="D1626" s="78">
        <f>'Balance N-1'!L1629</f>
        <v>0</v>
      </c>
      <c r="E1626" s="78">
        <f>'Balance N-1'!M1629</f>
        <v>0</v>
      </c>
      <c r="F1626" s="78">
        <f>'Balance N-1'!N1629</f>
        <v>0</v>
      </c>
      <c r="G1626" s="78">
        <f>'Balance N-1'!O1629</f>
        <v>0</v>
      </c>
      <c r="H1626" s="78">
        <f>'Balance N-1'!P1629</f>
        <v>0</v>
      </c>
      <c r="I1626" s="79">
        <f t="shared" si="25"/>
        <v>0</v>
      </c>
    </row>
    <row r="1627" spans="1:9" ht="15.6">
      <c r="A1627" s="85">
        <f>'Balance N-1'!I1630</f>
        <v>0</v>
      </c>
      <c r="B1627" s="75">
        <f>'Balance N-1'!J1630</f>
        <v>0</v>
      </c>
      <c r="C1627" s="78">
        <f>'Balance N-1'!K1630</f>
        <v>0</v>
      </c>
      <c r="D1627" s="78">
        <f>'Balance N-1'!L1630</f>
        <v>0</v>
      </c>
      <c r="E1627" s="78">
        <f>'Balance N-1'!M1630</f>
        <v>0</v>
      </c>
      <c r="F1627" s="78">
        <f>'Balance N-1'!N1630</f>
        <v>0</v>
      </c>
      <c r="G1627" s="78">
        <f>'Balance N-1'!O1630</f>
        <v>0</v>
      </c>
      <c r="H1627" s="78">
        <f>'Balance N-1'!P1630</f>
        <v>0</v>
      </c>
      <c r="I1627" s="79">
        <f t="shared" si="25"/>
        <v>0</v>
      </c>
    </row>
    <row r="1628" spans="1:9" ht="15.6">
      <c r="A1628" s="85">
        <f>'Balance N-1'!I1631</f>
        <v>0</v>
      </c>
      <c r="B1628" s="75">
        <f>'Balance N-1'!J1631</f>
        <v>0</v>
      </c>
      <c r="C1628" s="78">
        <f>'Balance N-1'!K1631</f>
        <v>0</v>
      </c>
      <c r="D1628" s="78">
        <f>'Balance N-1'!L1631</f>
        <v>0</v>
      </c>
      <c r="E1628" s="78">
        <f>'Balance N-1'!M1631</f>
        <v>0</v>
      </c>
      <c r="F1628" s="78">
        <f>'Balance N-1'!N1631</f>
        <v>0</v>
      </c>
      <c r="G1628" s="78">
        <f>'Balance N-1'!O1631</f>
        <v>0</v>
      </c>
      <c r="H1628" s="78">
        <f>'Balance N-1'!P1631</f>
        <v>0</v>
      </c>
      <c r="I1628" s="79">
        <f t="shared" si="25"/>
        <v>0</v>
      </c>
    </row>
    <row r="1629" spans="1:9" ht="15.6">
      <c r="A1629" s="85">
        <f>'Balance N-1'!I1632</f>
        <v>0</v>
      </c>
      <c r="B1629" s="75">
        <f>'Balance N-1'!J1632</f>
        <v>0</v>
      </c>
      <c r="C1629" s="78">
        <f>'Balance N-1'!K1632</f>
        <v>0</v>
      </c>
      <c r="D1629" s="78">
        <f>'Balance N-1'!L1632</f>
        <v>0</v>
      </c>
      <c r="E1629" s="78">
        <f>'Balance N-1'!M1632</f>
        <v>0</v>
      </c>
      <c r="F1629" s="78">
        <f>'Balance N-1'!N1632</f>
        <v>0</v>
      </c>
      <c r="G1629" s="78">
        <f>'Balance N-1'!O1632</f>
        <v>0</v>
      </c>
      <c r="H1629" s="78">
        <f>'Balance N-1'!P1632</f>
        <v>0</v>
      </c>
      <c r="I1629" s="79">
        <f t="shared" si="25"/>
        <v>0</v>
      </c>
    </row>
    <row r="1630" spans="1:9" ht="15.6">
      <c r="A1630" s="85">
        <f>'Balance N-1'!I1633</f>
        <v>0</v>
      </c>
      <c r="B1630" s="75">
        <f>'Balance N-1'!J1633</f>
        <v>0</v>
      </c>
      <c r="C1630" s="78">
        <f>'Balance N-1'!K1633</f>
        <v>0</v>
      </c>
      <c r="D1630" s="78">
        <f>'Balance N-1'!L1633</f>
        <v>0</v>
      </c>
      <c r="E1630" s="78">
        <f>'Balance N-1'!M1633</f>
        <v>0</v>
      </c>
      <c r="F1630" s="78">
        <f>'Balance N-1'!N1633</f>
        <v>0</v>
      </c>
      <c r="G1630" s="78">
        <f>'Balance N-1'!O1633</f>
        <v>0</v>
      </c>
      <c r="H1630" s="78">
        <f>'Balance N-1'!P1633</f>
        <v>0</v>
      </c>
      <c r="I1630" s="79">
        <f t="shared" si="25"/>
        <v>0</v>
      </c>
    </row>
    <row r="1631" spans="1:9" ht="15.6">
      <c r="A1631" s="85">
        <f>'Balance N-1'!I1634</f>
        <v>0</v>
      </c>
      <c r="B1631" s="75">
        <f>'Balance N-1'!J1634</f>
        <v>0</v>
      </c>
      <c r="C1631" s="78">
        <f>'Balance N-1'!K1634</f>
        <v>0</v>
      </c>
      <c r="D1631" s="78">
        <f>'Balance N-1'!L1634</f>
        <v>0</v>
      </c>
      <c r="E1631" s="78">
        <f>'Balance N-1'!M1634</f>
        <v>0</v>
      </c>
      <c r="F1631" s="78">
        <f>'Balance N-1'!N1634</f>
        <v>0</v>
      </c>
      <c r="G1631" s="78">
        <f>'Balance N-1'!O1634</f>
        <v>0</v>
      </c>
      <c r="H1631" s="78">
        <f>'Balance N-1'!P1634</f>
        <v>0</v>
      </c>
      <c r="I1631" s="79">
        <f t="shared" si="25"/>
        <v>0</v>
      </c>
    </row>
    <row r="1632" spans="1:9" ht="15.6">
      <c r="A1632" s="85">
        <f>'Balance N-1'!I1635</f>
        <v>0</v>
      </c>
      <c r="B1632" s="75">
        <f>'Balance N-1'!J1635</f>
        <v>0</v>
      </c>
      <c r="C1632" s="78">
        <f>'Balance N-1'!K1635</f>
        <v>0</v>
      </c>
      <c r="D1632" s="78">
        <f>'Balance N-1'!L1635</f>
        <v>0</v>
      </c>
      <c r="E1632" s="78">
        <f>'Balance N-1'!M1635</f>
        <v>0</v>
      </c>
      <c r="F1632" s="78">
        <f>'Balance N-1'!N1635</f>
        <v>0</v>
      </c>
      <c r="G1632" s="78">
        <f>'Balance N-1'!O1635</f>
        <v>0</v>
      </c>
      <c r="H1632" s="78">
        <f>'Balance N-1'!P1635</f>
        <v>0</v>
      </c>
      <c r="I1632" s="79">
        <f t="shared" si="25"/>
        <v>0</v>
      </c>
    </row>
    <row r="1633" spans="1:9" ht="15.6">
      <c r="A1633" s="85">
        <f>'Balance N-1'!I1636</f>
        <v>0</v>
      </c>
      <c r="B1633" s="75">
        <f>'Balance N-1'!J1636</f>
        <v>0</v>
      </c>
      <c r="C1633" s="78">
        <f>'Balance N-1'!K1636</f>
        <v>0</v>
      </c>
      <c r="D1633" s="78">
        <f>'Balance N-1'!L1636</f>
        <v>0</v>
      </c>
      <c r="E1633" s="78">
        <f>'Balance N-1'!M1636</f>
        <v>0</v>
      </c>
      <c r="F1633" s="78">
        <f>'Balance N-1'!N1636</f>
        <v>0</v>
      </c>
      <c r="G1633" s="78">
        <f>'Balance N-1'!O1636</f>
        <v>0</v>
      </c>
      <c r="H1633" s="78">
        <f>'Balance N-1'!P1636</f>
        <v>0</v>
      </c>
      <c r="I1633" s="79">
        <f t="shared" si="25"/>
        <v>0</v>
      </c>
    </row>
    <row r="1634" spans="1:9" ht="15.6">
      <c r="A1634" s="85">
        <f>'Balance N-1'!I1637</f>
        <v>0</v>
      </c>
      <c r="B1634" s="75">
        <f>'Balance N-1'!J1637</f>
        <v>0</v>
      </c>
      <c r="C1634" s="78">
        <f>'Balance N-1'!K1637</f>
        <v>0</v>
      </c>
      <c r="D1634" s="78">
        <f>'Balance N-1'!L1637</f>
        <v>0</v>
      </c>
      <c r="E1634" s="78">
        <f>'Balance N-1'!M1637</f>
        <v>0</v>
      </c>
      <c r="F1634" s="78">
        <f>'Balance N-1'!N1637</f>
        <v>0</v>
      </c>
      <c r="G1634" s="78">
        <f>'Balance N-1'!O1637</f>
        <v>0</v>
      </c>
      <c r="H1634" s="78">
        <f>'Balance N-1'!P1637</f>
        <v>0</v>
      </c>
      <c r="I1634" s="79">
        <f t="shared" si="25"/>
        <v>0</v>
      </c>
    </row>
    <row r="1635" spans="1:9" ht="15.6">
      <c r="A1635" s="85">
        <f>'Balance N-1'!I1638</f>
        <v>0</v>
      </c>
      <c r="B1635" s="75">
        <f>'Balance N-1'!J1638</f>
        <v>0</v>
      </c>
      <c r="C1635" s="78">
        <f>'Balance N-1'!K1638</f>
        <v>0</v>
      </c>
      <c r="D1635" s="78">
        <f>'Balance N-1'!L1638</f>
        <v>0</v>
      </c>
      <c r="E1635" s="78">
        <f>'Balance N-1'!M1638</f>
        <v>0</v>
      </c>
      <c r="F1635" s="78">
        <f>'Balance N-1'!N1638</f>
        <v>0</v>
      </c>
      <c r="G1635" s="78">
        <f>'Balance N-1'!O1638</f>
        <v>0</v>
      </c>
      <c r="H1635" s="78">
        <f>'Balance N-1'!P1638</f>
        <v>0</v>
      </c>
      <c r="I1635" s="79">
        <f t="shared" si="25"/>
        <v>0</v>
      </c>
    </row>
    <row r="1636" spans="1:9" ht="15.6">
      <c r="A1636" s="85">
        <f>'Balance N-1'!I1639</f>
        <v>0</v>
      </c>
      <c r="B1636" s="75">
        <f>'Balance N-1'!J1639</f>
        <v>0</v>
      </c>
      <c r="C1636" s="78">
        <f>'Balance N-1'!K1639</f>
        <v>0</v>
      </c>
      <c r="D1636" s="78">
        <f>'Balance N-1'!L1639</f>
        <v>0</v>
      </c>
      <c r="E1636" s="78">
        <f>'Balance N-1'!M1639</f>
        <v>0</v>
      </c>
      <c r="F1636" s="78">
        <f>'Balance N-1'!N1639</f>
        <v>0</v>
      </c>
      <c r="G1636" s="78">
        <f>'Balance N-1'!O1639</f>
        <v>0</v>
      </c>
      <c r="H1636" s="78">
        <f>'Balance N-1'!P1639</f>
        <v>0</v>
      </c>
      <c r="I1636" s="79">
        <f t="shared" si="25"/>
        <v>0</v>
      </c>
    </row>
    <row r="1637" spans="1:9" ht="15.6">
      <c r="A1637" s="85">
        <f>'Balance N-1'!I1640</f>
        <v>0</v>
      </c>
      <c r="B1637" s="75">
        <f>'Balance N-1'!J1640</f>
        <v>0</v>
      </c>
      <c r="C1637" s="78">
        <f>'Balance N-1'!K1640</f>
        <v>0</v>
      </c>
      <c r="D1637" s="78">
        <f>'Balance N-1'!L1640</f>
        <v>0</v>
      </c>
      <c r="E1637" s="78">
        <f>'Balance N-1'!M1640</f>
        <v>0</v>
      </c>
      <c r="F1637" s="78">
        <f>'Balance N-1'!N1640</f>
        <v>0</v>
      </c>
      <c r="G1637" s="78">
        <f>'Balance N-1'!O1640</f>
        <v>0</v>
      </c>
      <c r="H1637" s="78">
        <f>'Balance N-1'!P1640</f>
        <v>0</v>
      </c>
      <c r="I1637" s="79">
        <f t="shared" si="25"/>
        <v>0</v>
      </c>
    </row>
    <row r="1638" spans="1:9" ht="15.6">
      <c r="A1638" s="85">
        <f>'Balance N-1'!I1641</f>
        <v>0</v>
      </c>
      <c r="B1638" s="75">
        <f>'Balance N-1'!J1641</f>
        <v>0</v>
      </c>
      <c r="C1638" s="78">
        <f>'Balance N-1'!K1641</f>
        <v>0</v>
      </c>
      <c r="D1638" s="78">
        <f>'Balance N-1'!L1641</f>
        <v>0</v>
      </c>
      <c r="E1638" s="78">
        <f>'Balance N-1'!M1641</f>
        <v>0</v>
      </c>
      <c r="F1638" s="78">
        <f>'Balance N-1'!N1641</f>
        <v>0</v>
      </c>
      <c r="G1638" s="78">
        <f>'Balance N-1'!O1641</f>
        <v>0</v>
      </c>
      <c r="H1638" s="78">
        <f>'Balance N-1'!P1641</f>
        <v>0</v>
      </c>
      <c r="I1638" s="79">
        <f t="shared" si="25"/>
        <v>0</v>
      </c>
    </row>
    <row r="1639" spans="1:9" ht="15.6">
      <c r="A1639" s="85">
        <f>'Balance N-1'!I1642</f>
        <v>0</v>
      </c>
      <c r="B1639" s="75">
        <f>'Balance N-1'!J1642</f>
        <v>0</v>
      </c>
      <c r="C1639" s="78">
        <f>'Balance N-1'!K1642</f>
        <v>0</v>
      </c>
      <c r="D1639" s="78">
        <f>'Balance N-1'!L1642</f>
        <v>0</v>
      </c>
      <c r="E1639" s="78">
        <f>'Balance N-1'!M1642</f>
        <v>0</v>
      </c>
      <c r="F1639" s="78">
        <f>'Balance N-1'!N1642</f>
        <v>0</v>
      </c>
      <c r="G1639" s="78">
        <f>'Balance N-1'!O1642</f>
        <v>0</v>
      </c>
      <c r="H1639" s="78">
        <f>'Balance N-1'!P1642</f>
        <v>0</v>
      </c>
      <c r="I1639" s="79">
        <f t="shared" si="25"/>
        <v>0</v>
      </c>
    </row>
    <row r="1640" spans="1:9" ht="15.6">
      <c r="A1640" s="85">
        <f>'Balance N-1'!I1643</f>
        <v>0</v>
      </c>
      <c r="B1640" s="75">
        <f>'Balance N-1'!J1643</f>
        <v>0</v>
      </c>
      <c r="C1640" s="78">
        <f>'Balance N-1'!K1643</f>
        <v>0</v>
      </c>
      <c r="D1640" s="78">
        <f>'Balance N-1'!L1643</f>
        <v>0</v>
      </c>
      <c r="E1640" s="78">
        <f>'Balance N-1'!M1643</f>
        <v>0</v>
      </c>
      <c r="F1640" s="78">
        <f>'Balance N-1'!N1643</f>
        <v>0</v>
      </c>
      <c r="G1640" s="78">
        <f>'Balance N-1'!O1643</f>
        <v>0</v>
      </c>
      <c r="H1640" s="78">
        <f>'Balance N-1'!P1643</f>
        <v>0</v>
      </c>
      <c r="I1640" s="79">
        <f t="shared" si="25"/>
        <v>0</v>
      </c>
    </row>
    <row r="1641" spans="1:9" ht="15.6">
      <c r="A1641" s="85">
        <f>'Balance N-1'!I1644</f>
        <v>0</v>
      </c>
      <c r="B1641" s="75">
        <f>'Balance N-1'!J1644</f>
        <v>0</v>
      </c>
      <c r="C1641" s="78">
        <f>'Balance N-1'!K1644</f>
        <v>0</v>
      </c>
      <c r="D1641" s="78">
        <f>'Balance N-1'!L1644</f>
        <v>0</v>
      </c>
      <c r="E1641" s="78">
        <f>'Balance N-1'!M1644</f>
        <v>0</v>
      </c>
      <c r="F1641" s="78">
        <f>'Balance N-1'!N1644</f>
        <v>0</v>
      </c>
      <c r="G1641" s="78">
        <f>'Balance N-1'!O1644</f>
        <v>0</v>
      </c>
      <c r="H1641" s="78">
        <f>'Balance N-1'!P1644</f>
        <v>0</v>
      </c>
      <c r="I1641" s="79">
        <f t="shared" si="25"/>
        <v>0</v>
      </c>
    </row>
    <row r="1642" spans="1:9" ht="15.6">
      <c r="A1642" s="85">
        <f>'Balance N-1'!I1645</f>
        <v>0</v>
      </c>
      <c r="B1642" s="75">
        <f>'Balance N-1'!J1645</f>
        <v>0</v>
      </c>
      <c r="C1642" s="78">
        <f>'Balance N-1'!K1645</f>
        <v>0</v>
      </c>
      <c r="D1642" s="78">
        <f>'Balance N-1'!L1645</f>
        <v>0</v>
      </c>
      <c r="E1642" s="78">
        <f>'Balance N-1'!M1645</f>
        <v>0</v>
      </c>
      <c r="F1642" s="78">
        <f>'Balance N-1'!N1645</f>
        <v>0</v>
      </c>
      <c r="G1642" s="78">
        <f>'Balance N-1'!O1645</f>
        <v>0</v>
      </c>
      <c r="H1642" s="78">
        <f>'Balance N-1'!P1645</f>
        <v>0</v>
      </c>
      <c r="I1642" s="79">
        <f t="shared" si="25"/>
        <v>0</v>
      </c>
    </row>
    <row r="1643" spans="1:9" ht="15.6">
      <c r="A1643" s="85">
        <f>'Balance N-1'!I1646</f>
        <v>0</v>
      </c>
      <c r="B1643" s="75">
        <f>'Balance N-1'!J1646</f>
        <v>0</v>
      </c>
      <c r="C1643" s="78">
        <f>'Balance N-1'!K1646</f>
        <v>0</v>
      </c>
      <c r="D1643" s="78">
        <f>'Balance N-1'!L1646</f>
        <v>0</v>
      </c>
      <c r="E1643" s="78">
        <f>'Balance N-1'!M1646</f>
        <v>0</v>
      </c>
      <c r="F1643" s="78">
        <f>'Balance N-1'!N1646</f>
        <v>0</v>
      </c>
      <c r="G1643" s="78">
        <f>'Balance N-1'!O1646</f>
        <v>0</v>
      </c>
      <c r="H1643" s="78">
        <f>'Balance N-1'!P1646</f>
        <v>0</v>
      </c>
      <c r="I1643" s="79">
        <f t="shared" si="25"/>
        <v>0</v>
      </c>
    </row>
    <row r="1644" spans="1:9" ht="15.6">
      <c r="A1644" s="85">
        <f>'Balance N-1'!I1647</f>
        <v>0</v>
      </c>
      <c r="B1644" s="75">
        <f>'Balance N-1'!J1647</f>
        <v>0</v>
      </c>
      <c r="C1644" s="78">
        <f>'Balance N-1'!K1647</f>
        <v>0</v>
      </c>
      <c r="D1644" s="78">
        <f>'Balance N-1'!L1647</f>
        <v>0</v>
      </c>
      <c r="E1644" s="78">
        <f>'Balance N-1'!M1647</f>
        <v>0</v>
      </c>
      <c r="F1644" s="78">
        <f>'Balance N-1'!N1647</f>
        <v>0</v>
      </c>
      <c r="G1644" s="78">
        <f>'Balance N-1'!O1647</f>
        <v>0</v>
      </c>
      <c r="H1644" s="78">
        <f>'Balance N-1'!P1647</f>
        <v>0</v>
      </c>
      <c r="I1644" s="79">
        <f t="shared" si="25"/>
        <v>0</v>
      </c>
    </row>
    <row r="1645" spans="1:9" ht="15.6">
      <c r="A1645" s="85">
        <f>'Balance N-1'!I1648</f>
        <v>0</v>
      </c>
      <c r="B1645" s="75">
        <f>'Balance N-1'!J1648</f>
        <v>0</v>
      </c>
      <c r="C1645" s="78">
        <f>'Balance N-1'!K1648</f>
        <v>0</v>
      </c>
      <c r="D1645" s="78">
        <f>'Balance N-1'!L1648</f>
        <v>0</v>
      </c>
      <c r="E1645" s="78">
        <f>'Balance N-1'!M1648</f>
        <v>0</v>
      </c>
      <c r="F1645" s="78">
        <f>'Balance N-1'!N1648</f>
        <v>0</v>
      </c>
      <c r="G1645" s="78">
        <f>'Balance N-1'!O1648</f>
        <v>0</v>
      </c>
      <c r="H1645" s="78">
        <f>'Balance N-1'!P1648</f>
        <v>0</v>
      </c>
      <c r="I1645" s="79">
        <f t="shared" si="25"/>
        <v>0</v>
      </c>
    </row>
    <row r="1646" spans="1:9" ht="15.6">
      <c r="A1646" s="85">
        <f>'Balance N-1'!I1649</f>
        <v>0</v>
      </c>
      <c r="B1646" s="75">
        <f>'Balance N-1'!J1649</f>
        <v>0</v>
      </c>
      <c r="C1646" s="78">
        <f>'Balance N-1'!K1649</f>
        <v>0</v>
      </c>
      <c r="D1646" s="78">
        <f>'Balance N-1'!L1649</f>
        <v>0</v>
      </c>
      <c r="E1646" s="78">
        <f>'Balance N-1'!M1649</f>
        <v>0</v>
      </c>
      <c r="F1646" s="78">
        <f>'Balance N-1'!N1649</f>
        <v>0</v>
      </c>
      <c r="G1646" s="78">
        <f>'Balance N-1'!O1649</f>
        <v>0</v>
      </c>
      <c r="H1646" s="78">
        <f>'Balance N-1'!P1649</f>
        <v>0</v>
      </c>
      <c r="I1646" s="79">
        <f t="shared" si="25"/>
        <v>0</v>
      </c>
    </row>
    <row r="1647" spans="1:9" ht="15.6">
      <c r="A1647" s="85">
        <f>'Balance N-1'!I1650</f>
        <v>0</v>
      </c>
      <c r="B1647" s="75">
        <f>'Balance N-1'!J1650</f>
        <v>0</v>
      </c>
      <c r="C1647" s="78">
        <f>'Balance N-1'!K1650</f>
        <v>0</v>
      </c>
      <c r="D1647" s="78">
        <f>'Balance N-1'!L1650</f>
        <v>0</v>
      </c>
      <c r="E1647" s="78">
        <f>'Balance N-1'!M1650</f>
        <v>0</v>
      </c>
      <c r="F1647" s="78">
        <f>'Balance N-1'!N1650</f>
        <v>0</v>
      </c>
      <c r="G1647" s="78">
        <f>'Balance N-1'!O1650</f>
        <v>0</v>
      </c>
      <c r="H1647" s="78">
        <f>'Balance N-1'!P1650</f>
        <v>0</v>
      </c>
      <c r="I1647" s="79">
        <f t="shared" si="25"/>
        <v>0</v>
      </c>
    </row>
    <row r="1648" spans="1:9" ht="15.6">
      <c r="A1648" s="85">
        <f>'Balance N-1'!I1651</f>
        <v>0</v>
      </c>
      <c r="B1648" s="75">
        <f>'Balance N-1'!J1651</f>
        <v>0</v>
      </c>
      <c r="C1648" s="78">
        <f>'Balance N-1'!K1651</f>
        <v>0</v>
      </c>
      <c r="D1648" s="78">
        <f>'Balance N-1'!L1651</f>
        <v>0</v>
      </c>
      <c r="E1648" s="78">
        <f>'Balance N-1'!M1651</f>
        <v>0</v>
      </c>
      <c r="F1648" s="78">
        <f>'Balance N-1'!N1651</f>
        <v>0</v>
      </c>
      <c r="G1648" s="78">
        <f>'Balance N-1'!O1651</f>
        <v>0</v>
      </c>
      <c r="H1648" s="78">
        <f>'Balance N-1'!P1651</f>
        <v>0</v>
      </c>
      <c r="I1648" s="79">
        <f t="shared" si="25"/>
        <v>0</v>
      </c>
    </row>
    <row r="1649" spans="1:9" ht="15.6">
      <c r="A1649" s="85">
        <f>'Balance N-1'!I1652</f>
        <v>0</v>
      </c>
      <c r="B1649" s="75">
        <f>'Balance N-1'!J1652</f>
        <v>0</v>
      </c>
      <c r="C1649" s="78">
        <f>'Balance N-1'!K1652</f>
        <v>0</v>
      </c>
      <c r="D1649" s="78">
        <f>'Balance N-1'!L1652</f>
        <v>0</v>
      </c>
      <c r="E1649" s="78">
        <f>'Balance N-1'!M1652</f>
        <v>0</v>
      </c>
      <c r="F1649" s="78">
        <f>'Balance N-1'!N1652</f>
        <v>0</v>
      </c>
      <c r="G1649" s="78">
        <f>'Balance N-1'!O1652</f>
        <v>0</v>
      </c>
      <c r="H1649" s="78">
        <f>'Balance N-1'!P1652</f>
        <v>0</v>
      </c>
      <c r="I1649" s="79">
        <f t="shared" si="25"/>
        <v>0</v>
      </c>
    </row>
    <row r="1650" spans="1:9" ht="15.6">
      <c r="A1650" s="85">
        <f>'Balance N-1'!I1653</f>
        <v>0</v>
      </c>
      <c r="B1650" s="75">
        <f>'Balance N-1'!J1653</f>
        <v>0</v>
      </c>
      <c r="C1650" s="78">
        <f>'Balance N-1'!K1653</f>
        <v>0</v>
      </c>
      <c r="D1650" s="78">
        <f>'Balance N-1'!L1653</f>
        <v>0</v>
      </c>
      <c r="E1650" s="78">
        <f>'Balance N-1'!M1653</f>
        <v>0</v>
      </c>
      <c r="F1650" s="78">
        <f>'Balance N-1'!N1653</f>
        <v>0</v>
      </c>
      <c r="G1650" s="78">
        <f>'Balance N-1'!O1653</f>
        <v>0</v>
      </c>
      <c r="H1650" s="78">
        <f>'Balance N-1'!P1653</f>
        <v>0</v>
      </c>
      <c r="I1650" s="79">
        <f t="shared" si="25"/>
        <v>0</v>
      </c>
    </row>
    <row r="1651" spans="1:9" ht="15.6">
      <c r="A1651" s="85">
        <f>'Balance N-1'!I1654</f>
        <v>0</v>
      </c>
      <c r="B1651" s="75">
        <f>'Balance N-1'!J1654</f>
        <v>0</v>
      </c>
      <c r="C1651" s="78">
        <f>'Balance N-1'!K1654</f>
        <v>0</v>
      </c>
      <c r="D1651" s="78">
        <f>'Balance N-1'!L1654</f>
        <v>0</v>
      </c>
      <c r="E1651" s="78">
        <f>'Balance N-1'!M1654</f>
        <v>0</v>
      </c>
      <c r="F1651" s="78">
        <f>'Balance N-1'!N1654</f>
        <v>0</v>
      </c>
      <c r="G1651" s="78">
        <f>'Balance N-1'!O1654</f>
        <v>0</v>
      </c>
      <c r="H1651" s="78">
        <f>'Balance N-1'!P1654</f>
        <v>0</v>
      </c>
      <c r="I1651" s="79">
        <f t="shared" si="25"/>
        <v>0</v>
      </c>
    </row>
    <row r="1652" spans="1:9" ht="15.6">
      <c r="A1652" s="85">
        <f>'Balance N-1'!I1655</f>
        <v>0</v>
      </c>
      <c r="B1652" s="75">
        <f>'Balance N-1'!J1655</f>
        <v>0</v>
      </c>
      <c r="C1652" s="78">
        <f>'Balance N-1'!K1655</f>
        <v>0</v>
      </c>
      <c r="D1652" s="78">
        <f>'Balance N-1'!L1655</f>
        <v>0</v>
      </c>
      <c r="E1652" s="78">
        <f>'Balance N-1'!M1655</f>
        <v>0</v>
      </c>
      <c r="F1652" s="78">
        <f>'Balance N-1'!N1655</f>
        <v>0</v>
      </c>
      <c r="G1652" s="78">
        <f>'Balance N-1'!O1655</f>
        <v>0</v>
      </c>
      <c r="H1652" s="78">
        <f>'Balance N-1'!P1655</f>
        <v>0</v>
      </c>
      <c r="I1652" s="79">
        <f t="shared" si="25"/>
        <v>0</v>
      </c>
    </row>
    <row r="1653" spans="1:9" ht="15.6">
      <c r="A1653" s="85">
        <f>'Balance N-1'!I1656</f>
        <v>0</v>
      </c>
      <c r="B1653" s="75">
        <f>'Balance N-1'!J1656</f>
        <v>0</v>
      </c>
      <c r="C1653" s="78">
        <f>'Balance N-1'!K1656</f>
        <v>0</v>
      </c>
      <c r="D1653" s="78">
        <f>'Balance N-1'!L1656</f>
        <v>0</v>
      </c>
      <c r="E1653" s="78">
        <f>'Balance N-1'!M1656</f>
        <v>0</v>
      </c>
      <c r="F1653" s="78">
        <f>'Balance N-1'!N1656</f>
        <v>0</v>
      </c>
      <c r="G1653" s="78">
        <f>'Balance N-1'!O1656</f>
        <v>0</v>
      </c>
      <c r="H1653" s="78">
        <f>'Balance N-1'!P1656</f>
        <v>0</v>
      </c>
      <c r="I1653" s="79">
        <f t="shared" si="25"/>
        <v>0</v>
      </c>
    </row>
    <row r="1654" spans="1:9" ht="15.6">
      <c r="A1654" s="85">
        <f>'Balance N-1'!I1657</f>
        <v>0</v>
      </c>
      <c r="B1654" s="75">
        <f>'Balance N-1'!J1657</f>
        <v>0</v>
      </c>
      <c r="C1654" s="78">
        <f>'Balance N-1'!K1657</f>
        <v>0</v>
      </c>
      <c r="D1654" s="78">
        <f>'Balance N-1'!L1657</f>
        <v>0</v>
      </c>
      <c r="E1654" s="78">
        <f>'Balance N-1'!M1657</f>
        <v>0</v>
      </c>
      <c r="F1654" s="78">
        <f>'Balance N-1'!N1657</f>
        <v>0</v>
      </c>
      <c r="G1654" s="78">
        <f>'Balance N-1'!O1657</f>
        <v>0</v>
      </c>
      <c r="H1654" s="78">
        <f>'Balance N-1'!P1657</f>
        <v>0</v>
      </c>
      <c r="I1654" s="79">
        <f t="shared" si="25"/>
        <v>0</v>
      </c>
    </row>
    <row r="1655" spans="1:9" ht="15.6">
      <c r="A1655" s="85">
        <f>'Balance N-1'!I1658</f>
        <v>0</v>
      </c>
      <c r="B1655" s="75">
        <f>'Balance N-1'!J1658</f>
        <v>0</v>
      </c>
      <c r="C1655" s="78">
        <f>'Balance N-1'!K1658</f>
        <v>0</v>
      </c>
      <c r="D1655" s="78">
        <f>'Balance N-1'!L1658</f>
        <v>0</v>
      </c>
      <c r="E1655" s="78">
        <f>'Balance N-1'!M1658</f>
        <v>0</v>
      </c>
      <c r="F1655" s="78">
        <f>'Balance N-1'!N1658</f>
        <v>0</v>
      </c>
      <c r="G1655" s="78">
        <f>'Balance N-1'!O1658</f>
        <v>0</v>
      </c>
      <c r="H1655" s="78">
        <f>'Balance N-1'!P1658</f>
        <v>0</v>
      </c>
      <c r="I1655" s="79">
        <f t="shared" si="25"/>
        <v>0</v>
      </c>
    </row>
    <row r="1656" spans="1:9" ht="15.6">
      <c r="A1656" s="85">
        <f>'Balance N-1'!I1659</f>
        <v>0</v>
      </c>
      <c r="B1656" s="75">
        <f>'Balance N-1'!J1659</f>
        <v>0</v>
      </c>
      <c r="C1656" s="78">
        <f>'Balance N-1'!K1659</f>
        <v>0</v>
      </c>
      <c r="D1656" s="78">
        <f>'Balance N-1'!L1659</f>
        <v>0</v>
      </c>
      <c r="E1656" s="78">
        <f>'Balance N-1'!M1659</f>
        <v>0</v>
      </c>
      <c r="F1656" s="78">
        <f>'Balance N-1'!N1659</f>
        <v>0</v>
      </c>
      <c r="G1656" s="78">
        <f>'Balance N-1'!O1659</f>
        <v>0</v>
      </c>
      <c r="H1656" s="78">
        <f>'Balance N-1'!P1659</f>
        <v>0</v>
      </c>
      <c r="I1656" s="79">
        <f t="shared" si="25"/>
        <v>0</v>
      </c>
    </row>
    <row r="1657" spans="1:9" ht="15.6">
      <c r="A1657" s="85">
        <f>'Balance N-1'!I1660</f>
        <v>0</v>
      </c>
      <c r="B1657" s="75">
        <f>'Balance N-1'!J1660</f>
        <v>0</v>
      </c>
      <c r="C1657" s="78">
        <f>'Balance N-1'!K1660</f>
        <v>0</v>
      </c>
      <c r="D1657" s="78">
        <f>'Balance N-1'!L1660</f>
        <v>0</v>
      </c>
      <c r="E1657" s="78">
        <f>'Balance N-1'!M1660</f>
        <v>0</v>
      </c>
      <c r="F1657" s="78">
        <f>'Balance N-1'!N1660</f>
        <v>0</v>
      </c>
      <c r="G1657" s="78">
        <f>'Balance N-1'!O1660</f>
        <v>0</v>
      </c>
      <c r="H1657" s="78">
        <f>'Balance N-1'!P1660</f>
        <v>0</v>
      </c>
      <c r="I1657" s="79">
        <f t="shared" si="25"/>
        <v>0</v>
      </c>
    </row>
    <row r="1658" spans="1:9" ht="15.6">
      <c r="A1658" s="85">
        <f>'Balance N-1'!I1661</f>
        <v>0</v>
      </c>
      <c r="B1658" s="75">
        <f>'Balance N-1'!J1661</f>
        <v>0</v>
      </c>
      <c r="C1658" s="78">
        <f>'Balance N-1'!K1661</f>
        <v>0</v>
      </c>
      <c r="D1658" s="78">
        <f>'Balance N-1'!L1661</f>
        <v>0</v>
      </c>
      <c r="E1658" s="78">
        <f>'Balance N-1'!M1661</f>
        <v>0</v>
      </c>
      <c r="F1658" s="78">
        <f>'Balance N-1'!N1661</f>
        <v>0</v>
      </c>
      <c r="G1658" s="78">
        <f>'Balance N-1'!O1661</f>
        <v>0</v>
      </c>
      <c r="H1658" s="78">
        <f>'Balance N-1'!P1661</f>
        <v>0</v>
      </c>
      <c r="I1658" s="79">
        <f t="shared" si="25"/>
        <v>0</v>
      </c>
    </row>
    <row r="1659" spans="1:9" ht="15.6">
      <c r="A1659" s="85">
        <f>'Balance N-1'!I1662</f>
        <v>0</v>
      </c>
      <c r="B1659" s="75">
        <f>'Balance N-1'!J1662</f>
        <v>0</v>
      </c>
      <c r="C1659" s="78">
        <f>'Balance N-1'!K1662</f>
        <v>0</v>
      </c>
      <c r="D1659" s="78">
        <f>'Balance N-1'!L1662</f>
        <v>0</v>
      </c>
      <c r="E1659" s="78">
        <f>'Balance N-1'!M1662</f>
        <v>0</v>
      </c>
      <c r="F1659" s="78">
        <f>'Balance N-1'!N1662</f>
        <v>0</v>
      </c>
      <c r="G1659" s="78">
        <f>'Balance N-1'!O1662</f>
        <v>0</v>
      </c>
      <c r="H1659" s="78">
        <f>'Balance N-1'!P1662</f>
        <v>0</v>
      </c>
      <c r="I1659" s="79">
        <f t="shared" si="25"/>
        <v>0</v>
      </c>
    </row>
    <row r="1660" spans="1:9" ht="15.6">
      <c r="A1660" s="85">
        <f>'Balance N-1'!I1663</f>
        <v>0</v>
      </c>
      <c r="B1660" s="75">
        <f>'Balance N-1'!J1663</f>
        <v>0</v>
      </c>
      <c r="C1660" s="78">
        <f>'Balance N-1'!K1663</f>
        <v>0</v>
      </c>
      <c r="D1660" s="78">
        <f>'Balance N-1'!L1663</f>
        <v>0</v>
      </c>
      <c r="E1660" s="78">
        <f>'Balance N-1'!M1663</f>
        <v>0</v>
      </c>
      <c r="F1660" s="78">
        <f>'Balance N-1'!N1663</f>
        <v>0</v>
      </c>
      <c r="G1660" s="78">
        <f>'Balance N-1'!O1663</f>
        <v>0</v>
      </c>
      <c r="H1660" s="78">
        <f>'Balance N-1'!P1663</f>
        <v>0</v>
      </c>
      <c r="I1660" s="79">
        <f t="shared" si="25"/>
        <v>0</v>
      </c>
    </row>
    <row r="1661" spans="1:9" ht="15.6">
      <c r="A1661" s="85">
        <f>'Balance N-1'!I1664</f>
        <v>0</v>
      </c>
      <c r="B1661" s="75">
        <f>'Balance N-1'!J1664</f>
        <v>0</v>
      </c>
      <c r="C1661" s="78">
        <f>'Balance N-1'!K1664</f>
        <v>0</v>
      </c>
      <c r="D1661" s="78">
        <f>'Balance N-1'!L1664</f>
        <v>0</v>
      </c>
      <c r="E1661" s="78">
        <f>'Balance N-1'!M1664</f>
        <v>0</v>
      </c>
      <c r="F1661" s="78">
        <f>'Balance N-1'!N1664</f>
        <v>0</v>
      </c>
      <c r="G1661" s="78">
        <f>'Balance N-1'!O1664</f>
        <v>0</v>
      </c>
      <c r="H1661" s="78">
        <f>'Balance N-1'!P1664</f>
        <v>0</v>
      </c>
      <c r="I1661" s="79">
        <f t="shared" si="25"/>
        <v>0</v>
      </c>
    </row>
    <row r="1662" spans="1:9" ht="15.6">
      <c r="A1662" s="85">
        <f>'Balance N-1'!I1665</f>
        <v>0</v>
      </c>
      <c r="B1662" s="75">
        <f>'Balance N-1'!J1665</f>
        <v>0</v>
      </c>
      <c r="C1662" s="78">
        <f>'Balance N-1'!K1665</f>
        <v>0</v>
      </c>
      <c r="D1662" s="78">
        <f>'Balance N-1'!L1665</f>
        <v>0</v>
      </c>
      <c r="E1662" s="78">
        <f>'Balance N-1'!M1665</f>
        <v>0</v>
      </c>
      <c r="F1662" s="78">
        <f>'Balance N-1'!N1665</f>
        <v>0</v>
      </c>
      <c r="G1662" s="78">
        <f>'Balance N-1'!O1665</f>
        <v>0</v>
      </c>
      <c r="H1662" s="78">
        <f>'Balance N-1'!P1665</f>
        <v>0</v>
      </c>
      <c r="I1662" s="79">
        <f t="shared" si="25"/>
        <v>0</v>
      </c>
    </row>
    <row r="1663" spans="1:9" ht="15.6">
      <c r="A1663" s="85">
        <f>'Balance N-1'!I1666</f>
        <v>0</v>
      </c>
      <c r="B1663" s="75">
        <f>'Balance N-1'!J1666</f>
        <v>0</v>
      </c>
      <c r="C1663" s="78">
        <f>'Balance N-1'!K1666</f>
        <v>0</v>
      </c>
      <c r="D1663" s="78">
        <f>'Balance N-1'!L1666</f>
        <v>0</v>
      </c>
      <c r="E1663" s="78">
        <f>'Balance N-1'!M1666</f>
        <v>0</v>
      </c>
      <c r="F1663" s="78">
        <f>'Balance N-1'!N1666</f>
        <v>0</v>
      </c>
      <c r="G1663" s="78">
        <f>'Balance N-1'!O1666</f>
        <v>0</v>
      </c>
      <c r="H1663" s="78">
        <f>'Balance N-1'!P1666</f>
        <v>0</v>
      </c>
      <c r="I1663" s="79">
        <f t="shared" si="25"/>
        <v>0</v>
      </c>
    </row>
    <row r="1664" spans="1:9" ht="15.6">
      <c r="A1664" s="85">
        <f>'Balance N-1'!I1667</f>
        <v>0</v>
      </c>
      <c r="B1664" s="75">
        <f>'Balance N-1'!J1667</f>
        <v>0</v>
      </c>
      <c r="C1664" s="78">
        <f>'Balance N-1'!K1667</f>
        <v>0</v>
      </c>
      <c r="D1664" s="78">
        <f>'Balance N-1'!L1667</f>
        <v>0</v>
      </c>
      <c r="E1664" s="78">
        <f>'Balance N-1'!M1667</f>
        <v>0</v>
      </c>
      <c r="F1664" s="78">
        <f>'Balance N-1'!N1667</f>
        <v>0</v>
      </c>
      <c r="G1664" s="78">
        <f>'Balance N-1'!O1667</f>
        <v>0</v>
      </c>
      <c r="H1664" s="78">
        <f>'Balance N-1'!P1667</f>
        <v>0</v>
      </c>
      <c r="I1664" s="79">
        <f t="shared" si="25"/>
        <v>0</v>
      </c>
    </row>
    <row r="1665" spans="1:9" ht="15.6">
      <c r="A1665" s="85">
        <f>'Balance N-1'!I1668</f>
        <v>0</v>
      </c>
      <c r="B1665" s="75">
        <f>'Balance N-1'!J1668</f>
        <v>0</v>
      </c>
      <c r="C1665" s="78">
        <f>'Balance N-1'!K1668</f>
        <v>0</v>
      </c>
      <c r="D1665" s="78">
        <f>'Balance N-1'!L1668</f>
        <v>0</v>
      </c>
      <c r="E1665" s="78">
        <f>'Balance N-1'!M1668</f>
        <v>0</v>
      </c>
      <c r="F1665" s="78">
        <f>'Balance N-1'!N1668</f>
        <v>0</v>
      </c>
      <c r="G1665" s="78">
        <f>'Balance N-1'!O1668</f>
        <v>0</v>
      </c>
      <c r="H1665" s="78">
        <f>'Balance N-1'!P1668</f>
        <v>0</v>
      </c>
      <c r="I1665" s="79">
        <f t="shared" si="25"/>
        <v>0</v>
      </c>
    </row>
    <row r="1666" spans="1:9" ht="15.6">
      <c r="A1666" s="85">
        <f>'Balance N-1'!I1669</f>
        <v>0</v>
      </c>
      <c r="B1666" s="75">
        <f>'Balance N-1'!J1669</f>
        <v>0</v>
      </c>
      <c r="C1666" s="78">
        <f>'Balance N-1'!K1669</f>
        <v>0</v>
      </c>
      <c r="D1666" s="78">
        <f>'Balance N-1'!L1669</f>
        <v>0</v>
      </c>
      <c r="E1666" s="78">
        <f>'Balance N-1'!M1669</f>
        <v>0</v>
      </c>
      <c r="F1666" s="78">
        <f>'Balance N-1'!N1669</f>
        <v>0</v>
      </c>
      <c r="G1666" s="78">
        <f>'Balance N-1'!O1669</f>
        <v>0</v>
      </c>
      <c r="H1666" s="78">
        <f>'Balance N-1'!P1669</f>
        <v>0</v>
      </c>
      <c r="I1666" s="79">
        <f t="shared" si="25"/>
        <v>0</v>
      </c>
    </row>
    <row r="1667" spans="1:9" ht="15.6">
      <c r="A1667" s="85">
        <f>'Balance N-1'!I1670</f>
        <v>0</v>
      </c>
      <c r="B1667" s="75">
        <f>'Balance N-1'!J1670</f>
        <v>0</v>
      </c>
      <c r="C1667" s="78">
        <f>'Balance N-1'!K1670</f>
        <v>0</v>
      </c>
      <c r="D1667" s="78">
        <f>'Balance N-1'!L1670</f>
        <v>0</v>
      </c>
      <c r="E1667" s="78">
        <f>'Balance N-1'!M1670</f>
        <v>0</v>
      </c>
      <c r="F1667" s="78">
        <f>'Balance N-1'!N1670</f>
        <v>0</v>
      </c>
      <c r="G1667" s="78">
        <f>'Balance N-1'!O1670</f>
        <v>0</v>
      </c>
      <c r="H1667" s="78">
        <f>'Balance N-1'!P1670</f>
        <v>0</v>
      </c>
      <c r="I1667" s="79">
        <f t="shared" ref="I1667:I1730" si="26">(C1667-D1667)+(E1667-F1667)-(G1667-H1667)</f>
        <v>0</v>
      </c>
    </row>
    <row r="1668" spans="1:9" ht="15.6">
      <c r="A1668" s="85">
        <f>'Balance N-1'!I1671</f>
        <v>0</v>
      </c>
      <c r="B1668" s="75">
        <f>'Balance N-1'!J1671</f>
        <v>0</v>
      </c>
      <c r="C1668" s="78">
        <f>'Balance N-1'!K1671</f>
        <v>0</v>
      </c>
      <c r="D1668" s="78">
        <f>'Balance N-1'!L1671</f>
        <v>0</v>
      </c>
      <c r="E1668" s="78">
        <f>'Balance N-1'!M1671</f>
        <v>0</v>
      </c>
      <c r="F1668" s="78">
        <f>'Balance N-1'!N1671</f>
        <v>0</v>
      </c>
      <c r="G1668" s="78">
        <f>'Balance N-1'!O1671</f>
        <v>0</v>
      </c>
      <c r="H1668" s="78">
        <f>'Balance N-1'!P1671</f>
        <v>0</v>
      </c>
      <c r="I1668" s="79">
        <f t="shared" si="26"/>
        <v>0</v>
      </c>
    </row>
    <row r="1669" spans="1:9" ht="15.6">
      <c r="A1669" s="85">
        <f>'Balance N-1'!I1672</f>
        <v>0</v>
      </c>
      <c r="B1669" s="75">
        <f>'Balance N-1'!J1672</f>
        <v>0</v>
      </c>
      <c r="C1669" s="78">
        <f>'Balance N-1'!K1672</f>
        <v>0</v>
      </c>
      <c r="D1669" s="78">
        <f>'Balance N-1'!L1672</f>
        <v>0</v>
      </c>
      <c r="E1669" s="78">
        <f>'Balance N-1'!M1672</f>
        <v>0</v>
      </c>
      <c r="F1669" s="78">
        <f>'Balance N-1'!N1672</f>
        <v>0</v>
      </c>
      <c r="G1669" s="78">
        <f>'Balance N-1'!O1672</f>
        <v>0</v>
      </c>
      <c r="H1669" s="78">
        <f>'Balance N-1'!P1672</f>
        <v>0</v>
      </c>
      <c r="I1669" s="79">
        <f t="shared" si="26"/>
        <v>0</v>
      </c>
    </row>
    <row r="1670" spans="1:9" ht="15.6">
      <c r="A1670" s="85">
        <f>'Balance N-1'!I1673</f>
        <v>0</v>
      </c>
      <c r="B1670" s="75">
        <f>'Balance N-1'!J1673</f>
        <v>0</v>
      </c>
      <c r="C1670" s="78">
        <f>'Balance N-1'!K1673</f>
        <v>0</v>
      </c>
      <c r="D1670" s="78">
        <f>'Balance N-1'!L1673</f>
        <v>0</v>
      </c>
      <c r="E1670" s="78">
        <f>'Balance N-1'!M1673</f>
        <v>0</v>
      </c>
      <c r="F1670" s="78">
        <f>'Balance N-1'!N1673</f>
        <v>0</v>
      </c>
      <c r="G1670" s="78">
        <f>'Balance N-1'!O1673</f>
        <v>0</v>
      </c>
      <c r="H1670" s="78">
        <f>'Balance N-1'!P1673</f>
        <v>0</v>
      </c>
      <c r="I1670" s="79">
        <f t="shared" si="26"/>
        <v>0</v>
      </c>
    </row>
    <row r="1671" spans="1:9" ht="15.6">
      <c r="A1671" s="85">
        <f>'Balance N-1'!I1674</f>
        <v>0</v>
      </c>
      <c r="B1671" s="75">
        <f>'Balance N-1'!J1674</f>
        <v>0</v>
      </c>
      <c r="C1671" s="78">
        <f>'Balance N-1'!K1674</f>
        <v>0</v>
      </c>
      <c r="D1671" s="78">
        <f>'Balance N-1'!L1674</f>
        <v>0</v>
      </c>
      <c r="E1671" s="78">
        <f>'Balance N-1'!M1674</f>
        <v>0</v>
      </c>
      <c r="F1671" s="78">
        <f>'Balance N-1'!N1674</f>
        <v>0</v>
      </c>
      <c r="G1671" s="78">
        <f>'Balance N-1'!O1674</f>
        <v>0</v>
      </c>
      <c r="H1671" s="78">
        <f>'Balance N-1'!P1674</f>
        <v>0</v>
      </c>
      <c r="I1671" s="79">
        <f t="shared" si="26"/>
        <v>0</v>
      </c>
    </row>
    <row r="1672" spans="1:9" ht="15.6">
      <c r="A1672" s="85">
        <f>'Balance N-1'!I1675</f>
        <v>0</v>
      </c>
      <c r="B1672" s="75">
        <f>'Balance N-1'!J1675</f>
        <v>0</v>
      </c>
      <c r="C1672" s="78">
        <f>'Balance N-1'!K1675</f>
        <v>0</v>
      </c>
      <c r="D1672" s="78">
        <f>'Balance N-1'!L1675</f>
        <v>0</v>
      </c>
      <c r="E1672" s="78">
        <f>'Balance N-1'!M1675</f>
        <v>0</v>
      </c>
      <c r="F1672" s="78">
        <f>'Balance N-1'!N1675</f>
        <v>0</v>
      </c>
      <c r="G1672" s="78">
        <f>'Balance N-1'!O1675</f>
        <v>0</v>
      </c>
      <c r="H1672" s="78">
        <f>'Balance N-1'!P1675</f>
        <v>0</v>
      </c>
      <c r="I1672" s="79">
        <f t="shared" si="26"/>
        <v>0</v>
      </c>
    </row>
    <row r="1673" spans="1:9" ht="15.6">
      <c r="A1673" s="85">
        <f>'Balance N-1'!I1676</f>
        <v>0</v>
      </c>
      <c r="B1673" s="75">
        <f>'Balance N-1'!J1676</f>
        <v>0</v>
      </c>
      <c r="C1673" s="78">
        <f>'Balance N-1'!K1676</f>
        <v>0</v>
      </c>
      <c r="D1673" s="78">
        <f>'Balance N-1'!L1676</f>
        <v>0</v>
      </c>
      <c r="E1673" s="78">
        <f>'Balance N-1'!M1676</f>
        <v>0</v>
      </c>
      <c r="F1673" s="78">
        <f>'Balance N-1'!N1676</f>
        <v>0</v>
      </c>
      <c r="G1673" s="78">
        <f>'Balance N-1'!O1676</f>
        <v>0</v>
      </c>
      <c r="H1673" s="78">
        <f>'Balance N-1'!P1676</f>
        <v>0</v>
      </c>
      <c r="I1673" s="79">
        <f t="shared" si="26"/>
        <v>0</v>
      </c>
    </row>
    <row r="1674" spans="1:9" ht="15.6">
      <c r="A1674" s="85">
        <f>'Balance N-1'!I1677</f>
        <v>0</v>
      </c>
      <c r="B1674" s="75">
        <f>'Balance N-1'!J1677</f>
        <v>0</v>
      </c>
      <c r="C1674" s="78">
        <f>'Balance N-1'!K1677</f>
        <v>0</v>
      </c>
      <c r="D1674" s="78">
        <f>'Balance N-1'!L1677</f>
        <v>0</v>
      </c>
      <c r="E1674" s="78">
        <f>'Balance N-1'!M1677</f>
        <v>0</v>
      </c>
      <c r="F1674" s="78">
        <f>'Balance N-1'!N1677</f>
        <v>0</v>
      </c>
      <c r="G1674" s="78">
        <f>'Balance N-1'!O1677</f>
        <v>0</v>
      </c>
      <c r="H1674" s="78">
        <f>'Balance N-1'!P1677</f>
        <v>0</v>
      </c>
      <c r="I1674" s="79">
        <f t="shared" si="26"/>
        <v>0</v>
      </c>
    </row>
    <row r="1675" spans="1:9" ht="15.6">
      <c r="A1675" s="85">
        <f>'Balance N-1'!I1678</f>
        <v>0</v>
      </c>
      <c r="B1675" s="75">
        <f>'Balance N-1'!J1678</f>
        <v>0</v>
      </c>
      <c r="C1675" s="78">
        <f>'Balance N-1'!K1678</f>
        <v>0</v>
      </c>
      <c r="D1675" s="78">
        <f>'Balance N-1'!L1678</f>
        <v>0</v>
      </c>
      <c r="E1675" s="78">
        <f>'Balance N-1'!M1678</f>
        <v>0</v>
      </c>
      <c r="F1675" s="78">
        <f>'Balance N-1'!N1678</f>
        <v>0</v>
      </c>
      <c r="G1675" s="78">
        <f>'Balance N-1'!O1678</f>
        <v>0</v>
      </c>
      <c r="H1675" s="78">
        <f>'Balance N-1'!P1678</f>
        <v>0</v>
      </c>
      <c r="I1675" s="79">
        <f t="shared" si="26"/>
        <v>0</v>
      </c>
    </row>
    <row r="1676" spans="1:9" ht="15.6">
      <c r="A1676" s="85">
        <f>'Balance N-1'!I1679</f>
        <v>0</v>
      </c>
      <c r="B1676" s="75">
        <f>'Balance N-1'!J1679</f>
        <v>0</v>
      </c>
      <c r="C1676" s="78">
        <f>'Balance N-1'!K1679</f>
        <v>0</v>
      </c>
      <c r="D1676" s="78">
        <f>'Balance N-1'!L1679</f>
        <v>0</v>
      </c>
      <c r="E1676" s="78">
        <f>'Balance N-1'!M1679</f>
        <v>0</v>
      </c>
      <c r="F1676" s="78">
        <f>'Balance N-1'!N1679</f>
        <v>0</v>
      </c>
      <c r="G1676" s="78">
        <f>'Balance N-1'!O1679</f>
        <v>0</v>
      </c>
      <c r="H1676" s="78">
        <f>'Balance N-1'!P1679</f>
        <v>0</v>
      </c>
      <c r="I1676" s="79">
        <f t="shared" si="26"/>
        <v>0</v>
      </c>
    </row>
    <row r="1677" spans="1:9" ht="15.6">
      <c r="A1677" s="85">
        <f>'Balance N-1'!I1680</f>
        <v>0</v>
      </c>
      <c r="B1677" s="75">
        <f>'Balance N-1'!J1680</f>
        <v>0</v>
      </c>
      <c r="C1677" s="78">
        <f>'Balance N-1'!K1680</f>
        <v>0</v>
      </c>
      <c r="D1677" s="78">
        <f>'Balance N-1'!L1680</f>
        <v>0</v>
      </c>
      <c r="E1677" s="78">
        <f>'Balance N-1'!M1680</f>
        <v>0</v>
      </c>
      <c r="F1677" s="78">
        <f>'Balance N-1'!N1680</f>
        <v>0</v>
      </c>
      <c r="G1677" s="78">
        <f>'Balance N-1'!O1680</f>
        <v>0</v>
      </c>
      <c r="H1677" s="78">
        <f>'Balance N-1'!P1680</f>
        <v>0</v>
      </c>
      <c r="I1677" s="79">
        <f t="shared" si="26"/>
        <v>0</v>
      </c>
    </row>
    <row r="1678" spans="1:9" ht="15.6">
      <c r="A1678" s="85">
        <f>'Balance N-1'!I1681</f>
        <v>0</v>
      </c>
      <c r="B1678" s="75">
        <f>'Balance N-1'!J1681</f>
        <v>0</v>
      </c>
      <c r="C1678" s="78">
        <f>'Balance N-1'!K1681</f>
        <v>0</v>
      </c>
      <c r="D1678" s="78">
        <f>'Balance N-1'!L1681</f>
        <v>0</v>
      </c>
      <c r="E1678" s="78">
        <f>'Balance N-1'!M1681</f>
        <v>0</v>
      </c>
      <c r="F1678" s="78">
        <f>'Balance N-1'!N1681</f>
        <v>0</v>
      </c>
      <c r="G1678" s="78">
        <f>'Balance N-1'!O1681</f>
        <v>0</v>
      </c>
      <c r="H1678" s="78">
        <f>'Balance N-1'!P1681</f>
        <v>0</v>
      </c>
      <c r="I1678" s="79">
        <f t="shared" si="26"/>
        <v>0</v>
      </c>
    </row>
    <row r="1679" spans="1:9" ht="15.6">
      <c r="A1679" s="85">
        <f>'Balance N-1'!I1682</f>
        <v>0</v>
      </c>
      <c r="B1679" s="75">
        <f>'Balance N-1'!J1682</f>
        <v>0</v>
      </c>
      <c r="C1679" s="78">
        <f>'Balance N-1'!K1682</f>
        <v>0</v>
      </c>
      <c r="D1679" s="78">
        <f>'Balance N-1'!L1682</f>
        <v>0</v>
      </c>
      <c r="E1679" s="78">
        <f>'Balance N-1'!M1682</f>
        <v>0</v>
      </c>
      <c r="F1679" s="78">
        <f>'Balance N-1'!N1682</f>
        <v>0</v>
      </c>
      <c r="G1679" s="78">
        <f>'Balance N-1'!O1682</f>
        <v>0</v>
      </c>
      <c r="H1679" s="78">
        <f>'Balance N-1'!P1682</f>
        <v>0</v>
      </c>
      <c r="I1679" s="79">
        <f t="shared" si="26"/>
        <v>0</v>
      </c>
    </row>
    <row r="1680" spans="1:9" ht="15.6">
      <c r="A1680" s="85">
        <f>'Balance N-1'!I1683</f>
        <v>0</v>
      </c>
      <c r="B1680" s="75">
        <f>'Balance N-1'!J1683</f>
        <v>0</v>
      </c>
      <c r="C1680" s="78">
        <f>'Balance N-1'!K1683</f>
        <v>0</v>
      </c>
      <c r="D1680" s="78">
        <f>'Balance N-1'!L1683</f>
        <v>0</v>
      </c>
      <c r="E1680" s="78">
        <f>'Balance N-1'!M1683</f>
        <v>0</v>
      </c>
      <c r="F1680" s="78">
        <f>'Balance N-1'!N1683</f>
        <v>0</v>
      </c>
      <c r="G1680" s="78">
        <f>'Balance N-1'!O1683</f>
        <v>0</v>
      </c>
      <c r="H1680" s="78">
        <f>'Balance N-1'!P1683</f>
        <v>0</v>
      </c>
      <c r="I1680" s="79">
        <f t="shared" si="26"/>
        <v>0</v>
      </c>
    </row>
    <row r="1681" spans="1:9" ht="15.6">
      <c r="A1681" s="85">
        <f>'Balance N-1'!I1684</f>
        <v>0</v>
      </c>
      <c r="B1681" s="75">
        <f>'Balance N-1'!J1684</f>
        <v>0</v>
      </c>
      <c r="C1681" s="78">
        <f>'Balance N-1'!K1684</f>
        <v>0</v>
      </c>
      <c r="D1681" s="78">
        <f>'Balance N-1'!L1684</f>
        <v>0</v>
      </c>
      <c r="E1681" s="78">
        <f>'Balance N-1'!M1684</f>
        <v>0</v>
      </c>
      <c r="F1681" s="78">
        <f>'Balance N-1'!N1684</f>
        <v>0</v>
      </c>
      <c r="G1681" s="78">
        <f>'Balance N-1'!O1684</f>
        <v>0</v>
      </c>
      <c r="H1681" s="78">
        <f>'Balance N-1'!P1684</f>
        <v>0</v>
      </c>
      <c r="I1681" s="79">
        <f t="shared" si="26"/>
        <v>0</v>
      </c>
    </row>
    <row r="1682" spans="1:9" ht="15.6">
      <c r="A1682" s="85">
        <f>'Balance N-1'!I1685</f>
        <v>0</v>
      </c>
      <c r="B1682" s="75">
        <f>'Balance N-1'!J1685</f>
        <v>0</v>
      </c>
      <c r="C1682" s="78">
        <f>'Balance N-1'!K1685</f>
        <v>0</v>
      </c>
      <c r="D1682" s="78">
        <f>'Balance N-1'!L1685</f>
        <v>0</v>
      </c>
      <c r="E1682" s="78">
        <f>'Balance N-1'!M1685</f>
        <v>0</v>
      </c>
      <c r="F1682" s="78">
        <f>'Balance N-1'!N1685</f>
        <v>0</v>
      </c>
      <c r="G1682" s="78">
        <f>'Balance N-1'!O1685</f>
        <v>0</v>
      </c>
      <c r="H1682" s="78">
        <f>'Balance N-1'!P1685</f>
        <v>0</v>
      </c>
      <c r="I1682" s="79">
        <f t="shared" si="26"/>
        <v>0</v>
      </c>
    </row>
    <row r="1683" spans="1:9" ht="15.6">
      <c r="A1683" s="85">
        <f>'Balance N-1'!I1686</f>
        <v>0</v>
      </c>
      <c r="B1683" s="75">
        <f>'Balance N-1'!J1686</f>
        <v>0</v>
      </c>
      <c r="C1683" s="78">
        <f>'Balance N-1'!K1686</f>
        <v>0</v>
      </c>
      <c r="D1683" s="78">
        <f>'Balance N-1'!L1686</f>
        <v>0</v>
      </c>
      <c r="E1683" s="78">
        <f>'Balance N-1'!M1686</f>
        <v>0</v>
      </c>
      <c r="F1683" s="78">
        <f>'Balance N-1'!N1686</f>
        <v>0</v>
      </c>
      <c r="G1683" s="78">
        <f>'Balance N-1'!O1686</f>
        <v>0</v>
      </c>
      <c r="H1683" s="78">
        <f>'Balance N-1'!P1686</f>
        <v>0</v>
      </c>
      <c r="I1683" s="79">
        <f t="shared" si="26"/>
        <v>0</v>
      </c>
    </row>
    <row r="1684" spans="1:9" ht="15.6">
      <c r="A1684" s="85">
        <f>'Balance N-1'!I1687</f>
        <v>0</v>
      </c>
      <c r="B1684" s="75">
        <f>'Balance N-1'!J1687</f>
        <v>0</v>
      </c>
      <c r="C1684" s="78">
        <f>'Balance N-1'!K1687</f>
        <v>0</v>
      </c>
      <c r="D1684" s="78">
        <f>'Balance N-1'!L1687</f>
        <v>0</v>
      </c>
      <c r="E1684" s="78">
        <f>'Balance N-1'!M1687</f>
        <v>0</v>
      </c>
      <c r="F1684" s="78">
        <f>'Balance N-1'!N1687</f>
        <v>0</v>
      </c>
      <c r="G1684" s="78">
        <f>'Balance N-1'!O1687</f>
        <v>0</v>
      </c>
      <c r="H1684" s="78">
        <f>'Balance N-1'!P1687</f>
        <v>0</v>
      </c>
      <c r="I1684" s="79">
        <f t="shared" si="26"/>
        <v>0</v>
      </c>
    </row>
    <row r="1685" spans="1:9" ht="15.6">
      <c r="A1685" s="85">
        <f>'Balance N-1'!I1688</f>
        <v>0</v>
      </c>
      <c r="B1685" s="75">
        <f>'Balance N-1'!J1688</f>
        <v>0</v>
      </c>
      <c r="C1685" s="78">
        <f>'Balance N-1'!K1688</f>
        <v>0</v>
      </c>
      <c r="D1685" s="78">
        <f>'Balance N-1'!L1688</f>
        <v>0</v>
      </c>
      <c r="E1685" s="78">
        <f>'Balance N-1'!M1688</f>
        <v>0</v>
      </c>
      <c r="F1685" s="78">
        <f>'Balance N-1'!N1688</f>
        <v>0</v>
      </c>
      <c r="G1685" s="78">
        <f>'Balance N-1'!O1688</f>
        <v>0</v>
      </c>
      <c r="H1685" s="78">
        <f>'Balance N-1'!P1688</f>
        <v>0</v>
      </c>
      <c r="I1685" s="79">
        <f t="shared" si="26"/>
        <v>0</v>
      </c>
    </row>
    <row r="1686" spans="1:9" ht="15.6">
      <c r="A1686" s="85">
        <f>'Balance N-1'!I1689</f>
        <v>0</v>
      </c>
      <c r="B1686" s="75">
        <f>'Balance N-1'!J1689</f>
        <v>0</v>
      </c>
      <c r="C1686" s="78">
        <f>'Balance N-1'!K1689</f>
        <v>0</v>
      </c>
      <c r="D1686" s="78">
        <f>'Balance N-1'!L1689</f>
        <v>0</v>
      </c>
      <c r="E1686" s="78">
        <f>'Balance N-1'!M1689</f>
        <v>0</v>
      </c>
      <c r="F1686" s="78">
        <f>'Balance N-1'!N1689</f>
        <v>0</v>
      </c>
      <c r="G1686" s="78">
        <f>'Balance N-1'!O1689</f>
        <v>0</v>
      </c>
      <c r="H1686" s="78">
        <f>'Balance N-1'!P1689</f>
        <v>0</v>
      </c>
      <c r="I1686" s="79">
        <f t="shared" si="26"/>
        <v>0</v>
      </c>
    </row>
    <row r="1687" spans="1:9" ht="15.6">
      <c r="A1687" s="85">
        <f>'Balance N-1'!I1690</f>
        <v>0</v>
      </c>
      <c r="B1687" s="75">
        <f>'Balance N-1'!J1690</f>
        <v>0</v>
      </c>
      <c r="C1687" s="78">
        <f>'Balance N-1'!K1690</f>
        <v>0</v>
      </c>
      <c r="D1687" s="78">
        <f>'Balance N-1'!L1690</f>
        <v>0</v>
      </c>
      <c r="E1687" s="78">
        <f>'Balance N-1'!M1690</f>
        <v>0</v>
      </c>
      <c r="F1687" s="78">
        <f>'Balance N-1'!N1690</f>
        <v>0</v>
      </c>
      <c r="G1687" s="78">
        <f>'Balance N-1'!O1690</f>
        <v>0</v>
      </c>
      <c r="H1687" s="78">
        <f>'Balance N-1'!P1690</f>
        <v>0</v>
      </c>
      <c r="I1687" s="79">
        <f t="shared" si="26"/>
        <v>0</v>
      </c>
    </row>
    <row r="1688" spans="1:9" ht="15.6">
      <c r="A1688" s="85">
        <f>'Balance N-1'!I1691</f>
        <v>0</v>
      </c>
      <c r="B1688" s="75">
        <f>'Balance N-1'!J1691</f>
        <v>0</v>
      </c>
      <c r="C1688" s="78">
        <f>'Balance N-1'!K1691</f>
        <v>0</v>
      </c>
      <c r="D1688" s="78">
        <f>'Balance N-1'!L1691</f>
        <v>0</v>
      </c>
      <c r="E1688" s="78">
        <f>'Balance N-1'!M1691</f>
        <v>0</v>
      </c>
      <c r="F1688" s="78">
        <f>'Balance N-1'!N1691</f>
        <v>0</v>
      </c>
      <c r="G1688" s="78">
        <f>'Balance N-1'!O1691</f>
        <v>0</v>
      </c>
      <c r="H1688" s="78">
        <f>'Balance N-1'!P1691</f>
        <v>0</v>
      </c>
      <c r="I1688" s="79">
        <f t="shared" si="26"/>
        <v>0</v>
      </c>
    </row>
    <row r="1689" spans="1:9" ht="15.6">
      <c r="A1689" s="85">
        <f>'Balance N-1'!I1692</f>
        <v>0</v>
      </c>
      <c r="B1689" s="75">
        <f>'Balance N-1'!J1692</f>
        <v>0</v>
      </c>
      <c r="C1689" s="78">
        <f>'Balance N-1'!K1692</f>
        <v>0</v>
      </c>
      <c r="D1689" s="78">
        <f>'Balance N-1'!L1692</f>
        <v>0</v>
      </c>
      <c r="E1689" s="78">
        <f>'Balance N-1'!M1692</f>
        <v>0</v>
      </c>
      <c r="F1689" s="78">
        <f>'Balance N-1'!N1692</f>
        <v>0</v>
      </c>
      <c r="G1689" s="78">
        <f>'Balance N-1'!O1692</f>
        <v>0</v>
      </c>
      <c r="H1689" s="78">
        <f>'Balance N-1'!P1692</f>
        <v>0</v>
      </c>
      <c r="I1689" s="79">
        <f t="shared" si="26"/>
        <v>0</v>
      </c>
    </row>
    <row r="1690" spans="1:9" ht="15.6">
      <c r="A1690" s="85">
        <f>'Balance N-1'!I1693</f>
        <v>0</v>
      </c>
      <c r="B1690" s="75">
        <f>'Balance N-1'!J1693</f>
        <v>0</v>
      </c>
      <c r="C1690" s="78">
        <f>'Balance N-1'!K1693</f>
        <v>0</v>
      </c>
      <c r="D1690" s="78">
        <f>'Balance N-1'!L1693</f>
        <v>0</v>
      </c>
      <c r="E1690" s="78">
        <f>'Balance N-1'!M1693</f>
        <v>0</v>
      </c>
      <c r="F1690" s="78">
        <f>'Balance N-1'!N1693</f>
        <v>0</v>
      </c>
      <c r="G1690" s="78">
        <f>'Balance N-1'!O1693</f>
        <v>0</v>
      </c>
      <c r="H1690" s="78">
        <f>'Balance N-1'!P1693</f>
        <v>0</v>
      </c>
      <c r="I1690" s="79">
        <f t="shared" si="26"/>
        <v>0</v>
      </c>
    </row>
    <row r="1691" spans="1:9" ht="15.6">
      <c r="A1691" s="85">
        <f>'Balance N-1'!I1694</f>
        <v>0</v>
      </c>
      <c r="B1691" s="75">
        <f>'Balance N-1'!J1694</f>
        <v>0</v>
      </c>
      <c r="C1691" s="78">
        <f>'Balance N-1'!K1694</f>
        <v>0</v>
      </c>
      <c r="D1691" s="78">
        <f>'Balance N-1'!L1694</f>
        <v>0</v>
      </c>
      <c r="E1691" s="78">
        <f>'Balance N-1'!M1694</f>
        <v>0</v>
      </c>
      <c r="F1691" s="78">
        <f>'Balance N-1'!N1694</f>
        <v>0</v>
      </c>
      <c r="G1691" s="78">
        <f>'Balance N-1'!O1694</f>
        <v>0</v>
      </c>
      <c r="H1691" s="78">
        <f>'Balance N-1'!P1694</f>
        <v>0</v>
      </c>
      <c r="I1691" s="79">
        <f t="shared" si="26"/>
        <v>0</v>
      </c>
    </row>
    <row r="1692" spans="1:9" ht="15.6">
      <c r="A1692" s="85">
        <f>'Balance N-1'!I1695</f>
        <v>0</v>
      </c>
      <c r="B1692" s="75">
        <f>'Balance N-1'!J1695</f>
        <v>0</v>
      </c>
      <c r="C1692" s="78">
        <f>'Balance N-1'!K1695</f>
        <v>0</v>
      </c>
      <c r="D1692" s="78">
        <f>'Balance N-1'!L1695</f>
        <v>0</v>
      </c>
      <c r="E1692" s="78">
        <f>'Balance N-1'!M1695</f>
        <v>0</v>
      </c>
      <c r="F1692" s="78">
        <f>'Balance N-1'!N1695</f>
        <v>0</v>
      </c>
      <c r="G1692" s="78">
        <f>'Balance N-1'!O1695</f>
        <v>0</v>
      </c>
      <c r="H1692" s="78">
        <f>'Balance N-1'!P1695</f>
        <v>0</v>
      </c>
      <c r="I1692" s="79">
        <f t="shared" si="26"/>
        <v>0</v>
      </c>
    </row>
    <row r="1693" spans="1:9" ht="15.6">
      <c r="A1693" s="85">
        <f>'Balance N-1'!I1696</f>
        <v>0</v>
      </c>
      <c r="B1693" s="75">
        <f>'Balance N-1'!J1696</f>
        <v>0</v>
      </c>
      <c r="C1693" s="78">
        <f>'Balance N-1'!K1696</f>
        <v>0</v>
      </c>
      <c r="D1693" s="78">
        <f>'Balance N-1'!L1696</f>
        <v>0</v>
      </c>
      <c r="E1693" s="78">
        <f>'Balance N-1'!M1696</f>
        <v>0</v>
      </c>
      <c r="F1693" s="78">
        <f>'Balance N-1'!N1696</f>
        <v>0</v>
      </c>
      <c r="G1693" s="78">
        <f>'Balance N-1'!O1696</f>
        <v>0</v>
      </c>
      <c r="H1693" s="78">
        <f>'Balance N-1'!P1696</f>
        <v>0</v>
      </c>
      <c r="I1693" s="79">
        <f t="shared" si="26"/>
        <v>0</v>
      </c>
    </row>
    <row r="1694" spans="1:9" ht="15.6">
      <c r="A1694" s="85">
        <f>'Balance N-1'!I1697</f>
        <v>0</v>
      </c>
      <c r="B1694" s="75">
        <f>'Balance N-1'!J1697</f>
        <v>0</v>
      </c>
      <c r="C1694" s="78">
        <f>'Balance N-1'!K1697</f>
        <v>0</v>
      </c>
      <c r="D1694" s="78">
        <f>'Balance N-1'!L1697</f>
        <v>0</v>
      </c>
      <c r="E1694" s="78">
        <f>'Balance N-1'!M1697</f>
        <v>0</v>
      </c>
      <c r="F1694" s="78">
        <f>'Balance N-1'!N1697</f>
        <v>0</v>
      </c>
      <c r="G1694" s="78">
        <f>'Balance N-1'!O1697</f>
        <v>0</v>
      </c>
      <c r="H1694" s="78">
        <f>'Balance N-1'!P1697</f>
        <v>0</v>
      </c>
      <c r="I1694" s="79">
        <f t="shared" si="26"/>
        <v>0</v>
      </c>
    </row>
    <row r="1695" spans="1:9" ht="15.6">
      <c r="A1695" s="85">
        <f>'Balance N-1'!I1698</f>
        <v>0</v>
      </c>
      <c r="B1695" s="75">
        <f>'Balance N-1'!J1698</f>
        <v>0</v>
      </c>
      <c r="C1695" s="78">
        <f>'Balance N-1'!K1698</f>
        <v>0</v>
      </c>
      <c r="D1695" s="78">
        <f>'Balance N-1'!L1698</f>
        <v>0</v>
      </c>
      <c r="E1695" s="78">
        <f>'Balance N-1'!M1698</f>
        <v>0</v>
      </c>
      <c r="F1695" s="78">
        <f>'Balance N-1'!N1698</f>
        <v>0</v>
      </c>
      <c r="G1695" s="78">
        <f>'Balance N-1'!O1698</f>
        <v>0</v>
      </c>
      <c r="H1695" s="78">
        <f>'Balance N-1'!P1698</f>
        <v>0</v>
      </c>
      <c r="I1695" s="79">
        <f t="shared" si="26"/>
        <v>0</v>
      </c>
    </row>
    <row r="1696" spans="1:9" ht="15.6">
      <c r="A1696" s="85">
        <f>'Balance N-1'!I1699</f>
        <v>0</v>
      </c>
      <c r="B1696" s="75">
        <f>'Balance N-1'!J1699</f>
        <v>0</v>
      </c>
      <c r="C1696" s="78">
        <f>'Balance N-1'!K1699</f>
        <v>0</v>
      </c>
      <c r="D1696" s="78">
        <f>'Balance N-1'!L1699</f>
        <v>0</v>
      </c>
      <c r="E1696" s="78">
        <f>'Balance N-1'!M1699</f>
        <v>0</v>
      </c>
      <c r="F1696" s="78">
        <f>'Balance N-1'!N1699</f>
        <v>0</v>
      </c>
      <c r="G1696" s="78">
        <f>'Balance N-1'!O1699</f>
        <v>0</v>
      </c>
      <c r="H1696" s="78">
        <f>'Balance N-1'!P1699</f>
        <v>0</v>
      </c>
      <c r="I1696" s="79">
        <f t="shared" si="26"/>
        <v>0</v>
      </c>
    </row>
    <row r="1697" spans="1:9" ht="15.6">
      <c r="A1697" s="85">
        <f>'Balance N-1'!I1700</f>
        <v>0</v>
      </c>
      <c r="B1697" s="75">
        <f>'Balance N-1'!J1700</f>
        <v>0</v>
      </c>
      <c r="C1697" s="78">
        <f>'Balance N-1'!K1700</f>
        <v>0</v>
      </c>
      <c r="D1697" s="78">
        <f>'Balance N-1'!L1700</f>
        <v>0</v>
      </c>
      <c r="E1697" s="78">
        <f>'Balance N-1'!M1700</f>
        <v>0</v>
      </c>
      <c r="F1697" s="78">
        <f>'Balance N-1'!N1700</f>
        <v>0</v>
      </c>
      <c r="G1697" s="78">
        <f>'Balance N-1'!O1700</f>
        <v>0</v>
      </c>
      <c r="H1697" s="78">
        <f>'Balance N-1'!P1700</f>
        <v>0</v>
      </c>
      <c r="I1697" s="79">
        <f t="shared" si="26"/>
        <v>0</v>
      </c>
    </row>
    <row r="1698" spans="1:9" ht="15.6">
      <c r="A1698" s="85">
        <f>'Balance N-1'!I1701</f>
        <v>0</v>
      </c>
      <c r="B1698" s="75">
        <f>'Balance N-1'!J1701</f>
        <v>0</v>
      </c>
      <c r="C1698" s="78">
        <f>'Balance N-1'!K1701</f>
        <v>0</v>
      </c>
      <c r="D1698" s="78">
        <f>'Balance N-1'!L1701</f>
        <v>0</v>
      </c>
      <c r="E1698" s="78">
        <f>'Balance N-1'!M1701</f>
        <v>0</v>
      </c>
      <c r="F1698" s="78">
        <f>'Balance N-1'!N1701</f>
        <v>0</v>
      </c>
      <c r="G1698" s="78">
        <f>'Balance N-1'!O1701</f>
        <v>0</v>
      </c>
      <c r="H1698" s="78">
        <f>'Balance N-1'!P1701</f>
        <v>0</v>
      </c>
      <c r="I1698" s="79">
        <f t="shared" si="26"/>
        <v>0</v>
      </c>
    </row>
    <row r="1699" spans="1:9" ht="15.6">
      <c r="A1699" s="85">
        <f>'Balance N-1'!I1702</f>
        <v>0</v>
      </c>
      <c r="B1699" s="75">
        <f>'Balance N-1'!J1702</f>
        <v>0</v>
      </c>
      <c r="C1699" s="78">
        <f>'Balance N-1'!K1702</f>
        <v>0</v>
      </c>
      <c r="D1699" s="78">
        <f>'Balance N-1'!L1702</f>
        <v>0</v>
      </c>
      <c r="E1699" s="78">
        <f>'Balance N-1'!M1702</f>
        <v>0</v>
      </c>
      <c r="F1699" s="78">
        <f>'Balance N-1'!N1702</f>
        <v>0</v>
      </c>
      <c r="G1699" s="78">
        <f>'Balance N-1'!O1702</f>
        <v>0</v>
      </c>
      <c r="H1699" s="78">
        <f>'Balance N-1'!P1702</f>
        <v>0</v>
      </c>
      <c r="I1699" s="79">
        <f t="shared" si="26"/>
        <v>0</v>
      </c>
    </row>
    <row r="1700" spans="1:9" ht="15.6">
      <c r="A1700" s="85">
        <f>'Balance N-1'!I1703</f>
        <v>0</v>
      </c>
      <c r="B1700" s="75">
        <f>'Balance N-1'!J1703</f>
        <v>0</v>
      </c>
      <c r="C1700" s="78">
        <f>'Balance N-1'!K1703</f>
        <v>0</v>
      </c>
      <c r="D1700" s="78">
        <f>'Balance N-1'!L1703</f>
        <v>0</v>
      </c>
      <c r="E1700" s="78">
        <f>'Balance N-1'!M1703</f>
        <v>0</v>
      </c>
      <c r="F1700" s="78">
        <f>'Balance N-1'!N1703</f>
        <v>0</v>
      </c>
      <c r="G1700" s="78">
        <f>'Balance N-1'!O1703</f>
        <v>0</v>
      </c>
      <c r="H1700" s="78">
        <f>'Balance N-1'!P1703</f>
        <v>0</v>
      </c>
      <c r="I1700" s="79">
        <f t="shared" si="26"/>
        <v>0</v>
      </c>
    </row>
    <row r="1701" spans="1:9" ht="15.6">
      <c r="A1701" s="85">
        <f>'Balance N-1'!I1704</f>
        <v>0</v>
      </c>
      <c r="B1701" s="75">
        <f>'Balance N-1'!J1704</f>
        <v>0</v>
      </c>
      <c r="C1701" s="78">
        <f>'Balance N-1'!K1704</f>
        <v>0</v>
      </c>
      <c r="D1701" s="78">
        <f>'Balance N-1'!L1704</f>
        <v>0</v>
      </c>
      <c r="E1701" s="78">
        <f>'Balance N-1'!M1704</f>
        <v>0</v>
      </c>
      <c r="F1701" s="78">
        <f>'Balance N-1'!N1704</f>
        <v>0</v>
      </c>
      <c r="G1701" s="78">
        <f>'Balance N-1'!O1704</f>
        <v>0</v>
      </c>
      <c r="H1701" s="78">
        <f>'Balance N-1'!P1704</f>
        <v>0</v>
      </c>
      <c r="I1701" s="79">
        <f t="shared" si="26"/>
        <v>0</v>
      </c>
    </row>
    <row r="1702" spans="1:9" ht="15.6">
      <c r="A1702" s="85">
        <f>'Balance N-1'!I1705</f>
        <v>0</v>
      </c>
      <c r="B1702" s="75">
        <f>'Balance N-1'!J1705</f>
        <v>0</v>
      </c>
      <c r="C1702" s="78">
        <f>'Balance N-1'!K1705</f>
        <v>0</v>
      </c>
      <c r="D1702" s="78">
        <f>'Balance N-1'!L1705</f>
        <v>0</v>
      </c>
      <c r="E1702" s="78">
        <f>'Balance N-1'!M1705</f>
        <v>0</v>
      </c>
      <c r="F1702" s="78">
        <f>'Balance N-1'!N1705</f>
        <v>0</v>
      </c>
      <c r="G1702" s="78">
        <f>'Balance N-1'!O1705</f>
        <v>0</v>
      </c>
      <c r="H1702" s="78">
        <f>'Balance N-1'!P1705</f>
        <v>0</v>
      </c>
      <c r="I1702" s="79">
        <f t="shared" si="26"/>
        <v>0</v>
      </c>
    </row>
    <row r="1703" spans="1:9" ht="15.6">
      <c r="A1703" s="85">
        <f>'Balance N-1'!I1706</f>
        <v>0</v>
      </c>
      <c r="B1703" s="75">
        <f>'Balance N-1'!J1706</f>
        <v>0</v>
      </c>
      <c r="C1703" s="78">
        <f>'Balance N-1'!K1706</f>
        <v>0</v>
      </c>
      <c r="D1703" s="78">
        <f>'Balance N-1'!L1706</f>
        <v>0</v>
      </c>
      <c r="E1703" s="78">
        <f>'Balance N-1'!M1706</f>
        <v>0</v>
      </c>
      <c r="F1703" s="78">
        <f>'Balance N-1'!N1706</f>
        <v>0</v>
      </c>
      <c r="G1703" s="78">
        <f>'Balance N-1'!O1706</f>
        <v>0</v>
      </c>
      <c r="H1703" s="78">
        <f>'Balance N-1'!P1706</f>
        <v>0</v>
      </c>
      <c r="I1703" s="79">
        <f t="shared" si="26"/>
        <v>0</v>
      </c>
    </row>
    <row r="1704" spans="1:9" ht="15.6">
      <c r="A1704" s="85">
        <f>'Balance N-1'!I1707</f>
        <v>0</v>
      </c>
      <c r="B1704" s="75">
        <f>'Balance N-1'!J1707</f>
        <v>0</v>
      </c>
      <c r="C1704" s="78">
        <f>'Balance N-1'!K1707</f>
        <v>0</v>
      </c>
      <c r="D1704" s="78">
        <f>'Balance N-1'!L1707</f>
        <v>0</v>
      </c>
      <c r="E1704" s="78">
        <f>'Balance N-1'!M1707</f>
        <v>0</v>
      </c>
      <c r="F1704" s="78">
        <f>'Balance N-1'!N1707</f>
        <v>0</v>
      </c>
      <c r="G1704" s="78">
        <f>'Balance N-1'!O1707</f>
        <v>0</v>
      </c>
      <c r="H1704" s="78">
        <f>'Balance N-1'!P1707</f>
        <v>0</v>
      </c>
      <c r="I1704" s="79">
        <f t="shared" si="26"/>
        <v>0</v>
      </c>
    </row>
    <row r="1705" spans="1:9" ht="15.6">
      <c r="A1705" s="85">
        <f>'Balance N-1'!I1708</f>
        <v>0</v>
      </c>
      <c r="B1705" s="75">
        <f>'Balance N-1'!J1708</f>
        <v>0</v>
      </c>
      <c r="C1705" s="78">
        <f>'Balance N-1'!K1708</f>
        <v>0</v>
      </c>
      <c r="D1705" s="78">
        <f>'Balance N-1'!L1708</f>
        <v>0</v>
      </c>
      <c r="E1705" s="78">
        <f>'Balance N-1'!M1708</f>
        <v>0</v>
      </c>
      <c r="F1705" s="78">
        <f>'Balance N-1'!N1708</f>
        <v>0</v>
      </c>
      <c r="G1705" s="78">
        <f>'Balance N-1'!O1708</f>
        <v>0</v>
      </c>
      <c r="H1705" s="78">
        <f>'Balance N-1'!P1708</f>
        <v>0</v>
      </c>
      <c r="I1705" s="79">
        <f t="shared" si="26"/>
        <v>0</v>
      </c>
    </row>
    <row r="1706" spans="1:9" ht="15.6">
      <c r="A1706" s="85">
        <f>'Balance N-1'!I1709</f>
        <v>0</v>
      </c>
      <c r="B1706" s="75">
        <f>'Balance N-1'!J1709</f>
        <v>0</v>
      </c>
      <c r="C1706" s="78">
        <f>'Balance N-1'!K1709</f>
        <v>0</v>
      </c>
      <c r="D1706" s="78">
        <f>'Balance N-1'!L1709</f>
        <v>0</v>
      </c>
      <c r="E1706" s="78">
        <f>'Balance N-1'!M1709</f>
        <v>0</v>
      </c>
      <c r="F1706" s="78">
        <f>'Balance N-1'!N1709</f>
        <v>0</v>
      </c>
      <c r="G1706" s="78">
        <f>'Balance N-1'!O1709</f>
        <v>0</v>
      </c>
      <c r="H1706" s="78">
        <f>'Balance N-1'!P1709</f>
        <v>0</v>
      </c>
      <c r="I1706" s="79">
        <f t="shared" si="26"/>
        <v>0</v>
      </c>
    </row>
    <row r="1707" spans="1:9" ht="15.6">
      <c r="A1707" s="85">
        <f>'Balance N-1'!I1710</f>
        <v>0</v>
      </c>
      <c r="B1707" s="75">
        <f>'Balance N-1'!J1710</f>
        <v>0</v>
      </c>
      <c r="C1707" s="78">
        <f>'Balance N-1'!K1710</f>
        <v>0</v>
      </c>
      <c r="D1707" s="78">
        <f>'Balance N-1'!L1710</f>
        <v>0</v>
      </c>
      <c r="E1707" s="78">
        <f>'Balance N-1'!M1710</f>
        <v>0</v>
      </c>
      <c r="F1707" s="78">
        <f>'Balance N-1'!N1710</f>
        <v>0</v>
      </c>
      <c r="G1707" s="78">
        <f>'Balance N-1'!O1710</f>
        <v>0</v>
      </c>
      <c r="H1707" s="78">
        <f>'Balance N-1'!P1710</f>
        <v>0</v>
      </c>
      <c r="I1707" s="79">
        <f t="shared" si="26"/>
        <v>0</v>
      </c>
    </row>
    <row r="1708" spans="1:9" ht="15.6">
      <c r="A1708" s="85">
        <f>'Balance N-1'!I1711</f>
        <v>0</v>
      </c>
      <c r="B1708" s="75">
        <f>'Balance N-1'!J1711</f>
        <v>0</v>
      </c>
      <c r="C1708" s="78">
        <f>'Balance N-1'!K1711</f>
        <v>0</v>
      </c>
      <c r="D1708" s="78">
        <f>'Balance N-1'!L1711</f>
        <v>0</v>
      </c>
      <c r="E1708" s="78">
        <f>'Balance N-1'!M1711</f>
        <v>0</v>
      </c>
      <c r="F1708" s="78">
        <f>'Balance N-1'!N1711</f>
        <v>0</v>
      </c>
      <c r="G1708" s="78">
        <f>'Balance N-1'!O1711</f>
        <v>0</v>
      </c>
      <c r="H1708" s="78">
        <f>'Balance N-1'!P1711</f>
        <v>0</v>
      </c>
      <c r="I1708" s="79">
        <f t="shared" si="26"/>
        <v>0</v>
      </c>
    </row>
    <row r="1709" spans="1:9" ht="15.6">
      <c r="A1709" s="85">
        <f>'Balance N-1'!I1712</f>
        <v>0</v>
      </c>
      <c r="B1709" s="75">
        <f>'Balance N-1'!J1712</f>
        <v>0</v>
      </c>
      <c r="C1709" s="78">
        <f>'Balance N-1'!K1712</f>
        <v>0</v>
      </c>
      <c r="D1709" s="78">
        <f>'Balance N-1'!L1712</f>
        <v>0</v>
      </c>
      <c r="E1709" s="78">
        <f>'Balance N-1'!M1712</f>
        <v>0</v>
      </c>
      <c r="F1709" s="78">
        <f>'Balance N-1'!N1712</f>
        <v>0</v>
      </c>
      <c r="G1709" s="78">
        <f>'Balance N-1'!O1712</f>
        <v>0</v>
      </c>
      <c r="H1709" s="78">
        <f>'Balance N-1'!P1712</f>
        <v>0</v>
      </c>
      <c r="I1709" s="79">
        <f t="shared" si="26"/>
        <v>0</v>
      </c>
    </row>
    <row r="1710" spans="1:9" ht="15.6">
      <c r="A1710" s="85">
        <f>'Balance N-1'!I1713</f>
        <v>0</v>
      </c>
      <c r="B1710" s="75">
        <f>'Balance N-1'!J1713</f>
        <v>0</v>
      </c>
      <c r="C1710" s="78">
        <f>'Balance N-1'!K1713</f>
        <v>0</v>
      </c>
      <c r="D1710" s="78">
        <f>'Balance N-1'!L1713</f>
        <v>0</v>
      </c>
      <c r="E1710" s="78">
        <f>'Balance N-1'!M1713</f>
        <v>0</v>
      </c>
      <c r="F1710" s="78">
        <f>'Balance N-1'!N1713</f>
        <v>0</v>
      </c>
      <c r="G1710" s="78">
        <f>'Balance N-1'!O1713</f>
        <v>0</v>
      </c>
      <c r="H1710" s="78">
        <f>'Balance N-1'!P1713</f>
        <v>0</v>
      </c>
      <c r="I1710" s="79">
        <f t="shared" si="26"/>
        <v>0</v>
      </c>
    </row>
    <row r="1711" spans="1:9" ht="15.6">
      <c r="A1711" s="85">
        <f>'Balance N-1'!I1714</f>
        <v>0</v>
      </c>
      <c r="B1711" s="75">
        <f>'Balance N-1'!J1714</f>
        <v>0</v>
      </c>
      <c r="C1711" s="78">
        <f>'Balance N-1'!K1714</f>
        <v>0</v>
      </c>
      <c r="D1711" s="78">
        <f>'Balance N-1'!L1714</f>
        <v>0</v>
      </c>
      <c r="E1711" s="78">
        <f>'Balance N-1'!M1714</f>
        <v>0</v>
      </c>
      <c r="F1711" s="78">
        <f>'Balance N-1'!N1714</f>
        <v>0</v>
      </c>
      <c r="G1711" s="78">
        <f>'Balance N-1'!O1714</f>
        <v>0</v>
      </c>
      <c r="H1711" s="78">
        <f>'Balance N-1'!P1714</f>
        <v>0</v>
      </c>
      <c r="I1711" s="79">
        <f t="shared" si="26"/>
        <v>0</v>
      </c>
    </row>
    <row r="1712" spans="1:9" ht="15.6">
      <c r="A1712" s="85">
        <f>'Balance N-1'!I1715</f>
        <v>0</v>
      </c>
      <c r="B1712" s="75">
        <f>'Balance N-1'!J1715</f>
        <v>0</v>
      </c>
      <c r="C1712" s="78">
        <f>'Balance N-1'!K1715</f>
        <v>0</v>
      </c>
      <c r="D1712" s="78">
        <f>'Balance N-1'!L1715</f>
        <v>0</v>
      </c>
      <c r="E1712" s="78">
        <f>'Balance N-1'!M1715</f>
        <v>0</v>
      </c>
      <c r="F1712" s="78">
        <f>'Balance N-1'!N1715</f>
        <v>0</v>
      </c>
      <c r="G1712" s="78">
        <f>'Balance N-1'!O1715</f>
        <v>0</v>
      </c>
      <c r="H1712" s="78">
        <f>'Balance N-1'!P1715</f>
        <v>0</v>
      </c>
      <c r="I1712" s="79">
        <f t="shared" si="26"/>
        <v>0</v>
      </c>
    </row>
    <row r="1713" spans="1:9" ht="15.6">
      <c r="A1713" s="85">
        <f>'Balance N-1'!I1716</f>
        <v>0</v>
      </c>
      <c r="B1713" s="75">
        <f>'Balance N-1'!J1716</f>
        <v>0</v>
      </c>
      <c r="C1713" s="78">
        <f>'Balance N-1'!K1716</f>
        <v>0</v>
      </c>
      <c r="D1713" s="78">
        <f>'Balance N-1'!L1716</f>
        <v>0</v>
      </c>
      <c r="E1713" s="78">
        <f>'Balance N-1'!M1716</f>
        <v>0</v>
      </c>
      <c r="F1713" s="78">
        <f>'Balance N-1'!N1716</f>
        <v>0</v>
      </c>
      <c r="G1713" s="78">
        <f>'Balance N-1'!O1716</f>
        <v>0</v>
      </c>
      <c r="H1713" s="78">
        <f>'Balance N-1'!P1716</f>
        <v>0</v>
      </c>
      <c r="I1713" s="79">
        <f t="shared" si="26"/>
        <v>0</v>
      </c>
    </row>
    <row r="1714" spans="1:9" ht="15.6">
      <c r="A1714" s="85">
        <f>'Balance N-1'!I1717</f>
        <v>0</v>
      </c>
      <c r="B1714" s="75">
        <f>'Balance N-1'!J1717</f>
        <v>0</v>
      </c>
      <c r="C1714" s="78">
        <f>'Balance N-1'!K1717</f>
        <v>0</v>
      </c>
      <c r="D1714" s="78">
        <f>'Balance N-1'!L1717</f>
        <v>0</v>
      </c>
      <c r="E1714" s="78">
        <f>'Balance N-1'!M1717</f>
        <v>0</v>
      </c>
      <c r="F1714" s="78">
        <f>'Balance N-1'!N1717</f>
        <v>0</v>
      </c>
      <c r="G1714" s="78">
        <f>'Balance N-1'!O1717</f>
        <v>0</v>
      </c>
      <c r="H1714" s="78">
        <f>'Balance N-1'!P1717</f>
        <v>0</v>
      </c>
      <c r="I1714" s="79">
        <f t="shared" si="26"/>
        <v>0</v>
      </c>
    </row>
    <row r="1715" spans="1:9" ht="15.6">
      <c r="A1715" s="85">
        <f>'Balance N-1'!I1718</f>
        <v>0</v>
      </c>
      <c r="B1715" s="75">
        <f>'Balance N-1'!J1718</f>
        <v>0</v>
      </c>
      <c r="C1715" s="78">
        <f>'Balance N-1'!K1718</f>
        <v>0</v>
      </c>
      <c r="D1715" s="78">
        <f>'Balance N-1'!L1718</f>
        <v>0</v>
      </c>
      <c r="E1715" s="78">
        <f>'Balance N-1'!M1718</f>
        <v>0</v>
      </c>
      <c r="F1715" s="78">
        <f>'Balance N-1'!N1718</f>
        <v>0</v>
      </c>
      <c r="G1715" s="78">
        <f>'Balance N-1'!O1718</f>
        <v>0</v>
      </c>
      <c r="H1715" s="78">
        <f>'Balance N-1'!P1718</f>
        <v>0</v>
      </c>
      <c r="I1715" s="79">
        <f t="shared" si="26"/>
        <v>0</v>
      </c>
    </row>
    <row r="1716" spans="1:9" ht="15.6">
      <c r="A1716" s="85">
        <f>'Balance N-1'!I1719</f>
        <v>0</v>
      </c>
      <c r="B1716" s="75">
        <f>'Balance N-1'!J1719</f>
        <v>0</v>
      </c>
      <c r="C1716" s="78">
        <f>'Balance N-1'!K1719</f>
        <v>0</v>
      </c>
      <c r="D1716" s="78">
        <f>'Balance N-1'!L1719</f>
        <v>0</v>
      </c>
      <c r="E1716" s="78">
        <f>'Balance N-1'!M1719</f>
        <v>0</v>
      </c>
      <c r="F1716" s="78">
        <f>'Balance N-1'!N1719</f>
        <v>0</v>
      </c>
      <c r="G1716" s="78">
        <f>'Balance N-1'!O1719</f>
        <v>0</v>
      </c>
      <c r="H1716" s="78">
        <f>'Balance N-1'!P1719</f>
        <v>0</v>
      </c>
      <c r="I1716" s="79">
        <f t="shared" si="26"/>
        <v>0</v>
      </c>
    </row>
    <row r="1717" spans="1:9" ht="15.6">
      <c r="A1717" s="85">
        <f>'Balance N-1'!I1720</f>
        <v>0</v>
      </c>
      <c r="B1717" s="75">
        <f>'Balance N-1'!J1720</f>
        <v>0</v>
      </c>
      <c r="C1717" s="78">
        <f>'Balance N-1'!K1720</f>
        <v>0</v>
      </c>
      <c r="D1717" s="78">
        <f>'Balance N-1'!L1720</f>
        <v>0</v>
      </c>
      <c r="E1717" s="78">
        <f>'Balance N-1'!M1720</f>
        <v>0</v>
      </c>
      <c r="F1717" s="78">
        <f>'Balance N-1'!N1720</f>
        <v>0</v>
      </c>
      <c r="G1717" s="78">
        <f>'Balance N-1'!O1720</f>
        <v>0</v>
      </c>
      <c r="H1717" s="78">
        <f>'Balance N-1'!P1720</f>
        <v>0</v>
      </c>
      <c r="I1717" s="79">
        <f t="shared" si="26"/>
        <v>0</v>
      </c>
    </row>
    <row r="1718" spans="1:9" ht="15.6">
      <c r="A1718" s="85">
        <f>'Balance N-1'!I1721</f>
        <v>0</v>
      </c>
      <c r="B1718" s="75">
        <f>'Balance N-1'!J1721</f>
        <v>0</v>
      </c>
      <c r="C1718" s="78">
        <f>'Balance N-1'!K1721</f>
        <v>0</v>
      </c>
      <c r="D1718" s="78">
        <f>'Balance N-1'!L1721</f>
        <v>0</v>
      </c>
      <c r="E1718" s="78">
        <f>'Balance N-1'!M1721</f>
        <v>0</v>
      </c>
      <c r="F1718" s="78">
        <f>'Balance N-1'!N1721</f>
        <v>0</v>
      </c>
      <c r="G1718" s="78">
        <f>'Balance N-1'!O1721</f>
        <v>0</v>
      </c>
      <c r="H1718" s="78">
        <f>'Balance N-1'!P1721</f>
        <v>0</v>
      </c>
      <c r="I1718" s="79">
        <f t="shared" si="26"/>
        <v>0</v>
      </c>
    </row>
    <row r="1719" spans="1:9" ht="15.6">
      <c r="A1719" s="85">
        <f>'Balance N-1'!I1722</f>
        <v>0</v>
      </c>
      <c r="B1719" s="75">
        <f>'Balance N-1'!J1722</f>
        <v>0</v>
      </c>
      <c r="C1719" s="78">
        <f>'Balance N-1'!K1722</f>
        <v>0</v>
      </c>
      <c r="D1719" s="78">
        <f>'Balance N-1'!L1722</f>
        <v>0</v>
      </c>
      <c r="E1719" s="78">
        <f>'Balance N-1'!M1722</f>
        <v>0</v>
      </c>
      <c r="F1719" s="78">
        <f>'Balance N-1'!N1722</f>
        <v>0</v>
      </c>
      <c r="G1719" s="78">
        <f>'Balance N-1'!O1722</f>
        <v>0</v>
      </c>
      <c r="H1719" s="78">
        <f>'Balance N-1'!P1722</f>
        <v>0</v>
      </c>
      <c r="I1719" s="79">
        <f t="shared" si="26"/>
        <v>0</v>
      </c>
    </row>
    <row r="1720" spans="1:9" ht="15.6">
      <c r="A1720" s="85">
        <f>'Balance N-1'!I1723</f>
        <v>0</v>
      </c>
      <c r="B1720" s="75">
        <f>'Balance N-1'!J1723</f>
        <v>0</v>
      </c>
      <c r="C1720" s="78">
        <f>'Balance N-1'!K1723</f>
        <v>0</v>
      </c>
      <c r="D1720" s="78">
        <f>'Balance N-1'!L1723</f>
        <v>0</v>
      </c>
      <c r="E1720" s="78">
        <f>'Balance N-1'!M1723</f>
        <v>0</v>
      </c>
      <c r="F1720" s="78">
        <f>'Balance N-1'!N1723</f>
        <v>0</v>
      </c>
      <c r="G1720" s="78">
        <f>'Balance N-1'!O1723</f>
        <v>0</v>
      </c>
      <c r="H1720" s="78">
        <f>'Balance N-1'!P1723</f>
        <v>0</v>
      </c>
      <c r="I1720" s="79">
        <f t="shared" si="26"/>
        <v>0</v>
      </c>
    </row>
    <row r="1721" spans="1:9" ht="15.6">
      <c r="A1721" s="85">
        <f>'Balance N-1'!I1724</f>
        <v>0</v>
      </c>
      <c r="B1721" s="75">
        <f>'Balance N-1'!J1724</f>
        <v>0</v>
      </c>
      <c r="C1721" s="78">
        <f>'Balance N-1'!K1724</f>
        <v>0</v>
      </c>
      <c r="D1721" s="78">
        <f>'Balance N-1'!L1724</f>
        <v>0</v>
      </c>
      <c r="E1721" s="78">
        <f>'Balance N-1'!M1724</f>
        <v>0</v>
      </c>
      <c r="F1721" s="78">
        <f>'Balance N-1'!N1724</f>
        <v>0</v>
      </c>
      <c r="G1721" s="78">
        <f>'Balance N-1'!O1724</f>
        <v>0</v>
      </c>
      <c r="H1721" s="78">
        <f>'Balance N-1'!P1724</f>
        <v>0</v>
      </c>
      <c r="I1721" s="79">
        <f t="shared" si="26"/>
        <v>0</v>
      </c>
    </row>
    <row r="1722" spans="1:9" ht="15.6">
      <c r="A1722" s="85">
        <f>'Balance N-1'!I1725</f>
        <v>0</v>
      </c>
      <c r="B1722" s="75">
        <f>'Balance N-1'!J1725</f>
        <v>0</v>
      </c>
      <c r="C1722" s="78">
        <f>'Balance N-1'!K1725</f>
        <v>0</v>
      </c>
      <c r="D1722" s="78">
        <f>'Balance N-1'!L1725</f>
        <v>0</v>
      </c>
      <c r="E1722" s="78">
        <f>'Balance N-1'!M1725</f>
        <v>0</v>
      </c>
      <c r="F1722" s="78">
        <f>'Balance N-1'!N1725</f>
        <v>0</v>
      </c>
      <c r="G1722" s="78">
        <f>'Balance N-1'!O1725</f>
        <v>0</v>
      </c>
      <c r="H1722" s="78">
        <f>'Balance N-1'!P1725</f>
        <v>0</v>
      </c>
      <c r="I1722" s="79">
        <f t="shared" si="26"/>
        <v>0</v>
      </c>
    </row>
    <row r="1723" spans="1:9" ht="15.6">
      <c r="A1723" s="85">
        <f>'Balance N-1'!I1726</f>
        <v>0</v>
      </c>
      <c r="B1723" s="75">
        <f>'Balance N-1'!J1726</f>
        <v>0</v>
      </c>
      <c r="C1723" s="78">
        <f>'Balance N-1'!K1726</f>
        <v>0</v>
      </c>
      <c r="D1723" s="78">
        <f>'Balance N-1'!L1726</f>
        <v>0</v>
      </c>
      <c r="E1723" s="78">
        <f>'Balance N-1'!M1726</f>
        <v>0</v>
      </c>
      <c r="F1723" s="78">
        <f>'Balance N-1'!N1726</f>
        <v>0</v>
      </c>
      <c r="G1723" s="78">
        <f>'Balance N-1'!O1726</f>
        <v>0</v>
      </c>
      <c r="H1723" s="78">
        <f>'Balance N-1'!P1726</f>
        <v>0</v>
      </c>
      <c r="I1723" s="79">
        <f t="shared" si="26"/>
        <v>0</v>
      </c>
    </row>
    <row r="1724" spans="1:9" ht="15.6">
      <c r="A1724" s="85">
        <f>'Balance N-1'!I1727</f>
        <v>0</v>
      </c>
      <c r="B1724" s="75">
        <f>'Balance N-1'!J1727</f>
        <v>0</v>
      </c>
      <c r="C1724" s="78">
        <f>'Balance N-1'!K1727</f>
        <v>0</v>
      </c>
      <c r="D1724" s="78">
        <f>'Balance N-1'!L1727</f>
        <v>0</v>
      </c>
      <c r="E1724" s="78">
        <f>'Balance N-1'!M1727</f>
        <v>0</v>
      </c>
      <c r="F1724" s="78">
        <f>'Balance N-1'!N1727</f>
        <v>0</v>
      </c>
      <c r="G1724" s="78">
        <f>'Balance N-1'!O1727</f>
        <v>0</v>
      </c>
      <c r="H1724" s="78">
        <f>'Balance N-1'!P1727</f>
        <v>0</v>
      </c>
      <c r="I1724" s="79">
        <f t="shared" si="26"/>
        <v>0</v>
      </c>
    </row>
    <row r="1725" spans="1:9" ht="15.6">
      <c r="A1725" s="85">
        <f>'Balance N-1'!I1728</f>
        <v>0</v>
      </c>
      <c r="B1725" s="75">
        <f>'Balance N-1'!J1728</f>
        <v>0</v>
      </c>
      <c r="C1725" s="78">
        <f>'Balance N-1'!K1728</f>
        <v>0</v>
      </c>
      <c r="D1725" s="78">
        <f>'Balance N-1'!L1728</f>
        <v>0</v>
      </c>
      <c r="E1725" s="78">
        <f>'Balance N-1'!M1728</f>
        <v>0</v>
      </c>
      <c r="F1725" s="78">
        <f>'Balance N-1'!N1728</f>
        <v>0</v>
      </c>
      <c r="G1725" s="78">
        <f>'Balance N-1'!O1728</f>
        <v>0</v>
      </c>
      <c r="H1725" s="78">
        <f>'Balance N-1'!P1728</f>
        <v>0</v>
      </c>
      <c r="I1725" s="79">
        <f t="shared" si="26"/>
        <v>0</v>
      </c>
    </row>
    <row r="1726" spans="1:9" ht="15.6">
      <c r="A1726" s="85">
        <f>'Balance N-1'!I1729</f>
        <v>0</v>
      </c>
      <c r="B1726" s="75">
        <f>'Balance N-1'!J1729</f>
        <v>0</v>
      </c>
      <c r="C1726" s="78">
        <f>'Balance N-1'!K1729</f>
        <v>0</v>
      </c>
      <c r="D1726" s="78">
        <f>'Balance N-1'!L1729</f>
        <v>0</v>
      </c>
      <c r="E1726" s="78">
        <f>'Balance N-1'!M1729</f>
        <v>0</v>
      </c>
      <c r="F1726" s="78">
        <f>'Balance N-1'!N1729</f>
        <v>0</v>
      </c>
      <c r="G1726" s="78">
        <f>'Balance N-1'!O1729</f>
        <v>0</v>
      </c>
      <c r="H1726" s="78">
        <f>'Balance N-1'!P1729</f>
        <v>0</v>
      </c>
      <c r="I1726" s="79">
        <f t="shared" si="26"/>
        <v>0</v>
      </c>
    </row>
    <row r="1727" spans="1:9" ht="15.6">
      <c r="A1727" s="85">
        <f>'Balance N-1'!I1730</f>
        <v>0</v>
      </c>
      <c r="B1727" s="75">
        <f>'Balance N-1'!J1730</f>
        <v>0</v>
      </c>
      <c r="C1727" s="78">
        <f>'Balance N-1'!K1730</f>
        <v>0</v>
      </c>
      <c r="D1727" s="78">
        <f>'Balance N-1'!L1730</f>
        <v>0</v>
      </c>
      <c r="E1727" s="78">
        <f>'Balance N-1'!M1730</f>
        <v>0</v>
      </c>
      <c r="F1727" s="78">
        <f>'Balance N-1'!N1730</f>
        <v>0</v>
      </c>
      <c r="G1727" s="78">
        <f>'Balance N-1'!O1730</f>
        <v>0</v>
      </c>
      <c r="H1727" s="78">
        <f>'Balance N-1'!P1730</f>
        <v>0</v>
      </c>
      <c r="I1727" s="79">
        <f t="shared" si="26"/>
        <v>0</v>
      </c>
    </row>
    <row r="1728" spans="1:9" ht="15.6">
      <c r="A1728" s="85">
        <f>'Balance N-1'!I1731</f>
        <v>0</v>
      </c>
      <c r="B1728" s="75">
        <f>'Balance N-1'!J1731</f>
        <v>0</v>
      </c>
      <c r="C1728" s="78">
        <f>'Balance N-1'!K1731</f>
        <v>0</v>
      </c>
      <c r="D1728" s="78">
        <f>'Balance N-1'!L1731</f>
        <v>0</v>
      </c>
      <c r="E1728" s="78">
        <f>'Balance N-1'!M1731</f>
        <v>0</v>
      </c>
      <c r="F1728" s="78">
        <f>'Balance N-1'!N1731</f>
        <v>0</v>
      </c>
      <c r="G1728" s="78">
        <f>'Balance N-1'!O1731</f>
        <v>0</v>
      </c>
      <c r="H1728" s="78">
        <f>'Balance N-1'!P1731</f>
        <v>0</v>
      </c>
      <c r="I1728" s="79">
        <f t="shared" si="26"/>
        <v>0</v>
      </c>
    </row>
    <row r="1729" spans="1:9" ht="15.6">
      <c r="A1729" s="85">
        <f>'Balance N-1'!I1732</f>
        <v>0</v>
      </c>
      <c r="B1729" s="75">
        <f>'Balance N-1'!J1732</f>
        <v>0</v>
      </c>
      <c r="C1729" s="78">
        <f>'Balance N-1'!K1732</f>
        <v>0</v>
      </c>
      <c r="D1729" s="78">
        <f>'Balance N-1'!L1732</f>
        <v>0</v>
      </c>
      <c r="E1729" s="78">
        <f>'Balance N-1'!M1732</f>
        <v>0</v>
      </c>
      <c r="F1729" s="78">
        <f>'Balance N-1'!N1732</f>
        <v>0</v>
      </c>
      <c r="G1729" s="78">
        <f>'Balance N-1'!O1732</f>
        <v>0</v>
      </c>
      <c r="H1729" s="78">
        <f>'Balance N-1'!P1732</f>
        <v>0</v>
      </c>
      <c r="I1729" s="79">
        <f t="shared" si="26"/>
        <v>0</v>
      </c>
    </row>
    <row r="1730" spans="1:9" ht="15.6">
      <c r="A1730" s="85">
        <f>'Balance N-1'!I1733</f>
        <v>0</v>
      </c>
      <c r="B1730" s="75">
        <f>'Balance N-1'!J1733</f>
        <v>0</v>
      </c>
      <c r="C1730" s="78">
        <f>'Balance N-1'!K1733</f>
        <v>0</v>
      </c>
      <c r="D1730" s="78">
        <f>'Balance N-1'!L1733</f>
        <v>0</v>
      </c>
      <c r="E1730" s="78">
        <f>'Balance N-1'!M1733</f>
        <v>0</v>
      </c>
      <c r="F1730" s="78">
        <f>'Balance N-1'!N1733</f>
        <v>0</v>
      </c>
      <c r="G1730" s="78">
        <f>'Balance N-1'!O1733</f>
        <v>0</v>
      </c>
      <c r="H1730" s="78">
        <f>'Balance N-1'!P1733</f>
        <v>0</v>
      </c>
      <c r="I1730" s="79">
        <f t="shared" si="26"/>
        <v>0</v>
      </c>
    </row>
    <row r="1731" spans="1:9" ht="15.6">
      <c r="A1731" s="85">
        <f>'Balance N-1'!I1734</f>
        <v>0</v>
      </c>
      <c r="B1731" s="75">
        <f>'Balance N-1'!J1734</f>
        <v>0</v>
      </c>
      <c r="C1731" s="78">
        <f>'Balance N-1'!K1734</f>
        <v>0</v>
      </c>
      <c r="D1731" s="78">
        <f>'Balance N-1'!L1734</f>
        <v>0</v>
      </c>
      <c r="E1731" s="78">
        <f>'Balance N-1'!M1734</f>
        <v>0</v>
      </c>
      <c r="F1731" s="78">
        <f>'Balance N-1'!N1734</f>
        <v>0</v>
      </c>
      <c r="G1731" s="78">
        <f>'Balance N-1'!O1734</f>
        <v>0</v>
      </c>
      <c r="H1731" s="78">
        <f>'Balance N-1'!P1734</f>
        <v>0</v>
      </c>
      <c r="I1731" s="79">
        <f t="shared" ref="I1731:I1794" si="27">(C1731-D1731)+(E1731-F1731)-(G1731-H1731)</f>
        <v>0</v>
      </c>
    </row>
    <row r="1732" spans="1:9" ht="15.6">
      <c r="A1732" s="85">
        <f>'Balance N-1'!I1735</f>
        <v>0</v>
      </c>
      <c r="B1732" s="75">
        <f>'Balance N-1'!J1735</f>
        <v>0</v>
      </c>
      <c r="C1732" s="78">
        <f>'Balance N-1'!K1735</f>
        <v>0</v>
      </c>
      <c r="D1732" s="78">
        <f>'Balance N-1'!L1735</f>
        <v>0</v>
      </c>
      <c r="E1732" s="78">
        <f>'Balance N-1'!M1735</f>
        <v>0</v>
      </c>
      <c r="F1732" s="78">
        <f>'Balance N-1'!N1735</f>
        <v>0</v>
      </c>
      <c r="G1732" s="78">
        <f>'Balance N-1'!O1735</f>
        <v>0</v>
      </c>
      <c r="H1732" s="78">
        <f>'Balance N-1'!P1735</f>
        <v>0</v>
      </c>
      <c r="I1732" s="79">
        <f t="shared" si="27"/>
        <v>0</v>
      </c>
    </row>
    <row r="1733" spans="1:9" ht="15.6">
      <c r="A1733" s="85">
        <f>'Balance N-1'!I1736</f>
        <v>0</v>
      </c>
      <c r="B1733" s="75">
        <f>'Balance N-1'!J1736</f>
        <v>0</v>
      </c>
      <c r="C1733" s="78">
        <f>'Balance N-1'!K1736</f>
        <v>0</v>
      </c>
      <c r="D1733" s="78">
        <f>'Balance N-1'!L1736</f>
        <v>0</v>
      </c>
      <c r="E1733" s="78">
        <f>'Balance N-1'!M1736</f>
        <v>0</v>
      </c>
      <c r="F1733" s="78">
        <f>'Balance N-1'!N1736</f>
        <v>0</v>
      </c>
      <c r="G1733" s="78">
        <f>'Balance N-1'!O1736</f>
        <v>0</v>
      </c>
      <c r="H1733" s="78">
        <f>'Balance N-1'!P1736</f>
        <v>0</v>
      </c>
      <c r="I1733" s="79">
        <f t="shared" si="27"/>
        <v>0</v>
      </c>
    </row>
    <row r="1734" spans="1:9" ht="15.6">
      <c r="A1734" s="85">
        <f>'Balance N-1'!I1737</f>
        <v>0</v>
      </c>
      <c r="B1734" s="75">
        <f>'Balance N-1'!J1737</f>
        <v>0</v>
      </c>
      <c r="C1734" s="78">
        <f>'Balance N-1'!K1737</f>
        <v>0</v>
      </c>
      <c r="D1734" s="78">
        <f>'Balance N-1'!L1737</f>
        <v>0</v>
      </c>
      <c r="E1734" s="78">
        <f>'Balance N-1'!M1737</f>
        <v>0</v>
      </c>
      <c r="F1734" s="78">
        <f>'Balance N-1'!N1737</f>
        <v>0</v>
      </c>
      <c r="G1734" s="78">
        <f>'Balance N-1'!O1737</f>
        <v>0</v>
      </c>
      <c r="H1734" s="78">
        <f>'Balance N-1'!P1737</f>
        <v>0</v>
      </c>
      <c r="I1734" s="79">
        <f t="shared" si="27"/>
        <v>0</v>
      </c>
    </row>
    <row r="1735" spans="1:9" ht="15.6">
      <c r="A1735" s="85">
        <f>'Balance N-1'!I1738</f>
        <v>0</v>
      </c>
      <c r="B1735" s="75">
        <f>'Balance N-1'!J1738</f>
        <v>0</v>
      </c>
      <c r="C1735" s="78">
        <f>'Balance N-1'!K1738</f>
        <v>0</v>
      </c>
      <c r="D1735" s="78">
        <f>'Balance N-1'!L1738</f>
        <v>0</v>
      </c>
      <c r="E1735" s="78">
        <f>'Balance N-1'!M1738</f>
        <v>0</v>
      </c>
      <c r="F1735" s="78">
        <f>'Balance N-1'!N1738</f>
        <v>0</v>
      </c>
      <c r="G1735" s="78">
        <f>'Balance N-1'!O1738</f>
        <v>0</v>
      </c>
      <c r="H1735" s="78">
        <f>'Balance N-1'!P1738</f>
        <v>0</v>
      </c>
      <c r="I1735" s="79">
        <f t="shared" si="27"/>
        <v>0</v>
      </c>
    </row>
    <row r="1736" spans="1:9" ht="15.6">
      <c r="A1736" s="85">
        <f>'Balance N-1'!I1739</f>
        <v>0</v>
      </c>
      <c r="B1736" s="75">
        <f>'Balance N-1'!J1739</f>
        <v>0</v>
      </c>
      <c r="C1736" s="78">
        <f>'Balance N-1'!K1739</f>
        <v>0</v>
      </c>
      <c r="D1736" s="78">
        <f>'Balance N-1'!L1739</f>
        <v>0</v>
      </c>
      <c r="E1736" s="78">
        <f>'Balance N-1'!M1739</f>
        <v>0</v>
      </c>
      <c r="F1736" s="78">
        <f>'Balance N-1'!N1739</f>
        <v>0</v>
      </c>
      <c r="G1736" s="78">
        <f>'Balance N-1'!O1739</f>
        <v>0</v>
      </c>
      <c r="H1736" s="78">
        <f>'Balance N-1'!P1739</f>
        <v>0</v>
      </c>
      <c r="I1736" s="79">
        <f t="shared" si="27"/>
        <v>0</v>
      </c>
    </row>
    <row r="1737" spans="1:9" ht="15.6">
      <c r="A1737" s="85">
        <f>'Balance N-1'!I1740</f>
        <v>0</v>
      </c>
      <c r="B1737" s="75">
        <f>'Balance N-1'!J1740</f>
        <v>0</v>
      </c>
      <c r="C1737" s="78">
        <f>'Balance N-1'!K1740</f>
        <v>0</v>
      </c>
      <c r="D1737" s="78">
        <f>'Balance N-1'!L1740</f>
        <v>0</v>
      </c>
      <c r="E1737" s="78">
        <f>'Balance N-1'!M1740</f>
        <v>0</v>
      </c>
      <c r="F1737" s="78">
        <f>'Balance N-1'!N1740</f>
        <v>0</v>
      </c>
      <c r="G1737" s="78">
        <f>'Balance N-1'!O1740</f>
        <v>0</v>
      </c>
      <c r="H1737" s="78">
        <f>'Balance N-1'!P1740</f>
        <v>0</v>
      </c>
      <c r="I1737" s="79">
        <f t="shared" si="27"/>
        <v>0</v>
      </c>
    </row>
    <row r="1738" spans="1:9" ht="15.6">
      <c r="A1738" s="85">
        <f>'Balance N-1'!I1741</f>
        <v>0</v>
      </c>
      <c r="B1738" s="75">
        <f>'Balance N-1'!J1741</f>
        <v>0</v>
      </c>
      <c r="C1738" s="78">
        <f>'Balance N-1'!K1741</f>
        <v>0</v>
      </c>
      <c r="D1738" s="78">
        <f>'Balance N-1'!L1741</f>
        <v>0</v>
      </c>
      <c r="E1738" s="78">
        <f>'Balance N-1'!M1741</f>
        <v>0</v>
      </c>
      <c r="F1738" s="78">
        <f>'Balance N-1'!N1741</f>
        <v>0</v>
      </c>
      <c r="G1738" s="78">
        <f>'Balance N-1'!O1741</f>
        <v>0</v>
      </c>
      <c r="H1738" s="78">
        <f>'Balance N-1'!P1741</f>
        <v>0</v>
      </c>
      <c r="I1738" s="79">
        <f t="shared" si="27"/>
        <v>0</v>
      </c>
    </row>
    <row r="1739" spans="1:9" ht="15.6">
      <c r="A1739" s="85">
        <f>'Balance N-1'!I1742</f>
        <v>0</v>
      </c>
      <c r="B1739" s="75">
        <f>'Balance N-1'!J1742</f>
        <v>0</v>
      </c>
      <c r="C1739" s="78">
        <f>'Balance N-1'!K1742</f>
        <v>0</v>
      </c>
      <c r="D1739" s="78">
        <f>'Balance N-1'!L1742</f>
        <v>0</v>
      </c>
      <c r="E1739" s="78">
        <f>'Balance N-1'!M1742</f>
        <v>0</v>
      </c>
      <c r="F1739" s="78">
        <f>'Balance N-1'!N1742</f>
        <v>0</v>
      </c>
      <c r="G1739" s="78">
        <f>'Balance N-1'!O1742</f>
        <v>0</v>
      </c>
      <c r="H1739" s="78">
        <f>'Balance N-1'!P1742</f>
        <v>0</v>
      </c>
      <c r="I1739" s="79">
        <f t="shared" si="27"/>
        <v>0</v>
      </c>
    </row>
    <row r="1740" spans="1:9" ht="15.6">
      <c r="A1740" s="85">
        <f>'Balance N-1'!I1743</f>
        <v>0</v>
      </c>
      <c r="B1740" s="75">
        <f>'Balance N-1'!J1743</f>
        <v>0</v>
      </c>
      <c r="C1740" s="78">
        <f>'Balance N-1'!K1743</f>
        <v>0</v>
      </c>
      <c r="D1740" s="78">
        <f>'Balance N-1'!L1743</f>
        <v>0</v>
      </c>
      <c r="E1740" s="78">
        <f>'Balance N-1'!M1743</f>
        <v>0</v>
      </c>
      <c r="F1740" s="78">
        <f>'Balance N-1'!N1743</f>
        <v>0</v>
      </c>
      <c r="G1740" s="78">
        <f>'Balance N-1'!O1743</f>
        <v>0</v>
      </c>
      <c r="H1740" s="78">
        <f>'Balance N-1'!P1743</f>
        <v>0</v>
      </c>
      <c r="I1740" s="79">
        <f t="shared" si="27"/>
        <v>0</v>
      </c>
    </row>
    <row r="1741" spans="1:9" ht="15.6">
      <c r="A1741" s="85">
        <f>'Balance N-1'!I1744</f>
        <v>0</v>
      </c>
      <c r="B1741" s="75">
        <f>'Balance N-1'!J1744</f>
        <v>0</v>
      </c>
      <c r="C1741" s="78">
        <f>'Balance N-1'!K1744</f>
        <v>0</v>
      </c>
      <c r="D1741" s="78">
        <f>'Balance N-1'!L1744</f>
        <v>0</v>
      </c>
      <c r="E1741" s="78">
        <f>'Balance N-1'!M1744</f>
        <v>0</v>
      </c>
      <c r="F1741" s="78">
        <f>'Balance N-1'!N1744</f>
        <v>0</v>
      </c>
      <c r="G1741" s="78">
        <f>'Balance N-1'!O1744</f>
        <v>0</v>
      </c>
      <c r="H1741" s="78">
        <f>'Balance N-1'!P1744</f>
        <v>0</v>
      </c>
      <c r="I1741" s="79">
        <f t="shared" si="27"/>
        <v>0</v>
      </c>
    </row>
    <row r="1742" spans="1:9" ht="15.6">
      <c r="A1742" s="85">
        <f>'Balance N-1'!I1745</f>
        <v>0</v>
      </c>
      <c r="B1742" s="75">
        <f>'Balance N-1'!J1745</f>
        <v>0</v>
      </c>
      <c r="C1742" s="78">
        <f>'Balance N-1'!K1745</f>
        <v>0</v>
      </c>
      <c r="D1742" s="78">
        <f>'Balance N-1'!L1745</f>
        <v>0</v>
      </c>
      <c r="E1742" s="78">
        <f>'Balance N-1'!M1745</f>
        <v>0</v>
      </c>
      <c r="F1742" s="78">
        <f>'Balance N-1'!N1745</f>
        <v>0</v>
      </c>
      <c r="G1742" s="78">
        <f>'Balance N-1'!O1745</f>
        <v>0</v>
      </c>
      <c r="H1742" s="78">
        <f>'Balance N-1'!P1745</f>
        <v>0</v>
      </c>
      <c r="I1742" s="79">
        <f t="shared" si="27"/>
        <v>0</v>
      </c>
    </row>
    <row r="1743" spans="1:9" ht="15.6">
      <c r="A1743" s="85">
        <f>'Balance N-1'!I1746</f>
        <v>0</v>
      </c>
      <c r="B1743" s="75">
        <f>'Balance N-1'!J1746</f>
        <v>0</v>
      </c>
      <c r="C1743" s="78">
        <f>'Balance N-1'!K1746</f>
        <v>0</v>
      </c>
      <c r="D1743" s="78">
        <f>'Balance N-1'!L1746</f>
        <v>0</v>
      </c>
      <c r="E1743" s="78">
        <f>'Balance N-1'!M1746</f>
        <v>0</v>
      </c>
      <c r="F1743" s="78">
        <f>'Balance N-1'!N1746</f>
        <v>0</v>
      </c>
      <c r="G1743" s="78">
        <f>'Balance N-1'!O1746</f>
        <v>0</v>
      </c>
      <c r="H1743" s="78">
        <f>'Balance N-1'!P1746</f>
        <v>0</v>
      </c>
      <c r="I1743" s="79">
        <f t="shared" si="27"/>
        <v>0</v>
      </c>
    </row>
    <row r="1744" spans="1:9" ht="15.6">
      <c r="A1744" s="85">
        <f>'Balance N-1'!I1747</f>
        <v>0</v>
      </c>
      <c r="B1744" s="75">
        <f>'Balance N-1'!J1747</f>
        <v>0</v>
      </c>
      <c r="C1744" s="78">
        <f>'Balance N-1'!K1747</f>
        <v>0</v>
      </c>
      <c r="D1744" s="78">
        <f>'Balance N-1'!L1747</f>
        <v>0</v>
      </c>
      <c r="E1744" s="78">
        <f>'Balance N-1'!M1747</f>
        <v>0</v>
      </c>
      <c r="F1744" s="78">
        <f>'Balance N-1'!N1747</f>
        <v>0</v>
      </c>
      <c r="G1744" s="78">
        <f>'Balance N-1'!O1747</f>
        <v>0</v>
      </c>
      <c r="H1744" s="78">
        <f>'Balance N-1'!P1747</f>
        <v>0</v>
      </c>
      <c r="I1744" s="79">
        <f t="shared" si="27"/>
        <v>0</v>
      </c>
    </row>
    <row r="1745" spans="1:9" ht="15.6">
      <c r="A1745" s="85">
        <f>'Balance N-1'!I1748</f>
        <v>0</v>
      </c>
      <c r="B1745" s="75">
        <f>'Balance N-1'!J1748</f>
        <v>0</v>
      </c>
      <c r="C1745" s="78">
        <f>'Balance N-1'!K1748</f>
        <v>0</v>
      </c>
      <c r="D1745" s="78">
        <f>'Balance N-1'!L1748</f>
        <v>0</v>
      </c>
      <c r="E1745" s="78">
        <f>'Balance N-1'!M1748</f>
        <v>0</v>
      </c>
      <c r="F1745" s="78">
        <f>'Balance N-1'!N1748</f>
        <v>0</v>
      </c>
      <c r="G1745" s="78">
        <f>'Balance N-1'!O1748</f>
        <v>0</v>
      </c>
      <c r="H1745" s="78">
        <f>'Balance N-1'!P1748</f>
        <v>0</v>
      </c>
      <c r="I1745" s="79">
        <f t="shared" si="27"/>
        <v>0</v>
      </c>
    </row>
    <row r="1746" spans="1:9" ht="15.6">
      <c r="A1746" s="85">
        <f>'Balance N-1'!I1749</f>
        <v>0</v>
      </c>
      <c r="B1746" s="75">
        <f>'Balance N-1'!J1749</f>
        <v>0</v>
      </c>
      <c r="C1746" s="78">
        <f>'Balance N-1'!K1749</f>
        <v>0</v>
      </c>
      <c r="D1746" s="78">
        <f>'Balance N-1'!L1749</f>
        <v>0</v>
      </c>
      <c r="E1746" s="78">
        <f>'Balance N-1'!M1749</f>
        <v>0</v>
      </c>
      <c r="F1746" s="78">
        <f>'Balance N-1'!N1749</f>
        <v>0</v>
      </c>
      <c r="G1746" s="78">
        <f>'Balance N-1'!O1749</f>
        <v>0</v>
      </c>
      <c r="H1746" s="78">
        <f>'Balance N-1'!P1749</f>
        <v>0</v>
      </c>
      <c r="I1746" s="79">
        <f t="shared" si="27"/>
        <v>0</v>
      </c>
    </row>
    <row r="1747" spans="1:9" ht="15.6">
      <c r="A1747" s="85">
        <f>'Balance N-1'!I1750</f>
        <v>0</v>
      </c>
      <c r="B1747" s="75">
        <f>'Balance N-1'!J1750</f>
        <v>0</v>
      </c>
      <c r="C1747" s="78">
        <f>'Balance N-1'!K1750</f>
        <v>0</v>
      </c>
      <c r="D1747" s="78">
        <f>'Balance N-1'!L1750</f>
        <v>0</v>
      </c>
      <c r="E1747" s="78">
        <f>'Balance N-1'!M1750</f>
        <v>0</v>
      </c>
      <c r="F1747" s="78">
        <f>'Balance N-1'!N1750</f>
        <v>0</v>
      </c>
      <c r="G1747" s="78">
        <f>'Balance N-1'!O1750</f>
        <v>0</v>
      </c>
      <c r="H1747" s="78">
        <f>'Balance N-1'!P1750</f>
        <v>0</v>
      </c>
      <c r="I1747" s="79">
        <f t="shared" si="27"/>
        <v>0</v>
      </c>
    </row>
    <row r="1748" spans="1:9" ht="15.6">
      <c r="A1748" s="85">
        <f>'Balance N-1'!I1751</f>
        <v>0</v>
      </c>
      <c r="B1748" s="75">
        <f>'Balance N-1'!J1751</f>
        <v>0</v>
      </c>
      <c r="C1748" s="78">
        <f>'Balance N-1'!K1751</f>
        <v>0</v>
      </c>
      <c r="D1748" s="78">
        <f>'Balance N-1'!L1751</f>
        <v>0</v>
      </c>
      <c r="E1748" s="78">
        <f>'Balance N-1'!M1751</f>
        <v>0</v>
      </c>
      <c r="F1748" s="78">
        <f>'Balance N-1'!N1751</f>
        <v>0</v>
      </c>
      <c r="G1748" s="78">
        <f>'Balance N-1'!O1751</f>
        <v>0</v>
      </c>
      <c r="H1748" s="78">
        <f>'Balance N-1'!P1751</f>
        <v>0</v>
      </c>
      <c r="I1748" s="79">
        <f t="shared" si="27"/>
        <v>0</v>
      </c>
    </row>
    <row r="1749" spans="1:9" ht="15.6">
      <c r="A1749" s="85">
        <f>'Balance N-1'!I1752</f>
        <v>0</v>
      </c>
      <c r="B1749" s="75">
        <f>'Balance N-1'!J1752</f>
        <v>0</v>
      </c>
      <c r="C1749" s="78">
        <f>'Balance N-1'!K1752</f>
        <v>0</v>
      </c>
      <c r="D1749" s="78">
        <f>'Balance N-1'!L1752</f>
        <v>0</v>
      </c>
      <c r="E1749" s="78">
        <f>'Balance N-1'!M1752</f>
        <v>0</v>
      </c>
      <c r="F1749" s="78">
        <f>'Balance N-1'!N1752</f>
        <v>0</v>
      </c>
      <c r="G1749" s="78">
        <f>'Balance N-1'!O1752</f>
        <v>0</v>
      </c>
      <c r="H1749" s="78">
        <f>'Balance N-1'!P1752</f>
        <v>0</v>
      </c>
      <c r="I1749" s="79">
        <f t="shared" si="27"/>
        <v>0</v>
      </c>
    </row>
    <row r="1750" spans="1:9" ht="15.6">
      <c r="A1750" s="85">
        <f>'Balance N-1'!I1753</f>
        <v>0</v>
      </c>
      <c r="B1750" s="75">
        <f>'Balance N-1'!J1753</f>
        <v>0</v>
      </c>
      <c r="C1750" s="78">
        <f>'Balance N-1'!K1753</f>
        <v>0</v>
      </c>
      <c r="D1750" s="78">
        <f>'Balance N-1'!L1753</f>
        <v>0</v>
      </c>
      <c r="E1750" s="78">
        <f>'Balance N-1'!M1753</f>
        <v>0</v>
      </c>
      <c r="F1750" s="78">
        <f>'Balance N-1'!N1753</f>
        <v>0</v>
      </c>
      <c r="G1750" s="78">
        <f>'Balance N-1'!O1753</f>
        <v>0</v>
      </c>
      <c r="H1750" s="78">
        <f>'Balance N-1'!P1753</f>
        <v>0</v>
      </c>
      <c r="I1750" s="79">
        <f t="shared" si="27"/>
        <v>0</v>
      </c>
    </row>
    <row r="1751" spans="1:9" ht="15.6">
      <c r="A1751" s="85">
        <f>'Balance N-1'!I1754</f>
        <v>0</v>
      </c>
      <c r="B1751" s="75">
        <f>'Balance N-1'!J1754</f>
        <v>0</v>
      </c>
      <c r="C1751" s="78">
        <f>'Balance N-1'!K1754</f>
        <v>0</v>
      </c>
      <c r="D1751" s="78">
        <f>'Balance N-1'!L1754</f>
        <v>0</v>
      </c>
      <c r="E1751" s="78">
        <f>'Balance N-1'!M1754</f>
        <v>0</v>
      </c>
      <c r="F1751" s="78">
        <f>'Balance N-1'!N1754</f>
        <v>0</v>
      </c>
      <c r="G1751" s="78">
        <f>'Balance N-1'!O1754</f>
        <v>0</v>
      </c>
      <c r="H1751" s="78">
        <f>'Balance N-1'!P1754</f>
        <v>0</v>
      </c>
      <c r="I1751" s="79">
        <f t="shared" si="27"/>
        <v>0</v>
      </c>
    </row>
    <row r="1752" spans="1:9" ht="15.6">
      <c r="A1752" s="85">
        <f>'Balance N-1'!I1755</f>
        <v>0</v>
      </c>
      <c r="B1752" s="75">
        <f>'Balance N-1'!J1755</f>
        <v>0</v>
      </c>
      <c r="C1752" s="78">
        <f>'Balance N-1'!K1755</f>
        <v>0</v>
      </c>
      <c r="D1752" s="78">
        <f>'Balance N-1'!L1755</f>
        <v>0</v>
      </c>
      <c r="E1752" s="78">
        <f>'Balance N-1'!M1755</f>
        <v>0</v>
      </c>
      <c r="F1752" s="78">
        <f>'Balance N-1'!N1755</f>
        <v>0</v>
      </c>
      <c r="G1752" s="78">
        <f>'Balance N-1'!O1755</f>
        <v>0</v>
      </c>
      <c r="H1752" s="78">
        <f>'Balance N-1'!P1755</f>
        <v>0</v>
      </c>
      <c r="I1752" s="79">
        <f t="shared" si="27"/>
        <v>0</v>
      </c>
    </row>
    <row r="1753" spans="1:9" ht="15.6">
      <c r="A1753" s="85">
        <f>'Balance N-1'!I1756</f>
        <v>0</v>
      </c>
      <c r="B1753" s="75">
        <f>'Balance N-1'!J1756</f>
        <v>0</v>
      </c>
      <c r="C1753" s="78">
        <f>'Balance N-1'!K1756</f>
        <v>0</v>
      </c>
      <c r="D1753" s="78">
        <f>'Balance N-1'!L1756</f>
        <v>0</v>
      </c>
      <c r="E1753" s="78">
        <f>'Balance N-1'!M1756</f>
        <v>0</v>
      </c>
      <c r="F1753" s="78">
        <f>'Balance N-1'!N1756</f>
        <v>0</v>
      </c>
      <c r="G1753" s="78">
        <f>'Balance N-1'!O1756</f>
        <v>0</v>
      </c>
      <c r="H1753" s="78">
        <f>'Balance N-1'!P1756</f>
        <v>0</v>
      </c>
      <c r="I1753" s="79">
        <f t="shared" si="27"/>
        <v>0</v>
      </c>
    </row>
    <row r="1754" spans="1:9" ht="15.6">
      <c r="A1754" s="85">
        <f>'Balance N-1'!I1757</f>
        <v>0</v>
      </c>
      <c r="B1754" s="75">
        <f>'Balance N-1'!J1757</f>
        <v>0</v>
      </c>
      <c r="C1754" s="78">
        <f>'Balance N-1'!K1757</f>
        <v>0</v>
      </c>
      <c r="D1754" s="78">
        <f>'Balance N-1'!L1757</f>
        <v>0</v>
      </c>
      <c r="E1754" s="78">
        <f>'Balance N-1'!M1757</f>
        <v>0</v>
      </c>
      <c r="F1754" s="78">
        <f>'Balance N-1'!N1757</f>
        <v>0</v>
      </c>
      <c r="G1754" s="78">
        <f>'Balance N-1'!O1757</f>
        <v>0</v>
      </c>
      <c r="H1754" s="78">
        <f>'Balance N-1'!P1757</f>
        <v>0</v>
      </c>
      <c r="I1754" s="79">
        <f t="shared" si="27"/>
        <v>0</v>
      </c>
    </row>
    <row r="1755" spans="1:9" ht="15.6">
      <c r="A1755" s="85">
        <f>'Balance N-1'!I1758</f>
        <v>0</v>
      </c>
      <c r="B1755" s="75">
        <f>'Balance N-1'!J1758</f>
        <v>0</v>
      </c>
      <c r="C1755" s="78">
        <f>'Balance N-1'!K1758</f>
        <v>0</v>
      </c>
      <c r="D1755" s="78">
        <f>'Balance N-1'!L1758</f>
        <v>0</v>
      </c>
      <c r="E1755" s="78">
        <f>'Balance N-1'!M1758</f>
        <v>0</v>
      </c>
      <c r="F1755" s="78">
        <f>'Balance N-1'!N1758</f>
        <v>0</v>
      </c>
      <c r="G1755" s="78">
        <f>'Balance N-1'!O1758</f>
        <v>0</v>
      </c>
      <c r="H1755" s="78">
        <f>'Balance N-1'!P1758</f>
        <v>0</v>
      </c>
      <c r="I1755" s="79">
        <f t="shared" si="27"/>
        <v>0</v>
      </c>
    </row>
    <row r="1756" spans="1:9" ht="15.6">
      <c r="A1756" s="85">
        <f>'Balance N-1'!I1759</f>
        <v>0</v>
      </c>
      <c r="B1756" s="75">
        <f>'Balance N-1'!J1759</f>
        <v>0</v>
      </c>
      <c r="C1756" s="78">
        <f>'Balance N-1'!K1759</f>
        <v>0</v>
      </c>
      <c r="D1756" s="78">
        <f>'Balance N-1'!L1759</f>
        <v>0</v>
      </c>
      <c r="E1756" s="78">
        <f>'Balance N-1'!M1759</f>
        <v>0</v>
      </c>
      <c r="F1756" s="78">
        <f>'Balance N-1'!N1759</f>
        <v>0</v>
      </c>
      <c r="G1756" s="78">
        <f>'Balance N-1'!O1759</f>
        <v>0</v>
      </c>
      <c r="H1756" s="78">
        <f>'Balance N-1'!P1759</f>
        <v>0</v>
      </c>
      <c r="I1756" s="79">
        <f t="shared" si="27"/>
        <v>0</v>
      </c>
    </row>
    <row r="1757" spans="1:9" ht="15.6">
      <c r="A1757" s="85">
        <f>'Balance N-1'!I1760</f>
        <v>0</v>
      </c>
      <c r="B1757" s="75">
        <f>'Balance N-1'!J1760</f>
        <v>0</v>
      </c>
      <c r="C1757" s="78">
        <f>'Balance N-1'!K1760</f>
        <v>0</v>
      </c>
      <c r="D1757" s="78">
        <f>'Balance N-1'!L1760</f>
        <v>0</v>
      </c>
      <c r="E1757" s="78">
        <f>'Balance N-1'!M1760</f>
        <v>0</v>
      </c>
      <c r="F1757" s="78">
        <f>'Balance N-1'!N1760</f>
        <v>0</v>
      </c>
      <c r="G1757" s="78">
        <f>'Balance N-1'!O1760</f>
        <v>0</v>
      </c>
      <c r="H1757" s="78">
        <f>'Balance N-1'!P1760</f>
        <v>0</v>
      </c>
      <c r="I1757" s="79">
        <f t="shared" si="27"/>
        <v>0</v>
      </c>
    </row>
    <row r="1758" spans="1:9" ht="15.6">
      <c r="A1758" s="85">
        <f>'Balance N-1'!I1761</f>
        <v>0</v>
      </c>
      <c r="B1758" s="75">
        <f>'Balance N-1'!J1761</f>
        <v>0</v>
      </c>
      <c r="C1758" s="78">
        <f>'Balance N-1'!K1761</f>
        <v>0</v>
      </c>
      <c r="D1758" s="78">
        <f>'Balance N-1'!L1761</f>
        <v>0</v>
      </c>
      <c r="E1758" s="78">
        <f>'Balance N-1'!M1761</f>
        <v>0</v>
      </c>
      <c r="F1758" s="78">
        <f>'Balance N-1'!N1761</f>
        <v>0</v>
      </c>
      <c r="G1758" s="78">
        <f>'Balance N-1'!O1761</f>
        <v>0</v>
      </c>
      <c r="H1758" s="78">
        <f>'Balance N-1'!P1761</f>
        <v>0</v>
      </c>
      <c r="I1758" s="79">
        <f t="shared" si="27"/>
        <v>0</v>
      </c>
    </row>
    <row r="1759" spans="1:9" ht="15.6">
      <c r="A1759" s="85">
        <f>'Balance N-1'!I1762</f>
        <v>0</v>
      </c>
      <c r="B1759" s="75">
        <f>'Balance N-1'!J1762</f>
        <v>0</v>
      </c>
      <c r="C1759" s="78">
        <f>'Balance N-1'!K1762</f>
        <v>0</v>
      </c>
      <c r="D1759" s="78">
        <f>'Balance N-1'!L1762</f>
        <v>0</v>
      </c>
      <c r="E1759" s="78">
        <f>'Balance N-1'!M1762</f>
        <v>0</v>
      </c>
      <c r="F1759" s="78">
        <f>'Balance N-1'!N1762</f>
        <v>0</v>
      </c>
      <c r="G1759" s="78">
        <f>'Balance N-1'!O1762</f>
        <v>0</v>
      </c>
      <c r="H1759" s="78">
        <f>'Balance N-1'!P1762</f>
        <v>0</v>
      </c>
      <c r="I1759" s="79">
        <f t="shared" si="27"/>
        <v>0</v>
      </c>
    </row>
    <row r="1760" spans="1:9" ht="15.6">
      <c r="A1760" s="85">
        <f>'Balance N-1'!I1763</f>
        <v>0</v>
      </c>
      <c r="B1760" s="75">
        <f>'Balance N-1'!J1763</f>
        <v>0</v>
      </c>
      <c r="C1760" s="78">
        <f>'Balance N-1'!K1763</f>
        <v>0</v>
      </c>
      <c r="D1760" s="78">
        <f>'Balance N-1'!L1763</f>
        <v>0</v>
      </c>
      <c r="E1760" s="78">
        <f>'Balance N-1'!M1763</f>
        <v>0</v>
      </c>
      <c r="F1760" s="78">
        <f>'Balance N-1'!N1763</f>
        <v>0</v>
      </c>
      <c r="G1760" s="78">
        <f>'Balance N-1'!O1763</f>
        <v>0</v>
      </c>
      <c r="H1760" s="78">
        <f>'Balance N-1'!P1763</f>
        <v>0</v>
      </c>
      <c r="I1760" s="79">
        <f t="shared" si="27"/>
        <v>0</v>
      </c>
    </row>
    <row r="1761" spans="1:9" ht="15.6">
      <c r="A1761" s="85">
        <f>'Balance N-1'!I1764</f>
        <v>0</v>
      </c>
      <c r="B1761" s="75">
        <f>'Balance N-1'!J1764</f>
        <v>0</v>
      </c>
      <c r="C1761" s="78">
        <f>'Balance N-1'!K1764</f>
        <v>0</v>
      </c>
      <c r="D1761" s="78">
        <f>'Balance N-1'!L1764</f>
        <v>0</v>
      </c>
      <c r="E1761" s="78">
        <f>'Balance N-1'!M1764</f>
        <v>0</v>
      </c>
      <c r="F1761" s="78">
        <f>'Balance N-1'!N1764</f>
        <v>0</v>
      </c>
      <c r="G1761" s="78">
        <f>'Balance N-1'!O1764</f>
        <v>0</v>
      </c>
      <c r="H1761" s="78">
        <f>'Balance N-1'!P1764</f>
        <v>0</v>
      </c>
      <c r="I1761" s="79">
        <f t="shared" si="27"/>
        <v>0</v>
      </c>
    </row>
    <row r="1762" spans="1:9" ht="15.6">
      <c r="A1762" s="85">
        <f>'Balance N-1'!I1765</f>
        <v>0</v>
      </c>
      <c r="B1762" s="75">
        <f>'Balance N-1'!J1765</f>
        <v>0</v>
      </c>
      <c r="C1762" s="78">
        <f>'Balance N-1'!K1765</f>
        <v>0</v>
      </c>
      <c r="D1762" s="78">
        <f>'Balance N-1'!L1765</f>
        <v>0</v>
      </c>
      <c r="E1762" s="78">
        <f>'Balance N-1'!M1765</f>
        <v>0</v>
      </c>
      <c r="F1762" s="78">
        <f>'Balance N-1'!N1765</f>
        <v>0</v>
      </c>
      <c r="G1762" s="78">
        <f>'Balance N-1'!O1765</f>
        <v>0</v>
      </c>
      <c r="H1762" s="78">
        <f>'Balance N-1'!P1765</f>
        <v>0</v>
      </c>
      <c r="I1762" s="79">
        <f t="shared" si="27"/>
        <v>0</v>
      </c>
    </row>
    <row r="1763" spans="1:9" ht="15.6">
      <c r="A1763" s="85">
        <f>'Balance N-1'!I1766</f>
        <v>0</v>
      </c>
      <c r="B1763" s="75">
        <f>'Balance N-1'!J1766</f>
        <v>0</v>
      </c>
      <c r="C1763" s="78">
        <f>'Balance N-1'!K1766</f>
        <v>0</v>
      </c>
      <c r="D1763" s="78">
        <f>'Balance N-1'!L1766</f>
        <v>0</v>
      </c>
      <c r="E1763" s="78">
        <f>'Balance N-1'!M1766</f>
        <v>0</v>
      </c>
      <c r="F1763" s="78">
        <f>'Balance N-1'!N1766</f>
        <v>0</v>
      </c>
      <c r="G1763" s="78">
        <f>'Balance N-1'!O1766</f>
        <v>0</v>
      </c>
      <c r="H1763" s="78">
        <f>'Balance N-1'!P1766</f>
        <v>0</v>
      </c>
      <c r="I1763" s="79">
        <f t="shared" si="27"/>
        <v>0</v>
      </c>
    </row>
    <row r="1764" spans="1:9" ht="15.6">
      <c r="A1764" s="85">
        <f>'Balance N-1'!I1767</f>
        <v>0</v>
      </c>
      <c r="B1764" s="75">
        <f>'Balance N-1'!J1767</f>
        <v>0</v>
      </c>
      <c r="C1764" s="78">
        <f>'Balance N-1'!K1767</f>
        <v>0</v>
      </c>
      <c r="D1764" s="78">
        <f>'Balance N-1'!L1767</f>
        <v>0</v>
      </c>
      <c r="E1764" s="78">
        <f>'Balance N-1'!M1767</f>
        <v>0</v>
      </c>
      <c r="F1764" s="78">
        <f>'Balance N-1'!N1767</f>
        <v>0</v>
      </c>
      <c r="G1764" s="78">
        <f>'Balance N-1'!O1767</f>
        <v>0</v>
      </c>
      <c r="H1764" s="78">
        <f>'Balance N-1'!P1767</f>
        <v>0</v>
      </c>
      <c r="I1764" s="79">
        <f t="shared" si="27"/>
        <v>0</v>
      </c>
    </row>
    <row r="1765" spans="1:9" ht="15.6">
      <c r="A1765" s="85">
        <f>'Balance N-1'!I1768</f>
        <v>0</v>
      </c>
      <c r="B1765" s="75">
        <f>'Balance N-1'!J1768</f>
        <v>0</v>
      </c>
      <c r="C1765" s="78">
        <f>'Balance N-1'!K1768</f>
        <v>0</v>
      </c>
      <c r="D1765" s="78">
        <f>'Balance N-1'!L1768</f>
        <v>0</v>
      </c>
      <c r="E1765" s="78">
        <f>'Balance N-1'!M1768</f>
        <v>0</v>
      </c>
      <c r="F1765" s="78">
        <f>'Balance N-1'!N1768</f>
        <v>0</v>
      </c>
      <c r="G1765" s="78">
        <f>'Balance N-1'!O1768</f>
        <v>0</v>
      </c>
      <c r="H1765" s="78">
        <f>'Balance N-1'!P1768</f>
        <v>0</v>
      </c>
      <c r="I1765" s="79">
        <f t="shared" si="27"/>
        <v>0</v>
      </c>
    </row>
    <row r="1766" spans="1:9" ht="15.6">
      <c r="A1766" s="85">
        <f>'Balance N-1'!I1769</f>
        <v>0</v>
      </c>
      <c r="B1766" s="75">
        <f>'Balance N-1'!J1769</f>
        <v>0</v>
      </c>
      <c r="C1766" s="78">
        <f>'Balance N-1'!K1769</f>
        <v>0</v>
      </c>
      <c r="D1766" s="78">
        <f>'Balance N-1'!L1769</f>
        <v>0</v>
      </c>
      <c r="E1766" s="78">
        <f>'Balance N-1'!M1769</f>
        <v>0</v>
      </c>
      <c r="F1766" s="78">
        <f>'Balance N-1'!N1769</f>
        <v>0</v>
      </c>
      <c r="G1766" s="78">
        <f>'Balance N-1'!O1769</f>
        <v>0</v>
      </c>
      <c r="H1766" s="78">
        <f>'Balance N-1'!P1769</f>
        <v>0</v>
      </c>
      <c r="I1766" s="79">
        <f t="shared" si="27"/>
        <v>0</v>
      </c>
    </row>
    <row r="1767" spans="1:9" ht="15.6">
      <c r="A1767" s="85">
        <f>'Balance N-1'!I1770</f>
        <v>0</v>
      </c>
      <c r="B1767" s="75">
        <f>'Balance N-1'!J1770</f>
        <v>0</v>
      </c>
      <c r="C1767" s="78">
        <f>'Balance N-1'!K1770</f>
        <v>0</v>
      </c>
      <c r="D1767" s="78">
        <f>'Balance N-1'!L1770</f>
        <v>0</v>
      </c>
      <c r="E1767" s="78">
        <f>'Balance N-1'!M1770</f>
        <v>0</v>
      </c>
      <c r="F1767" s="78">
        <f>'Balance N-1'!N1770</f>
        <v>0</v>
      </c>
      <c r="G1767" s="78">
        <f>'Balance N-1'!O1770</f>
        <v>0</v>
      </c>
      <c r="H1767" s="78">
        <f>'Balance N-1'!P1770</f>
        <v>0</v>
      </c>
      <c r="I1767" s="79">
        <f t="shared" si="27"/>
        <v>0</v>
      </c>
    </row>
    <row r="1768" spans="1:9" ht="15.6">
      <c r="A1768" s="85">
        <f>'Balance N-1'!I1771</f>
        <v>0</v>
      </c>
      <c r="B1768" s="75">
        <f>'Balance N-1'!J1771</f>
        <v>0</v>
      </c>
      <c r="C1768" s="78">
        <f>'Balance N-1'!K1771</f>
        <v>0</v>
      </c>
      <c r="D1768" s="78">
        <f>'Balance N-1'!L1771</f>
        <v>0</v>
      </c>
      <c r="E1768" s="78">
        <f>'Balance N-1'!M1771</f>
        <v>0</v>
      </c>
      <c r="F1768" s="78">
        <f>'Balance N-1'!N1771</f>
        <v>0</v>
      </c>
      <c r="G1768" s="78">
        <f>'Balance N-1'!O1771</f>
        <v>0</v>
      </c>
      <c r="H1768" s="78">
        <f>'Balance N-1'!P1771</f>
        <v>0</v>
      </c>
      <c r="I1768" s="79">
        <f t="shared" si="27"/>
        <v>0</v>
      </c>
    </row>
    <row r="1769" spans="1:9" ht="15.6">
      <c r="A1769" s="85">
        <f>'Balance N-1'!I1772</f>
        <v>0</v>
      </c>
      <c r="B1769" s="75">
        <f>'Balance N-1'!J1772</f>
        <v>0</v>
      </c>
      <c r="C1769" s="78">
        <f>'Balance N-1'!K1772</f>
        <v>0</v>
      </c>
      <c r="D1769" s="78">
        <f>'Balance N-1'!L1772</f>
        <v>0</v>
      </c>
      <c r="E1769" s="78">
        <f>'Balance N-1'!M1772</f>
        <v>0</v>
      </c>
      <c r="F1769" s="78">
        <f>'Balance N-1'!N1772</f>
        <v>0</v>
      </c>
      <c r="G1769" s="78">
        <f>'Balance N-1'!O1772</f>
        <v>0</v>
      </c>
      <c r="H1769" s="78">
        <f>'Balance N-1'!P1772</f>
        <v>0</v>
      </c>
      <c r="I1769" s="79">
        <f t="shared" si="27"/>
        <v>0</v>
      </c>
    </row>
    <row r="1770" spans="1:9" ht="15.6">
      <c r="A1770" s="85">
        <f>'Balance N-1'!I1773</f>
        <v>0</v>
      </c>
      <c r="B1770" s="75">
        <f>'Balance N-1'!J1773</f>
        <v>0</v>
      </c>
      <c r="C1770" s="78">
        <f>'Balance N-1'!K1773</f>
        <v>0</v>
      </c>
      <c r="D1770" s="78">
        <f>'Balance N-1'!L1773</f>
        <v>0</v>
      </c>
      <c r="E1770" s="78">
        <f>'Balance N-1'!M1773</f>
        <v>0</v>
      </c>
      <c r="F1770" s="78">
        <f>'Balance N-1'!N1773</f>
        <v>0</v>
      </c>
      <c r="G1770" s="78">
        <f>'Balance N-1'!O1773</f>
        <v>0</v>
      </c>
      <c r="H1770" s="78">
        <f>'Balance N-1'!P1773</f>
        <v>0</v>
      </c>
      <c r="I1770" s="79">
        <f t="shared" si="27"/>
        <v>0</v>
      </c>
    </row>
    <row r="1771" spans="1:9" ht="15.6">
      <c r="A1771" s="85">
        <f>'Balance N-1'!I1774</f>
        <v>0</v>
      </c>
      <c r="B1771" s="75">
        <f>'Balance N-1'!J1774</f>
        <v>0</v>
      </c>
      <c r="C1771" s="78">
        <f>'Balance N-1'!K1774</f>
        <v>0</v>
      </c>
      <c r="D1771" s="78">
        <f>'Balance N-1'!L1774</f>
        <v>0</v>
      </c>
      <c r="E1771" s="78">
        <f>'Balance N-1'!M1774</f>
        <v>0</v>
      </c>
      <c r="F1771" s="78">
        <f>'Balance N-1'!N1774</f>
        <v>0</v>
      </c>
      <c r="G1771" s="78">
        <f>'Balance N-1'!O1774</f>
        <v>0</v>
      </c>
      <c r="H1771" s="78">
        <f>'Balance N-1'!P1774</f>
        <v>0</v>
      </c>
      <c r="I1771" s="79">
        <f t="shared" si="27"/>
        <v>0</v>
      </c>
    </row>
    <row r="1772" spans="1:9" ht="15.6">
      <c r="A1772" s="85">
        <f>'Balance N-1'!I1775</f>
        <v>0</v>
      </c>
      <c r="B1772" s="75">
        <f>'Balance N-1'!J1775</f>
        <v>0</v>
      </c>
      <c r="C1772" s="78">
        <f>'Balance N-1'!K1775</f>
        <v>0</v>
      </c>
      <c r="D1772" s="78">
        <f>'Balance N-1'!L1775</f>
        <v>0</v>
      </c>
      <c r="E1772" s="78">
        <f>'Balance N-1'!M1775</f>
        <v>0</v>
      </c>
      <c r="F1772" s="78">
        <f>'Balance N-1'!N1775</f>
        <v>0</v>
      </c>
      <c r="G1772" s="78">
        <f>'Balance N-1'!O1775</f>
        <v>0</v>
      </c>
      <c r="H1772" s="78">
        <f>'Balance N-1'!P1775</f>
        <v>0</v>
      </c>
      <c r="I1772" s="79">
        <f t="shared" si="27"/>
        <v>0</v>
      </c>
    </row>
    <row r="1773" spans="1:9" ht="15.6">
      <c r="A1773" s="85">
        <f>'Balance N-1'!I1776</f>
        <v>0</v>
      </c>
      <c r="B1773" s="75">
        <f>'Balance N-1'!J1776</f>
        <v>0</v>
      </c>
      <c r="C1773" s="78">
        <f>'Balance N-1'!K1776</f>
        <v>0</v>
      </c>
      <c r="D1773" s="78">
        <f>'Balance N-1'!L1776</f>
        <v>0</v>
      </c>
      <c r="E1773" s="78">
        <f>'Balance N-1'!M1776</f>
        <v>0</v>
      </c>
      <c r="F1773" s="78">
        <f>'Balance N-1'!N1776</f>
        <v>0</v>
      </c>
      <c r="G1773" s="78">
        <f>'Balance N-1'!O1776</f>
        <v>0</v>
      </c>
      <c r="H1773" s="78">
        <f>'Balance N-1'!P1776</f>
        <v>0</v>
      </c>
      <c r="I1773" s="79">
        <f t="shared" si="27"/>
        <v>0</v>
      </c>
    </row>
    <row r="1774" spans="1:9" ht="15.6">
      <c r="A1774" s="85">
        <f>'Balance N-1'!I1777</f>
        <v>0</v>
      </c>
      <c r="B1774" s="75">
        <f>'Balance N-1'!J1777</f>
        <v>0</v>
      </c>
      <c r="C1774" s="78">
        <f>'Balance N-1'!K1777</f>
        <v>0</v>
      </c>
      <c r="D1774" s="78">
        <f>'Balance N-1'!L1777</f>
        <v>0</v>
      </c>
      <c r="E1774" s="78">
        <f>'Balance N-1'!M1777</f>
        <v>0</v>
      </c>
      <c r="F1774" s="78">
        <f>'Balance N-1'!N1777</f>
        <v>0</v>
      </c>
      <c r="G1774" s="78">
        <f>'Balance N-1'!O1777</f>
        <v>0</v>
      </c>
      <c r="H1774" s="78">
        <f>'Balance N-1'!P1777</f>
        <v>0</v>
      </c>
      <c r="I1774" s="79">
        <f t="shared" si="27"/>
        <v>0</v>
      </c>
    </row>
    <row r="1775" spans="1:9" ht="15.6">
      <c r="A1775" s="85">
        <f>'Balance N-1'!I1778</f>
        <v>0</v>
      </c>
      <c r="B1775" s="75">
        <f>'Balance N-1'!J1778</f>
        <v>0</v>
      </c>
      <c r="C1775" s="78">
        <f>'Balance N-1'!K1778</f>
        <v>0</v>
      </c>
      <c r="D1775" s="78">
        <f>'Balance N-1'!L1778</f>
        <v>0</v>
      </c>
      <c r="E1775" s="78">
        <f>'Balance N-1'!M1778</f>
        <v>0</v>
      </c>
      <c r="F1775" s="78">
        <f>'Balance N-1'!N1778</f>
        <v>0</v>
      </c>
      <c r="G1775" s="78">
        <f>'Balance N-1'!O1778</f>
        <v>0</v>
      </c>
      <c r="H1775" s="78">
        <f>'Balance N-1'!P1778</f>
        <v>0</v>
      </c>
      <c r="I1775" s="79">
        <f t="shared" si="27"/>
        <v>0</v>
      </c>
    </row>
    <row r="1776" spans="1:9" ht="15.6">
      <c r="A1776" s="85">
        <f>'Balance N-1'!I1779</f>
        <v>0</v>
      </c>
      <c r="B1776" s="75">
        <f>'Balance N-1'!J1779</f>
        <v>0</v>
      </c>
      <c r="C1776" s="78">
        <f>'Balance N-1'!K1779</f>
        <v>0</v>
      </c>
      <c r="D1776" s="78">
        <f>'Balance N-1'!L1779</f>
        <v>0</v>
      </c>
      <c r="E1776" s="78">
        <f>'Balance N-1'!M1779</f>
        <v>0</v>
      </c>
      <c r="F1776" s="78">
        <f>'Balance N-1'!N1779</f>
        <v>0</v>
      </c>
      <c r="G1776" s="78">
        <f>'Balance N-1'!O1779</f>
        <v>0</v>
      </c>
      <c r="H1776" s="78">
        <f>'Balance N-1'!P1779</f>
        <v>0</v>
      </c>
      <c r="I1776" s="79">
        <f t="shared" si="27"/>
        <v>0</v>
      </c>
    </row>
    <row r="1777" spans="1:9" ht="15.6">
      <c r="A1777" s="85">
        <f>'Balance N-1'!I1780</f>
        <v>0</v>
      </c>
      <c r="B1777" s="75">
        <f>'Balance N-1'!J1780</f>
        <v>0</v>
      </c>
      <c r="C1777" s="78">
        <f>'Balance N-1'!K1780</f>
        <v>0</v>
      </c>
      <c r="D1777" s="78">
        <f>'Balance N-1'!L1780</f>
        <v>0</v>
      </c>
      <c r="E1777" s="78">
        <f>'Balance N-1'!M1780</f>
        <v>0</v>
      </c>
      <c r="F1777" s="78">
        <f>'Balance N-1'!N1780</f>
        <v>0</v>
      </c>
      <c r="G1777" s="78">
        <f>'Balance N-1'!O1780</f>
        <v>0</v>
      </c>
      <c r="H1777" s="78">
        <f>'Balance N-1'!P1780</f>
        <v>0</v>
      </c>
      <c r="I1777" s="79">
        <f t="shared" si="27"/>
        <v>0</v>
      </c>
    </row>
    <row r="1778" spans="1:9" ht="15.6">
      <c r="A1778" s="85">
        <f>'Balance N-1'!I1781</f>
        <v>0</v>
      </c>
      <c r="B1778" s="75">
        <f>'Balance N-1'!J1781</f>
        <v>0</v>
      </c>
      <c r="C1778" s="78">
        <f>'Balance N-1'!K1781</f>
        <v>0</v>
      </c>
      <c r="D1778" s="78">
        <f>'Balance N-1'!L1781</f>
        <v>0</v>
      </c>
      <c r="E1778" s="78">
        <f>'Balance N-1'!M1781</f>
        <v>0</v>
      </c>
      <c r="F1778" s="78">
        <f>'Balance N-1'!N1781</f>
        <v>0</v>
      </c>
      <c r="G1778" s="78">
        <f>'Balance N-1'!O1781</f>
        <v>0</v>
      </c>
      <c r="H1778" s="78">
        <f>'Balance N-1'!P1781</f>
        <v>0</v>
      </c>
      <c r="I1778" s="79">
        <f t="shared" si="27"/>
        <v>0</v>
      </c>
    </row>
    <row r="1779" spans="1:9" ht="15.6">
      <c r="A1779" s="85">
        <f>'Balance N-1'!I1782</f>
        <v>0</v>
      </c>
      <c r="B1779" s="75">
        <f>'Balance N-1'!J1782</f>
        <v>0</v>
      </c>
      <c r="C1779" s="78">
        <f>'Balance N-1'!K1782</f>
        <v>0</v>
      </c>
      <c r="D1779" s="78">
        <f>'Balance N-1'!L1782</f>
        <v>0</v>
      </c>
      <c r="E1779" s="78">
        <f>'Balance N-1'!M1782</f>
        <v>0</v>
      </c>
      <c r="F1779" s="78">
        <f>'Balance N-1'!N1782</f>
        <v>0</v>
      </c>
      <c r="G1779" s="78">
        <f>'Balance N-1'!O1782</f>
        <v>0</v>
      </c>
      <c r="H1779" s="78">
        <f>'Balance N-1'!P1782</f>
        <v>0</v>
      </c>
      <c r="I1779" s="79">
        <f t="shared" si="27"/>
        <v>0</v>
      </c>
    </row>
    <row r="1780" spans="1:9" ht="15.6">
      <c r="A1780" s="85">
        <f>'Balance N-1'!I1783</f>
        <v>0</v>
      </c>
      <c r="B1780" s="75">
        <f>'Balance N-1'!J1783</f>
        <v>0</v>
      </c>
      <c r="C1780" s="78">
        <f>'Balance N-1'!K1783</f>
        <v>0</v>
      </c>
      <c r="D1780" s="78">
        <f>'Balance N-1'!L1783</f>
        <v>0</v>
      </c>
      <c r="E1780" s="78">
        <f>'Balance N-1'!M1783</f>
        <v>0</v>
      </c>
      <c r="F1780" s="78">
        <f>'Balance N-1'!N1783</f>
        <v>0</v>
      </c>
      <c r="G1780" s="78">
        <f>'Balance N-1'!O1783</f>
        <v>0</v>
      </c>
      <c r="H1780" s="78">
        <f>'Balance N-1'!P1783</f>
        <v>0</v>
      </c>
      <c r="I1780" s="79">
        <f t="shared" si="27"/>
        <v>0</v>
      </c>
    </row>
    <row r="1781" spans="1:9" ht="15.6">
      <c r="A1781" s="85">
        <f>'Balance N-1'!I1784</f>
        <v>0</v>
      </c>
      <c r="B1781" s="75">
        <f>'Balance N-1'!J1784</f>
        <v>0</v>
      </c>
      <c r="C1781" s="78">
        <f>'Balance N-1'!K1784</f>
        <v>0</v>
      </c>
      <c r="D1781" s="78">
        <f>'Balance N-1'!L1784</f>
        <v>0</v>
      </c>
      <c r="E1781" s="78">
        <f>'Balance N-1'!M1784</f>
        <v>0</v>
      </c>
      <c r="F1781" s="78">
        <f>'Balance N-1'!N1784</f>
        <v>0</v>
      </c>
      <c r="G1781" s="78">
        <f>'Balance N-1'!O1784</f>
        <v>0</v>
      </c>
      <c r="H1781" s="78">
        <f>'Balance N-1'!P1784</f>
        <v>0</v>
      </c>
      <c r="I1781" s="79">
        <f t="shared" si="27"/>
        <v>0</v>
      </c>
    </row>
    <row r="1782" spans="1:9" ht="15.6">
      <c r="A1782" s="85">
        <f>'Balance N-1'!I1785</f>
        <v>0</v>
      </c>
      <c r="B1782" s="75">
        <f>'Balance N-1'!J1785</f>
        <v>0</v>
      </c>
      <c r="C1782" s="78">
        <f>'Balance N-1'!K1785</f>
        <v>0</v>
      </c>
      <c r="D1782" s="78">
        <f>'Balance N-1'!L1785</f>
        <v>0</v>
      </c>
      <c r="E1782" s="78">
        <f>'Balance N-1'!M1785</f>
        <v>0</v>
      </c>
      <c r="F1782" s="78">
        <f>'Balance N-1'!N1785</f>
        <v>0</v>
      </c>
      <c r="G1782" s="78">
        <f>'Balance N-1'!O1785</f>
        <v>0</v>
      </c>
      <c r="H1782" s="78">
        <f>'Balance N-1'!P1785</f>
        <v>0</v>
      </c>
      <c r="I1782" s="79">
        <f t="shared" si="27"/>
        <v>0</v>
      </c>
    </row>
    <row r="1783" spans="1:9" ht="15.6">
      <c r="A1783" s="85">
        <f>'Balance N-1'!I1786</f>
        <v>0</v>
      </c>
      <c r="B1783" s="75">
        <f>'Balance N-1'!J1786</f>
        <v>0</v>
      </c>
      <c r="C1783" s="78">
        <f>'Balance N-1'!K1786</f>
        <v>0</v>
      </c>
      <c r="D1783" s="78">
        <f>'Balance N-1'!L1786</f>
        <v>0</v>
      </c>
      <c r="E1783" s="78">
        <f>'Balance N-1'!M1786</f>
        <v>0</v>
      </c>
      <c r="F1783" s="78">
        <f>'Balance N-1'!N1786</f>
        <v>0</v>
      </c>
      <c r="G1783" s="78">
        <f>'Balance N-1'!O1786</f>
        <v>0</v>
      </c>
      <c r="H1783" s="78">
        <f>'Balance N-1'!P1786</f>
        <v>0</v>
      </c>
      <c r="I1783" s="79">
        <f t="shared" si="27"/>
        <v>0</v>
      </c>
    </row>
    <row r="1784" spans="1:9" ht="15.6">
      <c r="A1784" s="85">
        <f>'Balance N-1'!I1787</f>
        <v>0</v>
      </c>
      <c r="B1784" s="75">
        <f>'Balance N-1'!J1787</f>
        <v>0</v>
      </c>
      <c r="C1784" s="78">
        <f>'Balance N-1'!K1787</f>
        <v>0</v>
      </c>
      <c r="D1784" s="78">
        <f>'Balance N-1'!L1787</f>
        <v>0</v>
      </c>
      <c r="E1784" s="78">
        <f>'Balance N-1'!M1787</f>
        <v>0</v>
      </c>
      <c r="F1784" s="78">
        <f>'Balance N-1'!N1787</f>
        <v>0</v>
      </c>
      <c r="G1784" s="78">
        <f>'Balance N-1'!O1787</f>
        <v>0</v>
      </c>
      <c r="H1784" s="78">
        <f>'Balance N-1'!P1787</f>
        <v>0</v>
      </c>
      <c r="I1784" s="79">
        <f t="shared" si="27"/>
        <v>0</v>
      </c>
    </row>
    <row r="1785" spans="1:9" ht="15.6">
      <c r="A1785" s="85">
        <f>'Balance N-1'!I1788</f>
        <v>0</v>
      </c>
      <c r="B1785" s="75">
        <f>'Balance N-1'!J1788</f>
        <v>0</v>
      </c>
      <c r="C1785" s="78">
        <f>'Balance N-1'!K1788</f>
        <v>0</v>
      </c>
      <c r="D1785" s="78">
        <f>'Balance N-1'!L1788</f>
        <v>0</v>
      </c>
      <c r="E1785" s="78">
        <f>'Balance N-1'!M1788</f>
        <v>0</v>
      </c>
      <c r="F1785" s="78">
        <f>'Balance N-1'!N1788</f>
        <v>0</v>
      </c>
      <c r="G1785" s="78">
        <f>'Balance N-1'!O1788</f>
        <v>0</v>
      </c>
      <c r="H1785" s="78">
        <f>'Balance N-1'!P1788</f>
        <v>0</v>
      </c>
      <c r="I1785" s="79">
        <f t="shared" si="27"/>
        <v>0</v>
      </c>
    </row>
    <row r="1786" spans="1:9" ht="15.6">
      <c r="A1786" s="85">
        <f>'Balance N-1'!I1789</f>
        <v>0</v>
      </c>
      <c r="B1786" s="75">
        <f>'Balance N-1'!J1789</f>
        <v>0</v>
      </c>
      <c r="C1786" s="78">
        <f>'Balance N-1'!K1789</f>
        <v>0</v>
      </c>
      <c r="D1786" s="78">
        <f>'Balance N-1'!L1789</f>
        <v>0</v>
      </c>
      <c r="E1786" s="78">
        <f>'Balance N-1'!M1789</f>
        <v>0</v>
      </c>
      <c r="F1786" s="78">
        <f>'Balance N-1'!N1789</f>
        <v>0</v>
      </c>
      <c r="G1786" s="78">
        <f>'Balance N-1'!O1789</f>
        <v>0</v>
      </c>
      <c r="H1786" s="78">
        <f>'Balance N-1'!P1789</f>
        <v>0</v>
      </c>
      <c r="I1786" s="79">
        <f t="shared" si="27"/>
        <v>0</v>
      </c>
    </row>
    <row r="1787" spans="1:9" ht="15.6">
      <c r="A1787" s="85">
        <f>'Balance N-1'!I1790</f>
        <v>0</v>
      </c>
      <c r="B1787" s="75">
        <f>'Balance N-1'!J1790</f>
        <v>0</v>
      </c>
      <c r="C1787" s="78">
        <f>'Balance N-1'!K1790</f>
        <v>0</v>
      </c>
      <c r="D1787" s="78">
        <f>'Balance N-1'!L1790</f>
        <v>0</v>
      </c>
      <c r="E1787" s="78">
        <f>'Balance N-1'!M1790</f>
        <v>0</v>
      </c>
      <c r="F1787" s="78">
        <f>'Balance N-1'!N1790</f>
        <v>0</v>
      </c>
      <c r="G1787" s="78">
        <f>'Balance N-1'!O1790</f>
        <v>0</v>
      </c>
      <c r="H1787" s="78">
        <f>'Balance N-1'!P1790</f>
        <v>0</v>
      </c>
      <c r="I1787" s="79">
        <f t="shared" si="27"/>
        <v>0</v>
      </c>
    </row>
    <row r="1788" spans="1:9" ht="15.6">
      <c r="A1788" s="85">
        <f>'Balance N-1'!I1791</f>
        <v>0</v>
      </c>
      <c r="B1788" s="75">
        <f>'Balance N-1'!J1791</f>
        <v>0</v>
      </c>
      <c r="C1788" s="78">
        <f>'Balance N-1'!K1791</f>
        <v>0</v>
      </c>
      <c r="D1788" s="78">
        <f>'Balance N-1'!L1791</f>
        <v>0</v>
      </c>
      <c r="E1788" s="78">
        <f>'Balance N-1'!M1791</f>
        <v>0</v>
      </c>
      <c r="F1788" s="78">
        <f>'Balance N-1'!N1791</f>
        <v>0</v>
      </c>
      <c r="G1788" s="78">
        <f>'Balance N-1'!O1791</f>
        <v>0</v>
      </c>
      <c r="H1788" s="78">
        <f>'Balance N-1'!P1791</f>
        <v>0</v>
      </c>
      <c r="I1788" s="79">
        <f t="shared" si="27"/>
        <v>0</v>
      </c>
    </row>
    <row r="1789" spans="1:9" ht="15.6">
      <c r="A1789" s="85">
        <f>'Balance N-1'!I1792</f>
        <v>0</v>
      </c>
      <c r="B1789" s="75">
        <f>'Balance N-1'!J1792</f>
        <v>0</v>
      </c>
      <c r="C1789" s="78">
        <f>'Balance N-1'!K1792</f>
        <v>0</v>
      </c>
      <c r="D1789" s="78">
        <f>'Balance N-1'!L1792</f>
        <v>0</v>
      </c>
      <c r="E1789" s="78">
        <f>'Balance N-1'!M1792</f>
        <v>0</v>
      </c>
      <c r="F1789" s="78">
        <f>'Balance N-1'!N1792</f>
        <v>0</v>
      </c>
      <c r="G1789" s="78">
        <f>'Balance N-1'!O1792</f>
        <v>0</v>
      </c>
      <c r="H1789" s="78">
        <f>'Balance N-1'!P1792</f>
        <v>0</v>
      </c>
      <c r="I1789" s="79">
        <f t="shared" si="27"/>
        <v>0</v>
      </c>
    </row>
    <row r="1790" spans="1:9" ht="15.6">
      <c r="A1790" s="85">
        <f>'Balance N-1'!I1793</f>
        <v>0</v>
      </c>
      <c r="B1790" s="75">
        <f>'Balance N-1'!J1793</f>
        <v>0</v>
      </c>
      <c r="C1790" s="78">
        <f>'Balance N-1'!K1793</f>
        <v>0</v>
      </c>
      <c r="D1790" s="78">
        <f>'Balance N-1'!L1793</f>
        <v>0</v>
      </c>
      <c r="E1790" s="78">
        <f>'Balance N-1'!M1793</f>
        <v>0</v>
      </c>
      <c r="F1790" s="78">
        <f>'Balance N-1'!N1793</f>
        <v>0</v>
      </c>
      <c r="G1790" s="78">
        <f>'Balance N-1'!O1793</f>
        <v>0</v>
      </c>
      <c r="H1790" s="78">
        <f>'Balance N-1'!P1793</f>
        <v>0</v>
      </c>
      <c r="I1790" s="79">
        <f t="shared" si="27"/>
        <v>0</v>
      </c>
    </row>
    <row r="1791" spans="1:9" ht="15.6">
      <c r="A1791" s="85">
        <f>'Balance N-1'!I1794</f>
        <v>0</v>
      </c>
      <c r="B1791" s="75">
        <f>'Balance N-1'!J1794</f>
        <v>0</v>
      </c>
      <c r="C1791" s="78">
        <f>'Balance N-1'!K1794</f>
        <v>0</v>
      </c>
      <c r="D1791" s="78">
        <f>'Balance N-1'!L1794</f>
        <v>0</v>
      </c>
      <c r="E1791" s="78">
        <f>'Balance N-1'!M1794</f>
        <v>0</v>
      </c>
      <c r="F1791" s="78">
        <f>'Balance N-1'!N1794</f>
        <v>0</v>
      </c>
      <c r="G1791" s="78">
        <f>'Balance N-1'!O1794</f>
        <v>0</v>
      </c>
      <c r="H1791" s="78">
        <f>'Balance N-1'!P1794</f>
        <v>0</v>
      </c>
      <c r="I1791" s="79">
        <f t="shared" si="27"/>
        <v>0</v>
      </c>
    </row>
    <row r="1792" spans="1:9" ht="15.6">
      <c r="A1792" s="85">
        <f>'Balance N-1'!I1795</f>
        <v>0</v>
      </c>
      <c r="B1792" s="75">
        <f>'Balance N-1'!J1795</f>
        <v>0</v>
      </c>
      <c r="C1792" s="78">
        <f>'Balance N-1'!K1795</f>
        <v>0</v>
      </c>
      <c r="D1792" s="78">
        <f>'Balance N-1'!L1795</f>
        <v>0</v>
      </c>
      <c r="E1792" s="78">
        <f>'Balance N-1'!M1795</f>
        <v>0</v>
      </c>
      <c r="F1792" s="78">
        <f>'Balance N-1'!N1795</f>
        <v>0</v>
      </c>
      <c r="G1792" s="78">
        <f>'Balance N-1'!O1795</f>
        <v>0</v>
      </c>
      <c r="H1792" s="78">
        <f>'Balance N-1'!P1795</f>
        <v>0</v>
      </c>
      <c r="I1792" s="79">
        <f t="shared" si="27"/>
        <v>0</v>
      </c>
    </row>
    <row r="1793" spans="1:9" ht="15.6">
      <c r="A1793" s="85">
        <f>'Balance N-1'!I1796</f>
        <v>0</v>
      </c>
      <c r="B1793" s="75">
        <f>'Balance N-1'!J1796</f>
        <v>0</v>
      </c>
      <c r="C1793" s="78">
        <f>'Balance N-1'!K1796</f>
        <v>0</v>
      </c>
      <c r="D1793" s="78">
        <f>'Balance N-1'!L1796</f>
        <v>0</v>
      </c>
      <c r="E1793" s="78">
        <f>'Balance N-1'!M1796</f>
        <v>0</v>
      </c>
      <c r="F1793" s="78">
        <f>'Balance N-1'!N1796</f>
        <v>0</v>
      </c>
      <c r="G1793" s="78">
        <f>'Balance N-1'!O1796</f>
        <v>0</v>
      </c>
      <c r="H1793" s="78">
        <f>'Balance N-1'!P1796</f>
        <v>0</v>
      </c>
      <c r="I1793" s="79">
        <f t="shared" si="27"/>
        <v>0</v>
      </c>
    </row>
    <row r="1794" spans="1:9" ht="15.6">
      <c r="A1794" s="85">
        <f>'Balance N-1'!I1797</f>
        <v>0</v>
      </c>
      <c r="B1794" s="75">
        <f>'Balance N-1'!J1797</f>
        <v>0</v>
      </c>
      <c r="C1794" s="78">
        <f>'Balance N-1'!K1797</f>
        <v>0</v>
      </c>
      <c r="D1794" s="78">
        <f>'Balance N-1'!L1797</f>
        <v>0</v>
      </c>
      <c r="E1794" s="78">
        <f>'Balance N-1'!M1797</f>
        <v>0</v>
      </c>
      <c r="F1794" s="78">
        <f>'Balance N-1'!N1797</f>
        <v>0</v>
      </c>
      <c r="G1794" s="78">
        <f>'Balance N-1'!O1797</f>
        <v>0</v>
      </c>
      <c r="H1794" s="78">
        <f>'Balance N-1'!P1797</f>
        <v>0</v>
      </c>
      <c r="I1794" s="79">
        <f t="shared" si="27"/>
        <v>0</v>
      </c>
    </row>
    <row r="1795" spans="1:9" ht="15.6">
      <c r="A1795" s="85">
        <f>'Balance N-1'!I1798</f>
        <v>0</v>
      </c>
      <c r="B1795" s="75">
        <f>'Balance N-1'!J1798</f>
        <v>0</v>
      </c>
      <c r="C1795" s="78">
        <f>'Balance N-1'!K1798</f>
        <v>0</v>
      </c>
      <c r="D1795" s="78">
        <f>'Balance N-1'!L1798</f>
        <v>0</v>
      </c>
      <c r="E1795" s="78">
        <f>'Balance N-1'!M1798</f>
        <v>0</v>
      </c>
      <c r="F1795" s="78">
        <f>'Balance N-1'!N1798</f>
        <v>0</v>
      </c>
      <c r="G1795" s="78">
        <f>'Balance N-1'!O1798</f>
        <v>0</v>
      </c>
      <c r="H1795" s="78">
        <f>'Balance N-1'!P1798</f>
        <v>0</v>
      </c>
      <c r="I1795" s="79">
        <f t="shared" ref="I1795:I1858" si="28">(C1795-D1795)+(E1795-F1795)-(G1795-H1795)</f>
        <v>0</v>
      </c>
    </row>
    <row r="1796" spans="1:9" ht="15.6">
      <c r="A1796" s="85">
        <f>'Balance N-1'!I1799</f>
        <v>0</v>
      </c>
      <c r="B1796" s="75">
        <f>'Balance N-1'!J1799</f>
        <v>0</v>
      </c>
      <c r="C1796" s="78">
        <f>'Balance N-1'!K1799</f>
        <v>0</v>
      </c>
      <c r="D1796" s="78">
        <f>'Balance N-1'!L1799</f>
        <v>0</v>
      </c>
      <c r="E1796" s="78">
        <f>'Balance N-1'!M1799</f>
        <v>0</v>
      </c>
      <c r="F1796" s="78">
        <f>'Balance N-1'!N1799</f>
        <v>0</v>
      </c>
      <c r="G1796" s="78">
        <f>'Balance N-1'!O1799</f>
        <v>0</v>
      </c>
      <c r="H1796" s="78">
        <f>'Balance N-1'!P1799</f>
        <v>0</v>
      </c>
      <c r="I1796" s="79">
        <f t="shared" si="28"/>
        <v>0</v>
      </c>
    </row>
    <row r="1797" spans="1:9" ht="15.6">
      <c r="A1797" s="85">
        <f>'Balance N-1'!I1800</f>
        <v>0</v>
      </c>
      <c r="B1797" s="75">
        <f>'Balance N-1'!J1800</f>
        <v>0</v>
      </c>
      <c r="C1797" s="78">
        <f>'Balance N-1'!K1800</f>
        <v>0</v>
      </c>
      <c r="D1797" s="78">
        <f>'Balance N-1'!L1800</f>
        <v>0</v>
      </c>
      <c r="E1797" s="78">
        <f>'Balance N-1'!M1800</f>
        <v>0</v>
      </c>
      <c r="F1797" s="78">
        <f>'Balance N-1'!N1800</f>
        <v>0</v>
      </c>
      <c r="G1797" s="78">
        <f>'Balance N-1'!O1800</f>
        <v>0</v>
      </c>
      <c r="H1797" s="78">
        <f>'Balance N-1'!P1800</f>
        <v>0</v>
      </c>
      <c r="I1797" s="79">
        <f t="shared" si="28"/>
        <v>0</v>
      </c>
    </row>
    <row r="1798" spans="1:9" ht="15.6">
      <c r="A1798" s="85">
        <f>'Balance N-1'!I1801</f>
        <v>0</v>
      </c>
      <c r="B1798" s="75">
        <f>'Balance N-1'!J1801</f>
        <v>0</v>
      </c>
      <c r="C1798" s="78">
        <f>'Balance N-1'!K1801</f>
        <v>0</v>
      </c>
      <c r="D1798" s="78">
        <f>'Balance N-1'!L1801</f>
        <v>0</v>
      </c>
      <c r="E1798" s="78">
        <f>'Balance N-1'!M1801</f>
        <v>0</v>
      </c>
      <c r="F1798" s="78">
        <f>'Balance N-1'!N1801</f>
        <v>0</v>
      </c>
      <c r="G1798" s="78">
        <f>'Balance N-1'!O1801</f>
        <v>0</v>
      </c>
      <c r="H1798" s="78">
        <f>'Balance N-1'!P1801</f>
        <v>0</v>
      </c>
      <c r="I1798" s="79">
        <f t="shared" si="28"/>
        <v>0</v>
      </c>
    </row>
    <row r="1799" spans="1:9" ht="15.6">
      <c r="A1799" s="85">
        <f>'Balance N-1'!I1802</f>
        <v>0</v>
      </c>
      <c r="B1799" s="75">
        <f>'Balance N-1'!J1802</f>
        <v>0</v>
      </c>
      <c r="C1799" s="78">
        <f>'Balance N-1'!K1802</f>
        <v>0</v>
      </c>
      <c r="D1799" s="78">
        <f>'Balance N-1'!L1802</f>
        <v>0</v>
      </c>
      <c r="E1799" s="78">
        <f>'Balance N-1'!M1802</f>
        <v>0</v>
      </c>
      <c r="F1799" s="78">
        <f>'Balance N-1'!N1802</f>
        <v>0</v>
      </c>
      <c r="G1799" s="78">
        <f>'Balance N-1'!O1802</f>
        <v>0</v>
      </c>
      <c r="H1799" s="78">
        <f>'Balance N-1'!P1802</f>
        <v>0</v>
      </c>
      <c r="I1799" s="79">
        <f t="shared" si="28"/>
        <v>0</v>
      </c>
    </row>
    <row r="1800" spans="1:9" ht="15.6">
      <c r="A1800" s="85">
        <f>'Balance N-1'!I1803</f>
        <v>0</v>
      </c>
      <c r="B1800" s="75">
        <f>'Balance N-1'!J1803</f>
        <v>0</v>
      </c>
      <c r="C1800" s="78">
        <f>'Balance N-1'!K1803</f>
        <v>0</v>
      </c>
      <c r="D1800" s="78">
        <f>'Balance N-1'!L1803</f>
        <v>0</v>
      </c>
      <c r="E1800" s="78">
        <f>'Balance N-1'!M1803</f>
        <v>0</v>
      </c>
      <c r="F1800" s="78">
        <f>'Balance N-1'!N1803</f>
        <v>0</v>
      </c>
      <c r="G1800" s="78">
        <f>'Balance N-1'!O1803</f>
        <v>0</v>
      </c>
      <c r="H1800" s="78">
        <f>'Balance N-1'!P1803</f>
        <v>0</v>
      </c>
      <c r="I1800" s="79">
        <f t="shared" si="28"/>
        <v>0</v>
      </c>
    </row>
    <row r="1801" spans="1:9" ht="15.6">
      <c r="A1801" s="85">
        <f>'Balance N-1'!I1804</f>
        <v>0</v>
      </c>
      <c r="B1801" s="75">
        <f>'Balance N-1'!J1804</f>
        <v>0</v>
      </c>
      <c r="C1801" s="78">
        <f>'Balance N-1'!K1804</f>
        <v>0</v>
      </c>
      <c r="D1801" s="78">
        <f>'Balance N-1'!L1804</f>
        <v>0</v>
      </c>
      <c r="E1801" s="78">
        <f>'Balance N-1'!M1804</f>
        <v>0</v>
      </c>
      <c r="F1801" s="78">
        <f>'Balance N-1'!N1804</f>
        <v>0</v>
      </c>
      <c r="G1801" s="78">
        <f>'Balance N-1'!O1804</f>
        <v>0</v>
      </c>
      <c r="H1801" s="78">
        <f>'Balance N-1'!P1804</f>
        <v>0</v>
      </c>
      <c r="I1801" s="79">
        <f t="shared" si="28"/>
        <v>0</v>
      </c>
    </row>
    <row r="1802" spans="1:9" ht="15.6">
      <c r="A1802" s="85">
        <f>'Balance N-1'!I1805</f>
        <v>0</v>
      </c>
      <c r="B1802" s="75">
        <f>'Balance N-1'!J1805</f>
        <v>0</v>
      </c>
      <c r="C1802" s="78">
        <f>'Balance N-1'!K1805</f>
        <v>0</v>
      </c>
      <c r="D1802" s="78">
        <f>'Balance N-1'!L1805</f>
        <v>0</v>
      </c>
      <c r="E1802" s="78">
        <f>'Balance N-1'!M1805</f>
        <v>0</v>
      </c>
      <c r="F1802" s="78">
        <f>'Balance N-1'!N1805</f>
        <v>0</v>
      </c>
      <c r="G1802" s="78">
        <f>'Balance N-1'!O1805</f>
        <v>0</v>
      </c>
      <c r="H1802" s="78">
        <f>'Balance N-1'!P1805</f>
        <v>0</v>
      </c>
      <c r="I1802" s="79">
        <f t="shared" si="28"/>
        <v>0</v>
      </c>
    </row>
    <row r="1803" spans="1:9" ht="15.6">
      <c r="A1803" s="85">
        <f>'Balance N-1'!I1806</f>
        <v>0</v>
      </c>
      <c r="B1803" s="75">
        <f>'Balance N-1'!J1806</f>
        <v>0</v>
      </c>
      <c r="C1803" s="78">
        <f>'Balance N-1'!K1806</f>
        <v>0</v>
      </c>
      <c r="D1803" s="78">
        <f>'Balance N-1'!L1806</f>
        <v>0</v>
      </c>
      <c r="E1803" s="78">
        <f>'Balance N-1'!M1806</f>
        <v>0</v>
      </c>
      <c r="F1803" s="78">
        <f>'Balance N-1'!N1806</f>
        <v>0</v>
      </c>
      <c r="G1803" s="78">
        <f>'Balance N-1'!O1806</f>
        <v>0</v>
      </c>
      <c r="H1803" s="78">
        <f>'Balance N-1'!P1806</f>
        <v>0</v>
      </c>
      <c r="I1803" s="79">
        <f t="shared" si="28"/>
        <v>0</v>
      </c>
    </row>
    <row r="1804" spans="1:9" ht="15.6">
      <c r="A1804" s="85">
        <f>'Balance N-1'!I1807</f>
        <v>0</v>
      </c>
      <c r="B1804" s="75">
        <f>'Balance N-1'!J1807</f>
        <v>0</v>
      </c>
      <c r="C1804" s="78">
        <f>'Balance N-1'!K1807</f>
        <v>0</v>
      </c>
      <c r="D1804" s="78">
        <f>'Balance N-1'!L1807</f>
        <v>0</v>
      </c>
      <c r="E1804" s="78">
        <f>'Balance N-1'!M1807</f>
        <v>0</v>
      </c>
      <c r="F1804" s="78">
        <f>'Balance N-1'!N1807</f>
        <v>0</v>
      </c>
      <c r="G1804" s="78">
        <f>'Balance N-1'!O1807</f>
        <v>0</v>
      </c>
      <c r="H1804" s="78">
        <f>'Balance N-1'!P1807</f>
        <v>0</v>
      </c>
      <c r="I1804" s="79">
        <f t="shared" si="28"/>
        <v>0</v>
      </c>
    </row>
    <row r="1805" spans="1:9" ht="15.6">
      <c r="A1805" s="85">
        <f>'Balance N-1'!I1808</f>
        <v>0</v>
      </c>
      <c r="B1805" s="75">
        <f>'Balance N-1'!J1808</f>
        <v>0</v>
      </c>
      <c r="C1805" s="78">
        <f>'Balance N-1'!K1808</f>
        <v>0</v>
      </c>
      <c r="D1805" s="78">
        <f>'Balance N-1'!L1808</f>
        <v>0</v>
      </c>
      <c r="E1805" s="78">
        <f>'Balance N-1'!M1808</f>
        <v>0</v>
      </c>
      <c r="F1805" s="78">
        <f>'Balance N-1'!N1808</f>
        <v>0</v>
      </c>
      <c r="G1805" s="78">
        <f>'Balance N-1'!O1808</f>
        <v>0</v>
      </c>
      <c r="H1805" s="78">
        <f>'Balance N-1'!P1808</f>
        <v>0</v>
      </c>
      <c r="I1805" s="79">
        <f t="shared" si="28"/>
        <v>0</v>
      </c>
    </row>
    <row r="1806" spans="1:9" ht="15.6">
      <c r="A1806" s="85">
        <f>'Balance N-1'!I1809</f>
        <v>0</v>
      </c>
      <c r="B1806" s="75">
        <f>'Balance N-1'!J1809</f>
        <v>0</v>
      </c>
      <c r="C1806" s="78">
        <f>'Balance N-1'!K1809</f>
        <v>0</v>
      </c>
      <c r="D1806" s="78">
        <f>'Balance N-1'!L1809</f>
        <v>0</v>
      </c>
      <c r="E1806" s="78">
        <f>'Balance N-1'!M1809</f>
        <v>0</v>
      </c>
      <c r="F1806" s="78">
        <f>'Balance N-1'!N1809</f>
        <v>0</v>
      </c>
      <c r="G1806" s="78">
        <f>'Balance N-1'!O1809</f>
        <v>0</v>
      </c>
      <c r="H1806" s="78">
        <f>'Balance N-1'!P1809</f>
        <v>0</v>
      </c>
      <c r="I1806" s="79">
        <f t="shared" si="28"/>
        <v>0</v>
      </c>
    </row>
    <row r="1807" spans="1:9" ht="15.6">
      <c r="A1807" s="85">
        <f>'Balance N-1'!I1810</f>
        <v>0</v>
      </c>
      <c r="B1807" s="75">
        <f>'Balance N-1'!J1810</f>
        <v>0</v>
      </c>
      <c r="C1807" s="78">
        <f>'Balance N-1'!K1810</f>
        <v>0</v>
      </c>
      <c r="D1807" s="78">
        <f>'Balance N-1'!L1810</f>
        <v>0</v>
      </c>
      <c r="E1807" s="78">
        <f>'Balance N-1'!M1810</f>
        <v>0</v>
      </c>
      <c r="F1807" s="78">
        <f>'Balance N-1'!N1810</f>
        <v>0</v>
      </c>
      <c r="G1807" s="78">
        <f>'Balance N-1'!O1810</f>
        <v>0</v>
      </c>
      <c r="H1807" s="78">
        <f>'Balance N-1'!P1810</f>
        <v>0</v>
      </c>
      <c r="I1807" s="79">
        <f t="shared" si="28"/>
        <v>0</v>
      </c>
    </row>
    <row r="1808" spans="1:9" ht="15.6">
      <c r="A1808" s="85">
        <f>'Balance N-1'!I1811</f>
        <v>0</v>
      </c>
      <c r="B1808" s="75">
        <f>'Balance N-1'!J1811</f>
        <v>0</v>
      </c>
      <c r="C1808" s="78">
        <f>'Balance N-1'!K1811</f>
        <v>0</v>
      </c>
      <c r="D1808" s="78">
        <f>'Balance N-1'!L1811</f>
        <v>0</v>
      </c>
      <c r="E1808" s="78">
        <f>'Balance N-1'!M1811</f>
        <v>0</v>
      </c>
      <c r="F1808" s="78">
        <f>'Balance N-1'!N1811</f>
        <v>0</v>
      </c>
      <c r="G1808" s="78">
        <f>'Balance N-1'!O1811</f>
        <v>0</v>
      </c>
      <c r="H1808" s="78">
        <f>'Balance N-1'!P1811</f>
        <v>0</v>
      </c>
      <c r="I1808" s="79">
        <f t="shared" si="28"/>
        <v>0</v>
      </c>
    </row>
    <row r="1809" spans="1:9" ht="15.6">
      <c r="A1809" s="85">
        <f>'Balance N-1'!I1812</f>
        <v>0</v>
      </c>
      <c r="B1809" s="75">
        <f>'Balance N-1'!J1812</f>
        <v>0</v>
      </c>
      <c r="C1809" s="78">
        <f>'Balance N-1'!K1812</f>
        <v>0</v>
      </c>
      <c r="D1809" s="78">
        <f>'Balance N-1'!L1812</f>
        <v>0</v>
      </c>
      <c r="E1809" s="78">
        <f>'Balance N-1'!M1812</f>
        <v>0</v>
      </c>
      <c r="F1809" s="78">
        <f>'Balance N-1'!N1812</f>
        <v>0</v>
      </c>
      <c r="G1809" s="78">
        <f>'Balance N-1'!O1812</f>
        <v>0</v>
      </c>
      <c r="H1809" s="78">
        <f>'Balance N-1'!P1812</f>
        <v>0</v>
      </c>
      <c r="I1809" s="79">
        <f t="shared" si="28"/>
        <v>0</v>
      </c>
    </row>
    <row r="1810" spans="1:9" ht="15.6">
      <c r="A1810" s="85">
        <f>'Balance N-1'!I1813</f>
        <v>0</v>
      </c>
      <c r="B1810" s="75">
        <f>'Balance N-1'!J1813</f>
        <v>0</v>
      </c>
      <c r="C1810" s="78">
        <f>'Balance N-1'!K1813</f>
        <v>0</v>
      </c>
      <c r="D1810" s="78">
        <f>'Balance N-1'!L1813</f>
        <v>0</v>
      </c>
      <c r="E1810" s="78">
        <f>'Balance N-1'!M1813</f>
        <v>0</v>
      </c>
      <c r="F1810" s="78">
        <f>'Balance N-1'!N1813</f>
        <v>0</v>
      </c>
      <c r="G1810" s="78">
        <f>'Balance N-1'!O1813</f>
        <v>0</v>
      </c>
      <c r="H1810" s="78">
        <f>'Balance N-1'!P1813</f>
        <v>0</v>
      </c>
      <c r="I1810" s="79">
        <f t="shared" si="28"/>
        <v>0</v>
      </c>
    </row>
    <row r="1811" spans="1:9" ht="15.6">
      <c r="A1811" s="85">
        <f>'Balance N-1'!I1814</f>
        <v>0</v>
      </c>
      <c r="B1811" s="75">
        <f>'Balance N-1'!J1814</f>
        <v>0</v>
      </c>
      <c r="C1811" s="78">
        <f>'Balance N-1'!K1814</f>
        <v>0</v>
      </c>
      <c r="D1811" s="78">
        <f>'Balance N-1'!L1814</f>
        <v>0</v>
      </c>
      <c r="E1811" s="78">
        <f>'Balance N-1'!M1814</f>
        <v>0</v>
      </c>
      <c r="F1811" s="78">
        <f>'Balance N-1'!N1814</f>
        <v>0</v>
      </c>
      <c r="G1811" s="78">
        <f>'Balance N-1'!O1814</f>
        <v>0</v>
      </c>
      <c r="H1811" s="78">
        <f>'Balance N-1'!P1814</f>
        <v>0</v>
      </c>
      <c r="I1811" s="79">
        <f t="shared" si="28"/>
        <v>0</v>
      </c>
    </row>
    <row r="1812" spans="1:9" ht="15.6">
      <c r="A1812" s="85">
        <f>'Balance N-1'!I1815</f>
        <v>0</v>
      </c>
      <c r="B1812" s="75">
        <f>'Balance N-1'!J1815</f>
        <v>0</v>
      </c>
      <c r="C1812" s="78">
        <f>'Balance N-1'!K1815</f>
        <v>0</v>
      </c>
      <c r="D1812" s="78">
        <f>'Balance N-1'!L1815</f>
        <v>0</v>
      </c>
      <c r="E1812" s="78">
        <f>'Balance N-1'!M1815</f>
        <v>0</v>
      </c>
      <c r="F1812" s="78">
        <f>'Balance N-1'!N1815</f>
        <v>0</v>
      </c>
      <c r="G1812" s="78">
        <f>'Balance N-1'!O1815</f>
        <v>0</v>
      </c>
      <c r="H1812" s="78">
        <f>'Balance N-1'!P1815</f>
        <v>0</v>
      </c>
      <c r="I1812" s="79">
        <f t="shared" si="28"/>
        <v>0</v>
      </c>
    </row>
    <row r="1813" spans="1:9" ht="15.6">
      <c r="A1813" s="85">
        <f>'Balance N-1'!I1816</f>
        <v>0</v>
      </c>
      <c r="B1813" s="75">
        <f>'Balance N-1'!J1816</f>
        <v>0</v>
      </c>
      <c r="C1813" s="78">
        <f>'Balance N-1'!K1816</f>
        <v>0</v>
      </c>
      <c r="D1813" s="78">
        <f>'Balance N-1'!L1816</f>
        <v>0</v>
      </c>
      <c r="E1813" s="78">
        <f>'Balance N-1'!M1816</f>
        <v>0</v>
      </c>
      <c r="F1813" s="78">
        <f>'Balance N-1'!N1816</f>
        <v>0</v>
      </c>
      <c r="G1813" s="78">
        <f>'Balance N-1'!O1816</f>
        <v>0</v>
      </c>
      <c r="H1813" s="78">
        <f>'Balance N-1'!P1816</f>
        <v>0</v>
      </c>
      <c r="I1813" s="79">
        <f t="shared" si="28"/>
        <v>0</v>
      </c>
    </row>
    <row r="1814" spans="1:9" ht="15.6">
      <c r="A1814" s="85">
        <f>'Balance N-1'!I1817</f>
        <v>0</v>
      </c>
      <c r="B1814" s="75">
        <f>'Balance N-1'!J1817</f>
        <v>0</v>
      </c>
      <c r="C1814" s="78">
        <f>'Balance N-1'!K1817</f>
        <v>0</v>
      </c>
      <c r="D1814" s="78">
        <f>'Balance N-1'!L1817</f>
        <v>0</v>
      </c>
      <c r="E1814" s="78">
        <f>'Balance N-1'!M1817</f>
        <v>0</v>
      </c>
      <c r="F1814" s="78">
        <f>'Balance N-1'!N1817</f>
        <v>0</v>
      </c>
      <c r="G1814" s="78">
        <f>'Balance N-1'!O1817</f>
        <v>0</v>
      </c>
      <c r="H1814" s="78">
        <f>'Balance N-1'!P1817</f>
        <v>0</v>
      </c>
      <c r="I1814" s="79">
        <f t="shared" si="28"/>
        <v>0</v>
      </c>
    </row>
    <row r="1815" spans="1:9" ht="15.6">
      <c r="A1815" s="85">
        <f>'Balance N-1'!I1818</f>
        <v>0</v>
      </c>
      <c r="B1815" s="75">
        <f>'Balance N-1'!J1818</f>
        <v>0</v>
      </c>
      <c r="C1815" s="78">
        <f>'Balance N-1'!K1818</f>
        <v>0</v>
      </c>
      <c r="D1815" s="78">
        <f>'Balance N-1'!L1818</f>
        <v>0</v>
      </c>
      <c r="E1815" s="78">
        <f>'Balance N-1'!M1818</f>
        <v>0</v>
      </c>
      <c r="F1815" s="78">
        <f>'Balance N-1'!N1818</f>
        <v>0</v>
      </c>
      <c r="G1815" s="78">
        <f>'Balance N-1'!O1818</f>
        <v>0</v>
      </c>
      <c r="H1815" s="78">
        <f>'Balance N-1'!P1818</f>
        <v>0</v>
      </c>
      <c r="I1815" s="79">
        <f t="shared" si="28"/>
        <v>0</v>
      </c>
    </row>
    <row r="1816" spans="1:9" ht="15.6">
      <c r="A1816" s="85">
        <f>'Balance N-1'!I1819</f>
        <v>0</v>
      </c>
      <c r="B1816" s="75">
        <f>'Balance N-1'!J1819</f>
        <v>0</v>
      </c>
      <c r="C1816" s="78">
        <f>'Balance N-1'!K1819</f>
        <v>0</v>
      </c>
      <c r="D1816" s="78">
        <f>'Balance N-1'!L1819</f>
        <v>0</v>
      </c>
      <c r="E1816" s="78">
        <f>'Balance N-1'!M1819</f>
        <v>0</v>
      </c>
      <c r="F1816" s="78">
        <f>'Balance N-1'!N1819</f>
        <v>0</v>
      </c>
      <c r="G1816" s="78">
        <f>'Balance N-1'!O1819</f>
        <v>0</v>
      </c>
      <c r="H1816" s="78">
        <f>'Balance N-1'!P1819</f>
        <v>0</v>
      </c>
      <c r="I1816" s="79">
        <f t="shared" si="28"/>
        <v>0</v>
      </c>
    </row>
    <row r="1817" spans="1:9" ht="15.6">
      <c r="A1817" s="85">
        <f>'Balance N-1'!I1820</f>
        <v>0</v>
      </c>
      <c r="B1817" s="75">
        <f>'Balance N-1'!J1820</f>
        <v>0</v>
      </c>
      <c r="C1817" s="78">
        <f>'Balance N-1'!K1820</f>
        <v>0</v>
      </c>
      <c r="D1817" s="78">
        <f>'Balance N-1'!L1820</f>
        <v>0</v>
      </c>
      <c r="E1817" s="78">
        <f>'Balance N-1'!M1820</f>
        <v>0</v>
      </c>
      <c r="F1817" s="78">
        <f>'Balance N-1'!N1820</f>
        <v>0</v>
      </c>
      <c r="G1817" s="78">
        <f>'Balance N-1'!O1820</f>
        <v>0</v>
      </c>
      <c r="H1817" s="78">
        <f>'Balance N-1'!P1820</f>
        <v>0</v>
      </c>
      <c r="I1817" s="79">
        <f t="shared" si="28"/>
        <v>0</v>
      </c>
    </row>
    <row r="1818" spans="1:9" ht="15.6">
      <c r="A1818" s="85">
        <f>'Balance N-1'!I1821</f>
        <v>0</v>
      </c>
      <c r="B1818" s="75">
        <f>'Balance N-1'!J1821</f>
        <v>0</v>
      </c>
      <c r="C1818" s="78">
        <f>'Balance N-1'!K1821</f>
        <v>0</v>
      </c>
      <c r="D1818" s="78">
        <f>'Balance N-1'!L1821</f>
        <v>0</v>
      </c>
      <c r="E1818" s="78">
        <f>'Balance N-1'!M1821</f>
        <v>0</v>
      </c>
      <c r="F1818" s="78">
        <f>'Balance N-1'!N1821</f>
        <v>0</v>
      </c>
      <c r="G1818" s="78">
        <f>'Balance N-1'!O1821</f>
        <v>0</v>
      </c>
      <c r="H1818" s="78">
        <f>'Balance N-1'!P1821</f>
        <v>0</v>
      </c>
      <c r="I1818" s="79">
        <f t="shared" si="28"/>
        <v>0</v>
      </c>
    </row>
    <row r="1819" spans="1:9" ht="15.6">
      <c r="A1819" s="85">
        <f>'Balance N-1'!I1822</f>
        <v>0</v>
      </c>
      <c r="B1819" s="75">
        <f>'Balance N-1'!J1822</f>
        <v>0</v>
      </c>
      <c r="C1819" s="78">
        <f>'Balance N-1'!K1822</f>
        <v>0</v>
      </c>
      <c r="D1819" s="78">
        <f>'Balance N-1'!L1822</f>
        <v>0</v>
      </c>
      <c r="E1819" s="78">
        <f>'Balance N-1'!M1822</f>
        <v>0</v>
      </c>
      <c r="F1819" s="78">
        <f>'Balance N-1'!N1822</f>
        <v>0</v>
      </c>
      <c r="G1819" s="78">
        <f>'Balance N-1'!O1822</f>
        <v>0</v>
      </c>
      <c r="H1819" s="78">
        <f>'Balance N-1'!P1822</f>
        <v>0</v>
      </c>
      <c r="I1819" s="79">
        <f t="shared" si="28"/>
        <v>0</v>
      </c>
    </row>
    <row r="1820" spans="1:9" ht="15.6">
      <c r="A1820" s="85">
        <f>'Balance N-1'!I1823</f>
        <v>0</v>
      </c>
      <c r="B1820" s="75">
        <f>'Balance N-1'!J1823</f>
        <v>0</v>
      </c>
      <c r="C1820" s="78">
        <f>'Balance N-1'!K1823</f>
        <v>0</v>
      </c>
      <c r="D1820" s="78">
        <f>'Balance N-1'!L1823</f>
        <v>0</v>
      </c>
      <c r="E1820" s="78">
        <f>'Balance N-1'!M1823</f>
        <v>0</v>
      </c>
      <c r="F1820" s="78">
        <f>'Balance N-1'!N1823</f>
        <v>0</v>
      </c>
      <c r="G1820" s="78">
        <f>'Balance N-1'!O1823</f>
        <v>0</v>
      </c>
      <c r="H1820" s="78">
        <f>'Balance N-1'!P1823</f>
        <v>0</v>
      </c>
      <c r="I1820" s="79">
        <f t="shared" si="28"/>
        <v>0</v>
      </c>
    </row>
    <row r="1821" spans="1:9" ht="15.6">
      <c r="A1821" s="85">
        <f>'Balance N-1'!I1824</f>
        <v>0</v>
      </c>
      <c r="B1821" s="75">
        <f>'Balance N-1'!J1824</f>
        <v>0</v>
      </c>
      <c r="C1821" s="78">
        <f>'Balance N-1'!K1824</f>
        <v>0</v>
      </c>
      <c r="D1821" s="78">
        <f>'Balance N-1'!L1824</f>
        <v>0</v>
      </c>
      <c r="E1821" s="78">
        <f>'Balance N-1'!M1824</f>
        <v>0</v>
      </c>
      <c r="F1821" s="78">
        <f>'Balance N-1'!N1824</f>
        <v>0</v>
      </c>
      <c r="G1821" s="78">
        <f>'Balance N-1'!O1824</f>
        <v>0</v>
      </c>
      <c r="H1821" s="78">
        <f>'Balance N-1'!P1824</f>
        <v>0</v>
      </c>
      <c r="I1821" s="79">
        <f t="shared" si="28"/>
        <v>0</v>
      </c>
    </row>
    <row r="1822" spans="1:9" ht="15.6">
      <c r="A1822" s="85">
        <f>'Balance N-1'!I1825</f>
        <v>0</v>
      </c>
      <c r="B1822" s="75">
        <f>'Balance N-1'!J1825</f>
        <v>0</v>
      </c>
      <c r="C1822" s="78">
        <f>'Balance N-1'!K1825</f>
        <v>0</v>
      </c>
      <c r="D1822" s="78">
        <f>'Balance N-1'!L1825</f>
        <v>0</v>
      </c>
      <c r="E1822" s="78">
        <f>'Balance N-1'!M1825</f>
        <v>0</v>
      </c>
      <c r="F1822" s="78">
        <f>'Balance N-1'!N1825</f>
        <v>0</v>
      </c>
      <c r="G1822" s="78">
        <f>'Balance N-1'!O1825</f>
        <v>0</v>
      </c>
      <c r="H1822" s="78">
        <f>'Balance N-1'!P1825</f>
        <v>0</v>
      </c>
      <c r="I1822" s="79">
        <f t="shared" si="28"/>
        <v>0</v>
      </c>
    </row>
    <row r="1823" spans="1:9" ht="15.6">
      <c r="A1823" s="85">
        <f>'Balance N-1'!I1826</f>
        <v>0</v>
      </c>
      <c r="B1823" s="75">
        <f>'Balance N-1'!J1826</f>
        <v>0</v>
      </c>
      <c r="C1823" s="78">
        <f>'Balance N-1'!K1826</f>
        <v>0</v>
      </c>
      <c r="D1823" s="78">
        <f>'Balance N-1'!L1826</f>
        <v>0</v>
      </c>
      <c r="E1823" s="78">
        <f>'Balance N-1'!M1826</f>
        <v>0</v>
      </c>
      <c r="F1823" s="78">
        <f>'Balance N-1'!N1826</f>
        <v>0</v>
      </c>
      <c r="G1823" s="78">
        <f>'Balance N-1'!O1826</f>
        <v>0</v>
      </c>
      <c r="H1823" s="78">
        <f>'Balance N-1'!P1826</f>
        <v>0</v>
      </c>
      <c r="I1823" s="79">
        <f t="shared" si="28"/>
        <v>0</v>
      </c>
    </row>
    <row r="1824" spans="1:9" ht="15.6">
      <c r="A1824" s="85">
        <f>'Balance N-1'!I1827</f>
        <v>0</v>
      </c>
      <c r="B1824" s="75">
        <f>'Balance N-1'!J1827</f>
        <v>0</v>
      </c>
      <c r="C1824" s="78">
        <f>'Balance N-1'!K1827</f>
        <v>0</v>
      </c>
      <c r="D1824" s="78">
        <f>'Balance N-1'!L1827</f>
        <v>0</v>
      </c>
      <c r="E1824" s="78">
        <f>'Balance N-1'!M1827</f>
        <v>0</v>
      </c>
      <c r="F1824" s="78">
        <f>'Balance N-1'!N1827</f>
        <v>0</v>
      </c>
      <c r="G1824" s="78">
        <f>'Balance N-1'!O1827</f>
        <v>0</v>
      </c>
      <c r="H1824" s="78">
        <f>'Balance N-1'!P1827</f>
        <v>0</v>
      </c>
      <c r="I1824" s="79">
        <f t="shared" si="28"/>
        <v>0</v>
      </c>
    </row>
    <row r="1825" spans="1:9" ht="15.6">
      <c r="A1825" s="85">
        <f>'Balance N-1'!I1828</f>
        <v>0</v>
      </c>
      <c r="B1825" s="75">
        <f>'Balance N-1'!J1828</f>
        <v>0</v>
      </c>
      <c r="C1825" s="78">
        <f>'Balance N-1'!K1828</f>
        <v>0</v>
      </c>
      <c r="D1825" s="78">
        <f>'Balance N-1'!L1828</f>
        <v>0</v>
      </c>
      <c r="E1825" s="78">
        <f>'Balance N-1'!M1828</f>
        <v>0</v>
      </c>
      <c r="F1825" s="78">
        <f>'Balance N-1'!N1828</f>
        <v>0</v>
      </c>
      <c r="G1825" s="78">
        <f>'Balance N-1'!O1828</f>
        <v>0</v>
      </c>
      <c r="H1825" s="78">
        <f>'Balance N-1'!P1828</f>
        <v>0</v>
      </c>
      <c r="I1825" s="79">
        <f t="shared" si="28"/>
        <v>0</v>
      </c>
    </row>
    <row r="1826" spans="1:9" ht="15.6">
      <c r="A1826" s="85">
        <f>'Balance N-1'!I1829</f>
        <v>0</v>
      </c>
      <c r="B1826" s="75">
        <f>'Balance N-1'!J1829</f>
        <v>0</v>
      </c>
      <c r="C1826" s="78">
        <f>'Balance N-1'!K1829</f>
        <v>0</v>
      </c>
      <c r="D1826" s="78">
        <f>'Balance N-1'!L1829</f>
        <v>0</v>
      </c>
      <c r="E1826" s="78">
        <f>'Balance N-1'!M1829</f>
        <v>0</v>
      </c>
      <c r="F1826" s="78">
        <f>'Balance N-1'!N1829</f>
        <v>0</v>
      </c>
      <c r="G1826" s="78">
        <f>'Balance N-1'!O1829</f>
        <v>0</v>
      </c>
      <c r="H1826" s="78">
        <f>'Balance N-1'!P1829</f>
        <v>0</v>
      </c>
      <c r="I1826" s="79">
        <f t="shared" si="28"/>
        <v>0</v>
      </c>
    </row>
    <row r="1827" spans="1:9" ht="15.6">
      <c r="A1827" s="85">
        <f>'Balance N-1'!I1830</f>
        <v>0</v>
      </c>
      <c r="B1827" s="75">
        <f>'Balance N-1'!J1830</f>
        <v>0</v>
      </c>
      <c r="C1827" s="78">
        <f>'Balance N-1'!K1830</f>
        <v>0</v>
      </c>
      <c r="D1827" s="78">
        <f>'Balance N-1'!L1830</f>
        <v>0</v>
      </c>
      <c r="E1827" s="78">
        <f>'Balance N-1'!M1830</f>
        <v>0</v>
      </c>
      <c r="F1827" s="78">
        <f>'Balance N-1'!N1830</f>
        <v>0</v>
      </c>
      <c r="G1827" s="78">
        <f>'Balance N-1'!O1830</f>
        <v>0</v>
      </c>
      <c r="H1827" s="78">
        <f>'Balance N-1'!P1830</f>
        <v>0</v>
      </c>
      <c r="I1827" s="79">
        <f t="shared" si="28"/>
        <v>0</v>
      </c>
    </row>
    <row r="1828" spans="1:9" ht="15.6">
      <c r="A1828" s="85">
        <f>'Balance N-1'!I1831</f>
        <v>0</v>
      </c>
      <c r="B1828" s="75">
        <f>'Balance N-1'!J1831</f>
        <v>0</v>
      </c>
      <c r="C1828" s="78">
        <f>'Balance N-1'!K1831</f>
        <v>0</v>
      </c>
      <c r="D1828" s="78">
        <f>'Balance N-1'!L1831</f>
        <v>0</v>
      </c>
      <c r="E1828" s="78">
        <f>'Balance N-1'!M1831</f>
        <v>0</v>
      </c>
      <c r="F1828" s="78">
        <f>'Balance N-1'!N1831</f>
        <v>0</v>
      </c>
      <c r="G1828" s="78">
        <f>'Balance N-1'!O1831</f>
        <v>0</v>
      </c>
      <c r="H1828" s="78">
        <f>'Balance N-1'!P1831</f>
        <v>0</v>
      </c>
      <c r="I1828" s="79">
        <f t="shared" si="28"/>
        <v>0</v>
      </c>
    </row>
    <row r="1829" spans="1:9" ht="15.6">
      <c r="A1829" s="85">
        <f>'Balance N-1'!I1832</f>
        <v>0</v>
      </c>
      <c r="B1829" s="75">
        <f>'Balance N-1'!J1832</f>
        <v>0</v>
      </c>
      <c r="C1829" s="78">
        <f>'Balance N-1'!K1832</f>
        <v>0</v>
      </c>
      <c r="D1829" s="78">
        <f>'Balance N-1'!L1832</f>
        <v>0</v>
      </c>
      <c r="E1829" s="78">
        <f>'Balance N-1'!M1832</f>
        <v>0</v>
      </c>
      <c r="F1829" s="78">
        <f>'Balance N-1'!N1832</f>
        <v>0</v>
      </c>
      <c r="G1829" s="78">
        <f>'Balance N-1'!O1832</f>
        <v>0</v>
      </c>
      <c r="H1829" s="78">
        <f>'Balance N-1'!P1832</f>
        <v>0</v>
      </c>
      <c r="I1829" s="79">
        <f t="shared" si="28"/>
        <v>0</v>
      </c>
    </row>
    <row r="1830" spans="1:9" ht="15.6">
      <c r="A1830" s="85">
        <f>'Balance N-1'!I1833</f>
        <v>0</v>
      </c>
      <c r="B1830" s="75">
        <f>'Balance N-1'!J1833</f>
        <v>0</v>
      </c>
      <c r="C1830" s="78">
        <f>'Balance N-1'!K1833</f>
        <v>0</v>
      </c>
      <c r="D1830" s="78">
        <f>'Balance N-1'!L1833</f>
        <v>0</v>
      </c>
      <c r="E1830" s="78">
        <f>'Balance N-1'!M1833</f>
        <v>0</v>
      </c>
      <c r="F1830" s="78">
        <f>'Balance N-1'!N1833</f>
        <v>0</v>
      </c>
      <c r="G1830" s="78">
        <f>'Balance N-1'!O1833</f>
        <v>0</v>
      </c>
      <c r="H1830" s="78">
        <f>'Balance N-1'!P1833</f>
        <v>0</v>
      </c>
      <c r="I1830" s="79">
        <f t="shared" si="28"/>
        <v>0</v>
      </c>
    </row>
    <row r="1831" spans="1:9" ht="15.6">
      <c r="A1831" s="85">
        <f>'Balance N-1'!I1834</f>
        <v>0</v>
      </c>
      <c r="B1831" s="75">
        <f>'Balance N-1'!J1834</f>
        <v>0</v>
      </c>
      <c r="C1831" s="78">
        <f>'Balance N-1'!K1834</f>
        <v>0</v>
      </c>
      <c r="D1831" s="78">
        <f>'Balance N-1'!L1834</f>
        <v>0</v>
      </c>
      <c r="E1831" s="78">
        <f>'Balance N-1'!M1834</f>
        <v>0</v>
      </c>
      <c r="F1831" s="78">
        <f>'Balance N-1'!N1834</f>
        <v>0</v>
      </c>
      <c r="G1831" s="78">
        <f>'Balance N-1'!O1834</f>
        <v>0</v>
      </c>
      <c r="H1831" s="78">
        <f>'Balance N-1'!P1834</f>
        <v>0</v>
      </c>
      <c r="I1831" s="79">
        <f t="shared" si="28"/>
        <v>0</v>
      </c>
    </row>
    <row r="1832" spans="1:9" ht="15.6">
      <c r="A1832" s="85">
        <f>'Balance N-1'!I1835</f>
        <v>0</v>
      </c>
      <c r="B1832" s="75">
        <f>'Balance N-1'!J1835</f>
        <v>0</v>
      </c>
      <c r="C1832" s="78">
        <f>'Balance N-1'!K1835</f>
        <v>0</v>
      </c>
      <c r="D1832" s="78">
        <f>'Balance N-1'!L1835</f>
        <v>0</v>
      </c>
      <c r="E1832" s="78">
        <f>'Balance N-1'!M1835</f>
        <v>0</v>
      </c>
      <c r="F1832" s="78">
        <f>'Balance N-1'!N1835</f>
        <v>0</v>
      </c>
      <c r="G1832" s="78">
        <f>'Balance N-1'!O1835</f>
        <v>0</v>
      </c>
      <c r="H1832" s="78">
        <f>'Balance N-1'!P1835</f>
        <v>0</v>
      </c>
      <c r="I1832" s="79">
        <f t="shared" si="28"/>
        <v>0</v>
      </c>
    </row>
    <row r="1833" spans="1:9" ht="15.6">
      <c r="A1833" s="85">
        <f>'Balance N-1'!I1836</f>
        <v>0</v>
      </c>
      <c r="B1833" s="75">
        <f>'Balance N-1'!J1836</f>
        <v>0</v>
      </c>
      <c r="C1833" s="78">
        <f>'Balance N-1'!K1836</f>
        <v>0</v>
      </c>
      <c r="D1833" s="78">
        <f>'Balance N-1'!L1836</f>
        <v>0</v>
      </c>
      <c r="E1833" s="78">
        <f>'Balance N-1'!M1836</f>
        <v>0</v>
      </c>
      <c r="F1833" s="78">
        <f>'Balance N-1'!N1836</f>
        <v>0</v>
      </c>
      <c r="G1833" s="78">
        <f>'Balance N-1'!O1836</f>
        <v>0</v>
      </c>
      <c r="H1833" s="78">
        <f>'Balance N-1'!P1836</f>
        <v>0</v>
      </c>
      <c r="I1833" s="79">
        <f t="shared" si="28"/>
        <v>0</v>
      </c>
    </row>
    <row r="1834" spans="1:9" ht="15.6">
      <c r="A1834" s="85">
        <f>'Balance N-1'!I1837</f>
        <v>0</v>
      </c>
      <c r="B1834" s="75">
        <f>'Balance N-1'!J1837</f>
        <v>0</v>
      </c>
      <c r="C1834" s="78">
        <f>'Balance N-1'!K1837</f>
        <v>0</v>
      </c>
      <c r="D1834" s="78">
        <f>'Balance N-1'!L1837</f>
        <v>0</v>
      </c>
      <c r="E1834" s="78">
        <f>'Balance N-1'!M1837</f>
        <v>0</v>
      </c>
      <c r="F1834" s="78">
        <f>'Balance N-1'!N1837</f>
        <v>0</v>
      </c>
      <c r="G1834" s="78">
        <f>'Balance N-1'!O1837</f>
        <v>0</v>
      </c>
      <c r="H1834" s="78">
        <f>'Balance N-1'!P1837</f>
        <v>0</v>
      </c>
      <c r="I1834" s="79">
        <f t="shared" si="28"/>
        <v>0</v>
      </c>
    </row>
    <row r="1835" spans="1:9" ht="15.6">
      <c r="A1835" s="85">
        <f>'Balance N-1'!I1838</f>
        <v>0</v>
      </c>
      <c r="B1835" s="75">
        <f>'Balance N-1'!J1838</f>
        <v>0</v>
      </c>
      <c r="C1835" s="78">
        <f>'Balance N-1'!K1838</f>
        <v>0</v>
      </c>
      <c r="D1835" s="78">
        <f>'Balance N-1'!L1838</f>
        <v>0</v>
      </c>
      <c r="E1835" s="78">
        <f>'Balance N-1'!M1838</f>
        <v>0</v>
      </c>
      <c r="F1835" s="78">
        <f>'Balance N-1'!N1838</f>
        <v>0</v>
      </c>
      <c r="G1835" s="78">
        <f>'Balance N-1'!O1838</f>
        <v>0</v>
      </c>
      <c r="H1835" s="78">
        <f>'Balance N-1'!P1838</f>
        <v>0</v>
      </c>
      <c r="I1835" s="79">
        <f t="shared" si="28"/>
        <v>0</v>
      </c>
    </row>
    <row r="1836" spans="1:9" ht="15.6">
      <c r="A1836" s="85">
        <f>'Balance N-1'!I1839</f>
        <v>0</v>
      </c>
      <c r="B1836" s="75">
        <f>'Balance N-1'!J1839</f>
        <v>0</v>
      </c>
      <c r="C1836" s="78">
        <f>'Balance N-1'!K1839</f>
        <v>0</v>
      </c>
      <c r="D1836" s="78">
        <f>'Balance N-1'!L1839</f>
        <v>0</v>
      </c>
      <c r="E1836" s="78">
        <f>'Balance N-1'!M1839</f>
        <v>0</v>
      </c>
      <c r="F1836" s="78">
        <f>'Balance N-1'!N1839</f>
        <v>0</v>
      </c>
      <c r="G1836" s="78">
        <f>'Balance N-1'!O1839</f>
        <v>0</v>
      </c>
      <c r="H1836" s="78">
        <f>'Balance N-1'!P1839</f>
        <v>0</v>
      </c>
      <c r="I1836" s="79">
        <f t="shared" si="28"/>
        <v>0</v>
      </c>
    </row>
    <row r="1837" spans="1:9" ht="15.6">
      <c r="A1837" s="85">
        <f>'Balance N-1'!I1840</f>
        <v>0</v>
      </c>
      <c r="B1837" s="75">
        <f>'Balance N-1'!J1840</f>
        <v>0</v>
      </c>
      <c r="C1837" s="78">
        <f>'Balance N-1'!K1840</f>
        <v>0</v>
      </c>
      <c r="D1837" s="78">
        <f>'Balance N-1'!L1840</f>
        <v>0</v>
      </c>
      <c r="E1837" s="78">
        <f>'Balance N-1'!M1840</f>
        <v>0</v>
      </c>
      <c r="F1837" s="78">
        <f>'Balance N-1'!N1840</f>
        <v>0</v>
      </c>
      <c r="G1837" s="78">
        <f>'Balance N-1'!O1840</f>
        <v>0</v>
      </c>
      <c r="H1837" s="78">
        <f>'Balance N-1'!P1840</f>
        <v>0</v>
      </c>
      <c r="I1837" s="79">
        <f t="shared" si="28"/>
        <v>0</v>
      </c>
    </row>
    <row r="1838" spans="1:9" ht="15.6">
      <c r="A1838" s="85">
        <f>'Balance N-1'!I1841</f>
        <v>0</v>
      </c>
      <c r="B1838" s="75">
        <f>'Balance N-1'!J1841</f>
        <v>0</v>
      </c>
      <c r="C1838" s="78">
        <f>'Balance N-1'!K1841</f>
        <v>0</v>
      </c>
      <c r="D1838" s="78">
        <f>'Balance N-1'!L1841</f>
        <v>0</v>
      </c>
      <c r="E1838" s="78">
        <f>'Balance N-1'!M1841</f>
        <v>0</v>
      </c>
      <c r="F1838" s="78">
        <f>'Balance N-1'!N1841</f>
        <v>0</v>
      </c>
      <c r="G1838" s="78">
        <f>'Balance N-1'!O1841</f>
        <v>0</v>
      </c>
      <c r="H1838" s="78">
        <f>'Balance N-1'!P1841</f>
        <v>0</v>
      </c>
      <c r="I1838" s="79">
        <f t="shared" si="28"/>
        <v>0</v>
      </c>
    </row>
    <row r="1839" spans="1:9" ht="15.6">
      <c r="A1839" s="85">
        <f>'Balance N-1'!I1842</f>
        <v>0</v>
      </c>
      <c r="B1839" s="75">
        <f>'Balance N-1'!J1842</f>
        <v>0</v>
      </c>
      <c r="C1839" s="78">
        <f>'Balance N-1'!K1842</f>
        <v>0</v>
      </c>
      <c r="D1839" s="78">
        <f>'Balance N-1'!L1842</f>
        <v>0</v>
      </c>
      <c r="E1839" s="78">
        <f>'Balance N-1'!M1842</f>
        <v>0</v>
      </c>
      <c r="F1839" s="78">
        <f>'Balance N-1'!N1842</f>
        <v>0</v>
      </c>
      <c r="G1839" s="78">
        <f>'Balance N-1'!O1842</f>
        <v>0</v>
      </c>
      <c r="H1839" s="78">
        <f>'Balance N-1'!P1842</f>
        <v>0</v>
      </c>
      <c r="I1839" s="79">
        <f t="shared" si="28"/>
        <v>0</v>
      </c>
    </row>
    <row r="1840" spans="1:9" ht="15.6">
      <c r="A1840" s="85">
        <f>'Balance N-1'!I1843</f>
        <v>0</v>
      </c>
      <c r="B1840" s="75">
        <f>'Balance N-1'!J1843</f>
        <v>0</v>
      </c>
      <c r="C1840" s="78">
        <f>'Balance N-1'!K1843</f>
        <v>0</v>
      </c>
      <c r="D1840" s="78">
        <f>'Balance N-1'!L1843</f>
        <v>0</v>
      </c>
      <c r="E1840" s="78">
        <f>'Balance N-1'!M1843</f>
        <v>0</v>
      </c>
      <c r="F1840" s="78">
        <f>'Balance N-1'!N1843</f>
        <v>0</v>
      </c>
      <c r="G1840" s="78">
        <f>'Balance N-1'!O1843</f>
        <v>0</v>
      </c>
      <c r="H1840" s="78">
        <f>'Balance N-1'!P1843</f>
        <v>0</v>
      </c>
      <c r="I1840" s="79">
        <f t="shared" si="28"/>
        <v>0</v>
      </c>
    </row>
    <row r="1841" spans="1:9" ht="15.6">
      <c r="A1841" s="85">
        <f>'Balance N-1'!I1844</f>
        <v>0</v>
      </c>
      <c r="B1841" s="75">
        <f>'Balance N-1'!J1844</f>
        <v>0</v>
      </c>
      <c r="C1841" s="78">
        <f>'Balance N-1'!K1844</f>
        <v>0</v>
      </c>
      <c r="D1841" s="78">
        <f>'Balance N-1'!L1844</f>
        <v>0</v>
      </c>
      <c r="E1841" s="78">
        <f>'Balance N-1'!M1844</f>
        <v>0</v>
      </c>
      <c r="F1841" s="78">
        <f>'Balance N-1'!N1844</f>
        <v>0</v>
      </c>
      <c r="G1841" s="78">
        <f>'Balance N-1'!O1844</f>
        <v>0</v>
      </c>
      <c r="H1841" s="78">
        <f>'Balance N-1'!P1844</f>
        <v>0</v>
      </c>
      <c r="I1841" s="79">
        <f t="shared" si="28"/>
        <v>0</v>
      </c>
    </row>
    <row r="1842" spans="1:9" ht="15.6">
      <c r="A1842" s="85">
        <f>'Balance N-1'!I1845</f>
        <v>0</v>
      </c>
      <c r="B1842" s="75">
        <f>'Balance N-1'!J1845</f>
        <v>0</v>
      </c>
      <c r="C1842" s="78">
        <f>'Balance N-1'!K1845</f>
        <v>0</v>
      </c>
      <c r="D1842" s="78">
        <f>'Balance N-1'!L1845</f>
        <v>0</v>
      </c>
      <c r="E1842" s="78">
        <f>'Balance N-1'!M1845</f>
        <v>0</v>
      </c>
      <c r="F1842" s="78">
        <f>'Balance N-1'!N1845</f>
        <v>0</v>
      </c>
      <c r="G1842" s="78">
        <f>'Balance N-1'!O1845</f>
        <v>0</v>
      </c>
      <c r="H1842" s="78">
        <f>'Balance N-1'!P1845</f>
        <v>0</v>
      </c>
      <c r="I1842" s="79">
        <f t="shared" si="28"/>
        <v>0</v>
      </c>
    </row>
    <row r="1843" spans="1:9" ht="15.6">
      <c r="A1843" s="85">
        <f>'Balance N-1'!I1846</f>
        <v>0</v>
      </c>
      <c r="B1843" s="75">
        <f>'Balance N-1'!J1846</f>
        <v>0</v>
      </c>
      <c r="C1843" s="78">
        <f>'Balance N-1'!K1846</f>
        <v>0</v>
      </c>
      <c r="D1843" s="78">
        <f>'Balance N-1'!L1846</f>
        <v>0</v>
      </c>
      <c r="E1843" s="78">
        <f>'Balance N-1'!M1846</f>
        <v>0</v>
      </c>
      <c r="F1843" s="78">
        <f>'Balance N-1'!N1846</f>
        <v>0</v>
      </c>
      <c r="G1843" s="78">
        <f>'Balance N-1'!O1846</f>
        <v>0</v>
      </c>
      <c r="H1843" s="78">
        <f>'Balance N-1'!P1846</f>
        <v>0</v>
      </c>
      <c r="I1843" s="79">
        <f t="shared" si="28"/>
        <v>0</v>
      </c>
    </row>
    <row r="1844" spans="1:9" ht="15.6">
      <c r="A1844" s="85">
        <f>'Balance N-1'!I1847</f>
        <v>0</v>
      </c>
      <c r="B1844" s="75">
        <f>'Balance N-1'!J1847</f>
        <v>0</v>
      </c>
      <c r="C1844" s="78">
        <f>'Balance N-1'!K1847</f>
        <v>0</v>
      </c>
      <c r="D1844" s="78">
        <f>'Balance N-1'!L1847</f>
        <v>0</v>
      </c>
      <c r="E1844" s="78">
        <f>'Balance N-1'!M1847</f>
        <v>0</v>
      </c>
      <c r="F1844" s="78">
        <f>'Balance N-1'!N1847</f>
        <v>0</v>
      </c>
      <c r="G1844" s="78">
        <f>'Balance N-1'!O1847</f>
        <v>0</v>
      </c>
      <c r="H1844" s="78">
        <f>'Balance N-1'!P1847</f>
        <v>0</v>
      </c>
      <c r="I1844" s="79">
        <f t="shared" si="28"/>
        <v>0</v>
      </c>
    </row>
    <row r="1845" spans="1:9" ht="15.6">
      <c r="A1845" s="85">
        <f>'Balance N-1'!I1848</f>
        <v>0</v>
      </c>
      <c r="B1845" s="75">
        <f>'Balance N-1'!J1848</f>
        <v>0</v>
      </c>
      <c r="C1845" s="78">
        <f>'Balance N-1'!K1848</f>
        <v>0</v>
      </c>
      <c r="D1845" s="78">
        <f>'Balance N-1'!L1848</f>
        <v>0</v>
      </c>
      <c r="E1845" s="78">
        <f>'Balance N-1'!M1848</f>
        <v>0</v>
      </c>
      <c r="F1845" s="78">
        <f>'Balance N-1'!N1848</f>
        <v>0</v>
      </c>
      <c r="G1845" s="78">
        <f>'Balance N-1'!O1848</f>
        <v>0</v>
      </c>
      <c r="H1845" s="78">
        <f>'Balance N-1'!P1848</f>
        <v>0</v>
      </c>
      <c r="I1845" s="79">
        <f t="shared" si="28"/>
        <v>0</v>
      </c>
    </row>
    <row r="1846" spans="1:9" ht="15.6">
      <c r="A1846" s="85">
        <f>'Balance N-1'!I1849</f>
        <v>0</v>
      </c>
      <c r="B1846" s="75">
        <f>'Balance N-1'!J1849</f>
        <v>0</v>
      </c>
      <c r="C1846" s="78">
        <f>'Balance N-1'!K1849</f>
        <v>0</v>
      </c>
      <c r="D1846" s="78">
        <f>'Balance N-1'!L1849</f>
        <v>0</v>
      </c>
      <c r="E1846" s="78">
        <f>'Balance N-1'!M1849</f>
        <v>0</v>
      </c>
      <c r="F1846" s="78">
        <f>'Balance N-1'!N1849</f>
        <v>0</v>
      </c>
      <c r="G1846" s="78">
        <f>'Balance N-1'!O1849</f>
        <v>0</v>
      </c>
      <c r="H1846" s="78">
        <f>'Balance N-1'!P1849</f>
        <v>0</v>
      </c>
      <c r="I1846" s="79">
        <f t="shared" si="28"/>
        <v>0</v>
      </c>
    </row>
    <row r="1847" spans="1:9" ht="15.6">
      <c r="A1847" s="85">
        <f>'Balance N-1'!I1850</f>
        <v>0</v>
      </c>
      <c r="B1847" s="75">
        <f>'Balance N-1'!J1850</f>
        <v>0</v>
      </c>
      <c r="C1847" s="78">
        <f>'Balance N-1'!K1850</f>
        <v>0</v>
      </c>
      <c r="D1847" s="78">
        <f>'Balance N-1'!L1850</f>
        <v>0</v>
      </c>
      <c r="E1847" s="78">
        <f>'Balance N-1'!M1850</f>
        <v>0</v>
      </c>
      <c r="F1847" s="78">
        <f>'Balance N-1'!N1850</f>
        <v>0</v>
      </c>
      <c r="G1847" s="78">
        <f>'Balance N-1'!O1850</f>
        <v>0</v>
      </c>
      <c r="H1847" s="78">
        <f>'Balance N-1'!P1850</f>
        <v>0</v>
      </c>
      <c r="I1847" s="79">
        <f t="shared" si="28"/>
        <v>0</v>
      </c>
    </row>
    <row r="1848" spans="1:9" ht="15.6">
      <c r="A1848" s="85">
        <f>'Balance N-1'!I1851</f>
        <v>0</v>
      </c>
      <c r="B1848" s="75">
        <f>'Balance N-1'!J1851</f>
        <v>0</v>
      </c>
      <c r="C1848" s="78">
        <f>'Balance N-1'!K1851</f>
        <v>0</v>
      </c>
      <c r="D1848" s="78">
        <f>'Balance N-1'!L1851</f>
        <v>0</v>
      </c>
      <c r="E1848" s="78">
        <f>'Balance N-1'!M1851</f>
        <v>0</v>
      </c>
      <c r="F1848" s="78">
        <f>'Balance N-1'!N1851</f>
        <v>0</v>
      </c>
      <c r="G1848" s="78">
        <f>'Balance N-1'!O1851</f>
        <v>0</v>
      </c>
      <c r="H1848" s="78">
        <f>'Balance N-1'!P1851</f>
        <v>0</v>
      </c>
      <c r="I1848" s="79">
        <f t="shared" si="28"/>
        <v>0</v>
      </c>
    </row>
    <row r="1849" spans="1:9" ht="15.6">
      <c r="A1849" s="85">
        <f>'Balance N-1'!I1852</f>
        <v>0</v>
      </c>
      <c r="B1849" s="75">
        <f>'Balance N-1'!J1852</f>
        <v>0</v>
      </c>
      <c r="C1849" s="78">
        <f>'Balance N-1'!K1852</f>
        <v>0</v>
      </c>
      <c r="D1849" s="78">
        <f>'Balance N-1'!L1852</f>
        <v>0</v>
      </c>
      <c r="E1849" s="78">
        <f>'Balance N-1'!M1852</f>
        <v>0</v>
      </c>
      <c r="F1849" s="78">
        <f>'Balance N-1'!N1852</f>
        <v>0</v>
      </c>
      <c r="G1849" s="78">
        <f>'Balance N-1'!O1852</f>
        <v>0</v>
      </c>
      <c r="H1849" s="78">
        <f>'Balance N-1'!P1852</f>
        <v>0</v>
      </c>
      <c r="I1849" s="79">
        <f t="shared" si="28"/>
        <v>0</v>
      </c>
    </row>
    <row r="1850" spans="1:9" ht="15.6">
      <c r="A1850" s="85">
        <f>'Balance N-1'!I1853</f>
        <v>0</v>
      </c>
      <c r="B1850" s="75">
        <f>'Balance N-1'!J1853</f>
        <v>0</v>
      </c>
      <c r="C1850" s="78">
        <f>'Balance N-1'!K1853</f>
        <v>0</v>
      </c>
      <c r="D1850" s="78">
        <f>'Balance N-1'!L1853</f>
        <v>0</v>
      </c>
      <c r="E1850" s="78">
        <f>'Balance N-1'!M1853</f>
        <v>0</v>
      </c>
      <c r="F1850" s="78">
        <f>'Balance N-1'!N1853</f>
        <v>0</v>
      </c>
      <c r="G1850" s="78">
        <f>'Balance N-1'!O1853</f>
        <v>0</v>
      </c>
      <c r="H1850" s="78">
        <f>'Balance N-1'!P1853</f>
        <v>0</v>
      </c>
      <c r="I1850" s="79">
        <f t="shared" si="28"/>
        <v>0</v>
      </c>
    </row>
    <row r="1851" spans="1:9" ht="15.6">
      <c r="A1851" s="85">
        <f>'Balance N-1'!I1854</f>
        <v>0</v>
      </c>
      <c r="B1851" s="75">
        <f>'Balance N-1'!J1854</f>
        <v>0</v>
      </c>
      <c r="C1851" s="78">
        <f>'Balance N-1'!K1854</f>
        <v>0</v>
      </c>
      <c r="D1851" s="78">
        <f>'Balance N-1'!L1854</f>
        <v>0</v>
      </c>
      <c r="E1851" s="78">
        <f>'Balance N-1'!M1854</f>
        <v>0</v>
      </c>
      <c r="F1851" s="78">
        <f>'Balance N-1'!N1854</f>
        <v>0</v>
      </c>
      <c r="G1851" s="78">
        <f>'Balance N-1'!O1854</f>
        <v>0</v>
      </c>
      <c r="H1851" s="78">
        <f>'Balance N-1'!P1854</f>
        <v>0</v>
      </c>
      <c r="I1851" s="79">
        <f t="shared" si="28"/>
        <v>0</v>
      </c>
    </row>
    <row r="1852" spans="1:9" ht="15.6">
      <c r="A1852" s="85">
        <f>'Balance N-1'!I1855</f>
        <v>0</v>
      </c>
      <c r="B1852" s="75">
        <f>'Balance N-1'!J1855</f>
        <v>0</v>
      </c>
      <c r="C1852" s="78">
        <f>'Balance N-1'!K1855</f>
        <v>0</v>
      </c>
      <c r="D1852" s="78">
        <f>'Balance N-1'!L1855</f>
        <v>0</v>
      </c>
      <c r="E1852" s="78">
        <f>'Balance N-1'!M1855</f>
        <v>0</v>
      </c>
      <c r="F1852" s="78">
        <f>'Balance N-1'!N1855</f>
        <v>0</v>
      </c>
      <c r="G1852" s="78">
        <f>'Balance N-1'!O1855</f>
        <v>0</v>
      </c>
      <c r="H1852" s="78">
        <f>'Balance N-1'!P1855</f>
        <v>0</v>
      </c>
      <c r="I1852" s="79">
        <f t="shared" si="28"/>
        <v>0</v>
      </c>
    </row>
    <row r="1853" spans="1:9" ht="15.6">
      <c r="A1853" s="85">
        <f>'Balance N-1'!I1856</f>
        <v>0</v>
      </c>
      <c r="B1853" s="75">
        <f>'Balance N-1'!J1856</f>
        <v>0</v>
      </c>
      <c r="C1853" s="78">
        <f>'Balance N-1'!K1856</f>
        <v>0</v>
      </c>
      <c r="D1853" s="78">
        <f>'Balance N-1'!L1856</f>
        <v>0</v>
      </c>
      <c r="E1853" s="78">
        <f>'Balance N-1'!M1856</f>
        <v>0</v>
      </c>
      <c r="F1853" s="78">
        <f>'Balance N-1'!N1856</f>
        <v>0</v>
      </c>
      <c r="G1853" s="78">
        <f>'Balance N-1'!O1856</f>
        <v>0</v>
      </c>
      <c r="H1853" s="78">
        <f>'Balance N-1'!P1856</f>
        <v>0</v>
      </c>
      <c r="I1853" s="79">
        <f t="shared" si="28"/>
        <v>0</v>
      </c>
    </row>
    <row r="1854" spans="1:9" ht="15.6">
      <c r="A1854" s="85">
        <f>'Balance N-1'!I1857</f>
        <v>0</v>
      </c>
      <c r="B1854" s="75">
        <f>'Balance N-1'!J1857</f>
        <v>0</v>
      </c>
      <c r="C1854" s="78">
        <f>'Balance N-1'!K1857</f>
        <v>0</v>
      </c>
      <c r="D1854" s="78">
        <f>'Balance N-1'!L1857</f>
        <v>0</v>
      </c>
      <c r="E1854" s="78">
        <f>'Balance N-1'!M1857</f>
        <v>0</v>
      </c>
      <c r="F1854" s="78">
        <f>'Balance N-1'!N1857</f>
        <v>0</v>
      </c>
      <c r="G1854" s="78">
        <f>'Balance N-1'!O1857</f>
        <v>0</v>
      </c>
      <c r="H1854" s="78">
        <f>'Balance N-1'!P1857</f>
        <v>0</v>
      </c>
      <c r="I1854" s="79">
        <f t="shared" si="28"/>
        <v>0</v>
      </c>
    </row>
    <row r="1855" spans="1:9" ht="15.6">
      <c r="A1855" s="85">
        <f>'Balance N-1'!I1858</f>
        <v>0</v>
      </c>
      <c r="B1855" s="75">
        <f>'Balance N-1'!J1858</f>
        <v>0</v>
      </c>
      <c r="C1855" s="78">
        <f>'Balance N-1'!K1858</f>
        <v>0</v>
      </c>
      <c r="D1855" s="78">
        <f>'Balance N-1'!L1858</f>
        <v>0</v>
      </c>
      <c r="E1855" s="78">
        <f>'Balance N-1'!M1858</f>
        <v>0</v>
      </c>
      <c r="F1855" s="78">
        <f>'Balance N-1'!N1858</f>
        <v>0</v>
      </c>
      <c r="G1855" s="78">
        <f>'Balance N-1'!O1858</f>
        <v>0</v>
      </c>
      <c r="H1855" s="78">
        <f>'Balance N-1'!P1858</f>
        <v>0</v>
      </c>
      <c r="I1855" s="79">
        <f t="shared" si="28"/>
        <v>0</v>
      </c>
    </row>
    <row r="1856" spans="1:9" ht="15.6">
      <c r="A1856" s="85">
        <f>'Balance N-1'!I1859</f>
        <v>0</v>
      </c>
      <c r="B1856" s="75">
        <f>'Balance N-1'!J1859</f>
        <v>0</v>
      </c>
      <c r="C1856" s="78">
        <f>'Balance N-1'!K1859</f>
        <v>0</v>
      </c>
      <c r="D1856" s="78">
        <f>'Balance N-1'!L1859</f>
        <v>0</v>
      </c>
      <c r="E1856" s="78">
        <f>'Balance N-1'!M1859</f>
        <v>0</v>
      </c>
      <c r="F1856" s="78">
        <f>'Balance N-1'!N1859</f>
        <v>0</v>
      </c>
      <c r="G1856" s="78">
        <f>'Balance N-1'!O1859</f>
        <v>0</v>
      </c>
      <c r="H1856" s="78">
        <f>'Balance N-1'!P1859</f>
        <v>0</v>
      </c>
      <c r="I1856" s="79">
        <f t="shared" si="28"/>
        <v>0</v>
      </c>
    </row>
    <row r="1857" spans="1:9" ht="15.6">
      <c r="A1857" s="85">
        <f>'Balance N-1'!I1860</f>
        <v>0</v>
      </c>
      <c r="B1857" s="75">
        <f>'Balance N-1'!J1860</f>
        <v>0</v>
      </c>
      <c r="C1857" s="78">
        <f>'Balance N-1'!K1860</f>
        <v>0</v>
      </c>
      <c r="D1857" s="78">
        <f>'Balance N-1'!L1860</f>
        <v>0</v>
      </c>
      <c r="E1857" s="78">
        <f>'Balance N-1'!M1860</f>
        <v>0</v>
      </c>
      <c r="F1857" s="78">
        <f>'Balance N-1'!N1860</f>
        <v>0</v>
      </c>
      <c r="G1857" s="78">
        <f>'Balance N-1'!O1860</f>
        <v>0</v>
      </c>
      <c r="H1857" s="78">
        <f>'Balance N-1'!P1860</f>
        <v>0</v>
      </c>
      <c r="I1857" s="79">
        <f t="shared" si="28"/>
        <v>0</v>
      </c>
    </row>
    <row r="1858" spans="1:9" ht="15.6">
      <c r="A1858" s="85">
        <f>'Balance N-1'!I1861</f>
        <v>0</v>
      </c>
      <c r="B1858" s="75">
        <f>'Balance N-1'!J1861</f>
        <v>0</v>
      </c>
      <c r="C1858" s="78">
        <f>'Balance N-1'!K1861</f>
        <v>0</v>
      </c>
      <c r="D1858" s="78">
        <f>'Balance N-1'!L1861</f>
        <v>0</v>
      </c>
      <c r="E1858" s="78">
        <f>'Balance N-1'!M1861</f>
        <v>0</v>
      </c>
      <c r="F1858" s="78">
        <f>'Balance N-1'!N1861</f>
        <v>0</v>
      </c>
      <c r="G1858" s="78">
        <f>'Balance N-1'!O1861</f>
        <v>0</v>
      </c>
      <c r="H1858" s="78">
        <f>'Balance N-1'!P1861</f>
        <v>0</v>
      </c>
      <c r="I1858" s="79">
        <f t="shared" si="28"/>
        <v>0</v>
      </c>
    </row>
    <row r="1859" spans="1:9" ht="15.6">
      <c r="A1859" s="85">
        <f>'Balance N-1'!I1862</f>
        <v>0</v>
      </c>
      <c r="B1859" s="75">
        <f>'Balance N-1'!J1862</f>
        <v>0</v>
      </c>
      <c r="C1859" s="78">
        <f>'Balance N-1'!K1862</f>
        <v>0</v>
      </c>
      <c r="D1859" s="78">
        <f>'Balance N-1'!L1862</f>
        <v>0</v>
      </c>
      <c r="E1859" s="78">
        <f>'Balance N-1'!M1862</f>
        <v>0</v>
      </c>
      <c r="F1859" s="78">
        <f>'Balance N-1'!N1862</f>
        <v>0</v>
      </c>
      <c r="G1859" s="78">
        <f>'Balance N-1'!O1862</f>
        <v>0</v>
      </c>
      <c r="H1859" s="78">
        <f>'Balance N-1'!P1862</f>
        <v>0</v>
      </c>
      <c r="I1859" s="79">
        <f t="shared" ref="I1859:I1922" si="29">(C1859-D1859)+(E1859-F1859)-(G1859-H1859)</f>
        <v>0</v>
      </c>
    </row>
    <row r="1860" spans="1:9" ht="15.6">
      <c r="A1860" s="85">
        <f>'Balance N-1'!I1863</f>
        <v>0</v>
      </c>
      <c r="B1860" s="75">
        <f>'Balance N-1'!J1863</f>
        <v>0</v>
      </c>
      <c r="C1860" s="78">
        <f>'Balance N-1'!K1863</f>
        <v>0</v>
      </c>
      <c r="D1860" s="78">
        <f>'Balance N-1'!L1863</f>
        <v>0</v>
      </c>
      <c r="E1860" s="78">
        <f>'Balance N-1'!M1863</f>
        <v>0</v>
      </c>
      <c r="F1860" s="78">
        <f>'Balance N-1'!N1863</f>
        <v>0</v>
      </c>
      <c r="G1860" s="78">
        <f>'Balance N-1'!O1863</f>
        <v>0</v>
      </c>
      <c r="H1860" s="78">
        <f>'Balance N-1'!P1863</f>
        <v>0</v>
      </c>
      <c r="I1860" s="79">
        <f t="shared" si="29"/>
        <v>0</v>
      </c>
    </row>
    <row r="1861" spans="1:9" ht="15.6">
      <c r="A1861" s="85">
        <f>'Balance N-1'!I1864</f>
        <v>0</v>
      </c>
      <c r="B1861" s="75">
        <f>'Balance N-1'!J1864</f>
        <v>0</v>
      </c>
      <c r="C1861" s="78">
        <f>'Balance N-1'!K1864</f>
        <v>0</v>
      </c>
      <c r="D1861" s="78">
        <f>'Balance N-1'!L1864</f>
        <v>0</v>
      </c>
      <c r="E1861" s="78">
        <f>'Balance N-1'!M1864</f>
        <v>0</v>
      </c>
      <c r="F1861" s="78">
        <f>'Balance N-1'!N1864</f>
        <v>0</v>
      </c>
      <c r="G1861" s="78">
        <f>'Balance N-1'!O1864</f>
        <v>0</v>
      </c>
      <c r="H1861" s="78">
        <f>'Balance N-1'!P1864</f>
        <v>0</v>
      </c>
      <c r="I1861" s="79">
        <f t="shared" si="29"/>
        <v>0</v>
      </c>
    </row>
    <row r="1862" spans="1:9" ht="15.6">
      <c r="A1862" s="85">
        <f>'Balance N-1'!I1865</f>
        <v>0</v>
      </c>
      <c r="B1862" s="75">
        <f>'Balance N-1'!J1865</f>
        <v>0</v>
      </c>
      <c r="C1862" s="78">
        <f>'Balance N-1'!K1865</f>
        <v>0</v>
      </c>
      <c r="D1862" s="78">
        <f>'Balance N-1'!L1865</f>
        <v>0</v>
      </c>
      <c r="E1862" s="78">
        <f>'Balance N-1'!M1865</f>
        <v>0</v>
      </c>
      <c r="F1862" s="78">
        <f>'Balance N-1'!N1865</f>
        <v>0</v>
      </c>
      <c r="G1862" s="78">
        <f>'Balance N-1'!O1865</f>
        <v>0</v>
      </c>
      <c r="H1862" s="78">
        <f>'Balance N-1'!P1865</f>
        <v>0</v>
      </c>
      <c r="I1862" s="79">
        <f t="shared" si="29"/>
        <v>0</v>
      </c>
    </row>
    <row r="1863" spans="1:9" ht="15.6">
      <c r="A1863" s="85">
        <f>'Balance N-1'!I1866</f>
        <v>0</v>
      </c>
      <c r="B1863" s="75">
        <f>'Balance N-1'!J1866</f>
        <v>0</v>
      </c>
      <c r="C1863" s="78">
        <f>'Balance N-1'!K1866</f>
        <v>0</v>
      </c>
      <c r="D1863" s="78">
        <f>'Balance N-1'!L1866</f>
        <v>0</v>
      </c>
      <c r="E1863" s="78">
        <f>'Balance N-1'!M1866</f>
        <v>0</v>
      </c>
      <c r="F1863" s="78">
        <f>'Balance N-1'!N1866</f>
        <v>0</v>
      </c>
      <c r="G1863" s="78">
        <f>'Balance N-1'!O1866</f>
        <v>0</v>
      </c>
      <c r="H1863" s="78">
        <f>'Balance N-1'!P1866</f>
        <v>0</v>
      </c>
      <c r="I1863" s="79">
        <f t="shared" si="29"/>
        <v>0</v>
      </c>
    </row>
    <row r="1864" spans="1:9" ht="15.6">
      <c r="A1864" s="85">
        <f>'Balance N-1'!I1867</f>
        <v>0</v>
      </c>
      <c r="B1864" s="75">
        <f>'Balance N-1'!J1867</f>
        <v>0</v>
      </c>
      <c r="C1864" s="78">
        <f>'Balance N-1'!K1867</f>
        <v>0</v>
      </c>
      <c r="D1864" s="78">
        <f>'Balance N-1'!L1867</f>
        <v>0</v>
      </c>
      <c r="E1864" s="78">
        <f>'Balance N-1'!M1867</f>
        <v>0</v>
      </c>
      <c r="F1864" s="78">
        <f>'Balance N-1'!N1867</f>
        <v>0</v>
      </c>
      <c r="G1864" s="78">
        <f>'Balance N-1'!O1867</f>
        <v>0</v>
      </c>
      <c r="H1864" s="78">
        <f>'Balance N-1'!P1867</f>
        <v>0</v>
      </c>
      <c r="I1864" s="79">
        <f t="shared" si="29"/>
        <v>0</v>
      </c>
    </row>
    <row r="1865" spans="1:9" ht="15.6">
      <c r="A1865" s="85">
        <f>'Balance N-1'!I1868</f>
        <v>0</v>
      </c>
      <c r="B1865" s="75">
        <f>'Balance N-1'!J1868</f>
        <v>0</v>
      </c>
      <c r="C1865" s="78">
        <f>'Balance N-1'!K1868</f>
        <v>0</v>
      </c>
      <c r="D1865" s="78">
        <f>'Balance N-1'!L1868</f>
        <v>0</v>
      </c>
      <c r="E1865" s="78">
        <f>'Balance N-1'!M1868</f>
        <v>0</v>
      </c>
      <c r="F1865" s="78">
        <f>'Balance N-1'!N1868</f>
        <v>0</v>
      </c>
      <c r="G1865" s="78">
        <f>'Balance N-1'!O1868</f>
        <v>0</v>
      </c>
      <c r="H1865" s="78">
        <f>'Balance N-1'!P1868</f>
        <v>0</v>
      </c>
      <c r="I1865" s="79">
        <f t="shared" si="29"/>
        <v>0</v>
      </c>
    </row>
    <row r="1866" spans="1:9" ht="15.6">
      <c r="A1866" s="85">
        <f>'Balance N-1'!I1869</f>
        <v>0</v>
      </c>
      <c r="B1866" s="75">
        <f>'Balance N-1'!J1869</f>
        <v>0</v>
      </c>
      <c r="C1866" s="78">
        <f>'Balance N-1'!K1869</f>
        <v>0</v>
      </c>
      <c r="D1866" s="78">
        <f>'Balance N-1'!L1869</f>
        <v>0</v>
      </c>
      <c r="E1866" s="78">
        <f>'Balance N-1'!M1869</f>
        <v>0</v>
      </c>
      <c r="F1866" s="78">
        <f>'Balance N-1'!N1869</f>
        <v>0</v>
      </c>
      <c r="G1866" s="78">
        <f>'Balance N-1'!O1869</f>
        <v>0</v>
      </c>
      <c r="H1866" s="78">
        <f>'Balance N-1'!P1869</f>
        <v>0</v>
      </c>
      <c r="I1866" s="79">
        <f t="shared" si="29"/>
        <v>0</v>
      </c>
    </row>
    <row r="1867" spans="1:9" ht="15.6">
      <c r="A1867" s="85">
        <f>'Balance N-1'!I1870</f>
        <v>0</v>
      </c>
      <c r="B1867" s="75">
        <f>'Balance N-1'!J1870</f>
        <v>0</v>
      </c>
      <c r="C1867" s="78">
        <f>'Balance N-1'!K1870</f>
        <v>0</v>
      </c>
      <c r="D1867" s="78">
        <f>'Balance N-1'!L1870</f>
        <v>0</v>
      </c>
      <c r="E1867" s="78">
        <f>'Balance N-1'!M1870</f>
        <v>0</v>
      </c>
      <c r="F1867" s="78">
        <f>'Balance N-1'!N1870</f>
        <v>0</v>
      </c>
      <c r="G1867" s="78">
        <f>'Balance N-1'!O1870</f>
        <v>0</v>
      </c>
      <c r="H1867" s="78">
        <f>'Balance N-1'!P1870</f>
        <v>0</v>
      </c>
      <c r="I1867" s="79">
        <f t="shared" si="29"/>
        <v>0</v>
      </c>
    </row>
    <row r="1868" spans="1:9" ht="15.6">
      <c r="A1868" s="85">
        <f>'Balance N-1'!I1871</f>
        <v>0</v>
      </c>
      <c r="B1868" s="75">
        <f>'Balance N-1'!J1871</f>
        <v>0</v>
      </c>
      <c r="C1868" s="78">
        <f>'Balance N-1'!K1871</f>
        <v>0</v>
      </c>
      <c r="D1868" s="78">
        <f>'Balance N-1'!L1871</f>
        <v>0</v>
      </c>
      <c r="E1868" s="78">
        <f>'Balance N-1'!M1871</f>
        <v>0</v>
      </c>
      <c r="F1868" s="78">
        <f>'Balance N-1'!N1871</f>
        <v>0</v>
      </c>
      <c r="G1868" s="78">
        <f>'Balance N-1'!O1871</f>
        <v>0</v>
      </c>
      <c r="H1868" s="78">
        <f>'Balance N-1'!P1871</f>
        <v>0</v>
      </c>
      <c r="I1868" s="79">
        <f t="shared" si="29"/>
        <v>0</v>
      </c>
    </row>
    <row r="1869" spans="1:9" ht="15.6">
      <c r="A1869" s="85">
        <f>'Balance N-1'!I1872</f>
        <v>0</v>
      </c>
      <c r="B1869" s="75">
        <f>'Balance N-1'!J1872</f>
        <v>0</v>
      </c>
      <c r="C1869" s="78">
        <f>'Balance N-1'!K1872</f>
        <v>0</v>
      </c>
      <c r="D1869" s="78">
        <f>'Balance N-1'!L1872</f>
        <v>0</v>
      </c>
      <c r="E1869" s="78">
        <f>'Balance N-1'!M1872</f>
        <v>0</v>
      </c>
      <c r="F1869" s="78">
        <f>'Balance N-1'!N1872</f>
        <v>0</v>
      </c>
      <c r="G1869" s="78">
        <f>'Balance N-1'!O1872</f>
        <v>0</v>
      </c>
      <c r="H1869" s="78">
        <f>'Balance N-1'!P1872</f>
        <v>0</v>
      </c>
      <c r="I1869" s="79">
        <f t="shared" si="29"/>
        <v>0</v>
      </c>
    </row>
    <row r="1870" spans="1:9" ht="15.6">
      <c r="A1870" s="85">
        <f>'Balance N-1'!I1873</f>
        <v>0</v>
      </c>
      <c r="B1870" s="75">
        <f>'Balance N-1'!J1873</f>
        <v>0</v>
      </c>
      <c r="C1870" s="78">
        <f>'Balance N-1'!K1873</f>
        <v>0</v>
      </c>
      <c r="D1870" s="78">
        <f>'Balance N-1'!L1873</f>
        <v>0</v>
      </c>
      <c r="E1870" s="78">
        <f>'Balance N-1'!M1873</f>
        <v>0</v>
      </c>
      <c r="F1870" s="78">
        <f>'Balance N-1'!N1873</f>
        <v>0</v>
      </c>
      <c r="G1870" s="78">
        <f>'Balance N-1'!O1873</f>
        <v>0</v>
      </c>
      <c r="H1870" s="78">
        <f>'Balance N-1'!P1873</f>
        <v>0</v>
      </c>
      <c r="I1870" s="79">
        <f t="shared" si="29"/>
        <v>0</v>
      </c>
    </row>
    <row r="1871" spans="1:9" ht="15.6">
      <c r="A1871" s="85">
        <f>'Balance N-1'!I1874</f>
        <v>0</v>
      </c>
      <c r="B1871" s="75">
        <f>'Balance N-1'!J1874</f>
        <v>0</v>
      </c>
      <c r="C1871" s="78">
        <f>'Balance N-1'!K1874</f>
        <v>0</v>
      </c>
      <c r="D1871" s="78">
        <f>'Balance N-1'!L1874</f>
        <v>0</v>
      </c>
      <c r="E1871" s="78">
        <f>'Balance N-1'!M1874</f>
        <v>0</v>
      </c>
      <c r="F1871" s="78">
        <f>'Balance N-1'!N1874</f>
        <v>0</v>
      </c>
      <c r="G1871" s="78">
        <f>'Balance N-1'!O1874</f>
        <v>0</v>
      </c>
      <c r="H1871" s="78">
        <f>'Balance N-1'!P1874</f>
        <v>0</v>
      </c>
      <c r="I1871" s="79">
        <f t="shared" si="29"/>
        <v>0</v>
      </c>
    </row>
    <row r="1872" spans="1:9" ht="15.6">
      <c r="A1872" s="85">
        <f>'Balance N-1'!I1875</f>
        <v>0</v>
      </c>
      <c r="B1872" s="75">
        <f>'Balance N-1'!J1875</f>
        <v>0</v>
      </c>
      <c r="C1872" s="78">
        <f>'Balance N-1'!K1875</f>
        <v>0</v>
      </c>
      <c r="D1872" s="78">
        <f>'Balance N-1'!L1875</f>
        <v>0</v>
      </c>
      <c r="E1872" s="78">
        <f>'Balance N-1'!M1875</f>
        <v>0</v>
      </c>
      <c r="F1872" s="78">
        <f>'Balance N-1'!N1875</f>
        <v>0</v>
      </c>
      <c r="G1872" s="78">
        <f>'Balance N-1'!O1875</f>
        <v>0</v>
      </c>
      <c r="H1872" s="78">
        <f>'Balance N-1'!P1875</f>
        <v>0</v>
      </c>
      <c r="I1872" s="79">
        <f t="shared" si="29"/>
        <v>0</v>
      </c>
    </row>
    <row r="1873" spans="1:9" ht="15.6">
      <c r="A1873" s="85">
        <f>'Balance N-1'!I1876</f>
        <v>0</v>
      </c>
      <c r="B1873" s="75">
        <f>'Balance N-1'!J1876</f>
        <v>0</v>
      </c>
      <c r="C1873" s="78">
        <f>'Balance N-1'!K1876</f>
        <v>0</v>
      </c>
      <c r="D1873" s="78">
        <f>'Balance N-1'!L1876</f>
        <v>0</v>
      </c>
      <c r="E1873" s="78">
        <f>'Balance N-1'!M1876</f>
        <v>0</v>
      </c>
      <c r="F1873" s="78">
        <f>'Balance N-1'!N1876</f>
        <v>0</v>
      </c>
      <c r="G1873" s="78">
        <f>'Balance N-1'!O1876</f>
        <v>0</v>
      </c>
      <c r="H1873" s="78">
        <f>'Balance N-1'!P1876</f>
        <v>0</v>
      </c>
      <c r="I1873" s="79">
        <f t="shared" si="29"/>
        <v>0</v>
      </c>
    </row>
    <row r="1874" spans="1:9" ht="15.6">
      <c r="A1874" s="85">
        <f>'Balance N-1'!I1877</f>
        <v>0</v>
      </c>
      <c r="B1874" s="75">
        <f>'Balance N-1'!J1877</f>
        <v>0</v>
      </c>
      <c r="C1874" s="78">
        <f>'Balance N-1'!K1877</f>
        <v>0</v>
      </c>
      <c r="D1874" s="78">
        <f>'Balance N-1'!L1877</f>
        <v>0</v>
      </c>
      <c r="E1874" s="78">
        <f>'Balance N-1'!M1877</f>
        <v>0</v>
      </c>
      <c r="F1874" s="78">
        <f>'Balance N-1'!N1877</f>
        <v>0</v>
      </c>
      <c r="G1874" s="78">
        <f>'Balance N-1'!O1877</f>
        <v>0</v>
      </c>
      <c r="H1874" s="78">
        <f>'Balance N-1'!P1877</f>
        <v>0</v>
      </c>
      <c r="I1874" s="79">
        <f t="shared" si="29"/>
        <v>0</v>
      </c>
    </row>
    <row r="1875" spans="1:9" ht="15.6">
      <c r="A1875" s="85">
        <f>'Balance N-1'!I1878</f>
        <v>0</v>
      </c>
      <c r="B1875" s="75">
        <f>'Balance N-1'!J1878</f>
        <v>0</v>
      </c>
      <c r="C1875" s="78">
        <f>'Balance N-1'!K1878</f>
        <v>0</v>
      </c>
      <c r="D1875" s="78">
        <f>'Balance N-1'!L1878</f>
        <v>0</v>
      </c>
      <c r="E1875" s="78">
        <f>'Balance N-1'!M1878</f>
        <v>0</v>
      </c>
      <c r="F1875" s="78">
        <f>'Balance N-1'!N1878</f>
        <v>0</v>
      </c>
      <c r="G1875" s="78">
        <f>'Balance N-1'!O1878</f>
        <v>0</v>
      </c>
      <c r="H1875" s="78">
        <f>'Balance N-1'!P1878</f>
        <v>0</v>
      </c>
      <c r="I1875" s="79">
        <f t="shared" si="29"/>
        <v>0</v>
      </c>
    </row>
    <row r="1876" spans="1:9" ht="15.6">
      <c r="A1876" s="85">
        <f>'Balance N-1'!I1879</f>
        <v>0</v>
      </c>
      <c r="B1876" s="75">
        <f>'Balance N-1'!J1879</f>
        <v>0</v>
      </c>
      <c r="C1876" s="78">
        <f>'Balance N-1'!K1879</f>
        <v>0</v>
      </c>
      <c r="D1876" s="78">
        <f>'Balance N-1'!L1879</f>
        <v>0</v>
      </c>
      <c r="E1876" s="78">
        <f>'Balance N-1'!M1879</f>
        <v>0</v>
      </c>
      <c r="F1876" s="78">
        <f>'Balance N-1'!N1879</f>
        <v>0</v>
      </c>
      <c r="G1876" s="78">
        <f>'Balance N-1'!O1879</f>
        <v>0</v>
      </c>
      <c r="H1876" s="78">
        <f>'Balance N-1'!P1879</f>
        <v>0</v>
      </c>
      <c r="I1876" s="79">
        <f t="shared" si="29"/>
        <v>0</v>
      </c>
    </row>
    <row r="1877" spans="1:9" ht="15.6">
      <c r="A1877" s="85">
        <f>'Balance N-1'!I1880</f>
        <v>0</v>
      </c>
      <c r="B1877" s="75">
        <f>'Balance N-1'!J1880</f>
        <v>0</v>
      </c>
      <c r="C1877" s="78">
        <f>'Balance N-1'!K1880</f>
        <v>0</v>
      </c>
      <c r="D1877" s="78">
        <f>'Balance N-1'!L1880</f>
        <v>0</v>
      </c>
      <c r="E1877" s="78">
        <f>'Balance N-1'!M1880</f>
        <v>0</v>
      </c>
      <c r="F1877" s="78">
        <f>'Balance N-1'!N1880</f>
        <v>0</v>
      </c>
      <c r="G1877" s="78">
        <f>'Balance N-1'!O1880</f>
        <v>0</v>
      </c>
      <c r="H1877" s="78">
        <f>'Balance N-1'!P1880</f>
        <v>0</v>
      </c>
      <c r="I1877" s="79">
        <f t="shared" si="29"/>
        <v>0</v>
      </c>
    </row>
    <row r="1878" spans="1:9" ht="15.6">
      <c r="A1878" s="85">
        <f>'Balance N-1'!I1881</f>
        <v>0</v>
      </c>
      <c r="B1878" s="75">
        <f>'Balance N-1'!J1881</f>
        <v>0</v>
      </c>
      <c r="C1878" s="78">
        <f>'Balance N-1'!K1881</f>
        <v>0</v>
      </c>
      <c r="D1878" s="78">
        <f>'Balance N-1'!L1881</f>
        <v>0</v>
      </c>
      <c r="E1878" s="78">
        <f>'Balance N-1'!M1881</f>
        <v>0</v>
      </c>
      <c r="F1878" s="78">
        <f>'Balance N-1'!N1881</f>
        <v>0</v>
      </c>
      <c r="G1878" s="78">
        <f>'Balance N-1'!O1881</f>
        <v>0</v>
      </c>
      <c r="H1878" s="78">
        <f>'Balance N-1'!P1881</f>
        <v>0</v>
      </c>
      <c r="I1878" s="79">
        <f t="shared" si="29"/>
        <v>0</v>
      </c>
    </row>
    <row r="1879" spans="1:9" ht="15.6">
      <c r="A1879" s="85">
        <f>'Balance N-1'!I1882</f>
        <v>0</v>
      </c>
      <c r="B1879" s="75">
        <f>'Balance N-1'!J1882</f>
        <v>0</v>
      </c>
      <c r="C1879" s="78">
        <f>'Balance N-1'!K1882</f>
        <v>0</v>
      </c>
      <c r="D1879" s="78">
        <f>'Balance N-1'!L1882</f>
        <v>0</v>
      </c>
      <c r="E1879" s="78">
        <f>'Balance N-1'!M1882</f>
        <v>0</v>
      </c>
      <c r="F1879" s="78">
        <f>'Balance N-1'!N1882</f>
        <v>0</v>
      </c>
      <c r="G1879" s="78">
        <f>'Balance N-1'!O1882</f>
        <v>0</v>
      </c>
      <c r="H1879" s="78">
        <f>'Balance N-1'!P1882</f>
        <v>0</v>
      </c>
      <c r="I1879" s="79">
        <f t="shared" si="29"/>
        <v>0</v>
      </c>
    </row>
    <row r="1880" spans="1:9" ht="15.6">
      <c r="A1880" s="85">
        <f>'Balance N-1'!I1883</f>
        <v>0</v>
      </c>
      <c r="B1880" s="75">
        <f>'Balance N-1'!J1883</f>
        <v>0</v>
      </c>
      <c r="C1880" s="78">
        <f>'Balance N-1'!K1883</f>
        <v>0</v>
      </c>
      <c r="D1880" s="78">
        <f>'Balance N-1'!L1883</f>
        <v>0</v>
      </c>
      <c r="E1880" s="78">
        <f>'Balance N-1'!M1883</f>
        <v>0</v>
      </c>
      <c r="F1880" s="78">
        <f>'Balance N-1'!N1883</f>
        <v>0</v>
      </c>
      <c r="G1880" s="78">
        <f>'Balance N-1'!O1883</f>
        <v>0</v>
      </c>
      <c r="H1880" s="78">
        <f>'Balance N-1'!P1883</f>
        <v>0</v>
      </c>
      <c r="I1880" s="79">
        <f t="shared" si="29"/>
        <v>0</v>
      </c>
    </row>
    <row r="1881" spans="1:9" ht="15.6">
      <c r="A1881" s="85">
        <f>'Balance N-1'!I1884</f>
        <v>0</v>
      </c>
      <c r="B1881" s="75">
        <f>'Balance N-1'!J1884</f>
        <v>0</v>
      </c>
      <c r="C1881" s="78">
        <f>'Balance N-1'!K1884</f>
        <v>0</v>
      </c>
      <c r="D1881" s="78">
        <f>'Balance N-1'!L1884</f>
        <v>0</v>
      </c>
      <c r="E1881" s="78">
        <f>'Balance N-1'!M1884</f>
        <v>0</v>
      </c>
      <c r="F1881" s="78">
        <f>'Balance N-1'!N1884</f>
        <v>0</v>
      </c>
      <c r="G1881" s="78">
        <f>'Balance N-1'!O1884</f>
        <v>0</v>
      </c>
      <c r="H1881" s="78">
        <f>'Balance N-1'!P1884</f>
        <v>0</v>
      </c>
      <c r="I1881" s="79">
        <f t="shared" si="29"/>
        <v>0</v>
      </c>
    </row>
    <row r="1882" spans="1:9" ht="15.6">
      <c r="A1882" s="85">
        <f>'Balance N-1'!I1885</f>
        <v>0</v>
      </c>
      <c r="B1882" s="75">
        <f>'Balance N-1'!J1885</f>
        <v>0</v>
      </c>
      <c r="C1882" s="78">
        <f>'Balance N-1'!K1885</f>
        <v>0</v>
      </c>
      <c r="D1882" s="78">
        <f>'Balance N-1'!L1885</f>
        <v>0</v>
      </c>
      <c r="E1882" s="78">
        <f>'Balance N-1'!M1885</f>
        <v>0</v>
      </c>
      <c r="F1882" s="78">
        <f>'Balance N-1'!N1885</f>
        <v>0</v>
      </c>
      <c r="G1882" s="78">
        <f>'Balance N-1'!O1885</f>
        <v>0</v>
      </c>
      <c r="H1882" s="78">
        <f>'Balance N-1'!P1885</f>
        <v>0</v>
      </c>
      <c r="I1882" s="79">
        <f t="shared" si="29"/>
        <v>0</v>
      </c>
    </row>
    <row r="1883" spans="1:9" ht="15.6">
      <c r="A1883" s="85">
        <f>'Balance N-1'!I1886</f>
        <v>0</v>
      </c>
      <c r="B1883" s="75">
        <f>'Balance N-1'!J1886</f>
        <v>0</v>
      </c>
      <c r="C1883" s="78">
        <f>'Balance N-1'!K1886</f>
        <v>0</v>
      </c>
      <c r="D1883" s="78">
        <f>'Balance N-1'!L1886</f>
        <v>0</v>
      </c>
      <c r="E1883" s="78">
        <f>'Balance N-1'!M1886</f>
        <v>0</v>
      </c>
      <c r="F1883" s="78">
        <f>'Balance N-1'!N1886</f>
        <v>0</v>
      </c>
      <c r="G1883" s="78">
        <f>'Balance N-1'!O1886</f>
        <v>0</v>
      </c>
      <c r="H1883" s="78">
        <f>'Balance N-1'!P1886</f>
        <v>0</v>
      </c>
      <c r="I1883" s="79">
        <f t="shared" si="29"/>
        <v>0</v>
      </c>
    </row>
    <row r="1884" spans="1:9" ht="15.6">
      <c r="A1884" s="85">
        <f>'Balance N-1'!I1887</f>
        <v>0</v>
      </c>
      <c r="B1884" s="75">
        <f>'Balance N-1'!J1887</f>
        <v>0</v>
      </c>
      <c r="C1884" s="78">
        <f>'Balance N-1'!K1887</f>
        <v>0</v>
      </c>
      <c r="D1884" s="78">
        <f>'Balance N-1'!L1887</f>
        <v>0</v>
      </c>
      <c r="E1884" s="78">
        <f>'Balance N-1'!M1887</f>
        <v>0</v>
      </c>
      <c r="F1884" s="78">
        <f>'Balance N-1'!N1887</f>
        <v>0</v>
      </c>
      <c r="G1884" s="78">
        <f>'Balance N-1'!O1887</f>
        <v>0</v>
      </c>
      <c r="H1884" s="78">
        <f>'Balance N-1'!P1887</f>
        <v>0</v>
      </c>
      <c r="I1884" s="79">
        <f t="shared" si="29"/>
        <v>0</v>
      </c>
    </row>
    <row r="1885" spans="1:9" ht="15.6">
      <c r="A1885" s="85">
        <f>'Balance N-1'!I1888</f>
        <v>0</v>
      </c>
      <c r="B1885" s="75">
        <f>'Balance N-1'!J1888</f>
        <v>0</v>
      </c>
      <c r="C1885" s="78">
        <f>'Balance N-1'!K1888</f>
        <v>0</v>
      </c>
      <c r="D1885" s="78">
        <f>'Balance N-1'!L1888</f>
        <v>0</v>
      </c>
      <c r="E1885" s="78">
        <f>'Balance N-1'!M1888</f>
        <v>0</v>
      </c>
      <c r="F1885" s="78">
        <f>'Balance N-1'!N1888</f>
        <v>0</v>
      </c>
      <c r="G1885" s="78">
        <f>'Balance N-1'!O1888</f>
        <v>0</v>
      </c>
      <c r="H1885" s="78">
        <f>'Balance N-1'!P1888</f>
        <v>0</v>
      </c>
      <c r="I1885" s="79">
        <f t="shared" si="29"/>
        <v>0</v>
      </c>
    </row>
    <row r="1886" spans="1:9" ht="15.6">
      <c r="A1886" s="85">
        <f>'Balance N-1'!I1889</f>
        <v>0</v>
      </c>
      <c r="B1886" s="75">
        <f>'Balance N-1'!J1889</f>
        <v>0</v>
      </c>
      <c r="C1886" s="78">
        <f>'Balance N-1'!K1889</f>
        <v>0</v>
      </c>
      <c r="D1886" s="78">
        <f>'Balance N-1'!L1889</f>
        <v>0</v>
      </c>
      <c r="E1886" s="78">
        <f>'Balance N-1'!M1889</f>
        <v>0</v>
      </c>
      <c r="F1886" s="78">
        <f>'Balance N-1'!N1889</f>
        <v>0</v>
      </c>
      <c r="G1886" s="78">
        <f>'Balance N-1'!O1889</f>
        <v>0</v>
      </c>
      <c r="H1886" s="78">
        <f>'Balance N-1'!P1889</f>
        <v>0</v>
      </c>
      <c r="I1886" s="79">
        <f t="shared" si="29"/>
        <v>0</v>
      </c>
    </row>
    <row r="1887" spans="1:9" ht="15.6">
      <c r="A1887" s="85">
        <f>'Balance N-1'!I1890</f>
        <v>0</v>
      </c>
      <c r="B1887" s="75">
        <f>'Balance N-1'!J1890</f>
        <v>0</v>
      </c>
      <c r="C1887" s="78">
        <f>'Balance N-1'!K1890</f>
        <v>0</v>
      </c>
      <c r="D1887" s="78">
        <f>'Balance N-1'!L1890</f>
        <v>0</v>
      </c>
      <c r="E1887" s="78">
        <f>'Balance N-1'!M1890</f>
        <v>0</v>
      </c>
      <c r="F1887" s="78">
        <f>'Balance N-1'!N1890</f>
        <v>0</v>
      </c>
      <c r="G1887" s="78">
        <f>'Balance N-1'!O1890</f>
        <v>0</v>
      </c>
      <c r="H1887" s="78">
        <f>'Balance N-1'!P1890</f>
        <v>0</v>
      </c>
      <c r="I1887" s="79">
        <f t="shared" si="29"/>
        <v>0</v>
      </c>
    </row>
    <row r="1888" spans="1:9" ht="15.6">
      <c r="A1888" s="85">
        <f>'Balance N-1'!I1891</f>
        <v>0</v>
      </c>
      <c r="B1888" s="75">
        <f>'Balance N-1'!J1891</f>
        <v>0</v>
      </c>
      <c r="C1888" s="78">
        <f>'Balance N-1'!K1891</f>
        <v>0</v>
      </c>
      <c r="D1888" s="78">
        <f>'Balance N-1'!L1891</f>
        <v>0</v>
      </c>
      <c r="E1888" s="78">
        <f>'Balance N-1'!M1891</f>
        <v>0</v>
      </c>
      <c r="F1888" s="78">
        <f>'Balance N-1'!N1891</f>
        <v>0</v>
      </c>
      <c r="G1888" s="78">
        <f>'Balance N-1'!O1891</f>
        <v>0</v>
      </c>
      <c r="H1888" s="78">
        <f>'Balance N-1'!P1891</f>
        <v>0</v>
      </c>
      <c r="I1888" s="79">
        <f t="shared" si="29"/>
        <v>0</v>
      </c>
    </row>
    <row r="1889" spans="1:9" ht="15.6">
      <c r="A1889" s="85">
        <f>'Balance N-1'!I1892</f>
        <v>0</v>
      </c>
      <c r="B1889" s="75">
        <f>'Balance N-1'!J1892</f>
        <v>0</v>
      </c>
      <c r="C1889" s="78">
        <f>'Balance N-1'!K1892</f>
        <v>0</v>
      </c>
      <c r="D1889" s="78">
        <f>'Balance N-1'!L1892</f>
        <v>0</v>
      </c>
      <c r="E1889" s="78">
        <f>'Balance N-1'!M1892</f>
        <v>0</v>
      </c>
      <c r="F1889" s="78">
        <f>'Balance N-1'!N1892</f>
        <v>0</v>
      </c>
      <c r="G1889" s="78">
        <f>'Balance N-1'!O1892</f>
        <v>0</v>
      </c>
      <c r="H1889" s="78">
        <f>'Balance N-1'!P1892</f>
        <v>0</v>
      </c>
      <c r="I1889" s="79">
        <f t="shared" si="29"/>
        <v>0</v>
      </c>
    </row>
    <row r="1890" spans="1:9" ht="15.6">
      <c r="A1890" s="85">
        <f>'Balance N-1'!I1893</f>
        <v>0</v>
      </c>
      <c r="B1890" s="75">
        <f>'Balance N-1'!J1893</f>
        <v>0</v>
      </c>
      <c r="C1890" s="78">
        <f>'Balance N-1'!K1893</f>
        <v>0</v>
      </c>
      <c r="D1890" s="78">
        <f>'Balance N-1'!L1893</f>
        <v>0</v>
      </c>
      <c r="E1890" s="78">
        <f>'Balance N-1'!M1893</f>
        <v>0</v>
      </c>
      <c r="F1890" s="78">
        <f>'Balance N-1'!N1893</f>
        <v>0</v>
      </c>
      <c r="G1890" s="78">
        <f>'Balance N-1'!O1893</f>
        <v>0</v>
      </c>
      <c r="H1890" s="78">
        <f>'Balance N-1'!P1893</f>
        <v>0</v>
      </c>
      <c r="I1890" s="79">
        <f t="shared" si="29"/>
        <v>0</v>
      </c>
    </row>
    <row r="1891" spans="1:9" ht="15.6">
      <c r="A1891" s="85">
        <f>'Balance N-1'!I1894</f>
        <v>0</v>
      </c>
      <c r="B1891" s="75">
        <f>'Balance N-1'!J1894</f>
        <v>0</v>
      </c>
      <c r="C1891" s="78">
        <f>'Balance N-1'!K1894</f>
        <v>0</v>
      </c>
      <c r="D1891" s="78">
        <f>'Balance N-1'!L1894</f>
        <v>0</v>
      </c>
      <c r="E1891" s="78">
        <f>'Balance N-1'!M1894</f>
        <v>0</v>
      </c>
      <c r="F1891" s="78">
        <f>'Balance N-1'!N1894</f>
        <v>0</v>
      </c>
      <c r="G1891" s="78">
        <f>'Balance N-1'!O1894</f>
        <v>0</v>
      </c>
      <c r="H1891" s="78">
        <f>'Balance N-1'!P1894</f>
        <v>0</v>
      </c>
      <c r="I1891" s="79">
        <f t="shared" si="29"/>
        <v>0</v>
      </c>
    </row>
    <row r="1892" spans="1:9" ht="15.6">
      <c r="A1892" s="85">
        <f>'Balance N-1'!I1895</f>
        <v>0</v>
      </c>
      <c r="B1892" s="75">
        <f>'Balance N-1'!J1895</f>
        <v>0</v>
      </c>
      <c r="C1892" s="78">
        <f>'Balance N-1'!K1895</f>
        <v>0</v>
      </c>
      <c r="D1892" s="78">
        <f>'Balance N-1'!L1895</f>
        <v>0</v>
      </c>
      <c r="E1892" s="78">
        <f>'Balance N-1'!M1895</f>
        <v>0</v>
      </c>
      <c r="F1892" s="78">
        <f>'Balance N-1'!N1895</f>
        <v>0</v>
      </c>
      <c r="G1892" s="78">
        <f>'Balance N-1'!O1895</f>
        <v>0</v>
      </c>
      <c r="H1892" s="78">
        <f>'Balance N-1'!P1895</f>
        <v>0</v>
      </c>
      <c r="I1892" s="79">
        <f t="shared" si="29"/>
        <v>0</v>
      </c>
    </row>
    <row r="1893" spans="1:9" ht="15.6">
      <c r="A1893" s="85">
        <f>'Balance N-1'!I1896</f>
        <v>0</v>
      </c>
      <c r="B1893" s="75">
        <f>'Balance N-1'!J1896</f>
        <v>0</v>
      </c>
      <c r="C1893" s="78">
        <f>'Balance N-1'!K1896</f>
        <v>0</v>
      </c>
      <c r="D1893" s="78">
        <f>'Balance N-1'!L1896</f>
        <v>0</v>
      </c>
      <c r="E1893" s="78">
        <f>'Balance N-1'!M1896</f>
        <v>0</v>
      </c>
      <c r="F1893" s="78">
        <f>'Balance N-1'!N1896</f>
        <v>0</v>
      </c>
      <c r="G1893" s="78">
        <f>'Balance N-1'!O1896</f>
        <v>0</v>
      </c>
      <c r="H1893" s="78">
        <f>'Balance N-1'!P1896</f>
        <v>0</v>
      </c>
      <c r="I1893" s="79">
        <f t="shared" si="29"/>
        <v>0</v>
      </c>
    </row>
    <row r="1894" spans="1:9" ht="15.6">
      <c r="A1894" s="85">
        <f>'Balance N-1'!I1897</f>
        <v>0</v>
      </c>
      <c r="B1894" s="75">
        <f>'Balance N-1'!J1897</f>
        <v>0</v>
      </c>
      <c r="C1894" s="78">
        <f>'Balance N-1'!K1897</f>
        <v>0</v>
      </c>
      <c r="D1894" s="78">
        <f>'Balance N-1'!L1897</f>
        <v>0</v>
      </c>
      <c r="E1894" s="78">
        <f>'Balance N-1'!M1897</f>
        <v>0</v>
      </c>
      <c r="F1894" s="78">
        <f>'Balance N-1'!N1897</f>
        <v>0</v>
      </c>
      <c r="G1894" s="78">
        <f>'Balance N-1'!O1897</f>
        <v>0</v>
      </c>
      <c r="H1894" s="78">
        <f>'Balance N-1'!P1897</f>
        <v>0</v>
      </c>
      <c r="I1894" s="79">
        <f t="shared" si="29"/>
        <v>0</v>
      </c>
    </row>
    <row r="1895" spans="1:9" ht="15.6">
      <c r="A1895" s="85">
        <f>'Balance N-1'!I1898</f>
        <v>0</v>
      </c>
      <c r="B1895" s="75">
        <f>'Balance N-1'!J1898</f>
        <v>0</v>
      </c>
      <c r="C1895" s="78">
        <f>'Balance N-1'!K1898</f>
        <v>0</v>
      </c>
      <c r="D1895" s="78">
        <f>'Balance N-1'!L1898</f>
        <v>0</v>
      </c>
      <c r="E1895" s="78">
        <f>'Balance N-1'!M1898</f>
        <v>0</v>
      </c>
      <c r="F1895" s="78">
        <f>'Balance N-1'!N1898</f>
        <v>0</v>
      </c>
      <c r="G1895" s="78">
        <f>'Balance N-1'!O1898</f>
        <v>0</v>
      </c>
      <c r="H1895" s="78">
        <f>'Balance N-1'!P1898</f>
        <v>0</v>
      </c>
      <c r="I1895" s="79">
        <f t="shared" si="29"/>
        <v>0</v>
      </c>
    </row>
    <row r="1896" spans="1:9" ht="15.6">
      <c r="A1896" s="85">
        <f>'Balance N-1'!I1899</f>
        <v>0</v>
      </c>
      <c r="B1896" s="75">
        <f>'Balance N-1'!J1899</f>
        <v>0</v>
      </c>
      <c r="C1896" s="78">
        <f>'Balance N-1'!K1899</f>
        <v>0</v>
      </c>
      <c r="D1896" s="78">
        <f>'Balance N-1'!L1899</f>
        <v>0</v>
      </c>
      <c r="E1896" s="78">
        <f>'Balance N-1'!M1899</f>
        <v>0</v>
      </c>
      <c r="F1896" s="78">
        <f>'Balance N-1'!N1899</f>
        <v>0</v>
      </c>
      <c r="G1896" s="78">
        <f>'Balance N-1'!O1899</f>
        <v>0</v>
      </c>
      <c r="H1896" s="78">
        <f>'Balance N-1'!P1899</f>
        <v>0</v>
      </c>
      <c r="I1896" s="79">
        <f t="shared" si="29"/>
        <v>0</v>
      </c>
    </row>
    <row r="1897" spans="1:9" ht="15.6">
      <c r="A1897" s="85">
        <f>'Balance N-1'!I1900</f>
        <v>0</v>
      </c>
      <c r="B1897" s="75">
        <f>'Balance N-1'!J1900</f>
        <v>0</v>
      </c>
      <c r="C1897" s="78">
        <f>'Balance N-1'!K1900</f>
        <v>0</v>
      </c>
      <c r="D1897" s="78">
        <f>'Balance N-1'!L1900</f>
        <v>0</v>
      </c>
      <c r="E1897" s="78">
        <f>'Balance N-1'!M1900</f>
        <v>0</v>
      </c>
      <c r="F1897" s="78">
        <f>'Balance N-1'!N1900</f>
        <v>0</v>
      </c>
      <c r="G1897" s="78">
        <f>'Balance N-1'!O1900</f>
        <v>0</v>
      </c>
      <c r="H1897" s="78">
        <f>'Balance N-1'!P1900</f>
        <v>0</v>
      </c>
      <c r="I1897" s="79">
        <f t="shared" si="29"/>
        <v>0</v>
      </c>
    </row>
    <row r="1898" spans="1:9" ht="15.6">
      <c r="A1898" s="85">
        <f>'Balance N-1'!I1901</f>
        <v>0</v>
      </c>
      <c r="B1898" s="75">
        <f>'Balance N-1'!J1901</f>
        <v>0</v>
      </c>
      <c r="C1898" s="78">
        <f>'Balance N-1'!K1901</f>
        <v>0</v>
      </c>
      <c r="D1898" s="78">
        <f>'Balance N-1'!L1901</f>
        <v>0</v>
      </c>
      <c r="E1898" s="78">
        <f>'Balance N-1'!M1901</f>
        <v>0</v>
      </c>
      <c r="F1898" s="78">
        <f>'Balance N-1'!N1901</f>
        <v>0</v>
      </c>
      <c r="G1898" s="78">
        <f>'Balance N-1'!O1901</f>
        <v>0</v>
      </c>
      <c r="H1898" s="78">
        <f>'Balance N-1'!P1901</f>
        <v>0</v>
      </c>
      <c r="I1898" s="79">
        <f t="shared" si="29"/>
        <v>0</v>
      </c>
    </row>
    <row r="1899" spans="1:9" ht="15.6">
      <c r="A1899" s="85">
        <f>'Balance N-1'!I1902</f>
        <v>0</v>
      </c>
      <c r="B1899" s="75">
        <f>'Balance N-1'!J1902</f>
        <v>0</v>
      </c>
      <c r="C1899" s="78">
        <f>'Balance N-1'!K1902</f>
        <v>0</v>
      </c>
      <c r="D1899" s="78">
        <f>'Balance N-1'!L1902</f>
        <v>0</v>
      </c>
      <c r="E1899" s="78">
        <f>'Balance N-1'!M1902</f>
        <v>0</v>
      </c>
      <c r="F1899" s="78">
        <f>'Balance N-1'!N1902</f>
        <v>0</v>
      </c>
      <c r="G1899" s="78">
        <f>'Balance N-1'!O1902</f>
        <v>0</v>
      </c>
      <c r="H1899" s="78">
        <f>'Balance N-1'!P1902</f>
        <v>0</v>
      </c>
      <c r="I1899" s="79">
        <f t="shared" si="29"/>
        <v>0</v>
      </c>
    </row>
    <row r="1900" spans="1:9" ht="15.6">
      <c r="A1900" s="85">
        <f>'Balance N-1'!I1903</f>
        <v>0</v>
      </c>
      <c r="B1900" s="75">
        <f>'Balance N-1'!J1903</f>
        <v>0</v>
      </c>
      <c r="C1900" s="78">
        <f>'Balance N-1'!K1903</f>
        <v>0</v>
      </c>
      <c r="D1900" s="78">
        <f>'Balance N-1'!L1903</f>
        <v>0</v>
      </c>
      <c r="E1900" s="78">
        <f>'Balance N-1'!M1903</f>
        <v>0</v>
      </c>
      <c r="F1900" s="78">
        <f>'Balance N-1'!N1903</f>
        <v>0</v>
      </c>
      <c r="G1900" s="78">
        <f>'Balance N-1'!O1903</f>
        <v>0</v>
      </c>
      <c r="H1900" s="78">
        <f>'Balance N-1'!P1903</f>
        <v>0</v>
      </c>
      <c r="I1900" s="79">
        <f t="shared" si="29"/>
        <v>0</v>
      </c>
    </row>
    <row r="1901" spans="1:9" ht="15.6">
      <c r="A1901" s="85">
        <f>'Balance N-1'!I1904</f>
        <v>0</v>
      </c>
      <c r="B1901" s="75">
        <f>'Balance N-1'!J1904</f>
        <v>0</v>
      </c>
      <c r="C1901" s="78">
        <f>'Balance N-1'!K1904</f>
        <v>0</v>
      </c>
      <c r="D1901" s="78">
        <f>'Balance N-1'!L1904</f>
        <v>0</v>
      </c>
      <c r="E1901" s="78">
        <f>'Balance N-1'!M1904</f>
        <v>0</v>
      </c>
      <c r="F1901" s="78">
        <f>'Balance N-1'!N1904</f>
        <v>0</v>
      </c>
      <c r="G1901" s="78">
        <f>'Balance N-1'!O1904</f>
        <v>0</v>
      </c>
      <c r="H1901" s="78">
        <f>'Balance N-1'!P1904</f>
        <v>0</v>
      </c>
      <c r="I1901" s="79">
        <f t="shared" si="29"/>
        <v>0</v>
      </c>
    </row>
    <row r="1902" spans="1:9" ht="15.6">
      <c r="A1902" s="85">
        <f>'Balance N-1'!I1905</f>
        <v>0</v>
      </c>
      <c r="B1902" s="75">
        <f>'Balance N-1'!J1905</f>
        <v>0</v>
      </c>
      <c r="C1902" s="78">
        <f>'Balance N-1'!K1905</f>
        <v>0</v>
      </c>
      <c r="D1902" s="78">
        <f>'Balance N-1'!L1905</f>
        <v>0</v>
      </c>
      <c r="E1902" s="78">
        <f>'Balance N-1'!M1905</f>
        <v>0</v>
      </c>
      <c r="F1902" s="78">
        <f>'Balance N-1'!N1905</f>
        <v>0</v>
      </c>
      <c r="G1902" s="78">
        <f>'Balance N-1'!O1905</f>
        <v>0</v>
      </c>
      <c r="H1902" s="78">
        <f>'Balance N-1'!P1905</f>
        <v>0</v>
      </c>
      <c r="I1902" s="79">
        <f t="shared" si="29"/>
        <v>0</v>
      </c>
    </row>
    <row r="1903" spans="1:9" ht="15.6">
      <c r="A1903" s="85">
        <f>'Balance N-1'!I1906</f>
        <v>0</v>
      </c>
      <c r="B1903" s="75">
        <f>'Balance N-1'!J1906</f>
        <v>0</v>
      </c>
      <c r="C1903" s="78">
        <f>'Balance N-1'!K1906</f>
        <v>0</v>
      </c>
      <c r="D1903" s="78">
        <f>'Balance N-1'!L1906</f>
        <v>0</v>
      </c>
      <c r="E1903" s="78">
        <f>'Balance N-1'!M1906</f>
        <v>0</v>
      </c>
      <c r="F1903" s="78">
        <f>'Balance N-1'!N1906</f>
        <v>0</v>
      </c>
      <c r="G1903" s="78">
        <f>'Balance N-1'!O1906</f>
        <v>0</v>
      </c>
      <c r="H1903" s="78">
        <f>'Balance N-1'!P1906</f>
        <v>0</v>
      </c>
      <c r="I1903" s="79">
        <f t="shared" si="29"/>
        <v>0</v>
      </c>
    </row>
    <row r="1904" spans="1:9" ht="15.6">
      <c r="A1904" s="85">
        <f>'Balance N-1'!I1907</f>
        <v>0</v>
      </c>
      <c r="B1904" s="75">
        <f>'Balance N-1'!J1907</f>
        <v>0</v>
      </c>
      <c r="C1904" s="78">
        <f>'Balance N-1'!K1907</f>
        <v>0</v>
      </c>
      <c r="D1904" s="78">
        <f>'Balance N-1'!L1907</f>
        <v>0</v>
      </c>
      <c r="E1904" s="78">
        <f>'Balance N-1'!M1907</f>
        <v>0</v>
      </c>
      <c r="F1904" s="78">
        <f>'Balance N-1'!N1907</f>
        <v>0</v>
      </c>
      <c r="G1904" s="78">
        <f>'Balance N-1'!O1907</f>
        <v>0</v>
      </c>
      <c r="H1904" s="78">
        <f>'Balance N-1'!P1907</f>
        <v>0</v>
      </c>
      <c r="I1904" s="79">
        <f t="shared" si="29"/>
        <v>0</v>
      </c>
    </row>
    <row r="1905" spans="1:9" ht="15.6">
      <c r="A1905" s="85">
        <f>'Balance N-1'!I1908</f>
        <v>0</v>
      </c>
      <c r="B1905" s="75">
        <f>'Balance N-1'!J1908</f>
        <v>0</v>
      </c>
      <c r="C1905" s="78">
        <f>'Balance N-1'!K1908</f>
        <v>0</v>
      </c>
      <c r="D1905" s="78">
        <f>'Balance N-1'!L1908</f>
        <v>0</v>
      </c>
      <c r="E1905" s="78">
        <f>'Balance N-1'!M1908</f>
        <v>0</v>
      </c>
      <c r="F1905" s="78">
        <f>'Balance N-1'!N1908</f>
        <v>0</v>
      </c>
      <c r="G1905" s="78">
        <f>'Balance N-1'!O1908</f>
        <v>0</v>
      </c>
      <c r="H1905" s="78">
        <f>'Balance N-1'!P1908</f>
        <v>0</v>
      </c>
      <c r="I1905" s="79">
        <f t="shared" si="29"/>
        <v>0</v>
      </c>
    </row>
    <row r="1906" spans="1:9" ht="15.6">
      <c r="A1906" s="85">
        <f>'Balance N-1'!I1909</f>
        <v>0</v>
      </c>
      <c r="B1906" s="75">
        <f>'Balance N-1'!J1909</f>
        <v>0</v>
      </c>
      <c r="C1906" s="78">
        <f>'Balance N-1'!K1909</f>
        <v>0</v>
      </c>
      <c r="D1906" s="78">
        <f>'Balance N-1'!L1909</f>
        <v>0</v>
      </c>
      <c r="E1906" s="78">
        <f>'Balance N-1'!M1909</f>
        <v>0</v>
      </c>
      <c r="F1906" s="78">
        <f>'Balance N-1'!N1909</f>
        <v>0</v>
      </c>
      <c r="G1906" s="78">
        <f>'Balance N-1'!O1909</f>
        <v>0</v>
      </c>
      <c r="H1906" s="78">
        <f>'Balance N-1'!P1909</f>
        <v>0</v>
      </c>
      <c r="I1906" s="79">
        <f t="shared" si="29"/>
        <v>0</v>
      </c>
    </row>
    <row r="1907" spans="1:9" ht="15.6">
      <c r="A1907" s="85">
        <f>'Balance N-1'!I1910</f>
        <v>0</v>
      </c>
      <c r="B1907" s="75">
        <f>'Balance N-1'!J1910</f>
        <v>0</v>
      </c>
      <c r="C1907" s="78">
        <f>'Balance N-1'!K1910</f>
        <v>0</v>
      </c>
      <c r="D1907" s="78">
        <f>'Balance N-1'!L1910</f>
        <v>0</v>
      </c>
      <c r="E1907" s="78">
        <f>'Balance N-1'!M1910</f>
        <v>0</v>
      </c>
      <c r="F1907" s="78">
        <f>'Balance N-1'!N1910</f>
        <v>0</v>
      </c>
      <c r="G1907" s="78">
        <f>'Balance N-1'!O1910</f>
        <v>0</v>
      </c>
      <c r="H1907" s="78">
        <f>'Balance N-1'!P1910</f>
        <v>0</v>
      </c>
      <c r="I1907" s="79">
        <f t="shared" si="29"/>
        <v>0</v>
      </c>
    </row>
    <row r="1908" spans="1:9" ht="15.6">
      <c r="A1908" s="85">
        <f>'Balance N-1'!I1911</f>
        <v>0</v>
      </c>
      <c r="B1908" s="75">
        <f>'Balance N-1'!J1911</f>
        <v>0</v>
      </c>
      <c r="C1908" s="78">
        <f>'Balance N-1'!K1911</f>
        <v>0</v>
      </c>
      <c r="D1908" s="78">
        <f>'Balance N-1'!L1911</f>
        <v>0</v>
      </c>
      <c r="E1908" s="78">
        <f>'Balance N-1'!M1911</f>
        <v>0</v>
      </c>
      <c r="F1908" s="78">
        <f>'Balance N-1'!N1911</f>
        <v>0</v>
      </c>
      <c r="G1908" s="78">
        <f>'Balance N-1'!O1911</f>
        <v>0</v>
      </c>
      <c r="H1908" s="78">
        <f>'Balance N-1'!P1911</f>
        <v>0</v>
      </c>
      <c r="I1908" s="79">
        <f t="shared" si="29"/>
        <v>0</v>
      </c>
    </row>
    <row r="1909" spans="1:9" ht="15.6">
      <c r="A1909" s="85">
        <f>'Balance N-1'!I1912</f>
        <v>0</v>
      </c>
      <c r="B1909" s="75">
        <f>'Balance N-1'!J1912</f>
        <v>0</v>
      </c>
      <c r="C1909" s="78">
        <f>'Balance N-1'!K1912</f>
        <v>0</v>
      </c>
      <c r="D1909" s="78">
        <f>'Balance N-1'!L1912</f>
        <v>0</v>
      </c>
      <c r="E1909" s="78">
        <f>'Balance N-1'!M1912</f>
        <v>0</v>
      </c>
      <c r="F1909" s="78">
        <f>'Balance N-1'!N1912</f>
        <v>0</v>
      </c>
      <c r="G1909" s="78">
        <f>'Balance N-1'!O1912</f>
        <v>0</v>
      </c>
      <c r="H1909" s="78">
        <f>'Balance N-1'!P1912</f>
        <v>0</v>
      </c>
      <c r="I1909" s="79">
        <f t="shared" si="29"/>
        <v>0</v>
      </c>
    </row>
    <row r="1910" spans="1:9" ht="15.6">
      <c r="A1910" s="85">
        <f>'Balance N-1'!I1913</f>
        <v>0</v>
      </c>
      <c r="B1910" s="75">
        <f>'Balance N-1'!J1913</f>
        <v>0</v>
      </c>
      <c r="C1910" s="78">
        <f>'Balance N-1'!K1913</f>
        <v>0</v>
      </c>
      <c r="D1910" s="78">
        <f>'Balance N-1'!L1913</f>
        <v>0</v>
      </c>
      <c r="E1910" s="78">
        <f>'Balance N-1'!M1913</f>
        <v>0</v>
      </c>
      <c r="F1910" s="78">
        <f>'Balance N-1'!N1913</f>
        <v>0</v>
      </c>
      <c r="G1910" s="78">
        <f>'Balance N-1'!O1913</f>
        <v>0</v>
      </c>
      <c r="H1910" s="78">
        <f>'Balance N-1'!P1913</f>
        <v>0</v>
      </c>
      <c r="I1910" s="79">
        <f t="shared" si="29"/>
        <v>0</v>
      </c>
    </row>
    <row r="1911" spans="1:9" ht="15.6">
      <c r="A1911" s="85">
        <f>'Balance N-1'!I1914</f>
        <v>0</v>
      </c>
      <c r="B1911" s="75">
        <f>'Balance N-1'!J1914</f>
        <v>0</v>
      </c>
      <c r="C1911" s="78">
        <f>'Balance N-1'!K1914</f>
        <v>0</v>
      </c>
      <c r="D1911" s="78">
        <f>'Balance N-1'!L1914</f>
        <v>0</v>
      </c>
      <c r="E1911" s="78">
        <f>'Balance N-1'!M1914</f>
        <v>0</v>
      </c>
      <c r="F1911" s="78">
        <f>'Balance N-1'!N1914</f>
        <v>0</v>
      </c>
      <c r="G1911" s="78">
        <f>'Balance N-1'!O1914</f>
        <v>0</v>
      </c>
      <c r="H1911" s="78">
        <f>'Balance N-1'!P1914</f>
        <v>0</v>
      </c>
      <c r="I1911" s="79">
        <f t="shared" si="29"/>
        <v>0</v>
      </c>
    </row>
    <row r="1912" spans="1:9" ht="15.6">
      <c r="A1912" s="85">
        <f>'Balance N-1'!I1915</f>
        <v>0</v>
      </c>
      <c r="B1912" s="75">
        <f>'Balance N-1'!J1915</f>
        <v>0</v>
      </c>
      <c r="C1912" s="78">
        <f>'Balance N-1'!K1915</f>
        <v>0</v>
      </c>
      <c r="D1912" s="78">
        <f>'Balance N-1'!L1915</f>
        <v>0</v>
      </c>
      <c r="E1912" s="78">
        <f>'Balance N-1'!M1915</f>
        <v>0</v>
      </c>
      <c r="F1912" s="78">
        <f>'Balance N-1'!N1915</f>
        <v>0</v>
      </c>
      <c r="G1912" s="78">
        <f>'Balance N-1'!O1915</f>
        <v>0</v>
      </c>
      <c r="H1912" s="78">
        <f>'Balance N-1'!P1915</f>
        <v>0</v>
      </c>
      <c r="I1912" s="79">
        <f t="shared" si="29"/>
        <v>0</v>
      </c>
    </row>
    <row r="1913" spans="1:9" ht="15.6">
      <c r="A1913" s="85">
        <f>'Balance N-1'!I1916</f>
        <v>0</v>
      </c>
      <c r="B1913" s="75">
        <f>'Balance N-1'!J1916</f>
        <v>0</v>
      </c>
      <c r="C1913" s="78">
        <f>'Balance N-1'!K1916</f>
        <v>0</v>
      </c>
      <c r="D1913" s="78">
        <f>'Balance N-1'!L1916</f>
        <v>0</v>
      </c>
      <c r="E1913" s="78">
        <f>'Balance N-1'!M1916</f>
        <v>0</v>
      </c>
      <c r="F1913" s="78">
        <f>'Balance N-1'!N1916</f>
        <v>0</v>
      </c>
      <c r="G1913" s="78">
        <f>'Balance N-1'!O1916</f>
        <v>0</v>
      </c>
      <c r="H1913" s="78">
        <f>'Balance N-1'!P1916</f>
        <v>0</v>
      </c>
      <c r="I1913" s="79">
        <f t="shared" si="29"/>
        <v>0</v>
      </c>
    </row>
    <row r="1914" spans="1:9" ht="15.6">
      <c r="A1914" s="85">
        <f>'Balance N-1'!I1917</f>
        <v>0</v>
      </c>
      <c r="B1914" s="75">
        <f>'Balance N-1'!J1917</f>
        <v>0</v>
      </c>
      <c r="C1914" s="78">
        <f>'Balance N-1'!K1917</f>
        <v>0</v>
      </c>
      <c r="D1914" s="78">
        <f>'Balance N-1'!L1917</f>
        <v>0</v>
      </c>
      <c r="E1914" s="78">
        <f>'Balance N-1'!M1917</f>
        <v>0</v>
      </c>
      <c r="F1914" s="78">
        <f>'Balance N-1'!N1917</f>
        <v>0</v>
      </c>
      <c r="G1914" s="78">
        <f>'Balance N-1'!O1917</f>
        <v>0</v>
      </c>
      <c r="H1914" s="78">
        <f>'Balance N-1'!P1917</f>
        <v>0</v>
      </c>
      <c r="I1914" s="79">
        <f t="shared" si="29"/>
        <v>0</v>
      </c>
    </row>
    <row r="1915" spans="1:9" ht="15.6">
      <c r="A1915" s="85">
        <f>'Balance N-1'!I1918</f>
        <v>0</v>
      </c>
      <c r="B1915" s="75">
        <f>'Balance N-1'!J1918</f>
        <v>0</v>
      </c>
      <c r="C1915" s="78">
        <f>'Balance N-1'!K1918</f>
        <v>0</v>
      </c>
      <c r="D1915" s="78">
        <f>'Balance N-1'!L1918</f>
        <v>0</v>
      </c>
      <c r="E1915" s="78">
        <f>'Balance N-1'!M1918</f>
        <v>0</v>
      </c>
      <c r="F1915" s="78">
        <f>'Balance N-1'!N1918</f>
        <v>0</v>
      </c>
      <c r="G1915" s="78">
        <f>'Balance N-1'!O1918</f>
        <v>0</v>
      </c>
      <c r="H1915" s="78">
        <f>'Balance N-1'!P1918</f>
        <v>0</v>
      </c>
      <c r="I1915" s="79">
        <f t="shared" si="29"/>
        <v>0</v>
      </c>
    </row>
    <row r="1916" spans="1:9" ht="15.6">
      <c r="A1916" s="85">
        <f>'Balance N-1'!I1919</f>
        <v>0</v>
      </c>
      <c r="B1916" s="75">
        <f>'Balance N-1'!J1919</f>
        <v>0</v>
      </c>
      <c r="C1916" s="78">
        <f>'Balance N-1'!K1919</f>
        <v>0</v>
      </c>
      <c r="D1916" s="78">
        <f>'Balance N-1'!L1919</f>
        <v>0</v>
      </c>
      <c r="E1916" s="78">
        <f>'Balance N-1'!M1919</f>
        <v>0</v>
      </c>
      <c r="F1916" s="78">
        <f>'Balance N-1'!N1919</f>
        <v>0</v>
      </c>
      <c r="G1916" s="78">
        <f>'Balance N-1'!O1919</f>
        <v>0</v>
      </c>
      <c r="H1916" s="78">
        <f>'Balance N-1'!P1919</f>
        <v>0</v>
      </c>
      <c r="I1916" s="79">
        <f t="shared" si="29"/>
        <v>0</v>
      </c>
    </row>
    <row r="1917" spans="1:9" ht="15.6">
      <c r="A1917" s="85">
        <f>'Balance N-1'!I1920</f>
        <v>0</v>
      </c>
      <c r="B1917" s="75">
        <f>'Balance N-1'!J1920</f>
        <v>0</v>
      </c>
      <c r="C1917" s="78">
        <f>'Balance N-1'!K1920</f>
        <v>0</v>
      </c>
      <c r="D1917" s="78">
        <f>'Balance N-1'!L1920</f>
        <v>0</v>
      </c>
      <c r="E1917" s="78">
        <f>'Balance N-1'!M1920</f>
        <v>0</v>
      </c>
      <c r="F1917" s="78">
        <f>'Balance N-1'!N1920</f>
        <v>0</v>
      </c>
      <c r="G1917" s="78">
        <f>'Balance N-1'!O1920</f>
        <v>0</v>
      </c>
      <c r="H1917" s="78">
        <f>'Balance N-1'!P1920</f>
        <v>0</v>
      </c>
      <c r="I1917" s="79">
        <f t="shared" si="29"/>
        <v>0</v>
      </c>
    </row>
    <row r="1918" spans="1:9" ht="15.6">
      <c r="A1918" s="85">
        <f>'Balance N-1'!I1921</f>
        <v>0</v>
      </c>
      <c r="B1918" s="75">
        <f>'Balance N-1'!J1921</f>
        <v>0</v>
      </c>
      <c r="C1918" s="78">
        <f>'Balance N-1'!K1921</f>
        <v>0</v>
      </c>
      <c r="D1918" s="78">
        <f>'Balance N-1'!L1921</f>
        <v>0</v>
      </c>
      <c r="E1918" s="78">
        <f>'Balance N-1'!M1921</f>
        <v>0</v>
      </c>
      <c r="F1918" s="78">
        <f>'Balance N-1'!N1921</f>
        <v>0</v>
      </c>
      <c r="G1918" s="78">
        <f>'Balance N-1'!O1921</f>
        <v>0</v>
      </c>
      <c r="H1918" s="78">
        <f>'Balance N-1'!P1921</f>
        <v>0</v>
      </c>
      <c r="I1918" s="79">
        <f t="shared" si="29"/>
        <v>0</v>
      </c>
    </row>
    <row r="1919" spans="1:9" ht="15.6">
      <c r="A1919" s="85">
        <f>'Balance N-1'!I1922</f>
        <v>0</v>
      </c>
      <c r="B1919" s="75">
        <f>'Balance N-1'!J1922</f>
        <v>0</v>
      </c>
      <c r="C1919" s="78">
        <f>'Balance N-1'!K1922</f>
        <v>0</v>
      </c>
      <c r="D1919" s="78">
        <f>'Balance N-1'!L1922</f>
        <v>0</v>
      </c>
      <c r="E1919" s="78">
        <f>'Balance N-1'!M1922</f>
        <v>0</v>
      </c>
      <c r="F1919" s="78">
        <f>'Balance N-1'!N1922</f>
        <v>0</v>
      </c>
      <c r="G1919" s="78">
        <f>'Balance N-1'!O1922</f>
        <v>0</v>
      </c>
      <c r="H1919" s="78">
        <f>'Balance N-1'!P1922</f>
        <v>0</v>
      </c>
      <c r="I1919" s="79">
        <f t="shared" si="29"/>
        <v>0</v>
      </c>
    </row>
    <row r="1920" spans="1:9" ht="15.6">
      <c r="A1920" s="85">
        <f>'Balance N-1'!I1923</f>
        <v>0</v>
      </c>
      <c r="B1920" s="75">
        <f>'Balance N-1'!J1923</f>
        <v>0</v>
      </c>
      <c r="C1920" s="78">
        <f>'Balance N-1'!K1923</f>
        <v>0</v>
      </c>
      <c r="D1920" s="78">
        <f>'Balance N-1'!L1923</f>
        <v>0</v>
      </c>
      <c r="E1920" s="78">
        <f>'Balance N-1'!M1923</f>
        <v>0</v>
      </c>
      <c r="F1920" s="78">
        <f>'Balance N-1'!N1923</f>
        <v>0</v>
      </c>
      <c r="G1920" s="78">
        <f>'Balance N-1'!O1923</f>
        <v>0</v>
      </c>
      <c r="H1920" s="78">
        <f>'Balance N-1'!P1923</f>
        <v>0</v>
      </c>
      <c r="I1920" s="79">
        <f t="shared" si="29"/>
        <v>0</v>
      </c>
    </row>
    <row r="1921" spans="1:9" ht="15.6">
      <c r="A1921" s="85">
        <f>'Balance N-1'!I1924</f>
        <v>0</v>
      </c>
      <c r="B1921" s="75">
        <f>'Balance N-1'!J1924</f>
        <v>0</v>
      </c>
      <c r="C1921" s="78">
        <f>'Balance N-1'!K1924</f>
        <v>0</v>
      </c>
      <c r="D1921" s="78">
        <f>'Balance N-1'!L1924</f>
        <v>0</v>
      </c>
      <c r="E1921" s="78">
        <f>'Balance N-1'!M1924</f>
        <v>0</v>
      </c>
      <c r="F1921" s="78">
        <f>'Balance N-1'!N1924</f>
        <v>0</v>
      </c>
      <c r="G1921" s="78">
        <f>'Balance N-1'!O1924</f>
        <v>0</v>
      </c>
      <c r="H1921" s="78">
        <f>'Balance N-1'!P1924</f>
        <v>0</v>
      </c>
      <c r="I1921" s="79">
        <f t="shared" si="29"/>
        <v>0</v>
      </c>
    </row>
    <row r="1922" spans="1:9" ht="15.6">
      <c r="A1922" s="85">
        <f>'Balance N-1'!I1925</f>
        <v>0</v>
      </c>
      <c r="B1922" s="75">
        <f>'Balance N-1'!J1925</f>
        <v>0</v>
      </c>
      <c r="C1922" s="78">
        <f>'Balance N-1'!K1925</f>
        <v>0</v>
      </c>
      <c r="D1922" s="78">
        <f>'Balance N-1'!L1925</f>
        <v>0</v>
      </c>
      <c r="E1922" s="78">
        <f>'Balance N-1'!M1925</f>
        <v>0</v>
      </c>
      <c r="F1922" s="78">
        <f>'Balance N-1'!N1925</f>
        <v>0</v>
      </c>
      <c r="G1922" s="78">
        <f>'Balance N-1'!O1925</f>
        <v>0</v>
      </c>
      <c r="H1922" s="78">
        <f>'Balance N-1'!P1925</f>
        <v>0</v>
      </c>
      <c r="I1922" s="79">
        <f t="shared" si="29"/>
        <v>0</v>
      </c>
    </row>
    <row r="1923" spans="1:9" ht="15.6">
      <c r="A1923" s="85">
        <f>'Balance N-1'!I1926</f>
        <v>0</v>
      </c>
      <c r="B1923" s="75">
        <f>'Balance N-1'!J1926</f>
        <v>0</v>
      </c>
      <c r="C1923" s="78">
        <f>'Balance N-1'!K1926</f>
        <v>0</v>
      </c>
      <c r="D1923" s="78">
        <f>'Balance N-1'!L1926</f>
        <v>0</v>
      </c>
      <c r="E1923" s="78">
        <f>'Balance N-1'!M1926</f>
        <v>0</v>
      </c>
      <c r="F1923" s="78">
        <f>'Balance N-1'!N1926</f>
        <v>0</v>
      </c>
      <c r="G1923" s="78">
        <f>'Balance N-1'!O1926</f>
        <v>0</v>
      </c>
      <c r="H1923" s="78">
        <f>'Balance N-1'!P1926</f>
        <v>0</v>
      </c>
      <c r="I1923" s="79">
        <f t="shared" ref="I1923:I1986" si="30">(C1923-D1923)+(E1923-F1923)-(G1923-H1923)</f>
        <v>0</v>
      </c>
    </row>
    <row r="1924" spans="1:9" ht="15.6">
      <c r="A1924" s="85">
        <f>'Balance N-1'!I1927</f>
        <v>0</v>
      </c>
      <c r="B1924" s="75">
        <f>'Balance N-1'!J1927</f>
        <v>0</v>
      </c>
      <c r="C1924" s="78">
        <f>'Balance N-1'!K1927</f>
        <v>0</v>
      </c>
      <c r="D1924" s="78">
        <f>'Balance N-1'!L1927</f>
        <v>0</v>
      </c>
      <c r="E1924" s="78">
        <f>'Balance N-1'!M1927</f>
        <v>0</v>
      </c>
      <c r="F1924" s="78">
        <f>'Balance N-1'!N1927</f>
        <v>0</v>
      </c>
      <c r="G1924" s="78">
        <f>'Balance N-1'!O1927</f>
        <v>0</v>
      </c>
      <c r="H1924" s="78">
        <f>'Balance N-1'!P1927</f>
        <v>0</v>
      </c>
      <c r="I1924" s="79">
        <f t="shared" si="30"/>
        <v>0</v>
      </c>
    </row>
    <row r="1925" spans="1:9" ht="15.6">
      <c r="A1925" s="85">
        <f>'Balance N-1'!I1928</f>
        <v>0</v>
      </c>
      <c r="B1925" s="75">
        <f>'Balance N-1'!J1928</f>
        <v>0</v>
      </c>
      <c r="C1925" s="78">
        <f>'Balance N-1'!K1928</f>
        <v>0</v>
      </c>
      <c r="D1925" s="78">
        <f>'Balance N-1'!L1928</f>
        <v>0</v>
      </c>
      <c r="E1925" s="78">
        <f>'Balance N-1'!M1928</f>
        <v>0</v>
      </c>
      <c r="F1925" s="78">
        <f>'Balance N-1'!N1928</f>
        <v>0</v>
      </c>
      <c r="G1925" s="78">
        <f>'Balance N-1'!O1928</f>
        <v>0</v>
      </c>
      <c r="H1925" s="78">
        <f>'Balance N-1'!P1928</f>
        <v>0</v>
      </c>
      <c r="I1925" s="79">
        <f t="shared" si="30"/>
        <v>0</v>
      </c>
    </row>
    <row r="1926" spans="1:9" ht="15.6">
      <c r="A1926" s="85">
        <f>'Balance N-1'!I1929</f>
        <v>0</v>
      </c>
      <c r="B1926" s="75">
        <f>'Balance N-1'!J1929</f>
        <v>0</v>
      </c>
      <c r="C1926" s="78">
        <f>'Balance N-1'!K1929</f>
        <v>0</v>
      </c>
      <c r="D1926" s="78">
        <f>'Balance N-1'!L1929</f>
        <v>0</v>
      </c>
      <c r="E1926" s="78">
        <f>'Balance N-1'!M1929</f>
        <v>0</v>
      </c>
      <c r="F1926" s="78">
        <f>'Balance N-1'!N1929</f>
        <v>0</v>
      </c>
      <c r="G1926" s="78">
        <f>'Balance N-1'!O1929</f>
        <v>0</v>
      </c>
      <c r="H1926" s="78">
        <f>'Balance N-1'!P1929</f>
        <v>0</v>
      </c>
      <c r="I1926" s="79">
        <f t="shared" si="30"/>
        <v>0</v>
      </c>
    </row>
    <row r="1927" spans="1:9" ht="15.6">
      <c r="A1927" s="85">
        <f>'Balance N-1'!I1930</f>
        <v>0</v>
      </c>
      <c r="B1927" s="75">
        <f>'Balance N-1'!J1930</f>
        <v>0</v>
      </c>
      <c r="C1927" s="78">
        <f>'Balance N-1'!K1930</f>
        <v>0</v>
      </c>
      <c r="D1927" s="78">
        <f>'Balance N-1'!L1930</f>
        <v>0</v>
      </c>
      <c r="E1927" s="78">
        <f>'Balance N-1'!M1930</f>
        <v>0</v>
      </c>
      <c r="F1927" s="78">
        <f>'Balance N-1'!N1930</f>
        <v>0</v>
      </c>
      <c r="G1927" s="78">
        <f>'Balance N-1'!O1930</f>
        <v>0</v>
      </c>
      <c r="H1927" s="78">
        <f>'Balance N-1'!P1930</f>
        <v>0</v>
      </c>
      <c r="I1927" s="79">
        <f t="shared" si="30"/>
        <v>0</v>
      </c>
    </row>
    <row r="1928" spans="1:9" ht="15.6">
      <c r="A1928" s="85">
        <f>'Balance N-1'!I1931</f>
        <v>0</v>
      </c>
      <c r="B1928" s="75">
        <f>'Balance N-1'!J1931</f>
        <v>0</v>
      </c>
      <c r="C1928" s="78">
        <f>'Balance N-1'!K1931</f>
        <v>0</v>
      </c>
      <c r="D1928" s="78">
        <f>'Balance N-1'!L1931</f>
        <v>0</v>
      </c>
      <c r="E1928" s="78">
        <f>'Balance N-1'!M1931</f>
        <v>0</v>
      </c>
      <c r="F1928" s="78">
        <f>'Balance N-1'!N1931</f>
        <v>0</v>
      </c>
      <c r="G1928" s="78">
        <f>'Balance N-1'!O1931</f>
        <v>0</v>
      </c>
      <c r="H1928" s="78">
        <f>'Balance N-1'!P1931</f>
        <v>0</v>
      </c>
      <c r="I1928" s="79">
        <f t="shared" si="30"/>
        <v>0</v>
      </c>
    </row>
    <row r="1929" spans="1:9" ht="15.6">
      <c r="A1929" s="85">
        <f>'Balance N-1'!I1932</f>
        <v>0</v>
      </c>
      <c r="B1929" s="75">
        <f>'Balance N-1'!J1932</f>
        <v>0</v>
      </c>
      <c r="C1929" s="78">
        <f>'Balance N-1'!K1932</f>
        <v>0</v>
      </c>
      <c r="D1929" s="78">
        <f>'Balance N-1'!L1932</f>
        <v>0</v>
      </c>
      <c r="E1929" s="78">
        <f>'Balance N-1'!M1932</f>
        <v>0</v>
      </c>
      <c r="F1929" s="78">
        <f>'Balance N-1'!N1932</f>
        <v>0</v>
      </c>
      <c r="G1929" s="78">
        <f>'Balance N-1'!O1932</f>
        <v>0</v>
      </c>
      <c r="H1929" s="78">
        <f>'Balance N-1'!P1932</f>
        <v>0</v>
      </c>
      <c r="I1929" s="79">
        <f t="shared" si="30"/>
        <v>0</v>
      </c>
    </row>
    <row r="1930" spans="1:9" ht="15.6">
      <c r="A1930" s="85">
        <f>'Balance N-1'!I1933</f>
        <v>0</v>
      </c>
      <c r="B1930" s="75">
        <f>'Balance N-1'!J1933</f>
        <v>0</v>
      </c>
      <c r="C1930" s="78">
        <f>'Balance N-1'!K1933</f>
        <v>0</v>
      </c>
      <c r="D1930" s="78">
        <f>'Balance N-1'!L1933</f>
        <v>0</v>
      </c>
      <c r="E1930" s="78">
        <f>'Balance N-1'!M1933</f>
        <v>0</v>
      </c>
      <c r="F1930" s="78">
        <f>'Balance N-1'!N1933</f>
        <v>0</v>
      </c>
      <c r="G1930" s="78">
        <f>'Balance N-1'!O1933</f>
        <v>0</v>
      </c>
      <c r="H1930" s="78">
        <f>'Balance N-1'!P1933</f>
        <v>0</v>
      </c>
      <c r="I1930" s="79">
        <f t="shared" si="30"/>
        <v>0</v>
      </c>
    </row>
    <row r="1931" spans="1:9" ht="15.6">
      <c r="A1931" s="85">
        <f>'Balance N-1'!I1934</f>
        <v>0</v>
      </c>
      <c r="B1931" s="75">
        <f>'Balance N-1'!J1934</f>
        <v>0</v>
      </c>
      <c r="C1931" s="78">
        <f>'Balance N-1'!K1934</f>
        <v>0</v>
      </c>
      <c r="D1931" s="78">
        <f>'Balance N-1'!L1934</f>
        <v>0</v>
      </c>
      <c r="E1931" s="78">
        <f>'Balance N-1'!M1934</f>
        <v>0</v>
      </c>
      <c r="F1931" s="78">
        <f>'Balance N-1'!N1934</f>
        <v>0</v>
      </c>
      <c r="G1931" s="78">
        <f>'Balance N-1'!O1934</f>
        <v>0</v>
      </c>
      <c r="H1931" s="78">
        <f>'Balance N-1'!P1934</f>
        <v>0</v>
      </c>
      <c r="I1931" s="79">
        <f t="shared" si="30"/>
        <v>0</v>
      </c>
    </row>
    <row r="1932" spans="1:9" ht="15.6">
      <c r="A1932" s="85">
        <f>'Balance N-1'!I1935</f>
        <v>0</v>
      </c>
      <c r="B1932" s="75">
        <f>'Balance N-1'!J1935</f>
        <v>0</v>
      </c>
      <c r="C1932" s="78">
        <f>'Balance N-1'!K1935</f>
        <v>0</v>
      </c>
      <c r="D1932" s="78">
        <f>'Balance N-1'!L1935</f>
        <v>0</v>
      </c>
      <c r="E1932" s="78">
        <f>'Balance N-1'!M1935</f>
        <v>0</v>
      </c>
      <c r="F1932" s="78">
        <f>'Balance N-1'!N1935</f>
        <v>0</v>
      </c>
      <c r="G1932" s="78">
        <f>'Balance N-1'!O1935</f>
        <v>0</v>
      </c>
      <c r="H1932" s="78">
        <f>'Balance N-1'!P1935</f>
        <v>0</v>
      </c>
      <c r="I1932" s="79">
        <f t="shared" si="30"/>
        <v>0</v>
      </c>
    </row>
    <row r="1933" spans="1:9" ht="15.6">
      <c r="A1933" s="85">
        <f>'Balance N-1'!I1936</f>
        <v>0</v>
      </c>
      <c r="B1933" s="75">
        <f>'Balance N-1'!J1936</f>
        <v>0</v>
      </c>
      <c r="C1933" s="78">
        <f>'Balance N-1'!K1936</f>
        <v>0</v>
      </c>
      <c r="D1933" s="78">
        <f>'Balance N-1'!L1936</f>
        <v>0</v>
      </c>
      <c r="E1933" s="78">
        <f>'Balance N-1'!M1936</f>
        <v>0</v>
      </c>
      <c r="F1933" s="78">
        <f>'Balance N-1'!N1936</f>
        <v>0</v>
      </c>
      <c r="G1933" s="78">
        <f>'Balance N-1'!O1936</f>
        <v>0</v>
      </c>
      <c r="H1933" s="78">
        <f>'Balance N-1'!P1936</f>
        <v>0</v>
      </c>
      <c r="I1933" s="79">
        <f t="shared" si="30"/>
        <v>0</v>
      </c>
    </row>
    <row r="1934" spans="1:9" ht="15.6">
      <c r="A1934" s="85">
        <f>'Balance N-1'!I1937</f>
        <v>0</v>
      </c>
      <c r="B1934" s="75">
        <f>'Balance N-1'!J1937</f>
        <v>0</v>
      </c>
      <c r="C1934" s="78">
        <f>'Balance N-1'!K1937</f>
        <v>0</v>
      </c>
      <c r="D1934" s="78">
        <f>'Balance N-1'!L1937</f>
        <v>0</v>
      </c>
      <c r="E1934" s="78">
        <f>'Balance N-1'!M1937</f>
        <v>0</v>
      </c>
      <c r="F1934" s="78">
        <f>'Balance N-1'!N1937</f>
        <v>0</v>
      </c>
      <c r="G1934" s="78">
        <f>'Balance N-1'!O1937</f>
        <v>0</v>
      </c>
      <c r="H1934" s="78">
        <f>'Balance N-1'!P1937</f>
        <v>0</v>
      </c>
      <c r="I1934" s="79">
        <f t="shared" si="30"/>
        <v>0</v>
      </c>
    </row>
    <row r="1935" spans="1:9" ht="15.6">
      <c r="A1935" s="85">
        <f>'Balance N-1'!I1938</f>
        <v>0</v>
      </c>
      <c r="B1935" s="75">
        <f>'Balance N-1'!J1938</f>
        <v>0</v>
      </c>
      <c r="C1935" s="78">
        <f>'Balance N-1'!K1938</f>
        <v>0</v>
      </c>
      <c r="D1935" s="78">
        <f>'Balance N-1'!L1938</f>
        <v>0</v>
      </c>
      <c r="E1935" s="78">
        <f>'Balance N-1'!M1938</f>
        <v>0</v>
      </c>
      <c r="F1935" s="78">
        <f>'Balance N-1'!N1938</f>
        <v>0</v>
      </c>
      <c r="G1935" s="78">
        <f>'Balance N-1'!O1938</f>
        <v>0</v>
      </c>
      <c r="H1935" s="78">
        <f>'Balance N-1'!P1938</f>
        <v>0</v>
      </c>
      <c r="I1935" s="79">
        <f t="shared" si="30"/>
        <v>0</v>
      </c>
    </row>
    <row r="1936" spans="1:9" ht="15.6">
      <c r="A1936" s="85">
        <f>'Balance N-1'!I1939</f>
        <v>0</v>
      </c>
      <c r="B1936" s="75">
        <f>'Balance N-1'!J1939</f>
        <v>0</v>
      </c>
      <c r="C1936" s="78">
        <f>'Balance N-1'!K1939</f>
        <v>0</v>
      </c>
      <c r="D1936" s="78">
        <f>'Balance N-1'!L1939</f>
        <v>0</v>
      </c>
      <c r="E1936" s="78">
        <f>'Balance N-1'!M1939</f>
        <v>0</v>
      </c>
      <c r="F1936" s="78">
        <f>'Balance N-1'!N1939</f>
        <v>0</v>
      </c>
      <c r="G1936" s="78">
        <f>'Balance N-1'!O1939</f>
        <v>0</v>
      </c>
      <c r="H1936" s="78">
        <f>'Balance N-1'!P1939</f>
        <v>0</v>
      </c>
      <c r="I1936" s="79">
        <f t="shared" si="30"/>
        <v>0</v>
      </c>
    </row>
    <row r="1937" spans="1:9" ht="15.6">
      <c r="A1937" s="85">
        <f>'Balance N-1'!I1940</f>
        <v>0</v>
      </c>
      <c r="B1937" s="75">
        <f>'Balance N-1'!J1940</f>
        <v>0</v>
      </c>
      <c r="C1937" s="78">
        <f>'Balance N-1'!K1940</f>
        <v>0</v>
      </c>
      <c r="D1937" s="78">
        <f>'Balance N-1'!L1940</f>
        <v>0</v>
      </c>
      <c r="E1937" s="78">
        <f>'Balance N-1'!M1940</f>
        <v>0</v>
      </c>
      <c r="F1937" s="78">
        <f>'Balance N-1'!N1940</f>
        <v>0</v>
      </c>
      <c r="G1937" s="78">
        <f>'Balance N-1'!O1940</f>
        <v>0</v>
      </c>
      <c r="H1937" s="78">
        <f>'Balance N-1'!P1940</f>
        <v>0</v>
      </c>
      <c r="I1937" s="79">
        <f t="shared" si="30"/>
        <v>0</v>
      </c>
    </row>
    <row r="1938" spans="1:9" ht="15.6">
      <c r="A1938" s="85">
        <f>'Balance N-1'!I1941</f>
        <v>0</v>
      </c>
      <c r="B1938" s="75">
        <f>'Balance N-1'!J1941</f>
        <v>0</v>
      </c>
      <c r="C1938" s="78">
        <f>'Balance N-1'!K1941</f>
        <v>0</v>
      </c>
      <c r="D1938" s="78">
        <f>'Balance N-1'!L1941</f>
        <v>0</v>
      </c>
      <c r="E1938" s="78">
        <f>'Balance N-1'!M1941</f>
        <v>0</v>
      </c>
      <c r="F1938" s="78">
        <f>'Balance N-1'!N1941</f>
        <v>0</v>
      </c>
      <c r="G1938" s="78">
        <f>'Balance N-1'!O1941</f>
        <v>0</v>
      </c>
      <c r="H1938" s="78">
        <f>'Balance N-1'!P1941</f>
        <v>0</v>
      </c>
      <c r="I1938" s="79">
        <f t="shared" si="30"/>
        <v>0</v>
      </c>
    </row>
    <row r="1939" spans="1:9" ht="15.6">
      <c r="A1939" s="85">
        <f>'Balance N-1'!I1942</f>
        <v>0</v>
      </c>
      <c r="B1939" s="75">
        <f>'Balance N-1'!J1942</f>
        <v>0</v>
      </c>
      <c r="C1939" s="78">
        <f>'Balance N-1'!K1942</f>
        <v>0</v>
      </c>
      <c r="D1939" s="78">
        <f>'Balance N-1'!L1942</f>
        <v>0</v>
      </c>
      <c r="E1939" s="78">
        <f>'Balance N-1'!M1942</f>
        <v>0</v>
      </c>
      <c r="F1939" s="78">
        <f>'Balance N-1'!N1942</f>
        <v>0</v>
      </c>
      <c r="G1939" s="78">
        <f>'Balance N-1'!O1942</f>
        <v>0</v>
      </c>
      <c r="H1939" s="78">
        <f>'Balance N-1'!P1942</f>
        <v>0</v>
      </c>
      <c r="I1939" s="79">
        <f t="shared" si="30"/>
        <v>0</v>
      </c>
    </row>
    <row r="1940" spans="1:9" ht="15.6">
      <c r="A1940" s="85">
        <f>'Balance N-1'!I1943</f>
        <v>0</v>
      </c>
      <c r="B1940" s="75">
        <f>'Balance N-1'!J1943</f>
        <v>0</v>
      </c>
      <c r="C1940" s="78">
        <f>'Balance N-1'!K1943</f>
        <v>0</v>
      </c>
      <c r="D1940" s="78">
        <f>'Balance N-1'!L1943</f>
        <v>0</v>
      </c>
      <c r="E1940" s="78">
        <f>'Balance N-1'!M1943</f>
        <v>0</v>
      </c>
      <c r="F1940" s="78">
        <f>'Balance N-1'!N1943</f>
        <v>0</v>
      </c>
      <c r="G1940" s="78">
        <f>'Balance N-1'!O1943</f>
        <v>0</v>
      </c>
      <c r="H1940" s="78">
        <f>'Balance N-1'!P1943</f>
        <v>0</v>
      </c>
      <c r="I1940" s="79">
        <f t="shared" si="30"/>
        <v>0</v>
      </c>
    </row>
    <row r="1941" spans="1:9" ht="15.6">
      <c r="A1941" s="85">
        <f>'Balance N-1'!I1944</f>
        <v>0</v>
      </c>
      <c r="B1941" s="75">
        <f>'Balance N-1'!J1944</f>
        <v>0</v>
      </c>
      <c r="C1941" s="78">
        <f>'Balance N-1'!K1944</f>
        <v>0</v>
      </c>
      <c r="D1941" s="78">
        <f>'Balance N-1'!L1944</f>
        <v>0</v>
      </c>
      <c r="E1941" s="78">
        <f>'Balance N-1'!M1944</f>
        <v>0</v>
      </c>
      <c r="F1941" s="78">
        <f>'Balance N-1'!N1944</f>
        <v>0</v>
      </c>
      <c r="G1941" s="78">
        <f>'Balance N-1'!O1944</f>
        <v>0</v>
      </c>
      <c r="H1941" s="78">
        <f>'Balance N-1'!P1944</f>
        <v>0</v>
      </c>
      <c r="I1941" s="79">
        <f t="shared" si="30"/>
        <v>0</v>
      </c>
    </row>
    <row r="1942" spans="1:9" ht="15.6">
      <c r="A1942" s="85">
        <f>'Balance N-1'!I1945</f>
        <v>0</v>
      </c>
      <c r="B1942" s="75">
        <f>'Balance N-1'!J1945</f>
        <v>0</v>
      </c>
      <c r="C1942" s="78">
        <f>'Balance N-1'!K1945</f>
        <v>0</v>
      </c>
      <c r="D1942" s="78">
        <f>'Balance N-1'!L1945</f>
        <v>0</v>
      </c>
      <c r="E1942" s="78">
        <f>'Balance N-1'!M1945</f>
        <v>0</v>
      </c>
      <c r="F1942" s="78">
        <f>'Balance N-1'!N1945</f>
        <v>0</v>
      </c>
      <c r="G1942" s="78">
        <f>'Balance N-1'!O1945</f>
        <v>0</v>
      </c>
      <c r="H1942" s="78">
        <f>'Balance N-1'!P1945</f>
        <v>0</v>
      </c>
      <c r="I1942" s="79">
        <f t="shared" si="30"/>
        <v>0</v>
      </c>
    </row>
    <row r="1943" spans="1:9" ht="15.6">
      <c r="A1943" s="85">
        <f>'Balance N-1'!I1946</f>
        <v>0</v>
      </c>
      <c r="B1943" s="75">
        <f>'Balance N-1'!J1946</f>
        <v>0</v>
      </c>
      <c r="C1943" s="78">
        <f>'Balance N-1'!K1946</f>
        <v>0</v>
      </c>
      <c r="D1943" s="78">
        <f>'Balance N-1'!L1946</f>
        <v>0</v>
      </c>
      <c r="E1943" s="78">
        <f>'Balance N-1'!M1946</f>
        <v>0</v>
      </c>
      <c r="F1943" s="78">
        <f>'Balance N-1'!N1946</f>
        <v>0</v>
      </c>
      <c r="G1943" s="78">
        <f>'Balance N-1'!O1946</f>
        <v>0</v>
      </c>
      <c r="H1943" s="78">
        <f>'Balance N-1'!P1946</f>
        <v>0</v>
      </c>
      <c r="I1943" s="79">
        <f t="shared" si="30"/>
        <v>0</v>
      </c>
    </row>
    <row r="1944" spans="1:9" ht="15.6">
      <c r="A1944" s="85">
        <f>'Balance N-1'!I1947</f>
        <v>0</v>
      </c>
      <c r="B1944" s="75">
        <f>'Balance N-1'!J1947</f>
        <v>0</v>
      </c>
      <c r="C1944" s="78">
        <f>'Balance N-1'!K1947</f>
        <v>0</v>
      </c>
      <c r="D1944" s="78">
        <f>'Balance N-1'!L1947</f>
        <v>0</v>
      </c>
      <c r="E1944" s="78">
        <f>'Balance N-1'!M1947</f>
        <v>0</v>
      </c>
      <c r="F1944" s="78">
        <f>'Balance N-1'!N1947</f>
        <v>0</v>
      </c>
      <c r="G1944" s="78">
        <f>'Balance N-1'!O1947</f>
        <v>0</v>
      </c>
      <c r="H1944" s="78">
        <f>'Balance N-1'!P1947</f>
        <v>0</v>
      </c>
      <c r="I1944" s="79">
        <f t="shared" si="30"/>
        <v>0</v>
      </c>
    </row>
    <row r="1945" spans="1:9" ht="15.6">
      <c r="A1945" s="85">
        <f>'Balance N-1'!I1948</f>
        <v>0</v>
      </c>
      <c r="B1945" s="75">
        <f>'Balance N-1'!J1948</f>
        <v>0</v>
      </c>
      <c r="C1945" s="78">
        <f>'Balance N-1'!K1948</f>
        <v>0</v>
      </c>
      <c r="D1945" s="78">
        <f>'Balance N-1'!L1948</f>
        <v>0</v>
      </c>
      <c r="E1945" s="78">
        <f>'Balance N-1'!M1948</f>
        <v>0</v>
      </c>
      <c r="F1945" s="78">
        <f>'Balance N-1'!N1948</f>
        <v>0</v>
      </c>
      <c r="G1945" s="78">
        <f>'Balance N-1'!O1948</f>
        <v>0</v>
      </c>
      <c r="H1945" s="78">
        <f>'Balance N-1'!P1948</f>
        <v>0</v>
      </c>
      <c r="I1945" s="79">
        <f t="shared" si="30"/>
        <v>0</v>
      </c>
    </row>
    <row r="1946" spans="1:9" ht="15.6">
      <c r="A1946" s="85">
        <f>'Balance N-1'!I1949</f>
        <v>0</v>
      </c>
      <c r="B1946" s="75">
        <f>'Balance N-1'!J1949</f>
        <v>0</v>
      </c>
      <c r="C1946" s="78">
        <f>'Balance N-1'!K1949</f>
        <v>0</v>
      </c>
      <c r="D1946" s="78">
        <f>'Balance N-1'!L1949</f>
        <v>0</v>
      </c>
      <c r="E1946" s="78">
        <f>'Balance N-1'!M1949</f>
        <v>0</v>
      </c>
      <c r="F1946" s="78">
        <f>'Balance N-1'!N1949</f>
        <v>0</v>
      </c>
      <c r="G1946" s="78">
        <f>'Balance N-1'!O1949</f>
        <v>0</v>
      </c>
      <c r="H1946" s="78">
        <f>'Balance N-1'!P1949</f>
        <v>0</v>
      </c>
      <c r="I1946" s="79">
        <f t="shared" si="30"/>
        <v>0</v>
      </c>
    </row>
    <row r="1947" spans="1:9" ht="15.6">
      <c r="A1947" s="85">
        <f>'Balance N-1'!I1950</f>
        <v>0</v>
      </c>
      <c r="B1947" s="75">
        <f>'Balance N-1'!J1950</f>
        <v>0</v>
      </c>
      <c r="C1947" s="78">
        <f>'Balance N-1'!K1950</f>
        <v>0</v>
      </c>
      <c r="D1947" s="78">
        <f>'Balance N-1'!L1950</f>
        <v>0</v>
      </c>
      <c r="E1947" s="78">
        <f>'Balance N-1'!M1950</f>
        <v>0</v>
      </c>
      <c r="F1947" s="78">
        <f>'Balance N-1'!N1950</f>
        <v>0</v>
      </c>
      <c r="G1947" s="78">
        <f>'Balance N-1'!O1950</f>
        <v>0</v>
      </c>
      <c r="H1947" s="78">
        <f>'Balance N-1'!P1950</f>
        <v>0</v>
      </c>
      <c r="I1947" s="79">
        <f t="shared" si="30"/>
        <v>0</v>
      </c>
    </row>
    <row r="1948" spans="1:9" ht="15.6">
      <c r="A1948" s="85">
        <f>'Balance N-1'!I1951</f>
        <v>0</v>
      </c>
      <c r="B1948" s="75">
        <f>'Balance N-1'!J1951</f>
        <v>0</v>
      </c>
      <c r="C1948" s="78">
        <f>'Balance N-1'!K1951</f>
        <v>0</v>
      </c>
      <c r="D1948" s="78">
        <f>'Balance N-1'!L1951</f>
        <v>0</v>
      </c>
      <c r="E1948" s="78">
        <f>'Balance N-1'!M1951</f>
        <v>0</v>
      </c>
      <c r="F1948" s="78">
        <f>'Balance N-1'!N1951</f>
        <v>0</v>
      </c>
      <c r="G1948" s="78">
        <f>'Balance N-1'!O1951</f>
        <v>0</v>
      </c>
      <c r="H1948" s="78">
        <f>'Balance N-1'!P1951</f>
        <v>0</v>
      </c>
      <c r="I1948" s="79">
        <f t="shared" si="30"/>
        <v>0</v>
      </c>
    </row>
    <row r="1949" spans="1:9" ht="15.6">
      <c r="A1949" s="85">
        <f>'Balance N-1'!I1952</f>
        <v>0</v>
      </c>
      <c r="B1949" s="75">
        <f>'Balance N-1'!J1952</f>
        <v>0</v>
      </c>
      <c r="C1949" s="78">
        <f>'Balance N-1'!K1952</f>
        <v>0</v>
      </c>
      <c r="D1949" s="78">
        <f>'Balance N-1'!L1952</f>
        <v>0</v>
      </c>
      <c r="E1949" s="78">
        <f>'Balance N-1'!M1952</f>
        <v>0</v>
      </c>
      <c r="F1949" s="78">
        <f>'Balance N-1'!N1952</f>
        <v>0</v>
      </c>
      <c r="G1949" s="78">
        <f>'Balance N-1'!O1952</f>
        <v>0</v>
      </c>
      <c r="H1949" s="78">
        <f>'Balance N-1'!P1952</f>
        <v>0</v>
      </c>
      <c r="I1949" s="79">
        <f t="shared" si="30"/>
        <v>0</v>
      </c>
    </row>
    <row r="1950" spans="1:9" ht="15.6">
      <c r="A1950" s="85">
        <f>'Balance N-1'!I1953</f>
        <v>0</v>
      </c>
      <c r="B1950" s="75">
        <f>'Balance N-1'!J1953</f>
        <v>0</v>
      </c>
      <c r="C1950" s="78">
        <f>'Balance N-1'!K1953</f>
        <v>0</v>
      </c>
      <c r="D1950" s="78">
        <f>'Balance N-1'!L1953</f>
        <v>0</v>
      </c>
      <c r="E1950" s="78">
        <f>'Balance N-1'!M1953</f>
        <v>0</v>
      </c>
      <c r="F1950" s="78">
        <f>'Balance N-1'!N1953</f>
        <v>0</v>
      </c>
      <c r="G1950" s="78">
        <f>'Balance N-1'!O1953</f>
        <v>0</v>
      </c>
      <c r="H1950" s="78">
        <f>'Balance N-1'!P1953</f>
        <v>0</v>
      </c>
      <c r="I1950" s="79">
        <f t="shared" si="30"/>
        <v>0</v>
      </c>
    </row>
    <row r="1951" spans="1:9" ht="15.6">
      <c r="A1951" s="85">
        <f>'Balance N-1'!I1954</f>
        <v>0</v>
      </c>
      <c r="B1951" s="75">
        <f>'Balance N-1'!J1954</f>
        <v>0</v>
      </c>
      <c r="C1951" s="78">
        <f>'Balance N-1'!K1954</f>
        <v>0</v>
      </c>
      <c r="D1951" s="78">
        <f>'Balance N-1'!L1954</f>
        <v>0</v>
      </c>
      <c r="E1951" s="78">
        <f>'Balance N-1'!M1954</f>
        <v>0</v>
      </c>
      <c r="F1951" s="78">
        <f>'Balance N-1'!N1954</f>
        <v>0</v>
      </c>
      <c r="G1951" s="78">
        <f>'Balance N-1'!O1954</f>
        <v>0</v>
      </c>
      <c r="H1951" s="78">
        <f>'Balance N-1'!P1954</f>
        <v>0</v>
      </c>
      <c r="I1951" s="79">
        <f t="shared" si="30"/>
        <v>0</v>
      </c>
    </row>
    <row r="1952" spans="1:9" ht="15.6">
      <c r="A1952" s="85">
        <f>'Balance N-1'!I1955</f>
        <v>0</v>
      </c>
      <c r="B1952" s="75">
        <f>'Balance N-1'!J1955</f>
        <v>0</v>
      </c>
      <c r="C1952" s="78">
        <f>'Balance N-1'!K1955</f>
        <v>0</v>
      </c>
      <c r="D1952" s="78">
        <f>'Balance N-1'!L1955</f>
        <v>0</v>
      </c>
      <c r="E1952" s="78">
        <f>'Balance N-1'!M1955</f>
        <v>0</v>
      </c>
      <c r="F1952" s="78">
        <f>'Balance N-1'!N1955</f>
        <v>0</v>
      </c>
      <c r="G1952" s="78">
        <f>'Balance N-1'!O1955</f>
        <v>0</v>
      </c>
      <c r="H1952" s="78">
        <f>'Balance N-1'!P1955</f>
        <v>0</v>
      </c>
      <c r="I1952" s="79">
        <f t="shared" si="30"/>
        <v>0</v>
      </c>
    </row>
    <row r="1953" spans="1:9" ht="15.6">
      <c r="A1953" s="85">
        <f>'Balance N-1'!I1956</f>
        <v>0</v>
      </c>
      <c r="B1953" s="75">
        <f>'Balance N-1'!J1956</f>
        <v>0</v>
      </c>
      <c r="C1953" s="78">
        <f>'Balance N-1'!K1956</f>
        <v>0</v>
      </c>
      <c r="D1953" s="78">
        <f>'Balance N-1'!L1956</f>
        <v>0</v>
      </c>
      <c r="E1953" s="78">
        <f>'Balance N-1'!M1956</f>
        <v>0</v>
      </c>
      <c r="F1953" s="78">
        <f>'Balance N-1'!N1956</f>
        <v>0</v>
      </c>
      <c r="G1953" s="78">
        <f>'Balance N-1'!O1956</f>
        <v>0</v>
      </c>
      <c r="H1953" s="78">
        <f>'Balance N-1'!P1956</f>
        <v>0</v>
      </c>
      <c r="I1953" s="79">
        <f t="shared" si="30"/>
        <v>0</v>
      </c>
    </row>
    <row r="1954" spans="1:9" ht="15.6">
      <c r="A1954" s="85">
        <f>'Balance N-1'!I1957</f>
        <v>0</v>
      </c>
      <c r="B1954" s="75">
        <f>'Balance N-1'!J1957</f>
        <v>0</v>
      </c>
      <c r="C1954" s="78">
        <f>'Balance N-1'!K1957</f>
        <v>0</v>
      </c>
      <c r="D1954" s="78">
        <f>'Balance N-1'!L1957</f>
        <v>0</v>
      </c>
      <c r="E1954" s="78">
        <f>'Balance N-1'!M1957</f>
        <v>0</v>
      </c>
      <c r="F1954" s="78">
        <f>'Balance N-1'!N1957</f>
        <v>0</v>
      </c>
      <c r="G1954" s="78">
        <f>'Balance N-1'!O1957</f>
        <v>0</v>
      </c>
      <c r="H1954" s="78">
        <f>'Balance N-1'!P1957</f>
        <v>0</v>
      </c>
      <c r="I1954" s="79">
        <f t="shared" si="30"/>
        <v>0</v>
      </c>
    </row>
    <row r="1955" spans="1:9" ht="15.6">
      <c r="A1955" s="85">
        <f>'Balance N-1'!I1958</f>
        <v>0</v>
      </c>
      <c r="B1955" s="75">
        <f>'Balance N-1'!J1958</f>
        <v>0</v>
      </c>
      <c r="C1955" s="78">
        <f>'Balance N-1'!K1958</f>
        <v>0</v>
      </c>
      <c r="D1955" s="78">
        <f>'Balance N-1'!L1958</f>
        <v>0</v>
      </c>
      <c r="E1955" s="78">
        <f>'Balance N-1'!M1958</f>
        <v>0</v>
      </c>
      <c r="F1955" s="78">
        <f>'Balance N-1'!N1958</f>
        <v>0</v>
      </c>
      <c r="G1955" s="78">
        <f>'Balance N-1'!O1958</f>
        <v>0</v>
      </c>
      <c r="H1955" s="78">
        <f>'Balance N-1'!P1958</f>
        <v>0</v>
      </c>
      <c r="I1955" s="79">
        <f t="shared" si="30"/>
        <v>0</v>
      </c>
    </row>
    <row r="1956" spans="1:9" ht="15.6">
      <c r="A1956" s="85">
        <f>'Balance N-1'!I1959</f>
        <v>0</v>
      </c>
      <c r="B1956" s="75">
        <f>'Balance N-1'!J1959</f>
        <v>0</v>
      </c>
      <c r="C1956" s="78">
        <f>'Balance N-1'!K1959</f>
        <v>0</v>
      </c>
      <c r="D1956" s="78">
        <f>'Balance N-1'!L1959</f>
        <v>0</v>
      </c>
      <c r="E1956" s="78">
        <f>'Balance N-1'!M1959</f>
        <v>0</v>
      </c>
      <c r="F1956" s="78">
        <f>'Balance N-1'!N1959</f>
        <v>0</v>
      </c>
      <c r="G1956" s="78">
        <f>'Balance N-1'!O1959</f>
        <v>0</v>
      </c>
      <c r="H1956" s="78">
        <f>'Balance N-1'!P1959</f>
        <v>0</v>
      </c>
      <c r="I1956" s="79">
        <f t="shared" si="30"/>
        <v>0</v>
      </c>
    </row>
    <row r="1957" spans="1:9" ht="15.6">
      <c r="A1957" s="85">
        <f>'Balance N-1'!I1960</f>
        <v>0</v>
      </c>
      <c r="B1957" s="75">
        <f>'Balance N-1'!J1960</f>
        <v>0</v>
      </c>
      <c r="C1957" s="78">
        <f>'Balance N-1'!K1960</f>
        <v>0</v>
      </c>
      <c r="D1957" s="78">
        <f>'Balance N-1'!L1960</f>
        <v>0</v>
      </c>
      <c r="E1957" s="78">
        <f>'Balance N-1'!M1960</f>
        <v>0</v>
      </c>
      <c r="F1957" s="78">
        <f>'Balance N-1'!N1960</f>
        <v>0</v>
      </c>
      <c r="G1957" s="78">
        <f>'Balance N-1'!O1960</f>
        <v>0</v>
      </c>
      <c r="H1957" s="78">
        <f>'Balance N-1'!P1960</f>
        <v>0</v>
      </c>
      <c r="I1957" s="79">
        <f t="shared" si="30"/>
        <v>0</v>
      </c>
    </row>
    <row r="1958" spans="1:9" ht="15.6">
      <c r="A1958" s="85">
        <f>'Balance N-1'!I1961</f>
        <v>0</v>
      </c>
      <c r="B1958" s="75">
        <f>'Balance N-1'!J1961</f>
        <v>0</v>
      </c>
      <c r="C1958" s="78">
        <f>'Balance N-1'!K1961</f>
        <v>0</v>
      </c>
      <c r="D1958" s="78">
        <f>'Balance N-1'!L1961</f>
        <v>0</v>
      </c>
      <c r="E1958" s="78">
        <f>'Balance N-1'!M1961</f>
        <v>0</v>
      </c>
      <c r="F1958" s="78">
        <f>'Balance N-1'!N1961</f>
        <v>0</v>
      </c>
      <c r="G1958" s="78">
        <f>'Balance N-1'!O1961</f>
        <v>0</v>
      </c>
      <c r="H1958" s="78">
        <f>'Balance N-1'!P1961</f>
        <v>0</v>
      </c>
      <c r="I1958" s="79">
        <f t="shared" si="30"/>
        <v>0</v>
      </c>
    </row>
    <row r="1959" spans="1:9" ht="15.6">
      <c r="A1959" s="85">
        <f>'Balance N-1'!I1962</f>
        <v>0</v>
      </c>
      <c r="B1959" s="75">
        <f>'Balance N-1'!J1962</f>
        <v>0</v>
      </c>
      <c r="C1959" s="78">
        <f>'Balance N-1'!K1962</f>
        <v>0</v>
      </c>
      <c r="D1959" s="78">
        <f>'Balance N-1'!L1962</f>
        <v>0</v>
      </c>
      <c r="E1959" s="78">
        <f>'Balance N-1'!M1962</f>
        <v>0</v>
      </c>
      <c r="F1959" s="78">
        <f>'Balance N-1'!N1962</f>
        <v>0</v>
      </c>
      <c r="G1959" s="78">
        <f>'Balance N-1'!O1962</f>
        <v>0</v>
      </c>
      <c r="H1959" s="78">
        <f>'Balance N-1'!P1962</f>
        <v>0</v>
      </c>
      <c r="I1959" s="79">
        <f t="shared" si="30"/>
        <v>0</v>
      </c>
    </row>
    <row r="1960" spans="1:9" ht="15.6">
      <c r="A1960" s="85">
        <f>'Balance N-1'!I1963</f>
        <v>0</v>
      </c>
      <c r="B1960" s="75">
        <f>'Balance N-1'!J1963</f>
        <v>0</v>
      </c>
      <c r="C1960" s="78">
        <f>'Balance N-1'!K1963</f>
        <v>0</v>
      </c>
      <c r="D1960" s="78">
        <f>'Balance N-1'!L1963</f>
        <v>0</v>
      </c>
      <c r="E1960" s="78">
        <f>'Balance N-1'!M1963</f>
        <v>0</v>
      </c>
      <c r="F1960" s="78">
        <f>'Balance N-1'!N1963</f>
        <v>0</v>
      </c>
      <c r="G1960" s="78">
        <f>'Balance N-1'!O1963</f>
        <v>0</v>
      </c>
      <c r="H1960" s="78">
        <f>'Balance N-1'!P1963</f>
        <v>0</v>
      </c>
      <c r="I1960" s="79">
        <f t="shared" si="30"/>
        <v>0</v>
      </c>
    </row>
    <row r="1961" spans="1:9" ht="15.6">
      <c r="A1961" s="85">
        <f>'Balance N-1'!I1964</f>
        <v>0</v>
      </c>
      <c r="B1961" s="75">
        <f>'Balance N-1'!J1964</f>
        <v>0</v>
      </c>
      <c r="C1961" s="78">
        <f>'Balance N-1'!K1964</f>
        <v>0</v>
      </c>
      <c r="D1961" s="78">
        <f>'Balance N-1'!L1964</f>
        <v>0</v>
      </c>
      <c r="E1961" s="78">
        <f>'Balance N-1'!M1964</f>
        <v>0</v>
      </c>
      <c r="F1961" s="78">
        <f>'Balance N-1'!N1964</f>
        <v>0</v>
      </c>
      <c r="G1961" s="78">
        <f>'Balance N-1'!O1964</f>
        <v>0</v>
      </c>
      <c r="H1961" s="78">
        <f>'Balance N-1'!P1964</f>
        <v>0</v>
      </c>
      <c r="I1961" s="79">
        <f t="shared" si="30"/>
        <v>0</v>
      </c>
    </row>
    <row r="1962" spans="1:9" ht="15.6">
      <c r="A1962" s="85">
        <f>'Balance N-1'!I1965</f>
        <v>0</v>
      </c>
      <c r="B1962" s="75">
        <f>'Balance N-1'!J1965</f>
        <v>0</v>
      </c>
      <c r="C1962" s="78">
        <f>'Balance N-1'!K1965</f>
        <v>0</v>
      </c>
      <c r="D1962" s="78">
        <f>'Balance N-1'!L1965</f>
        <v>0</v>
      </c>
      <c r="E1962" s="78">
        <f>'Balance N-1'!M1965</f>
        <v>0</v>
      </c>
      <c r="F1962" s="78">
        <f>'Balance N-1'!N1965</f>
        <v>0</v>
      </c>
      <c r="G1962" s="78">
        <f>'Balance N-1'!O1965</f>
        <v>0</v>
      </c>
      <c r="H1962" s="78">
        <f>'Balance N-1'!P1965</f>
        <v>0</v>
      </c>
      <c r="I1962" s="79">
        <f t="shared" si="30"/>
        <v>0</v>
      </c>
    </row>
    <row r="1963" spans="1:9" ht="15.6">
      <c r="A1963" s="85">
        <f>'Balance N-1'!I1966</f>
        <v>0</v>
      </c>
      <c r="B1963" s="75">
        <f>'Balance N-1'!J1966</f>
        <v>0</v>
      </c>
      <c r="C1963" s="78">
        <f>'Balance N-1'!K1966</f>
        <v>0</v>
      </c>
      <c r="D1963" s="78">
        <f>'Balance N-1'!L1966</f>
        <v>0</v>
      </c>
      <c r="E1963" s="78">
        <f>'Balance N-1'!M1966</f>
        <v>0</v>
      </c>
      <c r="F1963" s="78">
        <f>'Balance N-1'!N1966</f>
        <v>0</v>
      </c>
      <c r="G1963" s="78">
        <f>'Balance N-1'!O1966</f>
        <v>0</v>
      </c>
      <c r="H1963" s="78">
        <f>'Balance N-1'!P1966</f>
        <v>0</v>
      </c>
      <c r="I1963" s="79">
        <f t="shared" si="30"/>
        <v>0</v>
      </c>
    </row>
    <row r="1964" spans="1:9" ht="15.6">
      <c r="A1964" s="85">
        <f>'Balance N-1'!I1967</f>
        <v>0</v>
      </c>
      <c r="B1964" s="75">
        <f>'Balance N-1'!J1967</f>
        <v>0</v>
      </c>
      <c r="C1964" s="78">
        <f>'Balance N-1'!K1967</f>
        <v>0</v>
      </c>
      <c r="D1964" s="78">
        <f>'Balance N-1'!L1967</f>
        <v>0</v>
      </c>
      <c r="E1964" s="78">
        <f>'Balance N-1'!M1967</f>
        <v>0</v>
      </c>
      <c r="F1964" s="78">
        <f>'Balance N-1'!N1967</f>
        <v>0</v>
      </c>
      <c r="G1964" s="78">
        <f>'Balance N-1'!O1967</f>
        <v>0</v>
      </c>
      <c r="H1964" s="78">
        <f>'Balance N-1'!P1967</f>
        <v>0</v>
      </c>
      <c r="I1964" s="79">
        <f t="shared" si="30"/>
        <v>0</v>
      </c>
    </row>
    <row r="1965" spans="1:9" ht="15.6">
      <c r="A1965" s="85">
        <f>'Balance N-1'!I1968</f>
        <v>0</v>
      </c>
      <c r="B1965" s="75">
        <f>'Balance N-1'!J1968</f>
        <v>0</v>
      </c>
      <c r="C1965" s="78">
        <f>'Balance N-1'!K1968</f>
        <v>0</v>
      </c>
      <c r="D1965" s="78">
        <f>'Balance N-1'!L1968</f>
        <v>0</v>
      </c>
      <c r="E1965" s="78">
        <f>'Balance N-1'!M1968</f>
        <v>0</v>
      </c>
      <c r="F1965" s="78">
        <f>'Balance N-1'!N1968</f>
        <v>0</v>
      </c>
      <c r="G1965" s="78">
        <f>'Balance N-1'!O1968</f>
        <v>0</v>
      </c>
      <c r="H1965" s="78">
        <f>'Balance N-1'!P1968</f>
        <v>0</v>
      </c>
      <c r="I1965" s="79">
        <f t="shared" si="30"/>
        <v>0</v>
      </c>
    </row>
    <row r="1966" spans="1:9" ht="15.6">
      <c r="A1966" s="85">
        <f>'Balance N-1'!I1969</f>
        <v>0</v>
      </c>
      <c r="B1966" s="75">
        <f>'Balance N-1'!J1969</f>
        <v>0</v>
      </c>
      <c r="C1966" s="78">
        <f>'Balance N-1'!K1969</f>
        <v>0</v>
      </c>
      <c r="D1966" s="78">
        <f>'Balance N-1'!L1969</f>
        <v>0</v>
      </c>
      <c r="E1966" s="78">
        <f>'Balance N-1'!M1969</f>
        <v>0</v>
      </c>
      <c r="F1966" s="78">
        <f>'Balance N-1'!N1969</f>
        <v>0</v>
      </c>
      <c r="G1966" s="78">
        <f>'Balance N-1'!O1969</f>
        <v>0</v>
      </c>
      <c r="H1966" s="78">
        <f>'Balance N-1'!P1969</f>
        <v>0</v>
      </c>
      <c r="I1966" s="79">
        <f t="shared" si="30"/>
        <v>0</v>
      </c>
    </row>
    <row r="1967" spans="1:9" ht="15.6">
      <c r="A1967" s="85">
        <f>'Balance N-1'!I1970</f>
        <v>0</v>
      </c>
      <c r="B1967" s="75">
        <f>'Balance N-1'!J1970</f>
        <v>0</v>
      </c>
      <c r="C1967" s="78">
        <f>'Balance N-1'!K1970</f>
        <v>0</v>
      </c>
      <c r="D1967" s="78">
        <f>'Balance N-1'!L1970</f>
        <v>0</v>
      </c>
      <c r="E1967" s="78">
        <f>'Balance N-1'!M1970</f>
        <v>0</v>
      </c>
      <c r="F1967" s="78">
        <f>'Balance N-1'!N1970</f>
        <v>0</v>
      </c>
      <c r="G1967" s="78">
        <f>'Balance N-1'!O1970</f>
        <v>0</v>
      </c>
      <c r="H1967" s="78">
        <f>'Balance N-1'!P1970</f>
        <v>0</v>
      </c>
      <c r="I1967" s="79">
        <f t="shared" si="30"/>
        <v>0</v>
      </c>
    </row>
    <row r="1968" spans="1:9" ht="15.6">
      <c r="A1968" s="85">
        <f>'Balance N-1'!I1971</f>
        <v>0</v>
      </c>
      <c r="B1968" s="75">
        <f>'Balance N-1'!J1971</f>
        <v>0</v>
      </c>
      <c r="C1968" s="78">
        <f>'Balance N-1'!K1971</f>
        <v>0</v>
      </c>
      <c r="D1968" s="78">
        <f>'Balance N-1'!L1971</f>
        <v>0</v>
      </c>
      <c r="E1968" s="78">
        <f>'Balance N-1'!M1971</f>
        <v>0</v>
      </c>
      <c r="F1968" s="78">
        <f>'Balance N-1'!N1971</f>
        <v>0</v>
      </c>
      <c r="G1968" s="78">
        <f>'Balance N-1'!O1971</f>
        <v>0</v>
      </c>
      <c r="H1968" s="78">
        <f>'Balance N-1'!P1971</f>
        <v>0</v>
      </c>
      <c r="I1968" s="79">
        <f t="shared" si="30"/>
        <v>0</v>
      </c>
    </row>
    <row r="1969" spans="1:9" ht="15.6">
      <c r="A1969" s="85">
        <f>'Balance N-1'!I1972</f>
        <v>0</v>
      </c>
      <c r="B1969" s="75">
        <f>'Balance N-1'!J1972</f>
        <v>0</v>
      </c>
      <c r="C1969" s="78">
        <f>'Balance N-1'!K1972</f>
        <v>0</v>
      </c>
      <c r="D1969" s="78">
        <f>'Balance N-1'!L1972</f>
        <v>0</v>
      </c>
      <c r="E1969" s="78">
        <f>'Balance N-1'!M1972</f>
        <v>0</v>
      </c>
      <c r="F1969" s="78">
        <f>'Balance N-1'!N1972</f>
        <v>0</v>
      </c>
      <c r="G1969" s="78">
        <f>'Balance N-1'!O1972</f>
        <v>0</v>
      </c>
      <c r="H1969" s="78">
        <f>'Balance N-1'!P1972</f>
        <v>0</v>
      </c>
      <c r="I1969" s="79">
        <f t="shared" si="30"/>
        <v>0</v>
      </c>
    </row>
    <row r="1970" spans="1:9" ht="15.6">
      <c r="A1970" s="85">
        <f>'Balance N-1'!I1973</f>
        <v>0</v>
      </c>
      <c r="B1970" s="75">
        <f>'Balance N-1'!J1973</f>
        <v>0</v>
      </c>
      <c r="C1970" s="78">
        <f>'Balance N-1'!K1973</f>
        <v>0</v>
      </c>
      <c r="D1970" s="78">
        <f>'Balance N-1'!L1973</f>
        <v>0</v>
      </c>
      <c r="E1970" s="78">
        <f>'Balance N-1'!M1973</f>
        <v>0</v>
      </c>
      <c r="F1970" s="78">
        <f>'Balance N-1'!N1973</f>
        <v>0</v>
      </c>
      <c r="G1970" s="78">
        <f>'Balance N-1'!O1973</f>
        <v>0</v>
      </c>
      <c r="H1970" s="78">
        <f>'Balance N-1'!P1973</f>
        <v>0</v>
      </c>
      <c r="I1970" s="79">
        <f t="shared" si="30"/>
        <v>0</v>
      </c>
    </row>
    <row r="1971" spans="1:9" ht="15.6">
      <c r="A1971" s="85">
        <f>'Balance N-1'!I1974</f>
        <v>0</v>
      </c>
      <c r="B1971" s="75">
        <f>'Balance N-1'!J1974</f>
        <v>0</v>
      </c>
      <c r="C1971" s="78">
        <f>'Balance N-1'!K1974</f>
        <v>0</v>
      </c>
      <c r="D1971" s="78">
        <f>'Balance N-1'!L1974</f>
        <v>0</v>
      </c>
      <c r="E1971" s="78">
        <f>'Balance N-1'!M1974</f>
        <v>0</v>
      </c>
      <c r="F1971" s="78">
        <f>'Balance N-1'!N1974</f>
        <v>0</v>
      </c>
      <c r="G1971" s="78">
        <f>'Balance N-1'!O1974</f>
        <v>0</v>
      </c>
      <c r="H1971" s="78">
        <f>'Balance N-1'!P1974</f>
        <v>0</v>
      </c>
      <c r="I1971" s="79">
        <f t="shared" si="30"/>
        <v>0</v>
      </c>
    </row>
    <row r="1972" spans="1:9" ht="15.6">
      <c r="A1972" s="85">
        <f>'Balance N-1'!I1975</f>
        <v>0</v>
      </c>
      <c r="B1972" s="75">
        <f>'Balance N-1'!J1975</f>
        <v>0</v>
      </c>
      <c r="C1972" s="78">
        <f>'Balance N-1'!K1975</f>
        <v>0</v>
      </c>
      <c r="D1972" s="78">
        <f>'Balance N-1'!L1975</f>
        <v>0</v>
      </c>
      <c r="E1972" s="78">
        <f>'Balance N-1'!M1975</f>
        <v>0</v>
      </c>
      <c r="F1972" s="78">
        <f>'Balance N-1'!N1975</f>
        <v>0</v>
      </c>
      <c r="G1972" s="78">
        <f>'Balance N-1'!O1975</f>
        <v>0</v>
      </c>
      <c r="H1972" s="78">
        <f>'Balance N-1'!P1975</f>
        <v>0</v>
      </c>
      <c r="I1972" s="79">
        <f t="shared" si="30"/>
        <v>0</v>
      </c>
    </row>
    <row r="1973" spans="1:9" ht="15.6">
      <c r="A1973" s="85">
        <f>'Balance N-1'!I1976</f>
        <v>0</v>
      </c>
      <c r="B1973" s="75">
        <f>'Balance N-1'!J1976</f>
        <v>0</v>
      </c>
      <c r="C1973" s="78">
        <f>'Balance N-1'!K1976</f>
        <v>0</v>
      </c>
      <c r="D1973" s="78">
        <f>'Balance N-1'!L1976</f>
        <v>0</v>
      </c>
      <c r="E1973" s="78">
        <f>'Balance N-1'!M1976</f>
        <v>0</v>
      </c>
      <c r="F1973" s="78">
        <f>'Balance N-1'!N1976</f>
        <v>0</v>
      </c>
      <c r="G1973" s="78">
        <f>'Balance N-1'!O1976</f>
        <v>0</v>
      </c>
      <c r="H1973" s="78">
        <f>'Balance N-1'!P1976</f>
        <v>0</v>
      </c>
      <c r="I1973" s="79">
        <f t="shared" si="30"/>
        <v>0</v>
      </c>
    </row>
    <row r="1974" spans="1:9" ht="15.6">
      <c r="A1974" s="85">
        <f>'Balance N-1'!I1977</f>
        <v>0</v>
      </c>
      <c r="B1974" s="75">
        <f>'Balance N-1'!J1977</f>
        <v>0</v>
      </c>
      <c r="C1974" s="78">
        <f>'Balance N-1'!K1977</f>
        <v>0</v>
      </c>
      <c r="D1974" s="78">
        <f>'Balance N-1'!L1977</f>
        <v>0</v>
      </c>
      <c r="E1974" s="78">
        <f>'Balance N-1'!M1977</f>
        <v>0</v>
      </c>
      <c r="F1974" s="78">
        <f>'Balance N-1'!N1977</f>
        <v>0</v>
      </c>
      <c r="G1974" s="78">
        <f>'Balance N-1'!O1977</f>
        <v>0</v>
      </c>
      <c r="H1974" s="78">
        <f>'Balance N-1'!P1977</f>
        <v>0</v>
      </c>
      <c r="I1974" s="79">
        <f t="shared" si="30"/>
        <v>0</v>
      </c>
    </row>
    <row r="1975" spans="1:9" ht="15.6">
      <c r="A1975" s="85">
        <f>'Balance N-1'!I1978</f>
        <v>0</v>
      </c>
      <c r="B1975" s="75">
        <f>'Balance N-1'!J1978</f>
        <v>0</v>
      </c>
      <c r="C1975" s="78">
        <f>'Balance N-1'!K1978</f>
        <v>0</v>
      </c>
      <c r="D1975" s="78">
        <f>'Balance N-1'!L1978</f>
        <v>0</v>
      </c>
      <c r="E1975" s="78">
        <f>'Balance N-1'!M1978</f>
        <v>0</v>
      </c>
      <c r="F1975" s="78">
        <f>'Balance N-1'!N1978</f>
        <v>0</v>
      </c>
      <c r="G1975" s="78">
        <f>'Balance N-1'!O1978</f>
        <v>0</v>
      </c>
      <c r="H1975" s="78">
        <f>'Balance N-1'!P1978</f>
        <v>0</v>
      </c>
      <c r="I1975" s="79">
        <f t="shared" si="30"/>
        <v>0</v>
      </c>
    </row>
    <row r="1976" spans="1:9" ht="15.6">
      <c r="A1976" s="85">
        <f>'Balance N-1'!I1979</f>
        <v>0</v>
      </c>
      <c r="B1976" s="75">
        <f>'Balance N-1'!J1979</f>
        <v>0</v>
      </c>
      <c r="C1976" s="78">
        <f>'Balance N-1'!K1979</f>
        <v>0</v>
      </c>
      <c r="D1976" s="78">
        <f>'Balance N-1'!L1979</f>
        <v>0</v>
      </c>
      <c r="E1976" s="78">
        <f>'Balance N-1'!M1979</f>
        <v>0</v>
      </c>
      <c r="F1976" s="78">
        <f>'Balance N-1'!N1979</f>
        <v>0</v>
      </c>
      <c r="G1976" s="78">
        <f>'Balance N-1'!O1979</f>
        <v>0</v>
      </c>
      <c r="H1976" s="78">
        <f>'Balance N-1'!P1979</f>
        <v>0</v>
      </c>
      <c r="I1976" s="79">
        <f t="shared" si="30"/>
        <v>0</v>
      </c>
    </row>
    <row r="1977" spans="1:9" ht="15.6">
      <c r="A1977" s="85">
        <f>'Balance N-1'!I1980</f>
        <v>0</v>
      </c>
      <c r="B1977" s="75">
        <f>'Balance N-1'!J1980</f>
        <v>0</v>
      </c>
      <c r="C1977" s="78">
        <f>'Balance N-1'!K1980</f>
        <v>0</v>
      </c>
      <c r="D1977" s="78">
        <f>'Balance N-1'!L1980</f>
        <v>0</v>
      </c>
      <c r="E1977" s="78">
        <f>'Balance N-1'!M1980</f>
        <v>0</v>
      </c>
      <c r="F1977" s="78">
        <f>'Balance N-1'!N1980</f>
        <v>0</v>
      </c>
      <c r="G1977" s="78">
        <f>'Balance N-1'!O1980</f>
        <v>0</v>
      </c>
      <c r="H1977" s="78">
        <f>'Balance N-1'!P1980</f>
        <v>0</v>
      </c>
      <c r="I1977" s="79">
        <f t="shared" si="30"/>
        <v>0</v>
      </c>
    </row>
    <row r="1978" spans="1:9" ht="15.6">
      <c r="A1978" s="85">
        <f>'Balance N-1'!I1981</f>
        <v>0</v>
      </c>
      <c r="B1978" s="75">
        <f>'Balance N-1'!J1981</f>
        <v>0</v>
      </c>
      <c r="C1978" s="78">
        <f>'Balance N-1'!K1981</f>
        <v>0</v>
      </c>
      <c r="D1978" s="78">
        <f>'Balance N-1'!L1981</f>
        <v>0</v>
      </c>
      <c r="E1978" s="78">
        <f>'Balance N-1'!M1981</f>
        <v>0</v>
      </c>
      <c r="F1978" s="78">
        <f>'Balance N-1'!N1981</f>
        <v>0</v>
      </c>
      <c r="G1978" s="78">
        <f>'Balance N-1'!O1981</f>
        <v>0</v>
      </c>
      <c r="H1978" s="78">
        <f>'Balance N-1'!P1981</f>
        <v>0</v>
      </c>
      <c r="I1978" s="79">
        <f t="shared" si="30"/>
        <v>0</v>
      </c>
    </row>
    <row r="1979" spans="1:9" ht="15.6">
      <c r="A1979" s="85">
        <f>'Balance N-1'!I1982</f>
        <v>0</v>
      </c>
      <c r="B1979" s="75">
        <f>'Balance N-1'!J1982</f>
        <v>0</v>
      </c>
      <c r="C1979" s="78">
        <f>'Balance N-1'!K1982</f>
        <v>0</v>
      </c>
      <c r="D1979" s="78">
        <f>'Balance N-1'!L1982</f>
        <v>0</v>
      </c>
      <c r="E1979" s="78">
        <f>'Balance N-1'!M1982</f>
        <v>0</v>
      </c>
      <c r="F1979" s="78">
        <f>'Balance N-1'!N1982</f>
        <v>0</v>
      </c>
      <c r="G1979" s="78">
        <f>'Balance N-1'!O1982</f>
        <v>0</v>
      </c>
      <c r="H1979" s="78">
        <f>'Balance N-1'!P1982</f>
        <v>0</v>
      </c>
      <c r="I1979" s="79">
        <f t="shared" si="30"/>
        <v>0</v>
      </c>
    </row>
    <row r="1980" spans="1:9" ht="15.6">
      <c r="A1980" s="85">
        <f>'Balance N-1'!I1983</f>
        <v>0</v>
      </c>
      <c r="B1980" s="75">
        <f>'Balance N-1'!J1983</f>
        <v>0</v>
      </c>
      <c r="C1980" s="78">
        <f>'Balance N-1'!K1983</f>
        <v>0</v>
      </c>
      <c r="D1980" s="78">
        <f>'Balance N-1'!L1983</f>
        <v>0</v>
      </c>
      <c r="E1980" s="78">
        <f>'Balance N-1'!M1983</f>
        <v>0</v>
      </c>
      <c r="F1980" s="78">
        <f>'Balance N-1'!N1983</f>
        <v>0</v>
      </c>
      <c r="G1980" s="78">
        <f>'Balance N-1'!O1983</f>
        <v>0</v>
      </c>
      <c r="H1980" s="78">
        <f>'Balance N-1'!P1983</f>
        <v>0</v>
      </c>
      <c r="I1980" s="79">
        <f t="shared" si="30"/>
        <v>0</v>
      </c>
    </row>
    <row r="1981" spans="1:9" ht="15.6">
      <c r="A1981" s="85">
        <f>'Balance N-1'!I1984</f>
        <v>0</v>
      </c>
      <c r="B1981" s="75">
        <f>'Balance N-1'!J1984</f>
        <v>0</v>
      </c>
      <c r="C1981" s="78">
        <f>'Balance N-1'!K1984</f>
        <v>0</v>
      </c>
      <c r="D1981" s="78">
        <f>'Balance N-1'!L1984</f>
        <v>0</v>
      </c>
      <c r="E1981" s="78">
        <f>'Balance N-1'!M1984</f>
        <v>0</v>
      </c>
      <c r="F1981" s="78">
        <f>'Balance N-1'!N1984</f>
        <v>0</v>
      </c>
      <c r="G1981" s="78">
        <f>'Balance N-1'!O1984</f>
        <v>0</v>
      </c>
      <c r="H1981" s="78">
        <f>'Balance N-1'!P1984</f>
        <v>0</v>
      </c>
      <c r="I1981" s="79">
        <f t="shared" si="30"/>
        <v>0</v>
      </c>
    </row>
    <row r="1982" spans="1:9" ht="15.6">
      <c r="A1982" s="85">
        <f>'Balance N-1'!I1985</f>
        <v>0</v>
      </c>
      <c r="B1982" s="75">
        <f>'Balance N-1'!J1985</f>
        <v>0</v>
      </c>
      <c r="C1982" s="78">
        <f>'Balance N-1'!K1985</f>
        <v>0</v>
      </c>
      <c r="D1982" s="78">
        <f>'Balance N-1'!L1985</f>
        <v>0</v>
      </c>
      <c r="E1982" s="78">
        <f>'Balance N-1'!M1985</f>
        <v>0</v>
      </c>
      <c r="F1982" s="78">
        <f>'Balance N-1'!N1985</f>
        <v>0</v>
      </c>
      <c r="G1982" s="78">
        <f>'Balance N-1'!O1985</f>
        <v>0</v>
      </c>
      <c r="H1982" s="78">
        <f>'Balance N-1'!P1985</f>
        <v>0</v>
      </c>
      <c r="I1982" s="79">
        <f t="shared" si="30"/>
        <v>0</v>
      </c>
    </row>
    <row r="1983" spans="1:9" ht="15.6">
      <c r="A1983" s="85">
        <f>'Balance N-1'!I1986</f>
        <v>0</v>
      </c>
      <c r="B1983" s="75">
        <f>'Balance N-1'!J1986</f>
        <v>0</v>
      </c>
      <c r="C1983" s="78">
        <f>'Balance N-1'!K1986</f>
        <v>0</v>
      </c>
      <c r="D1983" s="78">
        <f>'Balance N-1'!L1986</f>
        <v>0</v>
      </c>
      <c r="E1983" s="78">
        <f>'Balance N-1'!M1986</f>
        <v>0</v>
      </c>
      <c r="F1983" s="78">
        <f>'Balance N-1'!N1986</f>
        <v>0</v>
      </c>
      <c r="G1983" s="78">
        <f>'Balance N-1'!O1986</f>
        <v>0</v>
      </c>
      <c r="H1983" s="78">
        <f>'Balance N-1'!P1986</f>
        <v>0</v>
      </c>
      <c r="I1983" s="79">
        <f t="shared" si="30"/>
        <v>0</v>
      </c>
    </row>
    <row r="1984" spans="1:9" ht="15.6">
      <c r="A1984" s="85">
        <f>'Balance N-1'!I1987</f>
        <v>0</v>
      </c>
      <c r="B1984" s="75">
        <f>'Balance N-1'!J1987</f>
        <v>0</v>
      </c>
      <c r="C1984" s="78">
        <f>'Balance N-1'!K1987</f>
        <v>0</v>
      </c>
      <c r="D1984" s="78">
        <f>'Balance N-1'!L1987</f>
        <v>0</v>
      </c>
      <c r="E1984" s="78">
        <f>'Balance N-1'!M1987</f>
        <v>0</v>
      </c>
      <c r="F1984" s="78">
        <f>'Balance N-1'!N1987</f>
        <v>0</v>
      </c>
      <c r="G1984" s="78">
        <f>'Balance N-1'!O1987</f>
        <v>0</v>
      </c>
      <c r="H1984" s="78">
        <f>'Balance N-1'!P1987</f>
        <v>0</v>
      </c>
      <c r="I1984" s="79">
        <f t="shared" si="30"/>
        <v>0</v>
      </c>
    </row>
    <row r="1985" spans="1:9" ht="15.6">
      <c r="A1985" s="85">
        <f>'Balance N-1'!I1988</f>
        <v>0</v>
      </c>
      <c r="B1985" s="75">
        <f>'Balance N-1'!J1988</f>
        <v>0</v>
      </c>
      <c r="C1985" s="78">
        <f>'Balance N-1'!K1988</f>
        <v>0</v>
      </c>
      <c r="D1985" s="78">
        <f>'Balance N-1'!L1988</f>
        <v>0</v>
      </c>
      <c r="E1985" s="78">
        <f>'Balance N-1'!M1988</f>
        <v>0</v>
      </c>
      <c r="F1985" s="78">
        <f>'Balance N-1'!N1988</f>
        <v>0</v>
      </c>
      <c r="G1985" s="78">
        <f>'Balance N-1'!O1988</f>
        <v>0</v>
      </c>
      <c r="H1985" s="78">
        <f>'Balance N-1'!P1988</f>
        <v>0</v>
      </c>
      <c r="I1985" s="79">
        <f t="shared" si="30"/>
        <v>0</v>
      </c>
    </row>
    <row r="1986" spans="1:9" ht="15.6">
      <c r="A1986" s="85">
        <f>'Balance N-1'!I1989</f>
        <v>0</v>
      </c>
      <c r="B1986" s="75">
        <f>'Balance N-1'!J1989</f>
        <v>0</v>
      </c>
      <c r="C1986" s="78">
        <f>'Balance N-1'!K1989</f>
        <v>0</v>
      </c>
      <c r="D1986" s="78">
        <f>'Balance N-1'!L1989</f>
        <v>0</v>
      </c>
      <c r="E1986" s="78">
        <f>'Balance N-1'!M1989</f>
        <v>0</v>
      </c>
      <c r="F1986" s="78">
        <f>'Balance N-1'!N1989</f>
        <v>0</v>
      </c>
      <c r="G1986" s="78">
        <f>'Balance N-1'!O1989</f>
        <v>0</v>
      </c>
      <c r="H1986" s="78">
        <f>'Balance N-1'!P1989</f>
        <v>0</v>
      </c>
      <c r="I1986" s="79">
        <f t="shared" si="30"/>
        <v>0</v>
      </c>
    </row>
    <row r="1987" spans="1:9" ht="15.6">
      <c r="A1987" s="85">
        <f>'Balance N-1'!I1990</f>
        <v>0</v>
      </c>
      <c r="B1987" s="75">
        <f>'Balance N-1'!J1990</f>
        <v>0</v>
      </c>
      <c r="C1987" s="78">
        <f>'Balance N-1'!K1990</f>
        <v>0</v>
      </c>
      <c r="D1987" s="78">
        <f>'Balance N-1'!L1990</f>
        <v>0</v>
      </c>
      <c r="E1987" s="78">
        <f>'Balance N-1'!M1990</f>
        <v>0</v>
      </c>
      <c r="F1987" s="78">
        <f>'Balance N-1'!N1990</f>
        <v>0</v>
      </c>
      <c r="G1987" s="78">
        <f>'Balance N-1'!O1990</f>
        <v>0</v>
      </c>
      <c r="H1987" s="78">
        <f>'Balance N-1'!P1990</f>
        <v>0</v>
      </c>
      <c r="I1987" s="79">
        <f t="shared" ref="I1987:I2050" si="31">(C1987-D1987)+(E1987-F1987)-(G1987-H1987)</f>
        <v>0</v>
      </c>
    </row>
    <row r="1988" spans="1:9" ht="15.6">
      <c r="A1988" s="85">
        <f>'Balance N-1'!I1991</f>
        <v>0</v>
      </c>
      <c r="B1988" s="75">
        <f>'Balance N-1'!J1991</f>
        <v>0</v>
      </c>
      <c r="C1988" s="78">
        <f>'Balance N-1'!K1991</f>
        <v>0</v>
      </c>
      <c r="D1988" s="78">
        <f>'Balance N-1'!L1991</f>
        <v>0</v>
      </c>
      <c r="E1988" s="78">
        <f>'Balance N-1'!M1991</f>
        <v>0</v>
      </c>
      <c r="F1988" s="78">
        <f>'Balance N-1'!N1991</f>
        <v>0</v>
      </c>
      <c r="G1988" s="78">
        <f>'Balance N-1'!O1991</f>
        <v>0</v>
      </c>
      <c r="H1988" s="78">
        <f>'Balance N-1'!P1991</f>
        <v>0</v>
      </c>
      <c r="I1988" s="79">
        <f t="shared" si="31"/>
        <v>0</v>
      </c>
    </row>
    <row r="1989" spans="1:9" ht="15.6">
      <c r="A1989" s="85">
        <f>'Balance N-1'!I1992</f>
        <v>0</v>
      </c>
      <c r="B1989" s="75">
        <f>'Balance N-1'!J1992</f>
        <v>0</v>
      </c>
      <c r="C1989" s="78">
        <f>'Balance N-1'!K1992</f>
        <v>0</v>
      </c>
      <c r="D1989" s="78">
        <f>'Balance N-1'!L1992</f>
        <v>0</v>
      </c>
      <c r="E1989" s="78">
        <f>'Balance N-1'!M1992</f>
        <v>0</v>
      </c>
      <c r="F1989" s="78">
        <f>'Balance N-1'!N1992</f>
        <v>0</v>
      </c>
      <c r="G1989" s="78">
        <f>'Balance N-1'!O1992</f>
        <v>0</v>
      </c>
      <c r="H1989" s="78">
        <f>'Balance N-1'!P1992</f>
        <v>0</v>
      </c>
      <c r="I1989" s="79">
        <f t="shared" si="31"/>
        <v>0</v>
      </c>
    </row>
    <row r="1990" spans="1:9" ht="15.6">
      <c r="A1990" s="85">
        <f>'Balance N-1'!I1993</f>
        <v>0</v>
      </c>
      <c r="B1990" s="75">
        <f>'Balance N-1'!J1993</f>
        <v>0</v>
      </c>
      <c r="C1990" s="78">
        <f>'Balance N-1'!K1993</f>
        <v>0</v>
      </c>
      <c r="D1990" s="78">
        <f>'Balance N-1'!L1993</f>
        <v>0</v>
      </c>
      <c r="E1990" s="78">
        <f>'Balance N-1'!M1993</f>
        <v>0</v>
      </c>
      <c r="F1990" s="78">
        <f>'Balance N-1'!N1993</f>
        <v>0</v>
      </c>
      <c r="G1990" s="78">
        <f>'Balance N-1'!O1993</f>
        <v>0</v>
      </c>
      <c r="H1990" s="78">
        <f>'Balance N-1'!P1993</f>
        <v>0</v>
      </c>
      <c r="I1990" s="79">
        <f t="shared" si="31"/>
        <v>0</v>
      </c>
    </row>
    <row r="1991" spans="1:9" ht="15.6">
      <c r="A1991" s="85">
        <f>'Balance N-1'!I1994</f>
        <v>0</v>
      </c>
      <c r="B1991" s="75">
        <f>'Balance N-1'!J1994</f>
        <v>0</v>
      </c>
      <c r="C1991" s="78">
        <f>'Balance N-1'!K1994</f>
        <v>0</v>
      </c>
      <c r="D1991" s="78">
        <f>'Balance N-1'!L1994</f>
        <v>0</v>
      </c>
      <c r="E1991" s="78">
        <f>'Balance N-1'!M1994</f>
        <v>0</v>
      </c>
      <c r="F1991" s="78">
        <f>'Balance N-1'!N1994</f>
        <v>0</v>
      </c>
      <c r="G1991" s="78">
        <f>'Balance N-1'!O1994</f>
        <v>0</v>
      </c>
      <c r="H1991" s="78">
        <f>'Balance N-1'!P1994</f>
        <v>0</v>
      </c>
      <c r="I1991" s="79">
        <f t="shared" si="31"/>
        <v>0</v>
      </c>
    </row>
    <row r="1992" spans="1:9" ht="15.6">
      <c r="A1992" s="85">
        <f>'Balance N-1'!I1995</f>
        <v>0</v>
      </c>
      <c r="B1992" s="75">
        <f>'Balance N-1'!J1995</f>
        <v>0</v>
      </c>
      <c r="C1992" s="78">
        <f>'Balance N-1'!K1995</f>
        <v>0</v>
      </c>
      <c r="D1992" s="78">
        <f>'Balance N-1'!L1995</f>
        <v>0</v>
      </c>
      <c r="E1992" s="78">
        <f>'Balance N-1'!M1995</f>
        <v>0</v>
      </c>
      <c r="F1992" s="78">
        <f>'Balance N-1'!N1995</f>
        <v>0</v>
      </c>
      <c r="G1992" s="78">
        <f>'Balance N-1'!O1995</f>
        <v>0</v>
      </c>
      <c r="H1992" s="78">
        <f>'Balance N-1'!P1995</f>
        <v>0</v>
      </c>
      <c r="I1992" s="79">
        <f t="shared" si="31"/>
        <v>0</v>
      </c>
    </row>
    <row r="1993" spans="1:9" ht="15.6">
      <c r="A1993" s="85">
        <f>'Balance N-1'!I1996</f>
        <v>0</v>
      </c>
      <c r="B1993" s="75">
        <f>'Balance N-1'!J1996</f>
        <v>0</v>
      </c>
      <c r="C1993" s="78">
        <f>'Balance N-1'!K1996</f>
        <v>0</v>
      </c>
      <c r="D1993" s="78">
        <f>'Balance N-1'!L1996</f>
        <v>0</v>
      </c>
      <c r="E1993" s="78">
        <f>'Balance N-1'!M1996</f>
        <v>0</v>
      </c>
      <c r="F1993" s="78">
        <f>'Balance N-1'!N1996</f>
        <v>0</v>
      </c>
      <c r="G1993" s="78">
        <f>'Balance N-1'!O1996</f>
        <v>0</v>
      </c>
      <c r="H1993" s="78">
        <f>'Balance N-1'!P1996</f>
        <v>0</v>
      </c>
      <c r="I1993" s="79">
        <f t="shared" si="31"/>
        <v>0</v>
      </c>
    </row>
    <row r="1994" spans="1:9" ht="15.6">
      <c r="A1994" s="85">
        <f>'Balance N-1'!I1997</f>
        <v>0</v>
      </c>
      <c r="B1994" s="75">
        <f>'Balance N-1'!J1997</f>
        <v>0</v>
      </c>
      <c r="C1994" s="78">
        <f>'Balance N-1'!K1997</f>
        <v>0</v>
      </c>
      <c r="D1994" s="78">
        <f>'Balance N-1'!L1997</f>
        <v>0</v>
      </c>
      <c r="E1994" s="78">
        <f>'Balance N-1'!M1997</f>
        <v>0</v>
      </c>
      <c r="F1994" s="78">
        <f>'Balance N-1'!N1997</f>
        <v>0</v>
      </c>
      <c r="G1994" s="78">
        <f>'Balance N-1'!O1997</f>
        <v>0</v>
      </c>
      <c r="H1994" s="78">
        <f>'Balance N-1'!P1997</f>
        <v>0</v>
      </c>
      <c r="I1994" s="79">
        <f t="shared" si="31"/>
        <v>0</v>
      </c>
    </row>
    <row r="1995" spans="1:9" ht="15.6">
      <c r="A1995" s="85">
        <f>'Balance N-1'!I1998</f>
        <v>0</v>
      </c>
      <c r="B1995" s="75">
        <f>'Balance N-1'!J1998</f>
        <v>0</v>
      </c>
      <c r="C1995" s="78">
        <f>'Balance N-1'!K1998</f>
        <v>0</v>
      </c>
      <c r="D1995" s="78">
        <f>'Balance N-1'!L1998</f>
        <v>0</v>
      </c>
      <c r="E1995" s="78">
        <f>'Balance N-1'!M1998</f>
        <v>0</v>
      </c>
      <c r="F1995" s="78">
        <f>'Balance N-1'!N1998</f>
        <v>0</v>
      </c>
      <c r="G1995" s="78">
        <f>'Balance N-1'!O1998</f>
        <v>0</v>
      </c>
      <c r="H1995" s="78">
        <f>'Balance N-1'!P1998</f>
        <v>0</v>
      </c>
      <c r="I1995" s="79">
        <f t="shared" si="31"/>
        <v>0</v>
      </c>
    </row>
    <row r="1996" spans="1:9" ht="15.6">
      <c r="A1996" s="85">
        <f>'Balance N-1'!I1999</f>
        <v>0</v>
      </c>
      <c r="B1996" s="75">
        <f>'Balance N-1'!J1999</f>
        <v>0</v>
      </c>
      <c r="C1996" s="78">
        <f>'Balance N-1'!K1999</f>
        <v>0</v>
      </c>
      <c r="D1996" s="78">
        <f>'Balance N-1'!L1999</f>
        <v>0</v>
      </c>
      <c r="E1996" s="78">
        <f>'Balance N-1'!M1999</f>
        <v>0</v>
      </c>
      <c r="F1996" s="78">
        <f>'Balance N-1'!N1999</f>
        <v>0</v>
      </c>
      <c r="G1996" s="78">
        <f>'Balance N-1'!O1999</f>
        <v>0</v>
      </c>
      <c r="H1996" s="78">
        <f>'Balance N-1'!P1999</f>
        <v>0</v>
      </c>
      <c r="I1996" s="79">
        <f t="shared" si="31"/>
        <v>0</v>
      </c>
    </row>
    <row r="1997" spans="1:9" ht="15.6">
      <c r="A1997" s="85">
        <f>'Balance N-1'!I2000</f>
        <v>0</v>
      </c>
      <c r="B1997" s="75">
        <f>'Balance N-1'!J2000</f>
        <v>0</v>
      </c>
      <c r="C1997" s="78">
        <f>'Balance N-1'!K2000</f>
        <v>0</v>
      </c>
      <c r="D1997" s="78">
        <f>'Balance N-1'!L2000</f>
        <v>0</v>
      </c>
      <c r="E1997" s="78">
        <f>'Balance N-1'!M2000</f>
        <v>0</v>
      </c>
      <c r="F1997" s="78">
        <f>'Balance N-1'!N2000</f>
        <v>0</v>
      </c>
      <c r="G1997" s="78">
        <f>'Balance N-1'!O2000</f>
        <v>0</v>
      </c>
      <c r="H1997" s="78">
        <f>'Balance N-1'!P2000</f>
        <v>0</v>
      </c>
      <c r="I1997" s="79">
        <f t="shared" si="31"/>
        <v>0</v>
      </c>
    </row>
    <row r="1998" spans="1:9" ht="15.6">
      <c r="A1998" s="85">
        <f>'Balance N-1'!I2001</f>
        <v>0</v>
      </c>
      <c r="B1998" s="75">
        <f>'Balance N-1'!J2001</f>
        <v>0</v>
      </c>
      <c r="C1998" s="78">
        <f>'Balance N-1'!K2001</f>
        <v>0</v>
      </c>
      <c r="D1998" s="78">
        <f>'Balance N-1'!L2001</f>
        <v>0</v>
      </c>
      <c r="E1998" s="78">
        <f>'Balance N-1'!M2001</f>
        <v>0</v>
      </c>
      <c r="F1998" s="78">
        <f>'Balance N-1'!N2001</f>
        <v>0</v>
      </c>
      <c r="G1998" s="78">
        <f>'Balance N-1'!O2001</f>
        <v>0</v>
      </c>
      <c r="H1998" s="78">
        <f>'Balance N-1'!P2001</f>
        <v>0</v>
      </c>
      <c r="I1998" s="79">
        <f t="shared" si="31"/>
        <v>0</v>
      </c>
    </row>
    <row r="1999" spans="1:9" ht="15.6">
      <c r="A1999" s="85">
        <f>'Balance N-1'!I2002</f>
        <v>0</v>
      </c>
      <c r="B1999" s="75">
        <f>'Balance N-1'!J2002</f>
        <v>0</v>
      </c>
      <c r="C1999" s="78">
        <f>'Balance N-1'!K2002</f>
        <v>0</v>
      </c>
      <c r="D1999" s="78">
        <f>'Balance N-1'!L2002</f>
        <v>0</v>
      </c>
      <c r="E1999" s="78">
        <f>'Balance N-1'!M2002</f>
        <v>0</v>
      </c>
      <c r="F1999" s="78">
        <f>'Balance N-1'!N2002</f>
        <v>0</v>
      </c>
      <c r="G1999" s="78">
        <f>'Balance N-1'!O2002</f>
        <v>0</v>
      </c>
      <c r="H1999" s="78">
        <f>'Balance N-1'!P2002</f>
        <v>0</v>
      </c>
      <c r="I1999" s="79">
        <f t="shared" si="31"/>
        <v>0</v>
      </c>
    </row>
    <row r="2000" spans="1:9" ht="15.6">
      <c r="A2000" s="85">
        <f>'Balance N-1'!I2003</f>
        <v>0</v>
      </c>
      <c r="B2000" s="75">
        <f>'Balance N-1'!J2003</f>
        <v>0</v>
      </c>
      <c r="C2000" s="78">
        <f>'Balance N-1'!K2003</f>
        <v>0</v>
      </c>
      <c r="D2000" s="78">
        <f>'Balance N-1'!L2003</f>
        <v>0</v>
      </c>
      <c r="E2000" s="78">
        <f>'Balance N-1'!M2003</f>
        <v>0</v>
      </c>
      <c r="F2000" s="78">
        <f>'Balance N-1'!N2003</f>
        <v>0</v>
      </c>
      <c r="G2000" s="78">
        <f>'Balance N-1'!O2003</f>
        <v>0</v>
      </c>
      <c r="H2000" s="78">
        <f>'Balance N-1'!P2003</f>
        <v>0</v>
      </c>
      <c r="I2000" s="79">
        <f t="shared" si="31"/>
        <v>0</v>
      </c>
    </row>
    <row r="2001" spans="1:9" ht="15.6">
      <c r="A2001" s="85">
        <f>'Balance N-1'!I2004</f>
        <v>0</v>
      </c>
      <c r="B2001" s="75">
        <f>'Balance N-1'!J2004</f>
        <v>0</v>
      </c>
      <c r="C2001" s="78">
        <f>'Balance N-1'!K2004</f>
        <v>0</v>
      </c>
      <c r="D2001" s="78">
        <f>'Balance N-1'!L2004</f>
        <v>0</v>
      </c>
      <c r="E2001" s="78">
        <f>'Balance N-1'!M2004</f>
        <v>0</v>
      </c>
      <c r="F2001" s="78">
        <f>'Balance N-1'!N2004</f>
        <v>0</v>
      </c>
      <c r="G2001" s="78">
        <f>'Balance N-1'!O2004</f>
        <v>0</v>
      </c>
      <c r="H2001" s="78">
        <f>'Balance N-1'!P2004</f>
        <v>0</v>
      </c>
      <c r="I2001" s="79">
        <f t="shared" si="31"/>
        <v>0</v>
      </c>
    </row>
    <row r="2002" spans="1:9" ht="15.6">
      <c r="A2002" s="85">
        <f>'Balance N-1'!I2005</f>
        <v>0</v>
      </c>
      <c r="B2002" s="75">
        <f>'Balance N-1'!J2005</f>
        <v>0</v>
      </c>
      <c r="C2002" s="78">
        <f>'Balance N-1'!K2005</f>
        <v>0</v>
      </c>
      <c r="D2002" s="78">
        <f>'Balance N-1'!L2005</f>
        <v>0</v>
      </c>
      <c r="E2002" s="78">
        <f>'Balance N-1'!M2005</f>
        <v>0</v>
      </c>
      <c r="F2002" s="78">
        <f>'Balance N-1'!N2005</f>
        <v>0</v>
      </c>
      <c r="G2002" s="78">
        <f>'Balance N-1'!O2005</f>
        <v>0</v>
      </c>
      <c r="H2002" s="78">
        <f>'Balance N-1'!P2005</f>
        <v>0</v>
      </c>
      <c r="I2002" s="79">
        <f t="shared" si="31"/>
        <v>0</v>
      </c>
    </row>
    <row r="2003" spans="1:9" ht="15.6">
      <c r="A2003" s="85">
        <f>'Balance N-1'!I2006</f>
        <v>0</v>
      </c>
      <c r="B2003" s="75">
        <f>'Balance N-1'!J2006</f>
        <v>0</v>
      </c>
      <c r="C2003" s="78">
        <f>'Balance N-1'!K2006</f>
        <v>0</v>
      </c>
      <c r="D2003" s="78">
        <f>'Balance N-1'!L2006</f>
        <v>0</v>
      </c>
      <c r="E2003" s="78">
        <f>'Balance N-1'!M2006</f>
        <v>0</v>
      </c>
      <c r="F2003" s="78">
        <f>'Balance N-1'!N2006</f>
        <v>0</v>
      </c>
      <c r="G2003" s="78">
        <f>'Balance N-1'!O2006</f>
        <v>0</v>
      </c>
      <c r="H2003" s="78">
        <f>'Balance N-1'!P2006</f>
        <v>0</v>
      </c>
      <c r="I2003" s="79">
        <f t="shared" si="31"/>
        <v>0</v>
      </c>
    </row>
    <row r="2004" spans="1:9" ht="15.6">
      <c r="A2004" s="85">
        <f>'Balance N-1'!I2007</f>
        <v>0</v>
      </c>
      <c r="B2004" s="75">
        <f>'Balance N-1'!J2007</f>
        <v>0</v>
      </c>
      <c r="C2004" s="78">
        <f>'Balance N-1'!K2007</f>
        <v>0</v>
      </c>
      <c r="D2004" s="78">
        <f>'Balance N-1'!L2007</f>
        <v>0</v>
      </c>
      <c r="E2004" s="78">
        <f>'Balance N-1'!M2007</f>
        <v>0</v>
      </c>
      <c r="F2004" s="78">
        <f>'Balance N-1'!N2007</f>
        <v>0</v>
      </c>
      <c r="G2004" s="78">
        <f>'Balance N-1'!O2007</f>
        <v>0</v>
      </c>
      <c r="H2004" s="78">
        <f>'Balance N-1'!P2007</f>
        <v>0</v>
      </c>
      <c r="I2004" s="79">
        <f t="shared" si="31"/>
        <v>0</v>
      </c>
    </row>
    <row r="2005" spans="1:9" ht="15.6">
      <c r="A2005" s="85">
        <f>'Balance N-1'!I2008</f>
        <v>0</v>
      </c>
      <c r="B2005" s="75">
        <f>'Balance N-1'!J2008</f>
        <v>0</v>
      </c>
      <c r="C2005" s="78">
        <f>'Balance N-1'!K2008</f>
        <v>0</v>
      </c>
      <c r="D2005" s="78">
        <f>'Balance N-1'!L2008</f>
        <v>0</v>
      </c>
      <c r="E2005" s="78">
        <f>'Balance N-1'!M2008</f>
        <v>0</v>
      </c>
      <c r="F2005" s="78">
        <f>'Balance N-1'!N2008</f>
        <v>0</v>
      </c>
      <c r="G2005" s="78">
        <f>'Balance N-1'!O2008</f>
        <v>0</v>
      </c>
      <c r="H2005" s="78">
        <f>'Balance N-1'!P2008</f>
        <v>0</v>
      </c>
      <c r="I2005" s="79">
        <f t="shared" si="31"/>
        <v>0</v>
      </c>
    </row>
    <row r="2006" spans="1:9" ht="15.6">
      <c r="A2006" s="85">
        <f>'Balance N-1'!I2009</f>
        <v>0</v>
      </c>
      <c r="B2006" s="75">
        <f>'Balance N-1'!J2009</f>
        <v>0</v>
      </c>
      <c r="C2006" s="78">
        <f>'Balance N-1'!K2009</f>
        <v>0</v>
      </c>
      <c r="D2006" s="78">
        <f>'Balance N-1'!L2009</f>
        <v>0</v>
      </c>
      <c r="E2006" s="78">
        <f>'Balance N-1'!M2009</f>
        <v>0</v>
      </c>
      <c r="F2006" s="78">
        <f>'Balance N-1'!N2009</f>
        <v>0</v>
      </c>
      <c r="G2006" s="78">
        <f>'Balance N-1'!O2009</f>
        <v>0</v>
      </c>
      <c r="H2006" s="78">
        <f>'Balance N-1'!P2009</f>
        <v>0</v>
      </c>
      <c r="I2006" s="79">
        <f t="shared" si="31"/>
        <v>0</v>
      </c>
    </row>
    <row r="2007" spans="1:9" ht="15.6">
      <c r="A2007" s="85">
        <f>'Balance N-1'!I2010</f>
        <v>0</v>
      </c>
      <c r="B2007" s="75">
        <f>'Balance N-1'!J2010</f>
        <v>0</v>
      </c>
      <c r="C2007" s="78">
        <f>'Balance N-1'!K2010</f>
        <v>0</v>
      </c>
      <c r="D2007" s="78">
        <f>'Balance N-1'!L2010</f>
        <v>0</v>
      </c>
      <c r="E2007" s="78">
        <f>'Balance N-1'!M2010</f>
        <v>0</v>
      </c>
      <c r="F2007" s="78">
        <f>'Balance N-1'!N2010</f>
        <v>0</v>
      </c>
      <c r="G2007" s="78">
        <f>'Balance N-1'!O2010</f>
        <v>0</v>
      </c>
      <c r="H2007" s="78">
        <f>'Balance N-1'!P2010</f>
        <v>0</v>
      </c>
      <c r="I2007" s="79">
        <f t="shared" si="31"/>
        <v>0</v>
      </c>
    </row>
    <row r="2008" spans="1:9" ht="15.6">
      <c r="A2008" s="85">
        <f>'Balance N-1'!I2011</f>
        <v>0</v>
      </c>
      <c r="B2008" s="75">
        <f>'Balance N-1'!J2011</f>
        <v>0</v>
      </c>
      <c r="C2008" s="78">
        <f>'Balance N-1'!K2011</f>
        <v>0</v>
      </c>
      <c r="D2008" s="78">
        <f>'Balance N-1'!L2011</f>
        <v>0</v>
      </c>
      <c r="E2008" s="78">
        <f>'Balance N-1'!M2011</f>
        <v>0</v>
      </c>
      <c r="F2008" s="78">
        <f>'Balance N-1'!N2011</f>
        <v>0</v>
      </c>
      <c r="G2008" s="78">
        <f>'Balance N-1'!O2011</f>
        <v>0</v>
      </c>
      <c r="H2008" s="78">
        <f>'Balance N-1'!P2011</f>
        <v>0</v>
      </c>
      <c r="I2008" s="79">
        <f t="shared" si="31"/>
        <v>0</v>
      </c>
    </row>
    <row r="2009" spans="1:9" ht="15.6">
      <c r="A2009" s="85">
        <f>'Balance N-1'!I2012</f>
        <v>0</v>
      </c>
      <c r="B2009" s="75">
        <f>'Balance N-1'!J2012</f>
        <v>0</v>
      </c>
      <c r="C2009" s="78">
        <f>'Balance N-1'!K2012</f>
        <v>0</v>
      </c>
      <c r="D2009" s="78">
        <f>'Balance N-1'!L2012</f>
        <v>0</v>
      </c>
      <c r="E2009" s="78">
        <f>'Balance N-1'!M2012</f>
        <v>0</v>
      </c>
      <c r="F2009" s="78">
        <f>'Balance N-1'!N2012</f>
        <v>0</v>
      </c>
      <c r="G2009" s="78">
        <f>'Balance N-1'!O2012</f>
        <v>0</v>
      </c>
      <c r="H2009" s="78">
        <f>'Balance N-1'!P2012</f>
        <v>0</v>
      </c>
      <c r="I2009" s="79">
        <f t="shared" si="31"/>
        <v>0</v>
      </c>
    </row>
    <row r="2010" spans="1:9" ht="15.6">
      <c r="A2010" s="85">
        <f>'Balance N-1'!I2013</f>
        <v>0</v>
      </c>
      <c r="B2010" s="75">
        <f>'Balance N-1'!J2013</f>
        <v>0</v>
      </c>
      <c r="C2010" s="78">
        <f>'Balance N-1'!K2013</f>
        <v>0</v>
      </c>
      <c r="D2010" s="78">
        <f>'Balance N-1'!L2013</f>
        <v>0</v>
      </c>
      <c r="E2010" s="78">
        <f>'Balance N-1'!M2013</f>
        <v>0</v>
      </c>
      <c r="F2010" s="78">
        <f>'Balance N-1'!N2013</f>
        <v>0</v>
      </c>
      <c r="G2010" s="78">
        <f>'Balance N-1'!O2013</f>
        <v>0</v>
      </c>
      <c r="H2010" s="78">
        <f>'Balance N-1'!P2013</f>
        <v>0</v>
      </c>
      <c r="I2010" s="79">
        <f t="shared" si="31"/>
        <v>0</v>
      </c>
    </row>
    <row r="2011" spans="1:9" ht="15.6">
      <c r="A2011" s="85">
        <f>'Balance N-1'!I2014</f>
        <v>0</v>
      </c>
      <c r="B2011" s="75">
        <f>'Balance N-1'!J2014</f>
        <v>0</v>
      </c>
      <c r="C2011" s="78">
        <f>'Balance N-1'!K2014</f>
        <v>0</v>
      </c>
      <c r="D2011" s="78">
        <f>'Balance N-1'!L2014</f>
        <v>0</v>
      </c>
      <c r="E2011" s="78">
        <f>'Balance N-1'!M2014</f>
        <v>0</v>
      </c>
      <c r="F2011" s="78">
        <f>'Balance N-1'!N2014</f>
        <v>0</v>
      </c>
      <c r="G2011" s="78">
        <f>'Balance N-1'!O2014</f>
        <v>0</v>
      </c>
      <c r="H2011" s="78">
        <f>'Balance N-1'!P2014</f>
        <v>0</v>
      </c>
      <c r="I2011" s="79">
        <f t="shared" si="31"/>
        <v>0</v>
      </c>
    </row>
    <row r="2012" spans="1:9" ht="15.6">
      <c r="A2012" s="85">
        <f>'Balance N-1'!I2015</f>
        <v>0</v>
      </c>
      <c r="B2012" s="75">
        <f>'Balance N-1'!J2015</f>
        <v>0</v>
      </c>
      <c r="C2012" s="78">
        <f>'Balance N-1'!K2015</f>
        <v>0</v>
      </c>
      <c r="D2012" s="78">
        <f>'Balance N-1'!L2015</f>
        <v>0</v>
      </c>
      <c r="E2012" s="78">
        <f>'Balance N-1'!M2015</f>
        <v>0</v>
      </c>
      <c r="F2012" s="78">
        <f>'Balance N-1'!N2015</f>
        <v>0</v>
      </c>
      <c r="G2012" s="78">
        <f>'Balance N-1'!O2015</f>
        <v>0</v>
      </c>
      <c r="H2012" s="78">
        <f>'Balance N-1'!P2015</f>
        <v>0</v>
      </c>
      <c r="I2012" s="79">
        <f t="shared" si="31"/>
        <v>0</v>
      </c>
    </row>
    <row r="2013" spans="1:9" ht="15.6">
      <c r="A2013" s="85">
        <f>'Balance N-1'!I2016</f>
        <v>0</v>
      </c>
      <c r="B2013" s="75">
        <f>'Balance N-1'!J2016</f>
        <v>0</v>
      </c>
      <c r="C2013" s="78">
        <f>'Balance N-1'!K2016</f>
        <v>0</v>
      </c>
      <c r="D2013" s="78">
        <f>'Balance N-1'!L2016</f>
        <v>0</v>
      </c>
      <c r="E2013" s="78">
        <f>'Balance N-1'!M2016</f>
        <v>0</v>
      </c>
      <c r="F2013" s="78">
        <f>'Balance N-1'!N2016</f>
        <v>0</v>
      </c>
      <c r="G2013" s="78">
        <f>'Balance N-1'!O2016</f>
        <v>0</v>
      </c>
      <c r="H2013" s="78">
        <f>'Balance N-1'!P2016</f>
        <v>0</v>
      </c>
      <c r="I2013" s="79">
        <f t="shared" si="31"/>
        <v>0</v>
      </c>
    </row>
    <row r="2014" spans="1:9" ht="15.6">
      <c r="A2014" s="85">
        <f>'Balance N-1'!I2017</f>
        <v>0</v>
      </c>
      <c r="B2014" s="75">
        <f>'Balance N-1'!J2017</f>
        <v>0</v>
      </c>
      <c r="C2014" s="78">
        <f>'Balance N-1'!K2017</f>
        <v>0</v>
      </c>
      <c r="D2014" s="78">
        <f>'Balance N-1'!L2017</f>
        <v>0</v>
      </c>
      <c r="E2014" s="78">
        <f>'Balance N-1'!M2017</f>
        <v>0</v>
      </c>
      <c r="F2014" s="78">
        <f>'Balance N-1'!N2017</f>
        <v>0</v>
      </c>
      <c r="G2014" s="78">
        <f>'Balance N-1'!O2017</f>
        <v>0</v>
      </c>
      <c r="H2014" s="78">
        <f>'Balance N-1'!P2017</f>
        <v>0</v>
      </c>
      <c r="I2014" s="79">
        <f t="shared" si="31"/>
        <v>0</v>
      </c>
    </row>
    <row r="2015" spans="1:9" ht="15.6">
      <c r="A2015" s="85">
        <f>'Balance N-1'!I2018</f>
        <v>0</v>
      </c>
      <c r="B2015" s="75">
        <f>'Balance N-1'!J2018</f>
        <v>0</v>
      </c>
      <c r="C2015" s="78">
        <f>'Balance N-1'!K2018</f>
        <v>0</v>
      </c>
      <c r="D2015" s="78">
        <f>'Balance N-1'!L2018</f>
        <v>0</v>
      </c>
      <c r="E2015" s="78">
        <f>'Balance N-1'!M2018</f>
        <v>0</v>
      </c>
      <c r="F2015" s="78">
        <f>'Balance N-1'!N2018</f>
        <v>0</v>
      </c>
      <c r="G2015" s="78">
        <f>'Balance N-1'!O2018</f>
        <v>0</v>
      </c>
      <c r="H2015" s="78">
        <f>'Balance N-1'!P2018</f>
        <v>0</v>
      </c>
      <c r="I2015" s="79">
        <f t="shared" si="31"/>
        <v>0</v>
      </c>
    </row>
    <row r="2016" spans="1:9" ht="15.6">
      <c r="A2016" s="85">
        <f>'Balance N-1'!I2019</f>
        <v>0</v>
      </c>
      <c r="B2016" s="75">
        <f>'Balance N-1'!J2019</f>
        <v>0</v>
      </c>
      <c r="C2016" s="78">
        <f>'Balance N-1'!K2019</f>
        <v>0</v>
      </c>
      <c r="D2016" s="78">
        <f>'Balance N-1'!L2019</f>
        <v>0</v>
      </c>
      <c r="E2016" s="78">
        <f>'Balance N-1'!M2019</f>
        <v>0</v>
      </c>
      <c r="F2016" s="78">
        <f>'Balance N-1'!N2019</f>
        <v>0</v>
      </c>
      <c r="G2016" s="78">
        <f>'Balance N-1'!O2019</f>
        <v>0</v>
      </c>
      <c r="H2016" s="78">
        <f>'Balance N-1'!P2019</f>
        <v>0</v>
      </c>
      <c r="I2016" s="79">
        <f t="shared" si="31"/>
        <v>0</v>
      </c>
    </row>
    <row r="2017" spans="1:9" ht="15.6">
      <c r="A2017" s="85">
        <f>'Balance N-1'!I2020</f>
        <v>0</v>
      </c>
      <c r="B2017" s="75">
        <f>'Balance N-1'!J2020</f>
        <v>0</v>
      </c>
      <c r="C2017" s="78">
        <f>'Balance N-1'!K2020</f>
        <v>0</v>
      </c>
      <c r="D2017" s="78">
        <f>'Balance N-1'!L2020</f>
        <v>0</v>
      </c>
      <c r="E2017" s="78">
        <f>'Balance N-1'!M2020</f>
        <v>0</v>
      </c>
      <c r="F2017" s="78">
        <f>'Balance N-1'!N2020</f>
        <v>0</v>
      </c>
      <c r="G2017" s="78">
        <f>'Balance N-1'!O2020</f>
        <v>0</v>
      </c>
      <c r="H2017" s="78">
        <f>'Balance N-1'!P2020</f>
        <v>0</v>
      </c>
      <c r="I2017" s="79">
        <f t="shared" si="31"/>
        <v>0</v>
      </c>
    </row>
    <row r="2018" spans="1:9" ht="15.6">
      <c r="A2018" s="85">
        <f>'Balance N-1'!I2021</f>
        <v>0</v>
      </c>
      <c r="B2018" s="75">
        <f>'Balance N-1'!J2021</f>
        <v>0</v>
      </c>
      <c r="C2018" s="78">
        <f>'Balance N-1'!K2021</f>
        <v>0</v>
      </c>
      <c r="D2018" s="78">
        <f>'Balance N-1'!L2021</f>
        <v>0</v>
      </c>
      <c r="E2018" s="78">
        <f>'Balance N-1'!M2021</f>
        <v>0</v>
      </c>
      <c r="F2018" s="78">
        <f>'Balance N-1'!N2021</f>
        <v>0</v>
      </c>
      <c r="G2018" s="78">
        <f>'Balance N-1'!O2021</f>
        <v>0</v>
      </c>
      <c r="H2018" s="78">
        <f>'Balance N-1'!P2021</f>
        <v>0</v>
      </c>
      <c r="I2018" s="79">
        <f t="shared" si="31"/>
        <v>0</v>
      </c>
    </row>
    <row r="2019" spans="1:9" ht="15.6">
      <c r="A2019" s="85">
        <f>'Balance N-1'!I2022</f>
        <v>0</v>
      </c>
      <c r="B2019" s="75">
        <f>'Balance N-1'!J2022</f>
        <v>0</v>
      </c>
      <c r="C2019" s="78">
        <f>'Balance N-1'!K2022</f>
        <v>0</v>
      </c>
      <c r="D2019" s="78">
        <f>'Balance N-1'!L2022</f>
        <v>0</v>
      </c>
      <c r="E2019" s="78">
        <f>'Balance N-1'!M2022</f>
        <v>0</v>
      </c>
      <c r="F2019" s="78">
        <f>'Balance N-1'!N2022</f>
        <v>0</v>
      </c>
      <c r="G2019" s="78">
        <f>'Balance N-1'!O2022</f>
        <v>0</v>
      </c>
      <c r="H2019" s="78">
        <f>'Balance N-1'!P2022</f>
        <v>0</v>
      </c>
      <c r="I2019" s="79">
        <f t="shared" si="31"/>
        <v>0</v>
      </c>
    </row>
    <row r="2020" spans="1:9" ht="15.6">
      <c r="A2020" s="85">
        <f>'Balance N-1'!I2023</f>
        <v>0</v>
      </c>
      <c r="B2020" s="75">
        <f>'Balance N-1'!J2023</f>
        <v>0</v>
      </c>
      <c r="C2020" s="78">
        <f>'Balance N-1'!K2023</f>
        <v>0</v>
      </c>
      <c r="D2020" s="78">
        <f>'Balance N-1'!L2023</f>
        <v>0</v>
      </c>
      <c r="E2020" s="78">
        <f>'Balance N-1'!M2023</f>
        <v>0</v>
      </c>
      <c r="F2020" s="78">
        <f>'Balance N-1'!N2023</f>
        <v>0</v>
      </c>
      <c r="G2020" s="78">
        <f>'Balance N-1'!O2023</f>
        <v>0</v>
      </c>
      <c r="H2020" s="78">
        <f>'Balance N-1'!P2023</f>
        <v>0</v>
      </c>
      <c r="I2020" s="79">
        <f t="shared" si="31"/>
        <v>0</v>
      </c>
    </row>
    <row r="2021" spans="1:9" ht="15.6">
      <c r="A2021" s="85">
        <f>'Balance N-1'!I2024</f>
        <v>0</v>
      </c>
      <c r="B2021" s="75">
        <f>'Balance N-1'!J2024</f>
        <v>0</v>
      </c>
      <c r="C2021" s="78">
        <f>'Balance N-1'!K2024</f>
        <v>0</v>
      </c>
      <c r="D2021" s="78">
        <f>'Balance N-1'!L2024</f>
        <v>0</v>
      </c>
      <c r="E2021" s="78">
        <f>'Balance N-1'!M2024</f>
        <v>0</v>
      </c>
      <c r="F2021" s="78">
        <f>'Balance N-1'!N2024</f>
        <v>0</v>
      </c>
      <c r="G2021" s="78">
        <f>'Balance N-1'!O2024</f>
        <v>0</v>
      </c>
      <c r="H2021" s="78">
        <f>'Balance N-1'!P2024</f>
        <v>0</v>
      </c>
      <c r="I2021" s="79">
        <f t="shared" si="31"/>
        <v>0</v>
      </c>
    </row>
    <row r="2022" spans="1:9" ht="15.6">
      <c r="A2022" s="85">
        <f>'Balance N-1'!I2025</f>
        <v>0</v>
      </c>
      <c r="B2022" s="75">
        <f>'Balance N-1'!J2025</f>
        <v>0</v>
      </c>
      <c r="C2022" s="78">
        <f>'Balance N-1'!K2025</f>
        <v>0</v>
      </c>
      <c r="D2022" s="78">
        <f>'Balance N-1'!L2025</f>
        <v>0</v>
      </c>
      <c r="E2022" s="78">
        <f>'Balance N-1'!M2025</f>
        <v>0</v>
      </c>
      <c r="F2022" s="78">
        <f>'Balance N-1'!N2025</f>
        <v>0</v>
      </c>
      <c r="G2022" s="78">
        <f>'Balance N-1'!O2025</f>
        <v>0</v>
      </c>
      <c r="H2022" s="78">
        <f>'Balance N-1'!P2025</f>
        <v>0</v>
      </c>
      <c r="I2022" s="79">
        <f t="shared" si="31"/>
        <v>0</v>
      </c>
    </row>
    <row r="2023" spans="1:9" ht="15.6">
      <c r="A2023" s="85">
        <f>'Balance N-1'!I2026</f>
        <v>0</v>
      </c>
      <c r="B2023" s="75">
        <f>'Balance N-1'!J2026</f>
        <v>0</v>
      </c>
      <c r="C2023" s="78">
        <f>'Balance N-1'!K2026</f>
        <v>0</v>
      </c>
      <c r="D2023" s="78">
        <f>'Balance N-1'!L2026</f>
        <v>0</v>
      </c>
      <c r="E2023" s="78">
        <f>'Balance N-1'!M2026</f>
        <v>0</v>
      </c>
      <c r="F2023" s="78">
        <f>'Balance N-1'!N2026</f>
        <v>0</v>
      </c>
      <c r="G2023" s="78">
        <f>'Balance N-1'!O2026</f>
        <v>0</v>
      </c>
      <c r="H2023" s="78">
        <f>'Balance N-1'!P2026</f>
        <v>0</v>
      </c>
      <c r="I2023" s="79">
        <f t="shared" si="31"/>
        <v>0</v>
      </c>
    </row>
    <row r="2024" spans="1:9" ht="15.6">
      <c r="A2024" s="85">
        <f>'Balance N-1'!I2027</f>
        <v>0</v>
      </c>
      <c r="B2024" s="75">
        <f>'Balance N-1'!J2027</f>
        <v>0</v>
      </c>
      <c r="C2024" s="78">
        <f>'Balance N-1'!K2027</f>
        <v>0</v>
      </c>
      <c r="D2024" s="78">
        <f>'Balance N-1'!L2027</f>
        <v>0</v>
      </c>
      <c r="E2024" s="78">
        <f>'Balance N-1'!M2027</f>
        <v>0</v>
      </c>
      <c r="F2024" s="78">
        <f>'Balance N-1'!N2027</f>
        <v>0</v>
      </c>
      <c r="G2024" s="78">
        <f>'Balance N-1'!O2027</f>
        <v>0</v>
      </c>
      <c r="H2024" s="78">
        <f>'Balance N-1'!P2027</f>
        <v>0</v>
      </c>
      <c r="I2024" s="79">
        <f t="shared" si="31"/>
        <v>0</v>
      </c>
    </row>
    <row r="2025" spans="1:9" ht="15.6">
      <c r="A2025" s="85">
        <f>'Balance N-1'!I2028</f>
        <v>0</v>
      </c>
      <c r="B2025" s="75">
        <f>'Balance N-1'!J2028</f>
        <v>0</v>
      </c>
      <c r="C2025" s="78">
        <f>'Balance N-1'!K2028</f>
        <v>0</v>
      </c>
      <c r="D2025" s="78">
        <f>'Balance N-1'!L2028</f>
        <v>0</v>
      </c>
      <c r="E2025" s="78">
        <f>'Balance N-1'!M2028</f>
        <v>0</v>
      </c>
      <c r="F2025" s="78">
        <f>'Balance N-1'!N2028</f>
        <v>0</v>
      </c>
      <c r="G2025" s="78">
        <f>'Balance N-1'!O2028</f>
        <v>0</v>
      </c>
      <c r="H2025" s="78">
        <f>'Balance N-1'!P2028</f>
        <v>0</v>
      </c>
      <c r="I2025" s="79">
        <f t="shared" si="31"/>
        <v>0</v>
      </c>
    </row>
    <row r="2026" spans="1:9" ht="15.6">
      <c r="A2026" s="85">
        <f>'Balance N-1'!I2029</f>
        <v>0</v>
      </c>
      <c r="B2026" s="75">
        <f>'Balance N-1'!J2029</f>
        <v>0</v>
      </c>
      <c r="C2026" s="78">
        <f>'Balance N-1'!K2029</f>
        <v>0</v>
      </c>
      <c r="D2026" s="78">
        <f>'Balance N-1'!L2029</f>
        <v>0</v>
      </c>
      <c r="E2026" s="78">
        <f>'Balance N-1'!M2029</f>
        <v>0</v>
      </c>
      <c r="F2026" s="78">
        <f>'Balance N-1'!N2029</f>
        <v>0</v>
      </c>
      <c r="G2026" s="78">
        <f>'Balance N-1'!O2029</f>
        <v>0</v>
      </c>
      <c r="H2026" s="78">
        <f>'Balance N-1'!P2029</f>
        <v>0</v>
      </c>
      <c r="I2026" s="79">
        <f t="shared" si="31"/>
        <v>0</v>
      </c>
    </row>
    <row r="2027" spans="1:9" ht="15.6">
      <c r="A2027" s="85">
        <f>'Balance N-1'!I2030</f>
        <v>0</v>
      </c>
      <c r="B2027" s="75">
        <f>'Balance N-1'!J2030</f>
        <v>0</v>
      </c>
      <c r="C2027" s="78">
        <f>'Balance N-1'!K2030</f>
        <v>0</v>
      </c>
      <c r="D2027" s="78">
        <f>'Balance N-1'!L2030</f>
        <v>0</v>
      </c>
      <c r="E2027" s="78">
        <f>'Balance N-1'!M2030</f>
        <v>0</v>
      </c>
      <c r="F2027" s="78">
        <f>'Balance N-1'!N2030</f>
        <v>0</v>
      </c>
      <c r="G2027" s="78">
        <f>'Balance N-1'!O2030</f>
        <v>0</v>
      </c>
      <c r="H2027" s="78">
        <f>'Balance N-1'!P2030</f>
        <v>0</v>
      </c>
      <c r="I2027" s="79">
        <f t="shared" si="31"/>
        <v>0</v>
      </c>
    </row>
    <row r="2028" spans="1:9" ht="15.6">
      <c r="A2028" s="85">
        <f>'Balance N-1'!I2031</f>
        <v>0</v>
      </c>
      <c r="B2028" s="75">
        <f>'Balance N-1'!J2031</f>
        <v>0</v>
      </c>
      <c r="C2028" s="78">
        <f>'Balance N-1'!K2031</f>
        <v>0</v>
      </c>
      <c r="D2028" s="78">
        <f>'Balance N-1'!L2031</f>
        <v>0</v>
      </c>
      <c r="E2028" s="78">
        <f>'Balance N-1'!M2031</f>
        <v>0</v>
      </c>
      <c r="F2028" s="78">
        <f>'Balance N-1'!N2031</f>
        <v>0</v>
      </c>
      <c r="G2028" s="78">
        <f>'Balance N-1'!O2031</f>
        <v>0</v>
      </c>
      <c r="H2028" s="78">
        <f>'Balance N-1'!P2031</f>
        <v>0</v>
      </c>
      <c r="I2028" s="79">
        <f t="shared" si="31"/>
        <v>0</v>
      </c>
    </row>
    <row r="2029" spans="1:9" ht="15.6">
      <c r="A2029" s="85">
        <f>'Balance N-1'!I2032</f>
        <v>0</v>
      </c>
      <c r="B2029" s="75">
        <f>'Balance N-1'!J2032</f>
        <v>0</v>
      </c>
      <c r="C2029" s="78">
        <f>'Balance N-1'!K2032</f>
        <v>0</v>
      </c>
      <c r="D2029" s="78">
        <f>'Balance N-1'!L2032</f>
        <v>0</v>
      </c>
      <c r="E2029" s="78">
        <f>'Balance N-1'!M2032</f>
        <v>0</v>
      </c>
      <c r="F2029" s="78">
        <f>'Balance N-1'!N2032</f>
        <v>0</v>
      </c>
      <c r="G2029" s="78">
        <f>'Balance N-1'!O2032</f>
        <v>0</v>
      </c>
      <c r="H2029" s="78">
        <f>'Balance N-1'!P2032</f>
        <v>0</v>
      </c>
      <c r="I2029" s="79">
        <f t="shared" si="31"/>
        <v>0</v>
      </c>
    </row>
    <row r="2030" spans="1:9" ht="15.6">
      <c r="A2030" s="85">
        <f>'Balance N-1'!I2033</f>
        <v>0</v>
      </c>
      <c r="B2030" s="75">
        <f>'Balance N-1'!J2033</f>
        <v>0</v>
      </c>
      <c r="C2030" s="78">
        <f>'Balance N-1'!K2033</f>
        <v>0</v>
      </c>
      <c r="D2030" s="78">
        <f>'Balance N-1'!L2033</f>
        <v>0</v>
      </c>
      <c r="E2030" s="78">
        <f>'Balance N-1'!M2033</f>
        <v>0</v>
      </c>
      <c r="F2030" s="78">
        <f>'Balance N-1'!N2033</f>
        <v>0</v>
      </c>
      <c r="G2030" s="78">
        <f>'Balance N-1'!O2033</f>
        <v>0</v>
      </c>
      <c r="H2030" s="78">
        <f>'Balance N-1'!P2033</f>
        <v>0</v>
      </c>
      <c r="I2030" s="79">
        <f t="shared" si="31"/>
        <v>0</v>
      </c>
    </row>
    <row r="2031" spans="1:9" ht="15.6">
      <c r="A2031" s="85">
        <f>'Balance N-1'!I2034</f>
        <v>0</v>
      </c>
      <c r="B2031" s="75">
        <f>'Balance N-1'!J2034</f>
        <v>0</v>
      </c>
      <c r="C2031" s="78">
        <f>'Balance N-1'!K2034</f>
        <v>0</v>
      </c>
      <c r="D2031" s="78">
        <f>'Balance N-1'!L2034</f>
        <v>0</v>
      </c>
      <c r="E2031" s="78">
        <f>'Balance N-1'!M2034</f>
        <v>0</v>
      </c>
      <c r="F2031" s="78">
        <f>'Balance N-1'!N2034</f>
        <v>0</v>
      </c>
      <c r="G2031" s="78">
        <f>'Balance N-1'!O2034</f>
        <v>0</v>
      </c>
      <c r="H2031" s="78">
        <f>'Balance N-1'!P2034</f>
        <v>0</v>
      </c>
      <c r="I2031" s="79">
        <f t="shared" si="31"/>
        <v>0</v>
      </c>
    </row>
    <row r="2032" spans="1:9" ht="15.6">
      <c r="A2032" s="85">
        <f>'Balance N-1'!I2035</f>
        <v>0</v>
      </c>
      <c r="B2032" s="75">
        <f>'Balance N-1'!J2035</f>
        <v>0</v>
      </c>
      <c r="C2032" s="78">
        <f>'Balance N-1'!K2035</f>
        <v>0</v>
      </c>
      <c r="D2032" s="78">
        <f>'Balance N-1'!L2035</f>
        <v>0</v>
      </c>
      <c r="E2032" s="78">
        <f>'Balance N-1'!M2035</f>
        <v>0</v>
      </c>
      <c r="F2032" s="78">
        <f>'Balance N-1'!N2035</f>
        <v>0</v>
      </c>
      <c r="G2032" s="78">
        <f>'Balance N-1'!O2035</f>
        <v>0</v>
      </c>
      <c r="H2032" s="78">
        <f>'Balance N-1'!P2035</f>
        <v>0</v>
      </c>
      <c r="I2032" s="79">
        <f t="shared" si="31"/>
        <v>0</v>
      </c>
    </row>
    <row r="2033" spans="1:9" ht="15.6">
      <c r="A2033" s="85">
        <f>'Balance N-1'!I2036</f>
        <v>0</v>
      </c>
      <c r="B2033" s="75">
        <f>'Balance N-1'!J2036</f>
        <v>0</v>
      </c>
      <c r="C2033" s="78">
        <f>'Balance N-1'!K2036</f>
        <v>0</v>
      </c>
      <c r="D2033" s="78">
        <f>'Balance N-1'!L2036</f>
        <v>0</v>
      </c>
      <c r="E2033" s="78">
        <f>'Balance N-1'!M2036</f>
        <v>0</v>
      </c>
      <c r="F2033" s="78">
        <f>'Balance N-1'!N2036</f>
        <v>0</v>
      </c>
      <c r="G2033" s="78">
        <f>'Balance N-1'!O2036</f>
        <v>0</v>
      </c>
      <c r="H2033" s="78">
        <f>'Balance N-1'!P2036</f>
        <v>0</v>
      </c>
      <c r="I2033" s="79">
        <f t="shared" si="31"/>
        <v>0</v>
      </c>
    </row>
    <row r="2034" spans="1:9" ht="15.6">
      <c r="A2034" s="85">
        <f>'Balance N-1'!I2037</f>
        <v>0</v>
      </c>
      <c r="B2034" s="75">
        <f>'Balance N-1'!J2037</f>
        <v>0</v>
      </c>
      <c r="C2034" s="78">
        <f>'Balance N-1'!K2037</f>
        <v>0</v>
      </c>
      <c r="D2034" s="78">
        <f>'Balance N-1'!L2037</f>
        <v>0</v>
      </c>
      <c r="E2034" s="78">
        <f>'Balance N-1'!M2037</f>
        <v>0</v>
      </c>
      <c r="F2034" s="78">
        <f>'Balance N-1'!N2037</f>
        <v>0</v>
      </c>
      <c r="G2034" s="78">
        <f>'Balance N-1'!O2037</f>
        <v>0</v>
      </c>
      <c r="H2034" s="78">
        <f>'Balance N-1'!P2037</f>
        <v>0</v>
      </c>
      <c r="I2034" s="79">
        <f t="shared" si="31"/>
        <v>0</v>
      </c>
    </row>
    <row r="2035" spans="1:9" ht="15.6">
      <c r="A2035" s="85">
        <f>'Balance N-1'!I2038</f>
        <v>0</v>
      </c>
      <c r="B2035" s="75">
        <f>'Balance N-1'!J2038</f>
        <v>0</v>
      </c>
      <c r="C2035" s="78">
        <f>'Balance N-1'!K2038</f>
        <v>0</v>
      </c>
      <c r="D2035" s="78">
        <f>'Balance N-1'!L2038</f>
        <v>0</v>
      </c>
      <c r="E2035" s="78">
        <f>'Balance N-1'!M2038</f>
        <v>0</v>
      </c>
      <c r="F2035" s="78">
        <f>'Balance N-1'!N2038</f>
        <v>0</v>
      </c>
      <c r="G2035" s="78">
        <f>'Balance N-1'!O2038</f>
        <v>0</v>
      </c>
      <c r="H2035" s="78">
        <f>'Balance N-1'!P2038</f>
        <v>0</v>
      </c>
      <c r="I2035" s="79">
        <f t="shared" si="31"/>
        <v>0</v>
      </c>
    </row>
    <row r="2036" spans="1:9" ht="15.6">
      <c r="A2036" s="85">
        <f>'Balance N-1'!I2039</f>
        <v>0</v>
      </c>
      <c r="B2036" s="75">
        <f>'Balance N-1'!J2039</f>
        <v>0</v>
      </c>
      <c r="C2036" s="78">
        <f>'Balance N-1'!K2039</f>
        <v>0</v>
      </c>
      <c r="D2036" s="78">
        <f>'Balance N-1'!L2039</f>
        <v>0</v>
      </c>
      <c r="E2036" s="78">
        <f>'Balance N-1'!M2039</f>
        <v>0</v>
      </c>
      <c r="F2036" s="78">
        <f>'Balance N-1'!N2039</f>
        <v>0</v>
      </c>
      <c r="G2036" s="78">
        <f>'Balance N-1'!O2039</f>
        <v>0</v>
      </c>
      <c r="H2036" s="78">
        <f>'Balance N-1'!P2039</f>
        <v>0</v>
      </c>
      <c r="I2036" s="79">
        <f t="shared" si="31"/>
        <v>0</v>
      </c>
    </row>
    <row r="2037" spans="1:9" ht="15.6">
      <c r="A2037" s="85">
        <f>'Balance N-1'!I2040</f>
        <v>0</v>
      </c>
      <c r="B2037" s="75">
        <f>'Balance N-1'!J2040</f>
        <v>0</v>
      </c>
      <c r="C2037" s="78">
        <f>'Balance N-1'!K2040</f>
        <v>0</v>
      </c>
      <c r="D2037" s="78">
        <f>'Balance N-1'!L2040</f>
        <v>0</v>
      </c>
      <c r="E2037" s="78">
        <f>'Balance N-1'!M2040</f>
        <v>0</v>
      </c>
      <c r="F2037" s="78">
        <f>'Balance N-1'!N2040</f>
        <v>0</v>
      </c>
      <c r="G2037" s="78">
        <f>'Balance N-1'!O2040</f>
        <v>0</v>
      </c>
      <c r="H2037" s="78">
        <f>'Balance N-1'!P2040</f>
        <v>0</v>
      </c>
      <c r="I2037" s="79">
        <f t="shared" si="31"/>
        <v>0</v>
      </c>
    </row>
    <row r="2038" spans="1:9" ht="15.6">
      <c r="A2038" s="85">
        <f>'Balance N-1'!I2041</f>
        <v>0</v>
      </c>
      <c r="B2038" s="75">
        <f>'Balance N-1'!J2041</f>
        <v>0</v>
      </c>
      <c r="C2038" s="78">
        <f>'Balance N-1'!K2041</f>
        <v>0</v>
      </c>
      <c r="D2038" s="78">
        <f>'Balance N-1'!L2041</f>
        <v>0</v>
      </c>
      <c r="E2038" s="78">
        <f>'Balance N-1'!M2041</f>
        <v>0</v>
      </c>
      <c r="F2038" s="78">
        <f>'Balance N-1'!N2041</f>
        <v>0</v>
      </c>
      <c r="G2038" s="78">
        <f>'Balance N-1'!O2041</f>
        <v>0</v>
      </c>
      <c r="H2038" s="78">
        <f>'Balance N-1'!P2041</f>
        <v>0</v>
      </c>
      <c r="I2038" s="79">
        <f t="shared" si="31"/>
        <v>0</v>
      </c>
    </row>
    <row r="2039" spans="1:9" ht="15.6">
      <c r="A2039" s="85">
        <f>'Balance N-1'!I2042</f>
        <v>0</v>
      </c>
      <c r="B2039" s="75">
        <f>'Balance N-1'!J2042</f>
        <v>0</v>
      </c>
      <c r="C2039" s="78">
        <f>'Balance N-1'!K2042</f>
        <v>0</v>
      </c>
      <c r="D2039" s="78">
        <f>'Balance N-1'!L2042</f>
        <v>0</v>
      </c>
      <c r="E2039" s="78">
        <f>'Balance N-1'!M2042</f>
        <v>0</v>
      </c>
      <c r="F2039" s="78">
        <f>'Balance N-1'!N2042</f>
        <v>0</v>
      </c>
      <c r="G2039" s="78">
        <f>'Balance N-1'!O2042</f>
        <v>0</v>
      </c>
      <c r="H2039" s="78">
        <f>'Balance N-1'!P2042</f>
        <v>0</v>
      </c>
      <c r="I2039" s="79">
        <f t="shared" si="31"/>
        <v>0</v>
      </c>
    </row>
    <row r="2040" spans="1:9" ht="15.6">
      <c r="A2040" s="85">
        <f>'Balance N-1'!I2043</f>
        <v>0</v>
      </c>
      <c r="B2040" s="75">
        <f>'Balance N-1'!J2043</f>
        <v>0</v>
      </c>
      <c r="C2040" s="78">
        <f>'Balance N-1'!K2043</f>
        <v>0</v>
      </c>
      <c r="D2040" s="78">
        <f>'Balance N-1'!L2043</f>
        <v>0</v>
      </c>
      <c r="E2040" s="78">
        <f>'Balance N-1'!M2043</f>
        <v>0</v>
      </c>
      <c r="F2040" s="78">
        <f>'Balance N-1'!N2043</f>
        <v>0</v>
      </c>
      <c r="G2040" s="78">
        <f>'Balance N-1'!O2043</f>
        <v>0</v>
      </c>
      <c r="H2040" s="78">
        <f>'Balance N-1'!P2043</f>
        <v>0</v>
      </c>
      <c r="I2040" s="79">
        <f t="shared" si="31"/>
        <v>0</v>
      </c>
    </row>
    <row r="2041" spans="1:9" ht="15.6">
      <c r="A2041" s="85">
        <f>'Balance N-1'!I2044</f>
        <v>0</v>
      </c>
      <c r="B2041" s="75">
        <f>'Balance N-1'!J2044</f>
        <v>0</v>
      </c>
      <c r="C2041" s="78">
        <f>'Balance N-1'!K2044</f>
        <v>0</v>
      </c>
      <c r="D2041" s="78">
        <f>'Balance N-1'!L2044</f>
        <v>0</v>
      </c>
      <c r="E2041" s="78">
        <f>'Balance N-1'!M2044</f>
        <v>0</v>
      </c>
      <c r="F2041" s="78">
        <f>'Balance N-1'!N2044</f>
        <v>0</v>
      </c>
      <c r="G2041" s="78">
        <f>'Balance N-1'!O2044</f>
        <v>0</v>
      </c>
      <c r="H2041" s="78">
        <f>'Balance N-1'!P2044</f>
        <v>0</v>
      </c>
      <c r="I2041" s="79">
        <f t="shared" si="31"/>
        <v>0</v>
      </c>
    </row>
    <row r="2042" spans="1:9" ht="15.6">
      <c r="A2042" s="85">
        <f>'Balance N-1'!I2045</f>
        <v>0</v>
      </c>
      <c r="B2042" s="75">
        <f>'Balance N-1'!J2045</f>
        <v>0</v>
      </c>
      <c r="C2042" s="78">
        <f>'Balance N-1'!K2045</f>
        <v>0</v>
      </c>
      <c r="D2042" s="78">
        <f>'Balance N-1'!L2045</f>
        <v>0</v>
      </c>
      <c r="E2042" s="78">
        <f>'Balance N-1'!M2045</f>
        <v>0</v>
      </c>
      <c r="F2042" s="78">
        <f>'Balance N-1'!N2045</f>
        <v>0</v>
      </c>
      <c r="G2042" s="78">
        <f>'Balance N-1'!O2045</f>
        <v>0</v>
      </c>
      <c r="H2042" s="78">
        <f>'Balance N-1'!P2045</f>
        <v>0</v>
      </c>
      <c r="I2042" s="79">
        <f t="shared" si="31"/>
        <v>0</v>
      </c>
    </row>
    <row r="2043" spans="1:9" ht="15.6">
      <c r="A2043" s="85">
        <f>'Balance N-1'!I2046</f>
        <v>0</v>
      </c>
      <c r="B2043" s="75">
        <f>'Balance N-1'!J2046</f>
        <v>0</v>
      </c>
      <c r="C2043" s="78">
        <f>'Balance N-1'!K2046</f>
        <v>0</v>
      </c>
      <c r="D2043" s="78">
        <f>'Balance N-1'!L2046</f>
        <v>0</v>
      </c>
      <c r="E2043" s="78">
        <f>'Balance N-1'!M2046</f>
        <v>0</v>
      </c>
      <c r="F2043" s="78">
        <f>'Balance N-1'!N2046</f>
        <v>0</v>
      </c>
      <c r="G2043" s="78">
        <f>'Balance N-1'!O2046</f>
        <v>0</v>
      </c>
      <c r="H2043" s="78">
        <f>'Balance N-1'!P2046</f>
        <v>0</v>
      </c>
      <c r="I2043" s="79">
        <f t="shared" si="31"/>
        <v>0</v>
      </c>
    </row>
    <row r="2044" spans="1:9" ht="15.6">
      <c r="A2044" s="85">
        <f>'Balance N-1'!I2047</f>
        <v>0</v>
      </c>
      <c r="B2044" s="75">
        <f>'Balance N-1'!J2047</f>
        <v>0</v>
      </c>
      <c r="C2044" s="78">
        <f>'Balance N-1'!K2047</f>
        <v>0</v>
      </c>
      <c r="D2044" s="78">
        <f>'Balance N-1'!L2047</f>
        <v>0</v>
      </c>
      <c r="E2044" s="78">
        <f>'Balance N-1'!M2047</f>
        <v>0</v>
      </c>
      <c r="F2044" s="78">
        <f>'Balance N-1'!N2047</f>
        <v>0</v>
      </c>
      <c r="G2044" s="78">
        <f>'Balance N-1'!O2047</f>
        <v>0</v>
      </c>
      <c r="H2044" s="78">
        <f>'Balance N-1'!P2047</f>
        <v>0</v>
      </c>
      <c r="I2044" s="79">
        <f t="shared" si="31"/>
        <v>0</v>
      </c>
    </row>
    <row r="2045" spans="1:9" ht="15.6">
      <c r="A2045" s="85">
        <f>'Balance N-1'!I2048</f>
        <v>0</v>
      </c>
      <c r="B2045" s="75">
        <f>'Balance N-1'!J2048</f>
        <v>0</v>
      </c>
      <c r="C2045" s="78">
        <f>'Balance N-1'!K2048</f>
        <v>0</v>
      </c>
      <c r="D2045" s="78">
        <f>'Balance N-1'!L2048</f>
        <v>0</v>
      </c>
      <c r="E2045" s="78">
        <f>'Balance N-1'!M2048</f>
        <v>0</v>
      </c>
      <c r="F2045" s="78">
        <f>'Balance N-1'!N2048</f>
        <v>0</v>
      </c>
      <c r="G2045" s="78">
        <f>'Balance N-1'!O2048</f>
        <v>0</v>
      </c>
      <c r="H2045" s="78">
        <f>'Balance N-1'!P2048</f>
        <v>0</v>
      </c>
      <c r="I2045" s="79">
        <f t="shared" si="31"/>
        <v>0</v>
      </c>
    </row>
    <row r="2046" spans="1:9" ht="15.6">
      <c r="A2046" s="85">
        <f>'Balance N-1'!I2049</f>
        <v>0</v>
      </c>
      <c r="B2046" s="75">
        <f>'Balance N-1'!J2049</f>
        <v>0</v>
      </c>
      <c r="C2046" s="78">
        <f>'Balance N-1'!K2049</f>
        <v>0</v>
      </c>
      <c r="D2046" s="78">
        <f>'Balance N-1'!L2049</f>
        <v>0</v>
      </c>
      <c r="E2046" s="78">
        <f>'Balance N-1'!M2049</f>
        <v>0</v>
      </c>
      <c r="F2046" s="78">
        <f>'Balance N-1'!N2049</f>
        <v>0</v>
      </c>
      <c r="G2046" s="78">
        <f>'Balance N-1'!O2049</f>
        <v>0</v>
      </c>
      <c r="H2046" s="78">
        <f>'Balance N-1'!P2049</f>
        <v>0</v>
      </c>
      <c r="I2046" s="79">
        <f t="shared" si="31"/>
        <v>0</v>
      </c>
    </row>
    <row r="2047" spans="1:9" ht="15.6">
      <c r="A2047" s="85">
        <f>'Balance N-1'!I2050</f>
        <v>0</v>
      </c>
      <c r="B2047" s="75">
        <f>'Balance N-1'!J2050</f>
        <v>0</v>
      </c>
      <c r="C2047" s="78">
        <f>'Balance N-1'!K2050</f>
        <v>0</v>
      </c>
      <c r="D2047" s="78">
        <f>'Balance N-1'!L2050</f>
        <v>0</v>
      </c>
      <c r="E2047" s="78">
        <f>'Balance N-1'!M2050</f>
        <v>0</v>
      </c>
      <c r="F2047" s="78">
        <f>'Balance N-1'!N2050</f>
        <v>0</v>
      </c>
      <c r="G2047" s="78">
        <f>'Balance N-1'!O2050</f>
        <v>0</v>
      </c>
      <c r="H2047" s="78">
        <f>'Balance N-1'!P2050</f>
        <v>0</v>
      </c>
      <c r="I2047" s="79">
        <f t="shared" si="31"/>
        <v>0</v>
      </c>
    </row>
    <row r="2048" spans="1:9" ht="15.6">
      <c r="A2048" s="85">
        <f>'Balance N-1'!I2051</f>
        <v>0</v>
      </c>
      <c r="B2048" s="75">
        <f>'Balance N-1'!J2051</f>
        <v>0</v>
      </c>
      <c r="C2048" s="78">
        <f>'Balance N-1'!K2051</f>
        <v>0</v>
      </c>
      <c r="D2048" s="78">
        <f>'Balance N-1'!L2051</f>
        <v>0</v>
      </c>
      <c r="E2048" s="78">
        <f>'Balance N-1'!M2051</f>
        <v>0</v>
      </c>
      <c r="F2048" s="78">
        <f>'Balance N-1'!N2051</f>
        <v>0</v>
      </c>
      <c r="G2048" s="78">
        <f>'Balance N-1'!O2051</f>
        <v>0</v>
      </c>
      <c r="H2048" s="78">
        <f>'Balance N-1'!P2051</f>
        <v>0</v>
      </c>
      <c r="I2048" s="79">
        <f t="shared" si="31"/>
        <v>0</v>
      </c>
    </row>
    <row r="2049" spans="1:9" ht="15.6">
      <c r="A2049" s="85">
        <f>'Balance N-1'!I2052</f>
        <v>0</v>
      </c>
      <c r="B2049" s="75">
        <f>'Balance N-1'!J2052</f>
        <v>0</v>
      </c>
      <c r="C2049" s="78">
        <f>'Balance N-1'!K2052</f>
        <v>0</v>
      </c>
      <c r="D2049" s="78">
        <f>'Balance N-1'!L2052</f>
        <v>0</v>
      </c>
      <c r="E2049" s="78">
        <f>'Balance N-1'!M2052</f>
        <v>0</v>
      </c>
      <c r="F2049" s="78">
        <f>'Balance N-1'!N2052</f>
        <v>0</v>
      </c>
      <c r="G2049" s="78">
        <f>'Balance N-1'!O2052</f>
        <v>0</v>
      </c>
      <c r="H2049" s="78">
        <f>'Balance N-1'!P2052</f>
        <v>0</v>
      </c>
      <c r="I2049" s="79">
        <f t="shared" si="31"/>
        <v>0</v>
      </c>
    </row>
    <row r="2050" spans="1:9" ht="15.6">
      <c r="A2050" s="85">
        <f>'Balance N-1'!I2053</f>
        <v>0</v>
      </c>
      <c r="B2050" s="75">
        <f>'Balance N-1'!J2053</f>
        <v>0</v>
      </c>
      <c r="C2050" s="78">
        <f>'Balance N-1'!K2053</f>
        <v>0</v>
      </c>
      <c r="D2050" s="78">
        <f>'Balance N-1'!L2053</f>
        <v>0</v>
      </c>
      <c r="E2050" s="78">
        <f>'Balance N-1'!M2053</f>
        <v>0</v>
      </c>
      <c r="F2050" s="78">
        <f>'Balance N-1'!N2053</f>
        <v>0</v>
      </c>
      <c r="G2050" s="78">
        <f>'Balance N-1'!O2053</f>
        <v>0</v>
      </c>
      <c r="H2050" s="78">
        <f>'Balance N-1'!P2053</f>
        <v>0</v>
      </c>
      <c r="I2050" s="79">
        <f t="shared" si="31"/>
        <v>0</v>
      </c>
    </row>
    <row r="2051" spans="1:9" ht="15.6">
      <c r="A2051" s="85">
        <f>'Balance N-1'!I2054</f>
        <v>0</v>
      </c>
      <c r="B2051" s="75">
        <f>'Balance N-1'!J2054</f>
        <v>0</v>
      </c>
      <c r="C2051" s="78">
        <f>'Balance N-1'!K2054</f>
        <v>0</v>
      </c>
      <c r="D2051" s="78">
        <f>'Balance N-1'!L2054</f>
        <v>0</v>
      </c>
      <c r="E2051" s="78">
        <f>'Balance N-1'!M2054</f>
        <v>0</v>
      </c>
      <c r="F2051" s="78">
        <f>'Balance N-1'!N2054</f>
        <v>0</v>
      </c>
      <c r="G2051" s="78">
        <f>'Balance N-1'!O2054</f>
        <v>0</v>
      </c>
      <c r="H2051" s="78">
        <f>'Balance N-1'!P2054</f>
        <v>0</v>
      </c>
      <c r="I2051" s="79">
        <f t="shared" ref="I2051:I2114" si="32">(C2051-D2051)+(E2051-F2051)-(G2051-H2051)</f>
        <v>0</v>
      </c>
    </row>
    <row r="2052" spans="1:9" ht="15.6">
      <c r="A2052" s="85">
        <f>'Balance N-1'!I2055</f>
        <v>0</v>
      </c>
      <c r="B2052" s="75">
        <f>'Balance N-1'!J2055</f>
        <v>0</v>
      </c>
      <c r="C2052" s="78">
        <f>'Balance N-1'!K2055</f>
        <v>0</v>
      </c>
      <c r="D2052" s="78">
        <f>'Balance N-1'!L2055</f>
        <v>0</v>
      </c>
      <c r="E2052" s="78">
        <f>'Balance N-1'!M2055</f>
        <v>0</v>
      </c>
      <c r="F2052" s="78">
        <f>'Balance N-1'!N2055</f>
        <v>0</v>
      </c>
      <c r="G2052" s="78">
        <f>'Balance N-1'!O2055</f>
        <v>0</v>
      </c>
      <c r="H2052" s="78">
        <f>'Balance N-1'!P2055</f>
        <v>0</v>
      </c>
      <c r="I2052" s="79">
        <f t="shared" si="32"/>
        <v>0</v>
      </c>
    </row>
    <row r="2053" spans="1:9" ht="15.6">
      <c r="A2053" s="85">
        <f>'Balance N-1'!I2056</f>
        <v>0</v>
      </c>
      <c r="B2053" s="75">
        <f>'Balance N-1'!J2056</f>
        <v>0</v>
      </c>
      <c r="C2053" s="78">
        <f>'Balance N-1'!K2056</f>
        <v>0</v>
      </c>
      <c r="D2053" s="78">
        <f>'Balance N-1'!L2056</f>
        <v>0</v>
      </c>
      <c r="E2053" s="78">
        <f>'Balance N-1'!M2056</f>
        <v>0</v>
      </c>
      <c r="F2053" s="78">
        <f>'Balance N-1'!N2056</f>
        <v>0</v>
      </c>
      <c r="G2053" s="78">
        <f>'Balance N-1'!O2056</f>
        <v>0</v>
      </c>
      <c r="H2053" s="78">
        <f>'Balance N-1'!P2056</f>
        <v>0</v>
      </c>
      <c r="I2053" s="79">
        <f t="shared" si="32"/>
        <v>0</v>
      </c>
    </row>
    <row r="2054" spans="1:9" ht="15.6">
      <c r="A2054" s="85">
        <f>'Balance N-1'!I2057</f>
        <v>0</v>
      </c>
      <c r="B2054" s="75">
        <f>'Balance N-1'!J2057</f>
        <v>0</v>
      </c>
      <c r="C2054" s="78">
        <f>'Balance N-1'!K2057</f>
        <v>0</v>
      </c>
      <c r="D2054" s="78">
        <f>'Balance N-1'!L2057</f>
        <v>0</v>
      </c>
      <c r="E2054" s="78">
        <f>'Balance N-1'!M2057</f>
        <v>0</v>
      </c>
      <c r="F2054" s="78">
        <f>'Balance N-1'!N2057</f>
        <v>0</v>
      </c>
      <c r="G2054" s="78">
        <f>'Balance N-1'!O2057</f>
        <v>0</v>
      </c>
      <c r="H2054" s="78">
        <f>'Balance N-1'!P2057</f>
        <v>0</v>
      </c>
      <c r="I2054" s="79">
        <f t="shared" si="32"/>
        <v>0</v>
      </c>
    </row>
    <row r="2055" spans="1:9" ht="15.6">
      <c r="A2055" s="85">
        <f>'Balance N-1'!I2058</f>
        <v>0</v>
      </c>
      <c r="B2055" s="75">
        <f>'Balance N-1'!J2058</f>
        <v>0</v>
      </c>
      <c r="C2055" s="78">
        <f>'Balance N-1'!K2058</f>
        <v>0</v>
      </c>
      <c r="D2055" s="78">
        <f>'Balance N-1'!L2058</f>
        <v>0</v>
      </c>
      <c r="E2055" s="78">
        <f>'Balance N-1'!M2058</f>
        <v>0</v>
      </c>
      <c r="F2055" s="78">
        <f>'Balance N-1'!N2058</f>
        <v>0</v>
      </c>
      <c r="G2055" s="78">
        <f>'Balance N-1'!O2058</f>
        <v>0</v>
      </c>
      <c r="H2055" s="78">
        <f>'Balance N-1'!P2058</f>
        <v>0</v>
      </c>
      <c r="I2055" s="79">
        <f t="shared" si="32"/>
        <v>0</v>
      </c>
    </row>
    <row r="2056" spans="1:9" ht="15.6">
      <c r="A2056" s="85">
        <f>'Balance N-1'!I2059</f>
        <v>0</v>
      </c>
      <c r="B2056" s="75">
        <f>'Balance N-1'!J2059</f>
        <v>0</v>
      </c>
      <c r="C2056" s="78">
        <f>'Balance N-1'!K2059</f>
        <v>0</v>
      </c>
      <c r="D2056" s="78">
        <f>'Balance N-1'!L2059</f>
        <v>0</v>
      </c>
      <c r="E2056" s="78">
        <f>'Balance N-1'!M2059</f>
        <v>0</v>
      </c>
      <c r="F2056" s="78">
        <f>'Balance N-1'!N2059</f>
        <v>0</v>
      </c>
      <c r="G2056" s="78">
        <f>'Balance N-1'!O2059</f>
        <v>0</v>
      </c>
      <c r="H2056" s="78">
        <f>'Balance N-1'!P2059</f>
        <v>0</v>
      </c>
      <c r="I2056" s="79">
        <f t="shared" si="32"/>
        <v>0</v>
      </c>
    </row>
    <row r="2057" spans="1:9" ht="15.6">
      <c r="A2057" s="85">
        <f>'Balance N-1'!I2060</f>
        <v>0</v>
      </c>
      <c r="B2057" s="75">
        <f>'Balance N-1'!J2060</f>
        <v>0</v>
      </c>
      <c r="C2057" s="78">
        <f>'Balance N-1'!K2060</f>
        <v>0</v>
      </c>
      <c r="D2057" s="78">
        <f>'Balance N-1'!L2060</f>
        <v>0</v>
      </c>
      <c r="E2057" s="78">
        <f>'Balance N-1'!M2060</f>
        <v>0</v>
      </c>
      <c r="F2057" s="78">
        <f>'Balance N-1'!N2060</f>
        <v>0</v>
      </c>
      <c r="G2057" s="78">
        <f>'Balance N-1'!O2060</f>
        <v>0</v>
      </c>
      <c r="H2057" s="78">
        <f>'Balance N-1'!P2060</f>
        <v>0</v>
      </c>
      <c r="I2057" s="79">
        <f t="shared" si="32"/>
        <v>0</v>
      </c>
    </row>
    <row r="2058" spans="1:9" ht="15.6">
      <c r="A2058" s="85">
        <f>'Balance N-1'!I2061</f>
        <v>0</v>
      </c>
      <c r="B2058" s="75">
        <f>'Balance N-1'!J2061</f>
        <v>0</v>
      </c>
      <c r="C2058" s="78">
        <f>'Balance N-1'!K2061</f>
        <v>0</v>
      </c>
      <c r="D2058" s="78">
        <f>'Balance N-1'!L2061</f>
        <v>0</v>
      </c>
      <c r="E2058" s="78">
        <f>'Balance N-1'!M2061</f>
        <v>0</v>
      </c>
      <c r="F2058" s="78">
        <f>'Balance N-1'!N2061</f>
        <v>0</v>
      </c>
      <c r="G2058" s="78">
        <f>'Balance N-1'!O2061</f>
        <v>0</v>
      </c>
      <c r="H2058" s="78">
        <f>'Balance N-1'!P2061</f>
        <v>0</v>
      </c>
      <c r="I2058" s="79">
        <f t="shared" si="32"/>
        <v>0</v>
      </c>
    </row>
    <row r="2059" spans="1:9" ht="15.6">
      <c r="A2059" s="85">
        <f>'Balance N-1'!I2062</f>
        <v>0</v>
      </c>
      <c r="B2059" s="75">
        <f>'Balance N-1'!J2062</f>
        <v>0</v>
      </c>
      <c r="C2059" s="78">
        <f>'Balance N-1'!K2062</f>
        <v>0</v>
      </c>
      <c r="D2059" s="78">
        <f>'Balance N-1'!L2062</f>
        <v>0</v>
      </c>
      <c r="E2059" s="78">
        <f>'Balance N-1'!M2062</f>
        <v>0</v>
      </c>
      <c r="F2059" s="78">
        <f>'Balance N-1'!N2062</f>
        <v>0</v>
      </c>
      <c r="G2059" s="78">
        <f>'Balance N-1'!O2062</f>
        <v>0</v>
      </c>
      <c r="H2059" s="78">
        <f>'Balance N-1'!P2062</f>
        <v>0</v>
      </c>
      <c r="I2059" s="79">
        <f t="shared" si="32"/>
        <v>0</v>
      </c>
    </row>
    <row r="2060" spans="1:9" ht="15.6">
      <c r="A2060" s="85">
        <f>'Balance N-1'!I2063</f>
        <v>0</v>
      </c>
      <c r="B2060" s="75">
        <f>'Balance N-1'!J2063</f>
        <v>0</v>
      </c>
      <c r="C2060" s="78">
        <f>'Balance N-1'!K2063</f>
        <v>0</v>
      </c>
      <c r="D2060" s="78">
        <f>'Balance N-1'!L2063</f>
        <v>0</v>
      </c>
      <c r="E2060" s="78">
        <f>'Balance N-1'!M2063</f>
        <v>0</v>
      </c>
      <c r="F2060" s="78">
        <f>'Balance N-1'!N2063</f>
        <v>0</v>
      </c>
      <c r="G2060" s="78">
        <f>'Balance N-1'!O2063</f>
        <v>0</v>
      </c>
      <c r="H2060" s="78">
        <f>'Balance N-1'!P2063</f>
        <v>0</v>
      </c>
      <c r="I2060" s="79">
        <f t="shared" si="32"/>
        <v>0</v>
      </c>
    </row>
    <row r="2061" spans="1:9" ht="15.6">
      <c r="A2061" s="85">
        <f>'Balance N-1'!I2064</f>
        <v>0</v>
      </c>
      <c r="B2061" s="75">
        <f>'Balance N-1'!J2064</f>
        <v>0</v>
      </c>
      <c r="C2061" s="78">
        <f>'Balance N-1'!K2064</f>
        <v>0</v>
      </c>
      <c r="D2061" s="78">
        <f>'Balance N-1'!L2064</f>
        <v>0</v>
      </c>
      <c r="E2061" s="78">
        <f>'Balance N-1'!M2064</f>
        <v>0</v>
      </c>
      <c r="F2061" s="78">
        <f>'Balance N-1'!N2064</f>
        <v>0</v>
      </c>
      <c r="G2061" s="78">
        <f>'Balance N-1'!O2064</f>
        <v>0</v>
      </c>
      <c r="H2061" s="78">
        <f>'Balance N-1'!P2064</f>
        <v>0</v>
      </c>
      <c r="I2061" s="79">
        <f t="shared" si="32"/>
        <v>0</v>
      </c>
    </row>
    <row r="2062" spans="1:9" ht="15.6">
      <c r="A2062" s="85">
        <f>'Balance N-1'!I2065</f>
        <v>0</v>
      </c>
      <c r="B2062" s="75">
        <f>'Balance N-1'!J2065</f>
        <v>0</v>
      </c>
      <c r="C2062" s="78">
        <f>'Balance N-1'!K2065</f>
        <v>0</v>
      </c>
      <c r="D2062" s="78">
        <f>'Balance N-1'!L2065</f>
        <v>0</v>
      </c>
      <c r="E2062" s="78">
        <f>'Balance N-1'!M2065</f>
        <v>0</v>
      </c>
      <c r="F2062" s="78">
        <f>'Balance N-1'!N2065</f>
        <v>0</v>
      </c>
      <c r="G2062" s="78">
        <f>'Balance N-1'!O2065</f>
        <v>0</v>
      </c>
      <c r="H2062" s="78">
        <f>'Balance N-1'!P2065</f>
        <v>0</v>
      </c>
      <c r="I2062" s="79">
        <f t="shared" si="32"/>
        <v>0</v>
      </c>
    </row>
    <row r="2063" spans="1:9" ht="15.6">
      <c r="A2063" s="85">
        <f>'Balance N-1'!I2066</f>
        <v>0</v>
      </c>
      <c r="B2063" s="75">
        <f>'Balance N-1'!J2066</f>
        <v>0</v>
      </c>
      <c r="C2063" s="78">
        <f>'Balance N-1'!K2066</f>
        <v>0</v>
      </c>
      <c r="D2063" s="78">
        <f>'Balance N-1'!L2066</f>
        <v>0</v>
      </c>
      <c r="E2063" s="78">
        <f>'Balance N-1'!M2066</f>
        <v>0</v>
      </c>
      <c r="F2063" s="78">
        <f>'Balance N-1'!N2066</f>
        <v>0</v>
      </c>
      <c r="G2063" s="78">
        <f>'Balance N-1'!O2066</f>
        <v>0</v>
      </c>
      <c r="H2063" s="78">
        <f>'Balance N-1'!P2066</f>
        <v>0</v>
      </c>
      <c r="I2063" s="79">
        <f t="shared" si="32"/>
        <v>0</v>
      </c>
    </row>
    <row r="2064" spans="1:9" ht="15.6">
      <c r="A2064" s="85">
        <f>'Balance N-1'!I2067</f>
        <v>0</v>
      </c>
      <c r="B2064" s="75">
        <f>'Balance N-1'!J2067</f>
        <v>0</v>
      </c>
      <c r="C2064" s="78">
        <f>'Balance N-1'!K2067</f>
        <v>0</v>
      </c>
      <c r="D2064" s="78">
        <f>'Balance N-1'!L2067</f>
        <v>0</v>
      </c>
      <c r="E2064" s="78">
        <f>'Balance N-1'!M2067</f>
        <v>0</v>
      </c>
      <c r="F2064" s="78">
        <f>'Balance N-1'!N2067</f>
        <v>0</v>
      </c>
      <c r="G2064" s="78">
        <f>'Balance N-1'!O2067</f>
        <v>0</v>
      </c>
      <c r="H2064" s="78">
        <f>'Balance N-1'!P2067</f>
        <v>0</v>
      </c>
      <c r="I2064" s="79">
        <f t="shared" si="32"/>
        <v>0</v>
      </c>
    </row>
    <row r="2065" spans="1:9" ht="15.6">
      <c r="A2065" s="85">
        <f>'Balance N-1'!I2068</f>
        <v>0</v>
      </c>
      <c r="B2065" s="75">
        <f>'Balance N-1'!J2068</f>
        <v>0</v>
      </c>
      <c r="C2065" s="78">
        <f>'Balance N-1'!K2068</f>
        <v>0</v>
      </c>
      <c r="D2065" s="78">
        <f>'Balance N-1'!L2068</f>
        <v>0</v>
      </c>
      <c r="E2065" s="78">
        <f>'Balance N-1'!M2068</f>
        <v>0</v>
      </c>
      <c r="F2065" s="78">
        <f>'Balance N-1'!N2068</f>
        <v>0</v>
      </c>
      <c r="G2065" s="78">
        <f>'Balance N-1'!O2068</f>
        <v>0</v>
      </c>
      <c r="H2065" s="78">
        <f>'Balance N-1'!P2068</f>
        <v>0</v>
      </c>
      <c r="I2065" s="79">
        <f t="shared" si="32"/>
        <v>0</v>
      </c>
    </row>
    <row r="2066" spans="1:9" ht="15.6">
      <c r="A2066" s="85">
        <f>'Balance N-1'!I2069</f>
        <v>0</v>
      </c>
      <c r="B2066" s="75">
        <f>'Balance N-1'!J2069</f>
        <v>0</v>
      </c>
      <c r="C2066" s="78">
        <f>'Balance N-1'!K2069</f>
        <v>0</v>
      </c>
      <c r="D2066" s="78">
        <f>'Balance N-1'!L2069</f>
        <v>0</v>
      </c>
      <c r="E2066" s="78">
        <f>'Balance N-1'!M2069</f>
        <v>0</v>
      </c>
      <c r="F2066" s="78">
        <f>'Balance N-1'!N2069</f>
        <v>0</v>
      </c>
      <c r="G2066" s="78">
        <f>'Balance N-1'!O2069</f>
        <v>0</v>
      </c>
      <c r="H2066" s="78">
        <f>'Balance N-1'!P2069</f>
        <v>0</v>
      </c>
      <c r="I2066" s="79">
        <f t="shared" si="32"/>
        <v>0</v>
      </c>
    </row>
    <row r="2067" spans="1:9" ht="15.6">
      <c r="A2067" s="85">
        <f>'Balance N-1'!I2070</f>
        <v>0</v>
      </c>
      <c r="B2067" s="75">
        <f>'Balance N-1'!J2070</f>
        <v>0</v>
      </c>
      <c r="C2067" s="78">
        <f>'Balance N-1'!K2070</f>
        <v>0</v>
      </c>
      <c r="D2067" s="78">
        <f>'Balance N-1'!L2070</f>
        <v>0</v>
      </c>
      <c r="E2067" s="78">
        <f>'Balance N-1'!M2070</f>
        <v>0</v>
      </c>
      <c r="F2067" s="78">
        <f>'Balance N-1'!N2070</f>
        <v>0</v>
      </c>
      <c r="G2067" s="78">
        <f>'Balance N-1'!O2070</f>
        <v>0</v>
      </c>
      <c r="H2067" s="78">
        <f>'Balance N-1'!P2070</f>
        <v>0</v>
      </c>
      <c r="I2067" s="79">
        <f t="shared" si="32"/>
        <v>0</v>
      </c>
    </row>
    <row r="2068" spans="1:9" ht="15.6">
      <c r="A2068" s="85">
        <f>'Balance N-1'!I2071</f>
        <v>0</v>
      </c>
      <c r="B2068" s="75">
        <f>'Balance N-1'!J2071</f>
        <v>0</v>
      </c>
      <c r="C2068" s="78">
        <f>'Balance N-1'!K2071</f>
        <v>0</v>
      </c>
      <c r="D2068" s="78">
        <f>'Balance N-1'!L2071</f>
        <v>0</v>
      </c>
      <c r="E2068" s="78">
        <f>'Balance N-1'!M2071</f>
        <v>0</v>
      </c>
      <c r="F2068" s="78">
        <f>'Balance N-1'!N2071</f>
        <v>0</v>
      </c>
      <c r="G2068" s="78">
        <f>'Balance N-1'!O2071</f>
        <v>0</v>
      </c>
      <c r="H2068" s="78">
        <f>'Balance N-1'!P2071</f>
        <v>0</v>
      </c>
      <c r="I2068" s="79">
        <f t="shared" si="32"/>
        <v>0</v>
      </c>
    </row>
    <row r="2069" spans="1:9" ht="15.6">
      <c r="A2069" s="85">
        <f>'Balance N-1'!I2072</f>
        <v>0</v>
      </c>
      <c r="B2069" s="75">
        <f>'Balance N-1'!J2072</f>
        <v>0</v>
      </c>
      <c r="C2069" s="78">
        <f>'Balance N-1'!K2072</f>
        <v>0</v>
      </c>
      <c r="D2069" s="78">
        <f>'Balance N-1'!L2072</f>
        <v>0</v>
      </c>
      <c r="E2069" s="78">
        <f>'Balance N-1'!M2072</f>
        <v>0</v>
      </c>
      <c r="F2069" s="78">
        <f>'Balance N-1'!N2072</f>
        <v>0</v>
      </c>
      <c r="G2069" s="78">
        <f>'Balance N-1'!O2072</f>
        <v>0</v>
      </c>
      <c r="H2069" s="78">
        <f>'Balance N-1'!P2072</f>
        <v>0</v>
      </c>
      <c r="I2069" s="79">
        <f t="shared" si="32"/>
        <v>0</v>
      </c>
    </row>
    <row r="2070" spans="1:9" ht="15.6">
      <c r="A2070" s="85">
        <f>'Balance N-1'!I2073</f>
        <v>0</v>
      </c>
      <c r="B2070" s="75">
        <f>'Balance N-1'!J2073</f>
        <v>0</v>
      </c>
      <c r="C2070" s="78">
        <f>'Balance N-1'!K2073</f>
        <v>0</v>
      </c>
      <c r="D2070" s="78">
        <f>'Balance N-1'!L2073</f>
        <v>0</v>
      </c>
      <c r="E2070" s="78">
        <f>'Balance N-1'!M2073</f>
        <v>0</v>
      </c>
      <c r="F2070" s="78">
        <f>'Balance N-1'!N2073</f>
        <v>0</v>
      </c>
      <c r="G2070" s="78">
        <f>'Balance N-1'!O2073</f>
        <v>0</v>
      </c>
      <c r="H2070" s="78">
        <f>'Balance N-1'!P2073</f>
        <v>0</v>
      </c>
      <c r="I2070" s="79">
        <f t="shared" si="32"/>
        <v>0</v>
      </c>
    </row>
    <row r="2071" spans="1:9" ht="15.6">
      <c r="A2071" s="85">
        <f>'Balance N-1'!I2074</f>
        <v>0</v>
      </c>
      <c r="B2071" s="75">
        <f>'Balance N-1'!J2074</f>
        <v>0</v>
      </c>
      <c r="C2071" s="78">
        <f>'Balance N-1'!K2074</f>
        <v>0</v>
      </c>
      <c r="D2071" s="78">
        <f>'Balance N-1'!L2074</f>
        <v>0</v>
      </c>
      <c r="E2071" s="78">
        <f>'Balance N-1'!M2074</f>
        <v>0</v>
      </c>
      <c r="F2071" s="78">
        <f>'Balance N-1'!N2074</f>
        <v>0</v>
      </c>
      <c r="G2071" s="78">
        <f>'Balance N-1'!O2074</f>
        <v>0</v>
      </c>
      <c r="H2071" s="78">
        <f>'Balance N-1'!P2074</f>
        <v>0</v>
      </c>
      <c r="I2071" s="79">
        <f t="shared" si="32"/>
        <v>0</v>
      </c>
    </row>
    <row r="2072" spans="1:9" ht="15.6">
      <c r="A2072" s="85">
        <f>'Balance N-1'!I2075</f>
        <v>0</v>
      </c>
      <c r="B2072" s="75">
        <f>'Balance N-1'!J2075</f>
        <v>0</v>
      </c>
      <c r="C2072" s="78">
        <f>'Balance N-1'!K2075</f>
        <v>0</v>
      </c>
      <c r="D2072" s="78">
        <f>'Balance N-1'!L2075</f>
        <v>0</v>
      </c>
      <c r="E2072" s="78">
        <f>'Balance N-1'!M2075</f>
        <v>0</v>
      </c>
      <c r="F2072" s="78">
        <f>'Balance N-1'!N2075</f>
        <v>0</v>
      </c>
      <c r="G2072" s="78">
        <f>'Balance N-1'!O2075</f>
        <v>0</v>
      </c>
      <c r="H2072" s="78">
        <f>'Balance N-1'!P2075</f>
        <v>0</v>
      </c>
      <c r="I2072" s="79">
        <f t="shared" si="32"/>
        <v>0</v>
      </c>
    </row>
    <row r="2073" spans="1:9" ht="15.6">
      <c r="A2073" s="85">
        <f>'Balance N-1'!I2076</f>
        <v>0</v>
      </c>
      <c r="B2073" s="75">
        <f>'Balance N-1'!J2076</f>
        <v>0</v>
      </c>
      <c r="C2073" s="78">
        <f>'Balance N-1'!K2076</f>
        <v>0</v>
      </c>
      <c r="D2073" s="78">
        <f>'Balance N-1'!L2076</f>
        <v>0</v>
      </c>
      <c r="E2073" s="78">
        <f>'Balance N-1'!M2076</f>
        <v>0</v>
      </c>
      <c r="F2073" s="78">
        <f>'Balance N-1'!N2076</f>
        <v>0</v>
      </c>
      <c r="G2073" s="78">
        <f>'Balance N-1'!O2076</f>
        <v>0</v>
      </c>
      <c r="H2073" s="78">
        <f>'Balance N-1'!P2076</f>
        <v>0</v>
      </c>
      <c r="I2073" s="79">
        <f t="shared" si="32"/>
        <v>0</v>
      </c>
    </row>
    <row r="2074" spans="1:9" ht="15.6">
      <c r="A2074" s="85">
        <f>'Balance N-1'!I2077</f>
        <v>0</v>
      </c>
      <c r="B2074" s="75">
        <f>'Balance N-1'!J2077</f>
        <v>0</v>
      </c>
      <c r="C2074" s="78">
        <f>'Balance N-1'!K2077</f>
        <v>0</v>
      </c>
      <c r="D2074" s="78">
        <f>'Balance N-1'!L2077</f>
        <v>0</v>
      </c>
      <c r="E2074" s="78">
        <f>'Balance N-1'!M2077</f>
        <v>0</v>
      </c>
      <c r="F2074" s="78">
        <f>'Balance N-1'!N2077</f>
        <v>0</v>
      </c>
      <c r="G2074" s="78">
        <f>'Balance N-1'!O2077</f>
        <v>0</v>
      </c>
      <c r="H2074" s="78">
        <f>'Balance N-1'!P2077</f>
        <v>0</v>
      </c>
      <c r="I2074" s="79">
        <f t="shared" si="32"/>
        <v>0</v>
      </c>
    </row>
    <row r="2075" spans="1:9" ht="15.6">
      <c r="A2075" s="85">
        <f>'Balance N-1'!I2078</f>
        <v>0</v>
      </c>
      <c r="B2075" s="75">
        <f>'Balance N-1'!J2078</f>
        <v>0</v>
      </c>
      <c r="C2075" s="78">
        <f>'Balance N-1'!K2078</f>
        <v>0</v>
      </c>
      <c r="D2075" s="78">
        <f>'Balance N-1'!L2078</f>
        <v>0</v>
      </c>
      <c r="E2075" s="78">
        <f>'Balance N-1'!M2078</f>
        <v>0</v>
      </c>
      <c r="F2075" s="78">
        <f>'Balance N-1'!N2078</f>
        <v>0</v>
      </c>
      <c r="G2075" s="78">
        <f>'Balance N-1'!O2078</f>
        <v>0</v>
      </c>
      <c r="H2075" s="78">
        <f>'Balance N-1'!P2078</f>
        <v>0</v>
      </c>
      <c r="I2075" s="79">
        <f t="shared" si="32"/>
        <v>0</v>
      </c>
    </row>
    <row r="2076" spans="1:9" ht="15.6">
      <c r="A2076" s="85">
        <f>'Balance N-1'!I2079</f>
        <v>0</v>
      </c>
      <c r="B2076" s="75">
        <f>'Balance N-1'!J2079</f>
        <v>0</v>
      </c>
      <c r="C2076" s="78">
        <f>'Balance N-1'!K2079</f>
        <v>0</v>
      </c>
      <c r="D2076" s="78">
        <f>'Balance N-1'!L2079</f>
        <v>0</v>
      </c>
      <c r="E2076" s="78">
        <f>'Balance N-1'!M2079</f>
        <v>0</v>
      </c>
      <c r="F2076" s="78">
        <f>'Balance N-1'!N2079</f>
        <v>0</v>
      </c>
      <c r="G2076" s="78">
        <f>'Balance N-1'!O2079</f>
        <v>0</v>
      </c>
      <c r="H2076" s="78">
        <f>'Balance N-1'!P2079</f>
        <v>0</v>
      </c>
      <c r="I2076" s="79">
        <f t="shared" si="32"/>
        <v>0</v>
      </c>
    </row>
    <row r="2077" spans="1:9" ht="15.6">
      <c r="A2077" s="85">
        <f>'Balance N-1'!I2080</f>
        <v>0</v>
      </c>
      <c r="B2077" s="75">
        <f>'Balance N-1'!J2080</f>
        <v>0</v>
      </c>
      <c r="C2077" s="78">
        <f>'Balance N-1'!K2080</f>
        <v>0</v>
      </c>
      <c r="D2077" s="78">
        <f>'Balance N-1'!L2080</f>
        <v>0</v>
      </c>
      <c r="E2077" s="78">
        <f>'Balance N-1'!M2080</f>
        <v>0</v>
      </c>
      <c r="F2077" s="78">
        <f>'Balance N-1'!N2080</f>
        <v>0</v>
      </c>
      <c r="G2077" s="78">
        <f>'Balance N-1'!O2080</f>
        <v>0</v>
      </c>
      <c r="H2077" s="78">
        <f>'Balance N-1'!P2080</f>
        <v>0</v>
      </c>
      <c r="I2077" s="79">
        <f t="shared" si="32"/>
        <v>0</v>
      </c>
    </row>
    <row r="2078" spans="1:9" ht="15.6">
      <c r="A2078" s="85">
        <f>'Balance N-1'!I2081</f>
        <v>0</v>
      </c>
      <c r="B2078" s="75">
        <f>'Balance N-1'!J2081</f>
        <v>0</v>
      </c>
      <c r="C2078" s="78">
        <f>'Balance N-1'!K2081</f>
        <v>0</v>
      </c>
      <c r="D2078" s="78">
        <f>'Balance N-1'!L2081</f>
        <v>0</v>
      </c>
      <c r="E2078" s="78">
        <f>'Balance N-1'!M2081</f>
        <v>0</v>
      </c>
      <c r="F2078" s="78">
        <f>'Balance N-1'!N2081</f>
        <v>0</v>
      </c>
      <c r="G2078" s="78">
        <f>'Balance N-1'!O2081</f>
        <v>0</v>
      </c>
      <c r="H2078" s="78">
        <f>'Balance N-1'!P2081</f>
        <v>0</v>
      </c>
      <c r="I2078" s="79">
        <f t="shared" si="32"/>
        <v>0</v>
      </c>
    </row>
    <row r="2079" spans="1:9" ht="15.6">
      <c r="A2079" s="85">
        <f>'Balance N-1'!I2082</f>
        <v>0</v>
      </c>
      <c r="B2079" s="75">
        <f>'Balance N-1'!J2082</f>
        <v>0</v>
      </c>
      <c r="C2079" s="78">
        <f>'Balance N-1'!K2082</f>
        <v>0</v>
      </c>
      <c r="D2079" s="78">
        <f>'Balance N-1'!L2082</f>
        <v>0</v>
      </c>
      <c r="E2079" s="78">
        <f>'Balance N-1'!M2082</f>
        <v>0</v>
      </c>
      <c r="F2079" s="78">
        <f>'Balance N-1'!N2082</f>
        <v>0</v>
      </c>
      <c r="G2079" s="78">
        <f>'Balance N-1'!O2082</f>
        <v>0</v>
      </c>
      <c r="H2079" s="78">
        <f>'Balance N-1'!P2082</f>
        <v>0</v>
      </c>
      <c r="I2079" s="79">
        <f t="shared" si="32"/>
        <v>0</v>
      </c>
    </row>
    <row r="2080" spans="1:9" ht="15.6">
      <c r="A2080" s="85">
        <f>'Balance N-1'!I2083</f>
        <v>0</v>
      </c>
      <c r="B2080" s="75">
        <f>'Balance N-1'!J2083</f>
        <v>0</v>
      </c>
      <c r="C2080" s="78">
        <f>'Balance N-1'!K2083</f>
        <v>0</v>
      </c>
      <c r="D2080" s="78">
        <f>'Balance N-1'!L2083</f>
        <v>0</v>
      </c>
      <c r="E2080" s="78">
        <f>'Balance N-1'!M2083</f>
        <v>0</v>
      </c>
      <c r="F2080" s="78">
        <f>'Balance N-1'!N2083</f>
        <v>0</v>
      </c>
      <c r="G2080" s="78">
        <f>'Balance N-1'!O2083</f>
        <v>0</v>
      </c>
      <c r="H2080" s="78">
        <f>'Balance N-1'!P2083</f>
        <v>0</v>
      </c>
      <c r="I2080" s="79">
        <f t="shared" si="32"/>
        <v>0</v>
      </c>
    </row>
    <row r="2081" spans="1:9" ht="15.6">
      <c r="A2081" s="85">
        <f>'Balance N-1'!I2084</f>
        <v>0</v>
      </c>
      <c r="B2081" s="75">
        <f>'Balance N-1'!J2084</f>
        <v>0</v>
      </c>
      <c r="C2081" s="78">
        <f>'Balance N-1'!K2084</f>
        <v>0</v>
      </c>
      <c r="D2081" s="78">
        <f>'Balance N-1'!L2084</f>
        <v>0</v>
      </c>
      <c r="E2081" s="78">
        <f>'Balance N-1'!M2084</f>
        <v>0</v>
      </c>
      <c r="F2081" s="78">
        <f>'Balance N-1'!N2084</f>
        <v>0</v>
      </c>
      <c r="G2081" s="78">
        <f>'Balance N-1'!O2084</f>
        <v>0</v>
      </c>
      <c r="H2081" s="78">
        <f>'Balance N-1'!P2084</f>
        <v>0</v>
      </c>
      <c r="I2081" s="79">
        <f t="shared" si="32"/>
        <v>0</v>
      </c>
    </row>
    <row r="2082" spans="1:9" ht="15.6">
      <c r="A2082" s="85">
        <f>'Balance N-1'!I2085</f>
        <v>0</v>
      </c>
      <c r="B2082" s="75">
        <f>'Balance N-1'!J2085</f>
        <v>0</v>
      </c>
      <c r="C2082" s="78">
        <f>'Balance N-1'!K2085</f>
        <v>0</v>
      </c>
      <c r="D2082" s="78">
        <f>'Balance N-1'!L2085</f>
        <v>0</v>
      </c>
      <c r="E2082" s="78">
        <f>'Balance N-1'!M2085</f>
        <v>0</v>
      </c>
      <c r="F2082" s="78">
        <f>'Balance N-1'!N2085</f>
        <v>0</v>
      </c>
      <c r="G2082" s="78">
        <f>'Balance N-1'!O2085</f>
        <v>0</v>
      </c>
      <c r="H2082" s="78">
        <f>'Balance N-1'!P2085</f>
        <v>0</v>
      </c>
      <c r="I2082" s="79">
        <f t="shared" si="32"/>
        <v>0</v>
      </c>
    </row>
    <row r="2083" spans="1:9" ht="15.6">
      <c r="A2083" s="85">
        <f>'Balance N-1'!I2086</f>
        <v>0</v>
      </c>
      <c r="B2083" s="75">
        <f>'Balance N-1'!J2086</f>
        <v>0</v>
      </c>
      <c r="C2083" s="78">
        <f>'Balance N-1'!K2086</f>
        <v>0</v>
      </c>
      <c r="D2083" s="78">
        <f>'Balance N-1'!L2086</f>
        <v>0</v>
      </c>
      <c r="E2083" s="78">
        <f>'Balance N-1'!M2086</f>
        <v>0</v>
      </c>
      <c r="F2083" s="78">
        <f>'Balance N-1'!N2086</f>
        <v>0</v>
      </c>
      <c r="G2083" s="78">
        <f>'Balance N-1'!O2086</f>
        <v>0</v>
      </c>
      <c r="H2083" s="78">
        <f>'Balance N-1'!P2086</f>
        <v>0</v>
      </c>
      <c r="I2083" s="79">
        <f t="shared" si="32"/>
        <v>0</v>
      </c>
    </row>
    <row r="2084" spans="1:9" ht="15.6">
      <c r="A2084" s="85">
        <f>'Balance N-1'!I2087</f>
        <v>0</v>
      </c>
      <c r="B2084" s="75">
        <f>'Balance N-1'!J2087</f>
        <v>0</v>
      </c>
      <c r="C2084" s="78">
        <f>'Balance N-1'!K2087</f>
        <v>0</v>
      </c>
      <c r="D2084" s="78">
        <f>'Balance N-1'!L2087</f>
        <v>0</v>
      </c>
      <c r="E2084" s="78">
        <f>'Balance N-1'!M2087</f>
        <v>0</v>
      </c>
      <c r="F2084" s="78">
        <f>'Balance N-1'!N2087</f>
        <v>0</v>
      </c>
      <c r="G2084" s="78">
        <f>'Balance N-1'!O2087</f>
        <v>0</v>
      </c>
      <c r="H2084" s="78">
        <f>'Balance N-1'!P2087</f>
        <v>0</v>
      </c>
      <c r="I2084" s="79">
        <f t="shared" si="32"/>
        <v>0</v>
      </c>
    </row>
    <row r="2085" spans="1:9" ht="15.6">
      <c r="A2085" s="85">
        <f>'Balance N-1'!I2088</f>
        <v>0</v>
      </c>
      <c r="B2085" s="75">
        <f>'Balance N-1'!J2088</f>
        <v>0</v>
      </c>
      <c r="C2085" s="78">
        <f>'Balance N-1'!K2088</f>
        <v>0</v>
      </c>
      <c r="D2085" s="78">
        <f>'Balance N-1'!L2088</f>
        <v>0</v>
      </c>
      <c r="E2085" s="78">
        <f>'Balance N-1'!M2088</f>
        <v>0</v>
      </c>
      <c r="F2085" s="78">
        <f>'Balance N-1'!N2088</f>
        <v>0</v>
      </c>
      <c r="G2085" s="78">
        <f>'Balance N-1'!O2088</f>
        <v>0</v>
      </c>
      <c r="H2085" s="78">
        <f>'Balance N-1'!P2088</f>
        <v>0</v>
      </c>
      <c r="I2085" s="79">
        <f t="shared" si="32"/>
        <v>0</v>
      </c>
    </row>
    <row r="2086" spans="1:9" ht="15.6">
      <c r="A2086" s="85">
        <f>'Balance N-1'!I2089</f>
        <v>0</v>
      </c>
      <c r="B2086" s="75">
        <f>'Balance N-1'!J2089</f>
        <v>0</v>
      </c>
      <c r="C2086" s="78">
        <f>'Balance N-1'!K2089</f>
        <v>0</v>
      </c>
      <c r="D2086" s="78">
        <f>'Balance N-1'!L2089</f>
        <v>0</v>
      </c>
      <c r="E2086" s="78">
        <f>'Balance N-1'!M2089</f>
        <v>0</v>
      </c>
      <c r="F2086" s="78">
        <f>'Balance N-1'!N2089</f>
        <v>0</v>
      </c>
      <c r="G2086" s="78">
        <f>'Balance N-1'!O2089</f>
        <v>0</v>
      </c>
      <c r="H2086" s="78">
        <f>'Balance N-1'!P2089</f>
        <v>0</v>
      </c>
      <c r="I2086" s="79">
        <f t="shared" si="32"/>
        <v>0</v>
      </c>
    </row>
    <row r="2087" spans="1:9" ht="15.6">
      <c r="A2087" s="85">
        <f>'Balance N-1'!I2090</f>
        <v>0</v>
      </c>
      <c r="B2087" s="75">
        <f>'Balance N-1'!J2090</f>
        <v>0</v>
      </c>
      <c r="C2087" s="78">
        <f>'Balance N-1'!K2090</f>
        <v>0</v>
      </c>
      <c r="D2087" s="78">
        <f>'Balance N-1'!L2090</f>
        <v>0</v>
      </c>
      <c r="E2087" s="78">
        <f>'Balance N-1'!M2090</f>
        <v>0</v>
      </c>
      <c r="F2087" s="78">
        <f>'Balance N-1'!N2090</f>
        <v>0</v>
      </c>
      <c r="G2087" s="78">
        <f>'Balance N-1'!O2090</f>
        <v>0</v>
      </c>
      <c r="H2087" s="78">
        <f>'Balance N-1'!P2090</f>
        <v>0</v>
      </c>
      <c r="I2087" s="79">
        <f t="shared" si="32"/>
        <v>0</v>
      </c>
    </row>
    <row r="2088" spans="1:9" ht="15.6">
      <c r="A2088" s="85">
        <f>'Balance N-1'!I2091</f>
        <v>0</v>
      </c>
      <c r="B2088" s="75">
        <f>'Balance N-1'!J2091</f>
        <v>0</v>
      </c>
      <c r="C2088" s="78">
        <f>'Balance N-1'!K2091</f>
        <v>0</v>
      </c>
      <c r="D2088" s="78">
        <f>'Balance N-1'!L2091</f>
        <v>0</v>
      </c>
      <c r="E2088" s="78">
        <f>'Balance N-1'!M2091</f>
        <v>0</v>
      </c>
      <c r="F2088" s="78">
        <f>'Balance N-1'!N2091</f>
        <v>0</v>
      </c>
      <c r="G2088" s="78">
        <f>'Balance N-1'!O2091</f>
        <v>0</v>
      </c>
      <c r="H2088" s="78">
        <f>'Balance N-1'!P2091</f>
        <v>0</v>
      </c>
      <c r="I2088" s="79">
        <f t="shared" si="32"/>
        <v>0</v>
      </c>
    </row>
    <row r="2089" spans="1:9" ht="15.6">
      <c r="A2089" s="85">
        <f>'Balance N-1'!I2092</f>
        <v>0</v>
      </c>
      <c r="B2089" s="75">
        <f>'Balance N-1'!J2092</f>
        <v>0</v>
      </c>
      <c r="C2089" s="78">
        <f>'Balance N-1'!K2092</f>
        <v>0</v>
      </c>
      <c r="D2089" s="78">
        <f>'Balance N-1'!L2092</f>
        <v>0</v>
      </c>
      <c r="E2089" s="78">
        <f>'Balance N-1'!M2092</f>
        <v>0</v>
      </c>
      <c r="F2089" s="78">
        <f>'Balance N-1'!N2092</f>
        <v>0</v>
      </c>
      <c r="G2089" s="78">
        <f>'Balance N-1'!O2092</f>
        <v>0</v>
      </c>
      <c r="H2089" s="78">
        <f>'Balance N-1'!P2092</f>
        <v>0</v>
      </c>
      <c r="I2089" s="79">
        <f t="shared" si="32"/>
        <v>0</v>
      </c>
    </row>
    <row r="2090" spans="1:9" ht="15.6">
      <c r="A2090" s="85">
        <f>'Balance N-1'!I2093</f>
        <v>0</v>
      </c>
      <c r="B2090" s="75">
        <f>'Balance N-1'!J2093</f>
        <v>0</v>
      </c>
      <c r="C2090" s="78">
        <f>'Balance N-1'!K2093</f>
        <v>0</v>
      </c>
      <c r="D2090" s="78">
        <f>'Balance N-1'!L2093</f>
        <v>0</v>
      </c>
      <c r="E2090" s="78">
        <f>'Balance N-1'!M2093</f>
        <v>0</v>
      </c>
      <c r="F2090" s="78">
        <f>'Balance N-1'!N2093</f>
        <v>0</v>
      </c>
      <c r="G2090" s="78">
        <f>'Balance N-1'!O2093</f>
        <v>0</v>
      </c>
      <c r="H2090" s="78">
        <f>'Balance N-1'!P2093</f>
        <v>0</v>
      </c>
      <c r="I2090" s="79">
        <f t="shared" si="32"/>
        <v>0</v>
      </c>
    </row>
    <row r="2091" spans="1:9" ht="15.6">
      <c r="A2091" s="85">
        <f>'Balance N-1'!I2094</f>
        <v>0</v>
      </c>
      <c r="B2091" s="75">
        <f>'Balance N-1'!J2094</f>
        <v>0</v>
      </c>
      <c r="C2091" s="78">
        <f>'Balance N-1'!K2094</f>
        <v>0</v>
      </c>
      <c r="D2091" s="78">
        <f>'Balance N-1'!L2094</f>
        <v>0</v>
      </c>
      <c r="E2091" s="78">
        <f>'Balance N-1'!M2094</f>
        <v>0</v>
      </c>
      <c r="F2091" s="78">
        <f>'Balance N-1'!N2094</f>
        <v>0</v>
      </c>
      <c r="G2091" s="78">
        <f>'Balance N-1'!O2094</f>
        <v>0</v>
      </c>
      <c r="H2091" s="78">
        <f>'Balance N-1'!P2094</f>
        <v>0</v>
      </c>
      <c r="I2091" s="79">
        <f t="shared" si="32"/>
        <v>0</v>
      </c>
    </row>
    <row r="2092" spans="1:9" ht="15.6">
      <c r="A2092" s="85">
        <f>'Balance N-1'!I2095</f>
        <v>0</v>
      </c>
      <c r="B2092" s="75">
        <f>'Balance N-1'!J2095</f>
        <v>0</v>
      </c>
      <c r="C2092" s="78">
        <f>'Balance N-1'!K2095</f>
        <v>0</v>
      </c>
      <c r="D2092" s="78">
        <f>'Balance N-1'!L2095</f>
        <v>0</v>
      </c>
      <c r="E2092" s="78">
        <f>'Balance N-1'!M2095</f>
        <v>0</v>
      </c>
      <c r="F2092" s="78">
        <f>'Balance N-1'!N2095</f>
        <v>0</v>
      </c>
      <c r="G2092" s="78">
        <f>'Balance N-1'!O2095</f>
        <v>0</v>
      </c>
      <c r="H2092" s="78">
        <f>'Balance N-1'!P2095</f>
        <v>0</v>
      </c>
      <c r="I2092" s="79">
        <f t="shared" si="32"/>
        <v>0</v>
      </c>
    </row>
    <row r="2093" spans="1:9" ht="15.6">
      <c r="A2093" s="85">
        <f>'Balance N-1'!I2096</f>
        <v>0</v>
      </c>
      <c r="B2093" s="75">
        <f>'Balance N-1'!J2096</f>
        <v>0</v>
      </c>
      <c r="C2093" s="78">
        <f>'Balance N-1'!K2096</f>
        <v>0</v>
      </c>
      <c r="D2093" s="78">
        <f>'Balance N-1'!L2096</f>
        <v>0</v>
      </c>
      <c r="E2093" s="78">
        <f>'Balance N-1'!M2096</f>
        <v>0</v>
      </c>
      <c r="F2093" s="78">
        <f>'Balance N-1'!N2096</f>
        <v>0</v>
      </c>
      <c r="G2093" s="78">
        <f>'Balance N-1'!O2096</f>
        <v>0</v>
      </c>
      <c r="H2093" s="78">
        <f>'Balance N-1'!P2096</f>
        <v>0</v>
      </c>
      <c r="I2093" s="79">
        <f t="shared" si="32"/>
        <v>0</v>
      </c>
    </row>
    <row r="2094" spans="1:9" ht="15.6">
      <c r="A2094" s="85">
        <f>'Balance N-1'!I2097</f>
        <v>0</v>
      </c>
      <c r="B2094" s="75">
        <f>'Balance N-1'!J2097</f>
        <v>0</v>
      </c>
      <c r="C2094" s="78">
        <f>'Balance N-1'!K2097</f>
        <v>0</v>
      </c>
      <c r="D2094" s="78">
        <f>'Balance N-1'!L2097</f>
        <v>0</v>
      </c>
      <c r="E2094" s="78">
        <f>'Balance N-1'!M2097</f>
        <v>0</v>
      </c>
      <c r="F2094" s="78">
        <f>'Balance N-1'!N2097</f>
        <v>0</v>
      </c>
      <c r="G2094" s="78">
        <f>'Balance N-1'!O2097</f>
        <v>0</v>
      </c>
      <c r="H2094" s="78">
        <f>'Balance N-1'!P2097</f>
        <v>0</v>
      </c>
      <c r="I2094" s="79">
        <f t="shared" si="32"/>
        <v>0</v>
      </c>
    </row>
    <row r="2095" spans="1:9" ht="15.6">
      <c r="A2095" s="85">
        <f>'Balance N-1'!I2098</f>
        <v>0</v>
      </c>
      <c r="B2095" s="75">
        <f>'Balance N-1'!J2098</f>
        <v>0</v>
      </c>
      <c r="C2095" s="78">
        <f>'Balance N-1'!K2098</f>
        <v>0</v>
      </c>
      <c r="D2095" s="78">
        <f>'Balance N-1'!L2098</f>
        <v>0</v>
      </c>
      <c r="E2095" s="78">
        <f>'Balance N-1'!M2098</f>
        <v>0</v>
      </c>
      <c r="F2095" s="78">
        <f>'Balance N-1'!N2098</f>
        <v>0</v>
      </c>
      <c r="G2095" s="78">
        <f>'Balance N-1'!O2098</f>
        <v>0</v>
      </c>
      <c r="H2095" s="78">
        <f>'Balance N-1'!P2098</f>
        <v>0</v>
      </c>
      <c r="I2095" s="79">
        <f t="shared" si="32"/>
        <v>0</v>
      </c>
    </row>
    <row r="2096" spans="1:9" ht="15.6">
      <c r="A2096" s="85">
        <f>'Balance N-1'!I2099</f>
        <v>0</v>
      </c>
      <c r="B2096" s="75">
        <f>'Balance N-1'!J2099</f>
        <v>0</v>
      </c>
      <c r="C2096" s="78">
        <f>'Balance N-1'!K2099</f>
        <v>0</v>
      </c>
      <c r="D2096" s="78">
        <f>'Balance N-1'!L2099</f>
        <v>0</v>
      </c>
      <c r="E2096" s="78">
        <f>'Balance N-1'!M2099</f>
        <v>0</v>
      </c>
      <c r="F2096" s="78">
        <f>'Balance N-1'!N2099</f>
        <v>0</v>
      </c>
      <c r="G2096" s="78">
        <f>'Balance N-1'!O2099</f>
        <v>0</v>
      </c>
      <c r="H2096" s="78">
        <f>'Balance N-1'!P2099</f>
        <v>0</v>
      </c>
      <c r="I2096" s="79">
        <f t="shared" si="32"/>
        <v>0</v>
      </c>
    </row>
    <row r="2097" spans="1:9" ht="15.6">
      <c r="A2097" s="85">
        <f>'Balance N-1'!I2100</f>
        <v>0</v>
      </c>
      <c r="B2097" s="75">
        <f>'Balance N-1'!J2100</f>
        <v>0</v>
      </c>
      <c r="C2097" s="78">
        <f>'Balance N-1'!K2100</f>
        <v>0</v>
      </c>
      <c r="D2097" s="78">
        <f>'Balance N-1'!L2100</f>
        <v>0</v>
      </c>
      <c r="E2097" s="78">
        <f>'Balance N-1'!M2100</f>
        <v>0</v>
      </c>
      <c r="F2097" s="78">
        <f>'Balance N-1'!N2100</f>
        <v>0</v>
      </c>
      <c r="G2097" s="78">
        <f>'Balance N-1'!O2100</f>
        <v>0</v>
      </c>
      <c r="H2097" s="78">
        <f>'Balance N-1'!P2100</f>
        <v>0</v>
      </c>
      <c r="I2097" s="79">
        <f t="shared" si="32"/>
        <v>0</v>
      </c>
    </row>
    <row r="2098" spans="1:9" ht="15.6">
      <c r="A2098" s="85">
        <f>'Balance N-1'!I2101</f>
        <v>0</v>
      </c>
      <c r="B2098" s="75">
        <f>'Balance N-1'!J2101</f>
        <v>0</v>
      </c>
      <c r="C2098" s="78">
        <f>'Balance N-1'!K2101</f>
        <v>0</v>
      </c>
      <c r="D2098" s="78">
        <f>'Balance N-1'!L2101</f>
        <v>0</v>
      </c>
      <c r="E2098" s="78">
        <f>'Balance N-1'!M2101</f>
        <v>0</v>
      </c>
      <c r="F2098" s="78">
        <f>'Balance N-1'!N2101</f>
        <v>0</v>
      </c>
      <c r="G2098" s="78">
        <f>'Balance N-1'!O2101</f>
        <v>0</v>
      </c>
      <c r="H2098" s="78">
        <f>'Balance N-1'!P2101</f>
        <v>0</v>
      </c>
      <c r="I2098" s="79">
        <f t="shared" si="32"/>
        <v>0</v>
      </c>
    </row>
    <row r="2099" spans="1:9" ht="15.6">
      <c r="A2099" s="85">
        <f>'Balance N-1'!I2102</f>
        <v>0</v>
      </c>
      <c r="B2099" s="75">
        <f>'Balance N-1'!J2102</f>
        <v>0</v>
      </c>
      <c r="C2099" s="78">
        <f>'Balance N-1'!K2102</f>
        <v>0</v>
      </c>
      <c r="D2099" s="78">
        <f>'Balance N-1'!L2102</f>
        <v>0</v>
      </c>
      <c r="E2099" s="78">
        <f>'Balance N-1'!M2102</f>
        <v>0</v>
      </c>
      <c r="F2099" s="78">
        <f>'Balance N-1'!N2102</f>
        <v>0</v>
      </c>
      <c r="G2099" s="78">
        <f>'Balance N-1'!O2102</f>
        <v>0</v>
      </c>
      <c r="H2099" s="78">
        <f>'Balance N-1'!P2102</f>
        <v>0</v>
      </c>
      <c r="I2099" s="79">
        <f t="shared" si="32"/>
        <v>0</v>
      </c>
    </row>
    <row r="2100" spans="1:9" ht="15.6">
      <c r="A2100" s="85">
        <f>'Balance N-1'!I2103</f>
        <v>0</v>
      </c>
      <c r="B2100" s="75">
        <f>'Balance N-1'!J2103</f>
        <v>0</v>
      </c>
      <c r="C2100" s="78">
        <f>'Balance N-1'!K2103</f>
        <v>0</v>
      </c>
      <c r="D2100" s="78">
        <f>'Balance N-1'!L2103</f>
        <v>0</v>
      </c>
      <c r="E2100" s="78">
        <f>'Balance N-1'!M2103</f>
        <v>0</v>
      </c>
      <c r="F2100" s="78">
        <f>'Balance N-1'!N2103</f>
        <v>0</v>
      </c>
      <c r="G2100" s="78">
        <f>'Balance N-1'!O2103</f>
        <v>0</v>
      </c>
      <c r="H2100" s="78">
        <f>'Balance N-1'!P2103</f>
        <v>0</v>
      </c>
      <c r="I2100" s="79">
        <f t="shared" si="32"/>
        <v>0</v>
      </c>
    </row>
    <row r="2101" spans="1:9" ht="15.6">
      <c r="A2101" s="85">
        <f>'Balance N-1'!I2104</f>
        <v>0</v>
      </c>
      <c r="B2101" s="75">
        <f>'Balance N-1'!J2104</f>
        <v>0</v>
      </c>
      <c r="C2101" s="78">
        <f>'Balance N-1'!K2104</f>
        <v>0</v>
      </c>
      <c r="D2101" s="78">
        <f>'Balance N-1'!L2104</f>
        <v>0</v>
      </c>
      <c r="E2101" s="78">
        <f>'Balance N-1'!M2104</f>
        <v>0</v>
      </c>
      <c r="F2101" s="78">
        <f>'Balance N-1'!N2104</f>
        <v>0</v>
      </c>
      <c r="G2101" s="78">
        <f>'Balance N-1'!O2104</f>
        <v>0</v>
      </c>
      <c r="H2101" s="78">
        <f>'Balance N-1'!P2104</f>
        <v>0</v>
      </c>
      <c r="I2101" s="79">
        <f t="shared" si="32"/>
        <v>0</v>
      </c>
    </row>
    <row r="2102" spans="1:9" ht="15.6">
      <c r="A2102" s="85">
        <f>'Balance N-1'!I2105</f>
        <v>0</v>
      </c>
      <c r="B2102" s="75">
        <f>'Balance N-1'!J2105</f>
        <v>0</v>
      </c>
      <c r="C2102" s="78">
        <f>'Balance N-1'!K2105</f>
        <v>0</v>
      </c>
      <c r="D2102" s="78">
        <f>'Balance N-1'!L2105</f>
        <v>0</v>
      </c>
      <c r="E2102" s="78">
        <f>'Balance N-1'!M2105</f>
        <v>0</v>
      </c>
      <c r="F2102" s="78">
        <f>'Balance N-1'!N2105</f>
        <v>0</v>
      </c>
      <c r="G2102" s="78">
        <f>'Balance N-1'!O2105</f>
        <v>0</v>
      </c>
      <c r="H2102" s="78">
        <f>'Balance N-1'!P2105</f>
        <v>0</v>
      </c>
      <c r="I2102" s="79">
        <f t="shared" si="32"/>
        <v>0</v>
      </c>
    </row>
    <row r="2103" spans="1:9" ht="15.6">
      <c r="A2103" s="85">
        <f>'Balance N-1'!I2106</f>
        <v>0</v>
      </c>
      <c r="B2103" s="75">
        <f>'Balance N-1'!J2106</f>
        <v>0</v>
      </c>
      <c r="C2103" s="78">
        <f>'Balance N-1'!K2106</f>
        <v>0</v>
      </c>
      <c r="D2103" s="78">
        <f>'Balance N-1'!L2106</f>
        <v>0</v>
      </c>
      <c r="E2103" s="78">
        <f>'Balance N-1'!M2106</f>
        <v>0</v>
      </c>
      <c r="F2103" s="78">
        <f>'Balance N-1'!N2106</f>
        <v>0</v>
      </c>
      <c r="G2103" s="78">
        <f>'Balance N-1'!O2106</f>
        <v>0</v>
      </c>
      <c r="H2103" s="78">
        <f>'Balance N-1'!P2106</f>
        <v>0</v>
      </c>
      <c r="I2103" s="79">
        <f t="shared" si="32"/>
        <v>0</v>
      </c>
    </row>
    <row r="2104" spans="1:9" ht="15.6">
      <c r="A2104" s="85">
        <f>'Balance N-1'!I2107</f>
        <v>0</v>
      </c>
      <c r="B2104" s="75">
        <f>'Balance N-1'!J2107</f>
        <v>0</v>
      </c>
      <c r="C2104" s="78">
        <f>'Balance N-1'!K2107</f>
        <v>0</v>
      </c>
      <c r="D2104" s="78">
        <f>'Balance N-1'!L2107</f>
        <v>0</v>
      </c>
      <c r="E2104" s="78">
        <f>'Balance N-1'!M2107</f>
        <v>0</v>
      </c>
      <c r="F2104" s="78">
        <f>'Balance N-1'!N2107</f>
        <v>0</v>
      </c>
      <c r="G2104" s="78">
        <f>'Balance N-1'!O2107</f>
        <v>0</v>
      </c>
      <c r="H2104" s="78">
        <f>'Balance N-1'!P2107</f>
        <v>0</v>
      </c>
      <c r="I2104" s="79">
        <f t="shared" si="32"/>
        <v>0</v>
      </c>
    </row>
    <row r="2105" spans="1:9" ht="15.6">
      <c r="A2105" s="85">
        <f>'Balance N-1'!I2108</f>
        <v>0</v>
      </c>
      <c r="B2105" s="75">
        <f>'Balance N-1'!J2108</f>
        <v>0</v>
      </c>
      <c r="C2105" s="78">
        <f>'Balance N-1'!K2108</f>
        <v>0</v>
      </c>
      <c r="D2105" s="78">
        <f>'Balance N-1'!L2108</f>
        <v>0</v>
      </c>
      <c r="E2105" s="78">
        <f>'Balance N-1'!M2108</f>
        <v>0</v>
      </c>
      <c r="F2105" s="78">
        <f>'Balance N-1'!N2108</f>
        <v>0</v>
      </c>
      <c r="G2105" s="78">
        <f>'Balance N-1'!O2108</f>
        <v>0</v>
      </c>
      <c r="H2105" s="78">
        <f>'Balance N-1'!P2108</f>
        <v>0</v>
      </c>
      <c r="I2105" s="79">
        <f t="shared" si="32"/>
        <v>0</v>
      </c>
    </row>
    <row r="2106" spans="1:9" ht="15.6">
      <c r="A2106" s="85">
        <f>'Balance N-1'!I2109</f>
        <v>0</v>
      </c>
      <c r="B2106" s="75">
        <f>'Balance N-1'!J2109</f>
        <v>0</v>
      </c>
      <c r="C2106" s="78">
        <f>'Balance N-1'!K2109</f>
        <v>0</v>
      </c>
      <c r="D2106" s="78">
        <f>'Balance N-1'!L2109</f>
        <v>0</v>
      </c>
      <c r="E2106" s="78">
        <f>'Balance N-1'!M2109</f>
        <v>0</v>
      </c>
      <c r="F2106" s="78">
        <f>'Balance N-1'!N2109</f>
        <v>0</v>
      </c>
      <c r="G2106" s="78">
        <f>'Balance N-1'!O2109</f>
        <v>0</v>
      </c>
      <c r="H2106" s="78">
        <f>'Balance N-1'!P2109</f>
        <v>0</v>
      </c>
      <c r="I2106" s="79">
        <f t="shared" si="32"/>
        <v>0</v>
      </c>
    </row>
    <row r="2107" spans="1:9" ht="15.6">
      <c r="A2107" s="85">
        <f>'Balance N-1'!I2110</f>
        <v>0</v>
      </c>
      <c r="B2107" s="75">
        <f>'Balance N-1'!J2110</f>
        <v>0</v>
      </c>
      <c r="C2107" s="78">
        <f>'Balance N-1'!K2110</f>
        <v>0</v>
      </c>
      <c r="D2107" s="78">
        <f>'Balance N-1'!L2110</f>
        <v>0</v>
      </c>
      <c r="E2107" s="78">
        <f>'Balance N-1'!M2110</f>
        <v>0</v>
      </c>
      <c r="F2107" s="78">
        <f>'Balance N-1'!N2110</f>
        <v>0</v>
      </c>
      <c r="G2107" s="78">
        <f>'Balance N-1'!O2110</f>
        <v>0</v>
      </c>
      <c r="H2107" s="78">
        <f>'Balance N-1'!P2110</f>
        <v>0</v>
      </c>
      <c r="I2107" s="79">
        <f t="shared" si="32"/>
        <v>0</v>
      </c>
    </row>
    <row r="2108" spans="1:9" ht="15.6">
      <c r="A2108" s="85">
        <f>'Balance N-1'!I2111</f>
        <v>0</v>
      </c>
      <c r="B2108" s="75">
        <f>'Balance N-1'!J2111</f>
        <v>0</v>
      </c>
      <c r="C2108" s="78">
        <f>'Balance N-1'!K2111</f>
        <v>0</v>
      </c>
      <c r="D2108" s="78">
        <f>'Balance N-1'!L2111</f>
        <v>0</v>
      </c>
      <c r="E2108" s="78">
        <f>'Balance N-1'!M2111</f>
        <v>0</v>
      </c>
      <c r="F2108" s="78">
        <f>'Balance N-1'!N2111</f>
        <v>0</v>
      </c>
      <c r="G2108" s="78">
        <f>'Balance N-1'!O2111</f>
        <v>0</v>
      </c>
      <c r="H2108" s="78">
        <f>'Balance N-1'!P2111</f>
        <v>0</v>
      </c>
      <c r="I2108" s="79">
        <f t="shared" si="32"/>
        <v>0</v>
      </c>
    </row>
    <row r="2109" spans="1:9" ht="15.6">
      <c r="A2109" s="85">
        <f>'Balance N-1'!I2112</f>
        <v>0</v>
      </c>
      <c r="B2109" s="75">
        <f>'Balance N-1'!J2112</f>
        <v>0</v>
      </c>
      <c r="C2109" s="78">
        <f>'Balance N-1'!K2112</f>
        <v>0</v>
      </c>
      <c r="D2109" s="78">
        <f>'Balance N-1'!L2112</f>
        <v>0</v>
      </c>
      <c r="E2109" s="78">
        <f>'Balance N-1'!M2112</f>
        <v>0</v>
      </c>
      <c r="F2109" s="78">
        <f>'Balance N-1'!N2112</f>
        <v>0</v>
      </c>
      <c r="G2109" s="78">
        <f>'Balance N-1'!O2112</f>
        <v>0</v>
      </c>
      <c r="H2109" s="78">
        <f>'Balance N-1'!P2112</f>
        <v>0</v>
      </c>
      <c r="I2109" s="79">
        <f t="shared" si="32"/>
        <v>0</v>
      </c>
    </row>
    <row r="2110" spans="1:9" ht="15.6">
      <c r="A2110" s="85">
        <f>'Balance N-1'!I2113</f>
        <v>0</v>
      </c>
      <c r="B2110" s="75">
        <f>'Balance N-1'!J2113</f>
        <v>0</v>
      </c>
      <c r="C2110" s="78">
        <f>'Balance N-1'!K2113</f>
        <v>0</v>
      </c>
      <c r="D2110" s="78">
        <f>'Balance N-1'!L2113</f>
        <v>0</v>
      </c>
      <c r="E2110" s="78">
        <f>'Balance N-1'!M2113</f>
        <v>0</v>
      </c>
      <c r="F2110" s="78">
        <f>'Balance N-1'!N2113</f>
        <v>0</v>
      </c>
      <c r="G2110" s="78">
        <f>'Balance N-1'!O2113</f>
        <v>0</v>
      </c>
      <c r="H2110" s="78">
        <f>'Balance N-1'!P2113</f>
        <v>0</v>
      </c>
      <c r="I2110" s="79">
        <f t="shared" si="32"/>
        <v>0</v>
      </c>
    </row>
    <row r="2111" spans="1:9" ht="15.6">
      <c r="A2111" s="85">
        <f>'Balance N-1'!I2114</f>
        <v>0</v>
      </c>
      <c r="B2111" s="75">
        <f>'Balance N-1'!J2114</f>
        <v>0</v>
      </c>
      <c r="C2111" s="78">
        <f>'Balance N-1'!K2114</f>
        <v>0</v>
      </c>
      <c r="D2111" s="78">
        <f>'Balance N-1'!L2114</f>
        <v>0</v>
      </c>
      <c r="E2111" s="78">
        <f>'Balance N-1'!M2114</f>
        <v>0</v>
      </c>
      <c r="F2111" s="78">
        <f>'Balance N-1'!N2114</f>
        <v>0</v>
      </c>
      <c r="G2111" s="78">
        <f>'Balance N-1'!O2114</f>
        <v>0</v>
      </c>
      <c r="H2111" s="78">
        <f>'Balance N-1'!P2114</f>
        <v>0</v>
      </c>
      <c r="I2111" s="79">
        <f t="shared" si="32"/>
        <v>0</v>
      </c>
    </row>
    <row r="2112" spans="1:9" ht="15.6">
      <c r="A2112" s="85">
        <f>'Balance N-1'!I2115</f>
        <v>0</v>
      </c>
      <c r="B2112" s="75">
        <f>'Balance N-1'!J2115</f>
        <v>0</v>
      </c>
      <c r="C2112" s="78">
        <f>'Balance N-1'!K2115</f>
        <v>0</v>
      </c>
      <c r="D2112" s="78">
        <f>'Balance N-1'!L2115</f>
        <v>0</v>
      </c>
      <c r="E2112" s="78">
        <f>'Balance N-1'!M2115</f>
        <v>0</v>
      </c>
      <c r="F2112" s="78">
        <f>'Balance N-1'!N2115</f>
        <v>0</v>
      </c>
      <c r="G2112" s="78">
        <f>'Balance N-1'!O2115</f>
        <v>0</v>
      </c>
      <c r="H2112" s="78">
        <f>'Balance N-1'!P2115</f>
        <v>0</v>
      </c>
      <c r="I2112" s="79">
        <f t="shared" si="32"/>
        <v>0</v>
      </c>
    </row>
    <row r="2113" spans="1:9" ht="15.6">
      <c r="A2113" s="85">
        <f>'Balance N-1'!I2116</f>
        <v>0</v>
      </c>
      <c r="B2113" s="75">
        <f>'Balance N-1'!J2116</f>
        <v>0</v>
      </c>
      <c r="C2113" s="78">
        <f>'Balance N-1'!K2116</f>
        <v>0</v>
      </c>
      <c r="D2113" s="78">
        <f>'Balance N-1'!L2116</f>
        <v>0</v>
      </c>
      <c r="E2113" s="78">
        <f>'Balance N-1'!M2116</f>
        <v>0</v>
      </c>
      <c r="F2113" s="78">
        <f>'Balance N-1'!N2116</f>
        <v>0</v>
      </c>
      <c r="G2113" s="78">
        <f>'Balance N-1'!O2116</f>
        <v>0</v>
      </c>
      <c r="H2113" s="78">
        <f>'Balance N-1'!P2116</f>
        <v>0</v>
      </c>
      <c r="I2113" s="79">
        <f t="shared" si="32"/>
        <v>0</v>
      </c>
    </row>
    <row r="2114" spans="1:9" ht="15.6">
      <c r="A2114" s="85">
        <f>'Balance N-1'!I2117</f>
        <v>0</v>
      </c>
      <c r="B2114" s="75">
        <f>'Balance N-1'!J2117</f>
        <v>0</v>
      </c>
      <c r="C2114" s="78">
        <f>'Balance N-1'!K2117</f>
        <v>0</v>
      </c>
      <c r="D2114" s="78">
        <f>'Balance N-1'!L2117</f>
        <v>0</v>
      </c>
      <c r="E2114" s="78">
        <f>'Balance N-1'!M2117</f>
        <v>0</v>
      </c>
      <c r="F2114" s="78">
        <f>'Balance N-1'!N2117</f>
        <v>0</v>
      </c>
      <c r="G2114" s="78">
        <f>'Balance N-1'!O2117</f>
        <v>0</v>
      </c>
      <c r="H2114" s="78">
        <f>'Balance N-1'!P2117</f>
        <v>0</v>
      </c>
      <c r="I2114" s="79">
        <f t="shared" si="32"/>
        <v>0</v>
      </c>
    </row>
    <row r="2115" spans="1:9" ht="15.6">
      <c r="A2115" s="85">
        <f>'Balance N-1'!I2118</f>
        <v>0</v>
      </c>
      <c r="B2115" s="75">
        <f>'Balance N-1'!J2118</f>
        <v>0</v>
      </c>
      <c r="C2115" s="78">
        <f>'Balance N-1'!K2118</f>
        <v>0</v>
      </c>
      <c r="D2115" s="78">
        <f>'Balance N-1'!L2118</f>
        <v>0</v>
      </c>
      <c r="E2115" s="78">
        <f>'Balance N-1'!M2118</f>
        <v>0</v>
      </c>
      <c r="F2115" s="78">
        <f>'Balance N-1'!N2118</f>
        <v>0</v>
      </c>
      <c r="G2115" s="78">
        <f>'Balance N-1'!O2118</f>
        <v>0</v>
      </c>
      <c r="H2115" s="78">
        <f>'Balance N-1'!P2118</f>
        <v>0</v>
      </c>
      <c r="I2115" s="79">
        <f t="shared" ref="I2115:I2178" si="33">(C2115-D2115)+(E2115-F2115)-(G2115-H2115)</f>
        <v>0</v>
      </c>
    </row>
    <row r="2116" spans="1:9" ht="15.6">
      <c r="A2116" s="85">
        <f>'Balance N-1'!I2119</f>
        <v>0</v>
      </c>
      <c r="B2116" s="75">
        <f>'Balance N-1'!J2119</f>
        <v>0</v>
      </c>
      <c r="C2116" s="78">
        <f>'Balance N-1'!K2119</f>
        <v>0</v>
      </c>
      <c r="D2116" s="78">
        <f>'Balance N-1'!L2119</f>
        <v>0</v>
      </c>
      <c r="E2116" s="78">
        <f>'Balance N-1'!M2119</f>
        <v>0</v>
      </c>
      <c r="F2116" s="78">
        <f>'Balance N-1'!N2119</f>
        <v>0</v>
      </c>
      <c r="G2116" s="78">
        <f>'Balance N-1'!O2119</f>
        <v>0</v>
      </c>
      <c r="H2116" s="78">
        <f>'Balance N-1'!P2119</f>
        <v>0</v>
      </c>
      <c r="I2116" s="79">
        <f t="shared" si="33"/>
        <v>0</v>
      </c>
    </row>
    <row r="2117" spans="1:9" ht="15.6">
      <c r="A2117" s="85">
        <f>'Balance N-1'!I2120</f>
        <v>0</v>
      </c>
      <c r="B2117" s="75">
        <f>'Balance N-1'!J2120</f>
        <v>0</v>
      </c>
      <c r="C2117" s="78">
        <f>'Balance N-1'!K2120</f>
        <v>0</v>
      </c>
      <c r="D2117" s="78">
        <f>'Balance N-1'!L2120</f>
        <v>0</v>
      </c>
      <c r="E2117" s="78">
        <f>'Balance N-1'!M2120</f>
        <v>0</v>
      </c>
      <c r="F2117" s="78">
        <f>'Balance N-1'!N2120</f>
        <v>0</v>
      </c>
      <c r="G2117" s="78">
        <f>'Balance N-1'!O2120</f>
        <v>0</v>
      </c>
      <c r="H2117" s="78">
        <f>'Balance N-1'!P2120</f>
        <v>0</v>
      </c>
      <c r="I2117" s="79">
        <f t="shared" si="33"/>
        <v>0</v>
      </c>
    </row>
    <row r="2118" spans="1:9" ht="15.6">
      <c r="A2118" s="85">
        <f>'Balance N-1'!I2121</f>
        <v>0</v>
      </c>
      <c r="B2118" s="75">
        <f>'Balance N-1'!J2121</f>
        <v>0</v>
      </c>
      <c r="C2118" s="78">
        <f>'Balance N-1'!K2121</f>
        <v>0</v>
      </c>
      <c r="D2118" s="78">
        <f>'Balance N-1'!L2121</f>
        <v>0</v>
      </c>
      <c r="E2118" s="78">
        <f>'Balance N-1'!M2121</f>
        <v>0</v>
      </c>
      <c r="F2118" s="78">
        <f>'Balance N-1'!N2121</f>
        <v>0</v>
      </c>
      <c r="G2118" s="78">
        <f>'Balance N-1'!O2121</f>
        <v>0</v>
      </c>
      <c r="H2118" s="78">
        <f>'Balance N-1'!P2121</f>
        <v>0</v>
      </c>
      <c r="I2118" s="79">
        <f t="shared" si="33"/>
        <v>0</v>
      </c>
    </row>
    <row r="2119" spans="1:9" ht="15.6">
      <c r="A2119" s="85">
        <f>'Balance N-1'!I2122</f>
        <v>0</v>
      </c>
      <c r="B2119" s="75">
        <f>'Balance N-1'!J2122</f>
        <v>0</v>
      </c>
      <c r="C2119" s="78">
        <f>'Balance N-1'!K2122</f>
        <v>0</v>
      </c>
      <c r="D2119" s="78">
        <f>'Balance N-1'!L2122</f>
        <v>0</v>
      </c>
      <c r="E2119" s="78">
        <f>'Balance N-1'!M2122</f>
        <v>0</v>
      </c>
      <c r="F2119" s="78">
        <f>'Balance N-1'!N2122</f>
        <v>0</v>
      </c>
      <c r="G2119" s="78">
        <f>'Balance N-1'!O2122</f>
        <v>0</v>
      </c>
      <c r="H2119" s="78">
        <f>'Balance N-1'!P2122</f>
        <v>0</v>
      </c>
      <c r="I2119" s="79">
        <f t="shared" si="33"/>
        <v>0</v>
      </c>
    </row>
    <row r="2120" spans="1:9" ht="15.6">
      <c r="A2120" s="85">
        <f>'Balance N-1'!I2123</f>
        <v>0</v>
      </c>
      <c r="B2120" s="75">
        <f>'Balance N-1'!J2123</f>
        <v>0</v>
      </c>
      <c r="C2120" s="78">
        <f>'Balance N-1'!K2123</f>
        <v>0</v>
      </c>
      <c r="D2120" s="78">
        <f>'Balance N-1'!L2123</f>
        <v>0</v>
      </c>
      <c r="E2120" s="78">
        <f>'Balance N-1'!M2123</f>
        <v>0</v>
      </c>
      <c r="F2120" s="78">
        <f>'Balance N-1'!N2123</f>
        <v>0</v>
      </c>
      <c r="G2120" s="78">
        <f>'Balance N-1'!O2123</f>
        <v>0</v>
      </c>
      <c r="H2120" s="78">
        <f>'Balance N-1'!P2123</f>
        <v>0</v>
      </c>
      <c r="I2120" s="79">
        <f t="shared" si="33"/>
        <v>0</v>
      </c>
    </row>
    <row r="2121" spans="1:9" ht="15.6">
      <c r="A2121" s="85">
        <f>'Balance N-1'!I2124</f>
        <v>0</v>
      </c>
      <c r="B2121" s="75">
        <f>'Balance N-1'!J2124</f>
        <v>0</v>
      </c>
      <c r="C2121" s="78">
        <f>'Balance N-1'!K2124</f>
        <v>0</v>
      </c>
      <c r="D2121" s="78">
        <f>'Balance N-1'!L2124</f>
        <v>0</v>
      </c>
      <c r="E2121" s="78">
        <f>'Balance N-1'!M2124</f>
        <v>0</v>
      </c>
      <c r="F2121" s="78">
        <f>'Balance N-1'!N2124</f>
        <v>0</v>
      </c>
      <c r="G2121" s="78">
        <f>'Balance N-1'!O2124</f>
        <v>0</v>
      </c>
      <c r="H2121" s="78">
        <f>'Balance N-1'!P2124</f>
        <v>0</v>
      </c>
      <c r="I2121" s="79">
        <f t="shared" si="33"/>
        <v>0</v>
      </c>
    </row>
    <row r="2122" spans="1:9" ht="15.6">
      <c r="A2122" s="85">
        <f>'Balance N-1'!I2125</f>
        <v>0</v>
      </c>
      <c r="B2122" s="75">
        <f>'Balance N-1'!J2125</f>
        <v>0</v>
      </c>
      <c r="C2122" s="78">
        <f>'Balance N-1'!K2125</f>
        <v>0</v>
      </c>
      <c r="D2122" s="78">
        <f>'Balance N-1'!L2125</f>
        <v>0</v>
      </c>
      <c r="E2122" s="78">
        <f>'Balance N-1'!M2125</f>
        <v>0</v>
      </c>
      <c r="F2122" s="78">
        <f>'Balance N-1'!N2125</f>
        <v>0</v>
      </c>
      <c r="G2122" s="78">
        <f>'Balance N-1'!O2125</f>
        <v>0</v>
      </c>
      <c r="H2122" s="78">
        <f>'Balance N-1'!P2125</f>
        <v>0</v>
      </c>
      <c r="I2122" s="79">
        <f t="shared" si="33"/>
        <v>0</v>
      </c>
    </row>
    <row r="2123" spans="1:9" ht="15.6">
      <c r="A2123" s="85">
        <f>'Balance N-1'!I2126</f>
        <v>0</v>
      </c>
      <c r="B2123" s="75">
        <f>'Balance N-1'!J2126</f>
        <v>0</v>
      </c>
      <c r="C2123" s="78">
        <f>'Balance N-1'!K2126</f>
        <v>0</v>
      </c>
      <c r="D2123" s="78">
        <f>'Balance N-1'!L2126</f>
        <v>0</v>
      </c>
      <c r="E2123" s="78">
        <f>'Balance N-1'!M2126</f>
        <v>0</v>
      </c>
      <c r="F2123" s="78">
        <f>'Balance N-1'!N2126</f>
        <v>0</v>
      </c>
      <c r="G2123" s="78">
        <f>'Balance N-1'!O2126</f>
        <v>0</v>
      </c>
      <c r="H2123" s="78">
        <f>'Balance N-1'!P2126</f>
        <v>0</v>
      </c>
      <c r="I2123" s="79">
        <f t="shared" si="33"/>
        <v>0</v>
      </c>
    </row>
    <row r="2124" spans="1:9" ht="15.6">
      <c r="A2124" s="85">
        <f>'Balance N-1'!I2127</f>
        <v>0</v>
      </c>
      <c r="B2124" s="75">
        <f>'Balance N-1'!J2127</f>
        <v>0</v>
      </c>
      <c r="C2124" s="78">
        <f>'Balance N-1'!K2127</f>
        <v>0</v>
      </c>
      <c r="D2124" s="78">
        <f>'Balance N-1'!L2127</f>
        <v>0</v>
      </c>
      <c r="E2124" s="78">
        <f>'Balance N-1'!M2127</f>
        <v>0</v>
      </c>
      <c r="F2124" s="78">
        <f>'Balance N-1'!N2127</f>
        <v>0</v>
      </c>
      <c r="G2124" s="78">
        <f>'Balance N-1'!O2127</f>
        <v>0</v>
      </c>
      <c r="H2124" s="78">
        <f>'Balance N-1'!P2127</f>
        <v>0</v>
      </c>
      <c r="I2124" s="79">
        <f t="shared" si="33"/>
        <v>0</v>
      </c>
    </row>
    <row r="2125" spans="1:9" ht="15.6">
      <c r="A2125" s="85">
        <f>'Balance N-1'!I2128</f>
        <v>0</v>
      </c>
      <c r="B2125" s="75">
        <f>'Balance N-1'!J2128</f>
        <v>0</v>
      </c>
      <c r="C2125" s="78">
        <f>'Balance N-1'!K2128</f>
        <v>0</v>
      </c>
      <c r="D2125" s="78">
        <f>'Balance N-1'!L2128</f>
        <v>0</v>
      </c>
      <c r="E2125" s="78">
        <f>'Balance N-1'!M2128</f>
        <v>0</v>
      </c>
      <c r="F2125" s="78">
        <f>'Balance N-1'!N2128</f>
        <v>0</v>
      </c>
      <c r="G2125" s="78">
        <f>'Balance N-1'!O2128</f>
        <v>0</v>
      </c>
      <c r="H2125" s="78">
        <f>'Balance N-1'!P2128</f>
        <v>0</v>
      </c>
      <c r="I2125" s="79">
        <f t="shared" si="33"/>
        <v>0</v>
      </c>
    </row>
    <row r="2126" spans="1:9" ht="15.6">
      <c r="A2126" s="85">
        <f>'Balance N-1'!I2129</f>
        <v>0</v>
      </c>
      <c r="B2126" s="75">
        <f>'Balance N-1'!J2129</f>
        <v>0</v>
      </c>
      <c r="C2126" s="78">
        <f>'Balance N-1'!K2129</f>
        <v>0</v>
      </c>
      <c r="D2126" s="78">
        <f>'Balance N-1'!L2129</f>
        <v>0</v>
      </c>
      <c r="E2126" s="78">
        <f>'Balance N-1'!M2129</f>
        <v>0</v>
      </c>
      <c r="F2126" s="78">
        <f>'Balance N-1'!N2129</f>
        <v>0</v>
      </c>
      <c r="G2126" s="78">
        <f>'Balance N-1'!O2129</f>
        <v>0</v>
      </c>
      <c r="H2126" s="78">
        <f>'Balance N-1'!P2129</f>
        <v>0</v>
      </c>
      <c r="I2126" s="79">
        <f t="shared" si="33"/>
        <v>0</v>
      </c>
    </row>
    <row r="2127" spans="1:9" ht="15.6">
      <c r="A2127" s="85">
        <f>'Balance N-1'!I2130</f>
        <v>0</v>
      </c>
      <c r="B2127" s="75">
        <f>'Balance N-1'!J2130</f>
        <v>0</v>
      </c>
      <c r="C2127" s="78">
        <f>'Balance N-1'!K2130</f>
        <v>0</v>
      </c>
      <c r="D2127" s="78">
        <f>'Balance N-1'!L2130</f>
        <v>0</v>
      </c>
      <c r="E2127" s="78">
        <f>'Balance N-1'!M2130</f>
        <v>0</v>
      </c>
      <c r="F2127" s="78">
        <f>'Balance N-1'!N2130</f>
        <v>0</v>
      </c>
      <c r="G2127" s="78">
        <f>'Balance N-1'!O2130</f>
        <v>0</v>
      </c>
      <c r="H2127" s="78">
        <f>'Balance N-1'!P2130</f>
        <v>0</v>
      </c>
      <c r="I2127" s="79">
        <f t="shared" si="33"/>
        <v>0</v>
      </c>
    </row>
    <row r="2128" spans="1:9" ht="15.6">
      <c r="A2128" s="85">
        <f>'Balance N-1'!I2131</f>
        <v>0</v>
      </c>
      <c r="B2128" s="75">
        <f>'Balance N-1'!J2131</f>
        <v>0</v>
      </c>
      <c r="C2128" s="78">
        <f>'Balance N-1'!K2131</f>
        <v>0</v>
      </c>
      <c r="D2128" s="78">
        <f>'Balance N-1'!L2131</f>
        <v>0</v>
      </c>
      <c r="E2128" s="78">
        <f>'Balance N-1'!M2131</f>
        <v>0</v>
      </c>
      <c r="F2128" s="78">
        <f>'Balance N-1'!N2131</f>
        <v>0</v>
      </c>
      <c r="G2128" s="78">
        <f>'Balance N-1'!O2131</f>
        <v>0</v>
      </c>
      <c r="H2128" s="78">
        <f>'Balance N-1'!P2131</f>
        <v>0</v>
      </c>
      <c r="I2128" s="79">
        <f t="shared" si="33"/>
        <v>0</v>
      </c>
    </row>
    <row r="2129" spans="1:9" ht="15.6">
      <c r="A2129" s="85">
        <f>'Balance N-1'!I2132</f>
        <v>0</v>
      </c>
      <c r="B2129" s="75">
        <f>'Balance N-1'!J2132</f>
        <v>0</v>
      </c>
      <c r="C2129" s="78">
        <f>'Balance N-1'!K2132</f>
        <v>0</v>
      </c>
      <c r="D2129" s="78">
        <f>'Balance N-1'!L2132</f>
        <v>0</v>
      </c>
      <c r="E2129" s="78">
        <f>'Balance N-1'!M2132</f>
        <v>0</v>
      </c>
      <c r="F2129" s="78">
        <f>'Balance N-1'!N2132</f>
        <v>0</v>
      </c>
      <c r="G2129" s="78">
        <f>'Balance N-1'!O2132</f>
        <v>0</v>
      </c>
      <c r="H2129" s="78">
        <f>'Balance N-1'!P2132</f>
        <v>0</v>
      </c>
      <c r="I2129" s="79">
        <f t="shared" si="33"/>
        <v>0</v>
      </c>
    </row>
    <row r="2130" spans="1:9" ht="15.6">
      <c r="A2130" s="85">
        <f>'Balance N-1'!I2133</f>
        <v>0</v>
      </c>
      <c r="B2130" s="75">
        <f>'Balance N-1'!J2133</f>
        <v>0</v>
      </c>
      <c r="C2130" s="78">
        <f>'Balance N-1'!K2133</f>
        <v>0</v>
      </c>
      <c r="D2130" s="78">
        <f>'Balance N-1'!L2133</f>
        <v>0</v>
      </c>
      <c r="E2130" s="78">
        <f>'Balance N-1'!M2133</f>
        <v>0</v>
      </c>
      <c r="F2130" s="78">
        <f>'Balance N-1'!N2133</f>
        <v>0</v>
      </c>
      <c r="G2130" s="78">
        <f>'Balance N-1'!O2133</f>
        <v>0</v>
      </c>
      <c r="H2130" s="78">
        <f>'Balance N-1'!P2133</f>
        <v>0</v>
      </c>
      <c r="I2130" s="79">
        <f t="shared" si="33"/>
        <v>0</v>
      </c>
    </row>
    <row r="2131" spans="1:9" ht="15.6">
      <c r="A2131" s="85">
        <f>'Balance N-1'!I2134</f>
        <v>0</v>
      </c>
      <c r="B2131" s="75">
        <f>'Balance N-1'!J2134</f>
        <v>0</v>
      </c>
      <c r="C2131" s="78">
        <f>'Balance N-1'!K2134</f>
        <v>0</v>
      </c>
      <c r="D2131" s="78">
        <f>'Balance N-1'!L2134</f>
        <v>0</v>
      </c>
      <c r="E2131" s="78">
        <f>'Balance N-1'!M2134</f>
        <v>0</v>
      </c>
      <c r="F2131" s="78">
        <f>'Balance N-1'!N2134</f>
        <v>0</v>
      </c>
      <c r="G2131" s="78">
        <f>'Balance N-1'!O2134</f>
        <v>0</v>
      </c>
      <c r="H2131" s="78">
        <f>'Balance N-1'!P2134</f>
        <v>0</v>
      </c>
      <c r="I2131" s="79">
        <f t="shared" si="33"/>
        <v>0</v>
      </c>
    </row>
    <row r="2132" spans="1:9" ht="15.6">
      <c r="A2132" s="85">
        <f>'Balance N-1'!I2135</f>
        <v>0</v>
      </c>
      <c r="B2132" s="75">
        <f>'Balance N-1'!J2135</f>
        <v>0</v>
      </c>
      <c r="C2132" s="78">
        <f>'Balance N-1'!K2135</f>
        <v>0</v>
      </c>
      <c r="D2132" s="78">
        <f>'Balance N-1'!L2135</f>
        <v>0</v>
      </c>
      <c r="E2132" s="78">
        <f>'Balance N-1'!M2135</f>
        <v>0</v>
      </c>
      <c r="F2132" s="78">
        <f>'Balance N-1'!N2135</f>
        <v>0</v>
      </c>
      <c r="G2132" s="78">
        <f>'Balance N-1'!O2135</f>
        <v>0</v>
      </c>
      <c r="H2132" s="78">
        <f>'Balance N-1'!P2135</f>
        <v>0</v>
      </c>
      <c r="I2132" s="79">
        <f t="shared" si="33"/>
        <v>0</v>
      </c>
    </row>
    <row r="2133" spans="1:9" ht="15.6">
      <c r="A2133" s="85">
        <f>'Balance N-1'!I2136</f>
        <v>0</v>
      </c>
      <c r="B2133" s="75">
        <f>'Balance N-1'!J2136</f>
        <v>0</v>
      </c>
      <c r="C2133" s="78">
        <f>'Balance N-1'!K2136</f>
        <v>0</v>
      </c>
      <c r="D2133" s="78">
        <f>'Balance N-1'!L2136</f>
        <v>0</v>
      </c>
      <c r="E2133" s="78">
        <f>'Balance N-1'!M2136</f>
        <v>0</v>
      </c>
      <c r="F2133" s="78">
        <f>'Balance N-1'!N2136</f>
        <v>0</v>
      </c>
      <c r="G2133" s="78">
        <f>'Balance N-1'!O2136</f>
        <v>0</v>
      </c>
      <c r="H2133" s="78">
        <f>'Balance N-1'!P2136</f>
        <v>0</v>
      </c>
      <c r="I2133" s="79">
        <f t="shared" si="33"/>
        <v>0</v>
      </c>
    </row>
    <row r="2134" spans="1:9" ht="15.6">
      <c r="A2134" s="85">
        <f>'Balance N-1'!I2137</f>
        <v>0</v>
      </c>
      <c r="B2134" s="75">
        <f>'Balance N-1'!J2137</f>
        <v>0</v>
      </c>
      <c r="C2134" s="78">
        <f>'Balance N-1'!K2137</f>
        <v>0</v>
      </c>
      <c r="D2134" s="78">
        <f>'Balance N-1'!L2137</f>
        <v>0</v>
      </c>
      <c r="E2134" s="78">
        <f>'Balance N-1'!M2137</f>
        <v>0</v>
      </c>
      <c r="F2134" s="78">
        <f>'Balance N-1'!N2137</f>
        <v>0</v>
      </c>
      <c r="G2134" s="78">
        <f>'Balance N-1'!O2137</f>
        <v>0</v>
      </c>
      <c r="H2134" s="78">
        <f>'Balance N-1'!P2137</f>
        <v>0</v>
      </c>
      <c r="I2134" s="79">
        <f t="shared" si="33"/>
        <v>0</v>
      </c>
    </row>
    <row r="2135" spans="1:9" ht="15.6">
      <c r="A2135" s="85">
        <f>'Balance N-1'!I2138</f>
        <v>0</v>
      </c>
      <c r="B2135" s="75">
        <f>'Balance N-1'!J2138</f>
        <v>0</v>
      </c>
      <c r="C2135" s="78">
        <f>'Balance N-1'!K2138</f>
        <v>0</v>
      </c>
      <c r="D2135" s="78">
        <f>'Balance N-1'!L2138</f>
        <v>0</v>
      </c>
      <c r="E2135" s="78">
        <f>'Balance N-1'!M2138</f>
        <v>0</v>
      </c>
      <c r="F2135" s="78">
        <f>'Balance N-1'!N2138</f>
        <v>0</v>
      </c>
      <c r="G2135" s="78">
        <f>'Balance N-1'!O2138</f>
        <v>0</v>
      </c>
      <c r="H2135" s="78">
        <f>'Balance N-1'!P2138</f>
        <v>0</v>
      </c>
      <c r="I2135" s="79">
        <f t="shared" si="33"/>
        <v>0</v>
      </c>
    </row>
    <row r="2136" spans="1:9" ht="15.6">
      <c r="A2136" s="85">
        <f>'Balance N-1'!I2139</f>
        <v>0</v>
      </c>
      <c r="B2136" s="75">
        <f>'Balance N-1'!J2139</f>
        <v>0</v>
      </c>
      <c r="C2136" s="78">
        <f>'Balance N-1'!K2139</f>
        <v>0</v>
      </c>
      <c r="D2136" s="78">
        <f>'Balance N-1'!L2139</f>
        <v>0</v>
      </c>
      <c r="E2136" s="78">
        <f>'Balance N-1'!M2139</f>
        <v>0</v>
      </c>
      <c r="F2136" s="78">
        <f>'Balance N-1'!N2139</f>
        <v>0</v>
      </c>
      <c r="G2136" s="78">
        <f>'Balance N-1'!O2139</f>
        <v>0</v>
      </c>
      <c r="H2136" s="78">
        <f>'Balance N-1'!P2139</f>
        <v>0</v>
      </c>
      <c r="I2136" s="79">
        <f t="shared" si="33"/>
        <v>0</v>
      </c>
    </row>
    <row r="2137" spans="1:9" ht="15.6">
      <c r="A2137" s="85">
        <f>'Balance N-1'!I2140</f>
        <v>0</v>
      </c>
      <c r="B2137" s="75">
        <f>'Balance N-1'!J2140</f>
        <v>0</v>
      </c>
      <c r="C2137" s="78">
        <f>'Balance N-1'!K2140</f>
        <v>0</v>
      </c>
      <c r="D2137" s="78">
        <f>'Balance N-1'!L2140</f>
        <v>0</v>
      </c>
      <c r="E2137" s="78">
        <f>'Balance N-1'!M2140</f>
        <v>0</v>
      </c>
      <c r="F2137" s="78">
        <f>'Balance N-1'!N2140</f>
        <v>0</v>
      </c>
      <c r="G2137" s="78">
        <f>'Balance N-1'!O2140</f>
        <v>0</v>
      </c>
      <c r="H2137" s="78">
        <f>'Balance N-1'!P2140</f>
        <v>0</v>
      </c>
      <c r="I2137" s="79">
        <f t="shared" si="33"/>
        <v>0</v>
      </c>
    </row>
    <row r="2138" spans="1:9" ht="15.6">
      <c r="A2138" s="85">
        <f>'Balance N-1'!I2141</f>
        <v>0</v>
      </c>
      <c r="B2138" s="75">
        <f>'Balance N-1'!J2141</f>
        <v>0</v>
      </c>
      <c r="C2138" s="78">
        <f>'Balance N-1'!K2141</f>
        <v>0</v>
      </c>
      <c r="D2138" s="78">
        <f>'Balance N-1'!L2141</f>
        <v>0</v>
      </c>
      <c r="E2138" s="78">
        <f>'Balance N-1'!M2141</f>
        <v>0</v>
      </c>
      <c r="F2138" s="78">
        <f>'Balance N-1'!N2141</f>
        <v>0</v>
      </c>
      <c r="G2138" s="78">
        <f>'Balance N-1'!O2141</f>
        <v>0</v>
      </c>
      <c r="H2138" s="78">
        <f>'Balance N-1'!P2141</f>
        <v>0</v>
      </c>
      <c r="I2138" s="79">
        <f t="shared" si="33"/>
        <v>0</v>
      </c>
    </row>
    <row r="2139" spans="1:9" ht="15.6">
      <c r="A2139" s="85">
        <f>'Balance N-1'!I2142</f>
        <v>0</v>
      </c>
      <c r="B2139" s="75">
        <f>'Balance N-1'!J2142</f>
        <v>0</v>
      </c>
      <c r="C2139" s="78">
        <f>'Balance N-1'!K2142</f>
        <v>0</v>
      </c>
      <c r="D2139" s="78">
        <f>'Balance N-1'!L2142</f>
        <v>0</v>
      </c>
      <c r="E2139" s="78">
        <f>'Balance N-1'!M2142</f>
        <v>0</v>
      </c>
      <c r="F2139" s="78">
        <f>'Balance N-1'!N2142</f>
        <v>0</v>
      </c>
      <c r="G2139" s="78">
        <f>'Balance N-1'!O2142</f>
        <v>0</v>
      </c>
      <c r="H2139" s="78">
        <f>'Balance N-1'!P2142</f>
        <v>0</v>
      </c>
      <c r="I2139" s="79">
        <f t="shared" si="33"/>
        <v>0</v>
      </c>
    </row>
    <row r="2140" spans="1:9" ht="15.6">
      <c r="A2140" s="85">
        <f>'Balance N-1'!I2143</f>
        <v>0</v>
      </c>
      <c r="B2140" s="75">
        <f>'Balance N-1'!J2143</f>
        <v>0</v>
      </c>
      <c r="C2140" s="78">
        <f>'Balance N-1'!K2143</f>
        <v>0</v>
      </c>
      <c r="D2140" s="78">
        <f>'Balance N-1'!L2143</f>
        <v>0</v>
      </c>
      <c r="E2140" s="78">
        <f>'Balance N-1'!M2143</f>
        <v>0</v>
      </c>
      <c r="F2140" s="78">
        <f>'Balance N-1'!N2143</f>
        <v>0</v>
      </c>
      <c r="G2140" s="78">
        <f>'Balance N-1'!O2143</f>
        <v>0</v>
      </c>
      <c r="H2140" s="78">
        <f>'Balance N-1'!P2143</f>
        <v>0</v>
      </c>
      <c r="I2140" s="79">
        <f t="shared" si="33"/>
        <v>0</v>
      </c>
    </row>
    <row r="2141" spans="1:9" ht="15.6">
      <c r="A2141" s="85">
        <f>'Balance N-1'!I2144</f>
        <v>0</v>
      </c>
      <c r="B2141" s="75">
        <f>'Balance N-1'!J2144</f>
        <v>0</v>
      </c>
      <c r="C2141" s="78">
        <f>'Balance N-1'!K2144</f>
        <v>0</v>
      </c>
      <c r="D2141" s="78">
        <f>'Balance N-1'!L2144</f>
        <v>0</v>
      </c>
      <c r="E2141" s="78">
        <f>'Balance N-1'!M2144</f>
        <v>0</v>
      </c>
      <c r="F2141" s="78">
        <f>'Balance N-1'!N2144</f>
        <v>0</v>
      </c>
      <c r="G2141" s="78">
        <f>'Balance N-1'!O2144</f>
        <v>0</v>
      </c>
      <c r="H2141" s="78">
        <f>'Balance N-1'!P2144</f>
        <v>0</v>
      </c>
      <c r="I2141" s="79">
        <f t="shared" si="33"/>
        <v>0</v>
      </c>
    </row>
    <row r="2142" spans="1:9" ht="15.6">
      <c r="A2142" s="85">
        <f>'Balance N-1'!I2145</f>
        <v>0</v>
      </c>
      <c r="B2142" s="75">
        <f>'Balance N-1'!J2145</f>
        <v>0</v>
      </c>
      <c r="C2142" s="78">
        <f>'Balance N-1'!K2145</f>
        <v>0</v>
      </c>
      <c r="D2142" s="78">
        <f>'Balance N-1'!L2145</f>
        <v>0</v>
      </c>
      <c r="E2142" s="78">
        <f>'Balance N-1'!M2145</f>
        <v>0</v>
      </c>
      <c r="F2142" s="78">
        <f>'Balance N-1'!N2145</f>
        <v>0</v>
      </c>
      <c r="G2142" s="78">
        <f>'Balance N-1'!O2145</f>
        <v>0</v>
      </c>
      <c r="H2142" s="78">
        <f>'Balance N-1'!P2145</f>
        <v>0</v>
      </c>
      <c r="I2142" s="79">
        <f t="shared" si="33"/>
        <v>0</v>
      </c>
    </row>
    <row r="2143" spans="1:9" ht="15.6">
      <c r="A2143" s="85">
        <f>'Balance N-1'!I2146</f>
        <v>0</v>
      </c>
      <c r="B2143" s="75">
        <f>'Balance N-1'!J2146</f>
        <v>0</v>
      </c>
      <c r="C2143" s="78">
        <f>'Balance N-1'!K2146</f>
        <v>0</v>
      </c>
      <c r="D2143" s="78">
        <f>'Balance N-1'!L2146</f>
        <v>0</v>
      </c>
      <c r="E2143" s="78">
        <f>'Balance N-1'!M2146</f>
        <v>0</v>
      </c>
      <c r="F2143" s="78">
        <f>'Balance N-1'!N2146</f>
        <v>0</v>
      </c>
      <c r="G2143" s="78">
        <f>'Balance N-1'!O2146</f>
        <v>0</v>
      </c>
      <c r="H2143" s="78">
        <f>'Balance N-1'!P2146</f>
        <v>0</v>
      </c>
      <c r="I2143" s="79">
        <f t="shared" si="33"/>
        <v>0</v>
      </c>
    </row>
    <row r="2144" spans="1:9" ht="15.6">
      <c r="A2144" s="85">
        <f>'Balance N-1'!I2147</f>
        <v>0</v>
      </c>
      <c r="B2144" s="75">
        <f>'Balance N-1'!J2147</f>
        <v>0</v>
      </c>
      <c r="C2144" s="78">
        <f>'Balance N-1'!K2147</f>
        <v>0</v>
      </c>
      <c r="D2144" s="78">
        <f>'Balance N-1'!L2147</f>
        <v>0</v>
      </c>
      <c r="E2144" s="78">
        <f>'Balance N-1'!M2147</f>
        <v>0</v>
      </c>
      <c r="F2144" s="78">
        <f>'Balance N-1'!N2147</f>
        <v>0</v>
      </c>
      <c r="G2144" s="78">
        <f>'Balance N-1'!O2147</f>
        <v>0</v>
      </c>
      <c r="H2144" s="78">
        <f>'Balance N-1'!P2147</f>
        <v>0</v>
      </c>
      <c r="I2144" s="79">
        <f t="shared" si="33"/>
        <v>0</v>
      </c>
    </row>
    <row r="2145" spans="1:9" ht="15.6">
      <c r="A2145" s="85">
        <f>'Balance N-1'!I2148</f>
        <v>0</v>
      </c>
      <c r="B2145" s="75">
        <f>'Balance N-1'!J2148</f>
        <v>0</v>
      </c>
      <c r="C2145" s="78">
        <f>'Balance N-1'!K2148</f>
        <v>0</v>
      </c>
      <c r="D2145" s="78">
        <f>'Balance N-1'!L2148</f>
        <v>0</v>
      </c>
      <c r="E2145" s="78">
        <f>'Balance N-1'!M2148</f>
        <v>0</v>
      </c>
      <c r="F2145" s="78">
        <f>'Balance N-1'!N2148</f>
        <v>0</v>
      </c>
      <c r="G2145" s="78">
        <f>'Balance N-1'!O2148</f>
        <v>0</v>
      </c>
      <c r="H2145" s="78">
        <f>'Balance N-1'!P2148</f>
        <v>0</v>
      </c>
      <c r="I2145" s="79">
        <f t="shared" si="33"/>
        <v>0</v>
      </c>
    </row>
    <row r="2146" spans="1:9" ht="15.6">
      <c r="A2146" s="85">
        <f>'Balance N-1'!I2149</f>
        <v>0</v>
      </c>
      <c r="B2146" s="75">
        <f>'Balance N-1'!J2149</f>
        <v>0</v>
      </c>
      <c r="C2146" s="78">
        <f>'Balance N-1'!K2149</f>
        <v>0</v>
      </c>
      <c r="D2146" s="78">
        <f>'Balance N-1'!L2149</f>
        <v>0</v>
      </c>
      <c r="E2146" s="78">
        <f>'Balance N-1'!M2149</f>
        <v>0</v>
      </c>
      <c r="F2146" s="78">
        <f>'Balance N-1'!N2149</f>
        <v>0</v>
      </c>
      <c r="G2146" s="78">
        <f>'Balance N-1'!O2149</f>
        <v>0</v>
      </c>
      <c r="H2146" s="78">
        <f>'Balance N-1'!P2149</f>
        <v>0</v>
      </c>
      <c r="I2146" s="79">
        <f t="shared" si="33"/>
        <v>0</v>
      </c>
    </row>
    <row r="2147" spans="1:9" ht="15.6">
      <c r="A2147" s="85">
        <f>'Balance N-1'!I2150</f>
        <v>0</v>
      </c>
      <c r="B2147" s="75">
        <f>'Balance N-1'!J2150</f>
        <v>0</v>
      </c>
      <c r="C2147" s="78">
        <f>'Balance N-1'!K2150</f>
        <v>0</v>
      </c>
      <c r="D2147" s="78">
        <f>'Balance N-1'!L2150</f>
        <v>0</v>
      </c>
      <c r="E2147" s="78">
        <f>'Balance N-1'!M2150</f>
        <v>0</v>
      </c>
      <c r="F2147" s="78">
        <f>'Balance N-1'!N2150</f>
        <v>0</v>
      </c>
      <c r="G2147" s="78">
        <f>'Balance N-1'!O2150</f>
        <v>0</v>
      </c>
      <c r="H2147" s="78">
        <f>'Balance N-1'!P2150</f>
        <v>0</v>
      </c>
      <c r="I2147" s="79">
        <f t="shared" si="33"/>
        <v>0</v>
      </c>
    </row>
    <row r="2148" spans="1:9" ht="15.6">
      <c r="A2148" s="85">
        <f>'Balance N-1'!I2151</f>
        <v>0</v>
      </c>
      <c r="B2148" s="75">
        <f>'Balance N-1'!J2151</f>
        <v>0</v>
      </c>
      <c r="C2148" s="78">
        <f>'Balance N-1'!K2151</f>
        <v>0</v>
      </c>
      <c r="D2148" s="78">
        <f>'Balance N-1'!L2151</f>
        <v>0</v>
      </c>
      <c r="E2148" s="78">
        <f>'Balance N-1'!M2151</f>
        <v>0</v>
      </c>
      <c r="F2148" s="78">
        <f>'Balance N-1'!N2151</f>
        <v>0</v>
      </c>
      <c r="G2148" s="78">
        <f>'Balance N-1'!O2151</f>
        <v>0</v>
      </c>
      <c r="H2148" s="78">
        <f>'Balance N-1'!P2151</f>
        <v>0</v>
      </c>
      <c r="I2148" s="79">
        <f t="shared" si="33"/>
        <v>0</v>
      </c>
    </row>
    <row r="2149" spans="1:9" ht="15.6">
      <c r="A2149" s="85">
        <f>'Balance N-1'!I2152</f>
        <v>0</v>
      </c>
      <c r="B2149" s="75">
        <f>'Balance N-1'!J2152</f>
        <v>0</v>
      </c>
      <c r="C2149" s="78">
        <f>'Balance N-1'!K2152</f>
        <v>0</v>
      </c>
      <c r="D2149" s="78">
        <f>'Balance N-1'!L2152</f>
        <v>0</v>
      </c>
      <c r="E2149" s="78">
        <f>'Balance N-1'!M2152</f>
        <v>0</v>
      </c>
      <c r="F2149" s="78">
        <f>'Balance N-1'!N2152</f>
        <v>0</v>
      </c>
      <c r="G2149" s="78">
        <f>'Balance N-1'!O2152</f>
        <v>0</v>
      </c>
      <c r="H2149" s="78">
        <f>'Balance N-1'!P2152</f>
        <v>0</v>
      </c>
      <c r="I2149" s="79">
        <f t="shared" si="33"/>
        <v>0</v>
      </c>
    </row>
    <row r="2150" spans="1:9" ht="15.6">
      <c r="A2150" s="85">
        <f>'Balance N-1'!I2153</f>
        <v>0</v>
      </c>
      <c r="B2150" s="75">
        <f>'Balance N-1'!J2153</f>
        <v>0</v>
      </c>
      <c r="C2150" s="78">
        <f>'Balance N-1'!K2153</f>
        <v>0</v>
      </c>
      <c r="D2150" s="78">
        <f>'Balance N-1'!L2153</f>
        <v>0</v>
      </c>
      <c r="E2150" s="78">
        <f>'Balance N-1'!M2153</f>
        <v>0</v>
      </c>
      <c r="F2150" s="78">
        <f>'Balance N-1'!N2153</f>
        <v>0</v>
      </c>
      <c r="G2150" s="78">
        <f>'Balance N-1'!O2153</f>
        <v>0</v>
      </c>
      <c r="H2150" s="78">
        <f>'Balance N-1'!P2153</f>
        <v>0</v>
      </c>
      <c r="I2150" s="79">
        <f t="shared" si="33"/>
        <v>0</v>
      </c>
    </row>
    <row r="2151" spans="1:9" ht="15.6">
      <c r="A2151" s="85">
        <f>'Balance N-1'!I2154</f>
        <v>0</v>
      </c>
      <c r="B2151" s="75">
        <f>'Balance N-1'!J2154</f>
        <v>0</v>
      </c>
      <c r="C2151" s="78">
        <f>'Balance N-1'!K2154</f>
        <v>0</v>
      </c>
      <c r="D2151" s="78">
        <f>'Balance N-1'!L2154</f>
        <v>0</v>
      </c>
      <c r="E2151" s="78">
        <f>'Balance N-1'!M2154</f>
        <v>0</v>
      </c>
      <c r="F2151" s="78">
        <f>'Balance N-1'!N2154</f>
        <v>0</v>
      </c>
      <c r="G2151" s="78">
        <f>'Balance N-1'!O2154</f>
        <v>0</v>
      </c>
      <c r="H2151" s="78">
        <f>'Balance N-1'!P2154</f>
        <v>0</v>
      </c>
      <c r="I2151" s="79">
        <f t="shared" si="33"/>
        <v>0</v>
      </c>
    </row>
    <row r="2152" spans="1:9" ht="15.6">
      <c r="A2152" s="85">
        <f>'Balance N-1'!I2155</f>
        <v>0</v>
      </c>
      <c r="B2152" s="75">
        <f>'Balance N-1'!J2155</f>
        <v>0</v>
      </c>
      <c r="C2152" s="78">
        <f>'Balance N-1'!K2155</f>
        <v>0</v>
      </c>
      <c r="D2152" s="78">
        <f>'Balance N-1'!L2155</f>
        <v>0</v>
      </c>
      <c r="E2152" s="78">
        <f>'Balance N-1'!M2155</f>
        <v>0</v>
      </c>
      <c r="F2152" s="78">
        <f>'Balance N-1'!N2155</f>
        <v>0</v>
      </c>
      <c r="G2152" s="78">
        <f>'Balance N-1'!O2155</f>
        <v>0</v>
      </c>
      <c r="H2152" s="78">
        <f>'Balance N-1'!P2155</f>
        <v>0</v>
      </c>
      <c r="I2152" s="79">
        <f t="shared" si="33"/>
        <v>0</v>
      </c>
    </row>
    <row r="2153" spans="1:9" ht="15.6">
      <c r="A2153" s="85">
        <f>'Balance N-1'!I2156</f>
        <v>0</v>
      </c>
      <c r="B2153" s="75">
        <f>'Balance N-1'!J2156</f>
        <v>0</v>
      </c>
      <c r="C2153" s="78">
        <f>'Balance N-1'!K2156</f>
        <v>0</v>
      </c>
      <c r="D2153" s="78">
        <f>'Balance N-1'!L2156</f>
        <v>0</v>
      </c>
      <c r="E2153" s="78">
        <f>'Balance N-1'!M2156</f>
        <v>0</v>
      </c>
      <c r="F2153" s="78">
        <f>'Balance N-1'!N2156</f>
        <v>0</v>
      </c>
      <c r="G2153" s="78">
        <f>'Balance N-1'!O2156</f>
        <v>0</v>
      </c>
      <c r="H2153" s="78">
        <f>'Balance N-1'!P2156</f>
        <v>0</v>
      </c>
      <c r="I2153" s="79">
        <f t="shared" si="33"/>
        <v>0</v>
      </c>
    </row>
    <row r="2154" spans="1:9" ht="15.6">
      <c r="A2154" s="85">
        <f>'Balance N-1'!I2157</f>
        <v>0</v>
      </c>
      <c r="B2154" s="75">
        <f>'Balance N-1'!J2157</f>
        <v>0</v>
      </c>
      <c r="C2154" s="78">
        <f>'Balance N-1'!K2157</f>
        <v>0</v>
      </c>
      <c r="D2154" s="78">
        <f>'Balance N-1'!L2157</f>
        <v>0</v>
      </c>
      <c r="E2154" s="78">
        <f>'Balance N-1'!M2157</f>
        <v>0</v>
      </c>
      <c r="F2154" s="78">
        <f>'Balance N-1'!N2157</f>
        <v>0</v>
      </c>
      <c r="G2154" s="78">
        <f>'Balance N-1'!O2157</f>
        <v>0</v>
      </c>
      <c r="H2154" s="78">
        <f>'Balance N-1'!P2157</f>
        <v>0</v>
      </c>
      <c r="I2154" s="79">
        <f t="shared" si="33"/>
        <v>0</v>
      </c>
    </row>
    <row r="2155" spans="1:9" ht="15.6">
      <c r="A2155" s="85">
        <f>'Balance N-1'!I2158</f>
        <v>0</v>
      </c>
      <c r="B2155" s="75">
        <f>'Balance N-1'!J2158</f>
        <v>0</v>
      </c>
      <c r="C2155" s="78">
        <f>'Balance N-1'!K2158</f>
        <v>0</v>
      </c>
      <c r="D2155" s="78">
        <f>'Balance N-1'!L2158</f>
        <v>0</v>
      </c>
      <c r="E2155" s="78">
        <f>'Balance N-1'!M2158</f>
        <v>0</v>
      </c>
      <c r="F2155" s="78">
        <f>'Balance N-1'!N2158</f>
        <v>0</v>
      </c>
      <c r="G2155" s="78">
        <f>'Balance N-1'!O2158</f>
        <v>0</v>
      </c>
      <c r="H2155" s="78">
        <f>'Balance N-1'!P2158</f>
        <v>0</v>
      </c>
      <c r="I2155" s="79">
        <f t="shared" si="33"/>
        <v>0</v>
      </c>
    </row>
    <row r="2156" spans="1:9" ht="15.6">
      <c r="A2156" s="85">
        <f>'Balance N-1'!I2159</f>
        <v>0</v>
      </c>
      <c r="B2156" s="75">
        <f>'Balance N-1'!J2159</f>
        <v>0</v>
      </c>
      <c r="C2156" s="78">
        <f>'Balance N-1'!K2159</f>
        <v>0</v>
      </c>
      <c r="D2156" s="78">
        <f>'Balance N-1'!L2159</f>
        <v>0</v>
      </c>
      <c r="E2156" s="78">
        <f>'Balance N-1'!M2159</f>
        <v>0</v>
      </c>
      <c r="F2156" s="78">
        <f>'Balance N-1'!N2159</f>
        <v>0</v>
      </c>
      <c r="G2156" s="78">
        <f>'Balance N-1'!O2159</f>
        <v>0</v>
      </c>
      <c r="H2156" s="78">
        <f>'Balance N-1'!P2159</f>
        <v>0</v>
      </c>
      <c r="I2156" s="79">
        <f t="shared" si="33"/>
        <v>0</v>
      </c>
    </row>
    <row r="2157" spans="1:9" ht="15.6">
      <c r="A2157" s="85">
        <f>'Balance N-1'!I2160</f>
        <v>0</v>
      </c>
      <c r="B2157" s="75">
        <f>'Balance N-1'!J2160</f>
        <v>0</v>
      </c>
      <c r="C2157" s="78">
        <f>'Balance N-1'!K2160</f>
        <v>0</v>
      </c>
      <c r="D2157" s="78">
        <f>'Balance N-1'!L2160</f>
        <v>0</v>
      </c>
      <c r="E2157" s="78">
        <f>'Balance N-1'!M2160</f>
        <v>0</v>
      </c>
      <c r="F2157" s="78">
        <f>'Balance N-1'!N2160</f>
        <v>0</v>
      </c>
      <c r="G2157" s="78">
        <f>'Balance N-1'!O2160</f>
        <v>0</v>
      </c>
      <c r="H2157" s="78">
        <f>'Balance N-1'!P2160</f>
        <v>0</v>
      </c>
      <c r="I2157" s="79">
        <f t="shared" si="33"/>
        <v>0</v>
      </c>
    </row>
    <row r="2158" spans="1:9" ht="15.6">
      <c r="A2158" s="85">
        <f>'Balance N-1'!I2161</f>
        <v>0</v>
      </c>
      <c r="B2158" s="75">
        <f>'Balance N-1'!J2161</f>
        <v>0</v>
      </c>
      <c r="C2158" s="78">
        <f>'Balance N-1'!K2161</f>
        <v>0</v>
      </c>
      <c r="D2158" s="78">
        <f>'Balance N-1'!L2161</f>
        <v>0</v>
      </c>
      <c r="E2158" s="78">
        <f>'Balance N-1'!M2161</f>
        <v>0</v>
      </c>
      <c r="F2158" s="78">
        <f>'Balance N-1'!N2161</f>
        <v>0</v>
      </c>
      <c r="G2158" s="78">
        <f>'Balance N-1'!O2161</f>
        <v>0</v>
      </c>
      <c r="H2158" s="78">
        <f>'Balance N-1'!P2161</f>
        <v>0</v>
      </c>
      <c r="I2158" s="79">
        <f t="shared" si="33"/>
        <v>0</v>
      </c>
    </row>
    <row r="2159" spans="1:9" ht="15.6">
      <c r="A2159" s="85">
        <f>'Balance N-1'!I2162</f>
        <v>0</v>
      </c>
      <c r="B2159" s="75">
        <f>'Balance N-1'!J2162</f>
        <v>0</v>
      </c>
      <c r="C2159" s="78">
        <f>'Balance N-1'!K2162</f>
        <v>0</v>
      </c>
      <c r="D2159" s="78">
        <f>'Balance N-1'!L2162</f>
        <v>0</v>
      </c>
      <c r="E2159" s="78">
        <f>'Balance N-1'!M2162</f>
        <v>0</v>
      </c>
      <c r="F2159" s="78">
        <f>'Balance N-1'!N2162</f>
        <v>0</v>
      </c>
      <c r="G2159" s="78">
        <f>'Balance N-1'!O2162</f>
        <v>0</v>
      </c>
      <c r="H2159" s="78">
        <f>'Balance N-1'!P2162</f>
        <v>0</v>
      </c>
      <c r="I2159" s="79">
        <f t="shared" si="33"/>
        <v>0</v>
      </c>
    </row>
    <row r="2160" spans="1:9" ht="15.6">
      <c r="A2160" s="85">
        <f>'Balance N-1'!I2163</f>
        <v>0</v>
      </c>
      <c r="B2160" s="75">
        <f>'Balance N-1'!J2163</f>
        <v>0</v>
      </c>
      <c r="C2160" s="78">
        <f>'Balance N-1'!K2163</f>
        <v>0</v>
      </c>
      <c r="D2160" s="78">
        <f>'Balance N-1'!L2163</f>
        <v>0</v>
      </c>
      <c r="E2160" s="78">
        <f>'Balance N-1'!M2163</f>
        <v>0</v>
      </c>
      <c r="F2160" s="78">
        <f>'Balance N-1'!N2163</f>
        <v>0</v>
      </c>
      <c r="G2160" s="78">
        <f>'Balance N-1'!O2163</f>
        <v>0</v>
      </c>
      <c r="H2160" s="78">
        <f>'Balance N-1'!P2163</f>
        <v>0</v>
      </c>
      <c r="I2160" s="79">
        <f t="shared" si="33"/>
        <v>0</v>
      </c>
    </row>
    <row r="2161" spans="1:9" ht="15.6">
      <c r="A2161" s="85">
        <f>'Balance N-1'!I2164</f>
        <v>0</v>
      </c>
      <c r="B2161" s="75">
        <f>'Balance N-1'!J2164</f>
        <v>0</v>
      </c>
      <c r="C2161" s="78">
        <f>'Balance N-1'!K2164</f>
        <v>0</v>
      </c>
      <c r="D2161" s="78">
        <f>'Balance N-1'!L2164</f>
        <v>0</v>
      </c>
      <c r="E2161" s="78">
        <f>'Balance N-1'!M2164</f>
        <v>0</v>
      </c>
      <c r="F2161" s="78">
        <f>'Balance N-1'!N2164</f>
        <v>0</v>
      </c>
      <c r="G2161" s="78">
        <f>'Balance N-1'!O2164</f>
        <v>0</v>
      </c>
      <c r="H2161" s="78">
        <f>'Balance N-1'!P2164</f>
        <v>0</v>
      </c>
      <c r="I2161" s="79">
        <f t="shared" si="33"/>
        <v>0</v>
      </c>
    </row>
    <row r="2162" spans="1:9" ht="15.6">
      <c r="A2162" s="85">
        <f>'Balance N-1'!I2165</f>
        <v>0</v>
      </c>
      <c r="B2162" s="75">
        <f>'Balance N-1'!J2165</f>
        <v>0</v>
      </c>
      <c r="C2162" s="78">
        <f>'Balance N-1'!K2165</f>
        <v>0</v>
      </c>
      <c r="D2162" s="78">
        <f>'Balance N-1'!L2165</f>
        <v>0</v>
      </c>
      <c r="E2162" s="78">
        <f>'Balance N-1'!M2165</f>
        <v>0</v>
      </c>
      <c r="F2162" s="78">
        <f>'Balance N-1'!N2165</f>
        <v>0</v>
      </c>
      <c r="G2162" s="78">
        <f>'Balance N-1'!O2165</f>
        <v>0</v>
      </c>
      <c r="H2162" s="78">
        <f>'Balance N-1'!P2165</f>
        <v>0</v>
      </c>
      <c r="I2162" s="79">
        <f t="shared" si="33"/>
        <v>0</v>
      </c>
    </row>
    <row r="2163" spans="1:9" ht="15.6">
      <c r="A2163" s="85">
        <f>'Balance N-1'!I2166</f>
        <v>0</v>
      </c>
      <c r="B2163" s="75">
        <f>'Balance N-1'!J2166</f>
        <v>0</v>
      </c>
      <c r="C2163" s="78">
        <f>'Balance N-1'!K2166</f>
        <v>0</v>
      </c>
      <c r="D2163" s="78">
        <f>'Balance N-1'!L2166</f>
        <v>0</v>
      </c>
      <c r="E2163" s="78">
        <f>'Balance N-1'!M2166</f>
        <v>0</v>
      </c>
      <c r="F2163" s="78">
        <f>'Balance N-1'!N2166</f>
        <v>0</v>
      </c>
      <c r="G2163" s="78">
        <f>'Balance N-1'!O2166</f>
        <v>0</v>
      </c>
      <c r="H2163" s="78">
        <f>'Balance N-1'!P2166</f>
        <v>0</v>
      </c>
      <c r="I2163" s="79">
        <f t="shared" si="33"/>
        <v>0</v>
      </c>
    </row>
    <row r="2164" spans="1:9" ht="15.6">
      <c r="A2164" s="85">
        <f>'Balance N-1'!I2167</f>
        <v>0</v>
      </c>
      <c r="B2164" s="75">
        <f>'Balance N-1'!J2167</f>
        <v>0</v>
      </c>
      <c r="C2164" s="78">
        <f>'Balance N-1'!K2167</f>
        <v>0</v>
      </c>
      <c r="D2164" s="78">
        <f>'Balance N-1'!L2167</f>
        <v>0</v>
      </c>
      <c r="E2164" s="78">
        <f>'Balance N-1'!M2167</f>
        <v>0</v>
      </c>
      <c r="F2164" s="78">
        <f>'Balance N-1'!N2167</f>
        <v>0</v>
      </c>
      <c r="G2164" s="78">
        <f>'Balance N-1'!O2167</f>
        <v>0</v>
      </c>
      <c r="H2164" s="78">
        <f>'Balance N-1'!P2167</f>
        <v>0</v>
      </c>
      <c r="I2164" s="79">
        <f t="shared" si="33"/>
        <v>0</v>
      </c>
    </row>
    <row r="2165" spans="1:9" ht="15.6">
      <c r="A2165" s="85">
        <f>'Balance N-1'!I2168</f>
        <v>0</v>
      </c>
      <c r="B2165" s="75">
        <f>'Balance N-1'!J2168</f>
        <v>0</v>
      </c>
      <c r="C2165" s="78">
        <f>'Balance N-1'!K2168</f>
        <v>0</v>
      </c>
      <c r="D2165" s="78">
        <f>'Balance N-1'!L2168</f>
        <v>0</v>
      </c>
      <c r="E2165" s="78">
        <f>'Balance N-1'!M2168</f>
        <v>0</v>
      </c>
      <c r="F2165" s="78">
        <f>'Balance N-1'!N2168</f>
        <v>0</v>
      </c>
      <c r="G2165" s="78">
        <f>'Balance N-1'!O2168</f>
        <v>0</v>
      </c>
      <c r="H2165" s="78">
        <f>'Balance N-1'!P2168</f>
        <v>0</v>
      </c>
      <c r="I2165" s="79">
        <f t="shared" si="33"/>
        <v>0</v>
      </c>
    </row>
    <row r="2166" spans="1:9" ht="15.6">
      <c r="A2166" s="85">
        <f>'Balance N-1'!I2169</f>
        <v>0</v>
      </c>
      <c r="B2166" s="75">
        <f>'Balance N-1'!J2169</f>
        <v>0</v>
      </c>
      <c r="C2166" s="78">
        <f>'Balance N-1'!K2169</f>
        <v>0</v>
      </c>
      <c r="D2166" s="78">
        <f>'Balance N-1'!L2169</f>
        <v>0</v>
      </c>
      <c r="E2166" s="78">
        <f>'Balance N-1'!M2169</f>
        <v>0</v>
      </c>
      <c r="F2166" s="78">
        <f>'Balance N-1'!N2169</f>
        <v>0</v>
      </c>
      <c r="G2166" s="78">
        <f>'Balance N-1'!O2169</f>
        <v>0</v>
      </c>
      <c r="H2166" s="78">
        <f>'Balance N-1'!P2169</f>
        <v>0</v>
      </c>
      <c r="I2166" s="79">
        <f t="shared" si="33"/>
        <v>0</v>
      </c>
    </row>
    <row r="2167" spans="1:9" ht="15.6">
      <c r="A2167" s="85">
        <f>'Balance N-1'!I2170</f>
        <v>0</v>
      </c>
      <c r="B2167" s="75">
        <f>'Balance N-1'!J2170</f>
        <v>0</v>
      </c>
      <c r="C2167" s="78">
        <f>'Balance N-1'!K2170</f>
        <v>0</v>
      </c>
      <c r="D2167" s="78">
        <f>'Balance N-1'!L2170</f>
        <v>0</v>
      </c>
      <c r="E2167" s="78">
        <f>'Balance N-1'!M2170</f>
        <v>0</v>
      </c>
      <c r="F2167" s="78">
        <f>'Balance N-1'!N2170</f>
        <v>0</v>
      </c>
      <c r="G2167" s="78">
        <f>'Balance N-1'!O2170</f>
        <v>0</v>
      </c>
      <c r="H2167" s="78">
        <f>'Balance N-1'!P2170</f>
        <v>0</v>
      </c>
      <c r="I2167" s="79">
        <f t="shared" si="33"/>
        <v>0</v>
      </c>
    </row>
    <row r="2168" spans="1:9" ht="15.6">
      <c r="A2168" s="85">
        <f>'Balance N-1'!I2171</f>
        <v>0</v>
      </c>
      <c r="B2168" s="75">
        <f>'Balance N-1'!J2171</f>
        <v>0</v>
      </c>
      <c r="C2168" s="78">
        <f>'Balance N-1'!K2171</f>
        <v>0</v>
      </c>
      <c r="D2168" s="78">
        <f>'Balance N-1'!L2171</f>
        <v>0</v>
      </c>
      <c r="E2168" s="78">
        <f>'Balance N-1'!M2171</f>
        <v>0</v>
      </c>
      <c r="F2168" s="78">
        <f>'Balance N-1'!N2171</f>
        <v>0</v>
      </c>
      <c r="G2168" s="78">
        <f>'Balance N-1'!O2171</f>
        <v>0</v>
      </c>
      <c r="H2168" s="78">
        <f>'Balance N-1'!P2171</f>
        <v>0</v>
      </c>
      <c r="I2168" s="79">
        <f t="shared" si="33"/>
        <v>0</v>
      </c>
    </row>
    <row r="2169" spans="1:9" ht="15.6">
      <c r="A2169" s="85">
        <f>'Balance N-1'!I2172</f>
        <v>0</v>
      </c>
      <c r="B2169" s="75">
        <f>'Balance N-1'!J2172</f>
        <v>0</v>
      </c>
      <c r="C2169" s="78">
        <f>'Balance N-1'!K2172</f>
        <v>0</v>
      </c>
      <c r="D2169" s="78">
        <f>'Balance N-1'!L2172</f>
        <v>0</v>
      </c>
      <c r="E2169" s="78">
        <f>'Balance N-1'!M2172</f>
        <v>0</v>
      </c>
      <c r="F2169" s="78">
        <f>'Balance N-1'!N2172</f>
        <v>0</v>
      </c>
      <c r="G2169" s="78">
        <f>'Balance N-1'!O2172</f>
        <v>0</v>
      </c>
      <c r="H2169" s="78">
        <f>'Balance N-1'!P2172</f>
        <v>0</v>
      </c>
      <c r="I2169" s="79">
        <f t="shared" si="33"/>
        <v>0</v>
      </c>
    </row>
    <row r="2170" spans="1:9" ht="15.6">
      <c r="A2170" s="85">
        <f>'Balance N-1'!I2173</f>
        <v>0</v>
      </c>
      <c r="B2170" s="75">
        <f>'Balance N-1'!J2173</f>
        <v>0</v>
      </c>
      <c r="C2170" s="78">
        <f>'Balance N-1'!K2173</f>
        <v>0</v>
      </c>
      <c r="D2170" s="78">
        <f>'Balance N-1'!L2173</f>
        <v>0</v>
      </c>
      <c r="E2170" s="78">
        <f>'Balance N-1'!M2173</f>
        <v>0</v>
      </c>
      <c r="F2170" s="78">
        <f>'Balance N-1'!N2173</f>
        <v>0</v>
      </c>
      <c r="G2170" s="78">
        <f>'Balance N-1'!O2173</f>
        <v>0</v>
      </c>
      <c r="H2170" s="78">
        <f>'Balance N-1'!P2173</f>
        <v>0</v>
      </c>
      <c r="I2170" s="79">
        <f t="shared" si="33"/>
        <v>0</v>
      </c>
    </row>
    <row r="2171" spans="1:9" ht="15.6">
      <c r="A2171" s="85">
        <f>'Balance N-1'!I2174</f>
        <v>0</v>
      </c>
      <c r="B2171" s="75">
        <f>'Balance N-1'!J2174</f>
        <v>0</v>
      </c>
      <c r="C2171" s="78">
        <f>'Balance N-1'!K2174</f>
        <v>0</v>
      </c>
      <c r="D2171" s="78">
        <f>'Balance N-1'!L2174</f>
        <v>0</v>
      </c>
      <c r="E2171" s="78">
        <f>'Balance N-1'!M2174</f>
        <v>0</v>
      </c>
      <c r="F2171" s="78">
        <f>'Balance N-1'!N2174</f>
        <v>0</v>
      </c>
      <c r="G2171" s="78">
        <f>'Balance N-1'!O2174</f>
        <v>0</v>
      </c>
      <c r="H2171" s="78">
        <f>'Balance N-1'!P2174</f>
        <v>0</v>
      </c>
      <c r="I2171" s="79">
        <f t="shared" si="33"/>
        <v>0</v>
      </c>
    </row>
    <row r="2172" spans="1:9" ht="15.6">
      <c r="A2172" s="85">
        <f>'Balance N-1'!I2175</f>
        <v>0</v>
      </c>
      <c r="B2172" s="75">
        <f>'Balance N-1'!J2175</f>
        <v>0</v>
      </c>
      <c r="C2172" s="78">
        <f>'Balance N-1'!K2175</f>
        <v>0</v>
      </c>
      <c r="D2172" s="78">
        <f>'Balance N-1'!L2175</f>
        <v>0</v>
      </c>
      <c r="E2172" s="78">
        <f>'Balance N-1'!M2175</f>
        <v>0</v>
      </c>
      <c r="F2172" s="78">
        <f>'Balance N-1'!N2175</f>
        <v>0</v>
      </c>
      <c r="G2172" s="78">
        <f>'Balance N-1'!O2175</f>
        <v>0</v>
      </c>
      <c r="H2172" s="78">
        <f>'Balance N-1'!P2175</f>
        <v>0</v>
      </c>
      <c r="I2172" s="79">
        <f t="shared" si="33"/>
        <v>0</v>
      </c>
    </row>
    <row r="2173" spans="1:9" ht="15.6">
      <c r="A2173" s="85">
        <f>'Balance N-1'!I2176</f>
        <v>0</v>
      </c>
      <c r="B2173" s="75">
        <f>'Balance N-1'!J2176</f>
        <v>0</v>
      </c>
      <c r="C2173" s="78">
        <f>'Balance N-1'!K2176</f>
        <v>0</v>
      </c>
      <c r="D2173" s="78">
        <f>'Balance N-1'!L2176</f>
        <v>0</v>
      </c>
      <c r="E2173" s="78">
        <f>'Balance N-1'!M2176</f>
        <v>0</v>
      </c>
      <c r="F2173" s="78">
        <f>'Balance N-1'!N2176</f>
        <v>0</v>
      </c>
      <c r="G2173" s="78">
        <f>'Balance N-1'!O2176</f>
        <v>0</v>
      </c>
      <c r="H2173" s="78">
        <f>'Balance N-1'!P2176</f>
        <v>0</v>
      </c>
      <c r="I2173" s="79">
        <f t="shared" si="33"/>
        <v>0</v>
      </c>
    </row>
    <row r="2174" spans="1:9" ht="15.6">
      <c r="A2174" s="85">
        <f>'Balance N-1'!I2177</f>
        <v>0</v>
      </c>
      <c r="B2174" s="75">
        <f>'Balance N-1'!J2177</f>
        <v>0</v>
      </c>
      <c r="C2174" s="78">
        <f>'Balance N-1'!K2177</f>
        <v>0</v>
      </c>
      <c r="D2174" s="78">
        <f>'Balance N-1'!L2177</f>
        <v>0</v>
      </c>
      <c r="E2174" s="78">
        <f>'Balance N-1'!M2177</f>
        <v>0</v>
      </c>
      <c r="F2174" s="78">
        <f>'Balance N-1'!N2177</f>
        <v>0</v>
      </c>
      <c r="G2174" s="78">
        <f>'Balance N-1'!O2177</f>
        <v>0</v>
      </c>
      <c r="H2174" s="78">
        <f>'Balance N-1'!P2177</f>
        <v>0</v>
      </c>
      <c r="I2174" s="79">
        <f t="shared" si="33"/>
        <v>0</v>
      </c>
    </row>
    <row r="2175" spans="1:9" ht="15.6">
      <c r="A2175" s="85">
        <f>'Balance N-1'!I2178</f>
        <v>0</v>
      </c>
      <c r="B2175" s="75">
        <f>'Balance N-1'!J2178</f>
        <v>0</v>
      </c>
      <c r="C2175" s="78">
        <f>'Balance N-1'!K2178</f>
        <v>0</v>
      </c>
      <c r="D2175" s="78">
        <f>'Balance N-1'!L2178</f>
        <v>0</v>
      </c>
      <c r="E2175" s="78">
        <f>'Balance N-1'!M2178</f>
        <v>0</v>
      </c>
      <c r="F2175" s="78">
        <f>'Balance N-1'!N2178</f>
        <v>0</v>
      </c>
      <c r="G2175" s="78">
        <f>'Balance N-1'!O2178</f>
        <v>0</v>
      </c>
      <c r="H2175" s="78">
        <f>'Balance N-1'!P2178</f>
        <v>0</v>
      </c>
      <c r="I2175" s="79">
        <f t="shared" si="33"/>
        <v>0</v>
      </c>
    </row>
    <row r="2176" spans="1:9" ht="15.6">
      <c r="A2176" s="85">
        <f>'Balance N-1'!I2179</f>
        <v>0</v>
      </c>
      <c r="B2176" s="75">
        <f>'Balance N-1'!J2179</f>
        <v>0</v>
      </c>
      <c r="C2176" s="78">
        <f>'Balance N-1'!K2179</f>
        <v>0</v>
      </c>
      <c r="D2176" s="78">
        <f>'Balance N-1'!L2179</f>
        <v>0</v>
      </c>
      <c r="E2176" s="78">
        <f>'Balance N-1'!M2179</f>
        <v>0</v>
      </c>
      <c r="F2176" s="78">
        <f>'Balance N-1'!N2179</f>
        <v>0</v>
      </c>
      <c r="G2176" s="78">
        <f>'Balance N-1'!O2179</f>
        <v>0</v>
      </c>
      <c r="H2176" s="78">
        <f>'Balance N-1'!P2179</f>
        <v>0</v>
      </c>
      <c r="I2176" s="79">
        <f t="shared" si="33"/>
        <v>0</v>
      </c>
    </row>
    <row r="2177" spans="1:9" ht="15.6">
      <c r="A2177" s="85">
        <f>'Balance N-1'!I2180</f>
        <v>0</v>
      </c>
      <c r="B2177" s="75">
        <f>'Balance N-1'!J2180</f>
        <v>0</v>
      </c>
      <c r="C2177" s="78">
        <f>'Balance N-1'!K2180</f>
        <v>0</v>
      </c>
      <c r="D2177" s="78">
        <f>'Balance N-1'!L2180</f>
        <v>0</v>
      </c>
      <c r="E2177" s="78">
        <f>'Balance N-1'!M2180</f>
        <v>0</v>
      </c>
      <c r="F2177" s="78">
        <f>'Balance N-1'!N2180</f>
        <v>0</v>
      </c>
      <c r="G2177" s="78">
        <f>'Balance N-1'!O2180</f>
        <v>0</v>
      </c>
      <c r="H2177" s="78">
        <f>'Balance N-1'!P2180</f>
        <v>0</v>
      </c>
      <c r="I2177" s="79">
        <f t="shared" si="33"/>
        <v>0</v>
      </c>
    </row>
    <row r="2178" spans="1:9" ht="15.6">
      <c r="A2178" s="85">
        <f>'Balance N-1'!I2181</f>
        <v>0</v>
      </c>
      <c r="B2178" s="75">
        <f>'Balance N-1'!J2181</f>
        <v>0</v>
      </c>
      <c r="C2178" s="78">
        <f>'Balance N-1'!K2181</f>
        <v>0</v>
      </c>
      <c r="D2178" s="78">
        <f>'Balance N-1'!L2181</f>
        <v>0</v>
      </c>
      <c r="E2178" s="78">
        <f>'Balance N-1'!M2181</f>
        <v>0</v>
      </c>
      <c r="F2178" s="78">
        <f>'Balance N-1'!N2181</f>
        <v>0</v>
      </c>
      <c r="G2178" s="78">
        <f>'Balance N-1'!O2181</f>
        <v>0</v>
      </c>
      <c r="H2178" s="78">
        <f>'Balance N-1'!P2181</f>
        <v>0</v>
      </c>
      <c r="I2178" s="79">
        <f t="shared" si="33"/>
        <v>0</v>
      </c>
    </row>
    <row r="2179" spans="1:9" ht="15.6">
      <c r="A2179" s="85">
        <f>'Balance N-1'!I2182</f>
        <v>0</v>
      </c>
      <c r="B2179" s="75">
        <f>'Balance N-1'!J2182</f>
        <v>0</v>
      </c>
      <c r="C2179" s="78">
        <f>'Balance N-1'!K2182</f>
        <v>0</v>
      </c>
      <c r="D2179" s="78">
        <f>'Balance N-1'!L2182</f>
        <v>0</v>
      </c>
      <c r="E2179" s="78">
        <f>'Balance N-1'!M2182</f>
        <v>0</v>
      </c>
      <c r="F2179" s="78">
        <f>'Balance N-1'!N2182</f>
        <v>0</v>
      </c>
      <c r="G2179" s="78">
        <f>'Balance N-1'!O2182</f>
        <v>0</v>
      </c>
      <c r="H2179" s="78">
        <f>'Balance N-1'!P2182</f>
        <v>0</v>
      </c>
      <c r="I2179" s="79">
        <f t="shared" ref="I2179:I2242" si="34">(C2179-D2179)+(E2179-F2179)-(G2179-H2179)</f>
        <v>0</v>
      </c>
    </row>
    <row r="2180" spans="1:9" ht="15.6">
      <c r="A2180" s="85">
        <f>'Balance N-1'!I2183</f>
        <v>0</v>
      </c>
      <c r="B2180" s="75">
        <f>'Balance N-1'!J2183</f>
        <v>0</v>
      </c>
      <c r="C2180" s="78">
        <f>'Balance N-1'!K2183</f>
        <v>0</v>
      </c>
      <c r="D2180" s="78">
        <f>'Balance N-1'!L2183</f>
        <v>0</v>
      </c>
      <c r="E2180" s="78">
        <f>'Balance N-1'!M2183</f>
        <v>0</v>
      </c>
      <c r="F2180" s="78">
        <f>'Balance N-1'!N2183</f>
        <v>0</v>
      </c>
      <c r="G2180" s="78">
        <f>'Balance N-1'!O2183</f>
        <v>0</v>
      </c>
      <c r="H2180" s="78">
        <f>'Balance N-1'!P2183</f>
        <v>0</v>
      </c>
      <c r="I2180" s="79">
        <f t="shared" si="34"/>
        <v>0</v>
      </c>
    </row>
    <row r="2181" spans="1:9" ht="15.6">
      <c r="A2181" s="85">
        <f>'Balance N-1'!I2184</f>
        <v>0</v>
      </c>
      <c r="B2181" s="75">
        <f>'Balance N-1'!J2184</f>
        <v>0</v>
      </c>
      <c r="C2181" s="78">
        <f>'Balance N-1'!K2184</f>
        <v>0</v>
      </c>
      <c r="D2181" s="78">
        <f>'Balance N-1'!L2184</f>
        <v>0</v>
      </c>
      <c r="E2181" s="78">
        <f>'Balance N-1'!M2184</f>
        <v>0</v>
      </c>
      <c r="F2181" s="78">
        <f>'Balance N-1'!N2184</f>
        <v>0</v>
      </c>
      <c r="G2181" s="78">
        <f>'Balance N-1'!O2184</f>
        <v>0</v>
      </c>
      <c r="H2181" s="78">
        <f>'Balance N-1'!P2184</f>
        <v>0</v>
      </c>
      <c r="I2181" s="79">
        <f t="shared" si="34"/>
        <v>0</v>
      </c>
    </row>
    <row r="2182" spans="1:9" ht="15.6">
      <c r="A2182" s="85">
        <f>'Balance N-1'!I2185</f>
        <v>0</v>
      </c>
      <c r="B2182" s="75">
        <f>'Balance N-1'!J2185</f>
        <v>0</v>
      </c>
      <c r="C2182" s="78">
        <f>'Balance N-1'!K2185</f>
        <v>0</v>
      </c>
      <c r="D2182" s="78">
        <f>'Balance N-1'!L2185</f>
        <v>0</v>
      </c>
      <c r="E2182" s="78">
        <f>'Balance N-1'!M2185</f>
        <v>0</v>
      </c>
      <c r="F2182" s="78">
        <f>'Balance N-1'!N2185</f>
        <v>0</v>
      </c>
      <c r="G2182" s="78">
        <f>'Balance N-1'!O2185</f>
        <v>0</v>
      </c>
      <c r="H2182" s="78">
        <f>'Balance N-1'!P2185</f>
        <v>0</v>
      </c>
      <c r="I2182" s="79">
        <f t="shared" si="34"/>
        <v>0</v>
      </c>
    </row>
    <row r="2183" spans="1:9" ht="15.6">
      <c r="A2183" s="85">
        <f>'Balance N-1'!I2186</f>
        <v>0</v>
      </c>
      <c r="B2183" s="75">
        <f>'Balance N-1'!J2186</f>
        <v>0</v>
      </c>
      <c r="C2183" s="78">
        <f>'Balance N-1'!K2186</f>
        <v>0</v>
      </c>
      <c r="D2183" s="78">
        <f>'Balance N-1'!L2186</f>
        <v>0</v>
      </c>
      <c r="E2183" s="78">
        <f>'Balance N-1'!M2186</f>
        <v>0</v>
      </c>
      <c r="F2183" s="78">
        <f>'Balance N-1'!N2186</f>
        <v>0</v>
      </c>
      <c r="G2183" s="78">
        <f>'Balance N-1'!O2186</f>
        <v>0</v>
      </c>
      <c r="H2183" s="78">
        <f>'Balance N-1'!P2186</f>
        <v>0</v>
      </c>
      <c r="I2183" s="79">
        <f t="shared" si="34"/>
        <v>0</v>
      </c>
    </row>
    <row r="2184" spans="1:9" ht="15.6">
      <c r="A2184" s="85">
        <f>'Balance N-1'!I2187</f>
        <v>0</v>
      </c>
      <c r="B2184" s="75">
        <f>'Balance N-1'!J2187</f>
        <v>0</v>
      </c>
      <c r="C2184" s="78">
        <f>'Balance N-1'!K2187</f>
        <v>0</v>
      </c>
      <c r="D2184" s="78">
        <f>'Balance N-1'!L2187</f>
        <v>0</v>
      </c>
      <c r="E2184" s="78">
        <f>'Balance N-1'!M2187</f>
        <v>0</v>
      </c>
      <c r="F2184" s="78">
        <f>'Balance N-1'!N2187</f>
        <v>0</v>
      </c>
      <c r="G2184" s="78">
        <f>'Balance N-1'!O2187</f>
        <v>0</v>
      </c>
      <c r="H2184" s="78">
        <f>'Balance N-1'!P2187</f>
        <v>0</v>
      </c>
      <c r="I2184" s="79">
        <f t="shared" si="34"/>
        <v>0</v>
      </c>
    </row>
    <row r="2185" spans="1:9" ht="15.6">
      <c r="A2185" s="85">
        <f>'Balance N-1'!I2188</f>
        <v>0</v>
      </c>
      <c r="B2185" s="75">
        <f>'Balance N-1'!J2188</f>
        <v>0</v>
      </c>
      <c r="C2185" s="78">
        <f>'Balance N-1'!K2188</f>
        <v>0</v>
      </c>
      <c r="D2185" s="78">
        <f>'Balance N-1'!L2188</f>
        <v>0</v>
      </c>
      <c r="E2185" s="78">
        <f>'Balance N-1'!M2188</f>
        <v>0</v>
      </c>
      <c r="F2185" s="78">
        <f>'Balance N-1'!N2188</f>
        <v>0</v>
      </c>
      <c r="G2185" s="78">
        <f>'Balance N-1'!O2188</f>
        <v>0</v>
      </c>
      <c r="H2185" s="78">
        <f>'Balance N-1'!P2188</f>
        <v>0</v>
      </c>
      <c r="I2185" s="79">
        <f t="shared" si="34"/>
        <v>0</v>
      </c>
    </row>
    <row r="2186" spans="1:9" ht="15.6">
      <c r="A2186" s="85">
        <f>'Balance N-1'!I2189</f>
        <v>0</v>
      </c>
      <c r="B2186" s="75">
        <f>'Balance N-1'!J2189</f>
        <v>0</v>
      </c>
      <c r="C2186" s="78">
        <f>'Balance N-1'!K2189</f>
        <v>0</v>
      </c>
      <c r="D2186" s="78">
        <f>'Balance N-1'!L2189</f>
        <v>0</v>
      </c>
      <c r="E2186" s="78">
        <f>'Balance N-1'!M2189</f>
        <v>0</v>
      </c>
      <c r="F2186" s="78">
        <f>'Balance N-1'!N2189</f>
        <v>0</v>
      </c>
      <c r="G2186" s="78">
        <f>'Balance N-1'!O2189</f>
        <v>0</v>
      </c>
      <c r="H2186" s="78">
        <f>'Balance N-1'!P2189</f>
        <v>0</v>
      </c>
      <c r="I2186" s="79">
        <f t="shared" si="34"/>
        <v>0</v>
      </c>
    </row>
    <row r="2187" spans="1:9" ht="15.6">
      <c r="A2187" s="85">
        <f>'Balance N-1'!I2190</f>
        <v>0</v>
      </c>
      <c r="B2187" s="75">
        <f>'Balance N-1'!J2190</f>
        <v>0</v>
      </c>
      <c r="C2187" s="78">
        <f>'Balance N-1'!K2190</f>
        <v>0</v>
      </c>
      <c r="D2187" s="78">
        <f>'Balance N-1'!L2190</f>
        <v>0</v>
      </c>
      <c r="E2187" s="78">
        <f>'Balance N-1'!M2190</f>
        <v>0</v>
      </c>
      <c r="F2187" s="78">
        <f>'Balance N-1'!N2190</f>
        <v>0</v>
      </c>
      <c r="G2187" s="78">
        <f>'Balance N-1'!O2190</f>
        <v>0</v>
      </c>
      <c r="H2187" s="78">
        <f>'Balance N-1'!P2190</f>
        <v>0</v>
      </c>
      <c r="I2187" s="79">
        <f t="shared" si="34"/>
        <v>0</v>
      </c>
    </row>
    <row r="2188" spans="1:9" ht="15.6">
      <c r="A2188" s="85">
        <f>'Balance N-1'!I2191</f>
        <v>0</v>
      </c>
      <c r="B2188" s="75">
        <f>'Balance N-1'!J2191</f>
        <v>0</v>
      </c>
      <c r="C2188" s="78">
        <f>'Balance N-1'!K2191</f>
        <v>0</v>
      </c>
      <c r="D2188" s="78">
        <f>'Balance N-1'!L2191</f>
        <v>0</v>
      </c>
      <c r="E2188" s="78">
        <f>'Balance N-1'!M2191</f>
        <v>0</v>
      </c>
      <c r="F2188" s="78">
        <f>'Balance N-1'!N2191</f>
        <v>0</v>
      </c>
      <c r="G2188" s="78">
        <f>'Balance N-1'!O2191</f>
        <v>0</v>
      </c>
      <c r="H2188" s="78">
        <f>'Balance N-1'!P2191</f>
        <v>0</v>
      </c>
      <c r="I2188" s="79">
        <f t="shared" si="34"/>
        <v>0</v>
      </c>
    </row>
    <row r="2189" spans="1:9" ht="15.6">
      <c r="A2189" s="85">
        <f>'Balance N-1'!I2192</f>
        <v>0</v>
      </c>
      <c r="B2189" s="75">
        <f>'Balance N-1'!J2192</f>
        <v>0</v>
      </c>
      <c r="C2189" s="78">
        <f>'Balance N-1'!K2192</f>
        <v>0</v>
      </c>
      <c r="D2189" s="78">
        <f>'Balance N-1'!L2192</f>
        <v>0</v>
      </c>
      <c r="E2189" s="78">
        <f>'Balance N-1'!M2192</f>
        <v>0</v>
      </c>
      <c r="F2189" s="78">
        <f>'Balance N-1'!N2192</f>
        <v>0</v>
      </c>
      <c r="G2189" s="78">
        <f>'Balance N-1'!O2192</f>
        <v>0</v>
      </c>
      <c r="H2189" s="78">
        <f>'Balance N-1'!P2192</f>
        <v>0</v>
      </c>
      <c r="I2189" s="79">
        <f t="shared" si="34"/>
        <v>0</v>
      </c>
    </row>
    <row r="2190" spans="1:9" ht="15.6">
      <c r="A2190" s="85">
        <f>'Balance N-1'!I2193</f>
        <v>0</v>
      </c>
      <c r="B2190" s="75">
        <f>'Balance N-1'!J2193</f>
        <v>0</v>
      </c>
      <c r="C2190" s="78">
        <f>'Balance N-1'!K2193</f>
        <v>0</v>
      </c>
      <c r="D2190" s="78">
        <f>'Balance N-1'!L2193</f>
        <v>0</v>
      </c>
      <c r="E2190" s="78">
        <f>'Balance N-1'!M2193</f>
        <v>0</v>
      </c>
      <c r="F2190" s="78">
        <f>'Balance N-1'!N2193</f>
        <v>0</v>
      </c>
      <c r="G2190" s="78">
        <f>'Balance N-1'!O2193</f>
        <v>0</v>
      </c>
      <c r="H2190" s="78">
        <f>'Balance N-1'!P2193</f>
        <v>0</v>
      </c>
      <c r="I2190" s="79">
        <f t="shared" si="34"/>
        <v>0</v>
      </c>
    </row>
    <row r="2191" spans="1:9" ht="15.6">
      <c r="A2191" s="85">
        <f>'Balance N-1'!I2194</f>
        <v>0</v>
      </c>
      <c r="B2191" s="75">
        <f>'Balance N-1'!J2194</f>
        <v>0</v>
      </c>
      <c r="C2191" s="78">
        <f>'Balance N-1'!K2194</f>
        <v>0</v>
      </c>
      <c r="D2191" s="78">
        <f>'Balance N-1'!L2194</f>
        <v>0</v>
      </c>
      <c r="E2191" s="78">
        <f>'Balance N-1'!M2194</f>
        <v>0</v>
      </c>
      <c r="F2191" s="78">
        <f>'Balance N-1'!N2194</f>
        <v>0</v>
      </c>
      <c r="G2191" s="78">
        <f>'Balance N-1'!O2194</f>
        <v>0</v>
      </c>
      <c r="H2191" s="78">
        <f>'Balance N-1'!P2194</f>
        <v>0</v>
      </c>
      <c r="I2191" s="79">
        <f t="shared" si="34"/>
        <v>0</v>
      </c>
    </row>
    <row r="2192" spans="1:9" ht="15.6">
      <c r="A2192" s="85">
        <f>'Balance N-1'!I2195</f>
        <v>0</v>
      </c>
      <c r="B2192" s="75">
        <f>'Balance N-1'!J2195</f>
        <v>0</v>
      </c>
      <c r="C2192" s="78">
        <f>'Balance N-1'!K2195</f>
        <v>0</v>
      </c>
      <c r="D2192" s="78">
        <f>'Balance N-1'!L2195</f>
        <v>0</v>
      </c>
      <c r="E2192" s="78">
        <f>'Balance N-1'!M2195</f>
        <v>0</v>
      </c>
      <c r="F2192" s="78">
        <f>'Balance N-1'!N2195</f>
        <v>0</v>
      </c>
      <c r="G2192" s="78">
        <f>'Balance N-1'!O2195</f>
        <v>0</v>
      </c>
      <c r="H2192" s="78">
        <f>'Balance N-1'!P2195</f>
        <v>0</v>
      </c>
      <c r="I2192" s="79">
        <f t="shared" si="34"/>
        <v>0</v>
      </c>
    </row>
    <row r="2193" spans="1:9" ht="15.6">
      <c r="A2193" s="85">
        <f>'Balance N-1'!I2196</f>
        <v>0</v>
      </c>
      <c r="B2193" s="75">
        <f>'Balance N-1'!J2196</f>
        <v>0</v>
      </c>
      <c r="C2193" s="78">
        <f>'Balance N-1'!K2196</f>
        <v>0</v>
      </c>
      <c r="D2193" s="78">
        <f>'Balance N-1'!L2196</f>
        <v>0</v>
      </c>
      <c r="E2193" s="78">
        <f>'Balance N-1'!M2196</f>
        <v>0</v>
      </c>
      <c r="F2193" s="78">
        <f>'Balance N-1'!N2196</f>
        <v>0</v>
      </c>
      <c r="G2193" s="78">
        <f>'Balance N-1'!O2196</f>
        <v>0</v>
      </c>
      <c r="H2193" s="78">
        <f>'Balance N-1'!P2196</f>
        <v>0</v>
      </c>
      <c r="I2193" s="79">
        <f t="shared" si="34"/>
        <v>0</v>
      </c>
    </row>
    <row r="2194" spans="1:9" ht="15.6">
      <c r="A2194" s="85">
        <f>'Balance N-1'!I2197</f>
        <v>0</v>
      </c>
      <c r="B2194" s="75">
        <f>'Balance N-1'!J2197</f>
        <v>0</v>
      </c>
      <c r="C2194" s="78">
        <f>'Balance N-1'!K2197</f>
        <v>0</v>
      </c>
      <c r="D2194" s="78">
        <f>'Balance N-1'!L2197</f>
        <v>0</v>
      </c>
      <c r="E2194" s="78">
        <f>'Balance N-1'!M2197</f>
        <v>0</v>
      </c>
      <c r="F2194" s="78">
        <f>'Balance N-1'!N2197</f>
        <v>0</v>
      </c>
      <c r="G2194" s="78">
        <f>'Balance N-1'!O2197</f>
        <v>0</v>
      </c>
      <c r="H2194" s="78">
        <f>'Balance N-1'!P2197</f>
        <v>0</v>
      </c>
      <c r="I2194" s="79">
        <f t="shared" si="34"/>
        <v>0</v>
      </c>
    </row>
    <row r="2195" spans="1:9" ht="15.6">
      <c r="A2195" s="85">
        <f>'Balance N-1'!I2198</f>
        <v>0</v>
      </c>
      <c r="B2195" s="75">
        <f>'Balance N-1'!J2198</f>
        <v>0</v>
      </c>
      <c r="C2195" s="78">
        <f>'Balance N-1'!K2198</f>
        <v>0</v>
      </c>
      <c r="D2195" s="78">
        <f>'Balance N-1'!L2198</f>
        <v>0</v>
      </c>
      <c r="E2195" s="78">
        <f>'Balance N-1'!M2198</f>
        <v>0</v>
      </c>
      <c r="F2195" s="78">
        <f>'Balance N-1'!N2198</f>
        <v>0</v>
      </c>
      <c r="G2195" s="78">
        <f>'Balance N-1'!O2198</f>
        <v>0</v>
      </c>
      <c r="H2195" s="78">
        <f>'Balance N-1'!P2198</f>
        <v>0</v>
      </c>
      <c r="I2195" s="79">
        <f t="shared" si="34"/>
        <v>0</v>
      </c>
    </row>
    <row r="2196" spans="1:9" ht="15.6">
      <c r="A2196" s="85">
        <f>'Balance N-1'!I2199</f>
        <v>0</v>
      </c>
      <c r="B2196" s="75">
        <f>'Balance N-1'!J2199</f>
        <v>0</v>
      </c>
      <c r="C2196" s="78">
        <f>'Balance N-1'!K2199</f>
        <v>0</v>
      </c>
      <c r="D2196" s="78">
        <f>'Balance N-1'!L2199</f>
        <v>0</v>
      </c>
      <c r="E2196" s="78">
        <f>'Balance N-1'!M2199</f>
        <v>0</v>
      </c>
      <c r="F2196" s="78">
        <f>'Balance N-1'!N2199</f>
        <v>0</v>
      </c>
      <c r="G2196" s="78">
        <f>'Balance N-1'!O2199</f>
        <v>0</v>
      </c>
      <c r="H2196" s="78">
        <f>'Balance N-1'!P2199</f>
        <v>0</v>
      </c>
      <c r="I2196" s="79">
        <f t="shared" si="34"/>
        <v>0</v>
      </c>
    </row>
    <row r="2197" spans="1:9" ht="15.6">
      <c r="A2197" s="85">
        <f>'Balance N-1'!I2200</f>
        <v>0</v>
      </c>
      <c r="B2197" s="75">
        <f>'Balance N-1'!J2200</f>
        <v>0</v>
      </c>
      <c r="C2197" s="78">
        <f>'Balance N-1'!K2200</f>
        <v>0</v>
      </c>
      <c r="D2197" s="78">
        <f>'Balance N-1'!L2200</f>
        <v>0</v>
      </c>
      <c r="E2197" s="78">
        <f>'Balance N-1'!M2200</f>
        <v>0</v>
      </c>
      <c r="F2197" s="78">
        <f>'Balance N-1'!N2200</f>
        <v>0</v>
      </c>
      <c r="G2197" s="78">
        <f>'Balance N-1'!O2200</f>
        <v>0</v>
      </c>
      <c r="H2197" s="78">
        <f>'Balance N-1'!P2200</f>
        <v>0</v>
      </c>
      <c r="I2197" s="79">
        <f t="shared" si="34"/>
        <v>0</v>
      </c>
    </row>
    <row r="2198" spans="1:9" ht="15.6">
      <c r="A2198" s="85">
        <f>'Balance N-1'!I2201</f>
        <v>0</v>
      </c>
      <c r="B2198" s="75">
        <f>'Balance N-1'!J2201</f>
        <v>0</v>
      </c>
      <c r="C2198" s="78">
        <f>'Balance N-1'!K2201</f>
        <v>0</v>
      </c>
      <c r="D2198" s="78">
        <f>'Balance N-1'!L2201</f>
        <v>0</v>
      </c>
      <c r="E2198" s="78">
        <f>'Balance N-1'!M2201</f>
        <v>0</v>
      </c>
      <c r="F2198" s="78">
        <f>'Balance N-1'!N2201</f>
        <v>0</v>
      </c>
      <c r="G2198" s="78">
        <f>'Balance N-1'!O2201</f>
        <v>0</v>
      </c>
      <c r="H2198" s="78">
        <f>'Balance N-1'!P2201</f>
        <v>0</v>
      </c>
      <c r="I2198" s="79">
        <f t="shared" si="34"/>
        <v>0</v>
      </c>
    </row>
    <row r="2199" spans="1:9" ht="15.6">
      <c r="A2199" s="85">
        <f>'Balance N-1'!I2202</f>
        <v>0</v>
      </c>
      <c r="B2199" s="75">
        <f>'Balance N-1'!J2202</f>
        <v>0</v>
      </c>
      <c r="C2199" s="78">
        <f>'Balance N-1'!K2202</f>
        <v>0</v>
      </c>
      <c r="D2199" s="78">
        <f>'Balance N-1'!L2202</f>
        <v>0</v>
      </c>
      <c r="E2199" s="78">
        <f>'Balance N-1'!M2202</f>
        <v>0</v>
      </c>
      <c r="F2199" s="78">
        <f>'Balance N-1'!N2202</f>
        <v>0</v>
      </c>
      <c r="G2199" s="78">
        <f>'Balance N-1'!O2202</f>
        <v>0</v>
      </c>
      <c r="H2199" s="78">
        <f>'Balance N-1'!P2202</f>
        <v>0</v>
      </c>
      <c r="I2199" s="79">
        <f t="shared" si="34"/>
        <v>0</v>
      </c>
    </row>
    <row r="2200" spans="1:9" ht="15.6">
      <c r="A2200" s="85">
        <f>'Balance N-1'!I2203</f>
        <v>0</v>
      </c>
      <c r="B2200" s="75">
        <f>'Balance N-1'!J2203</f>
        <v>0</v>
      </c>
      <c r="C2200" s="78">
        <f>'Balance N-1'!K2203</f>
        <v>0</v>
      </c>
      <c r="D2200" s="78">
        <f>'Balance N-1'!L2203</f>
        <v>0</v>
      </c>
      <c r="E2200" s="78">
        <f>'Balance N-1'!M2203</f>
        <v>0</v>
      </c>
      <c r="F2200" s="78">
        <f>'Balance N-1'!N2203</f>
        <v>0</v>
      </c>
      <c r="G2200" s="78">
        <f>'Balance N-1'!O2203</f>
        <v>0</v>
      </c>
      <c r="H2200" s="78">
        <f>'Balance N-1'!P2203</f>
        <v>0</v>
      </c>
      <c r="I2200" s="79">
        <f t="shared" si="34"/>
        <v>0</v>
      </c>
    </row>
    <row r="2201" spans="1:9" ht="15.6">
      <c r="A2201" s="85">
        <f>'Balance N-1'!I2204</f>
        <v>0</v>
      </c>
      <c r="B2201" s="75">
        <f>'Balance N-1'!J2204</f>
        <v>0</v>
      </c>
      <c r="C2201" s="78">
        <f>'Balance N-1'!K2204</f>
        <v>0</v>
      </c>
      <c r="D2201" s="78">
        <f>'Balance N-1'!L2204</f>
        <v>0</v>
      </c>
      <c r="E2201" s="78">
        <f>'Balance N-1'!M2204</f>
        <v>0</v>
      </c>
      <c r="F2201" s="78">
        <f>'Balance N-1'!N2204</f>
        <v>0</v>
      </c>
      <c r="G2201" s="78">
        <f>'Balance N-1'!O2204</f>
        <v>0</v>
      </c>
      <c r="H2201" s="78">
        <f>'Balance N-1'!P2204</f>
        <v>0</v>
      </c>
      <c r="I2201" s="79">
        <f t="shared" si="34"/>
        <v>0</v>
      </c>
    </row>
    <row r="2202" spans="1:9" ht="15.6">
      <c r="A2202" s="85">
        <f>'Balance N-1'!I2205</f>
        <v>0</v>
      </c>
      <c r="B2202" s="75">
        <f>'Balance N-1'!J2205</f>
        <v>0</v>
      </c>
      <c r="C2202" s="78">
        <f>'Balance N-1'!K2205</f>
        <v>0</v>
      </c>
      <c r="D2202" s="78">
        <f>'Balance N-1'!L2205</f>
        <v>0</v>
      </c>
      <c r="E2202" s="78">
        <f>'Balance N-1'!M2205</f>
        <v>0</v>
      </c>
      <c r="F2202" s="78">
        <f>'Balance N-1'!N2205</f>
        <v>0</v>
      </c>
      <c r="G2202" s="78">
        <f>'Balance N-1'!O2205</f>
        <v>0</v>
      </c>
      <c r="H2202" s="78">
        <f>'Balance N-1'!P2205</f>
        <v>0</v>
      </c>
      <c r="I2202" s="79">
        <f t="shared" si="34"/>
        <v>0</v>
      </c>
    </row>
    <row r="2203" spans="1:9" ht="15.6">
      <c r="A2203" s="85">
        <f>'Balance N-1'!I2206</f>
        <v>0</v>
      </c>
      <c r="B2203" s="75">
        <f>'Balance N-1'!J2206</f>
        <v>0</v>
      </c>
      <c r="C2203" s="78">
        <f>'Balance N-1'!K2206</f>
        <v>0</v>
      </c>
      <c r="D2203" s="78">
        <f>'Balance N-1'!L2206</f>
        <v>0</v>
      </c>
      <c r="E2203" s="78">
        <f>'Balance N-1'!M2206</f>
        <v>0</v>
      </c>
      <c r="F2203" s="78">
        <f>'Balance N-1'!N2206</f>
        <v>0</v>
      </c>
      <c r="G2203" s="78">
        <f>'Balance N-1'!O2206</f>
        <v>0</v>
      </c>
      <c r="H2203" s="78">
        <f>'Balance N-1'!P2206</f>
        <v>0</v>
      </c>
      <c r="I2203" s="79">
        <f t="shared" si="34"/>
        <v>0</v>
      </c>
    </row>
    <row r="2204" spans="1:9" ht="15.6">
      <c r="A2204" s="85">
        <f>'Balance N-1'!I2207</f>
        <v>0</v>
      </c>
      <c r="B2204" s="75">
        <f>'Balance N-1'!J2207</f>
        <v>0</v>
      </c>
      <c r="C2204" s="78">
        <f>'Balance N-1'!K2207</f>
        <v>0</v>
      </c>
      <c r="D2204" s="78">
        <f>'Balance N-1'!L2207</f>
        <v>0</v>
      </c>
      <c r="E2204" s="78">
        <f>'Balance N-1'!M2207</f>
        <v>0</v>
      </c>
      <c r="F2204" s="78">
        <f>'Balance N-1'!N2207</f>
        <v>0</v>
      </c>
      <c r="G2204" s="78">
        <f>'Balance N-1'!O2207</f>
        <v>0</v>
      </c>
      <c r="H2204" s="78">
        <f>'Balance N-1'!P2207</f>
        <v>0</v>
      </c>
      <c r="I2204" s="79">
        <f t="shared" si="34"/>
        <v>0</v>
      </c>
    </row>
    <row r="2205" spans="1:9" ht="15.6">
      <c r="A2205" s="85">
        <f>'Balance N-1'!I2208</f>
        <v>0</v>
      </c>
      <c r="B2205" s="75">
        <f>'Balance N-1'!J2208</f>
        <v>0</v>
      </c>
      <c r="C2205" s="78">
        <f>'Balance N-1'!K2208</f>
        <v>0</v>
      </c>
      <c r="D2205" s="78">
        <f>'Balance N-1'!L2208</f>
        <v>0</v>
      </c>
      <c r="E2205" s="78">
        <f>'Balance N-1'!M2208</f>
        <v>0</v>
      </c>
      <c r="F2205" s="78">
        <f>'Balance N-1'!N2208</f>
        <v>0</v>
      </c>
      <c r="G2205" s="78">
        <f>'Balance N-1'!O2208</f>
        <v>0</v>
      </c>
      <c r="H2205" s="78">
        <f>'Balance N-1'!P2208</f>
        <v>0</v>
      </c>
      <c r="I2205" s="79">
        <f t="shared" si="34"/>
        <v>0</v>
      </c>
    </row>
    <row r="2206" spans="1:9" ht="15.6">
      <c r="A2206" s="85">
        <f>'Balance N-1'!I2209</f>
        <v>0</v>
      </c>
      <c r="B2206" s="75">
        <f>'Balance N-1'!J2209</f>
        <v>0</v>
      </c>
      <c r="C2206" s="78">
        <f>'Balance N-1'!K2209</f>
        <v>0</v>
      </c>
      <c r="D2206" s="78">
        <f>'Balance N-1'!L2209</f>
        <v>0</v>
      </c>
      <c r="E2206" s="78">
        <f>'Balance N-1'!M2209</f>
        <v>0</v>
      </c>
      <c r="F2206" s="78">
        <f>'Balance N-1'!N2209</f>
        <v>0</v>
      </c>
      <c r="G2206" s="78">
        <f>'Balance N-1'!O2209</f>
        <v>0</v>
      </c>
      <c r="H2206" s="78">
        <f>'Balance N-1'!P2209</f>
        <v>0</v>
      </c>
      <c r="I2206" s="79">
        <f t="shared" si="34"/>
        <v>0</v>
      </c>
    </row>
    <row r="2207" spans="1:9" ht="15.6">
      <c r="A2207" s="85">
        <f>'Balance N-1'!I2210</f>
        <v>0</v>
      </c>
      <c r="B2207" s="75">
        <f>'Balance N-1'!J2210</f>
        <v>0</v>
      </c>
      <c r="C2207" s="78">
        <f>'Balance N-1'!K2210</f>
        <v>0</v>
      </c>
      <c r="D2207" s="78">
        <f>'Balance N-1'!L2210</f>
        <v>0</v>
      </c>
      <c r="E2207" s="78">
        <f>'Balance N-1'!M2210</f>
        <v>0</v>
      </c>
      <c r="F2207" s="78">
        <f>'Balance N-1'!N2210</f>
        <v>0</v>
      </c>
      <c r="G2207" s="78">
        <f>'Balance N-1'!O2210</f>
        <v>0</v>
      </c>
      <c r="H2207" s="78">
        <f>'Balance N-1'!P2210</f>
        <v>0</v>
      </c>
      <c r="I2207" s="79">
        <f t="shared" si="34"/>
        <v>0</v>
      </c>
    </row>
    <row r="2208" spans="1:9" ht="15.6">
      <c r="A2208" s="85">
        <f>'Balance N-1'!I2211</f>
        <v>0</v>
      </c>
      <c r="B2208" s="75">
        <f>'Balance N-1'!J2211</f>
        <v>0</v>
      </c>
      <c r="C2208" s="78">
        <f>'Balance N-1'!K2211</f>
        <v>0</v>
      </c>
      <c r="D2208" s="78">
        <f>'Balance N-1'!L2211</f>
        <v>0</v>
      </c>
      <c r="E2208" s="78">
        <f>'Balance N-1'!M2211</f>
        <v>0</v>
      </c>
      <c r="F2208" s="78">
        <f>'Balance N-1'!N2211</f>
        <v>0</v>
      </c>
      <c r="G2208" s="78">
        <f>'Balance N-1'!O2211</f>
        <v>0</v>
      </c>
      <c r="H2208" s="78">
        <f>'Balance N-1'!P2211</f>
        <v>0</v>
      </c>
      <c r="I2208" s="79">
        <f t="shared" si="34"/>
        <v>0</v>
      </c>
    </row>
    <row r="2209" spans="1:9" ht="15.6">
      <c r="A2209" s="85">
        <f>'Balance N-1'!I2212</f>
        <v>0</v>
      </c>
      <c r="B2209" s="75">
        <f>'Balance N-1'!J2212</f>
        <v>0</v>
      </c>
      <c r="C2209" s="78">
        <f>'Balance N-1'!K2212</f>
        <v>0</v>
      </c>
      <c r="D2209" s="78">
        <f>'Balance N-1'!L2212</f>
        <v>0</v>
      </c>
      <c r="E2209" s="78">
        <f>'Balance N-1'!M2212</f>
        <v>0</v>
      </c>
      <c r="F2209" s="78">
        <f>'Balance N-1'!N2212</f>
        <v>0</v>
      </c>
      <c r="G2209" s="78">
        <f>'Balance N-1'!O2212</f>
        <v>0</v>
      </c>
      <c r="H2209" s="78">
        <f>'Balance N-1'!P2212</f>
        <v>0</v>
      </c>
      <c r="I2209" s="79">
        <f t="shared" si="34"/>
        <v>0</v>
      </c>
    </row>
    <row r="2210" spans="1:9" ht="15.6">
      <c r="A2210" s="85">
        <f>'Balance N-1'!I2213</f>
        <v>0</v>
      </c>
      <c r="B2210" s="75">
        <f>'Balance N-1'!J2213</f>
        <v>0</v>
      </c>
      <c r="C2210" s="78">
        <f>'Balance N-1'!K2213</f>
        <v>0</v>
      </c>
      <c r="D2210" s="78">
        <f>'Balance N-1'!L2213</f>
        <v>0</v>
      </c>
      <c r="E2210" s="78">
        <f>'Balance N-1'!M2213</f>
        <v>0</v>
      </c>
      <c r="F2210" s="78">
        <f>'Balance N-1'!N2213</f>
        <v>0</v>
      </c>
      <c r="G2210" s="78">
        <f>'Balance N-1'!O2213</f>
        <v>0</v>
      </c>
      <c r="H2210" s="78">
        <f>'Balance N-1'!P2213</f>
        <v>0</v>
      </c>
      <c r="I2210" s="79">
        <f t="shared" si="34"/>
        <v>0</v>
      </c>
    </row>
    <row r="2211" spans="1:9" ht="15.6">
      <c r="A2211" s="85">
        <f>'Balance N-1'!I2214</f>
        <v>0</v>
      </c>
      <c r="B2211" s="75">
        <f>'Balance N-1'!J2214</f>
        <v>0</v>
      </c>
      <c r="C2211" s="78">
        <f>'Balance N-1'!K2214</f>
        <v>0</v>
      </c>
      <c r="D2211" s="78">
        <f>'Balance N-1'!L2214</f>
        <v>0</v>
      </c>
      <c r="E2211" s="78">
        <f>'Balance N-1'!M2214</f>
        <v>0</v>
      </c>
      <c r="F2211" s="78">
        <f>'Balance N-1'!N2214</f>
        <v>0</v>
      </c>
      <c r="G2211" s="78">
        <f>'Balance N-1'!O2214</f>
        <v>0</v>
      </c>
      <c r="H2211" s="78">
        <f>'Balance N-1'!P2214</f>
        <v>0</v>
      </c>
      <c r="I2211" s="79">
        <f t="shared" si="34"/>
        <v>0</v>
      </c>
    </row>
    <row r="2212" spans="1:9" ht="15.6">
      <c r="A2212" s="85">
        <f>'Balance N-1'!I2215</f>
        <v>0</v>
      </c>
      <c r="B2212" s="75">
        <f>'Balance N-1'!J2215</f>
        <v>0</v>
      </c>
      <c r="C2212" s="78">
        <f>'Balance N-1'!K2215</f>
        <v>0</v>
      </c>
      <c r="D2212" s="78">
        <f>'Balance N-1'!L2215</f>
        <v>0</v>
      </c>
      <c r="E2212" s="78">
        <f>'Balance N-1'!M2215</f>
        <v>0</v>
      </c>
      <c r="F2212" s="78">
        <f>'Balance N-1'!N2215</f>
        <v>0</v>
      </c>
      <c r="G2212" s="78">
        <f>'Balance N-1'!O2215</f>
        <v>0</v>
      </c>
      <c r="H2212" s="78">
        <f>'Balance N-1'!P2215</f>
        <v>0</v>
      </c>
      <c r="I2212" s="79">
        <f t="shared" si="34"/>
        <v>0</v>
      </c>
    </row>
    <row r="2213" spans="1:9" ht="15.6">
      <c r="A2213" s="85">
        <f>'Balance N-1'!I2216</f>
        <v>0</v>
      </c>
      <c r="B2213" s="75">
        <f>'Balance N-1'!J2216</f>
        <v>0</v>
      </c>
      <c r="C2213" s="78">
        <f>'Balance N-1'!K2216</f>
        <v>0</v>
      </c>
      <c r="D2213" s="78">
        <f>'Balance N-1'!L2216</f>
        <v>0</v>
      </c>
      <c r="E2213" s="78">
        <f>'Balance N-1'!M2216</f>
        <v>0</v>
      </c>
      <c r="F2213" s="78">
        <f>'Balance N-1'!N2216</f>
        <v>0</v>
      </c>
      <c r="G2213" s="78">
        <f>'Balance N-1'!O2216</f>
        <v>0</v>
      </c>
      <c r="H2213" s="78">
        <f>'Balance N-1'!P2216</f>
        <v>0</v>
      </c>
      <c r="I2213" s="79">
        <f t="shared" si="34"/>
        <v>0</v>
      </c>
    </row>
    <row r="2214" spans="1:9" ht="15.6">
      <c r="A2214" s="85">
        <f>'Balance N-1'!I2217</f>
        <v>0</v>
      </c>
      <c r="B2214" s="75">
        <f>'Balance N-1'!J2217</f>
        <v>0</v>
      </c>
      <c r="C2214" s="78">
        <f>'Balance N-1'!K2217</f>
        <v>0</v>
      </c>
      <c r="D2214" s="78">
        <f>'Balance N-1'!L2217</f>
        <v>0</v>
      </c>
      <c r="E2214" s="78">
        <f>'Balance N-1'!M2217</f>
        <v>0</v>
      </c>
      <c r="F2214" s="78">
        <f>'Balance N-1'!N2217</f>
        <v>0</v>
      </c>
      <c r="G2214" s="78">
        <f>'Balance N-1'!O2217</f>
        <v>0</v>
      </c>
      <c r="H2214" s="78">
        <f>'Balance N-1'!P2217</f>
        <v>0</v>
      </c>
      <c r="I2214" s="79">
        <f t="shared" si="34"/>
        <v>0</v>
      </c>
    </row>
    <row r="2215" spans="1:9" ht="15.6">
      <c r="A2215" s="85">
        <f>'Balance N-1'!I2218</f>
        <v>0</v>
      </c>
      <c r="B2215" s="75">
        <f>'Balance N-1'!J2218</f>
        <v>0</v>
      </c>
      <c r="C2215" s="78">
        <f>'Balance N-1'!K2218</f>
        <v>0</v>
      </c>
      <c r="D2215" s="78">
        <f>'Balance N-1'!L2218</f>
        <v>0</v>
      </c>
      <c r="E2215" s="78">
        <f>'Balance N-1'!M2218</f>
        <v>0</v>
      </c>
      <c r="F2215" s="78">
        <f>'Balance N-1'!N2218</f>
        <v>0</v>
      </c>
      <c r="G2215" s="78">
        <f>'Balance N-1'!O2218</f>
        <v>0</v>
      </c>
      <c r="H2215" s="78">
        <f>'Balance N-1'!P2218</f>
        <v>0</v>
      </c>
      <c r="I2215" s="79">
        <f t="shared" si="34"/>
        <v>0</v>
      </c>
    </row>
    <row r="2216" spans="1:9" ht="15.6">
      <c r="A2216" s="85">
        <f>'Balance N-1'!I2219</f>
        <v>0</v>
      </c>
      <c r="B2216" s="75">
        <f>'Balance N-1'!J2219</f>
        <v>0</v>
      </c>
      <c r="C2216" s="78">
        <f>'Balance N-1'!K2219</f>
        <v>0</v>
      </c>
      <c r="D2216" s="78">
        <f>'Balance N-1'!L2219</f>
        <v>0</v>
      </c>
      <c r="E2216" s="78">
        <f>'Balance N-1'!M2219</f>
        <v>0</v>
      </c>
      <c r="F2216" s="78">
        <f>'Balance N-1'!N2219</f>
        <v>0</v>
      </c>
      <c r="G2216" s="78">
        <f>'Balance N-1'!O2219</f>
        <v>0</v>
      </c>
      <c r="H2216" s="78">
        <f>'Balance N-1'!P2219</f>
        <v>0</v>
      </c>
      <c r="I2216" s="79">
        <f t="shared" si="34"/>
        <v>0</v>
      </c>
    </row>
    <row r="2217" spans="1:9" ht="15.6">
      <c r="A2217" s="85">
        <f>'Balance N-1'!I2220</f>
        <v>0</v>
      </c>
      <c r="B2217" s="75">
        <f>'Balance N-1'!J2220</f>
        <v>0</v>
      </c>
      <c r="C2217" s="78">
        <f>'Balance N-1'!K2220</f>
        <v>0</v>
      </c>
      <c r="D2217" s="78">
        <f>'Balance N-1'!L2220</f>
        <v>0</v>
      </c>
      <c r="E2217" s="78">
        <f>'Balance N-1'!M2220</f>
        <v>0</v>
      </c>
      <c r="F2217" s="78">
        <f>'Balance N-1'!N2220</f>
        <v>0</v>
      </c>
      <c r="G2217" s="78">
        <f>'Balance N-1'!O2220</f>
        <v>0</v>
      </c>
      <c r="H2217" s="78">
        <f>'Balance N-1'!P2220</f>
        <v>0</v>
      </c>
      <c r="I2217" s="79">
        <f t="shared" si="34"/>
        <v>0</v>
      </c>
    </row>
    <row r="2218" spans="1:9" ht="15.6">
      <c r="A2218" s="85">
        <f>'Balance N-1'!I2221</f>
        <v>0</v>
      </c>
      <c r="B2218" s="75">
        <f>'Balance N-1'!J2221</f>
        <v>0</v>
      </c>
      <c r="C2218" s="78">
        <f>'Balance N-1'!K2221</f>
        <v>0</v>
      </c>
      <c r="D2218" s="78">
        <f>'Balance N-1'!L2221</f>
        <v>0</v>
      </c>
      <c r="E2218" s="78">
        <f>'Balance N-1'!M2221</f>
        <v>0</v>
      </c>
      <c r="F2218" s="78">
        <f>'Balance N-1'!N2221</f>
        <v>0</v>
      </c>
      <c r="G2218" s="78">
        <f>'Balance N-1'!O2221</f>
        <v>0</v>
      </c>
      <c r="H2218" s="78">
        <f>'Balance N-1'!P2221</f>
        <v>0</v>
      </c>
      <c r="I2218" s="79">
        <f t="shared" si="34"/>
        <v>0</v>
      </c>
    </row>
    <row r="2219" spans="1:9" ht="15.6">
      <c r="A2219" s="85">
        <f>'Balance N-1'!I2222</f>
        <v>0</v>
      </c>
      <c r="B2219" s="75">
        <f>'Balance N-1'!J2222</f>
        <v>0</v>
      </c>
      <c r="C2219" s="78">
        <f>'Balance N-1'!K2222</f>
        <v>0</v>
      </c>
      <c r="D2219" s="78">
        <f>'Balance N-1'!L2222</f>
        <v>0</v>
      </c>
      <c r="E2219" s="78">
        <f>'Balance N-1'!M2222</f>
        <v>0</v>
      </c>
      <c r="F2219" s="78">
        <f>'Balance N-1'!N2222</f>
        <v>0</v>
      </c>
      <c r="G2219" s="78">
        <f>'Balance N-1'!O2222</f>
        <v>0</v>
      </c>
      <c r="H2219" s="78">
        <f>'Balance N-1'!P2222</f>
        <v>0</v>
      </c>
      <c r="I2219" s="79">
        <f t="shared" si="34"/>
        <v>0</v>
      </c>
    </row>
    <row r="2220" spans="1:9" ht="15.6">
      <c r="A2220" s="85">
        <f>'Balance N-1'!I2223</f>
        <v>0</v>
      </c>
      <c r="B2220" s="75">
        <f>'Balance N-1'!J2223</f>
        <v>0</v>
      </c>
      <c r="C2220" s="78">
        <f>'Balance N-1'!K2223</f>
        <v>0</v>
      </c>
      <c r="D2220" s="78">
        <f>'Balance N-1'!L2223</f>
        <v>0</v>
      </c>
      <c r="E2220" s="78">
        <f>'Balance N-1'!M2223</f>
        <v>0</v>
      </c>
      <c r="F2220" s="78">
        <f>'Balance N-1'!N2223</f>
        <v>0</v>
      </c>
      <c r="G2220" s="78">
        <f>'Balance N-1'!O2223</f>
        <v>0</v>
      </c>
      <c r="H2220" s="78">
        <f>'Balance N-1'!P2223</f>
        <v>0</v>
      </c>
      <c r="I2220" s="79">
        <f t="shared" si="34"/>
        <v>0</v>
      </c>
    </row>
    <row r="2221" spans="1:9" ht="15.6">
      <c r="A2221" s="85">
        <f>'Balance N-1'!I2224</f>
        <v>0</v>
      </c>
      <c r="B2221" s="75">
        <f>'Balance N-1'!J2224</f>
        <v>0</v>
      </c>
      <c r="C2221" s="78">
        <f>'Balance N-1'!K2224</f>
        <v>0</v>
      </c>
      <c r="D2221" s="78">
        <f>'Balance N-1'!L2224</f>
        <v>0</v>
      </c>
      <c r="E2221" s="78">
        <f>'Balance N-1'!M2224</f>
        <v>0</v>
      </c>
      <c r="F2221" s="78">
        <f>'Balance N-1'!N2224</f>
        <v>0</v>
      </c>
      <c r="G2221" s="78">
        <f>'Balance N-1'!O2224</f>
        <v>0</v>
      </c>
      <c r="H2221" s="78">
        <f>'Balance N-1'!P2224</f>
        <v>0</v>
      </c>
      <c r="I2221" s="79">
        <f t="shared" si="34"/>
        <v>0</v>
      </c>
    </row>
    <row r="2222" spans="1:9" ht="15.6">
      <c r="A2222" s="85">
        <f>'Balance N-1'!I2225</f>
        <v>0</v>
      </c>
      <c r="B2222" s="75">
        <f>'Balance N-1'!J2225</f>
        <v>0</v>
      </c>
      <c r="C2222" s="78">
        <f>'Balance N-1'!K2225</f>
        <v>0</v>
      </c>
      <c r="D2222" s="78">
        <f>'Balance N-1'!L2225</f>
        <v>0</v>
      </c>
      <c r="E2222" s="78">
        <f>'Balance N-1'!M2225</f>
        <v>0</v>
      </c>
      <c r="F2222" s="78">
        <f>'Balance N-1'!N2225</f>
        <v>0</v>
      </c>
      <c r="G2222" s="78">
        <f>'Balance N-1'!O2225</f>
        <v>0</v>
      </c>
      <c r="H2222" s="78">
        <f>'Balance N-1'!P2225</f>
        <v>0</v>
      </c>
      <c r="I2222" s="79">
        <f t="shared" si="34"/>
        <v>0</v>
      </c>
    </row>
    <row r="2223" spans="1:9" ht="15.6">
      <c r="A2223" s="85">
        <f>'Balance N-1'!I2226</f>
        <v>0</v>
      </c>
      <c r="B2223" s="75">
        <f>'Balance N-1'!J2226</f>
        <v>0</v>
      </c>
      <c r="C2223" s="78">
        <f>'Balance N-1'!K2226</f>
        <v>0</v>
      </c>
      <c r="D2223" s="78">
        <f>'Balance N-1'!L2226</f>
        <v>0</v>
      </c>
      <c r="E2223" s="78">
        <f>'Balance N-1'!M2226</f>
        <v>0</v>
      </c>
      <c r="F2223" s="78">
        <f>'Balance N-1'!N2226</f>
        <v>0</v>
      </c>
      <c r="G2223" s="78">
        <f>'Balance N-1'!O2226</f>
        <v>0</v>
      </c>
      <c r="H2223" s="78">
        <f>'Balance N-1'!P2226</f>
        <v>0</v>
      </c>
      <c r="I2223" s="79">
        <f t="shared" si="34"/>
        <v>0</v>
      </c>
    </row>
    <row r="2224" spans="1:9" ht="15.6">
      <c r="A2224" s="85">
        <f>'Balance N-1'!I2227</f>
        <v>0</v>
      </c>
      <c r="B2224" s="75">
        <f>'Balance N-1'!J2227</f>
        <v>0</v>
      </c>
      <c r="C2224" s="78">
        <f>'Balance N-1'!K2227</f>
        <v>0</v>
      </c>
      <c r="D2224" s="78">
        <f>'Balance N-1'!L2227</f>
        <v>0</v>
      </c>
      <c r="E2224" s="78">
        <f>'Balance N-1'!M2227</f>
        <v>0</v>
      </c>
      <c r="F2224" s="78">
        <f>'Balance N-1'!N2227</f>
        <v>0</v>
      </c>
      <c r="G2224" s="78">
        <f>'Balance N-1'!O2227</f>
        <v>0</v>
      </c>
      <c r="H2224" s="78">
        <f>'Balance N-1'!P2227</f>
        <v>0</v>
      </c>
      <c r="I2224" s="79">
        <f t="shared" si="34"/>
        <v>0</v>
      </c>
    </row>
    <row r="2225" spans="1:9" ht="15.6">
      <c r="A2225" s="85">
        <f>'Balance N-1'!I2228</f>
        <v>0</v>
      </c>
      <c r="B2225" s="75">
        <f>'Balance N-1'!J2228</f>
        <v>0</v>
      </c>
      <c r="C2225" s="78">
        <f>'Balance N-1'!K2228</f>
        <v>0</v>
      </c>
      <c r="D2225" s="78">
        <f>'Balance N-1'!L2228</f>
        <v>0</v>
      </c>
      <c r="E2225" s="78">
        <f>'Balance N-1'!M2228</f>
        <v>0</v>
      </c>
      <c r="F2225" s="78">
        <f>'Balance N-1'!N2228</f>
        <v>0</v>
      </c>
      <c r="G2225" s="78">
        <f>'Balance N-1'!O2228</f>
        <v>0</v>
      </c>
      <c r="H2225" s="78">
        <f>'Balance N-1'!P2228</f>
        <v>0</v>
      </c>
      <c r="I2225" s="79">
        <f t="shared" si="34"/>
        <v>0</v>
      </c>
    </row>
    <row r="2226" spans="1:9" ht="15.6">
      <c r="A2226" s="85">
        <f>'Balance N-1'!I2229</f>
        <v>0</v>
      </c>
      <c r="B2226" s="75">
        <f>'Balance N-1'!J2229</f>
        <v>0</v>
      </c>
      <c r="C2226" s="78">
        <f>'Balance N-1'!K2229</f>
        <v>0</v>
      </c>
      <c r="D2226" s="78">
        <f>'Balance N-1'!L2229</f>
        <v>0</v>
      </c>
      <c r="E2226" s="78">
        <f>'Balance N-1'!M2229</f>
        <v>0</v>
      </c>
      <c r="F2226" s="78">
        <f>'Balance N-1'!N2229</f>
        <v>0</v>
      </c>
      <c r="G2226" s="78">
        <f>'Balance N-1'!O2229</f>
        <v>0</v>
      </c>
      <c r="H2226" s="78">
        <f>'Balance N-1'!P2229</f>
        <v>0</v>
      </c>
      <c r="I2226" s="79">
        <f t="shared" si="34"/>
        <v>0</v>
      </c>
    </row>
    <row r="2227" spans="1:9" ht="15.6">
      <c r="A2227" s="85">
        <f>'Balance N-1'!I2230</f>
        <v>0</v>
      </c>
      <c r="B2227" s="75">
        <f>'Balance N-1'!J2230</f>
        <v>0</v>
      </c>
      <c r="C2227" s="78">
        <f>'Balance N-1'!K2230</f>
        <v>0</v>
      </c>
      <c r="D2227" s="78">
        <f>'Balance N-1'!L2230</f>
        <v>0</v>
      </c>
      <c r="E2227" s="78">
        <f>'Balance N-1'!M2230</f>
        <v>0</v>
      </c>
      <c r="F2227" s="78">
        <f>'Balance N-1'!N2230</f>
        <v>0</v>
      </c>
      <c r="G2227" s="78">
        <f>'Balance N-1'!O2230</f>
        <v>0</v>
      </c>
      <c r="H2227" s="78">
        <f>'Balance N-1'!P2230</f>
        <v>0</v>
      </c>
      <c r="I2227" s="79">
        <f t="shared" si="34"/>
        <v>0</v>
      </c>
    </row>
    <row r="2228" spans="1:9" ht="15.6">
      <c r="A2228" s="85">
        <f>'Balance N-1'!I2231</f>
        <v>0</v>
      </c>
      <c r="B2228" s="75">
        <f>'Balance N-1'!J2231</f>
        <v>0</v>
      </c>
      <c r="C2228" s="78">
        <f>'Balance N-1'!K2231</f>
        <v>0</v>
      </c>
      <c r="D2228" s="78">
        <f>'Balance N-1'!L2231</f>
        <v>0</v>
      </c>
      <c r="E2228" s="78">
        <f>'Balance N-1'!M2231</f>
        <v>0</v>
      </c>
      <c r="F2228" s="78">
        <f>'Balance N-1'!N2231</f>
        <v>0</v>
      </c>
      <c r="G2228" s="78">
        <f>'Balance N-1'!O2231</f>
        <v>0</v>
      </c>
      <c r="H2228" s="78">
        <f>'Balance N-1'!P2231</f>
        <v>0</v>
      </c>
      <c r="I2228" s="79">
        <f t="shared" si="34"/>
        <v>0</v>
      </c>
    </row>
    <row r="2229" spans="1:9" ht="15.6">
      <c r="A2229" s="85">
        <f>'Balance N-1'!I2232</f>
        <v>0</v>
      </c>
      <c r="B2229" s="75">
        <f>'Balance N-1'!J2232</f>
        <v>0</v>
      </c>
      <c r="C2229" s="78">
        <f>'Balance N-1'!K2232</f>
        <v>0</v>
      </c>
      <c r="D2229" s="78">
        <f>'Balance N-1'!L2232</f>
        <v>0</v>
      </c>
      <c r="E2229" s="78">
        <f>'Balance N-1'!M2232</f>
        <v>0</v>
      </c>
      <c r="F2229" s="78">
        <f>'Balance N-1'!N2232</f>
        <v>0</v>
      </c>
      <c r="G2229" s="78">
        <f>'Balance N-1'!O2232</f>
        <v>0</v>
      </c>
      <c r="H2229" s="78">
        <f>'Balance N-1'!P2232</f>
        <v>0</v>
      </c>
      <c r="I2229" s="79">
        <f t="shared" si="34"/>
        <v>0</v>
      </c>
    </row>
    <row r="2230" spans="1:9" ht="15.6">
      <c r="A2230" s="85">
        <f>'Balance N-1'!I2233</f>
        <v>0</v>
      </c>
      <c r="B2230" s="75">
        <f>'Balance N-1'!J2233</f>
        <v>0</v>
      </c>
      <c r="C2230" s="78">
        <f>'Balance N-1'!K2233</f>
        <v>0</v>
      </c>
      <c r="D2230" s="78">
        <f>'Balance N-1'!L2233</f>
        <v>0</v>
      </c>
      <c r="E2230" s="78">
        <f>'Balance N-1'!M2233</f>
        <v>0</v>
      </c>
      <c r="F2230" s="78">
        <f>'Balance N-1'!N2233</f>
        <v>0</v>
      </c>
      <c r="G2230" s="78">
        <f>'Balance N-1'!O2233</f>
        <v>0</v>
      </c>
      <c r="H2230" s="78">
        <f>'Balance N-1'!P2233</f>
        <v>0</v>
      </c>
      <c r="I2230" s="79">
        <f t="shared" si="34"/>
        <v>0</v>
      </c>
    </row>
    <row r="2231" spans="1:9" ht="15.6">
      <c r="A2231" s="85">
        <f>'Balance N-1'!I2234</f>
        <v>0</v>
      </c>
      <c r="B2231" s="75">
        <f>'Balance N-1'!J2234</f>
        <v>0</v>
      </c>
      <c r="C2231" s="78">
        <f>'Balance N-1'!K2234</f>
        <v>0</v>
      </c>
      <c r="D2231" s="78">
        <f>'Balance N-1'!L2234</f>
        <v>0</v>
      </c>
      <c r="E2231" s="78">
        <f>'Balance N-1'!M2234</f>
        <v>0</v>
      </c>
      <c r="F2231" s="78">
        <f>'Balance N-1'!N2234</f>
        <v>0</v>
      </c>
      <c r="G2231" s="78">
        <f>'Balance N-1'!O2234</f>
        <v>0</v>
      </c>
      <c r="H2231" s="78">
        <f>'Balance N-1'!P2234</f>
        <v>0</v>
      </c>
      <c r="I2231" s="79">
        <f t="shared" si="34"/>
        <v>0</v>
      </c>
    </row>
    <row r="2232" spans="1:9" ht="15.6">
      <c r="A2232" s="85">
        <f>'Balance N-1'!I2235</f>
        <v>0</v>
      </c>
      <c r="B2232" s="75">
        <f>'Balance N-1'!J2235</f>
        <v>0</v>
      </c>
      <c r="C2232" s="78">
        <f>'Balance N-1'!K2235</f>
        <v>0</v>
      </c>
      <c r="D2232" s="78">
        <f>'Balance N-1'!L2235</f>
        <v>0</v>
      </c>
      <c r="E2232" s="78">
        <f>'Balance N-1'!M2235</f>
        <v>0</v>
      </c>
      <c r="F2232" s="78">
        <f>'Balance N-1'!N2235</f>
        <v>0</v>
      </c>
      <c r="G2232" s="78">
        <f>'Balance N-1'!O2235</f>
        <v>0</v>
      </c>
      <c r="H2232" s="78">
        <f>'Balance N-1'!P2235</f>
        <v>0</v>
      </c>
      <c r="I2232" s="79">
        <f t="shared" si="34"/>
        <v>0</v>
      </c>
    </row>
    <row r="2233" spans="1:9" ht="15.6">
      <c r="A2233" s="85">
        <f>'Balance N-1'!I2236</f>
        <v>0</v>
      </c>
      <c r="B2233" s="75">
        <f>'Balance N-1'!J2236</f>
        <v>0</v>
      </c>
      <c r="C2233" s="78">
        <f>'Balance N-1'!K2236</f>
        <v>0</v>
      </c>
      <c r="D2233" s="78">
        <f>'Balance N-1'!L2236</f>
        <v>0</v>
      </c>
      <c r="E2233" s="78">
        <f>'Balance N-1'!M2236</f>
        <v>0</v>
      </c>
      <c r="F2233" s="78">
        <f>'Balance N-1'!N2236</f>
        <v>0</v>
      </c>
      <c r="G2233" s="78">
        <f>'Balance N-1'!O2236</f>
        <v>0</v>
      </c>
      <c r="H2233" s="78">
        <f>'Balance N-1'!P2236</f>
        <v>0</v>
      </c>
      <c r="I2233" s="79">
        <f t="shared" si="34"/>
        <v>0</v>
      </c>
    </row>
    <row r="2234" spans="1:9" ht="15.6">
      <c r="A2234" s="85">
        <f>'Balance N-1'!I2237</f>
        <v>0</v>
      </c>
      <c r="B2234" s="75">
        <f>'Balance N-1'!J2237</f>
        <v>0</v>
      </c>
      <c r="C2234" s="78">
        <f>'Balance N-1'!K2237</f>
        <v>0</v>
      </c>
      <c r="D2234" s="78">
        <f>'Balance N-1'!L2237</f>
        <v>0</v>
      </c>
      <c r="E2234" s="78">
        <f>'Balance N-1'!M2237</f>
        <v>0</v>
      </c>
      <c r="F2234" s="78">
        <f>'Balance N-1'!N2237</f>
        <v>0</v>
      </c>
      <c r="G2234" s="78">
        <f>'Balance N-1'!O2237</f>
        <v>0</v>
      </c>
      <c r="H2234" s="78">
        <f>'Balance N-1'!P2237</f>
        <v>0</v>
      </c>
      <c r="I2234" s="79">
        <f t="shared" si="34"/>
        <v>0</v>
      </c>
    </row>
    <row r="2235" spans="1:9" ht="15.6">
      <c r="A2235" s="85">
        <f>'Balance N-1'!I2238</f>
        <v>0</v>
      </c>
      <c r="B2235" s="75">
        <f>'Balance N-1'!J2238</f>
        <v>0</v>
      </c>
      <c r="C2235" s="78">
        <f>'Balance N-1'!K2238</f>
        <v>0</v>
      </c>
      <c r="D2235" s="78">
        <f>'Balance N-1'!L2238</f>
        <v>0</v>
      </c>
      <c r="E2235" s="78">
        <f>'Balance N-1'!M2238</f>
        <v>0</v>
      </c>
      <c r="F2235" s="78">
        <f>'Balance N-1'!N2238</f>
        <v>0</v>
      </c>
      <c r="G2235" s="78">
        <f>'Balance N-1'!O2238</f>
        <v>0</v>
      </c>
      <c r="H2235" s="78">
        <f>'Balance N-1'!P2238</f>
        <v>0</v>
      </c>
      <c r="I2235" s="79">
        <f t="shared" si="34"/>
        <v>0</v>
      </c>
    </row>
    <row r="2236" spans="1:9" ht="15.6">
      <c r="A2236" s="85">
        <f>'Balance N-1'!I2239</f>
        <v>0</v>
      </c>
      <c r="B2236" s="75">
        <f>'Balance N-1'!J2239</f>
        <v>0</v>
      </c>
      <c r="C2236" s="78">
        <f>'Balance N-1'!K2239</f>
        <v>0</v>
      </c>
      <c r="D2236" s="78">
        <f>'Balance N-1'!L2239</f>
        <v>0</v>
      </c>
      <c r="E2236" s="78">
        <f>'Balance N-1'!M2239</f>
        <v>0</v>
      </c>
      <c r="F2236" s="78">
        <f>'Balance N-1'!N2239</f>
        <v>0</v>
      </c>
      <c r="G2236" s="78">
        <f>'Balance N-1'!O2239</f>
        <v>0</v>
      </c>
      <c r="H2236" s="78">
        <f>'Balance N-1'!P2239</f>
        <v>0</v>
      </c>
      <c r="I2236" s="79">
        <f t="shared" si="34"/>
        <v>0</v>
      </c>
    </row>
    <row r="2237" spans="1:9" ht="15.6">
      <c r="A2237" s="85">
        <f>'Balance N-1'!I2240</f>
        <v>0</v>
      </c>
      <c r="B2237" s="75">
        <f>'Balance N-1'!J2240</f>
        <v>0</v>
      </c>
      <c r="C2237" s="78">
        <f>'Balance N-1'!K2240</f>
        <v>0</v>
      </c>
      <c r="D2237" s="78">
        <f>'Balance N-1'!L2240</f>
        <v>0</v>
      </c>
      <c r="E2237" s="78">
        <f>'Balance N-1'!M2240</f>
        <v>0</v>
      </c>
      <c r="F2237" s="78">
        <f>'Balance N-1'!N2240</f>
        <v>0</v>
      </c>
      <c r="G2237" s="78">
        <f>'Balance N-1'!O2240</f>
        <v>0</v>
      </c>
      <c r="H2237" s="78">
        <f>'Balance N-1'!P2240</f>
        <v>0</v>
      </c>
      <c r="I2237" s="79">
        <f t="shared" si="34"/>
        <v>0</v>
      </c>
    </row>
    <row r="2238" spans="1:9" ht="15.6">
      <c r="A2238" s="85">
        <f>'Balance N-1'!I2241</f>
        <v>0</v>
      </c>
      <c r="B2238" s="75">
        <f>'Balance N-1'!J2241</f>
        <v>0</v>
      </c>
      <c r="C2238" s="78">
        <f>'Balance N-1'!K2241</f>
        <v>0</v>
      </c>
      <c r="D2238" s="78">
        <f>'Balance N-1'!L2241</f>
        <v>0</v>
      </c>
      <c r="E2238" s="78">
        <f>'Balance N-1'!M2241</f>
        <v>0</v>
      </c>
      <c r="F2238" s="78">
        <f>'Balance N-1'!N2241</f>
        <v>0</v>
      </c>
      <c r="G2238" s="78">
        <f>'Balance N-1'!O2241</f>
        <v>0</v>
      </c>
      <c r="H2238" s="78">
        <f>'Balance N-1'!P2241</f>
        <v>0</v>
      </c>
      <c r="I2238" s="79">
        <f t="shared" si="34"/>
        <v>0</v>
      </c>
    </row>
    <row r="2239" spans="1:9" ht="15.6">
      <c r="A2239" s="85">
        <f>'Balance N-1'!I2242</f>
        <v>0</v>
      </c>
      <c r="B2239" s="75">
        <f>'Balance N-1'!J2242</f>
        <v>0</v>
      </c>
      <c r="C2239" s="78">
        <f>'Balance N-1'!K2242</f>
        <v>0</v>
      </c>
      <c r="D2239" s="78">
        <f>'Balance N-1'!L2242</f>
        <v>0</v>
      </c>
      <c r="E2239" s="78">
        <f>'Balance N-1'!M2242</f>
        <v>0</v>
      </c>
      <c r="F2239" s="78">
        <f>'Balance N-1'!N2242</f>
        <v>0</v>
      </c>
      <c r="G2239" s="78">
        <f>'Balance N-1'!O2242</f>
        <v>0</v>
      </c>
      <c r="H2239" s="78">
        <f>'Balance N-1'!P2242</f>
        <v>0</v>
      </c>
      <c r="I2239" s="79">
        <f t="shared" si="34"/>
        <v>0</v>
      </c>
    </row>
    <row r="2240" spans="1:9" ht="15.6">
      <c r="A2240" s="85">
        <f>'Balance N-1'!I2243</f>
        <v>0</v>
      </c>
      <c r="B2240" s="75">
        <f>'Balance N-1'!J2243</f>
        <v>0</v>
      </c>
      <c r="C2240" s="78">
        <f>'Balance N-1'!K2243</f>
        <v>0</v>
      </c>
      <c r="D2240" s="78">
        <f>'Balance N-1'!L2243</f>
        <v>0</v>
      </c>
      <c r="E2240" s="78">
        <f>'Balance N-1'!M2243</f>
        <v>0</v>
      </c>
      <c r="F2240" s="78">
        <f>'Balance N-1'!N2243</f>
        <v>0</v>
      </c>
      <c r="G2240" s="78">
        <f>'Balance N-1'!O2243</f>
        <v>0</v>
      </c>
      <c r="H2240" s="78">
        <f>'Balance N-1'!P2243</f>
        <v>0</v>
      </c>
      <c r="I2240" s="79">
        <f t="shared" si="34"/>
        <v>0</v>
      </c>
    </row>
    <row r="2241" spans="1:9" ht="15.6">
      <c r="A2241" s="85">
        <f>'Balance N-1'!I2244</f>
        <v>0</v>
      </c>
      <c r="B2241" s="75">
        <f>'Balance N-1'!J2244</f>
        <v>0</v>
      </c>
      <c r="C2241" s="78">
        <f>'Balance N-1'!K2244</f>
        <v>0</v>
      </c>
      <c r="D2241" s="78">
        <f>'Balance N-1'!L2244</f>
        <v>0</v>
      </c>
      <c r="E2241" s="78">
        <f>'Balance N-1'!M2244</f>
        <v>0</v>
      </c>
      <c r="F2241" s="78">
        <f>'Balance N-1'!N2244</f>
        <v>0</v>
      </c>
      <c r="G2241" s="78">
        <f>'Balance N-1'!O2244</f>
        <v>0</v>
      </c>
      <c r="H2241" s="78">
        <f>'Balance N-1'!P2244</f>
        <v>0</v>
      </c>
      <c r="I2241" s="79">
        <f t="shared" si="34"/>
        <v>0</v>
      </c>
    </row>
    <row r="2242" spans="1:9" ht="15.6">
      <c r="A2242" s="85">
        <f>'Balance N-1'!I2245</f>
        <v>0</v>
      </c>
      <c r="B2242" s="75">
        <f>'Balance N-1'!J2245</f>
        <v>0</v>
      </c>
      <c r="C2242" s="78">
        <f>'Balance N-1'!K2245</f>
        <v>0</v>
      </c>
      <c r="D2242" s="78">
        <f>'Balance N-1'!L2245</f>
        <v>0</v>
      </c>
      <c r="E2242" s="78">
        <f>'Balance N-1'!M2245</f>
        <v>0</v>
      </c>
      <c r="F2242" s="78">
        <f>'Balance N-1'!N2245</f>
        <v>0</v>
      </c>
      <c r="G2242" s="78">
        <f>'Balance N-1'!O2245</f>
        <v>0</v>
      </c>
      <c r="H2242" s="78">
        <f>'Balance N-1'!P2245</f>
        <v>0</v>
      </c>
      <c r="I2242" s="79">
        <f t="shared" si="34"/>
        <v>0</v>
      </c>
    </row>
    <row r="2243" spans="1:9" ht="15.6">
      <c r="A2243" s="85">
        <f>'Balance N-1'!I2246</f>
        <v>0</v>
      </c>
      <c r="B2243" s="75">
        <f>'Balance N-1'!J2246</f>
        <v>0</v>
      </c>
      <c r="C2243" s="78">
        <f>'Balance N-1'!K2246</f>
        <v>0</v>
      </c>
      <c r="D2243" s="78">
        <f>'Balance N-1'!L2246</f>
        <v>0</v>
      </c>
      <c r="E2243" s="78">
        <f>'Balance N-1'!M2246</f>
        <v>0</v>
      </c>
      <c r="F2243" s="78">
        <f>'Balance N-1'!N2246</f>
        <v>0</v>
      </c>
      <c r="G2243" s="78">
        <f>'Balance N-1'!O2246</f>
        <v>0</v>
      </c>
      <c r="H2243" s="78">
        <f>'Balance N-1'!P2246</f>
        <v>0</v>
      </c>
      <c r="I2243" s="79">
        <f t="shared" ref="I2243:I2306" si="35">(C2243-D2243)+(E2243-F2243)-(G2243-H2243)</f>
        <v>0</v>
      </c>
    </row>
    <row r="2244" spans="1:9" ht="15.6">
      <c r="A2244" s="85">
        <f>'Balance N-1'!I2247</f>
        <v>0</v>
      </c>
      <c r="B2244" s="75">
        <f>'Balance N-1'!J2247</f>
        <v>0</v>
      </c>
      <c r="C2244" s="78">
        <f>'Balance N-1'!K2247</f>
        <v>0</v>
      </c>
      <c r="D2244" s="78">
        <f>'Balance N-1'!L2247</f>
        <v>0</v>
      </c>
      <c r="E2244" s="78">
        <f>'Balance N-1'!M2247</f>
        <v>0</v>
      </c>
      <c r="F2244" s="78">
        <f>'Balance N-1'!N2247</f>
        <v>0</v>
      </c>
      <c r="G2244" s="78">
        <f>'Balance N-1'!O2247</f>
        <v>0</v>
      </c>
      <c r="H2244" s="78">
        <f>'Balance N-1'!P2247</f>
        <v>0</v>
      </c>
      <c r="I2244" s="79">
        <f t="shared" si="35"/>
        <v>0</v>
      </c>
    </row>
    <row r="2245" spans="1:9" ht="15.6">
      <c r="A2245" s="85">
        <f>'Balance N-1'!I2248</f>
        <v>0</v>
      </c>
      <c r="B2245" s="75">
        <f>'Balance N-1'!J2248</f>
        <v>0</v>
      </c>
      <c r="C2245" s="78">
        <f>'Balance N-1'!K2248</f>
        <v>0</v>
      </c>
      <c r="D2245" s="78">
        <f>'Balance N-1'!L2248</f>
        <v>0</v>
      </c>
      <c r="E2245" s="78">
        <f>'Balance N-1'!M2248</f>
        <v>0</v>
      </c>
      <c r="F2245" s="78">
        <f>'Balance N-1'!N2248</f>
        <v>0</v>
      </c>
      <c r="G2245" s="78">
        <f>'Balance N-1'!O2248</f>
        <v>0</v>
      </c>
      <c r="H2245" s="78">
        <f>'Balance N-1'!P2248</f>
        <v>0</v>
      </c>
      <c r="I2245" s="79">
        <f t="shared" si="35"/>
        <v>0</v>
      </c>
    </row>
    <row r="2246" spans="1:9" ht="15.6">
      <c r="A2246" s="85">
        <f>'Balance N-1'!I2249</f>
        <v>0</v>
      </c>
      <c r="B2246" s="75">
        <f>'Balance N-1'!J2249</f>
        <v>0</v>
      </c>
      <c r="C2246" s="78">
        <f>'Balance N-1'!K2249</f>
        <v>0</v>
      </c>
      <c r="D2246" s="78">
        <f>'Balance N-1'!L2249</f>
        <v>0</v>
      </c>
      <c r="E2246" s="78">
        <f>'Balance N-1'!M2249</f>
        <v>0</v>
      </c>
      <c r="F2246" s="78">
        <f>'Balance N-1'!N2249</f>
        <v>0</v>
      </c>
      <c r="G2246" s="78">
        <f>'Balance N-1'!O2249</f>
        <v>0</v>
      </c>
      <c r="H2246" s="78">
        <f>'Balance N-1'!P2249</f>
        <v>0</v>
      </c>
      <c r="I2246" s="79">
        <f t="shared" si="35"/>
        <v>0</v>
      </c>
    </row>
    <row r="2247" spans="1:9" ht="15.6">
      <c r="A2247" s="85">
        <f>'Balance N-1'!I2250</f>
        <v>0</v>
      </c>
      <c r="B2247" s="75">
        <f>'Balance N-1'!J2250</f>
        <v>0</v>
      </c>
      <c r="C2247" s="78">
        <f>'Balance N-1'!K2250</f>
        <v>0</v>
      </c>
      <c r="D2247" s="78">
        <f>'Balance N-1'!L2250</f>
        <v>0</v>
      </c>
      <c r="E2247" s="78">
        <f>'Balance N-1'!M2250</f>
        <v>0</v>
      </c>
      <c r="F2247" s="78">
        <f>'Balance N-1'!N2250</f>
        <v>0</v>
      </c>
      <c r="G2247" s="78">
        <f>'Balance N-1'!O2250</f>
        <v>0</v>
      </c>
      <c r="H2247" s="78">
        <f>'Balance N-1'!P2250</f>
        <v>0</v>
      </c>
      <c r="I2247" s="79">
        <f t="shared" si="35"/>
        <v>0</v>
      </c>
    </row>
    <row r="2248" spans="1:9" ht="15.6">
      <c r="A2248" s="85">
        <f>'Balance N-1'!I2251</f>
        <v>0</v>
      </c>
      <c r="B2248" s="75">
        <f>'Balance N-1'!J2251</f>
        <v>0</v>
      </c>
      <c r="C2248" s="78">
        <f>'Balance N-1'!K2251</f>
        <v>0</v>
      </c>
      <c r="D2248" s="78">
        <f>'Balance N-1'!L2251</f>
        <v>0</v>
      </c>
      <c r="E2248" s="78">
        <f>'Balance N-1'!M2251</f>
        <v>0</v>
      </c>
      <c r="F2248" s="78">
        <f>'Balance N-1'!N2251</f>
        <v>0</v>
      </c>
      <c r="G2248" s="78">
        <f>'Balance N-1'!O2251</f>
        <v>0</v>
      </c>
      <c r="H2248" s="78">
        <f>'Balance N-1'!P2251</f>
        <v>0</v>
      </c>
      <c r="I2248" s="79">
        <f t="shared" si="35"/>
        <v>0</v>
      </c>
    </row>
    <row r="2249" spans="1:9" ht="15.6">
      <c r="A2249" s="85">
        <f>'Balance N-1'!I2252</f>
        <v>0</v>
      </c>
      <c r="B2249" s="75">
        <f>'Balance N-1'!J2252</f>
        <v>0</v>
      </c>
      <c r="C2249" s="78">
        <f>'Balance N-1'!K2252</f>
        <v>0</v>
      </c>
      <c r="D2249" s="78">
        <f>'Balance N-1'!L2252</f>
        <v>0</v>
      </c>
      <c r="E2249" s="78">
        <f>'Balance N-1'!M2252</f>
        <v>0</v>
      </c>
      <c r="F2249" s="78">
        <f>'Balance N-1'!N2252</f>
        <v>0</v>
      </c>
      <c r="G2249" s="78">
        <f>'Balance N-1'!O2252</f>
        <v>0</v>
      </c>
      <c r="H2249" s="78">
        <f>'Balance N-1'!P2252</f>
        <v>0</v>
      </c>
      <c r="I2249" s="79">
        <f t="shared" si="35"/>
        <v>0</v>
      </c>
    </row>
    <row r="2250" spans="1:9" ht="15.6">
      <c r="A2250" s="85">
        <f>'Balance N-1'!I2253</f>
        <v>0</v>
      </c>
      <c r="B2250" s="75">
        <f>'Balance N-1'!J2253</f>
        <v>0</v>
      </c>
      <c r="C2250" s="78">
        <f>'Balance N-1'!K2253</f>
        <v>0</v>
      </c>
      <c r="D2250" s="78">
        <f>'Balance N-1'!L2253</f>
        <v>0</v>
      </c>
      <c r="E2250" s="78">
        <f>'Balance N-1'!M2253</f>
        <v>0</v>
      </c>
      <c r="F2250" s="78">
        <f>'Balance N-1'!N2253</f>
        <v>0</v>
      </c>
      <c r="G2250" s="78">
        <f>'Balance N-1'!O2253</f>
        <v>0</v>
      </c>
      <c r="H2250" s="78">
        <f>'Balance N-1'!P2253</f>
        <v>0</v>
      </c>
      <c r="I2250" s="79">
        <f t="shared" si="35"/>
        <v>0</v>
      </c>
    </row>
    <row r="2251" spans="1:9" ht="15.6">
      <c r="A2251" s="85">
        <f>'Balance N-1'!I2254</f>
        <v>0</v>
      </c>
      <c r="B2251" s="75">
        <f>'Balance N-1'!J2254</f>
        <v>0</v>
      </c>
      <c r="C2251" s="78">
        <f>'Balance N-1'!K2254</f>
        <v>0</v>
      </c>
      <c r="D2251" s="78">
        <f>'Balance N-1'!L2254</f>
        <v>0</v>
      </c>
      <c r="E2251" s="78">
        <f>'Balance N-1'!M2254</f>
        <v>0</v>
      </c>
      <c r="F2251" s="78">
        <f>'Balance N-1'!N2254</f>
        <v>0</v>
      </c>
      <c r="G2251" s="78">
        <f>'Balance N-1'!O2254</f>
        <v>0</v>
      </c>
      <c r="H2251" s="78">
        <f>'Balance N-1'!P2254</f>
        <v>0</v>
      </c>
      <c r="I2251" s="79">
        <f t="shared" si="35"/>
        <v>0</v>
      </c>
    </row>
    <row r="2252" spans="1:9" ht="15.6">
      <c r="A2252" s="85">
        <f>'Balance N-1'!I2255</f>
        <v>0</v>
      </c>
      <c r="B2252" s="75">
        <f>'Balance N-1'!J2255</f>
        <v>0</v>
      </c>
      <c r="C2252" s="78">
        <f>'Balance N-1'!K2255</f>
        <v>0</v>
      </c>
      <c r="D2252" s="78">
        <f>'Balance N-1'!L2255</f>
        <v>0</v>
      </c>
      <c r="E2252" s="78">
        <f>'Balance N-1'!M2255</f>
        <v>0</v>
      </c>
      <c r="F2252" s="78">
        <f>'Balance N-1'!N2255</f>
        <v>0</v>
      </c>
      <c r="G2252" s="78">
        <f>'Balance N-1'!O2255</f>
        <v>0</v>
      </c>
      <c r="H2252" s="78">
        <f>'Balance N-1'!P2255</f>
        <v>0</v>
      </c>
      <c r="I2252" s="79">
        <f t="shared" si="35"/>
        <v>0</v>
      </c>
    </row>
    <row r="2253" spans="1:9" ht="15.6">
      <c r="A2253" s="85">
        <f>'Balance N-1'!I2256</f>
        <v>0</v>
      </c>
      <c r="B2253" s="75">
        <f>'Balance N-1'!J2256</f>
        <v>0</v>
      </c>
      <c r="C2253" s="78">
        <f>'Balance N-1'!K2256</f>
        <v>0</v>
      </c>
      <c r="D2253" s="78">
        <f>'Balance N-1'!L2256</f>
        <v>0</v>
      </c>
      <c r="E2253" s="78">
        <f>'Balance N-1'!M2256</f>
        <v>0</v>
      </c>
      <c r="F2253" s="78">
        <f>'Balance N-1'!N2256</f>
        <v>0</v>
      </c>
      <c r="G2253" s="78">
        <f>'Balance N-1'!O2256</f>
        <v>0</v>
      </c>
      <c r="H2253" s="78">
        <f>'Balance N-1'!P2256</f>
        <v>0</v>
      </c>
      <c r="I2253" s="79">
        <f t="shared" si="35"/>
        <v>0</v>
      </c>
    </row>
    <row r="2254" spans="1:9" ht="15.6">
      <c r="A2254" s="85">
        <f>'Balance N-1'!I2257</f>
        <v>0</v>
      </c>
      <c r="B2254" s="75">
        <f>'Balance N-1'!J2257</f>
        <v>0</v>
      </c>
      <c r="C2254" s="78">
        <f>'Balance N-1'!K2257</f>
        <v>0</v>
      </c>
      <c r="D2254" s="78">
        <f>'Balance N-1'!L2257</f>
        <v>0</v>
      </c>
      <c r="E2254" s="78">
        <f>'Balance N-1'!M2257</f>
        <v>0</v>
      </c>
      <c r="F2254" s="78">
        <f>'Balance N-1'!N2257</f>
        <v>0</v>
      </c>
      <c r="G2254" s="78">
        <f>'Balance N-1'!O2257</f>
        <v>0</v>
      </c>
      <c r="H2254" s="78">
        <f>'Balance N-1'!P2257</f>
        <v>0</v>
      </c>
      <c r="I2254" s="79">
        <f t="shared" si="35"/>
        <v>0</v>
      </c>
    </row>
    <row r="2255" spans="1:9" ht="15.6">
      <c r="A2255" s="85">
        <f>'Balance N-1'!I2258</f>
        <v>0</v>
      </c>
      <c r="B2255" s="75">
        <f>'Balance N-1'!J2258</f>
        <v>0</v>
      </c>
      <c r="C2255" s="78">
        <f>'Balance N-1'!K2258</f>
        <v>0</v>
      </c>
      <c r="D2255" s="78">
        <f>'Balance N-1'!L2258</f>
        <v>0</v>
      </c>
      <c r="E2255" s="78">
        <f>'Balance N-1'!M2258</f>
        <v>0</v>
      </c>
      <c r="F2255" s="78">
        <f>'Balance N-1'!N2258</f>
        <v>0</v>
      </c>
      <c r="G2255" s="78">
        <f>'Balance N-1'!O2258</f>
        <v>0</v>
      </c>
      <c r="H2255" s="78">
        <f>'Balance N-1'!P2258</f>
        <v>0</v>
      </c>
      <c r="I2255" s="79">
        <f t="shared" si="35"/>
        <v>0</v>
      </c>
    </row>
    <row r="2256" spans="1:9" ht="15.6">
      <c r="A2256" s="85">
        <f>'Balance N-1'!I2259</f>
        <v>0</v>
      </c>
      <c r="B2256" s="75">
        <f>'Balance N-1'!J2259</f>
        <v>0</v>
      </c>
      <c r="C2256" s="78">
        <f>'Balance N-1'!K2259</f>
        <v>0</v>
      </c>
      <c r="D2256" s="78">
        <f>'Balance N-1'!L2259</f>
        <v>0</v>
      </c>
      <c r="E2256" s="78">
        <f>'Balance N-1'!M2259</f>
        <v>0</v>
      </c>
      <c r="F2256" s="78">
        <f>'Balance N-1'!N2259</f>
        <v>0</v>
      </c>
      <c r="G2256" s="78">
        <f>'Balance N-1'!O2259</f>
        <v>0</v>
      </c>
      <c r="H2256" s="78">
        <f>'Balance N-1'!P2259</f>
        <v>0</v>
      </c>
      <c r="I2256" s="79">
        <f t="shared" si="35"/>
        <v>0</v>
      </c>
    </row>
    <row r="2257" spans="1:9" ht="15.6">
      <c r="A2257" s="85">
        <f>'Balance N-1'!I2260</f>
        <v>0</v>
      </c>
      <c r="B2257" s="75">
        <f>'Balance N-1'!J2260</f>
        <v>0</v>
      </c>
      <c r="C2257" s="78">
        <f>'Balance N-1'!K2260</f>
        <v>0</v>
      </c>
      <c r="D2257" s="78">
        <f>'Balance N-1'!L2260</f>
        <v>0</v>
      </c>
      <c r="E2257" s="78">
        <f>'Balance N-1'!M2260</f>
        <v>0</v>
      </c>
      <c r="F2257" s="78">
        <f>'Balance N-1'!N2260</f>
        <v>0</v>
      </c>
      <c r="G2257" s="78">
        <f>'Balance N-1'!O2260</f>
        <v>0</v>
      </c>
      <c r="H2257" s="78">
        <f>'Balance N-1'!P2260</f>
        <v>0</v>
      </c>
      <c r="I2257" s="79">
        <f t="shared" si="35"/>
        <v>0</v>
      </c>
    </row>
    <row r="2258" spans="1:9" ht="15.6">
      <c r="A2258" s="85">
        <f>'Balance N-1'!I2261</f>
        <v>0</v>
      </c>
      <c r="B2258" s="75">
        <f>'Balance N-1'!J2261</f>
        <v>0</v>
      </c>
      <c r="C2258" s="78">
        <f>'Balance N-1'!K2261</f>
        <v>0</v>
      </c>
      <c r="D2258" s="78">
        <f>'Balance N-1'!L2261</f>
        <v>0</v>
      </c>
      <c r="E2258" s="78">
        <f>'Balance N-1'!M2261</f>
        <v>0</v>
      </c>
      <c r="F2258" s="78">
        <f>'Balance N-1'!N2261</f>
        <v>0</v>
      </c>
      <c r="G2258" s="78">
        <f>'Balance N-1'!O2261</f>
        <v>0</v>
      </c>
      <c r="H2258" s="78">
        <f>'Balance N-1'!P2261</f>
        <v>0</v>
      </c>
      <c r="I2258" s="79">
        <f t="shared" si="35"/>
        <v>0</v>
      </c>
    </row>
    <row r="2259" spans="1:9" ht="15.6">
      <c r="A2259" s="85">
        <f>'Balance N-1'!I2262</f>
        <v>0</v>
      </c>
      <c r="B2259" s="75">
        <f>'Balance N-1'!J2262</f>
        <v>0</v>
      </c>
      <c r="C2259" s="78">
        <f>'Balance N-1'!K2262</f>
        <v>0</v>
      </c>
      <c r="D2259" s="78">
        <f>'Balance N-1'!L2262</f>
        <v>0</v>
      </c>
      <c r="E2259" s="78">
        <f>'Balance N-1'!M2262</f>
        <v>0</v>
      </c>
      <c r="F2259" s="78">
        <f>'Balance N-1'!N2262</f>
        <v>0</v>
      </c>
      <c r="G2259" s="78">
        <f>'Balance N-1'!O2262</f>
        <v>0</v>
      </c>
      <c r="H2259" s="78">
        <f>'Balance N-1'!P2262</f>
        <v>0</v>
      </c>
      <c r="I2259" s="79">
        <f t="shared" si="35"/>
        <v>0</v>
      </c>
    </row>
    <row r="2260" spans="1:9" ht="15.6">
      <c r="A2260" s="85">
        <f>'Balance N-1'!I2263</f>
        <v>0</v>
      </c>
      <c r="B2260" s="75">
        <f>'Balance N-1'!J2263</f>
        <v>0</v>
      </c>
      <c r="C2260" s="78">
        <f>'Balance N-1'!K2263</f>
        <v>0</v>
      </c>
      <c r="D2260" s="78">
        <f>'Balance N-1'!L2263</f>
        <v>0</v>
      </c>
      <c r="E2260" s="78">
        <f>'Balance N-1'!M2263</f>
        <v>0</v>
      </c>
      <c r="F2260" s="78">
        <f>'Balance N-1'!N2263</f>
        <v>0</v>
      </c>
      <c r="G2260" s="78">
        <f>'Balance N-1'!O2263</f>
        <v>0</v>
      </c>
      <c r="H2260" s="78">
        <f>'Balance N-1'!P2263</f>
        <v>0</v>
      </c>
      <c r="I2260" s="79">
        <f t="shared" si="35"/>
        <v>0</v>
      </c>
    </row>
    <row r="2261" spans="1:9" ht="15.6">
      <c r="A2261" s="85">
        <f>'Balance N-1'!I2264</f>
        <v>0</v>
      </c>
      <c r="B2261" s="75">
        <f>'Balance N-1'!J2264</f>
        <v>0</v>
      </c>
      <c r="C2261" s="78">
        <f>'Balance N-1'!K2264</f>
        <v>0</v>
      </c>
      <c r="D2261" s="78">
        <f>'Balance N-1'!L2264</f>
        <v>0</v>
      </c>
      <c r="E2261" s="78">
        <f>'Balance N-1'!M2264</f>
        <v>0</v>
      </c>
      <c r="F2261" s="78">
        <f>'Balance N-1'!N2264</f>
        <v>0</v>
      </c>
      <c r="G2261" s="78">
        <f>'Balance N-1'!O2264</f>
        <v>0</v>
      </c>
      <c r="H2261" s="78">
        <f>'Balance N-1'!P2264</f>
        <v>0</v>
      </c>
      <c r="I2261" s="79">
        <f t="shared" si="35"/>
        <v>0</v>
      </c>
    </row>
    <row r="2262" spans="1:9" ht="15.6">
      <c r="A2262" s="85">
        <f>'Balance N-1'!I2265</f>
        <v>0</v>
      </c>
      <c r="B2262" s="75">
        <f>'Balance N-1'!J2265</f>
        <v>0</v>
      </c>
      <c r="C2262" s="78">
        <f>'Balance N-1'!K2265</f>
        <v>0</v>
      </c>
      <c r="D2262" s="78">
        <f>'Balance N-1'!L2265</f>
        <v>0</v>
      </c>
      <c r="E2262" s="78">
        <f>'Balance N-1'!M2265</f>
        <v>0</v>
      </c>
      <c r="F2262" s="78">
        <f>'Balance N-1'!N2265</f>
        <v>0</v>
      </c>
      <c r="G2262" s="78">
        <f>'Balance N-1'!O2265</f>
        <v>0</v>
      </c>
      <c r="H2262" s="78">
        <f>'Balance N-1'!P2265</f>
        <v>0</v>
      </c>
      <c r="I2262" s="79">
        <f t="shared" si="35"/>
        <v>0</v>
      </c>
    </row>
    <row r="2263" spans="1:9" ht="15.6">
      <c r="A2263" s="85">
        <f>'Balance N-1'!I2266</f>
        <v>0</v>
      </c>
      <c r="B2263" s="75">
        <f>'Balance N-1'!J2266</f>
        <v>0</v>
      </c>
      <c r="C2263" s="78">
        <f>'Balance N-1'!K2266</f>
        <v>0</v>
      </c>
      <c r="D2263" s="78">
        <f>'Balance N-1'!L2266</f>
        <v>0</v>
      </c>
      <c r="E2263" s="78">
        <f>'Balance N-1'!M2266</f>
        <v>0</v>
      </c>
      <c r="F2263" s="78">
        <f>'Balance N-1'!N2266</f>
        <v>0</v>
      </c>
      <c r="G2263" s="78">
        <f>'Balance N-1'!O2266</f>
        <v>0</v>
      </c>
      <c r="H2263" s="78">
        <f>'Balance N-1'!P2266</f>
        <v>0</v>
      </c>
      <c r="I2263" s="79">
        <f t="shared" si="35"/>
        <v>0</v>
      </c>
    </row>
    <row r="2264" spans="1:9" ht="15.6">
      <c r="A2264" s="85">
        <f>'Balance N-1'!I2267</f>
        <v>0</v>
      </c>
      <c r="B2264" s="75">
        <f>'Balance N-1'!J2267</f>
        <v>0</v>
      </c>
      <c r="C2264" s="78">
        <f>'Balance N-1'!K2267</f>
        <v>0</v>
      </c>
      <c r="D2264" s="78">
        <f>'Balance N-1'!L2267</f>
        <v>0</v>
      </c>
      <c r="E2264" s="78">
        <f>'Balance N-1'!M2267</f>
        <v>0</v>
      </c>
      <c r="F2264" s="78">
        <f>'Balance N-1'!N2267</f>
        <v>0</v>
      </c>
      <c r="G2264" s="78">
        <f>'Balance N-1'!O2267</f>
        <v>0</v>
      </c>
      <c r="H2264" s="78">
        <f>'Balance N-1'!P2267</f>
        <v>0</v>
      </c>
      <c r="I2264" s="79">
        <f t="shared" si="35"/>
        <v>0</v>
      </c>
    </row>
    <row r="2265" spans="1:9" ht="15.6">
      <c r="A2265" s="85">
        <f>'Balance N-1'!I2268</f>
        <v>0</v>
      </c>
      <c r="B2265" s="75">
        <f>'Balance N-1'!J2268</f>
        <v>0</v>
      </c>
      <c r="C2265" s="78">
        <f>'Balance N-1'!K2268</f>
        <v>0</v>
      </c>
      <c r="D2265" s="78">
        <f>'Balance N-1'!L2268</f>
        <v>0</v>
      </c>
      <c r="E2265" s="78">
        <f>'Balance N-1'!M2268</f>
        <v>0</v>
      </c>
      <c r="F2265" s="78">
        <f>'Balance N-1'!N2268</f>
        <v>0</v>
      </c>
      <c r="G2265" s="78">
        <f>'Balance N-1'!O2268</f>
        <v>0</v>
      </c>
      <c r="H2265" s="78">
        <f>'Balance N-1'!P2268</f>
        <v>0</v>
      </c>
      <c r="I2265" s="79">
        <f t="shared" si="35"/>
        <v>0</v>
      </c>
    </row>
    <row r="2266" spans="1:9" ht="15.6">
      <c r="A2266" s="85">
        <f>'Balance N-1'!I2269</f>
        <v>0</v>
      </c>
      <c r="B2266" s="75">
        <f>'Balance N-1'!J2269</f>
        <v>0</v>
      </c>
      <c r="C2266" s="78">
        <f>'Balance N-1'!K2269</f>
        <v>0</v>
      </c>
      <c r="D2266" s="78">
        <f>'Balance N-1'!L2269</f>
        <v>0</v>
      </c>
      <c r="E2266" s="78">
        <f>'Balance N-1'!M2269</f>
        <v>0</v>
      </c>
      <c r="F2266" s="78">
        <f>'Balance N-1'!N2269</f>
        <v>0</v>
      </c>
      <c r="G2266" s="78">
        <f>'Balance N-1'!O2269</f>
        <v>0</v>
      </c>
      <c r="H2266" s="78">
        <f>'Balance N-1'!P2269</f>
        <v>0</v>
      </c>
      <c r="I2266" s="79">
        <f t="shared" si="35"/>
        <v>0</v>
      </c>
    </row>
    <row r="2267" spans="1:9" ht="15.6">
      <c r="A2267" s="85">
        <f>'Balance N-1'!I2270</f>
        <v>0</v>
      </c>
      <c r="B2267" s="75">
        <f>'Balance N-1'!J2270</f>
        <v>0</v>
      </c>
      <c r="C2267" s="78">
        <f>'Balance N-1'!K2270</f>
        <v>0</v>
      </c>
      <c r="D2267" s="78">
        <f>'Balance N-1'!L2270</f>
        <v>0</v>
      </c>
      <c r="E2267" s="78">
        <f>'Balance N-1'!M2270</f>
        <v>0</v>
      </c>
      <c r="F2267" s="78">
        <f>'Balance N-1'!N2270</f>
        <v>0</v>
      </c>
      <c r="G2267" s="78">
        <f>'Balance N-1'!O2270</f>
        <v>0</v>
      </c>
      <c r="H2267" s="78">
        <f>'Balance N-1'!P2270</f>
        <v>0</v>
      </c>
      <c r="I2267" s="79">
        <f t="shared" si="35"/>
        <v>0</v>
      </c>
    </row>
    <row r="2268" spans="1:9" ht="15.6">
      <c r="A2268" s="85">
        <f>'Balance N-1'!I2271</f>
        <v>0</v>
      </c>
      <c r="B2268" s="75">
        <f>'Balance N-1'!J2271</f>
        <v>0</v>
      </c>
      <c r="C2268" s="78">
        <f>'Balance N-1'!K2271</f>
        <v>0</v>
      </c>
      <c r="D2268" s="78">
        <f>'Balance N-1'!L2271</f>
        <v>0</v>
      </c>
      <c r="E2268" s="78">
        <f>'Balance N-1'!M2271</f>
        <v>0</v>
      </c>
      <c r="F2268" s="78">
        <f>'Balance N-1'!N2271</f>
        <v>0</v>
      </c>
      <c r="G2268" s="78">
        <f>'Balance N-1'!O2271</f>
        <v>0</v>
      </c>
      <c r="H2268" s="78">
        <f>'Balance N-1'!P2271</f>
        <v>0</v>
      </c>
      <c r="I2268" s="79">
        <f t="shared" si="35"/>
        <v>0</v>
      </c>
    </row>
    <row r="2269" spans="1:9" ht="15.6">
      <c r="A2269" s="85">
        <f>'Balance N-1'!I2272</f>
        <v>0</v>
      </c>
      <c r="B2269" s="75">
        <f>'Balance N-1'!J2272</f>
        <v>0</v>
      </c>
      <c r="C2269" s="78">
        <f>'Balance N-1'!K2272</f>
        <v>0</v>
      </c>
      <c r="D2269" s="78">
        <f>'Balance N-1'!L2272</f>
        <v>0</v>
      </c>
      <c r="E2269" s="78">
        <f>'Balance N-1'!M2272</f>
        <v>0</v>
      </c>
      <c r="F2269" s="78">
        <f>'Balance N-1'!N2272</f>
        <v>0</v>
      </c>
      <c r="G2269" s="78">
        <f>'Balance N-1'!O2272</f>
        <v>0</v>
      </c>
      <c r="H2269" s="78">
        <f>'Balance N-1'!P2272</f>
        <v>0</v>
      </c>
      <c r="I2269" s="79">
        <f t="shared" si="35"/>
        <v>0</v>
      </c>
    </row>
    <row r="2270" spans="1:9" ht="15.6">
      <c r="A2270" s="85">
        <f>'Balance N-1'!I2273</f>
        <v>0</v>
      </c>
      <c r="B2270" s="75">
        <f>'Balance N-1'!J2273</f>
        <v>0</v>
      </c>
      <c r="C2270" s="78">
        <f>'Balance N-1'!K2273</f>
        <v>0</v>
      </c>
      <c r="D2270" s="78">
        <f>'Balance N-1'!L2273</f>
        <v>0</v>
      </c>
      <c r="E2270" s="78">
        <f>'Balance N-1'!M2273</f>
        <v>0</v>
      </c>
      <c r="F2270" s="78">
        <f>'Balance N-1'!N2273</f>
        <v>0</v>
      </c>
      <c r="G2270" s="78">
        <f>'Balance N-1'!O2273</f>
        <v>0</v>
      </c>
      <c r="H2270" s="78">
        <f>'Balance N-1'!P2273</f>
        <v>0</v>
      </c>
      <c r="I2270" s="79">
        <f t="shared" si="35"/>
        <v>0</v>
      </c>
    </row>
    <row r="2271" spans="1:9" ht="15.6">
      <c r="A2271" s="85">
        <f>'Balance N-1'!I2274</f>
        <v>0</v>
      </c>
      <c r="B2271" s="75">
        <f>'Balance N-1'!J2274</f>
        <v>0</v>
      </c>
      <c r="C2271" s="78">
        <f>'Balance N-1'!K2274</f>
        <v>0</v>
      </c>
      <c r="D2271" s="78">
        <f>'Balance N-1'!L2274</f>
        <v>0</v>
      </c>
      <c r="E2271" s="78">
        <f>'Balance N-1'!M2274</f>
        <v>0</v>
      </c>
      <c r="F2271" s="78">
        <f>'Balance N-1'!N2274</f>
        <v>0</v>
      </c>
      <c r="G2271" s="78">
        <f>'Balance N-1'!O2274</f>
        <v>0</v>
      </c>
      <c r="H2271" s="78">
        <f>'Balance N-1'!P2274</f>
        <v>0</v>
      </c>
      <c r="I2271" s="79">
        <f t="shared" si="35"/>
        <v>0</v>
      </c>
    </row>
    <row r="2272" spans="1:9" ht="15.6">
      <c r="A2272" s="85">
        <f>'Balance N-1'!I2275</f>
        <v>0</v>
      </c>
      <c r="B2272" s="75">
        <f>'Balance N-1'!J2275</f>
        <v>0</v>
      </c>
      <c r="C2272" s="78">
        <f>'Balance N-1'!K2275</f>
        <v>0</v>
      </c>
      <c r="D2272" s="78">
        <f>'Balance N-1'!L2275</f>
        <v>0</v>
      </c>
      <c r="E2272" s="78">
        <f>'Balance N-1'!M2275</f>
        <v>0</v>
      </c>
      <c r="F2272" s="78">
        <f>'Balance N-1'!N2275</f>
        <v>0</v>
      </c>
      <c r="G2272" s="78">
        <f>'Balance N-1'!O2275</f>
        <v>0</v>
      </c>
      <c r="H2272" s="78">
        <f>'Balance N-1'!P2275</f>
        <v>0</v>
      </c>
      <c r="I2272" s="79">
        <f t="shared" si="35"/>
        <v>0</v>
      </c>
    </row>
    <row r="2273" spans="1:9" ht="15.6">
      <c r="A2273" s="85">
        <f>'Balance N-1'!I2276</f>
        <v>0</v>
      </c>
      <c r="B2273" s="75">
        <f>'Balance N-1'!J2276</f>
        <v>0</v>
      </c>
      <c r="C2273" s="78">
        <f>'Balance N-1'!K2276</f>
        <v>0</v>
      </c>
      <c r="D2273" s="78">
        <f>'Balance N-1'!L2276</f>
        <v>0</v>
      </c>
      <c r="E2273" s="78">
        <f>'Balance N-1'!M2276</f>
        <v>0</v>
      </c>
      <c r="F2273" s="78">
        <f>'Balance N-1'!N2276</f>
        <v>0</v>
      </c>
      <c r="G2273" s="78">
        <f>'Balance N-1'!O2276</f>
        <v>0</v>
      </c>
      <c r="H2273" s="78">
        <f>'Balance N-1'!P2276</f>
        <v>0</v>
      </c>
      <c r="I2273" s="79">
        <f t="shared" si="35"/>
        <v>0</v>
      </c>
    </row>
    <row r="2274" spans="1:9" ht="15.6">
      <c r="A2274" s="85">
        <f>'Balance N-1'!I2277</f>
        <v>0</v>
      </c>
      <c r="B2274" s="75">
        <f>'Balance N-1'!J2277</f>
        <v>0</v>
      </c>
      <c r="C2274" s="78">
        <f>'Balance N-1'!K2277</f>
        <v>0</v>
      </c>
      <c r="D2274" s="78">
        <f>'Balance N-1'!L2277</f>
        <v>0</v>
      </c>
      <c r="E2274" s="78">
        <f>'Balance N-1'!M2277</f>
        <v>0</v>
      </c>
      <c r="F2274" s="78">
        <f>'Balance N-1'!N2277</f>
        <v>0</v>
      </c>
      <c r="G2274" s="78">
        <f>'Balance N-1'!O2277</f>
        <v>0</v>
      </c>
      <c r="H2274" s="78">
        <f>'Balance N-1'!P2277</f>
        <v>0</v>
      </c>
      <c r="I2274" s="79">
        <f t="shared" si="35"/>
        <v>0</v>
      </c>
    </row>
    <row r="2275" spans="1:9" ht="15.6">
      <c r="A2275" s="85">
        <f>'Balance N-1'!I2278</f>
        <v>0</v>
      </c>
      <c r="B2275" s="75">
        <f>'Balance N-1'!J2278</f>
        <v>0</v>
      </c>
      <c r="C2275" s="78">
        <f>'Balance N-1'!K2278</f>
        <v>0</v>
      </c>
      <c r="D2275" s="78">
        <f>'Balance N-1'!L2278</f>
        <v>0</v>
      </c>
      <c r="E2275" s="78">
        <f>'Balance N-1'!M2278</f>
        <v>0</v>
      </c>
      <c r="F2275" s="78">
        <f>'Balance N-1'!N2278</f>
        <v>0</v>
      </c>
      <c r="G2275" s="78">
        <f>'Balance N-1'!O2278</f>
        <v>0</v>
      </c>
      <c r="H2275" s="78">
        <f>'Balance N-1'!P2278</f>
        <v>0</v>
      </c>
      <c r="I2275" s="79">
        <f t="shared" si="35"/>
        <v>0</v>
      </c>
    </row>
    <row r="2276" spans="1:9" ht="15.6">
      <c r="A2276" s="85">
        <f>'Balance N-1'!I2279</f>
        <v>0</v>
      </c>
      <c r="B2276" s="75">
        <f>'Balance N-1'!J2279</f>
        <v>0</v>
      </c>
      <c r="C2276" s="78">
        <f>'Balance N-1'!K2279</f>
        <v>0</v>
      </c>
      <c r="D2276" s="78">
        <f>'Balance N-1'!L2279</f>
        <v>0</v>
      </c>
      <c r="E2276" s="78">
        <f>'Balance N-1'!M2279</f>
        <v>0</v>
      </c>
      <c r="F2276" s="78">
        <f>'Balance N-1'!N2279</f>
        <v>0</v>
      </c>
      <c r="G2276" s="78">
        <f>'Balance N-1'!O2279</f>
        <v>0</v>
      </c>
      <c r="H2276" s="78">
        <f>'Balance N-1'!P2279</f>
        <v>0</v>
      </c>
      <c r="I2276" s="79">
        <f t="shared" si="35"/>
        <v>0</v>
      </c>
    </row>
    <row r="2277" spans="1:9" ht="15.6">
      <c r="A2277" s="85">
        <f>'Balance N-1'!I2280</f>
        <v>0</v>
      </c>
      <c r="B2277" s="75">
        <f>'Balance N-1'!J2280</f>
        <v>0</v>
      </c>
      <c r="C2277" s="78">
        <f>'Balance N-1'!K2280</f>
        <v>0</v>
      </c>
      <c r="D2277" s="78">
        <f>'Balance N-1'!L2280</f>
        <v>0</v>
      </c>
      <c r="E2277" s="78">
        <f>'Balance N-1'!M2280</f>
        <v>0</v>
      </c>
      <c r="F2277" s="78">
        <f>'Balance N-1'!N2280</f>
        <v>0</v>
      </c>
      <c r="G2277" s="78">
        <f>'Balance N-1'!O2280</f>
        <v>0</v>
      </c>
      <c r="H2277" s="78">
        <f>'Balance N-1'!P2280</f>
        <v>0</v>
      </c>
      <c r="I2277" s="79">
        <f t="shared" si="35"/>
        <v>0</v>
      </c>
    </row>
    <row r="2278" spans="1:9" ht="15.6">
      <c r="A2278" s="85">
        <f>'Balance N-1'!I2281</f>
        <v>0</v>
      </c>
      <c r="B2278" s="75">
        <f>'Balance N-1'!J2281</f>
        <v>0</v>
      </c>
      <c r="C2278" s="78">
        <f>'Balance N-1'!K2281</f>
        <v>0</v>
      </c>
      <c r="D2278" s="78">
        <f>'Balance N-1'!L2281</f>
        <v>0</v>
      </c>
      <c r="E2278" s="78">
        <f>'Balance N-1'!M2281</f>
        <v>0</v>
      </c>
      <c r="F2278" s="78">
        <f>'Balance N-1'!N2281</f>
        <v>0</v>
      </c>
      <c r="G2278" s="78">
        <f>'Balance N-1'!O2281</f>
        <v>0</v>
      </c>
      <c r="H2278" s="78">
        <f>'Balance N-1'!P2281</f>
        <v>0</v>
      </c>
      <c r="I2278" s="79">
        <f t="shared" si="35"/>
        <v>0</v>
      </c>
    </row>
    <row r="2279" spans="1:9" ht="15.6">
      <c r="A2279" s="85">
        <f>'Balance N-1'!I2282</f>
        <v>0</v>
      </c>
      <c r="B2279" s="75">
        <f>'Balance N-1'!J2282</f>
        <v>0</v>
      </c>
      <c r="C2279" s="78">
        <f>'Balance N-1'!K2282</f>
        <v>0</v>
      </c>
      <c r="D2279" s="78">
        <f>'Balance N-1'!L2282</f>
        <v>0</v>
      </c>
      <c r="E2279" s="78">
        <f>'Balance N-1'!M2282</f>
        <v>0</v>
      </c>
      <c r="F2279" s="78">
        <f>'Balance N-1'!N2282</f>
        <v>0</v>
      </c>
      <c r="G2279" s="78">
        <f>'Balance N-1'!O2282</f>
        <v>0</v>
      </c>
      <c r="H2279" s="78">
        <f>'Balance N-1'!P2282</f>
        <v>0</v>
      </c>
      <c r="I2279" s="79">
        <f t="shared" si="35"/>
        <v>0</v>
      </c>
    </row>
    <row r="2280" spans="1:9" ht="15.6">
      <c r="A2280" s="85">
        <f>'Balance N-1'!I2283</f>
        <v>0</v>
      </c>
      <c r="B2280" s="75">
        <f>'Balance N-1'!J2283</f>
        <v>0</v>
      </c>
      <c r="C2280" s="78">
        <f>'Balance N-1'!K2283</f>
        <v>0</v>
      </c>
      <c r="D2280" s="78">
        <f>'Balance N-1'!L2283</f>
        <v>0</v>
      </c>
      <c r="E2280" s="78">
        <f>'Balance N-1'!M2283</f>
        <v>0</v>
      </c>
      <c r="F2280" s="78">
        <f>'Balance N-1'!N2283</f>
        <v>0</v>
      </c>
      <c r="G2280" s="78">
        <f>'Balance N-1'!O2283</f>
        <v>0</v>
      </c>
      <c r="H2280" s="78">
        <f>'Balance N-1'!P2283</f>
        <v>0</v>
      </c>
      <c r="I2280" s="79">
        <f t="shared" si="35"/>
        <v>0</v>
      </c>
    </row>
    <row r="2281" spans="1:9" ht="15.6">
      <c r="A2281" s="85">
        <f>'Balance N-1'!I2284</f>
        <v>0</v>
      </c>
      <c r="B2281" s="75">
        <f>'Balance N-1'!J2284</f>
        <v>0</v>
      </c>
      <c r="C2281" s="78">
        <f>'Balance N-1'!K2284</f>
        <v>0</v>
      </c>
      <c r="D2281" s="78">
        <f>'Balance N-1'!L2284</f>
        <v>0</v>
      </c>
      <c r="E2281" s="78">
        <f>'Balance N-1'!M2284</f>
        <v>0</v>
      </c>
      <c r="F2281" s="78">
        <f>'Balance N-1'!N2284</f>
        <v>0</v>
      </c>
      <c r="G2281" s="78">
        <f>'Balance N-1'!O2284</f>
        <v>0</v>
      </c>
      <c r="H2281" s="78">
        <f>'Balance N-1'!P2284</f>
        <v>0</v>
      </c>
      <c r="I2281" s="79">
        <f t="shared" si="35"/>
        <v>0</v>
      </c>
    </row>
    <row r="2282" spans="1:9" ht="15.6">
      <c r="A2282" s="85">
        <f>'Balance N-1'!I2285</f>
        <v>0</v>
      </c>
      <c r="B2282" s="75">
        <f>'Balance N-1'!J2285</f>
        <v>0</v>
      </c>
      <c r="C2282" s="78">
        <f>'Balance N-1'!K2285</f>
        <v>0</v>
      </c>
      <c r="D2282" s="78">
        <f>'Balance N-1'!L2285</f>
        <v>0</v>
      </c>
      <c r="E2282" s="78">
        <f>'Balance N-1'!M2285</f>
        <v>0</v>
      </c>
      <c r="F2282" s="78">
        <f>'Balance N-1'!N2285</f>
        <v>0</v>
      </c>
      <c r="G2282" s="78">
        <f>'Balance N-1'!O2285</f>
        <v>0</v>
      </c>
      <c r="H2282" s="78">
        <f>'Balance N-1'!P2285</f>
        <v>0</v>
      </c>
      <c r="I2282" s="79">
        <f t="shared" si="35"/>
        <v>0</v>
      </c>
    </row>
    <row r="2283" spans="1:9" ht="15.6">
      <c r="A2283" s="85">
        <f>'Balance N-1'!I2286</f>
        <v>0</v>
      </c>
      <c r="B2283" s="75">
        <f>'Balance N-1'!J2286</f>
        <v>0</v>
      </c>
      <c r="C2283" s="78">
        <f>'Balance N-1'!K2286</f>
        <v>0</v>
      </c>
      <c r="D2283" s="78">
        <f>'Balance N-1'!L2286</f>
        <v>0</v>
      </c>
      <c r="E2283" s="78">
        <f>'Balance N-1'!M2286</f>
        <v>0</v>
      </c>
      <c r="F2283" s="78">
        <f>'Balance N-1'!N2286</f>
        <v>0</v>
      </c>
      <c r="G2283" s="78">
        <f>'Balance N-1'!O2286</f>
        <v>0</v>
      </c>
      <c r="H2283" s="78">
        <f>'Balance N-1'!P2286</f>
        <v>0</v>
      </c>
      <c r="I2283" s="79">
        <f t="shared" si="35"/>
        <v>0</v>
      </c>
    </row>
    <row r="2284" spans="1:9" ht="15.6">
      <c r="A2284" s="85">
        <f>'Balance N-1'!I2287</f>
        <v>0</v>
      </c>
      <c r="B2284" s="75">
        <f>'Balance N-1'!J2287</f>
        <v>0</v>
      </c>
      <c r="C2284" s="78">
        <f>'Balance N-1'!K2287</f>
        <v>0</v>
      </c>
      <c r="D2284" s="78">
        <f>'Balance N-1'!L2287</f>
        <v>0</v>
      </c>
      <c r="E2284" s="78">
        <f>'Balance N-1'!M2287</f>
        <v>0</v>
      </c>
      <c r="F2284" s="78">
        <f>'Balance N-1'!N2287</f>
        <v>0</v>
      </c>
      <c r="G2284" s="78">
        <f>'Balance N-1'!O2287</f>
        <v>0</v>
      </c>
      <c r="H2284" s="78">
        <f>'Balance N-1'!P2287</f>
        <v>0</v>
      </c>
      <c r="I2284" s="79">
        <f t="shared" si="35"/>
        <v>0</v>
      </c>
    </row>
    <row r="2285" spans="1:9" ht="15.6">
      <c r="A2285" s="85">
        <f>'Balance N-1'!I2288</f>
        <v>0</v>
      </c>
      <c r="B2285" s="75">
        <f>'Balance N-1'!J2288</f>
        <v>0</v>
      </c>
      <c r="C2285" s="78">
        <f>'Balance N-1'!K2288</f>
        <v>0</v>
      </c>
      <c r="D2285" s="78">
        <f>'Balance N-1'!L2288</f>
        <v>0</v>
      </c>
      <c r="E2285" s="78">
        <f>'Balance N-1'!M2288</f>
        <v>0</v>
      </c>
      <c r="F2285" s="78">
        <f>'Balance N-1'!N2288</f>
        <v>0</v>
      </c>
      <c r="G2285" s="78">
        <f>'Balance N-1'!O2288</f>
        <v>0</v>
      </c>
      <c r="H2285" s="78">
        <f>'Balance N-1'!P2288</f>
        <v>0</v>
      </c>
      <c r="I2285" s="79">
        <f t="shared" si="35"/>
        <v>0</v>
      </c>
    </row>
    <row r="2286" spans="1:9" ht="15.6">
      <c r="A2286" s="85">
        <f>'Balance N-1'!I2289</f>
        <v>0</v>
      </c>
      <c r="B2286" s="75">
        <f>'Balance N-1'!J2289</f>
        <v>0</v>
      </c>
      <c r="C2286" s="78">
        <f>'Balance N-1'!K2289</f>
        <v>0</v>
      </c>
      <c r="D2286" s="78">
        <f>'Balance N-1'!L2289</f>
        <v>0</v>
      </c>
      <c r="E2286" s="78">
        <f>'Balance N-1'!M2289</f>
        <v>0</v>
      </c>
      <c r="F2286" s="78">
        <f>'Balance N-1'!N2289</f>
        <v>0</v>
      </c>
      <c r="G2286" s="78">
        <f>'Balance N-1'!O2289</f>
        <v>0</v>
      </c>
      <c r="H2286" s="78">
        <f>'Balance N-1'!P2289</f>
        <v>0</v>
      </c>
      <c r="I2286" s="79">
        <f t="shared" si="35"/>
        <v>0</v>
      </c>
    </row>
    <row r="2287" spans="1:9" ht="15.6">
      <c r="A2287" s="85">
        <f>'Balance N-1'!I2290</f>
        <v>0</v>
      </c>
      <c r="B2287" s="75">
        <f>'Balance N-1'!J2290</f>
        <v>0</v>
      </c>
      <c r="C2287" s="78">
        <f>'Balance N-1'!K2290</f>
        <v>0</v>
      </c>
      <c r="D2287" s="78">
        <f>'Balance N-1'!L2290</f>
        <v>0</v>
      </c>
      <c r="E2287" s="78">
        <f>'Balance N-1'!M2290</f>
        <v>0</v>
      </c>
      <c r="F2287" s="78">
        <f>'Balance N-1'!N2290</f>
        <v>0</v>
      </c>
      <c r="G2287" s="78">
        <f>'Balance N-1'!O2290</f>
        <v>0</v>
      </c>
      <c r="H2287" s="78">
        <f>'Balance N-1'!P2290</f>
        <v>0</v>
      </c>
      <c r="I2287" s="79">
        <f t="shared" si="35"/>
        <v>0</v>
      </c>
    </row>
    <row r="2288" spans="1:9" ht="15.6">
      <c r="A2288" s="85">
        <f>'Balance N-1'!I2291</f>
        <v>0</v>
      </c>
      <c r="B2288" s="75">
        <f>'Balance N-1'!J2291</f>
        <v>0</v>
      </c>
      <c r="C2288" s="78">
        <f>'Balance N-1'!K2291</f>
        <v>0</v>
      </c>
      <c r="D2288" s="78">
        <f>'Balance N-1'!L2291</f>
        <v>0</v>
      </c>
      <c r="E2288" s="78">
        <f>'Balance N-1'!M2291</f>
        <v>0</v>
      </c>
      <c r="F2288" s="78">
        <f>'Balance N-1'!N2291</f>
        <v>0</v>
      </c>
      <c r="G2288" s="78">
        <f>'Balance N-1'!O2291</f>
        <v>0</v>
      </c>
      <c r="H2288" s="78">
        <f>'Balance N-1'!P2291</f>
        <v>0</v>
      </c>
      <c r="I2288" s="79">
        <f t="shared" si="35"/>
        <v>0</v>
      </c>
    </row>
    <row r="2289" spans="1:9" ht="15.6">
      <c r="A2289" s="85">
        <f>'Balance N-1'!I2292</f>
        <v>0</v>
      </c>
      <c r="B2289" s="75">
        <f>'Balance N-1'!J2292</f>
        <v>0</v>
      </c>
      <c r="C2289" s="78">
        <f>'Balance N-1'!K2292</f>
        <v>0</v>
      </c>
      <c r="D2289" s="78">
        <f>'Balance N-1'!L2292</f>
        <v>0</v>
      </c>
      <c r="E2289" s="78">
        <f>'Balance N-1'!M2292</f>
        <v>0</v>
      </c>
      <c r="F2289" s="78">
        <f>'Balance N-1'!N2292</f>
        <v>0</v>
      </c>
      <c r="G2289" s="78">
        <f>'Balance N-1'!O2292</f>
        <v>0</v>
      </c>
      <c r="H2289" s="78">
        <f>'Balance N-1'!P2292</f>
        <v>0</v>
      </c>
      <c r="I2289" s="79">
        <f t="shared" si="35"/>
        <v>0</v>
      </c>
    </row>
    <row r="2290" spans="1:9" ht="15.6">
      <c r="A2290" s="85">
        <f>'Balance N-1'!I2293</f>
        <v>0</v>
      </c>
      <c r="B2290" s="75">
        <f>'Balance N-1'!J2293</f>
        <v>0</v>
      </c>
      <c r="C2290" s="78">
        <f>'Balance N-1'!K2293</f>
        <v>0</v>
      </c>
      <c r="D2290" s="78">
        <f>'Balance N-1'!L2293</f>
        <v>0</v>
      </c>
      <c r="E2290" s="78">
        <f>'Balance N-1'!M2293</f>
        <v>0</v>
      </c>
      <c r="F2290" s="78">
        <f>'Balance N-1'!N2293</f>
        <v>0</v>
      </c>
      <c r="G2290" s="78">
        <f>'Balance N-1'!O2293</f>
        <v>0</v>
      </c>
      <c r="H2290" s="78">
        <f>'Balance N-1'!P2293</f>
        <v>0</v>
      </c>
      <c r="I2290" s="79">
        <f t="shared" si="35"/>
        <v>0</v>
      </c>
    </row>
    <row r="2291" spans="1:9" ht="15.6">
      <c r="A2291" s="85">
        <f>'Balance N-1'!I2294</f>
        <v>0</v>
      </c>
      <c r="B2291" s="75">
        <f>'Balance N-1'!J2294</f>
        <v>0</v>
      </c>
      <c r="C2291" s="78">
        <f>'Balance N-1'!K2294</f>
        <v>0</v>
      </c>
      <c r="D2291" s="78">
        <f>'Balance N-1'!L2294</f>
        <v>0</v>
      </c>
      <c r="E2291" s="78">
        <f>'Balance N-1'!M2294</f>
        <v>0</v>
      </c>
      <c r="F2291" s="78">
        <f>'Balance N-1'!N2294</f>
        <v>0</v>
      </c>
      <c r="G2291" s="78">
        <f>'Balance N-1'!O2294</f>
        <v>0</v>
      </c>
      <c r="H2291" s="78">
        <f>'Balance N-1'!P2294</f>
        <v>0</v>
      </c>
      <c r="I2291" s="79">
        <f t="shared" si="35"/>
        <v>0</v>
      </c>
    </row>
    <row r="2292" spans="1:9" ht="15.6">
      <c r="A2292" s="85">
        <f>'Balance N-1'!I2295</f>
        <v>0</v>
      </c>
      <c r="B2292" s="75">
        <f>'Balance N-1'!J2295</f>
        <v>0</v>
      </c>
      <c r="C2292" s="78">
        <f>'Balance N-1'!K2295</f>
        <v>0</v>
      </c>
      <c r="D2292" s="78">
        <f>'Balance N-1'!L2295</f>
        <v>0</v>
      </c>
      <c r="E2292" s="78">
        <f>'Balance N-1'!M2295</f>
        <v>0</v>
      </c>
      <c r="F2292" s="78">
        <f>'Balance N-1'!N2295</f>
        <v>0</v>
      </c>
      <c r="G2292" s="78">
        <f>'Balance N-1'!O2295</f>
        <v>0</v>
      </c>
      <c r="H2292" s="78">
        <f>'Balance N-1'!P2295</f>
        <v>0</v>
      </c>
      <c r="I2292" s="79">
        <f t="shared" si="35"/>
        <v>0</v>
      </c>
    </row>
    <row r="2293" spans="1:9" ht="15.6">
      <c r="A2293" s="85">
        <f>'Balance N-1'!I2296</f>
        <v>0</v>
      </c>
      <c r="B2293" s="75">
        <f>'Balance N-1'!J2296</f>
        <v>0</v>
      </c>
      <c r="C2293" s="78">
        <f>'Balance N-1'!K2296</f>
        <v>0</v>
      </c>
      <c r="D2293" s="78">
        <f>'Balance N-1'!L2296</f>
        <v>0</v>
      </c>
      <c r="E2293" s="78">
        <f>'Balance N-1'!M2296</f>
        <v>0</v>
      </c>
      <c r="F2293" s="78">
        <f>'Balance N-1'!N2296</f>
        <v>0</v>
      </c>
      <c r="G2293" s="78">
        <f>'Balance N-1'!O2296</f>
        <v>0</v>
      </c>
      <c r="H2293" s="78">
        <f>'Balance N-1'!P2296</f>
        <v>0</v>
      </c>
      <c r="I2293" s="79">
        <f t="shared" si="35"/>
        <v>0</v>
      </c>
    </row>
    <row r="2294" spans="1:9" ht="15.6">
      <c r="A2294" s="85">
        <f>'Balance N-1'!I2297</f>
        <v>0</v>
      </c>
      <c r="B2294" s="75">
        <f>'Balance N-1'!J2297</f>
        <v>0</v>
      </c>
      <c r="C2294" s="78">
        <f>'Balance N-1'!K2297</f>
        <v>0</v>
      </c>
      <c r="D2294" s="78">
        <f>'Balance N-1'!L2297</f>
        <v>0</v>
      </c>
      <c r="E2294" s="78">
        <f>'Balance N-1'!M2297</f>
        <v>0</v>
      </c>
      <c r="F2294" s="78">
        <f>'Balance N-1'!N2297</f>
        <v>0</v>
      </c>
      <c r="G2294" s="78">
        <f>'Balance N-1'!O2297</f>
        <v>0</v>
      </c>
      <c r="H2294" s="78">
        <f>'Balance N-1'!P2297</f>
        <v>0</v>
      </c>
      <c r="I2294" s="79">
        <f t="shared" si="35"/>
        <v>0</v>
      </c>
    </row>
    <row r="2295" spans="1:9" ht="15.6">
      <c r="A2295" s="85">
        <f>'Balance N-1'!I2298</f>
        <v>0</v>
      </c>
      <c r="B2295" s="75">
        <f>'Balance N-1'!J2298</f>
        <v>0</v>
      </c>
      <c r="C2295" s="78">
        <f>'Balance N-1'!K2298</f>
        <v>0</v>
      </c>
      <c r="D2295" s="78">
        <f>'Balance N-1'!L2298</f>
        <v>0</v>
      </c>
      <c r="E2295" s="78">
        <f>'Balance N-1'!M2298</f>
        <v>0</v>
      </c>
      <c r="F2295" s="78">
        <f>'Balance N-1'!N2298</f>
        <v>0</v>
      </c>
      <c r="G2295" s="78">
        <f>'Balance N-1'!O2298</f>
        <v>0</v>
      </c>
      <c r="H2295" s="78">
        <f>'Balance N-1'!P2298</f>
        <v>0</v>
      </c>
      <c r="I2295" s="79">
        <f t="shared" si="35"/>
        <v>0</v>
      </c>
    </row>
    <row r="2296" spans="1:9" ht="15.6">
      <c r="A2296" s="85">
        <f>'Balance N-1'!I2299</f>
        <v>0</v>
      </c>
      <c r="B2296" s="75">
        <f>'Balance N-1'!J2299</f>
        <v>0</v>
      </c>
      <c r="C2296" s="78">
        <f>'Balance N-1'!K2299</f>
        <v>0</v>
      </c>
      <c r="D2296" s="78">
        <f>'Balance N-1'!L2299</f>
        <v>0</v>
      </c>
      <c r="E2296" s="78">
        <f>'Balance N-1'!M2299</f>
        <v>0</v>
      </c>
      <c r="F2296" s="78">
        <f>'Balance N-1'!N2299</f>
        <v>0</v>
      </c>
      <c r="G2296" s="78">
        <f>'Balance N-1'!O2299</f>
        <v>0</v>
      </c>
      <c r="H2296" s="78">
        <f>'Balance N-1'!P2299</f>
        <v>0</v>
      </c>
      <c r="I2296" s="79">
        <f t="shared" si="35"/>
        <v>0</v>
      </c>
    </row>
    <row r="2297" spans="1:9" ht="15.6">
      <c r="A2297" s="85">
        <f>'Balance N-1'!I2300</f>
        <v>0</v>
      </c>
      <c r="B2297" s="75">
        <f>'Balance N-1'!J2300</f>
        <v>0</v>
      </c>
      <c r="C2297" s="78">
        <f>'Balance N-1'!K2300</f>
        <v>0</v>
      </c>
      <c r="D2297" s="78">
        <f>'Balance N-1'!L2300</f>
        <v>0</v>
      </c>
      <c r="E2297" s="78">
        <f>'Balance N-1'!M2300</f>
        <v>0</v>
      </c>
      <c r="F2297" s="78">
        <f>'Balance N-1'!N2300</f>
        <v>0</v>
      </c>
      <c r="G2297" s="78">
        <f>'Balance N-1'!O2300</f>
        <v>0</v>
      </c>
      <c r="H2297" s="78">
        <f>'Balance N-1'!P2300</f>
        <v>0</v>
      </c>
      <c r="I2297" s="79">
        <f t="shared" si="35"/>
        <v>0</v>
      </c>
    </row>
    <row r="2298" spans="1:9" ht="15.6">
      <c r="A2298" s="85">
        <f>'Balance N-1'!I2301</f>
        <v>0</v>
      </c>
      <c r="B2298" s="75">
        <f>'Balance N-1'!J2301</f>
        <v>0</v>
      </c>
      <c r="C2298" s="78">
        <f>'Balance N-1'!K2301</f>
        <v>0</v>
      </c>
      <c r="D2298" s="78">
        <f>'Balance N-1'!L2301</f>
        <v>0</v>
      </c>
      <c r="E2298" s="78">
        <f>'Balance N-1'!M2301</f>
        <v>0</v>
      </c>
      <c r="F2298" s="78">
        <f>'Balance N-1'!N2301</f>
        <v>0</v>
      </c>
      <c r="G2298" s="78">
        <f>'Balance N-1'!O2301</f>
        <v>0</v>
      </c>
      <c r="H2298" s="78">
        <f>'Balance N-1'!P2301</f>
        <v>0</v>
      </c>
      <c r="I2298" s="79">
        <f t="shared" si="35"/>
        <v>0</v>
      </c>
    </row>
    <row r="2299" spans="1:9" ht="15.6">
      <c r="A2299" s="85">
        <f>'Balance N-1'!I2302</f>
        <v>0</v>
      </c>
      <c r="B2299" s="75">
        <f>'Balance N-1'!J2302</f>
        <v>0</v>
      </c>
      <c r="C2299" s="78">
        <f>'Balance N-1'!K2302</f>
        <v>0</v>
      </c>
      <c r="D2299" s="78">
        <f>'Balance N-1'!L2302</f>
        <v>0</v>
      </c>
      <c r="E2299" s="78">
        <f>'Balance N-1'!M2302</f>
        <v>0</v>
      </c>
      <c r="F2299" s="78">
        <f>'Balance N-1'!N2302</f>
        <v>0</v>
      </c>
      <c r="G2299" s="78">
        <f>'Balance N-1'!O2302</f>
        <v>0</v>
      </c>
      <c r="H2299" s="78">
        <f>'Balance N-1'!P2302</f>
        <v>0</v>
      </c>
      <c r="I2299" s="79">
        <f t="shared" si="35"/>
        <v>0</v>
      </c>
    </row>
    <row r="2300" spans="1:9" ht="15.6">
      <c r="A2300" s="85">
        <f>'Balance N-1'!I2303</f>
        <v>0</v>
      </c>
      <c r="B2300" s="75">
        <f>'Balance N-1'!J2303</f>
        <v>0</v>
      </c>
      <c r="C2300" s="78">
        <f>'Balance N-1'!K2303</f>
        <v>0</v>
      </c>
      <c r="D2300" s="78">
        <f>'Balance N-1'!L2303</f>
        <v>0</v>
      </c>
      <c r="E2300" s="78">
        <f>'Balance N-1'!M2303</f>
        <v>0</v>
      </c>
      <c r="F2300" s="78">
        <f>'Balance N-1'!N2303</f>
        <v>0</v>
      </c>
      <c r="G2300" s="78">
        <f>'Balance N-1'!O2303</f>
        <v>0</v>
      </c>
      <c r="H2300" s="78">
        <f>'Balance N-1'!P2303</f>
        <v>0</v>
      </c>
      <c r="I2300" s="79">
        <f t="shared" si="35"/>
        <v>0</v>
      </c>
    </row>
    <row r="2301" spans="1:9" ht="15.6">
      <c r="A2301" s="85">
        <f>'Balance N-1'!I2304</f>
        <v>0</v>
      </c>
      <c r="B2301" s="75">
        <f>'Balance N-1'!J2304</f>
        <v>0</v>
      </c>
      <c r="C2301" s="78">
        <f>'Balance N-1'!K2304</f>
        <v>0</v>
      </c>
      <c r="D2301" s="78">
        <f>'Balance N-1'!L2304</f>
        <v>0</v>
      </c>
      <c r="E2301" s="78">
        <f>'Balance N-1'!M2304</f>
        <v>0</v>
      </c>
      <c r="F2301" s="78">
        <f>'Balance N-1'!N2304</f>
        <v>0</v>
      </c>
      <c r="G2301" s="78">
        <f>'Balance N-1'!O2304</f>
        <v>0</v>
      </c>
      <c r="H2301" s="78">
        <f>'Balance N-1'!P2304</f>
        <v>0</v>
      </c>
      <c r="I2301" s="79">
        <f t="shared" si="35"/>
        <v>0</v>
      </c>
    </row>
    <row r="2302" spans="1:9" ht="15.6">
      <c r="A2302" s="85">
        <f>'Balance N-1'!I2305</f>
        <v>0</v>
      </c>
      <c r="B2302" s="75">
        <f>'Balance N-1'!J2305</f>
        <v>0</v>
      </c>
      <c r="C2302" s="78">
        <f>'Balance N-1'!K2305</f>
        <v>0</v>
      </c>
      <c r="D2302" s="78">
        <f>'Balance N-1'!L2305</f>
        <v>0</v>
      </c>
      <c r="E2302" s="78">
        <f>'Balance N-1'!M2305</f>
        <v>0</v>
      </c>
      <c r="F2302" s="78">
        <f>'Balance N-1'!N2305</f>
        <v>0</v>
      </c>
      <c r="G2302" s="78">
        <f>'Balance N-1'!O2305</f>
        <v>0</v>
      </c>
      <c r="H2302" s="78">
        <f>'Balance N-1'!P2305</f>
        <v>0</v>
      </c>
      <c r="I2302" s="79">
        <f t="shared" si="35"/>
        <v>0</v>
      </c>
    </row>
    <row r="2303" spans="1:9" ht="15.6">
      <c r="A2303" s="85">
        <f>'Balance N-1'!I2306</f>
        <v>0</v>
      </c>
      <c r="B2303" s="75">
        <f>'Balance N-1'!J2306</f>
        <v>0</v>
      </c>
      <c r="C2303" s="78">
        <f>'Balance N-1'!K2306</f>
        <v>0</v>
      </c>
      <c r="D2303" s="78">
        <f>'Balance N-1'!L2306</f>
        <v>0</v>
      </c>
      <c r="E2303" s="78">
        <f>'Balance N-1'!M2306</f>
        <v>0</v>
      </c>
      <c r="F2303" s="78">
        <f>'Balance N-1'!N2306</f>
        <v>0</v>
      </c>
      <c r="G2303" s="78">
        <f>'Balance N-1'!O2306</f>
        <v>0</v>
      </c>
      <c r="H2303" s="78">
        <f>'Balance N-1'!P2306</f>
        <v>0</v>
      </c>
      <c r="I2303" s="79">
        <f t="shared" si="35"/>
        <v>0</v>
      </c>
    </row>
    <row r="2304" spans="1:9" ht="15.6">
      <c r="A2304" s="85">
        <f>'Balance N-1'!I2307</f>
        <v>0</v>
      </c>
      <c r="B2304" s="75">
        <f>'Balance N-1'!J2307</f>
        <v>0</v>
      </c>
      <c r="C2304" s="78">
        <f>'Balance N-1'!K2307</f>
        <v>0</v>
      </c>
      <c r="D2304" s="78">
        <f>'Balance N-1'!L2307</f>
        <v>0</v>
      </c>
      <c r="E2304" s="78">
        <f>'Balance N-1'!M2307</f>
        <v>0</v>
      </c>
      <c r="F2304" s="78">
        <f>'Balance N-1'!N2307</f>
        <v>0</v>
      </c>
      <c r="G2304" s="78">
        <f>'Balance N-1'!O2307</f>
        <v>0</v>
      </c>
      <c r="H2304" s="78">
        <f>'Balance N-1'!P2307</f>
        <v>0</v>
      </c>
      <c r="I2304" s="79">
        <f t="shared" si="35"/>
        <v>0</v>
      </c>
    </row>
    <row r="2305" spans="1:9" ht="15.6">
      <c r="A2305" s="85">
        <f>'Balance N-1'!I2308</f>
        <v>0</v>
      </c>
      <c r="B2305" s="75">
        <f>'Balance N-1'!J2308</f>
        <v>0</v>
      </c>
      <c r="C2305" s="78">
        <f>'Balance N-1'!K2308</f>
        <v>0</v>
      </c>
      <c r="D2305" s="78">
        <f>'Balance N-1'!L2308</f>
        <v>0</v>
      </c>
      <c r="E2305" s="78">
        <f>'Balance N-1'!M2308</f>
        <v>0</v>
      </c>
      <c r="F2305" s="78">
        <f>'Balance N-1'!N2308</f>
        <v>0</v>
      </c>
      <c r="G2305" s="78">
        <f>'Balance N-1'!O2308</f>
        <v>0</v>
      </c>
      <c r="H2305" s="78">
        <f>'Balance N-1'!P2308</f>
        <v>0</v>
      </c>
      <c r="I2305" s="79">
        <f t="shared" si="35"/>
        <v>0</v>
      </c>
    </row>
    <row r="2306" spans="1:9" ht="15.6">
      <c r="A2306" s="85">
        <f>'Balance N-1'!I2309</f>
        <v>0</v>
      </c>
      <c r="B2306" s="75">
        <f>'Balance N-1'!J2309</f>
        <v>0</v>
      </c>
      <c r="C2306" s="78">
        <f>'Balance N-1'!K2309</f>
        <v>0</v>
      </c>
      <c r="D2306" s="78">
        <f>'Balance N-1'!L2309</f>
        <v>0</v>
      </c>
      <c r="E2306" s="78">
        <f>'Balance N-1'!M2309</f>
        <v>0</v>
      </c>
      <c r="F2306" s="78">
        <f>'Balance N-1'!N2309</f>
        <v>0</v>
      </c>
      <c r="G2306" s="78">
        <f>'Balance N-1'!O2309</f>
        <v>0</v>
      </c>
      <c r="H2306" s="78">
        <f>'Balance N-1'!P2309</f>
        <v>0</v>
      </c>
      <c r="I2306" s="79">
        <f t="shared" si="35"/>
        <v>0</v>
      </c>
    </row>
    <row r="2307" spans="1:9" ht="15.6">
      <c r="A2307" s="85">
        <f>'Balance N-1'!I2310</f>
        <v>0</v>
      </c>
      <c r="B2307" s="75">
        <f>'Balance N-1'!J2310</f>
        <v>0</v>
      </c>
      <c r="C2307" s="78">
        <f>'Balance N-1'!K2310</f>
        <v>0</v>
      </c>
      <c r="D2307" s="78">
        <f>'Balance N-1'!L2310</f>
        <v>0</v>
      </c>
      <c r="E2307" s="78">
        <f>'Balance N-1'!M2310</f>
        <v>0</v>
      </c>
      <c r="F2307" s="78">
        <f>'Balance N-1'!N2310</f>
        <v>0</v>
      </c>
      <c r="G2307" s="78">
        <f>'Balance N-1'!O2310</f>
        <v>0</v>
      </c>
      <c r="H2307" s="78">
        <f>'Balance N-1'!P2310</f>
        <v>0</v>
      </c>
      <c r="I2307" s="79">
        <f t="shared" ref="I2307:I2370" si="36">(C2307-D2307)+(E2307-F2307)-(G2307-H2307)</f>
        <v>0</v>
      </c>
    </row>
    <row r="2308" spans="1:9" ht="15.6">
      <c r="A2308" s="85">
        <f>'Balance N-1'!I2311</f>
        <v>0</v>
      </c>
      <c r="B2308" s="75">
        <f>'Balance N-1'!J2311</f>
        <v>0</v>
      </c>
      <c r="C2308" s="78">
        <f>'Balance N-1'!K2311</f>
        <v>0</v>
      </c>
      <c r="D2308" s="78">
        <f>'Balance N-1'!L2311</f>
        <v>0</v>
      </c>
      <c r="E2308" s="78">
        <f>'Balance N-1'!M2311</f>
        <v>0</v>
      </c>
      <c r="F2308" s="78">
        <f>'Balance N-1'!N2311</f>
        <v>0</v>
      </c>
      <c r="G2308" s="78">
        <f>'Balance N-1'!O2311</f>
        <v>0</v>
      </c>
      <c r="H2308" s="78">
        <f>'Balance N-1'!P2311</f>
        <v>0</v>
      </c>
      <c r="I2308" s="79">
        <f t="shared" si="36"/>
        <v>0</v>
      </c>
    </row>
    <row r="2309" spans="1:9" ht="15.6">
      <c r="A2309" s="85">
        <f>'Balance N-1'!I2312</f>
        <v>0</v>
      </c>
      <c r="B2309" s="75">
        <f>'Balance N-1'!J2312</f>
        <v>0</v>
      </c>
      <c r="C2309" s="78">
        <f>'Balance N-1'!K2312</f>
        <v>0</v>
      </c>
      <c r="D2309" s="78">
        <f>'Balance N-1'!L2312</f>
        <v>0</v>
      </c>
      <c r="E2309" s="78">
        <f>'Balance N-1'!M2312</f>
        <v>0</v>
      </c>
      <c r="F2309" s="78">
        <f>'Balance N-1'!N2312</f>
        <v>0</v>
      </c>
      <c r="G2309" s="78">
        <f>'Balance N-1'!O2312</f>
        <v>0</v>
      </c>
      <c r="H2309" s="78">
        <f>'Balance N-1'!P2312</f>
        <v>0</v>
      </c>
      <c r="I2309" s="79">
        <f t="shared" si="36"/>
        <v>0</v>
      </c>
    </row>
    <row r="2310" spans="1:9" ht="15.6">
      <c r="A2310" s="85">
        <f>'Balance N-1'!I2313</f>
        <v>0</v>
      </c>
      <c r="B2310" s="75">
        <f>'Balance N-1'!J2313</f>
        <v>0</v>
      </c>
      <c r="C2310" s="78">
        <f>'Balance N-1'!K2313</f>
        <v>0</v>
      </c>
      <c r="D2310" s="78">
        <f>'Balance N-1'!L2313</f>
        <v>0</v>
      </c>
      <c r="E2310" s="78">
        <f>'Balance N-1'!M2313</f>
        <v>0</v>
      </c>
      <c r="F2310" s="78">
        <f>'Balance N-1'!N2313</f>
        <v>0</v>
      </c>
      <c r="G2310" s="78">
        <f>'Balance N-1'!O2313</f>
        <v>0</v>
      </c>
      <c r="H2310" s="78">
        <f>'Balance N-1'!P2313</f>
        <v>0</v>
      </c>
      <c r="I2310" s="79">
        <f t="shared" si="36"/>
        <v>0</v>
      </c>
    </row>
    <row r="2311" spans="1:9" ht="15.6">
      <c r="A2311" s="85">
        <f>'Balance N-1'!I2314</f>
        <v>0</v>
      </c>
      <c r="B2311" s="75">
        <f>'Balance N-1'!J2314</f>
        <v>0</v>
      </c>
      <c r="C2311" s="78">
        <f>'Balance N-1'!K2314</f>
        <v>0</v>
      </c>
      <c r="D2311" s="78">
        <f>'Balance N-1'!L2314</f>
        <v>0</v>
      </c>
      <c r="E2311" s="78">
        <f>'Balance N-1'!M2314</f>
        <v>0</v>
      </c>
      <c r="F2311" s="78">
        <f>'Balance N-1'!N2314</f>
        <v>0</v>
      </c>
      <c r="G2311" s="78">
        <f>'Balance N-1'!O2314</f>
        <v>0</v>
      </c>
      <c r="H2311" s="78">
        <f>'Balance N-1'!P2314</f>
        <v>0</v>
      </c>
      <c r="I2311" s="79">
        <f t="shared" si="36"/>
        <v>0</v>
      </c>
    </row>
    <row r="2312" spans="1:9" ht="15.6">
      <c r="A2312" s="85">
        <f>'Balance N-1'!I2315</f>
        <v>0</v>
      </c>
      <c r="B2312" s="75">
        <f>'Balance N-1'!J2315</f>
        <v>0</v>
      </c>
      <c r="C2312" s="78">
        <f>'Balance N-1'!K2315</f>
        <v>0</v>
      </c>
      <c r="D2312" s="78">
        <f>'Balance N-1'!L2315</f>
        <v>0</v>
      </c>
      <c r="E2312" s="78">
        <f>'Balance N-1'!M2315</f>
        <v>0</v>
      </c>
      <c r="F2312" s="78">
        <f>'Balance N-1'!N2315</f>
        <v>0</v>
      </c>
      <c r="G2312" s="78">
        <f>'Balance N-1'!O2315</f>
        <v>0</v>
      </c>
      <c r="H2312" s="78">
        <f>'Balance N-1'!P2315</f>
        <v>0</v>
      </c>
      <c r="I2312" s="79">
        <f t="shared" si="36"/>
        <v>0</v>
      </c>
    </row>
    <row r="2313" spans="1:9" ht="15.6">
      <c r="A2313" s="85">
        <f>'Balance N-1'!I2316</f>
        <v>0</v>
      </c>
      <c r="B2313" s="75">
        <f>'Balance N-1'!J2316</f>
        <v>0</v>
      </c>
      <c r="C2313" s="78">
        <f>'Balance N-1'!K2316</f>
        <v>0</v>
      </c>
      <c r="D2313" s="78">
        <f>'Balance N-1'!L2316</f>
        <v>0</v>
      </c>
      <c r="E2313" s="78">
        <f>'Balance N-1'!M2316</f>
        <v>0</v>
      </c>
      <c r="F2313" s="78">
        <f>'Balance N-1'!N2316</f>
        <v>0</v>
      </c>
      <c r="G2313" s="78">
        <f>'Balance N-1'!O2316</f>
        <v>0</v>
      </c>
      <c r="H2313" s="78">
        <f>'Balance N-1'!P2316</f>
        <v>0</v>
      </c>
      <c r="I2313" s="79">
        <f t="shared" si="36"/>
        <v>0</v>
      </c>
    </row>
    <row r="2314" spans="1:9" ht="15.6">
      <c r="A2314" s="85">
        <f>'Balance N-1'!I2317</f>
        <v>0</v>
      </c>
      <c r="B2314" s="75">
        <f>'Balance N-1'!J2317</f>
        <v>0</v>
      </c>
      <c r="C2314" s="78">
        <f>'Balance N-1'!K2317</f>
        <v>0</v>
      </c>
      <c r="D2314" s="78">
        <f>'Balance N-1'!L2317</f>
        <v>0</v>
      </c>
      <c r="E2314" s="78">
        <f>'Balance N-1'!M2317</f>
        <v>0</v>
      </c>
      <c r="F2314" s="78">
        <f>'Balance N-1'!N2317</f>
        <v>0</v>
      </c>
      <c r="G2314" s="78">
        <f>'Balance N-1'!O2317</f>
        <v>0</v>
      </c>
      <c r="H2314" s="78">
        <f>'Balance N-1'!P2317</f>
        <v>0</v>
      </c>
      <c r="I2314" s="79">
        <f t="shared" si="36"/>
        <v>0</v>
      </c>
    </row>
    <row r="2315" spans="1:9" ht="15.6">
      <c r="A2315" s="85">
        <f>'Balance N-1'!I2318</f>
        <v>0</v>
      </c>
      <c r="B2315" s="75">
        <f>'Balance N-1'!J2318</f>
        <v>0</v>
      </c>
      <c r="C2315" s="78">
        <f>'Balance N-1'!K2318</f>
        <v>0</v>
      </c>
      <c r="D2315" s="78">
        <f>'Balance N-1'!L2318</f>
        <v>0</v>
      </c>
      <c r="E2315" s="78">
        <f>'Balance N-1'!M2318</f>
        <v>0</v>
      </c>
      <c r="F2315" s="78">
        <f>'Balance N-1'!N2318</f>
        <v>0</v>
      </c>
      <c r="G2315" s="78">
        <f>'Balance N-1'!O2318</f>
        <v>0</v>
      </c>
      <c r="H2315" s="78">
        <f>'Balance N-1'!P2318</f>
        <v>0</v>
      </c>
      <c r="I2315" s="79">
        <f t="shared" si="36"/>
        <v>0</v>
      </c>
    </row>
    <row r="2316" spans="1:9" ht="15.6">
      <c r="A2316" s="85">
        <f>'Balance N-1'!I2319</f>
        <v>0</v>
      </c>
      <c r="B2316" s="75">
        <f>'Balance N-1'!J2319</f>
        <v>0</v>
      </c>
      <c r="C2316" s="78">
        <f>'Balance N-1'!K2319</f>
        <v>0</v>
      </c>
      <c r="D2316" s="78">
        <f>'Balance N-1'!L2319</f>
        <v>0</v>
      </c>
      <c r="E2316" s="78">
        <f>'Balance N-1'!M2319</f>
        <v>0</v>
      </c>
      <c r="F2316" s="78">
        <f>'Balance N-1'!N2319</f>
        <v>0</v>
      </c>
      <c r="G2316" s="78">
        <f>'Balance N-1'!O2319</f>
        <v>0</v>
      </c>
      <c r="H2316" s="78">
        <f>'Balance N-1'!P2319</f>
        <v>0</v>
      </c>
      <c r="I2316" s="79">
        <f t="shared" si="36"/>
        <v>0</v>
      </c>
    </row>
    <row r="2317" spans="1:9" ht="15.6">
      <c r="A2317" s="85">
        <f>'Balance N-1'!I2320</f>
        <v>0</v>
      </c>
      <c r="B2317" s="75">
        <f>'Balance N-1'!J2320</f>
        <v>0</v>
      </c>
      <c r="C2317" s="78">
        <f>'Balance N-1'!K2320</f>
        <v>0</v>
      </c>
      <c r="D2317" s="78">
        <f>'Balance N-1'!L2320</f>
        <v>0</v>
      </c>
      <c r="E2317" s="78">
        <f>'Balance N-1'!M2320</f>
        <v>0</v>
      </c>
      <c r="F2317" s="78">
        <f>'Balance N-1'!N2320</f>
        <v>0</v>
      </c>
      <c r="G2317" s="78">
        <f>'Balance N-1'!O2320</f>
        <v>0</v>
      </c>
      <c r="H2317" s="78">
        <f>'Balance N-1'!P2320</f>
        <v>0</v>
      </c>
      <c r="I2317" s="79">
        <f t="shared" si="36"/>
        <v>0</v>
      </c>
    </row>
    <row r="2318" spans="1:9" ht="15.6">
      <c r="A2318" s="85">
        <f>'Balance N-1'!I2321</f>
        <v>0</v>
      </c>
      <c r="B2318" s="75">
        <f>'Balance N-1'!J2321</f>
        <v>0</v>
      </c>
      <c r="C2318" s="78">
        <f>'Balance N-1'!K2321</f>
        <v>0</v>
      </c>
      <c r="D2318" s="78">
        <f>'Balance N-1'!L2321</f>
        <v>0</v>
      </c>
      <c r="E2318" s="78">
        <f>'Balance N-1'!M2321</f>
        <v>0</v>
      </c>
      <c r="F2318" s="78">
        <f>'Balance N-1'!N2321</f>
        <v>0</v>
      </c>
      <c r="G2318" s="78">
        <f>'Balance N-1'!O2321</f>
        <v>0</v>
      </c>
      <c r="H2318" s="78">
        <f>'Balance N-1'!P2321</f>
        <v>0</v>
      </c>
      <c r="I2318" s="79">
        <f t="shared" si="36"/>
        <v>0</v>
      </c>
    </row>
    <row r="2319" spans="1:9" ht="15.6">
      <c r="A2319" s="85">
        <f>'Balance N-1'!I2322</f>
        <v>0</v>
      </c>
      <c r="B2319" s="75">
        <f>'Balance N-1'!J2322</f>
        <v>0</v>
      </c>
      <c r="C2319" s="78">
        <f>'Balance N-1'!K2322</f>
        <v>0</v>
      </c>
      <c r="D2319" s="78">
        <f>'Balance N-1'!L2322</f>
        <v>0</v>
      </c>
      <c r="E2319" s="78">
        <f>'Balance N-1'!M2322</f>
        <v>0</v>
      </c>
      <c r="F2319" s="78">
        <f>'Balance N-1'!N2322</f>
        <v>0</v>
      </c>
      <c r="G2319" s="78">
        <f>'Balance N-1'!O2322</f>
        <v>0</v>
      </c>
      <c r="H2319" s="78">
        <f>'Balance N-1'!P2322</f>
        <v>0</v>
      </c>
      <c r="I2319" s="79">
        <f t="shared" si="36"/>
        <v>0</v>
      </c>
    </row>
    <row r="2320" spans="1:9" ht="15.6">
      <c r="A2320" s="85">
        <f>'Balance N-1'!I2323</f>
        <v>0</v>
      </c>
      <c r="B2320" s="75">
        <f>'Balance N-1'!J2323</f>
        <v>0</v>
      </c>
      <c r="C2320" s="78">
        <f>'Balance N-1'!K2323</f>
        <v>0</v>
      </c>
      <c r="D2320" s="78">
        <f>'Balance N-1'!L2323</f>
        <v>0</v>
      </c>
      <c r="E2320" s="78">
        <f>'Balance N-1'!M2323</f>
        <v>0</v>
      </c>
      <c r="F2320" s="78">
        <f>'Balance N-1'!N2323</f>
        <v>0</v>
      </c>
      <c r="G2320" s="78">
        <f>'Balance N-1'!O2323</f>
        <v>0</v>
      </c>
      <c r="H2320" s="78">
        <f>'Balance N-1'!P2323</f>
        <v>0</v>
      </c>
      <c r="I2320" s="79">
        <f t="shared" si="36"/>
        <v>0</v>
      </c>
    </row>
    <row r="2321" spans="1:9" ht="15.6">
      <c r="A2321" s="85">
        <f>'Balance N-1'!I2324</f>
        <v>0</v>
      </c>
      <c r="B2321" s="75">
        <f>'Balance N-1'!J2324</f>
        <v>0</v>
      </c>
      <c r="C2321" s="78">
        <f>'Balance N-1'!K2324</f>
        <v>0</v>
      </c>
      <c r="D2321" s="78">
        <f>'Balance N-1'!L2324</f>
        <v>0</v>
      </c>
      <c r="E2321" s="78">
        <f>'Balance N-1'!M2324</f>
        <v>0</v>
      </c>
      <c r="F2321" s="78">
        <f>'Balance N-1'!N2324</f>
        <v>0</v>
      </c>
      <c r="G2321" s="78">
        <f>'Balance N-1'!O2324</f>
        <v>0</v>
      </c>
      <c r="H2321" s="78">
        <f>'Balance N-1'!P2324</f>
        <v>0</v>
      </c>
      <c r="I2321" s="79">
        <f t="shared" si="36"/>
        <v>0</v>
      </c>
    </row>
    <row r="2322" spans="1:9" ht="15.6">
      <c r="A2322" s="85">
        <f>'Balance N-1'!I2325</f>
        <v>0</v>
      </c>
      <c r="B2322" s="75">
        <f>'Balance N-1'!J2325</f>
        <v>0</v>
      </c>
      <c r="C2322" s="78">
        <f>'Balance N-1'!K2325</f>
        <v>0</v>
      </c>
      <c r="D2322" s="78">
        <f>'Balance N-1'!L2325</f>
        <v>0</v>
      </c>
      <c r="E2322" s="78">
        <f>'Balance N-1'!M2325</f>
        <v>0</v>
      </c>
      <c r="F2322" s="78">
        <f>'Balance N-1'!N2325</f>
        <v>0</v>
      </c>
      <c r="G2322" s="78">
        <f>'Balance N-1'!O2325</f>
        <v>0</v>
      </c>
      <c r="H2322" s="78">
        <f>'Balance N-1'!P2325</f>
        <v>0</v>
      </c>
      <c r="I2322" s="79">
        <f t="shared" si="36"/>
        <v>0</v>
      </c>
    </row>
    <row r="2323" spans="1:9" ht="15.6">
      <c r="A2323" s="85">
        <f>'Balance N-1'!I2326</f>
        <v>0</v>
      </c>
      <c r="B2323" s="75">
        <f>'Balance N-1'!J2326</f>
        <v>0</v>
      </c>
      <c r="C2323" s="78">
        <f>'Balance N-1'!K2326</f>
        <v>0</v>
      </c>
      <c r="D2323" s="78">
        <f>'Balance N-1'!L2326</f>
        <v>0</v>
      </c>
      <c r="E2323" s="78">
        <f>'Balance N-1'!M2326</f>
        <v>0</v>
      </c>
      <c r="F2323" s="78">
        <f>'Balance N-1'!N2326</f>
        <v>0</v>
      </c>
      <c r="G2323" s="78">
        <f>'Balance N-1'!O2326</f>
        <v>0</v>
      </c>
      <c r="H2323" s="78">
        <f>'Balance N-1'!P2326</f>
        <v>0</v>
      </c>
      <c r="I2323" s="79">
        <f t="shared" si="36"/>
        <v>0</v>
      </c>
    </row>
    <row r="2324" spans="1:9" ht="15.6">
      <c r="A2324" s="85">
        <f>'Balance N-1'!I2327</f>
        <v>0</v>
      </c>
      <c r="B2324" s="75">
        <f>'Balance N-1'!J2327</f>
        <v>0</v>
      </c>
      <c r="C2324" s="78">
        <f>'Balance N-1'!K2327</f>
        <v>0</v>
      </c>
      <c r="D2324" s="78">
        <f>'Balance N-1'!L2327</f>
        <v>0</v>
      </c>
      <c r="E2324" s="78">
        <f>'Balance N-1'!M2327</f>
        <v>0</v>
      </c>
      <c r="F2324" s="78">
        <f>'Balance N-1'!N2327</f>
        <v>0</v>
      </c>
      <c r="G2324" s="78">
        <f>'Balance N-1'!O2327</f>
        <v>0</v>
      </c>
      <c r="H2324" s="78">
        <f>'Balance N-1'!P2327</f>
        <v>0</v>
      </c>
      <c r="I2324" s="79">
        <f t="shared" si="36"/>
        <v>0</v>
      </c>
    </row>
    <row r="2325" spans="1:9" ht="15.6">
      <c r="A2325" s="85">
        <f>'Balance N-1'!I2328</f>
        <v>0</v>
      </c>
      <c r="B2325" s="75">
        <f>'Balance N-1'!J2328</f>
        <v>0</v>
      </c>
      <c r="C2325" s="78">
        <f>'Balance N-1'!K2328</f>
        <v>0</v>
      </c>
      <c r="D2325" s="78">
        <f>'Balance N-1'!L2328</f>
        <v>0</v>
      </c>
      <c r="E2325" s="78">
        <f>'Balance N-1'!M2328</f>
        <v>0</v>
      </c>
      <c r="F2325" s="78">
        <f>'Balance N-1'!N2328</f>
        <v>0</v>
      </c>
      <c r="G2325" s="78">
        <f>'Balance N-1'!O2328</f>
        <v>0</v>
      </c>
      <c r="H2325" s="78">
        <f>'Balance N-1'!P2328</f>
        <v>0</v>
      </c>
      <c r="I2325" s="79">
        <f t="shared" si="36"/>
        <v>0</v>
      </c>
    </row>
    <row r="2326" spans="1:9" ht="15.6">
      <c r="A2326" s="85">
        <f>'Balance N-1'!I2329</f>
        <v>0</v>
      </c>
      <c r="B2326" s="75">
        <f>'Balance N-1'!J2329</f>
        <v>0</v>
      </c>
      <c r="C2326" s="78">
        <f>'Balance N-1'!K2329</f>
        <v>0</v>
      </c>
      <c r="D2326" s="78">
        <f>'Balance N-1'!L2329</f>
        <v>0</v>
      </c>
      <c r="E2326" s="78">
        <f>'Balance N-1'!M2329</f>
        <v>0</v>
      </c>
      <c r="F2326" s="78">
        <f>'Balance N-1'!N2329</f>
        <v>0</v>
      </c>
      <c r="G2326" s="78">
        <f>'Balance N-1'!O2329</f>
        <v>0</v>
      </c>
      <c r="H2326" s="78">
        <f>'Balance N-1'!P2329</f>
        <v>0</v>
      </c>
      <c r="I2326" s="79">
        <f t="shared" si="36"/>
        <v>0</v>
      </c>
    </row>
    <row r="2327" spans="1:9" ht="15.6">
      <c r="A2327" s="85">
        <f>'Balance N-1'!I2330</f>
        <v>0</v>
      </c>
      <c r="B2327" s="75">
        <f>'Balance N-1'!J2330</f>
        <v>0</v>
      </c>
      <c r="C2327" s="78">
        <f>'Balance N-1'!K2330</f>
        <v>0</v>
      </c>
      <c r="D2327" s="78">
        <f>'Balance N-1'!L2330</f>
        <v>0</v>
      </c>
      <c r="E2327" s="78">
        <f>'Balance N-1'!M2330</f>
        <v>0</v>
      </c>
      <c r="F2327" s="78">
        <f>'Balance N-1'!N2330</f>
        <v>0</v>
      </c>
      <c r="G2327" s="78">
        <f>'Balance N-1'!O2330</f>
        <v>0</v>
      </c>
      <c r="H2327" s="78">
        <f>'Balance N-1'!P2330</f>
        <v>0</v>
      </c>
      <c r="I2327" s="79">
        <f t="shared" si="36"/>
        <v>0</v>
      </c>
    </row>
    <row r="2328" spans="1:9" ht="15.6">
      <c r="A2328" s="85">
        <f>'Balance N-1'!I2331</f>
        <v>0</v>
      </c>
      <c r="B2328" s="75">
        <f>'Balance N-1'!J2331</f>
        <v>0</v>
      </c>
      <c r="C2328" s="78">
        <f>'Balance N-1'!K2331</f>
        <v>0</v>
      </c>
      <c r="D2328" s="78">
        <f>'Balance N-1'!L2331</f>
        <v>0</v>
      </c>
      <c r="E2328" s="78">
        <f>'Balance N-1'!M2331</f>
        <v>0</v>
      </c>
      <c r="F2328" s="78">
        <f>'Balance N-1'!N2331</f>
        <v>0</v>
      </c>
      <c r="G2328" s="78">
        <f>'Balance N-1'!O2331</f>
        <v>0</v>
      </c>
      <c r="H2328" s="78">
        <f>'Balance N-1'!P2331</f>
        <v>0</v>
      </c>
      <c r="I2328" s="79">
        <f t="shared" si="36"/>
        <v>0</v>
      </c>
    </row>
    <row r="2329" spans="1:9" ht="15.6">
      <c r="A2329" s="85">
        <f>'Balance N-1'!I2332</f>
        <v>0</v>
      </c>
      <c r="B2329" s="75">
        <f>'Balance N-1'!J2332</f>
        <v>0</v>
      </c>
      <c r="C2329" s="78">
        <f>'Balance N-1'!K2332</f>
        <v>0</v>
      </c>
      <c r="D2329" s="78">
        <f>'Balance N-1'!L2332</f>
        <v>0</v>
      </c>
      <c r="E2329" s="78">
        <f>'Balance N-1'!M2332</f>
        <v>0</v>
      </c>
      <c r="F2329" s="78">
        <f>'Balance N-1'!N2332</f>
        <v>0</v>
      </c>
      <c r="G2329" s="78">
        <f>'Balance N-1'!O2332</f>
        <v>0</v>
      </c>
      <c r="H2329" s="78">
        <f>'Balance N-1'!P2332</f>
        <v>0</v>
      </c>
      <c r="I2329" s="79">
        <f t="shared" si="36"/>
        <v>0</v>
      </c>
    </row>
    <row r="2330" spans="1:9" ht="15.6">
      <c r="A2330" s="85">
        <f>'Balance N-1'!I2333</f>
        <v>0</v>
      </c>
      <c r="B2330" s="75">
        <f>'Balance N-1'!J2333</f>
        <v>0</v>
      </c>
      <c r="C2330" s="78">
        <f>'Balance N-1'!K2333</f>
        <v>0</v>
      </c>
      <c r="D2330" s="78">
        <f>'Balance N-1'!L2333</f>
        <v>0</v>
      </c>
      <c r="E2330" s="78">
        <f>'Balance N-1'!M2333</f>
        <v>0</v>
      </c>
      <c r="F2330" s="78">
        <f>'Balance N-1'!N2333</f>
        <v>0</v>
      </c>
      <c r="G2330" s="78">
        <f>'Balance N-1'!O2333</f>
        <v>0</v>
      </c>
      <c r="H2330" s="78">
        <f>'Balance N-1'!P2333</f>
        <v>0</v>
      </c>
      <c r="I2330" s="79">
        <f t="shared" si="36"/>
        <v>0</v>
      </c>
    </row>
    <row r="2331" spans="1:9" ht="15.6">
      <c r="A2331" s="85">
        <f>'Balance N-1'!I2334</f>
        <v>0</v>
      </c>
      <c r="B2331" s="75">
        <f>'Balance N-1'!J2334</f>
        <v>0</v>
      </c>
      <c r="C2331" s="78">
        <f>'Balance N-1'!K2334</f>
        <v>0</v>
      </c>
      <c r="D2331" s="78">
        <f>'Balance N-1'!L2334</f>
        <v>0</v>
      </c>
      <c r="E2331" s="78">
        <f>'Balance N-1'!M2334</f>
        <v>0</v>
      </c>
      <c r="F2331" s="78">
        <f>'Balance N-1'!N2334</f>
        <v>0</v>
      </c>
      <c r="G2331" s="78">
        <f>'Balance N-1'!O2334</f>
        <v>0</v>
      </c>
      <c r="H2331" s="78">
        <f>'Balance N-1'!P2334</f>
        <v>0</v>
      </c>
      <c r="I2331" s="79">
        <f t="shared" si="36"/>
        <v>0</v>
      </c>
    </row>
    <row r="2332" spans="1:9" ht="15.6">
      <c r="A2332" s="85">
        <f>'Balance N-1'!I2335</f>
        <v>0</v>
      </c>
      <c r="B2332" s="75">
        <f>'Balance N-1'!J2335</f>
        <v>0</v>
      </c>
      <c r="C2332" s="78">
        <f>'Balance N-1'!K2335</f>
        <v>0</v>
      </c>
      <c r="D2332" s="78">
        <f>'Balance N-1'!L2335</f>
        <v>0</v>
      </c>
      <c r="E2332" s="78">
        <f>'Balance N-1'!M2335</f>
        <v>0</v>
      </c>
      <c r="F2332" s="78">
        <f>'Balance N-1'!N2335</f>
        <v>0</v>
      </c>
      <c r="G2332" s="78">
        <f>'Balance N-1'!O2335</f>
        <v>0</v>
      </c>
      <c r="H2332" s="78">
        <f>'Balance N-1'!P2335</f>
        <v>0</v>
      </c>
      <c r="I2332" s="79">
        <f t="shared" si="36"/>
        <v>0</v>
      </c>
    </row>
    <row r="2333" spans="1:9" ht="15.6">
      <c r="A2333" s="85">
        <f>'Balance N-1'!I2336</f>
        <v>0</v>
      </c>
      <c r="B2333" s="75">
        <f>'Balance N-1'!J2336</f>
        <v>0</v>
      </c>
      <c r="C2333" s="78">
        <f>'Balance N-1'!K2336</f>
        <v>0</v>
      </c>
      <c r="D2333" s="78">
        <f>'Balance N-1'!L2336</f>
        <v>0</v>
      </c>
      <c r="E2333" s="78">
        <f>'Balance N-1'!M2336</f>
        <v>0</v>
      </c>
      <c r="F2333" s="78">
        <f>'Balance N-1'!N2336</f>
        <v>0</v>
      </c>
      <c r="G2333" s="78">
        <f>'Balance N-1'!O2336</f>
        <v>0</v>
      </c>
      <c r="H2333" s="78">
        <f>'Balance N-1'!P2336</f>
        <v>0</v>
      </c>
      <c r="I2333" s="79">
        <f t="shared" si="36"/>
        <v>0</v>
      </c>
    </row>
    <row r="2334" spans="1:9" ht="15.6">
      <c r="A2334" s="85">
        <f>'Balance N-1'!I2337</f>
        <v>0</v>
      </c>
      <c r="B2334" s="75">
        <f>'Balance N-1'!J2337</f>
        <v>0</v>
      </c>
      <c r="C2334" s="78">
        <f>'Balance N-1'!K2337</f>
        <v>0</v>
      </c>
      <c r="D2334" s="78">
        <f>'Balance N-1'!L2337</f>
        <v>0</v>
      </c>
      <c r="E2334" s="78">
        <f>'Balance N-1'!M2337</f>
        <v>0</v>
      </c>
      <c r="F2334" s="78">
        <f>'Balance N-1'!N2337</f>
        <v>0</v>
      </c>
      <c r="G2334" s="78">
        <f>'Balance N-1'!O2337</f>
        <v>0</v>
      </c>
      <c r="H2334" s="78">
        <f>'Balance N-1'!P2337</f>
        <v>0</v>
      </c>
      <c r="I2334" s="79">
        <f t="shared" si="36"/>
        <v>0</v>
      </c>
    </row>
    <row r="2335" spans="1:9" ht="15.6">
      <c r="A2335" s="85">
        <f>'Balance N-1'!I2338</f>
        <v>0</v>
      </c>
      <c r="B2335" s="75">
        <f>'Balance N-1'!J2338</f>
        <v>0</v>
      </c>
      <c r="C2335" s="78">
        <f>'Balance N-1'!K2338</f>
        <v>0</v>
      </c>
      <c r="D2335" s="78">
        <f>'Balance N-1'!L2338</f>
        <v>0</v>
      </c>
      <c r="E2335" s="78">
        <f>'Balance N-1'!M2338</f>
        <v>0</v>
      </c>
      <c r="F2335" s="78">
        <f>'Balance N-1'!N2338</f>
        <v>0</v>
      </c>
      <c r="G2335" s="78">
        <f>'Balance N-1'!O2338</f>
        <v>0</v>
      </c>
      <c r="H2335" s="78">
        <f>'Balance N-1'!P2338</f>
        <v>0</v>
      </c>
      <c r="I2335" s="79">
        <f t="shared" si="36"/>
        <v>0</v>
      </c>
    </row>
    <row r="2336" spans="1:9" ht="15.6">
      <c r="A2336" s="85">
        <f>'Balance N-1'!I2339</f>
        <v>0</v>
      </c>
      <c r="B2336" s="75">
        <f>'Balance N-1'!J2339</f>
        <v>0</v>
      </c>
      <c r="C2336" s="78">
        <f>'Balance N-1'!K2339</f>
        <v>0</v>
      </c>
      <c r="D2336" s="78">
        <f>'Balance N-1'!L2339</f>
        <v>0</v>
      </c>
      <c r="E2336" s="78">
        <f>'Balance N-1'!M2339</f>
        <v>0</v>
      </c>
      <c r="F2336" s="78">
        <f>'Balance N-1'!N2339</f>
        <v>0</v>
      </c>
      <c r="G2336" s="78">
        <f>'Balance N-1'!O2339</f>
        <v>0</v>
      </c>
      <c r="H2336" s="78">
        <f>'Balance N-1'!P2339</f>
        <v>0</v>
      </c>
      <c r="I2336" s="79">
        <f t="shared" si="36"/>
        <v>0</v>
      </c>
    </row>
    <row r="2337" spans="1:9" ht="15.6">
      <c r="A2337" s="85">
        <f>'Balance N-1'!I2340</f>
        <v>0</v>
      </c>
      <c r="B2337" s="75">
        <f>'Balance N-1'!J2340</f>
        <v>0</v>
      </c>
      <c r="C2337" s="78">
        <f>'Balance N-1'!K2340</f>
        <v>0</v>
      </c>
      <c r="D2337" s="78">
        <f>'Balance N-1'!L2340</f>
        <v>0</v>
      </c>
      <c r="E2337" s="78">
        <f>'Balance N-1'!M2340</f>
        <v>0</v>
      </c>
      <c r="F2337" s="78">
        <f>'Balance N-1'!N2340</f>
        <v>0</v>
      </c>
      <c r="G2337" s="78">
        <f>'Balance N-1'!O2340</f>
        <v>0</v>
      </c>
      <c r="H2337" s="78">
        <f>'Balance N-1'!P2340</f>
        <v>0</v>
      </c>
      <c r="I2337" s="79">
        <f t="shared" si="36"/>
        <v>0</v>
      </c>
    </row>
    <row r="2338" spans="1:9" ht="15.6">
      <c r="A2338" s="85">
        <f>'Balance N-1'!I2341</f>
        <v>0</v>
      </c>
      <c r="B2338" s="75">
        <f>'Balance N-1'!J2341</f>
        <v>0</v>
      </c>
      <c r="C2338" s="78">
        <f>'Balance N-1'!K2341</f>
        <v>0</v>
      </c>
      <c r="D2338" s="78">
        <f>'Balance N-1'!L2341</f>
        <v>0</v>
      </c>
      <c r="E2338" s="78">
        <f>'Balance N-1'!M2341</f>
        <v>0</v>
      </c>
      <c r="F2338" s="78">
        <f>'Balance N-1'!N2341</f>
        <v>0</v>
      </c>
      <c r="G2338" s="78">
        <f>'Balance N-1'!O2341</f>
        <v>0</v>
      </c>
      <c r="H2338" s="78">
        <f>'Balance N-1'!P2341</f>
        <v>0</v>
      </c>
      <c r="I2338" s="79">
        <f t="shared" si="36"/>
        <v>0</v>
      </c>
    </row>
    <row r="2339" spans="1:9" ht="15.6">
      <c r="A2339" s="85">
        <f>'Balance N-1'!I2342</f>
        <v>0</v>
      </c>
      <c r="B2339" s="75">
        <f>'Balance N-1'!J2342</f>
        <v>0</v>
      </c>
      <c r="C2339" s="78">
        <f>'Balance N-1'!K2342</f>
        <v>0</v>
      </c>
      <c r="D2339" s="78">
        <f>'Balance N-1'!L2342</f>
        <v>0</v>
      </c>
      <c r="E2339" s="78">
        <f>'Balance N-1'!M2342</f>
        <v>0</v>
      </c>
      <c r="F2339" s="78">
        <f>'Balance N-1'!N2342</f>
        <v>0</v>
      </c>
      <c r="G2339" s="78">
        <f>'Balance N-1'!O2342</f>
        <v>0</v>
      </c>
      <c r="H2339" s="78">
        <f>'Balance N-1'!P2342</f>
        <v>0</v>
      </c>
      <c r="I2339" s="79">
        <f t="shared" si="36"/>
        <v>0</v>
      </c>
    </row>
    <row r="2340" spans="1:9" ht="15.6">
      <c r="A2340" s="85">
        <f>'Balance N-1'!I2343</f>
        <v>0</v>
      </c>
      <c r="B2340" s="75">
        <f>'Balance N-1'!J2343</f>
        <v>0</v>
      </c>
      <c r="C2340" s="78">
        <f>'Balance N-1'!K2343</f>
        <v>0</v>
      </c>
      <c r="D2340" s="78">
        <f>'Balance N-1'!L2343</f>
        <v>0</v>
      </c>
      <c r="E2340" s="78">
        <f>'Balance N-1'!M2343</f>
        <v>0</v>
      </c>
      <c r="F2340" s="78">
        <f>'Balance N-1'!N2343</f>
        <v>0</v>
      </c>
      <c r="G2340" s="78">
        <f>'Balance N-1'!O2343</f>
        <v>0</v>
      </c>
      <c r="H2340" s="78">
        <f>'Balance N-1'!P2343</f>
        <v>0</v>
      </c>
      <c r="I2340" s="79">
        <f t="shared" si="36"/>
        <v>0</v>
      </c>
    </row>
    <row r="2341" spans="1:9" ht="15.6">
      <c r="A2341" s="85">
        <f>'Balance N-1'!I2344</f>
        <v>0</v>
      </c>
      <c r="B2341" s="75">
        <f>'Balance N-1'!J2344</f>
        <v>0</v>
      </c>
      <c r="C2341" s="78">
        <f>'Balance N-1'!K2344</f>
        <v>0</v>
      </c>
      <c r="D2341" s="78">
        <f>'Balance N-1'!L2344</f>
        <v>0</v>
      </c>
      <c r="E2341" s="78">
        <f>'Balance N-1'!M2344</f>
        <v>0</v>
      </c>
      <c r="F2341" s="78">
        <f>'Balance N-1'!N2344</f>
        <v>0</v>
      </c>
      <c r="G2341" s="78">
        <f>'Balance N-1'!O2344</f>
        <v>0</v>
      </c>
      <c r="H2341" s="78">
        <f>'Balance N-1'!P2344</f>
        <v>0</v>
      </c>
      <c r="I2341" s="79">
        <f t="shared" si="36"/>
        <v>0</v>
      </c>
    </row>
    <row r="2342" spans="1:9" ht="15.6">
      <c r="A2342" s="85">
        <f>'Balance N-1'!I2345</f>
        <v>0</v>
      </c>
      <c r="B2342" s="75">
        <f>'Balance N-1'!J2345</f>
        <v>0</v>
      </c>
      <c r="C2342" s="78">
        <f>'Balance N-1'!K2345</f>
        <v>0</v>
      </c>
      <c r="D2342" s="78">
        <f>'Balance N-1'!L2345</f>
        <v>0</v>
      </c>
      <c r="E2342" s="78">
        <f>'Balance N-1'!M2345</f>
        <v>0</v>
      </c>
      <c r="F2342" s="78">
        <f>'Balance N-1'!N2345</f>
        <v>0</v>
      </c>
      <c r="G2342" s="78">
        <f>'Balance N-1'!O2345</f>
        <v>0</v>
      </c>
      <c r="H2342" s="78">
        <f>'Balance N-1'!P2345</f>
        <v>0</v>
      </c>
      <c r="I2342" s="79">
        <f t="shared" si="36"/>
        <v>0</v>
      </c>
    </row>
    <row r="2343" spans="1:9" ht="15.6">
      <c r="A2343" s="85">
        <f>'Balance N-1'!I2346</f>
        <v>0</v>
      </c>
      <c r="B2343" s="75">
        <f>'Balance N-1'!J2346</f>
        <v>0</v>
      </c>
      <c r="C2343" s="78">
        <f>'Balance N-1'!K2346</f>
        <v>0</v>
      </c>
      <c r="D2343" s="78">
        <f>'Balance N-1'!L2346</f>
        <v>0</v>
      </c>
      <c r="E2343" s="78">
        <f>'Balance N-1'!M2346</f>
        <v>0</v>
      </c>
      <c r="F2343" s="78">
        <f>'Balance N-1'!N2346</f>
        <v>0</v>
      </c>
      <c r="G2343" s="78">
        <f>'Balance N-1'!O2346</f>
        <v>0</v>
      </c>
      <c r="H2343" s="78">
        <f>'Balance N-1'!P2346</f>
        <v>0</v>
      </c>
      <c r="I2343" s="79">
        <f t="shared" si="36"/>
        <v>0</v>
      </c>
    </row>
    <row r="2344" spans="1:9" ht="15.6">
      <c r="A2344" s="85">
        <f>'Balance N-1'!I2347</f>
        <v>0</v>
      </c>
      <c r="B2344" s="75">
        <f>'Balance N-1'!J2347</f>
        <v>0</v>
      </c>
      <c r="C2344" s="78">
        <f>'Balance N-1'!K2347</f>
        <v>0</v>
      </c>
      <c r="D2344" s="78">
        <f>'Balance N-1'!L2347</f>
        <v>0</v>
      </c>
      <c r="E2344" s="78">
        <f>'Balance N-1'!M2347</f>
        <v>0</v>
      </c>
      <c r="F2344" s="78">
        <f>'Balance N-1'!N2347</f>
        <v>0</v>
      </c>
      <c r="G2344" s="78">
        <f>'Balance N-1'!O2347</f>
        <v>0</v>
      </c>
      <c r="H2344" s="78">
        <f>'Balance N-1'!P2347</f>
        <v>0</v>
      </c>
      <c r="I2344" s="79">
        <f t="shared" si="36"/>
        <v>0</v>
      </c>
    </row>
    <row r="2345" spans="1:9" ht="15.6">
      <c r="A2345" s="85">
        <f>'Balance N-1'!I2348</f>
        <v>0</v>
      </c>
      <c r="B2345" s="75">
        <f>'Balance N-1'!J2348</f>
        <v>0</v>
      </c>
      <c r="C2345" s="78">
        <f>'Balance N-1'!K2348</f>
        <v>0</v>
      </c>
      <c r="D2345" s="78">
        <f>'Balance N-1'!L2348</f>
        <v>0</v>
      </c>
      <c r="E2345" s="78">
        <f>'Balance N-1'!M2348</f>
        <v>0</v>
      </c>
      <c r="F2345" s="78">
        <f>'Balance N-1'!N2348</f>
        <v>0</v>
      </c>
      <c r="G2345" s="78">
        <f>'Balance N-1'!O2348</f>
        <v>0</v>
      </c>
      <c r="H2345" s="78">
        <f>'Balance N-1'!P2348</f>
        <v>0</v>
      </c>
      <c r="I2345" s="79">
        <f t="shared" si="36"/>
        <v>0</v>
      </c>
    </row>
    <row r="2346" spans="1:9" ht="15.6">
      <c r="A2346" s="85">
        <f>'Balance N-1'!I2349</f>
        <v>0</v>
      </c>
      <c r="B2346" s="75">
        <f>'Balance N-1'!J2349</f>
        <v>0</v>
      </c>
      <c r="C2346" s="78">
        <f>'Balance N-1'!K2349</f>
        <v>0</v>
      </c>
      <c r="D2346" s="78">
        <f>'Balance N-1'!L2349</f>
        <v>0</v>
      </c>
      <c r="E2346" s="78">
        <f>'Balance N-1'!M2349</f>
        <v>0</v>
      </c>
      <c r="F2346" s="78">
        <f>'Balance N-1'!N2349</f>
        <v>0</v>
      </c>
      <c r="G2346" s="78">
        <f>'Balance N-1'!O2349</f>
        <v>0</v>
      </c>
      <c r="H2346" s="78">
        <f>'Balance N-1'!P2349</f>
        <v>0</v>
      </c>
      <c r="I2346" s="79">
        <f t="shared" si="36"/>
        <v>0</v>
      </c>
    </row>
    <row r="2347" spans="1:9" ht="15.6">
      <c r="A2347" s="85">
        <f>'Balance N-1'!I2350</f>
        <v>0</v>
      </c>
      <c r="B2347" s="75">
        <f>'Balance N-1'!J2350</f>
        <v>0</v>
      </c>
      <c r="C2347" s="78">
        <f>'Balance N-1'!K2350</f>
        <v>0</v>
      </c>
      <c r="D2347" s="78">
        <f>'Balance N-1'!L2350</f>
        <v>0</v>
      </c>
      <c r="E2347" s="78">
        <f>'Balance N-1'!M2350</f>
        <v>0</v>
      </c>
      <c r="F2347" s="78">
        <f>'Balance N-1'!N2350</f>
        <v>0</v>
      </c>
      <c r="G2347" s="78">
        <f>'Balance N-1'!O2350</f>
        <v>0</v>
      </c>
      <c r="H2347" s="78">
        <f>'Balance N-1'!P2350</f>
        <v>0</v>
      </c>
      <c r="I2347" s="79">
        <f t="shared" si="36"/>
        <v>0</v>
      </c>
    </row>
    <row r="2348" spans="1:9" ht="15.6">
      <c r="A2348" s="85">
        <f>'Balance N-1'!I2351</f>
        <v>0</v>
      </c>
      <c r="B2348" s="75">
        <f>'Balance N-1'!J2351</f>
        <v>0</v>
      </c>
      <c r="C2348" s="78">
        <f>'Balance N-1'!K2351</f>
        <v>0</v>
      </c>
      <c r="D2348" s="78">
        <f>'Balance N-1'!L2351</f>
        <v>0</v>
      </c>
      <c r="E2348" s="78">
        <f>'Balance N-1'!M2351</f>
        <v>0</v>
      </c>
      <c r="F2348" s="78">
        <f>'Balance N-1'!N2351</f>
        <v>0</v>
      </c>
      <c r="G2348" s="78">
        <f>'Balance N-1'!O2351</f>
        <v>0</v>
      </c>
      <c r="H2348" s="78">
        <f>'Balance N-1'!P2351</f>
        <v>0</v>
      </c>
      <c r="I2348" s="79">
        <f t="shared" si="36"/>
        <v>0</v>
      </c>
    </row>
    <row r="2349" spans="1:9" ht="15.6">
      <c r="A2349" s="85">
        <f>'Balance N-1'!I2352</f>
        <v>0</v>
      </c>
      <c r="B2349" s="75">
        <f>'Balance N-1'!J2352</f>
        <v>0</v>
      </c>
      <c r="C2349" s="78">
        <f>'Balance N-1'!K2352</f>
        <v>0</v>
      </c>
      <c r="D2349" s="78">
        <f>'Balance N-1'!L2352</f>
        <v>0</v>
      </c>
      <c r="E2349" s="78">
        <f>'Balance N-1'!M2352</f>
        <v>0</v>
      </c>
      <c r="F2349" s="78">
        <f>'Balance N-1'!N2352</f>
        <v>0</v>
      </c>
      <c r="G2349" s="78">
        <f>'Balance N-1'!O2352</f>
        <v>0</v>
      </c>
      <c r="H2349" s="78">
        <f>'Balance N-1'!P2352</f>
        <v>0</v>
      </c>
      <c r="I2349" s="79">
        <f t="shared" si="36"/>
        <v>0</v>
      </c>
    </row>
    <row r="2350" spans="1:9" ht="15.6">
      <c r="A2350" s="85">
        <f>'Balance N-1'!I2353</f>
        <v>0</v>
      </c>
      <c r="B2350" s="75">
        <f>'Balance N-1'!J2353</f>
        <v>0</v>
      </c>
      <c r="C2350" s="78">
        <f>'Balance N-1'!K2353</f>
        <v>0</v>
      </c>
      <c r="D2350" s="78">
        <f>'Balance N-1'!L2353</f>
        <v>0</v>
      </c>
      <c r="E2350" s="78">
        <f>'Balance N-1'!M2353</f>
        <v>0</v>
      </c>
      <c r="F2350" s="78">
        <f>'Balance N-1'!N2353</f>
        <v>0</v>
      </c>
      <c r="G2350" s="78">
        <f>'Balance N-1'!O2353</f>
        <v>0</v>
      </c>
      <c r="H2350" s="78">
        <f>'Balance N-1'!P2353</f>
        <v>0</v>
      </c>
      <c r="I2350" s="79">
        <f t="shared" si="36"/>
        <v>0</v>
      </c>
    </row>
    <row r="2351" spans="1:9" ht="15.6">
      <c r="A2351" s="85">
        <f>'Balance N-1'!I2354</f>
        <v>0</v>
      </c>
      <c r="B2351" s="75">
        <f>'Balance N-1'!J2354</f>
        <v>0</v>
      </c>
      <c r="C2351" s="78">
        <f>'Balance N-1'!K2354</f>
        <v>0</v>
      </c>
      <c r="D2351" s="78">
        <f>'Balance N-1'!L2354</f>
        <v>0</v>
      </c>
      <c r="E2351" s="78">
        <f>'Balance N-1'!M2354</f>
        <v>0</v>
      </c>
      <c r="F2351" s="78">
        <f>'Balance N-1'!N2354</f>
        <v>0</v>
      </c>
      <c r="G2351" s="78">
        <f>'Balance N-1'!O2354</f>
        <v>0</v>
      </c>
      <c r="H2351" s="78">
        <f>'Balance N-1'!P2354</f>
        <v>0</v>
      </c>
      <c r="I2351" s="79">
        <f t="shared" si="36"/>
        <v>0</v>
      </c>
    </row>
    <row r="2352" spans="1:9" ht="15.6">
      <c r="A2352" s="85">
        <f>'Balance N-1'!I2355</f>
        <v>0</v>
      </c>
      <c r="B2352" s="75">
        <f>'Balance N-1'!J2355</f>
        <v>0</v>
      </c>
      <c r="C2352" s="78">
        <f>'Balance N-1'!K2355</f>
        <v>0</v>
      </c>
      <c r="D2352" s="78">
        <f>'Balance N-1'!L2355</f>
        <v>0</v>
      </c>
      <c r="E2352" s="78">
        <f>'Balance N-1'!M2355</f>
        <v>0</v>
      </c>
      <c r="F2352" s="78">
        <f>'Balance N-1'!N2355</f>
        <v>0</v>
      </c>
      <c r="G2352" s="78">
        <f>'Balance N-1'!O2355</f>
        <v>0</v>
      </c>
      <c r="H2352" s="78">
        <f>'Balance N-1'!P2355</f>
        <v>0</v>
      </c>
      <c r="I2352" s="79">
        <f t="shared" si="36"/>
        <v>0</v>
      </c>
    </row>
    <row r="2353" spans="1:9" ht="15.6">
      <c r="A2353" s="85">
        <f>'Balance N-1'!I2356</f>
        <v>0</v>
      </c>
      <c r="B2353" s="75">
        <f>'Balance N-1'!J2356</f>
        <v>0</v>
      </c>
      <c r="C2353" s="78">
        <f>'Balance N-1'!K2356</f>
        <v>0</v>
      </c>
      <c r="D2353" s="78">
        <f>'Balance N-1'!L2356</f>
        <v>0</v>
      </c>
      <c r="E2353" s="78">
        <f>'Balance N-1'!M2356</f>
        <v>0</v>
      </c>
      <c r="F2353" s="78">
        <f>'Balance N-1'!N2356</f>
        <v>0</v>
      </c>
      <c r="G2353" s="78">
        <f>'Balance N-1'!O2356</f>
        <v>0</v>
      </c>
      <c r="H2353" s="78">
        <f>'Balance N-1'!P2356</f>
        <v>0</v>
      </c>
      <c r="I2353" s="79">
        <f t="shared" si="36"/>
        <v>0</v>
      </c>
    </row>
    <row r="2354" spans="1:9" ht="15.6">
      <c r="A2354" s="85">
        <f>'Balance N-1'!I2357</f>
        <v>0</v>
      </c>
      <c r="B2354" s="75">
        <f>'Balance N-1'!J2357</f>
        <v>0</v>
      </c>
      <c r="C2354" s="78">
        <f>'Balance N-1'!K2357</f>
        <v>0</v>
      </c>
      <c r="D2354" s="78">
        <f>'Balance N-1'!L2357</f>
        <v>0</v>
      </c>
      <c r="E2354" s="78">
        <f>'Balance N-1'!M2357</f>
        <v>0</v>
      </c>
      <c r="F2354" s="78">
        <f>'Balance N-1'!N2357</f>
        <v>0</v>
      </c>
      <c r="G2354" s="78">
        <f>'Balance N-1'!O2357</f>
        <v>0</v>
      </c>
      <c r="H2354" s="78">
        <f>'Balance N-1'!P2357</f>
        <v>0</v>
      </c>
      <c r="I2354" s="79">
        <f t="shared" si="36"/>
        <v>0</v>
      </c>
    </row>
    <row r="2355" spans="1:9" ht="15.6">
      <c r="A2355" s="85">
        <f>'Balance N-1'!I2358</f>
        <v>0</v>
      </c>
      <c r="B2355" s="75">
        <f>'Balance N-1'!J2358</f>
        <v>0</v>
      </c>
      <c r="C2355" s="78">
        <f>'Balance N-1'!K2358</f>
        <v>0</v>
      </c>
      <c r="D2355" s="78">
        <f>'Balance N-1'!L2358</f>
        <v>0</v>
      </c>
      <c r="E2355" s="78">
        <f>'Balance N-1'!M2358</f>
        <v>0</v>
      </c>
      <c r="F2355" s="78">
        <f>'Balance N-1'!N2358</f>
        <v>0</v>
      </c>
      <c r="G2355" s="78">
        <f>'Balance N-1'!O2358</f>
        <v>0</v>
      </c>
      <c r="H2355" s="78">
        <f>'Balance N-1'!P2358</f>
        <v>0</v>
      </c>
      <c r="I2355" s="79">
        <f t="shared" si="36"/>
        <v>0</v>
      </c>
    </row>
    <row r="2356" spans="1:9" ht="15.6">
      <c r="A2356" s="85">
        <f>'Balance N-1'!I2359</f>
        <v>0</v>
      </c>
      <c r="B2356" s="75">
        <f>'Balance N-1'!J2359</f>
        <v>0</v>
      </c>
      <c r="C2356" s="78">
        <f>'Balance N-1'!K2359</f>
        <v>0</v>
      </c>
      <c r="D2356" s="78">
        <f>'Balance N-1'!L2359</f>
        <v>0</v>
      </c>
      <c r="E2356" s="78">
        <f>'Balance N-1'!M2359</f>
        <v>0</v>
      </c>
      <c r="F2356" s="78">
        <f>'Balance N-1'!N2359</f>
        <v>0</v>
      </c>
      <c r="G2356" s="78">
        <f>'Balance N-1'!O2359</f>
        <v>0</v>
      </c>
      <c r="H2356" s="78">
        <f>'Balance N-1'!P2359</f>
        <v>0</v>
      </c>
      <c r="I2356" s="79">
        <f t="shared" si="36"/>
        <v>0</v>
      </c>
    </row>
    <row r="2357" spans="1:9" ht="15.6">
      <c r="A2357" s="85">
        <f>'Balance N-1'!I2360</f>
        <v>0</v>
      </c>
      <c r="B2357" s="75">
        <f>'Balance N-1'!J2360</f>
        <v>0</v>
      </c>
      <c r="C2357" s="78">
        <f>'Balance N-1'!K2360</f>
        <v>0</v>
      </c>
      <c r="D2357" s="78">
        <f>'Balance N-1'!L2360</f>
        <v>0</v>
      </c>
      <c r="E2357" s="78">
        <f>'Balance N-1'!M2360</f>
        <v>0</v>
      </c>
      <c r="F2357" s="78">
        <f>'Balance N-1'!N2360</f>
        <v>0</v>
      </c>
      <c r="G2357" s="78">
        <f>'Balance N-1'!O2360</f>
        <v>0</v>
      </c>
      <c r="H2357" s="78">
        <f>'Balance N-1'!P2360</f>
        <v>0</v>
      </c>
      <c r="I2357" s="79">
        <f t="shared" si="36"/>
        <v>0</v>
      </c>
    </row>
    <row r="2358" spans="1:9" ht="15.6">
      <c r="A2358" s="85">
        <f>'Balance N-1'!I2361</f>
        <v>0</v>
      </c>
      <c r="B2358" s="75">
        <f>'Balance N-1'!J2361</f>
        <v>0</v>
      </c>
      <c r="C2358" s="78">
        <f>'Balance N-1'!K2361</f>
        <v>0</v>
      </c>
      <c r="D2358" s="78">
        <f>'Balance N-1'!L2361</f>
        <v>0</v>
      </c>
      <c r="E2358" s="78">
        <f>'Balance N-1'!M2361</f>
        <v>0</v>
      </c>
      <c r="F2358" s="78">
        <f>'Balance N-1'!N2361</f>
        <v>0</v>
      </c>
      <c r="G2358" s="78">
        <f>'Balance N-1'!O2361</f>
        <v>0</v>
      </c>
      <c r="H2358" s="78">
        <f>'Balance N-1'!P2361</f>
        <v>0</v>
      </c>
      <c r="I2358" s="79">
        <f t="shared" si="36"/>
        <v>0</v>
      </c>
    </row>
    <row r="2359" spans="1:9" ht="15.6">
      <c r="A2359" s="85">
        <f>'Balance N-1'!I2362</f>
        <v>0</v>
      </c>
      <c r="B2359" s="75">
        <f>'Balance N-1'!J2362</f>
        <v>0</v>
      </c>
      <c r="C2359" s="78">
        <f>'Balance N-1'!K2362</f>
        <v>0</v>
      </c>
      <c r="D2359" s="78">
        <f>'Balance N-1'!L2362</f>
        <v>0</v>
      </c>
      <c r="E2359" s="78">
        <f>'Balance N-1'!M2362</f>
        <v>0</v>
      </c>
      <c r="F2359" s="78">
        <f>'Balance N-1'!N2362</f>
        <v>0</v>
      </c>
      <c r="G2359" s="78">
        <f>'Balance N-1'!O2362</f>
        <v>0</v>
      </c>
      <c r="H2359" s="78">
        <f>'Balance N-1'!P2362</f>
        <v>0</v>
      </c>
      <c r="I2359" s="79">
        <f t="shared" si="36"/>
        <v>0</v>
      </c>
    </row>
    <row r="2360" spans="1:9" ht="15.6">
      <c r="A2360" s="85">
        <f>'Balance N-1'!I2363</f>
        <v>0</v>
      </c>
      <c r="B2360" s="75">
        <f>'Balance N-1'!J2363</f>
        <v>0</v>
      </c>
      <c r="C2360" s="78">
        <f>'Balance N-1'!K2363</f>
        <v>0</v>
      </c>
      <c r="D2360" s="78">
        <f>'Balance N-1'!L2363</f>
        <v>0</v>
      </c>
      <c r="E2360" s="78">
        <f>'Balance N-1'!M2363</f>
        <v>0</v>
      </c>
      <c r="F2360" s="78">
        <f>'Balance N-1'!N2363</f>
        <v>0</v>
      </c>
      <c r="G2360" s="78">
        <f>'Balance N-1'!O2363</f>
        <v>0</v>
      </c>
      <c r="H2360" s="78">
        <f>'Balance N-1'!P2363</f>
        <v>0</v>
      </c>
      <c r="I2360" s="79">
        <f t="shared" si="36"/>
        <v>0</v>
      </c>
    </row>
    <row r="2361" spans="1:9" ht="15.6">
      <c r="A2361" s="85">
        <f>'Balance N-1'!I2364</f>
        <v>0</v>
      </c>
      <c r="B2361" s="75">
        <f>'Balance N-1'!J2364</f>
        <v>0</v>
      </c>
      <c r="C2361" s="78">
        <f>'Balance N-1'!K2364</f>
        <v>0</v>
      </c>
      <c r="D2361" s="78">
        <f>'Balance N-1'!L2364</f>
        <v>0</v>
      </c>
      <c r="E2361" s="78">
        <f>'Balance N-1'!M2364</f>
        <v>0</v>
      </c>
      <c r="F2361" s="78">
        <f>'Balance N-1'!N2364</f>
        <v>0</v>
      </c>
      <c r="G2361" s="78">
        <f>'Balance N-1'!O2364</f>
        <v>0</v>
      </c>
      <c r="H2361" s="78">
        <f>'Balance N-1'!P2364</f>
        <v>0</v>
      </c>
      <c r="I2361" s="79">
        <f t="shared" si="36"/>
        <v>0</v>
      </c>
    </row>
    <row r="2362" spans="1:9" ht="15.6">
      <c r="A2362" s="85">
        <f>'Balance N-1'!I2365</f>
        <v>0</v>
      </c>
      <c r="B2362" s="75">
        <f>'Balance N-1'!J2365</f>
        <v>0</v>
      </c>
      <c r="C2362" s="78">
        <f>'Balance N-1'!K2365</f>
        <v>0</v>
      </c>
      <c r="D2362" s="78">
        <f>'Balance N-1'!L2365</f>
        <v>0</v>
      </c>
      <c r="E2362" s="78">
        <f>'Balance N-1'!M2365</f>
        <v>0</v>
      </c>
      <c r="F2362" s="78">
        <f>'Balance N-1'!N2365</f>
        <v>0</v>
      </c>
      <c r="G2362" s="78">
        <f>'Balance N-1'!O2365</f>
        <v>0</v>
      </c>
      <c r="H2362" s="78">
        <f>'Balance N-1'!P2365</f>
        <v>0</v>
      </c>
      <c r="I2362" s="79">
        <f t="shared" si="36"/>
        <v>0</v>
      </c>
    </row>
    <row r="2363" spans="1:9" ht="15.6">
      <c r="A2363" s="85">
        <f>'Balance N-1'!I2366</f>
        <v>0</v>
      </c>
      <c r="B2363" s="75">
        <f>'Balance N-1'!J2366</f>
        <v>0</v>
      </c>
      <c r="C2363" s="78">
        <f>'Balance N-1'!K2366</f>
        <v>0</v>
      </c>
      <c r="D2363" s="78">
        <f>'Balance N-1'!L2366</f>
        <v>0</v>
      </c>
      <c r="E2363" s="78">
        <f>'Balance N-1'!M2366</f>
        <v>0</v>
      </c>
      <c r="F2363" s="78">
        <f>'Balance N-1'!N2366</f>
        <v>0</v>
      </c>
      <c r="G2363" s="78">
        <f>'Balance N-1'!O2366</f>
        <v>0</v>
      </c>
      <c r="H2363" s="78">
        <f>'Balance N-1'!P2366</f>
        <v>0</v>
      </c>
      <c r="I2363" s="79">
        <f t="shared" si="36"/>
        <v>0</v>
      </c>
    </row>
    <row r="2364" spans="1:9" ht="15.6">
      <c r="A2364" s="85">
        <f>'Balance N-1'!I2367</f>
        <v>0</v>
      </c>
      <c r="B2364" s="75">
        <f>'Balance N-1'!J2367</f>
        <v>0</v>
      </c>
      <c r="C2364" s="78">
        <f>'Balance N-1'!K2367</f>
        <v>0</v>
      </c>
      <c r="D2364" s="78">
        <f>'Balance N-1'!L2367</f>
        <v>0</v>
      </c>
      <c r="E2364" s="78">
        <f>'Balance N-1'!M2367</f>
        <v>0</v>
      </c>
      <c r="F2364" s="78">
        <f>'Balance N-1'!N2367</f>
        <v>0</v>
      </c>
      <c r="G2364" s="78">
        <f>'Balance N-1'!O2367</f>
        <v>0</v>
      </c>
      <c r="H2364" s="78">
        <f>'Balance N-1'!P2367</f>
        <v>0</v>
      </c>
      <c r="I2364" s="79">
        <f t="shared" si="36"/>
        <v>0</v>
      </c>
    </row>
    <row r="2365" spans="1:9" ht="15.6">
      <c r="A2365" s="85">
        <f>'Balance N-1'!I2368</f>
        <v>0</v>
      </c>
      <c r="B2365" s="75">
        <f>'Balance N-1'!J2368</f>
        <v>0</v>
      </c>
      <c r="C2365" s="78">
        <f>'Balance N-1'!K2368</f>
        <v>0</v>
      </c>
      <c r="D2365" s="78">
        <f>'Balance N-1'!L2368</f>
        <v>0</v>
      </c>
      <c r="E2365" s="78">
        <f>'Balance N-1'!M2368</f>
        <v>0</v>
      </c>
      <c r="F2365" s="78">
        <f>'Balance N-1'!N2368</f>
        <v>0</v>
      </c>
      <c r="G2365" s="78">
        <f>'Balance N-1'!O2368</f>
        <v>0</v>
      </c>
      <c r="H2365" s="78">
        <f>'Balance N-1'!P2368</f>
        <v>0</v>
      </c>
      <c r="I2365" s="79">
        <f t="shared" si="36"/>
        <v>0</v>
      </c>
    </row>
    <row r="2366" spans="1:9" ht="15.6">
      <c r="A2366" s="85">
        <f>'Balance N-1'!I2369</f>
        <v>0</v>
      </c>
      <c r="B2366" s="75">
        <f>'Balance N-1'!J2369</f>
        <v>0</v>
      </c>
      <c r="C2366" s="78">
        <f>'Balance N-1'!K2369</f>
        <v>0</v>
      </c>
      <c r="D2366" s="78">
        <f>'Balance N-1'!L2369</f>
        <v>0</v>
      </c>
      <c r="E2366" s="78">
        <f>'Balance N-1'!M2369</f>
        <v>0</v>
      </c>
      <c r="F2366" s="78">
        <f>'Balance N-1'!N2369</f>
        <v>0</v>
      </c>
      <c r="G2366" s="78">
        <f>'Balance N-1'!O2369</f>
        <v>0</v>
      </c>
      <c r="H2366" s="78">
        <f>'Balance N-1'!P2369</f>
        <v>0</v>
      </c>
      <c r="I2366" s="79">
        <f t="shared" si="36"/>
        <v>0</v>
      </c>
    </row>
    <row r="2367" spans="1:9" ht="15.6">
      <c r="A2367" s="85">
        <f>'Balance N-1'!I2370</f>
        <v>0</v>
      </c>
      <c r="B2367" s="75">
        <f>'Balance N-1'!J2370</f>
        <v>0</v>
      </c>
      <c r="C2367" s="78">
        <f>'Balance N-1'!K2370</f>
        <v>0</v>
      </c>
      <c r="D2367" s="78">
        <f>'Balance N-1'!L2370</f>
        <v>0</v>
      </c>
      <c r="E2367" s="78">
        <f>'Balance N-1'!M2370</f>
        <v>0</v>
      </c>
      <c r="F2367" s="78">
        <f>'Balance N-1'!N2370</f>
        <v>0</v>
      </c>
      <c r="G2367" s="78">
        <f>'Balance N-1'!O2370</f>
        <v>0</v>
      </c>
      <c r="H2367" s="78">
        <f>'Balance N-1'!P2370</f>
        <v>0</v>
      </c>
      <c r="I2367" s="79">
        <f t="shared" si="36"/>
        <v>0</v>
      </c>
    </row>
    <row r="2368" spans="1:9" ht="15.6">
      <c r="A2368" s="85">
        <f>'Balance N-1'!I2371</f>
        <v>0</v>
      </c>
      <c r="B2368" s="75">
        <f>'Balance N-1'!J2371</f>
        <v>0</v>
      </c>
      <c r="C2368" s="78">
        <f>'Balance N-1'!K2371</f>
        <v>0</v>
      </c>
      <c r="D2368" s="78">
        <f>'Balance N-1'!L2371</f>
        <v>0</v>
      </c>
      <c r="E2368" s="78">
        <f>'Balance N-1'!M2371</f>
        <v>0</v>
      </c>
      <c r="F2368" s="78">
        <f>'Balance N-1'!N2371</f>
        <v>0</v>
      </c>
      <c r="G2368" s="78">
        <f>'Balance N-1'!O2371</f>
        <v>0</v>
      </c>
      <c r="H2368" s="78">
        <f>'Balance N-1'!P2371</f>
        <v>0</v>
      </c>
      <c r="I2368" s="79">
        <f t="shared" si="36"/>
        <v>0</v>
      </c>
    </row>
    <row r="2369" spans="1:9" ht="15.6">
      <c r="A2369" s="85">
        <f>'Balance N-1'!I2372</f>
        <v>0</v>
      </c>
      <c r="B2369" s="75">
        <f>'Balance N-1'!J2372</f>
        <v>0</v>
      </c>
      <c r="C2369" s="78">
        <f>'Balance N-1'!K2372</f>
        <v>0</v>
      </c>
      <c r="D2369" s="78">
        <f>'Balance N-1'!L2372</f>
        <v>0</v>
      </c>
      <c r="E2369" s="78">
        <f>'Balance N-1'!M2372</f>
        <v>0</v>
      </c>
      <c r="F2369" s="78">
        <f>'Balance N-1'!N2372</f>
        <v>0</v>
      </c>
      <c r="G2369" s="78">
        <f>'Balance N-1'!O2372</f>
        <v>0</v>
      </c>
      <c r="H2369" s="78">
        <f>'Balance N-1'!P2372</f>
        <v>0</v>
      </c>
      <c r="I2369" s="79">
        <f t="shared" si="36"/>
        <v>0</v>
      </c>
    </row>
    <row r="2370" spans="1:9" ht="15.6">
      <c r="A2370" s="85">
        <f>'Balance N-1'!I2373</f>
        <v>0</v>
      </c>
      <c r="B2370" s="75">
        <f>'Balance N-1'!J2373</f>
        <v>0</v>
      </c>
      <c r="C2370" s="78">
        <f>'Balance N-1'!K2373</f>
        <v>0</v>
      </c>
      <c r="D2370" s="78">
        <f>'Balance N-1'!L2373</f>
        <v>0</v>
      </c>
      <c r="E2370" s="78">
        <f>'Balance N-1'!M2373</f>
        <v>0</v>
      </c>
      <c r="F2370" s="78">
        <f>'Balance N-1'!N2373</f>
        <v>0</v>
      </c>
      <c r="G2370" s="78">
        <f>'Balance N-1'!O2373</f>
        <v>0</v>
      </c>
      <c r="H2370" s="78">
        <f>'Balance N-1'!P2373</f>
        <v>0</v>
      </c>
      <c r="I2370" s="79">
        <f t="shared" si="36"/>
        <v>0</v>
      </c>
    </row>
    <row r="2371" spans="1:9" ht="15.6">
      <c r="A2371" s="85">
        <f>'Balance N-1'!I2374</f>
        <v>0</v>
      </c>
      <c r="B2371" s="75">
        <f>'Balance N-1'!J2374</f>
        <v>0</v>
      </c>
      <c r="C2371" s="78">
        <f>'Balance N-1'!K2374</f>
        <v>0</v>
      </c>
      <c r="D2371" s="78">
        <f>'Balance N-1'!L2374</f>
        <v>0</v>
      </c>
      <c r="E2371" s="78">
        <f>'Balance N-1'!M2374</f>
        <v>0</v>
      </c>
      <c r="F2371" s="78">
        <f>'Balance N-1'!N2374</f>
        <v>0</v>
      </c>
      <c r="G2371" s="78">
        <f>'Balance N-1'!O2374</f>
        <v>0</v>
      </c>
      <c r="H2371" s="78">
        <f>'Balance N-1'!P2374</f>
        <v>0</v>
      </c>
      <c r="I2371" s="79">
        <f t="shared" ref="I2371:I2434" si="37">(C2371-D2371)+(E2371-F2371)-(G2371-H2371)</f>
        <v>0</v>
      </c>
    </row>
    <row r="2372" spans="1:9" ht="15.6">
      <c r="A2372" s="85">
        <f>'Balance N-1'!I2375</f>
        <v>0</v>
      </c>
      <c r="B2372" s="75">
        <f>'Balance N-1'!J2375</f>
        <v>0</v>
      </c>
      <c r="C2372" s="78">
        <f>'Balance N-1'!K2375</f>
        <v>0</v>
      </c>
      <c r="D2372" s="78">
        <f>'Balance N-1'!L2375</f>
        <v>0</v>
      </c>
      <c r="E2372" s="78">
        <f>'Balance N-1'!M2375</f>
        <v>0</v>
      </c>
      <c r="F2372" s="78">
        <f>'Balance N-1'!N2375</f>
        <v>0</v>
      </c>
      <c r="G2372" s="78">
        <f>'Balance N-1'!O2375</f>
        <v>0</v>
      </c>
      <c r="H2372" s="78">
        <f>'Balance N-1'!P2375</f>
        <v>0</v>
      </c>
      <c r="I2372" s="79">
        <f t="shared" si="37"/>
        <v>0</v>
      </c>
    </row>
    <row r="2373" spans="1:9" ht="15.6">
      <c r="A2373" s="85">
        <f>'Balance N-1'!I2376</f>
        <v>0</v>
      </c>
      <c r="B2373" s="75">
        <f>'Balance N-1'!J2376</f>
        <v>0</v>
      </c>
      <c r="C2373" s="78">
        <f>'Balance N-1'!K2376</f>
        <v>0</v>
      </c>
      <c r="D2373" s="78">
        <f>'Balance N-1'!L2376</f>
        <v>0</v>
      </c>
      <c r="E2373" s="78">
        <f>'Balance N-1'!M2376</f>
        <v>0</v>
      </c>
      <c r="F2373" s="78">
        <f>'Balance N-1'!N2376</f>
        <v>0</v>
      </c>
      <c r="G2373" s="78">
        <f>'Balance N-1'!O2376</f>
        <v>0</v>
      </c>
      <c r="H2373" s="78">
        <f>'Balance N-1'!P2376</f>
        <v>0</v>
      </c>
      <c r="I2373" s="79">
        <f t="shared" si="37"/>
        <v>0</v>
      </c>
    </row>
    <row r="2374" spans="1:9" ht="15.6">
      <c r="A2374" s="85">
        <f>'Balance N-1'!I2377</f>
        <v>0</v>
      </c>
      <c r="B2374" s="75">
        <f>'Balance N-1'!J2377</f>
        <v>0</v>
      </c>
      <c r="C2374" s="78">
        <f>'Balance N-1'!K2377</f>
        <v>0</v>
      </c>
      <c r="D2374" s="78">
        <f>'Balance N-1'!L2377</f>
        <v>0</v>
      </c>
      <c r="E2374" s="78">
        <f>'Balance N-1'!M2377</f>
        <v>0</v>
      </c>
      <c r="F2374" s="78">
        <f>'Balance N-1'!N2377</f>
        <v>0</v>
      </c>
      <c r="G2374" s="78">
        <f>'Balance N-1'!O2377</f>
        <v>0</v>
      </c>
      <c r="H2374" s="78">
        <f>'Balance N-1'!P2377</f>
        <v>0</v>
      </c>
      <c r="I2374" s="79">
        <f t="shared" si="37"/>
        <v>0</v>
      </c>
    </row>
    <row r="2375" spans="1:9" ht="15.6">
      <c r="A2375" s="85">
        <f>'Balance N-1'!I2378</f>
        <v>0</v>
      </c>
      <c r="B2375" s="75">
        <f>'Balance N-1'!J2378</f>
        <v>0</v>
      </c>
      <c r="C2375" s="78">
        <f>'Balance N-1'!K2378</f>
        <v>0</v>
      </c>
      <c r="D2375" s="78">
        <f>'Balance N-1'!L2378</f>
        <v>0</v>
      </c>
      <c r="E2375" s="78">
        <f>'Balance N-1'!M2378</f>
        <v>0</v>
      </c>
      <c r="F2375" s="78">
        <f>'Balance N-1'!N2378</f>
        <v>0</v>
      </c>
      <c r="G2375" s="78">
        <f>'Balance N-1'!O2378</f>
        <v>0</v>
      </c>
      <c r="H2375" s="78">
        <f>'Balance N-1'!P2378</f>
        <v>0</v>
      </c>
      <c r="I2375" s="79">
        <f t="shared" si="37"/>
        <v>0</v>
      </c>
    </row>
    <row r="2376" spans="1:9" ht="15.6">
      <c r="A2376" s="85">
        <f>'Balance N-1'!I2379</f>
        <v>0</v>
      </c>
      <c r="B2376" s="75">
        <f>'Balance N-1'!J2379</f>
        <v>0</v>
      </c>
      <c r="C2376" s="78">
        <f>'Balance N-1'!K2379</f>
        <v>0</v>
      </c>
      <c r="D2376" s="78">
        <f>'Balance N-1'!L2379</f>
        <v>0</v>
      </c>
      <c r="E2376" s="78">
        <f>'Balance N-1'!M2379</f>
        <v>0</v>
      </c>
      <c r="F2376" s="78">
        <f>'Balance N-1'!N2379</f>
        <v>0</v>
      </c>
      <c r="G2376" s="78">
        <f>'Balance N-1'!O2379</f>
        <v>0</v>
      </c>
      <c r="H2376" s="78">
        <f>'Balance N-1'!P2379</f>
        <v>0</v>
      </c>
      <c r="I2376" s="79">
        <f t="shared" si="37"/>
        <v>0</v>
      </c>
    </row>
    <row r="2377" spans="1:9" ht="15.6">
      <c r="A2377" s="85">
        <f>'Balance N-1'!I2380</f>
        <v>0</v>
      </c>
      <c r="B2377" s="75">
        <f>'Balance N-1'!J2380</f>
        <v>0</v>
      </c>
      <c r="C2377" s="78">
        <f>'Balance N-1'!K2380</f>
        <v>0</v>
      </c>
      <c r="D2377" s="78">
        <f>'Balance N-1'!L2380</f>
        <v>0</v>
      </c>
      <c r="E2377" s="78">
        <f>'Balance N-1'!M2380</f>
        <v>0</v>
      </c>
      <c r="F2377" s="78">
        <f>'Balance N-1'!N2380</f>
        <v>0</v>
      </c>
      <c r="G2377" s="78">
        <f>'Balance N-1'!O2380</f>
        <v>0</v>
      </c>
      <c r="H2377" s="78">
        <f>'Balance N-1'!P2380</f>
        <v>0</v>
      </c>
      <c r="I2377" s="79">
        <f t="shared" si="37"/>
        <v>0</v>
      </c>
    </row>
    <row r="2378" spans="1:9" ht="15.6">
      <c r="A2378" s="85">
        <f>'Balance N-1'!I2381</f>
        <v>0</v>
      </c>
      <c r="B2378" s="75">
        <f>'Balance N-1'!J2381</f>
        <v>0</v>
      </c>
      <c r="C2378" s="78">
        <f>'Balance N-1'!K2381</f>
        <v>0</v>
      </c>
      <c r="D2378" s="78">
        <f>'Balance N-1'!L2381</f>
        <v>0</v>
      </c>
      <c r="E2378" s="78">
        <f>'Balance N-1'!M2381</f>
        <v>0</v>
      </c>
      <c r="F2378" s="78">
        <f>'Balance N-1'!N2381</f>
        <v>0</v>
      </c>
      <c r="G2378" s="78">
        <f>'Balance N-1'!O2381</f>
        <v>0</v>
      </c>
      <c r="H2378" s="78">
        <f>'Balance N-1'!P2381</f>
        <v>0</v>
      </c>
      <c r="I2378" s="79">
        <f t="shared" si="37"/>
        <v>0</v>
      </c>
    </row>
    <row r="2379" spans="1:9" ht="15.6">
      <c r="A2379" s="85">
        <f>'Balance N-1'!I2382</f>
        <v>0</v>
      </c>
      <c r="B2379" s="75">
        <f>'Balance N-1'!J2382</f>
        <v>0</v>
      </c>
      <c r="C2379" s="78">
        <f>'Balance N-1'!K2382</f>
        <v>0</v>
      </c>
      <c r="D2379" s="78">
        <f>'Balance N-1'!L2382</f>
        <v>0</v>
      </c>
      <c r="E2379" s="78">
        <f>'Balance N-1'!M2382</f>
        <v>0</v>
      </c>
      <c r="F2379" s="78">
        <f>'Balance N-1'!N2382</f>
        <v>0</v>
      </c>
      <c r="G2379" s="78">
        <f>'Balance N-1'!O2382</f>
        <v>0</v>
      </c>
      <c r="H2379" s="78">
        <f>'Balance N-1'!P2382</f>
        <v>0</v>
      </c>
      <c r="I2379" s="79">
        <f t="shared" si="37"/>
        <v>0</v>
      </c>
    </row>
    <row r="2380" spans="1:9" ht="15.6">
      <c r="A2380" s="85">
        <f>'Balance N-1'!I2383</f>
        <v>0</v>
      </c>
      <c r="B2380" s="75">
        <f>'Balance N-1'!J2383</f>
        <v>0</v>
      </c>
      <c r="C2380" s="78">
        <f>'Balance N-1'!K2383</f>
        <v>0</v>
      </c>
      <c r="D2380" s="78">
        <f>'Balance N-1'!L2383</f>
        <v>0</v>
      </c>
      <c r="E2380" s="78">
        <f>'Balance N-1'!M2383</f>
        <v>0</v>
      </c>
      <c r="F2380" s="78">
        <f>'Balance N-1'!N2383</f>
        <v>0</v>
      </c>
      <c r="G2380" s="78">
        <f>'Balance N-1'!O2383</f>
        <v>0</v>
      </c>
      <c r="H2380" s="78">
        <f>'Balance N-1'!P2383</f>
        <v>0</v>
      </c>
      <c r="I2380" s="79">
        <f t="shared" si="37"/>
        <v>0</v>
      </c>
    </row>
    <row r="2381" spans="1:9" ht="15.6">
      <c r="A2381" s="85">
        <f>'Balance N-1'!I2384</f>
        <v>0</v>
      </c>
      <c r="B2381" s="75">
        <f>'Balance N-1'!J2384</f>
        <v>0</v>
      </c>
      <c r="C2381" s="78">
        <f>'Balance N-1'!K2384</f>
        <v>0</v>
      </c>
      <c r="D2381" s="78">
        <f>'Balance N-1'!L2384</f>
        <v>0</v>
      </c>
      <c r="E2381" s="78">
        <f>'Balance N-1'!M2384</f>
        <v>0</v>
      </c>
      <c r="F2381" s="78">
        <f>'Balance N-1'!N2384</f>
        <v>0</v>
      </c>
      <c r="G2381" s="78">
        <f>'Balance N-1'!O2384</f>
        <v>0</v>
      </c>
      <c r="H2381" s="78">
        <f>'Balance N-1'!P2384</f>
        <v>0</v>
      </c>
      <c r="I2381" s="79">
        <f t="shared" si="37"/>
        <v>0</v>
      </c>
    </row>
    <row r="2382" spans="1:9" ht="15.6">
      <c r="A2382" s="85">
        <f>'Balance N-1'!I2385</f>
        <v>0</v>
      </c>
      <c r="B2382" s="75">
        <f>'Balance N-1'!J2385</f>
        <v>0</v>
      </c>
      <c r="C2382" s="78">
        <f>'Balance N-1'!K2385</f>
        <v>0</v>
      </c>
      <c r="D2382" s="78">
        <f>'Balance N-1'!L2385</f>
        <v>0</v>
      </c>
      <c r="E2382" s="78">
        <f>'Balance N-1'!M2385</f>
        <v>0</v>
      </c>
      <c r="F2382" s="78">
        <f>'Balance N-1'!N2385</f>
        <v>0</v>
      </c>
      <c r="G2382" s="78">
        <f>'Balance N-1'!O2385</f>
        <v>0</v>
      </c>
      <c r="H2382" s="78">
        <f>'Balance N-1'!P2385</f>
        <v>0</v>
      </c>
      <c r="I2382" s="79">
        <f t="shared" si="37"/>
        <v>0</v>
      </c>
    </row>
    <row r="2383" spans="1:9" ht="15.6">
      <c r="A2383" s="85">
        <f>'Balance N-1'!I2386</f>
        <v>0</v>
      </c>
      <c r="B2383" s="75">
        <f>'Balance N-1'!J2386</f>
        <v>0</v>
      </c>
      <c r="C2383" s="78">
        <f>'Balance N-1'!K2386</f>
        <v>0</v>
      </c>
      <c r="D2383" s="78">
        <f>'Balance N-1'!L2386</f>
        <v>0</v>
      </c>
      <c r="E2383" s="78">
        <f>'Balance N-1'!M2386</f>
        <v>0</v>
      </c>
      <c r="F2383" s="78">
        <f>'Balance N-1'!N2386</f>
        <v>0</v>
      </c>
      <c r="G2383" s="78">
        <f>'Balance N-1'!O2386</f>
        <v>0</v>
      </c>
      <c r="H2383" s="78">
        <f>'Balance N-1'!P2386</f>
        <v>0</v>
      </c>
      <c r="I2383" s="79">
        <f t="shared" si="37"/>
        <v>0</v>
      </c>
    </row>
    <row r="2384" spans="1:9" ht="15.6">
      <c r="A2384" s="85">
        <f>'Balance N-1'!I2387</f>
        <v>0</v>
      </c>
      <c r="B2384" s="75">
        <f>'Balance N-1'!J2387</f>
        <v>0</v>
      </c>
      <c r="C2384" s="78">
        <f>'Balance N-1'!K2387</f>
        <v>0</v>
      </c>
      <c r="D2384" s="78">
        <f>'Balance N-1'!L2387</f>
        <v>0</v>
      </c>
      <c r="E2384" s="78">
        <f>'Balance N-1'!M2387</f>
        <v>0</v>
      </c>
      <c r="F2384" s="78">
        <f>'Balance N-1'!N2387</f>
        <v>0</v>
      </c>
      <c r="G2384" s="78">
        <f>'Balance N-1'!O2387</f>
        <v>0</v>
      </c>
      <c r="H2384" s="78">
        <f>'Balance N-1'!P2387</f>
        <v>0</v>
      </c>
      <c r="I2384" s="79">
        <f t="shared" si="37"/>
        <v>0</v>
      </c>
    </row>
    <row r="2385" spans="1:9" ht="15.6">
      <c r="A2385" s="85">
        <f>'Balance N-1'!I2388</f>
        <v>0</v>
      </c>
      <c r="B2385" s="75">
        <f>'Balance N-1'!J2388</f>
        <v>0</v>
      </c>
      <c r="C2385" s="78">
        <f>'Balance N-1'!K2388</f>
        <v>0</v>
      </c>
      <c r="D2385" s="78">
        <f>'Balance N-1'!L2388</f>
        <v>0</v>
      </c>
      <c r="E2385" s="78">
        <f>'Balance N-1'!M2388</f>
        <v>0</v>
      </c>
      <c r="F2385" s="78">
        <f>'Balance N-1'!N2388</f>
        <v>0</v>
      </c>
      <c r="G2385" s="78">
        <f>'Balance N-1'!O2388</f>
        <v>0</v>
      </c>
      <c r="H2385" s="78">
        <f>'Balance N-1'!P2388</f>
        <v>0</v>
      </c>
      <c r="I2385" s="79">
        <f t="shared" si="37"/>
        <v>0</v>
      </c>
    </row>
    <row r="2386" spans="1:9" ht="15.6">
      <c r="A2386" s="85">
        <f>'Balance N-1'!I2389</f>
        <v>0</v>
      </c>
      <c r="B2386" s="75">
        <f>'Balance N-1'!J2389</f>
        <v>0</v>
      </c>
      <c r="C2386" s="78">
        <f>'Balance N-1'!K2389</f>
        <v>0</v>
      </c>
      <c r="D2386" s="78">
        <f>'Balance N-1'!L2389</f>
        <v>0</v>
      </c>
      <c r="E2386" s="78">
        <f>'Balance N-1'!M2389</f>
        <v>0</v>
      </c>
      <c r="F2386" s="78">
        <f>'Balance N-1'!N2389</f>
        <v>0</v>
      </c>
      <c r="G2386" s="78">
        <f>'Balance N-1'!O2389</f>
        <v>0</v>
      </c>
      <c r="H2386" s="78">
        <f>'Balance N-1'!P2389</f>
        <v>0</v>
      </c>
      <c r="I2386" s="79">
        <f t="shared" si="37"/>
        <v>0</v>
      </c>
    </row>
    <row r="2387" spans="1:9" ht="15.6">
      <c r="A2387" s="85">
        <f>'Balance N-1'!I2390</f>
        <v>0</v>
      </c>
      <c r="B2387" s="75">
        <f>'Balance N-1'!J2390</f>
        <v>0</v>
      </c>
      <c r="C2387" s="78">
        <f>'Balance N-1'!K2390</f>
        <v>0</v>
      </c>
      <c r="D2387" s="78">
        <f>'Balance N-1'!L2390</f>
        <v>0</v>
      </c>
      <c r="E2387" s="78">
        <f>'Balance N-1'!M2390</f>
        <v>0</v>
      </c>
      <c r="F2387" s="78">
        <f>'Balance N-1'!N2390</f>
        <v>0</v>
      </c>
      <c r="G2387" s="78">
        <f>'Balance N-1'!O2390</f>
        <v>0</v>
      </c>
      <c r="H2387" s="78">
        <f>'Balance N-1'!P2390</f>
        <v>0</v>
      </c>
      <c r="I2387" s="79">
        <f t="shared" si="37"/>
        <v>0</v>
      </c>
    </row>
    <row r="2388" spans="1:9" ht="15.6">
      <c r="A2388" s="85">
        <f>'Balance N-1'!I2391</f>
        <v>0</v>
      </c>
      <c r="B2388" s="75">
        <f>'Balance N-1'!J2391</f>
        <v>0</v>
      </c>
      <c r="C2388" s="78">
        <f>'Balance N-1'!K2391</f>
        <v>0</v>
      </c>
      <c r="D2388" s="78">
        <f>'Balance N-1'!L2391</f>
        <v>0</v>
      </c>
      <c r="E2388" s="78">
        <f>'Balance N-1'!M2391</f>
        <v>0</v>
      </c>
      <c r="F2388" s="78">
        <f>'Balance N-1'!N2391</f>
        <v>0</v>
      </c>
      <c r="G2388" s="78">
        <f>'Balance N-1'!O2391</f>
        <v>0</v>
      </c>
      <c r="H2388" s="78">
        <f>'Balance N-1'!P2391</f>
        <v>0</v>
      </c>
      <c r="I2388" s="79">
        <f t="shared" si="37"/>
        <v>0</v>
      </c>
    </row>
    <row r="2389" spans="1:9" ht="15.6">
      <c r="A2389" s="85">
        <f>'Balance N-1'!I2392</f>
        <v>0</v>
      </c>
      <c r="B2389" s="75">
        <f>'Balance N-1'!J2392</f>
        <v>0</v>
      </c>
      <c r="C2389" s="78">
        <f>'Balance N-1'!K2392</f>
        <v>0</v>
      </c>
      <c r="D2389" s="78">
        <f>'Balance N-1'!L2392</f>
        <v>0</v>
      </c>
      <c r="E2389" s="78">
        <f>'Balance N-1'!M2392</f>
        <v>0</v>
      </c>
      <c r="F2389" s="78">
        <f>'Balance N-1'!N2392</f>
        <v>0</v>
      </c>
      <c r="G2389" s="78">
        <f>'Balance N-1'!O2392</f>
        <v>0</v>
      </c>
      <c r="H2389" s="78">
        <f>'Balance N-1'!P2392</f>
        <v>0</v>
      </c>
      <c r="I2389" s="79">
        <f t="shared" si="37"/>
        <v>0</v>
      </c>
    </row>
    <row r="2390" spans="1:9" ht="15.6">
      <c r="A2390" s="85">
        <f>'Balance N-1'!I2393</f>
        <v>0</v>
      </c>
      <c r="B2390" s="75">
        <f>'Balance N-1'!J2393</f>
        <v>0</v>
      </c>
      <c r="C2390" s="78">
        <f>'Balance N-1'!K2393</f>
        <v>0</v>
      </c>
      <c r="D2390" s="78">
        <f>'Balance N-1'!L2393</f>
        <v>0</v>
      </c>
      <c r="E2390" s="78">
        <f>'Balance N-1'!M2393</f>
        <v>0</v>
      </c>
      <c r="F2390" s="78">
        <f>'Balance N-1'!N2393</f>
        <v>0</v>
      </c>
      <c r="G2390" s="78">
        <f>'Balance N-1'!O2393</f>
        <v>0</v>
      </c>
      <c r="H2390" s="78">
        <f>'Balance N-1'!P2393</f>
        <v>0</v>
      </c>
      <c r="I2390" s="79">
        <f t="shared" si="37"/>
        <v>0</v>
      </c>
    </row>
    <row r="2391" spans="1:9" ht="15.6">
      <c r="A2391" s="85">
        <f>'Balance N-1'!I2394</f>
        <v>0</v>
      </c>
      <c r="B2391" s="75">
        <f>'Balance N-1'!J2394</f>
        <v>0</v>
      </c>
      <c r="C2391" s="78">
        <f>'Balance N-1'!K2394</f>
        <v>0</v>
      </c>
      <c r="D2391" s="78">
        <f>'Balance N-1'!L2394</f>
        <v>0</v>
      </c>
      <c r="E2391" s="78">
        <f>'Balance N-1'!M2394</f>
        <v>0</v>
      </c>
      <c r="F2391" s="78">
        <f>'Balance N-1'!N2394</f>
        <v>0</v>
      </c>
      <c r="G2391" s="78">
        <f>'Balance N-1'!O2394</f>
        <v>0</v>
      </c>
      <c r="H2391" s="78">
        <f>'Balance N-1'!P2394</f>
        <v>0</v>
      </c>
      <c r="I2391" s="79">
        <f t="shared" si="37"/>
        <v>0</v>
      </c>
    </row>
    <row r="2392" spans="1:9" ht="15.6">
      <c r="A2392" s="85">
        <f>'Balance N-1'!I2395</f>
        <v>0</v>
      </c>
      <c r="B2392" s="75">
        <f>'Balance N-1'!J2395</f>
        <v>0</v>
      </c>
      <c r="C2392" s="78">
        <f>'Balance N-1'!K2395</f>
        <v>0</v>
      </c>
      <c r="D2392" s="78">
        <f>'Balance N-1'!L2395</f>
        <v>0</v>
      </c>
      <c r="E2392" s="78">
        <f>'Balance N-1'!M2395</f>
        <v>0</v>
      </c>
      <c r="F2392" s="78">
        <f>'Balance N-1'!N2395</f>
        <v>0</v>
      </c>
      <c r="G2392" s="78">
        <f>'Balance N-1'!O2395</f>
        <v>0</v>
      </c>
      <c r="H2392" s="78">
        <f>'Balance N-1'!P2395</f>
        <v>0</v>
      </c>
      <c r="I2392" s="79">
        <f t="shared" si="37"/>
        <v>0</v>
      </c>
    </row>
    <row r="2393" spans="1:9" ht="15.6">
      <c r="A2393" s="85">
        <f>'Balance N-1'!I2396</f>
        <v>0</v>
      </c>
      <c r="B2393" s="75">
        <f>'Balance N-1'!J2396</f>
        <v>0</v>
      </c>
      <c r="C2393" s="78">
        <f>'Balance N-1'!K2396</f>
        <v>0</v>
      </c>
      <c r="D2393" s="78">
        <f>'Balance N-1'!L2396</f>
        <v>0</v>
      </c>
      <c r="E2393" s="78">
        <f>'Balance N-1'!M2396</f>
        <v>0</v>
      </c>
      <c r="F2393" s="78">
        <f>'Balance N-1'!N2396</f>
        <v>0</v>
      </c>
      <c r="G2393" s="78">
        <f>'Balance N-1'!O2396</f>
        <v>0</v>
      </c>
      <c r="H2393" s="78">
        <f>'Balance N-1'!P2396</f>
        <v>0</v>
      </c>
      <c r="I2393" s="79">
        <f t="shared" si="37"/>
        <v>0</v>
      </c>
    </row>
    <row r="2394" spans="1:9" ht="15.6">
      <c r="A2394" s="85">
        <f>'Balance N-1'!I2397</f>
        <v>0</v>
      </c>
      <c r="B2394" s="75">
        <f>'Balance N-1'!J2397</f>
        <v>0</v>
      </c>
      <c r="C2394" s="78">
        <f>'Balance N-1'!K2397</f>
        <v>0</v>
      </c>
      <c r="D2394" s="78">
        <f>'Balance N-1'!L2397</f>
        <v>0</v>
      </c>
      <c r="E2394" s="78">
        <f>'Balance N-1'!M2397</f>
        <v>0</v>
      </c>
      <c r="F2394" s="78">
        <f>'Balance N-1'!N2397</f>
        <v>0</v>
      </c>
      <c r="G2394" s="78">
        <f>'Balance N-1'!O2397</f>
        <v>0</v>
      </c>
      <c r="H2394" s="78">
        <f>'Balance N-1'!P2397</f>
        <v>0</v>
      </c>
      <c r="I2394" s="79">
        <f t="shared" si="37"/>
        <v>0</v>
      </c>
    </row>
    <row r="2395" spans="1:9" ht="15.6">
      <c r="A2395" s="85">
        <f>'Balance N-1'!I2398</f>
        <v>0</v>
      </c>
      <c r="B2395" s="75">
        <f>'Balance N-1'!J2398</f>
        <v>0</v>
      </c>
      <c r="C2395" s="78">
        <f>'Balance N-1'!K2398</f>
        <v>0</v>
      </c>
      <c r="D2395" s="78">
        <f>'Balance N-1'!L2398</f>
        <v>0</v>
      </c>
      <c r="E2395" s="78">
        <f>'Balance N-1'!M2398</f>
        <v>0</v>
      </c>
      <c r="F2395" s="78">
        <f>'Balance N-1'!N2398</f>
        <v>0</v>
      </c>
      <c r="G2395" s="78">
        <f>'Balance N-1'!O2398</f>
        <v>0</v>
      </c>
      <c r="H2395" s="78">
        <f>'Balance N-1'!P2398</f>
        <v>0</v>
      </c>
      <c r="I2395" s="79">
        <f t="shared" si="37"/>
        <v>0</v>
      </c>
    </row>
    <row r="2396" spans="1:9" ht="15.6">
      <c r="A2396" s="85">
        <f>'Balance N-1'!I2399</f>
        <v>0</v>
      </c>
      <c r="B2396" s="75">
        <f>'Balance N-1'!J2399</f>
        <v>0</v>
      </c>
      <c r="C2396" s="78">
        <f>'Balance N-1'!K2399</f>
        <v>0</v>
      </c>
      <c r="D2396" s="78">
        <f>'Balance N-1'!L2399</f>
        <v>0</v>
      </c>
      <c r="E2396" s="78">
        <f>'Balance N-1'!M2399</f>
        <v>0</v>
      </c>
      <c r="F2396" s="78">
        <f>'Balance N-1'!N2399</f>
        <v>0</v>
      </c>
      <c r="G2396" s="78">
        <f>'Balance N-1'!O2399</f>
        <v>0</v>
      </c>
      <c r="H2396" s="78">
        <f>'Balance N-1'!P2399</f>
        <v>0</v>
      </c>
      <c r="I2396" s="79">
        <f t="shared" si="37"/>
        <v>0</v>
      </c>
    </row>
    <row r="2397" spans="1:9" ht="15.6">
      <c r="A2397" s="85">
        <f>'Balance N-1'!I2400</f>
        <v>0</v>
      </c>
      <c r="B2397" s="75">
        <f>'Balance N-1'!J2400</f>
        <v>0</v>
      </c>
      <c r="C2397" s="78">
        <f>'Balance N-1'!K2400</f>
        <v>0</v>
      </c>
      <c r="D2397" s="78">
        <f>'Balance N-1'!L2400</f>
        <v>0</v>
      </c>
      <c r="E2397" s="78">
        <f>'Balance N-1'!M2400</f>
        <v>0</v>
      </c>
      <c r="F2397" s="78">
        <f>'Balance N-1'!N2400</f>
        <v>0</v>
      </c>
      <c r="G2397" s="78">
        <f>'Balance N-1'!O2400</f>
        <v>0</v>
      </c>
      <c r="H2397" s="78">
        <f>'Balance N-1'!P2400</f>
        <v>0</v>
      </c>
      <c r="I2397" s="79">
        <f t="shared" si="37"/>
        <v>0</v>
      </c>
    </row>
    <row r="2398" spans="1:9" ht="15.6">
      <c r="A2398" s="85">
        <f>'Balance N-1'!I2401</f>
        <v>0</v>
      </c>
      <c r="B2398" s="75">
        <f>'Balance N-1'!J2401</f>
        <v>0</v>
      </c>
      <c r="C2398" s="78">
        <f>'Balance N-1'!K2401</f>
        <v>0</v>
      </c>
      <c r="D2398" s="78">
        <f>'Balance N-1'!L2401</f>
        <v>0</v>
      </c>
      <c r="E2398" s="78">
        <f>'Balance N-1'!M2401</f>
        <v>0</v>
      </c>
      <c r="F2398" s="78">
        <f>'Balance N-1'!N2401</f>
        <v>0</v>
      </c>
      <c r="G2398" s="78">
        <f>'Balance N-1'!O2401</f>
        <v>0</v>
      </c>
      <c r="H2398" s="78">
        <f>'Balance N-1'!P2401</f>
        <v>0</v>
      </c>
      <c r="I2398" s="79">
        <f t="shared" si="37"/>
        <v>0</v>
      </c>
    </row>
    <row r="2399" spans="1:9" ht="15.6">
      <c r="A2399" s="85">
        <f>'Balance N-1'!I2402</f>
        <v>0</v>
      </c>
      <c r="B2399" s="75">
        <f>'Balance N-1'!J2402</f>
        <v>0</v>
      </c>
      <c r="C2399" s="78">
        <f>'Balance N-1'!K2402</f>
        <v>0</v>
      </c>
      <c r="D2399" s="78">
        <f>'Balance N-1'!L2402</f>
        <v>0</v>
      </c>
      <c r="E2399" s="78">
        <f>'Balance N-1'!M2402</f>
        <v>0</v>
      </c>
      <c r="F2399" s="78">
        <f>'Balance N-1'!N2402</f>
        <v>0</v>
      </c>
      <c r="G2399" s="78">
        <f>'Balance N-1'!O2402</f>
        <v>0</v>
      </c>
      <c r="H2399" s="78">
        <f>'Balance N-1'!P2402</f>
        <v>0</v>
      </c>
      <c r="I2399" s="79">
        <f t="shared" si="37"/>
        <v>0</v>
      </c>
    </row>
    <row r="2400" spans="1:9" ht="15.6">
      <c r="A2400" s="85">
        <f>'Balance N-1'!I2403</f>
        <v>0</v>
      </c>
      <c r="B2400" s="75">
        <f>'Balance N-1'!J2403</f>
        <v>0</v>
      </c>
      <c r="C2400" s="78">
        <f>'Balance N-1'!K2403</f>
        <v>0</v>
      </c>
      <c r="D2400" s="78">
        <f>'Balance N-1'!L2403</f>
        <v>0</v>
      </c>
      <c r="E2400" s="78">
        <f>'Balance N-1'!M2403</f>
        <v>0</v>
      </c>
      <c r="F2400" s="78">
        <f>'Balance N-1'!N2403</f>
        <v>0</v>
      </c>
      <c r="G2400" s="78">
        <f>'Balance N-1'!O2403</f>
        <v>0</v>
      </c>
      <c r="H2400" s="78">
        <f>'Balance N-1'!P2403</f>
        <v>0</v>
      </c>
      <c r="I2400" s="79">
        <f t="shared" si="37"/>
        <v>0</v>
      </c>
    </row>
    <row r="2401" spans="1:9" ht="15.6">
      <c r="A2401" s="85">
        <f>'Balance N-1'!I2404</f>
        <v>0</v>
      </c>
      <c r="B2401" s="75">
        <f>'Balance N-1'!J2404</f>
        <v>0</v>
      </c>
      <c r="C2401" s="78">
        <f>'Balance N-1'!K2404</f>
        <v>0</v>
      </c>
      <c r="D2401" s="78">
        <f>'Balance N-1'!L2404</f>
        <v>0</v>
      </c>
      <c r="E2401" s="78">
        <f>'Balance N-1'!M2404</f>
        <v>0</v>
      </c>
      <c r="F2401" s="78">
        <f>'Balance N-1'!N2404</f>
        <v>0</v>
      </c>
      <c r="G2401" s="78">
        <f>'Balance N-1'!O2404</f>
        <v>0</v>
      </c>
      <c r="H2401" s="78">
        <f>'Balance N-1'!P2404</f>
        <v>0</v>
      </c>
      <c r="I2401" s="79">
        <f t="shared" si="37"/>
        <v>0</v>
      </c>
    </row>
    <row r="2402" spans="1:9" ht="15.6">
      <c r="A2402" s="85">
        <f>'Balance N-1'!I2405</f>
        <v>0</v>
      </c>
      <c r="B2402" s="75">
        <f>'Balance N-1'!J2405</f>
        <v>0</v>
      </c>
      <c r="C2402" s="78">
        <f>'Balance N-1'!K2405</f>
        <v>0</v>
      </c>
      <c r="D2402" s="78">
        <f>'Balance N-1'!L2405</f>
        <v>0</v>
      </c>
      <c r="E2402" s="78">
        <f>'Balance N-1'!M2405</f>
        <v>0</v>
      </c>
      <c r="F2402" s="78">
        <f>'Balance N-1'!N2405</f>
        <v>0</v>
      </c>
      <c r="G2402" s="78">
        <f>'Balance N-1'!O2405</f>
        <v>0</v>
      </c>
      <c r="H2402" s="78">
        <f>'Balance N-1'!P2405</f>
        <v>0</v>
      </c>
      <c r="I2402" s="79">
        <f t="shared" si="37"/>
        <v>0</v>
      </c>
    </row>
    <row r="2403" spans="1:9" ht="15.6">
      <c r="A2403" s="85">
        <f>'Balance N-1'!I2406</f>
        <v>0</v>
      </c>
      <c r="B2403" s="75">
        <f>'Balance N-1'!J2406</f>
        <v>0</v>
      </c>
      <c r="C2403" s="78">
        <f>'Balance N-1'!K2406</f>
        <v>0</v>
      </c>
      <c r="D2403" s="78">
        <f>'Balance N-1'!L2406</f>
        <v>0</v>
      </c>
      <c r="E2403" s="78">
        <f>'Balance N-1'!M2406</f>
        <v>0</v>
      </c>
      <c r="F2403" s="78">
        <f>'Balance N-1'!N2406</f>
        <v>0</v>
      </c>
      <c r="G2403" s="78">
        <f>'Balance N-1'!O2406</f>
        <v>0</v>
      </c>
      <c r="H2403" s="78">
        <f>'Balance N-1'!P2406</f>
        <v>0</v>
      </c>
      <c r="I2403" s="79">
        <f t="shared" si="37"/>
        <v>0</v>
      </c>
    </row>
    <row r="2404" spans="1:9" ht="15.6">
      <c r="A2404" s="85">
        <f>'Balance N-1'!I2407</f>
        <v>0</v>
      </c>
      <c r="B2404" s="75">
        <f>'Balance N-1'!J2407</f>
        <v>0</v>
      </c>
      <c r="C2404" s="78">
        <f>'Balance N-1'!K2407</f>
        <v>0</v>
      </c>
      <c r="D2404" s="78">
        <f>'Balance N-1'!L2407</f>
        <v>0</v>
      </c>
      <c r="E2404" s="78">
        <f>'Balance N-1'!M2407</f>
        <v>0</v>
      </c>
      <c r="F2404" s="78">
        <f>'Balance N-1'!N2407</f>
        <v>0</v>
      </c>
      <c r="G2404" s="78">
        <f>'Balance N-1'!O2407</f>
        <v>0</v>
      </c>
      <c r="H2404" s="78">
        <f>'Balance N-1'!P2407</f>
        <v>0</v>
      </c>
      <c r="I2404" s="79">
        <f t="shared" si="37"/>
        <v>0</v>
      </c>
    </row>
    <row r="2405" spans="1:9" ht="15.6">
      <c r="A2405" s="85">
        <f>'Balance N-1'!I2408</f>
        <v>0</v>
      </c>
      <c r="B2405" s="75">
        <f>'Balance N-1'!J2408</f>
        <v>0</v>
      </c>
      <c r="C2405" s="78">
        <f>'Balance N-1'!K2408</f>
        <v>0</v>
      </c>
      <c r="D2405" s="78">
        <f>'Balance N-1'!L2408</f>
        <v>0</v>
      </c>
      <c r="E2405" s="78">
        <f>'Balance N-1'!M2408</f>
        <v>0</v>
      </c>
      <c r="F2405" s="78">
        <f>'Balance N-1'!N2408</f>
        <v>0</v>
      </c>
      <c r="G2405" s="78">
        <f>'Balance N-1'!O2408</f>
        <v>0</v>
      </c>
      <c r="H2405" s="78">
        <f>'Balance N-1'!P2408</f>
        <v>0</v>
      </c>
      <c r="I2405" s="79">
        <f t="shared" si="37"/>
        <v>0</v>
      </c>
    </row>
    <row r="2406" spans="1:9" ht="15.6">
      <c r="A2406" s="85">
        <f>'Balance N-1'!I2409</f>
        <v>0</v>
      </c>
      <c r="B2406" s="75">
        <f>'Balance N-1'!J2409</f>
        <v>0</v>
      </c>
      <c r="C2406" s="78">
        <f>'Balance N-1'!K2409</f>
        <v>0</v>
      </c>
      <c r="D2406" s="78">
        <f>'Balance N-1'!L2409</f>
        <v>0</v>
      </c>
      <c r="E2406" s="78">
        <f>'Balance N-1'!M2409</f>
        <v>0</v>
      </c>
      <c r="F2406" s="78">
        <f>'Balance N-1'!N2409</f>
        <v>0</v>
      </c>
      <c r="G2406" s="78">
        <f>'Balance N-1'!O2409</f>
        <v>0</v>
      </c>
      <c r="H2406" s="78">
        <f>'Balance N-1'!P2409</f>
        <v>0</v>
      </c>
      <c r="I2406" s="79">
        <f t="shared" si="37"/>
        <v>0</v>
      </c>
    </row>
    <row r="2407" spans="1:9" ht="15.6">
      <c r="A2407" s="85">
        <f>'Balance N-1'!I2410</f>
        <v>0</v>
      </c>
      <c r="B2407" s="75">
        <f>'Balance N-1'!J2410</f>
        <v>0</v>
      </c>
      <c r="C2407" s="78">
        <f>'Balance N-1'!K2410</f>
        <v>0</v>
      </c>
      <c r="D2407" s="78">
        <f>'Balance N-1'!L2410</f>
        <v>0</v>
      </c>
      <c r="E2407" s="78">
        <f>'Balance N-1'!M2410</f>
        <v>0</v>
      </c>
      <c r="F2407" s="78">
        <f>'Balance N-1'!N2410</f>
        <v>0</v>
      </c>
      <c r="G2407" s="78">
        <f>'Balance N-1'!O2410</f>
        <v>0</v>
      </c>
      <c r="H2407" s="78">
        <f>'Balance N-1'!P2410</f>
        <v>0</v>
      </c>
      <c r="I2407" s="79">
        <f t="shared" si="37"/>
        <v>0</v>
      </c>
    </row>
    <row r="2408" spans="1:9" ht="15.6">
      <c r="A2408" s="85">
        <f>'Balance N-1'!I2411</f>
        <v>0</v>
      </c>
      <c r="B2408" s="75">
        <f>'Balance N-1'!J2411</f>
        <v>0</v>
      </c>
      <c r="C2408" s="78">
        <f>'Balance N-1'!K2411</f>
        <v>0</v>
      </c>
      <c r="D2408" s="78">
        <f>'Balance N-1'!L2411</f>
        <v>0</v>
      </c>
      <c r="E2408" s="78">
        <f>'Balance N-1'!M2411</f>
        <v>0</v>
      </c>
      <c r="F2408" s="78">
        <f>'Balance N-1'!N2411</f>
        <v>0</v>
      </c>
      <c r="G2408" s="78">
        <f>'Balance N-1'!O2411</f>
        <v>0</v>
      </c>
      <c r="H2408" s="78">
        <f>'Balance N-1'!P2411</f>
        <v>0</v>
      </c>
      <c r="I2408" s="79">
        <f t="shared" si="37"/>
        <v>0</v>
      </c>
    </row>
    <row r="2409" spans="1:9" ht="15.6">
      <c r="A2409" s="85">
        <f>'Balance N-1'!I2412</f>
        <v>0</v>
      </c>
      <c r="B2409" s="75">
        <f>'Balance N-1'!J2412</f>
        <v>0</v>
      </c>
      <c r="C2409" s="78">
        <f>'Balance N-1'!K2412</f>
        <v>0</v>
      </c>
      <c r="D2409" s="78">
        <f>'Balance N-1'!L2412</f>
        <v>0</v>
      </c>
      <c r="E2409" s="78">
        <f>'Balance N-1'!M2412</f>
        <v>0</v>
      </c>
      <c r="F2409" s="78">
        <f>'Balance N-1'!N2412</f>
        <v>0</v>
      </c>
      <c r="G2409" s="78">
        <f>'Balance N-1'!O2412</f>
        <v>0</v>
      </c>
      <c r="H2409" s="78">
        <f>'Balance N-1'!P2412</f>
        <v>0</v>
      </c>
      <c r="I2409" s="79">
        <f t="shared" si="37"/>
        <v>0</v>
      </c>
    </row>
    <row r="2410" spans="1:9" ht="15.6">
      <c r="A2410" s="85">
        <f>'Balance N-1'!I2413</f>
        <v>0</v>
      </c>
      <c r="B2410" s="75">
        <f>'Balance N-1'!J2413</f>
        <v>0</v>
      </c>
      <c r="C2410" s="78">
        <f>'Balance N-1'!K2413</f>
        <v>0</v>
      </c>
      <c r="D2410" s="78">
        <f>'Balance N-1'!L2413</f>
        <v>0</v>
      </c>
      <c r="E2410" s="78">
        <f>'Balance N-1'!M2413</f>
        <v>0</v>
      </c>
      <c r="F2410" s="78">
        <f>'Balance N-1'!N2413</f>
        <v>0</v>
      </c>
      <c r="G2410" s="78">
        <f>'Balance N-1'!O2413</f>
        <v>0</v>
      </c>
      <c r="H2410" s="78">
        <f>'Balance N-1'!P2413</f>
        <v>0</v>
      </c>
      <c r="I2410" s="79">
        <f t="shared" si="37"/>
        <v>0</v>
      </c>
    </row>
    <row r="2411" spans="1:9" ht="15.6">
      <c r="A2411" s="85">
        <f>'Balance N-1'!I2414</f>
        <v>0</v>
      </c>
      <c r="B2411" s="75">
        <f>'Balance N-1'!J2414</f>
        <v>0</v>
      </c>
      <c r="C2411" s="78">
        <f>'Balance N-1'!K2414</f>
        <v>0</v>
      </c>
      <c r="D2411" s="78">
        <f>'Balance N-1'!L2414</f>
        <v>0</v>
      </c>
      <c r="E2411" s="78">
        <f>'Balance N-1'!M2414</f>
        <v>0</v>
      </c>
      <c r="F2411" s="78">
        <f>'Balance N-1'!N2414</f>
        <v>0</v>
      </c>
      <c r="G2411" s="78">
        <f>'Balance N-1'!O2414</f>
        <v>0</v>
      </c>
      <c r="H2411" s="78">
        <f>'Balance N-1'!P2414</f>
        <v>0</v>
      </c>
      <c r="I2411" s="79">
        <f t="shared" si="37"/>
        <v>0</v>
      </c>
    </row>
    <row r="2412" spans="1:9" ht="15.6">
      <c r="A2412" s="85">
        <f>'Balance N-1'!I2415</f>
        <v>0</v>
      </c>
      <c r="B2412" s="75">
        <f>'Balance N-1'!J2415</f>
        <v>0</v>
      </c>
      <c r="C2412" s="78">
        <f>'Balance N-1'!K2415</f>
        <v>0</v>
      </c>
      <c r="D2412" s="78">
        <f>'Balance N-1'!L2415</f>
        <v>0</v>
      </c>
      <c r="E2412" s="78">
        <f>'Balance N-1'!M2415</f>
        <v>0</v>
      </c>
      <c r="F2412" s="78">
        <f>'Balance N-1'!N2415</f>
        <v>0</v>
      </c>
      <c r="G2412" s="78">
        <f>'Balance N-1'!O2415</f>
        <v>0</v>
      </c>
      <c r="H2412" s="78">
        <f>'Balance N-1'!P2415</f>
        <v>0</v>
      </c>
      <c r="I2412" s="79">
        <f t="shared" si="37"/>
        <v>0</v>
      </c>
    </row>
    <row r="2413" spans="1:9" ht="15.6">
      <c r="A2413" s="85">
        <f>'Balance N-1'!I2416</f>
        <v>0</v>
      </c>
      <c r="B2413" s="75">
        <f>'Balance N-1'!J2416</f>
        <v>0</v>
      </c>
      <c r="C2413" s="78">
        <f>'Balance N-1'!K2416</f>
        <v>0</v>
      </c>
      <c r="D2413" s="78">
        <f>'Balance N-1'!L2416</f>
        <v>0</v>
      </c>
      <c r="E2413" s="78">
        <f>'Balance N-1'!M2416</f>
        <v>0</v>
      </c>
      <c r="F2413" s="78">
        <f>'Balance N-1'!N2416</f>
        <v>0</v>
      </c>
      <c r="G2413" s="78">
        <f>'Balance N-1'!O2416</f>
        <v>0</v>
      </c>
      <c r="H2413" s="78">
        <f>'Balance N-1'!P2416</f>
        <v>0</v>
      </c>
      <c r="I2413" s="79">
        <f t="shared" si="37"/>
        <v>0</v>
      </c>
    </row>
    <row r="2414" spans="1:9" ht="15.6">
      <c r="A2414" s="85">
        <f>'Balance N-1'!I2417</f>
        <v>0</v>
      </c>
      <c r="B2414" s="75">
        <f>'Balance N-1'!J2417</f>
        <v>0</v>
      </c>
      <c r="C2414" s="78">
        <f>'Balance N-1'!K2417</f>
        <v>0</v>
      </c>
      <c r="D2414" s="78">
        <f>'Balance N-1'!L2417</f>
        <v>0</v>
      </c>
      <c r="E2414" s="78">
        <f>'Balance N-1'!M2417</f>
        <v>0</v>
      </c>
      <c r="F2414" s="78">
        <f>'Balance N-1'!N2417</f>
        <v>0</v>
      </c>
      <c r="G2414" s="78">
        <f>'Balance N-1'!O2417</f>
        <v>0</v>
      </c>
      <c r="H2414" s="78">
        <f>'Balance N-1'!P2417</f>
        <v>0</v>
      </c>
      <c r="I2414" s="79">
        <f t="shared" si="37"/>
        <v>0</v>
      </c>
    </row>
    <row r="2415" spans="1:9" ht="15.6">
      <c r="A2415" s="85">
        <f>'Balance N-1'!I2418</f>
        <v>0</v>
      </c>
      <c r="B2415" s="75">
        <f>'Balance N-1'!J2418</f>
        <v>0</v>
      </c>
      <c r="C2415" s="78">
        <f>'Balance N-1'!K2418</f>
        <v>0</v>
      </c>
      <c r="D2415" s="78">
        <f>'Balance N-1'!L2418</f>
        <v>0</v>
      </c>
      <c r="E2415" s="78">
        <f>'Balance N-1'!M2418</f>
        <v>0</v>
      </c>
      <c r="F2415" s="78">
        <f>'Balance N-1'!N2418</f>
        <v>0</v>
      </c>
      <c r="G2415" s="78">
        <f>'Balance N-1'!O2418</f>
        <v>0</v>
      </c>
      <c r="H2415" s="78">
        <f>'Balance N-1'!P2418</f>
        <v>0</v>
      </c>
      <c r="I2415" s="79">
        <f t="shared" si="37"/>
        <v>0</v>
      </c>
    </row>
    <row r="2416" spans="1:9" ht="15.6">
      <c r="A2416" s="85">
        <f>'Balance N-1'!I2419</f>
        <v>0</v>
      </c>
      <c r="B2416" s="75">
        <f>'Balance N-1'!J2419</f>
        <v>0</v>
      </c>
      <c r="C2416" s="78">
        <f>'Balance N-1'!K2419</f>
        <v>0</v>
      </c>
      <c r="D2416" s="78">
        <f>'Balance N-1'!L2419</f>
        <v>0</v>
      </c>
      <c r="E2416" s="78">
        <f>'Balance N-1'!M2419</f>
        <v>0</v>
      </c>
      <c r="F2416" s="78">
        <f>'Balance N-1'!N2419</f>
        <v>0</v>
      </c>
      <c r="G2416" s="78">
        <f>'Balance N-1'!O2419</f>
        <v>0</v>
      </c>
      <c r="H2416" s="78">
        <f>'Balance N-1'!P2419</f>
        <v>0</v>
      </c>
      <c r="I2416" s="79">
        <f t="shared" si="37"/>
        <v>0</v>
      </c>
    </row>
    <row r="2417" spans="1:9" ht="15.6">
      <c r="A2417" s="85">
        <f>'Balance N-1'!I2420</f>
        <v>0</v>
      </c>
      <c r="B2417" s="75">
        <f>'Balance N-1'!J2420</f>
        <v>0</v>
      </c>
      <c r="C2417" s="78">
        <f>'Balance N-1'!K2420</f>
        <v>0</v>
      </c>
      <c r="D2417" s="78">
        <f>'Balance N-1'!L2420</f>
        <v>0</v>
      </c>
      <c r="E2417" s="78">
        <f>'Balance N-1'!M2420</f>
        <v>0</v>
      </c>
      <c r="F2417" s="78">
        <f>'Balance N-1'!N2420</f>
        <v>0</v>
      </c>
      <c r="G2417" s="78">
        <f>'Balance N-1'!O2420</f>
        <v>0</v>
      </c>
      <c r="H2417" s="78">
        <f>'Balance N-1'!P2420</f>
        <v>0</v>
      </c>
      <c r="I2417" s="79">
        <f t="shared" si="37"/>
        <v>0</v>
      </c>
    </row>
    <row r="2418" spans="1:9" ht="15.6">
      <c r="A2418" s="85">
        <f>'Balance N-1'!I2421</f>
        <v>0</v>
      </c>
      <c r="B2418" s="75">
        <f>'Balance N-1'!J2421</f>
        <v>0</v>
      </c>
      <c r="C2418" s="78">
        <f>'Balance N-1'!K2421</f>
        <v>0</v>
      </c>
      <c r="D2418" s="78">
        <f>'Balance N-1'!L2421</f>
        <v>0</v>
      </c>
      <c r="E2418" s="78">
        <f>'Balance N-1'!M2421</f>
        <v>0</v>
      </c>
      <c r="F2418" s="78">
        <f>'Balance N-1'!N2421</f>
        <v>0</v>
      </c>
      <c r="G2418" s="78">
        <f>'Balance N-1'!O2421</f>
        <v>0</v>
      </c>
      <c r="H2418" s="78">
        <f>'Balance N-1'!P2421</f>
        <v>0</v>
      </c>
      <c r="I2418" s="79">
        <f t="shared" si="37"/>
        <v>0</v>
      </c>
    </row>
    <row r="2419" spans="1:9" ht="15.6">
      <c r="A2419" s="85">
        <f>'Balance N-1'!I2422</f>
        <v>0</v>
      </c>
      <c r="B2419" s="75">
        <f>'Balance N-1'!J2422</f>
        <v>0</v>
      </c>
      <c r="C2419" s="78">
        <f>'Balance N-1'!K2422</f>
        <v>0</v>
      </c>
      <c r="D2419" s="78">
        <f>'Balance N-1'!L2422</f>
        <v>0</v>
      </c>
      <c r="E2419" s="78">
        <f>'Balance N-1'!M2422</f>
        <v>0</v>
      </c>
      <c r="F2419" s="78">
        <f>'Balance N-1'!N2422</f>
        <v>0</v>
      </c>
      <c r="G2419" s="78">
        <f>'Balance N-1'!O2422</f>
        <v>0</v>
      </c>
      <c r="H2419" s="78">
        <f>'Balance N-1'!P2422</f>
        <v>0</v>
      </c>
      <c r="I2419" s="79">
        <f t="shared" si="37"/>
        <v>0</v>
      </c>
    </row>
    <row r="2420" spans="1:9" ht="15.6">
      <c r="A2420" s="85">
        <f>'Balance N-1'!I2423</f>
        <v>0</v>
      </c>
      <c r="B2420" s="75">
        <f>'Balance N-1'!J2423</f>
        <v>0</v>
      </c>
      <c r="C2420" s="78">
        <f>'Balance N-1'!K2423</f>
        <v>0</v>
      </c>
      <c r="D2420" s="78">
        <f>'Balance N-1'!L2423</f>
        <v>0</v>
      </c>
      <c r="E2420" s="78">
        <f>'Balance N-1'!M2423</f>
        <v>0</v>
      </c>
      <c r="F2420" s="78">
        <f>'Balance N-1'!N2423</f>
        <v>0</v>
      </c>
      <c r="G2420" s="78">
        <f>'Balance N-1'!O2423</f>
        <v>0</v>
      </c>
      <c r="H2420" s="78">
        <f>'Balance N-1'!P2423</f>
        <v>0</v>
      </c>
      <c r="I2420" s="79">
        <f t="shared" si="37"/>
        <v>0</v>
      </c>
    </row>
    <row r="2421" spans="1:9" ht="15.6">
      <c r="A2421" s="85">
        <f>'Balance N-1'!I2424</f>
        <v>0</v>
      </c>
      <c r="B2421" s="75">
        <f>'Balance N-1'!J2424</f>
        <v>0</v>
      </c>
      <c r="C2421" s="78">
        <f>'Balance N-1'!K2424</f>
        <v>0</v>
      </c>
      <c r="D2421" s="78">
        <f>'Balance N-1'!L2424</f>
        <v>0</v>
      </c>
      <c r="E2421" s="78">
        <f>'Balance N-1'!M2424</f>
        <v>0</v>
      </c>
      <c r="F2421" s="78">
        <f>'Balance N-1'!N2424</f>
        <v>0</v>
      </c>
      <c r="G2421" s="78">
        <f>'Balance N-1'!O2424</f>
        <v>0</v>
      </c>
      <c r="H2421" s="78">
        <f>'Balance N-1'!P2424</f>
        <v>0</v>
      </c>
      <c r="I2421" s="79">
        <f t="shared" si="37"/>
        <v>0</v>
      </c>
    </row>
    <row r="2422" spans="1:9" ht="15.6">
      <c r="A2422" s="85">
        <f>'Balance N-1'!I2425</f>
        <v>0</v>
      </c>
      <c r="B2422" s="75">
        <f>'Balance N-1'!J2425</f>
        <v>0</v>
      </c>
      <c r="C2422" s="78">
        <f>'Balance N-1'!K2425</f>
        <v>0</v>
      </c>
      <c r="D2422" s="78">
        <f>'Balance N-1'!L2425</f>
        <v>0</v>
      </c>
      <c r="E2422" s="78">
        <f>'Balance N-1'!M2425</f>
        <v>0</v>
      </c>
      <c r="F2422" s="78">
        <f>'Balance N-1'!N2425</f>
        <v>0</v>
      </c>
      <c r="G2422" s="78">
        <f>'Balance N-1'!O2425</f>
        <v>0</v>
      </c>
      <c r="H2422" s="78">
        <f>'Balance N-1'!P2425</f>
        <v>0</v>
      </c>
      <c r="I2422" s="79">
        <f t="shared" si="37"/>
        <v>0</v>
      </c>
    </row>
    <row r="2423" spans="1:9" ht="15.6">
      <c r="A2423" s="85">
        <f>'Balance N-1'!I2426</f>
        <v>0</v>
      </c>
      <c r="B2423" s="75">
        <f>'Balance N-1'!J2426</f>
        <v>0</v>
      </c>
      <c r="C2423" s="78">
        <f>'Balance N-1'!K2426</f>
        <v>0</v>
      </c>
      <c r="D2423" s="78">
        <f>'Balance N-1'!L2426</f>
        <v>0</v>
      </c>
      <c r="E2423" s="78">
        <f>'Balance N-1'!M2426</f>
        <v>0</v>
      </c>
      <c r="F2423" s="78">
        <f>'Balance N-1'!N2426</f>
        <v>0</v>
      </c>
      <c r="G2423" s="78">
        <f>'Balance N-1'!O2426</f>
        <v>0</v>
      </c>
      <c r="H2423" s="78">
        <f>'Balance N-1'!P2426</f>
        <v>0</v>
      </c>
      <c r="I2423" s="79">
        <f t="shared" si="37"/>
        <v>0</v>
      </c>
    </row>
    <row r="2424" spans="1:9" ht="15.6">
      <c r="A2424" s="85">
        <f>'Balance N-1'!I2427</f>
        <v>0</v>
      </c>
      <c r="B2424" s="75">
        <f>'Balance N-1'!J2427</f>
        <v>0</v>
      </c>
      <c r="C2424" s="78">
        <f>'Balance N-1'!K2427</f>
        <v>0</v>
      </c>
      <c r="D2424" s="78">
        <f>'Balance N-1'!L2427</f>
        <v>0</v>
      </c>
      <c r="E2424" s="78">
        <f>'Balance N-1'!M2427</f>
        <v>0</v>
      </c>
      <c r="F2424" s="78">
        <f>'Balance N-1'!N2427</f>
        <v>0</v>
      </c>
      <c r="G2424" s="78">
        <f>'Balance N-1'!O2427</f>
        <v>0</v>
      </c>
      <c r="H2424" s="78">
        <f>'Balance N-1'!P2427</f>
        <v>0</v>
      </c>
      <c r="I2424" s="79">
        <f t="shared" si="37"/>
        <v>0</v>
      </c>
    </row>
    <row r="2425" spans="1:9" ht="15.6">
      <c r="A2425" s="85">
        <f>'Balance N-1'!I2428</f>
        <v>0</v>
      </c>
      <c r="B2425" s="75">
        <f>'Balance N-1'!J2428</f>
        <v>0</v>
      </c>
      <c r="C2425" s="78">
        <f>'Balance N-1'!K2428</f>
        <v>0</v>
      </c>
      <c r="D2425" s="78">
        <f>'Balance N-1'!L2428</f>
        <v>0</v>
      </c>
      <c r="E2425" s="78">
        <f>'Balance N-1'!M2428</f>
        <v>0</v>
      </c>
      <c r="F2425" s="78">
        <f>'Balance N-1'!N2428</f>
        <v>0</v>
      </c>
      <c r="G2425" s="78">
        <f>'Balance N-1'!O2428</f>
        <v>0</v>
      </c>
      <c r="H2425" s="78">
        <f>'Balance N-1'!P2428</f>
        <v>0</v>
      </c>
      <c r="I2425" s="79">
        <f t="shared" si="37"/>
        <v>0</v>
      </c>
    </row>
    <row r="2426" spans="1:9" ht="15.6">
      <c r="A2426" s="85">
        <f>'Balance N-1'!I2429</f>
        <v>0</v>
      </c>
      <c r="B2426" s="75">
        <f>'Balance N-1'!J2429</f>
        <v>0</v>
      </c>
      <c r="C2426" s="78">
        <f>'Balance N-1'!K2429</f>
        <v>0</v>
      </c>
      <c r="D2426" s="78">
        <f>'Balance N-1'!L2429</f>
        <v>0</v>
      </c>
      <c r="E2426" s="78">
        <f>'Balance N-1'!M2429</f>
        <v>0</v>
      </c>
      <c r="F2426" s="78">
        <f>'Balance N-1'!N2429</f>
        <v>0</v>
      </c>
      <c r="G2426" s="78">
        <f>'Balance N-1'!O2429</f>
        <v>0</v>
      </c>
      <c r="H2426" s="78">
        <f>'Balance N-1'!P2429</f>
        <v>0</v>
      </c>
      <c r="I2426" s="79">
        <f t="shared" si="37"/>
        <v>0</v>
      </c>
    </row>
    <row r="2427" spans="1:9" ht="15.6">
      <c r="A2427" s="85">
        <f>'Balance N-1'!I2430</f>
        <v>0</v>
      </c>
      <c r="B2427" s="75">
        <f>'Balance N-1'!J2430</f>
        <v>0</v>
      </c>
      <c r="C2427" s="78">
        <f>'Balance N-1'!K2430</f>
        <v>0</v>
      </c>
      <c r="D2427" s="78">
        <f>'Balance N-1'!L2430</f>
        <v>0</v>
      </c>
      <c r="E2427" s="78">
        <f>'Balance N-1'!M2430</f>
        <v>0</v>
      </c>
      <c r="F2427" s="78">
        <f>'Balance N-1'!N2430</f>
        <v>0</v>
      </c>
      <c r="G2427" s="78">
        <f>'Balance N-1'!O2430</f>
        <v>0</v>
      </c>
      <c r="H2427" s="78">
        <f>'Balance N-1'!P2430</f>
        <v>0</v>
      </c>
      <c r="I2427" s="79">
        <f t="shared" si="37"/>
        <v>0</v>
      </c>
    </row>
    <row r="2428" spans="1:9" ht="15.6">
      <c r="A2428" s="85">
        <f>'Balance N-1'!I2431</f>
        <v>0</v>
      </c>
      <c r="B2428" s="75">
        <f>'Balance N-1'!J2431</f>
        <v>0</v>
      </c>
      <c r="C2428" s="78">
        <f>'Balance N-1'!K2431</f>
        <v>0</v>
      </c>
      <c r="D2428" s="78">
        <f>'Balance N-1'!L2431</f>
        <v>0</v>
      </c>
      <c r="E2428" s="78">
        <f>'Balance N-1'!M2431</f>
        <v>0</v>
      </c>
      <c r="F2428" s="78">
        <f>'Balance N-1'!N2431</f>
        <v>0</v>
      </c>
      <c r="G2428" s="78">
        <f>'Balance N-1'!O2431</f>
        <v>0</v>
      </c>
      <c r="H2428" s="78">
        <f>'Balance N-1'!P2431</f>
        <v>0</v>
      </c>
      <c r="I2428" s="79">
        <f t="shared" si="37"/>
        <v>0</v>
      </c>
    </row>
    <row r="2429" spans="1:9" ht="15.6">
      <c r="A2429" s="85">
        <f>'Balance N-1'!I2432</f>
        <v>0</v>
      </c>
      <c r="B2429" s="75">
        <f>'Balance N-1'!J2432</f>
        <v>0</v>
      </c>
      <c r="C2429" s="78">
        <f>'Balance N-1'!K2432</f>
        <v>0</v>
      </c>
      <c r="D2429" s="78">
        <f>'Balance N-1'!L2432</f>
        <v>0</v>
      </c>
      <c r="E2429" s="78">
        <f>'Balance N-1'!M2432</f>
        <v>0</v>
      </c>
      <c r="F2429" s="78">
        <f>'Balance N-1'!N2432</f>
        <v>0</v>
      </c>
      <c r="G2429" s="78">
        <f>'Balance N-1'!O2432</f>
        <v>0</v>
      </c>
      <c r="H2429" s="78">
        <f>'Balance N-1'!P2432</f>
        <v>0</v>
      </c>
      <c r="I2429" s="79">
        <f t="shared" si="37"/>
        <v>0</v>
      </c>
    </row>
    <row r="2430" spans="1:9" ht="15.6">
      <c r="A2430" s="85">
        <f>'Balance N-1'!I2433</f>
        <v>0</v>
      </c>
      <c r="B2430" s="75">
        <f>'Balance N-1'!J2433</f>
        <v>0</v>
      </c>
      <c r="C2430" s="78">
        <f>'Balance N-1'!K2433</f>
        <v>0</v>
      </c>
      <c r="D2430" s="78">
        <f>'Balance N-1'!L2433</f>
        <v>0</v>
      </c>
      <c r="E2430" s="78">
        <f>'Balance N-1'!M2433</f>
        <v>0</v>
      </c>
      <c r="F2430" s="78">
        <f>'Balance N-1'!N2433</f>
        <v>0</v>
      </c>
      <c r="G2430" s="78">
        <f>'Balance N-1'!O2433</f>
        <v>0</v>
      </c>
      <c r="H2430" s="78">
        <f>'Balance N-1'!P2433</f>
        <v>0</v>
      </c>
      <c r="I2430" s="79">
        <f t="shared" si="37"/>
        <v>0</v>
      </c>
    </row>
    <row r="2431" spans="1:9" ht="15.6">
      <c r="A2431" s="85">
        <f>'Balance N-1'!I2434</f>
        <v>0</v>
      </c>
      <c r="B2431" s="75">
        <f>'Balance N-1'!J2434</f>
        <v>0</v>
      </c>
      <c r="C2431" s="78">
        <f>'Balance N-1'!K2434</f>
        <v>0</v>
      </c>
      <c r="D2431" s="78">
        <f>'Balance N-1'!L2434</f>
        <v>0</v>
      </c>
      <c r="E2431" s="78">
        <f>'Balance N-1'!M2434</f>
        <v>0</v>
      </c>
      <c r="F2431" s="78">
        <f>'Balance N-1'!N2434</f>
        <v>0</v>
      </c>
      <c r="G2431" s="78">
        <f>'Balance N-1'!O2434</f>
        <v>0</v>
      </c>
      <c r="H2431" s="78">
        <f>'Balance N-1'!P2434</f>
        <v>0</v>
      </c>
      <c r="I2431" s="79">
        <f t="shared" si="37"/>
        <v>0</v>
      </c>
    </row>
    <row r="2432" spans="1:9" ht="15.6">
      <c r="A2432" s="85">
        <f>'Balance N-1'!I2435</f>
        <v>0</v>
      </c>
      <c r="B2432" s="75">
        <f>'Balance N-1'!J2435</f>
        <v>0</v>
      </c>
      <c r="C2432" s="78">
        <f>'Balance N-1'!K2435</f>
        <v>0</v>
      </c>
      <c r="D2432" s="78">
        <f>'Balance N-1'!L2435</f>
        <v>0</v>
      </c>
      <c r="E2432" s="78">
        <f>'Balance N-1'!M2435</f>
        <v>0</v>
      </c>
      <c r="F2432" s="78">
        <f>'Balance N-1'!N2435</f>
        <v>0</v>
      </c>
      <c r="G2432" s="78">
        <f>'Balance N-1'!O2435</f>
        <v>0</v>
      </c>
      <c r="H2432" s="78">
        <f>'Balance N-1'!P2435</f>
        <v>0</v>
      </c>
      <c r="I2432" s="79">
        <f t="shared" si="37"/>
        <v>0</v>
      </c>
    </row>
    <row r="2433" spans="1:9" ht="15.6">
      <c r="A2433" s="85">
        <f>'Balance N-1'!I2436</f>
        <v>0</v>
      </c>
      <c r="B2433" s="75">
        <f>'Balance N-1'!J2436</f>
        <v>0</v>
      </c>
      <c r="C2433" s="78">
        <f>'Balance N-1'!K2436</f>
        <v>0</v>
      </c>
      <c r="D2433" s="78">
        <f>'Balance N-1'!L2436</f>
        <v>0</v>
      </c>
      <c r="E2433" s="78">
        <f>'Balance N-1'!M2436</f>
        <v>0</v>
      </c>
      <c r="F2433" s="78">
        <f>'Balance N-1'!N2436</f>
        <v>0</v>
      </c>
      <c r="G2433" s="78">
        <f>'Balance N-1'!O2436</f>
        <v>0</v>
      </c>
      <c r="H2433" s="78">
        <f>'Balance N-1'!P2436</f>
        <v>0</v>
      </c>
      <c r="I2433" s="79">
        <f t="shared" si="37"/>
        <v>0</v>
      </c>
    </row>
    <row r="2434" spans="1:9" ht="15.6">
      <c r="A2434" s="85">
        <f>'Balance N-1'!I2437</f>
        <v>0</v>
      </c>
      <c r="B2434" s="75">
        <f>'Balance N-1'!J2437</f>
        <v>0</v>
      </c>
      <c r="C2434" s="78">
        <f>'Balance N-1'!K2437</f>
        <v>0</v>
      </c>
      <c r="D2434" s="78">
        <f>'Balance N-1'!L2437</f>
        <v>0</v>
      </c>
      <c r="E2434" s="78">
        <f>'Balance N-1'!M2437</f>
        <v>0</v>
      </c>
      <c r="F2434" s="78">
        <f>'Balance N-1'!N2437</f>
        <v>0</v>
      </c>
      <c r="G2434" s="78">
        <f>'Balance N-1'!O2437</f>
        <v>0</v>
      </c>
      <c r="H2434" s="78">
        <f>'Balance N-1'!P2437</f>
        <v>0</v>
      </c>
      <c r="I2434" s="79">
        <f t="shared" si="37"/>
        <v>0</v>
      </c>
    </row>
    <row r="2435" spans="1:9" ht="15.6">
      <c r="A2435" s="85">
        <f>'Balance N-1'!I2438</f>
        <v>0</v>
      </c>
      <c r="B2435" s="75">
        <f>'Balance N-1'!J2438</f>
        <v>0</v>
      </c>
      <c r="C2435" s="78">
        <f>'Balance N-1'!K2438</f>
        <v>0</v>
      </c>
      <c r="D2435" s="78">
        <f>'Balance N-1'!L2438</f>
        <v>0</v>
      </c>
      <c r="E2435" s="78">
        <f>'Balance N-1'!M2438</f>
        <v>0</v>
      </c>
      <c r="F2435" s="78">
        <f>'Balance N-1'!N2438</f>
        <v>0</v>
      </c>
      <c r="G2435" s="78">
        <f>'Balance N-1'!O2438</f>
        <v>0</v>
      </c>
      <c r="H2435" s="78">
        <f>'Balance N-1'!P2438</f>
        <v>0</v>
      </c>
      <c r="I2435" s="79">
        <f t="shared" ref="I2435:I2498" si="38">(C2435-D2435)+(E2435-F2435)-(G2435-H2435)</f>
        <v>0</v>
      </c>
    </row>
    <row r="2436" spans="1:9" ht="15.6">
      <c r="A2436" s="85">
        <f>'Balance N-1'!I2439</f>
        <v>0</v>
      </c>
      <c r="B2436" s="75">
        <f>'Balance N-1'!J2439</f>
        <v>0</v>
      </c>
      <c r="C2436" s="78">
        <f>'Balance N-1'!K2439</f>
        <v>0</v>
      </c>
      <c r="D2436" s="78">
        <f>'Balance N-1'!L2439</f>
        <v>0</v>
      </c>
      <c r="E2436" s="78">
        <f>'Balance N-1'!M2439</f>
        <v>0</v>
      </c>
      <c r="F2436" s="78">
        <f>'Balance N-1'!N2439</f>
        <v>0</v>
      </c>
      <c r="G2436" s="78">
        <f>'Balance N-1'!O2439</f>
        <v>0</v>
      </c>
      <c r="H2436" s="78">
        <f>'Balance N-1'!P2439</f>
        <v>0</v>
      </c>
      <c r="I2436" s="79">
        <f t="shared" si="38"/>
        <v>0</v>
      </c>
    </row>
    <row r="2437" spans="1:9" ht="15.6">
      <c r="A2437" s="85">
        <f>'Balance N-1'!I2440</f>
        <v>0</v>
      </c>
      <c r="B2437" s="75">
        <f>'Balance N-1'!J2440</f>
        <v>0</v>
      </c>
      <c r="C2437" s="78">
        <f>'Balance N-1'!K2440</f>
        <v>0</v>
      </c>
      <c r="D2437" s="78">
        <f>'Balance N-1'!L2440</f>
        <v>0</v>
      </c>
      <c r="E2437" s="78">
        <f>'Balance N-1'!M2440</f>
        <v>0</v>
      </c>
      <c r="F2437" s="78">
        <f>'Balance N-1'!N2440</f>
        <v>0</v>
      </c>
      <c r="G2437" s="78">
        <f>'Balance N-1'!O2440</f>
        <v>0</v>
      </c>
      <c r="H2437" s="78">
        <f>'Balance N-1'!P2440</f>
        <v>0</v>
      </c>
      <c r="I2437" s="79">
        <f t="shared" si="38"/>
        <v>0</v>
      </c>
    </row>
    <row r="2438" spans="1:9" ht="15.6">
      <c r="A2438" s="85">
        <f>'Balance N-1'!I2441</f>
        <v>0</v>
      </c>
      <c r="B2438" s="75">
        <f>'Balance N-1'!J2441</f>
        <v>0</v>
      </c>
      <c r="C2438" s="78">
        <f>'Balance N-1'!K2441</f>
        <v>0</v>
      </c>
      <c r="D2438" s="78">
        <f>'Balance N-1'!L2441</f>
        <v>0</v>
      </c>
      <c r="E2438" s="78">
        <f>'Balance N-1'!M2441</f>
        <v>0</v>
      </c>
      <c r="F2438" s="78">
        <f>'Balance N-1'!N2441</f>
        <v>0</v>
      </c>
      <c r="G2438" s="78">
        <f>'Balance N-1'!O2441</f>
        <v>0</v>
      </c>
      <c r="H2438" s="78">
        <f>'Balance N-1'!P2441</f>
        <v>0</v>
      </c>
      <c r="I2438" s="79">
        <f t="shared" si="38"/>
        <v>0</v>
      </c>
    </row>
    <row r="2439" spans="1:9" ht="15.6">
      <c r="A2439" s="85">
        <f>'Balance N-1'!I2442</f>
        <v>0</v>
      </c>
      <c r="B2439" s="75">
        <f>'Balance N-1'!J2442</f>
        <v>0</v>
      </c>
      <c r="C2439" s="78">
        <f>'Balance N-1'!K2442</f>
        <v>0</v>
      </c>
      <c r="D2439" s="78">
        <f>'Balance N-1'!L2442</f>
        <v>0</v>
      </c>
      <c r="E2439" s="78">
        <f>'Balance N-1'!M2442</f>
        <v>0</v>
      </c>
      <c r="F2439" s="78">
        <f>'Balance N-1'!N2442</f>
        <v>0</v>
      </c>
      <c r="G2439" s="78">
        <f>'Balance N-1'!O2442</f>
        <v>0</v>
      </c>
      <c r="H2439" s="78">
        <f>'Balance N-1'!P2442</f>
        <v>0</v>
      </c>
      <c r="I2439" s="79">
        <f t="shared" si="38"/>
        <v>0</v>
      </c>
    </row>
    <row r="2440" spans="1:9" ht="15.6">
      <c r="A2440" s="85">
        <f>'Balance N-1'!I2443</f>
        <v>0</v>
      </c>
      <c r="B2440" s="75">
        <f>'Balance N-1'!J2443</f>
        <v>0</v>
      </c>
      <c r="C2440" s="78">
        <f>'Balance N-1'!K2443</f>
        <v>0</v>
      </c>
      <c r="D2440" s="78">
        <f>'Balance N-1'!L2443</f>
        <v>0</v>
      </c>
      <c r="E2440" s="78">
        <f>'Balance N-1'!M2443</f>
        <v>0</v>
      </c>
      <c r="F2440" s="78">
        <f>'Balance N-1'!N2443</f>
        <v>0</v>
      </c>
      <c r="G2440" s="78">
        <f>'Balance N-1'!O2443</f>
        <v>0</v>
      </c>
      <c r="H2440" s="78">
        <f>'Balance N-1'!P2443</f>
        <v>0</v>
      </c>
      <c r="I2440" s="79">
        <f t="shared" si="38"/>
        <v>0</v>
      </c>
    </row>
    <row r="2441" spans="1:9" ht="15.6">
      <c r="A2441" s="85">
        <f>'Balance N-1'!I2444</f>
        <v>0</v>
      </c>
      <c r="B2441" s="75">
        <f>'Balance N-1'!J2444</f>
        <v>0</v>
      </c>
      <c r="C2441" s="78">
        <f>'Balance N-1'!K2444</f>
        <v>0</v>
      </c>
      <c r="D2441" s="78">
        <f>'Balance N-1'!L2444</f>
        <v>0</v>
      </c>
      <c r="E2441" s="78">
        <f>'Balance N-1'!M2444</f>
        <v>0</v>
      </c>
      <c r="F2441" s="78">
        <f>'Balance N-1'!N2444</f>
        <v>0</v>
      </c>
      <c r="G2441" s="78">
        <f>'Balance N-1'!O2444</f>
        <v>0</v>
      </c>
      <c r="H2441" s="78">
        <f>'Balance N-1'!P2444</f>
        <v>0</v>
      </c>
      <c r="I2441" s="79">
        <f t="shared" si="38"/>
        <v>0</v>
      </c>
    </row>
    <row r="2442" spans="1:9" ht="15.6">
      <c r="A2442" s="85">
        <f>'Balance N-1'!I2445</f>
        <v>0</v>
      </c>
      <c r="B2442" s="75">
        <f>'Balance N-1'!J2445</f>
        <v>0</v>
      </c>
      <c r="C2442" s="78">
        <f>'Balance N-1'!K2445</f>
        <v>0</v>
      </c>
      <c r="D2442" s="78">
        <f>'Balance N-1'!L2445</f>
        <v>0</v>
      </c>
      <c r="E2442" s="78">
        <f>'Balance N-1'!M2445</f>
        <v>0</v>
      </c>
      <c r="F2442" s="78">
        <f>'Balance N-1'!N2445</f>
        <v>0</v>
      </c>
      <c r="G2442" s="78">
        <f>'Balance N-1'!O2445</f>
        <v>0</v>
      </c>
      <c r="H2442" s="78">
        <f>'Balance N-1'!P2445</f>
        <v>0</v>
      </c>
      <c r="I2442" s="79">
        <f t="shared" si="38"/>
        <v>0</v>
      </c>
    </row>
    <row r="2443" spans="1:9" ht="15.6">
      <c r="A2443" s="85">
        <f>'Balance N-1'!I2446</f>
        <v>0</v>
      </c>
      <c r="B2443" s="75">
        <f>'Balance N-1'!J2446</f>
        <v>0</v>
      </c>
      <c r="C2443" s="78">
        <f>'Balance N-1'!K2446</f>
        <v>0</v>
      </c>
      <c r="D2443" s="78">
        <f>'Balance N-1'!L2446</f>
        <v>0</v>
      </c>
      <c r="E2443" s="78">
        <f>'Balance N-1'!M2446</f>
        <v>0</v>
      </c>
      <c r="F2443" s="78">
        <f>'Balance N-1'!N2446</f>
        <v>0</v>
      </c>
      <c r="G2443" s="78">
        <f>'Balance N-1'!O2446</f>
        <v>0</v>
      </c>
      <c r="H2443" s="78">
        <f>'Balance N-1'!P2446</f>
        <v>0</v>
      </c>
      <c r="I2443" s="79">
        <f t="shared" si="38"/>
        <v>0</v>
      </c>
    </row>
    <row r="2444" spans="1:9" ht="15.6">
      <c r="A2444" s="85">
        <f>'Balance N-1'!I2447</f>
        <v>0</v>
      </c>
      <c r="B2444" s="75">
        <f>'Balance N-1'!J2447</f>
        <v>0</v>
      </c>
      <c r="C2444" s="78">
        <f>'Balance N-1'!K2447</f>
        <v>0</v>
      </c>
      <c r="D2444" s="78">
        <f>'Balance N-1'!L2447</f>
        <v>0</v>
      </c>
      <c r="E2444" s="78">
        <f>'Balance N-1'!M2447</f>
        <v>0</v>
      </c>
      <c r="F2444" s="78">
        <f>'Balance N-1'!N2447</f>
        <v>0</v>
      </c>
      <c r="G2444" s="78">
        <f>'Balance N-1'!O2447</f>
        <v>0</v>
      </c>
      <c r="H2444" s="78">
        <f>'Balance N-1'!P2447</f>
        <v>0</v>
      </c>
      <c r="I2444" s="79">
        <f t="shared" si="38"/>
        <v>0</v>
      </c>
    </row>
    <row r="2445" spans="1:9" ht="15.6">
      <c r="A2445" s="85">
        <f>'Balance N-1'!I2448</f>
        <v>0</v>
      </c>
      <c r="B2445" s="75">
        <f>'Balance N-1'!J2448</f>
        <v>0</v>
      </c>
      <c r="C2445" s="78">
        <f>'Balance N-1'!K2448</f>
        <v>0</v>
      </c>
      <c r="D2445" s="78">
        <f>'Balance N-1'!L2448</f>
        <v>0</v>
      </c>
      <c r="E2445" s="78">
        <f>'Balance N-1'!M2448</f>
        <v>0</v>
      </c>
      <c r="F2445" s="78">
        <f>'Balance N-1'!N2448</f>
        <v>0</v>
      </c>
      <c r="G2445" s="78">
        <f>'Balance N-1'!O2448</f>
        <v>0</v>
      </c>
      <c r="H2445" s="78">
        <f>'Balance N-1'!P2448</f>
        <v>0</v>
      </c>
      <c r="I2445" s="79">
        <f t="shared" si="38"/>
        <v>0</v>
      </c>
    </row>
    <row r="2446" spans="1:9" ht="15.6">
      <c r="A2446" s="85">
        <f>'Balance N-1'!I2449</f>
        <v>0</v>
      </c>
      <c r="B2446" s="75">
        <f>'Balance N-1'!J2449</f>
        <v>0</v>
      </c>
      <c r="C2446" s="78">
        <f>'Balance N-1'!K2449</f>
        <v>0</v>
      </c>
      <c r="D2446" s="78">
        <f>'Balance N-1'!L2449</f>
        <v>0</v>
      </c>
      <c r="E2446" s="78">
        <f>'Balance N-1'!M2449</f>
        <v>0</v>
      </c>
      <c r="F2446" s="78">
        <f>'Balance N-1'!N2449</f>
        <v>0</v>
      </c>
      <c r="G2446" s="78">
        <f>'Balance N-1'!O2449</f>
        <v>0</v>
      </c>
      <c r="H2446" s="78">
        <f>'Balance N-1'!P2449</f>
        <v>0</v>
      </c>
      <c r="I2446" s="79">
        <f t="shared" si="38"/>
        <v>0</v>
      </c>
    </row>
    <row r="2447" spans="1:9" ht="15.6">
      <c r="A2447" s="85">
        <f>'Balance N-1'!I2450</f>
        <v>0</v>
      </c>
      <c r="B2447" s="75">
        <f>'Balance N-1'!J2450</f>
        <v>0</v>
      </c>
      <c r="C2447" s="78">
        <f>'Balance N-1'!K2450</f>
        <v>0</v>
      </c>
      <c r="D2447" s="78">
        <f>'Balance N-1'!L2450</f>
        <v>0</v>
      </c>
      <c r="E2447" s="78">
        <f>'Balance N-1'!M2450</f>
        <v>0</v>
      </c>
      <c r="F2447" s="78">
        <f>'Balance N-1'!N2450</f>
        <v>0</v>
      </c>
      <c r="G2447" s="78">
        <f>'Balance N-1'!O2450</f>
        <v>0</v>
      </c>
      <c r="H2447" s="78">
        <f>'Balance N-1'!P2450</f>
        <v>0</v>
      </c>
      <c r="I2447" s="79">
        <f t="shared" si="38"/>
        <v>0</v>
      </c>
    </row>
    <row r="2448" spans="1:9" ht="15.6">
      <c r="A2448" s="85">
        <f>'Balance N-1'!I2451</f>
        <v>0</v>
      </c>
      <c r="B2448" s="75">
        <f>'Balance N-1'!J2451</f>
        <v>0</v>
      </c>
      <c r="C2448" s="78">
        <f>'Balance N-1'!K2451</f>
        <v>0</v>
      </c>
      <c r="D2448" s="78">
        <f>'Balance N-1'!L2451</f>
        <v>0</v>
      </c>
      <c r="E2448" s="78">
        <f>'Balance N-1'!M2451</f>
        <v>0</v>
      </c>
      <c r="F2448" s="78">
        <f>'Balance N-1'!N2451</f>
        <v>0</v>
      </c>
      <c r="G2448" s="78">
        <f>'Balance N-1'!O2451</f>
        <v>0</v>
      </c>
      <c r="H2448" s="78">
        <f>'Balance N-1'!P2451</f>
        <v>0</v>
      </c>
      <c r="I2448" s="79">
        <f t="shared" si="38"/>
        <v>0</v>
      </c>
    </row>
    <row r="2449" spans="1:9" ht="15.6">
      <c r="A2449" s="85">
        <f>'Balance N-1'!I2452</f>
        <v>0</v>
      </c>
      <c r="B2449" s="75">
        <f>'Balance N-1'!J2452</f>
        <v>0</v>
      </c>
      <c r="C2449" s="78">
        <f>'Balance N-1'!K2452</f>
        <v>0</v>
      </c>
      <c r="D2449" s="78">
        <f>'Balance N-1'!L2452</f>
        <v>0</v>
      </c>
      <c r="E2449" s="78">
        <f>'Balance N-1'!M2452</f>
        <v>0</v>
      </c>
      <c r="F2449" s="78">
        <f>'Balance N-1'!N2452</f>
        <v>0</v>
      </c>
      <c r="G2449" s="78">
        <f>'Balance N-1'!O2452</f>
        <v>0</v>
      </c>
      <c r="H2449" s="78">
        <f>'Balance N-1'!P2452</f>
        <v>0</v>
      </c>
      <c r="I2449" s="79">
        <f t="shared" si="38"/>
        <v>0</v>
      </c>
    </row>
    <row r="2450" spans="1:9" ht="15.6">
      <c r="A2450" s="85">
        <f>'Balance N-1'!I2453</f>
        <v>0</v>
      </c>
      <c r="B2450" s="75">
        <f>'Balance N-1'!J2453</f>
        <v>0</v>
      </c>
      <c r="C2450" s="78">
        <f>'Balance N-1'!K2453</f>
        <v>0</v>
      </c>
      <c r="D2450" s="78">
        <f>'Balance N-1'!L2453</f>
        <v>0</v>
      </c>
      <c r="E2450" s="78">
        <f>'Balance N-1'!M2453</f>
        <v>0</v>
      </c>
      <c r="F2450" s="78">
        <f>'Balance N-1'!N2453</f>
        <v>0</v>
      </c>
      <c r="G2450" s="78">
        <f>'Balance N-1'!O2453</f>
        <v>0</v>
      </c>
      <c r="H2450" s="78">
        <f>'Balance N-1'!P2453</f>
        <v>0</v>
      </c>
      <c r="I2450" s="79">
        <f t="shared" si="38"/>
        <v>0</v>
      </c>
    </row>
    <row r="2451" spans="1:9" ht="15.6">
      <c r="A2451" s="85">
        <f>'Balance N-1'!I2454</f>
        <v>0</v>
      </c>
      <c r="B2451" s="75">
        <f>'Balance N-1'!J2454</f>
        <v>0</v>
      </c>
      <c r="C2451" s="78">
        <f>'Balance N-1'!K2454</f>
        <v>0</v>
      </c>
      <c r="D2451" s="78">
        <f>'Balance N-1'!L2454</f>
        <v>0</v>
      </c>
      <c r="E2451" s="78">
        <f>'Balance N-1'!M2454</f>
        <v>0</v>
      </c>
      <c r="F2451" s="78">
        <f>'Balance N-1'!N2454</f>
        <v>0</v>
      </c>
      <c r="G2451" s="78">
        <f>'Balance N-1'!O2454</f>
        <v>0</v>
      </c>
      <c r="H2451" s="78">
        <f>'Balance N-1'!P2454</f>
        <v>0</v>
      </c>
      <c r="I2451" s="79">
        <f t="shared" si="38"/>
        <v>0</v>
      </c>
    </row>
    <row r="2452" spans="1:9" ht="15.6">
      <c r="A2452" s="85">
        <f>'Balance N-1'!I2455</f>
        <v>0</v>
      </c>
      <c r="B2452" s="75">
        <f>'Balance N-1'!J2455</f>
        <v>0</v>
      </c>
      <c r="C2452" s="78">
        <f>'Balance N-1'!K2455</f>
        <v>0</v>
      </c>
      <c r="D2452" s="78">
        <f>'Balance N-1'!L2455</f>
        <v>0</v>
      </c>
      <c r="E2452" s="78">
        <f>'Balance N-1'!M2455</f>
        <v>0</v>
      </c>
      <c r="F2452" s="78">
        <f>'Balance N-1'!N2455</f>
        <v>0</v>
      </c>
      <c r="G2452" s="78">
        <f>'Balance N-1'!O2455</f>
        <v>0</v>
      </c>
      <c r="H2452" s="78">
        <f>'Balance N-1'!P2455</f>
        <v>0</v>
      </c>
      <c r="I2452" s="79">
        <f t="shared" si="38"/>
        <v>0</v>
      </c>
    </row>
    <row r="2453" spans="1:9" ht="15.6">
      <c r="A2453" s="85">
        <f>'Balance N-1'!I2456</f>
        <v>0</v>
      </c>
      <c r="B2453" s="75">
        <f>'Balance N-1'!J2456</f>
        <v>0</v>
      </c>
      <c r="C2453" s="78">
        <f>'Balance N-1'!K2456</f>
        <v>0</v>
      </c>
      <c r="D2453" s="78">
        <f>'Balance N-1'!L2456</f>
        <v>0</v>
      </c>
      <c r="E2453" s="78">
        <f>'Balance N-1'!M2456</f>
        <v>0</v>
      </c>
      <c r="F2453" s="78">
        <f>'Balance N-1'!N2456</f>
        <v>0</v>
      </c>
      <c r="G2453" s="78">
        <f>'Balance N-1'!O2456</f>
        <v>0</v>
      </c>
      <c r="H2453" s="78">
        <f>'Balance N-1'!P2456</f>
        <v>0</v>
      </c>
      <c r="I2453" s="79">
        <f t="shared" si="38"/>
        <v>0</v>
      </c>
    </row>
    <row r="2454" spans="1:9" ht="15.6">
      <c r="A2454" s="85">
        <f>'Balance N-1'!I2457</f>
        <v>0</v>
      </c>
      <c r="B2454" s="75">
        <f>'Balance N-1'!J2457</f>
        <v>0</v>
      </c>
      <c r="C2454" s="78">
        <f>'Balance N-1'!K2457</f>
        <v>0</v>
      </c>
      <c r="D2454" s="78">
        <f>'Balance N-1'!L2457</f>
        <v>0</v>
      </c>
      <c r="E2454" s="78">
        <f>'Balance N-1'!M2457</f>
        <v>0</v>
      </c>
      <c r="F2454" s="78">
        <f>'Balance N-1'!N2457</f>
        <v>0</v>
      </c>
      <c r="G2454" s="78">
        <f>'Balance N-1'!O2457</f>
        <v>0</v>
      </c>
      <c r="H2454" s="78">
        <f>'Balance N-1'!P2457</f>
        <v>0</v>
      </c>
      <c r="I2454" s="79">
        <f t="shared" si="38"/>
        <v>0</v>
      </c>
    </row>
    <row r="2455" spans="1:9" ht="15.6">
      <c r="A2455" s="85">
        <f>'Balance N-1'!I2458</f>
        <v>0</v>
      </c>
      <c r="B2455" s="75">
        <f>'Balance N-1'!J2458</f>
        <v>0</v>
      </c>
      <c r="C2455" s="78">
        <f>'Balance N-1'!K2458</f>
        <v>0</v>
      </c>
      <c r="D2455" s="78">
        <f>'Balance N-1'!L2458</f>
        <v>0</v>
      </c>
      <c r="E2455" s="78">
        <f>'Balance N-1'!M2458</f>
        <v>0</v>
      </c>
      <c r="F2455" s="78">
        <f>'Balance N-1'!N2458</f>
        <v>0</v>
      </c>
      <c r="G2455" s="78">
        <f>'Balance N-1'!O2458</f>
        <v>0</v>
      </c>
      <c r="H2455" s="78">
        <f>'Balance N-1'!P2458</f>
        <v>0</v>
      </c>
      <c r="I2455" s="79">
        <f t="shared" si="38"/>
        <v>0</v>
      </c>
    </row>
    <row r="2456" spans="1:9" ht="15.6">
      <c r="A2456" s="85">
        <f>'Balance N-1'!I2459</f>
        <v>0</v>
      </c>
      <c r="B2456" s="75">
        <f>'Balance N-1'!J2459</f>
        <v>0</v>
      </c>
      <c r="C2456" s="78">
        <f>'Balance N-1'!K2459</f>
        <v>0</v>
      </c>
      <c r="D2456" s="78">
        <f>'Balance N-1'!L2459</f>
        <v>0</v>
      </c>
      <c r="E2456" s="78">
        <f>'Balance N-1'!M2459</f>
        <v>0</v>
      </c>
      <c r="F2456" s="78">
        <f>'Balance N-1'!N2459</f>
        <v>0</v>
      </c>
      <c r="G2456" s="78">
        <f>'Balance N-1'!O2459</f>
        <v>0</v>
      </c>
      <c r="H2456" s="78">
        <f>'Balance N-1'!P2459</f>
        <v>0</v>
      </c>
      <c r="I2456" s="79">
        <f t="shared" si="38"/>
        <v>0</v>
      </c>
    </row>
    <row r="2457" spans="1:9" ht="15.6">
      <c r="A2457" s="85">
        <f>'Balance N-1'!I2460</f>
        <v>0</v>
      </c>
      <c r="B2457" s="75">
        <f>'Balance N-1'!J2460</f>
        <v>0</v>
      </c>
      <c r="C2457" s="78">
        <f>'Balance N-1'!K2460</f>
        <v>0</v>
      </c>
      <c r="D2457" s="78">
        <f>'Balance N-1'!L2460</f>
        <v>0</v>
      </c>
      <c r="E2457" s="78">
        <f>'Balance N-1'!M2460</f>
        <v>0</v>
      </c>
      <c r="F2457" s="78">
        <f>'Balance N-1'!N2460</f>
        <v>0</v>
      </c>
      <c r="G2457" s="78">
        <f>'Balance N-1'!O2460</f>
        <v>0</v>
      </c>
      <c r="H2457" s="78">
        <f>'Balance N-1'!P2460</f>
        <v>0</v>
      </c>
      <c r="I2457" s="79">
        <f t="shared" si="38"/>
        <v>0</v>
      </c>
    </row>
    <row r="2458" spans="1:9" ht="15.6">
      <c r="A2458" s="85">
        <f>'Balance N-1'!I2461</f>
        <v>0</v>
      </c>
      <c r="B2458" s="75">
        <f>'Balance N-1'!J2461</f>
        <v>0</v>
      </c>
      <c r="C2458" s="78">
        <f>'Balance N-1'!K2461</f>
        <v>0</v>
      </c>
      <c r="D2458" s="78">
        <f>'Balance N-1'!L2461</f>
        <v>0</v>
      </c>
      <c r="E2458" s="78">
        <f>'Balance N-1'!M2461</f>
        <v>0</v>
      </c>
      <c r="F2458" s="78">
        <f>'Balance N-1'!N2461</f>
        <v>0</v>
      </c>
      <c r="G2458" s="78">
        <f>'Balance N-1'!O2461</f>
        <v>0</v>
      </c>
      <c r="H2458" s="78">
        <f>'Balance N-1'!P2461</f>
        <v>0</v>
      </c>
      <c r="I2458" s="79">
        <f t="shared" si="38"/>
        <v>0</v>
      </c>
    </row>
    <row r="2459" spans="1:9" ht="15.6">
      <c r="A2459" s="85">
        <f>'Balance N-1'!I2462</f>
        <v>0</v>
      </c>
      <c r="B2459" s="75">
        <f>'Balance N-1'!J2462</f>
        <v>0</v>
      </c>
      <c r="C2459" s="78">
        <f>'Balance N-1'!K2462</f>
        <v>0</v>
      </c>
      <c r="D2459" s="78">
        <f>'Balance N-1'!L2462</f>
        <v>0</v>
      </c>
      <c r="E2459" s="78">
        <f>'Balance N-1'!M2462</f>
        <v>0</v>
      </c>
      <c r="F2459" s="78">
        <f>'Balance N-1'!N2462</f>
        <v>0</v>
      </c>
      <c r="G2459" s="78">
        <f>'Balance N-1'!O2462</f>
        <v>0</v>
      </c>
      <c r="H2459" s="78">
        <f>'Balance N-1'!P2462</f>
        <v>0</v>
      </c>
      <c r="I2459" s="79">
        <f t="shared" si="38"/>
        <v>0</v>
      </c>
    </row>
    <row r="2460" spans="1:9" ht="15.6">
      <c r="A2460" s="85">
        <f>'Balance N-1'!I2463</f>
        <v>0</v>
      </c>
      <c r="B2460" s="75">
        <f>'Balance N-1'!J2463</f>
        <v>0</v>
      </c>
      <c r="C2460" s="78">
        <f>'Balance N-1'!K2463</f>
        <v>0</v>
      </c>
      <c r="D2460" s="78">
        <f>'Balance N-1'!L2463</f>
        <v>0</v>
      </c>
      <c r="E2460" s="78">
        <f>'Balance N-1'!M2463</f>
        <v>0</v>
      </c>
      <c r="F2460" s="78">
        <f>'Balance N-1'!N2463</f>
        <v>0</v>
      </c>
      <c r="G2460" s="78">
        <f>'Balance N-1'!O2463</f>
        <v>0</v>
      </c>
      <c r="H2460" s="78">
        <f>'Balance N-1'!P2463</f>
        <v>0</v>
      </c>
      <c r="I2460" s="79">
        <f t="shared" si="38"/>
        <v>0</v>
      </c>
    </row>
    <row r="2461" spans="1:9" ht="15.6">
      <c r="A2461" s="85">
        <f>'Balance N-1'!I2464</f>
        <v>0</v>
      </c>
      <c r="B2461" s="75">
        <f>'Balance N-1'!J2464</f>
        <v>0</v>
      </c>
      <c r="C2461" s="78">
        <f>'Balance N-1'!K2464</f>
        <v>0</v>
      </c>
      <c r="D2461" s="78">
        <f>'Balance N-1'!L2464</f>
        <v>0</v>
      </c>
      <c r="E2461" s="78">
        <f>'Balance N-1'!M2464</f>
        <v>0</v>
      </c>
      <c r="F2461" s="78">
        <f>'Balance N-1'!N2464</f>
        <v>0</v>
      </c>
      <c r="G2461" s="78">
        <f>'Balance N-1'!O2464</f>
        <v>0</v>
      </c>
      <c r="H2461" s="78">
        <f>'Balance N-1'!P2464</f>
        <v>0</v>
      </c>
      <c r="I2461" s="79">
        <f t="shared" si="38"/>
        <v>0</v>
      </c>
    </row>
    <row r="2462" spans="1:9" ht="15.6">
      <c r="A2462" s="85">
        <f>'Balance N-1'!I2465</f>
        <v>0</v>
      </c>
      <c r="B2462" s="75">
        <f>'Balance N-1'!J2465</f>
        <v>0</v>
      </c>
      <c r="C2462" s="78">
        <f>'Balance N-1'!K2465</f>
        <v>0</v>
      </c>
      <c r="D2462" s="78">
        <f>'Balance N-1'!L2465</f>
        <v>0</v>
      </c>
      <c r="E2462" s="78">
        <f>'Balance N-1'!M2465</f>
        <v>0</v>
      </c>
      <c r="F2462" s="78">
        <f>'Balance N-1'!N2465</f>
        <v>0</v>
      </c>
      <c r="G2462" s="78">
        <f>'Balance N-1'!O2465</f>
        <v>0</v>
      </c>
      <c r="H2462" s="78">
        <f>'Balance N-1'!P2465</f>
        <v>0</v>
      </c>
      <c r="I2462" s="79">
        <f t="shared" si="38"/>
        <v>0</v>
      </c>
    </row>
    <row r="2463" spans="1:9" ht="15.6">
      <c r="A2463" s="85">
        <f>'Balance N-1'!I2466</f>
        <v>0</v>
      </c>
      <c r="B2463" s="75">
        <f>'Balance N-1'!J2466</f>
        <v>0</v>
      </c>
      <c r="C2463" s="78">
        <f>'Balance N-1'!K2466</f>
        <v>0</v>
      </c>
      <c r="D2463" s="78">
        <f>'Balance N-1'!L2466</f>
        <v>0</v>
      </c>
      <c r="E2463" s="78">
        <f>'Balance N-1'!M2466</f>
        <v>0</v>
      </c>
      <c r="F2463" s="78">
        <f>'Balance N-1'!N2466</f>
        <v>0</v>
      </c>
      <c r="G2463" s="78">
        <f>'Balance N-1'!O2466</f>
        <v>0</v>
      </c>
      <c r="H2463" s="78">
        <f>'Balance N-1'!P2466</f>
        <v>0</v>
      </c>
      <c r="I2463" s="79">
        <f t="shared" si="38"/>
        <v>0</v>
      </c>
    </row>
    <row r="2464" spans="1:9" ht="15.6">
      <c r="A2464" s="85">
        <f>'Balance N-1'!I2467</f>
        <v>0</v>
      </c>
      <c r="B2464" s="75">
        <f>'Balance N-1'!J2467</f>
        <v>0</v>
      </c>
      <c r="C2464" s="78">
        <f>'Balance N-1'!K2467</f>
        <v>0</v>
      </c>
      <c r="D2464" s="78">
        <f>'Balance N-1'!L2467</f>
        <v>0</v>
      </c>
      <c r="E2464" s="78">
        <f>'Balance N-1'!M2467</f>
        <v>0</v>
      </c>
      <c r="F2464" s="78">
        <f>'Balance N-1'!N2467</f>
        <v>0</v>
      </c>
      <c r="G2464" s="78">
        <f>'Balance N-1'!O2467</f>
        <v>0</v>
      </c>
      <c r="H2464" s="78">
        <f>'Balance N-1'!P2467</f>
        <v>0</v>
      </c>
      <c r="I2464" s="79">
        <f t="shared" si="38"/>
        <v>0</v>
      </c>
    </row>
    <row r="2465" spans="1:9" ht="15.6">
      <c r="A2465" s="85">
        <f>'Balance N-1'!I2468</f>
        <v>0</v>
      </c>
      <c r="B2465" s="75">
        <f>'Balance N-1'!J2468</f>
        <v>0</v>
      </c>
      <c r="C2465" s="78">
        <f>'Balance N-1'!K2468</f>
        <v>0</v>
      </c>
      <c r="D2465" s="78">
        <f>'Balance N-1'!L2468</f>
        <v>0</v>
      </c>
      <c r="E2465" s="78">
        <f>'Balance N-1'!M2468</f>
        <v>0</v>
      </c>
      <c r="F2465" s="78">
        <f>'Balance N-1'!N2468</f>
        <v>0</v>
      </c>
      <c r="G2465" s="78">
        <f>'Balance N-1'!O2468</f>
        <v>0</v>
      </c>
      <c r="H2465" s="78">
        <f>'Balance N-1'!P2468</f>
        <v>0</v>
      </c>
      <c r="I2465" s="79">
        <f t="shared" si="38"/>
        <v>0</v>
      </c>
    </row>
    <row r="2466" spans="1:9" ht="15.6">
      <c r="A2466" s="85">
        <f>'Balance N-1'!I2469</f>
        <v>0</v>
      </c>
      <c r="B2466" s="75">
        <f>'Balance N-1'!J2469</f>
        <v>0</v>
      </c>
      <c r="C2466" s="78">
        <f>'Balance N-1'!K2469</f>
        <v>0</v>
      </c>
      <c r="D2466" s="78">
        <f>'Balance N-1'!L2469</f>
        <v>0</v>
      </c>
      <c r="E2466" s="78">
        <f>'Balance N-1'!M2469</f>
        <v>0</v>
      </c>
      <c r="F2466" s="78">
        <f>'Balance N-1'!N2469</f>
        <v>0</v>
      </c>
      <c r="G2466" s="78">
        <f>'Balance N-1'!O2469</f>
        <v>0</v>
      </c>
      <c r="H2466" s="78">
        <f>'Balance N-1'!P2469</f>
        <v>0</v>
      </c>
      <c r="I2466" s="79">
        <f t="shared" si="38"/>
        <v>0</v>
      </c>
    </row>
    <row r="2467" spans="1:9" ht="15.6">
      <c r="A2467" s="85">
        <f>'Balance N-1'!I2470</f>
        <v>0</v>
      </c>
      <c r="B2467" s="75">
        <f>'Balance N-1'!J2470</f>
        <v>0</v>
      </c>
      <c r="C2467" s="78">
        <f>'Balance N-1'!K2470</f>
        <v>0</v>
      </c>
      <c r="D2467" s="78">
        <f>'Balance N-1'!L2470</f>
        <v>0</v>
      </c>
      <c r="E2467" s="78">
        <f>'Balance N-1'!M2470</f>
        <v>0</v>
      </c>
      <c r="F2467" s="78">
        <f>'Balance N-1'!N2470</f>
        <v>0</v>
      </c>
      <c r="G2467" s="78">
        <f>'Balance N-1'!O2470</f>
        <v>0</v>
      </c>
      <c r="H2467" s="78">
        <f>'Balance N-1'!P2470</f>
        <v>0</v>
      </c>
      <c r="I2467" s="79">
        <f t="shared" si="38"/>
        <v>0</v>
      </c>
    </row>
    <row r="2468" spans="1:9" ht="15.6">
      <c r="A2468" s="85">
        <f>'Balance N-1'!I2471</f>
        <v>0</v>
      </c>
      <c r="B2468" s="75">
        <f>'Balance N-1'!J2471</f>
        <v>0</v>
      </c>
      <c r="C2468" s="78">
        <f>'Balance N-1'!K2471</f>
        <v>0</v>
      </c>
      <c r="D2468" s="78">
        <f>'Balance N-1'!L2471</f>
        <v>0</v>
      </c>
      <c r="E2468" s="78">
        <f>'Balance N-1'!M2471</f>
        <v>0</v>
      </c>
      <c r="F2468" s="78">
        <f>'Balance N-1'!N2471</f>
        <v>0</v>
      </c>
      <c r="G2468" s="78">
        <f>'Balance N-1'!O2471</f>
        <v>0</v>
      </c>
      <c r="H2468" s="78">
        <f>'Balance N-1'!P2471</f>
        <v>0</v>
      </c>
      <c r="I2468" s="79">
        <f t="shared" si="38"/>
        <v>0</v>
      </c>
    </row>
    <row r="2469" spans="1:9" ht="15.6">
      <c r="A2469" s="85">
        <f>'Balance N-1'!I2472</f>
        <v>0</v>
      </c>
      <c r="B2469" s="75">
        <f>'Balance N-1'!J2472</f>
        <v>0</v>
      </c>
      <c r="C2469" s="78">
        <f>'Balance N-1'!K2472</f>
        <v>0</v>
      </c>
      <c r="D2469" s="78">
        <f>'Balance N-1'!L2472</f>
        <v>0</v>
      </c>
      <c r="E2469" s="78">
        <f>'Balance N-1'!M2472</f>
        <v>0</v>
      </c>
      <c r="F2469" s="78">
        <f>'Balance N-1'!N2472</f>
        <v>0</v>
      </c>
      <c r="G2469" s="78">
        <f>'Balance N-1'!O2472</f>
        <v>0</v>
      </c>
      <c r="H2469" s="78">
        <f>'Balance N-1'!P2472</f>
        <v>0</v>
      </c>
      <c r="I2469" s="79">
        <f t="shared" si="38"/>
        <v>0</v>
      </c>
    </row>
    <row r="2470" spans="1:9" ht="15.6">
      <c r="A2470" s="85">
        <f>'Balance N-1'!I2473</f>
        <v>0</v>
      </c>
      <c r="B2470" s="75">
        <f>'Balance N-1'!J2473</f>
        <v>0</v>
      </c>
      <c r="C2470" s="78">
        <f>'Balance N-1'!K2473</f>
        <v>0</v>
      </c>
      <c r="D2470" s="78">
        <f>'Balance N-1'!L2473</f>
        <v>0</v>
      </c>
      <c r="E2470" s="78">
        <f>'Balance N-1'!M2473</f>
        <v>0</v>
      </c>
      <c r="F2470" s="78">
        <f>'Balance N-1'!N2473</f>
        <v>0</v>
      </c>
      <c r="G2470" s="78">
        <f>'Balance N-1'!O2473</f>
        <v>0</v>
      </c>
      <c r="H2470" s="78">
        <f>'Balance N-1'!P2473</f>
        <v>0</v>
      </c>
      <c r="I2470" s="79">
        <f t="shared" si="38"/>
        <v>0</v>
      </c>
    </row>
    <row r="2471" spans="1:9" ht="15.6">
      <c r="A2471" s="85">
        <f>'Balance N-1'!I2474</f>
        <v>0</v>
      </c>
      <c r="B2471" s="75">
        <f>'Balance N-1'!J2474</f>
        <v>0</v>
      </c>
      <c r="C2471" s="78">
        <f>'Balance N-1'!K2474</f>
        <v>0</v>
      </c>
      <c r="D2471" s="78">
        <f>'Balance N-1'!L2474</f>
        <v>0</v>
      </c>
      <c r="E2471" s="78">
        <f>'Balance N-1'!M2474</f>
        <v>0</v>
      </c>
      <c r="F2471" s="78">
        <f>'Balance N-1'!N2474</f>
        <v>0</v>
      </c>
      <c r="G2471" s="78">
        <f>'Balance N-1'!O2474</f>
        <v>0</v>
      </c>
      <c r="H2471" s="78">
        <f>'Balance N-1'!P2474</f>
        <v>0</v>
      </c>
      <c r="I2471" s="79">
        <f t="shared" si="38"/>
        <v>0</v>
      </c>
    </row>
    <row r="2472" spans="1:9" ht="15.6">
      <c r="A2472" s="85">
        <f>'Balance N-1'!I2475</f>
        <v>0</v>
      </c>
      <c r="B2472" s="75">
        <f>'Balance N-1'!J2475</f>
        <v>0</v>
      </c>
      <c r="C2472" s="78">
        <f>'Balance N-1'!K2475</f>
        <v>0</v>
      </c>
      <c r="D2472" s="78">
        <f>'Balance N-1'!L2475</f>
        <v>0</v>
      </c>
      <c r="E2472" s="78">
        <f>'Balance N-1'!M2475</f>
        <v>0</v>
      </c>
      <c r="F2472" s="78">
        <f>'Balance N-1'!N2475</f>
        <v>0</v>
      </c>
      <c r="G2472" s="78">
        <f>'Balance N-1'!O2475</f>
        <v>0</v>
      </c>
      <c r="H2472" s="78">
        <f>'Balance N-1'!P2475</f>
        <v>0</v>
      </c>
      <c r="I2472" s="79">
        <f t="shared" si="38"/>
        <v>0</v>
      </c>
    </row>
    <row r="2473" spans="1:9" ht="15.6">
      <c r="A2473" s="85">
        <f>'Balance N-1'!I2476</f>
        <v>0</v>
      </c>
      <c r="B2473" s="75">
        <f>'Balance N-1'!J2476</f>
        <v>0</v>
      </c>
      <c r="C2473" s="78">
        <f>'Balance N-1'!K2476</f>
        <v>0</v>
      </c>
      <c r="D2473" s="78">
        <f>'Balance N-1'!L2476</f>
        <v>0</v>
      </c>
      <c r="E2473" s="78">
        <f>'Balance N-1'!M2476</f>
        <v>0</v>
      </c>
      <c r="F2473" s="78">
        <f>'Balance N-1'!N2476</f>
        <v>0</v>
      </c>
      <c r="G2473" s="78">
        <f>'Balance N-1'!O2476</f>
        <v>0</v>
      </c>
      <c r="H2473" s="78">
        <f>'Balance N-1'!P2476</f>
        <v>0</v>
      </c>
      <c r="I2473" s="79">
        <f t="shared" si="38"/>
        <v>0</v>
      </c>
    </row>
    <row r="2474" spans="1:9" ht="15.6">
      <c r="A2474" s="85">
        <f>'Balance N-1'!I2477</f>
        <v>0</v>
      </c>
      <c r="B2474" s="75">
        <f>'Balance N-1'!J2477</f>
        <v>0</v>
      </c>
      <c r="C2474" s="78">
        <f>'Balance N-1'!K2477</f>
        <v>0</v>
      </c>
      <c r="D2474" s="78">
        <f>'Balance N-1'!L2477</f>
        <v>0</v>
      </c>
      <c r="E2474" s="78">
        <f>'Balance N-1'!M2477</f>
        <v>0</v>
      </c>
      <c r="F2474" s="78">
        <f>'Balance N-1'!N2477</f>
        <v>0</v>
      </c>
      <c r="G2474" s="78">
        <f>'Balance N-1'!O2477</f>
        <v>0</v>
      </c>
      <c r="H2474" s="78">
        <f>'Balance N-1'!P2477</f>
        <v>0</v>
      </c>
      <c r="I2474" s="79">
        <f t="shared" si="38"/>
        <v>0</v>
      </c>
    </row>
    <row r="2475" spans="1:9" ht="15.6">
      <c r="A2475" s="85">
        <f>'Balance N-1'!I2478</f>
        <v>0</v>
      </c>
      <c r="B2475" s="75">
        <f>'Balance N-1'!J2478</f>
        <v>0</v>
      </c>
      <c r="C2475" s="78">
        <f>'Balance N-1'!K2478</f>
        <v>0</v>
      </c>
      <c r="D2475" s="78">
        <f>'Balance N-1'!L2478</f>
        <v>0</v>
      </c>
      <c r="E2475" s="78">
        <f>'Balance N-1'!M2478</f>
        <v>0</v>
      </c>
      <c r="F2475" s="78">
        <f>'Balance N-1'!N2478</f>
        <v>0</v>
      </c>
      <c r="G2475" s="78">
        <f>'Balance N-1'!O2478</f>
        <v>0</v>
      </c>
      <c r="H2475" s="78">
        <f>'Balance N-1'!P2478</f>
        <v>0</v>
      </c>
      <c r="I2475" s="79">
        <f t="shared" si="38"/>
        <v>0</v>
      </c>
    </row>
    <row r="2476" spans="1:9" ht="15.6">
      <c r="A2476" s="85">
        <f>'Balance N-1'!I2479</f>
        <v>0</v>
      </c>
      <c r="B2476" s="75">
        <f>'Balance N-1'!J2479</f>
        <v>0</v>
      </c>
      <c r="C2476" s="78">
        <f>'Balance N-1'!K2479</f>
        <v>0</v>
      </c>
      <c r="D2476" s="78">
        <f>'Balance N-1'!L2479</f>
        <v>0</v>
      </c>
      <c r="E2476" s="78">
        <f>'Balance N-1'!M2479</f>
        <v>0</v>
      </c>
      <c r="F2476" s="78">
        <f>'Balance N-1'!N2479</f>
        <v>0</v>
      </c>
      <c r="G2476" s="78">
        <f>'Balance N-1'!O2479</f>
        <v>0</v>
      </c>
      <c r="H2476" s="78">
        <f>'Balance N-1'!P2479</f>
        <v>0</v>
      </c>
      <c r="I2476" s="79">
        <f t="shared" si="38"/>
        <v>0</v>
      </c>
    </row>
    <row r="2477" spans="1:9" ht="15.6">
      <c r="A2477" s="85">
        <f>'Balance N-1'!I2480</f>
        <v>0</v>
      </c>
      <c r="B2477" s="75">
        <f>'Balance N-1'!J2480</f>
        <v>0</v>
      </c>
      <c r="C2477" s="78">
        <f>'Balance N-1'!K2480</f>
        <v>0</v>
      </c>
      <c r="D2477" s="78">
        <f>'Balance N-1'!L2480</f>
        <v>0</v>
      </c>
      <c r="E2477" s="78">
        <f>'Balance N-1'!M2480</f>
        <v>0</v>
      </c>
      <c r="F2477" s="78">
        <f>'Balance N-1'!N2480</f>
        <v>0</v>
      </c>
      <c r="G2477" s="78">
        <f>'Balance N-1'!O2480</f>
        <v>0</v>
      </c>
      <c r="H2477" s="78">
        <f>'Balance N-1'!P2480</f>
        <v>0</v>
      </c>
      <c r="I2477" s="79">
        <f t="shared" si="38"/>
        <v>0</v>
      </c>
    </row>
    <row r="2478" spans="1:9" ht="15.6">
      <c r="A2478" s="85">
        <f>'Balance N-1'!I2481</f>
        <v>0</v>
      </c>
      <c r="B2478" s="75">
        <f>'Balance N-1'!J2481</f>
        <v>0</v>
      </c>
      <c r="C2478" s="78">
        <f>'Balance N-1'!K2481</f>
        <v>0</v>
      </c>
      <c r="D2478" s="78">
        <f>'Balance N-1'!L2481</f>
        <v>0</v>
      </c>
      <c r="E2478" s="78">
        <f>'Balance N-1'!M2481</f>
        <v>0</v>
      </c>
      <c r="F2478" s="78">
        <f>'Balance N-1'!N2481</f>
        <v>0</v>
      </c>
      <c r="G2478" s="78">
        <f>'Balance N-1'!O2481</f>
        <v>0</v>
      </c>
      <c r="H2478" s="78">
        <f>'Balance N-1'!P2481</f>
        <v>0</v>
      </c>
      <c r="I2478" s="79">
        <f t="shared" si="38"/>
        <v>0</v>
      </c>
    </row>
    <row r="2479" spans="1:9" ht="15.6">
      <c r="A2479" s="85">
        <f>'Balance N-1'!I2482</f>
        <v>0</v>
      </c>
      <c r="B2479" s="75">
        <f>'Balance N-1'!J2482</f>
        <v>0</v>
      </c>
      <c r="C2479" s="78">
        <f>'Balance N-1'!K2482</f>
        <v>0</v>
      </c>
      <c r="D2479" s="78">
        <f>'Balance N-1'!L2482</f>
        <v>0</v>
      </c>
      <c r="E2479" s="78">
        <f>'Balance N-1'!M2482</f>
        <v>0</v>
      </c>
      <c r="F2479" s="78">
        <f>'Balance N-1'!N2482</f>
        <v>0</v>
      </c>
      <c r="G2479" s="78">
        <f>'Balance N-1'!O2482</f>
        <v>0</v>
      </c>
      <c r="H2479" s="78">
        <f>'Balance N-1'!P2482</f>
        <v>0</v>
      </c>
      <c r="I2479" s="79">
        <f t="shared" si="38"/>
        <v>0</v>
      </c>
    </row>
    <row r="2480" spans="1:9" ht="15.6">
      <c r="A2480" s="85">
        <f>'Balance N-1'!I2483</f>
        <v>0</v>
      </c>
      <c r="B2480" s="75">
        <f>'Balance N-1'!J2483</f>
        <v>0</v>
      </c>
      <c r="C2480" s="78">
        <f>'Balance N-1'!K2483</f>
        <v>0</v>
      </c>
      <c r="D2480" s="78">
        <f>'Balance N-1'!L2483</f>
        <v>0</v>
      </c>
      <c r="E2480" s="78">
        <f>'Balance N-1'!M2483</f>
        <v>0</v>
      </c>
      <c r="F2480" s="78">
        <f>'Balance N-1'!N2483</f>
        <v>0</v>
      </c>
      <c r="G2480" s="78">
        <f>'Balance N-1'!O2483</f>
        <v>0</v>
      </c>
      <c r="H2480" s="78">
        <f>'Balance N-1'!P2483</f>
        <v>0</v>
      </c>
      <c r="I2480" s="79">
        <f t="shared" si="38"/>
        <v>0</v>
      </c>
    </row>
    <row r="2481" spans="1:9" ht="15.6">
      <c r="A2481" s="85">
        <f>'Balance N-1'!I2484</f>
        <v>0</v>
      </c>
      <c r="B2481" s="75">
        <f>'Balance N-1'!J2484</f>
        <v>0</v>
      </c>
      <c r="C2481" s="78">
        <f>'Balance N-1'!K2484</f>
        <v>0</v>
      </c>
      <c r="D2481" s="78">
        <f>'Balance N-1'!L2484</f>
        <v>0</v>
      </c>
      <c r="E2481" s="78">
        <f>'Balance N-1'!M2484</f>
        <v>0</v>
      </c>
      <c r="F2481" s="78">
        <f>'Balance N-1'!N2484</f>
        <v>0</v>
      </c>
      <c r="G2481" s="78">
        <f>'Balance N-1'!O2484</f>
        <v>0</v>
      </c>
      <c r="H2481" s="78">
        <f>'Balance N-1'!P2484</f>
        <v>0</v>
      </c>
      <c r="I2481" s="79">
        <f t="shared" si="38"/>
        <v>0</v>
      </c>
    </row>
    <row r="2482" spans="1:9" ht="15.6">
      <c r="A2482" s="85">
        <f>'Balance N-1'!I2485</f>
        <v>0</v>
      </c>
      <c r="B2482" s="75">
        <f>'Balance N-1'!J2485</f>
        <v>0</v>
      </c>
      <c r="C2482" s="78">
        <f>'Balance N-1'!K2485</f>
        <v>0</v>
      </c>
      <c r="D2482" s="78">
        <f>'Balance N-1'!L2485</f>
        <v>0</v>
      </c>
      <c r="E2482" s="78">
        <f>'Balance N-1'!M2485</f>
        <v>0</v>
      </c>
      <c r="F2482" s="78">
        <f>'Balance N-1'!N2485</f>
        <v>0</v>
      </c>
      <c r="G2482" s="78">
        <f>'Balance N-1'!O2485</f>
        <v>0</v>
      </c>
      <c r="H2482" s="78">
        <f>'Balance N-1'!P2485</f>
        <v>0</v>
      </c>
      <c r="I2482" s="79">
        <f t="shared" si="38"/>
        <v>0</v>
      </c>
    </row>
    <row r="2483" spans="1:9" ht="15.6">
      <c r="A2483" s="85">
        <f>'Balance N-1'!I2486</f>
        <v>0</v>
      </c>
      <c r="B2483" s="75">
        <f>'Balance N-1'!J2486</f>
        <v>0</v>
      </c>
      <c r="C2483" s="78">
        <f>'Balance N-1'!K2486</f>
        <v>0</v>
      </c>
      <c r="D2483" s="78">
        <f>'Balance N-1'!L2486</f>
        <v>0</v>
      </c>
      <c r="E2483" s="78">
        <f>'Balance N-1'!M2486</f>
        <v>0</v>
      </c>
      <c r="F2483" s="78">
        <f>'Balance N-1'!N2486</f>
        <v>0</v>
      </c>
      <c r="G2483" s="78">
        <f>'Balance N-1'!O2486</f>
        <v>0</v>
      </c>
      <c r="H2483" s="78">
        <f>'Balance N-1'!P2486</f>
        <v>0</v>
      </c>
      <c r="I2483" s="79">
        <f t="shared" si="38"/>
        <v>0</v>
      </c>
    </row>
    <row r="2484" spans="1:9" ht="15.6">
      <c r="A2484" s="85">
        <f>'Balance N-1'!I2487</f>
        <v>0</v>
      </c>
      <c r="B2484" s="75">
        <f>'Balance N-1'!J2487</f>
        <v>0</v>
      </c>
      <c r="C2484" s="78">
        <f>'Balance N-1'!K2487</f>
        <v>0</v>
      </c>
      <c r="D2484" s="78">
        <f>'Balance N-1'!L2487</f>
        <v>0</v>
      </c>
      <c r="E2484" s="78">
        <f>'Balance N-1'!M2487</f>
        <v>0</v>
      </c>
      <c r="F2484" s="78">
        <f>'Balance N-1'!N2487</f>
        <v>0</v>
      </c>
      <c r="G2484" s="78">
        <f>'Balance N-1'!O2487</f>
        <v>0</v>
      </c>
      <c r="H2484" s="78">
        <f>'Balance N-1'!P2487</f>
        <v>0</v>
      </c>
      <c r="I2484" s="79">
        <f t="shared" si="38"/>
        <v>0</v>
      </c>
    </row>
    <row r="2485" spans="1:9" ht="15.6">
      <c r="A2485" s="85">
        <f>'Balance N-1'!I2488</f>
        <v>0</v>
      </c>
      <c r="B2485" s="75">
        <f>'Balance N-1'!J2488</f>
        <v>0</v>
      </c>
      <c r="C2485" s="78">
        <f>'Balance N-1'!K2488</f>
        <v>0</v>
      </c>
      <c r="D2485" s="78">
        <f>'Balance N-1'!L2488</f>
        <v>0</v>
      </c>
      <c r="E2485" s="78">
        <f>'Balance N-1'!M2488</f>
        <v>0</v>
      </c>
      <c r="F2485" s="78">
        <f>'Balance N-1'!N2488</f>
        <v>0</v>
      </c>
      <c r="G2485" s="78">
        <f>'Balance N-1'!O2488</f>
        <v>0</v>
      </c>
      <c r="H2485" s="78">
        <f>'Balance N-1'!P2488</f>
        <v>0</v>
      </c>
      <c r="I2485" s="79">
        <f t="shared" si="38"/>
        <v>0</v>
      </c>
    </row>
    <row r="2486" spans="1:9" ht="15.6">
      <c r="A2486" s="85">
        <f>'Balance N-1'!I2489</f>
        <v>0</v>
      </c>
      <c r="B2486" s="75">
        <f>'Balance N-1'!J2489</f>
        <v>0</v>
      </c>
      <c r="C2486" s="78">
        <f>'Balance N-1'!K2489</f>
        <v>0</v>
      </c>
      <c r="D2486" s="78">
        <f>'Balance N-1'!L2489</f>
        <v>0</v>
      </c>
      <c r="E2486" s="78">
        <f>'Balance N-1'!M2489</f>
        <v>0</v>
      </c>
      <c r="F2486" s="78">
        <f>'Balance N-1'!N2489</f>
        <v>0</v>
      </c>
      <c r="G2486" s="78">
        <f>'Balance N-1'!O2489</f>
        <v>0</v>
      </c>
      <c r="H2486" s="78">
        <f>'Balance N-1'!P2489</f>
        <v>0</v>
      </c>
      <c r="I2486" s="79">
        <f t="shared" si="38"/>
        <v>0</v>
      </c>
    </row>
    <row r="2487" spans="1:9" ht="15.6">
      <c r="A2487" s="85">
        <f>'Balance N-1'!I2490</f>
        <v>0</v>
      </c>
      <c r="B2487" s="75">
        <f>'Balance N-1'!J2490</f>
        <v>0</v>
      </c>
      <c r="C2487" s="78">
        <f>'Balance N-1'!K2490</f>
        <v>0</v>
      </c>
      <c r="D2487" s="78">
        <f>'Balance N-1'!L2490</f>
        <v>0</v>
      </c>
      <c r="E2487" s="78">
        <f>'Balance N-1'!M2490</f>
        <v>0</v>
      </c>
      <c r="F2487" s="78">
        <f>'Balance N-1'!N2490</f>
        <v>0</v>
      </c>
      <c r="G2487" s="78">
        <f>'Balance N-1'!O2490</f>
        <v>0</v>
      </c>
      <c r="H2487" s="78">
        <f>'Balance N-1'!P2490</f>
        <v>0</v>
      </c>
      <c r="I2487" s="79">
        <f t="shared" si="38"/>
        <v>0</v>
      </c>
    </row>
    <row r="2488" spans="1:9" ht="15.6">
      <c r="A2488" s="85">
        <f>'Balance N-1'!I2491</f>
        <v>0</v>
      </c>
      <c r="B2488" s="75">
        <f>'Balance N-1'!J2491</f>
        <v>0</v>
      </c>
      <c r="C2488" s="78">
        <f>'Balance N-1'!K2491</f>
        <v>0</v>
      </c>
      <c r="D2488" s="78">
        <f>'Balance N-1'!L2491</f>
        <v>0</v>
      </c>
      <c r="E2488" s="78">
        <f>'Balance N-1'!M2491</f>
        <v>0</v>
      </c>
      <c r="F2488" s="78">
        <f>'Balance N-1'!N2491</f>
        <v>0</v>
      </c>
      <c r="G2488" s="78">
        <f>'Balance N-1'!O2491</f>
        <v>0</v>
      </c>
      <c r="H2488" s="78">
        <f>'Balance N-1'!P2491</f>
        <v>0</v>
      </c>
      <c r="I2488" s="79">
        <f t="shared" si="38"/>
        <v>0</v>
      </c>
    </row>
    <row r="2489" spans="1:9" ht="15.6">
      <c r="A2489" s="85">
        <f>'Balance N-1'!I2492</f>
        <v>0</v>
      </c>
      <c r="B2489" s="75">
        <f>'Balance N-1'!J2492</f>
        <v>0</v>
      </c>
      <c r="C2489" s="78">
        <f>'Balance N-1'!K2492</f>
        <v>0</v>
      </c>
      <c r="D2489" s="78">
        <f>'Balance N-1'!L2492</f>
        <v>0</v>
      </c>
      <c r="E2489" s="78">
        <f>'Balance N-1'!M2492</f>
        <v>0</v>
      </c>
      <c r="F2489" s="78">
        <f>'Balance N-1'!N2492</f>
        <v>0</v>
      </c>
      <c r="G2489" s="78">
        <f>'Balance N-1'!O2492</f>
        <v>0</v>
      </c>
      <c r="H2489" s="78">
        <f>'Balance N-1'!P2492</f>
        <v>0</v>
      </c>
      <c r="I2489" s="79">
        <f t="shared" si="38"/>
        <v>0</v>
      </c>
    </row>
    <row r="2490" spans="1:9" ht="15.6">
      <c r="A2490" s="85">
        <f>'Balance N-1'!I2493</f>
        <v>0</v>
      </c>
      <c r="B2490" s="75">
        <f>'Balance N-1'!J2493</f>
        <v>0</v>
      </c>
      <c r="C2490" s="78">
        <f>'Balance N-1'!K2493</f>
        <v>0</v>
      </c>
      <c r="D2490" s="78">
        <f>'Balance N-1'!L2493</f>
        <v>0</v>
      </c>
      <c r="E2490" s="78">
        <f>'Balance N-1'!M2493</f>
        <v>0</v>
      </c>
      <c r="F2490" s="78">
        <f>'Balance N-1'!N2493</f>
        <v>0</v>
      </c>
      <c r="G2490" s="78">
        <f>'Balance N-1'!O2493</f>
        <v>0</v>
      </c>
      <c r="H2490" s="78">
        <f>'Balance N-1'!P2493</f>
        <v>0</v>
      </c>
      <c r="I2490" s="79">
        <f t="shared" si="38"/>
        <v>0</v>
      </c>
    </row>
    <row r="2491" spans="1:9" ht="15.6">
      <c r="A2491" s="85">
        <f>'Balance N-1'!I2494</f>
        <v>0</v>
      </c>
      <c r="B2491" s="75">
        <f>'Balance N-1'!J2494</f>
        <v>0</v>
      </c>
      <c r="C2491" s="78">
        <f>'Balance N-1'!K2494</f>
        <v>0</v>
      </c>
      <c r="D2491" s="78">
        <f>'Balance N-1'!L2494</f>
        <v>0</v>
      </c>
      <c r="E2491" s="78">
        <f>'Balance N-1'!M2494</f>
        <v>0</v>
      </c>
      <c r="F2491" s="78">
        <f>'Balance N-1'!N2494</f>
        <v>0</v>
      </c>
      <c r="G2491" s="78">
        <f>'Balance N-1'!O2494</f>
        <v>0</v>
      </c>
      <c r="H2491" s="78">
        <f>'Balance N-1'!P2494</f>
        <v>0</v>
      </c>
      <c r="I2491" s="79">
        <f t="shared" si="38"/>
        <v>0</v>
      </c>
    </row>
    <row r="2492" spans="1:9" ht="15.6">
      <c r="A2492" s="85">
        <f>'Balance N-1'!I2495</f>
        <v>0</v>
      </c>
      <c r="B2492" s="75">
        <f>'Balance N-1'!J2495</f>
        <v>0</v>
      </c>
      <c r="C2492" s="78">
        <f>'Balance N-1'!K2495</f>
        <v>0</v>
      </c>
      <c r="D2492" s="78">
        <f>'Balance N-1'!L2495</f>
        <v>0</v>
      </c>
      <c r="E2492" s="78">
        <f>'Balance N-1'!M2495</f>
        <v>0</v>
      </c>
      <c r="F2492" s="78">
        <f>'Balance N-1'!N2495</f>
        <v>0</v>
      </c>
      <c r="G2492" s="78">
        <f>'Balance N-1'!O2495</f>
        <v>0</v>
      </c>
      <c r="H2492" s="78">
        <f>'Balance N-1'!P2495</f>
        <v>0</v>
      </c>
      <c r="I2492" s="79">
        <f t="shared" si="38"/>
        <v>0</v>
      </c>
    </row>
    <row r="2493" spans="1:9" ht="15.6">
      <c r="A2493" s="85">
        <f>'Balance N-1'!I2496</f>
        <v>0</v>
      </c>
      <c r="B2493" s="75">
        <f>'Balance N-1'!J2496</f>
        <v>0</v>
      </c>
      <c r="C2493" s="78">
        <f>'Balance N-1'!K2496</f>
        <v>0</v>
      </c>
      <c r="D2493" s="78">
        <f>'Balance N-1'!L2496</f>
        <v>0</v>
      </c>
      <c r="E2493" s="78">
        <f>'Balance N-1'!M2496</f>
        <v>0</v>
      </c>
      <c r="F2493" s="78">
        <f>'Balance N-1'!N2496</f>
        <v>0</v>
      </c>
      <c r="G2493" s="78">
        <f>'Balance N-1'!O2496</f>
        <v>0</v>
      </c>
      <c r="H2493" s="78">
        <f>'Balance N-1'!P2496</f>
        <v>0</v>
      </c>
      <c r="I2493" s="79">
        <f t="shared" si="38"/>
        <v>0</v>
      </c>
    </row>
    <row r="2494" spans="1:9" ht="15.6">
      <c r="A2494" s="85">
        <f>'Balance N-1'!I2497</f>
        <v>0</v>
      </c>
      <c r="B2494" s="75">
        <f>'Balance N-1'!J2497</f>
        <v>0</v>
      </c>
      <c r="C2494" s="78">
        <f>'Balance N-1'!K2497</f>
        <v>0</v>
      </c>
      <c r="D2494" s="78">
        <f>'Balance N-1'!L2497</f>
        <v>0</v>
      </c>
      <c r="E2494" s="78">
        <f>'Balance N-1'!M2497</f>
        <v>0</v>
      </c>
      <c r="F2494" s="78">
        <f>'Balance N-1'!N2497</f>
        <v>0</v>
      </c>
      <c r="G2494" s="78">
        <f>'Balance N-1'!O2497</f>
        <v>0</v>
      </c>
      <c r="H2494" s="78">
        <f>'Balance N-1'!P2497</f>
        <v>0</v>
      </c>
      <c r="I2494" s="79">
        <f t="shared" si="38"/>
        <v>0</v>
      </c>
    </row>
    <row r="2495" spans="1:9" ht="15.6">
      <c r="A2495" s="85">
        <f>'Balance N-1'!I2498</f>
        <v>0</v>
      </c>
      <c r="B2495" s="75">
        <f>'Balance N-1'!J2498</f>
        <v>0</v>
      </c>
      <c r="C2495" s="78">
        <f>'Balance N-1'!K2498</f>
        <v>0</v>
      </c>
      <c r="D2495" s="78">
        <f>'Balance N-1'!L2498</f>
        <v>0</v>
      </c>
      <c r="E2495" s="78">
        <f>'Balance N-1'!M2498</f>
        <v>0</v>
      </c>
      <c r="F2495" s="78">
        <f>'Balance N-1'!N2498</f>
        <v>0</v>
      </c>
      <c r="G2495" s="78">
        <f>'Balance N-1'!O2498</f>
        <v>0</v>
      </c>
      <c r="H2495" s="78">
        <f>'Balance N-1'!P2498</f>
        <v>0</v>
      </c>
      <c r="I2495" s="79">
        <f t="shared" si="38"/>
        <v>0</v>
      </c>
    </row>
    <row r="2496" spans="1:9" ht="15.6">
      <c r="A2496" s="85">
        <f>'Balance N-1'!I2499</f>
        <v>0</v>
      </c>
      <c r="B2496" s="75">
        <f>'Balance N-1'!J2499</f>
        <v>0</v>
      </c>
      <c r="C2496" s="78">
        <f>'Balance N-1'!K2499</f>
        <v>0</v>
      </c>
      <c r="D2496" s="78">
        <f>'Balance N-1'!L2499</f>
        <v>0</v>
      </c>
      <c r="E2496" s="78">
        <f>'Balance N-1'!M2499</f>
        <v>0</v>
      </c>
      <c r="F2496" s="78">
        <f>'Balance N-1'!N2499</f>
        <v>0</v>
      </c>
      <c r="G2496" s="78">
        <f>'Balance N-1'!O2499</f>
        <v>0</v>
      </c>
      <c r="H2496" s="78">
        <f>'Balance N-1'!P2499</f>
        <v>0</v>
      </c>
      <c r="I2496" s="79">
        <f t="shared" si="38"/>
        <v>0</v>
      </c>
    </row>
    <row r="2497" spans="1:9" ht="15.6">
      <c r="A2497" s="85">
        <f>'Balance N-1'!I2500</f>
        <v>0</v>
      </c>
      <c r="B2497" s="75">
        <f>'Balance N-1'!J2500</f>
        <v>0</v>
      </c>
      <c r="C2497" s="78">
        <f>'Balance N-1'!K2500</f>
        <v>0</v>
      </c>
      <c r="D2497" s="78">
        <f>'Balance N-1'!L2500</f>
        <v>0</v>
      </c>
      <c r="E2497" s="78">
        <f>'Balance N-1'!M2500</f>
        <v>0</v>
      </c>
      <c r="F2497" s="78">
        <f>'Balance N-1'!N2500</f>
        <v>0</v>
      </c>
      <c r="G2497" s="78">
        <f>'Balance N-1'!O2500</f>
        <v>0</v>
      </c>
      <c r="H2497" s="78">
        <f>'Balance N-1'!P2500</f>
        <v>0</v>
      </c>
      <c r="I2497" s="79">
        <f t="shared" si="38"/>
        <v>0</v>
      </c>
    </row>
    <row r="2498" spans="1:9" ht="15.6">
      <c r="A2498" s="85">
        <f>'Balance N-1'!I2501</f>
        <v>0</v>
      </c>
      <c r="B2498" s="75">
        <f>'Balance N-1'!J2501</f>
        <v>0</v>
      </c>
      <c r="C2498" s="78">
        <f>'Balance N-1'!K2501</f>
        <v>0</v>
      </c>
      <c r="D2498" s="78">
        <f>'Balance N-1'!L2501</f>
        <v>0</v>
      </c>
      <c r="E2498" s="78">
        <f>'Balance N-1'!M2501</f>
        <v>0</v>
      </c>
      <c r="F2498" s="78">
        <f>'Balance N-1'!N2501</f>
        <v>0</v>
      </c>
      <c r="G2498" s="78">
        <f>'Balance N-1'!O2501</f>
        <v>0</v>
      </c>
      <c r="H2498" s="78">
        <f>'Balance N-1'!P2501</f>
        <v>0</v>
      </c>
      <c r="I2498" s="79">
        <f t="shared" si="38"/>
        <v>0</v>
      </c>
    </row>
    <row r="2499" spans="1:9" ht="15.6">
      <c r="A2499" s="85">
        <f>'Balance N-1'!I2502</f>
        <v>0</v>
      </c>
      <c r="B2499" s="75">
        <f>'Balance N-1'!J2502</f>
        <v>0</v>
      </c>
      <c r="C2499" s="78">
        <f>'Balance N-1'!K2502</f>
        <v>0</v>
      </c>
      <c r="D2499" s="78">
        <f>'Balance N-1'!L2502</f>
        <v>0</v>
      </c>
      <c r="E2499" s="78">
        <f>'Balance N-1'!M2502</f>
        <v>0</v>
      </c>
      <c r="F2499" s="78">
        <f>'Balance N-1'!N2502</f>
        <v>0</v>
      </c>
      <c r="G2499" s="78">
        <f>'Balance N-1'!O2502</f>
        <v>0</v>
      </c>
      <c r="H2499" s="78">
        <f>'Balance N-1'!P2502</f>
        <v>0</v>
      </c>
      <c r="I2499" s="79">
        <f t="shared" ref="I2499:I2562" si="39">(C2499-D2499)+(E2499-F2499)-(G2499-H2499)</f>
        <v>0</v>
      </c>
    </row>
    <row r="2500" spans="1:9" ht="15.6">
      <c r="A2500" s="85">
        <f>'Balance N-1'!I2503</f>
        <v>0</v>
      </c>
      <c r="B2500" s="75">
        <f>'Balance N-1'!J2503</f>
        <v>0</v>
      </c>
      <c r="C2500" s="78">
        <f>'Balance N-1'!K2503</f>
        <v>0</v>
      </c>
      <c r="D2500" s="78">
        <f>'Balance N-1'!L2503</f>
        <v>0</v>
      </c>
      <c r="E2500" s="78">
        <f>'Balance N-1'!M2503</f>
        <v>0</v>
      </c>
      <c r="F2500" s="78">
        <f>'Balance N-1'!N2503</f>
        <v>0</v>
      </c>
      <c r="G2500" s="78">
        <f>'Balance N-1'!O2503</f>
        <v>0</v>
      </c>
      <c r="H2500" s="78">
        <f>'Balance N-1'!P2503</f>
        <v>0</v>
      </c>
      <c r="I2500" s="79">
        <f t="shared" si="39"/>
        <v>0</v>
      </c>
    </row>
    <row r="2501" spans="1:9" ht="15.6">
      <c r="A2501" s="85">
        <f>'Balance N-1'!I2504</f>
        <v>0</v>
      </c>
      <c r="B2501" s="75">
        <f>'Balance N-1'!J2504</f>
        <v>0</v>
      </c>
      <c r="C2501" s="78">
        <f>'Balance N-1'!K2504</f>
        <v>0</v>
      </c>
      <c r="D2501" s="78">
        <f>'Balance N-1'!L2504</f>
        <v>0</v>
      </c>
      <c r="E2501" s="78">
        <f>'Balance N-1'!M2504</f>
        <v>0</v>
      </c>
      <c r="F2501" s="78">
        <f>'Balance N-1'!N2504</f>
        <v>0</v>
      </c>
      <c r="G2501" s="78">
        <f>'Balance N-1'!O2504</f>
        <v>0</v>
      </c>
      <c r="H2501" s="78">
        <f>'Balance N-1'!P2504</f>
        <v>0</v>
      </c>
      <c r="I2501" s="79">
        <f t="shared" si="39"/>
        <v>0</v>
      </c>
    </row>
    <row r="2502" spans="1:9" ht="15.6">
      <c r="A2502" s="85">
        <f>'Balance N-1'!I2505</f>
        <v>0</v>
      </c>
      <c r="B2502" s="75">
        <f>'Balance N-1'!J2505</f>
        <v>0</v>
      </c>
      <c r="C2502" s="78">
        <f>'Balance N-1'!K2505</f>
        <v>0</v>
      </c>
      <c r="D2502" s="78">
        <f>'Balance N-1'!L2505</f>
        <v>0</v>
      </c>
      <c r="E2502" s="78">
        <f>'Balance N-1'!M2505</f>
        <v>0</v>
      </c>
      <c r="F2502" s="78">
        <f>'Balance N-1'!N2505</f>
        <v>0</v>
      </c>
      <c r="G2502" s="78">
        <f>'Balance N-1'!O2505</f>
        <v>0</v>
      </c>
      <c r="H2502" s="78">
        <f>'Balance N-1'!P2505</f>
        <v>0</v>
      </c>
      <c r="I2502" s="79">
        <f t="shared" si="39"/>
        <v>0</v>
      </c>
    </row>
    <row r="2503" spans="1:9" ht="15.6">
      <c r="A2503" s="85">
        <f>'Balance N-1'!I2506</f>
        <v>0</v>
      </c>
      <c r="B2503" s="75">
        <f>'Balance N-1'!J2506</f>
        <v>0</v>
      </c>
      <c r="C2503" s="78">
        <f>'Balance N-1'!K2506</f>
        <v>0</v>
      </c>
      <c r="D2503" s="78">
        <f>'Balance N-1'!L2506</f>
        <v>0</v>
      </c>
      <c r="E2503" s="78">
        <f>'Balance N-1'!M2506</f>
        <v>0</v>
      </c>
      <c r="F2503" s="78">
        <f>'Balance N-1'!N2506</f>
        <v>0</v>
      </c>
      <c r="G2503" s="78">
        <f>'Balance N-1'!O2506</f>
        <v>0</v>
      </c>
      <c r="H2503" s="78">
        <f>'Balance N-1'!P2506</f>
        <v>0</v>
      </c>
      <c r="I2503" s="79">
        <f t="shared" si="39"/>
        <v>0</v>
      </c>
    </row>
    <row r="2504" spans="1:9" ht="15.6">
      <c r="A2504" s="85">
        <f>'Balance N-1'!I2507</f>
        <v>0</v>
      </c>
      <c r="B2504" s="75">
        <f>'Balance N-1'!J2507</f>
        <v>0</v>
      </c>
      <c r="C2504" s="78">
        <f>'Balance N-1'!K2507</f>
        <v>0</v>
      </c>
      <c r="D2504" s="78">
        <f>'Balance N-1'!L2507</f>
        <v>0</v>
      </c>
      <c r="E2504" s="78">
        <f>'Balance N-1'!M2507</f>
        <v>0</v>
      </c>
      <c r="F2504" s="78">
        <f>'Balance N-1'!N2507</f>
        <v>0</v>
      </c>
      <c r="G2504" s="78">
        <f>'Balance N-1'!O2507</f>
        <v>0</v>
      </c>
      <c r="H2504" s="78">
        <f>'Balance N-1'!P2507</f>
        <v>0</v>
      </c>
      <c r="I2504" s="79">
        <f t="shared" si="39"/>
        <v>0</v>
      </c>
    </row>
    <row r="2505" spans="1:9" ht="15.6">
      <c r="A2505" s="85">
        <f>'Balance N-1'!I2508</f>
        <v>0</v>
      </c>
      <c r="B2505" s="75">
        <f>'Balance N-1'!J2508</f>
        <v>0</v>
      </c>
      <c r="C2505" s="78">
        <f>'Balance N-1'!K2508</f>
        <v>0</v>
      </c>
      <c r="D2505" s="78">
        <f>'Balance N-1'!L2508</f>
        <v>0</v>
      </c>
      <c r="E2505" s="78">
        <f>'Balance N-1'!M2508</f>
        <v>0</v>
      </c>
      <c r="F2505" s="78">
        <f>'Balance N-1'!N2508</f>
        <v>0</v>
      </c>
      <c r="G2505" s="78">
        <f>'Balance N-1'!O2508</f>
        <v>0</v>
      </c>
      <c r="H2505" s="78">
        <f>'Balance N-1'!P2508</f>
        <v>0</v>
      </c>
      <c r="I2505" s="79">
        <f t="shared" si="39"/>
        <v>0</v>
      </c>
    </row>
    <row r="2506" spans="1:9" ht="15.6">
      <c r="A2506" s="85">
        <f>'Balance N-1'!I2509</f>
        <v>0</v>
      </c>
      <c r="B2506" s="75">
        <f>'Balance N-1'!J2509</f>
        <v>0</v>
      </c>
      <c r="C2506" s="78">
        <f>'Balance N-1'!K2509</f>
        <v>0</v>
      </c>
      <c r="D2506" s="78">
        <f>'Balance N-1'!L2509</f>
        <v>0</v>
      </c>
      <c r="E2506" s="78">
        <f>'Balance N-1'!M2509</f>
        <v>0</v>
      </c>
      <c r="F2506" s="78">
        <f>'Balance N-1'!N2509</f>
        <v>0</v>
      </c>
      <c r="G2506" s="78">
        <f>'Balance N-1'!O2509</f>
        <v>0</v>
      </c>
      <c r="H2506" s="78">
        <f>'Balance N-1'!P2509</f>
        <v>0</v>
      </c>
      <c r="I2506" s="79">
        <f t="shared" si="39"/>
        <v>0</v>
      </c>
    </row>
    <row r="2507" spans="1:9" ht="15.6">
      <c r="A2507" s="85">
        <f>'Balance N-1'!I2510</f>
        <v>0</v>
      </c>
      <c r="B2507" s="75">
        <f>'Balance N-1'!J2510</f>
        <v>0</v>
      </c>
      <c r="C2507" s="78">
        <f>'Balance N-1'!K2510</f>
        <v>0</v>
      </c>
      <c r="D2507" s="78">
        <f>'Balance N-1'!L2510</f>
        <v>0</v>
      </c>
      <c r="E2507" s="78">
        <f>'Balance N-1'!M2510</f>
        <v>0</v>
      </c>
      <c r="F2507" s="78">
        <f>'Balance N-1'!N2510</f>
        <v>0</v>
      </c>
      <c r="G2507" s="78">
        <f>'Balance N-1'!O2510</f>
        <v>0</v>
      </c>
      <c r="H2507" s="78">
        <f>'Balance N-1'!P2510</f>
        <v>0</v>
      </c>
      <c r="I2507" s="79">
        <f t="shared" si="39"/>
        <v>0</v>
      </c>
    </row>
    <row r="2508" spans="1:9" ht="15.6">
      <c r="A2508" s="85">
        <f>'Balance N-1'!I2511</f>
        <v>0</v>
      </c>
      <c r="B2508" s="75">
        <f>'Balance N-1'!J2511</f>
        <v>0</v>
      </c>
      <c r="C2508" s="78">
        <f>'Balance N-1'!K2511</f>
        <v>0</v>
      </c>
      <c r="D2508" s="78">
        <f>'Balance N-1'!L2511</f>
        <v>0</v>
      </c>
      <c r="E2508" s="78">
        <f>'Balance N-1'!M2511</f>
        <v>0</v>
      </c>
      <c r="F2508" s="78">
        <f>'Balance N-1'!N2511</f>
        <v>0</v>
      </c>
      <c r="G2508" s="78">
        <f>'Balance N-1'!O2511</f>
        <v>0</v>
      </c>
      <c r="H2508" s="78">
        <f>'Balance N-1'!P2511</f>
        <v>0</v>
      </c>
      <c r="I2508" s="79">
        <f t="shared" si="39"/>
        <v>0</v>
      </c>
    </row>
    <row r="2509" spans="1:9" ht="15.6">
      <c r="A2509" s="85">
        <f>'Balance N-1'!I2512</f>
        <v>0</v>
      </c>
      <c r="B2509" s="75">
        <f>'Balance N-1'!J2512</f>
        <v>0</v>
      </c>
      <c r="C2509" s="78">
        <f>'Balance N-1'!K2512</f>
        <v>0</v>
      </c>
      <c r="D2509" s="78">
        <f>'Balance N-1'!L2512</f>
        <v>0</v>
      </c>
      <c r="E2509" s="78">
        <f>'Balance N-1'!M2512</f>
        <v>0</v>
      </c>
      <c r="F2509" s="78">
        <f>'Balance N-1'!N2512</f>
        <v>0</v>
      </c>
      <c r="G2509" s="78">
        <f>'Balance N-1'!O2512</f>
        <v>0</v>
      </c>
      <c r="H2509" s="78">
        <f>'Balance N-1'!P2512</f>
        <v>0</v>
      </c>
      <c r="I2509" s="79">
        <f t="shared" si="39"/>
        <v>0</v>
      </c>
    </row>
    <row r="2510" spans="1:9" ht="15.6">
      <c r="A2510" s="85">
        <f>'Balance N-1'!I2513</f>
        <v>0</v>
      </c>
      <c r="B2510" s="75">
        <f>'Balance N-1'!J2513</f>
        <v>0</v>
      </c>
      <c r="C2510" s="78">
        <f>'Balance N-1'!K2513</f>
        <v>0</v>
      </c>
      <c r="D2510" s="78">
        <f>'Balance N-1'!L2513</f>
        <v>0</v>
      </c>
      <c r="E2510" s="78">
        <f>'Balance N-1'!M2513</f>
        <v>0</v>
      </c>
      <c r="F2510" s="78">
        <f>'Balance N-1'!N2513</f>
        <v>0</v>
      </c>
      <c r="G2510" s="78">
        <f>'Balance N-1'!O2513</f>
        <v>0</v>
      </c>
      <c r="H2510" s="78">
        <f>'Balance N-1'!P2513</f>
        <v>0</v>
      </c>
      <c r="I2510" s="79">
        <f t="shared" si="39"/>
        <v>0</v>
      </c>
    </row>
    <row r="2511" spans="1:9" ht="15.6">
      <c r="A2511" s="85">
        <f>'Balance N-1'!I2514</f>
        <v>0</v>
      </c>
      <c r="B2511" s="75">
        <f>'Balance N-1'!J2514</f>
        <v>0</v>
      </c>
      <c r="C2511" s="78">
        <f>'Balance N-1'!K2514</f>
        <v>0</v>
      </c>
      <c r="D2511" s="78">
        <f>'Balance N-1'!L2514</f>
        <v>0</v>
      </c>
      <c r="E2511" s="78">
        <f>'Balance N-1'!M2514</f>
        <v>0</v>
      </c>
      <c r="F2511" s="78">
        <f>'Balance N-1'!N2514</f>
        <v>0</v>
      </c>
      <c r="G2511" s="78">
        <f>'Balance N-1'!O2514</f>
        <v>0</v>
      </c>
      <c r="H2511" s="78">
        <f>'Balance N-1'!P2514</f>
        <v>0</v>
      </c>
      <c r="I2511" s="79">
        <f t="shared" si="39"/>
        <v>0</v>
      </c>
    </row>
    <row r="2512" spans="1:9" ht="15.6">
      <c r="A2512" s="85">
        <f>'Balance N-1'!I2515</f>
        <v>0</v>
      </c>
      <c r="B2512" s="75">
        <f>'Balance N-1'!J2515</f>
        <v>0</v>
      </c>
      <c r="C2512" s="78">
        <f>'Balance N-1'!K2515</f>
        <v>0</v>
      </c>
      <c r="D2512" s="78">
        <f>'Balance N-1'!L2515</f>
        <v>0</v>
      </c>
      <c r="E2512" s="78">
        <f>'Balance N-1'!M2515</f>
        <v>0</v>
      </c>
      <c r="F2512" s="78">
        <f>'Balance N-1'!N2515</f>
        <v>0</v>
      </c>
      <c r="G2512" s="78">
        <f>'Balance N-1'!O2515</f>
        <v>0</v>
      </c>
      <c r="H2512" s="78">
        <f>'Balance N-1'!P2515</f>
        <v>0</v>
      </c>
      <c r="I2512" s="79">
        <f t="shared" si="39"/>
        <v>0</v>
      </c>
    </row>
    <row r="2513" spans="1:9" ht="15.6">
      <c r="A2513" s="85">
        <f>'Balance N-1'!I2516</f>
        <v>0</v>
      </c>
      <c r="B2513" s="75">
        <f>'Balance N-1'!J2516</f>
        <v>0</v>
      </c>
      <c r="C2513" s="78">
        <f>'Balance N-1'!K2516</f>
        <v>0</v>
      </c>
      <c r="D2513" s="78">
        <f>'Balance N-1'!L2516</f>
        <v>0</v>
      </c>
      <c r="E2513" s="78">
        <f>'Balance N-1'!M2516</f>
        <v>0</v>
      </c>
      <c r="F2513" s="78">
        <f>'Balance N-1'!N2516</f>
        <v>0</v>
      </c>
      <c r="G2513" s="78">
        <f>'Balance N-1'!O2516</f>
        <v>0</v>
      </c>
      <c r="H2513" s="78">
        <f>'Balance N-1'!P2516</f>
        <v>0</v>
      </c>
      <c r="I2513" s="79">
        <f t="shared" si="39"/>
        <v>0</v>
      </c>
    </row>
    <row r="2514" spans="1:9" ht="15.6">
      <c r="A2514" s="85">
        <f>'Balance N-1'!I2517</f>
        <v>0</v>
      </c>
      <c r="B2514" s="75">
        <f>'Balance N-1'!J2517</f>
        <v>0</v>
      </c>
      <c r="C2514" s="78">
        <f>'Balance N-1'!K2517</f>
        <v>0</v>
      </c>
      <c r="D2514" s="78">
        <f>'Balance N-1'!L2517</f>
        <v>0</v>
      </c>
      <c r="E2514" s="78">
        <f>'Balance N-1'!M2517</f>
        <v>0</v>
      </c>
      <c r="F2514" s="78">
        <f>'Balance N-1'!N2517</f>
        <v>0</v>
      </c>
      <c r="G2514" s="78">
        <f>'Balance N-1'!O2517</f>
        <v>0</v>
      </c>
      <c r="H2514" s="78">
        <f>'Balance N-1'!P2517</f>
        <v>0</v>
      </c>
      <c r="I2514" s="79">
        <f t="shared" si="39"/>
        <v>0</v>
      </c>
    </row>
    <row r="2515" spans="1:9" ht="15.6">
      <c r="A2515" s="85">
        <f>'Balance N-1'!I2518</f>
        <v>0</v>
      </c>
      <c r="B2515" s="75">
        <f>'Balance N-1'!J2518</f>
        <v>0</v>
      </c>
      <c r="C2515" s="78">
        <f>'Balance N-1'!K2518</f>
        <v>0</v>
      </c>
      <c r="D2515" s="78">
        <f>'Balance N-1'!L2518</f>
        <v>0</v>
      </c>
      <c r="E2515" s="78">
        <f>'Balance N-1'!M2518</f>
        <v>0</v>
      </c>
      <c r="F2515" s="78">
        <f>'Balance N-1'!N2518</f>
        <v>0</v>
      </c>
      <c r="G2515" s="78">
        <f>'Balance N-1'!O2518</f>
        <v>0</v>
      </c>
      <c r="H2515" s="78">
        <f>'Balance N-1'!P2518</f>
        <v>0</v>
      </c>
      <c r="I2515" s="79">
        <f t="shared" si="39"/>
        <v>0</v>
      </c>
    </row>
    <row r="2516" spans="1:9" ht="15.6">
      <c r="A2516" s="85">
        <f>'Balance N-1'!I2519</f>
        <v>0</v>
      </c>
      <c r="B2516" s="75">
        <f>'Balance N-1'!J2519</f>
        <v>0</v>
      </c>
      <c r="C2516" s="78">
        <f>'Balance N-1'!K2519</f>
        <v>0</v>
      </c>
      <c r="D2516" s="78">
        <f>'Balance N-1'!L2519</f>
        <v>0</v>
      </c>
      <c r="E2516" s="78">
        <f>'Balance N-1'!M2519</f>
        <v>0</v>
      </c>
      <c r="F2516" s="78">
        <f>'Balance N-1'!N2519</f>
        <v>0</v>
      </c>
      <c r="G2516" s="78">
        <f>'Balance N-1'!O2519</f>
        <v>0</v>
      </c>
      <c r="H2516" s="78">
        <f>'Balance N-1'!P2519</f>
        <v>0</v>
      </c>
      <c r="I2516" s="79">
        <f t="shared" si="39"/>
        <v>0</v>
      </c>
    </row>
    <row r="2517" spans="1:9" ht="15.6">
      <c r="A2517" s="85">
        <f>'Balance N-1'!I2520</f>
        <v>0</v>
      </c>
      <c r="B2517" s="75">
        <f>'Balance N-1'!J2520</f>
        <v>0</v>
      </c>
      <c r="C2517" s="78">
        <f>'Balance N-1'!K2520</f>
        <v>0</v>
      </c>
      <c r="D2517" s="78">
        <f>'Balance N-1'!L2520</f>
        <v>0</v>
      </c>
      <c r="E2517" s="78">
        <f>'Balance N-1'!M2520</f>
        <v>0</v>
      </c>
      <c r="F2517" s="78">
        <f>'Balance N-1'!N2520</f>
        <v>0</v>
      </c>
      <c r="G2517" s="78">
        <f>'Balance N-1'!O2520</f>
        <v>0</v>
      </c>
      <c r="H2517" s="78">
        <f>'Balance N-1'!P2520</f>
        <v>0</v>
      </c>
      <c r="I2517" s="79">
        <f t="shared" si="39"/>
        <v>0</v>
      </c>
    </row>
    <row r="2518" spans="1:9" ht="15.6">
      <c r="A2518" s="85">
        <f>'Balance N-1'!I2521</f>
        <v>0</v>
      </c>
      <c r="B2518" s="75">
        <f>'Balance N-1'!J2521</f>
        <v>0</v>
      </c>
      <c r="C2518" s="78">
        <f>'Balance N-1'!K2521</f>
        <v>0</v>
      </c>
      <c r="D2518" s="78">
        <f>'Balance N-1'!L2521</f>
        <v>0</v>
      </c>
      <c r="E2518" s="78">
        <f>'Balance N-1'!M2521</f>
        <v>0</v>
      </c>
      <c r="F2518" s="78">
        <f>'Balance N-1'!N2521</f>
        <v>0</v>
      </c>
      <c r="G2518" s="78">
        <f>'Balance N-1'!O2521</f>
        <v>0</v>
      </c>
      <c r="H2518" s="78">
        <f>'Balance N-1'!P2521</f>
        <v>0</v>
      </c>
      <c r="I2518" s="79">
        <f t="shared" si="39"/>
        <v>0</v>
      </c>
    </row>
    <row r="2519" spans="1:9" ht="15.6">
      <c r="A2519" s="85">
        <f>'Balance N-1'!I2522</f>
        <v>0</v>
      </c>
      <c r="B2519" s="75">
        <f>'Balance N-1'!J2522</f>
        <v>0</v>
      </c>
      <c r="C2519" s="78">
        <f>'Balance N-1'!K2522</f>
        <v>0</v>
      </c>
      <c r="D2519" s="78">
        <f>'Balance N-1'!L2522</f>
        <v>0</v>
      </c>
      <c r="E2519" s="78">
        <f>'Balance N-1'!M2522</f>
        <v>0</v>
      </c>
      <c r="F2519" s="78">
        <f>'Balance N-1'!N2522</f>
        <v>0</v>
      </c>
      <c r="G2519" s="78">
        <f>'Balance N-1'!O2522</f>
        <v>0</v>
      </c>
      <c r="H2519" s="78">
        <f>'Balance N-1'!P2522</f>
        <v>0</v>
      </c>
      <c r="I2519" s="79">
        <f t="shared" si="39"/>
        <v>0</v>
      </c>
    </row>
    <row r="2520" spans="1:9" ht="15.6">
      <c r="A2520" s="85">
        <f>'Balance N-1'!I2523</f>
        <v>0</v>
      </c>
      <c r="B2520" s="75">
        <f>'Balance N-1'!J2523</f>
        <v>0</v>
      </c>
      <c r="C2520" s="78">
        <f>'Balance N-1'!K2523</f>
        <v>0</v>
      </c>
      <c r="D2520" s="78">
        <f>'Balance N-1'!L2523</f>
        <v>0</v>
      </c>
      <c r="E2520" s="78">
        <f>'Balance N-1'!M2523</f>
        <v>0</v>
      </c>
      <c r="F2520" s="78">
        <f>'Balance N-1'!N2523</f>
        <v>0</v>
      </c>
      <c r="G2520" s="78">
        <f>'Balance N-1'!O2523</f>
        <v>0</v>
      </c>
      <c r="H2520" s="78">
        <f>'Balance N-1'!P2523</f>
        <v>0</v>
      </c>
      <c r="I2520" s="79">
        <f t="shared" si="39"/>
        <v>0</v>
      </c>
    </row>
    <row r="2521" spans="1:9" ht="15.6">
      <c r="A2521" s="85">
        <f>'Balance N-1'!I2524</f>
        <v>0</v>
      </c>
      <c r="B2521" s="75">
        <f>'Balance N-1'!J2524</f>
        <v>0</v>
      </c>
      <c r="C2521" s="78">
        <f>'Balance N-1'!K2524</f>
        <v>0</v>
      </c>
      <c r="D2521" s="78">
        <f>'Balance N-1'!L2524</f>
        <v>0</v>
      </c>
      <c r="E2521" s="78">
        <f>'Balance N-1'!M2524</f>
        <v>0</v>
      </c>
      <c r="F2521" s="78">
        <f>'Balance N-1'!N2524</f>
        <v>0</v>
      </c>
      <c r="G2521" s="78">
        <f>'Balance N-1'!O2524</f>
        <v>0</v>
      </c>
      <c r="H2521" s="78">
        <f>'Balance N-1'!P2524</f>
        <v>0</v>
      </c>
      <c r="I2521" s="79">
        <f t="shared" si="39"/>
        <v>0</v>
      </c>
    </row>
    <row r="2522" spans="1:9" ht="15.6">
      <c r="A2522" s="85">
        <f>'Balance N-1'!I2525</f>
        <v>0</v>
      </c>
      <c r="B2522" s="75">
        <f>'Balance N-1'!J2525</f>
        <v>0</v>
      </c>
      <c r="C2522" s="78">
        <f>'Balance N-1'!K2525</f>
        <v>0</v>
      </c>
      <c r="D2522" s="78">
        <f>'Balance N-1'!L2525</f>
        <v>0</v>
      </c>
      <c r="E2522" s="78">
        <f>'Balance N-1'!M2525</f>
        <v>0</v>
      </c>
      <c r="F2522" s="78">
        <f>'Balance N-1'!N2525</f>
        <v>0</v>
      </c>
      <c r="G2522" s="78">
        <f>'Balance N-1'!O2525</f>
        <v>0</v>
      </c>
      <c r="H2522" s="78">
        <f>'Balance N-1'!P2525</f>
        <v>0</v>
      </c>
      <c r="I2522" s="79">
        <f t="shared" si="39"/>
        <v>0</v>
      </c>
    </row>
    <row r="2523" spans="1:9" ht="15.6">
      <c r="A2523" s="85">
        <f>'Balance N-1'!I2526</f>
        <v>0</v>
      </c>
      <c r="B2523" s="75">
        <f>'Balance N-1'!J2526</f>
        <v>0</v>
      </c>
      <c r="C2523" s="78">
        <f>'Balance N-1'!K2526</f>
        <v>0</v>
      </c>
      <c r="D2523" s="78">
        <f>'Balance N-1'!L2526</f>
        <v>0</v>
      </c>
      <c r="E2523" s="78">
        <f>'Balance N-1'!M2526</f>
        <v>0</v>
      </c>
      <c r="F2523" s="78">
        <f>'Balance N-1'!N2526</f>
        <v>0</v>
      </c>
      <c r="G2523" s="78">
        <f>'Balance N-1'!O2526</f>
        <v>0</v>
      </c>
      <c r="H2523" s="78">
        <f>'Balance N-1'!P2526</f>
        <v>0</v>
      </c>
      <c r="I2523" s="79">
        <f t="shared" si="39"/>
        <v>0</v>
      </c>
    </row>
    <row r="2524" spans="1:9" ht="15.6">
      <c r="A2524" s="85">
        <f>'Balance N-1'!I2527</f>
        <v>0</v>
      </c>
      <c r="B2524" s="75">
        <f>'Balance N-1'!J2527</f>
        <v>0</v>
      </c>
      <c r="C2524" s="78">
        <f>'Balance N-1'!K2527</f>
        <v>0</v>
      </c>
      <c r="D2524" s="78">
        <f>'Balance N-1'!L2527</f>
        <v>0</v>
      </c>
      <c r="E2524" s="78">
        <f>'Balance N-1'!M2527</f>
        <v>0</v>
      </c>
      <c r="F2524" s="78">
        <f>'Balance N-1'!N2527</f>
        <v>0</v>
      </c>
      <c r="G2524" s="78">
        <f>'Balance N-1'!O2527</f>
        <v>0</v>
      </c>
      <c r="H2524" s="78">
        <f>'Balance N-1'!P2527</f>
        <v>0</v>
      </c>
      <c r="I2524" s="79">
        <f t="shared" si="39"/>
        <v>0</v>
      </c>
    </row>
    <row r="2525" spans="1:9" ht="15.6">
      <c r="A2525" s="85">
        <f>'Balance N-1'!I2528</f>
        <v>0</v>
      </c>
      <c r="B2525" s="75">
        <f>'Balance N-1'!J2528</f>
        <v>0</v>
      </c>
      <c r="C2525" s="78">
        <f>'Balance N-1'!K2528</f>
        <v>0</v>
      </c>
      <c r="D2525" s="78">
        <f>'Balance N-1'!L2528</f>
        <v>0</v>
      </c>
      <c r="E2525" s="78">
        <f>'Balance N-1'!M2528</f>
        <v>0</v>
      </c>
      <c r="F2525" s="78">
        <f>'Balance N-1'!N2528</f>
        <v>0</v>
      </c>
      <c r="G2525" s="78">
        <f>'Balance N-1'!O2528</f>
        <v>0</v>
      </c>
      <c r="H2525" s="78">
        <f>'Balance N-1'!P2528</f>
        <v>0</v>
      </c>
      <c r="I2525" s="79">
        <f t="shared" si="39"/>
        <v>0</v>
      </c>
    </row>
    <row r="2526" spans="1:9" ht="15.6">
      <c r="A2526" s="85">
        <f>'Balance N-1'!I2529</f>
        <v>0</v>
      </c>
      <c r="B2526" s="75">
        <f>'Balance N-1'!J2529</f>
        <v>0</v>
      </c>
      <c r="C2526" s="78">
        <f>'Balance N-1'!K2529</f>
        <v>0</v>
      </c>
      <c r="D2526" s="78">
        <f>'Balance N-1'!L2529</f>
        <v>0</v>
      </c>
      <c r="E2526" s="78">
        <f>'Balance N-1'!M2529</f>
        <v>0</v>
      </c>
      <c r="F2526" s="78">
        <f>'Balance N-1'!N2529</f>
        <v>0</v>
      </c>
      <c r="G2526" s="78">
        <f>'Balance N-1'!O2529</f>
        <v>0</v>
      </c>
      <c r="H2526" s="78">
        <f>'Balance N-1'!P2529</f>
        <v>0</v>
      </c>
      <c r="I2526" s="79">
        <f t="shared" si="39"/>
        <v>0</v>
      </c>
    </row>
    <row r="2527" spans="1:9" ht="15.6">
      <c r="A2527" s="85">
        <f>'Balance N-1'!I2530</f>
        <v>0</v>
      </c>
      <c r="B2527" s="75">
        <f>'Balance N-1'!J2530</f>
        <v>0</v>
      </c>
      <c r="C2527" s="78">
        <f>'Balance N-1'!K2530</f>
        <v>0</v>
      </c>
      <c r="D2527" s="78">
        <f>'Balance N-1'!L2530</f>
        <v>0</v>
      </c>
      <c r="E2527" s="78">
        <f>'Balance N-1'!M2530</f>
        <v>0</v>
      </c>
      <c r="F2527" s="78">
        <f>'Balance N-1'!N2530</f>
        <v>0</v>
      </c>
      <c r="G2527" s="78">
        <f>'Balance N-1'!O2530</f>
        <v>0</v>
      </c>
      <c r="H2527" s="78">
        <f>'Balance N-1'!P2530</f>
        <v>0</v>
      </c>
      <c r="I2527" s="79">
        <f t="shared" si="39"/>
        <v>0</v>
      </c>
    </row>
    <row r="2528" spans="1:9" ht="15.6">
      <c r="A2528" s="85">
        <f>'Balance N-1'!I2531</f>
        <v>0</v>
      </c>
      <c r="B2528" s="75">
        <f>'Balance N-1'!J2531</f>
        <v>0</v>
      </c>
      <c r="C2528" s="78">
        <f>'Balance N-1'!K2531</f>
        <v>0</v>
      </c>
      <c r="D2528" s="78">
        <f>'Balance N-1'!L2531</f>
        <v>0</v>
      </c>
      <c r="E2528" s="78">
        <f>'Balance N-1'!M2531</f>
        <v>0</v>
      </c>
      <c r="F2528" s="78">
        <f>'Balance N-1'!N2531</f>
        <v>0</v>
      </c>
      <c r="G2528" s="78">
        <f>'Balance N-1'!O2531</f>
        <v>0</v>
      </c>
      <c r="H2528" s="78">
        <f>'Balance N-1'!P2531</f>
        <v>0</v>
      </c>
      <c r="I2528" s="79">
        <f t="shared" si="39"/>
        <v>0</v>
      </c>
    </row>
    <row r="2529" spans="1:9" ht="15.6">
      <c r="A2529" s="85">
        <f>'Balance N-1'!I2532</f>
        <v>0</v>
      </c>
      <c r="B2529" s="75">
        <f>'Balance N-1'!J2532</f>
        <v>0</v>
      </c>
      <c r="C2529" s="78">
        <f>'Balance N-1'!K2532</f>
        <v>0</v>
      </c>
      <c r="D2529" s="78">
        <f>'Balance N-1'!L2532</f>
        <v>0</v>
      </c>
      <c r="E2529" s="78">
        <f>'Balance N-1'!M2532</f>
        <v>0</v>
      </c>
      <c r="F2529" s="78">
        <f>'Balance N-1'!N2532</f>
        <v>0</v>
      </c>
      <c r="G2529" s="78">
        <f>'Balance N-1'!O2532</f>
        <v>0</v>
      </c>
      <c r="H2529" s="78">
        <f>'Balance N-1'!P2532</f>
        <v>0</v>
      </c>
      <c r="I2529" s="79">
        <f t="shared" si="39"/>
        <v>0</v>
      </c>
    </row>
    <row r="2530" spans="1:9" ht="15.6">
      <c r="A2530" s="85">
        <f>'Balance N-1'!I2533</f>
        <v>0</v>
      </c>
      <c r="B2530" s="75">
        <f>'Balance N-1'!J2533</f>
        <v>0</v>
      </c>
      <c r="C2530" s="78">
        <f>'Balance N-1'!K2533</f>
        <v>0</v>
      </c>
      <c r="D2530" s="78">
        <f>'Balance N-1'!L2533</f>
        <v>0</v>
      </c>
      <c r="E2530" s="78">
        <f>'Balance N-1'!M2533</f>
        <v>0</v>
      </c>
      <c r="F2530" s="78">
        <f>'Balance N-1'!N2533</f>
        <v>0</v>
      </c>
      <c r="G2530" s="78">
        <f>'Balance N-1'!O2533</f>
        <v>0</v>
      </c>
      <c r="H2530" s="78">
        <f>'Balance N-1'!P2533</f>
        <v>0</v>
      </c>
      <c r="I2530" s="79">
        <f t="shared" si="39"/>
        <v>0</v>
      </c>
    </row>
    <row r="2531" spans="1:9" ht="15.6">
      <c r="A2531" s="85">
        <f>'Balance N-1'!I2534</f>
        <v>0</v>
      </c>
      <c r="B2531" s="75">
        <f>'Balance N-1'!J2534</f>
        <v>0</v>
      </c>
      <c r="C2531" s="78">
        <f>'Balance N-1'!K2534</f>
        <v>0</v>
      </c>
      <c r="D2531" s="78">
        <f>'Balance N-1'!L2534</f>
        <v>0</v>
      </c>
      <c r="E2531" s="78">
        <f>'Balance N-1'!M2534</f>
        <v>0</v>
      </c>
      <c r="F2531" s="78">
        <f>'Balance N-1'!N2534</f>
        <v>0</v>
      </c>
      <c r="G2531" s="78">
        <f>'Balance N-1'!O2534</f>
        <v>0</v>
      </c>
      <c r="H2531" s="78">
        <f>'Balance N-1'!P2534</f>
        <v>0</v>
      </c>
      <c r="I2531" s="79">
        <f t="shared" si="39"/>
        <v>0</v>
      </c>
    </row>
    <row r="2532" spans="1:9" ht="15.6">
      <c r="A2532" s="85">
        <f>'Balance N-1'!I2535</f>
        <v>0</v>
      </c>
      <c r="B2532" s="75">
        <f>'Balance N-1'!J2535</f>
        <v>0</v>
      </c>
      <c r="C2532" s="78">
        <f>'Balance N-1'!K2535</f>
        <v>0</v>
      </c>
      <c r="D2532" s="78">
        <f>'Balance N-1'!L2535</f>
        <v>0</v>
      </c>
      <c r="E2532" s="78">
        <f>'Balance N-1'!M2535</f>
        <v>0</v>
      </c>
      <c r="F2532" s="78">
        <f>'Balance N-1'!N2535</f>
        <v>0</v>
      </c>
      <c r="G2532" s="78">
        <f>'Balance N-1'!O2535</f>
        <v>0</v>
      </c>
      <c r="H2532" s="78">
        <f>'Balance N-1'!P2535</f>
        <v>0</v>
      </c>
      <c r="I2532" s="79">
        <f t="shared" si="39"/>
        <v>0</v>
      </c>
    </row>
    <row r="2533" spans="1:9" ht="15.6">
      <c r="A2533" s="85">
        <f>'Balance N-1'!I2536</f>
        <v>0</v>
      </c>
      <c r="B2533" s="75">
        <f>'Balance N-1'!J2536</f>
        <v>0</v>
      </c>
      <c r="C2533" s="78">
        <f>'Balance N-1'!K2536</f>
        <v>0</v>
      </c>
      <c r="D2533" s="78">
        <f>'Balance N-1'!L2536</f>
        <v>0</v>
      </c>
      <c r="E2533" s="78">
        <f>'Balance N-1'!M2536</f>
        <v>0</v>
      </c>
      <c r="F2533" s="78">
        <f>'Balance N-1'!N2536</f>
        <v>0</v>
      </c>
      <c r="G2533" s="78">
        <f>'Balance N-1'!O2536</f>
        <v>0</v>
      </c>
      <c r="H2533" s="78">
        <f>'Balance N-1'!P2536</f>
        <v>0</v>
      </c>
      <c r="I2533" s="79">
        <f t="shared" si="39"/>
        <v>0</v>
      </c>
    </row>
    <row r="2534" spans="1:9" ht="15.6">
      <c r="A2534" s="85">
        <f>'Balance N-1'!I2537</f>
        <v>0</v>
      </c>
      <c r="B2534" s="75">
        <f>'Balance N-1'!J2537</f>
        <v>0</v>
      </c>
      <c r="C2534" s="78">
        <f>'Balance N-1'!K2537</f>
        <v>0</v>
      </c>
      <c r="D2534" s="78">
        <f>'Balance N-1'!L2537</f>
        <v>0</v>
      </c>
      <c r="E2534" s="78">
        <f>'Balance N-1'!M2537</f>
        <v>0</v>
      </c>
      <c r="F2534" s="78">
        <f>'Balance N-1'!N2537</f>
        <v>0</v>
      </c>
      <c r="G2534" s="78">
        <f>'Balance N-1'!O2537</f>
        <v>0</v>
      </c>
      <c r="H2534" s="78">
        <f>'Balance N-1'!P2537</f>
        <v>0</v>
      </c>
      <c r="I2534" s="79">
        <f t="shared" si="39"/>
        <v>0</v>
      </c>
    </row>
    <row r="2535" spans="1:9" ht="15.6">
      <c r="A2535" s="85">
        <f>'Balance N-1'!I2538</f>
        <v>0</v>
      </c>
      <c r="B2535" s="75">
        <f>'Balance N-1'!J2538</f>
        <v>0</v>
      </c>
      <c r="C2535" s="78">
        <f>'Balance N-1'!K2538</f>
        <v>0</v>
      </c>
      <c r="D2535" s="78">
        <f>'Balance N-1'!L2538</f>
        <v>0</v>
      </c>
      <c r="E2535" s="78">
        <f>'Balance N-1'!M2538</f>
        <v>0</v>
      </c>
      <c r="F2535" s="78">
        <f>'Balance N-1'!N2538</f>
        <v>0</v>
      </c>
      <c r="G2535" s="78">
        <f>'Balance N-1'!O2538</f>
        <v>0</v>
      </c>
      <c r="H2535" s="78">
        <f>'Balance N-1'!P2538</f>
        <v>0</v>
      </c>
      <c r="I2535" s="79">
        <f t="shared" si="39"/>
        <v>0</v>
      </c>
    </row>
    <row r="2536" spans="1:9" ht="15.6">
      <c r="A2536" s="85">
        <f>'Balance N-1'!I2539</f>
        <v>0</v>
      </c>
      <c r="B2536" s="75">
        <f>'Balance N-1'!J2539</f>
        <v>0</v>
      </c>
      <c r="C2536" s="78">
        <f>'Balance N-1'!K2539</f>
        <v>0</v>
      </c>
      <c r="D2536" s="78">
        <f>'Balance N-1'!L2539</f>
        <v>0</v>
      </c>
      <c r="E2536" s="78">
        <f>'Balance N-1'!M2539</f>
        <v>0</v>
      </c>
      <c r="F2536" s="78">
        <f>'Balance N-1'!N2539</f>
        <v>0</v>
      </c>
      <c r="G2536" s="78">
        <f>'Balance N-1'!O2539</f>
        <v>0</v>
      </c>
      <c r="H2536" s="78">
        <f>'Balance N-1'!P2539</f>
        <v>0</v>
      </c>
      <c r="I2536" s="79">
        <f t="shared" si="39"/>
        <v>0</v>
      </c>
    </row>
    <row r="2537" spans="1:9" ht="15.6">
      <c r="A2537" s="85">
        <f>'Balance N-1'!I2540</f>
        <v>0</v>
      </c>
      <c r="B2537" s="75">
        <f>'Balance N-1'!J2540</f>
        <v>0</v>
      </c>
      <c r="C2537" s="78">
        <f>'Balance N-1'!K2540</f>
        <v>0</v>
      </c>
      <c r="D2537" s="78">
        <f>'Balance N-1'!L2540</f>
        <v>0</v>
      </c>
      <c r="E2537" s="78">
        <f>'Balance N-1'!M2540</f>
        <v>0</v>
      </c>
      <c r="F2537" s="78">
        <f>'Balance N-1'!N2540</f>
        <v>0</v>
      </c>
      <c r="G2537" s="78">
        <f>'Balance N-1'!O2540</f>
        <v>0</v>
      </c>
      <c r="H2537" s="78">
        <f>'Balance N-1'!P2540</f>
        <v>0</v>
      </c>
      <c r="I2537" s="79">
        <f t="shared" si="39"/>
        <v>0</v>
      </c>
    </row>
    <row r="2538" spans="1:9" ht="15.6">
      <c r="A2538" s="85">
        <f>'Balance N-1'!I2541</f>
        <v>0</v>
      </c>
      <c r="B2538" s="75">
        <f>'Balance N-1'!J2541</f>
        <v>0</v>
      </c>
      <c r="C2538" s="78">
        <f>'Balance N-1'!K2541</f>
        <v>0</v>
      </c>
      <c r="D2538" s="78">
        <f>'Balance N-1'!L2541</f>
        <v>0</v>
      </c>
      <c r="E2538" s="78">
        <f>'Balance N-1'!M2541</f>
        <v>0</v>
      </c>
      <c r="F2538" s="78">
        <f>'Balance N-1'!N2541</f>
        <v>0</v>
      </c>
      <c r="G2538" s="78">
        <f>'Balance N-1'!O2541</f>
        <v>0</v>
      </c>
      <c r="H2538" s="78">
        <f>'Balance N-1'!P2541</f>
        <v>0</v>
      </c>
      <c r="I2538" s="79">
        <f t="shared" si="39"/>
        <v>0</v>
      </c>
    </row>
    <row r="2539" spans="1:9" ht="15.6">
      <c r="A2539" s="85">
        <f>'Balance N-1'!I2542</f>
        <v>0</v>
      </c>
      <c r="B2539" s="75">
        <f>'Balance N-1'!J2542</f>
        <v>0</v>
      </c>
      <c r="C2539" s="78">
        <f>'Balance N-1'!K2542</f>
        <v>0</v>
      </c>
      <c r="D2539" s="78">
        <f>'Balance N-1'!L2542</f>
        <v>0</v>
      </c>
      <c r="E2539" s="78">
        <f>'Balance N-1'!M2542</f>
        <v>0</v>
      </c>
      <c r="F2539" s="78">
        <f>'Balance N-1'!N2542</f>
        <v>0</v>
      </c>
      <c r="G2539" s="78">
        <f>'Balance N-1'!O2542</f>
        <v>0</v>
      </c>
      <c r="H2539" s="78">
        <f>'Balance N-1'!P2542</f>
        <v>0</v>
      </c>
      <c r="I2539" s="79">
        <f t="shared" si="39"/>
        <v>0</v>
      </c>
    </row>
    <row r="2540" spans="1:9" ht="15.6">
      <c r="A2540" s="85">
        <f>'Balance N-1'!I2543</f>
        <v>0</v>
      </c>
      <c r="B2540" s="75">
        <f>'Balance N-1'!J2543</f>
        <v>0</v>
      </c>
      <c r="C2540" s="78">
        <f>'Balance N-1'!K2543</f>
        <v>0</v>
      </c>
      <c r="D2540" s="78">
        <f>'Balance N-1'!L2543</f>
        <v>0</v>
      </c>
      <c r="E2540" s="78">
        <f>'Balance N-1'!M2543</f>
        <v>0</v>
      </c>
      <c r="F2540" s="78">
        <f>'Balance N-1'!N2543</f>
        <v>0</v>
      </c>
      <c r="G2540" s="78">
        <f>'Balance N-1'!O2543</f>
        <v>0</v>
      </c>
      <c r="H2540" s="78">
        <f>'Balance N-1'!P2543</f>
        <v>0</v>
      </c>
      <c r="I2540" s="79">
        <f t="shared" si="39"/>
        <v>0</v>
      </c>
    </row>
    <row r="2541" spans="1:9" ht="15.6">
      <c r="A2541" s="85">
        <f>'Balance N-1'!I2544</f>
        <v>0</v>
      </c>
      <c r="B2541" s="75">
        <f>'Balance N-1'!J2544</f>
        <v>0</v>
      </c>
      <c r="C2541" s="78">
        <f>'Balance N-1'!K2544</f>
        <v>0</v>
      </c>
      <c r="D2541" s="78">
        <f>'Balance N-1'!L2544</f>
        <v>0</v>
      </c>
      <c r="E2541" s="78">
        <f>'Balance N-1'!M2544</f>
        <v>0</v>
      </c>
      <c r="F2541" s="78">
        <f>'Balance N-1'!N2544</f>
        <v>0</v>
      </c>
      <c r="G2541" s="78">
        <f>'Balance N-1'!O2544</f>
        <v>0</v>
      </c>
      <c r="H2541" s="78">
        <f>'Balance N-1'!P2544</f>
        <v>0</v>
      </c>
      <c r="I2541" s="79">
        <f t="shared" si="39"/>
        <v>0</v>
      </c>
    </row>
    <row r="2542" spans="1:9" ht="15.6">
      <c r="A2542" s="85">
        <f>'Balance N-1'!I2545</f>
        <v>0</v>
      </c>
      <c r="B2542" s="75">
        <f>'Balance N-1'!J2545</f>
        <v>0</v>
      </c>
      <c r="C2542" s="78">
        <f>'Balance N-1'!K2545</f>
        <v>0</v>
      </c>
      <c r="D2542" s="78">
        <f>'Balance N-1'!L2545</f>
        <v>0</v>
      </c>
      <c r="E2542" s="78">
        <f>'Balance N-1'!M2545</f>
        <v>0</v>
      </c>
      <c r="F2542" s="78">
        <f>'Balance N-1'!N2545</f>
        <v>0</v>
      </c>
      <c r="G2542" s="78">
        <f>'Balance N-1'!O2545</f>
        <v>0</v>
      </c>
      <c r="H2542" s="78">
        <f>'Balance N-1'!P2545</f>
        <v>0</v>
      </c>
      <c r="I2542" s="79">
        <f t="shared" si="39"/>
        <v>0</v>
      </c>
    </row>
    <row r="2543" spans="1:9" ht="15.6">
      <c r="A2543" s="85">
        <f>'Balance N-1'!I2546</f>
        <v>0</v>
      </c>
      <c r="B2543" s="75">
        <f>'Balance N-1'!J2546</f>
        <v>0</v>
      </c>
      <c r="C2543" s="78">
        <f>'Balance N-1'!K2546</f>
        <v>0</v>
      </c>
      <c r="D2543" s="78">
        <f>'Balance N-1'!L2546</f>
        <v>0</v>
      </c>
      <c r="E2543" s="78">
        <f>'Balance N-1'!M2546</f>
        <v>0</v>
      </c>
      <c r="F2543" s="78">
        <f>'Balance N-1'!N2546</f>
        <v>0</v>
      </c>
      <c r="G2543" s="78">
        <f>'Balance N-1'!O2546</f>
        <v>0</v>
      </c>
      <c r="H2543" s="78">
        <f>'Balance N-1'!P2546</f>
        <v>0</v>
      </c>
      <c r="I2543" s="79">
        <f t="shared" si="39"/>
        <v>0</v>
      </c>
    </row>
    <row r="2544" spans="1:9" ht="15.6">
      <c r="A2544" s="85">
        <f>'Balance N-1'!I2547</f>
        <v>0</v>
      </c>
      <c r="B2544" s="75">
        <f>'Balance N-1'!J2547</f>
        <v>0</v>
      </c>
      <c r="C2544" s="78">
        <f>'Balance N-1'!K2547</f>
        <v>0</v>
      </c>
      <c r="D2544" s="78">
        <f>'Balance N-1'!L2547</f>
        <v>0</v>
      </c>
      <c r="E2544" s="78">
        <f>'Balance N-1'!M2547</f>
        <v>0</v>
      </c>
      <c r="F2544" s="78">
        <f>'Balance N-1'!N2547</f>
        <v>0</v>
      </c>
      <c r="G2544" s="78">
        <f>'Balance N-1'!O2547</f>
        <v>0</v>
      </c>
      <c r="H2544" s="78">
        <f>'Balance N-1'!P2547</f>
        <v>0</v>
      </c>
      <c r="I2544" s="79">
        <f t="shared" si="39"/>
        <v>0</v>
      </c>
    </row>
    <row r="2545" spans="1:9" ht="15.6">
      <c r="A2545" s="85">
        <f>'Balance N-1'!I2548</f>
        <v>0</v>
      </c>
      <c r="B2545" s="75">
        <f>'Balance N-1'!J2548</f>
        <v>0</v>
      </c>
      <c r="C2545" s="78">
        <f>'Balance N-1'!K2548</f>
        <v>0</v>
      </c>
      <c r="D2545" s="78">
        <f>'Balance N-1'!L2548</f>
        <v>0</v>
      </c>
      <c r="E2545" s="78">
        <f>'Balance N-1'!M2548</f>
        <v>0</v>
      </c>
      <c r="F2545" s="78">
        <f>'Balance N-1'!N2548</f>
        <v>0</v>
      </c>
      <c r="G2545" s="78">
        <f>'Balance N-1'!O2548</f>
        <v>0</v>
      </c>
      <c r="H2545" s="78">
        <f>'Balance N-1'!P2548</f>
        <v>0</v>
      </c>
      <c r="I2545" s="79">
        <f t="shared" si="39"/>
        <v>0</v>
      </c>
    </row>
    <row r="2546" spans="1:9" ht="15.6">
      <c r="A2546" s="85">
        <f>'Balance N-1'!I2549</f>
        <v>0</v>
      </c>
      <c r="B2546" s="75">
        <f>'Balance N-1'!J2549</f>
        <v>0</v>
      </c>
      <c r="C2546" s="78">
        <f>'Balance N-1'!K2549</f>
        <v>0</v>
      </c>
      <c r="D2546" s="78">
        <f>'Balance N-1'!L2549</f>
        <v>0</v>
      </c>
      <c r="E2546" s="78">
        <f>'Balance N-1'!M2549</f>
        <v>0</v>
      </c>
      <c r="F2546" s="78">
        <f>'Balance N-1'!N2549</f>
        <v>0</v>
      </c>
      <c r="G2546" s="78">
        <f>'Balance N-1'!O2549</f>
        <v>0</v>
      </c>
      <c r="H2546" s="78">
        <f>'Balance N-1'!P2549</f>
        <v>0</v>
      </c>
      <c r="I2546" s="79">
        <f t="shared" si="39"/>
        <v>0</v>
      </c>
    </row>
    <row r="2547" spans="1:9" ht="15.6">
      <c r="A2547" s="85">
        <f>'Balance N-1'!I2550</f>
        <v>0</v>
      </c>
      <c r="B2547" s="75">
        <f>'Balance N-1'!J2550</f>
        <v>0</v>
      </c>
      <c r="C2547" s="78">
        <f>'Balance N-1'!K2550</f>
        <v>0</v>
      </c>
      <c r="D2547" s="78">
        <f>'Balance N-1'!L2550</f>
        <v>0</v>
      </c>
      <c r="E2547" s="78">
        <f>'Balance N-1'!M2550</f>
        <v>0</v>
      </c>
      <c r="F2547" s="78">
        <f>'Balance N-1'!N2550</f>
        <v>0</v>
      </c>
      <c r="G2547" s="78">
        <f>'Balance N-1'!O2550</f>
        <v>0</v>
      </c>
      <c r="H2547" s="78">
        <f>'Balance N-1'!P2550</f>
        <v>0</v>
      </c>
      <c r="I2547" s="79">
        <f t="shared" si="39"/>
        <v>0</v>
      </c>
    </row>
    <row r="2548" spans="1:9" ht="15.6">
      <c r="A2548" s="85">
        <f>'Balance N-1'!I2551</f>
        <v>0</v>
      </c>
      <c r="B2548" s="75">
        <f>'Balance N-1'!J2551</f>
        <v>0</v>
      </c>
      <c r="C2548" s="78">
        <f>'Balance N-1'!K2551</f>
        <v>0</v>
      </c>
      <c r="D2548" s="78">
        <f>'Balance N-1'!L2551</f>
        <v>0</v>
      </c>
      <c r="E2548" s="78">
        <f>'Balance N-1'!M2551</f>
        <v>0</v>
      </c>
      <c r="F2548" s="78">
        <f>'Balance N-1'!N2551</f>
        <v>0</v>
      </c>
      <c r="G2548" s="78">
        <f>'Balance N-1'!O2551</f>
        <v>0</v>
      </c>
      <c r="H2548" s="78">
        <f>'Balance N-1'!P2551</f>
        <v>0</v>
      </c>
      <c r="I2548" s="79">
        <f t="shared" si="39"/>
        <v>0</v>
      </c>
    </row>
    <row r="2549" spans="1:9" ht="15.6">
      <c r="A2549" s="85">
        <f>'Balance N-1'!I2552</f>
        <v>0</v>
      </c>
      <c r="B2549" s="75">
        <f>'Balance N-1'!J2552</f>
        <v>0</v>
      </c>
      <c r="C2549" s="78">
        <f>'Balance N-1'!K2552</f>
        <v>0</v>
      </c>
      <c r="D2549" s="78">
        <f>'Balance N-1'!L2552</f>
        <v>0</v>
      </c>
      <c r="E2549" s="78">
        <f>'Balance N-1'!M2552</f>
        <v>0</v>
      </c>
      <c r="F2549" s="78">
        <f>'Balance N-1'!N2552</f>
        <v>0</v>
      </c>
      <c r="G2549" s="78">
        <f>'Balance N-1'!O2552</f>
        <v>0</v>
      </c>
      <c r="H2549" s="78">
        <f>'Balance N-1'!P2552</f>
        <v>0</v>
      </c>
      <c r="I2549" s="79">
        <f t="shared" si="39"/>
        <v>0</v>
      </c>
    </row>
    <row r="2550" spans="1:9" ht="15.6">
      <c r="A2550" s="85">
        <f>'Balance N-1'!I2553</f>
        <v>0</v>
      </c>
      <c r="B2550" s="75">
        <f>'Balance N-1'!J2553</f>
        <v>0</v>
      </c>
      <c r="C2550" s="78">
        <f>'Balance N-1'!K2553</f>
        <v>0</v>
      </c>
      <c r="D2550" s="78">
        <f>'Balance N-1'!L2553</f>
        <v>0</v>
      </c>
      <c r="E2550" s="78">
        <f>'Balance N-1'!M2553</f>
        <v>0</v>
      </c>
      <c r="F2550" s="78">
        <f>'Balance N-1'!N2553</f>
        <v>0</v>
      </c>
      <c r="G2550" s="78">
        <f>'Balance N-1'!O2553</f>
        <v>0</v>
      </c>
      <c r="H2550" s="78">
        <f>'Balance N-1'!P2553</f>
        <v>0</v>
      </c>
      <c r="I2550" s="79">
        <f t="shared" si="39"/>
        <v>0</v>
      </c>
    </row>
    <row r="2551" spans="1:9" ht="15.6">
      <c r="A2551" s="85">
        <f>'Balance N-1'!I2554</f>
        <v>0</v>
      </c>
      <c r="B2551" s="75">
        <f>'Balance N-1'!J2554</f>
        <v>0</v>
      </c>
      <c r="C2551" s="78">
        <f>'Balance N-1'!K2554</f>
        <v>0</v>
      </c>
      <c r="D2551" s="78">
        <f>'Balance N-1'!L2554</f>
        <v>0</v>
      </c>
      <c r="E2551" s="78">
        <f>'Balance N-1'!M2554</f>
        <v>0</v>
      </c>
      <c r="F2551" s="78">
        <f>'Balance N-1'!N2554</f>
        <v>0</v>
      </c>
      <c r="G2551" s="78">
        <f>'Balance N-1'!O2554</f>
        <v>0</v>
      </c>
      <c r="H2551" s="78">
        <f>'Balance N-1'!P2554</f>
        <v>0</v>
      </c>
      <c r="I2551" s="79">
        <f t="shared" si="39"/>
        <v>0</v>
      </c>
    </row>
    <row r="2552" spans="1:9" ht="15.6">
      <c r="A2552" s="85">
        <f>'Balance N-1'!I2555</f>
        <v>0</v>
      </c>
      <c r="B2552" s="75">
        <f>'Balance N-1'!J2555</f>
        <v>0</v>
      </c>
      <c r="C2552" s="78">
        <f>'Balance N-1'!K2555</f>
        <v>0</v>
      </c>
      <c r="D2552" s="78">
        <f>'Balance N-1'!L2555</f>
        <v>0</v>
      </c>
      <c r="E2552" s="78">
        <f>'Balance N-1'!M2555</f>
        <v>0</v>
      </c>
      <c r="F2552" s="78">
        <f>'Balance N-1'!N2555</f>
        <v>0</v>
      </c>
      <c r="G2552" s="78">
        <f>'Balance N-1'!O2555</f>
        <v>0</v>
      </c>
      <c r="H2552" s="78">
        <f>'Balance N-1'!P2555</f>
        <v>0</v>
      </c>
      <c r="I2552" s="79">
        <f t="shared" si="39"/>
        <v>0</v>
      </c>
    </row>
    <row r="2553" spans="1:9" ht="15.6">
      <c r="A2553" s="85">
        <f>'Balance N-1'!I2556</f>
        <v>0</v>
      </c>
      <c r="B2553" s="75">
        <f>'Balance N-1'!J2556</f>
        <v>0</v>
      </c>
      <c r="C2553" s="78">
        <f>'Balance N-1'!K2556</f>
        <v>0</v>
      </c>
      <c r="D2553" s="78">
        <f>'Balance N-1'!L2556</f>
        <v>0</v>
      </c>
      <c r="E2553" s="78">
        <f>'Balance N-1'!M2556</f>
        <v>0</v>
      </c>
      <c r="F2553" s="78">
        <f>'Balance N-1'!N2556</f>
        <v>0</v>
      </c>
      <c r="G2553" s="78">
        <f>'Balance N-1'!O2556</f>
        <v>0</v>
      </c>
      <c r="H2553" s="78">
        <f>'Balance N-1'!P2556</f>
        <v>0</v>
      </c>
      <c r="I2553" s="79">
        <f t="shared" si="39"/>
        <v>0</v>
      </c>
    </row>
    <row r="2554" spans="1:9" ht="15.6">
      <c r="A2554" s="85">
        <f>'Balance N-1'!I2557</f>
        <v>0</v>
      </c>
      <c r="B2554" s="75">
        <f>'Balance N-1'!J2557</f>
        <v>0</v>
      </c>
      <c r="C2554" s="78">
        <f>'Balance N-1'!K2557</f>
        <v>0</v>
      </c>
      <c r="D2554" s="78">
        <f>'Balance N-1'!L2557</f>
        <v>0</v>
      </c>
      <c r="E2554" s="78">
        <f>'Balance N-1'!M2557</f>
        <v>0</v>
      </c>
      <c r="F2554" s="78">
        <f>'Balance N-1'!N2557</f>
        <v>0</v>
      </c>
      <c r="G2554" s="78">
        <f>'Balance N-1'!O2557</f>
        <v>0</v>
      </c>
      <c r="H2554" s="78">
        <f>'Balance N-1'!P2557</f>
        <v>0</v>
      </c>
      <c r="I2554" s="79">
        <f t="shared" si="39"/>
        <v>0</v>
      </c>
    </row>
    <row r="2555" spans="1:9" ht="15.6">
      <c r="A2555" s="85">
        <f>'Balance N-1'!I2558</f>
        <v>0</v>
      </c>
      <c r="B2555" s="75">
        <f>'Balance N-1'!J2558</f>
        <v>0</v>
      </c>
      <c r="C2555" s="78">
        <f>'Balance N-1'!K2558</f>
        <v>0</v>
      </c>
      <c r="D2555" s="78">
        <f>'Balance N-1'!L2558</f>
        <v>0</v>
      </c>
      <c r="E2555" s="78">
        <f>'Balance N-1'!M2558</f>
        <v>0</v>
      </c>
      <c r="F2555" s="78">
        <f>'Balance N-1'!N2558</f>
        <v>0</v>
      </c>
      <c r="G2555" s="78">
        <f>'Balance N-1'!O2558</f>
        <v>0</v>
      </c>
      <c r="H2555" s="78">
        <f>'Balance N-1'!P2558</f>
        <v>0</v>
      </c>
      <c r="I2555" s="79">
        <f t="shared" si="39"/>
        <v>0</v>
      </c>
    </row>
    <row r="2556" spans="1:9" ht="15.6">
      <c r="A2556" s="85">
        <f>'Balance N-1'!I2559</f>
        <v>0</v>
      </c>
      <c r="B2556" s="75">
        <f>'Balance N-1'!J2559</f>
        <v>0</v>
      </c>
      <c r="C2556" s="78">
        <f>'Balance N-1'!K2559</f>
        <v>0</v>
      </c>
      <c r="D2556" s="78">
        <f>'Balance N-1'!L2559</f>
        <v>0</v>
      </c>
      <c r="E2556" s="78">
        <f>'Balance N-1'!M2559</f>
        <v>0</v>
      </c>
      <c r="F2556" s="78">
        <f>'Balance N-1'!N2559</f>
        <v>0</v>
      </c>
      <c r="G2556" s="78">
        <f>'Balance N-1'!O2559</f>
        <v>0</v>
      </c>
      <c r="H2556" s="78">
        <f>'Balance N-1'!P2559</f>
        <v>0</v>
      </c>
      <c r="I2556" s="79">
        <f t="shared" si="39"/>
        <v>0</v>
      </c>
    </row>
    <row r="2557" spans="1:9" ht="15.6">
      <c r="A2557" s="85">
        <f>'Balance N-1'!I2560</f>
        <v>0</v>
      </c>
      <c r="B2557" s="75">
        <f>'Balance N-1'!J2560</f>
        <v>0</v>
      </c>
      <c r="C2557" s="78">
        <f>'Balance N-1'!K2560</f>
        <v>0</v>
      </c>
      <c r="D2557" s="78">
        <f>'Balance N-1'!L2560</f>
        <v>0</v>
      </c>
      <c r="E2557" s="78">
        <f>'Balance N-1'!M2560</f>
        <v>0</v>
      </c>
      <c r="F2557" s="78">
        <f>'Balance N-1'!N2560</f>
        <v>0</v>
      </c>
      <c r="G2557" s="78">
        <f>'Balance N-1'!O2560</f>
        <v>0</v>
      </c>
      <c r="H2557" s="78">
        <f>'Balance N-1'!P2560</f>
        <v>0</v>
      </c>
      <c r="I2557" s="79">
        <f t="shared" si="39"/>
        <v>0</v>
      </c>
    </row>
    <row r="2558" spans="1:9" ht="15.6">
      <c r="A2558" s="85">
        <f>'Balance N-1'!I2561</f>
        <v>0</v>
      </c>
      <c r="B2558" s="75">
        <f>'Balance N-1'!J2561</f>
        <v>0</v>
      </c>
      <c r="C2558" s="78">
        <f>'Balance N-1'!K2561</f>
        <v>0</v>
      </c>
      <c r="D2558" s="78">
        <f>'Balance N-1'!L2561</f>
        <v>0</v>
      </c>
      <c r="E2558" s="78">
        <f>'Balance N-1'!M2561</f>
        <v>0</v>
      </c>
      <c r="F2558" s="78">
        <f>'Balance N-1'!N2561</f>
        <v>0</v>
      </c>
      <c r="G2558" s="78">
        <f>'Balance N-1'!O2561</f>
        <v>0</v>
      </c>
      <c r="H2558" s="78">
        <f>'Balance N-1'!P2561</f>
        <v>0</v>
      </c>
      <c r="I2558" s="79">
        <f t="shared" si="39"/>
        <v>0</v>
      </c>
    </row>
    <row r="2559" spans="1:9" ht="15.6">
      <c r="A2559" s="85">
        <f>'Balance N-1'!I2562</f>
        <v>0</v>
      </c>
      <c r="B2559" s="75">
        <f>'Balance N-1'!J2562</f>
        <v>0</v>
      </c>
      <c r="C2559" s="78">
        <f>'Balance N-1'!K2562</f>
        <v>0</v>
      </c>
      <c r="D2559" s="78">
        <f>'Balance N-1'!L2562</f>
        <v>0</v>
      </c>
      <c r="E2559" s="78">
        <f>'Balance N-1'!M2562</f>
        <v>0</v>
      </c>
      <c r="F2559" s="78">
        <f>'Balance N-1'!N2562</f>
        <v>0</v>
      </c>
      <c r="G2559" s="78">
        <f>'Balance N-1'!O2562</f>
        <v>0</v>
      </c>
      <c r="H2559" s="78">
        <f>'Balance N-1'!P2562</f>
        <v>0</v>
      </c>
      <c r="I2559" s="79">
        <f t="shared" si="39"/>
        <v>0</v>
      </c>
    </row>
    <row r="2560" spans="1:9" ht="15.6">
      <c r="A2560" s="85">
        <f>'Balance N-1'!I2563</f>
        <v>0</v>
      </c>
      <c r="B2560" s="75">
        <f>'Balance N-1'!J2563</f>
        <v>0</v>
      </c>
      <c r="C2560" s="78">
        <f>'Balance N-1'!K2563</f>
        <v>0</v>
      </c>
      <c r="D2560" s="78">
        <f>'Balance N-1'!L2563</f>
        <v>0</v>
      </c>
      <c r="E2560" s="78">
        <f>'Balance N-1'!M2563</f>
        <v>0</v>
      </c>
      <c r="F2560" s="78">
        <f>'Balance N-1'!N2563</f>
        <v>0</v>
      </c>
      <c r="G2560" s="78">
        <f>'Balance N-1'!O2563</f>
        <v>0</v>
      </c>
      <c r="H2560" s="78">
        <f>'Balance N-1'!P2563</f>
        <v>0</v>
      </c>
      <c r="I2560" s="79">
        <f t="shared" si="39"/>
        <v>0</v>
      </c>
    </row>
    <row r="2561" spans="1:9" ht="15.6">
      <c r="A2561" s="85">
        <f>'Balance N-1'!I2564</f>
        <v>0</v>
      </c>
      <c r="B2561" s="75">
        <f>'Balance N-1'!J2564</f>
        <v>0</v>
      </c>
      <c r="C2561" s="78">
        <f>'Balance N-1'!K2564</f>
        <v>0</v>
      </c>
      <c r="D2561" s="78">
        <f>'Balance N-1'!L2564</f>
        <v>0</v>
      </c>
      <c r="E2561" s="78">
        <f>'Balance N-1'!M2564</f>
        <v>0</v>
      </c>
      <c r="F2561" s="78">
        <f>'Balance N-1'!N2564</f>
        <v>0</v>
      </c>
      <c r="G2561" s="78">
        <f>'Balance N-1'!O2564</f>
        <v>0</v>
      </c>
      <c r="H2561" s="78">
        <f>'Balance N-1'!P2564</f>
        <v>0</v>
      </c>
      <c r="I2561" s="79">
        <f t="shared" si="39"/>
        <v>0</v>
      </c>
    </row>
    <row r="2562" spans="1:9" ht="15.6">
      <c r="A2562" s="85">
        <f>'Balance N-1'!I2565</f>
        <v>0</v>
      </c>
      <c r="B2562" s="75">
        <f>'Balance N-1'!J2565</f>
        <v>0</v>
      </c>
      <c r="C2562" s="78">
        <f>'Balance N-1'!K2565</f>
        <v>0</v>
      </c>
      <c r="D2562" s="78">
        <f>'Balance N-1'!L2565</f>
        <v>0</v>
      </c>
      <c r="E2562" s="78">
        <f>'Balance N-1'!M2565</f>
        <v>0</v>
      </c>
      <c r="F2562" s="78">
        <f>'Balance N-1'!N2565</f>
        <v>0</v>
      </c>
      <c r="G2562" s="78">
        <f>'Balance N-1'!O2565</f>
        <v>0</v>
      </c>
      <c r="H2562" s="78">
        <f>'Balance N-1'!P2565</f>
        <v>0</v>
      </c>
      <c r="I2562" s="79">
        <f t="shared" si="39"/>
        <v>0</v>
      </c>
    </row>
    <row r="2563" spans="1:9" ht="15.6">
      <c r="A2563" s="85">
        <f>'Balance N-1'!I2566</f>
        <v>0</v>
      </c>
      <c r="B2563" s="75">
        <f>'Balance N-1'!J2566</f>
        <v>0</v>
      </c>
      <c r="C2563" s="78">
        <f>'Balance N-1'!K2566</f>
        <v>0</v>
      </c>
      <c r="D2563" s="78">
        <f>'Balance N-1'!L2566</f>
        <v>0</v>
      </c>
      <c r="E2563" s="78">
        <f>'Balance N-1'!M2566</f>
        <v>0</v>
      </c>
      <c r="F2563" s="78">
        <f>'Balance N-1'!N2566</f>
        <v>0</v>
      </c>
      <c r="G2563" s="78">
        <f>'Balance N-1'!O2566</f>
        <v>0</v>
      </c>
      <c r="H2563" s="78">
        <f>'Balance N-1'!P2566</f>
        <v>0</v>
      </c>
      <c r="I2563" s="79">
        <f t="shared" ref="I2563:I2626" si="40">(C2563-D2563)+(E2563-F2563)-(G2563-H2563)</f>
        <v>0</v>
      </c>
    </row>
    <row r="2564" spans="1:9" ht="15.6">
      <c r="A2564" s="85">
        <f>'Balance N-1'!I2567</f>
        <v>0</v>
      </c>
      <c r="B2564" s="75">
        <f>'Balance N-1'!J2567</f>
        <v>0</v>
      </c>
      <c r="C2564" s="78">
        <f>'Balance N-1'!K2567</f>
        <v>0</v>
      </c>
      <c r="D2564" s="78">
        <f>'Balance N-1'!L2567</f>
        <v>0</v>
      </c>
      <c r="E2564" s="78">
        <f>'Balance N-1'!M2567</f>
        <v>0</v>
      </c>
      <c r="F2564" s="78">
        <f>'Balance N-1'!N2567</f>
        <v>0</v>
      </c>
      <c r="G2564" s="78">
        <f>'Balance N-1'!O2567</f>
        <v>0</v>
      </c>
      <c r="H2564" s="78">
        <f>'Balance N-1'!P2567</f>
        <v>0</v>
      </c>
      <c r="I2564" s="79">
        <f t="shared" si="40"/>
        <v>0</v>
      </c>
    </row>
    <row r="2565" spans="1:9" ht="15.6">
      <c r="A2565" s="85">
        <f>'Balance N-1'!I2568</f>
        <v>0</v>
      </c>
      <c r="B2565" s="75">
        <f>'Balance N-1'!J2568</f>
        <v>0</v>
      </c>
      <c r="C2565" s="78">
        <f>'Balance N-1'!K2568</f>
        <v>0</v>
      </c>
      <c r="D2565" s="78">
        <f>'Balance N-1'!L2568</f>
        <v>0</v>
      </c>
      <c r="E2565" s="78">
        <f>'Balance N-1'!M2568</f>
        <v>0</v>
      </c>
      <c r="F2565" s="78">
        <f>'Balance N-1'!N2568</f>
        <v>0</v>
      </c>
      <c r="G2565" s="78">
        <f>'Balance N-1'!O2568</f>
        <v>0</v>
      </c>
      <c r="H2565" s="78">
        <f>'Balance N-1'!P2568</f>
        <v>0</v>
      </c>
      <c r="I2565" s="79">
        <f t="shared" si="40"/>
        <v>0</v>
      </c>
    </row>
    <row r="2566" spans="1:9" ht="15.6">
      <c r="A2566" s="85">
        <f>'Balance N-1'!I2569</f>
        <v>0</v>
      </c>
      <c r="B2566" s="75">
        <f>'Balance N-1'!J2569</f>
        <v>0</v>
      </c>
      <c r="C2566" s="78">
        <f>'Balance N-1'!K2569</f>
        <v>0</v>
      </c>
      <c r="D2566" s="78">
        <f>'Balance N-1'!L2569</f>
        <v>0</v>
      </c>
      <c r="E2566" s="78">
        <f>'Balance N-1'!M2569</f>
        <v>0</v>
      </c>
      <c r="F2566" s="78">
        <f>'Balance N-1'!N2569</f>
        <v>0</v>
      </c>
      <c r="G2566" s="78">
        <f>'Balance N-1'!O2569</f>
        <v>0</v>
      </c>
      <c r="H2566" s="78">
        <f>'Balance N-1'!P2569</f>
        <v>0</v>
      </c>
      <c r="I2566" s="79">
        <f t="shared" si="40"/>
        <v>0</v>
      </c>
    </row>
    <row r="2567" spans="1:9" ht="15.6">
      <c r="A2567" s="85">
        <f>'Balance N-1'!I2570</f>
        <v>0</v>
      </c>
      <c r="B2567" s="75">
        <f>'Balance N-1'!J2570</f>
        <v>0</v>
      </c>
      <c r="C2567" s="78">
        <f>'Balance N-1'!K2570</f>
        <v>0</v>
      </c>
      <c r="D2567" s="78">
        <f>'Balance N-1'!L2570</f>
        <v>0</v>
      </c>
      <c r="E2567" s="78">
        <f>'Balance N-1'!M2570</f>
        <v>0</v>
      </c>
      <c r="F2567" s="78">
        <f>'Balance N-1'!N2570</f>
        <v>0</v>
      </c>
      <c r="G2567" s="78">
        <f>'Balance N-1'!O2570</f>
        <v>0</v>
      </c>
      <c r="H2567" s="78">
        <f>'Balance N-1'!P2570</f>
        <v>0</v>
      </c>
      <c r="I2567" s="79">
        <f t="shared" si="40"/>
        <v>0</v>
      </c>
    </row>
    <row r="2568" spans="1:9" ht="15.6">
      <c r="A2568" s="85">
        <f>'Balance N-1'!I2571</f>
        <v>0</v>
      </c>
      <c r="B2568" s="75">
        <f>'Balance N-1'!J2571</f>
        <v>0</v>
      </c>
      <c r="C2568" s="78">
        <f>'Balance N-1'!K2571</f>
        <v>0</v>
      </c>
      <c r="D2568" s="78">
        <f>'Balance N-1'!L2571</f>
        <v>0</v>
      </c>
      <c r="E2568" s="78">
        <f>'Balance N-1'!M2571</f>
        <v>0</v>
      </c>
      <c r="F2568" s="78">
        <f>'Balance N-1'!N2571</f>
        <v>0</v>
      </c>
      <c r="G2568" s="78">
        <f>'Balance N-1'!O2571</f>
        <v>0</v>
      </c>
      <c r="H2568" s="78">
        <f>'Balance N-1'!P2571</f>
        <v>0</v>
      </c>
      <c r="I2568" s="79">
        <f t="shared" si="40"/>
        <v>0</v>
      </c>
    </row>
    <row r="2569" spans="1:9" ht="15.6">
      <c r="A2569" s="85">
        <f>'Balance N-1'!I2572</f>
        <v>0</v>
      </c>
      <c r="B2569" s="75">
        <f>'Balance N-1'!J2572</f>
        <v>0</v>
      </c>
      <c r="C2569" s="78">
        <f>'Balance N-1'!K2572</f>
        <v>0</v>
      </c>
      <c r="D2569" s="78">
        <f>'Balance N-1'!L2572</f>
        <v>0</v>
      </c>
      <c r="E2569" s="78">
        <f>'Balance N-1'!M2572</f>
        <v>0</v>
      </c>
      <c r="F2569" s="78">
        <f>'Balance N-1'!N2572</f>
        <v>0</v>
      </c>
      <c r="G2569" s="78">
        <f>'Balance N-1'!O2572</f>
        <v>0</v>
      </c>
      <c r="H2569" s="78">
        <f>'Balance N-1'!P2572</f>
        <v>0</v>
      </c>
      <c r="I2569" s="79">
        <f t="shared" si="40"/>
        <v>0</v>
      </c>
    </row>
    <row r="2570" spans="1:9" ht="15.6">
      <c r="A2570" s="85">
        <f>'Balance N-1'!I2573</f>
        <v>0</v>
      </c>
      <c r="B2570" s="75">
        <f>'Balance N-1'!J2573</f>
        <v>0</v>
      </c>
      <c r="C2570" s="78">
        <f>'Balance N-1'!K2573</f>
        <v>0</v>
      </c>
      <c r="D2570" s="78">
        <f>'Balance N-1'!L2573</f>
        <v>0</v>
      </c>
      <c r="E2570" s="78">
        <f>'Balance N-1'!M2573</f>
        <v>0</v>
      </c>
      <c r="F2570" s="78">
        <f>'Balance N-1'!N2573</f>
        <v>0</v>
      </c>
      <c r="G2570" s="78">
        <f>'Balance N-1'!O2573</f>
        <v>0</v>
      </c>
      <c r="H2570" s="78">
        <f>'Balance N-1'!P2573</f>
        <v>0</v>
      </c>
      <c r="I2570" s="79">
        <f t="shared" si="40"/>
        <v>0</v>
      </c>
    </row>
    <row r="2571" spans="1:9" ht="15.6">
      <c r="A2571" s="85">
        <f>'Balance N-1'!I2574</f>
        <v>0</v>
      </c>
      <c r="B2571" s="75">
        <f>'Balance N-1'!J2574</f>
        <v>0</v>
      </c>
      <c r="C2571" s="78">
        <f>'Balance N-1'!K2574</f>
        <v>0</v>
      </c>
      <c r="D2571" s="78">
        <f>'Balance N-1'!L2574</f>
        <v>0</v>
      </c>
      <c r="E2571" s="78">
        <f>'Balance N-1'!M2574</f>
        <v>0</v>
      </c>
      <c r="F2571" s="78">
        <f>'Balance N-1'!N2574</f>
        <v>0</v>
      </c>
      <c r="G2571" s="78">
        <f>'Balance N-1'!O2574</f>
        <v>0</v>
      </c>
      <c r="H2571" s="78">
        <f>'Balance N-1'!P2574</f>
        <v>0</v>
      </c>
      <c r="I2571" s="79">
        <f t="shared" si="40"/>
        <v>0</v>
      </c>
    </row>
    <row r="2572" spans="1:9" ht="15.6">
      <c r="A2572" s="85">
        <f>'Balance N-1'!I2575</f>
        <v>0</v>
      </c>
      <c r="B2572" s="75">
        <f>'Balance N-1'!J2575</f>
        <v>0</v>
      </c>
      <c r="C2572" s="78">
        <f>'Balance N-1'!K2575</f>
        <v>0</v>
      </c>
      <c r="D2572" s="78">
        <f>'Balance N-1'!L2575</f>
        <v>0</v>
      </c>
      <c r="E2572" s="78">
        <f>'Balance N-1'!M2575</f>
        <v>0</v>
      </c>
      <c r="F2572" s="78">
        <f>'Balance N-1'!N2575</f>
        <v>0</v>
      </c>
      <c r="G2572" s="78">
        <f>'Balance N-1'!O2575</f>
        <v>0</v>
      </c>
      <c r="H2572" s="78">
        <f>'Balance N-1'!P2575</f>
        <v>0</v>
      </c>
      <c r="I2572" s="79">
        <f t="shared" si="40"/>
        <v>0</v>
      </c>
    </row>
    <row r="2573" spans="1:9" ht="15.6">
      <c r="A2573" s="85">
        <f>'Balance N-1'!I2576</f>
        <v>0</v>
      </c>
      <c r="B2573" s="75">
        <f>'Balance N-1'!J2576</f>
        <v>0</v>
      </c>
      <c r="C2573" s="78">
        <f>'Balance N-1'!K2576</f>
        <v>0</v>
      </c>
      <c r="D2573" s="78">
        <f>'Balance N-1'!L2576</f>
        <v>0</v>
      </c>
      <c r="E2573" s="78">
        <f>'Balance N-1'!M2576</f>
        <v>0</v>
      </c>
      <c r="F2573" s="78">
        <f>'Balance N-1'!N2576</f>
        <v>0</v>
      </c>
      <c r="G2573" s="78">
        <f>'Balance N-1'!O2576</f>
        <v>0</v>
      </c>
      <c r="H2573" s="78">
        <f>'Balance N-1'!P2576</f>
        <v>0</v>
      </c>
      <c r="I2573" s="79">
        <f t="shared" si="40"/>
        <v>0</v>
      </c>
    </row>
    <row r="2574" spans="1:9" ht="15.6">
      <c r="A2574" s="85">
        <f>'Balance N-1'!I2577</f>
        <v>0</v>
      </c>
      <c r="B2574" s="75">
        <f>'Balance N-1'!J2577</f>
        <v>0</v>
      </c>
      <c r="C2574" s="78">
        <f>'Balance N-1'!K2577</f>
        <v>0</v>
      </c>
      <c r="D2574" s="78">
        <f>'Balance N-1'!L2577</f>
        <v>0</v>
      </c>
      <c r="E2574" s="78">
        <f>'Balance N-1'!M2577</f>
        <v>0</v>
      </c>
      <c r="F2574" s="78">
        <f>'Balance N-1'!N2577</f>
        <v>0</v>
      </c>
      <c r="G2574" s="78">
        <f>'Balance N-1'!O2577</f>
        <v>0</v>
      </c>
      <c r="H2574" s="78">
        <f>'Balance N-1'!P2577</f>
        <v>0</v>
      </c>
      <c r="I2574" s="79">
        <f t="shared" si="40"/>
        <v>0</v>
      </c>
    </row>
    <row r="2575" spans="1:9" ht="15.6">
      <c r="A2575" s="85">
        <f>'Balance N-1'!I2578</f>
        <v>0</v>
      </c>
      <c r="B2575" s="75">
        <f>'Balance N-1'!J2578</f>
        <v>0</v>
      </c>
      <c r="C2575" s="78">
        <f>'Balance N-1'!K2578</f>
        <v>0</v>
      </c>
      <c r="D2575" s="78">
        <f>'Balance N-1'!L2578</f>
        <v>0</v>
      </c>
      <c r="E2575" s="78">
        <f>'Balance N-1'!M2578</f>
        <v>0</v>
      </c>
      <c r="F2575" s="78">
        <f>'Balance N-1'!N2578</f>
        <v>0</v>
      </c>
      <c r="G2575" s="78">
        <f>'Balance N-1'!O2578</f>
        <v>0</v>
      </c>
      <c r="H2575" s="78">
        <f>'Balance N-1'!P2578</f>
        <v>0</v>
      </c>
      <c r="I2575" s="79">
        <f t="shared" si="40"/>
        <v>0</v>
      </c>
    </row>
    <row r="2576" spans="1:9" ht="15.6">
      <c r="A2576" s="85">
        <f>'Balance N-1'!I2579</f>
        <v>0</v>
      </c>
      <c r="B2576" s="75">
        <f>'Balance N-1'!J2579</f>
        <v>0</v>
      </c>
      <c r="C2576" s="78">
        <f>'Balance N-1'!K2579</f>
        <v>0</v>
      </c>
      <c r="D2576" s="78">
        <f>'Balance N-1'!L2579</f>
        <v>0</v>
      </c>
      <c r="E2576" s="78">
        <f>'Balance N-1'!M2579</f>
        <v>0</v>
      </c>
      <c r="F2576" s="78">
        <f>'Balance N-1'!N2579</f>
        <v>0</v>
      </c>
      <c r="G2576" s="78">
        <f>'Balance N-1'!O2579</f>
        <v>0</v>
      </c>
      <c r="H2576" s="78">
        <f>'Balance N-1'!P2579</f>
        <v>0</v>
      </c>
      <c r="I2576" s="79">
        <f t="shared" si="40"/>
        <v>0</v>
      </c>
    </row>
    <row r="2577" spans="1:9" ht="15.6">
      <c r="A2577" s="85">
        <f>'Balance N-1'!I2580</f>
        <v>0</v>
      </c>
      <c r="B2577" s="75">
        <f>'Balance N-1'!J2580</f>
        <v>0</v>
      </c>
      <c r="C2577" s="78">
        <f>'Balance N-1'!K2580</f>
        <v>0</v>
      </c>
      <c r="D2577" s="78">
        <f>'Balance N-1'!L2580</f>
        <v>0</v>
      </c>
      <c r="E2577" s="78">
        <f>'Balance N-1'!M2580</f>
        <v>0</v>
      </c>
      <c r="F2577" s="78">
        <f>'Balance N-1'!N2580</f>
        <v>0</v>
      </c>
      <c r="G2577" s="78">
        <f>'Balance N-1'!O2580</f>
        <v>0</v>
      </c>
      <c r="H2577" s="78">
        <f>'Balance N-1'!P2580</f>
        <v>0</v>
      </c>
      <c r="I2577" s="79">
        <f t="shared" si="40"/>
        <v>0</v>
      </c>
    </row>
    <row r="2578" spans="1:9" ht="15.6">
      <c r="A2578" s="85">
        <f>'Balance N-1'!I2581</f>
        <v>0</v>
      </c>
      <c r="B2578" s="75">
        <f>'Balance N-1'!J2581</f>
        <v>0</v>
      </c>
      <c r="C2578" s="78">
        <f>'Balance N-1'!K2581</f>
        <v>0</v>
      </c>
      <c r="D2578" s="78">
        <f>'Balance N-1'!L2581</f>
        <v>0</v>
      </c>
      <c r="E2578" s="78">
        <f>'Balance N-1'!M2581</f>
        <v>0</v>
      </c>
      <c r="F2578" s="78">
        <f>'Balance N-1'!N2581</f>
        <v>0</v>
      </c>
      <c r="G2578" s="78">
        <f>'Balance N-1'!O2581</f>
        <v>0</v>
      </c>
      <c r="H2578" s="78">
        <f>'Balance N-1'!P2581</f>
        <v>0</v>
      </c>
      <c r="I2578" s="79">
        <f t="shared" si="40"/>
        <v>0</v>
      </c>
    </row>
    <row r="2579" spans="1:9" ht="15.6">
      <c r="A2579" s="85">
        <f>'Balance N-1'!I2582</f>
        <v>0</v>
      </c>
      <c r="B2579" s="75">
        <f>'Balance N-1'!J2582</f>
        <v>0</v>
      </c>
      <c r="C2579" s="78">
        <f>'Balance N-1'!K2582</f>
        <v>0</v>
      </c>
      <c r="D2579" s="78">
        <f>'Balance N-1'!L2582</f>
        <v>0</v>
      </c>
      <c r="E2579" s="78">
        <f>'Balance N-1'!M2582</f>
        <v>0</v>
      </c>
      <c r="F2579" s="78">
        <f>'Balance N-1'!N2582</f>
        <v>0</v>
      </c>
      <c r="G2579" s="78">
        <f>'Balance N-1'!O2582</f>
        <v>0</v>
      </c>
      <c r="H2579" s="78">
        <f>'Balance N-1'!P2582</f>
        <v>0</v>
      </c>
      <c r="I2579" s="79">
        <f t="shared" si="40"/>
        <v>0</v>
      </c>
    </row>
    <row r="2580" spans="1:9" ht="15.6">
      <c r="A2580" s="85">
        <f>'Balance N-1'!I2583</f>
        <v>0</v>
      </c>
      <c r="B2580" s="75">
        <f>'Balance N-1'!J2583</f>
        <v>0</v>
      </c>
      <c r="C2580" s="78">
        <f>'Balance N-1'!K2583</f>
        <v>0</v>
      </c>
      <c r="D2580" s="78">
        <f>'Balance N-1'!L2583</f>
        <v>0</v>
      </c>
      <c r="E2580" s="78">
        <f>'Balance N-1'!M2583</f>
        <v>0</v>
      </c>
      <c r="F2580" s="78">
        <f>'Balance N-1'!N2583</f>
        <v>0</v>
      </c>
      <c r="G2580" s="78">
        <f>'Balance N-1'!O2583</f>
        <v>0</v>
      </c>
      <c r="H2580" s="78">
        <f>'Balance N-1'!P2583</f>
        <v>0</v>
      </c>
      <c r="I2580" s="79">
        <f t="shared" si="40"/>
        <v>0</v>
      </c>
    </row>
    <row r="2581" spans="1:9" ht="15.6">
      <c r="A2581" s="85">
        <f>'Balance N-1'!I2584</f>
        <v>0</v>
      </c>
      <c r="B2581" s="75">
        <f>'Balance N-1'!J2584</f>
        <v>0</v>
      </c>
      <c r="C2581" s="78">
        <f>'Balance N-1'!K2584</f>
        <v>0</v>
      </c>
      <c r="D2581" s="78">
        <f>'Balance N-1'!L2584</f>
        <v>0</v>
      </c>
      <c r="E2581" s="78">
        <f>'Balance N-1'!M2584</f>
        <v>0</v>
      </c>
      <c r="F2581" s="78">
        <f>'Balance N-1'!N2584</f>
        <v>0</v>
      </c>
      <c r="G2581" s="78">
        <f>'Balance N-1'!O2584</f>
        <v>0</v>
      </c>
      <c r="H2581" s="78">
        <f>'Balance N-1'!P2584</f>
        <v>0</v>
      </c>
      <c r="I2581" s="79">
        <f t="shared" si="40"/>
        <v>0</v>
      </c>
    </row>
    <row r="2582" spans="1:9" ht="15.6">
      <c r="A2582" s="85">
        <f>'Balance N-1'!I2585</f>
        <v>0</v>
      </c>
      <c r="B2582" s="75">
        <f>'Balance N-1'!J2585</f>
        <v>0</v>
      </c>
      <c r="C2582" s="78">
        <f>'Balance N-1'!K2585</f>
        <v>0</v>
      </c>
      <c r="D2582" s="78">
        <f>'Balance N-1'!L2585</f>
        <v>0</v>
      </c>
      <c r="E2582" s="78">
        <f>'Balance N-1'!M2585</f>
        <v>0</v>
      </c>
      <c r="F2582" s="78">
        <f>'Balance N-1'!N2585</f>
        <v>0</v>
      </c>
      <c r="G2582" s="78">
        <f>'Balance N-1'!O2585</f>
        <v>0</v>
      </c>
      <c r="H2582" s="78">
        <f>'Balance N-1'!P2585</f>
        <v>0</v>
      </c>
      <c r="I2582" s="79">
        <f t="shared" si="40"/>
        <v>0</v>
      </c>
    </row>
    <row r="2583" spans="1:9" ht="15.6">
      <c r="A2583" s="85">
        <f>'Balance N-1'!I2586</f>
        <v>0</v>
      </c>
      <c r="B2583" s="75">
        <f>'Balance N-1'!J2586</f>
        <v>0</v>
      </c>
      <c r="C2583" s="78">
        <f>'Balance N-1'!K2586</f>
        <v>0</v>
      </c>
      <c r="D2583" s="78">
        <f>'Balance N-1'!L2586</f>
        <v>0</v>
      </c>
      <c r="E2583" s="78">
        <f>'Balance N-1'!M2586</f>
        <v>0</v>
      </c>
      <c r="F2583" s="78">
        <f>'Balance N-1'!N2586</f>
        <v>0</v>
      </c>
      <c r="G2583" s="78">
        <f>'Balance N-1'!O2586</f>
        <v>0</v>
      </c>
      <c r="H2583" s="78">
        <f>'Balance N-1'!P2586</f>
        <v>0</v>
      </c>
      <c r="I2583" s="79">
        <f t="shared" si="40"/>
        <v>0</v>
      </c>
    </row>
    <row r="2584" spans="1:9" ht="15.6">
      <c r="A2584" s="85">
        <f>'Balance N-1'!I2587</f>
        <v>0</v>
      </c>
      <c r="B2584" s="75">
        <f>'Balance N-1'!J2587</f>
        <v>0</v>
      </c>
      <c r="C2584" s="78">
        <f>'Balance N-1'!K2587</f>
        <v>0</v>
      </c>
      <c r="D2584" s="78">
        <f>'Balance N-1'!L2587</f>
        <v>0</v>
      </c>
      <c r="E2584" s="78">
        <f>'Balance N-1'!M2587</f>
        <v>0</v>
      </c>
      <c r="F2584" s="78">
        <f>'Balance N-1'!N2587</f>
        <v>0</v>
      </c>
      <c r="G2584" s="78">
        <f>'Balance N-1'!O2587</f>
        <v>0</v>
      </c>
      <c r="H2584" s="78">
        <f>'Balance N-1'!P2587</f>
        <v>0</v>
      </c>
      <c r="I2584" s="79">
        <f t="shared" si="40"/>
        <v>0</v>
      </c>
    </row>
    <row r="2585" spans="1:9" ht="15.6">
      <c r="A2585" s="85">
        <f>'Balance N-1'!I2588</f>
        <v>0</v>
      </c>
      <c r="B2585" s="75">
        <f>'Balance N-1'!J2588</f>
        <v>0</v>
      </c>
      <c r="C2585" s="78">
        <f>'Balance N-1'!K2588</f>
        <v>0</v>
      </c>
      <c r="D2585" s="78">
        <f>'Balance N-1'!L2588</f>
        <v>0</v>
      </c>
      <c r="E2585" s="78">
        <f>'Balance N-1'!M2588</f>
        <v>0</v>
      </c>
      <c r="F2585" s="78">
        <f>'Balance N-1'!N2588</f>
        <v>0</v>
      </c>
      <c r="G2585" s="78">
        <f>'Balance N-1'!O2588</f>
        <v>0</v>
      </c>
      <c r="H2585" s="78">
        <f>'Balance N-1'!P2588</f>
        <v>0</v>
      </c>
      <c r="I2585" s="79">
        <f t="shared" si="40"/>
        <v>0</v>
      </c>
    </row>
    <row r="2586" spans="1:9" ht="15.6">
      <c r="A2586" s="85">
        <f>'Balance N-1'!I2589</f>
        <v>0</v>
      </c>
      <c r="B2586" s="75">
        <f>'Balance N-1'!J2589</f>
        <v>0</v>
      </c>
      <c r="C2586" s="78">
        <f>'Balance N-1'!K2589</f>
        <v>0</v>
      </c>
      <c r="D2586" s="78">
        <f>'Balance N-1'!L2589</f>
        <v>0</v>
      </c>
      <c r="E2586" s="78">
        <f>'Balance N-1'!M2589</f>
        <v>0</v>
      </c>
      <c r="F2586" s="78">
        <f>'Balance N-1'!N2589</f>
        <v>0</v>
      </c>
      <c r="G2586" s="78">
        <f>'Balance N-1'!O2589</f>
        <v>0</v>
      </c>
      <c r="H2586" s="78">
        <f>'Balance N-1'!P2589</f>
        <v>0</v>
      </c>
      <c r="I2586" s="79">
        <f t="shared" si="40"/>
        <v>0</v>
      </c>
    </row>
    <row r="2587" spans="1:9" ht="15.6">
      <c r="A2587" s="85">
        <f>'Balance N-1'!I2590</f>
        <v>0</v>
      </c>
      <c r="B2587" s="75">
        <f>'Balance N-1'!J2590</f>
        <v>0</v>
      </c>
      <c r="C2587" s="78">
        <f>'Balance N-1'!K2590</f>
        <v>0</v>
      </c>
      <c r="D2587" s="78">
        <f>'Balance N-1'!L2590</f>
        <v>0</v>
      </c>
      <c r="E2587" s="78">
        <f>'Balance N-1'!M2590</f>
        <v>0</v>
      </c>
      <c r="F2587" s="78">
        <f>'Balance N-1'!N2590</f>
        <v>0</v>
      </c>
      <c r="G2587" s="78">
        <f>'Balance N-1'!O2590</f>
        <v>0</v>
      </c>
      <c r="H2587" s="78">
        <f>'Balance N-1'!P2590</f>
        <v>0</v>
      </c>
      <c r="I2587" s="79">
        <f t="shared" si="40"/>
        <v>0</v>
      </c>
    </row>
    <row r="2588" spans="1:9" ht="15.6">
      <c r="A2588" s="85">
        <f>'Balance N-1'!I2591</f>
        <v>0</v>
      </c>
      <c r="B2588" s="75">
        <f>'Balance N-1'!J2591</f>
        <v>0</v>
      </c>
      <c r="C2588" s="78">
        <f>'Balance N-1'!K2591</f>
        <v>0</v>
      </c>
      <c r="D2588" s="78">
        <f>'Balance N-1'!L2591</f>
        <v>0</v>
      </c>
      <c r="E2588" s="78">
        <f>'Balance N-1'!M2591</f>
        <v>0</v>
      </c>
      <c r="F2588" s="78">
        <f>'Balance N-1'!N2591</f>
        <v>0</v>
      </c>
      <c r="G2588" s="78">
        <f>'Balance N-1'!O2591</f>
        <v>0</v>
      </c>
      <c r="H2588" s="78">
        <f>'Balance N-1'!P2591</f>
        <v>0</v>
      </c>
      <c r="I2588" s="79">
        <f t="shared" si="40"/>
        <v>0</v>
      </c>
    </row>
    <row r="2589" spans="1:9" ht="15.6">
      <c r="A2589" s="85">
        <f>'Balance N-1'!I2592</f>
        <v>0</v>
      </c>
      <c r="B2589" s="75">
        <f>'Balance N-1'!J2592</f>
        <v>0</v>
      </c>
      <c r="C2589" s="78">
        <f>'Balance N-1'!K2592</f>
        <v>0</v>
      </c>
      <c r="D2589" s="78">
        <f>'Balance N-1'!L2592</f>
        <v>0</v>
      </c>
      <c r="E2589" s="78">
        <f>'Balance N-1'!M2592</f>
        <v>0</v>
      </c>
      <c r="F2589" s="78">
        <f>'Balance N-1'!N2592</f>
        <v>0</v>
      </c>
      <c r="G2589" s="78">
        <f>'Balance N-1'!O2592</f>
        <v>0</v>
      </c>
      <c r="H2589" s="78">
        <f>'Balance N-1'!P2592</f>
        <v>0</v>
      </c>
      <c r="I2589" s="79">
        <f t="shared" si="40"/>
        <v>0</v>
      </c>
    </row>
    <row r="2590" spans="1:9" ht="15.6">
      <c r="A2590" s="85">
        <f>'Balance N-1'!I2593</f>
        <v>0</v>
      </c>
      <c r="B2590" s="75">
        <f>'Balance N-1'!J2593</f>
        <v>0</v>
      </c>
      <c r="C2590" s="78">
        <f>'Balance N-1'!K2593</f>
        <v>0</v>
      </c>
      <c r="D2590" s="78">
        <f>'Balance N-1'!L2593</f>
        <v>0</v>
      </c>
      <c r="E2590" s="78">
        <f>'Balance N-1'!M2593</f>
        <v>0</v>
      </c>
      <c r="F2590" s="78">
        <f>'Balance N-1'!N2593</f>
        <v>0</v>
      </c>
      <c r="G2590" s="78">
        <f>'Balance N-1'!O2593</f>
        <v>0</v>
      </c>
      <c r="H2590" s="78">
        <f>'Balance N-1'!P2593</f>
        <v>0</v>
      </c>
      <c r="I2590" s="79">
        <f t="shared" si="40"/>
        <v>0</v>
      </c>
    </row>
    <row r="2591" spans="1:9" ht="15.6">
      <c r="A2591" s="85">
        <f>'Balance N-1'!I2594</f>
        <v>0</v>
      </c>
      <c r="B2591" s="75">
        <f>'Balance N-1'!J2594</f>
        <v>0</v>
      </c>
      <c r="C2591" s="78">
        <f>'Balance N-1'!K2594</f>
        <v>0</v>
      </c>
      <c r="D2591" s="78">
        <f>'Balance N-1'!L2594</f>
        <v>0</v>
      </c>
      <c r="E2591" s="78">
        <f>'Balance N-1'!M2594</f>
        <v>0</v>
      </c>
      <c r="F2591" s="78">
        <f>'Balance N-1'!N2594</f>
        <v>0</v>
      </c>
      <c r="G2591" s="78">
        <f>'Balance N-1'!O2594</f>
        <v>0</v>
      </c>
      <c r="H2591" s="78">
        <f>'Balance N-1'!P2594</f>
        <v>0</v>
      </c>
      <c r="I2591" s="79">
        <f t="shared" si="40"/>
        <v>0</v>
      </c>
    </row>
    <row r="2592" spans="1:9" ht="15.6">
      <c r="A2592" s="85">
        <f>'Balance N-1'!I2595</f>
        <v>0</v>
      </c>
      <c r="B2592" s="75">
        <f>'Balance N-1'!J2595</f>
        <v>0</v>
      </c>
      <c r="C2592" s="78">
        <f>'Balance N-1'!K2595</f>
        <v>0</v>
      </c>
      <c r="D2592" s="78">
        <f>'Balance N-1'!L2595</f>
        <v>0</v>
      </c>
      <c r="E2592" s="78">
        <f>'Balance N-1'!M2595</f>
        <v>0</v>
      </c>
      <c r="F2592" s="78">
        <f>'Balance N-1'!N2595</f>
        <v>0</v>
      </c>
      <c r="G2592" s="78">
        <f>'Balance N-1'!O2595</f>
        <v>0</v>
      </c>
      <c r="H2592" s="78">
        <f>'Balance N-1'!P2595</f>
        <v>0</v>
      </c>
      <c r="I2592" s="79">
        <f t="shared" si="40"/>
        <v>0</v>
      </c>
    </row>
    <row r="2593" spans="1:9" ht="15.6">
      <c r="A2593" s="85">
        <f>'Balance N-1'!I2596</f>
        <v>0</v>
      </c>
      <c r="B2593" s="75">
        <f>'Balance N-1'!J2596</f>
        <v>0</v>
      </c>
      <c r="C2593" s="78">
        <f>'Balance N-1'!K2596</f>
        <v>0</v>
      </c>
      <c r="D2593" s="78">
        <f>'Balance N-1'!L2596</f>
        <v>0</v>
      </c>
      <c r="E2593" s="78">
        <f>'Balance N-1'!M2596</f>
        <v>0</v>
      </c>
      <c r="F2593" s="78">
        <f>'Balance N-1'!N2596</f>
        <v>0</v>
      </c>
      <c r="G2593" s="78">
        <f>'Balance N-1'!O2596</f>
        <v>0</v>
      </c>
      <c r="H2593" s="78">
        <f>'Balance N-1'!P2596</f>
        <v>0</v>
      </c>
      <c r="I2593" s="79">
        <f t="shared" si="40"/>
        <v>0</v>
      </c>
    </row>
    <row r="2594" spans="1:9" ht="15.6">
      <c r="A2594" s="85">
        <f>'Balance N-1'!I2597</f>
        <v>0</v>
      </c>
      <c r="B2594" s="75">
        <f>'Balance N-1'!J2597</f>
        <v>0</v>
      </c>
      <c r="C2594" s="78">
        <f>'Balance N-1'!K2597</f>
        <v>0</v>
      </c>
      <c r="D2594" s="78">
        <f>'Balance N-1'!L2597</f>
        <v>0</v>
      </c>
      <c r="E2594" s="78">
        <f>'Balance N-1'!M2597</f>
        <v>0</v>
      </c>
      <c r="F2594" s="78">
        <f>'Balance N-1'!N2597</f>
        <v>0</v>
      </c>
      <c r="G2594" s="78">
        <f>'Balance N-1'!O2597</f>
        <v>0</v>
      </c>
      <c r="H2594" s="78">
        <f>'Balance N-1'!P2597</f>
        <v>0</v>
      </c>
      <c r="I2594" s="79">
        <f t="shared" si="40"/>
        <v>0</v>
      </c>
    </row>
    <row r="2595" spans="1:9" ht="15.6">
      <c r="A2595" s="85">
        <f>'Balance N-1'!I2598</f>
        <v>0</v>
      </c>
      <c r="B2595" s="75">
        <f>'Balance N-1'!J2598</f>
        <v>0</v>
      </c>
      <c r="C2595" s="78">
        <f>'Balance N-1'!K2598</f>
        <v>0</v>
      </c>
      <c r="D2595" s="78">
        <f>'Balance N-1'!L2598</f>
        <v>0</v>
      </c>
      <c r="E2595" s="78">
        <f>'Balance N-1'!M2598</f>
        <v>0</v>
      </c>
      <c r="F2595" s="78">
        <f>'Balance N-1'!N2598</f>
        <v>0</v>
      </c>
      <c r="G2595" s="78">
        <f>'Balance N-1'!O2598</f>
        <v>0</v>
      </c>
      <c r="H2595" s="78">
        <f>'Balance N-1'!P2598</f>
        <v>0</v>
      </c>
      <c r="I2595" s="79">
        <f t="shared" si="40"/>
        <v>0</v>
      </c>
    </row>
    <row r="2596" spans="1:9" ht="15.6">
      <c r="A2596" s="85">
        <f>'Balance N-1'!I2599</f>
        <v>0</v>
      </c>
      <c r="B2596" s="75">
        <f>'Balance N-1'!J2599</f>
        <v>0</v>
      </c>
      <c r="C2596" s="78">
        <f>'Balance N-1'!K2599</f>
        <v>0</v>
      </c>
      <c r="D2596" s="78">
        <f>'Balance N-1'!L2599</f>
        <v>0</v>
      </c>
      <c r="E2596" s="78">
        <f>'Balance N-1'!M2599</f>
        <v>0</v>
      </c>
      <c r="F2596" s="78">
        <f>'Balance N-1'!N2599</f>
        <v>0</v>
      </c>
      <c r="G2596" s="78">
        <f>'Balance N-1'!O2599</f>
        <v>0</v>
      </c>
      <c r="H2596" s="78">
        <f>'Balance N-1'!P2599</f>
        <v>0</v>
      </c>
      <c r="I2596" s="79">
        <f t="shared" si="40"/>
        <v>0</v>
      </c>
    </row>
    <row r="2597" spans="1:9" ht="15.6">
      <c r="A2597" s="85">
        <f>'Balance N-1'!I2600</f>
        <v>0</v>
      </c>
      <c r="B2597" s="75">
        <f>'Balance N-1'!J2600</f>
        <v>0</v>
      </c>
      <c r="C2597" s="78">
        <f>'Balance N-1'!K2600</f>
        <v>0</v>
      </c>
      <c r="D2597" s="78">
        <f>'Balance N-1'!L2600</f>
        <v>0</v>
      </c>
      <c r="E2597" s="78">
        <f>'Balance N-1'!M2600</f>
        <v>0</v>
      </c>
      <c r="F2597" s="78">
        <f>'Balance N-1'!N2600</f>
        <v>0</v>
      </c>
      <c r="G2597" s="78">
        <f>'Balance N-1'!O2600</f>
        <v>0</v>
      </c>
      <c r="H2597" s="78">
        <f>'Balance N-1'!P2600</f>
        <v>0</v>
      </c>
      <c r="I2597" s="79">
        <f t="shared" si="40"/>
        <v>0</v>
      </c>
    </row>
    <row r="2598" spans="1:9" ht="15.6">
      <c r="A2598" s="85">
        <f>'Balance N-1'!I2601</f>
        <v>0</v>
      </c>
      <c r="B2598" s="75">
        <f>'Balance N-1'!J2601</f>
        <v>0</v>
      </c>
      <c r="C2598" s="78">
        <f>'Balance N-1'!K2601</f>
        <v>0</v>
      </c>
      <c r="D2598" s="78">
        <f>'Balance N-1'!L2601</f>
        <v>0</v>
      </c>
      <c r="E2598" s="78">
        <f>'Balance N-1'!M2601</f>
        <v>0</v>
      </c>
      <c r="F2598" s="78">
        <f>'Balance N-1'!N2601</f>
        <v>0</v>
      </c>
      <c r="G2598" s="78">
        <f>'Balance N-1'!O2601</f>
        <v>0</v>
      </c>
      <c r="H2598" s="78">
        <f>'Balance N-1'!P2601</f>
        <v>0</v>
      </c>
      <c r="I2598" s="79">
        <f t="shared" si="40"/>
        <v>0</v>
      </c>
    </row>
    <row r="2599" spans="1:9" ht="15.6">
      <c r="A2599" s="85">
        <f>'Balance N-1'!I2602</f>
        <v>0</v>
      </c>
      <c r="B2599" s="75">
        <f>'Balance N-1'!J2602</f>
        <v>0</v>
      </c>
      <c r="C2599" s="78">
        <f>'Balance N-1'!K2602</f>
        <v>0</v>
      </c>
      <c r="D2599" s="78">
        <f>'Balance N-1'!L2602</f>
        <v>0</v>
      </c>
      <c r="E2599" s="78">
        <f>'Balance N-1'!M2602</f>
        <v>0</v>
      </c>
      <c r="F2599" s="78">
        <f>'Balance N-1'!N2602</f>
        <v>0</v>
      </c>
      <c r="G2599" s="78">
        <f>'Balance N-1'!O2602</f>
        <v>0</v>
      </c>
      <c r="H2599" s="78">
        <f>'Balance N-1'!P2602</f>
        <v>0</v>
      </c>
      <c r="I2599" s="79">
        <f t="shared" si="40"/>
        <v>0</v>
      </c>
    </row>
    <row r="2600" spans="1:9" ht="15.6">
      <c r="A2600" s="85">
        <f>'Balance N-1'!I2603</f>
        <v>0</v>
      </c>
      <c r="B2600" s="75">
        <f>'Balance N-1'!J2603</f>
        <v>0</v>
      </c>
      <c r="C2600" s="78">
        <f>'Balance N-1'!K2603</f>
        <v>0</v>
      </c>
      <c r="D2600" s="78">
        <f>'Balance N-1'!L2603</f>
        <v>0</v>
      </c>
      <c r="E2600" s="78">
        <f>'Balance N-1'!M2603</f>
        <v>0</v>
      </c>
      <c r="F2600" s="78">
        <f>'Balance N-1'!N2603</f>
        <v>0</v>
      </c>
      <c r="G2600" s="78">
        <f>'Balance N-1'!O2603</f>
        <v>0</v>
      </c>
      <c r="H2600" s="78">
        <f>'Balance N-1'!P2603</f>
        <v>0</v>
      </c>
      <c r="I2600" s="79">
        <f t="shared" si="40"/>
        <v>0</v>
      </c>
    </row>
    <row r="2601" spans="1:9" ht="15.6">
      <c r="A2601" s="85">
        <f>'Balance N-1'!I2604</f>
        <v>0</v>
      </c>
      <c r="B2601" s="75">
        <f>'Balance N-1'!J2604</f>
        <v>0</v>
      </c>
      <c r="C2601" s="78">
        <f>'Balance N-1'!K2604</f>
        <v>0</v>
      </c>
      <c r="D2601" s="78">
        <f>'Balance N-1'!L2604</f>
        <v>0</v>
      </c>
      <c r="E2601" s="78">
        <f>'Balance N-1'!M2604</f>
        <v>0</v>
      </c>
      <c r="F2601" s="78">
        <f>'Balance N-1'!N2604</f>
        <v>0</v>
      </c>
      <c r="G2601" s="78">
        <f>'Balance N-1'!O2604</f>
        <v>0</v>
      </c>
      <c r="H2601" s="78">
        <f>'Balance N-1'!P2604</f>
        <v>0</v>
      </c>
      <c r="I2601" s="79">
        <f t="shared" si="40"/>
        <v>0</v>
      </c>
    </row>
    <row r="2602" spans="1:9" ht="15.6">
      <c r="A2602" s="85">
        <f>'Balance N-1'!I2605</f>
        <v>0</v>
      </c>
      <c r="B2602" s="75">
        <f>'Balance N-1'!J2605</f>
        <v>0</v>
      </c>
      <c r="C2602" s="78">
        <f>'Balance N-1'!K2605</f>
        <v>0</v>
      </c>
      <c r="D2602" s="78">
        <f>'Balance N-1'!L2605</f>
        <v>0</v>
      </c>
      <c r="E2602" s="78">
        <f>'Balance N-1'!M2605</f>
        <v>0</v>
      </c>
      <c r="F2602" s="78">
        <f>'Balance N-1'!N2605</f>
        <v>0</v>
      </c>
      <c r="G2602" s="78">
        <f>'Balance N-1'!O2605</f>
        <v>0</v>
      </c>
      <c r="H2602" s="78">
        <f>'Balance N-1'!P2605</f>
        <v>0</v>
      </c>
      <c r="I2602" s="79">
        <f t="shared" si="40"/>
        <v>0</v>
      </c>
    </row>
    <row r="2603" spans="1:9" ht="15.6">
      <c r="A2603" s="85">
        <f>'Balance N-1'!I2606</f>
        <v>0</v>
      </c>
      <c r="B2603" s="75">
        <f>'Balance N-1'!J2606</f>
        <v>0</v>
      </c>
      <c r="C2603" s="78">
        <f>'Balance N-1'!K2606</f>
        <v>0</v>
      </c>
      <c r="D2603" s="78">
        <f>'Balance N-1'!L2606</f>
        <v>0</v>
      </c>
      <c r="E2603" s="78">
        <f>'Balance N-1'!M2606</f>
        <v>0</v>
      </c>
      <c r="F2603" s="78">
        <f>'Balance N-1'!N2606</f>
        <v>0</v>
      </c>
      <c r="G2603" s="78">
        <f>'Balance N-1'!O2606</f>
        <v>0</v>
      </c>
      <c r="H2603" s="78">
        <f>'Balance N-1'!P2606</f>
        <v>0</v>
      </c>
      <c r="I2603" s="79">
        <f t="shared" si="40"/>
        <v>0</v>
      </c>
    </row>
    <row r="2604" spans="1:9" ht="15.6">
      <c r="A2604" s="85">
        <f>'Balance N-1'!I2607</f>
        <v>0</v>
      </c>
      <c r="B2604" s="75">
        <f>'Balance N-1'!J2607</f>
        <v>0</v>
      </c>
      <c r="C2604" s="78">
        <f>'Balance N-1'!K2607</f>
        <v>0</v>
      </c>
      <c r="D2604" s="78">
        <f>'Balance N-1'!L2607</f>
        <v>0</v>
      </c>
      <c r="E2604" s="78">
        <f>'Balance N-1'!M2607</f>
        <v>0</v>
      </c>
      <c r="F2604" s="78">
        <f>'Balance N-1'!N2607</f>
        <v>0</v>
      </c>
      <c r="G2604" s="78">
        <f>'Balance N-1'!O2607</f>
        <v>0</v>
      </c>
      <c r="H2604" s="78">
        <f>'Balance N-1'!P2607</f>
        <v>0</v>
      </c>
      <c r="I2604" s="79">
        <f t="shared" si="40"/>
        <v>0</v>
      </c>
    </row>
    <row r="2605" spans="1:9" ht="15.6">
      <c r="A2605" s="85">
        <f>'Balance N-1'!I2608</f>
        <v>0</v>
      </c>
      <c r="B2605" s="75">
        <f>'Balance N-1'!J2608</f>
        <v>0</v>
      </c>
      <c r="C2605" s="78">
        <f>'Balance N-1'!K2608</f>
        <v>0</v>
      </c>
      <c r="D2605" s="78">
        <f>'Balance N-1'!L2608</f>
        <v>0</v>
      </c>
      <c r="E2605" s="78">
        <f>'Balance N-1'!M2608</f>
        <v>0</v>
      </c>
      <c r="F2605" s="78">
        <f>'Balance N-1'!N2608</f>
        <v>0</v>
      </c>
      <c r="G2605" s="78">
        <f>'Balance N-1'!O2608</f>
        <v>0</v>
      </c>
      <c r="H2605" s="78">
        <f>'Balance N-1'!P2608</f>
        <v>0</v>
      </c>
      <c r="I2605" s="79">
        <f t="shared" si="40"/>
        <v>0</v>
      </c>
    </row>
    <row r="2606" spans="1:9" ht="15.6">
      <c r="A2606" s="85">
        <f>'Balance N-1'!I2609</f>
        <v>0</v>
      </c>
      <c r="B2606" s="75">
        <f>'Balance N-1'!J2609</f>
        <v>0</v>
      </c>
      <c r="C2606" s="78">
        <f>'Balance N-1'!K2609</f>
        <v>0</v>
      </c>
      <c r="D2606" s="78">
        <f>'Balance N-1'!L2609</f>
        <v>0</v>
      </c>
      <c r="E2606" s="78">
        <f>'Balance N-1'!M2609</f>
        <v>0</v>
      </c>
      <c r="F2606" s="78">
        <f>'Balance N-1'!N2609</f>
        <v>0</v>
      </c>
      <c r="G2606" s="78">
        <f>'Balance N-1'!O2609</f>
        <v>0</v>
      </c>
      <c r="H2606" s="78">
        <f>'Balance N-1'!P2609</f>
        <v>0</v>
      </c>
      <c r="I2606" s="79">
        <f t="shared" si="40"/>
        <v>0</v>
      </c>
    </row>
    <row r="2607" spans="1:9" ht="15.6">
      <c r="A2607" s="85">
        <f>'Balance N-1'!I2610</f>
        <v>0</v>
      </c>
      <c r="B2607" s="75">
        <f>'Balance N-1'!J2610</f>
        <v>0</v>
      </c>
      <c r="C2607" s="78">
        <f>'Balance N-1'!K2610</f>
        <v>0</v>
      </c>
      <c r="D2607" s="78">
        <f>'Balance N-1'!L2610</f>
        <v>0</v>
      </c>
      <c r="E2607" s="78">
        <f>'Balance N-1'!M2610</f>
        <v>0</v>
      </c>
      <c r="F2607" s="78">
        <f>'Balance N-1'!N2610</f>
        <v>0</v>
      </c>
      <c r="G2607" s="78">
        <f>'Balance N-1'!O2610</f>
        <v>0</v>
      </c>
      <c r="H2607" s="78">
        <f>'Balance N-1'!P2610</f>
        <v>0</v>
      </c>
      <c r="I2607" s="79">
        <f t="shared" si="40"/>
        <v>0</v>
      </c>
    </row>
    <row r="2608" spans="1:9" ht="15.6">
      <c r="A2608" s="85">
        <f>'Balance N-1'!I2611</f>
        <v>0</v>
      </c>
      <c r="B2608" s="75">
        <f>'Balance N-1'!J2611</f>
        <v>0</v>
      </c>
      <c r="C2608" s="78">
        <f>'Balance N-1'!K2611</f>
        <v>0</v>
      </c>
      <c r="D2608" s="78">
        <f>'Balance N-1'!L2611</f>
        <v>0</v>
      </c>
      <c r="E2608" s="78">
        <f>'Balance N-1'!M2611</f>
        <v>0</v>
      </c>
      <c r="F2608" s="78">
        <f>'Balance N-1'!N2611</f>
        <v>0</v>
      </c>
      <c r="G2608" s="78">
        <f>'Balance N-1'!O2611</f>
        <v>0</v>
      </c>
      <c r="H2608" s="78">
        <f>'Balance N-1'!P2611</f>
        <v>0</v>
      </c>
      <c r="I2608" s="79">
        <f t="shared" si="40"/>
        <v>0</v>
      </c>
    </row>
    <row r="2609" spans="1:9" ht="15.6">
      <c r="A2609" s="85">
        <f>'Balance N-1'!I2612</f>
        <v>0</v>
      </c>
      <c r="B2609" s="75">
        <f>'Balance N-1'!J2612</f>
        <v>0</v>
      </c>
      <c r="C2609" s="78">
        <f>'Balance N-1'!K2612</f>
        <v>0</v>
      </c>
      <c r="D2609" s="78">
        <f>'Balance N-1'!L2612</f>
        <v>0</v>
      </c>
      <c r="E2609" s="78">
        <f>'Balance N-1'!M2612</f>
        <v>0</v>
      </c>
      <c r="F2609" s="78">
        <f>'Balance N-1'!N2612</f>
        <v>0</v>
      </c>
      <c r="G2609" s="78">
        <f>'Balance N-1'!O2612</f>
        <v>0</v>
      </c>
      <c r="H2609" s="78">
        <f>'Balance N-1'!P2612</f>
        <v>0</v>
      </c>
      <c r="I2609" s="79">
        <f t="shared" si="40"/>
        <v>0</v>
      </c>
    </row>
    <row r="2610" spans="1:9" ht="15.6">
      <c r="A2610" s="85">
        <f>'Balance N-1'!I2613</f>
        <v>0</v>
      </c>
      <c r="B2610" s="75">
        <f>'Balance N-1'!J2613</f>
        <v>0</v>
      </c>
      <c r="C2610" s="78">
        <f>'Balance N-1'!K2613</f>
        <v>0</v>
      </c>
      <c r="D2610" s="78">
        <f>'Balance N-1'!L2613</f>
        <v>0</v>
      </c>
      <c r="E2610" s="78">
        <f>'Balance N-1'!M2613</f>
        <v>0</v>
      </c>
      <c r="F2610" s="78">
        <f>'Balance N-1'!N2613</f>
        <v>0</v>
      </c>
      <c r="G2610" s="78">
        <f>'Balance N-1'!O2613</f>
        <v>0</v>
      </c>
      <c r="H2610" s="78">
        <f>'Balance N-1'!P2613</f>
        <v>0</v>
      </c>
      <c r="I2610" s="79">
        <f t="shared" si="40"/>
        <v>0</v>
      </c>
    </row>
    <row r="2611" spans="1:9" ht="15.6">
      <c r="A2611" s="85">
        <f>'Balance N-1'!I2614</f>
        <v>0</v>
      </c>
      <c r="B2611" s="75">
        <f>'Balance N-1'!J2614</f>
        <v>0</v>
      </c>
      <c r="C2611" s="78">
        <f>'Balance N-1'!K2614</f>
        <v>0</v>
      </c>
      <c r="D2611" s="78">
        <f>'Balance N-1'!L2614</f>
        <v>0</v>
      </c>
      <c r="E2611" s="78">
        <f>'Balance N-1'!M2614</f>
        <v>0</v>
      </c>
      <c r="F2611" s="78">
        <f>'Balance N-1'!N2614</f>
        <v>0</v>
      </c>
      <c r="G2611" s="78">
        <f>'Balance N-1'!O2614</f>
        <v>0</v>
      </c>
      <c r="H2611" s="78">
        <f>'Balance N-1'!P2614</f>
        <v>0</v>
      </c>
      <c r="I2611" s="79">
        <f t="shared" si="40"/>
        <v>0</v>
      </c>
    </row>
    <row r="2612" spans="1:9" ht="15.6">
      <c r="A2612" s="85">
        <f>'Balance N-1'!I2615</f>
        <v>0</v>
      </c>
      <c r="B2612" s="75">
        <f>'Balance N-1'!J2615</f>
        <v>0</v>
      </c>
      <c r="C2612" s="78">
        <f>'Balance N-1'!K2615</f>
        <v>0</v>
      </c>
      <c r="D2612" s="78">
        <f>'Balance N-1'!L2615</f>
        <v>0</v>
      </c>
      <c r="E2612" s="78">
        <f>'Balance N-1'!M2615</f>
        <v>0</v>
      </c>
      <c r="F2612" s="78">
        <f>'Balance N-1'!N2615</f>
        <v>0</v>
      </c>
      <c r="G2612" s="78">
        <f>'Balance N-1'!O2615</f>
        <v>0</v>
      </c>
      <c r="H2612" s="78">
        <f>'Balance N-1'!P2615</f>
        <v>0</v>
      </c>
      <c r="I2612" s="79">
        <f t="shared" si="40"/>
        <v>0</v>
      </c>
    </row>
    <row r="2613" spans="1:9" ht="15.6">
      <c r="A2613" s="85">
        <f>'Balance N-1'!I2616</f>
        <v>0</v>
      </c>
      <c r="B2613" s="75">
        <f>'Balance N-1'!J2616</f>
        <v>0</v>
      </c>
      <c r="C2613" s="78">
        <f>'Balance N-1'!K2616</f>
        <v>0</v>
      </c>
      <c r="D2613" s="78">
        <f>'Balance N-1'!L2616</f>
        <v>0</v>
      </c>
      <c r="E2613" s="78">
        <f>'Balance N-1'!M2616</f>
        <v>0</v>
      </c>
      <c r="F2613" s="78">
        <f>'Balance N-1'!N2616</f>
        <v>0</v>
      </c>
      <c r="G2613" s="78">
        <f>'Balance N-1'!O2616</f>
        <v>0</v>
      </c>
      <c r="H2613" s="78">
        <f>'Balance N-1'!P2616</f>
        <v>0</v>
      </c>
      <c r="I2613" s="79">
        <f t="shared" si="40"/>
        <v>0</v>
      </c>
    </row>
    <row r="2614" spans="1:9" ht="15.6">
      <c r="A2614" s="85">
        <f>'Balance N-1'!I2617</f>
        <v>0</v>
      </c>
      <c r="B2614" s="75">
        <f>'Balance N-1'!J2617</f>
        <v>0</v>
      </c>
      <c r="C2614" s="78">
        <f>'Balance N-1'!K2617</f>
        <v>0</v>
      </c>
      <c r="D2614" s="78">
        <f>'Balance N-1'!L2617</f>
        <v>0</v>
      </c>
      <c r="E2614" s="78">
        <f>'Balance N-1'!M2617</f>
        <v>0</v>
      </c>
      <c r="F2614" s="78">
        <f>'Balance N-1'!N2617</f>
        <v>0</v>
      </c>
      <c r="G2614" s="78">
        <f>'Balance N-1'!O2617</f>
        <v>0</v>
      </c>
      <c r="H2614" s="78">
        <f>'Balance N-1'!P2617</f>
        <v>0</v>
      </c>
      <c r="I2614" s="79">
        <f t="shared" si="40"/>
        <v>0</v>
      </c>
    </row>
    <row r="2615" spans="1:9" ht="15.6">
      <c r="A2615" s="85">
        <f>'Balance N-1'!I2618</f>
        <v>0</v>
      </c>
      <c r="B2615" s="75">
        <f>'Balance N-1'!J2618</f>
        <v>0</v>
      </c>
      <c r="C2615" s="78">
        <f>'Balance N-1'!K2618</f>
        <v>0</v>
      </c>
      <c r="D2615" s="78">
        <f>'Balance N-1'!L2618</f>
        <v>0</v>
      </c>
      <c r="E2615" s="78">
        <f>'Balance N-1'!M2618</f>
        <v>0</v>
      </c>
      <c r="F2615" s="78">
        <f>'Balance N-1'!N2618</f>
        <v>0</v>
      </c>
      <c r="G2615" s="78">
        <f>'Balance N-1'!O2618</f>
        <v>0</v>
      </c>
      <c r="H2615" s="78">
        <f>'Balance N-1'!P2618</f>
        <v>0</v>
      </c>
      <c r="I2615" s="79">
        <f t="shared" si="40"/>
        <v>0</v>
      </c>
    </row>
    <row r="2616" spans="1:9" ht="15.6">
      <c r="A2616" s="85">
        <f>'Balance N-1'!I2619</f>
        <v>0</v>
      </c>
      <c r="B2616" s="75">
        <f>'Balance N-1'!J2619</f>
        <v>0</v>
      </c>
      <c r="C2616" s="78">
        <f>'Balance N-1'!K2619</f>
        <v>0</v>
      </c>
      <c r="D2616" s="78">
        <f>'Balance N-1'!L2619</f>
        <v>0</v>
      </c>
      <c r="E2616" s="78">
        <f>'Balance N-1'!M2619</f>
        <v>0</v>
      </c>
      <c r="F2616" s="78">
        <f>'Balance N-1'!N2619</f>
        <v>0</v>
      </c>
      <c r="G2616" s="78">
        <f>'Balance N-1'!O2619</f>
        <v>0</v>
      </c>
      <c r="H2616" s="78">
        <f>'Balance N-1'!P2619</f>
        <v>0</v>
      </c>
      <c r="I2616" s="79">
        <f t="shared" si="40"/>
        <v>0</v>
      </c>
    </row>
    <row r="2617" spans="1:9" ht="15.6">
      <c r="A2617" s="85">
        <f>'Balance N-1'!I2620</f>
        <v>0</v>
      </c>
      <c r="B2617" s="75">
        <f>'Balance N-1'!J2620</f>
        <v>0</v>
      </c>
      <c r="C2617" s="78">
        <f>'Balance N-1'!K2620</f>
        <v>0</v>
      </c>
      <c r="D2617" s="78">
        <f>'Balance N-1'!L2620</f>
        <v>0</v>
      </c>
      <c r="E2617" s="78">
        <f>'Balance N-1'!M2620</f>
        <v>0</v>
      </c>
      <c r="F2617" s="78">
        <f>'Balance N-1'!N2620</f>
        <v>0</v>
      </c>
      <c r="G2617" s="78">
        <f>'Balance N-1'!O2620</f>
        <v>0</v>
      </c>
      <c r="H2617" s="78">
        <f>'Balance N-1'!P2620</f>
        <v>0</v>
      </c>
      <c r="I2617" s="79">
        <f t="shared" si="40"/>
        <v>0</v>
      </c>
    </row>
    <row r="2618" spans="1:9" ht="15.6">
      <c r="A2618" s="85">
        <f>'Balance N-1'!I2621</f>
        <v>0</v>
      </c>
      <c r="B2618" s="75">
        <f>'Balance N-1'!J2621</f>
        <v>0</v>
      </c>
      <c r="C2618" s="78">
        <f>'Balance N-1'!K2621</f>
        <v>0</v>
      </c>
      <c r="D2618" s="78">
        <f>'Balance N-1'!L2621</f>
        <v>0</v>
      </c>
      <c r="E2618" s="78">
        <f>'Balance N-1'!M2621</f>
        <v>0</v>
      </c>
      <c r="F2618" s="78">
        <f>'Balance N-1'!N2621</f>
        <v>0</v>
      </c>
      <c r="G2618" s="78">
        <f>'Balance N-1'!O2621</f>
        <v>0</v>
      </c>
      <c r="H2618" s="78">
        <f>'Balance N-1'!P2621</f>
        <v>0</v>
      </c>
      <c r="I2618" s="79">
        <f t="shared" si="40"/>
        <v>0</v>
      </c>
    </row>
    <row r="2619" spans="1:9" ht="15.6">
      <c r="A2619" s="85">
        <f>'Balance N-1'!I2622</f>
        <v>0</v>
      </c>
      <c r="B2619" s="75">
        <f>'Balance N-1'!J2622</f>
        <v>0</v>
      </c>
      <c r="C2619" s="78">
        <f>'Balance N-1'!K2622</f>
        <v>0</v>
      </c>
      <c r="D2619" s="78">
        <f>'Balance N-1'!L2622</f>
        <v>0</v>
      </c>
      <c r="E2619" s="78">
        <f>'Balance N-1'!M2622</f>
        <v>0</v>
      </c>
      <c r="F2619" s="78">
        <f>'Balance N-1'!N2622</f>
        <v>0</v>
      </c>
      <c r="G2619" s="78">
        <f>'Balance N-1'!O2622</f>
        <v>0</v>
      </c>
      <c r="H2619" s="78">
        <f>'Balance N-1'!P2622</f>
        <v>0</v>
      </c>
      <c r="I2619" s="79">
        <f t="shared" si="40"/>
        <v>0</v>
      </c>
    </row>
    <row r="2620" spans="1:9" ht="15.6">
      <c r="A2620" s="85">
        <f>'Balance N-1'!I2623</f>
        <v>0</v>
      </c>
      <c r="B2620" s="75">
        <f>'Balance N-1'!J2623</f>
        <v>0</v>
      </c>
      <c r="C2620" s="78">
        <f>'Balance N-1'!K2623</f>
        <v>0</v>
      </c>
      <c r="D2620" s="78">
        <f>'Balance N-1'!L2623</f>
        <v>0</v>
      </c>
      <c r="E2620" s="78">
        <f>'Balance N-1'!M2623</f>
        <v>0</v>
      </c>
      <c r="F2620" s="78">
        <f>'Balance N-1'!N2623</f>
        <v>0</v>
      </c>
      <c r="G2620" s="78">
        <f>'Balance N-1'!O2623</f>
        <v>0</v>
      </c>
      <c r="H2620" s="78">
        <f>'Balance N-1'!P2623</f>
        <v>0</v>
      </c>
      <c r="I2620" s="79">
        <f t="shared" si="40"/>
        <v>0</v>
      </c>
    </row>
    <row r="2621" spans="1:9" ht="15.6">
      <c r="A2621" s="85">
        <f>'Balance N-1'!I2624</f>
        <v>0</v>
      </c>
      <c r="B2621" s="75">
        <f>'Balance N-1'!J2624</f>
        <v>0</v>
      </c>
      <c r="C2621" s="78">
        <f>'Balance N-1'!K2624</f>
        <v>0</v>
      </c>
      <c r="D2621" s="78">
        <f>'Balance N-1'!L2624</f>
        <v>0</v>
      </c>
      <c r="E2621" s="78">
        <f>'Balance N-1'!M2624</f>
        <v>0</v>
      </c>
      <c r="F2621" s="78">
        <f>'Balance N-1'!N2624</f>
        <v>0</v>
      </c>
      <c r="G2621" s="78">
        <f>'Balance N-1'!O2624</f>
        <v>0</v>
      </c>
      <c r="H2621" s="78">
        <f>'Balance N-1'!P2624</f>
        <v>0</v>
      </c>
      <c r="I2621" s="79">
        <f t="shared" si="40"/>
        <v>0</v>
      </c>
    </row>
    <row r="2622" spans="1:9" ht="15.6">
      <c r="A2622" s="85">
        <f>'Balance N-1'!I2625</f>
        <v>0</v>
      </c>
      <c r="B2622" s="75">
        <f>'Balance N-1'!J2625</f>
        <v>0</v>
      </c>
      <c r="C2622" s="78">
        <f>'Balance N-1'!K2625</f>
        <v>0</v>
      </c>
      <c r="D2622" s="78">
        <f>'Balance N-1'!L2625</f>
        <v>0</v>
      </c>
      <c r="E2622" s="78">
        <f>'Balance N-1'!M2625</f>
        <v>0</v>
      </c>
      <c r="F2622" s="78">
        <f>'Balance N-1'!N2625</f>
        <v>0</v>
      </c>
      <c r="G2622" s="78">
        <f>'Balance N-1'!O2625</f>
        <v>0</v>
      </c>
      <c r="H2622" s="78">
        <f>'Balance N-1'!P2625</f>
        <v>0</v>
      </c>
      <c r="I2622" s="79">
        <f t="shared" si="40"/>
        <v>0</v>
      </c>
    </row>
    <row r="2623" spans="1:9" ht="15.6">
      <c r="A2623" s="85">
        <f>'Balance N-1'!I2626</f>
        <v>0</v>
      </c>
      <c r="B2623" s="75">
        <f>'Balance N-1'!J2626</f>
        <v>0</v>
      </c>
      <c r="C2623" s="78">
        <f>'Balance N-1'!K2626</f>
        <v>0</v>
      </c>
      <c r="D2623" s="78">
        <f>'Balance N-1'!L2626</f>
        <v>0</v>
      </c>
      <c r="E2623" s="78">
        <f>'Balance N-1'!M2626</f>
        <v>0</v>
      </c>
      <c r="F2623" s="78">
        <f>'Balance N-1'!N2626</f>
        <v>0</v>
      </c>
      <c r="G2623" s="78">
        <f>'Balance N-1'!O2626</f>
        <v>0</v>
      </c>
      <c r="H2623" s="78">
        <f>'Balance N-1'!P2626</f>
        <v>0</v>
      </c>
      <c r="I2623" s="79">
        <f t="shared" si="40"/>
        <v>0</v>
      </c>
    </row>
    <row r="2624" spans="1:9" ht="15.6">
      <c r="A2624" s="85">
        <f>'Balance N-1'!I2627</f>
        <v>0</v>
      </c>
      <c r="B2624" s="75">
        <f>'Balance N-1'!J2627</f>
        <v>0</v>
      </c>
      <c r="C2624" s="78">
        <f>'Balance N-1'!K2627</f>
        <v>0</v>
      </c>
      <c r="D2624" s="78">
        <f>'Balance N-1'!L2627</f>
        <v>0</v>
      </c>
      <c r="E2624" s="78">
        <f>'Balance N-1'!M2627</f>
        <v>0</v>
      </c>
      <c r="F2624" s="78">
        <f>'Balance N-1'!N2627</f>
        <v>0</v>
      </c>
      <c r="G2624" s="78">
        <f>'Balance N-1'!O2627</f>
        <v>0</v>
      </c>
      <c r="H2624" s="78">
        <f>'Balance N-1'!P2627</f>
        <v>0</v>
      </c>
      <c r="I2624" s="79">
        <f t="shared" si="40"/>
        <v>0</v>
      </c>
    </row>
    <row r="2625" spans="1:9" ht="15.6">
      <c r="A2625" s="85">
        <f>'Balance N-1'!I2628</f>
        <v>0</v>
      </c>
      <c r="B2625" s="75">
        <f>'Balance N-1'!J2628</f>
        <v>0</v>
      </c>
      <c r="C2625" s="78">
        <f>'Balance N-1'!K2628</f>
        <v>0</v>
      </c>
      <c r="D2625" s="78">
        <f>'Balance N-1'!L2628</f>
        <v>0</v>
      </c>
      <c r="E2625" s="78">
        <f>'Balance N-1'!M2628</f>
        <v>0</v>
      </c>
      <c r="F2625" s="78">
        <f>'Balance N-1'!N2628</f>
        <v>0</v>
      </c>
      <c r="G2625" s="78">
        <f>'Balance N-1'!O2628</f>
        <v>0</v>
      </c>
      <c r="H2625" s="78">
        <f>'Balance N-1'!P2628</f>
        <v>0</v>
      </c>
      <c r="I2625" s="79">
        <f t="shared" si="40"/>
        <v>0</v>
      </c>
    </row>
    <row r="2626" spans="1:9" ht="15.6">
      <c r="A2626" s="85">
        <f>'Balance N-1'!I2629</f>
        <v>0</v>
      </c>
      <c r="B2626" s="75">
        <f>'Balance N-1'!J2629</f>
        <v>0</v>
      </c>
      <c r="C2626" s="78">
        <f>'Balance N-1'!K2629</f>
        <v>0</v>
      </c>
      <c r="D2626" s="78">
        <f>'Balance N-1'!L2629</f>
        <v>0</v>
      </c>
      <c r="E2626" s="78">
        <f>'Balance N-1'!M2629</f>
        <v>0</v>
      </c>
      <c r="F2626" s="78">
        <f>'Balance N-1'!N2629</f>
        <v>0</v>
      </c>
      <c r="G2626" s="78">
        <f>'Balance N-1'!O2629</f>
        <v>0</v>
      </c>
      <c r="H2626" s="78">
        <f>'Balance N-1'!P2629</f>
        <v>0</v>
      </c>
      <c r="I2626" s="79">
        <f t="shared" si="40"/>
        <v>0</v>
      </c>
    </row>
    <row r="2627" spans="1:9" ht="15.6">
      <c r="A2627" s="85">
        <f>'Balance N-1'!I2630</f>
        <v>0</v>
      </c>
      <c r="B2627" s="75">
        <f>'Balance N-1'!J2630</f>
        <v>0</v>
      </c>
      <c r="C2627" s="78">
        <f>'Balance N-1'!K2630</f>
        <v>0</v>
      </c>
      <c r="D2627" s="78">
        <f>'Balance N-1'!L2630</f>
        <v>0</v>
      </c>
      <c r="E2627" s="78">
        <f>'Balance N-1'!M2630</f>
        <v>0</v>
      </c>
      <c r="F2627" s="78">
        <f>'Balance N-1'!N2630</f>
        <v>0</v>
      </c>
      <c r="G2627" s="78">
        <f>'Balance N-1'!O2630</f>
        <v>0</v>
      </c>
      <c r="H2627" s="78">
        <f>'Balance N-1'!P2630</f>
        <v>0</v>
      </c>
      <c r="I2627" s="79">
        <f t="shared" ref="I2627:I2690" si="41">(C2627-D2627)+(E2627-F2627)-(G2627-H2627)</f>
        <v>0</v>
      </c>
    </row>
    <row r="2628" spans="1:9" ht="15.6">
      <c r="A2628" s="85">
        <f>'Balance N-1'!I2631</f>
        <v>0</v>
      </c>
      <c r="B2628" s="75">
        <f>'Balance N-1'!J2631</f>
        <v>0</v>
      </c>
      <c r="C2628" s="78">
        <f>'Balance N-1'!K2631</f>
        <v>0</v>
      </c>
      <c r="D2628" s="78">
        <f>'Balance N-1'!L2631</f>
        <v>0</v>
      </c>
      <c r="E2628" s="78">
        <f>'Balance N-1'!M2631</f>
        <v>0</v>
      </c>
      <c r="F2628" s="78">
        <f>'Balance N-1'!N2631</f>
        <v>0</v>
      </c>
      <c r="G2628" s="78">
        <f>'Balance N-1'!O2631</f>
        <v>0</v>
      </c>
      <c r="H2628" s="78">
        <f>'Balance N-1'!P2631</f>
        <v>0</v>
      </c>
      <c r="I2628" s="79">
        <f t="shared" si="41"/>
        <v>0</v>
      </c>
    </row>
    <row r="2629" spans="1:9" ht="15.6">
      <c r="A2629" s="85">
        <f>'Balance N-1'!I2632</f>
        <v>0</v>
      </c>
      <c r="B2629" s="75">
        <f>'Balance N-1'!J2632</f>
        <v>0</v>
      </c>
      <c r="C2629" s="78">
        <f>'Balance N-1'!K2632</f>
        <v>0</v>
      </c>
      <c r="D2629" s="78">
        <f>'Balance N-1'!L2632</f>
        <v>0</v>
      </c>
      <c r="E2629" s="78">
        <f>'Balance N-1'!M2632</f>
        <v>0</v>
      </c>
      <c r="F2629" s="78">
        <f>'Balance N-1'!N2632</f>
        <v>0</v>
      </c>
      <c r="G2629" s="78">
        <f>'Balance N-1'!O2632</f>
        <v>0</v>
      </c>
      <c r="H2629" s="78">
        <f>'Balance N-1'!P2632</f>
        <v>0</v>
      </c>
      <c r="I2629" s="79">
        <f t="shared" si="41"/>
        <v>0</v>
      </c>
    </row>
    <row r="2630" spans="1:9" ht="15.6">
      <c r="A2630" s="85">
        <f>'Balance N-1'!I2633</f>
        <v>0</v>
      </c>
      <c r="B2630" s="75">
        <f>'Balance N-1'!J2633</f>
        <v>0</v>
      </c>
      <c r="C2630" s="78">
        <f>'Balance N-1'!K2633</f>
        <v>0</v>
      </c>
      <c r="D2630" s="78">
        <f>'Balance N-1'!L2633</f>
        <v>0</v>
      </c>
      <c r="E2630" s="78">
        <f>'Balance N-1'!M2633</f>
        <v>0</v>
      </c>
      <c r="F2630" s="78">
        <f>'Balance N-1'!N2633</f>
        <v>0</v>
      </c>
      <c r="G2630" s="78">
        <f>'Balance N-1'!O2633</f>
        <v>0</v>
      </c>
      <c r="H2630" s="78">
        <f>'Balance N-1'!P2633</f>
        <v>0</v>
      </c>
      <c r="I2630" s="79">
        <f t="shared" si="41"/>
        <v>0</v>
      </c>
    </row>
    <row r="2631" spans="1:9" ht="15.6">
      <c r="A2631" s="85">
        <f>'Balance N-1'!I2634</f>
        <v>0</v>
      </c>
      <c r="B2631" s="75">
        <f>'Balance N-1'!J2634</f>
        <v>0</v>
      </c>
      <c r="C2631" s="78">
        <f>'Balance N-1'!K2634</f>
        <v>0</v>
      </c>
      <c r="D2631" s="78">
        <f>'Balance N-1'!L2634</f>
        <v>0</v>
      </c>
      <c r="E2631" s="78">
        <f>'Balance N-1'!M2634</f>
        <v>0</v>
      </c>
      <c r="F2631" s="78">
        <f>'Balance N-1'!N2634</f>
        <v>0</v>
      </c>
      <c r="G2631" s="78">
        <f>'Balance N-1'!O2634</f>
        <v>0</v>
      </c>
      <c r="H2631" s="78">
        <f>'Balance N-1'!P2634</f>
        <v>0</v>
      </c>
      <c r="I2631" s="79">
        <f t="shared" si="41"/>
        <v>0</v>
      </c>
    </row>
    <row r="2632" spans="1:9" ht="15.6">
      <c r="A2632" s="85">
        <f>'Balance N-1'!I2635</f>
        <v>0</v>
      </c>
      <c r="B2632" s="75">
        <f>'Balance N-1'!J2635</f>
        <v>0</v>
      </c>
      <c r="C2632" s="78">
        <f>'Balance N-1'!K2635</f>
        <v>0</v>
      </c>
      <c r="D2632" s="78">
        <f>'Balance N-1'!L2635</f>
        <v>0</v>
      </c>
      <c r="E2632" s="78">
        <f>'Balance N-1'!M2635</f>
        <v>0</v>
      </c>
      <c r="F2632" s="78">
        <f>'Balance N-1'!N2635</f>
        <v>0</v>
      </c>
      <c r="G2632" s="78">
        <f>'Balance N-1'!O2635</f>
        <v>0</v>
      </c>
      <c r="H2632" s="78">
        <f>'Balance N-1'!P2635</f>
        <v>0</v>
      </c>
      <c r="I2632" s="79">
        <f t="shared" si="41"/>
        <v>0</v>
      </c>
    </row>
    <row r="2633" spans="1:9" ht="15.6">
      <c r="A2633" s="85">
        <f>'Balance N-1'!I2636</f>
        <v>0</v>
      </c>
      <c r="B2633" s="75">
        <f>'Balance N-1'!J2636</f>
        <v>0</v>
      </c>
      <c r="C2633" s="78">
        <f>'Balance N-1'!K2636</f>
        <v>0</v>
      </c>
      <c r="D2633" s="78">
        <f>'Balance N-1'!L2636</f>
        <v>0</v>
      </c>
      <c r="E2633" s="78">
        <f>'Balance N-1'!M2636</f>
        <v>0</v>
      </c>
      <c r="F2633" s="78">
        <f>'Balance N-1'!N2636</f>
        <v>0</v>
      </c>
      <c r="G2633" s="78">
        <f>'Balance N-1'!O2636</f>
        <v>0</v>
      </c>
      <c r="H2633" s="78">
        <f>'Balance N-1'!P2636</f>
        <v>0</v>
      </c>
      <c r="I2633" s="79">
        <f t="shared" si="41"/>
        <v>0</v>
      </c>
    </row>
    <row r="2634" spans="1:9" ht="15.6">
      <c r="A2634" s="85">
        <f>'Balance N-1'!I2637</f>
        <v>0</v>
      </c>
      <c r="B2634" s="75">
        <f>'Balance N-1'!J2637</f>
        <v>0</v>
      </c>
      <c r="C2634" s="78">
        <f>'Balance N-1'!K2637</f>
        <v>0</v>
      </c>
      <c r="D2634" s="78">
        <f>'Balance N-1'!L2637</f>
        <v>0</v>
      </c>
      <c r="E2634" s="78">
        <f>'Balance N-1'!M2637</f>
        <v>0</v>
      </c>
      <c r="F2634" s="78">
        <f>'Balance N-1'!N2637</f>
        <v>0</v>
      </c>
      <c r="G2634" s="78">
        <f>'Balance N-1'!O2637</f>
        <v>0</v>
      </c>
      <c r="H2634" s="78">
        <f>'Balance N-1'!P2637</f>
        <v>0</v>
      </c>
      <c r="I2634" s="79">
        <f t="shared" si="41"/>
        <v>0</v>
      </c>
    </row>
    <row r="2635" spans="1:9" ht="15.6">
      <c r="A2635" s="85">
        <f>'Balance N-1'!I2638</f>
        <v>0</v>
      </c>
      <c r="B2635" s="75">
        <f>'Balance N-1'!J2638</f>
        <v>0</v>
      </c>
      <c r="C2635" s="78">
        <f>'Balance N-1'!K2638</f>
        <v>0</v>
      </c>
      <c r="D2635" s="78">
        <f>'Balance N-1'!L2638</f>
        <v>0</v>
      </c>
      <c r="E2635" s="78">
        <f>'Balance N-1'!M2638</f>
        <v>0</v>
      </c>
      <c r="F2635" s="78">
        <f>'Balance N-1'!N2638</f>
        <v>0</v>
      </c>
      <c r="G2635" s="78">
        <f>'Balance N-1'!O2638</f>
        <v>0</v>
      </c>
      <c r="H2635" s="78">
        <f>'Balance N-1'!P2638</f>
        <v>0</v>
      </c>
      <c r="I2635" s="79">
        <f t="shared" si="41"/>
        <v>0</v>
      </c>
    </row>
    <row r="2636" spans="1:9" ht="15.6">
      <c r="A2636" s="85">
        <f>'Balance N-1'!I2639</f>
        <v>0</v>
      </c>
      <c r="B2636" s="75">
        <f>'Balance N-1'!J2639</f>
        <v>0</v>
      </c>
      <c r="C2636" s="78">
        <f>'Balance N-1'!K2639</f>
        <v>0</v>
      </c>
      <c r="D2636" s="78">
        <f>'Balance N-1'!L2639</f>
        <v>0</v>
      </c>
      <c r="E2636" s="78">
        <f>'Balance N-1'!M2639</f>
        <v>0</v>
      </c>
      <c r="F2636" s="78">
        <f>'Balance N-1'!N2639</f>
        <v>0</v>
      </c>
      <c r="G2636" s="78">
        <f>'Balance N-1'!O2639</f>
        <v>0</v>
      </c>
      <c r="H2636" s="78">
        <f>'Balance N-1'!P2639</f>
        <v>0</v>
      </c>
      <c r="I2636" s="79">
        <f t="shared" si="41"/>
        <v>0</v>
      </c>
    </row>
    <row r="2637" spans="1:9" ht="15.6">
      <c r="A2637" s="85">
        <f>'Balance N-1'!I2640</f>
        <v>0</v>
      </c>
      <c r="B2637" s="75">
        <f>'Balance N-1'!J2640</f>
        <v>0</v>
      </c>
      <c r="C2637" s="78">
        <f>'Balance N-1'!K2640</f>
        <v>0</v>
      </c>
      <c r="D2637" s="78">
        <f>'Balance N-1'!L2640</f>
        <v>0</v>
      </c>
      <c r="E2637" s="78">
        <f>'Balance N-1'!M2640</f>
        <v>0</v>
      </c>
      <c r="F2637" s="78">
        <f>'Balance N-1'!N2640</f>
        <v>0</v>
      </c>
      <c r="G2637" s="78">
        <f>'Balance N-1'!O2640</f>
        <v>0</v>
      </c>
      <c r="H2637" s="78">
        <f>'Balance N-1'!P2640</f>
        <v>0</v>
      </c>
      <c r="I2637" s="79">
        <f t="shared" si="41"/>
        <v>0</v>
      </c>
    </row>
    <row r="2638" spans="1:9" ht="15.6">
      <c r="A2638" s="85">
        <f>'Balance N-1'!I2641</f>
        <v>0</v>
      </c>
      <c r="B2638" s="75">
        <f>'Balance N-1'!J2641</f>
        <v>0</v>
      </c>
      <c r="C2638" s="78">
        <f>'Balance N-1'!K2641</f>
        <v>0</v>
      </c>
      <c r="D2638" s="78">
        <f>'Balance N-1'!L2641</f>
        <v>0</v>
      </c>
      <c r="E2638" s="78">
        <f>'Balance N-1'!M2641</f>
        <v>0</v>
      </c>
      <c r="F2638" s="78">
        <f>'Balance N-1'!N2641</f>
        <v>0</v>
      </c>
      <c r="G2638" s="78">
        <f>'Balance N-1'!O2641</f>
        <v>0</v>
      </c>
      <c r="H2638" s="78">
        <f>'Balance N-1'!P2641</f>
        <v>0</v>
      </c>
      <c r="I2638" s="79">
        <f t="shared" si="41"/>
        <v>0</v>
      </c>
    </row>
    <row r="2639" spans="1:9" ht="15.6">
      <c r="A2639" s="85">
        <f>'Balance N-1'!I2642</f>
        <v>0</v>
      </c>
      <c r="B2639" s="75">
        <f>'Balance N-1'!J2642</f>
        <v>0</v>
      </c>
      <c r="C2639" s="78">
        <f>'Balance N-1'!K2642</f>
        <v>0</v>
      </c>
      <c r="D2639" s="78">
        <f>'Balance N-1'!L2642</f>
        <v>0</v>
      </c>
      <c r="E2639" s="78">
        <f>'Balance N-1'!M2642</f>
        <v>0</v>
      </c>
      <c r="F2639" s="78">
        <f>'Balance N-1'!N2642</f>
        <v>0</v>
      </c>
      <c r="G2639" s="78">
        <f>'Balance N-1'!O2642</f>
        <v>0</v>
      </c>
      <c r="H2639" s="78">
        <f>'Balance N-1'!P2642</f>
        <v>0</v>
      </c>
      <c r="I2639" s="79">
        <f t="shared" si="41"/>
        <v>0</v>
      </c>
    </row>
    <row r="2640" spans="1:9" ht="15.6">
      <c r="A2640" s="85">
        <f>'Balance N-1'!I2643</f>
        <v>0</v>
      </c>
      <c r="B2640" s="75">
        <f>'Balance N-1'!J2643</f>
        <v>0</v>
      </c>
      <c r="C2640" s="78">
        <f>'Balance N-1'!K2643</f>
        <v>0</v>
      </c>
      <c r="D2640" s="78">
        <f>'Balance N-1'!L2643</f>
        <v>0</v>
      </c>
      <c r="E2640" s="78">
        <f>'Balance N-1'!M2643</f>
        <v>0</v>
      </c>
      <c r="F2640" s="78">
        <f>'Balance N-1'!N2643</f>
        <v>0</v>
      </c>
      <c r="G2640" s="78">
        <f>'Balance N-1'!O2643</f>
        <v>0</v>
      </c>
      <c r="H2640" s="78">
        <f>'Balance N-1'!P2643</f>
        <v>0</v>
      </c>
      <c r="I2640" s="79">
        <f t="shared" si="41"/>
        <v>0</v>
      </c>
    </row>
    <row r="2641" spans="1:9" ht="15.6">
      <c r="A2641" s="85">
        <f>'Balance N-1'!I2644</f>
        <v>0</v>
      </c>
      <c r="B2641" s="75">
        <f>'Balance N-1'!J2644</f>
        <v>0</v>
      </c>
      <c r="C2641" s="78">
        <f>'Balance N-1'!K2644</f>
        <v>0</v>
      </c>
      <c r="D2641" s="78">
        <f>'Balance N-1'!L2644</f>
        <v>0</v>
      </c>
      <c r="E2641" s="78">
        <f>'Balance N-1'!M2644</f>
        <v>0</v>
      </c>
      <c r="F2641" s="78">
        <f>'Balance N-1'!N2644</f>
        <v>0</v>
      </c>
      <c r="G2641" s="78">
        <f>'Balance N-1'!O2644</f>
        <v>0</v>
      </c>
      <c r="H2641" s="78">
        <f>'Balance N-1'!P2644</f>
        <v>0</v>
      </c>
      <c r="I2641" s="79">
        <f t="shared" si="41"/>
        <v>0</v>
      </c>
    </row>
    <row r="2642" spans="1:9" ht="15.6">
      <c r="A2642" s="85">
        <f>'Balance N-1'!I2645</f>
        <v>0</v>
      </c>
      <c r="B2642" s="75">
        <f>'Balance N-1'!J2645</f>
        <v>0</v>
      </c>
      <c r="C2642" s="78">
        <f>'Balance N-1'!K2645</f>
        <v>0</v>
      </c>
      <c r="D2642" s="78">
        <f>'Balance N-1'!L2645</f>
        <v>0</v>
      </c>
      <c r="E2642" s="78">
        <f>'Balance N-1'!M2645</f>
        <v>0</v>
      </c>
      <c r="F2642" s="78">
        <f>'Balance N-1'!N2645</f>
        <v>0</v>
      </c>
      <c r="G2642" s="78">
        <f>'Balance N-1'!O2645</f>
        <v>0</v>
      </c>
      <c r="H2642" s="78">
        <f>'Balance N-1'!P2645</f>
        <v>0</v>
      </c>
      <c r="I2642" s="79">
        <f t="shared" si="41"/>
        <v>0</v>
      </c>
    </row>
    <row r="2643" spans="1:9" ht="15.6">
      <c r="A2643" s="85">
        <f>'Balance N-1'!I2646</f>
        <v>0</v>
      </c>
      <c r="B2643" s="75">
        <f>'Balance N-1'!J2646</f>
        <v>0</v>
      </c>
      <c r="C2643" s="78">
        <f>'Balance N-1'!K2646</f>
        <v>0</v>
      </c>
      <c r="D2643" s="78">
        <f>'Balance N-1'!L2646</f>
        <v>0</v>
      </c>
      <c r="E2643" s="78">
        <f>'Balance N-1'!M2646</f>
        <v>0</v>
      </c>
      <c r="F2643" s="78">
        <f>'Balance N-1'!N2646</f>
        <v>0</v>
      </c>
      <c r="G2643" s="78">
        <f>'Balance N-1'!O2646</f>
        <v>0</v>
      </c>
      <c r="H2643" s="78">
        <f>'Balance N-1'!P2646</f>
        <v>0</v>
      </c>
      <c r="I2643" s="79">
        <f t="shared" si="41"/>
        <v>0</v>
      </c>
    </row>
    <row r="2644" spans="1:9" ht="15.6">
      <c r="A2644" s="85">
        <f>'Balance N-1'!I2647</f>
        <v>0</v>
      </c>
      <c r="B2644" s="75">
        <f>'Balance N-1'!J2647</f>
        <v>0</v>
      </c>
      <c r="C2644" s="78">
        <f>'Balance N-1'!K2647</f>
        <v>0</v>
      </c>
      <c r="D2644" s="78">
        <f>'Balance N-1'!L2647</f>
        <v>0</v>
      </c>
      <c r="E2644" s="78">
        <f>'Balance N-1'!M2647</f>
        <v>0</v>
      </c>
      <c r="F2644" s="78">
        <f>'Balance N-1'!N2647</f>
        <v>0</v>
      </c>
      <c r="G2644" s="78">
        <f>'Balance N-1'!O2647</f>
        <v>0</v>
      </c>
      <c r="H2644" s="78">
        <f>'Balance N-1'!P2647</f>
        <v>0</v>
      </c>
      <c r="I2644" s="79">
        <f t="shared" si="41"/>
        <v>0</v>
      </c>
    </row>
    <row r="2645" spans="1:9" ht="15.6">
      <c r="A2645" s="85">
        <f>'Balance N-1'!I2648</f>
        <v>0</v>
      </c>
      <c r="B2645" s="75">
        <f>'Balance N-1'!J2648</f>
        <v>0</v>
      </c>
      <c r="C2645" s="78">
        <f>'Balance N-1'!K2648</f>
        <v>0</v>
      </c>
      <c r="D2645" s="78">
        <f>'Balance N-1'!L2648</f>
        <v>0</v>
      </c>
      <c r="E2645" s="78">
        <f>'Balance N-1'!M2648</f>
        <v>0</v>
      </c>
      <c r="F2645" s="78">
        <f>'Balance N-1'!N2648</f>
        <v>0</v>
      </c>
      <c r="G2645" s="78">
        <f>'Balance N-1'!O2648</f>
        <v>0</v>
      </c>
      <c r="H2645" s="78">
        <f>'Balance N-1'!P2648</f>
        <v>0</v>
      </c>
      <c r="I2645" s="79">
        <f t="shared" si="41"/>
        <v>0</v>
      </c>
    </row>
    <row r="2646" spans="1:9" ht="15.6">
      <c r="A2646" s="85">
        <f>'Balance N-1'!I2649</f>
        <v>0</v>
      </c>
      <c r="B2646" s="75">
        <f>'Balance N-1'!J2649</f>
        <v>0</v>
      </c>
      <c r="C2646" s="78">
        <f>'Balance N-1'!K2649</f>
        <v>0</v>
      </c>
      <c r="D2646" s="78">
        <f>'Balance N-1'!L2649</f>
        <v>0</v>
      </c>
      <c r="E2646" s="78">
        <f>'Balance N-1'!M2649</f>
        <v>0</v>
      </c>
      <c r="F2646" s="78">
        <f>'Balance N-1'!N2649</f>
        <v>0</v>
      </c>
      <c r="G2646" s="78">
        <f>'Balance N-1'!O2649</f>
        <v>0</v>
      </c>
      <c r="H2646" s="78">
        <f>'Balance N-1'!P2649</f>
        <v>0</v>
      </c>
      <c r="I2646" s="79">
        <f t="shared" si="41"/>
        <v>0</v>
      </c>
    </row>
    <row r="2647" spans="1:9" ht="15.6">
      <c r="A2647" s="85">
        <f>'Balance N-1'!I2650</f>
        <v>0</v>
      </c>
      <c r="B2647" s="75">
        <f>'Balance N-1'!J2650</f>
        <v>0</v>
      </c>
      <c r="C2647" s="78">
        <f>'Balance N-1'!K2650</f>
        <v>0</v>
      </c>
      <c r="D2647" s="78">
        <f>'Balance N-1'!L2650</f>
        <v>0</v>
      </c>
      <c r="E2647" s="78">
        <f>'Balance N-1'!M2650</f>
        <v>0</v>
      </c>
      <c r="F2647" s="78">
        <f>'Balance N-1'!N2650</f>
        <v>0</v>
      </c>
      <c r="G2647" s="78">
        <f>'Balance N-1'!O2650</f>
        <v>0</v>
      </c>
      <c r="H2647" s="78">
        <f>'Balance N-1'!P2650</f>
        <v>0</v>
      </c>
      <c r="I2647" s="79">
        <f t="shared" si="41"/>
        <v>0</v>
      </c>
    </row>
    <row r="2648" spans="1:9" ht="15.6">
      <c r="A2648" s="85">
        <f>'Balance N-1'!I2651</f>
        <v>0</v>
      </c>
      <c r="B2648" s="75">
        <f>'Balance N-1'!J2651</f>
        <v>0</v>
      </c>
      <c r="C2648" s="78">
        <f>'Balance N-1'!K2651</f>
        <v>0</v>
      </c>
      <c r="D2648" s="78">
        <f>'Balance N-1'!L2651</f>
        <v>0</v>
      </c>
      <c r="E2648" s="78">
        <f>'Balance N-1'!M2651</f>
        <v>0</v>
      </c>
      <c r="F2648" s="78">
        <f>'Balance N-1'!N2651</f>
        <v>0</v>
      </c>
      <c r="G2648" s="78">
        <f>'Balance N-1'!O2651</f>
        <v>0</v>
      </c>
      <c r="H2648" s="78">
        <f>'Balance N-1'!P2651</f>
        <v>0</v>
      </c>
      <c r="I2648" s="79">
        <f t="shared" si="41"/>
        <v>0</v>
      </c>
    </row>
    <row r="2649" spans="1:9" ht="15.6">
      <c r="A2649" s="85">
        <f>'Balance N-1'!I2652</f>
        <v>0</v>
      </c>
      <c r="B2649" s="75">
        <f>'Balance N-1'!J2652</f>
        <v>0</v>
      </c>
      <c r="C2649" s="78">
        <f>'Balance N-1'!K2652</f>
        <v>0</v>
      </c>
      <c r="D2649" s="78">
        <f>'Balance N-1'!L2652</f>
        <v>0</v>
      </c>
      <c r="E2649" s="78">
        <f>'Balance N-1'!M2652</f>
        <v>0</v>
      </c>
      <c r="F2649" s="78">
        <f>'Balance N-1'!N2652</f>
        <v>0</v>
      </c>
      <c r="G2649" s="78">
        <f>'Balance N-1'!O2652</f>
        <v>0</v>
      </c>
      <c r="H2649" s="78">
        <f>'Balance N-1'!P2652</f>
        <v>0</v>
      </c>
      <c r="I2649" s="79">
        <f t="shared" si="41"/>
        <v>0</v>
      </c>
    </row>
    <row r="2650" spans="1:9" ht="15.6">
      <c r="A2650" s="85">
        <f>'Balance N-1'!I2653</f>
        <v>0</v>
      </c>
      <c r="B2650" s="75">
        <f>'Balance N-1'!J2653</f>
        <v>0</v>
      </c>
      <c r="C2650" s="78">
        <f>'Balance N-1'!K2653</f>
        <v>0</v>
      </c>
      <c r="D2650" s="78">
        <f>'Balance N-1'!L2653</f>
        <v>0</v>
      </c>
      <c r="E2650" s="78">
        <f>'Balance N-1'!M2653</f>
        <v>0</v>
      </c>
      <c r="F2650" s="78">
        <f>'Balance N-1'!N2653</f>
        <v>0</v>
      </c>
      <c r="G2650" s="78">
        <f>'Balance N-1'!O2653</f>
        <v>0</v>
      </c>
      <c r="H2650" s="78">
        <f>'Balance N-1'!P2653</f>
        <v>0</v>
      </c>
      <c r="I2650" s="79">
        <f t="shared" si="41"/>
        <v>0</v>
      </c>
    </row>
    <row r="2651" spans="1:9" ht="15.6">
      <c r="A2651" s="85">
        <f>'Balance N-1'!I2654</f>
        <v>0</v>
      </c>
      <c r="B2651" s="75">
        <f>'Balance N-1'!J2654</f>
        <v>0</v>
      </c>
      <c r="C2651" s="78">
        <f>'Balance N-1'!K2654</f>
        <v>0</v>
      </c>
      <c r="D2651" s="78">
        <f>'Balance N-1'!L2654</f>
        <v>0</v>
      </c>
      <c r="E2651" s="78">
        <f>'Balance N-1'!M2654</f>
        <v>0</v>
      </c>
      <c r="F2651" s="78">
        <f>'Balance N-1'!N2654</f>
        <v>0</v>
      </c>
      <c r="G2651" s="78">
        <f>'Balance N-1'!O2654</f>
        <v>0</v>
      </c>
      <c r="H2651" s="78">
        <f>'Balance N-1'!P2654</f>
        <v>0</v>
      </c>
      <c r="I2651" s="79">
        <f t="shared" si="41"/>
        <v>0</v>
      </c>
    </row>
    <row r="2652" spans="1:9" ht="15.6">
      <c r="A2652" s="85">
        <f>'Balance N-1'!I2655</f>
        <v>0</v>
      </c>
      <c r="B2652" s="75">
        <f>'Balance N-1'!J2655</f>
        <v>0</v>
      </c>
      <c r="C2652" s="78">
        <f>'Balance N-1'!K2655</f>
        <v>0</v>
      </c>
      <c r="D2652" s="78">
        <f>'Balance N-1'!L2655</f>
        <v>0</v>
      </c>
      <c r="E2652" s="78">
        <f>'Balance N-1'!M2655</f>
        <v>0</v>
      </c>
      <c r="F2652" s="78">
        <f>'Balance N-1'!N2655</f>
        <v>0</v>
      </c>
      <c r="G2652" s="78">
        <f>'Balance N-1'!O2655</f>
        <v>0</v>
      </c>
      <c r="H2652" s="78">
        <f>'Balance N-1'!P2655</f>
        <v>0</v>
      </c>
      <c r="I2652" s="79">
        <f t="shared" si="41"/>
        <v>0</v>
      </c>
    </row>
    <row r="2653" spans="1:9" ht="15.6">
      <c r="A2653" s="85">
        <f>'Balance N-1'!I2656</f>
        <v>0</v>
      </c>
      <c r="B2653" s="75">
        <f>'Balance N-1'!J2656</f>
        <v>0</v>
      </c>
      <c r="C2653" s="78">
        <f>'Balance N-1'!K2656</f>
        <v>0</v>
      </c>
      <c r="D2653" s="78">
        <f>'Balance N-1'!L2656</f>
        <v>0</v>
      </c>
      <c r="E2653" s="78">
        <f>'Balance N-1'!M2656</f>
        <v>0</v>
      </c>
      <c r="F2653" s="78">
        <f>'Balance N-1'!N2656</f>
        <v>0</v>
      </c>
      <c r="G2653" s="78">
        <f>'Balance N-1'!O2656</f>
        <v>0</v>
      </c>
      <c r="H2653" s="78">
        <f>'Balance N-1'!P2656</f>
        <v>0</v>
      </c>
      <c r="I2653" s="79">
        <f t="shared" si="41"/>
        <v>0</v>
      </c>
    </row>
    <row r="2654" spans="1:9" ht="15.6">
      <c r="A2654" s="85">
        <f>'Balance N-1'!I2657</f>
        <v>0</v>
      </c>
      <c r="B2654" s="75">
        <f>'Balance N-1'!J2657</f>
        <v>0</v>
      </c>
      <c r="C2654" s="78">
        <f>'Balance N-1'!K2657</f>
        <v>0</v>
      </c>
      <c r="D2654" s="78">
        <f>'Balance N-1'!L2657</f>
        <v>0</v>
      </c>
      <c r="E2654" s="78">
        <f>'Balance N-1'!M2657</f>
        <v>0</v>
      </c>
      <c r="F2654" s="78">
        <f>'Balance N-1'!N2657</f>
        <v>0</v>
      </c>
      <c r="G2654" s="78">
        <f>'Balance N-1'!O2657</f>
        <v>0</v>
      </c>
      <c r="H2654" s="78">
        <f>'Balance N-1'!P2657</f>
        <v>0</v>
      </c>
      <c r="I2654" s="79">
        <f t="shared" si="41"/>
        <v>0</v>
      </c>
    </row>
    <row r="2655" spans="1:9" ht="15.6">
      <c r="A2655" s="85">
        <f>'Balance N-1'!I2658</f>
        <v>0</v>
      </c>
      <c r="B2655" s="75">
        <f>'Balance N-1'!J2658</f>
        <v>0</v>
      </c>
      <c r="C2655" s="78">
        <f>'Balance N-1'!K2658</f>
        <v>0</v>
      </c>
      <c r="D2655" s="78">
        <f>'Balance N-1'!L2658</f>
        <v>0</v>
      </c>
      <c r="E2655" s="78">
        <f>'Balance N-1'!M2658</f>
        <v>0</v>
      </c>
      <c r="F2655" s="78">
        <f>'Balance N-1'!N2658</f>
        <v>0</v>
      </c>
      <c r="G2655" s="78">
        <f>'Balance N-1'!O2658</f>
        <v>0</v>
      </c>
      <c r="H2655" s="78">
        <f>'Balance N-1'!P2658</f>
        <v>0</v>
      </c>
      <c r="I2655" s="79">
        <f t="shared" si="41"/>
        <v>0</v>
      </c>
    </row>
    <row r="2656" spans="1:9" ht="15.6">
      <c r="A2656" s="85">
        <f>'Balance N-1'!I2659</f>
        <v>0</v>
      </c>
      <c r="B2656" s="75">
        <f>'Balance N-1'!J2659</f>
        <v>0</v>
      </c>
      <c r="C2656" s="78">
        <f>'Balance N-1'!K2659</f>
        <v>0</v>
      </c>
      <c r="D2656" s="78">
        <f>'Balance N-1'!L2659</f>
        <v>0</v>
      </c>
      <c r="E2656" s="78">
        <f>'Balance N-1'!M2659</f>
        <v>0</v>
      </c>
      <c r="F2656" s="78">
        <f>'Balance N-1'!N2659</f>
        <v>0</v>
      </c>
      <c r="G2656" s="78">
        <f>'Balance N-1'!O2659</f>
        <v>0</v>
      </c>
      <c r="H2656" s="78">
        <f>'Balance N-1'!P2659</f>
        <v>0</v>
      </c>
      <c r="I2656" s="79">
        <f t="shared" si="41"/>
        <v>0</v>
      </c>
    </row>
    <row r="2657" spans="1:9" ht="15.6">
      <c r="A2657" s="85">
        <f>'Balance N-1'!I2660</f>
        <v>0</v>
      </c>
      <c r="B2657" s="75">
        <f>'Balance N-1'!J2660</f>
        <v>0</v>
      </c>
      <c r="C2657" s="78">
        <f>'Balance N-1'!K2660</f>
        <v>0</v>
      </c>
      <c r="D2657" s="78">
        <f>'Balance N-1'!L2660</f>
        <v>0</v>
      </c>
      <c r="E2657" s="78">
        <f>'Balance N-1'!M2660</f>
        <v>0</v>
      </c>
      <c r="F2657" s="78">
        <f>'Balance N-1'!N2660</f>
        <v>0</v>
      </c>
      <c r="G2657" s="78">
        <f>'Balance N-1'!O2660</f>
        <v>0</v>
      </c>
      <c r="H2657" s="78">
        <f>'Balance N-1'!P2660</f>
        <v>0</v>
      </c>
      <c r="I2657" s="79">
        <f t="shared" si="41"/>
        <v>0</v>
      </c>
    </row>
    <row r="2658" spans="1:9" ht="15.6">
      <c r="A2658" s="85">
        <f>'Balance N-1'!I2661</f>
        <v>0</v>
      </c>
      <c r="B2658" s="75">
        <f>'Balance N-1'!J2661</f>
        <v>0</v>
      </c>
      <c r="C2658" s="78">
        <f>'Balance N-1'!K2661</f>
        <v>0</v>
      </c>
      <c r="D2658" s="78">
        <f>'Balance N-1'!L2661</f>
        <v>0</v>
      </c>
      <c r="E2658" s="78">
        <f>'Balance N-1'!M2661</f>
        <v>0</v>
      </c>
      <c r="F2658" s="78">
        <f>'Balance N-1'!N2661</f>
        <v>0</v>
      </c>
      <c r="G2658" s="78">
        <f>'Balance N-1'!O2661</f>
        <v>0</v>
      </c>
      <c r="H2658" s="78">
        <f>'Balance N-1'!P2661</f>
        <v>0</v>
      </c>
      <c r="I2658" s="79">
        <f t="shared" si="41"/>
        <v>0</v>
      </c>
    </row>
    <row r="2659" spans="1:9" ht="15.6">
      <c r="A2659" s="85">
        <f>'Balance N-1'!I2662</f>
        <v>0</v>
      </c>
      <c r="B2659" s="75">
        <f>'Balance N-1'!J2662</f>
        <v>0</v>
      </c>
      <c r="C2659" s="78">
        <f>'Balance N-1'!K2662</f>
        <v>0</v>
      </c>
      <c r="D2659" s="78">
        <f>'Balance N-1'!L2662</f>
        <v>0</v>
      </c>
      <c r="E2659" s="78">
        <f>'Balance N-1'!M2662</f>
        <v>0</v>
      </c>
      <c r="F2659" s="78">
        <f>'Balance N-1'!N2662</f>
        <v>0</v>
      </c>
      <c r="G2659" s="78">
        <f>'Balance N-1'!O2662</f>
        <v>0</v>
      </c>
      <c r="H2659" s="78">
        <f>'Balance N-1'!P2662</f>
        <v>0</v>
      </c>
      <c r="I2659" s="79">
        <f t="shared" si="41"/>
        <v>0</v>
      </c>
    </row>
    <row r="2660" spans="1:9" ht="15.6">
      <c r="A2660" s="85">
        <f>'Balance N-1'!I2663</f>
        <v>0</v>
      </c>
      <c r="B2660" s="75">
        <f>'Balance N-1'!J2663</f>
        <v>0</v>
      </c>
      <c r="C2660" s="78">
        <f>'Balance N-1'!K2663</f>
        <v>0</v>
      </c>
      <c r="D2660" s="78">
        <f>'Balance N-1'!L2663</f>
        <v>0</v>
      </c>
      <c r="E2660" s="78">
        <f>'Balance N-1'!M2663</f>
        <v>0</v>
      </c>
      <c r="F2660" s="78">
        <f>'Balance N-1'!N2663</f>
        <v>0</v>
      </c>
      <c r="G2660" s="78">
        <f>'Balance N-1'!O2663</f>
        <v>0</v>
      </c>
      <c r="H2660" s="78">
        <f>'Balance N-1'!P2663</f>
        <v>0</v>
      </c>
      <c r="I2660" s="79">
        <f t="shared" si="41"/>
        <v>0</v>
      </c>
    </row>
    <row r="2661" spans="1:9" ht="15.6">
      <c r="A2661" s="85">
        <f>'Balance N-1'!I2664</f>
        <v>0</v>
      </c>
      <c r="B2661" s="75">
        <f>'Balance N-1'!J2664</f>
        <v>0</v>
      </c>
      <c r="C2661" s="78">
        <f>'Balance N-1'!K2664</f>
        <v>0</v>
      </c>
      <c r="D2661" s="78">
        <f>'Balance N-1'!L2664</f>
        <v>0</v>
      </c>
      <c r="E2661" s="78">
        <f>'Balance N-1'!M2664</f>
        <v>0</v>
      </c>
      <c r="F2661" s="78">
        <f>'Balance N-1'!N2664</f>
        <v>0</v>
      </c>
      <c r="G2661" s="78">
        <f>'Balance N-1'!O2664</f>
        <v>0</v>
      </c>
      <c r="H2661" s="78">
        <f>'Balance N-1'!P2664</f>
        <v>0</v>
      </c>
      <c r="I2661" s="79">
        <f t="shared" si="41"/>
        <v>0</v>
      </c>
    </row>
    <row r="2662" spans="1:9" ht="15.6">
      <c r="A2662" s="85">
        <f>'Balance N-1'!I2665</f>
        <v>0</v>
      </c>
      <c r="B2662" s="75">
        <f>'Balance N-1'!J2665</f>
        <v>0</v>
      </c>
      <c r="C2662" s="78">
        <f>'Balance N-1'!K2665</f>
        <v>0</v>
      </c>
      <c r="D2662" s="78">
        <f>'Balance N-1'!L2665</f>
        <v>0</v>
      </c>
      <c r="E2662" s="78">
        <f>'Balance N-1'!M2665</f>
        <v>0</v>
      </c>
      <c r="F2662" s="78">
        <f>'Balance N-1'!N2665</f>
        <v>0</v>
      </c>
      <c r="G2662" s="78">
        <f>'Balance N-1'!O2665</f>
        <v>0</v>
      </c>
      <c r="H2662" s="78">
        <f>'Balance N-1'!P2665</f>
        <v>0</v>
      </c>
      <c r="I2662" s="79">
        <f t="shared" si="41"/>
        <v>0</v>
      </c>
    </row>
    <row r="2663" spans="1:9" ht="15.6">
      <c r="A2663" s="85">
        <f>'Balance N-1'!I2666</f>
        <v>0</v>
      </c>
      <c r="B2663" s="75">
        <f>'Balance N-1'!J2666</f>
        <v>0</v>
      </c>
      <c r="C2663" s="78">
        <f>'Balance N-1'!K2666</f>
        <v>0</v>
      </c>
      <c r="D2663" s="78">
        <f>'Balance N-1'!L2666</f>
        <v>0</v>
      </c>
      <c r="E2663" s="78">
        <f>'Balance N-1'!M2666</f>
        <v>0</v>
      </c>
      <c r="F2663" s="78">
        <f>'Balance N-1'!N2666</f>
        <v>0</v>
      </c>
      <c r="G2663" s="78">
        <f>'Balance N-1'!O2666</f>
        <v>0</v>
      </c>
      <c r="H2663" s="78">
        <f>'Balance N-1'!P2666</f>
        <v>0</v>
      </c>
      <c r="I2663" s="79">
        <f t="shared" si="41"/>
        <v>0</v>
      </c>
    </row>
    <row r="2664" spans="1:9" ht="15.6">
      <c r="A2664" s="85">
        <f>'Balance N-1'!I2667</f>
        <v>0</v>
      </c>
      <c r="B2664" s="75">
        <f>'Balance N-1'!J2667</f>
        <v>0</v>
      </c>
      <c r="C2664" s="78">
        <f>'Balance N-1'!K2667</f>
        <v>0</v>
      </c>
      <c r="D2664" s="78">
        <f>'Balance N-1'!L2667</f>
        <v>0</v>
      </c>
      <c r="E2664" s="78">
        <f>'Balance N-1'!M2667</f>
        <v>0</v>
      </c>
      <c r="F2664" s="78">
        <f>'Balance N-1'!N2667</f>
        <v>0</v>
      </c>
      <c r="G2664" s="78">
        <f>'Balance N-1'!O2667</f>
        <v>0</v>
      </c>
      <c r="H2664" s="78">
        <f>'Balance N-1'!P2667</f>
        <v>0</v>
      </c>
      <c r="I2664" s="79">
        <f t="shared" si="41"/>
        <v>0</v>
      </c>
    </row>
    <row r="2665" spans="1:9" ht="15.6">
      <c r="A2665" s="85">
        <f>'Balance N-1'!I2668</f>
        <v>0</v>
      </c>
      <c r="B2665" s="75">
        <f>'Balance N-1'!J2668</f>
        <v>0</v>
      </c>
      <c r="C2665" s="78">
        <f>'Balance N-1'!K2668</f>
        <v>0</v>
      </c>
      <c r="D2665" s="78">
        <f>'Balance N-1'!L2668</f>
        <v>0</v>
      </c>
      <c r="E2665" s="78">
        <f>'Balance N-1'!M2668</f>
        <v>0</v>
      </c>
      <c r="F2665" s="78">
        <f>'Balance N-1'!N2668</f>
        <v>0</v>
      </c>
      <c r="G2665" s="78">
        <f>'Balance N-1'!O2668</f>
        <v>0</v>
      </c>
      <c r="H2665" s="78">
        <f>'Balance N-1'!P2668</f>
        <v>0</v>
      </c>
      <c r="I2665" s="79">
        <f t="shared" si="41"/>
        <v>0</v>
      </c>
    </row>
    <row r="2666" spans="1:9" ht="15.6">
      <c r="A2666" s="85">
        <f>'Balance N-1'!I2669</f>
        <v>0</v>
      </c>
      <c r="B2666" s="75">
        <f>'Balance N-1'!J2669</f>
        <v>0</v>
      </c>
      <c r="C2666" s="78">
        <f>'Balance N-1'!K2669</f>
        <v>0</v>
      </c>
      <c r="D2666" s="78">
        <f>'Balance N-1'!L2669</f>
        <v>0</v>
      </c>
      <c r="E2666" s="78">
        <f>'Balance N-1'!M2669</f>
        <v>0</v>
      </c>
      <c r="F2666" s="78">
        <f>'Balance N-1'!N2669</f>
        <v>0</v>
      </c>
      <c r="G2666" s="78">
        <f>'Balance N-1'!O2669</f>
        <v>0</v>
      </c>
      <c r="H2666" s="78">
        <f>'Balance N-1'!P2669</f>
        <v>0</v>
      </c>
      <c r="I2666" s="79">
        <f t="shared" si="41"/>
        <v>0</v>
      </c>
    </row>
    <row r="2667" spans="1:9" ht="15.6">
      <c r="A2667" s="85">
        <f>'Balance N-1'!I2670</f>
        <v>0</v>
      </c>
      <c r="B2667" s="75">
        <f>'Balance N-1'!J2670</f>
        <v>0</v>
      </c>
      <c r="C2667" s="78">
        <f>'Balance N-1'!K2670</f>
        <v>0</v>
      </c>
      <c r="D2667" s="78">
        <f>'Balance N-1'!L2670</f>
        <v>0</v>
      </c>
      <c r="E2667" s="78">
        <f>'Balance N-1'!M2670</f>
        <v>0</v>
      </c>
      <c r="F2667" s="78">
        <f>'Balance N-1'!N2670</f>
        <v>0</v>
      </c>
      <c r="G2667" s="78">
        <f>'Balance N-1'!O2670</f>
        <v>0</v>
      </c>
      <c r="H2667" s="78">
        <f>'Balance N-1'!P2670</f>
        <v>0</v>
      </c>
      <c r="I2667" s="79">
        <f t="shared" si="41"/>
        <v>0</v>
      </c>
    </row>
    <row r="2668" spans="1:9" ht="15.6">
      <c r="A2668" s="85">
        <f>'Balance N-1'!I2671</f>
        <v>0</v>
      </c>
      <c r="B2668" s="75">
        <f>'Balance N-1'!J2671</f>
        <v>0</v>
      </c>
      <c r="C2668" s="78">
        <f>'Balance N-1'!K2671</f>
        <v>0</v>
      </c>
      <c r="D2668" s="78">
        <f>'Balance N-1'!L2671</f>
        <v>0</v>
      </c>
      <c r="E2668" s="78">
        <f>'Balance N-1'!M2671</f>
        <v>0</v>
      </c>
      <c r="F2668" s="78">
        <f>'Balance N-1'!N2671</f>
        <v>0</v>
      </c>
      <c r="G2668" s="78">
        <f>'Balance N-1'!O2671</f>
        <v>0</v>
      </c>
      <c r="H2668" s="78">
        <f>'Balance N-1'!P2671</f>
        <v>0</v>
      </c>
      <c r="I2668" s="79">
        <f t="shared" si="41"/>
        <v>0</v>
      </c>
    </row>
    <row r="2669" spans="1:9" ht="15.6">
      <c r="A2669" s="85">
        <f>'Balance N-1'!I2672</f>
        <v>0</v>
      </c>
      <c r="B2669" s="75">
        <f>'Balance N-1'!J2672</f>
        <v>0</v>
      </c>
      <c r="C2669" s="78">
        <f>'Balance N-1'!K2672</f>
        <v>0</v>
      </c>
      <c r="D2669" s="78">
        <f>'Balance N-1'!L2672</f>
        <v>0</v>
      </c>
      <c r="E2669" s="78">
        <f>'Balance N-1'!M2672</f>
        <v>0</v>
      </c>
      <c r="F2669" s="78">
        <f>'Balance N-1'!N2672</f>
        <v>0</v>
      </c>
      <c r="G2669" s="78">
        <f>'Balance N-1'!O2672</f>
        <v>0</v>
      </c>
      <c r="H2669" s="78">
        <f>'Balance N-1'!P2672</f>
        <v>0</v>
      </c>
      <c r="I2669" s="79">
        <f t="shared" si="41"/>
        <v>0</v>
      </c>
    </row>
    <row r="2670" spans="1:9" ht="15.6">
      <c r="A2670" s="85">
        <f>'Balance N-1'!I2673</f>
        <v>0</v>
      </c>
      <c r="B2670" s="75">
        <f>'Balance N-1'!J2673</f>
        <v>0</v>
      </c>
      <c r="C2670" s="78">
        <f>'Balance N-1'!K2673</f>
        <v>0</v>
      </c>
      <c r="D2670" s="78">
        <f>'Balance N-1'!L2673</f>
        <v>0</v>
      </c>
      <c r="E2670" s="78">
        <f>'Balance N-1'!M2673</f>
        <v>0</v>
      </c>
      <c r="F2670" s="78">
        <f>'Balance N-1'!N2673</f>
        <v>0</v>
      </c>
      <c r="G2670" s="78">
        <f>'Balance N-1'!O2673</f>
        <v>0</v>
      </c>
      <c r="H2670" s="78">
        <f>'Balance N-1'!P2673</f>
        <v>0</v>
      </c>
      <c r="I2670" s="79">
        <f t="shared" si="41"/>
        <v>0</v>
      </c>
    </row>
    <row r="2671" spans="1:9" ht="15.6">
      <c r="A2671" s="85">
        <f>'Balance N-1'!I2674</f>
        <v>0</v>
      </c>
      <c r="B2671" s="75">
        <f>'Balance N-1'!J2674</f>
        <v>0</v>
      </c>
      <c r="C2671" s="78">
        <f>'Balance N-1'!K2674</f>
        <v>0</v>
      </c>
      <c r="D2671" s="78">
        <f>'Balance N-1'!L2674</f>
        <v>0</v>
      </c>
      <c r="E2671" s="78">
        <f>'Balance N-1'!M2674</f>
        <v>0</v>
      </c>
      <c r="F2671" s="78">
        <f>'Balance N-1'!N2674</f>
        <v>0</v>
      </c>
      <c r="G2671" s="78">
        <f>'Balance N-1'!O2674</f>
        <v>0</v>
      </c>
      <c r="H2671" s="78">
        <f>'Balance N-1'!P2674</f>
        <v>0</v>
      </c>
      <c r="I2671" s="79">
        <f t="shared" si="41"/>
        <v>0</v>
      </c>
    </row>
    <row r="2672" spans="1:9" ht="15.6">
      <c r="A2672" s="85">
        <f>'Balance N-1'!I2675</f>
        <v>0</v>
      </c>
      <c r="B2672" s="75">
        <f>'Balance N-1'!J2675</f>
        <v>0</v>
      </c>
      <c r="C2672" s="78">
        <f>'Balance N-1'!K2675</f>
        <v>0</v>
      </c>
      <c r="D2672" s="78">
        <f>'Balance N-1'!L2675</f>
        <v>0</v>
      </c>
      <c r="E2672" s="78">
        <f>'Balance N-1'!M2675</f>
        <v>0</v>
      </c>
      <c r="F2672" s="78">
        <f>'Balance N-1'!N2675</f>
        <v>0</v>
      </c>
      <c r="G2672" s="78">
        <f>'Balance N-1'!O2675</f>
        <v>0</v>
      </c>
      <c r="H2672" s="78">
        <f>'Balance N-1'!P2675</f>
        <v>0</v>
      </c>
      <c r="I2672" s="79">
        <f t="shared" si="41"/>
        <v>0</v>
      </c>
    </row>
    <row r="2673" spans="1:9" ht="15.6">
      <c r="A2673" s="85">
        <f>'Balance N-1'!I2676</f>
        <v>0</v>
      </c>
      <c r="B2673" s="75">
        <f>'Balance N-1'!J2676</f>
        <v>0</v>
      </c>
      <c r="C2673" s="78">
        <f>'Balance N-1'!K2676</f>
        <v>0</v>
      </c>
      <c r="D2673" s="78">
        <f>'Balance N-1'!L2676</f>
        <v>0</v>
      </c>
      <c r="E2673" s="78">
        <f>'Balance N-1'!M2676</f>
        <v>0</v>
      </c>
      <c r="F2673" s="78">
        <f>'Balance N-1'!N2676</f>
        <v>0</v>
      </c>
      <c r="G2673" s="78">
        <f>'Balance N-1'!O2676</f>
        <v>0</v>
      </c>
      <c r="H2673" s="78">
        <f>'Balance N-1'!P2676</f>
        <v>0</v>
      </c>
      <c r="I2673" s="79">
        <f t="shared" si="41"/>
        <v>0</v>
      </c>
    </row>
    <row r="2674" spans="1:9" ht="15.6">
      <c r="A2674" s="85">
        <f>'Balance N-1'!I2677</f>
        <v>0</v>
      </c>
      <c r="B2674" s="75">
        <f>'Balance N-1'!J2677</f>
        <v>0</v>
      </c>
      <c r="C2674" s="78">
        <f>'Balance N-1'!K2677</f>
        <v>0</v>
      </c>
      <c r="D2674" s="78">
        <f>'Balance N-1'!L2677</f>
        <v>0</v>
      </c>
      <c r="E2674" s="78">
        <f>'Balance N-1'!M2677</f>
        <v>0</v>
      </c>
      <c r="F2674" s="78">
        <f>'Balance N-1'!N2677</f>
        <v>0</v>
      </c>
      <c r="G2674" s="78">
        <f>'Balance N-1'!O2677</f>
        <v>0</v>
      </c>
      <c r="H2674" s="78">
        <f>'Balance N-1'!P2677</f>
        <v>0</v>
      </c>
      <c r="I2674" s="79">
        <f t="shared" si="41"/>
        <v>0</v>
      </c>
    </row>
    <row r="2675" spans="1:9" ht="15.6">
      <c r="A2675" s="85">
        <f>'Balance N-1'!I2678</f>
        <v>0</v>
      </c>
      <c r="B2675" s="75">
        <f>'Balance N-1'!J2678</f>
        <v>0</v>
      </c>
      <c r="C2675" s="78">
        <f>'Balance N-1'!K2678</f>
        <v>0</v>
      </c>
      <c r="D2675" s="78">
        <f>'Balance N-1'!L2678</f>
        <v>0</v>
      </c>
      <c r="E2675" s="78">
        <f>'Balance N-1'!M2678</f>
        <v>0</v>
      </c>
      <c r="F2675" s="78">
        <f>'Balance N-1'!N2678</f>
        <v>0</v>
      </c>
      <c r="G2675" s="78">
        <f>'Balance N-1'!O2678</f>
        <v>0</v>
      </c>
      <c r="H2675" s="78">
        <f>'Balance N-1'!P2678</f>
        <v>0</v>
      </c>
      <c r="I2675" s="79">
        <f t="shared" si="41"/>
        <v>0</v>
      </c>
    </row>
    <row r="2676" spans="1:9" ht="15.6">
      <c r="A2676" s="85">
        <f>'Balance N-1'!I2679</f>
        <v>0</v>
      </c>
      <c r="B2676" s="75">
        <f>'Balance N-1'!J2679</f>
        <v>0</v>
      </c>
      <c r="C2676" s="78">
        <f>'Balance N-1'!K2679</f>
        <v>0</v>
      </c>
      <c r="D2676" s="78">
        <f>'Balance N-1'!L2679</f>
        <v>0</v>
      </c>
      <c r="E2676" s="78">
        <f>'Balance N-1'!M2679</f>
        <v>0</v>
      </c>
      <c r="F2676" s="78">
        <f>'Balance N-1'!N2679</f>
        <v>0</v>
      </c>
      <c r="G2676" s="78">
        <f>'Balance N-1'!O2679</f>
        <v>0</v>
      </c>
      <c r="H2676" s="78">
        <f>'Balance N-1'!P2679</f>
        <v>0</v>
      </c>
      <c r="I2676" s="79">
        <f t="shared" si="41"/>
        <v>0</v>
      </c>
    </row>
    <row r="2677" spans="1:9" ht="15.6">
      <c r="A2677" s="85">
        <f>'Balance N-1'!I2680</f>
        <v>0</v>
      </c>
      <c r="B2677" s="75">
        <f>'Balance N-1'!J2680</f>
        <v>0</v>
      </c>
      <c r="C2677" s="78">
        <f>'Balance N-1'!K2680</f>
        <v>0</v>
      </c>
      <c r="D2677" s="78">
        <f>'Balance N-1'!L2680</f>
        <v>0</v>
      </c>
      <c r="E2677" s="78">
        <f>'Balance N-1'!M2680</f>
        <v>0</v>
      </c>
      <c r="F2677" s="78">
        <f>'Balance N-1'!N2680</f>
        <v>0</v>
      </c>
      <c r="G2677" s="78">
        <f>'Balance N-1'!O2680</f>
        <v>0</v>
      </c>
      <c r="H2677" s="78">
        <f>'Balance N-1'!P2680</f>
        <v>0</v>
      </c>
      <c r="I2677" s="79">
        <f t="shared" si="41"/>
        <v>0</v>
      </c>
    </row>
    <row r="2678" spans="1:9" ht="15.6">
      <c r="A2678" s="85">
        <f>'Balance N-1'!I2681</f>
        <v>0</v>
      </c>
      <c r="B2678" s="75">
        <f>'Balance N-1'!J2681</f>
        <v>0</v>
      </c>
      <c r="C2678" s="78">
        <f>'Balance N-1'!K2681</f>
        <v>0</v>
      </c>
      <c r="D2678" s="78">
        <f>'Balance N-1'!L2681</f>
        <v>0</v>
      </c>
      <c r="E2678" s="78">
        <f>'Balance N-1'!M2681</f>
        <v>0</v>
      </c>
      <c r="F2678" s="78">
        <f>'Balance N-1'!N2681</f>
        <v>0</v>
      </c>
      <c r="G2678" s="78">
        <f>'Balance N-1'!O2681</f>
        <v>0</v>
      </c>
      <c r="H2678" s="78">
        <f>'Balance N-1'!P2681</f>
        <v>0</v>
      </c>
      <c r="I2678" s="79">
        <f t="shared" si="41"/>
        <v>0</v>
      </c>
    </row>
    <row r="2679" spans="1:9" ht="15.6">
      <c r="A2679" s="85">
        <f>'Balance N-1'!I2682</f>
        <v>0</v>
      </c>
      <c r="B2679" s="75">
        <f>'Balance N-1'!J2682</f>
        <v>0</v>
      </c>
      <c r="C2679" s="78">
        <f>'Balance N-1'!K2682</f>
        <v>0</v>
      </c>
      <c r="D2679" s="78">
        <f>'Balance N-1'!L2682</f>
        <v>0</v>
      </c>
      <c r="E2679" s="78">
        <f>'Balance N-1'!M2682</f>
        <v>0</v>
      </c>
      <c r="F2679" s="78">
        <f>'Balance N-1'!N2682</f>
        <v>0</v>
      </c>
      <c r="G2679" s="78">
        <f>'Balance N-1'!O2682</f>
        <v>0</v>
      </c>
      <c r="H2679" s="78">
        <f>'Balance N-1'!P2682</f>
        <v>0</v>
      </c>
      <c r="I2679" s="79">
        <f t="shared" si="41"/>
        <v>0</v>
      </c>
    </row>
    <row r="2680" spans="1:9" ht="15.6">
      <c r="A2680" s="85">
        <f>'Balance N-1'!I2683</f>
        <v>0</v>
      </c>
      <c r="B2680" s="75">
        <f>'Balance N-1'!J2683</f>
        <v>0</v>
      </c>
      <c r="C2680" s="78">
        <f>'Balance N-1'!K2683</f>
        <v>0</v>
      </c>
      <c r="D2680" s="78">
        <f>'Balance N-1'!L2683</f>
        <v>0</v>
      </c>
      <c r="E2680" s="78">
        <f>'Balance N-1'!M2683</f>
        <v>0</v>
      </c>
      <c r="F2680" s="78">
        <f>'Balance N-1'!N2683</f>
        <v>0</v>
      </c>
      <c r="G2680" s="78">
        <f>'Balance N-1'!O2683</f>
        <v>0</v>
      </c>
      <c r="H2680" s="78">
        <f>'Balance N-1'!P2683</f>
        <v>0</v>
      </c>
      <c r="I2680" s="79">
        <f t="shared" si="41"/>
        <v>0</v>
      </c>
    </row>
    <row r="2681" spans="1:9" ht="15.6">
      <c r="A2681" s="85">
        <f>'Balance N-1'!I2684</f>
        <v>0</v>
      </c>
      <c r="B2681" s="75">
        <f>'Balance N-1'!J2684</f>
        <v>0</v>
      </c>
      <c r="C2681" s="78">
        <f>'Balance N-1'!K2684</f>
        <v>0</v>
      </c>
      <c r="D2681" s="78">
        <f>'Balance N-1'!L2684</f>
        <v>0</v>
      </c>
      <c r="E2681" s="78">
        <f>'Balance N-1'!M2684</f>
        <v>0</v>
      </c>
      <c r="F2681" s="78">
        <f>'Balance N-1'!N2684</f>
        <v>0</v>
      </c>
      <c r="G2681" s="78">
        <f>'Balance N-1'!O2684</f>
        <v>0</v>
      </c>
      <c r="H2681" s="78">
        <f>'Balance N-1'!P2684</f>
        <v>0</v>
      </c>
      <c r="I2681" s="79">
        <f t="shared" si="41"/>
        <v>0</v>
      </c>
    </row>
    <row r="2682" spans="1:9" ht="15.6">
      <c r="A2682" s="85">
        <f>'Balance N-1'!I2685</f>
        <v>0</v>
      </c>
      <c r="B2682" s="75">
        <f>'Balance N-1'!J2685</f>
        <v>0</v>
      </c>
      <c r="C2682" s="78">
        <f>'Balance N-1'!K2685</f>
        <v>0</v>
      </c>
      <c r="D2682" s="78">
        <f>'Balance N-1'!L2685</f>
        <v>0</v>
      </c>
      <c r="E2682" s="78">
        <f>'Balance N-1'!M2685</f>
        <v>0</v>
      </c>
      <c r="F2682" s="78">
        <f>'Balance N-1'!N2685</f>
        <v>0</v>
      </c>
      <c r="G2682" s="78">
        <f>'Balance N-1'!O2685</f>
        <v>0</v>
      </c>
      <c r="H2682" s="78">
        <f>'Balance N-1'!P2685</f>
        <v>0</v>
      </c>
      <c r="I2682" s="79">
        <f t="shared" si="41"/>
        <v>0</v>
      </c>
    </row>
    <row r="2683" spans="1:9" ht="15.6">
      <c r="A2683" s="85">
        <f>'Balance N-1'!I2686</f>
        <v>0</v>
      </c>
      <c r="B2683" s="75">
        <f>'Balance N-1'!J2686</f>
        <v>0</v>
      </c>
      <c r="C2683" s="78">
        <f>'Balance N-1'!K2686</f>
        <v>0</v>
      </c>
      <c r="D2683" s="78">
        <f>'Balance N-1'!L2686</f>
        <v>0</v>
      </c>
      <c r="E2683" s="78">
        <f>'Balance N-1'!M2686</f>
        <v>0</v>
      </c>
      <c r="F2683" s="78">
        <f>'Balance N-1'!N2686</f>
        <v>0</v>
      </c>
      <c r="G2683" s="78">
        <f>'Balance N-1'!O2686</f>
        <v>0</v>
      </c>
      <c r="H2683" s="78">
        <f>'Balance N-1'!P2686</f>
        <v>0</v>
      </c>
      <c r="I2683" s="79">
        <f t="shared" si="41"/>
        <v>0</v>
      </c>
    </row>
    <row r="2684" spans="1:9" ht="15.6">
      <c r="A2684" s="85">
        <f>'Balance N-1'!I2687</f>
        <v>0</v>
      </c>
      <c r="B2684" s="75">
        <f>'Balance N-1'!J2687</f>
        <v>0</v>
      </c>
      <c r="C2684" s="78">
        <f>'Balance N-1'!K2687</f>
        <v>0</v>
      </c>
      <c r="D2684" s="78">
        <f>'Balance N-1'!L2687</f>
        <v>0</v>
      </c>
      <c r="E2684" s="78">
        <f>'Balance N-1'!M2687</f>
        <v>0</v>
      </c>
      <c r="F2684" s="78">
        <f>'Balance N-1'!N2687</f>
        <v>0</v>
      </c>
      <c r="G2684" s="78">
        <f>'Balance N-1'!O2687</f>
        <v>0</v>
      </c>
      <c r="H2684" s="78">
        <f>'Balance N-1'!P2687</f>
        <v>0</v>
      </c>
      <c r="I2684" s="79">
        <f t="shared" si="41"/>
        <v>0</v>
      </c>
    </row>
    <row r="2685" spans="1:9" ht="15.6">
      <c r="A2685" s="85">
        <f>'Balance N-1'!I2688</f>
        <v>0</v>
      </c>
      <c r="B2685" s="75">
        <f>'Balance N-1'!J2688</f>
        <v>0</v>
      </c>
      <c r="C2685" s="78">
        <f>'Balance N-1'!K2688</f>
        <v>0</v>
      </c>
      <c r="D2685" s="78">
        <f>'Balance N-1'!L2688</f>
        <v>0</v>
      </c>
      <c r="E2685" s="78">
        <f>'Balance N-1'!M2688</f>
        <v>0</v>
      </c>
      <c r="F2685" s="78">
        <f>'Balance N-1'!N2688</f>
        <v>0</v>
      </c>
      <c r="G2685" s="78">
        <f>'Balance N-1'!O2688</f>
        <v>0</v>
      </c>
      <c r="H2685" s="78">
        <f>'Balance N-1'!P2688</f>
        <v>0</v>
      </c>
      <c r="I2685" s="79">
        <f t="shared" si="41"/>
        <v>0</v>
      </c>
    </row>
    <row r="2686" spans="1:9" ht="15.6">
      <c r="A2686" s="85">
        <f>'Balance N-1'!I2689</f>
        <v>0</v>
      </c>
      <c r="B2686" s="75">
        <f>'Balance N-1'!J2689</f>
        <v>0</v>
      </c>
      <c r="C2686" s="78">
        <f>'Balance N-1'!K2689</f>
        <v>0</v>
      </c>
      <c r="D2686" s="78">
        <f>'Balance N-1'!L2689</f>
        <v>0</v>
      </c>
      <c r="E2686" s="78">
        <f>'Balance N-1'!M2689</f>
        <v>0</v>
      </c>
      <c r="F2686" s="78">
        <f>'Balance N-1'!N2689</f>
        <v>0</v>
      </c>
      <c r="G2686" s="78">
        <f>'Balance N-1'!O2689</f>
        <v>0</v>
      </c>
      <c r="H2686" s="78">
        <f>'Balance N-1'!P2689</f>
        <v>0</v>
      </c>
      <c r="I2686" s="79">
        <f t="shared" si="41"/>
        <v>0</v>
      </c>
    </row>
    <row r="2687" spans="1:9" ht="15.6">
      <c r="A2687" s="85">
        <f>'Balance N-1'!I2690</f>
        <v>0</v>
      </c>
      <c r="B2687" s="75">
        <f>'Balance N-1'!J2690</f>
        <v>0</v>
      </c>
      <c r="C2687" s="78">
        <f>'Balance N-1'!K2690</f>
        <v>0</v>
      </c>
      <c r="D2687" s="78">
        <f>'Balance N-1'!L2690</f>
        <v>0</v>
      </c>
      <c r="E2687" s="78">
        <f>'Balance N-1'!M2690</f>
        <v>0</v>
      </c>
      <c r="F2687" s="78">
        <f>'Balance N-1'!N2690</f>
        <v>0</v>
      </c>
      <c r="G2687" s="78">
        <f>'Balance N-1'!O2690</f>
        <v>0</v>
      </c>
      <c r="H2687" s="78">
        <f>'Balance N-1'!P2690</f>
        <v>0</v>
      </c>
      <c r="I2687" s="79">
        <f t="shared" si="41"/>
        <v>0</v>
      </c>
    </row>
    <row r="2688" spans="1:9" ht="15.6">
      <c r="A2688" s="85">
        <f>'Balance N-1'!I2691</f>
        <v>0</v>
      </c>
      <c r="B2688" s="75">
        <f>'Balance N-1'!J2691</f>
        <v>0</v>
      </c>
      <c r="C2688" s="78">
        <f>'Balance N-1'!K2691</f>
        <v>0</v>
      </c>
      <c r="D2688" s="78">
        <f>'Balance N-1'!L2691</f>
        <v>0</v>
      </c>
      <c r="E2688" s="78">
        <f>'Balance N-1'!M2691</f>
        <v>0</v>
      </c>
      <c r="F2688" s="78">
        <f>'Balance N-1'!N2691</f>
        <v>0</v>
      </c>
      <c r="G2688" s="78">
        <f>'Balance N-1'!O2691</f>
        <v>0</v>
      </c>
      <c r="H2688" s="78">
        <f>'Balance N-1'!P2691</f>
        <v>0</v>
      </c>
      <c r="I2688" s="79">
        <f t="shared" si="41"/>
        <v>0</v>
      </c>
    </row>
    <row r="2689" spans="1:9" ht="15.6">
      <c r="A2689" s="85">
        <f>'Balance N-1'!I2692</f>
        <v>0</v>
      </c>
      <c r="B2689" s="75">
        <f>'Balance N-1'!J2692</f>
        <v>0</v>
      </c>
      <c r="C2689" s="78">
        <f>'Balance N-1'!K2692</f>
        <v>0</v>
      </c>
      <c r="D2689" s="78">
        <f>'Balance N-1'!L2692</f>
        <v>0</v>
      </c>
      <c r="E2689" s="78">
        <f>'Balance N-1'!M2692</f>
        <v>0</v>
      </c>
      <c r="F2689" s="78">
        <f>'Balance N-1'!N2692</f>
        <v>0</v>
      </c>
      <c r="G2689" s="78">
        <f>'Balance N-1'!O2692</f>
        <v>0</v>
      </c>
      <c r="H2689" s="78">
        <f>'Balance N-1'!P2692</f>
        <v>0</v>
      </c>
      <c r="I2689" s="79">
        <f t="shared" si="41"/>
        <v>0</v>
      </c>
    </row>
    <row r="2690" spans="1:9" ht="15.6">
      <c r="A2690" s="85">
        <f>'Balance N-1'!I2693</f>
        <v>0</v>
      </c>
      <c r="B2690" s="75">
        <f>'Balance N-1'!J2693</f>
        <v>0</v>
      </c>
      <c r="C2690" s="78">
        <f>'Balance N-1'!K2693</f>
        <v>0</v>
      </c>
      <c r="D2690" s="78">
        <f>'Balance N-1'!L2693</f>
        <v>0</v>
      </c>
      <c r="E2690" s="78">
        <f>'Balance N-1'!M2693</f>
        <v>0</v>
      </c>
      <c r="F2690" s="78">
        <f>'Balance N-1'!N2693</f>
        <v>0</v>
      </c>
      <c r="G2690" s="78">
        <f>'Balance N-1'!O2693</f>
        <v>0</v>
      </c>
      <c r="H2690" s="78">
        <f>'Balance N-1'!P2693</f>
        <v>0</v>
      </c>
      <c r="I2690" s="79">
        <f t="shared" si="41"/>
        <v>0</v>
      </c>
    </row>
    <row r="2691" spans="1:9" ht="15.6">
      <c r="A2691" s="85">
        <f>'Balance N-1'!I2694</f>
        <v>0</v>
      </c>
      <c r="B2691" s="75">
        <f>'Balance N-1'!J2694</f>
        <v>0</v>
      </c>
      <c r="C2691" s="78">
        <f>'Balance N-1'!K2694</f>
        <v>0</v>
      </c>
      <c r="D2691" s="78">
        <f>'Balance N-1'!L2694</f>
        <v>0</v>
      </c>
      <c r="E2691" s="78">
        <f>'Balance N-1'!M2694</f>
        <v>0</v>
      </c>
      <c r="F2691" s="78">
        <f>'Balance N-1'!N2694</f>
        <v>0</v>
      </c>
      <c r="G2691" s="78">
        <f>'Balance N-1'!O2694</f>
        <v>0</v>
      </c>
      <c r="H2691" s="78">
        <f>'Balance N-1'!P2694</f>
        <v>0</v>
      </c>
      <c r="I2691" s="79">
        <f t="shared" ref="I2691:I2754" si="42">(C2691-D2691)+(E2691-F2691)-(G2691-H2691)</f>
        <v>0</v>
      </c>
    </row>
    <row r="2692" spans="1:9" ht="15.6">
      <c r="A2692" s="85">
        <f>'Balance N-1'!I2695</f>
        <v>0</v>
      </c>
      <c r="B2692" s="75">
        <f>'Balance N-1'!J2695</f>
        <v>0</v>
      </c>
      <c r="C2692" s="78">
        <f>'Balance N-1'!K2695</f>
        <v>0</v>
      </c>
      <c r="D2692" s="78">
        <f>'Balance N-1'!L2695</f>
        <v>0</v>
      </c>
      <c r="E2692" s="78">
        <f>'Balance N-1'!M2695</f>
        <v>0</v>
      </c>
      <c r="F2692" s="78">
        <f>'Balance N-1'!N2695</f>
        <v>0</v>
      </c>
      <c r="G2692" s="78">
        <f>'Balance N-1'!O2695</f>
        <v>0</v>
      </c>
      <c r="H2692" s="78">
        <f>'Balance N-1'!P2695</f>
        <v>0</v>
      </c>
      <c r="I2692" s="79">
        <f t="shared" si="42"/>
        <v>0</v>
      </c>
    </row>
    <row r="2693" spans="1:9" ht="15.6">
      <c r="A2693" s="85">
        <f>'Balance N-1'!I2696</f>
        <v>0</v>
      </c>
      <c r="B2693" s="75">
        <f>'Balance N-1'!J2696</f>
        <v>0</v>
      </c>
      <c r="C2693" s="78">
        <f>'Balance N-1'!K2696</f>
        <v>0</v>
      </c>
      <c r="D2693" s="78">
        <f>'Balance N-1'!L2696</f>
        <v>0</v>
      </c>
      <c r="E2693" s="78">
        <f>'Balance N-1'!M2696</f>
        <v>0</v>
      </c>
      <c r="F2693" s="78">
        <f>'Balance N-1'!N2696</f>
        <v>0</v>
      </c>
      <c r="G2693" s="78">
        <f>'Balance N-1'!O2696</f>
        <v>0</v>
      </c>
      <c r="H2693" s="78">
        <f>'Balance N-1'!P2696</f>
        <v>0</v>
      </c>
      <c r="I2693" s="79">
        <f t="shared" si="42"/>
        <v>0</v>
      </c>
    </row>
    <row r="2694" spans="1:9" ht="15.6">
      <c r="A2694" s="85">
        <f>'Balance N-1'!I2697</f>
        <v>0</v>
      </c>
      <c r="B2694" s="75">
        <f>'Balance N-1'!J2697</f>
        <v>0</v>
      </c>
      <c r="C2694" s="78">
        <f>'Balance N-1'!K2697</f>
        <v>0</v>
      </c>
      <c r="D2694" s="78">
        <f>'Balance N-1'!L2697</f>
        <v>0</v>
      </c>
      <c r="E2694" s="78">
        <f>'Balance N-1'!M2697</f>
        <v>0</v>
      </c>
      <c r="F2694" s="78">
        <f>'Balance N-1'!N2697</f>
        <v>0</v>
      </c>
      <c r="G2694" s="78">
        <f>'Balance N-1'!O2697</f>
        <v>0</v>
      </c>
      <c r="H2694" s="78">
        <f>'Balance N-1'!P2697</f>
        <v>0</v>
      </c>
      <c r="I2694" s="79">
        <f t="shared" si="42"/>
        <v>0</v>
      </c>
    </row>
    <row r="2695" spans="1:9" ht="15.6">
      <c r="A2695" s="85">
        <f>'Balance N-1'!I2698</f>
        <v>0</v>
      </c>
      <c r="B2695" s="75">
        <f>'Balance N-1'!J2698</f>
        <v>0</v>
      </c>
      <c r="C2695" s="78">
        <f>'Balance N-1'!K2698</f>
        <v>0</v>
      </c>
      <c r="D2695" s="78">
        <f>'Balance N-1'!L2698</f>
        <v>0</v>
      </c>
      <c r="E2695" s="78">
        <f>'Balance N-1'!M2698</f>
        <v>0</v>
      </c>
      <c r="F2695" s="78">
        <f>'Balance N-1'!N2698</f>
        <v>0</v>
      </c>
      <c r="G2695" s="78">
        <f>'Balance N-1'!O2698</f>
        <v>0</v>
      </c>
      <c r="H2695" s="78">
        <f>'Balance N-1'!P2698</f>
        <v>0</v>
      </c>
      <c r="I2695" s="79">
        <f t="shared" si="42"/>
        <v>0</v>
      </c>
    </row>
    <row r="2696" spans="1:9" ht="15.6">
      <c r="A2696" s="85">
        <f>'Balance N-1'!I2699</f>
        <v>0</v>
      </c>
      <c r="B2696" s="75">
        <f>'Balance N-1'!J2699</f>
        <v>0</v>
      </c>
      <c r="C2696" s="78">
        <f>'Balance N-1'!K2699</f>
        <v>0</v>
      </c>
      <c r="D2696" s="78">
        <f>'Balance N-1'!L2699</f>
        <v>0</v>
      </c>
      <c r="E2696" s="78">
        <f>'Balance N-1'!M2699</f>
        <v>0</v>
      </c>
      <c r="F2696" s="78">
        <f>'Balance N-1'!N2699</f>
        <v>0</v>
      </c>
      <c r="G2696" s="78">
        <f>'Balance N-1'!O2699</f>
        <v>0</v>
      </c>
      <c r="H2696" s="78">
        <f>'Balance N-1'!P2699</f>
        <v>0</v>
      </c>
      <c r="I2696" s="79">
        <f t="shared" si="42"/>
        <v>0</v>
      </c>
    </row>
    <row r="2697" spans="1:9" ht="15.6">
      <c r="A2697" s="85">
        <f>'Balance N-1'!I2700</f>
        <v>0</v>
      </c>
      <c r="B2697" s="75">
        <f>'Balance N-1'!J2700</f>
        <v>0</v>
      </c>
      <c r="C2697" s="78">
        <f>'Balance N-1'!K2700</f>
        <v>0</v>
      </c>
      <c r="D2697" s="78">
        <f>'Balance N-1'!L2700</f>
        <v>0</v>
      </c>
      <c r="E2697" s="78">
        <f>'Balance N-1'!M2700</f>
        <v>0</v>
      </c>
      <c r="F2697" s="78">
        <f>'Balance N-1'!N2700</f>
        <v>0</v>
      </c>
      <c r="G2697" s="78">
        <f>'Balance N-1'!O2700</f>
        <v>0</v>
      </c>
      <c r="H2697" s="78">
        <f>'Balance N-1'!P2700</f>
        <v>0</v>
      </c>
      <c r="I2697" s="79">
        <f t="shared" si="42"/>
        <v>0</v>
      </c>
    </row>
    <row r="2698" spans="1:9" ht="15.6">
      <c r="A2698" s="85">
        <f>'Balance N-1'!I2701</f>
        <v>0</v>
      </c>
      <c r="B2698" s="75">
        <f>'Balance N-1'!J2701</f>
        <v>0</v>
      </c>
      <c r="C2698" s="78">
        <f>'Balance N-1'!K2701</f>
        <v>0</v>
      </c>
      <c r="D2698" s="78">
        <f>'Balance N-1'!L2701</f>
        <v>0</v>
      </c>
      <c r="E2698" s="78">
        <f>'Balance N-1'!M2701</f>
        <v>0</v>
      </c>
      <c r="F2698" s="78">
        <f>'Balance N-1'!N2701</f>
        <v>0</v>
      </c>
      <c r="G2698" s="78">
        <f>'Balance N-1'!O2701</f>
        <v>0</v>
      </c>
      <c r="H2698" s="78">
        <f>'Balance N-1'!P2701</f>
        <v>0</v>
      </c>
      <c r="I2698" s="79">
        <f t="shared" si="42"/>
        <v>0</v>
      </c>
    </row>
    <row r="2699" spans="1:9" ht="15.6">
      <c r="A2699" s="85">
        <f>'Balance N-1'!I2702</f>
        <v>0</v>
      </c>
      <c r="B2699" s="75">
        <f>'Balance N-1'!J2702</f>
        <v>0</v>
      </c>
      <c r="C2699" s="78">
        <f>'Balance N-1'!K2702</f>
        <v>0</v>
      </c>
      <c r="D2699" s="78">
        <f>'Balance N-1'!L2702</f>
        <v>0</v>
      </c>
      <c r="E2699" s="78">
        <f>'Balance N-1'!M2702</f>
        <v>0</v>
      </c>
      <c r="F2699" s="78">
        <f>'Balance N-1'!N2702</f>
        <v>0</v>
      </c>
      <c r="G2699" s="78">
        <f>'Balance N-1'!O2702</f>
        <v>0</v>
      </c>
      <c r="H2699" s="78">
        <f>'Balance N-1'!P2702</f>
        <v>0</v>
      </c>
      <c r="I2699" s="79">
        <f t="shared" si="42"/>
        <v>0</v>
      </c>
    </row>
    <row r="2700" spans="1:9" ht="15.6">
      <c r="A2700" s="85">
        <f>'Balance N-1'!I2703</f>
        <v>0</v>
      </c>
      <c r="B2700" s="75">
        <f>'Balance N-1'!J2703</f>
        <v>0</v>
      </c>
      <c r="C2700" s="78">
        <f>'Balance N-1'!K2703</f>
        <v>0</v>
      </c>
      <c r="D2700" s="78">
        <f>'Balance N-1'!L2703</f>
        <v>0</v>
      </c>
      <c r="E2700" s="78">
        <f>'Balance N-1'!M2703</f>
        <v>0</v>
      </c>
      <c r="F2700" s="78">
        <f>'Balance N-1'!N2703</f>
        <v>0</v>
      </c>
      <c r="G2700" s="78">
        <f>'Balance N-1'!O2703</f>
        <v>0</v>
      </c>
      <c r="H2700" s="78">
        <f>'Balance N-1'!P2703</f>
        <v>0</v>
      </c>
      <c r="I2700" s="79">
        <f t="shared" si="42"/>
        <v>0</v>
      </c>
    </row>
    <row r="2701" spans="1:9" ht="15.6">
      <c r="A2701" s="85">
        <f>'Balance N-1'!I2704</f>
        <v>0</v>
      </c>
      <c r="B2701" s="75">
        <f>'Balance N-1'!J2704</f>
        <v>0</v>
      </c>
      <c r="C2701" s="78">
        <f>'Balance N-1'!K2704</f>
        <v>0</v>
      </c>
      <c r="D2701" s="78">
        <f>'Balance N-1'!L2704</f>
        <v>0</v>
      </c>
      <c r="E2701" s="78">
        <f>'Balance N-1'!M2704</f>
        <v>0</v>
      </c>
      <c r="F2701" s="78">
        <f>'Balance N-1'!N2704</f>
        <v>0</v>
      </c>
      <c r="G2701" s="78">
        <f>'Balance N-1'!O2704</f>
        <v>0</v>
      </c>
      <c r="H2701" s="78">
        <f>'Balance N-1'!P2704</f>
        <v>0</v>
      </c>
      <c r="I2701" s="79">
        <f t="shared" si="42"/>
        <v>0</v>
      </c>
    </row>
    <row r="2702" spans="1:9" ht="15.6">
      <c r="A2702" s="85">
        <f>'Balance N-1'!I2705</f>
        <v>0</v>
      </c>
      <c r="B2702" s="75">
        <f>'Balance N-1'!J2705</f>
        <v>0</v>
      </c>
      <c r="C2702" s="78">
        <f>'Balance N-1'!K2705</f>
        <v>0</v>
      </c>
      <c r="D2702" s="78">
        <f>'Balance N-1'!L2705</f>
        <v>0</v>
      </c>
      <c r="E2702" s="78">
        <f>'Balance N-1'!M2705</f>
        <v>0</v>
      </c>
      <c r="F2702" s="78">
        <f>'Balance N-1'!N2705</f>
        <v>0</v>
      </c>
      <c r="G2702" s="78">
        <f>'Balance N-1'!O2705</f>
        <v>0</v>
      </c>
      <c r="H2702" s="78">
        <f>'Balance N-1'!P2705</f>
        <v>0</v>
      </c>
      <c r="I2702" s="79">
        <f t="shared" si="42"/>
        <v>0</v>
      </c>
    </row>
    <row r="2703" spans="1:9" ht="15.6">
      <c r="A2703" s="85">
        <f>'Balance N-1'!I2706</f>
        <v>0</v>
      </c>
      <c r="B2703" s="75">
        <f>'Balance N-1'!J2706</f>
        <v>0</v>
      </c>
      <c r="C2703" s="78">
        <f>'Balance N-1'!K2706</f>
        <v>0</v>
      </c>
      <c r="D2703" s="78">
        <f>'Balance N-1'!L2706</f>
        <v>0</v>
      </c>
      <c r="E2703" s="78">
        <f>'Balance N-1'!M2706</f>
        <v>0</v>
      </c>
      <c r="F2703" s="78">
        <f>'Balance N-1'!N2706</f>
        <v>0</v>
      </c>
      <c r="G2703" s="78">
        <f>'Balance N-1'!O2706</f>
        <v>0</v>
      </c>
      <c r="H2703" s="78">
        <f>'Balance N-1'!P2706</f>
        <v>0</v>
      </c>
      <c r="I2703" s="79">
        <f t="shared" si="42"/>
        <v>0</v>
      </c>
    </row>
    <row r="2704" spans="1:9" ht="15.6">
      <c r="A2704" s="85">
        <f>'Balance N-1'!I2707</f>
        <v>0</v>
      </c>
      <c r="B2704" s="75">
        <f>'Balance N-1'!J2707</f>
        <v>0</v>
      </c>
      <c r="C2704" s="78">
        <f>'Balance N-1'!K2707</f>
        <v>0</v>
      </c>
      <c r="D2704" s="78">
        <f>'Balance N-1'!L2707</f>
        <v>0</v>
      </c>
      <c r="E2704" s="78">
        <f>'Balance N-1'!M2707</f>
        <v>0</v>
      </c>
      <c r="F2704" s="78">
        <f>'Balance N-1'!N2707</f>
        <v>0</v>
      </c>
      <c r="G2704" s="78">
        <f>'Balance N-1'!O2707</f>
        <v>0</v>
      </c>
      <c r="H2704" s="78">
        <f>'Balance N-1'!P2707</f>
        <v>0</v>
      </c>
      <c r="I2704" s="79">
        <f t="shared" si="42"/>
        <v>0</v>
      </c>
    </row>
    <row r="2705" spans="1:9" ht="15.6">
      <c r="A2705" s="85">
        <f>'Balance N-1'!I2708</f>
        <v>0</v>
      </c>
      <c r="B2705" s="75">
        <f>'Balance N-1'!J2708</f>
        <v>0</v>
      </c>
      <c r="C2705" s="78">
        <f>'Balance N-1'!K2708</f>
        <v>0</v>
      </c>
      <c r="D2705" s="78">
        <f>'Balance N-1'!L2708</f>
        <v>0</v>
      </c>
      <c r="E2705" s="78">
        <f>'Balance N-1'!M2708</f>
        <v>0</v>
      </c>
      <c r="F2705" s="78">
        <f>'Balance N-1'!N2708</f>
        <v>0</v>
      </c>
      <c r="G2705" s="78">
        <f>'Balance N-1'!O2708</f>
        <v>0</v>
      </c>
      <c r="H2705" s="78">
        <f>'Balance N-1'!P2708</f>
        <v>0</v>
      </c>
      <c r="I2705" s="79">
        <f t="shared" si="42"/>
        <v>0</v>
      </c>
    </row>
    <row r="2706" spans="1:9" ht="15.6">
      <c r="A2706" s="85">
        <f>'Balance N-1'!I2709</f>
        <v>0</v>
      </c>
      <c r="B2706" s="75">
        <f>'Balance N-1'!J2709</f>
        <v>0</v>
      </c>
      <c r="C2706" s="78">
        <f>'Balance N-1'!K2709</f>
        <v>0</v>
      </c>
      <c r="D2706" s="78">
        <f>'Balance N-1'!L2709</f>
        <v>0</v>
      </c>
      <c r="E2706" s="78">
        <f>'Balance N-1'!M2709</f>
        <v>0</v>
      </c>
      <c r="F2706" s="78">
        <f>'Balance N-1'!N2709</f>
        <v>0</v>
      </c>
      <c r="G2706" s="78">
        <f>'Balance N-1'!O2709</f>
        <v>0</v>
      </c>
      <c r="H2706" s="78">
        <f>'Balance N-1'!P2709</f>
        <v>0</v>
      </c>
      <c r="I2706" s="79">
        <f t="shared" si="42"/>
        <v>0</v>
      </c>
    </row>
    <row r="2707" spans="1:9" ht="15.6">
      <c r="A2707" s="85">
        <f>'Balance N-1'!I2710</f>
        <v>0</v>
      </c>
      <c r="B2707" s="75">
        <f>'Balance N-1'!J2710</f>
        <v>0</v>
      </c>
      <c r="C2707" s="78">
        <f>'Balance N-1'!K2710</f>
        <v>0</v>
      </c>
      <c r="D2707" s="78">
        <f>'Balance N-1'!L2710</f>
        <v>0</v>
      </c>
      <c r="E2707" s="78">
        <f>'Balance N-1'!M2710</f>
        <v>0</v>
      </c>
      <c r="F2707" s="78">
        <f>'Balance N-1'!N2710</f>
        <v>0</v>
      </c>
      <c r="G2707" s="78">
        <f>'Balance N-1'!O2710</f>
        <v>0</v>
      </c>
      <c r="H2707" s="78">
        <f>'Balance N-1'!P2710</f>
        <v>0</v>
      </c>
      <c r="I2707" s="79">
        <f t="shared" si="42"/>
        <v>0</v>
      </c>
    </row>
    <row r="2708" spans="1:9" ht="15.6">
      <c r="A2708" s="85">
        <f>'Balance N-1'!I2711</f>
        <v>0</v>
      </c>
      <c r="B2708" s="75">
        <f>'Balance N-1'!J2711</f>
        <v>0</v>
      </c>
      <c r="C2708" s="78">
        <f>'Balance N-1'!K2711</f>
        <v>0</v>
      </c>
      <c r="D2708" s="78">
        <f>'Balance N-1'!L2711</f>
        <v>0</v>
      </c>
      <c r="E2708" s="78">
        <f>'Balance N-1'!M2711</f>
        <v>0</v>
      </c>
      <c r="F2708" s="78">
        <f>'Balance N-1'!N2711</f>
        <v>0</v>
      </c>
      <c r="G2708" s="78">
        <f>'Balance N-1'!O2711</f>
        <v>0</v>
      </c>
      <c r="H2708" s="78">
        <f>'Balance N-1'!P2711</f>
        <v>0</v>
      </c>
      <c r="I2708" s="79">
        <f t="shared" si="42"/>
        <v>0</v>
      </c>
    </row>
    <row r="2709" spans="1:9" ht="15.6">
      <c r="A2709" s="85">
        <f>'Balance N-1'!I2712</f>
        <v>0</v>
      </c>
      <c r="B2709" s="75">
        <f>'Balance N-1'!J2712</f>
        <v>0</v>
      </c>
      <c r="C2709" s="78">
        <f>'Balance N-1'!K2712</f>
        <v>0</v>
      </c>
      <c r="D2709" s="78">
        <f>'Balance N-1'!L2712</f>
        <v>0</v>
      </c>
      <c r="E2709" s="78">
        <f>'Balance N-1'!M2712</f>
        <v>0</v>
      </c>
      <c r="F2709" s="78">
        <f>'Balance N-1'!N2712</f>
        <v>0</v>
      </c>
      <c r="G2709" s="78">
        <f>'Balance N-1'!O2712</f>
        <v>0</v>
      </c>
      <c r="H2709" s="78">
        <f>'Balance N-1'!P2712</f>
        <v>0</v>
      </c>
      <c r="I2709" s="79">
        <f t="shared" si="42"/>
        <v>0</v>
      </c>
    </row>
    <row r="2710" spans="1:9" ht="15.6">
      <c r="A2710" s="85">
        <f>'Balance N-1'!I2713</f>
        <v>0</v>
      </c>
      <c r="B2710" s="75">
        <f>'Balance N-1'!J2713</f>
        <v>0</v>
      </c>
      <c r="C2710" s="78">
        <f>'Balance N-1'!K2713</f>
        <v>0</v>
      </c>
      <c r="D2710" s="78">
        <f>'Balance N-1'!L2713</f>
        <v>0</v>
      </c>
      <c r="E2710" s="78">
        <f>'Balance N-1'!M2713</f>
        <v>0</v>
      </c>
      <c r="F2710" s="78">
        <f>'Balance N-1'!N2713</f>
        <v>0</v>
      </c>
      <c r="G2710" s="78">
        <f>'Balance N-1'!O2713</f>
        <v>0</v>
      </c>
      <c r="H2710" s="78">
        <f>'Balance N-1'!P2713</f>
        <v>0</v>
      </c>
      <c r="I2710" s="79">
        <f t="shared" si="42"/>
        <v>0</v>
      </c>
    </row>
    <row r="2711" spans="1:9" ht="15.6">
      <c r="A2711" s="85">
        <f>'Balance N-1'!I2714</f>
        <v>0</v>
      </c>
      <c r="B2711" s="75">
        <f>'Balance N-1'!J2714</f>
        <v>0</v>
      </c>
      <c r="C2711" s="78">
        <f>'Balance N-1'!K2714</f>
        <v>0</v>
      </c>
      <c r="D2711" s="78">
        <f>'Balance N-1'!L2714</f>
        <v>0</v>
      </c>
      <c r="E2711" s="78">
        <f>'Balance N-1'!M2714</f>
        <v>0</v>
      </c>
      <c r="F2711" s="78">
        <f>'Balance N-1'!N2714</f>
        <v>0</v>
      </c>
      <c r="G2711" s="78">
        <f>'Balance N-1'!O2714</f>
        <v>0</v>
      </c>
      <c r="H2711" s="78">
        <f>'Balance N-1'!P2714</f>
        <v>0</v>
      </c>
      <c r="I2711" s="79">
        <f t="shared" si="42"/>
        <v>0</v>
      </c>
    </row>
    <row r="2712" spans="1:9" ht="15.6">
      <c r="A2712" s="85">
        <f>'Balance N-1'!I2715</f>
        <v>0</v>
      </c>
      <c r="B2712" s="75">
        <f>'Balance N-1'!J2715</f>
        <v>0</v>
      </c>
      <c r="C2712" s="78">
        <f>'Balance N-1'!K2715</f>
        <v>0</v>
      </c>
      <c r="D2712" s="78">
        <f>'Balance N-1'!L2715</f>
        <v>0</v>
      </c>
      <c r="E2712" s="78">
        <f>'Balance N-1'!M2715</f>
        <v>0</v>
      </c>
      <c r="F2712" s="78">
        <f>'Balance N-1'!N2715</f>
        <v>0</v>
      </c>
      <c r="G2712" s="78">
        <f>'Balance N-1'!O2715</f>
        <v>0</v>
      </c>
      <c r="H2712" s="78">
        <f>'Balance N-1'!P2715</f>
        <v>0</v>
      </c>
      <c r="I2712" s="79">
        <f t="shared" si="42"/>
        <v>0</v>
      </c>
    </row>
    <row r="2713" spans="1:9" ht="15.6">
      <c r="A2713" s="85">
        <f>'Balance N-1'!I2716</f>
        <v>0</v>
      </c>
      <c r="B2713" s="75">
        <f>'Balance N-1'!J2716</f>
        <v>0</v>
      </c>
      <c r="C2713" s="78">
        <f>'Balance N-1'!K2716</f>
        <v>0</v>
      </c>
      <c r="D2713" s="78">
        <f>'Balance N-1'!L2716</f>
        <v>0</v>
      </c>
      <c r="E2713" s="78">
        <f>'Balance N-1'!M2716</f>
        <v>0</v>
      </c>
      <c r="F2713" s="78">
        <f>'Balance N-1'!N2716</f>
        <v>0</v>
      </c>
      <c r="G2713" s="78">
        <f>'Balance N-1'!O2716</f>
        <v>0</v>
      </c>
      <c r="H2713" s="78">
        <f>'Balance N-1'!P2716</f>
        <v>0</v>
      </c>
      <c r="I2713" s="79">
        <f t="shared" si="42"/>
        <v>0</v>
      </c>
    </row>
    <row r="2714" spans="1:9" ht="15.6">
      <c r="A2714" s="85">
        <f>'Balance N-1'!I2717</f>
        <v>0</v>
      </c>
      <c r="B2714" s="75">
        <f>'Balance N-1'!J2717</f>
        <v>0</v>
      </c>
      <c r="C2714" s="78">
        <f>'Balance N-1'!K2717</f>
        <v>0</v>
      </c>
      <c r="D2714" s="78">
        <f>'Balance N-1'!L2717</f>
        <v>0</v>
      </c>
      <c r="E2714" s="78">
        <f>'Balance N-1'!M2717</f>
        <v>0</v>
      </c>
      <c r="F2714" s="78">
        <f>'Balance N-1'!N2717</f>
        <v>0</v>
      </c>
      <c r="G2714" s="78">
        <f>'Balance N-1'!O2717</f>
        <v>0</v>
      </c>
      <c r="H2714" s="78">
        <f>'Balance N-1'!P2717</f>
        <v>0</v>
      </c>
      <c r="I2714" s="79">
        <f t="shared" si="42"/>
        <v>0</v>
      </c>
    </row>
    <row r="2715" spans="1:9" ht="15.6">
      <c r="A2715" s="85">
        <f>'Balance N-1'!I2718</f>
        <v>0</v>
      </c>
      <c r="B2715" s="75">
        <f>'Balance N-1'!J2718</f>
        <v>0</v>
      </c>
      <c r="C2715" s="78">
        <f>'Balance N-1'!K2718</f>
        <v>0</v>
      </c>
      <c r="D2715" s="78">
        <f>'Balance N-1'!L2718</f>
        <v>0</v>
      </c>
      <c r="E2715" s="78">
        <f>'Balance N-1'!M2718</f>
        <v>0</v>
      </c>
      <c r="F2715" s="78">
        <f>'Balance N-1'!N2718</f>
        <v>0</v>
      </c>
      <c r="G2715" s="78">
        <f>'Balance N-1'!O2718</f>
        <v>0</v>
      </c>
      <c r="H2715" s="78">
        <f>'Balance N-1'!P2718</f>
        <v>0</v>
      </c>
      <c r="I2715" s="79">
        <f t="shared" si="42"/>
        <v>0</v>
      </c>
    </row>
    <row r="2716" spans="1:9" ht="15.6">
      <c r="A2716" s="85">
        <f>'Balance N-1'!I2719</f>
        <v>0</v>
      </c>
      <c r="B2716" s="75">
        <f>'Balance N-1'!J2719</f>
        <v>0</v>
      </c>
      <c r="C2716" s="78">
        <f>'Balance N-1'!K2719</f>
        <v>0</v>
      </c>
      <c r="D2716" s="78">
        <f>'Balance N-1'!L2719</f>
        <v>0</v>
      </c>
      <c r="E2716" s="78">
        <f>'Balance N-1'!M2719</f>
        <v>0</v>
      </c>
      <c r="F2716" s="78">
        <f>'Balance N-1'!N2719</f>
        <v>0</v>
      </c>
      <c r="G2716" s="78">
        <f>'Balance N-1'!O2719</f>
        <v>0</v>
      </c>
      <c r="H2716" s="78">
        <f>'Balance N-1'!P2719</f>
        <v>0</v>
      </c>
      <c r="I2716" s="79">
        <f t="shared" si="42"/>
        <v>0</v>
      </c>
    </row>
    <row r="2717" spans="1:9" ht="15.6">
      <c r="A2717" s="85">
        <f>'Balance N-1'!I2720</f>
        <v>0</v>
      </c>
      <c r="B2717" s="75">
        <f>'Balance N-1'!J2720</f>
        <v>0</v>
      </c>
      <c r="C2717" s="78">
        <f>'Balance N-1'!K2720</f>
        <v>0</v>
      </c>
      <c r="D2717" s="78">
        <f>'Balance N-1'!L2720</f>
        <v>0</v>
      </c>
      <c r="E2717" s="78">
        <f>'Balance N-1'!M2720</f>
        <v>0</v>
      </c>
      <c r="F2717" s="78">
        <f>'Balance N-1'!N2720</f>
        <v>0</v>
      </c>
      <c r="G2717" s="78">
        <f>'Balance N-1'!O2720</f>
        <v>0</v>
      </c>
      <c r="H2717" s="78">
        <f>'Balance N-1'!P2720</f>
        <v>0</v>
      </c>
      <c r="I2717" s="79">
        <f t="shared" si="42"/>
        <v>0</v>
      </c>
    </row>
    <row r="2718" spans="1:9" ht="15.6">
      <c r="A2718" s="85">
        <f>'Balance N-1'!I2721</f>
        <v>0</v>
      </c>
      <c r="B2718" s="75">
        <f>'Balance N-1'!J2721</f>
        <v>0</v>
      </c>
      <c r="C2718" s="78">
        <f>'Balance N-1'!K2721</f>
        <v>0</v>
      </c>
      <c r="D2718" s="78">
        <f>'Balance N-1'!L2721</f>
        <v>0</v>
      </c>
      <c r="E2718" s="78">
        <f>'Balance N-1'!M2721</f>
        <v>0</v>
      </c>
      <c r="F2718" s="78">
        <f>'Balance N-1'!N2721</f>
        <v>0</v>
      </c>
      <c r="G2718" s="78">
        <f>'Balance N-1'!O2721</f>
        <v>0</v>
      </c>
      <c r="H2718" s="78">
        <f>'Balance N-1'!P2721</f>
        <v>0</v>
      </c>
      <c r="I2718" s="79">
        <f t="shared" si="42"/>
        <v>0</v>
      </c>
    </row>
    <row r="2719" spans="1:9" ht="15.6">
      <c r="A2719" s="85">
        <f>'Balance N-1'!I2722</f>
        <v>0</v>
      </c>
      <c r="B2719" s="75">
        <f>'Balance N-1'!J2722</f>
        <v>0</v>
      </c>
      <c r="C2719" s="78">
        <f>'Balance N-1'!K2722</f>
        <v>0</v>
      </c>
      <c r="D2719" s="78">
        <f>'Balance N-1'!L2722</f>
        <v>0</v>
      </c>
      <c r="E2719" s="78">
        <f>'Balance N-1'!M2722</f>
        <v>0</v>
      </c>
      <c r="F2719" s="78">
        <f>'Balance N-1'!N2722</f>
        <v>0</v>
      </c>
      <c r="G2719" s="78">
        <f>'Balance N-1'!O2722</f>
        <v>0</v>
      </c>
      <c r="H2719" s="78">
        <f>'Balance N-1'!P2722</f>
        <v>0</v>
      </c>
      <c r="I2719" s="79">
        <f t="shared" si="42"/>
        <v>0</v>
      </c>
    </row>
    <row r="2720" spans="1:9" ht="15.6">
      <c r="A2720" s="85">
        <f>'Balance N-1'!I2723</f>
        <v>0</v>
      </c>
      <c r="B2720" s="75">
        <f>'Balance N-1'!J2723</f>
        <v>0</v>
      </c>
      <c r="C2720" s="78">
        <f>'Balance N-1'!K2723</f>
        <v>0</v>
      </c>
      <c r="D2720" s="78">
        <f>'Balance N-1'!L2723</f>
        <v>0</v>
      </c>
      <c r="E2720" s="78">
        <f>'Balance N-1'!M2723</f>
        <v>0</v>
      </c>
      <c r="F2720" s="78">
        <f>'Balance N-1'!N2723</f>
        <v>0</v>
      </c>
      <c r="G2720" s="78">
        <f>'Balance N-1'!O2723</f>
        <v>0</v>
      </c>
      <c r="H2720" s="78">
        <f>'Balance N-1'!P2723</f>
        <v>0</v>
      </c>
      <c r="I2720" s="79">
        <f t="shared" si="42"/>
        <v>0</v>
      </c>
    </row>
    <row r="2721" spans="1:9" ht="15.6">
      <c r="A2721" s="85">
        <f>'Balance N-1'!I2724</f>
        <v>0</v>
      </c>
      <c r="B2721" s="75">
        <f>'Balance N-1'!J2724</f>
        <v>0</v>
      </c>
      <c r="C2721" s="78">
        <f>'Balance N-1'!K2724</f>
        <v>0</v>
      </c>
      <c r="D2721" s="78">
        <f>'Balance N-1'!L2724</f>
        <v>0</v>
      </c>
      <c r="E2721" s="78">
        <f>'Balance N-1'!M2724</f>
        <v>0</v>
      </c>
      <c r="F2721" s="78">
        <f>'Balance N-1'!N2724</f>
        <v>0</v>
      </c>
      <c r="G2721" s="78">
        <f>'Balance N-1'!O2724</f>
        <v>0</v>
      </c>
      <c r="H2721" s="78">
        <f>'Balance N-1'!P2724</f>
        <v>0</v>
      </c>
      <c r="I2721" s="79">
        <f t="shared" si="42"/>
        <v>0</v>
      </c>
    </row>
    <row r="2722" spans="1:9" ht="15.6">
      <c r="A2722" s="85">
        <f>'Balance N-1'!I2725</f>
        <v>0</v>
      </c>
      <c r="B2722" s="75">
        <f>'Balance N-1'!J2725</f>
        <v>0</v>
      </c>
      <c r="C2722" s="78">
        <f>'Balance N-1'!K2725</f>
        <v>0</v>
      </c>
      <c r="D2722" s="78">
        <f>'Balance N-1'!L2725</f>
        <v>0</v>
      </c>
      <c r="E2722" s="78">
        <f>'Balance N-1'!M2725</f>
        <v>0</v>
      </c>
      <c r="F2722" s="78">
        <f>'Balance N-1'!N2725</f>
        <v>0</v>
      </c>
      <c r="G2722" s="78">
        <f>'Balance N-1'!O2725</f>
        <v>0</v>
      </c>
      <c r="H2722" s="78">
        <f>'Balance N-1'!P2725</f>
        <v>0</v>
      </c>
      <c r="I2722" s="79">
        <f t="shared" si="42"/>
        <v>0</v>
      </c>
    </row>
    <row r="2723" spans="1:9" ht="15.6">
      <c r="A2723" s="85">
        <f>'Balance N-1'!I2726</f>
        <v>0</v>
      </c>
      <c r="B2723" s="75">
        <f>'Balance N-1'!J2726</f>
        <v>0</v>
      </c>
      <c r="C2723" s="78">
        <f>'Balance N-1'!K2726</f>
        <v>0</v>
      </c>
      <c r="D2723" s="78">
        <f>'Balance N-1'!L2726</f>
        <v>0</v>
      </c>
      <c r="E2723" s="78">
        <f>'Balance N-1'!M2726</f>
        <v>0</v>
      </c>
      <c r="F2723" s="78">
        <f>'Balance N-1'!N2726</f>
        <v>0</v>
      </c>
      <c r="G2723" s="78">
        <f>'Balance N-1'!O2726</f>
        <v>0</v>
      </c>
      <c r="H2723" s="78">
        <f>'Balance N-1'!P2726</f>
        <v>0</v>
      </c>
      <c r="I2723" s="79">
        <f t="shared" si="42"/>
        <v>0</v>
      </c>
    </row>
    <row r="2724" spans="1:9" ht="15.6">
      <c r="A2724" s="85">
        <f>'Balance N-1'!I2727</f>
        <v>0</v>
      </c>
      <c r="B2724" s="75">
        <f>'Balance N-1'!J2727</f>
        <v>0</v>
      </c>
      <c r="C2724" s="78">
        <f>'Balance N-1'!K2727</f>
        <v>0</v>
      </c>
      <c r="D2724" s="78">
        <f>'Balance N-1'!L2727</f>
        <v>0</v>
      </c>
      <c r="E2724" s="78">
        <f>'Balance N-1'!M2727</f>
        <v>0</v>
      </c>
      <c r="F2724" s="78">
        <f>'Balance N-1'!N2727</f>
        <v>0</v>
      </c>
      <c r="G2724" s="78">
        <f>'Balance N-1'!O2727</f>
        <v>0</v>
      </c>
      <c r="H2724" s="78">
        <f>'Balance N-1'!P2727</f>
        <v>0</v>
      </c>
      <c r="I2724" s="79">
        <f t="shared" si="42"/>
        <v>0</v>
      </c>
    </row>
    <row r="2725" spans="1:9" ht="15.6">
      <c r="A2725" s="85">
        <f>'Balance N-1'!I2728</f>
        <v>0</v>
      </c>
      <c r="B2725" s="75">
        <f>'Balance N-1'!J2728</f>
        <v>0</v>
      </c>
      <c r="C2725" s="78">
        <f>'Balance N-1'!K2728</f>
        <v>0</v>
      </c>
      <c r="D2725" s="78">
        <f>'Balance N-1'!L2728</f>
        <v>0</v>
      </c>
      <c r="E2725" s="78">
        <f>'Balance N-1'!M2728</f>
        <v>0</v>
      </c>
      <c r="F2725" s="78">
        <f>'Balance N-1'!N2728</f>
        <v>0</v>
      </c>
      <c r="G2725" s="78">
        <f>'Balance N-1'!O2728</f>
        <v>0</v>
      </c>
      <c r="H2725" s="78">
        <f>'Balance N-1'!P2728</f>
        <v>0</v>
      </c>
      <c r="I2725" s="79">
        <f t="shared" si="42"/>
        <v>0</v>
      </c>
    </row>
    <row r="2726" spans="1:9" ht="15.6">
      <c r="A2726" s="85">
        <f>'Balance N-1'!I2729</f>
        <v>0</v>
      </c>
      <c r="B2726" s="75">
        <f>'Balance N-1'!J2729</f>
        <v>0</v>
      </c>
      <c r="C2726" s="78">
        <f>'Balance N-1'!K2729</f>
        <v>0</v>
      </c>
      <c r="D2726" s="78">
        <f>'Balance N-1'!L2729</f>
        <v>0</v>
      </c>
      <c r="E2726" s="78">
        <f>'Balance N-1'!M2729</f>
        <v>0</v>
      </c>
      <c r="F2726" s="78">
        <f>'Balance N-1'!N2729</f>
        <v>0</v>
      </c>
      <c r="G2726" s="78">
        <f>'Balance N-1'!O2729</f>
        <v>0</v>
      </c>
      <c r="H2726" s="78">
        <f>'Balance N-1'!P2729</f>
        <v>0</v>
      </c>
      <c r="I2726" s="79">
        <f t="shared" si="42"/>
        <v>0</v>
      </c>
    </row>
    <row r="2727" spans="1:9" ht="15.6">
      <c r="A2727" s="85">
        <f>'Balance N-1'!I2730</f>
        <v>0</v>
      </c>
      <c r="B2727" s="75">
        <f>'Balance N-1'!J2730</f>
        <v>0</v>
      </c>
      <c r="C2727" s="78">
        <f>'Balance N-1'!K2730</f>
        <v>0</v>
      </c>
      <c r="D2727" s="78">
        <f>'Balance N-1'!L2730</f>
        <v>0</v>
      </c>
      <c r="E2727" s="78">
        <f>'Balance N-1'!M2730</f>
        <v>0</v>
      </c>
      <c r="F2727" s="78">
        <f>'Balance N-1'!N2730</f>
        <v>0</v>
      </c>
      <c r="G2727" s="78">
        <f>'Balance N-1'!O2730</f>
        <v>0</v>
      </c>
      <c r="H2727" s="78">
        <f>'Balance N-1'!P2730</f>
        <v>0</v>
      </c>
      <c r="I2727" s="79">
        <f t="shared" si="42"/>
        <v>0</v>
      </c>
    </row>
    <row r="2728" spans="1:9" ht="15.6">
      <c r="A2728" s="85">
        <f>'Balance N-1'!I2731</f>
        <v>0</v>
      </c>
      <c r="B2728" s="75">
        <f>'Balance N-1'!J2731</f>
        <v>0</v>
      </c>
      <c r="C2728" s="78">
        <f>'Balance N-1'!K2731</f>
        <v>0</v>
      </c>
      <c r="D2728" s="78">
        <f>'Balance N-1'!L2731</f>
        <v>0</v>
      </c>
      <c r="E2728" s="78">
        <f>'Balance N-1'!M2731</f>
        <v>0</v>
      </c>
      <c r="F2728" s="78">
        <f>'Balance N-1'!N2731</f>
        <v>0</v>
      </c>
      <c r="G2728" s="78">
        <f>'Balance N-1'!O2731</f>
        <v>0</v>
      </c>
      <c r="H2728" s="78">
        <f>'Balance N-1'!P2731</f>
        <v>0</v>
      </c>
      <c r="I2728" s="79">
        <f t="shared" si="42"/>
        <v>0</v>
      </c>
    </row>
    <row r="2729" spans="1:9" ht="15.6">
      <c r="A2729" s="85">
        <f>'Balance N-1'!I2732</f>
        <v>0</v>
      </c>
      <c r="B2729" s="75">
        <f>'Balance N-1'!J2732</f>
        <v>0</v>
      </c>
      <c r="C2729" s="78">
        <f>'Balance N-1'!K2732</f>
        <v>0</v>
      </c>
      <c r="D2729" s="78">
        <f>'Balance N-1'!L2732</f>
        <v>0</v>
      </c>
      <c r="E2729" s="78">
        <f>'Balance N-1'!M2732</f>
        <v>0</v>
      </c>
      <c r="F2729" s="78">
        <f>'Balance N-1'!N2732</f>
        <v>0</v>
      </c>
      <c r="G2729" s="78">
        <f>'Balance N-1'!O2732</f>
        <v>0</v>
      </c>
      <c r="H2729" s="78">
        <f>'Balance N-1'!P2732</f>
        <v>0</v>
      </c>
      <c r="I2729" s="79">
        <f t="shared" si="42"/>
        <v>0</v>
      </c>
    </row>
    <row r="2730" spans="1:9" ht="15.6">
      <c r="A2730" s="85">
        <f>'Balance N-1'!I2733</f>
        <v>0</v>
      </c>
      <c r="B2730" s="75">
        <f>'Balance N-1'!J2733</f>
        <v>0</v>
      </c>
      <c r="C2730" s="78">
        <f>'Balance N-1'!K2733</f>
        <v>0</v>
      </c>
      <c r="D2730" s="78">
        <f>'Balance N-1'!L2733</f>
        <v>0</v>
      </c>
      <c r="E2730" s="78">
        <f>'Balance N-1'!M2733</f>
        <v>0</v>
      </c>
      <c r="F2730" s="78">
        <f>'Balance N-1'!N2733</f>
        <v>0</v>
      </c>
      <c r="G2730" s="78">
        <f>'Balance N-1'!O2733</f>
        <v>0</v>
      </c>
      <c r="H2730" s="78">
        <f>'Balance N-1'!P2733</f>
        <v>0</v>
      </c>
      <c r="I2730" s="79">
        <f t="shared" si="42"/>
        <v>0</v>
      </c>
    </row>
    <row r="2731" spans="1:9" ht="15.6">
      <c r="A2731" s="85">
        <f>'Balance N-1'!I2734</f>
        <v>0</v>
      </c>
      <c r="B2731" s="75">
        <f>'Balance N-1'!J2734</f>
        <v>0</v>
      </c>
      <c r="C2731" s="78">
        <f>'Balance N-1'!K2734</f>
        <v>0</v>
      </c>
      <c r="D2731" s="78">
        <f>'Balance N-1'!L2734</f>
        <v>0</v>
      </c>
      <c r="E2731" s="78">
        <f>'Balance N-1'!M2734</f>
        <v>0</v>
      </c>
      <c r="F2731" s="78">
        <f>'Balance N-1'!N2734</f>
        <v>0</v>
      </c>
      <c r="G2731" s="78">
        <f>'Balance N-1'!O2734</f>
        <v>0</v>
      </c>
      <c r="H2731" s="78">
        <f>'Balance N-1'!P2734</f>
        <v>0</v>
      </c>
      <c r="I2731" s="79">
        <f t="shared" si="42"/>
        <v>0</v>
      </c>
    </row>
    <row r="2732" spans="1:9" ht="15.6">
      <c r="A2732" s="85">
        <f>'Balance N-1'!I2735</f>
        <v>0</v>
      </c>
      <c r="B2732" s="75">
        <f>'Balance N-1'!J2735</f>
        <v>0</v>
      </c>
      <c r="C2732" s="78">
        <f>'Balance N-1'!K2735</f>
        <v>0</v>
      </c>
      <c r="D2732" s="78">
        <f>'Balance N-1'!L2735</f>
        <v>0</v>
      </c>
      <c r="E2732" s="78">
        <f>'Balance N-1'!M2735</f>
        <v>0</v>
      </c>
      <c r="F2732" s="78">
        <f>'Balance N-1'!N2735</f>
        <v>0</v>
      </c>
      <c r="G2732" s="78">
        <f>'Balance N-1'!O2735</f>
        <v>0</v>
      </c>
      <c r="H2732" s="78">
        <f>'Balance N-1'!P2735</f>
        <v>0</v>
      </c>
      <c r="I2732" s="79">
        <f t="shared" si="42"/>
        <v>0</v>
      </c>
    </row>
    <row r="2733" spans="1:9" ht="15.6">
      <c r="A2733" s="85">
        <f>'Balance N-1'!I2736</f>
        <v>0</v>
      </c>
      <c r="B2733" s="75">
        <f>'Balance N-1'!J2736</f>
        <v>0</v>
      </c>
      <c r="C2733" s="78">
        <f>'Balance N-1'!K2736</f>
        <v>0</v>
      </c>
      <c r="D2733" s="78">
        <f>'Balance N-1'!L2736</f>
        <v>0</v>
      </c>
      <c r="E2733" s="78">
        <f>'Balance N-1'!M2736</f>
        <v>0</v>
      </c>
      <c r="F2733" s="78">
        <f>'Balance N-1'!N2736</f>
        <v>0</v>
      </c>
      <c r="G2733" s="78">
        <f>'Balance N-1'!O2736</f>
        <v>0</v>
      </c>
      <c r="H2733" s="78">
        <f>'Balance N-1'!P2736</f>
        <v>0</v>
      </c>
      <c r="I2733" s="79">
        <f t="shared" si="42"/>
        <v>0</v>
      </c>
    </row>
    <row r="2734" spans="1:9" ht="15.6">
      <c r="A2734" s="85">
        <f>'Balance N-1'!I2737</f>
        <v>0</v>
      </c>
      <c r="B2734" s="75">
        <f>'Balance N-1'!J2737</f>
        <v>0</v>
      </c>
      <c r="C2734" s="78">
        <f>'Balance N-1'!K2737</f>
        <v>0</v>
      </c>
      <c r="D2734" s="78">
        <f>'Balance N-1'!L2737</f>
        <v>0</v>
      </c>
      <c r="E2734" s="78">
        <f>'Balance N-1'!M2737</f>
        <v>0</v>
      </c>
      <c r="F2734" s="78">
        <f>'Balance N-1'!N2737</f>
        <v>0</v>
      </c>
      <c r="G2734" s="78">
        <f>'Balance N-1'!O2737</f>
        <v>0</v>
      </c>
      <c r="H2734" s="78">
        <f>'Balance N-1'!P2737</f>
        <v>0</v>
      </c>
      <c r="I2734" s="79">
        <f t="shared" si="42"/>
        <v>0</v>
      </c>
    </row>
    <row r="2735" spans="1:9" ht="15.6">
      <c r="A2735" s="85">
        <f>'Balance N-1'!I2738</f>
        <v>0</v>
      </c>
      <c r="B2735" s="75">
        <f>'Balance N-1'!J2738</f>
        <v>0</v>
      </c>
      <c r="C2735" s="78">
        <f>'Balance N-1'!K2738</f>
        <v>0</v>
      </c>
      <c r="D2735" s="78">
        <f>'Balance N-1'!L2738</f>
        <v>0</v>
      </c>
      <c r="E2735" s="78">
        <f>'Balance N-1'!M2738</f>
        <v>0</v>
      </c>
      <c r="F2735" s="78">
        <f>'Balance N-1'!N2738</f>
        <v>0</v>
      </c>
      <c r="G2735" s="78">
        <f>'Balance N-1'!O2738</f>
        <v>0</v>
      </c>
      <c r="H2735" s="78">
        <f>'Balance N-1'!P2738</f>
        <v>0</v>
      </c>
      <c r="I2735" s="79">
        <f t="shared" si="42"/>
        <v>0</v>
      </c>
    </row>
    <row r="2736" spans="1:9" ht="15.6">
      <c r="A2736" s="85">
        <f>'Balance N-1'!I2739</f>
        <v>0</v>
      </c>
      <c r="B2736" s="75">
        <f>'Balance N-1'!J2739</f>
        <v>0</v>
      </c>
      <c r="C2736" s="78">
        <f>'Balance N-1'!K2739</f>
        <v>0</v>
      </c>
      <c r="D2736" s="78">
        <f>'Balance N-1'!L2739</f>
        <v>0</v>
      </c>
      <c r="E2736" s="78">
        <f>'Balance N-1'!M2739</f>
        <v>0</v>
      </c>
      <c r="F2736" s="78">
        <f>'Balance N-1'!N2739</f>
        <v>0</v>
      </c>
      <c r="G2736" s="78">
        <f>'Balance N-1'!O2739</f>
        <v>0</v>
      </c>
      <c r="H2736" s="78">
        <f>'Balance N-1'!P2739</f>
        <v>0</v>
      </c>
      <c r="I2736" s="79">
        <f t="shared" si="42"/>
        <v>0</v>
      </c>
    </row>
    <row r="2737" spans="1:9" ht="15.6">
      <c r="A2737" s="85">
        <f>'Balance N-1'!I2740</f>
        <v>0</v>
      </c>
      <c r="B2737" s="75">
        <f>'Balance N-1'!J2740</f>
        <v>0</v>
      </c>
      <c r="C2737" s="78">
        <f>'Balance N-1'!K2740</f>
        <v>0</v>
      </c>
      <c r="D2737" s="78">
        <f>'Balance N-1'!L2740</f>
        <v>0</v>
      </c>
      <c r="E2737" s="78">
        <f>'Balance N-1'!M2740</f>
        <v>0</v>
      </c>
      <c r="F2737" s="78">
        <f>'Balance N-1'!N2740</f>
        <v>0</v>
      </c>
      <c r="G2737" s="78">
        <f>'Balance N-1'!O2740</f>
        <v>0</v>
      </c>
      <c r="H2737" s="78">
        <f>'Balance N-1'!P2740</f>
        <v>0</v>
      </c>
      <c r="I2737" s="79">
        <f t="shared" si="42"/>
        <v>0</v>
      </c>
    </row>
    <row r="2738" spans="1:9" ht="15.6">
      <c r="A2738" s="85">
        <f>'Balance N-1'!I2741</f>
        <v>0</v>
      </c>
      <c r="B2738" s="75">
        <f>'Balance N-1'!J2741</f>
        <v>0</v>
      </c>
      <c r="C2738" s="78">
        <f>'Balance N-1'!K2741</f>
        <v>0</v>
      </c>
      <c r="D2738" s="78">
        <f>'Balance N-1'!L2741</f>
        <v>0</v>
      </c>
      <c r="E2738" s="78">
        <f>'Balance N-1'!M2741</f>
        <v>0</v>
      </c>
      <c r="F2738" s="78">
        <f>'Balance N-1'!N2741</f>
        <v>0</v>
      </c>
      <c r="G2738" s="78">
        <f>'Balance N-1'!O2741</f>
        <v>0</v>
      </c>
      <c r="H2738" s="78">
        <f>'Balance N-1'!P2741</f>
        <v>0</v>
      </c>
      <c r="I2738" s="79">
        <f t="shared" si="42"/>
        <v>0</v>
      </c>
    </row>
    <row r="2739" spans="1:9" ht="15.6">
      <c r="A2739" s="85">
        <f>'Balance N-1'!I2742</f>
        <v>0</v>
      </c>
      <c r="B2739" s="75">
        <f>'Balance N-1'!J2742</f>
        <v>0</v>
      </c>
      <c r="C2739" s="78">
        <f>'Balance N-1'!K2742</f>
        <v>0</v>
      </c>
      <c r="D2739" s="78">
        <f>'Balance N-1'!L2742</f>
        <v>0</v>
      </c>
      <c r="E2739" s="78">
        <f>'Balance N-1'!M2742</f>
        <v>0</v>
      </c>
      <c r="F2739" s="78">
        <f>'Balance N-1'!N2742</f>
        <v>0</v>
      </c>
      <c r="G2739" s="78">
        <f>'Balance N-1'!O2742</f>
        <v>0</v>
      </c>
      <c r="H2739" s="78">
        <f>'Balance N-1'!P2742</f>
        <v>0</v>
      </c>
      <c r="I2739" s="79">
        <f t="shared" si="42"/>
        <v>0</v>
      </c>
    </row>
    <row r="2740" spans="1:9" ht="15.6">
      <c r="A2740" s="85">
        <f>'Balance N-1'!I2743</f>
        <v>0</v>
      </c>
      <c r="B2740" s="75">
        <f>'Balance N-1'!J2743</f>
        <v>0</v>
      </c>
      <c r="C2740" s="78">
        <f>'Balance N-1'!K2743</f>
        <v>0</v>
      </c>
      <c r="D2740" s="78">
        <f>'Balance N-1'!L2743</f>
        <v>0</v>
      </c>
      <c r="E2740" s="78">
        <f>'Balance N-1'!M2743</f>
        <v>0</v>
      </c>
      <c r="F2740" s="78">
        <f>'Balance N-1'!N2743</f>
        <v>0</v>
      </c>
      <c r="G2740" s="78">
        <f>'Balance N-1'!O2743</f>
        <v>0</v>
      </c>
      <c r="H2740" s="78">
        <f>'Balance N-1'!P2743</f>
        <v>0</v>
      </c>
      <c r="I2740" s="79">
        <f t="shared" si="42"/>
        <v>0</v>
      </c>
    </row>
    <row r="2741" spans="1:9" ht="15.6">
      <c r="A2741" s="85">
        <f>'Balance N-1'!I2744</f>
        <v>0</v>
      </c>
      <c r="B2741" s="75">
        <f>'Balance N-1'!J2744</f>
        <v>0</v>
      </c>
      <c r="C2741" s="78">
        <f>'Balance N-1'!K2744</f>
        <v>0</v>
      </c>
      <c r="D2741" s="78">
        <f>'Balance N-1'!L2744</f>
        <v>0</v>
      </c>
      <c r="E2741" s="78">
        <f>'Balance N-1'!M2744</f>
        <v>0</v>
      </c>
      <c r="F2741" s="78">
        <f>'Balance N-1'!N2744</f>
        <v>0</v>
      </c>
      <c r="G2741" s="78">
        <f>'Balance N-1'!O2744</f>
        <v>0</v>
      </c>
      <c r="H2741" s="78">
        <f>'Balance N-1'!P2744</f>
        <v>0</v>
      </c>
      <c r="I2741" s="79">
        <f t="shared" si="42"/>
        <v>0</v>
      </c>
    </row>
    <row r="2742" spans="1:9" ht="15.6">
      <c r="A2742" s="85">
        <f>'Balance N-1'!I2745</f>
        <v>0</v>
      </c>
      <c r="B2742" s="75">
        <f>'Balance N-1'!J2745</f>
        <v>0</v>
      </c>
      <c r="C2742" s="78">
        <f>'Balance N-1'!K2745</f>
        <v>0</v>
      </c>
      <c r="D2742" s="78">
        <f>'Balance N-1'!L2745</f>
        <v>0</v>
      </c>
      <c r="E2742" s="78">
        <f>'Balance N-1'!M2745</f>
        <v>0</v>
      </c>
      <c r="F2742" s="78">
        <f>'Balance N-1'!N2745</f>
        <v>0</v>
      </c>
      <c r="G2742" s="78">
        <f>'Balance N-1'!O2745</f>
        <v>0</v>
      </c>
      <c r="H2742" s="78">
        <f>'Balance N-1'!P2745</f>
        <v>0</v>
      </c>
      <c r="I2742" s="79">
        <f t="shared" si="42"/>
        <v>0</v>
      </c>
    </row>
    <row r="2743" spans="1:9" ht="15.6">
      <c r="A2743" s="85">
        <f>'Balance N-1'!I2746</f>
        <v>0</v>
      </c>
      <c r="B2743" s="75">
        <f>'Balance N-1'!J2746</f>
        <v>0</v>
      </c>
      <c r="C2743" s="78">
        <f>'Balance N-1'!K2746</f>
        <v>0</v>
      </c>
      <c r="D2743" s="78">
        <f>'Balance N-1'!L2746</f>
        <v>0</v>
      </c>
      <c r="E2743" s="78">
        <f>'Balance N-1'!M2746</f>
        <v>0</v>
      </c>
      <c r="F2743" s="78">
        <f>'Balance N-1'!N2746</f>
        <v>0</v>
      </c>
      <c r="G2743" s="78">
        <f>'Balance N-1'!O2746</f>
        <v>0</v>
      </c>
      <c r="H2743" s="78">
        <f>'Balance N-1'!P2746</f>
        <v>0</v>
      </c>
      <c r="I2743" s="79">
        <f t="shared" si="42"/>
        <v>0</v>
      </c>
    </row>
    <row r="2744" spans="1:9" ht="15.6">
      <c r="A2744" s="85">
        <f>'Balance N-1'!I2747</f>
        <v>0</v>
      </c>
      <c r="B2744" s="75">
        <f>'Balance N-1'!J2747</f>
        <v>0</v>
      </c>
      <c r="C2744" s="78">
        <f>'Balance N-1'!K2747</f>
        <v>0</v>
      </c>
      <c r="D2744" s="78">
        <f>'Balance N-1'!L2747</f>
        <v>0</v>
      </c>
      <c r="E2744" s="78">
        <f>'Balance N-1'!M2747</f>
        <v>0</v>
      </c>
      <c r="F2744" s="78">
        <f>'Balance N-1'!N2747</f>
        <v>0</v>
      </c>
      <c r="G2744" s="78">
        <f>'Balance N-1'!O2747</f>
        <v>0</v>
      </c>
      <c r="H2744" s="78">
        <f>'Balance N-1'!P2747</f>
        <v>0</v>
      </c>
      <c r="I2744" s="79">
        <f t="shared" si="42"/>
        <v>0</v>
      </c>
    </row>
    <row r="2745" spans="1:9" ht="15.6">
      <c r="A2745" s="85">
        <f>'Balance N-1'!I2748</f>
        <v>0</v>
      </c>
      <c r="B2745" s="75">
        <f>'Balance N-1'!J2748</f>
        <v>0</v>
      </c>
      <c r="C2745" s="78">
        <f>'Balance N-1'!K2748</f>
        <v>0</v>
      </c>
      <c r="D2745" s="78">
        <f>'Balance N-1'!L2748</f>
        <v>0</v>
      </c>
      <c r="E2745" s="78">
        <f>'Balance N-1'!M2748</f>
        <v>0</v>
      </c>
      <c r="F2745" s="78">
        <f>'Balance N-1'!N2748</f>
        <v>0</v>
      </c>
      <c r="G2745" s="78">
        <f>'Balance N-1'!O2748</f>
        <v>0</v>
      </c>
      <c r="H2745" s="78">
        <f>'Balance N-1'!P2748</f>
        <v>0</v>
      </c>
      <c r="I2745" s="79">
        <f t="shared" si="42"/>
        <v>0</v>
      </c>
    </row>
    <row r="2746" spans="1:9" ht="15.6">
      <c r="A2746" s="85">
        <f>'Balance N-1'!I2749</f>
        <v>0</v>
      </c>
      <c r="B2746" s="75">
        <f>'Balance N-1'!J2749</f>
        <v>0</v>
      </c>
      <c r="C2746" s="78">
        <f>'Balance N-1'!K2749</f>
        <v>0</v>
      </c>
      <c r="D2746" s="78">
        <f>'Balance N-1'!L2749</f>
        <v>0</v>
      </c>
      <c r="E2746" s="78">
        <f>'Balance N-1'!M2749</f>
        <v>0</v>
      </c>
      <c r="F2746" s="78">
        <f>'Balance N-1'!N2749</f>
        <v>0</v>
      </c>
      <c r="G2746" s="78">
        <f>'Balance N-1'!O2749</f>
        <v>0</v>
      </c>
      <c r="H2746" s="78">
        <f>'Balance N-1'!P2749</f>
        <v>0</v>
      </c>
      <c r="I2746" s="79">
        <f t="shared" si="42"/>
        <v>0</v>
      </c>
    </row>
    <row r="2747" spans="1:9" ht="15.6">
      <c r="A2747" s="85">
        <f>'Balance N-1'!I2750</f>
        <v>0</v>
      </c>
      <c r="B2747" s="75">
        <f>'Balance N-1'!J2750</f>
        <v>0</v>
      </c>
      <c r="C2747" s="78">
        <f>'Balance N-1'!K2750</f>
        <v>0</v>
      </c>
      <c r="D2747" s="78">
        <f>'Balance N-1'!L2750</f>
        <v>0</v>
      </c>
      <c r="E2747" s="78">
        <f>'Balance N-1'!M2750</f>
        <v>0</v>
      </c>
      <c r="F2747" s="78">
        <f>'Balance N-1'!N2750</f>
        <v>0</v>
      </c>
      <c r="G2747" s="78">
        <f>'Balance N-1'!O2750</f>
        <v>0</v>
      </c>
      <c r="H2747" s="78">
        <f>'Balance N-1'!P2750</f>
        <v>0</v>
      </c>
      <c r="I2747" s="79">
        <f t="shared" si="42"/>
        <v>0</v>
      </c>
    </row>
    <row r="2748" spans="1:9" ht="15.6">
      <c r="A2748" s="85">
        <f>'Balance N-1'!I2751</f>
        <v>0</v>
      </c>
      <c r="B2748" s="75">
        <f>'Balance N-1'!J2751</f>
        <v>0</v>
      </c>
      <c r="C2748" s="78">
        <f>'Balance N-1'!K2751</f>
        <v>0</v>
      </c>
      <c r="D2748" s="78">
        <f>'Balance N-1'!L2751</f>
        <v>0</v>
      </c>
      <c r="E2748" s="78">
        <f>'Balance N-1'!M2751</f>
        <v>0</v>
      </c>
      <c r="F2748" s="78">
        <f>'Balance N-1'!N2751</f>
        <v>0</v>
      </c>
      <c r="G2748" s="78">
        <f>'Balance N-1'!O2751</f>
        <v>0</v>
      </c>
      <c r="H2748" s="78">
        <f>'Balance N-1'!P2751</f>
        <v>0</v>
      </c>
      <c r="I2748" s="79">
        <f t="shared" si="42"/>
        <v>0</v>
      </c>
    </row>
    <row r="2749" spans="1:9" ht="15.6">
      <c r="A2749" s="85">
        <f>'Balance N-1'!I2752</f>
        <v>0</v>
      </c>
      <c r="B2749" s="75">
        <f>'Balance N-1'!J2752</f>
        <v>0</v>
      </c>
      <c r="C2749" s="78">
        <f>'Balance N-1'!K2752</f>
        <v>0</v>
      </c>
      <c r="D2749" s="78">
        <f>'Balance N-1'!L2752</f>
        <v>0</v>
      </c>
      <c r="E2749" s="78">
        <f>'Balance N-1'!M2752</f>
        <v>0</v>
      </c>
      <c r="F2749" s="78">
        <f>'Balance N-1'!N2752</f>
        <v>0</v>
      </c>
      <c r="G2749" s="78">
        <f>'Balance N-1'!O2752</f>
        <v>0</v>
      </c>
      <c r="H2749" s="78">
        <f>'Balance N-1'!P2752</f>
        <v>0</v>
      </c>
      <c r="I2749" s="79">
        <f t="shared" si="42"/>
        <v>0</v>
      </c>
    </row>
    <row r="2750" spans="1:9" ht="15.6">
      <c r="A2750" s="85">
        <f>'Balance N-1'!I2753</f>
        <v>0</v>
      </c>
      <c r="B2750" s="75">
        <f>'Balance N-1'!J2753</f>
        <v>0</v>
      </c>
      <c r="C2750" s="78">
        <f>'Balance N-1'!K2753</f>
        <v>0</v>
      </c>
      <c r="D2750" s="78">
        <f>'Balance N-1'!L2753</f>
        <v>0</v>
      </c>
      <c r="E2750" s="78">
        <f>'Balance N-1'!M2753</f>
        <v>0</v>
      </c>
      <c r="F2750" s="78">
        <f>'Balance N-1'!N2753</f>
        <v>0</v>
      </c>
      <c r="G2750" s="78">
        <f>'Balance N-1'!O2753</f>
        <v>0</v>
      </c>
      <c r="H2750" s="78">
        <f>'Balance N-1'!P2753</f>
        <v>0</v>
      </c>
      <c r="I2750" s="79">
        <f t="shared" si="42"/>
        <v>0</v>
      </c>
    </row>
    <row r="2751" spans="1:9" ht="15.6">
      <c r="A2751" s="85">
        <f>'Balance N-1'!I2754</f>
        <v>0</v>
      </c>
      <c r="B2751" s="75">
        <f>'Balance N-1'!J2754</f>
        <v>0</v>
      </c>
      <c r="C2751" s="78">
        <f>'Balance N-1'!K2754</f>
        <v>0</v>
      </c>
      <c r="D2751" s="78">
        <f>'Balance N-1'!L2754</f>
        <v>0</v>
      </c>
      <c r="E2751" s="78">
        <f>'Balance N-1'!M2754</f>
        <v>0</v>
      </c>
      <c r="F2751" s="78">
        <f>'Balance N-1'!N2754</f>
        <v>0</v>
      </c>
      <c r="G2751" s="78">
        <f>'Balance N-1'!O2754</f>
        <v>0</v>
      </c>
      <c r="H2751" s="78">
        <f>'Balance N-1'!P2754</f>
        <v>0</v>
      </c>
      <c r="I2751" s="79">
        <f t="shared" si="42"/>
        <v>0</v>
      </c>
    </row>
    <row r="2752" spans="1:9" ht="15.6">
      <c r="A2752" s="85">
        <f>'Balance N-1'!I2755</f>
        <v>0</v>
      </c>
      <c r="B2752" s="75">
        <f>'Balance N-1'!J2755</f>
        <v>0</v>
      </c>
      <c r="C2752" s="78">
        <f>'Balance N-1'!K2755</f>
        <v>0</v>
      </c>
      <c r="D2752" s="78">
        <f>'Balance N-1'!L2755</f>
        <v>0</v>
      </c>
      <c r="E2752" s="78">
        <f>'Balance N-1'!M2755</f>
        <v>0</v>
      </c>
      <c r="F2752" s="78">
        <f>'Balance N-1'!N2755</f>
        <v>0</v>
      </c>
      <c r="G2752" s="78">
        <f>'Balance N-1'!O2755</f>
        <v>0</v>
      </c>
      <c r="H2752" s="78">
        <f>'Balance N-1'!P2755</f>
        <v>0</v>
      </c>
      <c r="I2752" s="79">
        <f t="shared" si="42"/>
        <v>0</v>
      </c>
    </row>
    <row r="2753" spans="1:9" ht="15.6">
      <c r="A2753" s="85">
        <f>'Balance N-1'!I2756</f>
        <v>0</v>
      </c>
      <c r="B2753" s="75">
        <f>'Balance N-1'!J2756</f>
        <v>0</v>
      </c>
      <c r="C2753" s="78">
        <f>'Balance N-1'!K2756</f>
        <v>0</v>
      </c>
      <c r="D2753" s="78">
        <f>'Balance N-1'!L2756</f>
        <v>0</v>
      </c>
      <c r="E2753" s="78">
        <f>'Balance N-1'!M2756</f>
        <v>0</v>
      </c>
      <c r="F2753" s="78">
        <f>'Balance N-1'!N2756</f>
        <v>0</v>
      </c>
      <c r="G2753" s="78">
        <f>'Balance N-1'!O2756</f>
        <v>0</v>
      </c>
      <c r="H2753" s="78">
        <f>'Balance N-1'!P2756</f>
        <v>0</v>
      </c>
      <c r="I2753" s="79">
        <f t="shared" si="42"/>
        <v>0</v>
      </c>
    </row>
    <row r="2754" spans="1:9" ht="15.6">
      <c r="A2754" s="85">
        <f>'Balance N-1'!I2757</f>
        <v>0</v>
      </c>
      <c r="B2754" s="75">
        <f>'Balance N-1'!J2757</f>
        <v>0</v>
      </c>
      <c r="C2754" s="78">
        <f>'Balance N-1'!K2757</f>
        <v>0</v>
      </c>
      <c r="D2754" s="78">
        <f>'Balance N-1'!L2757</f>
        <v>0</v>
      </c>
      <c r="E2754" s="78">
        <f>'Balance N-1'!M2757</f>
        <v>0</v>
      </c>
      <c r="F2754" s="78">
        <f>'Balance N-1'!N2757</f>
        <v>0</v>
      </c>
      <c r="G2754" s="78">
        <f>'Balance N-1'!O2757</f>
        <v>0</v>
      </c>
      <c r="H2754" s="78">
        <f>'Balance N-1'!P2757</f>
        <v>0</v>
      </c>
      <c r="I2754" s="79">
        <f t="shared" si="42"/>
        <v>0</v>
      </c>
    </row>
    <row r="2755" spans="1:9" ht="15.6">
      <c r="A2755" s="85">
        <f>'Balance N-1'!I2758</f>
        <v>0</v>
      </c>
      <c r="B2755" s="75">
        <f>'Balance N-1'!J2758</f>
        <v>0</v>
      </c>
      <c r="C2755" s="78">
        <f>'Balance N-1'!K2758</f>
        <v>0</v>
      </c>
      <c r="D2755" s="78">
        <f>'Balance N-1'!L2758</f>
        <v>0</v>
      </c>
      <c r="E2755" s="78">
        <f>'Balance N-1'!M2758</f>
        <v>0</v>
      </c>
      <c r="F2755" s="78">
        <f>'Balance N-1'!N2758</f>
        <v>0</v>
      </c>
      <c r="G2755" s="78">
        <f>'Balance N-1'!O2758</f>
        <v>0</v>
      </c>
      <c r="H2755" s="78">
        <f>'Balance N-1'!P2758</f>
        <v>0</v>
      </c>
      <c r="I2755" s="79">
        <f t="shared" ref="I2755:I2818" si="43">(C2755-D2755)+(E2755-F2755)-(G2755-H2755)</f>
        <v>0</v>
      </c>
    </row>
    <row r="2756" spans="1:9" ht="15.6">
      <c r="A2756" s="85">
        <f>'Balance N-1'!I2759</f>
        <v>0</v>
      </c>
      <c r="B2756" s="75">
        <f>'Balance N-1'!J2759</f>
        <v>0</v>
      </c>
      <c r="C2756" s="78">
        <f>'Balance N-1'!K2759</f>
        <v>0</v>
      </c>
      <c r="D2756" s="78">
        <f>'Balance N-1'!L2759</f>
        <v>0</v>
      </c>
      <c r="E2756" s="78">
        <f>'Balance N-1'!M2759</f>
        <v>0</v>
      </c>
      <c r="F2756" s="78">
        <f>'Balance N-1'!N2759</f>
        <v>0</v>
      </c>
      <c r="G2756" s="78">
        <f>'Balance N-1'!O2759</f>
        <v>0</v>
      </c>
      <c r="H2756" s="78">
        <f>'Balance N-1'!P2759</f>
        <v>0</v>
      </c>
      <c r="I2756" s="79">
        <f t="shared" si="43"/>
        <v>0</v>
      </c>
    </row>
    <row r="2757" spans="1:9" ht="15.6">
      <c r="A2757" s="85">
        <f>'Balance N-1'!I2760</f>
        <v>0</v>
      </c>
      <c r="B2757" s="75">
        <f>'Balance N-1'!J2760</f>
        <v>0</v>
      </c>
      <c r="C2757" s="78">
        <f>'Balance N-1'!K2760</f>
        <v>0</v>
      </c>
      <c r="D2757" s="78">
        <f>'Balance N-1'!L2760</f>
        <v>0</v>
      </c>
      <c r="E2757" s="78">
        <f>'Balance N-1'!M2760</f>
        <v>0</v>
      </c>
      <c r="F2757" s="78">
        <f>'Balance N-1'!N2760</f>
        <v>0</v>
      </c>
      <c r="G2757" s="78">
        <f>'Balance N-1'!O2760</f>
        <v>0</v>
      </c>
      <c r="H2757" s="78">
        <f>'Balance N-1'!P2760</f>
        <v>0</v>
      </c>
      <c r="I2757" s="79">
        <f t="shared" si="43"/>
        <v>0</v>
      </c>
    </row>
    <row r="2758" spans="1:9" ht="15.6">
      <c r="A2758" s="85">
        <f>'Balance N-1'!I2761</f>
        <v>0</v>
      </c>
      <c r="B2758" s="75">
        <f>'Balance N-1'!J2761</f>
        <v>0</v>
      </c>
      <c r="C2758" s="78">
        <f>'Balance N-1'!K2761</f>
        <v>0</v>
      </c>
      <c r="D2758" s="78">
        <f>'Balance N-1'!L2761</f>
        <v>0</v>
      </c>
      <c r="E2758" s="78">
        <f>'Balance N-1'!M2761</f>
        <v>0</v>
      </c>
      <c r="F2758" s="78">
        <f>'Balance N-1'!N2761</f>
        <v>0</v>
      </c>
      <c r="G2758" s="78">
        <f>'Balance N-1'!O2761</f>
        <v>0</v>
      </c>
      <c r="H2758" s="78">
        <f>'Balance N-1'!P2761</f>
        <v>0</v>
      </c>
      <c r="I2758" s="79">
        <f t="shared" si="43"/>
        <v>0</v>
      </c>
    </row>
    <row r="2759" spans="1:9" ht="15.6">
      <c r="A2759" s="85">
        <f>'Balance N-1'!I2762</f>
        <v>0</v>
      </c>
      <c r="B2759" s="75">
        <f>'Balance N-1'!J2762</f>
        <v>0</v>
      </c>
      <c r="C2759" s="78">
        <f>'Balance N-1'!K2762</f>
        <v>0</v>
      </c>
      <c r="D2759" s="78">
        <f>'Balance N-1'!L2762</f>
        <v>0</v>
      </c>
      <c r="E2759" s="78">
        <f>'Balance N-1'!M2762</f>
        <v>0</v>
      </c>
      <c r="F2759" s="78">
        <f>'Balance N-1'!N2762</f>
        <v>0</v>
      </c>
      <c r="G2759" s="78">
        <f>'Balance N-1'!O2762</f>
        <v>0</v>
      </c>
      <c r="H2759" s="78">
        <f>'Balance N-1'!P2762</f>
        <v>0</v>
      </c>
      <c r="I2759" s="79">
        <f t="shared" si="43"/>
        <v>0</v>
      </c>
    </row>
    <row r="2760" spans="1:9" ht="15.6">
      <c r="A2760" s="85">
        <f>'Balance N-1'!I2763</f>
        <v>0</v>
      </c>
      <c r="B2760" s="75">
        <f>'Balance N-1'!J2763</f>
        <v>0</v>
      </c>
      <c r="C2760" s="78">
        <f>'Balance N-1'!K2763</f>
        <v>0</v>
      </c>
      <c r="D2760" s="78">
        <f>'Balance N-1'!L2763</f>
        <v>0</v>
      </c>
      <c r="E2760" s="78">
        <f>'Balance N-1'!M2763</f>
        <v>0</v>
      </c>
      <c r="F2760" s="78">
        <f>'Balance N-1'!N2763</f>
        <v>0</v>
      </c>
      <c r="G2760" s="78">
        <f>'Balance N-1'!O2763</f>
        <v>0</v>
      </c>
      <c r="H2760" s="78">
        <f>'Balance N-1'!P2763</f>
        <v>0</v>
      </c>
      <c r="I2760" s="79">
        <f t="shared" si="43"/>
        <v>0</v>
      </c>
    </row>
    <row r="2761" spans="1:9" ht="15.6">
      <c r="A2761" s="85">
        <f>'Balance N-1'!I2764</f>
        <v>0</v>
      </c>
      <c r="B2761" s="75">
        <f>'Balance N-1'!J2764</f>
        <v>0</v>
      </c>
      <c r="C2761" s="78">
        <f>'Balance N-1'!K2764</f>
        <v>0</v>
      </c>
      <c r="D2761" s="78">
        <f>'Balance N-1'!L2764</f>
        <v>0</v>
      </c>
      <c r="E2761" s="78">
        <f>'Balance N-1'!M2764</f>
        <v>0</v>
      </c>
      <c r="F2761" s="78">
        <f>'Balance N-1'!N2764</f>
        <v>0</v>
      </c>
      <c r="G2761" s="78">
        <f>'Balance N-1'!O2764</f>
        <v>0</v>
      </c>
      <c r="H2761" s="78">
        <f>'Balance N-1'!P2764</f>
        <v>0</v>
      </c>
      <c r="I2761" s="79">
        <f t="shared" si="43"/>
        <v>0</v>
      </c>
    </row>
    <row r="2762" spans="1:9" ht="15.6">
      <c r="A2762" s="85">
        <f>'Balance N-1'!I2765</f>
        <v>0</v>
      </c>
      <c r="B2762" s="75">
        <f>'Balance N-1'!J2765</f>
        <v>0</v>
      </c>
      <c r="C2762" s="78">
        <f>'Balance N-1'!K2765</f>
        <v>0</v>
      </c>
      <c r="D2762" s="78">
        <f>'Balance N-1'!L2765</f>
        <v>0</v>
      </c>
      <c r="E2762" s="78">
        <f>'Balance N-1'!M2765</f>
        <v>0</v>
      </c>
      <c r="F2762" s="78">
        <f>'Balance N-1'!N2765</f>
        <v>0</v>
      </c>
      <c r="G2762" s="78">
        <f>'Balance N-1'!O2765</f>
        <v>0</v>
      </c>
      <c r="H2762" s="78">
        <f>'Balance N-1'!P2765</f>
        <v>0</v>
      </c>
      <c r="I2762" s="79">
        <f t="shared" si="43"/>
        <v>0</v>
      </c>
    </row>
    <row r="2763" spans="1:9" ht="15.6">
      <c r="A2763" s="85">
        <f>'Balance N-1'!I2766</f>
        <v>0</v>
      </c>
      <c r="B2763" s="75">
        <f>'Balance N-1'!J2766</f>
        <v>0</v>
      </c>
      <c r="C2763" s="78">
        <f>'Balance N-1'!K2766</f>
        <v>0</v>
      </c>
      <c r="D2763" s="78">
        <f>'Balance N-1'!L2766</f>
        <v>0</v>
      </c>
      <c r="E2763" s="78">
        <f>'Balance N-1'!M2766</f>
        <v>0</v>
      </c>
      <c r="F2763" s="78">
        <f>'Balance N-1'!N2766</f>
        <v>0</v>
      </c>
      <c r="G2763" s="78">
        <f>'Balance N-1'!O2766</f>
        <v>0</v>
      </c>
      <c r="H2763" s="78">
        <f>'Balance N-1'!P2766</f>
        <v>0</v>
      </c>
      <c r="I2763" s="79">
        <f t="shared" si="43"/>
        <v>0</v>
      </c>
    </row>
    <row r="2764" spans="1:9" ht="15.6">
      <c r="A2764" s="85">
        <f>'Balance N-1'!I2767</f>
        <v>0</v>
      </c>
      <c r="B2764" s="75">
        <f>'Balance N-1'!J2767</f>
        <v>0</v>
      </c>
      <c r="C2764" s="78">
        <f>'Balance N-1'!K2767</f>
        <v>0</v>
      </c>
      <c r="D2764" s="78">
        <f>'Balance N-1'!L2767</f>
        <v>0</v>
      </c>
      <c r="E2764" s="78">
        <f>'Balance N-1'!M2767</f>
        <v>0</v>
      </c>
      <c r="F2764" s="78">
        <f>'Balance N-1'!N2767</f>
        <v>0</v>
      </c>
      <c r="G2764" s="78">
        <f>'Balance N-1'!O2767</f>
        <v>0</v>
      </c>
      <c r="H2764" s="78">
        <f>'Balance N-1'!P2767</f>
        <v>0</v>
      </c>
      <c r="I2764" s="79">
        <f t="shared" si="43"/>
        <v>0</v>
      </c>
    </row>
    <row r="2765" spans="1:9" ht="15.6">
      <c r="A2765" s="85">
        <f>'Balance N-1'!I2768</f>
        <v>0</v>
      </c>
      <c r="B2765" s="75">
        <f>'Balance N-1'!J2768</f>
        <v>0</v>
      </c>
      <c r="C2765" s="78">
        <f>'Balance N-1'!K2768</f>
        <v>0</v>
      </c>
      <c r="D2765" s="78">
        <f>'Balance N-1'!L2768</f>
        <v>0</v>
      </c>
      <c r="E2765" s="78">
        <f>'Balance N-1'!M2768</f>
        <v>0</v>
      </c>
      <c r="F2765" s="78">
        <f>'Balance N-1'!N2768</f>
        <v>0</v>
      </c>
      <c r="G2765" s="78">
        <f>'Balance N-1'!O2768</f>
        <v>0</v>
      </c>
      <c r="H2765" s="78">
        <f>'Balance N-1'!P2768</f>
        <v>0</v>
      </c>
      <c r="I2765" s="79">
        <f t="shared" si="43"/>
        <v>0</v>
      </c>
    </row>
    <row r="2766" spans="1:9" ht="15.6">
      <c r="A2766" s="85">
        <f>'Balance N-1'!I2769</f>
        <v>0</v>
      </c>
      <c r="B2766" s="75">
        <f>'Balance N-1'!J2769</f>
        <v>0</v>
      </c>
      <c r="C2766" s="78">
        <f>'Balance N-1'!K2769</f>
        <v>0</v>
      </c>
      <c r="D2766" s="78">
        <f>'Balance N-1'!L2769</f>
        <v>0</v>
      </c>
      <c r="E2766" s="78">
        <f>'Balance N-1'!M2769</f>
        <v>0</v>
      </c>
      <c r="F2766" s="78">
        <f>'Balance N-1'!N2769</f>
        <v>0</v>
      </c>
      <c r="G2766" s="78">
        <f>'Balance N-1'!O2769</f>
        <v>0</v>
      </c>
      <c r="H2766" s="78">
        <f>'Balance N-1'!P2769</f>
        <v>0</v>
      </c>
      <c r="I2766" s="79">
        <f t="shared" si="43"/>
        <v>0</v>
      </c>
    </row>
    <row r="2767" spans="1:9" ht="15.6">
      <c r="A2767" s="85">
        <f>'Balance N-1'!I2770</f>
        <v>0</v>
      </c>
      <c r="B2767" s="75">
        <f>'Balance N-1'!J2770</f>
        <v>0</v>
      </c>
      <c r="C2767" s="78">
        <f>'Balance N-1'!K2770</f>
        <v>0</v>
      </c>
      <c r="D2767" s="78">
        <f>'Balance N-1'!L2770</f>
        <v>0</v>
      </c>
      <c r="E2767" s="78">
        <f>'Balance N-1'!M2770</f>
        <v>0</v>
      </c>
      <c r="F2767" s="78">
        <f>'Balance N-1'!N2770</f>
        <v>0</v>
      </c>
      <c r="G2767" s="78">
        <f>'Balance N-1'!O2770</f>
        <v>0</v>
      </c>
      <c r="H2767" s="78">
        <f>'Balance N-1'!P2770</f>
        <v>0</v>
      </c>
      <c r="I2767" s="79">
        <f t="shared" si="43"/>
        <v>0</v>
      </c>
    </row>
    <row r="2768" spans="1:9" ht="15.6">
      <c r="A2768" s="85">
        <f>'Balance N-1'!I2771</f>
        <v>0</v>
      </c>
      <c r="B2768" s="75">
        <f>'Balance N-1'!J2771</f>
        <v>0</v>
      </c>
      <c r="C2768" s="78">
        <f>'Balance N-1'!K2771</f>
        <v>0</v>
      </c>
      <c r="D2768" s="78">
        <f>'Balance N-1'!L2771</f>
        <v>0</v>
      </c>
      <c r="E2768" s="78">
        <f>'Balance N-1'!M2771</f>
        <v>0</v>
      </c>
      <c r="F2768" s="78">
        <f>'Balance N-1'!N2771</f>
        <v>0</v>
      </c>
      <c r="G2768" s="78">
        <f>'Balance N-1'!O2771</f>
        <v>0</v>
      </c>
      <c r="H2768" s="78">
        <f>'Balance N-1'!P2771</f>
        <v>0</v>
      </c>
      <c r="I2768" s="79">
        <f t="shared" si="43"/>
        <v>0</v>
      </c>
    </row>
    <row r="2769" spans="1:9" ht="15.6">
      <c r="A2769" s="85">
        <f>'Balance N-1'!I2772</f>
        <v>0</v>
      </c>
      <c r="B2769" s="75">
        <f>'Balance N-1'!J2772</f>
        <v>0</v>
      </c>
      <c r="C2769" s="78">
        <f>'Balance N-1'!K2772</f>
        <v>0</v>
      </c>
      <c r="D2769" s="78">
        <f>'Balance N-1'!L2772</f>
        <v>0</v>
      </c>
      <c r="E2769" s="78">
        <f>'Balance N-1'!M2772</f>
        <v>0</v>
      </c>
      <c r="F2769" s="78">
        <f>'Balance N-1'!N2772</f>
        <v>0</v>
      </c>
      <c r="G2769" s="78">
        <f>'Balance N-1'!O2772</f>
        <v>0</v>
      </c>
      <c r="H2769" s="78">
        <f>'Balance N-1'!P2772</f>
        <v>0</v>
      </c>
      <c r="I2769" s="79">
        <f t="shared" si="43"/>
        <v>0</v>
      </c>
    </row>
    <row r="2770" spans="1:9" ht="15.6">
      <c r="A2770" s="85">
        <f>'Balance N-1'!I2773</f>
        <v>0</v>
      </c>
      <c r="B2770" s="75">
        <f>'Balance N-1'!J2773</f>
        <v>0</v>
      </c>
      <c r="C2770" s="78">
        <f>'Balance N-1'!K2773</f>
        <v>0</v>
      </c>
      <c r="D2770" s="78">
        <f>'Balance N-1'!L2773</f>
        <v>0</v>
      </c>
      <c r="E2770" s="78">
        <f>'Balance N-1'!M2773</f>
        <v>0</v>
      </c>
      <c r="F2770" s="78">
        <f>'Balance N-1'!N2773</f>
        <v>0</v>
      </c>
      <c r="G2770" s="78">
        <f>'Balance N-1'!O2773</f>
        <v>0</v>
      </c>
      <c r="H2770" s="78">
        <f>'Balance N-1'!P2773</f>
        <v>0</v>
      </c>
      <c r="I2770" s="79">
        <f t="shared" si="43"/>
        <v>0</v>
      </c>
    </row>
    <row r="2771" spans="1:9" ht="15.6">
      <c r="A2771" s="85">
        <f>'Balance N-1'!I2774</f>
        <v>0</v>
      </c>
      <c r="B2771" s="75">
        <f>'Balance N-1'!J2774</f>
        <v>0</v>
      </c>
      <c r="C2771" s="78">
        <f>'Balance N-1'!K2774</f>
        <v>0</v>
      </c>
      <c r="D2771" s="78">
        <f>'Balance N-1'!L2774</f>
        <v>0</v>
      </c>
      <c r="E2771" s="78">
        <f>'Balance N-1'!M2774</f>
        <v>0</v>
      </c>
      <c r="F2771" s="78">
        <f>'Balance N-1'!N2774</f>
        <v>0</v>
      </c>
      <c r="G2771" s="78">
        <f>'Balance N-1'!O2774</f>
        <v>0</v>
      </c>
      <c r="H2771" s="78">
        <f>'Balance N-1'!P2774</f>
        <v>0</v>
      </c>
      <c r="I2771" s="79">
        <f t="shared" si="43"/>
        <v>0</v>
      </c>
    </row>
    <row r="2772" spans="1:9" ht="15.6">
      <c r="A2772" s="85">
        <f>'Balance N-1'!I2775</f>
        <v>0</v>
      </c>
      <c r="B2772" s="75">
        <f>'Balance N-1'!J2775</f>
        <v>0</v>
      </c>
      <c r="C2772" s="78">
        <f>'Balance N-1'!K2775</f>
        <v>0</v>
      </c>
      <c r="D2772" s="78">
        <f>'Balance N-1'!L2775</f>
        <v>0</v>
      </c>
      <c r="E2772" s="78">
        <f>'Balance N-1'!M2775</f>
        <v>0</v>
      </c>
      <c r="F2772" s="78">
        <f>'Balance N-1'!N2775</f>
        <v>0</v>
      </c>
      <c r="G2772" s="78">
        <f>'Balance N-1'!O2775</f>
        <v>0</v>
      </c>
      <c r="H2772" s="78">
        <f>'Balance N-1'!P2775</f>
        <v>0</v>
      </c>
      <c r="I2772" s="79">
        <f t="shared" si="43"/>
        <v>0</v>
      </c>
    </row>
    <row r="2773" spans="1:9" ht="15.6">
      <c r="A2773" s="85">
        <f>'Balance N-1'!I2776</f>
        <v>0</v>
      </c>
      <c r="B2773" s="75">
        <f>'Balance N-1'!J2776</f>
        <v>0</v>
      </c>
      <c r="C2773" s="78">
        <f>'Balance N-1'!K2776</f>
        <v>0</v>
      </c>
      <c r="D2773" s="78">
        <f>'Balance N-1'!L2776</f>
        <v>0</v>
      </c>
      <c r="E2773" s="78">
        <f>'Balance N-1'!M2776</f>
        <v>0</v>
      </c>
      <c r="F2773" s="78">
        <f>'Balance N-1'!N2776</f>
        <v>0</v>
      </c>
      <c r="G2773" s="78">
        <f>'Balance N-1'!O2776</f>
        <v>0</v>
      </c>
      <c r="H2773" s="78">
        <f>'Balance N-1'!P2776</f>
        <v>0</v>
      </c>
      <c r="I2773" s="79">
        <f t="shared" si="43"/>
        <v>0</v>
      </c>
    </row>
    <row r="2774" spans="1:9" ht="15.6">
      <c r="A2774" s="85">
        <f>'Balance N-1'!I2777</f>
        <v>0</v>
      </c>
      <c r="B2774" s="75">
        <f>'Balance N-1'!J2777</f>
        <v>0</v>
      </c>
      <c r="C2774" s="78">
        <f>'Balance N-1'!K2777</f>
        <v>0</v>
      </c>
      <c r="D2774" s="78">
        <f>'Balance N-1'!L2777</f>
        <v>0</v>
      </c>
      <c r="E2774" s="78">
        <f>'Balance N-1'!M2777</f>
        <v>0</v>
      </c>
      <c r="F2774" s="78">
        <f>'Balance N-1'!N2777</f>
        <v>0</v>
      </c>
      <c r="G2774" s="78">
        <f>'Balance N-1'!O2777</f>
        <v>0</v>
      </c>
      <c r="H2774" s="78">
        <f>'Balance N-1'!P2777</f>
        <v>0</v>
      </c>
      <c r="I2774" s="79">
        <f t="shared" si="43"/>
        <v>0</v>
      </c>
    </row>
    <row r="2775" spans="1:9" ht="15.6">
      <c r="A2775" s="85">
        <f>'Balance N-1'!I2778</f>
        <v>0</v>
      </c>
      <c r="B2775" s="75">
        <f>'Balance N-1'!J2778</f>
        <v>0</v>
      </c>
      <c r="C2775" s="78">
        <f>'Balance N-1'!K2778</f>
        <v>0</v>
      </c>
      <c r="D2775" s="78">
        <f>'Balance N-1'!L2778</f>
        <v>0</v>
      </c>
      <c r="E2775" s="78">
        <f>'Balance N-1'!M2778</f>
        <v>0</v>
      </c>
      <c r="F2775" s="78">
        <f>'Balance N-1'!N2778</f>
        <v>0</v>
      </c>
      <c r="G2775" s="78">
        <f>'Balance N-1'!O2778</f>
        <v>0</v>
      </c>
      <c r="H2775" s="78">
        <f>'Balance N-1'!P2778</f>
        <v>0</v>
      </c>
      <c r="I2775" s="79">
        <f t="shared" si="43"/>
        <v>0</v>
      </c>
    </row>
    <row r="2776" spans="1:9" ht="15.6">
      <c r="A2776" s="85">
        <f>'Balance N-1'!I2779</f>
        <v>0</v>
      </c>
      <c r="B2776" s="75">
        <f>'Balance N-1'!J2779</f>
        <v>0</v>
      </c>
      <c r="C2776" s="78">
        <f>'Balance N-1'!K2779</f>
        <v>0</v>
      </c>
      <c r="D2776" s="78">
        <f>'Balance N-1'!L2779</f>
        <v>0</v>
      </c>
      <c r="E2776" s="78">
        <f>'Balance N-1'!M2779</f>
        <v>0</v>
      </c>
      <c r="F2776" s="78">
        <f>'Balance N-1'!N2779</f>
        <v>0</v>
      </c>
      <c r="G2776" s="78">
        <f>'Balance N-1'!O2779</f>
        <v>0</v>
      </c>
      <c r="H2776" s="78">
        <f>'Balance N-1'!P2779</f>
        <v>0</v>
      </c>
      <c r="I2776" s="79">
        <f t="shared" si="43"/>
        <v>0</v>
      </c>
    </row>
    <row r="2777" spans="1:9" ht="15.6">
      <c r="A2777" s="85">
        <f>'Balance N-1'!I2780</f>
        <v>0</v>
      </c>
      <c r="B2777" s="75">
        <f>'Balance N-1'!J2780</f>
        <v>0</v>
      </c>
      <c r="C2777" s="78">
        <f>'Balance N-1'!K2780</f>
        <v>0</v>
      </c>
      <c r="D2777" s="78">
        <f>'Balance N-1'!L2780</f>
        <v>0</v>
      </c>
      <c r="E2777" s="78">
        <f>'Balance N-1'!M2780</f>
        <v>0</v>
      </c>
      <c r="F2777" s="78">
        <f>'Balance N-1'!N2780</f>
        <v>0</v>
      </c>
      <c r="G2777" s="78">
        <f>'Balance N-1'!O2780</f>
        <v>0</v>
      </c>
      <c r="H2777" s="78">
        <f>'Balance N-1'!P2780</f>
        <v>0</v>
      </c>
      <c r="I2777" s="79">
        <f t="shared" si="43"/>
        <v>0</v>
      </c>
    </row>
    <row r="2778" spans="1:9" ht="15.6">
      <c r="A2778" s="85">
        <f>'Balance N-1'!I2781</f>
        <v>0</v>
      </c>
      <c r="B2778" s="75">
        <f>'Balance N-1'!J2781</f>
        <v>0</v>
      </c>
      <c r="C2778" s="78">
        <f>'Balance N-1'!K2781</f>
        <v>0</v>
      </c>
      <c r="D2778" s="78">
        <f>'Balance N-1'!L2781</f>
        <v>0</v>
      </c>
      <c r="E2778" s="78">
        <f>'Balance N-1'!M2781</f>
        <v>0</v>
      </c>
      <c r="F2778" s="78">
        <f>'Balance N-1'!N2781</f>
        <v>0</v>
      </c>
      <c r="G2778" s="78">
        <f>'Balance N-1'!O2781</f>
        <v>0</v>
      </c>
      <c r="H2778" s="78">
        <f>'Balance N-1'!P2781</f>
        <v>0</v>
      </c>
      <c r="I2778" s="79">
        <f t="shared" si="43"/>
        <v>0</v>
      </c>
    </row>
    <row r="2779" spans="1:9" ht="15.6">
      <c r="A2779" s="85">
        <f>'Balance N-1'!I2782</f>
        <v>0</v>
      </c>
      <c r="B2779" s="75">
        <f>'Balance N-1'!J2782</f>
        <v>0</v>
      </c>
      <c r="C2779" s="78">
        <f>'Balance N-1'!K2782</f>
        <v>0</v>
      </c>
      <c r="D2779" s="78">
        <f>'Balance N-1'!L2782</f>
        <v>0</v>
      </c>
      <c r="E2779" s="78">
        <f>'Balance N-1'!M2782</f>
        <v>0</v>
      </c>
      <c r="F2779" s="78">
        <f>'Balance N-1'!N2782</f>
        <v>0</v>
      </c>
      <c r="G2779" s="78">
        <f>'Balance N-1'!O2782</f>
        <v>0</v>
      </c>
      <c r="H2779" s="78">
        <f>'Balance N-1'!P2782</f>
        <v>0</v>
      </c>
      <c r="I2779" s="79">
        <f t="shared" si="43"/>
        <v>0</v>
      </c>
    </row>
    <row r="2780" spans="1:9" ht="15.6">
      <c r="A2780" s="85">
        <f>'Balance N-1'!I2783</f>
        <v>0</v>
      </c>
      <c r="B2780" s="75">
        <f>'Balance N-1'!J2783</f>
        <v>0</v>
      </c>
      <c r="C2780" s="78">
        <f>'Balance N-1'!K2783</f>
        <v>0</v>
      </c>
      <c r="D2780" s="78">
        <f>'Balance N-1'!L2783</f>
        <v>0</v>
      </c>
      <c r="E2780" s="78">
        <f>'Balance N-1'!M2783</f>
        <v>0</v>
      </c>
      <c r="F2780" s="78">
        <f>'Balance N-1'!N2783</f>
        <v>0</v>
      </c>
      <c r="G2780" s="78">
        <f>'Balance N-1'!O2783</f>
        <v>0</v>
      </c>
      <c r="H2780" s="78">
        <f>'Balance N-1'!P2783</f>
        <v>0</v>
      </c>
      <c r="I2780" s="79">
        <f t="shared" si="43"/>
        <v>0</v>
      </c>
    </row>
    <row r="2781" spans="1:9" ht="15.6">
      <c r="A2781" s="85">
        <f>'Balance N-1'!I2784</f>
        <v>0</v>
      </c>
      <c r="B2781" s="75">
        <f>'Balance N-1'!J2784</f>
        <v>0</v>
      </c>
      <c r="C2781" s="78">
        <f>'Balance N-1'!K2784</f>
        <v>0</v>
      </c>
      <c r="D2781" s="78">
        <f>'Balance N-1'!L2784</f>
        <v>0</v>
      </c>
      <c r="E2781" s="78">
        <f>'Balance N-1'!M2784</f>
        <v>0</v>
      </c>
      <c r="F2781" s="78">
        <f>'Balance N-1'!N2784</f>
        <v>0</v>
      </c>
      <c r="G2781" s="78">
        <f>'Balance N-1'!O2784</f>
        <v>0</v>
      </c>
      <c r="H2781" s="78">
        <f>'Balance N-1'!P2784</f>
        <v>0</v>
      </c>
      <c r="I2781" s="79">
        <f t="shared" si="43"/>
        <v>0</v>
      </c>
    </row>
    <row r="2782" spans="1:9" ht="15.6">
      <c r="A2782" s="85">
        <f>'Balance N-1'!I2785</f>
        <v>0</v>
      </c>
      <c r="B2782" s="75">
        <f>'Balance N-1'!J2785</f>
        <v>0</v>
      </c>
      <c r="C2782" s="78">
        <f>'Balance N-1'!K2785</f>
        <v>0</v>
      </c>
      <c r="D2782" s="78">
        <f>'Balance N-1'!L2785</f>
        <v>0</v>
      </c>
      <c r="E2782" s="78">
        <f>'Balance N-1'!M2785</f>
        <v>0</v>
      </c>
      <c r="F2782" s="78">
        <f>'Balance N-1'!N2785</f>
        <v>0</v>
      </c>
      <c r="G2782" s="78">
        <f>'Balance N-1'!O2785</f>
        <v>0</v>
      </c>
      <c r="H2782" s="78">
        <f>'Balance N-1'!P2785</f>
        <v>0</v>
      </c>
      <c r="I2782" s="79">
        <f t="shared" si="43"/>
        <v>0</v>
      </c>
    </row>
    <row r="2783" spans="1:9" ht="15.6">
      <c r="A2783" s="85">
        <f>'Balance N-1'!I2786</f>
        <v>0</v>
      </c>
      <c r="B2783" s="75">
        <f>'Balance N-1'!J2786</f>
        <v>0</v>
      </c>
      <c r="C2783" s="78">
        <f>'Balance N-1'!K2786</f>
        <v>0</v>
      </c>
      <c r="D2783" s="78">
        <f>'Balance N-1'!L2786</f>
        <v>0</v>
      </c>
      <c r="E2783" s="78">
        <f>'Balance N-1'!M2786</f>
        <v>0</v>
      </c>
      <c r="F2783" s="78">
        <f>'Balance N-1'!N2786</f>
        <v>0</v>
      </c>
      <c r="G2783" s="78">
        <f>'Balance N-1'!O2786</f>
        <v>0</v>
      </c>
      <c r="H2783" s="78">
        <f>'Balance N-1'!P2786</f>
        <v>0</v>
      </c>
      <c r="I2783" s="79">
        <f t="shared" si="43"/>
        <v>0</v>
      </c>
    </row>
    <row r="2784" spans="1:9" ht="15.6">
      <c r="A2784" s="85">
        <f>'Balance N-1'!I2787</f>
        <v>0</v>
      </c>
      <c r="B2784" s="75">
        <f>'Balance N-1'!J2787</f>
        <v>0</v>
      </c>
      <c r="C2784" s="78">
        <f>'Balance N-1'!K2787</f>
        <v>0</v>
      </c>
      <c r="D2784" s="78">
        <f>'Balance N-1'!L2787</f>
        <v>0</v>
      </c>
      <c r="E2784" s="78">
        <f>'Balance N-1'!M2787</f>
        <v>0</v>
      </c>
      <c r="F2784" s="78">
        <f>'Balance N-1'!N2787</f>
        <v>0</v>
      </c>
      <c r="G2784" s="78">
        <f>'Balance N-1'!O2787</f>
        <v>0</v>
      </c>
      <c r="H2784" s="78">
        <f>'Balance N-1'!P2787</f>
        <v>0</v>
      </c>
      <c r="I2784" s="79">
        <f t="shared" si="43"/>
        <v>0</v>
      </c>
    </row>
    <row r="2785" spans="1:9" ht="15.6">
      <c r="A2785" s="85">
        <f>'Balance N-1'!I2788</f>
        <v>0</v>
      </c>
      <c r="B2785" s="75">
        <f>'Balance N-1'!J2788</f>
        <v>0</v>
      </c>
      <c r="C2785" s="78">
        <f>'Balance N-1'!K2788</f>
        <v>0</v>
      </c>
      <c r="D2785" s="78">
        <f>'Balance N-1'!L2788</f>
        <v>0</v>
      </c>
      <c r="E2785" s="78">
        <f>'Balance N-1'!M2788</f>
        <v>0</v>
      </c>
      <c r="F2785" s="78">
        <f>'Balance N-1'!N2788</f>
        <v>0</v>
      </c>
      <c r="G2785" s="78">
        <f>'Balance N-1'!O2788</f>
        <v>0</v>
      </c>
      <c r="H2785" s="78">
        <f>'Balance N-1'!P2788</f>
        <v>0</v>
      </c>
      <c r="I2785" s="79">
        <f t="shared" si="43"/>
        <v>0</v>
      </c>
    </row>
    <row r="2786" spans="1:9" ht="15.6">
      <c r="A2786" s="85">
        <f>'Balance N-1'!I2789</f>
        <v>0</v>
      </c>
      <c r="B2786" s="75">
        <f>'Balance N-1'!J2789</f>
        <v>0</v>
      </c>
      <c r="C2786" s="78">
        <f>'Balance N-1'!K2789</f>
        <v>0</v>
      </c>
      <c r="D2786" s="78">
        <f>'Balance N-1'!L2789</f>
        <v>0</v>
      </c>
      <c r="E2786" s="78">
        <f>'Balance N-1'!M2789</f>
        <v>0</v>
      </c>
      <c r="F2786" s="78">
        <f>'Balance N-1'!N2789</f>
        <v>0</v>
      </c>
      <c r="G2786" s="78">
        <f>'Balance N-1'!O2789</f>
        <v>0</v>
      </c>
      <c r="H2786" s="78">
        <f>'Balance N-1'!P2789</f>
        <v>0</v>
      </c>
      <c r="I2786" s="79">
        <f t="shared" si="43"/>
        <v>0</v>
      </c>
    </row>
    <row r="2787" spans="1:9" ht="15.6">
      <c r="A2787" s="85">
        <f>'Balance N-1'!I2790</f>
        <v>0</v>
      </c>
      <c r="B2787" s="75">
        <f>'Balance N-1'!J2790</f>
        <v>0</v>
      </c>
      <c r="C2787" s="78">
        <f>'Balance N-1'!K2790</f>
        <v>0</v>
      </c>
      <c r="D2787" s="78">
        <f>'Balance N-1'!L2790</f>
        <v>0</v>
      </c>
      <c r="E2787" s="78">
        <f>'Balance N-1'!M2790</f>
        <v>0</v>
      </c>
      <c r="F2787" s="78">
        <f>'Balance N-1'!N2790</f>
        <v>0</v>
      </c>
      <c r="G2787" s="78">
        <f>'Balance N-1'!O2790</f>
        <v>0</v>
      </c>
      <c r="H2787" s="78">
        <f>'Balance N-1'!P2790</f>
        <v>0</v>
      </c>
      <c r="I2787" s="79">
        <f t="shared" si="43"/>
        <v>0</v>
      </c>
    </row>
    <row r="2788" spans="1:9" ht="15.6">
      <c r="A2788" s="85">
        <f>'Balance N-1'!I2791</f>
        <v>0</v>
      </c>
      <c r="B2788" s="75">
        <f>'Balance N-1'!J2791</f>
        <v>0</v>
      </c>
      <c r="C2788" s="78">
        <f>'Balance N-1'!K2791</f>
        <v>0</v>
      </c>
      <c r="D2788" s="78">
        <f>'Balance N-1'!L2791</f>
        <v>0</v>
      </c>
      <c r="E2788" s="78">
        <f>'Balance N-1'!M2791</f>
        <v>0</v>
      </c>
      <c r="F2788" s="78">
        <f>'Balance N-1'!N2791</f>
        <v>0</v>
      </c>
      <c r="G2788" s="78">
        <f>'Balance N-1'!O2791</f>
        <v>0</v>
      </c>
      <c r="H2788" s="78">
        <f>'Balance N-1'!P2791</f>
        <v>0</v>
      </c>
      <c r="I2788" s="79">
        <f t="shared" si="43"/>
        <v>0</v>
      </c>
    </row>
    <row r="2789" spans="1:9" ht="15.6">
      <c r="A2789" s="85">
        <f>'Balance N-1'!I2792</f>
        <v>0</v>
      </c>
      <c r="B2789" s="75">
        <f>'Balance N-1'!J2792</f>
        <v>0</v>
      </c>
      <c r="C2789" s="78">
        <f>'Balance N-1'!K2792</f>
        <v>0</v>
      </c>
      <c r="D2789" s="78">
        <f>'Balance N-1'!L2792</f>
        <v>0</v>
      </c>
      <c r="E2789" s="78">
        <f>'Balance N-1'!M2792</f>
        <v>0</v>
      </c>
      <c r="F2789" s="78">
        <f>'Balance N-1'!N2792</f>
        <v>0</v>
      </c>
      <c r="G2789" s="78">
        <f>'Balance N-1'!O2792</f>
        <v>0</v>
      </c>
      <c r="H2789" s="78">
        <f>'Balance N-1'!P2792</f>
        <v>0</v>
      </c>
      <c r="I2789" s="79">
        <f t="shared" si="43"/>
        <v>0</v>
      </c>
    </row>
    <row r="2790" spans="1:9" ht="15.6">
      <c r="A2790" s="85">
        <f>'Balance N-1'!I2793</f>
        <v>0</v>
      </c>
      <c r="B2790" s="75">
        <f>'Balance N-1'!J2793</f>
        <v>0</v>
      </c>
      <c r="C2790" s="78">
        <f>'Balance N-1'!K2793</f>
        <v>0</v>
      </c>
      <c r="D2790" s="78">
        <f>'Balance N-1'!L2793</f>
        <v>0</v>
      </c>
      <c r="E2790" s="78">
        <f>'Balance N-1'!M2793</f>
        <v>0</v>
      </c>
      <c r="F2790" s="78">
        <f>'Balance N-1'!N2793</f>
        <v>0</v>
      </c>
      <c r="G2790" s="78">
        <f>'Balance N-1'!O2793</f>
        <v>0</v>
      </c>
      <c r="H2790" s="78">
        <f>'Balance N-1'!P2793</f>
        <v>0</v>
      </c>
      <c r="I2790" s="79">
        <f t="shared" si="43"/>
        <v>0</v>
      </c>
    </row>
    <row r="2791" spans="1:9" ht="15.6">
      <c r="A2791" s="85">
        <f>'Balance N-1'!I2794</f>
        <v>0</v>
      </c>
      <c r="B2791" s="75">
        <f>'Balance N-1'!J2794</f>
        <v>0</v>
      </c>
      <c r="C2791" s="78">
        <f>'Balance N-1'!K2794</f>
        <v>0</v>
      </c>
      <c r="D2791" s="78">
        <f>'Balance N-1'!L2794</f>
        <v>0</v>
      </c>
      <c r="E2791" s="78">
        <f>'Balance N-1'!M2794</f>
        <v>0</v>
      </c>
      <c r="F2791" s="78">
        <f>'Balance N-1'!N2794</f>
        <v>0</v>
      </c>
      <c r="G2791" s="78">
        <f>'Balance N-1'!O2794</f>
        <v>0</v>
      </c>
      <c r="H2791" s="78">
        <f>'Balance N-1'!P2794</f>
        <v>0</v>
      </c>
      <c r="I2791" s="79">
        <f t="shared" si="43"/>
        <v>0</v>
      </c>
    </row>
    <row r="2792" spans="1:9" ht="15.6">
      <c r="A2792" s="85">
        <f>'Balance N-1'!I2795</f>
        <v>0</v>
      </c>
      <c r="B2792" s="75">
        <f>'Balance N-1'!J2795</f>
        <v>0</v>
      </c>
      <c r="C2792" s="78">
        <f>'Balance N-1'!K2795</f>
        <v>0</v>
      </c>
      <c r="D2792" s="78">
        <f>'Balance N-1'!L2795</f>
        <v>0</v>
      </c>
      <c r="E2792" s="78">
        <f>'Balance N-1'!M2795</f>
        <v>0</v>
      </c>
      <c r="F2792" s="78">
        <f>'Balance N-1'!N2795</f>
        <v>0</v>
      </c>
      <c r="G2792" s="78">
        <f>'Balance N-1'!O2795</f>
        <v>0</v>
      </c>
      <c r="H2792" s="78">
        <f>'Balance N-1'!P2795</f>
        <v>0</v>
      </c>
      <c r="I2792" s="79">
        <f t="shared" si="43"/>
        <v>0</v>
      </c>
    </row>
    <row r="2793" spans="1:9" ht="15.6">
      <c r="A2793" s="85">
        <f>'Balance N-1'!I2796</f>
        <v>0</v>
      </c>
      <c r="B2793" s="75">
        <f>'Balance N-1'!J2796</f>
        <v>0</v>
      </c>
      <c r="C2793" s="78">
        <f>'Balance N-1'!K2796</f>
        <v>0</v>
      </c>
      <c r="D2793" s="78">
        <f>'Balance N-1'!L2796</f>
        <v>0</v>
      </c>
      <c r="E2793" s="78">
        <f>'Balance N-1'!M2796</f>
        <v>0</v>
      </c>
      <c r="F2793" s="78">
        <f>'Balance N-1'!N2796</f>
        <v>0</v>
      </c>
      <c r="G2793" s="78">
        <f>'Balance N-1'!O2796</f>
        <v>0</v>
      </c>
      <c r="H2793" s="78">
        <f>'Balance N-1'!P2796</f>
        <v>0</v>
      </c>
      <c r="I2793" s="79">
        <f t="shared" si="43"/>
        <v>0</v>
      </c>
    </row>
    <row r="2794" spans="1:9" ht="15.6">
      <c r="A2794" s="85">
        <f>'Balance N-1'!I2797</f>
        <v>0</v>
      </c>
      <c r="B2794" s="75">
        <f>'Balance N-1'!J2797</f>
        <v>0</v>
      </c>
      <c r="C2794" s="78">
        <f>'Balance N-1'!K2797</f>
        <v>0</v>
      </c>
      <c r="D2794" s="78">
        <f>'Balance N-1'!L2797</f>
        <v>0</v>
      </c>
      <c r="E2794" s="78">
        <f>'Balance N-1'!M2797</f>
        <v>0</v>
      </c>
      <c r="F2794" s="78">
        <f>'Balance N-1'!N2797</f>
        <v>0</v>
      </c>
      <c r="G2794" s="78">
        <f>'Balance N-1'!O2797</f>
        <v>0</v>
      </c>
      <c r="H2794" s="78">
        <f>'Balance N-1'!P2797</f>
        <v>0</v>
      </c>
      <c r="I2794" s="79">
        <f t="shared" si="43"/>
        <v>0</v>
      </c>
    </row>
    <row r="2795" spans="1:9" ht="15.6">
      <c r="A2795" s="85">
        <f>'Balance N-1'!I2798</f>
        <v>0</v>
      </c>
      <c r="B2795" s="75">
        <f>'Balance N-1'!J2798</f>
        <v>0</v>
      </c>
      <c r="C2795" s="78">
        <f>'Balance N-1'!K2798</f>
        <v>0</v>
      </c>
      <c r="D2795" s="78">
        <f>'Balance N-1'!L2798</f>
        <v>0</v>
      </c>
      <c r="E2795" s="78">
        <f>'Balance N-1'!M2798</f>
        <v>0</v>
      </c>
      <c r="F2795" s="78">
        <f>'Balance N-1'!N2798</f>
        <v>0</v>
      </c>
      <c r="G2795" s="78">
        <f>'Balance N-1'!O2798</f>
        <v>0</v>
      </c>
      <c r="H2795" s="78">
        <f>'Balance N-1'!P2798</f>
        <v>0</v>
      </c>
      <c r="I2795" s="79">
        <f t="shared" si="43"/>
        <v>0</v>
      </c>
    </row>
    <row r="2796" spans="1:9" ht="15.6">
      <c r="A2796" s="85">
        <f>'Balance N-1'!I2799</f>
        <v>0</v>
      </c>
      <c r="B2796" s="75">
        <f>'Balance N-1'!J2799</f>
        <v>0</v>
      </c>
      <c r="C2796" s="78">
        <f>'Balance N-1'!K2799</f>
        <v>0</v>
      </c>
      <c r="D2796" s="78">
        <f>'Balance N-1'!L2799</f>
        <v>0</v>
      </c>
      <c r="E2796" s="78">
        <f>'Balance N-1'!M2799</f>
        <v>0</v>
      </c>
      <c r="F2796" s="78">
        <f>'Balance N-1'!N2799</f>
        <v>0</v>
      </c>
      <c r="G2796" s="78">
        <f>'Balance N-1'!O2799</f>
        <v>0</v>
      </c>
      <c r="H2796" s="78">
        <f>'Balance N-1'!P2799</f>
        <v>0</v>
      </c>
      <c r="I2796" s="79">
        <f t="shared" si="43"/>
        <v>0</v>
      </c>
    </row>
    <row r="2797" spans="1:9" ht="15.6">
      <c r="A2797" s="85">
        <f>'Balance N-1'!I2800</f>
        <v>0</v>
      </c>
      <c r="B2797" s="75">
        <f>'Balance N-1'!J2800</f>
        <v>0</v>
      </c>
      <c r="C2797" s="78">
        <f>'Balance N-1'!K2800</f>
        <v>0</v>
      </c>
      <c r="D2797" s="78">
        <f>'Balance N-1'!L2800</f>
        <v>0</v>
      </c>
      <c r="E2797" s="78">
        <f>'Balance N-1'!M2800</f>
        <v>0</v>
      </c>
      <c r="F2797" s="78">
        <f>'Balance N-1'!N2800</f>
        <v>0</v>
      </c>
      <c r="G2797" s="78">
        <f>'Balance N-1'!O2800</f>
        <v>0</v>
      </c>
      <c r="H2797" s="78">
        <f>'Balance N-1'!P2800</f>
        <v>0</v>
      </c>
      <c r="I2797" s="79">
        <f t="shared" si="43"/>
        <v>0</v>
      </c>
    </row>
    <row r="2798" spans="1:9" ht="15.6">
      <c r="A2798" s="85">
        <f>'Balance N-1'!I2801</f>
        <v>0</v>
      </c>
      <c r="B2798" s="75">
        <f>'Balance N-1'!J2801</f>
        <v>0</v>
      </c>
      <c r="C2798" s="78">
        <f>'Balance N-1'!K2801</f>
        <v>0</v>
      </c>
      <c r="D2798" s="78">
        <f>'Balance N-1'!L2801</f>
        <v>0</v>
      </c>
      <c r="E2798" s="78">
        <f>'Balance N-1'!M2801</f>
        <v>0</v>
      </c>
      <c r="F2798" s="78">
        <f>'Balance N-1'!N2801</f>
        <v>0</v>
      </c>
      <c r="G2798" s="78">
        <f>'Balance N-1'!O2801</f>
        <v>0</v>
      </c>
      <c r="H2798" s="78">
        <f>'Balance N-1'!P2801</f>
        <v>0</v>
      </c>
      <c r="I2798" s="79">
        <f t="shared" si="43"/>
        <v>0</v>
      </c>
    </row>
    <row r="2799" spans="1:9" ht="15.6">
      <c r="A2799" s="85">
        <f>'Balance N-1'!I2802</f>
        <v>0</v>
      </c>
      <c r="B2799" s="75">
        <f>'Balance N-1'!J2802</f>
        <v>0</v>
      </c>
      <c r="C2799" s="78">
        <f>'Balance N-1'!K2802</f>
        <v>0</v>
      </c>
      <c r="D2799" s="78">
        <f>'Balance N-1'!L2802</f>
        <v>0</v>
      </c>
      <c r="E2799" s="78">
        <f>'Balance N-1'!M2802</f>
        <v>0</v>
      </c>
      <c r="F2799" s="78">
        <f>'Balance N-1'!N2802</f>
        <v>0</v>
      </c>
      <c r="G2799" s="78">
        <f>'Balance N-1'!O2802</f>
        <v>0</v>
      </c>
      <c r="H2799" s="78">
        <f>'Balance N-1'!P2802</f>
        <v>0</v>
      </c>
      <c r="I2799" s="79">
        <f t="shared" si="43"/>
        <v>0</v>
      </c>
    </row>
    <row r="2800" spans="1:9" ht="15.6">
      <c r="A2800" s="85">
        <f>'Balance N-1'!I2803</f>
        <v>0</v>
      </c>
      <c r="B2800" s="75">
        <f>'Balance N-1'!J2803</f>
        <v>0</v>
      </c>
      <c r="C2800" s="78">
        <f>'Balance N-1'!K2803</f>
        <v>0</v>
      </c>
      <c r="D2800" s="78">
        <f>'Balance N-1'!L2803</f>
        <v>0</v>
      </c>
      <c r="E2800" s="78">
        <f>'Balance N-1'!M2803</f>
        <v>0</v>
      </c>
      <c r="F2800" s="78">
        <f>'Balance N-1'!N2803</f>
        <v>0</v>
      </c>
      <c r="G2800" s="78">
        <f>'Balance N-1'!O2803</f>
        <v>0</v>
      </c>
      <c r="H2800" s="78">
        <f>'Balance N-1'!P2803</f>
        <v>0</v>
      </c>
      <c r="I2800" s="79">
        <f t="shared" si="43"/>
        <v>0</v>
      </c>
    </row>
    <row r="2801" spans="1:9" ht="15.6">
      <c r="A2801" s="85">
        <f>'Balance N-1'!I2804</f>
        <v>0</v>
      </c>
      <c r="B2801" s="75">
        <f>'Balance N-1'!J2804</f>
        <v>0</v>
      </c>
      <c r="C2801" s="78">
        <f>'Balance N-1'!K2804</f>
        <v>0</v>
      </c>
      <c r="D2801" s="78">
        <f>'Balance N-1'!L2804</f>
        <v>0</v>
      </c>
      <c r="E2801" s="78">
        <f>'Balance N-1'!M2804</f>
        <v>0</v>
      </c>
      <c r="F2801" s="78">
        <f>'Balance N-1'!N2804</f>
        <v>0</v>
      </c>
      <c r="G2801" s="78">
        <f>'Balance N-1'!O2804</f>
        <v>0</v>
      </c>
      <c r="H2801" s="78">
        <f>'Balance N-1'!P2804</f>
        <v>0</v>
      </c>
      <c r="I2801" s="79">
        <f t="shared" si="43"/>
        <v>0</v>
      </c>
    </row>
    <row r="2802" spans="1:9" ht="15.6">
      <c r="A2802" s="85">
        <f>'Balance N-1'!I2805</f>
        <v>0</v>
      </c>
      <c r="B2802" s="75">
        <f>'Balance N-1'!J2805</f>
        <v>0</v>
      </c>
      <c r="C2802" s="78">
        <f>'Balance N-1'!K2805</f>
        <v>0</v>
      </c>
      <c r="D2802" s="78">
        <f>'Balance N-1'!L2805</f>
        <v>0</v>
      </c>
      <c r="E2802" s="78">
        <f>'Balance N-1'!M2805</f>
        <v>0</v>
      </c>
      <c r="F2802" s="78">
        <f>'Balance N-1'!N2805</f>
        <v>0</v>
      </c>
      <c r="G2802" s="78">
        <f>'Balance N-1'!O2805</f>
        <v>0</v>
      </c>
      <c r="H2802" s="78">
        <f>'Balance N-1'!P2805</f>
        <v>0</v>
      </c>
      <c r="I2802" s="79">
        <f t="shared" si="43"/>
        <v>0</v>
      </c>
    </row>
    <row r="2803" spans="1:9" ht="15.6">
      <c r="A2803" s="85">
        <f>'Balance N-1'!I2806</f>
        <v>0</v>
      </c>
      <c r="B2803" s="75">
        <f>'Balance N-1'!J2806</f>
        <v>0</v>
      </c>
      <c r="C2803" s="78">
        <f>'Balance N-1'!K2806</f>
        <v>0</v>
      </c>
      <c r="D2803" s="78">
        <f>'Balance N-1'!L2806</f>
        <v>0</v>
      </c>
      <c r="E2803" s="78">
        <f>'Balance N-1'!M2806</f>
        <v>0</v>
      </c>
      <c r="F2803" s="78">
        <f>'Balance N-1'!N2806</f>
        <v>0</v>
      </c>
      <c r="G2803" s="78">
        <f>'Balance N-1'!O2806</f>
        <v>0</v>
      </c>
      <c r="H2803" s="78">
        <f>'Balance N-1'!P2806</f>
        <v>0</v>
      </c>
      <c r="I2803" s="79">
        <f t="shared" si="43"/>
        <v>0</v>
      </c>
    </row>
    <row r="2804" spans="1:9" ht="15.6">
      <c r="A2804" s="85">
        <f>'Balance N-1'!I2807</f>
        <v>0</v>
      </c>
      <c r="B2804" s="75">
        <f>'Balance N-1'!J2807</f>
        <v>0</v>
      </c>
      <c r="C2804" s="78">
        <f>'Balance N-1'!K2807</f>
        <v>0</v>
      </c>
      <c r="D2804" s="78">
        <f>'Balance N-1'!L2807</f>
        <v>0</v>
      </c>
      <c r="E2804" s="78">
        <f>'Balance N-1'!M2807</f>
        <v>0</v>
      </c>
      <c r="F2804" s="78">
        <f>'Balance N-1'!N2807</f>
        <v>0</v>
      </c>
      <c r="G2804" s="78">
        <f>'Balance N-1'!O2807</f>
        <v>0</v>
      </c>
      <c r="H2804" s="78">
        <f>'Balance N-1'!P2807</f>
        <v>0</v>
      </c>
      <c r="I2804" s="79">
        <f t="shared" si="43"/>
        <v>0</v>
      </c>
    </row>
    <row r="2805" spans="1:9" ht="15.6">
      <c r="A2805" s="85">
        <f>'Balance N-1'!I2808</f>
        <v>0</v>
      </c>
      <c r="B2805" s="75">
        <f>'Balance N-1'!J2808</f>
        <v>0</v>
      </c>
      <c r="C2805" s="78">
        <f>'Balance N-1'!K2808</f>
        <v>0</v>
      </c>
      <c r="D2805" s="78">
        <f>'Balance N-1'!L2808</f>
        <v>0</v>
      </c>
      <c r="E2805" s="78">
        <f>'Balance N-1'!M2808</f>
        <v>0</v>
      </c>
      <c r="F2805" s="78">
        <f>'Balance N-1'!N2808</f>
        <v>0</v>
      </c>
      <c r="G2805" s="78">
        <f>'Balance N-1'!O2808</f>
        <v>0</v>
      </c>
      <c r="H2805" s="78">
        <f>'Balance N-1'!P2808</f>
        <v>0</v>
      </c>
      <c r="I2805" s="79">
        <f t="shared" si="43"/>
        <v>0</v>
      </c>
    </row>
    <row r="2806" spans="1:9" ht="15.6">
      <c r="A2806" s="85">
        <f>'Balance N-1'!I2809</f>
        <v>0</v>
      </c>
      <c r="B2806" s="75">
        <f>'Balance N-1'!J2809</f>
        <v>0</v>
      </c>
      <c r="C2806" s="78">
        <f>'Balance N-1'!K2809</f>
        <v>0</v>
      </c>
      <c r="D2806" s="78">
        <f>'Balance N-1'!L2809</f>
        <v>0</v>
      </c>
      <c r="E2806" s="78">
        <f>'Balance N-1'!M2809</f>
        <v>0</v>
      </c>
      <c r="F2806" s="78">
        <f>'Balance N-1'!N2809</f>
        <v>0</v>
      </c>
      <c r="G2806" s="78">
        <f>'Balance N-1'!O2809</f>
        <v>0</v>
      </c>
      <c r="H2806" s="78">
        <f>'Balance N-1'!P2809</f>
        <v>0</v>
      </c>
      <c r="I2806" s="79">
        <f t="shared" si="43"/>
        <v>0</v>
      </c>
    </row>
    <row r="2807" spans="1:9" ht="15.6">
      <c r="A2807" s="85">
        <f>'Balance N-1'!I2810</f>
        <v>0</v>
      </c>
      <c r="B2807" s="75">
        <f>'Balance N-1'!J2810</f>
        <v>0</v>
      </c>
      <c r="C2807" s="78">
        <f>'Balance N-1'!K2810</f>
        <v>0</v>
      </c>
      <c r="D2807" s="78">
        <f>'Balance N-1'!L2810</f>
        <v>0</v>
      </c>
      <c r="E2807" s="78">
        <f>'Balance N-1'!M2810</f>
        <v>0</v>
      </c>
      <c r="F2807" s="78">
        <f>'Balance N-1'!N2810</f>
        <v>0</v>
      </c>
      <c r="G2807" s="78">
        <f>'Balance N-1'!O2810</f>
        <v>0</v>
      </c>
      <c r="H2807" s="78">
        <f>'Balance N-1'!P2810</f>
        <v>0</v>
      </c>
      <c r="I2807" s="79">
        <f t="shared" si="43"/>
        <v>0</v>
      </c>
    </row>
    <row r="2808" spans="1:9" ht="15.6">
      <c r="A2808" s="85">
        <f>'Balance N-1'!I2811</f>
        <v>0</v>
      </c>
      <c r="B2808" s="75">
        <f>'Balance N-1'!J2811</f>
        <v>0</v>
      </c>
      <c r="C2808" s="78">
        <f>'Balance N-1'!K2811</f>
        <v>0</v>
      </c>
      <c r="D2808" s="78">
        <f>'Balance N-1'!L2811</f>
        <v>0</v>
      </c>
      <c r="E2808" s="78">
        <f>'Balance N-1'!M2811</f>
        <v>0</v>
      </c>
      <c r="F2808" s="78">
        <f>'Balance N-1'!N2811</f>
        <v>0</v>
      </c>
      <c r="G2808" s="78">
        <f>'Balance N-1'!O2811</f>
        <v>0</v>
      </c>
      <c r="H2808" s="78">
        <f>'Balance N-1'!P2811</f>
        <v>0</v>
      </c>
      <c r="I2808" s="79">
        <f t="shared" si="43"/>
        <v>0</v>
      </c>
    </row>
    <row r="2809" spans="1:9" ht="15.6">
      <c r="A2809" s="85">
        <f>'Balance N-1'!I2812</f>
        <v>0</v>
      </c>
      <c r="B2809" s="75">
        <f>'Balance N-1'!J2812</f>
        <v>0</v>
      </c>
      <c r="C2809" s="78">
        <f>'Balance N-1'!K2812</f>
        <v>0</v>
      </c>
      <c r="D2809" s="78">
        <f>'Balance N-1'!L2812</f>
        <v>0</v>
      </c>
      <c r="E2809" s="78">
        <f>'Balance N-1'!M2812</f>
        <v>0</v>
      </c>
      <c r="F2809" s="78">
        <f>'Balance N-1'!N2812</f>
        <v>0</v>
      </c>
      <c r="G2809" s="78">
        <f>'Balance N-1'!O2812</f>
        <v>0</v>
      </c>
      <c r="H2809" s="78">
        <f>'Balance N-1'!P2812</f>
        <v>0</v>
      </c>
      <c r="I2809" s="79">
        <f t="shared" si="43"/>
        <v>0</v>
      </c>
    </row>
    <row r="2810" spans="1:9" ht="15.6">
      <c r="A2810" s="85">
        <f>'Balance N-1'!I2813</f>
        <v>0</v>
      </c>
      <c r="B2810" s="75">
        <f>'Balance N-1'!J2813</f>
        <v>0</v>
      </c>
      <c r="C2810" s="78">
        <f>'Balance N-1'!K2813</f>
        <v>0</v>
      </c>
      <c r="D2810" s="78">
        <f>'Balance N-1'!L2813</f>
        <v>0</v>
      </c>
      <c r="E2810" s="78">
        <f>'Balance N-1'!M2813</f>
        <v>0</v>
      </c>
      <c r="F2810" s="78">
        <f>'Balance N-1'!N2813</f>
        <v>0</v>
      </c>
      <c r="G2810" s="78">
        <f>'Balance N-1'!O2813</f>
        <v>0</v>
      </c>
      <c r="H2810" s="78">
        <f>'Balance N-1'!P2813</f>
        <v>0</v>
      </c>
      <c r="I2810" s="79">
        <f t="shared" si="43"/>
        <v>0</v>
      </c>
    </row>
    <row r="2811" spans="1:9" ht="15.6">
      <c r="A2811" s="85">
        <f>'Balance N-1'!I2814</f>
        <v>0</v>
      </c>
      <c r="B2811" s="75">
        <f>'Balance N-1'!J2814</f>
        <v>0</v>
      </c>
      <c r="C2811" s="78">
        <f>'Balance N-1'!K2814</f>
        <v>0</v>
      </c>
      <c r="D2811" s="78">
        <f>'Balance N-1'!L2814</f>
        <v>0</v>
      </c>
      <c r="E2811" s="78">
        <f>'Balance N-1'!M2814</f>
        <v>0</v>
      </c>
      <c r="F2811" s="78">
        <f>'Balance N-1'!N2814</f>
        <v>0</v>
      </c>
      <c r="G2811" s="78">
        <f>'Balance N-1'!O2814</f>
        <v>0</v>
      </c>
      <c r="H2811" s="78">
        <f>'Balance N-1'!P2814</f>
        <v>0</v>
      </c>
      <c r="I2811" s="79">
        <f t="shared" si="43"/>
        <v>0</v>
      </c>
    </row>
    <row r="2812" spans="1:9" ht="15.6">
      <c r="A2812" s="85">
        <f>'Balance N-1'!I2815</f>
        <v>0</v>
      </c>
      <c r="B2812" s="75">
        <f>'Balance N-1'!J2815</f>
        <v>0</v>
      </c>
      <c r="C2812" s="78">
        <f>'Balance N-1'!K2815</f>
        <v>0</v>
      </c>
      <c r="D2812" s="78">
        <f>'Balance N-1'!L2815</f>
        <v>0</v>
      </c>
      <c r="E2812" s="78">
        <f>'Balance N-1'!M2815</f>
        <v>0</v>
      </c>
      <c r="F2812" s="78">
        <f>'Balance N-1'!N2815</f>
        <v>0</v>
      </c>
      <c r="G2812" s="78">
        <f>'Balance N-1'!O2815</f>
        <v>0</v>
      </c>
      <c r="H2812" s="78">
        <f>'Balance N-1'!P2815</f>
        <v>0</v>
      </c>
      <c r="I2812" s="79">
        <f t="shared" si="43"/>
        <v>0</v>
      </c>
    </row>
    <row r="2813" spans="1:9" ht="15.6">
      <c r="A2813" s="85">
        <f>'Balance N-1'!I2816</f>
        <v>0</v>
      </c>
      <c r="B2813" s="75">
        <f>'Balance N-1'!J2816</f>
        <v>0</v>
      </c>
      <c r="C2813" s="78">
        <f>'Balance N-1'!K2816</f>
        <v>0</v>
      </c>
      <c r="D2813" s="78">
        <f>'Balance N-1'!L2816</f>
        <v>0</v>
      </c>
      <c r="E2813" s="78">
        <f>'Balance N-1'!M2816</f>
        <v>0</v>
      </c>
      <c r="F2813" s="78">
        <f>'Balance N-1'!N2816</f>
        <v>0</v>
      </c>
      <c r="G2813" s="78">
        <f>'Balance N-1'!O2816</f>
        <v>0</v>
      </c>
      <c r="H2813" s="78">
        <f>'Balance N-1'!P2816</f>
        <v>0</v>
      </c>
      <c r="I2813" s="79">
        <f t="shared" si="43"/>
        <v>0</v>
      </c>
    </row>
    <row r="2814" spans="1:9" ht="15.6">
      <c r="A2814" s="85">
        <f>'Balance N-1'!I2817</f>
        <v>0</v>
      </c>
      <c r="B2814" s="75">
        <f>'Balance N-1'!J2817</f>
        <v>0</v>
      </c>
      <c r="C2814" s="78">
        <f>'Balance N-1'!K2817</f>
        <v>0</v>
      </c>
      <c r="D2814" s="78">
        <f>'Balance N-1'!L2817</f>
        <v>0</v>
      </c>
      <c r="E2814" s="78">
        <f>'Balance N-1'!M2817</f>
        <v>0</v>
      </c>
      <c r="F2814" s="78">
        <f>'Balance N-1'!N2817</f>
        <v>0</v>
      </c>
      <c r="G2814" s="78">
        <f>'Balance N-1'!O2817</f>
        <v>0</v>
      </c>
      <c r="H2814" s="78">
        <f>'Balance N-1'!P2817</f>
        <v>0</v>
      </c>
      <c r="I2814" s="79">
        <f t="shared" si="43"/>
        <v>0</v>
      </c>
    </row>
    <row r="2815" spans="1:9" ht="15.6">
      <c r="A2815" s="85">
        <f>'Balance N-1'!I2818</f>
        <v>0</v>
      </c>
      <c r="B2815" s="75">
        <f>'Balance N-1'!J2818</f>
        <v>0</v>
      </c>
      <c r="C2815" s="78">
        <f>'Balance N-1'!K2818</f>
        <v>0</v>
      </c>
      <c r="D2815" s="78">
        <f>'Balance N-1'!L2818</f>
        <v>0</v>
      </c>
      <c r="E2815" s="78">
        <f>'Balance N-1'!M2818</f>
        <v>0</v>
      </c>
      <c r="F2815" s="78">
        <f>'Balance N-1'!N2818</f>
        <v>0</v>
      </c>
      <c r="G2815" s="78">
        <f>'Balance N-1'!O2818</f>
        <v>0</v>
      </c>
      <c r="H2815" s="78">
        <f>'Balance N-1'!P2818</f>
        <v>0</v>
      </c>
      <c r="I2815" s="79">
        <f t="shared" si="43"/>
        <v>0</v>
      </c>
    </row>
    <row r="2816" spans="1:9" ht="15.6">
      <c r="A2816" s="85">
        <f>'Balance N-1'!I2819</f>
        <v>0</v>
      </c>
      <c r="B2816" s="75">
        <f>'Balance N-1'!J2819</f>
        <v>0</v>
      </c>
      <c r="C2816" s="78">
        <f>'Balance N-1'!K2819</f>
        <v>0</v>
      </c>
      <c r="D2816" s="78">
        <f>'Balance N-1'!L2819</f>
        <v>0</v>
      </c>
      <c r="E2816" s="78">
        <f>'Balance N-1'!M2819</f>
        <v>0</v>
      </c>
      <c r="F2816" s="78">
        <f>'Balance N-1'!N2819</f>
        <v>0</v>
      </c>
      <c r="G2816" s="78">
        <f>'Balance N-1'!O2819</f>
        <v>0</v>
      </c>
      <c r="H2816" s="78">
        <f>'Balance N-1'!P2819</f>
        <v>0</v>
      </c>
      <c r="I2816" s="79">
        <f t="shared" si="43"/>
        <v>0</v>
      </c>
    </row>
    <row r="2817" spans="1:9" ht="15.6">
      <c r="A2817" s="85">
        <f>'Balance N-1'!I2820</f>
        <v>0</v>
      </c>
      <c r="B2817" s="75">
        <f>'Balance N-1'!J2820</f>
        <v>0</v>
      </c>
      <c r="C2817" s="78">
        <f>'Balance N-1'!K2820</f>
        <v>0</v>
      </c>
      <c r="D2817" s="78">
        <f>'Balance N-1'!L2820</f>
        <v>0</v>
      </c>
      <c r="E2817" s="78">
        <f>'Balance N-1'!M2820</f>
        <v>0</v>
      </c>
      <c r="F2817" s="78">
        <f>'Balance N-1'!N2820</f>
        <v>0</v>
      </c>
      <c r="G2817" s="78">
        <f>'Balance N-1'!O2820</f>
        <v>0</v>
      </c>
      <c r="H2817" s="78">
        <f>'Balance N-1'!P2820</f>
        <v>0</v>
      </c>
      <c r="I2817" s="79">
        <f t="shared" si="43"/>
        <v>0</v>
      </c>
    </row>
    <row r="2818" spans="1:9" ht="15.6">
      <c r="A2818" s="85">
        <f>'Balance N-1'!I2821</f>
        <v>0</v>
      </c>
      <c r="B2818" s="75">
        <f>'Balance N-1'!J2821</f>
        <v>0</v>
      </c>
      <c r="C2818" s="78">
        <f>'Balance N-1'!K2821</f>
        <v>0</v>
      </c>
      <c r="D2818" s="78">
        <f>'Balance N-1'!L2821</f>
        <v>0</v>
      </c>
      <c r="E2818" s="78">
        <f>'Balance N-1'!M2821</f>
        <v>0</v>
      </c>
      <c r="F2818" s="78">
        <f>'Balance N-1'!N2821</f>
        <v>0</v>
      </c>
      <c r="G2818" s="78">
        <f>'Balance N-1'!O2821</f>
        <v>0</v>
      </c>
      <c r="H2818" s="78">
        <f>'Balance N-1'!P2821</f>
        <v>0</v>
      </c>
      <c r="I2818" s="79">
        <f t="shared" si="43"/>
        <v>0</v>
      </c>
    </row>
    <row r="2819" spans="1:9" ht="15.6">
      <c r="A2819" s="85">
        <f>'Balance N-1'!I2822</f>
        <v>0</v>
      </c>
      <c r="B2819" s="75">
        <f>'Balance N-1'!J2822</f>
        <v>0</v>
      </c>
      <c r="C2819" s="78">
        <f>'Balance N-1'!K2822</f>
        <v>0</v>
      </c>
      <c r="D2819" s="78">
        <f>'Balance N-1'!L2822</f>
        <v>0</v>
      </c>
      <c r="E2819" s="78">
        <f>'Balance N-1'!M2822</f>
        <v>0</v>
      </c>
      <c r="F2819" s="78">
        <f>'Balance N-1'!N2822</f>
        <v>0</v>
      </c>
      <c r="G2819" s="78">
        <f>'Balance N-1'!O2822</f>
        <v>0</v>
      </c>
      <c r="H2819" s="78">
        <f>'Balance N-1'!P2822</f>
        <v>0</v>
      </c>
      <c r="I2819" s="79">
        <f t="shared" ref="I2819:I2882" si="44">(C2819-D2819)+(E2819-F2819)-(G2819-H2819)</f>
        <v>0</v>
      </c>
    </row>
    <row r="2820" spans="1:9" ht="15.6">
      <c r="A2820" s="85">
        <f>'Balance N-1'!I2823</f>
        <v>0</v>
      </c>
      <c r="B2820" s="75">
        <f>'Balance N-1'!J2823</f>
        <v>0</v>
      </c>
      <c r="C2820" s="78">
        <f>'Balance N-1'!K2823</f>
        <v>0</v>
      </c>
      <c r="D2820" s="78">
        <f>'Balance N-1'!L2823</f>
        <v>0</v>
      </c>
      <c r="E2820" s="78">
        <f>'Balance N-1'!M2823</f>
        <v>0</v>
      </c>
      <c r="F2820" s="78">
        <f>'Balance N-1'!N2823</f>
        <v>0</v>
      </c>
      <c r="G2820" s="78">
        <f>'Balance N-1'!O2823</f>
        <v>0</v>
      </c>
      <c r="H2820" s="78">
        <f>'Balance N-1'!P2823</f>
        <v>0</v>
      </c>
      <c r="I2820" s="79">
        <f t="shared" si="44"/>
        <v>0</v>
      </c>
    </row>
    <row r="2821" spans="1:9" ht="15.6">
      <c r="A2821" s="85">
        <f>'Balance N-1'!I2824</f>
        <v>0</v>
      </c>
      <c r="B2821" s="75">
        <f>'Balance N-1'!J2824</f>
        <v>0</v>
      </c>
      <c r="C2821" s="78">
        <f>'Balance N-1'!K2824</f>
        <v>0</v>
      </c>
      <c r="D2821" s="78">
        <f>'Balance N-1'!L2824</f>
        <v>0</v>
      </c>
      <c r="E2821" s="78">
        <f>'Balance N-1'!M2824</f>
        <v>0</v>
      </c>
      <c r="F2821" s="78">
        <f>'Balance N-1'!N2824</f>
        <v>0</v>
      </c>
      <c r="G2821" s="78">
        <f>'Balance N-1'!O2824</f>
        <v>0</v>
      </c>
      <c r="H2821" s="78">
        <f>'Balance N-1'!P2824</f>
        <v>0</v>
      </c>
      <c r="I2821" s="79">
        <f t="shared" si="44"/>
        <v>0</v>
      </c>
    </row>
    <row r="2822" spans="1:9" ht="15.6">
      <c r="A2822" s="85">
        <f>'Balance N-1'!I2825</f>
        <v>0</v>
      </c>
      <c r="B2822" s="75">
        <f>'Balance N-1'!J2825</f>
        <v>0</v>
      </c>
      <c r="C2822" s="78">
        <f>'Balance N-1'!K2825</f>
        <v>0</v>
      </c>
      <c r="D2822" s="78">
        <f>'Balance N-1'!L2825</f>
        <v>0</v>
      </c>
      <c r="E2822" s="78">
        <f>'Balance N-1'!M2825</f>
        <v>0</v>
      </c>
      <c r="F2822" s="78">
        <f>'Balance N-1'!N2825</f>
        <v>0</v>
      </c>
      <c r="G2822" s="78">
        <f>'Balance N-1'!O2825</f>
        <v>0</v>
      </c>
      <c r="H2822" s="78">
        <f>'Balance N-1'!P2825</f>
        <v>0</v>
      </c>
      <c r="I2822" s="79">
        <f t="shared" si="44"/>
        <v>0</v>
      </c>
    </row>
    <row r="2823" spans="1:9" ht="15.6">
      <c r="A2823" s="85">
        <f>'Balance N-1'!I2826</f>
        <v>0</v>
      </c>
      <c r="B2823" s="75">
        <f>'Balance N-1'!J2826</f>
        <v>0</v>
      </c>
      <c r="C2823" s="78">
        <f>'Balance N-1'!K2826</f>
        <v>0</v>
      </c>
      <c r="D2823" s="78">
        <f>'Balance N-1'!L2826</f>
        <v>0</v>
      </c>
      <c r="E2823" s="78">
        <f>'Balance N-1'!M2826</f>
        <v>0</v>
      </c>
      <c r="F2823" s="78">
        <f>'Balance N-1'!N2826</f>
        <v>0</v>
      </c>
      <c r="G2823" s="78">
        <f>'Balance N-1'!O2826</f>
        <v>0</v>
      </c>
      <c r="H2823" s="78">
        <f>'Balance N-1'!P2826</f>
        <v>0</v>
      </c>
      <c r="I2823" s="79">
        <f t="shared" si="44"/>
        <v>0</v>
      </c>
    </row>
    <row r="2824" spans="1:9" ht="15.6">
      <c r="A2824" s="85">
        <f>'Balance N-1'!I2827</f>
        <v>0</v>
      </c>
      <c r="B2824" s="75">
        <f>'Balance N-1'!J2827</f>
        <v>0</v>
      </c>
      <c r="C2824" s="78">
        <f>'Balance N-1'!K2827</f>
        <v>0</v>
      </c>
      <c r="D2824" s="78">
        <f>'Balance N-1'!L2827</f>
        <v>0</v>
      </c>
      <c r="E2824" s="78">
        <f>'Balance N-1'!M2827</f>
        <v>0</v>
      </c>
      <c r="F2824" s="78">
        <f>'Balance N-1'!N2827</f>
        <v>0</v>
      </c>
      <c r="G2824" s="78">
        <f>'Balance N-1'!O2827</f>
        <v>0</v>
      </c>
      <c r="H2824" s="78">
        <f>'Balance N-1'!P2827</f>
        <v>0</v>
      </c>
      <c r="I2824" s="79">
        <f t="shared" si="44"/>
        <v>0</v>
      </c>
    </row>
    <row r="2825" spans="1:9" ht="15.6">
      <c r="A2825" s="85">
        <f>'Balance N-1'!I2828</f>
        <v>0</v>
      </c>
      <c r="B2825" s="75">
        <f>'Balance N-1'!J2828</f>
        <v>0</v>
      </c>
      <c r="C2825" s="78">
        <f>'Balance N-1'!K2828</f>
        <v>0</v>
      </c>
      <c r="D2825" s="78">
        <f>'Balance N-1'!L2828</f>
        <v>0</v>
      </c>
      <c r="E2825" s="78">
        <f>'Balance N-1'!M2828</f>
        <v>0</v>
      </c>
      <c r="F2825" s="78">
        <f>'Balance N-1'!N2828</f>
        <v>0</v>
      </c>
      <c r="G2825" s="78">
        <f>'Balance N-1'!O2828</f>
        <v>0</v>
      </c>
      <c r="H2825" s="78">
        <f>'Balance N-1'!P2828</f>
        <v>0</v>
      </c>
      <c r="I2825" s="79">
        <f t="shared" si="44"/>
        <v>0</v>
      </c>
    </row>
    <row r="2826" spans="1:9" ht="15.6">
      <c r="A2826" s="85">
        <f>'Balance N-1'!I2829</f>
        <v>0</v>
      </c>
      <c r="B2826" s="75">
        <f>'Balance N-1'!J2829</f>
        <v>0</v>
      </c>
      <c r="C2826" s="78">
        <f>'Balance N-1'!K2829</f>
        <v>0</v>
      </c>
      <c r="D2826" s="78">
        <f>'Balance N-1'!L2829</f>
        <v>0</v>
      </c>
      <c r="E2826" s="78">
        <f>'Balance N-1'!M2829</f>
        <v>0</v>
      </c>
      <c r="F2826" s="78">
        <f>'Balance N-1'!N2829</f>
        <v>0</v>
      </c>
      <c r="G2826" s="78">
        <f>'Balance N-1'!O2829</f>
        <v>0</v>
      </c>
      <c r="H2826" s="78">
        <f>'Balance N-1'!P2829</f>
        <v>0</v>
      </c>
      <c r="I2826" s="79">
        <f t="shared" si="44"/>
        <v>0</v>
      </c>
    </row>
    <row r="2827" spans="1:9" ht="15.6">
      <c r="A2827" s="85">
        <f>'Balance N-1'!I2830</f>
        <v>0</v>
      </c>
      <c r="B2827" s="75">
        <f>'Balance N-1'!J2830</f>
        <v>0</v>
      </c>
      <c r="C2827" s="78">
        <f>'Balance N-1'!K2830</f>
        <v>0</v>
      </c>
      <c r="D2827" s="78">
        <f>'Balance N-1'!L2830</f>
        <v>0</v>
      </c>
      <c r="E2827" s="78">
        <f>'Balance N-1'!M2830</f>
        <v>0</v>
      </c>
      <c r="F2827" s="78">
        <f>'Balance N-1'!N2830</f>
        <v>0</v>
      </c>
      <c r="G2827" s="78">
        <f>'Balance N-1'!O2830</f>
        <v>0</v>
      </c>
      <c r="H2827" s="78">
        <f>'Balance N-1'!P2830</f>
        <v>0</v>
      </c>
      <c r="I2827" s="79">
        <f t="shared" si="44"/>
        <v>0</v>
      </c>
    </row>
    <row r="2828" spans="1:9" ht="15.6">
      <c r="A2828" s="85">
        <f>'Balance N-1'!I2831</f>
        <v>0</v>
      </c>
      <c r="B2828" s="75">
        <f>'Balance N-1'!J2831</f>
        <v>0</v>
      </c>
      <c r="C2828" s="78">
        <f>'Balance N-1'!K2831</f>
        <v>0</v>
      </c>
      <c r="D2828" s="78">
        <f>'Balance N-1'!L2831</f>
        <v>0</v>
      </c>
      <c r="E2828" s="78">
        <f>'Balance N-1'!M2831</f>
        <v>0</v>
      </c>
      <c r="F2828" s="78">
        <f>'Balance N-1'!N2831</f>
        <v>0</v>
      </c>
      <c r="G2828" s="78">
        <f>'Balance N-1'!O2831</f>
        <v>0</v>
      </c>
      <c r="H2828" s="78">
        <f>'Balance N-1'!P2831</f>
        <v>0</v>
      </c>
      <c r="I2828" s="79">
        <f t="shared" si="44"/>
        <v>0</v>
      </c>
    </row>
    <row r="2829" spans="1:9" ht="15.6">
      <c r="A2829" s="85">
        <f>'Balance N-1'!I2832</f>
        <v>0</v>
      </c>
      <c r="B2829" s="75">
        <f>'Balance N-1'!J2832</f>
        <v>0</v>
      </c>
      <c r="C2829" s="78">
        <f>'Balance N-1'!K2832</f>
        <v>0</v>
      </c>
      <c r="D2829" s="78">
        <f>'Balance N-1'!L2832</f>
        <v>0</v>
      </c>
      <c r="E2829" s="78">
        <f>'Balance N-1'!M2832</f>
        <v>0</v>
      </c>
      <c r="F2829" s="78">
        <f>'Balance N-1'!N2832</f>
        <v>0</v>
      </c>
      <c r="G2829" s="78">
        <f>'Balance N-1'!O2832</f>
        <v>0</v>
      </c>
      <c r="H2829" s="78">
        <f>'Balance N-1'!P2832</f>
        <v>0</v>
      </c>
      <c r="I2829" s="79">
        <f t="shared" si="44"/>
        <v>0</v>
      </c>
    </row>
    <row r="2830" spans="1:9" ht="15.6">
      <c r="A2830" s="85">
        <f>'Balance N-1'!I2833</f>
        <v>0</v>
      </c>
      <c r="B2830" s="75">
        <f>'Balance N-1'!J2833</f>
        <v>0</v>
      </c>
      <c r="C2830" s="78">
        <f>'Balance N-1'!K2833</f>
        <v>0</v>
      </c>
      <c r="D2830" s="78">
        <f>'Balance N-1'!L2833</f>
        <v>0</v>
      </c>
      <c r="E2830" s="78">
        <f>'Balance N-1'!M2833</f>
        <v>0</v>
      </c>
      <c r="F2830" s="78">
        <f>'Balance N-1'!N2833</f>
        <v>0</v>
      </c>
      <c r="G2830" s="78">
        <f>'Balance N-1'!O2833</f>
        <v>0</v>
      </c>
      <c r="H2830" s="78">
        <f>'Balance N-1'!P2833</f>
        <v>0</v>
      </c>
      <c r="I2830" s="79">
        <f t="shared" si="44"/>
        <v>0</v>
      </c>
    </row>
    <row r="2831" spans="1:9" ht="15.6">
      <c r="A2831" s="85">
        <f>'Balance N-1'!I2834</f>
        <v>0</v>
      </c>
      <c r="B2831" s="75">
        <f>'Balance N-1'!J2834</f>
        <v>0</v>
      </c>
      <c r="C2831" s="78">
        <f>'Balance N-1'!K2834</f>
        <v>0</v>
      </c>
      <c r="D2831" s="78">
        <f>'Balance N-1'!L2834</f>
        <v>0</v>
      </c>
      <c r="E2831" s="78">
        <f>'Balance N-1'!M2834</f>
        <v>0</v>
      </c>
      <c r="F2831" s="78">
        <f>'Balance N-1'!N2834</f>
        <v>0</v>
      </c>
      <c r="G2831" s="78">
        <f>'Balance N-1'!O2834</f>
        <v>0</v>
      </c>
      <c r="H2831" s="78">
        <f>'Balance N-1'!P2834</f>
        <v>0</v>
      </c>
      <c r="I2831" s="79">
        <f t="shared" si="44"/>
        <v>0</v>
      </c>
    </row>
    <row r="2832" spans="1:9" ht="15.6">
      <c r="A2832" s="85">
        <f>'Balance N-1'!I2835</f>
        <v>0</v>
      </c>
      <c r="B2832" s="75">
        <f>'Balance N-1'!J2835</f>
        <v>0</v>
      </c>
      <c r="C2832" s="78">
        <f>'Balance N-1'!K2835</f>
        <v>0</v>
      </c>
      <c r="D2832" s="78">
        <f>'Balance N-1'!L2835</f>
        <v>0</v>
      </c>
      <c r="E2832" s="78">
        <f>'Balance N-1'!M2835</f>
        <v>0</v>
      </c>
      <c r="F2832" s="78">
        <f>'Balance N-1'!N2835</f>
        <v>0</v>
      </c>
      <c r="G2832" s="78">
        <f>'Balance N-1'!O2835</f>
        <v>0</v>
      </c>
      <c r="H2832" s="78">
        <f>'Balance N-1'!P2835</f>
        <v>0</v>
      </c>
      <c r="I2832" s="79">
        <f t="shared" si="44"/>
        <v>0</v>
      </c>
    </row>
    <row r="2833" spans="1:9" ht="15.6">
      <c r="A2833" s="85">
        <f>'Balance N-1'!I2836</f>
        <v>0</v>
      </c>
      <c r="B2833" s="75">
        <f>'Balance N-1'!J2836</f>
        <v>0</v>
      </c>
      <c r="C2833" s="78">
        <f>'Balance N-1'!K2836</f>
        <v>0</v>
      </c>
      <c r="D2833" s="78">
        <f>'Balance N-1'!L2836</f>
        <v>0</v>
      </c>
      <c r="E2833" s="78">
        <f>'Balance N-1'!M2836</f>
        <v>0</v>
      </c>
      <c r="F2833" s="78">
        <f>'Balance N-1'!N2836</f>
        <v>0</v>
      </c>
      <c r="G2833" s="78">
        <f>'Balance N-1'!O2836</f>
        <v>0</v>
      </c>
      <c r="H2833" s="78">
        <f>'Balance N-1'!P2836</f>
        <v>0</v>
      </c>
      <c r="I2833" s="79">
        <f t="shared" si="44"/>
        <v>0</v>
      </c>
    </row>
    <row r="2834" spans="1:9" ht="15.6">
      <c r="A2834" s="85">
        <f>'Balance N-1'!I2837</f>
        <v>0</v>
      </c>
      <c r="B2834" s="75">
        <f>'Balance N-1'!J2837</f>
        <v>0</v>
      </c>
      <c r="C2834" s="78">
        <f>'Balance N-1'!K2837</f>
        <v>0</v>
      </c>
      <c r="D2834" s="78">
        <f>'Balance N-1'!L2837</f>
        <v>0</v>
      </c>
      <c r="E2834" s="78">
        <f>'Balance N-1'!M2837</f>
        <v>0</v>
      </c>
      <c r="F2834" s="78">
        <f>'Balance N-1'!N2837</f>
        <v>0</v>
      </c>
      <c r="G2834" s="78">
        <f>'Balance N-1'!O2837</f>
        <v>0</v>
      </c>
      <c r="H2834" s="78">
        <f>'Balance N-1'!P2837</f>
        <v>0</v>
      </c>
      <c r="I2834" s="79">
        <f t="shared" si="44"/>
        <v>0</v>
      </c>
    </row>
    <row r="2835" spans="1:9" ht="15.6">
      <c r="A2835" s="85">
        <f>'Balance N-1'!I2838</f>
        <v>0</v>
      </c>
      <c r="B2835" s="75">
        <f>'Balance N-1'!J2838</f>
        <v>0</v>
      </c>
      <c r="C2835" s="78">
        <f>'Balance N-1'!K2838</f>
        <v>0</v>
      </c>
      <c r="D2835" s="78">
        <f>'Balance N-1'!L2838</f>
        <v>0</v>
      </c>
      <c r="E2835" s="78">
        <f>'Balance N-1'!M2838</f>
        <v>0</v>
      </c>
      <c r="F2835" s="78">
        <f>'Balance N-1'!N2838</f>
        <v>0</v>
      </c>
      <c r="G2835" s="78">
        <f>'Balance N-1'!O2838</f>
        <v>0</v>
      </c>
      <c r="H2835" s="78">
        <f>'Balance N-1'!P2838</f>
        <v>0</v>
      </c>
      <c r="I2835" s="79">
        <f t="shared" si="44"/>
        <v>0</v>
      </c>
    </row>
    <row r="2836" spans="1:9" ht="15.6">
      <c r="A2836" s="85">
        <f>'Balance N-1'!I2839</f>
        <v>0</v>
      </c>
      <c r="B2836" s="75">
        <f>'Balance N-1'!J2839</f>
        <v>0</v>
      </c>
      <c r="C2836" s="78">
        <f>'Balance N-1'!K2839</f>
        <v>0</v>
      </c>
      <c r="D2836" s="78">
        <f>'Balance N-1'!L2839</f>
        <v>0</v>
      </c>
      <c r="E2836" s="78">
        <f>'Balance N-1'!M2839</f>
        <v>0</v>
      </c>
      <c r="F2836" s="78">
        <f>'Balance N-1'!N2839</f>
        <v>0</v>
      </c>
      <c r="G2836" s="78">
        <f>'Balance N-1'!O2839</f>
        <v>0</v>
      </c>
      <c r="H2836" s="78">
        <f>'Balance N-1'!P2839</f>
        <v>0</v>
      </c>
      <c r="I2836" s="79">
        <f t="shared" si="44"/>
        <v>0</v>
      </c>
    </row>
    <row r="2837" spans="1:9" ht="15.6">
      <c r="A2837" s="85">
        <f>'Balance N-1'!I2840</f>
        <v>0</v>
      </c>
      <c r="B2837" s="75">
        <f>'Balance N-1'!J2840</f>
        <v>0</v>
      </c>
      <c r="C2837" s="78">
        <f>'Balance N-1'!K2840</f>
        <v>0</v>
      </c>
      <c r="D2837" s="78">
        <f>'Balance N-1'!L2840</f>
        <v>0</v>
      </c>
      <c r="E2837" s="78">
        <f>'Balance N-1'!M2840</f>
        <v>0</v>
      </c>
      <c r="F2837" s="78">
        <f>'Balance N-1'!N2840</f>
        <v>0</v>
      </c>
      <c r="G2837" s="78">
        <f>'Balance N-1'!O2840</f>
        <v>0</v>
      </c>
      <c r="H2837" s="78">
        <f>'Balance N-1'!P2840</f>
        <v>0</v>
      </c>
      <c r="I2837" s="79">
        <f t="shared" si="44"/>
        <v>0</v>
      </c>
    </row>
    <row r="2838" spans="1:9" ht="15.6">
      <c r="A2838" s="85">
        <f>'Balance N-1'!I2841</f>
        <v>0</v>
      </c>
      <c r="B2838" s="75">
        <f>'Balance N-1'!J2841</f>
        <v>0</v>
      </c>
      <c r="C2838" s="78">
        <f>'Balance N-1'!K2841</f>
        <v>0</v>
      </c>
      <c r="D2838" s="78">
        <f>'Balance N-1'!L2841</f>
        <v>0</v>
      </c>
      <c r="E2838" s="78">
        <f>'Balance N-1'!M2841</f>
        <v>0</v>
      </c>
      <c r="F2838" s="78">
        <f>'Balance N-1'!N2841</f>
        <v>0</v>
      </c>
      <c r="G2838" s="78">
        <f>'Balance N-1'!O2841</f>
        <v>0</v>
      </c>
      <c r="H2838" s="78">
        <f>'Balance N-1'!P2841</f>
        <v>0</v>
      </c>
      <c r="I2838" s="79">
        <f t="shared" si="44"/>
        <v>0</v>
      </c>
    </row>
    <row r="2839" spans="1:9" ht="15.6">
      <c r="A2839" s="85">
        <f>'Balance N-1'!I2842</f>
        <v>0</v>
      </c>
      <c r="B2839" s="75">
        <f>'Balance N-1'!J2842</f>
        <v>0</v>
      </c>
      <c r="C2839" s="78">
        <f>'Balance N-1'!K2842</f>
        <v>0</v>
      </c>
      <c r="D2839" s="78">
        <f>'Balance N-1'!L2842</f>
        <v>0</v>
      </c>
      <c r="E2839" s="78">
        <f>'Balance N-1'!M2842</f>
        <v>0</v>
      </c>
      <c r="F2839" s="78">
        <f>'Balance N-1'!N2842</f>
        <v>0</v>
      </c>
      <c r="G2839" s="78">
        <f>'Balance N-1'!O2842</f>
        <v>0</v>
      </c>
      <c r="H2839" s="78">
        <f>'Balance N-1'!P2842</f>
        <v>0</v>
      </c>
      <c r="I2839" s="79">
        <f t="shared" si="44"/>
        <v>0</v>
      </c>
    </row>
    <row r="2840" spans="1:9" ht="15.6">
      <c r="A2840" s="85">
        <f>'Balance N-1'!I2843</f>
        <v>0</v>
      </c>
      <c r="B2840" s="75">
        <f>'Balance N-1'!J2843</f>
        <v>0</v>
      </c>
      <c r="C2840" s="78">
        <f>'Balance N-1'!K2843</f>
        <v>0</v>
      </c>
      <c r="D2840" s="78">
        <f>'Balance N-1'!L2843</f>
        <v>0</v>
      </c>
      <c r="E2840" s="78">
        <f>'Balance N-1'!M2843</f>
        <v>0</v>
      </c>
      <c r="F2840" s="78">
        <f>'Balance N-1'!N2843</f>
        <v>0</v>
      </c>
      <c r="G2840" s="78">
        <f>'Balance N-1'!O2843</f>
        <v>0</v>
      </c>
      <c r="H2840" s="78">
        <f>'Balance N-1'!P2843</f>
        <v>0</v>
      </c>
      <c r="I2840" s="79">
        <f t="shared" si="44"/>
        <v>0</v>
      </c>
    </row>
    <row r="2841" spans="1:9" ht="15.6">
      <c r="A2841" s="85">
        <f>'Balance N-1'!I2844</f>
        <v>0</v>
      </c>
      <c r="B2841" s="75">
        <f>'Balance N-1'!J2844</f>
        <v>0</v>
      </c>
      <c r="C2841" s="78">
        <f>'Balance N-1'!K2844</f>
        <v>0</v>
      </c>
      <c r="D2841" s="78">
        <f>'Balance N-1'!L2844</f>
        <v>0</v>
      </c>
      <c r="E2841" s="78">
        <f>'Balance N-1'!M2844</f>
        <v>0</v>
      </c>
      <c r="F2841" s="78">
        <f>'Balance N-1'!N2844</f>
        <v>0</v>
      </c>
      <c r="G2841" s="78">
        <f>'Balance N-1'!O2844</f>
        <v>0</v>
      </c>
      <c r="H2841" s="78">
        <f>'Balance N-1'!P2844</f>
        <v>0</v>
      </c>
      <c r="I2841" s="79">
        <f t="shared" si="44"/>
        <v>0</v>
      </c>
    </row>
    <row r="2842" spans="1:9" ht="15.6">
      <c r="A2842" s="85">
        <f>'Balance N-1'!I2845</f>
        <v>0</v>
      </c>
      <c r="B2842" s="75">
        <f>'Balance N-1'!J2845</f>
        <v>0</v>
      </c>
      <c r="C2842" s="78">
        <f>'Balance N-1'!K2845</f>
        <v>0</v>
      </c>
      <c r="D2842" s="78">
        <f>'Balance N-1'!L2845</f>
        <v>0</v>
      </c>
      <c r="E2842" s="78">
        <f>'Balance N-1'!M2845</f>
        <v>0</v>
      </c>
      <c r="F2842" s="78">
        <f>'Balance N-1'!N2845</f>
        <v>0</v>
      </c>
      <c r="G2842" s="78">
        <f>'Balance N-1'!O2845</f>
        <v>0</v>
      </c>
      <c r="H2842" s="78">
        <f>'Balance N-1'!P2845</f>
        <v>0</v>
      </c>
      <c r="I2842" s="79">
        <f t="shared" si="44"/>
        <v>0</v>
      </c>
    </row>
    <row r="2843" spans="1:9" ht="15.6">
      <c r="A2843" s="85">
        <f>'Balance N-1'!I2846</f>
        <v>0</v>
      </c>
      <c r="B2843" s="75">
        <f>'Balance N-1'!J2846</f>
        <v>0</v>
      </c>
      <c r="C2843" s="78">
        <f>'Balance N-1'!K2846</f>
        <v>0</v>
      </c>
      <c r="D2843" s="78">
        <f>'Balance N-1'!L2846</f>
        <v>0</v>
      </c>
      <c r="E2843" s="78">
        <f>'Balance N-1'!M2846</f>
        <v>0</v>
      </c>
      <c r="F2843" s="78">
        <f>'Balance N-1'!N2846</f>
        <v>0</v>
      </c>
      <c r="G2843" s="78">
        <f>'Balance N-1'!O2846</f>
        <v>0</v>
      </c>
      <c r="H2843" s="78">
        <f>'Balance N-1'!P2846</f>
        <v>0</v>
      </c>
      <c r="I2843" s="79">
        <f t="shared" si="44"/>
        <v>0</v>
      </c>
    </row>
    <row r="2844" spans="1:9" ht="15.6">
      <c r="A2844" s="85">
        <f>'Balance N-1'!I2847</f>
        <v>0</v>
      </c>
      <c r="B2844" s="75">
        <f>'Balance N-1'!J2847</f>
        <v>0</v>
      </c>
      <c r="C2844" s="78">
        <f>'Balance N-1'!K2847</f>
        <v>0</v>
      </c>
      <c r="D2844" s="78">
        <f>'Balance N-1'!L2847</f>
        <v>0</v>
      </c>
      <c r="E2844" s="78">
        <f>'Balance N-1'!M2847</f>
        <v>0</v>
      </c>
      <c r="F2844" s="78">
        <f>'Balance N-1'!N2847</f>
        <v>0</v>
      </c>
      <c r="G2844" s="78">
        <f>'Balance N-1'!O2847</f>
        <v>0</v>
      </c>
      <c r="H2844" s="78">
        <f>'Balance N-1'!P2847</f>
        <v>0</v>
      </c>
      <c r="I2844" s="79">
        <f t="shared" si="44"/>
        <v>0</v>
      </c>
    </row>
    <row r="2845" spans="1:9" ht="15.6">
      <c r="A2845" s="85">
        <f>'Balance N-1'!I2848</f>
        <v>0</v>
      </c>
      <c r="B2845" s="75">
        <f>'Balance N-1'!J2848</f>
        <v>0</v>
      </c>
      <c r="C2845" s="78">
        <f>'Balance N-1'!K2848</f>
        <v>0</v>
      </c>
      <c r="D2845" s="78">
        <f>'Balance N-1'!L2848</f>
        <v>0</v>
      </c>
      <c r="E2845" s="78">
        <f>'Balance N-1'!M2848</f>
        <v>0</v>
      </c>
      <c r="F2845" s="78">
        <f>'Balance N-1'!N2848</f>
        <v>0</v>
      </c>
      <c r="G2845" s="78">
        <f>'Balance N-1'!O2848</f>
        <v>0</v>
      </c>
      <c r="H2845" s="78">
        <f>'Balance N-1'!P2848</f>
        <v>0</v>
      </c>
      <c r="I2845" s="79">
        <f t="shared" si="44"/>
        <v>0</v>
      </c>
    </row>
    <row r="2846" spans="1:9" ht="15.6">
      <c r="A2846" s="85">
        <f>'Balance N-1'!I2849</f>
        <v>0</v>
      </c>
      <c r="B2846" s="75">
        <f>'Balance N-1'!J2849</f>
        <v>0</v>
      </c>
      <c r="C2846" s="78">
        <f>'Balance N-1'!K2849</f>
        <v>0</v>
      </c>
      <c r="D2846" s="78">
        <f>'Balance N-1'!L2849</f>
        <v>0</v>
      </c>
      <c r="E2846" s="78">
        <f>'Balance N-1'!M2849</f>
        <v>0</v>
      </c>
      <c r="F2846" s="78">
        <f>'Balance N-1'!N2849</f>
        <v>0</v>
      </c>
      <c r="G2846" s="78">
        <f>'Balance N-1'!O2849</f>
        <v>0</v>
      </c>
      <c r="H2846" s="78">
        <f>'Balance N-1'!P2849</f>
        <v>0</v>
      </c>
      <c r="I2846" s="79">
        <f t="shared" si="44"/>
        <v>0</v>
      </c>
    </row>
    <row r="2847" spans="1:9" ht="15.6">
      <c r="A2847" s="85">
        <f>'Balance N-1'!I2850</f>
        <v>0</v>
      </c>
      <c r="B2847" s="75">
        <f>'Balance N-1'!J2850</f>
        <v>0</v>
      </c>
      <c r="C2847" s="78">
        <f>'Balance N-1'!K2850</f>
        <v>0</v>
      </c>
      <c r="D2847" s="78">
        <f>'Balance N-1'!L2850</f>
        <v>0</v>
      </c>
      <c r="E2847" s="78">
        <f>'Balance N-1'!M2850</f>
        <v>0</v>
      </c>
      <c r="F2847" s="78">
        <f>'Balance N-1'!N2850</f>
        <v>0</v>
      </c>
      <c r="G2847" s="78">
        <f>'Balance N-1'!O2850</f>
        <v>0</v>
      </c>
      <c r="H2847" s="78">
        <f>'Balance N-1'!P2850</f>
        <v>0</v>
      </c>
      <c r="I2847" s="79">
        <f t="shared" si="44"/>
        <v>0</v>
      </c>
    </row>
    <row r="2848" spans="1:9" ht="15.6">
      <c r="A2848" s="85">
        <f>'Balance N-1'!I2851</f>
        <v>0</v>
      </c>
      <c r="B2848" s="75">
        <f>'Balance N-1'!J2851</f>
        <v>0</v>
      </c>
      <c r="C2848" s="78">
        <f>'Balance N-1'!K2851</f>
        <v>0</v>
      </c>
      <c r="D2848" s="78">
        <f>'Balance N-1'!L2851</f>
        <v>0</v>
      </c>
      <c r="E2848" s="78">
        <f>'Balance N-1'!M2851</f>
        <v>0</v>
      </c>
      <c r="F2848" s="78">
        <f>'Balance N-1'!N2851</f>
        <v>0</v>
      </c>
      <c r="G2848" s="78">
        <f>'Balance N-1'!O2851</f>
        <v>0</v>
      </c>
      <c r="H2848" s="78">
        <f>'Balance N-1'!P2851</f>
        <v>0</v>
      </c>
      <c r="I2848" s="79">
        <f t="shared" si="44"/>
        <v>0</v>
      </c>
    </row>
    <row r="2849" spans="1:9" ht="15.6">
      <c r="A2849" s="85">
        <f>'Balance N-1'!I2852</f>
        <v>0</v>
      </c>
      <c r="B2849" s="75">
        <f>'Balance N-1'!J2852</f>
        <v>0</v>
      </c>
      <c r="C2849" s="78">
        <f>'Balance N-1'!K2852</f>
        <v>0</v>
      </c>
      <c r="D2849" s="78">
        <f>'Balance N-1'!L2852</f>
        <v>0</v>
      </c>
      <c r="E2849" s="78">
        <f>'Balance N-1'!M2852</f>
        <v>0</v>
      </c>
      <c r="F2849" s="78">
        <f>'Balance N-1'!N2852</f>
        <v>0</v>
      </c>
      <c r="G2849" s="78">
        <f>'Balance N-1'!O2852</f>
        <v>0</v>
      </c>
      <c r="H2849" s="78">
        <f>'Balance N-1'!P2852</f>
        <v>0</v>
      </c>
      <c r="I2849" s="79">
        <f t="shared" si="44"/>
        <v>0</v>
      </c>
    </row>
    <row r="2850" spans="1:9" ht="15.6">
      <c r="A2850" s="85">
        <f>'Balance N-1'!I2853</f>
        <v>0</v>
      </c>
      <c r="B2850" s="75">
        <f>'Balance N-1'!J2853</f>
        <v>0</v>
      </c>
      <c r="C2850" s="78">
        <f>'Balance N-1'!K2853</f>
        <v>0</v>
      </c>
      <c r="D2850" s="78">
        <f>'Balance N-1'!L2853</f>
        <v>0</v>
      </c>
      <c r="E2850" s="78">
        <f>'Balance N-1'!M2853</f>
        <v>0</v>
      </c>
      <c r="F2850" s="78">
        <f>'Balance N-1'!N2853</f>
        <v>0</v>
      </c>
      <c r="G2850" s="78">
        <f>'Balance N-1'!O2853</f>
        <v>0</v>
      </c>
      <c r="H2850" s="78">
        <f>'Balance N-1'!P2853</f>
        <v>0</v>
      </c>
      <c r="I2850" s="79">
        <f t="shared" si="44"/>
        <v>0</v>
      </c>
    </row>
    <row r="2851" spans="1:9" ht="15.6">
      <c r="A2851" s="85">
        <f>'Balance N-1'!I2854</f>
        <v>0</v>
      </c>
      <c r="B2851" s="75">
        <f>'Balance N-1'!J2854</f>
        <v>0</v>
      </c>
      <c r="C2851" s="78">
        <f>'Balance N-1'!K2854</f>
        <v>0</v>
      </c>
      <c r="D2851" s="78">
        <f>'Balance N-1'!L2854</f>
        <v>0</v>
      </c>
      <c r="E2851" s="78">
        <f>'Balance N-1'!M2854</f>
        <v>0</v>
      </c>
      <c r="F2851" s="78">
        <f>'Balance N-1'!N2854</f>
        <v>0</v>
      </c>
      <c r="G2851" s="78">
        <f>'Balance N-1'!O2854</f>
        <v>0</v>
      </c>
      <c r="H2851" s="78">
        <f>'Balance N-1'!P2854</f>
        <v>0</v>
      </c>
      <c r="I2851" s="79">
        <f t="shared" si="44"/>
        <v>0</v>
      </c>
    </row>
    <row r="2852" spans="1:9" ht="15.6">
      <c r="A2852" s="85">
        <f>'Balance N-1'!I2855</f>
        <v>0</v>
      </c>
      <c r="B2852" s="75">
        <f>'Balance N-1'!J2855</f>
        <v>0</v>
      </c>
      <c r="C2852" s="78">
        <f>'Balance N-1'!K2855</f>
        <v>0</v>
      </c>
      <c r="D2852" s="78">
        <f>'Balance N-1'!L2855</f>
        <v>0</v>
      </c>
      <c r="E2852" s="78">
        <f>'Balance N-1'!M2855</f>
        <v>0</v>
      </c>
      <c r="F2852" s="78">
        <f>'Balance N-1'!N2855</f>
        <v>0</v>
      </c>
      <c r="G2852" s="78">
        <f>'Balance N-1'!O2855</f>
        <v>0</v>
      </c>
      <c r="H2852" s="78">
        <f>'Balance N-1'!P2855</f>
        <v>0</v>
      </c>
      <c r="I2852" s="79">
        <f t="shared" si="44"/>
        <v>0</v>
      </c>
    </row>
    <row r="2853" spans="1:9" ht="15.6">
      <c r="A2853" s="85">
        <f>'Balance N-1'!I2856</f>
        <v>0</v>
      </c>
      <c r="B2853" s="75">
        <f>'Balance N-1'!J2856</f>
        <v>0</v>
      </c>
      <c r="C2853" s="78">
        <f>'Balance N-1'!K2856</f>
        <v>0</v>
      </c>
      <c r="D2853" s="78">
        <f>'Balance N-1'!L2856</f>
        <v>0</v>
      </c>
      <c r="E2853" s="78">
        <f>'Balance N-1'!M2856</f>
        <v>0</v>
      </c>
      <c r="F2853" s="78">
        <f>'Balance N-1'!N2856</f>
        <v>0</v>
      </c>
      <c r="G2853" s="78">
        <f>'Balance N-1'!O2856</f>
        <v>0</v>
      </c>
      <c r="H2853" s="78">
        <f>'Balance N-1'!P2856</f>
        <v>0</v>
      </c>
      <c r="I2853" s="79">
        <f t="shared" si="44"/>
        <v>0</v>
      </c>
    </row>
    <row r="2854" spans="1:9" ht="15.6">
      <c r="A2854" s="85">
        <f>'Balance N-1'!I2857</f>
        <v>0</v>
      </c>
      <c r="B2854" s="75">
        <f>'Balance N-1'!J2857</f>
        <v>0</v>
      </c>
      <c r="C2854" s="78">
        <f>'Balance N-1'!K2857</f>
        <v>0</v>
      </c>
      <c r="D2854" s="78">
        <f>'Balance N-1'!L2857</f>
        <v>0</v>
      </c>
      <c r="E2854" s="78">
        <f>'Balance N-1'!M2857</f>
        <v>0</v>
      </c>
      <c r="F2854" s="78">
        <f>'Balance N-1'!N2857</f>
        <v>0</v>
      </c>
      <c r="G2854" s="78">
        <f>'Balance N-1'!O2857</f>
        <v>0</v>
      </c>
      <c r="H2854" s="78">
        <f>'Balance N-1'!P2857</f>
        <v>0</v>
      </c>
      <c r="I2854" s="79">
        <f t="shared" si="44"/>
        <v>0</v>
      </c>
    </row>
    <row r="2855" spans="1:9" ht="15.6">
      <c r="A2855" s="85">
        <f>'Balance N-1'!I2858</f>
        <v>0</v>
      </c>
      <c r="B2855" s="75">
        <f>'Balance N-1'!J2858</f>
        <v>0</v>
      </c>
      <c r="C2855" s="78">
        <f>'Balance N-1'!K2858</f>
        <v>0</v>
      </c>
      <c r="D2855" s="78">
        <f>'Balance N-1'!L2858</f>
        <v>0</v>
      </c>
      <c r="E2855" s="78">
        <f>'Balance N-1'!M2858</f>
        <v>0</v>
      </c>
      <c r="F2855" s="78">
        <f>'Balance N-1'!N2858</f>
        <v>0</v>
      </c>
      <c r="G2855" s="78">
        <f>'Balance N-1'!O2858</f>
        <v>0</v>
      </c>
      <c r="H2855" s="78">
        <f>'Balance N-1'!P2858</f>
        <v>0</v>
      </c>
      <c r="I2855" s="79">
        <f t="shared" si="44"/>
        <v>0</v>
      </c>
    </row>
    <row r="2856" spans="1:9" ht="15.6">
      <c r="A2856" s="85">
        <f>'Balance N-1'!I2859</f>
        <v>0</v>
      </c>
      <c r="B2856" s="75">
        <f>'Balance N-1'!J2859</f>
        <v>0</v>
      </c>
      <c r="C2856" s="78">
        <f>'Balance N-1'!K2859</f>
        <v>0</v>
      </c>
      <c r="D2856" s="78">
        <f>'Balance N-1'!L2859</f>
        <v>0</v>
      </c>
      <c r="E2856" s="78">
        <f>'Balance N-1'!M2859</f>
        <v>0</v>
      </c>
      <c r="F2856" s="78">
        <f>'Balance N-1'!N2859</f>
        <v>0</v>
      </c>
      <c r="G2856" s="78">
        <f>'Balance N-1'!O2859</f>
        <v>0</v>
      </c>
      <c r="H2856" s="78">
        <f>'Balance N-1'!P2859</f>
        <v>0</v>
      </c>
      <c r="I2856" s="79">
        <f t="shared" si="44"/>
        <v>0</v>
      </c>
    </row>
    <row r="2857" spans="1:9" ht="15.6">
      <c r="A2857" s="85">
        <f>'Balance N-1'!I2860</f>
        <v>0</v>
      </c>
      <c r="B2857" s="75">
        <f>'Balance N-1'!J2860</f>
        <v>0</v>
      </c>
      <c r="C2857" s="78">
        <f>'Balance N-1'!K2860</f>
        <v>0</v>
      </c>
      <c r="D2857" s="78">
        <f>'Balance N-1'!L2860</f>
        <v>0</v>
      </c>
      <c r="E2857" s="78">
        <f>'Balance N-1'!M2860</f>
        <v>0</v>
      </c>
      <c r="F2857" s="78">
        <f>'Balance N-1'!N2860</f>
        <v>0</v>
      </c>
      <c r="G2857" s="78">
        <f>'Balance N-1'!O2860</f>
        <v>0</v>
      </c>
      <c r="H2857" s="78">
        <f>'Balance N-1'!P2860</f>
        <v>0</v>
      </c>
      <c r="I2857" s="79">
        <f t="shared" si="44"/>
        <v>0</v>
      </c>
    </row>
    <row r="2858" spans="1:9" ht="15.6">
      <c r="A2858" s="85">
        <f>'Balance N-1'!I2861</f>
        <v>0</v>
      </c>
      <c r="B2858" s="75">
        <f>'Balance N-1'!J2861</f>
        <v>0</v>
      </c>
      <c r="C2858" s="78">
        <f>'Balance N-1'!K2861</f>
        <v>0</v>
      </c>
      <c r="D2858" s="78">
        <f>'Balance N-1'!L2861</f>
        <v>0</v>
      </c>
      <c r="E2858" s="78">
        <f>'Balance N-1'!M2861</f>
        <v>0</v>
      </c>
      <c r="F2858" s="78">
        <f>'Balance N-1'!N2861</f>
        <v>0</v>
      </c>
      <c r="G2858" s="78">
        <f>'Balance N-1'!O2861</f>
        <v>0</v>
      </c>
      <c r="H2858" s="78">
        <f>'Balance N-1'!P2861</f>
        <v>0</v>
      </c>
      <c r="I2858" s="79">
        <f t="shared" si="44"/>
        <v>0</v>
      </c>
    </row>
    <row r="2859" spans="1:9" ht="15.6">
      <c r="A2859" s="85">
        <f>'Balance N-1'!I2862</f>
        <v>0</v>
      </c>
      <c r="B2859" s="75">
        <f>'Balance N-1'!J2862</f>
        <v>0</v>
      </c>
      <c r="C2859" s="78">
        <f>'Balance N-1'!K2862</f>
        <v>0</v>
      </c>
      <c r="D2859" s="78">
        <f>'Balance N-1'!L2862</f>
        <v>0</v>
      </c>
      <c r="E2859" s="78">
        <f>'Balance N-1'!M2862</f>
        <v>0</v>
      </c>
      <c r="F2859" s="78">
        <f>'Balance N-1'!N2862</f>
        <v>0</v>
      </c>
      <c r="G2859" s="78">
        <f>'Balance N-1'!O2862</f>
        <v>0</v>
      </c>
      <c r="H2859" s="78">
        <f>'Balance N-1'!P2862</f>
        <v>0</v>
      </c>
      <c r="I2859" s="79">
        <f t="shared" si="44"/>
        <v>0</v>
      </c>
    </row>
    <row r="2860" spans="1:9" ht="15.6">
      <c r="A2860" s="85">
        <f>'Balance N-1'!I2863</f>
        <v>0</v>
      </c>
      <c r="B2860" s="75">
        <f>'Balance N-1'!J2863</f>
        <v>0</v>
      </c>
      <c r="C2860" s="78">
        <f>'Balance N-1'!K2863</f>
        <v>0</v>
      </c>
      <c r="D2860" s="78">
        <f>'Balance N-1'!L2863</f>
        <v>0</v>
      </c>
      <c r="E2860" s="78">
        <f>'Balance N-1'!M2863</f>
        <v>0</v>
      </c>
      <c r="F2860" s="78">
        <f>'Balance N-1'!N2863</f>
        <v>0</v>
      </c>
      <c r="G2860" s="78">
        <f>'Balance N-1'!O2863</f>
        <v>0</v>
      </c>
      <c r="H2860" s="78">
        <f>'Balance N-1'!P2863</f>
        <v>0</v>
      </c>
      <c r="I2860" s="79">
        <f t="shared" si="44"/>
        <v>0</v>
      </c>
    </row>
    <row r="2861" spans="1:9" ht="15.6">
      <c r="A2861" s="85">
        <f>'Balance N-1'!I2864</f>
        <v>0</v>
      </c>
      <c r="B2861" s="75">
        <f>'Balance N-1'!J2864</f>
        <v>0</v>
      </c>
      <c r="C2861" s="78">
        <f>'Balance N-1'!K2864</f>
        <v>0</v>
      </c>
      <c r="D2861" s="78">
        <f>'Balance N-1'!L2864</f>
        <v>0</v>
      </c>
      <c r="E2861" s="78">
        <f>'Balance N-1'!M2864</f>
        <v>0</v>
      </c>
      <c r="F2861" s="78">
        <f>'Balance N-1'!N2864</f>
        <v>0</v>
      </c>
      <c r="G2861" s="78">
        <f>'Balance N-1'!O2864</f>
        <v>0</v>
      </c>
      <c r="H2861" s="78">
        <f>'Balance N-1'!P2864</f>
        <v>0</v>
      </c>
      <c r="I2861" s="79">
        <f t="shared" si="44"/>
        <v>0</v>
      </c>
    </row>
    <row r="2862" spans="1:9" ht="15.6">
      <c r="A2862" s="85">
        <f>'Balance N-1'!I2865</f>
        <v>0</v>
      </c>
      <c r="B2862" s="75">
        <f>'Balance N-1'!J2865</f>
        <v>0</v>
      </c>
      <c r="C2862" s="78">
        <f>'Balance N-1'!K2865</f>
        <v>0</v>
      </c>
      <c r="D2862" s="78">
        <f>'Balance N-1'!L2865</f>
        <v>0</v>
      </c>
      <c r="E2862" s="78">
        <f>'Balance N-1'!M2865</f>
        <v>0</v>
      </c>
      <c r="F2862" s="78">
        <f>'Balance N-1'!N2865</f>
        <v>0</v>
      </c>
      <c r="G2862" s="78">
        <f>'Balance N-1'!O2865</f>
        <v>0</v>
      </c>
      <c r="H2862" s="78">
        <f>'Balance N-1'!P2865</f>
        <v>0</v>
      </c>
      <c r="I2862" s="79">
        <f t="shared" si="44"/>
        <v>0</v>
      </c>
    </row>
    <row r="2863" spans="1:9" ht="15.6">
      <c r="A2863" s="85">
        <f>'Balance N-1'!I2866</f>
        <v>0</v>
      </c>
      <c r="B2863" s="75">
        <f>'Balance N-1'!J2866</f>
        <v>0</v>
      </c>
      <c r="C2863" s="78">
        <f>'Balance N-1'!K2866</f>
        <v>0</v>
      </c>
      <c r="D2863" s="78">
        <f>'Balance N-1'!L2866</f>
        <v>0</v>
      </c>
      <c r="E2863" s="78">
        <f>'Balance N-1'!M2866</f>
        <v>0</v>
      </c>
      <c r="F2863" s="78">
        <f>'Balance N-1'!N2866</f>
        <v>0</v>
      </c>
      <c r="G2863" s="78">
        <f>'Balance N-1'!O2866</f>
        <v>0</v>
      </c>
      <c r="H2863" s="78">
        <f>'Balance N-1'!P2866</f>
        <v>0</v>
      </c>
      <c r="I2863" s="79">
        <f t="shared" si="44"/>
        <v>0</v>
      </c>
    </row>
    <row r="2864" spans="1:9" ht="15.6">
      <c r="A2864" s="85">
        <f>'Balance N-1'!I2867</f>
        <v>0</v>
      </c>
      <c r="B2864" s="75">
        <f>'Balance N-1'!J2867</f>
        <v>0</v>
      </c>
      <c r="C2864" s="78">
        <f>'Balance N-1'!K2867</f>
        <v>0</v>
      </c>
      <c r="D2864" s="78">
        <f>'Balance N-1'!L2867</f>
        <v>0</v>
      </c>
      <c r="E2864" s="78">
        <f>'Balance N-1'!M2867</f>
        <v>0</v>
      </c>
      <c r="F2864" s="78">
        <f>'Balance N-1'!N2867</f>
        <v>0</v>
      </c>
      <c r="G2864" s="78">
        <f>'Balance N-1'!O2867</f>
        <v>0</v>
      </c>
      <c r="H2864" s="78">
        <f>'Balance N-1'!P2867</f>
        <v>0</v>
      </c>
      <c r="I2864" s="79">
        <f t="shared" si="44"/>
        <v>0</v>
      </c>
    </row>
    <row r="2865" spans="1:9" ht="15.6">
      <c r="A2865" s="85">
        <f>'Balance N-1'!I2868</f>
        <v>0</v>
      </c>
      <c r="B2865" s="75">
        <f>'Balance N-1'!J2868</f>
        <v>0</v>
      </c>
      <c r="C2865" s="78">
        <f>'Balance N-1'!K2868</f>
        <v>0</v>
      </c>
      <c r="D2865" s="78">
        <f>'Balance N-1'!L2868</f>
        <v>0</v>
      </c>
      <c r="E2865" s="78">
        <f>'Balance N-1'!M2868</f>
        <v>0</v>
      </c>
      <c r="F2865" s="78">
        <f>'Balance N-1'!N2868</f>
        <v>0</v>
      </c>
      <c r="G2865" s="78">
        <f>'Balance N-1'!O2868</f>
        <v>0</v>
      </c>
      <c r="H2865" s="78">
        <f>'Balance N-1'!P2868</f>
        <v>0</v>
      </c>
      <c r="I2865" s="79">
        <f t="shared" si="44"/>
        <v>0</v>
      </c>
    </row>
    <row r="2866" spans="1:9" ht="15.6">
      <c r="A2866" s="85">
        <f>'Balance N-1'!I2869</f>
        <v>0</v>
      </c>
      <c r="B2866" s="75">
        <f>'Balance N-1'!J2869</f>
        <v>0</v>
      </c>
      <c r="C2866" s="78">
        <f>'Balance N-1'!K2869</f>
        <v>0</v>
      </c>
      <c r="D2866" s="78">
        <f>'Balance N-1'!L2869</f>
        <v>0</v>
      </c>
      <c r="E2866" s="78">
        <f>'Balance N-1'!M2869</f>
        <v>0</v>
      </c>
      <c r="F2866" s="78">
        <f>'Balance N-1'!N2869</f>
        <v>0</v>
      </c>
      <c r="G2866" s="78">
        <f>'Balance N-1'!O2869</f>
        <v>0</v>
      </c>
      <c r="H2866" s="78">
        <f>'Balance N-1'!P2869</f>
        <v>0</v>
      </c>
      <c r="I2866" s="79">
        <f t="shared" si="44"/>
        <v>0</v>
      </c>
    </row>
    <row r="2867" spans="1:9" ht="15.6">
      <c r="A2867" s="85">
        <f>'Balance N-1'!I2870</f>
        <v>0</v>
      </c>
      <c r="B2867" s="75">
        <f>'Balance N-1'!J2870</f>
        <v>0</v>
      </c>
      <c r="C2867" s="78">
        <f>'Balance N-1'!K2870</f>
        <v>0</v>
      </c>
      <c r="D2867" s="78">
        <f>'Balance N-1'!L2870</f>
        <v>0</v>
      </c>
      <c r="E2867" s="78">
        <f>'Balance N-1'!M2870</f>
        <v>0</v>
      </c>
      <c r="F2867" s="78">
        <f>'Balance N-1'!N2870</f>
        <v>0</v>
      </c>
      <c r="G2867" s="78">
        <f>'Balance N-1'!O2870</f>
        <v>0</v>
      </c>
      <c r="H2867" s="78">
        <f>'Balance N-1'!P2870</f>
        <v>0</v>
      </c>
      <c r="I2867" s="79">
        <f t="shared" si="44"/>
        <v>0</v>
      </c>
    </row>
    <row r="2868" spans="1:9" ht="15.6">
      <c r="A2868" s="85">
        <f>'Balance N-1'!I2871</f>
        <v>0</v>
      </c>
      <c r="B2868" s="75">
        <f>'Balance N-1'!J2871</f>
        <v>0</v>
      </c>
      <c r="C2868" s="78">
        <f>'Balance N-1'!K2871</f>
        <v>0</v>
      </c>
      <c r="D2868" s="78">
        <f>'Balance N-1'!L2871</f>
        <v>0</v>
      </c>
      <c r="E2868" s="78">
        <f>'Balance N-1'!M2871</f>
        <v>0</v>
      </c>
      <c r="F2868" s="78">
        <f>'Balance N-1'!N2871</f>
        <v>0</v>
      </c>
      <c r="G2868" s="78">
        <f>'Balance N-1'!O2871</f>
        <v>0</v>
      </c>
      <c r="H2868" s="78">
        <f>'Balance N-1'!P2871</f>
        <v>0</v>
      </c>
      <c r="I2868" s="79">
        <f t="shared" si="44"/>
        <v>0</v>
      </c>
    </row>
    <row r="2869" spans="1:9" ht="15.6">
      <c r="A2869" s="85">
        <f>'Balance N-1'!I2872</f>
        <v>0</v>
      </c>
      <c r="B2869" s="75">
        <f>'Balance N-1'!J2872</f>
        <v>0</v>
      </c>
      <c r="C2869" s="78">
        <f>'Balance N-1'!K2872</f>
        <v>0</v>
      </c>
      <c r="D2869" s="78">
        <f>'Balance N-1'!L2872</f>
        <v>0</v>
      </c>
      <c r="E2869" s="78">
        <f>'Balance N-1'!M2872</f>
        <v>0</v>
      </c>
      <c r="F2869" s="78">
        <f>'Balance N-1'!N2872</f>
        <v>0</v>
      </c>
      <c r="G2869" s="78">
        <f>'Balance N-1'!O2872</f>
        <v>0</v>
      </c>
      <c r="H2869" s="78">
        <f>'Balance N-1'!P2872</f>
        <v>0</v>
      </c>
      <c r="I2869" s="79">
        <f t="shared" si="44"/>
        <v>0</v>
      </c>
    </row>
    <row r="2870" spans="1:9" ht="15.6">
      <c r="A2870" s="85">
        <f>'Balance N-1'!I2873</f>
        <v>0</v>
      </c>
      <c r="B2870" s="75">
        <f>'Balance N-1'!J2873</f>
        <v>0</v>
      </c>
      <c r="C2870" s="78">
        <f>'Balance N-1'!K2873</f>
        <v>0</v>
      </c>
      <c r="D2870" s="78">
        <f>'Balance N-1'!L2873</f>
        <v>0</v>
      </c>
      <c r="E2870" s="78">
        <f>'Balance N-1'!M2873</f>
        <v>0</v>
      </c>
      <c r="F2870" s="78">
        <f>'Balance N-1'!N2873</f>
        <v>0</v>
      </c>
      <c r="G2870" s="78">
        <f>'Balance N-1'!O2873</f>
        <v>0</v>
      </c>
      <c r="H2870" s="78">
        <f>'Balance N-1'!P2873</f>
        <v>0</v>
      </c>
      <c r="I2870" s="79">
        <f t="shared" si="44"/>
        <v>0</v>
      </c>
    </row>
    <row r="2871" spans="1:9" ht="15.6">
      <c r="A2871" s="85">
        <f>'Balance N-1'!I2874</f>
        <v>0</v>
      </c>
      <c r="B2871" s="75">
        <f>'Balance N-1'!J2874</f>
        <v>0</v>
      </c>
      <c r="C2871" s="78">
        <f>'Balance N-1'!K2874</f>
        <v>0</v>
      </c>
      <c r="D2871" s="78">
        <f>'Balance N-1'!L2874</f>
        <v>0</v>
      </c>
      <c r="E2871" s="78">
        <f>'Balance N-1'!M2874</f>
        <v>0</v>
      </c>
      <c r="F2871" s="78">
        <f>'Balance N-1'!N2874</f>
        <v>0</v>
      </c>
      <c r="G2871" s="78">
        <f>'Balance N-1'!O2874</f>
        <v>0</v>
      </c>
      <c r="H2871" s="78">
        <f>'Balance N-1'!P2874</f>
        <v>0</v>
      </c>
      <c r="I2871" s="79">
        <f t="shared" si="44"/>
        <v>0</v>
      </c>
    </row>
    <row r="2872" spans="1:9" ht="15.6">
      <c r="A2872" s="85">
        <f>'Balance N-1'!I2875</f>
        <v>0</v>
      </c>
      <c r="B2872" s="75">
        <f>'Balance N-1'!J2875</f>
        <v>0</v>
      </c>
      <c r="C2872" s="78">
        <f>'Balance N-1'!K2875</f>
        <v>0</v>
      </c>
      <c r="D2872" s="78">
        <f>'Balance N-1'!L2875</f>
        <v>0</v>
      </c>
      <c r="E2872" s="78">
        <f>'Balance N-1'!M2875</f>
        <v>0</v>
      </c>
      <c r="F2872" s="78">
        <f>'Balance N-1'!N2875</f>
        <v>0</v>
      </c>
      <c r="G2872" s="78">
        <f>'Balance N-1'!O2875</f>
        <v>0</v>
      </c>
      <c r="H2872" s="78">
        <f>'Balance N-1'!P2875</f>
        <v>0</v>
      </c>
      <c r="I2872" s="79">
        <f t="shared" si="44"/>
        <v>0</v>
      </c>
    </row>
    <row r="2873" spans="1:9" ht="15.6">
      <c r="A2873" s="85">
        <f>'Balance N-1'!I2876</f>
        <v>0</v>
      </c>
      <c r="B2873" s="75">
        <f>'Balance N-1'!J2876</f>
        <v>0</v>
      </c>
      <c r="C2873" s="78">
        <f>'Balance N-1'!K2876</f>
        <v>0</v>
      </c>
      <c r="D2873" s="78">
        <f>'Balance N-1'!L2876</f>
        <v>0</v>
      </c>
      <c r="E2873" s="78">
        <f>'Balance N-1'!M2876</f>
        <v>0</v>
      </c>
      <c r="F2873" s="78">
        <f>'Balance N-1'!N2876</f>
        <v>0</v>
      </c>
      <c r="G2873" s="78">
        <f>'Balance N-1'!O2876</f>
        <v>0</v>
      </c>
      <c r="H2873" s="78">
        <f>'Balance N-1'!P2876</f>
        <v>0</v>
      </c>
      <c r="I2873" s="79">
        <f t="shared" si="44"/>
        <v>0</v>
      </c>
    </row>
    <row r="2874" spans="1:9" ht="15.6">
      <c r="A2874" s="85">
        <f>'Balance N-1'!I2877</f>
        <v>0</v>
      </c>
      <c r="B2874" s="75">
        <f>'Balance N-1'!J2877</f>
        <v>0</v>
      </c>
      <c r="C2874" s="78">
        <f>'Balance N-1'!K2877</f>
        <v>0</v>
      </c>
      <c r="D2874" s="78">
        <f>'Balance N-1'!L2877</f>
        <v>0</v>
      </c>
      <c r="E2874" s="78">
        <f>'Balance N-1'!M2877</f>
        <v>0</v>
      </c>
      <c r="F2874" s="78">
        <f>'Balance N-1'!N2877</f>
        <v>0</v>
      </c>
      <c r="G2874" s="78">
        <f>'Balance N-1'!O2877</f>
        <v>0</v>
      </c>
      <c r="H2874" s="78">
        <f>'Balance N-1'!P2877</f>
        <v>0</v>
      </c>
      <c r="I2874" s="79">
        <f t="shared" si="44"/>
        <v>0</v>
      </c>
    </row>
    <row r="2875" spans="1:9" ht="15.6">
      <c r="A2875" s="85">
        <f>'Balance N-1'!I2878</f>
        <v>0</v>
      </c>
      <c r="B2875" s="75">
        <f>'Balance N-1'!J2878</f>
        <v>0</v>
      </c>
      <c r="C2875" s="78">
        <f>'Balance N-1'!K2878</f>
        <v>0</v>
      </c>
      <c r="D2875" s="78">
        <f>'Balance N-1'!L2878</f>
        <v>0</v>
      </c>
      <c r="E2875" s="78">
        <f>'Balance N-1'!M2878</f>
        <v>0</v>
      </c>
      <c r="F2875" s="78">
        <f>'Balance N-1'!N2878</f>
        <v>0</v>
      </c>
      <c r="G2875" s="78">
        <f>'Balance N-1'!O2878</f>
        <v>0</v>
      </c>
      <c r="H2875" s="78">
        <f>'Balance N-1'!P2878</f>
        <v>0</v>
      </c>
      <c r="I2875" s="79">
        <f t="shared" si="44"/>
        <v>0</v>
      </c>
    </row>
    <row r="2876" spans="1:9" ht="15.6">
      <c r="A2876" s="85">
        <f>'Balance N-1'!I2879</f>
        <v>0</v>
      </c>
      <c r="B2876" s="75">
        <f>'Balance N-1'!J2879</f>
        <v>0</v>
      </c>
      <c r="C2876" s="78">
        <f>'Balance N-1'!K2879</f>
        <v>0</v>
      </c>
      <c r="D2876" s="78">
        <f>'Balance N-1'!L2879</f>
        <v>0</v>
      </c>
      <c r="E2876" s="78">
        <f>'Balance N-1'!M2879</f>
        <v>0</v>
      </c>
      <c r="F2876" s="78">
        <f>'Balance N-1'!N2879</f>
        <v>0</v>
      </c>
      <c r="G2876" s="78">
        <f>'Balance N-1'!O2879</f>
        <v>0</v>
      </c>
      <c r="H2876" s="78">
        <f>'Balance N-1'!P2879</f>
        <v>0</v>
      </c>
      <c r="I2876" s="79">
        <f t="shared" si="44"/>
        <v>0</v>
      </c>
    </row>
    <row r="2877" spans="1:9" ht="15.6">
      <c r="A2877" s="85">
        <f>'Balance N-1'!I2880</f>
        <v>0</v>
      </c>
      <c r="B2877" s="75">
        <f>'Balance N-1'!J2880</f>
        <v>0</v>
      </c>
      <c r="C2877" s="78">
        <f>'Balance N-1'!K2880</f>
        <v>0</v>
      </c>
      <c r="D2877" s="78">
        <f>'Balance N-1'!L2880</f>
        <v>0</v>
      </c>
      <c r="E2877" s="78">
        <f>'Balance N-1'!M2880</f>
        <v>0</v>
      </c>
      <c r="F2877" s="78">
        <f>'Balance N-1'!N2880</f>
        <v>0</v>
      </c>
      <c r="G2877" s="78">
        <f>'Balance N-1'!O2880</f>
        <v>0</v>
      </c>
      <c r="H2877" s="78">
        <f>'Balance N-1'!P2880</f>
        <v>0</v>
      </c>
      <c r="I2877" s="79">
        <f t="shared" si="44"/>
        <v>0</v>
      </c>
    </row>
    <row r="2878" spans="1:9" ht="15.6">
      <c r="A2878" s="85">
        <f>'Balance N-1'!I2881</f>
        <v>0</v>
      </c>
      <c r="B2878" s="75">
        <f>'Balance N-1'!J2881</f>
        <v>0</v>
      </c>
      <c r="C2878" s="78">
        <f>'Balance N-1'!K2881</f>
        <v>0</v>
      </c>
      <c r="D2878" s="78">
        <f>'Balance N-1'!L2881</f>
        <v>0</v>
      </c>
      <c r="E2878" s="78">
        <f>'Balance N-1'!M2881</f>
        <v>0</v>
      </c>
      <c r="F2878" s="78">
        <f>'Balance N-1'!N2881</f>
        <v>0</v>
      </c>
      <c r="G2878" s="78">
        <f>'Balance N-1'!O2881</f>
        <v>0</v>
      </c>
      <c r="H2878" s="78">
        <f>'Balance N-1'!P2881</f>
        <v>0</v>
      </c>
      <c r="I2878" s="79">
        <f t="shared" si="44"/>
        <v>0</v>
      </c>
    </row>
    <row r="2879" spans="1:9" ht="15.6">
      <c r="A2879" s="85">
        <f>'Balance N-1'!I2882</f>
        <v>0</v>
      </c>
      <c r="B2879" s="75">
        <f>'Balance N-1'!J2882</f>
        <v>0</v>
      </c>
      <c r="C2879" s="78">
        <f>'Balance N-1'!K2882</f>
        <v>0</v>
      </c>
      <c r="D2879" s="78">
        <f>'Balance N-1'!L2882</f>
        <v>0</v>
      </c>
      <c r="E2879" s="78">
        <f>'Balance N-1'!M2882</f>
        <v>0</v>
      </c>
      <c r="F2879" s="78">
        <f>'Balance N-1'!N2882</f>
        <v>0</v>
      </c>
      <c r="G2879" s="78">
        <f>'Balance N-1'!O2882</f>
        <v>0</v>
      </c>
      <c r="H2879" s="78">
        <f>'Balance N-1'!P2882</f>
        <v>0</v>
      </c>
      <c r="I2879" s="79">
        <f t="shared" si="44"/>
        <v>0</v>
      </c>
    </row>
    <row r="2880" spans="1:9" ht="15.6">
      <c r="A2880" s="85">
        <f>'Balance N-1'!I2883</f>
        <v>0</v>
      </c>
      <c r="B2880" s="75">
        <f>'Balance N-1'!J2883</f>
        <v>0</v>
      </c>
      <c r="C2880" s="78">
        <f>'Balance N-1'!K2883</f>
        <v>0</v>
      </c>
      <c r="D2880" s="78">
        <f>'Balance N-1'!L2883</f>
        <v>0</v>
      </c>
      <c r="E2880" s="78">
        <f>'Balance N-1'!M2883</f>
        <v>0</v>
      </c>
      <c r="F2880" s="78">
        <f>'Balance N-1'!N2883</f>
        <v>0</v>
      </c>
      <c r="G2880" s="78">
        <f>'Balance N-1'!O2883</f>
        <v>0</v>
      </c>
      <c r="H2880" s="78">
        <f>'Balance N-1'!P2883</f>
        <v>0</v>
      </c>
      <c r="I2880" s="79">
        <f t="shared" si="44"/>
        <v>0</v>
      </c>
    </row>
    <row r="2881" spans="1:9" ht="15.6">
      <c r="A2881" s="85">
        <f>'Balance N-1'!I2884</f>
        <v>0</v>
      </c>
      <c r="B2881" s="75">
        <f>'Balance N-1'!J2884</f>
        <v>0</v>
      </c>
      <c r="C2881" s="78">
        <f>'Balance N-1'!K2884</f>
        <v>0</v>
      </c>
      <c r="D2881" s="78">
        <f>'Balance N-1'!L2884</f>
        <v>0</v>
      </c>
      <c r="E2881" s="78">
        <f>'Balance N-1'!M2884</f>
        <v>0</v>
      </c>
      <c r="F2881" s="78">
        <f>'Balance N-1'!N2884</f>
        <v>0</v>
      </c>
      <c r="G2881" s="78">
        <f>'Balance N-1'!O2884</f>
        <v>0</v>
      </c>
      <c r="H2881" s="78">
        <f>'Balance N-1'!P2884</f>
        <v>0</v>
      </c>
      <c r="I2881" s="79">
        <f t="shared" si="44"/>
        <v>0</v>
      </c>
    </row>
    <row r="2882" spans="1:9" ht="15.6">
      <c r="A2882" s="85">
        <f>'Balance N-1'!I2885</f>
        <v>0</v>
      </c>
      <c r="B2882" s="75">
        <f>'Balance N-1'!J2885</f>
        <v>0</v>
      </c>
      <c r="C2882" s="78">
        <f>'Balance N-1'!K2885</f>
        <v>0</v>
      </c>
      <c r="D2882" s="78">
        <f>'Balance N-1'!L2885</f>
        <v>0</v>
      </c>
      <c r="E2882" s="78">
        <f>'Balance N-1'!M2885</f>
        <v>0</v>
      </c>
      <c r="F2882" s="78">
        <f>'Balance N-1'!N2885</f>
        <v>0</v>
      </c>
      <c r="G2882" s="78">
        <f>'Balance N-1'!O2885</f>
        <v>0</v>
      </c>
      <c r="H2882" s="78">
        <f>'Balance N-1'!P2885</f>
        <v>0</v>
      </c>
      <c r="I2882" s="79">
        <f t="shared" si="44"/>
        <v>0</v>
      </c>
    </row>
    <row r="2883" spans="1:9" ht="15.6">
      <c r="A2883" s="85">
        <f>'Balance N-1'!I2886</f>
        <v>0</v>
      </c>
      <c r="B2883" s="75">
        <f>'Balance N-1'!J2886</f>
        <v>0</v>
      </c>
      <c r="C2883" s="78">
        <f>'Balance N-1'!K2886</f>
        <v>0</v>
      </c>
      <c r="D2883" s="78">
        <f>'Balance N-1'!L2886</f>
        <v>0</v>
      </c>
      <c r="E2883" s="78">
        <f>'Balance N-1'!M2886</f>
        <v>0</v>
      </c>
      <c r="F2883" s="78">
        <f>'Balance N-1'!N2886</f>
        <v>0</v>
      </c>
      <c r="G2883" s="78">
        <f>'Balance N-1'!O2886</f>
        <v>0</v>
      </c>
      <c r="H2883" s="78">
        <f>'Balance N-1'!P2886</f>
        <v>0</v>
      </c>
      <c r="I2883" s="79">
        <f t="shared" ref="I2883:I2946" si="45">(C2883-D2883)+(E2883-F2883)-(G2883-H2883)</f>
        <v>0</v>
      </c>
    </row>
    <row r="2884" spans="1:9" ht="15.6">
      <c r="A2884" s="85">
        <f>'Balance N-1'!I2887</f>
        <v>0</v>
      </c>
      <c r="B2884" s="75">
        <f>'Balance N-1'!J2887</f>
        <v>0</v>
      </c>
      <c r="C2884" s="78">
        <f>'Balance N-1'!K2887</f>
        <v>0</v>
      </c>
      <c r="D2884" s="78">
        <f>'Balance N-1'!L2887</f>
        <v>0</v>
      </c>
      <c r="E2884" s="78">
        <f>'Balance N-1'!M2887</f>
        <v>0</v>
      </c>
      <c r="F2884" s="78">
        <f>'Balance N-1'!N2887</f>
        <v>0</v>
      </c>
      <c r="G2884" s="78">
        <f>'Balance N-1'!O2887</f>
        <v>0</v>
      </c>
      <c r="H2884" s="78">
        <f>'Balance N-1'!P2887</f>
        <v>0</v>
      </c>
      <c r="I2884" s="79">
        <f t="shared" si="45"/>
        <v>0</v>
      </c>
    </row>
    <row r="2885" spans="1:9" ht="15.6">
      <c r="A2885" s="85">
        <f>'Balance N-1'!I2888</f>
        <v>0</v>
      </c>
      <c r="B2885" s="75">
        <f>'Balance N-1'!J2888</f>
        <v>0</v>
      </c>
      <c r="C2885" s="78">
        <f>'Balance N-1'!K2888</f>
        <v>0</v>
      </c>
      <c r="D2885" s="78">
        <f>'Balance N-1'!L2888</f>
        <v>0</v>
      </c>
      <c r="E2885" s="78">
        <f>'Balance N-1'!M2888</f>
        <v>0</v>
      </c>
      <c r="F2885" s="78">
        <f>'Balance N-1'!N2888</f>
        <v>0</v>
      </c>
      <c r="G2885" s="78">
        <f>'Balance N-1'!O2888</f>
        <v>0</v>
      </c>
      <c r="H2885" s="78">
        <f>'Balance N-1'!P2888</f>
        <v>0</v>
      </c>
      <c r="I2885" s="79">
        <f t="shared" si="45"/>
        <v>0</v>
      </c>
    </row>
    <row r="2886" spans="1:9" ht="15.6">
      <c r="A2886" s="85">
        <f>'Balance N-1'!I2889</f>
        <v>0</v>
      </c>
      <c r="B2886" s="75">
        <f>'Balance N-1'!J2889</f>
        <v>0</v>
      </c>
      <c r="C2886" s="78">
        <f>'Balance N-1'!K2889</f>
        <v>0</v>
      </c>
      <c r="D2886" s="78">
        <f>'Balance N-1'!L2889</f>
        <v>0</v>
      </c>
      <c r="E2886" s="78">
        <f>'Balance N-1'!M2889</f>
        <v>0</v>
      </c>
      <c r="F2886" s="78">
        <f>'Balance N-1'!N2889</f>
        <v>0</v>
      </c>
      <c r="G2886" s="78">
        <f>'Balance N-1'!O2889</f>
        <v>0</v>
      </c>
      <c r="H2886" s="78">
        <f>'Balance N-1'!P2889</f>
        <v>0</v>
      </c>
      <c r="I2886" s="79">
        <f t="shared" si="45"/>
        <v>0</v>
      </c>
    </row>
    <row r="2887" spans="1:9" ht="15.6">
      <c r="A2887" s="85">
        <f>'Balance N-1'!I2890</f>
        <v>0</v>
      </c>
      <c r="B2887" s="75">
        <f>'Balance N-1'!J2890</f>
        <v>0</v>
      </c>
      <c r="C2887" s="78">
        <f>'Balance N-1'!K2890</f>
        <v>0</v>
      </c>
      <c r="D2887" s="78">
        <f>'Balance N-1'!L2890</f>
        <v>0</v>
      </c>
      <c r="E2887" s="78">
        <f>'Balance N-1'!M2890</f>
        <v>0</v>
      </c>
      <c r="F2887" s="78">
        <f>'Balance N-1'!N2890</f>
        <v>0</v>
      </c>
      <c r="G2887" s="78">
        <f>'Balance N-1'!O2890</f>
        <v>0</v>
      </c>
      <c r="H2887" s="78">
        <f>'Balance N-1'!P2890</f>
        <v>0</v>
      </c>
      <c r="I2887" s="79">
        <f t="shared" si="45"/>
        <v>0</v>
      </c>
    </row>
    <row r="2888" spans="1:9" ht="15.6">
      <c r="A2888" s="85">
        <f>'Balance N-1'!I2891</f>
        <v>0</v>
      </c>
      <c r="B2888" s="75">
        <f>'Balance N-1'!J2891</f>
        <v>0</v>
      </c>
      <c r="C2888" s="78">
        <f>'Balance N-1'!K2891</f>
        <v>0</v>
      </c>
      <c r="D2888" s="78">
        <f>'Balance N-1'!L2891</f>
        <v>0</v>
      </c>
      <c r="E2888" s="78">
        <f>'Balance N-1'!M2891</f>
        <v>0</v>
      </c>
      <c r="F2888" s="78">
        <f>'Balance N-1'!N2891</f>
        <v>0</v>
      </c>
      <c r="G2888" s="78">
        <f>'Balance N-1'!O2891</f>
        <v>0</v>
      </c>
      <c r="H2888" s="78">
        <f>'Balance N-1'!P2891</f>
        <v>0</v>
      </c>
      <c r="I2888" s="79">
        <f t="shared" si="45"/>
        <v>0</v>
      </c>
    </row>
    <row r="2889" spans="1:9" ht="15.6">
      <c r="A2889" s="85">
        <f>'Balance N-1'!I2892</f>
        <v>0</v>
      </c>
      <c r="B2889" s="75">
        <f>'Balance N-1'!J2892</f>
        <v>0</v>
      </c>
      <c r="C2889" s="78">
        <f>'Balance N-1'!K2892</f>
        <v>0</v>
      </c>
      <c r="D2889" s="78">
        <f>'Balance N-1'!L2892</f>
        <v>0</v>
      </c>
      <c r="E2889" s="78">
        <f>'Balance N-1'!M2892</f>
        <v>0</v>
      </c>
      <c r="F2889" s="78">
        <f>'Balance N-1'!N2892</f>
        <v>0</v>
      </c>
      <c r="G2889" s="78">
        <f>'Balance N-1'!O2892</f>
        <v>0</v>
      </c>
      <c r="H2889" s="78">
        <f>'Balance N-1'!P2892</f>
        <v>0</v>
      </c>
      <c r="I2889" s="79">
        <f t="shared" si="45"/>
        <v>0</v>
      </c>
    </row>
    <row r="2890" spans="1:9" ht="15.6">
      <c r="A2890" s="85">
        <f>'Balance N-1'!I2893</f>
        <v>0</v>
      </c>
      <c r="B2890" s="75">
        <f>'Balance N-1'!J2893</f>
        <v>0</v>
      </c>
      <c r="C2890" s="78">
        <f>'Balance N-1'!K2893</f>
        <v>0</v>
      </c>
      <c r="D2890" s="78">
        <f>'Balance N-1'!L2893</f>
        <v>0</v>
      </c>
      <c r="E2890" s="78">
        <f>'Balance N-1'!M2893</f>
        <v>0</v>
      </c>
      <c r="F2890" s="78">
        <f>'Balance N-1'!N2893</f>
        <v>0</v>
      </c>
      <c r="G2890" s="78">
        <f>'Balance N-1'!O2893</f>
        <v>0</v>
      </c>
      <c r="H2890" s="78">
        <f>'Balance N-1'!P2893</f>
        <v>0</v>
      </c>
      <c r="I2890" s="79">
        <f t="shared" si="45"/>
        <v>0</v>
      </c>
    </row>
    <row r="2891" spans="1:9" ht="15.6">
      <c r="A2891" s="85">
        <f>'Balance N-1'!I2894</f>
        <v>0</v>
      </c>
      <c r="B2891" s="75">
        <f>'Balance N-1'!J2894</f>
        <v>0</v>
      </c>
      <c r="C2891" s="78">
        <f>'Balance N-1'!K2894</f>
        <v>0</v>
      </c>
      <c r="D2891" s="78">
        <f>'Balance N-1'!L2894</f>
        <v>0</v>
      </c>
      <c r="E2891" s="78">
        <f>'Balance N-1'!M2894</f>
        <v>0</v>
      </c>
      <c r="F2891" s="78">
        <f>'Balance N-1'!N2894</f>
        <v>0</v>
      </c>
      <c r="G2891" s="78">
        <f>'Balance N-1'!O2894</f>
        <v>0</v>
      </c>
      <c r="H2891" s="78">
        <f>'Balance N-1'!P2894</f>
        <v>0</v>
      </c>
      <c r="I2891" s="79">
        <f t="shared" si="45"/>
        <v>0</v>
      </c>
    </row>
    <row r="2892" spans="1:9" ht="15.6">
      <c r="A2892" s="85">
        <f>'Balance N-1'!I2895</f>
        <v>0</v>
      </c>
      <c r="B2892" s="75">
        <f>'Balance N-1'!J2895</f>
        <v>0</v>
      </c>
      <c r="C2892" s="78">
        <f>'Balance N-1'!K2895</f>
        <v>0</v>
      </c>
      <c r="D2892" s="78">
        <f>'Balance N-1'!L2895</f>
        <v>0</v>
      </c>
      <c r="E2892" s="78">
        <f>'Balance N-1'!M2895</f>
        <v>0</v>
      </c>
      <c r="F2892" s="78">
        <f>'Balance N-1'!N2895</f>
        <v>0</v>
      </c>
      <c r="G2892" s="78">
        <f>'Balance N-1'!O2895</f>
        <v>0</v>
      </c>
      <c r="H2892" s="78">
        <f>'Balance N-1'!P2895</f>
        <v>0</v>
      </c>
      <c r="I2892" s="79">
        <f t="shared" si="45"/>
        <v>0</v>
      </c>
    </row>
    <row r="2893" spans="1:9" ht="15.6">
      <c r="A2893" s="85">
        <f>'Balance N-1'!I2896</f>
        <v>0</v>
      </c>
      <c r="B2893" s="75">
        <f>'Balance N-1'!J2896</f>
        <v>0</v>
      </c>
      <c r="C2893" s="78">
        <f>'Balance N-1'!K2896</f>
        <v>0</v>
      </c>
      <c r="D2893" s="78">
        <f>'Balance N-1'!L2896</f>
        <v>0</v>
      </c>
      <c r="E2893" s="78">
        <f>'Balance N-1'!M2896</f>
        <v>0</v>
      </c>
      <c r="F2893" s="78">
        <f>'Balance N-1'!N2896</f>
        <v>0</v>
      </c>
      <c r="G2893" s="78">
        <f>'Balance N-1'!O2896</f>
        <v>0</v>
      </c>
      <c r="H2893" s="78">
        <f>'Balance N-1'!P2896</f>
        <v>0</v>
      </c>
      <c r="I2893" s="79">
        <f t="shared" si="45"/>
        <v>0</v>
      </c>
    </row>
    <row r="2894" spans="1:9" ht="15.6">
      <c r="A2894" s="85">
        <f>'Balance N-1'!I2897</f>
        <v>0</v>
      </c>
      <c r="B2894" s="75">
        <f>'Balance N-1'!J2897</f>
        <v>0</v>
      </c>
      <c r="C2894" s="78">
        <f>'Balance N-1'!K2897</f>
        <v>0</v>
      </c>
      <c r="D2894" s="78">
        <f>'Balance N-1'!L2897</f>
        <v>0</v>
      </c>
      <c r="E2894" s="78">
        <f>'Balance N-1'!M2897</f>
        <v>0</v>
      </c>
      <c r="F2894" s="78">
        <f>'Balance N-1'!N2897</f>
        <v>0</v>
      </c>
      <c r="G2894" s="78">
        <f>'Balance N-1'!O2897</f>
        <v>0</v>
      </c>
      <c r="H2894" s="78">
        <f>'Balance N-1'!P2897</f>
        <v>0</v>
      </c>
      <c r="I2894" s="79">
        <f t="shared" si="45"/>
        <v>0</v>
      </c>
    </row>
    <row r="2895" spans="1:9" ht="15.6">
      <c r="A2895" s="85">
        <f>'Balance N-1'!I2898</f>
        <v>0</v>
      </c>
      <c r="B2895" s="75">
        <f>'Balance N-1'!J2898</f>
        <v>0</v>
      </c>
      <c r="C2895" s="78">
        <f>'Balance N-1'!K2898</f>
        <v>0</v>
      </c>
      <c r="D2895" s="78">
        <f>'Balance N-1'!L2898</f>
        <v>0</v>
      </c>
      <c r="E2895" s="78">
        <f>'Balance N-1'!M2898</f>
        <v>0</v>
      </c>
      <c r="F2895" s="78">
        <f>'Balance N-1'!N2898</f>
        <v>0</v>
      </c>
      <c r="G2895" s="78">
        <f>'Balance N-1'!O2898</f>
        <v>0</v>
      </c>
      <c r="H2895" s="78">
        <f>'Balance N-1'!P2898</f>
        <v>0</v>
      </c>
      <c r="I2895" s="79">
        <f t="shared" si="45"/>
        <v>0</v>
      </c>
    </row>
    <row r="2896" spans="1:9" ht="15.6">
      <c r="A2896" s="85">
        <f>'Balance N-1'!I2899</f>
        <v>0</v>
      </c>
      <c r="B2896" s="75">
        <f>'Balance N-1'!J2899</f>
        <v>0</v>
      </c>
      <c r="C2896" s="78">
        <f>'Balance N-1'!K2899</f>
        <v>0</v>
      </c>
      <c r="D2896" s="78">
        <f>'Balance N-1'!L2899</f>
        <v>0</v>
      </c>
      <c r="E2896" s="78">
        <f>'Balance N-1'!M2899</f>
        <v>0</v>
      </c>
      <c r="F2896" s="78">
        <f>'Balance N-1'!N2899</f>
        <v>0</v>
      </c>
      <c r="G2896" s="78">
        <f>'Balance N-1'!O2899</f>
        <v>0</v>
      </c>
      <c r="H2896" s="78">
        <f>'Balance N-1'!P2899</f>
        <v>0</v>
      </c>
      <c r="I2896" s="79">
        <f t="shared" si="45"/>
        <v>0</v>
      </c>
    </row>
    <row r="2897" spans="1:9" ht="15.6">
      <c r="A2897" s="85">
        <f>'Balance N-1'!I2900</f>
        <v>0</v>
      </c>
      <c r="B2897" s="75">
        <f>'Balance N-1'!J2900</f>
        <v>0</v>
      </c>
      <c r="C2897" s="78">
        <f>'Balance N-1'!K2900</f>
        <v>0</v>
      </c>
      <c r="D2897" s="78">
        <f>'Balance N-1'!L2900</f>
        <v>0</v>
      </c>
      <c r="E2897" s="78">
        <f>'Balance N-1'!M2900</f>
        <v>0</v>
      </c>
      <c r="F2897" s="78">
        <f>'Balance N-1'!N2900</f>
        <v>0</v>
      </c>
      <c r="G2897" s="78">
        <f>'Balance N-1'!O2900</f>
        <v>0</v>
      </c>
      <c r="H2897" s="78">
        <f>'Balance N-1'!P2900</f>
        <v>0</v>
      </c>
      <c r="I2897" s="79">
        <f t="shared" si="45"/>
        <v>0</v>
      </c>
    </row>
    <row r="2898" spans="1:9" ht="15.6">
      <c r="A2898" s="85">
        <f>'Balance N-1'!I2901</f>
        <v>0</v>
      </c>
      <c r="B2898" s="75">
        <f>'Balance N-1'!J2901</f>
        <v>0</v>
      </c>
      <c r="C2898" s="78">
        <f>'Balance N-1'!K2901</f>
        <v>0</v>
      </c>
      <c r="D2898" s="78">
        <f>'Balance N-1'!L2901</f>
        <v>0</v>
      </c>
      <c r="E2898" s="78">
        <f>'Balance N-1'!M2901</f>
        <v>0</v>
      </c>
      <c r="F2898" s="78">
        <f>'Balance N-1'!N2901</f>
        <v>0</v>
      </c>
      <c r="G2898" s="78">
        <f>'Balance N-1'!O2901</f>
        <v>0</v>
      </c>
      <c r="H2898" s="78">
        <f>'Balance N-1'!P2901</f>
        <v>0</v>
      </c>
      <c r="I2898" s="79">
        <f t="shared" si="45"/>
        <v>0</v>
      </c>
    </row>
    <row r="2899" spans="1:9" ht="15.6">
      <c r="A2899" s="85">
        <f>'Balance N-1'!I2902</f>
        <v>0</v>
      </c>
      <c r="B2899" s="75">
        <f>'Balance N-1'!J2902</f>
        <v>0</v>
      </c>
      <c r="C2899" s="78">
        <f>'Balance N-1'!K2902</f>
        <v>0</v>
      </c>
      <c r="D2899" s="78">
        <f>'Balance N-1'!L2902</f>
        <v>0</v>
      </c>
      <c r="E2899" s="78">
        <f>'Balance N-1'!M2902</f>
        <v>0</v>
      </c>
      <c r="F2899" s="78">
        <f>'Balance N-1'!N2902</f>
        <v>0</v>
      </c>
      <c r="G2899" s="78">
        <f>'Balance N-1'!O2902</f>
        <v>0</v>
      </c>
      <c r="H2899" s="78">
        <f>'Balance N-1'!P2902</f>
        <v>0</v>
      </c>
      <c r="I2899" s="79">
        <f t="shared" si="45"/>
        <v>0</v>
      </c>
    </row>
    <row r="2900" spans="1:9" ht="15.6">
      <c r="A2900" s="85">
        <f>'Balance N-1'!I2903</f>
        <v>0</v>
      </c>
      <c r="B2900" s="75">
        <f>'Balance N-1'!J2903</f>
        <v>0</v>
      </c>
      <c r="C2900" s="78">
        <f>'Balance N-1'!K2903</f>
        <v>0</v>
      </c>
      <c r="D2900" s="78">
        <f>'Balance N-1'!L2903</f>
        <v>0</v>
      </c>
      <c r="E2900" s="78">
        <f>'Balance N-1'!M2903</f>
        <v>0</v>
      </c>
      <c r="F2900" s="78">
        <f>'Balance N-1'!N2903</f>
        <v>0</v>
      </c>
      <c r="G2900" s="78">
        <f>'Balance N-1'!O2903</f>
        <v>0</v>
      </c>
      <c r="H2900" s="78">
        <f>'Balance N-1'!P2903</f>
        <v>0</v>
      </c>
      <c r="I2900" s="79">
        <f t="shared" si="45"/>
        <v>0</v>
      </c>
    </row>
    <row r="2901" spans="1:9" ht="15.6">
      <c r="A2901" s="85">
        <f>'Balance N-1'!I2904</f>
        <v>0</v>
      </c>
      <c r="B2901" s="75">
        <f>'Balance N-1'!J2904</f>
        <v>0</v>
      </c>
      <c r="C2901" s="78">
        <f>'Balance N-1'!K2904</f>
        <v>0</v>
      </c>
      <c r="D2901" s="78">
        <f>'Balance N-1'!L2904</f>
        <v>0</v>
      </c>
      <c r="E2901" s="78">
        <f>'Balance N-1'!M2904</f>
        <v>0</v>
      </c>
      <c r="F2901" s="78">
        <f>'Balance N-1'!N2904</f>
        <v>0</v>
      </c>
      <c r="G2901" s="78">
        <f>'Balance N-1'!O2904</f>
        <v>0</v>
      </c>
      <c r="H2901" s="78">
        <f>'Balance N-1'!P2904</f>
        <v>0</v>
      </c>
      <c r="I2901" s="79">
        <f t="shared" si="45"/>
        <v>0</v>
      </c>
    </row>
    <row r="2902" spans="1:9" ht="15.6">
      <c r="A2902" s="85">
        <f>'Balance N-1'!I2905</f>
        <v>0</v>
      </c>
      <c r="B2902" s="75">
        <f>'Balance N-1'!J2905</f>
        <v>0</v>
      </c>
      <c r="C2902" s="78">
        <f>'Balance N-1'!K2905</f>
        <v>0</v>
      </c>
      <c r="D2902" s="78">
        <f>'Balance N-1'!L2905</f>
        <v>0</v>
      </c>
      <c r="E2902" s="78">
        <f>'Balance N-1'!M2905</f>
        <v>0</v>
      </c>
      <c r="F2902" s="78">
        <f>'Balance N-1'!N2905</f>
        <v>0</v>
      </c>
      <c r="G2902" s="78">
        <f>'Balance N-1'!O2905</f>
        <v>0</v>
      </c>
      <c r="H2902" s="78">
        <f>'Balance N-1'!P2905</f>
        <v>0</v>
      </c>
      <c r="I2902" s="79">
        <f t="shared" si="45"/>
        <v>0</v>
      </c>
    </row>
    <row r="2903" spans="1:9" ht="15.6">
      <c r="A2903" s="85">
        <f>'Balance N-1'!I2906</f>
        <v>0</v>
      </c>
      <c r="B2903" s="75">
        <f>'Balance N-1'!J2906</f>
        <v>0</v>
      </c>
      <c r="C2903" s="78">
        <f>'Balance N-1'!K2906</f>
        <v>0</v>
      </c>
      <c r="D2903" s="78">
        <f>'Balance N-1'!L2906</f>
        <v>0</v>
      </c>
      <c r="E2903" s="78">
        <f>'Balance N-1'!M2906</f>
        <v>0</v>
      </c>
      <c r="F2903" s="78">
        <f>'Balance N-1'!N2906</f>
        <v>0</v>
      </c>
      <c r="G2903" s="78">
        <f>'Balance N-1'!O2906</f>
        <v>0</v>
      </c>
      <c r="H2903" s="78">
        <f>'Balance N-1'!P2906</f>
        <v>0</v>
      </c>
      <c r="I2903" s="79">
        <f t="shared" si="45"/>
        <v>0</v>
      </c>
    </row>
    <row r="2904" spans="1:9" ht="15.6">
      <c r="A2904" s="85">
        <f>'Balance N-1'!I2907</f>
        <v>0</v>
      </c>
      <c r="B2904" s="75">
        <f>'Balance N-1'!J2907</f>
        <v>0</v>
      </c>
      <c r="C2904" s="78">
        <f>'Balance N-1'!K2907</f>
        <v>0</v>
      </c>
      <c r="D2904" s="78">
        <f>'Balance N-1'!L2907</f>
        <v>0</v>
      </c>
      <c r="E2904" s="78">
        <f>'Balance N-1'!M2907</f>
        <v>0</v>
      </c>
      <c r="F2904" s="78">
        <f>'Balance N-1'!N2907</f>
        <v>0</v>
      </c>
      <c r="G2904" s="78">
        <f>'Balance N-1'!O2907</f>
        <v>0</v>
      </c>
      <c r="H2904" s="78">
        <f>'Balance N-1'!P2907</f>
        <v>0</v>
      </c>
      <c r="I2904" s="79">
        <f t="shared" si="45"/>
        <v>0</v>
      </c>
    </row>
    <row r="2905" spans="1:9" ht="15.6">
      <c r="A2905" s="85">
        <f>'Balance N-1'!I2908</f>
        <v>0</v>
      </c>
      <c r="B2905" s="75">
        <f>'Balance N-1'!J2908</f>
        <v>0</v>
      </c>
      <c r="C2905" s="78">
        <f>'Balance N-1'!K2908</f>
        <v>0</v>
      </c>
      <c r="D2905" s="78">
        <f>'Balance N-1'!L2908</f>
        <v>0</v>
      </c>
      <c r="E2905" s="78">
        <f>'Balance N-1'!M2908</f>
        <v>0</v>
      </c>
      <c r="F2905" s="78">
        <f>'Balance N-1'!N2908</f>
        <v>0</v>
      </c>
      <c r="G2905" s="78">
        <f>'Balance N-1'!O2908</f>
        <v>0</v>
      </c>
      <c r="H2905" s="78">
        <f>'Balance N-1'!P2908</f>
        <v>0</v>
      </c>
      <c r="I2905" s="79">
        <f t="shared" si="45"/>
        <v>0</v>
      </c>
    </row>
    <row r="2906" spans="1:9" ht="15.6">
      <c r="A2906" s="85">
        <f>'Balance N-1'!I2909</f>
        <v>0</v>
      </c>
      <c r="B2906" s="75">
        <f>'Balance N-1'!J2909</f>
        <v>0</v>
      </c>
      <c r="C2906" s="78">
        <f>'Balance N-1'!K2909</f>
        <v>0</v>
      </c>
      <c r="D2906" s="78">
        <f>'Balance N-1'!L2909</f>
        <v>0</v>
      </c>
      <c r="E2906" s="78">
        <f>'Balance N-1'!M2909</f>
        <v>0</v>
      </c>
      <c r="F2906" s="78">
        <f>'Balance N-1'!N2909</f>
        <v>0</v>
      </c>
      <c r="G2906" s="78">
        <f>'Balance N-1'!O2909</f>
        <v>0</v>
      </c>
      <c r="H2906" s="78">
        <f>'Balance N-1'!P2909</f>
        <v>0</v>
      </c>
      <c r="I2906" s="79">
        <f t="shared" si="45"/>
        <v>0</v>
      </c>
    </row>
    <row r="2907" spans="1:9" ht="15.6">
      <c r="A2907" s="85">
        <f>'Balance N-1'!I2910</f>
        <v>0</v>
      </c>
      <c r="B2907" s="75">
        <f>'Balance N-1'!J2910</f>
        <v>0</v>
      </c>
      <c r="C2907" s="78">
        <f>'Balance N-1'!K2910</f>
        <v>0</v>
      </c>
      <c r="D2907" s="78">
        <f>'Balance N-1'!L2910</f>
        <v>0</v>
      </c>
      <c r="E2907" s="78">
        <f>'Balance N-1'!M2910</f>
        <v>0</v>
      </c>
      <c r="F2907" s="78">
        <f>'Balance N-1'!N2910</f>
        <v>0</v>
      </c>
      <c r="G2907" s="78">
        <f>'Balance N-1'!O2910</f>
        <v>0</v>
      </c>
      <c r="H2907" s="78">
        <f>'Balance N-1'!P2910</f>
        <v>0</v>
      </c>
      <c r="I2907" s="79">
        <f t="shared" si="45"/>
        <v>0</v>
      </c>
    </row>
    <row r="2908" spans="1:9" ht="15.6">
      <c r="A2908" s="85">
        <f>'Balance N-1'!I2911</f>
        <v>0</v>
      </c>
      <c r="B2908" s="75">
        <f>'Balance N-1'!J2911</f>
        <v>0</v>
      </c>
      <c r="C2908" s="78">
        <f>'Balance N-1'!K2911</f>
        <v>0</v>
      </c>
      <c r="D2908" s="78">
        <f>'Balance N-1'!L2911</f>
        <v>0</v>
      </c>
      <c r="E2908" s="78">
        <f>'Balance N-1'!M2911</f>
        <v>0</v>
      </c>
      <c r="F2908" s="78">
        <f>'Balance N-1'!N2911</f>
        <v>0</v>
      </c>
      <c r="G2908" s="78">
        <f>'Balance N-1'!O2911</f>
        <v>0</v>
      </c>
      <c r="H2908" s="78">
        <f>'Balance N-1'!P2911</f>
        <v>0</v>
      </c>
      <c r="I2908" s="79">
        <f t="shared" si="45"/>
        <v>0</v>
      </c>
    </row>
    <row r="2909" spans="1:9" ht="15.6">
      <c r="A2909" s="85">
        <f>'Balance N-1'!I2912</f>
        <v>0</v>
      </c>
      <c r="B2909" s="75">
        <f>'Balance N-1'!J2912</f>
        <v>0</v>
      </c>
      <c r="C2909" s="78">
        <f>'Balance N-1'!K2912</f>
        <v>0</v>
      </c>
      <c r="D2909" s="78">
        <f>'Balance N-1'!L2912</f>
        <v>0</v>
      </c>
      <c r="E2909" s="78">
        <f>'Balance N-1'!M2912</f>
        <v>0</v>
      </c>
      <c r="F2909" s="78">
        <f>'Balance N-1'!N2912</f>
        <v>0</v>
      </c>
      <c r="G2909" s="78">
        <f>'Balance N-1'!O2912</f>
        <v>0</v>
      </c>
      <c r="H2909" s="78">
        <f>'Balance N-1'!P2912</f>
        <v>0</v>
      </c>
      <c r="I2909" s="79">
        <f t="shared" si="45"/>
        <v>0</v>
      </c>
    </row>
    <row r="2910" spans="1:9" ht="15.6">
      <c r="A2910" s="85">
        <f>'Balance N-1'!I2913</f>
        <v>0</v>
      </c>
      <c r="B2910" s="75">
        <f>'Balance N-1'!J2913</f>
        <v>0</v>
      </c>
      <c r="C2910" s="78">
        <f>'Balance N-1'!K2913</f>
        <v>0</v>
      </c>
      <c r="D2910" s="78">
        <f>'Balance N-1'!L2913</f>
        <v>0</v>
      </c>
      <c r="E2910" s="78">
        <f>'Balance N-1'!M2913</f>
        <v>0</v>
      </c>
      <c r="F2910" s="78">
        <f>'Balance N-1'!N2913</f>
        <v>0</v>
      </c>
      <c r="G2910" s="78">
        <f>'Balance N-1'!O2913</f>
        <v>0</v>
      </c>
      <c r="H2910" s="78">
        <f>'Balance N-1'!P2913</f>
        <v>0</v>
      </c>
      <c r="I2910" s="79">
        <f t="shared" si="45"/>
        <v>0</v>
      </c>
    </row>
    <row r="2911" spans="1:9" ht="15.6">
      <c r="A2911" s="85">
        <f>'Balance N-1'!I2914</f>
        <v>0</v>
      </c>
      <c r="B2911" s="75">
        <f>'Balance N-1'!J2914</f>
        <v>0</v>
      </c>
      <c r="C2911" s="78">
        <f>'Balance N-1'!K2914</f>
        <v>0</v>
      </c>
      <c r="D2911" s="78">
        <f>'Balance N-1'!L2914</f>
        <v>0</v>
      </c>
      <c r="E2911" s="78">
        <f>'Balance N-1'!M2914</f>
        <v>0</v>
      </c>
      <c r="F2911" s="78">
        <f>'Balance N-1'!N2914</f>
        <v>0</v>
      </c>
      <c r="G2911" s="78">
        <f>'Balance N-1'!O2914</f>
        <v>0</v>
      </c>
      <c r="H2911" s="78">
        <f>'Balance N-1'!P2914</f>
        <v>0</v>
      </c>
      <c r="I2911" s="79">
        <f t="shared" si="45"/>
        <v>0</v>
      </c>
    </row>
    <row r="2912" spans="1:9" ht="15.6">
      <c r="A2912" s="85">
        <f>'Balance N-1'!I2915</f>
        <v>0</v>
      </c>
      <c r="B2912" s="75">
        <f>'Balance N-1'!J2915</f>
        <v>0</v>
      </c>
      <c r="C2912" s="78">
        <f>'Balance N-1'!K2915</f>
        <v>0</v>
      </c>
      <c r="D2912" s="78">
        <f>'Balance N-1'!L2915</f>
        <v>0</v>
      </c>
      <c r="E2912" s="78">
        <f>'Balance N-1'!M2915</f>
        <v>0</v>
      </c>
      <c r="F2912" s="78">
        <f>'Balance N-1'!N2915</f>
        <v>0</v>
      </c>
      <c r="G2912" s="78">
        <f>'Balance N-1'!O2915</f>
        <v>0</v>
      </c>
      <c r="H2912" s="78">
        <f>'Balance N-1'!P2915</f>
        <v>0</v>
      </c>
      <c r="I2912" s="79">
        <f t="shared" si="45"/>
        <v>0</v>
      </c>
    </row>
    <row r="2913" spans="1:9" ht="15.6">
      <c r="A2913" s="85">
        <f>'Balance N-1'!I2916</f>
        <v>0</v>
      </c>
      <c r="B2913" s="75">
        <f>'Balance N-1'!J2916</f>
        <v>0</v>
      </c>
      <c r="C2913" s="78">
        <f>'Balance N-1'!K2916</f>
        <v>0</v>
      </c>
      <c r="D2913" s="78">
        <f>'Balance N-1'!L2916</f>
        <v>0</v>
      </c>
      <c r="E2913" s="78">
        <f>'Balance N-1'!M2916</f>
        <v>0</v>
      </c>
      <c r="F2913" s="78">
        <f>'Balance N-1'!N2916</f>
        <v>0</v>
      </c>
      <c r="G2913" s="78">
        <f>'Balance N-1'!O2916</f>
        <v>0</v>
      </c>
      <c r="H2913" s="78">
        <f>'Balance N-1'!P2916</f>
        <v>0</v>
      </c>
      <c r="I2913" s="79">
        <f t="shared" si="45"/>
        <v>0</v>
      </c>
    </row>
    <row r="2914" spans="1:9" ht="15.6">
      <c r="A2914" s="85">
        <f>'Balance N-1'!I2917</f>
        <v>0</v>
      </c>
      <c r="B2914" s="75">
        <f>'Balance N-1'!J2917</f>
        <v>0</v>
      </c>
      <c r="C2914" s="78">
        <f>'Balance N-1'!K2917</f>
        <v>0</v>
      </c>
      <c r="D2914" s="78">
        <f>'Balance N-1'!L2917</f>
        <v>0</v>
      </c>
      <c r="E2914" s="78">
        <f>'Balance N-1'!M2917</f>
        <v>0</v>
      </c>
      <c r="F2914" s="78">
        <f>'Balance N-1'!N2917</f>
        <v>0</v>
      </c>
      <c r="G2914" s="78">
        <f>'Balance N-1'!O2917</f>
        <v>0</v>
      </c>
      <c r="H2914" s="78">
        <f>'Balance N-1'!P2917</f>
        <v>0</v>
      </c>
      <c r="I2914" s="79">
        <f t="shared" si="45"/>
        <v>0</v>
      </c>
    </row>
    <row r="2915" spans="1:9" ht="15.6">
      <c r="A2915" s="85">
        <f>'Balance N-1'!I2918</f>
        <v>0</v>
      </c>
      <c r="B2915" s="75">
        <f>'Balance N-1'!J2918</f>
        <v>0</v>
      </c>
      <c r="C2915" s="78">
        <f>'Balance N-1'!K2918</f>
        <v>0</v>
      </c>
      <c r="D2915" s="78">
        <f>'Balance N-1'!L2918</f>
        <v>0</v>
      </c>
      <c r="E2915" s="78">
        <f>'Balance N-1'!M2918</f>
        <v>0</v>
      </c>
      <c r="F2915" s="78">
        <f>'Balance N-1'!N2918</f>
        <v>0</v>
      </c>
      <c r="G2915" s="78">
        <f>'Balance N-1'!O2918</f>
        <v>0</v>
      </c>
      <c r="H2915" s="78">
        <f>'Balance N-1'!P2918</f>
        <v>0</v>
      </c>
      <c r="I2915" s="79">
        <f t="shared" si="45"/>
        <v>0</v>
      </c>
    </row>
    <row r="2916" spans="1:9" ht="15.6">
      <c r="A2916" s="85">
        <f>'Balance N-1'!I2919</f>
        <v>0</v>
      </c>
      <c r="B2916" s="75">
        <f>'Balance N-1'!J2919</f>
        <v>0</v>
      </c>
      <c r="C2916" s="78">
        <f>'Balance N-1'!K2919</f>
        <v>0</v>
      </c>
      <c r="D2916" s="78">
        <f>'Balance N-1'!L2919</f>
        <v>0</v>
      </c>
      <c r="E2916" s="78">
        <f>'Balance N-1'!M2919</f>
        <v>0</v>
      </c>
      <c r="F2916" s="78">
        <f>'Balance N-1'!N2919</f>
        <v>0</v>
      </c>
      <c r="G2916" s="78">
        <f>'Balance N-1'!O2919</f>
        <v>0</v>
      </c>
      <c r="H2916" s="78">
        <f>'Balance N-1'!P2919</f>
        <v>0</v>
      </c>
      <c r="I2916" s="79">
        <f t="shared" si="45"/>
        <v>0</v>
      </c>
    </row>
    <row r="2917" spans="1:9" ht="15.6">
      <c r="A2917" s="85">
        <f>'Balance N-1'!I2920</f>
        <v>0</v>
      </c>
      <c r="B2917" s="75">
        <f>'Balance N-1'!J2920</f>
        <v>0</v>
      </c>
      <c r="C2917" s="78">
        <f>'Balance N-1'!K2920</f>
        <v>0</v>
      </c>
      <c r="D2917" s="78">
        <f>'Balance N-1'!L2920</f>
        <v>0</v>
      </c>
      <c r="E2917" s="78">
        <f>'Balance N-1'!M2920</f>
        <v>0</v>
      </c>
      <c r="F2917" s="78">
        <f>'Balance N-1'!N2920</f>
        <v>0</v>
      </c>
      <c r="G2917" s="78">
        <f>'Balance N-1'!O2920</f>
        <v>0</v>
      </c>
      <c r="H2917" s="78">
        <f>'Balance N-1'!P2920</f>
        <v>0</v>
      </c>
      <c r="I2917" s="79">
        <f t="shared" si="45"/>
        <v>0</v>
      </c>
    </row>
    <row r="2918" spans="1:9" ht="15.6">
      <c r="A2918" s="85">
        <f>'Balance N-1'!I2921</f>
        <v>0</v>
      </c>
      <c r="B2918" s="75">
        <f>'Balance N-1'!J2921</f>
        <v>0</v>
      </c>
      <c r="C2918" s="78">
        <f>'Balance N-1'!K2921</f>
        <v>0</v>
      </c>
      <c r="D2918" s="78">
        <f>'Balance N-1'!L2921</f>
        <v>0</v>
      </c>
      <c r="E2918" s="78">
        <f>'Balance N-1'!M2921</f>
        <v>0</v>
      </c>
      <c r="F2918" s="78">
        <f>'Balance N-1'!N2921</f>
        <v>0</v>
      </c>
      <c r="G2918" s="78">
        <f>'Balance N-1'!O2921</f>
        <v>0</v>
      </c>
      <c r="H2918" s="78">
        <f>'Balance N-1'!P2921</f>
        <v>0</v>
      </c>
      <c r="I2918" s="79">
        <f t="shared" si="45"/>
        <v>0</v>
      </c>
    </row>
    <row r="2919" spans="1:9" ht="15.6">
      <c r="A2919" s="85">
        <f>'Balance N-1'!I2922</f>
        <v>0</v>
      </c>
      <c r="B2919" s="75">
        <f>'Balance N-1'!J2922</f>
        <v>0</v>
      </c>
      <c r="C2919" s="78">
        <f>'Balance N-1'!K2922</f>
        <v>0</v>
      </c>
      <c r="D2919" s="78">
        <f>'Balance N-1'!L2922</f>
        <v>0</v>
      </c>
      <c r="E2919" s="78">
        <f>'Balance N-1'!M2922</f>
        <v>0</v>
      </c>
      <c r="F2919" s="78">
        <f>'Balance N-1'!N2922</f>
        <v>0</v>
      </c>
      <c r="G2919" s="78">
        <f>'Balance N-1'!O2922</f>
        <v>0</v>
      </c>
      <c r="H2919" s="78">
        <f>'Balance N-1'!P2922</f>
        <v>0</v>
      </c>
      <c r="I2919" s="79">
        <f t="shared" si="45"/>
        <v>0</v>
      </c>
    </row>
    <row r="2920" spans="1:9" ht="15.6">
      <c r="A2920" s="85">
        <f>'Balance N-1'!I2923</f>
        <v>0</v>
      </c>
      <c r="B2920" s="75">
        <f>'Balance N-1'!J2923</f>
        <v>0</v>
      </c>
      <c r="C2920" s="78">
        <f>'Balance N-1'!K2923</f>
        <v>0</v>
      </c>
      <c r="D2920" s="78">
        <f>'Balance N-1'!L2923</f>
        <v>0</v>
      </c>
      <c r="E2920" s="78">
        <f>'Balance N-1'!M2923</f>
        <v>0</v>
      </c>
      <c r="F2920" s="78">
        <f>'Balance N-1'!N2923</f>
        <v>0</v>
      </c>
      <c r="G2920" s="78">
        <f>'Balance N-1'!O2923</f>
        <v>0</v>
      </c>
      <c r="H2920" s="78">
        <f>'Balance N-1'!P2923</f>
        <v>0</v>
      </c>
      <c r="I2920" s="79">
        <f t="shared" si="45"/>
        <v>0</v>
      </c>
    </row>
    <row r="2921" spans="1:9" ht="15.6">
      <c r="A2921" s="85">
        <f>'Balance N-1'!I2924</f>
        <v>0</v>
      </c>
      <c r="B2921" s="75">
        <f>'Balance N-1'!J2924</f>
        <v>0</v>
      </c>
      <c r="C2921" s="78">
        <f>'Balance N-1'!K2924</f>
        <v>0</v>
      </c>
      <c r="D2921" s="78">
        <f>'Balance N-1'!L2924</f>
        <v>0</v>
      </c>
      <c r="E2921" s="78">
        <f>'Balance N-1'!M2924</f>
        <v>0</v>
      </c>
      <c r="F2921" s="78">
        <f>'Balance N-1'!N2924</f>
        <v>0</v>
      </c>
      <c r="G2921" s="78">
        <f>'Balance N-1'!O2924</f>
        <v>0</v>
      </c>
      <c r="H2921" s="78">
        <f>'Balance N-1'!P2924</f>
        <v>0</v>
      </c>
      <c r="I2921" s="79">
        <f t="shared" si="45"/>
        <v>0</v>
      </c>
    </row>
    <row r="2922" spans="1:9" ht="15.6">
      <c r="A2922" s="85">
        <f>'Balance N-1'!I2925</f>
        <v>0</v>
      </c>
      <c r="B2922" s="75">
        <f>'Balance N-1'!J2925</f>
        <v>0</v>
      </c>
      <c r="C2922" s="78">
        <f>'Balance N-1'!K2925</f>
        <v>0</v>
      </c>
      <c r="D2922" s="78">
        <f>'Balance N-1'!L2925</f>
        <v>0</v>
      </c>
      <c r="E2922" s="78">
        <f>'Balance N-1'!M2925</f>
        <v>0</v>
      </c>
      <c r="F2922" s="78">
        <f>'Balance N-1'!N2925</f>
        <v>0</v>
      </c>
      <c r="G2922" s="78">
        <f>'Balance N-1'!O2925</f>
        <v>0</v>
      </c>
      <c r="H2922" s="78">
        <f>'Balance N-1'!P2925</f>
        <v>0</v>
      </c>
      <c r="I2922" s="79">
        <f t="shared" si="45"/>
        <v>0</v>
      </c>
    </row>
    <row r="2923" spans="1:9" ht="15.6">
      <c r="A2923" s="85">
        <f>'Balance N-1'!I2926</f>
        <v>0</v>
      </c>
      <c r="B2923" s="75">
        <f>'Balance N-1'!J2926</f>
        <v>0</v>
      </c>
      <c r="C2923" s="78">
        <f>'Balance N-1'!K2926</f>
        <v>0</v>
      </c>
      <c r="D2923" s="78">
        <f>'Balance N-1'!L2926</f>
        <v>0</v>
      </c>
      <c r="E2923" s="78">
        <f>'Balance N-1'!M2926</f>
        <v>0</v>
      </c>
      <c r="F2923" s="78">
        <f>'Balance N-1'!N2926</f>
        <v>0</v>
      </c>
      <c r="G2923" s="78">
        <f>'Balance N-1'!O2926</f>
        <v>0</v>
      </c>
      <c r="H2923" s="78">
        <f>'Balance N-1'!P2926</f>
        <v>0</v>
      </c>
      <c r="I2923" s="79">
        <f t="shared" si="45"/>
        <v>0</v>
      </c>
    </row>
    <row r="2924" spans="1:9" ht="15.6">
      <c r="A2924" s="85">
        <f>'Balance N-1'!I2927</f>
        <v>0</v>
      </c>
      <c r="B2924" s="75">
        <f>'Balance N-1'!J2927</f>
        <v>0</v>
      </c>
      <c r="C2924" s="78">
        <f>'Balance N-1'!K2927</f>
        <v>0</v>
      </c>
      <c r="D2924" s="78">
        <f>'Balance N-1'!L2927</f>
        <v>0</v>
      </c>
      <c r="E2924" s="78">
        <f>'Balance N-1'!M2927</f>
        <v>0</v>
      </c>
      <c r="F2924" s="78">
        <f>'Balance N-1'!N2927</f>
        <v>0</v>
      </c>
      <c r="G2924" s="78">
        <f>'Balance N-1'!O2927</f>
        <v>0</v>
      </c>
      <c r="H2924" s="78">
        <f>'Balance N-1'!P2927</f>
        <v>0</v>
      </c>
      <c r="I2924" s="79">
        <f t="shared" si="45"/>
        <v>0</v>
      </c>
    </row>
    <row r="2925" spans="1:9" ht="15.6">
      <c r="A2925" s="85">
        <f>'Balance N-1'!I2928</f>
        <v>0</v>
      </c>
      <c r="B2925" s="75">
        <f>'Balance N-1'!J2928</f>
        <v>0</v>
      </c>
      <c r="C2925" s="78">
        <f>'Balance N-1'!K2928</f>
        <v>0</v>
      </c>
      <c r="D2925" s="78">
        <f>'Balance N-1'!L2928</f>
        <v>0</v>
      </c>
      <c r="E2925" s="78">
        <f>'Balance N-1'!M2928</f>
        <v>0</v>
      </c>
      <c r="F2925" s="78">
        <f>'Balance N-1'!N2928</f>
        <v>0</v>
      </c>
      <c r="G2925" s="78">
        <f>'Balance N-1'!O2928</f>
        <v>0</v>
      </c>
      <c r="H2925" s="78">
        <f>'Balance N-1'!P2928</f>
        <v>0</v>
      </c>
      <c r="I2925" s="79">
        <f t="shared" si="45"/>
        <v>0</v>
      </c>
    </row>
    <row r="2926" spans="1:9" ht="15.6">
      <c r="A2926" s="85">
        <f>'Balance N-1'!I2929</f>
        <v>0</v>
      </c>
      <c r="B2926" s="75">
        <f>'Balance N-1'!J2929</f>
        <v>0</v>
      </c>
      <c r="C2926" s="78">
        <f>'Balance N-1'!K2929</f>
        <v>0</v>
      </c>
      <c r="D2926" s="78">
        <f>'Balance N-1'!L2929</f>
        <v>0</v>
      </c>
      <c r="E2926" s="78">
        <f>'Balance N-1'!M2929</f>
        <v>0</v>
      </c>
      <c r="F2926" s="78">
        <f>'Balance N-1'!N2929</f>
        <v>0</v>
      </c>
      <c r="G2926" s="78">
        <f>'Balance N-1'!O2929</f>
        <v>0</v>
      </c>
      <c r="H2926" s="78">
        <f>'Balance N-1'!P2929</f>
        <v>0</v>
      </c>
      <c r="I2926" s="79">
        <f t="shared" si="45"/>
        <v>0</v>
      </c>
    </row>
    <row r="2927" spans="1:9" ht="15.6">
      <c r="A2927" s="85">
        <f>'Balance N-1'!I2930</f>
        <v>0</v>
      </c>
      <c r="B2927" s="75">
        <f>'Balance N-1'!J2930</f>
        <v>0</v>
      </c>
      <c r="C2927" s="78">
        <f>'Balance N-1'!K2930</f>
        <v>0</v>
      </c>
      <c r="D2927" s="78">
        <f>'Balance N-1'!L2930</f>
        <v>0</v>
      </c>
      <c r="E2927" s="78">
        <f>'Balance N-1'!M2930</f>
        <v>0</v>
      </c>
      <c r="F2927" s="78">
        <f>'Balance N-1'!N2930</f>
        <v>0</v>
      </c>
      <c r="G2927" s="78">
        <f>'Balance N-1'!O2930</f>
        <v>0</v>
      </c>
      <c r="H2927" s="78">
        <f>'Balance N-1'!P2930</f>
        <v>0</v>
      </c>
      <c r="I2927" s="79">
        <f t="shared" si="45"/>
        <v>0</v>
      </c>
    </row>
    <row r="2928" spans="1:9" ht="15.6">
      <c r="A2928" s="85">
        <f>'Balance N-1'!I2931</f>
        <v>0</v>
      </c>
      <c r="B2928" s="75">
        <f>'Balance N-1'!J2931</f>
        <v>0</v>
      </c>
      <c r="C2928" s="78">
        <f>'Balance N-1'!K2931</f>
        <v>0</v>
      </c>
      <c r="D2928" s="78">
        <f>'Balance N-1'!L2931</f>
        <v>0</v>
      </c>
      <c r="E2928" s="78">
        <f>'Balance N-1'!M2931</f>
        <v>0</v>
      </c>
      <c r="F2928" s="78">
        <f>'Balance N-1'!N2931</f>
        <v>0</v>
      </c>
      <c r="G2928" s="78">
        <f>'Balance N-1'!O2931</f>
        <v>0</v>
      </c>
      <c r="H2928" s="78">
        <f>'Balance N-1'!P2931</f>
        <v>0</v>
      </c>
      <c r="I2928" s="79">
        <f t="shared" si="45"/>
        <v>0</v>
      </c>
    </row>
    <row r="2929" spans="1:9" ht="15.6">
      <c r="A2929" s="85">
        <f>'Balance N-1'!I2932</f>
        <v>0</v>
      </c>
      <c r="B2929" s="75">
        <f>'Balance N-1'!J2932</f>
        <v>0</v>
      </c>
      <c r="C2929" s="78">
        <f>'Balance N-1'!K2932</f>
        <v>0</v>
      </c>
      <c r="D2929" s="78">
        <f>'Balance N-1'!L2932</f>
        <v>0</v>
      </c>
      <c r="E2929" s="78">
        <f>'Balance N-1'!M2932</f>
        <v>0</v>
      </c>
      <c r="F2929" s="78">
        <f>'Balance N-1'!N2932</f>
        <v>0</v>
      </c>
      <c r="G2929" s="78">
        <f>'Balance N-1'!O2932</f>
        <v>0</v>
      </c>
      <c r="H2929" s="78">
        <f>'Balance N-1'!P2932</f>
        <v>0</v>
      </c>
      <c r="I2929" s="79">
        <f t="shared" si="45"/>
        <v>0</v>
      </c>
    </row>
    <row r="2930" spans="1:9" ht="15.6">
      <c r="A2930" s="85">
        <f>'Balance N-1'!I2933</f>
        <v>0</v>
      </c>
      <c r="B2930" s="75">
        <f>'Balance N-1'!J2933</f>
        <v>0</v>
      </c>
      <c r="C2930" s="78">
        <f>'Balance N-1'!K2933</f>
        <v>0</v>
      </c>
      <c r="D2930" s="78">
        <f>'Balance N-1'!L2933</f>
        <v>0</v>
      </c>
      <c r="E2930" s="78">
        <f>'Balance N-1'!M2933</f>
        <v>0</v>
      </c>
      <c r="F2930" s="78">
        <f>'Balance N-1'!N2933</f>
        <v>0</v>
      </c>
      <c r="G2930" s="78">
        <f>'Balance N-1'!O2933</f>
        <v>0</v>
      </c>
      <c r="H2930" s="78">
        <f>'Balance N-1'!P2933</f>
        <v>0</v>
      </c>
      <c r="I2930" s="79">
        <f t="shared" si="45"/>
        <v>0</v>
      </c>
    </row>
    <row r="2931" spans="1:9" ht="15.6">
      <c r="A2931" s="85">
        <f>'Balance N-1'!I2934</f>
        <v>0</v>
      </c>
      <c r="B2931" s="75">
        <f>'Balance N-1'!J2934</f>
        <v>0</v>
      </c>
      <c r="C2931" s="78">
        <f>'Balance N-1'!K2934</f>
        <v>0</v>
      </c>
      <c r="D2931" s="78">
        <f>'Balance N-1'!L2934</f>
        <v>0</v>
      </c>
      <c r="E2931" s="78">
        <f>'Balance N-1'!M2934</f>
        <v>0</v>
      </c>
      <c r="F2931" s="78">
        <f>'Balance N-1'!N2934</f>
        <v>0</v>
      </c>
      <c r="G2931" s="78">
        <f>'Balance N-1'!O2934</f>
        <v>0</v>
      </c>
      <c r="H2931" s="78">
        <f>'Balance N-1'!P2934</f>
        <v>0</v>
      </c>
      <c r="I2931" s="79">
        <f t="shared" si="45"/>
        <v>0</v>
      </c>
    </row>
    <row r="2932" spans="1:9" ht="15.6">
      <c r="A2932" s="85">
        <f>'Balance N-1'!I2935</f>
        <v>0</v>
      </c>
      <c r="B2932" s="75">
        <f>'Balance N-1'!J2935</f>
        <v>0</v>
      </c>
      <c r="C2932" s="78">
        <f>'Balance N-1'!K2935</f>
        <v>0</v>
      </c>
      <c r="D2932" s="78">
        <f>'Balance N-1'!L2935</f>
        <v>0</v>
      </c>
      <c r="E2932" s="78">
        <f>'Balance N-1'!M2935</f>
        <v>0</v>
      </c>
      <c r="F2932" s="78">
        <f>'Balance N-1'!N2935</f>
        <v>0</v>
      </c>
      <c r="G2932" s="78">
        <f>'Balance N-1'!O2935</f>
        <v>0</v>
      </c>
      <c r="H2932" s="78">
        <f>'Balance N-1'!P2935</f>
        <v>0</v>
      </c>
      <c r="I2932" s="79">
        <f t="shared" si="45"/>
        <v>0</v>
      </c>
    </row>
    <row r="2933" spans="1:9" ht="15.6">
      <c r="A2933" s="85">
        <f>'Balance N-1'!I2936</f>
        <v>0</v>
      </c>
      <c r="B2933" s="75">
        <f>'Balance N-1'!J2936</f>
        <v>0</v>
      </c>
      <c r="C2933" s="78">
        <f>'Balance N-1'!K2936</f>
        <v>0</v>
      </c>
      <c r="D2933" s="78">
        <f>'Balance N-1'!L2936</f>
        <v>0</v>
      </c>
      <c r="E2933" s="78">
        <f>'Balance N-1'!M2936</f>
        <v>0</v>
      </c>
      <c r="F2933" s="78">
        <f>'Balance N-1'!N2936</f>
        <v>0</v>
      </c>
      <c r="G2933" s="78">
        <f>'Balance N-1'!O2936</f>
        <v>0</v>
      </c>
      <c r="H2933" s="78">
        <f>'Balance N-1'!P2936</f>
        <v>0</v>
      </c>
      <c r="I2933" s="79">
        <f t="shared" si="45"/>
        <v>0</v>
      </c>
    </row>
    <row r="2934" spans="1:9" ht="15.6">
      <c r="A2934" s="85">
        <f>'Balance N-1'!I2937</f>
        <v>0</v>
      </c>
      <c r="B2934" s="75">
        <f>'Balance N-1'!J2937</f>
        <v>0</v>
      </c>
      <c r="C2934" s="78">
        <f>'Balance N-1'!K2937</f>
        <v>0</v>
      </c>
      <c r="D2934" s="78">
        <f>'Balance N-1'!L2937</f>
        <v>0</v>
      </c>
      <c r="E2934" s="78">
        <f>'Balance N-1'!M2937</f>
        <v>0</v>
      </c>
      <c r="F2934" s="78">
        <f>'Balance N-1'!N2937</f>
        <v>0</v>
      </c>
      <c r="G2934" s="78">
        <f>'Balance N-1'!O2937</f>
        <v>0</v>
      </c>
      <c r="H2934" s="78">
        <f>'Balance N-1'!P2937</f>
        <v>0</v>
      </c>
      <c r="I2934" s="79">
        <f t="shared" si="45"/>
        <v>0</v>
      </c>
    </row>
    <row r="2935" spans="1:9" ht="15.6">
      <c r="A2935" s="85">
        <f>'Balance N-1'!I2938</f>
        <v>0</v>
      </c>
      <c r="B2935" s="75">
        <f>'Balance N-1'!J2938</f>
        <v>0</v>
      </c>
      <c r="C2935" s="78">
        <f>'Balance N-1'!K2938</f>
        <v>0</v>
      </c>
      <c r="D2935" s="78">
        <f>'Balance N-1'!L2938</f>
        <v>0</v>
      </c>
      <c r="E2935" s="78">
        <f>'Balance N-1'!M2938</f>
        <v>0</v>
      </c>
      <c r="F2935" s="78">
        <f>'Balance N-1'!N2938</f>
        <v>0</v>
      </c>
      <c r="G2935" s="78">
        <f>'Balance N-1'!O2938</f>
        <v>0</v>
      </c>
      <c r="H2935" s="78">
        <f>'Balance N-1'!P2938</f>
        <v>0</v>
      </c>
      <c r="I2935" s="79">
        <f t="shared" si="45"/>
        <v>0</v>
      </c>
    </row>
    <row r="2936" spans="1:9" ht="15.6">
      <c r="A2936" s="85">
        <f>'Balance N-1'!I2939</f>
        <v>0</v>
      </c>
      <c r="B2936" s="75">
        <f>'Balance N-1'!J2939</f>
        <v>0</v>
      </c>
      <c r="C2936" s="78">
        <f>'Balance N-1'!K2939</f>
        <v>0</v>
      </c>
      <c r="D2936" s="78">
        <f>'Balance N-1'!L2939</f>
        <v>0</v>
      </c>
      <c r="E2936" s="78">
        <f>'Balance N-1'!M2939</f>
        <v>0</v>
      </c>
      <c r="F2936" s="78">
        <f>'Balance N-1'!N2939</f>
        <v>0</v>
      </c>
      <c r="G2936" s="78">
        <f>'Balance N-1'!O2939</f>
        <v>0</v>
      </c>
      <c r="H2936" s="78">
        <f>'Balance N-1'!P2939</f>
        <v>0</v>
      </c>
      <c r="I2936" s="79">
        <f t="shared" si="45"/>
        <v>0</v>
      </c>
    </row>
    <row r="2937" spans="1:9" ht="15.6">
      <c r="A2937" s="85">
        <f>'Balance N-1'!I2940</f>
        <v>0</v>
      </c>
      <c r="B2937" s="75">
        <f>'Balance N-1'!J2940</f>
        <v>0</v>
      </c>
      <c r="C2937" s="78">
        <f>'Balance N-1'!K2940</f>
        <v>0</v>
      </c>
      <c r="D2937" s="78">
        <f>'Balance N-1'!L2940</f>
        <v>0</v>
      </c>
      <c r="E2937" s="78">
        <f>'Balance N-1'!M2940</f>
        <v>0</v>
      </c>
      <c r="F2937" s="78">
        <f>'Balance N-1'!N2940</f>
        <v>0</v>
      </c>
      <c r="G2937" s="78">
        <f>'Balance N-1'!O2940</f>
        <v>0</v>
      </c>
      <c r="H2937" s="78">
        <f>'Balance N-1'!P2940</f>
        <v>0</v>
      </c>
      <c r="I2937" s="79">
        <f t="shared" si="45"/>
        <v>0</v>
      </c>
    </row>
    <row r="2938" spans="1:9" ht="15.6">
      <c r="A2938" s="85">
        <f>'Balance N-1'!I2941</f>
        <v>0</v>
      </c>
      <c r="B2938" s="75">
        <f>'Balance N-1'!J2941</f>
        <v>0</v>
      </c>
      <c r="C2938" s="78">
        <f>'Balance N-1'!K2941</f>
        <v>0</v>
      </c>
      <c r="D2938" s="78">
        <f>'Balance N-1'!L2941</f>
        <v>0</v>
      </c>
      <c r="E2938" s="78">
        <f>'Balance N-1'!M2941</f>
        <v>0</v>
      </c>
      <c r="F2938" s="78">
        <f>'Balance N-1'!N2941</f>
        <v>0</v>
      </c>
      <c r="G2938" s="78">
        <f>'Balance N-1'!O2941</f>
        <v>0</v>
      </c>
      <c r="H2938" s="78">
        <f>'Balance N-1'!P2941</f>
        <v>0</v>
      </c>
      <c r="I2938" s="79">
        <f t="shared" si="45"/>
        <v>0</v>
      </c>
    </row>
    <row r="2939" spans="1:9" ht="15.6">
      <c r="A2939" s="85">
        <f>'Balance N-1'!I2942</f>
        <v>0</v>
      </c>
      <c r="B2939" s="75">
        <f>'Balance N-1'!J2942</f>
        <v>0</v>
      </c>
      <c r="C2939" s="78">
        <f>'Balance N-1'!K2942</f>
        <v>0</v>
      </c>
      <c r="D2939" s="78">
        <f>'Balance N-1'!L2942</f>
        <v>0</v>
      </c>
      <c r="E2939" s="78">
        <f>'Balance N-1'!M2942</f>
        <v>0</v>
      </c>
      <c r="F2939" s="78">
        <f>'Balance N-1'!N2942</f>
        <v>0</v>
      </c>
      <c r="G2939" s="78">
        <f>'Balance N-1'!O2942</f>
        <v>0</v>
      </c>
      <c r="H2939" s="78">
        <f>'Balance N-1'!P2942</f>
        <v>0</v>
      </c>
      <c r="I2939" s="79">
        <f t="shared" si="45"/>
        <v>0</v>
      </c>
    </row>
    <row r="2940" spans="1:9" ht="15.6">
      <c r="A2940" s="85">
        <f>'Balance N-1'!I2943</f>
        <v>0</v>
      </c>
      <c r="B2940" s="75">
        <f>'Balance N-1'!J2943</f>
        <v>0</v>
      </c>
      <c r="C2940" s="78">
        <f>'Balance N-1'!K2943</f>
        <v>0</v>
      </c>
      <c r="D2940" s="78">
        <f>'Balance N-1'!L2943</f>
        <v>0</v>
      </c>
      <c r="E2940" s="78">
        <f>'Balance N-1'!M2943</f>
        <v>0</v>
      </c>
      <c r="F2940" s="78">
        <f>'Balance N-1'!N2943</f>
        <v>0</v>
      </c>
      <c r="G2940" s="78">
        <f>'Balance N-1'!O2943</f>
        <v>0</v>
      </c>
      <c r="H2940" s="78">
        <f>'Balance N-1'!P2943</f>
        <v>0</v>
      </c>
      <c r="I2940" s="79">
        <f t="shared" si="45"/>
        <v>0</v>
      </c>
    </row>
    <row r="2941" spans="1:9" ht="15.6">
      <c r="A2941" s="85">
        <f>'Balance N-1'!I2944</f>
        <v>0</v>
      </c>
      <c r="B2941" s="75">
        <f>'Balance N-1'!J2944</f>
        <v>0</v>
      </c>
      <c r="C2941" s="78">
        <f>'Balance N-1'!K2944</f>
        <v>0</v>
      </c>
      <c r="D2941" s="78">
        <f>'Balance N-1'!L2944</f>
        <v>0</v>
      </c>
      <c r="E2941" s="78">
        <f>'Balance N-1'!M2944</f>
        <v>0</v>
      </c>
      <c r="F2941" s="78">
        <f>'Balance N-1'!N2944</f>
        <v>0</v>
      </c>
      <c r="G2941" s="78">
        <f>'Balance N-1'!O2944</f>
        <v>0</v>
      </c>
      <c r="H2941" s="78">
        <f>'Balance N-1'!P2944</f>
        <v>0</v>
      </c>
      <c r="I2941" s="79">
        <f t="shared" si="45"/>
        <v>0</v>
      </c>
    </row>
    <row r="2942" spans="1:9" ht="15.6">
      <c r="A2942" s="85">
        <f>'Balance N-1'!I2945</f>
        <v>0</v>
      </c>
      <c r="B2942" s="75">
        <f>'Balance N-1'!J2945</f>
        <v>0</v>
      </c>
      <c r="C2942" s="78">
        <f>'Balance N-1'!K2945</f>
        <v>0</v>
      </c>
      <c r="D2942" s="78">
        <f>'Balance N-1'!L2945</f>
        <v>0</v>
      </c>
      <c r="E2942" s="78">
        <f>'Balance N-1'!M2945</f>
        <v>0</v>
      </c>
      <c r="F2942" s="78">
        <f>'Balance N-1'!N2945</f>
        <v>0</v>
      </c>
      <c r="G2942" s="78">
        <f>'Balance N-1'!O2945</f>
        <v>0</v>
      </c>
      <c r="H2942" s="78">
        <f>'Balance N-1'!P2945</f>
        <v>0</v>
      </c>
      <c r="I2942" s="79">
        <f t="shared" si="45"/>
        <v>0</v>
      </c>
    </row>
    <row r="2943" spans="1:9" ht="15.6">
      <c r="A2943" s="85">
        <f>'Balance N-1'!I2946</f>
        <v>0</v>
      </c>
      <c r="B2943" s="75">
        <f>'Balance N-1'!J2946</f>
        <v>0</v>
      </c>
      <c r="C2943" s="78">
        <f>'Balance N-1'!K2946</f>
        <v>0</v>
      </c>
      <c r="D2943" s="78">
        <f>'Balance N-1'!L2946</f>
        <v>0</v>
      </c>
      <c r="E2943" s="78">
        <f>'Balance N-1'!M2946</f>
        <v>0</v>
      </c>
      <c r="F2943" s="78">
        <f>'Balance N-1'!N2946</f>
        <v>0</v>
      </c>
      <c r="G2943" s="78">
        <f>'Balance N-1'!O2946</f>
        <v>0</v>
      </c>
      <c r="H2943" s="78">
        <f>'Balance N-1'!P2946</f>
        <v>0</v>
      </c>
      <c r="I2943" s="79">
        <f t="shared" si="45"/>
        <v>0</v>
      </c>
    </row>
    <row r="2944" spans="1:9" ht="15.6">
      <c r="A2944" s="85">
        <f>'Balance N-1'!I2947</f>
        <v>0</v>
      </c>
      <c r="B2944" s="75">
        <f>'Balance N-1'!J2947</f>
        <v>0</v>
      </c>
      <c r="C2944" s="78">
        <f>'Balance N-1'!K2947</f>
        <v>0</v>
      </c>
      <c r="D2944" s="78">
        <f>'Balance N-1'!L2947</f>
        <v>0</v>
      </c>
      <c r="E2944" s="78">
        <f>'Balance N-1'!M2947</f>
        <v>0</v>
      </c>
      <c r="F2944" s="78">
        <f>'Balance N-1'!N2947</f>
        <v>0</v>
      </c>
      <c r="G2944" s="78">
        <f>'Balance N-1'!O2947</f>
        <v>0</v>
      </c>
      <c r="H2944" s="78">
        <f>'Balance N-1'!P2947</f>
        <v>0</v>
      </c>
      <c r="I2944" s="79">
        <f t="shared" si="45"/>
        <v>0</v>
      </c>
    </row>
    <row r="2945" spans="1:9" ht="15.6">
      <c r="A2945" s="85">
        <f>'Balance N-1'!I2948</f>
        <v>0</v>
      </c>
      <c r="B2945" s="75">
        <f>'Balance N-1'!J2948</f>
        <v>0</v>
      </c>
      <c r="C2945" s="78">
        <f>'Balance N-1'!K2948</f>
        <v>0</v>
      </c>
      <c r="D2945" s="78">
        <f>'Balance N-1'!L2948</f>
        <v>0</v>
      </c>
      <c r="E2945" s="78">
        <f>'Balance N-1'!M2948</f>
        <v>0</v>
      </c>
      <c r="F2945" s="78">
        <f>'Balance N-1'!N2948</f>
        <v>0</v>
      </c>
      <c r="G2945" s="78">
        <f>'Balance N-1'!O2948</f>
        <v>0</v>
      </c>
      <c r="H2945" s="78">
        <f>'Balance N-1'!P2948</f>
        <v>0</v>
      </c>
      <c r="I2945" s="79">
        <f t="shared" si="45"/>
        <v>0</v>
      </c>
    </row>
    <row r="2946" spans="1:9" ht="15.6">
      <c r="A2946" s="85">
        <f>'Balance N-1'!I2949</f>
        <v>0</v>
      </c>
      <c r="B2946" s="75">
        <f>'Balance N-1'!J2949</f>
        <v>0</v>
      </c>
      <c r="C2946" s="78">
        <f>'Balance N-1'!K2949</f>
        <v>0</v>
      </c>
      <c r="D2946" s="78">
        <f>'Balance N-1'!L2949</f>
        <v>0</v>
      </c>
      <c r="E2946" s="78">
        <f>'Balance N-1'!M2949</f>
        <v>0</v>
      </c>
      <c r="F2946" s="78">
        <f>'Balance N-1'!N2949</f>
        <v>0</v>
      </c>
      <c r="G2946" s="78">
        <f>'Balance N-1'!O2949</f>
        <v>0</v>
      </c>
      <c r="H2946" s="78">
        <f>'Balance N-1'!P2949</f>
        <v>0</v>
      </c>
      <c r="I2946" s="79">
        <f t="shared" si="45"/>
        <v>0</v>
      </c>
    </row>
    <row r="2947" spans="1:9" ht="15.6">
      <c r="A2947" s="85">
        <f>'Balance N-1'!I2950</f>
        <v>0</v>
      </c>
      <c r="B2947" s="75">
        <f>'Balance N-1'!J2950</f>
        <v>0</v>
      </c>
      <c r="C2947" s="78">
        <f>'Balance N-1'!K2950</f>
        <v>0</v>
      </c>
      <c r="D2947" s="78">
        <f>'Balance N-1'!L2950</f>
        <v>0</v>
      </c>
      <c r="E2947" s="78">
        <f>'Balance N-1'!M2950</f>
        <v>0</v>
      </c>
      <c r="F2947" s="78">
        <f>'Balance N-1'!N2950</f>
        <v>0</v>
      </c>
      <c r="G2947" s="78">
        <f>'Balance N-1'!O2950</f>
        <v>0</v>
      </c>
      <c r="H2947" s="78">
        <f>'Balance N-1'!P2950</f>
        <v>0</v>
      </c>
      <c r="I2947" s="79">
        <f t="shared" ref="I2947:I3010" si="46">(C2947-D2947)+(E2947-F2947)-(G2947-H2947)</f>
        <v>0</v>
      </c>
    </row>
    <row r="2948" spans="1:9" ht="15.6">
      <c r="A2948" s="85">
        <f>'Balance N-1'!I2951</f>
        <v>0</v>
      </c>
      <c r="B2948" s="75">
        <f>'Balance N-1'!J2951</f>
        <v>0</v>
      </c>
      <c r="C2948" s="78">
        <f>'Balance N-1'!K2951</f>
        <v>0</v>
      </c>
      <c r="D2948" s="78">
        <f>'Balance N-1'!L2951</f>
        <v>0</v>
      </c>
      <c r="E2948" s="78">
        <f>'Balance N-1'!M2951</f>
        <v>0</v>
      </c>
      <c r="F2948" s="78">
        <f>'Balance N-1'!N2951</f>
        <v>0</v>
      </c>
      <c r="G2948" s="78">
        <f>'Balance N-1'!O2951</f>
        <v>0</v>
      </c>
      <c r="H2948" s="78">
        <f>'Balance N-1'!P2951</f>
        <v>0</v>
      </c>
      <c r="I2948" s="79">
        <f t="shared" si="46"/>
        <v>0</v>
      </c>
    </row>
    <row r="2949" spans="1:9" ht="15.6">
      <c r="A2949" s="85">
        <f>'Balance N-1'!I2952</f>
        <v>0</v>
      </c>
      <c r="B2949" s="75">
        <f>'Balance N-1'!J2952</f>
        <v>0</v>
      </c>
      <c r="C2949" s="78">
        <f>'Balance N-1'!K2952</f>
        <v>0</v>
      </c>
      <c r="D2949" s="78">
        <f>'Balance N-1'!L2952</f>
        <v>0</v>
      </c>
      <c r="E2949" s="78">
        <f>'Balance N-1'!M2952</f>
        <v>0</v>
      </c>
      <c r="F2949" s="78">
        <f>'Balance N-1'!N2952</f>
        <v>0</v>
      </c>
      <c r="G2949" s="78">
        <f>'Balance N-1'!O2952</f>
        <v>0</v>
      </c>
      <c r="H2949" s="78">
        <f>'Balance N-1'!P2952</f>
        <v>0</v>
      </c>
      <c r="I2949" s="79">
        <f t="shared" si="46"/>
        <v>0</v>
      </c>
    </row>
    <row r="2950" spans="1:9" ht="15.6">
      <c r="A2950" s="85">
        <f>'Balance N-1'!I2953</f>
        <v>0</v>
      </c>
      <c r="B2950" s="75">
        <f>'Balance N-1'!J2953</f>
        <v>0</v>
      </c>
      <c r="C2950" s="78">
        <f>'Balance N-1'!K2953</f>
        <v>0</v>
      </c>
      <c r="D2950" s="78">
        <f>'Balance N-1'!L2953</f>
        <v>0</v>
      </c>
      <c r="E2950" s="78">
        <f>'Balance N-1'!M2953</f>
        <v>0</v>
      </c>
      <c r="F2950" s="78">
        <f>'Balance N-1'!N2953</f>
        <v>0</v>
      </c>
      <c r="G2950" s="78">
        <f>'Balance N-1'!O2953</f>
        <v>0</v>
      </c>
      <c r="H2950" s="78">
        <f>'Balance N-1'!P2953</f>
        <v>0</v>
      </c>
      <c r="I2950" s="79">
        <f t="shared" si="46"/>
        <v>0</v>
      </c>
    </row>
    <row r="2951" spans="1:9" ht="15.6">
      <c r="A2951" s="85">
        <f>'Balance N-1'!I2954</f>
        <v>0</v>
      </c>
      <c r="B2951" s="75">
        <f>'Balance N-1'!J2954</f>
        <v>0</v>
      </c>
      <c r="C2951" s="78">
        <f>'Balance N-1'!K2954</f>
        <v>0</v>
      </c>
      <c r="D2951" s="78">
        <f>'Balance N-1'!L2954</f>
        <v>0</v>
      </c>
      <c r="E2951" s="78">
        <f>'Balance N-1'!M2954</f>
        <v>0</v>
      </c>
      <c r="F2951" s="78">
        <f>'Balance N-1'!N2954</f>
        <v>0</v>
      </c>
      <c r="G2951" s="78">
        <f>'Balance N-1'!O2954</f>
        <v>0</v>
      </c>
      <c r="H2951" s="78">
        <f>'Balance N-1'!P2954</f>
        <v>0</v>
      </c>
      <c r="I2951" s="79">
        <f t="shared" si="46"/>
        <v>0</v>
      </c>
    </row>
    <row r="2952" spans="1:9" ht="15.6">
      <c r="A2952" s="85">
        <f>'Balance N-1'!I2955</f>
        <v>0</v>
      </c>
      <c r="B2952" s="75">
        <f>'Balance N-1'!J2955</f>
        <v>0</v>
      </c>
      <c r="C2952" s="78">
        <f>'Balance N-1'!K2955</f>
        <v>0</v>
      </c>
      <c r="D2952" s="78">
        <f>'Balance N-1'!L2955</f>
        <v>0</v>
      </c>
      <c r="E2952" s="78">
        <f>'Balance N-1'!M2955</f>
        <v>0</v>
      </c>
      <c r="F2952" s="78">
        <f>'Balance N-1'!N2955</f>
        <v>0</v>
      </c>
      <c r="G2952" s="78">
        <f>'Balance N-1'!O2955</f>
        <v>0</v>
      </c>
      <c r="H2952" s="78">
        <f>'Balance N-1'!P2955</f>
        <v>0</v>
      </c>
      <c r="I2952" s="79">
        <f t="shared" si="46"/>
        <v>0</v>
      </c>
    </row>
    <row r="2953" spans="1:9" ht="15.6">
      <c r="A2953" s="85">
        <f>'Balance N-1'!I2956</f>
        <v>0</v>
      </c>
      <c r="B2953" s="75">
        <f>'Balance N-1'!J2956</f>
        <v>0</v>
      </c>
      <c r="C2953" s="78">
        <f>'Balance N-1'!K2956</f>
        <v>0</v>
      </c>
      <c r="D2953" s="78">
        <f>'Balance N-1'!L2956</f>
        <v>0</v>
      </c>
      <c r="E2953" s="78">
        <f>'Balance N-1'!M2956</f>
        <v>0</v>
      </c>
      <c r="F2953" s="78">
        <f>'Balance N-1'!N2956</f>
        <v>0</v>
      </c>
      <c r="G2953" s="78">
        <f>'Balance N-1'!O2956</f>
        <v>0</v>
      </c>
      <c r="H2953" s="78">
        <f>'Balance N-1'!P2956</f>
        <v>0</v>
      </c>
      <c r="I2953" s="79">
        <f t="shared" si="46"/>
        <v>0</v>
      </c>
    </row>
    <row r="2954" spans="1:9" ht="15.6">
      <c r="A2954" s="85">
        <f>'Balance N-1'!I2957</f>
        <v>0</v>
      </c>
      <c r="B2954" s="75">
        <f>'Balance N-1'!J2957</f>
        <v>0</v>
      </c>
      <c r="C2954" s="78">
        <f>'Balance N-1'!K2957</f>
        <v>0</v>
      </c>
      <c r="D2954" s="78">
        <f>'Balance N-1'!L2957</f>
        <v>0</v>
      </c>
      <c r="E2954" s="78">
        <f>'Balance N-1'!M2957</f>
        <v>0</v>
      </c>
      <c r="F2954" s="78">
        <f>'Balance N-1'!N2957</f>
        <v>0</v>
      </c>
      <c r="G2954" s="78">
        <f>'Balance N-1'!O2957</f>
        <v>0</v>
      </c>
      <c r="H2954" s="78">
        <f>'Balance N-1'!P2957</f>
        <v>0</v>
      </c>
      <c r="I2954" s="79">
        <f t="shared" si="46"/>
        <v>0</v>
      </c>
    </row>
    <row r="2955" spans="1:9" ht="15.6">
      <c r="A2955" s="85">
        <f>'Balance N-1'!I2958</f>
        <v>0</v>
      </c>
      <c r="B2955" s="75">
        <f>'Balance N-1'!J2958</f>
        <v>0</v>
      </c>
      <c r="C2955" s="78">
        <f>'Balance N-1'!K2958</f>
        <v>0</v>
      </c>
      <c r="D2955" s="78">
        <f>'Balance N-1'!L2958</f>
        <v>0</v>
      </c>
      <c r="E2955" s="78">
        <f>'Balance N-1'!M2958</f>
        <v>0</v>
      </c>
      <c r="F2955" s="78">
        <f>'Balance N-1'!N2958</f>
        <v>0</v>
      </c>
      <c r="G2955" s="78">
        <f>'Balance N-1'!O2958</f>
        <v>0</v>
      </c>
      <c r="H2955" s="78">
        <f>'Balance N-1'!P2958</f>
        <v>0</v>
      </c>
      <c r="I2955" s="79">
        <f t="shared" si="46"/>
        <v>0</v>
      </c>
    </row>
    <row r="2956" spans="1:9" ht="15.6">
      <c r="A2956" s="85">
        <f>'Balance N-1'!I2959</f>
        <v>0</v>
      </c>
      <c r="B2956" s="75">
        <f>'Balance N-1'!J2959</f>
        <v>0</v>
      </c>
      <c r="C2956" s="78">
        <f>'Balance N-1'!K2959</f>
        <v>0</v>
      </c>
      <c r="D2956" s="78">
        <f>'Balance N-1'!L2959</f>
        <v>0</v>
      </c>
      <c r="E2956" s="78">
        <f>'Balance N-1'!M2959</f>
        <v>0</v>
      </c>
      <c r="F2956" s="78">
        <f>'Balance N-1'!N2959</f>
        <v>0</v>
      </c>
      <c r="G2956" s="78">
        <f>'Balance N-1'!O2959</f>
        <v>0</v>
      </c>
      <c r="H2956" s="78">
        <f>'Balance N-1'!P2959</f>
        <v>0</v>
      </c>
      <c r="I2956" s="79">
        <f t="shared" si="46"/>
        <v>0</v>
      </c>
    </row>
    <row r="2957" spans="1:9" ht="15.6">
      <c r="A2957" s="85">
        <f>'Balance N-1'!I2960</f>
        <v>0</v>
      </c>
      <c r="B2957" s="75">
        <f>'Balance N-1'!J2960</f>
        <v>0</v>
      </c>
      <c r="C2957" s="78">
        <f>'Balance N-1'!K2960</f>
        <v>0</v>
      </c>
      <c r="D2957" s="78">
        <f>'Balance N-1'!L2960</f>
        <v>0</v>
      </c>
      <c r="E2957" s="78">
        <f>'Balance N-1'!M2960</f>
        <v>0</v>
      </c>
      <c r="F2957" s="78">
        <f>'Balance N-1'!N2960</f>
        <v>0</v>
      </c>
      <c r="G2957" s="78">
        <f>'Balance N-1'!O2960</f>
        <v>0</v>
      </c>
      <c r="H2957" s="78">
        <f>'Balance N-1'!P2960</f>
        <v>0</v>
      </c>
      <c r="I2957" s="79">
        <f t="shared" si="46"/>
        <v>0</v>
      </c>
    </row>
    <row r="2958" spans="1:9" ht="15.6">
      <c r="A2958" s="85">
        <f>'Balance N-1'!I2961</f>
        <v>0</v>
      </c>
      <c r="B2958" s="75">
        <f>'Balance N-1'!J2961</f>
        <v>0</v>
      </c>
      <c r="C2958" s="78">
        <f>'Balance N-1'!K2961</f>
        <v>0</v>
      </c>
      <c r="D2958" s="78">
        <f>'Balance N-1'!L2961</f>
        <v>0</v>
      </c>
      <c r="E2958" s="78">
        <f>'Balance N-1'!M2961</f>
        <v>0</v>
      </c>
      <c r="F2958" s="78">
        <f>'Balance N-1'!N2961</f>
        <v>0</v>
      </c>
      <c r="G2958" s="78">
        <f>'Balance N-1'!O2961</f>
        <v>0</v>
      </c>
      <c r="H2958" s="78">
        <f>'Balance N-1'!P2961</f>
        <v>0</v>
      </c>
      <c r="I2958" s="79">
        <f t="shared" si="46"/>
        <v>0</v>
      </c>
    </row>
    <row r="2959" spans="1:9" ht="15.6">
      <c r="A2959" s="85">
        <f>'Balance N-1'!I2962</f>
        <v>0</v>
      </c>
      <c r="B2959" s="75">
        <f>'Balance N-1'!J2962</f>
        <v>0</v>
      </c>
      <c r="C2959" s="78">
        <f>'Balance N-1'!K2962</f>
        <v>0</v>
      </c>
      <c r="D2959" s="78">
        <f>'Balance N-1'!L2962</f>
        <v>0</v>
      </c>
      <c r="E2959" s="78">
        <f>'Balance N-1'!M2962</f>
        <v>0</v>
      </c>
      <c r="F2959" s="78">
        <f>'Balance N-1'!N2962</f>
        <v>0</v>
      </c>
      <c r="G2959" s="78">
        <f>'Balance N-1'!O2962</f>
        <v>0</v>
      </c>
      <c r="H2959" s="78">
        <f>'Balance N-1'!P2962</f>
        <v>0</v>
      </c>
      <c r="I2959" s="79">
        <f t="shared" si="46"/>
        <v>0</v>
      </c>
    </row>
    <row r="2960" spans="1:9" ht="15.6">
      <c r="A2960" s="85">
        <f>'Balance N-1'!I2963</f>
        <v>0</v>
      </c>
      <c r="B2960" s="75">
        <f>'Balance N-1'!J2963</f>
        <v>0</v>
      </c>
      <c r="C2960" s="78">
        <f>'Balance N-1'!K2963</f>
        <v>0</v>
      </c>
      <c r="D2960" s="78">
        <f>'Balance N-1'!L2963</f>
        <v>0</v>
      </c>
      <c r="E2960" s="78">
        <f>'Balance N-1'!M2963</f>
        <v>0</v>
      </c>
      <c r="F2960" s="78">
        <f>'Balance N-1'!N2963</f>
        <v>0</v>
      </c>
      <c r="G2960" s="78">
        <f>'Balance N-1'!O2963</f>
        <v>0</v>
      </c>
      <c r="H2960" s="78">
        <f>'Balance N-1'!P2963</f>
        <v>0</v>
      </c>
      <c r="I2960" s="79">
        <f t="shared" si="46"/>
        <v>0</v>
      </c>
    </row>
    <row r="2961" spans="1:9" ht="15.6">
      <c r="A2961" s="85">
        <f>'Balance N-1'!I2964</f>
        <v>0</v>
      </c>
      <c r="B2961" s="75">
        <f>'Balance N-1'!J2964</f>
        <v>0</v>
      </c>
      <c r="C2961" s="78">
        <f>'Balance N-1'!K2964</f>
        <v>0</v>
      </c>
      <c r="D2961" s="78">
        <f>'Balance N-1'!L2964</f>
        <v>0</v>
      </c>
      <c r="E2961" s="78">
        <f>'Balance N-1'!M2964</f>
        <v>0</v>
      </c>
      <c r="F2961" s="78">
        <f>'Balance N-1'!N2964</f>
        <v>0</v>
      </c>
      <c r="G2961" s="78">
        <f>'Balance N-1'!O2964</f>
        <v>0</v>
      </c>
      <c r="H2961" s="78">
        <f>'Balance N-1'!P2964</f>
        <v>0</v>
      </c>
      <c r="I2961" s="79">
        <f t="shared" si="46"/>
        <v>0</v>
      </c>
    </row>
    <row r="2962" spans="1:9" ht="15.6">
      <c r="A2962" s="85">
        <f>'Balance N-1'!I2965</f>
        <v>0</v>
      </c>
      <c r="B2962" s="75">
        <f>'Balance N-1'!J2965</f>
        <v>0</v>
      </c>
      <c r="C2962" s="78">
        <f>'Balance N-1'!K2965</f>
        <v>0</v>
      </c>
      <c r="D2962" s="78">
        <f>'Balance N-1'!L2965</f>
        <v>0</v>
      </c>
      <c r="E2962" s="78">
        <f>'Balance N-1'!M2965</f>
        <v>0</v>
      </c>
      <c r="F2962" s="78">
        <f>'Balance N-1'!N2965</f>
        <v>0</v>
      </c>
      <c r="G2962" s="78">
        <f>'Balance N-1'!O2965</f>
        <v>0</v>
      </c>
      <c r="H2962" s="78">
        <f>'Balance N-1'!P2965</f>
        <v>0</v>
      </c>
      <c r="I2962" s="79">
        <f t="shared" si="46"/>
        <v>0</v>
      </c>
    </row>
    <row r="2963" spans="1:9" ht="15.6">
      <c r="A2963" s="85">
        <f>'Balance N-1'!I2966</f>
        <v>0</v>
      </c>
      <c r="B2963" s="75">
        <f>'Balance N-1'!J2966</f>
        <v>0</v>
      </c>
      <c r="C2963" s="78">
        <f>'Balance N-1'!K2966</f>
        <v>0</v>
      </c>
      <c r="D2963" s="78">
        <f>'Balance N-1'!L2966</f>
        <v>0</v>
      </c>
      <c r="E2963" s="78">
        <f>'Balance N-1'!M2966</f>
        <v>0</v>
      </c>
      <c r="F2963" s="78">
        <f>'Balance N-1'!N2966</f>
        <v>0</v>
      </c>
      <c r="G2963" s="78">
        <f>'Balance N-1'!O2966</f>
        <v>0</v>
      </c>
      <c r="H2963" s="78">
        <f>'Balance N-1'!P2966</f>
        <v>0</v>
      </c>
      <c r="I2963" s="79">
        <f t="shared" si="46"/>
        <v>0</v>
      </c>
    </row>
    <row r="2964" spans="1:9" ht="15.6">
      <c r="A2964" s="85">
        <f>'Balance N-1'!I2967</f>
        <v>0</v>
      </c>
      <c r="B2964" s="75">
        <f>'Balance N-1'!J2967</f>
        <v>0</v>
      </c>
      <c r="C2964" s="78">
        <f>'Balance N-1'!K2967</f>
        <v>0</v>
      </c>
      <c r="D2964" s="78">
        <f>'Balance N-1'!L2967</f>
        <v>0</v>
      </c>
      <c r="E2964" s="78">
        <f>'Balance N-1'!M2967</f>
        <v>0</v>
      </c>
      <c r="F2964" s="78">
        <f>'Balance N-1'!N2967</f>
        <v>0</v>
      </c>
      <c r="G2964" s="78">
        <f>'Balance N-1'!O2967</f>
        <v>0</v>
      </c>
      <c r="H2964" s="78">
        <f>'Balance N-1'!P2967</f>
        <v>0</v>
      </c>
      <c r="I2964" s="79">
        <f t="shared" si="46"/>
        <v>0</v>
      </c>
    </row>
    <row r="2965" spans="1:9" ht="15.6">
      <c r="A2965" s="85">
        <f>'Balance N-1'!I2968</f>
        <v>0</v>
      </c>
      <c r="B2965" s="75">
        <f>'Balance N-1'!J2968</f>
        <v>0</v>
      </c>
      <c r="C2965" s="78">
        <f>'Balance N-1'!K2968</f>
        <v>0</v>
      </c>
      <c r="D2965" s="78">
        <f>'Balance N-1'!L2968</f>
        <v>0</v>
      </c>
      <c r="E2965" s="78">
        <f>'Balance N-1'!M2968</f>
        <v>0</v>
      </c>
      <c r="F2965" s="78">
        <f>'Balance N-1'!N2968</f>
        <v>0</v>
      </c>
      <c r="G2965" s="78">
        <f>'Balance N-1'!O2968</f>
        <v>0</v>
      </c>
      <c r="H2965" s="78">
        <f>'Balance N-1'!P2968</f>
        <v>0</v>
      </c>
      <c r="I2965" s="79">
        <f t="shared" si="46"/>
        <v>0</v>
      </c>
    </row>
    <row r="2966" spans="1:9" ht="15.6">
      <c r="A2966" s="85">
        <f>'Balance N-1'!I2969</f>
        <v>0</v>
      </c>
      <c r="B2966" s="75">
        <f>'Balance N-1'!J2969</f>
        <v>0</v>
      </c>
      <c r="C2966" s="78">
        <f>'Balance N-1'!K2969</f>
        <v>0</v>
      </c>
      <c r="D2966" s="78">
        <f>'Balance N-1'!L2969</f>
        <v>0</v>
      </c>
      <c r="E2966" s="78">
        <f>'Balance N-1'!M2969</f>
        <v>0</v>
      </c>
      <c r="F2966" s="78">
        <f>'Balance N-1'!N2969</f>
        <v>0</v>
      </c>
      <c r="G2966" s="78">
        <f>'Balance N-1'!O2969</f>
        <v>0</v>
      </c>
      <c r="H2966" s="78">
        <f>'Balance N-1'!P2969</f>
        <v>0</v>
      </c>
      <c r="I2966" s="79">
        <f t="shared" si="46"/>
        <v>0</v>
      </c>
    </row>
    <row r="2967" spans="1:9" ht="15.6">
      <c r="A2967" s="85">
        <f>'Balance N-1'!I2970</f>
        <v>0</v>
      </c>
      <c r="B2967" s="75">
        <f>'Balance N-1'!J2970</f>
        <v>0</v>
      </c>
      <c r="C2967" s="78">
        <f>'Balance N-1'!K2970</f>
        <v>0</v>
      </c>
      <c r="D2967" s="78">
        <f>'Balance N-1'!L2970</f>
        <v>0</v>
      </c>
      <c r="E2967" s="78">
        <f>'Balance N-1'!M2970</f>
        <v>0</v>
      </c>
      <c r="F2967" s="78">
        <f>'Balance N-1'!N2970</f>
        <v>0</v>
      </c>
      <c r="G2967" s="78">
        <f>'Balance N-1'!O2970</f>
        <v>0</v>
      </c>
      <c r="H2967" s="78">
        <f>'Balance N-1'!P2970</f>
        <v>0</v>
      </c>
      <c r="I2967" s="79">
        <f t="shared" si="46"/>
        <v>0</v>
      </c>
    </row>
    <row r="2968" spans="1:9" ht="15.6">
      <c r="A2968" s="85">
        <f>'Balance N-1'!I2971</f>
        <v>0</v>
      </c>
      <c r="B2968" s="75">
        <f>'Balance N-1'!J2971</f>
        <v>0</v>
      </c>
      <c r="C2968" s="78">
        <f>'Balance N-1'!K2971</f>
        <v>0</v>
      </c>
      <c r="D2968" s="78">
        <f>'Balance N-1'!L2971</f>
        <v>0</v>
      </c>
      <c r="E2968" s="78">
        <f>'Balance N-1'!M2971</f>
        <v>0</v>
      </c>
      <c r="F2968" s="78">
        <f>'Balance N-1'!N2971</f>
        <v>0</v>
      </c>
      <c r="G2968" s="78">
        <f>'Balance N-1'!O2971</f>
        <v>0</v>
      </c>
      <c r="H2968" s="78">
        <f>'Balance N-1'!P2971</f>
        <v>0</v>
      </c>
      <c r="I2968" s="79">
        <f t="shared" si="46"/>
        <v>0</v>
      </c>
    </row>
    <row r="2969" spans="1:9" ht="15.6">
      <c r="A2969" s="85">
        <f>'Balance N-1'!I2972</f>
        <v>0</v>
      </c>
      <c r="B2969" s="75">
        <f>'Balance N-1'!J2972</f>
        <v>0</v>
      </c>
      <c r="C2969" s="78">
        <f>'Balance N-1'!K2972</f>
        <v>0</v>
      </c>
      <c r="D2969" s="78">
        <f>'Balance N-1'!L2972</f>
        <v>0</v>
      </c>
      <c r="E2969" s="78">
        <f>'Balance N-1'!M2972</f>
        <v>0</v>
      </c>
      <c r="F2969" s="78">
        <f>'Balance N-1'!N2972</f>
        <v>0</v>
      </c>
      <c r="G2969" s="78">
        <f>'Balance N-1'!O2972</f>
        <v>0</v>
      </c>
      <c r="H2969" s="78">
        <f>'Balance N-1'!P2972</f>
        <v>0</v>
      </c>
      <c r="I2969" s="79">
        <f t="shared" si="46"/>
        <v>0</v>
      </c>
    </row>
    <row r="2970" spans="1:9" ht="15.6">
      <c r="A2970" s="85">
        <f>'Balance N-1'!I2973</f>
        <v>0</v>
      </c>
      <c r="B2970" s="75">
        <f>'Balance N-1'!J2973</f>
        <v>0</v>
      </c>
      <c r="C2970" s="78">
        <f>'Balance N-1'!K2973</f>
        <v>0</v>
      </c>
      <c r="D2970" s="78">
        <f>'Balance N-1'!L2973</f>
        <v>0</v>
      </c>
      <c r="E2970" s="78">
        <f>'Balance N-1'!M2973</f>
        <v>0</v>
      </c>
      <c r="F2970" s="78">
        <f>'Balance N-1'!N2973</f>
        <v>0</v>
      </c>
      <c r="G2970" s="78">
        <f>'Balance N-1'!O2973</f>
        <v>0</v>
      </c>
      <c r="H2970" s="78">
        <f>'Balance N-1'!P2973</f>
        <v>0</v>
      </c>
      <c r="I2970" s="79">
        <f t="shared" si="46"/>
        <v>0</v>
      </c>
    </row>
    <row r="2971" spans="1:9" ht="15.6">
      <c r="A2971" s="85">
        <f>'Balance N-1'!I2974</f>
        <v>0</v>
      </c>
      <c r="B2971" s="75">
        <f>'Balance N-1'!J2974</f>
        <v>0</v>
      </c>
      <c r="C2971" s="78">
        <f>'Balance N-1'!K2974</f>
        <v>0</v>
      </c>
      <c r="D2971" s="78">
        <f>'Balance N-1'!L2974</f>
        <v>0</v>
      </c>
      <c r="E2971" s="78">
        <f>'Balance N-1'!M2974</f>
        <v>0</v>
      </c>
      <c r="F2971" s="78">
        <f>'Balance N-1'!N2974</f>
        <v>0</v>
      </c>
      <c r="G2971" s="78">
        <f>'Balance N-1'!O2974</f>
        <v>0</v>
      </c>
      <c r="H2971" s="78">
        <f>'Balance N-1'!P2974</f>
        <v>0</v>
      </c>
      <c r="I2971" s="79">
        <f t="shared" si="46"/>
        <v>0</v>
      </c>
    </row>
    <row r="2972" spans="1:9" ht="15.6">
      <c r="A2972" s="85">
        <f>'Balance N-1'!I2975</f>
        <v>0</v>
      </c>
      <c r="B2972" s="75">
        <f>'Balance N-1'!J2975</f>
        <v>0</v>
      </c>
      <c r="C2972" s="78">
        <f>'Balance N-1'!K2975</f>
        <v>0</v>
      </c>
      <c r="D2972" s="78">
        <f>'Balance N-1'!L2975</f>
        <v>0</v>
      </c>
      <c r="E2972" s="78">
        <f>'Balance N-1'!M2975</f>
        <v>0</v>
      </c>
      <c r="F2972" s="78">
        <f>'Balance N-1'!N2975</f>
        <v>0</v>
      </c>
      <c r="G2972" s="78">
        <f>'Balance N-1'!O2975</f>
        <v>0</v>
      </c>
      <c r="H2972" s="78">
        <f>'Balance N-1'!P2975</f>
        <v>0</v>
      </c>
      <c r="I2972" s="79">
        <f t="shared" si="46"/>
        <v>0</v>
      </c>
    </row>
    <row r="2973" spans="1:9" ht="15.6">
      <c r="A2973" s="85">
        <f>'Balance N-1'!I2976</f>
        <v>0</v>
      </c>
      <c r="B2973" s="75">
        <f>'Balance N-1'!J2976</f>
        <v>0</v>
      </c>
      <c r="C2973" s="78">
        <f>'Balance N-1'!K2976</f>
        <v>0</v>
      </c>
      <c r="D2973" s="78">
        <f>'Balance N-1'!L2976</f>
        <v>0</v>
      </c>
      <c r="E2973" s="78">
        <f>'Balance N-1'!M2976</f>
        <v>0</v>
      </c>
      <c r="F2973" s="78">
        <f>'Balance N-1'!N2976</f>
        <v>0</v>
      </c>
      <c r="G2973" s="78">
        <f>'Balance N-1'!O2976</f>
        <v>0</v>
      </c>
      <c r="H2973" s="78">
        <f>'Balance N-1'!P2976</f>
        <v>0</v>
      </c>
      <c r="I2973" s="79">
        <f t="shared" si="46"/>
        <v>0</v>
      </c>
    </row>
    <row r="2974" spans="1:9" ht="15.6">
      <c r="A2974" s="85">
        <f>'Balance N-1'!I2977</f>
        <v>0</v>
      </c>
      <c r="B2974" s="75">
        <f>'Balance N-1'!J2977</f>
        <v>0</v>
      </c>
      <c r="C2974" s="78">
        <f>'Balance N-1'!K2977</f>
        <v>0</v>
      </c>
      <c r="D2974" s="78">
        <f>'Balance N-1'!L2977</f>
        <v>0</v>
      </c>
      <c r="E2974" s="78">
        <f>'Balance N-1'!M2977</f>
        <v>0</v>
      </c>
      <c r="F2974" s="78">
        <f>'Balance N-1'!N2977</f>
        <v>0</v>
      </c>
      <c r="G2974" s="78">
        <f>'Balance N-1'!O2977</f>
        <v>0</v>
      </c>
      <c r="H2974" s="78">
        <f>'Balance N-1'!P2977</f>
        <v>0</v>
      </c>
      <c r="I2974" s="79">
        <f t="shared" si="46"/>
        <v>0</v>
      </c>
    </row>
    <row r="2975" spans="1:9" ht="15.6">
      <c r="A2975" s="85">
        <f>'Balance N-1'!I2978</f>
        <v>0</v>
      </c>
      <c r="B2975" s="75">
        <f>'Balance N-1'!J2978</f>
        <v>0</v>
      </c>
      <c r="C2975" s="78">
        <f>'Balance N-1'!K2978</f>
        <v>0</v>
      </c>
      <c r="D2975" s="78">
        <f>'Balance N-1'!L2978</f>
        <v>0</v>
      </c>
      <c r="E2975" s="78">
        <f>'Balance N-1'!M2978</f>
        <v>0</v>
      </c>
      <c r="F2975" s="78">
        <f>'Balance N-1'!N2978</f>
        <v>0</v>
      </c>
      <c r="G2975" s="78">
        <f>'Balance N-1'!O2978</f>
        <v>0</v>
      </c>
      <c r="H2975" s="78">
        <f>'Balance N-1'!P2978</f>
        <v>0</v>
      </c>
      <c r="I2975" s="79">
        <f t="shared" si="46"/>
        <v>0</v>
      </c>
    </row>
    <row r="2976" spans="1:9" ht="15.6">
      <c r="A2976" s="85">
        <f>'Balance N-1'!I2979</f>
        <v>0</v>
      </c>
      <c r="B2976" s="75">
        <f>'Balance N-1'!J2979</f>
        <v>0</v>
      </c>
      <c r="C2976" s="78">
        <f>'Balance N-1'!K2979</f>
        <v>0</v>
      </c>
      <c r="D2976" s="78">
        <f>'Balance N-1'!L2979</f>
        <v>0</v>
      </c>
      <c r="E2976" s="78">
        <f>'Balance N-1'!M2979</f>
        <v>0</v>
      </c>
      <c r="F2976" s="78">
        <f>'Balance N-1'!N2979</f>
        <v>0</v>
      </c>
      <c r="G2976" s="78">
        <f>'Balance N-1'!O2979</f>
        <v>0</v>
      </c>
      <c r="H2976" s="78">
        <f>'Balance N-1'!P2979</f>
        <v>0</v>
      </c>
      <c r="I2976" s="79">
        <f t="shared" si="46"/>
        <v>0</v>
      </c>
    </row>
    <row r="2977" spans="1:9" ht="15.6">
      <c r="A2977" s="85">
        <f>'Balance N-1'!I2980</f>
        <v>0</v>
      </c>
      <c r="B2977" s="75">
        <f>'Balance N-1'!J2980</f>
        <v>0</v>
      </c>
      <c r="C2977" s="78">
        <f>'Balance N-1'!K2980</f>
        <v>0</v>
      </c>
      <c r="D2977" s="78">
        <f>'Balance N-1'!L2980</f>
        <v>0</v>
      </c>
      <c r="E2977" s="78">
        <f>'Balance N-1'!M2980</f>
        <v>0</v>
      </c>
      <c r="F2977" s="78">
        <f>'Balance N-1'!N2980</f>
        <v>0</v>
      </c>
      <c r="G2977" s="78">
        <f>'Balance N-1'!O2980</f>
        <v>0</v>
      </c>
      <c r="H2977" s="78">
        <f>'Balance N-1'!P2980</f>
        <v>0</v>
      </c>
      <c r="I2977" s="79">
        <f t="shared" si="46"/>
        <v>0</v>
      </c>
    </row>
    <row r="2978" spans="1:9" ht="15.6">
      <c r="A2978" s="85">
        <f>'Balance N-1'!I2981</f>
        <v>0</v>
      </c>
      <c r="B2978" s="75">
        <f>'Balance N-1'!J2981</f>
        <v>0</v>
      </c>
      <c r="C2978" s="78">
        <f>'Balance N-1'!K2981</f>
        <v>0</v>
      </c>
      <c r="D2978" s="78">
        <f>'Balance N-1'!L2981</f>
        <v>0</v>
      </c>
      <c r="E2978" s="78">
        <f>'Balance N-1'!M2981</f>
        <v>0</v>
      </c>
      <c r="F2978" s="78">
        <f>'Balance N-1'!N2981</f>
        <v>0</v>
      </c>
      <c r="G2978" s="78">
        <f>'Balance N-1'!O2981</f>
        <v>0</v>
      </c>
      <c r="H2978" s="78">
        <f>'Balance N-1'!P2981</f>
        <v>0</v>
      </c>
      <c r="I2978" s="79">
        <f t="shared" si="46"/>
        <v>0</v>
      </c>
    </row>
    <row r="2979" spans="1:9" ht="15.6">
      <c r="A2979" s="85">
        <f>'Balance N-1'!I2982</f>
        <v>0</v>
      </c>
      <c r="B2979" s="75">
        <f>'Balance N-1'!J2982</f>
        <v>0</v>
      </c>
      <c r="C2979" s="78">
        <f>'Balance N-1'!K2982</f>
        <v>0</v>
      </c>
      <c r="D2979" s="78">
        <f>'Balance N-1'!L2982</f>
        <v>0</v>
      </c>
      <c r="E2979" s="78">
        <f>'Balance N-1'!M2982</f>
        <v>0</v>
      </c>
      <c r="F2979" s="78">
        <f>'Balance N-1'!N2982</f>
        <v>0</v>
      </c>
      <c r="G2979" s="78">
        <f>'Balance N-1'!O2982</f>
        <v>0</v>
      </c>
      <c r="H2979" s="78">
        <f>'Balance N-1'!P2982</f>
        <v>0</v>
      </c>
      <c r="I2979" s="79">
        <f t="shared" si="46"/>
        <v>0</v>
      </c>
    </row>
    <row r="2980" spans="1:9" ht="15.6">
      <c r="A2980" s="85">
        <f>'Balance N-1'!I2983</f>
        <v>0</v>
      </c>
      <c r="B2980" s="75">
        <f>'Balance N-1'!J2983</f>
        <v>0</v>
      </c>
      <c r="C2980" s="78">
        <f>'Balance N-1'!K2983</f>
        <v>0</v>
      </c>
      <c r="D2980" s="78">
        <f>'Balance N-1'!L2983</f>
        <v>0</v>
      </c>
      <c r="E2980" s="78">
        <f>'Balance N-1'!M2983</f>
        <v>0</v>
      </c>
      <c r="F2980" s="78">
        <f>'Balance N-1'!N2983</f>
        <v>0</v>
      </c>
      <c r="G2980" s="78">
        <f>'Balance N-1'!O2983</f>
        <v>0</v>
      </c>
      <c r="H2980" s="78">
        <f>'Balance N-1'!P2983</f>
        <v>0</v>
      </c>
      <c r="I2980" s="79">
        <f t="shared" si="46"/>
        <v>0</v>
      </c>
    </row>
    <row r="2981" spans="1:9" ht="15.6">
      <c r="A2981" s="85">
        <f>'Balance N-1'!I2984</f>
        <v>0</v>
      </c>
      <c r="B2981" s="75">
        <f>'Balance N-1'!J2984</f>
        <v>0</v>
      </c>
      <c r="C2981" s="78">
        <f>'Balance N-1'!K2984</f>
        <v>0</v>
      </c>
      <c r="D2981" s="78">
        <f>'Balance N-1'!L2984</f>
        <v>0</v>
      </c>
      <c r="E2981" s="78">
        <f>'Balance N-1'!M2984</f>
        <v>0</v>
      </c>
      <c r="F2981" s="78">
        <f>'Balance N-1'!N2984</f>
        <v>0</v>
      </c>
      <c r="G2981" s="78">
        <f>'Balance N-1'!O2984</f>
        <v>0</v>
      </c>
      <c r="H2981" s="78">
        <f>'Balance N-1'!P2984</f>
        <v>0</v>
      </c>
      <c r="I2981" s="79">
        <f t="shared" si="46"/>
        <v>0</v>
      </c>
    </row>
    <row r="2982" spans="1:9" ht="15.6">
      <c r="A2982" s="85">
        <f>'Balance N-1'!I2985</f>
        <v>0</v>
      </c>
      <c r="B2982" s="75">
        <f>'Balance N-1'!J2985</f>
        <v>0</v>
      </c>
      <c r="C2982" s="78">
        <f>'Balance N-1'!K2985</f>
        <v>0</v>
      </c>
      <c r="D2982" s="78">
        <f>'Balance N-1'!L2985</f>
        <v>0</v>
      </c>
      <c r="E2982" s="78">
        <f>'Balance N-1'!M2985</f>
        <v>0</v>
      </c>
      <c r="F2982" s="78">
        <f>'Balance N-1'!N2985</f>
        <v>0</v>
      </c>
      <c r="G2982" s="78">
        <f>'Balance N-1'!O2985</f>
        <v>0</v>
      </c>
      <c r="H2982" s="78">
        <f>'Balance N-1'!P2985</f>
        <v>0</v>
      </c>
      <c r="I2982" s="79">
        <f t="shared" si="46"/>
        <v>0</v>
      </c>
    </row>
    <row r="2983" spans="1:9" ht="15.6">
      <c r="A2983" s="85">
        <f>'Balance N-1'!I2986</f>
        <v>0</v>
      </c>
      <c r="B2983" s="75">
        <f>'Balance N-1'!J2986</f>
        <v>0</v>
      </c>
      <c r="C2983" s="78">
        <f>'Balance N-1'!K2986</f>
        <v>0</v>
      </c>
      <c r="D2983" s="78">
        <f>'Balance N-1'!L2986</f>
        <v>0</v>
      </c>
      <c r="E2983" s="78">
        <f>'Balance N-1'!M2986</f>
        <v>0</v>
      </c>
      <c r="F2983" s="78">
        <f>'Balance N-1'!N2986</f>
        <v>0</v>
      </c>
      <c r="G2983" s="78">
        <f>'Balance N-1'!O2986</f>
        <v>0</v>
      </c>
      <c r="H2983" s="78">
        <f>'Balance N-1'!P2986</f>
        <v>0</v>
      </c>
      <c r="I2983" s="79">
        <f t="shared" si="46"/>
        <v>0</v>
      </c>
    </row>
    <row r="2984" spans="1:9" ht="15.6">
      <c r="A2984" s="85">
        <f>'Balance N-1'!I2987</f>
        <v>0</v>
      </c>
      <c r="B2984" s="75">
        <f>'Balance N-1'!J2987</f>
        <v>0</v>
      </c>
      <c r="C2984" s="78">
        <f>'Balance N-1'!K2987</f>
        <v>0</v>
      </c>
      <c r="D2984" s="78">
        <f>'Balance N-1'!L2987</f>
        <v>0</v>
      </c>
      <c r="E2984" s="78">
        <f>'Balance N-1'!M2987</f>
        <v>0</v>
      </c>
      <c r="F2984" s="78">
        <f>'Balance N-1'!N2987</f>
        <v>0</v>
      </c>
      <c r="G2984" s="78">
        <f>'Balance N-1'!O2987</f>
        <v>0</v>
      </c>
      <c r="H2984" s="78">
        <f>'Balance N-1'!P2987</f>
        <v>0</v>
      </c>
      <c r="I2984" s="79">
        <f t="shared" si="46"/>
        <v>0</v>
      </c>
    </row>
    <row r="2985" spans="1:9" ht="15.6">
      <c r="A2985" s="85">
        <f>'Balance N-1'!I2988</f>
        <v>0</v>
      </c>
      <c r="B2985" s="75">
        <f>'Balance N-1'!J2988</f>
        <v>0</v>
      </c>
      <c r="C2985" s="78">
        <f>'Balance N-1'!K2988</f>
        <v>0</v>
      </c>
      <c r="D2985" s="78">
        <f>'Balance N-1'!L2988</f>
        <v>0</v>
      </c>
      <c r="E2985" s="78">
        <f>'Balance N-1'!M2988</f>
        <v>0</v>
      </c>
      <c r="F2985" s="78">
        <f>'Balance N-1'!N2988</f>
        <v>0</v>
      </c>
      <c r="G2985" s="78">
        <f>'Balance N-1'!O2988</f>
        <v>0</v>
      </c>
      <c r="H2985" s="78">
        <f>'Balance N-1'!P2988</f>
        <v>0</v>
      </c>
      <c r="I2985" s="79">
        <f t="shared" si="46"/>
        <v>0</v>
      </c>
    </row>
    <row r="2986" spans="1:9" ht="15.6">
      <c r="A2986" s="85">
        <f>'Balance N-1'!I2989</f>
        <v>0</v>
      </c>
      <c r="B2986" s="75">
        <f>'Balance N-1'!J2989</f>
        <v>0</v>
      </c>
      <c r="C2986" s="78">
        <f>'Balance N-1'!K2989</f>
        <v>0</v>
      </c>
      <c r="D2986" s="78">
        <f>'Balance N-1'!L2989</f>
        <v>0</v>
      </c>
      <c r="E2986" s="78">
        <f>'Balance N-1'!M2989</f>
        <v>0</v>
      </c>
      <c r="F2986" s="78">
        <f>'Balance N-1'!N2989</f>
        <v>0</v>
      </c>
      <c r="G2986" s="78">
        <f>'Balance N-1'!O2989</f>
        <v>0</v>
      </c>
      <c r="H2986" s="78">
        <f>'Balance N-1'!P2989</f>
        <v>0</v>
      </c>
      <c r="I2986" s="79">
        <f t="shared" si="46"/>
        <v>0</v>
      </c>
    </row>
    <row r="2987" spans="1:9" ht="15.6">
      <c r="A2987" s="85">
        <f>'Balance N-1'!I2990</f>
        <v>0</v>
      </c>
      <c r="B2987" s="75">
        <f>'Balance N-1'!J2990</f>
        <v>0</v>
      </c>
      <c r="C2987" s="78">
        <f>'Balance N-1'!K2990</f>
        <v>0</v>
      </c>
      <c r="D2987" s="78">
        <f>'Balance N-1'!L2990</f>
        <v>0</v>
      </c>
      <c r="E2987" s="78">
        <f>'Balance N-1'!M2990</f>
        <v>0</v>
      </c>
      <c r="F2987" s="78">
        <f>'Balance N-1'!N2990</f>
        <v>0</v>
      </c>
      <c r="G2987" s="78">
        <f>'Balance N-1'!O2990</f>
        <v>0</v>
      </c>
      <c r="H2987" s="78">
        <f>'Balance N-1'!P2990</f>
        <v>0</v>
      </c>
      <c r="I2987" s="79">
        <f t="shared" si="46"/>
        <v>0</v>
      </c>
    </row>
    <row r="2988" spans="1:9" ht="15.6">
      <c r="A2988" s="85">
        <f>'Balance N-1'!I2991</f>
        <v>0</v>
      </c>
      <c r="B2988" s="75">
        <f>'Balance N-1'!J2991</f>
        <v>0</v>
      </c>
      <c r="C2988" s="78">
        <f>'Balance N-1'!K2991</f>
        <v>0</v>
      </c>
      <c r="D2988" s="78">
        <f>'Balance N-1'!L2991</f>
        <v>0</v>
      </c>
      <c r="E2988" s="78">
        <f>'Balance N-1'!M2991</f>
        <v>0</v>
      </c>
      <c r="F2988" s="78">
        <f>'Balance N-1'!N2991</f>
        <v>0</v>
      </c>
      <c r="G2988" s="78">
        <f>'Balance N-1'!O2991</f>
        <v>0</v>
      </c>
      <c r="H2988" s="78">
        <f>'Balance N-1'!P2991</f>
        <v>0</v>
      </c>
      <c r="I2988" s="79">
        <f t="shared" si="46"/>
        <v>0</v>
      </c>
    </row>
    <row r="2989" spans="1:9" ht="15.6">
      <c r="A2989" s="85">
        <f>'Balance N-1'!I2992</f>
        <v>0</v>
      </c>
      <c r="B2989" s="75">
        <f>'Balance N-1'!J2992</f>
        <v>0</v>
      </c>
      <c r="C2989" s="78">
        <f>'Balance N-1'!K2992</f>
        <v>0</v>
      </c>
      <c r="D2989" s="78">
        <f>'Balance N-1'!L2992</f>
        <v>0</v>
      </c>
      <c r="E2989" s="78">
        <f>'Balance N-1'!M2992</f>
        <v>0</v>
      </c>
      <c r="F2989" s="78">
        <f>'Balance N-1'!N2992</f>
        <v>0</v>
      </c>
      <c r="G2989" s="78">
        <f>'Balance N-1'!O2992</f>
        <v>0</v>
      </c>
      <c r="H2989" s="78">
        <f>'Balance N-1'!P2992</f>
        <v>0</v>
      </c>
      <c r="I2989" s="79">
        <f t="shared" si="46"/>
        <v>0</v>
      </c>
    </row>
    <row r="2990" spans="1:9" ht="15.6">
      <c r="A2990" s="85">
        <f>'Balance N-1'!I2993</f>
        <v>0</v>
      </c>
      <c r="B2990" s="75">
        <f>'Balance N-1'!J2993</f>
        <v>0</v>
      </c>
      <c r="C2990" s="78">
        <f>'Balance N-1'!K2993</f>
        <v>0</v>
      </c>
      <c r="D2990" s="78">
        <f>'Balance N-1'!L2993</f>
        <v>0</v>
      </c>
      <c r="E2990" s="78">
        <f>'Balance N-1'!M2993</f>
        <v>0</v>
      </c>
      <c r="F2990" s="78">
        <f>'Balance N-1'!N2993</f>
        <v>0</v>
      </c>
      <c r="G2990" s="78">
        <f>'Balance N-1'!O2993</f>
        <v>0</v>
      </c>
      <c r="H2990" s="78">
        <f>'Balance N-1'!P2993</f>
        <v>0</v>
      </c>
      <c r="I2990" s="79">
        <f t="shared" si="46"/>
        <v>0</v>
      </c>
    </row>
    <row r="2991" spans="1:9" ht="15.6">
      <c r="A2991" s="85">
        <f>'Balance N-1'!I2994</f>
        <v>0</v>
      </c>
      <c r="B2991" s="75">
        <f>'Balance N-1'!J2994</f>
        <v>0</v>
      </c>
      <c r="C2991" s="78">
        <f>'Balance N-1'!K2994</f>
        <v>0</v>
      </c>
      <c r="D2991" s="78">
        <f>'Balance N-1'!L2994</f>
        <v>0</v>
      </c>
      <c r="E2991" s="78">
        <f>'Balance N-1'!M2994</f>
        <v>0</v>
      </c>
      <c r="F2991" s="78">
        <f>'Balance N-1'!N2994</f>
        <v>0</v>
      </c>
      <c r="G2991" s="78">
        <f>'Balance N-1'!O2994</f>
        <v>0</v>
      </c>
      <c r="H2991" s="78">
        <f>'Balance N-1'!P2994</f>
        <v>0</v>
      </c>
      <c r="I2991" s="79">
        <f t="shared" si="46"/>
        <v>0</v>
      </c>
    </row>
    <row r="2992" spans="1:9" ht="15.6">
      <c r="A2992" s="85">
        <f>'Balance N-1'!I2995</f>
        <v>0</v>
      </c>
      <c r="B2992" s="75">
        <f>'Balance N-1'!J2995</f>
        <v>0</v>
      </c>
      <c r="C2992" s="78">
        <f>'Balance N-1'!K2995</f>
        <v>0</v>
      </c>
      <c r="D2992" s="78">
        <f>'Balance N-1'!L2995</f>
        <v>0</v>
      </c>
      <c r="E2992" s="78">
        <f>'Balance N-1'!M2995</f>
        <v>0</v>
      </c>
      <c r="F2992" s="78">
        <f>'Balance N-1'!N2995</f>
        <v>0</v>
      </c>
      <c r="G2992" s="78">
        <f>'Balance N-1'!O2995</f>
        <v>0</v>
      </c>
      <c r="H2992" s="78">
        <f>'Balance N-1'!P2995</f>
        <v>0</v>
      </c>
      <c r="I2992" s="79">
        <f t="shared" si="46"/>
        <v>0</v>
      </c>
    </row>
    <row r="2993" spans="1:9" ht="15.6">
      <c r="A2993" s="85">
        <f>'Balance N-1'!I2996</f>
        <v>0</v>
      </c>
      <c r="B2993" s="75">
        <f>'Balance N-1'!J2996</f>
        <v>0</v>
      </c>
      <c r="C2993" s="78">
        <f>'Balance N-1'!K2996</f>
        <v>0</v>
      </c>
      <c r="D2993" s="78">
        <f>'Balance N-1'!L2996</f>
        <v>0</v>
      </c>
      <c r="E2993" s="78">
        <f>'Balance N-1'!M2996</f>
        <v>0</v>
      </c>
      <c r="F2993" s="78">
        <f>'Balance N-1'!N2996</f>
        <v>0</v>
      </c>
      <c r="G2993" s="78">
        <f>'Balance N-1'!O2996</f>
        <v>0</v>
      </c>
      <c r="H2993" s="78">
        <f>'Balance N-1'!P2996</f>
        <v>0</v>
      </c>
      <c r="I2993" s="79">
        <f t="shared" si="46"/>
        <v>0</v>
      </c>
    </row>
    <row r="2994" spans="1:9" ht="15.6">
      <c r="A2994" s="85">
        <f>'Balance N-1'!I2997</f>
        <v>0</v>
      </c>
      <c r="B2994" s="75">
        <f>'Balance N-1'!J2997</f>
        <v>0</v>
      </c>
      <c r="C2994" s="78">
        <f>'Balance N-1'!K2997</f>
        <v>0</v>
      </c>
      <c r="D2994" s="78">
        <f>'Balance N-1'!L2997</f>
        <v>0</v>
      </c>
      <c r="E2994" s="78">
        <f>'Balance N-1'!M2997</f>
        <v>0</v>
      </c>
      <c r="F2994" s="78">
        <f>'Balance N-1'!N2997</f>
        <v>0</v>
      </c>
      <c r="G2994" s="78">
        <f>'Balance N-1'!O2997</f>
        <v>0</v>
      </c>
      <c r="H2994" s="78">
        <f>'Balance N-1'!P2997</f>
        <v>0</v>
      </c>
      <c r="I2994" s="79">
        <f t="shared" si="46"/>
        <v>0</v>
      </c>
    </row>
    <row r="2995" spans="1:9" ht="15.6">
      <c r="A2995" s="85">
        <f>'Balance N-1'!I2998</f>
        <v>0</v>
      </c>
      <c r="B2995" s="75">
        <f>'Balance N-1'!J2998</f>
        <v>0</v>
      </c>
      <c r="C2995" s="78">
        <f>'Balance N-1'!K2998</f>
        <v>0</v>
      </c>
      <c r="D2995" s="78">
        <f>'Balance N-1'!L2998</f>
        <v>0</v>
      </c>
      <c r="E2995" s="78">
        <f>'Balance N-1'!M2998</f>
        <v>0</v>
      </c>
      <c r="F2995" s="78">
        <f>'Balance N-1'!N2998</f>
        <v>0</v>
      </c>
      <c r="G2995" s="78">
        <f>'Balance N-1'!O2998</f>
        <v>0</v>
      </c>
      <c r="H2995" s="78">
        <f>'Balance N-1'!P2998</f>
        <v>0</v>
      </c>
      <c r="I2995" s="79">
        <f t="shared" si="46"/>
        <v>0</v>
      </c>
    </row>
    <row r="2996" spans="1:9" ht="15.6">
      <c r="A2996" s="85">
        <f>'Balance N-1'!I2999</f>
        <v>0</v>
      </c>
      <c r="B2996" s="75">
        <f>'Balance N-1'!J2999</f>
        <v>0</v>
      </c>
      <c r="C2996" s="78">
        <f>'Balance N-1'!K2999</f>
        <v>0</v>
      </c>
      <c r="D2996" s="78">
        <f>'Balance N-1'!L2999</f>
        <v>0</v>
      </c>
      <c r="E2996" s="78">
        <f>'Balance N-1'!M2999</f>
        <v>0</v>
      </c>
      <c r="F2996" s="78">
        <f>'Balance N-1'!N2999</f>
        <v>0</v>
      </c>
      <c r="G2996" s="78">
        <f>'Balance N-1'!O2999</f>
        <v>0</v>
      </c>
      <c r="H2996" s="78">
        <f>'Balance N-1'!P2999</f>
        <v>0</v>
      </c>
      <c r="I2996" s="79">
        <f t="shared" si="46"/>
        <v>0</v>
      </c>
    </row>
    <row r="2997" spans="1:9" ht="15.6">
      <c r="A2997" s="85">
        <f>'Balance N-1'!I3000</f>
        <v>0</v>
      </c>
      <c r="B2997" s="75">
        <f>'Balance N-1'!J3000</f>
        <v>0</v>
      </c>
      <c r="C2997" s="78">
        <f>'Balance N-1'!K3000</f>
        <v>0</v>
      </c>
      <c r="D2997" s="78">
        <f>'Balance N-1'!L3000</f>
        <v>0</v>
      </c>
      <c r="E2997" s="78">
        <f>'Balance N-1'!M3000</f>
        <v>0</v>
      </c>
      <c r="F2997" s="78">
        <f>'Balance N-1'!N3000</f>
        <v>0</v>
      </c>
      <c r="G2997" s="78">
        <f>'Balance N-1'!O3000</f>
        <v>0</v>
      </c>
      <c r="H2997" s="78">
        <f>'Balance N-1'!P3000</f>
        <v>0</v>
      </c>
      <c r="I2997" s="79">
        <f t="shared" si="46"/>
        <v>0</v>
      </c>
    </row>
    <row r="2998" spans="1:9" ht="15.6">
      <c r="A2998" s="85">
        <f>'Balance N-1'!I3001</f>
        <v>0</v>
      </c>
      <c r="B2998" s="75">
        <f>'Balance N-1'!J3001</f>
        <v>0</v>
      </c>
      <c r="C2998" s="78">
        <f>'Balance N-1'!K3001</f>
        <v>0</v>
      </c>
      <c r="D2998" s="78">
        <f>'Balance N-1'!L3001</f>
        <v>0</v>
      </c>
      <c r="E2998" s="78">
        <f>'Balance N-1'!M3001</f>
        <v>0</v>
      </c>
      <c r="F2998" s="78">
        <f>'Balance N-1'!N3001</f>
        <v>0</v>
      </c>
      <c r="G2998" s="78">
        <f>'Balance N-1'!O3001</f>
        <v>0</v>
      </c>
      <c r="H2998" s="78">
        <f>'Balance N-1'!P3001</f>
        <v>0</v>
      </c>
      <c r="I2998" s="79">
        <f t="shared" si="46"/>
        <v>0</v>
      </c>
    </row>
    <row r="2999" spans="1:9" ht="15.6">
      <c r="A2999" s="85">
        <f>'Balance N-1'!I3002</f>
        <v>0</v>
      </c>
      <c r="B2999" s="75">
        <f>'Balance N-1'!J3002</f>
        <v>0</v>
      </c>
      <c r="C2999" s="78">
        <f>'Balance N-1'!K3002</f>
        <v>0</v>
      </c>
      <c r="D2999" s="78">
        <f>'Balance N-1'!L3002</f>
        <v>0</v>
      </c>
      <c r="E2999" s="78">
        <f>'Balance N-1'!M3002</f>
        <v>0</v>
      </c>
      <c r="F2999" s="78">
        <f>'Balance N-1'!N3002</f>
        <v>0</v>
      </c>
      <c r="G2999" s="78">
        <f>'Balance N-1'!O3002</f>
        <v>0</v>
      </c>
      <c r="H2999" s="78">
        <f>'Balance N-1'!P3002</f>
        <v>0</v>
      </c>
      <c r="I2999" s="79">
        <f t="shared" si="46"/>
        <v>0</v>
      </c>
    </row>
    <row r="3000" spans="1:9" ht="15.6">
      <c r="A3000" s="85">
        <f>'Balance N-1'!I3003</f>
        <v>0</v>
      </c>
      <c r="B3000" s="75">
        <f>'Balance N-1'!J3003</f>
        <v>0</v>
      </c>
      <c r="C3000" s="78">
        <f>'Balance N-1'!K3003</f>
        <v>0</v>
      </c>
      <c r="D3000" s="78">
        <f>'Balance N-1'!L3003</f>
        <v>0</v>
      </c>
      <c r="E3000" s="78">
        <f>'Balance N-1'!M3003</f>
        <v>0</v>
      </c>
      <c r="F3000" s="78">
        <f>'Balance N-1'!N3003</f>
        <v>0</v>
      </c>
      <c r="G3000" s="78">
        <f>'Balance N-1'!O3003</f>
        <v>0</v>
      </c>
      <c r="H3000" s="78">
        <f>'Balance N-1'!P3003</f>
        <v>0</v>
      </c>
      <c r="I3000" s="79">
        <f t="shared" si="46"/>
        <v>0</v>
      </c>
    </row>
    <row r="3001" spans="1:9" ht="15.6">
      <c r="A3001" s="85">
        <f>'Balance N-1'!I3004</f>
        <v>0</v>
      </c>
      <c r="B3001" s="75">
        <f>'Balance N-1'!J3004</f>
        <v>0</v>
      </c>
      <c r="C3001" s="78">
        <f>'Balance N-1'!K3004</f>
        <v>0</v>
      </c>
      <c r="D3001" s="78">
        <f>'Balance N-1'!L3004</f>
        <v>0</v>
      </c>
      <c r="E3001" s="78">
        <f>'Balance N-1'!M3004</f>
        <v>0</v>
      </c>
      <c r="F3001" s="78">
        <f>'Balance N-1'!N3004</f>
        <v>0</v>
      </c>
      <c r="G3001" s="78">
        <f>'Balance N-1'!O3004</f>
        <v>0</v>
      </c>
      <c r="H3001" s="78">
        <f>'Balance N-1'!P3004</f>
        <v>0</v>
      </c>
      <c r="I3001" s="79">
        <f t="shared" si="46"/>
        <v>0</v>
      </c>
    </row>
    <row r="3002" spans="1:9" ht="15.6">
      <c r="A3002" s="85">
        <f>'Balance N-1'!I3005</f>
        <v>0</v>
      </c>
      <c r="B3002" s="75">
        <f>'Balance N-1'!J3005</f>
        <v>0</v>
      </c>
      <c r="C3002" s="78">
        <f>'Balance N-1'!K3005</f>
        <v>0</v>
      </c>
      <c r="D3002" s="78">
        <f>'Balance N-1'!L3005</f>
        <v>0</v>
      </c>
      <c r="E3002" s="78">
        <f>'Balance N-1'!M3005</f>
        <v>0</v>
      </c>
      <c r="F3002" s="78">
        <f>'Balance N-1'!N3005</f>
        <v>0</v>
      </c>
      <c r="G3002" s="78">
        <f>'Balance N-1'!O3005</f>
        <v>0</v>
      </c>
      <c r="H3002" s="78">
        <f>'Balance N-1'!P3005</f>
        <v>0</v>
      </c>
      <c r="I3002" s="79">
        <f t="shared" si="46"/>
        <v>0</v>
      </c>
    </row>
    <row r="3003" spans="1:9" ht="15.6">
      <c r="A3003" s="85">
        <f>'Balance N-1'!I3006</f>
        <v>0</v>
      </c>
      <c r="B3003" s="75">
        <f>'Balance N-1'!J3006</f>
        <v>0</v>
      </c>
      <c r="C3003" s="78">
        <f>'Balance N-1'!K3006</f>
        <v>0</v>
      </c>
      <c r="D3003" s="78">
        <f>'Balance N-1'!L3006</f>
        <v>0</v>
      </c>
      <c r="E3003" s="78">
        <f>'Balance N-1'!M3006</f>
        <v>0</v>
      </c>
      <c r="F3003" s="78">
        <f>'Balance N-1'!N3006</f>
        <v>0</v>
      </c>
      <c r="G3003" s="78">
        <f>'Balance N-1'!O3006</f>
        <v>0</v>
      </c>
      <c r="H3003" s="78">
        <f>'Balance N-1'!P3006</f>
        <v>0</v>
      </c>
      <c r="I3003" s="79">
        <f t="shared" si="46"/>
        <v>0</v>
      </c>
    </row>
    <row r="3004" spans="1:9" ht="15.6">
      <c r="A3004" s="85">
        <f>'Balance N-1'!I3007</f>
        <v>0</v>
      </c>
      <c r="B3004" s="75">
        <f>'Balance N-1'!J3007</f>
        <v>0</v>
      </c>
      <c r="C3004" s="78">
        <f>'Balance N-1'!K3007</f>
        <v>0</v>
      </c>
      <c r="D3004" s="78">
        <f>'Balance N-1'!L3007</f>
        <v>0</v>
      </c>
      <c r="E3004" s="78">
        <f>'Balance N-1'!M3007</f>
        <v>0</v>
      </c>
      <c r="F3004" s="78">
        <f>'Balance N-1'!N3007</f>
        <v>0</v>
      </c>
      <c r="G3004" s="78">
        <f>'Balance N-1'!O3007</f>
        <v>0</v>
      </c>
      <c r="H3004" s="78">
        <f>'Balance N-1'!P3007</f>
        <v>0</v>
      </c>
      <c r="I3004" s="79">
        <f t="shared" si="46"/>
        <v>0</v>
      </c>
    </row>
    <row r="3005" spans="1:9" ht="15.6">
      <c r="A3005" s="85">
        <f>'Balance N-1'!I3008</f>
        <v>0</v>
      </c>
      <c r="B3005" s="75">
        <f>'Balance N-1'!J3008</f>
        <v>0</v>
      </c>
      <c r="C3005" s="78">
        <f>'Balance N-1'!K3008</f>
        <v>0</v>
      </c>
      <c r="D3005" s="78">
        <f>'Balance N-1'!L3008</f>
        <v>0</v>
      </c>
      <c r="E3005" s="78">
        <f>'Balance N-1'!M3008</f>
        <v>0</v>
      </c>
      <c r="F3005" s="78">
        <f>'Balance N-1'!N3008</f>
        <v>0</v>
      </c>
      <c r="G3005" s="78">
        <f>'Balance N-1'!O3008</f>
        <v>0</v>
      </c>
      <c r="H3005" s="78">
        <f>'Balance N-1'!P3008</f>
        <v>0</v>
      </c>
      <c r="I3005" s="79">
        <f t="shared" si="46"/>
        <v>0</v>
      </c>
    </row>
    <row r="3006" spans="1:9" ht="15.6">
      <c r="A3006" s="85">
        <f>'Balance N-1'!I3009</f>
        <v>0</v>
      </c>
      <c r="B3006" s="75">
        <f>'Balance N-1'!J3009</f>
        <v>0</v>
      </c>
      <c r="C3006" s="78">
        <f>'Balance N-1'!K3009</f>
        <v>0</v>
      </c>
      <c r="D3006" s="78">
        <f>'Balance N-1'!L3009</f>
        <v>0</v>
      </c>
      <c r="E3006" s="78">
        <f>'Balance N-1'!M3009</f>
        <v>0</v>
      </c>
      <c r="F3006" s="78">
        <f>'Balance N-1'!N3009</f>
        <v>0</v>
      </c>
      <c r="G3006" s="78">
        <f>'Balance N-1'!O3009</f>
        <v>0</v>
      </c>
      <c r="H3006" s="78">
        <f>'Balance N-1'!P3009</f>
        <v>0</v>
      </c>
      <c r="I3006" s="79">
        <f t="shared" si="46"/>
        <v>0</v>
      </c>
    </row>
    <row r="3007" spans="1:9" ht="15.6">
      <c r="A3007" s="85">
        <f>'Balance N-1'!I3010</f>
        <v>0</v>
      </c>
      <c r="B3007" s="75">
        <f>'Balance N-1'!J3010</f>
        <v>0</v>
      </c>
      <c r="C3007" s="78">
        <f>'Balance N-1'!K3010</f>
        <v>0</v>
      </c>
      <c r="D3007" s="78">
        <f>'Balance N-1'!L3010</f>
        <v>0</v>
      </c>
      <c r="E3007" s="78">
        <f>'Balance N-1'!M3010</f>
        <v>0</v>
      </c>
      <c r="F3007" s="78">
        <f>'Balance N-1'!N3010</f>
        <v>0</v>
      </c>
      <c r="G3007" s="78">
        <f>'Balance N-1'!O3010</f>
        <v>0</v>
      </c>
      <c r="H3007" s="78">
        <f>'Balance N-1'!P3010</f>
        <v>0</v>
      </c>
      <c r="I3007" s="79">
        <f t="shared" si="46"/>
        <v>0</v>
      </c>
    </row>
    <row r="3008" spans="1:9" ht="15.6">
      <c r="A3008" s="85">
        <f>'Balance N-1'!I3011</f>
        <v>0</v>
      </c>
      <c r="B3008" s="75">
        <f>'Balance N-1'!J3011</f>
        <v>0</v>
      </c>
      <c r="C3008" s="78">
        <f>'Balance N-1'!K3011</f>
        <v>0</v>
      </c>
      <c r="D3008" s="78">
        <f>'Balance N-1'!L3011</f>
        <v>0</v>
      </c>
      <c r="E3008" s="78">
        <f>'Balance N-1'!M3011</f>
        <v>0</v>
      </c>
      <c r="F3008" s="78">
        <f>'Balance N-1'!N3011</f>
        <v>0</v>
      </c>
      <c r="G3008" s="78">
        <f>'Balance N-1'!O3011</f>
        <v>0</v>
      </c>
      <c r="H3008" s="78">
        <f>'Balance N-1'!P3011</f>
        <v>0</v>
      </c>
      <c r="I3008" s="79">
        <f t="shared" si="46"/>
        <v>0</v>
      </c>
    </row>
    <row r="3009" spans="1:9" ht="15.6">
      <c r="A3009" s="85">
        <f>'Balance N-1'!I3012</f>
        <v>0</v>
      </c>
      <c r="B3009" s="75">
        <f>'Balance N-1'!J3012</f>
        <v>0</v>
      </c>
      <c r="C3009" s="78">
        <f>'Balance N-1'!K3012</f>
        <v>0</v>
      </c>
      <c r="D3009" s="78">
        <f>'Balance N-1'!L3012</f>
        <v>0</v>
      </c>
      <c r="E3009" s="78">
        <f>'Balance N-1'!M3012</f>
        <v>0</v>
      </c>
      <c r="F3009" s="78">
        <f>'Balance N-1'!N3012</f>
        <v>0</v>
      </c>
      <c r="G3009" s="78">
        <f>'Balance N-1'!O3012</f>
        <v>0</v>
      </c>
      <c r="H3009" s="78">
        <f>'Balance N-1'!P3012</f>
        <v>0</v>
      </c>
      <c r="I3009" s="79">
        <f t="shared" si="46"/>
        <v>0</v>
      </c>
    </row>
    <row r="3010" spans="1:9" ht="15.6">
      <c r="A3010" s="85">
        <f>'Balance N-1'!I3013</f>
        <v>0</v>
      </c>
      <c r="B3010" s="75">
        <f>'Balance N-1'!J3013</f>
        <v>0</v>
      </c>
      <c r="C3010" s="78">
        <f>'Balance N-1'!K3013</f>
        <v>0</v>
      </c>
      <c r="D3010" s="78">
        <f>'Balance N-1'!L3013</f>
        <v>0</v>
      </c>
      <c r="E3010" s="78">
        <f>'Balance N-1'!M3013</f>
        <v>0</v>
      </c>
      <c r="F3010" s="78">
        <f>'Balance N-1'!N3013</f>
        <v>0</v>
      </c>
      <c r="G3010" s="78">
        <f>'Balance N-1'!O3013</f>
        <v>0</v>
      </c>
      <c r="H3010" s="78">
        <f>'Balance N-1'!P3013</f>
        <v>0</v>
      </c>
      <c r="I3010" s="79">
        <f t="shared" si="46"/>
        <v>0</v>
      </c>
    </row>
    <row r="3011" spans="1:9" ht="15.6">
      <c r="A3011" s="85">
        <f>'Balance N-1'!I3014</f>
        <v>0</v>
      </c>
      <c r="B3011" s="75">
        <f>'Balance N-1'!J3014</f>
        <v>0</v>
      </c>
      <c r="C3011" s="78">
        <f>'Balance N-1'!K3014</f>
        <v>0</v>
      </c>
      <c r="D3011" s="78">
        <f>'Balance N-1'!L3014</f>
        <v>0</v>
      </c>
      <c r="E3011" s="78">
        <f>'Balance N-1'!M3014</f>
        <v>0</v>
      </c>
      <c r="F3011" s="78">
        <f>'Balance N-1'!N3014</f>
        <v>0</v>
      </c>
      <c r="G3011" s="78">
        <f>'Balance N-1'!O3014</f>
        <v>0</v>
      </c>
      <c r="H3011" s="78">
        <f>'Balance N-1'!P3014</f>
        <v>0</v>
      </c>
      <c r="I3011" s="79">
        <f t="shared" ref="I3011:I3074" si="47">(C3011-D3011)+(E3011-F3011)-(G3011-H3011)</f>
        <v>0</v>
      </c>
    </row>
    <row r="3012" spans="1:9" ht="15.6">
      <c r="A3012" s="85">
        <f>'Balance N-1'!I3015</f>
        <v>0</v>
      </c>
      <c r="B3012" s="75">
        <f>'Balance N-1'!J3015</f>
        <v>0</v>
      </c>
      <c r="C3012" s="78">
        <f>'Balance N-1'!K3015</f>
        <v>0</v>
      </c>
      <c r="D3012" s="78">
        <f>'Balance N-1'!L3015</f>
        <v>0</v>
      </c>
      <c r="E3012" s="78">
        <f>'Balance N-1'!M3015</f>
        <v>0</v>
      </c>
      <c r="F3012" s="78">
        <f>'Balance N-1'!N3015</f>
        <v>0</v>
      </c>
      <c r="G3012" s="78">
        <f>'Balance N-1'!O3015</f>
        <v>0</v>
      </c>
      <c r="H3012" s="78">
        <f>'Balance N-1'!P3015</f>
        <v>0</v>
      </c>
      <c r="I3012" s="79">
        <f t="shared" si="47"/>
        <v>0</v>
      </c>
    </row>
    <row r="3013" spans="1:9" ht="15.6">
      <c r="A3013" s="85">
        <f>'Balance N-1'!I3016</f>
        <v>0</v>
      </c>
      <c r="B3013" s="75">
        <f>'Balance N-1'!J3016</f>
        <v>0</v>
      </c>
      <c r="C3013" s="78">
        <f>'Balance N-1'!K3016</f>
        <v>0</v>
      </c>
      <c r="D3013" s="78">
        <f>'Balance N-1'!L3016</f>
        <v>0</v>
      </c>
      <c r="E3013" s="78">
        <f>'Balance N-1'!M3016</f>
        <v>0</v>
      </c>
      <c r="F3013" s="78">
        <f>'Balance N-1'!N3016</f>
        <v>0</v>
      </c>
      <c r="G3013" s="78">
        <f>'Balance N-1'!O3016</f>
        <v>0</v>
      </c>
      <c r="H3013" s="78">
        <f>'Balance N-1'!P3016</f>
        <v>0</v>
      </c>
      <c r="I3013" s="79">
        <f t="shared" si="47"/>
        <v>0</v>
      </c>
    </row>
    <row r="3014" spans="1:9" ht="15.6">
      <c r="A3014" s="85">
        <f>'Balance N-1'!I3017</f>
        <v>0</v>
      </c>
      <c r="B3014" s="75">
        <f>'Balance N-1'!J3017</f>
        <v>0</v>
      </c>
      <c r="C3014" s="78">
        <f>'Balance N-1'!K3017</f>
        <v>0</v>
      </c>
      <c r="D3014" s="78">
        <f>'Balance N-1'!L3017</f>
        <v>0</v>
      </c>
      <c r="E3014" s="78">
        <f>'Balance N-1'!M3017</f>
        <v>0</v>
      </c>
      <c r="F3014" s="78">
        <f>'Balance N-1'!N3017</f>
        <v>0</v>
      </c>
      <c r="G3014" s="78">
        <f>'Balance N-1'!O3017</f>
        <v>0</v>
      </c>
      <c r="H3014" s="78">
        <f>'Balance N-1'!P3017</f>
        <v>0</v>
      </c>
      <c r="I3014" s="79">
        <f t="shared" si="47"/>
        <v>0</v>
      </c>
    </row>
    <row r="3015" spans="1:9" ht="15.6">
      <c r="A3015" s="85">
        <f>'Balance N-1'!I3018</f>
        <v>0</v>
      </c>
      <c r="B3015" s="75">
        <f>'Balance N-1'!J3018</f>
        <v>0</v>
      </c>
      <c r="C3015" s="78">
        <f>'Balance N-1'!K3018</f>
        <v>0</v>
      </c>
      <c r="D3015" s="78">
        <f>'Balance N-1'!L3018</f>
        <v>0</v>
      </c>
      <c r="E3015" s="78">
        <f>'Balance N-1'!M3018</f>
        <v>0</v>
      </c>
      <c r="F3015" s="78">
        <f>'Balance N-1'!N3018</f>
        <v>0</v>
      </c>
      <c r="G3015" s="78">
        <f>'Balance N-1'!O3018</f>
        <v>0</v>
      </c>
      <c r="H3015" s="78">
        <f>'Balance N-1'!P3018</f>
        <v>0</v>
      </c>
      <c r="I3015" s="79">
        <f t="shared" si="47"/>
        <v>0</v>
      </c>
    </row>
    <row r="3016" spans="1:9" ht="15.6">
      <c r="A3016" s="85">
        <f>'Balance N-1'!I3019</f>
        <v>0</v>
      </c>
      <c r="B3016" s="75">
        <f>'Balance N-1'!J3019</f>
        <v>0</v>
      </c>
      <c r="C3016" s="78">
        <f>'Balance N-1'!K3019</f>
        <v>0</v>
      </c>
      <c r="D3016" s="78">
        <f>'Balance N-1'!L3019</f>
        <v>0</v>
      </c>
      <c r="E3016" s="78">
        <f>'Balance N-1'!M3019</f>
        <v>0</v>
      </c>
      <c r="F3016" s="78">
        <f>'Balance N-1'!N3019</f>
        <v>0</v>
      </c>
      <c r="G3016" s="78">
        <f>'Balance N-1'!O3019</f>
        <v>0</v>
      </c>
      <c r="H3016" s="78">
        <f>'Balance N-1'!P3019</f>
        <v>0</v>
      </c>
      <c r="I3016" s="79">
        <f t="shared" si="47"/>
        <v>0</v>
      </c>
    </row>
    <row r="3017" spans="1:9" ht="15.6">
      <c r="A3017" s="85">
        <f>'Balance N-1'!I3020</f>
        <v>0</v>
      </c>
      <c r="B3017" s="75">
        <f>'Balance N-1'!J3020</f>
        <v>0</v>
      </c>
      <c r="C3017" s="78">
        <f>'Balance N-1'!K3020</f>
        <v>0</v>
      </c>
      <c r="D3017" s="78">
        <f>'Balance N-1'!L3020</f>
        <v>0</v>
      </c>
      <c r="E3017" s="78">
        <f>'Balance N-1'!M3020</f>
        <v>0</v>
      </c>
      <c r="F3017" s="78">
        <f>'Balance N-1'!N3020</f>
        <v>0</v>
      </c>
      <c r="G3017" s="78">
        <f>'Balance N-1'!O3020</f>
        <v>0</v>
      </c>
      <c r="H3017" s="78">
        <f>'Balance N-1'!P3020</f>
        <v>0</v>
      </c>
      <c r="I3017" s="79">
        <f t="shared" si="47"/>
        <v>0</v>
      </c>
    </row>
    <row r="3018" spans="1:9" ht="15.6">
      <c r="A3018" s="85">
        <f>'Balance N-1'!I3021</f>
        <v>0</v>
      </c>
      <c r="B3018" s="75">
        <f>'Balance N-1'!J3021</f>
        <v>0</v>
      </c>
      <c r="C3018" s="78">
        <f>'Balance N-1'!K3021</f>
        <v>0</v>
      </c>
      <c r="D3018" s="78">
        <f>'Balance N-1'!L3021</f>
        <v>0</v>
      </c>
      <c r="E3018" s="78">
        <f>'Balance N-1'!M3021</f>
        <v>0</v>
      </c>
      <c r="F3018" s="78">
        <f>'Balance N-1'!N3021</f>
        <v>0</v>
      </c>
      <c r="G3018" s="78">
        <f>'Balance N-1'!O3021</f>
        <v>0</v>
      </c>
      <c r="H3018" s="78">
        <f>'Balance N-1'!P3021</f>
        <v>0</v>
      </c>
      <c r="I3018" s="79">
        <f t="shared" si="47"/>
        <v>0</v>
      </c>
    </row>
    <row r="3019" spans="1:9" ht="15.6">
      <c r="A3019" s="85">
        <f>'Balance N-1'!I3022</f>
        <v>0</v>
      </c>
      <c r="B3019" s="75">
        <f>'Balance N-1'!J3022</f>
        <v>0</v>
      </c>
      <c r="C3019" s="78">
        <f>'Balance N-1'!K3022</f>
        <v>0</v>
      </c>
      <c r="D3019" s="78">
        <f>'Balance N-1'!L3022</f>
        <v>0</v>
      </c>
      <c r="E3019" s="78">
        <f>'Balance N-1'!M3022</f>
        <v>0</v>
      </c>
      <c r="F3019" s="78">
        <f>'Balance N-1'!N3022</f>
        <v>0</v>
      </c>
      <c r="G3019" s="78">
        <f>'Balance N-1'!O3022</f>
        <v>0</v>
      </c>
      <c r="H3019" s="78">
        <f>'Balance N-1'!P3022</f>
        <v>0</v>
      </c>
      <c r="I3019" s="79">
        <f t="shared" si="47"/>
        <v>0</v>
      </c>
    </row>
    <row r="3020" spans="1:9" ht="15.6">
      <c r="A3020" s="85">
        <f>'Balance N-1'!I3023</f>
        <v>0</v>
      </c>
      <c r="B3020" s="75">
        <f>'Balance N-1'!J3023</f>
        <v>0</v>
      </c>
      <c r="C3020" s="78">
        <f>'Balance N-1'!K3023</f>
        <v>0</v>
      </c>
      <c r="D3020" s="78">
        <f>'Balance N-1'!L3023</f>
        <v>0</v>
      </c>
      <c r="E3020" s="78">
        <f>'Balance N-1'!M3023</f>
        <v>0</v>
      </c>
      <c r="F3020" s="78">
        <f>'Balance N-1'!N3023</f>
        <v>0</v>
      </c>
      <c r="G3020" s="78">
        <f>'Balance N-1'!O3023</f>
        <v>0</v>
      </c>
      <c r="H3020" s="78">
        <f>'Balance N-1'!P3023</f>
        <v>0</v>
      </c>
      <c r="I3020" s="79">
        <f t="shared" si="47"/>
        <v>0</v>
      </c>
    </row>
    <row r="3021" spans="1:9" ht="15.6">
      <c r="A3021" s="85">
        <f>'Balance N-1'!I3024</f>
        <v>0</v>
      </c>
      <c r="B3021" s="75">
        <f>'Balance N-1'!J3024</f>
        <v>0</v>
      </c>
      <c r="C3021" s="78">
        <f>'Balance N-1'!K3024</f>
        <v>0</v>
      </c>
      <c r="D3021" s="78">
        <f>'Balance N-1'!L3024</f>
        <v>0</v>
      </c>
      <c r="E3021" s="78">
        <f>'Balance N-1'!M3024</f>
        <v>0</v>
      </c>
      <c r="F3021" s="78">
        <f>'Balance N-1'!N3024</f>
        <v>0</v>
      </c>
      <c r="G3021" s="78">
        <f>'Balance N-1'!O3024</f>
        <v>0</v>
      </c>
      <c r="H3021" s="78">
        <f>'Balance N-1'!P3024</f>
        <v>0</v>
      </c>
      <c r="I3021" s="79">
        <f t="shared" si="47"/>
        <v>0</v>
      </c>
    </row>
    <row r="3022" spans="1:9" ht="15.6">
      <c r="A3022" s="85">
        <f>'Balance N-1'!I3025</f>
        <v>0</v>
      </c>
      <c r="B3022" s="75">
        <f>'Balance N-1'!J3025</f>
        <v>0</v>
      </c>
      <c r="C3022" s="78">
        <f>'Balance N-1'!K3025</f>
        <v>0</v>
      </c>
      <c r="D3022" s="78">
        <f>'Balance N-1'!L3025</f>
        <v>0</v>
      </c>
      <c r="E3022" s="78">
        <f>'Balance N-1'!M3025</f>
        <v>0</v>
      </c>
      <c r="F3022" s="78">
        <f>'Balance N-1'!N3025</f>
        <v>0</v>
      </c>
      <c r="G3022" s="78">
        <f>'Balance N-1'!O3025</f>
        <v>0</v>
      </c>
      <c r="H3022" s="78">
        <f>'Balance N-1'!P3025</f>
        <v>0</v>
      </c>
      <c r="I3022" s="79">
        <f t="shared" si="47"/>
        <v>0</v>
      </c>
    </row>
    <row r="3023" spans="1:9" ht="15.6">
      <c r="A3023" s="85">
        <f>'Balance N-1'!I3026</f>
        <v>0</v>
      </c>
      <c r="B3023" s="75">
        <f>'Balance N-1'!J3026</f>
        <v>0</v>
      </c>
      <c r="C3023" s="78">
        <f>'Balance N-1'!K3026</f>
        <v>0</v>
      </c>
      <c r="D3023" s="78">
        <f>'Balance N-1'!L3026</f>
        <v>0</v>
      </c>
      <c r="E3023" s="78">
        <f>'Balance N-1'!M3026</f>
        <v>0</v>
      </c>
      <c r="F3023" s="78">
        <f>'Balance N-1'!N3026</f>
        <v>0</v>
      </c>
      <c r="G3023" s="78">
        <f>'Balance N-1'!O3026</f>
        <v>0</v>
      </c>
      <c r="H3023" s="78">
        <f>'Balance N-1'!P3026</f>
        <v>0</v>
      </c>
      <c r="I3023" s="79">
        <f t="shared" si="47"/>
        <v>0</v>
      </c>
    </row>
    <row r="3024" spans="1:9" ht="15.6">
      <c r="A3024" s="85">
        <f>'Balance N-1'!I3027</f>
        <v>0</v>
      </c>
      <c r="B3024" s="75">
        <f>'Balance N-1'!J3027</f>
        <v>0</v>
      </c>
      <c r="C3024" s="78">
        <f>'Balance N-1'!K3027</f>
        <v>0</v>
      </c>
      <c r="D3024" s="78">
        <f>'Balance N-1'!L3027</f>
        <v>0</v>
      </c>
      <c r="E3024" s="78">
        <f>'Balance N-1'!M3027</f>
        <v>0</v>
      </c>
      <c r="F3024" s="78">
        <f>'Balance N-1'!N3027</f>
        <v>0</v>
      </c>
      <c r="G3024" s="78">
        <f>'Balance N-1'!O3027</f>
        <v>0</v>
      </c>
      <c r="H3024" s="78">
        <f>'Balance N-1'!P3027</f>
        <v>0</v>
      </c>
      <c r="I3024" s="79">
        <f t="shared" si="47"/>
        <v>0</v>
      </c>
    </row>
    <row r="3025" spans="1:9" ht="15.6">
      <c r="A3025" s="85">
        <f>'Balance N-1'!I3028</f>
        <v>0</v>
      </c>
      <c r="B3025" s="75">
        <f>'Balance N-1'!J3028</f>
        <v>0</v>
      </c>
      <c r="C3025" s="78">
        <f>'Balance N-1'!K3028</f>
        <v>0</v>
      </c>
      <c r="D3025" s="78">
        <f>'Balance N-1'!L3028</f>
        <v>0</v>
      </c>
      <c r="E3025" s="78">
        <f>'Balance N-1'!M3028</f>
        <v>0</v>
      </c>
      <c r="F3025" s="78">
        <f>'Balance N-1'!N3028</f>
        <v>0</v>
      </c>
      <c r="G3025" s="78">
        <f>'Balance N-1'!O3028</f>
        <v>0</v>
      </c>
      <c r="H3025" s="78">
        <f>'Balance N-1'!P3028</f>
        <v>0</v>
      </c>
      <c r="I3025" s="79">
        <f t="shared" si="47"/>
        <v>0</v>
      </c>
    </row>
    <row r="3026" spans="1:9" ht="15.6">
      <c r="A3026" s="85">
        <f>'Balance N-1'!I3029</f>
        <v>0</v>
      </c>
      <c r="B3026" s="75">
        <f>'Balance N-1'!J3029</f>
        <v>0</v>
      </c>
      <c r="C3026" s="78">
        <f>'Balance N-1'!K3029</f>
        <v>0</v>
      </c>
      <c r="D3026" s="78">
        <f>'Balance N-1'!L3029</f>
        <v>0</v>
      </c>
      <c r="E3026" s="78">
        <f>'Balance N-1'!M3029</f>
        <v>0</v>
      </c>
      <c r="F3026" s="78">
        <f>'Balance N-1'!N3029</f>
        <v>0</v>
      </c>
      <c r="G3026" s="78">
        <f>'Balance N-1'!O3029</f>
        <v>0</v>
      </c>
      <c r="H3026" s="78">
        <f>'Balance N-1'!P3029</f>
        <v>0</v>
      </c>
      <c r="I3026" s="79">
        <f t="shared" si="47"/>
        <v>0</v>
      </c>
    </row>
    <row r="3027" spans="1:9" ht="15.6">
      <c r="A3027" s="85">
        <f>'Balance N-1'!I3030</f>
        <v>0</v>
      </c>
      <c r="B3027" s="75">
        <f>'Balance N-1'!J3030</f>
        <v>0</v>
      </c>
      <c r="C3027" s="78">
        <f>'Balance N-1'!K3030</f>
        <v>0</v>
      </c>
      <c r="D3027" s="78">
        <f>'Balance N-1'!L3030</f>
        <v>0</v>
      </c>
      <c r="E3027" s="78">
        <f>'Balance N-1'!M3030</f>
        <v>0</v>
      </c>
      <c r="F3027" s="78">
        <f>'Balance N-1'!N3030</f>
        <v>0</v>
      </c>
      <c r="G3027" s="78">
        <f>'Balance N-1'!O3030</f>
        <v>0</v>
      </c>
      <c r="H3027" s="78">
        <f>'Balance N-1'!P3030</f>
        <v>0</v>
      </c>
      <c r="I3027" s="79">
        <f t="shared" si="47"/>
        <v>0</v>
      </c>
    </row>
    <row r="3028" spans="1:9" ht="15.6">
      <c r="A3028" s="85">
        <f>'Balance N-1'!I3031</f>
        <v>0</v>
      </c>
      <c r="B3028" s="75">
        <f>'Balance N-1'!J3031</f>
        <v>0</v>
      </c>
      <c r="C3028" s="78">
        <f>'Balance N-1'!K3031</f>
        <v>0</v>
      </c>
      <c r="D3028" s="78">
        <f>'Balance N-1'!L3031</f>
        <v>0</v>
      </c>
      <c r="E3028" s="78">
        <f>'Balance N-1'!M3031</f>
        <v>0</v>
      </c>
      <c r="F3028" s="78">
        <f>'Balance N-1'!N3031</f>
        <v>0</v>
      </c>
      <c r="G3028" s="78">
        <f>'Balance N-1'!O3031</f>
        <v>0</v>
      </c>
      <c r="H3028" s="78">
        <f>'Balance N-1'!P3031</f>
        <v>0</v>
      </c>
      <c r="I3028" s="79">
        <f t="shared" si="47"/>
        <v>0</v>
      </c>
    </row>
    <row r="3029" spans="1:9" ht="15.6">
      <c r="A3029" s="85">
        <f>'Balance N-1'!I3032</f>
        <v>0</v>
      </c>
      <c r="B3029" s="75">
        <f>'Balance N-1'!J3032</f>
        <v>0</v>
      </c>
      <c r="C3029" s="78">
        <f>'Balance N-1'!K3032</f>
        <v>0</v>
      </c>
      <c r="D3029" s="78">
        <f>'Balance N-1'!L3032</f>
        <v>0</v>
      </c>
      <c r="E3029" s="78">
        <f>'Balance N-1'!M3032</f>
        <v>0</v>
      </c>
      <c r="F3029" s="78">
        <f>'Balance N-1'!N3032</f>
        <v>0</v>
      </c>
      <c r="G3029" s="78">
        <f>'Balance N-1'!O3032</f>
        <v>0</v>
      </c>
      <c r="H3029" s="78">
        <f>'Balance N-1'!P3032</f>
        <v>0</v>
      </c>
      <c r="I3029" s="79">
        <f t="shared" si="47"/>
        <v>0</v>
      </c>
    </row>
    <row r="3030" spans="1:9" ht="15.6">
      <c r="A3030" s="85">
        <f>'Balance N-1'!I3033</f>
        <v>0</v>
      </c>
      <c r="B3030" s="75">
        <f>'Balance N-1'!J3033</f>
        <v>0</v>
      </c>
      <c r="C3030" s="78">
        <f>'Balance N-1'!K3033</f>
        <v>0</v>
      </c>
      <c r="D3030" s="78">
        <f>'Balance N-1'!L3033</f>
        <v>0</v>
      </c>
      <c r="E3030" s="78">
        <f>'Balance N-1'!M3033</f>
        <v>0</v>
      </c>
      <c r="F3030" s="78">
        <f>'Balance N-1'!N3033</f>
        <v>0</v>
      </c>
      <c r="G3030" s="78">
        <f>'Balance N-1'!O3033</f>
        <v>0</v>
      </c>
      <c r="H3030" s="78">
        <f>'Balance N-1'!P3033</f>
        <v>0</v>
      </c>
      <c r="I3030" s="79">
        <f t="shared" si="47"/>
        <v>0</v>
      </c>
    </row>
    <row r="3031" spans="1:9" ht="15.6">
      <c r="A3031" s="85">
        <f>'Balance N-1'!I3034</f>
        <v>0</v>
      </c>
      <c r="B3031" s="75">
        <f>'Balance N-1'!J3034</f>
        <v>0</v>
      </c>
      <c r="C3031" s="78">
        <f>'Balance N-1'!K3034</f>
        <v>0</v>
      </c>
      <c r="D3031" s="78">
        <f>'Balance N-1'!L3034</f>
        <v>0</v>
      </c>
      <c r="E3031" s="78">
        <f>'Balance N-1'!M3034</f>
        <v>0</v>
      </c>
      <c r="F3031" s="78">
        <f>'Balance N-1'!N3034</f>
        <v>0</v>
      </c>
      <c r="G3031" s="78">
        <f>'Balance N-1'!O3034</f>
        <v>0</v>
      </c>
      <c r="H3031" s="78">
        <f>'Balance N-1'!P3034</f>
        <v>0</v>
      </c>
      <c r="I3031" s="79">
        <f t="shared" si="47"/>
        <v>0</v>
      </c>
    </row>
    <row r="3032" spans="1:9" ht="15.6">
      <c r="A3032" s="85">
        <f>'Balance N-1'!I3035</f>
        <v>0</v>
      </c>
      <c r="B3032" s="75">
        <f>'Balance N-1'!J3035</f>
        <v>0</v>
      </c>
      <c r="C3032" s="78">
        <f>'Balance N-1'!K3035</f>
        <v>0</v>
      </c>
      <c r="D3032" s="78">
        <f>'Balance N-1'!L3035</f>
        <v>0</v>
      </c>
      <c r="E3032" s="78">
        <f>'Balance N-1'!M3035</f>
        <v>0</v>
      </c>
      <c r="F3032" s="78">
        <f>'Balance N-1'!N3035</f>
        <v>0</v>
      </c>
      <c r="G3032" s="78">
        <f>'Balance N-1'!O3035</f>
        <v>0</v>
      </c>
      <c r="H3032" s="78">
        <f>'Balance N-1'!P3035</f>
        <v>0</v>
      </c>
      <c r="I3032" s="79">
        <f t="shared" si="47"/>
        <v>0</v>
      </c>
    </row>
    <row r="3033" spans="1:9" ht="15.6">
      <c r="A3033" s="85">
        <f>'Balance N-1'!I3036</f>
        <v>0</v>
      </c>
      <c r="B3033" s="75">
        <f>'Balance N-1'!J3036</f>
        <v>0</v>
      </c>
      <c r="C3033" s="78">
        <f>'Balance N-1'!K3036</f>
        <v>0</v>
      </c>
      <c r="D3033" s="78">
        <f>'Balance N-1'!L3036</f>
        <v>0</v>
      </c>
      <c r="E3033" s="78">
        <f>'Balance N-1'!M3036</f>
        <v>0</v>
      </c>
      <c r="F3033" s="78">
        <f>'Balance N-1'!N3036</f>
        <v>0</v>
      </c>
      <c r="G3033" s="78">
        <f>'Balance N-1'!O3036</f>
        <v>0</v>
      </c>
      <c r="H3033" s="78">
        <f>'Balance N-1'!P3036</f>
        <v>0</v>
      </c>
      <c r="I3033" s="79">
        <f t="shared" si="47"/>
        <v>0</v>
      </c>
    </row>
    <row r="3034" spans="1:9" ht="15.6">
      <c r="A3034" s="85">
        <f>'Balance N-1'!I3037</f>
        <v>0</v>
      </c>
      <c r="B3034" s="75">
        <f>'Balance N-1'!J3037</f>
        <v>0</v>
      </c>
      <c r="C3034" s="78">
        <f>'Balance N-1'!K3037</f>
        <v>0</v>
      </c>
      <c r="D3034" s="78">
        <f>'Balance N-1'!L3037</f>
        <v>0</v>
      </c>
      <c r="E3034" s="78">
        <f>'Balance N-1'!M3037</f>
        <v>0</v>
      </c>
      <c r="F3034" s="78">
        <f>'Balance N-1'!N3037</f>
        <v>0</v>
      </c>
      <c r="G3034" s="78">
        <f>'Balance N-1'!O3037</f>
        <v>0</v>
      </c>
      <c r="H3034" s="78">
        <f>'Balance N-1'!P3037</f>
        <v>0</v>
      </c>
      <c r="I3034" s="79">
        <f t="shared" si="47"/>
        <v>0</v>
      </c>
    </row>
    <row r="3035" spans="1:9" ht="15.6">
      <c r="A3035" s="85">
        <f>'Balance N-1'!I3038</f>
        <v>0</v>
      </c>
      <c r="B3035" s="75">
        <f>'Balance N-1'!J3038</f>
        <v>0</v>
      </c>
      <c r="C3035" s="78">
        <f>'Balance N-1'!K3038</f>
        <v>0</v>
      </c>
      <c r="D3035" s="78">
        <f>'Balance N-1'!L3038</f>
        <v>0</v>
      </c>
      <c r="E3035" s="78">
        <f>'Balance N-1'!M3038</f>
        <v>0</v>
      </c>
      <c r="F3035" s="78">
        <f>'Balance N-1'!N3038</f>
        <v>0</v>
      </c>
      <c r="G3035" s="78">
        <f>'Balance N-1'!O3038</f>
        <v>0</v>
      </c>
      <c r="H3035" s="78">
        <f>'Balance N-1'!P3038</f>
        <v>0</v>
      </c>
      <c r="I3035" s="79">
        <f t="shared" si="47"/>
        <v>0</v>
      </c>
    </row>
    <row r="3036" spans="1:9" ht="15.6">
      <c r="A3036" s="85">
        <f>'Balance N-1'!I3039</f>
        <v>0</v>
      </c>
      <c r="B3036" s="75">
        <f>'Balance N-1'!J3039</f>
        <v>0</v>
      </c>
      <c r="C3036" s="78">
        <f>'Balance N-1'!K3039</f>
        <v>0</v>
      </c>
      <c r="D3036" s="78">
        <f>'Balance N-1'!L3039</f>
        <v>0</v>
      </c>
      <c r="E3036" s="78">
        <f>'Balance N-1'!M3039</f>
        <v>0</v>
      </c>
      <c r="F3036" s="78">
        <f>'Balance N-1'!N3039</f>
        <v>0</v>
      </c>
      <c r="G3036" s="78">
        <f>'Balance N-1'!O3039</f>
        <v>0</v>
      </c>
      <c r="H3036" s="78">
        <f>'Balance N-1'!P3039</f>
        <v>0</v>
      </c>
      <c r="I3036" s="79">
        <f t="shared" si="47"/>
        <v>0</v>
      </c>
    </row>
    <row r="3037" spans="1:9" ht="15.6">
      <c r="A3037" s="85">
        <f>'Balance N-1'!I3040</f>
        <v>0</v>
      </c>
      <c r="B3037" s="75">
        <f>'Balance N-1'!J3040</f>
        <v>0</v>
      </c>
      <c r="C3037" s="78">
        <f>'Balance N-1'!K3040</f>
        <v>0</v>
      </c>
      <c r="D3037" s="78">
        <f>'Balance N-1'!L3040</f>
        <v>0</v>
      </c>
      <c r="E3037" s="78">
        <f>'Balance N-1'!M3040</f>
        <v>0</v>
      </c>
      <c r="F3037" s="78">
        <f>'Balance N-1'!N3040</f>
        <v>0</v>
      </c>
      <c r="G3037" s="78">
        <f>'Balance N-1'!O3040</f>
        <v>0</v>
      </c>
      <c r="H3037" s="78">
        <f>'Balance N-1'!P3040</f>
        <v>0</v>
      </c>
      <c r="I3037" s="79">
        <f t="shared" si="47"/>
        <v>0</v>
      </c>
    </row>
    <row r="3038" spans="1:9" ht="15.6">
      <c r="A3038" s="85">
        <f>'Balance N-1'!I3041</f>
        <v>0</v>
      </c>
      <c r="B3038" s="75">
        <f>'Balance N-1'!J3041</f>
        <v>0</v>
      </c>
      <c r="C3038" s="78">
        <f>'Balance N-1'!K3041</f>
        <v>0</v>
      </c>
      <c r="D3038" s="78">
        <f>'Balance N-1'!L3041</f>
        <v>0</v>
      </c>
      <c r="E3038" s="78">
        <f>'Balance N-1'!M3041</f>
        <v>0</v>
      </c>
      <c r="F3038" s="78">
        <f>'Balance N-1'!N3041</f>
        <v>0</v>
      </c>
      <c r="G3038" s="78">
        <f>'Balance N-1'!O3041</f>
        <v>0</v>
      </c>
      <c r="H3038" s="78">
        <f>'Balance N-1'!P3041</f>
        <v>0</v>
      </c>
      <c r="I3038" s="79">
        <f t="shared" si="47"/>
        <v>0</v>
      </c>
    </row>
    <row r="3039" spans="1:9" ht="15.6">
      <c r="A3039" s="85">
        <f>'Balance N-1'!I3042</f>
        <v>0</v>
      </c>
      <c r="B3039" s="75">
        <f>'Balance N-1'!J3042</f>
        <v>0</v>
      </c>
      <c r="C3039" s="78">
        <f>'Balance N-1'!K3042</f>
        <v>0</v>
      </c>
      <c r="D3039" s="78">
        <f>'Balance N-1'!L3042</f>
        <v>0</v>
      </c>
      <c r="E3039" s="78">
        <f>'Balance N-1'!M3042</f>
        <v>0</v>
      </c>
      <c r="F3039" s="78">
        <f>'Balance N-1'!N3042</f>
        <v>0</v>
      </c>
      <c r="G3039" s="78">
        <f>'Balance N-1'!O3042</f>
        <v>0</v>
      </c>
      <c r="H3039" s="78">
        <f>'Balance N-1'!P3042</f>
        <v>0</v>
      </c>
      <c r="I3039" s="79">
        <f t="shared" si="47"/>
        <v>0</v>
      </c>
    </row>
    <row r="3040" spans="1:9" ht="15.6">
      <c r="A3040" s="85">
        <f>'Balance N-1'!I3043</f>
        <v>0</v>
      </c>
      <c r="B3040" s="75">
        <f>'Balance N-1'!J3043</f>
        <v>0</v>
      </c>
      <c r="C3040" s="78">
        <f>'Balance N-1'!K3043</f>
        <v>0</v>
      </c>
      <c r="D3040" s="78">
        <f>'Balance N-1'!L3043</f>
        <v>0</v>
      </c>
      <c r="E3040" s="78">
        <f>'Balance N-1'!M3043</f>
        <v>0</v>
      </c>
      <c r="F3040" s="78">
        <f>'Balance N-1'!N3043</f>
        <v>0</v>
      </c>
      <c r="G3040" s="78">
        <f>'Balance N-1'!O3043</f>
        <v>0</v>
      </c>
      <c r="H3040" s="78">
        <f>'Balance N-1'!P3043</f>
        <v>0</v>
      </c>
      <c r="I3040" s="79">
        <f t="shared" si="47"/>
        <v>0</v>
      </c>
    </row>
    <row r="3041" spans="1:9" ht="15.6">
      <c r="A3041" s="85">
        <f>'Balance N-1'!I3044</f>
        <v>0</v>
      </c>
      <c r="B3041" s="75">
        <f>'Balance N-1'!J3044</f>
        <v>0</v>
      </c>
      <c r="C3041" s="78">
        <f>'Balance N-1'!K3044</f>
        <v>0</v>
      </c>
      <c r="D3041" s="78">
        <f>'Balance N-1'!L3044</f>
        <v>0</v>
      </c>
      <c r="E3041" s="78">
        <f>'Balance N-1'!M3044</f>
        <v>0</v>
      </c>
      <c r="F3041" s="78">
        <f>'Balance N-1'!N3044</f>
        <v>0</v>
      </c>
      <c r="G3041" s="78">
        <f>'Balance N-1'!O3044</f>
        <v>0</v>
      </c>
      <c r="H3041" s="78">
        <f>'Balance N-1'!P3044</f>
        <v>0</v>
      </c>
      <c r="I3041" s="79">
        <f t="shared" si="47"/>
        <v>0</v>
      </c>
    </row>
    <row r="3042" spans="1:9" ht="15.6">
      <c r="A3042" s="85">
        <f>'Balance N-1'!I3045</f>
        <v>0</v>
      </c>
      <c r="B3042" s="75">
        <f>'Balance N-1'!J3045</f>
        <v>0</v>
      </c>
      <c r="C3042" s="78">
        <f>'Balance N-1'!K3045</f>
        <v>0</v>
      </c>
      <c r="D3042" s="78">
        <f>'Balance N-1'!L3045</f>
        <v>0</v>
      </c>
      <c r="E3042" s="78">
        <f>'Balance N-1'!M3045</f>
        <v>0</v>
      </c>
      <c r="F3042" s="78">
        <f>'Balance N-1'!N3045</f>
        <v>0</v>
      </c>
      <c r="G3042" s="78">
        <f>'Balance N-1'!O3045</f>
        <v>0</v>
      </c>
      <c r="H3042" s="78">
        <f>'Balance N-1'!P3045</f>
        <v>0</v>
      </c>
      <c r="I3042" s="79">
        <f t="shared" si="47"/>
        <v>0</v>
      </c>
    </row>
    <row r="3043" spans="1:9" ht="15.6">
      <c r="A3043" s="85">
        <f>'Balance N-1'!I3046</f>
        <v>0</v>
      </c>
      <c r="B3043" s="75">
        <f>'Balance N-1'!J3046</f>
        <v>0</v>
      </c>
      <c r="C3043" s="78">
        <f>'Balance N-1'!K3046</f>
        <v>0</v>
      </c>
      <c r="D3043" s="78">
        <f>'Balance N-1'!L3046</f>
        <v>0</v>
      </c>
      <c r="E3043" s="78">
        <f>'Balance N-1'!M3046</f>
        <v>0</v>
      </c>
      <c r="F3043" s="78">
        <f>'Balance N-1'!N3046</f>
        <v>0</v>
      </c>
      <c r="G3043" s="78">
        <f>'Balance N-1'!O3046</f>
        <v>0</v>
      </c>
      <c r="H3043" s="78">
        <f>'Balance N-1'!P3046</f>
        <v>0</v>
      </c>
      <c r="I3043" s="79">
        <f t="shared" si="47"/>
        <v>0</v>
      </c>
    </row>
    <row r="3044" spans="1:9" ht="15.6">
      <c r="A3044" s="85">
        <f>'Balance N-1'!I3047</f>
        <v>0</v>
      </c>
      <c r="B3044" s="75">
        <f>'Balance N-1'!J3047</f>
        <v>0</v>
      </c>
      <c r="C3044" s="78">
        <f>'Balance N-1'!K3047</f>
        <v>0</v>
      </c>
      <c r="D3044" s="78">
        <f>'Balance N-1'!L3047</f>
        <v>0</v>
      </c>
      <c r="E3044" s="78">
        <f>'Balance N-1'!M3047</f>
        <v>0</v>
      </c>
      <c r="F3044" s="78">
        <f>'Balance N-1'!N3047</f>
        <v>0</v>
      </c>
      <c r="G3044" s="78">
        <f>'Balance N-1'!O3047</f>
        <v>0</v>
      </c>
      <c r="H3044" s="78">
        <f>'Balance N-1'!P3047</f>
        <v>0</v>
      </c>
      <c r="I3044" s="79">
        <f t="shared" si="47"/>
        <v>0</v>
      </c>
    </row>
    <row r="3045" spans="1:9" ht="15.6">
      <c r="A3045" s="85">
        <f>'Balance N-1'!I3048</f>
        <v>0</v>
      </c>
      <c r="B3045" s="75">
        <f>'Balance N-1'!J3048</f>
        <v>0</v>
      </c>
      <c r="C3045" s="78">
        <f>'Balance N-1'!K3048</f>
        <v>0</v>
      </c>
      <c r="D3045" s="78">
        <f>'Balance N-1'!L3048</f>
        <v>0</v>
      </c>
      <c r="E3045" s="78">
        <f>'Balance N-1'!M3048</f>
        <v>0</v>
      </c>
      <c r="F3045" s="78">
        <f>'Balance N-1'!N3048</f>
        <v>0</v>
      </c>
      <c r="G3045" s="78">
        <f>'Balance N-1'!O3048</f>
        <v>0</v>
      </c>
      <c r="H3045" s="78">
        <f>'Balance N-1'!P3048</f>
        <v>0</v>
      </c>
      <c r="I3045" s="79">
        <f t="shared" si="47"/>
        <v>0</v>
      </c>
    </row>
    <row r="3046" spans="1:9" ht="15.6">
      <c r="A3046" s="85">
        <f>'Balance N-1'!I3049</f>
        <v>0</v>
      </c>
      <c r="B3046" s="75">
        <f>'Balance N-1'!J3049</f>
        <v>0</v>
      </c>
      <c r="C3046" s="78">
        <f>'Balance N-1'!K3049</f>
        <v>0</v>
      </c>
      <c r="D3046" s="78">
        <f>'Balance N-1'!L3049</f>
        <v>0</v>
      </c>
      <c r="E3046" s="78">
        <f>'Balance N-1'!M3049</f>
        <v>0</v>
      </c>
      <c r="F3046" s="78">
        <f>'Balance N-1'!N3049</f>
        <v>0</v>
      </c>
      <c r="G3046" s="78">
        <f>'Balance N-1'!O3049</f>
        <v>0</v>
      </c>
      <c r="H3046" s="78">
        <f>'Balance N-1'!P3049</f>
        <v>0</v>
      </c>
      <c r="I3046" s="79">
        <f t="shared" si="47"/>
        <v>0</v>
      </c>
    </row>
    <row r="3047" spans="1:9" ht="15.6">
      <c r="A3047" s="85">
        <f>'Balance N-1'!I3050</f>
        <v>0</v>
      </c>
      <c r="B3047" s="75">
        <f>'Balance N-1'!J3050</f>
        <v>0</v>
      </c>
      <c r="C3047" s="78">
        <f>'Balance N-1'!K3050</f>
        <v>0</v>
      </c>
      <c r="D3047" s="78">
        <f>'Balance N-1'!L3050</f>
        <v>0</v>
      </c>
      <c r="E3047" s="78">
        <f>'Balance N-1'!M3050</f>
        <v>0</v>
      </c>
      <c r="F3047" s="78">
        <f>'Balance N-1'!N3050</f>
        <v>0</v>
      </c>
      <c r="G3047" s="78">
        <f>'Balance N-1'!O3050</f>
        <v>0</v>
      </c>
      <c r="H3047" s="78">
        <f>'Balance N-1'!P3050</f>
        <v>0</v>
      </c>
      <c r="I3047" s="79">
        <f t="shared" si="47"/>
        <v>0</v>
      </c>
    </row>
    <row r="3048" spans="1:9" ht="15.6">
      <c r="A3048" s="85">
        <f>'Balance N-1'!I3051</f>
        <v>0</v>
      </c>
      <c r="B3048" s="75">
        <f>'Balance N-1'!J3051</f>
        <v>0</v>
      </c>
      <c r="C3048" s="78">
        <f>'Balance N-1'!K3051</f>
        <v>0</v>
      </c>
      <c r="D3048" s="78">
        <f>'Balance N-1'!L3051</f>
        <v>0</v>
      </c>
      <c r="E3048" s="78">
        <f>'Balance N-1'!M3051</f>
        <v>0</v>
      </c>
      <c r="F3048" s="78">
        <f>'Balance N-1'!N3051</f>
        <v>0</v>
      </c>
      <c r="G3048" s="78">
        <f>'Balance N-1'!O3051</f>
        <v>0</v>
      </c>
      <c r="H3048" s="78">
        <f>'Balance N-1'!P3051</f>
        <v>0</v>
      </c>
      <c r="I3048" s="79">
        <f t="shared" si="47"/>
        <v>0</v>
      </c>
    </row>
    <row r="3049" spans="1:9" ht="15.6">
      <c r="A3049" s="85">
        <f>'Balance N-1'!I3052</f>
        <v>0</v>
      </c>
      <c r="B3049" s="75">
        <f>'Balance N-1'!J3052</f>
        <v>0</v>
      </c>
      <c r="C3049" s="78">
        <f>'Balance N-1'!K3052</f>
        <v>0</v>
      </c>
      <c r="D3049" s="78">
        <f>'Balance N-1'!L3052</f>
        <v>0</v>
      </c>
      <c r="E3049" s="78">
        <f>'Balance N-1'!M3052</f>
        <v>0</v>
      </c>
      <c r="F3049" s="78">
        <f>'Balance N-1'!N3052</f>
        <v>0</v>
      </c>
      <c r="G3049" s="78">
        <f>'Balance N-1'!O3052</f>
        <v>0</v>
      </c>
      <c r="H3049" s="78">
        <f>'Balance N-1'!P3052</f>
        <v>0</v>
      </c>
      <c r="I3049" s="79">
        <f t="shared" si="47"/>
        <v>0</v>
      </c>
    </row>
    <row r="3050" spans="1:9" ht="15.6">
      <c r="A3050" s="85">
        <f>'Balance N-1'!I3053</f>
        <v>0</v>
      </c>
      <c r="B3050" s="75">
        <f>'Balance N-1'!J3053</f>
        <v>0</v>
      </c>
      <c r="C3050" s="78">
        <f>'Balance N-1'!K3053</f>
        <v>0</v>
      </c>
      <c r="D3050" s="78">
        <f>'Balance N-1'!L3053</f>
        <v>0</v>
      </c>
      <c r="E3050" s="78">
        <f>'Balance N-1'!M3053</f>
        <v>0</v>
      </c>
      <c r="F3050" s="78">
        <f>'Balance N-1'!N3053</f>
        <v>0</v>
      </c>
      <c r="G3050" s="78">
        <f>'Balance N-1'!O3053</f>
        <v>0</v>
      </c>
      <c r="H3050" s="78">
        <f>'Balance N-1'!P3053</f>
        <v>0</v>
      </c>
      <c r="I3050" s="79">
        <f t="shared" si="47"/>
        <v>0</v>
      </c>
    </row>
    <row r="3051" spans="1:9" ht="15.6">
      <c r="A3051" s="85">
        <f>'Balance N-1'!I3054</f>
        <v>0</v>
      </c>
      <c r="B3051" s="75">
        <f>'Balance N-1'!J3054</f>
        <v>0</v>
      </c>
      <c r="C3051" s="78">
        <f>'Balance N-1'!K3054</f>
        <v>0</v>
      </c>
      <c r="D3051" s="78">
        <f>'Balance N-1'!L3054</f>
        <v>0</v>
      </c>
      <c r="E3051" s="78">
        <f>'Balance N-1'!M3054</f>
        <v>0</v>
      </c>
      <c r="F3051" s="78">
        <f>'Balance N-1'!N3054</f>
        <v>0</v>
      </c>
      <c r="G3051" s="78">
        <f>'Balance N-1'!O3054</f>
        <v>0</v>
      </c>
      <c r="H3051" s="78">
        <f>'Balance N-1'!P3054</f>
        <v>0</v>
      </c>
      <c r="I3051" s="79">
        <f t="shared" si="47"/>
        <v>0</v>
      </c>
    </row>
    <row r="3052" spans="1:9" ht="15.6">
      <c r="A3052" s="85">
        <f>'Balance N-1'!I3055</f>
        <v>0</v>
      </c>
      <c r="B3052" s="75">
        <f>'Balance N-1'!J3055</f>
        <v>0</v>
      </c>
      <c r="C3052" s="78">
        <f>'Balance N-1'!K3055</f>
        <v>0</v>
      </c>
      <c r="D3052" s="78">
        <f>'Balance N-1'!L3055</f>
        <v>0</v>
      </c>
      <c r="E3052" s="78">
        <f>'Balance N-1'!M3055</f>
        <v>0</v>
      </c>
      <c r="F3052" s="78">
        <f>'Balance N-1'!N3055</f>
        <v>0</v>
      </c>
      <c r="G3052" s="78">
        <f>'Balance N-1'!O3055</f>
        <v>0</v>
      </c>
      <c r="H3052" s="78">
        <f>'Balance N-1'!P3055</f>
        <v>0</v>
      </c>
      <c r="I3052" s="79">
        <f t="shared" si="47"/>
        <v>0</v>
      </c>
    </row>
    <row r="3053" spans="1:9" ht="15.6">
      <c r="A3053" s="85">
        <f>'Balance N-1'!I3056</f>
        <v>0</v>
      </c>
      <c r="B3053" s="75">
        <f>'Balance N-1'!J3056</f>
        <v>0</v>
      </c>
      <c r="C3053" s="78">
        <f>'Balance N-1'!K3056</f>
        <v>0</v>
      </c>
      <c r="D3053" s="78">
        <f>'Balance N-1'!L3056</f>
        <v>0</v>
      </c>
      <c r="E3053" s="78">
        <f>'Balance N-1'!M3056</f>
        <v>0</v>
      </c>
      <c r="F3053" s="78">
        <f>'Balance N-1'!N3056</f>
        <v>0</v>
      </c>
      <c r="G3053" s="78">
        <f>'Balance N-1'!O3056</f>
        <v>0</v>
      </c>
      <c r="H3053" s="78">
        <f>'Balance N-1'!P3056</f>
        <v>0</v>
      </c>
      <c r="I3053" s="79">
        <f t="shared" si="47"/>
        <v>0</v>
      </c>
    </row>
    <row r="3054" spans="1:9" ht="15.6">
      <c r="A3054" s="85">
        <f>'Balance N-1'!I3057</f>
        <v>0</v>
      </c>
      <c r="B3054" s="75">
        <f>'Balance N-1'!J3057</f>
        <v>0</v>
      </c>
      <c r="C3054" s="78">
        <f>'Balance N-1'!K3057</f>
        <v>0</v>
      </c>
      <c r="D3054" s="78">
        <f>'Balance N-1'!L3057</f>
        <v>0</v>
      </c>
      <c r="E3054" s="78">
        <f>'Balance N-1'!M3057</f>
        <v>0</v>
      </c>
      <c r="F3054" s="78">
        <f>'Balance N-1'!N3057</f>
        <v>0</v>
      </c>
      <c r="G3054" s="78">
        <f>'Balance N-1'!O3057</f>
        <v>0</v>
      </c>
      <c r="H3054" s="78">
        <f>'Balance N-1'!P3057</f>
        <v>0</v>
      </c>
      <c r="I3054" s="79">
        <f t="shared" si="47"/>
        <v>0</v>
      </c>
    </row>
    <row r="3055" spans="1:9" ht="15.6">
      <c r="A3055" s="85">
        <f>'Balance N-1'!I3058</f>
        <v>0</v>
      </c>
      <c r="B3055" s="75">
        <f>'Balance N-1'!J3058</f>
        <v>0</v>
      </c>
      <c r="C3055" s="78">
        <f>'Balance N-1'!K3058</f>
        <v>0</v>
      </c>
      <c r="D3055" s="78">
        <f>'Balance N-1'!L3058</f>
        <v>0</v>
      </c>
      <c r="E3055" s="78">
        <f>'Balance N-1'!M3058</f>
        <v>0</v>
      </c>
      <c r="F3055" s="78">
        <f>'Balance N-1'!N3058</f>
        <v>0</v>
      </c>
      <c r="G3055" s="78">
        <f>'Balance N-1'!O3058</f>
        <v>0</v>
      </c>
      <c r="H3055" s="78">
        <f>'Balance N-1'!P3058</f>
        <v>0</v>
      </c>
      <c r="I3055" s="79">
        <f t="shared" si="47"/>
        <v>0</v>
      </c>
    </row>
    <row r="3056" spans="1:9" ht="15.6">
      <c r="A3056" s="85">
        <f>'Balance N-1'!I3059</f>
        <v>0</v>
      </c>
      <c r="B3056" s="75">
        <f>'Balance N-1'!J3059</f>
        <v>0</v>
      </c>
      <c r="C3056" s="78">
        <f>'Balance N-1'!K3059</f>
        <v>0</v>
      </c>
      <c r="D3056" s="78">
        <f>'Balance N-1'!L3059</f>
        <v>0</v>
      </c>
      <c r="E3056" s="78">
        <f>'Balance N-1'!M3059</f>
        <v>0</v>
      </c>
      <c r="F3056" s="78">
        <f>'Balance N-1'!N3059</f>
        <v>0</v>
      </c>
      <c r="G3056" s="78">
        <f>'Balance N-1'!O3059</f>
        <v>0</v>
      </c>
      <c r="H3056" s="78">
        <f>'Balance N-1'!P3059</f>
        <v>0</v>
      </c>
      <c r="I3056" s="79">
        <f t="shared" si="47"/>
        <v>0</v>
      </c>
    </row>
    <row r="3057" spans="1:9" ht="15.6">
      <c r="A3057" s="85">
        <f>'Balance N-1'!I3060</f>
        <v>0</v>
      </c>
      <c r="B3057" s="75">
        <f>'Balance N-1'!J3060</f>
        <v>0</v>
      </c>
      <c r="C3057" s="78">
        <f>'Balance N-1'!K3060</f>
        <v>0</v>
      </c>
      <c r="D3057" s="78">
        <f>'Balance N-1'!L3060</f>
        <v>0</v>
      </c>
      <c r="E3057" s="78">
        <f>'Balance N-1'!M3060</f>
        <v>0</v>
      </c>
      <c r="F3057" s="78">
        <f>'Balance N-1'!N3060</f>
        <v>0</v>
      </c>
      <c r="G3057" s="78">
        <f>'Balance N-1'!O3060</f>
        <v>0</v>
      </c>
      <c r="H3057" s="78">
        <f>'Balance N-1'!P3060</f>
        <v>0</v>
      </c>
      <c r="I3057" s="79">
        <f t="shared" si="47"/>
        <v>0</v>
      </c>
    </row>
    <row r="3058" spans="1:9" ht="15.6">
      <c r="A3058" s="85">
        <f>'Balance N-1'!I3061</f>
        <v>0</v>
      </c>
      <c r="B3058" s="75">
        <f>'Balance N-1'!J3061</f>
        <v>0</v>
      </c>
      <c r="C3058" s="78">
        <f>'Balance N-1'!K3061</f>
        <v>0</v>
      </c>
      <c r="D3058" s="78">
        <f>'Balance N-1'!L3061</f>
        <v>0</v>
      </c>
      <c r="E3058" s="78">
        <f>'Balance N-1'!M3061</f>
        <v>0</v>
      </c>
      <c r="F3058" s="78">
        <f>'Balance N-1'!N3061</f>
        <v>0</v>
      </c>
      <c r="G3058" s="78">
        <f>'Balance N-1'!O3061</f>
        <v>0</v>
      </c>
      <c r="H3058" s="78">
        <f>'Balance N-1'!P3061</f>
        <v>0</v>
      </c>
      <c r="I3058" s="79">
        <f t="shared" si="47"/>
        <v>0</v>
      </c>
    </row>
    <row r="3059" spans="1:9" ht="15.6">
      <c r="A3059" s="85">
        <f>'Balance N-1'!I3062</f>
        <v>0</v>
      </c>
      <c r="B3059" s="75">
        <f>'Balance N-1'!J3062</f>
        <v>0</v>
      </c>
      <c r="C3059" s="78">
        <f>'Balance N-1'!K3062</f>
        <v>0</v>
      </c>
      <c r="D3059" s="78">
        <f>'Balance N-1'!L3062</f>
        <v>0</v>
      </c>
      <c r="E3059" s="78">
        <f>'Balance N-1'!M3062</f>
        <v>0</v>
      </c>
      <c r="F3059" s="78">
        <f>'Balance N-1'!N3062</f>
        <v>0</v>
      </c>
      <c r="G3059" s="78">
        <f>'Balance N-1'!O3062</f>
        <v>0</v>
      </c>
      <c r="H3059" s="78">
        <f>'Balance N-1'!P3062</f>
        <v>0</v>
      </c>
      <c r="I3059" s="79">
        <f t="shared" si="47"/>
        <v>0</v>
      </c>
    </row>
    <row r="3060" spans="1:9" ht="15.6">
      <c r="A3060" s="85">
        <f>'Balance N-1'!I3063</f>
        <v>0</v>
      </c>
      <c r="B3060" s="75">
        <f>'Balance N-1'!J3063</f>
        <v>0</v>
      </c>
      <c r="C3060" s="78">
        <f>'Balance N-1'!K3063</f>
        <v>0</v>
      </c>
      <c r="D3060" s="78">
        <f>'Balance N-1'!L3063</f>
        <v>0</v>
      </c>
      <c r="E3060" s="78">
        <f>'Balance N-1'!M3063</f>
        <v>0</v>
      </c>
      <c r="F3060" s="78">
        <f>'Balance N-1'!N3063</f>
        <v>0</v>
      </c>
      <c r="G3060" s="78">
        <f>'Balance N-1'!O3063</f>
        <v>0</v>
      </c>
      <c r="H3060" s="78">
        <f>'Balance N-1'!P3063</f>
        <v>0</v>
      </c>
      <c r="I3060" s="79">
        <f t="shared" si="47"/>
        <v>0</v>
      </c>
    </row>
    <row r="3061" spans="1:9" ht="15.6">
      <c r="A3061" s="85">
        <f>'Balance N-1'!I3064</f>
        <v>0</v>
      </c>
      <c r="B3061" s="75">
        <f>'Balance N-1'!J3064</f>
        <v>0</v>
      </c>
      <c r="C3061" s="78">
        <f>'Balance N-1'!K3064</f>
        <v>0</v>
      </c>
      <c r="D3061" s="78">
        <f>'Balance N-1'!L3064</f>
        <v>0</v>
      </c>
      <c r="E3061" s="78">
        <f>'Balance N-1'!M3064</f>
        <v>0</v>
      </c>
      <c r="F3061" s="78">
        <f>'Balance N-1'!N3064</f>
        <v>0</v>
      </c>
      <c r="G3061" s="78">
        <f>'Balance N-1'!O3064</f>
        <v>0</v>
      </c>
      <c r="H3061" s="78">
        <f>'Balance N-1'!P3064</f>
        <v>0</v>
      </c>
      <c r="I3061" s="79">
        <f t="shared" si="47"/>
        <v>0</v>
      </c>
    </row>
    <row r="3062" spans="1:9" ht="15.6">
      <c r="A3062" s="85">
        <f>'Balance N-1'!I3065</f>
        <v>0</v>
      </c>
      <c r="B3062" s="75">
        <f>'Balance N-1'!J3065</f>
        <v>0</v>
      </c>
      <c r="C3062" s="78">
        <f>'Balance N-1'!K3065</f>
        <v>0</v>
      </c>
      <c r="D3062" s="78">
        <f>'Balance N-1'!L3065</f>
        <v>0</v>
      </c>
      <c r="E3062" s="78">
        <f>'Balance N-1'!M3065</f>
        <v>0</v>
      </c>
      <c r="F3062" s="78">
        <f>'Balance N-1'!N3065</f>
        <v>0</v>
      </c>
      <c r="G3062" s="78">
        <f>'Balance N-1'!O3065</f>
        <v>0</v>
      </c>
      <c r="H3062" s="78">
        <f>'Balance N-1'!P3065</f>
        <v>0</v>
      </c>
      <c r="I3062" s="79">
        <f t="shared" si="47"/>
        <v>0</v>
      </c>
    </row>
    <row r="3063" spans="1:9" ht="15.6">
      <c r="A3063" s="85">
        <f>'Balance N-1'!I3066</f>
        <v>0</v>
      </c>
      <c r="B3063" s="75">
        <f>'Balance N-1'!J3066</f>
        <v>0</v>
      </c>
      <c r="C3063" s="78">
        <f>'Balance N-1'!K3066</f>
        <v>0</v>
      </c>
      <c r="D3063" s="78">
        <f>'Balance N-1'!L3066</f>
        <v>0</v>
      </c>
      <c r="E3063" s="78">
        <f>'Balance N-1'!M3066</f>
        <v>0</v>
      </c>
      <c r="F3063" s="78">
        <f>'Balance N-1'!N3066</f>
        <v>0</v>
      </c>
      <c r="G3063" s="78">
        <f>'Balance N-1'!O3066</f>
        <v>0</v>
      </c>
      <c r="H3063" s="78">
        <f>'Balance N-1'!P3066</f>
        <v>0</v>
      </c>
      <c r="I3063" s="79">
        <f t="shared" si="47"/>
        <v>0</v>
      </c>
    </row>
    <row r="3064" spans="1:9" ht="15.6">
      <c r="A3064" s="85">
        <f>'Balance N-1'!I3067</f>
        <v>0</v>
      </c>
      <c r="B3064" s="75">
        <f>'Balance N-1'!J3067</f>
        <v>0</v>
      </c>
      <c r="C3064" s="78">
        <f>'Balance N-1'!K3067</f>
        <v>0</v>
      </c>
      <c r="D3064" s="78">
        <f>'Balance N-1'!L3067</f>
        <v>0</v>
      </c>
      <c r="E3064" s="78">
        <f>'Balance N-1'!M3067</f>
        <v>0</v>
      </c>
      <c r="F3064" s="78">
        <f>'Balance N-1'!N3067</f>
        <v>0</v>
      </c>
      <c r="G3064" s="78">
        <f>'Balance N-1'!O3067</f>
        <v>0</v>
      </c>
      <c r="H3064" s="78">
        <f>'Balance N-1'!P3067</f>
        <v>0</v>
      </c>
      <c r="I3064" s="79">
        <f t="shared" si="47"/>
        <v>0</v>
      </c>
    </row>
    <row r="3065" spans="1:9" ht="15.6">
      <c r="A3065" s="85">
        <f>'Balance N-1'!I3068</f>
        <v>0</v>
      </c>
      <c r="B3065" s="75">
        <f>'Balance N-1'!J3068</f>
        <v>0</v>
      </c>
      <c r="C3065" s="78">
        <f>'Balance N-1'!K3068</f>
        <v>0</v>
      </c>
      <c r="D3065" s="78">
        <f>'Balance N-1'!L3068</f>
        <v>0</v>
      </c>
      <c r="E3065" s="78">
        <f>'Balance N-1'!M3068</f>
        <v>0</v>
      </c>
      <c r="F3065" s="78">
        <f>'Balance N-1'!N3068</f>
        <v>0</v>
      </c>
      <c r="G3065" s="78">
        <f>'Balance N-1'!O3068</f>
        <v>0</v>
      </c>
      <c r="H3065" s="78">
        <f>'Balance N-1'!P3068</f>
        <v>0</v>
      </c>
      <c r="I3065" s="79">
        <f t="shared" si="47"/>
        <v>0</v>
      </c>
    </row>
    <row r="3066" spans="1:9" ht="15.6">
      <c r="A3066" s="85">
        <f>'Balance N-1'!I3069</f>
        <v>0</v>
      </c>
      <c r="B3066" s="75">
        <f>'Balance N-1'!J3069</f>
        <v>0</v>
      </c>
      <c r="C3066" s="78">
        <f>'Balance N-1'!K3069</f>
        <v>0</v>
      </c>
      <c r="D3066" s="78">
        <f>'Balance N-1'!L3069</f>
        <v>0</v>
      </c>
      <c r="E3066" s="78">
        <f>'Balance N-1'!M3069</f>
        <v>0</v>
      </c>
      <c r="F3066" s="78">
        <f>'Balance N-1'!N3069</f>
        <v>0</v>
      </c>
      <c r="G3066" s="78">
        <f>'Balance N-1'!O3069</f>
        <v>0</v>
      </c>
      <c r="H3066" s="78">
        <f>'Balance N-1'!P3069</f>
        <v>0</v>
      </c>
      <c r="I3066" s="79">
        <f t="shared" si="47"/>
        <v>0</v>
      </c>
    </row>
    <row r="3067" spans="1:9" ht="15.6">
      <c r="A3067" s="85">
        <f>'Balance N-1'!I3070</f>
        <v>0</v>
      </c>
      <c r="B3067" s="75">
        <f>'Balance N-1'!J3070</f>
        <v>0</v>
      </c>
      <c r="C3067" s="78">
        <f>'Balance N-1'!K3070</f>
        <v>0</v>
      </c>
      <c r="D3067" s="78">
        <f>'Balance N-1'!L3070</f>
        <v>0</v>
      </c>
      <c r="E3067" s="78">
        <f>'Balance N-1'!M3070</f>
        <v>0</v>
      </c>
      <c r="F3067" s="78">
        <f>'Balance N-1'!N3070</f>
        <v>0</v>
      </c>
      <c r="G3067" s="78">
        <f>'Balance N-1'!O3070</f>
        <v>0</v>
      </c>
      <c r="H3067" s="78">
        <f>'Balance N-1'!P3070</f>
        <v>0</v>
      </c>
      <c r="I3067" s="79">
        <f t="shared" si="47"/>
        <v>0</v>
      </c>
    </row>
    <row r="3068" spans="1:9" ht="15.6">
      <c r="A3068" s="85">
        <f>'Balance N-1'!I3071</f>
        <v>0</v>
      </c>
      <c r="B3068" s="75">
        <f>'Balance N-1'!J3071</f>
        <v>0</v>
      </c>
      <c r="C3068" s="78">
        <f>'Balance N-1'!K3071</f>
        <v>0</v>
      </c>
      <c r="D3068" s="78">
        <f>'Balance N-1'!L3071</f>
        <v>0</v>
      </c>
      <c r="E3068" s="78">
        <f>'Balance N-1'!M3071</f>
        <v>0</v>
      </c>
      <c r="F3068" s="78">
        <f>'Balance N-1'!N3071</f>
        <v>0</v>
      </c>
      <c r="G3068" s="78">
        <f>'Balance N-1'!O3071</f>
        <v>0</v>
      </c>
      <c r="H3068" s="78">
        <f>'Balance N-1'!P3071</f>
        <v>0</v>
      </c>
      <c r="I3068" s="79">
        <f t="shared" si="47"/>
        <v>0</v>
      </c>
    </row>
    <row r="3069" spans="1:9" ht="15.6">
      <c r="A3069" s="85">
        <f>'Balance N-1'!I3072</f>
        <v>0</v>
      </c>
      <c r="B3069" s="75">
        <f>'Balance N-1'!J3072</f>
        <v>0</v>
      </c>
      <c r="C3069" s="78">
        <f>'Balance N-1'!K3072</f>
        <v>0</v>
      </c>
      <c r="D3069" s="78">
        <f>'Balance N-1'!L3072</f>
        <v>0</v>
      </c>
      <c r="E3069" s="78">
        <f>'Balance N-1'!M3072</f>
        <v>0</v>
      </c>
      <c r="F3069" s="78">
        <f>'Balance N-1'!N3072</f>
        <v>0</v>
      </c>
      <c r="G3069" s="78">
        <f>'Balance N-1'!O3072</f>
        <v>0</v>
      </c>
      <c r="H3069" s="78">
        <f>'Balance N-1'!P3072</f>
        <v>0</v>
      </c>
      <c r="I3069" s="79">
        <f t="shared" si="47"/>
        <v>0</v>
      </c>
    </row>
    <row r="3070" spans="1:9" ht="15.6">
      <c r="A3070" s="85">
        <f>'Balance N-1'!I3073</f>
        <v>0</v>
      </c>
      <c r="B3070" s="75">
        <f>'Balance N-1'!J3073</f>
        <v>0</v>
      </c>
      <c r="C3070" s="78">
        <f>'Balance N-1'!K3073</f>
        <v>0</v>
      </c>
      <c r="D3070" s="78">
        <f>'Balance N-1'!L3073</f>
        <v>0</v>
      </c>
      <c r="E3070" s="78">
        <f>'Balance N-1'!M3073</f>
        <v>0</v>
      </c>
      <c r="F3070" s="78">
        <f>'Balance N-1'!N3073</f>
        <v>0</v>
      </c>
      <c r="G3070" s="78">
        <f>'Balance N-1'!O3073</f>
        <v>0</v>
      </c>
      <c r="H3070" s="78">
        <f>'Balance N-1'!P3073</f>
        <v>0</v>
      </c>
      <c r="I3070" s="79">
        <f t="shared" si="47"/>
        <v>0</v>
      </c>
    </row>
    <row r="3071" spans="1:9" ht="15.6">
      <c r="A3071" s="85">
        <f>'Balance N-1'!I3074</f>
        <v>0</v>
      </c>
      <c r="B3071" s="75">
        <f>'Balance N-1'!J3074</f>
        <v>0</v>
      </c>
      <c r="C3071" s="78">
        <f>'Balance N-1'!K3074</f>
        <v>0</v>
      </c>
      <c r="D3071" s="78">
        <f>'Balance N-1'!L3074</f>
        <v>0</v>
      </c>
      <c r="E3071" s="78">
        <f>'Balance N-1'!M3074</f>
        <v>0</v>
      </c>
      <c r="F3071" s="78">
        <f>'Balance N-1'!N3074</f>
        <v>0</v>
      </c>
      <c r="G3071" s="78">
        <f>'Balance N-1'!O3074</f>
        <v>0</v>
      </c>
      <c r="H3071" s="78">
        <f>'Balance N-1'!P3074</f>
        <v>0</v>
      </c>
      <c r="I3071" s="79">
        <f t="shared" si="47"/>
        <v>0</v>
      </c>
    </row>
    <row r="3072" spans="1:9" ht="15.6">
      <c r="A3072" s="85">
        <f>'Balance N-1'!I3075</f>
        <v>0</v>
      </c>
      <c r="B3072" s="75">
        <f>'Balance N-1'!J3075</f>
        <v>0</v>
      </c>
      <c r="C3072" s="78">
        <f>'Balance N-1'!K3075</f>
        <v>0</v>
      </c>
      <c r="D3072" s="78">
        <f>'Balance N-1'!L3075</f>
        <v>0</v>
      </c>
      <c r="E3072" s="78">
        <f>'Balance N-1'!M3075</f>
        <v>0</v>
      </c>
      <c r="F3072" s="78">
        <f>'Balance N-1'!N3075</f>
        <v>0</v>
      </c>
      <c r="G3072" s="78">
        <f>'Balance N-1'!O3075</f>
        <v>0</v>
      </c>
      <c r="H3072" s="78">
        <f>'Balance N-1'!P3075</f>
        <v>0</v>
      </c>
      <c r="I3072" s="79">
        <f t="shared" si="47"/>
        <v>0</v>
      </c>
    </row>
    <row r="3073" spans="1:9" ht="15.6">
      <c r="A3073" s="85">
        <f>'Balance N-1'!I3076</f>
        <v>0</v>
      </c>
      <c r="B3073" s="75">
        <f>'Balance N-1'!J3076</f>
        <v>0</v>
      </c>
      <c r="C3073" s="78">
        <f>'Balance N-1'!K3076</f>
        <v>0</v>
      </c>
      <c r="D3073" s="78">
        <f>'Balance N-1'!L3076</f>
        <v>0</v>
      </c>
      <c r="E3073" s="78">
        <f>'Balance N-1'!M3076</f>
        <v>0</v>
      </c>
      <c r="F3073" s="78">
        <f>'Balance N-1'!N3076</f>
        <v>0</v>
      </c>
      <c r="G3073" s="78">
        <f>'Balance N-1'!O3076</f>
        <v>0</v>
      </c>
      <c r="H3073" s="78">
        <f>'Balance N-1'!P3076</f>
        <v>0</v>
      </c>
      <c r="I3073" s="79">
        <f t="shared" si="47"/>
        <v>0</v>
      </c>
    </row>
    <row r="3074" spans="1:9" ht="15.6">
      <c r="A3074" s="85">
        <f>'Balance N-1'!I3077</f>
        <v>0</v>
      </c>
      <c r="B3074" s="75">
        <f>'Balance N-1'!J3077</f>
        <v>0</v>
      </c>
      <c r="C3074" s="78">
        <f>'Balance N-1'!K3077</f>
        <v>0</v>
      </c>
      <c r="D3074" s="78">
        <f>'Balance N-1'!L3077</f>
        <v>0</v>
      </c>
      <c r="E3074" s="78">
        <f>'Balance N-1'!M3077</f>
        <v>0</v>
      </c>
      <c r="F3074" s="78">
        <f>'Balance N-1'!N3077</f>
        <v>0</v>
      </c>
      <c r="G3074" s="78">
        <f>'Balance N-1'!O3077</f>
        <v>0</v>
      </c>
      <c r="H3074" s="78">
        <f>'Balance N-1'!P3077</f>
        <v>0</v>
      </c>
      <c r="I3074" s="79">
        <f t="shared" si="47"/>
        <v>0</v>
      </c>
    </row>
    <row r="3075" spans="1:9" ht="15.6">
      <c r="A3075" s="85">
        <f>'Balance N-1'!I3078</f>
        <v>0</v>
      </c>
      <c r="B3075" s="75">
        <f>'Balance N-1'!J3078</f>
        <v>0</v>
      </c>
      <c r="C3075" s="78">
        <f>'Balance N-1'!K3078</f>
        <v>0</v>
      </c>
      <c r="D3075" s="78">
        <f>'Balance N-1'!L3078</f>
        <v>0</v>
      </c>
      <c r="E3075" s="78">
        <f>'Balance N-1'!M3078</f>
        <v>0</v>
      </c>
      <c r="F3075" s="78">
        <f>'Balance N-1'!N3078</f>
        <v>0</v>
      </c>
      <c r="G3075" s="78">
        <f>'Balance N-1'!O3078</f>
        <v>0</v>
      </c>
      <c r="H3075" s="78">
        <f>'Balance N-1'!P3078</f>
        <v>0</v>
      </c>
      <c r="I3075" s="79">
        <f t="shared" ref="I3075:I3138" si="48">(C3075-D3075)+(E3075-F3075)-(G3075-H3075)</f>
        <v>0</v>
      </c>
    </row>
    <row r="3076" spans="1:9" ht="15.6">
      <c r="A3076" s="85">
        <f>'Balance N-1'!I3079</f>
        <v>0</v>
      </c>
      <c r="B3076" s="75">
        <f>'Balance N-1'!J3079</f>
        <v>0</v>
      </c>
      <c r="C3076" s="78">
        <f>'Balance N-1'!K3079</f>
        <v>0</v>
      </c>
      <c r="D3076" s="78">
        <f>'Balance N-1'!L3079</f>
        <v>0</v>
      </c>
      <c r="E3076" s="78">
        <f>'Balance N-1'!M3079</f>
        <v>0</v>
      </c>
      <c r="F3076" s="78">
        <f>'Balance N-1'!N3079</f>
        <v>0</v>
      </c>
      <c r="G3076" s="78">
        <f>'Balance N-1'!O3079</f>
        <v>0</v>
      </c>
      <c r="H3076" s="78">
        <f>'Balance N-1'!P3079</f>
        <v>0</v>
      </c>
      <c r="I3076" s="79">
        <f t="shared" si="48"/>
        <v>0</v>
      </c>
    </row>
    <row r="3077" spans="1:9" ht="15.6">
      <c r="A3077" s="85">
        <f>'Balance N-1'!I3080</f>
        <v>0</v>
      </c>
      <c r="B3077" s="75">
        <f>'Balance N-1'!J3080</f>
        <v>0</v>
      </c>
      <c r="C3077" s="78">
        <f>'Balance N-1'!K3080</f>
        <v>0</v>
      </c>
      <c r="D3077" s="78">
        <f>'Balance N-1'!L3080</f>
        <v>0</v>
      </c>
      <c r="E3077" s="78">
        <f>'Balance N-1'!M3080</f>
        <v>0</v>
      </c>
      <c r="F3077" s="78">
        <f>'Balance N-1'!N3080</f>
        <v>0</v>
      </c>
      <c r="G3077" s="78">
        <f>'Balance N-1'!O3080</f>
        <v>0</v>
      </c>
      <c r="H3077" s="78">
        <f>'Balance N-1'!P3080</f>
        <v>0</v>
      </c>
      <c r="I3077" s="79">
        <f t="shared" si="48"/>
        <v>0</v>
      </c>
    </row>
    <row r="3078" spans="1:9" ht="15.6">
      <c r="A3078" s="85">
        <f>'Balance N-1'!I3081</f>
        <v>0</v>
      </c>
      <c r="B3078" s="75">
        <f>'Balance N-1'!J3081</f>
        <v>0</v>
      </c>
      <c r="C3078" s="78">
        <f>'Balance N-1'!K3081</f>
        <v>0</v>
      </c>
      <c r="D3078" s="78">
        <f>'Balance N-1'!L3081</f>
        <v>0</v>
      </c>
      <c r="E3078" s="78">
        <f>'Balance N-1'!M3081</f>
        <v>0</v>
      </c>
      <c r="F3078" s="78">
        <f>'Balance N-1'!N3081</f>
        <v>0</v>
      </c>
      <c r="G3078" s="78">
        <f>'Balance N-1'!O3081</f>
        <v>0</v>
      </c>
      <c r="H3078" s="78">
        <f>'Balance N-1'!P3081</f>
        <v>0</v>
      </c>
      <c r="I3078" s="79">
        <f t="shared" si="48"/>
        <v>0</v>
      </c>
    </row>
    <row r="3079" spans="1:9" ht="15.6">
      <c r="A3079" s="85">
        <f>'Balance N-1'!I3082</f>
        <v>0</v>
      </c>
      <c r="B3079" s="75">
        <f>'Balance N-1'!J3082</f>
        <v>0</v>
      </c>
      <c r="C3079" s="78">
        <f>'Balance N-1'!K3082</f>
        <v>0</v>
      </c>
      <c r="D3079" s="78">
        <f>'Balance N-1'!L3082</f>
        <v>0</v>
      </c>
      <c r="E3079" s="78">
        <f>'Balance N-1'!M3082</f>
        <v>0</v>
      </c>
      <c r="F3079" s="78">
        <f>'Balance N-1'!N3082</f>
        <v>0</v>
      </c>
      <c r="G3079" s="78">
        <f>'Balance N-1'!O3082</f>
        <v>0</v>
      </c>
      <c r="H3079" s="78">
        <f>'Balance N-1'!P3082</f>
        <v>0</v>
      </c>
      <c r="I3079" s="79">
        <f t="shared" si="48"/>
        <v>0</v>
      </c>
    </row>
    <row r="3080" spans="1:9" ht="15.6">
      <c r="A3080" s="85">
        <f>'Balance N-1'!I3083</f>
        <v>0</v>
      </c>
      <c r="B3080" s="75">
        <f>'Balance N-1'!J3083</f>
        <v>0</v>
      </c>
      <c r="C3080" s="78">
        <f>'Balance N-1'!K3083</f>
        <v>0</v>
      </c>
      <c r="D3080" s="78">
        <f>'Balance N-1'!L3083</f>
        <v>0</v>
      </c>
      <c r="E3080" s="78">
        <f>'Balance N-1'!M3083</f>
        <v>0</v>
      </c>
      <c r="F3080" s="78">
        <f>'Balance N-1'!N3083</f>
        <v>0</v>
      </c>
      <c r="G3080" s="78">
        <f>'Balance N-1'!O3083</f>
        <v>0</v>
      </c>
      <c r="H3080" s="78">
        <f>'Balance N-1'!P3083</f>
        <v>0</v>
      </c>
      <c r="I3080" s="79">
        <f t="shared" si="48"/>
        <v>0</v>
      </c>
    </row>
    <row r="3081" spans="1:9" ht="15.6">
      <c r="A3081" s="85">
        <f>'Balance N-1'!I3084</f>
        <v>0</v>
      </c>
      <c r="B3081" s="75">
        <f>'Balance N-1'!J3084</f>
        <v>0</v>
      </c>
      <c r="C3081" s="78">
        <f>'Balance N-1'!K3084</f>
        <v>0</v>
      </c>
      <c r="D3081" s="78">
        <f>'Balance N-1'!L3084</f>
        <v>0</v>
      </c>
      <c r="E3081" s="78">
        <f>'Balance N-1'!M3084</f>
        <v>0</v>
      </c>
      <c r="F3081" s="78">
        <f>'Balance N-1'!N3084</f>
        <v>0</v>
      </c>
      <c r="G3081" s="78">
        <f>'Balance N-1'!O3084</f>
        <v>0</v>
      </c>
      <c r="H3081" s="78">
        <f>'Balance N-1'!P3084</f>
        <v>0</v>
      </c>
      <c r="I3081" s="79">
        <f t="shared" si="48"/>
        <v>0</v>
      </c>
    </row>
    <row r="3082" spans="1:9" ht="15.6">
      <c r="A3082" s="85">
        <f>'Balance N-1'!I3085</f>
        <v>0</v>
      </c>
      <c r="B3082" s="75">
        <f>'Balance N-1'!J3085</f>
        <v>0</v>
      </c>
      <c r="C3082" s="78">
        <f>'Balance N-1'!K3085</f>
        <v>0</v>
      </c>
      <c r="D3082" s="78">
        <f>'Balance N-1'!L3085</f>
        <v>0</v>
      </c>
      <c r="E3082" s="78">
        <f>'Balance N-1'!M3085</f>
        <v>0</v>
      </c>
      <c r="F3082" s="78">
        <f>'Balance N-1'!N3085</f>
        <v>0</v>
      </c>
      <c r="G3082" s="78">
        <f>'Balance N-1'!O3085</f>
        <v>0</v>
      </c>
      <c r="H3082" s="78">
        <f>'Balance N-1'!P3085</f>
        <v>0</v>
      </c>
      <c r="I3082" s="79">
        <f t="shared" si="48"/>
        <v>0</v>
      </c>
    </row>
    <row r="3083" spans="1:9" ht="15.6">
      <c r="A3083" s="85">
        <f>'Balance N-1'!I3086</f>
        <v>0</v>
      </c>
      <c r="B3083" s="75">
        <f>'Balance N-1'!J3086</f>
        <v>0</v>
      </c>
      <c r="C3083" s="78">
        <f>'Balance N-1'!K3086</f>
        <v>0</v>
      </c>
      <c r="D3083" s="78">
        <f>'Balance N-1'!L3086</f>
        <v>0</v>
      </c>
      <c r="E3083" s="78">
        <f>'Balance N-1'!M3086</f>
        <v>0</v>
      </c>
      <c r="F3083" s="78">
        <f>'Balance N-1'!N3086</f>
        <v>0</v>
      </c>
      <c r="G3083" s="78">
        <f>'Balance N-1'!O3086</f>
        <v>0</v>
      </c>
      <c r="H3083" s="78">
        <f>'Balance N-1'!P3086</f>
        <v>0</v>
      </c>
      <c r="I3083" s="79">
        <f t="shared" si="48"/>
        <v>0</v>
      </c>
    </row>
    <row r="3084" spans="1:9" ht="15.6">
      <c r="A3084" s="85">
        <f>'Balance N-1'!I3087</f>
        <v>0</v>
      </c>
      <c r="B3084" s="75">
        <f>'Balance N-1'!J3087</f>
        <v>0</v>
      </c>
      <c r="C3084" s="78">
        <f>'Balance N-1'!K3087</f>
        <v>0</v>
      </c>
      <c r="D3084" s="78">
        <f>'Balance N-1'!L3087</f>
        <v>0</v>
      </c>
      <c r="E3084" s="78">
        <f>'Balance N-1'!M3087</f>
        <v>0</v>
      </c>
      <c r="F3084" s="78">
        <f>'Balance N-1'!N3087</f>
        <v>0</v>
      </c>
      <c r="G3084" s="78">
        <f>'Balance N-1'!O3087</f>
        <v>0</v>
      </c>
      <c r="H3084" s="78">
        <f>'Balance N-1'!P3087</f>
        <v>0</v>
      </c>
      <c r="I3084" s="79">
        <f t="shared" si="48"/>
        <v>0</v>
      </c>
    </row>
    <row r="3085" spans="1:9" ht="15.6">
      <c r="A3085" s="85">
        <f>'Balance N-1'!I3088</f>
        <v>0</v>
      </c>
      <c r="B3085" s="75">
        <f>'Balance N-1'!J3088</f>
        <v>0</v>
      </c>
      <c r="C3085" s="78">
        <f>'Balance N-1'!K3088</f>
        <v>0</v>
      </c>
      <c r="D3085" s="78">
        <f>'Balance N-1'!L3088</f>
        <v>0</v>
      </c>
      <c r="E3085" s="78">
        <f>'Balance N-1'!M3088</f>
        <v>0</v>
      </c>
      <c r="F3085" s="78">
        <f>'Balance N-1'!N3088</f>
        <v>0</v>
      </c>
      <c r="G3085" s="78">
        <f>'Balance N-1'!O3088</f>
        <v>0</v>
      </c>
      <c r="H3085" s="78">
        <f>'Balance N-1'!P3088</f>
        <v>0</v>
      </c>
      <c r="I3085" s="79">
        <f t="shared" si="48"/>
        <v>0</v>
      </c>
    </row>
    <row r="3086" spans="1:9" ht="15.6">
      <c r="A3086" s="85">
        <f>'Balance N-1'!I3089</f>
        <v>0</v>
      </c>
      <c r="B3086" s="75">
        <f>'Balance N-1'!J3089</f>
        <v>0</v>
      </c>
      <c r="C3086" s="78">
        <f>'Balance N-1'!K3089</f>
        <v>0</v>
      </c>
      <c r="D3086" s="78">
        <f>'Balance N-1'!L3089</f>
        <v>0</v>
      </c>
      <c r="E3086" s="78">
        <f>'Balance N-1'!M3089</f>
        <v>0</v>
      </c>
      <c r="F3086" s="78">
        <f>'Balance N-1'!N3089</f>
        <v>0</v>
      </c>
      <c r="G3086" s="78">
        <f>'Balance N-1'!O3089</f>
        <v>0</v>
      </c>
      <c r="H3086" s="78">
        <f>'Balance N-1'!P3089</f>
        <v>0</v>
      </c>
      <c r="I3086" s="79">
        <f t="shared" si="48"/>
        <v>0</v>
      </c>
    </row>
    <row r="3087" spans="1:9" ht="15.6">
      <c r="A3087" s="85">
        <f>'Balance N-1'!I3090</f>
        <v>0</v>
      </c>
      <c r="B3087" s="75">
        <f>'Balance N-1'!J3090</f>
        <v>0</v>
      </c>
      <c r="C3087" s="78">
        <f>'Balance N-1'!K3090</f>
        <v>0</v>
      </c>
      <c r="D3087" s="78">
        <f>'Balance N-1'!L3090</f>
        <v>0</v>
      </c>
      <c r="E3087" s="78">
        <f>'Balance N-1'!M3090</f>
        <v>0</v>
      </c>
      <c r="F3087" s="78">
        <f>'Balance N-1'!N3090</f>
        <v>0</v>
      </c>
      <c r="G3087" s="78">
        <f>'Balance N-1'!O3090</f>
        <v>0</v>
      </c>
      <c r="H3087" s="78">
        <f>'Balance N-1'!P3090</f>
        <v>0</v>
      </c>
      <c r="I3087" s="79">
        <f t="shared" si="48"/>
        <v>0</v>
      </c>
    </row>
    <row r="3088" spans="1:9" ht="15.6">
      <c r="A3088" s="85">
        <f>'Balance N-1'!I3091</f>
        <v>0</v>
      </c>
      <c r="B3088" s="75">
        <f>'Balance N-1'!J3091</f>
        <v>0</v>
      </c>
      <c r="C3088" s="78">
        <f>'Balance N-1'!K3091</f>
        <v>0</v>
      </c>
      <c r="D3088" s="78">
        <f>'Balance N-1'!L3091</f>
        <v>0</v>
      </c>
      <c r="E3088" s="78">
        <f>'Balance N-1'!M3091</f>
        <v>0</v>
      </c>
      <c r="F3088" s="78">
        <f>'Balance N-1'!N3091</f>
        <v>0</v>
      </c>
      <c r="G3088" s="78">
        <f>'Balance N-1'!O3091</f>
        <v>0</v>
      </c>
      <c r="H3088" s="78">
        <f>'Balance N-1'!P3091</f>
        <v>0</v>
      </c>
      <c r="I3088" s="79">
        <f t="shared" si="48"/>
        <v>0</v>
      </c>
    </row>
    <row r="3089" spans="1:9" ht="15.6">
      <c r="A3089" s="85">
        <f>'Balance N-1'!I3092</f>
        <v>0</v>
      </c>
      <c r="B3089" s="75">
        <f>'Balance N-1'!J3092</f>
        <v>0</v>
      </c>
      <c r="C3089" s="78">
        <f>'Balance N-1'!K3092</f>
        <v>0</v>
      </c>
      <c r="D3089" s="78">
        <f>'Balance N-1'!L3092</f>
        <v>0</v>
      </c>
      <c r="E3089" s="78">
        <f>'Balance N-1'!M3092</f>
        <v>0</v>
      </c>
      <c r="F3089" s="78">
        <f>'Balance N-1'!N3092</f>
        <v>0</v>
      </c>
      <c r="G3089" s="78">
        <f>'Balance N-1'!O3092</f>
        <v>0</v>
      </c>
      <c r="H3089" s="78">
        <f>'Balance N-1'!P3092</f>
        <v>0</v>
      </c>
      <c r="I3089" s="79">
        <f t="shared" si="48"/>
        <v>0</v>
      </c>
    </row>
    <row r="3090" spans="1:9" ht="15.6">
      <c r="A3090" s="85">
        <f>'Balance N-1'!I3093</f>
        <v>0</v>
      </c>
      <c r="B3090" s="75">
        <f>'Balance N-1'!J3093</f>
        <v>0</v>
      </c>
      <c r="C3090" s="78">
        <f>'Balance N-1'!K3093</f>
        <v>0</v>
      </c>
      <c r="D3090" s="78">
        <f>'Balance N-1'!L3093</f>
        <v>0</v>
      </c>
      <c r="E3090" s="78">
        <f>'Balance N-1'!M3093</f>
        <v>0</v>
      </c>
      <c r="F3090" s="78">
        <f>'Balance N-1'!N3093</f>
        <v>0</v>
      </c>
      <c r="G3090" s="78">
        <f>'Balance N-1'!O3093</f>
        <v>0</v>
      </c>
      <c r="H3090" s="78">
        <f>'Balance N-1'!P3093</f>
        <v>0</v>
      </c>
      <c r="I3090" s="79">
        <f t="shared" si="48"/>
        <v>0</v>
      </c>
    </row>
    <row r="3091" spans="1:9" ht="15.6">
      <c r="A3091" s="85">
        <f>'Balance N-1'!I3094</f>
        <v>0</v>
      </c>
      <c r="B3091" s="75">
        <f>'Balance N-1'!J3094</f>
        <v>0</v>
      </c>
      <c r="C3091" s="78">
        <f>'Balance N-1'!K3094</f>
        <v>0</v>
      </c>
      <c r="D3091" s="78">
        <f>'Balance N-1'!L3094</f>
        <v>0</v>
      </c>
      <c r="E3091" s="78">
        <f>'Balance N-1'!M3094</f>
        <v>0</v>
      </c>
      <c r="F3091" s="78">
        <f>'Balance N-1'!N3094</f>
        <v>0</v>
      </c>
      <c r="G3091" s="78">
        <f>'Balance N-1'!O3094</f>
        <v>0</v>
      </c>
      <c r="H3091" s="78">
        <f>'Balance N-1'!P3094</f>
        <v>0</v>
      </c>
      <c r="I3091" s="79">
        <f t="shared" si="48"/>
        <v>0</v>
      </c>
    </row>
    <row r="3092" spans="1:9" ht="15.6">
      <c r="A3092" s="85">
        <f>'Balance N-1'!I3095</f>
        <v>0</v>
      </c>
      <c r="B3092" s="75">
        <f>'Balance N-1'!J3095</f>
        <v>0</v>
      </c>
      <c r="C3092" s="78">
        <f>'Balance N-1'!K3095</f>
        <v>0</v>
      </c>
      <c r="D3092" s="78">
        <f>'Balance N-1'!L3095</f>
        <v>0</v>
      </c>
      <c r="E3092" s="78">
        <f>'Balance N-1'!M3095</f>
        <v>0</v>
      </c>
      <c r="F3092" s="78">
        <f>'Balance N-1'!N3095</f>
        <v>0</v>
      </c>
      <c r="G3092" s="78">
        <f>'Balance N-1'!O3095</f>
        <v>0</v>
      </c>
      <c r="H3092" s="78">
        <f>'Balance N-1'!P3095</f>
        <v>0</v>
      </c>
      <c r="I3092" s="79">
        <f t="shared" si="48"/>
        <v>0</v>
      </c>
    </row>
    <row r="3093" spans="1:9" ht="15.6">
      <c r="A3093" s="85">
        <f>'Balance N-1'!I3096</f>
        <v>0</v>
      </c>
      <c r="B3093" s="75">
        <f>'Balance N-1'!J3096</f>
        <v>0</v>
      </c>
      <c r="C3093" s="78">
        <f>'Balance N-1'!K3096</f>
        <v>0</v>
      </c>
      <c r="D3093" s="78">
        <f>'Balance N-1'!L3096</f>
        <v>0</v>
      </c>
      <c r="E3093" s="78">
        <f>'Balance N-1'!M3096</f>
        <v>0</v>
      </c>
      <c r="F3093" s="78">
        <f>'Balance N-1'!N3096</f>
        <v>0</v>
      </c>
      <c r="G3093" s="78">
        <f>'Balance N-1'!O3096</f>
        <v>0</v>
      </c>
      <c r="H3093" s="78">
        <f>'Balance N-1'!P3096</f>
        <v>0</v>
      </c>
      <c r="I3093" s="79">
        <f t="shared" si="48"/>
        <v>0</v>
      </c>
    </row>
    <row r="3094" spans="1:9" ht="15.6">
      <c r="A3094" s="85">
        <f>'Balance N-1'!I3097</f>
        <v>0</v>
      </c>
      <c r="B3094" s="75">
        <f>'Balance N-1'!J3097</f>
        <v>0</v>
      </c>
      <c r="C3094" s="78">
        <f>'Balance N-1'!K3097</f>
        <v>0</v>
      </c>
      <c r="D3094" s="78">
        <f>'Balance N-1'!L3097</f>
        <v>0</v>
      </c>
      <c r="E3094" s="78">
        <f>'Balance N-1'!M3097</f>
        <v>0</v>
      </c>
      <c r="F3094" s="78">
        <f>'Balance N-1'!N3097</f>
        <v>0</v>
      </c>
      <c r="G3094" s="78">
        <f>'Balance N-1'!O3097</f>
        <v>0</v>
      </c>
      <c r="H3094" s="78">
        <f>'Balance N-1'!P3097</f>
        <v>0</v>
      </c>
      <c r="I3094" s="79">
        <f t="shared" si="48"/>
        <v>0</v>
      </c>
    </row>
    <row r="3095" spans="1:9" ht="15.6">
      <c r="A3095" s="85">
        <f>'Balance N-1'!I3098</f>
        <v>0</v>
      </c>
      <c r="B3095" s="75">
        <f>'Balance N-1'!J3098</f>
        <v>0</v>
      </c>
      <c r="C3095" s="78">
        <f>'Balance N-1'!K3098</f>
        <v>0</v>
      </c>
      <c r="D3095" s="78">
        <f>'Balance N-1'!L3098</f>
        <v>0</v>
      </c>
      <c r="E3095" s="78">
        <f>'Balance N-1'!M3098</f>
        <v>0</v>
      </c>
      <c r="F3095" s="78">
        <f>'Balance N-1'!N3098</f>
        <v>0</v>
      </c>
      <c r="G3095" s="78">
        <f>'Balance N-1'!O3098</f>
        <v>0</v>
      </c>
      <c r="H3095" s="78">
        <f>'Balance N-1'!P3098</f>
        <v>0</v>
      </c>
      <c r="I3095" s="79">
        <f t="shared" si="48"/>
        <v>0</v>
      </c>
    </row>
    <row r="3096" spans="1:9" ht="15.6">
      <c r="A3096" s="85">
        <f>'Balance N-1'!I3099</f>
        <v>0</v>
      </c>
      <c r="B3096" s="75">
        <f>'Balance N-1'!J3099</f>
        <v>0</v>
      </c>
      <c r="C3096" s="78">
        <f>'Balance N-1'!K3099</f>
        <v>0</v>
      </c>
      <c r="D3096" s="78">
        <f>'Balance N-1'!L3099</f>
        <v>0</v>
      </c>
      <c r="E3096" s="78">
        <f>'Balance N-1'!M3099</f>
        <v>0</v>
      </c>
      <c r="F3096" s="78">
        <f>'Balance N-1'!N3099</f>
        <v>0</v>
      </c>
      <c r="G3096" s="78">
        <f>'Balance N-1'!O3099</f>
        <v>0</v>
      </c>
      <c r="H3096" s="78">
        <f>'Balance N-1'!P3099</f>
        <v>0</v>
      </c>
      <c r="I3096" s="79">
        <f t="shared" si="48"/>
        <v>0</v>
      </c>
    </row>
    <row r="3097" spans="1:9" ht="15.6">
      <c r="A3097" s="85">
        <f>'Balance N-1'!I3100</f>
        <v>0</v>
      </c>
      <c r="B3097" s="75">
        <f>'Balance N-1'!J3100</f>
        <v>0</v>
      </c>
      <c r="C3097" s="78">
        <f>'Balance N-1'!K3100</f>
        <v>0</v>
      </c>
      <c r="D3097" s="78">
        <f>'Balance N-1'!L3100</f>
        <v>0</v>
      </c>
      <c r="E3097" s="78">
        <f>'Balance N-1'!M3100</f>
        <v>0</v>
      </c>
      <c r="F3097" s="78">
        <f>'Balance N-1'!N3100</f>
        <v>0</v>
      </c>
      <c r="G3097" s="78">
        <f>'Balance N-1'!O3100</f>
        <v>0</v>
      </c>
      <c r="H3097" s="78">
        <f>'Balance N-1'!P3100</f>
        <v>0</v>
      </c>
      <c r="I3097" s="79">
        <f t="shared" si="48"/>
        <v>0</v>
      </c>
    </row>
    <row r="3098" spans="1:9" ht="15.6">
      <c r="A3098" s="85">
        <f>'Balance N-1'!I3101</f>
        <v>0</v>
      </c>
      <c r="B3098" s="75">
        <f>'Balance N-1'!J3101</f>
        <v>0</v>
      </c>
      <c r="C3098" s="78">
        <f>'Balance N-1'!K3101</f>
        <v>0</v>
      </c>
      <c r="D3098" s="78">
        <f>'Balance N-1'!L3101</f>
        <v>0</v>
      </c>
      <c r="E3098" s="78">
        <f>'Balance N-1'!M3101</f>
        <v>0</v>
      </c>
      <c r="F3098" s="78">
        <f>'Balance N-1'!N3101</f>
        <v>0</v>
      </c>
      <c r="G3098" s="78">
        <f>'Balance N-1'!O3101</f>
        <v>0</v>
      </c>
      <c r="H3098" s="78">
        <f>'Balance N-1'!P3101</f>
        <v>0</v>
      </c>
      <c r="I3098" s="79">
        <f t="shared" si="48"/>
        <v>0</v>
      </c>
    </row>
    <row r="3099" spans="1:9" ht="15.6">
      <c r="A3099" s="85">
        <f>'Balance N-1'!I3102</f>
        <v>0</v>
      </c>
      <c r="B3099" s="75">
        <f>'Balance N-1'!J3102</f>
        <v>0</v>
      </c>
      <c r="C3099" s="78">
        <f>'Balance N-1'!K3102</f>
        <v>0</v>
      </c>
      <c r="D3099" s="78">
        <f>'Balance N-1'!L3102</f>
        <v>0</v>
      </c>
      <c r="E3099" s="78">
        <f>'Balance N-1'!M3102</f>
        <v>0</v>
      </c>
      <c r="F3099" s="78">
        <f>'Balance N-1'!N3102</f>
        <v>0</v>
      </c>
      <c r="G3099" s="78">
        <f>'Balance N-1'!O3102</f>
        <v>0</v>
      </c>
      <c r="H3099" s="78">
        <f>'Balance N-1'!P3102</f>
        <v>0</v>
      </c>
      <c r="I3099" s="79">
        <f t="shared" si="48"/>
        <v>0</v>
      </c>
    </row>
    <row r="3100" spans="1:9" ht="15.6">
      <c r="A3100" s="85">
        <f>'Balance N-1'!I3103</f>
        <v>0</v>
      </c>
      <c r="B3100" s="75">
        <f>'Balance N-1'!J3103</f>
        <v>0</v>
      </c>
      <c r="C3100" s="78">
        <f>'Balance N-1'!K3103</f>
        <v>0</v>
      </c>
      <c r="D3100" s="78">
        <f>'Balance N-1'!L3103</f>
        <v>0</v>
      </c>
      <c r="E3100" s="78">
        <f>'Balance N-1'!M3103</f>
        <v>0</v>
      </c>
      <c r="F3100" s="78">
        <f>'Balance N-1'!N3103</f>
        <v>0</v>
      </c>
      <c r="G3100" s="78">
        <f>'Balance N-1'!O3103</f>
        <v>0</v>
      </c>
      <c r="H3100" s="78">
        <f>'Balance N-1'!P3103</f>
        <v>0</v>
      </c>
      <c r="I3100" s="79">
        <f t="shared" si="48"/>
        <v>0</v>
      </c>
    </row>
    <row r="3101" spans="1:9" ht="15.6">
      <c r="A3101" s="85">
        <f>'Balance N-1'!I3104</f>
        <v>0</v>
      </c>
      <c r="B3101" s="75">
        <f>'Balance N-1'!J3104</f>
        <v>0</v>
      </c>
      <c r="C3101" s="78">
        <f>'Balance N-1'!K3104</f>
        <v>0</v>
      </c>
      <c r="D3101" s="78">
        <f>'Balance N-1'!L3104</f>
        <v>0</v>
      </c>
      <c r="E3101" s="78">
        <f>'Balance N-1'!M3104</f>
        <v>0</v>
      </c>
      <c r="F3101" s="78">
        <f>'Balance N-1'!N3104</f>
        <v>0</v>
      </c>
      <c r="G3101" s="78">
        <f>'Balance N-1'!O3104</f>
        <v>0</v>
      </c>
      <c r="H3101" s="78">
        <f>'Balance N-1'!P3104</f>
        <v>0</v>
      </c>
      <c r="I3101" s="79">
        <f t="shared" si="48"/>
        <v>0</v>
      </c>
    </row>
    <row r="3102" spans="1:9" ht="15.6">
      <c r="A3102" s="85">
        <f>'Balance N-1'!I3105</f>
        <v>0</v>
      </c>
      <c r="B3102" s="75">
        <f>'Balance N-1'!J3105</f>
        <v>0</v>
      </c>
      <c r="C3102" s="78">
        <f>'Balance N-1'!K3105</f>
        <v>0</v>
      </c>
      <c r="D3102" s="78">
        <f>'Balance N-1'!L3105</f>
        <v>0</v>
      </c>
      <c r="E3102" s="78">
        <f>'Balance N-1'!M3105</f>
        <v>0</v>
      </c>
      <c r="F3102" s="78">
        <f>'Balance N-1'!N3105</f>
        <v>0</v>
      </c>
      <c r="G3102" s="78">
        <f>'Balance N-1'!O3105</f>
        <v>0</v>
      </c>
      <c r="H3102" s="78">
        <f>'Balance N-1'!P3105</f>
        <v>0</v>
      </c>
      <c r="I3102" s="79">
        <f t="shared" si="48"/>
        <v>0</v>
      </c>
    </row>
    <row r="3103" spans="1:9" ht="15.6">
      <c r="A3103" s="85">
        <f>'Balance N-1'!I3106</f>
        <v>0</v>
      </c>
      <c r="B3103" s="75">
        <f>'Balance N-1'!J3106</f>
        <v>0</v>
      </c>
      <c r="C3103" s="78">
        <f>'Balance N-1'!K3106</f>
        <v>0</v>
      </c>
      <c r="D3103" s="78">
        <f>'Balance N-1'!L3106</f>
        <v>0</v>
      </c>
      <c r="E3103" s="78">
        <f>'Balance N-1'!M3106</f>
        <v>0</v>
      </c>
      <c r="F3103" s="78">
        <f>'Balance N-1'!N3106</f>
        <v>0</v>
      </c>
      <c r="G3103" s="78">
        <f>'Balance N-1'!O3106</f>
        <v>0</v>
      </c>
      <c r="H3103" s="78">
        <f>'Balance N-1'!P3106</f>
        <v>0</v>
      </c>
      <c r="I3103" s="79">
        <f t="shared" si="48"/>
        <v>0</v>
      </c>
    </row>
    <row r="3104" spans="1:9" ht="15.6">
      <c r="A3104" s="85">
        <f>'Balance N-1'!I3107</f>
        <v>0</v>
      </c>
      <c r="B3104" s="75">
        <f>'Balance N-1'!J3107</f>
        <v>0</v>
      </c>
      <c r="C3104" s="78">
        <f>'Balance N-1'!K3107</f>
        <v>0</v>
      </c>
      <c r="D3104" s="78">
        <f>'Balance N-1'!L3107</f>
        <v>0</v>
      </c>
      <c r="E3104" s="78">
        <f>'Balance N-1'!M3107</f>
        <v>0</v>
      </c>
      <c r="F3104" s="78">
        <f>'Balance N-1'!N3107</f>
        <v>0</v>
      </c>
      <c r="G3104" s="78">
        <f>'Balance N-1'!O3107</f>
        <v>0</v>
      </c>
      <c r="H3104" s="78">
        <f>'Balance N-1'!P3107</f>
        <v>0</v>
      </c>
      <c r="I3104" s="79">
        <f t="shared" si="48"/>
        <v>0</v>
      </c>
    </row>
    <row r="3105" spans="1:9" ht="15.6">
      <c r="A3105" s="85">
        <f>'Balance N-1'!I3108</f>
        <v>0</v>
      </c>
      <c r="B3105" s="75">
        <f>'Balance N-1'!J3108</f>
        <v>0</v>
      </c>
      <c r="C3105" s="78">
        <f>'Balance N-1'!K3108</f>
        <v>0</v>
      </c>
      <c r="D3105" s="78">
        <f>'Balance N-1'!L3108</f>
        <v>0</v>
      </c>
      <c r="E3105" s="78">
        <f>'Balance N-1'!M3108</f>
        <v>0</v>
      </c>
      <c r="F3105" s="78">
        <f>'Balance N-1'!N3108</f>
        <v>0</v>
      </c>
      <c r="G3105" s="78">
        <f>'Balance N-1'!O3108</f>
        <v>0</v>
      </c>
      <c r="H3105" s="78">
        <f>'Balance N-1'!P3108</f>
        <v>0</v>
      </c>
      <c r="I3105" s="79">
        <f t="shared" si="48"/>
        <v>0</v>
      </c>
    </row>
    <row r="3106" spans="1:9" ht="15.6">
      <c r="A3106" s="85">
        <f>'Balance N-1'!I3109</f>
        <v>0</v>
      </c>
      <c r="B3106" s="75">
        <f>'Balance N-1'!J3109</f>
        <v>0</v>
      </c>
      <c r="C3106" s="78">
        <f>'Balance N-1'!K3109</f>
        <v>0</v>
      </c>
      <c r="D3106" s="78">
        <f>'Balance N-1'!L3109</f>
        <v>0</v>
      </c>
      <c r="E3106" s="78">
        <f>'Balance N-1'!M3109</f>
        <v>0</v>
      </c>
      <c r="F3106" s="78">
        <f>'Balance N-1'!N3109</f>
        <v>0</v>
      </c>
      <c r="G3106" s="78">
        <f>'Balance N-1'!O3109</f>
        <v>0</v>
      </c>
      <c r="H3106" s="78">
        <f>'Balance N-1'!P3109</f>
        <v>0</v>
      </c>
      <c r="I3106" s="79">
        <f t="shared" si="48"/>
        <v>0</v>
      </c>
    </row>
    <row r="3107" spans="1:9" ht="15.6">
      <c r="A3107" s="85">
        <f>'Balance N-1'!I3110</f>
        <v>0</v>
      </c>
      <c r="B3107" s="75">
        <f>'Balance N-1'!J3110</f>
        <v>0</v>
      </c>
      <c r="C3107" s="78">
        <f>'Balance N-1'!K3110</f>
        <v>0</v>
      </c>
      <c r="D3107" s="78">
        <f>'Balance N-1'!L3110</f>
        <v>0</v>
      </c>
      <c r="E3107" s="78">
        <f>'Balance N-1'!M3110</f>
        <v>0</v>
      </c>
      <c r="F3107" s="78">
        <f>'Balance N-1'!N3110</f>
        <v>0</v>
      </c>
      <c r="G3107" s="78">
        <f>'Balance N-1'!O3110</f>
        <v>0</v>
      </c>
      <c r="H3107" s="78">
        <f>'Balance N-1'!P3110</f>
        <v>0</v>
      </c>
      <c r="I3107" s="79">
        <f t="shared" si="48"/>
        <v>0</v>
      </c>
    </row>
    <row r="3108" spans="1:9" ht="15.6">
      <c r="A3108" s="85">
        <f>'Balance N-1'!I3111</f>
        <v>0</v>
      </c>
      <c r="B3108" s="75">
        <f>'Balance N-1'!J3111</f>
        <v>0</v>
      </c>
      <c r="C3108" s="78">
        <f>'Balance N-1'!K3111</f>
        <v>0</v>
      </c>
      <c r="D3108" s="78">
        <f>'Balance N-1'!L3111</f>
        <v>0</v>
      </c>
      <c r="E3108" s="78">
        <f>'Balance N-1'!M3111</f>
        <v>0</v>
      </c>
      <c r="F3108" s="78">
        <f>'Balance N-1'!N3111</f>
        <v>0</v>
      </c>
      <c r="G3108" s="78">
        <f>'Balance N-1'!O3111</f>
        <v>0</v>
      </c>
      <c r="H3108" s="78">
        <f>'Balance N-1'!P3111</f>
        <v>0</v>
      </c>
      <c r="I3108" s="79">
        <f t="shared" si="48"/>
        <v>0</v>
      </c>
    </row>
    <row r="3109" spans="1:9" ht="15.6">
      <c r="A3109" s="85">
        <f>'Balance N-1'!I3112</f>
        <v>0</v>
      </c>
      <c r="B3109" s="75">
        <f>'Balance N-1'!J3112</f>
        <v>0</v>
      </c>
      <c r="C3109" s="78">
        <f>'Balance N-1'!K3112</f>
        <v>0</v>
      </c>
      <c r="D3109" s="78">
        <f>'Balance N-1'!L3112</f>
        <v>0</v>
      </c>
      <c r="E3109" s="78">
        <f>'Balance N-1'!M3112</f>
        <v>0</v>
      </c>
      <c r="F3109" s="78">
        <f>'Balance N-1'!N3112</f>
        <v>0</v>
      </c>
      <c r="G3109" s="78">
        <f>'Balance N-1'!O3112</f>
        <v>0</v>
      </c>
      <c r="H3109" s="78">
        <f>'Balance N-1'!P3112</f>
        <v>0</v>
      </c>
      <c r="I3109" s="79">
        <f t="shared" si="48"/>
        <v>0</v>
      </c>
    </row>
    <row r="3110" spans="1:9" ht="15.6">
      <c r="A3110" s="85">
        <f>'Balance N-1'!I3113</f>
        <v>0</v>
      </c>
      <c r="B3110" s="75">
        <f>'Balance N-1'!J3113</f>
        <v>0</v>
      </c>
      <c r="C3110" s="78">
        <f>'Balance N-1'!K3113</f>
        <v>0</v>
      </c>
      <c r="D3110" s="78">
        <f>'Balance N-1'!L3113</f>
        <v>0</v>
      </c>
      <c r="E3110" s="78">
        <f>'Balance N-1'!M3113</f>
        <v>0</v>
      </c>
      <c r="F3110" s="78">
        <f>'Balance N-1'!N3113</f>
        <v>0</v>
      </c>
      <c r="G3110" s="78">
        <f>'Balance N-1'!O3113</f>
        <v>0</v>
      </c>
      <c r="H3110" s="78">
        <f>'Balance N-1'!P3113</f>
        <v>0</v>
      </c>
      <c r="I3110" s="79">
        <f t="shared" si="48"/>
        <v>0</v>
      </c>
    </row>
    <row r="3111" spans="1:9" ht="15.6">
      <c r="A3111" s="85">
        <f>'Balance N-1'!I3114</f>
        <v>0</v>
      </c>
      <c r="B3111" s="75">
        <f>'Balance N-1'!J3114</f>
        <v>0</v>
      </c>
      <c r="C3111" s="78">
        <f>'Balance N-1'!K3114</f>
        <v>0</v>
      </c>
      <c r="D3111" s="78">
        <f>'Balance N-1'!L3114</f>
        <v>0</v>
      </c>
      <c r="E3111" s="78">
        <f>'Balance N-1'!M3114</f>
        <v>0</v>
      </c>
      <c r="F3111" s="78">
        <f>'Balance N-1'!N3114</f>
        <v>0</v>
      </c>
      <c r="G3111" s="78">
        <f>'Balance N-1'!O3114</f>
        <v>0</v>
      </c>
      <c r="H3111" s="78">
        <f>'Balance N-1'!P3114</f>
        <v>0</v>
      </c>
      <c r="I3111" s="79">
        <f t="shared" si="48"/>
        <v>0</v>
      </c>
    </row>
    <row r="3112" spans="1:9" ht="15.6">
      <c r="A3112" s="85">
        <f>'Balance N-1'!I3115</f>
        <v>0</v>
      </c>
      <c r="B3112" s="75">
        <f>'Balance N-1'!J3115</f>
        <v>0</v>
      </c>
      <c r="C3112" s="78">
        <f>'Balance N-1'!K3115</f>
        <v>0</v>
      </c>
      <c r="D3112" s="78">
        <f>'Balance N-1'!L3115</f>
        <v>0</v>
      </c>
      <c r="E3112" s="78">
        <f>'Balance N-1'!M3115</f>
        <v>0</v>
      </c>
      <c r="F3112" s="78">
        <f>'Balance N-1'!N3115</f>
        <v>0</v>
      </c>
      <c r="G3112" s="78">
        <f>'Balance N-1'!O3115</f>
        <v>0</v>
      </c>
      <c r="H3112" s="78">
        <f>'Balance N-1'!P3115</f>
        <v>0</v>
      </c>
      <c r="I3112" s="79">
        <f t="shared" si="48"/>
        <v>0</v>
      </c>
    </row>
    <row r="3113" spans="1:9" ht="15.6">
      <c r="A3113" s="85">
        <f>'Balance N-1'!I3116</f>
        <v>0</v>
      </c>
      <c r="B3113" s="75">
        <f>'Balance N-1'!J3116</f>
        <v>0</v>
      </c>
      <c r="C3113" s="78">
        <f>'Balance N-1'!K3116</f>
        <v>0</v>
      </c>
      <c r="D3113" s="78">
        <f>'Balance N-1'!L3116</f>
        <v>0</v>
      </c>
      <c r="E3113" s="78">
        <f>'Balance N-1'!M3116</f>
        <v>0</v>
      </c>
      <c r="F3113" s="78">
        <f>'Balance N-1'!N3116</f>
        <v>0</v>
      </c>
      <c r="G3113" s="78">
        <f>'Balance N-1'!O3116</f>
        <v>0</v>
      </c>
      <c r="H3113" s="78">
        <f>'Balance N-1'!P3116</f>
        <v>0</v>
      </c>
      <c r="I3113" s="79">
        <f t="shared" si="48"/>
        <v>0</v>
      </c>
    </row>
    <row r="3114" spans="1:9" ht="15.6">
      <c r="A3114" s="85">
        <f>'Balance N-1'!I3117</f>
        <v>0</v>
      </c>
      <c r="B3114" s="75">
        <f>'Balance N-1'!J3117</f>
        <v>0</v>
      </c>
      <c r="C3114" s="78">
        <f>'Balance N-1'!K3117</f>
        <v>0</v>
      </c>
      <c r="D3114" s="78">
        <f>'Balance N-1'!L3117</f>
        <v>0</v>
      </c>
      <c r="E3114" s="78">
        <f>'Balance N-1'!M3117</f>
        <v>0</v>
      </c>
      <c r="F3114" s="78">
        <f>'Balance N-1'!N3117</f>
        <v>0</v>
      </c>
      <c r="G3114" s="78">
        <f>'Balance N-1'!O3117</f>
        <v>0</v>
      </c>
      <c r="H3114" s="78">
        <f>'Balance N-1'!P3117</f>
        <v>0</v>
      </c>
      <c r="I3114" s="79">
        <f t="shared" si="48"/>
        <v>0</v>
      </c>
    </row>
    <row r="3115" spans="1:9" ht="15.6">
      <c r="A3115" s="85">
        <f>'Balance N-1'!I3118</f>
        <v>0</v>
      </c>
      <c r="B3115" s="75">
        <f>'Balance N-1'!J3118</f>
        <v>0</v>
      </c>
      <c r="C3115" s="78">
        <f>'Balance N-1'!K3118</f>
        <v>0</v>
      </c>
      <c r="D3115" s="78">
        <f>'Balance N-1'!L3118</f>
        <v>0</v>
      </c>
      <c r="E3115" s="78">
        <f>'Balance N-1'!M3118</f>
        <v>0</v>
      </c>
      <c r="F3115" s="78">
        <f>'Balance N-1'!N3118</f>
        <v>0</v>
      </c>
      <c r="G3115" s="78">
        <f>'Balance N-1'!O3118</f>
        <v>0</v>
      </c>
      <c r="H3115" s="78">
        <f>'Balance N-1'!P3118</f>
        <v>0</v>
      </c>
      <c r="I3115" s="79">
        <f t="shared" si="48"/>
        <v>0</v>
      </c>
    </row>
    <row r="3116" spans="1:9" ht="15.6">
      <c r="A3116" s="85">
        <f>'Balance N-1'!I3119</f>
        <v>0</v>
      </c>
      <c r="B3116" s="75">
        <f>'Balance N-1'!J3119</f>
        <v>0</v>
      </c>
      <c r="C3116" s="78">
        <f>'Balance N-1'!K3119</f>
        <v>0</v>
      </c>
      <c r="D3116" s="78">
        <f>'Balance N-1'!L3119</f>
        <v>0</v>
      </c>
      <c r="E3116" s="78">
        <f>'Balance N-1'!M3119</f>
        <v>0</v>
      </c>
      <c r="F3116" s="78">
        <f>'Balance N-1'!N3119</f>
        <v>0</v>
      </c>
      <c r="G3116" s="78">
        <f>'Balance N-1'!O3119</f>
        <v>0</v>
      </c>
      <c r="H3116" s="78">
        <f>'Balance N-1'!P3119</f>
        <v>0</v>
      </c>
      <c r="I3116" s="79">
        <f t="shared" si="48"/>
        <v>0</v>
      </c>
    </row>
    <row r="3117" spans="1:9" ht="15.6">
      <c r="A3117" s="85">
        <f>'Balance N-1'!I3120</f>
        <v>0</v>
      </c>
      <c r="B3117" s="75">
        <f>'Balance N-1'!J3120</f>
        <v>0</v>
      </c>
      <c r="C3117" s="78">
        <f>'Balance N-1'!K3120</f>
        <v>0</v>
      </c>
      <c r="D3117" s="78">
        <f>'Balance N-1'!L3120</f>
        <v>0</v>
      </c>
      <c r="E3117" s="78">
        <f>'Balance N-1'!M3120</f>
        <v>0</v>
      </c>
      <c r="F3117" s="78">
        <f>'Balance N-1'!N3120</f>
        <v>0</v>
      </c>
      <c r="G3117" s="78">
        <f>'Balance N-1'!O3120</f>
        <v>0</v>
      </c>
      <c r="H3117" s="78">
        <f>'Balance N-1'!P3120</f>
        <v>0</v>
      </c>
      <c r="I3117" s="79">
        <f t="shared" si="48"/>
        <v>0</v>
      </c>
    </row>
    <row r="3118" spans="1:9" ht="15.6">
      <c r="A3118" s="85">
        <f>'Balance N-1'!I3121</f>
        <v>0</v>
      </c>
      <c r="B3118" s="75">
        <f>'Balance N-1'!J3121</f>
        <v>0</v>
      </c>
      <c r="C3118" s="78">
        <f>'Balance N-1'!K3121</f>
        <v>0</v>
      </c>
      <c r="D3118" s="78">
        <f>'Balance N-1'!L3121</f>
        <v>0</v>
      </c>
      <c r="E3118" s="78">
        <f>'Balance N-1'!M3121</f>
        <v>0</v>
      </c>
      <c r="F3118" s="78">
        <f>'Balance N-1'!N3121</f>
        <v>0</v>
      </c>
      <c r="G3118" s="78">
        <f>'Balance N-1'!O3121</f>
        <v>0</v>
      </c>
      <c r="H3118" s="78">
        <f>'Balance N-1'!P3121</f>
        <v>0</v>
      </c>
      <c r="I3118" s="79">
        <f t="shared" si="48"/>
        <v>0</v>
      </c>
    </row>
    <row r="3119" spans="1:9" ht="15.6">
      <c r="A3119" s="85">
        <f>'Balance N-1'!I3122</f>
        <v>0</v>
      </c>
      <c r="B3119" s="75">
        <f>'Balance N-1'!J3122</f>
        <v>0</v>
      </c>
      <c r="C3119" s="78">
        <f>'Balance N-1'!K3122</f>
        <v>0</v>
      </c>
      <c r="D3119" s="78">
        <f>'Balance N-1'!L3122</f>
        <v>0</v>
      </c>
      <c r="E3119" s="78">
        <f>'Balance N-1'!M3122</f>
        <v>0</v>
      </c>
      <c r="F3119" s="78">
        <f>'Balance N-1'!N3122</f>
        <v>0</v>
      </c>
      <c r="G3119" s="78">
        <f>'Balance N-1'!O3122</f>
        <v>0</v>
      </c>
      <c r="H3119" s="78">
        <f>'Balance N-1'!P3122</f>
        <v>0</v>
      </c>
      <c r="I3119" s="79">
        <f t="shared" si="48"/>
        <v>0</v>
      </c>
    </row>
    <row r="3120" spans="1:9" ht="15.6">
      <c r="A3120" s="85">
        <f>'Balance N-1'!I3123</f>
        <v>0</v>
      </c>
      <c r="B3120" s="75">
        <f>'Balance N-1'!J3123</f>
        <v>0</v>
      </c>
      <c r="C3120" s="78">
        <f>'Balance N-1'!K3123</f>
        <v>0</v>
      </c>
      <c r="D3120" s="78">
        <f>'Balance N-1'!L3123</f>
        <v>0</v>
      </c>
      <c r="E3120" s="78">
        <f>'Balance N-1'!M3123</f>
        <v>0</v>
      </c>
      <c r="F3120" s="78">
        <f>'Balance N-1'!N3123</f>
        <v>0</v>
      </c>
      <c r="G3120" s="78">
        <f>'Balance N-1'!O3123</f>
        <v>0</v>
      </c>
      <c r="H3120" s="78">
        <f>'Balance N-1'!P3123</f>
        <v>0</v>
      </c>
      <c r="I3120" s="79">
        <f t="shared" si="48"/>
        <v>0</v>
      </c>
    </row>
    <row r="3121" spans="1:9" ht="15.6">
      <c r="A3121" s="85">
        <f>'Balance N-1'!I3124</f>
        <v>0</v>
      </c>
      <c r="B3121" s="75">
        <f>'Balance N-1'!J3124</f>
        <v>0</v>
      </c>
      <c r="C3121" s="78">
        <f>'Balance N-1'!K3124</f>
        <v>0</v>
      </c>
      <c r="D3121" s="78">
        <f>'Balance N-1'!L3124</f>
        <v>0</v>
      </c>
      <c r="E3121" s="78">
        <f>'Balance N-1'!M3124</f>
        <v>0</v>
      </c>
      <c r="F3121" s="78">
        <f>'Balance N-1'!N3124</f>
        <v>0</v>
      </c>
      <c r="G3121" s="78">
        <f>'Balance N-1'!O3124</f>
        <v>0</v>
      </c>
      <c r="H3121" s="78">
        <f>'Balance N-1'!P3124</f>
        <v>0</v>
      </c>
      <c r="I3121" s="79">
        <f t="shared" si="48"/>
        <v>0</v>
      </c>
    </row>
    <row r="3122" spans="1:9" ht="15.6">
      <c r="A3122" s="85">
        <f>'Balance N-1'!I3125</f>
        <v>0</v>
      </c>
      <c r="B3122" s="75">
        <f>'Balance N-1'!J3125</f>
        <v>0</v>
      </c>
      <c r="C3122" s="78">
        <f>'Balance N-1'!K3125</f>
        <v>0</v>
      </c>
      <c r="D3122" s="78">
        <f>'Balance N-1'!L3125</f>
        <v>0</v>
      </c>
      <c r="E3122" s="78">
        <f>'Balance N-1'!M3125</f>
        <v>0</v>
      </c>
      <c r="F3122" s="78">
        <f>'Balance N-1'!N3125</f>
        <v>0</v>
      </c>
      <c r="G3122" s="78">
        <f>'Balance N-1'!O3125</f>
        <v>0</v>
      </c>
      <c r="H3122" s="78">
        <f>'Balance N-1'!P3125</f>
        <v>0</v>
      </c>
      <c r="I3122" s="79">
        <f t="shared" si="48"/>
        <v>0</v>
      </c>
    </row>
    <row r="3123" spans="1:9" ht="15.6">
      <c r="A3123" s="85">
        <f>'Balance N-1'!I3126</f>
        <v>0</v>
      </c>
      <c r="B3123" s="75">
        <f>'Balance N-1'!J3126</f>
        <v>0</v>
      </c>
      <c r="C3123" s="78">
        <f>'Balance N-1'!K3126</f>
        <v>0</v>
      </c>
      <c r="D3123" s="78">
        <f>'Balance N-1'!L3126</f>
        <v>0</v>
      </c>
      <c r="E3123" s="78">
        <f>'Balance N-1'!M3126</f>
        <v>0</v>
      </c>
      <c r="F3123" s="78">
        <f>'Balance N-1'!N3126</f>
        <v>0</v>
      </c>
      <c r="G3123" s="78">
        <f>'Balance N-1'!O3126</f>
        <v>0</v>
      </c>
      <c r="H3123" s="78">
        <f>'Balance N-1'!P3126</f>
        <v>0</v>
      </c>
      <c r="I3123" s="79">
        <f t="shared" si="48"/>
        <v>0</v>
      </c>
    </row>
    <row r="3124" spans="1:9" ht="15.6">
      <c r="A3124" s="85">
        <f>'Balance N-1'!I3127</f>
        <v>0</v>
      </c>
      <c r="B3124" s="75">
        <f>'Balance N-1'!J3127</f>
        <v>0</v>
      </c>
      <c r="C3124" s="78">
        <f>'Balance N-1'!K3127</f>
        <v>0</v>
      </c>
      <c r="D3124" s="78">
        <f>'Balance N-1'!L3127</f>
        <v>0</v>
      </c>
      <c r="E3124" s="78">
        <f>'Balance N-1'!M3127</f>
        <v>0</v>
      </c>
      <c r="F3124" s="78">
        <f>'Balance N-1'!N3127</f>
        <v>0</v>
      </c>
      <c r="G3124" s="78">
        <f>'Balance N-1'!O3127</f>
        <v>0</v>
      </c>
      <c r="H3124" s="78">
        <f>'Balance N-1'!P3127</f>
        <v>0</v>
      </c>
      <c r="I3124" s="79">
        <f t="shared" si="48"/>
        <v>0</v>
      </c>
    </row>
    <row r="3125" spans="1:9" ht="15.6">
      <c r="A3125" s="85">
        <f>'Balance N-1'!I3128</f>
        <v>0</v>
      </c>
      <c r="B3125" s="75">
        <f>'Balance N-1'!J3128</f>
        <v>0</v>
      </c>
      <c r="C3125" s="78">
        <f>'Balance N-1'!K3128</f>
        <v>0</v>
      </c>
      <c r="D3125" s="78">
        <f>'Balance N-1'!L3128</f>
        <v>0</v>
      </c>
      <c r="E3125" s="78">
        <f>'Balance N-1'!M3128</f>
        <v>0</v>
      </c>
      <c r="F3125" s="78">
        <f>'Balance N-1'!N3128</f>
        <v>0</v>
      </c>
      <c r="G3125" s="78">
        <f>'Balance N-1'!O3128</f>
        <v>0</v>
      </c>
      <c r="H3125" s="78">
        <f>'Balance N-1'!P3128</f>
        <v>0</v>
      </c>
      <c r="I3125" s="79">
        <f t="shared" si="48"/>
        <v>0</v>
      </c>
    </row>
    <row r="3126" spans="1:9" ht="15.6">
      <c r="A3126" s="85">
        <f>'Balance N-1'!I3129</f>
        <v>0</v>
      </c>
      <c r="B3126" s="75">
        <f>'Balance N-1'!J3129</f>
        <v>0</v>
      </c>
      <c r="C3126" s="78">
        <f>'Balance N-1'!K3129</f>
        <v>0</v>
      </c>
      <c r="D3126" s="78">
        <f>'Balance N-1'!L3129</f>
        <v>0</v>
      </c>
      <c r="E3126" s="78">
        <f>'Balance N-1'!M3129</f>
        <v>0</v>
      </c>
      <c r="F3126" s="78">
        <f>'Balance N-1'!N3129</f>
        <v>0</v>
      </c>
      <c r="G3126" s="78">
        <f>'Balance N-1'!O3129</f>
        <v>0</v>
      </c>
      <c r="H3126" s="78">
        <f>'Balance N-1'!P3129</f>
        <v>0</v>
      </c>
      <c r="I3126" s="79">
        <f t="shared" si="48"/>
        <v>0</v>
      </c>
    </row>
    <row r="3127" spans="1:9" ht="15.6">
      <c r="A3127" s="85">
        <f>'Balance N-1'!I3130</f>
        <v>0</v>
      </c>
      <c r="B3127" s="75">
        <f>'Balance N-1'!J3130</f>
        <v>0</v>
      </c>
      <c r="C3127" s="78">
        <f>'Balance N-1'!K3130</f>
        <v>0</v>
      </c>
      <c r="D3127" s="78">
        <f>'Balance N-1'!L3130</f>
        <v>0</v>
      </c>
      <c r="E3127" s="78">
        <f>'Balance N-1'!M3130</f>
        <v>0</v>
      </c>
      <c r="F3127" s="78">
        <f>'Balance N-1'!N3130</f>
        <v>0</v>
      </c>
      <c r="G3127" s="78">
        <f>'Balance N-1'!O3130</f>
        <v>0</v>
      </c>
      <c r="H3127" s="78">
        <f>'Balance N-1'!P3130</f>
        <v>0</v>
      </c>
      <c r="I3127" s="79">
        <f t="shared" si="48"/>
        <v>0</v>
      </c>
    </row>
    <row r="3128" spans="1:9" ht="15.6">
      <c r="A3128" s="85">
        <f>'Balance N-1'!I3131</f>
        <v>0</v>
      </c>
      <c r="B3128" s="75">
        <f>'Balance N-1'!J3131</f>
        <v>0</v>
      </c>
      <c r="C3128" s="78">
        <f>'Balance N-1'!K3131</f>
        <v>0</v>
      </c>
      <c r="D3128" s="78">
        <f>'Balance N-1'!L3131</f>
        <v>0</v>
      </c>
      <c r="E3128" s="78">
        <f>'Balance N-1'!M3131</f>
        <v>0</v>
      </c>
      <c r="F3128" s="78">
        <f>'Balance N-1'!N3131</f>
        <v>0</v>
      </c>
      <c r="G3128" s="78">
        <f>'Balance N-1'!O3131</f>
        <v>0</v>
      </c>
      <c r="H3128" s="78">
        <f>'Balance N-1'!P3131</f>
        <v>0</v>
      </c>
      <c r="I3128" s="79">
        <f t="shared" si="48"/>
        <v>0</v>
      </c>
    </row>
    <row r="3129" spans="1:9" ht="15.6">
      <c r="A3129" s="85">
        <f>'Balance N-1'!I3132</f>
        <v>0</v>
      </c>
      <c r="B3129" s="75">
        <f>'Balance N-1'!J3132</f>
        <v>0</v>
      </c>
      <c r="C3129" s="78">
        <f>'Balance N-1'!K3132</f>
        <v>0</v>
      </c>
      <c r="D3129" s="78">
        <f>'Balance N-1'!L3132</f>
        <v>0</v>
      </c>
      <c r="E3129" s="78">
        <f>'Balance N-1'!M3132</f>
        <v>0</v>
      </c>
      <c r="F3129" s="78">
        <f>'Balance N-1'!N3132</f>
        <v>0</v>
      </c>
      <c r="G3129" s="78">
        <f>'Balance N-1'!O3132</f>
        <v>0</v>
      </c>
      <c r="H3129" s="78">
        <f>'Balance N-1'!P3132</f>
        <v>0</v>
      </c>
      <c r="I3129" s="79">
        <f t="shared" si="48"/>
        <v>0</v>
      </c>
    </row>
    <row r="3130" spans="1:9" ht="15.6">
      <c r="A3130" s="85">
        <f>'Balance N-1'!I3133</f>
        <v>0</v>
      </c>
      <c r="B3130" s="75">
        <f>'Balance N-1'!J3133</f>
        <v>0</v>
      </c>
      <c r="C3130" s="78">
        <f>'Balance N-1'!K3133</f>
        <v>0</v>
      </c>
      <c r="D3130" s="78">
        <f>'Balance N-1'!L3133</f>
        <v>0</v>
      </c>
      <c r="E3130" s="78">
        <f>'Balance N-1'!M3133</f>
        <v>0</v>
      </c>
      <c r="F3130" s="78">
        <f>'Balance N-1'!N3133</f>
        <v>0</v>
      </c>
      <c r="G3130" s="78">
        <f>'Balance N-1'!O3133</f>
        <v>0</v>
      </c>
      <c r="H3130" s="78">
        <f>'Balance N-1'!P3133</f>
        <v>0</v>
      </c>
      <c r="I3130" s="79">
        <f t="shared" si="48"/>
        <v>0</v>
      </c>
    </row>
    <row r="3131" spans="1:9" ht="15.6">
      <c r="A3131" s="85">
        <f>'Balance N-1'!I3134</f>
        <v>0</v>
      </c>
      <c r="B3131" s="75">
        <f>'Balance N-1'!J3134</f>
        <v>0</v>
      </c>
      <c r="C3131" s="78">
        <f>'Balance N-1'!K3134</f>
        <v>0</v>
      </c>
      <c r="D3131" s="78">
        <f>'Balance N-1'!L3134</f>
        <v>0</v>
      </c>
      <c r="E3131" s="78">
        <f>'Balance N-1'!M3134</f>
        <v>0</v>
      </c>
      <c r="F3131" s="78">
        <f>'Balance N-1'!N3134</f>
        <v>0</v>
      </c>
      <c r="G3131" s="78">
        <f>'Balance N-1'!O3134</f>
        <v>0</v>
      </c>
      <c r="H3131" s="78">
        <f>'Balance N-1'!P3134</f>
        <v>0</v>
      </c>
      <c r="I3131" s="79">
        <f t="shared" si="48"/>
        <v>0</v>
      </c>
    </row>
    <row r="3132" spans="1:9" ht="15.6">
      <c r="A3132" s="85">
        <f>'Balance N-1'!I3135</f>
        <v>0</v>
      </c>
      <c r="B3132" s="75">
        <f>'Balance N-1'!J3135</f>
        <v>0</v>
      </c>
      <c r="C3132" s="78">
        <f>'Balance N-1'!K3135</f>
        <v>0</v>
      </c>
      <c r="D3132" s="78">
        <f>'Balance N-1'!L3135</f>
        <v>0</v>
      </c>
      <c r="E3132" s="78">
        <f>'Balance N-1'!M3135</f>
        <v>0</v>
      </c>
      <c r="F3132" s="78">
        <f>'Balance N-1'!N3135</f>
        <v>0</v>
      </c>
      <c r="G3132" s="78">
        <f>'Balance N-1'!O3135</f>
        <v>0</v>
      </c>
      <c r="H3132" s="78">
        <f>'Balance N-1'!P3135</f>
        <v>0</v>
      </c>
      <c r="I3132" s="79">
        <f t="shared" si="48"/>
        <v>0</v>
      </c>
    </row>
    <row r="3133" spans="1:9" ht="15.6">
      <c r="A3133" s="85">
        <f>'Balance N-1'!I3136</f>
        <v>0</v>
      </c>
      <c r="B3133" s="75">
        <f>'Balance N-1'!J3136</f>
        <v>0</v>
      </c>
      <c r="C3133" s="78">
        <f>'Balance N-1'!K3136</f>
        <v>0</v>
      </c>
      <c r="D3133" s="78">
        <f>'Balance N-1'!L3136</f>
        <v>0</v>
      </c>
      <c r="E3133" s="78">
        <f>'Balance N-1'!M3136</f>
        <v>0</v>
      </c>
      <c r="F3133" s="78">
        <f>'Balance N-1'!N3136</f>
        <v>0</v>
      </c>
      <c r="G3133" s="78">
        <f>'Balance N-1'!O3136</f>
        <v>0</v>
      </c>
      <c r="H3133" s="78">
        <f>'Balance N-1'!P3136</f>
        <v>0</v>
      </c>
      <c r="I3133" s="79">
        <f t="shared" si="48"/>
        <v>0</v>
      </c>
    </row>
    <row r="3134" spans="1:9" ht="15.6">
      <c r="A3134" s="85">
        <f>'Balance N-1'!I3137</f>
        <v>0</v>
      </c>
      <c r="B3134" s="75">
        <f>'Balance N-1'!J3137</f>
        <v>0</v>
      </c>
      <c r="C3134" s="78">
        <f>'Balance N-1'!K3137</f>
        <v>0</v>
      </c>
      <c r="D3134" s="78">
        <f>'Balance N-1'!L3137</f>
        <v>0</v>
      </c>
      <c r="E3134" s="78">
        <f>'Balance N-1'!M3137</f>
        <v>0</v>
      </c>
      <c r="F3134" s="78">
        <f>'Balance N-1'!N3137</f>
        <v>0</v>
      </c>
      <c r="G3134" s="78">
        <f>'Balance N-1'!O3137</f>
        <v>0</v>
      </c>
      <c r="H3134" s="78">
        <f>'Balance N-1'!P3137</f>
        <v>0</v>
      </c>
      <c r="I3134" s="79">
        <f t="shared" si="48"/>
        <v>0</v>
      </c>
    </row>
    <row r="3135" spans="1:9" ht="15.6">
      <c r="A3135" s="85">
        <f>'Balance N-1'!I3138</f>
        <v>0</v>
      </c>
      <c r="B3135" s="75">
        <f>'Balance N-1'!J3138</f>
        <v>0</v>
      </c>
      <c r="C3135" s="78">
        <f>'Balance N-1'!K3138</f>
        <v>0</v>
      </c>
      <c r="D3135" s="78">
        <f>'Balance N-1'!L3138</f>
        <v>0</v>
      </c>
      <c r="E3135" s="78">
        <f>'Balance N-1'!M3138</f>
        <v>0</v>
      </c>
      <c r="F3135" s="78">
        <f>'Balance N-1'!N3138</f>
        <v>0</v>
      </c>
      <c r="G3135" s="78">
        <f>'Balance N-1'!O3138</f>
        <v>0</v>
      </c>
      <c r="H3135" s="78">
        <f>'Balance N-1'!P3138</f>
        <v>0</v>
      </c>
      <c r="I3135" s="79">
        <f t="shared" si="48"/>
        <v>0</v>
      </c>
    </row>
    <row r="3136" spans="1:9" ht="15.6">
      <c r="A3136" s="85">
        <f>'Balance N-1'!I3139</f>
        <v>0</v>
      </c>
      <c r="B3136" s="75">
        <f>'Balance N-1'!J3139</f>
        <v>0</v>
      </c>
      <c r="C3136" s="78">
        <f>'Balance N-1'!K3139</f>
        <v>0</v>
      </c>
      <c r="D3136" s="78">
        <f>'Balance N-1'!L3139</f>
        <v>0</v>
      </c>
      <c r="E3136" s="78">
        <f>'Balance N-1'!M3139</f>
        <v>0</v>
      </c>
      <c r="F3136" s="78">
        <f>'Balance N-1'!N3139</f>
        <v>0</v>
      </c>
      <c r="G3136" s="78">
        <f>'Balance N-1'!O3139</f>
        <v>0</v>
      </c>
      <c r="H3136" s="78">
        <f>'Balance N-1'!P3139</f>
        <v>0</v>
      </c>
      <c r="I3136" s="79">
        <f t="shared" si="48"/>
        <v>0</v>
      </c>
    </row>
    <row r="3137" spans="1:9" ht="15.6">
      <c r="A3137" s="85">
        <f>'Balance N-1'!I3140</f>
        <v>0</v>
      </c>
      <c r="B3137" s="75">
        <f>'Balance N-1'!J3140</f>
        <v>0</v>
      </c>
      <c r="C3137" s="78">
        <f>'Balance N-1'!K3140</f>
        <v>0</v>
      </c>
      <c r="D3137" s="78">
        <f>'Balance N-1'!L3140</f>
        <v>0</v>
      </c>
      <c r="E3137" s="78">
        <f>'Balance N-1'!M3140</f>
        <v>0</v>
      </c>
      <c r="F3137" s="78">
        <f>'Balance N-1'!N3140</f>
        <v>0</v>
      </c>
      <c r="G3137" s="78">
        <f>'Balance N-1'!O3140</f>
        <v>0</v>
      </c>
      <c r="H3137" s="78">
        <f>'Balance N-1'!P3140</f>
        <v>0</v>
      </c>
      <c r="I3137" s="79">
        <f t="shared" si="48"/>
        <v>0</v>
      </c>
    </row>
    <row r="3138" spans="1:9" ht="15.6">
      <c r="A3138" s="85">
        <f>'Balance N-1'!I3141</f>
        <v>0</v>
      </c>
      <c r="B3138" s="75">
        <f>'Balance N-1'!J3141</f>
        <v>0</v>
      </c>
      <c r="C3138" s="78">
        <f>'Balance N-1'!K3141</f>
        <v>0</v>
      </c>
      <c r="D3138" s="78">
        <f>'Balance N-1'!L3141</f>
        <v>0</v>
      </c>
      <c r="E3138" s="78">
        <f>'Balance N-1'!M3141</f>
        <v>0</v>
      </c>
      <c r="F3138" s="78">
        <f>'Balance N-1'!N3141</f>
        <v>0</v>
      </c>
      <c r="G3138" s="78">
        <f>'Balance N-1'!O3141</f>
        <v>0</v>
      </c>
      <c r="H3138" s="78">
        <f>'Balance N-1'!P3141</f>
        <v>0</v>
      </c>
      <c r="I3138" s="79">
        <f t="shared" si="48"/>
        <v>0</v>
      </c>
    </row>
    <row r="3139" spans="1:9" ht="15.6">
      <c r="A3139" s="85">
        <f>'Balance N-1'!I3142</f>
        <v>0</v>
      </c>
      <c r="B3139" s="75">
        <f>'Balance N-1'!J3142</f>
        <v>0</v>
      </c>
      <c r="C3139" s="78">
        <f>'Balance N-1'!K3142</f>
        <v>0</v>
      </c>
      <c r="D3139" s="78">
        <f>'Balance N-1'!L3142</f>
        <v>0</v>
      </c>
      <c r="E3139" s="78">
        <f>'Balance N-1'!M3142</f>
        <v>0</v>
      </c>
      <c r="F3139" s="78">
        <f>'Balance N-1'!N3142</f>
        <v>0</v>
      </c>
      <c r="G3139" s="78">
        <f>'Balance N-1'!O3142</f>
        <v>0</v>
      </c>
      <c r="H3139" s="78">
        <f>'Balance N-1'!P3142</f>
        <v>0</v>
      </c>
      <c r="I3139" s="79">
        <f t="shared" ref="I3139:I3202" si="49">(C3139-D3139)+(E3139-F3139)-(G3139-H3139)</f>
        <v>0</v>
      </c>
    </row>
    <row r="3140" spans="1:9" ht="15.6">
      <c r="A3140" s="85">
        <f>'Balance N-1'!I3143</f>
        <v>0</v>
      </c>
      <c r="B3140" s="75">
        <f>'Balance N-1'!J3143</f>
        <v>0</v>
      </c>
      <c r="C3140" s="78">
        <f>'Balance N-1'!K3143</f>
        <v>0</v>
      </c>
      <c r="D3140" s="78">
        <f>'Balance N-1'!L3143</f>
        <v>0</v>
      </c>
      <c r="E3140" s="78">
        <f>'Balance N-1'!M3143</f>
        <v>0</v>
      </c>
      <c r="F3140" s="78">
        <f>'Balance N-1'!N3143</f>
        <v>0</v>
      </c>
      <c r="G3140" s="78">
        <f>'Balance N-1'!O3143</f>
        <v>0</v>
      </c>
      <c r="H3140" s="78">
        <f>'Balance N-1'!P3143</f>
        <v>0</v>
      </c>
      <c r="I3140" s="79">
        <f t="shared" si="49"/>
        <v>0</v>
      </c>
    </row>
    <row r="3141" spans="1:9" ht="15.6">
      <c r="A3141" s="85">
        <f>'Balance N-1'!I3144</f>
        <v>0</v>
      </c>
      <c r="B3141" s="75">
        <f>'Balance N-1'!J3144</f>
        <v>0</v>
      </c>
      <c r="C3141" s="78">
        <f>'Balance N-1'!K3144</f>
        <v>0</v>
      </c>
      <c r="D3141" s="78">
        <f>'Balance N-1'!L3144</f>
        <v>0</v>
      </c>
      <c r="E3141" s="78">
        <f>'Balance N-1'!M3144</f>
        <v>0</v>
      </c>
      <c r="F3141" s="78">
        <f>'Balance N-1'!N3144</f>
        <v>0</v>
      </c>
      <c r="G3141" s="78">
        <f>'Balance N-1'!O3144</f>
        <v>0</v>
      </c>
      <c r="H3141" s="78">
        <f>'Balance N-1'!P3144</f>
        <v>0</v>
      </c>
      <c r="I3141" s="79">
        <f t="shared" si="49"/>
        <v>0</v>
      </c>
    </row>
    <row r="3142" spans="1:9" ht="15.6">
      <c r="A3142" s="85">
        <f>'Balance N-1'!I3145</f>
        <v>0</v>
      </c>
      <c r="B3142" s="75">
        <f>'Balance N-1'!J3145</f>
        <v>0</v>
      </c>
      <c r="C3142" s="78">
        <f>'Balance N-1'!K3145</f>
        <v>0</v>
      </c>
      <c r="D3142" s="78">
        <f>'Balance N-1'!L3145</f>
        <v>0</v>
      </c>
      <c r="E3142" s="78">
        <f>'Balance N-1'!M3145</f>
        <v>0</v>
      </c>
      <c r="F3142" s="78">
        <f>'Balance N-1'!N3145</f>
        <v>0</v>
      </c>
      <c r="G3142" s="78">
        <f>'Balance N-1'!O3145</f>
        <v>0</v>
      </c>
      <c r="H3142" s="78">
        <f>'Balance N-1'!P3145</f>
        <v>0</v>
      </c>
      <c r="I3142" s="79">
        <f t="shared" si="49"/>
        <v>0</v>
      </c>
    </row>
    <row r="3143" spans="1:9" ht="15.6">
      <c r="A3143" s="85">
        <f>'Balance N-1'!I3146</f>
        <v>0</v>
      </c>
      <c r="B3143" s="75">
        <f>'Balance N-1'!J3146</f>
        <v>0</v>
      </c>
      <c r="C3143" s="78">
        <f>'Balance N-1'!K3146</f>
        <v>0</v>
      </c>
      <c r="D3143" s="78">
        <f>'Balance N-1'!L3146</f>
        <v>0</v>
      </c>
      <c r="E3143" s="78">
        <f>'Balance N-1'!M3146</f>
        <v>0</v>
      </c>
      <c r="F3143" s="78">
        <f>'Balance N-1'!N3146</f>
        <v>0</v>
      </c>
      <c r="G3143" s="78">
        <f>'Balance N-1'!O3146</f>
        <v>0</v>
      </c>
      <c r="H3143" s="78">
        <f>'Balance N-1'!P3146</f>
        <v>0</v>
      </c>
      <c r="I3143" s="79">
        <f t="shared" si="49"/>
        <v>0</v>
      </c>
    </row>
    <row r="3144" spans="1:9" ht="15.6">
      <c r="A3144" s="85">
        <f>'Balance N-1'!I3147</f>
        <v>0</v>
      </c>
      <c r="B3144" s="75">
        <f>'Balance N-1'!J3147</f>
        <v>0</v>
      </c>
      <c r="C3144" s="78">
        <f>'Balance N-1'!K3147</f>
        <v>0</v>
      </c>
      <c r="D3144" s="78">
        <f>'Balance N-1'!L3147</f>
        <v>0</v>
      </c>
      <c r="E3144" s="78">
        <f>'Balance N-1'!M3147</f>
        <v>0</v>
      </c>
      <c r="F3144" s="78">
        <f>'Balance N-1'!N3147</f>
        <v>0</v>
      </c>
      <c r="G3144" s="78">
        <f>'Balance N-1'!O3147</f>
        <v>0</v>
      </c>
      <c r="H3144" s="78">
        <f>'Balance N-1'!P3147</f>
        <v>0</v>
      </c>
      <c r="I3144" s="79">
        <f t="shared" si="49"/>
        <v>0</v>
      </c>
    </row>
    <row r="3145" spans="1:9" ht="15.6">
      <c r="A3145" s="85">
        <f>'Balance N-1'!I3148</f>
        <v>0</v>
      </c>
      <c r="B3145" s="75">
        <f>'Balance N-1'!J3148</f>
        <v>0</v>
      </c>
      <c r="C3145" s="78">
        <f>'Balance N-1'!K3148</f>
        <v>0</v>
      </c>
      <c r="D3145" s="78">
        <f>'Balance N-1'!L3148</f>
        <v>0</v>
      </c>
      <c r="E3145" s="78">
        <f>'Balance N-1'!M3148</f>
        <v>0</v>
      </c>
      <c r="F3145" s="78">
        <f>'Balance N-1'!N3148</f>
        <v>0</v>
      </c>
      <c r="G3145" s="78">
        <f>'Balance N-1'!O3148</f>
        <v>0</v>
      </c>
      <c r="H3145" s="78">
        <f>'Balance N-1'!P3148</f>
        <v>0</v>
      </c>
      <c r="I3145" s="79">
        <f t="shared" si="49"/>
        <v>0</v>
      </c>
    </row>
    <row r="3146" spans="1:9" ht="15.6">
      <c r="A3146" s="85">
        <f>'Balance N-1'!I3149</f>
        <v>0</v>
      </c>
      <c r="B3146" s="75">
        <f>'Balance N-1'!J3149</f>
        <v>0</v>
      </c>
      <c r="C3146" s="78">
        <f>'Balance N-1'!K3149</f>
        <v>0</v>
      </c>
      <c r="D3146" s="78">
        <f>'Balance N-1'!L3149</f>
        <v>0</v>
      </c>
      <c r="E3146" s="78">
        <f>'Balance N-1'!M3149</f>
        <v>0</v>
      </c>
      <c r="F3146" s="78">
        <f>'Balance N-1'!N3149</f>
        <v>0</v>
      </c>
      <c r="G3146" s="78">
        <f>'Balance N-1'!O3149</f>
        <v>0</v>
      </c>
      <c r="H3146" s="78">
        <f>'Balance N-1'!P3149</f>
        <v>0</v>
      </c>
      <c r="I3146" s="79">
        <f t="shared" si="49"/>
        <v>0</v>
      </c>
    </row>
    <row r="3147" spans="1:9" ht="15.6">
      <c r="A3147" s="85">
        <f>'Balance N-1'!I3150</f>
        <v>0</v>
      </c>
      <c r="B3147" s="75">
        <f>'Balance N-1'!J3150</f>
        <v>0</v>
      </c>
      <c r="C3147" s="78">
        <f>'Balance N-1'!K3150</f>
        <v>0</v>
      </c>
      <c r="D3147" s="78">
        <f>'Balance N-1'!L3150</f>
        <v>0</v>
      </c>
      <c r="E3147" s="78">
        <f>'Balance N-1'!M3150</f>
        <v>0</v>
      </c>
      <c r="F3147" s="78">
        <f>'Balance N-1'!N3150</f>
        <v>0</v>
      </c>
      <c r="G3147" s="78">
        <f>'Balance N-1'!O3150</f>
        <v>0</v>
      </c>
      <c r="H3147" s="78">
        <f>'Balance N-1'!P3150</f>
        <v>0</v>
      </c>
      <c r="I3147" s="79">
        <f t="shared" si="49"/>
        <v>0</v>
      </c>
    </row>
    <row r="3148" spans="1:9" ht="15.6">
      <c r="A3148" s="85">
        <f>'Balance N-1'!I3151</f>
        <v>0</v>
      </c>
      <c r="B3148" s="75">
        <f>'Balance N-1'!J3151</f>
        <v>0</v>
      </c>
      <c r="C3148" s="78">
        <f>'Balance N-1'!K3151</f>
        <v>0</v>
      </c>
      <c r="D3148" s="78">
        <f>'Balance N-1'!L3151</f>
        <v>0</v>
      </c>
      <c r="E3148" s="78">
        <f>'Balance N-1'!M3151</f>
        <v>0</v>
      </c>
      <c r="F3148" s="78">
        <f>'Balance N-1'!N3151</f>
        <v>0</v>
      </c>
      <c r="G3148" s="78">
        <f>'Balance N-1'!O3151</f>
        <v>0</v>
      </c>
      <c r="H3148" s="78">
        <f>'Balance N-1'!P3151</f>
        <v>0</v>
      </c>
      <c r="I3148" s="79">
        <f t="shared" si="49"/>
        <v>0</v>
      </c>
    </row>
    <row r="3149" spans="1:9" ht="15.6">
      <c r="A3149" s="85">
        <f>'Balance N-1'!I3152</f>
        <v>0</v>
      </c>
      <c r="B3149" s="75">
        <f>'Balance N-1'!J3152</f>
        <v>0</v>
      </c>
      <c r="C3149" s="78">
        <f>'Balance N-1'!K3152</f>
        <v>0</v>
      </c>
      <c r="D3149" s="78">
        <f>'Balance N-1'!L3152</f>
        <v>0</v>
      </c>
      <c r="E3149" s="78">
        <f>'Balance N-1'!M3152</f>
        <v>0</v>
      </c>
      <c r="F3149" s="78">
        <f>'Balance N-1'!N3152</f>
        <v>0</v>
      </c>
      <c r="G3149" s="78">
        <f>'Balance N-1'!O3152</f>
        <v>0</v>
      </c>
      <c r="H3149" s="78">
        <f>'Balance N-1'!P3152</f>
        <v>0</v>
      </c>
      <c r="I3149" s="79">
        <f t="shared" si="49"/>
        <v>0</v>
      </c>
    </row>
    <row r="3150" spans="1:9" ht="15.6">
      <c r="A3150" s="85">
        <f>'Balance N-1'!I3153</f>
        <v>0</v>
      </c>
      <c r="B3150" s="75">
        <f>'Balance N-1'!J3153</f>
        <v>0</v>
      </c>
      <c r="C3150" s="78">
        <f>'Balance N-1'!K3153</f>
        <v>0</v>
      </c>
      <c r="D3150" s="78">
        <f>'Balance N-1'!L3153</f>
        <v>0</v>
      </c>
      <c r="E3150" s="78">
        <f>'Balance N-1'!M3153</f>
        <v>0</v>
      </c>
      <c r="F3150" s="78">
        <f>'Balance N-1'!N3153</f>
        <v>0</v>
      </c>
      <c r="G3150" s="78">
        <f>'Balance N-1'!O3153</f>
        <v>0</v>
      </c>
      <c r="H3150" s="78">
        <f>'Balance N-1'!P3153</f>
        <v>0</v>
      </c>
      <c r="I3150" s="79">
        <f t="shared" si="49"/>
        <v>0</v>
      </c>
    </row>
    <row r="3151" spans="1:9" ht="15.6">
      <c r="A3151" s="85">
        <f>'Balance N-1'!I3154</f>
        <v>0</v>
      </c>
      <c r="B3151" s="75">
        <f>'Balance N-1'!J3154</f>
        <v>0</v>
      </c>
      <c r="C3151" s="78">
        <f>'Balance N-1'!K3154</f>
        <v>0</v>
      </c>
      <c r="D3151" s="78">
        <f>'Balance N-1'!L3154</f>
        <v>0</v>
      </c>
      <c r="E3151" s="78">
        <f>'Balance N-1'!M3154</f>
        <v>0</v>
      </c>
      <c r="F3151" s="78">
        <f>'Balance N-1'!N3154</f>
        <v>0</v>
      </c>
      <c r="G3151" s="78">
        <f>'Balance N-1'!O3154</f>
        <v>0</v>
      </c>
      <c r="H3151" s="78">
        <f>'Balance N-1'!P3154</f>
        <v>0</v>
      </c>
      <c r="I3151" s="79">
        <f t="shared" si="49"/>
        <v>0</v>
      </c>
    </row>
    <row r="3152" spans="1:9" ht="15.6">
      <c r="A3152" s="85">
        <f>'Balance N-1'!I3155</f>
        <v>0</v>
      </c>
      <c r="B3152" s="75">
        <f>'Balance N-1'!J3155</f>
        <v>0</v>
      </c>
      <c r="C3152" s="78">
        <f>'Balance N-1'!K3155</f>
        <v>0</v>
      </c>
      <c r="D3152" s="78">
        <f>'Balance N-1'!L3155</f>
        <v>0</v>
      </c>
      <c r="E3152" s="78">
        <f>'Balance N-1'!M3155</f>
        <v>0</v>
      </c>
      <c r="F3152" s="78">
        <f>'Balance N-1'!N3155</f>
        <v>0</v>
      </c>
      <c r="G3152" s="78">
        <f>'Balance N-1'!O3155</f>
        <v>0</v>
      </c>
      <c r="H3152" s="78">
        <f>'Balance N-1'!P3155</f>
        <v>0</v>
      </c>
      <c r="I3152" s="79">
        <f t="shared" si="49"/>
        <v>0</v>
      </c>
    </row>
    <row r="3153" spans="1:9" ht="15.6">
      <c r="A3153" s="85">
        <f>'Balance N-1'!I3156</f>
        <v>0</v>
      </c>
      <c r="B3153" s="75">
        <f>'Balance N-1'!J3156</f>
        <v>0</v>
      </c>
      <c r="C3153" s="78">
        <f>'Balance N-1'!K3156</f>
        <v>0</v>
      </c>
      <c r="D3153" s="78">
        <f>'Balance N-1'!L3156</f>
        <v>0</v>
      </c>
      <c r="E3153" s="78">
        <f>'Balance N-1'!M3156</f>
        <v>0</v>
      </c>
      <c r="F3153" s="78">
        <f>'Balance N-1'!N3156</f>
        <v>0</v>
      </c>
      <c r="G3153" s="78">
        <f>'Balance N-1'!O3156</f>
        <v>0</v>
      </c>
      <c r="H3153" s="78">
        <f>'Balance N-1'!P3156</f>
        <v>0</v>
      </c>
      <c r="I3153" s="79">
        <f t="shared" si="49"/>
        <v>0</v>
      </c>
    </row>
    <row r="3154" spans="1:9" ht="15.6">
      <c r="A3154" s="85">
        <f>'Balance N-1'!I3157</f>
        <v>0</v>
      </c>
      <c r="B3154" s="75">
        <f>'Balance N-1'!J3157</f>
        <v>0</v>
      </c>
      <c r="C3154" s="78">
        <f>'Balance N-1'!K3157</f>
        <v>0</v>
      </c>
      <c r="D3154" s="78">
        <f>'Balance N-1'!L3157</f>
        <v>0</v>
      </c>
      <c r="E3154" s="78">
        <f>'Balance N-1'!M3157</f>
        <v>0</v>
      </c>
      <c r="F3154" s="78">
        <f>'Balance N-1'!N3157</f>
        <v>0</v>
      </c>
      <c r="G3154" s="78">
        <f>'Balance N-1'!O3157</f>
        <v>0</v>
      </c>
      <c r="H3154" s="78">
        <f>'Balance N-1'!P3157</f>
        <v>0</v>
      </c>
      <c r="I3154" s="79">
        <f t="shared" si="49"/>
        <v>0</v>
      </c>
    </row>
    <row r="3155" spans="1:9" ht="15.6">
      <c r="A3155" s="85">
        <f>'Balance N-1'!I3158</f>
        <v>0</v>
      </c>
      <c r="B3155" s="75">
        <f>'Balance N-1'!J3158</f>
        <v>0</v>
      </c>
      <c r="C3155" s="78">
        <f>'Balance N-1'!K3158</f>
        <v>0</v>
      </c>
      <c r="D3155" s="78">
        <f>'Balance N-1'!L3158</f>
        <v>0</v>
      </c>
      <c r="E3155" s="78">
        <f>'Balance N-1'!M3158</f>
        <v>0</v>
      </c>
      <c r="F3155" s="78">
        <f>'Balance N-1'!N3158</f>
        <v>0</v>
      </c>
      <c r="G3155" s="78">
        <f>'Balance N-1'!O3158</f>
        <v>0</v>
      </c>
      <c r="H3155" s="78">
        <f>'Balance N-1'!P3158</f>
        <v>0</v>
      </c>
      <c r="I3155" s="79">
        <f t="shared" si="49"/>
        <v>0</v>
      </c>
    </row>
    <row r="3156" spans="1:9" ht="15.6">
      <c r="A3156" s="85">
        <f>'Balance N-1'!I3159</f>
        <v>0</v>
      </c>
      <c r="B3156" s="75">
        <f>'Balance N-1'!J3159</f>
        <v>0</v>
      </c>
      <c r="C3156" s="78">
        <f>'Balance N-1'!K3159</f>
        <v>0</v>
      </c>
      <c r="D3156" s="78">
        <f>'Balance N-1'!L3159</f>
        <v>0</v>
      </c>
      <c r="E3156" s="78">
        <f>'Balance N-1'!M3159</f>
        <v>0</v>
      </c>
      <c r="F3156" s="78">
        <f>'Balance N-1'!N3159</f>
        <v>0</v>
      </c>
      <c r="G3156" s="78">
        <f>'Balance N-1'!O3159</f>
        <v>0</v>
      </c>
      <c r="H3156" s="78">
        <f>'Balance N-1'!P3159</f>
        <v>0</v>
      </c>
      <c r="I3156" s="79">
        <f t="shared" si="49"/>
        <v>0</v>
      </c>
    </row>
    <row r="3157" spans="1:9" ht="15.6">
      <c r="A3157" s="85">
        <f>'Balance N-1'!I3160</f>
        <v>0</v>
      </c>
      <c r="B3157" s="75">
        <f>'Balance N-1'!J3160</f>
        <v>0</v>
      </c>
      <c r="C3157" s="78">
        <f>'Balance N-1'!K3160</f>
        <v>0</v>
      </c>
      <c r="D3157" s="78">
        <f>'Balance N-1'!L3160</f>
        <v>0</v>
      </c>
      <c r="E3157" s="78">
        <f>'Balance N-1'!M3160</f>
        <v>0</v>
      </c>
      <c r="F3157" s="78">
        <f>'Balance N-1'!N3160</f>
        <v>0</v>
      </c>
      <c r="G3157" s="78">
        <f>'Balance N-1'!O3160</f>
        <v>0</v>
      </c>
      <c r="H3157" s="78">
        <f>'Balance N-1'!P3160</f>
        <v>0</v>
      </c>
      <c r="I3157" s="79">
        <f t="shared" si="49"/>
        <v>0</v>
      </c>
    </row>
    <row r="3158" spans="1:9" ht="15.6">
      <c r="A3158" s="85">
        <f>'Balance N-1'!I3161</f>
        <v>0</v>
      </c>
      <c r="B3158" s="75">
        <f>'Balance N-1'!J3161</f>
        <v>0</v>
      </c>
      <c r="C3158" s="78">
        <f>'Balance N-1'!K3161</f>
        <v>0</v>
      </c>
      <c r="D3158" s="78">
        <f>'Balance N-1'!L3161</f>
        <v>0</v>
      </c>
      <c r="E3158" s="78">
        <f>'Balance N-1'!M3161</f>
        <v>0</v>
      </c>
      <c r="F3158" s="78">
        <f>'Balance N-1'!N3161</f>
        <v>0</v>
      </c>
      <c r="G3158" s="78">
        <f>'Balance N-1'!O3161</f>
        <v>0</v>
      </c>
      <c r="H3158" s="78">
        <f>'Balance N-1'!P3161</f>
        <v>0</v>
      </c>
      <c r="I3158" s="79">
        <f t="shared" si="49"/>
        <v>0</v>
      </c>
    </row>
    <row r="3159" spans="1:9" ht="15.6">
      <c r="A3159" s="85">
        <f>'Balance N-1'!I3162</f>
        <v>0</v>
      </c>
      <c r="B3159" s="75">
        <f>'Balance N-1'!J3162</f>
        <v>0</v>
      </c>
      <c r="C3159" s="78">
        <f>'Balance N-1'!K3162</f>
        <v>0</v>
      </c>
      <c r="D3159" s="78">
        <f>'Balance N-1'!L3162</f>
        <v>0</v>
      </c>
      <c r="E3159" s="78">
        <f>'Balance N-1'!M3162</f>
        <v>0</v>
      </c>
      <c r="F3159" s="78">
        <f>'Balance N-1'!N3162</f>
        <v>0</v>
      </c>
      <c r="G3159" s="78">
        <f>'Balance N-1'!O3162</f>
        <v>0</v>
      </c>
      <c r="H3159" s="78">
        <f>'Balance N-1'!P3162</f>
        <v>0</v>
      </c>
      <c r="I3159" s="79">
        <f t="shared" si="49"/>
        <v>0</v>
      </c>
    </row>
    <row r="3160" spans="1:9" ht="15.6">
      <c r="A3160" s="85">
        <f>'Balance N-1'!I3163</f>
        <v>0</v>
      </c>
      <c r="B3160" s="75">
        <f>'Balance N-1'!J3163</f>
        <v>0</v>
      </c>
      <c r="C3160" s="78">
        <f>'Balance N-1'!K3163</f>
        <v>0</v>
      </c>
      <c r="D3160" s="78">
        <f>'Balance N-1'!L3163</f>
        <v>0</v>
      </c>
      <c r="E3160" s="78">
        <f>'Balance N-1'!M3163</f>
        <v>0</v>
      </c>
      <c r="F3160" s="78">
        <f>'Balance N-1'!N3163</f>
        <v>0</v>
      </c>
      <c r="G3160" s="78">
        <f>'Balance N-1'!O3163</f>
        <v>0</v>
      </c>
      <c r="H3160" s="78">
        <f>'Balance N-1'!P3163</f>
        <v>0</v>
      </c>
      <c r="I3160" s="79">
        <f t="shared" si="49"/>
        <v>0</v>
      </c>
    </row>
    <row r="3161" spans="1:9" ht="15.6">
      <c r="A3161" s="85">
        <f>'Balance N-1'!I3164</f>
        <v>0</v>
      </c>
      <c r="B3161" s="75">
        <f>'Balance N-1'!J3164</f>
        <v>0</v>
      </c>
      <c r="C3161" s="78">
        <f>'Balance N-1'!K3164</f>
        <v>0</v>
      </c>
      <c r="D3161" s="78">
        <f>'Balance N-1'!L3164</f>
        <v>0</v>
      </c>
      <c r="E3161" s="78">
        <f>'Balance N-1'!M3164</f>
        <v>0</v>
      </c>
      <c r="F3161" s="78">
        <f>'Balance N-1'!N3164</f>
        <v>0</v>
      </c>
      <c r="G3161" s="78">
        <f>'Balance N-1'!O3164</f>
        <v>0</v>
      </c>
      <c r="H3161" s="78">
        <f>'Balance N-1'!P3164</f>
        <v>0</v>
      </c>
      <c r="I3161" s="79">
        <f t="shared" si="49"/>
        <v>0</v>
      </c>
    </row>
    <row r="3162" spans="1:9" ht="15.6">
      <c r="A3162" s="85">
        <f>'Balance N-1'!I3165</f>
        <v>0</v>
      </c>
      <c r="B3162" s="75">
        <f>'Balance N-1'!J3165</f>
        <v>0</v>
      </c>
      <c r="C3162" s="78">
        <f>'Balance N-1'!K3165</f>
        <v>0</v>
      </c>
      <c r="D3162" s="78">
        <f>'Balance N-1'!L3165</f>
        <v>0</v>
      </c>
      <c r="E3162" s="78">
        <f>'Balance N-1'!M3165</f>
        <v>0</v>
      </c>
      <c r="F3162" s="78">
        <f>'Balance N-1'!N3165</f>
        <v>0</v>
      </c>
      <c r="G3162" s="78">
        <f>'Balance N-1'!O3165</f>
        <v>0</v>
      </c>
      <c r="H3162" s="78">
        <f>'Balance N-1'!P3165</f>
        <v>0</v>
      </c>
      <c r="I3162" s="79">
        <f t="shared" si="49"/>
        <v>0</v>
      </c>
    </row>
    <row r="3163" spans="1:9" ht="15.6">
      <c r="A3163" s="85">
        <f>'Balance N-1'!I3166</f>
        <v>0</v>
      </c>
      <c r="B3163" s="75">
        <f>'Balance N-1'!J3166</f>
        <v>0</v>
      </c>
      <c r="C3163" s="78">
        <f>'Balance N-1'!K3166</f>
        <v>0</v>
      </c>
      <c r="D3163" s="78">
        <f>'Balance N-1'!L3166</f>
        <v>0</v>
      </c>
      <c r="E3163" s="78">
        <f>'Balance N-1'!M3166</f>
        <v>0</v>
      </c>
      <c r="F3163" s="78">
        <f>'Balance N-1'!N3166</f>
        <v>0</v>
      </c>
      <c r="G3163" s="78">
        <f>'Balance N-1'!O3166</f>
        <v>0</v>
      </c>
      <c r="H3163" s="78">
        <f>'Balance N-1'!P3166</f>
        <v>0</v>
      </c>
      <c r="I3163" s="79">
        <f t="shared" si="49"/>
        <v>0</v>
      </c>
    </row>
    <row r="3164" spans="1:9" ht="15.6">
      <c r="A3164" s="85">
        <f>'Balance N-1'!I3167</f>
        <v>0</v>
      </c>
      <c r="B3164" s="75">
        <f>'Balance N-1'!J3167</f>
        <v>0</v>
      </c>
      <c r="C3164" s="78">
        <f>'Balance N-1'!K3167</f>
        <v>0</v>
      </c>
      <c r="D3164" s="78">
        <f>'Balance N-1'!L3167</f>
        <v>0</v>
      </c>
      <c r="E3164" s="78">
        <f>'Balance N-1'!M3167</f>
        <v>0</v>
      </c>
      <c r="F3164" s="78">
        <f>'Balance N-1'!N3167</f>
        <v>0</v>
      </c>
      <c r="G3164" s="78">
        <f>'Balance N-1'!O3167</f>
        <v>0</v>
      </c>
      <c r="H3164" s="78">
        <f>'Balance N-1'!P3167</f>
        <v>0</v>
      </c>
      <c r="I3164" s="79">
        <f t="shared" si="49"/>
        <v>0</v>
      </c>
    </row>
    <row r="3165" spans="1:9" ht="15.6">
      <c r="A3165" s="85">
        <f>'Balance N-1'!I3168</f>
        <v>0</v>
      </c>
      <c r="B3165" s="75">
        <f>'Balance N-1'!J3168</f>
        <v>0</v>
      </c>
      <c r="C3165" s="78">
        <f>'Balance N-1'!K3168</f>
        <v>0</v>
      </c>
      <c r="D3165" s="78">
        <f>'Balance N-1'!L3168</f>
        <v>0</v>
      </c>
      <c r="E3165" s="78">
        <f>'Balance N-1'!M3168</f>
        <v>0</v>
      </c>
      <c r="F3165" s="78">
        <f>'Balance N-1'!N3168</f>
        <v>0</v>
      </c>
      <c r="G3165" s="78">
        <f>'Balance N-1'!O3168</f>
        <v>0</v>
      </c>
      <c r="H3165" s="78">
        <f>'Balance N-1'!P3168</f>
        <v>0</v>
      </c>
      <c r="I3165" s="79">
        <f t="shared" si="49"/>
        <v>0</v>
      </c>
    </row>
    <row r="3166" spans="1:9" ht="15.6">
      <c r="A3166" s="85">
        <f>'Balance N-1'!I3169</f>
        <v>0</v>
      </c>
      <c r="B3166" s="75">
        <f>'Balance N-1'!J3169</f>
        <v>0</v>
      </c>
      <c r="C3166" s="78">
        <f>'Balance N-1'!K3169</f>
        <v>0</v>
      </c>
      <c r="D3166" s="78">
        <f>'Balance N-1'!L3169</f>
        <v>0</v>
      </c>
      <c r="E3166" s="78">
        <f>'Balance N-1'!M3169</f>
        <v>0</v>
      </c>
      <c r="F3166" s="78">
        <f>'Balance N-1'!N3169</f>
        <v>0</v>
      </c>
      <c r="G3166" s="78">
        <f>'Balance N-1'!O3169</f>
        <v>0</v>
      </c>
      <c r="H3166" s="78">
        <f>'Balance N-1'!P3169</f>
        <v>0</v>
      </c>
      <c r="I3166" s="79">
        <f t="shared" si="49"/>
        <v>0</v>
      </c>
    </row>
    <row r="3167" spans="1:9" ht="15.6">
      <c r="A3167" s="85">
        <f>'Balance N-1'!I3170</f>
        <v>0</v>
      </c>
      <c r="B3167" s="75">
        <f>'Balance N-1'!J3170</f>
        <v>0</v>
      </c>
      <c r="C3167" s="78">
        <f>'Balance N-1'!K3170</f>
        <v>0</v>
      </c>
      <c r="D3167" s="78">
        <f>'Balance N-1'!L3170</f>
        <v>0</v>
      </c>
      <c r="E3167" s="78">
        <f>'Balance N-1'!M3170</f>
        <v>0</v>
      </c>
      <c r="F3167" s="78">
        <f>'Balance N-1'!N3170</f>
        <v>0</v>
      </c>
      <c r="G3167" s="78">
        <f>'Balance N-1'!O3170</f>
        <v>0</v>
      </c>
      <c r="H3167" s="78">
        <f>'Balance N-1'!P3170</f>
        <v>0</v>
      </c>
      <c r="I3167" s="79">
        <f t="shared" si="49"/>
        <v>0</v>
      </c>
    </row>
    <row r="3168" spans="1:9" ht="15.6">
      <c r="A3168" s="85">
        <f>'Balance N-1'!I3171</f>
        <v>0</v>
      </c>
      <c r="B3168" s="75">
        <f>'Balance N-1'!J3171</f>
        <v>0</v>
      </c>
      <c r="C3168" s="78">
        <f>'Balance N-1'!K3171</f>
        <v>0</v>
      </c>
      <c r="D3168" s="78">
        <f>'Balance N-1'!L3171</f>
        <v>0</v>
      </c>
      <c r="E3168" s="78">
        <f>'Balance N-1'!M3171</f>
        <v>0</v>
      </c>
      <c r="F3168" s="78">
        <f>'Balance N-1'!N3171</f>
        <v>0</v>
      </c>
      <c r="G3168" s="78">
        <f>'Balance N-1'!O3171</f>
        <v>0</v>
      </c>
      <c r="H3168" s="78">
        <f>'Balance N-1'!P3171</f>
        <v>0</v>
      </c>
      <c r="I3168" s="79">
        <f t="shared" si="49"/>
        <v>0</v>
      </c>
    </row>
    <row r="3169" spans="1:9" ht="15.6">
      <c r="A3169" s="85">
        <f>'Balance N-1'!I3172</f>
        <v>0</v>
      </c>
      <c r="B3169" s="75">
        <f>'Balance N-1'!J3172</f>
        <v>0</v>
      </c>
      <c r="C3169" s="78">
        <f>'Balance N-1'!K3172</f>
        <v>0</v>
      </c>
      <c r="D3169" s="78">
        <f>'Balance N-1'!L3172</f>
        <v>0</v>
      </c>
      <c r="E3169" s="78">
        <f>'Balance N-1'!M3172</f>
        <v>0</v>
      </c>
      <c r="F3169" s="78">
        <f>'Balance N-1'!N3172</f>
        <v>0</v>
      </c>
      <c r="G3169" s="78">
        <f>'Balance N-1'!O3172</f>
        <v>0</v>
      </c>
      <c r="H3169" s="78">
        <f>'Balance N-1'!P3172</f>
        <v>0</v>
      </c>
      <c r="I3169" s="79">
        <f t="shared" si="49"/>
        <v>0</v>
      </c>
    </row>
    <row r="3170" spans="1:9" ht="15.6">
      <c r="A3170" s="85">
        <f>'Balance N-1'!I3173</f>
        <v>0</v>
      </c>
      <c r="B3170" s="75">
        <f>'Balance N-1'!J3173</f>
        <v>0</v>
      </c>
      <c r="C3170" s="78">
        <f>'Balance N-1'!K3173</f>
        <v>0</v>
      </c>
      <c r="D3170" s="78">
        <f>'Balance N-1'!L3173</f>
        <v>0</v>
      </c>
      <c r="E3170" s="78">
        <f>'Balance N-1'!M3173</f>
        <v>0</v>
      </c>
      <c r="F3170" s="78">
        <f>'Balance N-1'!N3173</f>
        <v>0</v>
      </c>
      <c r="G3170" s="78">
        <f>'Balance N-1'!O3173</f>
        <v>0</v>
      </c>
      <c r="H3170" s="78">
        <f>'Balance N-1'!P3173</f>
        <v>0</v>
      </c>
      <c r="I3170" s="79">
        <f t="shared" si="49"/>
        <v>0</v>
      </c>
    </row>
    <row r="3171" spans="1:9" ht="15.6">
      <c r="A3171" s="85">
        <f>'Balance N-1'!I3174</f>
        <v>0</v>
      </c>
      <c r="B3171" s="75">
        <f>'Balance N-1'!J3174</f>
        <v>0</v>
      </c>
      <c r="C3171" s="78">
        <f>'Balance N-1'!K3174</f>
        <v>0</v>
      </c>
      <c r="D3171" s="78">
        <f>'Balance N-1'!L3174</f>
        <v>0</v>
      </c>
      <c r="E3171" s="78">
        <f>'Balance N-1'!M3174</f>
        <v>0</v>
      </c>
      <c r="F3171" s="78">
        <f>'Balance N-1'!N3174</f>
        <v>0</v>
      </c>
      <c r="G3171" s="78">
        <f>'Balance N-1'!O3174</f>
        <v>0</v>
      </c>
      <c r="H3171" s="78">
        <f>'Balance N-1'!P3174</f>
        <v>0</v>
      </c>
      <c r="I3171" s="79">
        <f t="shared" si="49"/>
        <v>0</v>
      </c>
    </row>
    <row r="3172" spans="1:9" ht="15.6">
      <c r="A3172" s="85">
        <f>'Balance N-1'!I3175</f>
        <v>0</v>
      </c>
      <c r="B3172" s="75">
        <f>'Balance N-1'!J3175</f>
        <v>0</v>
      </c>
      <c r="C3172" s="78">
        <f>'Balance N-1'!K3175</f>
        <v>0</v>
      </c>
      <c r="D3172" s="78">
        <f>'Balance N-1'!L3175</f>
        <v>0</v>
      </c>
      <c r="E3172" s="78">
        <f>'Balance N-1'!M3175</f>
        <v>0</v>
      </c>
      <c r="F3172" s="78">
        <f>'Balance N-1'!N3175</f>
        <v>0</v>
      </c>
      <c r="G3172" s="78">
        <f>'Balance N-1'!O3175</f>
        <v>0</v>
      </c>
      <c r="H3172" s="78">
        <f>'Balance N-1'!P3175</f>
        <v>0</v>
      </c>
      <c r="I3172" s="79">
        <f t="shared" si="49"/>
        <v>0</v>
      </c>
    </row>
    <row r="3173" spans="1:9" ht="15.6">
      <c r="A3173" s="85">
        <f>'Balance N-1'!I3176</f>
        <v>0</v>
      </c>
      <c r="B3173" s="75">
        <f>'Balance N-1'!J3176</f>
        <v>0</v>
      </c>
      <c r="C3173" s="78">
        <f>'Balance N-1'!K3176</f>
        <v>0</v>
      </c>
      <c r="D3173" s="78">
        <f>'Balance N-1'!L3176</f>
        <v>0</v>
      </c>
      <c r="E3173" s="78">
        <f>'Balance N-1'!M3176</f>
        <v>0</v>
      </c>
      <c r="F3173" s="78">
        <f>'Balance N-1'!N3176</f>
        <v>0</v>
      </c>
      <c r="G3173" s="78">
        <f>'Balance N-1'!O3176</f>
        <v>0</v>
      </c>
      <c r="H3173" s="78">
        <f>'Balance N-1'!P3176</f>
        <v>0</v>
      </c>
      <c r="I3173" s="79">
        <f t="shared" si="49"/>
        <v>0</v>
      </c>
    </row>
    <row r="3174" spans="1:9" ht="15.6">
      <c r="A3174" s="85">
        <f>'Balance N-1'!I3177</f>
        <v>0</v>
      </c>
      <c r="B3174" s="75">
        <f>'Balance N-1'!J3177</f>
        <v>0</v>
      </c>
      <c r="C3174" s="78">
        <f>'Balance N-1'!K3177</f>
        <v>0</v>
      </c>
      <c r="D3174" s="78">
        <f>'Balance N-1'!L3177</f>
        <v>0</v>
      </c>
      <c r="E3174" s="78">
        <f>'Balance N-1'!M3177</f>
        <v>0</v>
      </c>
      <c r="F3174" s="78">
        <f>'Balance N-1'!N3177</f>
        <v>0</v>
      </c>
      <c r="G3174" s="78">
        <f>'Balance N-1'!O3177</f>
        <v>0</v>
      </c>
      <c r="H3174" s="78">
        <f>'Balance N-1'!P3177</f>
        <v>0</v>
      </c>
      <c r="I3174" s="79">
        <f t="shared" si="49"/>
        <v>0</v>
      </c>
    </row>
    <row r="3175" spans="1:9" ht="15.6">
      <c r="A3175" s="85">
        <f>'Balance N-1'!I3178</f>
        <v>0</v>
      </c>
      <c r="B3175" s="75">
        <f>'Balance N-1'!J3178</f>
        <v>0</v>
      </c>
      <c r="C3175" s="78">
        <f>'Balance N-1'!K3178</f>
        <v>0</v>
      </c>
      <c r="D3175" s="78">
        <f>'Balance N-1'!L3178</f>
        <v>0</v>
      </c>
      <c r="E3175" s="78">
        <f>'Balance N-1'!M3178</f>
        <v>0</v>
      </c>
      <c r="F3175" s="78">
        <f>'Balance N-1'!N3178</f>
        <v>0</v>
      </c>
      <c r="G3175" s="78">
        <f>'Balance N-1'!O3178</f>
        <v>0</v>
      </c>
      <c r="H3175" s="78">
        <f>'Balance N-1'!P3178</f>
        <v>0</v>
      </c>
      <c r="I3175" s="79">
        <f t="shared" si="49"/>
        <v>0</v>
      </c>
    </row>
    <row r="3176" spans="1:9" ht="15.6">
      <c r="A3176" s="85">
        <f>'Balance N-1'!I3179</f>
        <v>0</v>
      </c>
      <c r="B3176" s="75">
        <f>'Balance N-1'!J3179</f>
        <v>0</v>
      </c>
      <c r="C3176" s="78">
        <f>'Balance N-1'!K3179</f>
        <v>0</v>
      </c>
      <c r="D3176" s="78">
        <f>'Balance N-1'!L3179</f>
        <v>0</v>
      </c>
      <c r="E3176" s="78">
        <f>'Balance N-1'!M3179</f>
        <v>0</v>
      </c>
      <c r="F3176" s="78">
        <f>'Balance N-1'!N3179</f>
        <v>0</v>
      </c>
      <c r="G3176" s="78">
        <f>'Balance N-1'!O3179</f>
        <v>0</v>
      </c>
      <c r="H3176" s="78">
        <f>'Balance N-1'!P3179</f>
        <v>0</v>
      </c>
      <c r="I3176" s="79">
        <f t="shared" si="49"/>
        <v>0</v>
      </c>
    </row>
    <row r="3177" spans="1:9" ht="15.6">
      <c r="A3177" s="85">
        <f>'Balance N-1'!I3180</f>
        <v>0</v>
      </c>
      <c r="B3177" s="75">
        <f>'Balance N-1'!J3180</f>
        <v>0</v>
      </c>
      <c r="C3177" s="78">
        <f>'Balance N-1'!K3180</f>
        <v>0</v>
      </c>
      <c r="D3177" s="78">
        <f>'Balance N-1'!L3180</f>
        <v>0</v>
      </c>
      <c r="E3177" s="78">
        <f>'Balance N-1'!M3180</f>
        <v>0</v>
      </c>
      <c r="F3177" s="78">
        <f>'Balance N-1'!N3180</f>
        <v>0</v>
      </c>
      <c r="G3177" s="78">
        <f>'Balance N-1'!O3180</f>
        <v>0</v>
      </c>
      <c r="H3177" s="78">
        <f>'Balance N-1'!P3180</f>
        <v>0</v>
      </c>
      <c r="I3177" s="79">
        <f t="shared" si="49"/>
        <v>0</v>
      </c>
    </row>
    <row r="3178" spans="1:9" ht="15.6">
      <c r="A3178" s="85">
        <f>'Balance N-1'!I3181</f>
        <v>0</v>
      </c>
      <c r="B3178" s="75">
        <f>'Balance N-1'!J3181</f>
        <v>0</v>
      </c>
      <c r="C3178" s="78">
        <f>'Balance N-1'!K3181</f>
        <v>0</v>
      </c>
      <c r="D3178" s="78">
        <f>'Balance N-1'!L3181</f>
        <v>0</v>
      </c>
      <c r="E3178" s="78">
        <f>'Balance N-1'!M3181</f>
        <v>0</v>
      </c>
      <c r="F3178" s="78">
        <f>'Balance N-1'!N3181</f>
        <v>0</v>
      </c>
      <c r="G3178" s="78">
        <f>'Balance N-1'!O3181</f>
        <v>0</v>
      </c>
      <c r="H3178" s="78">
        <f>'Balance N-1'!P3181</f>
        <v>0</v>
      </c>
      <c r="I3178" s="79">
        <f t="shared" si="49"/>
        <v>0</v>
      </c>
    </row>
    <row r="3179" spans="1:9" ht="15.6">
      <c r="A3179" s="85">
        <f>'Balance N-1'!I3182</f>
        <v>0</v>
      </c>
      <c r="B3179" s="75">
        <f>'Balance N-1'!J3182</f>
        <v>0</v>
      </c>
      <c r="C3179" s="78">
        <f>'Balance N-1'!K3182</f>
        <v>0</v>
      </c>
      <c r="D3179" s="78">
        <f>'Balance N-1'!L3182</f>
        <v>0</v>
      </c>
      <c r="E3179" s="78">
        <f>'Balance N-1'!M3182</f>
        <v>0</v>
      </c>
      <c r="F3179" s="78">
        <f>'Balance N-1'!N3182</f>
        <v>0</v>
      </c>
      <c r="G3179" s="78">
        <f>'Balance N-1'!O3182</f>
        <v>0</v>
      </c>
      <c r="H3179" s="78">
        <f>'Balance N-1'!P3182</f>
        <v>0</v>
      </c>
      <c r="I3179" s="79">
        <f t="shared" si="49"/>
        <v>0</v>
      </c>
    </row>
    <row r="3180" spans="1:9" ht="15.6">
      <c r="A3180" s="85">
        <f>'Balance N-1'!I3183</f>
        <v>0</v>
      </c>
      <c r="B3180" s="75">
        <f>'Balance N-1'!J3183</f>
        <v>0</v>
      </c>
      <c r="C3180" s="78">
        <f>'Balance N-1'!K3183</f>
        <v>0</v>
      </c>
      <c r="D3180" s="78">
        <f>'Balance N-1'!L3183</f>
        <v>0</v>
      </c>
      <c r="E3180" s="78">
        <f>'Balance N-1'!M3183</f>
        <v>0</v>
      </c>
      <c r="F3180" s="78">
        <f>'Balance N-1'!N3183</f>
        <v>0</v>
      </c>
      <c r="G3180" s="78">
        <f>'Balance N-1'!O3183</f>
        <v>0</v>
      </c>
      <c r="H3180" s="78">
        <f>'Balance N-1'!P3183</f>
        <v>0</v>
      </c>
      <c r="I3180" s="79">
        <f t="shared" si="49"/>
        <v>0</v>
      </c>
    </row>
    <row r="3181" spans="1:9" ht="15.6">
      <c r="A3181" s="85">
        <f>'Balance N-1'!I3184</f>
        <v>0</v>
      </c>
      <c r="B3181" s="75">
        <f>'Balance N-1'!J3184</f>
        <v>0</v>
      </c>
      <c r="C3181" s="78">
        <f>'Balance N-1'!K3184</f>
        <v>0</v>
      </c>
      <c r="D3181" s="78">
        <f>'Balance N-1'!L3184</f>
        <v>0</v>
      </c>
      <c r="E3181" s="78">
        <f>'Balance N-1'!M3184</f>
        <v>0</v>
      </c>
      <c r="F3181" s="78">
        <f>'Balance N-1'!N3184</f>
        <v>0</v>
      </c>
      <c r="G3181" s="78">
        <f>'Balance N-1'!O3184</f>
        <v>0</v>
      </c>
      <c r="H3181" s="78">
        <f>'Balance N-1'!P3184</f>
        <v>0</v>
      </c>
      <c r="I3181" s="79">
        <f t="shared" si="49"/>
        <v>0</v>
      </c>
    </row>
    <row r="3182" spans="1:9" ht="15.6">
      <c r="A3182" s="85">
        <f>'Balance N-1'!I3185</f>
        <v>0</v>
      </c>
      <c r="B3182" s="75">
        <f>'Balance N-1'!J3185</f>
        <v>0</v>
      </c>
      <c r="C3182" s="78">
        <f>'Balance N-1'!K3185</f>
        <v>0</v>
      </c>
      <c r="D3182" s="78">
        <f>'Balance N-1'!L3185</f>
        <v>0</v>
      </c>
      <c r="E3182" s="78">
        <f>'Balance N-1'!M3185</f>
        <v>0</v>
      </c>
      <c r="F3182" s="78">
        <f>'Balance N-1'!N3185</f>
        <v>0</v>
      </c>
      <c r="G3182" s="78">
        <f>'Balance N-1'!O3185</f>
        <v>0</v>
      </c>
      <c r="H3182" s="78">
        <f>'Balance N-1'!P3185</f>
        <v>0</v>
      </c>
      <c r="I3182" s="79">
        <f t="shared" si="49"/>
        <v>0</v>
      </c>
    </row>
    <row r="3183" spans="1:9" ht="15.6">
      <c r="A3183" s="85">
        <f>'Balance N-1'!I3186</f>
        <v>0</v>
      </c>
      <c r="B3183" s="75">
        <f>'Balance N-1'!J3186</f>
        <v>0</v>
      </c>
      <c r="C3183" s="78">
        <f>'Balance N-1'!K3186</f>
        <v>0</v>
      </c>
      <c r="D3183" s="78">
        <f>'Balance N-1'!L3186</f>
        <v>0</v>
      </c>
      <c r="E3183" s="78">
        <f>'Balance N-1'!M3186</f>
        <v>0</v>
      </c>
      <c r="F3183" s="78">
        <f>'Balance N-1'!N3186</f>
        <v>0</v>
      </c>
      <c r="G3183" s="78">
        <f>'Balance N-1'!O3186</f>
        <v>0</v>
      </c>
      <c r="H3183" s="78">
        <f>'Balance N-1'!P3186</f>
        <v>0</v>
      </c>
      <c r="I3183" s="79">
        <f t="shared" si="49"/>
        <v>0</v>
      </c>
    </row>
    <row r="3184" spans="1:9" ht="15.6">
      <c r="A3184" s="85">
        <f>'Balance N-1'!I3187</f>
        <v>0</v>
      </c>
      <c r="B3184" s="75">
        <f>'Balance N-1'!J3187</f>
        <v>0</v>
      </c>
      <c r="C3184" s="78">
        <f>'Balance N-1'!K3187</f>
        <v>0</v>
      </c>
      <c r="D3184" s="78">
        <f>'Balance N-1'!L3187</f>
        <v>0</v>
      </c>
      <c r="E3184" s="78">
        <f>'Balance N-1'!M3187</f>
        <v>0</v>
      </c>
      <c r="F3184" s="78">
        <f>'Balance N-1'!N3187</f>
        <v>0</v>
      </c>
      <c r="G3184" s="78">
        <f>'Balance N-1'!O3187</f>
        <v>0</v>
      </c>
      <c r="H3184" s="78">
        <f>'Balance N-1'!P3187</f>
        <v>0</v>
      </c>
      <c r="I3184" s="79">
        <f t="shared" si="49"/>
        <v>0</v>
      </c>
    </row>
    <row r="3185" spans="1:9" ht="15.6">
      <c r="A3185" s="85">
        <f>'Balance N-1'!I3188</f>
        <v>0</v>
      </c>
      <c r="B3185" s="75">
        <f>'Balance N-1'!J3188</f>
        <v>0</v>
      </c>
      <c r="C3185" s="78">
        <f>'Balance N-1'!K3188</f>
        <v>0</v>
      </c>
      <c r="D3185" s="78">
        <f>'Balance N-1'!L3188</f>
        <v>0</v>
      </c>
      <c r="E3185" s="78">
        <f>'Balance N-1'!M3188</f>
        <v>0</v>
      </c>
      <c r="F3185" s="78">
        <f>'Balance N-1'!N3188</f>
        <v>0</v>
      </c>
      <c r="G3185" s="78">
        <f>'Balance N-1'!O3188</f>
        <v>0</v>
      </c>
      <c r="H3185" s="78">
        <f>'Balance N-1'!P3188</f>
        <v>0</v>
      </c>
      <c r="I3185" s="79">
        <f t="shared" si="49"/>
        <v>0</v>
      </c>
    </row>
    <row r="3186" spans="1:9" ht="15.6">
      <c r="A3186" s="85">
        <f>'Balance N-1'!I3189</f>
        <v>0</v>
      </c>
      <c r="B3186" s="75">
        <f>'Balance N-1'!J3189</f>
        <v>0</v>
      </c>
      <c r="C3186" s="78">
        <f>'Balance N-1'!K3189</f>
        <v>0</v>
      </c>
      <c r="D3186" s="78">
        <f>'Balance N-1'!L3189</f>
        <v>0</v>
      </c>
      <c r="E3186" s="78">
        <f>'Balance N-1'!M3189</f>
        <v>0</v>
      </c>
      <c r="F3186" s="78">
        <f>'Balance N-1'!N3189</f>
        <v>0</v>
      </c>
      <c r="G3186" s="78">
        <f>'Balance N-1'!O3189</f>
        <v>0</v>
      </c>
      <c r="H3186" s="78">
        <f>'Balance N-1'!P3189</f>
        <v>0</v>
      </c>
      <c r="I3186" s="79">
        <f t="shared" si="49"/>
        <v>0</v>
      </c>
    </row>
    <row r="3187" spans="1:9" ht="15.6">
      <c r="A3187" s="85">
        <f>'Balance N-1'!I3190</f>
        <v>0</v>
      </c>
      <c r="B3187" s="75">
        <f>'Balance N-1'!J3190</f>
        <v>0</v>
      </c>
      <c r="C3187" s="78">
        <f>'Balance N-1'!K3190</f>
        <v>0</v>
      </c>
      <c r="D3187" s="78">
        <f>'Balance N-1'!L3190</f>
        <v>0</v>
      </c>
      <c r="E3187" s="78">
        <f>'Balance N-1'!M3190</f>
        <v>0</v>
      </c>
      <c r="F3187" s="78">
        <f>'Balance N-1'!N3190</f>
        <v>0</v>
      </c>
      <c r="G3187" s="78">
        <f>'Balance N-1'!O3190</f>
        <v>0</v>
      </c>
      <c r="H3187" s="78">
        <f>'Balance N-1'!P3190</f>
        <v>0</v>
      </c>
      <c r="I3187" s="79">
        <f t="shared" si="49"/>
        <v>0</v>
      </c>
    </row>
    <row r="3188" spans="1:9" ht="15.6">
      <c r="A3188" s="85">
        <f>'Balance N-1'!I3191</f>
        <v>0</v>
      </c>
      <c r="B3188" s="75">
        <f>'Balance N-1'!J3191</f>
        <v>0</v>
      </c>
      <c r="C3188" s="78">
        <f>'Balance N-1'!K3191</f>
        <v>0</v>
      </c>
      <c r="D3188" s="78">
        <f>'Balance N-1'!L3191</f>
        <v>0</v>
      </c>
      <c r="E3188" s="78">
        <f>'Balance N-1'!M3191</f>
        <v>0</v>
      </c>
      <c r="F3188" s="78">
        <f>'Balance N-1'!N3191</f>
        <v>0</v>
      </c>
      <c r="G3188" s="78">
        <f>'Balance N-1'!O3191</f>
        <v>0</v>
      </c>
      <c r="H3188" s="78">
        <f>'Balance N-1'!P3191</f>
        <v>0</v>
      </c>
      <c r="I3188" s="79">
        <f t="shared" si="49"/>
        <v>0</v>
      </c>
    </row>
    <row r="3189" spans="1:9" ht="15.6">
      <c r="A3189" s="85">
        <f>'Balance N-1'!I3192</f>
        <v>0</v>
      </c>
      <c r="B3189" s="75">
        <f>'Balance N-1'!J3192</f>
        <v>0</v>
      </c>
      <c r="C3189" s="78">
        <f>'Balance N-1'!K3192</f>
        <v>0</v>
      </c>
      <c r="D3189" s="78">
        <f>'Balance N-1'!L3192</f>
        <v>0</v>
      </c>
      <c r="E3189" s="78">
        <f>'Balance N-1'!M3192</f>
        <v>0</v>
      </c>
      <c r="F3189" s="78">
        <f>'Balance N-1'!N3192</f>
        <v>0</v>
      </c>
      <c r="G3189" s="78">
        <f>'Balance N-1'!O3192</f>
        <v>0</v>
      </c>
      <c r="H3189" s="78">
        <f>'Balance N-1'!P3192</f>
        <v>0</v>
      </c>
      <c r="I3189" s="79">
        <f t="shared" si="49"/>
        <v>0</v>
      </c>
    </row>
    <row r="3190" spans="1:9" ht="15.6">
      <c r="A3190" s="85">
        <f>'Balance N-1'!I3193</f>
        <v>0</v>
      </c>
      <c r="B3190" s="75">
        <f>'Balance N-1'!J3193</f>
        <v>0</v>
      </c>
      <c r="C3190" s="78">
        <f>'Balance N-1'!K3193</f>
        <v>0</v>
      </c>
      <c r="D3190" s="78">
        <f>'Balance N-1'!L3193</f>
        <v>0</v>
      </c>
      <c r="E3190" s="78">
        <f>'Balance N-1'!M3193</f>
        <v>0</v>
      </c>
      <c r="F3190" s="78">
        <f>'Balance N-1'!N3193</f>
        <v>0</v>
      </c>
      <c r="G3190" s="78">
        <f>'Balance N-1'!O3193</f>
        <v>0</v>
      </c>
      <c r="H3190" s="78">
        <f>'Balance N-1'!P3193</f>
        <v>0</v>
      </c>
      <c r="I3190" s="79">
        <f t="shared" si="49"/>
        <v>0</v>
      </c>
    </row>
    <row r="3191" spans="1:9" ht="15.6">
      <c r="A3191" s="85">
        <f>'Balance N-1'!I3194</f>
        <v>0</v>
      </c>
      <c r="B3191" s="75">
        <f>'Balance N-1'!J3194</f>
        <v>0</v>
      </c>
      <c r="C3191" s="78">
        <f>'Balance N-1'!K3194</f>
        <v>0</v>
      </c>
      <c r="D3191" s="78">
        <f>'Balance N-1'!L3194</f>
        <v>0</v>
      </c>
      <c r="E3191" s="78">
        <f>'Balance N-1'!M3194</f>
        <v>0</v>
      </c>
      <c r="F3191" s="78">
        <f>'Balance N-1'!N3194</f>
        <v>0</v>
      </c>
      <c r="G3191" s="78">
        <f>'Balance N-1'!O3194</f>
        <v>0</v>
      </c>
      <c r="H3191" s="78">
        <f>'Balance N-1'!P3194</f>
        <v>0</v>
      </c>
      <c r="I3191" s="79">
        <f t="shared" si="49"/>
        <v>0</v>
      </c>
    </row>
    <row r="3192" spans="1:9" ht="15.6">
      <c r="A3192" s="85">
        <f>'Balance N-1'!I3195</f>
        <v>0</v>
      </c>
      <c r="B3192" s="75">
        <f>'Balance N-1'!J3195</f>
        <v>0</v>
      </c>
      <c r="C3192" s="78">
        <f>'Balance N-1'!K3195</f>
        <v>0</v>
      </c>
      <c r="D3192" s="78">
        <f>'Balance N-1'!L3195</f>
        <v>0</v>
      </c>
      <c r="E3192" s="78">
        <f>'Balance N-1'!M3195</f>
        <v>0</v>
      </c>
      <c r="F3192" s="78">
        <f>'Balance N-1'!N3195</f>
        <v>0</v>
      </c>
      <c r="G3192" s="78">
        <f>'Balance N-1'!O3195</f>
        <v>0</v>
      </c>
      <c r="H3192" s="78">
        <f>'Balance N-1'!P3195</f>
        <v>0</v>
      </c>
      <c r="I3192" s="79">
        <f t="shared" si="49"/>
        <v>0</v>
      </c>
    </row>
    <row r="3193" spans="1:9" ht="15.6">
      <c r="A3193" s="85">
        <f>'Balance N-1'!I3196</f>
        <v>0</v>
      </c>
      <c r="B3193" s="75">
        <f>'Balance N-1'!J3196</f>
        <v>0</v>
      </c>
      <c r="C3193" s="78">
        <f>'Balance N-1'!K3196</f>
        <v>0</v>
      </c>
      <c r="D3193" s="78">
        <f>'Balance N-1'!L3196</f>
        <v>0</v>
      </c>
      <c r="E3193" s="78">
        <f>'Balance N-1'!M3196</f>
        <v>0</v>
      </c>
      <c r="F3193" s="78">
        <f>'Balance N-1'!N3196</f>
        <v>0</v>
      </c>
      <c r="G3193" s="78">
        <f>'Balance N-1'!O3196</f>
        <v>0</v>
      </c>
      <c r="H3193" s="78">
        <f>'Balance N-1'!P3196</f>
        <v>0</v>
      </c>
      <c r="I3193" s="79">
        <f t="shared" si="49"/>
        <v>0</v>
      </c>
    </row>
    <row r="3194" spans="1:9" ht="15.6">
      <c r="A3194" s="85">
        <f>'Balance N-1'!I3197</f>
        <v>0</v>
      </c>
      <c r="B3194" s="75">
        <f>'Balance N-1'!J3197</f>
        <v>0</v>
      </c>
      <c r="C3194" s="78">
        <f>'Balance N-1'!K3197</f>
        <v>0</v>
      </c>
      <c r="D3194" s="78">
        <f>'Balance N-1'!L3197</f>
        <v>0</v>
      </c>
      <c r="E3194" s="78">
        <f>'Balance N-1'!M3197</f>
        <v>0</v>
      </c>
      <c r="F3194" s="78">
        <f>'Balance N-1'!N3197</f>
        <v>0</v>
      </c>
      <c r="G3194" s="78">
        <f>'Balance N-1'!O3197</f>
        <v>0</v>
      </c>
      <c r="H3194" s="78">
        <f>'Balance N-1'!P3197</f>
        <v>0</v>
      </c>
      <c r="I3194" s="79">
        <f t="shared" si="49"/>
        <v>0</v>
      </c>
    </row>
    <row r="3195" spans="1:9" ht="15.6">
      <c r="A3195" s="85">
        <f>'Balance N-1'!I3198</f>
        <v>0</v>
      </c>
      <c r="B3195" s="75">
        <f>'Balance N-1'!J3198</f>
        <v>0</v>
      </c>
      <c r="C3195" s="78">
        <f>'Balance N-1'!K3198</f>
        <v>0</v>
      </c>
      <c r="D3195" s="78">
        <f>'Balance N-1'!L3198</f>
        <v>0</v>
      </c>
      <c r="E3195" s="78">
        <f>'Balance N-1'!M3198</f>
        <v>0</v>
      </c>
      <c r="F3195" s="78">
        <f>'Balance N-1'!N3198</f>
        <v>0</v>
      </c>
      <c r="G3195" s="78">
        <f>'Balance N-1'!O3198</f>
        <v>0</v>
      </c>
      <c r="H3195" s="78">
        <f>'Balance N-1'!P3198</f>
        <v>0</v>
      </c>
      <c r="I3195" s="79">
        <f t="shared" si="49"/>
        <v>0</v>
      </c>
    </row>
    <row r="3196" spans="1:9" ht="15.6">
      <c r="A3196" s="85">
        <f>'Balance N-1'!I3199</f>
        <v>0</v>
      </c>
      <c r="B3196" s="75">
        <f>'Balance N-1'!J3199</f>
        <v>0</v>
      </c>
      <c r="C3196" s="78">
        <f>'Balance N-1'!K3199</f>
        <v>0</v>
      </c>
      <c r="D3196" s="78">
        <f>'Balance N-1'!L3199</f>
        <v>0</v>
      </c>
      <c r="E3196" s="78">
        <f>'Balance N-1'!M3199</f>
        <v>0</v>
      </c>
      <c r="F3196" s="78">
        <f>'Balance N-1'!N3199</f>
        <v>0</v>
      </c>
      <c r="G3196" s="78">
        <f>'Balance N-1'!O3199</f>
        <v>0</v>
      </c>
      <c r="H3196" s="78">
        <f>'Balance N-1'!P3199</f>
        <v>0</v>
      </c>
      <c r="I3196" s="79">
        <f t="shared" si="49"/>
        <v>0</v>
      </c>
    </row>
    <row r="3197" spans="1:9" ht="15.6">
      <c r="A3197" s="85">
        <f>'Balance N-1'!I3200</f>
        <v>0</v>
      </c>
      <c r="B3197" s="75">
        <f>'Balance N-1'!J3200</f>
        <v>0</v>
      </c>
      <c r="C3197" s="78">
        <f>'Balance N-1'!K3200</f>
        <v>0</v>
      </c>
      <c r="D3197" s="78">
        <f>'Balance N-1'!L3200</f>
        <v>0</v>
      </c>
      <c r="E3197" s="78">
        <f>'Balance N-1'!M3200</f>
        <v>0</v>
      </c>
      <c r="F3197" s="78">
        <f>'Balance N-1'!N3200</f>
        <v>0</v>
      </c>
      <c r="G3197" s="78">
        <f>'Balance N-1'!O3200</f>
        <v>0</v>
      </c>
      <c r="H3197" s="78">
        <f>'Balance N-1'!P3200</f>
        <v>0</v>
      </c>
      <c r="I3197" s="79">
        <f t="shared" si="49"/>
        <v>0</v>
      </c>
    </row>
    <row r="3198" spans="1:9" ht="15.6">
      <c r="A3198" s="85">
        <f>'Balance N-1'!I3201</f>
        <v>0</v>
      </c>
      <c r="B3198" s="75">
        <f>'Balance N-1'!J3201</f>
        <v>0</v>
      </c>
      <c r="C3198" s="78">
        <f>'Balance N-1'!K3201</f>
        <v>0</v>
      </c>
      <c r="D3198" s="78">
        <f>'Balance N-1'!L3201</f>
        <v>0</v>
      </c>
      <c r="E3198" s="78">
        <f>'Balance N-1'!M3201</f>
        <v>0</v>
      </c>
      <c r="F3198" s="78">
        <f>'Balance N-1'!N3201</f>
        <v>0</v>
      </c>
      <c r="G3198" s="78">
        <f>'Balance N-1'!O3201</f>
        <v>0</v>
      </c>
      <c r="H3198" s="78">
        <f>'Balance N-1'!P3201</f>
        <v>0</v>
      </c>
      <c r="I3198" s="79">
        <f t="shared" si="49"/>
        <v>0</v>
      </c>
    </row>
    <row r="3199" spans="1:9" ht="15.6">
      <c r="A3199" s="85">
        <f>'Balance N-1'!I3202</f>
        <v>0</v>
      </c>
      <c r="B3199" s="75">
        <f>'Balance N-1'!J3202</f>
        <v>0</v>
      </c>
      <c r="C3199" s="78">
        <f>'Balance N-1'!K3202</f>
        <v>0</v>
      </c>
      <c r="D3199" s="78">
        <f>'Balance N-1'!L3202</f>
        <v>0</v>
      </c>
      <c r="E3199" s="78">
        <f>'Balance N-1'!M3202</f>
        <v>0</v>
      </c>
      <c r="F3199" s="78">
        <f>'Balance N-1'!N3202</f>
        <v>0</v>
      </c>
      <c r="G3199" s="78">
        <f>'Balance N-1'!O3202</f>
        <v>0</v>
      </c>
      <c r="H3199" s="78">
        <f>'Balance N-1'!P3202</f>
        <v>0</v>
      </c>
      <c r="I3199" s="79">
        <f t="shared" si="49"/>
        <v>0</v>
      </c>
    </row>
    <row r="3200" spans="1:9" ht="15.6">
      <c r="A3200" s="85">
        <f>'Balance N-1'!I3203</f>
        <v>0</v>
      </c>
      <c r="B3200" s="75">
        <f>'Balance N-1'!J3203</f>
        <v>0</v>
      </c>
      <c r="C3200" s="78">
        <f>'Balance N-1'!K3203</f>
        <v>0</v>
      </c>
      <c r="D3200" s="78">
        <f>'Balance N-1'!L3203</f>
        <v>0</v>
      </c>
      <c r="E3200" s="78">
        <f>'Balance N-1'!M3203</f>
        <v>0</v>
      </c>
      <c r="F3200" s="78">
        <f>'Balance N-1'!N3203</f>
        <v>0</v>
      </c>
      <c r="G3200" s="78">
        <f>'Balance N-1'!O3203</f>
        <v>0</v>
      </c>
      <c r="H3200" s="78">
        <f>'Balance N-1'!P3203</f>
        <v>0</v>
      </c>
      <c r="I3200" s="79">
        <f t="shared" si="49"/>
        <v>0</v>
      </c>
    </row>
    <row r="3201" spans="1:9" ht="15.6">
      <c r="A3201" s="85">
        <f>'Balance N-1'!I3204</f>
        <v>0</v>
      </c>
      <c r="B3201" s="75">
        <f>'Balance N-1'!J3204</f>
        <v>0</v>
      </c>
      <c r="C3201" s="78">
        <f>'Balance N-1'!K3204</f>
        <v>0</v>
      </c>
      <c r="D3201" s="78">
        <f>'Balance N-1'!L3204</f>
        <v>0</v>
      </c>
      <c r="E3201" s="78">
        <f>'Balance N-1'!M3204</f>
        <v>0</v>
      </c>
      <c r="F3201" s="78">
        <f>'Balance N-1'!N3204</f>
        <v>0</v>
      </c>
      <c r="G3201" s="78">
        <f>'Balance N-1'!O3204</f>
        <v>0</v>
      </c>
      <c r="H3201" s="78">
        <f>'Balance N-1'!P3204</f>
        <v>0</v>
      </c>
      <c r="I3201" s="79">
        <f t="shared" si="49"/>
        <v>0</v>
      </c>
    </row>
    <row r="3202" spans="1:9" ht="15.6">
      <c r="A3202" s="85">
        <f>'Balance N-1'!I3205</f>
        <v>0</v>
      </c>
      <c r="B3202" s="75">
        <f>'Balance N-1'!J3205</f>
        <v>0</v>
      </c>
      <c r="C3202" s="78">
        <f>'Balance N-1'!K3205</f>
        <v>0</v>
      </c>
      <c r="D3202" s="78">
        <f>'Balance N-1'!L3205</f>
        <v>0</v>
      </c>
      <c r="E3202" s="78">
        <f>'Balance N-1'!M3205</f>
        <v>0</v>
      </c>
      <c r="F3202" s="78">
        <f>'Balance N-1'!N3205</f>
        <v>0</v>
      </c>
      <c r="G3202" s="78">
        <f>'Balance N-1'!O3205</f>
        <v>0</v>
      </c>
      <c r="H3202" s="78">
        <f>'Balance N-1'!P3205</f>
        <v>0</v>
      </c>
      <c r="I3202" s="79">
        <f t="shared" si="49"/>
        <v>0</v>
      </c>
    </row>
    <row r="3203" spans="1:9" ht="15.6">
      <c r="A3203" s="85">
        <f>'Balance N-1'!I3206</f>
        <v>0</v>
      </c>
      <c r="B3203" s="75">
        <f>'Balance N-1'!J3206</f>
        <v>0</v>
      </c>
      <c r="C3203" s="78">
        <f>'Balance N-1'!K3206</f>
        <v>0</v>
      </c>
      <c r="D3203" s="78">
        <f>'Balance N-1'!L3206</f>
        <v>0</v>
      </c>
      <c r="E3203" s="78">
        <f>'Balance N-1'!M3206</f>
        <v>0</v>
      </c>
      <c r="F3203" s="78">
        <f>'Balance N-1'!N3206</f>
        <v>0</v>
      </c>
      <c r="G3203" s="78">
        <f>'Balance N-1'!O3206</f>
        <v>0</v>
      </c>
      <c r="H3203" s="78">
        <f>'Balance N-1'!P3206</f>
        <v>0</v>
      </c>
      <c r="I3203" s="79">
        <f t="shared" ref="I3203:I3266" si="50">(C3203-D3203)+(E3203-F3203)-(G3203-H3203)</f>
        <v>0</v>
      </c>
    </row>
    <row r="3204" spans="1:9" ht="15.6">
      <c r="A3204" s="85">
        <f>'Balance N-1'!I3207</f>
        <v>0</v>
      </c>
      <c r="B3204" s="75">
        <f>'Balance N-1'!J3207</f>
        <v>0</v>
      </c>
      <c r="C3204" s="78">
        <f>'Balance N-1'!K3207</f>
        <v>0</v>
      </c>
      <c r="D3204" s="78">
        <f>'Balance N-1'!L3207</f>
        <v>0</v>
      </c>
      <c r="E3204" s="78">
        <f>'Balance N-1'!M3207</f>
        <v>0</v>
      </c>
      <c r="F3204" s="78">
        <f>'Balance N-1'!N3207</f>
        <v>0</v>
      </c>
      <c r="G3204" s="78">
        <f>'Balance N-1'!O3207</f>
        <v>0</v>
      </c>
      <c r="H3204" s="78">
        <f>'Balance N-1'!P3207</f>
        <v>0</v>
      </c>
      <c r="I3204" s="79">
        <f t="shared" si="50"/>
        <v>0</v>
      </c>
    </row>
    <row r="3205" spans="1:9" ht="15.6">
      <c r="A3205" s="85">
        <f>'Balance N-1'!I3208</f>
        <v>0</v>
      </c>
      <c r="B3205" s="75">
        <f>'Balance N-1'!J3208</f>
        <v>0</v>
      </c>
      <c r="C3205" s="78">
        <f>'Balance N-1'!K3208</f>
        <v>0</v>
      </c>
      <c r="D3205" s="78">
        <f>'Balance N-1'!L3208</f>
        <v>0</v>
      </c>
      <c r="E3205" s="78">
        <f>'Balance N-1'!M3208</f>
        <v>0</v>
      </c>
      <c r="F3205" s="78">
        <f>'Balance N-1'!N3208</f>
        <v>0</v>
      </c>
      <c r="G3205" s="78">
        <f>'Balance N-1'!O3208</f>
        <v>0</v>
      </c>
      <c r="H3205" s="78">
        <f>'Balance N-1'!P3208</f>
        <v>0</v>
      </c>
      <c r="I3205" s="79">
        <f t="shared" si="50"/>
        <v>0</v>
      </c>
    </row>
    <row r="3206" spans="1:9" ht="15.6">
      <c r="A3206" s="85">
        <f>'Balance N-1'!I3209</f>
        <v>0</v>
      </c>
      <c r="B3206" s="75">
        <f>'Balance N-1'!J3209</f>
        <v>0</v>
      </c>
      <c r="C3206" s="78">
        <f>'Balance N-1'!K3209</f>
        <v>0</v>
      </c>
      <c r="D3206" s="78">
        <f>'Balance N-1'!L3209</f>
        <v>0</v>
      </c>
      <c r="E3206" s="78">
        <f>'Balance N-1'!M3209</f>
        <v>0</v>
      </c>
      <c r="F3206" s="78">
        <f>'Balance N-1'!N3209</f>
        <v>0</v>
      </c>
      <c r="G3206" s="78">
        <f>'Balance N-1'!O3209</f>
        <v>0</v>
      </c>
      <c r="H3206" s="78">
        <f>'Balance N-1'!P3209</f>
        <v>0</v>
      </c>
      <c r="I3206" s="79">
        <f t="shared" si="50"/>
        <v>0</v>
      </c>
    </row>
    <row r="3207" spans="1:9" ht="15.6">
      <c r="A3207" s="85">
        <f>'Balance N-1'!I3210</f>
        <v>0</v>
      </c>
      <c r="B3207" s="75">
        <f>'Balance N-1'!J3210</f>
        <v>0</v>
      </c>
      <c r="C3207" s="78">
        <f>'Balance N-1'!K3210</f>
        <v>0</v>
      </c>
      <c r="D3207" s="78">
        <f>'Balance N-1'!L3210</f>
        <v>0</v>
      </c>
      <c r="E3207" s="78">
        <f>'Balance N-1'!M3210</f>
        <v>0</v>
      </c>
      <c r="F3207" s="78">
        <f>'Balance N-1'!N3210</f>
        <v>0</v>
      </c>
      <c r="G3207" s="78">
        <f>'Balance N-1'!O3210</f>
        <v>0</v>
      </c>
      <c r="H3207" s="78">
        <f>'Balance N-1'!P3210</f>
        <v>0</v>
      </c>
      <c r="I3207" s="79">
        <f t="shared" si="50"/>
        <v>0</v>
      </c>
    </row>
    <row r="3208" spans="1:9" ht="15.6">
      <c r="A3208" s="85">
        <f>'Balance N-1'!I3211</f>
        <v>0</v>
      </c>
      <c r="B3208" s="75">
        <f>'Balance N-1'!J3211</f>
        <v>0</v>
      </c>
      <c r="C3208" s="78">
        <f>'Balance N-1'!K3211</f>
        <v>0</v>
      </c>
      <c r="D3208" s="78">
        <f>'Balance N-1'!L3211</f>
        <v>0</v>
      </c>
      <c r="E3208" s="78">
        <f>'Balance N-1'!M3211</f>
        <v>0</v>
      </c>
      <c r="F3208" s="78">
        <f>'Balance N-1'!N3211</f>
        <v>0</v>
      </c>
      <c r="G3208" s="78">
        <f>'Balance N-1'!O3211</f>
        <v>0</v>
      </c>
      <c r="H3208" s="78">
        <f>'Balance N-1'!P3211</f>
        <v>0</v>
      </c>
      <c r="I3208" s="79">
        <f t="shared" si="50"/>
        <v>0</v>
      </c>
    </row>
    <row r="3209" spans="1:9" ht="15.6">
      <c r="A3209" s="85">
        <f>'Balance N-1'!I3212</f>
        <v>0</v>
      </c>
      <c r="B3209" s="75">
        <f>'Balance N-1'!J3212</f>
        <v>0</v>
      </c>
      <c r="C3209" s="78">
        <f>'Balance N-1'!K3212</f>
        <v>0</v>
      </c>
      <c r="D3209" s="78">
        <f>'Balance N-1'!L3212</f>
        <v>0</v>
      </c>
      <c r="E3209" s="78">
        <f>'Balance N-1'!M3212</f>
        <v>0</v>
      </c>
      <c r="F3209" s="78">
        <f>'Balance N-1'!N3212</f>
        <v>0</v>
      </c>
      <c r="G3209" s="78">
        <f>'Balance N-1'!O3212</f>
        <v>0</v>
      </c>
      <c r="H3209" s="78">
        <f>'Balance N-1'!P3212</f>
        <v>0</v>
      </c>
      <c r="I3209" s="79">
        <f t="shared" si="50"/>
        <v>0</v>
      </c>
    </row>
    <row r="3210" spans="1:9" ht="15.6">
      <c r="A3210" s="85">
        <f>'Balance N-1'!I3213</f>
        <v>0</v>
      </c>
      <c r="B3210" s="75">
        <f>'Balance N-1'!J3213</f>
        <v>0</v>
      </c>
      <c r="C3210" s="78">
        <f>'Balance N-1'!K3213</f>
        <v>0</v>
      </c>
      <c r="D3210" s="78">
        <f>'Balance N-1'!L3213</f>
        <v>0</v>
      </c>
      <c r="E3210" s="78">
        <f>'Balance N-1'!M3213</f>
        <v>0</v>
      </c>
      <c r="F3210" s="78">
        <f>'Balance N-1'!N3213</f>
        <v>0</v>
      </c>
      <c r="G3210" s="78">
        <f>'Balance N-1'!O3213</f>
        <v>0</v>
      </c>
      <c r="H3210" s="78">
        <f>'Balance N-1'!P3213</f>
        <v>0</v>
      </c>
      <c r="I3210" s="79">
        <f t="shared" si="50"/>
        <v>0</v>
      </c>
    </row>
    <row r="3211" spans="1:9" ht="15.6">
      <c r="A3211" s="85">
        <f>'Balance N-1'!I3214</f>
        <v>0</v>
      </c>
      <c r="B3211" s="75">
        <f>'Balance N-1'!J3214</f>
        <v>0</v>
      </c>
      <c r="C3211" s="78">
        <f>'Balance N-1'!K3214</f>
        <v>0</v>
      </c>
      <c r="D3211" s="78">
        <f>'Balance N-1'!L3214</f>
        <v>0</v>
      </c>
      <c r="E3211" s="78">
        <f>'Balance N-1'!M3214</f>
        <v>0</v>
      </c>
      <c r="F3211" s="78">
        <f>'Balance N-1'!N3214</f>
        <v>0</v>
      </c>
      <c r="G3211" s="78">
        <f>'Balance N-1'!O3214</f>
        <v>0</v>
      </c>
      <c r="H3211" s="78">
        <f>'Balance N-1'!P3214</f>
        <v>0</v>
      </c>
      <c r="I3211" s="79">
        <f t="shared" si="50"/>
        <v>0</v>
      </c>
    </row>
    <row r="3212" spans="1:9" ht="15.6">
      <c r="A3212" s="85">
        <f>'Balance N-1'!I3215</f>
        <v>0</v>
      </c>
      <c r="B3212" s="75">
        <f>'Balance N-1'!J3215</f>
        <v>0</v>
      </c>
      <c r="C3212" s="78">
        <f>'Balance N-1'!K3215</f>
        <v>0</v>
      </c>
      <c r="D3212" s="78">
        <f>'Balance N-1'!L3215</f>
        <v>0</v>
      </c>
      <c r="E3212" s="78">
        <f>'Balance N-1'!M3215</f>
        <v>0</v>
      </c>
      <c r="F3212" s="78">
        <f>'Balance N-1'!N3215</f>
        <v>0</v>
      </c>
      <c r="G3212" s="78">
        <f>'Balance N-1'!O3215</f>
        <v>0</v>
      </c>
      <c r="H3212" s="78">
        <f>'Balance N-1'!P3215</f>
        <v>0</v>
      </c>
      <c r="I3212" s="79">
        <f t="shared" si="50"/>
        <v>0</v>
      </c>
    </row>
    <row r="3213" spans="1:9" ht="15.6">
      <c r="A3213" s="85">
        <f>'Balance N-1'!I3216</f>
        <v>0</v>
      </c>
      <c r="B3213" s="75">
        <f>'Balance N-1'!J3216</f>
        <v>0</v>
      </c>
      <c r="C3213" s="78">
        <f>'Balance N-1'!K3216</f>
        <v>0</v>
      </c>
      <c r="D3213" s="78">
        <f>'Balance N-1'!L3216</f>
        <v>0</v>
      </c>
      <c r="E3213" s="78">
        <f>'Balance N-1'!M3216</f>
        <v>0</v>
      </c>
      <c r="F3213" s="78">
        <f>'Balance N-1'!N3216</f>
        <v>0</v>
      </c>
      <c r="G3213" s="78">
        <f>'Balance N-1'!O3216</f>
        <v>0</v>
      </c>
      <c r="H3213" s="78">
        <f>'Balance N-1'!P3216</f>
        <v>0</v>
      </c>
      <c r="I3213" s="79">
        <f t="shared" si="50"/>
        <v>0</v>
      </c>
    </row>
    <row r="3214" spans="1:9" ht="15.6">
      <c r="A3214" s="85">
        <f>'Balance N-1'!I3217</f>
        <v>0</v>
      </c>
      <c r="B3214" s="75">
        <f>'Balance N-1'!J3217</f>
        <v>0</v>
      </c>
      <c r="C3214" s="78">
        <f>'Balance N-1'!K3217</f>
        <v>0</v>
      </c>
      <c r="D3214" s="78">
        <f>'Balance N-1'!L3217</f>
        <v>0</v>
      </c>
      <c r="E3214" s="78">
        <f>'Balance N-1'!M3217</f>
        <v>0</v>
      </c>
      <c r="F3214" s="78">
        <f>'Balance N-1'!N3217</f>
        <v>0</v>
      </c>
      <c r="G3214" s="78">
        <f>'Balance N-1'!O3217</f>
        <v>0</v>
      </c>
      <c r="H3214" s="78">
        <f>'Balance N-1'!P3217</f>
        <v>0</v>
      </c>
      <c r="I3214" s="79">
        <f t="shared" si="50"/>
        <v>0</v>
      </c>
    </row>
    <row r="3215" spans="1:9" ht="15.6">
      <c r="A3215" s="85">
        <f>'Balance N-1'!I3218</f>
        <v>0</v>
      </c>
      <c r="B3215" s="75">
        <f>'Balance N-1'!J3218</f>
        <v>0</v>
      </c>
      <c r="C3215" s="78">
        <f>'Balance N-1'!K3218</f>
        <v>0</v>
      </c>
      <c r="D3215" s="78">
        <f>'Balance N-1'!L3218</f>
        <v>0</v>
      </c>
      <c r="E3215" s="78">
        <f>'Balance N-1'!M3218</f>
        <v>0</v>
      </c>
      <c r="F3215" s="78">
        <f>'Balance N-1'!N3218</f>
        <v>0</v>
      </c>
      <c r="G3215" s="78">
        <f>'Balance N-1'!O3218</f>
        <v>0</v>
      </c>
      <c r="H3215" s="78">
        <f>'Balance N-1'!P3218</f>
        <v>0</v>
      </c>
      <c r="I3215" s="79">
        <f t="shared" si="50"/>
        <v>0</v>
      </c>
    </row>
    <row r="3216" spans="1:9" ht="15.6">
      <c r="A3216" s="85">
        <f>'Balance N-1'!I3219</f>
        <v>0</v>
      </c>
      <c r="B3216" s="75">
        <f>'Balance N-1'!J3219</f>
        <v>0</v>
      </c>
      <c r="C3216" s="78">
        <f>'Balance N-1'!K3219</f>
        <v>0</v>
      </c>
      <c r="D3216" s="78">
        <f>'Balance N-1'!L3219</f>
        <v>0</v>
      </c>
      <c r="E3216" s="78">
        <f>'Balance N-1'!M3219</f>
        <v>0</v>
      </c>
      <c r="F3216" s="78">
        <f>'Balance N-1'!N3219</f>
        <v>0</v>
      </c>
      <c r="G3216" s="78">
        <f>'Balance N-1'!O3219</f>
        <v>0</v>
      </c>
      <c r="H3216" s="78">
        <f>'Balance N-1'!P3219</f>
        <v>0</v>
      </c>
      <c r="I3216" s="79">
        <f t="shared" si="50"/>
        <v>0</v>
      </c>
    </row>
    <row r="3217" spans="1:9" ht="15.6">
      <c r="A3217" s="85">
        <f>'Balance N-1'!I3220</f>
        <v>0</v>
      </c>
      <c r="B3217" s="75">
        <f>'Balance N-1'!J3220</f>
        <v>0</v>
      </c>
      <c r="C3217" s="78">
        <f>'Balance N-1'!K3220</f>
        <v>0</v>
      </c>
      <c r="D3217" s="78">
        <f>'Balance N-1'!L3220</f>
        <v>0</v>
      </c>
      <c r="E3217" s="78">
        <f>'Balance N-1'!M3220</f>
        <v>0</v>
      </c>
      <c r="F3217" s="78">
        <f>'Balance N-1'!N3220</f>
        <v>0</v>
      </c>
      <c r="G3217" s="78">
        <f>'Balance N-1'!O3220</f>
        <v>0</v>
      </c>
      <c r="H3217" s="78">
        <f>'Balance N-1'!P3220</f>
        <v>0</v>
      </c>
      <c r="I3217" s="79">
        <f t="shared" si="50"/>
        <v>0</v>
      </c>
    </row>
    <row r="3218" spans="1:9" ht="15.6">
      <c r="A3218" s="85">
        <f>'Balance N-1'!I3221</f>
        <v>0</v>
      </c>
      <c r="B3218" s="75">
        <f>'Balance N-1'!J3221</f>
        <v>0</v>
      </c>
      <c r="C3218" s="78">
        <f>'Balance N-1'!K3221</f>
        <v>0</v>
      </c>
      <c r="D3218" s="78">
        <f>'Balance N-1'!L3221</f>
        <v>0</v>
      </c>
      <c r="E3218" s="78">
        <f>'Balance N-1'!M3221</f>
        <v>0</v>
      </c>
      <c r="F3218" s="78">
        <f>'Balance N-1'!N3221</f>
        <v>0</v>
      </c>
      <c r="G3218" s="78">
        <f>'Balance N-1'!O3221</f>
        <v>0</v>
      </c>
      <c r="H3218" s="78">
        <f>'Balance N-1'!P3221</f>
        <v>0</v>
      </c>
      <c r="I3218" s="79">
        <f t="shared" si="50"/>
        <v>0</v>
      </c>
    </row>
    <row r="3219" spans="1:9" ht="15.6">
      <c r="A3219" s="85">
        <f>'Balance N-1'!I3222</f>
        <v>0</v>
      </c>
      <c r="B3219" s="75">
        <f>'Balance N-1'!J3222</f>
        <v>0</v>
      </c>
      <c r="C3219" s="78">
        <f>'Balance N-1'!K3222</f>
        <v>0</v>
      </c>
      <c r="D3219" s="78">
        <f>'Balance N-1'!L3222</f>
        <v>0</v>
      </c>
      <c r="E3219" s="78">
        <f>'Balance N-1'!M3222</f>
        <v>0</v>
      </c>
      <c r="F3219" s="78">
        <f>'Balance N-1'!N3222</f>
        <v>0</v>
      </c>
      <c r="G3219" s="78">
        <f>'Balance N-1'!O3222</f>
        <v>0</v>
      </c>
      <c r="H3219" s="78">
        <f>'Balance N-1'!P3222</f>
        <v>0</v>
      </c>
      <c r="I3219" s="79">
        <f t="shared" si="50"/>
        <v>0</v>
      </c>
    </row>
    <row r="3220" spans="1:9" ht="15.6">
      <c r="A3220" s="85">
        <f>'Balance N-1'!I3223</f>
        <v>0</v>
      </c>
      <c r="B3220" s="75">
        <f>'Balance N-1'!J3223</f>
        <v>0</v>
      </c>
      <c r="C3220" s="78">
        <f>'Balance N-1'!K3223</f>
        <v>0</v>
      </c>
      <c r="D3220" s="78">
        <f>'Balance N-1'!L3223</f>
        <v>0</v>
      </c>
      <c r="E3220" s="78">
        <f>'Balance N-1'!M3223</f>
        <v>0</v>
      </c>
      <c r="F3220" s="78">
        <f>'Balance N-1'!N3223</f>
        <v>0</v>
      </c>
      <c r="G3220" s="78">
        <f>'Balance N-1'!O3223</f>
        <v>0</v>
      </c>
      <c r="H3220" s="78">
        <f>'Balance N-1'!P3223</f>
        <v>0</v>
      </c>
      <c r="I3220" s="79">
        <f t="shared" si="50"/>
        <v>0</v>
      </c>
    </row>
    <row r="3221" spans="1:9" ht="15.6">
      <c r="A3221" s="85">
        <f>'Balance N-1'!I3224</f>
        <v>0</v>
      </c>
      <c r="B3221" s="75">
        <f>'Balance N-1'!J3224</f>
        <v>0</v>
      </c>
      <c r="C3221" s="78">
        <f>'Balance N-1'!K3224</f>
        <v>0</v>
      </c>
      <c r="D3221" s="78">
        <f>'Balance N-1'!L3224</f>
        <v>0</v>
      </c>
      <c r="E3221" s="78">
        <f>'Balance N-1'!M3224</f>
        <v>0</v>
      </c>
      <c r="F3221" s="78">
        <f>'Balance N-1'!N3224</f>
        <v>0</v>
      </c>
      <c r="G3221" s="78">
        <f>'Balance N-1'!O3224</f>
        <v>0</v>
      </c>
      <c r="H3221" s="78">
        <f>'Balance N-1'!P3224</f>
        <v>0</v>
      </c>
      <c r="I3221" s="79">
        <f t="shared" si="50"/>
        <v>0</v>
      </c>
    </row>
    <row r="3222" spans="1:9" ht="15.6">
      <c r="A3222" s="85">
        <f>'Balance N-1'!I3225</f>
        <v>0</v>
      </c>
      <c r="B3222" s="75">
        <f>'Balance N-1'!J3225</f>
        <v>0</v>
      </c>
      <c r="C3222" s="78">
        <f>'Balance N-1'!K3225</f>
        <v>0</v>
      </c>
      <c r="D3222" s="78">
        <f>'Balance N-1'!L3225</f>
        <v>0</v>
      </c>
      <c r="E3222" s="78">
        <f>'Balance N-1'!M3225</f>
        <v>0</v>
      </c>
      <c r="F3222" s="78">
        <f>'Balance N-1'!N3225</f>
        <v>0</v>
      </c>
      <c r="G3222" s="78">
        <f>'Balance N-1'!O3225</f>
        <v>0</v>
      </c>
      <c r="H3222" s="78">
        <f>'Balance N-1'!P3225</f>
        <v>0</v>
      </c>
      <c r="I3222" s="79">
        <f t="shared" si="50"/>
        <v>0</v>
      </c>
    </row>
    <row r="3223" spans="1:9" ht="15.6">
      <c r="A3223" s="85">
        <f>'Balance N-1'!I3226</f>
        <v>0</v>
      </c>
      <c r="B3223" s="75">
        <f>'Balance N-1'!J3226</f>
        <v>0</v>
      </c>
      <c r="C3223" s="78">
        <f>'Balance N-1'!K3226</f>
        <v>0</v>
      </c>
      <c r="D3223" s="78">
        <f>'Balance N-1'!L3226</f>
        <v>0</v>
      </c>
      <c r="E3223" s="78">
        <f>'Balance N-1'!M3226</f>
        <v>0</v>
      </c>
      <c r="F3223" s="78">
        <f>'Balance N-1'!N3226</f>
        <v>0</v>
      </c>
      <c r="G3223" s="78">
        <f>'Balance N-1'!O3226</f>
        <v>0</v>
      </c>
      <c r="H3223" s="78">
        <f>'Balance N-1'!P3226</f>
        <v>0</v>
      </c>
      <c r="I3223" s="79">
        <f t="shared" si="50"/>
        <v>0</v>
      </c>
    </row>
    <row r="3224" spans="1:9" ht="15.6">
      <c r="A3224" s="85">
        <f>'Balance N-1'!I3227</f>
        <v>0</v>
      </c>
      <c r="B3224" s="75">
        <f>'Balance N-1'!J3227</f>
        <v>0</v>
      </c>
      <c r="C3224" s="78">
        <f>'Balance N-1'!K3227</f>
        <v>0</v>
      </c>
      <c r="D3224" s="78">
        <f>'Balance N-1'!L3227</f>
        <v>0</v>
      </c>
      <c r="E3224" s="78">
        <f>'Balance N-1'!M3227</f>
        <v>0</v>
      </c>
      <c r="F3224" s="78">
        <f>'Balance N-1'!N3227</f>
        <v>0</v>
      </c>
      <c r="G3224" s="78">
        <f>'Balance N-1'!O3227</f>
        <v>0</v>
      </c>
      <c r="H3224" s="78">
        <f>'Balance N-1'!P3227</f>
        <v>0</v>
      </c>
      <c r="I3224" s="79">
        <f t="shared" si="50"/>
        <v>0</v>
      </c>
    </row>
    <row r="3225" spans="1:9" ht="15.6">
      <c r="A3225" s="85">
        <f>'Balance N-1'!I3228</f>
        <v>0</v>
      </c>
      <c r="B3225" s="75">
        <f>'Balance N-1'!J3228</f>
        <v>0</v>
      </c>
      <c r="C3225" s="78">
        <f>'Balance N-1'!K3228</f>
        <v>0</v>
      </c>
      <c r="D3225" s="78">
        <f>'Balance N-1'!L3228</f>
        <v>0</v>
      </c>
      <c r="E3225" s="78">
        <f>'Balance N-1'!M3228</f>
        <v>0</v>
      </c>
      <c r="F3225" s="78">
        <f>'Balance N-1'!N3228</f>
        <v>0</v>
      </c>
      <c r="G3225" s="78">
        <f>'Balance N-1'!O3228</f>
        <v>0</v>
      </c>
      <c r="H3225" s="78">
        <f>'Balance N-1'!P3228</f>
        <v>0</v>
      </c>
      <c r="I3225" s="79">
        <f t="shared" si="50"/>
        <v>0</v>
      </c>
    </row>
    <row r="3226" spans="1:9" ht="15.6">
      <c r="A3226" s="85">
        <f>'Balance N-1'!I3229</f>
        <v>0</v>
      </c>
      <c r="B3226" s="75">
        <f>'Balance N-1'!J3229</f>
        <v>0</v>
      </c>
      <c r="C3226" s="78">
        <f>'Balance N-1'!K3229</f>
        <v>0</v>
      </c>
      <c r="D3226" s="78">
        <f>'Balance N-1'!L3229</f>
        <v>0</v>
      </c>
      <c r="E3226" s="78">
        <f>'Balance N-1'!M3229</f>
        <v>0</v>
      </c>
      <c r="F3226" s="78">
        <f>'Balance N-1'!N3229</f>
        <v>0</v>
      </c>
      <c r="G3226" s="78">
        <f>'Balance N-1'!O3229</f>
        <v>0</v>
      </c>
      <c r="H3226" s="78">
        <f>'Balance N-1'!P3229</f>
        <v>0</v>
      </c>
      <c r="I3226" s="79">
        <f t="shared" si="50"/>
        <v>0</v>
      </c>
    </row>
    <row r="3227" spans="1:9" ht="15.6">
      <c r="A3227" s="85">
        <f>'Balance N-1'!I3230</f>
        <v>0</v>
      </c>
      <c r="B3227" s="75">
        <f>'Balance N-1'!J3230</f>
        <v>0</v>
      </c>
      <c r="C3227" s="78">
        <f>'Balance N-1'!K3230</f>
        <v>0</v>
      </c>
      <c r="D3227" s="78">
        <f>'Balance N-1'!L3230</f>
        <v>0</v>
      </c>
      <c r="E3227" s="78">
        <f>'Balance N-1'!M3230</f>
        <v>0</v>
      </c>
      <c r="F3227" s="78">
        <f>'Balance N-1'!N3230</f>
        <v>0</v>
      </c>
      <c r="G3227" s="78">
        <f>'Balance N-1'!O3230</f>
        <v>0</v>
      </c>
      <c r="H3227" s="78">
        <f>'Balance N-1'!P3230</f>
        <v>0</v>
      </c>
      <c r="I3227" s="79">
        <f t="shared" si="50"/>
        <v>0</v>
      </c>
    </row>
    <row r="3228" spans="1:9" ht="15.6">
      <c r="A3228" s="85">
        <f>'Balance N-1'!I3231</f>
        <v>0</v>
      </c>
      <c r="B3228" s="75">
        <f>'Balance N-1'!J3231</f>
        <v>0</v>
      </c>
      <c r="C3228" s="78">
        <f>'Balance N-1'!K3231</f>
        <v>0</v>
      </c>
      <c r="D3228" s="78">
        <f>'Balance N-1'!L3231</f>
        <v>0</v>
      </c>
      <c r="E3228" s="78">
        <f>'Balance N-1'!M3231</f>
        <v>0</v>
      </c>
      <c r="F3228" s="78">
        <f>'Balance N-1'!N3231</f>
        <v>0</v>
      </c>
      <c r="G3228" s="78">
        <f>'Balance N-1'!O3231</f>
        <v>0</v>
      </c>
      <c r="H3228" s="78">
        <f>'Balance N-1'!P3231</f>
        <v>0</v>
      </c>
      <c r="I3228" s="79">
        <f t="shared" si="50"/>
        <v>0</v>
      </c>
    </row>
    <row r="3229" spans="1:9" ht="15.6">
      <c r="A3229" s="85">
        <f>'Balance N-1'!I3232</f>
        <v>0</v>
      </c>
      <c r="B3229" s="75">
        <f>'Balance N-1'!J3232</f>
        <v>0</v>
      </c>
      <c r="C3229" s="78">
        <f>'Balance N-1'!K3232</f>
        <v>0</v>
      </c>
      <c r="D3229" s="78">
        <f>'Balance N-1'!L3232</f>
        <v>0</v>
      </c>
      <c r="E3229" s="78">
        <f>'Balance N-1'!M3232</f>
        <v>0</v>
      </c>
      <c r="F3229" s="78">
        <f>'Balance N-1'!N3232</f>
        <v>0</v>
      </c>
      <c r="G3229" s="78">
        <f>'Balance N-1'!O3232</f>
        <v>0</v>
      </c>
      <c r="H3229" s="78">
        <f>'Balance N-1'!P3232</f>
        <v>0</v>
      </c>
      <c r="I3229" s="79">
        <f t="shared" si="50"/>
        <v>0</v>
      </c>
    </row>
    <row r="3230" spans="1:9" ht="15.6">
      <c r="A3230" s="85">
        <f>'Balance N-1'!I3233</f>
        <v>0</v>
      </c>
      <c r="B3230" s="75">
        <f>'Balance N-1'!J3233</f>
        <v>0</v>
      </c>
      <c r="C3230" s="78">
        <f>'Balance N-1'!K3233</f>
        <v>0</v>
      </c>
      <c r="D3230" s="78">
        <f>'Balance N-1'!L3233</f>
        <v>0</v>
      </c>
      <c r="E3230" s="78">
        <f>'Balance N-1'!M3233</f>
        <v>0</v>
      </c>
      <c r="F3230" s="78">
        <f>'Balance N-1'!N3233</f>
        <v>0</v>
      </c>
      <c r="G3230" s="78">
        <f>'Balance N-1'!O3233</f>
        <v>0</v>
      </c>
      <c r="H3230" s="78">
        <f>'Balance N-1'!P3233</f>
        <v>0</v>
      </c>
      <c r="I3230" s="79">
        <f t="shared" si="50"/>
        <v>0</v>
      </c>
    </row>
    <row r="3231" spans="1:9" ht="15.6">
      <c r="A3231" s="85">
        <f>'Balance N-1'!I3234</f>
        <v>0</v>
      </c>
      <c r="B3231" s="75">
        <f>'Balance N-1'!J3234</f>
        <v>0</v>
      </c>
      <c r="C3231" s="78">
        <f>'Balance N-1'!K3234</f>
        <v>0</v>
      </c>
      <c r="D3231" s="78">
        <f>'Balance N-1'!L3234</f>
        <v>0</v>
      </c>
      <c r="E3231" s="78">
        <f>'Balance N-1'!M3234</f>
        <v>0</v>
      </c>
      <c r="F3231" s="78">
        <f>'Balance N-1'!N3234</f>
        <v>0</v>
      </c>
      <c r="G3231" s="78">
        <f>'Balance N-1'!O3234</f>
        <v>0</v>
      </c>
      <c r="H3231" s="78">
        <f>'Balance N-1'!P3234</f>
        <v>0</v>
      </c>
      <c r="I3231" s="79">
        <f t="shared" si="50"/>
        <v>0</v>
      </c>
    </row>
    <row r="3232" spans="1:9" ht="15.6">
      <c r="A3232" s="85">
        <f>'Balance N-1'!I3235</f>
        <v>0</v>
      </c>
      <c r="B3232" s="75">
        <f>'Balance N-1'!J3235</f>
        <v>0</v>
      </c>
      <c r="C3232" s="78">
        <f>'Balance N-1'!K3235</f>
        <v>0</v>
      </c>
      <c r="D3232" s="78">
        <f>'Balance N-1'!L3235</f>
        <v>0</v>
      </c>
      <c r="E3232" s="78">
        <f>'Balance N-1'!M3235</f>
        <v>0</v>
      </c>
      <c r="F3232" s="78">
        <f>'Balance N-1'!N3235</f>
        <v>0</v>
      </c>
      <c r="G3232" s="78">
        <f>'Balance N-1'!O3235</f>
        <v>0</v>
      </c>
      <c r="H3232" s="78">
        <f>'Balance N-1'!P3235</f>
        <v>0</v>
      </c>
      <c r="I3232" s="79">
        <f t="shared" si="50"/>
        <v>0</v>
      </c>
    </row>
    <row r="3233" spans="1:9" ht="15.6">
      <c r="A3233" s="85">
        <f>'Balance N-1'!I3236</f>
        <v>0</v>
      </c>
      <c r="B3233" s="75">
        <f>'Balance N-1'!J3236</f>
        <v>0</v>
      </c>
      <c r="C3233" s="78">
        <f>'Balance N-1'!K3236</f>
        <v>0</v>
      </c>
      <c r="D3233" s="78">
        <f>'Balance N-1'!L3236</f>
        <v>0</v>
      </c>
      <c r="E3233" s="78">
        <f>'Balance N-1'!M3236</f>
        <v>0</v>
      </c>
      <c r="F3233" s="78">
        <f>'Balance N-1'!N3236</f>
        <v>0</v>
      </c>
      <c r="G3233" s="78">
        <f>'Balance N-1'!O3236</f>
        <v>0</v>
      </c>
      <c r="H3233" s="78">
        <f>'Balance N-1'!P3236</f>
        <v>0</v>
      </c>
      <c r="I3233" s="79">
        <f t="shared" si="50"/>
        <v>0</v>
      </c>
    </row>
    <row r="3234" spans="1:9" ht="15.6">
      <c r="A3234" s="85">
        <f>'Balance N-1'!I3237</f>
        <v>0</v>
      </c>
      <c r="B3234" s="75">
        <f>'Balance N-1'!J3237</f>
        <v>0</v>
      </c>
      <c r="C3234" s="78">
        <f>'Balance N-1'!K3237</f>
        <v>0</v>
      </c>
      <c r="D3234" s="78">
        <f>'Balance N-1'!L3237</f>
        <v>0</v>
      </c>
      <c r="E3234" s="78">
        <f>'Balance N-1'!M3237</f>
        <v>0</v>
      </c>
      <c r="F3234" s="78">
        <f>'Balance N-1'!N3237</f>
        <v>0</v>
      </c>
      <c r="G3234" s="78">
        <f>'Balance N-1'!O3237</f>
        <v>0</v>
      </c>
      <c r="H3234" s="78">
        <f>'Balance N-1'!P3237</f>
        <v>0</v>
      </c>
      <c r="I3234" s="79">
        <f t="shared" si="50"/>
        <v>0</v>
      </c>
    </row>
    <row r="3235" spans="1:9" ht="15.6">
      <c r="A3235" s="85">
        <f>'Balance N-1'!I3238</f>
        <v>0</v>
      </c>
      <c r="B3235" s="75">
        <f>'Balance N-1'!J3238</f>
        <v>0</v>
      </c>
      <c r="C3235" s="78">
        <f>'Balance N-1'!K3238</f>
        <v>0</v>
      </c>
      <c r="D3235" s="78">
        <f>'Balance N-1'!L3238</f>
        <v>0</v>
      </c>
      <c r="E3235" s="78">
        <f>'Balance N-1'!M3238</f>
        <v>0</v>
      </c>
      <c r="F3235" s="78">
        <f>'Balance N-1'!N3238</f>
        <v>0</v>
      </c>
      <c r="G3235" s="78">
        <f>'Balance N-1'!O3238</f>
        <v>0</v>
      </c>
      <c r="H3235" s="78">
        <f>'Balance N-1'!P3238</f>
        <v>0</v>
      </c>
      <c r="I3235" s="79">
        <f t="shared" si="50"/>
        <v>0</v>
      </c>
    </row>
    <row r="3236" spans="1:9" ht="15.6">
      <c r="A3236" s="85">
        <f>'Balance N-1'!I3239</f>
        <v>0</v>
      </c>
      <c r="B3236" s="75">
        <f>'Balance N-1'!J3239</f>
        <v>0</v>
      </c>
      <c r="C3236" s="78">
        <f>'Balance N-1'!K3239</f>
        <v>0</v>
      </c>
      <c r="D3236" s="78">
        <f>'Balance N-1'!L3239</f>
        <v>0</v>
      </c>
      <c r="E3236" s="78">
        <f>'Balance N-1'!M3239</f>
        <v>0</v>
      </c>
      <c r="F3236" s="78">
        <f>'Balance N-1'!N3239</f>
        <v>0</v>
      </c>
      <c r="G3236" s="78">
        <f>'Balance N-1'!O3239</f>
        <v>0</v>
      </c>
      <c r="H3236" s="78">
        <f>'Balance N-1'!P3239</f>
        <v>0</v>
      </c>
      <c r="I3236" s="79">
        <f t="shared" si="50"/>
        <v>0</v>
      </c>
    </row>
    <row r="3237" spans="1:9" ht="15.6">
      <c r="A3237" s="85">
        <f>'Balance N-1'!I3240</f>
        <v>0</v>
      </c>
      <c r="B3237" s="75">
        <f>'Balance N-1'!J3240</f>
        <v>0</v>
      </c>
      <c r="C3237" s="78">
        <f>'Balance N-1'!K3240</f>
        <v>0</v>
      </c>
      <c r="D3237" s="78">
        <f>'Balance N-1'!L3240</f>
        <v>0</v>
      </c>
      <c r="E3237" s="78">
        <f>'Balance N-1'!M3240</f>
        <v>0</v>
      </c>
      <c r="F3237" s="78">
        <f>'Balance N-1'!N3240</f>
        <v>0</v>
      </c>
      <c r="G3237" s="78">
        <f>'Balance N-1'!O3240</f>
        <v>0</v>
      </c>
      <c r="H3237" s="78">
        <f>'Balance N-1'!P3240</f>
        <v>0</v>
      </c>
      <c r="I3237" s="79">
        <f t="shared" si="50"/>
        <v>0</v>
      </c>
    </row>
    <row r="3238" spans="1:9" ht="15.6">
      <c r="A3238" s="85">
        <f>'Balance N-1'!I3241</f>
        <v>0</v>
      </c>
      <c r="B3238" s="75">
        <f>'Balance N-1'!J3241</f>
        <v>0</v>
      </c>
      <c r="C3238" s="78">
        <f>'Balance N-1'!K3241</f>
        <v>0</v>
      </c>
      <c r="D3238" s="78">
        <f>'Balance N-1'!L3241</f>
        <v>0</v>
      </c>
      <c r="E3238" s="78">
        <f>'Balance N-1'!M3241</f>
        <v>0</v>
      </c>
      <c r="F3238" s="78">
        <f>'Balance N-1'!N3241</f>
        <v>0</v>
      </c>
      <c r="G3238" s="78">
        <f>'Balance N-1'!O3241</f>
        <v>0</v>
      </c>
      <c r="H3238" s="78">
        <f>'Balance N-1'!P3241</f>
        <v>0</v>
      </c>
      <c r="I3238" s="79">
        <f t="shared" si="50"/>
        <v>0</v>
      </c>
    </row>
    <row r="3239" spans="1:9" ht="15.6">
      <c r="A3239" s="85">
        <f>'Balance N-1'!I3242</f>
        <v>0</v>
      </c>
      <c r="B3239" s="75">
        <f>'Balance N-1'!J3242</f>
        <v>0</v>
      </c>
      <c r="C3239" s="78">
        <f>'Balance N-1'!K3242</f>
        <v>0</v>
      </c>
      <c r="D3239" s="78">
        <f>'Balance N-1'!L3242</f>
        <v>0</v>
      </c>
      <c r="E3239" s="78">
        <f>'Balance N-1'!M3242</f>
        <v>0</v>
      </c>
      <c r="F3239" s="78">
        <f>'Balance N-1'!N3242</f>
        <v>0</v>
      </c>
      <c r="G3239" s="78">
        <f>'Balance N-1'!O3242</f>
        <v>0</v>
      </c>
      <c r="H3239" s="78">
        <f>'Balance N-1'!P3242</f>
        <v>0</v>
      </c>
      <c r="I3239" s="79">
        <f t="shared" si="50"/>
        <v>0</v>
      </c>
    </row>
    <row r="3240" spans="1:9" ht="15.6">
      <c r="A3240" s="85">
        <f>'Balance N-1'!I3243</f>
        <v>0</v>
      </c>
      <c r="B3240" s="75">
        <f>'Balance N-1'!J3243</f>
        <v>0</v>
      </c>
      <c r="C3240" s="78">
        <f>'Balance N-1'!K3243</f>
        <v>0</v>
      </c>
      <c r="D3240" s="78">
        <f>'Balance N-1'!L3243</f>
        <v>0</v>
      </c>
      <c r="E3240" s="78">
        <f>'Balance N-1'!M3243</f>
        <v>0</v>
      </c>
      <c r="F3240" s="78">
        <f>'Balance N-1'!N3243</f>
        <v>0</v>
      </c>
      <c r="G3240" s="78">
        <f>'Balance N-1'!O3243</f>
        <v>0</v>
      </c>
      <c r="H3240" s="78">
        <f>'Balance N-1'!P3243</f>
        <v>0</v>
      </c>
      <c r="I3240" s="79">
        <f t="shared" si="50"/>
        <v>0</v>
      </c>
    </row>
    <row r="3241" spans="1:9" ht="15.6">
      <c r="A3241" s="85">
        <f>'Balance N-1'!I3244</f>
        <v>0</v>
      </c>
      <c r="B3241" s="75">
        <f>'Balance N-1'!J3244</f>
        <v>0</v>
      </c>
      <c r="C3241" s="78">
        <f>'Balance N-1'!K3244</f>
        <v>0</v>
      </c>
      <c r="D3241" s="78">
        <f>'Balance N-1'!L3244</f>
        <v>0</v>
      </c>
      <c r="E3241" s="78">
        <f>'Balance N-1'!M3244</f>
        <v>0</v>
      </c>
      <c r="F3241" s="78">
        <f>'Balance N-1'!N3244</f>
        <v>0</v>
      </c>
      <c r="G3241" s="78">
        <f>'Balance N-1'!O3244</f>
        <v>0</v>
      </c>
      <c r="H3241" s="78">
        <f>'Balance N-1'!P3244</f>
        <v>0</v>
      </c>
      <c r="I3241" s="79">
        <f t="shared" si="50"/>
        <v>0</v>
      </c>
    </row>
    <row r="3242" spans="1:9" ht="15.6">
      <c r="A3242" s="85">
        <f>'Balance N-1'!I3245</f>
        <v>0</v>
      </c>
      <c r="B3242" s="75">
        <f>'Balance N-1'!J3245</f>
        <v>0</v>
      </c>
      <c r="C3242" s="78">
        <f>'Balance N-1'!K3245</f>
        <v>0</v>
      </c>
      <c r="D3242" s="78">
        <f>'Balance N-1'!L3245</f>
        <v>0</v>
      </c>
      <c r="E3242" s="78">
        <f>'Balance N-1'!M3245</f>
        <v>0</v>
      </c>
      <c r="F3242" s="78">
        <f>'Balance N-1'!N3245</f>
        <v>0</v>
      </c>
      <c r="G3242" s="78">
        <f>'Balance N-1'!O3245</f>
        <v>0</v>
      </c>
      <c r="H3242" s="78">
        <f>'Balance N-1'!P3245</f>
        <v>0</v>
      </c>
      <c r="I3242" s="79">
        <f t="shared" si="50"/>
        <v>0</v>
      </c>
    </row>
    <row r="3243" spans="1:9" ht="15.6">
      <c r="A3243" s="85">
        <f>'Balance N-1'!I3246</f>
        <v>0</v>
      </c>
      <c r="B3243" s="75">
        <f>'Balance N-1'!J3246</f>
        <v>0</v>
      </c>
      <c r="C3243" s="78">
        <f>'Balance N-1'!K3246</f>
        <v>0</v>
      </c>
      <c r="D3243" s="78">
        <f>'Balance N-1'!L3246</f>
        <v>0</v>
      </c>
      <c r="E3243" s="78">
        <f>'Balance N-1'!M3246</f>
        <v>0</v>
      </c>
      <c r="F3243" s="78">
        <f>'Balance N-1'!N3246</f>
        <v>0</v>
      </c>
      <c r="G3243" s="78">
        <f>'Balance N-1'!O3246</f>
        <v>0</v>
      </c>
      <c r="H3243" s="78">
        <f>'Balance N-1'!P3246</f>
        <v>0</v>
      </c>
      <c r="I3243" s="79">
        <f t="shared" si="50"/>
        <v>0</v>
      </c>
    </row>
    <row r="3244" spans="1:9" ht="15.6">
      <c r="A3244" s="85">
        <f>'Balance N-1'!I3247</f>
        <v>0</v>
      </c>
      <c r="B3244" s="75">
        <f>'Balance N-1'!J3247</f>
        <v>0</v>
      </c>
      <c r="C3244" s="78">
        <f>'Balance N-1'!K3247</f>
        <v>0</v>
      </c>
      <c r="D3244" s="78">
        <f>'Balance N-1'!L3247</f>
        <v>0</v>
      </c>
      <c r="E3244" s="78">
        <f>'Balance N-1'!M3247</f>
        <v>0</v>
      </c>
      <c r="F3244" s="78">
        <f>'Balance N-1'!N3247</f>
        <v>0</v>
      </c>
      <c r="G3244" s="78">
        <f>'Balance N-1'!O3247</f>
        <v>0</v>
      </c>
      <c r="H3244" s="78">
        <f>'Balance N-1'!P3247</f>
        <v>0</v>
      </c>
      <c r="I3244" s="79">
        <f t="shared" si="50"/>
        <v>0</v>
      </c>
    </row>
    <row r="3245" spans="1:9" ht="15.6">
      <c r="A3245" s="85">
        <f>'Balance N-1'!I3248</f>
        <v>0</v>
      </c>
      <c r="B3245" s="75">
        <f>'Balance N-1'!J3248</f>
        <v>0</v>
      </c>
      <c r="C3245" s="78">
        <f>'Balance N-1'!K3248</f>
        <v>0</v>
      </c>
      <c r="D3245" s="78">
        <f>'Balance N-1'!L3248</f>
        <v>0</v>
      </c>
      <c r="E3245" s="78">
        <f>'Balance N-1'!M3248</f>
        <v>0</v>
      </c>
      <c r="F3245" s="78">
        <f>'Balance N-1'!N3248</f>
        <v>0</v>
      </c>
      <c r="G3245" s="78">
        <f>'Balance N-1'!O3248</f>
        <v>0</v>
      </c>
      <c r="H3245" s="78">
        <f>'Balance N-1'!P3248</f>
        <v>0</v>
      </c>
      <c r="I3245" s="79">
        <f t="shared" si="50"/>
        <v>0</v>
      </c>
    </row>
    <row r="3246" spans="1:9" ht="15.6">
      <c r="A3246" s="85">
        <f>'Balance N-1'!I3249</f>
        <v>0</v>
      </c>
      <c r="B3246" s="75">
        <f>'Balance N-1'!J3249</f>
        <v>0</v>
      </c>
      <c r="C3246" s="78">
        <f>'Balance N-1'!K3249</f>
        <v>0</v>
      </c>
      <c r="D3246" s="78">
        <f>'Balance N-1'!L3249</f>
        <v>0</v>
      </c>
      <c r="E3246" s="78">
        <f>'Balance N-1'!M3249</f>
        <v>0</v>
      </c>
      <c r="F3246" s="78">
        <f>'Balance N-1'!N3249</f>
        <v>0</v>
      </c>
      <c r="G3246" s="78">
        <f>'Balance N-1'!O3249</f>
        <v>0</v>
      </c>
      <c r="H3246" s="78">
        <f>'Balance N-1'!P3249</f>
        <v>0</v>
      </c>
      <c r="I3246" s="79">
        <f t="shared" si="50"/>
        <v>0</v>
      </c>
    </row>
    <row r="3247" spans="1:9" ht="15.6">
      <c r="A3247" s="85">
        <f>'Balance N-1'!I3250</f>
        <v>0</v>
      </c>
      <c r="B3247" s="75">
        <f>'Balance N-1'!J3250</f>
        <v>0</v>
      </c>
      <c r="C3247" s="78">
        <f>'Balance N-1'!K3250</f>
        <v>0</v>
      </c>
      <c r="D3247" s="78">
        <f>'Balance N-1'!L3250</f>
        <v>0</v>
      </c>
      <c r="E3247" s="78">
        <f>'Balance N-1'!M3250</f>
        <v>0</v>
      </c>
      <c r="F3247" s="78">
        <f>'Balance N-1'!N3250</f>
        <v>0</v>
      </c>
      <c r="G3247" s="78">
        <f>'Balance N-1'!O3250</f>
        <v>0</v>
      </c>
      <c r="H3247" s="78">
        <f>'Balance N-1'!P3250</f>
        <v>0</v>
      </c>
      <c r="I3247" s="79">
        <f t="shared" si="50"/>
        <v>0</v>
      </c>
    </row>
    <row r="3248" spans="1:9" ht="15.6">
      <c r="A3248" s="85">
        <f>'Balance N-1'!I3251</f>
        <v>0</v>
      </c>
      <c r="B3248" s="75">
        <f>'Balance N-1'!J3251</f>
        <v>0</v>
      </c>
      <c r="C3248" s="78">
        <f>'Balance N-1'!K3251</f>
        <v>0</v>
      </c>
      <c r="D3248" s="78">
        <f>'Balance N-1'!L3251</f>
        <v>0</v>
      </c>
      <c r="E3248" s="78">
        <f>'Balance N-1'!M3251</f>
        <v>0</v>
      </c>
      <c r="F3248" s="78">
        <f>'Balance N-1'!N3251</f>
        <v>0</v>
      </c>
      <c r="G3248" s="78">
        <f>'Balance N-1'!O3251</f>
        <v>0</v>
      </c>
      <c r="H3248" s="78">
        <f>'Balance N-1'!P3251</f>
        <v>0</v>
      </c>
      <c r="I3248" s="79">
        <f t="shared" si="50"/>
        <v>0</v>
      </c>
    </row>
    <row r="3249" spans="1:9" ht="15.6">
      <c r="A3249" s="85">
        <f>'Balance N-1'!I3252</f>
        <v>0</v>
      </c>
      <c r="B3249" s="75">
        <f>'Balance N-1'!J3252</f>
        <v>0</v>
      </c>
      <c r="C3249" s="78">
        <f>'Balance N-1'!K3252</f>
        <v>0</v>
      </c>
      <c r="D3249" s="78">
        <f>'Balance N-1'!L3252</f>
        <v>0</v>
      </c>
      <c r="E3249" s="78">
        <f>'Balance N-1'!M3252</f>
        <v>0</v>
      </c>
      <c r="F3249" s="78">
        <f>'Balance N-1'!N3252</f>
        <v>0</v>
      </c>
      <c r="G3249" s="78">
        <f>'Balance N-1'!O3252</f>
        <v>0</v>
      </c>
      <c r="H3249" s="78">
        <f>'Balance N-1'!P3252</f>
        <v>0</v>
      </c>
      <c r="I3249" s="79">
        <f t="shared" si="50"/>
        <v>0</v>
      </c>
    </row>
    <row r="3250" spans="1:9" ht="15.6">
      <c r="A3250" s="85">
        <f>'Balance N-1'!I3253</f>
        <v>0</v>
      </c>
      <c r="B3250" s="75">
        <f>'Balance N-1'!J3253</f>
        <v>0</v>
      </c>
      <c r="C3250" s="78">
        <f>'Balance N-1'!K3253</f>
        <v>0</v>
      </c>
      <c r="D3250" s="78">
        <f>'Balance N-1'!L3253</f>
        <v>0</v>
      </c>
      <c r="E3250" s="78">
        <f>'Balance N-1'!M3253</f>
        <v>0</v>
      </c>
      <c r="F3250" s="78">
        <f>'Balance N-1'!N3253</f>
        <v>0</v>
      </c>
      <c r="G3250" s="78">
        <f>'Balance N-1'!O3253</f>
        <v>0</v>
      </c>
      <c r="H3250" s="78">
        <f>'Balance N-1'!P3253</f>
        <v>0</v>
      </c>
      <c r="I3250" s="79">
        <f t="shared" si="50"/>
        <v>0</v>
      </c>
    </row>
    <row r="3251" spans="1:9" ht="15.6">
      <c r="A3251" s="85">
        <f>'Balance N-1'!I3254</f>
        <v>0</v>
      </c>
      <c r="B3251" s="75">
        <f>'Balance N-1'!J3254</f>
        <v>0</v>
      </c>
      <c r="C3251" s="78">
        <f>'Balance N-1'!K3254</f>
        <v>0</v>
      </c>
      <c r="D3251" s="78">
        <f>'Balance N-1'!L3254</f>
        <v>0</v>
      </c>
      <c r="E3251" s="78">
        <f>'Balance N-1'!M3254</f>
        <v>0</v>
      </c>
      <c r="F3251" s="78">
        <f>'Balance N-1'!N3254</f>
        <v>0</v>
      </c>
      <c r="G3251" s="78">
        <f>'Balance N-1'!O3254</f>
        <v>0</v>
      </c>
      <c r="H3251" s="78">
        <f>'Balance N-1'!P3254</f>
        <v>0</v>
      </c>
      <c r="I3251" s="79">
        <f t="shared" si="50"/>
        <v>0</v>
      </c>
    </row>
    <row r="3252" spans="1:9" ht="15.6">
      <c r="A3252" s="85">
        <f>'Balance N-1'!I3255</f>
        <v>0</v>
      </c>
      <c r="B3252" s="75">
        <f>'Balance N-1'!J3255</f>
        <v>0</v>
      </c>
      <c r="C3252" s="78">
        <f>'Balance N-1'!K3255</f>
        <v>0</v>
      </c>
      <c r="D3252" s="78">
        <f>'Balance N-1'!L3255</f>
        <v>0</v>
      </c>
      <c r="E3252" s="78">
        <f>'Balance N-1'!M3255</f>
        <v>0</v>
      </c>
      <c r="F3252" s="78">
        <f>'Balance N-1'!N3255</f>
        <v>0</v>
      </c>
      <c r="G3252" s="78">
        <f>'Balance N-1'!O3255</f>
        <v>0</v>
      </c>
      <c r="H3252" s="78">
        <f>'Balance N-1'!P3255</f>
        <v>0</v>
      </c>
      <c r="I3252" s="79">
        <f t="shared" si="50"/>
        <v>0</v>
      </c>
    </row>
    <row r="3253" spans="1:9" ht="15.6">
      <c r="A3253" s="85">
        <f>'Balance N-1'!I3256</f>
        <v>0</v>
      </c>
      <c r="B3253" s="75">
        <f>'Balance N-1'!J3256</f>
        <v>0</v>
      </c>
      <c r="C3253" s="78">
        <f>'Balance N-1'!K3256</f>
        <v>0</v>
      </c>
      <c r="D3253" s="78">
        <f>'Balance N-1'!L3256</f>
        <v>0</v>
      </c>
      <c r="E3253" s="78">
        <f>'Balance N-1'!M3256</f>
        <v>0</v>
      </c>
      <c r="F3253" s="78">
        <f>'Balance N-1'!N3256</f>
        <v>0</v>
      </c>
      <c r="G3253" s="78">
        <f>'Balance N-1'!O3256</f>
        <v>0</v>
      </c>
      <c r="H3253" s="78">
        <f>'Balance N-1'!P3256</f>
        <v>0</v>
      </c>
      <c r="I3253" s="79">
        <f t="shared" si="50"/>
        <v>0</v>
      </c>
    </row>
    <row r="3254" spans="1:9" ht="15.6">
      <c r="A3254" s="85">
        <f>'Balance N-1'!I3257</f>
        <v>0</v>
      </c>
      <c r="B3254" s="75">
        <f>'Balance N-1'!J3257</f>
        <v>0</v>
      </c>
      <c r="C3254" s="78">
        <f>'Balance N-1'!K3257</f>
        <v>0</v>
      </c>
      <c r="D3254" s="78">
        <f>'Balance N-1'!L3257</f>
        <v>0</v>
      </c>
      <c r="E3254" s="78">
        <f>'Balance N-1'!M3257</f>
        <v>0</v>
      </c>
      <c r="F3254" s="78">
        <f>'Balance N-1'!N3257</f>
        <v>0</v>
      </c>
      <c r="G3254" s="78">
        <f>'Balance N-1'!O3257</f>
        <v>0</v>
      </c>
      <c r="H3254" s="78">
        <f>'Balance N-1'!P3257</f>
        <v>0</v>
      </c>
      <c r="I3254" s="79">
        <f t="shared" si="50"/>
        <v>0</v>
      </c>
    </row>
    <row r="3255" spans="1:9" ht="15.6">
      <c r="A3255" s="85">
        <f>'Balance N-1'!I3258</f>
        <v>0</v>
      </c>
      <c r="B3255" s="75">
        <f>'Balance N-1'!J3258</f>
        <v>0</v>
      </c>
      <c r="C3255" s="78">
        <f>'Balance N-1'!K3258</f>
        <v>0</v>
      </c>
      <c r="D3255" s="78">
        <f>'Balance N-1'!L3258</f>
        <v>0</v>
      </c>
      <c r="E3255" s="78">
        <f>'Balance N-1'!M3258</f>
        <v>0</v>
      </c>
      <c r="F3255" s="78">
        <f>'Balance N-1'!N3258</f>
        <v>0</v>
      </c>
      <c r="G3255" s="78">
        <f>'Balance N-1'!O3258</f>
        <v>0</v>
      </c>
      <c r="H3255" s="78">
        <f>'Balance N-1'!P3258</f>
        <v>0</v>
      </c>
      <c r="I3255" s="79">
        <f t="shared" si="50"/>
        <v>0</v>
      </c>
    </row>
    <row r="3256" spans="1:9" ht="15.6">
      <c r="A3256" s="85">
        <f>'Balance N-1'!I3259</f>
        <v>0</v>
      </c>
      <c r="B3256" s="75">
        <f>'Balance N-1'!J3259</f>
        <v>0</v>
      </c>
      <c r="C3256" s="78">
        <f>'Balance N-1'!K3259</f>
        <v>0</v>
      </c>
      <c r="D3256" s="78">
        <f>'Balance N-1'!L3259</f>
        <v>0</v>
      </c>
      <c r="E3256" s="78">
        <f>'Balance N-1'!M3259</f>
        <v>0</v>
      </c>
      <c r="F3256" s="78">
        <f>'Balance N-1'!N3259</f>
        <v>0</v>
      </c>
      <c r="G3256" s="78">
        <f>'Balance N-1'!O3259</f>
        <v>0</v>
      </c>
      <c r="H3256" s="78">
        <f>'Balance N-1'!P3259</f>
        <v>0</v>
      </c>
      <c r="I3256" s="79">
        <f t="shared" si="50"/>
        <v>0</v>
      </c>
    </row>
    <row r="3257" spans="1:9" ht="15.6">
      <c r="A3257" s="85">
        <f>'Balance N-1'!I3260</f>
        <v>0</v>
      </c>
      <c r="B3257" s="75">
        <f>'Balance N-1'!J3260</f>
        <v>0</v>
      </c>
      <c r="C3257" s="78">
        <f>'Balance N-1'!K3260</f>
        <v>0</v>
      </c>
      <c r="D3257" s="78">
        <f>'Balance N-1'!L3260</f>
        <v>0</v>
      </c>
      <c r="E3257" s="78">
        <f>'Balance N-1'!M3260</f>
        <v>0</v>
      </c>
      <c r="F3257" s="78">
        <f>'Balance N-1'!N3260</f>
        <v>0</v>
      </c>
      <c r="G3257" s="78">
        <f>'Balance N-1'!O3260</f>
        <v>0</v>
      </c>
      <c r="H3257" s="78">
        <f>'Balance N-1'!P3260</f>
        <v>0</v>
      </c>
      <c r="I3257" s="79">
        <f t="shared" si="50"/>
        <v>0</v>
      </c>
    </row>
    <row r="3258" spans="1:9" ht="15.6">
      <c r="A3258" s="85">
        <f>'Balance N-1'!I3261</f>
        <v>0</v>
      </c>
      <c r="B3258" s="75">
        <f>'Balance N-1'!J3261</f>
        <v>0</v>
      </c>
      <c r="C3258" s="78">
        <f>'Balance N-1'!K3261</f>
        <v>0</v>
      </c>
      <c r="D3258" s="78">
        <f>'Balance N-1'!L3261</f>
        <v>0</v>
      </c>
      <c r="E3258" s="78">
        <f>'Balance N-1'!M3261</f>
        <v>0</v>
      </c>
      <c r="F3258" s="78">
        <f>'Balance N-1'!N3261</f>
        <v>0</v>
      </c>
      <c r="G3258" s="78">
        <f>'Balance N-1'!O3261</f>
        <v>0</v>
      </c>
      <c r="H3258" s="78">
        <f>'Balance N-1'!P3261</f>
        <v>0</v>
      </c>
      <c r="I3258" s="79">
        <f t="shared" si="50"/>
        <v>0</v>
      </c>
    </row>
    <row r="3259" spans="1:9" ht="15.6">
      <c r="A3259" s="85">
        <f>'Balance N-1'!I3262</f>
        <v>0</v>
      </c>
      <c r="B3259" s="75">
        <f>'Balance N-1'!J3262</f>
        <v>0</v>
      </c>
      <c r="C3259" s="78">
        <f>'Balance N-1'!K3262</f>
        <v>0</v>
      </c>
      <c r="D3259" s="78">
        <f>'Balance N-1'!L3262</f>
        <v>0</v>
      </c>
      <c r="E3259" s="78">
        <f>'Balance N-1'!M3262</f>
        <v>0</v>
      </c>
      <c r="F3259" s="78">
        <f>'Balance N-1'!N3262</f>
        <v>0</v>
      </c>
      <c r="G3259" s="78">
        <f>'Balance N-1'!O3262</f>
        <v>0</v>
      </c>
      <c r="H3259" s="78">
        <f>'Balance N-1'!P3262</f>
        <v>0</v>
      </c>
      <c r="I3259" s="79">
        <f t="shared" si="50"/>
        <v>0</v>
      </c>
    </row>
    <row r="3260" spans="1:9" ht="15.6">
      <c r="A3260" s="85">
        <f>'Balance N-1'!I3263</f>
        <v>0</v>
      </c>
      <c r="B3260" s="75">
        <f>'Balance N-1'!J3263</f>
        <v>0</v>
      </c>
      <c r="C3260" s="78">
        <f>'Balance N-1'!K3263</f>
        <v>0</v>
      </c>
      <c r="D3260" s="78">
        <f>'Balance N-1'!L3263</f>
        <v>0</v>
      </c>
      <c r="E3260" s="78">
        <f>'Balance N-1'!M3263</f>
        <v>0</v>
      </c>
      <c r="F3260" s="78">
        <f>'Balance N-1'!N3263</f>
        <v>0</v>
      </c>
      <c r="G3260" s="78">
        <f>'Balance N-1'!O3263</f>
        <v>0</v>
      </c>
      <c r="H3260" s="78">
        <f>'Balance N-1'!P3263</f>
        <v>0</v>
      </c>
      <c r="I3260" s="79">
        <f t="shared" si="50"/>
        <v>0</v>
      </c>
    </row>
    <row r="3261" spans="1:9" ht="15.6">
      <c r="A3261" s="85">
        <f>'Balance N-1'!I3264</f>
        <v>0</v>
      </c>
      <c r="B3261" s="75">
        <f>'Balance N-1'!J3264</f>
        <v>0</v>
      </c>
      <c r="C3261" s="78">
        <f>'Balance N-1'!K3264</f>
        <v>0</v>
      </c>
      <c r="D3261" s="78">
        <f>'Balance N-1'!L3264</f>
        <v>0</v>
      </c>
      <c r="E3261" s="78">
        <f>'Balance N-1'!M3264</f>
        <v>0</v>
      </c>
      <c r="F3261" s="78">
        <f>'Balance N-1'!N3264</f>
        <v>0</v>
      </c>
      <c r="G3261" s="78">
        <f>'Balance N-1'!O3264</f>
        <v>0</v>
      </c>
      <c r="H3261" s="78">
        <f>'Balance N-1'!P3264</f>
        <v>0</v>
      </c>
      <c r="I3261" s="79">
        <f t="shared" si="50"/>
        <v>0</v>
      </c>
    </row>
    <row r="3262" spans="1:9" ht="15.6">
      <c r="A3262" s="85">
        <f>'Balance N-1'!I3265</f>
        <v>0</v>
      </c>
      <c r="B3262" s="75">
        <f>'Balance N-1'!J3265</f>
        <v>0</v>
      </c>
      <c r="C3262" s="78">
        <f>'Balance N-1'!K3265</f>
        <v>0</v>
      </c>
      <c r="D3262" s="78">
        <f>'Balance N-1'!L3265</f>
        <v>0</v>
      </c>
      <c r="E3262" s="78">
        <f>'Balance N-1'!M3265</f>
        <v>0</v>
      </c>
      <c r="F3262" s="78">
        <f>'Balance N-1'!N3265</f>
        <v>0</v>
      </c>
      <c r="G3262" s="78">
        <f>'Balance N-1'!O3265</f>
        <v>0</v>
      </c>
      <c r="H3262" s="78">
        <f>'Balance N-1'!P3265</f>
        <v>0</v>
      </c>
      <c r="I3262" s="79">
        <f t="shared" si="50"/>
        <v>0</v>
      </c>
    </row>
    <row r="3263" spans="1:9" ht="15.6">
      <c r="A3263" s="85">
        <f>'Balance N-1'!I3266</f>
        <v>0</v>
      </c>
      <c r="B3263" s="75">
        <f>'Balance N-1'!J3266</f>
        <v>0</v>
      </c>
      <c r="C3263" s="78">
        <f>'Balance N-1'!K3266</f>
        <v>0</v>
      </c>
      <c r="D3263" s="78">
        <f>'Balance N-1'!L3266</f>
        <v>0</v>
      </c>
      <c r="E3263" s="78">
        <f>'Balance N-1'!M3266</f>
        <v>0</v>
      </c>
      <c r="F3263" s="78">
        <f>'Balance N-1'!N3266</f>
        <v>0</v>
      </c>
      <c r="G3263" s="78">
        <f>'Balance N-1'!O3266</f>
        <v>0</v>
      </c>
      <c r="H3263" s="78">
        <f>'Balance N-1'!P3266</f>
        <v>0</v>
      </c>
      <c r="I3263" s="79">
        <f t="shared" si="50"/>
        <v>0</v>
      </c>
    </row>
    <row r="3264" spans="1:9" ht="15.6">
      <c r="A3264" s="85">
        <f>'Balance N-1'!I3267</f>
        <v>0</v>
      </c>
      <c r="B3264" s="75">
        <f>'Balance N-1'!J3267</f>
        <v>0</v>
      </c>
      <c r="C3264" s="78">
        <f>'Balance N-1'!K3267</f>
        <v>0</v>
      </c>
      <c r="D3264" s="78">
        <f>'Balance N-1'!L3267</f>
        <v>0</v>
      </c>
      <c r="E3264" s="78">
        <f>'Balance N-1'!M3267</f>
        <v>0</v>
      </c>
      <c r="F3264" s="78">
        <f>'Balance N-1'!N3267</f>
        <v>0</v>
      </c>
      <c r="G3264" s="78">
        <f>'Balance N-1'!O3267</f>
        <v>0</v>
      </c>
      <c r="H3264" s="78">
        <f>'Balance N-1'!P3267</f>
        <v>0</v>
      </c>
      <c r="I3264" s="79">
        <f t="shared" si="50"/>
        <v>0</v>
      </c>
    </row>
    <row r="3265" spans="1:9" ht="15.6">
      <c r="A3265" s="85">
        <f>'Balance N-1'!I3268</f>
        <v>0</v>
      </c>
      <c r="B3265" s="75">
        <f>'Balance N-1'!J3268</f>
        <v>0</v>
      </c>
      <c r="C3265" s="78">
        <f>'Balance N-1'!K3268</f>
        <v>0</v>
      </c>
      <c r="D3265" s="78">
        <f>'Balance N-1'!L3268</f>
        <v>0</v>
      </c>
      <c r="E3265" s="78">
        <f>'Balance N-1'!M3268</f>
        <v>0</v>
      </c>
      <c r="F3265" s="78">
        <f>'Balance N-1'!N3268</f>
        <v>0</v>
      </c>
      <c r="G3265" s="78">
        <f>'Balance N-1'!O3268</f>
        <v>0</v>
      </c>
      <c r="H3265" s="78">
        <f>'Balance N-1'!P3268</f>
        <v>0</v>
      </c>
      <c r="I3265" s="79">
        <f t="shared" si="50"/>
        <v>0</v>
      </c>
    </row>
    <row r="3266" spans="1:9" ht="15.6">
      <c r="A3266" s="85">
        <f>'Balance N-1'!I3269</f>
        <v>0</v>
      </c>
      <c r="B3266" s="75">
        <f>'Balance N-1'!J3269</f>
        <v>0</v>
      </c>
      <c r="C3266" s="78">
        <f>'Balance N-1'!K3269</f>
        <v>0</v>
      </c>
      <c r="D3266" s="78">
        <f>'Balance N-1'!L3269</f>
        <v>0</v>
      </c>
      <c r="E3266" s="78">
        <f>'Balance N-1'!M3269</f>
        <v>0</v>
      </c>
      <c r="F3266" s="78">
        <f>'Balance N-1'!N3269</f>
        <v>0</v>
      </c>
      <c r="G3266" s="78">
        <f>'Balance N-1'!O3269</f>
        <v>0</v>
      </c>
      <c r="H3266" s="78">
        <f>'Balance N-1'!P3269</f>
        <v>0</v>
      </c>
      <c r="I3266" s="79">
        <f t="shared" si="50"/>
        <v>0</v>
      </c>
    </row>
    <row r="3267" spans="1:9" ht="15.6">
      <c r="A3267" s="85">
        <f>'Balance N-1'!I3270</f>
        <v>0</v>
      </c>
      <c r="B3267" s="75">
        <f>'Balance N-1'!J3270</f>
        <v>0</v>
      </c>
      <c r="C3267" s="78">
        <f>'Balance N-1'!K3270</f>
        <v>0</v>
      </c>
      <c r="D3267" s="78">
        <f>'Balance N-1'!L3270</f>
        <v>0</v>
      </c>
      <c r="E3267" s="78">
        <f>'Balance N-1'!M3270</f>
        <v>0</v>
      </c>
      <c r="F3267" s="78">
        <f>'Balance N-1'!N3270</f>
        <v>0</v>
      </c>
      <c r="G3267" s="78">
        <f>'Balance N-1'!O3270</f>
        <v>0</v>
      </c>
      <c r="H3267" s="78">
        <f>'Balance N-1'!P3270</f>
        <v>0</v>
      </c>
      <c r="I3267" s="79">
        <f t="shared" ref="I3267:I3330" si="51">(C3267-D3267)+(E3267-F3267)-(G3267-H3267)</f>
        <v>0</v>
      </c>
    </row>
    <row r="3268" spans="1:9" ht="15.6">
      <c r="A3268" s="85">
        <f>'Balance N-1'!I3271</f>
        <v>0</v>
      </c>
      <c r="B3268" s="75">
        <f>'Balance N-1'!J3271</f>
        <v>0</v>
      </c>
      <c r="C3268" s="78">
        <f>'Balance N-1'!K3271</f>
        <v>0</v>
      </c>
      <c r="D3268" s="78">
        <f>'Balance N-1'!L3271</f>
        <v>0</v>
      </c>
      <c r="E3268" s="78">
        <f>'Balance N-1'!M3271</f>
        <v>0</v>
      </c>
      <c r="F3268" s="78">
        <f>'Balance N-1'!N3271</f>
        <v>0</v>
      </c>
      <c r="G3268" s="78">
        <f>'Balance N-1'!O3271</f>
        <v>0</v>
      </c>
      <c r="H3268" s="78">
        <f>'Balance N-1'!P3271</f>
        <v>0</v>
      </c>
      <c r="I3268" s="79">
        <f t="shared" si="51"/>
        <v>0</v>
      </c>
    </row>
    <row r="3269" spans="1:9" ht="15.6">
      <c r="A3269" s="85">
        <f>'Balance N-1'!I3272</f>
        <v>0</v>
      </c>
      <c r="B3269" s="75">
        <f>'Balance N-1'!J3272</f>
        <v>0</v>
      </c>
      <c r="C3269" s="78">
        <f>'Balance N-1'!K3272</f>
        <v>0</v>
      </c>
      <c r="D3269" s="78">
        <f>'Balance N-1'!L3272</f>
        <v>0</v>
      </c>
      <c r="E3269" s="78">
        <f>'Balance N-1'!M3272</f>
        <v>0</v>
      </c>
      <c r="F3269" s="78">
        <f>'Balance N-1'!N3272</f>
        <v>0</v>
      </c>
      <c r="G3269" s="78">
        <f>'Balance N-1'!O3272</f>
        <v>0</v>
      </c>
      <c r="H3269" s="78">
        <f>'Balance N-1'!P3272</f>
        <v>0</v>
      </c>
      <c r="I3269" s="79">
        <f t="shared" si="51"/>
        <v>0</v>
      </c>
    </row>
    <row r="3270" spans="1:9" ht="15.6">
      <c r="A3270" s="85">
        <f>'Balance N-1'!I3273</f>
        <v>0</v>
      </c>
      <c r="B3270" s="75">
        <f>'Balance N-1'!J3273</f>
        <v>0</v>
      </c>
      <c r="C3270" s="78">
        <f>'Balance N-1'!K3273</f>
        <v>0</v>
      </c>
      <c r="D3270" s="78">
        <f>'Balance N-1'!L3273</f>
        <v>0</v>
      </c>
      <c r="E3270" s="78">
        <f>'Balance N-1'!M3273</f>
        <v>0</v>
      </c>
      <c r="F3270" s="78">
        <f>'Balance N-1'!N3273</f>
        <v>0</v>
      </c>
      <c r="G3270" s="78">
        <f>'Balance N-1'!O3273</f>
        <v>0</v>
      </c>
      <c r="H3270" s="78">
        <f>'Balance N-1'!P3273</f>
        <v>0</v>
      </c>
      <c r="I3270" s="79">
        <f t="shared" si="51"/>
        <v>0</v>
      </c>
    </row>
    <row r="3271" spans="1:9" ht="15.6">
      <c r="A3271" s="85">
        <f>'Balance N-1'!I3274</f>
        <v>0</v>
      </c>
      <c r="B3271" s="75">
        <f>'Balance N-1'!J3274</f>
        <v>0</v>
      </c>
      <c r="C3271" s="78">
        <f>'Balance N-1'!K3274</f>
        <v>0</v>
      </c>
      <c r="D3271" s="78">
        <f>'Balance N-1'!L3274</f>
        <v>0</v>
      </c>
      <c r="E3271" s="78">
        <f>'Balance N-1'!M3274</f>
        <v>0</v>
      </c>
      <c r="F3271" s="78">
        <f>'Balance N-1'!N3274</f>
        <v>0</v>
      </c>
      <c r="G3271" s="78">
        <f>'Balance N-1'!O3274</f>
        <v>0</v>
      </c>
      <c r="H3271" s="78">
        <f>'Balance N-1'!P3274</f>
        <v>0</v>
      </c>
      <c r="I3271" s="79">
        <f t="shared" si="51"/>
        <v>0</v>
      </c>
    </row>
    <row r="3272" spans="1:9" ht="15.6">
      <c r="A3272" s="85">
        <f>'Balance N-1'!I3275</f>
        <v>0</v>
      </c>
      <c r="B3272" s="75">
        <f>'Balance N-1'!J3275</f>
        <v>0</v>
      </c>
      <c r="C3272" s="78">
        <f>'Balance N-1'!K3275</f>
        <v>0</v>
      </c>
      <c r="D3272" s="78">
        <f>'Balance N-1'!L3275</f>
        <v>0</v>
      </c>
      <c r="E3272" s="78">
        <f>'Balance N-1'!M3275</f>
        <v>0</v>
      </c>
      <c r="F3272" s="78">
        <f>'Balance N-1'!N3275</f>
        <v>0</v>
      </c>
      <c r="G3272" s="78">
        <f>'Balance N-1'!O3275</f>
        <v>0</v>
      </c>
      <c r="H3272" s="78">
        <f>'Balance N-1'!P3275</f>
        <v>0</v>
      </c>
      <c r="I3272" s="79">
        <f t="shared" si="51"/>
        <v>0</v>
      </c>
    </row>
    <row r="3273" spans="1:9" ht="15.6">
      <c r="A3273" s="85">
        <f>'Balance N-1'!I3276</f>
        <v>0</v>
      </c>
      <c r="B3273" s="75">
        <f>'Balance N-1'!J3276</f>
        <v>0</v>
      </c>
      <c r="C3273" s="78">
        <f>'Balance N-1'!K3276</f>
        <v>0</v>
      </c>
      <c r="D3273" s="78">
        <f>'Balance N-1'!L3276</f>
        <v>0</v>
      </c>
      <c r="E3273" s="78">
        <f>'Balance N-1'!M3276</f>
        <v>0</v>
      </c>
      <c r="F3273" s="78">
        <f>'Balance N-1'!N3276</f>
        <v>0</v>
      </c>
      <c r="G3273" s="78">
        <f>'Balance N-1'!O3276</f>
        <v>0</v>
      </c>
      <c r="H3273" s="78">
        <f>'Balance N-1'!P3276</f>
        <v>0</v>
      </c>
      <c r="I3273" s="79">
        <f t="shared" si="51"/>
        <v>0</v>
      </c>
    </row>
    <row r="3274" spans="1:9" ht="15.6">
      <c r="A3274" s="85">
        <f>'Balance N-1'!I3277</f>
        <v>0</v>
      </c>
      <c r="B3274" s="75">
        <f>'Balance N-1'!J3277</f>
        <v>0</v>
      </c>
      <c r="C3274" s="78">
        <f>'Balance N-1'!K3277</f>
        <v>0</v>
      </c>
      <c r="D3274" s="78">
        <f>'Balance N-1'!L3277</f>
        <v>0</v>
      </c>
      <c r="E3274" s="78">
        <f>'Balance N-1'!M3277</f>
        <v>0</v>
      </c>
      <c r="F3274" s="78">
        <f>'Balance N-1'!N3277</f>
        <v>0</v>
      </c>
      <c r="G3274" s="78">
        <f>'Balance N-1'!O3277</f>
        <v>0</v>
      </c>
      <c r="H3274" s="78">
        <f>'Balance N-1'!P3277</f>
        <v>0</v>
      </c>
      <c r="I3274" s="79">
        <f t="shared" si="51"/>
        <v>0</v>
      </c>
    </row>
    <row r="3275" spans="1:9" ht="15.6">
      <c r="A3275" s="85">
        <f>'Balance N-1'!I3278</f>
        <v>0</v>
      </c>
      <c r="B3275" s="75">
        <f>'Balance N-1'!J3278</f>
        <v>0</v>
      </c>
      <c r="C3275" s="78">
        <f>'Balance N-1'!K3278</f>
        <v>0</v>
      </c>
      <c r="D3275" s="78">
        <f>'Balance N-1'!L3278</f>
        <v>0</v>
      </c>
      <c r="E3275" s="78">
        <f>'Balance N-1'!M3278</f>
        <v>0</v>
      </c>
      <c r="F3275" s="78">
        <f>'Balance N-1'!N3278</f>
        <v>0</v>
      </c>
      <c r="G3275" s="78">
        <f>'Balance N-1'!O3278</f>
        <v>0</v>
      </c>
      <c r="H3275" s="78">
        <f>'Balance N-1'!P3278</f>
        <v>0</v>
      </c>
      <c r="I3275" s="79">
        <f t="shared" si="51"/>
        <v>0</v>
      </c>
    </row>
    <row r="3276" spans="1:9" ht="15.6">
      <c r="A3276" s="85">
        <f>'Balance N-1'!I3279</f>
        <v>0</v>
      </c>
      <c r="B3276" s="75">
        <f>'Balance N-1'!J3279</f>
        <v>0</v>
      </c>
      <c r="C3276" s="78">
        <f>'Balance N-1'!K3279</f>
        <v>0</v>
      </c>
      <c r="D3276" s="78">
        <f>'Balance N-1'!L3279</f>
        <v>0</v>
      </c>
      <c r="E3276" s="78">
        <f>'Balance N-1'!M3279</f>
        <v>0</v>
      </c>
      <c r="F3276" s="78">
        <f>'Balance N-1'!N3279</f>
        <v>0</v>
      </c>
      <c r="G3276" s="78">
        <f>'Balance N-1'!O3279</f>
        <v>0</v>
      </c>
      <c r="H3276" s="78">
        <f>'Balance N-1'!P3279</f>
        <v>0</v>
      </c>
      <c r="I3276" s="79">
        <f t="shared" si="51"/>
        <v>0</v>
      </c>
    </row>
    <row r="3277" spans="1:9" ht="15.6">
      <c r="A3277" s="85">
        <f>'Balance N-1'!I3280</f>
        <v>0</v>
      </c>
      <c r="B3277" s="75">
        <f>'Balance N-1'!J3280</f>
        <v>0</v>
      </c>
      <c r="C3277" s="78">
        <f>'Balance N-1'!K3280</f>
        <v>0</v>
      </c>
      <c r="D3277" s="78">
        <f>'Balance N-1'!L3280</f>
        <v>0</v>
      </c>
      <c r="E3277" s="78">
        <f>'Balance N-1'!M3280</f>
        <v>0</v>
      </c>
      <c r="F3277" s="78">
        <f>'Balance N-1'!N3280</f>
        <v>0</v>
      </c>
      <c r="G3277" s="78">
        <f>'Balance N-1'!O3280</f>
        <v>0</v>
      </c>
      <c r="H3277" s="78">
        <f>'Balance N-1'!P3280</f>
        <v>0</v>
      </c>
      <c r="I3277" s="79">
        <f t="shared" si="51"/>
        <v>0</v>
      </c>
    </row>
    <row r="3278" spans="1:9" ht="15.6">
      <c r="A3278" s="85">
        <f>'Balance N-1'!I3281</f>
        <v>0</v>
      </c>
      <c r="B3278" s="75">
        <f>'Balance N-1'!J3281</f>
        <v>0</v>
      </c>
      <c r="C3278" s="78">
        <f>'Balance N-1'!K3281</f>
        <v>0</v>
      </c>
      <c r="D3278" s="78">
        <f>'Balance N-1'!L3281</f>
        <v>0</v>
      </c>
      <c r="E3278" s="78">
        <f>'Balance N-1'!M3281</f>
        <v>0</v>
      </c>
      <c r="F3278" s="78">
        <f>'Balance N-1'!N3281</f>
        <v>0</v>
      </c>
      <c r="G3278" s="78">
        <f>'Balance N-1'!O3281</f>
        <v>0</v>
      </c>
      <c r="H3278" s="78">
        <f>'Balance N-1'!P3281</f>
        <v>0</v>
      </c>
      <c r="I3278" s="79">
        <f t="shared" si="51"/>
        <v>0</v>
      </c>
    </row>
    <row r="3279" spans="1:9" ht="15.6">
      <c r="A3279" s="85">
        <f>'Balance N-1'!I3282</f>
        <v>0</v>
      </c>
      <c r="B3279" s="75">
        <f>'Balance N-1'!J3282</f>
        <v>0</v>
      </c>
      <c r="C3279" s="78">
        <f>'Balance N-1'!K3282</f>
        <v>0</v>
      </c>
      <c r="D3279" s="78">
        <f>'Balance N-1'!L3282</f>
        <v>0</v>
      </c>
      <c r="E3279" s="78">
        <f>'Balance N-1'!M3282</f>
        <v>0</v>
      </c>
      <c r="F3279" s="78">
        <f>'Balance N-1'!N3282</f>
        <v>0</v>
      </c>
      <c r="G3279" s="78">
        <f>'Balance N-1'!O3282</f>
        <v>0</v>
      </c>
      <c r="H3279" s="78">
        <f>'Balance N-1'!P3282</f>
        <v>0</v>
      </c>
      <c r="I3279" s="79">
        <f t="shared" si="51"/>
        <v>0</v>
      </c>
    </row>
    <row r="3280" spans="1:9" ht="15.6">
      <c r="A3280" s="85">
        <f>'Balance N-1'!I3283</f>
        <v>0</v>
      </c>
      <c r="B3280" s="75">
        <f>'Balance N-1'!J3283</f>
        <v>0</v>
      </c>
      <c r="C3280" s="78">
        <f>'Balance N-1'!K3283</f>
        <v>0</v>
      </c>
      <c r="D3280" s="78">
        <f>'Balance N-1'!L3283</f>
        <v>0</v>
      </c>
      <c r="E3280" s="78">
        <f>'Balance N-1'!M3283</f>
        <v>0</v>
      </c>
      <c r="F3280" s="78">
        <f>'Balance N-1'!N3283</f>
        <v>0</v>
      </c>
      <c r="G3280" s="78">
        <f>'Balance N-1'!O3283</f>
        <v>0</v>
      </c>
      <c r="H3280" s="78">
        <f>'Balance N-1'!P3283</f>
        <v>0</v>
      </c>
      <c r="I3280" s="79">
        <f t="shared" si="51"/>
        <v>0</v>
      </c>
    </row>
    <row r="3281" spans="1:9" ht="15.6">
      <c r="A3281" s="85">
        <f>'Balance N-1'!I3284</f>
        <v>0</v>
      </c>
      <c r="B3281" s="75">
        <f>'Balance N-1'!J3284</f>
        <v>0</v>
      </c>
      <c r="C3281" s="78">
        <f>'Balance N-1'!K3284</f>
        <v>0</v>
      </c>
      <c r="D3281" s="78">
        <f>'Balance N-1'!L3284</f>
        <v>0</v>
      </c>
      <c r="E3281" s="78">
        <f>'Balance N-1'!M3284</f>
        <v>0</v>
      </c>
      <c r="F3281" s="78">
        <f>'Balance N-1'!N3284</f>
        <v>0</v>
      </c>
      <c r="G3281" s="78">
        <f>'Balance N-1'!O3284</f>
        <v>0</v>
      </c>
      <c r="H3281" s="78">
        <f>'Balance N-1'!P3284</f>
        <v>0</v>
      </c>
      <c r="I3281" s="79">
        <f t="shared" si="51"/>
        <v>0</v>
      </c>
    </row>
    <row r="3282" spans="1:9" ht="15.6">
      <c r="A3282" s="85">
        <f>'Balance N-1'!I3285</f>
        <v>0</v>
      </c>
      <c r="B3282" s="75">
        <f>'Balance N-1'!J3285</f>
        <v>0</v>
      </c>
      <c r="C3282" s="78">
        <f>'Balance N-1'!K3285</f>
        <v>0</v>
      </c>
      <c r="D3282" s="78">
        <f>'Balance N-1'!L3285</f>
        <v>0</v>
      </c>
      <c r="E3282" s="78">
        <f>'Balance N-1'!M3285</f>
        <v>0</v>
      </c>
      <c r="F3282" s="78">
        <f>'Balance N-1'!N3285</f>
        <v>0</v>
      </c>
      <c r="G3282" s="78">
        <f>'Balance N-1'!O3285</f>
        <v>0</v>
      </c>
      <c r="H3282" s="78">
        <f>'Balance N-1'!P3285</f>
        <v>0</v>
      </c>
      <c r="I3282" s="79">
        <f t="shared" si="51"/>
        <v>0</v>
      </c>
    </row>
    <row r="3283" spans="1:9" ht="15.6">
      <c r="A3283" s="85">
        <f>'Balance N-1'!I3286</f>
        <v>0</v>
      </c>
      <c r="B3283" s="75">
        <f>'Balance N-1'!J3286</f>
        <v>0</v>
      </c>
      <c r="C3283" s="78">
        <f>'Balance N-1'!K3286</f>
        <v>0</v>
      </c>
      <c r="D3283" s="78">
        <f>'Balance N-1'!L3286</f>
        <v>0</v>
      </c>
      <c r="E3283" s="78">
        <f>'Balance N-1'!M3286</f>
        <v>0</v>
      </c>
      <c r="F3283" s="78">
        <f>'Balance N-1'!N3286</f>
        <v>0</v>
      </c>
      <c r="G3283" s="78">
        <f>'Balance N-1'!O3286</f>
        <v>0</v>
      </c>
      <c r="H3283" s="78">
        <f>'Balance N-1'!P3286</f>
        <v>0</v>
      </c>
      <c r="I3283" s="79">
        <f t="shared" si="51"/>
        <v>0</v>
      </c>
    </row>
    <row r="3284" spans="1:9" ht="15.6">
      <c r="A3284" s="85">
        <f>'Balance N-1'!I3287</f>
        <v>0</v>
      </c>
      <c r="B3284" s="75">
        <f>'Balance N-1'!J3287</f>
        <v>0</v>
      </c>
      <c r="C3284" s="78">
        <f>'Balance N-1'!K3287</f>
        <v>0</v>
      </c>
      <c r="D3284" s="78">
        <f>'Balance N-1'!L3287</f>
        <v>0</v>
      </c>
      <c r="E3284" s="78">
        <f>'Balance N-1'!M3287</f>
        <v>0</v>
      </c>
      <c r="F3284" s="78">
        <f>'Balance N-1'!N3287</f>
        <v>0</v>
      </c>
      <c r="G3284" s="78">
        <f>'Balance N-1'!O3287</f>
        <v>0</v>
      </c>
      <c r="H3284" s="78">
        <f>'Balance N-1'!P3287</f>
        <v>0</v>
      </c>
      <c r="I3284" s="79">
        <f t="shared" si="51"/>
        <v>0</v>
      </c>
    </row>
    <row r="3285" spans="1:9" ht="15.6">
      <c r="A3285" s="85">
        <f>'Balance N-1'!I3288</f>
        <v>0</v>
      </c>
      <c r="B3285" s="75">
        <f>'Balance N-1'!J3288</f>
        <v>0</v>
      </c>
      <c r="C3285" s="78">
        <f>'Balance N-1'!K3288</f>
        <v>0</v>
      </c>
      <c r="D3285" s="78">
        <f>'Balance N-1'!L3288</f>
        <v>0</v>
      </c>
      <c r="E3285" s="78">
        <f>'Balance N-1'!M3288</f>
        <v>0</v>
      </c>
      <c r="F3285" s="78">
        <f>'Balance N-1'!N3288</f>
        <v>0</v>
      </c>
      <c r="G3285" s="78">
        <f>'Balance N-1'!O3288</f>
        <v>0</v>
      </c>
      <c r="H3285" s="78">
        <f>'Balance N-1'!P3288</f>
        <v>0</v>
      </c>
      <c r="I3285" s="79">
        <f t="shared" si="51"/>
        <v>0</v>
      </c>
    </row>
    <row r="3286" spans="1:9" ht="15.6">
      <c r="A3286" s="85">
        <f>'Balance N-1'!I3289</f>
        <v>0</v>
      </c>
      <c r="B3286" s="75">
        <f>'Balance N-1'!J3289</f>
        <v>0</v>
      </c>
      <c r="C3286" s="78">
        <f>'Balance N-1'!K3289</f>
        <v>0</v>
      </c>
      <c r="D3286" s="78">
        <f>'Balance N-1'!L3289</f>
        <v>0</v>
      </c>
      <c r="E3286" s="78">
        <f>'Balance N-1'!M3289</f>
        <v>0</v>
      </c>
      <c r="F3286" s="78">
        <f>'Balance N-1'!N3289</f>
        <v>0</v>
      </c>
      <c r="G3286" s="78">
        <f>'Balance N-1'!O3289</f>
        <v>0</v>
      </c>
      <c r="H3286" s="78">
        <f>'Balance N-1'!P3289</f>
        <v>0</v>
      </c>
      <c r="I3286" s="79">
        <f t="shared" si="51"/>
        <v>0</v>
      </c>
    </row>
    <row r="3287" spans="1:9" ht="15.6">
      <c r="A3287" s="85">
        <f>'Balance N-1'!I3290</f>
        <v>0</v>
      </c>
      <c r="B3287" s="75">
        <f>'Balance N-1'!J3290</f>
        <v>0</v>
      </c>
      <c r="C3287" s="78">
        <f>'Balance N-1'!K3290</f>
        <v>0</v>
      </c>
      <c r="D3287" s="78">
        <f>'Balance N-1'!L3290</f>
        <v>0</v>
      </c>
      <c r="E3287" s="78">
        <f>'Balance N-1'!M3290</f>
        <v>0</v>
      </c>
      <c r="F3287" s="78">
        <f>'Balance N-1'!N3290</f>
        <v>0</v>
      </c>
      <c r="G3287" s="78">
        <f>'Balance N-1'!O3290</f>
        <v>0</v>
      </c>
      <c r="H3287" s="78">
        <f>'Balance N-1'!P3290</f>
        <v>0</v>
      </c>
      <c r="I3287" s="79">
        <f t="shared" si="51"/>
        <v>0</v>
      </c>
    </row>
    <row r="3288" spans="1:9" ht="15.6">
      <c r="A3288" s="85">
        <f>'Balance N-1'!I3291</f>
        <v>0</v>
      </c>
      <c r="B3288" s="75">
        <f>'Balance N-1'!J3291</f>
        <v>0</v>
      </c>
      <c r="C3288" s="78">
        <f>'Balance N-1'!K3291</f>
        <v>0</v>
      </c>
      <c r="D3288" s="78">
        <f>'Balance N-1'!L3291</f>
        <v>0</v>
      </c>
      <c r="E3288" s="78">
        <f>'Balance N-1'!M3291</f>
        <v>0</v>
      </c>
      <c r="F3288" s="78">
        <f>'Balance N-1'!N3291</f>
        <v>0</v>
      </c>
      <c r="G3288" s="78">
        <f>'Balance N-1'!O3291</f>
        <v>0</v>
      </c>
      <c r="H3288" s="78">
        <f>'Balance N-1'!P3291</f>
        <v>0</v>
      </c>
      <c r="I3288" s="79">
        <f t="shared" si="51"/>
        <v>0</v>
      </c>
    </row>
    <row r="3289" spans="1:9" ht="15.6">
      <c r="A3289" s="85">
        <f>'Balance N-1'!I3292</f>
        <v>0</v>
      </c>
      <c r="B3289" s="75">
        <f>'Balance N-1'!J3292</f>
        <v>0</v>
      </c>
      <c r="C3289" s="78">
        <f>'Balance N-1'!K3292</f>
        <v>0</v>
      </c>
      <c r="D3289" s="78">
        <f>'Balance N-1'!L3292</f>
        <v>0</v>
      </c>
      <c r="E3289" s="78">
        <f>'Balance N-1'!M3292</f>
        <v>0</v>
      </c>
      <c r="F3289" s="78">
        <f>'Balance N-1'!N3292</f>
        <v>0</v>
      </c>
      <c r="G3289" s="78">
        <f>'Balance N-1'!O3292</f>
        <v>0</v>
      </c>
      <c r="H3289" s="78">
        <f>'Balance N-1'!P3292</f>
        <v>0</v>
      </c>
      <c r="I3289" s="79">
        <f t="shared" si="51"/>
        <v>0</v>
      </c>
    </row>
    <row r="3290" spans="1:9" ht="15.6">
      <c r="A3290" s="85">
        <f>'Balance N-1'!I3293</f>
        <v>0</v>
      </c>
      <c r="B3290" s="75">
        <f>'Balance N-1'!J3293</f>
        <v>0</v>
      </c>
      <c r="C3290" s="78">
        <f>'Balance N-1'!K3293</f>
        <v>0</v>
      </c>
      <c r="D3290" s="78">
        <f>'Balance N-1'!L3293</f>
        <v>0</v>
      </c>
      <c r="E3290" s="78">
        <f>'Balance N-1'!M3293</f>
        <v>0</v>
      </c>
      <c r="F3290" s="78">
        <f>'Balance N-1'!N3293</f>
        <v>0</v>
      </c>
      <c r="G3290" s="78">
        <f>'Balance N-1'!O3293</f>
        <v>0</v>
      </c>
      <c r="H3290" s="78">
        <f>'Balance N-1'!P3293</f>
        <v>0</v>
      </c>
      <c r="I3290" s="79">
        <f t="shared" si="51"/>
        <v>0</v>
      </c>
    </row>
    <row r="3291" spans="1:9" ht="15.6">
      <c r="A3291" s="85">
        <f>'Balance N-1'!I3294</f>
        <v>0</v>
      </c>
      <c r="B3291" s="75">
        <f>'Balance N-1'!J3294</f>
        <v>0</v>
      </c>
      <c r="C3291" s="78">
        <f>'Balance N-1'!K3294</f>
        <v>0</v>
      </c>
      <c r="D3291" s="78">
        <f>'Balance N-1'!L3294</f>
        <v>0</v>
      </c>
      <c r="E3291" s="78">
        <f>'Balance N-1'!M3294</f>
        <v>0</v>
      </c>
      <c r="F3291" s="78">
        <f>'Balance N-1'!N3294</f>
        <v>0</v>
      </c>
      <c r="G3291" s="78">
        <f>'Balance N-1'!O3294</f>
        <v>0</v>
      </c>
      <c r="H3291" s="78">
        <f>'Balance N-1'!P3294</f>
        <v>0</v>
      </c>
      <c r="I3291" s="79">
        <f t="shared" si="51"/>
        <v>0</v>
      </c>
    </row>
    <row r="3292" spans="1:9" ht="15.6">
      <c r="A3292" s="85">
        <f>'Balance N-1'!I3295</f>
        <v>0</v>
      </c>
      <c r="B3292" s="75">
        <f>'Balance N-1'!J3295</f>
        <v>0</v>
      </c>
      <c r="C3292" s="78">
        <f>'Balance N-1'!K3295</f>
        <v>0</v>
      </c>
      <c r="D3292" s="78">
        <f>'Balance N-1'!L3295</f>
        <v>0</v>
      </c>
      <c r="E3292" s="78">
        <f>'Balance N-1'!M3295</f>
        <v>0</v>
      </c>
      <c r="F3292" s="78">
        <f>'Balance N-1'!N3295</f>
        <v>0</v>
      </c>
      <c r="G3292" s="78">
        <f>'Balance N-1'!O3295</f>
        <v>0</v>
      </c>
      <c r="H3292" s="78">
        <f>'Balance N-1'!P3295</f>
        <v>0</v>
      </c>
      <c r="I3292" s="79">
        <f t="shared" si="51"/>
        <v>0</v>
      </c>
    </row>
    <row r="3293" spans="1:9" ht="15.6">
      <c r="A3293" s="85">
        <f>'Balance N-1'!I3296</f>
        <v>0</v>
      </c>
      <c r="B3293" s="75">
        <f>'Balance N-1'!J3296</f>
        <v>0</v>
      </c>
      <c r="C3293" s="78">
        <f>'Balance N-1'!K3296</f>
        <v>0</v>
      </c>
      <c r="D3293" s="78">
        <f>'Balance N-1'!L3296</f>
        <v>0</v>
      </c>
      <c r="E3293" s="78">
        <f>'Balance N-1'!M3296</f>
        <v>0</v>
      </c>
      <c r="F3293" s="78">
        <f>'Balance N-1'!N3296</f>
        <v>0</v>
      </c>
      <c r="G3293" s="78">
        <f>'Balance N-1'!O3296</f>
        <v>0</v>
      </c>
      <c r="H3293" s="78">
        <f>'Balance N-1'!P3296</f>
        <v>0</v>
      </c>
      <c r="I3293" s="79">
        <f t="shared" si="51"/>
        <v>0</v>
      </c>
    </row>
    <row r="3294" spans="1:9" ht="15.6">
      <c r="A3294" s="85">
        <f>'Balance N-1'!I3297</f>
        <v>0</v>
      </c>
      <c r="B3294" s="75">
        <f>'Balance N-1'!J3297</f>
        <v>0</v>
      </c>
      <c r="C3294" s="78">
        <f>'Balance N-1'!K3297</f>
        <v>0</v>
      </c>
      <c r="D3294" s="78">
        <f>'Balance N-1'!L3297</f>
        <v>0</v>
      </c>
      <c r="E3294" s="78">
        <f>'Balance N-1'!M3297</f>
        <v>0</v>
      </c>
      <c r="F3294" s="78">
        <f>'Balance N-1'!N3297</f>
        <v>0</v>
      </c>
      <c r="G3294" s="78">
        <f>'Balance N-1'!O3297</f>
        <v>0</v>
      </c>
      <c r="H3294" s="78">
        <f>'Balance N-1'!P3297</f>
        <v>0</v>
      </c>
      <c r="I3294" s="79">
        <f t="shared" si="51"/>
        <v>0</v>
      </c>
    </row>
    <row r="3295" spans="1:9" ht="15.6">
      <c r="A3295" s="85">
        <f>'Balance N-1'!I3298</f>
        <v>0</v>
      </c>
      <c r="B3295" s="75">
        <f>'Balance N-1'!J3298</f>
        <v>0</v>
      </c>
      <c r="C3295" s="78">
        <f>'Balance N-1'!K3298</f>
        <v>0</v>
      </c>
      <c r="D3295" s="78">
        <f>'Balance N-1'!L3298</f>
        <v>0</v>
      </c>
      <c r="E3295" s="78">
        <f>'Balance N-1'!M3298</f>
        <v>0</v>
      </c>
      <c r="F3295" s="78">
        <f>'Balance N-1'!N3298</f>
        <v>0</v>
      </c>
      <c r="G3295" s="78">
        <f>'Balance N-1'!O3298</f>
        <v>0</v>
      </c>
      <c r="H3295" s="78">
        <f>'Balance N-1'!P3298</f>
        <v>0</v>
      </c>
      <c r="I3295" s="79">
        <f t="shared" si="51"/>
        <v>0</v>
      </c>
    </row>
    <row r="3296" spans="1:9" ht="15.6">
      <c r="A3296" s="85">
        <f>'Balance N-1'!I3299</f>
        <v>0</v>
      </c>
      <c r="B3296" s="75">
        <f>'Balance N-1'!J3299</f>
        <v>0</v>
      </c>
      <c r="C3296" s="78">
        <f>'Balance N-1'!K3299</f>
        <v>0</v>
      </c>
      <c r="D3296" s="78">
        <f>'Balance N-1'!L3299</f>
        <v>0</v>
      </c>
      <c r="E3296" s="78">
        <f>'Balance N-1'!M3299</f>
        <v>0</v>
      </c>
      <c r="F3296" s="78">
        <f>'Balance N-1'!N3299</f>
        <v>0</v>
      </c>
      <c r="G3296" s="78">
        <f>'Balance N-1'!O3299</f>
        <v>0</v>
      </c>
      <c r="H3296" s="78">
        <f>'Balance N-1'!P3299</f>
        <v>0</v>
      </c>
      <c r="I3296" s="79">
        <f t="shared" si="51"/>
        <v>0</v>
      </c>
    </row>
    <row r="3297" spans="1:9" ht="15.6">
      <c r="A3297" s="85">
        <f>'Balance N-1'!I3300</f>
        <v>0</v>
      </c>
      <c r="B3297" s="75">
        <f>'Balance N-1'!J3300</f>
        <v>0</v>
      </c>
      <c r="C3297" s="78">
        <f>'Balance N-1'!K3300</f>
        <v>0</v>
      </c>
      <c r="D3297" s="78">
        <f>'Balance N-1'!L3300</f>
        <v>0</v>
      </c>
      <c r="E3297" s="78">
        <f>'Balance N-1'!M3300</f>
        <v>0</v>
      </c>
      <c r="F3297" s="78">
        <f>'Balance N-1'!N3300</f>
        <v>0</v>
      </c>
      <c r="G3297" s="78">
        <f>'Balance N-1'!O3300</f>
        <v>0</v>
      </c>
      <c r="H3297" s="78">
        <f>'Balance N-1'!P3300</f>
        <v>0</v>
      </c>
      <c r="I3297" s="79">
        <f t="shared" si="51"/>
        <v>0</v>
      </c>
    </row>
    <row r="3298" spans="1:9" ht="15.6">
      <c r="A3298" s="85">
        <f>'Balance N-1'!I3301</f>
        <v>0</v>
      </c>
      <c r="B3298" s="75">
        <f>'Balance N-1'!J3301</f>
        <v>0</v>
      </c>
      <c r="C3298" s="78">
        <f>'Balance N-1'!K3301</f>
        <v>0</v>
      </c>
      <c r="D3298" s="78">
        <f>'Balance N-1'!L3301</f>
        <v>0</v>
      </c>
      <c r="E3298" s="78">
        <f>'Balance N-1'!M3301</f>
        <v>0</v>
      </c>
      <c r="F3298" s="78">
        <f>'Balance N-1'!N3301</f>
        <v>0</v>
      </c>
      <c r="G3298" s="78">
        <f>'Balance N-1'!O3301</f>
        <v>0</v>
      </c>
      <c r="H3298" s="78">
        <f>'Balance N-1'!P3301</f>
        <v>0</v>
      </c>
      <c r="I3298" s="79">
        <f t="shared" si="51"/>
        <v>0</v>
      </c>
    </row>
    <row r="3299" spans="1:9" ht="15.6">
      <c r="A3299" s="85">
        <f>'Balance N-1'!I3302</f>
        <v>0</v>
      </c>
      <c r="B3299" s="75">
        <f>'Balance N-1'!J3302</f>
        <v>0</v>
      </c>
      <c r="C3299" s="78">
        <f>'Balance N-1'!K3302</f>
        <v>0</v>
      </c>
      <c r="D3299" s="78">
        <f>'Balance N-1'!L3302</f>
        <v>0</v>
      </c>
      <c r="E3299" s="78">
        <f>'Balance N-1'!M3302</f>
        <v>0</v>
      </c>
      <c r="F3299" s="78">
        <f>'Balance N-1'!N3302</f>
        <v>0</v>
      </c>
      <c r="G3299" s="78">
        <f>'Balance N-1'!O3302</f>
        <v>0</v>
      </c>
      <c r="H3299" s="78">
        <f>'Balance N-1'!P3302</f>
        <v>0</v>
      </c>
      <c r="I3299" s="79">
        <f t="shared" si="51"/>
        <v>0</v>
      </c>
    </row>
    <row r="3300" spans="1:9" ht="15.6">
      <c r="A3300" s="85">
        <f>'Balance N-1'!I3303</f>
        <v>0</v>
      </c>
      <c r="B3300" s="75">
        <f>'Balance N-1'!J3303</f>
        <v>0</v>
      </c>
      <c r="C3300" s="78">
        <f>'Balance N-1'!K3303</f>
        <v>0</v>
      </c>
      <c r="D3300" s="78">
        <f>'Balance N-1'!L3303</f>
        <v>0</v>
      </c>
      <c r="E3300" s="78">
        <f>'Balance N-1'!M3303</f>
        <v>0</v>
      </c>
      <c r="F3300" s="78">
        <f>'Balance N-1'!N3303</f>
        <v>0</v>
      </c>
      <c r="G3300" s="78">
        <f>'Balance N-1'!O3303</f>
        <v>0</v>
      </c>
      <c r="H3300" s="78">
        <f>'Balance N-1'!P3303</f>
        <v>0</v>
      </c>
      <c r="I3300" s="79">
        <f t="shared" si="51"/>
        <v>0</v>
      </c>
    </row>
    <row r="3301" spans="1:9" ht="15.6">
      <c r="A3301" s="85">
        <f>'Balance N-1'!I3304</f>
        <v>0</v>
      </c>
      <c r="B3301" s="75">
        <f>'Balance N-1'!J3304</f>
        <v>0</v>
      </c>
      <c r="C3301" s="78">
        <f>'Balance N-1'!K3304</f>
        <v>0</v>
      </c>
      <c r="D3301" s="78">
        <f>'Balance N-1'!L3304</f>
        <v>0</v>
      </c>
      <c r="E3301" s="78">
        <f>'Balance N-1'!M3304</f>
        <v>0</v>
      </c>
      <c r="F3301" s="78">
        <f>'Balance N-1'!N3304</f>
        <v>0</v>
      </c>
      <c r="G3301" s="78">
        <f>'Balance N-1'!O3304</f>
        <v>0</v>
      </c>
      <c r="H3301" s="78">
        <f>'Balance N-1'!P3304</f>
        <v>0</v>
      </c>
      <c r="I3301" s="79">
        <f t="shared" si="51"/>
        <v>0</v>
      </c>
    </row>
    <row r="3302" spans="1:9" ht="15.6">
      <c r="A3302" s="85">
        <f>'Balance N-1'!I3305</f>
        <v>0</v>
      </c>
      <c r="B3302" s="75">
        <f>'Balance N-1'!J3305</f>
        <v>0</v>
      </c>
      <c r="C3302" s="78">
        <f>'Balance N-1'!K3305</f>
        <v>0</v>
      </c>
      <c r="D3302" s="78">
        <f>'Balance N-1'!L3305</f>
        <v>0</v>
      </c>
      <c r="E3302" s="78">
        <f>'Balance N-1'!M3305</f>
        <v>0</v>
      </c>
      <c r="F3302" s="78">
        <f>'Balance N-1'!N3305</f>
        <v>0</v>
      </c>
      <c r="G3302" s="78">
        <f>'Balance N-1'!O3305</f>
        <v>0</v>
      </c>
      <c r="H3302" s="78">
        <f>'Balance N-1'!P3305</f>
        <v>0</v>
      </c>
      <c r="I3302" s="79">
        <f t="shared" si="51"/>
        <v>0</v>
      </c>
    </row>
    <row r="3303" spans="1:9" ht="15.6">
      <c r="A3303" s="85">
        <f>'Balance N-1'!I3306</f>
        <v>0</v>
      </c>
      <c r="B3303" s="75">
        <f>'Balance N-1'!J3306</f>
        <v>0</v>
      </c>
      <c r="C3303" s="78">
        <f>'Balance N-1'!K3306</f>
        <v>0</v>
      </c>
      <c r="D3303" s="78">
        <f>'Balance N-1'!L3306</f>
        <v>0</v>
      </c>
      <c r="E3303" s="78">
        <f>'Balance N-1'!M3306</f>
        <v>0</v>
      </c>
      <c r="F3303" s="78">
        <f>'Balance N-1'!N3306</f>
        <v>0</v>
      </c>
      <c r="G3303" s="78">
        <f>'Balance N-1'!O3306</f>
        <v>0</v>
      </c>
      <c r="H3303" s="78">
        <f>'Balance N-1'!P3306</f>
        <v>0</v>
      </c>
      <c r="I3303" s="79">
        <f t="shared" si="51"/>
        <v>0</v>
      </c>
    </row>
    <row r="3304" spans="1:9" ht="15.6">
      <c r="A3304" s="85">
        <f>'Balance N-1'!I3307</f>
        <v>0</v>
      </c>
      <c r="B3304" s="75">
        <f>'Balance N-1'!J3307</f>
        <v>0</v>
      </c>
      <c r="C3304" s="78">
        <f>'Balance N-1'!K3307</f>
        <v>0</v>
      </c>
      <c r="D3304" s="78">
        <f>'Balance N-1'!L3307</f>
        <v>0</v>
      </c>
      <c r="E3304" s="78">
        <f>'Balance N-1'!M3307</f>
        <v>0</v>
      </c>
      <c r="F3304" s="78">
        <f>'Balance N-1'!N3307</f>
        <v>0</v>
      </c>
      <c r="G3304" s="78">
        <f>'Balance N-1'!O3307</f>
        <v>0</v>
      </c>
      <c r="H3304" s="78">
        <f>'Balance N-1'!P3307</f>
        <v>0</v>
      </c>
      <c r="I3304" s="79">
        <f t="shared" si="51"/>
        <v>0</v>
      </c>
    </row>
    <row r="3305" spans="1:9" ht="15.6">
      <c r="A3305" s="85">
        <f>'Balance N-1'!I3308</f>
        <v>0</v>
      </c>
      <c r="B3305" s="75">
        <f>'Balance N-1'!J3308</f>
        <v>0</v>
      </c>
      <c r="C3305" s="78">
        <f>'Balance N-1'!K3308</f>
        <v>0</v>
      </c>
      <c r="D3305" s="78">
        <f>'Balance N-1'!L3308</f>
        <v>0</v>
      </c>
      <c r="E3305" s="78">
        <f>'Balance N-1'!M3308</f>
        <v>0</v>
      </c>
      <c r="F3305" s="78">
        <f>'Balance N-1'!N3308</f>
        <v>0</v>
      </c>
      <c r="G3305" s="78">
        <f>'Balance N-1'!O3308</f>
        <v>0</v>
      </c>
      <c r="H3305" s="78">
        <f>'Balance N-1'!P3308</f>
        <v>0</v>
      </c>
      <c r="I3305" s="79">
        <f t="shared" si="51"/>
        <v>0</v>
      </c>
    </row>
    <row r="3306" spans="1:9" ht="15.6">
      <c r="A3306" s="85">
        <f>'Balance N-1'!I3309</f>
        <v>0</v>
      </c>
      <c r="B3306" s="75">
        <f>'Balance N-1'!J3309</f>
        <v>0</v>
      </c>
      <c r="C3306" s="78">
        <f>'Balance N-1'!K3309</f>
        <v>0</v>
      </c>
      <c r="D3306" s="78">
        <f>'Balance N-1'!L3309</f>
        <v>0</v>
      </c>
      <c r="E3306" s="78">
        <f>'Balance N-1'!M3309</f>
        <v>0</v>
      </c>
      <c r="F3306" s="78">
        <f>'Balance N-1'!N3309</f>
        <v>0</v>
      </c>
      <c r="G3306" s="78">
        <f>'Balance N-1'!O3309</f>
        <v>0</v>
      </c>
      <c r="H3306" s="78">
        <f>'Balance N-1'!P3309</f>
        <v>0</v>
      </c>
      <c r="I3306" s="79">
        <f t="shared" si="51"/>
        <v>0</v>
      </c>
    </row>
    <row r="3307" spans="1:9" ht="15.6">
      <c r="A3307" s="85">
        <f>'Balance N-1'!I3310</f>
        <v>0</v>
      </c>
      <c r="B3307" s="75">
        <f>'Balance N-1'!J3310</f>
        <v>0</v>
      </c>
      <c r="C3307" s="78">
        <f>'Balance N-1'!K3310</f>
        <v>0</v>
      </c>
      <c r="D3307" s="78">
        <f>'Balance N-1'!L3310</f>
        <v>0</v>
      </c>
      <c r="E3307" s="78">
        <f>'Balance N-1'!M3310</f>
        <v>0</v>
      </c>
      <c r="F3307" s="78">
        <f>'Balance N-1'!N3310</f>
        <v>0</v>
      </c>
      <c r="G3307" s="78">
        <f>'Balance N-1'!O3310</f>
        <v>0</v>
      </c>
      <c r="H3307" s="78">
        <f>'Balance N-1'!P3310</f>
        <v>0</v>
      </c>
      <c r="I3307" s="79">
        <f t="shared" si="51"/>
        <v>0</v>
      </c>
    </row>
    <row r="3308" spans="1:9" ht="15.6">
      <c r="A3308" s="85">
        <f>'Balance N-1'!I3311</f>
        <v>0</v>
      </c>
      <c r="B3308" s="75">
        <f>'Balance N-1'!J3311</f>
        <v>0</v>
      </c>
      <c r="C3308" s="78">
        <f>'Balance N-1'!K3311</f>
        <v>0</v>
      </c>
      <c r="D3308" s="78">
        <f>'Balance N-1'!L3311</f>
        <v>0</v>
      </c>
      <c r="E3308" s="78">
        <f>'Balance N-1'!M3311</f>
        <v>0</v>
      </c>
      <c r="F3308" s="78">
        <f>'Balance N-1'!N3311</f>
        <v>0</v>
      </c>
      <c r="G3308" s="78">
        <f>'Balance N-1'!O3311</f>
        <v>0</v>
      </c>
      <c r="H3308" s="78">
        <f>'Balance N-1'!P3311</f>
        <v>0</v>
      </c>
      <c r="I3308" s="79">
        <f t="shared" si="51"/>
        <v>0</v>
      </c>
    </row>
    <row r="3309" spans="1:9" ht="15.6">
      <c r="A3309" s="85">
        <f>'Balance N-1'!I3312</f>
        <v>0</v>
      </c>
      <c r="B3309" s="75">
        <f>'Balance N-1'!J3312</f>
        <v>0</v>
      </c>
      <c r="C3309" s="78">
        <f>'Balance N-1'!K3312</f>
        <v>0</v>
      </c>
      <c r="D3309" s="78">
        <f>'Balance N-1'!L3312</f>
        <v>0</v>
      </c>
      <c r="E3309" s="78">
        <f>'Balance N-1'!M3312</f>
        <v>0</v>
      </c>
      <c r="F3309" s="78">
        <f>'Balance N-1'!N3312</f>
        <v>0</v>
      </c>
      <c r="G3309" s="78">
        <f>'Balance N-1'!O3312</f>
        <v>0</v>
      </c>
      <c r="H3309" s="78">
        <f>'Balance N-1'!P3312</f>
        <v>0</v>
      </c>
      <c r="I3309" s="79">
        <f t="shared" si="51"/>
        <v>0</v>
      </c>
    </row>
    <row r="3310" spans="1:9" ht="15.6">
      <c r="A3310" s="85">
        <f>'Balance N-1'!I3313</f>
        <v>0</v>
      </c>
      <c r="B3310" s="75">
        <f>'Balance N-1'!J3313</f>
        <v>0</v>
      </c>
      <c r="C3310" s="78">
        <f>'Balance N-1'!K3313</f>
        <v>0</v>
      </c>
      <c r="D3310" s="78">
        <f>'Balance N-1'!L3313</f>
        <v>0</v>
      </c>
      <c r="E3310" s="78">
        <f>'Balance N-1'!M3313</f>
        <v>0</v>
      </c>
      <c r="F3310" s="78">
        <f>'Balance N-1'!N3313</f>
        <v>0</v>
      </c>
      <c r="G3310" s="78">
        <f>'Balance N-1'!O3313</f>
        <v>0</v>
      </c>
      <c r="H3310" s="78">
        <f>'Balance N-1'!P3313</f>
        <v>0</v>
      </c>
      <c r="I3310" s="79">
        <f t="shared" si="51"/>
        <v>0</v>
      </c>
    </row>
    <row r="3311" spans="1:9" ht="15.6">
      <c r="A3311" s="85">
        <f>'Balance N-1'!I3314</f>
        <v>0</v>
      </c>
      <c r="B3311" s="75">
        <f>'Balance N-1'!J3314</f>
        <v>0</v>
      </c>
      <c r="C3311" s="78">
        <f>'Balance N-1'!K3314</f>
        <v>0</v>
      </c>
      <c r="D3311" s="78">
        <f>'Balance N-1'!L3314</f>
        <v>0</v>
      </c>
      <c r="E3311" s="78">
        <f>'Balance N-1'!M3314</f>
        <v>0</v>
      </c>
      <c r="F3311" s="78">
        <f>'Balance N-1'!N3314</f>
        <v>0</v>
      </c>
      <c r="G3311" s="78">
        <f>'Balance N-1'!O3314</f>
        <v>0</v>
      </c>
      <c r="H3311" s="78">
        <f>'Balance N-1'!P3314</f>
        <v>0</v>
      </c>
      <c r="I3311" s="79">
        <f t="shared" si="51"/>
        <v>0</v>
      </c>
    </row>
    <row r="3312" spans="1:9" ht="15.6">
      <c r="A3312" s="85">
        <f>'Balance N-1'!I3315</f>
        <v>0</v>
      </c>
      <c r="B3312" s="75">
        <f>'Balance N-1'!J3315</f>
        <v>0</v>
      </c>
      <c r="C3312" s="78">
        <f>'Balance N-1'!K3315</f>
        <v>0</v>
      </c>
      <c r="D3312" s="78">
        <f>'Balance N-1'!L3315</f>
        <v>0</v>
      </c>
      <c r="E3312" s="78">
        <f>'Balance N-1'!M3315</f>
        <v>0</v>
      </c>
      <c r="F3312" s="78">
        <f>'Balance N-1'!N3315</f>
        <v>0</v>
      </c>
      <c r="G3312" s="78">
        <f>'Balance N-1'!O3315</f>
        <v>0</v>
      </c>
      <c r="H3312" s="78">
        <f>'Balance N-1'!P3315</f>
        <v>0</v>
      </c>
      <c r="I3312" s="79">
        <f t="shared" si="51"/>
        <v>0</v>
      </c>
    </row>
    <row r="3313" spans="1:9" ht="15.6">
      <c r="A3313" s="85">
        <f>'Balance N-1'!I3316</f>
        <v>0</v>
      </c>
      <c r="B3313" s="75">
        <f>'Balance N-1'!J3316</f>
        <v>0</v>
      </c>
      <c r="C3313" s="78">
        <f>'Balance N-1'!K3316</f>
        <v>0</v>
      </c>
      <c r="D3313" s="78">
        <f>'Balance N-1'!L3316</f>
        <v>0</v>
      </c>
      <c r="E3313" s="78">
        <f>'Balance N-1'!M3316</f>
        <v>0</v>
      </c>
      <c r="F3313" s="78">
        <f>'Balance N-1'!N3316</f>
        <v>0</v>
      </c>
      <c r="G3313" s="78">
        <f>'Balance N-1'!O3316</f>
        <v>0</v>
      </c>
      <c r="H3313" s="78">
        <f>'Balance N-1'!P3316</f>
        <v>0</v>
      </c>
      <c r="I3313" s="79">
        <f t="shared" si="51"/>
        <v>0</v>
      </c>
    </row>
    <row r="3314" spans="1:9" ht="15.6">
      <c r="A3314" s="85">
        <f>'Balance N-1'!I3317</f>
        <v>0</v>
      </c>
      <c r="B3314" s="75">
        <f>'Balance N-1'!J3317</f>
        <v>0</v>
      </c>
      <c r="C3314" s="78">
        <f>'Balance N-1'!K3317</f>
        <v>0</v>
      </c>
      <c r="D3314" s="78">
        <f>'Balance N-1'!L3317</f>
        <v>0</v>
      </c>
      <c r="E3314" s="78">
        <f>'Balance N-1'!M3317</f>
        <v>0</v>
      </c>
      <c r="F3314" s="78">
        <f>'Balance N-1'!N3317</f>
        <v>0</v>
      </c>
      <c r="G3314" s="78">
        <f>'Balance N-1'!O3317</f>
        <v>0</v>
      </c>
      <c r="H3314" s="78">
        <f>'Balance N-1'!P3317</f>
        <v>0</v>
      </c>
      <c r="I3314" s="79">
        <f t="shared" si="51"/>
        <v>0</v>
      </c>
    </row>
    <row r="3315" spans="1:9" ht="15.6">
      <c r="A3315" s="85">
        <f>'Balance N-1'!I3318</f>
        <v>0</v>
      </c>
      <c r="B3315" s="75">
        <f>'Balance N-1'!J3318</f>
        <v>0</v>
      </c>
      <c r="C3315" s="78">
        <f>'Balance N-1'!K3318</f>
        <v>0</v>
      </c>
      <c r="D3315" s="78">
        <f>'Balance N-1'!L3318</f>
        <v>0</v>
      </c>
      <c r="E3315" s="78">
        <f>'Balance N-1'!M3318</f>
        <v>0</v>
      </c>
      <c r="F3315" s="78">
        <f>'Balance N-1'!N3318</f>
        <v>0</v>
      </c>
      <c r="G3315" s="78">
        <f>'Balance N-1'!O3318</f>
        <v>0</v>
      </c>
      <c r="H3315" s="78">
        <f>'Balance N-1'!P3318</f>
        <v>0</v>
      </c>
      <c r="I3315" s="79">
        <f t="shared" si="51"/>
        <v>0</v>
      </c>
    </row>
    <row r="3316" spans="1:9" ht="15.6">
      <c r="A3316" s="85">
        <f>'Balance N-1'!I3319</f>
        <v>0</v>
      </c>
      <c r="B3316" s="75">
        <f>'Balance N-1'!J3319</f>
        <v>0</v>
      </c>
      <c r="C3316" s="78">
        <f>'Balance N-1'!K3319</f>
        <v>0</v>
      </c>
      <c r="D3316" s="78">
        <f>'Balance N-1'!L3319</f>
        <v>0</v>
      </c>
      <c r="E3316" s="78">
        <f>'Balance N-1'!M3319</f>
        <v>0</v>
      </c>
      <c r="F3316" s="78">
        <f>'Balance N-1'!N3319</f>
        <v>0</v>
      </c>
      <c r="G3316" s="78">
        <f>'Balance N-1'!O3319</f>
        <v>0</v>
      </c>
      <c r="H3316" s="78">
        <f>'Balance N-1'!P3319</f>
        <v>0</v>
      </c>
      <c r="I3316" s="79">
        <f t="shared" si="51"/>
        <v>0</v>
      </c>
    </row>
    <row r="3317" spans="1:9" ht="15.6">
      <c r="A3317" s="85">
        <f>'Balance N-1'!I3320</f>
        <v>0</v>
      </c>
      <c r="B3317" s="75">
        <f>'Balance N-1'!J3320</f>
        <v>0</v>
      </c>
      <c r="C3317" s="78">
        <f>'Balance N-1'!K3320</f>
        <v>0</v>
      </c>
      <c r="D3317" s="78">
        <f>'Balance N-1'!L3320</f>
        <v>0</v>
      </c>
      <c r="E3317" s="78">
        <f>'Balance N-1'!M3320</f>
        <v>0</v>
      </c>
      <c r="F3317" s="78">
        <f>'Balance N-1'!N3320</f>
        <v>0</v>
      </c>
      <c r="G3317" s="78">
        <f>'Balance N-1'!O3320</f>
        <v>0</v>
      </c>
      <c r="H3317" s="78">
        <f>'Balance N-1'!P3320</f>
        <v>0</v>
      </c>
      <c r="I3317" s="79">
        <f t="shared" si="51"/>
        <v>0</v>
      </c>
    </row>
    <row r="3318" spans="1:9" ht="15.6">
      <c r="A3318" s="85">
        <f>'Balance N-1'!I3321</f>
        <v>0</v>
      </c>
      <c r="B3318" s="75">
        <f>'Balance N-1'!J3321</f>
        <v>0</v>
      </c>
      <c r="C3318" s="78">
        <f>'Balance N-1'!K3321</f>
        <v>0</v>
      </c>
      <c r="D3318" s="78">
        <f>'Balance N-1'!L3321</f>
        <v>0</v>
      </c>
      <c r="E3318" s="78">
        <f>'Balance N-1'!M3321</f>
        <v>0</v>
      </c>
      <c r="F3318" s="78">
        <f>'Balance N-1'!N3321</f>
        <v>0</v>
      </c>
      <c r="G3318" s="78">
        <f>'Balance N-1'!O3321</f>
        <v>0</v>
      </c>
      <c r="H3318" s="78">
        <f>'Balance N-1'!P3321</f>
        <v>0</v>
      </c>
      <c r="I3318" s="79">
        <f t="shared" si="51"/>
        <v>0</v>
      </c>
    </row>
    <row r="3319" spans="1:9" ht="15.6">
      <c r="A3319" s="85">
        <f>'Balance N-1'!I3322</f>
        <v>0</v>
      </c>
      <c r="B3319" s="75">
        <f>'Balance N-1'!J3322</f>
        <v>0</v>
      </c>
      <c r="C3319" s="78">
        <f>'Balance N-1'!K3322</f>
        <v>0</v>
      </c>
      <c r="D3319" s="78">
        <f>'Balance N-1'!L3322</f>
        <v>0</v>
      </c>
      <c r="E3319" s="78">
        <f>'Balance N-1'!M3322</f>
        <v>0</v>
      </c>
      <c r="F3319" s="78">
        <f>'Balance N-1'!N3322</f>
        <v>0</v>
      </c>
      <c r="G3319" s="78">
        <f>'Balance N-1'!O3322</f>
        <v>0</v>
      </c>
      <c r="H3319" s="78">
        <f>'Balance N-1'!P3322</f>
        <v>0</v>
      </c>
      <c r="I3319" s="79">
        <f t="shared" si="51"/>
        <v>0</v>
      </c>
    </row>
    <row r="3320" spans="1:9" ht="15.6">
      <c r="A3320" s="85">
        <f>'Balance N-1'!I3323</f>
        <v>0</v>
      </c>
      <c r="B3320" s="75">
        <f>'Balance N-1'!J3323</f>
        <v>0</v>
      </c>
      <c r="C3320" s="78">
        <f>'Balance N-1'!K3323</f>
        <v>0</v>
      </c>
      <c r="D3320" s="78">
        <f>'Balance N-1'!L3323</f>
        <v>0</v>
      </c>
      <c r="E3320" s="78">
        <f>'Balance N-1'!M3323</f>
        <v>0</v>
      </c>
      <c r="F3320" s="78">
        <f>'Balance N-1'!N3323</f>
        <v>0</v>
      </c>
      <c r="G3320" s="78">
        <f>'Balance N-1'!O3323</f>
        <v>0</v>
      </c>
      <c r="H3320" s="78">
        <f>'Balance N-1'!P3323</f>
        <v>0</v>
      </c>
      <c r="I3320" s="79">
        <f t="shared" si="51"/>
        <v>0</v>
      </c>
    </row>
    <row r="3321" spans="1:9" ht="15.6">
      <c r="A3321" s="85">
        <f>'Balance N-1'!I3324</f>
        <v>0</v>
      </c>
      <c r="B3321" s="75">
        <f>'Balance N-1'!J3324</f>
        <v>0</v>
      </c>
      <c r="C3321" s="78">
        <f>'Balance N-1'!K3324</f>
        <v>0</v>
      </c>
      <c r="D3321" s="78">
        <f>'Balance N-1'!L3324</f>
        <v>0</v>
      </c>
      <c r="E3321" s="78">
        <f>'Balance N-1'!M3324</f>
        <v>0</v>
      </c>
      <c r="F3321" s="78">
        <f>'Balance N-1'!N3324</f>
        <v>0</v>
      </c>
      <c r="G3321" s="78">
        <f>'Balance N-1'!O3324</f>
        <v>0</v>
      </c>
      <c r="H3321" s="78">
        <f>'Balance N-1'!P3324</f>
        <v>0</v>
      </c>
      <c r="I3321" s="79">
        <f t="shared" si="51"/>
        <v>0</v>
      </c>
    </row>
    <row r="3322" spans="1:9" ht="15.6">
      <c r="A3322" s="85">
        <f>'Balance N-1'!I3325</f>
        <v>0</v>
      </c>
      <c r="B3322" s="75">
        <f>'Balance N-1'!J3325</f>
        <v>0</v>
      </c>
      <c r="C3322" s="78">
        <f>'Balance N-1'!K3325</f>
        <v>0</v>
      </c>
      <c r="D3322" s="78">
        <f>'Balance N-1'!L3325</f>
        <v>0</v>
      </c>
      <c r="E3322" s="78">
        <f>'Balance N-1'!M3325</f>
        <v>0</v>
      </c>
      <c r="F3322" s="78">
        <f>'Balance N-1'!N3325</f>
        <v>0</v>
      </c>
      <c r="G3322" s="78">
        <f>'Balance N-1'!O3325</f>
        <v>0</v>
      </c>
      <c r="H3322" s="78">
        <f>'Balance N-1'!P3325</f>
        <v>0</v>
      </c>
      <c r="I3322" s="79">
        <f t="shared" si="51"/>
        <v>0</v>
      </c>
    </row>
    <row r="3323" spans="1:9" ht="15.6">
      <c r="A3323" s="85">
        <f>'Balance N-1'!I3326</f>
        <v>0</v>
      </c>
      <c r="B3323" s="75">
        <f>'Balance N-1'!J3326</f>
        <v>0</v>
      </c>
      <c r="C3323" s="78">
        <f>'Balance N-1'!K3326</f>
        <v>0</v>
      </c>
      <c r="D3323" s="78">
        <f>'Balance N-1'!L3326</f>
        <v>0</v>
      </c>
      <c r="E3323" s="78">
        <f>'Balance N-1'!M3326</f>
        <v>0</v>
      </c>
      <c r="F3323" s="78">
        <f>'Balance N-1'!N3326</f>
        <v>0</v>
      </c>
      <c r="G3323" s="78">
        <f>'Balance N-1'!O3326</f>
        <v>0</v>
      </c>
      <c r="H3323" s="78">
        <f>'Balance N-1'!P3326</f>
        <v>0</v>
      </c>
      <c r="I3323" s="79">
        <f t="shared" si="51"/>
        <v>0</v>
      </c>
    </row>
    <row r="3324" spans="1:9" ht="15.6">
      <c r="A3324" s="85">
        <f>'Balance N-1'!I3327</f>
        <v>0</v>
      </c>
      <c r="B3324" s="75">
        <f>'Balance N-1'!J3327</f>
        <v>0</v>
      </c>
      <c r="C3324" s="78">
        <f>'Balance N-1'!K3327</f>
        <v>0</v>
      </c>
      <c r="D3324" s="78">
        <f>'Balance N-1'!L3327</f>
        <v>0</v>
      </c>
      <c r="E3324" s="78">
        <f>'Balance N-1'!M3327</f>
        <v>0</v>
      </c>
      <c r="F3324" s="78">
        <f>'Balance N-1'!N3327</f>
        <v>0</v>
      </c>
      <c r="G3324" s="78">
        <f>'Balance N-1'!O3327</f>
        <v>0</v>
      </c>
      <c r="H3324" s="78">
        <f>'Balance N-1'!P3327</f>
        <v>0</v>
      </c>
      <c r="I3324" s="79">
        <f t="shared" si="51"/>
        <v>0</v>
      </c>
    </row>
    <row r="3325" spans="1:9" ht="15.6">
      <c r="A3325" s="85">
        <f>'Balance N-1'!I3328</f>
        <v>0</v>
      </c>
      <c r="B3325" s="75">
        <f>'Balance N-1'!J3328</f>
        <v>0</v>
      </c>
      <c r="C3325" s="78">
        <f>'Balance N-1'!K3328</f>
        <v>0</v>
      </c>
      <c r="D3325" s="78">
        <f>'Balance N-1'!L3328</f>
        <v>0</v>
      </c>
      <c r="E3325" s="78">
        <f>'Balance N-1'!M3328</f>
        <v>0</v>
      </c>
      <c r="F3325" s="78">
        <f>'Balance N-1'!N3328</f>
        <v>0</v>
      </c>
      <c r="G3325" s="78">
        <f>'Balance N-1'!O3328</f>
        <v>0</v>
      </c>
      <c r="H3325" s="78">
        <f>'Balance N-1'!P3328</f>
        <v>0</v>
      </c>
      <c r="I3325" s="79">
        <f t="shared" si="51"/>
        <v>0</v>
      </c>
    </row>
    <row r="3326" spans="1:9" ht="15.6">
      <c r="A3326" s="85">
        <f>'Balance N-1'!I3329</f>
        <v>0</v>
      </c>
      <c r="B3326" s="75">
        <f>'Balance N-1'!J3329</f>
        <v>0</v>
      </c>
      <c r="C3326" s="78">
        <f>'Balance N-1'!K3329</f>
        <v>0</v>
      </c>
      <c r="D3326" s="78">
        <f>'Balance N-1'!L3329</f>
        <v>0</v>
      </c>
      <c r="E3326" s="78">
        <f>'Balance N-1'!M3329</f>
        <v>0</v>
      </c>
      <c r="F3326" s="78">
        <f>'Balance N-1'!N3329</f>
        <v>0</v>
      </c>
      <c r="G3326" s="78">
        <f>'Balance N-1'!O3329</f>
        <v>0</v>
      </c>
      <c r="H3326" s="78">
        <f>'Balance N-1'!P3329</f>
        <v>0</v>
      </c>
      <c r="I3326" s="79">
        <f t="shared" si="51"/>
        <v>0</v>
      </c>
    </row>
    <row r="3327" spans="1:9" ht="15.6">
      <c r="A3327" s="85">
        <f>'Balance N-1'!I3330</f>
        <v>0</v>
      </c>
      <c r="B3327" s="75">
        <f>'Balance N-1'!J3330</f>
        <v>0</v>
      </c>
      <c r="C3327" s="78">
        <f>'Balance N-1'!K3330</f>
        <v>0</v>
      </c>
      <c r="D3327" s="78">
        <f>'Balance N-1'!L3330</f>
        <v>0</v>
      </c>
      <c r="E3327" s="78">
        <f>'Balance N-1'!M3330</f>
        <v>0</v>
      </c>
      <c r="F3327" s="78">
        <f>'Balance N-1'!N3330</f>
        <v>0</v>
      </c>
      <c r="G3327" s="78">
        <f>'Balance N-1'!O3330</f>
        <v>0</v>
      </c>
      <c r="H3327" s="78">
        <f>'Balance N-1'!P3330</f>
        <v>0</v>
      </c>
      <c r="I3327" s="79">
        <f t="shared" si="51"/>
        <v>0</v>
      </c>
    </row>
    <row r="3328" spans="1:9" ht="15.6">
      <c r="A3328" s="85">
        <f>'Balance N-1'!I3331</f>
        <v>0</v>
      </c>
      <c r="B3328" s="75">
        <f>'Balance N-1'!J3331</f>
        <v>0</v>
      </c>
      <c r="C3328" s="78">
        <f>'Balance N-1'!K3331</f>
        <v>0</v>
      </c>
      <c r="D3328" s="78">
        <f>'Balance N-1'!L3331</f>
        <v>0</v>
      </c>
      <c r="E3328" s="78">
        <f>'Balance N-1'!M3331</f>
        <v>0</v>
      </c>
      <c r="F3328" s="78">
        <f>'Balance N-1'!N3331</f>
        <v>0</v>
      </c>
      <c r="G3328" s="78">
        <f>'Balance N-1'!O3331</f>
        <v>0</v>
      </c>
      <c r="H3328" s="78">
        <f>'Balance N-1'!P3331</f>
        <v>0</v>
      </c>
      <c r="I3328" s="79">
        <f t="shared" si="51"/>
        <v>0</v>
      </c>
    </row>
    <row r="3329" spans="1:9" ht="15.6">
      <c r="A3329" s="85">
        <f>'Balance N-1'!I3332</f>
        <v>0</v>
      </c>
      <c r="B3329" s="75">
        <f>'Balance N-1'!J3332</f>
        <v>0</v>
      </c>
      <c r="C3329" s="78">
        <f>'Balance N-1'!K3332</f>
        <v>0</v>
      </c>
      <c r="D3329" s="78">
        <f>'Balance N-1'!L3332</f>
        <v>0</v>
      </c>
      <c r="E3329" s="78">
        <f>'Balance N-1'!M3332</f>
        <v>0</v>
      </c>
      <c r="F3329" s="78">
        <f>'Balance N-1'!N3332</f>
        <v>0</v>
      </c>
      <c r="G3329" s="78">
        <f>'Balance N-1'!O3332</f>
        <v>0</v>
      </c>
      <c r="H3329" s="78">
        <f>'Balance N-1'!P3332</f>
        <v>0</v>
      </c>
      <c r="I3329" s="79">
        <f t="shared" si="51"/>
        <v>0</v>
      </c>
    </row>
    <row r="3330" spans="1:9" ht="15.6">
      <c r="A3330" s="85">
        <f>'Balance N-1'!I3333</f>
        <v>0</v>
      </c>
      <c r="B3330" s="75">
        <f>'Balance N-1'!J3333</f>
        <v>0</v>
      </c>
      <c r="C3330" s="78">
        <f>'Balance N-1'!K3333</f>
        <v>0</v>
      </c>
      <c r="D3330" s="78">
        <f>'Balance N-1'!L3333</f>
        <v>0</v>
      </c>
      <c r="E3330" s="78">
        <f>'Balance N-1'!M3333</f>
        <v>0</v>
      </c>
      <c r="F3330" s="78">
        <f>'Balance N-1'!N3333</f>
        <v>0</v>
      </c>
      <c r="G3330" s="78">
        <f>'Balance N-1'!O3333</f>
        <v>0</v>
      </c>
      <c r="H3330" s="78">
        <f>'Balance N-1'!P3333</f>
        <v>0</v>
      </c>
      <c r="I3330" s="79">
        <f t="shared" si="51"/>
        <v>0</v>
      </c>
    </row>
    <row r="3331" spans="1:9" ht="15.6">
      <c r="A3331" s="85">
        <f>'Balance N-1'!I3334</f>
        <v>0</v>
      </c>
      <c r="B3331" s="75">
        <f>'Balance N-1'!J3334</f>
        <v>0</v>
      </c>
      <c r="C3331" s="78">
        <f>'Balance N-1'!K3334</f>
        <v>0</v>
      </c>
      <c r="D3331" s="78">
        <f>'Balance N-1'!L3334</f>
        <v>0</v>
      </c>
      <c r="E3331" s="78">
        <f>'Balance N-1'!M3334</f>
        <v>0</v>
      </c>
      <c r="F3331" s="78">
        <f>'Balance N-1'!N3334</f>
        <v>0</v>
      </c>
      <c r="G3331" s="78">
        <f>'Balance N-1'!O3334</f>
        <v>0</v>
      </c>
      <c r="H3331" s="78">
        <f>'Balance N-1'!P3334</f>
        <v>0</v>
      </c>
      <c r="I3331" s="79">
        <f t="shared" ref="I3331:I3394" si="52">(C3331-D3331)+(E3331-F3331)-(G3331-H3331)</f>
        <v>0</v>
      </c>
    </row>
    <row r="3332" spans="1:9" ht="15.6">
      <c r="A3332" s="85">
        <f>'Balance N-1'!I3335</f>
        <v>0</v>
      </c>
      <c r="B3332" s="75">
        <f>'Balance N-1'!J3335</f>
        <v>0</v>
      </c>
      <c r="C3332" s="78">
        <f>'Balance N-1'!K3335</f>
        <v>0</v>
      </c>
      <c r="D3332" s="78">
        <f>'Balance N-1'!L3335</f>
        <v>0</v>
      </c>
      <c r="E3332" s="78">
        <f>'Balance N-1'!M3335</f>
        <v>0</v>
      </c>
      <c r="F3332" s="78">
        <f>'Balance N-1'!N3335</f>
        <v>0</v>
      </c>
      <c r="G3332" s="78">
        <f>'Balance N-1'!O3335</f>
        <v>0</v>
      </c>
      <c r="H3332" s="78">
        <f>'Balance N-1'!P3335</f>
        <v>0</v>
      </c>
      <c r="I3332" s="79">
        <f t="shared" si="52"/>
        <v>0</v>
      </c>
    </row>
    <row r="3333" spans="1:9" ht="15.6">
      <c r="A3333" s="85">
        <f>'Balance N-1'!I3336</f>
        <v>0</v>
      </c>
      <c r="B3333" s="75">
        <f>'Balance N-1'!J3336</f>
        <v>0</v>
      </c>
      <c r="C3333" s="78">
        <f>'Balance N-1'!K3336</f>
        <v>0</v>
      </c>
      <c r="D3333" s="78">
        <f>'Balance N-1'!L3336</f>
        <v>0</v>
      </c>
      <c r="E3333" s="78">
        <f>'Balance N-1'!M3336</f>
        <v>0</v>
      </c>
      <c r="F3333" s="78">
        <f>'Balance N-1'!N3336</f>
        <v>0</v>
      </c>
      <c r="G3333" s="78">
        <f>'Balance N-1'!O3336</f>
        <v>0</v>
      </c>
      <c r="H3333" s="78">
        <f>'Balance N-1'!P3336</f>
        <v>0</v>
      </c>
      <c r="I3333" s="79">
        <f t="shared" si="52"/>
        <v>0</v>
      </c>
    </row>
    <row r="3334" spans="1:9" ht="15.6">
      <c r="A3334" s="85">
        <f>'Balance N-1'!I3337</f>
        <v>0</v>
      </c>
      <c r="B3334" s="75">
        <f>'Balance N-1'!J3337</f>
        <v>0</v>
      </c>
      <c r="C3334" s="78">
        <f>'Balance N-1'!K3337</f>
        <v>0</v>
      </c>
      <c r="D3334" s="78">
        <f>'Balance N-1'!L3337</f>
        <v>0</v>
      </c>
      <c r="E3334" s="78">
        <f>'Balance N-1'!M3337</f>
        <v>0</v>
      </c>
      <c r="F3334" s="78">
        <f>'Balance N-1'!N3337</f>
        <v>0</v>
      </c>
      <c r="G3334" s="78">
        <f>'Balance N-1'!O3337</f>
        <v>0</v>
      </c>
      <c r="H3334" s="78">
        <f>'Balance N-1'!P3337</f>
        <v>0</v>
      </c>
      <c r="I3334" s="79">
        <f t="shared" si="52"/>
        <v>0</v>
      </c>
    </row>
    <row r="3335" spans="1:9" ht="15.6">
      <c r="A3335" s="85">
        <f>'Balance N-1'!I3338</f>
        <v>0</v>
      </c>
      <c r="B3335" s="75">
        <f>'Balance N-1'!J3338</f>
        <v>0</v>
      </c>
      <c r="C3335" s="78">
        <f>'Balance N-1'!K3338</f>
        <v>0</v>
      </c>
      <c r="D3335" s="78">
        <f>'Balance N-1'!L3338</f>
        <v>0</v>
      </c>
      <c r="E3335" s="78">
        <f>'Balance N-1'!M3338</f>
        <v>0</v>
      </c>
      <c r="F3335" s="78">
        <f>'Balance N-1'!N3338</f>
        <v>0</v>
      </c>
      <c r="G3335" s="78">
        <f>'Balance N-1'!O3338</f>
        <v>0</v>
      </c>
      <c r="H3335" s="78">
        <f>'Balance N-1'!P3338</f>
        <v>0</v>
      </c>
      <c r="I3335" s="79">
        <f t="shared" si="52"/>
        <v>0</v>
      </c>
    </row>
    <row r="3336" spans="1:9" ht="15.6">
      <c r="A3336" s="85">
        <f>'Balance N-1'!I3339</f>
        <v>0</v>
      </c>
      <c r="B3336" s="75">
        <f>'Balance N-1'!J3339</f>
        <v>0</v>
      </c>
      <c r="C3336" s="78">
        <f>'Balance N-1'!K3339</f>
        <v>0</v>
      </c>
      <c r="D3336" s="78">
        <f>'Balance N-1'!L3339</f>
        <v>0</v>
      </c>
      <c r="E3336" s="78">
        <f>'Balance N-1'!M3339</f>
        <v>0</v>
      </c>
      <c r="F3336" s="78">
        <f>'Balance N-1'!N3339</f>
        <v>0</v>
      </c>
      <c r="G3336" s="78">
        <f>'Balance N-1'!O3339</f>
        <v>0</v>
      </c>
      <c r="H3336" s="78">
        <f>'Balance N-1'!P3339</f>
        <v>0</v>
      </c>
      <c r="I3336" s="79">
        <f t="shared" si="52"/>
        <v>0</v>
      </c>
    </row>
    <row r="3337" spans="1:9" ht="15.6">
      <c r="A3337" s="85">
        <f>'Balance N-1'!I3340</f>
        <v>0</v>
      </c>
      <c r="B3337" s="75">
        <f>'Balance N-1'!J3340</f>
        <v>0</v>
      </c>
      <c r="C3337" s="78">
        <f>'Balance N-1'!K3340</f>
        <v>0</v>
      </c>
      <c r="D3337" s="78">
        <f>'Balance N-1'!L3340</f>
        <v>0</v>
      </c>
      <c r="E3337" s="78">
        <f>'Balance N-1'!M3340</f>
        <v>0</v>
      </c>
      <c r="F3337" s="78">
        <f>'Balance N-1'!N3340</f>
        <v>0</v>
      </c>
      <c r="G3337" s="78">
        <f>'Balance N-1'!O3340</f>
        <v>0</v>
      </c>
      <c r="H3337" s="78">
        <f>'Balance N-1'!P3340</f>
        <v>0</v>
      </c>
      <c r="I3337" s="79">
        <f t="shared" si="52"/>
        <v>0</v>
      </c>
    </row>
    <row r="3338" spans="1:9" ht="15.6">
      <c r="A3338" s="85">
        <f>'Balance N-1'!I3341</f>
        <v>0</v>
      </c>
      <c r="B3338" s="75">
        <f>'Balance N-1'!J3341</f>
        <v>0</v>
      </c>
      <c r="C3338" s="78">
        <f>'Balance N-1'!K3341</f>
        <v>0</v>
      </c>
      <c r="D3338" s="78">
        <f>'Balance N-1'!L3341</f>
        <v>0</v>
      </c>
      <c r="E3338" s="78">
        <f>'Balance N-1'!M3341</f>
        <v>0</v>
      </c>
      <c r="F3338" s="78">
        <f>'Balance N-1'!N3341</f>
        <v>0</v>
      </c>
      <c r="G3338" s="78">
        <f>'Balance N-1'!O3341</f>
        <v>0</v>
      </c>
      <c r="H3338" s="78">
        <f>'Balance N-1'!P3341</f>
        <v>0</v>
      </c>
      <c r="I3338" s="79">
        <f t="shared" si="52"/>
        <v>0</v>
      </c>
    </row>
    <row r="3339" spans="1:9" ht="15.6">
      <c r="A3339" s="85">
        <f>'Balance N-1'!I3342</f>
        <v>0</v>
      </c>
      <c r="B3339" s="75">
        <f>'Balance N-1'!J3342</f>
        <v>0</v>
      </c>
      <c r="C3339" s="78">
        <f>'Balance N-1'!K3342</f>
        <v>0</v>
      </c>
      <c r="D3339" s="78">
        <f>'Balance N-1'!L3342</f>
        <v>0</v>
      </c>
      <c r="E3339" s="78">
        <f>'Balance N-1'!M3342</f>
        <v>0</v>
      </c>
      <c r="F3339" s="78">
        <f>'Balance N-1'!N3342</f>
        <v>0</v>
      </c>
      <c r="G3339" s="78">
        <f>'Balance N-1'!O3342</f>
        <v>0</v>
      </c>
      <c r="H3339" s="78">
        <f>'Balance N-1'!P3342</f>
        <v>0</v>
      </c>
      <c r="I3339" s="79">
        <f t="shared" si="52"/>
        <v>0</v>
      </c>
    </row>
    <row r="3340" spans="1:9" ht="15.6">
      <c r="A3340" s="85">
        <f>'Balance N-1'!I3343</f>
        <v>0</v>
      </c>
      <c r="B3340" s="75">
        <f>'Balance N-1'!J3343</f>
        <v>0</v>
      </c>
      <c r="C3340" s="78">
        <f>'Balance N-1'!K3343</f>
        <v>0</v>
      </c>
      <c r="D3340" s="78">
        <f>'Balance N-1'!L3343</f>
        <v>0</v>
      </c>
      <c r="E3340" s="78">
        <f>'Balance N-1'!M3343</f>
        <v>0</v>
      </c>
      <c r="F3340" s="78">
        <f>'Balance N-1'!N3343</f>
        <v>0</v>
      </c>
      <c r="G3340" s="78">
        <f>'Balance N-1'!O3343</f>
        <v>0</v>
      </c>
      <c r="H3340" s="78">
        <f>'Balance N-1'!P3343</f>
        <v>0</v>
      </c>
      <c r="I3340" s="79">
        <f t="shared" si="52"/>
        <v>0</v>
      </c>
    </row>
    <row r="3341" spans="1:9" ht="15.6">
      <c r="A3341" s="85">
        <f>'Balance N-1'!I3344</f>
        <v>0</v>
      </c>
      <c r="B3341" s="75">
        <f>'Balance N-1'!J3344</f>
        <v>0</v>
      </c>
      <c r="C3341" s="78">
        <f>'Balance N-1'!K3344</f>
        <v>0</v>
      </c>
      <c r="D3341" s="78">
        <f>'Balance N-1'!L3344</f>
        <v>0</v>
      </c>
      <c r="E3341" s="78">
        <f>'Balance N-1'!M3344</f>
        <v>0</v>
      </c>
      <c r="F3341" s="78">
        <f>'Balance N-1'!N3344</f>
        <v>0</v>
      </c>
      <c r="G3341" s="78">
        <f>'Balance N-1'!O3344</f>
        <v>0</v>
      </c>
      <c r="H3341" s="78">
        <f>'Balance N-1'!P3344</f>
        <v>0</v>
      </c>
      <c r="I3341" s="79">
        <f t="shared" si="52"/>
        <v>0</v>
      </c>
    </row>
    <row r="3342" spans="1:9" ht="15.6">
      <c r="A3342" s="85">
        <f>'Balance N-1'!I3345</f>
        <v>0</v>
      </c>
      <c r="B3342" s="75">
        <f>'Balance N-1'!J3345</f>
        <v>0</v>
      </c>
      <c r="C3342" s="78">
        <f>'Balance N-1'!K3345</f>
        <v>0</v>
      </c>
      <c r="D3342" s="78">
        <f>'Balance N-1'!L3345</f>
        <v>0</v>
      </c>
      <c r="E3342" s="78">
        <f>'Balance N-1'!M3345</f>
        <v>0</v>
      </c>
      <c r="F3342" s="78">
        <f>'Balance N-1'!N3345</f>
        <v>0</v>
      </c>
      <c r="G3342" s="78">
        <f>'Balance N-1'!O3345</f>
        <v>0</v>
      </c>
      <c r="H3342" s="78">
        <f>'Balance N-1'!P3345</f>
        <v>0</v>
      </c>
      <c r="I3342" s="79">
        <f t="shared" si="52"/>
        <v>0</v>
      </c>
    </row>
    <row r="3343" spans="1:9" ht="15.6">
      <c r="A3343" s="85">
        <f>'Balance N-1'!I3346</f>
        <v>0</v>
      </c>
      <c r="B3343" s="75">
        <f>'Balance N-1'!J3346</f>
        <v>0</v>
      </c>
      <c r="C3343" s="78">
        <f>'Balance N-1'!K3346</f>
        <v>0</v>
      </c>
      <c r="D3343" s="78">
        <f>'Balance N-1'!L3346</f>
        <v>0</v>
      </c>
      <c r="E3343" s="78">
        <f>'Balance N-1'!M3346</f>
        <v>0</v>
      </c>
      <c r="F3343" s="78">
        <f>'Balance N-1'!N3346</f>
        <v>0</v>
      </c>
      <c r="G3343" s="78">
        <f>'Balance N-1'!O3346</f>
        <v>0</v>
      </c>
      <c r="H3343" s="78">
        <f>'Balance N-1'!P3346</f>
        <v>0</v>
      </c>
      <c r="I3343" s="79">
        <f t="shared" si="52"/>
        <v>0</v>
      </c>
    </row>
    <row r="3344" spans="1:9" ht="15.6">
      <c r="A3344" s="85">
        <f>'Balance N-1'!I3347</f>
        <v>0</v>
      </c>
      <c r="B3344" s="75">
        <f>'Balance N-1'!J3347</f>
        <v>0</v>
      </c>
      <c r="C3344" s="78">
        <f>'Balance N-1'!K3347</f>
        <v>0</v>
      </c>
      <c r="D3344" s="78">
        <f>'Balance N-1'!L3347</f>
        <v>0</v>
      </c>
      <c r="E3344" s="78">
        <f>'Balance N-1'!M3347</f>
        <v>0</v>
      </c>
      <c r="F3344" s="78">
        <f>'Balance N-1'!N3347</f>
        <v>0</v>
      </c>
      <c r="G3344" s="78">
        <f>'Balance N-1'!O3347</f>
        <v>0</v>
      </c>
      <c r="H3344" s="78">
        <f>'Balance N-1'!P3347</f>
        <v>0</v>
      </c>
      <c r="I3344" s="79">
        <f t="shared" si="52"/>
        <v>0</v>
      </c>
    </row>
    <row r="3345" spans="1:9" ht="15.6">
      <c r="A3345" s="85">
        <f>'Balance N-1'!I3348</f>
        <v>0</v>
      </c>
      <c r="B3345" s="75">
        <f>'Balance N-1'!J3348</f>
        <v>0</v>
      </c>
      <c r="C3345" s="78">
        <f>'Balance N-1'!K3348</f>
        <v>0</v>
      </c>
      <c r="D3345" s="78">
        <f>'Balance N-1'!L3348</f>
        <v>0</v>
      </c>
      <c r="E3345" s="78">
        <f>'Balance N-1'!M3348</f>
        <v>0</v>
      </c>
      <c r="F3345" s="78">
        <f>'Balance N-1'!N3348</f>
        <v>0</v>
      </c>
      <c r="G3345" s="78">
        <f>'Balance N-1'!O3348</f>
        <v>0</v>
      </c>
      <c r="H3345" s="78">
        <f>'Balance N-1'!P3348</f>
        <v>0</v>
      </c>
      <c r="I3345" s="79">
        <f t="shared" si="52"/>
        <v>0</v>
      </c>
    </row>
    <row r="3346" spans="1:9" ht="15.6">
      <c r="A3346" s="85">
        <f>'Balance N-1'!I3349</f>
        <v>0</v>
      </c>
      <c r="B3346" s="75">
        <f>'Balance N-1'!J3349</f>
        <v>0</v>
      </c>
      <c r="C3346" s="78">
        <f>'Balance N-1'!K3349</f>
        <v>0</v>
      </c>
      <c r="D3346" s="78">
        <f>'Balance N-1'!L3349</f>
        <v>0</v>
      </c>
      <c r="E3346" s="78">
        <f>'Balance N-1'!M3349</f>
        <v>0</v>
      </c>
      <c r="F3346" s="78">
        <f>'Balance N-1'!N3349</f>
        <v>0</v>
      </c>
      <c r="G3346" s="78">
        <f>'Balance N-1'!O3349</f>
        <v>0</v>
      </c>
      <c r="H3346" s="78">
        <f>'Balance N-1'!P3349</f>
        <v>0</v>
      </c>
      <c r="I3346" s="79">
        <f t="shared" si="52"/>
        <v>0</v>
      </c>
    </row>
    <row r="3347" spans="1:9" ht="15.6">
      <c r="A3347" s="85">
        <f>'Balance N-1'!I3350</f>
        <v>0</v>
      </c>
      <c r="B3347" s="75">
        <f>'Balance N-1'!J3350</f>
        <v>0</v>
      </c>
      <c r="C3347" s="78">
        <f>'Balance N-1'!K3350</f>
        <v>0</v>
      </c>
      <c r="D3347" s="78">
        <f>'Balance N-1'!L3350</f>
        <v>0</v>
      </c>
      <c r="E3347" s="78">
        <f>'Balance N-1'!M3350</f>
        <v>0</v>
      </c>
      <c r="F3347" s="78">
        <f>'Balance N-1'!N3350</f>
        <v>0</v>
      </c>
      <c r="G3347" s="78">
        <f>'Balance N-1'!O3350</f>
        <v>0</v>
      </c>
      <c r="H3347" s="78">
        <f>'Balance N-1'!P3350</f>
        <v>0</v>
      </c>
      <c r="I3347" s="79">
        <f t="shared" si="52"/>
        <v>0</v>
      </c>
    </row>
    <row r="3348" spans="1:9" ht="15.6">
      <c r="A3348" s="85">
        <f>'Balance N-1'!I3351</f>
        <v>0</v>
      </c>
      <c r="B3348" s="75">
        <f>'Balance N-1'!J3351</f>
        <v>0</v>
      </c>
      <c r="C3348" s="78">
        <f>'Balance N-1'!K3351</f>
        <v>0</v>
      </c>
      <c r="D3348" s="78">
        <f>'Balance N-1'!L3351</f>
        <v>0</v>
      </c>
      <c r="E3348" s="78">
        <f>'Balance N-1'!M3351</f>
        <v>0</v>
      </c>
      <c r="F3348" s="78">
        <f>'Balance N-1'!N3351</f>
        <v>0</v>
      </c>
      <c r="G3348" s="78">
        <f>'Balance N-1'!O3351</f>
        <v>0</v>
      </c>
      <c r="H3348" s="78">
        <f>'Balance N-1'!P3351</f>
        <v>0</v>
      </c>
      <c r="I3348" s="79">
        <f t="shared" si="52"/>
        <v>0</v>
      </c>
    </row>
    <row r="3349" spans="1:9" ht="15.6">
      <c r="A3349" s="85">
        <f>'Balance N-1'!I3352</f>
        <v>0</v>
      </c>
      <c r="B3349" s="75">
        <f>'Balance N-1'!J3352</f>
        <v>0</v>
      </c>
      <c r="C3349" s="78">
        <f>'Balance N-1'!K3352</f>
        <v>0</v>
      </c>
      <c r="D3349" s="78">
        <f>'Balance N-1'!L3352</f>
        <v>0</v>
      </c>
      <c r="E3349" s="78">
        <f>'Balance N-1'!M3352</f>
        <v>0</v>
      </c>
      <c r="F3349" s="78">
        <f>'Balance N-1'!N3352</f>
        <v>0</v>
      </c>
      <c r="G3349" s="78">
        <f>'Balance N-1'!O3352</f>
        <v>0</v>
      </c>
      <c r="H3349" s="78">
        <f>'Balance N-1'!P3352</f>
        <v>0</v>
      </c>
      <c r="I3349" s="79">
        <f t="shared" si="52"/>
        <v>0</v>
      </c>
    </row>
    <row r="3350" spans="1:9" ht="15.6">
      <c r="A3350" s="85">
        <f>'Balance N-1'!I3353</f>
        <v>0</v>
      </c>
      <c r="B3350" s="75">
        <f>'Balance N-1'!J3353</f>
        <v>0</v>
      </c>
      <c r="C3350" s="78">
        <f>'Balance N-1'!K3353</f>
        <v>0</v>
      </c>
      <c r="D3350" s="78">
        <f>'Balance N-1'!L3353</f>
        <v>0</v>
      </c>
      <c r="E3350" s="78">
        <f>'Balance N-1'!M3353</f>
        <v>0</v>
      </c>
      <c r="F3350" s="78">
        <f>'Balance N-1'!N3353</f>
        <v>0</v>
      </c>
      <c r="G3350" s="78">
        <f>'Balance N-1'!O3353</f>
        <v>0</v>
      </c>
      <c r="H3350" s="78">
        <f>'Balance N-1'!P3353</f>
        <v>0</v>
      </c>
      <c r="I3350" s="79">
        <f t="shared" si="52"/>
        <v>0</v>
      </c>
    </row>
    <row r="3351" spans="1:9" ht="15.6">
      <c r="A3351" s="85">
        <f>'Balance N-1'!I3354</f>
        <v>0</v>
      </c>
      <c r="B3351" s="75">
        <f>'Balance N-1'!J3354</f>
        <v>0</v>
      </c>
      <c r="C3351" s="78">
        <f>'Balance N-1'!K3354</f>
        <v>0</v>
      </c>
      <c r="D3351" s="78">
        <f>'Balance N-1'!L3354</f>
        <v>0</v>
      </c>
      <c r="E3351" s="78">
        <f>'Balance N-1'!M3354</f>
        <v>0</v>
      </c>
      <c r="F3351" s="78">
        <f>'Balance N-1'!N3354</f>
        <v>0</v>
      </c>
      <c r="G3351" s="78">
        <f>'Balance N-1'!O3354</f>
        <v>0</v>
      </c>
      <c r="H3351" s="78">
        <f>'Balance N-1'!P3354</f>
        <v>0</v>
      </c>
      <c r="I3351" s="79">
        <f t="shared" si="52"/>
        <v>0</v>
      </c>
    </row>
    <row r="3352" spans="1:9" ht="15.6">
      <c r="A3352" s="85">
        <f>'Balance N-1'!I3355</f>
        <v>0</v>
      </c>
      <c r="B3352" s="75">
        <f>'Balance N-1'!J3355</f>
        <v>0</v>
      </c>
      <c r="C3352" s="78">
        <f>'Balance N-1'!K3355</f>
        <v>0</v>
      </c>
      <c r="D3352" s="78">
        <f>'Balance N-1'!L3355</f>
        <v>0</v>
      </c>
      <c r="E3352" s="78">
        <f>'Balance N-1'!M3355</f>
        <v>0</v>
      </c>
      <c r="F3352" s="78">
        <f>'Balance N-1'!N3355</f>
        <v>0</v>
      </c>
      <c r="G3352" s="78">
        <f>'Balance N-1'!O3355</f>
        <v>0</v>
      </c>
      <c r="H3352" s="78">
        <f>'Balance N-1'!P3355</f>
        <v>0</v>
      </c>
      <c r="I3352" s="79">
        <f t="shared" si="52"/>
        <v>0</v>
      </c>
    </row>
    <row r="3353" spans="1:9" ht="15.6">
      <c r="A3353" s="85">
        <f>'Balance N-1'!I3356</f>
        <v>0</v>
      </c>
      <c r="B3353" s="75">
        <f>'Balance N-1'!J3356</f>
        <v>0</v>
      </c>
      <c r="C3353" s="78">
        <f>'Balance N-1'!K3356</f>
        <v>0</v>
      </c>
      <c r="D3353" s="78">
        <f>'Balance N-1'!L3356</f>
        <v>0</v>
      </c>
      <c r="E3353" s="78">
        <f>'Balance N-1'!M3356</f>
        <v>0</v>
      </c>
      <c r="F3353" s="78">
        <f>'Balance N-1'!N3356</f>
        <v>0</v>
      </c>
      <c r="G3353" s="78">
        <f>'Balance N-1'!O3356</f>
        <v>0</v>
      </c>
      <c r="H3353" s="78">
        <f>'Balance N-1'!P3356</f>
        <v>0</v>
      </c>
      <c r="I3353" s="79">
        <f t="shared" si="52"/>
        <v>0</v>
      </c>
    </row>
    <row r="3354" spans="1:9" ht="15.6">
      <c r="A3354" s="85">
        <f>'Balance N-1'!I3357</f>
        <v>0</v>
      </c>
      <c r="B3354" s="75">
        <f>'Balance N-1'!J3357</f>
        <v>0</v>
      </c>
      <c r="C3354" s="78">
        <f>'Balance N-1'!K3357</f>
        <v>0</v>
      </c>
      <c r="D3354" s="78">
        <f>'Balance N-1'!L3357</f>
        <v>0</v>
      </c>
      <c r="E3354" s="78">
        <f>'Balance N-1'!M3357</f>
        <v>0</v>
      </c>
      <c r="F3354" s="78">
        <f>'Balance N-1'!N3357</f>
        <v>0</v>
      </c>
      <c r="G3354" s="78">
        <f>'Balance N-1'!O3357</f>
        <v>0</v>
      </c>
      <c r="H3354" s="78">
        <f>'Balance N-1'!P3357</f>
        <v>0</v>
      </c>
      <c r="I3354" s="79">
        <f t="shared" si="52"/>
        <v>0</v>
      </c>
    </row>
    <row r="3355" spans="1:9" ht="15.6">
      <c r="A3355" s="85">
        <f>'Balance N-1'!I3358</f>
        <v>0</v>
      </c>
      <c r="B3355" s="75">
        <f>'Balance N-1'!J3358</f>
        <v>0</v>
      </c>
      <c r="C3355" s="78">
        <f>'Balance N-1'!K3358</f>
        <v>0</v>
      </c>
      <c r="D3355" s="78">
        <f>'Balance N-1'!L3358</f>
        <v>0</v>
      </c>
      <c r="E3355" s="78">
        <f>'Balance N-1'!M3358</f>
        <v>0</v>
      </c>
      <c r="F3355" s="78">
        <f>'Balance N-1'!N3358</f>
        <v>0</v>
      </c>
      <c r="G3355" s="78">
        <f>'Balance N-1'!O3358</f>
        <v>0</v>
      </c>
      <c r="H3355" s="78">
        <f>'Balance N-1'!P3358</f>
        <v>0</v>
      </c>
      <c r="I3355" s="79">
        <f t="shared" si="52"/>
        <v>0</v>
      </c>
    </row>
    <row r="3356" spans="1:9" ht="15.6">
      <c r="A3356" s="85">
        <f>'Balance N-1'!I3359</f>
        <v>0</v>
      </c>
      <c r="B3356" s="75">
        <f>'Balance N-1'!J3359</f>
        <v>0</v>
      </c>
      <c r="C3356" s="78">
        <f>'Balance N-1'!K3359</f>
        <v>0</v>
      </c>
      <c r="D3356" s="78">
        <f>'Balance N-1'!L3359</f>
        <v>0</v>
      </c>
      <c r="E3356" s="78">
        <f>'Balance N-1'!M3359</f>
        <v>0</v>
      </c>
      <c r="F3356" s="78">
        <f>'Balance N-1'!N3359</f>
        <v>0</v>
      </c>
      <c r="G3356" s="78">
        <f>'Balance N-1'!O3359</f>
        <v>0</v>
      </c>
      <c r="H3356" s="78">
        <f>'Balance N-1'!P3359</f>
        <v>0</v>
      </c>
      <c r="I3356" s="79">
        <f t="shared" si="52"/>
        <v>0</v>
      </c>
    </row>
    <row r="3357" spans="1:9" ht="15.6">
      <c r="A3357" s="85">
        <f>'Balance N-1'!I3360</f>
        <v>0</v>
      </c>
      <c r="B3357" s="75">
        <f>'Balance N-1'!J3360</f>
        <v>0</v>
      </c>
      <c r="C3357" s="78">
        <f>'Balance N-1'!K3360</f>
        <v>0</v>
      </c>
      <c r="D3357" s="78">
        <f>'Balance N-1'!L3360</f>
        <v>0</v>
      </c>
      <c r="E3357" s="78">
        <f>'Balance N-1'!M3360</f>
        <v>0</v>
      </c>
      <c r="F3357" s="78">
        <f>'Balance N-1'!N3360</f>
        <v>0</v>
      </c>
      <c r="G3357" s="78">
        <f>'Balance N-1'!O3360</f>
        <v>0</v>
      </c>
      <c r="H3357" s="78">
        <f>'Balance N-1'!P3360</f>
        <v>0</v>
      </c>
      <c r="I3357" s="79">
        <f t="shared" si="52"/>
        <v>0</v>
      </c>
    </row>
    <row r="3358" spans="1:9" ht="15.6">
      <c r="A3358" s="85">
        <f>'Balance N-1'!I3361</f>
        <v>0</v>
      </c>
      <c r="B3358" s="75">
        <f>'Balance N-1'!J3361</f>
        <v>0</v>
      </c>
      <c r="C3358" s="78">
        <f>'Balance N-1'!K3361</f>
        <v>0</v>
      </c>
      <c r="D3358" s="78">
        <f>'Balance N-1'!L3361</f>
        <v>0</v>
      </c>
      <c r="E3358" s="78">
        <f>'Balance N-1'!M3361</f>
        <v>0</v>
      </c>
      <c r="F3358" s="78">
        <f>'Balance N-1'!N3361</f>
        <v>0</v>
      </c>
      <c r="G3358" s="78">
        <f>'Balance N-1'!O3361</f>
        <v>0</v>
      </c>
      <c r="H3358" s="78">
        <f>'Balance N-1'!P3361</f>
        <v>0</v>
      </c>
      <c r="I3358" s="79">
        <f t="shared" si="52"/>
        <v>0</v>
      </c>
    </row>
    <row r="3359" spans="1:9" ht="15.6">
      <c r="A3359" s="85">
        <f>'Balance N-1'!I3362</f>
        <v>0</v>
      </c>
      <c r="B3359" s="75">
        <f>'Balance N-1'!J3362</f>
        <v>0</v>
      </c>
      <c r="C3359" s="78">
        <f>'Balance N-1'!K3362</f>
        <v>0</v>
      </c>
      <c r="D3359" s="78">
        <f>'Balance N-1'!L3362</f>
        <v>0</v>
      </c>
      <c r="E3359" s="78">
        <f>'Balance N-1'!M3362</f>
        <v>0</v>
      </c>
      <c r="F3359" s="78">
        <f>'Balance N-1'!N3362</f>
        <v>0</v>
      </c>
      <c r="G3359" s="78">
        <f>'Balance N-1'!O3362</f>
        <v>0</v>
      </c>
      <c r="H3359" s="78">
        <f>'Balance N-1'!P3362</f>
        <v>0</v>
      </c>
      <c r="I3359" s="79">
        <f t="shared" si="52"/>
        <v>0</v>
      </c>
    </row>
    <row r="3360" spans="1:9" ht="15.6">
      <c r="A3360" s="85">
        <f>'Balance N-1'!I3363</f>
        <v>0</v>
      </c>
      <c r="B3360" s="75">
        <f>'Balance N-1'!J3363</f>
        <v>0</v>
      </c>
      <c r="C3360" s="78">
        <f>'Balance N-1'!K3363</f>
        <v>0</v>
      </c>
      <c r="D3360" s="78">
        <f>'Balance N-1'!L3363</f>
        <v>0</v>
      </c>
      <c r="E3360" s="78">
        <f>'Balance N-1'!M3363</f>
        <v>0</v>
      </c>
      <c r="F3360" s="78">
        <f>'Balance N-1'!N3363</f>
        <v>0</v>
      </c>
      <c r="G3360" s="78">
        <f>'Balance N-1'!O3363</f>
        <v>0</v>
      </c>
      <c r="H3360" s="78">
        <f>'Balance N-1'!P3363</f>
        <v>0</v>
      </c>
      <c r="I3360" s="79">
        <f t="shared" si="52"/>
        <v>0</v>
      </c>
    </row>
    <row r="3361" spans="1:9" ht="15.6">
      <c r="A3361" s="85">
        <f>'Balance N-1'!I3364</f>
        <v>0</v>
      </c>
      <c r="B3361" s="75">
        <f>'Balance N-1'!J3364</f>
        <v>0</v>
      </c>
      <c r="C3361" s="78">
        <f>'Balance N-1'!K3364</f>
        <v>0</v>
      </c>
      <c r="D3361" s="78">
        <f>'Balance N-1'!L3364</f>
        <v>0</v>
      </c>
      <c r="E3361" s="78">
        <f>'Balance N-1'!M3364</f>
        <v>0</v>
      </c>
      <c r="F3361" s="78">
        <f>'Balance N-1'!N3364</f>
        <v>0</v>
      </c>
      <c r="G3361" s="78">
        <f>'Balance N-1'!O3364</f>
        <v>0</v>
      </c>
      <c r="H3361" s="78">
        <f>'Balance N-1'!P3364</f>
        <v>0</v>
      </c>
      <c r="I3361" s="79">
        <f t="shared" si="52"/>
        <v>0</v>
      </c>
    </row>
    <row r="3362" spans="1:9" ht="15.6">
      <c r="A3362" s="85">
        <f>'Balance N-1'!I3365</f>
        <v>0</v>
      </c>
      <c r="B3362" s="75">
        <f>'Balance N-1'!J3365</f>
        <v>0</v>
      </c>
      <c r="C3362" s="78">
        <f>'Balance N-1'!K3365</f>
        <v>0</v>
      </c>
      <c r="D3362" s="78">
        <f>'Balance N-1'!L3365</f>
        <v>0</v>
      </c>
      <c r="E3362" s="78">
        <f>'Balance N-1'!M3365</f>
        <v>0</v>
      </c>
      <c r="F3362" s="78">
        <f>'Balance N-1'!N3365</f>
        <v>0</v>
      </c>
      <c r="G3362" s="78">
        <f>'Balance N-1'!O3365</f>
        <v>0</v>
      </c>
      <c r="H3362" s="78">
        <f>'Balance N-1'!P3365</f>
        <v>0</v>
      </c>
      <c r="I3362" s="79">
        <f t="shared" si="52"/>
        <v>0</v>
      </c>
    </row>
    <row r="3363" spans="1:9" ht="15.6">
      <c r="A3363" s="85">
        <f>'Balance N-1'!I3366</f>
        <v>0</v>
      </c>
      <c r="B3363" s="75">
        <f>'Balance N-1'!J3366</f>
        <v>0</v>
      </c>
      <c r="C3363" s="78">
        <f>'Balance N-1'!K3366</f>
        <v>0</v>
      </c>
      <c r="D3363" s="78">
        <f>'Balance N-1'!L3366</f>
        <v>0</v>
      </c>
      <c r="E3363" s="78">
        <f>'Balance N-1'!M3366</f>
        <v>0</v>
      </c>
      <c r="F3363" s="78">
        <f>'Balance N-1'!N3366</f>
        <v>0</v>
      </c>
      <c r="G3363" s="78">
        <f>'Balance N-1'!O3366</f>
        <v>0</v>
      </c>
      <c r="H3363" s="78">
        <f>'Balance N-1'!P3366</f>
        <v>0</v>
      </c>
      <c r="I3363" s="79">
        <f t="shared" si="52"/>
        <v>0</v>
      </c>
    </row>
    <row r="3364" spans="1:9" ht="15.6">
      <c r="A3364" s="85">
        <f>'Balance N-1'!I3367</f>
        <v>0</v>
      </c>
      <c r="B3364" s="75">
        <f>'Balance N-1'!J3367</f>
        <v>0</v>
      </c>
      <c r="C3364" s="78">
        <f>'Balance N-1'!K3367</f>
        <v>0</v>
      </c>
      <c r="D3364" s="78">
        <f>'Balance N-1'!L3367</f>
        <v>0</v>
      </c>
      <c r="E3364" s="78">
        <f>'Balance N-1'!M3367</f>
        <v>0</v>
      </c>
      <c r="F3364" s="78">
        <f>'Balance N-1'!N3367</f>
        <v>0</v>
      </c>
      <c r="G3364" s="78">
        <f>'Balance N-1'!O3367</f>
        <v>0</v>
      </c>
      <c r="H3364" s="78">
        <f>'Balance N-1'!P3367</f>
        <v>0</v>
      </c>
      <c r="I3364" s="79">
        <f t="shared" si="52"/>
        <v>0</v>
      </c>
    </row>
    <row r="3365" spans="1:9" ht="15.6">
      <c r="A3365" s="85">
        <f>'Balance N-1'!I3368</f>
        <v>0</v>
      </c>
      <c r="B3365" s="75">
        <f>'Balance N-1'!J3368</f>
        <v>0</v>
      </c>
      <c r="C3365" s="78">
        <f>'Balance N-1'!K3368</f>
        <v>0</v>
      </c>
      <c r="D3365" s="78">
        <f>'Balance N-1'!L3368</f>
        <v>0</v>
      </c>
      <c r="E3365" s="78">
        <f>'Balance N-1'!M3368</f>
        <v>0</v>
      </c>
      <c r="F3365" s="78">
        <f>'Balance N-1'!N3368</f>
        <v>0</v>
      </c>
      <c r="G3365" s="78">
        <f>'Balance N-1'!O3368</f>
        <v>0</v>
      </c>
      <c r="H3365" s="78">
        <f>'Balance N-1'!P3368</f>
        <v>0</v>
      </c>
      <c r="I3365" s="79">
        <f t="shared" si="52"/>
        <v>0</v>
      </c>
    </row>
    <row r="3366" spans="1:9" ht="15.6">
      <c r="A3366" s="85">
        <f>'Balance N-1'!I3369</f>
        <v>0</v>
      </c>
      <c r="B3366" s="75">
        <f>'Balance N-1'!J3369</f>
        <v>0</v>
      </c>
      <c r="C3366" s="78">
        <f>'Balance N-1'!K3369</f>
        <v>0</v>
      </c>
      <c r="D3366" s="78">
        <f>'Balance N-1'!L3369</f>
        <v>0</v>
      </c>
      <c r="E3366" s="78">
        <f>'Balance N-1'!M3369</f>
        <v>0</v>
      </c>
      <c r="F3366" s="78">
        <f>'Balance N-1'!N3369</f>
        <v>0</v>
      </c>
      <c r="G3366" s="78">
        <f>'Balance N-1'!O3369</f>
        <v>0</v>
      </c>
      <c r="H3366" s="78">
        <f>'Balance N-1'!P3369</f>
        <v>0</v>
      </c>
      <c r="I3366" s="79">
        <f t="shared" si="52"/>
        <v>0</v>
      </c>
    </row>
    <row r="3367" spans="1:9" ht="15.6">
      <c r="A3367" s="85">
        <f>'Balance N-1'!I3370</f>
        <v>0</v>
      </c>
      <c r="B3367" s="75">
        <f>'Balance N-1'!J3370</f>
        <v>0</v>
      </c>
      <c r="C3367" s="78">
        <f>'Balance N-1'!K3370</f>
        <v>0</v>
      </c>
      <c r="D3367" s="78">
        <f>'Balance N-1'!L3370</f>
        <v>0</v>
      </c>
      <c r="E3367" s="78">
        <f>'Balance N-1'!M3370</f>
        <v>0</v>
      </c>
      <c r="F3367" s="78">
        <f>'Balance N-1'!N3370</f>
        <v>0</v>
      </c>
      <c r="G3367" s="78">
        <f>'Balance N-1'!O3370</f>
        <v>0</v>
      </c>
      <c r="H3367" s="78">
        <f>'Balance N-1'!P3370</f>
        <v>0</v>
      </c>
      <c r="I3367" s="79">
        <f t="shared" si="52"/>
        <v>0</v>
      </c>
    </row>
    <row r="3368" spans="1:9" ht="15.6">
      <c r="A3368" s="85">
        <f>'Balance N-1'!I3371</f>
        <v>0</v>
      </c>
      <c r="B3368" s="75">
        <f>'Balance N-1'!J3371</f>
        <v>0</v>
      </c>
      <c r="C3368" s="78">
        <f>'Balance N-1'!K3371</f>
        <v>0</v>
      </c>
      <c r="D3368" s="78">
        <f>'Balance N-1'!L3371</f>
        <v>0</v>
      </c>
      <c r="E3368" s="78">
        <f>'Balance N-1'!M3371</f>
        <v>0</v>
      </c>
      <c r="F3368" s="78">
        <f>'Balance N-1'!N3371</f>
        <v>0</v>
      </c>
      <c r="G3368" s="78">
        <f>'Balance N-1'!O3371</f>
        <v>0</v>
      </c>
      <c r="H3368" s="78">
        <f>'Balance N-1'!P3371</f>
        <v>0</v>
      </c>
      <c r="I3368" s="79">
        <f t="shared" si="52"/>
        <v>0</v>
      </c>
    </row>
    <row r="3369" spans="1:9" ht="15.6">
      <c r="A3369" s="85">
        <f>'Balance N-1'!I3372</f>
        <v>0</v>
      </c>
      <c r="B3369" s="75">
        <f>'Balance N-1'!J3372</f>
        <v>0</v>
      </c>
      <c r="C3369" s="78">
        <f>'Balance N-1'!K3372</f>
        <v>0</v>
      </c>
      <c r="D3369" s="78">
        <f>'Balance N-1'!L3372</f>
        <v>0</v>
      </c>
      <c r="E3369" s="78">
        <f>'Balance N-1'!M3372</f>
        <v>0</v>
      </c>
      <c r="F3369" s="78">
        <f>'Balance N-1'!N3372</f>
        <v>0</v>
      </c>
      <c r="G3369" s="78">
        <f>'Balance N-1'!O3372</f>
        <v>0</v>
      </c>
      <c r="H3369" s="78">
        <f>'Balance N-1'!P3372</f>
        <v>0</v>
      </c>
      <c r="I3369" s="79">
        <f t="shared" si="52"/>
        <v>0</v>
      </c>
    </row>
    <row r="3370" spans="1:9" ht="15.6">
      <c r="A3370" s="85">
        <f>'Balance N-1'!I3373</f>
        <v>0</v>
      </c>
      <c r="B3370" s="75">
        <f>'Balance N-1'!J3373</f>
        <v>0</v>
      </c>
      <c r="C3370" s="78">
        <f>'Balance N-1'!K3373</f>
        <v>0</v>
      </c>
      <c r="D3370" s="78">
        <f>'Balance N-1'!L3373</f>
        <v>0</v>
      </c>
      <c r="E3370" s="78">
        <f>'Balance N-1'!M3373</f>
        <v>0</v>
      </c>
      <c r="F3370" s="78">
        <f>'Balance N-1'!N3373</f>
        <v>0</v>
      </c>
      <c r="G3370" s="78">
        <f>'Balance N-1'!O3373</f>
        <v>0</v>
      </c>
      <c r="H3370" s="78">
        <f>'Balance N-1'!P3373</f>
        <v>0</v>
      </c>
      <c r="I3370" s="79">
        <f t="shared" si="52"/>
        <v>0</v>
      </c>
    </row>
    <row r="3371" spans="1:9" ht="15.6">
      <c r="A3371" s="85">
        <f>'Balance N-1'!I3374</f>
        <v>0</v>
      </c>
      <c r="B3371" s="75">
        <f>'Balance N-1'!J3374</f>
        <v>0</v>
      </c>
      <c r="C3371" s="78">
        <f>'Balance N-1'!K3374</f>
        <v>0</v>
      </c>
      <c r="D3371" s="78">
        <f>'Balance N-1'!L3374</f>
        <v>0</v>
      </c>
      <c r="E3371" s="78">
        <f>'Balance N-1'!M3374</f>
        <v>0</v>
      </c>
      <c r="F3371" s="78">
        <f>'Balance N-1'!N3374</f>
        <v>0</v>
      </c>
      <c r="G3371" s="78">
        <f>'Balance N-1'!O3374</f>
        <v>0</v>
      </c>
      <c r="H3371" s="78">
        <f>'Balance N-1'!P3374</f>
        <v>0</v>
      </c>
      <c r="I3371" s="79">
        <f t="shared" si="52"/>
        <v>0</v>
      </c>
    </row>
    <row r="3372" spans="1:9" ht="15.6">
      <c r="A3372" s="85">
        <f>'Balance N-1'!I3375</f>
        <v>0</v>
      </c>
      <c r="B3372" s="75">
        <f>'Balance N-1'!J3375</f>
        <v>0</v>
      </c>
      <c r="C3372" s="78">
        <f>'Balance N-1'!K3375</f>
        <v>0</v>
      </c>
      <c r="D3372" s="78">
        <f>'Balance N-1'!L3375</f>
        <v>0</v>
      </c>
      <c r="E3372" s="78">
        <f>'Balance N-1'!M3375</f>
        <v>0</v>
      </c>
      <c r="F3372" s="78">
        <f>'Balance N-1'!N3375</f>
        <v>0</v>
      </c>
      <c r="G3372" s="78">
        <f>'Balance N-1'!O3375</f>
        <v>0</v>
      </c>
      <c r="H3372" s="78">
        <f>'Balance N-1'!P3375</f>
        <v>0</v>
      </c>
      <c r="I3372" s="79">
        <f t="shared" si="52"/>
        <v>0</v>
      </c>
    </row>
    <row r="3373" spans="1:9" ht="15.6">
      <c r="A3373" s="85">
        <f>'Balance N-1'!I3376</f>
        <v>0</v>
      </c>
      <c r="B3373" s="75">
        <f>'Balance N-1'!J3376</f>
        <v>0</v>
      </c>
      <c r="C3373" s="78">
        <f>'Balance N-1'!K3376</f>
        <v>0</v>
      </c>
      <c r="D3373" s="78">
        <f>'Balance N-1'!L3376</f>
        <v>0</v>
      </c>
      <c r="E3373" s="78">
        <f>'Balance N-1'!M3376</f>
        <v>0</v>
      </c>
      <c r="F3373" s="78">
        <f>'Balance N-1'!N3376</f>
        <v>0</v>
      </c>
      <c r="G3373" s="78">
        <f>'Balance N-1'!O3376</f>
        <v>0</v>
      </c>
      <c r="H3373" s="78">
        <f>'Balance N-1'!P3376</f>
        <v>0</v>
      </c>
      <c r="I3373" s="79">
        <f t="shared" si="52"/>
        <v>0</v>
      </c>
    </row>
    <row r="3374" spans="1:9" ht="15.6">
      <c r="A3374" s="85">
        <f>'Balance N-1'!I3377</f>
        <v>0</v>
      </c>
      <c r="B3374" s="75">
        <f>'Balance N-1'!J3377</f>
        <v>0</v>
      </c>
      <c r="C3374" s="78">
        <f>'Balance N-1'!K3377</f>
        <v>0</v>
      </c>
      <c r="D3374" s="78">
        <f>'Balance N-1'!L3377</f>
        <v>0</v>
      </c>
      <c r="E3374" s="78">
        <f>'Balance N-1'!M3377</f>
        <v>0</v>
      </c>
      <c r="F3374" s="78">
        <f>'Balance N-1'!N3377</f>
        <v>0</v>
      </c>
      <c r="G3374" s="78">
        <f>'Balance N-1'!O3377</f>
        <v>0</v>
      </c>
      <c r="H3374" s="78">
        <f>'Balance N-1'!P3377</f>
        <v>0</v>
      </c>
      <c r="I3374" s="79">
        <f t="shared" si="52"/>
        <v>0</v>
      </c>
    </row>
    <row r="3375" spans="1:9" ht="15.6">
      <c r="A3375" s="85">
        <f>'Balance N-1'!I3378</f>
        <v>0</v>
      </c>
      <c r="B3375" s="75">
        <f>'Balance N-1'!J3378</f>
        <v>0</v>
      </c>
      <c r="C3375" s="78">
        <f>'Balance N-1'!K3378</f>
        <v>0</v>
      </c>
      <c r="D3375" s="78">
        <f>'Balance N-1'!L3378</f>
        <v>0</v>
      </c>
      <c r="E3375" s="78">
        <f>'Balance N-1'!M3378</f>
        <v>0</v>
      </c>
      <c r="F3375" s="78">
        <f>'Balance N-1'!N3378</f>
        <v>0</v>
      </c>
      <c r="G3375" s="78">
        <f>'Balance N-1'!O3378</f>
        <v>0</v>
      </c>
      <c r="H3375" s="78">
        <f>'Balance N-1'!P3378</f>
        <v>0</v>
      </c>
      <c r="I3375" s="79">
        <f t="shared" si="52"/>
        <v>0</v>
      </c>
    </row>
    <row r="3376" spans="1:9" ht="15.6">
      <c r="A3376" s="85">
        <f>'Balance N-1'!I3379</f>
        <v>0</v>
      </c>
      <c r="B3376" s="75">
        <f>'Balance N-1'!J3379</f>
        <v>0</v>
      </c>
      <c r="C3376" s="78">
        <f>'Balance N-1'!K3379</f>
        <v>0</v>
      </c>
      <c r="D3376" s="78">
        <f>'Balance N-1'!L3379</f>
        <v>0</v>
      </c>
      <c r="E3376" s="78">
        <f>'Balance N-1'!M3379</f>
        <v>0</v>
      </c>
      <c r="F3376" s="78">
        <f>'Balance N-1'!N3379</f>
        <v>0</v>
      </c>
      <c r="G3376" s="78">
        <f>'Balance N-1'!O3379</f>
        <v>0</v>
      </c>
      <c r="H3376" s="78">
        <f>'Balance N-1'!P3379</f>
        <v>0</v>
      </c>
      <c r="I3376" s="79">
        <f t="shared" si="52"/>
        <v>0</v>
      </c>
    </row>
    <row r="3377" spans="1:9" ht="15.6">
      <c r="A3377" s="85">
        <f>'Balance N-1'!I3380</f>
        <v>0</v>
      </c>
      <c r="B3377" s="75">
        <f>'Balance N-1'!J3380</f>
        <v>0</v>
      </c>
      <c r="C3377" s="78">
        <f>'Balance N-1'!K3380</f>
        <v>0</v>
      </c>
      <c r="D3377" s="78">
        <f>'Balance N-1'!L3380</f>
        <v>0</v>
      </c>
      <c r="E3377" s="78">
        <f>'Balance N-1'!M3380</f>
        <v>0</v>
      </c>
      <c r="F3377" s="78">
        <f>'Balance N-1'!N3380</f>
        <v>0</v>
      </c>
      <c r="G3377" s="78">
        <f>'Balance N-1'!O3380</f>
        <v>0</v>
      </c>
      <c r="H3377" s="78">
        <f>'Balance N-1'!P3380</f>
        <v>0</v>
      </c>
      <c r="I3377" s="79">
        <f t="shared" si="52"/>
        <v>0</v>
      </c>
    </row>
    <row r="3378" spans="1:9" ht="15.6">
      <c r="A3378" s="85">
        <f>'Balance N-1'!I3381</f>
        <v>0</v>
      </c>
      <c r="B3378" s="75">
        <f>'Balance N-1'!J3381</f>
        <v>0</v>
      </c>
      <c r="C3378" s="78">
        <f>'Balance N-1'!K3381</f>
        <v>0</v>
      </c>
      <c r="D3378" s="78">
        <f>'Balance N-1'!L3381</f>
        <v>0</v>
      </c>
      <c r="E3378" s="78">
        <f>'Balance N-1'!M3381</f>
        <v>0</v>
      </c>
      <c r="F3378" s="78">
        <f>'Balance N-1'!N3381</f>
        <v>0</v>
      </c>
      <c r="G3378" s="78">
        <f>'Balance N-1'!O3381</f>
        <v>0</v>
      </c>
      <c r="H3378" s="78">
        <f>'Balance N-1'!P3381</f>
        <v>0</v>
      </c>
      <c r="I3378" s="79">
        <f t="shared" si="52"/>
        <v>0</v>
      </c>
    </row>
    <row r="3379" spans="1:9" ht="15.6">
      <c r="A3379" s="85">
        <f>'Balance N-1'!I3382</f>
        <v>0</v>
      </c>
      <c r="B3379" s="75">
        <f>'Balance N-1'!J3382</f>
        <v>0</v>
      </c>
      <c r="C3379" s="78">
        <f>'Balance N-1'!K3382</f>
        <v>0</v>
      </c>
      <c r="D3379" s="78">
        <f>'Balance N-1'!L3382</f>
        <v>0</v>
      </c>
      <c r="E3379" s="78">
        <f>'Balance N-1'!M3382</f>
        <v>0</v>
      </c>
      <c r="F3379" s="78">
        <f>'Balance N-1'!N3382</f>
        <v>0</v>
      </c>
      <c r="G3379" s="78">
        <f>'Balance N-1'!O3382</f>
        <v>0</v>
      </c>
      <c r="H3379" s="78">
        <f>'Balance N-1'!P3382</f>
        <v>0</v>
      </c>
      <c r="I3379" s="79">
        <f t="shared" si="52"/>
        <v>0</v>
      </c>
    </row>
    <row r="3380" spans="1:9" ht="15.6">
      <c r="A3380" s="85">
        <f>'Balance N-1'!I3383</f>
        <v>0</v>
      </c>
      <c r="B3380" s="75">
        <f>'Balance N-1'!J3383</f>
        <v>0</v>
      </c>
      <c r="C3380" s="78">
        <f>'Balance N-1'!K3383</f>
        <v>0</v>
      </c>
      <c r="D3380" s="78">
        <f>'Balance N-1'!L3383</f>
        <v>0</v>
      </c>
      <c r="E3380" s="78">
        <f>'Balance N-1'!M3383</f>
        <v>0</v>
      </c>
      <c r="F3380" s="78">
        <f>'Balance N-1'!N3383</f>
        <v>0</v>
      </c>
      <c r="G3380" s="78">
        <f>'Balance N-1'!O3383</f>
        <v>0</v>
      </c>
      <c r="H3380" s="78">
        <f>'Balance N-1'!P3383</f>
        <v>0</v>
      </c>
      <c r="I3380" s="79">
        <f t="shared" si="52"/>
        <v>0</v>
      </c>
    </row>
    <row r="3381" spans="1:9" ht="15.6">
      <c r="A3381" s="85">
        <f>'Balance N-1'!I3384</f>
        <v>0</v>
      </c>
      <c r="B3381" s="75">
        <f>'Balance N-1'!J3384</f>
        <v>0</v>
      </c>
      <c r="C3381" s="78">
        <f>'Balance N-1'!K3384</f>
        <v>0</v>
      </c>
      <c r="D3381" s="78">
        <f>'Balance N-1'!L3384</f>
        <v>0</v>
      </c>
      <c r="E3381" s="78">
        <f>'Balance N-1'!M3384</f>
        <v>0</v>
      </c>
      <c r="F3381" s="78">
        <f>'Balance N-1'!N3384</f>
        <v>0</v>
      </c>
      <c r="G3381" s="78">
        <f>'Balance N-1'!O3384</f>
        <v>0</v>
      </c>
      <c r="H3381" s="78">
        <f>'Balance N-1'!P3384</f>
        <v>0</v>
      </c>
      <c r="I3381" s="79">
        <f t="shared" si="52"/>
        <v>0</v>
      </c>
    </row>
    <row r="3382" spans="1:9" ht="15.6">
      <c r="A3382" s="85">
        <f>'Balance N-1'!I3385</f>
        <v>0</v>
      </c>
      <c r="B3382" s="75">
        <f>'Balance N-1'!J3385</f>
        <v>0</v>
      </c>
      <c r="C3382" s="78">
        <f>'Balance N-1'!K3385</f>
        <v>0</v>
      </c>
      <c r="D3382" s="78">
        <f>'Balance N-1'!L3385</f>
        <v>0</v>
      </c>
      <c r="E3382" s="78">
        <f>'Balance N-1'!M3385</f>
        <v>0</v>
      </c>
      <c r="F3382" s="78">
        <f>'Balance N-1'!N3385</f>
        <v>0</v>
      </c>
      <c r="G3382" s="78">
        <f>'Balance N-1'!O3385</f>
        <v>0</v>
      </c>
      <c r="H3382" s="78">
        <f>'Balance N-1'!P3385</f>
        <v>0</v>
      </c>
      <c r="I3382" s="79">
        <f t="shared" si="52"/>
        <v>0</v>
      </c>
    </row>
    <row r="3383" spans="1:9" ht="15.6">
      <c r="A3383" s="85">
        <f>'Balance N-1'!I3386</f>
        <v>0</v>
      </c>
      <c r="B3383" s="75">
        <f>'Balance N-1'!J3386</f>
        <v>0</v>
      </c>
      <c r="C3383" s="78">
        <f>'Balance N-1'!K3386</f>
        <v>0</v>
      </c>
      <c r="D3383" s="78">
        <f>'Balance N-1'!L3386</f>
        <v>0</v>
      </c>
      <c r="E3383" s="78">
        <f>'Balance N-1'!M3386</f>
        <v>0</v>
      </c>
      <c r="F3383" s="78">
        <f>'Balance N-1'!N3386</f>
        <v>0</v>
      </c>
      <c r="G3383" s="78">
        <f>'Balance N-1'!O3386</f>
        <v>0</v>
      </c>
      <c r="H3383" s="78">
        <f>'Balance N-1'!P3386</f>
        <v>0</v>
      </c>
      <c r="I3383" s="79">
        <f t="shared" si="52"/>
        <v>0</v>
      </c>
    </row>
    <row r="3384" spans="1:9" ht="15.6">
      <c r="A3384" s="85">
        <f>'Balance N-1'!I3387</f>
        <v>0</v>
      </c>
      <c r="B3384" s="75">
        <f>'Balance N-1'!J3387</f>
        <v>0</v>
      </c>
      <c r="C3384" s="78">
        <f>'Balance N-1'!K3387</f>
        <v>0</v>
      </c>
      <c r="D3384" s="78">
        <f>'Balance N-1'!L3387</f>
        <v>0</v>
      </c>
      <c r="E3384" s="78">
        <f>'Balance N-1'!M3387</f>
        <v>0</v>
      </c>
      <c r="F3384" s="78">
        <f>'Balance N-1'!N3387</f>
        <v>0</v>
      </c>
      <c r="G3384" s="78">
        <f>'Balance N-1'!O3387</f>
        <v>0</v>
      </c>
      <c r="H3384" s="78">
        <f>'Balance N-1'!P3387</f>
        <v>0</v>
      </c>
      <c r="I3384" s="79">
        <f t="shared" si="52"/>
        <v>0</v>
      </c>
    </row>
    <row r="3385" spans="1:9" ht="15.6">
      <c r="A3385" s="85">
        <f>'Balance N-1'!I3388</f>
        <v>0</v>
      </c>
      <c r="B3385" s="75">
        <f>'Balance N-1'!J3388</f>
        <v>0</v>
      </c>
      <c r="C3385" s="78">
        <f>'Balance N-1'!K3388</f>
        <v>0</v>
      </c>
      <c r="D3385" s="78">
        <f>'Balance N-1'!L3388</f>
        <v>0</v>
      </c>
      <c r="E3385" s="78">
        <f>'Balance N-1'!M3388</f>
        <v>0</v>
      </c>
      <c r="F3385" s="78">
        <f>'Balance N-1'!N3388</f>
        <v>0</v>
      </c>
      <c r="G3385" s="78">
        <f>'Balance N-1'!O3388</f>
        <v>0</v>
      </c>
      <c r="H3385" s="78">
        <f>'Balance N-1'!P3388</f>
        <v>0</v>
      </c>
      <c r="I3385" s="79">
        <f t="shared" si="52"/>
        <v>0</v>
      </c>
    </row>
    <row r="3386" spans="1:9" ht="15.6">
      <c r="A3386" s="85">
        <f>'Balance N-1'!I3389</f>
        <v>0</v>
      </c>
      <c r="B3386" s="75">
        <f>'Balance N-1'!J3389</f>
        <v>0</v>
      </c>
      <c r="C3386" s="78">
        <f>'Balance N-1'!K3389</f>
        <v>0</v>
      </c>
      <c r="D3386" s="78">
        <f>'Balance N-1'!L3389</f>
        <v>0</v>
      </c>
      <c r="E3386" s="78">
        <f>'Balance N-1'!M3389</f>
        <v>0</v>
      </c>
      <c r="F3386" s="78">
        <f>'Balance N-1'!N3389</f>
        <v>0</v>
      </c>
      <c r="G3386" s="78">
        <f>'Balance N-1'!O3389</f>
        <v>0</v>
      </c>
      <c r="H3386" s="78">
        <f>'Balance N-1'!P3389</f>
        <v>0</v>
      </c>
      <c r="I3386" s="79">
        <f t="shared" si="52"/>
        <v>0</v>
      </c>
    </row>
    <row r="3387" spans="1:9" ht="15.6">
      <c r="A3387" s="85">
        <f>'Balance N-1'!I3390</f>
        <v>0</v>
      </c>
      <c r="B3387" s="75">
        <f>'Balance N-1'!J3390</f>
        <v>0</v>
      </c>
      <c r="C3387" s="78">
        <f>'Balance N-1'!K3390</f>
        <v>0</v>
      </c>
      <c r="D3387" s="78">
        <f>'Balance N-1'!L3390</f>
        <v>0</v>
      </c>
      <c r="E3387" s="78">
        <f>'Balance N-1'!M3390</f>
        <v>0</v>
      </c>
      <c r="F3387" s="78">
        <f>'Balance N-1'!N3390</f>
        <v>0</v>
      </c>
      <c r="G3387" s="78">
        <f>'Balance N-1'!O3390</f>
        <v>0</v>
      </c>
      <c r="H3387" s="78">
        <f>'Balance N-1'!P3390</f>
        <v>0</v>
      </c>
      <c r="I3387" s="79">
        <f t="shared" si="52"/>
        <v>0</v>
      </c>
    </row>
    <row r="3388" spans="1:9" ht="15.6">
      <c r="A3388" s="85">
        <f>'Balance N-1'!I3391</f>
        <v>0</v>
      </c>
      <c r="B3388" s="75">
        <f>'Balance N-1'!J3391</f>
        <v>0</v>
      </c>
      <c r="C3388" s="78">
        <f>'Balance N-1'!K3391</f>
        <v>0</v>
      </c>
      <c r="D3388" s="78">
        <f>'Balance N-1'!L3391</f>
        <v>0</v>
      </c>
      <c r="E3388" s="78">
        <f>'Balance N-1'!M3391</f>
        <v>0</v>
      </c>
      <c r="F3388" s="78">
        <f>'Balance N-1'!N3391</f>
        <v>0</v>
      </c>
      <c r="G3388" s="78">
        <f>'Balance N-1'!O3391</f>
        <v>0</v>
      </c>
      <c r="H3388" s="78">
        <f>'Balance N-1'!P3391</f>
        <v>0</v>
      </c>
      <c r="I3388" s="79">
        <f t="shared" si="52"/>
        <v>0</v>
      </c>
    </row>
    <row r="3389" spans="1:9" ht="15.6">
      <c r="A3389" s="85">
        <f>'Balance N-1'!I3392</f>
        <v>0</v>
      </c>
      <c r="B3389" s="75">
        <f>'Balance N-1'!J3392</f>
        <v>0</v>
      </c>
      <c r="C3389" s="78">
        <f>'Balance N-1'!K3392</f>
        <v>0</v>
      </c>
      <c r="D3389" s="78">
        <f>'Balance N-1'!L3392</f>
        <v>0</v>
      </c>
      <c r="E3389" s="78">
        <f>'Balance N-1'!M3392</f>
        <v>0</v>
      </c>
      <c r="F3389" s="78">
        <f>'Balance N-1'!N3392</f>
        <v>0</v>
      </c>
      <c r="G3389" s="78">
        <f>'Balance N-1'!O3392</f>
        <v>0</v>
      </c>
      <c r="H3389" s="78">
        <f>'Balance N-1'!P3392</f>
        <v>0</v>
      </c>
      <c r="I3389" s="79">
        <f t="shared" si="52"/>
        <v>0</v>
      </c>
    </row>
    <row r="3390" spans="1:9" ht="15.6">
      <c r="A3390" s="85">
        <f>'Balance N-1'!I3393</f>
        <v>0</v>
      </c>
      <c r="B3390" s="75">
        <f>'Balance N-1'!J3393</f>
        <v>0</v>
      </c>
      <c r="C3390" s="78">
        <f>'Balance N-1'!K3393</f>
        <v>0</v>
      </c>
      <c r="D3390" s="78">
        <f>'Balance N-1'!L3393</f>
        <v>0</v>
      </c>
      <c r="E3390" s="78">
        <f>'Balance N-1'!M3393</f>
        <v>0</v>
      </c>
      <c r="F3390" s="78">
        <f>'Balance N-1'!N3393</f>
        <v>0</v>
      </c>
      <c r="G3390" s="78">
        <f>'Balance N-1'!O3393</f>
        <v>0</v>
      </c>
      <c r="H3390" s="78">
        <f>'Balance N-1'!P3393</f>
        <v>0</v>
      </c>
      <c r="I3390" s="79">
        <f t="shared" si="52"/>
        <v>0</v>
      </c>
    </row>
    <row r="3391" spans="1:9" ht="15.6">
      <c r="A3391" s="85">
        <f>'Balance N-1'!I3394</f>
        <v>0</v>
      </c>
      <c r="B3391" s="75">
        <f>'Balance N-1'!J3394</f>
        <v>0</v>
      </c>
      <c r="C3391" s="78">
        <f>'Balance N-1'!K3394</f>
        <v>0</v>
      </c>
      <c r="D3391" s="78">
        <f>'Balance N-1'!L3394</f>
        <v>0</v>
      </c>
      <c r="E3391" s="78">
        <f>'Balance N-1'!M3394</f>
        <v>0</v>
      </c>
      <c r="F3391" s="78">
        <f>'Balance N-1'!N3394</f>
        <v>0</v>
      </c>
      <c r="G3391" s="78">
        <f>'Balance N-1'!O3394</f>
        <v>0</v>
      </c>
      <c r="H3391" s="78">
        <f>'Balance N-1'!P3394</f>
        <v>0</v>
      </c>
      <c r="I3391" s="79">
        <f t="shared" si="52"/>
        <v>0</v>
      </c>
    </row>
    <row r="3392" spans="1:9" ht="15.6">
      <c r="A3392" s="85">
        <f>'Balance N-1'!I3395</f>
        <v>0</v>
      </c>
      <c r="B3392" s="75">
        <f>'Balance N-1'!J3395</f>
        <v>0</v>
      </c>
      <c r="C3392" s="78">
        <f>'Balance N-1'!K3395</f>
        <v>0</v>
      </c>
      <c r="D3392" s="78">
        <f>'Balance N-1'!L3395</f>
        <v>0</v>
      </c>
      <c r="E3392" s="78">
        <f>'Balance N-1'!M3395</f>
        <v>0</v>
      </c>
      <c r="F3392" s="78">
        <f>'Balance N-1'!N3395</f>
        <v>0</v>
      </c>
      <c r="G3392" s="78">
        <f>'Balance N-1'!O3395</f>
        <v>0</v>
      </c>
      <c r="H3392" s="78">
        <f>'Balance N-1'!P3395</f>
        <v>0</v>
      </c>
      <c r="I3392" s="79">
        <f t="shared" si="52"/>
        <v>0</v>
      </c>
    </row>
    <row r="3393" spans="1:9" ht="15.6">
      <c r="A3393" s="85">
        <f>'Balance N-1'!I3396</f>
        <v>0</v>
      </c>
      <c r="B3393" s="75">
        <f>'Balance N-1'!J3396</f>
        <v>0</v>
      </c>
      <c r="C3393" s="78">
        <f>'Balance N-1'!K3396</f>
        <v>0</v>
      </c>
      <c r="D3393" s="78">
        <f>'Balance N-1'!L3396</f>
        <v>0</v>
      </c>
      <c r="E3393" s="78">
        <f>'Balance N-1'!M3396</f>
        <v>0</v>
      </c>
      <c r="F3393" s="78">
        <f>'Balance N-1'!N3396</f>
        <v>0</v>
      </c>
      <c r="G3393" s="78">
        <f>'Balance N-1'!O3396</f>
        <v>0</v>
      </c>
      <c r="H3393" s="78">
        <f>'Balance N-1'!P3396</f>
        <v>0</v>
      </c>
      <c r="I3393" s="79">
        <f t="shared" si="52"/>
        <v>0</v>
      </c>
    </row>
    <row r="3394" spans="1:9" ht="15.6">
      <c r="A3394" s="85">
        <f>'Balance N-1'!I3397</f>
        <v>0</v>
      </c>
      <c r="B3394" s="75">
        <f>'Balance N-1'!J3397</f>
        <v>0</v>
      </c>
      <c r="C3394" s="78">
        <f>'Balance N-1'!K3397</f>
        <v>0</v>
      </c>
      <c r="D3394" s="78">
        <f>'Balance N-1'!L3397</f>
        <v>0</v>
      </c>
      <c r="E3394" s="78">
        <f>'Balance N-1'!M3397</f>
        <v>0</v>
      </c>
      <c r="F3394" s="78">
        <f>'Balance N-1'!N3397</f>
        <v>0</v>
      </c>
      <c r="G3394" s="78">
        <f>'Balance N-1'!O3397</f>
        <v>0</v>
      </c>
      <c r="H3394" s="78">
        <f>'Balance N-1'!P3397</f>
        <v>0</v>
      </c>
      <c r="I3394" s="79">
        <f t="shared" si="52"/>
        <v>0</v>
      </c>
    </row>
    <row r="3395" spans="1:9" ht="15.6">
      <c r="A3395" s="85">
        <f>'Balance N-1'!I3398</f>
        <v>0</v>
      </c>
      <c r="B3395" s="75">
        <f>'Balance N-1'!J3398</f>
        <v>0</v>
      </c>
      <c r="C3395" s="78">
        <f>'Balance N-1'!K3398</f>
        <v>0</v>
      </c>
      <c r="D3395" s="78">
        <f>'Balance N-1'!L3398</f>
        <v>0</v>
      </c>
      <c r="E3395" s="78">
        <f>'Balance N-1'!M3398</f>
        <v>0</v>
      </c>
      <c r="F3395" s="78">
        <f>'Balance N-1'!N3398</f>
        <v>0</v>
      </c>
      <c r="G3395" s="78">
        <f>'Balance N-1'!O3398</f>
        <v>0</v>
      </c>
      <c r="H3395" s="78">
        <f>'Balance N-1'!P3398</f>
        <v>0</v>
      </c>
      <c r="I3395" s="79">
        <f t="shared" ref="I3395:I3458" si="53">(C3395-D3395)+(E3395-F3395)-(G3395-H3395)</f>
        <v>0</v>
      </c>
    </row>
    <row r="3396" spans="1:9" ht="15.6">
      <c r="A3396" s="85">
        <f>'Balance N-1'!I3399</f>
        <v>0</v>
      </c>
      <c r="B3396" s="75">
        <f>'Balance N-1'!J3399</f>
        <v>0</v>
      </c>
      <c r="C3396" s="78">
        <f>'Balance N-1'!K3399</f>
        <v>0</v>
      </c>
      <c r="D3396" s="78">
        <f>'Balance N-1'!L3399</f>
        <v>0</v>
      </c>
      <c r="E3396" s="78">
        <f>'Balance N-1'!M3399</f>
        <v>0</v>
      </c>
      <c r="F3396" s="78">
        <f>'Balance N-1'!N3399</f>
        <v>0</v>
      </c>
      <c r="G3396" s="78">
        <f>'Balance N-1'!O3399</f>
        <v>0</v>
      </c>
      <c r="H3396" s="78">
        <f>'Balance N-1'!P3399</f>
        <v>0</v>
      </c>
      <c r="I3396" s="79">
        <f t="shared" si="53"/>
        <v>0</v>
      </c>
    </row>
    <row r="3397" spans="1:9" ht="15.6">
      <c r="A3397" s="85">
        <f>'Balance N-1'!I3400</f>
        <v>0</v>
      </c>
      <c r="B3397" s="75">
        <f>'Balance N-1'!J3400</f>
        <v>0</v>
      </c>
      <c r="C3397" s="78">
        <f>'Balance N-1'!K3400</f>
        <v>0</v>
      </c>
      <c r="D3397" s="78">
        <f>'Balance N-1'!L3400</f>
        <v>0</v>
      </c>
      <c r="E3397" s="78">
        <f>'Balance N-1'!M3400</f>
        <v>0</v>
      </c>
      <c r="F3397" s="78">
        <f>'Balance N-1'!N3400</f>
        <v>0</v>
      </c>
      <c r="G3397" s="78">
        <f>'Balance N-1'!O3400</f>
        <v>0</v>
      </c>
      <c r="H3397" s="78">
        <f>'Balance N-1'!P3400</f>
        <v>0</v>
      </c>
      <c r="I3397" s="79">
        <f t="shared" si="53"/>
        <v>0</v>
      </c>
    </row>
    <row r="3398" spans="1:9" ht="15.6">
      <c r="A3398" s="85">
        <f>'Balance N-1'!I3401</f>
        <v>0</v>
      </c>
      <c r="B3398" s="75">
        <f>'Balance N-1'!J3401</f>
        <v>0</v>
      </c>
      <c r="C3398" s="78">
        <f>'Balance N-1'!K3401</f>
        <v>0</v>
      </c>
      <c r="D3398" s="78">
        <f>'Balance N-1'!L3401</f>
        <v>0</v>
      </c>
      <c r="E3398" s="78">
        <f>'Balance N-1'!M3401</f>
        <v>0</v>
      </c>
      <c r="F3398" s="78">
        <f>'Balance N-1'!N3401</f>
        <v>0</v>
      </c>
      <c r="G3398" s="78">
        <f>'Balance N-1'!O3401</f>
        <v>0</v>
      </c>
      <c r="H3398" s="78">
        <f>'Balance N-1'!P3401</f>
        <v>0</v>
      </c>
      <c r="I3398" s="79">
        <f t="shared" si="53"/>
        <v>0</v>
      </c>
    </row>
    <row r="3399" spans="1:9" ht="15.6">
      <c r="A3399" s="85">
        <f>'Balance N-1'!I3402</f>
        <v>0</v>
      </c>
      <c r="B3399" s="75">
        <f>'Balance N-1'!J3402</f>
        <v>0</v>
      </c>
      <c r="C3399" s="78">
        <f>'Balance N-1'!K3402</f>
        <v>0</v>
      </c>
      <c r="D3399" s="78">
        <f>'Balance N-1'!L3402</f>
        <v>0</v>
      </c>
      <c r="E3399" s="78">
        <f>'Balance N-1'!M3402</f>
        <v>0</v>
      </c>
      <c r="F3399" s="78">
        <f>'Balance N-1'!N3402</f>
        <v>0</v>
      </c>
      <c r="G3399" s="78">
        <f>'Balance N-1'!O3402</f>
        <v>0</v>
      </c>
      <c r="H3399" s="78">
        <f>'Balance N-1'!P3402</f>
        <v>0</v>
      </c>
      <c r="I3399" s="79">
        <f t="shared" si="53"/>
        <v>0</v>
      </c>
    </row>
    <row r="3400" spans="1:9" ht="15.6">
      <c r="A3400" s="85">
        <f>'Balance N-1'!I3403</f>
        <v>0</v>
      </c>
      <c r="B3400" s="75">
        <f>'Balance N-1'!J3403</f>
        <v>0</v>
      </c>
      <c r="C3400" s="78">
        <f>'Balance N-1'!K3403</f>
        <v>0</v>
      </c>
      <c r="D3400" s="78">
        <f>'Balance N-1'!L3403</f>
        <v>0</v>
      </c>
      <c r="E3400" s="78">
        <f>'Balance N-1'!M3403</f>
        <v>0</v>
      </c>
      <c r="F3400" s="78">
        <f>'Balance N-1'!N3403</f>
        <v>0</v>
      </c>
      <c r="G3400" s="78">
        <f>'Balance N-1'!O3403</f>
        <v>0</v>
      </c>
      <c r="H3400" s="78">
        <f>'Balance N-1'!P3403</f>
        <v>0</v>
      </c>
      <c r="I3400" s="79">
        <f t="shared" si="53"/>
        <v>0</v>
      </c>
    </row>
    <row r="3401" spans="1:9" ht="15.6">
      <c r="A3401" s="85">
        <f>'Balance N-1'!I3404</f>
        <v>0</v>
      </c>
      <c r="B3401" s="75">
        <f>'Balance N-1'!J3404</f>
        <v>0</v>
      </c>
      <c r="C3401" s="78">
        <f>'Balance N-1'!K3404</f>
        <v>0</v>
      </c>
      <c r="D3401" s="78">
        <f>'Balance N-1'!L3404</f>
        <v>0</v>
      </c>
      <c r="E3401" s="78">
        <f>'Balance N-1'!M3404</f>
        <v>0</v>
      </c>
      <c r="F3401" s="78">
        <f>'Balance N-1'!N3404</f>
        <v>0</v>
      </c>
      <c r="G3401" s="78">
        <f>'Balance N-1'!O3404</f>
        <v>0</v>
      </c>
      <c r="H3401" s="78">
        <f>'Balance N-1'!P3404</f>
        <v>0</v>
      </c>
      <c r="I3401" s="79">
        <f t="shared" si="53"/>
        <v>0</v>
      </c>
    </row>
    <row r="3402" spans="1:9" ht="15.6">
      <c r="A3402" s="85">
        <f>'Balance N-1'!I3405</f>
        <v>0</v>
      </c>
      <c r="B3402" s="75">
        <f>'Balance N-1'!J3405</f>
        <v>0</v>
      </c>
      <c r="C3402" s="78">
        <f>'Balance N-1'!K3405</f>
        <v>0</v>
      </c>
      <c r="D3402" s="78">
        <f>'Balance N-1'!L3405</f>
        <v>0</v>
      </c>
      <c r="E3402" s="78">
        <f>'Balance N-1'!M3405</f>
        <v>0</v>
      </c>
      <c r="F3402" s="78">
        <f>'Balance N-1'!N3405</f>
        <v>0</v>
      </c>
      <c r="G3402" s="78">
        <f>'Balance N-1'!O3405</f>
        <v>0</v>
      </c>
      <c r="H3402" s="78">
        <f>'Balance N-1'!P3405</f>
        <v>0</v>
      </c>
      <c r="I3402" s="79">
        <f t="shared" si="53"/>
        <v>0</v>
      </c>
    </row>
    <row r="3403" spans="1:9" ht="15.6">
      <c r="A3403" s="85">
        <f>'Balance N-1'!I3406</f>
        <v>0</v>
      </c>
      <c r="B3403" s="75">
        <f>'Balance N-1'!J3406</f>
        <v>0</v>
      </c>
      <c r="C3403" s="78">
        <f>'Balance N-1'!K3406</f>
        <v>0</v>
      </c>
      <c r="D3403" s="78">
        <f>'Balance N-1'!L3406</f>
        <v>0</v>
      </c>
      <c r="E3403" s="78">
        <f>'Balance N-1'!M3406</f>
        <v>0</v>
      </c>
      <c r="F3403" s="78">
        <f>'Balance N-1'!N3406</f>
        <v>0</v>
      </c>
      <c r="G3403" s="78">
        <f>'Balance N-1'!O3406</f>
        <v>0</v>
      </c>
      <c r="H3403" s="78">
        <f>'Balance N-1'!P3406</f>
        <v>0</v>
      </c>
      <c r="I3403" s="79">
        <f t="shared" si="53"/>
        <v>0</v>
      </c>
    </row>
    <row r="3404" spans="1:9" ht="15.6">
      <c r="A3404" s="85">
        <f>'Balance N-1'!I3407</f>
        <v>0</v>
      </c>
      <c r="B3404" s="75">
        <f>'Balance N-1'!J3407</f>
        <v>0</v>
      </c>
      <c r="C3404" s="78">
        <f>'Balance N-1'!K3407</f>
        <v>0</v>
      </c>
      <c r="D3404" s="78">
        <f>'Balance N-1'!L3407</f>
        <v>0</v>
      </c>
      <c r="E3404" s="78">
        <f>'Balance N-1'!M3407</f>
        <v>0</v>
      </c>
      <c r="F3404" s="78">
        <f>'Balance N-1'!N3407</f>
        <v>0</v>
      </c>
      <c r="G3404" s="78">
        <f>'Balance N-1'!O3407</f>
        <v>0</v>
      </c>
      <c r="H3404" s="78">
        <f>'Balance N-1'!P3407</f>
        <v>0</v>
      </c>
      <c r="I3404" s="79">
        <f t="shared" si="53"/>
        <v>0</v>
      </c>
    </row>
    <row r="3405" spans="1:9" ht="15.6">
      <c r="A3405" s="85">
        <f>'Balance N-1'!I3408</f>
        <v>0</v>
      </c>
      <c r="B3405" s="75">
        <f>'Balance N-1'!J3408</f>
        <v>0</v>
      </c>
      <c r="C3405" s="78">
        <f>'Balance N-1'!K3408</f>
        <v>0</v>
      </c>
      <c r="D3405" s="78">
        <f>'Balance N-1'!L3408</f>
        <v>0</v>
      </c>
      <c r="E3405" s="78">
        <f>'Balance N-1'!M3408</f>
        <v>0</v>
      </c>
      <c r="F3405" s="78">
        <f>'Balance N-1'!N3408</f>
        <v>0</v>
      </c>
      <c r="G3405" s="78">
        <f>'Balance N-1'!O3408</f>
        <v>0</v>
      </c>
      <c r="H3405" s="78">
        <f>'Balance N-1'!P3408</f>
        <v>0</v>
      </c>
      <c r="I3405" s="79">
        <f t="shared" si="53"/>
        <v>0</v>
      </c>
    </row>
    <row r="3406" spans="1:9" ht="15.6">
      <c r="A3406" s="85">
        <f>'Balance N-1'!I3409</f>
        <v>0</v>
      </c>
      <c r="B3406" s="75">
        <f>'Balance N-1'!J3409</f>
        <v>0</v>
      </c>
      <c r="C3406" s="78">
        <f>'Balance N-1'!K3409</f>
        <v>0</v>
      </c>
      <c r="D3406" s="78">
        <f>'Balance N-1'!L3409</f>
        <v>0</v>
      </c>
      <c r="E3406" s="78">
        <f>'Balance N-1'!M3409</f>
        <v>0</v>
      </c>
      <c r="F3406" s="78">
        <f>'Balance N-1'!N3409</f>
        <v>0</v>
      </c>
      <c r="G3406" s="78">
        <f>'Balance N-1'!O3409</f>
        <v>0</v>
      </c>
      <c r="H3406" s="78">
        <f>'Balance N-1'!P3409</f>
        <v>0</v>
      </c>
      <c r="I3406" s="79">
        <f t="shared" si="53"/>
        <v>0</v>
      </c>
    </row>
    <row r="3407" spans="1:9" ht="15.6">
      <c r="A3407" s="85">
        <f>'Balance N-1'!I3410</f>
        <v>0</v>
      </c>
      <c r="B3407" s="75">
        <f>'Balance N-1'!J3410</f>
        <v>0</v>
      </c>
      <c r="C3407" s="78">
        <f>'Balance N-1'!K3410</f>
        <v>0</v>
      </c>
      <c r="D3407" s="78">
        <f>'Balance N-1'!L3410</f>
        <v>0</v>
      </c>
      <c r="E3407" s="78">
        <f>'Balance N-1'!M3410</f>
        <v>0</v>
      </c>
      <c r="F3407" s="78">
        <f>'Balance N-1'!N3410</f>
        <v>0</v>
      </c>
      <c r="G3407" s="78">
        <f>'Balance N-1'!O3410</f>
        <v>0</v>
      </c>
      <c r="H3407" s="78">
        <f>'Balance N-1'!P3410</f>
        <v>0</v>
      </c>
      <c r="I3407" s="79">
        <f t="shared" si="53"/>
        <v>0</v>
      </c>
    </row>
    <row r="3408" spans="1:9" ht="15.6">
      <c r="A3408" s="85">
        <f>'Balance N-1'!I3411</f>
        <v>0</v>
      </c>
      <c r="B3408" s="75">
        <f>'Balance N-1'!J3411</f>
        <v>0</v>
      </c>
      <c r="C3408" s="78">
        <f>'Balance N-1'!K3411</f>
        <v>0</v>
      </c>
      <c r="D3408" s="78">
        <f>'Balance N-1'!L3411</f>
        <v>0</v>
      </c>
      <c r="E3408" s="78">
        <f>'Balance N-1'!M3411</f>
        <v>0</v>
      </c>
      <c r="F3408" s="78">
        <f>'Balance N-1'!N3411</f>
        <v>0</v>
      </c>
      <c r="G3408" s="78">
        <f>'Balance N-1'!O3411</f>
        <v>0</v>
      </c>
      <c r="H3408" s="78">
        <f>'Balance N-1'!P3411</f>
        <v>0</v>
      </c>
      <c r="I3408" s="79">
        <f t="shared" si="53"/>
        <v>0</v>
      </c>
    </row>
    <row r="3409" spans="1:9" ht="15.6">
      <c r="A3409" s="85">
        <f>'Balance N-1'!I3412</f>
        <v>0</v>
      </c>
      <c r="B3409" s="75">
        <f>'Balance N-1'!J3412</f>
        <v>0</v>
      </c>
      <c r="C3409" s="78">
        <f>'Balance N-1'!K3412</f>
        <v>0</v>
      </c>
      <c r="D3409" s="78">
        <f>'Balance N-1'!L3412</f>
        <v>0</v>
      </c>
      <c r="E3409" s="78">
        <f>'Balance N-1'!M3412</f>
        <v>0</v>
      </c>
      <c r="F3409" s="78">
        <f>'Balance N-1'!N3412</f>
        <v>0</v>
      </c>
      <c r="G3409" s="78">
        <f>'Balance N-1'!O3412</f>
        <v>0</v>
      </c>
      <c r="H3409" s="78">
        <f>'Balance N-1'!P3412</f>
        <v>0</v>
      </c>
      <c r="I3409" s="79">
        <f t="shared" si="53"/>
        <v>0</v>
      </c>
    </row>
    <row r="3410" spans="1:9" ht="15.6">
      <c r="A3410" s="85">
        <f>'Balance N-1'!I3413</f>
        <v>0</v>
      </c>
      <c r="B3410" s="75">
        <f>'Balance N-1'!J3413</f>
        <v>0</v>
      </c>
      <c r="C3410" s="78">
        <f>'Balance N-1'!K3413</f>
        <v>0</v>
      </c>
      <c r="D3410" s="78">
        <f>'Balance N-1'!L3413</f>
        <v>0</v>
      </c>
      <c r="E3410" s="78">
        <f>'Balance N-1'!M3413</f>
        <v>0</v>
      </c>
      <c r="F3410" s="78">
        <f>'Balance N-1'!N3413</f>
        <v>0</v>
      </c>
      <c r="G3410" s="78">
        <f>'Balance N-1'!O3413</f>
        <v>0</v>
      </c>
      <c r="H3410" s="78">
        <f>'Balance N-1'!P3413</f>
        <v>0</v>
      </c>
      <c r="I3410" s="79">
        <f t="shared" si="53"/>
        <v>0</v>
      </c>
    </row>
    <row r="3411" spans="1:9" ht="15.6">
      <c r="A3411" s="85">
        <f>'Balance N-1'!I3414</f>
        <v>0</v>
      </c>
      <c r="B3411" s="75">
        <f>'Balance N-1'!J3414</f>
        <v>0</v>
      </c>
      <c r="C3411" s="78">
        <f>'Balance N-1'!K3414</f>
        <v>0</v>
      </c>
      <c r="D3411" s="78">
        <f>'Balance N-1'!L3414</f>
        <v>0</v>
      </c>
      <c r="E3411" s="78">
        <f>'Balance N-1'!M3414</f>
        <v>0</v>
      </c>
      <c r="F3411" s="78">
        <f>'Balance N-1'!N3414</f>
        <v>0</v>
      </c>
      <c r="G3411" s="78">
        <f>'Balance N-1'!O3414</f>
        <v>0</v>
      </c>
      <c r="H3411" s="78">
        <f>'Balance N-1'!P3414</f>
        <v>0</v>
      </c>
      <c r="I3411" s="79">
        <f t="shared" si="53"/>
        <v>0</v>
      </c>
    </row>
    <row r="3412" spans="1:9" ht="15.6">
      <c r="A3412" s="85">
        <f>'Balance N-1'!I3415</f>
        <v>0</v>
      </c>
      <c r="B3412" s="75">
        <f>'Balance N-1'!J3415</f>
        <v>0</v>
      </c>
      <c r="C3412" s="78">
        <f>'Balance N-1'!K3415</f>
        <v>0</v>
      </c>
      <c r="D3412" s="78">
        <f>'Balance N-1'!L3415</f>
        <v>0</v>
      </c>
      <c r="E3412" s="78">
        <f>'Balance N-1'!M3415</f>
        <v>0</v>
      </c>
      <c r="F3412" s="78">
        <f>'Balance N-1'!N3415</f>
        <v>0</v>
      </c>
      <c r="G3412" s="78">
        <f>'Balance N-1'!O3415</f>
        <v>0</v>
      </c>
      <c r="H3412" s="78">
        <f>'Balance N-1'!P3415</f>
        <v>0</v>
      </c>
      <c r="I3412" s="79">
        <f t="shared" si="53"/>
        <v>0</v>
      </c>
    </row>
    <row r="3413" spans="1:9" ht="15.6">
      <c r="A3413" s="85">
        <f>'Balance N-1'!I3416</f>
        <v>0</v>
      </c>
      <c r="B3413" s="75">
        <f>'Balance N-1'!J3416</f>
        <v>0</v>
      </c>
      <c r="C3413" s="78">
        <f>'Balance N-1'!K3416</f>
        <v>0</v>
      </c>
      <c r="D3413" s="78">
        <f>'Balance N-1'!L3416</f>
        <v>0</v>
      </c>
      <c r="E3413" s="78">
        <f>'Balance N-1'!M3416</f>
        <v>0</v>
      </c>
      <c r="F3413" s="78">
        <f>'Balance N-1'!N3416</f>
        <v>0</v>
      </c>
      <c r="G3413" s="78">
        <f>'Balance N-1'!O3416</f>
        <v>0</v>
      </c>
      <c r="H3413" s="78">
        <f>'Balance N-1'!P3416</f>
        <v>0</v>
      </c>
      <c r="I3413" s="79">
        <f t="shared" si="53"/>
        <v>0</v>
      </c>
    </row>
    <row r="3414" spans="1:9" ht="15.6">
      <c r="A3414" s="85">
        <f>'Balance N-1'!I3417</f>
        <v>0</v>
      </c>
      <c r="B3414" s="75">
        <f>'Balance N-1'!J3417</f>
        <v>0</v>
      </c>
      <c r="C3414" s="78">
        <f>'Balance N-1'!K3417</f>
        <v>0</v>
      </c>
      <c r="D3414" s="78">
        <f>'Balance N-1'!L3417</f>
        <v>0</v>
      </c>
      <c r="E3414" s="78">
        <f>'Balance N-1'!M3417</f>
        <v>0</v>
      </c>
      <c r="F3414" s="78">
        <f>'Balance N-1'!N3417</f>
        <v>0</v>
      </c>
      <c r="G3414" s="78">
        <f>'Balance N-1'!O3417</f>
        <v>0</v>
      </c>
      <c r="H3414" s="78">
        <f>'Balance N-1'!P3417</f>
        <v>0</v>
      </c>
      <c r="I3414" s="79">
        <f t="shared" si="53"/>
        <v>0</v>
      </c>
    </row>
    <row r="3415" spans="1:9" ht="15.6">
      <c r="A3415" s="85">
        <f>'Balance N-1'!I3418</f>
        <v>0</v>
      </c>
      <c r="B3415" s="75">
        <f>'Balance N-1'!J3418</f>
        <v>0</v>
      </c>
      <c r="C3415" s="78">
        <f>'Balance N-1'!K3418</f>
        <v>0</v>
      </c>
      <c r="D3415" s="78">
        <f>'Balance N-1'!L3418</f>
        <v>0</v>
      </c>
      <c r="E3415" s="78">
        <f>'Balance N-1'!M3418</f>
        <v>0</v>
      </c>
      <c r="F3415" s="78">
        <f>'Balance N-1'!N3418</f>
        <v>0</v>
      </c>
      <c r="G3415" s="78">
        <f>'Balance N-1'!O3418</f>
        <v>0</v>
      </c>
      <c r="H3415" s="78">
        <f>'Balance N-1'!P3418</f>
        <v>0</v>
      </c>
      <c r="I3415" s="79">
        <f t="shared" si="53"/>
        <v>0</v>
      </c>
    </row>
    <row r="3416" spans="1:9" ht="15.6">
      <c r="A3416" s="85">
        <f>'Balance N-1'!I3419</f>
        <v>0</v>
      </c>
      <c r="B3416" s="75">
        <f>'Balance N-1'!J3419</f>
        <v>0</v>
      </c>
      <c r="C3416" s="78">
        <f>'Balance N-1'!K3419</f>
        <v>0</v>
      </c>
      <c r="D3416" s="78">
        <f>'Balance N-1'!L3419</f>
        <v>0</v>
      </c>
      <c r="E3416" s="78">
        <f>'Balance N-1'!M3419</f>
        <v>0</v>
      </c>
      <c r="F3416" s="78">
        <f>'Balance N-1'!N3419</f>
        <v>0</v>
      </c>
      <c r="G3416" s="78">
        <f>'Balance N-1'!O3419</f>
        <v>0</v>
      </c>
      <c r="H3416" s="78">
        <f>'Balance N-1'!P3419</f>
        <v>0</v>
      </c>
      <c r="I3416" s="79">
        <f t="shared" si="53"/>
        <v>0</v>
      </c>
    </row>
    <row r="3417" spans="1:9" ht="15.6">
      <c r="A3417" s="85">
        <f>'Balance N-1'!I3420</f>
        <v>0</v>
      </c>
      <c r="B3417" s="75">
        <f>'Balance N-1'!J3420</f>
        <v>0</v>
      </c>
      <c r="C3417" s="78">
        <f>'Balance N-1'!K3420</f>
        <v>0</v>
      </c>
      <c r="D3417" s="78">
        <f>'Balance N-1'!L3420</f>
        <v>0</v>
      </c>
      <c r="E3417" s="78">
        <f>'Balance N-1'!M3420</f>
        <v>0</v>
      </c>
      <c r="F3417" s="78">
        <f>'Balance N-1'!N3420</f>
        <v>0</v>
      </c>
      <c r="G3417" s="78">
        <f>'Balance N-1'!O3420</f>
        <v>0</v>
      </c>
      <c r="H3417" s="78">
        <f>'Balance N-1'!P3420</f>
        <v>0</v>
      </c>
      <c r="I3417" s="79">
        <f t="shared" si="53"/>
        <v>0</v>
      </c>
    </row>
    <row r="3418" spans="1:9" ht="15.6">
      <c r="A3418" s="85">
        <f>'Balance N-1'!I3421</f>
        <v>0</v>
      </c>
      <c r="B3418" s="75">
        <f>'Balance N-1'!J3421</f>
        <v>0</v>
      </c>
      <c r="C3418" s="78">
        <f>'Balance N-1'!K3421</f>
        <v>0</v>
      </c>
      <c r="D3418" s="78">
        <f>'Balance N-1'!L3421</f>
        <v>0</v>
      </c>
      <c r="E3418" s="78">
        <f>'Balance N-1'!M3421</f>
        <v>0</v>
      </c>
      <c r="F3418" s="78">
        <f>'Balance N-1'!N3421</f>
        <v>0</v>
      </c>
      <c r="G3418" s="78">
        <f>'Balance N-1'!O3421</f>
        <v>0</v>
      </c>
      <c r="H3418" s="78">
        <f>'Balance N-1'!P3421</f>
        <v>0</v>
      </c>
      <c r="I3418" s="79">
        <f t="shared" si="53"/>
        <v>0</v>
      </c>
    </row>
    <row r="3419" spans="1:9" ht="15.6">
      <c r="A3419" s="85">
        <f>'Balance N-1'!I3422</f>
        <v>0</v>
      </c>
      <c r="B3419" s="75">
        <f>'Balance N-1'!J3422</f>
        <v>0</v>
      </c>
      <c r="C3419" s="78">
        <f>'Balance N-1'!K3422</f>
        <v>0</v>
      </c>
      <c r="D3419" s="78">
        <f>'Balance N-1'!L3422</f>
        <v>0</v>
      </c>
      <c r="E3419" s="78">
        <f>'Balance N-1'!M3422</f>
        <v>0</v>
      </c>
      <c r="F3419" s="78">
        <f>'Balance N-1'!N3422</f>
        <v>0</v>
      </c>
      <c r="G3419" s="78">
        <f>'Balance N-1'!O3422</f>
        <v>0</v>
      </c>
      <c r="H3419" s="78">
        <f>'Balance N-1'!P3422</f>
        <v>0</v>
      </c>
      <c r="I3419" s="79">
        <f t="shared" si="53"/>
        <v>0</v>
      </c>
    </row>
    <row r="3420" spans="1:9" ht="15.6">
      <c r="A3420" s="85">
        <f>'Balance N-1'!I3423</f>
        <v>0</v>
      </c>
      <c r="B3420" s="75">
        <f>'Balance N-1'!J3423</f>
        <v>0</v>
      </c>
      <c r="C3420" s="78">
        <f>'Balance N-1'!K3423</f>
        <v>0</v>
      </c>
      <c r="D3420" s="78">
        <f>'Balance N-1'!L3423</f>
        <v>0</v>
      </c>
      <c r="E3420" s="78">
        <f>'Balance N-1'!M3423</f>
        <v>0</v>
      </c>
      <c r="F3420" s="78">
        <f>'Balance N-1'!N3423</f>
        <v>0</v>
      </c>
      <c r="G3420" s="78">
        <f>'Balance N-1'!O3423</f>
        <v>0</v>
      </c>
      <c r="H3420" s="78">
        <f>'Balance N-1'!P3423</f>
        <v>0</v>
      </c>
      <c r="I3420" s="79">
        <f t="shared" si="53"/>
        <v>0</v>
      </c>
    </row>
    <row r="3421" spans="1:9" ht="15.6">
      <c r="A3421" s="85">
        <f>'Balance N-1'!I3424</f>
        <v>0</v>
      </c>
      <c r="B3421" s="75">
        <f>'Balance N-1'!J3424</f>
        <v>0</v>
      </c>
      <c r="C3421" s="78">
        <f>'Balance N-1'!K3424</f>
        <v>0</v>
      </c>
      <c r="D3421" s="78">
        <f>'Balance N-1'!L3424</f>
        <v>0</v>
      </c>
      <c r="E3421" s="78">
        <f>'Balance N-1'!M3424</f>
        <v>0</v>
      </c>
      <c r="F3421" s="78">
        <f>'Balance N-1'!N3424</f>
        <v>0</v>
      </c>
      <c r="G3421" s="78">
        <f>'Balance N-1'!O3424</f>
        <v>0</v>
      </c>
      <c r="H3421" s="78">
        <f>'Balance N-1'!P3424</f>
        <v>0</v>
      </c>
      <c r="I3421" s="79">
        <f t="shared" si="53"/>
        <v>0</v>
      </c>
    </row>
    <row r="3422" spans="1:9" ht="15.6">
      <c r="A3422" s="85">
        <f>'Balance N-1'!I3425</f>
        <v>0</v>
      </c>
      <c r="B3422" s="75">
        <f>'Balance N-1'!J3425</f>
        <v>0</v>
      </c>
      <c r="C3422" s="78">
        <f>'Balance N-1'!K3425</f>
        <v>0</v>
      </c>
      <c r="D3422" s="78">
        <f>'Balance N-1'!L3425</f>
        <v>0</v>
      </c>
      <c r="E3422" s="78">
        <f>'Balance N-1'!M3425</f>
        <v>0</v>
      </c>
      <c r="F3422" s="78">
        <f>'Balance N-1'!N3425</f>
        <v>0</v>
      </c>
      <c r="G3422" s="78">
        <f>'Balance N-1'!O3425</f>
        <v>0</v>
      </c>
      <c r="H3422" s="78">
        <f>'Balance N-1'!P3425</f>
        <v>0</v>
      </c>
      <c r="I3422" s="79">
        <f t="shared" si="53"/>
        <v>0</v>
      </c>
    </row>
    <row r="3423" spans="1:9" ht="15.6">
      <c r="A3423" s="85">
        <f>'Balance N-1'!I3426</f>
        <v>0</v>
      </c>
      <c r="B3423" s="75">
        <f>'Balance N-1'!J3426</f>
        <v>0</v>
      </c>
      <c r="C3423" s="78">
        <f>'Balance N-1'!K3426</f>
        <v>0</v>
      </c>
      <c r="D3423" s="78">
        <f>'Balance N-1'!L3426</f>
        <v>0</v>
      </c>
      <c r="E3423" s="78">
        <f>'Balance N-1'!M3426</f>
        <v>0</v>
      </c>
      <c r="F3423" s="78">
        <f>'Balance N-1'!N3426</f>
        <v>0</v>
      </c>
      <c r="G3423" s="78">
        <f>'Balance N-1'!O3426</f>
        <v>0</v>
      </c>
      <c r="H3423" s="78">
        <f>'Balance N-1'!P3426</f>
        <v>0</v>
      </c>
      <c r="I3423" s="79">
        <f t="shared" si="53"/>
        <v>0</v>
      </c>
    </row>
    <row r="3424" spans="1:9" ht="15.6">
      <c r="A3424" s="85">
        <f>'Balance N-1'!I3427</f>
        <v>0</v>
      </c>
      <c r="B3424" s="75">
        <f>'Balance N-1'!J3427</f>
        <v>0</v>
      </c>
      <c r="C3424" s="78">
        <f>'Balance N-1'!K3427</f>
        <v>0</v>
      </c>
      <c r="D3424" s="78">
        <f>'Balance N-1'!L3427</f>
        <v>0</v>
      </c>
      <c r="E3424" s="78">
        <f>'Balance N-1'!M3427</f>
        <v>0</v>
      </c>
      <c r="F3424" s="78">
        <f>'Balance N-1'!N3427</f>
        <v>0</v>
      </c>
      <c r="G3424" s="78">
        <f>'Balance N-1'!O3427</f>
        <v>0</v>
      </c>
      <c r="H3424" s="78">
        <f>'Balance N-1'!P3427</f>
        <v>0</v>
      </c>
      <c r="I3424" s="79">
        <f t="shared" si="53"/>
        <v>0</v>
      </c>
    </row>
    <row r="3425" spans="1:9" ht="15.6">
      <c r="A3425" s="85">
        <f>'Balance N-1'!I3428</f>
        <v>0</v>
      </c>
      <c r="B3425" s="75">
        <f>'Balance N-1'!J3428</f>
        <v>0</v>
      </c>
      <c r="C3425" s="78">
        <f>'Balance N-1'!K3428</f>
        <v>0</v>
      </c>
      <c r="D3425" s="78">
        <f>'Balance N-1'!L3428</f>
        <v>0</v>
      </c>
      <c r="E3425" s="78">
        <f>'Balance N-1'!M3428</f>
        <v>0</v>
      </c>
      <c r="F3425" s="78">
        <f>'Balance N-1'!N3428</f>
        <v>0</v>
      </c>
      <c r="G3425" s="78">
        <f>'Balance N-1'!O3428</f>
        <v>0</v>
      </c>
      <c r="H3425" s="78">
        <f>'Balance N-1'!P3428</f>
        <v>0</v>
      </c>
      <c r="I3425" s="79">
        <f t="shared" si="53"/>
        <v>0</v>
      </c>
    </row>
    <row r="3426" spans="1:9" ht="15.6">
      <c r="A3426" s="85">
        <f>'Balance N-1'!I3429</f>
        <v>0</v>
      </c>
      <c r="B3426" s="75">
        <f>'Balance N-1'!J3429</f>
        <v>0</v>
      </c>
      <c r="C3426" s="78">
        <f>'Balance N-1'!K3429</f>
        <v>0</v>
      </c>
      <c r="D3426" s="78">
        <f>'Balance N-1'!L3429</f>
        <v>0</v>
      </c>
      <c r="E3426" s="78">
        <f>'Balance N-1'!M3429</f>
        <v>0</v>
      </c>
      <c r="F3426" s="78">
        <f>'Balance N-1'!N3429</f>
        <v>0</v>
      </c>
      <c r="G3426" s="78">
        <f>'Balance N-1'!O3429</f>
        <v>0</v>
      </c>
      <c r="H3426" s="78">
        <f>'Balance N-1'!P3429</f>
        <v>0</v>
      </c>
      <c r="I3426" s="79">
        <f t="shared" si="53"/>
        <v>0</v>
      </c>
    </row>
    <row r="3427" spans="1:9" ht="15.6">
      <c r="A3427" s="85">
        <f>'Balance N-1'!I3430</f>
        <v>0</v>
      </c>
      <c r="B3427" s="75">
        <f>'Balance N-1'!J3430</f>
        <v>0</v>
      </c>
      <c r="C3427" s="78">
        <f>'Balance N-1'!K3430</f>
        <v>0</v>
      </c>
      <c r="D3427" s="78">
        <f>'Balance N-1'!L3430</f>
        <v>0</v>
      </c>
      <c r="E3427" s="78">
        <f>'Balance N-1'!M3430</f>
        <v>0</v>
      </c>
      <c r="F3427" s="78">
        <f>'Balance N-1'!N3430</f>
        <v>0</v>
      </c>
      <c r="G3427" s="78">
        <f>'Balance N-1'!O3430</f>
        <v>0</v>
      </c>
      <c r="H3427" s="78">
        <f>'Balance N-1'!P3430</f>
        <v>0</v>
      </c>
      <c r="I3427" s="79">
        <f t="shared" si="53"/>
        <v>0</v>
      </c>
    </row>
    <row r="3428" spans="1:9" ht="15.6">
      <c r="A3428" s="85">
        <f>'Balance N-1'!I3431</f>
        <v>0</v>
      </c>
      <c r="B3428" s="75">
        <f>'Balance N-1'!J3431</f>
        <v>0</v>
      </c>
      <c r="C3428" s="78">
        <f>'Balance N-1'!K3431</f>
        <v>0</v>
      </c>
      <c r="D3428" s="78">
        <f>'Balance N-1'!L3431</f>
        <v>0</v>
      </c>
      <c r="E3428" s="78">
        <f>'Balance N-1'!M3431</f>
        <v>0</v>
      </c>
      <c r="F3428" s="78">
        <f>'Balance N-1'!N3431</f>
        <v>0</v>
      </c>
      <c r="G3428" s="78">
        <f>'Balance N-1'!O3431</f>
        <v>0</v>
      </c>
      <c r="H3428" s="78">
        <f>'Balance N-1'!P3431</f>
        <v>0</v>
      </c>
      <c r="I3428" s="79">
        <f t="shared" si="53"/>
        <v>0</v>
      </c>
    </row>
    <row r="3429" spans="1:9" ht="15.6">
      <c r="A3429" s="85">
        <f>'Balance N-1'!I3432</f>
        <v>0</v>
      </c>
      <c r="B3429" s="75">
        <f>'Balance N-1'!J3432</f>
        <v>0</v>
      </c>
      <c r="C3429" s="78">
        <f>'Balance N-1'!K3432</f>
        <v>0</v>
      </c>
      <c r="D3429" s="78">
        <f>'Balance N-1'!L3432</f>
        <v>0</v>
      </c>
      <c r="E3429" s="78">
        <f>'Balance N-1'!M3432</f>
        <v>0</v>
      </c>
      <c r="F3429" s="78">
        <f>'Balance N-1'!N3432</f>
        <v>0</v>
      </c>
      <c r="G3429" s="78">
        <f>'Balance N-1'!O3432</f>
        <v>0</v>
      </c>
      <c r="H3429" s="78">
        <f>'Balance N-1'!P3432</f>
        <v>0</v>
      </c>
      <c r="I3429" s="79">
        <f t="shared" si="53"/>
        <v>0</v>
      </c>
    </row>
    <row r="3430" spans="1:9" ht="15.6">
      <c r="A3430" s="85">
        <f>'Balance N-1'!I3433</f>
        <v>0</v>
      </c>
      <c r="B3430" s="75">
        <f>'Balance N-1'!J3433</f>
        <v>0</v>
      </c>
      <c r="C3430" s="78">
        <f>'Balance N-1'!K3433</f>
        <v>0</v>
      </c>
      <c r="D3430" s="78">
        <f>'Balance N-1'!L3433</f>
        <v>0</v>
      </c>
      <c r="E3430" s="78">
        <f>'Balance N-1'!M3433</f>
        <v>0</v>
      </c>
      <c r="F3430" s="78">
        <f>'Balance N-1'!N3433</f>
        <v>0</v>
      </c>
      <c r="G3430" s="78">
        <f>'Balance N-1'!O3433</f>
        <v>0</v>
      </c>
      <c r="H3430" s="78">
        <f>'Balance N-1'!P3433</f>
        <v>0</v>
      </c>
      <c r="I3430" s="79">
        <f t="shared" si="53"/>
        <v>0</v>
      </c>
    </row>
    <row r="3431" spans="1:9" ht="15.6">
      <c r="A3431" s="85">
        <f>'Balance N-1'!I3434</f>
        <v>0</v>
      </c>
      <c r="B3431" s="75">
        <f>'Balance N-1'!J3434</f>
        <v>0</v>
      </c>
      <c r="C3431" s="78">
        <f>'Balance N-1'!K3434</f>
        <v>0</v>
      </c>
      <c r="D3431" s="78">
        <f>'Balance N-1'!L3434</f>
        <v>0</v>
      </c>
      <c r="E3431" s="78">
        <f>'Balance N-1'!M3434</f>
        <v>0</v>
      </c>
      <c r="F3431" s="78">
        <f>'Balance N-1'!N3434</f>
        <v>0</v>
      </c>
      <c r="G3431" s="78">
        <f>'Balance N-1'!O3434</f>
        <v>0</v>
      </c>
      <c r="H3431" s="78">
        <f>'Balance N-1'!P3434</f>
        <v>0</v>
      </c>
      <c r="I3431" s="79">
        <f t="shared" si="53"/>
        <v>0</v>
      </c>
    </row>
    <row r="3432" spans="1:9" ht="15.6">
      <c r="A3432" s="85">
        <f>'Balance N-1'!I3435</f>
        <v>0</v>
      </c>
      <c r="B3432" s="75">
        <f>'Balance N-1'!J3435</f>
        <v>0</v>
      </c>
      <c r="C3432" s="78">
        <f>'Balance N-1'!K3435</f>
        <v>0</v>
      </c>
      <c r="D3432" s="78">
        <f>'Balance N-1'!L3435</f>
        <v>0</v>
      </c>
      <c r="E3432" s="78">
        <f>'Balance N-1'!M3435</f>
        <v>0</v>
      </c>
      <c r="F3432" s="78">
        <f>'Balance N-1'!N3435</f>
        <v>0</v>
      </c>
      <c r="G3432" s="78">
        <f>'Balance N-1'!O3435</f>
        <v>0</v>
      </c>
      <c r="H3432" s="78">
        <f>'Balance N-1'!P3435</f>
        <v>0</v>
      </c>
      <c r="I3432" s="79">
        <f t="shared" si="53"/>
        <v>0</v>
      </c>
    </row>
    <row r="3433" spans="1:9" ht="15.6">
      <c r="A3433" s="85">
        <f>'Balance N-1'!I3436</f>
        <v>0</v>
      </c>
      <c r="B3433" s="75">
        <f>'Balance N-1'!J3436</f>
        <v>0</v>
      </c>
      <c r="C3433" s="78">
        <f>'Balance N-1'!K3436</f>
        <v>0</v>
      </c>
      <c r="D3433" s="78">
        <f>'Balance N-1'!L3436</f>
        <v>0</v>
      </c>
      <c r="E3433" s="78">
        <f>'Balance N-1'!M3436</f>
        <v>0</v>
      </c>
      <c r="F3433" s="78">
        <f>'Balance N-1'!N3436</f>
        <v>0</v>
      </c>
      <c r="G3433" s="78">
        <f>'Balance N-1'!O3436</f>
        <v>0</v>
      </c>
      <c r="H3433" s="78">
        <f>'Balance N-1'!P3436</f>
        <v>0</v>
      </c>
      <c r="I3433" s="79">
        <f t="shared" si="53"/>
        <v>0</v>
      </c>
    </row>
    <row r="3434" spans="1:9" ht="15.6">
      <c r="A3434" s="85">
        <f>'Balance N-1'!I3437</f>
        <v>0</v>
      </c>
      <c r="B3434" s="75">
        <f>'Balance N-1'!J3437</f>
        <v>0</v>
      </c>
      <c r="C3434" s="78">
        <f>'Balance N-1'!K3437</f>
        <v>0</v>
      </c>
      <c r="D3434" s="78">
        <f>'Balance N-1'!L3437</f>
        <v>0</v>
      </c>
      <c r="E3434" s="78">
        <f>'Balance N-1'!M3437</f>
        <v>0</v>
      </c>
      <c r="F3434" s="78">
        <f>'Balance N-1'!N3437</f>
        <v>0</v>
      </c>
      <c r="G3434" s="78">
        <f>'Balance N-1'!O3437</f>
        <v>0</v>
      </c>
      <c r="H3434" s="78">
        <f>'Balance N-1'!P3437</f>
        <v>0</v>
      </c>
      <c r="I3434" s="79">
        <f t="shared" si="53"/>
        <v>0</v>
      </c>
    </row>
    <row r="3435" spans="1:9" ht="15.6">
      <c r="A3435" s="85">
        <f>'Balance N-1'!I3438</f>
        <v>0</v>
      </c>
      <c r="B3435" s="75">
        <f>'Balance N-1'!J3438</f>
        <v>0</v>
      </c>
      <c r="C3435" s="78">
        <f>'Balance N-1'!K3438</f>
        <v>0</v>
      </c>
      <c r="D3435" s="78">
        <f>'Balance N-1'!L3438</f>
        <v>0</v>
      </c>
      <c r="E3435" s="78">
        <f>'Balance N-1'!M3438</f>
        <v>0</v>
      </c>
      <c r="F3435" s="78">
        <f>'Balance N-1'!N3438</f>
        <v>0</v>
      </c>
      <c r="G3435" s="78">
        <f>'Balance N-1'!O3438</f>
        <v>0</v>
      </c>
      <c r="H3435" s="78">
        <f>'Balance N-1'!P3438</f>
        <v>0</v>
      </c>
      <c r="I3435" s="79">
        <f t="shared" si="53"/>
        <v>0</v>
      </c>
    </row>
    <row r="3436" spans="1:9" ht="15.6">
      <c r="A3436" s="85">
        <f>'Balance N-1'!I3439</f>
        <v>0</v>
      </c>
      <c r="B3436" s="75">
        <f>'Balance N-1'!J3439</f>
        <v>0</v>
      </c>
      <c r="C3436" s="78">
        <f>'Balance N-1'!K3439</f>
        <v>0</v>
      </c>
      <c r="D3436" s="78">
        <f>'Balance N-1'!L3439</f>
        <v>0</v>
      </c>
      <c r="E3436" s="78">
        <f>'Balance N-1'!M3439</f>
        <v>0</v>
      </c>
      <c r="F3436" s="78">
        <f>'Balance N-1'!N3439</f>
        <v>0</v>
      </c>
      <c r="G3436" s="78">
        <f>'Balance N-1'!O3439</f>
        <v>0</v>
      </c>
      <c r="H3436" s="78">
        <f>'Balance N-1'!P3439</f>
        <v>0</v>
      </c>
      <c r="I3436" s="79">
        <f t="shared" si="53"/>
        <v>0</v>
      </c>
    </row>
    <row r="3437" spans="1:9" ht="15.6">
      <c r="A3437" s="85">
        <f>'Balance N-1'!I3440</f>
        <v>0</v>
      </c>
      <c r="B3437" s="75">
        <f>'Balance N-1'!J3440</f>
        <v>0</v>
      </c>
      <c r="C3437" s="78">
        <f>'Balance N-1'!K3440</f>
        <v>0</v>
      </c>
      <c r="D3437" s="78">
        <f>'Balance N-1'!L3440</f>
        <v>0</v>
      </c>
      <c r="E3437" s="78">
        <f>'Balance N-1'!M3440</f>
        <v>0</v>
      </c>
      <c r="F3437" s="78">
        <f>'Balance N-1'!N3440</f>
        <v>0</v>
      </c>
      <c r="G3437" s="78">
        <f>'Balance N-1'!O3440</f>
        <v>0</v>
      </c>
      <c r="H3437" s="78">
        <f>'Balance N-1'!P3440</f>
        <v>0</v>
      </c>
      <c r="I3437" s="79">
        <f t="shared" si="53"/>
        <v>0</v>
      </c>
    </row>
    <row r="3438" spans="1:9" ht="15.6">
      <c r="A3438" s="85">
        <f>'Balance N-1'!I3441</f>
        <v>0</v>
      </c>
      <c r="B3438" s="75">
        <f>'Balance N-1'!J3441</f>
        <v>0</v>
      </c>
      <c r="C3438" s="78">
        <f>'Balance N-1'!K3441</f>
        <v>0</v>
      </c>
      <c r="D3438" s="78">
        <f>'Balance N-1'!L3441</f>
        <v>0</v>
      </c>
      <c r="E3438" s="78">
        <f>'Balance N-1'!M3441</f>
        <v>0</v>
      </c>
      <c r="F3438" s="78">
        <f>'Balance N-1'!N3441</f>
        <v>0</v>
      </c>
      <c r="G3438" s="78">
        <f>'Balance N-1'!O3441</f>
        <v>0</v>
      </c>
      <c r="H3438" s="78">
        <f>'Balance N-1'!P3441</f>
        <v>0</v>
      </c>
      <c r="I3438" s="79">
        <f t="shared" si="53"/>
        <v>0</v>
      </c>
    </row>
    <row r="3439" spans="1:9" ht="15.6">
      <c r="A3439" s="85">
        <f>'Balance N-1'!I3442</f>
        <v>0</v>
      </c>
      <c r="B3439" s="75">
        <f>'Balance N-1'!J3442</f>
        <v>0</v>
      </c>
      <c r="C3439" s="78">
        <f>'Balance N-1'!K3442</f>
        <v>0</v>
      </c>
      <c r="D3439" s="78">
        <f>'Balance N-1'!L3442</f>
        <v>0</v>
      </c>
      <c r="E3439" s="78">
        <f>'Balance N-1'!M3442</f>
        <v>0</v>
      </c>
      <c r="F3439" s="78">
        <f>'Balance N-1'!N3442</f>
        <v>0</v>
      </c>
      <c r="G3439" s="78">
        <f>'Balance N-1'!O3442</f>
        <v>0</v>
      </c>
      <c r="H3439" s="78">
        <f>'Balance N-1'!P3442</f>
        <v>0</v>
      </c>
      <c r="I3439" s="79">
        <f t="shared" si="53"/>
        <v>0</v>
      </c>
    </row>
    <row r="3440" spans="1:9" ht="15.6">
      <c r="A3440" s="85">
        <f>'Balance N-1'!I3443</f>
        <v>0</v>
      </c>
      <c r="B3440" s="75">
        <f>'Balance N-1'!J3443</f>
        <v>0</v>
      </c>
      <c r="C3440" s="78">
        <f>'Balance N-1'!K3443</f>
        <v>0</v>
      </c>
      <c r="D3440" s="78">
        <f>'Balance N-1'!L3443</f>
        <v>0</v>
      </c>
      <c r="E3440" s="78">
        <f>'Balance N-1'!M3443</f>
        <v>0</v>
      </c>
      <c r="F3440" s="78">
        <f>'Balance N-1'!N3443</f>
        <v>0</v>
      </c>
      <c r="G3440" s="78">
        <f>'Balance N-1'!O3443</f>
        <v>0</v>
      </c>
      <c r="H3440" s="78">
        <f>'Balance N-1'!P3443</f>
        <v>0</v>
      </c>
      <c r="I3440" s="79">
        <f t="shared" si="53"/>
        <v>0</v>
      </c>
    </row>
    <row r="3441" spans="1:9" ht="15.6">
      <c r="A3441" s="85">
        <f>'Balance N-1'!I3444</f>
        <v>0</v>
      </c>
      <c r="B3441" s="75">
        <f>'Balance N-1'!J3444</f>
        <v>0</v>
      </c>
      <c r="C3441" s="78">
        <f>'Balance N-1'!K3444</f>
        <v>0</v>
      </c>
      <c r="D3441" s="78">
        <f>'Balance N-1'!L3444</f>
        <v>0</v>
      </c>
      <c r="E3441" s="78">
        <f>'Balance N-1'!M3444</f>
        <v>0</v>
      </c>
      <c r="F3441" s="78">
        <f>'Balance N-1'!N3444</f>
        <v>0</v>
      </c>
      <c r="G3441" s="78">
        <f>'Balance N-1'!O3444</f>
        <v>0</v>
      </c>
      <c r="H3441" s="78">
        <f>'Balance N-1'!P3444</f>
        <v>0</v>
      </c>
      <c r="I3441" s="79">
        <f t="shared" si="53"/>
        <v>0</v>
      </c>
    </row>
    <row r="3442" spans="1:9" ht="15.6">
      <c r="A3442" s="85">
        <f>'Balance N-1'!I3445</f>
        <v>0</v>
      </c>
      <c r="B3442" s="75">
        <f>'Balance N-1'!J3445</f>
        <v>0</v>
      </c>
      <c r="C3442" s="78">
        <f>'Balance N-1'!K3445</f>
        <v>0</v>
      </c>
      <c r="D3442" s="78">
        <f>'Balance N-1'!L3445</f>
        <v>0</v>
      </c>
      <c r="E3442" s="78">
        <f>'Balance N-1'!M3445</f>
        <v>0</v>
      </c>
      <c r="F3442" s="78">
        <f>'Balance N-1'!N3445</f>
        <v>0</v>
      </c>
      <c r="G3442" s="78">
        <f>'Balance N-1'!O3445</f>
        <v>0</v>
      </c>
      <c r="H3442" s="78">
        <f>'Balance N-1'!P3445</f>
        <v>0</v>
      </c>
      <c r="I3442" s="79">
        <f t="shared" si="53"/>
        <v>0</v>
      </c>
    </row>
    <row r="3443" spans="1:9" ht="15.6">
      <c r="A3443" s="85">
        <f>'Balance N-1'!I3446</f>
        <v>0</v>
      </c>
      <c r="B3443" s="75">
        <f>'Balance N-1'!J3446</f>
        <v>0</v>
      </c>
      <c r="C3443" s="78">
        <f>'Balance N-1'!K3446</f>
        <v>0</v>
      </c>
      <c r="D3443" s="78">
        <f>'Balance N-1'!L3446</f>
        <v>0</v>
      </c>
      <c r="E3443" s="78">
        <f>'Balance N-1'!M3446</f>
        <v>0</v>
      </c>
      <c r="F3443" s="78">
        <f>'Balance N-1'!N3446</f>
        <v>0</v>
      </c>
      <c r="G3443" s="78">
        <f>'Balance N-1'!O3446</f>
        <v>0</v>
      </c>
      <c r="H3443" s="78">
        <f>'Balance N-1'!P3446</f>
        <v>0</v>
      </c>
      <c r="I3443" s="79">
        <f t="shared" si="53"/>
        <v>0</v>
      </c>
    </row>
    <row r="3444" spans="1:9" ht="15.6">
      <c r="A3444" s="85">
        <f>'Balance N-1'!I3447</f>
        <v>0</v>
      </c>
      <c r="B3444" s="75">
        <f>'Balance N-1'!J3447</f>
        <v>0</v>
      </c>
      <c r="C3444" s="78">
        <f>'Balance N-1'!K3447</f>
        <v>0</v>
      </c>
      <c r="D3444" s="78">
        <f>'Balance N-1'!L3447</f>
        <v>0</v>
      </c>
      <c r="E3444" s="78">
        <f>'Balance N-1'!M3447</f>
        <v>0</v>
      </c>
      <c r="F3444" s="78">
        <f>'Balance N-1'!N3447</f>
        <v>0</v>
      </c>
      <c r="G3444" s="78">
        <f>'Balance N-1'!O3447</f>
        <v>0</v>
      </c>
      <c r="H3444" s="78">
        <f>'Balance N-1'!P3447</f>
        <v>0</v>
      </c>
      <c r="I3444" s="79">
        <f t="shared" si="53"/>
        <v>0</v>
      </c>
    </row>
    <row r="3445" spans="1:9" ht="15.6">
      <c r="A3445" s="85">
        <f>'Balance N-1'!I3448</f>
        <v>0</v>
      </c>
      <c r="B3445" s="75">
        <f>'Balance N-1'!J3448</f>
        <v>0</v>
      </c>
      <c r="C3445" s="78">
        <f>'Balance N-1'!K3448</f>
        <v>0</v>
      </c>
      <c r="D3445" s="78">
        <f>'Balance N-1'!L3448</f>
        <v>0</v>
      </c>
      <c r="E3445" s="78">
        <f>'Balance N-1'!M3448</f>
        <v>0</v>
      </c>
      <c r="F3445" s="78">
        <f>'Balance N-1'!N3448</f>
        <v>0</v>
      </c>
      <c r="G3445" s="78">
        <f>'Balance N-1'!O3448</f>
        <v>0</v>
      </c>
      <c r="H3445" s="78">
        <f>'Balance N-1'!P3448</f>
        <v>0</v>
      </c>
      <c r="I3445" s="79">
        <f t="shared" si="53"/>
        <v>0</v>
      </c>
    </row>
    <row r="3446" spans="1:9" ht="15.6">
      <c r="A3446" s="85">
        <f>'Balance N-1'!I3449</f>
        <v>0</v>
      </c>
      <c r="B3446" s="75">
        <f>'Balance N-1'!J3449</f>
        <v>0</v>
      </c>
      <c r="C3446" s="78">
        <f>'Balance N-1'!K3449</f>
        <v>0</v>
      </c>
      <c r="D3446" s="78">
        <f>'Balance N-1'!L3449</f>
        <v>0</v>
      </c>
      <c r="E3446" s="78">
        <f>'Balance N-1'!M3449</f>
        <v>0</v>
      </c>
      <c r="F3446" s="78">
        <f>'Balance N-1'!N3449</f>
        <v>0</v>
      </c>
      <c r="G3446" s="78">
        <f>'Balance N-1'!O3449</f>
        <v>0</v>
      </c>
      <c r="H3446" s="78">
        <f>'Balance N-1'!P3449</f>
        <v>0</v>
      </c>
      <c r="I3446" s="79">
        <f t="shared" si="53"/>
        <v>0</v>
      </c>
    </row>
    <row r="3447" spans="1:9" ht="15.6">
      <c r="A3447" s="85">
        <f>'Balance N-1'!I3450</f>
        <v>0</v>
      </c>
      <c r="B3447" s="75">
        <f>'Balance N-1'!J3450</f>
        <v>0</v>
      </c>
      <c r="C3447" s="78">
        <f>'Balance N-1'!K3450</f>
        <v>0</v>
      </c>
      <c r="D3447" s="78">
        <f>'Balance N-1'!L3450</f>
        <v>0</v>
      </c>
      <c r="E3447" s="78">
        <f>'Balance N-1'!M3450</f>
        <v>0</v>
      </c>
      <c r="F3447" s="78">
        <f>'Balance N-1'!N3450</f>
        <v>0</v>
      </c>
      <c r="G3447" s="78">
        <f>'Balance N-1'!O3450</f>
        <v>0</v>
      </c>
      <c r="H3447" s="78">
        <f>'Balance N-1'!P3450</f>
        <v>0</v>
      </c>
      <c r="I3447" s="79">
        <f t="shared" si="53"/>
        <v>0</v>
      </c>
    </row>
    <row r="3448" spans="1:9" ht="15.6">
      <c r="A3448" s="85">
        <f>'Balance N-1'!I3451</f>
        <v>0</v>
      </c>
      <c r="B3448" s="75">
        <f>'Balance N-1'!J3451</f>
        <v>0</v>
      </c>
      <c r="C3448" s="78">
        <f>'Balance N-1'!K3451</f>
        <v>0</v>
      </c>
      <c r="D3448" s="78">
        <f>'Balance N-1'!L3451</f>
        <v>0</v>
      </c>
      <c r="E3448" s="78">
        <f>'Balance N-1'!M3451</f>
        <v>0</v>
      </c>
      <c r="F3448" s="78">
        <f>'Balance N-1'!N3451</f>
        <v>0</v>
      </c>
      <c r="G3448" s="78">
        <f>'Balance N-1'!O3451</f>
        <v>0</v>
      </c>
      <c r="H3448" s="78">
        <f>'Balance N-1'!P3451</f>
        <v>0</v>
      </c>
      <c r="I3448" s="79">
        <f t="shared" si="53"/>
        <v>0</v>
      </c>
    </row>
    <row r="3449" spans="1:9" ht="15.6">
      <c r="A3449" s="85">
        <f>'Balance N-1'!I3452</f>
        <v>0</v>
      </c>
      <c r="B3449" s="75">
        <f>'Balance N-1'!J3452</f>
        <v>0</v>
      </c>
      <c r="C3449" s="78">
        <f>'Balance N-1'!K3452</f>
        <v>0</v>
      </c>
      <c r="D3449" s="78">
        <f>'Balance N-1'!L3452</f>
        <v>0</v>
      </c>
      <c r="E3449" s="78">
        <f>'Balance N-1'!M3452</f>
        <v>0</v>
      </c>
      <c r="F3449" s="78">
        <f>'Balance N-1'!N3452</f>
        <v>0</v>
      </c>
      <c r="G3449" s="78">
        <f>'Balance N-1'!O3452</f>
        <v>0</v>
      </c>
      <c r="H3449" s="78">
        <f>'Balance N-1'!P3452</f>
        <v>0</v>
      </c>
      <c r="I3449" s="79">
        <f t="shared" si="53"/>
        <v>0</v>
      </c>
    </row>
    <row r="3450" spans="1:9" ht="15.6">
      <c r="A3450" s="85">
        <f>'Balance N-1'!I3453</f>
        <v>0</v>
      </c>
      <c r="B3450" s="75">
        <f>'Balance N-1'!J3453</f>
        <v>0</v>
      </c>
      <c r="C3450" s="78">
        <f>'Balance N-1'!K3453</f>
        <v>0</v>
      </c>
      <c r="D3450" s="78">
        <f>'Balance N-1'!L3453</f>
        <v>0</v>
      </c>
      <c r="E3450" s="78">
        <f>'Balance N-1'!M3453</f>
        <v>0</v>
      </c>
      <c r="F3450" s="78">
        <f>'Balance N-1'!N3453</f>
        <v>0</v>
      </c>
      <c r="G3450" s="78">
        <f>'Balance N-1'!O3453</f>
        <v>0</v>
      </c>
      <c r="H3450" s="78">
        <f>'Balance N-1'!P3453</f>
        <v>0</v>
      </c>
      <c r="I3450" s="79">
        <f t="shared" si="53"/>
        <v>0</v>
      </c>
    </row>
    <row r="3451" spans="1:9" ht="15.6">
      <c r="A3451" s="85">
        <f>'Balance N-1'!I3454</f>
        <v>0</v>
      </c>
      <c r="B3451" s="75">
        <f>'Balance N-1'!J3454</f>
        <v>0</v>
      </c>
      <c r="C3451" s="78">
        <f>'Balance N-1'!K3454</f>
        <v>0</v>
      </c>
      <c r="D3451" s="78">
        <f>'Balance N-1'!L3454</f>
        <v>0</v>
      </c>
      <c r="E3451" s="78">
        <f>'Balance N-1'!M3454</f>
        <v>0</v>
      </c>
      <c r="F3451" s="78">
        <f>'Balance N-1'!N3454</f>
        <v>0</v>
      </c>
      <c r="G3451" s="78">
        <f>'Balance N-1'!O3454</f>
        <v>0</v>
      </c>
      <c r="H3451" s="78">
        <f>'Balance N-1'!P3454</f>
        <v>0</v>
      </c>
      <c r="I3451" s="79">
        <f t="shared" si="53"/>
        <v>0</v>
      </c>
    </row>
    <row r="3452" spans="1:9" ht="15.6">
      <c r="A3452" s="85">
        <f>'Balance N-1'!I3455</f>
        <v>0</v>
      </c>
      <c r="B3452" s="75">
        <f>'Balance N-1'!J3455</f>
        <v>0</v>
      </c>
      <c r="C3452" s="78">
        <f>'Balance N-1'!K3455</f>
        <v>0</v>
      </c>
      <c r="D3452" s="78">
        <f>'Balance N-1'!L3455</f>
        <v>0</v>
      </c>
      <c r="E3452" s="78">
        <f>'Balance N-1'!M3455</f>
        <v>0</v>
      </c>
      <c r="F3452" s="78">
        <f>'Balance N-1'!N3455</f>
        <v>0</v>
      </c>
      <c r="G3452" s="78">
        <f>'Balance N-1'!O3455</f>
        <v>0</v>
      </c>
      <c r="H3452" s="78">
        <f>'Balance N-1'!P3455</f>
        <v>0</v>
      </c>
      <c r="I3452" s="79">
        <f t="shared" si="53"/>
        <v>0</v>
      </c>
    </row>
    <row r="3453" spans="1:9" ht="15.6">
      <c r="A3453" s="85">
        <f>'Balance N-1'!I3456</f>
        <v>0</v>
      </c>
      <c r="B3453" s="75">
        <f>'Balance N-1'!J3456</f>
        <v>0</v>
      </c>
      <c r="C3453" s="78">
        <f>'Balance N-1'!K3456</f>
        <v>0</v>
      </c>
      <c r="D3453" s="78">
        <f>'Balance N-1'!L3456</f>
        <v>0</v>
      </c>
      <c r="E3453" s="78">
        <f>'Balance N-1'!M3456</f>
        <v>0</v>
      </c>
      <c r="F3453" s="78">
        <f>'Balance N-1'!N3456</f>
        <v>0</v>
      </c>
      <c r="G3453" s="78">
        <f>'Balance N-1'!O3456</f>
        <v>0</v>
      </c>
      <c r="H3453" s="78">
        <f>'Balance N-1'!P3456</f>
        <v>0</v>
      </c>
      <c r="I3453" s="79">
        <f t="shared" si="53"/>
        <v>0</v>
      </c>
    </row>
    <row r="3454" spans="1:9" ht="15.6">
      <c r="A3454" s="85">
        <f>'Balance N-1'!I3457</f>
        <v>0</v>
      </c>
      <c r="B3454" s="75">
        <f>'Balance N-1'!J3457</f>
        <v>0</v>
      </c>
      <c r="C3454" s="78">
        <f>'Balance N-1'!K3457</f>
        <v>0</v>
      </c>
      <c r="D3454" s="78">
        <f>'Balance N-1'!L3457</f>
        <v>0</v>
      </c>
      <c r="E3454" s="78">
        <f>'Balance N-1'!M3457</f>
        <v>0</v>
      </c>
      <c r="F3454" s="78">
        <f>'Balance N-1'!N3457</f>
        <v>0</v>
      </c>
      <c r="G3454" s="78">
        <f>'Balance N-1'!O3457</f>
        <v>0</v>
      </c>
      <c r="H3454" s="78">
        <f>'Balance N-1'!P3457</f>
        <v>0</v>
      </c>
      <c r="I3454" s="79">
        <f t="shared" si="53"/>
        <v>0</v>
      </c>
    </row>
    <row r="3455" spans="1:9" ht="15.6">
      <c r="A3455" s="85">
        <f>'Balance N-1'!I3458</f>
        <v>0</v>
      </c>
      <c r="B3455" s="75">
        <f>'Balance N-1'!J3458</f>
        <v>0</v>
      </c>
      <c r="C3455" s="78">
        <f>'Balance N-1'!K3458</f>
        <v>0</v>
      </c>
      <c r="D3455" s="78">
        <f>'Balance N-1'!L3458</f>
        <v>0</v>
      </c>
      <c r="E3455" s="78">
        <f>'Balance N-1'!M3458</f>
        <v>0</v>
      </c>
      <c r="F3455" s="78">
        <f>'Balance N-1'!N3458</f>
        <v>0</v>
      </c>
      <c r="G3455" s="78">
        <f>'Balance N-1'!O3458</f>
        <v>0</v>
      </c>
      <c r="H3455" s="78">
        <f>'Balance N-1'!P3458</f>
        <v>0</v>
      </c>
      <c r="I3455" s="79">
        <f t="shared" si="53"/>
        <v>0</v>
      </c>
    </row>
    <row r="3456" spans="1:9" ht="15.6">
      <c r="A3456" s="85">
        <f>'Balance N-1'!I3459</f>
        <v>0</v>
      </c>
      <c r="B3456" s="75">
        <f>'Balance N-1'!J3459</f>
        <v>0</v>
      </c>
      <c r="C3456" s="78">
        <f>'Balance N-1'!K3459</f>
        <v>0</v>
      </c>
      <c r="D3456" s="78">
        <f>'Balance N-1'!L3459</f>
        <v>0</v>
      </c>
      <c r="E3456" s="78">
        <f>'Balance N-1'!M3459</f>
        <v>0</v>
      </c>
      <c r="F3456" s="78">
        <f>'Balance N-1'!N3459</f>
        <v>0</v>
      </c>
      <c r="G3456" s="78">
        <f>'Balance N-1'!O3459</f>
        <v>0</v>
      </c>
      <c r="H3456" s="78">
        <f>'Balance N-1'!P3459</f>
        <v>0</v>
      </c>
      <c r="I3456" s="79">
        <f t="shared" si="53"/>
        <v>0</v>
      </c>
    </row>
    <row r="3457" spans="1:9" ht="15.6">
      <c r="A3457" s="85">
        <f>'Balance N-1'!I3460</f>
        <v>0</v>
      </c>
      <c r="B3457" s="75">
        <f>'Balance N-1'!J3460</f>
        <v>0</v>
      </c>
      <c r="C3457" s="78">
        <f>'Balance N-1'!K3460</f>
        <v>0</v>
      </c>
      <c r="D3457" s="78">
        <f>'Balance N-1'!L3460</f>
        <v>0</v>
      </c>
      <c r="E3457" s="78">
        <f>'Balance N-1'!M3460</f>
        <v>0</v>
      </c>
      <c r="F3457" s="78">
        <f>'Balance N-1'!N3460</f>
        <v>0</v>
      </c>
      <c r="G3457" s="78">
        <f>'Balance N-1'!O3460</f>
        <v>0</v>
      </c>
      <c r="H3457" s="78">
        <f>'Balance N-1'!P3460</f>
        <v>0</v>
      </c>
      <c r="I3457" s="79">
        <f t="shared" si="53"/>
        <v>0</v>
      </c>
    </row>
    <row r="3458" spans="1:9" ht="15.6">
      <c r="A3458" s="85">
        <f>'Balance N-1'!I3461</f>
        <v>0</v>
      </c>
      <c r="B3458" s="75">
        <f>'Balance N-1'!J3461</f>
        <v>0</v>
      </c>
      <c r="C3458" s="78">
        <f>'Balance N-1'!K3461</f>
        <v>0</v>
      </c>
      <c r="D3458" s="78">
        <f>'Balance N-1'!L3461</f>
        <v>0</v>
      </c>
      <c r="E3458" s="78">
        <f>'Balance N-1'!M3461</f>
        <v>0</v>
      </c>
      <c r="F3458" s="78">
        <f>'Balance N-1'!N3461</f>
        <v>0</v>
      </c>
      <c r="G3458" s="78">
        <f>'Balance N-1'!O3461</f>
        <v>0</v>
      </c>
      <c r="H3458" s="78">
        <f>'Balance N-1'!P3461</f>
        <v>0</v>
      </c>
      <c r="I3458" s="79">
        <f t="shared" si="53"/>
        <v>0</v>
      </c>
    </row>
    <row r="3459" spans="1:9" ht="15.6">
      <c r="A3459" s="85">
        <f>'Balance N-1'!I3462</f>
        <v>0</v>
      </c>
      <c r="B3459" s="75">
        <f>'Balance N-1'!J3462</f>
        <v>0</v>
      </c>
      <c r="C3459" s="78">
        <f>'Balance N-1'!K3462</f>
        <v>0</v>
      </c>
      <c r="D3459" s="78">
        <f>'Balance N-1'!L3462</f>
        <v>0</v>
      </c>
      <c r="E3459" s="78">
        <f>'Balance N-1'!M3462</f>
        <v>0</v>
      </c>
      <c r="F3459" s="78">
        <f>'Balance N-1'!N3462</f>
        <v>0</v>
      </c>
      <c r="G3459" s="78">
        <f>'Balance N-1'!O3462</f>
        <v>0</v>
      </c>
      <c r="H3459" s="78">
        <f>'Balance N-1'!P3462</f>
        <v>0</v>
      </c>
      <c r="I3459" s="79">
        <f t="shared" ref="I3459:I3522" si="54">(C3459-D3459)+(E3459-F3459)-(G3459-H3459)</f>
        <v>0</v>
      </c>
    </row>
    <row r="3460" spans="1:9" ht="15.6">
      <c r="A3460" s="85">
        <f>'Balance N-1'!I3463</f>
        <v>0</v>
      </c>
      <c r="B3460" s="75">
        <f>'Balance N-1'!J3463</f>
        <v>0</v>
      </c>
      <c r="C3460" s="78">
        <f>'Balance N-1'!K3463</f>
        <v>0</v>
      </c>
      <c r="D3460" s="78">
        <f>'Balance N-1'!L3463</f>
        <v>0</v>
      </c>
      <c r="E3460" s="78">
        <f>'Balance N-1'!M3463</f>
        <v>0</v>
      </c>
      <c r="F3460" s="78">
        <f>'Balance N-1'!N3463</f>
        <v>0</v>
      </c>
      <c r="G3460" s="78">
        <f>'Balance N-1'!O3463</f>
        <v>0</v>
      </c>
      <c r="H3460" s="78">
        <f>'Balance N-1'!P3463</f>
        <v>0</v>
      </c>
      <c r="I3460" s="79">
        <f t="shared" si="54"/>
        <v>0</v>
      </c>
    </row>
    <row r="3461" spans="1:9" ht="15.6">
      <c r="A3461" s="85">
        <f>'Balance N-1'!I3464</f>
        <v>0</v>
      </c>
      <c r="B3461" s="75">
        <f>'Balance N-1'!J3464</f>
        <v>0</v>
      </c>
      <c r="C3461" s="78">
        <f>'Balance N-1'!K3464</f>
        <v>0</v>
      </c>
      <c r="D3461" s="78">
        <f>'Balance N-1'!L3464</f>
        <v>0</v>
      </c>
      <c r="E3461" s="78">
        <f>'Balance N-1'!M3464</f>
        <v>0</v>
      </c>
      <c r="F3461" s="78">
        <f>'Balance N-1'!N3464</f>
        <v>0</v>
      </c>
      <c r="G3461" s="78">
        <f>'Balance N-1'!O3464</f>
        <v>0</v>
      </c>
      <c r="H3461" s="78">
        <f>'Balance N-1'!P3464</f>
        <v>0</v>
      </c>
      <c r="I3461" s="79">
        <f t="shared" si="54"/>
        <v>0</v>
      </c>
    </row>
    <row r="3462" spans="1:9" ht="15.6">
      <c r="A3462" s="85">
        <f>'Balance N-1'!I3465</f>
        <v>0</v>
      </c>
      <c r="B3462" s="75">
        <f>'Balance N-1'!J3465</f>
        <v>0</v>
      </c>
      <c r="C3462" s="78">
        <f>'Balance N-1'!K3465</f>
        <v>0</v>
      </c>
      <c r="D3462" s="78">
        <f>'Balance N-1'!L3465</f>
        <v>0</v>
      </c>
      <c r="E3462" s="78">
        <f>'Balance N-1'!M3465</f>
        <v>0</v>
      </c>
      <c r="F3462" s="78">
        <f>'Balance N-1'!N3465</f>
        <v>0</v>
      </c>
      <c r="G3462" s="78">
        <f>'Balance N-1'!O3465</f>
        <v>0</v>
      </c>
      <c r="H3462" s="78">
        <f>'Balance N-1'!P3465</f>
        <v>0</v>
      </c>
      <c r="I3462" s="79">
        <f t="shared" si="54"/>
        <v>0</v>
      </c>
    </row>
    <row r="3463" spans="1:9" ht="15.6">
      <c r="A3463" s="85">
        <f>'Balance N-1'!I3466</f>
        <v>0</v>
      </c>
      <c r="B3463" s="75">
        <f>'Balance N-1'!J3466</f>
        <v>0</v>
      </c>
      <c r="C3463" s="78">
        <f>'Balance N-1'!K3466</f>
        <v>0</v>
      </c>
      <c r="D3463" s="78">
        <f>'Balance N-1'!L3466</f>
        <v>0</v>
      </c>
      <c r="E3463" s="78">
        <f>'Balance N-1'!M3466</f>
        <v>0</v>
      </c>
      <c r="F3463" s="78">
        <f>'Balance N-1'!N3466</f>
        <v>0</v>
      </c>
      <c r="G3463" s="78">
        <f>'Balance N-1'!O3466</f>
        <v>0</v>
      </c>
      <c r="H3463" s="78">
        <f>'Balance N-1'!P3466</f>
        <v>0</v>
      </c>
      <c r="I3463" s="79">
        <f t="shared" si="54"/>
        <v>0</v>
      </c>
    </row>
    <row r="3464" spans="1:9" ht="15.6">
      <c r="A3464" s="85">
        <f>'Balance N-1'!I3467</f>
        <v>0</v>
      </c>
      <c r="B3464" s="75">
        <f>'Balance N-1'!J3467</f>
        <v>0</v>
      </c>
      <c r="C3464" s="78">
        <f>'Balance N-1'!K3467</f>
        <v>0</v>
      </c>
      <c r="D3464" s="78">
        <f>'Balance N-1'!L3467</f>
        <v>0</v>
      </c>
      <c r="E3464" s="78">
        <f>'Balance N-1'!M3467</f>
        <v>0</v>
      </c>
      <c r="F3464" s="78">
        <f>'Balance N-1'!N3467</f>
        <v>0</v>
      </c>
      <c r="G3464" s="78">
        <f>'Balance N-1'!O3467</f>
        <v>0</v>
      </c>
      <c r="H3464" s="78">
        <f>'Balance N-1'!P3467</f>
        <v>0</v>
      </c>
      <c r="I3464" s="79">
        <f t="shared" si="54"/>
        <v>0</v>
      </c>
    </row>
    <row r="3465" spans="1:9" ht="15.6">
      <c r="A3465" s="85">
        <f>'Balance N-1'!I3468</f>
        <v>0</v>
      </c>
      <c r="B3465" s="75">
        <f>'Balance N-1'!J3468</f>
        <v>0</v>
      </c>
      <c r="C3465" s="78">
        <f>'Balance N-1'!K3468</f>
        <v>0</v>
      </c>
      <c r="D3465" s="78">
        <f>'Balance N-1'!L3468</f>
        <v>0</v>
      </c>
      <c r="E3465" s="78">
        <f>'Balance N-1'!M3468</f>
        <v>0</v>
      </c>
      <c r="F3465" s="78">
        <f>'Balance N-1'!N3468</f>
        <v>0</v>
      </c>
      <c r="G3465" s="78">
        <f>'Balance N-1'!O3468</f>
        <v>0</v>
      </c>
      <c r="H3465" s="78">
        <f>'Balance N-1'!P3468</f>
        <v>0</v>
      </c>
      <c r="I3465" s="79">
        <f t="shared" si="54"/>
        <v>0</v>
      </c>
    </row>
    <row r="3466" spans="1:9" ht="15.6">
      <c r="A3466" s="85">
        <f>'Balance N-1'!I3469</f>
        <v>0</v>
      </c>
      <c r="B3466" s="75">
        <f>'Balance N-1'!J3469</f>
        <v>0</v>
      </c>
      <c r="C3466" s="78">
        <f>'Balance N-1'!K3469</f>
        <v>0</v>
      </c>
      <c r="D3466" s="78">
        <f>'Balance N-1'!L3469</f>
        <v>0</v>
      </c>
      <c r="E3466" s="78">
        <f>'Balance N-1'!M3469</f>
        <v>0</v>
      </c>
      <c r="F3466" s="78">
        <f>'Balance N-1'!N3469</f>
        <v>0</v>
      </c>
      <c r="G3466" s="78">
        <f>'Balance N-1'!O3469</f>
        <v>0</v>
      </c>
      <c r="H3466" s="78">
        <f>'Balance N-1'!P3469</f>
        <v>0</v>
      </c>
      <c r="I3466" s="79">
        <f t="shared" si="54"/>
        <v>0</v>
      </c>
    </row>
    <row r="3467" spans="1:9" ht="15.6">
      <c r="A3467" s="85">
        <f>'Balance N-1'!I3470</f>
        <v>0</v>
      </c>
      <c r="B3467" s="75">
        <f>'Balance N-1'!J3470</f>
        <v>0</v>
      </c>
      <c r="C3467" s="78">
        <f>'Balance N-1'!K3470</f>
        <v>0</v>
      </c>
      <c r="D3467" s="78">
        <f>'Balance N-1'!L3470</f>
        <v>0</v>
      </c>
      <c r="E3467" s="78">
        <f>'Balance N-1'!M3470</f>
        <v>0</v>
      </c>
      <c r="F3467" s="78">
        <f>'Balance N-1'!N3470</f>
        <v>0</v>
      </c>
      <c r="G3467" s="78">
        <f>'Balance N-1'!O3470</f>
        <v>0</v>
      </c>
      <c r="H3467" s="78">
        <f>'Balance N-1'!P3470</f>
        <v>0</v>
      </c>
      <c r="I3467" s="79">
        <f t="shared" si="54"/>
        <v>0</v>
      </c>
    </row>
    <row r="3468" spans="1:9" ht="15.6">
      <c r="A3468" s="85">
        <f>'Balance N-1'!I3471</f>
        <v>0</v>
      </c>
      <c r="B3468" s="75">
        <f>'Balance N-1'!J3471</f>
        <v>0</v>
      </c>
      <c r="C3468" s="78">
        <f>'Balance N-1'!K3471</f>
        <v>0</v>
      </c>
      <c r="D3468" s="78">
        <f>'Balance N-1'!L3471</f>
        <v>0</v>
      </c>
      <c r="E3468" s="78">
        <f>'Balance N-1'!M3471</f>
        <v>0</v>
      </c>
      <c r="F3468" s="78">
        <f>'Balance N-1'!N3471</f>
        <v>0</v>
      </c>
      <c r="G3468" s="78">
        <f>'Balance N-1'!O3471</f>
        <v>0</v>
      </c>
      <c r="H3468" s="78">
        <f>'Balance N-1'!P3471</f>
        <v>0</v>
      </c>
      <c r="I3468" s="79">
        <f t="shared" si="54"/>
        <v>0</v>
      </c>
    </row>
    <row r="3469" spans="1:9" ht="15.6">
      <c r="A3469" s="85">
        <f>'Balance N-1'!I3472</f>
        <v>0</v>
      </c>
      <c r="B3469" s="75">
        <f>'Balance N-1'!J3472</f>
        <v>0</v>
      </c>
      <c r="C3469" s="78">
        <f>'Balance N-1'!K3472</f>
        <v>0</v>
      </c>
      <c r="D3469" s="78">
        <f>'Balance N-1'!L3472</f>
        <v>0</v>
      </c>
      <c r="E3469" s="78">
        <f>'Balance N-1'!M3472</f>
        <v>0</v>
      </c>
      <c r="F3469" s="78">
        <f>'Balance N-1'!N3472</f>
        <v>0</v>
      </c>
      <c r="G3469" s="78">
        <f>'Balance N-1'!O3472</f>
        <v>0</v>
      </c>
      <c r="H3469" s="78">
        <f>'Balance N-1'!P3472</f>
        <v>0</v>
      </c>
      <c r="I3469" s="79">
        <f t="shared" si="54"/>
        <v>0</v>
      </c>
    </row>
    <row r="3470" spans="1:9" ht="15.6">
      <c r="A3470" s="85">
        <f>'Balance N-1'!I3473</f>
        <v>0</v>
      </c>
      <c r="B3470" s="75">
        <f>'Balance N-1'!J3473</f>
        <v>0</v>
      </c>
      <c r="C3470" s="78">
        <f>'Balance N-1'!K3473</f>
        <v>0</v>
      </c>
      <c r="D3470" s="78">
        <f>'Balance N-1'!L3473</f>
        <v>0</v>
      </c>
      <c r="E3470" s="78">
        <f>'Balance N-1'!M3473</f>
        <v>0</v>
      </c>
      <c r="F3470" s="78">
        <f>'Balance N-1'!N3473</f>
        <v>0</v>
      </c>
      <c r="G3470" s="78">
        <f>'Balance N-1'!O3473</f>
        <v>0</v>
      </c>
      <c r="H3470" s="78">
        <f>'Balance N-1'!P3473</f>
        <v>0</v>
      </c>
      <c r="I3470" s="79">
        <f t="shared" si="54"/>
        <v>0</v>
      </c>
    </row>
    <row r="3471" spans="1:9" ht="15.6">
      <c r="A3471" s="85">
        <f>'Balance N-1'!I3474</f>
        <v>0</v>
      </c>
      <c r="B3471" s="75">
        <f>'Balance N-1'!J3474</f>
        <v>0</v>
      </c>
      <c r="C3471" s="78">
        <f>'Balance N-1'!K3474</f>
        <v>0</v>
      </c>
      <c r="D3471" s="78">
        <f>'Balance N-1'!L3474</f>
        <v>0</v>
      </c>
      <c r="E3471" s="78">
        <f>'Balance N-1'!M3474</f>
        <v>0</v>
      </c>
      <c r="F3471" s="78">
        <f>'Balance N-1'!N3474</f>
        <v>0</v>
      </c>
      <c r="G3471" s="78">
        <f>'Balance N-1'!O3474</f>
        <v>0</v>
      </c>
      <c r="H3471" s="78">
        <f>'Balance N-1'!P3474</f>
        <v>0</v>
      </c>
      <c r="I3471" s="79">
        <f t="shared" si="54"/>
        <v>0</v>
      </c>
    </row>
    <row r="3472" spans="1:9" ht="15.6">
      <c r="A3472" s="85">
        <f>'Balance N-1'!I3475</f>
        <v>0</v>
      </c>
      <c r="B3472" s="75">
        <f>'Balance N-1'!J3475</f>
        <v>0</v>
      </c>
      <c r="C3472" s="78">
        <f>'Balance N-1'!K3475</f>
        <v>0</v>
      </c>
      <c r="D3472" s="78">
        <f>'Balance N-1'!L3475</f>
        <v>0</v>
      </c>
      <c r="E3472" s="78">
        <f>'Balance N-1'!M3475</f>
        <v>0</v>
      </c>
      <c r="F3472" s="78">
        <f>'Balance N-1'!N3475</f>
        <v>0</v>
      </c>
      <c r="G3472" s="78">
        <f>'Balance N-1'!O3475</f>
        <v>0</v>
      </c>
      <c r="H3472" s="78">
        <f>'Balance N-1'!P3475</f>
        <v>0</v>
      </c>
      <c r="I3472" s="79">
        <f t="shared" si="54"/>
        <v>0</v>
      </c>
    </row>
    <row r="3473" spans="1:9" ht="15.6">
      <c r="A3473" s="85">
        <f>'Balance N-1'!I3476</f>
        <v>0</v>
      </c>
      <c r="B3473" s="75">
        <f>'Balance N-1'!J3476</f>
        <v>0</v>
      </c>
      <c r="C3473" s="78">
        <f>'Balance N-1'!K3476</f>
        <v>0</v>
      </c>
      <c r="D3473" s="78">
        <f>'Balance N-1'!L3476</f>
        <v>0</v>
      </c>
      <c r="E3473" s="78">
        <f>'Balance N-1'!M3476</f>
        <v>0</v>
      </c>
      <c r="F3473" s="78">
        <f>'Balance N-1'!N3476</f>
        <v>0</v>
      </c>
      <c r="G3473" s="78">
        <f>'Balance N-1'!O3476</f>
        <v>0</v>
      </c>
      <c r="H3473" s="78">
        <f>'Balance N-1'!P3476</f>
        <v>0</v>
      </c>
      <c r="I3473" s="79">
        <f t="shared" si="54"/>
        <v>0</v>
      </c>
    </row>
    <row r="3474" spans="1:9" ht="15.6">
      <c r="A3474" s="85">
        <f>'Balance N-1'!I3477</f>
        <v>0</v>
      </c>
      <c r="B3474" s="75">
        <f>'Balance N-1'!J3477</f>
        <v>0</v>
      </c>
      <c r="C3474" s="78">
        <f>'Balance N-1'!K3477</f>
        <v>0</v>
      </c>
      <c r="D3474" s="78">
        <f>'Balance N-1'!L3477</f>
        <v>0</v>
      </c>
      <c r="E3474" s="78">
        <f>'Balance N-1'!M3477</f>
        <v>0</v>
      </c>
      <c r="F3474" s="78">
        <f>'Balance N-1'!N3477</f>
        <v>0</v>
      </c>
      <c r="G3474" s="78">
        <f>'Balance N-1'!O3477</f>
        <v>0</v>
      </c>
      <c r="H3474" s="78">
        <f>'Balance N-1'!P3477</f>
        <v>0</v>
      </c>
      <c r="I3474" s="79">
        <f t="shared" si="54"/>
        <v>0</v>
      </c>
    </row>
    <row r="3475" spans="1:9" ht="15.6">
      <c r="A3475" s="85">
        <f>'Balance N-1'!I3478</f>
        <v>0</v>
      </c>
      <c r="B3475" s="75">
        <f>'Balance N-1'!J3478</f>
        <v>0</v>
      </c>
      <c r="C3475" s="78">
        <f>'Balance N-1'!K3478</f>
        <v>0</v>
      </c>
      <c r="D3475" s="78">
        <f>'Balance N-1'!L3478</f>
        <v>0</v>
      </c>
      <c r="E3475" s="78">
        <f>'Balance N-1'!M3478</f>
        <v>0</v>
      </c>
      <c r="F3475" s="78">
        <f>'Balance N-1'!N3478</f>
        <v>0</v>
      </c>
      <c r="G3475" s="78">
        <f>'Balance N-1'!O3478</f>
        <v>0</v>
      </c>
      <c r="H3475" s="78">
        <f>'Balance N-1'!P3478</f>
        <v>0</v>
      </c>
      <c r="I3475" s="79">
        <f t="shared" si="54"/>
        <v>0</v>
      </c>
    </row>
    <row r="3476" spans="1:9" ht="15.6">
      <c r="A3476" s="85">
        <f>'Balance N-1'!I3479</f>
        <v>0</v>
      </c>
      <c r="B3476" s="75">
        <f>'Balance N-1'!J3479</f>
        <v>0</v>
      </c>
      <c r="C3476" s="78">
        <f>'Balance N-1'!K3479</f>
        <v>0</v>
      </c>
      <c r="D3476" s="78">
        <f>'Balance N-1'!L3479</f>
        <v>0</v>
      </c>
      <c r="E3476" s="78">
        <f>'Balance N-1'!M3479</f>
        <v>0</v>
      </c>
      <c r="F3476" s="78">
        <f>'Balance N-1'!N3479</f>
        <v>0</v>
      </c>
      <c r="G3476" s="78">
        <f>'Balance N-1'!O3479</f>
        <v>0</v>
      </c>
      <c r="H3476" s="78">
        <f>'Balance N-1'!P3479</f>
        <v>0</v>
      </c>
      <c r="I3476" s="79">
        <f t="shared" si="54"/>
        <v>0</v>
      </c>
    </row>
    <row r="3477" spans="1:9" ht="15.6">
      <c r="A3477" s="85">
        <f>'Balance N-1'!I3480</f>
        <v>0</v>
      </c>
      <c r="B3477" s="75">
        <f>'Balance N-1'!J3480</f>
        <v>0</v>
      </c>
      <c r="C3477" s="78">
        <f>'Balance N-1'!K3480</f>
        <v>0</v>
      </c>
      <c r="D3477" s="78">
        <f>'Balance N-1'!L3480</f>
        <v>0</v>
      </c>
      <c r="E3477" s="78">
        <f>'Balance N-1'!M3480</f>
        <v>0</v>
      </c>
      <c r="F3477" s="78">
        <f>'Balance N-1'!N3480</f>
        <v>0</v>
      </c>
      <c r="G3477" s="78">
        <f>'Balance N-1'!O3480</f>
        <v>0</v>
      </c>
      <c r="H3477" s="78">
        <f>'Balance N-1'!P3480</f>
        <v>0</v>
      </c>
      <c r="I3477" s="79">
        <f t="shared" si="54"/>
        <v>0</v>
      </c>
    </row>
    <row r="3478" spans="1:9" ht="15.6">
      <c r="A3478" s="85">
        <f>'Balance N-1'!I3481</f>
        <v>0</v>
      </c>
      <c r="B3478" s="75">
        <f>'Balance N-1'!J3481</f>
        <v>0</v>
      </c>
      <c r="C3478" s="78">
        <f>'Balance N-1'!K3481</f>
        <v>0</v>
      </c>
      <c r="D3478" s="78">
        <f>'Balance N-1'!L3481</f>
        <v>0</v>
      </c>
      <c r="E3478" s="78">
        <f>'Balance N-1'!M3481</f>
        <v>0</v>
      </c>
      <c r="F3478" s="78">
        <f>'Balance N-1'!N3481</f>
        <v>0</v>
      </c>
      <c r="G3478" s="78">
        <f>'Balance N-1'!O3481</f>
        <v>0</v>
      </c>
      <c r="H3478" s="78">
        <f>'Balance N-1'!P3481</f>
        <v>0</v>
      </c>
      <c r="I3478" s="79">
        <f t="shared" si="54"/>
        <v>0</v>
      </c>
    </row>
    <row r="3479" spans="1:9" ht="15.6">
      <c r="A3479" s="85">
        <f>'Balance N-1'!I3482</f>
        <v>0</v>
      </c>
      <c r="B3479" s="75">
        <f>'Balance N-1'!J3482</f>
        <v>0</v>
      </c>
      <c r="C3479" s="78">
        <f>'Balance N-1'!K3482</f>
        <v>0</v>
      </c>
      <c r="D3479" s="78">
        <f>'Balance N-1'!L3482</f>
        <v>0</v>
      </c>
      <c r="E3479" s="78">
        <f>'Balance N-1'!M3482</f>
        <v>0</v>
      </c>
      <c r="F3479" s="78">
        <f>'Balance N-1'!N3482</f>
        <v>0</v>
      </c>
      <c r="G3479" s="78">
        <f>'Balance N-1'!O3482</f>
        <v>0</v>
      </c>
      <c r="H3479" s="78">
        <f>'Balance N-1'!P3482</f>
        <v>0</v>
      </c>
      <c r="I3479" s="79">
        <f t="shared" si="54"/>
        <v>0</v>
      </c>
    </row>
    <row r="3480" spans="1:9" ht="15.6">
      <c r="A3480" s="85">
        <f>'Balance N-1'!I3483</f>
        <v>0</v>
      </c>
      <c r="B3480" s="75">
        <f>'Balance N-1'!J3483</f>
        <v>0</v>
      </c>
      <c r="C3480" s="78">
        <f>'Balance N-1'!K3483</f>
        <v>0</v>
      </c>
      <c r="D3480" s="78">
        <f>'Balance N-1'!L3483</f>
        <v>0</v>
      </c>
      <c r="E3480" s="78">
        <f>'Balance N-1'!M3483</f>
        <v>0</v>
      </c>
      <c r="F3480" s="78">
        <f>'Balance N-1'!N3483</f>
        <v>0</v>
      </c>
      <c r="G3480" s="78">
        <f>'Balance N-1'!O3483</f>
        <v>0</v>
      </c>
      <c r="H3480" s="78">
        <f>'Balance N-1'!P3483</f>
        <v>0</v>
      </c>
      <c r="I3480" s="79">
        <f t="shared" si="54"/>
        <v>0</v>
      </c>
    </row>
    <row r="3481" spans="1:9" ht="15.6">
      <c r="A3481" s="85">
        <f>'Balance N-1'!I3484</f>
        <v>0</v>
      </c>
      <c r="B3481" s="75">
        <f>'Balance N-1'!J3484</f>
        <v>0</v>
      </c>
      <c r="C3481" s="78">
        <f>'Balance N-1'!K3484</f>
        <v>0</v>
      </c>
      <c r="D3481" s="78">
        <f>'Balance N-1'!L3484</f>
        <v>0</v>
      </c>
      <c r="E3481" s="78">
        <f>'Balance N-1'!M3484</f>
        <v>0</v>
      </c>
      <c r="F3481" s="78">
        <f>'Balance N-1'!N3484</f>
        <v>0</v>
      </c>
      <c r="G3481" s="78">
        <f>'Balance N-1'!O3484</f>
        <v>0</v>
      </c>
      <c r="H3481" s="78">
        <f>'Balance N-1'!P3484</f>
        <v>0</v>
      </c>
      <c r="I3481" s="79">
        <f t="shared" si="54"/>
        <v>0</v>
      </c>
    </row>
    <row r="3482" spans="1:9" ht="15.6">
      <c r="A3482" s="85">
        <f>'Balance N-1'!I3485</f>
        <v>0</v>
      </c>
      <c r="B3482" s="75">
        <f>'Balance N-1'!J3485</f>
        <v>0</v>
      </c>
      <c r="C3482" s="78">
        <f>'Balance N-1'!K3485</f>
        <v>0</v>
      </c>
      <c r="D3482" s="78">
        <f>'Balance N-1'!L3485</f>
        <v>0</v>
      </c>
      <c r="E3482" s="78">
        <f>'Balance N-1'!M3485</f>
        <v>0</v>
      </c>
      <c r="F3482" s="78">
        <f>'Balance N-1'!N3485</f>
        <v>0</v>
      </c>
      <c r="G3482" s="78">
        <f>'Balance N-1'!O3485</f>
        <v>0</v>
      </c>
      <c r="H3482" s="78">
        <f>'Balance N-1'!P3485</f>
        <v>0</v>
      </c>
      <c r="I3482" s="79">
        <f t="shared" si="54"/>
        <v>0</v>
      </c>
    </row>
    <row r="3483" spans="1:9" ht="15.6">
      <c r="A3483" s="85">
        <f>'Balance N-1'!I3486</f>
        <v>0</v>
      </c>
      <c r="B3483" s="75">
        <f>'Balance N-1'!J3486</f>
        <v>0</v>
      </c>
      <c r="C3483" s="78">
        <f>'Balance N-1'!K3486</f>
        <v>0</v>
      </c>
      <c r="D3483" s="78">
        <f>'Balance N-1'!L3486</f>
        <v>0</v>
      </c>
      <c r="E3483" s="78">
        <f>'Balance N-1'!M3486</f>
        <v>0</v>
      </c>
      <c r="F3483" s="78">
        <f>'Balance N-1'!N3486</f>
        <v>0</v>
      </c>
      <c r="G3483" s="78">
        <f>'Balance N-1'!O3486</f>
        <v>0</v>
      </c>
      <c r="H3483" s="78">
        <f>'Balance N-1'!P3486</f>
        <v>0</v>
      </c>
      <c r="I3483" s="79">
        <f t="shared" si="54"/>
        <v>0</v>
      </c>
    </row>
    <row r="3484" spans="1:9" ht="15.6">
      <c r="A3484" s="85">
        <f>'Balance N-1'!I3487</f>
        <v>0</v>
      </c>
      <c r="B3484" s="75">
        <f>'Balance N-1'!J3487</f>
        <v>0</v>
      </c>
      <c r="C3484" s="78">
        <f>'Balance N-1'!K3487</f>
        <v>0</v>
      </c>
      <c r="D3484" s="78">
        <f>'Balance N-1'!L3487</f>
        <v>0</v>
      </c>
      <c r="E3484" s="78">
        <f>'Balance N-1'!M3487</f>
        <v>0</v>
      </c>
      <c r="F3484" s="78">
        <f>'Balance N-1'!N3487</f>
        <v>0</v>
      </c>
      <c r="G3484" s="78">
        <f>'Balance N-1'!O3487</f>
        <v>0</v>
      </c>
      <c r="H3484" s="78">
        <f>'Balance N-1'!P3487</f>
        <v>0</v>
      </c>
      <c r="I3484" s="79">
        <f t="shared" si="54"/>
        <v>0</v>
      </c>
    </row>
    <row r="3485" spans="1:9" ht="15.6">
      <c r="A3485" s="85">
        <f>'Balance N-1'!I3488</f>
        <v>0</v>
      </c>
      <c r="B3485" s="75">
        <f>'Balance N-1'!J3488</f>
        <v>0</v>
      </c>
      <c r="C3485" s="78">
        <f>'Balance N-1'!K3488</f>
        <v>0</v>
      </c>
      <c r="D3485" s="78">
        <f>'Balance N-1'!L3488</f>
        <v>0</v>
      </c>
      <c r="E3485" s="78">
        <f>'Balance N-1'!M3488</f>
        <v>0</v>
      </c>
      <c r="F3485" s="78">
        <f>'Balance N-1'!N3488</f>
        <v>0</v>
      </c>
      <c r="G3485" s="78">
        <f>'Balance N-1'!O3488</f>
        <v>0</v>
      </c>
      <c r="H3485" s="78">
        <f>'Balance N-1'!P3488</f>
        <v>0</v>
      </c>
      <c r="I3485" s="79">
        <f t="shared" si="54"/>
        <v>0</v>
      </c>
    </row>
    <row r="3486" spans="1:9" ht="15.6">
      <c r="A3486" s="85">
        <f>'Balance N-1'!I3489</f>
        <v>0</v>
      </c>
      <c r="B3486" s="75">
        <f>'Balance N-1'!J3489</f>
        <v>0</v>
      </c>
      <c r="C3486" s="78">
        <f>'Balance N-1'!K3489</f>
        <v>0</v>
      </c>
      <c r="D3486" s="78">
        <f>'Balance N-1'!L3489</f>
        <v>0</v>
      </c>
      <c r="E3486" s="78">
        <f>'Balance N-1'!M3489</f>
        <v>0</v>
      </c>
      <c r="F3486" s="78">
        <f>'Balance N-1'!N3489</f>
        <v>0</v>
      </c>
      <c r="G3486" s="78">
        <f>'Balance N-1'!O3489</f>
        <v>0</v>
      </c>
      <c r="H3486" s="78">
        <f>'Balance N-1'!P3489</f>
        <v>0</v>
      </c>
      <c r="I3486" s="79">
        <f t="shared" si="54"/>
        <v>0</v>
      </c>
    </row>
    <row r="3487" spans="1:9" ht="15.6">
      <c r="A3487" s="85">
        <f>'Balance N-1'!I3490</f>
        <v>0</v>
      </c>
      <c r="B3487" s="75">
        <f>'Balance N-1'!J3490</f>
        <v>0</v>
      </c>
      <c r="C3487" s="78">
        <f>'Balance N-1'!K3490</f>
        <v>0</v>
      </c>
      <c r="D3487" s="78">
        <f>'Balance N-1'!L3490</f>
        <v>0</v>
      </c>
      <c r="E3487" s="78">
        <f>'Balance N-1'!M3490</f>
        <v>0</v>
      </c>
      <c r="F3487" s="78">
        <f>'Balance N-1'!N3490</f>
        <v>0</v>
      </c>
      <c r="G3487" s="78">
        <f>'Balance N-1'!O3490</f>
        <v>0</v>
      </c>
      <c r="H3487" s="78">
        <f>'Balance N-1'!P3490</f>
        <v>0</v>
      </c>
      <c r="I3487" s="79">
        <f t="shared" si="54"/>
        <v>0</v>
      </c>
    </row>
    <row r="3488" spans="1:9" ht="15.6">
      <c r="A3488" s="85">
        <f>'Balance N-1'!I3491</f>
        <v>0</v>
      </c>
      <c r="B3488" s="75">
        <f>'Balance N-1'!J3491</f>
        <v>0</v>
      </c>
      <c r="C3488" s="78">
        <f>'Balance N-1'!K3491</f>
        <v>0</v>
      </c>
      <c r="D3488" s="78">
        <f>'Balance N-1'!L3491</f>
        <v>0</v>
      </c>
      <c r="E3488" s="78">
        <f>'Balance N-1'!M3491</f>
        <v>0</v>
      </c>
      <c r="F3488" s="78">
        <f>'Balance N-1'!N3491</f>
        <v>0</v>
      </c>
      <c r="G3488" s="78">
        <f>'Balance N-1'!O3491</f>
        <v>0</v>
      </c>
      <c r="H3488" s="78">
        <f>'Balance N-1'!P3491</f>
        <v>0</v>
      </c>
      <c r="I3488" s="79">
        <f t="shared" si="54"/>
        <v>0</v>
      </c>
    </row>
    <row r="3489" spans="1:9" ht="15.6">
      <c r="A3489" s="85">
        <f>'Balance N-1'!I3492</f>
        <v>0</v>
      </c>
      <c r="B3489" s="75">
        <f>'Balance N-1'!J3492</f>
        <v>0</v>
      </c>
      <c r="C3489" s="78">
        <f>'Balance N-1'!K3492</f>
        <v>0</v>
      </c>
      <c r="D3489" s="78">
        <f>'Balance N-1'!L3492</f>
        <v>0</v>
      </c>
      <c r="E3489" s="78">
        <f>'Balance N-1'!M3492</f>
        <v>0</v>
      </c>
      <c r="F3489" s="78">
        <f>'Balance N-1'!N3492</f>
        <v>0</v>
      </c>
      <c r="G3489" s="78">
        <f>'Balance N-1'!O3492</f>
        <v>0</v>
      </c>
      <c r="H3489" s="78">
        <f>'Balance N-1'!P3492</f>
        <v>0</v>
      </c>
      <c r="I3489" s="79">
        <f t="shared" si="54"/>
        <v>0</v>
      </c>
    </row>
    <row r="3490" spans="1:9" ht="15.6">
      <c r="A3490" s="85">
        <f>'Balance N-1'!I3493</f>
        <v>0</v>
      </c>
      <c r="B3490" s="75">
        <f>'Balance N-1'!J3493</f>
        <v>0</v>
      </c>
      <c r="C3490" s="78">
        <f>'Balance N-1'!K3493</f>
        <v>0</v>
      </c>
      <c r="D3490" s="78">
        <f>'Balance N-1'!L3493</f>
        <v>0</v>
      </c>
      <c r="E3490" s="78">
        <f>'Balance N-1'!M3493</f>
        <v>0</v>
      </c>
      <c r="F3490" s="78">
        <f>'Balance N-1'!N3493</f>
        <v>0</v>
      </c>
      <c r="G3490" s="78">
        <f>'Balance N-1'!O3493</f>
        <v>0</v>
      </c>
      <c r="H3490" s="78">
        <f>'Balance N-1'!P3493</f>
        <v>0</v>
      </c>
      <c r="I3490" s="79">
        <f t="shared" si="54"/>
        <v>0</v>
      </c>
    </row>
    <row r="3491" spans="1:9" ht="15.6">
      <c r="A3491" s="85">
        <f>'Balance N-1'!I3494</f>
        <v>0</v>
      </c>
      <c r="B3491" s="75">
        <f>'Balance N-1'!J3494</f>
        <v>0</v>
      </c>
      <c r="C3491" s="78">
        <f>'Balance N-1'!K3494</f>
        <v>0</v>
      </c>
      <c r="D3491" s="78">
        <f>'Balance N-1'!L3494</f>
        <v>0</v>
      </c>
      <c r="E3491" s="78">
        <f>'Balance N-1'!M3494</f>
        <v>0</v>
      </c>
      <c r="F3491" s="78">
        <f>'Balance N-1'!N3494</f>
        <v>0</v>
      </c>
      <c r="G3491" s="78">
        <f>'Balance N-1'!O3494</f>
        <v>0</v>
      </c>
      <c r="H3491" s="78">
        <f>'Balance N-1'!P3494</f>
        <v>0</v>
      </c>
      <c r="I3491" s="79">
        <f t="shared" si="54"/>
        <v>0</v>
      </c>
    </row>
    <row r="3492" spans="1:9" ht="15.6">
      <c r="A3492" s="85">
        <f>'Balance N-1'!I3495</f>
        <v>0</v>
      </c>
      <c r="B3492" s="75">
        <f>'Balance N-1'!J3495</f>
        <v>0</v>
      </c>
      <c r="C3492" s="78">
        <f>'Balance N-1'!K3495</f>
        <v>0</v>
      </c>
      <c r="D3492" s="78">
        <f>'Balance N-1'!L3495</f>
        <v>0</v>
      </c>
      <c r="E3492" s="78">
        <f>'Balance N-1'!M3495</f>
        <v>0</v>
      </c>
      <c r="F3492" s="78">
        <f>'Balance N-1'!N3495</f>
        <v>0</v>
      </c>
      <c r="G3492" s="78">
        <f>'Balance N-1'!O3495</f>
        <v>0</v>
      </c>
      <c r="H3492" s="78">
        <f>'Balance N-1'!P3495</f>
        <v>0</v>
      </c>
      <c r="I3492" s="79">
        <f t="shared" si="54"/>
        <v>0</v>
      </c>
    </row>
    <row r="3493" spans="1:9" ht="15.6">
      <c r="A3493" s="85">
        <f>'Balance N-1'!I3496</f>
        <v>0</v>
      </c>
      <c r="B3493" s="75">
        <f>'Balance N-1'!J3496</f>
        <v>0</v>
      </c>
      <c r="C3493" s="78">
        <f>'Balance N-1'!K3496</f>
        <v>0</v>
      </c>
      <c r="D3493" s="78">
        <f>'Balance N-1'!L3496</f>
        <v>0</v>
      </c>
      <c r="E3493" s="78">
        <f>'Balance N-1'!M3496</f>
        <v>0</v>
      </c>
      <c r="F3493" s="78">
        <f>'Balance N-1'!N3496</f>
        <v>0</v>
      </c>
      <c r="G3493" s="78">
        <f>'Balance N-1'!O3496</f>
        <v>0</v>
      </c>
      <c r="H3493" s="78">
        <f>'Balance N-1'!P3496</f>
        <v>0</v>
      </c>
      <c r="I3493" s="79">
        <f t="shared" si="54"/>
        <v>0</v>
      </c>
    </row>
    <row r="3494" spans="1:9" ht="15.6">
      <c r="A3494" s="85">
        <f>'Balance N-1'!I3497</f>
        <v>0</v>
      </c>
      <c r="B3494" s="75">
        <f>'Balance N-1'!J3497</f>
        <v>0</v>
      </c>
      <c r="C3494" s="78">
        <f>'Balance N-1'!K3497</f>
        <v>0</v>
      </c>
      <c r="D3494" s="78">
        <f>'Balance N-1'!L3497</f>
        <v>0</v>
      </c>
      <c r="E3494" s="78">
        <f>'Balance N-1'!M3497</f>
        <v>0</v>
      </c>
      <c r="F3494" s="78">
        <f>'Balance N-1'!N3497</f>
        <v>0</v>
      </c>
      <c r="G3494" s="78">
        <f>'Balance N-1'!O3497</f>
        <v>0</v>
      </c>
      <c r="H3494" s="78">
        <f>'Balance N-1'!P3497</f>
        <v>0</v>
      </c>
      <c r="I3494" s="79">
        <f t="shared" si="54"/>
        <v>0</v>
      </c>
    </row>
    <row r="3495" spans="1:9" ht="15.6">
      <c r="A3495" s="85">
        <f>'Balance N-1'!I3498</f>
        <v>0</v>
      </c>
      <c r="B3495" s="75">
        <f>'Balance N-1'!J3498</f>
        <v>0</v>
      </c>
      <c r="C3495" s="78">
        <f>'Balance N-1'!K3498</f>
        <v>0</v>
      </c>
      <c r="D3495" s="78">
        <f>'Balance N-1'!L3498</f>
        <v>0</v>
      </c>
      <c r="E3495" s="78">
        <f>'Balance N-1'!M3498</f>
        <v>0</v>
      </c>
      <c r="F3495" s="78">
        <f>'Balance N-1'!N3498</f>
        <v>0</v>
      </c>
      <c r="G3495" s="78">
        <f>'Balance N-1'!O3498</f>
        <v>0</v>
      </c>
      <c r="H3495" s="78">
        <f>'Balance N-1'!P3498</f>
        <v>0</v>
      </c>
      <c r="I3495" s="79">
        <f t="shared" si="54"/>
        <v>0</v>
      </c>
    </row>
    <row r="3496" spans="1:9" ht="15.6">
      <c r="A3496" s="85">
        <f>'Balance N-1'!I3499</f>
        <v>0</v>
      </c>
      <c r="B3496" s="75">
        <f>'Balance N-1'!J3499</f>
        <v>0</v>
      </c>
      <c r="C3496" s="78">
        <f>'Balance N-1'!K3499</f>
        <v>0</v>
      </c>
      <c r="D3496" s="78">
        <f>'Balance N-1'!L3499</f>
        <v>0</v>
      </c>
      <c r="E3496" s="78">
        <f>'Balance N-1'!M3499</f>
        <v>0</v>
      </c>
      <c r="F3496" s="78">
        <f>'Balance N-1'!N3499</f>
        <v>0</v>
      </c>
      <c r="G3496" s="78">
        <f>'Balance N-1'!O3499</f>
        <v>0</v>
      </c>
      <c r="H3496" s="78">
        <f>'Balance N-1'!P3499</f>
        <v>0</v>
      </c>
      <c r="I3496" s="79">
        <f t="shared" si="54"/>
        <v>0</v>
      </c>
    </row>
    <row r="3497" spans="1:9" ht="15.6">
      <c r="A3497" s="85">
        <f>'Balance N-1'!I3500</f>
        <v>0</v>
      </c>
      <c r="B3497" s="75">
        <f>'Balance N-1'!J3500</f>
        <v>0</v>
      </c>
      <c r="C3497" s="78">
        <f>'Balance N-1'!K3500</f>
        <v>0</v>
      </c>
      <c r="D3497" s="78">
        <f>'Balance N-1'!L3500</f>
        <v>0</v>
      </c>
      <c r="E3497" s="78">
        <f>'Balance N-1'!M3500</f>
        <v>0</v>
      </c>
      <c r="F3497" s="78">
        <f>'Balance N-1'!N3500</f>
        <v>0</v>
      </c>
      <c r="G3497" s="78">
        <f>'Balance N-1'!O3500</f>
        <v>0</v>
      </c>
      <c r="H3497" s="78">
        <f>'Balance N-1'!P3500</f>
        <v>0</v>
      </c>
      <c r="I3497" s="79">
        <f t="shared" si="54"/>
        <v>0</v>
      </c>
    </row>
    <row r="3498" spans="1:9" ht="15.6">
      <c r="A3498" s="85">
        <f>'Balance N-1'!I3501</f>
        <v>0</v>
      </c>
      <c r="B3498" s="75">
        <f>'Balance N-1'!J3501</f>
        <v>0</v>
      </c>
      <c r="C3498" s="78">
        <f>'Balance N-1'!K3501</f>
        <v>0</v>
      </c>
      <c r="D3498" s="78">
        <f>'Balance N-1'!L3501</f>
        <v>0</v>
      </c>
      <c r="E3498" s="78">
        <f>'Balance N-1'!M3501</f>
        <v>0</v>
      </c>
      <c r="F3498" s="78">
        <f>'Balance N-1'!N3501</f>
        <v>0</v>
      </c>
      <c r="G3498" s="78">
        <f>'Balance N-1'!O3501</f>
        <v>0</v>
      </c>
      <c r="H3498" s="78">
        <f>'Balance N-1'!P3501</f>
        <v>0</v>
      </c>
      <c r="I3498" s="79">
        <f t="shared" si="54"/>
        <v>0</v>
      </c>
    </row>
    <row r="3499" spans="1:9" ht="15.6">
      <c r="A3499" s="85">
        <f>'Balance N-1'!I3502</f>
        <v>0</v>
      </c>
      <c r="B3499" s="75">
        <f>'Balance N-1'!J3502</f>
        <v>0</v>
      </c>
      <c r="C3499" s="78">
        <f>'Balance N-1'!K3502</f>
        <v>0</v>
      </c>
      <c r="D3499" s="78">
        <f>'Balance N-1'!L3502</f>
        <v>0</v>
      </c>
      <c r="E3499" s="78">
        <f>'Balance N-1'!M3502</f>
        <v>0</v>
      </c>
      <c r="F3499" s="78">
        <f>'Balance N-1'!N3502</f>
        <v>0</v>
      </c>
      <c r="G3499" s="78">
        <f>'Balance N-1'!O3502</f>
        <v>0</v>
      </c>
      <c r="H3499" s="78">
        <f>'Balance N-1'!P3502</f>
        <v>0</v>
      </c>
      <c r="I3499" s="79">
        <f t="shared" si="54"/>
        <v>0</v>
      </c>
    </row>
    <row r="3500" spans="1:9" ht="15.6">
      <c r="A3500" s="85">
        <f>'Balance N-1'!I3503</f>
        <v>0</v>
      </c>
      <c r="B3500" s="75">
        <f>'Balance N-1'!J3503</f>
        <v>0</v>
      </c>
      <c r="C3500" s="78">
        <f>'Balance N-1'!K3503</f>
        <v>0</v>
      </c>
      <c r="D3500" s="78">
        <f>'Balance N-1'!L3503</f>
        <v>0</v>
      </c>
      <c r="E3500" s="78">
        <f>'Balance N-1'!M3503</f>
        <v>0</v>
      </c>
      <c r="F3500" s="78">
        <f>'Balance N-1'!N3503</f>
        <v>0</v>
      </c>
      <c r="G3500" s="78">
        <f>'Balance N-1'!O3503</f>
        <v>0</v>
      </c>
      <c r="H3500" s="78">
        <f>'Balance N-1'!P3503</f>
        <v>0</v>
      </c>
      <c r="I3500" s="79">
        <f t="shared" si="54"/>
        <v>0</v>
      </c>
    </row>
    <row r="3501" spans="1:9" ht="15.6">
      <c r="A3501" s="85">
        <f>'Balance N-1'!I3504</f>
        <v>0</v>
      </c>
      <c r="B3501" s="75">
        <f>'Balance N-1'!J3504</f>
        <v>0</v>
      </c>
      <c r="C3501" s="78">
        <f>'Balance N-1'!K3504</f>
        <v>0</v>
      </c>
      <c r="D3501" s="78">
        <f>'Balance N-1'!L3504</f>
        <v>0</v>
      </c>
      <c r="E3501" s="78">
        <f>'Balance N-1'!M3504</f>
        <v>0</v>
      </c>
      <c r="F3501" s="78">
        <f>'Balance N-1'!N3504</f>
        <v>0</v>
      </c>
      <c r="G3501" s="78">
        <f>'Balance N-1'!O3504</f>
        <v>0</v>
      </c>
      <c r="H3501" s="78">
        <f>'Balance N-1'!P3504</f>
        <v>0</v>
      </c>
      <c r="I3501" s="79">
        <f t="shared" si="54"/>
        <v>0</v>
      </c>
    </row>
    <row r="3502" spans="1:9" ht="15.6">
      <c r="A3502" s="85">
        <f>'Balance N-1'!I3505</f>
        <v>0</v>
      </c>
      <c r="B3502" s="75">
        <f>'Balance N-1'!J3505</f>
        <v>0</v>
      </c>
      <c r="C3502" s="78">
        <f>'Balance N-1'!K3505</f>
        <v>0</v>
      </c>
      <c r="D3502" s="78">
        <f>'Balance N-1'!L3505</f>
        <v>0</v>
      </c>
      <c r="E3502" s="78">
        <f>'Balance N-1'!M3505</f>
        <v>0</v>
      </c>
      <c r="F3502" s="78">
        <f>'Balance N-1'!N3505</f>
        <v>0</v>
      </c>
      <c r="G3502" s="78">
        <f>'Balance N-1'!O3505</f>
        <v>0</v>
      </c>
      <c r="H3502" s="78">
        <f>'Balance N-1'!P3505</f>
        <v>0</v>
      </c>
      <c r="I3502" s="79">
        <f t="shared" si="54"/>
        <v>0</v>
      </c>
    </row>
    <row r="3503" spans="1:9" ht="15.6">
      <c r="A3503" s="85">
        <f>'Balance N-1'!I3506</f>
        <v>0</v>
      </c>
      <c r="B3503" s="75">
        <f>'Balance N-1'!J3506</f>
        <v>0</v>
      </c>
      <c r="C3503" s="78">
        <f>'Balance N-1'!K3506</f>
        <v>0</v>
      </c>
      <c r="D3503" s="78">
        <f>'Balance N-1'!L3506</f>
        <v>0</v>
      </c>
      <c r="E3503" s="78">
        <f>'Balance N-1'!M3506</f>
        <v>0</v>
      </c>
      <c r="F3503" s="78">
        <f>'Balance N-1'!N3506</f>
        <v>0</v>
      </c>
      <c r="G3503" s="78">
        <f>'Balance N-1'!O3506</f>
        <v>0</v>
      </c>
      <c r="H3503" s="78">
        <f>'Balance N-1'!P3506</f>
        <v>0</v>
      </c>
      <c r="I3503" s="79">
        <f t="shared" si="54"/>
        <v>0</v>
      </c>
    </row>
    <row r="3504" spans="1:9" ht="15.6">
      <c r="A3504" s="85">
        <f>'Balance N-1'!I3507</f>
        <v>0</v>
      </c>
      <c r="B3504" s="75">
        <f>'Balance N-1'!J3507</f>
        <v>0</v>
      </c>
      <c r="C3504" s="78">
        <f>'Balance N-1'!K3507</f>
        <v>0</v>
      </c>
      <c r="D3504" s="78">
        <f>'Balance N-1'!L3507</f>
        <v>0</v>
      </c>
      <c r="E3504" s="78">
        <f>'Balance N-1'!M3507</f>
        <v>0</v>
      </c>
      <c r="F3504" s="78">
        <f>'Balance N-1'!N3507</f>
        <v>0</v>
      </c>
      <c r="G3504" s="78">
        <f>'Balance N-1'!O3507</f>
        <v>0</v>
      </c>
      <c r="H3504" s="78">
        <f>'Balance N-1'!P3507</f>
        <v>0</v>
      </c>
      <c r="I3504" s="79">
        <f t="shared" si="54"/>
        <v>0</v>
      </c>
    </row>
    <row r="3505" spans="1:9" ht="15.6">
      <c r="A3505" s="85">
        <f>'Balance N-1'!I3508</f>
        <v>0</v>
      </c>
      <c r="B3505" s="75">
        <f>'Balance N-1'!J3508</f>
        <v>0</v>
      </c>
      <c r="C3505" s="78">
        <f>'Balance N-1'!K3508</f>
        <v>0</v>
      </c>
      <c r="D3505" s="78">
        <f>'Balance N-1'!L3508</f>
        <v>0</v>
      </c>
      <c r="E3505" s="78">
        <f>'Balance N-1'!M3508</f>
        <v>0</v>
      </c>
      <c r="F3505" s="78">
        <f>'Balance N-1'!N3508</f>
        <v>0</v>
      </c>
      <c r="G3505" s="78">
        <f>'Balance N-1'!O3508</f>
        <v>0</v>
      </c>
      <c r="H3505" s="78">
        <f>'Balance N-1'!P3508</f>
        <v>0</v>
      </c>
      <c r="I3505" s="79">
        <f t="shared" si="54"/>
        <v>0</v>
      </c>
    </row>
    <row r="3506" spans="1:9" ht="15.6">
      <c r="A3506" s="85">
        <f>'Balance N-1'!I3509</f>
        <v>0</v>
      </c>
      <c r="B3506" s="75">
        <f>'Balance N-1'!J3509</f>
        <v>0</v>
      </c>
      <c r="C3506" s="78">
        <f>'Balance N-1'!K3509</f>
        <v>0</v>
      </c>
      <c r="D3506" s="78">
        <f>'Balance N-1'!L3509</f>
        <v>0</v>
      </c>
      <c r="E3506" s="78">
        <f>'Balance N-1'!M3509</f>
        <v>0</v>
      </c>
      <c r="F3506" s="78">
        <f>'Balance N-1'!N3509</f>
        <v>0</v>
      </c>
      <c r="G3506" s="78">
        <f>'Balance N-1'!O3509</f>
        <v>0</v>
      </c>
      <c r="H3506" s="78">
        <f>'Balance N-1'!P3509</f>
        <v>0</v>
      </c>
      <c r="I3506" s="79">
        <f t="shared" si="54"/>
        <v>0</v>
      </c>
    </row>
    <row r="3507" spans="1:9" ht="15.6">
      <c r="A3507" s="85">
        <f>'Balance N-1'!I3510</f>
        <v>0</v>
      </c>
      <c r="B3507" s="75">
        <f>'Balance N-1'!J3510</f>
        <v>0</v>
      </c>
      <c r="C3507" s="78">
        <f>'Balance N-1'!K3510</f>
        <v>0</v>
      </c>
      <c r="D3507" s="78">
        <f>'Balance N-1'!L3510</f>
        <v>0</v>
      </c>
      <c r="E3507" s="78">
        <f>'Balance N-1'!M3510</f>
        <v>0</v>
      </c>
      <c r="F3507" s="78">
        <f>'Balance N-1'!N3510</f>
        <v>0</v>
      </c>
      <c r="G3507" s="78">
        <f>'Balance N-1'!O3510</f>
        <v>0</v>
      </c>
      <c r="H3507" s="78">
        <f>'Balance N-1'!P3510</f>
        <v>0</v>
      </c>
      <c r="I3507" s="79">
        <f t="shared" si="54"/>
        <v>0</v>
      </c>
    </row>
    <row r="3508" spans="1:9" ht="15.6">
      <c r="A3508" s="85">
        <f>'Balance N-1'!I3511</f>
        <v>0</v>
      </c>
      <c r="B3508" s="75">
        <f>'Balance N-1'!J3511</f>
        <v>0</v>
      </c>
      <c r="C3508" s="78">
        <f>'Balance N-1'!K3511</f>
        <v>0</v>
      </c>
      <c r="D3508" s="78">
        <f>'Balance N-1'!L3511</f>
        <v>0</v>
      </c>
      <c r="E3508" s="78">
        <f>'Balance N-1'!M3511</f>
        <v>0</v>
      </c>
      <c r="F3508" s="78">
        <f>'Balance N-1'!N3511</f>
        <v>0</v>
      </c>
      <c r="G3508" s="78">
        <f>'Balance N-1'!O3511</f>
        <v>0</v>
      </c>
      <c r="H3508" s="78">
        <f>'Balance N-1'!P3511</f>
        <v>0</v>
      </c>
      <c r="I3508" s="79">
        <f t="shared" si="54"/>
        <v>0</v>
      </c>
    </row>
    <row r="3509" spans="1:9" ht="15.6">
      <c r="A3509" s="85">
        <f>'Balance N-1'!I3512</f>
        <v>0</v>
      </c>
      <c r="B3509" s="75">
        <f>'Balance N-1'!J3512</f>
        <v>0</v>
      </c>
      <c r="C3509" s="78">
        <f>'Balance N-1'!K3512</f>
        <v>0</v>
      </c>
      <c r="D3509" s="78">
        <f>'Balance N-1'!L3512</f>
        <v>0</v>
      </c>
      <c r="E3509" s="78">
        <f>'Balance N-1'!M3512</f>
        <v>0</v>
      </c>
      <c r="F3509" s="78">
        <f>'Balance N-1'!N3512</f>
        <v>0</v>
      </c>
      <c r="G3509" s="78">
        <f>'Balance N-1'!O3512</f>
        <v>0</v>
      </c>
      <c r="H3509" s="78">
        <f>'Balance N-1'!P3512</f>
        <v>0</v>
      </c>
      <c r="I3509" s="79">
        <f t="shared" si="54"/>
        <v>0</v>
      </c>
    </row>
    <row r="3510" spans="1:9" ht="15.6">
      <c r="A3510" s="85">
        <f>'Balance N-1'!I3513</f>
        <v>0</v>
      </c>
      <c r="B3510" s="75">
        <f>'Balance N-1'!J3513</f>
        <v>0</v>
      </c>
      <c r="C3510" s="78">
        <f>'Balance N-1'!K3513</f>
        <v>0</v>
      </c>
      <c r="D3510" s="78">
        <f>'Balance N-1'!L3513</f>
        <v>0</v>
      </c>
      <c r="E3510" s="78">
        <f>'Balance N-1'!M3513</f>
        <v>0</v>
      </c>
      <c r="F3510" s="78">
        <f>'Balance N-1'!N3513</f>
        <v>0</v>
      </c>
      <c r="G3510" s="78">
        <f>'Balance N-1'!O3513</f>
        <v>0</v>
      </c>
      <c r="H3510" s="78">
        <f>'Balance N-1'!P3513</f>
        <v>0</v>
      </c>
      <c r="I3510" s="79">
        <f t="shared" si="54"/>
        <v>0</v>
      </c>
    </row>
    <row r="3511" spans="1:9" ht="15.6">
      <c r="A3511" s="85">
        <f>'Balance N-1'!I3514</f>
        <v>0</v>
      </c>
      <c r="B3511" s="75">
        <f>'Balance N-1'!J3514</f>
        <v>0</v>
      </c>
      <c r="C3511" s="78">
        <f>'Balance N-1'!K3514</f>
        <v>0</v>
      </c>
      <c r="D3511" s="78">
        <f>'Balance N-1'!L3514</f>
        <v>0</v>
      </c>
      <c r="E3511" s="78">
        <f>'Balance N-1'!M3514</f>
        <v>0</v>
      </c>
      <c r="F3511" s="78">
        <f>'Balance N-1'!N3514</f>
        <v>0</v>
      </c>
      <c r="G3511" s="78">
        <f>'Balance N-1'!O3514</f>
        <v>0</v>
      </c>
      <c r="H3511" s="78">
        <f>'Balance N-1'!P3514</f>
        <v>0</v>
      </c>
      <c r="I3511" s="79">
        <f t="shared" si="54"/>
        <v>0</v>
      </c>
    </row>
    <row r="3512" spans="1:9" ht="15.6">
      <c r="A3512" s="85">
        <f>'Balance N-1'!I3515</f>
        <v>0</v>
      </c>
      <c r="B3512" s="75">
        <f>'Balance N-1'!J3515</f>
        <v>0</v>
      </c>
      <c r="C3512" s="78">
        <f>'Balance N-1'!K3515</f>
        <v>0</v>
      </c>
      <c r="D3512" s="78">
        <f>'Balance N-1'!L3515</f>
        <v>0</v>
      </c>
      <c r="E3512" s="78">
        <f>'Balance N-1'!M3515</f>
        <v>0</v>
      </c>
      <c r="F3512" s="78">
        <f>'Balance N-1'!N3515</f>
        <v>0</v>
      </c>
      <c r="G3512" s="78">
        <f>'Balance N-1'!O3515</f>
        <v>0</v>
      </c>
      <c r="H3512" s="78">
        <f>'Balance N-1'!P3515</f>
        <v>0</v>
      </c>
      <c r="I3512" s="79">
        <f t="shared" si="54"/>
        <v>0</v>
      </c>
    </row>
    <row r="3513" spans="1:9" ht="15.6">
      <c r="A3513" s="85">
        <f>'Balance N-1'!I3516</f>
        <v>0</v>
      </c>
      <c r="B3513" s="75">
        <f>'Balance N-1'!J3516</f>
        <v>0</v>
      </c>
      <c r="C3513" s="78">
        <f>'Balance N-1'!K3516</f>
        <v>0</v>
      </c>
      <c r="D3513" s="78">
        <f>'Balance N-1'!L3516</f>
        <v>0</v>
      </c>
      <c r="E3513" s="78">
        <f>'Balance N-1'!M3516</f>
        <v>0</v>
      </c>
      <c r="F3513" s="78">
        <f>'Balance N-1'!N3516</f>
        <v>0</v>
      </c>
      <c r="G3513" s="78">
        <f>'Balance N-1'!O3516</f>
        <v>0</v>
      </c>
      <c r="H3513" s="78">
        <f>'Balance N-1'!P3516</f>
        <v>0</v>
      </c>
      <c r="I3513" s="79">
        <f t="shared" si="54"/>
        <v>0</v>
      </c>
    </row>
    <row r="3514" spans="1:9" ht="15.6">
      <c r="A3514" s="85">
        <f>'Balance N-1'!I3517</f>
        <v>0</v>
      </c>
      <c r="B3514" s="75">
        <f>'Balance N-1'!J3517</f>
        <v>0</v>
      </c>
      <c r="C3514" s="78">
        <f>'Balance N-1'!K3517</f>
        <v>0</v>
      </c>
      <c r="D3514" s="78">
        <f>'Balance N-1'!L3517</f>
        <v>0</v>
      </c>
      <c r="E3514" s="78">
        <f>'Balance N-1'!M3517</f>
        <v>0</v>
      </c>
      <c r="F3514" s="78">
        <f>'Balance N-1'!N3517</f>
        <v>0</v>
      </c>
      <c r="G3514" s="78">
        <f>'Balance N-1'!O3517</f>
        <v>0</v>
      </c>
      <c r="H3514" s="78">
        <f>'Balance N-1'!P3517</f>
        <v>0</v>
      </c>
      <c r="I3514" s="79">
        <f t="shared" si="54"/>
        <v>0</v>
      </c>
    </row>
    <row r="3515" spans="1:9" ht="15.6">
      <c r="A3515" s="85">
        <f>'Balance N-1'!I3518</f>
        <v>0</v>
      </c>
      <c r="B3515" s="75">
        <f>'Balance N-1'!J3518</f>
        <v>0</v>
      </c>
      <c r="C3515" s="78">
        <f>'Balance N-1'!K3518</f>
        <v>0</v>
      </c>
      <c r="D3515" s="78">
        <f>'Balance N-1'!L3518</f>
        <v>0</v>
      </c>
      <c r="E3515" s="78">
        <f>'Balance N-1'!M3518</f>
        <v>0</v>
      </c>
      <c r="F3515" s="78">
        <f>'Balance N-1'!N3518</f>
        <v>0</v>
      </c>
      <c r="G3515" s="78">
        <f>'Balance N-1'!O3518</f>
        <v>0</v>
      </c>
      <c r="H3515" s="78">
        <f>'Balance N-1'!P3518</f>
        <v>0</v>
      </c>
      <c r="I3515" s="79">
        <f t="shared" si="54"/>
        <v>0</v>
      </c>
    </row>
    <row r="3516" spans="1:9" ht="15.6">
      <c r="A3516" s="85">
        <f>'Balance N-1'!I3519</f>
        <v>0</v>
      </c>
      <c r="B3516" s="75">
        <f>'Balance N-1'!J3519</f>
        <v>0</v>
      </c>
      <c r="C3516" s="78">
        <f>'Balance N-1'!K3519</f>
        <v>0</v>
      </c>
      <c r="D3516" s="78">
        <f>'Balance N-1'!L3519</f>
        <v>0</v>
      </c>
      <c r="E3516" s="78">
        <f>'Balance N-1'!M3519</f>
        <v>0</v>
      </c>
      <c r="F3516" s="78">
        <f>'Balance N-1'!N3519</f>
        <v>0</v>
      </c>
      <c r="G3516" s="78">
        <f>'Balance N-1'!O3519</f>
        <v>0</v>
      </c>
      <c r="H3516" s="78">
        <f>'Balance N-1'!P3519</f>
        <v>0</v>
      </c>
      <c r="I3516" s="79">
        <f t="shared" si="54"/>
        <v>0</v>
      </c>
    </row>
    <row r="3517" spans="1:9" ht="15.6">
      <c r="A3517" s="85">
        <f>'Balance N-1'!I3520</f>
        <v>0</v>
      </c>
      <c r="B3517" s="75">
        <f>'Balance N-1'!J3520</f>
        <v>0</v>
      </c>
      <c r="C3517" s="78">
        <f>'Balance N-1'!K3520</f>
        <v>0</v>
      </c>
      <c r="D3517" s="78">
        <f>'Balance N-1'!L3520</f>
        <v>0</v>
      </c>
      <c r="E3517" s="78">
        <f>'Balance N-1'!M3520</f>
        <v>0</v>
      </c>
      <c r="F3517" s="78">
        <f>'Balance N-1'!N3520</f>
        <v>0</v>
      </c>
      <c r="G3517" s="78">
        <f>'Balance N-1'!O3520</f>
        <v>0</v>
      </c>
      <c r="H3517" s="78">
        <f>'Balance N-1'!P3520</f>
        <v>0</v>
      </c>
      <c r="I3517" s="79">
        <f t="shared" si="54"/>
        <v>0</v>
      </c>
    </row>
    <row r="3518" spans="1:9" ht="15.6">
      <c r="A3518" s="85">
        <f>'Balance N-1'!I3521</f>
        <v>0</v>
      </c>
      <c r="B3518" s="75">
        <f>'Balance N-1'!J3521</f>
        <v>0</v>
      </c>
      <c r="C3518" s="78">
        <f>'Balance N-1'!K3521</f>
        <v>0</v>
      </c>
      <c r="D3518" s="78">
        <f>'Balance N-1'!L3521</f>
        <v>0</v>
      </c>
      <c r="E3518" s="78">
        <f>'Balance N-1'!M3521</f>
        <v>0</v>
      </c>
      <c r="F3518" s="78">
        <f>'Balance N-1'!N3521</f>
        <v>0</v>
      </c>
      <c r="G3518" s="78">
        <f>'Balance N-1'!O3521</f>
        <v>0</v>
      </c>
      <c r="H3518" s="78">
        <f>'Balance N-1'!P3521</f>
        <v>0</v>
      </c>
      <c r="I3518" s="79">
        <f t="shared" si="54"/>
        <v>0</v>
      </c>
    </row>
    <row r="3519" spans="1:9" ht="15.6">
      <c r="A3519" s="85">
        <f>'Balance N-1'!I3522</f>
        <v>0</v>
      </c>
      <c r="B3519" s="75">
        <f>'Balance N-1'!J3522</f>
        <v>0</v>
      </c>
      <c r="C3519" s="78">
        <f>'Balance N-1'!K3522</f>
        <v>0</v>
      </c>
      <c r="D3519" s="78">
        <f>'Balance N-1'!L3522</f>
        <v>0</v>
      </c>
      <c r="E3519" s="78">
        <f>'Balance N-1'!M3522</f>
        <v>0</v>
      </c>
      <c r="F3519" s="78">
        <f>'Balance N-1'!N3522</f>
        <v>0</v>
      </c>
      <c r="G3519" s="78">
        <f>'Balance N-1'!O3522</f>
        <v>0</v>
      </c>
      <c r="H3519" s="78">
        <f>'Balance N-1'!P3522</f>
        <v>0</v>
      </c>
      <c r="I3519" s="79">
        <f t="shared" si="54"/>
        <v>0</v>
      </c>
    </row>
    <row r="3520" spans="1:9" ht="15.6">
      <c r="A3520" s="85">
        <f>'Balance N-1'!I3523</f>
        <v>0</v>
      </c>
      <c r="B3520" s="75">
        <f>'Balance N-1'!J3523</f>
        <v>0</v>
      </c>
      <c r="C3520" s="78">
        <f>'Balance N-1'!K3523</f>
        <v>0</v>
      </c>
      <c r="D3520" s="78">
        <f>'Balance N-1'!L3523</f>
        <v>0</v>
      </c>
      <c r="E3520" s="78">
        <f>'Balance N-1'!M3523</f>
        <v>0</v>
      </c>
      <c r="F3520" s="78">
        <f>'Balance N-1'!N3523</f>
        <v>0</v>
      </c>
      <c r="G3520" s="78">
        <f>'Balance N-1'!O3523</f>
        <v>0</v>
      </c>
      <c r="H3520" s="78">
        <f>'Balance N-1'!P3523</f>
        <v>0</v>
      </c>
      <c r="I3520" s="79">
        <f t="shared" si="54"/>
        <v>0</v>
      </c>
    </row>
    <row r="3521" spans="1:9" ht="15.6">
      <c r="A3521" s="85">
        <f>'Balance N-1'!I3524</f>
        <v>0</v>
      </c>
      <c r="B3521" s="75">
        <f>'Balance N-1'!J3524</f>
        <v>0</v>
      </c>
      <c r="C3521" s="78">
        <f>'Balance N-1'!K3524</f>
        <v>0</v>
      </c>
      <c r="D3521" s="78">
        <f>'Balance N-1'!L3524</f>
        <v>0</v>
      </c>
      <c r="E3521" s="78">
        <f>'Balance N-1'!M3524</f>
        <v>0</v>
      </c>
      <c r="F3521" s="78">
        <f>'Balance N-1'!N3524</f>
        <v>0</v>
      </c>
      <c r="G3521" s="78">
        <f>'Balance N-1'!O3524</f>
        <v>0</v>
      </c>
      <c r="H3521" s="78">
        <f>'Balance N-1'!P3524</f>
        <v>0</v>
      </c>
      <c r="I3521" s="79">
        <f t="shared" si="54"/>
        <v>0</v>
      </c>
    </row>
    <row r="3522" spans="1:9" ht="15.6">
      <c r="A3522" s="85">
        <f>'Balance N-1'!I3525</f>
        <v>0</v>
      </c>
      <c r="B3522" s="75">
        <f>'Balance N-1'!J3525</f>
        <v>0</v>
      </c>
      <c r="C3522" s="78">
        <f>'Balance N-1'!K3525</f>
        <v>0</v>
      </c>
      <c r="D3522" s="78">
        <f>'Balance N-1'!L3525</f>
        <v>0</v>
      </c>
      <c r="E3522" s="78">
        <f>'Balance N-1'!M3525</f>
        <v>0</v>
      </c>
      <c r="F3522" s="78">
        <f>'Balance N-1'!N3525</f>
        <v>0</v>
      </c>
      <c r="G3522" s="78">
        <f>'Balance N-1'!O3525</f>
        <v>0</v>
      </c>
      <c r="H3522" s="78">
        <f>'Balance N-1'!P3525</f>
        <v>0</v>
      </c>
      <c r="I3522" s="79">
        <f t="shared" si="54"/>
        <v>0</v>
      </c>
    </row>
    <row r="3523" spans="1:9" ht="15.6">
      <c r="A3523" s="85">
        <f>'Balance N-1'!I3526</f>
        <v>0</v>
      </c>
      <c r="B3523" s="75">
        <f>'Balance N-1'!J3526</f>
        <v>0</v>
      </c>
      <c r="C3523" s="78">
        <f>'Balance N-1'!K3526</f>
        <v>0</v>
      </c>
      <c r="D3523" s="78">
        <f>'Balance N-1'!L3526</f>
        <v>0</v>
      </c>
      <c r="E3523" s="78">
        <f>'Balance N-1'!M3526</f>
        <v>0</v>
      </c>
      <c r="F3523" s="78">
        <f>'Balance N-1'!N3526</f>
        <v>0</v>
      </c>
      <c r="G3523" s="78">
        <f>'Balance N-1'!O3526</f>
        <v>0</v>
      </c>
      <c r="H3523" s="78">
        <f>'Balance N-1'!P3526</f>
        <v>0</v>
      </c>
      <c r="I3523" s="79">
        <f t="shared" ref="I3523:I3586" si="55">(C3523-D3523)+(E3523-F3523)-(G3523-H3523)</f>
        <v>0</v>
      </c>
    </row>
    <row r="3524" spans="1:9" ht="15.6">
      <c r="A3524" s="85">
        <f>'Balance N-1'!I3527</f>
        <v>0</v>
      </c>
      <c r="B3524" s="75">
        <f>'Balance N-1'!J3527</f>
        <v>0</v>
      </c>
      <c r="C3524" s="78">
        <f>'Balance N-1'!K3527</f>
        <v>0</v>
      </c>
      <c r="D3524" s="78">
        <f>'Balance N-1'!L3527</f>
        <v>0</v>
      </c>
      <c r="E3524" s="78">
        <f>'Balance N-1'!M3527</f>
        <v>0</v>
      </c>
      <c r="F3524" s="78">
        <f>'Balance N-1'!N3527</f>
        <v>0</v>
      </c>
      <c r="G3524" s="78">
        <f>'Balance N-1'!O3527</f>
        <v>0</v>
      </c>
      <c r="H3524" s="78">
        <f>'Balance N-1'!P3527</f>
        <v>0</v>
      </c>
      <c r="I3524" s="79">
        <f t="shared" si="55"/>
        <v>0</v>
      </c>
    </row>
    <row r="3525" spans="1:9" ht="15.6">
      <c r="A3525" s="85">
        <f>'Balance N-1'!I3528</f>
        <v>0</v>
      </c>
      <c r="B3525" s="75">
        <f>'Balance N-1'!J3528</f>
        <v>0</v>
      </c>
      <c r="C3525" s="78">
        <f>'Balance N-1'!K3528</f>
        <v>0</v>
      </c>
      <c r="D3525" s="78">
        <f>'Balance N-1'!L3528</f>
        <v>0</v>
      </c>
      <c r="E3525" s="78">
        <f>'Balance N-1'!M3528</f>
        <v>0</v>
      </c>
      <c r="F3525" s="78">
        <f>'Balance N-1'!N3528</f>
        <v>0</v>
      </c>
      <c r="G3525" s="78">
        <f>'Balance N-1'!O3528</f>
        <v>0</v>
      </c>
      <c r="H3525" s="78">
        <f>'Balance N-1'!P3528</f>
        <v>0</v>
      </c>
      <c r="I3525" s="79">
        <f t="shared" si="55"/>
        <v>0</v>
      </c>
    </row>
    <row r="3526" spans="1:9" ht="15.6">
      <c r="A3526" s="85">
        <f>'Balance N-1'!I3529</f>
        <v>0</v>
      </c>
      <c r="B3526" s="75">
        <f>'Balance N-1'!J3529</f>
        <v>0</v>
      </c>
      <c r="C3526" s="78">
        <f>'Balance N-1'!K3529</f>
        <v>0</v>
      </c>
      <c r="D3526" s="78">
        <f>'Balance N-1'!L3529</f>
        <v>0</v>
      </c>
      <c r="E3526" s="78">
        <f>'Balance N-1'!M3529</f>
        <v>0</v>
      </c>
      <c r="F3526" s="78">
        <f>'Balance N-1'!N3529</f>
        <v>0</v>
      </c>
      <c r="G3526" s="78">
        <f>'Balance N-1'!O3529</f>
        <v>0</v>
      </c>
      <c r="H3526" s="78">
        <f>'Balance N-1'!P3529</f>
        <v>0</v>
      </c>
      <c r="I3526" s="79">
        <f t="shared" si="55"/>
        <v>0</v>
      </c>
    </row>
    <row r="3527" spans="1:9" ht="15.6">
      <c r="A3527" s="85">
        <f>'Balance N-1'!I3530</f>
        <v>0</v>
      </c>
      <c r="B3527" s="75">
        <f>'Balance N-1'!J3530</f>
        <v>0</v>
      </c>
      <c r="C3527" s="78">
        <f>'Balance N-1'!K3530</f>
        <v>0</v>
      </c>
      <c r="D3527" s="78">
        <f>'Balance N-1'!L3530</f>
        <v>0</v>
      </c>
      <c r="E3527" s="78">
        <f>'Balance N-1'!M3530</f>
        <v>0</v>
      </c>
      <c r="F3527" s="78">
        <f>'Balance N-1'!N3530</f>
        <v>0</v>
      </c>
      <c r="G3527" s="78">
        <f>'Balance N-1'!O3530</f>
        <v>0</v>
      </c>
      <c r="H3527" s="78">
        <f>'Balance N-1'!P3530</f>
        <v>0</v>
      </c>
      <c r="I3527" s="79">
        <f t="shared" si="55"/>
        <v>0</v>
      </c>
    </row>
    <row r="3528" spans="1:9" ht="15.6">
      <c r="A3528" s="85">
        <f>'Balance N-1'!I3531</f>
        <v>0</v>
      </c>
      <c r="B3528" s="75">
        <f>'Balance N-1'!J3531</f>
        <v>0</v>
      </c>
      <c r="C3528" s="78">
        <f>'Balance N-1'!K3531</f>
        <v>0</v>
      </c>
      <c r="D3528" s="78">
        <f>'Balance N-1'!L3531</f>
        <v>0</v>
      </c>
      <c r="E3528" s="78">
        <f>'Balance N-1'!M3531</f>
        <v>0</v>
      </c>
      <c r="F3528" s="78">
        <f>'Balance N-1'!N3531</f>
        <v>0</v>
      </c>
      <c r="G3528" s="78">
        <f>'Balance N-1'!O3531</f>
        <v>0</v>
      </c>
      <c r="H3528" s="78">
        <f>'Balance N-1'!P3531</f>
        <v>0</v>
      </c>
      <c r="I3528" s="79">
        <f t="shared" si="55"/>
        <v>0</v>
      </c>
    </row>
    <row r="3529" spans="1:9" ht="15.6">
      <c r="A3529" s="85">
        <f>'Balance N-1'!I3532</f>
        <v>0</v>
      </c>
      <c r="B3529" s="75">
        <f>'Balance N-1'!J3532</f>
        <v>0</v>
      </c>
      <c r="C3529" s="78">
        <f>'Balance N-1'!K3532</f>
        <v>0</v>
      </c>
      <c r="D3529" s="78">
        <f>'Balance N-1'!L3532</f>
        <v>0</v>
      </c>
      <c r="E3529" s="78">
        <f>'Balance N-1'!M3532</f>
        <v>0</v>
      </c>
      <c r="F3529" s="78">
        <f>'Balance N-1'!N3532</f>
        <v>0</v>
      </c>
      <c r="G3529" s="78">
        <f>'Balance N-1'!O3532</f>
        <v>0</v>
      </c>
      <c r="H3529" s="78">
        <f>'Balance N-1'!P3532</f>
        <v>0</v>
      </c>
      <c r="I3529" s="79">
        <f t="shared" si="55"/>
        <v>0</v>
      </c>
    </row>
    <row r="3530" spans="1:9" ht="15.6">
      <c r="A3530" s="85">
        <f>'Balance N-1'!I3533</f>
        <v>0</v>
      </c>
      <c r="B3530" s="75">
        <f>'Balance N-1'!J3533</f>
        <v>0</v>
      </c>
      <c r="C3530" s="78">
        <f>'Balance N-1'!K3533</f>
        <v>0</v>
      </c>
      <c r="D3530" s="78">
        <f>'Balance N-1'!L3533</f>
        <v>0</v>
      </c>
      <c r="E3530" s="78">
        <f>'Balance N-1'!M3533</f>
        <v>0</v>
      </c>
      <c r="F3530" s="78">
        <f>'Balance N-1'!N3533</f>
        <v>0</v>
      </c>
      <c r="G3530" s="78">
        <f>'Balance N-1'!O3533</f>
        <v>0</v>
      </c>
      <c r="H3530" s="78">
        <f>'Balance N-1'!P3533</f>
        <v>0</v>
      </c>
      <c r="I3530" s="79">
        <f t="shared" si="55"/>
        <v>0</v>
      </c>
    </row>
    <row r="3531" spans="1:9" ht="15.6">
      <c r="A3531" s="85">
        <f>'Balance N-1'!I3534</f>
        <v>0</v>
      </c>
      <c r="B3531" s="75">
        <f>'Balance N-1'!J3534</f>
        <v>0</v>
      </c>
      <c r="C3531" s="78">
        <f>'Balance N-1'!K3534</f>
        <v>0</v>
      </c>
      <c r="D3531" s="78">
        <f>'Balance N-1'!L3534</f>
        <v>0</v>
      </c>
      <c r="E3531" s="78">
        <f>'Balance N-1'!M3534</f>
        <v>0</v>
      </c>
      <c r="F3531" s="78">
        <f>'Balance N-1'!N3534</f>
        <v>0</v>
      </c>
      <c r="G3531" s="78">
        <f>'Balance N-1'!O3534</f>
        <v>0</v>
      </c>
      <c r="H3531" s="78">
        <f>'Balance N-1'!P3534</f>
        <v>0</v>
      </c>
      <c r="I3531" s="79">
        <f t="shared" si="55"/>
        <v>0</v>
      </c>
    </row>
    <row r="3532" spans="1:9" ht="15.6">
      <c r="A3532" s="85">
        <f>'Balance N-1'!I3535</f>
        <v>0</v>
      </c>
      <c r="B3532" s="75">
        <f>'Balance N-1'!J3535</f>
        <v>0</v>
      </c>
      <c r="C3532" s="78">
        <f>'Balance N-1'!K3535</f>
        <v>0</v>
      </c>
      <c r="D3532" s="78">
        <f>'Balance N-1'!L3535</f>
        <v>0</v>
      </c>
      <c r="E3532" s="78">
        <f>'Balance N-1'!M3535</f>
        <v>0</v>
      </c>
      <c r="F3532" s="78">
        <f>'Balance N-1'!N3535</f>
        <v>0</v>
      </c>
      <c r="G3532" s="78">
        <f>'Balance N-1'!O3535</f>
        <v>0</v>
      </c>
      <c r="H3532" s="78">
        <f>'Balance N-1'!P3535</f>
        <v>0</v>
      </c>
      <c r="I3532" s="79">
        <f t="shared" si="55"/>
        <v>0</v>
      </c>
    </row>
    <row r="3533" spans="1:9" ht="15.6">
      <c r="A3533" s="85">
        <f>'Balance N-1'!I3536</f>
        <v>0</v>
      </c>
      <c r="B3533" s="75">
        <f>'Balance N-1'!J3536</f>
        <v>0</v>
      </c>
      <c r="C3533" s="78">
        <f>'Balance N-1'!K3536</f>
        <v>0</v>
      </c>
      <c r="D3533" s="78">
        <f>'Balance N-1'!L3536</f>
        <v>0</v>
      </c>
      <c r="E3533" s="78">
        <f>'Balance N-1'!M3536</f>
        <v>0</v>
      </c>
      <c r="F3533" s="78">
        <f>'Balance N-1'!N3536</f>
        <v>0</v>
      </c>
      <c r="G3533" s="78">
        <f>'Balance N-1'!O3536</f>
        <v>0</v>
      </c>
      <c r="H3533" s="78">
        <f>'Balance N-1'!P3536</f>
        <v>0</v>
      </c>
      <c r="I3533" s="79">
        <f t="shared" si="55"/>
        <v>0</v>
      </c>
    </row>
    <row r="3534" spans="1:9" ht="15.6">
      <c r="A3534" s="85">
        <f>'Balance N-1'!I3537</f>
        <v>0</v>
      </c>
      <c r="B3534" s="75">
        <f>'Balance N-1'!J3537</f>
        <v>0</v>
      </c>
      <c r="C3534" s="78">
        <f>'Balance N-1'!K3537</f>
        <v>0</v>
      </c>
      <c r="D3534" s="78">
        <f>'Balance N-1'!L3537</f>
        <v>0</v>
      </c>
      <c r="E3534" s="78">
        <f>'Balance N-1'!M3537</f>
        <v>0</v>
      </c>
      <c r="F3534" s="78">
        <f>'Balance N-1'!N3537</f>
        <v>0</v>
      </c>
      <c r="G3534" s="78">
        <f>'Balance N-1'!O3537</f>
        <v>0</v>
      </c>
      <c r="H3534" s="78">
        <f>'Balance N-1'!P3537</f>
        <v>0</v>
      </c>
      <c r="I3534" s="79">
        <f t="shared" si="55"/>
        <v>0</v>
      </c>
    </row>
    <row r="3535" spans="1:9" ht="15.6">
      <c r="A3535" s="85">
        <f>'Balance N-1'!I3538</f>
        <v>0</v>
      </c>
      <c r="B3535" s="75">
        <f>'Balance N-1'!J3538</f>
        <v>0</v>
      </c>
      <c r="C3535" s="78">
        <f>'Balance N-1'!K3538</f>
        <v>0</v>
      </c>
      <c r="D3535" s="78">
        <f>'Balance N-1'!L3538</f>
        <v>0</v>
      </c>
      <c r="E3535" s="78">
        <f>'Balance N-1'!M3538</f>
        <v>0</v>
      </c>
      <c r="F3535" s="78">
        <f>'Balance N-1'!N3538</f>
        <v>0</v>
      </c>
      <c r="G3535" s="78">
        <f>'Balance N-1'!O3538</f>
        <v>0</v>
      </c>
      <c r="H3535" s="78">
        <f>'Balance N-1'!P3538</f>
        <v>0</v>
      </c>
      <c r="I3535" s="79">
        <f t="shared" si="55"/>
        <v>0</v>
      </c>
    </row>
    <row r="3536" spans="1:9" ht="15.6">
      <c r="A3536" s="85">
        <f>'Balance N-1'!I3539</f>
        <v>0</v>
      </c>
      <c r="B3536" s="75">
        <f>'Balance N-1'!J3539</f>
        <v>0</v>
      </c>
      <c r="C3536" s="78">
        <f>'Balance N-1'!K3539</f>
        <v>0</v>
      </c>
      <c r="D3536" s="78">
        <f>'Balance N-1'!L3539</f>
        <v>0</v>
      </c>
      <c r="E3536" s="78">
        <f>'Balance N-1'!M3539</f>
        <v>0</v>
      </c>
      <c r="F3536" s="78">
        <f>'Balance N-1'!N3539</f>
        <v>0</v>
      </c>
      <c r="G3536" s="78">
        <f>'Balance N-1'!O3539</f>
        <v>0</v>
      </c>
      <c r="H3536" s="78">
        <f>'Balance N-1'!P3539</f>
        <v>0</v>
      </c>
      <c r="I3536" s="79">
        <f t="shared" si="55"/>
        <v>0</v>
      </c>
    </row>
    <row r="3537" spans="1:9" ht="15.6">
      <c r="A3537" s="85">
        <f>'Balance N-1'!I3540</f>
        <v>0</v>
      </c>
      <c r="B3537" s="75">
        <f>'Balance N-1'!J3540</f>
        <v>0</v>
      </c>
      <c r="C3537" s="78">
        <f>'Balance N-1'!K3540</f>
        <v>0</v>
      </c>
      <c r="D3537" s="78">
        <f>'Balance N-1'!L3540</f>
        <v>0</v>
      </c>
      <c r="E3537" s="78">
        <f>'Balance N-1'!M3540</f>
        <v>0</v>
      </c>
      <c r="F3537" s="78">
        <f>'Balance N-1'!N3540</f>
        <v>0</v>
      </c>
      <c r="G3537" s="78">
        <f>'Balance N-1'!O3540</f>
        <v>0</v>
      </c>
      <c r="H3537" s="78">
        <f>'Balance N-1'!P3540</f>
        <v>0</v>
      </c>
      <c r="I3537" s="79">
        <f t="shared" si="55"/>
        <v>0</v>
      </c>
    </row>
    <row r="3538" spans="1:9" ht="15.6">
      <c r="A3538" s="85">
        <f>'Balance N-1'!I3541</f>
        <v>0</v>
      </c>
      <c r="B3538" s="75">
        <f>'Balance N-1'!J3541</f>
        <v>0</v>
      </c>
      <c r="C3538" s="78">
        <f>'Balance N-1'!K3541</f>
        <v>0</v>
      </c>
      <c r="D3538" s="78">
        <f>'Balance N-1'!L3541</f>
        <v>0</v>
      </c>
      <c r="E3538" s="78">
        <f>'Balance N-1'!M3541</f>
        <v>0</v>
      </c>
      <c r="F3538" s="78">
        <f>'Balance N-1'!N3541</f>
        <v>0</v>
      </c>
      <c r="G3538" s="78">
        <f>'Balance N-1'!O3541</f>
        <v>0</v>
      </c>
      <c r="H3538" s="78">
        <f>'Balance N-1'!P3541</f>
        <v>0</v>
      </c>
      <c r="I3538" s="79">
        <f t="shared" si="55"/>
        <v>0</v>
      </c>
    </row>
    <row r="3539" spans="1:9" ht="15.6">
      <c r="A3539" s="85">
        <f>'Balance N-1'!I3542</f>
        <v>0</v>
      </c>
      <c r="B3539" s="75">
        <f>'Balance N-1'!J3542</f>
        <v>0</v>
      </c>
      <c r="C3539" s="78">
        <f>'Balance N-1'!K3542</f>
        <v>0</v>
      </c>
      <c r="D3539" s="78">
        <f>'Balance N-1'!L3542</f>
        <v>0</v>
      </c>
      <c r="E3539" s="78">
        <f>'Balance N-1'!M3542</f>
        <v>0</v>
      </c>
      <c r="F3539" s="78">
        <f>'Balance N-1'!N3542</f>
        <v>0</v>
      </c>
      <c r="G3539" s="78">
        <f>'Balance N-1'!O3542</f>
        <v>0</v>
      </c>
      <c r="H3539" s="78">
        <f>'Balance N-1'!P3542</f>
        <v>0</v>
      </c>
      <c r="I3539" s="79">
        <f t="shared" si="55"/>
        <v>0</v>
      </c>
    </row>
    <row r="3540" spans="1:9" ht="15.6">
      <c r="A3540" s="85">
        <f>'Balance N-1'!I3543</f>
        <v>0</v>
      </c>
      <c r="B3540" s="75">
        <f>'Balance N-1'!J3543</f>
        <v>0</v>
      </c>
      <c r="C3540" s="78">
        <f>'Balance N-1'!K3543</f>
        <v>0</v>
      </c>
      <c r="D3540" s="78">
        <f>'Balance N-1'!L3543</f>
        <v>0</v>
      </c>
      <c r="E3540" s="78">
        <f>'Balance N-1'!M3543</f>
        <v>0</v>
      </c>
      <c r="F3540" s="78">
        <f>'Balance N-1'!N3543</f>
        <v>0</v>
      </c>
      <c r="G3540" s="78">
        <f>'Balance N-1'!O3543</f>
        <v>0</v>
      </c>
      <c r="H3540" s="78">
        <f>'Balance N-1'!P3543</f>
        <v>0</v>
      </c>
      <c r="I3540" s="79">
        <f t="shared" si="55"/>
        <v>0</v>
      </c>
    </row>
    <row r="3541" spans="1:9" ht="15.6">
      <c r="A3541" s="85">
        <f>'Balance N-1'!I3544</f>
        <v>0</v>
      </c>
      <c r="B3541" s="75">
        <f>'Balance N-1'!J3544</f>
        <v>0</v>
      </c>
      <c r="C3541" s="78">
        <f>'Balance N-1'!K3544</f>
        <v>0</v>
      </c>
      <c r="D3541" s="78">
        <f>'Balance N-1'!L3544</f>
        <v>0</v>
      </c>
      <c r="E3541" s="78">
        <f>'Balance N-1'!M3544</f>
        <v>0</v>
      </c>
      <c r="F3541" s="78">
        <f>'Balance N-1'!N3544</f>
        <v>0</v>
      </c>
      <c r="G3541" s="78">
        <f>'Balance N-1'!O3544</f>
        <v>0</v>
      </c>
      <c r="H3541" s="78">
        <f>'Balance N-1'!P3544</f>
        <v>0</v>
      </c>
      <c r="I3541" s="79">
        <f t="shared" si="55"/>
        <v>0</v>
      </c>
    </row>
    <row r="3542" spans="1:9" ht="15.6">
      <c r="A3542" s="85">
        <f>'Balance N-1'!I3545</f>
        <v>0</v>
      </c>
      <c r="B3542" s="75">
        <f>'Balance N-1'!J3545</f>
        <v>0</v>
      </c>
      <c r="C3542" s="78">
        <f>'Balance N-1'!K3545</f>
        <v>0</v>
      </c>
      <c r="D3542" s="78">
        <f>'Balance N-1'!L3545</f>
        <v>0</v>
      </c>
      <c r="E3542" s="78">
        <f>'Balance N-1'!M3545</f>
        <v>0</v>
      </c>
      <c r="F3542" s="78">
        <f>'Balance N-1'!N3545</f>
        <v>0</v>
      </c>
      <c r="G3542" s="78">
        <f>'Balance N-1'!O3545</f>
        <v>0</v>
      </c>
      <c r="H3542" s="78">
        <f>'Balance N-1'!P3545</f>
        <v>0</v>
      </c>
      <c r="I3542" s="79">
        <f t="shared" si="55"/>
        <v>0</v>
      </c>
    </row>
    <row r="3543" spans="1:9" ht="15.6">
      <c r="A3543" s="85">
        <f>'Balance N-1'!I3546</f>
        <v>0</v>
      </c>
      <c r="B3543" s="75">
        <f>'Balance N-1'!J3546</f>
        <v>0</v>
      </c>
      <c r="C3543" s="78">
        <f>'Balance N-1'!K3546</f>
        <v>0</v>
      </c>
      <c r="D3543" s="78">
        <f>'Balance N-1'!L3546</f>
        <v>0</v>
      </c>
      <c r="E3543" s="78">
        <f>'Balance N-1'!M3546</f>
        <v>0</v>
      </c>
      <c r="F3543" s="78">
        <f>'Balance N-1'!N3546</f>
        <v>0</v>
      </c>
      <c r="G3543" s="78">
        <f>'Balance N-1'!O3546</f>
        <v>0</v>
      </c>
      <c r="H3543" s="78">
        <f>'Balance N-1'!P3546</f>
        <v>0</v>
      </c>
      <c r="I3543" s="79">
        <f t="shared" si="55"/>
        <v>0</v>
      </c>
    </row>
    <row r="3544" spans="1:9" ht="15.6">
      <c r="A3544" s="85">
        <f>'Balance N-1'!I3547</f>
        <v>0</v>
      </c>
      <c r="B3544" s="75">
        <f>'Balance N-1'!J3547</f>
        <v>0</v>
      </c>
      <c r="C3544" s="78">
        <f>'Balance N-1'!K3547</f>
        <v>0</v>
      </c>
      <c r="D3544" s="78">
        <f>'Balance N-1'!L3547</f>
        <v>0</v>
      </c>
      <c r="E3544" s="78">
        <f>'Balance N-1'!M3547</f>
        <v>0</v>
      </c>
      <c r="F3544" s="78">
        <f>'Balance N-1'!N3547</f>
        <v>0</v>
      </c>
      <c r="G3544" s="78">
        <f>'Balance N-1'!O3547</f>
        <v>0</v>
      </c>
      <c r="H3544" s="78">
        <f>'Balance N-1'!P3547</f>
        <v>0</v>
      </c>
      <c r="I3544" s="79">
        <f t="shared" si="55"/>
        <v>0</v>
      </c>
    </row>
    <row r="3545" spans="1:9" ht="15.6">
      <c r="A3545" s="85">
        <f>'Balance N-1'!I3548</f>
        <v>0</v>
      </c>
      <c r="B3545" s="75">
        <f>'Balance N-1'!J3548</f>
        <v>0</v>
      </c>
      <c r="C3545" s="78">
        <f>'Balance N-1'!K3548</f>
        <v>0</v>
      </c>
      <c r="D3545" s="78">
        <f>'Balance N-1'!L3548</f>
        <v>0</v>
      </c>
      <c r="E3545" s="78">
        <f>'Balance N-1'!M3548</f>
        <v>0</v>
      </c>
      <c r="F3545" s="78">
        <f>'Balance N-1'!N3548</f>
        <v>0</v>
      </c>
      <c r="G3545" s="78">
        <f>'Balance N-1'!O3548</f>
        <v>0</v>
      </c>
      <c r="H3545" s="78">
        <f>'Balance N-1'!P3548</f>
        <v>0</v>
      </c>
      <c r="I3545" s="79">
        <f t="shared" si="55"/>
        <v>0</v>
      </c>
    </row>
    <row r="3546" spans="1:9" ht="15.6">
      <c r="A3546" s="85">
        <f>'Balance N-1'!I3549</f>
        <v>0</v>
      </c>
      <c r="B3546" s="75">
        <f>'Balance N-1'!J3549</f>
        <v>0</v>
      </c>
      <c r="C3546" s="78">
        <f>'Balance N-1'!K3549</f>
        <v>0</v>
      </c>
      <c r="D3546" s="78">
        <f>'Balance N-1'!L3549</f>
        <v>0</v>
      </c>
      <c r="E3546" s="78">
        <f>'Balance N-1'!M3549</f>
        <v>0</v>
      </c>
      <c r="F3546" s="78">
        <f>'Balance N-1'!N3549</f>
        <v>0</v>
      </c>
      <c r="G3546" s="78">
        <f>'Balance N-1'!O3549</f>
        <v>0</v>
      </c>
      <c r="H3546" s="78">
        <f>'Balance N-1'!P3549</f>
        <v>0</v>
      </c>
      <c r="I3546" s="79">
        <f t="shared" si="55"/>
        <v>0</v>
      </c>
    </row>
    <row r="3547" spans="1:9" ht="15.6">
      <c r="A3547" s="85">
        <f>'Balance N-1'!I3550</f>
        <v>0</v>
      </c>
      <c r="B3547" s="75">
        <f>'Balance N-1'!J3550</f>
        <v>0</v>
      </c>
      <c r="C3547" s="78">
        <f>'Balance N-1'!K3550</f>
        <v>0</v>
      </c>
      <c r="D3547" s="78">
        <f>'Balance N-1'!L3550</f>
        <v>0</v>
      </c>
      <c r="E3547" s="78">
        <f>'Balance N-1'!M3550</f>
        <v>0</v>
      </c>
      <c r="F3547" s="78">
        <f>'Balance N-1'!N3550</f>
        <v>0</v>
      </c>
      <c r="G3547" s="78">
        <f>'Balance N-1'!O3550</f>
        <v>0</v>
      </c>
      <c r="H3547" s="78">
        <f>'Balance N-1'!P3550</f>
        <v>0</v>
      </c>
      <c r="I3547" s="79">
        <f t="shared" si="55"/>
        <v>0</v>
      </c>
    </row>
    <row r="3548" spans="1:9" ht="15.6">
      <c r="A3548" s="85">
        <f>'Balance N-1'!I3551</f>
        <v>0</v>
      </c>
      <c r="B3548" s="75">
        <f>'Balance N-1'!J3551</f>
        <v>0</v>
      </c>
      <c r="C3548" s="78">
        <f>'Balance N-1'!K3551</f>
        <v>0</v>
      </c>
      <c r="D3548" s="78">
        <f>'Balance N-1'!L3551</f>
        <v>0</v>
      </c>
      <c r="E3548" s="78">
        <f>'Balance N-1'!M3551</f>
        <v>0</v>
      </c>
      <c r="F3548" s="78">
        <f>'Balance N-1'!N3551</f>
        <v>0</v>
      </c>
      <c r="G3548" s="78">
        <f>'Balance N-1'!O3551</f>
        <v>0</v>
      </c>
      <c r="H3548" s="78">
        <f>'Balance N-1'!P3551</f>
        <v>0</v>
      </c>
      <c r="I3548" s="79">
        <f t="shared" si="55"/>
        <v>0</v>
      </c>
    </row>
    <row r="3549" spans="1:9" ht="15.6">
      <c r="A3549" s="85">
        <f>'Balance N-1'!I3552</f>
        <v>0</v>
      </c>
      <c r="B3549" s="75">
        <f>'Balance N-1'!J3552</f>
        <v>0</v>
      </c>
      <c r="C3549" s="78">
        <f>'Balance N-1'!K3552</f>
        <v>0</v>
      </c>
      <c r="D3549" s="78">
        <f>'Balance N-1'!L3552</f>
        <v>0</v>
      </c>
      <c r="E3549" s="78">
        <f>'Balance N-1'!M3552</f>
        <v>0</v>
      </c>
      <c r="F3549" s="78">
        <f>'Balance N-1'!N3552</f>
        <v>0</v>
      </c>
      <c r="G3549" s="78">
        <f>'Balance N-1'!O3552</f>
        <v>0</v>
      </c>
      <c r="H3549" s="78">
        <f>'Balance N-1'!P3552</f>
        <v>0</v>
      </c>
      <c r="I3549" s="79">
        <f t="shared" si="55"/>
        <v>0</v>
      </c>
    </row>
    <row r="3550" spans="1:9" ht="15.6">
      <c r="A3550" s="85">
        <f>'Balance N-1'!I3553</f>
        <v>0</v>
      </c>
      <c r="B3550" s="75">
        <f>'Balance N-1'!J3553</f>
        <v>0</v>
      </c>
      <c r="C3550" s="78">
        <f>'Balance N-1'!K3553</f>
        <v>0</v>
      </c>
      <c r="D3550" s="78">
        <f>'Balance N-1'!L3553</f>
        <v>0</v>
      </c>
      <c r="E3550" s="78">
        <f>'Balance N-1'!M3553</f>
        <v>0</v>
      </c>
      <c r="F3550" s="78">
        <f>'Balance N-1'!N3553</f>
        <v>0</v>
      </c>
      <c r="G3550" s="78">
        <f>'Balance N-1'!O3553</f>
        <v>0</v>
      </c>
      <c r="H3550" s="78">
        <f>'Balance N-1'!P3553</f>
        <v>0</v>
      </c>
      <c r="I3550" s="79">
        <f t="shared" si="55"/>
        <v>0</v>
      </c>
    </row>
    <row r="3551" spans="1:9" ht="15.6">
      <c r="A3551" s="85">
        <f>'Balance N-1'!I3554</f>
        <v>0</v>
      </c>
      <c r="B3551" s="75">
        <f>'Balance N-1'!J3554</f>
        <v>0</v>
      </c>
      <c r="C3551" s="78">
        <f>'Balance N-1'!K3554</f>
        <v>0</v>
      </c>
      <c r="D3551" s="78">
        <f>'Balance N-1'!L3554</f>
        <v>0</v>
      </c>
      <c r="E3551" s="78">
        <f>'Balance N-1'!M3554</f>
        <v>0</v>
      </c>
      <c r="F3551" s="78">
        <f>'Balance N-1'!N3554</f>
        <v>0</v>
      </c>
      <c r="G3551" s="78">
        <f>'Balance N-1'!O3554</f>
        <v>0</v>
      </c>
      <c r="H3551" s="78">
        <f>'Balance N-1'!P3554</f>
        <v>0</v>
      </c>
      <c r="I3551" s="79">
        <f t="shared" si="55"/>
        <v>0</v>
      </c>
    </row>
    <row r="3552" spans="1:9" ht="15.6">
      <c r="A3552" s="85">
        <f>'Balance N-1'!I3555</f>
        <v>0</v>
      </c>
      <c r="B3552" s="75">
        <f>'Balance N-1'!J3555</f>
        <v>0</v>
      </c>
      <c r="C3552" s="78">
        <f>'Balance N-1'!K3555</f>
        <v>0</v>
      </c>
      <c r="D3552" s="78">
        <f>'Balance N-1'!L3555</f>
        <v>0</v>
      </c>
      <c r="E3552" s="78">
        <f>'Balance N-1'!M3555</f>
        <v>0</v>
      </c>
      <c r="F3552" s="78">
        <f>'Balance N-1'!N3555</f>
        <v>0</v>
      </c>
      <c r="G3552" s="78">
        <f>'Balance N-1'!O3555</f>
        <v>0</v>
      </c>
      <c r="H3552" s="78">
        <f>'Balance N-1'!P3555</f>
        <v>0</v>
      </c>
      <c r="I3552" s="79">
        <f t="shared" si="55"/>
        <v>0</v>
      </c>
    </row>
    <row r="3553" spans="1:9" ht="15.6">
      <c r="A3553" s="85">
        <f>'Balance N-1'!I3556</f>
        <v>0</v>
      </c>
      <c r="B3553" s="75">
        <f>'Balance N-1'!J3556</f>
        <v>0</v>
      </c>
      <c r="C3553" s="78">
        <f>'Balance N-1'!K3556</f>
        <v>0</v>
      </c>
      <c r="D3553" s="78">
        <f>'Balance N-1'!L3556</f>
        <v>0</v>
      </c>
      <c r="E3553" s="78">
        <f>'Balance N-1'!M3556</f>
        <v>0</v>
      </c>
      <c r="F3553" s="78">
        <f>'Balance N-1'!N3556</f>
        <v>0</v>
      </c>
      <c r="G3553" s="78">
        <f>'Balance N-1'!O3556</f>
        <v>0</v>
      </c>
      <c r="H3553" s="78">
        <f>'Balance N-1'!P3556</f>
        <v>0</v>
      </c>
      <c r="I3553" s="79">
        <f t="shared" si="55"/>
        <v>0</v>
      </c>
    </row>
    <row r="3554" spans="1:9" ht="15.6">
      <c r="A3554" s="85">
        <f>'Balance N-1'!I3557</f>
        <v>0</v>
      </c>
      <c r="B3554" s="75">
        <f>'Balance N-1'!J3557</f>
        <v>0</v>
      </c>
      <c r="C3554" s="78">
        <f>'Balance N-1'!K3557</f>
        <v>0</v>
      </c>
      <c r="D3554" s="78">
        <f>'Balance N-1'!L3557</f>
        <v>0</v>
      </c>
      <c r="E3554" s="78">
        <f>'Balance N-1'!M3557</f>
        <v>0</v>
      </c>
      <c r="F3554" s="78">
        <f>'Balance N-1'!N3557</f>
        <v>0</v>
      </c>
      <c r="G3554" s="78">
        <f>'Balance N-1'!O3557</f>
        <v>0</v>
      </c>
      <c r="H3554" s="78">
        <f>'Balance N-1'!P3557</f>
        <v>0</v>
      </c>
      <c r="I3554" s="79">
        <f t="shared" si="55"/>
        <v>0</v>
      </c>
    </row>
    <row r="3555" spans="1:9" ht="15.6">
      <c r="A3555" s="85">
        <f>'Balance N-1'!I3558</f>
        <v>0</v>
      </c>
      <c r="B3555" s="75">
        <f>'Balance N-1'!J3558</f>
        <v>0</v>
      </c>
      <c r="C3555" s="78">
        <f>'Balance N-1'!K3558</f>
        <v>0</v>
      </c>
      <c r="D3555" s="78">
        <f>'Balance N-1'!L3558</f>
        <v>0</v>
      </c>
      <c r="E3555" s="78">
        <f>'Balance N-1'!M3558</f>
        <v>0</v>
      </c>
      <c r="F3555" s="78">
        <f>'Balance N-1'!N3558</f>
        <v>0</v>
      </c>
      <c r="G3555" s="78">
        <f>'Balance N-1'!O3558</f>
        <v>0</v>
      </c>
      <c r="H3555" s="78">
        <f>'Balance N-1'!P3558</f>
        <v>0</v>
      </c>
      <c r="I3555" s="79">
        <f t="shared" si="55"/>
        <v>0</v>
      </c>
    </row>
    <row r="3556" spans="1:9" ht="15.6">
      <c r="A3556" s="85">
        <f>'Balance N-1'!I3559</f>
        <v>0</v>
      </c>
      <c r="B3556" s="75">
        <f>'Balance N-1'!J3559</f>
        <v>0</v>
      </c>
      <c r="C3556" s="78">
        <f>'Balance N-1'!K3559</f>
        <v>0</v>
      </c>
      <c r="D3556" s="78">
        <f>'Balance N-1'!L3559</f>
        <v>0</v>
      </c>
      <c r="E3556" s="78">
        <f>'Balance N-1'!M3559</f>
        <v>0</v>
      </c>
      <c r="F3556" s="78">
        <f>'Balance N-1'!N3559</f>
        <v>0</v>
      </c>
      <c r="G3556" s="78">
        <f>'Balance N-1'!O3559</f>
        <v>0</v>
      </c>
      <c r="H3556" s="78">
        <f>'Balance N-1'!P3559</f>
        <v>0</v>
      </c>
      <c r="I3556" s="79">
        <f t="shared" si="55"/>
        <v>0</v>
      </c>
    </row>
    <row r="3557" spans="1:9" ht="15.6">
      <c r="A3557" s="85">
        <f>'Balance N-1'!I3560</f>
        <v>0</v>
      </c>
      <c r="B3557" s="75">
        <f>'Balance N-1'!J3560</f>
        <v>0</v>
      </c>
      <c r="C3557" s="78">
        <f>'Balance N-1'!K3560</f>
        <v>0</v>
      </c>
      <c r="D3557" s="78">
        <f>'Balance N-1'!L3560</f>
        <v>0</v>
      </c>
      <c r="E3557" s="78">
        <f>'Balance N-1'!M3560</f>
        <v>0</v>
      </c>
      <c r="F3557" s="78">
        <f>'Balance N-1'!N3560</f>
        <v>0</v>
      </c>
      <c r="G3557" s="78">
        <f>'Balance N-1'!O3560</f>
        <v>0</v>
      </c>
      <c r="H3557" s="78">
        <f>'Balance N-1'!P3560</f>
        <v>0</v>
      </c>
      <c r="I3557" s="79">
        <f t="shared" si="55"/>
        <v>0</v>
      </c>
    </row>
    <row r="3558" spans="1:9" ht="15.6">
      <c r="A3558" s="85">
        <f>'Balance N-1'!I3561</f>
        <v>0</v>
      </c>
      <c r="B3558" s="75">
        <f>'Balance N-1'!J3561</f>
        <v>0</v>
      </c>
      <c r="C3558" s="78">
        <f>'Balance N-1'!K3561</f>
        <v>0</v>
      </c>
      <c r="D3558" s="78">
        <f>'Balance N-1'!L3561</f>
        <v>0</v>
      </c>
      <c r="E3558" s="78">
        <f>'Balance N-1'!M3561</f>
        <v>0</v>
      </c>
      <c r="F3558" s="78">
        <f>'Balance N-1'!N3561</f>
        <v>0</v>
      </c>
      <c r="G3558" s="78">
        <f>'Balance N-1'!O3561</f>
        <v>0</v>
      </c>
      <c r="H3558" s="78">
        <f>'Balance N-1'!P3561</f>
        <v>0</v>
      </c>
      <c r="I3558" s="79">
        <f t="shared" si="55"/>
        <v>0</v>
      </c>
    </row>
    <row r="3559" spans="1:9" ht="15.6">
      <c r="A3559" s="85">
        <f>'Balance N-1'!I3562</f>
        <v>0</v>
      </c>
      <c r="B3559" s="75">
        <f>'Balance N-1'!J3562</f>
        <v>0</v>
      </c>
      <c r="C3559" s="78">
        <f>'Balance N-1'!K3562</f>
        <v>0</v>
      </c>
      <c r="D3559" s="78">
        <f>'Balance N-1'!L3562</f>
        <v>0</v>
      </c>
      <c r="E3559" s="78">
        <f>'Balance N-1'!M3562</f>
        <v>0</v>
      </c>
      <c r="F3559" s="78">
        <f>'Balance N-1'!N3562</f>
        <v>0</v>
      </c>
      <c r="G3559" s="78">
        <f>'Balance N-1'!O3562</f>
        <v>0</v>
      </c>
      <c r="H3559" s="78">
        <f>'Balance N-1'!P3562</f>
        <v>0</v>
      </c>
      <c r="I3559" s="79">
        <f t="shared" si="55"/>
        <v>0</v>
      </c>
    </row>
    <row r="3560" spans="1:9" ht="15.6">
      <c r="A3560" s="85">
        <f>'Balance N-1'!I3563</f>
        <v>0</v>
      </c>
      <c r="B3560" s="75">
        <f>'Balance N-1'!J3563</f>
        <v>0</v>
      </c>
      <c r="C3560" s="78">
        <f>'Balance N-1'!K3563</f>
        <v>0</v>
      </c>
      <c r="D3560" s="78">
        <f>'Balance N-1'!L3563</f>
        <v>0</v>
      </c>
      <c r="E3560" s="78">
        <f>'Balance N-1'!M3563</f>
        <v>0</v>
      </c>
      <c r="F3560" s="78">
        <f>'Balance N-1'!N3563</f>
        <v>0</v>
      </c>
      <c r="G3560" s="78">
        <f>'Balance N-1'!O3563</f>
        <v>0</v>
      </c>
      <c r="H3560" s="78">
        <f>'Balance N-1'!P3563</f>
        <v>0</v>
      </c>
      <c r="I3560" s="79">
        <f t="shared" si="55"/>
        <v>0</v>
      </c>
    </row>
    <row r="3561" spans="1:9" ht="15.6">
      <c r="A3561" s="85">
        <f>'Balance N-1'!I3564</f>
        <v>0</v>
      </c>
      <c r="B3561" s="75">
        <f>'Balance N-1'!J3564</f>
        <v>0</v>
      </c>
      <c r="C3561" s="78">
        <f>'Balance N-1'!K3564</f>
        <v>0</v>
      </c>
      <c r="D3561" s="78">
        <f>'Balance N-1'!L3564</f>
        <v>0</v>
      </c>
      <c r="E3561" s="78">
        <f>'Balance N-1'!M3564</f>
        <v>0</v>
      </c>
      <c r="F3561" s="78">
        <f>'Balance N-1'!N3564</f>
        <v>0</v>
      </c>
      <c r="G3561" s="78">
        <f>'Balance N-1'!O3564</f>
        <v>0</v>
      </c>
      <c r="H3561" s="78">
        <f>'Balance N-1'!P3564</f>
        <v>0</v>
      </c>
      <c r="I3561" s="79">
        <f t="shared" si="55"/>
        <v>0</v>
      </c>
    </row>
    <row r="3562" spans="1:9" ht="15.6">
      <c r="A3562" s="85">
        <f>'Balance N-1'!I3565</f>
        <v>0</v>
      </c>
      <c r="B3562" s="75">
        <f>'Balance N-1'!J3565</f>
        <v>0</v>
      </c>
      <c r="C3562" s="78">
        <f>'Balance N-1'!K3565</f>
        <v>0</v>
      </c>
      <c r="D3562" s="78">
        <f>'Balance N-1'!L3565</f>
        <v>0</v>
      </c>
      <c r="E3562" s="78">
        <f>'Balance N-1'!M3565</f>
        <v>0</v>
      </c>
      <c r="F3562" s="78">
        <f>'Balance N-1'!N3565</f>
        <v>0</v>
      </c>
      <c r="G3562" s="78">
        <f>'Balance N-1'!O3565</f>
        <v>0</v>
      </c>
      <c r="H3562" s="78">
        <f>'Balance N-1'!P3565</f>
        <v>0</v>
      </c>
      <c r="I3562" s="79">
        <f t="shared" si="55"/>
        <v>0</v>
      </c>
    </row>
    <row r="3563" spans="1:9" ht="15.6">
      <c r="A3563" s="85">
        <f>'Balance N-1'!I3566</f>
        <v>0</v>
      </c>
      <c r="B3563" s="75">
        <f>'Balance N-1'!J3566</f>
        <v>0</v>
      </c>
      <c r="C3563" s="78">
        <f>'Balance N-1'!K3566</f>
        <v>0</v>
      </c>
      <c r="D3563" s="78">
        <f>'Balance N-1'!L3566</f>
        <v>0</v>
      </c>
      <c r="E3563" s="78">
        <f>'Balance N-1'!M3566</f>
        <v>0</v>
      </c>
      <c r="F3563" s="78">
        <f>'Balance N-1'!N3566</f>
        <v>0</v>
      </c>
      <c r="G3563" s="78">
        <f>'Balance N-1'!O3566</f>
        <v>0</v>
      </c>
      <c r="H3563" s="78">
        <f>'Balance N-1'!P3566</f>
        <v>0</v>
      </c>
      <c r="I3563" s="79">
        <f t="shared" si="55"/>
        <v>0</v>
      </c>
    </row>
    <row r="3564" spans="1:9" ht="15.6">
      <c r="A3564" s="85">
        <f>'Balance N-1'!I3567</f>
        <v>0</v>
      </c>
      <c r="B3564" s="75">
        <f>'Balance N-1'!J3567</f>
        <v>0</v>
      </c>
      <c r="C3564" s="78">
        <f>'Balance N-1'!K3567</f>
        <v>0</v>
      </c>
      <c r="D3564" s="78">
        <f>'Balance N-1'!L3567</f>
        <v>0</v>
      </c>
      <c r="E3564" s="78">
        <f>'Balance N-1'!M3567</f>
        <v>0</v>
      </c>
      <c r="F3564" s="78">
        <f>'Balance N-1'!N3567</f>
        <v>0</v>
      </c>
      <c r="G3564" s="78">
        <f>'Balance N-1'!O3567</f>
        <v>0</v>
      </c>
      <c r="H3564" s="78">
        <f>'Balance N-1'!P3567</f>
        <v>0</v>
      </c>
      <c r="I3564" s="79">
        <f t="shared" si="55"/>
        <v>0</v>
      </c>
    </row>
    <row r="3565" spans="1:9" ht="15.6">
      <c r="A3565" s="85">
        <f>'Balance N-1'!I3568</f>
        <v>0</v>
      </c>
      <c r="B3565" s="75">
        <f>'Balance N-1'!J3568</f>
        <v>0</v>
      </c>
      <c r="C3565" s="78">
        <f>'Balance N-1'!K3568</f>
        <v>0</v>
      </c>
      <c r="D3565" s="78">
        <f>'Balance N-1'!L3568</f>
        <v>0</v>
      </c>
      <c r="E3565" s="78">
        <f>'Balance N-1'!M3568</f>
        <v>0</v>
      </c>
      <c r="F3565" s="78">
        <f>'Balance N-1'!N3568</f>
        <v>0</v>
      </c>
      <c r="G3565" s="78">
        <f>'Balance N-1'!O3568</f>
        <v>0</v>
      </c>
      <c r="H3565" s="78">
        <f>'Balance N-1'!P3568</f>
        <v>0</v>
      </c>
      <c r="I3565" s="79">
        <f t="shared" si="55"/>
        <v>0</v>
      </c>
    </row>
    <row r="3566" spans="1:9" ht="15.6">
      <c r="A3566" s="85">
        <f>'Balance N-1'!I3569</f>
        <v>0</v>
      </c>
      <c r="B3566" s="75">
        <f>'Balance N-1'!J3569</f>
        <v>0</v>
      </c>
      <c r="C3566" s="78">
        <f>'Balance N-1'!K3569</f>
        <v>0</v>
      </c>
      <c r="D3566" s="78">
        <f>'Balance N-1'!L3569</f>
        <v>0</v>
      </c>
      <c r="E3566" s="78">
        <f>'Balance N-1'!M3569</f>
        <v>0</v>
      </c>
      <c r="F3566" s="78">
        <f>'Balance N-1'!N3569</f>
        <v>0</v>
      </c>
      <c r="G3566" s="78">
        <f>'Balance N-1'!O3569</f>
        <v>0</v>
      </c>
      <c r="H3566" s="78">
        <f>'Balance N-1'!P3569</f>
        <v>0</v>
      </c>
      <c r="I3566" s="79">
        <f t="shared" si="55"/>
        <v>0</v>
      </c>
    </row>
    <row r="3567" spans="1:9" ht="15.6">
      <c r="A3567" s="85">
        <f>'Balance N-1'!I3570</f>
        <v>0</v>
      </c>
      <c r="B3567" s="75">
        <f>'Balance N-1'!J3570</f>
        <v>0</v>
      </c>
      <c r="C3567" s="78">
        <f>'Balance N-1'!K3570</f>
        <v>0</v>
      </c>
      <c r="D3567" s="78">
        <f>'Balance N-1'!L3570</f>
        <v>0</v>
      </c>
      <c r="E3567" s="78">
        <f>'Balance N-1'!M3570</f>
        <v>0</v>
      </c>
      <c r="F3567" s="78">
        <f>'Balance N-1'!N3570</f>
        <v>0</v>
      </c>
      <c r="G3567" s="78">
        <f>'Balance N-1'!O3570</f>
        <v>0</v>
      </c>
      <c r="H3567" s="78">
        <f>'Balance N-1'!P3570</f>
        <v>0</v>
      </c>
      <c r="I3567" s="79">
        <f t="shared" si="55"/>
        <v>0</v>
      </c>
    </row>
    <row r="3568" spans="1:9" ht="15.6">
      <c r="A3568" s="85">
        <f>'Balance N-1'!I3571</f>
        <v>0</v>
      </c>
      <c r="B3568" s="75">
        <f>'Balance N-1'!J3571</f>
        <v>0</v>
      </c>
      <c r="C3568" s="78">
        <f>'Balance N-1'!K3571</f>
        <v>0</v>
      </c>
      <c r="D3568" s="78">
        <f>'Balance N-1'!L3571</f>
        <v>0</v>
      </c>
      <c r="E3568" s="78">
        <f>'Balance N-1'!M3571</f>
        <v>0</v>
      </c>
      <c r="F3568" s="78">
        <f>'Balance N-1'!N3571</f>
        <v>0</v>
      </c>
      <c r="G3568" s="78">
        <f>'Balance N-1'!O3571</f>
        <v>0</v>
      </c>
      <c r="H3568" s="78">
        <f>'Balance N-1'!P3571</f>
        <v>0</v>
      </c>
      <c r="I3568" s="79">
        <f t="shared" si="55"/>
        <v>0</v>
      </c>
    </row>
    <row r="3569" spans="1:9" ht="15.6">
      <c r="A3569" s="85">
        <f>'Balance N-1'!I3572</f>
        <v>0</v>
      </c>
      <c r="B3569" s="75">
        <f>'Balance N-1'!J3572</f>
        <v>0</v>
      </c>
      <c r="C3569" s="78">
        <f>'Balance N-1'!K3572</f>
        <v>0</v>
      </c>
      <c r="D3569" s="78">
        <f>'Balance N-1'!L3572</f>
        <v>0</v>
      </c>
      <c r="E3569" s="78">
        <f>'Balance N-1'!M3572</f>
        <v>0</v>
      </c>
      <c r="F3569" s="78">
        <f>'Balance N-1'!N3572</f>
        <v>0</v>
      </c>
      <c r="G3569" s="78">
        <f>'Balance N-1'!O3572</f>
        <v>0</v>
      </c>
      <c r="H3569" s="78">
        <f>'Balance N-1'!P3572</f>
        <v>0</v>
      </c>
      <c r="I3569" s="79">
        <f t="shared" si="55"/>
        <v>0</v>
      </c>
    </row>
    <row r="3570" spans="1:9" ht="15.6">
      <c r="A3570" s="85">
        <f>'Balance N-1'!I3573</f>
        <v>0</v>
      </c>
      <c r="B3570" s="75">
        <f>'Balance N-1'!J3573</f>
        <v>0</v>
      </c>
      <c r="C3570" s="78">
        <f>'Balance N-1'!K3573</f>
        <v>0</v>
      </c>
      <c r="D3570" s="78">
        <f>'Balance N-1'!L3573</f>
        <v>0</v>
      </c>
      <c r="E3570" s="78">
        <f>'Balance N-1'!M3573</f>
        <v>0</v>
      </c>
      <c r="F3570" s="78">
        <f>'Balance N-1'!N3573</f>
        <v>0</v>
      </c>
      <c r="G3570" s="78">
        <f>'Balance N-1'!O3573</f>
        <v>0</v>
      </c>
      <c r="H3570" s="78">
        <f>'Balance N-1'!P3573</f>
        <v>0</v>
      </c>
      <c r="I3570" s="79">
        <f t="shared" si="55"/>
        <v>0</v>
      </c>
    </row>
    <row r="3571" spans="1:9" ht="15.6">
      <c r="A3571" s="85">
        <f>'Balance N-1'!I3574</f>
        <v>0</v>
      </c>
      <c r="B3571" s="75">
        <f>'Balance N-1'!J3574</f>
        <v>0</v>
      </c>
      <c r="C3571" s="78">
        <f>'Balance N-1'!K3574</f>
        <v>0</v>
      </c>
      <c r="D3571" s="78">
        <f>'Balance N-1'!L3574</f>
        <v>0</v>
      </c>
      <c r="E3571" s="78">
        <f>'Balance N-1'!M3574</f>
        <v>0</v>
      </c>
      <c r="F3571" s="78">
        <f>'Balance N-1'!N3574</f>
        <v>0</v>
      </c>
      <c r="G3571" s="78">
        <f>'Balance N-1'!O3574</f>
        <v>0</v>
      </c>
      <c r="H3571" s="78">
        <f>'Balance N-1'!P3574</f>
        <v>0</v>
      </c>
      <c r="I3571" s="79">
        <f t="shared" si="55"/>
        <v>0</v>
      </c>
    </row>
    <row r="3572" spans="1:9" ht="15.6">
      <c r="A3572" s="85">
        <f>'Balance N-1'!I3575</f>
        <v>0</v>
      </c>
      <c r="B3572" s="75">
        <f>'Balance N-1'!J3575</f>
        <v>0</v>
      </c>
      <c r="C3572" s="78">
        <f>'Balance N-1'!K3575</f>
        <v>0</v>
      </c>
      <c r="D3572" s="78">
        <f>'Balance N-1'!L3575</f>
        <v>0</v>
      </c>
      <c r="E3572" s="78">
        <f>'Balance N-1'!M3575</f>
        <v>0</v>
      </c>
      <c r="F3572" s="78">
        <f>'Balance N-1'!N3575</f>
        <v>0</v>
      </c>
      <c r="G3572" s="78">
        <f>'Balance N-1'!O3575</f>
        <v>0</v>
      </c>
      <c r="H3572" s="78">
        <f>'Balance N-1'!P3575</f>
        <v>0</v>
      </c>
      <c r="I3572" s="79">
        <f t="shared" si="55"/>
        <v>0</v>
      </c>
    </row>
    <row r="3573" spans="1:9" ht="15.6">
      <c r="A3573" s="85">
        <f>'Balance N-1'!I3576</f>
        <v>0</v>
      </c>
      <c r="B3573" s="75">
        <f>'Balance N-1'!J3576</f>
        <v>0</v>
      </c>
      <c r="C3573" s="78">
        <f>'Balance N-1'!K3576</f>
        <v>0</v>
      </c>
      <c r="D3573" s="78">
        <f>'Balance N-1'!L3576</f>
        <v>0</v>
      </c>
      <c r="E3573" s="78">
        <f>'Balance N-1'!M3576</f>
        <v>0</v>
      </c>
      <c r="F3573" s="78">
        <f>'Balance N-1'!N3576</f>
        <v>0</v>
      </c>
      <c r="G3573" s="78">
        <f>'Balance N-1'!O3576</f>
        <v>0</v>
      </c>
      <c r="H3573" s="78">
        <f>'Balance N-1'!P3576</f>
        <v>0</v>
      </c>
      <c r="I3573" s="79">
        <f t="shared" si="55"/>
        <v>0</v>
      </c>
    </row>
    <row r="3574" spans="1:9" ht="15.6">
      <c r="A3574" s="85">
        <f>'Balance N-1'!I3577</f>
        <v>0</v>
      </c>
      <c r="B3574" s="75">
        <f>'Balance N-1'!J3577</f>
        <v>0</v>
      </c>
      <c r="C3574" s="78">
        <f>'Balance N-1'!K3577</f>
        <v>0</v>
      </c>
      <c r="D3574" s="78">
        <f>'Balance N-1'!L3577</f>
        <v>0</v>
      </c>
      <c r="E3574" s="78">
        <f>'Balance N-1'!M3577</f>
        <v>0</v>
      </c>
      <c r="F3574" s="78">
        <f>'Balance N-1'!N3577</f>
        <v>0</v>
      </c>
      <c r="G3574" s="78">
        <f>'Balance N-1'!O3577</f>
        <v>0</v>
      </c>
      <c r="H3574" s="78">
        <f>'Balance N-1'!P3577</f>
        <v>0</v>
      </c>
      <c r="I3574" s="79">
        <f t="shared" si="55"/>
        <v>0</v>
      </c>
    </row>
    <row r="3575" spans="1:9" ht="15.6">
      <c r="A3575" s="85">
        <f>'Balance N-1'!I3578</f>
        <v>0</v>
      </c>
      <c r="B3575" s="75">
        <f>'Balance N-1'!J3578</f>
        <v>0</v>
      </c>
      <c r="C3575" s="78">
        <f>'Balance N-1'!K3578</f>
        <v>0</v>
      </c>
      <c r="D3575" s="78">
        <f>'Balance N-1'!L3578</f>
        <v>0</v>
      </c>
      <c r="E3575" s="78">
        <f>'Balance N-1'!M3578</f>
        <v>0</v>
      </c>
      <c r="F3575" s="78">
        <f>'Balance N-1'!N3578</f>
        <v>0</v>
      </c>
      <c r="G3575" s="78">
        <f>'Balance N-1'!O3578</f>
        <v>0</v>
      </c>
      <c r="H3575" s="78">
        <f>'Balance N-1'!P3578</f>
        <v>0</v>
      </c>
      <c r="I3575" s="79">
        <f t="shared" si="55"/>
        <v>0</v>
      </c>
    </row>
    <row r="3576" spans="1:9" ht="15.6">
      <c r="A3576" s="85">
        <f>'Balance N-1'!I3579</f>
        <v>0</v>
      </c>
      <c r="B3576" s="75">
        <f>'Balance N-1'!J3579</f>
        <v>0</v>
      </c>
      <c r="C3576" s="78">
        <f>'Balance N-1'!K3579</f>
        <v>0</v>
      </c>
      <c r="D3576" s="78">
        <f>'Balance N-1'!L3579</f>
        <v>0</v>
      </c>
      <c r="E3576" s="78">
        <f>'Balance N-1'!M3579</f>
        <v>0</v>
      </c>
      <c r="F3576" s="78">
        <f>'Balance N-1'!N3579</f>
        <v>0</v>
      </c>
      <c r="G3576" s="78">
        <f>'Balance N-1'!O3579</f>
        <v>0</v>
      </c>
      <c r="H3576" s="78">
        <f>'Balance N-1'!P3579</f>
        <v>0</v>
      </c>
      <c r="I3576" s="79">
        <f t="shared" si="55"/>
        <v>0</v>
      </c>
    </row>
    <row r="3577" spans="1:9" ht="15.6">
      <c r="A3577" s="85">
        <f>'Balance N-1'!I3580</f>
        <v>0</v>
      </c>
      <c r="B3577" s="75">
        <f>'Balance N-1'!J3580</f>
        <v>0</v>
      </c>
      <c r="C3577" s="78">
        <f>'Balance N-1'!K3580</f>
        <v>0</v>
      </c>
      <c r="D3577" s="78">
        <f>'Balance N-1'!L3580</f>
        <v>0</v>
      </c>
      <c r="E3577" s="78">
        <f>'Balance N-1'!M3580</f>
        <v>0</v>
      </c>
      <c r="F3577" s="78">
        <f>'Balance N-1'!N3580</f>
        <v>0</v>
      </c>
      <c r="G3577" s="78">
        <f>'Balance N-1'!O3580</f>
        <v>0</v>
      </c>
      <c r="H3577" s="78">
        <f>'Balance N-1'!P3580</f>
        <v>0</v>
      </c>
      <c r="I3577" s="79">
        <f t="shared" si="55"/>
        <v>0</v>
      </c>
    </row>
    <row r="3578" spans="1:9" ht="15.6">
      <c r="A3578" s="85">
        <f>'Balance N-1'!I3581</f>
        <v>0</v>
      </c>
      <c r="B3578" s="75">
        <f>'Balance N-1'!J3581</f>
        <v>0</v>
      </c>
      <c r="C3578" s="78">
        <f>'Balance N-1'!K3581</f>
        <v>0</v>
      </c>
      <c r="D3578" s="78">
        <f>'Balance N-1'!L3581</f>
        <v>0</v>
      </c>
      <c r="E3578" s="78">
        <f>'Balance N-1'!M3581</f>
        <v>0</v>
      </c>
      <c r="F3578" s="78">
        <f>'Balance N-1'!N3581</f>
        <v>0</v>
      </c>
      <c r="G3578" s="78">
        <f>'Balance N-1'!O3581</f>
        <v>0</v>
      </c>
      <c r="H3578" s="78">
        <f>'Balance N-1'!P3581</f>
        <v>0</v>
      </c>
      <c r="I3578" s="79">
        <f t="shared" si="55"/>
        <v>0</v>
      </c>
    </row>
    <row r="3579" spans="1:9" ht="15.6">
      <c r="A3579" s="85">
        <f>'Balance N-1'!I3582</f>
        <v>0</v>
      </c>
      <c r="B3579" s="75">
        <f>'Balance N-1'!J3582</f>
        <v>0</v>
      </c>
      <c r="C3579" s="78">
        <f>'Balance N-1'!K3582</f>
        <v>0</v>
      </c>
      <c r="D3579" s="78">
        <f>'Balance N-1'!L3582</f>
        <v>0</v>
      </c>
      <c r="E3579" s="78">
        <f>'Balance N-1'!M3582</f>
        <v>0</v>
      </c>
      <c r="F3579" s="78">
        <f>'Balance N-1'!N3582</f>
        <v>0</v>
      </c>
      <c r="G3579" s="78">
        <f>'Balance N-1'!O3582</f>
        <v>0</v>
      </c>
      <c r="H3579" s="78">
        <f>'Balance N-1'!P3582</f>
        <v>0</v>
      </c>
      <c r="I3579" s="79">
        <f t="shared" si="55"/>
        <v>0</v>
      </c>
    </row>
    <row r="3580" spans="1:9" ht="15.6">
      <c r="A3580" s="85">
        <f>'Balance N-1'!I3583</f>
        <v>0</v>
      </c>
      <c r="B3580" s="75">
        <f>'Balance N-1'!J3583</f>
        <v>0</v>
      </c>
      <c r="C3580" s="78">
        <f>'Balance N-1'!K3583</f>
        <v>0</v>
      </c>
      <c r="D3580" s="78">
        <f>'Balance N-1'!L3583</f>
        <v>0</v>
      </c>
      <c r="E3580" s="78">
        <f>'Balance N-1'!M3583</f>
        <v>0</v>
      </c>
      <c r="F3580" s="78">
        <f>'Balance N-1'!N3583</f>
        <v>0</v>
      </c>
      <c r="G3580" s="78">
        <f>'Balance N-1'!O3583</f>
        <v>0</v>
      </c>
      <c r="H3580" s="78">
        <f>'Balance N-1'!P3583</f>
        <v>0</v>
      </c>
      <c r="I3580" s="79">
        <f t="shared" si="55"/>
        <v>0</v>
      </c>
    </row>
    <row r="3581" spans="1:9" ht="15.6">
      <c r="A3581" s="85">
        <f>'Balance N-1'!I3584</f>
        <v>0</v>
      </c>
      <c r="B3581" s="75">
        <f>'Balance N-1'!J3584</f>
        <v>0</v>
      </c>
      <c r="C3581" s="78">
        <f>'Balance N-1'!K3584</f>
        <v>0</v>
      </c>
      <c r="D3581" s="78">
        <f>'Balance N-1'!L3584</f>
        <v>0</v>
      </c>
      <c r="E3581" s="78">
        <f>'Balance N-1'!M3584</f>
        <v>0</v>
      </c>
      <c r="F3581" s="78">
        <f>'Balance N-1'!N3584</f>
        <v>0</v>
      </c>
      <c r="G3581" s="78">
        <f>'Balance N-1'!O3584</f>
        <v>0</v>
      </c>
      <c r="H3581" s="78">
        <f>'Balance N-1'!P3584</f>
        <v>0</v>
      </c>
      <c r="I3581" s="79">
        <f t="shared" si="55"/>
        <v>0</v>
      </c>
    </row>
    <row r="3582" spans="1:9" ht="15.6">
      <c r="A3582" s="85">
        <f>'Balance N-1'!I3585</f>
        <v>0</v>
      </c>
      <c r="B3582" s="75">
        <f>'Balance N-1'!J3585</f>
        <v>0</v>
      </c>
      <c r="C3582" s="78">
        <f>'Balance N-1'!K3585</f>
        <v>0</v>
      </c>
      <c r="D3582" s="78">
        <f>'Balance N-1'!L3585</f>
        <v>0</v>
      </c>
      <c r="E3582" s="78">
        <f>'Balance N-1'!M3585</f>
        <v>0</v>
      </c>
      <c r="F3582" s="78">
        <f>'Balance N-1'!N3585</f>
        <v>0</v>
      </c>
      <c r="G3582" s="78">
        <f>'Balance N-1'!O3585</f>
        <v>0</v>
      </c>
      <c r="H3582" s="78">
        <f>'Balance N-1'!P3585</f>
        <v>0</v>
      </c>
      <c r="I3582" s="79">
        <f t="shared" si="55"/>
        <v>0</v>
      </c>
    </row>
    <row r="3583" spans="1:9" ht="15.6">
      <c r="A3583" s="85">
        <f>'Balance N-1'!I3586</f>
        <v>0</v>
      </c>
      <c r="B3583" s="75">
        <f>'Balance N-1'!J3586</f>
        <v>0</v>
      </c>
      <c r="C3583" s="78">
        <f>'Balance N-1'!K3586</f>
        <v>0</v>
      </c>
      <c r="D3583" s="78">
        <f>'Balance N-1'!L3586</f>
        <v>0</v>
      </c>
      <c r="E3583" s="78">
        <f>'Balance N-1'!M3586</f>
        <v>0</v>
      </c>
      <c r="F3583" s="78">
        <f>'Balance N-1'!N3586</f>
        <v>0</v>
      </c>
      <c r="G3583" s="78">
        <f>'Balance N-1'!O3586</f>
        <v>0</v>
      </c>
      <c r="H3583" s="78">
        <f>'Balance N-1'!P3586</f>
        <v>0</v>
      </c>
      <c r="I3583" s="79">
        <f t="shared" si="55"/>
        <v>0</v>
      </c>
    </row>
    <row r="3584" spans="1:9" ht="15.6">
      <c r="A3584" s="85">
        <f>'Balance N-1'!I3587</f>
        <v>0</v>
      </c>
      <c r="B3584" s="75">
        <f>'Balance N-1'!J3587</f>
        <v>0</v>
      </c>
      <c r="C3584" s="78">
        <f>'Balance N-1'!K3587</f>
        <v>0</v>
      </c>
      <c r="D3584" s="78">
        <f>'Balance N-1'!L3587</f>
        <v>0</v>
      </c>
      <c r="E3584" s="78">
        <f>'Balance N-1'!M3587</f>
        <v>0</v>
      </c>
      <c r="F3584" s="78">
        <f>'Balance N-1'!N3587</f>
        <v>0</v>
      </c>
      <c r="G3584" s="78">
        <f>'Balance N-1'!O3587</f>
        <v>0</v>
      </c>
      <c r="H3584" s="78">
        <f>'Balance N-1'!P3587</f>
        <v>0</v>
      </c>
      <c r="I3584" s="79">
        <f t="shared" si="55"/>
        <v>0</v>
      </c>
    </row>
    <row r="3585" spans="1:9" ht="15.6">
      <c r="A3585" s="85">
        <f>'Balance N-1'!I3588</f>
        <v>0</v>
      </c>
      <c r="B3585" s="75">
        <f>'Balance N-1'!J3588</f>
        <v>0</v>
      </c>
      <c r="C3585" s="78">
        <f>'Balance N-1'!K3588</f>
        <v>0</v>
      </c>
      <c r="D3585" s="78">
        <f>'Balance N-1'!L3588</f>
        <v>0</v>
      </c>
      <c r="E3585" s="78">
        <f>'Balance N-1'!M3588</f>
        <v>0</v>
      </c>
      <c r="F3585" s="78">
        <f>'Balance N-1'!N3588</f>
        <v>0</v>
      </c>
      <c r="G3585" s="78">
        <f>'Balance N-1'!O3588</f>
        <v>0</v>
      </c>
      <c r="H3585" s="78">
        <f>'Balance N-1'!P3588</f>
        <v>0</v>
      </c>
      <c r="I3585" s="79">
        <f t="shared" si="55"/>
        <v>0</v>
      </c>
    </row>
    <row r="3586" spans="1:9" ht="15.6">
      <c r="A3586" s="85">
        <f>'Balance N-1'!I3589</f>
        <v>0</v>
      </c>
      <c r="B3586" s="75">
        <f>'Balance N-1'!J3589</f>
        <v>0</v>
      </c>
      <c r="C3586" s="78">
        <f>'Balance N-1'!K3589</f>
        <v>0</v>
      </c>
      <c r="D3586" s="78">
        <f>'Balance N-1'!L3589</f>
        <v>0</v>
      </c>
      <c r="E3586" s="78">
        <f>'Balance N-1'!M3589</f>
        <v>0</v>
      </c>
      <c r="F3586" s="78">
        <f>'Balance N-1'!N3589</f>
        <v>0</v>
      </c>
      <c r="G3586" s="78">
        <f>'Balance N-1'!O3589</f>
        <v>0</v>
      </c>
      <c r="H3586" s="78">
        <f>'Balance N-1'!P3589</f>
        <v>0</v>
      </c>
      <c r="I3586" s="79">
        <f t="shared" si="55"/>
        <v>0</v>
      </c>
    </row>
    <row r="3587" spans="1:9" ht="15.6">
      <c r="A3587" s="85">
        <f>'Balance N-1'!I3590</f>
        <v>0</v>
      </c>
      <c r="B3587" s="75">
        <f>'Balance N-1'!J3590</f>
        <v>0</v>
      </c>
      <c r="C3587" s="78">
        <f>'Balance N-1'!K3590</f>
        <v>0</v>
      </c>
      <c r="D3587" s="78">
        <f>'Balance N-1'!L3590</f>
        <v>0</v>
      </c>
      <c r="E3587" s="78">
        <f>'Balance N-1'!M3590</f>
        <v>0</v>
      </c>
      <c r="F3587" s="78">
        <f>'Balance N-1'!N3590</f>
        <v>0</v>
      </c>
      <c r="G3587" s="78">
        <f>'Balance N-1'!O3590</f>
        <v>0</v>
      </c>
      <c r="H3587" s="78">
        <f>'Balance N-1'!P3590</f>
        <v>0</v>
      </c>
      <c r="I3587" s="79">
        <f t="shared" ref="I3587:I3650" si="56">(C3587-D3587)+(E3587-F3587)-(G3587-H3587)</f>
        <v>0</v>
      </c>
    </row>
    <row r="3588" spans="1:9" ht="15.6">
      <c r="A3588" s="85">
        <f>'Balance N-1'!I3591</f>
        <v>0</v>
      </c>
      <c r="B3588" s="75">
        <f>'Balance N-1'!J3591</f>
        <v>0</v>
      </c>
      <c r="C3588" s="78">
        <f>'Balance N-1'!K3591</f>
        <v>0</v>
      </c>
      <c r="D3588" s="78">
        <f>'Balance N-1'!L3591</f>
        <v>0</v>
      </c>
      <c r="E3588" s="78">
        <f>'Balance N-1'!M3591</f>
        <v>0</v>
      </c>
      <c r="F3588" s="78">
        <f>'Balance N-1'!N3591</f>
        <v>0</v>
      </c>
      <c r="G3588" s="78">
        <f>'Balance N-1'!O3591</f>
        <v>0</v>
      </c>
      <c r="H3588" s="78">
        <f>'Balance N-1'!P3591</f>
        <v>0</v>
      </c>
      <c r="I3588" s="79">
        <f t="shared" si="56"/>
        <v>0</v>
      </c>
    </row>
    <row r="3589" spans="1:9" ht="15.6">
      <c r="A3589" s="85">
        <f>'Balance N-1'!I3592</f>
        <v>0</v>
      </c>
      <c r="B3589" s="75">
        <f>'Balance N-1'!J3592</f>
        <v>0</v>
      </c>
      <c r="C3589" s="78">
        <f>'Balance N-1'!K3592</f>
        <v>0</v>
      </c>
      <c r="D3589" s="78">
        <f>'Balance N-1'!L3592</f>
        <v>0</v>
      </c>
      <c r="E3589" s="78">
        <f>'Balance N-1'!M3592</f>
        <v>0</v>
      </c>
      <c r="F3589" s="78">
        <f>'Balance N-1'!N3592</f>
        <v>0</v>
      </c>
      <c r="G3589" s="78">
        <f>'Balance N-1'!O3592</f>
        <v>0</v>
      </c>
      <c r="H3589" s="78">
        <f>'Balance N-1'!P3592</f>
        <v>0</v>
      </c>
      <c r="I3589" s="79">
        <f t="shared" si="56"/>
        <v>0</v>
      </c>
    </row>
    <row r="3590" spans="1:9" ht="15.6">
      <c r="A3590" s="85">
        <f>'Balance N-1'!I3593</f>
        <v>0</v>
      </c>
      <c r="B3590" s="75">
        <f>'Balance N-1'!J3593</f>
        <v>0</v>
      </c>
      <c r="C3590" s="78">
        <f>'Balance N-1'!K3593</f>
        <v>0</v>
      </c>
      <c r="D3590" s="78">
        <f>'Balance N-1'!L3593</f>
        <v>0</v>
      </c>
      <c r="E3590" s="78">
        <f>'Balance N-1'!M3593</f>
        <v>0</v>
      </c>
      <c r="F3590" s="78">
        <f>'Balance N-1'!N3593</f>
        <v>0</v>
      </c>
      <c r="G3590" s="78">
        <f>'Balance N-1'!O3593</f>
        <v>0</v>
      </c>
      <c r="H3590" s="78">
        <f>'Balance N-1'!P3593</f>
        <v>0</v>
      </c>
      <c r="I3590" s="79">
        <f t="shared" si="56"/>
        <v>0</v>
      </c>
    </row>
    <row r="3591" spans="1:9" ht="15.6">
      <c r="A3591" s="85">
        <f>'Balance N-1'!I3594</f>
        <v>0</v>
      </c>
      <c r="B3591" s="75">
        <f>'Balance N-1'!J3594</f>
        <v>0</v>
      </c>
      <c r="C3591" s="78">
        <f>'Balance N-1'!K3594</f>
        <v>0</v>
      </c>
      <c r="D3591" s="78">
        <f>'Balance N-1'!L3594</f>
        <v>0</v>
      </c>
      <c r="E3591" s="78">
        <f>'Balance N-1'!M3594</f>
        <v>0</v>
      </c>
      <c r="F3591" s="78">
        <f>'Balance N-1'!N3594</f>
        <v>0</v>
      </c>
      <c r="G3591" s="78">
        <f>'Balance N-1'!O3594</f>
        <v>0</v>
      </c>
      <c r="H3591" s="78">
        <f>'Balance N-1'!P3594</f>
        <v>0</v>
      </c>
      <c r="I3591" s="79">
        <f t="shared" si="56"/>
        <v>0</v>
      </c>
    </row>
    <row r="3592" spans="1:9" ht="15.6">
      <c r="A3592" s="85">
        <f>'Balance N-1'!I3595</f>
        <v>0</v>
      </c>
      <c r="B3592" s="75">
        <f>'Balance N-1'!J3595</f>
        <v>0</v>
      </c>
      <c r="C3592" s="78">
        <f>'Balance N-1'!K3595</f>
        <v>0</v>
      </c>
      <c r="D3592" s="78">
        <f>'Balance N-1'!L3595</f>
        <v>0</v>
      </c>
      <c r="E3592" s="78">
        <f>'Balance N-1'!M3595</f>
        <v>0</v>
      </c>
      <c r="F3592" s="78">
        <f>'Balance N-1'!N3595</f>
        <v>0</v>
      </c>
      <c r="G3592" s="78">
        <f>'Balance N-1'!O3595</f>
        <v>0</v>
      </c>
      <c r="H3592" s="78">
        <f>'Balance N-1'!P3595</f>
        <v>0</v>
      </c>
      <c r="I3592" s="79">
        <f t="shared" si="56"/>
        <v>0</v>
      </c>
    </row>
    <row r="3593" spans="1:9" ht="15.6">
      <c r="A3593" s="85">
        <f>'Balance N-1'!I3596</f>
        <v>0</v>
      </c>
      <c r="B3593" s="75">
        <f>'Balance N-1'!J3596</f>
        <v>0</v>
      </c>
      <c r="C3593" s="78">
        <f>'Balance N-1'!K3596</f>
        <v>0</v>
      </c>
      <c r="D3593" s="78">
        <f>'Balance N-1'!L3596</f>
        <v>0</v>
      </c>
      <c r="E3593" s="78">
        <f>'Balance N-1'!M3596</f>
        <v>0</v>
      </c>
      <c r="F3593" s="78">
        <f>'Balance N-1'!N3596</f>
        <v>0</v>
      </c>
      <c r="G3593" s="78">
        <f>'Balance N-1'!O3596</f>
        <v>0</v>
      </c>
      <c r="H3593" s="78">
        <f>'Balance N-1'!P3596</f>
        <v>0</v>
      </c>
      <c r="I3593" s="79">
        <f t="shared" si="56"/>
        <v>0</v>
      </c>
    </row>
    <row r="3594" spans="1:9" ht="15.6">
      <c r="A3594" s="85">
        <f>'Balance N-1'!I3597</f>
        <v>0</v>
      </c>
      <c r="B3594" s="75">
        <f>'Balance N-1'!J3597</f>
        <v>0</v>
      </c>
      <c r="C3594" s="78">
        <f>'Balance N-1'!K3597</f>
        <v>0</v>
      </c>
      <c r="D3594" s="78">
        <f>'Balance N-1'!L3597</f>
        <v>0</v>
      </c>
      <c r="E3594" s="78">
        <f>'Balance N-1'!M3597</f>
        <v>0</v>
      </c>
      <c r="F3594" s="78">
        <f>'Balance N-1'!N3597</f>
        <v>0</v>
      </c>
      <c r="G3594" s="78">
        <f>'Balance N-1'!O3597</f>
        <v>0</v>
      </c>
      <c r="H3594" s="78">
        <f>'Balance N-1'!P3597</f>
        <v>0</v>
      </c>
      <c r="I3594" s="79">
        <f t="shared" si="56"/>
        <v>0</v>
      </c>
    </row>
    <row r="3595" spans="1:9" ht="15.6">
      <c r="A3595" s="85">
        <f>'Balance N-1'!I3598</f>
        <v>0</v>
      </c>
      <c r="B3595" s="75">
        <f>'Balance N-1'!J3598</f>
        <v>0</v>
      </c>
      <c r="C3595" s="78">
        <f>'Balance N-1'!K3598</f>
        <v>0</v>
      </c>
      <c r="D3595" s="78">
        <f>'Balance N-1'!L3598</f>
        <v>0</v>
      </c>
      <c r="E3595" s="78">
        <f>'Balance N-1'!M3598</f>
        <v>0</v>
      </c>
      <c r="F3595" s="78">
        <f>'Balance N-1'!N3598</f>
        <v>0</v>
      </c>
      <c r="G3595" s="78">
        <f>'Balance N-1'!O3598</f>
        <v>0</v>
      </c>
      <c r="H3595" s="78">
        <f>'Balance N-1'!P3598</f>
        <v>0</v>
      </c>
      <c r="I3595" s="79">
        <f t="shared" si="56"/>
        <v>0</v>
      </c>
    </row>
    <row r="3596" spans="1:9" ht="15.6">
      <c r="A3596" s="85">
        <f>'Balance N-1'!I3599</f>
        <v>0</v>
      </c>
      <c r="B3596" s="75">
        <f>'Balance N-1'!J3599</f>
        <v>0</v>
      </c>
      <c r="C3596" s="78">
        <f>'Balance N-1'!K3599</f>
        <v>0</v>
      </c>
      <c r="D3596" s="78">
        <f>'Balance N-1'!L3599</f>
        <v>0</v>
      </c>
      <c r="E3596" s="78">
        <f>'Balance N-1'!M3599</f>
        <v>0</v>
      </c>
      <c r="F3596" s="78">
        <f>'Balance N-1'!N3599</f>
        <v>0</v>
      </c>
      <c r="G3596" s="78">
        <f>'Balance N-1'!O3599</f>
        <v>0</v>
      </c>
      <c r="H3596" s="78">
        <f>'Balance N-1'!P3599</f>
        <v>0</v>
      </c>
      <c r="I3596" s="79">
        <f t="shared" si="56"/>
        <v>0</v>
      </c>
    </row>
    <row r="3597" spans="1:9" ht="15.6">
      <c r="A3597" s="85">
        <f>'Balance N-1'!I3600</f>
        <v>0</v>
      </c>
      <c r="B3597" s="75">
        <f>'Balance N-1'!J3600</f>
        <v>0</v>
      </c>
      <c r="C3597" s="78">
        <f>'Balance N-1'!K3600</f>
        <v>0</v>
      </c>
      <c r="D3597" s="78">
        <f>'Balance N-1'!L3600</f>
        <v>0</v>
      </c>
      <c r="E3597" s="78">
        <f>'Balance N-1'!M3600</f>
        <v>0</v>
      </c>
      <c r="F3597" s="78">
        <f>'Balance N-1'!N3600</f>
        <v>0</v>
      </c>
      <c r="G3597" s="78">
        <f>'Balance N-1'!O3600</f>
        <v>0</v>
      </c>
      <c r="H3597" s="78">
        <f>'Balance N-1'!P3600</f>
        <v>0</v>
      </c>
      <c r="I3597" s="79">
        <f t="shared" si="56"/>
        <v>0</v>
      </c>
    </row>
    <row r="3598" spans="1:9" ht="15.6">
      <c r="A3598" s="85">
        <f>'Balance N-1'!I3601</f>
        <v>0</v>
      </c>
      <c r="B3598" s="75">
        <f>'Balance N-1'!J3601</f>
        <v>0</v>
      </c>
      <c r="C3598" s="78">
        <f>'Balance N-1'!K3601</f>
        <v>0</v>
      </c>
      <c r="D3598" s="78">
        <f>'Balance N-1'!L3601</f>
        <v>0</v>
      </c>
      <c r="E3598" s="78">
        <f>'Balance N-1'!M3601</f>
        <v>0</v>
      </c>
      <c r="F3598" s="78">
        <f>'Balance N-1'!N3601</f>
        <v>0</v>
      </c>
      <c r="G3598" s="78">
        <f>'Balance N-1'!O3601</f>
        <v>0</v>
      </c>
      <c r="H3598" s="78">
        <f>'Balance N-1'!P3601</f>
        <v>0</v>
      </c>
      <c r="I3598" s="79">
        <f t="shared" si="56"/>
        <v>0</v>
      </c>
    </row>
    <row r="3599" spans="1:9" ht="15.6">
      <c r="A3599" s="85">
        <f>'Balance N-1'!I3602</f>
        <v>0</v>
      </c>
      <c r="B3599" s="75">
        <f>'Balance N-1'!J3602</f>
        <v>0</v>
      </c>
      <c r="C3599" s="78">
        <f>'Balance N-1'!K3602</f>
        <v>0</v>
      </c>
      <c r="D3599" s="78">
        <f>'Balance N-1'!L3602</f>
        <v>0</v>
      </c>
      <c r="E3599" s="78">
        <f>'Balance N-1'!M3602</f>
        <v>0</v>
      </c>
      <c r="F3599" s="78">
        <f>'Balance N-1'!N3602</f>
        <v>0</v>
      </c>
      <c r="G3599" s="78">
        <f>'Balance N-1'!O3602</f>
        <v>0</v>
      </c>
      <c r="H3599" s="78">
        <f>'Balance N-1'!P3602</f>
        <v>0</v>
      </c>
      <c r="I3599" s="79">
        <f t="shared" si="56"/>
        <v>0</v>
      </c>
    </row>
    <row r="3600" spans="1:9" ht="15.6">
      <c r="A3600" s="85">
        <f>'Balance N-1'!I3603</f>
        <v>0</v>
      </c>
      <c r="B3600" s="75">
        <f>'Balance N-1'!J3603</f>
        <v>0</v>
      </c>
      <c r="C3600" s="78">
        <f>'Balance N-1'!K3603</f>
        <v>0</v>
      </c>
      <c r="D3600" s="78">
        <f>'Balance N-1'!L3603</f>
        <v>0</v>
      </c>
      <c r="E3600" s="78">
        <f>'Balance N-1'!M3603</f>
        <v>0</v>
      </c>
      <c r="F3600" s="78">
        <f>'Balance N-1'!N3603</f>
        <v>0</v>
      </c>
      <c r="G3600" s="78">
        <f>'Balance N-1'!O3603</f>
        <v>0</v>
      </c>
      <c r="H3600" s="78">
        <f>'Balance N-1'!P3603</f>
        <v>0</v>
      </c>
      <c r="I3600" s="79">
        <f t="shared" si="56"/>
        <v>0</v>
      </c>
    </row>
    <row r="3601" spans="1:9" ht="15.6">
      <c r="A3601" s="85">
        <f>'Balance N-1'!I3604</f>
        <v>0</v>
      </c>
      <c r="B3601" s="75">
        <f>'Balance N-1'!J3604</f>
        <v>0</v>
      </c>
      <c r="C3601" s="78">
        <f>'Balance N-1'!K3604</f>
        <v>0</v>
      </c>
      <c r="D3601" s="78">
        <f>'Balance N-1'!L3604</f>
        <v>0</v>
      </c>
      <c r="E3601" s="78">
        <f>'Balance N-1'!M3604</f>
        <v>0</v>
      </c>
      <c r="F3601" s="78">
        <f>'Balance N-1'!N3604</f>
        <v>0</v>
      </c>
      <c r="G3601" s="78">
        <f>'Balance N-1'!O3604</f>
        <v>0</v>
      </c>
      <c r="H3601" s="78">
        <f>'Balance N-1'!P3604</f>
        <v>0</v>
      </c>
      <c r="I3601" s="79">
        <f t="shared" si="56"/>
        <v>0</v>
      </c>
    </row>
    <row r="3602" spans="1:9" ht="15.6">
      <c r="A3602" s="85">
        <f>'Balance N-1'!I3605</f>
        <v>0</v>
      </c>
      <c r="B3602" s="75">
        <f>'Balance N-1'!J3605</f>
        <v>0</v>
      </c>
      <c r="C3602" s="78">
        <f>'Balance N-1'!K3605</f>
        <v>0</v>
      </c>
      <c r="D3602" s="78">
        <f>'Balance N-1'!L3605</f>
        <v>0</v>
      </c>
      <c r="E3602" s="78">
        <f>'Balance N-1'!M3605</f>
        <v>0</v>
      </c>
      <c r="F3602" s="78">
        <f>'Balance N-1'!N3605</f>
        <v>0</v>
      </c>
      <c r="G3602" s="78">
        <f>'Balance N-1'!O3605</f>
        <v>0</v>
      </c>
      <c r="H3602" s="78">
        <f>'Balance N-1'!P3605</f>
        <v>0</v>
      </c>
      <c r="I3602" s="79">
        <f t="shared" si="56"/>
        <v>0</v>
      </c>
    </row>
    <row r="3603" spans="1:9" ht="15.6">
      <c r="A3603" s="85">
        <f>'Balance N-1'!I3606</f>
        <v>0</v>
      </c>
      <c r="B3603" s="75">
        <f>'Balance N-1'!J3606</f>
        <v>0</v>
      </c>
      <c r="C3603" s="78">
        <f>'Balance N-1'!K3606</f>
        <v>0</v>
      </c>
      <c r="D3603" s="78">
        <f>'Balance N-1'!L3606</f>
        <v>0</v>
      </c>
      <c r="E3603" s="78">
        <f>'Balance N-1'!M3606</f>
        <v>0</v>
      </c>
      <c r="F3603" s="78">
        <f>'Balance N-1'!N3606</f>
        <v>0</v>
      </c>
      <c r="G3603" s="78">
        <f>'Balance N-1'!O3606</f>
        <v>0</v>
      </c>
      <c r="H3603" s="78">
        <f>'Balance N-1'!P3606</f>
        <v>0</v>
      </c>
      <c r="I3603" s="79">
        <f t="shared" si="56"/>
        <v>0</v>
      </c>
    </row>
    <row r="3604" spans="1:9" ht="15.6">
      <c r="A3604" s="85">
        <f>'Balance N-1'!I3607</f>
        <v>0</v>
      </c>
      <c r="B3604" s="75">
        <f>'Balance N-1'!J3607</f>
        <v>0</v>
      </c>
      <c r="C3604" s="78">
        <f>'Balance N-1'!K3607</f>
        <v>0</v>
      </c>
      <c r="D3604" s="78">
        <f>'Balance N-1'!L3607</f>
        <v>0</v>
      </c>
      <c r="E3604" s="78">
        <f>'Balance N-1'!M3607</f>
        <v>0</v>
      </c>
      <c r="F3604" s="78">
        <f>'Balance N-1'!N3607</f>
        <v>0</v>
      </c>
      <c r="G3604" s="78">
        <f>'Balance N-1'!O3607</f>
        <v>0</v>
      </c>
      <c r="H3604" s="78">
        <f>'Balance N-1'!P3607</f>
        <v>0</v>
      </c>
      <c r="I3604" s="79">
        <f t="shared" si="56"/>
        <v>0</v>
      </c>
    </row>
    <row r="3605" spans="1:9" ht="15.6">
      <c r="A3605" s="85">
        <f>'Balance N-1'!I3608</f>
        <v>0</v>
      </c>
      <c r="B3605" s="75">
        <f>'Balance N-1'!J3608</f>
        <v>0</v>
      </c>
      <c r="C3605" s="78">
        <f>'Balance N-1'!K3608</f>
        <v>0</v>
      </c>
      <c r="D3605" s="78">
        <f>'Balance N-1'!L3608</f>
        <v>0</v>
      </c>
      <c r="E3605" s="78">
        <f>'Balance N-1'!M3608</f>
        <v>0</v>
      </c>
      <c r="F3605" s="78">
        <f>'Balance N-1'!N3608</f>
        <v>0</v>
      </c>
      <c r="G3605" s="78">
        <f>'Balance N-1'!O3608</f>
        <v>0</v>
      </c>
      <c r="H3605" s="78">
        <f>'Balance N-1'!P3608</f>
        <v>0</v>
      </c>
      <c r="I3605" s="79">
        <f t="shared" si="56"/>
        <v>0</v>
      </c>
    </row>
    <row r="3606" spans="1:9" ht="15.6">
      <c r="A3606" s="85">
        <f>'Balance N-1'!I3609</f>
        <v>0</v>
      </c>
      <c r="B3606" s="75">
        <f>'Balance N-1'!J3609</f>
        <v>0</v>
      </c>
      <c r="C3606" s="78">
        <f>'Balance N-1'!K3609</f>
        <v>0</v>
      </c>
      <c r="D3606" s="78">
        <f>'Balance N-1'!L3609</f>
        <v>0</v>
      </c>
      <c r="E3606" s="78">
        <f>'Balance N-1'!M3609</f>
        <v>0</v>
      </c>
      <c r="F3606" s="78">
        <f>'Balance N-1'!N3609</f>
        <v>0</v>
      </c>
      <c r="G3606" s="78">
        <f>'Balance N-1'!O3609</f>
        <v>0</v>
      </c>
      <c r="H3606" s="78">
        <f>'Balance N-1'!P3609</f>
        <v>0</v>
      </c>
      <c r="I3606" s="79">
        <f t="shared" si="56"/>
        <v>0</v>
      </c>
    </row>
    <row r="3607" spans="1:9" ht="15.6">
      <c r="A3607" s="85">
        <f>'Balance N-1'!I3610</f>
        <v>0</v>
      </c>
      <c r="B3607" s="75">
        <f>'Balance N-1'!J3610</f>
        <v>0</v>
      </c>
      <c r="C3607" s="78">
        <f>'Balance N-1'!K3610</f>
        <v>0</v>
      </c>
      <c r="D3607" s="78">
        <f>'Balance N-1'!L3610</f>
        <v>0</v>
      </c>
      <c r="E3607" s="78">
        <f>'Balance N-1'!M3610</f>
        <v>0</v>
      </c>
      <c r="F3607" s="78">
        <f>'Balance N-1'!N3610</f>
        <v>0</v>
      </c>
      <c r="G3607" s="78">
        <f>'Balance N-1'!O3610</f>
        <v>0</v>
      </c>
      <c r="H3607" s="78">
        <f>'Balance N-1'!P3610</f>
        <v>0</v>
      </c>
      <c r="I3607" s="79">
        <f t="shared" si="56"/>
        <v>0</v>
      </c>
    </row>
    <row r="3608" spans="1:9" ht="15.6">
      <c r="A3608" s="85">
        <f>'Balance N-1'!I3611</f>
        <v>0</v>
      </c>
      <c r="B3608" s="75">
        <f>'Balance N-1'!J3611</f>
        <v>0</v>
      </c>
      <c r="C3608" s="78">
        <f>'Balance N-1'!K3611</f>
        <v>0</v>
      </c>
      <c r="D3608" s="78">
        <f>'Balance N-1'!L3611</f>
        <v>0</v>
      </c>
      <c r="E3608" s="78">
        <f>'Balance N-1'!M3611</f>
        <v>0</v>
      </c>
      <c r="F3608" s="78">
        <f>'Balance N-1'!N3611</f>
        <v>0</v>
      </c>
      <c r="G3608" s="78">
        <f>'Balance N-1'!O3611</f>
        <v>0</v>
      </c>
      <c r="H3608" s="78">
        <f>'Balance N-1'!P3611</f>
        <v>0</v>
      </c>
      <c r="I3608" s="79">
        <f t="shared" si="56"/>
        <v>0</v>
      </c>
    </row>
    <row r="3609" spans="1:9" ht="15.6">
      <c r="A3609" s="85">
        <f>'Balance N-1'!I3612</f>
        <v>0</v>
      </c>
      <c r="B3609" s="75">
        <f>'Balance N-1'!J3612</f>
        <v>0</v>
      </c>
      <c r="C3609" s="78">
        <f>'Balance N-1'!K3612</f>
        <v>0</v>
      </c>
      <c r="D3609" s="78">
        <f>'Balance N-1'!L3612</f>
        <v>0</v>
      </c>
      <c r="E3609" s="78">
        <f>'Balance N-1'!M3612</f>
        <v>0</v>
      </c>
      <c r="F3609" s="78">
        <f>'Balance N-1'!N3612</f>
        <v>0</v>
      </c>
      <c r="G3609" s="78">
        <f>'Balance N-1'!O3612</f>
        <v>0</v>
      </c>
      <c r="H3609" s="78">
        <f>'Balance N-1'!P3612</f>
        <v>0</v>
      </c>
      <c r="I3609" s="79">
        <f t="shared" si="56"/>
        <v>0</v>
      </c>
    </row>
    <row r="3610" spans="1:9" ht="15.6">
      <c r="A3610" s="85">
        <f>'Balance N-1'!I3613</f>
        <v>0</v>
      </c>
      <c r="B3610" s="75">
        <f>'Balance N-1'!J3613</f>
        <v>0</v>
      </c>
      <c r="C3610" s="78">
        <f>'Balance N-1'!K3613</f>
        <v>0</v>
      </c>
      <c r="D3610" s="78">
        <f>'Balance N-1'!L3613</f>
        <v>0</v>
      </c>
      <c r="E3610" s="78">
        <f>'Balance N-1'!M3613</f>
        <v>0</v>
      </c>
      <c r="F3610" s="78">
        <f>'Balance N-1'!N3613</f>
        <v>0</v>
      </c>
      <c r="G3610" s="78">
        <f>'Balance N-1'!O3613</f>
        <v>0</v>
      </c>
      <c r="H3610" s="78">
        <f>'Balance N-1'!P3613</f>
        <v>0</v>
      </c>
      <c r="I3610" s="79">
        <f t="shared" si="56"/>
        <v>0</v>
      </c>
    </row>
    <row r="3611" spans="1:9" ht="15.6">
      <c r="A3611" s="85">
        <f>'Balance N-1'!I3614</f>
        <v>0</v>
      </c>
      <c r="B3611" s="75">
        <f>'Balance N-1'!J3614</f>
        <v>0</v>
      </c>
      <c r="C3611" s="78">
        <f>'Balance N-1'!K3614</f>
        <v>0</v>
      </c>
      <c r="D3611" s="78">
        <f>'Balance N-1'!L3614</f>
        <v>0</v>
      </c>
      <c r="E3611" s="78">
        <f>'Balance N-1'!M3614</f>
        <v>0</v>
      </c>
      <c r="F3611" s="78">
        <f>'Balance N-1'!N3614</f>
        <v>0</v>
      </c>
      <c r="G3611" s="78">
        <f>'Balance N-1'!O3614</f>
        <v>0</v>
      </c>
      <c r="H3611" s="78">
        <f>'Balance N-1'!P3614</f>
        <v>0</v>
      </c>
      <c r="I3611" s="79">
        <f t="shared" si="56"/>
        <v>0</v>
      </c>
    </row>
    <row r="3612" spans="1:9" ht="15.6">
      <c r="A3612" s="85">
        <f>'Balance N-1'!I3615</f>
        <v>0</v>
      </c>
      <c r="B3612" s="75">
        <f>'Balance N-1'!J3615</f>
        <v>0</v>
      </c>
      <c r="C3612" s="78">
        <f>'Balance N-1'!K3615</f>
        <v>0</v>
      </c>
      <c r="D3612" s="78">
        <f>'Balance N-1'!L3615</f>
        <v>0</v>
      </c>
      <c r="E3612" s="78">
        <f>'Balance N-1'!M3615</f>
        <v>0</v>
      </c>
      <c r="F3612" s="78">
        <f>'Balance N-1'!N3615</f>
        <v>0</v>
      </c>
      <c r="G3612" s="78">
        <f>'Balance N-1'!O3615</f>
        <v>0</v>
      </c>
      <c r="H3612" s="78">
        <f>'Balance N-1'!P3615</f>
        <v>0</v>
      </c>
      <c r="I3612" s="79">
        <f t="shared" si="56"/>
        <v>0</v>
      </c>
    </row>
    <row r="3613" spans="1:9" ht="15.6">
      <c r="A3613" s="85">
        <f>'Balance N-1'!I3616</f>
        <v>0</v>
      </c>
      <c r="B3613" s="75">
        <f>'Balance N-1'!J3616</f>
        <v>0</v>
      </c>
      <c r="C3613" s="78">
        <f>'Balance N-1'!K3616</f>
        <v>0</v>
      </c>
      <c r="D3613" s="78">
        <f>'Balance N-1'!L3616</f>
        <v>0</v>
      </c>
      <c r="E3613" s="78">
        <f>'Balance N-1'!M3616</f>
        <v>0</v>
      </c>
      <c r="F3613" s="78">
        <f>'Balance N-1'!N3616</f>
        <v>0</v>
      </c>
      <c r="G3613" s="78">
        <f>'Balance N-1'!O3616</f>
        <v>0</v>
      </c>
      <c r="H3613" s="78">
        <f>'Balance N-1'!P3616</f>
        <v>0</v>
      </c>
      <c r="I3613" s="79">
        <f t="shared" si="56"/>
        <v>0</v>
      </c>
    </row>
    <row r="3614" spans="1:9" ht="15.6">
      <c r="A3614" s="85">
        <f>'Balance N-1'!I3617</f>
        <v>0</v>
      </c>
      <c r="B3614" s="75">
        <f>'Balance N-1'!J3617</f>
        <v>0</v>
      </c>
      <c r="C3614" s="78">
        <f>'Balance N-1'!K3617</f>
        <v>0</v>
      </c>
      <c r="D3614" s="78">
        <f>'Balance N-1'!L3617</f>
        <v>0</v>
      </c>
      <c r="E3614" s="78">
        <f>'Balance N-1'!M3617</f>
        <v>0</v>
      </c>
      <c r="F3614" s="78">
        <f>'Balance N-1'!N3617</f>
        <v>0</v>
      </c>
      <c r="G3614" s="78">
        <f>'Balance N-1'!O3617</f>
        <v>0</v>
      </c>
      <c r="H3614" s="78">
        <f>'Balance N-1'!P3617</f>
        <v>0</v>
      </c>
      <c r="I3614" s="79">
        <f t="shared" si="56"/>
        <v>0</v>
      </c>
    </row>
    <row r="3615" spans="1:9" ht="15.6">
      <c r="A3615" s="85">
        <f>'Balance N-1'!I3618</f>
        <v>0</v>
      </c>
      <c r="B3615" s="75">
        <f>'Balance N-1'!J3618</f>
        <v>0</v>
      </c>
      <c r="C3615" s="78">
        <f>'Balance N-1'!K3618</f>
        <v>0</v>
      </c>
      <c r="D3615" s="78">
        <f>'Balance N-1'!L3618</f>
        <v>0</v>
      </c>
      <c r="E3615" s="78">
        <f>'Balance N-1'!M3618</f>
        <v>0</v>
      </c>
      <c r="F3615" s="78">
        <f>'Balance N-1'!N3618</f>
        <v>0</v>
      </c>
      <c r="G3615" s="78">
        <f>'Balance N-1'!O3618</f>
        <v>0</v>
      </c>
      <c r="H3615" s="78">
        <f>'Balance N-1'!P3618</f>
        <v>0</v>
      </c>
      <c r="I3615" s="79">
        <f t="shared" si="56"/>
        <v>0</v>
      </c>
    </row>
    <row r="3616" spans="1:9" ht="15.6">
      <c r="A3616" s="85">
        <f>'Balance N-1'!I3619</f>
        <v>0</v>
      </c>
      <c r="B3616" s="75">
        <f>'Balance N-1'!J3619</f>
        <v>0</v>
      </c>
      <c r="C3616" s="78">
        <f>'Balance N-1'!K3619</f>
        <v>0</v>
      </c>
      <c r="D3616" s="78">
        <f>'Balance N-1'!L3619</f>
        <v>0</v>
      </c>
      <c r="E3616" s="78">
        <f>'Balance N-1'!M3619</f>
        <v>0</v>
      </c>
      <c r="F3616" s="78">
        <f>'Balance N-1'!N3619</f>
        <v>0</v>
      </c>
      <c r="G3616" s="78">
        <f>'Balance N-1'!O3619</f>
        <v>0</v>
      </c>
      <c r="H3616" s="78">
        <f>'Balance N-1'!P3619</f>
        <v>0</v>
      </c>
      <c r="I3616" s="79">
        <f t="shared" si="56"/>
        <v>0</v>
      </c>
    </row>
    <row r="3617" spans="1:9" ht="15.6">
      <c r="A3617" s="85">
        <f>'Balance N-1'!I3620</f>
        <v>0</v>
      </c>
      <c r="B3617" s="75">
        <f>'Balance N-1'!J3620</f>
        <v>0</v>
      </c>
      <c r="C3617" s="78">
        <f>'Balance N-1'!K3620</f>
        <v>0</v>
      </c>
      <c r="D3617" s="78">
        <f>'Balance N-1'!L3620</f>
        <v>0</v>
      </c>
      <c r="E3617" s="78">
        <f>'Balance N-1'!M3620</f>
        <v>0</v>
      </c>
      <c r="F3617" s="78">
        <f>'Balance N-1'!N3620</f>
        <v>0</v>
      </c>
      <c r="G3617" s="78">
        <f>'Balance N-1'!O3620</f>
        <v>0</v>
      </c>
      <c r="H3617" s="78">
        <f>'Balance N-1'!P3620</f>
        <v>0</v>
      </c>
      <c r="I3617" s="79">
        <f t="shared" si="56"/>
        <v>0</v>
      </c>
    </row>
    <row r="3618" spans="1:9" ht="15.6">
      <c r="A3618" s="85">
        <f>'Balance N-1'!I3621</f>
        <v>0</v>
      </c>
      <c r="B3618" s="75">
        <f>'Balance N-1'!J3621</f>
        <v>0</v>
      </c>
      <c r="C3618" s="78">
        <f>'Balance N-1'!K3621</f>
        <v>0</v>
      </c>
      <c r="D3618" s="78">
        <f>'Balance N-1'!L3621</f>
        <v>0</v>
      </c>
      <c r="E3618" s="78">
        <f>'Balance N-1'!M3621</f>
        <v>0</v>
      </c>
      <c r="F3618" s="78">
        <f>'Balance N-1'!N3621</f>
        <v>0</v>
      </c>
      <c r="G3618" s="78">
        <f>'Balance N-1'!O3621</f>
        <v>0</v>
      </c>
      <c r="H3618" s="78">
        <f>'Balance N-1'!P3621</f>
        <v>0</v>
      </c>
      <c r="I3618" s="79">
        <f t="shared" si="56"/>
        <v>0</v>
      </c>
    </row>
    <row r="3619" spans="1:9" ht="15.6">
      <c r="A3619" s="85">
        <f>'Balance N-1'!I3622</f>
        <v>0</v>
      </c>
      <c r="B3619" s="75">
        <f>'Balance N-1'!J3622</f>
        <v>0</v>
      </c>
      <c r="C3619" s="78">
        <f>'Balance N-1'!K3622</f>
        <v>0</v>
      </c>
      <c r="D3619" s="78">
        <f>'Balance N-1'!L3622</f>
        <v>0</v>
      </c>
      <c r="E3619" s="78">
        <f>'Balance N-1'!M3622</f>
        <v>0</v>
      </c>
      <c r="F3619" s="78">
        <f>'Balance N-1'!N3622</f>
        <v>0</v>
      </c>
      <c r="G3619" s="78">
        <f>'Balance N-1'!O3622</f>
        <v>0</v>
      </c>
      <c r="H3619" s="78">
        <f>'Balance N-1'!P3622</f>
        <v>0</v>
      </c>
      <c r="I3619" s="79">
        <f t="shared" si="56"/>
        <v>0</v>
      </c>
    </row>
    <row r="3620" spans="1:9" ht="15.6">
      <c r="A3620" s="85">
        <f>'Balance N-1'!I3623</f>
        <v>0</v>
      </c>
      <c r="B3620" s="75">
        <f>'Balance N-1'!J3623</f>
        <v>0</v>
      </c>
      <c r="C3620" s="78">
        <f>'Balance N-1'!K3623</f>
        <v>0</v>
      </c>
      <c r="D3620" s="78">
        <f>'Balance N-1'!L3623</f>
        <v>0</v>
      </c>
      <c r="E3620" s="78">
        <f>'Balance N-1'!M3623</f>
        <v>0</v>
      </c>
      <c r="F3620" s="78">
        <f>'Balance N-1'!N3623</f>
        <v>0</v>
      </c>
      <c r="G3620" s="78">
        <f>'Balance N-1'!O3623</f>
        <v>0</v>
      </c>
      <c r="H3620" s="78">
        <f>'Balance N-1'!P3623</f>
        <v>0</v>
      </c>
      <c r="I3620" s="79">
        <f t="shared" si="56"/>
        <v>0</v>
      </c>
    </row>
    <row r="3621" spans="1:9" ht="15.6">
      <c r="A3621" s="85">
        <f>'Balance N-1'!I3624</f>
        <v>0</v>
      </c>
      <c r="B3621" s="75">
        <f>'Balance N-1'!J3624</f>
        <v>0</v>
      </c>
      <c r="C3621" s="78">
        <f>'Balance N-1'!K3624</f>
        <v>0</v>
      </c>
      <c r="D3621" s="78">
        <f>'Balance N-1'!L3624</f>
        <v>0</v>
      </c>
      <c r="E3621" s="78">
        <f>'Balance N-1'!M3624</f>
        <v>0</v>
      </c>
      <c r="F3621" s="78">
        <f>'Balance N-1'!N3624</f>
        <v>0</v>
      </c>
      <c r="G3621" s="78">
        <f>'Balance N-1'!O3624</f>
        <v>0</v>
      </c>
      <c r="H3621" s="78">
        <f>'Balance N-1'!P3624</f>
        <v>0</v>
      </c>
      <c r="I3621" s="79">
        <f t="shared" si="56"/>
        <v>0</v>
      </c>
    </row>
    <row r="3622" spans="1:9" ht="15.6">
      <c r="A3622" s="85">
        <f>'Balance N-1'!I3625</f>
        <v>0</v>
      </c>
      <c r="B3622" s="75">
        <f>'Balance N-1'!J3625</f>
        <v>0</v>
      </c>
      <c r="C3622" s="78">
        <f>'Balance N-1'!K3625</f>
        <v>0</v>
      </c>
      <c r="D3622" s="78">
        <f>'Balance N-1'!L3625</f>
        <v>0</v>
      </c>
      <c r="E3622" s="78">
        <f>'Balance N-1'!M3625</f>
        <v>0</v>
      </c>
      <c r="F3622" s="78">
        <f>'Balance N-1'!N3625</f>
        <v>0</v>
      </c>
      <c r="G3622" s="78">
        <f>'Balance N-1'!O3625</f>
        <v>0</v>
      </c>
      <c r="H3622" s="78">
        <f>'Balance N-1'!P3625</f>
        <v>0</v>
      </c>
      <c r="I3622" s="79">
        <f t="shared" si="56"/>
        <v>0</v>
      </c>
    </row>
    <row r="3623" spans="1:9" ht="15.6">
      <c r="A3623" s="85">
        <f>'Balance N-1'!I3626</f>
        <v>0</v>
      </c>
      <c r="B3623" s="75">
        <f>'Balance N-1'!J3626</f>
        <v>0</v>
      </c>
      <c r="C3623" s="78">
        <f>'Balance N-1'!K3626</f>
        <v>0</v>
      </c>
      <c r="D3623" s="78">
        <f>'Balance N-1'!L3626</f>
        <v>0</v>
      </c>
      <c r="E3623" s="78">
        <f>'Balance N-1'!M3626</f>
        <v>0</v>
      </c>
      <c r="F3623" s="78">
        <f>'Balance N-1'!N3626</f>
        <v>0</v>
      </c>
      <c r="G3623" s="78">
        <f>'Balance N-1'!O3626</f>
        <v>0</v>
      </c>
      <c r="H3623" s="78">
        <f>'Balance N-1'!P3626</f>
        <v>0</v>
      </c>
      <c r="I3623" s="79">
        <f t="shared" si="56"/>
        <v>0</v>
      </c>
    </row>
    <row r="3624" spans="1:9" ht="15.6">
      <c r="A3624" s="85">
        <f>'Balance N-1'!I3627</f>
        <v>0</v>
      </c>
      <c r="B3624" s="75">
        <f>'Balance N-1'!J3627</f>
        <v>0</v>
      </c>
      <c r="C3624" s="78">
        <f>'Balance N-1'!K3627</f>
        <v>0</v>
      </c>
      <c r="D3624" s="78">
        <f>'Balance N-1'!L3627</f>
        <v>0</v>
      </c>
      <c r="E3624" s="78">
        <f>'Balance N-1'!M3627</f>
        <v>0</v>
      </c>
      <c r="F3624" s="78">
        <f>'Balance N-1'!N3627</f>
        <v>0</v>
      </c>
      <c r="G3624" s="78">
        <f>'Balance N-1'!O3627</f>
        <v>0</v>
      </c>
      <c r="H3624" s="78">
        <f>'Balance N-1'!P3627</f>
        <v>0</v>
      </c>
      <c r="I3624" s="79">
        <f t="shared" si="56"/>
        <v>0</v>
      </c>
    </row>
    <row r="3625" spans="1:9" ht="15.6">
      <c r="A3625" s="85">
        <f>'Balance N-1'!I3628</f>
        <v>0</v>
      </c>
      <c r="B3625" s="75">
        <f>'Balance N-1'!J3628</f>
        <v>0</v>
      </c>
      <c r="C3625" s="78">
        <f>'Balance N-1'!K3628</f>
        <v>0</v>
      </c>
      <c r="D3625" s="78">
        <f>'Balance N-1'!L3628</f>
        <v>0</v>
      </c>
      <c r="E3625" s="78">
        <f>'Balance N-1'!M3628</f>
        <v>0</v>
      </c>
      <c r="F3625" s="78">
        <f>'Balance N-1'!N3628</f>
        <v>0</v>
      </c>
      <c r="G3625" s="78">
        <f>'Balance N-1'!O3628</f>
        <v>0</v>
      </c>
      <c r="H3625" s="78">
        <f>'Balance N-1'!P3628</f>
        <v>0</v>
      </c>
      <c r="I3625" s="79">
        <f t="shared" si="56"/>
        <v>0</v>
      </c>
    </row>
    <row r="3626" spans="1:9" ht="15.6">
      <c r="A3626" s="85">
        <f>'Balance N-1'!I3629</f>
        <v>0</v>
      </c>
      <c r="B3626" s="75">
        <f>'Balance N-1'!J3629</f>
        <v>0</v>
      </c>
      <c r="C3626" s="78">
        <f>'Balance N-1'!K3629</f>
        <v>0</v>
      </c>
      <c r="D3626" s="78">
        <f>'Balance N-1'!L3629</f>
        <v>0</v>
      </c>
      <c r="E3626" s="78">
        <f>'Balance N-1'!M3629</f>
        <v>0</v>
      </c>
      <c r="F3626" s="78">
        <f>'Balance N-1'!N3629</f>
        <v>0</v>
      </c>
      <c r="G3626" s="78">
        <f>'Balance N-1'!O3629</f>
        <v>0</v>
      </c>
      <c r="H3626" s="78">
        <f>'Balance N-1'!P3629</f>
        <v>0</v>
      </c>
      <c r="I3626" s="79">
        <f t="shared" si="56"/>
        <v>0</v>
      </c>
    </row>
    <row r="3627" spans="1:9" ht="15.6">
      <c r="A3627" s="85">
        <f>'Balance N-1'!I3630</f>
        <v>0</v>
      </c>
      <c r="B3627" s="75">
        <f>'Balance N-1'!J3630</f>
        <v>0</v>
      </c>
      <c r="C3627" s="78">
        <f>'Balance N-1'!K3630</f>
        <v>0</v>
      </c>
      <c r="D3627" s="78">
        <f>'Balance N-1'!L3630</f>
        <v>0</v>
      </c>
      <c r="E3627" s="78">
        <f>'Balance N-1'!M3630</f>
        <v>0</v>
      </c>
      <c r="F3627" s="78">
        <f>'Balance N-1'!N3630</f>
        <v>0</v>
      </c>
      <c r="G3627" s="78">
        <f>'Balance N-1'!O3630</f>
        <v>0</v>
      </c>
      <c r="H3627" s="78">
        <f>'Balance N-1'!P3630</f>
        <v>0</v>
      </c>
      <c r="I3627" s="79">
        <f t="shared" si="56"/>
        <v>0</v>
      </c>
    </row>
    <row r="3628" spans="1:9" ht="15.6">
      <c r="A3628" s="85">
        <f>'Balance N-1'!I3631</f>
        <v>0</v>
      </c>
      <c r="B3628" s="75">
        <f>'Balance N-1'!J3631</f>
        <v>0</v>
      </c>
      <c r="C3628" s="78">
        <f>'Balance N-1'!K3631</f>
        <v>0</v>
      </c>
      <c r="D3628" s="78">
        <f>'Balance N-1'!L3631</f>
        <v>0</v>
      </c>
      <c r="E3628" s="78">
        <f>'Balance N-1'!M3631</f>
        <v>0</v>
      </c>
      <c r="F3628" s="78">
        <f>'Balance N-1'!N3631</f>
        <v>0</v>
      </c>
      <c r="G3628" s="78">
        <f>'Balance N-1'!O3631</f>
        <v>0</v>
      </c>
      <c r="H3628" s="78">
        <f>'Balance N-1'!P3631</f>
        <v>0</v>
      </c>
      <c r="I3628" s="79">
        <f t="shared" si="56"/>
        <v>0</v>
      </c>
    </row>
    <row r="3629" spans="1:9" ht="15.6">
      <c r="A3629" s="85">
        <f>'Balance N-1'!I3632</f>
        <v>0</v>
      </c>
      <c r="B3629" s="75">
        <f>'Balance N-1'!J3632</f>
        <v>0</v>
      </c>
      <c r="C3629" s="78">
        <f>'Balance N-1'!K3632</f>
        <v>0</v>
      </c>
      <c r="D3629" s="78">
        <f>'Balance N-1'!L3632</f>
        <v>0</v>
      </c>
      <c r="E3629" s="78">
        <f>'Balance N-1'!M3632</f>
        <v>0</v>
      </c>
      <c r="F3629" s="78">
        <f>'Balance N-1'!N3632</f>
        <v>0</v>
      </c>
      <c r="G3629" s="78">
        <f>'Balance N-1'!O3632</f>
        <v>0</v>
      </c>
      <c r="H3629" s="78">
        <f>'Balance N-1'!P3632</f>
        <v>0</v>
      </c>
      <c r="I3629" s="79">
        <f t="shared" si="56"/>
        <v>0</v>
      </c>
    </row>
    <row r="3630" spans="1:9" ht="15.6">
      <c r="A3630" s="85">
        <f>'Balance N-1'!I3633</f>
        <v>0</v>
      </c>
      <c r="B3630" s="75">
        <f>'Balance N-1'!J3633</f>
        <v>0</v>
      </c>
      <c r="C3630" s="78">
        <f>'Balance N-1'!K3633</f>
        <v>0</v>
      </c>
      <c r="D3630" s="78">
        <f>'Balance N-1'!L3633</f>
        <v>0</v>
      </c>
      <c r="E3630" s="78">
        <f>'Balance N-1'!M3633</f>
        <v>0</v>
      </c>
      <c r="F3630" s="78">
        <f>'Balance N-1'!N3633</f>
        <v>0</v>
      </c>
      <c r="G3630" s="78">
        <f>'Balance N-1'!O3633</f>
        <v>0</v>
      </c>
      <c r="H3630" s="78">
        <f>'Balance N-1'!P3633</f>
        <v>0</v>
      </c>
      <c r="I3630" s="79">
        <f t="shared" si="56"/>
        <v>0</v>
      </c>
    </row>
    <row r="3631" spans="1:9" ht="15.6">
      <c r="A3631" s="85">
        <f>'Balance N-1'!I3634</f>
        <v>0</v>
      </c>
      <c r="B3631" s="75">
        <f>'Balance N-1'!J3634</f>
        <v>0</v>
      </c>
      <c r="C3631" s="78">
        <f>'Balance N-1'!K3634</f>
        <v>0</v>
      </c>
      <c r="D3631" s="78">
        <f>'Balance N-1'!L3634</f>
        <v>0</v>
      </c>
      <c r="E3631" s="78">
        <f>'Balance N-1'!M3634</f>
        <v>0</v>
      </c>
      <c r="F3631" s="78">
        <f>'Balance N-1'!N3634</f>
        <v>0</v>
      </c>
      <c r="G3631" s="78">
        <f>'Balance N-1'!O3634</f>
        <v>0</v>
      </c>
      <c r="H3631" s="78">
        <f>'Balance N-1'!P3634</f>
        <v>0</v>
      </c>
      <c r="I3631" s="79">
        <f t="shared" si="56"/>
        <v>0</v>
      </c>
    </row>
    <row r="3632" spans="1:9" ht="15.6">
      <c r="A3632" s="85">
        <f>'Balance N-1'!I3635</f>
        <v>0</v>
      </c>
      <c r="B3632" s="75">
        <f>'Balance N-1'!J3635</f>
        <v>0</v>
      </c>
      <c r="C3632" s="78">
        <f>'Balance N-1'!K3635</f>
        <v>0</v>
      </c>
      <c r="D3632" s="78">
        <f>'Balance N-1'!L3635</f>
        <v>0</v>
      </c>
      <c r="E3632" s="78">
        <f>'Balance N-1'!M3635</f>
        <v>0</v>
      </c>
      <c r="F3632" s="78">
        <f>'Balance N-1'!N3635</f>
        <v>0</v>
      </c>
      <c r="G3632" s="78">
        <f>'Balance N-1'!O3635</f>
        <v>0</v>
      </c>
      <c r="H3632" s="78">
        <f>'Balance N-1'!P3635</f>
        <v>0</v>
      </c>
      <c r="I3632" s="79">
        <f t="shared" si="56"/>
        <v>0</v>
      </c>
    </row>
    <row r="3633" spans="1:9" ht="15.6">
      <c r="A3633" s="85">
        <f>'Balance N-1'!I3636</f>
        <v>0</v>
      </c>
      <c r="B3633" s="75">
        <f>'Balance N-1'!J3636</f>
        <v>0</v>
      </c>
      <c r="C3633" s="78">
        <f>'Balance N-1'!K3636</f>
        <v>0</v>
      </c>
      <c r="D3633" s="78">
        <f>'Balance N-1'!L3636</f>
        <v>0</v>
      </c>
      <c r="E3633" s="78">
        <f>'Balance N-1'!M3636</f>
        <v>0</v>
      </c>
      <c r="F3633" s="78">
        <f>'Balance N-1'!N3636</f>
        <v>0</v>
      </c>
      <c r="G3633" s="78">
        <f>'Balance N-1'!O3636</f>
        <v>0</v>
      </c>
      <c r="H3633" s="78">
        <f>'Balance N-1'!P3636</f>
        <v>0</v>
      </c>
      <c r="I3633" s="79">
        <f t="shared" si="56"/>
        <v>0</v>
      </c>
    </row>
    <row r="3634" spans="1:9" ht="15.6">
      <c r="A3634" s="85">
        <f>'Balance N-1'!I3637</f>
        <v>0</v>
      </c>
      <c r="B3634" s="75">
        <f>'Balance N-1'!J3637</f>
        <v>0</v>
      </c>
      <c r="C3634" s="78">
        <f>'Balance N-1'!K3637</f>
        <v>0</v>
      </c>
      <c r="D3634" s="78">
        <f>'Balance N-1'!L3637</f>
        <v>0</v>
      </c>
      <c r="E3634" s="78">
        <f>'Balance N-1'!M3637</f>
        <v>0</v>
      </c>
      <c r="F3634" s="78">
        <f>'Balance N-1'!N3637</f>
        <v>0</v>
      </c>
      <c r="G3634" s="78">
        <f>'Balance N-1'!O3637</f>
        <v>0</v>
      </c>
      <c r="H3634" s="78">
        <f>'Balance N-1'!P3637</f>
        <v>0</v>
      </c>
      <c r="I3634" s="79">
        <f t="shared" si="56"/>
        <v>0</v>
      </c>
    </row>
    <row r="3635" spans="1:9" ht="15.6">
      <c r="A3635" s="85">
        <f>'Balance N-1'!I3638</f>
        <v>0</v>
      </c>
      <c r="B3635" s="75">
        <f>'Balance N-1'!J3638</f>
        <v>0</v>
      </c>
      <c r="C3635" s="78">
        <f>'Balance N-1'!K3638</f>
        <v>0</v>
      </c>
      <c r="D3635" s="78">
        <f>'Balance N-1'!L3638</f>
        <v>0</v>
      </c>
      <c r="E3635" s="78">
        <f>'Balance N-1'!M3638</f>
        <v>0</v>
      </c>
      <c r="F3635" s="78">
        <f>'Balance N-1'!N3638</f>
        <v>0</v>
      </c>
      <c r="G3635" s="78">
        <f>'Balance N-1'!O3638</f>
        <v>0</v>
      </c>
      <c r="H3635" s="78">
        <f>'Balance N-1'!P3638</f>
        <v>0</v>
      </c>
      <c r="I3635" s="79">
        <f t="shared" si="56"/>
        <v>0</v>
      </c>
    </row>
    <row r="3636" spans="1:9" ht="15.6">
      <c r="A3636" s="85">
        <f>'Balance N-1'!I3639</f>
        <v>0</v>
      </c>
      <c r="B3636" s="75">
        <f>'Balance N-1'!J3639</f>
        <v>0</v>
      </c>
      <c r="C3636" s="78">
        <f>'Balance N-1'!K3639</f>
        <v>0</v>
      </c>
      <c r="D3636" s="78">
        <f>'Balance N-1'!L3639</f>
        <v>0</v>
      </c>
      <c r="E3636" s="78">
        <f>'Balance N-1'!M3639</f>
        <v>0</v>
      </c>
      <c r="F3636" s="78">
        <f>'Balance N-1'!N3639</f>
        <v>0</v>
      </c>
      <c r="G3636" s="78">
        <f>'Balance N-1'!O3639</f>
        <v>0</v>
      </c>
      <c r="H3636" s="78">
        <f>'Balance N-1'!P3639</f>
        <v>0</v>
      </c>
      <c r="I3636" s="79">
        <f t="shared" si="56"/>
        <v>0</v>
      </c>
    </row>
    <row r="3637" spans="1:9" ht="15.6">
      <c r="A3637" s="85">
        <f>'Balance N-1'!I3640</f>
        <v>0</v>
      </c>
      <c r="B3637" s="75">
        <f>'Balance N-1'!J3640</f>
        <v>0</v>
      </c>
      <c r="C3637" s="78">
        <f>'Balance N-1'!K3640</f>
        <v>0</v>
      </c>
      <c r="D3637" s="78">
        <f>'Balance N-1'!L3640</f>
        <v>0</v>
      </c>
      <c r="E3637" s="78">
        <f>'Balance N-1'!M3640</f>
        <v>0</v>
      </c>
      <c r="F3637" s="78">
        <f>'Balance N-1'!N3640</f>
        <v>0</v>
      </c>
      <c r="G3637" s="78">
        <f>'Balance N-1'!O3640</f>
        <v>0</v>
      </c>
      <c r="H3637" s="78">
        <f>'Balance N-1'!P3640</f>
        <v>0</v>
      </c>
      <c r="I3637" s="79">
        <f t="shared" si="56"/>
        <v>0</v>
      </c>
    </row>
    <row r="3638" spans="1:9" ht="15.6">
      <c r="A3638" s="85">
        <f>'Balance N-1'!I3641</f>
        <v>0</v>
      </c>
      <c r="B3638" s="75">
        <f>'Balance N-1'!J3641</f>
        <v>0</v>
      </c>
      <c r="C3638" s="78">
        <f>'Balance N-1'!K3641</f>
        <v>0</v>
      </c>
      <c r="D3638" s="78">
        <f>'Balance N-1'!L3641</f>
        <v>0</v>
      </c>
      <c r="E3638" s="78">
        <f>'Balance N-1'!M3641</f>
        <v>0</v>
      </c>
      <c r="F3638" s="78">
        <f>'Balance N-1'!N3641</f>
        <v>0</v>
      </c>
      <c r="G3638" s="78">
        <f>'Balance N-1'!O3641</f>
        <v>0</v>
      </c>
      <c r="H3638" s="78">
        <f>'Balance N-1'!P3641</f>
        <v>0</v>
      </c>
      <c r="I3638" s="79">
        <f t="shared" si="56"/>
        <v>0</v>
      </c>
    </row>
    <row r="3639" spans="1:9" ht="15.6">
      <c r="A3639" s="85">
        <f>'Balance N-1'!I3642</f>
        <v>0</v>
      </c>
      <c r="B3639" s="75">
        <f>'Balance N-1'!J3642</f>
        <v>0</v>
      </c>
      <c r="C3639" s="78">
        <f>'Balance N-1'!K3642</f>
        <v>0</v>
      </c>
      <c r="D3639" s="78">
        <f>'Balance N-1'!L3642</f>
        <v>0</v>
      </c>
      <c r="E3639" s="78">
        <f>'Balance N-1'!M3642</f>
        <v>0</v>
      </c>
      <c r="F3639" s="78">
        <f>'Balance N-1'!N3642</f>
        <v>0</v>
      </c>
      <c r="G3639" s="78">
        <f>'Balance N-1'!O3642</f>
        <v>0</v>
      </c>
      <c r="H3639" s="78">
        <f>'Balance N-1'!P3642</f>
        <v>0</v>
      </c>
      <c r="I3639" s="79">
        <f t="shared" si="56"/>
        <v>0</v>
      </c>
    </row>
    <row r="3640" spans="1:9" ht="15.6">
      <c r="A3640" s="85">
        <f>'Balance N-1'!I3643</f>
        <v>0</v>
      </c>
      <c r="B3640" s="75">
        <f>'Balance N-1'!J3643</f>
        <v>0</v>
      </c>
      <c r="C3640" s="78">
        <f>'Balance N-1'!K3643</f>
        <v>0</v>
      </c>
      <c r="D3640" s="78">
        <f>'Balance N-1'!L3643</f>
        <v>0</v>
      </c>
      <c r="E3640" s="78">
        <f>'Balance N-1'!M3643</f>
        <v>0</v>
      </c>
      <c r="F3640" s="78">
        <f>'Balance N-1'!N3643</f>
        <v>0</v>
      </c>
      <c r="G3640" s="78">
        <f>'Balance N-1'!O3643</f>
        <v>0</v>
      </c>
      <c r="H3640" s="78">
        <f>'Balance N-1'!P3643</f>
        <v>0</v>
      </c>
      <c r="I3640" s="79">
        <f t="shared" si="56"/>
        <v>0</v>
      </c>
    </row>
    <row r="3641" spans="1:9" ht="15.6">
      <c r="A3641" s="85">
        <f>'Balance N-1'!I3644</f>
        <v>0</v>
      </c>
      <c r="B3641" s="75">
        <f>'Balance N-1'!J3644</f>
        <v>0</v>
      </c>
      <c r="C3641" s="78">
        <f>'Balance N-1'!K3644</f>
        <v>0</v>
      </c>
      <c r="D3641" s="78">
        <f>'Balance N-1'!L3644</f>
        <v>0</v>
      </c>
      <c r="E3641" s="78">
        <f>'Balance N-1'!M3644</f>
        <v>0</v>
      </c>
      <c r="F3641" s="78">
        <f>'Balance N-1'!N3644</f>
        <v>0</v>
      </c>
      <c r="G3641" s="78">
        <f>'Balance N-1'!O3644</f>
        <v>0</v>
      </c>
      <c r="H3641" s="78">
        <f>'Balance N-1'!P3644</f>
        <v>0</v>
      </c>
      <c r="I3641" s="79">
        <f t="shared" si="56"/>
        <v>0</v>
      </c>
    </row>
    <row r="3642" spans="1:9" ht="15.6">
      <c r="A3642" s="85">
        <f>'Balance N-1'!I3645</f>
        <v>0</v>
      </c>
      <c r="B3642" s="75">
        <f>'Balance N-1'!J3645</f>
        <v>0</v>
      </c>
      <c r="C3642" s="78">
        <f>'Balance N-1'!K3645</f>
        <v>0</v>
      </c>
      <c r="D3642" s="78">
        <f>'Balance N-1'!L3645</f>
        <v>0</v>
      </c>
      <c r="E3642" s="78">
        <f>'Balance N-1'!M3645</f>
        <v>0</v>
      </c>
      <c r="F3642" s="78">
        <f>'Balance N-1'!N3645</f>
        <v>0</v>
      </c>
      <c r="G3642" s="78">
        <f>'Balance N-1'!O3645</f>
        <v>0</v>
      </c>
      <c r="H3642" s="78">
        <f>'Balance N-1'!P3645</f>
        <v>0</v>
      </c>
      <c r="I3642" s="79">
        <f t="shared" si="56"/>
        <v>0</v>
      </c>
    </row>
    <row r="3643" spans="1:9" ht="15.6">
      <c r="A3643" s="85">
        <f>'Balance N-1'!I3646</f>
        <v>0</v>
      </c>
      <c r="B3643" s="75">
        <f>'Balance N-1'!J3646</f>
        <v>0</v>
      </c>
      <c r="C3643" s="78">
        <f>'Balance N-1'!K3646</f>
        <v>0</v>
      </c>
      <c r="D3643" s="78">
        <f>'Balance N-1'!L3646</f>
        <v>0</v>
      </c>
      <c r="E3643" s="78">
        <f>'Balance N-1'!M3646</f>
        <v>0</v>
      </c>
      <c r="F3643" s="78">
        <f>'Balance N-1'!N3646</f>
        <v>0</v>
      </c>
      <c r="G3643" s="78">
        <f>'Balance N-1'!O3646</f>
        <v>0</v>
      </c>
      <c r="H3643" s="78">
        <f>'Balance N-1'!P3646</f>
        <v>0</v>
      </c>
      <c r="I3643" s="79">
        <f t="shared" si="56"/>
        <v>0</v>
      </c>
    </row>
    <row r="3644" spans="1:9" ht="15.6">
      <c r="A3644" s="85">
        <f>'Balance N-1'!I3647</f>
        <v>0</v>
      </c>
      <c r="B3644" s="75">
        <f>'Balance N-1'!J3647</f>
        <v>0</v>
      </c>
      <c r="C3644" s="78">
        <f>'Balance N-1'!K3647</f>
        <v>0</v>
      </c>
      <c r="D3644" s="78">
        <f>'Balance N-1'!L3647</f>
        <v>0</v>
      </c>
      <c r="E3644" s="78">
        <f>'Balance N-1'!M3647</f>
        <v>0</v>
      </c>
      <c r="F3644" s="78">
        <f>'Balance N-1'!N3647</f>
        <v>0</v>
      </c>
      <c r="G3644" s="78">
        <f>'Balance N-1'!O3647</f>
        <v>0</v>
      </c>
      <c r="H3644" s="78">
        <f>'Balance N-1'!P3647</f>
        <v>0</v>
      </c>
      <c r="I3644" s="79">
        <f t="shared" si="56"/>
        <v>0</v>
      </c>
    </row>
    <row r="3645" spans="1:9" ht="15.6">
      <c r="A3645" s="85">
        <f>'Balance N-1'!I3648</f>
        <v>0</v>
      </c>
      <c r="B3645" s="75">
        <f>'Balance N-1'!J3648</f>
        <v>0</v>
      </c>
      <c r="C3645" s="78">
        <f>'Balance N-1'!K3648</f>
        <v>0</v>
      </c>
      <c r="D3645" s="78">
        <f>'Balance N-1'!L3648</f>
        <v>0</v>
      </c>
      <c r="E3645" s="78">
        <f>'Balance N-1'!M3648</f>
        <v>0</v>
      </c>
      <c r="F3645" s="78">
        <f>'Balance N-1'!N3648</f>
        <v>0</v>
      </c>
      <c r="G3645" s="78">
        <f>'Balance N-1'!O3648</f>
        <v>0</v>
      </c>
      <c r="H3645" s="78">
        <f>'Balance N-1'!P3648</f>
        <v>0</v>
      </c>
      <c r="I3645" s="79">
        <f t="shared" si="56"/>
        <v>0</v>
      </c>
    </row>
    <row r="3646" spans="1:9" ht="15.6">
      <c r="A3646" s="85">
        <f>'Balance N-1'!I3649</f>
        <v>0</v>
      </c>
      <c r="B3646" s="75">
        <f>'Balance N-1'!J3649</f>
        <v>0</v>
      </c>
      <c r="C3646" s="78">
        <f>'Balance N-1'!K3649</f>
        <v>0</v>
      </c>
      <c r="D3646" s="78">
        <f>'Balance N-1'!L3649</f>
        <v>0</v>
      </c>
      <c r="E3646" s="78">
        <f>'Balance N-1'!M3649</f>
        <v>0</v>
      </c>
      <c r="F3646" s="78">
        <f>'Balance N-1'!N3649</f>
        <v>0</v>
      </c>
      <c r="G3646" s="78">
        <f>'Balance N-1'!O3649</f>
        <v>0</v>
      </c>
      <c r="H3646" s="78">
        <f>'Balance N-1'!P3649</f>
        <v>0</v>
      </c>
      <c r="I3646" s="79">
        <f t="shared" si="56"/>
        <v>0</v>
      </c>
    </row>
    <row r="3647" spans="1:9" ht="15.6">
      <c r="A3647" s="85">
        <f>'Balance N-1'!I3650</f>
        <v>0</v>
      </c>
      <c r="B3647" s="75">
        <f>'Balance N-1'!J3650</f>
        <v>0</v>
      </c>
      <c r="C3647" s="78">
        <f>'Balance N-1'!K3650</f>
        <v>0</v>
      </c>
      <c r="D3647" s="78">
        <f>'Balance N-1'!L3650</f>
        <v>0</v>
      </c>
      <c r="E3647" s="78">
        <f>'Balance N-1'!M3650</f>
        <v>0</v>
      </c>
      <c r="F3647" s="78">
        <f>'Balance N-1'!N3650</f>
        <v>0</v>
      </c>
      <c r="G3647" s="78">
        <f>'Balance N-1'!O3650</f>
        <v>0</v>
      </c>
      <c r="H3647" s="78">
        <f>'Balance N-1'!P3650</f>
        <v>0</v>
      </c>
      <c r="I3647" s="79">
        <f t="shared" si="56"/>
        <v>0</v>
      </c>
    </row>
    <row r="3648" spans="1:9" ht="15.6">
      <c r="A3648" s="85">
        <f>'Balance N-1'!I3651</f>
        <v>0</v>
      </c>
      <c r="B3648" s="75">
        <f>'Balance N-1'!J3651</f>
        <v>0</v>
      </c>
      <c r="C3648" s="78">
        <f>'Balance N-1'!K3651</f>
        <v>0</v>
      </c>
      <c r="D3648" s="78">
        <f>'Balance N-1'!L3651</f>
        <v>0</v>
      </c>
      <c r="E3648" s="78">
        <f>'Balance N-1'!M3651</f>
        <v>0</v>
      </c>
      <c r="F3648" s="78">
        <f>'Balance N-1'!N3651</f>
        <v>0</v>
      </c>
      <c r="G3648" s="78">
        <f>'Balance N-1'!O3651</f>
        <v>0</v>
      </c>
      <c r="H3648" s="78">
        <f>'Balance N-1'!P3651</f>
        <v>0</v>
      </c>
      <c r="I3648" s="79">
        <f t="shared" si="56"/>
        <v>0</v>
      </c>
    </row>
    <row r="3649" spans="1:9" ht="15.6">
      <c r="A3649" s="85">
        <f>'Balance N-1'!I3652</f>
        <v>0</v>
      </c>
      <c r="B3649" s="75">
        <f>'Balance N-1'!J3652</f>
        <v>0</v>
      </c>
      <c r="C3649" s="78">
        <f>'Balance N-1'!K3652</f>
        <v>0</v>
      </c>
      <c r="D3649" s="78">
        <f>'Balance N-1'!L3652</f>
        <v>0</v>
      </c>
      <c r="E3649" s="78">
        <f>'Balance N-1'!M3652</f>
        <v>0</v>
      </c>
      <c r="F3649" s="78">
        <f>'Balance N-1'!N3652</f>
        <v>0</v>
      </c>
      <c r="G3649" s="78">
        <f>'Balance N-1'!O3652</f>
        <v>0</v>
      </c>
      <c r="H3649" s="78">
        <f>'Balance N-1'!P3652</f>
        <v>0</v>
      </c>
      <c r="I3649" s="79">
        <f t="shared" si="56"/>
        <v>0</v>
      </c>
    </row>
    <row r="3650" spans="1:9" ht="15.6">
      <c r="A3650" s="85">
        <f>'Balance N-1'!I3653</f>
        <v>0</v>
      </c>
      <c r="B3650" s="75">
        <f>'Balance N-1'!J3653</f>
        <v>0</v>
      </c>
      <c r="C3650" s="78">
        <f>'Balance N-1'!K3653</f>
        <v>0</v>
      </c>
      <c r="D3650" s="78">
        <f>'Balance N-1'!L3653</f>
        <v>0</v>
      </c>
      <c r="E3650" s="78">
        <f>'Balance N-1'!M3653</f>
        <v>0</v>
      </c>
      <c r="F3650" s="78">
        <f>'Balance N-1'!N3653</f>
        <v>0</v>
      </c>
      <c r="G3650" s="78">
        <f>'Balance N-1'!O3653</f>
        <v>0</v>
      </c>
      <c r="H3650" s="78">
        <f>'Balance N-1'!P3653</f>
        <v>0</v>
      </c>
      <c r="I3650" s="79">
        <f t="shared" si="56"/>
        <v>0</v>
      </c>
    </row>
    <row r="3651" spans="1:9" ht="15.6">
      <c r="A3651" s="85">
        <f>'Balance N-1'!I3654</f>
        <v>0</v>
      </c>
      <c r="B3651" s="75">
        <f>'Balance N-1'!J3654</f>
        <v>0</v>
      </c>
      <c r="C3651" s="78">
        <f>'Balance N-1'!K3654</f>
        <v>0</v>
      </c>
      <c r="D3651" s="78">
        <f>'Balance N-1'!L3654</f>
        <v>0</v>
      </c>
      <c r="E3651" s="78">
        <f>'Balance N-1'!M3654</f>
        <v>0</v>
      </c>
      <c r="F3651" s="78">
        <f>'Balance N-1'!N3654</f>
        <v>0</v>
      </c>
      <c r="G3651" s="78">
        <f>'Balance N-1'!O3654</f>
        <v>0</v>
      </c>
      <c r="H3651" s="78">
        <f>'Balance N-1'!P3654</f>
        <v>0</v>
      </c>
      <c r="I3651" s="79">
        <f t="shared" ref="I3651:I3714" si="57">(C3651-D3651)+(E3651-F3651)-(G3651-H3651)</f>
        <v>0</v>
      </c>
    </row>
    <row r="3652" spans="1:9" ht="15.6">
      <c r="A3652" s="85">
        <f>'Balance N-1'!I3655</f>
        <v>0</v>
      </c>
      <c r="B3652" s="75">
        <f>'Balance N-1'!J3655</f>
        <v>0</v>
      </c>
      <c r="C3652" s="78">
        <f>'Balance N-1'!K3655</f>
        <v>0</v>
      </c>
      <c r="D3652" s="78">
        <f>'Balance N-1'!L3655</f>
        <v>0</v>
      </c>
      <c r="E3652" s="78">
        <f>'Balance N-1'!M3655</f>
        <v>0</v>
      </c>
      <c r="F3652" s="78">
        <f>'Balance N-1'!N3655</f>
        <v>0</v>
      </c>
      <c r="G3652" s="78">
        <f>'Balance N-1'!O3655</f>
        <v>0</v>
      </c>
      <c r="H3652" s="78">
        <f>'Balance N-1'!P3655</f>
        <v>0</v>
      </c>
      <c r="I3652" s="79">
        <f t="shared" si="57"/>
        <v>0</v>
      </c>
    </row>
    <row r="3653" spans="1:9" ht="15.6">
      <c r="A3653" s="85">
        <f>'Balance N-1'!I3656</f>
        <v>0</v>
      </c>
      <c r="B3653" s="75">
        <f>'Balance N-1'!J3656</f>
        <v>0</v>
      </c>
      <c r="C3653" s="78">
        <f>'Balance N-1'!K3656</f>
        <v>0</v>
      </c>
      <c r="D3653" s="78">
        <f>'Balance N-1'!L3656</f>
        <v>0</v>
      </c>
      <c r="E3653" s="78">
        <f>'Balance N-1'!M3656</f>
        <v>0</v>
      </c>
      <c r="F3653" s="78">
        <f>'Balance N-1'!N3656</f>
        <v>0</v>
      </c>
      <c r="G3653" s="78">
        <f>'Balance N-1'!O3656</f>
        <v>0</v>
      </c>
      <c r="H3653" s="78">
        <f>'Balance N-1'!P3656</f>
        <v>0</v>
      </c>
      <c r="I3653" s="79">
        <f t="shared" si="57"/>
        <v>0</v>
      </c>
    </row>
    <row r="3654" spans="1:9" ht="15.6">
      <c r="A3654" s="85">
        <f>'Balance N-1'!I3657</f>
        <v>0</v>
      </c>
      <c r="B3654" s="75">
        <f>'Balance N-1'!J3657</f>
        <v>0</v>
      </c>
      <c r="C3654" s="78">
        <f>'Balance N-1'!K3657</f>
        <v>0</v>
      </c>
      <c r="D3654" s="78">
        <f>'Balance N-1'!L3657</f>
        <v>0</v>
      </c>
      <c r="E3654" s="78">
        <f>'Balance N-1'!M3657</f>
        <v>0</v>
      </c>
      <c r="F3654" s="78">
        <f>'Balance N-1'!N3657</f>
        <v>0</v>
      </c>
      <c r="G3654" s="78">
        <f>'Balance N-1'!O3657</f>
        <v>0</v>
      </c>
      <c r="H3654" s="78">
        <f>'Balance N-1'!P3657</f>
        <v>0</v>
      </c>
      <c r="I3654" s="79">
        <f t="shared" si="57"/>
        <v>0</v>
      </c>
    </row>
    <row r="3655" spans="1:9" ht="15.6">
      <c r="A3655" s="85">
        <f>'Balance N-1'!I3658</f>
        <v>0</v>
      </c>
      <c r="B3655" s="75">
        <f>'Balance N-1'!J3658</f>
        <v>0</v>
      </c>
      <c r="C3655" s="78">
        <f>'Balance N-1'!K3658</f>
        <v>0</v>
      </c>
      <c r="D3655" s="78">
        <f>'Balance N-1'!L3658</f>
        <v>0</v>
      </c>
      <c r="E3655" s="78">
        <f>'Balance N-1'!M3658</f>
        <v>0</v>
      </c>
      <c r="F3655" s="78">
        <f>'Balance N-1'!N3658</f>
        <v>0</v>
      </c>
      <c r="G3655" s="78">
        <f>'Balance N-1'!O3658</f>
        <v>0</v>
      </c>
      <c r="H3655" s="78">
        <f>'Balance N-1'!P3658</f>
        <v>0</v>
      </c>
      <c r="I3655" s="79">
        <f t="shared" si="57"/>
        <v>0</v>
      </c>
    </row>
    <row r="3656" spans="1:9" ht="15.6">
      <c r="A3656" s="85">
        <f>'Balance N-1'!I3659</f>
        <v>0</v>
      </c>
      <c r="B3656" s="75">
        <f>'Balance N-1'!J3659</f>
        <v>0</v>
      </c>
      <c r="C3656" s="78">
        <f>'Balance N-1'!K3659</f>
        <v>0</v>
      </c>
      <c r="D3656" s="78">
        <f>'Balance N-1'!L3659</f>
        <v>0</v>
      </c>
      <c r="E3656" s="78">
        <f>'Balance N-1'!M3659</f>
        <v>0</v>
      </c>
      <c r="F3656" s="78">
        <f>'Balance N-1'!N3659</f>
        <v>0</v>
      </c>
      <c r="G3656" s="78">
        <f>'Balance N-1'!O3659</f>
        <v>0</v>
      </c>
      <c r="H3656" s="78">
        <f>'Balance N-1'!P3659</f>
        <v>0</v>
      </c>
      <c r="I3656" s="79">
        <f t="shared" si="57"/>
        <v>0</v>
      </c>
    </row>
    <row r="3657" spans="1:9" ht="15.6">
      <c r="A3657" s="85">
        <f>'Balance N-1'!I3660</f>
        <v>0</v>
      </c>
      <c r="B3657" s="75">
        <f>'Balance N-1'!J3660</f>
        <v>0</v>
      </c>
      <c r="C3657" s="78">
        <f>'Balance N-1'!K3660</f>
        <v>0</v>
      </c>
      <c r="D3657" s="78">
        <f>'Balance N-1'!L3660</f>
        <v>0</v>
      </c>
      <c r="E3657" s="78">
        <f>'Balance N-1'!M3660</f>
        <v>0</v>
      </c>
      <c r="F3657" s="78">
        <f>'Balance N-1'!N3660</f>
        <v>0</v>
      </c>
      <c r="G3657" s="78">
        <f>'Balance N-1'!O3660</f>
        <v>0</v>
      </c>
      <c r="H3657" s="78">
        <f>'Balance N-1'!P3660</f>
        <v>0</v>
      </c>
      <c r="I3657" s="79">
        <f t="shared" si="57"/>
        <v>0</v>
      </c>
    </row>
    <row r="3658" spans="1:9" ht="15.6">
      <c r="A3658" s="85">
        <f>'Balance N-1'!I3661</f>
        <v>0</v>
      </c>
      <c r="B3658" s="75">
        <f>'Balance N-1'!J3661</f>
        <v>0</v>
      </c>
      <c r="C3658" s="78">
        <f>'Balance N-1'!K3661</f>
        <v>0</v>
      </c>
      <c r="D3658" s="78">
        <f>'Balance N-1'!L3661</f>
        <v>0</v>
      </c>
      <c r="E3658" s="78">
        <f>'Balance N-1'!M3661</f>
        <v>0</v>
      </c>
      <c r="F3658" s="78">
        <f>'Balance N-1'!N3661</f>
        <v>0</v>
      </c>
      <c r="G3658" s="78">
        <f>'Balance N-1'!O3661</f>
        <v>0</v>
      </c>
      <c r="H3658" s="78">
        <f>'Balance N-1'!P3661</f>
        <v>0</v>
      </c>
      <c r="I3658" s="79">
        <f t="shared" si="57"/>
        <v>0</v>
      </c>
    </row>
    <row r="3659" spans="1:9" ht="15.6">
      <c r="A3659" s="85">
        <f>'Balance N-1'!I3662</f>
        <v>0</v>
      </c>
      <c r="B3659" s="75">
        <f>'Balance N-1'!J3662</f>
        <v>0</v>
      </c>
      <c r="C3659" s="78">
        <f>'Balance N-1'!K3662</f>
        <v>0</v>
      </c>
      <c r="D3659" s="78">
        <f>'Balance N-1'!L3662</f>
        <v>0</v>
      </c>
      <c r="E3659" s="78">
        <f>'Balance N-1'!M3662</f>
        <v>0</v>
      </c>
      <c r="F3659" s="78">
        <f>'Balance N-1'!N3662</f>
        <v>0</v>
      </c>
      <c r="G3659" s="78">
        <f>'Balance N-1'!O3662</f>
        <v>0</v>
      </c>
      <c r="H3659" s="78">
        <f>'Balance N-1'!P3662</f>
        <v>0</v>
      </c>
      <c r="I3659" s="79">
        <f t="shared" si="57"/>
        <v>0</v>
      </c>
    </row>
    <row r="3660" spans="1:9" ht="15.6">
      <c r="A3660" s="85">
        <f>'Balance N-1'!I3663</f>
        <v>0</v>
      </c>
      <c r="B3660" s="75">
        <f>'Balance N-1'!J3663</f>
        <v>0</v>
      </c>
      <c r="C3660" s="78">
        <f>'Balance N-1'!K3663</f>
        <v>0</v>
      </c>
      <c r="D3660" s="78">
        <f>'Balance N-1'!L3663</f>
        <v>0</v>
      </c>
      <c r="E3660" s="78">
        <f>'Balance N-1'!M3663</f>
        <v>0</v>
      </c>
      <c r="F3660" s="78">
        <f>'Balance N-1'!N3663</f>
        <v>0</v>
      </c>
      <c r="G3660" s="78">
        <f>'Balance N-1'!O3663</f>
        <v>0</v>
      </c>
      <c r="H3660" s="78">
        <f>'Balance N-1'!P3663</f>
        <v>0</v>
      </c>
      <c r="I3660" s="79">
        <f t="shared" si="57"/>
        <v>0</v>
      </c>
    </row>
    <row r="3661" spans="1:9" ht="15.6">
      <c r="A3661" s="85">
        <f>'Balance N-1'!I3664</f>
        <v>0</v>
      </c>
      <c r="B3661" s="75">
        <f>'Balance N-1'!J3664</f>
        <v>0</v>
      </c>
      <c r="C3661" s="78">
        <f>'Balance N-1'!K3664</f>
        <v>0</v>
      </c>
      <c r="D3661" s="78">
        <f>'Balance N-1'!L3664</f>
        <v>0</v>
      </c>
      <c r="E3661" s="78">
        <f>'Balance N-1'!M3664</f>
        <v>0</v>
      </c>
      <c r="F3661" s="78">
        <f>'Balance N-1'!N3664</f>
        <v>0</v>
      </c>
      <c r="G3661" s="78">
        <f>'Balance N-1'!O3664</f>
        <v>0</v>
      </c>
      <c r="H3661" s="78">
        <f>'Balance N-1'!P3664</f>
        <v>0</v>
      </c>
      <c r="I3661" s="79">
        <f t="shared" si="57"/>
        <v>0</v>
      </c>
    </row>
    <row r="3662" spans="1:9" ht="15.6">
      <c r="A3662" s="85">
        <f>'Balance N-1'!I3665</f>
        <v>0</v>
      </c>
      <c r="B3662" s="75">
        <f>'Balance N-1'!J3665</f>
        <v>0</v>
      </c>
      <c r="C3662" s="78">
        <f>'Balance N-1'!K3665</f>
        <v>0</v>
      </c>
      <c r="D3662" s="78">
        <f>'Balance N-1'!L3665</f>
        <v>0</v>
      </c>
      <c r="E3662" s="78">
        <f>'Balance N-1'!M3665</f>
        <v>0</v>
      </c>
      <c r="F3662" s="78">
        <f>'Balance N-1'!N3665</f>
        <v>0</v>
      </c>
      <c r="G3662" s="78">
        <f>'Balance N-1'!O3665</f>
        <v>0</v>
      </c>
      <c r="H3662" s="78">
        <f>'Balance N-1'!P3665</f>
        <v>0</v>
      </c>
      <c r="I3662" s="79">
        <f t="shared" si="57"/>
        <v>0</v>
      </c>
    </row>
    <row r="3663" spans="1:9" ht="15.6">
      <c r="A3663" s="85">
        <f>'Balance N-1'!I3666</f>
        <v>0</v>
      </c>
      <c r="B3663" s="75">
        <f>'Balance N-1'!J3666</f>
        <v>0</v>
      </c>
      <c r="C3663" s="78">
        <f>'Balance N-1'!K3666</f>
        <v>0</v>
      </c>
      <c r="D3663" s="78">
        <f>'Balance N-1'!L3666</f>
        <v>0</v>
      </c>
      <c r="E3663" s="78">
        <f>'Balance N-1'!M3666</f>
        <v>0</v>
      </c>
      <c r="F3663" s="78">
        <f>'Balance N-1'!N3666</f>
        <v>0</v>
      </c>
      <c r="G3663" s="78">
        <f>'Balance N-1'!O3666</f>
        <v>0</v>
      </c>
      <c r="H3663" s="78">
        <f>'Balance N-1'!P3666</f>
        <v>0</v>
      </c>
      <c r="I3663" s="79">
        <f t="shared" si="57"/>
        <v>0</v>
      </c>
    </row>
    <row r="3664" spans="1:9" ht="15.6">
      <c r="A3664" s="85">
        <f>'Balance N-1'!I3667</f>
        <v>0</v>
      </c>
      <c r="B3664" s="75">
        <f>'Balance N-1'!J3667</f>
        <v>0</v>
      </c>
      <c r="C3664" s="78">
        <f>'Balance N-1'!K3667</f>
        <v>0</v>
      </c>
      <c r="D3664" s="78">
        <f>'Balance N-1'!L3667</f>
        <v>0</v>
      </c>
      <c r="E3664" s="78">
        <f>'Balance N-1'!M3667</f>
        <v>0</v>
      </c>
      <c r="F3664" s="78">
        <f>'Balance N-1'!N3667</f>
        <v>0</v>
      </c>
      <c r="G3664" s="78">
        <f>'Balance N-1'!O3667</f>
        <v>0</v>
      </c>
      <c r="H3664" s="78">
        <f>'Balance N-1'!P3667</f>
        <v>0</v>
      </c>
      <c r="I3664" s="79">
        <f t="shared" si="57"/>
        <v>0</v>
      </c>
    </row>
    <row r="3665" spans="1:9" ht="15.6">
      <c r="A3665" s="85">
        <f>'Balance N-1'!I3668</f>
        <v>0</v>
      </c>
      <c r="B3665" s="75">
        <f>'Balance N-1'!J3668</f>
        <v>0</v>
      </c>
      <c r="C3665" s="78">
        <f>'Balance N-1'!K3668</f>
        <v>0</v>
      </c>
      <c r="D3665" s="78">
        <f>'Balance N-1'!L3668</f>
        <v>0</v>
      </c>
      <c r="E3665" s="78">
        <f>'Balance N-1'!M3668</f>
        <v>0</v>
      </c>
      <c r="F3665" s="78">
        <f>'Balance N-1'!N3668</f>
        <v>0</v>
      </c>
      <c r="G3665" s="78">
        <f>'Balance N-1'!O3668</f>
        <v>0</v>
      </c>
      <c r="H3665" s="78">
        <f>'Balance N-1'!P3668</f>
        <v>0</v>
      </c>
      <c r="I3665" s="79">
        <f t="shared" si="57"/>
        <v>0</v>
      </c>
    </row>
    <row r="3666" spans="1:9" ht="15.6">
      <c r="A3666" s="85">
        <f>'Balance N-1'!I3669</f>
        <v>0</v>
      </c>
      <c r="B3666" s="75">
        <f>'Balance N-1'!J3669</f>
        <v>0</v>
      </c>
      <c r="C3666" s="78">
        <f>'Balance N-1'!K3669</f>
        <v>0</v>
      </c>
      <c r="D3666" s="78">
        <f>'Balance N-1'!L3669</f>
        <v>0</v>
      </c>
      <c r="E3666" s="78">
        <f>'Balance N-1'!M3669</f>
        <v>0</v>
      </c>
      <c r="F3666" s="78">
        <f>'Balance N-1'!N3669</f>
        <v>0</v>
      </c>
      <c r="G3666" s="78">
        <f>'Balance N-1'!O3669</f>
        <v>0</v>
      </c>
      <c r="H3666" s="78">
        <f>'Balance N-1'!P3669</f>
        <v>0</v>
      </c>
      <c r="I3666" s="79">
        <f t="shared" si="57"/>
        <v>0</v>
      </c>
    </row>
    <row r="3667" spans="1:9" ht="15.6">
      <c r="A3667" s="85">
        <f>'Balance N-1'!I3670</f>
        <v>0</v>
      </c>
      <c r="B3667" s="75">
        <f>'Balance N-1'!J3670</f>
        <v>0</v>
      </c>
      <c r="C3667" s="78">
        <f>'Balance N-1'!K3670</f>
        <v>0</v>
      </c>
      <c r="D3667" s="78">
        <f>'Balance N-1'!L3670</f>
        <v>0</v>
      </c>
      <c r="E3667" s="78">
        <f>'Balance N-1'!M3670</f>
        <v>0</v>
      </c>
      <c r="F3667" s="78">
        <f>'Balance N-1'!N3670</f>
        <v>0</v>
      </c>
      <c r="G3667" s="78">
        <f>'Balance N-1'!O3670</f>
        <v>0</v>
      </c>
      <c r="H3667" s="78">
        <f>'Balance N-1'!P3670</f>
        <v>0</v>
      </c>
      <c r="I3667" s="79">
        <f t="shared" si="57"/>
        <v>0</v>
      </c>
    </row>
    <row r="3668" spans="1:9" ht="15.6">
      <c r="A3668" s="85">
        <f>'Balance N-1'!I3671</f>
        <v>0</v>
      </c>
      <c r="B3668" s="75">
        <f>'Balance N-1'!J3671</f>
        <v>0</v>
      </c>
      <c r="C3668" s="78">
        <f>'Balance N-1'!K3671</f>
        <v>0</v>
      </c>
      <c r="D3668" s="78">
        <f>'Balance N-1'!L3671</f>
        <v>0</v>
      </c>
      <c r="E3668" s="78">
        <f>'Balance N-1'!M3671</f>
        <v>0</v>
      </c>
      <c r="F3668" s="78">
        <f>'Balance N-1'!N3671</f>
        <v>0</v>
      </c>
      <c r="G3668" s="78">
        <f>'Balance N-1'!O3671</f>
        <v>0</v>
      </c>
      <c r="H3668" s="78">
        <f>'Balance N-1'!P3671</f>
        <v>0</v>
      </c>
      <c r="I3668" s="79">
        <f t="shared" si="57"/>
        <v>0</v>
      </c>
    </row>
    <row r="3669" spans="1:9" ht="15.6">
      <c r="A3669" s="85">
        <f>'Balance N-1'!I3672</f>
        <v>0</v>
      </c>
      <c r="B3669" s="75">
        <f>'Balance N-1'!J3672</f>
        <v>0</v>
      </c>
      <c r="C3669" s="78">
        <f>'Balance N-1'!K3672</f>
        <v>0</v>
      </c>
      <c r="D3669" s="78">
        <f>'Balance N-1'!L3672</f>
        <v>0</v>
      </c>
      <c r="E3669" s="78">
        <f>'Balance N-1'!M3672</f>
        <v>0</v>
      </c>
      <c r="F3669" s="78">
        <f>'Balance N-1'!N3672</f>
        <v>0</v>
      </c>
      <c r="G3669" s="78">
        <f>'Balance N-1'!O3672</f>
        <v>0</v>
      </c>
      <c r="H3669" s="78">
        <f>'Balance N-1'!P3672</f>
        <v>0</v>
      </c>
      <c r="I3669" s="79">
        <f t="shared" si="57"/>
        <v>0</v>
      </c>
    </row>
    <row r="3670" spans="1:9" ht="15.6">
      <c r="A3670" s="85">
        <f>'Balance N-1'!I3673</f>
        <v>0</v>
      </c>
      <c r="B3670" s="75">
        <f>'Balance N-1'!J3673</f>
        <v>0</v>
      </c>
      <c r="C3670" s="78">
        <f>'Balance N-1'!K3673</f>
        <v>0</v>
      </c>
      <c r="D3670" s="78">
        <f>'Balance N-1'!L3673</f>
        <v>0</v>
      </c>
      <c r="E3670" s="78">
        <f>'Balance N-1'!M3673</f>
        <v>0</v>
      </c>
      <c r="F3670" s="78">
        <f>'Balance N-1'!N3673</f>
        <v>0</v>
      </c>
      <c r="G3670" s="78">
        <f>'Balance N-1'!O3673</f>
        <v>0</v>
      </c>
      <c r="H3670" s="78">
        <f>'Balance N-1'!P3673</f>
        <v>0</v>
      </c>
      <c r="I3670" s="79">
        <f t="shared" si="57"/>
        <v>0</v>
      </c>
    </row>
    <row r="3671" spans="1:9" ht="15.6">
      <c r="A3671" s="85">
        <f>'Balance N-1'!I3674</f>
        <v>0</v>
      </c>
      <c r="B3671" s="75">
        <f>'Balance N-1'!J3674</f>
        <v>0</v>
      </c>
      <c r="C3671" s="78">
        <f>'Balance N-1'!K3674</f>
        <v>0</v>
      </c>
      <c r="D3671" s="78">
        <f>'Balance N-1'!L3674</f>
        <v>0</v>
      </c>
      <c r="E3671" s="78">
        <f>'Balance N-1'!M3674</f>
        <v>0</v>
      </c>
      <c r="F3671" s="78">
        <f>'Balance N-1'!N3674</f>
        <v>0</v>
      </c>
      <c r="G3671" s="78">
        <f>'Balance N-1'!O3674</f>
        <v>0</v>
      </c>
      <c r="H3671" s="78">
        <f>'Balance N-1'!P3674</f>
        <v>0</v>
      </c>
      <c r="I3671" s="79">
        <f t="shared" si="57"/>
        <v>0</v>
      </c>
    </row>
    <row r="3672" spans="1:9" ht="15.6">
      <c r="A3672" s="85">
        <f>'Balance N-1'!I3675</f>
        <v>0</v>
      </c>
      <c r="B3672" s="75">
        <f>'Balance N-1'!J3675</f>
        <v>0</v>
      </c>
      <c r="C3672" s="78">
        <f>'Balance N-1'!K3675</f>
        <v>0</v>
      </c>
      <c r="D3672" s="78">
        <f>'Balance N-1'!L3675</f>
        <v>0</v>
      </c>
      <c r="E3672" s="78">
        <f>'Balance N-1'!M3675</f>
        <v>0</v>
      </c>
      <c r="F3672" s="78">
        <f>'Balance N-1'!N3675</f>
        <v>0</v>
      </c>
      <c r="G3672" s="78">
        <f>'Balance N-1'!O3675</f>
        <v>0</v>
      </c>
      <c r="H3672" s="78">
        <f>'Balance N-1'!P3675</f>
        <v>0</v>
      </c>
      <c r="I3672" s="79">
        <f t="shared" si="57"/>
        <v>0</v>
      </c>
    </row>
    <row r="3673" spans="1:9" ht="15.6">
      <c r="A3673" s="85">
        <f>'Balance N-1'!I3676</f>
        <v>0</v>
      </c>
      <c r="B3673" s="75">
        <f>'Balance N-1'!J3676</f>
        <v>0</v>
      </c>
      <c r="C3673" s="78">
        <f>'Balance N-1'!K3676</f>
        <v>0</v>
      </c>
      <c r="D3673" s="78">
        <f>'Balance N-1'!L3676</f>
        <v>0</v>
      </c>
      <c r="E3673" s="78">
        <f>'Balance N-1'!M3676</f>
        <v>0</v>
      </c>
      <c r="F3673" s="78">
        <f>'Balance N-1'!N3676</f>
        <v>0</v>
      </c>
      <c r="G3673" s="78">
        <f>'Balance N-1'!O3676</f>
        <v>0</v>
      </c>
      <c r="H3673" s="78">
        <f>'Balance N-1'!P3676</f>
        <v>0</v>
      </c>
      <c r="I3673" s="79">
        <f t="shared" si="57"/>
        <v>0</v>
      </c>
    </row>
    <row r="3674" spans="1:9" ht="15.6">
      <c r="A3674" s="85">
        <f>'Balance N-1'!I3677</f>
        <v>0</v>
      </c>
      <c r="B3674" s="75">
        <f>'Balance N-1'!J3677</f>
        <v>0</v>
      </c>
      <c r="C3674" s="78">
        <f>'Balance N-1'!K3677</f>
        <v>0</v>
      </c>
      <c r="D3674" s="78">
        <f>'Balance N-1'!L3677</f>
        <v>0</v>
      </c>
      <c r="E3674" s="78">
        <f>'Balance N-1'!M3677</f>
        <v>0</v>
      </c>
      <c r="F3674" s="78">
        <f>'Balance N-1'!N3677</f>
        <v>0</v>
      </c>
      <c r="G3674" s="78">
        <f>'Balance N-1'!O3677</f>
        <v>0</v>
      </c>
      <c r="H3674" s="78">
        <f>'Balance N-1'!P3677</f>
        <v>0</v>
      </c>
      <c r="I3674" s="79">
        <f t="shared" si="57"/>
        <v>0</v>
      </c>
    </row>
    <row r="3675" spans="1:9" ht="15.6">
      <c r="A3675" s="85">
        <f>'Balance N-1'!I3678</f>
        <v>0</v>
      </c>
      <c r="B3675" s="75">
        <f>'Balance N-1'!J3678</f>
        <v>0</v>
      </c>
      <c r="C3675" s="78">
        <f>'Balance N-1'!K3678</f>
        <v>0</v>
      </c>
      <c r="D3675" s="78">
        <f>'Balance N-1'!L3678</f>
        <v>0</v>
      </c>
      <c r="E3675" s="78">
        <f>'Balance N-1'!M3678</f>
        <v>0</v>
      </c>
      <c r="F3675" s="78">
        <f>'Balance N-1'!N3678</f>
        <v>0</v>
      </c>
      <c r="G3675" s="78">
        <f>'Balance N-1'!O3678</f>
        <v>0</v>
      </c>
      <c r="H3675" s="78">
        <f>'Balance N-1'!P3678</f>
        <v>0</v>
      </c>
      <c r="I3675" s="79">
        <f t="shared" si="57"/>
        <v>0</v>
      </c>
    </row>
    <row r="3676" spans="1:9" ht="15.6">
      <c r="A3676" s="85">
        <f>'Balance N-1'!I3679</f>
        <v>0</v>
      </c>
      <c r="B3676" s="75">
        <f>'Balance N-1'!J3679</f>
        <v>0</v>
      </c>
      <c r="C3676" s="78">
        <f>'Balance N-1'!K3679</f>
        <v>0</v>
      </c>
      <c r="D3676" s="78">
        <f>'Balance N-1'!L3679</f>
        <v>0</v>
      </c>
      <c r="E3676" s="78">
        <f>'Balance N-1'!M3679</f>
        <v>0</v>
      </c>
      <c r="F3676" s="78">
        <f>'Balance N-1'!N3679</f>
        <v>0</v>
      </c>
      <c r="G3676" s="78">
        <f>'Balance N-1'!O3679</f>
        <v>0</v>
      </c>
      <c r="H3676" s="78">
        <f>'Balance N-1'!P3679</f>
        <v>0</v>
      </c>
      <c r="I3676" s="79">
        <f t="shared" si="57"/>
        <v>0</v>
      </c>
    </row>
    <row r="3677" spans="1:9" ht="15.6">
      <c r="A3677" s="85">
        <f>'Balance N-1'!I3680</f>
        <v>0</v>
      </c>
      <c r="B3677" s="75">
        <f>'Balance N-1'!J3680</f>
        <v>0</v>
      </c>
      <c r="C3677" s="78">
        <f>'Balance N-1'!K3680</f>
        <v>0</v>
      </c>
      <c r="D3677" s="78">
        <f>'Balance N-1'!L3680</f>
        <v>0</v>
      </c>
      <c r="E3677" s="78">
        <f>'Balance N-1'!M3680</f>
        <v>0</v>
      </c>
      <c r="F3677" s="78">
        <f>'Balance N-1'!N3680</f>
        <v>0</v>
      </c>
      <c r="G3677" s="78">
        <f>'Balance N-1'!O3680</f>
        <v>0</v>
      </c>
      <c r="H3677" s="78">
        <f>'Balance N-1'!P3680</f>
        <v>0</v>
      </c>
      <c r="I3677" s="79">
        <f t="shared" si="57"/>
        <v>0</v>
      </c>
    </row>
    <row r="3678" spans="1:9" ht="15.6">
      <c r="A3678" s="85">
        <f>'Balance N-1'!I3681</f>
        <v>0</v>
      </c>
      <c r="B3678" s="75">
        <f>'Balance N-1'!J3681</f>
        <v>0</v>
      </c>
      <c r="C3678" s="78">
        <f>'Balance N-1'!K3681</f>
        <v>0</v>
      </c>
      <c r="D3678" s="78">
        <f>'Balance N-1'!L3681</f>
        <v>0</v>
      </c>
      <c r="E3678" s="78">
        <f>'Balance N-1'!M3681</f>
        <v>0</v>
      </c>
      <c r="F3678" s="78">
        <f>'Balance N-1'!N3681</f>
        <v>0</v>
      </c>
      <c r="G3678" s="78">
        <f>'Balance N-1'!O3681</f>
        <v>0</v>
      </c>
      <c r="H3678" s="78">
        <f>'Balance N-1'!P3681</f>
        <v>0</v>
      </c>
      <c r="I3678" s="79">
        <f t="shared" si="57"/>
        <v>0</v>
      </c>
    </row>
    <row r="3679" spans="1:9" ht="15.6">
      <c r="A3679" s="85">
        <f>'Balance N-1'!I3682</f>
        <v>0</v>
      </c>
      <c r="B3679" s="75">
        <f>'Balance N-1'!J3682</f>
        <v>0</v>
      </c>
      <c r="C3679" s="78">
        <f>'Balance N-1'!K3682</f>
        <v>0</v>
      </c>
      <c r="D3679" s="78">
        <f>'Balance N-1'!L3682</f>
        <v>0</v>
      </c>
      <c r="E3679" s="78">
        <f>'Balance N-1'!M3682</f>
        <v>0</v>
      </c>
      <c r="F3679" s="78">
        <f>'Balance N-1'!N3682</f>
        <v>0</v>
      </c>
      <c r="G3679" s="78">
        <f>'Balance N-1'!O3682</f>
        <v>0</v>
      </c>
      <c r="H3679" s="78">
        <f>'Balance N-1'!P3682</f>
        <v>0</v>
      </c>
      <c r="I3679" s="79">
        <f t="shared" si="57"/>
        <v>0</v>
      </c>
    </row>
    <row r="3680" spans="1:9" ht="15.6">
      <c r="A3680" s="85">
        <f>'Balance N-1'!I3683</f>
        <v>0</v>
      </c>
      <c r="B3680" s="75">
        <f>'Balance N-1'!J3683</f>
        <v>0</v>
      </c>
      <c r="C3680" s="78">
        <f>'Balance N-1'!K3683</f>
        <v>0</v>
      </c>
      <c r="D3680" s="78">
        <f>'Balance N-1'!L3683</f>
        <v>0</v>
      </c>
      <c r="E3680" s="78">
        <f>'Balance N-1'!M3683</f>
        <v>0</v>
      </c>
      <c r="F3680" s="78">
        <f>'Balance N-1'!N3683</f>
        <v>0</v>
      </c>
      <c r="G3680" s="78">
        <f>'Balance N-1'!O3683</f>
        <v>0</v>
      </c>
      <c r="H3680" s="78">
        <f>'Balance N-1'!P3683</f>
        <v>0</v>
      </c>
      <c r="I3680" s="79">
        <f t="shared" si="57"/>
        <v>0</v>
      </c>
    </row>
    <row r="3681" spans="1:9" ht="15.6">
      <c r="A3681" s="85">
        <f>'Balance N-1'!I3684</f>
        <v>0</v>
      </c>
      <c r="B3681" s="75">
        <f>'Balance N-1'!J3684</f>
        <v>0</v>
      </c>
      <c r="C3681" s="78">
        <f>'Balance N-1'!K3684</f>
        <v>0</v>
      </c>
      <c r="D3681" s="78">
        <f>'Balance N-1'!L3684</f>
        <v>0</v>
      </c>
      <c r="E3681" s="78">
        <f>'Balance N-1'!M3684</f>
        <v>0</v>
      </c>
      <c r="F3681" s="78">
        <f>'Balance N-1'!N3684</f>
        <v>0</v>
      </c>
      <c r="G3681" s="78">
        <f>'Balance N-1'!O3684</f>
        <v>0</v>
      </c>
      <c r="H3681" s="78">
        <f>'Balance N-1'!P3684</f>
        <v>0</v>
      </c>
      <c r="I3681" s="79">
        <f t="shared" si="57"/>
        <v>0</v>
      </c>
    </row>
    <row r="3682" spans="1:9" ht="15.6">
      <c r="A3682" s="85">
        <f>'Balance N-1'!I3685</f>
        <v>0</v>
      </c>
      <c r="B3682" s="75">
        <f>'Balance N-1'!J3685</f>
        <v>0</v>
      </c>
      <c r="C3682" s="78">
        <f>'Balance N-1'!K3685</f>
        <v>0</v>
      </c>
      <c r="D3682" s="78">
        <f>'Balance N-1'!L3685</f>
        <v>0</v>
      </c>
      <c r="E3682" s="78">
        <f>'Balance N-1'!M3685</f>
        <v>0</v>
      </c>
      <c r="F3682" s="78">
        <f>'Balance N-1'!N3685</f>
        <v>0</v>
      </c>
      <c r="G3682" s="78">
        <f>'Balance N-1'!O3685</f>
        <v>0</v>
      </c>
      <c r="H3682" s="78">
        <f>'Balance N-1'!P3685</f>
        <v>0</v>
      </c>
      <c r="I3682" s="79">
        <f t="shared" si="57"/>
        <v>0</v>
      </c>
    </row>
    <row r="3683" spans="1:9" ht="15.6">
      <c r="A3683" s="85">
        <f>'Balance N-1'!I3686</f>
        <v>0</v>
      </c>
      <c r="B3683" s="75">
        <f>'Balance N-1'!J3686</f>
        <v>0</v>
      </c>
      <c r="C3683" s="78">
        <f>'Balance N-1'!K3686</f>
        <v>0</v>
      </c>
      <c r="D3683" s="78">
        <f>'Balance N-1'!L3686</f>
        <v>0</v>
      </c>
      <c r="E3683" s="78">
        <f>'Balance N-1'!M3686</f>
        <v>0</v>
      </c>
      <c r="F3683" s="78">
        <f>'Balance N-1'!N3686</f>
        <v>0</v>
      </c>
      <c r="G3683" s="78">
        <f>'Balance N-1'!O3686</f>
        <v>0</v>
      </c>
      <c r="H3683" s="78">
        <f>'Balance N-1'!P3686</f>
        <v>0</v>
      </c>
      <c r="I3683" s="79">
        <f t="shared" si="57"/>
        <v>0</v>
      </c>
    </row>
    <row r="3684" spans="1:9" ht="15.6">
      <c r="A3684" s="85">
        <f>'Balance N-1'!I3687</f>
        <v>0</v>
      </c>
      <c r="B3684" s="75">
        <f>'Balance N-1'!J3687</f>
        <v>0</v>
      </c>
      <c r="C3684" s="78">
        <f>'Balance N-1'!K3687</f>
        <v>0</v>
      </c>
      <c r="D3684" s="78">
        <f>'Balance N-1'!L3687</f>
        <v>0</v>
      </c>
      <c r="E3684" s="78">
        <f>'Balance N-1'!M3687</f>
        <v>0</v>
      </c>
      <c r="F3684" s="78">
        <f>'Balance N-1'!N3687</f>
        <v>0</v>
      </c>
      <c r="G3684" s="78">
        <f>'Balance N-1'!O3687</f>
        <v>0</v>
      </c>
      <c r="H3684" s="78">
        <f>'Balance N-1'!P3687</f>
        <v>0</v>
      </c>
      <c r="I3684" s="79">
        <f t="shared" si="57"/>
        <v>0</v>
      </c>
    </row>
    <row r="3685" spans="1:9" ht="15.6">
      <c r="A3685" s="85">
        <f>'Balance N-1'!I3688</f>
        <v>0</v>
      </c>
      <c r="B3685" s="75">
        <f>'Balance N-1'!J3688</f>
        <v>0</v>
      </c>
      <c r="C3685" s="78">
        <f>'Balance N-1'!K3688</f>
        <v>0</v>
      </c>
      <c r="D3685" s="78">
        <f>'Balance N-1'!L3688</f>
        <v>0</v>
      </c>
      <c r="E3685" s="78">
        <f>'Balance N-1'!M3688</f>
        <v>0</v>
      </c>
      <c r="F3685" s="78">
        <f>'Balance N-1'!N3688</f>
        <v>0</v>
      </c>
      <c r="G3685" s="78">
        <f>'Balance N-1'!O3688</f>
        <v>0</v>
      </c>
      <c r="H3685" s="78">
        <f>'Balance N-1'!P3688</f>
        <v>0</v>
      </c>
      <c r="I3685" s="79">
        <f t="shared" si="57"/>
        <v>0</v>
      </c>
    </row>
    <row r="3686" spans="1:9" ht="15.6">
      <c r="A3686" s="85">
        <f>'Balance N-1'!I3689</f>
        <v>0</v>
      </c>
      <c r="B3686" s="75">
        <f>'Balance N-1'!J3689</f>
        <v>0</v>
      </c>
      <c r="C3686" s="78">
        <f>'Balance N-1'!K3689</f>
        <v>0</v>
      </c>
      <c r="D3686" s="78">
        <f>'Balance N-1'!L3689</f>
        <v>0</v>
      </c>
      <c r="E3686" s="78">
        <f>'Balance N-1'!M3689</f>
        <v>0</v>
      </c>
      <c r="F3686" s="78">
        <f>'Balance N-1'!N3689</f>
        <v>0</v>
      </c>
      <c r="G3686" s="78">
        <f>'Balance N-1'!O3689</f>
        <v>0</v>
      </c>
      <c r="H3686" s="78">
        <f>'Balance N-1'!P3689</f>
        <v>0</v>
      </c>
      <c r="I3686" s="79">
        <f t="shared" si="57"/>
        <v>0</v>
      </c>
    </row>
    <row r="3687" spans="1:9" ht="15.6">
      <c r="A3687" s="85">
        <f>'Balance N-1'!I3690</f>
        <v>0</v>
      </c>
      <c r="B3687" s="75">
        <f>'Balance N-1'!J3690</f>
        <v>0</v>
      </c>
      <c r="C3687" s="78">
        <f>'Balance N-1'!K3690</f>
        <v>0</v>
      </c>
      <c r="D3687" s="78">
        <f>'Balance N-1'!L3690</f>
        <v>0</v>
      </c>
      <c r="E3687" s="78">
        <f>'Balance N-1'!M3690</f>
        <v>0</v>
      </c>
      <c r="F3687" s="78">
        <f>'Balance N-1'!N3690</f>
        <v>0</v>
      </c>
      <c r="G3687" s="78">
        <f>'Balance N-1'!O3690</f>
        <v>0</v>
      </c>
      <c r="H3687" s="78">
        <f>'Balance N-1'!P3690</f>
        <v>0</v>
      </c>
      <c r="I3687" s="79">
        <f t="shared" si="57"/>
        <v>0</v>
      </c>
    </row>
    <row r="3688" spans="1:9" ht="15.6">
      <c r="A3688" s="85">
        <f>'Balance N-1'!I3691</f>
        <v>0</v>
      </c>
      <c r="B3688" s="75">
        <f>'Balance N-1'!J3691</f>
        <v>0</v>
      </c>
      <c r="C3688" s="78">
        <f>'Balance N-1'!K3691</f>
        <v>0</v>
      </c>
      <c r="D3688" s="78">
        <f>'Balance N-1'!L3691</f>
        <v>0</v>
      </c>
      <c r="E3688" s="78">
        <f>'Balance N-1'!M3691</f>
        <v>0</v>
      </c>
      <c r="F3688" s="78">
        <f>'Balance N-1'!N3691</f>
        <v>0</v>
      </c>
      <c r="G3688" s="78">
        <f>'Balance N-1'!O3691</f>
        <v>0</v>
      </c>
      <c r="H3688" s="78">
        <f>'Balance N-1'!P3691</f>
        <v>0</v>
      </c>
      <c r="I3688" s="79">
        <f t="shared" si="57"/>
        <v>0</v>
      </c>
    </row>
    <row r="3689" spans="1:9" ht="15.6">
      <c r="A3689" s="85">
        <f>'Balance N-1'!I3692</f>
        <v>0</v>
      </c>
      <c r="B3689" s="75">
        <f>'Balance N-1'!J3692</f>
        <v>0</v>
      </c>
      <c r="C3689" s="78">
        <f>'Balance N-1'!K3692</f>
        <v>0</v>
      </c>
      <c r="D3689" s="78">
        <f>'Balance N-1'!L3692</f>
        <v>0</v>
      </c>
      <c r="E3689" s="78">
        <f>'Balance N-1'!M3692</f>
        <v>0</v>
      </c>
      <c r="F3689" s="78">
        <f>'Balance N-1'!N3692</f>
        <v>0</v>
      </c>
      <c r="G3689" s="78">
        <f>'Balance N-1'!O3692</f>
        <v>0</v>
      </c>
      <c r="H3689" s="78">
        <f>'Balance N-1'!P3692</f>
        <v>0</v>
      </c>
      <c r="I3689" s="79">
        <f t="shared" si="57"/>
        <v>0</v>
      </c>
    </row>
    <row r="3690" spans="1:9" ht="15.6">
      <c r="A3690" s="85">
        <f>'Balance N-1'!I3693</f>
        <v>0</v>
      </c>
      <c r="B3690" s="75">
        <f>'Balance N-1'!J3693</f>
        <v>0</v>
      </c>
      <c r="C3690" s="78">
        <f>'Balance N-1'!K3693</f>
        <v>0</v>
      </c>
      <c r="D3690" s="78">
        <f>'Balance N-1'!L3693</f>
        <v>0</v>
      </c>
      <c r="E3690" s="78">
        <f>'Balance N-1'!M3693</f>
        <v>0</v>
      </c>
      <c r="F3690" s="78">
        <f>'Balance N-1'!N3693</f>
        <v>0</v>
      </c>
      <c r="G3690" s="78">
        <f>'Balance N-1'!O3693</f>
        <v>0</v>
      </c>
      <c r="H3690" s="78">
        <f>'Balance N-1'!P3693</f>
        <v>0</v>
      </c>
      <c r="I3690" s="79">
        <f t="shared" si="57"/>
        <v>0</v>
      </c>
    </row>
    <row r="3691" spans="1:9" ht="15.6">
      <c r="A3691" s="85">
        <f>'Balance N-1'!I3694</f>
        <v>0</v>
      </c>
      <c r="B3691" s="75">
        <f>'Balance N-1'!J3694</f>
        <v>0</v>
      </c>
      <c r="C3691" s="78">
        <f>'Balance N-1'!K3694</f>
        <v>0</v>
      </c>
      <c r="D3691" s="78">
        <f>'Balance N-1'!L3694</f>
        <v>0</v>
      </c>
      <c r="E3691" s="78">
        <f>'Balance N-1'!M3694</f>
        <v>0</v>
      </c>
      <c r="F3691" s="78">
        <f>'Balance N-1'!N3694</f>
        <v>0</v>
      </c>
      <c r="G3691" s="78">
        <f>'Balance N-1'!O3694</f>
        <v>0</v>
      </c>
      <c r="H3691" s="78">
        <f>'Balance N-1'!P3694</f>
        <v>0</v>
      </c>
      <c r="I3691" s="79">
        <f t="shared" si="57"/>
        <v>0</v>
      </c>
    </row>
    <row r="3692" spans="1:9" ht="15.6">
      <c r="A3692" s="85">
        <f>'Balance N-1'!I3695</f>
        <v>0</v>
      </c>
      <c r="B3692" s="75">
        <f>'Balance N-1'!J3695</f>
        <v>0</v>
      </c>
      <c r="C3692" s="78">
        <f>'Balance N-1'!K3695</f>
        <v>0</v>
      </c>
      <c r="D3692" s="78">
        <f>'Balance N-1'!L3695</f>
        <v>0</v>
      </c>
      <c r="E3692" s="78">
        <f>'Balance N-1'!M3695</f>
        <v>0</v>
      </c>
      <c r="F3692" s="78">
        <f>'Balance N-1'!N3695</f>
        <v>0</v>
      </c>
      <c r="G3692" s="78">
        <f>'Balance N-1'!O3695</f>
        <v>0</v>
      </c>
      <c r="H3692" s="78">
        <f>'Balance N-1'!P3695</f>
        <v>0</v>
      </c>
      <c r="I3692" s="79">
        <f t="shared" si="57"/>
        <v>0</v>
      </c>
    </row>
    <row r="3693" spans="1:9" ht="15.6">
      <c r="A3693" s="85">
        <f>'Balance N-1'!I3696</f>
        <v>0</v>
      </c>
      <c r="B3693" s="75">
        <f>'Balance N-1'!J3696</f>
        <v>0</v>
      </c>
      <c r="C3693" s="78">
        <f>'Balance N-1'!K3696</f>
        <v>0</v>
      </c>
      <c r="D3693" s="78">
        <f>'Balance N-1'!L3696</f>
        <v>0</v>
      </c>
      <c r="E3693" s="78">
        <f>'Balance N-1'!M3696</f>
        <v>0</v>
      </c>
      <c r="F3693" s="78">
        <f>'Balance N-1'!N3696</f>
        <v>0</v>
      </c>
      <c r="G3693" s="78">
        <f>'Balance N-1'!O3696</f>
        <v>0</v>
      </c>
      <c r="H3693" s="78">
        <f>'Balance N-1'!P3696</f>
        <v>0</v>
      </c>
      <c r="I3693" s="79">
        <f t="shared" si="57"/>
        <v>0</v>
      </c>
    </row>
    <row r="3694" spans="1:9" ht="15.6">
      <c r="A3694" s="85">
        <f>'Balance N-1'!I3697</f>
        <v>0</v>
      </c>
      <c r="B3694" s="75">
        <f>'Balance N-1'!J3697</f>
        <v>0</v>
      </c>
      <c r="C3694" s="78">
        <f>'Balance N-1'!K3697</f>
        <v>0</v>
      </c>
      <c r="D3694" s="78">
        <f>'Balance N-1'!L3697</f>
        <v>0</v>
      </c>
      <c r="E3694" s="78">
        <f>'Balance N-1'!M3697</f>
        <v>0</v>
      </c>
      <c r="F3694" s="78">
        <f>'Balance N-1'!N3697</f>
        <v>0</v>
      </c>
      <c r="G3694" s="78">
        <f>'Balance N-1'!O3697</f>
        <v>0</v>
      </c>
      <c r="H3694" s="78">
        <f>'Balance N-1'!P3697</f>
        <v>0</v>
      </c>
      <c r="I3694" s="79">
        <f t="shared" si="57"/>
        <v>0</v>
      </c>
    </row>
    <row r="3695" spans="1:9" ht="15.6">
      <c r="A3695" s="85">
        <f>'Balance N-1'!I3698</f>
        <v>0</v>
      </c>
      <c r="B3695" s="75">
        <f>'Balance N-1'!J3698</f>
        <v>0</v>
      </c>
      <c r="C3695" s="78">
        <f>'Balance N-1'!K3698</f>
        <v>0</v>
      </c>
      <c r="D3695" s="78">
        <f>'Balance N-1'!L3698</f>
        <v>0</v>
      </c>
      <c r="E3695" s="78">
        <f>'Balance N-1'!M3698</f>
        <v>0</v>
      </c>
      <c r="F3695" s="78">
        <f>'Balance N-1'!N3698</f>
        <v>0</v>
      </c>
      <c r="G3695" s="78">
        <f>'Balance N-1'!O3698</f>
        <v>0</v>
      </c>
      <c r="H3695" s="78">
        <f>'Balance N-1'!P3698</f>
        <v>0</v>
      </c>
      <c r="I3695" s="79">
        <f t="shared" si="57"/>
        <v>0</v>
      </c>
    </row>
    <row r="3696" spans="1:9" ht="15.6">
      <c r="A3696" s="85">
        <f>'Balance N-1'!I3699</f>
        <v>0</v>
      </c>
      <c r="B3696" s="75">
        <f>'Balance N-1'!J3699</f>
        <v>0</v>
      </c>
      <c r="C3696" s="78">
        <f>'Balance N-1'!K3699</f>
        <v>0</v>
      </c>
      <c r="D3696" s="78">
        <f>'Balance N-1'!L3699</f>
        <v>0</v>
      </c>
      <c r="E3696" s="78">
        <f>'Balance N-1'!M3699</f>
        <v>0</v>
      </c>
      <c r="F3696" s="78">
        <f>'Balance N-1'!N3699</f>
        <v>0</v>
      </c>
      <c r="G3696" s="78">
        <f>'Balance N-1'!O3699</f>
        <v>0</v>
      </c>
      <c r="H3696" s="78">
        <f>'Balance N-1'!P3699</f>
        <v>0</v>
      </c>
      <c r="I3696" s="79">
        <f t="shared" si="57"/>
        <v>0</v>
      </c>
    </row>
    <row r="3697" spans="1:9" ht="15.6">
      <c r="A3697" s="85">
        <f>'Balance N-1'!I3700</f>
        <v>0</v>
      </c>
      <c r="B3697" s="75">
        <f>'Balance N-1'!J3700</f>
        <v>0</v>
      </c>
      <c r="C3697" s="78">
        <f>'Balance N-1'!K3700</f>
        <v>0</v>
      </c>
      <c r="D3697" s="78">
        <f>'Balance N-1'!L3700</f>
        <v>0</v>
      </c>
      <c r="E3697" s="78">
        <f>'Balance N-1'!M3700</f>
        <v>0</v>
      </c>
      <c r="F3697" s="78">
        <f>'Balance N-1'!N3700</f>
        <v>0</v>
      </c>
      <c r="G3697" s="78">
        <f>'Balance N-1'!O3700</f>
        <v>0</v>
      </c>
      <c r="H3697" s="78">
        <f>'Balance N-1'!P3700</f>
        <v>0</v>
      </c>
      <c r="I3697" s="79">
        <f t="shared" si="57"/>
        <v>0</v>
      </c>
    </row>
    <row r="3698" spans="1:9" ht="15.6">
      <c r="A3698" s="85">
        <f>'Balance N-1'!I3701</f>
        <v>0</v>
      </c>
      <c r="B3698" s="75">
        <f>'Balance N-1'!J3701</f>
        <v>0</v>
      </c>
      <c r="C3698" s="78">
        <f>'Balance N-1'!K3701</f>
        <v>0</v>
      </c>
      <c r="D3698" s="78">
        <f>'Balance N-1'!L3701</f>
        <v>0</v>
      </c>
      <c r="E3698" s="78">
        <f>'Balance N-1'!M3701</f>
        <v>0</v>
      </c>
      <c r="F3698" s="78">
        <f>'Balance N-1'!N3701</f>
        <v>0</v>
      </c>
      <c r="G3698" s="78">
        <f>'Balance N-1'!O3701</f>
        <v>0</v>
      </c>
      <c r="H3698" s="78">
        <f>'Balance N-1'!P3701</f>
        <v>0</v>
      </c>
      <c r="I3698" s="79">
        <f t="shared" si="57"/>
        <v>0</v>
      </c>
    </row>
    <row r="3699" spans="1:9" ht="15.6">
      <c r="A3699" s="85">
        <f>'Balance N-1'!I3702</f>
        <v>0</v>
      </c>
      <c r="B3699" s="75">
        <f>'Balance N-1'!J3702</f>
        <v>0</v>
      </c>
      <c r="C3699" s="78">
        <f>'Balance N-1'!K3702</f>
        <v>0</v>
      </c>
      <c r="D3699" s="78">
        <f>'Balance N-1'!L3702</f>
        <v>0</v>
      </c>
      <c r="E3699" s="78">
        <f>'Balance N-1'!M3702</f>
        <v>0</v>
      </c>
      <c r="F3699" s="78">
        <f>'Balance N-1'!N3702</f>
        <v>0</v>
      </c>
      <c r="G3699" s="78">
        <f>'Balance N-1'!O3702</f>
        <v>0</v>
      </c>
      <c r="H3699" s="78">
        <f>'Balance N-1'!P3702</f>
        <v>0</v>
      </c>
      <c r="I3699" s="79">
        <f t="shared" si="57"/>
        <v>0</v>
      </c>
    </row>
    <row r="3700" spans="1:9" ht="15.6">
      <c r="A3700" s="85">
        <f>'Balance N-1'!I3703</f>
        <v>0</v>
      </c>
      <c r="B3700" s="75">
        <f>'Balance N-1'!J3703</f>
        <v>0</v>
      </c>
      <c r="C3700" s="78">
        <f>'Balance N-1'!K3703</f>
        <v>0</v>
      </c>
      <c r="D3700" s="78">
        <f>'Balance N-1'!L3703</f>
        <v>0</v>
      </c>
      <c r="E3700" s="78">
        <f>'Balance N-1'!M3703</f>
        <v>0</v>
      </c>
      <c r="F3700" s="78">
        <f>'Balance N-1'!N3703</f>
        <v>0</v>
      </c>
      <c r="G3700" s="78">
        <f>'Balance N-1'!O3703</f>
        <v>0</v>
      </c>
      <c r="H3700" s="78">
        <f>'Balance N-1'!P3703</f>
        <v>0</v>
      </c>
      <c r="I3700" s="79">
        <f t="shared" si="57"/>
        <v>0</v>
      </c>
    </row>
    <row r="3701" spans="1:9" ht="15.6">
      <c r="A3701" s="85">
        <f>'Balance N-1'!I3704</f>
        <v>0</v>
      </c>
      <c r="B3701" s="75">
        <f>'Balance N-1'!J3704</f>
        <v>0</v>
      </c>
      <c r="C3701" s="78">
        <f>'Balance N-1'!K3704</f>
        <v>0</v>
      </c>
      <c r="D3701" s="78">
        <f>'Balance N-1'!L3704</f>
        <v>0</v>
      </c>
      <c r="E3701" s="78">
        <f>'Balance N-1'!M3704</f>
        <v>0</v>
      </c>
      <c r="F3701" s="78">
        <f>'Balance N-1'!N3704</f>
        <v>0</v>
      </c>
      <c r="G3701" s="78">
        <f>'Balance N-1'!O3704</f>
        <v>0</v>
      </c>
      <c r="H3701" s="78">
        <f>'Balance N-1'!P3704</f>
        <v>0</v>
      </c>
      <c r="I3701" s="79">
        <f t="shared" si="57"/>
        <v>0</v>
      </c>
    </row>
    <row r="3702" spans="1:9" ht="15.6">
      <c r="A3702" s="85">
        <f>'Balance N-1'!I3705</f>
        <v>0</v>
      </c>
      <c r="B3702" s="75">
        <f>'Balance N-1'!J3705</f>
        <v>0</v>
      </c>
      <c r="C3702" s="78">
        <f>'Balance N-1'!K3705</f>
        <v>0</v>
      </c>
      <c r="D3702" s="78">
        <f>'Balance N-1'!L3705</f>
        <v>0</v>
      </c>
      <c r="E3702" s="78">
        <f>'Balance N-1'!M3705</f>
        <v>0</v>
      </c>
      <c r="F3702" s="78">
        <f>'Balance N-1'!N3705</f>
        <v>0</v>
      </c>
      <c r="G3702" s="78">
        <f>'Balance N-1'!O3705</f>
        <v>0</v>
      </c>
      <c r="H3702" s="78">
        <f>'Balance N-1'!P3705</f>
        <v>0</v>
      </c>
      <c r="I3702" s="79">
        <f t="shared" si="57"/>
        <v>0</v>
      </c>
    </row>
    <row r="3703" spans="1:9" ht="15.6">
      <c r="A3703" s="85">
        <f>'Balance N-1'!I3706</f>
        <v>0</v>
      </c>
      <c r="B3703" s="75">
        <f>'Balance N-1'!J3706</f>
        <v>0</v>
      </c>
      <c r="C3703" s="78">
        <f>'Balance N-1'!K3706</f>
        <v>0</v>
      </c>
      <c r="D3703" s="78">
        <f>'Balance N-1'!L3706</f>
        <v>0</v>
      </c>
      <c r="E3703" s="78">
        <f>'Balance N-1'!M3706</f>
        <v>0</v>
      </c>
      <c r="F3703" s="78">
        <f>'Balance N-1'!N3706</f>
        <v>0</v>
      </c>
      <c r="G3703" s="78">
        <f>'Balance N-1'!O3706</f>
        <v>0</v>
      </c>
      <c r="H3703" s="78">
        <f>'Balance N-1'!P3706</f>
        <v>0</v>
      </c>
      <c r="I3703" s="79">
        <f t="shared" si="57"/>
        <v>0</v>
      </c>
    </row>
    <row r="3704" spans="1:9" ht="15.6">
      <c r="A3704" s="85">
        <f>'Balance N-1'!I3707</f>
        <v>0</v>
      </c>
      <c r="B3704" s="75">
        <f>'Balance N-1'!J3707</f>
        <v>0</v>
      </c>
      <c r="C3704" s="78">
        <f>'Balance N-1'!K3707</f>
        <v>0</v>
      </c>
      <c r="D3704" s="78">
        <f>'Balance N-1'!L3707</f>
        <v>0</v>
      </c>
      <c r="E3704" s="78">
        <f>'Balance N-1'!M3707</f>
        <v>0</v>
      </c>
      <c r="F3704" s="78">
        <f>'Balance N-1'!N3707</f>
        <v>0</v>
      </c>
      <c r="G3704" s="78">
        <f>'Balance N-1'!O3707</f>
        <v>0</v>
      </c>
      <c r="H3704" s="78">
        <f>'Balance N-1'!P3707</f>
        <v>0</v>
      </c>
      <c r="I3704" s="79">
        <f t="shared" si="57"/>
        <v>0</v>
      </c>
    </row>
    <row r="3705" spans="1:9" ht="15.6">
      <c r="A3705" s="85">
        <f>'Balance N-1'!I3708</f>
        <v>0</v>
      </c>
      <c r="B3705" s="75">
        <f>'Balance N-1'!J3708</f>
        <v>0</v>
      </c>
      <c r="C3705" s="78">
        <f>'Balance N-1'!K3708</f>
        <v>0</v>
      </c>
      <c r="D3705" s="78">
        <f>'Balance N-1'!L3708</f>
        <v>0</v>
      </c>
      <c r="E3705" s="78">
        <f>'Balance N-1'!M3708</f>
        <v>0</v>
      </c>
      <c r="F3705" s="78">
        <f>'Balance N-1'!N3708</f>
        <v>0</v>
      </c>
      <c r="G3705" s="78">
        <f>'Balance N-1'!O3708</f>
        <v>0</v>
      </c>
      <c r="H3705" s="78">
        <f>'Balance N-1'!P3708</f>
        <v>0</v>
      </c>
      <c r="I3705" s="79">
        <f t="shared" si="57"/>
        <v>0</v>
      </c>
    </row>
    <row r="3706" spans="1:9" ht="15.6">
      <c r="A3706" s="85">
        <f>'Balance N-1'!I3709</f>
        <v>0</v>
      </c>
      <c r="B3706" s="75">
        <f>'Balance N-1'!J3709</f>
        <v>0</v>
      </c>
      <c r="C3706" s="78">
        <f>'Balance N-1'!K3709</f>
        <v>0</v>
      </c>
      <c r="D3706" s="78">
        <f>'Balance N-1'!L3709</f>
        <v>0</v>
      </c>
      <c r="E3706" s="78">
        <f>'Balance N-1'!M3709</f>
        <v>0</v>
      </c>
      <c r="F3706" s="78">
        <f>'Balance N-1'!N3709</f>
        <v>0</v>
      </c>
      <c r="G3706" s="78">
        <f>'Balance N-1'!O3709</f>
        <v>0</v>
      </c>
      <c r="H3706" s="78">
        <f>'Balance N-1'!P3709</f>
        <v>0</v>
      </c>
      <c r="I3706" s="79">
        <f t="shared" si="57"/>
        <v>0</v>
      </c>
    </row>
    <row r="3707" spans="1:9" ht="15.6">
      <c r="A3707" s="85">
        <f>'Balance N-1'!I3710</f>
        <v>0</v>
      </c>
      <c r="B3707" s="75">
        <f>'Balance N-1'!J3710</f>
        <v>0</v>
      </c>
      <c r="C3707" s="78">
        <f>'Balance N-1'!K3710</f>
        <v>0</v>
      </c>
      <c r="D3707" s="78">
        <f>'Balance N-1'!L3710</f>
        <v>0</v>
      </c>
      <c r="E3707" s="78">
        <f>'Balance N-1'!M3710</f>
        <v>0</v>
      </c>
      <c r="F3707" s="78">
        <f>'Balance N-1'!N3710</f>
        <v>0</v>
      </c>
      <c r="G3707" s="78">
        <f>'Balance N-1'!O3710</f>
        <v>0</v>
      </c>
      <c r="H3707" s="78">
        <f>'Balance N-1'!P3710</f>
        <v>0</v>
      </c>
      <c r="I3707" s="79">
        <f t="shared" si="57"/>
        <v>0</v>
      </c>
    </row>
    <row r="3708" spans="1:9" ht="15.6">
      <c r="A3708" s="85">
        <f>'Balance N-1'!I3711</f>
        <v>0</v>
      </c>
      <c r="B3708" s="75">
        <f>'Balance N-1'!J3711</f>
        <v>0</v>
      </c>
      <c r="C3708" s="78">
        <f>'Balance N-1'!K3711</f>
        <v>0</v>
      </c>
      <c r="D3708" s="78">
        <f>'Balance N-1'!L3711</f>
        <v>0</v>
      </c>
      <c r="E3708" s="78">
        <f>'Balance N-1'!M3711</f>
        <v>0</v>
      </c>
      <c r="F3708" s="78">
        <f>'Balance N-1'!N3711</f>
        <v>0</v>
      </c>
      <c r="G3708" s="78">
        <f>'Balance N-1'!O3711</f>
        <v>0</v>
      </c>
      <c r="H3708" s="78">
        <f>'Balance N-1'!P3711</f>
        <v>0</v>
      </c>
      <c r="I3708" s="79">
        <f t="shared" si="57"/>
        <v>0</v>
      </c>
    </row>
    <row r="3709" spans="1:9" ht="15.6">
      <c r="A3709" s="85">
        <f>'Balance N-1'!I3712</f>
        <v>0</v>
      </c>
      <c r="B3709" s="75">
        <f>'Balance N-1'!J3712</f>
        <v>0</v>
      </c>
      <c r="C3709" s="78">
        <f>'Balance N-1'!K3712</f>
        <v>0</v>
      </c>
      <c r="D3709" s="78">
        <f>'Balance N-1'!L3712</f>
        <v>0</v>
      </c>
      <c r="E3709" s="78">
        <f>'Balance N-1'!M3712</f>
        <v>0</v>
      </c>
      <c r="F3709" s="78">
        <f>'Balance N-1'!N3712</f>
        <v>0</v>
      </c>
      <c r="G3709" s="78">
        <f>'Balance N-1'!O3712</f>
        <v>0</v>
      </c>
      <c r="H3709" s="78">
        <f>'Balance N-1'!P3712</f>
        <v>0</v>
      </c>
      <c r="I3709" s="79">
        <f t="shared" si="57"/>
        <v>0</v>
      </c>
    </row>
    <row r="3710" spans="1:9" ht="15.6">
      <c r="A3710" s="85">
        <f>'Balance N-1'!I3713</f>
        <v>0</v>
      </c>
      <c r="B3710" s="75">
        <f>'Balance N-1'!J3713</f>
        <v>0</v>
      </c>
      <c r="C3710" s="78">
        <f>'Balance N-1'!K3713</f>
        <v>0</v>
      </c>
      <c r="D3710" s="78">
        <f>'Balance N-1'!L3713</f>
        <v>0</v>
      </c>
      <c r="E3710" s="78">
        <f>'Balance N-1'!M3713</f>
        <v>0</v>
      </c>
      <c r="F3710" s="78">
        <f>'Balance N-1'!N3713</f>
        <v>0</v>
      </c>
      <c r="G3710" s="78">
        <f>'Balance N-1'!O3713</f>
        <v>0</v>
      </c>
      <c r="H3710" s="78">
        <f>'Balance N-1'!P3713</f>
        <v>0</v>
      </c>
      <c r="I3710" s="79">
        <f t="shared" si="57"/>
        <v>0</v>
      </c>
    </row>
    <row r="3711" spans="1:9" ht="15.6">
      <c r="A3711" s="85">
        <f>'Balance N-1'!I3714</f>
        <v>0</v>
      </c>
      <c r="B3711" s="75">
        <f>'Balance N-1'!J3714</f>
        <v>0</v>
      </c>
      <c r="C3711" s="78">
        <f>'Balance N-1'!K3714</f>
        <v>0</v>
      </c>
      <c r="D3711" s="78">
        <f>'Balance N-1'!L3714</f>
        <v>0</v>
      </c>
      <c r="E3711" s="78">
        <f>'Balance N-1'!M3714</f>
        <v>0</v>
      </c>
      <c r="F3711" s="78">
        <f>'Balance N-1'!N3714</f>
        <v>0</v>
      </c>
      <c r="G3711" s="78">
        <f>'Balance N-1'!O3714</f>
        <v>0</v>
      </c>
      <c r="H3711" s="78">
        <f>'Balance N-1'!P3714</f>
        <v>0</v>
      </c>
      <c r="I3711" s="79">
        <f t="shared" si="57"/>
        <v>0</v>
      </c>
    </row>
    <row r="3712" spans="1:9" ht="15.6">
      <c r="A3712" s="85">
        <f>'Balance N-1'!I3715</f>
        <v>0</v>
      </c>
      <c r="B3712" s="75">
        <f>'Balance N-1'!J3715</f>
        <v>0</v>
      </c>
      <c r="C3712" s="78">
        <f>'Balance N-1'!K3715</f>
        <v>0</v>
      </c>
      <c r="D3712" s="78">
        <f>'Balance N-1'!L3715</f>
        <v>0</v>
      </c>
      <c r="E3712" s="78">
        <f>'Balance N-1'!M3715</f>
        <v>0</v>
      </c>
      <c r="F3712" s="78">
        <f>'Balance N-1'!N3715</f>
        <v>0</v>
      </c>
      <c r="G3712" s="78">
        <f>'Balance N-1'!O3715</f>
        <v>0</v>
      </c>
      <c r="H3712" s="78">
        <f>'Balance N-1'!P3715</f>
        <v>0</v>
      </c>
      <c r="I3712" s="79">
        <f t="shared" si="57"/>
        <v>0</v>
      </c>
    </row>
    <row r="3713" spans="1:9" ht="15.6">
      <c r="A3713" s="85">
        <f>'Balance N-1'!I3716</f>
        <v>0</v>
      </c>
      <c r="B3713" s="75">
        <f>'Balance N-1'!J3716</f>
        <v>0</v>
      </c>
      <c r="C3713" s="78">
        <f>'Balance N-1'!K3716</f>
        <v>0</v>
      </c>
      <c r="D3713" s="78">
        <f>'Balance N-1'!L3716</f>
        <v>0</v>
      </c>
      <c r="E3713" s="78">
        <f>'Balance N-1'!M3716</f>
        <v>0</v>
      </c>
      <c r="F3713" s="78">
        <f>'Balance N-1'!N3716</f>
        <v>0</v>
      </c>
      <c r="G3713" s="78">
        <f>'Balance N-1'!O3716</f>
        <v>0</v>
      </c>
      <c r="H3713" s="78">
        <f>'Balance N-1'!P3716</f>
        <v>0</v>
      </c>
      <c r="I3713" s="79">
        <f t="shared" si="57"/>
        <v>0</v>
      </c>
    </row>
    <row r="3714" spans="1:9" ht="15.6">
      <c r="A3714" s="85">
        <f>'Balance N-1'!I3717</f>
        <v>0</v>
      </c>
      <c r="B3714" s="75">
        <f>'Balance N-1'!J3717</f>
        <v>0</v>
      </c>
      <c r="C3714" s="78">
        <f>'Balance N-1'!K3717</f>
        <v>0</v>
      </c>
      <c r="D3714" s="78">
        <f>'Balance N-1'!L3717</f>
        <v>0</v>
      </c>
      <c r="E3714" s="78">
        <f>'Balance N-1'!M3717</f>
        <v>0</v>
      </c>
      <c r="F3714" s="78">
        <f>'Balance N-1'!N3717</f>
        <v>0</v>
      </c>
      <c r="G3714" s="78">
        <f>'Balance N-1'!O3717</f>
        <v>0</v>
      </c>
      <c r="H3714" s="78">
        <f>'Balance N-1'!P3717</f>
        <v>0</v>
      </c>
      <c r="I3714" s="79">
        <f t="shared" si="57"/>
        <v>0</v>
      </c>
    </row>
    <row r="3715" spans="1:9" ht="15.6">
      <c r="A3715" s="85">
        <f>'Balance N-1'!I3718</f>
        <v>0</v>
      </c>
      <c r="B3715" s="75">
        <f>'Balance N-1'!J3718</f>
        <v>0</v>
      </c>
      <c r="C3715" s="78">
        <f>'Balance N-1'!K3718</f>
        <v>0</v>
      </c>
      <c r="D3715" s="78">
        <f>'Balance N-1'!L3718</f>
        <v>0</v>
      </c>
      <c r="E3715" s="78">
        <f>'Balance N-1'!M3718</f>
        <v>0</v>
      </c>
      <c r="F3715" s="78">
        <f>'Balance N-1'!N3718</f>
        <v>0</v>
      </c>
      <c r="G3715" s="78">
        <f>'Balance N-1'!O3718</f>
        <v>0</v>
      </c>
      <c r="H3715" s="78">
        <f>'Balance N-1'!P3718</f>
        <v>0</v>
      </c>
      <c r="I3715" s="79">
        <f t="shared" ref="I3715:I3778" si="58">(C3715-D3715)+(E3715-F3715)-(G3715-H3715)</f>
        <v>0</v>
      </c>
    </row>
    <row r="3716" spans="1:9" ht="15.6">
      <c r="A3716" s="85">
        <f>'Balance N-1'!I3719</f>
        <v>0</v>
      </c>
      <c r="B3716" s="75">
        <f>'Balance N-1'!J3719</f>
        <v>0</v>
      </c>
      <c r="C3716" s="78">
        <f>'Balance N-1'!K3719</f>
        <v>0</v>
      </c>
      <c r="D3716" s="78">
        <f>'Balance N-1'!L3719</f>
        <v>0</v>
      </c>
      <c r="E3716" s="78">
        <f>'Balance N-1'!M3719</f>
        <v>0</v>
      </c>
      <c r="F3716" s="78">
        <f>'Balance N-1'!N3719</f>
        <v>0</v>
      </c>
      <c r="G3716" s="78">
        <f>'Balance N-1'!O3719</f>
        <v>0</v>
      </c>
      <c r="H3716" s="78">
        <f>'Balance N-1'!P3719</f>
        <v>0</v>
      </c>
      <c r="I3716" s="79">
        <f t="shared" si="58"/>
        <v>0</v>
      </c>
    </row>
    <row r="3717" spans="1:9" ht="15.6">
      <c r="A3717" s="85">
        <f>'Balance N-1'!I3720</f>
        <v>0</v>
      </c>
      <c r="B3717" s="75">
        <f>'Balance N-1'!J3720</f>
        <v>0</v>
      </c>
      <c r="C3717" s="78">
        <f>'Balance N-1'!K3720</f>
        <v>0</v>
      </c>
      <c r="D3717" s="78">
        <f>'Balance N-1'!L3720</f>
        <v>0</v>
      </c>
      <c r="E3717" s="78">
        <f>'Balance N-1'!M3720</f>
        <v>0</v>
      </c>
      <c r="F3717" s="78">
        <f>'Balance N-1'!N3720</f>
        <v>0</v>
      </c>
      <c r="G3717" s="78">
        <f>'Balance N-1'!O3720</f>
        <v>0</v>
      </c>
      <c r="H3717" s="78">
        <f>'Balance N-1'!P3720</f>
        <v>0</v>
      </c>
      <c r="I3717" s="79">
        <f t="shared" si="58"/>
        <v>0</v>
      </c>
    </row>
    <row r="3718" spans="1:9" ht="15.6">
      <c r="A3718" s="85">
        <f>'Balance N-1'!I3721</f>
        <v>0</v>
      </c>
      <c r="B3718" s="75">
        <f>'Balance N-1'!J3721</f>
        <v>0</v>
      </c>
      <c r="C3718" s="78">
        <f>'Balance N-1'!K3721</f>
        <v>0</v>
      </c>
      <c r="D3718" s="78">
        <f>'Balance N-1'!L3721</f>
        <v>0</v>
      </c>
      <c r="E3718" s="78">
        <f>'Balance N-1'!M3721</f>
        <v>0</v>
      </c>
      <c r="F3718" s="78">
        <f>'Balance N-1'!N3721</f>
        <v>0</v>
      </c>
      <c r="G3718" s="78">
        <f>'Balance N-1'!O3721</f>
        <v>0</v>
      </c>
      <c r="H3718" s="78">
        <f>'Balance N-1'!P3721</f>
        <v>0</v>
      </c>
      <c r="I3718" s="79">
        <f t="shared" si="58"/>
        <v>0</v>
      </c>
    </row>
    <row r="3719" spans="1:9" ht="15.6">
      <c r="A3719" s="85">
        <f>'Balance N-1'!I3722</f>
        <v>0</v>
      </c>
      <c r="B3719" s="75">
        <f>'Balance N-1'!J3722</f>
        <v>0</v>
      </c>
      <c r="C3719" s="78">
        <f>'Balance N-1'!K3722</f>
        <v>0</v>
      </c>
      <c r="D3719" s="78">
        <f>'Balance N-1'!L3722</f>
        <v>0</v>
      </c>
      <c r="E3719" s="78">
        <f>'Balance N-1'!M3722</f>
        <v>0</v>
      </c>
      <c r="F3719" s="78">
        <f>'Balance N-1'!N3722</f>
        <v>0</v>
      </c>
      <c r="G3719" s="78">
        <f>'Balance N-1'!O3722</f>
        <v>0</v>
      </c>
      <c r="H3719" s="78">
        <f>'Balance N-1'!P3722</f>
        <v>0</v>
      </c>
      <c r="I3719" s="79">
        <f t="shared" si="58"/>
        <v>0</v>
      </c>
    </row>
    <row r="3720" spans="1:9" ht="15.6">
      <c r="A3720" s="85">
        <f>'Balance N-1'!I3723</f>
        <v>0</v>
      </c>
      <c r="B3720" s="75">
        <f>'Balance N-1'!J3723</f>
        <v>0</v>
      </c>
      <c r="C3720" s="78">
        <f>'Balance N-1'!K3723</f>
        <v>0</v>
      </c>
      <c r="D3720" s="78">
        <f>'Balance N-1'!L3723</f>
        <v>0</v>
      </c>
      <c r="E3720" s="78">
        <f>'Balance N-1'!M3723</f>
        <v>0</v>
      </c>
      <c r="F3720" s="78">
        <f>'Balance N-1'!N3723</f>
        <v>0</v>
      </c>
      <c r="G3720" s="78">
        <f>'Balance N-1'!O3723</f>
        <v>0</v>
      </c>
      <c r="H3720" s="78">
        <f>'Balance N-1'!P3723</f>
        <v>0</v>
      </c>
      <c r="I3720" s="79">
        <f t="shared" si="58"/>
        <v>0</v>
      </c>
    </row>
    <row r="3721" spans="1:9" ht="15.6">
      <c r="A3721" s="85">
        <f>'Balance N-1'!I3724</f>
        <v>0</v>
      </c>
      <c r="B3721" s="75">
        <f>'Balance N-1'!J3724</f>
        <v>0</v>
      </c>
      <c r="C3721" s="78">
        <f>'Balance N-1'!K3724</f>
        <v>0</v>
      </c>
      <c r="D3721" s="78">
        <f>'Balance N-1'!L3724</f>
        <v>0</v>
      </c>
      <c r="E3721" s="78">
        <f>'Balance N-1'!M3724</f>
        <v>0</v>
      </c>
      <c r="F3721" s="78">
        <f>'Balance N-1'!N3724</f>
        <v>0</v>
      </c>
      <c r="G3721" s="78">
        <f>'Balance N-1'!O3724</f>
        <v>0</v>
      </c>
      <c r="H3721" s="78">
        <f>'Balance N-1'!P3724</f>
        <v>0</v>
      </c>
      <c r="I3721" s="79">
        <f t="shared" si="58"/>
        <v>0</v>
      </c>
    </row>
    <row r="3722" spans="1:9" ht="15.6">
      <c r="A3722" s="85">
        <f>'Balance N-1'!I3725</f>
        <v>0</v>
      </c>
      <c r="B3722" s="75">
        <f>'Balance N-1'!J3725</f>
        <v>0</v>
      </c>
      <c r="C3722" s="78">
        <f>'Balance N-1'!K3725</f>
        <v>0</v>
      </c>
      <c r="D3722" s="78">
        <f>'Balance N-1'!L3725</f>
        <v>0</v>
      </c>
      <c r="E3722" s="78">
        <f>'Balance N-1'!M3725</f>
        <v>0</v>
      </c>
      <c r="F3722" s="78">
        <f>'Balance N-1'!N3725</f>
        <v>0</v>
      </c>
      <c r="G3722" s="78">
        <f>'Balance N-1'!O3725</f>
        <v>0</v>
      </c>
      <c r="H3722" s="78">
        <f>'Balance N-1'!P3725</f>
        <v>0</v>
      </c>
      <c r="I3722" s="79">
        <f t="shared" si="58"/>
        <v>0</v>
      </c>
    </row>
    <row r="3723" spans="1:9" ht="15.6">
      <c r="A3723" s="85">
        <f>'Balance N-1'!I3726</f>
        <v>0</v>
      </c>
      <c r="B3723" s="75">
        <f>'Balance N-1'!J3726</f>
        <v>0</v>
      </c>
      <c r="C3723" s="78">
        <f>'Balance N-1'!K3726</f>
        <v>0</v>
      </c>
      <c r="D3723" s="78">
        <f>'Balance N-1'!L3726</f>
        <v>0</v>
      </c>
      <c r="E3723" s="78">
        <f>'Balance N-1'!M3726</f>
        <v>0</v>
      </c>
      <c r="F3723" s="78">
        <f>'Balance N-1'!N3726</f>
        <v>0</v>
      </c>
      <c r="G3723" s="78">
        <f>'Balance N-1'!O3726</f>
        <v>0</v>
      </c>
      <c r="H3723" s="78">
        <f>'Balance N-1'!P3726</f>
        <v>0</v>
      </c>
      <c r="I3723" s="79">
        <f t="shared" si="58"/>
        <v>0</v>
      </c>
    </row>
    <row r="3724" spans="1:9" ht="15.6">
      <c r="A3724" s="85">
        <f>'Balance N-1'!I3727</f>
        <v>0</v>
      </c>
      <c r="B3724" s="75">
        <f>'Balance N-1'!J3727</f>
        <v>0</v>
      </c>
      <c r="C3724" s="78">
        <f>'Balance N-1'!K3727</f>
        <v>0</v>
      </c>
      <c r="D3724" s="78">
        <f>'Balance N-1'!L3727</f>
        <v>0</v>
      </c>
      <c r="E3724" s="78">
        <f>'Balance N-1'!M3727</f>
        <v>0</v>
      </c>
      <c r="F3724" s="78">
        <f>'Balance N-1'!N3727</f>
        <v>0</v>
      </c>
      <c r="G3724" s="78">
        <f>'Balance N-1'!O3727</f>
        <v>0</v>
      </c>
      <c r="H3724" s="78">
        <f>'Balance N-1'!P3727</f>
        <v>0</v>
      </c>
      <c r="I3724" s="79">
        <f t="shared" si="58"/>
        <v>0</v>
      </c>
    </row>
    <row r="3725" spans="1:9" ht="15.6">
      <c r="A3725" s="85">
        <f>'Balance N-1'!I3728</f>
        <v>0</v>
      </c>
      <c r="B3725" s="75">
        <f>'Balance N-1'!J3728</f>
        <v>0</v>
      </c>
      <c r="C3725" s="78">
        <f>'Balance N-1'!K3728</f>
        <v>0</v>
      </c>
      <c r="D3725" s="78">
        <f>'Balance N-1'!L3728</f>
        <v>0</v>
      </c>
      <c r="E3725" s="78">
        <f>'Balance N-1'!M3728</f>
        <v>0</v>
      </c>
      <c r="F3725" s="78">
        <f>'Balance N-1'!N3728</f>
        <v>0</v>
      </c>
      <c r="G3725" s="78">
        <f>'Balance N-1'!O3728</f>
        <v>0</v>
      </c>
      <c r="H3725" s="78">
        <f>'Balance N-1'!P3728</f>
        <v>0</v>
      </c>
      <c r="I3725" s="79">
        <f t="shared" si="58"/>
        <v>0</v>
      </c>
    </row>
    <row r="3726" spans="1:9" ht="15.6">
      <c r="A3726" s="85">
        <f>'Balance N-1'!I3729</f>
        <v>0</v>
      </c>
      <c r="B3726" s="75">
        <f>'Balance N-1'!J3729</f>
        <v>0</v>
      </c>
      <c r="C3726" s="78">
        <f>'Balance N-1'!K3729</f>
        <v>0</v>
      </c>
      <c r="D3726" s="78">
        <f>'Balance N-1'!L3729</f>
        <v>0</v>
      </c>
      <c r="E3726" s="78">
        <f>'Balance N-1'!M3729</f>
        <v>0</v>
      </c>
      <c r="F3726" s="78">
        <f>'Balance N-1'!N3729</f>
        <v>0</v>
      </c>
      <c r="G3726" s="78">
        <f>'Balance N-1'!O3729</f>
        <v>0</v>
      </c>
      <c r="H3726" s="78">
        <f>'Balance N-1'!P3729</f>
        <v>0</v>
      </c>
      <c r="I3726" s="79">
        <f t="shared" si="58"/>
        <v>0</v>
      </c>
    </row>
    <row r="3727" spans="1:9" ht="15.6">
      <c r="A3727" s="85">
        <f>'Balance N-1'!I3730</f>
        <v>0</v>
      </c>
      <c r="B3727" s="75">
        <f>'Balance N-1'!J3730</f>
        <v>0</v>
      </c>
      <c r="C3727" s="78">
        <f>'Balance N-1'!K3730</f>
        <v>0</v>
      </c>
      <c r="D3727" s="78">
        <f>'Balance N-1'!L3730</f>
        <v>0</v>
      </c>
      <c r="E3727" s="78">
        <f>'Balance N-1'!M3730</f>
        <v>0</v>
      </c>
      <c r="F3727" s="78">
        <f>'Balance N-1'!N3730</f>
        <v>0</v>
      </c>
      <c r="G3727" s="78">
        <f>'Balance N-1'!O3730</f>
        <v>0</v>
      </c>
      <c r="H3727" s="78">
        <f>'Balance N-1'!P3730</f>
        <v>0</v>
      </c>
      <c r="I3727" s="79">
        <f t="shared" si="58"/>
        <v>0</v>
      </c>
    </row>
    <row r="3728" spans="1:9" ht="15.6">
      <c r="A3728" s="85">
        <f>'Balance N-1'!I3731</f>
        <v>0</v>
      </c>
      <c r="B3728" s="75">
        <f>'Balance N-1'!J3731</f>
        <v>0</v>
      </c>
      <c r="C3728" s="78">
        <f>'Balance N-1'!K3731</f>
        <v>0</v>
      </c>
      <c r="D3728" s="78">
        <f>'Balance N-1'!L3731</f>
        <v>0</v>
      </c>
      <c r="E3728" s="78">
        <f>'Balance N-1'!M3731</f>
        <v>0</v>
      </c>
      <c r="F3728" s="78">
        <f>'Balance N-1'!N3731</f>
        <v>0</v>
      </c>
      <c r="G3728" s="78">
        <f>'Balance N-1'!O3731</f>
        <v>0</v>
      </c>
      <c r="H3728" s="78">
        <f>'Balance N-1'!P3731</f>
        <v>0</v>
      </c>
      <c r="I3728" s="79">
        <f t="shared" si="58"/>
        <v>0</v>
      </c>
    </row>
    <row r="3729" spans="1:9" ht="15.6">
      <c r="A3729" s="85">
        <f>'Balance N-1'!I3732</f>
        <v>0</v>
      </c>
      <c r="B3729" s="75">
        <f>'Balance N-1'!J3732</f>
        <v>0</v>
      </c>
      <c r="C3729" s="78">
        <f>'Balance N-1'!K3732</f>
        <v>0</v>
      </c>
      <c r="D3729" s="78">
        <f>'Balance N-1'!L3732</f>
        <v>0</v>
      </c>
      <c r="E3729" s="78">
        <f>'Balance N-1'!M3732</f>
        <v>0</v>
      </c>
      <c r="F3729" s="78">
        <f>'Balance N-1'!N3732</f>
        <v>0</v>
      </c>
      <c r="G3729" s="78">
        <f>'Balance N-1'!O3732</f>
        <v>0</v>
      </c>
      <c r="H3729" s="78">
        <f>'Balance N-1'!P3732</f>
        <v>0</v>
      </c>
      <c r="I3729" s="79">
        <f t="shared" si="58"/>
        <v>0</v>
      </c>
    </row>
    <row r="3730" spans="1:9" ht="15.6">
      <c r="A3730" s="85">
        <f>'Balance N-1'!I3733</f>
        <v>0</v>
      </c>
      <c r="B3730" s="75">
        <f>'Balance N-1'!J3733</f>
        <v>0</v>
      </c>
      <c r="C3730" s="78">
        <f>'Balance N-1'!K3733</f>
        <v>0</v>
      </c>
      <c r="D3730" s="78">
        <f>'Balance N-1'!L3733</f>
        <v>0</v>
      </c>
      <c r="E3730" s="78">
        <f>'Balance N-1'!M3733</f>
        <v>0</v>
      </c>
      <c r="F3730" s="78">
        <f>'Balance N-1'!N3733</f>
        <v>0</v>
      </c>
      <c r="G3730" s="78">
        <f>'Balance N-1'!O3733</f>
        <v>0</v>
      </c>
      <c r="H3730" s="78">
        <f>'Balance N-1'!P3733</f>
        <v>0</v>
      </c>
      <c r="I3730" s="79">
        <f t="shared" si="58"/>
        <v>0</v>
      </c>
    </row>
    <row r="3731" spans="1:9" ht="15.6">
      <c r="A3731" s="85">
        <f>'Balance N-1'!I3734</f>
        <v>0</v>
      </c>
      <c r="B3731" s="75">
        <f>'Balance N-1'!J3734</f>
        <v>0</v>
      </c>
      <c r="C3731" s="78">
        <f>'Balance N-1'!K3734</f>
        <v>0</v>
      </c>
      <c r="D3731" s="78">
        <f>'Balance N-1'!L3734</f>
        <v>0</v>
      </c>
      <c r="E3731" s="78">
        <f>'Balance N-1'!M3734</f>
        <v>0</v>
      </c>
      <c r="F3731" s="78">
        <f>'Balance N-1'!N3734</f>
        <v>0</v>
      </c>
      <c r="G3731" s="78">
        <f>'Balance N-1'!O3734</f>
        <v>0</v>
      </c>
      <c r="H3731" s="78">
        <f>'Balance N-1'!P3734</f>
        <v>0</v>
      </c>
      <c r="I3731" s="79">
        <f t="shared" si="58"/>
        <v>0</v>
      </c>
    </row>
    <row r="3732" spans="1:9" ht="15.6">
      <c r="A3732" s="85">
        <f>'Balance N-1'!I3735</f>
        <v>0</v>
      </c>
      <c r="B3732" s="75">
        <f>'Balance N-1'!J3735</f>
        <v>0</v>
      </c>
      <c r="C3732" s="78">
        <f>'Balance N-1'!K3735</f>
        <v>0</v>
      </c>
      <c r="D3732" s="78">
        <f>'Balance N-1'!L3735</f>
        <v>0</v>
      </c>
      <c r="E3732" s="78">
        <f>'Balance N-1'!M3735</f>
        <v>0</v>
      </c>
      <c r="F3732" s="78">
        <f>'Balance N-1'!N3735</f>
        <v>0</v>
      </c>
      <c r="G3732" s="78">
        <f>'Balance N-1'!O3735</f>
        <v>0</v>
      </c>
      <c r="H3732" s="78">
        <f>'Balance N-1'!P3735</f>
        <v>0</v>
      </c>
      <c r="I3732" s="79">
        <f t="shared" si="58"/>
        <v>0</v>
      </c>
    </row>
    <row r="3733" spans="1:9" ht="15.6">
      <c r="A3733" s="85">
        <f>'Balance N-1'!I3736</f>
        <v>0</v>
      </c>
      <c r="B3733" s="75">
        <f>'Balance N-1'!J3736</f>
        <v>0</v>
      </c>
      <c r="C3733" s="78">
        <f>'Balance N-1'!K3736</f>
        <v>0</v>
      </c>
      <c r="D3733" s="78">
        <f>'Balance N-1'!L3736</f>
        <v>0</v>
      </c>
      <c r="E3733" s="78">
        <f>'Balance N-1'!M3736</f>
        <v>0</v>
      </c>
      <c r="F3733" s="78">
        <f>'Balance N-1'!N3736</f>
        <v>0</v>
      </c>
      <c r="G3733" s="78">
        <f>'Balance N-1'!O3736</f>
        <v>0</v>
      </c>
      <c r="H3733" s="78">
        <f>'Balance N-1'!P3736</f>
        <v>0</v>
      </c>
      <c r="I3733" s="79">
        <f t="shared" si="58"/>
        <v>0</v>
      </c>
    </row>
    <row r="3734" spans="1:9" ht="15.6">
      <c r="A3734" s="85">
        <f>'Balance N-1'!I3737</f>
        <v>0</v>
      </c>
      <c r="B3734" s="75">
        <f>'Balance N-1'!J3737</f>
        <v>0</v>
      </c>
      <c r="C3734" s="78">
        <f>'Balance N-1'!K3737</f>
        <v>0</v>
      </c>
      <c r="D3734" s="78">
        <f>'Balance N-1'!L3737</f>
        <v>0</v>
      </c>
      <c r="E3734" s="78">
        <f>'Balance N-1'!M3737</f>
        <v>0</v>
      </c>
      <c r="F3734" s="78">
        <f>'Balance N-1'!N3737</f>
        <v>0</v>
      </c>
      <c r="G3734" s="78">
        <f>'Balance N-1'!O3737</f>
        <v>0</v>
      </c>
      <c r="H3734" s="78">
        <f>'Balance N-1'!P3737</f>
        <v>0</v>
      </c>
      <c r="I3734" s="79">
        <f t="shared" si="58"/>
        <v>0</v>
      </c>
    </row>
    <row r="3735" spans="1:9" ht="15.6">
      <c r="A3735" s="85">
        <f>'Balance N-1'!I3738</f>
        <v>0</v>
      </c>
      <c r="B3735" s="75">
        <f>'Balance N-1'!J3738</f>
        <v>0</v>
      </c>
      <c r="C3735" s="78">
        <f>'Balance N-1'!K3738</f>
        <v>0</v>
      </c>
      <c r="D3735" s="78">
        <f>'Balance N-1'!L3738</f>
        <v>0</v>
      </c>
      <c r="E3735" s="78">
        <f>'Balance N-1'!M3738</f>
        <v>0</v>
      </c>
      <c r="F3735" s="78">
        <f>'Balance N-1'!N3738</f>
        <v>0</v>
      </c>
      <c r="G3735" s="78">
        <f>'Balance N-1'!O3738</f>
        <v>0</v>
      </c>
      <c r="H3735" s="78">
        <f>'Balance N-1'!P3738</f>
        <v>0</v>
      </c>
      <c r="I3735" s="79">
        <f t="shared" si="58"/>
        <v>0</v>
      </c>
    </row>
    <row r="3736" spans="1:9" ht="15.6">
      <c r="A3736" s="85">
        <f>'Balance N-1'!I3739</f>
        <v>0</v>
      </c>
      <c r="B3736" s="75">
        <f>'Balance N-1'!J3739</f>
        <v>0</v>
      </c>
      <c r="C3736" s="78">
        <f>'Balance N-1'!K3739</f>
        <v>0</v>
      </c>
      <c r="D3736" s="78">
        <f>'Balance N-1'!L3739</f>
        <v>0</v>
      </c>
      <c r="E3736" s="78">
        <f>'Balance N-1'!M3739</f>
        <v>0</v>
      </c>
      <c r="F3736" s="78">
        <f>'Balance N-1'!N3739</f>
        <v>0</v>
      </c>
      <c r="G3736" s="78">
        <f>'Balance N-1'!O3739</f>
        <v>0</v>
      </c>
      <c r="H3736" s="78">
        <f>'Balance N-1'!P3739</f>
        <v>0</v>
      </c>
      <c r="I3736" s="79">
        <f t="shared" si="58"/>
        <v>0</v>
      </c>
    </row>
    <row r="3737" spans="1:9" ht="15.6">
      <c r="A3737" s="85">
        <f>'Balance N-1'!I3740</f>
        <v>0</v>
      </c>
      <c r="B3737" s="75">
        <f>'Balance N-1'!J3740</f>
        <v>0</v>
      </c>
      <c r="C3737" s="78">
        <f>'Balance N-1'!K3740</f>
        <v>0</v>
      </c>
      <c r="D3737" s="78">
        <f>'Balance N-1'!L3740</f>
        <v>0</v>
      </c>
      <c r="E3737" s="78">
        <f>'Balance N-1'!M3740</f>
        <v>0</v>
      </c>
      <c r="F3737" s="78">
        <f>'Balance N-1'!N3740</f>
        <v>0</v>
      </c>
      <c r="G3737" s="78">
        <f>'Balance N-1'!O3740</f>
        <v>0</v>
      </c>
      <c r="H3737" s="78">
        <f>'Balance N-1'!P3740</f>
        <v>0</v>
      </c>
      <c r="I3737" s="79">
        <f t="shared" si="58"/>
        <v>0</v>
      </c>
    </row>
    <row r="3738" spans="1:9" ht="15.6">
      <c r="A3738" s="85">
        <f>'Balance N-1'!I3741</f>
        <v>0</v>
      </c>
      <c r="B3738" s="75">
        <f>'Balance N-1'!J3741</f>
        <v>0</v>
      </c>
      <c r="C3738" s="78">
        <f>'Balance N-1'!K3741</f>
        <v>0</v>
      </c>
      <c r="D3738" s="78">
        <f>'Balance N-1'!L3741</f>
        <v>0</v>
      </c>
      <c r="E3738" s="78">
        <f>'Balance N-1'!M3741</f>
        <v>0</v>
      </c>
      <c r="F3738" s="78">
        <f>'Balance N-1'!N3741</f>
        <v>0</v>
      </c>
      <c r="G3738" s="78">
        <f>'Balance N-1'!O3741</f>
        <v>0</v>
      </c>
      <c r="H3738" s="78">
        <f>'Balance N-1'!P3741</f>
        <v>0</v>
      </c>
      <c r="I3738" s="79">
        <f t="shared" si="58"/>
        <v>0</v>
      </c>
    </row>
    <row r="3739" spans="1:9" ht="15.6">
      <c r="A3739" s="85">
        <f>'Balance N-1'!I3742</f>
        <v>0</v>
      </c>
      <c r="B3739" s="75">
        <f>'Balance N-1'!J3742</f>
        <v>0</v>
      </c>
      <c r="C3739" s="78">
        <f>'Balance N-1'!K3742</f>
        <v>0</v>
      </c>
      <c r="D3739" s="78">
        <f>'Balance N-1'!L3742</f>
        <v>0</v>
      </c>
      <c r="E3739" s="78">
        <f>'Balance N-1'!M3742</f>
        <v>0</v>
      </c>
      <c r="F3739" s="78">
        <f>'Balance N-1'!N3742</f>
        <v>0</v>
      </c>
      <c r="G3739" s="78">
        <f>'Balance N-1'!O3742</f>
        <v>0</v>
      </c>
      <c r="H3739" s="78">
        <f>'Balance N-1'!P3742</f>
        <v>0</v>
      </c>
      <c r="I3739" s="79">
        <f t="shared" si="58"/>
        <v>0</v>
      </c>
    </row>
    <row r="3740" spans="1:9" ht="15.6">
      <c r="A3740" s="85">
        <f>'Balance N-1'!I3743</f>
        <v>0</v>
      </c>
      <c r="B3740" s="75">
        <f>'Balance N-1'!J3743</f>
        <v>0</v>
      </c>
      <c r="C3740" s="78">
        <f>'Balance N-1'!K3743</f>
        <v>0</v>
      </c>
      <c r="D3740" s="78">
        <f>'Balance N-1'!L3743</f>
        <v>0</v>
      </c>
      <c r="E3740" s="78">
        <f>'Balance N-1'!M3743</f>
        <v>0</v>
      </c>
      <c r="F3740" s="78">
        <f>'Balance N-1'!N3743</f>
        <v>0</v>
      </c>
      <c r="G3740" s="78">
        <f>'Balance N-1'!O3743</f>
        <v>0</v>
      </c>
      <c r="H3740" s="78">
        <f>'Balance N-1'!P3743</f>
        <v>0</v>
      </c>
      <c r="I3740" s="79">
        <f t="shared" si="58"/>
        <v>0</v>
      </c>
    </row>
    <row r="3741" spans="1:9" ht="15.6">
      <c r="A3741" s="85">
        <f>'Balance N-1'!I3744</f>
        <v>0</v>
      </c>
      <c r="B3741" s="75">
        <f>'Balance N-1'!J3744</f>
        <v>0</v>
      </c>
      <c r="C3741" s="78">
        <f>'Balance N-1'!K3744</f>
        <v>0</v>
      </c>
      <c r="D3741" s="78">
        <f>'Balance N-1'!L3744</f>
        <v>0</v>
      </c>
      <c r="E3741" s="78">
        <f>'Balance N-1'!M3744</f>
        <v>0</v>
      </c>
      <c r="F3741" s="78">
        <f>'Balance N-1'!N3744</f>
        <v>0</v>
      </c>
      <c r="G3741" s="78">
        <f>'Balance N-1'!O3744</f>
        <v>0</v>
      </c>
      <c r="H3741" s="78">
        <f>'Balance N-1'!P3744</f>
        <v>0</v>
      </c>
      <c r="I3741" s="79">
        <f t="shared" si="58"/>
        <v>0</v>
      </c>
    </row>
    <row r="3742" spans="1:9" ht="15.6">
      <c r="A3742" s="85">
        <f>'Balance N-1'!I3745</f>
        <v>0</v>
      </c>
      <c r="B3742" s="75">
        <f>'Balance N-1'!J3745</f>
        <v>0</v>
      </c>
      <c r="C3742" s="78">
        <f>'Balance N-1'!K3745</f>
        <v>0</v>
      </c>
      <c r="D3742" s="78">
        <f>'Balance N-1'!L3745</f>
        <v>0</v>
      </c>
      <c r="E3742" s="78">
        <f>'Balance N-1'!M3745</f>
        <v>0</v>
      </c>
      <c r="F3742" s="78">
        <f>'Balance N-1'!N3745</f>
        <v>0</v>
      </c>
      <c r="G3742" s="78">
        <f>'Balance N-1'!O3745</f>
        <v>0</v>
      </c>
      <c r="H3742" s="78">
        <f>'Balance N-1'!P3745</f>
        <v>0</v>
      </c>
      <c r="I3742" s="79">
        <f t="shared" si="58"/>
        <v>0</v>
      </c>
    </row>
    <row r="3743" spans="1:9" ht="15.6">
      <c r="A3743" s="85">
        <f>'Balance N-1'!I3746</f>
        <v>0</v>
      </c>
      <c r="B3743" s="75">
        <f>'Balance N-1'!J3746</f>
        <v>0</v>
      </c>
      <c r="C3743" s="78">
        <f>'Balance N-1'!K3746</f>
        <v>0</v>
      </c>
      <c r="D3743" s="78">
        <f>'Balance N-1'!L3746</f>
        <v>0</v>
      </c>
      <c r="E3743" s="78">
        <f>'Balance N-1'!M3746</f>
        <v>0</v>
      </c>
      <c r="F3743" s="78">
        <f>'Balance N-1'!N3746</f>
        <v>0</v>
      </c>
      <c r="G3743" s="78">
        <f>'Balance N-1'!O3746</f>
        <v>0</v>
      </c>
      <c r="H3743" s="78">
        <f>'Balance N-1'!P3746</f>
        <v>0</v>
      </c>
      <c r="I3743" s="79">
        <f t="shared" si="58"/>
        <v>0</v>
      </c>
    </row>
    <row r="3744" spans="1:9" ht="15.6">
      <c r="A3744" s="85">
        <f>'Balance N-1'!I3747</f>
        <v>0</v>
      </c>
      <c r="B3744" s="75">
        <f>'Balance N-1'!J3747</f>
        <v>0</v>
      </c>
      <c r="C3744" s="78">
        <f>'Balance N-1'!K3747</f>
        <v>0</v>
      </c>
      <c r="D3744" s="78">
        <f>'Balance N-1'!L3747</f>
        <v>0</v>
      </c>
      <c r="E3744" s="78">
        <f>'Balance N-1'!M3747</f>
        <v>0</v>
      </c>
      <c r="F3744" s="78">
        <f>'Balance N-1'!N3747</f>
        <v>0</v>
      </c>
      <c r="G3744" s="78">
        <f>'Balance N-1'!O3747</f>
        <v>0</v>
      </c>
      <c r="H3744" s="78">
        <f>'Balance N-1'!P3747</f>
        <v>0</v>
      </c>
      <c r="I3744" s="79">
        <f t="shared" si="58"/>
        <v>0</v>
      </c>
    </row>
    <row r="3745" spans="1:9" ht="15.6">
      <c r="A3745" s="85">
        <f>'Balance N-1'!I3748</f>
        <v>0</v>
      </c>
      <c r="B3745" s="75">
        <f>'Balance N-1'!J3748</f>
        <v>0</v>
      </c>
      <c r="C3745" s="78">
        <f>'Balance N-1'!K3748</f>
        <v>0</v>
      </c>
      <c r="D3745" s="78">
        <f>'Balance N-1'!L3748</f>
        <v>0</v>
      </c>
      <c r="E3745" s="78">
        <f>'Balance N-1'!M3748</f>
        <v>0</v>
      </c>
      <c r="F3745" s="78">
        <f>'Balance N-1'!N3748</f>
        <v>0</v>
      </c>
      <c r="G3745" s="78">
        <f>'Balance N-1'!O3748</f>
        <v>0</v>
      </c>
      <c r="H3745" s="78">
        <f>'Balance N-1'!P3748</f>
        <v>0</v>
      </c>
      <c r="I3745" s="79">
        <f t="shared" si="58"/>
        <v>0</v>
      </c>
    </row>
    <row r="3746" spans="1:9" ht="15.6">
      <c r="A3746" s="85">
        <f>'Balance N-1'!I3749</f>
        <v>0</v>
      </c>
      <c r="B3746" s="75">
        <f>'Balance N-1'!J3749</f>
        <v>0</v>
      </c>
      <c r="C3746" s="78">
        <f>'Balance N-1'!K3749</f>
        <v>0</v>
      </c>
      <c r="D3746" s="78">
        <f>'Balance N-1'!L3749</f>
        <v>0</v>
      </c>
      <c r="E3746" s="78">
        <f>'Balance N-1'!M3749</f>
        <v>0</v>
      </c>
      <c r="F3746" s="78">
        <f>'Balance N-1'!N3749</f>
        <v>0</v>
      </c>
      <c r="G3746" s="78">
        <f>'Balance N-1'!O3749</f>
        <v>0</v>
      </c>
      <c r="H3746" s="78">
        <f>'Balance N-1'!P3749</f>
        <v>0</v>
      </c>
      <c r="I3746" s="79">
        <f t="shared" si="58"/>
        <v>0</v>
      </c>
    </row>
    <row r="3747" spans="1:9" ht="15.6">
      <c r="A3747" s="85">
        <f>'Balance N-1'!I3750</f>
        <v>0</v>
      </c>
      <c r="B3747" s="75">
        <f>'Balance N-1'!J3750</f>
        <v>0</v>
      </c>
      <c r="C3747" s="78">
        <f>'Balance N-1'!K3750</f>
        <v>0</v>
      </c>
      <c r="D3747" s="78">
        <f>'Balance N-1'!L3750</f>
        <v>0</v>
      </c>
      <c r="E3747" s="78">
        <f>'Balance N-1'!M3750</f>
        <v>0</v>
      </c>
      <c r="F3747" s="78">
        <f>'Balance N-1'!N3750</f>
        <v>0</v>
      </c>
      <c r="G3747" s="78">
        <f>'Balance N-1'!O3750</f>
        <v>0</v>
      </c>
      <c r="H3747" s="78">
        <f>'Balance N-1'!P3750</f>
        <v>0</v>
      </c>
      <c r="I3747" s="79">
        <f t="shared" si="58"/>
        <v>0</v>
      </c>
    </row>
    <row r="3748" spans="1:9" ht="15.6">
      <c r="A3748" s="85">
        <f>'Balance N-1'!I3751</f>
        <v>0</v>
      </c>
      <c r="B3748" s="75">
        <f>'Balance N-1'!J3751</f>
        <v>0</v>
      </c>
      <c r="C3748" s="78">
        <f>'Balance N-1'!K3751</f>
        <v>0</v>
      </c>
      <c r="D3748" s="78">
        <f>'Balance N-1'!L3751</f>
        <v>0</v>
      </c>
      <c r="E3748" s="78">
        <f>'Balance N-1'!M3751</f>
        <v>0</v>
      </c>
      <c r="F3748" s="78">
        <f>'Balance N-1'!N3751</f>
        <v>0</v>
      </c>
      <c r="G3748" s="78">
        <f>'Balance N-1'!O3751</f>
        <v>0</v>
      </c>
      <c r="H3748" s="78">
        <f>'Balance N-1'!P3751</f>
        <v>0</v>
      </c>
      <c r="I3748" s="79">
        <f t="shared" si="58"/>
        <v>0</v>
      </c>
    </row>
    <row r="3749" spans="1:9" ht="15.6">
      <c r="A3749" s="85">
        <f>'Balance N-1'!I3752</f>
        <v>0</v>
      </c>
      <c r="B3749" s="75">
        <f>'Balance N-1'!J3752</f>
        <v>0</v>
      </c>
      <c r="C3749" s="78">
        <f>'Balance N-1'!K3752</f>
        <v>0</v>
      </c>
      <c r="D3749" s="78">
        <f>'Balance N-1'!L3752</f>
        <v>0</v>
      </c>
      <c r="E3749" s="78">
        <f>'Balance N-1'!M3752</f>
        <v>0</v>
      </c>
      <c r="F3749" s="78">
        <f>'Balance N-1'!N3752</f>
        <v>0</v>
      </c>
      <c r="G3749" s="78">
        <f>'Balance N-1'!O3752</f>
        <v>0</v>
      </c>
      <c r="H3749" s="78">
        <f>'Balance N-1'!P3752</f>
        <v>0</v>
      </c>
      <c r="I3749" s="79">
        <f t="shared" si="58"/>
        <v>0</v>
      </c>
    </row>
    <row r="3750" spans="1:9" ht="15.6">
      <c r="A3750" s="85">
        <f>'Balance N-1'!I3753</f>
        <v>0</v>
      </c>
      <c r="B3750" s="75">
        <f>'Balance N-1'!J3753</f>
        <v>0</v>
      </c>
      <c r="C3750" s="78">
        <f>'Balance N-1'!K3753</f>
        <v>0</v>
      </c>
      <c r="D3750" s="78">
        <f>'Balance N-1'!L3753</f>
        <v>0</v>
      </c>
      <c r="E3750" s="78">
        <f>'Balance N-1'!M3753</f>
        <v>0</v>
      </c>
      <c r="F3750" s="78">
        <f>'Balance N-1'!N3753</f>
        <v>0</v>
      </c>
      <c r="G3750" s="78">
        <f>'Balance N-1'!O3753</f>
        <v>0</v>
      </c>
      <c r="H3750" s="78">
        <f>'Balance N-1'!P3753</f>
        <v>0</v>
      </c>
      <c r="I3750" s="79">
        <f t="shared" si="58"/>
        <v>0</v>
      </c>
    </row>
    <row r="3751" spans="1:9" ht="15.6">
      <c r="A3751" s="85">
        <f>'Balance N-1'!I3754</f>
        <v>0</v>
      </c>
      <c r="B3751" s="75">
        <f>'Balance N-1'!J3754</f>
        <v>0</v>
      </c>
      <c r="C3751" s="78">
        <f>'Balance N-1'!K3754</f>
        <v>0</v>
      </c>
      <c r="D3751" s="78">
        <f>'Balance N-1'!L3754</f>
        <v>0</v>
      </c>
      <c r="E3751" s="78">
        <f>'Balance N-1'!M3754</f>
        <v>0</v>
      </c>
      <c r="F3751" s="78">
        <f>'Balance N-1'!N3754</f>
        <v>0</v>
      </c>
      <c r="G3751" s="78">
        <f>'Balance N-1'!O3754</f>
        <v>0</v>
      </c>
      <c r="H3751" s="78">
        <f>'Balance N-1'!P3754</f>
        <v>0</v>
      </c>
      <c r="I3751" s="79">
        <f t="shared" si="58"/>
        <v>0</v>
      </c>
    </row>
    <row r="3752" spans="1:9" ht="15.6">
      <c r="A3752" s="85">
        <f>'Balance N-1'!I3755</f>
        <v>0</v>
      </c>
      <c r="B3752" s="75">
        <f>'Balance N-1'!J3755</f>
        <v>0</v>
      </c>
      <c r="C3752" s="78">
        <f>'Balance N-1'!K3755</f>
        <v>0</v>
      </c>
      <c r="D3752" s="78">
        <f>'Balance N-1'!L3755</f>
        <v>0</v>
      </c>
      <c r="E3752" s="78">
        <f>'Balance N-1'!M3755</f>
        <v>0</v>
      </c>
      <c r="F3752" s="78">
        <f>'Balance N-1'!N3755</f>
        <v>0</v>
      </c>
      <c r="G3752" s="78">
        <f>'Balance N-1'!O3755</f>
        <v>0</v>
      </c>
      <c r="H3752" s="78">
        <f>'Balance N-1'!P3755</f>
        <v>0</v>
      </c>
      <c r="I3752" s="79">
        <f t="shared" si="58"/>
        <v>0</v>
      </c>
    </row>
    <row r="3753" spans="1:9" ht="15.6">
      <c r="A3753" s="85">
        <f>'Balance N-1'!I3756</f>
        <v>0</v>
      </c>
      <c r="B3753" s="75">
        <f>'Balance N-1'!J3756</f>
        <v>0</v>
      </c>
      <c r="C3753" s="78">
        <f>'Balance N-1'!K3756</f>
        <v>0</v>
      </c>
      <c r="D3753" s="78">
        <f>'Balance N-1'!L3756</f>
        <v>0</v>
      </c>
      <c r="E3753" s="78">
        <f>'Balance N-1'!M3756</f>
        <v>0</v>
      </c>
      <c r="F3753" s="78">
        <f>'Balance N-1'!N3756</f>
        <v>0</v>
      </c>
      <c r="G3753" s="78">
        <f>'Balance N-1'!O3756</f>
        <v>0</v>
      </c>
      <c r="H3753" s="78">
        <f>'Balance N-1'!P3756</f>
        <v>0</v>
      </c>
      <c r="I3753" s="79">
        <f t="shared" si="58"/>
        <v>0</v>
      </c>
    </row>
    <row r="3754" spans="1:9" ht="15.6">
      <c r="A3754" s="85">
        <f>'Balance N-1'!I3757</f>
        <v>0</v>
      </c>
      <c r="B3754" s="75">
        <f>'Balance N-1'!J3757</f>
        <v>0</v>
      </c>
      <c r="C3754" s="78">
        <f>'Balance N-1'!K3757</f>
        <v>0</v>
      </c>
      <c r="D3754" s="78">
        <f>'Balance N-1'!L3757</f>
        <v>0</v>
      </c>
      <c r="E3754" s="78">
        <f>'Balance N-1'!M3757</f>
        <v>0</v>
      </c>
      <c r="F3754" s="78">
        <f>'Balance N-1'!N3757</f>
        <v>0</v>
      </c>
      <c r="G3754" s="78">
        <f>'Balance N-1'!O3757</f>
        <v>0</v>
      </c>
      <c r="H3754" s="78">
        <f>'Balance N-1'!P3757</f>
        <v>0</v>
      </c>
      <c r="I3754" s="79">
        <f t="shared" si="58"/>
        <v>0</v>
      </c>
    </row>
    <row r="3755" spans="1:9" ht="15.6">
      <c r="A3755" s="85">
        <f>'Balance N-1'!I3758</f>
        <v>0</v>
      </c>
      <c r="B3755" s="75">
        <f>'Balance N-1'!J3758</f>
        <v>0</v>
      </c>
      <c r="C3755" s="78">
        <f>'Balance N-1'!K3758</f>
        <v>0</v>
      </c>
      <c r="D3755" s="78">
        <f>'Balance N-1'!L3758</f>
        <v>0</v>
      </c>
      <c r="E3755" s="78">
        <f>'Balance N-1'!M3758</f>
        <v>0</v>
      </c>
      <c r="F3755" s="78">
        <f>'Balance N-1'!N3758</f>
        <v>0</v>
      </c>
      <c r="G3755" s="78">
        <f>'Balance N-1'!O3758</f>
        <v>0</v>
      </c>
      <c r="H3755" s="78">
        <f>'Balance N-1'!P3758</f>
        <v>0</v>
      </c>
      <c r="I3755" s="79">
        <f t="shared" si="58"/>
        <v>0</v>
      </c>
    </row>
    <row r="3756" spans="1:9" ht="15.6">
      <c r="A3756" s="85">
        <f>'Balance N-1'!I3759</f>
        <v>0</v>
      </c>
      <c r="B3756" s="75">
        <f>'Balance N-1'!J3759</f>
        <v>0</v>
      </c>
      <c r="C3756" s="78">
        <f>'Balance N-1'!K3759</f>
        <v>0</v>
      </c>
      <c r="D3756" s="78">
        <f>'Balance N-1'!L3759</f>
        <v>0</v>
      </c>
      <c r="E3756" s="78">
        <f>'Balance N-1'!M3759</f>
        <v>0</v>
      </c>
      <c r="F3756" s="78">
        <f>'Balance N-1'!N3759</f>
        <v>0</v>
      </c>
      <c r="G3756" s="78">
        <f>'Balance N-1'!O3759</f>
        <v>0</v>
      </c>
      <c r="H3756" s="78">
        <f>'Balance N-1'!P3759</f>
        <v>0</v>
      </c>
      <c r="I3756" s="79">
        <f t="shared" si="58"/>
        <v>0</v>
      </c>
    </row>
    <row r="3757" spans="1:9" ht="15.6">
      <c r="A3757" s="85">
        <f>'Balance N-1'!I3760</f>
        <v>0</v>
      </c>
      <c r="B3757" s="75">
        <f>'Balance N-1'!J3760</f>
        <v>0</v>
      </c>
      <c r="C3757" s="78">
        <f>'Balance N-1'!K3760</f>
        <v>0</v>
      </c>
      <c r="D3757" s="78">
        <f>'Balance N-1'!L3760</f>
        <v>0</v>
      </c>
      <c r="E3757" s="78">
        <f>'Balance N-1'!M3760</f>
        <v>0</v>
      </c>
      <c r="F3757" s="78">
        <f>'Balance N-1'!N3760</f>
        <v>0</v>
      </c>
      <c r="G3757" s="78">
        <f>'Balance N-1'!O3760</f>
        <v>0</v>
      </c>
      <c r="H3757" s="78">
        <f>'Balance N-1'!P3760</f>
        <v>0</v>
      </c>
      <c r="I3757" s="79">
        <f t="shared" si="58"/>
        <v>0</v>
      </c>
    </row>
    <row r="3758" spans="1:9" ht="15.6">
      <c r="A3758" s="85">
        <f>'Balance N-1'!I3761</f>
        <v>0</v>
      </c>
      <c r="B3758" s="75">
        <f>'Balance N-1'!J3761</f>
        <v>0</v>
      </c>
      <c r="C3758" s="78">
        <f>'Balance N-1'!K3761</f>
        <v>0</v>
      </c>
      <c r="D3758" s="78">
        <f>'Balance N-1'!L3761</f>
        <v>0</v>
      </c>
      <c r="E3758" s="78">
        <f>'Balance N-1'!M3761</f>
        <v>0</v>
      </c>
      <c r="F3758" s="78">
        <f>'Balance N-1'!N3761</f>
        <v>0</v>
      </c>
      <c r="G3758" s="78">
        <f>'Balance N-1'!O3761</f>
        <v>0</v>
      </c>
      <c r="H3758" s="78">
        <f>'Balance N-1'!P3761</f>
        <v>0</v>
      </c>
      <c r="I3758" s="79">
        <f t="shared" si="58"/>
        <v>0</v>
      </c>
    </row>
    <row r="3759" spans="1:9" ht="15.6">
      <c r="A3759" s="85">
        <f>'Balance N-1'!I3762</f>
        <v>0</v>
      </c>
      <c r="B3759" s="75">
        <f>'Balance N-1'!J3762</f>
        <v>0</v>
      </c>
      <c r="C3759" s="78">
        <f>'Balance N-1'!K3762</f>
        <v>0</v>
      </c>
      <c r="D3759" s="78">
        <f>'Balance N-1'!L3762</f>
        <v>0</v>
      </c>
      <c r="E3759" s="78">
        <f>'Balance N-1'!M3762</f>
        <v>0</v>
      </c>
      <c r="F3759" s="78">
        <f>'Balance N-1'!N3762</f>
        <v>0</v>
      </c>
      <c r="G3759" s="78">
        <f>'Balance N-1'!O3762</f>
        <v>0</v>
      </c>
      <c r="H3759" s="78">
        <f>'Balance N-1'!P3762</f>
        <v>0</v>
      </c>
      <c r="I3759" s="79">
        <f t="shared" si="58"/>
        <v>0</v>
      </c>
    </row>
    <row r="3760" spans="1:9" ht="15.6">
      <c r="A3760" s="85">
        <f>'Balance N-1'!I3763</f>
        <v>0</v>
      </c>
      <c r="B3760" s="75">
        <f>'Balance N-1'!J3763</f>
        <v>0</v>
      </c>
      <c r="C3760" s="78">
        <f>'Balance N-1'!K3763</f>
        <v>0</v>
      </c>
      <c r="D3760" s="78">
        <f>'Balance N-1'!L3763</f>
        <v>0</v>
      </c>
      <c r="E3760" s="78">
        <f>'Balance N-1'!M3763</f>
        <v>0</v>
      </c>
      <c r="F3760" s="78">
        <f>'Balance N-1'!N3763</f>
        <v>0</v>
      </c>
      <c r="G3760" s="78">
        <f>'Balance N-1'!O3763</f>
        <v>0</v>
      </c>
      <c r="H3760" s="78">
        <f>'Balance N-1'!P3763</f>
        <v>0</v>
      </c>
      <c r="I3760" s="79">
        <f t="shared" si="58"/>
        <v>0</v>
      </c>
    </row>
    <row r="3761" spans="1:9" ht="15.6">
      <c r="A3761" s="85">
        <f>'Balance N-1'!I3764</f>
        <v>0</v>
      </c>
      <c r="B3761" s="75">
        <f>'Balance N-1'!J3764</f>
        <v>0</v>
      </c>
      <c r="C3761" s="78">
        <f>'Balance N-1'!K3764</f>
        <v>0</v>
      </c>
      <c r="D3761" s="78">
        <f>'Balance N-1'!L3764</f>
        <v>0</v>
      </c>
      <c r="E3761" s="78">
        <f>'Balance N-1'!M3764</f>
        <v>0</v>
      </c>
      <c r="F3761" s="78">
        <f>'Balance N-1'!N3764</f>
        <v>0</v>
      </c>
      <c r="G3761" s="78">
        <f>'Balance N-1'!O3764</f>
        <v>0</v>
      </c>
      <c r="H3761" s="78">
        <f>'Balance N-1'!P3764</f>
        <v>0</v>
      </c>
      <c r="I3761" s="79">
        <f t="shared" si="58"/>
        <v>0</v>
      </c>
    </row>
    <row r="3762" spans="1:9" ht="15.6">
      <c r="A3762" s="85">
        <f>'Balance N-1'!I3765</f>
        <v>0</v>
      </c>
      <c r="B3762" s="75">
        <f>'Balance N-1'!J3765</f>
        <v>0</v>
      </c>
      <c r="C3762" s="78">
        <f>'Balance N-1'!K3765</f>
        <v>0</v>
      </c>
      <c r="D3762" s="78">
        <f>'Balance N-1'!L3765</f>
        <v>0</v>
      </c>
      <c r="E3762" s="78">
        <f>'Balance N-1'!M3765</f>
        <v>0</v>
      </c>
      <c r="F3762" s="78">
        <f>'Balance N-1'!N3765</f>
        <v>0</v>
      </c>
      <c r="G3762" s="78">
        <f>'Balance N-1'!O3765</f>
        <v>0</v>
      </c>
      <c r="H3762" s="78">
        <f>'Balance N-1'!P3765</f>
        <v>0</v>
      </c>
      <c r="I3762" s="79">
        <f t="shared" si="58"/>
        <v>0</v>
      </c>
    </row>
    <row r="3763" spans="1:9" ht="15.6">
      <c r="A3763" s="85">
        <f>'Balance N-1'!I3766</f>
        <v>0</v>
      </c>
      <c r="B3763" s="75">
        <f>'Balance N-1'!J3766</f>
        <v>0</v>
      </c>
      <c r="C3763" s="78">
        <f>'Balance N-1'!K3766</f>
        <v>0</v>
      </c>
      <c r="D3763" s="78">
        <f>'Balance N-1'!L3766</f>
        <v>0</v>
      </c>
      <c r="E3763" s="78">
        <f>'Balance N-1'!M3766</f>
        <v>0</v>
      </c>
      <c r="F3763" s="78">
        <f>'Balance N-1'!N3766</f>
        <v>0</v>
      </c>
      <c r="G3763" s="78">
        <f>'Balance N-1'!O3766</f>
        <v>0</v>
      </c>
      <c r="H3763" s="78">
        <f>'Balance N-1'!P3766</f>
        <v>0</v>
      </c>
      <c r="I3763" s="79">
        <f t="shared" si="58"/>
        <v>0</v>
      </c>
    </row>
    <row r="3764" spans="1:9" ht="15.6">
      <c r="A3764" s="85">
        <f>'Balance N-1'!I3767</f>
        <v>0</v>
      </c>
      <c r="B3764" s="75">
        <f>'Balance N-1'!J3767</f>
        <v>0</v>
      </c>
      <c r="C3764" s="78">
        <f>'Balance N-1'!K3767</f>
        <v>0</v>
      </c>
      <c r="D3764" s="78">
        <f>'Balance N-1'!L3767</f>
        <v>0</v>
      </c>
      <c r="E3764" s="78">
        <f>'Balance N-1'!M3767</f>
        <v>0</v>
      </c>
      <c r="F3764" s="78">
        <f>'Balance N-1'!N3767</f>
        <v>0</v>
      </c>
      <c r="G3764" s="78">
        <f>'Balance N-1'!O3767</f>
        <v>0</v>
      </c>
      <c r="H3764" s="78">
        <f>'Balance N-1'!P3767</f>
        <v>0</v>
      </c>
      <c r="I3764" s="79">
        <f t="shared" si="58"/>
        <v>0</v>
      </c>
    </row>
    <row r="3765" spans="1:9" ht="15.6">
      <c r="A3765" s="85">
        <f>'Balance N-1'!I3768</f>
        <v>0</v>
      </c>
      <c r="B3765" s="75">
        <f>'Balance N-1'!J3768</f>
        <v>0</v>
      </c>
      <c r="C3765" s="78">
        <f>'Balance N-1'!K3768</f>
        <v>0</v>
      </c>
      <c r="D3765" s="78">
        <f>'Balance N-1'!L3768</f>
        <v>0</v>
      </c>
      <c r="E3765" s="78">
        <f>'Balance N-1'!M3768</f>
        <v>0</v>
      </c>
      <c r="F3765" s="78">
        <f>'Balance N-1'!N3768</f>
        <v>0</v>
      </c>
      <c r="G3765" s="78">
        <f>'Balance N-1'!O3768</f>
        <v>0</v>
      </c>
      <c r="H3765" s="78">
        <f>'Balance N-1'!P3768</f>
        <v>0</v>
      </c>
      <c r="I3765" s="79">
        <f t="shared" si="58"/>
        <v>0</v>
      </c>
    </row>
    <row r="3766" spans="1:9" ht="15.6">
      <c r="A3766" s="85">
        <f>'Balance N-1'!I3769</f>
        <v>0</v>
      </c>
      <c r="B3766" s="75">
        <f>'Balance N-1'!J3769</f>
        <v>0</v>
      </c>
      <c r="C3766" s="78">
        <f>'Balance N-1'!K3769</f>
        <v>0</v>
      </c>
      <c r="D3766" s="78">
        <f>'Balance N-1'!L3769</f>
        <v>0</v>
      </c>
      <c r="E3766" s="78">
        <f>'Balance N-1'!M3769</f>
        <v>0</v>
      </c>
      <c r="F3766" s="78">
        <f>'Balance N-1'!N3769</f>
        <v>0</v>
      </c>
      <c r="G3766" s="78">
        <f>'Balance N-1'!O3769</f>
        <v>0</v>
      </c>
      <c r="H3766" s="78">
        <f>'Balance N-1'!P3769</f>
        <v>0</v>
      </c>
      <c r="I3766" s="79">
        <f t="shared" si="58"/>
        <v>0</v>
      </c>
    </row>
    <row r="3767" spans="1:9" ht="15.6">
      <c r="A3767" s="85">
        <f>'Balance N-1'!I3770</f>
        <v>0</v>
      </c>
      <c r="B3767" s="75">
        <f>'Balance N-1'!J3770</f>
        <v>0</v>
      </c>
      <c r="C3767" s="78">
        <f>'Balance N-1'!K3770</f>
        <v>0</v>
      </c>
      <c r="D3767" s="78">
        <f>'Balance N-1'!L3770</f>
        <v>0</v>
      </c>
      <c r="E3767" s="78">
        <f>'Balance N-1'!M3770</f>
        <v>0</v>
      </c>
      <c r="F3767" s="78">
        <f>'Balance N-1'!N3770</f>
        <v>0</v>
      </c>
      <c r="G3767" s="78">
        <f>'Balance N-1'!O3770</f>
        <v>0</v>
      </c>
      <c r="H3767" s="78">
        <f>'Balance N-1'!P3770</f>
        <v>0</v>
      </c>
      <c r="I3767" s="79">
        <f t="shared" si="58"/>
        <v>0</v>
      </c>
    </row>
    <row r="3768" spans="1:9" ht="15.6">
      <c r="A3768" s="85">
        <f>'Balance N-1'!I3771</f>
        <v>0</v>
      </c>
      <c r="B3768" s="75">
        <f>'Balance N-1'!J3771</f>
        <v>0</v>
      </c>
      <c r="C3768" s="78">
        <f>'Balance N-1'!K3771</f>
        <v>0</v>
      </c>
      <c r="D3768" s="78">
        <f>'Balance N-1'!L3771</f>
        <v>0</v>
      </c>
      <c r="E3768" s="78">
        <f>'Balance N-1'!M3771</f>
        <v>0</v>
      </c>
      <c r="F3768" s="78">
        <f>'Balance N-1'!N3771</f>
        <v>0</v>
      </c>
      <c r="G3768" s="78">
        <f>'Balance N-1'!O3771</f>
        <v>0</v>
      </c>
      <c r="H3768" s="78">
        <f>'Balance N-1'!P3771</f>
        <v>0</v>
      </c>
      <c r="I3768" s="79">
        <f t="shared" si="58"/>
        <v>0</v>
      </c>
    </row>
    <row r="3769" spans="1:9" ht="15.6">
      <c r="A3769" s="85">
        <f>'Balance N-1'!I3772</f>
        <v>0</v>
      </c>
      <c r="B3769" s="75">
        <f>'Balance N-1'!J3772</f>
        <v>0</v>
      </c>
      <c r="C3769" s="78">
        <f>'Balance N-1'!K3772</f>
        <v>0</v>
      </c>
      <c r="D3769" s="78">
        <f>'Balance N-1'!L3772</f>
        <v>0</v>
      </c>
      <c r="E3769" s="78">
        <f>'Balance N-1'!M3772</f>
        <v>0</v>
      </c>
      <c r="F3769" s="78">
        <f>'Balance N-1'!N3772</f>
        <v>0</v>
      </c>
      <c r="G3769" s="78">
        <f>'Balance N-1'!O3772</f>
        <v>0</v>
      </c>
      <c r="H3769" s="78">
        <f>'Balance N-1'!P3772</f>
        <v>0</v>
      </c>
      <c r="I3769" s="79">
        <f t="shared" si="58"/>
        <v>0</v>
      </c>
    </row>
    <row r="3770" spans="1:9" ht="15.6">
      <c r="A3770" s="85">
        <f>'Balance N-1'!I3773</f>
        <v>0</v>
      </c>
      <c r="B3770" s="75">
        <f>'Balance N-1'!J3773</f>
        <v>0</v>
      </c>
      <c r="C3770" s="78">
        <f>'Balance N-1'!K3773</f>
        <v>0</v>
      </c>
      <c r="D3770" s="78">
        <f>'Balance N-1'!L3773</f>
        <v>0</v>
      </c>
      <c r="E3770" s="78">
        <f>'Balance N-1'!M3773</f>
        <v>0</v>
      </c>
      <c r="F3770" s="78">
        <f>'Balance N-1'!N3773</f>
        <v>0</v>
      </c>
      <c r="G3770" s="78">
        <f>'Balance N-1'!O3773</f>
        <v>0</v>
      </c>
      <c r="H3770" s="78">
        <f>'Balance N-1'!P3773</f>
        <v>0</v>
      </c>
      <c r="I3770" s="79">
        <f t="shared" si="58"/>
        <v>0</v>
      </c>
    </row>
    <row r="3771" spans="1:9" ht="15.6">
      <c r="A3771" s="85">
        <f>'Balance N-1'!I3774</f>
        <v>0</v>
      </c>
      <c r="B3771" s="75">
        <f>'Balance N-1'!J3774</f>
        <v>0</v>
      </c>
      <c r="C3771" s="78">
        <f>'Balance N-1'!K3774</f>
        <v>0</v>
      </c>
      <c r="D3771" s="78">
        <f>'Balance N-1'!L3774</f>
        <v>0</v>
      </c>
      <c r="E3771" s="78">
        <f>'Balance N-1'!M3774</f>
        <v>0</v>
      </c>
      <c r="F3771" s="78">
        <f>'Balance N-1'!N3774</f>
        <v>0</v>
      </c>
      <c r="G3771" s="78">
        <f>'Balance N-1'!O3774</f>
        <v>0</v>
      </c>
      <c r="H3771" s="78">
        <f>'Balance N-1'!P3774</f>
        <v>0</v>
      </c>
      <c r="I3771" s="79">
        <f t="shared" si="58"/>
        <v>0</v>
      </c>
    </row>
    <row r="3772" spans="1:9" ht="15.6">
      <c r="A3772" s="85">
        <f>'Balance N-1'!I3775</f>
        <v>0</v>
      </c>
      <c r="B3772" s="75">
        <f>'Balance N-1'!J3775</f>
        <v>0</v>
      </c>
      <c r="C3772" s="78">
        <f>'Balance N-1'!K3775</f>
        <v>0</v>
      </c>
      <c r="D3772" s="78">
        <f>'Balance N-1'!L3775</f>
        <v>0</v>
      </c>
      <c r="E3772" s="78">
        <f>'Balance N-1'!M3775</f>
        <v>0</v>
      </c>
      <c r="F3772" s="78">
        <f>'Balance N-1'!N3775</f>
        <v>0</v>
      </c>
      <c r="G3772" s="78">
        <f>'Balance N-1'!O3775</f>
        <v>0</v>
      </c>
      <c r="H3772" s="78">
        <f>'Balance N-1'!P3775</f>
        <v>0</v>
      </c>
      <c r="I3772" s="79">
        <f t="shared" si="58"/>
        <v>0</v>
      </c>
    </row>
    <row r="3773" spans="1:9" ht="15.6">
      <c r="A3773" s="85">
        <f>'Balance N-1'!I3776</f>
        <v>0</v>
      </c>
      <c r="B3773" s="75">
        <f>'Balance N-1'!J3776</f>
        <v>0</v>
      </c>
      <c r="C3773" s="78">
        <f>'Balance N-1'!K3776</f>
        <v>0</v>
      </c>
      <c r="D3773" s="78">
        <f>'Balance N-1'!L3776</f>
        <v>0</v>
      </c>
      <c r="E3773" s="78">
        <f>'Balance N-1'!M3776</f>
        <v>0</v>
      </c>
      <c r="F3773" s="78">
        <f>'Balance N-1'!N3776</f>
        <v>0</v>
      </c>
      <c r="G3773" s="78">
        <f>'Balance N-1'!O3776</f>
        <v>0</v>
      </c>
      <c r="H3773" s="78">
        <f>'Balance N-1'!P3776</f>
        <v>0</v>
      </c>
      <c r="I3773" s="79">
        <f t="shared" si="58"/>
        <v>0</v>
      </c>
    </row>
    <row r="3774" spans="1:9" ht="15.6">
      <c r="A3774" s="85">
        <f>'Balance N-1'!I3777</f>
        <v>0</v>
      </c>
      <c r="B3774" s="75">
        <f>'Balance N-1'!J3777</f>
        <v>0</v>
      </c>
      <c r="C3774" s="78">
        <f>'Balance N-1'!K3777</f>
        <v>0</v>
      </c>
      <c r="D3774" s="78">
        <f>'Balance N-1'!L3777</f>
        <v>0</v>
      </c>
      <c r="E3774" s="78">
        <f>'Balance N-1'!M3777</f>
        <v>0</v>
      </c>
      <c r="F3774" s="78">
        <f>'Balance N-1'!N3777</f>
        <v>0</v>
      </c>
      <c r="G3774" s="78">
        <f>'Balance N-1'!O3777</f>
        <v>0</v>
      </c>
      <c r="H3774" s="78">
        <f>'Balance N-1'!P3777</f>
        <v>0</v>
      </c>
      <c r="I3774" s="79">
        <f t="shared" si="58"/>
        <v>0</v>
      </c>
    </row>
    <row r="3775" spans="1:9" ht="15.6">
      <c r="A3775" s="85">
        <f>'Balance N-1'!I3778</f>
        <v>0</v>
      </c>
      <c r="B3775" s="75">
        <f>'Balance N-1'!J3778</f>
        <v>0</v>
      </c>
      <c r="C3775" s="78">
        <f>'Balance N-1'!K3778</f>
        <v>0</v>
      </c>
      <c r="D3775" s="78">
        <f>'Balance N-1'!L3778</f>
        <v>0</v>
      </c>
      <c r="E3775" s="78">
        <f>'Balance N-1'!M3778</f>
        <v>0</v>
      </c>
      <c r="F3775" s="78">
        <f>'Balance N-1'!N3778</f>
        <v>0</v>
      </c>
      <c r="G3775" s="78">
        <f>'Balance N-1'!O3778</f>
        <v>0</v>
      </c>
      <c r="H3775" s="78">
        <f>'Balance N-1'!P3778</f>
        <v>0</v>
      </c>
      <c r="I3775" s="79">
        <f t="shared" si="58"/>
        <v>0</v>
      </c>
    </row>
    <row r="3776" spans="1:9" ht="15.6">
      <c r="A3776" s="85">
        <f>'Balance N-1'!I3779</f>
        <v>0</v>
      </c>
      <c r="B3776" s="75">
        <f>'Balance N-1'!J3779</f>
        <v>0</v>
      </c>
      <c r="C3776" s="78">
        <f>'Balance N-1'!K3779</f>
        <v>0</v>
      </c>
      <c r="D3776" s="78">
        <f>'Balance N-1'!L3779</f>
        <v>0</v>
      </c>
      <c r="E3776" s="78">
        <f>'Balance N-1'!M3779</f>
        <v>0</v>
      </c>
      <c r="F3776" s="78">
        <f>'Balance N-1'!N3779</f>
        <v>0</v>
      </c>
      <c r="G3776" s="78">
        <f>'Balance N-1'!O3779</f>
        <v>0</v>
      </c>
      <c r="H3776" s="78">
        <f>'Balance N-1'!P3779</f>
        <v>0</v>
      </c>
      <c r="I3776" s="79">
        <f t="shared" si="58"/>
        <v>0</v>
      </c>
    </row>
    <row r="3777" spans="1:9" ht="15.6">
      <c r="A3777" s="85">
        <f>'Balance N-1'!I3780</f>
        <v>0</v>
      </c>
      <c r="B3777" s="75">
        <f>'Balance N-1'!J3780</f>
        <v>0</v>
      </c>
      <c r="C3777" s="78">
        <f>'Balance N-1'!K3780</f>
        <v>0</v>
      </c>
      <c r="D3777" s="78">
        <f>'Balance N-1'!L3780</f>
        <v>0</v>
      </c>
      <c r="E3777" s="78">
        <f>'Balance N-1'!M3780</f>
        <v>0</v>
      </c>
      <c r="F3777" s="78">
        <f>'Balance N-1'!N3780</f>
        <v>0</v>
      </c>
      <c r="G3777" s="78">
        <f>'Balance N-1'!O3780</f>
        <v>0</v>
      </c>
      <c r="H3777" s="78">
        <f>'Balance N-1'!P3780</f>
        <v>0</v>
      </c>
      <c r="I3777" s="79">
        <f t="shared" si="58"/>
        <v>0</v>
      </c>
    </row>
    <row r="3778" spans="1:9" ht="15.6">
      <c r="A3778" s="85">
        <f>'Balance N-1'!I3781</f>
        <v>0</v>
      </c>
      <c r="B3778" s="75">
        <f>'Balance N-1'!J3781</f>
        <v>0</v>
      </c>
      <c r="C3778" s="78">
        <f>'Balance N-1'!K3781</f>
        <v>0</v>
      </c>
      <c r="D3778" s="78">
        <f>'Balance N-1'!L3781</f>
        <v>0</v>
      </c>
      <c r="E3778" s="78">
        <f>'Balance N-1'!M3781</f>
        <v>0</v>
      </c>
      <c r="F3778" s="78">
        <f>'Balance N-1'!N3781</f>
        <v>0</v>
      </c>
      <c r="G3778" s="78">
        <f>'Balance N-1'!O3781</f>
        <v>0</v>
      </c>
      <c r="H3778" s="78">
        <f>'Balance N-1'!P3781</f>
        <v>0</v>
      </c>
      <c r="I3778" s="79">
        <f t="shared" si="58"/>
        <v>0</v>
      </c>
    </row>
    <row r="3779" spans="1:9" ht="15.6">
      <c r="A3779" s="85">
        <f>'Balance N-1'!I3782</f>
        <v>0</v>
      </c>
      <c r="B3779" s="75">
        <f>'Balance N-1'!J3782</f>
        <v>0</v>
      </c>
      <c r="C3779" s="78">
        <f>'Balance N-1'!K3782</f>
        <v>0</v>
      </c>
      <c r="D3779" s="78">
        <f>'Balance N-1'!L3782</f>
        <v>0</v>
      </c>
      <c r="E3779" s="78">
        <f>'Balance N-1'!M3782</f>
        <v>0</v>
      </c>
      <c r="F3779" s="78">
        <f>'Balance N-1'!N3782</f>
        <v>0</v>
      </c>
      <c r="G3779" s="78">
        <f>'Balance N-1'!O3782</f>
        <v>0</v>
      </c>
      <c r="H3779" s="78">
        <f>'Balance N-1'!P3782</f>
        <v>0</v>
      </c>
      <c r="I3779" s="79">
        <f t="shared" ref="I3779:I3842" si="59">(C3779-D3779)+(E3779-F3779)-(G3779-H3779)</f>
        <v>0</v>
      </c>
    </row>
    <row r="3780" spans="1:9" ht="15.6">
      <c r="A3780" s="85">
        <f>'Balance N-1'!I3783</f>
        <v>0</v>
      </c>
      <c r="B3780" s="75">
        <f>'Balance N-1'!J3783</f>
        <v>0</v>
      </c>
      <c r="C3780" s="78">
        <f>'Balance N-1'!K3783</f>
        <v>0</v>
      </c>
      <c r="D3780" s="78">
        <f>'Balance N-1'!L3783</f>
        <v>0</v>
      </c>
      <c r="E3780" s="78">
        <f>'Balance N-1'!M3783</f>
        <v>0</v>
      </c>
      <c r="F3780" s="78">
        <f>'Balance N-1'!N3783</f>
        <v>0</v>
      </c>
      <c r="G3780" s="78">
        <f>'Balance N-1'!O3783</f>
        <v>0</v>
      </c>
      <c r="H3780" s="78">
        <f>'Balance N-1'!P3783</f>
        <v>0</v>
      </c>
      <c r="I3780" s="79">
        <f t="shared" si="59"/>
        <v>0</v>
      </c>
    </row>
    <row r="3781" spans="1:9" ht="15.6">
      <c r="A3781" s="85">
        <f>'Balance N-1'!I3784</f>
        <v>0</v>
      </c>
      <c r="B3781" s="75">
        <f>'Balance N-1'!J3784</f>
        <v>0</v>
      </c>
      <c r="C3781" s="78">
        <f>'Balance N-1'!K3784</f>
        <v>0</v>
      </c>
      <c r="D3781" s="78">
        <f>'Balance N-1'!L3784</f>
        <v>0</v>
      </c>
      <c r="E3781" s="78">
        <f>'Balance N-1'!M3784</f>
        <v>0</v>
      </c>
      <c r="F3781" s="78">
        <f>'Balance N-1'!N3784</f>
        <v>0</v>
      </c>
      <c r="G3781" s="78">
        <f>'Balance N-1'!O3784</f>
        <v>0</v>
      </c>
      <c r="H3781" s="78">
        <f>'Balance N-1'!P3784</f>
        <v>0</v>
      </c>
      <c r="I3781" s="79">
        <f t="shared" si="59"/>
        <v>0</v>
      </c>
    </row>
    <row r="3782" spans="1:9" ht="15.6">
      <c r="A3782" s="85">
        <f>'Balance N-1'!I3785</f>
        <v>0</v>
      </c>
      <c r="B3782" s="75">
        <f>'Balance N-1'!J3785</f>
        <v>0</v>
      </c>
      <c r="C3782" s="78">
        <f>'Balance N-1'!K3785</f>
        <v>0</v>
      </c>
      <c r="D3782" s="78">
        <f>'Balance N-1'!L3785</f>
        <v>0</v>
      </c>
      <c r="E3782" s="78">
        <f>'Balance N-1'!M3785</f>
        <v>0</v>
      </c>
      <c r="F3782" s="78">
        <f>'Balance N-1'!N3785</f>
        <v>0</v>
      </c>
      <c r="G3782" s="78">
        <f>'Balance N-1'!O3785</f>
        <v>0</v>
      </c>
      <c r="H3782" s="78">
        <f>'Balance N-1'!P3785</f>
        <v>0</v>
      </c>
      <c r="I3782" s="79">
        <f t="shared" si="59"/>
        <v>0</v>
      </c>
    </row>
    <row r="3783" spans="1:9" ht="15.6">
      <c r="A3783" s="85">
        <f>'Balance N-1'!I3786</f>
        <v>0</v>
      </c>
      <c r="B3783" s="75">
        <f>'Balance N-1'!J3786</f>
        <v>0</v>
      </c>
      <c r="C3783" s="78">
        <f>'Balance N-1'!K3786</f>
        <v>0</v>
      </c>
      <c r="D3783" s="78">
        <f>'Balance N-1'!L3786</f>
        <v>0</v>
      </c>
      <c r="E3783" s="78">
        <f>'Balance N-1'!M3786</f>
        <v>0</v>
      </c>
      <c r="F3783" s="78">
        <f>'Balance N-1'!N3786</f>
        <v>0</v>
      </c>
      <c r="G3783" s="78">
        <f>'Balance N-1'!O3786</f>
        <v>0</v>
      </c>
      <c r="H3783" s="78">
        <f>'Balance N-1'!P3786</f>
        <v>0</v>
      </c>
      <c r="I3783" s="79">
        <f t="shared" si="59"/>
        <v>0</v>
      </c>
    </row>
    <row r="3784" spans="1:9" ht="15.6">
      <c r="A3784" s="85">
        <f>'Balance N-1'!I3787</f>
        <v>0</v>
      </c>
      <c r="B3784" s="75">
        <f>'Balance N-1'!J3787</f>
        <v>0</v>
      </c>
      <c r="C3784" s="78">
        <f>'Balance N-1'!K3787</f>
        <v>0</v>
      </c>
      <c r="D3784" s="78">
        <f>'Balance N-1'!L3787</f>
        <v>0</v>
      </c>
      <c r="E3784" s="78">
        <f>'Balance N-1'!M3787</f>
        <v>0</v>
      </c>
      <c r="F3784" s="78">
        <f>'Balance N-1'!N3787</f>
        <v>0</v>
      </c>
      <c r="G3784" s="78">
        <f>'Balance N-1'!O3787</f>
        <v>0</v>
      </c>
      <c r="H3784" s="78">
        <f>'Balance N-1'!P3787</f>
        <v>0</v>
      </c>
      <c r="I3784" s="79">
        <f t="shared" si="59"/>
        <v>0</v>
      </c>
    </row>
    <row r="3785" spans="1:9" ht="15.6">
      <c r="A3785" s="85">
        <f>'Balance N-1'!I3788</f>
        <v>0</v>
      </c>
      <c r="B3785" s="75">
        <f>'Balance N-1'!J3788</f>
        <v>0</v>
      </c>
      <c r="C3785" s="78">
        <f>'Balance N-1'!K3788</f>
        <v>0</v>
      </c>
      <c r="D3785" s="78">
        <f>'Balance N-1'!L3788</f>
        <v>0</v>
      </c>
      <c r="E3785" s="78">
        <f>'Balance N-1'!M3788</f>
        <v>0</v>
      </c>
      <c r="F3785" s="78">
        <f>'Balance N-1'!N3788</f>
        <v>0</v>
      </c>
      <c r="G3785" s="78">
        <f>'Balance N-1'!O3788</f>
        <v>0</v>
      </c>
      <c r="H3785" s="78">
        <f>'Balance N-1'!P3788</f>
        <v>0</v>
      </c>
      <c r="I3785" s="79">
        <f t="shared" si="59"/>
        <v>0</v>
      </c>
    </row>
    <row r="3786" spans="1:9" ht="15.6">
      <c r="A3786" s="85">
        <f>'Balance N-1'!I3789</f>
        <v>0</v>
      </c>
      <c r="B3786" s="75">
        <f>'Balance N-1'!J3789</f>
        <v>0</v>
      </c>
      <c r="C3786" s="78">
        <f>'Balance N-1'!K3789</f>
        <v>0</v>
      </c>
      <c r="D3786" s="78">
        <f>'Balance N-1'!L3789</f>
        <v>0</v>
      </c>
      <c r="E3786" s="78">
        <f>'Balance N-1'!M3789</f>
        <v>0</v>
      </c>
      <c r="F3786" s="78">
        <f>'Balance N-1'!N3789</f>
        <v>0</v>
      </c>
      <c r="G3786" s="78">
        <f>'Balance N-1'!O3789</f>
        <v>0</v>
      </c>
      <c r="H3786" s="78">
        <f>'Balance N-1'!P3789</f>
        <v>0</v>
      </c>
      <c r="I3786" s="79">
        <f t="shared" si="59"/>
        <v>0</v>
      </c>
    </row>
    <row r="3787" spans="1:9" ht="15.6">
      <c r="A3787" s="85">
        <f>'Balance N-1'!I3790</f>
        <v>0</v>
      </c>
      <c r="B3787" s="75">
        <f>'Balance N-1'!J3790</f>
        <v>0</v>
      </c>
      <c r="C3787" s="78">
        <f>'Balance N-1'!K3790</f>
        <v>0</v>
      </c>
      <c r="D3787" s="78">
        <f>'Balance N-1'!L3790</f>
        <v>0</v>
      </c>
      <c r="E3787" s="78">
        <f>'Balance N-1'!M3790</f>
        <v>0</v>
      </c>
      <c r="F3787" s="78">
        <f>'Balance N-1'!N3790</f>
        <v>0</v>
      </c>
      <c r="G3787" s="78">
        <f>'Balance N-1'!O3790</f>
        <v>0</v>
      </c>
      <c r="H3787" s="78">
        <f>'Balance N-1'!P3790</f>
        <v>0</v>
      </c>
      <c r="I3787" s="79">
        <f t="shared" si="59"/>
        <v>0</v>
      </c>
    </row>
    <row r="3788" spans="1:9" ht="15.6">
      <c r="A3788" s="85">
        <f>'Balance N-1'!I3791</f>
        <v>0</v>
      </c>
      <c r="B3788" s="75">
        <f>'Balance N-1'!J3791</f>
        <v>0</v>
      </c>
      <c r="C3788" s="78">
        <f>'Balance N-1'!K3791</f>
        <v>0</v>
      </c>
      <c r="D3788" s="78">
        <f>'Balance N-1'!L3791</f>
        <v>0</v>
      </c>
      <c r="E3788" s="78">
        <f>'Balance N-1'!M3791</f>
        <v>0</v>
      </c>
      <c r="F3788" s="78">
        <f>'Balance N-1'!N3791</f>
        <v>0</v>
      </c>
      <c r="G3788" s="78">
        <f>'Balance N-1'!O3791</f>
        <v>0</v>
      </c>
      <c r="H3788" s="78">
        <f>'Balance N-1'!P3791</f>
        <v>0</v>
      </c>
      <c r="I3788" s="79">
        <f t="shared" si="59"/>
        <v>0</v>
      </c>
    </row>
    <row r="3789" spans="1:9" ht="15.6">
      <c r="A3789" s="85">
        <f>'Balance N-1'!I3792</f>
        <v>0</v>
      </c>
      <c r="B3789" s="75">
        <f>'Balance N-1'!J3792</f>
        <v>0</v>
      </c>
      <c r="C3789" s="78">
        <f>'Balance N-1'!K3792</f>
        <v>0</v>
      </c>
      <c r="D3789" s="78">
        <f>'Balance N-1'!L3792</f>
        <v>0</v>
      </c>
      <c r="E3789" s="78">
        <f>'Balance N-1'!M3792</f>
        <v>0</v>
      </c>
      <c r="F3789" s="78">
        <f>'Balance N-1'!N3792</f>
        <v>0</v>
      </c>
      <c r="G3789" s="78">
        <f>'Balance N-1'!O3792</f>
        <v>0</v>
      </c>
      <c r="H3789" s="78">
        <f>'Balance N-1'!P3792</f>
        <v>0</v>
      </c>
      <c r="I3789" s="79">
        <f t="shared" si="59"/>
        <v>0</v>
      </c>
    </row>
    <row r="3790" spans="1:9" ht="15.6">
      <c r="A3790" s="85">
        <f>'Balance N-1'!I3793</f>
        <v>0</v>
      </c>
      <c r="B3790" s="75">
        <f>'Balance N-1'!J3793</f>
        <v>0</v>
      </c>
      <c r="C3790" s="78">
        <f>'Balance N-1'!K3793</f>
        <v>0</v>
      </c>
      <c r="D3790" s="78">
        <f>'Balance N-1'!L3793</f>
        <v>0</v>
      </c>
      <c r="E3790" s="78">
        <f>'Balance N-1'!M3793</f>
        <v>0</v>
      </c>
      <c r="F3790" s="78">
        <f>'Balance N-1'!N3793</f>
        <v>0</v>
      </c>
      <c r="G3790" s="78">
        <f>'Balance N-1'!O3793</f>
        <v>0</v>
      </c>
      <c r="H3790" s="78">
        <f>'Balance N-1'!P3793</f>
        <v>0</v>
      </c>
      <c r="I3790" s="79">
        <f t="shared" si="59"/>
        <v>0</v>
      </c>
    </row>
    <row r="3791" spans="1:9" ht="15.6">
      <c r="A3791" s="85">
        <f>'Balance N-1'!I3794</f>
        <v>0</v>
      </c>
      <c r="B3791" s="75">
        <f>'Balance N-1'!J3794</f>
        <v>0</v>
      </c>
      <c r="C3791" s="78">
        <f>'Balance N-1'!K3794</f>
        <v>0</v>
      </c>
      <c r="D3791" s="78">
        <f>'Balance N-1'!L3794</f>
        <v>0</v>
      </c>
      <c r="E3791" s="78">
        <f>'Balance N-1'!M3794</f>
        <v>0</v>
      </c>
      <c r="F3791" s="78">
        <f>'Balance N-1'!N3794</f>
        <v>0</v>
      </c>
      <c r="G3791" s="78">
        <f>'Balance N-1'!O3794</f>
        <v>0</v>
      </c>
      <c r="H3791" s="78">
        <f>'Balance N-1'!P3794</f>
        <v>0</v>
      </c>
      <c r="I3791" s="79">
        <f t="shared" si="59"/>
        <v>0</v>
      </c>
    </row>
    <row r="3792" spans="1:9" ht="15.6">
      <c r="A3792" s="85">
        <f>'Balance N-1'!I3795</f>
        <v>0</v>
      </c>
      <c r="B3792" s="75">
        <f>'Balance N-1'!J3795</f>
        <v>0</v>
      </c>
      <c r="C3792" s="78">
        <f>'Balance N-1'!K3795</f>
        <v>0</v>
      </c>
      <c r="D3792" s="78">
        <f>'Balance N-1'!L3795</f>
        <v>0</v>
      </c>
      <c r="E3792" s="78">
        <f>'Balance N-1'!M3795</f>
        <v>0</v>
      </c>
      <c r="F3792" s="78">
        <f>'Balance N-1'!N3795</f>
        <v>0</v>
      </c>
      <c r="G3792" s="78">
        <f>'Balance N-1'!O3795</f>
        <v>0</v>
      </c>
      <c r="H3792" s="78">
        <f>'Balance N-1'!P3795</f>
        <v>0</v>
      </c>
      <c r="I3792" s="79">
        <f t="shared" si="59"/>
        <v>0</v>
      </c>
    </row>
    <row r="3793" spans="1:9" ht="15.6">
      <c r="A3793" s="85">
        <f>'Balance N-1'!I3796</f>
        <v>0</v>
      </c>
      <c r="B3793" s="75">
        <f>'Balance N-1'!J3796</f>
        <v>0</v>
      </c>
      <c r="C3793" s="78">
        <f>'Balance N-1'!K3796</f>
        <v>0</v>
      </c>
      <c r="D3793" s="78">
        <f>'Balance N-1'!L3796</f>
        <v>0</v>
      </c>
      <c r="E3793" s="78">
        <f>'Balance N-1'!M3796</f>
        <v>0</v>
      </c>
      <c r="F3793" s="78">
        <f>'Balance N-1'!N3796</f>
        <v>0</v>
      </c>
      <c r="G3793" s="78">
        <f>'Balance N-1'!O3796</f>
        <v>0</v>
      </c>
      <c r="H3793" s="78">
        <f>'Balance N-1'!P3796</f>
        <v>0</v>
      </c>
      <c r="I3793" s="79">
        <f t="shared" si="59"/>
        <v>0</v>
      </c>
    </row>
    <row r="3794" spans="1:9" ht="15.6">
      <c r="A3794" s="85">
        <f>'Balance N-1'!I3797</f>
        <v>0</v>
      </c>
      <c r="B3794" s="75">
        <f>'Balance N-1'!J3797</f>
        <v>0</v>
      </c>
      <c r="C3794" s="78">
        <f>'Balance N-1'!K3797</f>
        <v>0</v>
      </c>
      <c r="D3794" s="78">
        <f>'Balance N-1'!L3797</f>
        <v>0</v>
      </c>
      <c r="E3794" s="78">
        <f>'Balance N-1'!M3797</f>
        <v>0</v>
      </c>
      <c r="F3794" s="78">
        <f>'Balance N-1'!N3797</f>
        <v>0</v>
      </c>
      <c r="G3794" s="78">
        <f>'Balance N-1'!O3797</f>
        <v>0</v>
      </c>
      <c r="H3794" s="78">
        <f>'Balance N-1'!P3797</f>
        <v>0</v>
      </c>
      <c r="I3794" s="79">
        <f t="shared" si="59"/>
        <v>0</v>
      </c>
    </row>
    <row r="3795" spans="1:9" ht="15.6">
      <c r="A3795" s="85">
        <f>'Balance N-1'!I3798</f>
        <v>0</v>
      </c>
      <c r="B3795" s="75">
        <f>'Balance N-1'!J3798</f>
        <v>0</v>
      </c>
      <c r="C3795" s="78">
        <f>'Balance N-1'!K3798</f>
        <v>0</v>
      </c>
      <c r="D3795" s="78">
        <f>'Balance N-1'!L3798</f>
        <v>0</v>
      </c>
      <c r="E3795" s="78">
        <f>'Balance N-1'!M3798</f>
        <v>0</v>
      </c>
      <c r="F3795" s="78">
        <f>'Balance N-1'!N3798</f>
        <v>0</v>
      </c>
      <c r="G3795" s="78">
        <f>'Balance N-1'!O3798</f>
        <v>0</v>
      </c>
      <c r="H3795" s="78">
        <f>'Balance N-1'!P3798</f>
        <v>0</v>
      </c>
      <c r="I3795" s="79">
        <f t="shared" si="59"/>
        <v>0</v>
      </c>
    </row>
    <row r="3796" spans="1:9" ht="15.6">
      <c r="A3796" s="85">
        <f>'Balance N-1'!I3799</f>
        <v>0</v>
      </c>
      <c r="B3796" s="75">
        <f>'Balance N-1'!J3799</f>
        <v>0</v>
      </c>
      <c r="C3796" s="78">
        <f>'Balance N-1'!K3799</f>
        <v>0</v>
      </c>
      <c r="D3796" s="78">
        <f>'Balance N-1'!L3799</f>
        <v>0</v>
      </c>
      <c r="E3796" s="78">
        <f>'Balance N-1'!M3799</f>
        <v>0</v>
      </c>
      <c r="F3796" s="78">
        <f>'Balance N-1'!N3799</f>
        <v>0</v>
      </c>
      <c r="G3796" s="78">
        <f>'Balance N-1'!O3799</f>
        <v>0</v>
      </c>
      <c r="H3796" s="78">
        <f>'Balance N-1'!P3799</f>
        <v>0</v>
      </c>
      <c r="I3796" s="79">
        <f t="shared" si="59"/>
        <v>0</v>
      </c>
    </row>
    <row r="3797" spans="1:9" ht="15.6">
      <c r="A3797" s="85">
        <f>'Balance N-1'!I3800</f>
        <v>0</v>
      </c>
      <c r="B3797" s="75">
        <f>'Balance N-1'!J3800</f>
        <v>0</v>
      </c>
      <c r="C3797" s="78">
        <f>'Balance N-1'!K3800</f>
        <v>0</v>
      </c>
      <c r="D3797" s="78">
        <f>'Balance N-1'!L3800</f>
        <v>0</v>
      </c>
      <c r="E3797" s="78">
        <f>'Balance N-1'!M3800</f>
        <v>0</v>
      </c>
      <c r="F3797" s="78">
        <f>'Balance N-1'!N3800</f>
        <v>0</v>
      </c>
      <c r="G3797" s="78">
        <f>'Balance N-1'!O3800</f>
        <v>0</v>
      </c>
      <c r="H3797" s="78">
        <f>'Balance N-1'!P3800</f>
        <v>0</v>
      </c>
      <c r="I3797" s="79">
        <f t="shared" si="59"/>
        <v>0</v>
      </c>
    </row>
    <row r="3798" spans="1:9" ht="15.6">
      <c r="A3798" s="85">
        <f>'Balance N-1'!I3801</f>
        <v>0</v>
      </c>
      <c r="B3798" s="75">
        <f>'Balance N-1'!J3801</f>
        <v>0</v>
      </c>
      <c r="C3798" s="78">
        <f>'Balance N-1'!K3801</f>
        <v>0</v>
      </c>
      <c r="D3798" s="78">
        <f>'Balance N-1'!L3801</f>
        <v>0</v>
      </c>
      <c r="E3798" s="78">
        <f>'Balance N-1'!M3801</f>
        <v>0</v>
      </c>
      <c r="F3798" s="78">
        <f>'Balance N-1'!N3801</f>
        <v>0</v>
      </c>
      <c r="G3798" s="78">
        <f>'Balance N-1'!O3801</f>
        <v>0</v>
      </c>
      <c r="H3798" s="78">
        <f>'Balance N-1'!P3801</f>
        <v>0</v>
      </c>
      <c r="I3798" s="79">
        <f t="shared" si="59"/>
        <v>0</v>
      </c>
    </row>
    <row r="3799" spans="1:9" ht="15.6">
      <c r="A3799" s="85">
        <f>'Balance N-1'!I3802</f>
        <v>0</v>
      </c>
      <c r="B3799" s="75">
        <f>'Balance N-1'!J3802</f>
        <v>0</v>
      </c>
      <c r="C3799" s="78">
        <f>'Balance N-1'!K3802</f>
        <v>0</v>
      </c>
      <c r="D3799" s="78">
        <f>'Balance N-1'!L3802</f>
        <v>0</v>
      </c>
      <c r="E3799" s="78">
        <f>'Balance N-1'!M3802</f>
        <v>0</v>
      </c>
      <c r="F3799" s="78">
        <f>'Balance N-1'!N3802</f>
        <v>0</v>
      </c>
      <c r="G3799" s="78">
        <f>'Balance N-1'!O3802</f>
        <v>0</v>
      </c>
      <c r="H3799" s="78">
        <f>'Balance N-1'!P3802</f>
        <v>0</v>
      </c>
      <c r="I3799" s="79">
        <f t="shared" si="59"/>
        <v>0</v>
      </c>
    </row>
    <row r="3800" spans="1:9" ht="15.6">
      <c r="A3800" s="85">
        <f>'Balance N-1'!I3803</f>
        <v>0</v>
      </c>
      <c r="B3800" s="75">
        <f>'Balance N-1'!J3803</f>
        <v>0</v>
      </c>
      <c r="C3800" s="78">
        <f>'Balance N-1'!K3803</f>
        <v>0</v>
      </c>
      <c r="D3800" s="78">
        <f>'Balance N-1'!L3803</f>
        <v>0</v>
      </c>
      <c r="E3800" s="78">
        <f>'Balance N-1'!M3803</f>
        <v>0</v>
      </c>
      <c r="F3800" s="78">
        <f>'Balance N-1'!N3803</f>
        <v>0</v>
      </c>
      <c r="G3800" s="78">
        <f>'Balance N-1'!O3803</f>
        <v>0</v>
      </c>
      <c r="H3800" s="78">
        <f>'Balance N-1'!P3803</f>
        <v>0</v>
      </c>
      <c r="I3800" s="79">
        <f t="shared" si="59"/>
        <v>0</v>
      </c>
    </row>
    <row r="3801" spans="1:9" ht="15.6">
      <c r="A3801" s="85">
        <f>'Balance N-1'!I3804</f>
        <v>0</v>
      </c>
      <c r="B3801" s="75">
        <f>'Balance N-1'!J3804</f>
        <v>0</v>
      </c>
      <c r="C3801" s="78">
        <f>'Balance N-1'!K3804</f>
        <v>0</v>
      </c>
      <c r="D3801" s="78">
        <f>'Balance N-1'!L3804</f>
        <v>0</v>
      </c>
      <c r="E3801" s="78">
        <f>'Balance N-1'!M3804</f>
        <v>0</v>
      </c>
      <c r="F3801" s="78">
        <f>'Balance N-1'!N3804</f>
        <v>0</v>
      </c>
      <c r="G3801" s="78">
        <f>'Balance N-1'!O3804</f>
        <v>0</v>
      </c>
      <c r="H3801" s="78">
        <f>'Balance N-1'!P3804</f>
        <v>0</v>
      </c>
      <c r="I3801" s="79">
        <f t="shared" si="59"/>
        <v>0</v>
      </c>
    </row>
    <row r="3802" spans="1:9" ht="15.6">
      <c r="A3802" s="85">
        <f>'Balance N-1'!I3805</f>
        <v>0</v>
      </c>
      <c r="B3802" s="75">
        <f>'Balance N-1'!J3805</f>
        <v>0</v>
      </c>
      <c r="C3802" s="78">
        <f>'Balance N-1'!K3805</f>
        <v>0</v>
      </c>
      <c r="D3802" s="78">
        <f>'Balance N-1'!L3805</f>
        <v>0</v>
      </c>
      <c r="E3802" s="78">
        <f>'Balance N-1'!M3805</f>
        <v>0</v>
      </c>
      <c r="F3802" s="78">
        <f>'Balance N-1'!N3805</f>
        <v>0</v>
      </c>
      <c r="G3802" s="78">
        <f>'Balance N-1'!O3805</f>
        <v>0</v>
      </c>
      <c r="H3802" s="78">
        <f>'Balance N-1'!P3805</f>
        <v>0</v>
      </c>
      <c r="I3802" s="79">
        <f t="shared" si="59"/>
        <v>0</v>
      </c>
    </row>
    <row r="3803" spans="1:9" ht="15.6">
      <c r="A3803" s="85">
        <f>'Balance N-1'!I3806</f>
        <v>0</v>
      </c>
      <c r="B3803" s="75">
        <f>'Balance N-1'!J3806</f>
        <v>0</v>
      </c>
      <c r="C3803" s="78">
        <f>'Balance N-1'!K3806</f>
        <v>0</v>
      </c>
      <c r="D3803" s="78">
        <f>'Balance N-1'!L3806</f>
        <v>0</v>
      </c>
      <c r="E3803" s="78">
        <f>'Balance N-1'!M3806</f>
        <v>0</v>
      </c>
      <c r="F3803" s="78">
        <f>'Balance N-1'!N3806</f>
        <v>0</v>
      </c>
      <c r="G3803" s="78">
        <f>'Balance N-1'!O3806</f>
        <v>0</v>
      </c>
      <c r="H3803" s="78">
        <f>'Balance N-1'!P3806</f>
        <v>0</v>
      </c>
      <c r="I3803" s="79">
        <f t="shared" si="59"/>
        <v>0</v>
      </c>
    </row>
    <row r="3804" spans="1:9" ht="15.6">
      <c r="A3804" s="85">
        <f>'Balance N-1'!I3807</f>
        <v>0</v>
      </c>
      <c r="B3804" s="75">
        <f>'Balance N-1'!J3807</f>
        <v>0</v>
      </c>
      <c r="C3804" s="78">
        <f>'Balance N-1'!K3807</f>
        <v>0</v>
      </c>
      <c r="D3804" s="78">
        <f>'Balance N-1'!L3807</f>
        <v>0</v>
      </c>
      <c r="E3804" s="78">
        <f>'Balance N-1'!M3807</f>
        <v>0</v>
      </c>
      <c r="F3804" s="78">
        <f>'Balance N-1'!N3807</f>
        <v>0</v>
      </c>
      <c r="G3804" s="78">
        <f>'Balance N-1'!O3807</f>
        <v>0</v>
      </c>
      <c r="H3804" s="78">
        <f>'Balance N-1'!P3807</f>
        <v>0</v>
      </c>
      <c r="I3804" s="79">
        <f t="shared" si="59"/>
        <v>0</v>
      </c>
    </row>
    <row r="3805" spans="1:9" ht="15.6">
      <c r="A3805" s="85">
        <f>'Balance N-1'!I3808</f>
        <v>0</v>
      </c>
      <c r="B3805" s="75">
        <f>'Balance N-1'!J3808</f>
        <v>0</v>
      </c>
      <c r="C3805" s="78">
        <f>'Balance N-1'!K3808</f>
        <v>0</v>
      </c>
      <c r="D3805" s="78">
        <f>'Balance N-1'!L3808</f>
        <v>0</v>
      </c>
      <c r="E3805" s="78">
        <f>'Balance N-1'!M3808</f>
        <v>0</v>
      </c>
      <c r="F3805" s="78">
        <f>'Balance N-1'!N3808</f>
        <v>0</v>
      </c>
      <c r="G3805" s="78">
        <f>'Balance N-1'!O3808</f>
        <v>0</v>
      </c>
      <c r="H3805" s="78">
        <f>'Balance N-1'!P3808</f>
        <v>0</v>
      </c>
      <c r="I3805" s="79">
        <f t="shared" si="59"/>
        <v>0</v>
      </c>
    </row>
    <row r="3806" spans="1:9" ht="15.6">
      <c r="A3806" s="85">
        <f>'Balance N-1'!I3809</f>
        <v>0</v>
      </c>
      <c r="B3806" s="75">
        <f>'Balance N-1'!J3809</f>
        <v>0</v>
      </c>
      <c r="C3806" s="78">
        <f>'Balance N-1'!K3809</f>
        <v>0</v>
      </c>
      <c r="D3806" s="78">
        <f>'Balance N-1'!L3809</f>
        <v>0</v>
      </c>
      <c r="E3806" s="78">
        <f>'Balance N-1'!M3809</f>
        <v>0</v>
      </c>
      <c r="F3806" s="78">
        <f>'Balance N-1'!N3809</f>
        <v>0</v>
      </c>
      <c r="G3806" s="78">
        <f>'Balance N-1'!O3809</f>
        <v>0</v>
      </c>
      <c r="H3806" s="78">
        <f>'Balance N-1'!P3809</f>
        <v>0</v>
      </c>
      <c r="I3806" s="79">
        <f t="shared" si="59"/>
        <v>0</v>
      </c>
    </row>
    <row r="3807" spans="1:9" ht="15.6">
      <c r="A3807" s="85">
        <f>'Balance N-1'!I3810</f>
        <v>0</v>
      </c>
      <c r="B3807" s="75">
        <f>'Balance N-1'!J3810</f>
        <v>0</v>
      </c>
      <c r="C3807" s="78">
        <f>'Balance N-1'!K3810</f>
        <v>0</v>
      </c>
      <c r="D3807" s="78">
        <f>'Balance N-1'!L3810</f>
        <v>0</v>
      </c>
      <c r="E3807" s="78">
        <f>'Balance N-1'!M3810</f>
        <v>0</v>
      </c>
      <c r="F3807" s="78">
        <f>'Balance N-1'!N3810</f>
        <v>0</v>
      </c>
      <c r="G3807" s="78">
        <f>'Balance N-1'!O3810</f>
        <v>0</v>
      </c>
      <c r="H3807" s="78">
        <f>'Balance N-1'!P3810</f>
        <v>0</v>
      </c>
      <c r="I3807" s="79">
        <f t="shared" si="59"/>
        <v>0</v>
      </c>
    </row>
    <row r="3808" spans="1:9" ht="15.6">
      <c r="A3808" s="85">
        <f>'Balance N-1'!I3811</f>
        <v>0</v>
      </c>
      <c r="B3808" s="75">
        <f>'Balance N-1'!J3811</f>
        <v>0</v>
      </c>
      <c r="C3808" s="78">
        <f>'Balance N-1'!K3811</f>
        <v>0</v>
      </c>
      <c r="D3808" s="78">
        <f>'Balance N-1'!L3811</f>
        <v>0</v>
      </c>
      <c r="E3808" s="78">
        <f>'Balance N-1'!M3811</f>
        <v>0</v>
      </c>
      <c r="F3808" s="78">
        <f>'Balance N-1'!N3811</f>
        <v>0</v>
      </c>
      <c r="G3808" s="78">
        <f>'Balance N-1'!O3811</f>
        <v>0</v>
      </c>
      <c r="H3808" s="78">
        <f>'Balance N-1'!P3811</f>
        <v>0</v>
      </c>
      <c r="I3808" s="79">
        <f t="shared" si="59"/>
        <v>0</v>
      </c>
    </row>
    <row r="3809" spans="1:9" ht="15.6">
      <c r="A3809" s="85">
        <f>'Balance N-1'!I3812</f>
        <v>0</v>
      </c>
      <c r="B3809" s="75">
        <f>'Balance N-1'!J3812</f>
        <v>0</v>
      </c>
      <c r="C3809" s="78">
        <f>'Balance N-1'!K3812</f>
        <v>0</v>
      </c>
      <c r="D3809" s="78">
        <f>'Balance N-1'!L3812</f>
        <v>0</v>
      </c>
      <c r="E3809" s="78">
        <f>'Balance N-1'!M3812</f>
        <v>0</v>
      </c>
      <c r="F3809" s="78">
        <f>'Balance N-1'!N3812</f>
        <v>0</v>
      </c>
      <c r="G3809" s="78">
        <f>'Balance N-1'!O3812</f>
        <v>0</v>
      </c>
      <c r="H3809" s="78">
        <f>'Balance N-1'!P3812</f>
        <v>0</v>
      </c>
      <c r="I3809" s="79">
        <f t="shared" si="59"/>
        <v>0</v>
      </c>
    </row>
    <row r="3810" spans="1:9" ht="15.6">
      <c r="A3810" s="85">
        <f>'Balance N-1'!I3813</f>
        <v>0</v>
      </c>
      <c r="B3810" s="75">
        <f>'Balance N-1'!J3813</f>
        <v>0</v>
      </c>
      <c r="C3810" s="78">
        <f>'Balance N-1'!K3813</f>
        <v>0</v>
      </c>
      <c r="D3810" s="78">
        <f>'Balance N-1'!L3813</f>
        <v>0</v>
      </c>
      <c r="E3810" s="78">
        <f>'Balance N-1'!M3813</f>
        <v>0</v>
      </c>
      <c r="F3810" s="78">
        <f>'Balance N-1'!N3813</f>
        <v>0</v>
      </c>
      <c r="G3810" s="78">
        <f>'Balance N-1'!O3813</f>
        <v>0</v>
      </c>
      <c r="H3810" s="78">
        <f>'Balance N-1'!P3813</f>
        <v>0</v>
      </c>
      <c r="I3810" s="79">
        <f t="shared" si="59"/>
        <v>0</v>
      </c>
    </row>
    <row r="3811" spans="1:9" ht="15.6">
      <c r="A3811" s="85">
        <f>'Balance N-1'!I3814</f>
        <v>0</v>
      </c>
      <c r="B3811" s="75">
        <f>'Balance N-1'!J3814</f>
        <v>0</v>
      </c>
      <c r="C3811" s="78">
        <f>'Balance N-1'!K3814</f>
        <v>0</v>
      </c>
      <c r="D3811" s="78">
        <f>'Balance N-1'!L3814</f>
        <v>0</v>
      </c>
      <c r="E3811" s="78">
        <f>'Balance N-1'!M3814</f>
        <v>0</v>
      </c>
      <c r="F3811" s="78">
        <f>'Balance N-1'!N3814</f>
        <v>0</v>
      </c>
      <c r="G3811" s="78">
        <f>'Balance N-1'!O3814</f>
        <v>0</v>
      </c>
      <c r="H3811" s="78">
        <f>'Balance N-1'!P3814</f>
        <v>0</v>
      </c>
      <c r="I3811" s="79">
        <f t="shared" si="59"/>
        <v>0</v>
      </c>
    </row>
    <row r="3812" spans="1:9" ht="15.6">
      <c r="A3812" s="85">
        <f>'Balance N-1'!I3815</f>
        <v>0</v>
      </c>
      <c r="B3812" s="75">
        <f>'Balance N-1'!J3815</f>
        <v>0</v>
      </c>
      <c r="C3812" s="78">
        <f>'Balance N-1'!K3815</f>
        <v>0</v>
      </c>
      <c r="D3812" s="78">
        <f>'Balance N-1'!L3815</f>
        <v>0</v>
      </c>
      <c r="E3812" s="78">
        <f>'Balance N-1'!M3815</f>
        <v>0</v>
      </c>
      <c r="F3812" s="78">
        <f>'Balance N-1'!N3815</f>
        <v>0</v>
      </c>
      <c r="G3812" s="78">
        <f>'Balance N-1'!O3815</f>
        <v>0</v>
      </c>
      <c r="H3812" s="78">
        <f>'Balance N-1'!P3815</f>
        <v>0</v>
      </c>
      <c r="I3812" s="79">
        <f t="shared" si="59"/>
        <v>0</v>
      </c>
    </row>
    <row r="3813" spans="1:9" ht="15.6">
      <c r="A3813" s="85">
        <f>'Balance N-1'!I3816</f>
        <v>0</v>
      </c>
      <c r="B3813" s="75">
        <f>'Balance N-1'!J3816</f>
        <v>0</v>
      </c>
      <c r="C3813" s="78">
        <f>'Balance N-1'!K3816</f>
        <v>0</v>
      </c>
      <c r="D3813" s="78">
        <f>'Balance N-1'!L3816</f>
        <v>0</v>
      </c>
      <c r="E3813" s="78">
        <f>'Balance N-1'!M3816</f>
        <v>0</v>
      </c>
      <c r="F3813" s="78">
        <f>'Balance N-1'!N3816</f>
        <v>0</v>
      </c>
      <c r="G3813" s="78">
        <f>'Balance N-1'!O3816</f>
        <v>0</v>
      </c>
      <c r="H3813" s="78">
        <f>'Balance N-1'!P3816</f>
        <v>0</v>
      </c>
      <c r="I3813" s="79">
        <f t="shared" si="59"/>
        <v>0</v>
      </c>
    </row>
    <row r="3814" spans="1:9" ht="15.6">
      <c r="A3814" s="85">
        <f>'Balance N-1'!I3817</f>
        <v>0</v>
      </c>
      <c r="B3814" s="75">
        <f>'Balance N-1'!J3817</f>
        <v>0</v>
      </c>
      <c r="C3814" s="78">
        <f>'Balance N-1'!K3817</f>
        <v>0</v>
      </c>
      <c r="D3814" s="78">
        <f>'Balance N-1'!L3817</f>
        <v>0</v>
      </c>
      <c r="E3814" s="78">
        <f>'Balance N-1'!M3817</f>
        <v>0</v>
      </c>
      <c r="F3814" s="78">
        <f>'Balance N-1'!N3817</f>
        <v>0</v>
      </c>
      <c r="G3814" s="78">
        <f>'Balance N-1'!O3817</f>
        <v>0</v>
      </c>
      <c r="H3814" s="78">
        <f>'Balance N-1'!P3817</f>
        <v>0</v>
      </c>
      <c r="I3814" s="79">
        <f t="shared" si="59"/>
        <v>0</v>
      </c>
    </row>
    <row r="3815" spans="1:9" ht="15.6">
      <c r="A3815" s="85">
        <f>'Balance N-1'!I3818</f>
        <v>0</v>
      </c>
      <c r="B3815" s="75">
        <f>'Balance N-1'!J3818</f>
        <v>0</v>
      </c>
      <c r="C3815" s="78">
        <f>'Balance N-1'!K3818</f>
        <v>0</v>
      </c>
      <c r="D3815" s="78">
        <f>'Balance N-1'!L3818</f>
        <v>0</v>
      </c>
      <c r="E3815" s="78">
        <f>'Balance N-1'!M3818</f>
        <v>0</v>
      </c>
      <c r="F3815" s="78">
        <f>'Balance N-1'!N3818</f>
        <v>0</v>
      </c>
      <c r="G3815" s="78">
        <f>'Balance N-1'!O3818</f>
        <v>0</v>
      </c>
      <c r="H3815" s="78">
        <f>'Balance N-1'!P3818</f>
        <v>0</v>
      </c>
      <c r="I3815" s="79">
        <f t="shared" si="59"/>
        <v>0</v>
      </c>
    </row>
    <row r="3816" spans="1:9" ht="15.6">
      <c r="A3816" s="85">
        <f>'Balance N-1'!I3819</f>
        <v>0</v>
      </c>
      <c r="B3816" s="75">
        <f>'Balance N-1'!J3819</f>
        <v>0</v>
      </c>
      <c r="C3816" s="78">
        <f>'Balance N-1'!K3819</f>
        <v>0</v>
      </c>
      <c r="D3816" s="78">
        <f>'Balance N-1'!L3819</f>
        <v>0</v>
      </c>
      <c r="E3816" s="78">
        <f>'Balance N-1'!M3819</f>
        <v>0</v>
      </c>
      <c r="F3816" s="78">
        <f>'Balance N-1'!N3819</f>
        <v>0</v>
      </c>
      <c r="G3816" s="78">
        <f>'Balance N-1'!O3819</f>
        <v>0</v>
      </c>
      <c r="H3816" s="78">
        <f>'Balance N-1'!P3819</f>
        <v>0</v>
      </c>
      <c r="I3816" s="79">
        <f t="shared" si="59"/>
        <v>0</v>
      </c>
    </row>
    <row r="3817" spans="1:9" ht="15.6">
      <c r="A3817" s="85">
        <f>'Balance N-1'!I3820</f>
        <v>0</v>
      </c>
      <c r="B3817" s="75">
        <f>'Balance N-1'!J3820</f>
        <v>0</v>
      </c>
      <c r="C3817" s="78">
        <f>'Balance N-1'!K3820</f>
        <v>0</v>
      </c>
      <c r="D3817" s="78">
        <f>'Balance N-1'!L3820</f>
        <v>0</v>
      </c>
      <c r="E3817" s="78">
        <f>'Balance N-1'!M3820</f>
        <v>0</v>
      </c>
      <c r="F3817" s="78">
        <f>'Balance N-1'!N3820</f>
        <v>0</v>
      </c>
      <c r="G3817" s="78">
        <f>'Balance N-1'!O3820</f>
        <v>0</v>
      </c>
      <c r="H3817" s="78">
        <f>'Balance N-1'!P3820</f>
        <v>0</v>
      </c>
      <c r="I3817" s="79">
        <f t="shared" si="59"/>
        <v>0</v>
      </c>
    </row>
    <row r="3818" spans="1:9" ht="15.6">
      <c r="A3818" s="85">
        <f>'Balance N-1'!I3821</f>
        <v>0</v>
      </c>
      <c r="B3818" s="75">
        <f>'Balance N-1'!J3821</f>
        <v>0</v>
      </c>
      <c r="C3818" s="78">
        <f>'Balance N-1'!K3821</f>
        <v>0</v>
      </c>
      <c r="D3818" s="78">
        <f>'Balance N-1'!L3821</f>
        <v>0</v>
      </c>
      <c r="E3818" s="78">
        <f>'Balance N-1'!M3821</f>
        <v>0</v>
      </c>
      <c r="F3818" s="78">
        <f>'Balance N-1'!N3821</f>
        <v>0</v>
      </c>
      <c r="G3818" s="78">
        <f>'Balance N-1'!O3821</f>
        <v>0</v>
      </c>
      <c r="H3818" s="78">
        <f>'Balance N-1'!P3821</f>
        <v>0</v>
      </c>
      <c r="I3818" s="79">
        <f t="shared" si="59"/>
        <v>0</v>
      </c>
    </row>
    <row r="3819" spans="1:9" ht="15.6">
      <c r="A3819" s="85">
        <f>'Balance N-1'!I3822</f>
        <v>0</v>
      </c>
      <c r="B3819" s="75">
        <f>'Balance N-1'!J3822</f>
        <v>0</v>
      </c>
      <c r="C3819" s="78">
        <f>'Balance N-1'!K3822</f>
        <v>0</v>
      </c>
      <c r="D3819" s="78">
        <f>'Balance N-1'!L3822</f>
        <v>0</v>
      </c>
      <c r="E3819" s="78">
        <f>'Balance N-1'!M3822</f>
        <v>0</v>
      </c>
      <c r="F3819" s="78">
        <f>'Balance N-1'!N3822</f>
        <v>0</v>
      </c>
      <c r="G3819" s="78">
        <f>'Balance N-1'!O3822</f>
        <v>0</v>
      </c>
      <c r="H3819" s="78">
        <f>'Balance N-1'!P3822</f>
        <v>0</v>
      </c>
      <c r="I3819" s="79">
        <f t="shared" si="59"/>
        <v>0</v>
      </c>
    </row>
    <row r="3820" spans="1:9" ht="15.6">
      <c r="A3820" s="85">
        <f>'Balance N-1'!I3823</f>
        <v>0</v>
      </c>
      <c r="B3820" s="75">
        <f>'Balance N-1'!J3823</f>
        <v>0</v>
      </c>
      <c r="C3820" s="78">
        <f>'Balance N-1'!K3823</f>
        <v>0</v>
      </c>
      <c r="D3820" s="78">
        <f>'Balance N-1'!L3823</f>
        <v>0</v>
      </c>
      <c r="E3820" s="78">
        <f>'Balance N-1'!M3823</f>
        <v>0</v>
      </c>
      <c r="F3820" s="78">
        <f>'Balance N-1'!N3823</f>
        <v>0</v>
      </c>
      <c r="G3820" s="78">
        <f>'Balance N-1'!O3823</f>
        <v>0</v>
      </c>
      <c r="H3820" s="78">
        <f>'Balance N-1'!P3823</f>
        <v>0</v>
      </c>
      <c r="I3820" s="79">
        <f t="shared" si="59"/>
        <v>0</v>
      </c>
    </row>
    <row r="3821" spans="1:9" ht="15.6">
      <c r="A3821" s="85">
        <f>'Balance N-1'!I3824</f>
        <v>0</v>
      </c>
      <c r="B3821" s="75">
        <f>'Balance N-1'!J3824</f>
        <v>0</v>
      </c>
      <c r="C3821" s="78">
        <f>'Balance N-1'!K3824</f>
        <v>0</v>
      </c>
      <c r="D3821" s="78">
        <f>'Balance N-1'!L3824</f>
        <v>0</v>
      </c>
      <c r="E3821" s="78">
        <f>'Balance N-1'!M3824</f>
        <v>0</v>
      </c>
      <c r="F3821" s="78">
        <f>'Balance N-1'!N3824</f>
        <v>0</v>
      </c>
      <c r="G3821" s="78">
        <f>'Balance N-1'!O3824</f>
        <v>0</v>
      </c>
      <c r="H3821" s="78">
        <f>'Balance N-1'!P3824</f>
        <v>0</v>
      </c>
      <c r="I3821" s="79">
        <f t="shared" si="59"/>
        <v>0</v>
      </c>
    </row>
    <row r="3822" spans="1:9" ht="15.6">
      <c r="A3822" s="85">
        <f>'Balance N-1'!I3825</f>
        <v>0</v>
      </c>
      <c r="B3822" s="75">
        <f>'Balance N-1'!J3825</f>
        <v>0</v>
      </c>
      <c r="C3822" s="78">
        <f>'Balance N-1'!K3825</f>
        <v>0</v>
      </c>
      <c r="D3822" s="78">
        <f>'Balance N-1'!L3825</f>
        <v>0</v>
      </c>
      <c r="E3822" s="78">
        <f>'Balance N-1'!M3825</f>
        <v>0</v>
      </c>
      <c r="F3822" s="78">
        <f>'Balance N-1'!N3825</f>
        <v>0</v>
      </c>
      <c r="G3822" s="78">
        <f>'Balance N-1'!O3825</f>
        <v>0</v>
      </c>
      <c r="H3822" s="78">
        <f>'Balance N-1'!P3825</f>
        <v>0</v>
      </c>
      <c r="I3822" s="79">
        <f t="shared" si="59"/>
        <v>0</v>
      </c>
    </row>
    <row r="3823" spans="1:9" ht="15.6">
      <c r="A3823" s="85">
        <f>'Balance N-1'!I3826</f>
        <v>0</v>
      </c>
      <c r="B3823" s="75">
        <f>'Balance N-1'!J3826</f>
        <v>0</v>
      </c>
      <c r="C3823" s="78">
        <f>'Balance N-1'!K3826</f>
        <v>0</v>
      </c>
      <c r="D3823" s="78">
        <f>'Balance N-1'!L3826</f>
        <v>0</v>
      </c>
      <c r="E3823" s="78">
        <f>'Balance N-1'!M3826</f>
        <v>0</v>
      </c>
      <c r="F3823" s="78">
        <f>'Balance N-1'!N3826</f>
        <v>0</v>
      </c>
      <c r="G3823" s="78">
        <f>'Balance N-1'!O3826</f>
        <v>0</v>
      </c>
      <c r="H3823" s="78">
        <f>'Balance N-1'!P3826</f>
        <v>0</v>
      </c>
      <c r="I3823" s="79">
        <f t="shared" si="59"/>
        <v>0</v>
      </c>
    </row>
    <row r="3824" spans="1:9" ht="15.6">
      <c r="A3824" s="85">
        <f>'Balance N-1'!I3827</f>
        <v>0</v>
      </c>
      <c r="B3824" s="75">
        <f>'Balance N-1'!J3827</f>
        <v>0</v>
      </c>
      <c r="C3824" s="78">
        <f>'Balance N-1'!K3827</f>
        <v>0</v>
      </c>
      <c r="D3824" s="78">
        <f>'Balance N-1'!L3827</f>
        <v>0</v>
      </c>
      <c r="E3824" s="78">
        <f>'Balance N-1'!M3827</f>
        <v>0</v>
      </c>
      <c r="F3824" s="78">
        <f>'Balance N-1'!N3827</f>
        <v>0</v>
      </c>
      <c r="G3824" s="78">
        <f>'Balance N-1'!O3827</f>
        <v>0</v>
      </c>
      <c r="H3824" s="78">
        <f>'Balance N-1'!P3827</f>
        <v>0</v>
      </c>
      <c r="I3824" s="79">
        <f t="shared" si="59"/>
        <v>0</v>
      </c>
    </row>
    <row r="3825" spans="1:9" ht="15.6">
      <c r="A3825" s="85">
        <f>'Balance N-1'!I3828</f>
        <v>0</v>
      </c>
      <c r="B3825" s="75">
        <f>'Balance N-1'!J3828</f>
        <v>0</v>
      </c>
      <c r="C3825" s="78">
        <f>'Balance N-1'!K3828</f>
        <v>0</v>
      </c>
      <c r="D3825" s="78">
        <f>'Balance N-1'!L3828</f>
        <v>0</v>
      </c>
      <c r="E3825" s="78">
        <f>'Balance N-1'!M3828</f>
        <v>0</v>
      </c>
      <c r="F3825" s="78">
        <f>'Balance N-1'!N3828</f>
        <v>0</v>
      </c>
      <c r="G3825" s="78">
        <f>'Balance N-1'!O3828</f>
        <v>0</v>
      </c>
      <c r="H3825" s="78">
        <f>'Balance N-1'!P3828</f>
        <v>0</v>
      </c>
      <c r="I3825" s="79">
        <f t="shared" si="59"/>
        <v>0</v>
      </c>
    </row>
    <row r="3826" spans="1:9" ht="15.6">
      <c r="A3826" s="85">
        <f>'Balance N-1'!I3829</f>
        <v>0</v>
      </c>
      <c r="B3826" s="75">
        <f>'Balance N-1'!J3829</f>
        <v>0</v>
      </c>
      <c r="C3826" s="78">
        <f>'Balance N-1'!K3829</f>
        <v>0</v>
      </c>
      <c r="D3826" s="78">
        <f>'Balance N-1'!L3829</f>
        <v>0</v>
      </c>
      <c r="E3826" s="78">
        <f>'Balance N-1'!M3829</f>
        <v>0</v>
      </c>
      <c r="F3826" s="78">
        <f>'Balance N-1'!N3829</f>
        <v>0</v>
      </c>
      <c r="G3826" s="78">
        <f>'Balance N-1'!O3829</f>
        <v>0</v>
      </c>
      <c r="H3826" s="78">
        <f>'Balance N-1'!P3829</f>
        <v>0</v>
      </c>
      <c r="I3826" s="79">
        <f t="shared" si="59"/>
        <v>0</v>
      </c>
    </row>
    <row r="3827" spans="1:9" ht="15.6">
      <c r="A3827" s="85">
        <f>'Balance N-1'!I3830</f>
        <v>0</v>
      </c>
      <c r="B3827" s="75">
        <f>'Balance N-1'!J3830</f>
        <v>0</v>
      </c>
      <c r="C3827" s="78">
        <f>'Balance N-1'!K3830</f>
        <v>0</v>
      </c>
      <c r="D3827" s="78">
        <f>'Balance N-1'!L3830</f>
        <v>0</v>
      </c>
      <c r="E3827" s="78">
        <f>'Balance N-1'!M3830</f>
        <v>0</v>
      </c>
      <c r="F3827" s="78">
        <f>'Balance N-1'!N3830</f>
        <v>0</v>
      </c>
      <c r="G3827" s="78">
        <f>'Balance N-1'!O3830</f>
        <v>0</v>
      </c>
      <c r="H3827" s="78">
        <f>'Balance N-1'!P3830</f>
        <v>0</v>
      </c>
      <c r="I3827" s="79">
        <f t="shared" si="59"/>
        <v>0</v>
      </c>
    </row>
    <row r="3828" spans="1:9" ht="15.6">
      <c r="A3828" s="85">
        <f>'Balance N-1'!I3831</f>
        <v>0</v>
      </c>
      <c r="B3828" s="75">
        <f>'Balance N-1'!J3831</f>
        <v>0</v>
      </c>
      <c r="C3828" s="78">
        <f>'Balance N-1'!K3831</f>
        <v>0</v>
      </c>
      <c r="D3828" s="78">
        <f>'Balance N-1'!L3831</f>
        <v>0</v>
      </c>
      <c r="E3828" s="78">
        <f>'Balance N-1'!M3831</f>
        <v>0</v>
      </c>
      <c r="F3828" s="78">
        <f>'Balance N-1'!N3831</f>
        <v>0</v>
      </c>
      <c r="G3828" s="78">
        <f>'Balance N-1'!O3831</f>
        <v>0</v>
      </c>
      <c r="H3828" s="78">
        <f>'Balance N-1'!P3831</f>
        <v>0</v>
      </c>
      <c r="I3828" s="79">
        <f t="shared" si="59"/>
        <v>0</v>
      </c>
    </row>
    <row r="3829" spans="1:9" ht="15.6">
      <c r="A3829" s="85">
        <f>'Balance N-1'!I3832</f>
        <v>0</v>
      </c>
      <c r="B3829" s="75">
        <f>'Balance N-1'!J3832</f>
        <v>0</v>
      </c>
      <c r="C3829" s="78">
        <f>'Balance N-1'!K3832</f>
        <v>0</v>
      </c>
      <c r="D3829" s="78">
        <f>'Balance N-1'!L3832</f>
        <v>0</v>
      </c>
      <c r="E3829" s="78">
        <f>'Balance N-1'!M3832</f>
        <v>0</v>
      </c>
      <c r="F3829" s="78">
        <f>'Balance N-1'!N3832</f>
        <v>0</v>
      </c>
      <c r="G3829" s="78">
        <f>'Balance N-1'!O3832</f>
        <v>0</v>
      </c>
      <c r="H3829" s="78">
        <f>'Balance N-1'!P3832</f>
        <v>0</v>
      </c>
      <c r="I3829" s="79">
        <f t="shared" si="59"/>
        <v>0</v>
      </c>
    </row>
    <row r="3830" spans="1:9" ht="15.6">
      <c r="A3830" s="85">
        <f>'Balance N-1'!I3833</f>
        <v>0</v>
      </c>
      <c r="B3830" s="75">
        <f>'Balance N-1'!J3833</f>
        <v>0</v>
      </c>
      <c r="C3830" s="78">
        <f>'Balance N-1'!K3833</f>
        <v>0</v>
      </c>
      <c r="D3830" s="78">
        <f>'Balance N-1'!L3833</f>
        <v>0</v>
      </c>
      <c r="E3830" s="78">
        <f>'Balance N-1'!M3833</f>
        <v>0</v>
      </c>
      <c r="F3830" s="78">
        <f>'Balance N-1'!N3833</f>
        <v>0</v>
      </c>
      <c r="G3830" s="78">
        <f>'Balance N-1'!O3833</f>
        <v>0</v>
      </c>
      <c r="H3830" s="78">
        <f>'Balance N-1'!P3833</f>
        <v>0</v>
      </c>
      <c r="I3830" s="79">
        <f t="shared" si="59"/>
        <v>0</v>
      </c>
    </row>
    <row r="3831" spans="1:9" ht="15.6">
      <c r="A3831" s="85">
        <f>'Balance N-1'!I3834</f>
        <v>0</v>
      </c>
      <c r="B3831" s="75">
        <f>'Balance N-1'!J3834</f>
        <v>0</v>
      </c>
      <c r="C3831" s="78">
        <f>'Balance N-1'!K3834</f>
        <v>0</v>
      </c>
      <c r="D3831" s="78">
        <f>'Balance N-1'!L3834</f>
        <v>0</v>
      </c>
      <c r="E3831" s="78">
        <f>'Balance N-1'!M3834</f>
        <v>0</v>
      </c>
      <c r="F3831" s="78">
        <f>'Balance N-1'!N3834</f>
        <v>0</v>
      </c>
      <c r="G3831" s="78">
        <f>'Balance N-1'!O3834</f>
        <v>0</v>
      </c>
      <c r="H3831" s="78">
        <f>'Balance N-1'!P3834</f>
        <v>0</v>
      </c>
      <c r="I3831" s="79">
        <f t="shared" si="59"/>
        <v>0</v>
      </c>
    </row>
    <row r="3832" spans="1:9" ht="15.6">
      <c r="A3832" s="85">
        <f>'Balance N-1'!I3835</f>
        <v>0</v>
      </c>
      <c r="B3832" s="75">
        <f>'Balance N-1'!J3835</f>
        <v>0</v>
      </c>
      <c r="C3832" s="78">
        <f>'Balance N-1'!K3835</f>
        <v>0</v>
      </c>
      <c r="D3832" s="78">
        <f>'Balance N-1'!L3835</f>
        <v>0</v>
      </c>
      <c r="E3832" s="78">
        <f>'Balance N-1'!M3835</f>
        <v>0</v>
      </c>
      <c r="F3832" s="78">
        <f>'Balance N-1'!N3835</f>
        <v>0</v>
      </c>
      <c r="G3832" s="78">
        <f>'Balance N-1'!O3835</f>
        <v>0</v>
      </c>
      <c r="H3832" s="78">
        <f>'Balance N-1'!P3835</f>
        <v>0</v>
      </c>
      <c r="I3832" s="79">
        <f t="shared" si="59"/>
        <v>0</v>
      </c>
    </row>
    <row r="3833" spans="1:9" ht="15.6">
      <c r="A3833" s="85">
        <f>'Balance N-1'!I3836</f>
        <v>0</v>
      </c>
      <c r="B3833" s="75">
        <f>'Balance N-1'!J3836</f>
        <v>0</v>
      </c>
      <c r="C3833" s="78">
        <f>'Balance N-1'!K3836</f>
        <v>0</v>
      </c>
      <c r="D3833" s="78">
        <f>'Balance N-1'!L3836</f>
        <v>0</v>
      </c>
      <c r="E3833" s="78">
        <f>'Balance N-1'!M3836</f>
        <v>0</v>
      </c>
      <c r="F3833" s="78">
        <f>'Balance N-1'!N3836</f>
        <v>0</v>
      </c>
      <c r="G3833" s="78">
        <f>'Balance N-1'!O3836</f>
        <v>0</v>
      </c>
      <c r="H3833" s="78">
        <f>'Balance N-1'!P3836</f>
        <v>0</v>
      </c>
      <c r="I3833" s="79">
        <f t="shared" si="59"/>
        <v>0</v>
      </c>
    </row>
    <row r="3834" spans="1:9" ht="15.6">
      <c r="A3834" s="85">
        <f>'Balance N-1'!I3837</f>
        <v>0</v>
      </c>
      <c r="B3834" s="75">
        <f>'Balance N-1'!J3837</f>
        <v>0</v>
      </c>
      <c r="C3834" s="78">
        <f>'Balance N-1'!K3837</f>
        <v>0</v>
      </c>
      <c r="D3834" s="78">
        <f>'Balance N-1'!L3837</f>
        <v>0</v>
      </c>
      <c r="E3834" s="78">
        <f>'Balance N-1'!M3837</f>
        <v>0</v>
      </c>
      <c r="F3834" s="78">
        <f>'Balance N-1'!N3837</f>
        <v>0</v>
      </c>
      <c r="G3834" s="78">
        <f>'Balance N-1'!O3837</f>
        <v>0</v>
      </c>
      <c r="H3834" s="78">
        <f>'Balance N-1'!P3837</f>
        <v>0</v>
      </c>
      <c r="I3834" s="79">
        <f t="shared" si="59"/>
        <v>0</v>
      </c>
    </row>
    <row r="3835" spans="1:9" ht="15.6">
      <c r="A3835" s="85">
        <f>'Balance N-1'!I3838</f>
        <v>0</v>
      </c>
      <c r="B3835" s="75">
        <f>'Balance N-1'!J3838</f>
        <v>0</v>
      </c>
      <c r="C3835" s="78">
        <f>'Balance N-1'!K3838</f>
        <v>0</v>
      </c>
      <c r="D3835" s="78">
        <f>'Balance N-1'!L3838</f>
        <v>0</v>
      </c>
      <c r="E3835" s="78">
        <f>'Balance N-1'!M3838</f>
        <v>0</v>
      </c>
      <c r="F3835" s="78">
        <f>'Balance N-1'!N3838</f>
        <v>0</v>
      </c>
      <c r="G3835" s="78">
        <f>'Balance N-1'!O3838</f>
        <v>0</v>
      </c>
      <c r="H3835" s="78">
        <f>'Balance N-1'!P3838</f>
        <v>0</v>
      </c>
      <c r="I3835" s="79">
        <f t="shared" si="59"/>
        <v>0</v>
      </c>
    </row>
    <row r="3836" spans="1:9" ht="15.6">
      <c r="A3836" s="85">
        <f>'Balance N-1'!I3839</f>
        <v>0</v>
      </c>
      <c r="B3836" s="75">
        <f>'Balance N-1'!J3839</f>
        <v>0</v>
      </c>
      <c r="C3836" s="78">
        <f>'Balance N-1'!K3839</f>
        <v>0</v>
      </c>
      <c r="D3836" s="78">
        <f>'Balance N-1'!L3839</f>
        <v>0</v>
      </c>
      <c r="E3836" s="78">
        <f>'Balance N-1'!M3839</f>
        <v>0</v>
      </c>
      <c r="F3836" s="78">
        <f>'Balance N-1'!N3839</f>
        <v>0</v>
      </c>
      <c r="G3836" s="78">
        <f>'Balance N-1'!O3839</f>
        <v>0</v>
      </c>
      <c r="H3836" s="78">
        <f>'Balance N-1'!P3839</f>
        <v>0</v>
      </c>
      <c r="I3836" s="79">
        <f t="shared" si="59"/>
        <v>0</v>
      </c>
    </row>
    <row r="3837" spans="1:9" ht="15.6">
      <c r="A3837" s="85">
        <f>'Balance N-1'!I3840</f>
        <v>0</v>
      </c>
      <c r="B3837" s="75">
        <f>'Balance N-1'!J3840</f>
        <v>0</v>
      </c>
      <c r="C3837" s="78">
        <f>'Balance N-1'!K3840</f>
        <v>0</v>
      </c>
      <c r="D3837" s="78">
        <f>'Balance N-1'!L3840</f>
        <v>0</v>
      </c>
      <c r="E3837" s="78">
        <f>'Balance N-1'!M3840</f>
        <v>0</v>
      </c>
      <c r="F3837" s="78">
        <f>'Balance N-1'!N3840</f>
        <v>0</v>
      </c>
      <c r="G3837" s="78">
        <f>'Balance N-1'!O3840</f>
        <v>0</v>
      </c>
      <c r="H3837" s="78">
        <f>'Balance N-1'!P3840</f>
        <v>0</v>
      </c>
      <c r="I3837" s="79">
        <f t="shared" si="59"/>
        <v>0</v>
      </c>
    </row>
    <row r="3838" spans="1:9" ht="15.6">
      <c r="A3838" s="85">
        <f>'Balance N-1'!I3841</f>
        <v>0</v>
      </c>
      <c r="B3838" s="75">
        <f>'Balance N-1'!J3841</f>
        <v>0</v>
      </c>
      <c r="C3838" s="78">
        <f>'Balance N-1'!K3841</f>
        <v>0</v>
      </c>
      <c r="D3838" s="78">
        <f>'Balance N-1'!L3841</f>
        <v>0</v>
      </c>
      <c r="E3838" s="78">
        <f>'Balance N-1'!M3841</f>
        <v>0</v>
      </c>
      <c r="F3838" s="78">
        <f>'Balance N-1'!N3841</f>
        <v>0</v>
      </c>
      <c r="G3838" s="78">
        <f>'Balance N-1'!O3841</f>
        <v>0</v>
      </c>
      <c r="H3838" s="78">
        <f>'Balance N-1'!P3841</f>
        <v>0</v>
      </c>
      <c r="I3838" s="79">
        <f t="shared" si="59"/>
        <v>0</v>
      </c>
    </row>
    <row r="3839" spans="1:9" ht="15.6">
      <c r="A3839" s="85">
        <f>'Balance N-1'!I3842</f>
        <v>0</v>
      </c>
      <c r="B3839" s="75">
        <f>'Balance N-1'!J3842</f>
        <v>0</v>
      </c>
      <c r="C3839" s="78">
        <f>'Balance N-1'!K3842</f>
        <v>0</v>
      </c>
      <c r="D3839" s="78">
        <f>'Balance N-1'!L3842</f>
        <v>0</v>
      </c>
      <c r="E3839" s="78">
        <f>'Balance N-1'!M3842</f>
        <v>0</v>
      </c>
      <c r="F3839" s="78">
        <f>'Balance N-1'!N3842</f>
        <v>0</v>
      </c>
      <c r="G3839" s="78">
        <f>'Balance N-1'!O3842</f>
        <v>0</v>
      </c>
      <c r="H3839" s="78">
        <f>'Balance N-1'!P3842</f>
        <v>0</v>
      </c>
      <c r="I3839" s="79">
        <f t="shared" si="59"/>
        <v>0</v>
      </c>
    </row>
    <row r="3840" spans="1:9" ht="15.6">
      <c r="A3840" s="85">
        <f>'Balance N-1'!I3843</f>
        <v>0</v>
      </c>
      <c r="B3840" s="75">
        <f>'Balance N-1'!J3843</f>
        <v>0</v>
      </c>
      <c r="C3840" s="78">
        <f>'Balance N-1'!K3843</f>
        <v>0</v>
      </c>
      <c r="D3840" s="78">
        <f>'Balance N-1'!L3843</f>
        <v>0</v>
      </c>
      <c r="E3840" s="78">
        <f>'Balance N-1'!M3843</f>
        <v>0</v>
      </c>
      <c r="F3840" s="78">
        <f>'Balance N-1'!N3843</f>
        <v>0</v>
      </c>
      <c r="G3840" s="78">
        <f>'Balance N-1'!O3843</f>
        <v>0</v>
      </c>
      <c r="H3840" s="78">
        <f>'Balance N-1'!P3843</f>
        <v>0</v>
      </c>
      <c r="I3840" s="79">
        <f t="shared" si="59"/>
        <v>0</v>
      </c>
    </row>
    <row r="3841" spans="1:9" ht="15.6">
      <c r="A3841" s="85">
        <f>'Balance N-1'!I3844</f>
        <v>0</v>
      </c>
      <c r="B3841" s="75">
        <f>'Balance N-1'!J3844</f>
        <v>0</v>
      </c>
      <c r="C3841" s="78">
        <f>'Balance N-1'!K3844</f>
        <v>0</v>
      </c>
      <c r="D3841" s="78">
        <f>'Balance N-1'!L3844</f>
        <v>0</v>
      </c>
      <c r="E3841" s="78">
        <f>'Balance N-1'!M3844</f>
        <v>0</v>
      </c>
      <c r="F3841" s="78">
        <f>'Balance N-1'!N3844</f>
        <v>0</v>
      </c>
      <c r="G3841" s="78">
        <f>'Balance N-1'!O3844</f>
        <v>0</v>
      </c>
      <c r="H3841" s="78">
        <f>'Balance N-1'!P3844</f>
        <v>0</v>
      </c>
      <c r="I3841" s="79">
        <f t="shared" si="59"/>
        <v>0</v>
      </c>
    </row>
    <row r="3842" spans="1:9" ht="15.6">
      <c r="A3842" s="85">
        <f>'Balance N-1'!I3845</f>
        <v>0</v>
      </c>
      <c r="B3842" s="75">
        <f>'Balance N-1'!J3845</f>
        <v>0</v>
      </c>
      <c r="C3842" s="78">
        <f>'Balance N-1'!K3845</f>
        <v>0</v>
      </c>
      <c r="D3842" s="78">
        <f>'Balance N-1'!L3845</f>
        <v>0</v>
      </c>
      <c r="E3842" s="78">
        <f>'Balance N-1'!M3845</f>
        <v>0</v>
      </c>
      <c r="F3842" s="78">
        <f>'Balance N-1'!N3845</f>
        <v>0</v>
      </c>
      <c r="G3842" s="78">
        <f>'Balance N-1'!O3845</f>
        <v>0</v>
      </c>
      <c r="H3842" s="78">
        <f>'Balance N-1'!P3845</f>
        <v>0</v>
      </c>
      <c r="I3842" s="79">
        <f t="shared" si="59"/>
        <v>0</v>
      </c>
    </row>
    <row r="3843" spans="1:9" ht="15.6">
      <c r="A3843" s="85">
        <f>'Balance N-1'!I3846</f>
        <v>0</v>
      </c>
      <c r="B3843" s="75">
        <f>'Balance N-1'!J3846</f>
        <v>0</v>
      </c>
      <c r="C3843" s="78">
        <f>'Balance N-1'!K3846</f>
        <v>0</v>
      </c>
      <c r="D3843" s="78">
        <f>'Balance N-1'!L3846</f>
        <v>0</v>
      </c>
      <c r="E3843" s="78">
        <f>'Balance N-1'!M3846</f>
        <v>0</v>
      </c>
      <c r="F3843" s="78">
        <f>'Balance N-1'!N3846</f>
        <v>0</v>
      </c>
      <c r="G3843" s="78">
        <f>'Balance N-1'!O3846</f>
        <v>0</v>
      </c>
      <c r="H3843" s="78">
        <f>'Balance N-1'!P3846</f>
        <v>0</v>
      </c>
      <c r="I3843" s="79">
        <f t="shared" ref="I3843:I3906" si="60">(C3843-D3843)+(E3843-F3843)-(G3843-H3843)</f>
        <v>0</v>
      </c>
    </row>
    <row r="3844" spans="1:9" ht="15.6">
      <c r="A3844" s="85">
        <f>'Balance N-1'!I3847</f>
        <v>0</v>
      </c>
      <c r="B3844" s="75">
        <f>'Balance N-1'!J3847</f>
        <v>0</v>
      </c>
      <c r="C3844" s="78">
        <f>'Balance N-1'!K3847</f>
        <v>0</v>
      </c>
      <c r="D3844" s="78">
        <f>'Balance N-1'!L3847</f>
        <v>0</v>
      </c>
      <c r="E3844" s="78">
        <f>'Balance N-1'!M3847</f>
        <v>0</v>
      </c>
      <c r="F3844" s="78">
        <f>'Balance N-1'!N3847</f>
        <v>0</v>
      </c>
      <c r="G3844" s="78">
        <f>'Balance N-1'!O3847</f>
        <v>0</v>
      </c>
      <c r="H3844" s="78">
        <f>'Balance N-1'!P3847</f>
        <v>0</v>
      </c>
      <c r="I3844" s="79">
        <f t="shared" si="60"/>
        <v>0</v>
      </c>
    </row>
    <row r="3845" spans="1:9" ht="15.6">
      <c r="A3845" s="85">
        <f>'Balance N-1'!I3848</f>
        <v>0</v>
      </c>
      <c r="B3845" s="75">
        <f>'Balance N-1'!J3848</f>
        <v>0</v>
      </c>
      <c r="C3845" s="78">
        <f>'Balance N-1'!K3848</f>
        <v>0</v>
      </c>
      <c r="D3845" s="78">
        <f>'Balance N-1'!L3848</f>
        <v>0</v>
      </c>
      <c r="E3845" s="78">
        <f>'Balance N-1'!M3848</f>
        <v>0</v>
      </c>
      <c r="F3845" s="78">
        <f>'Balance N-1'!N3848</f>
        <v>0</v>
      </c>
      <c r="G3845" s="78">
        <f>'Balance N-1'!O3848</f>
        <v>0</v>
      </c>
      <c r="H3845" s="78">
        <f>'Balance N-1'!P3848</f>
        <v>0</v>
      </c>
      <c r="I3845" s="79">
        <f t="shared" si="60"/>
        <v>0</v>
      </c>
    </row>
    <row r="3846" spans="1:9" ht="15.6">
      <c r="A3846" s="85">
        <f>'Balance N-1'!I3849</f>
        <v>0</v>
      </c>
      <c r="B3846" s="75">
        <f>'Balance N-1'!J3849</f>
        <v>0</v>
      </c>
      <c r="C3846" s="78">
        <f>'Balance N-1'!K3849</f>
        <v>0</v>
      </c>
      <c r="D3846" s="78">
        <f>'Balance N-1'!L3849</f>
        <v>0</v>
      </c>
      <c r="E3846" s="78">
        <f>'Balance N-1'!M3849</f>
        <v>0</v>
      </c>
      <c r="F3846" s="78">
        <f>'Balance N-1'!N3849</f>
        <v>0</v>
      </c>
      <c r="G3846" s="78">
        <f>'Balance N-1'!O3849</f>
        <v>0</v>
      </c>
      <c r="H3846" s="78">
        <f>'Balance N-1'!P3849</f>
        <v>0</v>
      </c>
      <c r="I3846" s="79">
        <f t="shared" si="60"/>
        <v>0</v>
      </c>
    </row>
    <row r="3847" spans="1:9" ht="15.6">
      <c r="A3847" s="85">
        <f>'Balance N-1'!I3850</f>
        <v>0</v>
      </c>
      <c r="B3847" s="75">
        <f>'Balance N-1'!J3850</f>
        <v>0</v>
      </c>
      <c r="C3847" s="78">
        <f>'Balance N-1'!K3850</f>
        <v>0</v>
      </c>
      <c r="D3847" s="78">
        <f>'Balance N-1'!L3850</f>
        <v>0</v>
      </c>
      <c r="E3847" s="78">
        <f>'Balance N-1'!M3850</f>
        <v>0</v>
      </c>
      <c r="F3847" s="78">
        <f>'Balance N-1'!N3850</f>
        <v>0</v>
      </c>
      <c r="G3847" s="78">
        <f>'Balance N-1'!O3850</f>
        <v>0</v>
      </c>
      <c r="H3847" s="78">
        <f>'Balance N-1'!P3850</f>
        <v>0</v>
      </c>
      <c r="I3847" s="79">
        <f t="shared" si="60"/>
        <v>0</v>
      </c>
    </row>
    <row r="3848" spans="1:9" ht="15.6">
      <c r="A3848" s="85">
        <f>'Balance N-1'!I3851</f>
        <v>0</v>
      </c>
      <c r="B3848" s="75">
        <f>'Balance N-1'!J3851</f>
        <v>0</v>
      </c>
      <c r="C3848" s="78">
        <f>'Balance N-1'!K3851</f>
        <v>0</v>
      </c>
      <c r="D3848" s="78">
        <f>'Balance N-1'!L3851</f>
        <v>0</v>
      </c>
      <c r="E3848" s="78">
        <f>'Balance N-1'!M3851</f>
        <v>0</v>
      </c>
      <c r="F3848" s="78">
        <f>'Balance N-1'!N3851</f>
        <v>0</v>
      </c>
      <c r="G3848" s="78">
        <f>'Balance N-1'!O3851</f>
        <v>0</v>
      </c>
      <c r="H3848" s="78">
        <f>'Balance N-1'!P3851</f>
        <v>0</v>
      </c>
      <c r="I3848" s="79">
        <f t="shared" si="60"/>
        <v>0</v>
      </c>
    </row>
    <row r="3849" spans="1:9" ht="15.6">
      <c r="A3849" s="85">
        <f>'Balance N-1'!I3852</f>
        <v>0</v>
      </c>
      <c r="B3849" s="75">
        <f>'Balance N-1'!J3852</f>
        <v>0</v>
      </c>
      <c r="C3849" s="78">
        <f>'Balance N-1'!K3852</f>
        <v>0</v>
      </c>
      <c r="D3849" s="78">
        <f>'Balance N-1'!L3852</f>
        <v>0</v>
      </c>
      <c r="E3849" s="78">
        <f>'Balance N-1'!M3852</f>
        <v>0</v>
      </c>
      <c r="F3849" s="78">
        <f>'Balance N-1'!N3852</f>
        <v>0</v>
      </c>
      <c r="G3849" s="78">
        <f>'Balance N-1'!O3852</f>
        <v>0</v>
      </c>
      <c r="H3849" s="78">
        <f>'Balance N-1'!P3852</f>
        <v>0</v>
      </c>
      <c r="I3849" s="79">
        <f t="shared" si="60"/>
        <v>0</v>
      </c>
    </row>
    <row r="3850" spans="1:9" ht="15.6">
      <c r="A3850" s="85">
        <f>'Balance N-1'!I3853</f>
        <v>0</v>
      </c>
      <c r="B3850" s="75">
        <f>'Balance N-1'!J3853</f>
        <v>0</v>
      </c>
      <c r="C3850" s="78">
        <f>'Balance N-1'!K3853</f>
        <v>0</v>
      </c>
      <c r="D3850" s="78">
        <f>'Balance N-1'!L3853</f>
        <v>0</v>
      </c>
      <c r="E3850" s="78">
        <f>'Balance N-1'!M3853</f>
        <v>0</v>
      </c>
      <c r="F3850" s="78">
        <f>'Balance N-1'!N3853</f>
        <v>0</v>
      </c>
      <c r="G3850" s="78">
        <f>'Balance N-1'!O3853</f>
        <v>0</v>
      </c>
      <c r="H3850" s="78">
        <f>'Balance N-1'!P3853</f>
        <v>0</v>
      </c>
      <c r="I3850" s="79">
        <f t="shared" si="60"/>
        <v>0</v>
      </c>
    </row>
    <row r="3851" spans="1:9" ht="15.6">
      <c r="A3851" s="85">
        <f>'Balance N-1'!I3854</f>
        <v>0</v>
      </c>
      <c r="B3851" s="75">
        <f>'Balance N-1'!J3854</f>
        <v>0</v>
      </c>
      <c r="C3851" s="78">
        <f>'Balance N-1'!K3854</f>
        <v>0</v>
      </c>
      <c r="D3851" s="78">
        <f>'Balance N-1'!L3854</f>
        <v>0</v>
      </c>
      <c r="E3851" s="78">
        <f>'Balance N-1'!M3854</f>
        <v>0</v>
      </c>
      <c r="F3851" s="78">
        <f>'Balance N-1'!N3854</f>
        <v>0</v>
      </c>
      <c r="G3851" s="78">
        <f>'Balance N-1'!O3854</f>
        <v>0</v>
      </c>
      <c r="H3851" s="78">
        <f>'Balance N-1'!P3854</f>
        <v>0</v>
      </c>
      <c r="I3851" s="79">
        <f t="shared" si="60"/>
        <v>0</v>
      </c>
    </row>
    <row r="3852" spans="1:9" ht="15.6">
      <c r="A3852" s="85">
        <f>'Balance N-1'!I3855</f>
        <v>0</v>
      </c>
      <c r="B3852" s="75">
        <f>'Balance N-1'!J3855</f>
        <v>0</v>
      </c>
      <c r="C3852" s="78">
        <f>'Balance N-1'!K3855</f>
        <v>0</v>
      </c>
      <c r="D3852" s="78">
        <f>'Balance N-1'!L3855</f>
        <v>0</v>
      </c>
      <c r="E3852" s="78">
        <f>'Balance N-1'!M3855</f>
        <v>0</v>
      </c>
      <c r="F3852" s="78">
        <f>'Balance N-1'!N3855</f>
        <v>0</v>
      </c>
      <c r="G3852" s="78">
        <f>'Balance N-1'!O3855</f>
        <v>0</v>
      </c>
      <c r="H3852" s="78">
        <f>'Balance N-1'!P3855</f>
        <v>0</v>
      </c>
      <c r="I3852" s="79">
        <f t="shared" si="60"/>
        <v>0</v>
      </c>
    </row>
    <row r="3853" spans="1:9" ht="15.6">
      <c r="A3853" s="85">
        <f>'Balance N-1'!I3856</f>
        <v>0</v>
      </c>
      <c r="B3853" s="75">
        <f>'Balance N-1'!J3856</f>
        <v>0</v>
      </c>
      <c r="C3853" s="78">
        <f>'Balance N-1'!K3856</f>
        <v>0</v>
      </c>
      <c r="D3853" s="78">
        <f>'Balance N-1'!L3856</f>
        <v>0</v>
      </c>
      <c r="E3853" s="78">
        <f>'Balance N-1'!M3856</f>
        <v>0</v>
      </c>
      <c r="F3853" s="78">
        <f>'Balance N-1'!N3856</f>
        <v>0</v>
      </c>
      <c r="G3853" s="78">
        <f>'Balance N-1'!O3856</f>
        <v>0</v>
      </c>
      <c r="H3853" s="78">
        <f>'Balance N-1'!P3856</f>
        <v>0</v>
      </c>
      <c r="I3853" s="79">
        <f t="shared" si="60"/>
        <v>0</v>
      </c>
    </row>
    <row r="3854" spans="1:9" ht="15.6">
      <c r="A3854" s="85">
        <f>'Balance N-1'!I3857</f>
        <v>0</v>
      </c>
      <c r="B3854" s="75">
        <f>'Balance N-1'!J3857</f>
        <v>0</v>
      </c>
      <c r="C3854" s="78">
        <f>'Balance N-1'!K3857</f>
        <v>0</v>
      </c>
      <c r="D3854" s="78">
        <f>'Balance N-1'!L3857</f>
        <v>0</v>
      </c>
      <c r="E3854" s="78">
        <f>'Balance N-1'!M3857</f>
        <v>0</v>
      </c>
      <c r="F3854" s="78">
        <f>'Balance N-1'!N3857</f>
        <v>0</v>
      </c>
      <c r="G3854" s="78">
        <f>'Balance N-1'!O3857</f>
        <v>0</v>
      </c>
      <c r="H3854" s="78">
        <f>'Balance N-1'!P3857</f>
        <v>0</v>
      </c>
      <c r="I3854" s="79">
        <f t="shared" si="60"/>
        <v>0</v>
      </c>
    </row>
    <row r="3855" spans="1:9" ht="15.6">
      <c r="A3855" s="85">
        <f>'Balance N-1'!I3858</f>
        <v>0</v>
      </c>
      <c r="B3855" s="75">
        <f>'Balance N-1'!J3858</f>
        <v>0</v>
      </c>
      <c r="C3855" s="78">
        <f>'Balance N-1'!K3858</f>
        <v>0</v>
      </c>
      <c r="D3855" s="78">
        <f>'Balance N-1'!L3858</f>
        <v>0</v>
      </c>
      <c r="E3855" s="78">
        <f>'Balance N-1'!M3858</f>
        <v>0</v>
      </c>
      <c r="F3855" s="78">
        <f>'Balance N-1'!N3858</f>
        <v>0</v>
      </c>
      <c r="G3855" s="78">
        <f>'Balance N-1'!O3858</f>
        <v>0</v>
      </c>
      <c r="H3855" s="78">
        <f>'Balance N-1'!P3858</f>
        <v>0</v>
      </c>
      <c r="I3855" s="79">
        <f t="shared" si="60"/>
        <v>0</v>
      </c>
    </row>
    <row r="3856" spans="1:9" ht="15.6">
      <c r="A3856" s="85">
        <f>'Balance N-1'!I3859</f>
        <v>0</v>
      </c>
      <c r="B3856" s="75">
        <f>'Balance N-1'!J3859</f>
        <v>0</v>
      </c>
      <c r="C3856" s="78">
        <f>'Balance N-1'!K3859</f>
        <v>0</v>
      </c>
      <c r="D3856" s="78">
        <f>'Balance N-1'!L3859</f>
        <v>0</v>
      </c>
      <c r="E3856" s="78">
        <f>'Balance N-1'!M3859</f>
        <v>0</v>
      </c>
      <c r="F3856" s="78">
        <f>'Balance N-1'!N3859</f>
        <v>0</v>
      </c>
      <c r="G3856" s="78">
        <f>'Balance N-1'!O3859</f>
        <v>0</v>
      </c>
      <c r="H3856" s="78">
        <f>'Balance N-1'!P3859</f>
        <v>0</v>
      </c>
      <c r="I3856" s="79">
        <f t="shared" si="60"/>
        <v>0</v>
      </c>
    </row>
    <row r="3857" spans="1:9" ht="15.6">
      <c r="A3857" s="85">
        <f>'Balance N-1'!I3860</f>
        <v>0</v>
      </c>
      <c r="B3857" s="75">
        <f>'Balance N-1'!J3860</f>
        <v>0</v>
      </c>
      <c r="C3857" s="78">
        <f>'Balance N-1'!K3860</f>
        <v>0</v>
      </c>
      <c r="D3857" s="78">
        <f>'Balance N-1'!L3860</f>
        <v>0</v>
      </c>
      <c r="E3857" s="78">
        <f>'Balance N-1'!M3860</f>
        <v>0</v>
      </c>
      <c r="F3857" s="78">
        <f>'Balance N-1'!N3860</f>
        <v>0</v>
      </c>
      <c r="G3857" s="78">
        <f>'Balance N-1'!O3860</f>
        <v>0</v>
      </c>
      <c r="H3857" s="78">
        <f>'Balance N-1'!P3860</f>
        <v>0</v>
      </c>
      <c r="I3857" s="79">
        <f t="shared" si="60"/>
        <v>0</v>
      </c>
    </row>
    <row r="3858" spans="1:9" ht="15.6">
      <c r="A3858" s="85">
        <f>'Balance N-1'!I3861</f>
        <v>0</v>
      </c>
      <c r="B3858" s="75">
        <f>'Balance N-1'!J3861</f>
        <v>0</v>
      </c>
      <c r="C3858" s="78">
        <f>'Balance N-1'!K3861</f>
        <v>0</v>
      </c>
      <c r="D3858" s="78">
        <f>'Balance N-1'!L3861</f>
        <v>0</v>
      </c>
      <c r="E3858" s="78">
        <f>'Balance N-1'!M3861</f>
        <v>0</v>
      </c>
      <c r="F3858" s="78">
        <f>'Balance N-1'!N3861</f>
        <v>0</v>
      </c>
      <c r="G3858" s="78">
        <f>'Balance N-1'!O3861</f>
        <v>0</v>
      </c>
      <c r="H3858" s="78">
        <f>'Balance N-1'!P3861</f>
        <v>0</v>
      </c>
      <c r="I3858" s="79">
        <f t="shared" si="60"/>
        <v>0</v>
      </c>
    </row>
    <row r="3859" spans="1:9" ht="15.6">
      <c r="A3859" s="85">
        <f>'Balance N-1'!I3862</f>
        <v>0</v>
      </c>
      <c r="B3859" s="75">
        <f>'Balance N-1'!J3862</f>
        <v>0</v>
      </c>
      <c r="C3859" s="78">
        <f>'Balance N-1'!K3862</f>
        <v>0</v>
      </c>
      <c r="D3859" s="78">
        <f>'Balance N-1'!L3862</f>
        <v>0</v>
      </c>
      <c r="E3859" s="78">
        <f>'Balance N-1'!M3862</f>
        <v>0</v>
      </c>
      <c r="F3859" s="78">
        <f>'Balance N-1'!N3862</f>
        <v>0</v>
      </c>
      <c r="G3859" s="78">
        <f>'Balance N-1'!O3862</f>
        <v>0</v>
      </c>
      <c r="H3859" s="78">
        <f>'Balance N-1'!P3862</f>
        <v>0</v>
      </c>
      <c r="I3859" s="79">
        <f t="shared" si="60"/>
        <v>0</v>
      </c>
    </row>
    <row r="3860" spans="1:9" ht="15.6">
      <c r="A3860" s="85">
        <f>'Balance N-1'!I3863</f>
        <v>0</v>
      </c>
      <c r="B3860" s="75">
        <f>'Balance N-1'!J3863</f>
        <v>0</v>
      </c>
      <c r="C3860" s="78">
        <f>'Balance N-1'!K3863</f>
        <v>0</v>
      </c>
      <c r="D3860" s="78">
        <f>'Balance N-1'!L3863</f>
        <v>0</v>
      </c>
      <c r="E3860" s="78">
        <f>'Balance N-1'!M3863</f>
        <v>0</v>
      </c>
      <c r="F3860" s="78">
        <f>'Balance N-1'!N3863</f>
        <v>0</v>
      </c>
      <c r="G3860" s="78">
        <f>'Balance N-1'!O3863</f>
        <v>0</v>
      </c>
      <c r="H3860" s="78">
        <f>'Balance N-1'!P3863</f>
        <v>0</v>
      </c>
      <c r="I3860" s="79">
        <f t="shared" si="60"/>
        <v>0</v>
      </c>
    </row>
    <row r="3861" spans="1:9" ht="15.6">
      <c r="A3861" s="85">
        <f>'Balance N-1'!I3864</f>
        <v>0</v>
      </c>
      <c r="B3861" s="75">
        <f>'Balance N-1'!J3864</f>
        <v>0</v>
      </c>
      <c r="C3861" s="78">
        <f>'Balance N-1'!K3864</f>
        <v>0</v>
      </c>
      <c r="D3861" s="78">
        <f>'Balance N-1'!L3864</f>
        <v>0</v>
      </c>
      <c r="E3861" s="78">
        <f>'Balance N-1'!M3864</f>
        <v>0</v>
      </c>
      <c r="F3861" s="78">
        <f>'Balance N-1'!N3864</f>
        <v>0</v>
      </c>
      <c r="G3861" s="78">
        <f>'Balance N-1'!O3864</f>
        <v>0</v>
      </c>
      <c r="H3861" s="78">
        <f>'Balance N-1'!P3864</f>
        <v>0</v>
      </c>
      <c r="I3861" s="79">
        <f t="shared" si="60"/>
        <v>0</v>
      </c>
    </row>
    <row r="3862" spans="1:9" ht="15.6">
      <c r="A3862" s="85">
        <f>'Balance N-1'!I3865</f>
        <v>0</v>
      </c>
      <c r="B3862" s="75">
        <f>'Balance N-1'!J3865</f>
        <v>0</v>
      </c>
      <c r="C3862" s="78">
        <f>'Balance N-1'!K3865</f>
        <v>0</v>
      </c>
      <c r="D3862" s="78">
        <f>'Balance N-1'!L3865</f>
        <v>0</v>
      </c>
      <c r="E3862" s="78">
        <f>'Balance N-1'!M3865</f>
        <v>0</v>
      </c>
      <c r="F3862" s="78">
        <f>'Balance N-1'!N3865</f>
        <v>0</v>
      </c>
      <c r="G3862" s="78">
        <f>'Balance N-1'!O3865</f>
        <v>0</v>
      </c>
      <c r="H3862" s="78">
        <f>'Balance N-1'!P3865</f>
        <v>0</v>
      </c>
      <c r="I3862" s="79">
        <f t="shared" si="60"/>
        <v>0</v>
      </c>
    </row>
    <row r="3863" spans="1:9" ht="15.6">
      <c r="A3863" s="85">
        <f>'Balance N-1'!I3866</f>
        <v>0</v>
      </c>
      <c r="B3863" s="75">
        <f>'Balance N-1'!J3866</f>
        <v>0</v>
      </c>
      <c r="C3863" s="78">
        <f>'Balance N-1'!K3866</f>
        <v>0</v>
      </c>
      <c r="D3863" s="78">
        <f>'Balance N-1'!L3866</f>
        <v>0</v>
      </c>
      <c r="E3863" s="78">
        <f>'Balance N-1'!M3866</f>
        <v>0</v>
      </c>
      <c r="F3863" s="78">
        <f>'Balance N-1'!N3866</f>
        <v>0</v>
      </c>
      <c r="G3863" s="78">
        <f>'Balance N-1'!O3866</f>
        <v>0</v>
      </c>
      <c r="H3863" s="78">
        <f>'Balance N-1'!P3866</f>
        <v>0</v>
      </c>
      <c r="I3863" s="79">
        <f t="shared" si="60"/>
        <v>0</v>
      </c>
    </row>
    <row r="3864" spans="1:9" ht="15.6">
      <c r="A3864" s="85">
        <f>'Balance N-1'!I3867</f>
        <v>0</v>
      </c>
      <c r="B3864" s="75">
        <f>'Balance N-1'!J3867</f>
        <v>0</v>
      </c>
      <c r="C3864" s="78">
        <f>'Balance N-1'!K3867</f>
        <v>0</v>
      </c>
      <c r="D3864" s="78">
        <f>'Balance N-1'!L3867</f>
        <v>0</v>
      </c>
      <c r="E3864" s="78">
        <f>'Balance N-1'!M3867</f>
        <v>0</v>
      </c>
      <c r="F3864" s="78">
        <f>'Balance N-1'!N3867</f>
        <v>0</v>
      </c>
      <c r="G3864" s="78">
        <f>'Balance N-1'!O3867</f>
        <v>0</v>
      </c>
      <c r="H3864" s="78">
        <f>'Balance N-1'!P3867</f>
        <v>0</v>
      </c>
      <c r="I3864" s="79">
        <f t="shared" si="60"/>
        <v>0</v>
      </c>
    </row>
    <row r="3865" spans="1:9" ht="15.6">
      <c r="A3865" s="85">
        <f>'Balance N-1'!I3868</f>
        <v>0</v>
      </c>
      <c r="B3865" s="75">
        <f>'Balance N-1'!J3868</f>
        <v>0</v>
      </c>
      <c r="C3865" s="78">
        <f>'Balance N-1'!K3868</f>
        <v>0</v>
      </c>
      <c r="D3865" s="78">
        <f>'Balance N-1'!L3868</f>
        <v>0</v>
      </c>
      <c r="E3865" s="78">
        <f>'Balance N-1'!M3868</f>
        <v>0</v>
      </c>
      <c r="F3865" s="78">
        <f>'Balance N-1'!N3868</f>
        <v>0</v>
      </c>
      <c r="G3865" s="78">
        <f>'Balance N-1'!O3868</f>
        <v>0</v>
      </c>
      <c r="H3865" s="78">
        <f>'Balance N-1'!P3868</f>
        <v>0</v>
      </c>
      <c r="I3865" s="79">
        <f t="shared" si="60"/>
        <v>0</v>
      </c>
    </row>
    <row r="3866" spans="1:9" ht="15.6">
      <c r="A3866" s="85">
        <f>'Balance N-1'!I3869</f>
        <v>0</v>
      </c>
      <c r="B3866" s="75">
        <f>'Balance N-1'!J3869</f>
        <v>0</v>
      </c>
      <c r="C3866" s="78">
        <f>'Balance N-1'!K3869</f>
        <v>0</v>
      </c>
      <c r="D3866" s="78">
        <f>'Balance N-1'!L3869</f>
        <v>0</v>
      </c>
      <c r="E3866" s="78">
        <f>'Balance N-1'!M3869</f>
        <v>0</v>
      </c>
      <c r="F3866" s="78">
        <f>'Balance N-1'!N3869</f>
        <v>0</v>
      </c>
      <c r="G3866" s="78">
        <f>'Balance N-1'!O3869</f>
        <v>0</v>
      </c>
      <c r="H3866" s="78">
        <f>'Balance N-1'!P3869</f>
        <v>0</v>
      </c>
      <c r="I3866" s="79">
        <f t="shared" si="60"/>
        <v>0</v>
      </c>
    </row>
    <row r="3867" spans="1:9" ht="15.6">
      <c r="A3867" s="85">
        <f>'Balance N-1'!I3870</f>
        <v>0</v>
      </c>
      <c r="B3867" s="75">
        <f>'Balance N-1'!J3870</f>
        <v>0</v>
      </c>
      <c r="C3867" s="78">
        <f>'Balance N-1'!K3870</f>
        <v>0</v>
      </c>
      <c r="D3867" s="78">
        <f>'Balance N-1'!L3870</f>
        <v>0</v>
      </c>
      <c r="E3867" s="78">
        <f>'Balance N-1'!M3870</f>
        <v>0</v>
      </c>
      <c r="F3867" s="78">
        <f>'Balance N-1'!N3870</f>
        <v>0</v>
      </c>
      <c r="G3867" s="78">
        <f>'Balance N-1'!O3870</f>
        <v>0</v>
      </c>
      <c r="H3867" s="78">
        <f>'Balance N-1'!P3870</f>
        <v>0</v>
      </c>
      <c r="I3867" s="79">
        <f t="shared" si="60"/>
        <v>0</v>
      </c>
    </row>
    <row r="3868" spans="1:9" ht="15.6">
      <c r="A3868" s="85">
        <f>'Balance N-1'!I3871</f>
        <v>0</v>
      </c>
      <c r="B3868" s="75">
        <f>'Balance N-1'!J3871</f>
        <v>0</v>
      </c>
      <c r="C3868" s="78">
        <f>'Balance N-1'!K3871</f>
        <v>0</v>
      </c>
      <c r="D3868" s="78">
        <f>'Balance N-1'!L3871</f>
        <v>0</v>
      </c>
      <c r="E3868" s="78">
        <f>'Balance N-1'!M3871</f>
        <v>0</v>
      </c>
      <c r="F3868" s="78">
        <f>'Balance N-1'!N3871</f>
        <v>0</v>
      </c>
      <c r="G3868" s="78">
        <f>'Balance N-1'!O3871</f>
        <v>0</v>
      </c>
      <c r="H3868" s="78">
        <f>'Balance N-1'!P3871</f>
        <v>0</v>
      </c>
      <c r="I3868" s="79">
        <f t="shared" si="60"/>
        <v>0</v>
      </c>
    </row>
    <row r="3869" spans="1:9" ht="15.6">
      <c r="A3869" s="85">
        <f>'Balance N-1'!I3872</f>
        <v>0</v>
      </c>
      <c r="B3869" s="75">
        <f>'Balance N-1'!J3872</f>
        <v>0</v>
      </c>
      <c r="C3869" s="78">
        <f>'Balance N-1'!K3872</f>
        <v>0</v>
      </c>
      <c r="D3869" s="78">
        <f>'Balance N-1'!L3872</f>
        <v>0</v>
      </c>
      <c r="E3869" s="78">
        <f>'Balance N-1'!M3872</f>
        <v>0</v>
      </c>
      <c r="F3869" s="78">
        <f>'Balance N-1'!N3872</f>
        <v>0</v>
      </c>
      <c r="G3869" s="78">
        <f>'Balance N-1'!O3872</f>
        <v>0</v>
      </c>
      <c r="H3869" s="78">
        <f>'Balance N-1'!P3872</f>
        <v>0</v>
      </c>
      <c r="I3869" s="79">
        <f t="shared" si="60"/>
        <v>0</v>
      </c>
    </row>
    <row r="3870" spans="1:9" ht="15.6">
      <c r="A3870" s="85">
        <f>'Balance N-1'!I3873</f>
        <v>0</v>
      </c>
      <c r="B3870" s="75">
        <f>'Balance N-1'!J3873</f>
        <v>0</v>
      </c>
      <c r="C3870" s="78">
        <f>'Balance N-1'!K3873</f>
        <v>0</v>
      </c>
      <c r="D3870" s="78">
        <f>'Balance N-1'!L3873</f>
        <v>0</v>
      </c>
      <c r="E3870" s="78">
        <f>'Balance N-1'!M3873</f>
        <v>0</v>
      </c>
      <c r="F3870" s="78">
        <f>'Balance N-1'!N3873</f>
        <v>0</v>
      </c>
      <c r="G3870" s="78">
        <f>'Balance N-1'!O3873</f>
        <v>0</v>
      </c>
      <c r="H3870" s="78">
        <f>'Balance N-1'!P3873</f>
        <v>0</v>
      </c>
      <c r="I3870" s="79">
        <f t="shared" si="60"/>
        <v>0</v>
      </c>
    </row>
    <row r="3871" spans="1:9" ht="15.6">
      <c r="A3871" s="85">
        <f>'Balance N-1'!I3874</f>
        <v>0</v>
      </c>
      <c r="B3871" s="75">
        <f>'Balance N-1'!J3874</f>
        <v>0</v>
      </c>
      <c r="C3871" s="78">
        <f>'Balance N-1'!K3874</f>
        <v>0</v>
      </c>
      <c r="D3871" s="78">
        <f>'Balance N-1'!L3874</f>
        <v>0</v>
      </c>
      <c r="E3871" s="78">
        <f>'Balance N-1'!M3874</f>
        <v>0</v>
      </c>
      <c r="F3871" s="78">
        <f>'Balance N-1'!N3874</f>
        <v>0</v>
      </c>
      <c r="G3871" s="78">
        <f>'Balance N-1'!O3874</f>
        <v>0</v>
      </c>
      <c r="H3871" s="78">
        <f>'Balance N-1'!P3874</f>
        <v>0</v>
      </c>
      <c r="I3871" s="79">
        <f t="shared" si="60"/>
        <v>0</v>
      </c>
    </row>
    <row r="3872" spans="1:9" ht="15.6">
      <c r="A3872" s="85">
        <f>'Balance N-1'!I3875</f>
        <v>0</v>
      </c>
      <c r="B3872" s="75">
        <f>'Balance N-1'!J3875</f>
        <v>0</v>
      </c>
      <c r="C3872" s="78">
        <f>'Balance N-1'!K3875</f>
        <v>0</v>
      </c>
      <c r="D3872" s="78">
        <f>'Balance N-1'!L3875</f>
        <v>0</v>
      </c>
      <c r="E3872" s="78">
        <f>'Balance N-1'!M3875</f>
        <v>0</v>
      </c>
      <c r="F3872" s="78">
        <f>'Balance N-1'!N3875</f>
        <v>0</v>
      </c>
      <c r="G3872" s="78">
        <f>'Balance N-1'!O3875</f>
        <v>0</v>
      </c>
      <c r="H3872" s="78">
        <f>'Balance N-1'!P3875</f>
        <v>0</v>
      </c>
      <c r="I3872" s="79">
        <f t="shared" si="60"/>
        <v>0</v>
      </c>
    </row>
    <row r="3873" spans="1:9" ht="15.6">
      <c r="A3873" s="85">
        <f>'Balance N-1'!I3876</f>
        <v>0</v>
      </c>
      <c r="B3873" s="75">
        <f>'Balance N-1'!J3876</f>
        <v>0</v>
      </c>
      <c r="C3873" s="78">
        <f>'Balance N-1'!K3876</f>
        <v>0</v>
      </c>
      <c r="D3873" s="78">
        <f>'Balance N-1'!L3876</f>
        <v>0</v>
      </c>
      <c r="E3873" s="78">
        <f>'Balance N-1'!M3876</f>
        <v>0</v>
      </c>
      <c r="F3873" s="78">
        <f>'Balance N-1'!N3876</f>
        <v>0</v>
      </c>
      <c r="G3873" s="78">
        <f>'Balance N-1'!O3876</f>
        <v>0</v>
      </c>
      <c r="H3873" s="78">
        <f>'Balance N-1'!P3876</f>
        <v>0</v>
      </c>
      <c r="I3873" s="79">
        <f t="shared" si="60"/>
        <v>0</v>
      </c>
    </row>
    <row r="3874" spans="1:9" ht="15.6">
      <c r="A3874" s="85">
        <f>'Balance N-1'!I3877</f>
        <v>0</v>
      </c>
      <c r="B3874" s="75">
        <f>'Balance N-1'!J3877</f>
        <v>0</v>
      </c>
      <c r="C3874" s="78">
        <f>'Balance N-1'!K3877</f>
        <v>0</v>
      </c>
      <c r="D3874" s="78">
        <f>'Balance N-1'!L3877</f>
        <v>0</v>
      </c>
      <c r="E3874" s="78">
        <f>'Balance N-1'!M3877</f>
        <v>0</v>
      </c>
      <c r="F3874" s="78">
        <f>'Balance N-1'!N3877</f>
        <v>0</v>
      </c>
      <c r="G3874" s="78">
        <f>'Balance N-1'!O3877</f>
        <v>0</v>
      </c>
      <c r="H3874" s="78">
        <f>'Balance N-1'!P3877</f>
        <v>0</v>
      </c>
      <c r="I3874" s="79">
        <f t="shared" si="60"/>
        <v>0</v>
      </c>
    </row>
    <row r="3875" spans="1:9" ht="15.6">
      <c r="A3875" s="85">
        <f>'Balance N-1'!I3878</f>
        <v>0</v>
      </c>
      <c r="B3875" s="75">
        <f>'Balance N-1'!J3878</f>
        <v>0</v>
      </c>
      <c r="C3875" s="78">
        <f>'Balance N-1'!K3878</f>
        <v>0</v>
      </c>
      <c r="D3875" s="78">
        <f>'Balance N-1'!L3878</f>
        <v>0</v>
      </c>
      <c r="E3875" s="78">
        <f>'Balance N-1'!M3878</f>
        <v>0</v>
      </c>
      <c r="F3875" s="78">
        <f>'Balance N-1'!N3878</f>
        <v>0</v>
      </c>
      <c r="G3875" s="78">
        <f>'Balance N-1'!O3878</f>
        <v>0</v>
      </c>
      <c r="H3875" s="78">
        <f>'Balance N-1'!P3878</f>
        <v>0</v>
      </c>
      <c r="I3875" s="79">
        <f t="shared" si="60"/>
        <v>0</v>
      </c>
    </row>
    <row r="3876" spans="1:9" ht="15.6">
      <c r="A3876" s="85">
        <f>'Balance N-1'!I3879</f>
        <v>0</v>
      </c>
      <c r="B3876" s="75">
        <f>'Balance N-1'!J3879</f>
        <v>0</v>
      </c>
      <c r="C3876" s="78">
        <f>'Balance N-1'!K3879</f>
        <v>0</v>
      </c>
      <c r="D3876" s="78">
        <f>'Balance N-1'!L3879</f>
        <v>0</v>
      </c>
      <c r="E3876" s="78">
        <f>'Balance N-1'!M3879</f>
        <v>0</v>
      </c>
      <c r="F3876" s="78">
        <f>'Balance N-1'!N3879</f>
        <v>0</v>
      </c>
      <c r="G3876" s="78">
        <f>'Balance N-1'!O3879</f>
        <v>0</v>
      </c>
      <c r="H3876" s="78">
        <f>'Balance N-1'!P3879</f>
        <v>0</v>
      </c>
      <c r="I3876" s="79">
        <f t="shared" si="60"/>
        <v>0</v>
      </c>
    </row>
    <row r="3877" spans="1:9" ht="15.6">
      <c r="A3877" s="85">
        <f>'Balance N-1'!I3880</f>
        <v>0</v>
      </c>
      <c r="B3877" s="75">
        <f>'Balance N-1'!J3880</f>
        <v>0</v>
      </c>
      <c r="C3877" s="78">
        <f>'Balance N-1'!K3880</f>
        <v>0</v>
      </c>
      <c r="D3877" s="78">
        <f>'Balance N-1'!L3880</f>
        <v>0</v>
      </c>
      <c r="E3877" s="78">
        <f>'Balance N-1'!M3880</f>
        <v>0</v>
      </c>
      <c r="F3877" s="78">
        <f>'Balance N-1'!N3880</f>
        <v>0</v>
      </c>
      <c r="G3877" s="78">
        <f>'Balance N-1'!O3880</f>
        <v>0</v>
      </c>
      <c r="H3877" s="78">
        <f>'Balance N-1'!P3880</f>
        <v>0</v>
      </c>
      <c r="I3877" s="79">
        <f t="shared" si="60"/>
        <v>0</v>
      </c>
    </row>
    <row r="3878" spans="1:9" ht="15.6">
      <c r="A3878" s="85">
        <f>'Balance N-1'!I3881</f>
        <v>0</v>
      </c>
      <c r="B3878" s="75">
        <f>'Balance N-1'!J3881</f>
        <v>0</v>
      </c>
      <c r="C3878" s="78">
        <f>'Balance N-1'!K3881</f>
        <v>0</v>
      </c>
      <c r="D3878" s="78">
        <f>'Balance N-1'!L3881</f>
        <v>0</v>
      </c>
      <c r="E3878" s="78">
        <f>'Balance N-1'!M3881</f>
        <v>0</v>
      </c>
      <c r="F3878" s="78">
        <f>'Balance N-1'!N3881</f>
        <v>0</v>
      </c>
      <c r="G3878" s="78">
        <f>'Balance N-1'!O3881</f>
        <v>0</v>
      </c>
      <c r="H3878" s="78">
        <f>'Balance N-1'!P3881</f>
        <v>0</v>
      </c>
      <c r="I3878" s="79">
        <f t="shared" si="60"/>
        <v>0</v>
      </c>
    </row>
    <row r="3879" spans="1:9" ht="15.6">
      <c r="A3879" s="85">
        <f>'Balance N-1'!I3882</f>
        <v>0</v>
      </c>
      <c r="B3879" s="75">
        <f>'Balance N-1'!J3882</f>
        <v>0</v>
      </c>
      <c r="C3879" s="78">
        <f>'Balance N-1'!K3882</f>
        <v>0</v>
      </c>
      <c r="D3879" s="78">
        <f>'Balance N-1'!L3882</f>
        <v>0</v>
      </c>
      <c r="E3879" s="78">
        <f>'Balance N-1'!M3882</f>
        <v>0</v>
      </c>
      <c r="F3879" s="78">
        <f>'Balance N-1'!N3882</f>
        <v>0</v>
      </c>
      <c r="G3879" s="78">
        <f>'Balance N-1'!O3882</f>
        <v>0</v>
      </c>
      <c r="H3879" s="78">
        <f>'Balance N-1'!P3882</f>
        <v>0</v>
      </c>
      <c r="I3879" s="79">
        <f t="shared" si="60"/>
        <v>0</v>
      </c>
    </row>
    <row r="3880" spans="1:9" ht="15.6">
      <c r="A3880" s="85">
        <f>'Balance N-1'!I3883</f>
        <v>0</v>
      </c>
      <c r="B3880" s="75">
        <f>'Balance N-1'!J3883</f>
        <v>0</v>
      </c>
      <c r="C3880" s="78">
        <f>'Balance N-1'!K3883</f>
        <v>0</v>
      </c>
      <c r="D3880" s="78">
        <f>'Balance N-1'!L3883</f>
        <v>0</v>
      </c>
      <c r="E3880" s="78">
        <f>'Balance N-1'!M3883</f>
        <v>0</v>
      </c>
      <c r="F3880" s="78">
        <f>'Balance N-1'!N3883</f>
        <v>0</v>
      </c>
      <c r="G3880" s="78">
        <f>'Balance N-1'!O3883</f>
        <v>0</v>
      </c>
      <c r="H3880" s="78">
        <f>'Balance N-1'!P3883</f>
        <v>0</v>
      </c>
      <c r="I3880" s="79">
        <f t="shared" si="60"/>
        <v>0</v>
      </c>
    </row>
    <row r="3881" spans="1:9" ht="15.6">
      <c r="A3881" s="85">
        <f>'Balance N-1'!I3884</f>
        <v>0</v>
      </c>
      <c r="B3881" s="75">
        <f>'Balance N-1'!J3884</f>
        <v>0</v>
      </c>
      <c r="C3881" s="78">
        <f>'Balance N-1'!K3884</f>
        <v>0</v>
      </c>
      <c r="D3881" s="78">
        <f>'Balance N-1'!L3884</f>
        <v>0</v>
      </c>
      <c r="E3881" s="78">
        <f>'Balance N-1'!M3884</f>
        <v>0</v>
      </c>
      <c r="F3881" s="78">
        <f>'Balance N-1'!N3884</f>
        <v>0</v>
      </c>
      <c r="G3881" s="78">
        <f>'Balance N-1'!O3884</f>
        <v>0</v>
      </c>
      <c r="H3881" s="78">
        <f>'Balance N-1'!P3884</f>
        <v>0</v>
      </c>
      <c r="I3881" s="79">
        <f t="shared" si="60"/>
        <v>0</v>
      </c>
    </row>
    <row r="3882" spans="1:9" ht="15.6">
      <c r="A3882" s="85">
        <f>'Balance N-1'!I3885</f>
        <v>0</v>
      </c>
      <c r="B3882" s="75">
        <f>'Balance N-1'!J3885</f>
        <v>0</v>
      </c>
      <c r="C3882" s="78">
        <f>'Balance N-1'!K3885</f>
        <v>0</v>
      </c>
      <c r="D3882" s="78">
        <f>'Balance N-1'!L3885</f>
        <v>0</v>
      </c>
      <c r="E3882" s="78">
        <f>'Balance N-1'!M3885</f>
        <v>0</v>
      </c>
      <c r="F3882" s="78">
        <f>'Balance N-1'!N3885</f>
        <v>0</v>
      </c>
      <c r="G3882" s="78">
        <f>'Balance N-1'!O3885</f>
        <v>0</v>
      </c>
      <c r="H3882" s="78">
        <f>'Balance N-1'!P3885</f>
        <v>0</v>
      </c>
      <c r="I3882" s="79">
        <f t="shared" si="60"/>
        <v>0</v>
      </c>
    </row>
    <row r="3883" spans="1:9" ht="15.6">
      <c r="A3883" s="85">
        <f>'Balance N-1'!I3886</f>
        <v>0</v>
      </c>
      <c r="B3883" s="75">
        <f>'Balance N-1'!J3886</f>
        <v>0</v>
      </c>
      <c r="C3883" s="78">
        <f>'Balance N-1'!K3886</f>
        <v>0</v>
      </c>
      <c r="D3883" s="78">
        <f>'Balance N-1'!L3886</f>
        <v>0</v>
      </c>
      <c r="E3883" s="78">
        <f>'Balance N-1'!M3886</f>
        <v>0</v>
      </c>
      <c r="F3883" s="78">
        <f>'Balance N-1'!N3886</f>
        <v>0</v>
      </c>
      <c r="G3883" s="78">
        <f>'Balance N-1'!O3886</f>
        <v>0</v>
      </c>
      <c r="H3883" s="78">
        <f>'Balance N-1'!P3886</f>
        <v>0</v>
      </c>
      <c r="I3883" s="79">
        <f t="shared" si="60"/>
        <v>0</v>
      </c>
    </row>
    <row r="3884" spans="1:9" ht="15.6">
      <c r="A3884" s="85">
        <f>'Balance N-1'!I3887</f>
        <v>0</v>
      </c>
      <c r="B3884" s="75">
        <f>'Balance N-1'!J3887</f>
        <v>0</v>
      </c>
      <c r="C3884" s="78">
        <f>'Balance N-1'!K3887</f>
        <v>0</v>
      </c>
      <c r="D3884" s="78">
        <f>'Balance N-1'!L3887</f>
        <v>0</v>
      </c>
      <c r="E3884" s="78">
        <f>'Balance N-1'!M3887</f>
        <v>0</v>
      </c>
      <c r="F3884" s="78">
        <f>'Balance N-1'!N3887</f>
        <v>0</v>
      </c>
      <c r="G3884" s="78">
        <f>'Balance N-1'!O3887</f>
        <v>0</v>
      </c>
      <c r="H3884" s="78">
        <f>'Balance N-1'!P3887</f>
        <v>0</v>
      </c>
      <c r="I3884" s="79">
        <f t="shared" si="60"/>
        <v>0</v>
      </c>
    </row>
    <row r="3885" spans="1:9" ht="15.6">
      <c r="A3885" s="85">
        <f>'Balance N-1'!I3888</f>
        <v>0</v>
      </c>
      <c r="B3885" s="75">
        <f>'Balance N-1'!J3888</f>
        <v>0</v>
      </c>
      <c r="C3885" s="78">
        <f>'Balance N-1'!K3888</f>
        <v>0</v>
      </c>
      <c r="D3885" s="78">
        <f>'Balance N-1'!L3888</f>
        <v>0</v>
      </c>
      <c r="E3885" s="78">
        <f>'Balance N-1'!M3888</f>
        <v>0</v>
      </c>
      <c r="F3885" s="78">
        <f>'Balance N-1'!N3888</f>
        <v>0</v>
      </c>
      <c r="G3885" s="78">
        <f>'Balance N-1'!O3888</f>
        <v>0</v>
      </c>
      <c r="H3885" s="78">
        <f>'Balance N-1'!P3888</f>
        <v>0</v>
      </c>
      <c r="I3885" s="79">
        <f t="shared" si="60"/>
        <v>0</v>
      </c>
    </row>
    <row r="3886" spans="1:9" ht="15.6">
      <c r="A3886" s="85">
        <f>'Balance N-1'!I3889</f>
        <v>0</v>
      </c>
      <c r="B3886" s="75">
        <f>'Balance N-1'!J3889</f>
        <v>0</v>
      </c>
      <c r="C3886" s="78">
        <f>'Balance N-1'!K3889</f>
        <v>0</v>
      </c>
      <c r="D3886" s="78">
        <f>'Balance N-1'!L3889</f>
        <v>0</v>
      </c>
      <c r="E3886" s="78">
        <f>'Balance N-1'!M3889</f>
        <v>0</v>
      </c>
      <c r="F3886" s="78">
        <f>'Balance N-1'!N3889</f>
        <v>0</v>
      </c>
      <c r="G3886" s="78">
        <f>'Balance N-1'!O3889</f>
        <v>0</v>
      </c>
      <c r="H3886" s="78">
        <f>'Balance N-1'!P3889</f>
        <v>0</v>
      </c>
      <c r="I3886" s="79">
        <f t="shared" si="60"/>
        <v>0</v>
      </c>
    </row>
    <row r="3887" spans="1:9" ht="15.6">
      <c r="A3887" s="85">
        <f>'Balance N-1'!I3890</f>
        <v>0</v>
      </c>
      <c r="B3887" s="75">
        <f>'Balance N-1'!J3890</f>
        <v>0</v>
      </c>
      <c r="C3887" s="78">
        <f>'Balance N-1'!K3890</f>
        <v>0</v>
      </c>
      <c r="D3887" s="78">
        <f>'Balance N-1'!L3890</f>
        <v>0</v>
      </c>
      <c r="E3887" s="78">
        <f>'Balance N-1'!M3890</f>
        <v>0</v>
      </c>
      <c r="F3887" s="78">
        <f>'Balance N-1'!N3890</f>
        <v>0</v>
      </c>
      <c r="G3887" s="78">
        <f>'Balance N-1'!O3890</f>
        <v>0</v>
      </c>
      <c r="H3887" s="78">
        <f>'Balance N-1'!P3890</f>
        <v>0</v>
      </c>
      <c r="I3887" s="79">
        <f t="shared" si="60"/>
        <v>0</v>
      </c>
    </row>
    <row r="3888" spans="1:9" ht="15.6">
      <c r="A3888" s="85">
        <f>'Balance N-1'!I3891</f>
        <v>0</v>
      </c>
      <c r="B3888" s="75">
        <f>'Balance N-1'!J3891</f>
        <v>0</v>
      </c>
      <c r="C3888" s="78">
        <f>'Balance N-1'!K3891</f>
        <v>0</v>
      </c>
      <c r="D3888" s="78">
        <f>'Balance N-1'!L3891</f>
        <v>0</v>
      </c>
      <c r="E3888" s="78">
        <f>'Balance N-1'!M3891</f>
        <v>0</v>
      </c>
      <c r="F3888" s="78">
        <f>'Balance N-1'!N3891</f>
        <v>0</v>
      </c>
      <c r="G3888" s="78">
        <f>'Balance N-1'!O3891</f>
        <v>0</v>
      </c>
      <c r="H3888" s="78">
        <f>'Balance N-1'!P3891</f>
        <v>0</v>
      </c>
      <c r="I3888" s="79">
        <f t="shared" si="60"/>
        <v>0</v>
      </c>
    </row>
    <row r="3889" spans="1:9" ht="15.6">
      <c r="A3889" s="85">
        <f>'Balance N-1'!I3892</f>
        <v>0</v>
      </c>
      <c r="B3889" s="75">
        <f>'Balance N-1'!J3892</f>
        <v>0</v>
      </c>
      <c r="C3889" s="78">
        <f>'Balance N-1'!K3892</f>
        <v>0</v>
      </c>
      <c r="D3889" s="78">
        <f>'Balance N-1'!L3892</f>
        <v>0</v>
      </c>
      <c r="E3889" s="78">
        <f>'Balance N-1'!M3892</f>
        <v>0</v>
      </c>
      <c r="F3889" s="78">
        <f>'Balance N-1'!N3892</f>
        <v>0</v>
      </c>
      <c r="G3889" s="78">
        <f>'Balance N-1'!O3892</f>
        <v>0</v>
      </c>
      <c r="H3889" s="78">
        <f>'Balance N-1'!P3892</f>
        <v>0</v>
      </c>
      <c r="I3889" s="79">
        <f t="shared" si="60"/>
        <v>0</v>
      </c>
    </row>
    <row r="3890" spans="1:9" ht="15.6">
      <c r="A3890" s="85">
        <f>'Balance N-1'!I3893</f>
        <v>0</v>
      </c>
      <c r="B3890" s="75">
        <f>'Balance N-1'!J3893</f>
        <v>0</v>
      </c>
      <c r="C3890" s="78">
        <f>'Balance N-1'!K3893</f>
        <v>0</v>
      </c>
      <c r="D3890" s="78">
        <f>'Balance N-1'!L3893</f>
        <v>0</v>
      </c>
      <c r="E3890" s="78">
        <f>'Balance N-1'!M3893</f>
        <v>0</v>
      </c>
      <c r="F3890" s="78">
        <f>'Balance N-1'!N3893</f>
        <v>0</v>
      </c>
      <c r="G3890" s="78">
        <f>'Balance N-1'!O3893</f>
        <v>0</v>
      </c>
      <c r="H3890" s="78">
        <f>'Balance N-1'!P3893</f>
        <v>0</v>
      </c>
      <c r="I3890" s="79">
        <f t="shared" si="60"/>
        <v>0</v>
      </c>
    </row>
    <row r="3891" spans="1:9" ht="15.6">
      <c r="A3891" s="85">
        <f>'Balance N-1'!I3894</f>
        <v>0</v>
      </c>
      <c r="B3891" s="75">
        <f>'Balance N-1'!J3894</f>
        <v>0</v>
      </c>
      <c r="C3891" s="78">
        <f>'Balance N-1'!K3894</f>
        <v>0</v>
      </c>
      <c r="D3891" s="78">
        <f>'Balance N-1'!L3894</f>
        <v>0</v>
      </c>
      <c r="E3891" s="78">
        <f>'Balance N-1'!M3894</f>
        <v>0</v>
      </c>
      <c r="F3891" s="78">
        <f>'Balance N-1'!N3894</f>
        <v>0</v>
      </c>
      <c r="G3891" s="78">
        <f>'Balance N-1'!O3894</f>
        <v>0</v>
      </c>
      <c r="H3891" s="78">
        <f>'Balance N-1'!P3894</f>
        <v>0</v>
      </c>
      <c r="I3891" s="79">
        <f t="shared" si="60"/>
        <v>0</v>
      </c>
    </row>
    <row r="3892" spans="1:9" ht="15.6">
      <c r="A3892" s="85">
        <f>'Balance N-1'!I3895</f>
        <v>0</v>
      </c>
      <c r="B3892" s="75">
        <f>'Balance N-1'!J3895</f>
        <v>0</v>
      </c>
      <c r="C3892" s="78">
        <f>'Balance N-1'!K3895</f>
        <v>0</v>
      </c>
      <c r="D3892" s="78">
        <f>'Balance N-1'!L3895</f>
        <v>0</v>
      </c>
      <c r="E3892" s="78">
        <f>'Balance N-1'!M3895</f>
        <v>0</v>
      </c>
      <c r="F3892" s="78">
        <f>'Balance N-1'!N3895</f>
        <v>0</v>
      </c>
      <c r="G3892" s="78">
        <f>'Balance N-1'!O3895</f>
        <v>0</v>
      </c>
      <c r="H3892" s="78">
        <f>'Balance N-1'!P3895</f>
        <v>0</v>
      </c>
      <c r="I3892" s="79">
        <f t="shared" si="60"/>
        <v>0</v>
      </c>
    </row>
    <row r="3893" spans="1:9" ht="15.6">
      <c r="A3893" s="85">
        <f>'Balance N-1'!I3896</f>
        <v>0</v>
      </c>
      <c r="B3893" s="75">
        <f>'Balance N-1'!J3896</f>
        <v>0</v>
      </c>
      <c r="C3893" s="78">
        <f>'Balance N-1'!K3896</f>
        <v>0</v>
      </c>
      <c r="D3893" s="78">
        <f>'Balance N-1'!L3896</f>
        <v>0</v>
      </c>
      <c r="E3893" s="78">
        <f>'Balance N-1'!M3896</f>
        <v>0</v>
      </c>
      <c r="F3893" s="78">
        <f>'Balance N-1'!N3896</f>
        <v>0</v>
      </c>
      <c r="G3893" s="78">
        <f>'Balance N-1'!O3896</f>
        <v>0</v>
      </c>
      <c r="H3893" s="78">
        <f>'Balance N-1'!P3896</f>
        <v>0</v>
      </c>
      <c r="I3893" s="79">
        <f t="shared" si="60"/>
        <v>0</v>
      </c>
    </row>
    <row r="3894" spans="1:9" ht="15.6">
      <c r="A3894" s="85">
        <f>'Balance N-1'!I3897</f>
        <v>0</v>
      </c>
      <c r="B3894" s="75">
        <f>'Balance N-1'!J3897</f>
        <v>0</v>
      </c>
      <c r="C3894" s="78">
        <f>'Balance N-1'!K3897</f>
        <v>0</v>
      </c>
      <c r="D3894" s="78">
        <f>'Balance N-1'!L3897</f>
        <v>0</v>
      </c>
      <c r="E3894" s="78">
        <f>'Balance N-1'!M3897</f>
        <v>0</v>
      </c>
      <c r="F3894" s="78">
        <f>'Balance N-1'!N3897</f>
        <v>0</v>
      </c>
      <c r="G3894" s="78">
        <f>'Balance N-1'!O3897</f>
        <v>0</v>
      </c>
      <c r="H3894" s="78">
        <f>'Balance N-1'!P3897</f>
        <v>0</v>
      </c>
      <c r="I3894" s="79">
        <f t="shared" si="60"/>
        <v>0</v>
      </c>
    </row>
    <row r="3895" spans="1:9" ht="15.6">
      <c r="A3895" s="85">
        <f>'Balance N-1'!I3898</f>
        <v>0</v>
      </c>
      <c r="B3895" s="75">
        <f>'Balance N-1'!J3898</f>
        <v>0</v>
      </c>
      <c r="C3895" s="78">
        <f>'Balance N-1'!K3898</f>
        <v>0</v>
      </c>
      <c r="D3895" s="78">
        <f>'Balance N-1'!L3898</f>
        <v>0</v>
      </c>
      <c r="E3895" s="78">
        <f>'Balance N-1'!M3898</f>
        <v>0</v>
      </c>
      <c r="F3895" s="78">
        <f>'Balance N-1'!N3898</f>
        <v>0</v>
      </c>
      <c r="G3895" s="78">
        <f>'Balance N-1'!O3898</f>
        <v>0</v>
      </c>
      <c r="H3895" s="78">
        <f>'Balance N-1'!P3898</f>
        <v>0</v>
      </c>
      <c r="I3895" s="79">
        <f t="shared" si="60"/>
        <v>0</v>
      </c>
    </row>
    <row r="3896" spans="1:9" ht="15.6">
      <c r="A3896" s="85">
        <f>'Balance N-1'!I3899</f>
        <v>0</v>
      </c>
      <c r="B3896" s="75">
        <f>'Balance N-1'!J3899</f>
        <v>0</v>
      </c>
      <c r="C3896" s="78">
        <f>'Balance N-1'!K3899</f>
        <v>0</v>
      </c>
      <c r="D3896" s="78">
        <f>'Balance N-1'!L3899</f>
        <v>0</v>
      </c>
      <c r="E3896" s="78">
        <f>'Balance N-1'!M3899</f>
        <v>0</v>
      </c>
      <c r="F3896" s="78">
        <f>'Balance N-1'!N3899</f>
        <v>0</v>
      </c>
      <c r="G3896" s="78">
        <f>'Balance N-1'!O3899</f>
        <v>0</v>
      </c>
      <c r="H3896" s="78">
        <f>'Balance N-1'!P3899</f>
        <v>0</v>
      </c>
      <c r="I3896" s="79">
        <f t="shared" si="60"/>
        <v>0</v>
      </c>
    </row>
    <row r="3897" spans="1:9" ht="15.6">
      <c r="A3897" s="85">
        <f>'Balance N-1'!I3900</f>
        <v>0</v>
      </c>
      <c r="B3897" s="75">
        <f>'Balance N-1'!J3900</f>
        <v>0</v>
      </c>
      <c r="C3897" s="78">
        <f>'Balance N-1'!K3900</f>
        <v>0</v>
      </c>
      <c r="D3897" s="78">
        <f>'Balance N-1'!L3900</f>
        <v>0</v>
      </c>
      <c r="E3897" s="78">
        <f>'Balance N-1'!M3900</f>
        <v>0</v>
      </c>
      <c r="F3897" s="78">
        <f>'Balance N-1'!N3900</f>
        <v>0</v>
      </c>
      <c r="G3897" s="78">
        <f>'Balance N-1'!O3900</f>
        <v>0</v>
      </c>
      <c r="H3897" s="78">
        <f>'Balance N-1'!P3900</f>
        <v>0</v>
      </c>
      <c r="I3897" s="79">
        <f t="shared" si="60"/>
        <v>0</v>
      </c>
    </row>
    <row r="3898" spans="1:9" ht="15.6">
      <c r="A3898" s="85">
        <f>'Balance N-1'!I3901</f>
        <v>0</v>
      </c>
      <c r="B3898" s="75">
        <f>'Balance N-1'!J3901</f>
        <v>0</v>
      </c>
      <c r="C3898" s="78">
        <f>'Balance N-1'!K3901</f>
        <v>0</v>
      </c>
      <c r="D3898" s="78">
        <f>'Balance N-1'!L3901</f>
        <v>0</v>
      </c>
      <c r="E3898" s="78">
        <f>'Balance N-1'!M3901</f>
        <v>0</v>
      </c>
      <c r="F3898" s="78">
        <f>'Balance N-1'!N3901</f>
        <v>0</v>
      </c>
      <c r="G3898" s="78">
        <f>'Balance N-1'!O3901</f>
        <v>0</v>
      </c>
      <c r="H3898" s="78">
        <f>'Balance N-1'!P3901</f>
        <v>0</v>
      </c>
      <c r="I3898" s="79">
        <f t="shared" si="60"/>
        <v>0</v>
      </c>
    </row>
    <row r="3899" spans="1:9" ht="15.6">
      <c r="A3899" s="85">
        <f>'Balance N-1'!I3902</f>
        <v>0</v>
      </c>
      <c r="B3899" s="75">
        <f>'Balance N-1'!J3902</f>
        <v>0</v>
      </c>
      <c r="C3899" s="78">
        <f>'Balance N-1'!K3902</f>
        <v>0</v>
      </c>
      <c r="D3899" s="78">
        <f>'Balance N-1'!L3902</f>
        <v>0</v>
      </c>
      <c r="E3899" s="78">
        <f>'Balance N-1'!M3902</f>
        <v>0</v>
      </c>
      <c r="F3899" s="78">
        <f>'Balance N-1'!N3902</f>
        <v>0</v>
      </c>
      <c r="G3899" s="78">
        <f>'Balance N-1'!O3902</f>
        <v>0</v>
      </c>
      <c r="H3899" s="78">
        <f>'Balance N-1'!P3902</f>
        <v>0</v>
      </c>
      <c r="I3899" s="79">
        <f t="shared" si="60"/>
        <v>0</v>
      </c>
    </row>
    <row r="3900" spans="1:9" ht="15.6">
      <c r="A3900" s="85">
        <f>'Balance N-1'!I3903</f>
        <v>0</v>
      </c>
      <c r="B3900" s="75">
        <f>'Balance N-1'!J3903</f>
        <v>0</v>
      </c>
      <c r="C3900" s="78">
        <f>'Balance N-1'!K3903</f>
        <v>0</v>
      </c>
      <c r="D3900" s="78">
        <f>'Balance N-1'!L3903</f>
        <v>0</v>
      </c>
      <c r="E3900" s="78">
        <f>'Balance N-1'!M3903</f>
        <v>0</v>
      </c>
      <c r="F3900" s="78">
        <f>'Balance N-1'!N3903</f>
        <v>0</v>
      </c>
      <c r="G3900" s="78">
        <f>'Balance N-1'!O3903</f>
        <v>0</v>
      </c>
      <c r="H3900" s="78">
        <f>'Balance N-1'!P3903</f>
        <v>0</v>
      </c>
      <c r="I3900" s="79">
        <f t="shared" si="60"/>
        <v>0</v>
      </c>
    </row>
    <row r="3901" spans="1:9" ht="15.6">
      <c r="A3901" s="85">
        <f>'Balance N-1'!I3904</f>
        <v>0</v>
      </c>
      <c r="B3901" s="75">
        <f>'Balance N-1'!J3904</f>
        <v>0</v>
      </c>
      <c r="C3901" s="78">
        <f>'Balance N-1'!K3904</f>
        <v>0</v>
      </c>
      <c r="D3901" s="78">
        <f>'Balance N-1'!L3904</f>
        <v>0</v>
      </c>
      <c r="E3901" s="78">
        <f>'Balance N-1'!M3904</f>
        <v>0</v>
      </c>
      <c r="F3901" s="78">
        <f>'Balance N-1'!N3904</f>
        <v>0</v>
      </c>
      <c r="G3901" s="78">
        <f>'Balance N-1'!O3904</f>
        <v>0</v>
      </c>
      <c r="H3901" s="78">
        <f>'Balance N-1'!P3904</f>
        <v>0</v>
      </c>
      <c r="I3901" s="79">
        <f t="shared" si="60"/>
        <v>0</v>
      </c>
    </row>
    <row r="3902" spans="1:9" ht="15.6">
      <c r="A3902" s="85">
        <f>'Balance N-1'!I3905</f>
        <v>0</v>
      </c>
      <c r="B3902" s="75">
        <f>'Balance N-1'!J3905</f>
        <v>0</v>
      </c>
      <c r="C3902" s="78">
        <f>'Balance N-1'!K3905</f>
        <v>0</v>
      </c>
      <c r="D3902" s="78">
        <f>'Balance N-1'!L3905</f>
        <v>0</v>
      </c>
      <c r="E3902" s="78">
        <f>'Balance N-1'!M3905</f>
        <v>0</v>
      </c>
      <c r="F3902" s="78">
        <f>'Balance N-1'!N3905</f>
        <v>0</v>
      </c>
      <c r="G3902" s="78">
        <f>'Balance N-1'!O3905</f>
        <v>0</v>
      </c>
      <c r="H3902" s="78">
        <f>'Balance N-1'!P3905</f>
        <v>0</v>
      </c>
      <c r="I3902" s="79">
        <f t="shared" si="60"/>
        <v>0</v>
      </c>
    </row>
    <row r="3903" spans="1:9" ht="15.6">
      <c r="A3903" s="85">
        <f>'Balance N-1'!I3906</f>
        <v>0</v>
      </c>
      <c r="B3903" s="75">
        <f>'Balance N-1'!J3906</f>
        <v>0</v>
      </c>
      <c r="C3903" s="78">
        <f>'Balance N-1'!K3906</f>
        <v>0</v>
      </c>
      <c r="D3903" s="78">
        <f>'Balance N-1'!L3906</f>
        <v>0</v>
      </c>
      <c r="E3903" s="78">
        <f>'Balance N-1'!M3906</f>
        <v>0</v>
      </c>
      <c r="F3903" s="78">
        <f>'Balance N-1'!N3906</f>
        <v>0</v>
      </c>
      <c r="G3903" s="78">
        <f>'Balance N-1'!O3906</f>
        <v>0</v>
      </c>
      <c r="H3903" s="78">
        <f>'Balance N-1'!P3906</f>
        <v>0</v>
      </c>
      <c r="I3903" s="79">
        <f t="shared" si="60"/>
        <v>0</v>
      </c>
    </row>
    <row r="3904" spans="1:9" ht="15.6">
      <c r="A3904" s="85">
        <f>'Balance N-1'!I3907</f>
        <v>0</v>
      </c>
      <c r="B3904" s="75">
        <f>'Balance N-1'!J3907</f>
        <v>0</v>
      </c>
      <c r="C3904" s="78">
        <f>'Balance N-1'!K3907</f>
        <v>0</v>
      </c>
      <c r="D3904" s="78">
        <f>'Balance N-1'!L3907</f>
        <v>0</v>
      </c>
      <c r="E3904" s="78">
        <f>'Balance N-1'!M3907</f>
        <v>0</v>
      </c>
      <c r="F3904" s="78">
        <f>'Balance N-1'!N3907</f>
        <v>0</v>
      </c>
      <c r="G3904" s="78">
        <f>'Balance N-1'!O3907</f>
        <v>0</v>
      </c>
      <c r="H3904" s="78">
        <f>'Balance N-1'!P3907</f>
        <v>0</v>
      </c>
      <c r="I3904" s="79">
        <f t="shared" si="60"/>
        <v>0</v>
      </c>
    </row>
    <row r="3905" spans="1:9" ht="15.6">
      <c r="A3905" s="85">
        <f>'Balance N-1'!I3908</f>
        <v>0</v>
      </c>
      <c r="B3905" s="75">
        <f>'Balance N-1'!J3908</f>
        <v>0</v>
      </c>
      <c r="C3905" s="78">
        <f>'Balance N-1'!K3908</f>
        <v>0</v>
      </c>
      <c r="D3905" s="78">
        <f>'Balance N-1'!L3908</f>
        <v>0</v>
      </c>
      <c r="E3905" s="78">
        <f>'Balance N-1'!M3908</f>
        <v>0</v>
      </c>
      <c r="F3905" s="78">
        <f>'Balance N-1'!N3908</f>
        <v>0</v>
      </c>
      <c r="G3905" s="78">
        <f>'Balance N-1'!O3908</f>
        <v>0</v>
      </c>
      <c r="H3905" s="78">
        <f>'Balance N-1'!P3908</f>
        <v>0</v>
      </c>
      <c r="I3905" s="79">
        <f t="shared" si="60"/>
        <v>0</v>
      </c>
    </row>
    <row r="3906" spans="1:9" ht="15.6">
      <c r="A3906" s="85">
        <f>'Balance N-1'!I3909</f>
        <v>0</v>
      </c>
      <c r="B3906" s="75">
        <f>'Balance N-1'!J3909</f>
        <v>0</v>
      </c>
      <c r="C3906" s="78">
        <f>'Balance N-1'!K3909</f>
        <v>0</v>
      </c>
      <c r="D3906" s="78">
        <f>'Balance N-1'!L3909</f>
        <v>0</v>
      </c>
      <c r="E3906" s="78">
        <f>'Balance N-1'!M3909</f>
        <v>0</v>
      </c>
      <c r="F3906" s="78">
        <f>'Balance N-1'!N3909</f>
        <v>0</v>
      </c>
      <c r="G3906" s="78">
        <f>'Balance N-1'!O3909</f>
        <v>0</v>
      </c>
      <c r="H3906" s="78">
        <f>'Balance N-1'!P3909</f>
        <v>0</v>
      </c>
      <c r="I3906" s="79">
        <f t="shared" si="60"/>
        <v>0</v>
      </c>
    </row>
    <row r="3907" spans="1:9" ht="15.6">
      <c r="A3907" s="85">
        <f>'Balance N-1'!I3910</f>
        <v>0</v>
      </c>
      <c r="B3907" s="75">
        <f>'Balance N-1'!J3910</f>
        <v>0</v>
      </c>
      <c r="C3907" s="78">
        <f>'Balance N-1'!K3910</f>
        <v>0</v>
      </c>
      <c r="D3907" s="78">
        <f>'Balance N-1'!L3910</f>
        <v>0</v>
      </c>
      <c r="E3907" s="78">
        <f>'Balance N-1'!M3910</f>
        <v>0</v>
      </c>
      <c r="F3907" s="78">
        <f>'Balance N-1'!N3910</f>
        <v>0</v>
      </c>
      <c r="G3907" s="78">
        <f>'Balance N-1'!O3910</f>
        <v>0</v>
      </c>
      <c r="H3907" s="78">
        <f>'Balance N-1'!P3910</f>
        <v>0</v>
      </c>
      <c r="I3907" s="79">
        <f t="shared" ref="I3907:I3970" si="61">(C3907-D3907)+(E3907-F3907)-(G3907-H3907)</f>
        <v>0</v>
      </c>
    </row>
    <row r="3908" spans="1:9" ht="15.6">
      <c r="A3908" s="85">
        <f>'Balance N-1'!I3911</f>
        <v>0</v>
      </c>
      <c r="B3908" s="75">
        <f>'Balance N-1'!J3911</f>
        <v>0</v>
      </c>
      <c r="C3908" s="78">
        <f>'Balance N-1'!K3911</f>
        <v>0</v>
      </c>
      <c r="D3908" s="78">
        <f>'Balance N-1'!L3911</f>
        <v>0</v>
      </c>
      <c r="E3908" s="78">
        <f>'Balance N-1'!M3911</f>
        <v>0</v>
      </c>
      <c r="F3908" s="78">
        <f>'Balance N-1'!N3911</f>
        <v>0</v>
      </c>
      <c r="G3908" s="78">
        <f>'Balance N-1'!O3911</f>
        <v>0</v>
      </c>
      <c r="H3908" s="78">
        <f>'Balance N-1'!P3911</f>
        <v>0</v>
      </c>
      <c r="I3908" s="79">
        <f t="shared" si="61"/>
        <v>0</v>
      </c>
    </row>
    <row r="3909" spans="1:9" ht="15.6">
      <c r="A3909" s="85">
        <f>'Balance N-1'!I3912</f>
        <v>0</v>
      </c>
      <c r="B3909" s="75">
        <f>'Balance N-1'!J3912</f>
        <v>0</v>
      </c>
      <c r="C3909" s="78">
        <f>'Balance N-1'!K3912</f>
        <v>0</v>
      </c>
      <c r="D3909" s="78">
        <f>'Balance N-1'!L3912</f>
        <v>0</v>
      </c>
      <c r="E3909" s="78">
        <f>'Balance N-1'!M3912</f>
        <v>0</v>
      </c>
      <c r="F3909" s="78">
        <f>'Balance N-1'!N3912</f>
        <v>0</v>
      </c>
      <c r="G3909" s="78">
        <f>'Balance N-1'!O3912</f>
        <v>0</v>
      </c>
      <c r="H3909" s="78">
        <f>'Balance N-1'!P3912</f>
        <v>0</v>
      </c>
      <c r="I3909" s="79">
        <f t="shared" si="61"/>
        <v>0</v>
      </c>
    </row>
    <row r="3910" spans="1:9" ht="15.6">
      <c r="A3910" s="85">
        <f>'Balance N-1'!I3913</f>
        <v>0</v>
      </c>
      <c r="B3910" s="75">
        <f>'Balance N-1'!J3913</f>
        <v>0</v>
      </c>
      <c r="C3910" s="78">
        <f>'Balance N-1'!K3913</f>
        <v>0</v>
      </c>
      <c r="D3910" s="78">
        <f>'Balance N-1'!L3913</f>
        <v>0</v>
      </c>
      <c r="E3910" s="78">
        <f>'Balance N-1'!M3913</f>
        <v>0</v>
      </c>
      <c r="F3910" s="78">
        <f>'Balance N-1'!N3913</f>
        <v>0</v>
      </c>
      <c r="G3910" s="78">
        <f>'Balance N-1'!O3913</f>
        <v>0</v>
      </c>
      <c r="H3910" s="78">
        <f>'Balance N-1'!P3913</f>
        <v>0</v>
      </c>
      <c r="I3910" s="79">
        <f t="shared" si="61"/>
        <v>0</v>
      </c>
    </row>
    <row r="3911" spans="1:9" ht="15.6">
      <c r="A3911" s="85">
        <f>'Balance N-1'!I3914</f>
        <v>0</v>
      </c>
      <c r="B3911" s="75">
        <f>'Balance N-1'!J3914</f>
        <v>0</v>
      </c>
      <c r="C3911" s="78">
        <f>'Balance N-1'!K3914</f>
        <v>0</v>
      </c>
      <c r="D3911" s="78">
        <f>'Balance N-1'!L3914</f>
        <v>0</v>
      </c>
      <c r="E3911" s="78">
        <f>'Balance N-1'!M3914</f>
        <v>0</v>
      </c>
      <c r="F3911" s="78">
        <f>'Balance N-1'!N3914</f>
        <v>0</v>
      </c>
      <c r="G3911" s="78">
        <f>'Balance N-1'!O3914</f>
        <v>0</v>
      </c>
      <c r="H3911" s="78">
        <f>'Balance N-1'!P3914</f>
        <v>0</v>
      </c>
      <c r="I3911" s="79">
        <f t="shared" si="61"/>
        <v>0</v>
      </c>
    </row>
    <row r="3912" spans="1:9" ht="15.6">
      <c r="A3912" s="85">
        <f>'Balance N-1'!I3915</f>
        <v>0</v>
      </c>
      <c r="B3912" s="75">
        <f>'Balance N-1'!J3915</f>
        <v>0</v>
      </c>
      <c r="C3912" s="78">
        <f>'Balance N-1'!K3915</f>
        <v>0</v>
      </c>
      <c r="D3912" s="78">
        <f>'Balance N-1'!L3915</f>
        <v>0</v>
      </c>
      <c r="E3912" s="78">
        <f>'Balance N-1'!M3915</f>
        <v>0</v>
      </c>
      <c r="F3912" s="78">
        <f>'Balance N-1'!N3915</f>
        <v>0</v>
      </c>
      <c r="G3912" s="78">
        <f>'Balance N-1'!O3915</f>
        <v>0</v>
      </c>
      <c r="H3912" s="78">
        <f>'Balance N-1'!P3915</f>
        <v>0</v>
      </c>
      <c r="I3912" s="79">
        <f t="shared" si="61"/>
        <v>0</v>
      </c>
    </row>
    <row r="3913" spans="1:9" ht="15.6">
      <c r="A3913" s="85">
        <f>'Balance N-1'!I3916</f>
        <v>0</v>
      </c>
      <c r="B3913" s="75">
        <f>'Balance N-1'!J3916</f>
        <v>0</v>
      </c>
      <c r="C3913" s="78">
        <f>'Balance N-1'!K3916</f>
        <v>0</v>
      </c>
      <c r="D3913" s="78">
        <f>'Balance N-1'!L3916</f>
        <v>0</v>
      </c>
      <c r="E3913" s="78">
        <f>'Balance N-1'!M3916</f>
        <v>0</v>
      </c>
      <c r="F3913" s="78">
        <f>'Balance N-1'!N3916</f>
        <v>0</v>
      </c>
      <c r="G3913" s="78">
        <f>'Balance N-1'!O3916</f>
        <v>0</v>
      </c>
      <c r="H3913" s="78">
        <f>'Balance N-1'!P3916</f>
        <v>0</v>
      </c>
      <c r="I3913" s="79">
        <f t="shared" si="61"/>
        <v>0</v>
      </c>
    </row>
    <row r="3914" spans="1:9" ht="15.6">
      <c r="A3914" s="85">
        <f>'Balance N-1'!I3917</f>
        <v>0</v>
      </c>
      <c r="B3914" s="75">
        <f>'Balance N-1'!J3917</f>
        <v>0</v>
      </c>
      <c r="C3914" s="78">
        <f>'Balance N-1'!K3917</f>
        <v>0</v>
      </c>
      <c r="D3914" s="78">
        <f>'Balance N-1'!L3917</f>
        <v>0</v>
      </c>
      <c r="E3914" s="78">
        <f>'Balance N-1'!M3917</f>
        <v>0</v>
      </c>
      <c r="F3914" s="78">
        <f>'Balance N-1'!N3917</f>
        <v>0</v>
      </c>
      <c r="G3914" s="78">
        <f>'Balance N-1'!O3917</f>
        <v>0</v>
      </c>
      <c r="H3914" s="78">
        <f>'Balance N-1'!P3917</f>
        <v>0</v>
      </c>
      <c r="I3914" s="79">
        <f t="shared" si="61"/>
        <v>0</v>
      </c>
    </row>
    <row r="3915" spans="1:9" ht="15.6">
      <c r="A3915" s="85">
        <f>'Balance N-1'!I3918</f>
        <v>0</v>
      </c>
      <c r="B3915" s="75">
        <f>'Balance N-1'!J3918</f>
        <v>0</v>
      </c>
      <c r="C3915" s="78">
        <f>'Balance N-1'!K3918</f>
        <v>0</v>
      </c>
      <c r="D3915" s="78">
        <f>'Balance N-1'!L3918</f>
        <v>0</v>
      </c>
      <c r="E3915" s="78">
        <f>'Balance N-1'!M3918</f>
        <v>0</v>
      </c>
      <c r="F3915" s="78">
        <f>'Balance N-1'!N3918</f>
        <v>0</v>
      </c>
      <c r="G3915" s="78">
        <f>'Balance N-1'!O3918</f>
        <v>0</v>
      </c>
      <c r="H3915" s="78">
        <f>'Balance N-1'!P3918</f>
        <v>0</v>
      </c>
      <c r="I3915" s="79">
        <f t="shared" si="61"/>
        <v>0</v>
      </c>
    </row>
    <row r="3916" spans="1:9" ht="15.6">
      <c r="A3916" s="85">
        <f>'Balance N-1'!I3919</f>
        <v>0</v>
      </c>
      <c r="B3916" s="75">
        <f>'Balance N-1'!J3919</f>
        <v>0</v>
      </c>
      <c r="C3916" s="78">
        <f>'Balance N-1'!K3919</f>
        <v>0</v>
      </c>
      <c r="D3916" s="78">
        <f>'Balance N-1'!L3919</f>
        <v>0</v>
      </c>
      <c r="E3916" s="78">
        <f>'Balance N-1'!M3919</f>
        <v>0</v>
      </c>
      <c r="F3916" s="78">
        <f>'Balance N-1'!N3919</f>
        <v>0</v>
      </c>
      <c r="G3916" s="78">
        <f>'Balance N-1'!O3919</f>
        <v>0</v>
      </c>
      <c r="H3916" s="78">
        <f>'Balance N-1'!P3919</f>
        <v>0</v>
      </c>
      <c r="I3916" s="79">
        <f t="shared" si="61"/>
        <v>0</v>
      </c>
    </row>
    <row r="3917" spans="1:9" ht="15.6">
      <c r="A3917" s="85">
        <f>'Balance N-1'!I3920</f>
        <v>0</v>
      </c>
      <c r="B3917" s="75">
        <f>'Balance N-1'!J3920</f>
        <v>0</v>
      </c>
      <c r="C3917" s="78">
        <f>'Balance N-1'!K3920</f>
        <v>0</v>
      </c>
      <c r="D3917" s="78">
        <f>'Balance N-1'!L3920</f>
        <v>0</v>
      </c>
      <c r="E3917" s="78">
        <f>'Balance N-1'!M3920</f>
        <v>0</v>
      </c>
      <c r="F3917" s="78">
        <f>'Balance N-1'!N3920</f>
        <v>0</v>
      </c>
      <c r="G3917" s="78">
        <f>'Balance N-1'!O3920</f>
        <v>0</v>
      </c>
      <c r="H3917" s="78">
        <f>'Balance N-1'!P3920</f>
        <v>0</v>
      </c>
      <c r="I3917" s="79">
        <f t="shared" si="61"/>
        <v>0</v>
      </c>
    </row>
    <row r="3918" spans="1:9" ht="15.6">
      <c r="A3918" s="85">
        <f>'Balance N-1'!I3921</f>
        <v>0</v>
      </c>
      <c r="B3918" s="75">
        <f>'Balance N-1'!J3921</f>
        <v>0</v>
      </c>
      <c r="C3918" s="78">
        <f>'Balance N-1'!K3921</f>
        <v>0</v>
      </c>
      <c r="D3918" s="78">
        <f>'Balance N-1'!L3921</f>
        <v>0</v>
      </c>
      <c r="E3918" s="78">
        <f>'Balance N-1'!M3921</f>
        <v>0</v>
      </c>
      <c r="F3918" s="78">
        <f>'Balance N-1'!N3921</f>
        <v>0</v>
      </c>
      <c r="G3918" s="78">
        <f>'Balance N-1'!O3921</f>
        <v>0</v>
      </c>
      <c r="H3918" s="78">
        <f>'Balance N-1'!P3921</f>
        <v>0</v>
      </c>
      <c r="I3918" s="79">
        <f t="shared" si="61"/>
        <v>0</v>
      </c>
    </row>
    <row r="3919" spans="1:9" ht="15.6">
      <c r="A3919" s="85">
        <f>'Balance N-1'!I3922</f>
        <v>0</v>
      </c>
      <c r="B3919" s="75">
        <f>'Balance N-1'!J3922</f>
        <v>0</v>
      </c>
      <c r="C3919" s="78">
        <f>'Balance N-1'!K3922</f>
        <v>0</v>
      </c>
      <c r="D3919" s="78">
        <f>'Balance N-1'!L3922</f>
        <v>0</v>
      </c>
      <c r="E3919" s="78">
        <f>'Balance N-1'!M3922</f>
        <v>0</v>
      </c>
      <c r="F3919" s="78">
        <f>'Balance N-1'!N3922</f>
        <v>0</v>
      </c>
      <c r="G3919" s="78">
        <f>'Balance N-1'!O3922</f>
        <v>0</v>
      </c>
      <c r="H3919" s="78">
        <f>'Balance N-1'!P3922</f>
        <v>0</v>
      </c>
      <c r="I3919" s="79">
        <f t="shared" si="61"/>
        <v>0</v>
      </c>
    </row>
    <row r="3920" spans="1:9" ht="15.6">
      <c r="A3920" s="85">
        <f>'Balance N-1'!I3923</f>
        <v>0</v>
      </c>
      <c r="B3920" s="75">
        <f>'Balance N-1'!J3923</f>
        <v>0</v>
      </c>
      <c r="C3920" s="78">
        <f>'Balance N-1'!K3923</f>
        <v>0</v>
      </c>
      <c r="D3920" s="78">
        <f>'Balance N-1'!L3923</f>
        <v>0</v>
      </c>
      <c r="E3920" s="78">
        <f>'Balance N-1'!M3923</f>
        <v>0</v>
      </c>
      <c r="F3920" s="78">
        <f>'Balance N-1'!N3923</f>
        <v>0</v>
      </c>
      <c r="G3920" s="78">
        <f>'Balance N-1'!O3923</f>
        <v>0</v>
      </c>
      <c r="H3920" s="78">
        <f>'Balance N-1'!P3923</f>
        <v>0</v>
      </c>
      <c r="I3920" s="79">
        <f t="shared" si="61"/>
        <v>0</v>
      </c>
    </row>
    <row r="3921" spans="1:9" ht="15.6">
      <c r="A3921" s="85">
        <f>'Balance N-1'!I3924</f>
        <v>0</v>
      </c>
      <c r="B3921" s="75">
        <f>'Balance N-1'!J3924</f>
        <v>0</v>
      </c>
      <c r="C3921" s="78">
        <f>'Balance N-1'!K3924</f>
        <v>0</v>
      </c>
      <c r="D3921" s="78">
        <f>'Balance N-1'!L3924</f>
        <v>0</v>
      </c>
      <c r="E3921" s="78">
        <f>'Balance N-1'!M3924</f>
        <v>0</v>
      </c>
      <c r="F3921" s="78">
        <f>'Balance N-1'!N3924</f>
        <v>0</v>
      </c>
      <c r="G3921" s="78">
        <f>'Balance N-1'!O3924</f>
        <v>0</v>
      </c>
      <c r="H3921" s="78">
        <f>'Balance N-1'!P3924</f>
        <v>0</v>
      </c>
      <c r="I3921" s="79">
        <f t="shared" si="61"/>
        <v>0</v>
      </c>
    </row>
    <row r="3922" spans="1:9" ht="15.6">
      <c r="A3922" s="85">
        <f>'Balance N-1'!I3925</f>
        <v>0</v>
      </c>
      <c r="B3922" s="75">
        <f>'Balance N-1'!J3925</f>
        <v>0</v>
      </c>
      <c r="C3922" s="78">
        <f>'Balance N-1'!K3925</f>
        <v>0</v>
      </c>
      <c r="D3922" s="78">
        <f>'Balance N-1'!L3925</f>
        <v>0</v>
      </c>
      <c r="E3922" s="78">
        <f>'Balance N-1'!M3925</f>
        <v>0</v>
      </c>
      <c r="F3922" s="78">
        <f>'Balance N-1'!N3925</f>
        <v>0</v>
      </c>
      <c r="G3922" s="78">
        <f>'Balance N-1'!O3925</f>
        <v>0</v>
      </c>
      <c r="H3922" s="78">
        <f>'Balance N-1'!P3925</f>
        <v>0</v>
      </c>
      <c r="I3922" s="79">
        <f t="shared" si="61"/>
        <v>0</v>
      </c>
    </row>
    <row r="3923" spans="1:9" ht="15.6">
      <c r="A3923" s="85">
        <f>'Balance N-1'!I3926</f>
        <v>0</v>
      </c>
      <c r="B3923" s="75">
        <f>'Balance N-1'!J3926</f>
        <v>0</v>
      </c>
      <c r="C3923" s="78">
        <f>'Balance N-1'!K3926</f>
        <v>0</v>
      </c>
      <c r="D3923" s="78">
        <f>'Balance N-1'!L3926</f>
        <v>0</v>
      </c>
      <c r="E3923" s="78">
        <f>'Balance N-1'!M3926</f>
        <v>0</v>
      </c>
      <c r="F3923" s="78">
        <f>'Balance N-1'!N3926</f>
        <v>0</v>
      </c>
      <c r="G3923" s="78">
        <f>'Balance N-1'!O3926</f>
        <v>0</v>
      </c>
      <c r="H3923" s="78">
        <f>'Balance N-1'!P3926</f>
        <v>0</v>
      </c>
      <c r="I3923" s="79">
        <f t="shared" si="61"/>
        <v>0</v>
      </c>
    </row>
    <row r="3924" spans="1:9" ht="15.6">
      <c r="A3924" s="85">
        <f>'Balance N-1'!I3927</f>
        <v>0</v>
      </c>
      <c r="B3924" s="75">
        <f>'Balance N-1'!J3927</f>
        <v>0</v>
      </c>
      <c r="C3924" s="78">
        <f>'Balance N-1'!K3927</f>
        <v>0</v>
      </c>
      <c r="D3924" s="78">
        <f>'Balance N-1'!L3927</f>
        <v>0</v>
      </c>
      <c r="E3924" s="78">
        <f>'Balance N-1'!M3927</f>
        <v>0</v>
      </c>
      <c r="F3924" s="78">
        <f>'Balance N-1'!N3927</f>
        <v>0</v>
      </c>
      <c r="G3924" s="78">
        <f>'Balance N-1'!O3927</f>
        <v>0</v>
      </c>
      <c r="H3924" s="78">
        <f>'Balance N-1'!P3927</f>
        <v>0</v>
      </c>
      <c r="I3924" s="79">
        <f t="shared" si="61"/>
        <v>0</v>
      </c>
    </row>
    <row r="3925" spans="1:9" ht="15.6">
      <c r="A3925" s="85">
        <f>'Balance N-1'!I3928</f>
        <v>0</v>
      </c>
      <c r="B3925" s="75">
        <f>'Balance N-1'!J3928</f>
        <v>0</v>
      </c>
      <c r="C3925" s="78">
        <f>'Balance N-1'!K3928</f>
        <v>0</v>
      </c>
      <c r="D3925" s="78">
        <f>'Balance N-1'!L3928</f>
        <v>0</v>
      </c>
      <c r="E3925" s="78">
        <f>'Balance N-1'!M3928</f>
        <v>0</v>
      </c>
      <c r="F3925" s="78">
        <f>'Balance N-1'!N3928</f>
        <v>0</v>
      </c>
      <c r="G3925" s="78">
        <f>'Balance N-1'!O3928</f>
        <v>0</v>
      </c>
      <c r="H3925" s="78">
        <f>'Balance N-1'!P3928</f>
        <v>0</v>
      </c>
      <c r="I3925" s="79">
        <f t="shared" si="61"/>
        <v>0</v>
      </c>
    </row>
    <row r="3926" spans="1:9" ht="15.6">
      <c r="A3926" s="85">
        <f>'Balance N-1'!I3929</f>
        <v>0</v>
      </c>
      <c r="B3926" s="75">
        <f>'Balance N-1'!J3929</f>
        <v>0</v>
      </c>
      <c r="C3926" s="78">
        <f>'Balance N-1'!K3929</f>
        <v>0</v>
      </c>
      <c r="D3926" s="78">
        <f>'Balance N-1'!L3929</f>
        <v>0</v>
      </c>
      <c r="E3926" s="78">
        <f>'Balance N-1'!M3929</f>
        <v>0</v>
      </c>
      <c r="F3926" s="78">
        <f>'Balance N-1'!N3929</f>
        <v>0</v>
      </c>
      <c r="G3926" s="78">
        <f>'Balance N-1'!O3929</f>
        <v>0</v>
      </c>
      <c r="H3926" s="78">
        <f>'Balance N-1'!P3929</f>
        <v>0</v>
      </c>
      <c r="I3926" s="79">
        <f t="shared" si="61"/>
        <v>0</v>
      </c>
    </row>
    <row r="3927" spans="1:9" ht="15.6">
      <c r="A3927" s="85">
        <f>'Balance N-1'!I3930</f>
        <v>0</v>
      </c>
      <c r="B3927" s="75">
        <f>'Balance N-1'!J3930</f>
        <v>0</v>
      </c>
      <c r="C3927" s="78">
        <f>'Balance N-1'!K3930</f>
        <v>0</v>
      </c>
      <c r="D3927" s="78">
        <f>'Balance N-1'!L3930</f>
        <v>0</v>
      </c>
      <c r="E3927" s="78">
        <f>'Balance N-1'!M3930</f>
        <v>0</v>
      </c>
      <c r="F3927" s="78">
        <f>'Balance N-1'!N3930</f>
        <v>0</v>
      </c>
      <c r="G3927" s="78">
        <f>'Balance N-1'!O3930</f>
        <v>0</v>
      </c>
      <c r="H3927" s="78">
        <f>'Balance N-1'!P3930</f>
        <v>0</v>
      </c>
      <c r="I3927" s="79">
        <f t="shared" si="61"/>
        <v>0</v>
      </c>
    </row>
    <row r="3928" spans="1:9" ht="15.6">
      <c r="A3928" s="85">
        <f>'Balance N-1'!I3931</f>
        <v>0</v>
      </c>
      <c r="B3928" s="75">
        <f>'Balance N-1'!J3931</f>
        <v>0</v>
      </c>
      <c r="C3928" s="78">
        <f>'Balance N-1'!K3931</f>
        <v>0</v>
      </c>
      <c r="D3928" s="78">
        <f>'Balance N-1'!L3931</f>
        <v>0</v>
      </c>
      <c r="E3928" s="78">
        <f>'Balance N-1'!M3931</f>
        <v>0</v>
      </c>
      <c r="F3928" s="78">
        <f>'Balance N-1'!N3931</f>
        <v>0</v>
      </c>
      <c r="G3928" s="78">
        <f>'Balance N-1'!O3931</f>
        <v>0</v>
      </c>
      <c r="H3928" s="78">
        <f>'Balance N-1'!P3931</f>
        <v>0</v>
      </c>
      <c r="I3928" s="79">
        <f t="shared" si="61"/>
        <v>0</v>
      </c>
    </row>
    <row r="3929" spans="1:9" ht="15.6">
      <c r="A3929" s="85">
        <f>'Balance N-1'!I3932</f>
        <v>0</v>
      </c>
      <c r="B3929" s="75">
        <f>'Balance N-1'!J3932</f>
        <v>0</v>
      </c>
      <c r="C3929" s="78">
        <f>'Balance N-1'!K3932</f>
        <v>0</v>
      </c>
      <c r="D3929" s="78">
        <f>'Balance N-1'!L3932</f>
        <v>0</v>
      </c>
      <c r="E3929" s="78">
        <f>'Balance N-1'!M3932</f>
        <v>0</v>
      </c>
      <c r="F3929" s="78">
        <f>'Balance N-1'!N3932</f>
        <v>0</v>
      </c>
      <c r="G3929" s="78">
        <f>'Balance N-1'!O3932</f>
        <v>0</v>
      </c>
      <c r="H3929" s="78">
        <f>'Balance N-1'!P3932</f>
        <v>0</v>
      </c>
      <c r="I3929" s="79">
        <f t="shared" si="61"/>
        <v>0</v>
      </c>
    </row>
    <row r="3930" spans="1:9" ht="15.6">
      <c r="A3930" s="85">
        <f>'Balance N-1'!I3933</f>
        <v>0</v>
      </c>
      <c r="B3930" s="75">
        <f>'Balance N-1'!J3933</f>
        <v>0</v>
      </c>
      <c r="C3930" s="78">
        <f>'Balance N-1'!K3933</f>
        <v>0</v>
      </c>
      <c r="D3930" s="78">
        <f>'Balance N-1'!L3933</f>
        <v>0</v>
      </c>
      <c r="E3930" s="78">
        <f>'Balance N-1'!M3933</f>
        <v>0</v>
      </c>
      <c r="F3930" s="78">
        <f>'Balance N-1'!N3933</f>
        <v>0</v>
      </c>
      <c r="G3930" s="78">
        <f>'Balance N-1'!O3933</f>
        <v>0</v>
      </c>
      <c r="H3930" s="78">
        <f>'Balance N-1'!P3933</f>
        <v>0</v>
      </c>
      <c r="I3930" s="79">
        <f t="shared" si="61"/>
        <v>0</v>
      </c>
    </row>
    <row r="3931" spans="1:9" ht="15.6">
      <c r="A3931" s="85">
        <f>'Balance N-1'!I3934</f>
        <v>0</v>
      </c>
      <c r="B3931" s="75">
        <f>'Balance N-1'!J3934</f>
        <v>0</v>
      </c>
      <c r="C3931" s="78">
        <f>'Balance N-1'!K3934</f>
        <v>0</v>
      </c>
      <c r="D3931" s="78">
        <f>'Balance N-1'!L3934</f>
        <v>0</v>
      </c>
      <c r="E3931" s="78">
        <f>'Balance N-1'!M3934</f>
        <v>0</v>
      </c>
      <c r="F3931" s="78">
        <f>'Balance N-1'!N3934</f>
        <v>0</v>
      </c>
      <c r="G3931" s="78">
        <f>'Balance N-1'!O3934</f>
        <v>0</v>
      </c>
      <c r="H3931" s="78">
        <f>'Balance N-1'!P3934</f>
        <v>0</v>
      </c>
      <c r="I3931" s="79">
        <f t="shared" si="61"/>
        <v>0</v>
      </c>
    </row>
    <row r="3932" spans="1:9" ht="15.6">
      <c r="A3932" s="85">
        <f>'Balance N-1'!I3935</f>
        <v>0</v>
      </c>
      <c r="B3932" s="75">
        <f>'Balance N-1'!J3935</f>
        <v>0</v>
      </c>
      <c r="C3932" s="78">
        <f>'Balance N-1'!K3935</f>
        <v>0</v>
      </c>
      <c r="D3932" s="78">
        <f>'Balance N-1'!L3935</f>
        <v>0</v>
      </c>
      <c r="E3932" s="78">
        <f>'Balance N-1'!M3935</f>
        <v>0</v>
      </c>
      <c r="F3932" s="78">
        <f>'Balance N-1'!N3935</f>
        <v>0</v>
      </c>
      <c r="G3932" s="78">
        <f>'Balance N-1'!O3935</f>
        <v>0</v>
      </c>
      <c r="H3932" s="78">
        <f>'Balance N-1'!P3935</f>
        <v>0</v>
      </c>
      <c r="I3932" s="79">
        <f t="shared" si="61"/>
        <v>0</v>
      </c>
    </row>
    <row r="3933" spans="1:9" ht="15.6">
      <c r="A3933" s="85">
        <f>'Balance N-1'!I3936</f>
        <v>0</v>
      </c>
      <c r="B3933" s="75">
        <f>'Balance N-1'!J3936</f>
        <v>0</v>
      </c>
      <c r="C3933" s="78">
        <f>'Balance N-1'!K3936</f>
        <v>0</v>
      </c>
      <c r="D3933" s="78">
        <f>'Balance N-1'!L3936</f>
        <v>0</v>
      </c>
      <c r="E3933" s="78">
        <f>'Balance N-1'!M3936</f>
        <v>0</v>
      </c>
      <c r="F3933" s="78">
        <f>'Balance N-1'!N3936</f>
        <v>0</v>
      </c>
      <c r="G3933" s="78">
        <f>'Balance N-1'!O3936</f>
        <v>0</v>
      </c>
      <c r="H3933" s="78">
        <f>'Balance N-1'!P3936</f>
        <v>0</v>
      </c>
      <c r="I3933" s="79">
        <f t="shared" si="61"/>
        <v>0</v>
      </c>
    </row>
    <row r="3934" spans="1:9" ht="15.6">
      <c r="A3934" s="85">
        <f>'Balance N-1'!I3937</f>
        <v>0</v>
      </c>
      <c r="B3934" s="75">
        <f>'Balance N-1'!J3937</f>
        <v>0</v>
      </c>
      <c r="C3934" s="78">
        <f>'Balance N-1'!K3937</f>
        <v>0</v>
      </c>
      <c r="D3934" s="78">
        <f>'Balance N-1'!L3937</f>
        <v>0</v>
      </c>
      <c r="E3934" s="78">
        <f>'Balance N-1'!M3937</f>
        <v>0</v>
      </c>
      <c r="F3934" s="78">
        <f>'Balance N-1'!N3937</f>
        <v>0</v>
      </c>
      <c r="G3934" s="78">
        <f>'Balance N-1'!O3937</f>
        <v>0</v>
      </c>
      <c r="H3934" s="78">
        <f>'Balance N-1'!P3937</f>
        <v>0</v>
      </c>
      <c r="I3934" s="79">
        <f t="shared" si="61"/>
        <v>0</v>
      </c>
    </row>
    <row r="3935" spans="1:9" ht="15.6">
      <c r="A3935" s="85">
        <f>'Balance N-1'!I3938</f>
        <v>0</v>
      </c>
      <c r="B3935" s="75">
        <f>'Balance N-1'!J3938</f>
        <v>0</v>
      </c>
      <c r="C3935" s="78">
        <f>'Balance N-1'!K3938</f>
        <v>0</v>
      </c>
      <c r="D3935" s="78">
        <f>'Balance N-1'!L3938</f>
        <v>0</v>
      </c>
      <c r="E3935" s="78">
        <f>'Balance N-1'!M3938</f>
        <v>0</v>
      </c>
      <c r="F3935" s="78">
        <f>'Balance N-1'!N3938</f>
        <v>0</v>
      </c>
      <c r="G3935" s="78">
        <f>'Balance N-1'!O3938</f>
        <v>0</v>
      </c>
      <c r="H3935" s="78">
        <f>'Balance N-1'!P3938</f>
        <v>0</v>
      </c>
      <c r="I3935" s="79">
        <f t="shared" si="61"/>
        <v>0</v>
      </c>
    </row>
    <row r="3936" spans="1:9" ht="15.6">
      <c r="A3936" s="85">
        <f>'Balance N-1'!I3939</f>
        <v>0</v>
      </c>
      <c r="B3936" s="75">
        <f>'Balance N-1'!J3939</f>
        <v>0</v>
      </c>
      <c r="C3936" s="78">
        <f>'Balance N-1'!K3939</f>
        <v>0</v>
      </c>
      <c r="D3936" s="78">
        <f>'Balance N-1'!L3939</f>
        <v>0</v>
      </c>
      <c r="E3936" s="78">
        <f>'Balance N-1'!M3939</f>
        <v>0</v>
      </c>
      <c r="F3936" s="78">
        <f>'Balance N-1'!N3939</f>
        <v>0</v>
      </c>
      <c r="G3936" s="78">
        <f>'Balance N-1'!O3939</f>
        <v>0</v>
      </c>
      <c r="H3936" s="78">
        <f>'Balance N-1'!P3939</f>
        <v>0</v>
      </c>
      <c r="I3936" s="79">
        <f t="shared" si="61"/>
        <v>0</v>
      </c>
    </row>
    <row r="3937" spans="1:9" ht="15.6">
      <c r="A3937" s="85">
        <f>'Balance N-1'!I3940</f>
        <v>0</v>
      </c>
      <c r="B3937" s="75">
        <f>'Balance N-1'!J3940</f>
        <v>0</v>
      </c>
      <c r="C3937" s="78">
        <f>'Balance N-1'!K3940</f>
        <v>0</v>
      </c>
      <c r="D3937" s="78">
        <f>'Balance N-1'!L3940</f>
        <v>0</v>
      </c>
      <c r="E3937" s="78">
        <f>'Balance N-1'!M3940</f>
        <v>0</v>
      </c>
      <c r="F3937" s="78">
        <f>'Balance N-1'!N3940</f>
        <v>0</v>
      </c>
      <c r="G3937" s="78">
        <f>'Balance N-1'!O3940</f>
        <v>0</v>
      </c>
      <c r="H3937" s="78">
        <f>'Balance N-1'!P3940</f>
        <v>0</v>
      </c>
      <c r="I3937" s="79">
        <f t="shared" si="61"/>
        <v>0</v>
      </c>
    </row>
    <row r="3938" spans="1:9" ht="15.6">
      <c r="A3938" s="85">
        <f>'Balance N-1'!I3941</f>
        <v>0</v>
      </c>
      <c r="B3938" s="75">
        <f>'Balance N-1'!J3941</f>
        <v>0</v>
      </c>
      <c r="C3938" s="78">
        <f>'Balance N-1'!K3941</f>
        <v>0</v>
      </c>
      <c r="D3938" s="78">
        <f>'Balance N-1'!L3941</f>
        <v>0</v>
      </c>
      <c r="E3938" s="78">
        <f>'Balance N-1'!M3941</f>
        <v>0</v>
      </c>
      <c r="F3938" s="78">
        <f>'Balance N-1'!N3941</f>
        <v>0</v>
      </c>
      <c r="G3938" s="78">
        <f>'Balance N-1'!O3941</f>
        <v>0</v>
      </c>
      <c r="H3938" s="78">
        <f>'Balance N-1'!P3941</f>
        <v>0</v>
      </c>
      <c r="I3938" s="79">
        <f t="shared" si="61"/>
        <v>0</v>
      </c>
    </row>
    <row r="3939" spans="1:9" ht="15.6">
      <c r="A3939" s="85">
        <f>'Balance N-1'!I3942</f>
        <v>0</v>
      </c>
      <c r="B3939" s="75">
        <f>'Balance N-1'!J3942</f>
        <v>0</v>
      </c>
      <c r="C3939" s="78">
        <f>'Balance N-1'!K3942</f>
        <v>0</v>
      </c>
      <c r="D3939" s="78">
        <f>'Balance N-1'!L3942</f>
        <v>0</v>
      </c>
      <c r="E3939" s="78">
        <f>'Balance N-1'!M3942</f>
        <v>0</v>
      </c>
      <c r="F3939" s="78">
        <f>'Balance N-1'!N3942</f>
        <v>0</v>
      </c>
      <c r="G3939" s="78">
        <f>'Balance N-1'!O3942</f>
        <v>0</v>
      </c>
      <c r="H3939" s="78">
        <f>'Balance N-1'!P3942</f>
        <v>0</v>
      </c>
      <c r="I3939" s="79">
        <f t="shared" si="61"/>
        <v>0</v>
      </c>
    </row>
    <row r="3940" spans="1:9" ht="15.6">
      <c r="A3940" s="85">
        <f>'Balance N-1'!I3943</f>
        <v>0</v>
      </c>
      <c r="B3940" s="75">
        <f>'Balance N-1'!J3943</f>
        <v>0</v>
      </c>
      <c r="C3940" s="78">
        <f>'Balance N-1'!K3943</f>
        <v>0</v>
      </c>
      <c r="D3940" s="78">
        <f>'Balance N-1'!L3943</f>
        <v>0</v>
      </c>
      <c r="E3940" s="78">
        <f>'Balance N-1'!M3943</f>
        <v>0</v>
      </c>
      <c r="F3940" s="78">
        <f>'Balance N-1'!N3943</f>
        <v>0</v>
      </c>
      <c r="G3940" s="78">
        <f>'Balance N-1'!O3943</f>
        <v>0</v>
      </c>
      <c r="H3940" s="78">
        <f>'Balance N-1'!P3943</f>
        <v>0</v>
      </c>
      <c r="I3940" s="79">
        <f t="shared" si="61"/>
        <v>0</v>
      </c>
    </row>
    <row r="3941" spans="1:9" ht="15.6">
      <c r="A3941" s="85">
        <f>'Balance N-1'!I3944</f>
        <v>0</v>
      </c>
      <c r="B3941" s="75">
        <f>'Balance N-1'!J3944</f>
        <v>0</v>
      </c>
      <c r="C3941" s="78">
        <f>'Balance N-1'!K3944</f>
        <v>0</v>
      </c>
      <c r="D3941" s="78">
        <f>'Balance N-1'!L3944</f>
        <v>0</v>
      </c>
      <c r="E3941" s="78">
        <f>'Balance N-1'!M3944</f>
        <v>0</v>
      </c>
      <c r="F3941" s="78">
        <f>'Balance N-1'!N3944</f>
        <v>0</v>
      </c>
      <c r="G3941" s="78">
        <f>'Balance N-1'!O3944</f>
        <v>0</v>
      </c>
      <c r="H3941" s="78">
        <f>'Balance N-1'!P3944</f>
        <v>0</v>
      </c>
      <c r="I3941" s="79">
        <f t="shared" si="61"/>
        <v>0</v>
      </c>
    </row>
    <row r="3942" spans="1:9" ht="15.6">
      <c r="A3942" s="85">
        <f>'Balance N-1'!I3945</f>
        <v>0</v>
      </c>
      <c r="B3942" s="75">
        <f>'Balance N-1'!J3945</f>
        <v>0</v>
      </c>
      <c r="C3942" s="78">
        <f>'Balance N-1'!K3945</f>
        <v>0</v>
      </c>
      <c r="D3942" s="78">
        <f>'Balance N-1'!L3945</f>
        <v>0</v>
      </c>
      <c r="E3942" s="78">
        <f>'Balance N-1'!M3945</f>
        <v>0</v>
      </c>
      <c r="F3942" s="78">
        <f>'Balance N-1'!N3945</f>
        <v>0</v>
      </c>
      <c r="G3942" s="78">
        <f>'Balance N-1'!O3945</f>
        <v>0</v>
      </c>
      <c r="H3942" s="78">
        <f>'Balance N-1'!P3945</f>
        <v>0</v>
      </c>
      <c r="I3942" s="79">
        <f t="shared" si="61"/>
        <v>0</v>
      </c>
    </row>
    <row r="3943" spans="1:9" ht="15.6">
      <c r="A3943" s="85">
        <f>'Balance N-1'!I3946</f>
        <v>0</v>
      </c>
      <c r="B3943" s="75">
        <f>'Balance N-1'!J3946</f>
        <v>0</v>
      </c>
      <c r="C3943" s="78">
        <f>'Balance N-1'!K3946</f>
        <v>0</v>
      </c>
      <c r="D3943" s="78">
        <f>'Balance N-1'!L3946</f>
        <v>0</v>
      </c>
      <c r="E3943" s="78">
        <f>'Balance N-1'!M3946</f>
        <v>0</v>
      </c>
      <c r="F3943" s="78">
        <f>'Balance N-1'!N3946</f>
        <v>0</v>
      </c>
      <c r="G3943" s="78">
        <f>'Balance N-1'!O3946</f>
        <v>0</v>
      </c>
      <c r="H3943" s="78">
        <f>'Balance N-1'!P3946</f>
        <v>0</v>
      </c>
      <c r="I3943" s="79">
        <f t="shared" si="61"/>
        <v>0</v>
      </c>
    </row>
    <row r="3944" spans="1:9" ht="15.6">
      <c r="A3944" s="85">
        <f>'Balance N-1'!I3947</f>
        <v>0</v>
      </c>
      <c r="B3944" s="75">
        <f>'Balance N-1'!J3947</f>
        <v>0</v>
      </c>
      <c r="C3944" s="78">
        <f>'Balance N-1'!K3947</f>
        <v>0</v>
      </c>
      <c r="D3944" s="78">
        <f>'Balance N-1'!L3947</f>
        <v>0</v>
      </c>
      <c r="E3944" s="78">
        <f>'Balance N-1'!M3947</f>
        <v>0</v>
      </c>
      <c r="F3944" s="78">
        <f>'Balance N-1'!N3947</f>
        <v>0</v>
      </c>
      <c r="G3944" s="78">
        <f>'Balance N-1'!O3947</f>
        <v>0</v>
      </c>
      <c r="H3944" s="78">
        <f>'Balance N-1'!P3947</f>
        <v>0</v>
      </c>
      <c r="I3944" s="79">
        <f t="shared" si="61"/>
        <v>0</v>
      </c>
    </row>
    <row r="3945" spans="1:9" ht="15.6">
      <c r="A3945" s="85">
        <f>'Balance N-1'!I3948</f>
        <v>0</v>
      </c>
      <c r="B3945" s="75">
        <f>'Balance N-1'!J3948</f>
        <v>0</v>
      </c>
      <c r="C3945" s="78">
        <f>'Balance N-1'!K3948</f>
        <v>0</v>
      </c>
      <c r="D3945" s="78">
        <f>'Balance N-1'!L3948</f>
        <v>0</v>
      </c>
      <c r="E3945" s="78">
        <f>'Balance N-1'!M3948</f>
        <v>0</v>
      </c>
      <c r="F3945" s="78">
        <f>'Balance N-1'!N3948</f>
        <v>0</v>
      </c>
      <c r="G3945" s="78">
        <f>'Balance N-1'!O3948</f>
        <v>0</v>
      </c>
      <c r="H3945" s="78">
        <f>'Balance N-1'!P3948</f>
        <v>0</v>
      </c>
      <c r="I3945" s="79">
        <f t="shared" si="61"/>
        <v>0</v>
      </c>
    </row>
    <row r="3946" spans="1:9" ht="15.6">
      <c r="A3946" s="85">
        <f>'Balance N-1'!I3949</f>
        <v>0</v>
      </c>
      <c r="B3946" s="75">
        <f>'Balance N-1'!J3949</f>
        <v>0</v>
      </c>
      <c r="C3946" s="78">
        <f>'Balance N-1'!K3949</f>
        <v>0</v>
      </c>
      <c r="D3946" s="78">
        <f>'Balance N-1'!L3949</f>
        <v>0</v>
      </c>
      <c r="E3946" s="78">
        <f>'Balance N-1'!M3949</f>
        <v>0</v>
      </c>
      <c r="F3946" s="78">
        <f>'Balance N-1'!N3949</f>
        <v>0</v>
      </c>
      <c r="G3946" s="78">
        <f>'Balance N-1'!O3949</f>
        <v>0</v>
      </c>
      <c r="H3946" s="78">
        <f>'Balance N-1'!P3949</f>
        <v>0</v>
      </c>
      <c r="I3946" s="79">
        <f t="shared" si="61"/>
        <v>0</v>
      </c>
    </row>
    <row r="3947" spans="1:9" ht="15.6">
      <c r="A3947" s="85">
        <f>'Balance N-1'!I3950</f>
        <v>0</v>
      </c>
      <c r="B3947" s="75">
        <f>'Balance N-1'!J3950</f>
        <v>0</v>
      </c>
      <c r="C3947" s="78">
        <f>'Balance N-1'!K3950</f>
        <v>0</v>
      </c>
      <c r="D3947" s="78">
        <f>'Balance N-1'!L3950</f>
        <v>0</v>
      </c>
      <c r="E3947" s="78">
        <f>'Balance N-1'!M3950</f>
        <v>0</v>
      </c>
      <c r="F3947" s="78">
        <f>'Balance N-1'!N3950</f>
        <v>0</v>
      </c>
      <c r="G3947" s="78">
        <f>'Balance N-1'!O3950</f>
        <v>0</v>
      </c>
      <c r="H3947" s="78">
        <f>'Balance N-1'!P3950</f>
        <v>0</v>
      </c>
      <c r="I3947" s="79">
        <f t="shared" si="61"/>
        <v>0</v>
      </c>
    </row>
    <row r="3948" spans="1:9" ht="15.6">
      <c r="A3948" s="85">
        <f>'Balance N-1'!I3951</f>
        <v>0</v>
      </c>
      <c r="B3948" s="75">
        <f>'Balance N-1'!J3951</f>
        <v>0</v>
      </c>
      <c r="C3948" s="78">
        <f>'Balance N-1'!K3951</f>
        <v>0</v>
      </c>
      <c r="D3948" s="78">
        <f>'Balance N-1'!L3951</f>
        <v>0</v>
      </c>
      <c r="E3948" s="78">
        <f>'Balance N-1'!M3951</f>
        <v>0</v>
      </c>
      <c r="F3948" s="78">
        <f>'Balance N-1'!N3951</f>
        <v>0</v>
      </c>
      <c r="G3948" s="78">
        <f>'Balance N-1'!O3951</f>
        <v>0</v>
      </c>
      <c r="H3948" s="78">
        <f>'Balance N-1'!P3951</f>
        <v>0</v>
      </c>
      <c r="I3948" s="79">
        <f t="shared" si="61"/>
        <v>0</v>
      </c>
    </row>
    <row r="3949" spans="1:9" ht="15.6">
      <c r="A3949" s="85">
        <f>'Balance N-1'!I3952</f>
        <v>0</v>
      </c>
      <c r="B3949" s="75">
        <f>'Balance N-1'!J3952</f>
        <v>0</v>
      </c>
      <c r="C3949" s="78">
        <f>'Balance N-1'!K3952</f>
        <v>0</v>
      </c>
      <c r="D3949" s="78">
        <f>'Balance N-1'!L3952</f>
        <v>0</v>
      </c>
      <c r="E3949" s="78">
        <f>'Balance N-1'!M3952</f>
        <v>0</v>
      </c>
      <c r="F3949" s="78">
        <f>'Balance N-1'!N3952</f>
        <v>0</v>
      </c>
      <c r="G3949" s="78">
        <f>'Balance N-1'!O3952</f>
        <v>0</v>
      </c>
      <c r="H3949" s="78">
        <f>'Balance N-1'!P3952</f>
        <v>0</v>
      </c>
      <c r="I3949" s="79">
        <f t="shared" si="61"/>
        <v>0</v>
      </c>
    </row>
    <row r="3950" spans="1:9" ht="15.6">
      <c r="A3950" s="85">
        <f>'Balance N-1'!I3953</f>
        <v>0</v>
      </c>
      <c r="B3950" s="75">
        <f>'Balance N-1'!J3953</f>
        <v>0</v>
      </c>
      <c r="C3950" s="78">
        <f>'Balance N-1'!K3953</f>
        <v>0</v>
      </c>
      <c r="D3950" s="78">
        <f>'Balance N-1'!L3953</f>
        <v>0</v>
      </c>
      <c r="E3950" s="78">
        <f>'Balance N-1'!M3953</f>
        <v>0</v>
      </c>
      <c r="F3950" s="78">
        <f>'Balance N-1'!N3953</f>
        <v>0</v>
      </c>
      <c r="G3950" s="78">
        <f>'Balance N-1'!O3953</f>
        <v>0</v>
      </c>
      <c r="H3950" s="78">
        <f>'Balance N-1'!P3953</f>
        <v>0</v>
      </c>
      <c r="I3950" s="79">
        <f t="shared" si="61"/>
        <v>0</v>
      </c>
    </row>
    <row r="3951" spans="1:9" ht="15.6">
      <c r="A3951" s="85">
        <f>'Balance N-1'!I3954</f>
        <v>0</v>
      </c>
      <c r="B3951" s="75">
        <f>'Balance N-1'!J3954</f>
        <v>0</v>
      </c>
      <c r="C3951" s="78">
        <f>'Balance N-1'!K3954</f>
        <v>0</v>
      </c>
      <c r="D3951" s="78">
        <f>'Balance N-1'!L3954</f>
        <v>0</v>
      </c>
      <c r="E3951" s="78">
        <f>'Balance N-1'!M3954</f>
        <v>0</v>
      </c>
      <c r="F3951" s="78">
        <f>'Balance N-1'!N3954</f>
        <v>0</v>
      </c>
      <c r="G3951" s="78">
        <f>'Balance N-1'!O3954</f>
        <v>0</v>
      </c>
      <c r="H3951" s="78">
        <f>'Balance N-1'!P3954</f>
        <v>0</v>
      </c>
      <c r="I3951" s="79">
        <f t="shared" si="61"/>
        <v>0</v>
      </c>
    </row>
    <row r="3952" spans="1:9" ht="15.6">
      <c r="A3952" s="85">
        <f>'Balance N-1'!I3955</f>
        <v>0</v>
      </c>
      <c r="B3952" s="75">
        <f>'Balance N-1'!J3955</f>
        <v>0</v>
      </c>
      <c r="C3952" s="78">
        <f>'Balance N-1'!K3955</f>
        <v>0</v>
      </c>
      <c r="D3952" s="78">
        <f>'Balance N-1'!L3955</f>
        <v>0</v>
      </c>
      <c r="E3952" s="78">
        <f>'Balance N-1'!M3955</f>
        <v>0</v>
      </c>
      <c r="F3952" s="78">
        <f>'Balance N-1'!N3955</f>
        <v>0</v>
      </c>
      <c r="G3952" s="78">
        <f>'Balance N-1'!O3955</f>
        <v>0</v>
      </c>
      <c r="H3952" s="78">
        <f>'Balance N-1'!P3955</f>
        <v>0</v>
      </c>
      <c r="I3952" s="79">
        <f t="shared" si="61"/>
        <v>0</v>
      </c>
    </row>
    <row r="3953" spans="1:9" ht="15.6">
      <c r="A3953" s="85">
        <f>'Balance N-1'!I3956</f>
        <v>0</v>
      </c>
      <c r="B3953" s="75">
        <f>'Balance N-1'!J3956</f>
        <v>0</v>
      </c>
      <c r="C3953" s="78">
        <f>'Balance N-1'!K3956</f>
        <v>0</v>
      </c>
      <c r="D3953" s="78">
        <f>'Balance N-1'!L3956</f>
        <v>0</v>
      </c>
      <c r="E3953" s="78">
        <f>'Balance N-1'!M3956</f>
        <v>0</v>
      </c>
      <c r="F3953" s="78">
        <f>'Balance N-1'!N3956</f>
        <v>0</v>
      </c>
      <c r="G3953" s="78">
        <f>'Balance N-1'!O3956</f>
        <v>0</v>
      </c>
      <c r="H3953" s="78">
        <f>'Balance N-1'!P3956</f>
        <v>0</v>
      </c>
      <c r="I3953" s="79">
        <f t="shared" si="61"/>
        <v>0</v>
      </c>
    </row>
    <row r="3954" spans="1:9" ht="15.6">
      <c r="A3954" s="85">
        <f>'Balance N-1'!I3957</f>
        <v>0</v>
      </c>
      <c r="B3954" s="75">
        <f>'Balance N-1'!J3957</f>
        <v>0</v>
      </c>
      <c r="C3954" s="78">
        <f>'Balance N-1'!K3957</f>
        <v>0</v>
      </c>
      <c r="D3954" s="78">
        <f>'Balance N-1'!L3957</f>
        <v>0</v>
      </c>
      <c r="E3954" s="78">
        <f>'Balance N-1'!M3957</f>
        <v>0</v>
      </c>
      <c r="F3954" s="78">
        <f>'Balance N-1'!N3957</f>
        <v>0</v>
      </c>
      <c r="G3954" s="78">
        <f>'Balance N-1'!O3957</f>
        <v>0</v>
      </c>
      <c r="H3954" s="78">
        <f>'Balance N-1'!P3957</f>
        <v>0</v>
      </c>
      <c r="I3954" s="79">
        <f t="shared" si="61"/>
        <v>0</v>
      </c>
    </row>
    <row r="3955" spans="1:9" ht="15.6">
      <c r="A3955" s="85">
        <f>'Balance N-1'!I3958</f>
        <v>0</v>
      </c>
      <c r="B3955" s="75">
        <f>'Balance N-1'!J3958</f>
        <v>0</v>
      </c>
      <c r="C3955" s="78">
        <f>'Balance N-1'!K3958</f>
        <v>0</v>
      </c>
      <c r="D3955" s="78">
        <f>'Balance N-1'!L3958</f>
        <v>0</v>
      </c>
      <c r="E3955" s="78">
        <f>'Balance N-1'!M3958</f>
        <v>0</v>
      </c>
      <c r="F3955" s="78">
        <f>'Balance N-1'!N3958</f>
        <v>0</v>
      </c>
      <c r="G3955" s="78">
        <f>'Balance N-1'!O3958</f>
        <v>0</v>
      </c>
      <c r="H3955" s="78">
        <f>'Balance N-1'!P3958</f>
        <v>0</v>
      </c>
      <c r="I3955" s="79">
        <f t="shared" si="61"/>
        <v>0</v>
      </c>
    </row>
    <row r="3956" spans="1:9" ht="15.6">
      <c r="A3956" s="85">
        <f>'Balance N-1'!I3959</f>
        <v>0</v>
      </c>
      <c r="B3956" s="75">
        <f>'Balance N-1'!J3959</f>
        <v>0</v>
      </c>
      <c r="C3956" s="78">
        <f>'Balance N-1'!K3959</f>
        <v>0</v>
      </c>
      <c r="D3956" s="78">
        <f>'Balance N-1'!L3959</f>
        <v>0</v>
      </c>
      <c r="E3956" s="78">
        <f>'Balance N-1'!M3959</f>
        <v>0</v>
      </c>
      <c r="F3956" s="78">
        <f>'Balance N-1'!N3959</f>
        <v>0</v>
      </c>
      <c r="G3956" s="78">
        <f>'Balance N-1'!O3959</f>
        <v>0</v>
      </c>
      <c r="H3956" s="78">
        <f>'Balance N-1'!P3959</f>
        <v>0</v>
      </c>
      <c r="I3956" s="79">
        <f t="shared" si="61"/>
        <v>0</v>
      </c>
    </row>
    <row r="3957" spans="1:9" ht="15.6">
      <c r="A3957" s="85">
        <f>'Balance N-1'!I3960</f>
        <v>0</v>
      </c>
      <c r="B3957" s="75">
        <f>'Balance N-1'!J3960</f>
        <v>0</v>
      </c>
      <c r="C3957" s="78">
        <f>'Balance N-1'!K3960</f>
        <v>0</v>
      </c>
      <c r="D3957" s="78">
        <f>'Balance N-1'!L3960</f>
        <v>0</v>
      </c>
      <c r="E3957" s="78">
        <f>'Balance N-1'!M3960</f>
        <v>0</v>
      </c>
      <c r="F3957" s="78">
        <f>'Balance N-1'!N3960</f>
        <v>0</v>
      </c>
      <c r="G3957" s="78">
        <f>'Balance N-1'!O3960</f>
        <v>0</v>
      </c>
      <c r="H3957" s="78">
        <f>'Balance N-1'!P3960</f>
        <v>0</v>
      </c>
      <c r="I3957" s="79">
        <f t="shared" si="61"/>
        <v>0</v>
      </c>
    </row>
    <row r="3958" spans="1:9" ht="15.6">
      <c r="A3958" s="85">
        <f>'Balance N-1'!I3961</f>
        <v>0</v>
      </c>
      <c r="B3958" s="75">
        <f>'Balance N-1'!J3961</f>
        <v>0</v>
      </c>
      <c r="C3958" s="78">
        <f>'Balance N-1'!K3961</f>
        <v>0</v>
      </c>
      <c r="D3958" s="78">
        <f>'Balance N-1'!L3961</f>
        <v>0</v>
      </c>
      <c r="E3958" s="78">
        <f>'Balance N-1'!M3961</f>
        <v>0</v>
      </c>
      <c r="F3958" s="78">
        <f>'Balance N-1'!N3961</f>
        <v>0</v>
      </c>
      <c r="G3958" s="78">
        <f>'Balance N-1'!O3961</f>
        <v>0</v>
      </c>
      <c r="H3958" s="78">
        <f>'Balance N-1'!P3961</f>
        <v>0</v>
      </c>
      <c r="I3958" s="79">
        <f t="shared" si="61"/>
        <v>0</v>
      </c>
    </row>
    <row r="3959" spans="1:9" ht="15.6">
      <c r="A3959" s="85">
        <f>'Balance N-1'!I3962</f>
        <v>0</v>
      </c>
      <c r="B3959" s="75">
        <f>'Balance N-1'!J3962</f>
        <v>0</v>
      </c>
      <c r="C3959" s="78">
        <f>'Balance N-1'!K3962</f>
        <v>0</v>
      </c>
      <c r="D3959" s="78">
        <f>'Balance N-1'!L3962</f>
        <v>0</v>
      </c>
      <c r="E3959" s="78">
        <f>'Balance N-1'!M3962</f>
        <v>0</v>
      </c>
      <c r="F3959" s="78">
        <f>'Balance N-1'!N3962</f>
        <v>0</v>
      </c>
      <c r="G3959" s="78">
        <f>'Balance N-1'!O3962</f>
        <v>0</v>
      </c>
      <c r="H3959" s="78">
        <f>'Balance N-1'!P3962</f>
        <v>0</v>
      </c>
      <c r="I3959" s="79">
        <f t="shared" si="61"/>
        <v>0</v>
      </c>
    </row>
    <row r="3960" spans="1:9" ht="15.6">
      <c r="A3960" s="85">
        <f>'Balance N-1'!I3963</f>
        <v>0</v>
      </c>
      <c r="B3960" s="75">
        <f>'Balance N-1'!J3963</f>
        <v>0</v>
      </c>
      <c r="C3960" s="78">
        <f>'Balance N-1'!K3963</f>
        <v>0</v>
      </c>
      <c r="D3960" s="78">
        <f>'Balance N-1'!L3963</f>
        <v>0</v>
      </c>
      <c r="E3960" s="78">
        <f>'Balance N-1'!M3963</f>
        <v>0</v>
      </c>
      <c r="F3960" s="78">
        <f>'Balance N-1'!N3963</f>
        <v>0</v>
      </c>
      <c r="G3960" s="78">
        <f>'Balance N-1'!O3963</f>
        <v>0</v>
      </c>
      <c r="H3960" s="78">
        <f>'Balance N-1'!P3963</f>
        <v>0</v>
      </c>
      <c r="I3960" s="79">
        <f t="shared" si="61"/>
        <v>0</v>
      </c>
    </row>
    <row r="3961" spans="1:9" ht="15.6">
      <c r="A3961" s="85">
        <f>'Balance N-1'!I3964</f>
        <v>0</v>
      </c>
      <c r="B3961" s="75">
        <f>'Balance N-1'!J3964</f>
        <v>0</v>
      </c>
      <c r="C3961" s="78">
        <f>'Balance N-1'!K3964</f>
        <v>0</v>
      </c>
      <c r="D3961" s="78">
        <f>'Balance N-1'!L3964</f>
        <v>0</v>
      </c>
      <c r="E3961" s="78">
        <f>'Balance N-1'!M3964</f>
        <v>0</v>
      </c>
      <c r="F3961" s="78">
        <f>'Balance N-1'!N3964</f>
        <v>0</v>
      </c>
      <c r="G3961" s="78">
        <f>'Balance N-1'!O3964</f>
        <v>0</v>
      </c>
      <c r="H3961" s="78">
        <f>'Balance N-1'!P3964</f>
        <v>0</v>
      </c>
      <c r="I3961" s="79">
        <f t="shared" si="61"/>
        <v>0</v>
      </c>
    </row>
    <row r="3962" spans="1:9" ht="15.6">
      <c r="A3962" s="85">
        <f>'Balance N-1'!I3965</f>
        <v>0</v>
      </c>
      <c r="B3962" s="75">
        <f>'Balance N-1'!J3965</f>
        <v>0</v>
      </c>
      <c r="C3962" s="78">
        <f>'Balance N-1'!K3965</f>
        <v>0</v>
      </c>
      <c r="D3962" s="78">
        <f>'Balance N-1'!L3965</f>
        <v>0</v>
      </c>
      <c r="E3962" s="78">
        <f>'Balance N-1'!M3965</f>
        <v>0</v>
      </c>
      <c r="F3962" s="78">
        <f>'Balance N-1'!N3965</f>
        <v>0</v>
      </c>
      <c r="G3962" s="78">
        <f>'Balance N-1'!O3965</f>
        <v>0</v>
      </c>
      <c r="H3962" s="78">
        <f>'Balance N-1'!P3965</f>
        <v>0</v>
      </c>
      <c r="I3962" s="79">
        <f t="shared" si="61"/>
        <v>0</v>
      </c>
    </row>
    <row r="3963" spans="1:9" ht="15.6">
      <c r="A3963" s="85">
        <f>'Balance N-1'!I3966</f>
        <v>0</v>
      </c>
      <c r="B3963" s="75">
        <f>'Balance N-1'!J3966</f>
        <v>0</v>
      </c>
      <c r="C3963" s="78">
        <f>'Balance N-1'!K3966</f>
        <v>0</v>
      </c>
      <c r="D3963" s="78">
        <f>'Balance N-1'!L3966</f>
        <v>0</v>
      </c>
      <c r="E3963" s="78">
        <f>'Balance N-1'!M3966</f>
        <v>0</v>
      </c>
      <c r="F3963" s="78">
        <f>'Balance N-1'!N3966</f>
        <v>0</v>
      </c>
      <c r="G3963" s="78">
        <f>'Balance N-1'!O3966</f>
        <v>0</v>
      </c>
      <c r="H3963" s="78">
        <f>'Balance N-1'!P3966</f>
        <v>0</v>
      </c>
      <c r="I3963" s="79">
        <f t="shared" si="61"/>
        <v>0</v>
      </c>
    </row>
    <row r="3964" spans="1:9" ht="15.6">
      <c r="A3964" s="85">
        <f>'Balance N-1'!I3967</f>
        <v>0</v>
      </c>
      <c r="B3964" s="75">
        <f>'Balance N-1'!J3967</f>
        <v>0</v>
      </c>
      <c r="C3964" s="78">
        <f>'Balance N-1'!K3967</f>
        <v>0</v>
      </c>
      <c r="D3964" s="78">
        <f>'Balance N-1'!L3967</f>
        <v>0</v>
      </c>
      <c r="E3964" s="78">
        <f>'Balance N-1'!M3967</f>
        <v>0</v>
      </c>
      <c r="F3964" s="78">
        <f>'Balance N-1'!N3967</f>
        <v>0</v>
      </c>
      <c r="G3964" s="78">
        <f>'Balance N-1'!O3967</f>
        <v>0</v>
      </c>
      <c r="H3964" s="78">
        <f>'Balance N-1'!P3967</f>
        <v>0</v>
      </c>
      <c r="I3964" s="79">
        <f t="shared" si="61"/>
        <v>0</v>
      </c>
    </row>
    <row r="3965" spans="1:9" ht="15.6">
      <c r="A3965" s="85">
        <f>'Balance N-1'!I3968</f>
        <v>0</v>
      </c>
      <c r="B3965" s="75">
        <f>'Balance N-1'!J3968</f>
        <v>0</v>
      </c>
      <c r="C3965" s="78">
        <f>'Balance N-1'!K3968</f>
        <v>0</v>
      </c>
      <c r="D3965" s="78">
        <f>'Balance N-1'!L3968</f>
        <v>0</v>
      </c>
      <c r="E3965" s="78">
        <f>'Balance N-1'!M3968</f>
        <v>0</v>
      </c>
      <c r="F3965" s="78">
        <f>'Balance N-1'!N3968</f>
        <v>0</v>
      </c>
      <c r="G3965" s="78">
        <f>'Balance N-1'!O3968</f>
        <v>0</v>
      </c>
      <c r="H3965" s="78">
        <f>'Balance N-1'!P3968</f>
        <v>0</v>
      </c>
      <c r="I3965" s="79">
        <f t="shared" si="61"/>
        <v>0</v>
      </c>
    </row>
    <row r="3966" spans="1:9" ht="15.6">
      <c r="A3966" s="85">
        <f>'Balance N-1'!I3969</f>
        <v>0</v>
      </c>
      <c r="B3966" s="75">
        <f>'Balance N-1'!J3969</f>
        <v>0</v>
      </c>
      <c r="C3966" s="78">
        <f>'Balance N-1'!K3969</f>
        <v>0</v>
      </c>
      <c r="D3966" s="78">
        <f>'Balance N-1'!L3969</f>
        <v>0</v>
      </c>
      <c r="E3966" s="78">
        <f>'Balance N-1'!M3969</f>
        <v>0</v>
      </c>
      <c r="F3966" s="78">
        <f>'Balance N-1'!N3969</f>
        <v>0</v>
      </c>
      <c r="G3966" s="78">
        <f>'Balance N-1'!O3969</f>
        <v>0</v>
      </c>
      <c r="H3966" s="78">
        <f>'Balance N-1'!P3969</f>
        <v>0</v>
      </c>
      <c r="I3966" s="79">
        <f t="shared" si="61"/>
        <v>0</v>
      </c>
    </row>
    <row r="3967" spans="1:9" ht="15.6">
      <c r="A3967" s="85">
        <f>'Balance N-1'!I3970</f>
        <v>0</v>
      </c>
      <c r="B3967" s="75">
        <f>'Balance N-1'!J3970</f>
        <v>0</v>
      </c>
      <c r="C3967" s="78">
        <f>'Balance N-1'!K3970</f>
        <v>0</v>
      </c>
      <c r="D3967" s="78">
        <f>'Balance N-1'!L3970</f>
        <v>0</v>
      </c>
      <c r="E3967" s="78">
        <f>'Balance N-1'!M3970</f>
        <v>0</v>
      </c>
      <c r="F3967" s="78">
        <f>'Balance N-1'!N3970</f>
        <v>0</v>
      </c>
      <c r="G3967" s="78">
        <f>'Balance N-1'!O3970</f>
        <v>0</v>
      </c>
      <c r="H3967" s="78">
        <f>'Balance N-1'!P3970</f>
        <v>0</v>
      </c>
      <c r="I3967" s="79">
        <f t="shared" si="61"/>
        <v>0</v>
      </c>
    </row>
    <row r="3968" spans="1:9" ht="15.6">
      <c r="A3968" s="85">
        <f>'Balance N-1'!I3971</f>
        <v>0</v>
      </c>
      <c r="B3968" s="75">
        <f>'Balance N-1'!J3971</f>
        <v>0</v>
      </c>
      <c r="C3968" s="78">
        <f>'Balance N-1'!K3971</f>
        <v>0</v>
      </c>
      <c r="D3968" s="78">
        <f>'Balance N-1'!L3971</f>
        <v>0</v>
      </c>
      <c r="E3968" s="78">
        <f>'Balance N-1'!M3971</f>
        <v>0</v>
      </c>
      <c r="F3968" s="78">
        <f>'Balance N-1'!N3971</f>
        <v>0</v>
      </c>
      <c r="G3968" s="78">
        <f>'Balance N-1'!O3971</f>
        <v>0</v>
      </c>
      <c r="H3968" s="78">
        <f>'Balance N-1'!P3971</f>
        <v>0</v>
      </c>
      <c r="I3968" s="79">
        <f t="shared" si="61"/>
        <v>0</v>
      </c>
    </row>
    <row r="3969" spans="1:9" ht="15.6">
      <c r="A3969" s="85">
        <f>'Balance N-1'!I3972</f>
        <v>0</v>
      </c>
      <c r="B3969" s="75">
        <f>'Balance N-1'!J3972</f>
        <v>0</v>
      </c>
      <c r="C3969" s="78">
        <f>'Balance N-1'!K3972</f>
        <v>0</v>
      </c>
      <c r="D3969" s="78">
        <f>'Balance N-1'!L3972</f>
        <v>0</v>
      </c>
      <c r="E3969" s="78">
        <f>'Balance N-1'!M3972</f>
        <v>0</v>
      </c>
      <c r="F3969" s="78">
        <f>'Balance N-1'!N3972</f>
        <v>0</v>
      </c>
      <c r="G3969" s="78">
        <f>'Balance N-1'!O3972</f>
        <v>0</v>
      </c>
      <c r="H3969" s="78">
        <f>'Balance N-1'!P3972</f>
        <v>0</v>
      </c>
      <c r="I3969" s="79">
        <f t="shared" si="61"/>
        <v>0</v>
      </c>
    </row>
    <row r="3970" spans="1:9" ht="15.6">
      <c r="A3970" s="85">
        <f>'Balance N-1'!I3973</f>
        <v>0</v>
      </c>
      <c r="B3970" s="75">
        <f>'Balance N-1'!J3973</f>
        <v>0</v>
      </c>
      <c r="C3970" s="78">
        <f>'Balance N-1'!K3973</f>
        <v>0</v>
      </c>
      <c r="D3970" s="78">
        <f>'Balance N-1'!L3973</f>
        <v>0</v>
      </c>
      <c r="E3970" s="78">
        <f>'Balance N-1'!M3973</f>
        <v>0</v>
      </c>
      <c r="F3970" s="78">
        <f>'Balance N-1'!N3973</f>
        <v>0</v>
      </c>
      <c r="G3970" s="78">
        <f>'Balance N-1'!O3973</f>
        <v>0</v>
      </c>
      <c r="H3970" s="78">
        <f>'Balance N-1'!P3973</f>
        <v>0</v>
      </c>
      <c r="I3970" s="79">
        <f t="shared" si="61"/>
        <v>0</v>
      </c>
    </row>
    <row r="3971" spans="1:9" ht="15.6">
      <c r="A3971" s="85">
        <f>'Balance N-1'!I3974</f>
        <v>0</v>
      </c>
      <c r="B3971" s="75">
        <f>'Balance N-1'!J3974</f>
        <v>0</v>
      </c>
      <c r="C3971" s="78">
        <f>'Balance N-1'!K3974</f>
        <v>0</v>
      </c>
      <c r="D3971" s="78">
        <f>'Balance N-1'!L3974</f>
        <v>0</v>
      </c>
      <c r="E3971" s="78">
        <f>'Balance N-1'!M3974</f>
        <v>0</v>
      </c>
      <c r="F3971" s="78">
        <f>'Balance N-1'!N3974</f>
        <v>0</v>
      </c>
      <c r="G3971" s="78">
        <f>'Balance N-1'!O3974</f>
        <v>0</v>
      </c>
      <c r="H3971" s="78">
        <f>'Balance N-1'!P3974</f>
        <v>0</v>
      </c>
      <c r="I3971" s="79">
        <f t="shared" ref="I3971:I4034" si="62">(C3971-D3971)+(E3971-F3971)-(G3971-H3971)</f>
        <v>0</v>
      </c>
    </row>
    <row r="3972" spans="1:9" ht="15.6">
      <c r="A3972" s="85">
        <f>'Balance N-1'!I3975</f>
        <v>0</v>
      </c>
      <c r="B3972" s="75">
        <f>'Balance N-1'!J3975</f>
        <v>0</v>
      </c>
      <c r="C3972" s="78">
        <f>'Balance N-1'!K3975</f>
        <v>0</v>
      </c>
      <c r="D3972" s="78">
        <f>'Balance N-1'!L3975</f>
        <v>0</v>
      </c>
      <c r="E3972" s="78">
        <f>'Balance N-1'!M3975</f>
        <v>0</v>
      </c>
      <c r="F3972" s="78">
        <f>'Balance N-1'!N3975</f>
        <v>0</v>
      </c>
      <c r="G3972" s="78">
        <f>'Balance N-1'!O3975</f>
        <v>0</v>
      </c>
      <c r="H3972" s="78">
        <f>'Balance N-1'!P3975</f>
        <v>0</v>
      </c>
      <c r="I3972" s="79">
        <f t="shared" si="62"/>
        <v>0</v>
      </c>
    </row>
    <row r="3973" spans="1:9" ht="15.6">
      <c r="A3973" s="85">
        <f>'Balance N-1'!I3976</f>
        <v>0</v>
      </c>
      <c r="B3973" s="75">
        <f>'Balance N-1'!J3976</f>
        <v>0</v>
      </c>
      <c r="C3973" s="78">
        <f>'Balance N-1'!K3976</f>
        <v>0</v>
      </c>
      <c r="D3973" s="78">
        <f>'Balance N-1'!L3976</f>
        <v>0</v>
      </c>
      <c r="E3973" s="78">
        <f>'Balance N-1'!M3976</f>
        <v>0</v>
      </c>
      <c r="F3973" s="78">
        <f>'Balance N-1'!N3976</f>
        <v>0</v>
      </c>
      <c r="G3973" s="78">
        <f>'Balance N-1'!O3976</f>
        <v>0</v>
      </c>
      <c r="H3973" s="78">
        <f>'Balance N-1'!P3976</f>
        <v>0</v>
      </c>
      <c r="I3973" s="79">
        <f t="shared" si="62"/>
        <v>0</v>
      </c>
    </row>
    <row r="3974" spans="1:9" ht="15.6">
      <c r="A3974" s="85">
        <f>'Balance N-1'!I3977</f>
        <v>0</v>
      </c>
      <c r="B3974" s="75">
        <f>'Balance N-1'!J3977</f>
        <v>0</v>
      </c>
      <c r="C3974" s="78">
        <f>'Balance N-1'!K3977</f>
        <v>0</v>
      </c>
      <c r="D3974" s="78">
        <f>'Balance N-1'!L3977</f>
        <v>0</v>
      </c>
      <c r="E3974" s="78">
        <f>'Balance N-1'!M3977</f>
        <v>0</v>
      </c>
      <c r="F3974" s="78">
        <f>'Balance N-1'!N3977</f>
        <v>0</v>
      </c>
      <c r="G3974" s="78">
        <f>'Balance N-1'!O3977</f>
        <v>0</v>
      </c>
      <c r="H3974" s="78">
        <f>'Balance N-1'!P3977</f>
        <v>0</v>
      </c>
      <c r="I3974" s="79">
        <f t="shared" si="62"/>
        <v>0</v>
      </c>
    </row>
    <row r="3975" spans="1:9" ht="15.6">
      <c r="A3975" s="85">
        <f>'Balance N-1'!I3978</f>
        <v>0</v>
      </c>
      <c r="B3975" s="75">
        <f>'Balance N-1'!J3978</f>
        <v>0</v>
      </c>
      <c r="C3975" s="78">
        <f>'Balance N-1'!K3978</f>
        <v>0</v>
      </c>
      <c r="D3975" s="78">
        <f>'Balance N-1'!L3978</f>
        <v>0</v>
      </c>
      <c r="E3975" s="78">
        <f>'Balance N-1'!M3978</f>
        <v>0</v>
      </c>
      <c r="F3975" s="78">
        <f>'Balance N-1'!N3978</f>
        <v>0</v>
      </c>
      <c r="G3975" s="78">
        <f>'Balance N-1'!O3978</f>
        <v>0</v>
      </c>
      <c r="H3975" s="78">
        <f>'Balance N-1'!P3978</f>
        <v>0</v>
      </c>
      <c r="I3975" s="79">
        <f t="shared" si="62"/>
        <v>0</v>
      </c>
    </row>
    <row r="3976" spans="1:9" ht="15.6">
      <c r="A3976" s="85">
        <f>'Balance N-1'!I3979</f>
        <v>0</v>
      </c>
      <c r="B3976" s="75">
        <f>'Balance N-1'!J3979</f>
        <v>0</v>
      </c>
      <c r="C3976" s="78">
        <f>'Balance N-1'!K3979</f>
        <v>0</v>
      </c>
      <c r="D3976" s="78">
        <f>'Balance N-1'!L3979</f>
        <v>0</v>
      </c>
      <c r="E3976" s="78">
        <f>'Balance N-1'!M3979</f>
        <v>0</v>
      </c>
      <c r="F3976" s="78">
        <f>'Balance N-1'!N3979</f>
        <v>0</v>
      </c>
      <c r="G3976" s="78">
        <f>'Balance N-1'!O3979</f>
        <v>0</v>
      </c>
      <c r="H3976" s="78">
        <f>'Balance N-1'!P3979</f>
        <v>0</v>
      </c>
      <c r="I3976" s="79">
        <f t="shared" si="62"/>
        <v>0</v>
      </c>
    </row>
    <row r="3977" spans="1:9" ht="15.6">
      <c r="A3977" s="85">
        <f>'Balance N-1'!I3980</f>
        <v>0</v>
      </c>
      <c r="B3977" s="75">
        <f>'Balance N-1'!J3980</f>
        <v>0</v>
      </c>
      <c r="C3977" s="78">
        <f>'Balance N-1'!K3980</f>
        <v>0</v>
      </c>
      <c r="D3977" s="78">
        <f>'Balance N-1'!L3980</f>
        <v>0</v>
      </c>
      <c r="E3977" s="78">
        <f>'Balance N-1'!M3980</f>
        <v>0</v>
      </c>
      <c r="F3977" s="78">
        <f>'Balance N-1'!N3980</f>
        <v>0</v>
      </c>
      <c r="G3977" s="78">
        <f>'Balance N-1'!O3980</f>
        <v>0</v>
      </c>
      <c r="H3977" s="78">
        <f>'Balance N-1'!P3980</f>
        <v>0</v>
      </c>
      <c r="I3977" s="79">
        <f t="shared" si="62"/>
        <v>0</v>
      </c>
    </row>
    <row r="3978" spans="1:9" ht="15.6">
      <c r="A3978" s="85">
        <f>'Balance N-1'!I3981</f>
        <v>0</v>
      </c>
      <c r="B3978" s="75">
        <f>'Balance N-1'!J3981</f>
        <v>0</v>
      </c>
      <c r="C3978" s="78">
        <f>'Balance N-1'!K3981</f>
        <v>0</v>
      </c>
      <c r="D3978" s="78">
        <f>'Balance N-1'!L3981</f>
        <v>0</v>
      </c>
      <c r="E3978" s="78">
        <f>'Balance N-1'!M3981</f>
        <v>0</v>
      </c>
      <c r="F3978" s="78">
        <f>'Balance N-1'!N3981</f>
        <v>0</v>
      </c>
      <c r="G3978" s="78">
        <f>'Balance N-1'!O3981</f>
        <v>0</v>
      </c>
      <c r="H3978" s="78">
        <f>'Balance N-1'!P3981</f>
        <v>0</v>
      </c>
      <c r="I3978" s="79">
        <f t="shared" si="62"/>
        <v>0</v>
      </c>
    </row>
    <row r="3979" spans="1:9" ht="15.6">
      <c r="A3979" s="85">
        <f>'Balance N-1'!I3982</f>
        <v>0</v>
      </c>
      <c r="B3979" s="75">
        <f>'Balance N-1'!J3982</f>
        <v>0</v>
      </c>
      <c r="C3979" s="78">
        <f>'Balance N-1'!K3982</f>
        <v>0</v>
      </c>
      <c r="D3979" s="78">
        <f>'Balance N-1'!L3982</f>
        <v>0</v>
      </c>
      <c r="E3979" s="78">
        <f>'Balance N-1'!M3982</f>
        <v>0</v>
      </c>
      <c r="F3979" s="78">
        <f>'Balance N-1'!N3982</f>
        <v>0</v>
      </c>
      <c r="G3979" s="78">
        <f>'Balance N-1'!O3982</f>
        <v>0</v>
      </c>
      <c r="H3979" s="78">
        <f>'Balance N-1'!P3982</f>
        <v>0</v>
      </c>
      <c r="I3979" s="79">
        <f t="shared" si="62"/>
        <v>0</v>
      </c>
    </row>
    <row r="3980" spans="1:9" ht="15.6">
      <c r="A3980" s="85">
        <f>'Balance N-1'!I3983</f>
        <v>0</v>
      </c>
      <c r="B3980" s="75">
        <f>'Balance N-1'!J3983</f>
        <v>0</v>
      </c>
      <c r="C3980" s="78">
        <f>'Balance N-1'!K3983</f>
        <v>0</v>
      </c>
      <c r="D3980" s="78">
        <f>'Balance N-1'!L3983</f>
        <v>0</v>
      </c>
      <c r="E3980" s="78">
        <f>'Balance N-1'!M3983</f>
        <v>0</v>
      </c>
      <c r="F3980" s="78">
        <f>'Balance N-1'!N3983</f>
        <v>0</v>
      </c>
      <c r="G3980" s="78">
        <f>'Balance N-1'!O3983</f>
        <v>0</v>
      </c>
      <c r="H3980" s="78">
        <f>'Balance N-1'!P3983</f>
        <v>0</v>
      </c>
      <c r="I3980" s="79">
        <f t="shared" si="62"/>
        <v>0</v>
      </c>
    </row>
    <row r="3981" spans="1:9" ht="15.6">
      <c r="A3981" s="85">
        <f>'Balance N-1'!I3984</f>
        <v>0</v>
      </c>
      <c r="B3981" s="75">
        <f>'Balance N-1'!J3984</f>
        <v>0</v>
      </c>
      <c r="C3981" s="78">
        <f>'Balance N-1'!K3984</f>
        <v>0</v>
      </c>
      <c r="D3981" s="78">
        <f>'Balance N-1'!L3984</f>
        <v>0</v>
      </c>
      <c r="E3981" s="78">
        <f>'Balance N-1'!M3984</f>
        <v>0</v>
      </c>
      <c r="F3981" s="78">
        <f>'Balance N-1'!N3984</f>
        <v>0</v>
      </c>
      <c r="G3981" s="78">
        <f>'Balance N-1'!O3984</f>
        <v>0</v>
      </c>
      <c r="H3981" s="78">
        <f>'Balance N-1'!P3984</f>
        <v>0</v>
      </c>
      <c r="I3981" s="79">
        <f t="shared" si="62"/>
        <v>0</v>
      </c>
    </row>
    <row r="3982" spans="1:9" ht="15.6">
      <c r="A3982" s="85">
        <f>'Balance N-1'!I3985</f>
        <v>0</v>
      </c>
      <c r="B3982" s="75">
        <f>'Balance N-1'!J3985</f>
        <v>0</v>
      </c>
      <c r="C3982" s="78">
        <f>'Balance N-1'!K3985</f>
        <v>0</v>
      </c>
      <c r="D3982" s="78">
        <f>'Balance N-1'!L3985</f>
        <v>0</v>
      </c>
      <c r="E3982" s="78">
        <f>'Balance N-1'!M3985</f>
        <v>0</v>
      </c>
      <c r="F3982" s="78">
        <f>'Balance N-1'!N3985</f>
        <v>0</v>
      </c>
      <c r="G3982" s="78">
        <f>'Balance N-1'!O3985</f>
        <v>0</v>
      </c>
      <c r="H3982" s="78">
        <f>'Balance N-1'!P3985</f>
        <v>0</v>
      </c>
      <c r="I3982" s="79">
        <f t="shared" si="62"/>
        <v>0</v>
      </c>
    </row>
    <row r="3983" spans="1:9" ht="15.6">
      <c r="A3983" s="85">
        <f>'Balance N-1'!I3986</f>
        <v>0</v>
      </c>
      <c r="B3983" s="75">
        <f>'Balance N-1'!J3986</f>
        <v>0</v>
      </c>
      <c r="C3983" s="78">
        <f>'Balance N-1'!K3986</f>
        <v>0</v>
      </c>
      <c r="D3983" s="78">
        <f>'Balance N-1'!L3986</f>
        <v>0</v>
      </c>
      <c r="E3983" s="78">
        <f>'Balance N-1'!M3986</f>
        <v>0</v>
      </c>
      <c r="F3983" s="78">
        <f>'Balance N-1'!N3986</f>
        <v>0</v>
      </c>
      <c r="G3983" s="78">
        <f>'Balance N-1'!O3986</f>
        <v>0</v>
      </c>
      <c r="H3983" s="78">
        <f>'Balance N-1'!P3986</f>
        <v>0</v>
      </c>
      <c r="I3983" s="79">
        <f t="shared" si="62"/>
        <v>0</v>
      </c>
    </row>
    <row r="3984" spans="1:9" ht="15.6">
      <c r="A3984" s="85">
        <f>'Balance N-1'!I3987</f>
        <v>0</v>
      </c>
      <c r="B3984" s="75">
        <f>'Balance N-1'!J3987</f>
        <v>0</v>
      </c>
      <c r="C3984" s="78">
        <f>'Balance N-1'!K3987</f>
        <v>0</v>
      </c>
      <c r="D3984" s="78">
        <f>'Balance N-1'!L3987</f>
        <v>0</v>
      </c>
      <c r="E3984" s="78">
        <f>'Balance N-1'!M3987</f>
        <v>0</v>
      </c>
      <c r="F3984" s="78">
        <f>'Balance N-1'!N3987</f>
        <v>0</v>
      </c>
      <c r="G3984" s="78">
        <f>'Balance N-1'!O3987</f>
        <v>0</v>
      </c>
      <c r="H3984" s="78">
        <f>'Balance N-1'!P3987</f>
        <v>0</v>
      </c>
      <c r="I3984" s="79">
        <f t="shared" si="62"/>
        <v>0</v>
      </c>
    </row>
    <row r="3985" spans="1:9" ht="15.6">
      <c r="A3985" s="85">
        <f>'Balance N-1'!I3988</f>
        <v>0</v>
      </c>
      <c r="B3985" s="75">
        <f>'Balance N-1'!J3988</f>
        <v>0</v>
      </c>
      <c r="C3985" s="78">
        <f>'Balance N-1'!K3988</f>
        <v>0</v>
      </c>
      <c r="D3985" s="78">
        <f>'Balance N-1'!L3988</f>
        <v>0</v>
      </c>
      <c r="E3985" s="78">
        <f>'Balance N-1'!M3988</f>
        <v>0</v>
      </c>
      <c r="F3985" s="78">
        <f>'Balance N-1'!N3988</f>
        <v>0</v>
      </c>
      <c r="G3985" s="78">
        <f>'Balance N-1'!O3988</f>
        <v>0</v>
      </c>
      <c r="H3985" s="78">
        <f>'Balance N-1'!P3988</f>
        <v>0</v>
      </c>
      <c r="I3985" s="79">
        <f t="shared" si="62"/>
        <v>0</v>
      </c>
    </row>
    <row r="3986" spans="1:9" ht="15.6">
      <c r="A3986" s="85">
        <f>'Balance N-1'!I3989</f>
        <v>0</v>
      </c>
      <c r="B3986" s="75">
        <f>'Balance N-1'!J3989</f>
        <v>0</v>
      </c>
      <c r="C3986" s="78">
        <f>'Balance N-1'!K3989</f>
        <v>0</v>
      </c>
      <c r="D3986" s="78">
        <f>'Balance N-1'!L3989</f>
        <v>0</v>
      </c>
      <c r="E3986" s="78">
        <f>'Balance N-1'!M3989</f>
        <v>0</v>
      </c>
      <c r="F3986" s="78">
        <f>'Balance N-1'!N3989</f>
        <v>0</v>
      </c>
      <c r="G3986" s="78">
        <f>'Balance N-1'!O3989</f>
        <v>0</v>
      </c>
      <c r="H3986" s="78">
        <f>'Balance N-1'!P3989</f>
        <v>0</v>
      </c>
      <c r="I3986" s="79">
        <f t="shared" si="62"/>
        <v>0</v>
      </c>
    </row>
    <row r="3987" spans="1:9" ht="15.6">
      <c r="A3987" s="85">
        <f>'Balance N-1'!I3990</f>
        <v>0</v>
      </c>
      <c r="B3987" s="75">
        <f>'Balance N-1'!J3990</f>
        <v>0</v>
      </c>
      <c r="C3987" s="78">
        <f>'Balance N-1'!K3990</f>
        <v>0</v>
      </c>
      <c r="D3987" s="78">
        <f>'Balance N-1'!L3990</f>
        <v>0</v>
      </c>
      <c r="E3987" s="78">
        <f>'Balance N-1'!M3990</f>
        <v>0</v>
      </c>
      <c r="F3987" s="78">
        <f>'Balance N-1'!N3990</f>
        <v>0</v>
      </c>
      <c r="G3987" s="78">
        <f>'Balance N-1'!O3990</f>
        <v>0</v>
      </c>
      <c r="H3987" s="78">
        <f>'Balance N-1'!P3990</f>
        <v>0</v>
      </c>
      <c r="I3987" s="79">
        <f t="shared" si="62"/>
        <v>0</v>
      </c>
    </row>
    <row r="3988" spans="1:9" ht="15.6">
      <c r="A3988" s="85">
        <f>'Balance N-1'!I3991</f>
        <v>0</v>
      </c>
      <c r="B3988" s="75">
        <f>'Balance N-1'!J3991</f>
        <v>0</v>
      </c>
      <c r="C3988" s="78">
        <f>'Balance N-1'!K3991</f>
        <v>0</v>
      </c>
      <c r="D3988" s="78">
        <f>'Balance N-1'!L3991</f>
        <v>0</v>
      </c>
      <c r="E3988" s="78">
        <f>'Balance N-1'!M3991</f>
        <v>0</v>
      </c>
      <c r="F3988" s="78">
        <f>'Balance N-1'!N3991</f>
        <v>0</v>
      </c>
      <c r="G3988" s="78">
        <f>'Balance N-1'!O3991</f>
        <v>0</v>
      </c>
      <c r="H3988" s="78">
        <f>'Balance N-1'!P3991</f>
        <v>0</v>
      </c>
      <c r="I3988" s="79">
        <f t="shared" si="62"/>
        <v>0</v>
      </c>
    </row>
    <row r="3989" spans="1:9" ht="15.6">
      <c r="A3989" s="85">
        <f>'Balance N-1'!I3992</f>
        <v>0</v>
      </c>
      <c r="B3989" s="75">
        <f>'Balance N-1'!J3992</f>
        <v>0</v>
      </c>
      <c r="C3989" s="78">
        <f>'Balance N-1'!K3992</f>
        <v>0</v>
      </c>
      <c r="D3989" s="78">
        <f>'Balance N-1'!L3992</f>
        <v>0</v>
      </c>
      <c r="E3989" s="78">
        <f>'Balance N-1'!M3992</f>
        <v>0</v>
      </c>
      <c r="F3989" s="78">
        <f>'Balance N-1'!N3992</f>
        <v>0</v>
      </c>
      <c r="G3989" s="78">
        <f>'Balance N-1'!O3992</f>
        <v>0</v>
      </c>
      <c r="H3989" s="78">
        <f>'Balance N-1'!P3992</f>
        <v>0</v>
      </c>
      <c r="I3989" s="79">
        <f t="shared" si="62"/>
        <v>0</v>
      </c>
    </row>
    <row r="3990" spans="1:9" ht="15.6">
      <c r="A3990" s="85">
        <f>'Balance N-1'!I3993</f>
        <v>0</v>
      </c>
      <c r="B3990" s="75">
        <f>'Balance N-1'!J3993</f>
        <v>0</v>
      </c>
      <c r="C3990" s="78">
        <f>'Balance N-1'!K3993</f>
        <v>0</v>
      </c>
      <c r="D3990" s="78">
        <f>'Balance N-1'!L3993</f>
        <v>0</v>
      </c>
      <c r="E3990" s="78">
        <f>'Balance N-1'!M3993</f>
        <v>0</v>
      </c>
      <c r="F3990" s="78">
        <f>'Balance N-1'!N3993</f>
        <v>0</v>
      </c>
      <c r="G3990" s="78">
        <f>'Balance N-1'!O3993</f>
        <v>0</v>
      </c>
      <c r="H3990" s="78">
        <f>'Balance N-1'!P3993</f>
        <v>0</v>
      </c>
      <c r="I3990" s="79">
        <f t="shared" si="62"/>
        <v>0</v>
      </c>
    </row>
    <row r="3991" spans="1:9" ht="15.6">
      <c r="A3991" s="85">
        <f>'Balance N-1'!I3994</f>
        <v>0</v>
      </c>
      <c r="B3991" s="75">
        <f>'Balance N-1'!J3994</f>
        <v>0</v>
      </c>
      <c r="C3991" s="78">
        <f>'Balance N-1'!K3994</f>
        <v>0</v>
      </c>
      <c r="D3991" s="78">
        <f>'Balance N-1'!L3994</f>
        <v>0</v>
      </c>
      <c r="E3991" s="78">
        <f>'Balance N-1'!M3994</f>
        <v>0</v>
      </c>
      <c r="F3991" s="78">
        <f>'Balance N-1'!N3994</f>
        <v>0</v>
      </c>
      <c r="G3991" s="78">
        <f>'Balance N-1'!O3994</f>
        <v>0</v>
      </c>
      <c r="H3991" s="78">
        <f>'Balance N-1'!P3994</f>
        <v>0</v>
      </c>
      <c r="I3991" s="79">
        <f t="shared" si="62"/>
        <v>0</v>
      </c>
    </row>
    <row r="3992" spans="1:9" ht="15.6">
      <c r="A3992" s="85">
        <f>'Balance N-1'!I3995</f>
        <v>0</v>
      </c>
      <c r="B3992" s="75">
        <f>'Balance N-1'!J3995</f>
        <v>0</v>
      </c>
      <c r="C3992" s="78">
        <f>'Balance N-1'!K3995</f>
        <v>0</v>
      </c>
      <c r="D3992" s="78">
        <f>'Balance N-1'!L3995</f>
        <v>0</v>
      </c>
      <c r="E3992" s="78">
        <f>'Balance N-1'!M3995</f>
        <v>0</v>
      </c>
      <c r="F3992" s="78">
        <f>'Balance N-1'!N3995</f>
        <v>0</v>
      </c>
      <c r="G3992" s="78">
        <f>'Balance N-1'!O3995</f>
        <v>0</v>
      </c>
      <c r="H3992" s="78">
        <f>'Balance N-1'!P3995</f>
        <v>0</v>
      </c>
      <c r="I3992" s="79">
        <f t="shared" si="62"/>
        <v>0</v>
      </c>
    </row>
    <row r="3993" spans="1:9" ht="15.6">
      <c r="A3993" s="85">
        <f>'Balance N-1'!I3996</f>
        <v>0</v>
      </c>
      <c r="B3993" s="75">
        <f>'Balance N-1'!J3996</f>
        <v>0</v>
      </c>
      <c r="C3993" s="78">
        <f>'Balance N-1'!K3996</f>
        <v>0</v>
      </c>
      <c r="D3993" s="78">
        <f>'Balance N-1'!L3996</f>
        <v>0</v>
      </c>
      <c r="E3993" s="78">
        <f>'Balance N-1'!M3996</f>
        <v>0</v>
      </c>
      <c r="F3993" s="78">
        <f>'Balance N-1'!N3996</f>
        <v>0</v>
      </c>
      <c r="G3993" s="78">
        <f>'Balance N-1'!O3996</f>
        <v>0</v>
      </c>
      <c r="H3993" s="78">
        <f>'Balance N-1'!P3996</f>
        <v>0</v>
      </c>
      <c r="I3993" s="79">
        <f t="shared" si="62"/>
        <v>0</v>
      </c>
    </row>
    <row r="3994" spans="1:9" ht="15.6">
      <c r="A3994" s="85">
        <f>'Balance N-1'!I3997</f>
        <v>0</v>
      </c>
      <c r="B3994" s="75">
        <f>'Balance N-1'!J3997</f>
        <v>0</v>
      </c>
      <c r="C3994" s="78">
        <f>'Balance N-1'!K3997</f>
        <v>0</v>
      </c>
      <c r="D3994" s="78">
        <f>'Balance N-1'!L3997</f>
        <v>0</v>
      </c>
      <c r="E3994" s="78">
        <f>'Balance N-1'!M3997</f>
        <v>0</v>
      </c>
      <c r="F3994" s="78">
        <f>'Balance N-1'!N3997</f>
        <v>0</v>
      </c>
      <c r="G3994" s="78">
        <f>'Balance N-1'!O3997</f>
        <v>0</v>
      </c>
      <c r="H3994" s="78">
        <f>'Balance N-1'!P3997</f>
        <v>0</v>
      </c>
      <c r="I3994" s="79">
        <f t="shared" si="62"/>
        <v>0</v>
      </c>
    </row>
    <row r="3995" spans="1:9" ht="15.6">
      <c r="A3995" s="85">
        <f>'Balance N-1'!I3998</f>
        <v>0</v>
      </c>
      <c r="B3995" s="75">
        <f>'Balance N-1'!J3998</f>
        <v>0</v>
      </c>
      <c r="C3995" s="78">
        <f>'Balance N-1'!K3998</f>
        <v>0</v>
      </c>
      <c r="D3995" s="78">
        <f>'Balance N-1'!L3998</f>
        <v>0</v>
      </c>
      <c r="E3995" s="78">
        <f>'Balance N-1'!M3998</f>
        <v>0</v>
      </c>
      <c r="F3995" s="78">
        <f>'Balance N-1'!N3998</f>
        <v>0</v>
      </c>
      <c r="G3995" s="78">
        <f>'Balance N-1'!O3998</f>
        <v>0</v>
      </c>
      <c r="H3995" s="78">
        <f>'Balance N-1'!P3998</f>
        <v>0</v>
      </c>
      <c r="I3995" s="79">
        <f t="shared" si="62"/>
        <v>0</v>
      </c>
    </row>
    <row r="3996" spans="1:9" ht="15.6">
      <c r="A3996" s="85">
        <f>'Balance N-1'!I3999</f>
        <v>0</v>
      </c>
      <c r="B3996" s="75">
        <f>'Balance N-1'!J3999</f>
        <v>0</v>
      </c>
      <c r="C3996" s="78">
        <f>'Balance N-1'!K3999</f>
        <v>0</v>
      </c>
      <c r="D3996" s="78">
        <f>'Balance N-1'!L3999</f>
        <v>0</v>
      </c>
      <c r="E3996" s="78">
        <f>'Balance N-1'!M3999</f>
        <v>0</v>
      </c>
      <c r="F3996" s="78">
        <f>'Balance N-1'!N3999</f>
        <v>0</v>
      </c>
      <c r="G3996" s="78">
        <f>'Balance N-1'!O3999</f>
        <v>0</v>
      </c>
      <c r="H3996" s="78">
        <f>'Balance N-1'!P3999</f>
        <v>0</v>
      </c>
      <c r="I3996" s="79">
        <f t="shared" si="62"/>
        <v>0</v>
      </c>
    </row>
    <row r="3997" spans="1:9" ht="15.6">
      <c r="A3997" s="85">
        <f>'Balance N-1'!I4000</f>
        <v>0</v>
      </c>
      <c r="B3997" s="75">
        <f>'Balance N-1'!J4000</f>
        <v>0</v>
      </c>
      <c r="C3997" s="78">
        <f>'Balance N-1'!K4000</f>
        <v>0</v>
      </c>
      <c r="D3997" s="78">
        <f>'Balance N-1'!L4000</f>
        <v>0</v>
      </c>
      <c r="E3997" s="78">
        <f>'Balance N-1'!M4000</f>
        <v>0</v>
      </c>
      <c r="F3997" s="78">
        <f>'Balance N-1'!N4000</f>
        <v>0</v>
      </c>
      <c r="G3997" s="78">
        <f>'Balance N-1'!O4000</f>
        <v>0</v>
      </c>
      <c r="H3997" s="78">
        <f>'Balance N-1'!P4000</f>
        <v>0</v>
      </c>
      <c r="I3997" s="79">
        <f t="shared" si="62"/>
        <v>0</v>
      </c>
    </row>
    <row r="3998" spans="1:9" ht="15.6">
      <c r="A3998" s="85">
        <f>'Balance N-1'!I4001</f>
        <v>0</v>
      </c>
      <c r="B3998" s="75">
        <f>'Balance N-1'!J4001</f>
        <v>0</v>
      </c>
      <c r="C3998" s="78">
        <f>'Balance N-1'!K4001</f>
        <v>0</v>
      </c>
      <c r="D3998" s="78">
        <f>'Balance N-1'!L4001</f>
        <v>0</v>
      </c>
      <c r="E3998" s="78">
        <f>'Balance N-1'!M4001</f>
        <v>0</v>
      </c>
      <c r="F3998" s="78">
        <f>'Balance N-1'!N4001</f>
        <v>0</v>
      </c>
      <c r="G3998" s="78">
        <f>'Balance N-1'!O4001</f>
        <v>0</v>
      </c>
      <c r="H3998" s="78">
        <f>'Balance N-1'!P4001</f>
        <v>0</v>
      </c>
      <c r="I3998" s="79">
        <f t="shared" si="62"/>
        <v>0</v>
      </c>
    </row>
    <row r="3999" spans="1:9" ht="15.6">
      <c r="A3999" s="85">
        <f>'Balance N-1'!I4002</f>
        <v>0</v>
      </c>
      <c r="B3999" s="75">
        <f>'Balance N-1'!J4002</f>
        <v>0</v>
      </c>
      <c r="C3999" s="78">
        <f>'Balance N-1'!K4002</f>
        <v>0</v>
      </c>
      <c r="D3999" s="78">
        <f>'Balance N-1'!L4002</f>
        <v>0</v>
      </c>
      <c r="E3999" s="78">
        <f>'Balance N-1'!M4002</f>
        <v>0</v>
      </c>
      <c r="F3999" s="78">
        <f>'Balance N-1'!N4002</f>
        <v>0</v>
      </c>
      <c r="G3999" s="78">
        <f>'Balance N-1'!O4002</f>
        <v>0</v>
      </c>
      <c r="H3999" s="78">
        <f>'Balance N-1'!P4002</f>
        <v>0</v>
      </c>
      <c r="I3999" s="79">
        <f t="shared" si="62"/>
        <v>0</v>
      </c>
    </row>
    <row r="4000" spans="1:9" ht="15.6">
      <c r="A4000" s="85">
        <f>'Balance N-1'!I4003</f>
        <v>0</v>
      </c>
      <c r="B4000" s="75">
        <f>'Balance N-1'!J4003</f>
        <v>0</v>
      </c>
      <c r="C4000" s="78">
        <f>'Balance N-1'!K4003</f>
        <v>0</v>
      </c>
      <c r="D4000" s="78">
        <f>'Balance N-1'!L4003</f>
        <v>0</v>
      </c>
      <c r="E4000" s="78">
        <f>'Balance N-1'!M4003</f>
        <v>0</v>
      </c>
      <c r="F4000" s="78">
        <f>'Balance N-1'!N4003</f>
        <v>0</v>
      </c>
      <c r="G4000" s="78">
        <f>'Balance N-1'!O4003</f>
        <v>0</v>
      </c>
      <c r="H4000" s="78">
        <f>'Balance N-1'!P4003</f>
        <v>0</v>
      </c>
      <c r="I4000" s="79">
        <f t="shared" si="62"/>
        <v>0</v>
      </c>
    </row>
    <row r="4001" spans="1:9" ht="15.6">
      <c r="A4001" s="85">
        <f>'Balance N-1'!I4004</f>
        <v>0</v>
      </c>
      <c r="B4001" s="75">
        <f>'Balance N-1'!J4004</f>
        <v>0</v>
      </c>
      <c r="C4001" s="78">
        <f>'Balance N-1'!K4004</f>
        <v>0</v>
      </c>
      <c r="D4001" s="78">
        <f>'Balance N-1'!L4004</f>
        <v>0</v>
      </c>
      <c r="E4001" s="78">
        <f>'Balance N-1'!M4004</f>
        <v>0</v>
      </c>
      <c r="F4001" s="78">
        <f>'Balance N-1'!N4004</f>
        <v>0</v>
      </c>
      <c r="G4001" s="78">
        <f>'Balance N-1'!O4004</f>
        <v>0</v>
      </c>
      <c r="H4001" s="78">
        <f>'Balance N-1'!P4004</f>
        <v>0</v>
      </c>
      <c r="I4001" s="79">
        <f t="shared" si="62"/>
        <v>0</v>
      </c>
    </row>
    <row r="4002" spans="1:9" ht="15.6">
      <c r="A4002" s="85">
        <f>'Balance N-1'!I4005</f>
        <v>0</v>
      </c>
      <c r="B4002" s="75">
        <f>'Balance N-1'!J4005</f>
        <v>0</v>
      </c>
      <c r="C4002" s="78">
        <f>'Balance N-1'!K4005</f>
        <v>0</v>
      </c>
      <c r="D4002" s="78">
        <f>'Balance N-1'!L4005</f>
        <v>0</v>
      </c>
      <c r="E4002" s="78">
        <f>'Balance N-1'!M4005</f>
        <v>0</v>
      </c>
      <c r="F4002" s="78">
        <f>'Balance N-1'!N4005</f>
        <v>0</v>
      </c>
      <c r="G4002" s="78">
        <f>'Balance N-1'!O4005</f>
        <v>0</v>
      </c>
      <c r="H4002" s="78">
        <f>'Balance N-1'!P4005</f>
        <v>0</v>
      </c>
      <c r="I4002" s="79">
        <f t="shared" si="62"/>
        <v>0</v>
      </c>
    </row>
    <row r="4003" spans="1:9" ht="15.6">
      <c r="A4003" s="85">
        <f>'Balance N-1'!I4006</f>
        <v>0</v>
      </c>
      <c r="B4003" s="75">
        <f>'Balance N-1'!J4006</f>
        <v>0</v>
      </c>
      <c r="C4003" s="78">
        <f>'Balance N-1'!K4006</f>
        <v>0</v>
      </c>
      <c r="D4003" s="78">
        <f>'Balance N-1'!L4006</f>
        <v>0</v>
      </c>
      <c r="E4003" s="78">
        <f>'Balance N-1'!M4006</f>
        <v>0</v>
      </c>
      <c r="F4003" s="78">
        <f>'Balance N-1'!N4006</f>
        <v>0</v>
      </c>
      <c r="G4003" s="78">
        <f>'Balance N-1'!O4006</f>
        <v>0</v>
      </c>
      <c r="H4003" s="78">
        <f>'Balance N-1'!P4006</f>
        <v>0</v>
      </c>
      <c r="I4003" s="79">
        <f t="shared" si="62"/>
        <v>0</v>
      </c>
    </row>
    <row r="4004" spans="1:9" ht="15.6">
      <c r="A4004" s="85">
        <f>'Balance N-1'!I4007</f>
        <v>0</v>
      </c>
      <c r="B4004" s="75">
        <f>'Balance N-1'!J4007</f>
        <v>0</v>
      </c>
      <c r="C4004" s="78">
        <f>'Balance N-1'!K4007</f>
        <v>0</v>
      </c>
      <c r="D4004" s="78">
        <f>'Balance N-1'!L4007</f>
        <v>0</v>
      </c>
      <c r="E4004" s="78">
        <f>'Balance N-1'!M4007</f>
        <v>0</v>
      </c>
      <c r="F4004" s="78">
        <f>'Balance N-1'!N4007</f>
        <v>0</v>
      </c>
      <c r="G4004" s="78">
        <f>'Balance N-1'!O4007</f>
        <v>0</v>
      </c>
      <c r="H4004" s="78">
        <f>'Balance N-1'!P4007</f>
        <v>0</v>
      </c>
      <c r="I4004" s="79">
        <f t="shared" si="62"/>
        <v>0</v>
      </c>
    </row>
    <row r="4005" spans="1:9" ht="15.6">
      <c r="A4005" s="85">
        <f>'Balance N-1'!I4008</f>
        <v>0</v>
      </c>
      <c r="B4005" s="75">
        <f>'Balance N-1'!J4008</f>
        <v>0</v>
      </c>
      <c r="C4005" s="78">
        <f>'Balance N-1'!K4008</f>
        <v>0</v>
      </c>
      <c r="D4005" s="78">
        <f>'Balance N-1'!L4008</f>
        <v>0</v>
      </c>
      <c r="E4005" s="78">
        <f>'Balance N-1'!M4008</f>
        <v>0</v>
      </c>
      <c r="F4005" s="78">
        <f>'Balance N-1'!N4008</f>
        <v>0</v>
      </c>
      <c r="G4005" s="78">
        <f>'Balance N-1'!O4008</f>
        <v>0</v>
      </c>
      <c r="H4005" s="78">
        <f>'Balance N-1'!P4008</f>
        <v>0</v>
      </c>
      <c r="I4005" s="79">
        <f t="shared" si="62"/>
        <v>0</v>
      </c>
    </row>
    <row r="4006" spans="1:9" ht="15.6">
      <c r="A4006" s="85">
        <f>'Balance N-1'!I4009</f>
        <v>0</v>
      </c>
      <c r="B4006" s="75">
        <f>'Balance N-1'!J4009</f>
        <v>0</v>
      </c>
      <c r="C4006" s="78">
        <f>'Balance N-1'!K4009</f>
        <v>0</v>
      </c>
      <c r="D4006" s="78">
        <f>'Balance N-1'!L4009</f>
        <v>0</v>
      </c>
      <c r="E4006" s="78">
        <f>'Balance N-1'!M4009</f>
        <v>0</v>
      </c>
      <c r="F4006" s="78">
        <f>'Balance N-1'!N4009</f>
        <v>0</v>
      </c>
      <c r="G4006" s="78">
        <f>'Balance N-1'!O4009</f>
        <v>0</v>
      </c>
      <c r="H4006" s="78">
        <f>'Balance N-1'!P4009</f>
        <v>0</v>
      </c>
      <c r="I4006" s="79">
        <f t="shared" si="62"/>
        <v>0</v>
      </c>
    </row>
    <row r="4007" spans="1:9" ht="15.6">
      <c r="A4007" s="85">
        <f>'Balance N-1'!I4010</f>
        <v>0</v>
      </c>
      <c r="B4007" s="75">
        <f>'Balance N-1'!J4010</f>
        <v>0</v>
      </c>
      <c r="C4007" s="78">
        <f>'Balance N-1'!K4010</f>
        <v>0</v>
      </c>
      <c r="D4007" s="78">
        <f>'Balance N-1'!L4010</f>
        <v>0</v>
      </c>
      <c r="E4007" s="78">
        <f>'Balance N-1'!M4010</f>
        <v>0</v>
      </c>
      <c r="F4007" s="78">
        <f>'Balance N-1'!N4010</f>
        <v>0</v>
      </c>
      <c r="G4007" s="78">
        <f>'Balance N-1'!O4010</f>
        <v>0</v>
      </c>
      <c r="H4007" s="78">
        <f>'Balance N-1'!P4010</f>
        <v>0</v>
      </c>
      <c r="I4007" s="79">
        <f t="shared" si="62"/>
        <v>0</v>
      </c>
    </row>
    <row r="4008" spans="1:9" ht="15.6">
      <c r="A4008" s="85">
        <f>'Balance N-1'!I4011</f>
        <v>0</v>
      </c>
      <c r="B4008" s="75">
        <f>'Balance N-1'!J4011</f>
        <v>0</v>
      </c>
      <c r="C4008" s="78">
        <f>'Balance N-1'!K4011</f>
        <v>0</v>
      </c>
      <c r="D4008" s="78">
        <f>'Balance N-1'!L4011</f>
        <v>0</v>
      </c>
      <c r="E4008" s="78">
        <f>'Balance N-1'!M4011</f>
        <v>0</v>
      </c>
      <c r="F4008" s="78">
        <f>'Balance N-1'!N4011</f>
        <v>0</v>
      </c>
      <c r="G4008" s="78">
        <f>'Balance N-1'!O4011</f>
        <v>0</v>
      </c>
      <c r="H4008" s="78">
        <f>'Balance N-1'!P4011</f>
        <v>0</v>
      </c>
      <c r="I4008" s="79">
        <f t="shared" si="62"/>
        <v>0</v>
      </c>
    </row>
    <row r="4009" spans="1:9" ht="15.6">
      <c r="A4009" s="85">
        <f>'Balance N-1'!I4012</f>
        <v>0</v>
      </c>
      <c r="B4009" s="75">
        <f>'Balance N-1'!J4012</f>
        <v>0</v>
      </c>
      <c r="C4009" s="78">
        <f>'Balance N-1'!K4012</f>
        <v>0</v>
      </c>
      <c r="D4009" s="78">
        <f>'Balance N-1'!L4012</f>
        <v>0</v>
      </c>
      <c r="E4009" s="78">
        <f>'Balance N-1'!M4012</f>
        <v>0</v>
      </c>
      <c r="F4009" s="78">
        <f>'Balance N-1'!N4012</f>
        <v>0</v>
      </c>
      <c r="G4009" s="78">
        <f>'Balance N-1'!O4012</f>
        <v>0</v>
      </c>
      <c r="H4009" s="78">
        <f>'Balance N-1'!P4012</f>
        <v>0</v>
      </c>
      <c r="I4009" s="79">
        <f t="shared" si="62"/>
        <v>0</v>
      </c>
    </row>
    <row r="4010" spans="1:9" ht="15.6">
      <c r="A4010" s="85">
        <f>'Balance N-1'!I4013</f>
        <v>0</v>
      </c>
      <c r="B4010" s="75">
        <f>'Balance N-1'!J4013</f>
        <v>0</v>
      </c>
      <c r="C4010" s="78">
        <f>'Balance N-1'!K4013</f>
        <v>0</v>
      </c>
      <c r="D4010" s="78">
        <f>'Balance N-1'!L4013</f>
        <v>0</v>
      </c>
      <c r="E4010" s="78">
        <f>'Balance N-1'!M4013</f>
        <v>0</v>
      </c>
      <c r="F4010" s="78">
        <f>'Balance N-1'!N4013</f>
        <v>0</v>
      </c>
      <c r="G4010" s="78">
        <f>'Balance N-1'!O4013</f>
        <v>0</v>
      </c>
      <c r="H4010" s="78">
        <f>'Balance N-1'!P4013</f>
        <v>0</v>
      </c>
      <c r="I4010" s="79">
        <f t="shared" si="62"/>
        <v>0</v>
      </c>
    </row>
    <row r="4011" spans="1:9" ht="15.6">
      <c r="A4011" s="85">
        <f>'Balance N-1'!I4014</f>
        <v>0</v>
      </c>
      <c r="B4011" s="75">
        <f>'Balance N-1'!J4014</f>
        <v>0</v>
      </c>
      <c r="C4011" s="78">
        <f>'Balance N-1'!K4014</f>
        <v>0</v>
      </c>
      <c r="D4011" s="78">
        <f>'Balance N-1'!L4014</f>
        <v>0</v>
      </c>
      <c r="E4011" s="78">
        <f>'Balance N-1'!M4014</f>
        <v>0</v>
      </c>
      <c r="F4011" s="78">
        <f>'Balance N-1'!N4014</f>
        <v>0</v>
      </c>
      <c r="G4011" s="78">
        <f>'Balance N-1'!O4014</f>
        <v>0</v>
      </c>
      <c r="H4011" s="78">
        <f>'Balance N-1'!P4014</f>
        <v>0</v>
      </c>
      <c r="I4011" s="79">
        <f t="shared" si="62"/>
        <v>0</v>
      </c>
    </row>
    <row r="4012" spans="1:9" ht="15.6">
      <c r="A4012" s="85">
        <f>'Balance N-1'!I4015</f>
        <v>0</v>
      </c>
      <c r="B4012" s="75">
        <f>'Balance N-1'!J4015</f>
        <v>0</v>
      </c>
      <c r="C4012" s="78">
        <f>'Balance N-1'!K4015</f>
        <v>0</v>
      </c>
      <c r="D4012" s="78">
        <f>'Balance N-1'!L4015</f>
        <v>0</v>
      </c>
      <c r="E4012" s="78">
        <f>'Balance N-1'!M4015</f>
        <v>0</v>
      </c>
      <c r="F4012" s="78">
        <f>'Balance N-1'!N4015</f>
        <v>0</v>
      </c>
      <c r="G4012" s="78">
        <f>'Balance N-1'!O4015</f>
        <v>0</v>
      </c>
      <c r="H4012" s="78">
        <f>'Balance N-1'!P4015</f>
        <v>0</v>
      </c>
      <c r="I4012" s="79">
        <f t="shared" si="62"/>
        <v>0</v>
      </c>
    </row>
    <row r="4013" spans="1:9" ht="15.6">
      <c r="A4013" s="85">
        <f>'Balance N-1'!I4016</f>
        <v>0</v>
      </c>
      <c r="B4013" s="75">
        <f>'Balance N-1'!J4016</f>
        <v>0</v>
      </c>
      <c r="C4013" s="78">
        <f>'Balance N-1'!K4016</f>
        <v>0</v>
      </c>
      <c r="D4013" s="78">
        <f>'Balance N-1'!L4016</f>
        <v>0</v>
      </c>
      <c r="E4013" s="78">
        <f>'Balance N-1'!M4016</f>
        <v>0</v>
      </c>
      <c r="F4013" s="78">
        <f>'Balance N-1'!N4016</f>
        <v>0</v>
      </c>
      <c r="G4013" s="78">
        <f>'Balance N-1'!O4016</f>
        <v>0</v>
      </c>
      <c r="H4013" s="78">
        <f>'Balance N-1'!P4016</f>
        <v>0</v>
      </c>
      <c r="I4013" s="79">
        <f t="shared" si="62"/>
        <v>0</v>
      </c>
    </row>
    <row r="4014" spans="1:9" ht="15.6">
      <c r="A4014" s="85">
        <f>'Balance N-1'!I4017</f>
        <v>0</v>
      </c>
      <c r="B4014" s="75">
        <f>'Balance N-1'!J4017</f>
        <v>0</v>
      </c>
      <c r="C4014" s="78">
        <f>'Balance N-1'!K4017</f>
        <v>0</v>
      </c>
      <c r="D4014" s="78">
        <f>'Balance N-1'!L4017</f>
        <v>0</v>
      </c>
      <c r="E4014" s="78">
        <f>'Balance N-1'!M4017</f>
        <v>0</v>
      </c>
      <c r="F4014" s="78">
        <f>'Balance N-1'!N4017</f>
        <v>0</v>
      </c>
      <c r="G4014" s="78">
        <f>'Balance N-1'!O4017</f>
        <v>0</v>
      </c>
      <c r="H4014" s="78">
        <f>'Balance N-1'!P4017</f>
        <v>0</v>
      </c>
      <c r="I4014" s="79">
        <f t="shared" si="62"/>
        <v>0</v>
      </c>
    </row>
    <row r="4015" spans="1:9" ht="15.6">
      <c r="A4015" s="85">
        <f>'Balance N-1'!I4018</f>
        <v>0</v>
      </c>
      <c r="B4015" s="75">
        <f>'Balance N-1'!J4018</f>
        <v>0</v>
      </c>
      <c r="C4015" s="78">
        <f>'Balance N-1'!K4018</f>
        <v>0</v>
      </c>
      <c r="D4015" s="78">
        <f>'Balance N-1'!L4018</f>
        <v>0</v>
      </c>
      <c r="E4015" s="78">
        <f>'Balance N-1'!M4018</f>
        <v>0</v>
      </c>
      <c r="F4015" s="78">
        <f>'Balance N-1'!N4018</f>
        <v>0</v>
      </c>
      <c r="G4015" s="78">
        <f>'Balance N-1'!O4018</f>
        <v>0</v>
      </c>
      <c r="H4015" s="78">
        <f>'Balance N-1'!P4018</f>
        <v>0</v>
      </c>
      <c r="I4015" s="79">
        <f t="shared" si="62"/>
        <v>0</v>
      </c>
    </row>
    <row r="4016" spans="1:9" ht="15.6">
      <c r="A4016" s="85">
        <f>'Balance N-1'!I4019</f>
        <v>0</v>
      </c>
      <c r="B4016" s="75">
        <f>'Balance N-1'!J4019</f>
        <v>0</v>
      </c>
      <c r="C4016" s="78">
        <f>'Balance N-1'!K4019</f>
        <v>0</v>
      </c>
      <c r="D4016" s="78">
        <f>'Balance N-1'!L4019</f>
        <v>0</v>
      </c>
      <c r="E4016" s="78">
        <f>'Balance N-1'!M4019</f>
        <v>0</v>
      </c>
      <c r="F4016" s="78">
        <f>'Balance N-1'!N4019</f>
        <v>0</v>
      </c>
      <c r="G4016" s="78">
        <f>'Balance N-1'!O4019</f>
        <v>0</v>
      </c>
      <c r="H4016" s="78">
        <f>'Balance N-1'!P4019</f>
        <v>0</v>
      </c>
      <c r="I4016" s="79">
        <f t="shared" si="62"/>
        <v>0</v>
      </c>
    </row>
    <row r="4017" spans="1:9" ht="15.6">
      <c r="A4017" s="85">
        <f>'Balance N-1'!I4020</f>
        <v>0</v>
      </c>
      <c r="B4017" s="75">
        <f>'Balance N-1'!J4020</f>
        <v>0</v>
      </c>
      <c r="C4017" s="78">
        <f>'Balance N-1'!K4020</f>
        <v>0</v>
      </c>
      <c r="D4017" s="78">
        <f>'Balance N-1'!L4020</f>
        <v>0</v>
      </c>
      <c r="E4017" s="78">
        <f>'Balance N-1'!M4020</f>
        <v>0</v>
      </c>
      <c r="F4017" s="78">
        <f>'Balance N-1'!N4020</f>
        <v>0</v>
      </c>
      <c r="G4017" s="78">
        <f>'Balance N-1'!O4020</f>
        <v>0</v>
      </c>
      <c r="H4017" s="78">
        <f>'Balance N-1'!P4020</f>
        <v>0</v>
      </c>
      <c r="I4017" s="79">
        <f t="shared" si="62"/>
        <v>0</v>
      </c>
    </row>
    <row r="4018" spans="1:9" ht="15.6">
      <c r="A4018" s="85">
        <f>'Balance N-1'!I4021</f>
        <v>0</v>
      </c>
      <c r="B4018" s="75">
        <f>'Balance N-1'!J4021</f>
        <v>0</v>
      </c>
      <c r="C4018" s="78">
        <f>'Balance N-1'!K4021</f>
        <v>0</v>
      </c>
      <c r="D4018" s="78">
        <f>'Balance N-1'!L4021</f>
        <v>0</v>
      </c>
      <c r="E4018" s="78">
        <f>'Balance N-1'!M4021</f>
        <v>0</v>
      </c>
      <c r="F4018" s="78">
        <f>'Balance N-1'!N4021</f>
        <v>0</v>
      </c>
      <c r="G4018" s="78">
        <f>'Balance N-1'!O4021</f>
        <v>0</v>
      </c>
      <c r="H4018" s="78">
        <f>'Balance N-1'!P4021</f>
        <v>0</v>
      </c>
      <c r="I4018" s="79">
        <f t="shared" si="62"/>
        <v>0</v>
      </c>
    </row>
    <row r="4019" spans="1:9" ht="15.6">
      <c r="A4019" s="85">
        <f>'Balance N-1'!I4022</f>
        <v>0</v>
      </c>
      <c r="B4019" s="75">
        <f>'Balance N-1'!J4022</f>
        <v>0</v>
      </c>
      <c r="C4019" s="78">
        <f>'Balance N-1'!K4022</f>
        <v>0</v>
      </c>
      <c r="D4019" s="78">
        <f>'Balance N-1'!L4022</f>
        <v>0</v>
      </c>
      <c r="E4019" s="78">
        <f>'Balance N-1'!M4022</f>
        <v>0</v>
      </c>
      <c r="F4019" s="78">
        <f>'Balance N-1'!N4022</f>
        <v>0</v>
      </c>
      <c r="G4019" s="78">
        <f>'Balance N-1'!O4022</f>
        <v>0</v>
      </c>
      <c r="H4019" s="78">
        <f>'Balance N-1'!P4022</f>
        <v>0</v>
      </c>
      <c r="I4019" s="79">
        <f t="shared" si="62"/>
        <v>0</v>
      </c>
    </row>
    <row r="4020" spans="1:9" ht="15.6">
      <c r="A4020" s="85">
        <f>'Balance N-1'!I4023</f>
        <v>0</v>
      </c>
      <c r="B4020" s="75">
        <f>'Balance N-1'!J4023</f>
        <v>0</v>
      </c>
      <c r="C4020" s="78">
        <f>'Balance N-1'!K4023</f>
        <v>0</v>
      </c>
      <c r="D4020" s="78">
        <f>'Balance N-1'!L4023</f>
        <v>0</v>
      </c>
      <c r="E4020" s="78">
        <f>'Balance N-1'!M4023</f>
        <v>0</v>
      </c>
      <c r="F4020" s="78">
        <f>'Balance N-1'!N4023</f>
        <v>0</v>
      </c>
      <c r="G4020" s="78">
        <f>'Balance N-1'!O4023</f>
        <v>0</v>
      </c>
      <c r="H4020" s="78">
        <f>'Balance N-1'!P4023</f>
        <v>0</v>
      </c>
      <c r="I4020" s="79">
        <f t="shared" si="62"/>
        <v>0</v>
      </c>
    </row>
    <row r="4021" spans="1:9" ht="15.6">
      <c r="A4021" s="85">
        <f>'Balance N-1'!I4024</f>
        <v>0</v>
      </c>
      <c r="B4021" s="75">
        <f>'Balance N-1'!J4024</f>
        <v>0</v>
      </c>
      <c r="C4021" s="78">
        <f>'Balance N-1'!K4024</f>
        <v>0</v>
      </c>
      <c r="D4021" s="78">
        <f>'Balance N-1'!L4024</f>
        <v>0</v>
      </c>
      <c r="E4021" s="78">
        <f>'Balance N-1'!M4024</f>
        <v>0</v>
      </c>
      <c r="F4021" s="78">
        <f>'Balance N-1'!N4024</f>
        <v>0</v>
      </c>
      <c r="G4021" s="78">
        <f>'Balance N-1'!O4024</f>
        <v>0</v>
      </c>
      <c r="H4021" s="78">
        <f>'Balance N-1'!P4024</f>
        <v>0</v>
      </c>
      <c r="I4021" s="79">
        <f t="shared" si="62"/>
        <v>0</v>
      </c>
    </row>
    <row r="4022" spans="1:9" ht="15.6">
      <c r="A4022" s="85">
        <f>'Balance N-1'!I4025</f>
        <v>0</v>
      </c>
      <c r="B4022" s="75">
        <f>'Balance N-1'!J4025</f>
        <v>0</v>
      </c>
      <c r="C4022" s="78">
        <f>'Balance N-1'!K4025</f>
        <v>0</v>
      </c>
      <c r="D4022" s="78">
        <f>'Balance N-1'!L4025</f>
        <v>0</v>
      </c>
      <c r="E4022" s="78">
        <f>'Balance N-1'!M4025</f>
        <v>0</v>
      </c>
      <c r="F4022" s="78">
        <f>'Balance N-1'!N4025</f>
        <v>0</v>
      </c>
      <c r="G4022" s="78">
        <f>'Balance N-1'!O4025</f>
        <v>0</v>
      </c>
      <c r="H4022" s="78">
        <f>'Balance N-1'!P4025</f>
        <v>0</v>
      </c>
      <c r="I4022" s="79">
        <f t="shared" si="62"/>
        <v>0</v>
      </c>
    </row>
    <row r="4023" spans="1:9" ht="15.6">
      <c r="A4023" s="85">
        <f>'Balance N-1'!I4026</f>
        <v>0</v>
      </c>
      <c r="B4023" s="75">
        <f>'Balance N-1'!J4026</f>
        <v>0</v>
      </c>
      <c r="C4023" s="78">
        <f>'Balance N-1'!K4026</f>
        <v>0</v>
      </c>
      <c r="D4023" s="78">
        <f>'Balance N-1'!L4026</f>
        <v>0</v>
      </c>
      <c r="E4023" s="78">
        <f>'Balance N-1'!M4026</f>
        <v>0</v>
      </c>
      <c r="F4023" s="78">
        <f>'Balance N-1'!N4026</f>
        <v>0</v>
      </c>
      <c r="G4023" s="78">
        <f>'Balance N-1'!O4026</f>
        <v>0</v>
      </c>
      <c r="H4023" s="78">
        <f>'Balance N-1'!P4026</f>
        <v>0</v>
      </c>
      <c r="I4023" s="79">
        <f t="shared" si="62"/>
        <v>0</v>
      </c>
    </row>
    <row r="4024" spans="1:9" ht="15.6">
      <c r="A4024" s="85">
        <f>'Balance N-1'!I4027</f>
        <v>0</v>
      </c>
      <c r="B4024" s="75">
        <f>'Balance N-1'!J4027</f>
        <v>0</v>
      </c>
      <c r="C4024" s="78">
        <f>'Balance N-1'!K4027</f>
        <v>0</v>
      </c>
      <c r="D4024" s="78">
        <f>'Balance N-1'!L4027</f>
        <v>0</v>
      </c>
      <c r="E4024" s="78">
        <f>'Balance N-1'!M4027</f>
        <v>0</v>
      </c>
      <c r="F4024" s="78">
        <f>'Balance N-1'!N4027</f>
        <v>0</v>
      </c>
      <c r="G4024" s="78">
        <f>'Balance N-1'!O4027</f>
        <v>0</v>
      </c>
      <c r="H4024" s="78">
        <f>'Balance N-1'!P4027</f>
        <v>0</v>
      </c>
      <c r="I4024" s="79">
        <f t="shared" si="62"/>
        <v>0</v>
      </c>
    </row>
    <row r="4025" spans="1:9" ht="15.6">
      <c r="A4025" s="85">
        <f>'Balance N-1'!I4028</f>
        <v>0</v>
      </c>
      <c r="B4025" s="75">
        <f>'Balance N-1'!J4028</f>
        <v>0</v>
      </c>
      <c r="C4025" s="78">
        <f>'Balance N-1'!K4028</f>
        <v>0</v>
      </c>
      <c r="D4025" s="78">
        <f>'Balance N-1'!L4028</f>
        <v>0</v>
      </c>
      <c r="E4025" s="78">
        <f>'Balance N-1'!M4028</f>
        <v>0</v>
      </c>
      <c r="F4025" s="78">
        <f>'Balance N-1'!N4028</f>
        <v>0</v>
      </c>
      <c r="G4025" s="78">
        <f>'Balance N-1'!O4028</f>
        <v>0</v>
      </c>
      <c r="H4025" s="78">
        <f>'Balance N-1'!P4028</f>
        <v>0</v>
      </c>
      <c r="I4025" s="79">
        <f t="shared" si="62"/>
        <v>0</v>
      </c>
    </row>
    <row r="4026" spans="1:9" ht="15.6">
      <c r="A4026" s="85">
        <f>'Balance N-1'!I4029</f>
        <v>0</v>
      </c>
      <c r="B4026" s="75">
        <f>'Balance N-1'!J4029</f>
        <v>0</v>
      </c>
      <c r="C4026" s="78">
        <f>'Balance N-1'!K4029</f>
        <v>0</v>
      </c>
      <c r="D4026" s="78">
        <f>'Balance N-1'!L4029</f>
        <v>0</v>
      </c>
      <c r="E4026" s="78">
        <f>'Balance N-1'!M4029</f>
        <v>0</v>
      </c>
      <c r="F4026" s="78">
        <f>'Balance N-1'!N4029</f>
        <v>0</v>
      </c>
      <c r="G4026" s="78">
        <f>'Balance N-1'!O4029</f>
        <v>0</v>
      </c>
      <c r="H4026" s="78">
        <f>'Balance N-1'!P4029</f>
        <v>0</v>
      </c>
      <c r="I4026" s="79">
        <f t="shared" si="62"/>
        <v>0</v>
      </c>
    </row>
    <row r="4027" spans="1:9" ht="15.6">
      <c r="A4027" s="85">
        <f>'Balance N-1'!I4030</f>
        <v>0</v>
      </c>
      <c r="B4027" s="75">
        <f>'Balance N-1'!J4030</f>
        <v>0</v>
      </c>
      <c r="C4027" s="78">
        <f>'Balance N-1'!K4030</f>
        <v>0</v>
      </c>
      <c r="D4027" s="78">
        <f>'Balance N-1'!L4030</f>
        <v>0</v>
      </c>
      <c r="E4027" s="78">
        <f>'Balance N-1'!M4030</f>
        <v>0</v>
      </c>
      <c r="F4027" s="78">
        <f>'Balance N-1'!N4030</f>
        <v>0</v>
      </c>
      <c r="G4027" s="78">
        <f>'Balance N-1'!O4030</f>
        <v>0</v>
      </c>
      <c r="H4027" s="78">
        <f>'Balance N-1'!P4030</f>
        <v>0</v>
      </c>
      <c r="I4027" s="79">
        <f t="shared" si="62"/>
        <v>0</v>
      </c>
    </row>
    <row r="4028" spans="1:9" ht="15.6">
      <c r="A4028" s="85">
        <f>'Balance N-1'!I4031</f>
        <v>0</v>
      </c>
      <c r="B4028" s="75">
        <f>'Balance N-1'!J4031</f>
        <v>0</v>
      </c>
      <c r="C4028" s="78">
        <f>'Balance N-1'!K4031</f>
        <v>0</v>
      </c>
      <c r="D4028" s="78">
        <f>'Balance N-1'!L4031</f>
        <v>0</v>
      </c>
      <c r="E4028" s="78">
        <f>'Balance N-1'!M4031</f>
        <v>0</v>
      </c>
      <c r="F4028" s="78">
        <f>'Balance N-1'!N4031</f>
        <v>0</v>
      </c>
      <c r="G4028" s="78">
        <f>'Balance N-1'!O4031</f>
        <v>0</v>
      </c>
      <c r="H4028" s="78">
        <f>'Balance N-1'!P4031</f>
        <v>0</v>
      </c>
      <c r="I4028" s="79">
        <f t="shared" si="62"/>
        <v>0</v>
      </c>
    </row>
    <row r="4029" spans="1:9" ht="15.6">
      <c r="A4029" s="85">
        <f>'Balance N-1'!I4032</f>
        <v>0</v>
      </c>
      <c r="B4029" s="75">
        <f>'Balance N-1'!J4032</f>
        <v>0</v>
      </c>
      <c r="C4029" s="78">
        <f>'Balance N-1'!K4032</f>
        <v>0</v>
      </c>
      <c r="D4029" s="78">
        <f>'Balance N-1'!L4032</f>
        <v>0</v>
      </c>
      <c r="E4029" s="78">
        <f>'Balance N-1'!M4032</f>
        <v>0</v>
      </c>
      <c r="F4029" s="78">
        <f>'Balance N-1'!N4032</f>
        <v>0</v>
      </c>
      <c r="G4029" s="78">
        <f>'Balance N-1'!O4032</f>
        <v>0</v>
      </c>
      <c r="H4029" s="78">
        <f>'Balance N-1'!P4032</f>
        <v>0</v>
      </c>
      <c r="I4029" s="79">
        <f t="shared" si="62"/>
        <v>0</v>
      </c>
    </row>
    <row r="4030" spans="1:9" ht="15.6">
      <c r="A4030" s="85">
        <f>'Balance N-1'!I4033</f>
        <v>0</v>
      </c>
      <c r="B4030" s="75">
        <f>'Balance N-1'!J4033</f>
        <v>0</v>
      </c>
      <c r="C4030" s="78">
        <f>'Balance N-1'!K4033</f>
        <v>0</v>
      </c>
      <c r="D4030" s="78">
        <f>'Balance N-1'!L4033</f>
        <v>0</v>
      </c>
      <c r="E4030" s="78">
        <f>'Balance N-1'!M4033</f>
        <v>0</v>
      </c>
      <c r="F4030" s="78">
        <f>'Balance N-1'!N4033</f>
        <v>0</v>
      </c>
      <c r="G4030" s="78">
        <f>'Balance N-1'!O4033</f>
        <v>0</v>
      </c>
      <c r="H4030" s="78">
        <f>'Balance N-1'!P4033</f>
        <v>0</v>
      </c>
      <c r="I4030" s="79">
        <f t="shared" si="62"/>
        <v>0</v>
      </c>
    </row>
    <row r="4031" spans="1:9" ht="15.6">
      <c r="A4031" s="85">
        <f>'Balance N-1'!I4034</f>
        <v>0</v>
      </c>
      <c r="B4031" s="75">
        <f>'Balance N-1'!J4034</f>
        <v>0</v>
      </c>
      <c r="C4031" s="78">
        <f>'Balance N-1'!K4034</f>
        <v>0</v>
      </c>
      <c r="D4031" s="78">
        <f>'Balance N-1'!L4034</f>
        <v>0</v>
      </c>
      <c r="E4031" s="78">
        <f>'Balance N-1'!M4034</f>
        <v>0</v>
      </c>
      <c r="F4031" s="78">
        <f>'Balance N-1'!N4034</f>
        <v>0</v>
      </c>
      <c r="G4031" s="78">
        <f>'Balance N-1'!O4034</f>
        <v>0</v>
      </c>
      <c r="H4031" s="78">
        <f>'Balance N-1'!P4034</f>
        <v>0</v>
      </c>
      <c r="I4031" s="79">
        <f t="shared" si="62"/>
        <v>0</v>
      </c>
    </row>
    <row r="4032" spans="1:9" ht="15.6">
      <c r="A4032" s="85">
        <f>'Balance N-1'!I4035</f>
        <v>0</v>
      </c>
      <c r="B4032" s="75">
        <f>'Balance N-1'!J4035</f>
        <v>0</v>
      </c>
      <c r="C4032" s="78">
        <f>'Balance N-1'!K4035</f>
        <v>0</v>
      </c>
      <c r="D4032" s="78">
        <f>'Balance N-1'!L4035</f>
        <v>0</v>
      </c>
      <c r="E4032" s="78">
        <f>'Balance N-1'!M4035</f>
        <v>0</v>
      </c>
      <c r="F4032" s="78">
        <f>'Balance N-1'!N4035</f>
        <v>0</v>
      </c>
      <c r="G4032" s="78">
        <f>'Balance N-1'!O4035</f>
        <v>0</v>
      </c>
      <c r="H4032" s="78">
        <f>'Balance N-1'!P4035</f>
        <v>0</v>
      </c>
      <c r="I4032" s="79">
        <f t="shared" si="62"/>
        <v>0</v>
      </c>
    </row>
    <row r="4033" spans="1:9" ht="15.6">
      <c r="A4033" s="85">
        <f>'Balance N-1'!I4036</f>
        <v>0</v>
      </c>
      <c r="B4033" s="75">
        <f>'Balance N-1'!J4036</f>
        <v>0</v>
      </c>
      <c r="C4033" s="78">
        <f>'Balance N-1'!K4036</f>
        <v>0</v>
      </c>
      <c r="D4033" s="78">
        <f>'Balance N-1'!L4036</f>
        <v>0</v>
      </c>
      <c r="E4033" s="78">
        <f>'Balance N-1'!M4036</f>
        <v>0</v>
      </c>
      <c r="F4033" s="78">
        <f>'Balance N-1'!N4036</f>
        <v>0</v>
      </c>
      <c r="G4033" s="78">
        <f>'Balance N-1'!O4036</f>
        <v>0</v>
      </c>
      <c r="H4033" s="78">
        <f>'Balance N-1'!P4036</f>
        <v>0</v>
      </c>
      <c r="I4033" s="79">
        <f t="shared" si="62"/>
        <v>0</v>
      </c>
    </row>
    <row r="4034" spans="1:9" ht="15.6">
      <c r="A4034" s="85">
        <f>'Balance N-1'!I4037</f>
        <v>0</v>
      </c>
      <c r="B4034" s="75">
        <f>'Balance N-1'!J4037</f>
        <v>0</v>
      </c>
      <c r="C4034" s="78">
        <f>'Balance N-1'!K4037</f>
        <v>0</v>
      </c>
      <c r="D4034" s="78">
        <f>'Balance N-1'!L4037</f>
        <v>0</v>
      </c>
      <c r="E4034" s="78">
        <f>'Balance N-1'!M4037</f>
        <v>0</v>
      </c>
      <c r="F4034" s="78">
        <f>'Balance N-1'!N4037</f>
        <v>0</v>
      </c>
      <c r="G4034" s="78">
        <f>'Balance N-1'!O4037</f>
        <v>0</v>
      </c>
      <c r="H4034" s="78">
        <f>'Balance N-1'!P4037</f>
        <v>0</v>
      </c>
      <c r="I4034" s="79">
        <f t="shared" si="62"/>
        <v>0</v>
      </c>
    </row>
    <row r="4035" spans="1:9" ht="15.6">
      <c r="A4035" s="85">
        <f>'Balance N-1'!I4038</f>
        <v>0</v>
      </c>
      <c r="B4035" s="75">
        <f>'Balance N-1'!J4038</f>
        <v>0</v>
      </c>
      <c r="C4035" s="78">
        <f>'Balance N-1'!K4038</f>
        <v>0</v>
      </c>
      <c r="D4035" s="78">
        <f>'Balance N-1'!L4038</f>
        <v>0</v>
      </c>
      <c r="E4035" s="78">
        <f>'Balance N-1'!M4038</f>
        <v>0</v>
      </c>
      <c r="F4035" s="78">
        <f>'Balance N-1'!N4038</f>
        <v>0</v>
      </c>
      <c r="G4035" s="78">
        <f>'Balance N-1'!O4038</f>
        <v>0</v>
      </c>
      <c r="H4035" s="78">
        <f>'Balance N-1'!P4038</f>
        <v>0</v>
      </c>
      <c r="I4035" s="79">
        <f t="shared" ref="I4035:I4098" si="63">(C4035-D4035)+(E4035-F4035)-(G4035-H4035)</f>
        <v>0</v>
      </c>
    </row>
    <row r="4036" spans="1:9" ht="15.6">
      <c r="A4036" s="85">
        <f>'Balance N-1'!I4039</f>
        <v>0</v>
      </c>
      <c r="B4036" s="75">
        <f>'Balance N-1'!J4039</f>
        <v>0</v>
      </c>
      <c r="C4036" s="78">
        <f>'Balance N-1'!K4039</f>
        <v>0</v>
      </c>
      <c r="D4036" s="78">
        <f>'Balance N-1'!L4039</f>
        <v>0</v>
      </c>
      <c r="E4036" s="78">
        <f>'Balance N-1'!M4039</f>
        <v>0</v>
      </c>
      <c r="F4036" s="78">
        <f>'Balance N-1'!N4039</f>
        <v>0</v>
      </c>
      <c r="G4036" s="78">
        <f>'Balance N-1'!O4039</f>
        <v>0</v>
      </c>
      <c r="H4036" s="78">
        <f>'Balance N-1'!P4039</f>
        <v>0</v>
      </c>
      <c r="I4036" s="79">
        <f t="shared" si="63"/>
        <v>0</v>
      </c>
    </row>
    <row r="4037" spans="1:9" ht="15.6">
      <c r="A4037" s="85">
        <f>'Balance N-1'!I4040</f>
        <v>0</v>
      </c>
      <c r="B4037" s="75">
        <f>'Balance N-1'!J4040</f>
        <v>0</v>
      </c>
      <c r="C4037" s="78">
        <f>'Balance N-1'!K4040</f>
        <v>0</v>
      </c>
      <c r="D4037" s="78">
        <f>'Balance N-1'!L4040</f>
        <v>0</v>
      </c>
      <c r="E4037" s="78">
        <f>'Balance N-1'!M4040</f>
        <v>0</v>
      </c>
      <c r="F4037" s="78">
        <f>'Balance N-1'!N4040</f>
        <v>0</v>
      </c>
      <c r="G4037" s="78">
        <f>'Balance N-1'!O4040</f>
        <v>0</v>
      </c>
      <c r="H4037" s="78">
        <f>'Balance N-1'!P4040</f>
        <v>0</v>
      </c>
      <c r="I4037" s="79">
        <f t="shared" si="63"/>
        <v>0</v>
      </c>
    </row>
    <row r="4038" spans="1:9" ht="15.6">
      <c r="A4038" s="85">
        <f>'Balance N-1'!I4041</f>
        <v>0</v>
      </c>
      <c r="B4038" s="75">
        <f>'Balance N-1'!J4041</f>
        <v>0</v>
      </c>
      <c r="C4038" s="78">
        <f>'Balance N-1'!K4041</f>
        <v>0</v>
      </c>
      <c r="D4038" s="78">
        <f>'Balance N-1'!L4041</f>
        <v>0</v>
      </c>
      <c r="E4038" s="78">
        <f>'Balance N-1'!M4041</f>
        <v>0</v>
      </c>
      <c r="F4038" s="78">
        <f>'Balance N-1'!N4041</f>
        <v>0</v>
      </c>
      <c r="G4038" s="78">
        <f>'Balance N-1'!O4041</f>
        <v>0</v>
      </c>
      <c r="H4038" s="78">
        <f>'Balance N-1'!P4041</f>
        <v>0</v>
      </c>
      <c r="I4038" s="79">
        <f t="shared" si="63"/>
        <v>0</v>
      </c>
    </row>
    <row r="4039" spans="1:9" ht="15.6">
      <c r="A4039" s="85">
        <f>'Balance N-1'!I4042</f>
        <v>0</v>
      </c>
      <c r="B4039" s="75">
        <f>'Balance N-1'!J4042</f>
        <v>0</v>
      </c>
      <c r="C4039" s="78">
        <f>'Balance N-1'!K4042</f>
        <v>0</v>
      </c>
      <c r="D4039" s="78">
        <f>'Balance N-1'!L4042</f>
        <v>0</v>
      </c>
      <c r="E4039" s="78">
        <f>'Balance N-1'!M4042</f>
        <v>0</v>
      </c>
      <c r="F4039" s="78">
        <f>'Balance N-1'!N4042</f>
        <v>0</v>
      </c>
      <c r="G4039" s="78">
        <f>'Balance N-1'!O4042</f>
        <v>0</v>
      </c>
      <c r="H4039" s="78">
        <f>'Balance N-1'!P4042</f>
        <v>0</v>
      </c>
      <c r="I4039" s="79">
        <f t="shared" si="63"/>
        <v>0</v>
      </c>
    </row>
    <row r="4040" spans="1:9" ht="15.6">
      <c r="A4040" s="85">
        <f>'Balance N-1'!I4043</f>
        <v>0</v>
      </c>
      <c r="B4040" s="75">
        <f>'Balance N-1'!J4043</f>
        <v>0</v>
      </c>
      <c r="C4040" s="78">
        <f>'Balance N-1'!K4043</f>
        <v>0</v>
      </c>
      <c r="D4040" s="78">
        <f>'Balance N-1'!L4043</f>
        <v>0</v>
      </c>
      <c r="E4040" s="78">
        <f>'Balance N-1'!M4043</f>
        <v>0</v>
      </c>
      <c r="F4040" s="78">
        <f>'Balance N-1'!N4043</f>
        <v>0</v>
      </c>
      <c r="G4040" s="78">
        <f>'Balance N-1'!O4043</f>
        <v>0</v>
      </c>
      <c r="H4040" s="78">
        <f>'Balance N-1'!P4043</f>
        <v>0</v>
      </c>
      <c r="I4040" s="79">
        <f t="shared" si="63"/>
        <v>0</v>
      </c>
    </row>
    <row r="4041" spans="1:9" ht="15.6">
      <c r="A4041" s="85">
        <f>'Balance N-1'!I4044</f>
        <v>0</v>
      </c>
      <c r="B4041" s="75">
        <f>'Balance N-1'!J4044</f>
        <v>0</v>
      </c>
      <c r="C4041" s="78">
        <f>'Balance N-1'!K4044</f>
        <v>0</v>
      </c>
      <c r="D4041" s="78">
        <f>'Balance N-1'!L4044</f>
        <v>0</v>
      </c>
      <c r="E4041" s="78">
        <f>'Balance N-1'!M4044</f>
        <v>0</v>
      </c>
      <c r="F4041" s="78">
        <f>'Balance N-1'!N4044</f>
        <v>0</v>
      </c>
      <c r="G4041" s="78">
        <f>'Balance N-1'!O4044</f>
        <v>0</v>
      </c>
      <c r="H4041" s="78">
        <f>'Balance N-1'!P4044</f>
        <v>0</v>
      </c>
      <c r="I4041" s="79">
        <f t="shared" si="63"/>
        <v>0</v>
      </c>
    </row>
    <row r="4042" spans="1:9" ht="15.6">
      <c r="A4042" s="85">
        <f>'Balance N-1'!I4045</f>
        <v>0</v>
      </c>
      <c r="B4042" s="75">
        <f>'Balance N-1'!J4045</f>
        <v>0</v>
      </c>
      <c r="C4042" s="78">
        <f>'Balance N-1'!K4045</f>
        <v>0</v>
      </c>
      <c r="D4042" s="78">
        <f>'Balance N-1'!L4045</f>
        <v>0</v>
      </c>
      <c r="E4042" s="78">
        <f>'Balance N-1'!M4045</f>
        <v>0</v>
      </c>
      <c r="F4042" s="78">
        <f>'Balance N-1'!N4045</f>
        <v>0</v>
      </c>
      <c r="G4042" s="78">
        <f>'Balance N-1'!O4045</f>
        <v>0</v>
      </c>
      <c r="H4042" s="78">
        <f>'Balance N-1'!P4045</f>
        <v>0</v>
      </c>
      <c r="I4042" s="79">
        <f t="shared" si="63"/>
        <v>0</v>
      </c>
    </row>
    <row r="4043" spans="1:9" ht="15.6">
      <c r="A4043" s="85">
        <f>'Balance N-1'!I4046</f>
        <v>0</v>
      </c>
      <c r="B4043" s="75">
        <f>'Balance N-1'!J4046</f>
        <v>0</v>
      </c>
      <c r="C4043" s="78">
        <f>'Balance N-1'!K4046</f>
        <v>0</v>
      </c>
      <c r="D4043" s="78">
        <f>'Balance N-1'!L4046</f>
        <v>0</v>
      </c>
      <c r="E4043" s="78">
        <f>'Balance N-1'!M4046</f>
        <v>0</v>
      </c>
      <c r="F4043" s="78">
        <f>'Balance N-1'!N4046</f>
        <v>0</v>
      </c>
      <c r="G4043" s="78">
        <f>'Balance N-1'!O4046</f>
        <v>0</v>
      </c>
      <c r="H4043" s="78">
        <f>'Balance N-1'!P4046</f>
        <v>0</v>
      </c>
      <c r="I4043" s="79">
        <f t="shared" si="63"/>
        <v>0</v>
      </c>
    </row>
    <row r="4044" spans="1:9" ht="15.6">
      <c r="A4044" s="85">
        <f>'Balance N-1'!I4047</f>
        <v>0</v>
      </c>
      <c r="B4044" s="75">
        <f>'Balance N-1'!J4047</f>
        <v>0</v>
      </c>
      <c r="C4044" s="78">
        <f>'Balance N-1'!K4047</f>
        <v>0</v>
      </c>
      <c r="D4044" s="78">
        <f>'Balance N-1'!L4047</f>
        <v>0</v>
      </c>
      <c r="E4044" s="78">
        <f>'Balance N-1'!M4047</f>
        <v>0</v>
      </c>
      <c r="F4044" s="78">
        <f>'Balance N-1'!N4047</f>
        <v>0</v>
      </c>
      <c r="G4044" s="78">
        <f>'Balance N-1'!O4047</f>
        <v>0</v>
      </c>
      <c r="H4044" s="78">
        <f>'Balance N-1'!P4047</f>
        <v>0</v>
      </c>
      <c r="I4044" s="79">
        <f t="shared" si="63"/>
        <v>0</v>
      </c>
    </row>
    <row r="4045" spans="1:9" ht="15.6">
      <c r="A4045" s="85">
        <f>'Balance N-1'!I4048</f>
        <v>0</v>
      </c>
      <c r="B4045" s="75">
        <f>'Balance N-1'!J4048</f>
        <v>0</v>
      </c>
      <c r="C4045" s="78">
        <f>'Balance N-1'!K4048</f>
        <v>0</v>
      </c>
      <c r="D4045" s="78">
        <f>'Balance N-1'!L4048</f>
        <v>0</v>
      </c>
      <c r="E4045" s="78">
        <f>'Balance N-1'!M4048</f>
        <v>0</v>
      </c>
      <c r="F4045" s="78">
        <f>'Balance N-1'!N4048</f>
        <v>0</v>
      </c>
      <c r="G4045" s="78">
        <f>'Balance N-1'!O4048</f>
        <v>0</v>
      </c>
      <c r="H4045" s="78">
        <f>'Balance N-1'!P4048</f>
        <v>0</v>
      </c>
      <c r="I4045" s="79">
        <f t="shared" si="63"/>
        <v>0</v>
      </c>
    </row>
    <row r="4046" spans="1:9" ht="15.6">
      <c r="A4046" s="85">
        <f>'Balance N-1'!I4049</f>
        <v>0</v>
      </c>
      <c r="B4046" s="75">
        <f>'Balance N-1'!J4049</f>
        <v>0</v>
      </c>
      <c r="C4046" s="78">
        <f>'Balance N-1'!K4049</f>
        <v>0</v>
      </c>
      <c r="D4046" s="78">
        <f>'Balance N-1'!L4049</f>
        <v>0</v>
      </c>
      <c r="E4046" s="78">
        <f>'Balance N-1'!M4049</f>
        <v>0</v>
      </c>
      <c r="F4046" s="78">
        <f>'Balance N-1'!N4049</f>
        <v>0</v>
      </c>
      <c r="G4046" s="78">
        <f>'Balance N-1'!O4049</f>
        <v>0</v>
      </c>
      <c r="H4046" s="78">
        <f>'Balance N-1'!P4049</f>
        <v>0</v>
      </c>
      <c r="I4046" s="79">
        <f t="shared" si="63"/>
        <v>0</v>
      </c>
    </row>
    <row r="4047" spans="1:9" ht="15.6">
      <c r="A4047" s="85">
        <f>'Balance N-1'!I4050</f>
        <v>0</v>
      </c>
      <c r="B4047" s="75">
        <f>'Balance N-1'!J4050</f>
        <v>0</v>
      </c>
      <c r="C4047" s="78">
        <f>'Balance N-1'!K4050</f>
        <v>0</v>
      </c>
      <c r="D4047" s="78">
        <f>'Balance N-1'!L4050</f>
        <v>0</v>
      </c>
      <c r="E4047" s="78">
        <f>'Balance N-1'!M4050</f>
        <v>0</v>
      </c>
      <c r="F4047" s="78">
        <f>'Balance N-1'!N4050</f>
        <v>0</v>
      </c>
      <c r="G4047" s="78">
        <f>'Balance N-1'!O4050</f>
        <v>0</v>
      </c>
      <c r="H4047" s="78">
        <f>'Balance N-1'!P4050</f>
        <v>0</v>
      </c>
      <c r="I4047" s="79">
        <f t="shared" si="63"/>
        <v>0</v>
      </c>
    </row>
    <row r="4048" spans="1:9" ht="15.6">
      <c r="A4048" s="85">
        <f>'Balance N-1'!I4051</f>
        <v>0</v>
      </c>
      <c r="B4048" s="75">
        <f>'Balance N-1'!J4051</f>
        <v>0</v>
      </c>
      <c r="C4048" s="78">
        <f>'Balance N-1'!K4051</f>
        <v>0</v>
      </c>
      <c r="D4048" s="78">
        <f>'Balance N-1'!L4051</f>
        <v>0</v>
      </c>
      <c r="E4048" s="78">
        <f>'Balance N-1'!M4051</f>
        <v>0</v>
      </c>
      <c r="F4048" s="78">
        <f>'Balance N-1'!N4051</f>
        <v>0</v>
      </c>
      <c r="G4048" s="78">
        <f>'Balance N-1'!O4051</f>
        <v>0</v>
      </c>
      <c r="H4048" s="78">
        <f>'Balance N-1'!P4051</f>
        <v>0</v>
      </c>
      <c r="I4048" s="79">
        <f t="shared" si="63"/>
        <v>0</v>
      </c>
    </row>
    <row r="4049" spans="1:9" ht="15.6">
      <c r="A4049" s="85">
        <f>'Balance N-1'!I4052</f>
        <v>0</v>
      </c>
      <c r="B4049" s="75">
        <f>'Balance N-1'!J4052</f>
        <v>0</v>
      </c>
      <c r="C4049" s="78">
        <f>'Balance N-1'!K4052</f>
        <v>0</v>
      </c>
      <c r="D4049" s="78">
        <f>'Balance N-1'!L4052</f>
        <v>0</v>
      </c>
      <c r="E4049" s="78">
        <f>'Balance N-1'!M4052</f>
        <v>0</v>
      </c>
      <c r="F4049" s="78">
        <f>'Balance N-1'!N4052</f>
        <v>0</v>
      </c>
      <c r="G4049" s="78">
        <f>'Balance N-1'!O4052</f>
        <v>0</v>
      </c>
      <c r="H4049" s="78">
        <f>'Balance N-1'!P4052</f>
        <v>0</v>
      </c>
      <c r="I4049" s="79">
        <f t="shared" si="63"/>
        <v>0</v>
      </c>
    </row>
    <row r="4050" spans="1:9" ht="15.6">
      <c r="A4050" s="85">
        <f>'Balance N-1'!I4053</f>
        <v>0</v>
      </c>
      <c r="B4050" s="75">
        <f>'Balance N-1'!J4053</f>
        <v>0</v>
      </c>
      <c r="C4050" s="78">
        <f>'Balance N-1'!K4053</f>
        <v>0</v>
      </c>
      <c r="D4050" s="78">
        <f>'Balance N-1'!L4053</f>
        <v>0</v>
      </c>
      <c r="E4050" s="78">
        <f>'Balance N-1'!M4053</f>
        <v>0</v>
      </c>
      <c r="F4050" s="78">
        <f>'Balance N-1'!N4053</f>
        <v>0</v>
      </c>
      <c r="G4050" s="78">
        <f>'Balance N-1'!O4053</f>
        <v>0</v>
      </c>
      <c r="H4050" s="78">
        <f>'Balance N-1'!P4053</f>
        <v>0</v>
      </c>
      <c r="I4050" s="79">
        <f t="shared" si="63"/>
        <v>0</v>
      </c>
    </row>
    <row r="4051" spans="1:9" ht="15.6">
      <c r="A4051" s="85">
        <f>'Balance N-1'!I4054</f>
        <v>0</v>
      </c>
      <c r="B4051" s="75">
        <f>'Balance N-1'!J4054</f>
        <v>0</v>
      </c>
      <c r="C4051" s="78">
        <f>'Balance N-1'!K4054</f>
        <v>0</v>
      </c>
      <c r="D4051" s="78">
        <f>'Balance N-1'!L4054</f>
        <v>0</v>
      </c>
      <c r="E4051" s="78">
        <f>'Balance N-1'!M4054</f>
        <v>0</v>
      </c>
      <c r="F4051" s="78">
        <f>'Balance N-1'!N4054</f>
        <v>0</v>
      </c>
      <c r="G4051" s="78">
        <f>'Balance N-1'!O4054</f>
        <v>0</v>
      </c>
      <c r="H4051" s="78">
        <f>'Balance N-1'!P4054</f>
        <v>0</v>
      </c>
      <c r="I4051" s="79">
        <f t="shared" si="63"/>
        <v>0</v>
      </c>
    </row>
    <row r="4052" spans="1:9" ht="15.6">
      <c r="A4052" s="85">
        <f>'Balance N-1'!I4055</f>
        <v>0</v>
      </c>
      <c r="B4052" s="75">
        <f>'Balance N-1'!J4055</f>
        <v>0</v>
      </c>
      <c r="C4052" s="78">
        <f>'Balance N-1'!K4055</f>
        <v>0</v>
      </c>
      <c r="D4052" s="78">
        <f>'Balance N-1'!L4055</f>
        <v>0</v>
      </c>
      <c r="E4052" s="78">
        <f>'Balance N-1'!M4055</f>
        <v>0</v>
      </c>
      <c r="F4052" s="78">
        <f>'Balance N-1'!N4055</f>
        <v>0</v>
      </c>
      <c r="G4052" s="78">
        <f>'Balance N-1'!O4055</f>
        <v>0</v>
      </c>
      <c r="H4052" s="78">
        <f>'Balance N-1'!P4055</f>
        <v>0</v>
      </c>
      <c r="I4052" s="79">
        <f t="shared" si="63"/>
        <v>0</v>
      </c>
    </row>
    <row r="4053" spans="1:9" ht="15.6">
      <c r="A4053" s="85">
        <f>'Balance N-1'!I4056</f>
        <v>0</v>
      </c>
      <c r="B4053" s="75">
        <f>'Balance N-1'!J4056</f>
        <v>0</v>
      </c>
      <c r="C4053" s="78">
        <f>'Balance N-1'!K4056</f>
        <v>0</v>
      </c>
      <c r="D4053" s="78">
        <f>'Balance N-1'!L4056</f>
        <v>0</v>
      </c>
      <c r="E4053" s="78">
        <f>'Balance N-1'!M4056</f>
        <v>0</v>
      </c>
      <c r="F4053" s="78">
        <f>'Balance N-1'!N4056</f>
        <v>0</v>
      </c>
      <c r="G4053" s="78">
        <f>'Balance N-1'!O4056</f>
        <v>0</v>
      </c>
      <c r="H4053" s="78">
        <f>'Balance N-1'!P4056</f>
        <v>0</v>
      </c>
      <c r="I4053" s="79">
        <f t="shared" si="63"/>
        <v>0</v>
      </c>
    </row>
    <row r="4054" spans="1:9" ht="15.6">
      <c r="A4054" s="85">
        <f>'Balance N-1'!I4057</f>
        <v>0</v>
      </c>
      <c r="B4054" s="75">
        <f>'Balance N-1'!J4057</f>
        <v>0</v>
      </c>
      <c r="C4054" s="78">
        <f>'Balance N-1'!K4057</f>
        <v>0</v>
      </c>
      <c r="D4054" s="78">
        <f>'Balance N-1'!L4057</f>
        <v>0</v>
      </c>
      <c r="E4054" s="78">
        <f>'Balance N-1'!M4057</f>
        <v>0</v>
      </c>
      <c r="F4054" s="78">
        <f>'Balance N-1'!N4057</f>
        <v>0</v>
      </c>
      <c r="G4054" s="78">
        <f>'Balance N-1'!O4057</f>
        <v>0</v>
      </c>
      <c r="H4054" s="78">
        <f>'Balance N-1'!P4057</f>
        <v>0</v>
      </c>
      <c r="I4054" s="79">
        <f t="shared" si="63"/>
        <v>0</v>
      </c>
    </row>
    <row r="4055" spans="1:9" ht="15.6">
      <c r="A4055" s="85">
        <f>'Balance N-1'!I4058</f>
        <v>0</v>
      </c>
      <c r="B4055" s="75">
        <f>'Balance N-1'!J4058</f>
        <v>0</v>
      </c>
      <c r="C4055" s="78">
        <f>'Balance N-1'!K4058</f>
        <v>0</v>
      </c>
      <c r="D4055" s="78">
        <f>'Balance N-1'!L4058</f>
        <v>0</v>
      </c>
      <c r="E4055" s="78">
        <f>'Balance N-1'!M4058</f>
        <v>0</v>
      </c>
      <c r="F4055" s="78">
        <f>'Balance N-1'!N4058</f>
        <v>0</v>
      </c>
      <c r="G4055" s="78">
        <f>'Balance N-1'!O4058</f>
        <v>0</v>
      </c>
      <c r="H4055" s="78">
        <f>'Balance N-1'!P4058</f>
        <v>0</v>
      </c>
      <c r="I4055" s="79">
        <f t="shared" si="63"/>
        <v>0</v>
      </c>
    </row>
    <row r="4056" spans="1:9" ht="15.6">
      <c r="A4056" s="85">
        <f>'Balance N-1'!I4059</f>
        <v>0</v>
      </c>
      <c r="B4056" s="75">
        <f>'Balance N-1'!J4059</f>
        <v>0</v>
      </c>
      <c r="C4056" s="78">
        <f>'Balance N-1'!K4059</f>
        <v>0</v>
      </c>
      <c r="D4056" s="78">
        <f>'Balance N-1'!L4059</f>
        <v>0</v>
      </c>
      <c r="E4056" s="78">
        <f>'Balance N-1'!M4059</f>
        <v>0</v>
      </c>
      <c r="F4056" s="78">
        <f>'Balance N-1'!N4059</f>
        <v>0</v>
      </c>
      <c r="G4056" s="78">
        <f>'Balance N-1'!O4059</f>
        <v>0</v>
      </c>
      <c r="H4056" s="78">
        <f>'Balance N-1'!P4059</f>
        <v>0</v>
      </c>
      <c r="I4056" s="79">
        <f t="shared" si="63"/>
        <v>0</v>
      </c>
    </row>
    <row r="4057" spans="1:9" ht="15.6">
      <c r="A4057" s="85">
        <f>'Balance N-1'!I4060</f>
        <v>0</v>
      </c>
      <c r="B4057" s="75">
        <f>'Balance N-1'!J4060</f>
        <v>0</v>
      </c>
      <c r="C4057" s="78">
        <f>'Balance N-1'!K4060</f>
        <v>0</v>
      </c>
      <c r="D4057" s="78">
        <f>'Balance N-1'!L4060</f>
        <v>0</v>
      </c>
      <c r="E4057" s="78">
        <f>'Balance N-1'!M4060</f>
        <v>0</v>
      </c>
      <c r="F4057" s="78">
        <f>'Balance N-1'!N4060</f>
        <v>0</v>
      </c>
      <c r="G4057" s="78">
        <f>'Balance N-1'!O4060</f>
        <v>0</v>
      </c>
      <c r="H4057" s="78">
        <f>'Balance N-1'!P4060</f>
        <v>0</v>
      </c>
      <c r="I4057" s="79">
        <f t="shared" si="63"/>
        <v>0</v>
      </c>
    </row>
    <row r="4058" spans="1:9" ht="15.6">
      <c r="A4058" s="85">
        <f>'Balance N-1'!I4061</f>
        <v>0</v>
      </c>
      <c r="B4058" s="75">
        <f>'Balance N-1'!J4061</f>
        <v>0</v>
      </c>
      <c r="C4058" s="78">
        <f>'Balance N-1'!K4061</f>
        <v>0</v>
      </c>
      <c r="D4058" s="78">
        <f>'Balance N-1'!L4061</f>
        <v>0</v>
      </c>
      <c r="E4058" s="78">
        <f>'Balance N-1'!M4061</f>
        <v>0</v>
      </c>
      <c r="F4058" s="78">
        <f>'Balance N-1'!N4061</f>
        <v>0</v>
      </c>
      <c r="G4058" s="78">
        <f>'Balance N-1'!O4061</f>
        <v>0</v>
      </c>
      <c r="H4058" s="78">
        <f>'Balance N-1'!P4061</f>
        <v>0</v>
      </c>
      <c r="I4058" s="79">
        <f t="shared" si="63"/>
        <v>0</v>
      </c>
    </row>
    <row r="4059" spans="1:9" ht="15.6">
      <c r="A4059" s="85">
        <f>'Balance N-1'!I4062</f>
        <v>0</v>
      </c>
      <c r="B4059" s="75">
        <f>'Balance N-1'!J4062</f>
        <v>0</v>
      </c>
      <c r="C4059" s="78">
        <f>'Balance N-1'!K4062</f>
        <v>0</v>
      </c>
      <c r="D4059" s="78">
        <f>'Balance N-1'!L4062</f>
        <v>0</v>
      </c>
      <c r="E4059" s="78">
        <f>'Balance N-1'!M4062</f>
        <v>0</v>
      </c>
      <c r="F4059" s="78">
        <f>'Balance N-1'!N4062</f>
        <v>0</v>
      </c>
      <c r="G4059" s="78">
        <f>'Balance N-1'!O4062</f>
        <v>0</v>
      </c>
      <c r="H4059" s="78">
        <f>'Balance N-1'!P4062</f>
        <v>0</v>
      </c>
      <c r="I4059" s="79">
        <f t="shared" si="63"/>
        <v>0</v>
      </c>
    </row>
    <row r="4060" spans="1:9" ht="15.6">
      <c r="A4060" s="85">
        <f>'Balance N-1'!I4063</f>
        <v>0</v>
      </c>
      <c r="B4060" s="75">
        <f>'Balance N-1'!J4063</f>
        <v>0</v>
      </c>
      <c r="C4060" s="78">
        <f>'Balance N-1'!K4063</f>
        <v>0</v>
      </c>
      <c r="D4060" s="78">
        <f>'Balance N-1'!L4063</f>
        <v>0</v>
      </c>
      <c r="E4060" s="78">
        <f>'Balance N-1'!M4063</f>
        <v>0</v>
      </c>
      <c r="F4060" s="78">
        <f>'Balance N-1'!N4063</f>
        <v>0</v>
      </c>
      <c r="G4060" s="78">
        <f>'Balance N-1'!O4063</f>
        <v>0</v>
      </c>
      <c r="H4060" s="78">
        <f>'Balance N-1'!P4063</f>
        <v>0</v>
      </c>
      <c r="I4060" s="79">
        <f t="shared" si="63"/>
        <v>0</v>
      </c>
    </row>
    <row r="4061" spans="1:9" ht="15.6">
      <c r="A4061" s="85">
        <f>'Balance N-1'!I4064</f>
        <v>0</v>
      </c>
      <c r="B4061" s="75">
        <f>'Balance N-1'!J4064</f>
        <v>0</v>
      </c>
      <c r="C4061" s="78">
        <f>'Balance N-1'!K4064</f>
        <v>0</v>
      </c>
      <c r="D4061" s="78">
        <f>'Balance N-1'!L4064</f>
        <v>0</v>
      </c>
      <c r="E4061" s="78">
        <f>'Balance N-1'!M4064</f>
        <v>0</v>
      </c>
      <c r="F4061" s="78">
        <f>'Balance N-1'!N4064</f>
        <v>0</v>
      </c>
      <c r="G4061" s="78">
        <f>'Balance N-1'!O4064</f>
        <v>0</v>
      </c>
      <c r="H4061" s="78">
        <f>'Balance N-1'!P4064</f>
        <v>0</v>
      </c>
      <c r="I4061" s="79">
        <f t="shared" si="63"/>
        <v>0</v>
      </c>
    </row>
    <row r="4062" spans="1:9" ht="15.6">
      <c r="A4062" s="85">
        <f>'Balance N-1'!I4065</f>
        <v>0</v>
      </c>
      <c r="B4062" s="75">
        <f>'Balance N-1'!J4065</f>
        <v>0</v>
      </c>
      <c r="C4062" s="78">
        <f>'Balance N-1'!K4065</f>
        <v>0</v>
      </c>
      <c r="D4062" s="78">
        <f>'Balance N-1'!L4065</f>
        <v>0</v>
      </c>
      <c r="E4062" s="78">
        <f>'Balance N-1'!M4065</f>
        <v>0</v>
      </c>
      <c r="F4062" s="78">
        <f>'Balance N-1'!N4065</f>
        <v>0</v>
      </c>
      <c r="G4062" s="78">
        <f>'Balance N-1'!O4065</f>
        <v>0</v>
      </c>
      <c r="H4062" s="78">
        <f>'Balance N-1'!P4065</f>
        <v>0</v>
      </c>
      <c r="I4062" s="79">
        <f t="shared" si="63"/>
        <v>0</v>
      </c>
    </row>
    <row r="4063" spans="1:9" ht="15.6">
      <c r="A4063" s="85">
        <f>'Balance N-1'!I4066</f>
        <v>0</v>
      </c>
      <c r="B4063" s="75">
        <f>'Balance N-1'!J4066</f>
        <v>0</v>
      </c>
      <c r="C4063" s="78">
        <f>'Balance N-1'!K4066</f>
        <v>0</v>
      </c>
      <c r="D4063" s="78">
        <f>'Balance N-1'!L4066</f>
        <v>0</v>
      </c>
      <c r="E4063" s="78">
        <f>'Balance N-1'!M4066</f>
        <v>0</v>
      </c>
      <c r="F4063" s="78">
        <f>'Balance N-1'!N4066</f>
        <v>0</v>
      </c>
      <c r="G4063" s="78">
        <f>'Balance N-1'!O4066</f>
        <v>0</v>
      </c>
      <c r="H4063" s="78">
        <f>'Balance N-1'!P4066</f>
        <v>0</v>
      </c>
      <c r="I4063" s="79">
        <f t="shared" si="63"/>
        <v>0</v>
      </c>
    </row>
    <row r="4064" spans="1:9" ht="15.6">
      <c r="A4064" s="85">
        <f>'Balance N-1'!I4067</f>
        <v>0</v>
      </c>
      <c r="B4064" s="75">
        <f>'Balance N-1'!J4067</f>
        <v>0</v>
      </c>
      <c r="C4064" s="78">
        <f>'Balance N-1'!K4067</f>
        <v>0</v>
      </c>
      <c r="D4064" s="78">
        <f>'Balance N-1'!L4067</f>
        <v>0</v>
      </c>
      <c r="E4064" s="78">
        <f>'Balance N-1'!M4067</f>
        <v>0</v>
      </c>
      <c r="F4064" s="78">
        <f>'Balance N-1'!N4067</f>
        <v>0</v>
      </c>
      <c r="G4064" s="78">
        <f>'Balance N-1'!O4067</f>
        <v>0</v>
      </c>
      <c r="H4064" s="78">
        <f>'Balance N-1'!P4067</f>
        <v>0</v>
      </c>
      <c r="I4064" s="79">
        <f t="shared" si="63"/>
        <v>0</v>
      </c>
    </row>
    <row r="4065" spans="1:9" ht="15.6">
      <c r="A4065" s="85">
        <f>'Balance N-1'!I4068</f>
        <v>0</v>
      </c>
      <c r="B4065" s="75">
        <f>'Balance N-1'!J4068</f>
        <v>0</v>
      </c>
      <c r="C4065" s="78">
        <f>'Balance N-1'!K4068</f>
        <v>0</v>
      </c>
      <c r="D4065" s="78">
        <f>'Balance N-1'!L4068</f>
        <v>0</v>
      </c>
      <c r="E4065" s="78">
        <f>'Balance N-1'!M4068</f>
        <v>0</v>
      </c>
      <c r="F4065" s="78">
        <f>'Balance N-1'!N4068</f>
        <v>0</v>
      </c>
      <c r="G4065" s="78">
        <f>'Balance N-1'!O4068</f>
        <v>0</v>
      </c>
      <c r="H4065" s="78">
        <f>'Balance N-1'!P4068</f>
        <v>0</v>
      </c>
      <c r="I4065" s="79">
        <f t="shared" si="63"/>
        <v>0</v>
      </c>
    </row>
    <row r="4066" spans="1:9" ht="15.6">
      <c r="A4066" s="85">
        <f>'Balance N-1'!I4069</f>
        <v>0</v>
      </c>
      <c r="B4066" s="75">
        <f>'Balance N-1'!J4069</f>
        <v>0</v>
      </c>
      <c r="C4066" s="78">
        <f>'Balance N-1'!K4069</f>
        <v>0</v>
      </c>
      <c r="D4066" s="78">
        <f>'Balance N-1'!L4069</f>
        <v>0</v>
      </c>
      <c r="E4066" s="78">
        <f>'Balance N-1'!M4069</f>
        <v>0</v>
      </c>
      <c r="F4066" s="78">
        <f>'Balance N-1'!N4069</f>
        <v>0</v>
      </c>
      <c r="G4066" s="78">
        <f>'Balance N-1'!O4069</f>
        <v>0</v>
      </c>
      <c r="H4066" s="78">
        <f>'Balance N-1'!P4069</f>
        <v>0</v>
      </c>
      <c r="I4066" s="79">
        <f t="shared" si="63"/>
        <v>0</v>
      </c>
    </row>
    <row r="4067" spans="1:9" ht="15.6">
      <c r="A4067" s="85">
        <f>'Balance N-1'!I4070</f>
        <v>0</v>
      </c>
      <c r="B4067" s="75">
        <f>'Balance N-1'!J4070</f>
        <v>0</v>
      </c>
      <c r="C4067" s="78">
        <f>'Balance N-1'!K4070</f>
        <v>0</v>
      </c>
      <c r="D4067" s="78">
        <f>'Balance N-1'!L4070</f>
        <v>0</v>
      </c>
      <c r="E4067" s="78">
        <f>'Balance N-1'!M4070</f>
        <v>0</v>
      </c>
      <c r="F4067" s="78">
        <f>'Balance N-1'!N4070</f>
        <v>0</v>
      </c>
      <c r="G4067" s="78">
        <f>'Balance N-1'!O4070</f>
        <v>0</v>
      </c>
      <c r="H4067" s="78">
        <f>'Balance N-1'!P4070</f>
        <v>0</v>
      </c>
      <c r="I4067" s="79">
        <f t="shared" si="63"/>
        <v>0</v>
      </c>
    </row>
    <row r="4068" spans="1:9" ht="15.6">
      <c r="A4068" s="85">
        <f>'Balance N-1'!I4071</f>
        <v>0</v>
      </c>
      <c r="B4068" s="75">
        <f>'Balance N-1'!J4071</f>
        <v>0</v>
      </c>
      <c r="C4068" s="78">
        <f>'Balance N-1'!K4071</f>
        <v>0</v>
      </c>
      <c r="D4068" s="78">
        <f>'Balance N-1'!L4071</f>
        <v>0</v>
      </c>
      <c r="E4068" s="78">
        <f>'Balance N-1'!M4071</f>
        <v>0</v>
      </c>
      <c r="F4068" s="78">
        <f>'Balance N-1'!N4071</f>
        <v>0</v>
      </c>
      <c r="G4068" s="78">
        <f>'Balance N-1'!O4071</f>
        <v>0</v>
      </c>
      <c r="H4068" s="78">
        <f>'Balance N-1'!P4071</f>
        <v>0</v>
      </c>
      <c r="I4068" s="79">
        <f t="shared" si="63"/>
        <v>0</v>
      </c>
    </row>
    <row r="4069" spans="1:9" ht="15.6">
      <c r="A4069" s="85">
        <f>'Balance N-1'!I4072</f>
        <v>0</v>
      </c>
      <c r="B4069" s="75">
        <f>'Balance N-1'!J4072</f>
        <v>0</v>
      </c>
      <c r="C4069" s="78">
        <f>'Balance N-1'!K4072</f>
        <v>0</v>
      </c>
      <c r="D4069" s="78">
        <f>'Balance N-1'!L4072</f>
        <v>0</v>
      </c>
      <c r="E4069" s="78">
        <f>'Balance N-1'!M4072</f>
        <v>0</v>
      </c>
      <c r="F4069" s="78">
        <f>'Balance N-1'!N4072</f>
        <v>0</v>
      </c>
      <c r="G4069" s="78">
        <f>'Balance N-1'!O4072</f>
        <v>0</v>
      </c>
      <c r="H4069" s="78">
        <f>'Balance N-1'!P4072</f>
        <v>0</v>
      </c>
      <c r="I4069" s="79">
        <f t="shared" si="63"/>
        <v>0</v>
      </c>
    </row>
    <row r="4070" spans="1:9" ht="15.6">
      <c r="A4070" s="85">
        <f>'Balance N-1'!I4073</f>
        <v>0</v>
      </c>
      <c r="B4070" s="75">
        <f>'Balance N-1'!J4073</f>
        <v>0</v>
      </c>
      <c r="C4070" s="78">
        <f>'Balance N-1'!K4073</f>
        <v>0</v>
      </c>
      <c r="D4070" s="78">
        <f>'Balance N-1'!L4073</f>
        <v>0</v>
      </c>
      <c r="E4070" s="78">
        <f>'Balance N-1'!M4073</f>
        <v>0</v>
      </c>
      <c r="F4070" s="78">
        <f>'Balance N-1'!N4073</f>
        <v>0</v>
      </c>
      <c r="G4070" s="78">
        <f>'Balance N-1'!O4073</f>
        <v>0</v>
      </c>
      <c r="H4070" s="78">
        <f>'Balance N-1'!P4073</f>
        <v>0</v>
      </c>
      <c r="I4070" s="79">
        <f t="shared" si="63"/>
        <v>0</v>
      </c>
    </row>
    <row r="4071" spans="1:9" ht="15.6">
      <c r="A4071" s="85">
        <f>'Balance N-1'!I4074</f>
        <v>0</v>
      </c>
      <c r="B4071" s="75">
        <f>'Balance N-1'!J4074</f>
        <v>0</v>
      </c>
      <c r="C4071" s="78">
        <f>'Balance N-1'!K4074</f>
        <v>0</v>
      </c>
      <c r="D4071" s="78">
        <f>'Balance N-1'!L4074</f>
        <v>0</v>
      </c>
      <c r="E4071" s="78">
        <f>'Balance N-1'!M4074</f>
        <v>0</v>
      </c>
      <c r="F4071" s="78">
        <f>'Balance N-1'!N4074</f>
        <v>0</v>
      </c>
      <c r="G4071" s="78">
        <f>'Balance N-1'!O4074</f>
        <v>0</v>
      </c>
      <c r="H4071" s="78">
        <f>'Balance N-1'!P4074</f>
        <v>0</v>
      </c>
      <c r="I4071" s="79">
        <f t="shared" si="63"/>
        <v>0</v>
      </c>
    </row>
    <row r="4072" spans="1:9" ht="15.6">
      <c r="A4072" s="85">
        <f>'Balance N-1'!I4075</f>
        <v>0</v>
      </c>
      <c r="B4072" s="75">
        <f>'Balance N-1'!J4075</f>
        <v>0</v>
      </c>
      <c r="C4072" s="78">
        <f>'Balance N-1'!K4075</f>
        <v>0</v>
      </c>
      <c r="D4072" s="78">
        <f>'Balance N-1'!L4075</f>
        <v>0</v>
      </c>
      <c r="E4072" s="78">
        <f>'Balance N-1'!M4075</f>
        <v>0</v>
      </c>
      <c r="F4072" s="78">
        <f>'Balance N-1'!N4075</f>
        <v>0</v>
      </c>
      <c r="G4072" s="78">
        <f>'Balance N-1'!O4075</f>
        <v>0</v>
      </c>
      <c r="H4072" s="78">
        <f>'Balance N-1'!P4075</f>
        <v>0</v>
      </c>
      <c r="I4072" s="79">
        <f t="shared" si="63"/>
        <v>0</v>
      </c>
    </row>
    <row r="4073" spans="1:9" ht="15.6">
      <c r="A4073" s="85">
        <f>'Balance N-1'!I4076</f>
        <v>0</v>
      </c>
      <c r="B4073" s="75">
        <f>'Balance N-1'!J4076</f>
        <v>0</v>
      </c>
      <c r="C4073" s="78">
        <f>'Balance N-1'!K4076</f>
        <v>0</v>
      </c>
      <c r="D4073" s="78">
        <f>'Balance N-1'!L4076</f>
        <v>0</v>
      </c>
      <c r="E4073" s="78">
        <f>'Balance N-1'!M4076</f>
        <v>0</v>
      </c>
      <c r="F4073" s="78">
        <f>'Balance N-1'!N4076</f>
        <v>0</v>
      </c>
      <c r="G4073" s="78">
        <f>'Balance N-1'!O4076</f>
        <v>0</v>
      </c>
      <c r="H4073" s="78">
        <f>'Balance N-1'!P4076</f>
        <v>0</v>
      </c>
      <c r="I4073" s="79">
        <f t="shared" si="63"/>
        <v>0</v>
      </c>
    </row>
    <row r="4074" spans="1:9" ht="15.6">
      <c r="A4074" s="85">
        <f>'Balance N-1'!I4077</f>
        <v>0</v>
      </c>
      <c r="B4074" s="75">
        <f>'Balance N-1'!J4077</f>
        <v>0</v>
      </c>
      <c r="C4074" s="78">
        <f>'Balance N-1'!K4077</f>
        <v>0</v>
      </c>
      <c r="D4074" s="78">
        <f>'Balance N-1'!L4077</f>
        <v>0</v>
      </c>
      <c r="E4074" s="78">
        <f>'Balance N-1'!M4077</f>
        <v>0</v>
      </c>
      <c r="F4074" s="78">
        <f>'Balance N-1'!N4077</f>
        <v>0</v>
      </c>
      <c r="G4074" s="78">
        <f>'Balance N-1'!O4077</f>
        <v>0</v>
      </c>
      <c r="H4074" s="78">
        <f>'Balance N-1'!P4077</f>
        <v>0</v>
      </c>
      <c r="I4074" s="79">
        <f t="shared" si="63"/>
        <v>0</v>
      </c>
    </row>
    <row r="4075" spans="1:9" ht="15.6">
      <c r="A4075" s="85">
        <f>'Balance N-1'!I4078</f>
        <v>0</v>
      </c>
      <c r="B4075" s="75">
        <f>'Balance N-1'!J4078</f>
        <v>0</v>
      </c>
      <c r="C4075" s="78">
        <f>'Balance N-1'!K4078</f>
        <v>0</v>
      </c>
      <c r="D4075" s="78">
        <f>'Balance N-1'!L4078</f>
        <v>0</v>
      </c>
      <c r="E4075" s="78">
        <f>'Balance N-1'!M4078</f>
        <v>0</v>
      </c>
      <c r="F4075" s="78">
        <f>'Balance N-1'!N4078</f>
        <v>0</v>
      </c>
      <c r="G4075" s="78">
        <f>'Balance N-1'!O4078</f>
        <v>0</v>
      </c>
      <c r="H4075" s="78">
        <f>'Balance N-1'!P4078</f>
        <v>0</v>
      </c>
      <c r="I4075" s="79">
        <f t="shared" si="63"/>
        <v>0</v>
      </c>
    </row>
    <row r="4076" spans="1:9" ht="15.6">
      <c r="A4076" s="85">
        <f>'Balance N-1'!I4079</f>
        <v>0</v>
      </c>
      <c r="B4076" s="75">
        <f>'Balance N-1'!J4079</f>
        <v>0</v>
      </c>
      <c r="C4076" s="78">
        <f>'Balance N-1'!K4079</f>
        <v>0</v>
      </c>
      <c r="D4076" s="78">
        <f>'Balance N-1'!L4079</f>
        <v>0</v>
      </c>
      <c r="E4076" s="78">
        <f>'Balance N-1'!M4079</f>
        <v>0</v>
      </c>
      <c r="F4076" s="78">
        <f>'Balance N-1'!N4079</f>
        <v>0</v>
      </c>
      <c r="G4076" s="78">
        <f>'Balance N-1'!O4079</f>
        <v>0</v>
      </c>
      <c r="H4076" s="78">
        <f>'Balance N-1'!P4079</f>
        <v>0</v>
      </c>
      <c r="I4076" s="79">
        <f t="shared" si="63"/>
        <v>0</v>
      </c>
    </row>
    <row r="4077" spans="1:9" ht="15.6">
      <c r="A4077" s="85">
        <f>'Balance N-1'!I4080</f>
        <v>0</v>
      </c>
      <c r="B4077" s="75">
        <f>'Balance N-1'!J4080</f>
        <v>0</v>
      </c>
      <c r="C4077" s="78">
        <f>'Balance N-1'!K4080</f>
        <v>0</v>
      </c>
      <c r="D4077" s="78">
        <f>'Balance N-1'!L4080</f>
        <v>0</v>
      </c>
      <c r="E4077" s="78">
        <f>'Balance N-1'!M4080</f>
        <v>0</v>
      </c>
      <c r="F4077" s="78">
        <f>'Balance N-1'!N4080</f>
        <v>0</v>
      </c>
      <c r="G4077" s="78">
        <f>'Balance N-1'!O4080</f>
        <v>0</v>
      </c>
      <c r="H4077" s="78">
        <f>'Balance N-1'!P4080</f>
        <v>0</v>
      </c>
      <c r="I4077" s="79">
        <f t="shared" si="63"/>
        <v>0</v>
      </c>
    </row>
    <row r="4078" spans="1:9" ht="15.6">
      <c r="A4078" s="85">
        <f>'Balance N-1'!I4081</f>
        <v>0</v>
      </c>
      <c r="B4078" s="75">
        <f>'Balance N-1'!J4081</f>
        <v>0</v>
      </c>
      <c r="C4078" s="78">
        <f>'Balance N-1'!K4081</f>
        <v>0</v>
      </c>
      <c r="D4078" s="78">
        <f>'Balance N-1'!L4081</f>
        <v>0</v>
      </c>
      <c r="E4078" s="78">
        <f>'Balance N-1'!M4081</f>
        <v>0</v>
      </c>
      <c r="F4078" s="78">
        <f>'Balance N-1'!N4081</f>
        <v>0</v>
      </c>
      <c r="G4078" s="78">
        <f>'Balance N-1'!O4081</f>
        <v>0</v>
      </c>
      <c r="H4078" s="78">
        <f>'Balance N-1'!P4081</f>
        <v>0</v>
      </c>
      <c r="I4078" s="79">
        <f t="shared" si="63"/>
        <v>0</v>
      </c>
    </row>
    <row r="4079" spans="1:9" ht="15.6">
      <c r="A4079" s="85">
        <f>'Balance N-1'!I4082</f>
        <v>0</v>
      </c>
      <c r="B4079" s="75">
        <f>'Balance N-1'!J4082</f>
        <v>0</v>
      </c>
      <c r="C4079" s="78">
        <f>'Balance N-1'!K4082</f>
        <v>0</v>
      </c>
      <c r="D4079" s="78">
        <f>'Balance N-1'!L4082</f>
        <v>0</v>
      </c>
      <c r="E4079" s="78">
        <f>'Balance N-1'!M4082</f>
        <v>0</v>
      </c>
      <c r="F4079" s="78">
        <f>'Balance N-1'!N4082</f>
        <v>0</v>
      </c>
      <c r="G4079" s="78">
        <f>'Balance N-1'!O4082</f>
        <v>0</v>
      </c>
      <c r="H4079" s="78">
        <f>'Balance N-1'!P4082</f>
        <v>0</v>
      </c>
      <c r="I4079" s="79">
        <f t="shared" si="63"/>
        <v>0</v>
      </c>
    </row>
    <row r="4080" spans="1:9" ht="15.6">
      <c r="A4080" s="85">
        <f>'Balance N-1'!I4083</f>
        <v>0</v>
      </c>
      <c r="B4080" s="75">
        <f>'Balance N-1'!J4083</f>
        <v>0</v>
      </c>
      <c r="C4080" s="78">
        <f>'Balance N-1'!K4083</f>
        <v>0</v>
      </c>
      <c r="D4080" s="78">
        <f>'Balance N-1'!L4083</f>
        <v>0</v>
      </c>
      <c r="E4080" s="78">
        <f>'Balance N-1'!M4083</f>
        <v>0</v>
      </c>
      <c r="F4080" s="78">
        <f>'Balance N-1'!N4083</f>
        <v>0</v>
      </c>
      <c r="G4080" s="78">
        <f>'Balance N-1'!O4083</f>
        <v>0</v>
      </c>
      <c r="H4080" s="78">
        <f>'Balance N-1'!P4083</f>
        <v>0</v>
      </c>
      <c r="I4080" s="79">
        <f t="shared" si="63"/>
        <v>0</v>
      </c>
    </row>
    <row r="4081" spans="1:9" ht="15.6">
      <c r="A4081" s="85">
        <f>'Balance N-1'!I4084</f>
        <v>0</v>
      </c>
      <c r="B4081" s="75">
        <f>'Balance N-1'!J4084</f>
        <v>0</v>
      </c>
      <c r="C4081" s="78">
        <f>'Balance N-1'!K4084</f>
        <v>0</v>
      </c>
      <c r="D4081" s="78">
        <f>'Balance N-1'!L4084</f>
        <v>0</v>
      </c>
      <c r="E4081" s="78">
        <f>'Balance N-1'!M4084</f>
        <v>0</v>
      </c>
      <c r="F4081" s="78">
        <f>'Balance N-1'!N4084</f>
        <v>0</v>
      </c>
      <c r="G4081" s="78">
        <f>'Balance N-1'!O4084</f>
        <v>0</v>
      </c>
      <c r="H4081" s="78">
        <f>'Balance N-1'!P4084</f>
        <v>0</v>
      </c>
      <c r="I4081" s="79">
        <f t="shared" si="63"/>
        <v>0</v>
      </c>
    </row>
    <row r="4082" spans="1:9" ht="15.6">
      <c r="A4082" s="85">
        <f>'Balance N-1'!I4085</f>
        <v>0</v>
      </c>
      <c r="B4082" s="75">
        <f>'Balance N-1'!J4085</f>
        <v>0</v>
      </c>
      <c r="C4082" s="78">
        <f>'Balance N-1'!K4085</f>
        <v>0</v>
      </c>
      <c r="D4082" s="78">
        <f>'Balance N-1'!L4085</f>
        <v>0</v>
      </c>
      <c r="E4082" s="78">
        <f>'Balance N-1'!M4085</f>
        <v>0</v>
      </c>
      <c r="F4082" s="78">
        <f>'Balance N-1'!N4085</f>
        <v>0</v>
      </c>
      <c r="G4082" s="78">
        <f>'Balance N-1'!O4085</f>
        <v>0</v>
      </c>
      <c r="H4082" s="78">
        <f>'Balance N-1'!P4085</f>
        <v>0</v>
      </c>
      <c r="I4082" s="79">
        <f t="shared" si="63"/>
        <v>0</v>
      </c>
    </row>
    <row r="4083" spans="1:9" ht="15.6">
      <c r="A4083" s="85">
        <f>'Balance N-1'!I4086</f>
        <v>0</v>
      </c>
      <c r="B4083" s="75">
        <f>'Balance N-1'!J4086</f>
        <v>0</v>
      </c>
      <c r="C4083" s="78">
        <f>'Balance N-1'!K4086</f>
        <v>0</v>
      </c>
      <c r="D4083" s="78">
        <f>'Balance N-1'!L4086</f>
        <v>0</v>
      </c>
      <c r="E4083" s="78">
        <f>'Balance N-1'!M4086</f>
        <v>0</v>
      </c>
      <c r="F4083" s="78">
        <f>'Balance N-1'!N4086</f>
        <v>0</v>
      </c>
      <c r="G4083" s="78">
        <f>'Balance N-1'!O4086</f>
        <v>0</v>
      </c>
      <c r="H4083" s="78">
        <f>'Balance N-1'!P4086</f>
        <v>0</v>
      </c>
      <c r="I4083" s="79">
        <f t="shared" si="63"/>
        <v>0</v>
      </c>
    </row>
    <row r="4084" spans="1:9" ht="15.6">
      <c r="A4084" s="85">
        <f>'Balance N-1'!I4087</f>
        <v>0</v>
      </c>
      <c r="B4084" s="75">
        <f>'Balance N-1'!J4087</f>
        <v>0</v>
      </c>
      <c r="C4084" s="78">
        <f>'Balance N-1'!K4087</f>
        <v>0</v>
      </c>
      <c r="D4084" s="78">
        <f>'Balance N-1'!L4087</f>
        <v>0</v>
      </c>
      <c r="E4084" s="78">
        <f>'Balance N-1'!M4087</f>
        <v>0</v>
      </c>
      <c r="F4084" s="78">
        <f>'Balance N-1'!N4087</f>
        <v>0</v>
      </c>
      <c r="G4084" s="78">
        <f>'Balance N-1'!O4087</f>
        <v>0</v>
      </c>
      <c r="H4084" s="78">
        <f>'Balance N-1'!P4087</f>
        <v>0</v>
      </c>
      <c r="I4084" s="79">
        <f t="shared" si="63"/>
        <v>0</v>
      </c>
    </row>
    <row r="4085" spans="1:9" ht="15.6">
      <c r="A4085" s="85">
        <f>'Balance N-1'!I4088</f>
        <v>0</v>
      </c>
      <c r="B4085" s="75">
        <f>'Balance N-1'!J4088</f>
        <v>0</v>
      </c>
      <c r="C4085" s="78">
        <f>'Balance N-1'!K4088</f>
        <v>0</v>
      </c>
      <c r="D4085" s="78">
        <f>'Balance N-1'!L4088</f>
        <v>0</v>
      </c>
      <c r="E4085" s="78">
        <f>'Balance N-1'!M4088</f>
        <v>0</v>
      </c>
      <c r="F4085" s="78">
        <f>'Balance N-1'!N4088</f>
        <v>0</v>
      </c>
      <c r="G4085" s="78">
        <f>'Balance N-1'!O4088</f>
        <v>0</v>
      </c>
      <c r="H4085" s="78">
        <f>'Balance N-1'!P4088</f>
        <v>0</v>
      </c>
      <c r="I4085" s="79">
        <f t="shared" si="63"/>
        <v>0</v>
      </c>
    </row>
    <row r="4086" spans="1:9" ht="15.6">
      <c r="A4086" s="85">
        <f>'Balance N-1'!I4089</f>
        <v>0</v>
      </c>
      <c r="B4086" s="75">
        <f>'Balance N-1'!J4089</f>
        <v>0</v>
      </c>
      <c r="C4086" s="78">
        <f>'Balance N-1'!K4089</f>
        <v>0</v>
      </c>
      <c r="D4086" s="78">
        <f>'Balance N-1'!L4089</f>
        <v>0</v>
      </c>
      <c r="E4086" s="78">
        <f>'Balance N-1'!M4089</f>
        <v>0</v>
      </c>
      <c r="F4086" s="78">
        <f>'Balance N-1'!N4089</f>
        <v>0</v>
      </c>
      <c r="G4086" s="78">
        <f>'Balance N-1'!O4089</f>
        <v>0</v>
      </c>
      <c r="H4086" s="78">
        <f>'Balance N-1'!P4089</f>
        <v>0</v>
      </c>
      <c r="I4086" s="79">
        <f t="shared" si="63"/>
        <v>0</v>
      </c>
    </row>
    <row r="4087" spans="1:9" ht="15.6">
      <c r="A4087" s="85">
        <f>'Balance N-1'!I4090</f>
        <v>0</v>
      </c>
      <c r="B4087" s="75">
        <f>'Balance N-1'!J4090</f>
        <v>0</v>
      </c>
      <c r="C4087" s="78">
        <f>'Balance N-1'!K4090</f>
        <v>0</v>
      </c>
      <c r="D4087" s="78">
        <f>'Balance N-1'!L4090</f>
        <v>0</v>
      </c>
      <c r="E4087" s="78">
        <f>'Balance N-1'!M4090</f>
        <v>0</v>
      </c>
      <c r="F4087" s="78">
        <f>'Balance N-1'!N4090</f>
        <v>0</v>
      </c>
      <c r="G4087" s="78">
        <f>'Balance N-1'!O4090</f>
        <v>0</v>
      </c>
      <c r="H4087" s="78">
        <f>'Balance N-1'!P4090</f>
        <v>0</v>
      </c>
      <c r="I4087" s="79">
        <f t="shared" si="63"/>
        <v>0</v>
      </c>
    </row>
    <row r="4088" spans="1:9" ht="15.6">
      <c r="A4088" s="85">
        <f>'Balance N-1'!I4091</f>
        <v>0</v>
      </c>
      <c r="B4088" s="75">
        <f>'Balance N-1'!J4091</f>
        <v>0</v>
      </c>
      <c r="C4088" s="78">
        <f>'Balance N-1'!K4091</f>
        <v>0</v>
      </c>
      <c r="D4088" s="78">
        <f>'Balance N-1'!L4091</f>
        <v>0</v>
      </c>
      <c r="E4088" s="78">
        <f>'Balance N-1'!M4091</f>
        <v>0</v>
      </c>
      <c r="F4088" s="78">
        <f>'Balance N-1'!N4091</f>
        <v>0</v>
      </c>
      <c r="G4088" s="78">
        <f>'Balance N-1'!O4091</f>
        <v>0</v>
      </c>
      <c r="H4088" s="78">
        <f>'Balance N-1'!P4091</f>
        <v>0</v>
      </c>
      <c r="I4088" s="79">
        <f t="shared" si="63"/>
        <v>0</v>
      </c>
    </row>
    <row r="4089" spans="1:9" ht="15.6">
      <c r="A4089" s="85">
        <f>'Balance N-1'!I4092</f>
        <v>0</v>
      </c>
      <c r="B4089" s="75">
        <f>'Balance N-1'!J4092</f>
        <v>0</v>
      </c>
      <c r="C4089" s="78">
        <f>'Balance N-1'!K4092</f>
        <v>0</v>
      </c>
      <c r="D4089" s="78">
        <f>'Balance N-1'!L4092</f>
        <v>0</v>
      </c>
      <c r="E4089" s="78">
        <f>'Balance N-1'!M4092</f>
        <v>0</v>
      </c>
      <c r="F4089" s="78">
        <f>'Balance N-1'!N4092</f>
        <v>0</v>
      </c>
      <c r="G4089" s="78">
        <f>'Balance N-1'!O4092</f>
        <v>0</v>
      </c>
      <c r="H4089" s="78">
        <f>'Balance N-1'!P4092</f>
        <v>0</v>
      </c>
      <c r="I4089" s="79">
        <f t="shared" si="63"/>
        <v>0</v>
      </c>
    </row>
    <row r="4090" spans="1:9" ht="15.6">
      <c r="A4090" s="85">
        <f>'Balance N-1'!I4093</f>
        <v>0</v>
      </c>
      <c r="B4090" s="75">
        <f>'Balance N-1'!J4093</f>
        <v>0</v>
      </c>
      <c r="C4090" s="78">
        <f>'Balance N-1'!K4093</f>
        <v>0</v>
      </c>
      <c r="D4090" s="78">
        <f>'Balance N-1'!L4093</f>
        <v>0</v>
      </c>
      <c r="E4090" s="78">
        <f>'Balance N-1'!M4093</f>
        <v>0</v>
      </c>
      <c r="F4090" s="78">
        <f>'Balance N-1'!N4093</f>
        <v>0</v>
      </c>
      <c r="G4090" s="78">
        <f>'Balance N-1'!O4093</f>
        <v>0</v>
      </c>
      <c r="H4090" s="78">
        <f>'Balance N-1'!P4093</f>
        <v>0</v>
      </c>
      <c r="I4090" s="79">
        <f t="shared" si="63"/>
        <v>0</v>
      </c>
    </row>
    <row r="4091" spans="1:9" ht="15.6">
      <c r="A4091" s="85">
        <f>'Balance N-1'!I4094</f>
        <v>0</v>
      </c>
      <c r="B4091" s="75">
        <f>'Balance N-1'!J4094</f>
        <v>0</v>
      </c>
      <c r="C4091" s="78">
        <f>'Balance N-1'!K4094</f>
        <v>0</v>
      </c>
      <c r="D4091" s="78">
        <f>'Balance N-1'!L4094</f>
        <v>0</v>
      </c>
      <c r="E4091" s="78">
        <f>'Balance N-1'!M4094</f>
        <v>0</v>
      </c>
      <c r="F4091" s="78">
        <f>'Balance N-1'!N4094</f>
        <v>0</v>
      </c>
      <c r="G4091" s="78">
        <f>'Balance N-1'!O4094</f>
        <v>0</v>
      </c>
      <c r="H4091" s="78">
        <f>'Balance N-1'!P4094</f>
        <v>0</v>
      </c>
      <c r="I4091" s="79">
        <f t="shared" si="63"/>
        <v>0</v>
      </c>
    </row>
    <row r="4092" spans="1:9" ht="15.6">
      <c r="A4092" s="85">
        <f>'Balance N-1'!I4095</f>
        <v>0</v>
      </c>
      <c r="B4092" s="75">
        <f>'Balance N-1'!J4095</f>
        <v>0</v>
      </c>
      <c r="C4092" s="78">
        <f>'Balance N-1'!K4095</f>
        <v>0</v>
      </c>
      <c r="D4092" s="78">
        <f>'Balance N-1'!L4095</f>
        <v>0</v>
      </c>
      <c r="E4092" s="78">
        <f>'Balance N-1'!M4095</f>
        <v>0</v>
      </c>
      <c r="F4092" s="78">
        <f>'Balance N-1'!N4095</f>
        <v>0</v>
      </c>
      <c r="G4092" s="78">
        <f>'Balance N-1'!O4095</f>
        <v>0</v>
      </c>
      <c r="H4092" s="78">
        <f>'Balance N-1'!P4095</f>
        <v>0</v>
      </c>
      <c r="I4092" s="79">
        <f t="shared" si="63"/>
        <v>0</v>
      </c>
    </row>
    <row r="4093" spans="1:9" ht="15.6">
      <c r="A4093" s="85">
        <f>'Balance N-1'!I4096</f>
        <v>0</v>
      </c>
      <c r="B4093" s="75">
        <f>'Balance N-1'!J4096</f>
        <v>0</v>
      </c>
      <c r="C4093" s="78">
        <f>'Balance N-1'!K4096</f>
        <v>0</v>
      </c>
      <c r="D4093" s="78">
        <f>'Balance N-1'!L4096</f>
        <v>0</v>
      </c>
      <c r="E4093" s="78">
        <f>'Balance N-1'!M4096</f>
        <v>0</v>
      </c>
      <c r="F4093" s="78">
        <f>'Balance N-1'!N4096</f>
        <v>0</v>
      </c>
      <c r="G4093" s="78">
        <f>'Balance N-1'!O4096</f>
        <v>0</v>
      </c>
      <c r="H4093" s="78">
        <f>'Balance N-1'!P4096</f>
        <v>0</v>
      </c>
      <c r="I4093" s="79">
        <f t="shared" si="63"/>
        <v>0</v>
      </c>
    </row>
    <row r="4094" spans="1:9" ht="15.6">
      <c r="A4094" s="85">
        <f>'Balance N-1'!I4097</f>
        <v>0</v>
      </c>
      <c r="B4094" s="75">
        <f>'Balance N-1'!J4097</f>
        <v>0</v>
      </c>
      <c r="C4094" s="78">
        <f>'Balance N-1'!K4097</f>
        <v>0</v>
      </c>
      <c r="D4094" s="78">
        <f>'Balance N-1'!L4097</f>
        <v>0</v>
      </c>
      <c r="E4094" s="78">
        <f>'Balance N-1'!M4097</f>
        <v>0</v>
      </c>
      <c r="F4094" s="78">
        <f>'Balance N-1'!N4097</f>
        <v>0</v>
      </c>
      <c r="G4094" s="78">
        <f>'Balance N-1'!O4097</f>
        <v>0</v>
      </c>
      <c r="H4094" s="78">
        <f>'Balance N-1'!P4097</f>
        <v>0</v>
      </c>
      <c r="I4094" s="79">
        <f t="shared" si="63"/>
        <v>0</v>
      </c>
    </row>
    <row r="4095" spans="1:9" ht="15.6">
      <c r="A4095" s="85">
        <f>'Balance N-1'!I4098</f>
        <v>0</v>
      </c>
      <c r="B4095" s="75">
        <f>'Balance N-1'!J4098</f>
        <v>0</v>
      </c>
      <c r="C4095" s="78">
        <f>'Balance N-1'!K4098</f>
        <v>0</v>
      </c>
      <c r="D4095" s="78">
        <f>'Balance N-1'!L4098</f>
        <v>0</v>
      </c>
      <c r="E4095" s="78">
        <f>'Balance N-1'!M4098</f>
        <v>0</v>
      </c>
      <c r="F4095" s="78">
        <f>'Balance N-1'!N4098</f>
        <v>0</v>
      </c>
      <c r="G4095" s="78">
        <f>'Balance N-1'!O4098</f>
        <v>0</v>
      </c>
      <c r="H4095" s="78">
        <f>'Balance N-1'!P4098</f>
        <v>0</v>
      </c>
      <c r="I4095" s="79">
        <f t="shared" si="63"/>
        <v>0</v>
      </c>
    </row>
    <row r="4096" spans="1:9" ht="15.6">
      <c r="A4096" s="85">
        <f>'Balance N-1'!I4099</f>
        <v>0</v>
      </c>
      <c r="B4096" s="75">
        <f>'Balance N-1'!J4099</f>
        <v>0</v>
      </c>
      <c r="C4096" s="78">
        <f>'Balance N-1'!K4099</f>
        <v>0</v>
      </c>
      <c r="D4096" s="78">
        <f>'Balance N-1'!L4099</f>
        <v>0</v>
      </c>
      <c r="E4096" s="78">
        <f>'Balance N-1'!M4099</f>
        <v>0</v>
      </c>
      <c r="F4096" s="78">
        <f>'Balance N-1'!N4099</f>
        <v>0</v>
      </c>
      <c r="G4096" s="78">
        <f>'Balance N-1'!O4099</f>
        <v>0</v>
      </c>
      <c r="H4096" s="78">
        <f>'Balance N-1'!P4099</f>
        <v>0</v>
      </c>
      <c r="I4096" s="79">
        <f t="shared" si="63"/>
        <v>0</v>
      </c>
    </row>
    <row r="4097" spans="1:9" ht="15.6">
      <c r="A4097" s="85">
        <f>'Balance N-1'!I4100</f>
        <v>0</v>
      </c>
      <c r="B4097" s="75">
        <f>'Balance N-1'!J4100</f>
        <v>0</v>
      </c>
      <c r="C4097" s="78">
        <f>'Balance N-1'!K4100</f>
        <v>0</v>
      </c>
      <c r="D4097" s="78">
        <f>'Balance N-1'!L4100</f>
        <v>0</v>
      </c>
      <c r="E4097" s="78">
        <f>'Balance N-1'!M4100</f>
        <v>0</v>
      </c>
      <c r="F4097" s="78">
        <f>'Balance N-1'!N4100</f>
        <v>0</v>
      </c>
      <c r="G4097" s="78">
        <f>'Balance N-1'!O4100</f>
        <v>0</v>
      </c>
      <c r="H4097" s="78">
        <f>'Balance N-1'!P4100</f>
        <v>0</v>
      </c>
      <c r="I4097" s="79">
        <f t="shared" si="63"/>
        <v>0</v>
      </c>
    </row>
    <row r="4098" spans="1:9" ht="15.6">
      <c r="A4098" s="85">
        <f>'Balance N-1'!I4101</f>
        <v>0</v>
      </c>
      <c r="B4098" s="75">
        <f>'Balance N-1'!J4101</f>
        <v>0</v>
      </c>
      <c r="C4098" s="78">
        <f>'Balance N-1'!K4101</f>
        <v>0</v>
      </c>
      <c r="D4098" s="78">
        <f>'Balance N-1'!L4101</f>
        <v>0</v>
      </c>
      <c r="E4098" s="78">
        <f>'Balance N-1'!M4101</f>
        <v>0</v>
      </c>
      <c r="F4098" s="78">
        <f>'Balance N-1'!N4101</f>
        <v>0</v>
      </c>
      <c r="G4098" s="78">
        <f>'Balance N-1'!O4101</f>
        <v>0</v>
      </c>
      <c r="H4098" s="78">
        <f>'Balance N-1'!P4101</f>
        <v>0</v>
      </c>
      <c r="I4098" s="79">
        <f t="shared" si="63"/>
        <v>0</v>
      </c>
    </row>
    <row r="4099" spans="1:9" ht="15.6">
      <c r="A4099" s="85">
        <f>'Balance N-1'!I4102</f>
        <v>0</v>
      </c>
      <c r="B4099" s="75">
        <f>'Balance N-1'!J4102</f>
        <v>0</v>
      </c>
      <c r="C4099" s="78">
        <f>'Balance N-1'!K4102</f>
        <v>0</v>
      </c>
      <c r="D4099" s="78">
        <f>'Balance N-1'!L4102</f>
        <v>0</v>
      </c>
      <c r="E4099" s="78">
        <f>'Balance N-1'!M4102</f>
        <v>0</v>
      </c>
      <c r="F4099" s="78">
        <f>'Balance N-1'!N4102</f>
        <v>0</v>
      </c>
      <c r="G4099" s="78">
        <f>'Balance N-1'!O4102</f>
        <v>0</v>
      </c>
      <c r="H4099" s="78">
        <f>'Balance N-1'!P4102</f>
        <v>0</v>
      </c>
      <c r="I4099" s="79">
        <f t="shared" ref="I4099:I4162" si="64">(C4099-D4099)+(E4099-F4099)-(G4099-H4099)</f>
        <v>0</v>
      </c>
    </row>
    <row r="4100" spans="1:9" ht="15.6">
      <c r="A4100" s="85">
        <f>'Balance N-1'!I4103</f>
        <v>0</v>
      </c>
      <c r="B4100" s="75">
        <f>'Balance N-1'!J4103</f>
        <v>0</v>
      </c>
      <c r="C4100" s="78">
        <f>'Balance N-1'!K4103</f>
        <v>0</v>
      </c>
      <c r="D4100" s="78">
        <f>'Balance N-1'!L4103</f>
        <v>0</v>
      </c>
      <c r="E4100" s="78">
        <f>'Balance N-1'!M4103</f>
        <v>0</v>
      </c>
      <c r="F4100" s="78">
        <f>'Balance N-1'!N4103</f>
        <v>0</v>
      </c>
      <c r="G4100" s="78">
        <f>'Balance N-1'!O4103</f>
        <v>0</v>
      </c>
      <c r="H4100" s="78">
        <f>'Balance N-1'!P4103</f>
        <v>0</v>
      </c>
      <c r="I4100" s="79">
        <f t="shared" si="64"/>
        <v>0</v>
      </c>
    </row>
    <row r="4101" spans="1:9" ht="15.6">
      <c r="A4101" s="85">
        <f>'Balance N-1'!I4104</f>
        <v>0</v>
      </c>
      <c r="B4101" s="75">
        <f>'Balance N-1'!J4104</f>
        <v>0</v>
      </c>
      <c r="C4101" s="78">
        <f>'Balance N-1'!K4104</f>
        <v>0</v>
      </c>
      <c r="D4101" s="78">
        <f>'Balance N-1'!L4104</f>
        <v>0</v>
      </c>
      <c r="E4101" s="78">
        <f>'Balance N-1'!M4104</f>
        <v>0</v>
      </c>
      <c r="F4101" s="78">
        <f>'Balance N-1'!N4104</f>
        <v>0</v>
      </c>
      <c r="G4101" s="78">
        <f>'Balance N-1'!O4104</f>
        <v>0</v>
      </c>
      <c r="H4101" s="78">
        <f>'Balance N-1'!P4104</f>
        <v>0</v>
      </c>
      <c r="I4101" s="79">
        <f t="shared" si="64"/>
        <v>0</v>
      </c>
    </row>
    <row r="4102" spans="1:9" ht="15.6">
      <c r="A4102" s="85">
        <f>'Balance N-1'!I4105</f>
        <v>0</v>
      </c>
      <c r="B4102" s="75">
        <f>'Balance N-1'!J4105</f>
        <v>0</v>
      </c>
      <c r="C4102" s="78">
        <f>'Balance N-1'!K4105</f>
        <v>0</v>
      </c>
      <c r="D4102" s="78">
        <f>'Balance N-1'!L4105</f>
        <v>0</v>
      </c>
      <c r="E4102" s="78">
        <f>'Balance N-1'!M4105</f>
        <v>0</v>
      </c>
      <c r="F4102" s="78">
        <f>'Balance N-1'!N4105</f>
        <v>0</v>
      </c>
      <c r="G4102" s="78">
        <f>'Balance N-1'!O4105</f>
        <v>0</v>
      </c>
      <c r="H4102" s="78">
        <f>'Balance N-1'!P4105</f>
        <v>0</v>
      </c>
      <c r="I4102" s="79">
        <f t="shared" si="64"/>
        <v>0</v>
      </c>
    </row>
    <row r="4103" spans="1:9" ht="15.6">
      <c r="A4103" s="85">
        <f>'Balance N-1'!I4106</f>
        <v>0</v>
      </c>
      <c r="B4103" s="75">
        <f>'Balance N-1'!J4106</f>
        <v>0</v>
      </c>
      <c r="C4103" s="78">
        <f>'Balance N-1'!K4106</f>
        <v>0</v>
      </c>
      <c r="D4103" s="78">
        <f>'Balance N-1'!L4106</f>
        <v>0</v>
      </c>
      <c r="E4103" s="78">
        <f>'Balance N-1'!M4106</f>
        <v>0</v>
      </c>
      <c r="F4103" s="78">
        <f>'Balance N-1'!N4106</f>
        <v>0</v>
      </c>
      <c r="G4103" s="78">
        <f>'Balance N-1'!O4106</f>
        <v>0</v>
      </c>
      <c r="H4103" s="78">
        <f>'Balance N-1'!P4106</f>
        <v>0</v>
      </c>
      <c r="I4103" s="79">
        <f t="shared" si="64"/>
        <v>0</v>
      </c>
    </row>
    <row r="4104" spans="1:9" ht="15.6">
      <c r="A4104" s="85">
        <f>'Balance N-1'!I4107</f>
        <v>0</v>
      </c>
      <c r="B4104" s="75">
        <f>'Balance N-1'!J4107</f>
        <v>0</v>
      </c>
      <c r="C4104" s="78">
        <f>'Balance N-1'!K4107</f>
        <v>0</v>
      </c>
      <c r="D4104" s="78">
        <f>'Balance N-1'!L4107</f>
        <v>0</v>
      </c>
      <c r="E4104" s="78">
        <f>'Balance N-1'!M4107</f>
        <v>0</v>
      </c>
      <c r="F4104" s="78">
        <f>'Balance N-1'!N4107</f>
        <v>0</v>
      </c>
      <c r="G4104" s="78">
        <f>'Balance N-1'!O4107</f>
        <v>0</v>
      </c>
      <c r="H4104" s="78">
        <f>'Balance N-1'!P4107</f>
        <v>0</v>
      </c>
      <c r="I4104" s="79">
        <f t="shared" si="64"/>
        <v>0</v>
      </c>
    </row>
    <row r="4105" spans="1:9" ht="15.6">
      <c r="A4105" s="85">
        <f>'Balance N-1'!I4108</f>
        <v>0</v>
      </c>
      <c r="B4105" s="75">
        <f>'Balance N-1'!J4108</f>
        <v>0</v>
      </c>
      <c r="C4105" s="78">
        <f>'Balance N-1'!K4108</f>
        <v>0</v>
      </c>
      <c r="D4105" s="78">
        <f>'Balance N-1'!L4108</f>
        <v>0</v>
      </c>
      <c r="E4105" s="78">
        <f>'Balance N-1'!M4108</f>
        <v>0</v>
      </c>
      <c r="F4105" s="78">
        <f>'Balance N-1'!N4108</f>
        <v>0</v>
      </c>
      <c r="G4105" s="78">
        <f>'Balance N-1'!O4108</f>
        <v>0</v>
      </c>
      <c r="H4105" s="78">
        <f>'Balance N-1'!P4108</f>
        <v>0</v>
      </c>
      <c r="I4105" s="79">
        <f t="shared" si="64"/>
        <v>0</v>
      </c>
    </row>
    <row r="4106" spans="1:9" ht="15.6">
      <c r="A4106" s="85">
        <f>'Balance N-1'!I4109</f>
        <v>0</v>
      </c>
      <c r="B4106" s="75">
        <f>'Balance N-1'!J4109</f>
        <v>0</v>
      </c>
      <c r="C4106" s="78">
        <f>'Balance N-1'!K4109</f>
        <v>0</v>
      </c>
      <c r="D4106" s="78">
        <f>'Balance N-1'!L4109</f>
        <v>0</v>
      </c>
      <c r="E4106" s="78">
        <f>'Balance N-1'!M4109</f>
        <v>0</v>
      </c>
      <c r="F4106" s="78">
        <f>'Balance N-1'!N4109</f>
        <v>0</v>
      </c>
      <c r="G4106" s="78">
        <f>'Balance N-1'!O4109</f>
        <v>0</v>
      </c>
      <c r="H4106" s="78">
        <f>'Balance N-1'!P4109</f>
        <v>0</v>
      </c>
      <c r="I4106" s="79">
        <f t="shared" si="64"/>
        <v>0</v>
      </c>
    </row>
    <row r="4107" spans="1:9" ht="15.6">
      <c r="A4107" s="85">
        <f>'Balance N-1'!I4110</f>
        <v>0</v>
      </c>
      <c r="B4107" s="75">
        <f>'Balance N-1'!J4110</f>
        <v>0</v>
      </c>
      <c r="C4107" s="78">
        <f>'Balance N-1'!K4110</f>
        <v>0</v>
      </c>
      <c r="D4107" s="78">
        <f>'Balance N-1'!L4110</f>
        <v>0</v>
      </c>
      <c r="E4107" s="78">
        <f>'Balance N-1'!M4110</f>
        <v>0</v>
      </c>
      <c r="F4107" s="78">
        <f>'Balance N-1'!N4110</f>
        <v>0</v>
      </c>
      <c r="G4107" s="78">
        <f>'Balance N-1'!O4110</f>
        <v>0</v>
      </c>
      <c r="H4107" s="78">
        <f>'Balance N-1'!P4110</f>
        <v>0</v>
      </c>
      <c r="I4107" s="79">
        <f t="shared" si="64"/>
        <v>0</v>
      </c>
    </row>
    <row r="4108" spans="1:9" ht="15.6">
      <c r="A4108" s="85">
        <f>'Balance N-1'!I4111</f>
        <v>0</v>
      </c>
      <c r="B4108" s="75">
        <f>'Balance N-1'!J4111</f>
        <v>0</v>
      </c>
      <c r="C4108" s="78">
        <f>'Balance N-1'!K4111</f>
        <v>0</v>
      </c>
      <c r="D4108" s="78">
        <f>'Balance N-1'!L4111</f>
        <v>0</v>
      </c>
      <c r="E4108" s="78">
        <f>'Balance N-1'!M4111</f>
        <v>0</v>
      </c>
      <c r="F4108" s="78">
        <f>'Balance N-1'!N4111</f>
        <v>0</v>
      </c>
      <c r="G4108" s="78">
        <f>'Balance N-1'!O4111</f>
        <v>0</v>
      </c>
      <c r="H4108" s="78">
        <f>'Balance N-1'!P4111</f>
        <v>0</v>
      </c>
      <c r="I4108" s="79">
        <f t="shared" si="64"/>
        <v>0</v>
      </c>
    </row>
    <row r="4109" spans="1:9" ht="15.6">
      <c r="A4109" s="85">
        <f>'Balance N-1'!I4112</f>
        <v>0</v>
      </c>
      <c r="B4109" s="75">
        <f>'Balance N-1'!J4112</f>
        <v>0</v>
      </c>
      <c r="C4109" s="78">
        <f>'Balance N-1'!K4112</f>
        <v>0</v>
      </c>
      <c r="D4109" s="78">
        <f>'Balance N-1'!L4112</f>
        <v>0</v>
      </c>
      <c r="E4109" s="78">
        <f>'Balance N-1'!M4112</f>
        <v>0</v>
      </c>
      <c r="F4109" s="78">
        <f>'Balance N-1'!N4112</f>
        <v>0</v>
      </c>
      <c r="G4109" s="78">
        <f>'Balance N-1'!O4112</f>
        <v>0</v>
      </c>
      <c r="H4109" s="78">
        <f>'Balance N-1'!P4112</f>
        <v>0</v>
      </c>
      <c r="I4109" s="79">
        <f t="shared" si="64"/>
        <v>0</v>
      </c>
    </row>
    <row r="4110" spans="1:9" ht="15.6">
      <c r="A4110" s="85">
        <f>'Balance N-1'!I4113</f>
        <v>0</v>
      </c>
      <c r="B4110" s="75">
        <f>'Balance N-1'!J4113</f>
        <v>0</v>
      </c>
      <c r="C4110" s="78">
        <f>'Balance N-1'!K4113</f>
        <v>0</v>
      </c>
      <c r="D4110" s="78">
        <f>'Balance N-1'!L4113</f>
        <v>0</v>
      </c>
      <c r="E4110" s="78">
        <f>'Balance N-1'!M4113</f>
        <v>0</v>
      </c>
      <c r="F4110" s="78">
        <f>'Balance N-1'!N4113</f>
        <v>0</v>
      </c>
      <c r="G4110" s="78">
        <f>'Balance N-1'!O4113</f>
        <v>0</v>
      </c>
      <c r="H4110" s="78">
        <f>'Balance N-1'!P4113</f>
        <v>0</v>
      </c>
      <c r="I4110" s="79">
        <f t="shared" si="64"/>
        <v>0</v>
      </c>
    </row>
    <row r="4111" spans="1:9" ht="15.6">
      <c r="A4111" s="85">
        <f>'Balance N-1'!I4114</f>
        <v>0</v>
      </c>
      <c r="B4111" s="75">
        <f>'Balance N-1'!J4114</f>
        <v>0</v>
      </c>
      <c r="C4111" s="78">
        <f>'Balance N-1'!K4114</f>
        <v>0</v>
      </c>
      <c r="D4111" s="78">
        <f>'Balance N-1'!L4114</f>
        <v>0</v>
      </c>
      <c r="E4111" s="78">
        <f>'Balance N-1'!M4114</f>
        <v>0</v>
      </c>
      <c r="F4111" s="78">
        <f>'Balance N-1'!N4114</f>
        <v>0</v>
      </c>
      <c r="G4111" s="78">
        <f>'Balance N-1'!O4114</f>
        <v>0</v>
      </c>
      <c r="H4111" s="78">
        <f>'Balance N-1'!P4114</f>
        <v>0</v>
      </c>
      <c r="I4111" s="79">
        <f t="shared" si="64"/>
        <v>0</v>
      </c>
    </row>
    <row r="4112" spans="1:9" ht="15.6">
      <c r="A4112" s="85">
        <f>'Balance N-1'!I4115</f>
        <v>0</v>
      </c>
      <c r="B4112" s="75">
        <f>'Balance N-1'!J4115</f>
        <v>0</v>
      </c>
      <c r="C4112" s="78">
        <f>'Balance N-1'!K4115</f>
        <v>0</v>
      </c>
      <c r="D4112" s="78">
        <f>'Balance N-1'!L4115</f>
        <v>0</v>
      </c>
      <c r="E4112" s="78">
        <f>'Balance N-1'!M4115</f>
        <v>0</v>
      </c>
      <c r="F4112" s="78">
        <f>'Balance N-1'!N4115</f>
        <v>0</v>
      </c>
      <c r="G4112" s="78">
        <f>'Balance N-1'!O4115</f>
        <v>0</v>
      </c>
      <c r="H4112" s="78">
        <f>'Balance N-1'!P4115</f>
        <v>0</v>
      </c>
      <c r="I4112" s="79">
        <f t="shared" si="64"/>
        <v>0</v>
      </c>
    </row>
    <row r="4113" spans="1:9" ht="15.6">
      <c r="A4113" s="85">
        <f>'Balance N-1'!I4116</f>
        <v>0</v>
      </c>
      <c r="B4113" s="75">
        <f>'Balance N-1'!J4116</f>
        <v>0</v>
      </c>
      <c r="C4113" s="78">
        <f>'Balance N-1'!K4116</f>
        <v>0</v>
      </c>
      <c r="D4113" s="78">
        <f>'Balance N-1'!L4116</f>
        <v>0</v>
      </c>
      <c r="E4113" s="78">
        <f>'Balance N-1'!M4116</f>
        <v>0</v>
      </c>
      <c r="F4113" s="78">
        <f>'Balance N-1'!N4116</f>
        <v>0</v>
      </c>
      <c r="G4113" s="78">
        <f>'Balance N-1'!O4116</f>
        <v>0</v>
      </c>
      <c r="H4113" s="78">
        <f>'Balance N-1'!P4116</f>
        <v>0</v>
      </c>
      <c r="I4113" s="79">
        <f t="shared" si="64"/>
        <v>0</v>
      </c>
    </row>
    <row r="4114" spans="1:9" ht="15.6">
      <c r="A4114" s="85">
        <f>'Balance N-1'!I4117</f>
        <v>0</v>
      </c>
      <c r="B4114" s="75">
        <f>'Balance N-1'!J4117</f>
        <v>0</v>
      </c>
      <c r="C4114" s="78">
        <f>'Balance N-1'!K4117</f>
        <v>0</v>
      </c>
      <c r="D4114" s="78">
        <f>'Balance N-1'!L4117</f>
        <v>0</v>
      </c>
      <c r="E4114" s="78">
        <f>'Balance N-1'!M4117</f>
        <v>0</v>
      </c>
      <c r="F4114" s="78">
        <f>'Balance N-1'!N4117</f>
        <v>0</v>
      </c>
      <c r="G4114" s="78">
        <f>'Balance N-1'!O4117</f>
        <v>0</v>
      </c>
      <c r="H4114" s="78">
        <f>'Balance N-1'!P4117</f>
        <v>0</v>
      </c>
      <c r="I4114" s="79">
        <f t="shared" si="64"/>
        <v>0</v>
      </c>
    </row>
    <row r="4115" spans="1:9" ht="15.6">
      <c r="A4115" s="85">
        <f>'Balance N-1'!I4118</f>
        <v>0</v>
      </c>
      <c r="B4115" s="75">
        <f>'Balance N-1'!J4118</f>
        <v>0</v>
      </c>
      <c r="C4115" s="78">
        <f>'Balance N-1'!K4118</f>
        <v>0</v>
      </c>
      <c r="D4115" s="78">
        <f>'Balance N-1'!L4118</f>
        <v>0</v>
      </c>
      <c r="E4115" s="78">
        <f>'Balance N-1'!M4118</f>
        <v>0</v>
      </c>
      <c r="F4115" s="78">
        <f>'Balance N-1'!N4118</f>
        <v>0</v>
      </c>
      <c r="G4115" s="78">
        <f>'Balance N-1'!O4118</f>
        <v>0</v>
      </c>
      <c r="H4115" s="78">
        <f>'Balance N-1'!P4118</f>
        <v>0</v>
      </c>
      <c r="I4115" s="79">
        <f t="shared" si="64"/>
        <v>0</v>
      </c>
    </row>
    <row r="4116" spans="1:9" ht="15.6">
      <c r="A4116" s="85">
        <f>'Balance N-1'!I4119</f>
        <v>0</v>
      </c>
      <c r="B4116" s="75">
        <f>'Balance N-1'!J4119</f>
        <v>0</v>
      </c>
      <c r="C4116" s="78">
        <f>'Balance N-1'!K4119</f>
        <v>0</v>
      </c>
      <c r="D4116" s="78">
        <f>'Balance N-1'!L4119</f>
        <v>0</v>
      </c>
      <c r="E4116" s="78">
        <f>'Balance N-1'!M4119</f>
        <v>0</v>
      </c>
      <c r="F4116" s="78">
        <f>'Balance N-1'!N4119</f>
        <v>0</v>
      </c>
      <c r="G4116" s="78">
        <f>'Balance N-1'!O4119</f>
        <v>0</v>
      </c>
      <c r="H4116" s="78">
        <f>'Balance N-1'!P4119</f>
        <v>0</v>
      </c>
      <c r="I4116" s="79">
        <f t="shared" si="64"/>
        <v>0</v>
      </c>
    </row>
    <row r="4117" spans="1:9" ht="15.6">
      <c r="A4117" s="85">
        <f>'Balance N-1'!I4120</f>
        <v>0</v>
      </c>
      <c r="B4117" s="75">
        <f>'Balance N-1'!J4120</f>
        <v>0</v>
      </c>
      <c r="C4117" s="78">
        <f>'Balance N-1'!K4120</f>
        <v>0</v>
      </c>
      <c r="D4117" s="78">
        <f>'Balance N-1'!L4120</f>
        <v>0</v>
      </c>
      <c r="E4117" s="78">
        <f>'Balance N-1'!M4120</f>
        <v>0</v>
      </c>
      <c r="F4117" s="78">
        <f>'Balance N-1'!N4120</f>
        <v>0</v>
      </c>
      <c r="G4117" s="78">
        <f>'Balance N-1'!O4120</f>
        <v>0</v>
      </c>
      <c r="H4117" s="78">
        <f>'Balance N-1'!P4120</f>
        <v>0</v>
      </c>
      <c r="I4117" s="79">
        <f t="shared" si="64"/>
        <v>0</v>
      </c>
    </row>
    <row r="4118" spans="1:9" ht="15.6">
      <c r="A4118" s="85">
        <f>'Balance N-1'!I4121</f>
        <v>0</v>
      </c>
      <c r="B4118" s="75">
        <f>'Balance N-1'!J4121</f>
        <v>0</v>
      </c>
      <c r="C4118" s="78">
        <f>'Balance N-1'!K4121</f>
        <v>0</v>
      </c>
      <c r="D4118" s="78">
        <f>'Balance N-1'!L4121</f>
        <v>0</v>
      </c>
      <c r="E4118" s="78">
        <f>'Balance N-1'!M4121</f>
        <v>0</v>
      </c>
      <c r="F4118" s="78">
        <f>'Balance N-1'!N4121</f>
        <v>0</v>
      </c>
      <c r="G4118" s="78">
        <f>'Balance N-1'!O4121</f>
        <v>0</v>
      </c>
      <c r="H4118" s="78">
        <f>'Balance N-1'!P4121</f>
        <v>0</v>
      </c>
      <c r="I4118" s="79">
        <f t="shared" si="64"/>
        <v>0</v>
      </c>
    </row>
    <row r="4119" spans="1:9" ht="15.6">
      <c r="A4119" s="85">
        <f>'Balance N-1'!I4122</f>
        <v>0</v>
      </c>
      <c r="B4119" s="75">
        <f>'Balance N-1'!J4122</f>
        <v>0</v>
      </c>
      <c r="C4119" s="78">
        <f>'Balance N-1'!K4122</f>
        <v>0</v>
      </c>
      <c r="D4119" s="78">
        <f>'Balance N-1'!L4122</f>
        <v>0</v>
      </c>
      <c r="E4119" s="78">
        <f>'Balance N-1'!M4122</f>
        <v>0</v>
      </c>
      <c r="F4119" s="78">
        <f>'Balance N-1'!N4122</f>
        <v>0</v>
      </c>
      <c r="G4119" s="78">
        <f>'Balance N-1'!O4122</f>
        <v>0</v>
      </c>
      <c r="H4119" s="78">
        <f>'Balance N-1'!P4122</f>
        <v>0</v>
      </c>
      <c r="I4119" s="79">
        <f t="shared" si="64"/>
        <v>0</v>
      </c>
    </row>
    <row r="4120" spans="1:9" ht="15.6">
      <c r="A4120" s="85">
        <f>'Balance N-1'!I4123</f>
        <v>0</v>
      </c>
      <c r="B4120" s="75">
        <f>'Balance N-1'!J4123</f>
        <v>0</v>
      </c>
      <c r="C4120" s="78">
        <f>'Balance N-1'!K4123</f>
        <v>0</v>
      </c>
      <c r="D4120" s="78">
        <f>'Balance N-1'!L4123</f>
        <v>0</v>
      </c>
      <c r="E4120" s="78">
        <f>'Balance N-1'!M4123</f>
        <v>0</v>
      </c>
      <c r="F4120" s="78">
        <f>'Balance N-1'!N4123</f>
        <v>0</v>
      </c>
      <c r="G4120" s="78">
        <f>'Balance N-1'!O4123</f>
        <v>0</v>
      </c>
      <c r="H4120" s="78">
        <f>'Balance N-1'!P4123</f>
        <v>0</v>
      </c>
      <c r="I4120" s="79">
        <f t="shared" si="64"/>
        <v>0</v>
      </c>
    </row>
    <row r="4121" spans="1:9" ht="15.6">
      <c r="A4121" s="85">
        <f>'Balance N-1'!I4124</f>
        <v>0</v>
      </c>
      <c r="B4121" s="75">
        <f>'Balance N-1'!J4124</f>
        <v>0</v>
      </c>
      <c r="C4121" s="78">
        <f>'Balance N-1'!K4124</f>
        <v>0</v>
      </c>
      <c r="D4121" s="78">
        <f>'Balance N-1'!L4124</f>
        <v>0</v>
      </c>
      <c r="E4121" s="78">
        <f>'Balance N-1'!M4124</f>
        <v>0</v>
      </c>
      <c r="F4121" s="78">
        <f>'Balance N-1'!N4124</f>
        <v>0</v>
      </c>
      <c r="G4121" s="78">
        <f>'Balance N-1'!O4124</f>
        <v>0</v>
      </c>
      <c r="H4121" s="78">
        <f>'Balance N-1'!P4124</f>
        <v>0</v>
      </c>
      <c r="I4121" s="79">
        <f t="shared" si="64"/>
        <v>0</v>
      </c>
    </row>
    <row r="4122" spans="1:9" ht="15.6">
      <c r="A4122" s="85">
        <f>'Balance N-1'!I4125</f>
        <v>0</v>
      </c>
      <c r="B4122" s="75">
        <f>'Balance N-1'!J4125</f>
        <v>0</v>
      </c>
      <c r="C4122" s="78">
        <f>'Balance N-1'!K4125</f>
        <v>0</v>
      </c>
      <c r="D4122" s="78">
        <f>'Balance N-1'!L4125</f>
        <v>0</v>
      </c>
      <c r="E4122" s="78">
        <f>'Balance N-1'!M4125</f>
        <v>0</v>
      </c>
      <c r="F4122" s="78">
        <f>'Balance N-1'!N4125</f>
        <v>0</v>
      </c>
      <c r="G4122" s="78">
        <f>'Balance N-1'!O4125</f>
        <v>0</v>
      </c>
      <c r="H4122" s="78">
        <f>'Balance N-1'!P4125</f>
        <v>0</v>
      </c>
      <c r="I4122" s="79">
        <f t="shared" si="64"/>
        <v>0</v>
      </c>
    </row>
    <row r="4123" spans="1:9" ht="15.6">
      <c r="A4123" s="85">
        <f>'Balance N-1'!I4126</f>
        <v>0</v>
      </c>
      <c r="B4123" s="75">
        <f>'Balance N-1'!J4126</f>
        <v>0</v>
      </c>
      <c r="C4123" s="78">
        <f>'Balance N-1'!K4126</f>
        <v>0</v>
      </c>
      <c r="D4123" s="78">
        <f>'Balance N-1'!L4126</f>
        <v>0</v>
      </c>
      <c r="E4123" s="78">
        <f>'Balance N-1'!M4126</f>
        <v>0</v>
      </c>
      <c r="F4123" s="78">
        <f>'Balance N-1'!N4126</f>
        <v>0</v>
      </c>
      <c r="G4123" s="78">
        <f>'Balance N-1'!O4126</f>
        <v>0</v>
      </c>
      <c r="H4123" s="78">
        <f>'Balance N-1'!P4126</f>
        <v>0</v>
      </c>
      <c r="I4123" s="79">
        <f t="shared" si="64"/>
        <v>0</v>
      </c>
    </row>
    <row r="4124" spans="1:9" ht="15.6">
      <c r="A4124" s="85">
        <f>'Balance N-1'!I4127</f>
        <v>0</v>
      </c>
      <c r="B4124" s="75">
        <f>'Balance N-1'!J4127</f>
        <v>0</v>
      </c>
      <c r="C4124" s="78">
        <f>'Balance N-1'!K4127</f>
        <v>0</v>
      </c>
      <c r="D4124" s="78">
        <f>'Balance N-1'!L4127</f>
        <v>0</v>
      </c>
      <c r="E4124" s="78">
        <f>'Balance N-1'!M4127</f>
        <v>0</v>
      </c>
      <c r="F4124" s="78">
        <f>'Balance N-1'!N4127</f>
        <v>0</v>
      </c>
      <c r="G4124" s="78">
        <f>'Balance N-1'!O4127</f>
        <v>0</v>
      </c>
      <c r="H4124" s="78">
        <f>'Balance N-1'!P4127</f>
        <v>0</v>
      </c>
      <c r="I4124" s="79">
        <f t="shared" si="64"/>
        <v>0</v>
      </c>
    </row>
    <row r="4125" spans="1:9" ht="15.6">
      <c r="A4125" s="85">
        <f>'Balance N-1'!I4128</f>
        <v>0</v>
      </c>
      <c r="B4125" s="75">
        <f>'Balance N-1'!J4128</f>
        <v>0</v>
      </c>
      <c r="C4125" s="78">
        <f>'Balance N-1'!K4128</f>
        <v>0</v>
      </c>
      <c r="D4125" s="78">
        <f>'Balance N-1'!L4128</f>
        <v>0</v>
      </c>
      <c r="E4125" s="78">
        <f>'Balance N-1'!M4128</f>
        <v>0</v>
      </c>
      <c r="F4125" s="78">
        <f>'Balance N-1'!N4128</f>
        <v>0</v>
      </c>
      <c r="G4125" s="78">
        <f>'Balance N-1'!O4128</f>
        <v>0</v>
      </c>
      <c r="H4125" s="78">
        <f>'Balance N-1'!P4128</f>
        <v>0</v>
      </c>
      <c r="I4125" s="79">
        <f t="shared" si="64"/>
        <v>0</v>
      </c>
    </row>
    <row r="4126" spans="1:9" ht="15.6">
      <c r="A4126" s="85">
        <f>'Balance N-1'!I4129</f>
        <v>0</v>
      </c>
      <c r="B4126" s="75">
        <f>'Balance N-1'!J4129</f>
        <v>0</v>
      </c>
      <c r="C4126" s="78">
        <f>'Balance N-1'!K4129</f>
        <v>0</v>
      </c>
      <c r="D4126" s="78">
        <f>'Balance N-1'!L4129</f>
        <v>0</v>
      </c>
      <c r="E4126" s="78">
        <f>'Balance N-1'!M4129</f>
        <v>0</v>
      </c>
      <c r="F4126" s="78">
        <f>'Balance N-1'!N4129</f>
        <v>0</v>
      </c>
      <c r="G4126" s="78">
        <f>'Balance N-1'!O4129</f>
        <v>0</v>
      </c>
      <c r="H4126" s="78">
        <f>'Balance N-1'!P4129</f>
        <v>0</v>
      </c>
      <c r="I4126" s="79">
        <f t="shared" si="64"/>
        <v>0</v>
      </c>
    </row>
    <row r="4127" spans="1:9" ht="15.6">
      <c r="A4127" s="85">
        <f>'Balance N-1'!I4130</f>
        <v>0</v>
      </c>
      <c r="B4127" s="75">
        <f>'Balance N-1'!J4130</f>
        <v>0</v>
      </c>
      <c r="C4127" s="78">
        <f>'Balance N-1'!K4130</f>
        <v>0</v>
      </c>
      <c r="D4127" s="78">
        <f>'Balance N-1'!L4130</f>
        <v>0</v>
      </c>
      <c r="E4127" s="78">
        <f>'Balance N-1'!M4130</f>
        <v>0</v>
      </c>
      <c r="F4127" s="78">
        <f>'Balance N-1'!N4130</f>
        <v>0</v>
      </c>
      <c r="G4127" s="78">
        <f>'Balance N-1'!O4130</f>
        <v>0</v>
      </c>
      <c r="H4127" s="78">
        <f>'Balance N-1'!P4130</f>
        <v>0</v>
      </c>
      <c r="I4127" s="79">
        <f t="shared" si="64"/>
        <v>0</v>
      </c>
    </row>
    <row r="4128" spans="1:9" ht="15.6">
      <c r="A4128" s="85">
        <f>'Balance N-1'!I4131</f>
        <v>0</v>
      </c>
      <c r="B4128" s="75">
        <f>'Balance N-1'!J4131</f>
        <v>0</v>
      </c>
      <c r="C4128" s="78">
        <f>'Balance N-1'!K4131</f>
        <v>0</v>
      </c>
      <c r="D4128" s="78">
        <f>'Balance N-1'!L4131</f>
        <v>0</v>
      </c>
      <c r="E4128" s="78">
        <f>'Balance N-1'!M4131</f>
        <v>0</v>
      </c>
      <c r="F4128" s="78">
        <f>'Balance N-1'!N4131</f>
        <v>0</v>
      </c>
      <c r="G4128" s="78">
        <f>'Balance N-1'!O4131</f>
        <v>0</v>
      </c>
      <c r="H4128" s="78">
        <f>'Balance N-1'!P4131</f>
        <v>0</v>
      </c>
      <c r="I4128" s="79">
        <f t="shared" si="64"/>
        <v>0</v>
      </c>
    </row>
    <row r="4129" spans="1:9" ht="15.6">
      <c r="A4129" s="85">
        <f>'Balance N-1'!I4132</f>
        <v>0</v>
      </c>
      <c r="B4129" s="75">
        <f>'Balance N-1'!J4132</f>
        <v>0</v>
      </c>
      <c r="C4129" s="78">
        <f>'Balance N-1'!K4132</f>
        <v>0</v>
      </c>
      <c r="D4129" s="78">
        <f>'Balance N-1'!L4132</f>
        <v>0</v>
      </c>
      <c r="E4129" s="78">
        <f>'Balance N-1'!M4132</f>
        <v>0</v>
      </c>
      <c r="F4129" s="78">
        <f>'Balance N-1'!N4132</f>
        <v>0</v>
      </c>
      <c r="G4129" s="78">
        <f>'Balance N-1'!O4132</f>
        <v>0</v>
      </c>
      <c r="H4129" s="78">
        <f>'Balance N-1'!P4132</f>
        <v>0</v>
      </c>
      <c r="I4129" s="79">
        <f t="shared" si="64"/>
        <v>0</v>
      </c>
    </row>
    <row r="4130" spans="1:9" ht="15.6">
      <c r="A4130" s="85">
        <f>'Balance N-1'!I4133</f>
        <v>0</v>
      </c>
      <c r="B4130" s="75">
        <f>'Balance N-1'!J4133</f>
        <v>0</v>
      </c>
      <c r="C4130" s="78">
        <f>'Balance N-1'!K4133</f>
        <v>0</v>
      </c>
      <c r="D4130" s="78">
        <f>'Balance N-1'!L4133</f>
        <v>0</v>
      </c>
      <c r="E4130" s="78">
        <f>'Balance N-1'!M4133</f>
        <v>0</v>
      </c>
      <c r="F4130" s="78">
        <f>'Balance N-1'!N4133</f>
        <v>0</v>
      </c>
      <c r="G4130" s="78">
        <f>'Balance N-1'!O4133</f>
        <v>0</v>
      </c>
      <c r="H4130" s="78">
        <f>'Balance N-1'!P4133</f>
        <v>0</v>
      </c>
      <c r="I4130" s="79">
        <f t="shared" si="64"/>
        <v>0</v>
      </c>
    </row>
    <row r="4131" spans="1:9" ht="15.6">
      <c r="A4131" s="85">
        <f>'Balance N-1'!I4134</f>
        <v>0</v>
      </c>
      <c r="B4131" s="75">
        <f>'Balance N-1'!J4134</f>
        <v>0</v>
      </c>
      <c r="C4131" s="78">
        <f>'Balance N-1'!K4134</f>
        <v>0</v>
      </c>
      <c r="D4131" s="78">
        <f>'Balance N-1'!L4134</f>
        <v>0</v>
      </c>
      <c r="E4131" s="78">
        <f>'Balance N-1'!M4134</f>
        <v>0</v>
      </c>
      <c r="F4131" s="78">
        <f>'Balance N-1'!N4134</f>
        <v>0</v>
      </c>
      <c r="G4131" s="78">
        <f>'Balance N-1'!O4134</f>
        <v>0</v>
      </c>
      <c r="H4131" s="78">
        <f>'Balance N-1'!P4134</f>
        <v>0</v>
      </c>
      <c r="I4131" s="79">
        <f t="shared" si="64"/>
        <v>0</v>
      </c>
    </row>
    <row r="4132" spans="1:9" ht="15.6">
      <c r="A4132" s="85">
        <f>'Balance N-1'!I4135</f>
        <v>0</v>
      </c>
      <c r="B4132" s="75">
        <f>'Balance N-1'!J4135</f>
        <v>0</v>
      </c>
      <c r="C4132" s="78">
        <f>'Balance N-1'!K4135</f>
        <v>0</v>
      </c>
      <c r="D4132" s="78">
        <f>'Balance N-1'!L4135</f>
        <v>0</v>
      </c>
      <c r="E4132" s="78">
        <f>'Balance N-1'!M4135</f>
        <v>0</v>
      </c>
      <c r="F4132" s="78">
        <f>'Balance N-1'!N4135</f>
        <v>0</v>
      </c>
      <c r="G4132" s="78">
        <f>'Balance N-1'!O4135</f>
        <v>0</v>
      </c>
      <c r="H4132" s="78">
        <f>'Balance N-1'!P4135</f>
        <v>0</v>
      </c>
      <c r="I4132" s="79">
        <f t="shared" si="64"/>
        <v>0</v>
      </c>
    </row>
    <row r="4133" spans="1:9" ht="15.6">
      <c r="A4133" s="85">
        <f>'Balance N-1'!I4136</f>
        <v>0</v>
      </c>
      <c r="B4133" s="75">
        <f>'Balance N-1'!J4136</f>
        <v>0</v>
      </c>
      <c r="C4133" s="78">
        <f>'Balance N-1'!K4136</f>
        <v>0</v>
      </c>
      <c r="D4133" s="78">
        <f>'Balance N-1'!L4136</f>
        <v>0</v>
      </c>
      <c r="E4133" s="78">
        <f>'Balance N-1'!M4136</f>
        <v>0</v>
      </c>
      <c r="F4133" s="78">
        <f>'Balance N-1'!N4136</f>
        <v>0</v>
      </c>
      <c r="G4133" s="78">
        <f>'Balance N-1'!O4136</f>
        <v>0</v>
      </c>
      <c r="H4133" s="78">
        <f>'Balance N-1'!P4136</f>
        <v>0</v>
      </c>
      <c r="I4133" s="79">
        <f t="shared" si="64"/>
        <v>0</v>
      </c>
    </row>
    <row r="4134" spans="1:9" ht="15.6">
      <c r="A4134" s="85">
        <f>'Balance N-1'!I4137</f>
        <v>0</v>
      </c>
      <c r="B4134" s="75">
        <f>'Balance N-1'!J4137</f>
        <v>0</v>
      </c>
      <c r="C4134" s="78">
        <f>'Balance N-1'!K4137</f>
        <v>0</v>
      </c>
      <c r="D4134" s="78">
        <f>'Balance N-1'!L4137</f>
        <v>0</v>
      </c>
      <c r="E4134" s="78">
        <f>'Balance N-1'!M4137</f>
        <v>0</v>
      </c>
      <c r="F4134" s="78">
        <f>'Balance N-1'!N4137</f>
        <v>0</v>
      </c>
      <c r="G4134" s="78">
        <f>'Balance N-1'!O4137</f>
        <v>0</v>
      </c>
      <c r="H4134" s="78">
        <f>'Balance N-1'!P4137</f>
        <v>0</v>
      </c>
      <c r="I4134" s="79">
        <f t="shared" si="64"/>
        <v>0</v>
      </c>
    </row>
    <row r="4135" spans="1:9" ht="15.6">
      <c r="A4135" s="85">
        <f>'Balance N-1'!I4138</f>
        <v>0</v>
      </c>
      <c r="B4135" s="75">
        <f>'Balance N-1'!J4138</f>
        <v>0</v>
      </c>
      <c r="C4135" s="78">
        <f>'Balance N-1'!K4138</f>
        <v>0</v>
      </c>
      <c r="D4135" s="78">
        <f>'Balance N-1'!L4138</f>
        <v>0</v>
      </c>
      <c r="E4135" s="78">
        <f>'Balance N-1'!M4138</f>
        <v>0</v>
      </c>
      <c r="F4135" s="78">
        <f>'Balance N-1'!N4138</f>
        <v>0</v>
      </c>
      <c r="G4135" s="78">
        <f>'Balance N-1'!O4138</f>
        <v>0</v>
      </c>
      <c r="H4135" s="78">
        <f>'Balance N-1'!P4138</f>
        <v>0</v>
      </c>
      <c r="I4135" s="79">
        <f t="shared" si="64"/>
        <v>0</v>
      </c>
    </row>
    <row r="4136" spans="1:9" ht="15.6">
      <c r="A4136" s="85">
        <f>'Balance N-1'!I4139</f>
        <v>0</v>
      </c>
      <c r="B4136" s="75">
        <f>'Balance N-1'!J4139</f>
        <v>0</v>
      </c>
      <c r="C4136" s="78">
        <f>'Balance N-1'!K4139</f>
        <v>0</v>
      </c>
      <c r="D4136" s="78">
        <f>'Balance N-1'!L4139</f>
        <v>0</v>
      </c>
      <c r="E4136" s="78">
        <f>'Balance N-1'!M4139</f>
        <v>0</v>
      </c>
      <c r="F4136" s="78">
        <f>'Balance N-1'!N4139</f>
        <v>0</v>
      </c>
      <c r="G4136" s="78">
        <f>'Balance N-1'!O4139</f>
        <v>0</v>
      </c>
      <c r="H4136" s="78">
        <f>'Balance N-1'!P4139</f>
        <v>0</v>
      </c>
      <c r="I4136" s="79">
        <f t="shared" si="64"/>
        <v>0</v>
      </c>
    </row>
    <row r="4137" spans="1:9" ht="15.6">
      <c r="A4137" s="85">
        <f>'Balance N-1'!I4140</f>
        <v>0</v>
      </c>
      <c r="B4137" s="75">
        <f>'Balance N-1'!J4140</f>
        <v>0</v>
      </c>
      <c r="C4137" s="78">
        <f>'Balance N-1'!K4140</f>
        <v>0</v>
      </c>
      <c r="D4137" s="78">
        <f>'Balance N-1'!L4140</f>
        <v>0</v>
      </c>
      <c r="E4137" s="78">
        <f>'Balance N-1'!M4140</f>
        <v>0</v>
      </c>
      <c r="F4137" s="78">
        <f>'Balance N-1'!N4140</f>
        <v>0</v>
      </c>
      <c r="G4137" s="78">
        <f>'Balance N-1'!O4140</f>
        <v>0</v>
      </c>
      <c r="H4137" s="78">
        <f>'Balance N-1'!P4140</f>
        <v>0</v>
      </c>
      <c r="I4137" s="79">
        <f t="shared" si="64"/>
        <v>0</v>
      </c>
    </row>
    <row r="4138" spans="1:9" ht="15.6">
      <c r="A4138" s="85">
        <f>'Balance N-1'!I4141</f>
        <v>0</v>
      </c>
      <c r="B4138" s="75">
        <f>'Balance N-1'!J4141</f>
        <v>0</v>
      </c>
      <c r="C4138" s="78">
        <f>'Balance N-1'!K4141</f>
        <v>0</v>
      </c>
      <c r="D4138" s="78">
        <f>'Balance N-1'!L4141</f>
        <v>0</v>
      </c>
      <c r="E4138" s="78">
        <f>'Balance N-1'!M4141</f>
        <v>0</v>
      </c>
      <c r="F4138" s="78">
        <f>'Balance N-1'!N4141</f>
        <v>0</v>
      </c>
      <c r="G4138" s="78">
        <f>'Balance N-1'!O4141</f>
        <v>0</v>
      </c>
      <c r="H4138" s="78">
        <f>'Balance N-1'!P4141</f>
        <v>0</v>
      </c>
      <c r="I4138" s="79">
        <f t="shared" si="64"/>
        <v>0</v>
      </c>
    </row>
    <row r="4139" spans="1:9" ht="15.6">
      <c r="A4139" s="85">
        <f>'Balance N-1'!I4142</f>
        <v>0</v>
      </c>
      <c r="B4139" s="75">
        <f>'Balance N-1'!J4142</f>
        <v>0</v>
      </c>
      <c r="C4139" s="78">
        <f>'Balance N-1'!K4142</f>
        <v>0</v>
      </c>
      <c r="D4139" s="78">
        <f>'Balance N-1'!L4142</f>
        <v>0</v>
      </c>
      <c r="E4139" s="78">
        <f>'Balance N-1'!M4142</f>
        <v>0</v>
      </c>
      <c r="F4139" s="78">
        <f>'Balance N-1'!N4142</f>
        <v>0</v>
      </c>
      <c r="G4139" s="78">
        <f>'Balance N-1'!O4142</f>
        <v>0</v>
      </c>
      <c r="H4139" s="78">
        <f>'Balance N-1'!P4142</f>
        <v>0</v>
      </c>
      <c r="I4139" s="79">
        <f t="shared" si="64"/>
        <v>0</v>
      </c>
    </row>
    <row r="4140" spans="1:9" ht="15.6">
      <c r="A4140" s="85">
        <f>'Balance N-1'!I4143</f>
        <v>0</v>
      </c>
      <c r="B4140" s="75">
        <f>'Balance N-1'!J4143</f>
        <v>0</v>
      </c>
      <c r="C4140" s="78">
        <f>'Balance N-1'!K4143</f>
        <v>0</v>
      </c>
      <c r="D4140" s="78">
        <f>'Balance N-1'!L4143</f>
        <v>0</v>
      </c>
      <c r="E4140" s="78">
        <f>'Balance N-1'!M4143</f>
        <v>0</v>
      </c>
      <c r="F4140" s="78">
        <f>'Balance N-1'!N4143</f>
        <v>0</v>
      </c>
      <c r="G4140" s="78">
        <f>'Balance N-1'!O4143</f>
        <v>0</v>
      </c>
      <c r="H4140" s="78">
        <f>'Balance N-1'!P4143</f>
        <v>0</v>
      </c>
      <c r="I4140" s="79">
        <f t="shared" si="64"/>
        <v>0</v>
      </c>
    </row>
    <row r="4141" spans="1:9" ht="15.6">
      <c r="A4141" s="85">
        <f>'Balance N-1'!I4144</f>
        <v>0</v>
      </c>
      <c r="B4141" s="75">
        <f>'Balance N-1'!J4144</f>
        <v>0</v>
      </c>
      <c r="C4141" s="78">
        <f>'Balance N-1'!K4144</f>
        <v>0</v>
      </c>
      <c r="D4141" s="78">
        <f>'Balance N-1'!L4144</f>
        <v>0</v>
      </c>
      <c r="E4141" s="78">
        <f>'Balance N-1'!M4144</f>
        <v>0</v>
      </c>
      <c r="F4141" s="78">
        <f>'Balance N-1'!N4144</f>
        <v>0</v>
      </c>
      <c r="G4141" s="78">
        <f>'Balance N-1'!O4144</f>
        <v>0</v>
      </c>
      <c r="H4141" s="78">
        <f>'Balance N-1'!P4144</f>
        <v>0</v>
      </c>
      <c r="I4141" s="79">
        <f t="shared" si="64"/>
        <v>0</v>
      </c>
    </row>
    <row r="4142" spans="1:9" ht="15.6">
      <c r="A4142" s="85">
        <f>'Balance N-1'!I4145</f>
        <v>0</v>
      </c>
      <c r="B4142" s="75">
        <f>'Balance N-1'!J4145</f>
        <v>0</v>
      </c>
      <c r="C4142" s="78">
        <f>'Balance N-1'!K4145</f>
        <v>0</v>
      </c>
      <c r="D4142" s="78">
        <f>'Balance N-1'!L4145</f>
        <v>0</v>
      </c>
      <c r="E4142" s="78">
        <f>'Balance N-1'!M4145</f>
        <v>0</v>
      </c>
      <c r="F4142" s="78">
        <f>'Balance N-1'!N4145</f>
        <v>0</v>
      </c>
      <c r="G4142" s="78">
        <f>'Balance N-1'!O4145</f>
        <v>0</v>
      </c>
      <c r="H4142" s="78">
        <f>'Balance N-1'!P4145</f>
        <v>0</v>
      </c>
      <c r="I4142" s="79">
        <f t="shared" si="64"/>
        <v>0</v>
      </c>
    </row>
    <row r="4143" spans="1:9" ht="15.6">
      <c r="A4143" s="85">
        <f>'Balance N-1'!I4146</f>
        <v>0</v>
      </c>
      <c r="B4143" s="75">
        <f>'Balance N-1'!J4146</f>
        <v>0</v>
      </c>
      <c r="C4143" s="78">
        <f>'Balance N-1'!K4146</f>
        <v>0</v>
      </c>
      <c r="D4143" s="78">
        <f>'Balance N-1'!L4146</f>
        <v>0</v>
      </c>
      <c r="E4143" s="78">
        <f>'Balance N-1'!M4146</f>
        <v>0</v>
      </c>
      <c r="F4143" s="78">
        <f>'Balance N-1'!N4146</f>
        <v>0</v>
      </c>
      <c r="G4143" s="78">
        <f>'Balance N-1'!O4146</f>
        <v>0</v>
      </c>
      <c r="H4143" s="78">
        <f>'Balance N-1'!P4146</f>
        <v>0</v>
      </c>
      <c r="I4143" s="79">
        <f t="shared" si="64"/>
        <v>0</v>
      </c>
    </row>
    <row r="4144" spans="1:9" ht="15.6">
      <c r="A4144" s="85">
        <f>'Balance N-1'!I4147</f>
        <v>0</v>
      </c>
      <c r="B4144" s="75">
        <f>'Balance N-1'!J4147</f>
        <v>0</v>
      </c>
      <c r="C4144" s="78">
        <f>'Balance N-1'!K4147</f>
        <v>0</v>
      </c>
      <c r="D4144" s="78">
        <f>'Balance N-1'!L4147</f>
        <v>0</v>
      </c>
      <c r="E4144" s="78">
        <f>'Balance N-1'!M4147</f>
        <v>0</v>
      </c>
      <c r="F4144" s="78">
        <f>'Balance N-1'!N4147</f>
        <v>0</v>
      </c>
      <c r="G4144" s="78">
        <f>'Balance N-1'!O4147</f>
        <v>0</v>
      </c>
      <c r="H4144" s="78">
        <f>'Balance N-1'!P4147</f>
        <v>0</v>
      </c>
      <c r="I4144" s="79">
        <f t="shared" si="64"/>
        <v>0</v>
      </c>
    </row>
    <row r="4145" spans="1:9" ht="15.6">
      <c r="A4145" s="85">
        <f>'Balance N-1'!I4148</f>
        <v>0</v>
      </c>
      <c r="B4145" s="75">
        <f>'Balance N-1'!J4148</f>
        <v>0</v>
      </c>
      <c r="C4145" s="78">
        <f>'Balance N-1'!K4148</f>
        <v>0</v>
      </c>
      <c r="D4145" s="78">
        <f>'Balance N-1'!L4148</f>
        <v>0</v>
      </c>
      <c r="E4145" s="78">
        <f>'Balance N-1'!M4148</f>
        <v>0</v>
      </c>
      <c r="F4145" s="78">
        <f>'Balance N-1'!N4148</f>
        <v>0</v>
      </c>
      <c r="G4145" s="78">
        <f>'Balance N-1'!O4148</f>
        <v>0</v>
      </c>
      <c r="H4145" s="78">
        <f>'Balance N-1'!P4148</f>
        <v>0</v>
      </c>
      <c r="I4145" s="79">
        <f t="shared" si="64"/>
        <v>0</v>
      </c>
    </row>
    <row r="4146" spans="1:9" ht="15.6">
      <c r="A4146" s="85">
        <f>'Balance N-1'!I4149</f>
        <v>0</v>
      </c>
      <c r="B4146" s="75">
        <f>'Balance N-1'!J4149</f>
        <v>0</v>
      </c>
      <c r="C4146" s="78">
        <f>'Balance N-1'!K4149</f>
        <v>0</v>
      </c>
      <c r="D4146" s="78">
        <f>'Balance N-1'!L4149</f>
        <v>0</v>
      </c>
      <c r="E4146" s="78">
        <f>'Balance N-1'!M4149</f>
        <v>0</v>
      </c>
      <c r="F4146" s="78">
        <f>'Balance N-1'!N4149</f>
        <v>0</v>
      </c>
      <c r="G4146" s="78">
        <f>'Balance N-1'!O4149</f>
        <v>0</v>
      </c>
      <c r="H4146" s="78">
        <f>'Balance N-1'!P4149</f>
        <v>0</v>
      </c>
      <c r="I4146" s="79">
        <f t="shared" si="64"/>
        <v>0</v>
      </c>
    </row>
    <row r="4147" spans="1:9" ht="15.6">
      <c r="A4147" s="85">
        <f>'Balance N-1'!I4150</f>
        <v>0</v>
      </c>
      <c r="B4147" s="75">
        <f>'Balance N-1'!J4150</f>
        <v>0</v>
      </c>
      <c r="C4147" s="78">
        <f>'Balance N-1'!K4150</f>
        <v>0</v>
      </c>
      <c r="D4147" s="78">
        <f>'Balance N-1'!L4150</f>
        <v>0</v>
      </c>
      <c r="E4147" s="78">
        <f>'Balance N-1'!M4150</f>
        <v>0</v>
      </c>
      <c r="F4147" s="78">
        <f>'Balance N-1'!N4150</f>
        <v>0</v>
      </c>
      <c r="G4147" s="78">
        <f>'Balance N-1'!O4150</f>
        <v>0</v>
      </c>
      <c r="H4147" s="78">
        <f>'Balance N-1'!P4150</f>
        <v>0</v>
      </c>
      <c r="I4147" s="79">
        <f t="shared" si="64"/>
        <v>0</v>
      </c>
    </row>
    <row r="4148" spans="1:9" ht="15.6">
      <c r="A4148" s="85">
        <f>'Balance N-1'!I4151</f>
        <v>0</v>
      </c>
      <c r="B4148" s="75">
        <f>'Balance N-1'!J4151</f>
        <v>0</v>
      </c>
      <c r="C4148" s="78">
        <f>'Balance N-1'!K4151</f>
        <v>0</v>
      </c>
      <c r="D4148" s="78">
        <f>'Balance N-1'!L4151</f>
        <v>0</v>
      </c>
      <c r="E4148" s="78">
        <f>'Balance N-1'!M4151</f>
        <v>0</v>
      </c>
      <c r="F4148" s="78">
        <f>'Balance N-1'!N4151</f>
        <v>0</v>
      </c>
      <c r="G4148" s="78">
        <f>'Balance N-1'!O4151</f>
        <v>0</v>
      </c>
      <c r="H4148" s="78">
        <f>'Balance N-1'!P4151</f>
        <v>0</v>
      </c>
      <c r="I4148" s="79">
        <f t="shared" si="64"/>
        <v>0</v>
      </c>
    </row>
    <row r="4149" spans="1:9" ht="15.6">
      <c r="A4149" s="85">
        <f>'Balance N-1'!I4152</f>
        <v>0</v>
      </c>
      <c r="B4149" s="75">
        <f>'Balance N-1'!J4152</f>
        <v>0</v>
      </c>
      <c r="C4149" s="78">
        <f>'Balance N-1'!K4152</f>
        <v>0</v>
      </c>
      <c r="D4149" s="78">
        <f>'Balance N-1'!L4152</f>
        <v>0</v>
      </c>
      <c r="E4149" s="78">
        <f>'Balance N-1'!M4152</f>
        <v>0</v>
      </c>
      <c r="F4149" s="78">
        <f>'Balance N-1'!N4152</f>
        <v>0</v>
      </c>
      <c r="G4149" s="78">
        <f>'Balance N-1'!O4152</f>
        <v>0</v>
      </c>
      <c r="H4149" s="78">
        <f>'Balance N-1'!P4152</f>
        <v>0</v>
      </c>
      <c r="I4149" s="79">
        <f t="shared" si="64"/>
        <v>0</v>
      </c>
    </row>
    <row r="4150" spans="1:9" ht="15.6">
      <c r="A4150" s="85">
        <f>'Balance N-1'!I4153</f>
        <v>0</v>
      </c>
      <c r="B4150" s="75">
        <f>'Balance N-1'!J4153</f>
        <v>0</v>
      </c>
      <c r="C4150" s="78">
        <f>'Balance N-1'!K4153</f>
        <v>0</v>
      </c>
      <c r="D4150" s="78">
        <f>'Balance N-1'!L4153</f>
        <v>0</v>
      </c>
      <c r="E4150" s="78">
        <f>'Balance N-1'!M4153</f>
        <v>0</v>
      </c>
      <c r="F4150" s="78">
        <f>'Balance N-1'!N4153</f>
        <v>0</v>
      </c>
      <c r="G4150" s="78">
        <f>'Balance N-1'!O4153</f>
        <v>0</v>
      </c>
      <c r="H4150" s="78">
        <f>'Balance N-1'!P4153</f>
        <v>0</v>
      </c>
      <c r="I4150" s="79">
        <f t="shared" si="64"/>
        <v>0</v>
      </c>
    </row>
    <row r="4151" spans="1:9" ht="15.6">
      <c r="A4151" s="85">
        <f>'Balance N-1'!I4154</f>
        <v>0</v>
      </c>
      <c r="B4151" s="75">
        <f>'Balance N-1'!J4154</f>
        <v>0</v>
      </c>
      <c r="C4151" s="78">
        <f>'Balance N-1'!K4154</f>
        <v>0</v>
      </c>
      <c r="D4151" s="78">
        <f>'Balance N-1'!L4154</f>
        <v>0</v>
      </c>
      <c r="E4151" s="78">
        <f>'Balance N-1'!M4154</f>
        <v>0</v>
      </c>
      <c r="F4151" s="78">
        <f>'Balance N-1'!N4154</f>
        <v>0</v>
      </c>
      <c r="G4151" s="78">
        <f>'Balance N-1'!O4154</f>
        <v>0</v>
      </c>
      <c r="H4151" s="78">
        <f>'Balance N-1'!P4154</f>
        <v>0</v>
      </c>
      <c r="I4151" s="79">
        <f t="shared" si="64"/>
        <v>0</v>
      </c>
    </row>
    <row r="4152" spans="1:9" ht="15.6">
      <c r="A4152" s="85">
        <f>'Balance N-1'!I4155</f>
        <v>0</v>
      </c>
      <c r="B4152" s="75">
        <f>'Balance N-1'!J4155</f>
        <v>0</v>
      </c>
      <c r="C4152" s="78">
        <f>'Balance N-1'!K4155</f>
        <v>0</v>
      </c>
      <c r="D4152" s="78">
        <f>'Balance N-1'!L4155</f>
        <v>0</v>
      </c>
      <c r="E4152" s="78">
        <f>'Balance N-1'!M4155</f>
        <v>0</v>
      </c>
      <c r="F4152" s="78">
        <f>'Balance N-1'!N4155</f>
        <v>0</v>
      </c>
      <c r="G4152" s="78">
        <f>'Balance N-1'!O4155</f>
        <v>0</v>
      </c>
      <c r="H4152" s="78">
        <f>'Balance N-1'!P4155</f>
        <v>0</v>
      </c>
      <c r="I4152" s="79">
        <f t="shared" si="64"/>
        <v>0</v>
      </c>
    </row>
    <row r="4153" spans="1:9" ht="15.6">
      <c r="A4153" s="85">
        <f>'Balance N-1'!I4156</f>
        <v>0</v>
      </c>
      <c r="B4153" s="75">
        <f>'Balance N-1'!J4156</f>
        <v>0</v>
      </c>
      <c r="C4153" s="78">
        <f>'Balance N-1'!K4156</f>
        <v>0</v>
      </c>
      <c r="D4153" s="78">
        <f>'Balance N-1'!L4156</f>
        <v>0</v>
      </c>
      <c r="E4153" s="78">
        <f>'Balance N-1'!M4156</f>
        <v>0</v>
      </c>
      <c r="F4153" s="78">
        <f>'Balance N-1'!N4156</f>
        <v>0</v>
      </c>
      <c r="G4153" s="78">
        <f>'Balance N-1'!O4156</f>
        <v>0</v>
      </c>
      <c r="H4153" s="78">
        <f>'Balance N-1'!P4156</f>
        <v>0</v>
      </c>
      <c r="I4153" s="79">
        <f t="shared" si="64"/>
        <v>0</v>
      </c>
    </row>
    <row r="4154" spans="1:9" ht="15.6">
      <c r="A4154" s="85">
        <f>'Balance N-1'!I4157</f>
        <v>0</v>
      </c>
      <c r="B4154" s="75">
        <f>'Balance N-1'!J4157</f>
        <v>0</v>
      </c>
      <c r="C4154" s="78">
        <f>'Balance N-1'!K4157</f>
        <v>0</v>
      </c>
      <c r="D4154" s="78">
        <f>'Balance N-1'!L4157</f>
        <v>0</v>
      </c>
      <c r="E4154" s="78">
        <f>'Balance N-1'!M4157</f>
        <v>0</v>
      </c>
      <c r="F4154" s="78">
        <f>'Balance N-1'!N4157</f>
        <v>0</v>
      </c>
      <c r="G4154" s="78">
        <f>'Balance N-1'!O4157</f>
        <v>0</v>
      </c>
      <c r="H4154" s="78">
        <f>'Balance N-1'!P4157</f>
        <v>0</v>
      </c>
      <c r="I4154" s="79">
        <f t="shared" si="64"/>
        <v>0</v>
      </c>
    </row>
    <row r="4155" spans="1:9" ht="15.6">
      <c r="A4155" s="85">
        <f>'Balance N-1'!I4158</f>
        <v>0</v>
      </c>
      <c r="B4155" s="75">
        <f>'Balance N-1'!J4158</f>
        <v>0</v>
      </c>
      <c r="C4155" s="78">
        <f>'Balance N-1'!K4158</f>
        <v>0</v>
      </c>
      <c r="D4155" s="78">
        <f>'Balance N-1'!L4158</f>
        <v>0</v>
      </c>
      <c r="E4155" s="78">
        <f>'Balance N-1'!M4158</f>
        <v>0</v>
      </c>
      <c r="F4155" s="78">
        <f>'Balance N-1'!N4158</f>
        <v>0</v>
      </c>
      <c r="G4155" s="78">
        <f>'Balance N-1'!O4158</f>
        <v>0</v>
      </c>
      <c r="H4155" s="78">
        <f>'Balance N-1'!P4158</f>
        <v>0</v>
      </c>
      <c r="I4155" s="79">
        <f t="shared" si="64"/>
        <v>0</v>
      </c>
    </row>
    <row r="4156" spans="1:9" ht="15.6">
      <c r="A4156" s="85">
        <f>'Balance N-1'!I4159</f>
        <v>0</v>
      </c>
      <c r="B4156" s="75">
        <f>'Balance N-1'!J4159</f>
        <v>0</v>
      </c>
      <c r="C4156" s="78">
        <f>'Balance N-1'!K4159</f>
        <v>0</v>
      </c>
      <c r="D4156" s="78">
        <f>'Balance N-1'!L4159</f>
        <v>0</v>
      </c>
      <c r="E4156" s="78">
        <f>'Balance N-1'!M4159</f>
        <v>0</v>
      </c>
      <c r="F4156" s="78">
        <f>'Balance N-1'!N4159</f>
        <v>0</v>
      </c>
      <c r="G4156" s="78">
        <f>'Balance N-1'!O4159</f>
        <v>0</v>
      </c>
      <c r="H4156" s="78">
        <f>'Balance N-1'!P4159</f>
        <v>0</v>
      </c>
      <c r="I4156" s="79">
        <f t="shared" si="64"/>
        <v>0</v>
      </c>
    </row>
    <row r="4157" spans="1:9" ht="15.6">
      <c r="A4157" s="85">
        <f>'Balance N-1'!I4160</f>
        <v>0</v>
      </c>
      <c r="B4157" s="75">
        <f>'Balance N-1'!J4160</f>
        <v>0</v>
      </c>
      <c r="C4157" s="78">
        <f>'Balance N-1'!K4160</f>
        <v>0</v>
      </c>
      <c r="D4157" s="78">
        <f>'Balance N-1'!L4160</f>
        <v>0</v>
      </c>
      <c r="E4157" s="78">
        <f>'Balance N-1'!M4160</f>
        <v>0</v>
      </c>
      <c r="F4157" s="78">
        <f>'Balance N-1'!N4160</f>
        <v>0</v>
      </c>
      <c r="G4157" s="78">
        <f>'Balance N-1'!O4160</f>
        <v>0</v>
      </c>
      <c r="H4157" s="78">
        <f>'Balance N-1'!P4160</f>
        <v>0</v>
      </c>
      <c r="I4157" s="79">
        <f t="shared" si="64"/>
        <v>0</v>
      </c>
    </row>
    <row r="4158" spans="1:9" ht="15.6">
      <c r="A4158" s="85">
        <f>'Balance N-1'!I4161</f>
        <v>0</v>
      </c>
      <c r="B4158" s="75">
        <f>'Balance N-1'!J4161</f>
        <v>0</v>
      </c>
      <c r="C4158" s="78">
        <f>'Balance N-1'!K4161</f>
        <v>0</v>
      </c>
      <c r="D4158" s="78">
        <f>'Balance N-1'!L4161</f>
        <v>0</v>
      </c>
      <c r="E4158" s="78">
        <f>'Balance N-1'!M4161</f>
        <v>0</v>
      </c>
      <c r="F4158" s="78">
        <f>'Balance N-1'!N4161</f>
        <v>0</v>
      </c>
      <c r="G4158" s="78">
        <f>'Balance N-1'!O4161</f>
        <v>0</v>
      </c>
      <c r="H4158" s="78">
        <f>'Balance N-1'!P4161</f>
        <v>0</v>
      </c>
      <c r="I4158" s="79">
        <f t="shared" si="64"/>
        <v>0</v>
      </c>
    </row>
    <row r="4159" spans="1:9" ht="15.6">
      <c r="A4159" s="85">
        <f>'Balance N-1'!I4162</f>
        <v>0</v>
      </c>
      <c r="B4159" s="75">
        <f>'Balance N-1'!J4162</f>
        <v>0</v>
      </c>
      <c r="C4159" s="78">
        <f>'Balance N-1'!K4162</f>
        <v>0</v>
      </c>
      <c r="D4159" s="78">
        <f>'Balance N-1'!L4162</f>
        <v>0</v>
      </c>
      <c r="E4159" s="78">
        <f>'Balance N-1'!M4162</f>
        <v>0</v>
      </c>
      <c r="F4159" s="78">
        <f>'Balance N-1'!N4162</f>
        <v>0</v>
      </c>
      <c r="G4159" s="78">
        <f>'Balance N-1'!O4162</f>
        <v>0</v>
      </c>
      <c r="H4159" s="78">
        <f>'Balance N-1'!P4162</f>
        <v>0</v>
      </c>
      <c r="I4159" s="79">
        <f t="shared" si="64"/>
        <v>0</v>
      </c>
    </row>
    <row r="4160" spans="1:9" ht="15.6">
      <c r="A4160" s="85">
        <f>'Balance N-1'!I4163</f>
        <v>0</v>
      </c>
      <c r="B4160" s="75">
        <f>'Balance N-1'!J4163</f>
        <v>0</v>
      </c>
      <c r="C4160" s="78">
        <f>'Balance N-1'!K4163</f>
        <v>0</v>
      </c>
      <c r="D4160" s="78">
        <f>'Balance N-1'!L4163</f>
        <v>0</v>
      </c>
      <c r="E4160" s="78">
        <f>'Balance N-1'!M4163</f>
        <v>0</v>
      </c>
      <c r="F4160" s="78">
        <f>'Balance N-1'!N4163</f>
        <v>0</v>
      </c>
      <c r="G4160" s="78">
        <f>'Balance N-1'!O4163</f>
        <v>0</v>
      </c>
      <c r="H4160" s="78">
        <f>'Balance N-1'!P4163</f>
        <v>0</v>
      </c>
      <c r="I4160" s="79">
        <f t="shared" si="64"/>
        <v>0</v>
      </c>
    </row>
    <row r="4161" spans="1:9" ht="15.6">
      <c r="A4161" s="85">
        <f>'Balance N-1'!I4164</f>
        <v>0</v>
      </c>
      <c r="B4161" s="75">
        <f>'Balance N-1'!J4164</f>
        <v>0</v>
      </c>
      <c r="C4161" s="78">
        <f>'Balance N-1'!K4164</f>
        <v>0</v>
      </c>
      <c r="D4161" s="78">
        <f>'Balance N-1'!L4164</f>
        <v>0</v>
      </c>
      <c r="E4161" s="78">
        <f>'Balance N-1'!M4164</f>
        <v>0</v>
      </c>
      <c r="F4161" s="78">
        <f>'Balance N-1'!N4164</f>
        <v>0</v>
      </c>
      <c r="G4161" s="78">
        <f>'Balance N-1'!O4164</f>
        <v>0</v>
      </c>
      <c r="H4161" s="78">
        <f>'Balance N-1'!P4164</f>
        <v>0</v>
      </c>
      <c r="I4161" s="79">
        <f t="shared" si="64"/>
        <v>0</v>
      </c>
    </row>
    <row r="4162" spans="1:9" ht="15.6">
      <c r="A4162" s="85">
        <f>'Balance N-1'!I4165</f>
        <v>0</v>
      </c>
      <c r="B4162" s="75">
        <f>'Balance N-1'!J4165</f>
        <v>0</v>
      </c>
      <c r="C4162" s="78">
        <f>'Balance N-1'!K4165</f>
        <v>0</v>
      </c>
      <c r="D4162" s="78">
        <f>'Balance N-1'!L4165</f>
        <v>0</v>
      </c>
      <c r="E4162" s="78">
        <f>'Balance N-1'!M4165</f>
        <v>0</v>
      </c>
      <c r="F4162" s="78">
        <f>'Balance N-1'!N4165</f>
        <v>0</v>
      </c>
      <c r="G4162" s="78">
        <f>'Balance N-1'!O4165</f>
        <v>0</v>
      </c>
      <c r="H4162" s="78">
        <f>'Balance N-1'!P4165</f>
        <v>0</v>
      </c>
      <c r="I4162" s="79">
        <f t="shared" si="64"/>
        <v>0</v>
      </c>
    </row>
    <row r="4163" spans="1:9" ht="15.6">
      <c r="A4163" s="85">
        <f>'Balance N-1'!I4166</f>
        <v>0</v>
      </c>
      <c r="B4163" s="75">
        <f>'Balance N-1'!J4166</f>
        <v>0</v>
      </c>
      <c r="C4163" s="78">
        <f>'Balance N-1'!K4166</f>
        <v>0</v>
      </c>
      <c r="D4163" s="78">
        <f>'Balance N-1'!L4166</f>
        <v>0</v>
      </c>
      <c r="E4163" s="78">
        <f>'Balance N-1'!M4166</f>
        <v>0</v>
      </c>
      <c r="F4163" s="78">
        <f>'Balance N-1'!N4166</f>
        <v>0</v>
      </c>
      <c r="G4163" s="78">
        <f>'Balance N-1'!O4166</f>
        <v>0</v>
      </c>
      <c r="H4163" s="78">
        <f>'Balance N-1'!P4166</f>
        <v>0</v>
      </c>
      <c r="I4163" s="79">
        <f t="shared" ref="I4163:I4226" si="65">(C4163-D4163)+(E4163-F4163)-(G4163-H4163)</f>
        <v>0</v>
      </c>
    </row>
    <row r="4164" spans="1:9" ht="15.6">
      <c r="A4164" s="85">
        <f>'Balance N-1'!I4167</f>
        <v>0</v>
      </c>
      <c r="B4164" s="75">
        <f>'Balance N-1'!J4167</f>
        <v>0</v>
      </c>
      <c r="C4164" s="78">
        <f>'Balance N-1'!K4167</f>
        <v>0</v>
      </c>
      <c r="D4164" s="78">
        <f>'Balance N-1'!L4167</f>
        <v>0</v>
      </c>
      <c r="E4164" s="78">
        <f>'Balance N-1'!M4167</f>
        <v>0</v>
      </c>
      <c r="F4164" s="78">
        <f>'Balance N-1'!N4167</f>
        <v>0</v>
      </c>
      <c r="G4164" s="78">
        <f>'Balance N-1'!O4167</f>
        <v>0</v>
      </c>
      <c r="H4164" s="78">
        <f>'Balance N-1'!P4167</f>
        <v>0</v>
      </c>
      <c r="I4164" s="79">
        <f t="shared" si="65"/>
        <v>0</v>
      </c>
    </row>
    <row r="4165" spans="1:9" ht="15.6">
      <c r="A4165" s="85">
        <f>'Balance N-1'!I4168</f>
        <v>0</v>
      </c>
      <c r="B4165" s="75">
        <f>'Balance N-1'!J4168</f>
        <v>0</v>
      </c>
      <c r="C4165" s="78">
        <f>'Balance N-1'!K4168</f>
        <v>0</v>
      </c>
      <c r="D4165" s="78">
        <f>'Balance N-1'!L4168</f>
        <v>0</v>
      </c>
      <c r="E4165" s="78">
        <f>'Balance N-1'!M4168</f>
        <v>0</v>
      </c>
      <c r="F4165" s="78">
        <f>'Balance N-1'!N4168</f>
        <v>0</v>
      </c>
      <c r="G4165" s="78">
        <f>'Balance N-1'!O4168</f>
        <v>0</v>
      </c>
      <c r="H4165" s="78">
        <f>'Balance N-1'!P4168</f>
        <v>0</v>
      </c>
      <c r="I4165" s="79">
        <f t="shared" si="65"/>
        <v>0</v>
      </c>
    </row>
    <row r="4166" spans="1:9" ht="15.6">
      <c r="A4166" s="85">
        <f>'Balance N-1'!I4169</f>
        <v>0</v>
      </c>
      <c r="B4166" s="75">
        <f>'Balance N-1'!J4169</f>
        <v>0</v>
      </c>
      <c r="C4166" s="78">
        <f>'Balance N-1'!K4169</f>
        <v>0</v>
      </c>
      <c r="D4166" s="78">
        <f>'Balance N-1'!L4169</f>
        <v>0</v>
      </c>
      <c r="E4166" s="78">
        <f>'Balance N-1'!M4169</f>
        <v>0</v>
      </c>
      <c r="F4166" s="78">
        <f>'Balance N-1'!N4169</f>
        <v>0</v>
      </c>
      <c r="G4166" s="78">
        <f>'Balance N-1'!O4169</f>
        <v>0</v>
      </c>
      <c r="H4166" s="78">
        <f>'Balance N-1'!P4169</f>
        <v>0</v>
      </c>
      <c r="I4166" s="79">
        <f t="shared" si="65"/>
        <v>0</v>
      </c>
    </row>
    <row r="4167" spans="1:9" ht="15.6">
      <c r="A4167" s="85">
        <f>'Balance N-1'!I4170</f>
        <v>0</v>
      </c>
      <c r="B4167" s="75">
        <f>'Balance N-1'!J4170</f>
        <v>0</v>
      </c>
      <c r="C4167" s="78">
        <f>'Balance N-1'!K4170</f>
        <v>0</v>
      </c>
      <c r="D4167" s="78">
        <f>'Balance N-1'!L4170</f>
        <v>0</v>
      </c>
      <c r="E4167" s="78">
        <f>'Balance N-1'!M4170</f>
        <v>0</v>
      </c>
      <c r="F4167" s="78">
        <f>'Balance N-1'!N4170</f>
        <v>0</v>
      </c>
      <c r="G4167" s="78">
        <f>'Balance N-1'!O4170</f>
        <v>0</v>
      </c>
      <c r="H4167" s="78">
        <f>'Balance N-1'!P4170</f>
        <v>0</v>
      </c>
      <c r="I4167" s="79">
        <f t="shared" si="65"/>
        <v>0</v>
      </c>
    </row>
    <row r="4168" spans="1:9" ht="15.6">
      <c r="A4168" s="85">
        <f>'Balance N-1'!I4171</f>
        <v>0</v>
      </c>
      <c r="B4168" s="75">
        <f>'Balance N-1'!J4171</f>
        <v>0</v>
      </c>
      <c r="C4168" s="78">
        <f>'Balance N-1'!K4171</f>
        <v>0</v>
      </c>
      <c r="D4168" s="78">
        <f>'Balance N-1'!L4171</f>
        <v>0</v>
      </c>
      <c r="E4168" s="78">
        <f>'Balance N-1'!M4171</f>
        <v>0</v>
      </c>
      <c r="F4168" s="78">
        <f>'Balance N-1'!N4171</f>
        <v>0</v>
      </c>
      <c r="G4168" s="78">
        <f>'Balance N-1'!O4171</f>
        <v>0</v>
      </c>
      <c r="H4168" s="78">
        <f>'Balance N-1'!P4171</f>
        <v>0</v>
      </c>
      <c r="I4168" s="79">
        <f t="shared" si="65"/>
        <v>0</v>
      </c>
    </row>
    <row r="4169" spans="1:9" ht="15.6">
      <c r="A4169" s="85">
        <f>'Balance N-1'!I4172</f>
        <v>0</v>
      </c>
      <c r="B4169" s="75">
        <f>'Balance N-1'!J4172</f>
        <v>0</v>
      </c>
      <c r="C4169" s="78">
        <f>'Balance N-1'!K4172</f>
        <v>0</v>
      </c>
      <c r="D4169" s="78">
        <f>'Balance N-1'!L4172</f>
        <v>0</v>
      </c>
      <c r="E4169" s="78">
        <f>'Balance N-1'!M4172</f>
        <v>0</v>
      </c>
      <c r="F4169" s="78">
        <f>'Balance N-1'!N4172</f>
        <v>0</v>
      </c>
      <c r="G4169" s="78">
        <f>'Balance N-1'!O4172</f>
        <v>0</v>
      </c>
      <c r="H4169" s="78">
        <f>'Balance N-1'!P4172</f>
        <v>0</v>
      </c>
      <c r="I4169" s="79">
        <f t="shared" si="65"/>
        <v>0</v>
      </c>
    </row>
    <row r="4170" spans="1:9" ht="15.6">
      <c r="A4170" s="85">
        <f>'Balance N-1'!I4173</f>
        <v>0</v>
      </c>
      <c r="B4170" s="75">
        <f>'Balance N-1'!J4173</f>
        <v>0</v>
      </c>
      <c r="C4170" s="78">
        <f>'Balance N-1'!K4173</f>
        <v>0</v>
      </c>
      <c r="D4170" s="78">
        <f>'Balance N-1'!L4173</f>
        <v>0</v>
      </c>
      <c r="E4170" s="78">
        <f>'Balance N-1'!M4173</f>
        <v>0</v>
      </c>
      <c r="F4170" s="78">
        <f>'Balance N-1'!N4173</f>
        <v>0</v>
      </c>
      <c r="G4170" s="78">
        <f>'Balance N-1'!O4173</f>
        <v>0</v>
      </c>
      <c r="H4170" s="78">
        <f>'Balance N-1'!P4173</f>
        <v>0</v>
      </c>
      <c r="I4170" s="79">
        <f t="shared" si="65"/>
        <v>0</v>
      </c>
    </row>
    <row r="4171" spans="1:9" ht="15.6">
      <c r="A4171" s="85">
        <f>'Balance N-1'!I4174</f>
        <v>0</v>
      </c>
      <c r="B4171" s="75">
        <f>'Balance N-1'!J4174</f>
        <v>0</v>
      </c>
      <c r="C4171" s="78">
        <f>'Balance N-1'!K4174</f>
        <v>0</v>
      </c>
      <c r="D4171" s="78">
        <f>'Balance N-1'!L4174</f>
        <v>0</v>
      </c>
      <c r="E4171" s="78">
        <f>'Balance N-1'!M4174</f>
        <v>0</v>
      </c>
      <c r="F4171" s="78">
        <f>'Balance N-1'!N4174</f>
        <v>0</v>
      </c>
      <c r="G4171" s="78">
        <f>'Balance N-1'!O4174</f>
        <v>0</v>
      </c>
      <c r="H4171" s="78">
        <f>'Balance N-1'!P4174</f>
        <v>0</v>
      </c>
      <c r="I4171" s="79">
        <f t="shared" si="65"/>
        <v>0</v>
      </c>
    </row>
    <row r="4172" spans="1:9" ht="15.6">
      <c r="A4172" s="85">
        <f>'Balance N-1'!I4175</f>
        <v>0</v>
      </c>
      <c r="B4172" s="75">
        <f>'Balance N-1'!J4175</f>
        <v>0</v>
      </c>
      <c r="C4172" s="78">
        <f>'Balance N-1'!K4175</f>
        <v>0</v>
      </c>
      <c r="D4172" s="78">
        <f>'Balance N-1'!L4175</f>
        <v>0</v>
      </c>
      <c r="E4172" s="78">
        <f>'Balance N-1'!M4175</f>
        <v>0</v>
      </c>
      <c r="F4172" s="78">
        <f>'Balance N-1'!N4175</f>
        <v>0</v>
      </c>
      <c r="G4172" s="78">
        <f>'Balance N-1'!O4175</f>
        <v>0</v>
      </c>
      <c r="H4172" s="78">
        <f>'Balance N-1'!P4175</f>
        <v>0</v>
      </c>
      <c r="I4172" s="79">
        <f t="shared" si="65"/>
        <v>0</v>
      </c>
    </row>
    <row r="4173" spans="1:9" ht="15.6">
      <c r="A4173" s="85">
        <f>'Balance N-1'!I4176</f>
        <v>0</v>
      </c>
      <c r="B4173" s="75">
        <f>'Balance N-1'!J4176</f>
        <v>0</v>
      </c>
      <c r="C4173" s="78">
        <f>'Balance N-1'!K4176</f>
        <v>0</v>
      </c>
      <c r="D4173" s="78">
        <f>'Balance N-1'!L4176</f>
        <v>0</v>
      </c>
      <c r="E4173" s="78">
        <f>'Balance N-1'!M4176</f>
        <v>0</v>
      </c>
      <c r="F4173" s="78">
        <f>'Balance N-1'!N4176</f>
        <v>0</v>
      </c>
      <c r="G4173" s="78">
        <f>'Balance N-1'!O4176</f>
        <v>0</v>
      </c>
      <c r="H4173" s="78">
        <f>'Balance N-1'!P4176</f>
        <v>0</v>
      </c>
      <c r="I4173" s="79">
        <f t="shared" si="65"/>
        <v>0</v>
      </c>
    </row>
    <row r="4174" spans="1:9" ht="15.6">
      <c r="A4174" s="85">
        <f>'Balance N-1'!I4177</f>
        <v>0</v>
      </c>
      <c r="B4174" s="75">
        <f>'Balance N-1'!J4177</f>
        <v>0</v>
      </c>
      <c r="C4174" s="78">
        <f>'Balance N-1'!K4177</f>
        <v>0</v>
      </c>
      <c r="D4174" s="78">
        <f>'Balance N-1'!L4177</f>
        <v>0</v>
      </c>
      <c r="E4174" s="78">
        <f>'Balance N-1'!M4177</f>
        <v>0</v>
      </c>
      <c r="F4174" s="78">
        <f>'Balance N-1'!N4177</f>
        <v>0</v>
      </c>
      <c r="G4174" s="78">
        <f>'Balance N-1'!O4177</f>
        <v>0</v>
      </c>
      <c r="H4174" s="78">
        <f>'Balance N-1'!P4177</f>
        <v>0</v>
      </c>
      <c r="I4174" s="79">
        <f t="shared" si="65"/>
        <v>0</v>
      </c>
    </row>
    <row r="4175" spans="1:9" ht="15.6">
      <c r="A4175" s="85">
        <f>'Balance N-1'!I4178</f>
        <v>0</v>
      </c>
      <c r="B4175" s="75">
        <f>'Balance N-1'!J4178</f>
        <v>0</v>
      </c>
      <c r="C4175" s="78">
        <f>'Balance N-1'!K4178</f>
        <v>0</v>
      </c>
      <c r="D4175" s="78">
        <f>'Balance N-1'!L4178</f>
        <v>0</v>
      </c>
      <c r="E4175" s="78">
        <f>'Balance N-1'!M4178</f>
        <v>0</v>
      </c>
      <c r="F4175" s="78">
        <f>'Balance N-1'!N4178</f>
        <v>0</v>
      </c>
      <c r="G4175" s="78">
        <f>'Balance N-1'!O4178</f>
        <v>0</v>
      </c>
      <c r="H4175" s="78">
        <f>'Balance N-1'!P4178</f>
        <v>0</v>
      </c>
      <c r="I4175" s="79">
        <f t="shared" si="65"/>
        <v>0</v>
      </c>
    </row>
    <row r="4176" spans="1:9" ht="15.6">
      <c r="A4176" s="85">
        <f>'Balance N-1'!I4179</f>
        <v>0</v>
      </c>
      <c r="B4176" s="75">
        <f>'Balance N-1'!J4179</f>
        <v>0</v>
      </c>
      <c r="C4176" s="78">
        <f>'Balance N-1'!K4179</f>
        <v>0</v>
      </c>
      <c r="D4176" s="78">
        <f>'Balance N-1'!L4179</f>
        <v>0</v>
      </c>
      <c r="E4176" s="78">
        <f>'Balance N-1'!M4179</f>
        <v>0</v>
      </c>
      <c r="F4176" s="78">
        <f>'Balance N-1'!N4179</f>
        <v>0</v>
      </c>
      <c r="G4176" s="78">
        <f>'Balance N-1'!O4179</f>
        <v>0</v>
      </c>
      <c r="H4176" s="78">
        <f>'Balance N-1'!P4179</f>
        <v>0</v>
      </c>
      <c r="I4176" s="79">
        <f t="shared" si="65"/>
        <v>0</v>
      </c>
    </row>
    <row r="4177" spans="1:9" ht="15.6">
      <c r="A4177" s="85">
        <f>'Balance N-1'!I4180</f>
        <v>0</v>
      </c>
      <c r="B4177" s="75">
        <f>'Balance N-1'!J4180</f>
        <v>0</v>
      </c>
      <c r="C4177" s="78">
        <f>'Balance N-1'!K4180</f>
        <v>0</v>
      </c>
      <c r="D4177" s="78">
        <f>'Balance N-1'!L4180</f>
        <v>0</v>
      </c>
      <c r="E4177" s="78">
        <f>'Balance N-1'!M4180</f>
        <v>0</v>
      </c>
      <c r="F4177" s="78">
        <f>'Balance N-1'!N4180</f>
        <v>0</v>
      </c>
      <c r="G4177" s="78">
        <f>'Balance N-1'!O4180</f>
        <v>0</v>
      </c>
      <c r="H4177" s="78">
        <f>'Balance N-1'!P4180</f>
        <v>0</v>
      </c>
      <c r="I4177" s="79">
        <f t="shared" si="65"/>
        <v>0</v>
      </c>
    </row>
    <row r="4178" spans="1:9" ht="15.6">
      <c r="A4178" s="85">
        <f>'Balance N-1'!I4181</f>
        <v>0</v>
      </c>
      <c r="B4178" s="75">
        <f>'Balance N-1'!J4181</f>
        <v>0</v>
      </c>
      <c r="C4178" s="78">
        <f>'Balance N-1'!K4181</f>
        <v>0</v>
      </c>
      <c r="D4178" s="78">
        <f>'Balance N-1'!L4181</f>
        <v>0</v>
      </c>
      <c r="E4178" s="78">
        <f>'Balance N-1'!M4181</f>
        <v>0</v>
      </c>
      <c r="F4178" s="78">
        <f>'Balance N-1'!N4181</f>
        <v>0</v>
      </c>
      <c r="G4178" s="78">
        <f>'Balance N-1'!O4181</f>
        <v>0</v>
      </c>
      <c r="H4178" s="78">
        <f>'Balance N-1'!P4181</f>
        <v>0</v>
      </c>
      <c r="I4178" s="79">
        <f t="shared" si="65"/>
        <v>0</v>
      </c>
    </row>
    <row r="4179" spans="1:9" ht="15.6">
      <c r="A4179" s="85">
        <f>'Balance N-1'!I4182</f>
        <v>0</v>
      </c>
      <c r="B4179" s="75">
        <f>'Balance N-1'!J4182</f>
        <v>0</v>
      </c>
      <c r="C4179" s="78">
        <f>'Balance N-1'!K4182</f>
        <v>0</v>
      </c>
      <c r="D4179" s="78">
        <f>'Balance N-1'!L4182</f>
        <v>0</v>
      </c>
      <c r="E4179" s="78">
        <f>'Balance N-1'!M4182</f>
        <v>0</v>
      </c>
      <c r="F4179" s="78">
        <f>'Balance N-1'!N4182</f>
        <v>0</v>
      </c>
      <c r="G4179" s="78">
        <f>'Balance N-1'!O4182</f>
        <v>0</v>
      </c>
      <c r="H4179" s="78">
        <f>'Balance N-1'!P4182</f>
        <v>0</v>
      </c>
      <c r="I4179" s="79">
        <f t="shared" si="65"/>
        <v>0</v>
      </c>
    </row>
    <row r="4180" spans="1:9" ht="15.6">
      <c r="A4180" s="85">
        <f>'Balance N-1'!I4183</f>
        <v>0</v>
      </c>
      <c r="B4180" s="75">
        <f>'Balance N-1'!J4183</f>
        <v>0</v>
      </c>
      <c r="C4180" s="78">
        <f>'Balance N-1'!K4183</f>
        <v>0</v>
      </c>
      <c r="D4180" s="78">
        <f>'Balance N-1'!L4183</f>
        <v>0</v>
      </c>
      <c r="E4180" s="78">
        <f>'Balance N-1'!M4183</f>
        <v>0</v>
      </c>
      <c r="F4180" s="78">
        <f>'Balance N-1'!N4183</f>
        <v>0</v>
      </c>
      <c r="G4180" s="78">
        <f>'Balance N-1'!O4183</f>
        <v>0</v>
      </c>
      <c r="H4180" s="78">
        <f>'Balance N-1'!P4183</f>
        <v>0</v>
      </c>
      <c r="I4180" s="79">
        <f t="shared" si="65"/>
        <v>0</v>
      </c>
    </row>
    <row r="4181" spans="1:9" ht="15.6">
      <c r="A4181" s="85">
        <f>'Balance N-1'!I4184</f>
        <v>0</v>
      </c>
      <c r="B4181" s="75">
        <f>'Balance N-1'!J4184</f>
        <v>0</v>
      </c>
      <c r="C4181" s="78">
        <f>'Balance N-1'!K4184</f>
        <v>0</v>
      </c>
      <c r="D4181" s="78">
        <f>'Balance N-1'!L4184</f>
        <v>0</v>
      </c>
      <c r="E4181" s="78">
        <f>'Balance N-1'!M4184</f>
        <v>0</v>
      </c>
      <c r="F4181" s="78">
        <f>'Balance N-1'!N4184</f>
        <v>0</v>
      </c>
      <c r="G4181" s="78">
        <f>'Balance N-1'!O4184</f>
        <v>0</v>
      </c>
      <c r="H4181" s="78">
        <f>'Balance N-1'!P4184</f>
        <v>0</v>
      </c>
      <c r="I4181" s="79">
        <f t="shared" si="65"/>
        <v>0</v>
      </c>
    </row>
    <row r="4182" spans="1:9" ht="15.6">
      <c r="A4182" s="85">
        <f>'Balance N-1'!I4185</f>
        <v>0</v>
      </c>
      <c r="B4182" s="75">
        <f>'Balance N-1'!J4185</f>
        <v>0</v>
      </c>
      <c r="C4182" s="78">
        <f>'Balance N-1'!K4185</f>
        <v>0</v>
      </c>
      <c r="D4182" s="78">
        <f>'Balance N-1'!L4185</f>
        <v>0</v>
      </c>
      <c r="E4182" s="78">
        <f>'Balance N-1'!M4185</f>
        <v>0</v>
      </c>
      <c r="F4182" s="78">
        <f>'Balance N-1'!N4185</f>
        <v>0</v>
      </c>
      <c r="G4182" s="78">
        <f>'Balance N-1'!O4185</f>
        <v>0</v>
      </c>
      <c r="H4182" s="78">
        <f>'Balance N-1'!P4185</f>
        <v>0</v>
      </c>
      <c r="I4182" s="79">
        <f t="shared" si="65"/>
        <v>0</v>
      </c>
    </row>
    <row r="4183" spans="1:9" ht="15.6">
      <c r="A4183" s="85">
        <f>'Balance N-1'!I4186</f>
        <v>0</v>
      </c>
      <c r="B4183" s="75">
        <f>'Balance N-1'!J4186</f>
        <v>0</v>
      </c>
      <c r="C4183" s="78">
        <f>'Balance N-1'!K4186</f>
        <v>0</v>
      </c>
      <c r="D4183" s="78">
        <f>'Balance N-1'!L4186</f>
        <v>0</v>
      </c>
      <c r="E4183" s="78">
        <f>'Balance N-1'!M4186</f>
        <v>0</v>
      </c>
      <c r="F4183" s="78">
        <f>'Balance N-1'!N4186</f>
        <v>0</v>
      </c>
      <c r="G4183" s="78">
        <f>'Balance N-1'!O4186</f>
        <v>0</v>
      </c>
      <c r="H4183" s="78">
        <f>'Balance N-1'!P4186</f>
        <v>0</v>
      </c>
      <c r="I4183" s="79">
        <f t="shared" si="65"/>
        <v>0</v>
      </c>
    </row>
    <row r="4184" spans="1:9" ht="15.6">
      <c r="A4184" s="85">
        <f>'Balance N-1'!I4187</f>
        <v>0</v>
      </c>
      <c r="B4184" s="75">
        <f>'Balance N-1'!J4187</f>
        <v>0</v>
      </c>
      <c r="C4184" s="78">
        <f>'Balance N-1'!K4187</f>
        <v>0</v>
      </c>
      <c r="D4184" s="78">
        <f>'Balance N-1'!L4187</f>
        <v>0</v>
      </c>
      <c r="E4184" s="78">
        <f>'Balance N-1'!M4187</f>
        <v>0</v>
      </c>
      <c r="F4184" s="78">
        <f>'Balance N-1'!N4187</f>
        <v>0</v>
      </c>
      <c r="G4184" s="78">
        <f>'Balance N-1'!O4187</f>
        <v>0</v>
      </c>
      <c r="H4184" s="78">
        <f>'Balance N-1'!P4187</f>
        <v>0</v>
      </c>
      <c r="I4184" s="79">
        <f t="shared" si="65"/>
        <v>0</v>
      </c>
    </row>
    <row r="4185" spans="1:9" ht="15.6">
      <c r="A4185" s="85">
        <f>'Balance N-1'!I4188</f>
        <v>0</v>
      </c>
      <c r="B4185" s="75">
        <f>'Balance N-1'!J4188</f>
        <v>0</v>
      </c>
      <c r="C4185" s="78">
        <f>'Balance N-1'!K4188</f>
        <v>0</v>
      </c>
      <c r="D4185" s="78">
        <f>'Balance N-1'!L4188</f>
        <v>0</v>
      </c>
      <c r="E4185" s="78">
        <f>'Balance N-1'!M4188</f>
        <v>0</v>
      </c>
      <c r="F4185" s="78">
        <f>'Balance N-1'!N4188</f>
        <v>0</v>
      </c>
      <c r="G4185" s="78">
        <f>'Balance N-1'!O4188</f>
        <v>0</v>
      </c>
      <c r="H4185" s="78">
        <f>'Balance N-1'!P4188</f>
        <v>0</v>
      </c>
      <c r="I4185" s="79">
        <f t="shared" si="65"/>
        <v>0</v>
      </c>
    </row>
    <row r="4186" spans="1:9" ht="15.6">
      <c r="A4186" s="85">
        <f>'Balance N-1'!I4189</f>
        <v>0</v>
      </c>
      <c r="B4186" s="75">
        <f>'Balance N-1'!J4189</f>
        <v>0</v>
      </c>
      <c r="C4186" s="78">
        <f>'Balance N-1'!K4189</f>
        <v>0</v>
      </c>
      <c r="D4186" s="78">
        <f>'Balance N-1'!L4189</f>
        <v>0</v>
      </c>
      <c r="E4186" s="78">
        <f>'Balance N-1'!M4189</f>
        <v>0</v>
      </c>
      <c r="F4186" s="78">
        <f>'Balance N-1'!N4189</f>
        <v>0</v>
      </c>
      <c r="G4186" s="78">
        <f>'Balance N-1'!O4189</f>
        <v>0</v>
      </c>
      <c r="H4186" s="78">
        <f>'Balance N-1'!P4189</f>
        <v>0</v>
      </c>
      <c r="I4186" s="79">
        <f t="shared" si="65"/>
        <v>0</v>
      </c>
    </row>
    <row r="4187" spans="1:9" ht="15.6">
      <c r="A4187" s="85">
        <f>'Balance N-1'!I4190</f>
        <v>0</v>
      </c>
      <c r="B4187" s="75">
        <f>'Balance N-1'!J4190</f>
        <v>0</v>
      </c>
      <c r="C4187" s="78">
        <f>'Balance N-1'!K4190</f>
        <v>0</v>
      </c>
      <c r="D4187" s="78">
        <f>'Balance N-1'!L4190</f>
        <v>0</v>
      </c>
      <c r="E4187" s="78">
        <f>'Balance N-1'!M4190</f>
        <v>0</v>
      </c>
      <c r="F4187" s="78">
        <f>'Balance N-1'!N4190</f>
        <v>0</v>
      </c>
      <c r="G4187" s="78">
        <f>'Balance N-1'!O4190</f>
        <v>0</v>
      </c>
      <c r="H4187" s="78">
        <f>'Balance N-1'!P4190</f>
        <v>0</v>
      </c>
      <c r="I4187" s="79">
        <f t="shared" si="65"/>
        <v>0</v>
      </c>
    </row>
    <row r="4188" spans="1:9" ht="15.6">
      <c r="A4188" s="85">
        <f>'Balance N-1'!I4191</f>
        <v>0</v>
      </c>
      <c r="B4188" s="75">
        <f>'Balance N-1'!J4191</f>
        <v>0</v>
      </c>
      <c r="C4188" s="78">
        <f>'Balance N-1'!K4191</f>
        <v>0</v>
      </c>
      <c r="D4188" s="78">
        <f>'Balance N-1'!L4191</f>
        <v>0</v>
      </c>
      <c r="E4188" s="78">
        <f>'Balance N-1'!M4191</f>
        <v>0</v>
      </c>
      <c r="F4188" s="78">
        <f>'Balance N-1'!N4191</f>
        <v>0</v>
      </c>
      <c r="G4188" s="78">
        <f>'Balance N-1'!O4191</f>
        <v>0</v>
      </c>
      <c r="H4188" s="78">
        <f>'Balance N-1'!P4191</f>
        <v>0</v>
      </c>
      <c r="I4188" s="79">
        <f t="shared" si="65"/>
        <v>0</v>
      </c>
    </row>
    <row r="4189" spans="1:9" ht="15.6">
      <c r="A4189" s="85">
        <f>'Balance N-1'!I4192</f>
        <v>0</v>
      </c>
      <c r="B4189" s="75">
        <f>'Balance N-1'!J4192</f>
        <v>0</v>
      </c>
      <c r="C4189" s="78">
        <f>'Balance N-1'!K4192</f>
        <v>0</v>
      </c>
      <c r="D4189" s="78">
        <f>'Balance N-1'!L4192</f>
        <v>0</v>
      </c>
      <c r="E4189" s="78">
        <f>'Balance N-1'!M4192</f>
        <v>0</v>
      </c>
      <c r="F4189" s="78">
        <f>'Balance N-1'!N4192</f>
        <v>0</v>
      </c>
      <c r="G4189" s="78">
        <f>'Balance N-1'!O4192</f>
        <v>0</v>
      </c>
      <c r="H4189" s="78">
        <f>'Balance N-1'!P4192</f>
        <v>0</v>
      </c>
      <c r="I4189" s="79">
        <f t="shared" si="65"/>
        <v>0</v>
      </c>
    </row>
    <row r="4190" spans="1:9" ht="15.6">
      <c r="A4190" s="85">
        <f>'Balance N-1'!I4193</f>
        <v>0</v>
      </c>
      <c r="B4190" s="75">
        <f>'Balance N-1'!J4193</f>
        <v>0</v>
      </c>
      <c r="C4190" s="78">
        <f>'Balance N-1'!K4193</f>
        <v>0</v>
      </c>
      <c r="D4190" s="78">
        <f>'Balance N-1'!L4193</f>
        <v>0</v>
      </c>
      <c r="E4190" s="78">
        <f>'Balance N-1'!M4193</f>
        <v>0</v>
      </c>
      <c r="F4190" s="78">
        <f>'Balance N-1'!N4193</f>
        <v>0</v>
      </c>
      <c r="G4190" s="78">
        <f>'Balance N-1'!O4193</f>
        <v>0</v>
      </c>
      <c r="H4190" s="78">
        <f>'Balance N-1'!P4193</f>
        <v>0</v>
      </c>
      <c r="I4190" s="79">
        <f t="shared" si="65"/>
        <v>0</v>
      </c>
    </row>
    <row r="4191" spans="1:9" ht="15.6">
      <c r="A4191" s="85">
        <f>'Balance N-1'!I4194</f>
        <v>0</v>
      </c>
      <c r="B4191" s="75">
        <f>'Balance N-1'!J4194</f>
        <v>0</v>
      </c>
      <c r="C4191" s="78">
        <f>'Balance N-1'!K4194</f>
        <v>0</v>
      </c>
      <c r="D4191" s="78">
        <f>'Balance N-1'!L4194</f>
        <v>0</v>
      </c>
      <c r="E4191" s="78">
        <f>'Balance N-1'!M4194</f>
        <v>0</v>
      </c>
      <c r="F4191" s="78">
        <f>'Balance N-1'!N4194</f>
        <v>0</v>
      </c>
      <c r="G4191" s="78">
        <f>'Balance N-1'!O4194</f>
        <v>0</v>
      </c>
      <c r="H4191" s="78">
        <f>'Balance N-1'!P4194</f>
        <v>0</v>
      </c>
      <c r="I4191" s="79">
        <f t="shared" si="65"/>
        <v>0</v>
      </c>
    </row>
    <row r="4192" spans="1:9" ht="15.6">
      <c r="A4192" s="85">
        <f>'Balance N-1'!I4195</f>
        <v>0</v>
      </c>
      <c r="B4192" s="75">
        <f>'Balance N-1'!J4195</f>
        <v>0</v>
      </c>
      <c r="C4192" s="78">
        <f>'Balance N-1'!K4195</f>
        <v>0</v>
      </c>
      <c r="D4192" s="78">
        <f>'Balance N-1'!L4195</f>
        <v>0</v>
      </c>
      <c r="E4192" s="78">
        <f>'Balance N-1'!M4195</f>
        <v>0</v>
      </c>
      <c r="F4192" s="78">
        <f>'Balance N-1'!N4195</f>
        <v>0</v>
      </c>
      <c r="G4192" s="78">
        <f>'Balance N-1'!O4195</f>
        <v>0</v>
      </c>
      <c r="H4192" s="78">
        <f>'Balance N-1'!P4195</f>
        <v>0</v>
      </c>
      <c r="I4192" s="79">
        <f t="shared" si="65"/>
        <v>0</v>
      </c>
    </row>
    <row r="4193" spans="1:9" ht="15.6">
      <c r="A4193" s="85">
        <f>'Balance N-1'!I4196</f>
        <v>0</v>
      </c>
      <c r="B4193" s="75">
        <f>'Balance N-1'!J4196</f>
        <v>0</v>
      </c>
      <c r="C4193" s="78">
        <f>'Balance N-1'!K4196</f>
        <v>0</v>
      </c>
      <c r="D4193" s="78">
        <f>'Balance N-1'!L4196</f>
        <v>0</v>
      </c>
      <c r="E4193" s="78">
        <f>'Balance N-1'!M4196</f>
        <v>0</v>
      </c>
      <c r="F4193" s="78">
        <f>'Balance N-1'!N4196</f>
        <v>0</v>
      </c>
      <c r="G4193" s="78">
        <f>'Balance N-1'!O4196</f>
        <v>0</v>
      </c>
      <c r="H4193" s="78">
        <f>'Balance N-1'!P4196</f>
        <v>0</v>
      </c>
      <c r="I4193" s="79">
        <f t="shared" si="65"/>
        <v>0</v>
      </c>
    </row>
    <row r="4194" spans="1:9" ht="15.6">
      <c r="A4194" s="85">
        <f>'Balance N-1'!I4197</f>
        <v>0</v>
      </c>
      <c r="B4194" s="75">
        <f>'Balance N-1'!J4197</f>
        <v>0</v>
      </c>
      <c r="C4194" s="78">
        <f>'Balance N-1'!K4197</f>
        <v>0</v>
      </c>
      <c r="D4194" s="78">
        <f>'Balance N-1'!L4197</f>
        <v>0</v>
      </c>
      <c r="E4194" s="78">
        <f>'Balance N-1'!M4197</f>
        <v>0</v>
      </c>
      <c r="F4194" s="78">
        <f>'Balance N-1'!N4197</f>
        <v>0</v>
      </c>
      <c r="G4194" s="78">
        <f>'Balance N-1'!O4197</f>
        <v>0</v>
      </c>
      <c r="H4194" s="78">
        <f>'Balance N-1'!P4197</f>
        <v>0</v>
      </c>
      <c r="I4194" s="79">
        <f t="shared" si="65"/>
        <v>0</v>
      </c>
    </row>
    <row r="4195" spans="1:9" ht="15.6">
      <c r="A4195" s="85">
        <f>'Balance N-1'!I4198</f>
        <v>0</v>
      </c>
      <c r="B4195" s="75">
        <f>'Balance N-1'!J4198</f>
        <v>0</v>
      </c>
      <c r="C4195" s="78">
        <f>'Balance N-1'!K4198</f>
        <v>0</v>
      </c>
      <c r="D4195" s="78">
        <f>'Balance N-1'!L4198</f>
        <v>0</v>
      </c>
      <c r="E4195" s="78">
        <f>'Balance N-1'!M4198</f>
        <v>0</v>
      </c>
      <c r="F4195" s="78">
        <f>'Balance N-1'!N4198</f>
        <v>0</v>
      </c>
      <c r="G4195" s="78">
        <f>'Balance N-1'!O4198</f>
        <v>0</v>
      </c>
      <c r="H4195" s="78">
        <f>'Balance N-1'!P4198</f>
        <v>0</v>
      </c>
      <c r="I4195" s="79">
        <f t="shared" si="65"/>
        <v>0</v>
      </c>
    </row>
    <row r="4196" spans="1:9" ht="15.6">
      <c r="A4196" s="85">
        <f>'Balance N-1'!I4199</f>
        <v>0</v>
      </c>
      <c r="B4196" s="75">
        <f>'Balance N-1'!J4199</f>
        <v>0</v>
      </c>
      <c r="C4196" s="78">
        <f>'Balance N-1'!K4199</f>
        <v>0</v>
      </c>
      <c r="D4196" s="78">
        <f>'Balance N-1'!L4199</f>
        <v>0</v>
      </c>
      <c r="E4196" s="78">
        <f>'Balance N-1'!M4199</f>
        <v>0</v>
      </c>
      <c r="F4196" s="78">
        <f>'Balance N-1'!N4199</f>
        <v>0</v>
      </c>
      <c r="G4196" s="78">
        <f>'Balance N-1'!O4199</f>
        <v>0</v>
      </c>
      <c r="H4196" s="78">
        <f>'Balance N-1'!P4199</f>
        <v>0</v>
      </c>
      <c r="I4196" s="79">
        <f t="shared" si="65"/>
        <v>0</v>
      </c>
    </row>
    <row r="4197" spans="1:9" ht="15.6">
      <c r="A4197" s="85">
        <f>'Balance N-1'!I4200</f>
        <v>0</v>
      </c>
      <c r="B4197" s="75">
        <f>'Balance N-1'!J4200</f>
        <v>0</v>
      </c>
      <c r="C4197" s="78">
        <f>'Balance N-1'!K4200</f>
        <v>0</v>
      </c>
      <c r="D4197" s="78">
        <f>'Balance N-1'!L4200</f>
        <v>0</v>
      </c>
      <c r="E4197" s="78">
        <f>'Balance N-1'!M4200</f>
        <v>0</v>
      </c>
      <c r="F4197" s="78">
        <f>'Balance N-1'!N4200</f>
        <v>0</v>
      </c>
      <c r="G4197" s="78">
        <f>'Balance N-1'!O4200</f>
        <v>0</v>
      </c>
      <c r="H4197" s="78">
        <f>'Balance N-1'!P4200</f>
        <v>0</v>
      </c>
      <c r="I4197" s="79">
        <f t="shared" si="65"/>
        <v>0</v>
      </c>
    </row>
    <row r="4198" spans="1:9" ht="15.6">
      <c r="A4198" s="85">
        <f>'Balance N-1'!I4201</f>
        <v>0</v>
      </c>
      <c r="B4198" s="75">
        <f>'Balance N-1'!J4201</f>
        <v>0</v>
      </c>
      <c r="C4198" s="78">
        <f>'Balance N-1'!K4201</f>
        <v>0</v>
      </c>
      <c r="D4198" s="78">
        <f>'Balance N-1'!L4201</f>
        <v>0</v>
      </c>
      <c r="E4198" s="78">
        <f>'Balance N-1'!M4201</f>
        <v>0</v>
      </c>
      <c r="F4198" s="78">
        <f>'Balance N-1'!N4201</f>
        <v>0</v>
      </c>
      <c r="G4198" s="78">
        <f>'Balance N-1'!O4201</f>
        <v>0</v>
      </c>
      <c r="H4198" s="78">
        <f>'Balance N-1'!P4201</f>
        <v>0</v>
      </c>
      <c r="I4198" s="79">
        <f t="shared" si="65"/>
        <v>0</v>
      </c>
    </row>
    <row r="4199" spans="1:9" ht="15.6">
      <c r="A4199" s="85">
        <f>'Balance N-1'!I4202</f>
        <v>0</v>
      </c>
      <c r="B4199" s="75">
        <f>'Balance N-1'!J4202</f>
        <v>0</v>
      </c>
      <c r="C4199" s="78">
        <f>'Balance N-1'!K4202</f>
        <v>0</v>
      </c>
      <c r="D4199" s="78">
        <f>'Balance N-1'!L4202</f>
        <v>0</v>
      </c>
      <c r="E4199" s="78">
        <f>'Balance N-1'!M4202</f>
        <v>0</v>
      </c>
      <c r="F4199" s="78">
        <f>'Balance N-1'!N4202</f>
        <v>0</v>
      </c>
      <c r="G4199" s="78">
        <f>'Balance N-1'!O4202</f>
        <v>0</v>
      </c>
      <c r="H4199" s="78">
        <f>'Balance N-1'!P4202</f>
        <v>0</v>
      </c>
      <c r="I4199" s="79">
        <f t="shared" si="65"/>
        <v>0</v>
      </c>
    </row>
    <row r="4200" spans="1:9" ht="15.6">
      <c r="A4200" s="85">
        <f>'Balance N-1'!I4203</f>
        <v>0</v>
      </c>
      <c r="B4200" s="75">
        <f>'Balance N-1'!J4203</f>
        <v>0</v>
      </c>
      <c r="C4200" s="78">
        <f>'Balance N-1'!K4203</f>
        <v>0</v>
      </c>
      <c r="D4200" s="78">
        <f>'Balance N-1'!L4203</f>
        <v>0</v>
      </c>
      <c r="E4200" s="78">
        <f>'Balance N-1'!M4203</f>
        <v>0</v>
      </c>
      <c r="F4200" s="78">
        <f>'Balance N-1'!N4203</f>
        <v>0</v>
      </c>
      <c r="G4200" s="78">
        <f>'Balance N-1'!O4203</f>
        <v>0</v>
      </c>
      <c r="H4200" s="78">
        <f>'Balance N-1'!P4203</f>
        <v>0</v>
      </c>
      <c r="I4200" s="79">
        <f t="shared" si="65"/>
        <v>0</v>
      </c>
    </row>
    <row r="4201" spans="1:9" ht="15.6">
      <c r="A4201" s="85">
        <f>'Balance N-1'!I4204</f>
        <v>0</v>
      </c>
      <c r="B4201" s="75">
        <f>'Balance N-1'!J4204</f>
        <v>0</v>
      </c>
      <c r="C4201" s="78">
        <f>'Balance N-1'!K4204</f>
        <v>0</v>
      </c>
      <c r="D4201" s="78">
        <f>'Balance N-1'!L4204</f>
        <v>0</v>
      </c>
      <c r="E4201" s="78">
        <f>'Balance N-1'!M4204</f>
        <v>0</v>
      </c>
      <c r="F4201" s="78">
        <f>'Balance N-1'!N4204</f>
        <v>0</v>
      </c>
      <c r="G4201" s="78">
        <f>'Balance N-1'!O4204</f>
        <v>0</v>
      </c>
      <c r="H4201" s="78">
        <f>'Balance N-1'!P4204</f>
        <v>0</v>
      </c>
      <c r="I4201" s="79">
        <f t="shared" si="65"/>
        <v>0</v>
      </c>
    </row>
    <row r="4202" spans="1:9" ht="15.6">
      <c r="A4202" s="85">
        <f>'Balance N-1'!I4205</f>
        <v>0</v>
      </c>
      <c r="B4202" s="75">
        <f>'Balance N-1'!J4205</f>
        <v>0</v>
      </c>
      <c r="C4202" s="78">
        <f>'Balance N-1'!K4205</f>
        <v>0</v>
      </c>
      <c r="D4202" s="78">
        <f>'Balance N-1'!L4205</f>
        <v>0</v>
      </c>
      <c r="E4202" s="78">
        <f>'Balance N-1'!M4205</f>
        <v>0</v>
      </c>
      <c r="F4202" s="78">
        <f>'Balance N-1'!N4205</f>
        <v>0</v>
      </c>
      <c r="G4202" s="78">
        <f>'Balance N-1'!O4205</f>
        <v>0</v>
      </c>
      <c r="H4202" s="78">
        <f>'Balance N-1'!P4205</f>
        <v>0</v>
      </c>
      <c r="I4202" s="79">
        <f t="shared" si="65"/>
        <v>0</v>
      </c>
    </row>
    <row r="4203" spans="1:9" ht="15.6">
      <c r="A4203" s="85">
        <f>'Balance N-1'!I4206</f>
        <v>0</v>
      </c>
      <c r="B4203" s="75">
        <f>'Balance N-1'!J4206</f>
        <v>0</v>
      </c>
      <c r="C4203" s="78">
        <f>'Balance N-1'!K4206</f>
        <v>0</v>
      </c>
      <c r="D4203" s="78">
        <f>'Balance N-1'!L4206</f>
        <v>0</v>
      </c>
      <c r="E4203" s="78">
        <f>'Balance N-1'!M4206</f>
        <v>0</v>
      </c>
      <c r="F4203" s="78">
        <f>'Balance N-1'!N4206</f>
        <v>0</v>
      </c>
      <c r="G4203" s="78">
        <f>'Balance N-1'!O4206</f>
        <v>0</v>
      </c>
      <c r="H4203" s="78">
        <f>'Balance N-1'!P4206</f>
        <v>0</v>
      </c>
      <c r="I4203" s="79">
        <f t="shared" si="65"/>
        <v>0</v>
      </c>
    </row>
    <row r="4204" spans="1:9" ht="15.6">
      <c r="A4204" s="85">
        <f>'Balance N-1'!I4207</f>
        <v>0</v>
      </c>
      <c r="B4204" s="75">
        <f>'Balance N-1'!J4207</f>
        <v>0</v>
      </c>
      <c r="C4204" s="78">
        <f>'Balance N-1'!K4207</f>
        <v>0</v>
      </c>
      <c r="D4204" s="78">
        <f>'Balance N-1'!L4207</f>
        <v>0</v>
      </c>
      <c r="E4204" s="78">
        <f>'Balance N-1'!M4207</f>
        <v>0</v>
      </c>
      <c r="F4204" s="78">
        <f>'Balance N-1'!N4207</f>
        <v>0</v>
      </c>
      <c r="G4204" s="78">
        <f>'Balance N-1'!O4207</f>
        <v>0</v>
      </c>
      <c r="H4204" s="78">
        <f>'Balance N-1'!P4207</f>
        <v>0</v>
      </c>
      <c r="I4204" s="79">
        <f t="shared" si="65"/>
        <v>0</v>
      </c>
    </row>
    <row r="4205" spans="1:9" ht="15.6">
      <c r="A4205" s="85">
        <f>'Balance N-1'!I4208</f>
        <v>0</v>
      </c>
      <c r="B4205" s="75">
        <f>'Balance N-1'!J4208</f>
        <v>0</v>
      </c>
      <c r="C4205" s="78">
        <f>'Balance N-1'!K4208</f>
        <v>0</v>
      </c>
      <c r="D4205" s="78">
        <f>'Balance N-1'!L4208</f>
        <v>0</v>
      </c>
      <c r="E4205" s="78">
        <f>'Balance N-1'!M4208</f>
        <v>0</v>
      </c>
      <c r="F4205" s="78">
        <f>'Balance N-1'!N4208</f>
        <v>0</v>
      </c>
      <c r="G4205" s="78">
        <f>'Balance N-1'!O4208</f>
        <v>0</v>
      </c>
      <c r="H4205" s="78">
        <f>'Balance N-1'!P4208</f>
        <v>0</v>
      </c>
      <c r="I4205" s="79">
        <f t="shared" si="65"/>
        <v>0</v>
      </c>
    </row>
    <row r="4206" spans="1:9" ht="15.6">
      <c r="A4206" s="85">
        <f>'Balance N-1'!I4209</f>
        <v>0</v>
      </c>
      <c r="B4206" s="75">
        <f>'Balance N-1'!J4209</f>
        <v>0</v>
      </c>
      <c r="C4206" s="78">
        <f>'Balance N-1'!K4209</f>
        <v>0</v>
      </c>
      <c r="D4206" s="78">
        <f>'Balance N-1'!L4209</f>
        <v>0</v>
      </c>
      <c r="E4206" s="78">
        <f>'Balance N-1'!M4209</f>
        <v>0</v>
      </c>
      <c r="F4206" s="78">
        <f>'Balance N-1'!N4209</f>
        <v>0</v>
      </c>
      <c r="G4206" s="78">
        <f>'Balance N-1'!O4209</f>
        <v>0</v>
      </c>
      <c r="H4206" s="78">
        <f>'Balance N-1'!P4209</f>
        <v>0</v>
      </c>
      <c r="I4206" s="79">
        <f t="shared" si="65"/>
        <v>0</v>
      </c>
    </row>
    <row r="4207" spans="1:9" ht="15.6">
      <c r="A4207" s="85">
        <f>'Balance N-1'!I4210</f>
        <v>0</v>
      </c>
      <c r="B4207" s="75">
        <f>'Balance N-1'!J4210</f>
        <v>0</v>
      </c>
      <c r="C4207" s="78">
        <f>'Balance N-1'!K4210</f>
        <v>0</v>
      </c>
      <c r="D4207" s="78">
        <f>'Balance N-1'!L4210</f>
        <v>0</v>
      </c>
      <c r="E4207" s="78">
        <f>'Balance N-1'!M4210</f>
        <v>0</v>
      </c>
      <c r="F4207" s="78">
        <f>'Balance N-1'!N4210</f>
        <v>0</v>
      </c>
      <c r="G4207" s="78">
        <f>'Balance N-1'!O4210</f>
        <v>0</v>
      </c>
      <c r="H4207" s="78">
        <f>'Balance N-1'!P4210</f>
        <v>0</v>
      </c>
      <c r="I4207" s="79">
        <f t="shared" si="65"/>
        <v>0</v>
      </c>
    </row>
    <row r="4208" spans="1:9" ht="15.6">
      <c r="A4208" s="85">
        <f>'Balance N-1'!I4211</f>
        <v>0</v>
      </c>
      <c r="B4208" s="75">
        <f>'Balance N-1'!J4211</f>
        <v>0</v>
      </c>
      <c r="C4208" s="78">
        <f>'Balance N-1'!K4211</f>
        <v>0</v>
      </c>
      <c r="D4208" s="78">
        <f>'Balance N-1'!L4211</f>
        <v>0</v>
      </c>
      <c r="E4208" s="78">
        <f>'Balance N-1'!M4211</f>
        <v>0</v>
      </c>
      <c r="F4208" s="78">
        <f>'Balance N-1'!N4211</f>
        <v>0</v>
      </c>
      <c r="G4208" s="78">
        <f>'Balance N-1'!O4211</f>
        <v>0</v>
      </c>
      <c r="H4208" s="78">
        <f>'Balance N-1'!P4211</f>
        <v>0</v>
      </c>
      <c r="I4208" s="79">
        <f t="shared" si="65"/>
        <v>0</v>
      </c>
    </row>
    <row r="4209" spans="1:9" ht="15.6">
      <c r="A4209" s="85">
        <f>'Balance N-1'!I4212</f>
        <v>0</v>
      </c>
      <c r="B4209" s="75">
        <f>'Balance N-1'!J4212</f>
        <v>0</v>
      </c>
      <c r="C4209" s="78">
        <f>'Balance N-1'!K4212</f>
        <v>0</v>
      </c>
      <c r="D4209" s="78">
        <f>'Balance N-1'!L4212</f>
        <v>0</v>
      </c>
      <c r="E4209" s="78">
        <f>'Balance N-1'!M4212</f>
        <v>0</v>
      </c>
      <c r="F4209" s="78">
        <f>'Balance N-1'!N4212</f>
        <v>0</v>
      </c>
      <c r="G4209" s="78">
        <f>'Balance N-1'!O4212</f>
        <v>0</v>
      </c>
      <c r="H4209" s="78">
        <f>'Balance N-1'!P4212</f>
        <v>0</v>
      </c>
      <c r="I4209" s="79">
        <f t="shared" si="65"/>
        <v>0</v>
      </c>
    </row>
    <row r="4210" spans="1:9" ht="15.6">
      <c r="A4210" s="85">
        <f>'Balance N-1'!I4213</f>
        <v>0</v>
      </c>
      <c r="B4210" s="75">
        <f>'Balance N-1'!J4213</f>
        <v>0</v>
      </c>
      <c r="C4210" s="78">
        <f>'Balance N-1'!K4213</f>
        <v>0</v>
      </c>
      <c r="D4210" s="78">
        <f>'Balance N-1'!L4213</f>
        <v>0</v>
      </c>
      <c r="E4210" s="78">
        <f>'Balance N-1'!M4213</f>
        <v>0</v>
      </c>
      <c r="F4210" s="78">
        <f>'Balance N-1'!N4213</f>
        <v>0</v>
      </c>
      <c r="G4210" s="78">
        <f>'Balance N-1'!O4213</f>
        <v>0</v>
      </c>
      <c r="H4210" s="78">
        <f>'Balance N-1'!P4213</f>
        <v>0</v>
      </c>
      <c r="I4210" s="79">
        <f t="shared" si="65"/>
        <v>0</v>
      </c>
    </row>
    <row r="4211" spans="1:9" ht="15.6">
      <c r="A4211" s="85">
        <f>'Balance N-1'!I4214</f>
        <v>0</v>
      </c>
      <c r="B4211" s="75">
        <f>'Balance N-1'!J4214</f>
        <v>0</v>
      </c>
      <c r="C4211" s="78">
        <f>'Balance N-1'!K4214</f>
        <v>0</v>
      </c>
      <c r="D4211" s="78">
        <f>'Balance N-1'!L4214</f>
        <v>0</v>
      </c>
      <c r="E4211" s="78">
        <f>'Balance N-1'!M4214</f>
        <v>0</v>
      </c>
      <c r="F4211" s="78">
        <f>'Balance N-1'!N4214</f>
        <v>0</v>
      </c>
      <c r="G4211" s="78">
        <f>'Balance N-1'!O4214</f>
        <v>0</v>
      </c>
      <c r="H4211" s="78">
        <f>'Balance N-1'!P4214</f>
        <v>0</v>
      </c>
      <c r="I4211" s="79">
        <f t="shared" si="65"/>
        <v>0</v>
      </c>
    </row>
    <row r="4212" spans="1:9" ht="15.6">
      <c r="A4212" s="85">
        <f>'Balance N-1'!I4215</f>
        <v>0</v>
      </c>
      <c r="B4212" s="75">
        <f>'Balance N-1'!J4215</f>
        <v>0</v>
      </c>
      <c r="C4212" s="78">
        <f>'Balance N-1'!K4215</f>
        <v>0</v>
      </c>
      <c r="D4212" s="78">
        <f>'Balance N-1'!L4215</f>
        <v>0</v>
      </c>
      <c r="E4212" s="78">
        <f>'Balance N-1'!M4215</f>
        <v>0</v>
      </c>
      <c r="F4212" s="78">
        <f>'Balance N-1'!N4215</f>
        <v>0</v>
      </c>
      <c r="G4212" s="78">
        <f>'Balance N-1'!O4215</f>
        <v>0</v>
      </c>
      <c r="H4212" s="78">
        <f>'Balance N-1'!P4215</f>
        <v>0</v>
      </c>
      <c r="I4212" s="79">
        <f t="shared" si="65"/>
        <v>0</v>
      </c>
    </row>
    <row r="4213" spans="1:9" ht="15.6">
      <c r="A4213" s="85">
        <f>'Balance N-1'!I4216</f>
        <v>0</v>
      </c>
      <c r="B4213" s="75">
        <f>'Balance N-1'!J4216</f>
        <v>0</v>
      </c>
      <c r="C4213" s="78">
        <f>'Balance N-1'!K4216</f>
        <v>0</v>
      </c>
      <c r="D4213" s="78">
        <f>'Balance N-1'!L4216</f>
        <v>0</v>
      </c>
      <c r="E4213" s="78">
        <f>'Balance N-1'!M4216</f>
        <v>0</v>
      </c>
      <c r="F4213" s="78">
        <f>'Balance N-1'!N4216</f>
        <v>0</v>
      </c>
      <c r="G4213" s="78">
        <f>'Balance N-1'!O4216</f>
        <v>0</v>
      </c>
      <c r="H4213" s="78">
        <f>'Balance N-1'!P4216</f>
        <v>0</v>
      </c>
      <c r="I4213" s="79">
        <f t="shared" si="65"/>
        <v>0</v>
      </c>
    </row>
    <row r="4214" spans="1:9" ht="15.6">
      <c r="A4214" s="85">
        <f>'Balance N-1'!I4217</f>
        <v>0</v>
      </c>
      <c r="B4214" s="75">
        <f>'Balance N-1'!J4217</f>
        <v>0</v>
      </c>
      <c r="C4214" s="78">
        <f>'Balance N-1'!K4217</f>
        <v>0</v>
      </c>
      <c r="D4214" s="78">
        <f>'Balance N-1'!L4217</f>
        <v>0</v>
      </c>
      <c r="E4214" s="78">
        <f>'Balance N-1'!M4217</f>
        <v>0</v>
      </c>
      <c r="F4214" s="78">
        <f>'Balance N-1'!N4217</f>
        <v>0</v>
      </c>
      <c r="G4214" s="78">
        <f>'Balance N-1'!O4217</f>
        <v>0</v>
      </c>
      <c r="H4214" s="78">
        <f>'Balance N-1'!P4217</f>
        <v>0</v>
      </c>
      <c r="I4214" s="79">
        <f t="shared" si="65"/>
        <v>0</v>
      </c>
    </row>
    <row r="4215" spans="1:9" ht="15.6">
      <c r="A4215" s="85">
        <f>'Balance N-1'!I4218</f>
        <v>0</v>
      </c>
      <c r="B4215" s="75">
        <f>'Balance N-1'!J4218</f>
        <v>0</v>
      </c>
      <c r="C4215" s="78">
        <f>'Balance N-1'!K4218</f>
        <v>0</v>
      </c>
      <c r="D4215" s="78">
        <f>'Balance N-1'!L4218</f>
        <v>0</v>
      </c>
      <c r="E4215" s="78">
        <f>'Balance N-1'!M4218</f>
        <v>0</v>
      </c>
      <c r="F4215" s="78">
        <f>'Balance N-1'!N4218</f>
        <v>0</v>
      </c>
      <c r="G4215" s="78">
        <f>'Balance N-1'!O4218</f>
        <v>0</v>
      </c>
      <c r="H4215" s="78">
        <f>'Balance N-1'!P4218</f>
        <v>0</v>
      </c>
      <c r="I4215" s="79">
        <f t="shared" si="65"/>
        <v>0</v>
      </c>
    </row>
    <row r="4216" spans="1:9" ht="15.6">
      <c r="A4216" s="85">
        <f>'Balance N-1'!I4219</f>
        <v>0</v>
      </c>
      <c r="B4216" s="75">
        <f>'Balance N-1'!J4219</f>
        <v>0</v>
      </c>
      <c r="C4216" s="78">
        <f>'Balance N-1'!K4219</f>
        <v>0</v>
      </c>
      <c r="D4216" s="78">
        <f>'Balance N-1'!L4219</f>
        <v>0</v>
      </c>
      <c r="E4216" s="78">
        <f>'Balance N-1'!M4219</f>
        <v>0</v>
      </c>
      <c r="F4216" s="78">
        <f>'Balance N-1'!N4219</f>
        <v>0</v>
      </c>
      <c r="G4216" s="78">
        <f>'Balance N-1'!O4219</f>
        <v>0</v>
      </c>
      <c r="H4216" s="78">
        <f>'Balance N-1'!P4219</f>
        <v>0</v>
      </c>
      <c r="I4216" s="79">
        <f t="shared" si="65"/>
        <v>0</v>
      </c>
    </row>
    <row r="4217" spans="1:9" ht="15.6">
      <c r="A4217" s="85">
        <f>'Balance N-1'!I4220</f>
        <v>0</v>
      </c>
      <c r="B4217" s="75">
        <f>'Balance N-1'!J4220</f>
        <v>0</v>
      </c>
      <c r="C4217" s="78">
        <f>'Balance N-1'!K4220</f>
        <v>0</v>
      </c>
      <c r="D4217" s="78">
        <f>'Balance N-1'!L4220</f>
        <v>0</v>
      </c>
      <c r="E4217" s="78">
        <f>'Balance N-1'!M4220</f>
        <v>0</v>
      </c>
      <c r="F4217" s="78">
        <f>'Balance N-1'!N4220</f>
        <v>0</v>
      </c>
      <c r="G4217" s="78">
        <f>'Balance N-1'!O4220</f>
        <v>0</v>
      </c>
      <c r="H4217" s="78">
        <f>'Balance N-1'!P4220</f>
        <v>0</v>
      </c>
      <c r="I4217" s="79">
        <f t="shared" si="65"/>
        <v>0</v>
      </c>
    </row>
    <row r="4218" spans="1:9" ht="15.6">
      <c r="A4218" s="85">
        <f>'Balance N-1'!I4221</f>
        <v>0</v>
      </c>
      <c r="B4218" s="75">
        <f>'Balance N-1'!J4221</f>
        <v>0</v>
      </c>
      <c r="C4218" s="78">
        <f>'Balance N-1'!K4221</f>
        <v>0</v>
      </c>
      <c r="D4218" s="78">
        <f>'Balance N-1'!L4221</f>
        <v>0</v>
      </c>
      <c r="E4218" s="78">
        <f>'Balance N-1'!M4221</f>
        <v>0</v>
      </c>
      <c r="F4218" s="78">
        <f>'Balance N-1'!N4221</f>
        <v>0</v>
      </c>
      <c r="G4218" s="78">
        <f>'Balance N-1'!O4221</f>
        <v>0</v>
      </c>
      <c r="H4218" s="78">
        <f>'Balance N-1'!P4221</f>
        <v>0</v>
      </c>
      <c r="I4218" s="79">
        <f t="shared" si="65"/>
        <v>0</v>
      </c>
    </row>
    <row r="4219" spans="1:9" ht="15.6">
      <c r="A4219" s="85">
        <f>'Balance N-1'!I4222</f>
        <v>0</v>
      </c>
      <c r="B4219" s="75">
        <f>'Balance N-1'!J4222</f>
        <v>0</v>
      </c>
      <c r="C4219" s="78">
        <f>'Balance N-1'!K4222</f>
        <v>0</v>
      </c>
      <c r="D4219" s="78">
        <f>'Balance N-1'!L4222</f>
        <v>0</v>
      </c>
      <c r="E4219" s="78">
        <f>'Balance N-1'!M4222</f>
        <v>0</v>
      </c>
      <c r="F4219" s="78">
        <f>'Balance N-1'!N4222</f>
        <v>0</v>
      </c>
      <c r="G4219" s="78">
        <f>'Balance N-1'!O4222</f>
        <v>0</v>
      </c>
      <c r="H4219" s="78">
        <f>'Balance N-1'!P4222</f>
        <v>0</v>
      </c>
      <c r="I4219" s="79">
        <f t="shared" si="65"/>
        <v>0</v>
      </c>
    </row>
    <row r="4220" spans="1:9" ht="15.6">
      <c r="A4220" s="85">
        <f>'Balance N-1'!I4223</f>
        <v>0</v>
      </c>
      <c r="B4220" s="75">
        <f>'Balance N-1'!J4223</f>
        <v>0</v>
      </c>
      <c r="C4220" s="78">
        <f>'Balance N-1'!K4223</f>
        <v>0</v>
      </c>
      <c r="D4220" s="78">
        <f>'Balance N-1'!L4223</f>
        <v>0</v>
      </c>
      <c r="E4220" s="78">
        <f>'Balance N-1'!M4223</f>
        <v>0</v>
      </c>
      <c r="F4220" s="78">
        <f>'Balance N-1'!N4223</f>
        <v>0</v>
      </c>
      <c r="G4220" s="78">
        <f>'Balance N-1'!O4223</f>
        <v>0</v>
      </c>
      <c r="H4220" s="78">
        <f>'Balance N-1'!P4223</f>
        <v>0</v>
      </c>
      <c r="I4220" s="79">
        <f t="shared" si="65"/>
        <v>0</v>
      </c>
    </row>
    <row r="4221" spans="1:9" ht="15.6">
      <c r="A4221" s="85">
        <f>'Balance N-1'!I4224</f>
        <v>0</v>
      </c>
      <c r="B4221" s="75">
        <f>'Balance N-1'!J4224</f>
        <v>0</v>
      </c>
      <c r="C4221" s="78">
        <f>'Balance N-1'!K4224</f>
        <v>0</v>
      </c>
      <c r="D4221" s="78">
        <f>'Balance N-1'!L4224</f>
        <v>0</v>
      </c>
      <c r="E4221" s="78">
        <f>'Balance N-1'!M4224</f>
        <v>0</v>
      </c>
      <c r="F4221" s="78">
        <f>'Balance N-1'!N4224</f>
        <v>0</v>
      </c>
      <c r="G4221" s="78">
        <f>'Balance N-1'!O4224</f>
        <v>0</v>
      </c>
      <c r="H4221" s="78">
        <f>'Balance N-1'!P4224</f>
        <v>0</v>
      </c>
      <c r="I4221" s="79">
        <f t="shared" si="65"/>
        <v>0</v>
      </c>
    </row>
    <row r="4222" spans="1:9" ht="15.6">
      <c r="A4222" s="85">
        <f>'Balance N-1'!I4225</f>
        <v>0</v>
      </c>
      <c r="B4222" s="75">
        <f>'Balance N-1'!J4225</f>
        <v>0</v>
      </c>
      <c r="C4222" s="78">
        <f>'Balance N-1'!K4225</f>
        <v>0</v>
      </c>
      <c r="D4222" s="78">
        <f>'Balance N-1'!L4225</f>
        <v>0</v>
      </c>
      <c r="E4222" s="78">
        <f>'Balance N-1'!M4225</f>
        <v>0</v>
      </c>
      <c r="F4222" s="78">
        <f>'Balance N-1'!N4225</f>
        <v>0</v>
      </c>
      <c r="G4222" s="78">
        <f>'Balance N-1'!O4225</f>
        <v>0</v>
      </c>
      <c r="H4222" s="78">
        <f>'Balance N-1'!P4225</f>
        <v>0</v>
      </c>
      <c r="I4222" s="79">
        <f t="shared" si="65"/>
        <v>0</v>
      </c>
    </row>
    <row r="4223" spans="1:9" ht="15.6">
      <c r="A4223" s="85">
        <f>'Balance N-1'!I4226</f>
        <v>0</v>
      </c>
      <c r="B4223" s="75">
        <f>'Balance N-1'!J4226</f>
        <v>0</v>
      </c>
      <c r="C4223" s="78">
        <f>'Balance N-1'!K4226</f>
        <v>0</v>
      </c>
      <c r="D4223" s="78">
        <f>'Balance N-1'!L4226</f>
        <v>0</v>
      </c>
      <c r="E4223" s="78">
        <f>'Balance N-1'!M4226</f>
        <v>0</v>
      </c>
      <c r="F4223" s="78">
        <f>'Balance N-1'!N4226</f>
        <v>0</v>
      </c>
      <c r="G4223" s="78">
        <f>'Balance N-1'!O4226</f>
        <v>0</v>
      </c>
      <c r="H4223" s="78">
        <f>'Balance N-1'!P4226</f>
        <v>0</v>
      </c>
      <c r="I4223" s="79">
        <f t="shared" si="65"/>
        <v>0</v>
      </c>
    </row>
    <row r="4224" spans="1:9" ht="15.6">
      <c r="A4224" s="85">
        <f>'Balance N-1'!I4227</f>
        <v>0</v>
      </c>
      <c r="B4224" s="75">
        <f>'Balance N-1'!J4227</f>
        <v>0</v>
      </c>
      <c r="C4224" s="78">
        <f>'Balance N-1'!K4227</f>
        <v>0</v>
      </c>
      <c r="D4224" s="78">
        <f>'Balance N-1'!L4227</f>
        <v>0</v>
      </c>
      <c r="E4224" s="78">
        <f>'Balance N-1'!M4227</f>
        <v>0</v>
      </c>
      <c r="F4224" s="78">
        <f>'Balance N-1'!N4227</f>
        <v>0</v>
      </c>
      <c r="G4224" s="78">
        <f>'Balance N-1'!O4227</f>
        <v>0</v>
      </c>
      <c r="H4224" s="78">
        <f>'Balance N-1'!P4227</f>
        <v>0</v>
      </c>
      <c r="I4224" s="79">
        <f t="shared" si="65"/>
        <v>0</v>
      </c>
    </row>
    <row r="4225" spans="1:9" ht="15.6">
      <c r="A4225" s="85">
        <f>'Balance N-1'!I4228</f>
        <v>0</v>
      </c>
      <c r="B4225" s="75">
        <f>'Balance N-1'!J4228</f>
        <v>0</v>
      </c>
      <c r="C4225" s="78">
        <f>'Balance N-1'!K4228</f>
        <v>0</v>
      </c>
      <c r="D4225" s="78">
        <f>'Balance N-1'!L4228</f>
        <v>0</v>
      </c>
      <c r="E4225" s="78">
        <f>'Balance N-1'!M4228</f>
        <v>0</v>
      </c>
      <c r="F4225" s="78">
        <f>'Balance N-1'!N4228</f>
        <v>0</v>
      </c>
      <c r="G4225" s="78">
        <f>'Balance N-1'!O4228</f>
        <v>0</v>
      </c>
      <c r="H4225" s="78">
        <f>'Balance N-1'!P4228</f>
        <v>0</v>
      </c>
      <c r="I4225" s="79">
        <f t="shared" si="65"/>
        <v>0</v>
      </c>
    </row>
    <row r="4226" spans="1:9" ht="15.6">
      <c r="A4226" s="85">
        <f>'Balance N-1'!I4229</f>
        <v>0</v>
      </c>
      <c r="B4226" s="75">
        <f>'Balance N-1'!J4229</f>
        <v>0</v>
      </c>
      <c r="C4226" s="78">
        <f>'Balance N-1'!K4229</f>
        <v>0</v>
      </c>
      <c r="D4226" s="78">
        <f>'Balance N-1'!L4229</f>
        <v>0</v>
      </c>
      <c r="E4226" s="78">
        <f>'Balance N-1'!M4229</f>
        <v>0</v>
      </c>
      <c r="F4226" s="78">
        <f>'Balance N-1'!N4229</f>
        <v>0</v>
      </c>
      <c r="G4226" s="78">
        <f>'Balance N-1'!O4229</f>
        <v>0</v>
      </c>
      <c r="H4226" s="78">
        <f>'Balance N-1'!P4229</f>
        <v>0</v>
      </c>
      <c r="I4226" s="79">
        <f t="shared" si="65"/>
        <v>0</v>
      </c>
    </row>
    <row r="4227" spans="1:9" ht="15.6">
      <c r="A4227" s="85">
        <f>'Balance N-1'!I4230</f>
        <v>0</v>
      </c>
      <c r="B4227" s="75">
        <f>'Balance N-1'!J4230</f>
        <v>0</v>
      </c>
      <c r="C4227" s="78">
        <f>'Balance N-1'!K4230</f>
        <v>0</v>
      </c>
      <c r="D4227" s="78">
        <f>'Balance N-1'!L4230</f>
        <v>0</v>
      </c>
      <c r="E4227" s="78">
        <f>'Balance N-1'!M4230</f>
        <v>0</v>
      </c>
      <c r="F4227" s="78">
        <f>'Balance N-1'!N4230</f>
        <v>0</v>
      </c>
      <c r="G4227" s="78">
        <f>'Balance N-1'!O4230</f>
        <v>0</v>
      </c>
      <c r="H4227" s="78">
        <f>'Balance N-1'!P4230</f>
        <v>0</v>
      </c>
      <c r="I4227" s="79">
        <f t="shared" ref="I4227:I4290" si="66">(C4227-D4227)+(E4227-F4227)-(G4227-H4227)</f>
        <v>0</v>
      </c>
    </row>
    <row r="4228" spans="1:9" ht="15.6">
      <c r="A4228" s="85">
        <f>'Balance N-1'!I4231</f>
        <v>0</v>
      </c>
      <c r="B4228" s="75">
        <f>'Balance N-1'!J4231</f>
        <v>0</v>
      </c>
      <c r="C4228" s="78">
        <f>'Balance N-1'!K4231</f>
        <v>0</v>
      </c>
      <c r="D4228" s="78">
        <f>'Balance N-1'!L4231</f>
        <v>0</v>
      </c>
      <c r="E4228" s="78">
        <f>'Balance N-1'!M4231</f>
        <v>0</v>
      </c>
      <c r="F4228" s="78">
        <f>'Balance N-1'!N4231</f>
        <v>0</v>
      </c>
      <c r="G4228" s="78">
        <f>'Balance N-1'!O4231</f>
        <v>0</v>
      </c>
      <c r="H4228" s="78">
        <f>'Balance N-1'!P4231</f>
        <v>0</v>
      </c>
      <c r="I4228" s="79">
        <f t="shared" si="66"/>
        <v>0</v>
      </c>
    </row>
    <row r="4229" spans="1:9" ht="15.6">
      <c r="A4229" s="85">
        <f>'Balance N-1'!I4232</f>
        <v>0</v>
      </c>
      <c r="B4229" s="75">
        <f>'Balance N-1'!J4232</f>
        <v>0</v>
      </c>
      <c r="C4229" s="78">
        <f>'Balance N-1'!K4232</f>
        <v>0</v>
      </c>
      <c r="D4229" s="78">
        <f>'Balance N-1'!L4232</f>
        <v>0</v>
      </c>
      <c r="E4229" s="78">
        <f>'Balance N-1'!M4232</f>
        <v>0</v>
      </c>
      <c r="F4229" s="78">
        <f>'Balance N-1'!N4232</f>
        <v>0</v>
      </c>
      <c r="G4229" s="78">
        <f>'Balance N-1'!O4232</f>
        <v>0</v>
      </c>
      <c r="H4229" s="78">
        <f>'Balance N-1'!P4232</f>
        <v>0</v>
      </c>
      <c r="I4229" s="79">
        <f t="shared" si="66"/>
        <v>0</v>
      </c>
    </row>
    <row r="4230" spans="1:9" ht="15.6">
      <c r="A4230" s="85">
        <f>'Balance N-1'!I4233</f>
        <v>0</v>
      </c>
      <c r="B4230" s="75">
        <f>'Balance N-1'!J4233</f>
        <v>0</v>
      </c>
      <c r="C4230" s="78">
        <f>'Balance N-1'!K4233</f>
        <v>0</v>
      </c>
      <c r="D4230" s="78">
        <f>'Balance N-1'!L4233</f>
        <v>0</v>
      </c>
      <c r="E4230" s="78">
        <f>'Balance N-1'!M4233</f>
        <v>0</v>
      </c>
      <c r="F4230" s="78">
        <f>'Balance N-1'!N4233</f>
        <v>0</v>
      </c>
      <c r="G4230" s="78">
        <f>'Balance N-1'!O4233</f>
        <v>0</v>
      </c>
      <c r="H4230" s="78">
        <f>'Balance N-1'!P4233</f>
        <v>0</v>
      </c>
      <c r="I4230" s="79">
        <f t="shared" si="66"/>
        <v>0</v>
      </c>
    </row>
    <row r="4231" spans="1:9" ht="15.6">
      <c r="A4231" s="85">
        <f>'Balance N-1'!I4234</f>
        <v>0</v>
      </c>
      <c r="B4231" s="75">
        <f>'Balance N-1'!J4234</f>
        <v>0</v>
      </c>
      <c r="C4231" s="78">
        <f>'Balance N-1'!K4234</f>
        <v>0</v>
      </c>
      <c r="D4231" s="78">
        <f>'Balance N-1'!L4234</f>
        <v>0</v>
      </c>
      <c r="E4231" s="78">
        <f>'Balance N-1'!M4234</f>
        <v>0</v>
      </c>
      <c r="F4231" s="78">
        <f>'Balance N-1'!N4234</f>
        <v>0</v>
      </c>
      <c r="G4231" s="78">
        <f>'Balance N-1'!O4234</f>
        <v>0</v>
      </c>
      <c r="H4231" s="78">
        <f>'Balance N-1'!P4234</f>
        <v>0</v>
      </c>
      <c r="I4231" s="79">
        <f t="shared" si="66"/>
        <v>0</v>
      </c>
    </row>
    <row r="4232" spans="1:9" ht="15.6">
      <c r="A4232" s="85">
        <f>'Balance N-1'!I4235</f>
        <v>0</v>
      </c>
      <c r="B4232" s="75">
        <f>'Balance N-1'!J4235</f>
        <v>0</v>
      </c>
      <c r="C4232" s="78">
        <f>'Balance N-1'!K4235</f>
        <v>0</v>
      </c>
      <c r="D4232" s="78">
        <f>'Balance N-1'!L4235</f>
        <v>0</v>
      </c>
      <c r="E4232" s="78">
        <f>'Balance N-1'!M4235</f>
        <v>0</v>
      </c>
      <c r="F4232" s="78">
        <f>'Balance N-1'!N4235</f>
        <v>0</v>
      </c>
      <c r="G4232" s="78">
        <f>'Balance N-1'!O4235</f>
        <v>0</v>
      </c>
      <c r="H4232" s="78">
        <f>'Balance N-1'!P4235</f>
        <v>0</v>
      </c>
      <c r="I4232" s="79">
        <f t="shared" si="66"/>
        <v>0</v>
      </c>
    </row>
    <row r="4233" spans="1:9" ht="15.6">
      <c r="A4233" s="85">
        <f>'Balance N-1'!I4236</f>
        <v>0</v>
      </c>
      <c r="B4233" s="75">
        <f>'Balance N-1'!J4236</f>
        <v>0</v>
      </c>
      <c r="C4233" s="78">
        <f>'Balance N-1'!K4236</f>
        <v>0</v>
      </c>
      <c r="D4233" s="78">
        <f>'Balance N-1'!L4236</f>
        <v>0</v>
      </c>
      <c r="E4233" s="78">
        <f>'Balance N-1'!M4236</f>
        <v>0</v>
      </c>
      <c r="F4233" s="78">
        <f>'Balance N-1'!N4236</f>
        <v>0</v>
      </c>
      <c r="G4233" s="78">
        <f>'Balance N-1'!O4236</f>
        <v>0</v>
      </c>
      <c r="H4233" s="78">
        <f>'Balance N-1'!P4236</f>
        <v>0</v>
      </c>
      <c r="I4233" s="79">
        <f t="shared" si="66"/>
        <v>0</v>
      </c>
    </row>
    <row r="4234" spans="1:9" ht="15.6">
      <c r="A4234" s="85">
        <f>'Balance N-1'!I4237</f>
        <v>0</v>
      </c>
      <c r="B4234" s="75">
        <f>'Balance N-1'!J4237</f>
        <v>0</v>
      </c>
      <c r="C4234" s="78">
        <f>'Balance N-1'!K4237</f>
        <v>0</v>
      </c>
      <c r="D4234" s="78">
        <f>'Balance N-1'!L4237</f>
        <v>0</v>
      </c>
      <c r="E4234" s="78">
        <f>'Balance N-1'!M4237</f>
        <v>0</v>
      </c>
      <c r="F4234" s="78">
        <f>'Balance N-1'!N4237</f>
        <v>0</v>
      </c>
      <c r="G4234" s="78">
        <f>'Balance N-1'!O4237</f>
        <v>0</v>
      </c>
      <c r="H4234" s="78">
        <f>'Balance N-1'!P4237</f>
        <v>0</v>
      </c>
      <c r="I4234" s="79">
        <f t="shared" si="66"/>
        <v>0</v>
      </c>
    </row>
    <row r="4235" spans="1:9" ht="15.6">
      <c r="A4235" s="85">
        <f>'Balance N-1'!I4238</f>
        <v>0</v>
      </c>
      <c r="B4235" s="75">
        <f>'Balance N-1'!J4238</f>
        <v>0</v>
      </c>
      <c r="C4235" s="78">
        <f>'Balance N-1'!K4238</f>
        <v>0</v>
      </c>
      <c r="D4235" s="78">
        <f>'Balance N-1'!L4238</f>
        <v>0</v>
      </c>
      <c r="E4235" s="78">
        <f>'Balance N-1'!M4238</f>
        <v>0</v>
      </c>
      <c r="F4235" s="78">
        <f>'Balance N-1'!N4238</f>
        <v>0</v>
      </c>
      <c r="G4235" s="78">
        <f>'Balance N-1'!O4238</f>
        <v>0</v>
      </c>
      <c r="H4235" s="78">
        <f>'Balance N-1'!P4238</f>
        <v>0</v>
      </c>
      <c r="I4235" s="79">
        <f t="shared" si="66"/>
        <v>0</v>
      </c>
    </row>
    <row r="4236" spans="1:9" ht="15.6">
      <c r="A4236" s="85">
        <f>'Balance N-1'!I4239</f>
        <v>0</v>
      </c>
      <c r="B4236" s="75">
        <f>'Balance N-1'!J4239</f>
        <v>0</v>
      </c>
      <c r="C4236" s="78">
        <f>'Balance N-1'!K4239</f>
        <v>0</v>
      </c>
      <c r="D4236" s="78">
        <f>'Balance N-1'!L4239</f>
        <v>0</v>
      </c>
      <c r="E4236" s="78">
        <f>'Balance N-1'!M4239</f>
        <v>0</v>
      </c>
      <c r="F4236" s="78">
        <f>'Balance N-1'!N4239</f>
        <v>0</v>
      </c>
      <c r="G4236" s="78">
        <f>'Balance N-1'!O4239</f>
        <v>0</v>
      </c>
      <c r="H4236" s="78">
        <f>'Balance N-1'!P4239</f>
        <v>0</v>
      </c>
      <c r="I4236" s="79">
        <f t="shared" si="66"/>
        <v>0</v>
      </c>
    </row>
    <row r="4237" spans="1:9" ht="15.6">
      <c r="A4237" s="85">
        <f>'Balance N-1'!I4240</f>
        <v>0</v>
      </c>
      <c r="B4237" s="75">
        <f>'Balance N-1'!J4240</f>
        <v>0</v>
      </c>
      <c r="C4237" s="78">
        <f>'Balance N-1'!K4240</f>
        <v>0</v>
      </c>
      <c r="D4237" s="78">
        <f>'Balance N-1'!L4240</f>
        <v>0</v>
      </c>
      <c r="E4237" s="78">
        <f>'Balance N-1'!M4240</f>
        <v>0</v>
      </c>
      <c r="F4237" s="78">
        <f>'Balance N-1'!N4240</f>
        <v>0</v>
      </c>
      <c r="G4237" s="78">
        <f>'Balance N-1'!O4240</f>
        <v>0</v>
      </c>
      <c r="H4237" s="78">
        <f>'Balance N-1'!P4240</f>
        <v>0</v>
      </c>
      <c r="I4237" s="79">
        <f t="shared" si="66"/>
        <v>0</v>
      </c>
    </row>
    <row r="4238" spans="1:9" ht="15.6">
      <c r="A4238" s="85">
        <f>'Balance N-1'!I4241</f>
        <v>0</v>
      </c>
      <c r="B4238" s="75">
        <f>'Balance N-1'!J4241</f>
        <v>0</v>
      </c>
      <c r="C4238" s="78">
        <f>'Balance N-1'!K4241</f>
        <v>0</v>
      </c>
      <c r="D4238" s="78">
        <f>'Balance N-1'!L4241</f>
        <v>0</v>
      </c>
      <c r="E4238" s="78">
        <f>'Balance N-1'!M4241</f>
        <v>0</v>
      </c>
      <c r="F4238" s="78">
        <f>'Balance N-1'!N4241</f>
        <v>0</v>
      </c>
      <c r="G4238" s="78">
        <f>'Balance N-1'!O4241</f>
        <v>0</v>
      </c>
      <c r="H4238" s="78">
        <f>'Balance N-1'!P4241</f>
        <v>0</v>
      </c>
      <c r="I4238" s="79">
        <f t="shared" si="66"/>
        <v>0</v>
      </c>
    </row>
    <row r="4239" spans="1:9" ht="15.6">
      <c r="A4239" s="85">
        <f>'Balance N-1'!I4242</f>
        <v>0</v>
      </c>
      <c r="B4239" s="75">
        <f>'Balance N-1'!J4242</f>
        <v>0</v>
      </c>
      <c r="C4239" s="78">
        <f>'Balance N-1'!K4242</f>
        <v>0</v>
      </c>
      <c r="D4239" s="78">
        <f>'Balance N-1'!L4242</f>
        <v>0</v>
      </c>
      <c r="E4239" s="78">
        <f>'Balance N-1'!M4242</f>
        <v>0</v>
      </c>
      <c r="F4239" s="78">
        <f>'Balance N-1'!N4242</f>
        <v>0</v>
      </c>
      <c r="G4239" s="78">
        <f>'Balance N-1'!O4242</f>
        <v>0</v>
      </c>
      <c r="H4239" s="78">
        <f>'Balance N-1'!P4242</f>
        <v>0</v>
      </c>
      <c r="I4239" s="79">
        <f t="shared" si="66"/>
        <v>0</v>
      </c>
    </row>
    <row r="4240" spans="1:9" ht="15.6">
      <c r="A4240" s="85">
        <f>'Balance N-1'!I4243</f>
        <v>0</v>
      </c>
      <c r="B4240" s="75">
        <f>'Balance N-1'!J4243</f>
        <v>0</v>
      </c>
      <c r="C4240" s="78">
        <f>'Balance N-1'!K4243</f>
        <v>0</v>
      </c>
      <c r="D4240" s="78">
        <f>'Balance N-1'!L4243</f>
        <v>0</v>
      </c>
      <c r="E4240" s="78">
        <f>'Balance N-1'!M4243</f>
        <v>0</v>
      </c>
      <c r="F4240" s="78">
        <f>'Balance N-1'!N4243</f>
        <v>0</v>
      </c>
      <c r="G4240" s="78">
        <f>'Balance N-1'!O4243</f>
        <v>0</v>
      </c>
      <c r="H4240" s="78">
        <f>'Balance N-1'!P4243</f>
        <v>0</v>
      </c>
      <c r="I4240" s="79">
        <f t="shared" si="66"/>
        <v>0</v>
      </c>
    </row>
    <row r="4241" spans="1:9" ht="15.6">
      <c r="A4241" s="85">
        <f>'Balance N-1'!I4244</f>
        <v>0</v>
      </c>
      <c r="B4241" s="75">
        <f>'Balance N-1'!J4244</f>
        <v>0</v>
      </c>
      <c r="C4241" s="78">
        <f>'Balance N-1'!K4244</f>
        <v>0</v>
      </c>
      <c r="D4241" s="78">
        <f>'Balance N-1'!L4244</f>
        <v>0</v>
      </c>
      <c r="E4241" s="78">
        <f>'Balance N-1'!M4244</f>
        <v>0</v>
      </c>
      <c r="F4241" s="78">
        <f>'Balance N-1'!N4244</f>
        <v>0</v>
      </c>
      <c r="G4241" s="78">
        <f>'Balance N-1'!O4244</f>
        <v>0</v>
      </c>
      <c r="H4241" s="78">
        <f>'Balance N-1'!P4244</f>
        <v>0</v>
      </c>
      <c r="I4241" s="79">
        <f t="shared" si="66"/>
        <v>0</v>
      </c>
    </row>
    <row r="4242" spans="1:9" ht="15.6">
      <c r="A4242" s="85">
        <f>'Balance N-1'!I4245</f>
        <v>0</v>
      </c>
      <c r="B4242" s="75">
        <f>'Balance N-1'!J4245</f>
        <v>0</v>
      </c>
      <c r="C4242" s="78">
        <f>'Balance N-1'!K4245</f>
        <v>0</v>
      </c>
      <c r="D4242" s="78">
        <f>'Balance N-1'!L4245</f>
        <v>0</v>
      </c>
      <c r="E4242" s="78">
        <f>'Balance N-1'!M4245</f>
        <v>0</v>
      </c>
      <c r="F4242" s="78">
        <f>'Balance N-1'!N4245</f>
        <v>0</v>
      </c>
      <c r="G4242" s="78">
        <f>'Balance N-1'!O4245</f>
        <v>0</v>
      </c>
      <c r="H4242" s="78">
        <f>'Balance N-1'!P4245</f>
        <v>0</v>
      </c>
      <c r="I4242" s="79">
        <f t="shared" si="66"/>
        <v>0</v>
      </c>
    </row>
    <row r="4243" spans="1:9" ht="15.6">
      <c r="A4243" s="85">
        <f>'Balance N-1'!I4246</f>
        <v>0</v>
      </c>
      <c r="B4243" s="75">
        <f>'Balance N-1'!J4246</f>
        <v>0</v>
      </c>
      <c r="C4243" s="78">
        <f>'Balance N-1'!K4246</f>
        <v>0</v>
      </c>
      <c r="D4243" s="78">
        <f>'Balance N-1'!L4246</f>
        <v>0</v>
      </c>
      <c r="E4243" s="78">
        <f>'Balance N-1'!M4246</f>
        <v>0</v>
      </c>
      <c r="F4243" s="78">
        <f>'Balance N-1'!N4246</f>
        <v>0</v>
      </c>
      <c r="G4243" s="78">
        <f>'Balance N-1'!O4246</f>
        <v>0</v>
      </c>
      <c r="H4243" s="78">
        <f>'Balance N-1'!P4246</f>
        <v>0</v>
      </c>
      <c r="I4243" s="79">
        <f t="shared" si="66"/>
        <v>0</v>
      </c>
    </row>
    <row r="4244" spans="1:9" ht="15.6">
      <c r="A4244" s="85">
        <f>'Balance N-1'!I4247</f>
        <v>0</v>
      </c>
      <c r="B4244" s="75">
        <f>'Balance N-1'!J4247</f>
        <v>0</v>
      </c>
      <c r="C4244" s="78">
        <f>'Balance N-1'!K4247</f>
        <v>0</v>
      </c>
      <c r="D4244" s="78">
        <f>'Balance N-1'!L4247</f>
        <v>0</v>
      </c>
      <c r="E4244" s="78">
        <f>'Balance N-1'!M4247</f>
        <v>0</v>
      </c>
      <c r="F4244" s="78">
        <f>'Balance N-1'!N4247</f>
        <v>0</v>
      </c>
      <c r="G4244" s="78">
        <f>'Balance N-1'!O4247</f>
        <v>0</v>
      </c>
      <c r="H4244" s="78">
        <f>'Balance N-1'!P4247</f>
        <v>0</v>
      </c>
      <c r="I4244" s="79">
        <f t="shared" si="66"/>
        <v>0</v>
      </c>
    </row>
    <row r="4245" spans="1:9" ht="15.6">
      <c r="A4245" s="85">
        <f>'Balance N-1'!I4248</f>
        <v>0</v>
      </c>
      <c r="B4245" s="75">
        <f>'Balance N-1'!J4248</f>
        <v>0</v>
      </c>
      <c r="C4245" s="78">
        <f>'Balance N-1'!K4248</f>
        <v>0</v>
      </c>
      <c r="D4245" s="78">
        <f>'Balance N-1'!L4248</f>
        <v>0</v>
      </c>
      <c r="E4245" s="78">
        <f>'Balance N-1'!M4248</f>
        <v>0</v>
      </c>
      <c r="F4245" s="78">
        <f>'Balance N-1'!N4248</f>
        <v>0</v>
      </c>
      <c r="G4245" s="78">
        <f>'Balance N-1'!O4248</f>
        <v>0</v>
      </c>
      <c r="H4245" s="78">
        <f>'Balance N-1'!P4248</f>
        <v>0</v>
      </c>
      <c r="I4245" s="79">
        <f t="shared" si="66"/>
        <v>0</v>
      </c>
    </row>
    <row r="4246" spans="1:9" ht="15.6">
      <c r="A4246" s="85">
        <f>'Balance N-1'!I4249</f>
        <v>0</v>
      </c>
      <c r="B4246" s="75">
        <f>'Balance N-1'!J4249</f>
        <v>0</v>
      </c>
      <c r="C4246" s="78">
        <f>'Balance N-1'!K4249</f>
        <v>0</v>
      </c>
      <c r="D4246" s="78">
        <f>'Balance N-1'!L4249</f>
        <v>0</v>
      </c>
      <c r="E4246" s="78">
        <f>'Balance N-1'!M4249</f>
        <v>0</v>
      </c>
      <c r="F4246" s="78">
        <f>'Balance N-1'!N4249</f>
        <v>0</v>
      </c>
      <c r="G4246" s="78">
        <f>'Balance N-1'!O4249</f>
        <v>0</v>
      </c>
      <c r="H4246" s="78">
        <f>'Balance N-1'!P4249</f>
        <v>0</v>
      </c>
      <c r="I4246" s="79">
        <f t="shared" si="66"/>
        <v>0</v>
      </c>
    </row>
    <row r="4247" spans="1:9" ht="15.6">
      <c r="A4247" s="85">
        <f>'Balance N-1'!I4250</f>
        <v>0</v>
      </c>
      <c r="B4247" s="75">
        <f>'Balance N-1'!J4250</f>
        <v>0</v>
      </c>
      <c r="C4247" s="78">
        <f>'Balance N-1'!K4250</f>
        <v>0</v>
      </c>
      <c r="D4247" s="78">
        <f>'Balance N-1'!L4250</f>
        <v>0</v>
      </c>
      <c r="E4247" s="78">
        <f>'Balance N-1'!M4250</f>
        <v>0</v>
      </c>
      <c r="F4247" s="78">
        <f>'Balance N-1'!N4250</f>
        <v>0</v>
      </c>
      <c r="G4247" s="78">
        <f>'Balance N-1'!O4250</f>
        <v>0</v>
      </c>
      <c r="H4247" s="78">
        <f>'Balance N-1'!P4250</f>
        <v>0</v>
      </c>
      <c r="I4247" s="79">
        <f t="shared" si="66"/>
        <v>0</v>
      </c>
    </row>
    <row r="4248" spans="1:9" ht="15.6">
      <c r="A4248" s="85">
        <f>'Balance N-1'!I4251</f>
        <v>0</v>
      </c>
      <c r="B4248" s="75">
        <f>'Balance N-1'!J4251</f>
        <v>0</v>
      </c>
      <c r="C4248" s="78">
        <f>'Balance N-1'!K4251</f>
        <v>0</v>
      </c>
      <c r="D4248" s="78">
        <f>'Balance N-1'!L4251</f>
        <v>0</v>
      </c>
      <c r="E4248" s="78">
        <f>'Balance N-1'!M4251</f>
        <v>0</v>
      </c>
      <c r="F4248" s="78">
        <f>'Balance N-1'!N4251</f>
        <v>0</v>
      </c>
      <c r="G4248" s="78">
        <f>'Balance N-1'!O4251</f>
        <v>0</v>
      </c>
      <c r="H4248" s="78">
        <f>'Balance N-1'!P4251</f>
        <v>0</v>
      </c>
      <c r="I4248" s="79">
        <f t="shared" si="66"/>
        <v>0</v>
      </c>
    </row>
    <row r="4249" spans="1:9" ht="15.6">
      <c r="A4249" s="85">
        <f>'Balance N-1'!I4252</f>
        <v>0</v>
      </c>
      <c r="B4249" s="75">
        <f>'Balance N-1'!J4252</f>
        <v>0</v>
      </c>
      <c r="C4249" s="78">
        <f>'Balance N-1'!K4252</f>
        <v>0</v>
      </c>
      <c r="D4249" s="78">
        <f>'Balance N-1'!L4252</f>
        <v>0</v>
      </c>
      <c r="E4249" s="78">
        <f>'Balance N-1'!M4252</f>
        <v>0</v>
      </c>
      <c r="F4249" s="78">
        <f>'Balance N-1'!N4252</f>
        <v>0</v>
      </c>
      <c r="G4249" s="78">
        <f>'Balance N-1'!O4252</f>
        <v>0</v>
      </c>
      <c r="H4249" s="78">
        <f>'Balance N-1'!P4252</f>
        <v>0</v>
      </c>
      <c r="I4249" s="79">
        <f t="shared" si="66"/>
        <v>0</v>
      </c>
    </row>
    <row r="4250" spans="1:9" ht="15.6">
      <c r="A4250" s="85">
        <f>'Balance N-1'!I4253</f>
        <v>0</v>
      </c>
      <c r="B4250" s="75">
        <f>'Balance N-1'!J4253</f>
        <v>0</v>
      </c>
      <c r="C4250" s="78">
        <f>'Balance N-1'!K4253</f>
        <v>0</v>
      </c>
      <c r="D4250" s="78">
        <f>'Balance N-1'!L4253</f>
        <v>0</v>
      </c>
      <c r="E4250" s="78">
        <f>'Balance N-1'!M4253</f>
        <v>0</v>
      </c>
      <c r="F4250" s="78">
        <f>'Balance N-1'!N4253</f>
        <v>0</v>
      </c>
      <c r="G4250" s="78">
        <f>'Balance N-1'!O4253</f>
        <v>0</v>
      </c>
      <c r="H4250" s="78">
        <f>'Balance N-1'!P4253</f>
        <v>0</v>
      </c>
      <c r="I4250" s="79">
        <f t="shared" si="66"/>
        <v>0</v>
      </c>
    </row>
    <row r="4251" spans="1:9" ht="15.6">
      <c r="A4251" s="85">
        <f>'Balance N-1'!I4254</f>
        <v>0</v>
      </c>
      <c r="B4251" s="75">
        <f>'Balance N-1'!J4254</f>
        <v>0</v>
      </c>
      <c r="C4251" s="78">
        <f>'Balance N-1'!K4254</f>
        <v>0</v>
      </c>
      <c r="D4251" s="78">
        <f>'Balance N-1'!L4254</f>
        <v>0</v>
      </c>
      <c r="E4251" s="78">
        <f>'Balance N-1'!M4254</f>
        <v>0</v>
      </c>
      <c r="F4251" s="78">
        <f>'Balance N-1'!N4254</f>
        <v>0</v>
      </c>
      <c r="G4251" s="78">
        <f>'Balance N-1'!O4254</f>
        <v>0</v>
      </c>
      <c r="H4251" s="78">
        <f>'Balance N-1'!P4254</f>
        <v>0</v>
      </c>
      <c r="I4251" s="79">
        <f t="shared" si="66"/>
        <v>0</v>
      </c>
    </row>
    <row r="4252" spans="1:9" ht="15.6">
      <c r="A4252" s="85">
        <f>'Balance N-1'!I4255</f>
        <v>0</v>
      </c>
      <c r="B4252" s="75">
        <f>'Balance N-1'!J4255</f>
        <v>0</v>
      </c>
      <c r="C4252" s="78">
        <f>'Balance N-1'!K4255</f>
        <v>0</v>
      </c>
      <c r="D4252" s="78">
        <f>'Balance N-1'!L4255</f>
        <v>0</v>
      </c>
      <c r="E4252" s="78">
        <f>'Balance N-1'!M4255</f>
        <v>0</v>
      </c>
      <c r="F4252" s="78">
        <f>'Balance N-1'!N4255</f>
        <v>0</v>
      </c>
      <c r="G4252" s="78">
        <f>'Balance N-1'!O4255</f>
        <v>0</v>
      </c>
      <c r="H4252" s="78">
        <f>'Balance N-1'!P4255</f>
        <v>0</v>
      </c>
      <c r="I4252" s="79">
        <f t="shared" si="66"/>
        <v>0</v>
      </c>
    </row>
    <row r="4253" spans="1:9" ht="15.6">
      <c r="A4253" s="85">
        <f>'Balance N-1'!I4256</f>
        <v>0</v>
      </c>
      <c r="B4253" s="75">
        <f>'Balance N-1'!J4256</f>
        <v>0</v>
      </c>
      <c r="C4253" s="78">
        <f>'Balance N-1'!K4256</f>
        <v>0</v>
      </c>
      <c r="D4253" s="78">
        <f>'Balance N-1'!L4256</f>
        <v>0</v>
      </c>
      <c r="E4253" s="78">
        <f>'Balance N-1'!M4256</f>
        <v>0</v>
      </c>
      <c r="F4253" s="78">
        <f>'Balance N-1'!N4256</f>
        <v>0</v>
      </c>
      <c r="G4253" s="78">
        <f>'Balance N-1'!O4256</f>
        <v>0</v>
      </c>
      <c r="H4253" s="78">
        <f>'Balance N-1'!P4256</f>
        <v>0</v>
      </c>
      <c r="I4253" s="79">
        <f t="shared" si="66"/>
        <v>0</v>
      </c>
    </row>
    <row r="4254" spans="1:9" ht="15.6">
      <c r="A4254" s="85">
        <f>'Balance N-1'!I4257</f>
        <v>0</v>
      </c>
      <c r="B4254" s="75">
        <f>'Balance N-1'!J4257</f>
        <v>0</v>
      </c>
      <c r="C4254" s="78">
        <f>'Balance N-1'!K4257</f>
        <v>0</v>
      </c>
      <c r="D4254" s="78">
        <f>'Balance N-1'!L4257</f>
        <v>0</v>
      </c>
      <c r="E4254" s="78">
        <f>'Balance N-1'!M4257</f>
        <v>0</v>
      </c>
      <c r="F4254" s="78">
        <f>'Balance N-1'!N4257</f>
        <v>0</v>
      </c>
      <c r="G4254" s="78">
        <f>'Balance N-1'!O4257</f>
        <v>0</v>
      </c>
      <c r="H4254" s="78">
        <f>'Balance N-1'!P4257</f>
        <v>0</v>
      </c>
      <c r="I4254" s="79">
        <f t="shared" si="66"/>
        <v>0</v>
      </c>
    </row>
    <row r="4255" spans="1:9" ht="15.6">
      <c r="A4255" s="85">
        <f>'Balance N-1'!I4258</f>
        <v>0</v>
      </c>
      <c r="B4255" s="75">
        <f>'Balance N-1'!J4258</f>
        <v>0</v>
      </c>
      <c r="C4255" s="78">
        <f>'Balance N-1'!K4258</f>
        <v>0</v>
      </c>
      <c r="D4255" s="78">
        <f>'Balance N-1'!L4258</f>
        <v>0</v>
      </c>
      <c r="E4255" s="78">
        <f>'Balance N-1'!M4258</f>
        <v>0</v>
      </c>
      <c r="F4255" s="78">
        <f>'Balance N-1'!N4258</f>
        <v>0</v>
      </c>
      <c r="G4255" s="78">
        <f>'Balance N-1'!O4258</f>
        <v>0</v>
      </c>
      <c r="H4255" s="78">
        <f>'Balance N-1'!P4258</f>
        <v>0</v>
      </c>
      <c r="I4255" s="79">
        <f t="shared" si="66"/>
        <v>0</v>
      </c>
    </row>
    <row r="4256" spans="1:9" ht="15.6">
      <c r="A4256" s="85">
        <f>'Balance N-1'!I4259</f>
        <v>0</v>
      </c>
      <c r="B4256" s="75">
        <f>'Balance N-1'!J4259</f>
        <v>0</v>
      </c>
      <c r="C4256" s="78">
        <f>'Balance N-1'!K4259</f>
        <v>0</v>
      </c>
      <c r="D4256" s="78">
        <f>'Balance N-1'!L4259</f>
        <v>0</v>
      </c>
      <c r="E4256" s="78">
        <f>'Balance N-1'!M4259</f>
        <v>0</v>
      </c>
      <c r="F4256" s="78">
        <f>'Balance N-1'!N4259</f>
        <v>0</v>
      </c>
      <c r="G4256" s="78">
        <f>'Balance N-1'!O4259</f>
        <v>0</v>
      </c>
      <c r="H4256" s="78">
        <f>'Balance N-1'!P4259</f>
        <v>0</v>
      </c>
      <c r="I4256" s="79">
        <f t="shared" si="66"/>
        <v>0</v>
      </c>
    </row>
    <row r="4257" spans="1:9" ht="15.6">
      <c r="A4257" s="85">
        <f>'Balance N-1'!I4260</f>
        <v>0</v>
      </c>
      <c r="B4257" s="75">
        <f>'Balance N-1'!J4260</f>
        <v>0</v>
      </c>
      <c r="C4257" s="78">
        <f>'Balance N-1'!K4260</f>
        <v>0</v>
      </c>
      <c r="D4257" s="78">
        <f>'Balance N-1'!L4260</f>
        <v>0</v>
      </c>
      <c r="E4257" s="78">
        <f>'Balance N-1'!M4260</f>
        <v>0</v>
      </c>
      <c r="F4257" s="78">
        <f>'Balance N-1'!N4260</f>
        <v>0</v>
      </c>
      <c r="G4257" s="78">
        <f>'Balance N-1'!O4260</f>
        <v>0</v>
      </c>
      <c r="H4257" s="78">
        <f>'Balance N-1'!P4260</f>
        <v>0</v>
      </c>
      <c r="I4257" s="79">
        <f t="shared" si="66"/>
        <v>0</v>
      </c>
    </row>
    <row r="4258" spans="1:9" ht="15.6">
      <c r="A4258" s="85">
        <f>'Balance N-1'!I4261</f>
        <v>0</v>
      </c>
      <c r="B4258" s="75">
        <f>'Balance N-1'!J4261</f>
        <v>0</v>
      </c>
      <c r="C4258" s="78">
        <f>'Balance N-1'!K4261</f>
        <v>0</v>
      </c>
      <c r="D4258" s="78">
        <f>'Balance N-1'!L4261</f>
        <v>0</v>
      </c>
      <c r="E4258" s="78">
        <f>'Balance N-1'!M4261</f>
        <v>0</v>
      </c>
      <c r="F4258" s="78">
        <f>'Balance N-1'!N4261</f>
        <v>0</v>
      </c>
      <c r="G4258" s="78">
        <f>'Balance N-1'!O4261</f>
        <v>0</v>
      </c>
      <c r="H4258" s="78">
        <f>'Balance N-1'!P4261</f>
        <v>0</v>
      </c>
      <c r="I4258" s="79">
        <f t="shared" si="66"/>
        <v>0</v>
      </c>
    </row>
    <row r="4259" spans="1:9" ht="15.6">
      <c r="A4259" s="85">
        <f>'Balance N-1'!I4262</f>
        <v>0</v>
      </c>
      <c r="B4259" s="75">
        <f>'Balance N-1'!J4262</f>
        <v>0</v>
      </c>
      <c r="C4259" s="78">
        <f>'Balance N-1'!K4262</f>
        <v>0</v>
      </c>
      <c r="D4259" s="78">
        <f>'Balance N-1'!L4262</f>
        <v>0</v>
      </c>
      <c r="E4259" s="78">
        <f>'Balance N-1'!M4262</f>
        <v>0</v>
      </c>
      <c r="F4259" s="78">
        <f>'Balance N-1'!N4262</f>
        <v>0</v>
      </c>
      <c r="G4259" s="78">
        <f>'Balance N-1'!O4262</f>
        <v>0</v>
      </c>
      <c r="H4259" s="78">
        <f>'Balance N-1'!P4262</f>
        <v>0</v>
      </c>
      <c r="I4259" s="79">
        <f t="shared" si="66"/>
        <v>0</v>
      </c>
    </row>
    <row r="4260" spans="1:9" ht="15.6">
      <c r="A4260" s="85">
        <f>'Balance N-1'!I4263</f>
        <v>0</v>
      </c>
      <c r="B4260" s="75">
        <f>'Balance N-1'!J4263</f>
        <v>0</v>
      </c>
      <c r="C4260" s="78">
        <f>'Balance N-1'!K4263</f>
        <v>0</v>
      </c>
      <c r="D4260" s="78">
        <f>'Balance N-1'!L4263</f>
        <v>0</v>
      </c>
      <c r="E4260" s="78">
        <f>'Balance N-1'!M4263</f>
        <v>0</v>
      </c>
      <c r="F4260" s="78">
        <f>'Balance N-1'!N4263</f>
        <v>0</v>
      </c>
      <c r="G4260" s="78">
        <f>'Balance N-1'!O4263</f>
        <v>0</v>
      </c>
      <c r="H4260" s="78">
        <f>'Balance N-1'!P4263</f>
        <v>0</v>
      </c>
      <c r="I4260" s="79">
        <f t="shared" si="66"/>
        <v>0</v>
      </c>
    </row>
    <row r="4261" spans="1:9" ht="15.6">
      <c r="A4261" s="85">
        <f>'Balance N-1'!I4264</f>
        <v>0</v>
      </c>
      <c r="B4261" s="75">
        <f>'Balance N-1'!J4264</f>
        <v>0</v>
      </c>
      <c r="C4261" s="78">
        <f>'Balance N-1'!K4264</f>
        <v>0</v>
      </c>
      <c r="D4261" s="78">
        <f>'Balance N-1'!L4264</f>
        <v>0</v>
      </c>
      <c r="E4261" s="78">
        <f>'Balance N-1'!M4264</f>
        <v>0</v>
      </c>
      <c r="F4261" s="78">
        <f>'Balance N-1'!N4264</f>
        <v>0</v>
      </c>
      <c r="G4261" s="78">
        <f>'Balance N-1'!O4264</f>
        <v>0</v>
      </c>
      <c r="H4261" s="78">
        <f>'Balance N-1'!P4264</f>
        <v>0</v>
      </c>
      <c r="I4261" s="79">
        <f t="shared" si="66"/>
        <v>0</v>
      </c>
    </row>
    <row r="4262" spans="1:9" ht="15.6">
      <c r="A4262" s="85">
        <f>'Balance N-1'!I4265</f>
        <v>0</v>
      </c>
      <c r="B4262" s="75">
        <f>'Balance N-1'!J4265</f>
        <v>0</v>
      </c>
      <c r="C4262" s="78">
        <f>'Balance N-1'!K4265</f>
        <v>0</v>
      </c>
      <c r="D4262" s="78">
        <f>'Balance N-1'!L4265</f>
        <v>0</v>
      </c>
      <c r="E4262" s="78">
        <f>'Balance N-1'!M4265</f>
        <v>0</v>
      </c>
      <c r="F4262" s="78">
        <f>'Balance N-1'!N4265</f>
        <v>0</v>
      </c>
      <c r="G4262" s="78">
        <f>'Balance N-1'!O4265</f>
        <v>0</v>
      </c>
      <c r="H4262" s="78">
        <f>'Balance N-1'!P4265</f>
        <v>0</v>
      </c>
      <c r="I4262" s="79">
        <f t="shared" si="66"/>
        <v>0</v>
      </c>
    </row>
    <row r="4263" spans="1:9" ht="15.6">
      <c r="A4263" s="85">
        <f>'Balance N-1'!I4266</f>
        <v>0</v>
      </c>
      <c r="B4263" s="75">
        <f>'Balance N-1'!J4266</f>
        <v>0</v>
      </c>
      <c r="C4263" s="78">
        <f>'Balance N-1'!K4266</f>
        <v>0</v>
      </c>
      <c r="D4263" s="78">
        <f>'Balance N-1'!L4266</f>
        <v>0</v>
      </c>
      <c r="E4263" s="78">
        <f>'Balance N-1'!M4266</f>
        <v>0</v>
      </c>
      <c r="F4263" s="78">
        <f>'Balance N-1'!N4266</f>
        <v>0</v>
      </c>
      <c r="G4263" s="78">
        <f>'Balance N-1'!O4266</f>
        <v>0</v>
      </c>
      <c r="H4263" s="78">
        <f>'Balance N-1'!P4266</f>
        <v>0</v>
      </c>
      <c r="I4263" s="79">
        <f t="shared" si="66"/>
        <v>0</v>
      </c>
    </row>
    <row r="4264" spans="1:9" ht="15.6">
      <c r="A4264" s="85">
        <f>'Balance N-1'!I4267</f>
        <v>0</v>
      </c>
      <c r="B4264" s="75">
        <f>'Balance N-1'!J4267</f>
        <v>0</v>
      </c>
      <c r="C4264" s="78">
        <f>'Balance N-1'!K4267</f>
        <v>0</v>
      </c>
      <c r="D4264" s="78">
        <f>'Balance N-1'!L4267</f>
        <v>0</v>
      </c>
      <c r="E4264" s="78">
        <f>'Balance N-1'!M4267</f>
        <v>0</v>
      </c>
      <c r="F4264" s="78">
        <f>'Balance N-1'!N4267</f>
        <v>0</v>
      </c>
      <c r="G4264" s="78">
        <f>'Balance N-1'!O4267</f>
        <v>0</v>
      </c>
      <c r="H4264" s="78">
        <f>'Balance N-1'!P4267</f>
        <v>0</v>
      </c>
      <c r="I4264" s="79">
        <f t="shared" si="66"/>
        <v>0</v>
      </c>
    </row>
    <row r="4265" spans="1:9" ht="15.6">
      <c r="A4265" s="85">
        <f>'Balance N-1'!I4268</f>
        <v>0</v>
      </c>
      <c r="B4265" s="75">
        <f>'Balance N-1'!J4268</f>
        <v>0</v>
      </c>
      <c r="C4265" s="78">
        <f>'Balance N-1'!K4268</f>
        <v>0</v>
      </c>
      <c r="D4265" s="78">
        <f>'Balance N-1'!L4268</f>
        <v>0</v>
      </c>
      <c r="E4265" s="78">
        <f>'Balance N-1'!M4268</f>
        <v>0</v>
      </c>
      <c r="F4265" s="78">
        <f>'Balance N-1'!N4268</f>
        <v>0</v>
      </c>
      <c r="G4265" s="78">
        <f>'Balance N-1'!O4268</f>
        <v>0</v>
      </c>
      <c r="H4265" s="78">
        <f>'Balance N-1'!P4268</f>
        <v>0</v>
      </c>
      <c r="I4265" s="79">
        <f t="shared" si="66"/>
        <v>0</v>
      </c>
    </row>
    <row r="4266" spans="1:9" ht="15.6">
      <c r="A4266" s="85">
        <f>'Balance N-1'!I4269</f>
        <v>0</v>
      </c>
      <c r="B4266" s="75">
        <f>'Balance N-1'!J4269</f>
        <v>0</v>
      </c>
      <c r="C4266" s="78">
        <f>'Balance N-1'!K4269</f>
        <v>0</v>
      </c>
      <c r="D4266" s="78">
        <f>'Balance N-1'!L4269</f>
        <v>0</v>
      </c>
      <c r="E4266" s="78">
        <f>'Balance N-1'!M4269</f>
        <v>0</v>
      </c>
      <c r="F4266" s="78">
        <f>'Balance N-1'!N4269</f>
        <v>0</v>
      </c>
      <c r="G4266" s="78">
        <f>'Balance N-1'!O4269</f>
        <v>0</v>
      </c>
      <c r="H4266" s="78">
        <f>'Balance N-1'!P4269</f>
        <v>0</v>
      </c>
      <c r="I4266" s="79">
        <f t="shared" si="66"/>
        <v>0</v>
      </c>
    </row>
    <row r="4267" spans="1:9" ht="15.6">
      <c r="A4267" s="85">
        <f>'Balance N-1'!I4270</f>
        <v>0</v>
      </c>
      <c r="B4267" s="75">
        <f>'Balance N-1'!J4270</f>
        <v>0</v>
      </c>
      <c r="C4267" s="78">
        <f>'Balance N-1'!K4270</f>
        <v>0</v>
      </c>
      <c r="D4267" s="78">
        <f>'Balance N-1'!L4270</f>
        <v>0</v>
      </c>
      <c r="E4267" s="78">
        <f>'Balance N-1'!M4270</f>
        <v>0</v>
      </c>
      <c r="F4267" s="78">
        <f>'Balance N-1'!N4270</f>
        <v>0</v>
      </c>
      <c r="G4267" s="78">
        <f>'Balance N-1'!O4270</f>
        <v>0</v>
      </c>
      <c r="H4267" s="78">
        <f>'Balance N-1'!P4270</f>
        <v>0</v>
      </c>
      <c r="I4267" s="79">
        <f t="shared" si="66"/>
        <v>0</v>
      </c>
    </row>
    <row r="4268" spans="1:9" ht="15.6">
      <c r="A4268" s="85">
        <f>'Balance N-1'!I4271</f>
        <v>0</v>
      </c>
      <c r="B4268" s="75">
        <f>'Balance N-1'!J4271</f>
        <v>0</v>
      </c>
      <c r="C4268" s="78">
        <f>'Balance N-1'!K4271</f>
        <v>0</v>
      </c>
      <c r="D4268" s="78">
        <f>'Balance N-1'!L4271</f>
        <v>0</v>
      </c>
      <c r="E4268" s="78">
        <f>'Balance N-1'!M4271</f>
        <v>0</v>
      </c>
      <c r="F4268" s="78">
        <f>'Balance N-1'!N4271</f>
        <v>0</v>
      </c>
      <c r="G4268" s="78">
        <f>'Balance N-1'!O4271</f>
        <v>0</v>
      </c>
      <c r="H4268" s="78">
        <f>'Balance N-1'!P4271</f>
        <v>0</v>
      </c>
      <c r="I4268" s="79">
        <f t="shared" si="66"/>
        <v>0</v>
      </c>
    </row>
    <row r="4269" spans="1:9" ht="15.6">
      <c r="A4269" s="85">
        <f>'Balance N-1'!I4272</f>
        <v>0</v>
      </c>
      <c r="B4269" s="75">
        <f>'Balance N-1'!J4272</f>
        <v>0</v>
      </c>
      <c r="C4269" s="78">
        <f>'Balance N-1'!K4272</f>
        <v>0</v>
      </c>
      <c r="D4269" s="78">
        <f>'Balance N-1'!L4272</f>
        <v>0</v>
      </c>
      <c r="E4269" s="78">
        <f>'Balance N-1'!M4272</f>
        <v>0</v>
      </c>
      <c r="F4269" s="78">
        <f>'Balance N-1'!N4272</f>
        <v>0</v>
      </c>
      <c r="G4269" s="78">
        <f>'Balance N-1'!O4272</f>
        <v>0</v>
      </c>
      <c r="H4269" s="78">
        <f>'Balance N-1'!P4272</f>
        <v>0</v>
      </c>
      <c r="I4269" s="79">
        <f t="shared" si="66"/>
        <v>0</v>
      </c>
    </row>
    <row r="4270" spans="1:9" ht="15.6">
      <c r="A4270" s="85">
        <f>'Balance N-1'!I4273</f>
        <v>0</v>
      </c>
      <c r="B4270" s="75">
        <f>'Balance N-1'!J4273</f>
        <v>0</v>
      </c>
      <c r="C4270" s="78">
        <f>'Balance N-1'!K4273</f>
        <v>0</v>
      </c>
      <c r="D4270" s="78">
        <f>'Balance N-1'!L4273</f>
        <v>0</v>
      </c>
      <c r="E4270" s="78">
        <f>'Balance N-1'!M4273</f>
        <v>0</v>
      </c>
      <c r="F4270" s="78">
        <f>'Balance N-1'!N4273</f>
        <v>0</v>
      </c>
      <c r="G4270" s="78">
        <f>'Balance N-1'!O4273</f>
        <v>0</v>
      </c>
      <c r="H4270" s="78">
        <f>'Balance N-1'!P4273</f>
        <v>0</v>
      </c>
      <c r="I4270" s="79">
        <f t="shared" si="66"/>
        <v>0</v>
      </c>
    </row>
    <row r="4271" spans="1:9" ht="15.6">
      <c r="A4271" s="85">
        <f>'Balance N-1'!I4274</f>
        <v>0</v>
      </c>
      <c r="B4271" s="75">
        <f>'Balance N-1'!J4274</f>
        <v>0</v>
      </c>
      <c r="C4271" s="78">
        <f>'Balance N-1'!K4274</f>
        <v>0</v>
      </c>
      <c r="D4271" s="78">
        <f>'Balance N-1'!L4274</f>
        <v>0</v>
      </c>
      <c r="E4271" s="78">
        <f>'Balance N-1'!M4274</f>
        <v>0</v>
      </c>
      <c r="F4271" s="78">
        <f>'Balance N-1'!N4274</f>
        <v>0</v>
      </c>
      <c r="G4271" s="78">
        <f>'Balance N-1'!O4274</f>
        <v>0</v>
      </c>
      <c r="H4271" s="78">
        <f>'Balance N-1'!P4274</f>
        <v>0</v>
      </c>
      <c r="I4271" s="79">
        <f t="shared" si="66"/>
        <v>0</v>
      </c>
    </row>
    <row r="4272" spans="1:9" ht="15.6">
      <c r="A4272" s="85">
        <f>'Balance N-1'!I4275</f>
        <v>0</v>
      </c>
      <c r="B4272" s="75">
        <f>'Balance N-1'!J4275</f>
        <v>0</v>
      </c>
      <c r="C4272" s="78">
        <f>'Balance N-1'!K4275</f>
        <v>0</v>
      </c>
      <c r="D4272" s="78">
        <f>'Balance N-1'!L4275</f>
        <v>0</v>
      </c>
      <c r="E4272" s="78">
        <f>'Balance N-1'!M4275</f>
        <v>0</v>
      </c>
      <c r="F4272" s="78">
        <f>'Balance N-1'!N4275</f>
        <v>0</v>
      </c>
      <c r="G4272" s="78">
        <f>'Balance N-1'!O4275</f>
        <v>0</v>
      </c>
      <c r="H4272" s="78">
        <f>'Balance N-1'!P4275</f>
        <v>0</v>
      </c>
      <c r="I4272" s="79">
        <f t="shared" si="66"/>
        <v>0</v>
      </c>
    </row>
    <row r="4273" spans="1:9" ht="15.6">
      <c r="A4273" s="85">
        <f>'Balance N-1'!I4276</f>
        <v>0</v>
      </c>
      <c r="B4273" s="75">
        <f>'Balance N-1'!J4276</f>
        <v>0</v>
      </c>
      <c r="C4273" s="78">
        <f>'Balance N-1'!K4276</f>
        <v>0</v>
      </c>
      <c r="D4273" s="78">
        <f>'Balance N-1'!L4276</f>
        <v>0</v>
      </c>
      <c r="E4273" s="78">
        <f>'Balance N-1'!M4276</f>
        <v>0</v>
      </c>
      <c r="F4273" s="78">
        <f>'Balance N-1'!N4276</f>
        <v>0</v>
      </c>
      <c r="G4273" s="78">
        <f>'Balance N-1'!O4276</f>
        <v>0</v>
      </c>
      <c r="H4273" s="78">
        <f>'Balance N-1'!P4276</f>
        <v>0</v>
      </c>
      <c r="I4273" s="79">
        <f t="shared" si="66"/>
        <v>0</v>
      </c>
    </row>
    <row r="4274" spans="1:9" ht="15.6">
      <c r="A4274" s="85">
        <f>'Balance N-1'!I4277</f>
        <v>0</v>
      </c>
      <c r="B4274" s="75">
        <f>'Balance N-1'!J4277</f>
        <v>0</v>
      </c>
      <c r="C4274" s="78">
        <f>'Balance N-1'!K4277</f>
        <v>0</v>
      </c>
      <c r="D4274" s="78">
        <f>'Balance N-1'!L4277</f>
        <v>0</v>
      </c>
      <c r="E4274" s="78">
        <f>'Balance N-1'!M4277</f>
        <v>0</v>
      </c>
      <c r="F4274" s="78">
        <f>'Balance N-1'!N4277</f>
        <v>0</v>
      </c>
      <c r="G4274" s="78">
        <f>'Balance N-1'!O4277</f>
        <v>0</v>
      </c>
      <c r="H4274" s="78">
        <f>'Balance N-1'!P4277</f>
        <v>0</v>
      </c>
      <c r="I4274" s="79">
        <f t="shared" si="66"/>
        <v>0</v>
      </c>
    </row>
    <row r="4275" spans="1:9" ht="15.6">
      <c r="A4275" s="85">
        <f>'Balance N-1'!I4278</f>
        <v>0</v>
      </c>
      <c r="B4275" s="75">
        <f>'Balance N-1'!J4278</f>
        <v>0</v>
      </c>
      <c r="C4275" s="78">
        <f>'Balance N-1'!K4278</f>
        <v>0</v>
      </c>
      <c r="D4275" s="78">
        <f>'Balance N-1'!L4278</f>
        <v>0</v>
      </c>
      <c r="E4275" s="78">
        <f>'Balance N-1'!M4278</f>
        <v>0</v>
      </c>
      <c r="F4275" s="78">
        <f>'Balance N-1'!N4278</f>
        <v>0</v>
      </c>
      <c r="G4275" s="78">
        <f>'Balance N-1'!O4278</f>
        <v>0</v>
      </c>
      <c r="H4275" s="78">
        <f>'Balance N-1'!P4278</f>
        <v>0</v>
      </c>
      <c r="I4275" s="79">
        <f t="shared" si="66"/>
        <v>0</v>
      </c>
    </row>
    <row r="4276" spans="1:9" ht="15.6">
      <c r="A4276" s="85">
        <f>'Balance N-1'!I4279</f>
        <v>0</v>
      </c>
      <c r="B4276" s="75">
        <f>'Balance N-1'!J4279</f>
        <v>0</v>
      </c>
      <c r="C4276" s="78">
        <f>'Balance N-1'!K4279</f>
        <v>0</v>
      </c>
      <c r="D4276" s="78">
        <f>'Balance N-1'!L4279</f>
        <v>0</v>
      </c>
      <c r="E4276" s="78">
        <f>'Balance N-1'!M4279</f>
        <v>0</v>
      </c>
      <c r="F4276" s="78">
        <f>'Balance N-1'!N4279</f>
        <v>0</v>
      </c>
      <c r="G4276" s="78">
        <f>'Balance N-1'!O4279</f>
        <v>0</v>
      </c>
      <c r="H4276" s="78">
        <f>'Balance N-1'!P4279</f>
        <v>0</v>
      </c>
      <c r="I4276" s="79">
        <f t="shared" si="66"/>
        <v>0</v>
      </c>
    </row>
    <row r="4277" spans="1:9" ht="15.6">
      <c r="A4277" s="85">
        <f>'Balance N-1'!I4280</f>
        <v>0</v>
      </c>
      <c r="B4277" s="75">
        <f>'Balance N-1'!J4280</f>
        <v>0</v>
      </c>
      <c r="C4277" s="78">
        <f>'Balance N-1'!K4280</f>
        <v>0</v>
      </c>
      <c r="D4277" s="78">
        <f>'Balance N-1'!L4280</f>
        <v>0</v>
      </c>
      <c r="E4277" s="78">
        <f>'Balance N-1'!M4280</f>
        <v>0</v>
      </c>
      <c r="F4277" s="78">
        <f>'Balance N-1'!N4280</f>
        <v>0</v>
      </c>
      <c r="G4277" s="78">
        <f>'Balance N-1'!O4280</f>
        <v>0</v>
      </c>
      <c r="H4277" s="78">
        <f>'Balance N-1'!P4280</f>
        <v>0</v>
      </c>
      <c r="I4277" s="79">
        <f t="shared" si="66"/>
        <v>0</v>
      </c>
    </row>
    <row r="4278" spans="1:9" ht="15.6">
      <c r="A4278" s="85">
        <f>'Balance N-1'!I4281</f>
        <v>0</v>
      </c>
      <c r="B4278" s="75">
        <f>'Balance N-1'!J4281</f>
        <v>0</v>
      </c>
      <c r="C4278" s="78">
        <f>'Balance N-1'!K4281</f>
        <v>0</v>
      </c>
      <c r="D4278" s="78">
        <f>'Balance N-1'!L4281</f>
        <v>0</v>
      </c>
      <c r="E4278" s="78">
        <f>'Balance N-1'!M4281</f>
        <v>0</v>
      </c>
      <c r="F4278" s="78">
        <f>'Balance N-1'!N4281</f>
        <v>0</v>
      </c>
      <c r="G4278" s="78">
        <f>'Balance N-1'!O4281</f>
        <v>0</v>
      </c>
      <c r="H4278" s="78">
        <f>'Balance N-1'!P4281</f>
        <v>0</v>
      </c>
      <c r="I4278" s="79">
        <f t="shared" si="66"/>
        <v>0</v>
      </c>
    </row>
    <row r="4279" spans="1:9" ht="15.6">
      <c r="A4279" s="85">
        <f>'Balance N-1'!I4282</f>
        <v>0</v>
      </c>
      <c r="B4279" s="75">
        <f>'Balance N-1'!J4282</f>
        <v>0</v>
      </c>
      <c r="C4279" s="78">
        <f>'Balance N-1'!K4282</f>
        <v>0</v>
      </c>
      <c r="D4279" s="78">
        <f>'Balance N-1'!L4282</f>
        <v>0</v>
      </c>
      <c r="E4279" s="78">
        <f>'Balance N-1'!M4282</f>
        <v>0</v>
      </c>
      <c r="F4279" s="78">
        <f>'Balance N-1'!N4282</f>
        <v>0</v>
      </c>
      <c r="G4279" s="78">
        <f>'Balance N-1'!O4282</f>
        <v>0</v>
      </c>
      <c r="H4279" s="78">
        <f>'Balance N-1'!P4282</f>
        <v>0</v>
      </c>
      <c r="I4279" s="79">
        <f t="shared" si="66"/>
        <v>0</v>
      </c>
    </row>
    <row r="4280" spans="1:9" ht="15.6">
      <c r="A4280" s="85">
        <f>'Balance N-1'!I4283</f>
        <v>0</v>
      </c>
      <c r="B4280" s="75">
        <f>'Balance N-1'!J4283</f>
        <v>0</v>
      </c>
      <c r="C4280" s="78">
        <f>'Balance N-1'!K4283</f>
        <v>0</v>
      </c>
      <c r="D4280" s="78">
        <f>'Balance N-1'!L4283</f>
        <v>0</v>
      </c>
      <c r="E4280" s="78">
        <f>'Balance N-1'!M4283</f>
        <v>0</v>
      </c>
      <c r="F4280" s="78">
        <f>'Balance N-1'!N4283</f>
        <v>0</v>
      </c>
      <c r="G4280" s="78">
        <f>'Balance N-1'!O4283</f>
        <v>0</v>
      </c>
      <c r="H4280" s="78">
        <f>'Balance N-1'!P4283</f>
        <v>0</v>
      </c>
      <c r="I4280" s="79">
        <f t="shared" si="66"/>
        <v>0</v>
      </c>
    </row>
    <row r="4281" spans="1:9" ht="15.6">
      <c r="A4281" s="85">
        <f>'Balance N-1'!I4284</f>
        <v>0</v>
      </c>
      <c r="B4281" s="75">
        <f>'Balance N-1'!J4284</f>
        <v>0</v>
      </c>
      <c r="C4281" s="78">
        <f>'Balance N-1'!K4284</f>
        <v>0</v>
      </c>
      <c r="D4281" s="78">
        <f>'Balance N-1'!L4284</f>
        <v>0</v>
      </c>
      <c r="E4281" s="78">
        <f>'Balance N-1'!M4284</f>
        <v>0</v>
      </c>
      <c r="F4281" s="78">
        <f>'Balance N-1'!N4284</f>
        <v>0</v>
      </c>
      <c r="G4281" s="78">
        <f>'Balance N-1'!O4284</f>
        <v>0</v>
      </c>
      <c r="H4281" s="78">
        <f>'Balance N-1'!P4284</f>
        <v>0</v>
      </c>
      <c r="I4281" s="79">
        <f t="shared" si="66"/>
        <v>0</v>
      </c>
    </row>
    <row r="4282" spans="1:9" ht="15.6">
      <c r="A4282" s="85">
        <f>'Balance N-1'!I4285</f>
        <v>0</v>
      </c>
      <c r="B4282" s="75">
        <f>'Balance N-1'!J4285</f>
        <v>0</v>
      </c>
      <c r="C4282" s="78">
        <f>'Balance N-1'!K4285</f>
        <v>0</v>
      </c>
      <c r="D4282" s="78">
        <f>'Balance N-1'!L4285</f>
        <v>0</v>
      </c>
      <c r="E4282" s="78">
        <f>'Balance N-1'!M4285</f>
        <v>0</v>
      </c>
      <c r="F4282" s="78">
        <f>'Balance N-1'!N4285</f>
        <v>0</v>
      </c>
      <c r="G4282" s="78">
        <f>'Balance N-1'!O4285</f>
        <v>0</v>
      </c>
      <c r="H4282" s="78">
        <f>'Balance N-1'!P4285</f>
        <v>0</v>
      </c>
      <c r="I4282" s="79">
        <f t="shared" si="66"/>
        <v>0</v>
      </c>
    </row>
    <row r="4283" spans="1:9" ht="15.6">
      <c r="A4283" s="85">
        <f>'Balance N-1'!I4286</f>
        <v>0</v>
      </c>
      <c r="B4283" s="75">
        <f>'Balance N-1'!J4286</f>
        <v>0</v>
      </c>
      <c r="C4283" s="78">
        <f>'Balance N-1'!K4286</f>
        <v>0</v>
      </c>
      <c r="D4283" s="78">
        <f>'Balance N-1'!L4286</f>
        <v>0</v>
      </c>
      <c r="E4283" s="78">
        <f>'Balance N-1'!M4286</f>
        <v>0</v>
      </c>
      <c r="F4283" s="78">
        <f>'Balance N-1'!N4286</f>
        <v>0</v>
      </c>
      <c r="G4283" s="78">
        <f>'Balance N-1'!O4286</f>
        <v>0</v>
      </c>
      <c r="H4283" s="78">
        <f>'Balance N-1'!P4286</f>
        <v>0</v>
      </c>
      <c r="I4283" s="79">
        <f t="shared" si="66"/>
        <v>0</v>
      </c>
    </row>
    <row r="4284" spans="1:9" ht="15.6">
      <c r="A4284" s="85">
        <f>'Balance N-1'!I4287</f>
        <v>0</v>
      </c>
      <c r="B4284" s="75">
        <f>'Balance N-1'!J4287</f>
        <v>0</v>
      </c>
      <c r="C4284" s="78">
        <f>'Balance N-1'!K4287</f>
        <v>0</v>
      </c>
      <c r="D4284" s="78">
        <f>'Balance N-1'!L4287</f>
        <v>0</v>
      </c>
      <c r="E4284" s="78">
        <f>'Balance N-1'!M4287</f>
        <v>0</v>
      </c>
      <c r="F4284" s="78">
        <f>'Balance N-1'!N4287</f>
        <v>0</v>
      </c>
      <c r="G4284" s="78">
        <f>'Balance N-1'!O4287</f>
        <v>0</v>
      </c>
      <c r="H4284" s="78">
        <f>'Balance N-1'!P4287</f>
        <v>0</v>
      </c>
      <c r="I4284" s="79">
        <f t="shared" si="66"/>
        <v>0</v>
      </c>
    </row>
    <row r="4285" spans="1:9" ht="15.6">
      <c r="A4285" s="85">
        <f>'Balance N-1'!I4288</f>
        <v>0</v>
      </c>
      <c r="B4285" s="75">
        <f>'Balance N-1'!J4288</f>
        <v>0</v>
      </c>
      <c r="C4285" s="78">
        <f>'Balance N-1'!K4288</f>
        <v>0</v>
      </c>
      <c r="D4285" s="78">
        <f>'Balance N-1'!L4288</f>
        <v>0</v>
      </c>
      <c r="E4285" s="78">
        <f>'Balance N-1'!M4288</f>
        <v>0</v>
      </c>
      <c r="F4285" s="78">
        <f>'Balance N-1'!N4288</f>
        <v>0</v>
      </c>
      <c r="G4285" s="78">
        <f>'Balance N-1'!O4288</f>
        <v>0</v>
      </c>
      <c r="H4285" s="78">
        <f>'Balance N-1'!P4288</f>
        <v>0</v>
      </c>
      <c r="I4285" s="79">
        <f t="shared" si="66"/>
        <v>0</v>
      </c>
    </row>
    <row r="4286" spans="1:9" ht="15.6">
      <c r="A4286" s="85">
        <f>'Balance N-1'!I4289</f>
        <v>0</v>
      </c>
      <c r="B4286" s="75">
        <f>'Balance N-1'!J4289</f>
        <v>0</v>
      </c>
      <c r="C4286" s="78">
        <f>'Balance N-1'!K4289</f>
        <v>0</v>
      </c>
      <c r="D4286" s="78">
        <f>'Balance N-1'!L4289</f>
        <v>0</v>
      </c>
      <c r="E4286" s="78">
        <f>'Balance N-1'!M4289</f>
        <v>0</v>
      </c>
      <c r="F4286" s="78">
        <f>'Balance N-1'!N4289</f>
        <v>0</v>
      </c>
      <c r="G4286" s="78">
        <f>'Balance N-1'!O4289</f>
        <v>0</v>
      </c>
      <c r="H4286" s="78">
        <f>'Balance N-1'!P4289</f>
        <v>0</v>
      </c>
      <c r="I4286" s="79">
        <f t="shared" si="66"/>
        <v>0</v>
      </c>
    </row>
    <row r="4287" spans="1:9" ht="15.6">
      <c r="A4287" s="85">
        <f>'Balance N-1'!I4290</f>
        <v>0</v>
      </c>
      <c r="B4287" s="75">
        <f>'Balance N-1'!J4290</f>
        <v>0</v>
      </c>
      <c r="C4287" s="78">
        <f>'Balance N-1'!K4290</f>
        <v>0</v>
      </c>
      <c r="D4287" s="78">
        <f>'Balance N-1'!L4290</f>
        <v>0</v>
      </c>
      <c r="E4287" s="78">
        <f>'Balance N-1'!M4290</f>
        <v>0</v>
      </c>
      <c r="F4287" s="78">
        <f>'Balance N-1'!N4290</f>
        <v>0</v>
      </c>
      <c r="G4287" s="78">
        <f>'Balance N-1'!O4290</f>
        <v>0</v>
      </c>
      <c r="H4287" s="78">
        <f>'Balance N-1'!P4290</f>
        <v>0</v>
      </c>
      <c r="I4287" s="79">
        <f t="shared" si="66"/>
        <v>0</v>
      </c>
    </row>
    <row r="4288" spans="1:9" ht="15.6">
      <c r="A4288" s="85">
        <f>'Balance N-1'!I4291</f>
        <v>0</v>
      </c>
      <c r="B4288" s="75">
        <f>'Balance N-1'!J4291</f>
        <v>0</v>
      </c>
      <c r="C4288" s="78">
        <f>'Balance N-1'!K4291</f>
        <v>0</v>
      </c>
      <c r="D4288" s="78">
        <f>'Balance N-1'!L4291</f>
        <v>0</v>
      </c>
      <c r="E4288" s="78">
        <f>'Balance N-1'!M4291</f>
        <v>0</v>
      </c>
      <c r="F4288" s="78">
        <f>'Balance N-1'!N4291</f>
        <v>0</v>
      </c>
      <c r="G4288" s="78">
        <f>'Balance N-1'!O4291</f>
        <v>0</v>
      </c>
      <c r="H4288" s="78">
        <f>'Balance N-1'!P4291</f>
        <v>0</v>
      </c>
      <c r="I4288" s="79">
        <f t="shared" si="66"/>
        <v>0</v>
      </c>
    </row>
    <row r="4289" spans="1:9" ht="15.6">
      <c r="A4289" s="85">
        <f>'Balance N-1'!I4292</f>
        <v>0</v>
      </c>
      <c r="B4289" s="75">
        <f>'Balance N-1'!J4292</f>
        <v>0</v>
      </c>
      <c r="C4289" s="78">
        <f>'Balance N-1'!K4292</f>
        <v>0</v>
      </c>
      <c r="D4289" s="78">
        <f>'Balance N-1'!L4292</f>
        <v>0</v>
      </c>
      <c r="E4289" s="78">
        <f>'Balance N-1'!M4292</f>
        <v>0</v>
      </c>
      <c r="F4289" s="78">
        <f>'Balance N-1'!N4292</f>
        <v>0</v>
      </c>
      <c r="G4289" s="78">
        <f>'Balance N-1'!O4292</f>
        <v>0</v>
      </c>
      <c r="H4289" s="78">
        <f>'Balance N-1'!P4292</f>
        <v>0</v>
      </c>
      <c r="I4289" s="79">
        <f t="shared" si="66"/>
        <v>0</v>
      </c>
    </row>
    <row r="4290" spans="1:9" ht="15.6">
      <c r="A4290" s="85">
        <f>'Balance N-1'!I4293</f>
        <v>0</v>
      </c>
      <c r="B4290" s="75">
        <f>'Balance N-1'!J4293</f>
        <v>0</v>
      </c>
      <c r="C4290" s="78">
        <f>'Balance N-1'!K4293</f>
        <v>0</v>
      </c>
      <c r="D4290" s="78">
        <f>'Balance N-1'!L4293</f>
        <v>0</v>
      </c>
      <c r="E4290" s="78">
        <f>'Balance N-1'!M4293</f>
        <v>0</v>
      </c>
      <c r="F4290" s="78">
        <f>'Balance N-1'!N4293</f>
        <v>0</v>
      </c>
      <c r="G4290" s="78">
        <f>'Balance N-1'!O4293</f>
        <v>0</v>
      </c>
      <c r="H4290" s="78">
        <f>'Balance N-1'!P4293</f>
        <v>0</v>
      </c>
      <c r="I4290" s="79">
        <f t="shared" si="66"/>
        <v>0</v>
      </c>
    </row>
    <row r="4291" spans="1:9" ht="15.6">
      <c r="A4291" s="85">
        <f>'Balance N-1'!I4294</f>
        <v>0</v>
      </c>
      <c r="B4291" s="75">
        <f>'Balance N-1'!J4294</f>
        <v>0</v>
      </c>
      <c r="C4291" s="78">
        <f>'Balance N-1'!K4294</f>
        <v>0</v>
      </c>
      <c r="D4291" s="78">
        <f>'Balance N-1'!L4294</f>
        <v>0</v>
      </c>
      <c r="E4291" s="78">
        <f>'Balance N-1'!M4294</f>
        <v>0</v>
      </c>
      <c r="F4291" s="78">
        <f>'Balance N-1'!N4294</f>
        <v>0</v>
      </c>
      <c r="G4291" s="78">
        <f>'Balance N-1'!O4294</f>
        <v>0</v>
      </c>
      <c r="H4291" s="78">
        <f>'Balance N-1'!P4294</f>
        <v>0</v>
      </c>
      <c r="I4291" s="79">
        <f t="shared" ref="I4291:I4354" si="67">(C4291-D4291)+(E4291-F4291)-(G4291-H4291)</f>
        <v>0</v>
      </c>
    </row>
    <row r="4292" spans="1:9" ht="15.6">
      <c r="A4292" s="85">
        <f>'Balance N-1'!I4295</f>
        <v>0</v>
      </c>
      <c r="B4292" s="75">
        <f>'Balance N-1'!J4295</f>
        <v>0</v>
      </c>
      <c r="C4292" s="78">
        <f>'Balance N-1'!K4295</f>
        <v>0</v>
      </c>
      <c r="D4292" s="78">
        <f>'Balance N-1'!L4295</f>
        <v>0</v>
      </c>
      <c r="E4292" s="78">
        <f>'Balance N-1'!M4295</f>
        <v>0</v>
      </c>
      <c r="F4292" s="78">
        <f>'Balance N-1'!N4295</f>
        <v>0</v>
      </c>
      <c r="G4292" s="78">
        <f>'Balance N-1'!O4295</f>
        <v>0</v>
      </c>
      <c r="H4292" s="78">
        <f>'Balance N-1'!P4295</f>
        <v>0</v>
      </c>
      <c r="I4292" s="79">
        <f t="shared" si="67"/>
        <v>0</v>
      </c>
    </row>
    <row r="4293" spans="1:9" ht="15.6">
      <c r="A4293" s="85">
        <f>'Balance N-1'!I4296</f>
        <v>0</v>
      </c>
      <c r="B4293" s="75">
        <f>'Balance N-1'!J4296</f>
        <v>0</v>
      </c>
      <c r="C4293" s="78">
        <f>'Balance N-1'!K4296</f>
        <v>0</v>
      </c>
      <c r="D4293" s="78">
        <f>'Balance N-1'!L4296</f>
        <v>0</v>
      </c>
      <c r="E4293" s="78">
        <f>'Balance N-1'!M4296</f>
        <v>0</v>
      </c>
      <c r="F4293" s="78">
        <f>'Balance N-1'!N4296</f>
        <v>0</v>
      </c>
      <c r="G4293" s="78">
        <f>'Balance N-1'!O4296</f>
        <v>0</v>
      </c>
      <c r="H4293" s="78">
        <f>'Balance N-1'!P4296</f>
        <v>0</v>
      </c>
      <c r="I4293" s="79">
        <f t="shared" si="67"/>
        <v>0</v>
      </c>
    </row>
    <row r="4294" spans="1:9" ht="15.6">
      <c r="A4294" s="85">
        <f>'Balance N-1'!I4297</f>
        <v>0</v>
      </c>
      <c r="B4294" s="75">
        <f>'Balance N-1'!J4297</f>
        <v>0</v>
      </c>
      <c r="C4294" s="78">
        <f>'Balance N-1'!K4297</f>
        <v>0</v>
      </c>
      <c r="D4294" s="78">
        <f>'Balance N-1'!L4297</f>
        <v>0</v>
      </c>
      <c r="E4294" s="78">
        <f>'Balance N-1'!M4297</f>
        <v>0</v>
      </c>
      <c r="F4294" s="78">
        <f>'Balance N-1'!N4297</f>
        <v>0</v>
      </c>
      <c r="G4294" s="78">
        <f>'Balance N-1'!O4297</f>
        <v>0</v>
      </c>
      <c r="H4294" s="78">
        <f>'Balance N-1'!P4297</f>
        <v>0</v>
      </c>
      <c r="I4294" s="79">
        <f t="shared" si="67"/>
        <v>0</v>
      </c>
    </row>
    <row r="4295" spans="1:9" ht="15.6">
      <c r="A4295" s="85">
        <f>'Balance N-1'!I4298</f>
        <v>0</v>
      </c>
      <c r="B4295" s="75">
        <f>'Balance N-1'!J4298</f>
        <v>0</v>
      </c>
      <c r="C4295" s="78">
        <f>'Balance N-1'!K4298</f>
        <v>0</v>
      </c>
      <c r="D4295" s="78">
        <f>'Balance N-1'!L4298</f>
        <v>0</v>
      </c>
      <c r="E4295" s="78">
        <f>'Balance N-1'!M4298</f>
        <v>0</v>
      </c>
      <c r="F4295" s="78">
        <f>'Balance N-1'!N4298</f>
        <v>0</v>
      </c>
      <c r="G4295" s="78">
        <f>'Balance N-1'!O4298</f>
        <v>0</v>
      </c>
      <c r="H4295" s="78">
        <f>'Balance N-1'!P4298</f>
        <v>0</v>
      </c>
      <c r="I4295" s="79">
        <f t="shared" si="67"/>
        <v>0</v>
      </c>
    </row>
    <row r="4296" spans="1:9" ht="15.6">
      <c r="A4296" s="85">
        <f>'Balance N-1'!I4299</f>
        <v>0</v>
      </c>
      <c r="B4296" s="75">
        <f>'Balance N-1'!J4299</f>
        <v>0</v>
      </c>
      <c r="C4296" s="78">
        <f>'Balance N-1'!K4299</f>
        <v>0</v>
      </c>
      <c r="D4296" s="78">
        <f>'Balance N-1'!L4299</f>
        <v>0</v>
      </c>
      <c r="E4296" s="78">
        <f>'Balance N-1'!M4299</f>
        <v>0</v>
      </c>
      <c r="F4296" s="78">
        <f>'Balance N-1'!N4299</f>
        <v>0</v>
      </c>
      <c r="G4296" s="78">
        <f>'Balance N-1'!O4299</f>
        <v>0</v>
      </c>
      <c r="H4296" s="78">
        <f>'Balance N-1'!P4299</f>
        <v>0</v>
      </c>
      <c r="I4296" s="79">
        <f t="shared" si="67"/>
        <v>0</v>
      </c>
    </row>
    <row r="4297" spans="1:9" ht="15.6">
      <c r="A4297" s="85">
        <f>'Balance N-1'!I4300</f>
        <v>0</v>
      </c>
      <c r="B4297" s="75">
        <f>'Balance N-1'!J4300</f>
        <v>0</v>
      </c>
      <c r="C4297" s="78">
        <f>'Balance N-1'!K4300</f>
        <v>0</v>
      </c>
      <c r="D4297" s="78">
        <f>'Balance N-1'!L4300</f>
        <v>0</v>
      </c>
      <c r="E4297" s="78">
        <f>'Balance N-1'!M4300</f>
        <v>0</v>
      </c>
      <c r="F4297" s="78">
        <f>'Balance N-1'!N4300</f>
        <v>0</v>
      </c>
      <c r="G4297" s="78">
        <f>'Balance N-1'!O4300</f>
        <v>0</v>
      </c>
      <c r="H4297" s="78">
        <f>'Balance N-1'!P4300</f>
        <v>0</v>
      </c>
      <c r="I4297" s="79">
        <f t="shared" si="67"/>
        <v>0</v>
      </c>
    </row>
    <row r="4298" spans="1:9" ht="15.6">
      <c r="A4298" s="85">
        <f>'Balance N-1'!I4301</f>
        <v>0</v>
      </c>
      <c r="B4298" s="75">
        <f>'Balance N-1'!J4301</f>
        <v>0</v>
      </c>
      <c r="C4298" s="78">
        <f>'Balance N-1'!K4301</f>
        <v>0</v>
      </c>
      <c r="D4298" s="78">
        <f>'Balance N-1'!L4301</f>
        <v>0</v>
      </c>
      <c r="E4298" s="78">
        <f>'Balance N-1'!M4301</f>
        <v>0</v>
      </c>
      <c r="F4298" s="78">
        <f>'Balance N-1'!N4301</f>
        <v>0</v>
      </c>
      <c r="G4298" s="78">
        <f>'Balance N-1'!O4301</f>
        <v>0</v>
      </c>
      <c r="H4298" s="78">
        <f>'Balance N-1'!P4301</f>
        <v>0</v>
      </c>
      <c r="I4298" s="79">
        <f t="shared" si="67"/>
        <v>0</v>
      </c>
    </row>
    <row r="4299" spans="1:9" ht="15.6">
      <c r="A4299" s="85">
        <f>'Balance N-1'!I4302</f>
        <v>0</v>
      </c>
      <c r="B4299" s="75">
        <f>'Balance N-1'!J4302</f>
        <v>0</v>
      </c>
      <c r="C4299" s="78">
        <f>'Balance N-1'!K4302</f>
        <v>0</v>
      </c>
      <c r="D4299" s="78">
        <f>'Balance N-1'!L4302</f>
        <v>0</v>
      </c>
      <c r="E4299" s="78">
        <f>'Balance N-1'!M4302</f>
        <v>0</v>
      </c>
      <c r="F4299" s="78">
        <f>'Balance N-1'!N4302</f>
        <v>0</v>
      </c>
      <c r="G4299" s="78">
        <f>'Balance N-1'!O4302</f>
        <v>0</v>
      </c>
      <c r="H4299" s="78">
        <f>'Balance N-1'!P4302</f>
        <v>0</v>
      </c>
      <c r="I4299" s="79">
        <f t="shared" si="67"/>
        <v>0</v>
      </c>
    </row>
    <row r="4300" spans="1:9" ht="15.6">
      <c r="A4300" s="85">
        <f>'Balance N-1'!I4303</f>
        <v>0</v>
      </c>
      <c r="B4300" s="75">
        <f>'Balance N-1'!J4303</f>
        <v>0</v>
      </c>
      <c r="C4300" s="78">
        <f>'Balance N-1'!K4303</f>
        <v>0</v>
      </c>
      <c r="D4300" s="78">
        <f>'Balance N-1'!L4303</f>
        <v>0</v>
      </c>
      <c r="E4300" s="78">
        <f>'Balance N-1'!M4303</f>
        <v>0</v>
      </c>
      <c r="F4300" s="78">
        <f>'Balance N-1'!N4303</f>
        <v>0</v>
      </c>
      <c r="G4300" s="78">
        <f>'Balance N-1'!O4303</f>
        <v>0</v>
      </c>
      <c r="H4300" s="78">
        <f>'Balance N-1'!P4303</f>
        <v>0</v>
      </c>
      <c r="I4300" s="79">
        <f t="shared" si="67"/>
        <v>0</v>
      </c>
    </row>
    <row r="4301" spans="1:9" ht="15.6">
      <c r="A4301" s="85">
        <f>'Balance N-1'!I4304</f>
        <v>0</v>
      </c>
      <c r="B4301" s="75">
        <f>'Balance N-1'!J4304</f>
        <v>0</v>
      </c>
      <c r="C4301" s="78">
        <f>'Balance N-1'!K4304</f>
        <v>0</v>
      </c>
      <c r="D4301" s="78">
        <f>'Balance N-1'!L4304</f>
        <v>0</v>
      </c>
      <c r="E4301" s="78">
        <f>'Balance N-1'!M4304</f>
        <v>0</v>
      </c>
      <c r="F4301" s="78">
        <f>'Balance N-1'!N4304</f>
        <v>0</v>
      </c>
      <c r="G4301" s="78">
        <f>'Balance N-1'!O4304</f>
        <v>0</v>
      </c>
      <c r="H4301" s="78">
        <f>'Balance N-1'!P4304</f>
        <v>0</v>
      </c>
      <c r="I4301" s="79">
        <f t="shared" si="67"/>
        <v>0</v>
      </c>
    </row>
    <row r="4302" spans="1:9" ht="15.6">
      <c r="A4302" s="85">
        <f>'Balance N-1'!I4305</f>
        <v>0</v>
      </c>
      <c r="B4302" s="75">
        <f>'Balance N-1'!J4305</f>
        <v>0</v>
      </c>
      <c r="C4302" s="78">
        <f>'Balance N-1'!K4305</f>
        <v>0</v>
      </c>
      <c r="D4302" s="78">
        <f>'Balance N-1'!L4305</f>
        <v>0</v>
      </c>
      <c r="E4302" s="78">
        <f>'Balance N-1'!M4305</f>
        <v>0</v>
      </c>
      <c r="F4302" s="78">
        <f>'Balance N-1'!N4305</f>
        <v>0</v>
      </c>
      <c r="G4302" s="78">
        <f>'Balance N-1'!O4305</f>
        <v>0</v>
      </c>
      <c r="H4302" s="78">
        <f>'Balance N-1'!P4305</f>
        <v>0</v>
      </c>
      <c r="I4302" s="79">
        <f t="shared" si="67"/>
        <v>0</v>
      </c>
    </row>
    <row r="4303" spans="1:9" ht="15.6">
      <c r="A4303" s="85">
        <f>'Balance N-1'!I4306</f>
        <v>0</v>
      </c>
      <c r="B4303" s="75">
        <f>'Balance N-1'!J4306</f>
        <v>0</v>
      </c>
      <c r="C4303" s="78">
        <f>'Balance N-1'!K4306</f>
        <v>0</v>
      </c>
      <c r="D4303" s="78">
        <f>'Balance N-1'!L4306</f>
        <v>0</v>
      </c>
      <c r="E4303" s="78">
        <f>'Balance N-1'!M4306</f>
        <v>0</v>
      </c>
      <c r="F4303" s="78">
        <f>'Balance N-1'!N4306</f>
        <v>0</v>
      </c>
      <c r="G4303" s="78">
        <f>'Balance N-1'!O4306</f>
        <v>0</v>
      </c>
      <c r="H4303" s="78">
        <f>'Balance N-1'!P4306</f>
        <v>0</v>
      </c>
      <c r="I4303" s="79">
        <f t="shared" si="67"/>
        <v>0</v>
      </c>
    </row>
    <row r="4304" spans="1:9" ht="15.6">
      <c r="A4304" s="85">
        <f>'Balance N-1'!I4307</f>
        <v>0</v>
      </c>
      <c r="B4304" s="75">
        <f>'Balance N-1'!J4307</f>
        <v>0</v>
      </c>
      <c r="C4304" s="78">
        <f>'Balance N-1'!K4307</f>
        <v>0</v>
      </c>
      <c r="D4304" s="78">
        <f>'Balance N-1'!L4307</f>
        <v>0</v>
      </c>
      <c r="E4304" s="78">
        <f>'Balance N-1'!M4307</f>
        <v>0</v>
      </c>
      <c r="F4304" s="78">
        <f>'Balance N-1'!N4307</f>
        <v>0</v>
      </c>
      <c r="G4304" s="78">
        <f>'Balance N-1'!O4307</f>
        <v>0</v>
      </c>
      <c r="H4304" s="78">
        <f>'Balance N-1'!P4307</f>
        <v>0</v>
      </c>
      <c r="I4304" s="79">
        <f t="shared" si="67"/>
        <v>0</v>
      </c>
    </row>
    <row r="4305" spans="1:9" ht="15.6">
      <c r="A4305" s="85">
        <f>'Balance N-1'!I4308</f>
        <v>0</v>
      </c>
      <c r="B4305" s="75">
        <f>'Balance N-1'!J4308</f>
        <v>0</v>
      </c>
      <c r="C4305" s="78">
        <f>'Balance N-1'!K4308</f>
        <v>0</v>
      </c>
      <c r="D4305" s="78">
        <f>'Balance N-1'!L4308</f>
        <v>0</v>
      </c>
      <c r="E4305" s="78">
        <f>'Balance N-1'!M4308</f>
        <v>0</v>
      </c>
      <c r="F4305" s="78">
        <f>'Balance N-1'!N4308</f>
        <v>0</v>
      </c>
      <c r="G4305" s="78">
        <f>'Balance N-1'!O4308</f>
        <v>0</v>
      </c>
      <c r="H4305" s="78">
        <f>'Balance N-1'!P4308</f>
        <v>0</v>
      </c>
      <c r="I4305" s="79">
        <f t="shared" si="67"/>
        <v>0</v>
      </c>
    </row>
    <row r="4306" spans="1:9" ht="15.6">
      <c r="A4306" s="85">
        <f>'Balance N-1'!I4309</f>
        <v>0</v>
      </c>
      <c r="B4306" s="75">
        <f>'Balance N-1'!J4309</f>
        <v>0</v>
      </c>
      <c r="C4306" s="78">
        <f>'Balance N-1'!K4309</f>
        <v>0</v>
      </c>
      <c r="D4306" s="78">
        <f>'Balance N-1'!L4309</f>
        <v>0</v>
      </c>
      <c r="E4306" s="78">
        <f>'Balance N-1'!M4309</f>
        <v>0</v>
      </c>
      <c r="F4306" s="78">
        <f>'Balance N-1'!N4309</f>
        <v>0</v>
      </c>
      <c r="G4306" s="78">
        <f>'Balance N-1'!O4309</f>
        <v>0</v>
      </c>
      <c r="H4306" s="78">
        <f>'Balance N-1'!P4309</f>
        <v>0</v>
      </c>
      <c r="I4306" s="79">
        <f t="shared" si="67"/>
        <v>0</v>
      </c>
    </row>
    <row r="4307" spans="1:9" ht="15.6">
      <c r="A4307" s="85">
        <f>'Balance N-1'!I4310</f>
        <v>0</v>
      </c>
      <c r="B4307" s="75">
        <f>'Balance N-1'!J4310</f>
        <v>0</v>
      </c>
      <c r="C4307" s="78">
        <f>'Balance N-1'!K4310</f>
        <v>0</v>
      </c>
      <c r="D4307" s="78">
        <f>'Balance N-1'!L4310</f>
        <v>0</v>
      </c>
      <c r="E4307" s="78">
        <f>'Balance N-1'!M4310</f>
        <v>0</v>
      </c>
      <c r="F4307" s="78">
        <f>'Balance N-1'!N4310</f>
        <v>0</v>
      </c>
      <c r="G4307" s="78">
        <f>'Balance N-1'!O4310</f>
        <v>0</v>
      </c>
      <c r="H4307" s="78">
        <f>'Balance N-1'!P4310</f>
        <v>0</v>
      </c>
      <c r="I4307" s="79">
        <f t="shared" si="67"/>
        <v>0</v>
      </c>
    </row>
    <row r="4308" spans="1:9" ht="15.6">
      <c r="A4308" s="85">
        <f>'Balance N-1'!I4311</f>
        <v>0</v>
      </c>
      <c r="B4308" s="75">
        <f>'Balance N-1'!J4311</f>
        <v>0</v>
      </c>
      <c r="C4308" s="78">
        <f>'Balance N-1'!K4311</f>
        <v>0</v>
      </c>
      <c r="D4308" s="78">
        <f>'Balance N-1'!L4311</f>
        <v>0</v>
      </c>
      <c r="E4308" s="78">
        <f>'Balance N-1'!M4311</f>
        <v>0</v>
      </c>
      <c r="F4308" s="78">
        <f>'Balance N-1'!N4311</f>
        <v>0</v>
      </c>
      <c r="G4308" s="78">
        <f>'Balance N-1'!O4311</f>
        <v>0</v>
      </c>
      <c r="H4308" s="78">
        <f>'Balance N-1'!P4311</f>
        <v>0</v>
      </c>
      <c r="I4308" s="79">
        <f t="shared" si="67"/>
        <v>0</v>
      </c>
    </row>
    <row r="4309" spans="1:9" ht="15.6">
      <c r="A4309" s="85">
        <f>'Balance N-1'!I4312</f>
        <v>0</v>
      </c>
      <c r="B4309" s="75">
        <f>'Balance N-1'!J4312</f>
        <v>0</v>
      </c>
      <c r="C4309" s="78">
        <f>'Balance N-1'!K4312</f>
        <v>0</v>
      </c>
      <c r="D4309" s="78">
        <f>'Balance N-1'!L4312</f>
        <v>0</v>
      </c>
      <c r="E4309" s="78">
        <f>'Balance N-1'!M4312</f>
        <v>0</v>
      </c>
      <c r="F4309" s="78">
        <f>'Balance N-1'!N4312</f>
        <v>0</v>
      </c>
      <c r="G4309" s="78">
        <f>'Balance N-1'!O4312</f>
        <v>0</v>
      </c>
      <c r="H4309" s="78">
        <f>'Balance N-1'!P4312</f>
        <v>0</v>
      </c>
      <c r="I4309" s="79">
        <f t="shared" si="67"/>
        <v>0</v>
      </c>
    </row>
    <row r="4310" spans="1:9" ht="15.6">
      <c r="A4310" s="85">
        <f>'Balance N-1'!I4313</f>
        <v>0</v>
      </c>
      <c r="B4310" s="75">
        <f>'Balance N-1'!J4313</f>
        <v>0</v>
      </c>
      <c r="C4310" s="78">
        <f>'Balance N-1'!K4313</f>
        <v>0</v>
      </c>
      <c r="D4310" s="78">
        <f>'Balance N-1'!L4313</f>
        <v>0</v>
      </c>
      <c r="E4310" s="78">
        <f>'Balance N-1'!M4313</f>
        <v>0</v>
      </c>
      <c r="F4310" s="78">
        <f>'Balance N-1'!N4313</f>
        <v>0</v>
      </c>
      <c r="G4310" s="78">
        <f>'Balance N-1'!O4313</f>
        <v>0</v>
      </c>
      <c r="H4310" s="78">
        <f>'Balance N-1'!P4313</f>
        <v>0</v>
      </c>
      <c r="I4310" s="79">
        <f t="shared" si="67"/>
        <v>0</v>
      </c>
    </row>
    <row r="4311" spans="1:9" ht="15.6">
      <c r="A4311" s="85">
        <f>'Balance N-1'!I4314</f>
        <v>0</v>
      </c>
      <c r="B4311" s="75">
        <f>'Balance N-1'!J4314</f>
        <v>0</v>
      </c>
      <c r="C4311" s="78">
        <f>'Balance N-1'!K4314</f>
        <v>0</v>
      </c>
      <c r="D4311" s="78">
        <f>'Balance N-1'!L4314</f>
        <v>0</v>
      </c>
      <c r="E4311" s="78">
        <f>'Balance N-1'!M4314</f>
        <v>0</v>
      </c>
      <c r="F4311" s="78">
        <f>'Balance N-1'!N4314</f>
        <v>0</v>
      </c>
      <c r="G4311" s="78">
        <f>'Balance N-1'!O4314</f>
        <v>0</v>
      </c>
      <c r="H4311" s="78">
        <f>'Balance N-1'!P4314</f>
        <v>0</v>
      </c>
      <c r="I4311" s="79">
        <f t="shared" si="67"/>
        <v>0</v>
      </c>
    </row>
    <row r="4312" spans="1:9" ht="15.6">
      <c r="A4312" s="85">
        <f>'Balance N-1'!I4315</f>
        <v>0</v>
      </c>
      <c r="B4312" s="75">
        <f>'Balance N-1'!J4315</f>
        <v>0</v>
      </c>
      <c r="C4312" s="78">
        <f>'Balance N-1'!K4315</f>
        <v>0</v>
      </c>
      <c r="D4312" s="78">
        <f>'Balance N-1'!L4315</f>
        <v>0</v>
      </c>
      <c r="E4312" s="78">
        <f>'Balance N-1'!M4315</f>
        <v>0</v>
      </c>
      <c r="F4312" s="78">
        <f>'Balance N-1'!N4315</f>
        <v>0</v>
      </c>
      <c r="G4312" s="78">
        <f>'Balance N-1'!O4315</f>
        <v>0</v>
      </c>
      <c r="H4312" s="78">
        <f>'Balance N-1'!P4315</f>
        <v>0</v>
      </c>
      <c r="I4312" s="79">
        <f t="shared" si="67"/>
        <v>0</v>
      </c>
    </row>
    <row r="4313" spans="1:9" ht="15.6">
      <c r="A4313" s="85">
        <f>'Balance N-1'!I4316</f>
        <v>0</v>
      </c>
      <c r="B4313" s="75">
        <f>'Balance N-1'!J4316</f>
        <v>0</v>
      </c>
      <c r="C4313" s="78">
        <f>'Balance N-1'!K4316</f>
        <v>0</v>
      </c>
      <c r="D4313" s="78">
        <f>'Balance N-1'!L4316</f>
        <v>0</v>
      </c>
      <c r="E4313" s="78">
        <f>'Balance N-1'!M4316</f>
        <v>0</v>
      </c>
      <c r="F4313" s="78">
        <f>'Balance N-1'!N4316</f>
        <v>0</v>
      </c>
      <c r="G4313" s="78">
        <f>'Balance N-1'!O4316</f>
        <v>0</v>
      </c>
      <c r="H4313" s="78">
        <f>'Balance N-1'!P4316</f>
        <v>0</v>
      </c>
      <c r="I4313" s="79">
        <f t="shared" si="67"/>
        <v>0</v>
      </c>
    </row>
    <row r="4314" spans="1:9" ht="15.6">
      <c r="A4314" s="85">
        <f>'Balance N-1'!I4317</f>
        <v>0</v>
      </c>
      <c r="B4314" s="75">
        <f>'Balance N-1'!J4317</f>
        <v>0</v>
      </c>
      <c r="C4314" s="78">
        <f>'Balance N-1'!K4317</f>
        <v>0</v>
      </c>
      <c r="D4314" s="78">
        <f>'Balance N-1'!L4317</f>
        <v>0</v>
      </c>
      <c r="E4314" s="78">
        <f>'Balance N-1'!M4317</f>
        <v>0</v>
      </c>
      <c r="F4314" s="78">
        <f>'Balance N-1'!N4317</f>
        <v>0</v>
      </c>
      <c r="G4314" s="78">
        <f>'Balance N-1'!O4317</f>
        <v>0</v>
      </c>
      <c r="H4314" s="78">
        <f>'Balance N-1'!P4317</f>
        <v>0</v>
      </c>
      <c r="I4314" s="79">
        <f t="shared" si="67"/>
        <v>0</v>
      </c>
    </row>
    <row r="4315" spans="1:9" ht="15.6">
      <c r="A4315" s="85">
        <f>'Balance N-1'!I4318</f>
        <v>0</v>
      </c>
      <c r="B4315" s="75">
        <f>'Balance N-1'!J4318</f>
        <v>0</v>
      </c>
      <c r="C4315" s="78">
        <f>'Balance N-1'!K4318</f>
        <v>0</v>
      </c>
      <c r="D4315" s="78">
        <f>'Balance N-1'!L4318</f>
        <v>0</v>
      </c>
      <c r="E4315" s="78">
        <f>'Balance N-1'!M4318</f>
        <v>0</v>
      </c>
      <c r="F4315" s="78">
        <f>'Balance N-1'!N4318</f>
        <v>0</v>
      </c>
      <c r="G4315" s="78">
        <f>'Balance N-1'!O4318</f>
        <v>0</v>
      </c>
      <c r="H4315" s="78">
        <f>'Balance N-1'!P4318</f>
        <v>0</v>
      </c>
      <c r="I4315" s="79">
        <f t="shared" si="67"/>
        <v>0</v>
      </c>
    </row>
    <row r="4316" spans="1:9" ht="15.6">
      <c r="A4316" s="85">
        <f>'Balance N-1'!I4319</f>
        <v>0</v>
      </c>
      <c r="B4316" s="75">
        <f>'Balance N-1'!J4319</f>
        <v>0</v>
      </c>
      <c r="C4316" s="78">
        <f>'Balance N-1'!K4319</f>
        <v>0</v>
      </c>
      <c r="D4316" s="78">
        <f>'Balance N-1'!L4319</f>
        <v>0</v>
      </c>
      <c r="E4316" s="78">
        <f>'Balance N-1'!M4319</f>
        <v>0</v>
      </c>
      <c r="F4316" s="78">
        <f>'Balance N-1'!N4319</f>
        <v>0</v>
      </c>
      <c r="G4316" s="78">
        <f>'Balance N-1'!O4319</f>
        <v>0</v>
      </c>
      <c r="H4316" s="78">
        <f>'Balance N-1'!P4319</f>
        <v>0</v>
      </c>
      <c r="I4316" s="79">
        <f t="shared" si="67"/>
        <v>0</v>
      </c>
    </row>
    <row r="4317" spans="1:9" ht="15.6">
      <c r="A4317" s="85">
        <f>'Balance N-1'!I4320</f>
        <v>0</v>
      </c>
      <c r="B4317" s="75">
        <f>'Balance N-1'!J4320</f>
        <v>0</v>
      </c>
      <c r="C4317" s="78">
        <f>'Balance N-1'!K4320</f>
        <v>0</v>
      </c>
      <c r="D4317" s="78">
        <f>'Balance N-1'!L4320</f>
        <v>0</v>
      </c>
      <c r="E4317" s="78">
        <f>'Balance N-1'!M4320</f>
        <v>0</v>
      </c>
      <c r="F4317" s="78">
        <f>'Balance N-1'!N4320</f>
        <v>0</v>
      </c>
      <c r="G4317" s="78">
        <f>'Balance N-1'!O4320</f>
        <v>0</v>
      </c>
      <c r="H4317" s="78">
        <f>'Balance N-1'!P4320</f>
        <v>0</v>
      </c>
      <c r="I4317" s="79">
        <f t="shared" si="67"/>
        <v>0</v>
      </c>
    </row>
    <row r="4318" spans="1:9" ht="15.6">
      <c r="A4318" s="85">
        <f>'Balance N-1'!I4321</f>
        <v>0</v>
      </c>
      <c r="B4318" s="75">
        <f>'Balance N-1'!J4321</f>
        <v>0</v>
      </c>
      <c r="C4318" s="78">
        <f>'Balance N-1'!K4321</f>
        <v>0</v>
      </c>
      <c r="D4318" s="78">
        <f>'Balance N-1'!L4321</f>
        <v>0</v>
      </c>
      <c r="E4318" s="78">
        <f>'Balance N-1'!M4321</f>
        <v>0</v>
      </c>
      <c r="F4318" s="78">
        <f>'Balance N-1'!N4321</f>
        <v>0</v>
      </c>
      <c r="G4318" s="78">
        <f>'Balance N-1'!O4321</f>
        <v>0</v>
      </c>
      <c r="H4318" s="78">
        <f>'Balance N-1'!P4321</f>
        <v>0</v>
      </c>
      <c r="I4318" s="79">
        <f t="shared" si="67"/>
        <v>0</v>
      </c>
    </row>
    <row r="4319" spans="1:9" ht="15.6">
      <c r="A4319" s="85">
        <f>'Balance N-1'!I4322</f>
        <v>0</v>
      </c>
      <c r="B4319" s="75">
        <f>'Balance N-1'!J4322</f>
        <v>0</v>
      </c>
      <c r="C4319" s="78">
        <f>'Balance N-1'!K4322</f>
        <v>0</v>
      </c>
      <c r="D4319" s="78">
        <f>'Balance N-1'!L4322</f>
        <v>0</v>
      </c>
      <c r="E4319" s="78">
        <f>'Balance N-1'!M4322</f>
        <v>0</v>
      </c>
      <c r="F4319" s="78">
        <f>'Balance N-1'!N4322</f>
        <v>0</v>
      </c>
      <c r="G4319" s="78">
        <f>'Balance N-1'!O4322</f>
        <v>0</v>
      </c>
      <c r="H4319" s="78">
        <f>'Balance N-1'!P4322</f>
        <v>0</v>
      </c>
      <c r="I4319" s="79">
        <f t="shared" si="67"/>
        <v>0</v>
      </c>
    </row>
    <row r="4320" spans="1:9" ht="15.6">
      <c r="A4320" s="85">
        <f>'Balance N-1'!I4323</f>
        <v>0</v>
      </c>
      <c r="B4320" s="75">
        <f>'Balance N-1'!J4323</f>
        <v>0</v>
      </c>
      <c r="C4320" s="78">
        <f>'Balance N-1'!K4323</f>
        <v>0</v>
      </c>
      <c r="D4320" s="78">
        <f>'Balance N-1'!L4323</f>
        <v>0</v>
      </c>
      <c r="E4320" s="78">
        <f>'Balance N-1'!M4323</f>
        <v>0</v>
      </c>
      <c r="F4320" s="78">
        <f>'Balance N-1'!N4323</f>
        <v>0</v>
      </c>
      <c r="G4320" s="78">
        <f>'Balance N-1'!O4323</f>
        <v>0</v>
      </c>
      <c r="H4320" s="78">
        <f>'Balance N-1'!P4323</f>
        <v>0</v>
      </c>
      <c r="I4320" s="79">
        <f t="shared" si="67"/>
        <v>0</v>
      </c>
    </row>
    <row r="4321" spans="1:9" ht="15.6">
      <c r="A4321" s="85">
        <f>'Balance N-1'!I4324</f>
        <v>0</v>
      </c>
      <c r="B4321" s="75">
        <f>'Balance N-1'!J4324</f>
        <v>0</v>
      </c>
      <c r="C4321" s="78">
        <f>'Balance N-1'!K4324</f>
        <v>0</v>
      </c>
      <c r="D4321" s="78">
        <f>'Balance N-1'!L4324</f>
        <v>0</v>
      </c>
      <c r="E4321" s="78">
        <f>'Balance N-1'!M4324</f>
        <v>0</v>
      </c>
      <c r="F4321" s="78">
        <f>'Balance N-1'!N4324</f>
        <v>0</v>
      </c>
      <c r="G4321" s="78">
        <f>'Balance N-1'!O4324</f>
        <v>0</v>
      </c>
      <c r="H4321" s="78">
        <f>'Balance N-1'!P4324</f>
        <v>0</v>
      </c>
      <c r="I4321" s="79">
        <f t="shared" si="67"/>
        <v>0</v>
      </c>
    </row>
    <row r="4322" spans="1:9" ht="15.6">
      <c r="A4322" s="85">
        <f>'Balance N-1'!I4325</f>
        <v>0</v>
      </c>
      <c r="B4322" s="75">
        <f>'Balance N-1'!J4325</f>
        <v>0</v>
      </c>
      <c r="C4322" s="78">
        <f>'Balance N-1'!K4325</f>
        <v>0</v>
      </c>
      <c r="D4322" s="78">
        <f>'Balance N-1'!L4325</f>
        <v>0</v>
      </c>
      <c r="E4322" s="78">
        <f>'Balance N-1'!M4325</f>
        <v>0</v>
      </c>
      <c r="F4322" s="78">
        <f>'Balance N-1'!N4325</f>
        <v>0</v>
      </c>
      <c r="G4322" s="78">
        <f>'Balance N-1'!O4325</f>
        <v>0</v>
      </c>
      <c r="H4322" s="78">
        <f>'Balance N-1'!P4325</f>
        <v>0</v>
      </c>
      <c r="I4322" s="79">
        <f t="shared" si="67"/>
        <v>0</v>
      </c>
    </row>
    <row r="4323" spans="1:9" ht="15.6">
      <c r="A4323" s="85">
        <f>'Balance N-1'!I4326</f>
        <v>0</v>
      </c>
      <c r="B4323" s="75">
        <f>'Balance N-1'!J4326</f>
        <v>0</v>
      </c>
      <c r="C4323" s="78">
        <f>'Balance N-1'!K4326</f>
        <v>0</v>
      </c>
      <c r="D4323" s="78">
        <f>'Balance N-1'!L4326</f>
        <v>0</v>
      </c>
      <c r="E4323" s="78">
        <f>'Balance N-1'!M4326</f>
        <v>0</v>
      </c>
      <c r="F4323" s="78">
        <f>'Balance N-1'!N4326</f>
        <v>0</v>
      </c>
      <c r="G4323" s="78">
        <f>'Balance N-1'!O4326</f>
        <v>0</v>
      </c>
      <c r="H4323" s="78">
        <f>'Balance N-1'!P4326</f>
        <v>0</v>
      </c>
      <c r="I4323" s="79">
        <f t="shared" si="67"/>
        <v>0</v>
      </c>
    </row>
    <row r="4324" spans="1:9" ht="15.6">
      <c r="A4324" s="85">
        <f>'Balance N-1'!I4327</f>
        <v>0</v>
      </c>
      <c r="B4324" s="75">
        <f>'Balance N-1'!J4327</f>
        <v>0</v>
      </c>
      <c r="C4324" s="78">
        <f>'Balance N-1'!K4327</f>
        <v>0</v>
      </c>
      <c r="D4324" s="78">
        <f>'Balance N-1'!L4327</f>
        <v>0</v>
      </c>
      <c r="E4324" s="78">
        <f>'Balance N-1'!M4327</f>
        <v>0</v>
      </c>
      <c r="F4324" s="78">
        <f>'Balance N-1'!N4327</f>
        <v>0</v>
      </c>
      <c r="G4324" s="78">
        <f>'Balance N-1'!O4327</f>
        <v>0</v>
      </c>
      <c r="H4324" s="78">
        <f>'Balance N-1'!P4327</f>
        <v>0</v>
      </c>
      <c r="I4324" s="79">
        <f t="shared" si="67"/>
        <v>0</v>
      </c>
    </row>
    <row r="4325" spans="1:9" ht="15.6">
      <c r="A4325" s="85">
        <f>'Balance N-1'!I4328</f>
        <v>0</v>
      </c>
      <c r="B4325" s="75">
        <f>'Balance N-1'!J4328</f>
        <v>0</v>
      </c>
      <c r="C4325" s="78">
        <f>'Balance N-1'!K4328</f>
        <v>0</v>
      </c>
      <c r="D4325" s="78">
        <f>'Balance N-1'!L4328</f>
        <v>0</v>
      </c>
      <c r="E4325" s="78">
        <f>'Balance N-1'!M4328</f>
        <v>0</v>
      </c>
      <c r="F4325" s="78">
        <f>'Balance N-1'!N4328</f>
        <v>0</v>
      </c>
      <c r="G4325" s="78">
        <f>'Balance N-1'!O4328</f>
        <v>0</v>
      </c>
      <c r="H4325" s="78">
        <f>'Balance N-1'!P4328</f>
        <v>0</v>
      </c>
      <c r="I4325" s="79">
        <f t="shared" si="67"/>
        <v>0</v>
      </c>
    </row>
    <row r="4326" spans="1:9" ht="15.6">
      <c r="A4326" s="85">
        <f>'Balance N-1'!I4329</f>
        <v>0</v>
      </c>
      <c r="B4326" s="75">
        <f>'Balance N-1'!J4329</f>
        <v>0</v>
      </c>
      <c r="C4326" s="78">
        <f>'Balance N-1'!K4329</f>
        <v>0</v>
      </c>
      <c r="D4326" s="78">
        <f>'Balance N-1'!L4329</f>
        <v>0</v>
      </c>
      <c r="E4326" s="78">
        <f>'Balance N-1'!M4329</f>
        <v>0</v>
      </c>
      <c r="F4326" s="78">
        <f>'Balance N-1'!N4329</f>
        <v>0</v>
      </c>
      <c r="G4326" s="78">
        <f>'Balance N-1'!O4329</f>
        <v>0</v>
      </c>
      <c r="H4326" s="78">
        <f>'Balance N-1'!P4329</f>
        <v>0</v>
      </c>
      <c r="I4326" s="79">
        <f t="shared" si="67"/>
        <v>0</v>
      </c>
    </row>
    <row r="4327" spans="1:9" ht="15.6">
      <c r="A4327" s="85">
        <f>'Balance N-1'!I4330</f>
        <v>0</v>
      </c>
      <c r="B4327" s="75">
        <f>'Balance N-1'!J4330</f>
        <v>0</v>
      </c>
      <c r="C4327" s="78">
        <f>'Balance N-1'!K4330</f>
        <v>0</v>
      </c>
      <c r="D4327" s="78">
        <f>'Balance N-1'!L4330</f>
        <v>0</v>
      </c>
      <c r="E4327" s="78">
        <f>'Balance N-1'!M4330</f>
        <v>0</v>
      </c>
      <c r="F4327" s="78">
        <f>'Balance N-1'!N4330</f>
        <v>0</v>
      </c>
      <c r="G4327" s="78">
        <f>'Balance N-1'!O4330</f>
        <v>0</v>
      </c>
      <c r="H4327" s="78">
        <f>'Balance N-1'!P4330</f>
        <v>0</v>
      </c>
      <c r="I4327" s="79">
        <f t="shared" si="67"/>
        <v>0</v>
      </c>
    </row>
    <row r="4328" spans="1:9" ht="15.6">
      <c r="A4328" s="85">
        <f>'Balance N-1'!I4331</f>
        <v>0</v>
      </c>
      <c r="B4328" s="75">
        <f>'Balance N-1'!J4331</f>
        <v>0</v>
      </c>
      <c r="C4328" s="78">
        <f>'Balance N-1'!K4331</f>
        <v>0</v>
      </c>
      <c r="D4328" s="78">
        <f>'Balance N-1'!L4331</f>
        <v>0</v>
      </c>
      <c r="E4328" s="78">
        <f>'Balance N-1'!M4331</f>
        <v>0</v>
      </c>
      <c r="F4328" s="78">
        <f>'Balance N-1'!N4331</f>
        <v>0</v>
      </c>
      <c r="G4328" s="78">
        <f>'Balance N-1'!O4331</f>
        <v>0</v>
      </c>
      <c r="H4328" s="78">
        <f>'Balance N-1'!P4331</f>
        <v>0</v>
      </c>
      <c r="I4328" s="79">
        <f t="shared" si="67"/>
        <v>0</v>
      </c>
    </row>
    <row r="4329" spans="1:9" ht="15.6">
      <c r="A4329" s="85">
        <f>'Balance N-1'!I4332</f>
        <v>0</v>
      </c>
      <c r="B4329" s="75">
        <f>'Balance N-1'!J4332</f>
        <v>0</v>
      </c>
      <c r="C4329" s="78">
        <f>'Balance N-1'!K4332</f>
        <v>0</v>
      </c>
      <c r="D4329" s="78">
        <f>'Balance N-1'!L4332</f>
        <v>0</v>
      </c>
      <c r="E4329" s="78">
        <f>'Balance N-1'!M4332</f>
        <v>0</v>
      </c>
      <c r="F4329" s="78">
        <f>'Balance N-1'!N4332</f>
        <v>0</v>
      </c>
      <c r="G4329" s="78">
        <f>'Balance N-1'!O4332</f>
        <v>0</v>
      </c>
      <c r="H4329" s="78">
        <f>'Balance N-1'!P4332</f>
        <v>0</v>
      </c>
      <c r="I4329" s="79">
        <f t="shared" si="67"/>
        <v>0</v>
      </c>
    </row>
    <row r="4330" spans="1:9" ht="15.6">
      <c r="A4330" s="85">
        <f>'Balance N-1'!I4333</f>
        <v>0</v>
      </c>
      <c r="B4330" s="75">
        <f>'Balance N-1'!J4333</f>
        <v>0</v>
      </c>
      <c r="C4330" s="78">
        <f>'Balance N-1'!K4333</f>
        <v>0</v>
      </c>
      <c r="D4330" s="78">
        <f>'Balance N-1'!L4333</f>
        <v>0</v>
      </c>
      <c r="E4330" s="78">
        <f>'Balance N-1'!M4333</f>
        <v>0</v>
      </c>
      <c r="F4330" s="78">
        <f>'Balance N-1'!N4333</f>
        <v>0</v>
      </c>
      <c r="G4330" s="78">
        <f>'Balance N-1'!O4333</f>
        <v>0</v>
      </c>
      <c r="H4330" s="78">
        <f>'Balance N-1'!P4333</f>
        <v>0</v>
      </c>
      <c r="I4330" s="79">
        <f t="shared" si="67"/>
        <v>0</v>
      </c>
    </row>
    <row r="4331" spans="1:9" ht="15.6">
      <c r="A4331" s="85">
        <f>'Balance N-1'!I4334</f>
        <v>0</v>
      </c>
      <c r="B4331" s="75">
        <f>'Balance N-1'!J4334</f>
        <v>0</v>
      </c>
      <c r="C4331" s="78">
        <f>'Balance N-1'!K4334</f>
        <v>0</v>
      </c>
      <c r="D4331" s="78">
        <f>'Balance N-1'!L4334</f>
        <v>0</v>
      </c>
      <c r="E4331" s="78">
        <f>'Balance N-1'!M4334</f>
        <v>0</v>
      </c>
      <c r="F4331" s="78">
        <f>'Balance N-1'!N4334</f>
        <v>0</v>
      </c>
      <c r="G4331" s="78">
        <f>'Balance N-1'!O4334</f>
        <v>0</v>
      </c>
      <c r="H4331" s="78">
        <f>'Balance N-1'!P4334</f>
        <v>0</v>
      </c>
      <c r="I4331" s="79">
        <f t="shared" si="67"/>
        <v>0</v>
      </c>
    </row>
    <row r="4332" spans="1:9" ht="15.6">
      <c r="A4332" s="85">
        <f>'Balance N-1'!I4335</f>
        <v>0</v>
      </c>
      <c r="B4332" s="75">
        <f>'Balance N-1'!J4335</f>
        <v>0</v>
      </c>
      <c r="C4332" s="78">
        <f>'Balance N-1'!K4335</f>
        <v>0</v>
      </c>
      <c r="D4332" s="78">
        <f>'Balance N-1'!L4335</f>
        <v>0</v>
      </c>
      <c r="E4332" s="78">
        <f>'Balance N-1'!M4335</f>
        <v>0</v>
      </c>
      <c r="F4332" s="78">
        <f>'Balance N-1'!N4335</f>
        <v>0</v>
      </c>
      <c r="G4332" s="78">
        <f>'Balance N-1'!O4335</f>
        <v>0</v>
      </c>
      <c r="H4332" s="78">
        <f>'Balance N-1'!P4335</f>
        <v>0</v>
      </c>
      <c r="I4332" s="79">
        <f t="shared" si="67"/>
        <v>0</v>
      </c>
    </row>
    <row r="4333" spans="1:9" ht="15.6">
      <c r="A4333" s="85">
        <f>'Balance N-1'!I4336</f>
        <v>0</v>
      </c>
      <c r="B4333" s="75">
        <f>'Balance N-1'!J4336</f>
        <v>0</v>
      </c>
      <c r="C4333" s="78">
        <f>'Balance N-1'!K4336</f>
        <v>0</v>
      </c>
      <c r="D4333" s="78">
        <f>'Balance N-1'!L4336</f>
        <v>0</v>
      </c>
      <c r="E4333" s="78">
        <f>'Balance N-1'!M4336</f>
        <v>0</v>
      </c>
      <c r="F4333" s="78">
        <f>'Balance N-1'!N4336</f>
        <v>0</v>
      </c>
      <c r="G4333" s="78">
        <f>'Balance N-1'!O4336</f>
        <v>0</v>
      </c>
      <c r="H4333" s="78">
        <f>'Balance N-1'!P4336</f>
        <v>0</v>
      </c>
      <c r="I4333" s="79">
        <f t="shared" si="67"/>
        <v>0</v>
      </c>
    </row>
    <row r="4334" spans="1:9" ht="15.6">
      <c r="A4334" s="85">
        <f>'Balance N-1'!I4337</f>
        <v>0</v>
      </c>
      <c r="B4334" s="75">
        <f>'Balance N-1'!J4337</f>
        <v>0</v>
      </c>
      <c r="C4334" s="78">
        <f>'Balance N-1'!K4337</f>
        <v>0</v>
      </c>
      <c r="D4334" s="78">
        <f>'Balance N-1'!L4337</f>
        <v>0</v>
      </c>
      <c r="E4334" s="78">
        <f>'Balance N-1'!M4337</f>
        <v>0</v>
      </c>
      <c r="F4334" s="78">
        <f>'Balance N-1'!N4337</f>
        <v>0</v>
      </c>
      <c r="G4334" s="78">
        <f>'Balance N-1'!O4337</f>
        <v>0</v>
      </c>
      <c r="H4334" s="78">
        <f>'Balance N-1'!P4337</f>
        <v>0</v>
      </c>
      <c r="I4334" s="79">
        <f t="shared" si="67"/>
        <v>0</v>
      </c>
    </row>
    <row r="4335" spans="1:9" ht="15.6">
      <c r="A4335" s="85">
        <f>'Balance N-1'!I4338</f>
        <v>0</v>
      </c>
      <c r="B4335" s="75">
        <f>'Balance N-1'!J4338</f>
        <v>0</v>
      </c>
      <c r="C4335" s="78">
        <f>'Balance N-1'!K4338</f>
        <v>0</v>
      </c>
      <c r="D4335" s="78">
        <f>'Balance N-1'!L4338</f>
        <v>0</v>
      </c>
      <c r="E4335" s="78">
        <f>'Balance N-1'!M4338</f>
        <v>0</v>
      </c>
      <c r="F4335" s="78">
        <f>'Balance N-1'!N4338</f>
        <v>0</v>
      </c>
      <c r="G4335" s="78">
        <f>'Balance N-1'!O4338</f>
        <v>0</v>
      </c>
      <c r="H4335" s="78">
        <f>'Balance N-1'!P4338</f>
        <v>0</v>
      </c>
      <c r="I4335" s="79">
        <f t="shared" si="67"/>
        <v>0</v>
      </c>
    </row>
    <row r="4336" spans="1:9" ht="15.6">
      <c r="A4336" s="85">
        <f>'Balance N-1'!I4339</f>
        <v>0</v>
      </c>
      <c r="B4336" s="75">
        <f>'Balance N-1'!J4339</f>
        <v>0</v>
      </c>
      <c r="C4336" s="78">
        <f>'Balance N-1'!K4339</f>
        <v>0</v>
      </c>
      <c r="D4336" s="78">
        <f>'Balance N-1'!L4339</f>
        <v>0</v>
      </c>
      <c r="E4336" s="78">
        <f>'Balance N-1'!M4339</f>
        <v>0</v>
      </c>
      <c r="F4336" s="78">
        <f>'Balance N-1'!N4339</f>
        <v>0</v>
      </c>
      <c r="G4336" s="78">
        <f>'Balance N-1'!O4339</f>
        <v>0</v>
      </c>
      <c r="H4336" s="78">
        <f>'Balance N-1'!P4339</f>
        <v>0</v>
      </c>
      <c r="I4336" s="79">
        <f t="shared" si="67"/>
        <v>0</v>
      </c>
    </row>
    <row r="4337" spans="1:9" ht="15.6">
      <c r="A4337" s="85">
        <f>'Balance N-1'!I4340</f>
        <v>0</v>
      </c>
      <c r="B4337" s="75">
        <f>'Balance N-1'!J4340</f>
        <v>0</v>
      </c>
      <c r="C4337" s="78">
        <f>'Balance N-1'!K4340</f>
        <v>0</v>
      </c>
      <c r="D4337" s="78">
        <f>'Balance N-1'!L4340</f>
        <v>0</v>
      </c>
      <c r="E4337" s="78">
        <f>'Balance N-1'!M4340</f>
        <v>0</v>
      </c>
      <c r="F4337" s="78">
        <f>'Balance N-1'!N4340</f>
        <v>0</v>
      </c>
      <c r="G4337" s="78">
        <f>'Balance N-1'!O4340</f>
        <v>0</v>
      </c>
      <c r="H4337" s="78">
        <f>'Balance N-1'!P4340</f>
        <v>0</v>
      </c>
      <c r="I4337" s="79">
        <f t="shared" si="67"/>
        <v>0</v>
      </c>
    </row>
    <row r="4338" spans="1:9" ht="15.6">
      <c r="A4338" s="85">
        <f>'Balance N-1'!I4341</f>
        <v>0</v>
      </c>
      <c r="B4338" s="75">
        <f>'Balance N-1'!J4341</f>
        <v>0</v>
      </c>
      <c r="C4338" s="78">
        <f>'Balance N-1'!K4341</f>
        <v>0</v>
      </c>
      <c r="D4338" s="78">
        <f>'Balance N-1'!L4341</f>
        <v>0</v>
      </c>
      <c r="E4338" s="78">
        <f>'Balance N-1'!M4341</f>
        <v>0</v>
      </c>
      <c r="F4338" s="78">
        <f>'Balance N-1'!N4341</f>
        <v>0</v>
      </c>
      <c r="G4338" s="78">
        <f>'Balance N-1'!O4341</f>
        <v>0</v>
      </c>
      <c r="H4338" s="78">
        <f>'Balance N-1'!P4341</f>
        <v>0</v>
      </c>
      <c r="I4338" s="79">
        <f t="shared" si="67"/>
        <v>0</v>
      </c>
    </row>
    <row r="4339" spans="1:9" ht="15.6">
      <c r="A4339" s="85">
        <f>'Balance N-1'!I4342</f>
        <v>0</v>
      </c>
      <c r="B4339" s="75">
        <f>'Balance N-1'!J4342</f>
        <v>0</v>
      </c>
      <c r="C4339" s="78">
        <f>'Balance N-1'!K4342</f>
        <v>0</v>
      </c>
      <c r="D4339" s="78">
        <f>'Balance N-1'!L4342</f>
        <v>0</v>
      </c>
      <c r="E4339" s="78">
        <f>'Balance N-1'!M4342</f>
        <v>0</v>
      </c>
      <c r="F4339" s="78">
        <f>'Balance N-1'!N4342</f>
        <v>0</v>
      </c>
      <c r="G4339" s="78">
        <f>'Balance N-1'!O4342</f>
        <v>0</v>
      </c>
      <c r="H4339" s="78">
        <f>'Balance N-1'!P4342</f>
        <v>0</v>
      </c>
      <c r="I4339" s="79">
        <f t="shared" si="67"/>
        <v>0</v>
      </c>
    </row>
    <row r="4340" spans="1:9" ht="15.6">
      <c r="A4340" s="85">
        <f>'Balance N-1'!I4343</f>
        <v>0</v>
      </c>
      <c r="B4340" s="75">
        <f>'Balance N-1'!J4343</f>
        <v>0</v>
      </c>
      <c r="C4340" s="78">
        <f>'Balance N-1'!K4343</f>
        <v>0</v>
      </c>
      <c r="D4340" s="78">
        <f>'Balance N-1'!L4343</f>
        <v>0</v>
      </c>
      <c r="E4340" s="78">
        <f>'Balance N-1'!M4343</f>
        <v>0</v>
      </c>
      <c r="F4340" s="78">
        <f>'Balance N-1'!N4343</f>
        <v>0</v>
      </c>
      <c r="G4340" s="78">
        <f>'Balance N-1'!O4343</f>
        <v>0</v>
      </c>
      <c r="H4340" s="78">
        <f>'Balance N-1'!P4343</f>
        <v>0</v>
      </c>
      <c r="I4340" s="79">
        <f t="shared" si="67"/>
        <v>0</v>
      </c>
    </row>
    <row r="4341" spans="1:9" ht="15.6">
      <c r="A4341" s="85">
        <f>'Balance N-1'!I4344</f>
        <v>0</v>
      </c>
      <c r="B4341" s="75">
        <f>'Balance N-1'!J4344</f>
        <v>0</v>
      </c>
      <c r="C4341" s="78">
        <f>'Balance N-1'!K4344</f>
        <v>0</v>
      </c>
      <c r="D4341" s="78">
        <f>'Balance N-1'!L4344</f>
        <v>0</v>
      </c>
      <c r="E4341" s="78">
        <f>'Balance N-1'!M4344</f>
        <v>0</v>
      </c>
      <c r="F4341" s="78">
        <f>'Balance N-1'!N4344</f>
        <v>0</v>
      </c>
      <c r="G4341" s="78">
        <f>'Balance N-1'!O4344</f>
        <v>0</v>
      </c>
      <c r="H4341" s="78">
        <f>'Balance N-1'!P4344</f>
        <v>0</v>
      </c>
      <c r="I4341" s="79">
        <f t="shared" si="67"/>
        <v>0</v>
      </c>
    </row>
    <row r="4342" spans="1:9" ht="15.6">
      <c r="A4342" s="85">
        <f>'Balance N-1'!I4345</f>
        <v>0</v>
      </c>
      <c r="B4342" s="75">
        <f>'Balance N-1'!J4345</f>
        <v>0</v>
      </c>
      <c r="C4342" s="78">
        <f>'Balance N-1'!K4345</f>
        <v>0</v>
      </c>
      <c r="D4342" s="78">
        <f>'Balance N-1'!L4345</f>
        <v>0</v>
      </c>
      <c r="E4342" s="78">
        <f>'Balance N-1'!M4345</f>
        <v>0</v>
      </c>
      <c r="F4342" s="78">
        <f>'Balance N-1'!N4345</f>
        <v>0</v>
      </c>
      <c r="G4342" s="78">
        <f>'Balance N-1'!O4345</f>
        <v>0</v>
      </c>
      <c r="H4342" s="78">
        <f>'Balance N-1'!P4345</f>
        <v>0</v>
      </c>
      <c r="I4342" s="79">
        <f t="shared" si="67"/>
        <v>0</v>
      </c>
    </row>
    <row r="4343" spans="1:9" ht="15.6">
      <c r="A4343" s="85">
        <f>'Balance N-1'!I4346</f>
        <v>0</v>
      </c>
      <c r="B4343" s="75">
        <f>'Balance N-1'!J4346</f>
        <v>0</v>
      </c>
      <c r="C4343" s="78">
        <f>'Balance N-1'!K4346</f>
        <v>0</v>
      </c>
      <c r="D4343" s="78">
        <f>'Balance N-1'!L4346</f>
        <v>0</v>
      </c>
      <c r="E4343" s="78">
        <f>'Balance N-1'!M4346</f>
        <v>0</v>
      </c>
      <c r="F4343" s="78">
        <f>'Balance N-1'!N4346</f>
        <v>0</v>
      </c>
      <c r="G4343" s="78">
        <f>'Balance N-1'!O4346</f>
        <v>0</v>
      </c>
      <c r="H4343" s="78">
        <f>'Balance N-1'!P4346</f>
        <v>0</v>
      </c>
      <c r="I4343" s="79">
        <f t="shared" si="67"/>
        <v>0</v>
      </c>
    </row>
    <row r="4344" spans="1:9" ht="15.6">
      <c r="A4344" s="85">
        <f>'Balance N-1'!I4347</f>
        <v>0</v>
      </c>
      <c r="B4344" s="75">
        <f>'Balance N-1'!J4347</f>
        <v>0</v>
      </c>
      <c r="C4344" s="78">
        <f>'Balance N-1'!K4347</f>
        <v>0</v>
      </c>
      <c r="D4344" s="78">
        <f>'Balance N-1'!L4347</f>
        <v>0</v>
      </c>
      <c r="E4344" s="78">
        <f>'Balance N-1'!M4347</f>
        <v>0</v>
      </c>
      <c r="F4344" s="78">
        <f>'Balance N-1'!N4347</f>
        <v>0</v>
      </c>
      <c r="G4344" s="78">
        <f>'Balance N-1'!O4347</f>
        <v>0</v>
      </c>
      <c r="H4344" s="78">
        <f>'Balance N-1'!P4347</f>
        <v>0</v>
      </c>
      <c r="I4344" s="79">
        <f t="shared" si="67"/>
        <v>0</v>
      </c>
    </row>
    <row r="4345" spans="1:9" ht="15.6">
      <c r="A4345" s="85">
        <f>'Balance N-1'!I4348</f>
        <v>0</v>
      </c>
      <c r="B4345" s="75">
        <f>'Balance N-1'!J4348</f>
        <v>0</v>
      </c>
      <c r="C4345" s="78">
        <f>'Balance N-1'!K4348</f>
        <v>0</v>
      </c>
      <c r="D4345" s="78">
        <f>'Balance N-1'!L4348</f>
        <v>0</v>
      </c>
      <c r="E4345" s="78">
        <f>'Balance N-1'!M4348</f>
        <v>0</v>
      </c>
      <c r="F4345" s="78">
        <f>'Balance N-1'!N4348</f>
        <v>0</v>
      </c>
      <c r="G4345" s="78">
        <f>'Balance N-1'!O4348</f>
        <v>0</v>
      </c>
      <c r="H4345" s="78">
        <f>'Balance N-1'!P4348</f>
        <v>0</v>
      </c>
      <c r="I4345" s="79">
        <f t="shared" si="67"/>
        <v>0</v>
      </c>
    </row>
    <row r="4346" spans="1:9" ht="15.6">
      <c r="A4346" s="85">
        <f>'Balance N-1'!I4349</f>
        <v>0</v>
      </c>
      <c r="B4346" s="75">
        <f>'Balance N-1'!J4349</f>
        <v>0</v>
      </c>
      <c r="C4346" s="78">
        <f>'Balance N-1'!K4349</f>
        <v>0</v>
      </c>
      <c r="D4346" s="78">
        <f>'Balance N-1'!L4349</f>
        <v>0</v>
      </c>
      <c r="E4346" s="78">
        <f>'Balance N-1'!M4349</f>
        <v>0</v>
      </c>
      <c r="F4346" s="78">
        <f>'Balance N-1'!N4349</f>
        <v>0</v>
      </c>
      <c r="G4346" s="78">
        <f>'Balance N-1'!O4349</f>
        <v>0</v>
      </c>
      <c r="H4346" s="78">
        <f>'Balance N-1'!P4349</f>
        <v>0</v>
      </c>
      <c r="I4346" s="79">
        <f t="shared" si="67"/>
        <v>0</v>
      </c>
    </row>
    <row r="4347" spans="1:9" ht="15.6">
      <c r="A4347" s="85">
        <f>'Balance N-1'!I4350</f>
        <v>0</v>
      </c>
      <c r="B4347" s="75">
        <f>'Balance N-1'!J4350</f>
        <v>0</v>
      </c>
      <c r="C4347" s="78">
        <f>'Balance N-1'!K4350</f>
        <v>0</v>
      </c>
      <c r="D4347" s="78">
        <f>'Balance N-1'!L4350</f>
        <v>0</v>
      </c>
      <c r="E4347" s="78">
        <f>'Balance N-1'!M4350</f>
        <v>0</v>
      </c>
      <c r="F4347" s="78">
        <f>'Balance N-1'!N4350</f>
        <v>0</v>
      </c>
      <c r="G4347" s="78">
        <f>'Balance N-1'!O4350</f>
        <v>0</v>
      </c>
      <c r="H4347" s="78">
        <f>'Balance N-1'!P4350</f>
        <v>0</v>
      </c>
      <c r="I4347" s="79">
        <f t="shared" si="67"/>
        <v>0</v>
      </c>
    </row>
    <row r="4348" spans="1:9" ht="15.6">
      <c r="A4348" s="85">
        <f>'Balance N-1'!I4351</f>
        <v>0</v>
      </c>
      <c r="B4348" s="75">
        <f>'Balance N-1'!J4351</f>
        <v>0</v>
      </c>
      <c r="C4348" s="78">
        <f>'Balance N-1'!K4351</f>
        <v>0</v>
      </c>
      <c r="D4348" s="78">
        <f>'Balance N-1'!L4351</f>
        <v>0</v>
      </c>
      <c r="E4348" s="78">
        <f>'Balance N-1'!M4351</f>
        <v>0</v>
      </c>
      <c r="F4348" s="78">
        <f>'Balance N-1'!N4351</f>
        <v>0</v>
      </c>
      <c r="G4348" s="78">
        <f>'Balance N-1'!O4351</f>
        <v>0</v>
      </c>
      <c r="H4348" s="78">
        <f>'Balance N-1'!P4351</f>
        <v>0</v>
      </c>
      <c r="I4348" s="79">
        <f t="shared" si="67"/>
        <v>0</v>
      </c>
    </row>
    <row r="4349" spans="1:9" ht="15.6">
      <c r="A4349" s="85">
        <f>'Balance N-1'!I4352</f>
        <v>0</v>
      </c>
      <c r="B4349" s="75">
        <f>'Balance N-1'!J4352</f>
        <v>0</v>
      </c>
      <c r="C4349" s="78">
        <f>'Balance N-1'!K4352</f>
        <v>0</v>
      </c>
      <c r="D4349" s="78">
        <f>'Balance N-1'!L4352</f>
        <v>0</v>
      </c>
      <c r="E4349" s="78">
        <f>'Balance N-1'!M4352</f>
        <v>0</v>
      </c>
      <c r="F4349" s="78">
        <f>'Balance N-1'!N4352</f>
        <v>0</v>
      </c>
      <c r="G4349" s="78">
        <f>'Balance N-1'!O4352</f>
        <v>0</v>
      </c>
      <c r="H4349" s="78">
        <f>'Balance N-1'!P4352</f>
        <v>0</v>
      </c>
      <c r="I4349" s="79">
        <f t="shared" si="67"/>
        <v>0</v>
      </c>
    </row>
    <row r="4350" spans="1:9" ht="15.6">
      <c r="A4350" s="85">
        <f>'Balance N-1'!I4353</f>
        <v>0</v>
      </c>
      <c r="B4350" s="75">
        <f>'Balance N-1'!J4353</f>
        <v>0</v>
      </c>
      <c r="C4350" s="78">
        <f>'Balance N-1'!K4353</f>
        <v>0</v>
      </c>
      <c r="D4350" s="78">
        <f>'Balance N-1'!L4353</f>
        <v>0</v>
      </c>
      <c r="E4350" s="78">
        <f>'Balance N-1'!M4353</f>
        <v>0</v>
      </c>
      <c r="F4350" s="78">
        <f>'Balance N-1'!N4353</f>
        <v>0</v>
      </c>
      <c r="G4350" s="78">
        <f>'Balance N-1'!O4353</f>
        <v>0</v>
      </c>
      <c r="H4350" s="78">
        <f>'Balance N-1'!P4353</f>
        <v>0</v>
      </c>
      <c r="I4350" s="79">
        <f t="shared" si="67"/>
        <v>0</v>
      </c>
    </row>
    <row r="4351" spans="1:9" ht="15.6">
      <c r="A4351" s="85">
        <f>'Balance N-1'!I4354</f>
        <v>0</v>
      </c>
      <c r="B4351" s="75">
        <f>'Balance N-1'!J4354</f>
        <v>0</v>
      </c>
      <c r="C4351" s="78">
        <f>'Balance N-1'!K4354</f>
        <v>0</v>
      </c>
      <c r="D4351" s="78">
        <f>'Balance N-1'!L4354</f>
        <v>0</v>
      </c>
      <c r="E4351" s="78">
        <f>'Balance N-1'!M4354</f>
        <v>0</v>
      </c>
      <c r="F4351" s="78">
        <f>'Balance N-1'!N4354</f>
        <v>0</v>
      </c>
      <c r="G4351" s="78">
        <f>'Balance N-1'!O4354</f>
        <v>0</v>
      </c>
      <c r="H4351" s="78">
        <f>'Balance N-1'!P4354</f>
        <v>0</v>
      </c>
      <c r="I4351" s="79">
        <f t="shared" si="67"/>
        <v>0</v>
      </c>
    </row>
    <row r="4352" spans="1:9" ht="15.6">
      <c r="A4352" s="85">
        <f>'Balance N-1'!I4355</f>
        <v>0</v>
      </c>
      <c r="B4352" s="75">
        <f>'Balance N-1'!J4355</f>
        <v>0</v>
      </c>
      <c r="C4352" s="78">
        <f>'Balance N-1'!K4355</f>
        <v>0</v>
      </c>
      <c r="D4352" s="78">
        <f>'Balance N-1'!L4355</f>
        <v>0</v>
      </c>
      <c r="E4352" s="78">
        <f>'Balance N-1'!M4355</f>
        <v>0</v>
      </c>
      <c r="F4352" s="78">
        <f>'Balance N-1'!N4355</f>
        <v>0</v>
      </c>
      <c r="G4352" s="78">
        <f>'Balance N-1'!O4355</f>
        <v>0</v>
      </c>
      <c r="H4352" s="78">
        <f>'Balance N-1'!P4355</f>
        <v>0</v>
      </c>
      <c r="I4352" s="79">
        <f t="shared" si="67"/>
        <v>0</v>
      </c>
    </row>
    <row r="4353" spans="1:9" ht="15.6">
      <c r="A4353" s="85">
        <f>'Balance N-1'!I4356</f>
        <v>0</v>
      </c>
      <c r="B4353" s="75">
        <f>'Balance N-1'!J4356</f>
        <v>0</v>
      </c>
      <c r="C4353" s="78">
        <f>'Balance N-1'!K4356</f>
        <v>0</v>
      </c>
      <c r="D4353" s="78">
        <f>'Balance N-1'!L4356</f>
        <v>0</v>
      </c>
      <c r="E4353" s="78">
        <f>'Balance N-1'!M4356</f>
        <v>0</v>
      </c>
      <c r="F4353" s="78">
        <f>'Balance N-1'!N4356</f>
        <v>0</v>
      </c>
      <c r="G4353" s="78">
        <f>'Balance N-1'!O4356</f>
        <v>0</v>
      </c>
      <c r="H4353" s="78">
        <f>'Balance N-1'!P4356</f>
        <v>0</v>
      </c>
      <c r="I4353" s="79">
        <f t="shared" si="67"/>
        <v>0</v>
      </c>
    </row>
    <row r="4354" spans="1:9" ht="15.6">
      <c r="A4354" s="85">
        <f>'Balance N-1'!I4357</f>
        <v>0</v>
      </c>
      <c r="B4354" s="75">
        <f>'Balance N-1'!J4357</f>
        <v>0</v>
      </c>
      <c r="C4354" s="78">
        <f>'Balance N-1'!K4357</f>
        <v>0</v>
      </c>
      <c r="D4354" s="78">
        <f>'Balance N-1'!L4357</f>
        <v>0</v>
      </c>
      <c r="E4354" s="78">
        <f>'Balance N-1'!M4357</f>
        <v>0</v>
      </c>
      <c r="F4354" s="78">
        <f>'Balance N-1'!N4357</f>
        <v>0</v>
      </c>
      <c r="G4354" s="78">
        <f>'Balance N-1'!O4357</f>
        <v>0</v>
      </c>
      <c r="H4354" s="78">
        <f>'Balance N-1'!P4357</f>
        <v>0</v>
      </c>
      <c r="I4354" s="79">
        <f t="shared" si="67"/>
        <v>0</v>
      </c>
    </row>
    <row r="4355" spans="1:9" ht="15.6">
      <c r="A4355" s="85">
        <f>'Balance N-1'!I4358</f>
        <v>0</v>
      </c>
      <c r="B4355" s="75">
        <f>'Balance N-1'!J4358</f>
        <v>0</v>
      </c>
      <c r="C4355" s="78">
        <f>'Balance N-1'!K4358</f>
        <v>0</v>
      </c>
      <c r="D4355" s="78">
        <f>'Balance N-1'!L4358</f>
        <v>0</v>
      </c>
      <c r="E4355" s="78">
        <f>'Balance N-1'!M4358</f>
        <v>0</v>
      </c>
      <c r="F4355" s="78">
        <f>'Balance N-1'!N4358</f>
        <v>0</v>
      </c>
      <c r="G4355" s="78">
        <f>'Balance N-1'!O4358</f>
        <v>0</v>
      </c>
      <c r="H4355" s="78">
        <f>'Balance N-1'!P4358</f>
        <v>0</v>
      </c>
      <c r="I4355" s="79">
        <f t="shared" ref="I4355:I4418" si="68">(C4355-D4355)+(E4355-F4355)-(G4355-H4355)</f>
        <v>0</v>
      </c>
    </row>
    <row r="4356" spans="1:9" ht="15.6">
      <c r="A4356" s="85">
        <f>'Balance N-1'!I4359</f>
        <v>0</v>
      </c>
      <c r="B4356" s="75">
        <f>'Balance N-1'!J4359</f>
        <v>0</v>
      </c>
      <c r="C4356" s="78">
        <f>'Balance N-1'!K4359</f>
        <v>0</v>
      </c>
      <c r="D4356" s="78">
        <f>'Balance N-1'!L4359</f>
        <v>0</v>
      </c>
      <c r="E4356" s="78">
        <f>'Balance N-1'!M4359</f>
        <v>0</v>
      </c>
      <c r="F4356" s="78">
        <f>'Balance N-1'!N4359</f>
        <v>0</v>
      </c>
      <c r="G4356" s="78">
        <f>'Balance N-1'!O4359</f>
        <v>0</v>
      </c>
      <c r="H4356" s="78">
        <f>'Balance N-1'!P4359</f>
        <v>0</v>
      </c>
      <c r="I4356" s="79">
        <f t="shared" si="68"/>
        <v>0</v>
      </c>
    </row>
    <row r="4357" spans="1:9" ht="15.6">
      <c r="A4357" s="85">
        <f>'Balance N-1'!I4360</f>
        <v>0</v>
      </c>
      <c r="B4357" s="75">
        <f>'Balance N-1'!J4360</f>
        <v>0</v>
      </c>
      <c r="C4357" s="78">
        <f>'Balance N-1'!K4360</f>
        <v>0</v>
      </c>
      <c r="D4357" s="78">
        <f>'Balance N-1'!L4360</f>
        <v>0</v>
      </c>
      <c r="E4357" s="78">
        <f>'Balance N-1'!M4360</f>
        <v>0</v>
      </c>
      <c r="F4357" s="78">
        <f>'Balance N-1'!N4360</f>
        <v>0</v>
      </c>
      <c r="G4357" s="78">
        <f>'Balance N-1'!O4360</f>
        <v>0</v>
      </c>
      <c r="H4357" s="78">
        <f>'Balance N-1'!P4360</f>
        <v>0</v>
      </c>
      <c r="I4357" s="79">
        <f t="shared" si="68"/>
        <v>0</v>
      </c>
    </row>
    <row r="4358" spans="1:9" ht="15.6">
      <c r="A4358" s="85">
        <f>'Balance N-1'!I4361</f>
        <v>0</v>
      </c>
      <c r="B4358" s="75">
        <f>'Balance N-1'!J4361</f>
        <v>0</v>
      </c>
      <c r="C4358" s="78">
        <f>'Balance N-1'!K4361</f>
        <v>0</v>
      </c>
      <c r="D4358" s="78">
        <f>'Balance N-1'!L4361</f>
        <v>0</v>
      </c>
      <c r="E4358" s="78">
        <f>'Balance N-1'!M4361</f>
        <v>0</v>
      </c>
      <c r="F4358" s="78">
        <f>'Balance N-1'!N4361</f>
        <v>0</v>
      </c>
      <c r="G4358" s="78">
        <f>'Balance N-1'!O4361</f>
        <v>0</v>
      </c>
      <c r="H4358" s="78">
        <f>'Balance N-1'!P4361</f>
        <v>0</v>
      </c>
      <c r="I4358" s="79">
        <f t="shared" si="68"/>
        <v>0</v>
      </c>
    </row>
    <row r="4359" spans="1:9" ht="15.6">
      <c r="A4359" s="85">
        <f>'Balance N-1'!I4362</f>
        <v>0</v>
      </c>
      <c r="B4359" s="75">
        <f>'Balance N-1'!J4362</f>
        <v>0</v>
      </c>
      <c r="C4359" s="78">
        <f>'Balance N-1'!K4362</f>
        <v>0</v>
      </c>
      <c r="D4359" s="78">
        <f>'Balance N-1'!L4362</f>
        <v>0</v>
      </c>
      <c r="E4359" s="78">
        <f>'Balance N-1'!M4362</f>
        <v>0</v>
      </c>
      <c r="F4359" s="78">
        <f>'Balance N-1'!N4362</f>
        <v>0</v>
      </c>
      <c r="G4359" s="78">
        <f>'Balance N-1'!O4362</f>
        <v>0</v>
      </c>
      <c r="H4359" s="78">
        <f>'Balance N-1'!P4362</f>
        <v>0</v>
      </c>
      <c r="I4359" s="79">
        <f t="shared" si="68"/>
        <v>0</v>
      </c>
    </row>
    <row r="4360" spans="1:9" ht="15.6">
      <c r="A4360" s="85">
        <f>'Balance N-1'!I4363</f>
        <v>0</v>
      </c>
      <c r="B4360" s="75">
        <f>'Balance N-1'!J4363</f>
        <v>0</v>
      </c>
      <c r="C4360" s="78">
        <f>'Balance N-1'!K4363</f>
        <v>0</v>
      </c>
      <c r="D4360" s="78">
        <f>'Balance N-1'!L4363</f>
        <v>0</v>
      </c>
      <c r="E4360" s="78">
        <f>'Balance N-1'!M4363</f>
        <v>0</v>
      </c>
      <c r="F4360" s="78">
        <f>'Balance N-1'!N4363</f>
        <v>0</v>
      </c>
      <c r="G4360" s="78">
        <f>'Balance N-1'!O4363</f>
        <v>0</v>
      </c>
      <c r="H4360" s="78">
        <f>'Balance N-1'!P4363</f>
        <v>0</v>
      </c>
      <c r="I4360" s="79">
        <f t="shared" si="68"/>
        <v>0</v>
      </c>
    </row>
    <row r="4361" spans="1:9" ht="15.6">
      <c r="A4361" s="85">
        <f>'Balance N-1'!I4364</f>
        <v>0</v>
      </c>
      <c r="B4361" s="75">
        <f>'Balance N-1'!J4364</f>
        <v>0</v>
      </c>
      <c r="C4361" s="78">
        <f>'Balance N-1'!K4364</f>
        <v>0</v>
      </c>
      <c r="D4361" s="78">
        <f>'Balance N-1'!L4364</f>
        <v>0</v>
      </c>
      <c r="E4361" s="78">
        <f>'Balance N-1'!M4364</f>
        <v>0</v>
      </c>
      <c r="F4361" s="78">
        <f>'Balance N-1'!N4364</f>
        <v>0</v>
      </c>
      <c r="G4361" s="78">
        <f>'Balance N-1'!O4364</f>
        <v>0</v>
      </c>
      <c r="H4361" s="78">
        <f>'Balance N-1'!P4364</f>
        <v>0</v>
      </c>
      <c r="I4361" s="79">
        <f t="shared" si="68"/>
        <v>0</v>
      </c>
    </row>
    <row r="4362" spans="1:9" ht="15.6">
      <c r="A4362" s="85">
        <f>'Balance N-1'!I4365</f>
        <v>0</v>
      </c>
      <c r="B4362" s="75">
        <f>'Balance N-1'!J4365</f>
        <v>0</v>
      </c>
      <c r="C4362" s="78">
        <f>'Balance N-1'!K4365</f>
        <v>0</v>
      </c>
      <c r="D4362" s="78">
        <f>'Balance N-1'!L4365</f>
        <v>0</v>
      </c>
      <c r="E4362" s="78">
        <f>'Balance N-1'!M4365</f>
        <v>0</v>
      </c>
      <c r="F4362" s="78">
        <f>'Balance N-1'!N4365</f>
        <v>0</v>
      </c>
      <c r="G4362" s="78">
        <f>'Balance N-1'!O4365</f>
        <v>0</v>
      </c>
      <c r="H4362" s="78">
        <f>'Balance N-1'!P4365</f>
        <v>0</v>
      </c>
      <c r="I4362" s="79">
        <f t="shared" si="68"/>
        <v>0</v>
      </c>
    </row>
    <row r="4363" spans="1:9" ht="15.6">
      <c r="A4363" s="85">
        <f>'Balance N-1'!I4366</f>
        <v>0</v>
      </c>
      <c r="B4363" s="75">
        <f>'Balance N-1'!J4366</f>
        <v>0</v>
      </c>
      <c r="C4363" s="78">
        <f>'Balance N-1'!K4366</f>
        <v>0</v>
      </c>
      <c r="D4363" s="78">
        <f>'Balance N-1'!L4366</f>
        <v>0</v>
      </c>
      <c r="E4363" s="78">
        <f>'Balance N-1'!M4366</f>
        <v>0</v>
      </c>
      <c r="F4363" s="78">
        <f>'Balance N-1'!N4366</f>
        <v>0</v>
      </c>
      <c r="G4363" s="78">
        <f>'Balance N-1'!O4366</f>
        <v>0</v>
      </c>
      <c r="H4363" s="78">
        <f>'Balance N-1'!P4366</f>
        <v>0</v>
      </c>
      <c r="I4363" s="79">
        <f t="shared" si="68"/>
        <v>0</v>
      </c>
    </row>
    <row r="4364" spans="1:9" ht="15.6">
      <c r="A4364" s="85">
        <f>'Balance N-1'!I4367</f>
        <v>0</v>
      </c>
      <c r="B4364" s="75">
        <f>'Balance N-1'!J4367</f>
        <v>0</v>
      </c>
      <c r="C4364" s="78">
        <f>'Balance N-1'!K4367</f>
        <v>0</v>
      </c>
      <c r="D4364" s="78">
        <f>'Balance N-1'!L4367</f>
        <v>0</v>
      </c>
      <c r="E4364" s="78">
        <f>'Balance N-1'!M4367</f>
        <v>0</v>
      </c>
      <c r="F4364" s="78">
        <f>'Balance N-1'!N4367</f>
        <v>0</v>
      </c>
      <c r="G4364" s="78">
        <f>'Balance N-1'!O4367</f>
        <v>0</v>
      </c>
      <c r="H4364" s="78">
        <f>'Balance N-1'!P4367</f>
        <v>0</v>
      </c>
      <c r="I4364" s="79">
        <f t="shared" si="68"/>
        <v>0</v>
      </c>
    </row>
    <row r="4365" spans="1:9" ht="15.6">
      <c r="A4365" s="85">
        <f>'Balance N-1'!I4368</f>
        <v>0</v>
      </c>
      <c r="B4365" s="75">
        <f>'Balance N-1'!J4368</f>
        <v>0</v>
      </c>
      <c r="C4365" s="78">
        <f>'Balance N-1'!K4368</f>
        <v>0</v>
      </c>
      <c r="D4365" s="78">
        <f>'Balance N-1'!L4368</f>
        <v>0</v>
      </c>
      <c r="E4365" s="78">
        <f>'Balance N-1'!M4368</f>
        <v>0</v>
      </c>
      <c r="F4365" s="78">
        <f>'Balance N-1'!N4368</f>
        <v>0</v>
      </c>
      <c r="G4365" s="78">
        <f>'Balance N-1'!O4368</f>
        <v>0</v>
      </c>
      <c r="H4365" s="78">
        <f>'Balance N-1'!P4368</f>
        <v>0</v>
      </c>
      <c r="I4365" s="79">
        <f t="shared" si="68"/>
        <v>0</v>
      </c>
    </row>
    <row r="4366" spans="1:9" ht="15.6">
      <c r="A4366" s="85">
        <f>'Balance N-1'!I4369</f>
        <v>0</v>
      </c>
      <c r="B4366" s="75">
        <f>'Balance N-1'!J4369</f>
        <v>0</v>
      </c>
      <c r="C4366" s="78">
        <f>'Balance N-1'!K4369</f>
        <v>0</v>
      </c>
      <c r="D4366" s="78">
        <f>'Balance N-1'!L4369</f>
        <v>0</v>
      </c>
      <c r="E4366" s="78">
        <f>'Balance N-1'!M4369</f>
        <v>0</v>
      </c>
      <c r="F4366" s="78">
        <f>'Balance N-1'!N4369</f>
        <v>0</v>
      </c>
      <c r="G4366" s="78">
        <f>'Balance N-1'!O4369</f>
        <v>0</v>
      </c>
      <c r="H4366" s="78">
        <f>'Balance N-1'!P4369</f>
        <v>0</v>
      </c>
      <c r="I4366" s="79">
        <f t="shared" si="68"/>
        <v>0</v>
      </c>
    </row>
    <row r="4367" spans="1:9" ht="15.6">
      <c r="A4367" s="85">
        <f>'Balance N-1'!I4370</f>
        <v>0</v>
      </c>
      <c r="B4367" s="75">
        <f>'Balance N-1'!J4370</f>
        <v>0</v>
      </c>
      <c r="C4367" s="78">
        <f>'Balance N-1'!K4370</f>
        <v>0</v>
      </c>
      <c r="D4367" s="78">
        <f>'Balance N-1'!L4370</f>
        <v>0</v>
      </c>
      <c r="E4367" s="78">
        <f>'Balance N-1'!M4370</f>
        <v>0</v>
      </c>
      <c r="F4367" s="78">
        <f>'Balance N-1'!N4370</f>
        <v>0</v>
      </c>
      <c r="G4367" s="78">
        <f>'Balance N-1'!O4370</f>
        <v>0</v>
      </c>
      <c r="H4367" s="78">
        <f>'Balance N-1'!P4370</f>
        <v>0</v>
      </c>
      <c r="I4367" s="79">
        <f t="shared" si="68"/>
        <v>0</v>
      </c>
    </row>
    <row r="4368" spans="1:9" ht="15.6">
      <c r="A4368" s="85">
        <f>'Balance N-1'!I4371</f>
        <v>0</v>
      </c>
      <c r="B4368" s="75">
        <f>'Balance N-1'!J4371</f>
        <v>0</v>
      </c>
      <c r="C4368" s="78">
        <f>'Balance N-1'!K4371</f>
        <v>0</v>
      </c>
      <c r="D4368" s="78">
        <f>'Balance N-1'!L4371</f>
        <v>0</v>
      </c>
      <c r="E4368" s="78">
        <f>'Balance N-1'!M4371</f>
        <v>0</v>
      </c>
      <c r="F4368" s="78">
        <f>'Balance N-1'!N4371</f>
        <v>0</v>
      </c>
      <c r="G4368" s="78">
        <f>'Balance N-1'!O4371</f>
        <v>0</v>
      </c>
      <c r="H4368" s="78">
        <f>'Balance N-1'!P4371</f>
        <v>0</v>
      </c>
      <c r="I4368" s="79">
        <f t="shared" si="68"/>
        <v>0</v>
      </c>
    </row>
    <row r="4369" spans="1:9" ht="15.6">
      <c r="A4369" s="85">
        <f>'Balance N-1'!I4372</f>
        <v>0</v>
      </c>
      <c r="B4369" s="75">
        <f>'Balance N-1'!J4372</f>
        <v>0</v>
      </c>
      <c r="C4369" s="78">
        <f>'Balance N-1'!K4372</f>
        <v>0</v>
      </c>
      <c r="D4369" s="78">
        <f>'Balance N-1'!L4372</f>
        <v>0</v>
      </c>
      <c r="E4369" s="78">
        <f>'Balance N-1'!M4372</f>
        <v>0</v>
      </c>
      <c r="F4369" s="78">
        <f>'Balance N-1'!N4372</f>
        <v>0</v>
      </c>
      <c r="G4369" s="78">
        <f>'Balance N-1'!O4372</f>
        <v>0</v>
      </c>
      <c r="H4369" s="78">
        <f>'Balance N-1'!P4372</f>
        <v>0</v>
      </c>
      <c r="I4369" s="79">
        <f t="shared" si="68"/>
        <v>0</v>
      </c>
    </row>
    <row r="4370" spans="1:9" ht="15.6">
      <c r="A4370" s="85">
        <f>'Balance N-1'!I4373</f>
        <v>0</v>
      </c>
      <c r="B4370" s="75">
        <f>'Balance N-1'!J4373</f>
        <v>0</v>
      </c>
      <c r="C4370" s="78">
        <f>'Balance N-1'!K4373</f>
        <v>0</v>
      </c>
      <c r="D4370" s="78">
        <f>'Balance N-1'!L4373</f>
        <v>0</v>
      </c>
      <c r="E4370" s="78">
        <f>'Balance N-1'!M4373</f>
        <v>0</v>
      </c>
      <c r="F4370" s="78">
        <f>'Balance N-1'!N4373</f>
        <v>0</v>
      </c>
      <c r="G4370" s="78">
        <f>'Balance N-1'!O4373</f>
        <v>0</v>
      </c>
      <c r="H4370" s="78">
        <f>'Balance N-1'!P4373</f>
        <v>0</v>
      </c>
      <c r="I4370" s="79">
        <f t="shared" si="68"/>
        <v>0</v>
      </c>
    </row>
    <row r="4371" spans="1:9" ht="15.6">
      <c r="A4371" s="85">
        <f>'Balance N-1'!I4374</f>
        <v>0</v>
      </c>
      <c r="B4371" s="75">
        <f>'Balance N-1'!J4374</f>
        <v>0</v>
      </c>
      <c r="C4371" s="78">
        <f>'Balance N-1'!K4374</f>
        <v>0</v>
      </c>
      <c r="D4371" s="78">
        <f>'Balance N-1'!L4374</f>
        <v>0</v>
      </c>
      <c r="E4371" s="78">
        <f>'Balance N-1'!M4374</f>
        <v>0</v>
      </c>
      <c r="F4371" s="78">
        <f>'Balance N-1'!N4374</f>
        <v>0</v>
      </c>
      <c r="G4371" s="78">
        <f>'Balance N-1'!O4374</f>
        <v>0</v>
      </c>
      <c r="H4371" s="78">
        <f>'Balance N-1'!P4374</f>
        <v>0</v>
      </c>
      <c r="I4371" s="79">
        <f t="shared" si="68"/>
        <v>0</v>
      </c>
    </row>
    <row r="4372" spans="1:9" ht="15.6">
      <c r="A4372" s="85">
        <f>'Balance N-1'!I4375</f>
        <v>0</v>
      </c>
      <c r="B4372" s="75">
        <f>'Balance N-1'!J4375</f>
        <v>0</v>
      </c>
      <c r="C4372" s="78">
        <f>'Balance N-1'!K4375</f>
        <v>0</v>
      </c>
      <c r="D4372" s="78">
        <f>'Balance N-1'!L4375</f>
        <v>0</v>
      </c>
      <c r="E4372" s="78">
        <f>'Balance N-1'!M4375</f>
        <v>0</v>
      </c>
      <c r="F4372" s="78">
        <f>'Balance N-1'!N4375</f>
        <v>0</v>
      </c>
      <c r="G4372" s="78">
        <f>'Balance N-1'!O4375</f>
        <v>0</v>
      </c>
      <c r="H4372" s="78">
        <f>'Balance N-1'!P4375</f>
        <v>0</v>
      </c>
      <c r="I4372" s="79">
        <f t="shared" si="68"/>
        <v>0</v>
      </c>
    </row>
    <row r="4373" spans="1:9" ht="15.6">
      <c r="A4373" s="85">
        <f>'Balance N-1'!I4376</f>
        <v>0</v>
      </c>
      <c r="B4373" s="75">
        <f>'Balance N-1'!J4376</f>
        <v>0</v>
      </c>
      <c r="C4373" s="78">
        <f>'Balance N-1'!K4376</f>
        <v>0</v>
      </c>
      <c r="D4373" s="78">
        <f>'Balance N-1'!L4376</f>
        <v>0</v>
      </c>
      <c r="E4373" s="78">
        <f>'Balance N-1'!M4376</f>
        <v>0</v>
      </c>
      <c r="F4373" s="78">
        <f>'Balance N-1'!N4376</f>
        <v>0</v>
      </c>
      <c r="G4373" s="78">
        <f>'Balance N-1'!O4376</f>
        <v>0</v>
      </c>
      <c r="H4373" s="78">
        <f>'Balance N-1'!P4376</f>
        <v>0</v>
      </c>
      <c r="I4373" s="79">
        <f t="shared" si="68"/>
        <v>0</v>
      </c>
    </row>
    <row r="4374" spans="1:9" ht="15.6">
      <c r="A4374" s="85">
        <f>'Balance N-1'!I4377</f>
        <v>0</v>
      </c>
      <c r="B4374" s="75">
        <f>'Balance N-1'!J4377</f>
        <v>0</v>
      </c>
      <c r="C4374" s="78">
        <f>'Balance N-1'!K4377</f>
        <v>0</v>
      </c>
      <c r="D4374" s="78">
        <f>'Balance N-1'!L4377</f>
        <v>0</v>
      </c>
      <c r="E4374" s="78">
        <f>'Balance N-1'!M4377</f>
        <v>0</v>
      </c>
      <c r="F4374" s="78">
        <f>'Balance N-1'!N4377</f>
        <v>0</v>
      </c>
      <c r="G4374" s="78">
        <f>'Balance N-1'!O4377</f>
        <v>0</v>
      </c>
      <c r="H4374" s="78">
        <f>'Balance N-1'!P4377</f>
        <v>0</v>
      </c>
      <c r="I4374" s="79">
        <f t="shared" si="68"/>
        <v>0</v>
      </c>
    </row>
    <row r="4375" spans="1:9" ht="15.6">
      <c r="A4375" s="85">
        <f>'Balance N-1'!I4378</f>
        <v>0</v>
      </c>
      <c r="B4375" s="75">
        <f>'Balance N-1'!J4378</f>
        <v>0</v>
      </c>
      <c r="C4375" s="78">
        <f>'Balance N-1'!K4378</f>
        <v>0</v>
      </c>
      <c r="D4375" s="78">
        <f>'Balance N-1'!L4378</f>
        <v>0</v>
      </c>
      <c r="E4375" s="78">
        <f>'Balance N-1'!M4378</f>
        <v>0</v>
      </c>
      <c r="F4375" s="78">
        <f>'Balance N-1'!N4378</f>
        <v>0</v>
      </c>
      <c r="G4375" s="78">
        <f>'Balance N-1'!O4378</f>
        <v>0</v>
      </c>
      <c r="H4375" s="78">
        <f>'Balance N-1'!P4378</f>
        <v>0</v>
      </c>
      <c r="I4375" s="79">
        <f t="shared" si="68"/>
        <v>0</v>
      </c>
    </row>
    <row r="4376" spans="1:9" ht="15.6">
      <c r="A4376" s="85">
        <f>'Balance N-1'!I4379</f>
        <v>0</v>
      </c>
      <c r="B4376" s="75">
        <f>'Balance N-1'!J4379</f>
        <v>0</v>
      </c>
      <c r="C4376" s="78">
        <f>'Balance N-1'!K4379</f>
        <v>0</v>
      </c>
      <c r="D4376" s="78">
        <f>'Balance N-1'!L4379</f>
        <v>0</v>
      </c>
      <c r="E4376" s="78">
        <f>'Balance N-1'!M4379</f>
        <v>0</v>
      </c>
      <c r="F4376" s="78">
        <f>'Balance N-1'!N4379</f>
        <v>0</v>
      </c>
      <c r="G4376" s="78">
        <f>'Balance N-1'!O4379</f>
        <v>0</v>
      </c>
      <c r="H4376" s="78">
        <f>'Balance N-1'!P4379</f>
        <v>0</v>
      </c>
      <c r="I4376" s="79">
        <f t="shared" si="68"/>
        <v>0</v>
      </c>
    </row>
    <row r="4377" spans="1:9" ht="15.6">
      <c r="A4377" s="85">
        <f>'Balance N-1'!I4380</f>
        <v>0</v>
      </c>
      <c r="B4377" s="75">
        <f>'Balance N-1'!J4380</f>
        <v>0</v>
      </c>
      <c r="C4377" s="78">
        <f>'Balance N-1'!K4380</f>
        <v>0</v>
      </c>
      <c r="D4377" s="78">
        <f>'Balance N-1'!L4380</f>
        <v>0</v>
      </c>
      <c r="E4377" s="78">
        <f>'Balance N-1'!M4380</f>
        <v>0</v>
      </c>
      <c r="F4377" s="78">
        <f>'Balance N-1'!N4380</f>
        <v>0</v>
      </c>
      <c r="G4377" s="78">
        <f>'Balance N-1'!O4380</f>
        <v>0</v>
      </c>
      <c r="H4377" s="78">
        <f>'Balance N-1'!P4380</f>
        <v>0</v>
      </c>
      <c r="I4377" s="79">
        <f t="shared" si="68"/>
        <v>0</v>
      </c>
    </row>
    <row r="4378" spans="1:9" ht="15.6">
      <c r="A4378" s="85">
        <f>'Balance N-1'!I4381</f>
        <v>0</v>
      </c>
      <c r="B4378" s="75">
        <f>'Balance N-1'!J4381</f>
        <v>0</v>
      </c>
      <c r="C4378" s="78">
        <f>'Balance N-1'!K4381</f>
        <v>0</v>
      </c>
      <c r="D4378" s="78">
        <f>'Balance N-1'!L4381</f>
        <v>0</v>
      </c>
      <c r="E4378" s="78">
        <f>'Balance N-1'!M4381</f>
        <v>0</v>
      </c>
      <c r="F4378" s="78">
        <f>'Balance N-1'!N4381</f>
        <v>0</v>
      </c>
      <c r="G4378" s="78">
        <f>'Balance N-1'!O4381</f>
        <v>0</v>
      </c>
      <c r="H4378" s="78">
        <f>'Balance N-1'!P4381</f>
        <v>0</v>
      </c>
      <c r="I4378" s="79">
        <f t="shared" si="68"/>
        <v>0</v>
      </c>
    </row>
    <row r="4379" spans="1:9" ht="15.6">
      <c r="A4379" s="85">
        <f>'Balance N-1'!I4382</f>
        <v>0</v>
      </c>
      <c r="B4379" s="75">
        <f>'Balance N-1'!J4382</f>
        <v>0</v>
      </c>
      <c r="C4379" s="78">
        <f>'Balance N-1'!K4382</f>
        <v>0</v>
      </c>
      <c r="D4379" s="78">
        <f>'Balance N-1'!L4382</f>
        <v>0</v>
      </c>
      <c r="E4379" s="78">
        <f>'Balance N-1'!M4382</f>
        <v>0</v>
      </c>
      <c r="F4379" s="78">
        <f>'Balance N-1'!N4382</f>
        <v>0</v>
      </c>
      <c r="G4379" s="78">
        <f>'Balance N-1'!O4382</f>
        <v>0</v>
      </c>
      <c r="H4379" s="78">
        <f>'Balance N-1'!P4382</f>
        <v>0</v>
      </c>
      <c r="I4379" s="79">
        <f t="shared" si="68"/>
        <v>0</v>
      </c>
    </row>
    <row r="4380" spans="1:9" ht="15.6">
      <c r="A4380" s="85">
        <f>'Balance N-1'!I4383</f>
        <v>0</v>
      </c>
      <c r="B4380" s="75">
        <f>'Balance N-1'!J4383</f>
        <v>0</v>
      </c>
      <c r="C4380" s="78">
        <f>'Balance N-1'!K4383</f>
        <v>0</v>
      </c>
      <c r="D4380" s="78">
        <f>'Balance N-1'!L4383</f>
        <v>0</v>
      </c>
      <c r="E4380" s="78">
        <f>'Balance N-1'!M4383</f>
        <v>0</v>
      </c>
      <c r="F4380" s="78">
        <f>'Balance N-1'!N4383</f>
        <v>0</v>
      </c>
      <c r="G4380" s="78">
        <f>'Balance N-1'!O4383</f>
        <v>0</v>
      </c>
      <c r="H4380" s="78">
        <f>'Balance N-1'!P4383</f>
        <v>0</v>
      </c>
      <c r="I4380" s="79">
        <f t="shared" si="68"/>
        <v>0</v>
      </c>
    </row>
    <row r="4381" spans="1:9" ht="15.6">
      <c r="A4381" s="85">
        <f>'Balance N-1'!I4384</f>
        <v>0</v>
      </c>
      <c r="B4381" s="75">
        <f>'Balance N-1'!J4384</f>
        <v>0</v>
      </c>
      <c r="C4381" s="78">
        <f>'Balance N-1'!K4384</f>
        <v>0</v>
      </c>
      <c r="D4381" s="78">
        <f>'Balance N-1'!L4384</f>
        <v>0</v>
      </c>
      <c r="E4381" s="78">
        <f>'Balance N-1'!M4384</f>
        <v>0</v>
      </c>
      <c r="F4381" s="78">
        <f>'Balance N-1'!N4384</f>
        <v>0</v>
      </c>
      <c r="G4381" s="78">
        <f>'Balance N-1'!O4384</f>
        <v>0</v>
      </c>
      <c r="H4381" s="78">
        <f>'Balance N-1'!P4384</f>
        <v>0</v>
      </c>
      <c r="I4381" s="79">
        <f t="shared" si="68"/>
        <v>0</v>
      </c>
    </row>
    <row r="4382" spans="1:9" ht="15.6">
      <c r="A4382" s="85">
        <f>'Balance N-1'!I4385</f>
        <v>0</v>
      </c>
      <c r="B4382" s="75">
        <f>'Balance N-1'!J4385</f>
        <v>0</v>
      </c>
      <c r="C4382" s="78">
        <f>'Balance N-1'!K4385</f>
        <v>0</v>
      </c>
      <c r="D4382" s="78">
        <f>'Balance N-1'!L4385</f>
        <v>0</v>
      </c>
      <c r="E4382" s="78">
        <f>'Balance N-1'!M4385</f>
        <v>0</v>
      </c>
      <c r="F4382" s="78">
        <f>'Balance N-1'!N4385</f>
        <v>0</v>
      </c>
      <c r="G4382" s="78">
        <f>'Balance N-1'!O4385</f>
        <v>0</v>
      </c>
      <c r="H4382" s="78">
        <f>'Balance N-1'!P4385</f>
        <v>0</v>
      </c>
      <c r="I4382" s="79">
        <f t="shared" si="68"/>
        <v>0</v>
      </c>
    </row>
    <row r="4383" spans="1:9" ht="15.6">
      <c r="A4383" s="85">
        <f>'Balance N-1'!I4386</f>
        <v>0</v>
      </c>
      <c r="B4383" s="75">
        <f>'Balance N-1'!J4386</f>
        <v>0</v>
      </c>
      <c r="C4383" s="78">
        <f>'Balance N-1'!K4386</f>
        <v>0</v>
      </c>
      <c r="D4383" s="78">
        <f>'Balance N-1'!L4386</f>
        <v>0</v>
      </c>
      <c r="E4383" s="78">
        <f>'Balance N-1'!M4386</f>
        <v>0</v>
      </c>
      <c r="F4383" s="78">
        <f>'Balance N-1'!N4386</f>
        <v>0</v>
      </c>
      <c r="G4383" s="78">
        <f>'Balance N-1'!O4386</f>
        <v>0</v>
      </c>
      <c r="H4383" s="78">
        <f>'Balance N-1'!P4386</f>
        <v>0</v>
      </c>
      <c r="I4383" s="79">
        <f t="shared" si="68"/>
        <v>0</v>
      </c>
    </row>
    <row r="4384" spans="1:9" ht="15.6">
      <c r="A4384" s="85">
        <f>'Balance N-1'!I4387</f>
        <v>0</v>
      </c>
      <c r="B4384" s="75">
        <f>'Balance N-1'!J4387</f>
        <v>0</v>
      </c>
      <c r="C4384" s="78">
        <f>'Balance N-1'!K4387</f>
        <v>0</v>
      </c>
      <c r="D4384" s="78">
        <f>'Balance N-1'!L4387</f>
        <v>0</v>
      </c>
      <c r="E4384" s="78">
        <f>'Balance N-1'!M4387</f>
        <v>0</v>
      </c>
      <c r="F4384" s="78">
        <f>'Balance N-1'!N4387</f>
        <v>0</v>
      </c>
      <c r="G4384" s="78">
        <f>'Balance N-1'!O4387</f>
        <v>0</v>
      </c>
      <c r="H4384" s="78">
        <f>'Balance N-1'!P4387</f>
        <v>0</v>
      </c>
      <c r="I4384" s="79">
        <f t="shared" si="68"/>
        <v>0</v>
      </c>
    </row>
    <row r="4385" spans="1:9" ht="15.6">
      <c r="A4385" s="85">
        <f>'Balance N-1'!I4388</f>
        <v>0</v>
      </c>
      <c r="B4385" s="75">
        <f>'Balance N-1'!J4388</f>
        <v>0</v>
      </c>
      <c r="C4385" s="78">
        <f>'Balance N-1'!K4388</f>
        <v>0</v>
      </c>
      <c r="D4385" s="78">
        <f>'Balance N-1'!L4388</f>
        <v>0</v>
      </c>
      <c r="E4385" s="78">
        <f>'Balance N-1'!M4388</f>
        <v>0</v>
      </c>
      <c r="F4385" s="78">
        <f>'Balance N-1'!N4388</f>
        <v>0</v>
      </c>
      <c r="G4385" s="78">
        <f>'Balance N-1'!O4388</f>
        <v>0</v>
      </c>
      <c r="H4385" s="78">
        <f>'Balance N-1'!P4388</f>
        <v>0</v>
      </c>
      <c r="I4385" s="79">
        <f t="shared" si="68"/>
        <v>0</v>
      </c>
    </row>
    <row r="4386" spans="1:9" ht="15.6">
      <c r="A4386" s="85">
        <f>'Balance N-1'!I4389</f>
        <v>0</v>
      </c>
      <c r="B4386" s="75">
        <f>'Balance N-1'!J4389</f>
        <v>0</v>
      </c>
      <c r="C4386" s="78">
        <f>'Balance N-1'!K4389</f>
        <v>0</v>
      </c>
      <c r="D4386" s="78">
        <f>'Balance N-1'!L4389</f>
        <v>0</v>
      </c>
      <c r="E4386" s="78">
        <f>'Balance N-1'!M4389</f>
        <v>0</v>
      </c>
      <c r="F4386" s="78">
        <f>'Balance N-1'!N4389</f>
        <v>0</v>
      </c>
      <c r="G4386" s="78">
        <f>'Balance N-1'!O4389</f>
        <v>0</v>
      </c>
      <c r="H4386" s="78">
        <f>'Balance N-1'!P4389</f>
        <v>0</v>
      </c>
      <c r="I4386" s="79">
        <f t="shared" si="68"/>
        <v>0</v>
      </c>
    </row>
    <row r="4387" spans="1:9" ht="15.6">
      <c r="A4387" s="85">
        <f>'Balance N-1'!I4390</f>
        <v>0</v>
      </c>
      <c r="B4387" s="75">
        <f>'Balance N-1'!J4390</f>
        <v>0</v>
      </c>
      <c r="C4387" s="78">
        <f>'Balance N-1'!K4390</f>
        <v>0</v>
      </c>
      <c r="D4387" s="78">
        <f>'Balance N-1'!L4390</f>
        <v>0</v>
      </c>
      <c r="E4387" s="78">
        <f>'Balance N-1'!M4390</f>
        <v>0</v>
      </c>
      <c r="F4387" s="78">
        <f>'Balance N-1'!N4390</f>
        <v>0</v>
      </c>
      <c r="G4387" s="78">
        <f>'Balance N-1'!O4390</f>
        <v>0</v>
      </c>
      <c r="H4387" s="78">
        <f>'Balance N-1'!P4390</f>
        <v>0</v>
      </c>
      <c r="I4387" s="79">
        <f t="shared" si="68"/>
        <v>0</v>
      </c>
    </row>
    <row r="4388" spans="1:9" ht="15.6">
      <c r="A4388" s="85">
        <f>'Balance N-1'!I4391</f>
        <v>0</v>
      </c>
      <c r="B4388" s="75">
        <f>'Balance N-1'!J4391</f>
        <v>0</v>
      </c>
      <c r="C4388" s="78">
        <f>'Balance N-1'!K4391</f>
        <v>0</v>
      </c>
      <c r="D4388" s="78">
        <f>'Balance N-1'!L4391</f>
        <v>0</v>
      </c>
      <c r="E4388" s="78">
        <f>'Balance N-1'!M4391</f>
        <v>0</v>
      </c>
      <c r="F4388" s="78">
        <f>'Balance N-1'!N4391</f>
        <v>0</v>
      </c>
      <c r="G4388" s="78">
        <f>'Balance N-1'!O4391</f>
        <v>0</v>
      </c>
      <c r="H4388" s="78">
        <f>'Balance N-1'!P4391</f>
        <v>0</v>
      </c>
      <c r="I4388" s="79">
        <f t="shared" si="68"/>
        <v>0</v>
      </c>
    </row>
    <row r="4389" spans="1:9" ht="15.6">
      <c r="A4389" s="85">
        <f>'Balance N-1'!I4392</f>
        <v>0</v>
      </c>
      <c r="B4389" s="75">
        <f>'Balance N-1'!J4392</f>
        <v>0</v>
      </c>
      <c r="C4389" s="78">
        <f>'Balance N-1'!K4392</f>
        <v>0</v>
      </c>
      <c r="D4389" s="78">
        <f>'Balance N-1'!L4392</f>
        <v>0</v>
      </c>
      <c r="E4389" s="78">
        <f>'Balance N-1'!M4392</f>
        <v>0</v>
      </c>
      <c r="F4389" s="78">
        <f>'Balance N-1'!N4392</f>
        <v>0</v>
      </c>
      <c r="G4389" s="78">
        <f>'Balance N-1'!O4392</f>
        <v>0</v>
      </c>
      <c r="H4389" s="78">
        <f>'Balance N-1'!P4392</f>
        <v>0</v>
      </c>
      <c r="I4389" s="79">
        <f t="shared" si="68"/>
        <v>0</v>
      </c>
    </row>
    <row r="4390" spans="1:9" ht="15.6">
      <c r="A4390" s="85">
        <f>'Balance N-1'!I4393</f>
        <v>0</v>
      </c>
      <c r="B4390" s="75">
        <f>'Balance N-1'!J4393</f>
        <v>0</v>
      </c>
      <c r="C4390" s="78">
        <f>'Balance N-1'!K4393</f>
        <v>0</v>
      </c>
      <c r="D4390" s="78">
        <f>'Balance N-1'!L4393</f>
        <v>0</v>
      </c>
      <c r="E4390" s="78">
        <f>'Balance N-1'!M4393</f>
        <v>0</v>
      </c>
      <c r="F4390" s="78">
        <f>'Balance N-1'!N4393</f>
        <v>0</v>
      </c>
      <c r="G4390" s="78">
        <f>'Balance N-1'!O4393</f>
        <v>0</v>
      </c>
      <c r="H4390" s="78">
        <f>'Balance N-1'!P4393</f>
        <v>0</v>
      </c>
      <c r="I4390" s="79">
        <f t="shared" si="68"/>
        <v>0</v>
      </c>
    </row>
    <row r="4391" spans="1:9" ht="15.6">
      <c r="A4391" s="85">
        <f>'Balance N-1'!I4394</f>
        <v>0</v>
      </c>
      <c r="B4391" s="75">
        <f>'Balance N-1'!J4394</f>
        <v>0</v>
      </c>
      <c r="C4391" s="78">
        <f>'Balance N-1'!K4394</f>
        <v>0</v>
      </c>
      <c r="D4391" s="78">
        <f>'Balance N-1'!L4394</f>
        <v>0</v>
      </c>
      <c r="E4391" s="78">
        <f>'Balance N-1'!M4394</f>
        <v>0</v>
      </c>
      <c r="F4391" s="78">
        <f>'Balance N-1'!N4394</f>
        <v>0</v>
      </c>
      <c r="G4391" s="78">
        <f>'Balance N-1'!O4394</f>
        <v>0</v>
      </c>
      <c r="H4391" s="78">
        <f>'Balance N-1'!P4394</f>
        <v>0</v>
      </c>
      <c r="I4391" s="79">
        <f t="shared" si="68"/>
        <v>0</v>
      </c>
    </row>
    <row r="4392" spans="1:9" ht="15.6">
      <c r="A4392" s="85">
        <f>'Balance N-1'!I4395</f>
        <v>0</v>
      </c>
      <c r="B4392" s="75">
        <f>'Balance N-1'!J4395</f>
        <v>0</v>
      </c>
      <c r="C4392" s="78">
        <f>'Balance N-1'!K4395</f>
        <v>0</v>
      </c>
      <c r="D4392" s="78">
        <f>'Balance N-1'!L4395</f>
        <v>0</v>
      </c>
      <c r="E4392" s="78">
        <f>'Balance N-1'!M4395</f>
        <v>0</v>
      </c>
      <c r="F4392" s="78">
        <f>'Balance N-1'!N4395</f>
        <v>0</v>
      </c>
      <c r="G4392" s="78">
        <f>'Balance N-1'!O4395</f>
        <v>0</v>
      </c>
      <c r="H4392" s="78">
        <f>'Balance N-1'!P4395</f>
        <v>0</v>
      </c>
      <c r="I4392" s="79">
        <f t="shared" si="68"/>
        <v>0</v>
      </c>
    </row>
    <row r="4393" spans="1:9" ht="15.6">
      <c r="A4393" s="85">
        <f>'Balance N-1'!I4396</f>
        <v>0</v>
      </c>
      <c r="B4393" s="75">
        <f>'Balance N-1'!J4396</f>
        <v>0</v>
      </c>
      <c r="C4393" s="78">
        <f>'Balance N-1'!K4396</f>
        <v>0</v>
      </c>
      <c r="D4393" s="78">
        <f>'Balance N-1'!L4396</f>
        <v>0</v>
      </c>
      <c r="E4393" s="78">
        <f>'Balance N-1'!M4396</f>
        <v>0</v>
      </c>
      <c r="F4393" s="78">
        <f>'Balance N-1'!N4396</f>
        <v>0</v>
      </c>
      <c r="G4393" s="78">
        <f>'Balance N-1'!O4396</f>
        <v>0</v>
      </c>
      <c r="H4393" s="78">
        <f>'Balance N-1'!P4396</f>
        <v>0</v>
      </c>
      <c r="I4393" s="79">
        <f t="shared" si="68"/>
        <v>0</v>
      </c>
    </row>
    <row r="4394" spans="1:9" ht="15.6">
      <c r="A4394" s="85">
        <f>'Balance N-1'!I4397</f>
        <v>0</v>
      </c>
      <c r="B4394" s="75">
        <f>'Balance N-1'!J4397</f>
        <v>0</v>
      </c>
      <c r="C4394" s="78">
        <f>'Balance N-1'!K4397</f>
        <v>0</v>
      </c>
      <c r="D4394" s="78">
        <f>'Balance N-1'!L4397</f>
        <v>0</v>
      </c>
      <c r="E4394" s="78">
        <f>'Balance N-1'!M4397</f>
        <v>0</v>
      </c>
      <c r="F4394" s="78">
        <f>'Balance N-1'!N4397</f>
        <v>0</v>
      </c>
      <c r="G4394" s="78">
        <f>'Balance N-1'!O4397</f>
        <v>0</v>
      </c>
      <c r="H4394" s="78">
        <f>'Balance N-1'!P4397</f>
        <v>0</v>
      </c>
      <c r="I4394" s="79">
        <f t="shared" si="68"/>
        <v>0</v>
      </c>
    </row>
    <row r="4395" spans="1:9" ht="15.6">
      <c r="A4395" s="85">
        <f>'Balance N-1'!I4398</f>
        <v>0</v>
      </c>
      <c r="B4395" s="75">
        <f>'Balance N-1'!J4398</f>
        <v>0</v>
      </c>
      <c r="C4395" s="78">
        <f>'Balance N-1'!K4398</f>
        <v>0</v>
      </c>
      <c r="D4395" s="78">
        <f>'Balance N-1'!L4398</f>
        <v>0</v>
      </c>
      <c r="E4395" s="78">
        <f>'Balance N-1'!M4398</f>
        <v>0</v>
      </c>
      <c r="F4395" s="78">
        <f>'Balance N-1'!N4398</f>
        <v>0</v>
      </c>
      <c r="G4395" s="78">
        <f>'Balance N-1'!O4398</f>
        <v>0</v>
      </c>
      <c r="H4395" s="78">
        <f>'Balance N-1'!P4398</f>
        <v>0</v>
      </c>
      <c r="I4395" s="79">
        <f t="shared" si="68"/>
        <v>0</v>
      </c>
    </row>
    <row r="4396" spans="1:9" ht="15.6">
      <c r="A4396" s="85">
        <f>'Balance N-1'!I4399</f>
        <v>0</v>
      </c>
      <c r="B4396" s="75">
        <f>'Balance N-1'!J4399</f>
        <v>0</v>
      </c>
      <c r="C4396" s="78">
        <f>'Balance N-1'!K4399</f>
        <v>0</v>
      </c>
      <c r="D4396" s="78">
        <f>'Balance N-1'!L4399</f>
        <v>0</v>
      </c>
      <c r="E4396" s="78">
        <f>'Balance N-1'!M4399</f>
        <v>0</v>
      </c>
      <c r="F4396" s="78">
        <f>'Balance N-1'!N4399</f>
        <v>0</v>
      </c>
      <c r="G4396" s="78">
        <f>'Balance N-1'!O4399</f>
        <v>0</v>
      </c>
      <c r="H4396" s="78">
        <f>'Balance N-1'!P4399</f>
        <v>0</v>
      </c>
      <c r="I4396" s="79">
        <f t="shared" si="68"/>
        <v>0</v>
      </c>
    </row>
    <row r="4397" spans="1:9" ht="15.6">
      <c r="A4397" s="85">
        <f>'Balance N-1'!I4400</f>
        <v>0</v>
      </c>
      <c r="B4397" s="75">
        <f>'Balance N-1'!J4400</f>
        <v>0</v>
      </c>
      <c r="C4397" s="78">
        <f>'Balance N-1'!K4400</f>
        <v>0</v>
      </c>
      <c r="D4397" s="78">
        <f>'Balance N-1'!L4400</f>
        <v>0</v>
      </c>
      <c r="E4397" s="78">
        <f>'Balance N-1'!M4400</f>
        <v>0</v>
      </c>
      <c r="F4397" s="78">
        <f>'Balance N-1'!N4400</f>
        <v>0</v>
      </c>
      <c r="G4397" s="78">
        <f>'Balance N-1'!O4400</f>
        <v>0</v>
      </c>
      <c r="H4397" s="78">
        <f>'Balance N-1'!P4400</f>
        <v>0</v>
      </c>
      <c r="I4397" s="79">
        <f t="shared" si="68"/>
        <v>0</v>
      </c>
    </row>
    <row r="4398" spans="1:9" ht="15.6">
      <c r="A4398" s="85">
        <f>'Balance N-1'!I4401</f>
        <v>0</v>
      </c>
      <c r="B4398" s="75">
        <f>'Balance N-1'!J4401</f>
        <v>0</v>
      </c>
      <c r="C4398" s="78">
        <f>'Balance N-1'!K4401</f>
        <v>0</v>
      </c>
      <c r="D4398" s="78">
        <f>'Balance N-1'!L4401</f>
        <v>0</v>
      </c>
      <c r="E4398" s="78">
        <f>'Balance N-1'!M4401</f>
        <v>0</v>
      </c>
      <c r="F4398" s="78">
        <f>'Balance N-1'!N4401</f>
        <v>0</v>
      </c>
      <c r="G4398" s="78">
        <f>'Balance N-1'!O4401</f>
        <v>0</v>
      </c>
      <c r="H4398" s="78">
        <f>'Balance N-1'!P4401</f>
        <v>0</v>
      </c>
      <c r="I4398" s="79">
        <f t="shared" si="68"/>
        <v>0</v>
      </c>
    </row>
    <row r="4399" spans="1:9" ht="15.6">
      <c r="A4399" s="85">
        <f>'Balance N-1'!I4402</f>
        <v>0</v>
      </c>
      <c r="B4399" s="75">
        <f>'Balance N-1'!J4402</f>
        <v>0</v>
      </c>
      <c r="C4399" s="78">
        <f>'Balance N-1'!K4402</f>
        <v>0</v>
      </c>
      <c r="D4399" s="78">
        <f>'Balance N-1'!L4402</f>
        <v>0</v>
      </c>
      <c r="E4399" s="78">
        <f>'Balance N-1'!M4402</f>
        <v>0</v>
      </c>
      <c r="F4399" s="78">
        <f>'Balance N-1'!N4402</f>
        <v>0</v>
      </c>
      <c r="G4399" s="78">
        <f>'Balance N-1'!O4402</f>
        <v>0</v>
      </c>
      <c r="H4399" s="78">
        <f>'Balance N-1'!P4402</f>
        <v>0</v>
      </c>
      <c r="I4399" s="79">
        <f t="shared" si="68"/>
        <v>0</v>
      </c>
    </row>
    <row r="4400" spans="1:9" ht="15.6">
      <c r="A4400" s="85">
        <f>'Balance N-1'!I4403</f>
        <v>0</v>
      </c>
      <c r="B4400" s="75">
        <f>'Balance N-1'!J4403</f>
        <v>0</v>
      </c>
      <c r="C4400" s="78">
        <f>'Balance N-1'!K4403</f>
        <v>0</v>
      </c>
      <c r="D4400" s="78">
        <f>'Balance N-1'!L4403</f>
        <v>0</v>
      </c>
      <c r="E4400" s="78">
        <f>'Balance N-1'!M4403</f>
        <v>0</v>
      </c>
      <c r="F4400" s="78">
        <f>'Balance N-1'!N4403</f>
        <v>0</v>
      </c>
      <c r="G4400" s="78">
        <f>'Balance N-1'!O4403</f>
        <v>0</v>
      </c>
      <c r="H4400" s="78">
        <f>'Balance N-1'!P4403</f>
        <v>0</v>
      </c>
      <c r="I4400" s="79">
        <f t="shared" si="68"/>
        <v>0</v>
      </c>
    </row>
    <row r="4401" spans="1:9" ht="15.6">
      <c r="A4401" s="85">
        <f>'Balance N-1'!I4404</f>
        <v>0</v>
      </c>
      <c r="B4401" s="75">
        <f>'Balance N-1'!J4404</f>
        <v>0</v>
      </c>
      <c r="C4401" s="78">
        <f>'Balance N-1'!K4404</f>
        <v>0</v>
      </c>
      <c r="D4401" s="78">
        <f>'Balance N-1'!L4404</f>
        <v>0</v>
      </c>
      <c r="E4401" s="78">
        <f>'Balance N-1'!M4404</f>
        <v>0</v>
      </c>
      <c r="F4401" s="78">
        <f>'Balance N-1'!N4404</f>
        <v>0</v>
      </c>
      <c r="G4401" s="78">
        <f>'Balance N-1'!O4404</f>
        <v>0</v>
      </c>
      <c r="H4401" s="78">
        <f>'Balance N-1'!P4404</f>
        <v>0</v>
      </c>
      <c r="I4401" s="79">
        <f t="shared" si="68"/>
        <v>0</v>
      </c>
    </row>
    <row r="4402" spans="1:9" ht="15.6">
      <c r="A4402" s="85">
        <f>'Balance N-1'!I4405</f>
        <v>0</v>
      </c>
      <c r="B4402" s="75">
        <f>'Balance N-1'!J4405</f>
        <v>0</v>
      </c>
      <c r="C4402" s="78">
        <f>'Balance N-1'!K4405</f>
        <v>0</v>
      </c>
      <c r="D4402" s="78">
        <f>'Balance N-1'!L4405</f>
        <v>0</v>
      </c>
      <c r="E4402" s="78">
        <f>'Balance N-1'!M4405</f>
        <v>0</v>
      </c>
      <c r="F4402" s="78">
        <f>'Balance N-1'!N4405</f>
        <v>0</v>
      </c>
      <c r="G4402" s="78">
        <f>'Balance N-1'!O4405</f>
        <v>0</v>
      </c>
      <c r="H4402" s="78">
        <f>'Balance N-1'!P4405</f>
        <v>0</v>
      </c>
      <c r="I4402" s="79">
        <f t="shared" si="68"/>
        <v>0</v>
      </c>
    </row>
    <row r="4403" spans="1:9" ht="15.6">
      <c r="A4403" s="85">
        <f>'Balance N-1'!I4406</f>
        <v>0</v>
      </c>
      <c r="B4403" s="75">
        <f>'Balance N-1'!J4406</f>
        <v>0</v>
      </c>
      <c r="C4403" s="78">
        <f>'Balance N-1'!K4406</f>
        <v>0</v>
      </c>
      <c r="D4403" s="78">
        <f>'Balance N-1'!L4406</f>
        <v>0</v>
      </c>
      <c r="E4403" s="78">
        <f>'Balance N-1'!M4406</f>
        <v>0</v>
      </c>
      <c r="F4403" s="78">
        <f>'Balance N-1'!N4406</f>
        <v>0</v>
      </c>
      <c r="G4403" s="78">
        <f>'Balance N-1'!O4406</f>
        <v>0</v>
      </c>
      <c r="H4403" s="78">
        <f>'Balance N-1'!P4406</f>
        <v>0</v>
      </c>
      <c r="I4403" s="79">
        <f t="shared" si="68"/>
        <v>0</v>
      </c>
    </row>
    <row r="4404" spans="1:9" ht="15.6">
      <c r="A4404" s="85">
        <f>'Balance N-1'!I4407</f>
        <v>0</v>
      </c>
      <c r="B4404" s="75">
        <f>'Balance N-1'!J4407</f>
        <v>0</v>
      </c>
      <c r="C4404" s="78">
        <f>'Balance N-1'!K4407</f>
        <v>0</v>
      </c>
      <c r="D4404" s="78">
        <f>'Balance N-1'!L4407</f>
        <v>0</v>
      </c>
      <c r="E4404" s="78">
        <f>'Balance N-1'!M4407</f>
        <v>0</v>
      </c>
      <c r="F4404" s="78">
        <f>'Balance N-1'!N4407</f>
        <v>0</v>
      </c>
      <c r="G4404" s="78">
        <f>'Balance N-1'!O4407</f>
        <v>0</v>
      </c>
      <c r="H4404" s="78">
        <f>'Balance N-1'!P4407</f>
        <v>0</v>
      </c>
      <c r="I4404" s="79">
        <f t="shared" si="68"/>
        <v>0</v>
      </c>
    </row>
    <row r="4405" spans="1:9" ht="15.6">
      <c r="A4405" s="85">
        <f>'Balance N-1'!I4408</f>
        <v>0</v>
      </c>
      <c r="B4405" s="75">
        <f>'Balance N-1'!J4408</f>
        <v>0</v>
      </c>
      <c r="C4405" s="78">
        <f>'Balance N-1'!K4408</f>
        <v>0</v>
      </c>
      <c r="D4405" s="78">
        <f>'Balance N-1'!L4408</f>
        <v>0</v>
      </c>
      <c r="E4405" s="78">
        <f>'Balance N-1'!M4408</f>
        <v>0</v>
      </c>
      <c r="F4405" s="78">
        <f>'Balance N-1'!N4408</f>
        <v>0</v>
      </c>
      <c r="G4405" s="78">
        <f>'Balance N-1'!O4408</f>
        <v>0</v>
      </c>
      <c r="H4405" s="78">
        <f>'Balance N-1'!P4408</f>
        <v>0</v>
      </c>
      <c r="I4405" s="79">
        <f t="shared" si="68"/>
        <v>0</v>
      </c>
    </row>
    <row r="4406" spans="1:9" ht="15.6">
      <c r="A4406" s="85">
        <f>'Balance N-1'!I4409</f>
        <v>0</v>
      </c>
      <c r="B4406" s="75">
        <f>'Balance N-1'!J4409</f>
        <v>0</v>
      </c>
      <c r="C4406" s="78">
        <f>'Balance N-1'!K4409</f>
        <v>0</v>
      </c>
      <c r="D4406" s="78">
        <f>'Balance N-1'!L4409</f>
        <v>0</v>
      </c>
      <c r="E4406" s="78">
        <f>'Balance N-1'!M4409</f>
        <v>0</v>
      </c>
      <c r="F4406" s="78">
        <f>'Balance N-1'!N4409</f>
        <v>0</v>
      </c>
      <c r="G4406" s="78">
        <f>'Balance N-1'!O4409</f>
        <v>0</v>
      </c>
      <c r="H4406" s="78">
        <f>'Balance N-1'!P4409</f>
        <v>0</v>
      </c>
      <c r="I4406" s="79">
        <f t="shared" si="68"/>
        <v>0</v>
      </c>
    </row>
    <row r="4407" spans="1:9" ht="15.6">
      <c r="A4407" s="85">
        <f>'Balance N-1'!I4410</f>
        <v>0</v>
      </c>
      <c r="B4407" s="75">
        <f>'Balance N-1'!J4410</f>
        <v>0</v>
      </c>
      <c r="C4407" s="78">
        <f>'Balance N-1'!K4410</f>
        <v>0</v>
      </c>
      <c r="D4407" s="78">
        <f>'Balance N-1'!L4410</f>
        <v>0</v>
      </c>
      <c r="E4407" s="78">
        <f>'Balance N-1'!M4410</f>
        <v>0</v>
      </c>
      <c r="F4407" s="78">
        <f>'Balance N-1'!N4410</f>
        <v>0</v>
      </c>
      <c r="G4407" s="78">
        <f>'Balance N-1'!O4410</f>
        <v>0</v>
      </c>
      <c r="H4407" s="78">
        <f>'Balance N-1'!P4410</f>
        <v>0</v>
      </c>
      <c r="I4407" s="79">
        <f t="shared" si="68"/>
        <v>0</v>
      </c>
    </row>
    <row r="4408" spans="1:9" ht="15.6">
      <c r="A4408" s="85">
        <f>'Balance N-1'!I4411</f>
        <v>0</v>
      </c>
      <c r="B4408" s="75">
        <f>'Balance N-1'!J4411</f>
        <v>0</v>
      </c>
      <c r="C4408" s="78">
        <f>'Balance N-1'!K4411</f>
        <v>0</v>
      </c>
      <c r="D4408" s="78">
        <f>'Balance N-1'!L4411</f>
        <v>0</v>
      </c>
      <c r="E4408" s="78">
        <f>'Balance N-1'!M4411</f>
        <v>0</v>
      </c>
      <c r="F4408" s="78">
        <f>'Balance N-1'!N4411</f>
        <v>0</v>
      </c>
      <c r="G4408" s="78">
        <f>'Balance N-1'!O4411</f>
        <v>0</v>
      </c>
      <c r="H4408" s="78">
        <f>'Balance N-1'!P4411</f>
        <v>0</v>
      </c>
      <c r="I4408" s="79">
        <f t="shared" si="68"/>
        <v>0</v>
      </c>
    </row>
    <row r="4409" spans="1:9" ht="15.6">
      <c r="A4409" s="85">
        <f>'Balance N-1'!I4412</f>
        <v>0</v>
      </c>
      <c r="B4409" s="75">
        <f>'Balance N-1'!J4412</f>
        <v>0</v>
      </c>
      <c r="C4409" s="78">
        <f>'Balance N-1'!K4412</f>
        <v>0</v>
      </c>
      <c r="D4409" s="78">
        <f>'Balance N-1'!L4412</f>
        <v>0</v>
      </c>
      <c r="E4409" s="78">
        <f>'Balance N-1'!M4412</f>
        <v>0</v>
      </c>
      <c r="F4409" s="78">
        <f>'Balance N-1'!N4412</f>
        <v>0</v>
      </c>
      <c r="G4409" s="78">
        <f>'Balance N-1'!O4412</f>
        <v>0</v>
      </c>
      <c r="H4409" s="78">
        <f>'Balance N-1'!P4412</f>
        <v>0</v>
      </c>
      <c r="I4409" s="79">
        <f t="shared" si="68"/>
        <v>0</v>
      </c>
    </row>
    <row r="4410" spans="1:9" ht="15.6">
      <c r="A4410" s="85">
        <f>'Balance N-1'!I4413</f>
        <v>0</v>
      </c>
      <c r="B4410" s="75">
        <f>'Balance N-1'!J4413</f>
        <v>0</v>
      </c>
      <c r="C4410" s="78">
        <f>'Balance N-1'!K4413</f>
        <v>0</v>
      </c>
      <c r="D4410" s="78">
        <f>'Balance N-1'!L4413</f>
        <v>0</v>
      </c>
      <c r="E4410" s="78">
        <f>'Balance N-1'!M4413</f>
        <v>0</v>
      </c>
      <c r="F4410" s="78">
        <f>'Balance N-1'!N4413</f>
        <v>0</v>
      </c>
      <c r="G4410" s="78">
        <f>'Balance N-1'!O4413</f>
        <v>0</v>
      </c>
      <c r="H4410" s="78">
        <f>'Balance N-1'!P4413</f>
        <v>0</v>
      </c>
      <c r="I4410" s="79">
        <f t="shared" si="68"/>
        <v>0</v>
      </c>
    </row>
    <row r="4411" spans="1:9" ht="15.6">
      <c r="A4411" s="85">
        <f>'Balance N-1'!I4414</f>
        <v>0</v>
      </c>
      <c r="B4411" s="75">
        <f>'Balance N-1'!J4414</f>
        <v>0</v>
      </c>
      <c r="C4411" s="78">
        <f>'Balance N-1'!K4414</f>
        <v>0</v>
      </c>
      <c r="D4411" s="78">
        <f>'Balance N-1'!L4414</f>
        <v>0</v>
      </c>
      <c r="E4411" s="78">
        <f>'Balance N-1'!M4414</f>
        <v>0</v>
      </c>
      <c r="F4411" s="78">
        <f>'Balance N-1'!N4414</f>
        <v>0</v>
      </c>
      <c r="G4411" s="78">
        <f>'Balance N-1'!O4414</f>
        <v>0</v>
      </c>
      <c r="H4411" s="78">
        <f>'Balance N-1'!P4414</f>
        <v>0</v>
      </c>
      <c r="I4411" s="79">
        <f t="shared" si="68"/>
        <v>0</v>
      </c>
    </row>
    <row r="4412" spans="1:9" ht="15.6">
      <c r="A4412" s="85">
        <f>'Balance N-1'!I4415</f>
        <v>0</v>
      </c>
      <c r="B4412" s="75">
        <f>'Balance N-1'!J4415</f>
        <v>0</v>
      </c>
      <c r="C4412" s="78">
        <f>'Balance N-1'!K4415</f>
        <v>0</v>
      </c>
      <c r="D4412" s="78">
        <f>'Balance N-1'!L4415</f>
        <v>0</v>
      </c>
      <c r="E4412" s="78">
        <f>'Balance N-1'!M4415</f>
        <v>0</v>
      </c>
      <c r="F4412" s="78">
        <f>'Balance N-1'!N4415</f>
        <v>0</v>
      </c>
      <c r="G4412" s="78">
        <f>'Balance N-1'!O4415</f>
        <v>0</v>
      </c>
      <c r="H4412" s="78">
        <f>'Balance N-1'!P4415</f>
        <v>0</v>
      </c>
      <c r="I4412" s="79">
        <f t="shared" si="68"/>
        <v>0</v>
      </c>
    </row>
    <row r="4413" spans="1:9" ht="15.6">
      <c r="A4413" s="85">
        <f>'Balance N-1'!I4416</f>
        <v>0</v>
      </c>
      <c r="B4413" s="75">
        <f>'Balance N-1'!J4416</f>
        <v>0</v>
      </c>
      <c r="C4413" s="78">
        <f>'Balance N-1'!K4416</f>
        <v>0</v>
      </c>
      <c r="D4413" s="78">
        <f>'Balance N-1'!L4416</f>
        <v>0</v>
      </c>
      <c r="E4413" s="78">
        <f>'Balance N-1'!M4416</f>
        <v>0</v>
      </c>
      <c r="F4413" s="78">
        <f>'Balance N-1'!N4416</f>
        <v>0</v>
      </c>
      <c r="G4413" s="78">
        <f>'Balance N-1'!O4416</f>
        <v>0</v>
      </c>
      <c r="H4413" s="78">
        <f>'Balance N-1'!P4416</f>
        <v>0</v>
      </c>
      <c r="I4413" s="79">
        <f t="shared" si="68"/>
        <v>0</v>
      </c>
    </row>
    <row r="4414" spans="1:9" ht="15.6">
      <c r="A4414" s="85">
        <f>'Balance N-1'!I4417</f>
        <v>0</v>
      </c>
      <c r="B4414" s="75">
        <f>'Balance N-1'!J4417</f>
        <v>0</v>
      </c>
      <c r="C4414" s="78">
        <f>'Balance N-1'!K4417</f>
        <v>0</v>
      </c>
      <c r="D4414" s="78">
        <f>'Balance N-1'!L4417</f>
        <v>0</v>
      </c>
      <c r="E4414" s="78">
        <f>'Balance N-1'!M4417</f>
        <v>0</v>
      </c>
      <c r="F4414" s="78">
        <f>'Balance N-1'!N4417</f>
        <v>0</v>
      </c>
      <c r="G4414" s="78">
        <f>'Balance N-1'!O4417</f>
        <v>0</v>
      </c>
      <c r="H4414" s="78">
        <f>'Balance N-1'!P4417</f>
        <v>0</v>
      </c>
      <c r="I4414" s="79">
        <f t="shared" si="68"/>
        <v>0</v>
      </c>
    </row>
    <row r="4415" spans="1:9" ht="15.6">
      <c r="A4415" s="85">
        <f>'Balance N-1'!I4418</f>
        <v>0</v>
      </c>
      <c r="B4415" s="75">
        <f>'Balance N-1'!J4418</f>
        <v>0</v>
      </c>
      <c r="C4415" s="78">
        <f>'Balance N-1'!K4418</f>
        <v>0</v>
      </c>
      <c r="D4415" s="78">
        <f>'Balance N-1'!L4418</f>
        <v>0</v>
      </c>
      <c r="E4415" s="78">
        <f>'Balance N-1'!M4418</f>
        <v>0</v>
      </c>
      <c r="F4415" s="78">
        <f>'Balance N-1'!N4418</f>
        <v>0</v>
      </c>
      <c r="G4415" s="78">
        <f>'Balance N-1'!O4418</f>
        <v>0</v>
      </c>
      <c r="H4415" s="78">
        <f>'Balance N-1'!P4418</f>
        <v>0</v>
      </c>
      <c r="I4415" s="79">
        <f t="shared" si="68"/>
        <v>0</v>
      </c>
    </row>
    <row r="4416" spans="1:9" ht="15.6">
      <c r="A4416" s="85">
        <f>'Balance N-1'!I4419</f>
        <v>0</v>
      </c>
      <c r="B4416" s="75">
        <f>'Balance N-1'!J4419</f>
        <v>0</v>
      </c>
      <c r="C4416" s="78">
        <f>'Balance N-1'!K4419</f>
        <v>0</v>
      </c>
      <c r="D4416" s="78">
        <f>'Balance N-1'!L4419</f>
        <v>0</v>
      </c>
      <c r="E4416" s="78">
        <f>'Balance N-1'!M4419</f>
        <v>0</v>
      </c>
      <c r="F4416" s="78">
        <f>'Balance N-1'!N4419</f>
        <v>0</v>
      </c>
      <c r="G4416" s="78">
        <f>'Balance N-1'!O4419</f>
        <v>0</v>
      </c>
      <c r="H4416" s="78">
        <f>'Balance N-1'!P4419</f>
        <v>0</v>
      </c>
      <c r="I4416" s="79">
        <f t="shared" si="68"/>
        <v>0</v>
      </c>
    </row>
    <row r="4417" spans="1:9" ht="15.6">
      <c r="A4417" s="85">
        <f>'Balance N-1'!I4420</f>
        <v>0</v>
      </c>
      <c r="B4417" s="75">
        <f>'Balance N-1'!J4420</f>
        <v>0</v>
      </c>
      <c r="C4417" s="78">
        <f>'Balance N-1'!K4420</f>
        <v>0</v>
      </c>
      <c r="D4417" s="78">
        <f>'Balance N-1'!L4420</f>
        <v>0</v>
      </c>
      <c r="E4417" s="78">
        <f>'Balance N-1'!M4420</f>
        <v>0</v>
      </c>
      <c r="F4417" s="78">
        <f>'Balance N-1'!N4420</f>
        <v>0</v>
      </c>
      <c r="G4417" s="78">
        <f>'Balance N-1'!O4420</f>
        <v>0</v>
      </c>
      <c r="H4417" s="78">
        <f>'Balance N-1'!P4420</f>
        <v>0</v>
      </c>
      <c r="I4417" s="79">
        <f t="shared" si="68"/>
        <v>0</v>
      </c>
    </row>
    <row r="4418" spans="1:9" ht="15.6">
      <c r="A4418" s="85">
        <f>'Balance N-1'!I4421</f>
        <v>0</v>
      </c>
      <c r="B4418" s="75">
        <f>'Balance N-1'!J4421</f>
        <v>0</v>
      </c>
      <c r="C4418" s="78">
        <f>'Balance N-1'!K4421</f>
        <v>0</v>
      </c>
      <c r="D4418" s="78">
        <f>'Balance N-1'!L4421</f>
        <v>0</v>
      </c>
      <c r="E4418" s="78">
        <f>'Balance N-1'!M4421</f>
        <v>0</v>
      </c>
      <c r="F4418" s="78">
        <f>'Balance N-1'!N4421</f>
        <v>0</v>
      </c>
      <c r="G4418" s="78">
        <f>'Balance N-1'!O4421</f>
        <v>0</v>
      </c>
      <c r="H4418" s="78">
        <f>'Balance N-1'!P4421</f>
        <v>0</v>
      </c>
      <c r="I4418" s="79">
        <f t="shared" si="68"/>
        <v>0</v>
      </c>
    </row>
    <row r="4419" spans="1:9" ht="15.6">
      <c r="A4419" s="85">
        <f>'Balance N-1'!I4422</f>
        <v>0</v>
      </c>
      <c r="B4419" s="75">
        <f>'Balance N-1'!J4422</f>
        <v>0</v>
      </c>
      <c r="C4419" s="78">
        <f>'Balance N-1'!K4422</f>
        <v>0</v>
      </c>
      <c r="D4419" s="78">
        <f>'Balance N-1'!L4422</f>
        <v>0</v>
      </c>
      <c r="E4419" s="78">
        <f>'Balance N-1'!M4422</f>
        <v>0</v>
      </c>
      <c r="F4419" s="78">
        <f>'Balance N-1'!N4422</f>
        <v>0</v>
      </c>
      <c r="G4419" s="78">
        <f>'Balance N-1'!O4422</f>
        <v>0</v>
      </c>
      <c r="H4419" s="78">
        <f>'Balance N-1'!P4422</f>
        <v>0</v>
      </c>
      <c r="I4419" s="79">
        <f t="shared" ref="I4419:I4482" si="69">(C4419-D4419)+(E4419-F4419)-(G4419-H4419)</f>
        <v>0</v>
      </c>
    </row>
    <row r="4420" spans="1:9" ht="15.6">
      <c r="A4420" s="85">
        <f>'Balance N-1'!I4423</f>
        <v>0</v>
      </c>
      <c r="B4420" s="75">
        <f>'Balance N-1'!J4423</f>
        <v>0</v>
      </c>
      <c r="C4420" s="78">
        <f>'Balance N-1'!K4423</f>
        <v>0</v>
      </c>
      <c r="D4420" s="78">
        <f>'Balance N-1'!L4423</f>
        <v>0</v>
      </c>
      <c r="E4420" s="78">
        <f>'Balance N-1'!M4423</f>
        <v>0</v>
      </c>
      <c r="F4420" s="78">
        <f>'Balance N-1'!N4423</f>
        <v>0</v>
      </c>
      <c r="G4420" s="78">
        <f>'Balance N-1'!O4423</f>
        <v>0</v>
      </c>
      <c r="H4420" s="78">
        <f>'Balance N-1'!P4423</f>
        <v>0</v>
      </c>
      <c r="I4420" s="79">
        <f t="shared" si="69"/>
        <v>0</v>
      </c>
    </row>
    <row r="4421" spans="1:9" ht="15.6">
      <c r="A4421" s="85">
        <f>'Balance N-1'!I4424</f>
        <v>0</v>
      </c>
      <c r="B4421" s="75">
        <f>'Balance N-1'!J4424</f>
        <v>0</v>
      </c>
      <c r="C4421" s="78">
        <f>'Balance N-1'!K4424</f>
        <v>0</v>
      </c>
      <c r="D4421" s="78">
        <f>'Balance N-1'!L4424</f>
        <v>0</v>
      </c>
      <c r="E4421" s="78">
        <f>'Balance N-1'!M4424</f>
        <v>0</v>
      </c>
      <c r="F4421" s="78">
        <f>'Balance N-1'!N4424</f>
        <v>0</v>
      </c>
      <c r="G4421" s="78">
        <f>'Balance N-1'!O4424</f>
        <v>0</v>
      </c>
      <c r="H4421" s="78">
        <f>'Balance N-1'!P4424</f>
        <v>0</v>
      </c>
      <c r="I4421" s="79">
        <f t="shared" si="69"/>
        <v>0</v>
      </c>
    </row>
    <row r="4422" spans="1:9" ht="15.6">
      <c r="A4422" s="85">
        <f>'Balance N-1'!I4425</f>
        <v>0</v>
      </c>
      <c r="B4422" s="75">
        <f>'Balance N-1'!J4425</f>
        <v>0</v>
      </c>
      <c r="C4422" s="78">
        <f>'Balance N-1'!K4425</f>
        <v>0</v>
      </c>
      <c r="D4422" s="78">
        <f>'Balance N-1'!L4425</f>
        <v>0</v>
      </c>
      <c r="E4422" s="78">
        <f>'Balance N-1'!M4425</f>
        <v>0</v>
      </c>
      <c r="F4422" s="78">
        <f>'Balance N-1'!N4425</f>
        <v>0</v>
      </c>
      <c r="G4422" s="78">
        <f>'Balance N-1'!O4425</f>
        <v>0</v>
      </c>
      <c r="H4422" s="78">
        <f>'Balance N-1'!P4425</f>
        <v>0</v>
      </c>
      <c r="I4422" s="79">
        <f t="shared" si="69"/>
        <v>0</v>
      </c>
    </row>
    <row r="4423" spans="1:9" ht="15.6">
      <c r="A4423" s="85">
        <f>'Balance N-1'!I4426</f>
        <v>0</v>
      </c>
      <c r="B4423" s="75">
        <f>'Balance N-1'!J4426</f>
        <v>0</v>
      </c>
      <c r="C4423" s="78">
        <f>'Balance N-1'!K4426</f>
        <v>0</v>
      </c>
      <c r="D4423" s="78">
        <f>'Balance N-1'!L4426</f>
        <v>0</v>
      </c>
      <c r="E4423" s="78">
        <f>'Balance N-1'!M4426</f>
        <v>0</v>
      </c>
      <c r="F4423" s="78">
        <f>'Balance N-1'!N4426</f>
        <v>0</v>
      </c>
      <c r="G4423" s="78">
        <f>'Balance N-1'!O4426</f>
        <v>0</v>
      </c>
      <c r="H4423" s="78">
        <f>'Balance N-1'!P4426</f>
        <v>0</v>
      </c>
      <c r="I4423" s="79">
        <f t="shared" si="69"/>
        <v>0</v>
      </c>
    </row>
    <row r="4424" spans="1:9" ht="15.6">
      <c r="A4424" s="85">
        <f>'Balance N-1'!I4427</f>
        <v>0</v>
      </c>
      <c r="B4424" s="75">
        <f>'Balance N-1'!J4427</f>
        <v>0</v>
      </c>
      <c r="C4424" s="78">
        <f>'Balance N-1'!K4427</f>
        <v>0</v>
      </c>
      <c r="D4424" s="78">
        <f>'Balance N-1'!L4427</f>
        <v>0</v>
      </c>
      <c r="E4424" s="78">
        <f>'Balance N-1'!M4427</f>
        <v>0</v>
      </c>
      <c r="F4424" s="78">
        <f>'Balance N-1'!N4427</f>
        <v>0</v>
      </c>
      <c r="G4424" s="78">
        <f>'Balance N-1'!O4427</f>
        <v>0</v>
      </c>
      <c r="H4424" s="78">
        <f>'Balance N-1'!P4427</f>
        <v>0</v>
      </c>
      <c r="I4424" s="79">
        <f t="shared" si="69"/>
        <v>0</v>
      </c>
    </row>
    <row r="4425" spans="1:9" ht="15.6">
      <c r="A4425" s="85">
        <f>'Balance N-1'!I4428</f>
        <v>0</v>
      </c>
      <c r="B4425" s="75">
        <f>'Balance N-1'!J4428</f>
        <v>0</v>
      </c>
      <c r="C4425" s="78">
        <f>'Balance N-1'!K4428</f>
        <v>0</v>
      </c>
      <c r="D4425" s="78">
        <f>'Balance N-1'!L4428</f>
        <v>0</v>
      </c>
      <c r="E4425" s="78">
        <f>'Balance N-1'!M4428</f>
        <v>0</v>
      </c>
      <c r="F4425" s="78">
        <f>'Balance N-1'!N4428</f>
        <v>0</v>
      </c>
      <c r="G4425" s="78">
        <f>'Balance N-1'!O4428</f>
        <v>0</v>
      </c>
      <c r="H4425" s="78">
        <f>'Balance N-1'!P4428</f>
        <v>0</v>
      </c>
      <c r="I4425" s="79">
        <f t="shared" si="69"/>
        <v>0</v>
      </c>
    </row>
    <row r="4426" spans="1:9" ht="15.6">
      <c r="A4426" s="85">
        <f>'Balance N-1'!I4429</f>
        <v>0</v>
      </c>
      <c r="B4426" s="75">
        <f>'Balance N-1'!J4429</f>
        <v>0</v>
      </c>
      <c r="C4426" s="78">
        <f>'Balance N-1'!K4429</f>
        <v>0</v>
      </c>
      <c r="D4426" s="78">
        <f>'Balance N-1'!L4429</f>
        <v>0</v>
      </c>
      <c r="E4426" s="78">
        <f>'Balance N-1'!M4429</f>
        <v>0</v>
      </c>
      <c r="F4426" s="78">
        <f>'Balance N-1'!N4429</f>
        <v>0</v>
      </c>
      <c r="G4426" s="78">
        <f>'Balance N-1'!O4429</f>
        <v>0</v>
      </c>
      <c r="H4426" s="78">
        <f>'Balance N-1'!P4429</f>
        <v>0</v>
      </c>
      <c r="I4426" s="79">
        <f t="shared" si="69"/>
        <v>0</v>
      </c>
    </row>
    <row r="4427" spans="1:9" ht="15.6">
      <c r="A4427" s="85">
        <f>'Balance N-1'!I4430</f>
        <v>0</v>
      </c>
      <c r="B4427" s="75">
        <f>'Balance N-1'!J4430</f>
        <v>0</v>
      </c>
      <c r="C4427" s="78">
        <f>'Balance N-1'!K4430</f>
        <v>0</v>
      </c>
      <c r="D4427" s="78">
        <f>'Balance N-1'!L4430</f>
        <v>0</v>
      </c>
      <c r="E4427" s="78">
        <f>'Balance N-1'!M4430</f>
        <v>0</v>
      </c>
      <c r="F4427" s="78">
        <f>'Balance N-1'!N4430</f>
        <v>0</v>
      </c>
      <c r="G4427" s="78">
        <f>'Balance N-1'!O4430</f>
        <v>0</v>
      </c>
      <c r="H4427" s="78">
        <f>'Balance N-1'!P4430</f>
        <v>0</v>
      </c>
      <c r="I4427" s="79">
        <f t="shared" si="69"/>
        <v>0</v>
      </c>
    </row>
    <row r="4428" spans="1:9" ht="15.6">
      <c r="A4428" s="85">
        <f>'Balance N-1'!I4431</f>
        <v>0</v>
      </c>
      <c r="B4428" s="75">
        <f>'Balance N-1'!J4431</f>
        <v>0</v>
      </c>
      <c r="C4428" s="78">
        <f>'Balance N-1'!K4431</f>
        <v>0</v>
      </c>
      <c r="D4428" s="78">
        <f>'Balance N-1'!L4431</f>
        <v>0</v>
      </c>
      <c r="E4428" s="78">
        <f>'Balance N-1'!M4431</f>
        <v>0</v>
      </c>
      <c r="F4428" s="78">
        <f>'Balance N-1'!N4431</f>
        <v>0</v>
      </c>
      <c r="G4428" s="78">
        <f>'Balance N-1'!O4431</f>
        <v>0</v>
      </c>
      <c r="H4428" s="78">
        <f>'Balance N-1'!P4431</f>
        <v>0</v>
      </c>
      <c r="I4428" s="79">
        <f t="shared" si="69"/>
        <v>0</v>
      </c>
    </row>
    <row r="4429" spans="1:9" ht="15.6">
      <c r="A4429" s="85">
        <f>'Balance N-1'!I4432</f>
        <v>0</v>
      </c>
      <c r="B4429" s="75">
        <f>'Balance N-1'!J4432</f>
        <v>0</v>
      </c>
      <c r="C4429" s="78">
        <f>'Balance N-1'!K4432</f>
        <v>0</v>
      </c>
      <c r="D4429" s="78">
        <f>'Balance N-1'!L4432</f>
        <v>0</v>
      </c>
      <c r="E4429" s="78">
        <f>'Balance N-1'!M4432</f>
        <v>0</v>
      </c>
      <c r="F4429" s="78">
        <f>'Balance N-1'!N4432</f>
        <v>0</v>
      </c>
      <c r="G4429" s="78">
        <f>'Balance N-1'!O4432</f>
        <v>0</v>
      </c>
      <c r="H4429" s="78">
        <f>'Balance N-1'!P4432</f>
        <v>0</v>
      </c>
      <c r="I4429" s="79">
        <f t="shared" si="69"/>
        <v>0</v>
      </c>
    </row>
    <row r="4430" spans="1:9" ht="15.6">
      <c r="A4430" s="85">
        <f>'Balance N-1'!I4433</f>
        <v>0</v>
      </c>
      <c r="B4430" s="75">
        <f>'Balance N-1'!J4433</f>
        <v>0</v>
      </c>
      <c r="C4430" s="78">
        <f>'Balance N-1'!K4433</f>
        <v>0</v>
      </c>
      <c r="D4430" s="78">
        <f>'Balance N-1'!L4433</f>
        <v>0</v>
      </c>
      <c r="E4430" s="78">
        <f>'Balance N-1'!M4433</f>
        <v>0</v>
      </c>
      <c r="F4430" s="78">
        <f>'Balance N-1'!N4433</f>
        <v>0</v>
      </c>
      <c r="G4430" s="78">
        <f>'Balance N-1'!O4433</f>
        <v>0</v>
      </c>
      <c r="H4430" s="78">
        <f>'Balance N-1'!P4433</f>
        <v>0</v>
      </c>
      <c r="I4430" s="79">
        <f t="shared" si="69"/>
        <v>0</v>
      </c>
    </row>
    <row r="4431" spans="1:9" ht="15.6">
      <c r="A4431" s="85">
        <f>'Balance N-1'!I4434</f>
        <v>0</v>
      </c>
      <c r="B4431" s="75">
        <f>'Balance N-1'!J4434</f>
        <v>0</v>
      </c>
      <c r="C4431" s="78">
        <f>'Balance N-1'!K4434</f>
        <v>0</v>
      </c>
      <c r="D4431" s="78">
        <f>'Balance N-1'!L4434</f>
        <v>0</v>
      </c>
      <c r="E4431" s="78">
        <f>'Balance N-1'!M4434</f>
        <v>0</v>
      </c>
      <c r="F4431" s="78">
        <f>'Balance N-1'!N4434</f>
        <v>0</v>
      </c>
      <c r="G4431" s="78">
        <f>'Balance N-1'!O4434</f>
        <v>0</v>
      </c>
      <c r="H4431" s="78">
        <f>'Balance N-1'!P4434</f>
        <v>0</v>
      </c>
      <c r="I4431" s="79">
        <f t="shared" si="69"/>
        <v>0</v>
      </c>
    </row>
    <row r="4432" spans="1:9" ht="15.6">
      <c r="A4432" s="85">
        <f>'Balance N-1'!I4435</f>
        <v>0</v>
      </c>
      <c r="B4432" s="75">
        <f>'Balance N-1'!J4435</f>
        <v>0</v>
      </c>
      <c r="C4432" s="78">
        <f>'Balance N-1'!K4435</f>
        <v>0</v>
      </c>
      <c r="D4432" s="78">
        <f>'Balance N-1'!L4435</f>
        <v>0</v>
      </c>
      <c r="E4432" s="78">
        <f>'Balance N-1'!M4435</f>
        <v>0</v>
      </c>
      <c r="F4432" s="78">
        <f>'Balance N-1'!N4435</f>
        <v>0</v>
      </c>
      <c r="G4432" s="78">
        <f>'Balance N-1'!O4435</f>
        <v>0</v>
      </c>
      <c r="H4432" s="78">
        <f>'Balance N-1'!P4435</f>
        <v>0</v>
      </c>
      <c r="I4432" s="79">
        <f t="shared" si="69"/>
        <v>0</v>
      </c>
    </row>
    <row r="4433" spans="1:9" ht="15.6">
      <c r="A4433" s="85">
        <f>'Balance N-1'!I4436</f>
        <v>0</v>
      </c>
      <c r="B4433" s="75">
        <f>'Balance N-1'!J4436</f>
        <v>0</v>
      </c>
      <c r="C4433" s="78">
        <f>'Balance N-1'!K4436</f>
        <v>0</v>
      </c>
      <c r="D4433" s="78">
        <f>'Balance N-1'!L4436</f>
        <v>0</v>
      </c>
      <c r="E4433" s="78">
        <f>'Balance N-1'!M4436</f>
        <v>0</v>
      </c>
      <c r="F4433" s="78">
        <f>'Balance N-1'!N4436</f>
        <v>0</v>
      </c>
      <c r="G4433" s="78">
        <f>'Balance N-1'!O4436</f>
        <v>0</v>
      </c>
      <c r="H4433" s="78">
        <f>'Balance N-1'!P4436</f>
        <v>0</v>
      </c>
      <c r="I4433" s="79">
        <f t="shared" si="69"/>
        <v>0</v>
      </c>
    </row>
    <row r="4434" spans="1:9" ht="15.6">
      <c r="A4434" s="85">
        <f>'Balance N-1'!I4437</f>
        <v>0</v>
      </c>
      <c r="B4434" s="75">
        <f>'Balance N-1'!J4437</f>
        <v>0</v>
      </c>
      <c r="C4434" s="78">
        <f>'Balance N-1'!K4437</f>
        <v>0</v>
      </c>
      <c r="D4434" s="78">
        <f>'Balance N-1'!L4437</f>
        <v>0</v>
      </c>
      <c r="E4434" s="78">
        <f>'Balance N-1'!M4437</f>
        <v>0</v>
      </c>
      <c r="F4434" s="78">
        <f>'Balance N-1'!N4437</f>
        <v>0</v>
      </c>
      <c r="G4434" s="78">
        <f>'Balance N-1'!O4437</f>
        <v>0</v>
      </c>
      <c r="H4434" s="78">
        <f>'Balance N-1'!P4437</f>
        <v>0</v>
      </c>
      <c r="I4434" s="79">
        <f t="shared" si="69"/>
        <v>0</v>
      </c>
    </row>
    <row r="4435" spans="1:9" ht="15.6">
      <c r="A4435" s="85">
        <f>'Balance N-1'!I4438</f>
        <v>0</v>
      </c>
      <c r="B4435" s="75">
        <f>'Balance N-1'!J4438</f>
        <v>0</v>
      </c>
      <c r="C4435" s="78">
        <f>'Balance N-1'!K4438</f>
        <v>0</v>
      </c>
      <c r="D4435" s="78">
        <f>'Balance N-1'!L4438</f>
        <v>0</v>
      </c>
      <c r="E4435" s="78">
        <f>'Balance N-1'!M4438</f>
        <v>0</v>
      </c>
      <c r="F4435" s="78">
        <f>'Balance N-1'!N4438</f>
        <v>0</v>
      </c>
      <c r="G4435" s="78">
        <f>'Balance N-1'!O4438</f>
        <v>0</v>
      </c>
      <c r="H4435" s="78">
        <f>'Balance N-1'!P4438</f>
        <v>0</v>
      </c>
      <c r="I4435" s="79">
        <f t="shared" si="69"/>
        <v>0</v>
      </c>
    </row>
    <row r="4436" spans="1:9" ht="15.6">
      <c r="A4436" s="85">
        <f>'Balance N-1'!I4439</f>
        <v>0</v>
      </c>
      <c r="B4436" s="75">
        <f>'Balance N-1'!J4439</f>
        <v>0</v>
      </c>
      <c r="C4436" s="78">
        <f>'Balance N-1'!K4439</f>
        <v>0</v>
      </c>
      <c r="D4436" s="78">
        <f>'Balance N-1'!L4439</f>
        <v>0</v>
      </c>
      <c r="E4436" s="78">
        <f>'Balance N-1'!M4439</f>
        <v>0</v>
      </c>
      <c r="F4436" s="78">
        <f>'Balance N-1'!N4439</f>
        <v>0</v>
      </c>
      <c r="G4436" s="78">
        <f>'Balance N-1'!O4439</f>
        <v>0</v>
      </c>
      <c r="H4436" s="78">
        <f>'Balance N-1'!P4439</f>
        <v>0</v>
      </c>
      <c r="I4436" s="79">
        <f t="shared" si="69"/>
        <v>0</v>
      </c>
    </row>
    <row r="4437" spans="1:9" ht="15.6">
      <c r="A4437" s="85">
        <f>'Balance N-1'!I4440</f>
        <v>0</v>
      </c>
      <c r="B4437" s="75">
        <f>'Balance N-1'!J4440</f>
        <v>0</v>
      </c>
      <c r="C4437" s="78">
        <f>'Balance N-1'!K4440</f>
        <v>0</v>
      </c>
      <c r="D4437" s="78">
        <f>'Balance N-1'!L4440</f>
        <v>0</v>
      </c>
      <c r="E4437" s="78">
        <f>'Balance N-1'!M4440</f>
        <v>0</v>
      </c>
      <c r="F4437" s="78">
        <f>'Balance N-1'!N4440</f>
        <v>0</v>
      </c>
      <c r="G4437" s="78">
        <f>'Balance N-1'!O4440</f>
        <v>0</v>
      </c>
      <c r="H4437" s="78">
        <f>'Balance N-1'!P4440</f>
        <v>0</v>
      </c>
      <c r="I4437" s="79">
        <f t="shared" si="69"/>
        <v>0</v>
      </c>
    </row>
    <row r="4438" spans="1:9" ht="15.6">
      <c r="A4438" s="85">
        <f>'Balance N-1'!I4441</f>
        <v>0</v>
      </c>
      <c r="B4438" s="75">
        <f>'Balance N-1'!J4441</f>
        <v>0</v>
      </c>
      <c r="C4438" s="78">
        <f>'Balance N-1'!K4441</f>
        <v>0</v>
      </c>
      <c r="D4438" s="78">
        <f>'Balance N-1'!L4441</f>
        <v>0</v>
      </c>
      <c r="E4438" s="78">
        <f>'Balance N-1'!M4441</f>
        <v>0</v>
      </c>
      <c r="F4438" s="78">
        <f>'Balance N-1'!N4441</f>
        <v>0</v>
      </c>
      <c r="G4438" s="78">
        <f>'Balance N-1'!O4441</f>
        <v>0</v>
      </c>
      <c r="H4438" s="78">
        <f>'Balance N-1'!P4441</f>
        <v>0</v>
      </c>
      <c r="I4438" s="79">
        <f t="shared" si="69"/>
        <v>0</v>
      </c>
    </row>
    <row r="4439" spans="1:9" ht="15.6">
      <c r="A4439" s="85">
        <f>'Balance N-1'!I4442</f>
        <v>0</v>
      </c>
      <c r="B4439" s="75">
        <f>'Balance N-1'!J4442</f>
        <v>0</v>
      </c>
      <c r="C4439" s="78">
        <f>'Balance N-1'!K4442</f>
        <v>0</v>
      </c>
      <c r="D4439" s="78">
        <f>'Balance N-1'!L4442</f>
        <v>0</v>
      </c>
      <c r="E4439" s="78">
        <f>'Balance N-1'!M4442</f>
        <v>0</v>
      </c>
      <c r="F4439" s="78">
        <f>'Balance N-1'!N4442</f>
        <v>0</v>
      </c>
      <c r="G4439" s="78">
        <f>'Balance N-1'!O4442</f>
        <v>0</v>
      </c>
      <c r="H4439" s="78">
        <f>'Balance N-1'!P4442</f>
        <v>0</v>
      </c>
      <c r="I4439" s="79">
        <f t="shared" si="69"/>
        <v>0</v>
      </c>
    </row>
    <row r="4440" spans="1:9" ht="15.6">
      <c r="A4440" s="85">
        <f>'Balance N-1'!I4443</f>
        <v>0</v>
      </c>
      <c r="B4440" s="75">
        <f>'Balance N-1'!J4443</f>
        <v>0</v>
      </c>
      <c r="C4440" s="78">
        <f>'Balance N-1'!K4443</f>
        <v>0</v>
      </c>
      <c r="D4440" s="78">
        <f>'Balance N-1'!L4443</f>
        <v>0</v>
      </c>
      <c r="E4440" s="78">
        <f>'Balance N-1'!M4443</f>
        <v>0</v>
      </c>
      <c r="F4440" s="78">
        <f>'Balance N-1'!N4443</f>
        <v>0</v>
      </c>
      <c r="G4440" s="78">
        <f>'Balance N-1'!O4443</f>
        <v>0</v>
      </c>
      <c r="H4440" s="78">
        <f>'Balance N-1'!P4443</f>
        <v>0</v>
      </c>
      <c r="I4440" s="79">
        <f t="shared" si="69"/>
        <v>0</v>
      </c>
    </row>
    <row r="4441" spans="1:9" ht="15.6">
      <c r="A4441" s="85">
        <f>'Balance N-1'!I4444</f>
        <v>0</v>
      </c>
      <c r="B4441" s="75">
        <f>'Balance N-1'!J4444</f>
        <v>0</v>
      </c>
      <c r="C4441" s="78">
        <f>'Balance N-1'!K4444</f>
        <v>0</v>
      </c>
      <c r="D4441" s="78">
        <f>'Balance N-1'!L4444</f>
        <v>0</v>
      </c>
      <c r="E4441" s="78">
        <f>'Balance N-1'!M4444</f>
        <v>0</v>
      </c>
      <c r="F4441" s="78">
        <f>'Balance N-1'!N4444</f>
        <v>0</v>
      </c>
      <c r="G4441" s="78">
        <f>'Balance N-1'!O4444</f>
        <v>0</v>
      </c>
      <c r="H4441" s="78">
        <f>'Balance N-1'!P4444</f>
        <v>0</v>
      </c>
      <c r="I4441" s="79">
        <f t="shared" si="69"/>
        <v>0</v>
      </c>
    </row>
    <row r="4442" spans="1:9" ht="15.6">
      <c r="A4442" s="85">
        <f>'Balance N-1'!I4445</f>
        <v>0</v>
      </c>
      <c r="B4442" s="75">
        <f>'Balance N-1'!J4445</f>
        <v>0</v>
      </c>
      <c r="C4442" s="78">
        <f>'Balance N-1'!K4445</f>
        <v>0</v>
      </c>
      <c r="D4442" s="78">
        <f>'Balance N-1'!L4445</f>
        <v>0</v>
      </c>
      <c r="E4442" s="78">
        <f>'Balance N-1'!M4445</f>
        <v>0</v>
      </c>
      <c r="F4442" s="78">
        <f>'Balance N-1'!N4445</f>
        <v>0</v>
      </c>
      <c r="G4442" s="78">
        <f>'Balance N-1'!O4445</f>
        <v>0</v>
      </c>
      <c r="H4442" s="78">
        <f>'Balance N-1'!P4445</f>
        <v>0</v>
      </c>
      <c r="I4442" s="79">
        <f t="shared" si="69"/>
        <v>0</v>
      </c>
    </row>
    <row r="4443" spans="1:9" ht="15.6">
      <c r="A4443" s="85">
        <f>'Balance N-1'!I4446</f>
        <v>0</v>
      </c>
      <c r="B4443" s="75">
        <f>'Balance N-1'!J4446</f>
        <v>0</v>
      </c>
      <c r="C4443" s="78">
        <f>'Balance N-1'!K4446</f>
        <v>0</v>
      </c>
      <c r="D4443" s="78">
        <f>'Balance N-1'!L4446</f>
        <v>0</v>
      </c>
      <c r="E4443" s="78">
        <f>'Balance N-1'!M4446</f>
        <v>0</v>
      </c>
      <c r="F4443" s="78">
        <f>'Balance N-1'!N4446</f>
        <v>0</v>
      </c>
      <c r="G4443" s="78">
        <f>'Balance N-1'!O4446</f>
        <v>0</v>
      </c>
      <c r="H4443" s="78">
        <f>'Balance N-1'!P4446</f>
        <v>0</v>
      </c>
      <c r="I4443" s="79">
        <f t="shared" si="69"/>
        <v>0</v>
      </c>
    </row>
    <row r="4444" spans="1:9" ht="15.6">
      <c r="A4444" s="85">
        <f>'Balance N-1'!I4447</f>
        <v>0</v>
      </c>
      <c r="B4444" s="75">
        <f>'Balance N-1'!J4447</f>
        <v>0</v>
      </c>
      <c r="C4444" s="78">
        <f>'Balance N-1'!K4447</f>
        <v>0</v>
      </c>
      <c r="D4444" s="78">
        <f>'Balance N-1'!L4447</f>
        <v>0</v>
      </c>
      <c r="E4444" s="78">
        <f>'Balance N-1'!M4447</f>
        <v>0</v>
      </c>
      <c r="F4444" s="78">
        <f>'Balance N-1'!N4447</f>
        <v>0</v>
      </c>
      <c r="G4444" s="78">
        <f>'Balance N-1'!O4447</f>
        <v>0</v>
      </c>
      <c r="H4444" s="78">
        <f>'Balance N-1'!P4447</f>
        <v>0</v>
      </c>
      <c r="I4444" s="79">
        <f t="shared" si="69"/>
        <v>0</v>
      </c>
    </row>
    <row r="4445" spans="1:9" ht="15.6">
      <c r="A4445" s="85">
        <f>'Balance N-1'!I4448</f>
        <v>0</v>
      </c>
      <c r="B4445" s="75">
        <f>'Balance N-1'!J4448</f>
        <v>0</v>
      </c>
      <c r="C4445" s="78">
        <f>'Balance N-1'!K4448</f>
        <v>0</v>
      </c>
      <c r="D4445" s="78">
        <f>'Balance N-1'!L4448</f>
        <v>0</v>
      </c>
      <c r="E4445" s="78">
        <f>'Balance N-1'!M4448</f>
        <v>0</v>
      </c>
      <c r="F4445" s="78">
        <f>'Balance N-1'!N4448</f>
        <v>0</v>
      </c>
      <c r="G4445" s="78">
        <f>'Balance N-1'!O4448</f>
        <v>0</v>
      </c>
      <c r="H4445" s="78">
        <f>'Balance N-1'!P4448</f>
        <v>0</v>
      </c>
      <c r="I4445" s="79">
        <f t="shared" si="69"/>
        <v>0</v>
      </c>
    </row>
    <row r="4446" spans="1:9" ht="15.6">
      <c r="A4446" s="85">
        <f>'Balance N-1'!I4449</f>
        <v>0</v>
      </c>
      <c r="B4446" s="75">
        <f>'Balance N-1'!J4449</f>
        <v>0</v>
      </c>
      <c r="C4446" s="78">
        <f>'Balance N-1'!K4449</f>
        <v>0</v>
      </c>
      <c r="D4446" s="78">
        <f>'Balance N-1'!L4449</f>
        <v>0</v>
      </c>
      <c r="E4446" s="78">
        <f>'Balance N-1'!M4449</f>
        <v>0</v>
      </c>
      <c r="F4446" s="78">
        <f>'Balance N-1'!N4449</f>
        <v>0</v>
      </c>
      <c r="G4446" s="78">
        <f>'Balance N-1'!O4449</f>
        <v>0</v>
      </c>
      <c r="H4446" s="78">
        <f>'Balance N-1'!P4449</f>
        <v>0</v>
      </c>
      <c r="I4446" s="79">
        <f t="shared" si="69"/>
        <v>0</v>
      </c>
    </row>
    <row r="4447" spans="1:9" ht="15.6">
      <c r="A4447" s="85">
        <f>'Balance N-1'!I4450</f>
        <v>0</v>
      </c>
      <c r="B4447" s="75">
        <f>'Balance N-1'!J4450</f>
        <v>0</v>
      </c>
      <c r="C4447" s="78">
        <f>'Balance N-1'!K4450</f>
        <v>0</v>
      </c>
      <c r="D4447" s="78">
        <f>'Balance N-1'!L4450</f>
        <v>0</v>
      </c>
      <c r="E4447" s="78">
        <f>'Balance N-1'!M4450</f>
        <v>0</v>
      </c>
      <c r="F4447" s="78">
        <f>'Balance N-1'!N4450</f>
        <v>0</v>
      </c>
      <c r="G4447" s="78">
        <f>'Balance N-1'!O4450</f>
        <v>0</v>
      </c>
      <c r="H4447" s="78">
        <f>'Balance N-1'!P4450</f>
        <v>0</v>
      </c>
      <c r="I4447" s="79">
        <f t="shared" si="69"/>
        <v>0</v>
      </c>
    </row>
    <row r="4448" spans="1:9" ht="15.6">
      <c r="A4448" s="85">
        <f>'Balance N-1'!I4451</f>
        <v>0</v>
      </c>
      <c r="B4448" s="75">
        <f>'Balance N-1'!J4451</f>
        <v>0</v>
      </c>
      <c r="C4448" s="78">
        <f>'Balance N-1'!K4451</f>
        <v>0</v>
      </c>
      <c r="D4448" s="78">
        <f>'Balance N-1'!L4451</f>
        <v>0</v>
      </c>
      <c r="E4448" s="78">
        <f>'Balance N-1'!M4451</f>
        <v>0</v>
      </c>
      <c r="F4448" s="78">
        <f>'Balance N-1'!N4451</f>
        <v>0</v>
      </c>
      <c r="G4448" s="78">
        <f>'Balance N-1'!O4451</f>
        <v>0</v>
      </c>
      <c r="H4448" s="78">
        <f>'Balance N-1'!P4451</f>
        <v>0</v>
      </c>
      <c r="I4448" s="79">
        <f t="shared" si="69"/>
        <v>0</v>
      </c>
    </row>
    <row r="4449" spans="1:9" ht="15.6">
      <c r="A4449" s="85">
        <f>'Balance N-1'!I4452</f>
        <v>0</v>
      </c>
      <c r="B4449" s="75">
        <f>'Balance N-1'!J4452</f>
        <v>0</v>
      </c>
      <c r="C4449" s="78">
        <f>'Balance N-1'!K4452</f>
        <v>0</v>
      </c>
      <c r="D4449" s="78">
        <f>'Balance N-1'!L4452</f>
        <v>0</v>
      </c>
      <c r="E4449" s="78">
        <f>'Balance N-1'!M4452</f>
        <v>0</v>
      </c>
      <c r="F4449" s="78">
        <f>'Balance N-1'!N4452</f>
        <v>0</v>
      </c>
      <c r="G4449" s="78">
        <f>'Balance N-1'!O4452</f>
        <v>0</v>
      </c>
      <c r="H4449" s="78">
        <f>'Balance N-1'!P4452</f>
        <v>0</v>
      </c>
      <c r="I4449" s="79">
        <f t="shared" si="69"/>
        <v>0</v>
      </c>
    </row>
    <row r="4450" spans="1:9" ht="15.6">
      <c r="A4450" s="85">
        <f>'Balance N-1'!I4453</f>
        <v>0</v>
      </c>
      <c r="B4450" s="75">
        <f>'Balance N-1'!J4453</f>
        <v>0</v>
      </c>
      <c r="C4450" s="78">
        <f>'Balance N-1'!K4453</f>
        <v>0</v>
      </c>
      <c r="D4450" s="78">
        <f>'Balance N-1'!L4453</f>
        <v>0</v>
      </c>
      <c r="E4450" s="78">
        <f>'Balance N-1'!M4453</f>
        <v>0</v>
      </c>
      <c r="F4450" s="78">
        <f>'Balance N-1'!N4453</f>
        <v>0</v>
      </c>
      <c r="G4450" s="78">
        <f>'Balance N-1'!O4453</f>
        <v>0</v>
      </c>
      <c r="H4450" s="78">
        <f>'Balance N-1'!P4453</f>
        <v>0</v>
      </c>
      <c r="I4450" s="79">
        <f t="shared" si="69"/>
        <v>0</v>
      </c>
    </row>
    <row r="4451" spans="1:9" ht="15.6">
      <c r="A4451" s="85">
        <f>'Balance N-1'!I4454</f>
        <v>0</v>
      </c>
      <c r="B4451" s="75">
        <f>'Balance N-1'!J4454</f>
        <v>0</v>
      </c>
      <c r="C4451" s="78">
        <f>'Balance N-1'!K4454</f>
        <v>0</v>
      </c>
      <c r="D4451" s="78">
        <f>'Balance N-1'!L4454</f>
        <v>0</v>
      </c>
      <c r="E4451" s="78">
        <f>'Balance N-1'!M4454</f>
        <v>0</v>
      </c>
      <c r="F4451" s="78">
        <f>'Balance N-1'!N4454</f>
        <v>0</v>
      </c>
      <c r="G4451" s="78">
        <f>'Balance N-1'!O4454</f>
        <v>0</v>
      </c>
      <c r="H4451" s="78">
        <f>'Balance N-1'!P4454</f>
        <v>0</v>
      </c>
      <c r="I4451" s="79">
        <f t="shared" si="69"/>
        <v>0</v>
      </c>
    </row>
    <row r="4452" spans="1:9" ht="15.6">
      <c r="A4452" s="85">
        <f>'Balance N-1'!I4455</f>
        <v>0</v>
      </c>
      <c r="B4452" s="75">
        <f>'Balance N-1'!J4455</f>
        <v>0</v>
      </c>
      <c r="C4452" s="78">
        <f>'Balance N-1'!K4455</f>
        <v>0</v>
      </c>
      <c r="D4452" s="78">
        <f>'Balance N-1'!L4455</f>
        <v>0</v>
      </c>
      <c r="E4452" s="78">
        <f>'Balance N-1'!M4455</f>
        <v>0</v>
      </c>
      <c r="F4452" s="78">
        <f>'Balance N-1'!N4455</f>
        <v>0</v>
      </c>
      <c r="G4452" s="78">
        <f>'Balance N-1'!O4455</f>
        <v>0</v>
      </c>
      <c r="H4452" s="78">
        <f>'Balance N-1'!P4455</f>
        <v>0</v>
      </c>
      <c r="I4452" s="79">
        <f t="shared" si="69"/>
        <v>0</v>
      </c>
    </row>
    <row r="4453" spans="1:9" ht="15.6">
      <c r="A4453" s="85">
        <f>'Balance N-1'!I4456</f>
        <v>0</v>
      </c>
      <c r="B4453" s="75">
        <f>'Balance N-1'!J4456</f>
        <v>0</v>
      </c>
      <c r="C4453" s="78">
        <f>'Balance N-1'!K4456</f>
        <v>0</v>
      </c>
      <c r="D4453" s="78">
        <f>'Balance N-1'!L4456</f>
        <v>0</v>
      </c>
      <c r="E4453" s="78">
        <f>'Balance N-1'!M4456</f>
        <v>0</v>
      </c>
      <c r="F4453" s="78">
        <f>'Balance N-1'!N4456</f>
        <v>0</v>
      </c>
      <c r="G4453" s="78">
        <f>'Balance N-1'!O4456</f>
        <v>0</v>
      </c>
      <c r="H4453" s="78">
        <f>'Balance N-1'!P4456</f>
        <v>0</v>
      </c>
      <c r="I4453" s="79">
        <f t="shared" si="69"/>
        <v>0</v>
      </c>
    </row>
    <row r="4454" spans="1:9" ht="15.6">
      <c r="A4454" s="85">
        <f>'Balance N-1'!I4457</f>
        <v>0</v>
      </c>
      <c r="B4454" s="75">
        <f>'Balance N-1'!J4457</f>
        <v>0</v>
      </c>
      <c r="C4454" s="78">
        <f>'Balance N-1'!K4457</f>
        <v>0</v>
      </c>
      <c r="D4454" s="78">
        <f>'Balance N-1'!L4457</f>
        <v>0</v>
      </c>
      <c r="E4454" s="78">
        <f>'Balance N-1'!M4457</f>
        <v>0</v>
      </c>
      <c r="F4454" s="78">
        <f>'Balance N-1'!N4457</f>
        <v>0</v>
      </c>
      <c r="G4454" s="78">
        <f>'Balance N-1'!O4457</f>
        <v>0</v>
      </c>
      <c r="H4454" s="78">
        <f>'Balance N-1'!P4457</f>
        <v>0</v>
      </c>
      <c r="I4454" s="79">
        <f t="shared" si="69"/>
        <v>0</v>
      </c>
    </row>
    <row r="4455" spans="1:9" ht="15.6">
      <c r="A4455" s="85">
        <f>'Balance N-1'!I4458</f>
        <v>0</v>
      </c>
      <c r="B4455" s="75">
        <f>'Balance N-1'!J4458</f>
        <v>0</v>
      </c>
      <c r="C4455" s="78">
        <f>'Balance N-1'!K4458</f>
        <v>0</v>
      </c>
      <c r="D4455" s="78">
        <f>'Balance N-1'!L4458</f>
        <v>0</v>
      </c>
      <c r="E4455" s="78">
        <f>'Balance N-1'!M4458</f>
        <v>0</v>
      </c>
      <c r="F4455" s="78">
        <f>'Balance N-1'!N4458</f>
        <v>0</v>
      </c>
      <c r="G4455" s="78">
        <f>'Balance N-1'!O4458</f>
        <v>0</v>
      </c>
      <c r="H4455" s="78">
        <f>'Balance N-1'!P4458</f>
        <v>0</v>
      </c>
      <c r="I4455" s="79">
        <f t="shared" si="69"/>
        <v>0</v>
      </c>
    </row>
    <row r="4456" spans="1:9" ht="15.6">
      <c r="A4456" s="85">
        <f>'Balance N-1'!I4459</f>
        <v>0</v>
      </c>
      <c r="B4456" s="75">
        <f>'Balance N-1'!J4459</f>
        <v>0</v>
      </c>
      <c r="C4456" s="78">
        <f>'Balance N-1'!K4459</f>
        <v>0</v>
      </c>
      <c r="D4456" s="78">
        <f>'Balance N-1'!L4459</f>
        <v>0</v>
      </c>
      <c r="E4456" s="78">
        <f>'Balance N-1'!M4459</f>
        <v>0</v>
      </c>
      <c r="F4456" s="78">
        <f>'Balance N-1'!N4459</f>
        <v>0</v>
      </c>
      <c r="G4456" s="78">
        <f>'Balance N-1'!O4459</f>
        <v>0</v>
      </c>
      <c r="H4456" s="78">
        <f>'Balance N-1'!P4459</f>
        <v>0</v>
      </c>
      <c r="I4456" s="79">
        <f t="shared" si="69"/>
        <v>0</v>
      </c>
    </row>
    <row r="4457" spans="1:9" ht="15.6">
      <c r="A4457" s="85">
        <f>'Balance N-1'!I4460</f>
        <v>0</v>
      </c>
      <c r="B4457" s="75">
        <f>'Balance N-1'!J4460</f>
        <v>0</v>
      </c>
      <c r="C4457" s="78">
        <f>'Balance N-1'!K4460</f>
        <v>0</v>
      </c>
      <c r="D4457" s="78">
        <f>'Balance N-1'!L4460</f>
        <v>0</v>
      </c>
      <c r="E4457" s="78">
        <f>'Balance N-1'!M4460</f>
        <v>0</v>
      </c>
      <c r="F4457" s="78">
        <f>'Balance N-1'!N4460</f>
        <v>0</v>
      </c>
      <c r="G4457" s="78">
        <f>'Balance N-1'!O4460</f>
        <v>0</v>
      </c>
      <c r="H4457" s="78">
        <f>'Balance N-1'!P4460</f>
        <v>0</v>
      </c>
      <c r="I4457" s="79">
        <f t="shared" si="69"/>
        <v>0</v>
      </c>
    </row>
    <row r="4458" spans="1:9" ht="15.6">
      <c r="A4458" s="85">
        <f>'Balance N-1'!I4461</f>
        <v>0</v>
      </c>
      <c r="B4458" s="75">
        <f>'Balance N-1'!J4461</f>
        <v>0</v>
      </c>
      <c r="C4458" s="78">
        <f>'Balance N-1'!K4461</f>
        <v>0</v>
      </c>
      <c r="D4458" s="78">
        <f>'Balance N-1'!L4461</f>
        <v>0</v>
      </c>
      <c r="E4458" s="78">
        <f>'Balance N-1'!M4461</f>
        <v>0</v>
      </c>
      <c r="F4458" s="78">
        <f>'Balance N-1'!N4461</f>
        <v>0</v>
      </c>
      <c r="G4458" s="78">
        <f>'Balance N-1'!O4461</f>
        <v>0</v>
      </c>
      <c r="H4458" s="78">
        <f>'Balance N-1'!P4461</f>
        <v>0</v>
      </c>
      <c r="I4458" s="79">
        <f t="shared" si="69"/>
        <v>0</v>
      </c>
    </row>
    <row r="4459" spans="1:9" ht="15.6">
      <c r="A4459" s="85">
        <f>'Balance N-1'!I4462</f>
        <v>0</v>
      </c>
      <c r="B4459" s="75">
        <f>'Balance N-1'!J4462</f>
        <v>0</v>
      </c>
      <c r="C4459" s="78">
        <f>'Balance N-1'!K4462</f>
        <v>0</v>
      </c>
      <c r="D4459" s="78">
        <f>'Balance N-1'!L4462</f>
        <v>0</v>
      </c>
      <c r="E4459" s="78">
        <f>'Balance N-1'!M4462</f>
        <v>0</v>
      </c>
      <c r="F4459" s="78">
        <f>'Balance N-1'!N4462</f>
        <v>0</v>
      </c>
      <c r="G4459" s="78">
        <f>'Balance N-1'!O4462</f>
        <v>0</v>
      </c>
      <c r="H4459" s="78">
        <f>'Balance N-1'!P4462</f>
        <v>0</v>
      </c>
      <c r="I4459" s="79">
        <f t="shared" si="69"/>
        <v>0</v>
      </c>
    </row>
    <row r="4460" spans="1:9" ht="15.6">
      <c r="A4460" s="85">
        <f>'Balance N-1'!I4463</f>
        <v>0</v>
      </c>
      <c r="B4460" s="75">
        <f>'Balance N-1'!J4463</f>
        <v>0</v>
      </c>
      <c r="C4460" s="78">
        <f>'Balance N-1'!K4463</f>
        <v>0</v>
      </c>
      <c r="D4460" s="78">
        <f>'Balance N-1'!L4463</f>
        <v>0</v>
      </c>
      <c r="E4460" s="78">
        <f>'Balance N-1'!M4463</f>
        <v>0</v>
      </c>
      <c r="F4460" s="78">
        <f>'Balance N-1'!N4463</f>
        <v>0</v>
      </c>
      <c r="G4460" s="78">
        <f>'Balance N-1'!O4463</f>
        <v>0</v>
      </c>
      <c r="H4460" s="78">
        <f>'Balance N-1'!P4463</f>
        <v>0</v>
      </c>
      <c r="I4460" s="79">
        <f t="shared" si="69"/>
        <v>0</v>
      </c>
    </row>
    <row r="4461" spans="1:9" ht="15.6">
      <c r="A4461" s="85">
        <f>'Balance N-1'!I4464</f>
        <v>0</v>
      </c>
      <c r="B4461" s="75">
        <f>'Balance N-1'!J4464</f>
        <v>0</v>
      </c>
      <c r="C4461" s="78">
        <f>'Balance N-1'!K4464</f>
        <v>0</v>
      </c>
      <c r="D4461" s="78">
        <f>'Balance N-1'!L4464</f>
        <v>0</v>
      </c>
      <c r="E4461" s="78">
        <f>'Balance N-1'!M4464</f>
        <v>0</v>
      </c>
      <c r="F4461" s="78">
        <f>'Balance N-1'!N4464</f>
        <v>0</v>
      </c>
      <c r="G4461" s="78">
        <f>'Balance N-1'!O4464</f>
        <v>0</v>
      </c>
      <c r="H4461" s="78">
        <f>'Balance N-1'!P4464</f>
        <v>0</v>
      </c>
      <c r="I4461" s="79">
        <f t="shared" si="69"/>
        <v>0</v>
      </c>
    </row>
    <row r="4462" spans="1:9" ht="15.6">
      <c r="A4462" s="85">
        <f>'Balance N-1'!I4465</f>
        <v>0</v>
      </c>
      <c r="B4462" s="75">
        <f>'Balance N-1'!J4465</f>
        <v>0</v>
      </c>
      <c r="C4462" s="78">
        <f>'Balance N-1'!K4465</f>
        <v>0</v>
      </c>
      <c r="D4462" s="78">
        <f>'Balance N-1'!L4465</f>
        <v>0</v>
      </c>
      <c r="E4462" s="78">
        <f>'Balance N-1'!M4465</f>
        <v>0</v>
      </c>
      <c r="F4462" s="78">
        <f>'Balance N-1'!N4465</f>
        <v>0</v>
      </c>
      <c r="G4462" s="78">
        <f>'Balance N-1'!O4465</f>
        <v>0</v>
      </c>
      <c r="H4462" s="78">
        <f>'Balance N-1'!P4465</f>
        <v>0</v>
      </c>
      <c r="I4462" s="79">
        <f t="shared" si="69"/>
        <v>0</v>
      </c>
    </row>
    <row r="4463" spans="1:9" ht="15.6">
      <c r="A4463" s="85">
        <f>'Balance N-1'!I4466</f>
        <v>0</v>
      </c>
      <c r="B4463" s="75">
        <f>'Balance N-1'!J4466</f>
        <v>0</v>
      </c>
      <c r="C4463" s="78">
        <f>'Balance N-1'!K4466</f>
        <v>0</v>
      </c>
      <c r="D4463" s="78">
        <f>'Balance N-1'!L4466</f>
        <v>0</v>
      </c>
      <c r="E4463" s="78">
        <f>'Balance N-1'!M4466</f>
        <v>0</v>
      </c>
      <c r="F4463" s="78">
        <f>'Balance N-1'!N4466</f>
        <v>0</v>
      </c>
      <c r="G4463" s="78">
        <f>'Balance N-1'!O4466</f>
        <v>0</v>
      </c>
      <c r="H4463" s="78">
        <f>'Balance N-1'!P4466</f>
        <v>0</v>
      </c>
      <c r="I4463" s="79">
        <f t="shared" si="69"/>
        <v>0</v>
      </c>
    </row>
    <row r="4464" spans="1:9" ht="15.6">
      <c r="A4464" s="85">
        <f>'Balance N-1'!I4467</f>
        <v>0</v>
      </c>
      <c r="B4464" s="75">
        <f>'Balance N-1'!J4467</f>
        <v>0</v>
      </c>
      <c r="C4464" s="78">
        <f>'Balance N-1'!K4467</f>
        <v>0</v>
      </c>
      <c r="D4464" s="78">
        <f>'Balance N-1'!L4467</f>
        <v>0</v>
      </c>
      <c r="E4464" s="78">
        <f>'Balance N-1'!M4467</f>
        <v>0</v>
      </c>
      <c r="F4464" s="78">
        <f>'Balance N-1'!N4467</f>
        <v>0</v>
      </c>
      <c r="G4464" s="78">
        <f>'Balance N-1'!O4467</f>
        <v>0</v>
      </c>
      <c r="H4464" s="78">
        <f>'Balance N-1'!P4467</f>
        <v>0</v>
      </c>
      <c r="I4464" s="79">
        <f t="shared" si="69"/>
        <v>0</v>
      </c>
    </row>
    <row r="4465" spans="1:9" ht="15.6">
      <c r="A4465" s="85">
        <f>'Balance N-1'!I4468</f>
        <v>0</v>
      </c>
      <c r="B4465" s="75">
        <f>'Balance N-1'!J4468</f>
        <v>0</v>
      </c>
      <c r="C4465" s="78">
        <f>'Balance N-1'!K4468</f>
        <v>0</v>
      </c>
      <c r="D4465" s="78">
        <f>'Balance N-1'!L4468</f>
        <v>0</v>
      </c>
      <c r="E4465" s="78">
        <f>'Balance N-1'!M4468</f>
        <v>0</v>
      </c>
      <c r="F4465" s="78">
        <f>'Balance N-1'!N4468</f>
        <v>0</v>
      </c>
      <c r="G4465" s="78">
        <f>'Balance N-1'!O4468</f>
        <v>0</v>
      </c>
      <c r="H4465" s="78">
        <f>'Balance N-1'!P4468</f>
        <v>0</v>
      </c>
      <c r="I4465" s="79">
        <f t="shared" si="69"/>
        <v>0</v>
      </c>
    </row>
    <row r="4466" spans="1:9" ht="15.6">
      <c r="A4466" s="85">
        <f>'Balance N-1'!I4469</f>
        <v>0</v>
      </c>
      <c r="B4466" s="75">
        <f>'Balance N-1'!J4469</f>
        <v>0</v>
      </c>
      <c r="C4466" s="78">
        <f>'Balance N-1'!K4469</f>
        <v>0</v>
      </c>
      <c r="D4466" s="78">
        <f>'Balance N-1'!L4469</f>
        <v>0</v>
      </c>
      <c r="E4466" s="78">
        <f>'Balance N-1'!M4469</f>
        <v>0</v>
      </c>
      <c r="F4466" s="78">
        <f>'Balance N-1'!N4469</f>
        <v>0</v>
      </c>
      <c r="G4466" s="78">
        <f>'Balance N-1'!O4469</f>
        <v>0</v>
      </c>
      <c r="H4466" s="78">
        <f>'Balance N-1'!P4469</f>
        <v>0</v>
      </c>
      <c r="I4466" s="79">
        <f t="shared" si="69"/>
        <v>0</v>
      </c>
    </row>
    <row r="4467" spans="1:9" ht="15.6">
      <c r="A4467" s="85">
        <f>'Balance N-1'!I4470</f>
        <v>0</v>
      </c>
      <c r="B4467" s="75">
        <f>'Balance N-1'!J4470</f>
        <v>0</v>
      </c>
      <c r="C4467" s="78">
        <f>'Balance N-1'!K4470</f>
        <v>0</v>
      </c>
      <c r="D4467" s="78">
        <f>'Balance N-1'!L4470</f>
        <v>0</v>
      </c>
      <c r="E4467" s="78">
        <f>'Balance N-1'!M4470</f>
        <v>0</v>
      </c>
      <c r="F4467" s="78">
        <f>'Balance N-1'!N4470</f>
        <v>0</v>
      </c>
      <c r="G4467" s="78">
        <f>'Balance N-1'!O4470</f>
        <v>0</v>
      </c>
      <c r="H4467" s="78">
        <f>'Balance N-1'!P4470</f>
        <v>0</v>
      </c>
      <c r="I4467" s="79">
        <f t="shared" si="69"/>
        <v>0</v>
      </c>
    </row>
    <row r="4468" spans="1:9" ht="15.6">
      <c r="A4468" s="85">
        <f>'Balance N-1'!I4471</f>
        <v>0</v>
      </c>
      <c r="B4468" s="75">
        <f>'Balance N-1'!J4471</f>
        <v>0</v>
      </c>
      <c r="C4468" s="78">
        <f>'Balance N-1'!K4471</f>
        <v>0</v>
      </c>
      <c r="D4468" s="78">
        <f>'Balance N-1'!L4471</f>
        <v>0</v>
      </c>
      <c r="E4468" s="78">
        <f>'Balance N-1'!M4471</f>
        <v>0</v>
      </c>
      <c r="F4468" s="78">
        <f>'Balance N-1'!N4471</f>
        <v>0</v>
      </c>
      <c r="G4468" s="78">
        <f>'Balance N-1'!O4471</f>
        <v>0</v>
      </c>
      <c r="H4468" s="78">
        <f>'Balance N-1'!P4471</f>
        <v>0</v>
      </c>
      <c r="I4468" s="79">
        <f t="shared" si="69"/>
        <v>0</v>
      </c>
    </row>
    <row r="4469" spans="1:9" ht="15.6">
      <c r="A4469" s="85">
        <f>'Balance N-1'!I4472</f>
        <v>0</v>
      </c>
      <c r="B4469" s="75">
        <f>'Balance N-1'!J4472</f>
        <v>0</v>
      </c>
      <c r="C4469" s="78">
        <f>'Balance N-1'!K4472</f>
        <v>0</v>
      </c>
      <c r="D4469" s="78">
        <f>'Balance N-1'!L4472</f>
        <v>0</v>
      </c>
      <c r="E4469" s="78">
        <f>'Balance N-1'!M4472</f>
        <v>0</v>
      </c>
      <c r="F4469" s="78">
        <f>'Balance N-1'!N4472</f>
        <v>0</v>
      </c>
      <c r="G4469" s="78">
        <f>'Balance N-1'!O4472</f>
        <v>0</v>
      </c>
      <c r="H4469" s="78">
        <f>'Balance N-1'!P4472</f>
        <v>0</v>
      </c>
      <c r="I4469" s="79">
        <f t="shared" si="69"/>
        <v>0</v>
      </c>
    </row>
    <row r="4470" spans="1:9" ht="15.6">
      <c r="A4470" s="85">
        <f>'Balance N-1'!I4473</f>
        <v>0</v>
      </c>
      <c r="B4470" s="75">
        <f>'Balance N-1'!J4473</f>
        <v>0</v>
      </c>
      <c r="C4470" s="78">
        <f>'Balance N-1'!K4473</f>
        <v>0</v>
      </c>
      <c r="D4470" s="78">
        <f>'Balance N-1'!L4473</f>
        <v>0</v>
      </c>
      <c r="E4470" s="78">
        <f>'Balance N-1'!M4473</f>
        <v>0</v>
      </c>
      <c r="F4470" s="78">
        <f>'Balance N-1'!N4473</f>
        <v>0</v>
      </c>
      <c r="G4470" s="78">
        <f>'Balance N-1'!O4473</f>
        <v>0</v>
      </c>
      <c r="H4470" s="78">
        <f>'Balance N-1'!P4473</f>
        <v>0</v>
      </c>
      <c r="I4470" s="79">
        <f t="shared" si="69"/>
        <v>0</v>
      </c>
    </row>
    <row r="4471" spans="1:9" ht="15.6">
      <c r="A4471" s="85">
        <f>'Balance N-1'!I4474</f>
        <v>0</v>
      </c>
      <c r="B4471" s="75">
        <f>'Balance N-1'!J4474</f>
        <v>0</v>
      </c>
      <c r="C4471" s="78">
        <f>'Balance N-1'!K4474</f>
        <v>0</v>
      </c>
      <c r="D4471" s="78">
        <f>'Balance N-1'!L4474</f>
        <v>0</v>
      </c>
      <c r="E4471" s="78">
        <f>'Balance N-1'!M4474</f>
        <v>0</v>
      </c>
      <c r="F4471" s="78">
        <f>'Balance N-1'!N4474</f>
        <v>0</v>
      </c>
      <c r="G4471" s="78">
        <f>'Balance N-1'!O4474</f>
        <v>0</v>
      </c>
      <c r="H4471" s="78">
        <f>'Balance N-1'!P4474</f>
        <v>0</v>
      </c>
      <c r="I4471" s="79">
        <f t="shared" si="69"/>
        <v>0</v>
      </c>
    </row>
    <row r="4472" spans="1:9" ht="15.6">
      <c r="A4472" s="85">
        <f>'Balance N-1'!I4475</f>
        <v>0</v>
      </c>
      <c r="B4472" s="75">
        <f>'Balance N-1'!J4475</f>
        <v>0</v>
      </c>
      <c r="C4472" s="78">
        <f>'Balance N-1'!K4475</f>
        <v>0</v>
      </c>
      <c r="D4472" s="78">
        <f>'Balance N-1'!L4475</f>
        <v>0</v>
      </c>
      <c r="E4472" s="78">
        <f>'Balance N-1'!M4475</f>
        <v>0</v>
      </c>
      <c r="F4472" s="78">
        <f>'Balance N-1'!N4475</f>
        <v>0</v>
      </c>
      <c r="G4472" s="78">
        <f>'Balance N-1'!O4475</f>
        <v>0</v>
      </c>
      <c r="H4472" s="78">
        <f>'Balance N-1'!P4475</f>
        <v>0</v>
      </c>
      <c r="I4472" s="79">
        <f t="shared" si="69"/>
        <v>0</v>
      </c>
    </row>
    <row r="4473" spans="1:9" ht="15.6">
      <c r="A4473" s="85">
        <f>'Balance N-1'!I4476</f>
        <v>0</v>
      </c>
      <c r="B4473" s="75">
        <f>'Balance N-1'!J4476</f>
        <v>0</v>
      </c>
      <c r="C4473" s="78">
        <f>'Balance N-1'!K4476</f>
        <v>0</v>
      </c>
      <c r="D4473" s="78">
        <f>'Balance N-1'!L4476</f>
        <v>0</v>
      </c>
      <c r="E4473" s="78">
        <f>'Balance N-1'!M4476</f>
        <v>0</v>
      </c>
      <c r="F4473" s="78">
        <f>'Balance N-1'!N4476</f>
        <v>0</v>
      </c>
      <c r="G4473" s="78">
        <f>'Balance N-1'!O4476</f>
        <v>0</v>
      </c>
      <c r="H4473" s="78">
        <f>'Balance N-1'!P4476</f>
        <v>0</v>
      </c>
      <c r="I4473" s="79">
        <f t="shared" si="69"/>
        <v>0</v>
      </c>
    </row>
    <row r="4474" spans="1:9" ht="15.6">
      <c r="A4474" s="85">
        <f>'Balance N-1'!I4477</f>
        <v>0</v>
      </c>
      <c r="B4474" s="75">
        <f>'Balance N-1'!J4477</f>
        <v>0</v>
      </c>
      <c r="C4474" s="78">
        <f>'Balance N-1'!K4477</f>
        <v>0</v>
      </c>
      <c r="D4474" s="78">
        <f>'Balance N-1'!L4477</f>
        <v>0</v>
      </c>
      <c r="E4474" s="78">
        <f>'Balance N-1'!M4477</f>
        <v>0</v>
      </c>
      <c r="F4474" s="78">
        <f>'Balance N-1'!N4477</f>
        <v>0</v>
      </c>
      <c r="G4474" s="78">
        <f>'Balance N-1'!O4477</f>
        <v>0</v>
      </c>
      <c r="H4474" s="78">
        <f>'Balance N-1'!P4477</f>
        <v>0</v>
      </c>
      <c r="I4474" s="79">
        <f t="shared" si="69"/>
        <v>0</v>
      </c>
    </row>
    <row r="4475" spans="1:9" ht="15.6">
      <c r="A4475" s="85">
        <f>'Balance N-1'!I4478</f>
        <v>0</v>
      </c>
      <c r="B4475" s="75">
        <f>'Balance N-1'!J4478</f>
        <v>0</v>
      </c>
      <c r="C4475" s="78">
        <f>'Balance N-1'!K4478</f>
        <v>0</v>
      </c>
      <c r="D4475" s="78">
        <f>'Balance N-1'!L4478</f>
        <v>0</v>
      </c>
      <c r="E4475" s="78">
        <f>'Balance N-1'!M4478</f>
        <v>0</v>
      </c>
      <c r="F4475" s="78">
        <f>'Balance N-1'!N4478</f>
        <v>0</v>
      </c>
      <c r="G4475" s="78">
        <f>'Balance N-1'!O4478</f>
        <v>0</v>
      </c>
      <c r="H4475" s="78">
        <f>'Balance N-1'!P4478</f>
        <v>0</v>
      </c>
      <c r="I4475" s="79">
        <f t="shared" si="69"/>
        <v>0</v>
      </c>
    </row>
    <row r="4476" spans="1:9" ht="15.6">
      <c r="A4476" s="85">
        <f>'Balance N-1'!I4479</f>
        <v>0</v>
      </c>
      <c r="B4476" s="75">
        <f>'Balance N-1'!J4479</f>
        <v>0</v>
      </c>
      <c r="C4476" s="78">
        <f>'Balance N-1'!K4479</f>
        <v>0</v>
      </c>
      <c r="D4476" s="78">
        <f>'Balance N-1'!L4479</f>
        <v>0</v>
      </c>
      <c r="E4476" s="78">
        <f>'Balance N-1'!M4479</f>
        <v>0</v>
      </c>
      <c r="F4476" s="78">
        <f>'Balance N-1'!N4479</f>
        <v>0</v>
      </c>
      <c r="G4476" s="78">
        <f>'Balance N-1'!O4479</f>
        <v>0</v>
      </c>
      <c r="H4476" s="78">
        <f>'Balance N-1'!P4479</f>
        <v>0</v>
      </c>
      <c r="I4476" s="79">
        <f t="shared" si="69"/>
        <v>0</v>
      </c>
    </row>
    <row r="4477" spans="1:9" ht="15.6">
      <c r="A4477" s="85">
        <f>'Balance N-1'!I4480</f>
        <v>0</v>
      </c>
      <c r="B4477" s="75">
        <f>'Balance N-1'!J4480</f>
        <v>0</v>
      </c>
      <c r="C4477" s="78">
        <f>'Balance N-1'!K4480</f>
        <v>0</v>
      </c>
      <c r="D4477" s="78">
        <f>'Balance N-1'!L4480</f>
        <v>0</v>
      </c>
      <c r="E4477" s="78">
        <f>'Balance N-1'!M4480</f>
        <v>0</v>
      </c>
      <c r="F4477" s="78">
        <f>'Balance N-1'!N4480</f>
        <v>0</v>
      </c>
      <c r="G4477" s="78">
        <f>'Balance N-1'!O4480</f>
        <v>0</v>
      </c>
      <c r="H4477" s="78">
        <f>'Balance N-1'!P4480</f>
        <v>0</v>
      </c>
      <c r="I4477" s="79">
        <f t="shared" si="69"/>
        <v>0</v>
      </c>
    </row>
    <row r="4478" spans="1:9" ht="15.6">
      <c r="A4478" s="85">
        <f>'Balance N-1'!I4481</f>
        <v>0</v>
      </c>
      <c r="B4478" s="75">
        <f>'Balance N-1'!J4481</f>
        <v>0</v>
      </c>
      <c r="C4478" s="78">
        <f>'Balance N-1'!K4481</f>
        <v>0</v>
      </c>
      <c r="D4478" s="78">
        <f>'Balance N-1'!L4481</f>
        <v>0</v>
      </c>
      <c r="E4478" s="78">
        <f>'Balance N-1'!M4481</f>
        <v>0</v>
      </c>
      <c r="F4478" s="78">
        <f>'Balance N-1'!N4481</f>
        <v>0</v>
      </c>
      <c r="G4478" s="78">
        <f>'Balance N-1'!O4481</f>
        <v>0</v>
      </c>
      <c r="H4478" s="78">
        <f>'Balance N-1'!P4481</f>
        <v>0</v>
      </c>
      <c r="I4478" s="79">
        <f t="shared" si="69"/>
        <v>0</v>
      </c>
    </row>
    <row r="4479" spans="1:9" ht="15.6">
      <c r="A4479" s="85">
        <f>'Balance N-1'!I4482</f>
        <v>0</v>
      </c>
      <c r="B4479" s="75">
        <f>'Balance N-1'!J4482</f>
        <v>0</v>
      </c>
      <c r="C4479" s="78">
        <f>'Balance N-1'!K4482</f>
        <v>0</v>
      </c>
      <c r="D4479" s="78">
        <f>'Balance N-1'!L4482</f>
        <v>0</v>
      </c>
      <c r="E4479" s="78">
        <f>'Balance N-1'!M4482</f>
        <v>0</v>
      </c>
      <c r="F4479" s="78">
        <f>'Balance N-1'!N4482</f>
        <v>0</v>
      </c>
      <c r="G4479" s="78">
        <f>'Balance N-1'!O4482</f>
        <v>0</v>
      </c>
      <c r="H4479" s="78">
        <f>'Balance N-1'!P4482</f>
        <v>0</v>
      </c>
      <c r="I4479" s="79">
        <f t="shared" si="69"/>
        <v>0</v>
      </c>
    </row>
    <row r="4480" spans="1:9" ht="15.6">
      <c r="A4480" s="85">
        <f>'Balance N-1'!I4483</f>
        <v>0</v>
      </c>
      <c r="B4480" s="75">
        <f>'Balance N-1'!J4483</f>
        <v>0</v>
      </c>
      <c r="C4480" s="78">
        <f>'Balance N-1'!K4483</f>
        <v>0</v>
      </c>
      <c r="D4480" s="78">
        <f>'Balance N-1'!L4483</f>
        <v>0</v>
      </c>
      <c r="E4480" s="78">
        <f>'Balance N-1'!M4483</f>
        <v>0</v>
      </c>
      <c r="F4480" s="78">
        <f>'Balance N-1'!N4483</f>
        <v>0</v>
      </c>
      <c r="G4480" s="78">
        <f>'Balance N-1'!O4483</f>
        <v>0</v>
      </c>
      <c r="H4480" s="78">
        <f>'Balance N-1'!P4483</f>
        <v>0</v>
      </c>
      <c r="I4480" s="79">
        <f t="shared" si="69"/>
        <v>0</v>
      </c>
    </row>
    <row r="4481" spans="1:9" ht="15.6">
      <c r="A4481" s="85">
        <f>'Balance N-1'!I4484</f>
        <v>0</v>
      </c>
      <c r="B4481" s="75">
        <f>'Balance N-1'!J4484</f>
        <v>0</v>
      </c>
      <c r="C4481" s="78">
        <f>'Balance N-1'!K4484</f>
        <v>0</v>
      </c>
      <c r="D4481" s="78">
        <f>'Balance N-1'!L4484</f>
        <v>0</v>
      </c>
      <c r="E4481" s="78">
        <f>'Balance N-1'!M4484</f>
        <v>0</v>
      </c>
      <c r="F4481" s="78">
        <f>'Balance N-1'!N4484</f>
        <v>0</v>
      </c>
      <c r="G4481" s="78">
        <f>'Balance N-1'!O4484</f>
        <v>0</v>
      </c>
      <c r="H4481" s="78">
        <f>'Balance N-1'!P4484</f>
        <v>0</v>
      </c>
      <c r="I4481" s="79">
        <f t="shared" si="69"/>
        <v>0</v>
      </c>
    </row>
    <row r="4482" spans="1:9" ht="15.6">
      <c r="A4482" s="85">
        <f>'Balance N-1'!I4485</f>
        <v>0</v>
      </c>
      <c r="B4482" s="75">
        <f>'Balance N-1'!J4485</f>
        <v>0</v>
      </c>
      <c r="C4482" s="78">
        <f>'Balance N-1'!K4485</f>
        <v>0</v>
      </c>
      <c r="D4482" s="78">
        <f>'Balance N-1'!L4485</f>
        <v>0</v>
      </c>
      <c r="E4482" s="78">
        <f>'Balance N-1'!M4485</f>
        <v>0</v>
      </c>
      <c r="F4482" s="78">
        <f>'Balance N-1'!N4485</f>
        <v>0</v>
      </c>
      <c r="G4482" s="78">
        <f>'Balance N-1'!O4485</f>
        <v>0</v>
      </c>
      <c r="H4482" s="78">
        <f>'Balance N-1'!P4485</f>
        <v>0</v>
      </c>
      <c r="I4482" s="79">
        <f t="shared" si="69"/>
        <v>0</v>
      </c>
    </row>
    <row r="4483" spans="1:9" ht="15.6">
      <c r="A4483" s="85">
        <f>'Balance N-1'!I4486</f>
        <v>0</v>
      </c>
      <c r="B4483" s="75">
        <f>'Balance N-1'!J4486</f>
        <v>0</v>
      </c>
      <c r="C4483" s="78">
        <f>'Balance N-1'!K4486</f>
        <v>0</v>
      </c>
      <c r="D4483" s="78">
        <f>'Balance N-1'!L4486</f>
        <v>0</v>
      </c>
      <c r="E4483" s="78">
        <f>'Balance N-1'!M4486</f>
        <v>0</v>
      </c>
      <c r="F4483" s="78">
        <f>'Balance N-1'!N4486</f>
        <v>0</v>
      </c>
      <c r="G4483" s="78">
        <f>'Balance N-1'!O4486</f>
        <v>0</v>
      </c>
      <c r="H4483" s="78">
        <f>'Balance N-1'!P4486</f>
        <v>0</v>
      </c>
      <c r="I4483" s="79">
        <f t="shared" ref="I4483:I4546" si="70">(C4483-D4483)+(E4483-F4483)-(G4483-H4483)</f>
        <v>0</v>
      </c>
    </row>
    <row r="4484" spans="1:9" ht="15.6">
      <c r="A4484" s="85">
        <f>'Balance N-1'!I4487</f>
        <v>0</v>
      </c>
      <c r="B4484" s="75">
        <f>'Balance N-1'!J4487</f>
        <v>0</v>
      </c>
      <c r="C4484" s="78">
        <f>'Balance N-1'!K4487</f>
        <v>0</v>
      </c>
      <c r="D4484" s="78">
        <f>'Balance N-1'!L4487</f>
        <v>0</v>
      </c>
      <c r="E4484" s="78">
        <f>'Balance N-1'!M4487</f>
        <v>0</v>
      </c>
      <c r="F4484" s="78">
        <f>'Balance N-1'!N4487</f>
        <v>0</v>
      </c>
      <c r="G4484" s="78">
        <f>'Balance N-1'!O4487</f>
        <v>0</v>
      </c>
      <c r="H4484" s="78">
        <f>'Balance N-1'!P4487</f>
        <v>0</v>
      </c>
      <c r="I4484" s="79">
        <f t="shared" si="70"/>
        <v>0</v>
      </c>
    </row>
    <row r="4485" spans="1:9" ht="15.6">
      <c r="A4485" s="85">
        <f>'Balance N-1'!I4488</f>
        <v>0</v>
      </c>
      <c r="B4485" s="75">
        <f>'Balance N-1'!J4488</f>
        <v>0</v>
      </c>
      <c r="C4485" s="78">
        <f>'Balance N-1'!K4488</f>
        <v>0</v>
      </c>
      <c r="D4485" s="78">
        <f>'Balance N-1'!L4488</f>
        <v>0</v>
      </c>
      <c r="E4485" s="78">
        <f>'Balance N-1'!M4488</f>
        <v>0</v>
      </c>
      <c r="F4485" s="78">
        <f>'Balance N-1'!N4488</f>
        <v>0</v>
      </c>
      <c r="G4485" s="78">
        <f>'Balance N-1'!O4488</f>
        <v>0</v>
      </c>
      <c r="H4485" s="78">
        <f>'Balance N-1'!P4488</f>
        <v>0</v>
      </c>
      <c r="I4485" s="79">
        <f t="shared" si="70"/>
        <v>0</v>
      </c>
    </row>
    <row r="4486" spans="1:9" ht="15.6">
      <c r="A4486" s="85">
        <f>'Balance N-1'!I4489</f>
        <v>0</v>
      </c>
      <c r="B4486" s="75">
        <f>'Balance N-1'!J4489</f>
        <v>0</v>
      </c>
      <c r="C4486" s="78">
        <f>'Balance N-1'!K4489</f>
        <v>0</v>
      </c>
      <c r="D4486" s="78">
        <f>'Balance N-1'!L4489</f>
        <v>0</v>
      </c>
      <c r="E4486" s="78">
        <f>'Balance N-1'!M4489</f>
        <v>0</v>
      </c>
      <c r="F4486" s="78">
        <f>'Balance N-1'!N4489</f>
        <v>0</v>
      </c>
      <c r="G4486" s="78">
        <f>'Balance N-1'!O4489</f>
        <v>0</v>
      </c>
      <c r="H4486" s="78">
        <f>'Balance N-1'!P4489</f>
        <v>0</v>
      </c>
      <c r="I4486" s="79">
        <f t="shared" si="70"/>
        <v>0</v>
      </c>
    </row>
    <row r="4487" spans="1:9" ht="15.6">
      <c r="A4487" s="85">
        <f>'Balance N-1'!I4490</f>
        <v>0</v>
      </c>
      <c r="B4487" s="75">
        <f>'Balance N-1'!J4490</f>
        <v>0</v>
      </c>
      <c r="C4487" s="78">
        <f>'Balance N-1'!K4490</f>
        <v>0</v>
      </c>
      <c r="D4487" s="78">
        <f>'Balance N-1'!L4490</f>
        <v>0</v>
      </c>
      <c r="E4487" s="78">
        <f>'Balance N-1'!M4490</f>
        <v>0</v>
      </c>
      <c r="F4487" s="78">
        <f>'Balance N-1'!N4490</f>
        <v>0</v>
      </c>
      <c r="G4487" s="78">
        <f>'Balance N-1'!O4490</f>
        <v>0</v>
      </c>
      <c r="H4487" s="78">
        <f>'Balance N-1'!P4490</f>
        <v>0</v>
      </c>
      <c r="I4487" s="79">
        <f t="shared" si="70"/>
        <v>0</v>
      </c>
    </row>
    <row r="4488" spans="1:9" ht="15.6">
      <c r="A4488" s="85">
        <f>'Balance N-1'!I4491</f>
        <v>0</v>
      </c>
      <c r="B4488" s="75">
        <f>'Balance N-1'!J4491</f>
        <v>0</v>
      </c>
      <c r="C4488" s="78">
        <f>'Balance N-1'!K4491</f>
        <v>0</v>
      </c>
      <c r="D4488" s="78">
        <f>'Balance N-1'!L4491</f>
        <v>0</v>
      </c>
      <c r="E4488" s="78">
        <f>'Balance N-1'!M4491</f>
        <v>0</v>
      </c>
      <c r="F4488" s="78">
        <f>'Balance N-1'!N4491</f>
        <v>0</v>
      </c>
      <c r="G4488" s="78">
        <f>'Balance N-1'!O4491</f>
        <v>0</v>
      </c>
      <c r="H4488" s="78">
        <f>'Balance N-1'!P4491</f>
        <v>0</v>
      </c>
      <c r="I4488" s="79">
        <f t="shared" si="70"/>
        <v>0</v>
      </c>
    </row>
    <row r="4489" spans="1:9" ht="15.6">
      <c r="A4489" s="85">
        <f>'Balance N-1'!I4492</f>
        <v>0</v>
      </c>
      <c r="B4489" s="75">
        <f>'Balance N-1'!J4492</f>
        <v>0</v>
      </c>
      <c r="C4489" s="78">
        <f>'Balance N-1'!K4492</f>
        <v>0</v>
      </c>
      <c r="D4489" s="78">
        <f>'Balance N-1'!L4492</f>
        <v>0</v>
      </c>
      <c r="E4489" s="78">
        <f>'Balance N-1'!M4492</f>
        <v>0</v>
      </c>
      <c r="F4489" s="78">
        <f>'Balance N-1'!N4492</f>
        <v>0</v>
      </c>
      <c r="G4489" s="78">
        <f>'Balance N-1'!O4492</f>
        <v>0</v>
      </c>
      <c r="H4489" s="78">
        <f>'Balance N-1'!P4492</f>
        <v>0</v>
      </c>
      <c r="I4489" s="79">
        <f t="shared" si="70"/>
        <v>0</v>
      </c>
    </row>
    <row r="4490" spans="1:9" ht="15.6">
      <c r="A4490" s="85">
        <f>'Balance N-1'!I4493</f>
        <v>0</v>
      </c>
      <c r="B4490" s="75">
        <f>'Balance N-1'!J4493</f>
        <v>0</v>
      </c>
      <c r="C4490" s="78">
        <f>'Balance N-1'!K4493</f>
        <v>0</v>
      </c>
      <c r="D4490" s="78">
        <f>'Balance N-1'!L4493</f>
        <v>0</v>
      </c>
      <c r="E4490" s="78">
        <f>'Balance N-1'!M4493</f>
        <v>0</v>
      </c>
      <c r="F4490" s="78">
        <f>'Balance N-1'!N4493</f>
        <v>0</v>
      </c>
      <c r="G4490" s="78">
        <f>'Balance N-1'!O4493</f>
        <v>0</v>
      </c>
      <c r="H4490" s="78">
        <f>'Balance N-1'!P4493</f>
        <v>0</v>
      </c>
      <c r="I4490" s="79">
        <f t="shared" si="70"/>
        <v>0</v>
      </c>
    </row>
    <row r="4491" spans="1:9" ht="15.6">
      <c r="A4491" s="85">
        <f>'Balance N-1'!I4494</f>
        <v>0</v>
      </c>
      <c r="B4491" s="75">
        <f>'Balance N-1'!J4494</f>
        <v>0</v>
      </c>
      <c r="C4491" s="78">
        <f>'Balance N-1'!K4494</f>
        <v>0</v>
      </c>
      <c r="D4491" s="78">
        <f>'Balance N-1'!L4494</f>
        <v>0</v>
      </c>
      <c r="E4491" s="78">
        <f>'Balance N-1'!M4494</f>
        <v>0</v>
      </c>
      <c r="F4491" s="78">
        <f>'Balance N-1'!N4494</f>
        <v>0</v>
      </c>
      <c r="G4491" s="78">
        <f>'Balance N-1'!O4494</f>
        <v>0</v>
      </c>
      <c r="H4491" s="78">
        <f>'Balance N-1'!P4494</f>
        <v>0</v>
      </c>
      <c r="I4491" s="79">
        <f t="shared" si="70"/>
        <v>0</v>
      </c>
    </row>
    <row r="4492" spans="1:9" ht="15.6">
      <c r="A4492" s="85">
        <f>'Balance N-1'!I4495</f>
        <v>0</v>
      </c>
      <c r="B4492" s="75">
        <f>'Balance N-1'!J4495</f>
        <v>0</v>
      </c>
      <c r="C4492" s="78">
        <f>'Balance N-1'!K4495</f>
        <v>0</v>
      </c>
      <c r="D4492" s="78">
        <f>'Balance N-1'!L4495</f>
        <v>0</v>
      </c>
      <c r="E4492" s="78">
        <f>'Balance N-1'!M4495</f>
        <v>0</v>
      </c>
      <c r="F4492" s="78">
        <f>'Balance N-1'!N4495</f>
        <v>0</v>
      </c>
      <c r="G4492" s="78">
        <f>'Balance N-1'!O4495</f>
        <v>0</v>
      </c>
      <c r="H4492" s="78">
        <f>'Balance N-1'!P4495</f>
        <v>0</v>
      </c>
      <c r="I4492" s="79">
        <f t="shared" si="70"/>
        <v>0</v>
      </c>
    </row>
    <row r="4493" spans="1:9" ht="15.6">
      <c r="A4493" s="85">
        <f>'Balance N-1'!I4496</f>
        <v>0</v>
      </c>
      <c r="B4493" s="75">
        <f>'Balance N-1'!J4496</f>
        <v>0</v>
      </c>
      <c r="C4493" s="78">
        <f>'Balance N-1'!K4496</f>
        <v>0</v>
      </c>
      <c r="D4493" s="78">
        <f>'Balance N-1'!L4496</f>
        <v>0</v>
      </c>
      <c r="E4493" s="78">
        <f>'Balance N-1'!M4496</f>
        <v>0</v>
      </c>
      <c r="F4493" s="78">
        <f>'Balance N-1'!N4496</f>
        <v>0</v>
      </c>
      <c r="G4493" s="78">
        <f>'Balance N-1'!O4496</f>
        <v>0</v>
      </c>
      <c r="H4493" s="78">
        <f>'Balance N-1'!P4496</f>
        <v>0</v>
      </c>
      <c r="I4493" s="79">
        <f t="shared" si="70"/>
        <v>0</v>
      </c>
    </row>
    <row r="4494" spans="1:9" ht="15.6">
      <c r="A4494" s="85">
        <f>'Balance N-1'!I4497</f>
        <v>0</v>
      </c>
      <c r="B4494" s="75">
        <f>'Balance N-1'!J4497</f>
        <v>0</v>
      </c>
      <c r="C4494" s="78">
        <f>'Balance N-1'!K4497</f>
        <v>0</v>
      </c>
      <c r="D4494" s="78">
        <f>'Balance N-1'!L4497</f>
        <v>0</v>
      </c>
      <c r="E4494" s="78">
        <f>'Balance N-1'!M4497</f>
        <v>0</v>
      </c>
      <c r="F4494" s="78">
        <f>'Balance N-1'!N4497</f>
        <v>0</v>
      </c>
      <c r="G4494" s="78">
        <f>'Balance N-1'!O4497</f>
        <v>0</v>
      </c>
      <c r="H4494" s="78">
        <f>'Balance N-1'!P4497</f>
        <v>0</v>
      </c>
      <c r="I4494" s="79">
        <f t="shared" si="70"/>
        <v>0</v>
      </c>
    </row>
    <row r="4495" spans="1:9" ht="15.6">
      <c r="A4495" s="85">
        <f>'Balance N-1'!I4498</f>
        <v>0</v>
      </c>
      <c r="B4495" s="75">
        <f>'Balance N-1'!J4498</f>
        <v>0</v>
      </c>
      <c r="C4495" s="78">
        <f>'Balance N-1'!K4498</f>
        <v>0</v>
      </c>
      <c r="D4495" s="78">
        <f>'Balance N-1'!L4498</f>
        <v>0</v>
      </c>
      <c r="E4495" s="78">
        <f>'Balance N-1'!M4498</f>
        <v>0</v>
      </c>
      <c r="F4495" s="78">
        <f>'Balance N-1'!N4498</f>
        <v>0</v>
      </c>
      <c r="G4495" s="78">
        <f>'Balance N-1'!O4498</f>
        <v>0</v>
      </c>
      <c r="H4495" s="78">
        <f>'Balance N-1'!P4498</f>
        <v>0</v>
      </c>
      <c r="I4495" s="79">
        <f t="shared" si="70"/>
        <v>0</v>
      </c>
    </row>
    <row r="4496" spans="1:9" ht="15.6">
      <c r="A4496" s="85">
        <f>'Balance N-1'!I4499</f>
        <v>0</v>
      </c>
      <c r="B4496" s="75">
        <f>'Balance N-1'!J4499</f>
        <v>0</v>
      </c>
      <c r="C4496" s="78">
        <f>'Balance N-1'!K4499</f>
        <v>0</v>
      </c>
      <c r="D4496" s="78">
        <f>'Balance N-1'!L4499</f>
        <v>0</v>
      </c>
      <c r="E4496" s="78">
        <f>'Balance N-1'!M4499</f>
        <v>0</v>
      </c>
      <c r="F4496" s="78">
        <f>'Balance N-1'!N4499</f>
        <v>0</v>
      </c>
      <c r="G4496" s="78">
        <f>'Balance N-1'!O4499</f>
        <v>0</v>
      </c>
      <c r="H4496" s="78">
        <f>'Balance N-1'!P4499</f>
        <v>0</v>
      </c>
      <c r="I4496" s="79">
        <f t="shared" si="70"/>
        <v>0</v>
      </c>
    </row>
    <row r="4497" spans="1:9" ht="15.6">
      <c r="A4497" s="85">
        <f>'Balance N-1'!I4500</f>
        <v>0</v>
      </c>
      <c r="B4497" s="75">
        <f>'Balance N-1'!J4500</f>
        <v>0</v>
      </c>
      <c r="C4497" s="78">
        <f>'Balance N-1'!K4500</f>
        <v>0</v>
      </c>
      <c r="D4497" s="78">
        <f>'Balance N-1'!L4500</f>
        <v>0</v>
      </c>
      <c r="E4497" s="78">
        <f>'Balance N-1'!M4500</f>
        <v>0</v>
      </c>
      <c r="F4497" s="78">
        <f>'Balance N-1'!N4500</f>
        <v>0</v>
      </c>
      <c r="G4497" s="78">
        <f>'Balance N-1'!O4500</f>
        <v>0</v>
      </c>
      <c r="H4497" s="78">
        <f>'Balance N-1'!P4500</f>
        <v>0</v>
      </c>
      <c r="I4497" s="79">
        <f t="shared" si="70"/>
        <v>0</v>
      </c>
    </row>
    <row r="4498" spans="1:9" ht="15.6">
      <c r="A4498" s="85">
        <f>'Balance N-1'!I4501</f>
        <v>0</v>
      </c>
      <c r="B4498" s="75">
        <f>'Balance N-1'!J4501</f>
        <v>0</v>
      </c>
      <c r="C4498" s="78">
        <f>'Balance N-1'!K4501</f>
        <v>0</v>
      </c>
      <c r="D4498" s="78">
        <f>'Balance N-1'!L4501</f>
        <v>0</v>
      </c>
      <c r="E4498" s="78">
        <f>'Balance N-1'!M4501</f>
        <v>0</v>
      </c>
      <c r="F4498" s="78">
        <f>'Balance N-1'!N4501</f>
        <v>0</v>
      </c>
      <c r="G4498" s="78">
        <f>'Balance N-1'!O4501</f>
        <v>0</v>
      </c>
      <c r="H4498" s="78">
        <f>'Balance N-1'!P4501</f>
        <v>0</v>
      </c>
      <c r="I4498" s="79">
        <f t="shared" si="70"/>
        <v>0</v>
      </c>
    </row>
    <row r="4499" spans="1:9" ht="15.6">
      <c r="A4499" s="85">
        <f>'Balance N-1'!I4502</f>
        <v>0</v>
      </c>
      <c r="B4499" s="75">
        <f>'Balance N-1'!J4502</f>
        <v>0</v>
      </c>
      <c r="C4499" s="78">
        <f>'Balance N-1'!K4502</f>
        <v>0</v>
      </c>
      <c r="D4499" s="78">
        <f>'Balance N-1'!L4502</f>
        <v>0</v>
      </c>
      <c r="E4499" s="78">
        <f>'Balance N-1'!M4502</f>
        <v>0</v>
      </c>
      <c r="F4499" s="78">
        <f>'Balance N-1'!N4502</f>
        <v>0</v>
      </c>
      <c r="G4499" s="78">
        <f>'Balance N-1'!O4502</f>
        <v>0</v>
      </c>
      <c r="H4499" s="78">
        <f>'Balance N-1'!P4502</f>
        <v>0</v>
      </c>
      <c r="I4499" s="79">
        <f t="shared" si="70"/>
        <v>0</v>
      </c>
    </row>
    <row r="4500" spans="1:9" ht="15.6">
      <c r="A4500" s="85">
        <f>'Balance N-1'!I4503</f>
        <v>0</v>
      </c>
      <c r="B4500" s="75">
        <f>'Balance N-1'!J4503</f>
        <v>0</v>
      </c>
      <c r="C4500" s="78">
        <f>'Balance N-1'!K4503</f>
        <v>0</v>
      </c>
      <c r="D4500" s="78">
        <f>'Balance N-1'!L4503</f>
        <v>0</v>
      </c>
      <c r="E4500" s="78">
        <f>'Balance N-1'!M4503</f>
        <v>0</v>
      </c>
      <c r="F4500" s="78">
        <f>'Balance N-1'!N4503</f>
        <v>0</v>
      </c>
      <c r="G4500" s="78">
        <f>'Balance N-1'!O4503</f>
        <v>0</v>
      </c>
      <c r="H4500" s="78">
        <f>'Balance N-1'!P4503</f>
        <v>0</v>
      </c>
      <c r="I4500" s="79">
        <f t="shared" si="70"/>
        <v>0</v>
      </c>
    </row>
    <row r="4501" spans="1:9" ht="15.6">
      <c r="A4501" s="85">
        <f>'Balance N-1'!I4504</f>
        <v>0</v>
      </c>
      <c r="B4501" s="75">
        <f>'Balance N-1'!J4504</f>
        <v>0</v>
      </c>
      <c r="C4501" s="78">
        <f>'Balance N-1'!K4504</f>
        <v>0</v>
      </c>
      <c r="D4501" s="78">
        <f>'Balance N-1'!L4504</f>
        <v>0</v>
      </c>
      <c r="E4501" s="78">
        <f>'Balance N-1'!M4504</f>
        <v>0</v>
      </c>
      <c r="F4501" s="78">
        <f>'Balance N-1'!N4504</f>
        <v>0</v>
      </c>
      <c r="G4501" s="78">
        <f>'Balance N-1'!O4504</f>
        <v>0</v>
      </c>
      <c r="H4501" s="78">
        <f>'Balance N-1'!P4504</f>
        <v>0</v>
      </c>
      <c r="I4501" s="79">
        <f t="shared" si="70"/>
        <v>0</v>
      </c>
    </row>
    <row r="4502" spans="1:9" ht="15.6">
      <c r="A4502" s="85">
        <f>'Balance N-1'!I4505</f>
        <v>0</v>
      </c>
      <c r="B4502" s="75">
        <f>'Balance N-1'!J4505</f>
        <v>0</v>
      </c>
      <c r="C4502" s="78">
        <f>'Balance N-1'!K4505</f>
        <v>0</v>
      </c>
      <c r="D4502" s="78">
        <f>'Balance N-1'!L4505</f>
        <v>0</v>
      </c>
      <c r="E4502" s="78">
        <f>'Balance N-1'!M4505</f>
        <v>0</v>
      </c>
      <c r="F4502" s="78">
        <f>'Balance N-1'!N4505</f>
        <v>0</v>
      </c>
      <c r="G4502" s="78">
        <f>'Balance N-1'!O4505</f>
        <v>0</v>
      </c>
      <c r="H4502" s="78">
        <f>'Balance N-1'!P4505</f>
        <v>0</v>
      </c>
      <c r="I4502" s="79">
        <f t="shared" si="70"/>
        <v>0</v>
      </c>
    </row>
    <row r="4503" spans="1:9" ht="15.6">
      <c r="A4503" s="85">
        <f>'Balance N-1'!I4506</f>
        <v>0</v>
      </c>
      <c r="B4503" s="75">
        <f>'Balance N-1'!J4506</f>
        <v>0</v>
      </c>
      <c r="C4503" s="78">
        <f>'Balance N-1'!K4506</f>
        <v>0</v>
      </c>
      <c r="D4503" s="78">
        <f>'Balance N-1'!L4506</f>
        <v>0</v>
      </c>
      <c r="E4503" s="78">
        <f>'Balance N-1'!M4506</f>
        <v>0</v>
      </c>
      <c r="F4503" s="78">
        <f>'Balance N-1'!N4506</f>
        <v>0</v>
      </c>
      <c r="G4503" s="78">
        <f>'Balance N-1'!O4506</f>
        <v>0</v>
      </c>
      <c r="H4503" s="78">
        <f>'Balance N-1'!P4506</f>
        <v>0</v>
      </c>
      <c r="I4503" s="79">
        <f t="shared" si="70"/>
        <v>0</v>
      </c>
    </row>
    <row r="4504" spans="1:9" ht="15.6">
      <c r="A4504" s="85">
        <f>'Balance N-1'!I4507</f>
        <v>0</v>
      </c>
      <c r="B4504" s="75">
        <f>'Balance N-1'!J4507</f>
        <v>0</v>
      </c>
      <c r="C4504" s="78">
        <f>'Balance N-1'!K4507</f>
        <v>0</v>
      </c>
      <c r="D4504" s="78">
        <f>'Balance N-1'!L4507</f>
        <v>0</v>
      </c>
      <c r="E4504" s="78">
        <f>'Balance N-1'!M4507</f>
        <v>0</v>
      </c>
      <c r="F4504" s="78">
        <f>'Balance N-1'!N4507</f>
        <v>0</v>
      </c>
      <c r="G4504" s="78">
        <f>'Balance N-1'!O4507</f>
        <v>0</v>
      </c>
      <c r="H4504" s="78">
        <f>'Balance N-1'!P4507</f>
        <v>0</v>
      </c>
      <c r="I4504" s="79">
        <f t="shared" si="70"/>
        <v>0</v>
      </c>
    </row>
    <row r="4505" spans="1:9" ht="15.6">
      <c r="A4505" s="85">
        <f>'Balance N-1'!I4508</f>
        <v>0</v>
      </c>
      <c r="B4505" s="75">
        <f>'Balance N-1'!J4508</f>
        <v>0</v>
      </c>
      <c r="C4505" s="78">
        <f>'Balance N-1'!K4508</f>
        <v>0</v>
      </c>
      <c r="D4505" s="78">
        <f>'Balance N-1'!L4508</f>
        <v>0</v>
      </c>
      <c r="E4505" s="78">
        <f>'Balance N-1'!M4508</f>
        <v>0</v>
      </c>
      <c r="F4505" s="78">
        <f>'Balance N-1'!N4508</f>
        <v>0</v>
      </c>
      <c r="G4505" s="78">
        <f>'Balance N-1'!O4508</f>
        <v>0</v>
      </c>
      <c r="H4505" s="78">
        <f>'Balance N-1'!P4508</f>
        <v>0</v>
      </c>
      <c r="I4505" s="79">
        <f t="shared" si="70"/>
        <v>0</v>
      </c>
    </row>
    <row r="4506" spans="1:9" ht="15.6">
      <c r="A4506" s="85">
        <f>'Balance N-1'!I4509</f>
        <v>0</v>
      </c>
      <c r="B4506" s="75">
        <f>'Balance N-1'!J4509</f>
        <v>0</v>
      </c>
      <c r="C4506" s="78">
        <f>'Balance N-1'!K4509</f>
        <v>0</v>
      </c>
      <c r="D4506" s="78">
        <f>'Balance N-1'!L4509</f>
        <v>0</v>
      </c>
      <c r="E4506" s="78">
        <f>'Balance N-1'!M4509</f>
        <v>0</v>
      </c>
      <c r="F4506" s="78">
        <f>'Balance N-1'!N4509</f>
        <v>0</v>
      </c>
      <c r="G4506" s="78">
        <f>'Balance N-1'!O4509</f>
        <v>0</v>
      </c>
      <c r="H4506" s="78">
        <f>'Balance N-1'!P4509</f>
        <v>0</v>
      </c>
      <c r="I4506" s="79">
        <f t="shared" si="70"/>
        <v>0</v>
      </c>
    </row>
    <row r="4507" spans="1:9" ht="15.6">
      <c r="A4507" s="85">
        <f>'Balance N-1'!I4510</f>
        <v>0</v>
      </c>
      <c r="B4507" s="75">
        <f>'Balance N-1'!J4510</f>
        <v>0</v>
      </c>
      <c r="C4507" s="78">
        <f>'Balance N-1'!K4510</f>
        <v>0</v>
      </c>
      <c r="D4507" s="78">
        <f>'Balance N-1'!L4510</f>
        <v>0</v>
      </c>
      <c r="E4507" s="78">
        <f>'Balance N-1'!M4510</f>
        <v>0</v>
      </c>
      <c r="F4507" s="78">
        <f>'Balance N-1'!N4510</f>
        <v>0</v>
      </c>
      <c r="G4507" s="78">
        <f>'Balance N-1'!O4510</f>
        <v>0</v>
      </c>
      <c r="H4507" s="78">
        <f>'Balance N-1'!P4510</f>
        <v>0</v>
      </c>
      <c r="I4507" s="79">
        <f t="shared" si="70"/>
        <v>0</v>
      </c>
    </row>
    <row r="4508" spans="1:9" ht="15.6">
      <c r="A4508" s="85">
        <f>'Balance N-1'!I4511</f>
        <v>0</v>
      </c>
      <c r="B4508" s="75">
        <f>'Balance N-1'!J4511</f>
        <v>0</v>
      </c>
      <c r="C4508" s="78">
        <f>'Balance N-1'!K4511</f>
        <v>0</v>
      </c>
      <c r="D4508" s="78">
        <f>'Balance N-1'!L4511</f>
        <v>0</v>
      </c>
      <c r="E4508" s="78">
        <f>'Balance N-1'!M4511</f>
        <v>0</v>
      </c>
      <c r="F4508" s="78">
        <f>'Balance N-1'!N4511</f>
        <v>0</v>
      </c>
      <c r="G4508" s="78">
        <f>'Balance N-1'!O4511</f>
        <v>0</v>
      </c>
      <c r="H4508" s="78">
        <f>'Balance N-1'!P4511</f>
        <v>0</v>
      </c>
      <c r="I4508" s="79">
        <f t="shared" si="70"/>
        <v>0</v>
      </c>
    </row>
    <row r="4509" spans="1:9" ht="15.6">
      <c r="A4509" s="85">
        <f>'Balance N-1'!I4512</f>
        <v>0</v>
      </c>
      <c r="B4509" s="75">
        <f>'Balance N-1'!J4512</f>
        <v>0</v>
      </c>
      <c r="C4509" s="78">
        <f>'Balance N-1'!K4512</f>
        <v>0</v>
      </c>
      <c r="D4509" s="78">
        <f>'Balance N-1'!L4512</f>
        <v>0</v>
      </c>
      <c r="E4509" s="78">
        <f>'Balance N-1'!M4512</f>
        <v>0</v>
      </c>
      <c r="F4509" s="78">
        <f>'Balance N-1'!N4512</f>
        <v>0</v>
      </c>
      <c r="G4509" s="78">
        <f>'Balance N-1'!O4512</f>
        <v>0</v>
      </c>
      <c r="H4509" s="78">
        <f>'Balance N-1'!P4512</f>
        <v>0</v>
      </c>
      <c r="I4509" s="79">
        <f t="shared" si="70"/>
        <v>0</v>
      </c>
    </row>
    <row r="4510" spans="1:9" ht="15.6">
      <c r="A4510" s="85">
        <f>'Balance N-1'!I4513</f>
        <v>0</v>
      </c>
      <c r="B4510" s="75">
        <f>'Balance N-1'!J4513</f>
        <v>0</v>
      </c>
      <c r="C4510" s="78">
        <f>'Balance N-1'!K4513</f>
        <v>0</v>
      </c>
      <c r="D4510" s="78">
        <f>'Balance N-1'!L4513</f>
        <v>0</v>
      </c>
      <c r="E4510" s="78">
        <f>'Balance N-1'!M4513</f>
        <v>0</v>
      </c>
      <c r="F4510" s="78">
        <f>'Balance N-1'!N4513</f>
        <v>0</v>
      </c>
      <c r="G4510" s="78">
        <f>'Balance N-1'!O4513</f>
        <v>0</v>
      </c>
      <c r="H4510" s="78">
        <f>'Balance N-1'!P4513</f>
        <v>0</v>
      </c>
      <c r="I4510" s="79">
        <f t="shared" si="70"/>
        <v>0</v>
      </c>
    </row>
    <row r="4511" spans="1:9" ht="15.6">
      <c r="A4511" s="85">
        <f>'Balance N-1'!I4514</f>
        <v>0</v>
      </c>
      <c r="B4511" s="75">
        <f>'Balance N-1'!J4514</f>
        <v>0</v>
      </c>
      <c r="C4511" s="78">
        <f>'Balance N-1'!K4514</f>
        <v>0</v>
      </c>
      <c r="D4511" s="78">
        <f>'Balance N-1'!L4514</f>
        <v>0</v>
      </c>
      <c r="E4511" s="78">
        <f>'Balance N-1'!M4514</f>
        <v>0</v>
      </c>
      <c r="F4511" s="78">
        <f>'Balance N-1'!N4514</f>
        <v>0</v>
      </c>
      <c r="G4511" s="78">
        <f>'Balance N-1'!O4514</f>
        <v>0</v>
      </c>
      <c r="H4511" s="78">
        <f>'Balance N-1'!P4514</f>
        <v>0</v>
      </c>
      <c r="I4511" s="79">
        <f t="shared" si="70"/>
        <v>0</v>
      </c>
    </row>
    <row r="4512" spans="1:9" ht="15.6">
      <c r="A4512" s="85">
        <f>'Balance N-1'!I4515</f>
        <v>0</v>
      </c>
      <c r="B4512" s="75">
        <f>'Balance N-1'!J4515</f>
        <v>0</v>
      </c>
      <c r="C4512" s="78">
        <f>'Balance N-1'!K4515</f>
        <v>0</v>
      </c>
      <c r="D4512" s="78">
        <f>'Balance N-1'!L4515</f>
        <v>0</v>
      </c>
      <c r="E4512" s="78">
        <f>'Balance N-1'!M4515</f>
        <v>0</v>
      </c>
      <c r="F4512" s="78">
        <f>'Balance N-1'!N4515</f>
        <v>0</v>
      </c>
      <c r="G4512" s="78">
        <f>'Balance N-1'!O4515</f>
        <v>0</v>
      </c>
      <c r="H4512" s="78">
        <f>'Balance N-1'!P4515</f>
        <v>0</v>
      </c>
      <c r="I4512" s="79">
        <f t="shared" si="70"/>
        <v>0</v>
      </c>
    </row>
    <row r="4513" spans="1:9" ht="15.6">
      <c r="A4513" s="85">
        <f>'Balance N-1'!I4516</f>
        <v>0</v>
      </c>
      <c r="B4513" s="75">
        <f>'Balance N-1'!J4516</f>
        <v>0</v>
      </c>
      <c r="C4513" s="78">
        <f>'Balance N-1'!K4516</f>
        <v>0</v>
      </c>
      <c r="D4513" s="78">
        <f>'Balance N-1'!L4516</f>
        <v>0</v>
      </c>
      <c r="E4513" s="78">
        <f>'Balance N-1'!M4516</f>
        <v>0</v>
      </c>
      <c r="F4513" s="78">
        <f>'Balance N-1'!N4516</f>
        <v>0</v>
      </c>
      <c r="G4513" s="78">
        <f>'Balance N-1'!O4516</f>
        <v>0</v>
      </c>
      <c r="H4513" s="78">
        <f>'Balance N-1'!P4516</f>
        <v>0</v>
      </c>
      <c r="I4513" s="79">
        <f t="shared" si="70"/>
        <v>0</v>
      </c>
    </row>
    <row r="4514" spans="1:9" ht="15.6">
      <c r="A4514" s="85">
        <f>'Balance N-1'!I4517</f>
        <v>0</v>
      </c>
      <c r="B4514" s="75">
        <f>'Balance N-1'!J4517</f>
        <v>0</v>
      </c>
      <c r="C4514" s="78">
        <f>'Balance N-1'!K4517</f>
        <v>0</v>
      </c>
      <c r="D4514" s="78">
        <f>'Balance N-1'!L4517</f>
        <v>0</v>
      </c>
      <c r="E4514" s="78">
        <f>'Balance N-1'!M4517</f>
        <v>0</v>
      </c>
      <c r="F4514" s="78">
        <f>'Balance N-1'!N4517</f>
        <v>0</v>
      </c>
      <c r="G4514" s="78">
        <f>'Balance N-1'!O4517</f>
        <v>0</v>
      </c>
      <c r="H4514" s="78">
        <f>'Balance N-1'!P4517</f>
        <v>0</v>
      </c>
      <c r="I4514" s="79">
        <f t="shared" si="70"/>
        <v>0</v>
      </c>
    </row>
    <row r="4515" spans="1:9" ht="15.6">
      <c r="A4515" s="85">
        <f>'Balance N-1'!I4518</f>
        <v>0</v>
      </c>
      <c r="B4515" s="75">
        <f>'Balance N-1'!J4518</f>
        <v>0</v>
      </c>
      <c r="C4515" s="78">
        <f>'Balance N-1'!K4518</f>
        <v>0</v>
      </c>
      <c r="D4515" s="78">
        <f>'Balance N-1'!L4518</f>
        <v>0</v>
      </c>
      <c r="E4515" s="78">
        <f>'Balance N-1'!M4518</f>
        <v>0</v>
      </c>
      <c r="F4515" s="78">
        <f>'Balance N-1'!N4518</f>
        <v>0</v>
      </c>
      <c r="G4515" s="78">
        <f>'Balance N-1'!O4518</f>
        <v>0</v>
      </c>
      <c r="H4515" s="78">
        <f>'Balance N-1'!P4518</f>
        <v>0</v>
      </c>
      <c r="I4515" s="79">
        <f t="shared" si="70"/>
        <v>0</v>
      </c>
    </row>
    <row r="4516" spans="1:9" ht="15.6">
      <c r="A4516" s="85">
        <f>'Balance N-1'!I4519</f>
        <v>0</v>
      </c>
      <c r="B4516" s="75">
        <f>'Balance N-1'!J4519</f>
        <v>0</v>
      </c>
      <c r="C4516" s="78">
        <f>'Balance N-1'!K4519</f>
        <v>0</v>
      </c>
      <c r="D4516" s="78">
        <f>'Balance N-1'!L4519</f>
        <v>0</v>
      </c>
      <c r="E4516" s="78">
        <f>'Balance N-1'!M4519</f>
        <v>0</v>
      </c>
      <c r="F4516" s="78">
        <f>'Balance N-1'!N4519</f>
        <v>0</v>
      </c>
      <c r="G4516" s="78">
        <f>'Balance N-1'!O4519</f>
        <v>0</v>
      </c>
      <c r="H4516" s="78">
        <f>'Balance N-1'!P4519</f>
        <v>0</v>
      </c>
      <c r="I4516" s="79">
        <f t="shared" si="70"/>
        <v>0</v>
      </c>
    </row>
    <row r="4517" spans="1:9" ht="15.6">
      <c r="A4517" s="85">
        <f>'Balance N-1'!I4520</f>
        <v>0</v>
      </c>
      <c r="B4517" s="75">
        <f>'Balance N-1'!J4520</f>
        <v>0</v>
      </c>
      <c r="C4517" s="78">
        <f>'Balance N-1'!K4520</f>
        <v>0</v>
      </c>
      <c r="D4517" s="78">
        <f>'Balance N-1'!L4520</f>
        <v>0</v>
      </c>
      <c r="E4517" s="78">
        <f>'Balance N-1'!M4520</f>
        <v>0</v>
      </c>
      <c r="F4517" s="78">
        <f>'Balance N-1'!N4520</f>
        <v>0</v>
      </c>
      <c r="G4517" s="78">
        <f>'Balance N-1'!O4520</f>
        <v>0</v>
      </c>
      <c r="H4517" s="78">
        <f>'Balance N-1'!P4520</f>
        <v>0</v>
      </c>
      <c r="I4517" s="79">
        <f t="shared" si="70"/>
        <v>0</v>
      </c>
    </row>
    <row r="4518" spans="1:9" ht="15.6">
      <c r="A4518" s="85">
        <f>'Balance N-1'!I4521</f>
        <v>0</v>
      </c>
      <c r="B4518" s="75">
        <f>'Balance N-1'!J4521</f>
        <v>0</v>
      </c>
      <c r="C4518" s="78">
        <f>'Balance N-1'!K4521</f>
        <v>0</v>
      </c>
      <c r="D4518" s="78">
        <f>'Balance N-1'!L4521</f>
        <v>0</v>
      </c>
      <c r="E4518" s="78">
        <f>'Balance N-1'!M4521</f>
        <v>0</v>
      </c>
      <c r="F4518" s="78">
        <f>'Balance N-1'!N4521</f>
        <v>0</v>
      </c>
      <c r="G4518" s="78">
        <f>'Balance N-1'!O4521</f>
        <v>0</v>
      </c>
      <c r="H4518" s="78">
        <f>'Balance N-1'!P4521</f>
        <v>0</v>
      </c>
      <c r="I4518" s="79">
        <f t="shared" si="70"/>
        <v>0</v>
      </c>
    </row>
    <row r="4519" spans="1:9" ht="15.6">
      <c r="A4519" s="85">
        <f>'Balance N-1'!I4522</f>
        <v>0</v>
      </c>
      <c r="B4519" s="75">
        <f>'Balance N-1'!J4522</f>
        <v>0</v>
      </c>
      <c r="C4519" s="78">
        <f>'Balance N-1'!K4522</f>
        <v>0</v>
      </c>
      <c r="D4519" s="78">
        <f>'Balance N-1'!L4522</f>
        <v>0</v>
      </c>
      <c r="E4519" s="78">
        <f>'Balance N-1'!M4522</f>
        <v>0</v>
      </c>
      <c r="F4519" s="78">
        <f>'Balance N-1'!N4522</f>
        <v>0</v>
      </c>
      <c r="G4519" s="78">
        <f>'Balance N-1'!O4522</f>
        <v>0</v>
      </c>
      <c r="H4519" s="78">
        <f>'Balance N-1'!P4522</f>
        <v>0</v>
      </c>
      <c r="I4519" s="79">
        <f t="shared" si="70"/>
        <v>0</v>
      </c>
    </row>
    <row r="4520" spans="1:9" ht="15.6">
      <c r="A4520" s="85">
        <f>'Balance N-1'!I4523</f>
        <v>0</v>
      </c>
      <c r="B4520" s="75">
        <f>'Balance N-1'!J4523</f>
        <v>0</v>
      </c>
      <c r="C4520" s="78">
        <f>'Balance N-1'!K4523</f>
        <v>0</v>
      </c>
      <c r="D4520" s="78">
        <f>'Balance N-1'!L4523</f>
        <v>0</v>
      </c>
      <c r="E4520" s="78">
        <f>'Balance N-1'!M4523</f>
        <v>0</v>
      </c>
      <c r="F4520" s="78">
        <f>'Balance N-1'!N4523</f>
        <v>0</v>
      </c>
      <c r="G4520" s="78">
        <f>'Balance N-1'!O4523</f>
        <v>0</v>
      </c>
      <c r="H4520" s="78">
        <f>'Balance N-1'!P4523</f>
        <v>0</v>
      </c>
      <c r="I4520" s="79">
        <f t="shared" si="70"/>
        <v>0</v>
      </c>
    </row>
    <row r="4521" spans="1:9" ht="15.6">
      <c r="A4521" s="85">
        <f>'Balance N-1'!I4524</f>
        <v>0</v>
      </c>
      <c r="B4521" s="75">
        <f>'Balance N-1'!J4524</f>
        <v>0</v>
      </c>
      <c r="C4521" s="78">
        <f>'Balance N-1'!K4524</f>
        <v>0</v>
      </c>
      <c r="D4521" s="78">
        <f>'Balance N-1'!L4524</f>
        <v>0</v>
      </c>
      <c r="E4521" s="78">
        <f>'Balance N-1'!M4524</f>
        <v>0</v>
      </c>
      <c r="F4521" s="78">
        <f>'Balance N-1'!N4524</f>
        <v>0</v>
      </c>
      <c r="G4521" s="78">
        <f>'Balance N-1'!O4524</f>
        <v>0</v>
      </c>
      <c r="H4521" s="78">
        <f>'Balance N-1'!P4524</f>
        <v>0</v>
      </c>
      <c r="I4521" s="79">
        <f t="shared" si="70"/>
        <v>0</v>
      </c>
    </row>
    <row r="4522" spans="1:9" ht="15.6">
      <c r="A4522" s="85">
        <f>'Balance N-1'!I4525</f>
        <v>0</v>
      </c>
      <c r="B4522" s="75">
        <f>'Balance N-1'!J4525</f>
        <v>0</v>
      </c>
      <c r="C4522" s="78">
        <f>'Balance N-1'!K4525</f>
        <v>0</v>
      </c>
      <c r="D4522" s="78">
        <f>'Balance N-1'!L4525</f>
        <v>0</v>
      </c>
      <c r="E4522" s="78">
        <f>'Balance N-1'!M4525</f>
        <v>0</v>
      </c>
      <c r="F4522" s="78">
        <f>'Balance N-1'!N4525</f>
        <v>0</v>
      </c>
      <c r="G4522" s="78">
        <f>'Balance N-1'!O4525</f>
        <v>0</v>
      </c>
      <c r="H4522" s="78">
        <f>'Balance N-1'!P4525</f>
        <v>0</v>
      </c>
      <c r="I4522" s="79">
        <f t="shared" si="70"/>
        <v>0</v>
      </c>
    </row>
    <row r="4523" spans="1:9" ht="15.6">
      <c r="A4523" s="85">
        <f>'Balance N-1'!I4526</f>
        <v>0</v>
      </c>
      <c r="B4523" s="75">
        <f>'Balance N-1'!J4526</f>
        <v>0</v>
      </c>
      <c r="C4523" s="78">
        <f>'Balance N-1'!K4526</f>
        <v>0</v>
      </c>
      <c r="D4523" s="78">
        <f>'Balance N-1'!L4526</f>
        <v>0</v>
      </c>
      <c r="E4523" s="78">
        <f>'Balance N-1'!M4526</f>
        <v>0</v>
      </c>
      <c r="F4523" s="78">
        <f>'Balance N-1'!N4526</f>
        <v>0</v>
      </c>
      <c r="G4523" s="78">
        <f>'Balance N-1'!O4526</f>
        <v>0</v>
      </c>
      <c r="H4523" s="78">
        <f>'Balance N-1'!P4526</f>
        <v>0</v>
      </c>
      <c r="I4523" s="79">
        <f t="shared" si="70"/>
        <v>0</v>
      </c>
    </row>
    <row r="4524" spans="1:9" ht="15.6">
      <c r="A4524" s="85">
        <f>'Balance N-1'!I4527</f>
        <v>0</v>
      </c>
      <c r="B4524" s="75">
        <f>'Balance N-1'!J4527</f>
        <v>0</v>
      </c>
      <c r="C4524" s="78">
        <f>'Balance N-1'!K4527</f>
        <v>0</v>
      </c>
      <c r="D4524" s="78">
        <f>'Balance N-1'!L4527</f>
        <v>0</v>
      </c>
      <c r="E4524" s="78">
        <f>'Balance N-1'!M4527</f>
        <v>0</v>
      </c>
      <c r="F4524" s="78">
        <f>'Balance N-1'!N4527</f>
        <v>0</v>
      </c>
      <c r="G4524" s="78">
        <f>'Balance N-1'!O4527</f>
        <v>0</v>
      </c>
      <c r="H4524" s="78">
        <f>'Balance N-1'!P4527</f>
        <v>0</v>
      </c>
      <c r="I4524" s="79">
        <f t="shared" si="70"/>
        <v>0</v>
      </c>
    </row>
    <row r="4525" spans="1:9" ht="15.6">
      <c r="A4525" s="85">
        <f>'Balance N-1'!I4528</f>
        <v>0</v>
      </c>
      <c r="B4525" s="75">
        <f>'Balance N-1'!J4528</f>
        <v>0</v>
      </c>
      <c r="C4525" s="78">
        <f>'Balance N-1'!K4528</f>
        <v>0</v>
      </c>
      <c r="D4525" s="78">
        <f>'Balance N-1'!L4528</f>
        <v>0</v>
      </c>
      <c r="E4525" s="78">
        <f>'Balance N-1'!M4528</f>
        <v>0</v>
      </c>
      <c r="F4525" s="78">
        <f>'Balance N-1'!N4528</f>
        <v>0</v>
      </c>
      <c r="G4525" s="78">
        <f>'Balance N-1'!O4528</f>
        <v>0</v>
      </c>
      <c r="H4525" s="78">
        <f>'Balance N-1'!P4528</f>
        <v>0</v>
      </c>
      <c r="I4525" s="79">
        <f t="shared" si="70"/>
        <v>0</v>
      </c>
    </row>
    <row r="4526" spans="1:9" ht="15.6">
      <c r="A4526" s="85">
        <f>'Balance N-1'!I4529</f>
        <v>0</v>
      </c>
      <c r="B4526" s="75">
        <f>'Balance N-1'!J4529</f>
        <v>0</v>
      </c>
      <c r="C4526" s="78">
        <f>'Balance N-1'!K4529</f>
        <v>0</v>
      </c>
      <c r="D4526" s="78">
        <f>'Balance N-1'!L4529</f>
        <v>0</v>
      </c>
      <c r="E4526" s="78">
        <f>'Balance N-1'!M4529</f>
        <v>0</v>
      </c>
      <c r="F4526" s="78">
        <f>'Balance N-1'!N4529</f>
        <v>0</v>
      </c>
      <c r="G4526" s="78">
        <f>'Balance N-1'!O4529</f>
        <v>0</v>
      </c>
      <c r="H4526" s="78">
        <f>'Balance N-1'!P4529</f>
        <v>0</v>
      </c>
      <c r="I4526" s="79">
        <f t="shared" si="70"/>
        <v>0</v>
      </c>
    </row>
    <row r="4527" spans="1:9" ht="15.6">
      <c r="A4527" s="85">
        <f>'Balance N-1'!I4530</f>
        <v>0</v>
      </c>
      <c r="B4527" s="75">
        <f>'Balance N-1'!J4530</f>
        <v>0</v>
      </c>
      <c r="C4527" s="78">
        <f>'Balance N-1'!K4530</f>
        <v>0</v>
      </c>
      <c r="D4527" s="78">
        <f>'Balance N-1'!L4530</f>
        <v>0</v>
      </c>
      <c r="E4527" s="78">
        <f>'Balance N-1'!M4530</f>
        <v>0</v>
      </c>
      <c r="F4527" s="78">
        <f>'Balance N-1'!N4530</f>
        <v>0</v>
      </c>
      <c r="G4527" s="78">
        <f>'Balance N-1'!O4530</f>
        <v>0</v>
      </c>
      <c r="H4527" s="78">
        <f>'Balance N-1'!P4530</f>
        <v>0</v>
      </c>
      <c r="I4527" s="79">
        <f t="shared" si="70"/>
        <v>0</v>
      </c>
    </row>
    <row r="4528" spans="1:9" ht="15.6">
      <c r="A4528" s="85">
        <f>'Balance N-1'!I4531</f>
        <v>0</v>
      </c>
      <c r="B4528" s="75">
        <f>'Balance N-1'!J4531</f>
        <v>0</v>
      </c>
      <c r="C4528" s="78">
        <f>'Balance N-1'!K4531</f>
        <v>0</v>
      </c>
      <c r="D4528" s="78">
        <f>'Balance N-1'!L4531</f>
        <v>0</v>
      </c>
      <c r="E4528" s="78">
        <f>'Balance N-1'!M4531</f>
        <v>0</v>
      </c>
      <c r="F4528" s="78">
        <f>'Balance N-1'!N4531</f>
        <v>0</v>
      </c>
      <c r="G4528" s="78">
        <f>'Balance N-1'!O4531</f>
        <v>0</v>
      </c>
      <c r="H4528" s="78">
        <f>'Balance N-1'!P4531</f>
        <v>0</v>
      </c>
      <c r="I4528" s="79">
        <f t="shared" si="70"/>
        <v>0</v>
      </c>
    </row>
    <row r="4529" spans="1:9" ht="15.6">
      <c r="A4529" s="85">
        <f>'Balance N-1'!I4532</f>
        <v>0</v>
      </c>
      <c r="B4529" s="75">
        <f>'Balance N-1'!J4532</f>
        <v>0</v>
      </c>
      <c r="C4529" s="78">
        <f>'Balance N-1'!K4532</f>
        <v>0</v>
      </c>
      <c r="D4529" s="78">
        <f>'Balance N-1'!L4532</f>
        <v>0</v>
      </c>
      <c r="E4529" s="78">
        <f>'Balance N-1'!M4532</f>
        <v>0</v>
      </c>
      <c r="F4529" s="78">
        <f>'Balance N-1'!N4532</f>
        <v>0</v>
      </c>
      <c r="G4529" s="78">
        <f>'Balance N-1'!O4532</f>
        <v>0</v>
      </c>
      <c r="H4529" s="78">
        <f>'Balance N-1'!P4532</f>
        <v>0</v>
      </c>
      <c r="I4529" s="79">
        <f t="shared" si="70"/>
        <v>0</v>
      </c>
    </row>
    <row r="4530" spans="1:9" ht="15.6">
      <c r="A4530" s="85">
        <f>'Balance N-1'!I4533</f>
        <v>0</v>
      </c>
      <c r="B4530" s="75">
        <f>'Balance N-1'!J4533</f>
        <v>0</v>
      </c>
      <c r="C4530" s="78">
        <f>'Balance N-1'!K4533</f>
        <v>0</v>
      </c>
      <c r="D4530" s="78">
        <f>'Balance N-1'!L4533</f>
        <v>0</v>
      </c>
      <c r="E4530" s="78">
        <f>'Balance N-1'!M4533</f>
        <v>0</v>
      </c>
      <c r="F4530" s="78">
        <f>'Balance N-1'!N4533</f>
        <v>0</v>
      </c>
      <c r="G4530" s="78">
        <f>'Balance N-1'!O4533</f>
        <v>0</v>
      </c>
      <c r="H4530" s="78">
        <f>'Balance N-1'!P4533</f>
        <v>0</v>
      </c>
      <c r="I4530" s="79">
        <f t="shared" si="70"/>
        <v>0</v>
      </c>
    </row>
    <row r="4531" spans="1:9" ht="15.6">
      <c r="A4531" s="85">
        <f>'Balance N-1'!I4534</f>
        <v>0</v>
      </c>
      <c r="B4531" s="75">
        <f>'Balance N-1'!J4534</f>
        <v>0</v>
      </c>
      <c r="C4531" s="78">
        <f>'Balance N-1'!K4534</f>
        <v>0</v>
      </c>
      <c r="D4531" s="78">
        <f>'Balance N-1'!L4534</f>
        <v>0</v>
      </c>
      <c r="E4531" s="78">
        <f>'Balance N-1'!M4534</f>
        <v>0</v>
      </c>
      <c r="F4531" s="78">
        <f>'Balance N-1'!N4534</f>
        <v>0</v>
      </c>
      <c r="G4531" s="78">
        <f>'Balance N-1'!O4534</f>
        <v>0</v>
      </c>
      <c r="H4531" s="78">
        <f>'Balance N-1'!P4534</f>
        <v>0</v>
      </c>
      <c r="I4531" s="79">
        <f t="shared" si="70"/>
        <v>0</v>
      </c>
    </row>
    <row r="4532" spans="1:9" ht="15.6">
      <c r="A4532" s="85">
        <f>'Balance N-1'!I4535</f>
        <v>0</v>
      </c>
      <c r="B4532" s="75">
        <f>'Balance N-1'!J4535</f>
        <v>0</v>
      </c>
      <c r="C4532" s="78">
        <f>'Balance N-1'!K4535</f>
        <v>0</v>
      </c>
      <c r="D4532" s="78">
        <f>'Balance N-1'!L4535</f>
        <v>0</v>
      </c>
      <c r="E4532" s="78">
        <f>'Balance N-1'!M4535</f>
        <v>0</v>
      </c>
      <c r="F4532" s="78">
        <f>'Balance N-1'!N4535</f>
        <v>0</v>
      </c>
      <c r="G4532" s="78">
        <f>'Balance N-1'!O4535</f>
        <v>0</v>
      </c>
      <c r="H4532" s="78">
        <f>'Balance N-1'!P4535</f>
        <v>0</v>
      </c>
      <c r="I4532" s="79">
        <f t="shared" si="70"/>
        <v>0</v>
      </c>
    </row>
    <row r="4533" spans="1:9" ht="15.6">
      <c r="A4533" s="85">
        <f>'Balance N-1'!I4536</f>
        <v>0</v>
      </c>
      <c r="B4533" s="75">
        <f>'Balance N-1'!J4536</f>
        <v>0</v>
      </c>
      <c r="C4533" s="78">
        <f>'Balance N-1'!K4536</f>
        <v>0</v>
      </c>
      <c r="D4533" s="78">
        <f>'Balance N-1'!L4536</f>
        <v>0</v>
      </c>
      <c r="E4533" s="78">
        <f>'Balance N-1'!M4536</f>
        <v>0</v>
      </c>
      <c r="F4533" s="78">
        <f>'Balance N-1'!N4536</f>
        <v>0</v>
      </c>
      <c r="G4533" s="78">
        <f>'Balance N-1'!O4536</f>
        <v>0</v>
      </c>
      <c r="H4533" s="78">
        <f>'Balance N-1'!P4536</f>
        <v>0</v>
      </c>
      <c r="I4533" s="79">
        <f t="shared" si="70"/>
        <v>0</v>
      </c>
    </row>
    <row r="4534" spans="1:9" ht="15.6">
      <c r="A4534" s="85">
        <f>'Balance N-1'!I4537</f>
        <v>0</v>
      </c>
      <c r="B4534" s="75">
        <f>'Balance N-1'!J4537</f>
        <v>0</v>
      </c>
      <c r="C4534" s="78">
        <f>'Balance N-1'!K4537</f>
        <v>0</v>
      </c>
      <c r="D4534" s="78">
        <f>'Balance N-1'!L4537</f>
        <v>0</v>
      </c>
      <c r="E4534" s="78">
        <f>'Balance N-1'!M4537</f>
        <v>0</v>
      </c>
      <c r="F4534" s="78">
        <f>'Balance N-1'!N4537</f>
        <v>0</v>
      </c>
      <c r="G4534" s="78">
        <f>'Balance N-1'!O4537</f>
        <v>0</v>
      </c>
      <c r="H4534" s="78">
        <f>'Balance N-1'!P4537</f>
        <v>0</v>
      </c>
      <c r="I4534" s="79">
        <f t="shared" si="70"/>
        <v>0</v>
      </c>
    </row>
    <row r="4535" spans="1:9" ht="15.6">
      <c r="A4535" s="85">
        <f>'Balance N-1'!I4538</f>
        <v>0</v>
      </c>
      <c r="B4535" s="75">
        <f>'Balance N-1'!J4538</f>
        <v>0</v>
      </c>
      <c r="C4535" s="78">
        <f>'Balance N-1'!K4538</f>
        <v>0</v>
      </c>
      <c r="D4535" s="78">
        <f>'Balance N-1'!L4538</f>
        <v>0</v>
      </c>
      <c r="E4535" s="78">
        <f>'Balance N-1'!M4538</f>
        <v>0</v>
      </c>
      <c r="F4535" s="78">
        <f>'Balance N-1'!N4538</f>
        <v>0</v>
      </c>
      <c r="G4535" s="78">
        <f>'Balance N-1'!O4538</f>
        <v>0</v>
      </c>
      <c r="H4535" s="78">
        <f>'Balance N-1'!P4538</f>
        <v>0</v>
      </c>
      <c r="I4535" s="79">
        <f t="shared" si="70"/>
        <v>0</v>
      </c>
    </row>
    <row r="4536" spans="1:9" ht="15.6">
      <c r="A4536" s="85">
        <f>'Balance N-1'!I4539</f>
        <v>0</v>
      </c>
      <c r="B4536" s="75">
        <f>'Balance N-1'!J4539</f>
        <v>0</v>
      </c>
      <c r="C4536" s="78">
        <f>'Balance N-1'!K4539</f>
        <v>0</v>
      </c>
      <c r="D4536" s="78">
        <f>'Balance N-1'!L4539</f>
        <v>0</v>
      </c>
      <c r="E4536" s="78">
        <f>'Balance N-1'!M4539</f>
        <v>0</v>
      </c>
      <c r="F4536" s="78">
        <f>'Balance N-1'!N4539</f>
        <v>0</v>
      </c>
      <c r="G4536" s="78">
        <f>'Balance N-1'!O4539</f>
        <v>0</v>
      </c>
      <c r="H4536" s="78">
        <f>'Balance N-1'!P4539</f>
        <v>0</v>
      </c>
      <c r="I4536" s="79">
        <f t="shared" si="70"/>
        <v>0</v>
      </c>
    </row>
    <row r="4537" spans="1:9" ht="15.6">
      <c r="A4537" s="85">
        <f>'Balance N-1'!I4540</f>
        <v>0</v>
      </c>
      <c r="B4537" s="75">
        <f>'Balance N-1'!J4540</f>
        <v>0</v>
      </c>
      <c r="C4537" s="78">
        <f>'Balance N-1'!K4540</f>
        <v>0</v>
      </c>
      <c r="D4537" s="78">
        <f>'Balance N-1'!L4540</f>
        <v>0</v>
      </c>
      <c r="E4537" s="78">
        <f>'Balance N-1'!M4540</f>
        <v>0</v>
      </c>
      <c r="F4537" s="78">
        <f>'Balance N-1'!N4540</f>
        <v>0</v>
      </c>
      <c r="G4537" s="78">
        <f>'Balance N-1'!O4540</f>
        <v>0</v>
      </c>
      <c r="H4537" s="78">
        <f>'Balance N-1'!P4540</f>
        <v>0</v>
      </c>
      <c r="I4537" s="79">
        <f t="shared" si="70"/>
        <v>0</v>
      </c>
    </row>
    <row r="4538" spans="1:9" ht="15.6">
      <c r="A4538" s="85">
        <f>'Balance N-1'!I4541</f>
        <v>0</v>
      </c>
      <c r="B4538" s="75">
        <f>'Balance N-1'!J4541</f>
        <v>0</v>
      </c>
      <c r="C4538" s="78">
        <f>'Balance N-1'!K4541</f>
        <v>0</v>
      </c>
      <c r="D4538" s="78">
        <f>'Balance N-1'!L4541</f>
        <v>0</v>
      </c>
      <c r="E4538" s="78">
        <f>'Balance N-1'!M4541</f>
        <v>0</v>
      </c>
      <c r="F4538" s="78">
        <f>'Balance N-1'!N4541</f>
        <v>0</v>
      </c>
      <c r="G4538" s="78">
        <f>'Balance N-1'!O4541</f>
        <v>0</v>
      </c>
      <c r="H4538" s="78">
        <f>'Balance N-1'!P4541</f>
        <v>0</v>
      </c>
      <c r="I4538" s="79">
        <f t="shared" si="70"/>
        <v>0</v>
      </c>
    </row>
    <row r="4539" spans="1:9" ht="15.6">
      <c r="A4539" s="85">
        <f>'Balance N-1'!I4542</f>
        <v>0</v>
      </c>
      <c r="B4539" s="75">
        <f>'Balance N-1'!J4542</f>
        <v>0</v>
      </c>
      <c r="C4539" s="78">
        <f>'Balance N-1'!K4542</f>
        <v>0</v>
      </c>
      <c r="D4539" s="78">
        <f>'Balance N-1'!L4542</f>
        <v>0</v>
      </c>
      <c r="E4539" s="78">
        <f>'Balance N-1'!M4542</f>
        <v>0</v>
      </c>
      <c r="F4539" s="78">
        <f>'Balance N-1'!N4542</f>
        <v>0</v>
      </c>
      <c r="G4539" s="78">
        <f>'Balance N-1'!O4542</f>
        <v>0</v>
      </c>
      <c r="H4539" s="78">
        <f>'Balance N-1'!P4542</f>
        <v>0</v>
      </c>
      <c r="I4539" s="79">
        <f t="shared" si="70"/>
        <v>0</v>
      </c>
    </row>
    <row r="4540" spans="1:9" ht="15.6">
      <c r="A4540" s="85">
        <f>'Balance N-1'!I4543</f>
        <v>0</v>
      </c>
      <c r="B4540" s="75">
        <f>'Balance N-1'!J4543</f>
        <v>0</v>
      </c>
      <c r="C4540" s="78">
        <f>'Balance N-1'!K4543</f>
        <v>0</v>
      </c>
      <c r="D4540" s="78">
        <f>'Balance N-1'!L4543</f>
        <v>0</v>
      </c>
      <c r="E4540" s="78">
        <f>'Balance N-1'!M4543</f>
        <v>0</v>
      </c>
      <c r="F4540" s="78">
        <f>'Balance N-1'!N4543</f>
        <v>0</v>
      </c>
      <c r="G4540" s="78">
        <f>'Balance N-1'!O4543</f>
        <v>0</v>
      </c>
      <c r="H4540" s="78">
        <f>'Balance N-1'!P4543</f>
        <v>0</v>
      </c>
      <c r="I4540" s="79">
        <f t="shared" si="70"/>
        <v>0</v>
      </c>
    </row>
    <row r="4541" spans="1:9" ht="15.6">
      <c r="A4541" s="85">
        <f>'Balance N-1'!I4544</f>
        <v>0</v>
      </c>
      <c r="B4541" s="75">
        <f>'Balance N-1'!J4544</f>
        <v>0</v>
      </c>
      <c r="C4541" s="78">
        <f>'Balance N-1'!K4544</f>
        <v>0</v>
      </c>
      <c r="D4541" s="78">
        <f>'Balance N-1'!L4544</f>
        <v>0</v>
      </c>
      <c r="E4541" s="78">
        <f>'Balance N-1'!M4544</f>
        <v>0</v>
      </c>
      <c r="F4541" s="78">
        <f>'Balance N-1'!N4544</f>
        <v>0</v>
      </c>
      <c r="G4541" s="78">
        <f>'Balance N-1'!O4544</f>
        <v>0</v>
      </c>
      <c r="H4541" s="78">
        <f>'Balance N-1'!P4544</f>
        <v>0</v>
      </c>
      <c r="I4541" s="79">
        <f t="shared" si="70"/>
        <v>0</v>
      </c>
    </row>
    <row r="4542" spans="1:9" ht="15.6">
      <c r="A4542" s="85">
        <f>'Balance N-1'!I4545</f>
        <v>0</v>
      </c>
      <c r="B4542" s="75">
        <f>'Balance N-1'!J4545</f>
        <v>0</v>
      </c>
      <c r="C4542" s="78">
        <f>'Balance N-1'!K4545</f>
        <v>0</v>
      </c>
      <c r="D4542" s="78">
        <f>'Balance N-1'!L4545</f>
        <v>0</v>
      </c>
      <c r="E4542" s="78">
        <f>'Balance N-1'!M4545</f>
        <v>0</v>
      </c>
      <c r="F4542" s="78">
        <f>'Balance N-1'!N4545</f>
        <v>0</v>
      </c>
      <c r="G4542" s="78">
        <f>'Balance N-1'!O4545</f>
        <v>0</v>
      </c>
      <c r="H4542" s="78">
        <f>'Balance N-1'!P4545</f>
        <v>0</v>
      </c>
      <c r="I4542" s="79">
        <f t="shared" si="70"/>
        <v>0</v>
      </c>
    </row>
    <row r="4543" spans="1:9" ht="15.6">
      <c r="A4543" s="85">
        <f>'Balance N-1'!I4546</f>
        <v>0</v>
      </c>
      <c r="B4543" s="75">
        <f>'Balance N-1'!J4546</f>
        <v>0</v>
      </c>
      <c r="C4543" s="78">
        <f>'Balance N-1'!K4546</f>
        <v>0</v>
      </c>
      <c r="D4543" s="78">
        <f>'Balance N-1'!L4546</f>
        <v>0</v>
      </c>
      <c r="E4543" s="78">
        <f>'Balance N-1'!M4546</f>
        <v>0</v>
      </c>
      <c r="F4543" s="78">
        <f>'Balance N-1'!N4546</f>
        <v>0</v>
      </c>
      <c r="G4543" s="78">
        <f>'Balance N-1'!O4546</f>
        <v>0</v>
      </c>
      <c r="H4543" s="78">
        <f>'Balance N-1'!P4546</f>
        <v>0</v>
      </c>
      <c r="I4543" s="79">
        <f t="shared" si="70"/>
        <v>0</v>
      </c>
    </row>
    <row r="4544" spans="1:9" ht="15.6">
      <c r="A4544" s="85">
        <f>'Balance N-1'!I4547</f>
        <v>0</v>
      </c>
      <c r="B4544" s="75">
        <f>'Balance N-1'!J4547</f>
        <v>0</v>
      </c>
      <c r="C4544" s="78">
        <f>'Balance N-1'!K4547</f>
        <v>0</v>
      </c>
      <c r="D4544" s="78">
        <f>'Balance N-1'!L4547</f>
        <v>0</v>
      </c>
      <c r="E4544" s="78">
        <f>'Balance N-1'!M4547</f>
        <v>0</v>
      </c>
      <c r="F4544" s="78">
        <f>'Balance N-1'!N4547</f>
        <v>0</v>
      </c>
      <c r="G4544" s="78">
        <f>'Balance N-1'!O4547</f>
        <v>0</v>
      </c>
      <c r="H4544" s="78">
        <f>'Balance N-1'!P4547</f>
        <v>0</v>
      </c>
      <c r="I4544" s="79">
        <f t="shared" si="70"/>
        <v>0</v>
      </c>
    </row>
    <row r="4545" spans="1:9" ht="15.6">
      <c r="A4545" s="85">
        <f>'Balance N-1'!I4548</f>
        <v>0</v>
      </c>
      <c r="B4545" s="75">
        <f>'Balance N-1'!J4548</f>
        <v>0</v>
      </c>
      <c r="C4545" s="78">
        <f>'Balance N-1'!K4548</f>
        <v>0</v>
      </c>
      <c r="D4545" s="78">
        <f>'Balance N-1'!L4548</f>
        <v>0</v>
      </c>
      <c r="E4545" s="78">
        <f>'Balance N-1'!M4548</f>
        <v>0</v>
      </c>
      <c r="F4545" s="78">
        <f>'Balance N-1'!N4548</f>
        <v>0</v>
      </c>
      <c r="G4545" s="78">
        <f>'Balance N-1'!O4548</f>
        <v>0</v>
      </c>
      <c r="H4545" s="78">
        <f>'Balance N-1'!P4548</f>
        <v>0</v>
      </c>
      <c r="I4545" s="79">
        <f t="shared" si="70"/>
        <v>0</v>
      </c>
    </row>
    <row r="4546" spans="1:9" ht="15.6">
      <c r="A4546" s="85">
        <f>'Balance N-1'!I4549</f>
        <v>0</v>
      </c>
      <c r="B4546" s="75">
        <f>'Balance N-1'!J4549</f>
        <v>0</v>
      </c>
      <c r="C4546" s="78">
        <f>'Balance N-1'!K4549</f>
        <v>0</v>
      </c>
      <c r="D4546" s="78">
        <f>'Balance N-1'!L4549</f>
        <v>0</v>
      </c>
      <c r="E4546" s="78">
        <f>'Balance N-1'!M4549</f>
        <v>0</v>
      </c>
      <c r="F4546" s="78">
        <f>'Balance N-1'!N4549</f>
        <v>0</v>
      </c>
      <c r="G4546" s="78">
        <f>'Balance N-1'!O4549</f>
        <v>0</v>
      </c>
      <c r="H4546" s="78">
        <f>'Balance N-1'!P4549</f>
        <v>0</v>
      </c>
      <c r="I4546" s="79">
        <f t="shared" si="70"/>
        <v>0</v>
      </c>
    </row>
    <row r="4547" spans="1:9" ht="15.6">
      <c r="A4547" s="85">
        <f>'Balance N-1'!I4550</f>
        <v>0</v>
      </c>
      <c r="B4547" s="75">
        <f>'Balance N-1'!J4550</f>
        <v>0</v>
      </c>
      <c r="C4547" s="78">
        <f>'Balance N-1'!K4550</f>
        <v>0</v>
      </c>
      <c r="D4547" s="78">
        <f>'Balance N-1'!L4550</f>
        <v>0</v>
      </c>
      <c r="E4547" s="78">
        <f>'Balance N-1'!M4550</f>
        <v>0</v>
      </c>
      <c r="F4547" s="78">
        <f>'Balance N-1'!N4550</f>
        <v>0</v>
      </c>
      <c r="G4547" s="78">
        <f>'Balance N-1'!O4550</f>
        <v>0</v>
      </c>
      <c r="H4547" s="78">
        <f>'Balance N-1'!P4550</f>
        <v>0</v>
      </c>
      <c r="I4547" s="79">
        <f t="shared" ref="I4547:I4610" si="71">(C4547-D4547)+(E4547-F4547)-(G4547-H4547)</f>
        <v>0</v>
      </c>
    </row>
    <row r="4548" spans="1:9" ht="15.6">
      <c r="A4548" s="85">
        <f>'Balance N-1'!I4551</f>
        <v>0</v>
      </c>
      <c r="B4548" s="75">
        <f>'Balance N-1'!J4551</f>
        <v>0</v>
      </c>
      <c r="C4548" s="78">
        <f>'Balance N-1'!K4551</f>
        <v>0</v>
      </c>
      <c r="D4548" s="78">
        <f>'Balance N-1'!L4551</f>
        <v>0</v>
      </c>
      <c r="E4548" s="78">
        <f>'Balance N-1'!M4551</f>
        <v>0</v>
      </c>
      <c r="F4548" s="78">
        <f>'Balance N-1'!N4551</f>
        <v>0</v>
      </c>
      <c r="G4548" s="78">
        <f>'Balance N-1'!O4551</f>
        <v>0</v>
      </c>
      <c r="H4548" s="78">
        <f>'Balance N-1'!P4551</f>
        <v>0</v>
      </c>
      <c r="I4548" s="79">
        <f t="shared" si="71"/>
        <v>0</v>
      </c>
    </row>
    <row r="4549" spans="1:9" ht="15.6">
      <c r="A4549" s="85">
        <f>'Balance N-1'!I4552</f>
        <v>0</v>
      </c>
      <c r="B4549" s="75">
        <f>'Balance N-1'!J4552</f>
        <v>0</v>
      </c>
      <c r="C4549" s="78">
        <f>'Balance N-1'!K4552</f>
        <v>0</v>
      </c>
      <c r="D4549" s="78">
        <f>'Balance N-1'!L4552</f>
        <v>0</v>
      </c>
      <c r="E4549" s="78">
        <f>'Balance N-1'!M4552</f>
        <v>0</v>
      </c>
      <c r="F4549" s="78">
        <f>'Balance N-1'!N4552</f>
        <v>0</v>
      </c>
      <c r="G4549" s="78">
        <f>'Balance N-1'!O4552</f>
        <v>0</v>
      </c>
      <c r="H4549" s="78">
        <f>'Balance N-1'!P4552</f>
        <v>0</v>
      </c>
      <c r="I4549" s="79">
        <f t="shared" si="71"/>
        <v>0</v>
      </c>
    </row>
    <row r="4550" spans="1:9" ht="15.6">
      <c r="A4550" s="85">
        <f>'Balance N-1'!I4553</f>
        <v>0</v>
      </c>
      <c r="B4550" s="75">
        <f>'Balance N-1'!J4553</f>
        <v>0</v>
      </c>
      <c r="C4550" s="78">
        <f>'Balance N-1'!K4553</f>
        <v>0</v>
      </c>
      <c r="D4550" s="78">
        <f>'Balance N-1'!L4553</f>
        <v>0</v>
      </c>
      <c r="E4550" s="78">
        <f>'Balance N-1'!M4553</f>
        <v>0</v>
      </c>
      <c r="F4550" s="78">
        <f>'Balance N-1'!N4553</f>
        <v>0</v>
      </c>
      <c r="G4550" s="78">
        <f>'Balance N-1'!O4553</f>
        <v>0</v>
      </c>
      <c r="H4550" s="78">
        <f>'Balance N-1'!P4553</f>
        <v>0</v>
      </c>
      <c r="I4550" s="79">
        <f t="shared" si="71"/>
        <v>0</v>
      </c>
    </row>
    <row r="4551" spans="1:9" ht="15.6">
      <c r="A4551" s="85">
        <f>'Balance N-1'!I4554</f>
        <v>0</v>
      </c>
      <c r="B4551" s="75">
        <f>'Balance N-1'!J4554</f>
        <v>0</v>
      </c>
      <c r="C4551" s="78">
        <f>'Balance N-1'!K4554</f>
        <v>0</v>
      </c>
      <c r="D4551" s="78">
        <f>'Balance N-1'!L4554</f>
        <v>0</v>
      </c>
      <c r="E4551" s="78">
        <f>'Balance N-1'!M4554</f>
        <v>0</v>
      </c>
      <c r="F4551" s="78">
        <f>'Balance N-1'!N4554</f>
        <v>0</v>
      </c>
      <c r="G4551" s="78">
        <f>'Balance N-1'!O4554</f>
        <v>0</v>
      </c>
      <c r="H4551" s="78">
        <f>'Balance N-1'!P4554</f>
        <v>0</v>
      </c>
      <c r="I4551" s="79">
        <f t="shared" si="71"/>
        <v>0</v>
      </c>
    </row>
    <row r="4552" spans="1:9" ht="15.6">
      <c r="A4552" s="85">
        <f>'Balance N-1'!I4555</f>
        <v>0</v>
      </c>
      <c r="B4552" s="75">
        <f>'Balance N-1'!J4555</f>
        <v>0</v>
      </c>
      <c r="C4552" s="78">
        <f>'Balance N-1'!K4555</f>
        <v>0</v>
      </c>
      <c r="D4552" s="78">
        <f>'Balance N-1'!L4555</f>
        <v>0</v>
      </c>
      <c r="E4552" s="78">
        <f>'Balance N-1'!M4555</f>
        <v>0</v>
      </c>
      <c r="F4552" s="78">
        <f>'Balance N-1'!N4555</f>
        <v>0</v>
      </c>
      <c r="G4552" s="78">
        <f>'Balance N-1'!O4555</f>
        <v>0</v>
      </c>
      <c r="H4552" s="78">
        <f>'Balance N-1'!P4555</f>
        <v>0</v>
      </c>
      <c r="I4552" s="79">
        <f t="shared" si="71"/>
        <v>0</v>
      </c>
    </row>
    <row r="4553" spans="1:9" ht="15.6">
      <c r="A4553" s="85">
        <f>'Balance N-1'!I4556</f>
        <v>0</v>
      </c>
      <c r="B4553" s="75">
        <f>'Balance N-1'!J4556</f>
        <v>0</v>
      </c>
      <c r="C4553" s="78">
        <f>'Balance N-1'!K4556</f>
        <v>0</v>
      </c>
      <c r="D4553" s="78">
        <f>'Balance N-1'!L4556</f>
        <v>0</v>
      </c>
      <c r="E4553" s="78">
        <f>'Balance N-1'!M4556</f>
        <v>0</v>
      </c>
      <c r="F4553" s="78">
        <f>'Balance N-1'!N4556</f>
        <v>0</v>
      </c>
      <c r="G4553" s="78">
        <f>'Balance N-1'!O4556</f>
        <v>0</v>
      </c>
      <c r="H4553" s="78">
        <f>'Balance N-1'!P4556</f>
        <v>0</v>
      </c>
      <c r="I4553" s="79">
        <f t="shared" si="71"/>
        <v>0</v>
      </c>
    </row>
    <row r="4554" spans="1:9" ht="15.6">
      <c r="A4554" s="85">
        <f>'Balance N-1'!I4557</f>
        <v>0</v>
      </c>
      <c r="B4554" s="75">
        <f>'Balance N-1'!J4557</f>
        <v>0</v>
      </c>
      <c r="C4554" s="78">
        <f>'Balance N-1'!K4557</f>
        <v>0</v>
      </c>
      <c r="D4554" s="78">
        <f>'Balance N-1'!L4557</f>
        <v>0</v>
      </c>
      <c r="E4554" s="78">
        <f>'Balance N-1'!M4557</f>
        <v>0</v>
      </c>
      <c r="F4554" s="78">
        <f>'Balance N-1'!N4557</f>
        <v>0</v>
      </c>
      <c r="G4554" s="78">
        <f>'Balance N-1'!O4557</f>
        <v>0</v>
      </c>
      <c r="H4554" s="78">
        <f>'Balance N-1'!P4557</f>
        <v>0</v>
      </c>
      <c r="I4554" s="79">
        <f t="shared" si="71"/>
        <v>0</v>
      </c>
    </row>
    <row r="4555" spans="1:9" ht="15.6">
      <c r="A4555" s="85">
        <f>'Balance N-1'!I4558</f>
        <v>0</v>
      </c>
      <c r="B4555" s="75">
        <f>'Balance N-1'!J4558</f>
        <v>0</v>
      </c>
      <c r="C4555" s="78">
        <f>'Balance N-1'!K4558</f>
        <v>0</v>
      </c>
      <c r="D4555" s="78">
        <f>'Balance N-1'!L4558</f>
        <v>0</v>
      </c>
      <c r="E4555" s="78">
        <f>'Balance N-1'!M4558</f>
        <v>0</v>
      </c>
      <c r="F4555" s="78">
        <f>'Balance N-1'!N4558</f>
        <v>0</v>
      </c>
      <c r="G4555" s="78">
        <f>'Balance N-1'!O4558</f>
        <v>0</v>
      </c>
      <c r="H4555" s="78">
        <f>'Balance N-1'!P4558</f>
        <v>0</v>
      </c>
      <c r="I4555" s="79">
        <f t="shared" si="71"/>
        <v>0</v>
      </c>
    </row>
    <row r="4556" spans="1:9" ht="15.6">
      <c r="A4556" s="85">
        <f>'Balance N-1'!I4559</f>
        <v>0</v>
      </c>
      <c r="B4556" s="75">
        <f>'Balance N-1'!J4559</f>
        <v>0</v>
      </c>
      <c r="C4556" s="78">
        <f>'Balance N-1'!K4559</f>
        <v>0</v>
      </c>
      <c r="D4556" s="78">
        <f>'Balance N-1'!L4559</f>
        <v>0</v>
      </c>
      <c r="E4556" s="78">
        <f>'Balance N-1'!M4559</f>
        <v>0</v>
      </c>
      <c r="F4556" s="78">
        <f>'Balance N-1'!N4559</f>
        <v>0</v>
      </c>
      <c r="G4556" s="78">
        <f>'Balance N-1'!O4559</f>
        <v>0</v>
      </c>
      <c r="H4556" s="78">
        <f>'Balance N-1'!P4559</f>
        <v>0</v>
      </c>
      <c r="I4556" s="79">
        <f t="shared" si="71"/>
        <v>0</v>
      </c>
    </row>
    <row r="4557" spans="1:9" ht="15.6">
      <c r="A4557" s="85">
        <f>'Balance N-1'!I4560</f>
        <v>0</v>
      </c>
      <c r="B4557" s="75">
        <f>'Balance N-1'!J4560</f>
        <v>0</v>
      </c>
      <c r="C4557" s="78">
        <f>'Balance N-1'!K4560</f>
        <v>0</v>
      </c>
      <c r="D4557" s="78">
        <f>'Balance N-1'!L4560</f>
        <v>0</v>
      </c>
      <c r="E4557" s="78">
        <f>'Balance N-1'!M4560</f>
        <v>0</v>
      </c>
      <c r="F4557" s="78">
        <f>'Balance N-1'!N4560</f>
        <v>0</v>
      </c>
      <c r="G4557" s="78">
        <f>'Balance N-1'!O4560</f>
        <v>0</v>
      </c>
      <c r="H4557" s="78">
        <f>'Balance N-1'!P4560</f>
        <v>0</v>
      </c>
      <c r="I4557" s="79">
        <f t="shared" si="71"/>
        <v>0</v>
      </c>
    </row>
    <row r="4558" spans="1:9" ht="15.6">
      <c r="A4558" s="85">
        <f>'Balance N-1'!I4561</f>
        <v>0</v>
      </c>
      <c r="B4558" s="75">
        <f>'Balance N-1'!J4561</f>
        <v>0</v>
      </c>
      <c r="C4558" s="78">
        <f>'Balance N-1'!K4561</f>
        <v>0</v>
      </c>
      <c r="D4558" s="78">
        <f>'Balance N-1'!L4561</f>
        <v>0</v>
      </c>
      <c r="E4558" s="78">
        <f>'Balance N-1'!M4561</f>
        <v>0</v>
      </c>
      <c r="F4558" s="78">
        <f>'Balance N-1'!N4561</f>
        <v>0</v>
      </c>
      <c r="G4558" s="78">
        <f>'Balance N-1'!O4561</f>
        <v>0</v>
      </c>
      <c r="H4558" s="78">
        <f>'Balance N-1'!P4561</f>
        <v>0</v>
      </c>
      <c r="I4558" s="79">
        <f t="shared" si="71"/>
        <v>0</v>
      </c>
    </row>
    <row r="4559" spans="1:9" ht="15.6">
      <c r="A4559" s="85">
        <f>'Balance N-1'!I4562</f>
        <v>0</v>
      </c>
      <c r="B4559" s="75">
        <f>'Balance N-1'!J4562</f>
        <v>0</v>
      </c>
      <c r="C4559" s="78">
        <f>'Balance N-1'!K4562</f>
        <v>0</v>
      </c>
      <c r="D4559" s="78">
        <f>'Balance N-1'!L4562</f>
        <v>0</v>
      </c>
      <c r="E4559" s="78">
        <f>'Balance N-1'!M4562</f>
        <v>0</v>
      </c>
      <c r="F4559" s="78">
        <f>'Balance N-1'!N4562</f>
        <v>0</v>
      </c>
      <c r="G4559" s="78">
        <f>'Balance N-1'!O4562</f>
        <v>0</v>
      </c>
      <c r="H4559" s="78">
        <f>'Balance N-1'!P4562</f>
        <v>0</v>
      </c>
      <c r="I4559" s="79">
        <f t="shared" si="71"/>
        <v>0</v>
      </c>
    </row>
    <row r="4560" spans="1:9" ht="15.6">
      <c r="A4560" s="85">
        <f>'Balance N-1'!I4563</f>
        <v>0</v>
      </c>
      <c r="B4560" s="75">
        <f>'Balance N-1'!J4563</f>
        <v>0</v>
      </c>
      <c r="C4560" s="78">
        <f>'Balance N-1'!K4563</f>
        <v>0</v>
      </c>
      <c r="D4560" s="78">
        <f>'Balance N-1'!L4563</f>
        <v>0</v>
      </c>
      <c r="E4560" s="78">
        <f>'Balance N-1'!M4563</f>
        <v>0</v>
      </c>
      <c r="F4560" s="78">
        <f>'Balance N-1'!N4563</f>
        <v>0</v>
      </c>
      <c r="G4560" s="78">
        <f>'Balance N-1'!O4563</f>
        <v>0</v>
      </c>
      <c r="H4560" s="78">
        <f>'Balance N-1'!P4563</f>
        <v>0</v>
      </c>
      <c r="I4560" s="79">
        <f t="shared" si="71"/>
        <v>0</v>
      </c>
    </row>
    <row r="4561" spans="1:9" ht="15.6">
      <c r="A4561" s="85">
        <f>'Balance N-1'!I4564</f>
        <v>0</v>
      </c>
      <c r="B4561" s="75">
        <f>'Balance N-1'!J4564</f>
        <v>0</v>
      </c>
      <c r="C4561" s="78">
        <f>'Balance N-1'!K4564</f>
        <v>0</v>
      </c>
      <c r="D4561" s="78">
        <f>'Balance N-1'!L4564</f>
        <v>0</v>
      </c>
      <c r="E4561" s="78">
        <f>'Balance N-1'!M4564</f>
        <v>0</v>
      </c>
      <c r="F4561" s="78">
        <f>'Balance N-1'!N4564</f>
        <v>0</v>
      </c>
      <c r="G4561" s="78">
        <f>'Balance N-1'!O4564</f>
        <v>0</v>
      </c>
      <c r="H4561" s="78">
        <f>'Balance N-1'!P4564</f>
        <v>0</v>
      </c>
      <c r="I4561" s="79">
        <f t="shared" si="71"/>
        <v>0</v>
      </c>
    </row>
    <row r="4562" spans="1:9" ht="15.6">
      <c r="A4562" s="85">
        <f>'Balance N-1'!I4565</f>
        <v>0</v>
      </c>
      <c r="B4562" s="75">
        <f>'Balance N-1'!J4565</f>
        <v>0</v>
      </c>
      <c r="C4562" s="78">
        <f>'Balance N-1'!K4565</f>
        <v>0</v>
      </c>
      <c r="D4562" s="78">
        <f>'Balance N-1'!L4565</f>
        <v>0</v>
      </c>
      <c r="E4562" s="78">
        <f>'Balance N-1'!M4565</f>
        <v>0</v>
      </c>
      <c r="F4562" s="78">
        <f>'Balance N-1'!N4565</f>
        <v>0</v>
      </c>
      <c r="G4562" s="78">
        <f>'Balance N-1'!O4565</f>
        <v>0</v>
      </c>
      <c r="H4562" s="78">
        <f>'Balance N-1'!P4565</f>
        <v>0</v>
      </c>
      <c r="I4562" s="79">
        <f t="shared" si="71"/>
        <v>0</v>
      </c>
    </row>
    <row r="4563" spans="1:9" ht="15.6">
      <c r="A4563" s="85">
        <f>'Balance N-1'!I4566</f>
        <v>0</v>
      </c>
      <c r="B4563" s="75">
        <f>'Balance N-1'!J4566</f>
        <v>0</v>
      </c>
      <c r="C4563" s="78">
        <f>'Balance N-1'!K4566</f>
        <v>0</v>
      </c>
      <c r="D4563" s="78">
        <f>'Balance N-1'!L4566</f>
        <v>0</v>
      </c>
      <c r="E4563" s="78">
        <f>'Balance N-1'!M4566</f>
        <v>0</v>
      </c>
      <c r="F4563" s="78">
        <f>'Balance N-1'!N4566</f>
        <v>0</v>
      </c>
      <c r="G4563" s="78">
        <f>'Balance N-1'!O4566</f>
        <v>0</v>
      </c>
      <c r="H4563" s="78">
        <f>'Balance N-1'!P4566</f>
        <v>0</v>
      </c>
      <c r="I4563" s="79">
        <f t="shared" si="71"/>
        <v>0</v>
      </c>
    </row>
    <row r="4564" spans="1:9" ht="15.6">
      <c r="A4564" s="85">
        <f>'Balance N-1'!I4567</f>
        <v>0</v>
      </c>
      <c r="B4564" s="75">
        <f>'Balance N-1'!J4567</f>
        <v>0</v>
      </c>
      <c r="C4564" s="78">
        <f>'Balance N-1'!K4567</f>
        <v>0</v>
      </c>
      <c r="D4564" s="78">
        <f>'Balance N-1'!L4567</f>
        <v>0</v>
      </c>
      <c r="E4564" s="78">
        <f>'Balance N-1'!M4567</f>
        <v>0</v>
      </c>
      <c r="F4564" s="78">
        <f>'Balance N-1'!N4567</f>
        <v>0</v>
      </c>
      <c r="G4564" s="78">
        <f>'Balance N-1'!O4567</f>
        <v>0</v>
      </c>
      <c r="H4564" s="78">
        <f>'Balance N-1'!P4567</f>
        <v>0</v>
      </c>
      <c r="I4564" s="79">
        <f t="shared" si="71"/>
        <v>0</v>
      </c>
    </row>
    <row r="4565" spans="1:9" ht="15.6">
      <c r="A4565" s="85">
        <f>'Balance N-1'!I4568</f>
        <v>0</v>
      </c>
      <c r="B4565" s="75">
        <f>'Balance N-1'!J4568</f>
        <v>0</v>
      </c>
      <c r="C4565" s="78">
        <f>'Balance N-1'!K4568</f>
        <v>0</v>
      </c>
      <c r="D4565" s="78">
        <f>'Balance N-1'!L4568</f>
        <v>0</v>
      </c>
      <c r="E4565" s="78">
        <f>'Balance N-1'!M4568</f>
        <v>0</v>
      </c>
      <c r="F4565" s="78">
        <f>'Balance N-1'!N4568</f>
        <v>0</v>
      </c>
      <c r="G4565" s="78">
        <f>'Balance N-1'!O4568</f>
        <v>0</v>
      </c>
      <c r="H4565" s="78">
        <f>'Balance N-1'!P4568</f>
        <v>0</v>
      </c>
      <c r="I4565" s="79">
        <f t="shared" si="71"/>
        <v>0</v>
      </c>
    </row>
    <row r="4566" spans="1:9" ht="15.6">
      <c r="A4566" s="85">
        <f>'Balance N-1'!I4569</f>
        <v>0</v>
      </c>
      <c r="B4566" s="75">
        <f>'Balance N-1'!J4569</f>
        <v>0</v>
      </c>
      <c r="C4566" s="78">
        <f>'Balance N-1'!K4569</f>
        <v>0</v>
      </c>
      <c r="D4566" s="78">
        <f>'Balance N-1'!L4569</f>
        <v>0</v>
      </c>
      <c r="E4566" s="78">
        <f>'Balance N-1'!M4569</f>
        <v>0</v>
      </c>
      <c r="F4566" s="78">
        <f>'Balance N-1'!N4569</f>
        <v>0</v>
      </c>
      <c r="G4566" s="78">
        <f>'Balance N-1'!O4569</f>
        <v>0</v>
      </c>
      <c r="H4566" s="78">
        <f>'Balance N-1'!P4569</f>
        <v>0</v>
      </c>
      <c r="I4566" s="79">
        <f t="shared" si="71"/>
        <v>0</v>
      </c>
    </row>
    <row r="4567" spans="1:9" ht="15.6">
      <c r="A4567" s="85">
        <f>'Balance N-1'!I4570</f>
        <v>0</v>
      </c>
      <c r="B4567" s="75">
        <f>'Balance N-1'!J4570</f>
        <v>0</v>
      </c>
      <c r="C4567" s="78">
        <f>'Balance N-1'!K4570</f>
        <v>0</v>
      </c>
      <c r="D4567" s="78">
        <f>'Balance N-1'!L4570</f>
        <v>0</v>
      </c>
      <c r="E4567" s="78">
        <f>'Balance N-1'!M4570</f>
        <v>0</v>
      </c>
      <c r="F4567" s="78">
        <f>'Balance N-1'!N4570</f>
        <v>0</v>
      </c>
      <c r="G4567" s="78">
        <f>'Balance N-1'!O4570</f>
        <v>0</v>
      </c>
      <c r="H4567" s="78">
        <f>'Balance N-1'!P4570</f>
        <v>0</v>
      </c>
      <c r="I4567" s="79">
        <f t="shared" si="71"/>
        <v>0</v>
      </c>
    </row>
    <row r="4568" spans="1:9" ht="15.6">
      <c r="A4568" s="85">
        <f>'Balance N-1'!I4571</f>
        <v>0</v>
      </c>
      <c r="B4568" s="75">
        <f>'Balance N-1'!J4571</f>
        <v>0</v>
      </c>
      <c r="C4568" s="78">
        <f>'Balance N-1'!K4571</f>
        <v>0</v>
      </c>
      <c r="D4568" s="78">
        <f>'Balance N-1'!L4571</f>
        <v>0</v>
      </c>
      <c r="E4568" s="78">
        <f>'Balance N-1'!M4571</f>
        <v>0</v>
      </c>
      <c r="F4568" s="78">
        <f>'Balance N-1'!N4571</f>
        <v>0</v>
      </c>
      <c r="G4568" s="78">
        <f>'Balance N-1'!O4571</f>
        <v>0</v>
      </c>
      <c r="H4568" s="78">
        <f>'Balance N-1'!P4571</f>
        <v>0</v>
      </c>
      <c r="I4568" s="79">
        <f t="shared" si="71"/>
        <v>0</v>
      </c>
    </row>
    <row r="4569" spans="1:9" ht="15.6">
      <c r="A4569" s="85">
        <f>'Balance N-1'!I4572</f>
        <v>0</v>
      </c>
      <c r="B4569" s="75">
        <f>'Balance N-1'!J4572</f>
        <v>0</v>
      </c>
      <c r="C4569" s="78">
        <f>'Balance N-1'!K4572</f>
        <v>0</v>
      </c>
      <c r="D4569" s="78">
        <f>'Balance N-1'!L4572</f>
        <v>0</v>
      </c>
      <c r="E4569" s="78">
        <f>'Balance N-1'!M4572</f>
        <v>0</v>
      </c>
      <c r="F4569" s="78">
        <f>'Balance N-1'!N4572</f>
        <v>0</v>
      </c>
      <c r="G4569" s="78">
        <f>'Balance N-1'!O4572</f>
        <v>0</v>
      </c>
      <c r="H4569" s="78">
        <f>'Balance N-1'!P4572</f>
        <v>0</v>
      </c>
      <c r="I4569" s="79">
        <f t="shared" si="71"/>
        <v>0</v>
      </c>
    </row>
    <row r="4570" spans="1:9" ht="15.6">
      <c r="A4570" s="85">
        <f>'Balance N-1'!I4573</f>
        <v>0</v>
      </c>
      <c r="B4570" s="75">
        <f>'Balance N-1'!J4573</f>
        <v>0</v>
      </c>
      <c r="C4570" s="78">
        <f>'Balance N-1'!K4573</f>
        <v>0</v>
      </c>
      <c r="D4570" s="78">
        <f>'Balance N-1'!L4573</f>
        <v>0</v>
      </c>
      <c r="E4570" s="78">
        <f>'Balance N-1'!M4573</f>
        <v>0</v>
      </c>
      <c r="F4570" s="78">
        <f>'Balance N-1'!N4573</f>
        <v>0</v>
      </c>
      <c r="G4570" s="78">
        <f>'Balance N-1'!O4573</f>
        <v>0</v>
      </c>
      <c r="H4570" s="78">
        <f>'Balance N-1'!P4573</f>
        <v>0</v>
      </c>
      <c r="I4570" s="79">
        <f t="shared" si="71"/>
        <v>0</v>
      </c>
    </row>
    <row r="4571" spans="1:9" ht="15.6">
      <c r="A4571" s="85">
        <f>'Balance N-1'!I4574</f>
        <v>0</v>
      </c>
      <c r="B4571" s="75">
        <f>'Balance N-1'!J4574</f>
        <v>0</v>
      </c>
      <c r="C4571" s="78">
        <f>'Balance N-1'!K4574</f>
        <v>0</v>
      </c>
      <c r="D4571" s="78">
        <f>'Balance N-1'!L4574</f>
        <v>0</v>
      </c>
      <c r="E4571" s="78">
        <f>'Balance N-1'!M4574</f>
        <v>0</v>
      </c>
      <c r="F4571" s="78">
        <f>'Balance N-1'!N4574</f>
        <v>0</v>
      </c>
      <c r="G4571" s="78">
        <f>'Balance N-1'!O4574</f>
        <v>0</v>
      </c>
      <c r="H4571" s="78">
        <f>'Balance N-1'!P4574</f>
        <v>0</v>
      </c>
      <c r="I4571" s="79">
        <f t="shared" si="71"/>
        <v>0</v>
      </c>
    </row>
    <row r="4572" spans="1:9" ht="15.6">
      <c r="A4572" s="85">
        <f>'Balance N-1'!I4575</f>
        <v>0</v>
      </c>
      <c r="B4572" s="75">
        <f>'Balance N-1'!J4575</f>
        <v>0</v>
      </c>
      <c r="C4572" s="78">
        <f>'Balance N-1'!K4575</f>
        <v>0</v>
      </c>
      <c r="D4572" s="78">
        <f>'Balance N-1'!L4575</f>
        <v>0</v>
      </c>
      <c r="E4572" s="78">
        <f>'Balance N-1'!M4575</f>
        <v>0</v>
      </c>
      <c r="F4572" s="78">
        <f>'Balance N-1'!N4575</f>
        <v>0</v>
      </c>
      <c r="G4572" s="78">
        <f>'Balance N-1'!O4575</f>
        <v>0</v>
      </c>
      <c r="H4572" s="78">
        <f>'Balance N-1'!P4575</f>
        <v>0</v>
      </c>
      <c r="I4572" s="79">
        <f t="shared" si="71"/>
        <v>0</v>
      </c>
    </row>
    <row r="4573" spans="1:9" ht="15.6">
      <c r="A4573" s="85">
        <f>'Balance N-1'!I4576</f>
        <v>0</v>
      </c>
      <c r="B4573" s="75">
        <f>'Balance N-1'!J4576</f>
        <v>0</v>
      </c>
      <c r="C4573" s="78">
        <f>'Balance N-1'!K4576</f>
        <v>0</v>
      </c>
      <c r="D4573" s="78">
        <f>'Balance N-1'!L4576</f>
        <v>0</v>
      </c>
      <c r="E4573" s="78">
        <f>'Balance N-1'!M4576</f>
        <v>0</v>
      </c>
      <c r="F4573" s="78">
        <f>'Balance N-1'!N4576</f>
        <v>0</v>
      </c>
      <c r="G4573" s="78">
        <f>'Balance N-1'!O4576</f>
        <v>0</v>
      </c>
      <c r="H4573" s="78">
        <f>'Balance N-1'!P4576</f>
        <v>0</v>
      </c>
      <c r="I4573" s="79">
        <f t="shared" si="71"/>
        <v>0</v>
      </c>
    </row>
    <row r="4574" spans="1:9" ht="15.6">
      <c r="A4574" s="85">
        <f>'Balance N-1'!I4577</f>
        <v>0</v>
      </c>
      <c r="B4574" s="75">
        <f>'Balance N-1'!J4577</f>
        <v>0</v>
      </c>
      <c r="C4574" s="78">
        <f>'Balance N-1'!K4577</f>
        <v>0</v>
      </c>
      <c r="D4574" s="78">
        <f>'Balance N-1'!L4577</f>
        <v>0</v>
      </c>
      <c r="E4574" s="78">
        <f>'Balance N-1'!M4577</f>
        <v>0</v>
      </c>
      <c r="F4574" s="78">
        <f>'Balance N-1'!N4577</f>
        <v>0</v>
      </c>
      <c r="G4574" s="78">
        <f>'Balance N-1'!O4577</f>
        <v>0</v>
      </c>
      <c r="H4574" s="78">
        <f>'Balance N-1'!P4577</f>
        <v>0</v>
      </c>
      <c r="I4574" s="79">
        <f t="shared" si="71"/>
        <v>0</v>
      </c>
    </row>
    <row r="4575" spans="1:9" ht="15.6">
      <c r="A4575" s="85">
        <f>'Balance N-1'!I4578</f>
        <v>0</v>
      </c>
      <c r="B4575" s="75">
        <f>'Balance N-1'!J4578</f>
        <v>0</v>
      </c>
      <c r="C4575" s="78">
        <f>'Balance N-1'!K4578</f>
        <v>0</v>
      </c>
      <c r="D4575" s="78">
        <f>'Balance N-1'!L4578</f>
        <v>0</v>
      </c>
      <c r="E4575" s="78">
        <f>'Balance N-1'!M4578</f>
        <v>0</v>
      </c>
      <c r="F4575" s="78">
        <f>'Balance N-1'!N4578</f>
        <v>0</v>
      </c>
      <c r="G4575" s="78">
        <f>'Balance N-1'!O4578</f>
        <v>0</v>
      </c>
      <c r="H4575" s="78">
        <f>'Balance N-1'!P4578</f>
        <v>0</v>
      </c>
      <c r="I4575" s="79">
        <f t="shared" si="71"/>
        <v>0</v>
      </c>
    </row>
    <row r="4576" spans="1:9" ht="15.6">
      <c r="A4576" s="85">
        <f>'Balance N-1'!I4579</f>
        <v>0</v>
      </c>
      <c r="B4576" s="75">
        <f>'Balance N-1'!J4579</f>
        <v>0</v>
      </c>
      <c r="C4576" s="78">
        <f>'Balance N-1'!K4579</f>
        <v>0</v>
      </c>
      <c r="D4576" s="78">
        <f>'Balance N-1'!L4579</f>
        <v>0</v>
      </c>
      <c r="E4576" s="78">
        <f>'Balance N-1'!M4579</f>
        <v>0</v>
      </c>
      <c r="F4576" s="78">
        <f>'Balance N-1'!N4579</f>
        <v>0</v>
      </c>
      <c r="G4576" s="78">
        <f>'Balance N-1'!O4579</f>
        <v>0</v>
      </c>
      <c r="H4576" s="78">
        <f>'Balance N-1'!P4579</f>
        <v>0</v>
      </c>
      <c r="I4576" s="79">
        <f t="shared" si="71"/>
        <v>0</v>
      </c>
    </row>
    <row r="4577" spans="1:9" ht="15.6">
      <c r="A4577" s="85">
        <f>'Balance N-1'!I4580</f>
        <v>0</v>
      </c>
      <c r="B4577" s="75">
        <f>'Balance N-1'!J4580</f>
        <v>0</v>
      </c>
      <c r="C4577" s="78">
        <f>'Balance N-1'!K4580</f>
        <v>0</v>
      </c>
      <c r="D4577" s="78">
        <f>'Balance N-1'!L4580</f>
        <v>0</v>
      </c>
      <c r="E4577" s="78">
        <f>'Balance N-1'!M4580</f>
        <v>0</v>
      </c>
      <c r="F4577" s="78">
        <f>'Balance N-1'!N4580</f>
        <v>0</v>
      </c>
      <c r="G4577" s="78">
        <f>'Balance N-1'!O4580</f>
        <v>0</v>
      </c>
      <c r="H4577" s="78">
        <f>'Balance N-1'!P4580</f>
        <v>0</v>
      </c>
      <c r="I4577" s="79">
        <f t="shared" si="71"/>
        <v>0</v>
      </c>
    </row>
    <row r="4578" spans="1:9" ht="15.6">
      <c r="A4578" s="85">
        <f>'Balance N-1'!I4581</f>
        <v>0</v>
      </c>
      <c r="B4578" s="75">
        <f>'Balance N-1'!J4581</f>
        <v>0</v>
      </c>
      <c r="C4578" s="78">
        <f>'Balance N-1'!K4581</f>
        <v>0</v>
      </c>
      <c r="D4578" s="78">
        <f>'Balance N-1'!L4581</f>
        <v>0</v>
      </c>
      <c r="E4578" s="78">
        <f>'Balance N-1'!M4581</f>
        <v>0</v>
      </c>
      <c r="F4578" s="78">
        <f>'Balance N-1'!N4581</f>
        <v>0</v>
      </c>
      <c r="G4578" s="78">
        <f>'Balance N-1'!O4581</f>
        <v>0</v>
      </c>
      <c r="H4578" s="78">
        <f>'Balance N-1'!P4581</f>
        <v>0</v>
      </c>
      <c r="I4578" s="79">
        <f t="shared" si="71"/>
        <v>0</v>
      </c>
    </row>
    <row r="4579" spans="1:9" ht="15.6">
      <c r="A4579" s="85">
        <f>'Balance N-1'!I4582</f>
        <v>0</v>
      </c>
      <c r="B4579" s="75">
        <f>'Balance N-1'!J4582</f>
        <v>0</v>
      </c>
      <c r="C4579" s="78">
        <f>'Balance N-1'!K4582</f>
        <v>0</v>
      </c>
      <c r="D4579" s="78">
        <f>'Balance N-1'!L4582</f>
        <v>0</v>
      </c>
      <c r="E4579" s="78">
        <f>'Balance N-1'!M4582</f>
        <v>0</v>
      </c>
      <c r="F4579" s="78">
        <f>'Balance N-1'!N4582</f>
        <v>0</v>
      </c>
      <c r="G4579" s="78">
        <f>'Balance N-1'!O4582</f>
        <v>0</v>
      </c>
      <c r="H4579" s="78">
        <f>'Balance N-1'!P4582</f>
        <v>0</v>
      </c>
      <c r="I4579" s="79">
        <f t="shared" si="71"/>
        <v>0</v>
      </c>
    </row>
    <row r="4580" spans="1:9" ht="15.6">
      <c r="A4580" s="85">
        <f>'Balance N-1'!I4583</f>
        <v>0</v>
      </c>
      <c r="B4580" s="75">
        <f>'Balance N-1'!J4583</f>
        <v>0</v>
      </c>
      <c r="C4580" s="78">
        <f>'Balance N-1'!K4583</f>
        <v>0</v>
      </c>
      <c r="D4580" s="78">
        <f>'Balance N-1'!L4583</f>
        <v>0</v>
      </c>
      <c r="E4580" s="78">
        <f>'Balance N-1'!M4583</f>
        <v>0</v>
      </c>
      <c r="F4580" s="78">
        <f>'Balance N-1'!N4583</f>
        <v>0</v>
      </c>
      <c r="G4580" s="78">
        <f>'Balance N-1'!O4583</f>
        <v>0</v>
      </c>
      <c r="H4580" s="78">
        <f>'Balance N-1'!P4583</f>
        <v>0</v>
      </c>
      <c r="I4580" s="79">
        <f t="shared" si="71"/>
        <v>0</v>
      </c>
    </row>
    <row r="4581" spans="1:9" ht="15.6">
      <c r="A4581" s="85">
        <f>'Balance N-1'!I4584</f>
        <v>0</v>
      </c>
      <c r="B4581" s="75">
        <f>'Balance N-1'!J4584</f>
        <v>0</v>
      </c>
      <c r="C4581" s="78">
        <f>'Balance N-1'!K4584</f>
        <v>0</v>
      </c>
      <c r="D4581" s="78">
        <f>'Balance N-1'!L4584</f>
        <v>0</v>
      </c>
      <c r="E4581" s="78">
        <f>'Balance N-1'!M4584</f>
        <v>0</v>
      </c>
      <c r="F4581" s="78">
        <f>'Balance N-1'!N4584</f>
        <v>0</v>
      </c>
      <c r="G4581" s="78">
        <f>'Balance N-1'!O4584</f>
        <v>0</v>
      </c>
      <c r="H4581" s="78">
        <f>'Balance N-1'!P4584</f>
        <v>0</v>
      </c>
      <c r="I4581" s="79">
        <f t="shared" si="71"/>
        <v>0</v>
      </c>
    </row>
    <row r="4582" spans="1:9" ht="15.6">
      <c r="A4582" s="85">
        <f>'Balance N-1'!I4585</f>
        <v>0</v>
      </c>
      <c r="B4582" s="75">
        <f>'Balance N-1'!J4585</f>
        <v>0</v>
      </c>
      <c r="C4582" s="78">
        <f>'Balance N-1'!K4585</f>
        <v>0</v>
      </c>
      <c r="D4582" s="78">
        <f>'Balance N-1'!L4585</f>
        <v>0</v>
      </c>
      <c r="E4582" s="78">
        <f>'Balance N-1'!M4585</f>
        <v>0</v>
      </c>
      <c r="F4582" s="78">
        <f>'Balance N-1'!N4585</f>
        <v>0</v>
      </c>
      <c r="G4582" s="78">
        <f>'Balance N-1'!O4585</f>
        <v>0</v>
      </c>
      <c r="H4582" s="78">
        <f>'Balance N-1'!P4585</f>
        <v>0</v>
      </c>
      <c r="I4582" s="79">
        <f t="shared" si="71"/>
        <v>0</v>
      </c>
    </row>
    <row r="4583" spans="1:9" ht="15.6">
      <c r="A4583" s="85">
        <f>'Balance N-1'!I4586</f>
        <v>0</v>
      </c>
      <c r="B4583" s="75">
        <f>'Balance N-1'!J4586</f>
        <v>0</v>
      </c>
      <c r="C4583" s="78">
        <f>'Balance N-1'!K4586</f>
        <v>0</v>
      </c>
      <c r="D4583" s="78">
        <f>'Balance N-1'!L4586</f>
        <v>0</v>
      </c>
      <c r="E4583" s="78">
        <f>'Balance N-1'!M4586</f>
        <v>0</v>
      </c>
      <c r="F4583" s="78">
        <f>'Balance N-1'!N4586</f>
        <v>0</v>
      </c>
      <c r="G4583" s="78">
        <f>'Balance N-1'!O4586</f>
        <v>0</v>
      </c>
      <c r="H4583" s="78">
        <f>'Balance N-1'!P4586</f>
        <v>0</v>
      </c>
      <c r="I4583" s="79">
        <f t="shared" si="71"/>
        <v>0</v>
      </c>
    </row>
    <row r="4584" spans="1:9" ht="15.6">
      <c r="A4584" s="85">
        <f>'Balance N-1'!I4587</f>
        <v>0</v>
      </c>
      <c r="B4584" s="75">
        <f>'Balance N-1'!J4587</f>
        <v>0</v>
      </c>
      <c r="C4584" s="78">
        <f>'Balance N-1'!K4587</f>
        <v>0</v>
      </c>
      <c r="D4584" s="78">
        <f>'Balance N-1'!L4587</f>
        <v>0</v>
      </c>
      <c r="E4584" s="78">
        <f>'Balance N-1'!M4587</f>
        <v>0</v>
      </c>
      <c r="F4584" s="78">
        <f>'Balance N-1'!N4587</f>
        <v>0</v>
      </c>
      <c r="G4584" s="78">
        <f>'Balance N-1'!O4587</f>
        <v>0</v>
      </c>
      <c r="H4584" s="78">
        <f>'Balance N-1'!P4587</f>
        <v>0</v>
      </c>
      <c r="I4584" s="79">
        <f t="shared" si="71"/>
        <v>0</v>
      </c>
    </row>
    <row r="4585" spans="1:9" ht="15.6">
      <c r="A4585" s="85">
        <f>'Balance N-1'!I4588</f>
        <v>0</v>
      </c>
      <c r="B4585" s="75">
        <f>'Balance N-1'!J4588</f>
        <v>0</v>
      </c>
      <c r="C4585" s="78">
        <f>'Balance N-1'!K4588</f>
        <v>0</v>
      </c>
      <c r="D4585" s="78">
        <f>'Balance N-1'!L4588</f>
        <v>0</v>
      </c>
      <c r="E4585" s="78">
        <f>'Balance N-1'!M4588</f>
        <v>0</v>
      </c>
      <c r="F4585" s="78">
        <f>'Balance N-1'!N4588</f>
        <v>0</v>
      </c>
      <c r="G4585" s="78">
        <f>'Balance N-1'!O4588</f>
        <v>0</v>
      </c>
      <c r="H4585" s="78">
        <f>'Balance N-1'!P4588</f>
        <v>0</v>
      </c>
      <c r="I4585" s="79">
        <f t="shared" si="71"/>
        <v>0</v>
      </c>
    </row>
    <row r="4586" spans="1:9" ht="15.6">
      <c r="A4586" s="85">
        <f>'Balance N-1'!I4589</f>
        <v>0</v>
      </c>
      <c r="B4586" s="75">
        <f>'Balance N-1'!J4589</f>
        <v>0</v>
      </c>
      <c r="C4586" s="78">
        <f>'Balance N-1'!K4589</f>
        <v>0</v>
      </c>
      <c r="D4586" s="78">
        <f>'Balance N-1'!L4589</f>
        <v>0</v>
      </c>
      <c r="E4586" s="78">
        <f>'Balance N-1'!M4589</f>
        <v>0</v>
      </c>
      <c r="F4586" s="78">
        <f>'Balance N-1'!N4589</f>
        <v>0</v>
      </c>
      <c r="G4586" s="78">
        <f>'Balance N-1'!O4589</f>
        <v>0</v>
      </c>
      <c r="H4586" s="78">
        <f>'Balance N-1'!P4589</f>
        <v>0</v>
      </c>
      <c r="I4586" s="79">
        <f t="shared" si="71"/>
        <v>0</v>
      </c>
    </row>
    <row r="4587" spans="1:9" ht="15.6">
      <c r="A4587" s="85">
        <f>'Balance N-1'!I4590</f>
        <v>0</v>
      </c>
      <c r="B4587" s="75">
        <f>'Balance N-1'!J4590</f>
        <v>0</v>
      </c>
      <c r="C4587" s="78">
        <f>'Balance N-1'!K4590</f>
        <v>0</v>
      </c>
      <c r="D4587" s="78">
        <f>'Balance N-1'!L4590</f>
        <v>0</v>
      </c>
      <c r="E4587" s="78">
        <f>'Balance N-1'!M4590</f>
        <v>0</v>
      </c>
      <c r="F4587" s="78">
        <f>'Balance N-1'!N4590</f>
        <v>0</v>
      </c>
      <c r="G4587" s="78">
        <f>'Balance N-1'!O4590</f>
        <v>0</v>
      </c>
      <c r="H4587" s="78">
        <f>'Balance N-1'!P4590</f>
        <v>0</v>
      </c>
      <c r="I4587" s="79">
        <f t="shared" si="71"/>
        <v>0</v>
      </c>
    </row>
    <row r="4588" spans="1:9" ht="15.6">
      <c r="A4588" s="85">
        <f>'Balance N-1'!I4591</f>
        <v>0</v>
      </c>
      <c r="B4588" s="75">
        <f>'Balance N-1'!J4591</f>
        <v>0</v>
      </c>
      <c r="C4588" s="78">
        <f>'Balance N-1'!K4591</f>
        <v>0</v>
      </c>
      <c r="D4588" s="78">
        <f>'Balance N-1'!L4591</f>
        <v>0</v>
      </c>
      <c r="E4588" s="78">
        <f>'Balance N-1'!M4591</f>
        <v>0</v>
      </c>
      <c r="F4588" s="78">
        <f>'Balance N-1'!N4591</f>
        <v>0</v>
      </c>
      <c r="G4588" s="78">
        <f>'Balance N-1'!O4591</f>
        <v>0</v>
      </c>
      <c r="H4588" s="78">
        <f>'Balance N-1'!P4591</f>
        <v>0</v>
      </c>
      <c r="I4588" s="79">
        <f t="shared" si="71"/>
        <v>0</v>
      </c>
    </row>
    <row r="4589" spans="1:9" ht="15.6">
      <c r="A4589" s="85">
        <f>'Balance N-1'!I4592</f>
        <v>0</v>
      </c>
      <c r="B4589" s="75">
        <f>'Balance N-1'!J4592</f>
        <v>0</v>
      </c>
      <c r="C4589" s="78">
        <f>'Balance N-1'!K4592</f>
        <v>0</v>
      </c>
      <c r="D4589" s="78">
        <f>'Balance N-1'!L4592</f>
        <v>0</v>
      </c>
      <c r="E4589" s="78">
        <f>'Balance N-1'!M4592</f>
        <v>0</v>
      </c>
      <c r="F4589" s="78">
        <f>'Balance N-1'!N4592</f>
        <v>0</v>
      </c>
      <c r="G4589" s="78">
        <f>'Balance N-1'!O4592</f>
        <v>0</v>
      </c>
      <c r="H4589" s="78">
        <f>'Balance N-1'!P4592</f>
        <v>0</v>
      </c>
      <c r="I4589" s="79">
        <f t="shared" si="71"/>
        <v>0</v>
      </c>
    </row>
    <row r="4590" spans="1:9" ht="15.6">
      <c r="A4590" s="85">
        <f>'Balance N-1'!I4593</f>
        <v>0</v>
      </c>
      <c r="B4590" s="75">
        <f>'Balance N-1'!J4593</f>
        <v>0</v>
      </c>
      <c r="C4590" s="78">
        <f>'Balance N-1'!K4593</f>
        <v>0</v>
      </c>
      <c r="D4590" s="78">
        <f>'Balance N-1'!L4593</f>
        <v>0</v>
      </c>
      <c r="E4590" s="78">
        <f>'Balance N-1'!M4593</f>
        <v>0</v>
      </c>
      <c r="F4590" s="78">
        <f>'Balance N-1'!N4593</f>
        <v>0</v>
      </c>
      <c r="G4590" s="78">
        <f>'Balance N-1'!O4593</f>
        <v>0</v>
      </c>
      <c r="H4590" s="78">
        <f>'Balance N-1'!P4593</f>
        <v>0</v>
      </c>
      <c r="I4590" s="79">
        <f t="shared" si="71"/>
        <v>0</v>
      </c>
    </row>
    <row r="4591" spans="1:9" ht="15.6">
      <c r="A4591" s="85">
        <f>'Balance N-1'!I4594</f>
        <v>0</v>
      </c>
      <c r="B4591" s="75">
        <f>'Balance N-1'!J4594</f>
        <v>0</v>
      </c>
      <c r="C4591" s="78">
        <f>'Balance N-1'!K4594</f>
        <v>0</v>
      </c>
      <c r="D4591" s="78">
        <f>'Balance N-1'!L4594</f>
        <v>0</v>
      </c>
      <c r="E4591" s="78">
        <f>'Balance N-1'!M4594</f>
        <v>0</v>
      </c>
      <c r="F4591" s="78">
        <f>'Balance N-1'!N4594</f>
        <v>0</v>
      </c>
      <c r="G4591" s="78">
        <f>'Balance N-1'!O4594</f>
        <v>0</v>
      </c>
      <c r="H4591" s="78">
        <f>'Balance N-1'!P4594</f>
        <v>0</v>
      </c>
      <c r="I4591" s="79">
        <f t="shared" si="71"/>
        <v>0</v>
      </c>
    </row>
    <row r="4592" spans="1:9" ht="15.6">
      <c r="A4592" s="85">
        <f>'Balance N-1'!I4595</f>
        <v>0</v>
      </c>
      <c r="B4592" s="75">
        <f>'Balance N-1'!J4595</f>
        <v>0</v>
      </c>
      <c r="C4592" s="78">
        <f>'Balance N-1'!K4595</f>
        <v>0</v>
      </c>
      <c r="D4592" s="78">
        <f>'Balance N-1'!L4595</f>
        <v>0</v>
      </c>
      <c r="E4592" s="78">
        <f>'Balance N-1'!M4595</f>
        <v>0</v>
      </c>
      <c r="F4592" s="78">
        <f>'Balance N-1'!N4595</f>
        <v>0</v>
      </c>
      <c r="G4592" s="78">
        <f>'Balance N-1'!O4595</f>
        <v>0</v>
      </c>
      <c r="H4592" s="78">
        <f>'Balance N-1'!P4595</f>
        <v>0</v>
      </c>
      <c r="I4592" s="79">
        <f t="shared" si="71"/>
        <v>0</v>
      </c>
    </row>
    <row r="4593" spans="1:9" ht="15.6">
      <c r="A4593" s="85">
        <f>'Balance N-1'!I4596</f>
        <v>0</v>
      </c>
      <c r="B4593" s="75">
        <f>'Balance N-1'!J4596</f>
        <v>0</v>
      </c>
      <c r="C4593" s="78">
        <f>'Balance N-1'!K4596</f>
        <v>0</v>
      </c>
      <c r="D4593" s="78">
        <f>'Balance N-1'!L4596</f>
        <v>0</v>
      </c>
      <c r="E4593" s="78">
        <f>'Balance N-1'!M4596</f>
        <v>0</v>
      </c>
      <c r="F4593" s="78">
        <f>'Balance N-1'!N4596</f>
        <v>0</v>
      </c>
      <c r="G4593" s="78">
        <f>'Balance N-1'!O4596</f>
        <v>0</v>
      </c>
      <c r="H4593" s="78">
        <f>'Balance N-1'!P4596</f>
        <v>0</v>
      </c>
      <c r="I4593" s="79">
        <f t="shared" si="71"/>
        <v>0</v>
      </c>
    </row>
    <row r="4594" spans="1:9" ht="15.6">
      <c r="A4594" s="85">
        <f>'Balance N-1'!I4597</f>
        <v>0</v>
      </c>
      <c r="B4594" s="75">
        <f>'Balance N-1'!J4597</f>
        <v>0</v>
      </c>
      <c r="C4594" s="78">
        <f>'Balance N-1'!K4597</f>
        <v>0</v>
      </c>
      <c r="D4594" s="78">
        <f>'Balance N-1'!L4597</f>
        <v>0</v>
      </c>
      <c r="E4594" s="78">
        <f>'Balance N-1'!M4597</f>
        <v>0</v>
      </c>
      <c r="F4594" s="78">
        <f>'Balance N-1'!N4597</f>
        <v>0</v>
      </c>
      <c r="G4594" s="78">
        <f>'Balance N-1'!O4597</f>
        <v>0</v>
      </c>
      <c r="H4594" s="78">
        <f>'Balance N-1'!P4597</f>
        <v>0</v>
      </c>
      <c r="I4594" s="79">
        <f t="shared" si="71"/>
        <v>0</v>
      </c>
    </row>
    <row r="4595" spans="1:9" ht="15.6">
      <c r="A4595" s="85">
        <f>'Balance N-1'!I4598</f>
        <v>0</v>
      </c>
      <c r="B4595" s="75">
        <f>'Balance N-1'!J4598</f>
        <v>0</v>
      </c>
      <c r="C4595" s="78">
        <f>'Balance N-1'!K4598</f>
        <v>0</v>
      </c>
      <c r="D4595" s="78">
        <f>'Balance N-1'!L4598</f>
        <v>0</v>
      </c>
      <c r="E4595" s="78">
        <f>'Balance N-1'!M4598</f>
        <v>0</v>
      </c>
      <c r="F4595" s="78">
        <f>'Balance N-1'!N4598</f>
        <v>0</v>
      </c>
      <c r="G4595" s="78">
        <f>'Balance N-1'!O4598</f>
        <v>0</v>
      </c>
      <c r="H4595" s="78">
        <f>'Balance N-1'!P4598</f>
        <v>0</v>
      </c>
      <c r="I4595" s="79">
        <f t="shared" si="71"/>
        <v>0</v>
      </c>
    </row>
    <row r="4596" spans="1:9" ht="15.6">
      <c r="A4596" s="85">
        <f>'Balance N-1'!I4599</f>
        <v>0</v>
      </c>
      <c r="B4596" s="75">
        <f>'Balance N-1'!J4599</f>
        <v>0</v>
      </c>
      <c r="C4596" s="78">
        <f>'Balance N-1'!K4599</f>
        <v>0</v>
      </c>
      <c r="D4596" s="78">
        <f>'Balance N-1'!L4599</f>
        <v>0</v>
      </c>
      <c r="E4596" s="78">
        <f>'Balance N-1'!M4599</f>
        <v>0</v>
      </c>
      <c r="F4596" s="78">
        <f>'Balance N-1'!N4599</f>
        <v>0</v>
      </c>
      <c r="G4596" s="78">
        <f>'Balance N-1'!O4599</f>
        <v>0</v>
      </c>
      <c r="H4596" s="78">
        <f>'Balance N-1'!P4599</f>
        <v>0</v>
      </c>
      <c r="I4596" s="79">
        <f t="shared" si="71"/>
        <v>0</v>
      </c>
    </row>
    <row r="4597" spans="1:9" ht="15.6">
      <c r="A4597" s="85">
        <f>'Balance N-1'!I4600</f>
        <v>0</v>
      </c>
      <c r="B4597" s="75">
        <f>'Balance N-1'!J4600</f>
        <v>0</v>
      </c>
      <c r="C4597" s="78">
        <f>'Balance N-1'!K4600</f>
        <v>0</v>
      </c>
      <c r="D4597" s="78">
        <f>'Balance N-1'!L4600</f>
        <v>0</v>
      </c>
      <c r="E4597" s="78">
        <f>'Balance N-1'!M4600</f>
        <v>0</v>
      </c>
      <c r="F4597" s="78">
        <f>'Balance N-1'!N4600</f>
        <v>0</v>
      </c>
      <c r="G4597" s="78">
        <f>'Balance N-1'!O4600</f>
        <v>0</v>
      </c>
      <c r="H4597" s="78">
        <f>'Balance N-1'!P4600</f>
        <v>0</v>
      </c>
      <c r="I4597" s="79">
        <f t="shared" si="71"/>
        <v>0</v>
      </c>
    </row>
    <row r="4598" spans="1:9" ht="15.6">
      <c r="A4598" s="85">
        <f>'Balance N-1'!I4601</f>
        <v>0</v>
      </c>
      <c r="B4598" s="75">
        <f>'Balance N-1'!J4601</f>
        <v>0</v>
      </c>
      <c r="C4598" s="78">
        <f>'Balance N-1'!K4601</f>
        <v>0</v>
      </c>
      <c r="D4598" s="78">
        <f>'Balance N-1'!L4601</f>
        <v>0</v>
      </c>
      <c r="E4598" s="78">
        <f>'Balance N-1'!M4601</f>
        <v>0</v>
      </c>
      <c r="F4598" s="78">
        <f>'Balance N-1'!N4601</f>
        <v>0</v>
      </c>
      <c r="G4598" s="78">
        <f>'Balance N-1'!O4601</f>
        <v>0</v>
      </c>
      <c r="H4598" s="78">
        <f>'Balance N-1'!P4601</f>
        <v>0</v>
      </c>
      <c r="I4598" s="79">
        <f t="shared" si="71"/>
        <v>0</v>
      </c>
    </row>
    <row r="4599" spans="1:9" ht="15.6">
      <c r="A4599" s="85">
        <f>'Balance N-1'!I4602</f>
        <v>0</v>
      </c>
      <c r="B4599" s="75">
        <f>'Balance N-1'!J4602</f>
        <v>0</v>
      </c>
      <c r="C4599" s="78">
        <f>'Balance N-1'!K4602</f>
        <v>0</v>
      </c>
      <c r="D4599" s="78">
        <f>'Balance N-1'!L4602</f>
        <v>0</v>
      </c>
      <c r="E4599" s="78">
        <f>'Balance N-1'!M4602</f>
        <v>0</v>
      </c>
      <c r="F4599" s="78">
        <f>'Balance N-1'!N4602</f>
        <v>0</v>
      </c>
      <c r="G4599" s="78">
        <f>'Balance N-1'!O4602</f>
        <v>0</v>
      </c>
      <c r="H4599" s="78">
        <f>'Balance N-1'!P4602</f>
        <v>0</v>
      </c>
      <c r="I4599" s="79">
        <f t="shared" si="71"/>
        <v>0</v>
      </c>
    </row>
    <row r="4600" spans="1:9" ht="15.6">
      <c r="A4600" s="85">
        <f>'Balance N-1'!I4603</f>
        <v>0</v>
      </c>
      <c r="B4600" s="75">
        <f>'Balance N-1'!J4603</f>
        <v>0</v>
      </c>
      <c r="C4600" s="78">
        <f>'Balance N-1'!K4603</f>
        <v>0</v>
      </c>
      <c r="D4600" s="78">
        <f>'Balance N-1'!L4603</f>
        <v>0</v>
      </c>
      <c r="E4600" s="78">
        <f>'Balance N-1'!M4603</f>
        <v>0</v>
      </c>
      <c r="F4600" s="78">
        <f>'Balance N-1'!N4603</f>
        <v>0</v>
      </c>
      <c r="G4600" s="78">
        <f>'Balance N-1'!O4603</f>
        <v>0</v>
      </c>
      <c r="H4600" s="78">
        <f>'Balance N-1'!P4603</f>
        <v>0</v>
      </c>
      <c r="I4600" s="79">
        <f t="shared" si="71"/>
        <v>0</v>
      </c>
    </row>
    <row r="4601" spans="1:9" ht="15.6">
      <c r="A4601" s="85">
        <f>'Balance N-1'!I4604</f>
        <v>0</v>
      </c>
      <c r="B4601" s="75">
        <f>'Balance N-1'!J4604</f>
        <v>0</v>
      </c>
      <c r="C4601" s="78">
        <f>'Balance N-1'!K4604</f>
        <v>0</v>
      </c>
      <c r="D4601" s="78">
        <f>'Balance N-1'!L4604</f>
        <v>0</v>
      </c>
      <c r="E4601" s="78">
        <f>'Balance N-1'!M4604</f>
        <v>0</v>
      </c>
      <c r="F4601" s="78">
        <f>'Balance N-1'!N4604</f>
        <v>0</v>
      </c>
      <c r="G4601" s="78">
        <f>'Balance N-1'!O4604</f>
        <v>0</v>
      </c>
      <c r="H4601" s="78">
        <f>'Balance N-1'!P4604</f>
        <v>0</v>
      </c>
      <c r="I4601" s="79">
        <f t="shared" si="71"/>
        <v>0</v>
      </c>
    </row>
    <row r="4602" spans="1:9" ht="15.6">
      <c r="A4602" s="85">
        <f>'Balance N-1'!I4605</f>
        <v>0</v>
      </c>
      <c r="B4602" s="75">
        <f>'Balance N-1'!J4605</f>
        <v>0</v>
      </c>
      <c r="C4602" s="78">
        <f>'Balance N-1'!K4605</f>
        <v>0</v>
      </c>
      <c r="D4602" s="78">
        <f>'Balance N-1'!L4605</f>
        <v>0</v>
      </c>
      <c r="E4602" s="78">
        <f>'Balance N-1'!M4605</f>
        <v>0</v>
      </c>
      <c r="F4602" s="78">
        <f>'Balance N-1'!N4605</f>
        <v>0</v>
      </c>
      <c r="G4602" s="78">
        <f>'Balance N-1'!O4605</f>
        <v>0</v>
      </c>
      <c r="H4602" s="78">
        <f>'Balance N-1'!P4605</f>
        <v>0</v>
      </c>
      <c r="I4602" s="79">
        <f t="shared" si="71"/>
        <v>0</v>
      </c>
    </row>
    <row r="4603" spans="1:9" ht="15.6">
      <c r="A4603" s="85">
        <f>'Balance N-1'!I4606</f>
        <v>0</v>
      </c>
      <c r="B4603" s="75">
        <f>'Balance N-1'!J4606</f>
        <v>0</v>
      </c>
      <c r="C4603" s="78">
        <f>'Balance N-1'!K4606</f>
        <v>0</v>
      </c>
      <c r="D4603" s="78">
        <f>'Balance N-1'!L4606</f>
        <v>0</v>
      </c>
      <c r="E4603" s="78">
        <f>'Balance N-1'!M4606</f>
        <v>0</v>
      </c>
      <c r="F4603" s="78">
        <f>'Balance N-1'!N4606</f>
        <v>0</v>
      </c>
      <c r="G4603" s="78">
        <f>'Balance N-1'!O4606</f>
        <v>0</v>
      </c>
      <c r="H4603" s="78">
        <f>'Balance N-1'!P4606</f>
        <v>0</v>
      </c>
      <c r="I4603" s="79">
        <f t="shared" si="71"/>
        <v>0</v>
      </c>
    </row>
    <row r="4604" spans="1:9" ht="15.6">
      <c r="A4604" s="85">
        <f>'Balance N-1'!I4607</f>
        <v>0</v>
      </c>
      <c r="B4604" s="75">
        <f>'Balance N-1'!J4607</f>
        <v>0</v>
      </c>
      <c r="C4604" s="78">
        <f>'Balance N-1'!K4607</f>
        <v>0</v>
      </c>
      <c r="D4604" s="78">
        <f>'Balance N-1'!L4607</f>
        <v>0</v>
      </c>
      <c r="E4604" s="78">
        <f>'Balance N-1'!M4607</f>
        <v>0</v>
      </c>
      <c r="F4604" s="78">
        <f>'Balance N-1'!N4607</f>
        <v>0</v>
      </c>
      <c r="G4604" s="78">
        <f>'Balance N-1'!O4607</f>
        <v>0</v>
      </c>
      <c r="H4604" s="78">
        <f>'Balance N-1'!P4607</f>
        <v>0</v>
      </c>
      <c r="I4604" s="79">
        <f t="shared" si="71"/>
        <v>0</v>
      </c>
    </row>
    <row r="4605" spans="1:9" ht="15.6">
      <c r="A4605" s="85">
        <f>'Balance N-1'!I4608</f>
        <v>0</v>
      </c>
      <c r="B4605" s="75">
        <f>'Balance N-1'!J4608</f>
        <v>0</v>
      </c>
      <c r="C4605" s="78">
        <f>'Balance N-1'!K4608</f>
        <v>0</v>
      </c>
      <c r="D4605" s="78">
        <f>'Balance N-1'!L4608</f>
        <v>0</v>
      </c>
      <c r="E4605" s="78">
        <f>'Balance N-1'!M4608</f>
        <v>0</v>
      </c>
      <c r="F4605" s="78">
        <f>'Balance N-1'!N4608</f>
        <v>0</v>
      </c>
      <c r="G4605" s="78">
        <f>'Balance N-1'!O4608</f>
        <v>0</v>
      </c>
      <c r="H4605" s="78">
        <f>'Balance N-1'!P4608</f>
        <v>0</v>
      </c>
      <c r="I4605" s="79">
        <f t="shared" si="71"/>
        <v>0</v>
      </c>
    </row>
    <row r="4606" spans="1:9" ht="15.6">
      <c r="A4606" s="85">
        <f>'Balance N-1'!I4609</f>
        <v>0</v>
      </c>
      <c r="B4606" s="75">
        <f>'Balance N-1'!J4609</f>
        <v>0</v>
      </c>
      <c r="C4606" s="78">
        <f>'Balance N-1'!K4609</f>
        <v>0</v>
      </c>
      <c r="D4606" s="78">
        <f>'Balance N-1'!L4609</f>
        <v>0</v>
      </c>
      <c r="E4606" s="78">
        <f>'Balance N-1'!M4609</f>
        <v>0</v>
      </c>
      <c r="F4606" s="78">
        <f>'Balance N-1'!N4609</f>
        <v>0</v>
      </c>
      <c r="G4606" s="78">
        <f>'Balance N-1'!O4609</f>
        <v>0</v>
      </c>
      <c r="H4606" s="78">
        <f>'Balance N-1'!P4609</f>
        <v>0</v>
      </c>
      <c r="I4606" s="79">
        <f t="shared" si="71"/>
        <v>0</v>
      </c>
    </row>
    <row r="4607" spans="1:9" ht="15.6">
      <c r="A4607" s="85">
        <f>'Balance N-1'!I4610</f>
        <v>0</v>
      </c>
      <c r="B4607" s="75">
        <f>'Balance N-1'!J4610</f>
        <v>0</v>
      </c>
      <c r="C4607" s="78">
        <f>'Balance N-1'!K4610</f>
        <v>0</v>
      </c>
      <c r="D4607" s="78">
        <f>'Balance N-1'!L4610</f>
        <v>0</v>
      </c>
      <c r="E4607" s="78">
        <f>'Balance N-1'!M4610</f>
        <v>0</v>
      </c>
      <c r="F4607" s="78">
        <f>'Balance N-1'!N4610</f>
        <v>0</v>
      </c>
      <c r="G4607" s="78">
        <f>'Balance N-1'!O4610</f>
        <v>0</v>
      </c>
      <c r="H4607" s="78">
        <f>'Balance N-1'!P4610</f>
        <v>0</v>
      </c>
      <c r="I4607" s="79">
        <f t="shared" si="71"/>
        <v>0</v>
      </c>
    </row>
    <row r="4608" spans="1:9" ht="15.6">
      <c r="A4608" s="85">
        <f>'Balance N-1'!I4611</f>
        <v>0</v>
      </c>
      <c r="B4608" s="75">
        <f>'Balance N-1'!J4611</f>
        <v>0</v>
      </c>
      <c r="C4608" s="78">
        <f>'Balance N-1'!K4611</f>
        <v>0</v>
      </c>
      <c r="D4608" s="78">
        <f>'Balance N-1'!L4611</f>
        <v>0</v>
      </c>
      <c r="E4608" s="78">
        <f>'Balance N-1'!M4611</f>
        <v>0</v>
      </c>
      <c r="F4608" s="78">
        <f>'Balance N-1'!N4611</f>
        <v>0</v>
      </c>
      <c r="G4608" s="78">
        <f>'Balance N-1'!O4611</f>
        <v>0</v>
      </c>
      <c r="H4608" s="78">
        <f>'Balance N-1'!P4611</f>
        <v>0</v>
      </c>
      <c r="I4608" s="79">
        <f t="shared" si="71"/>
        <v>0</v>
      </c>
    </row>
    <row r="4609" spans="1:9" ht="15.6">
      <c r="A4609" s="85">
        <f>'Balance N-1'!I4612</f>
        <v>0</v>
      </c>
      <c r="B4609" s="75">
        <f>'Balance N-1'!J4612</f>
        <v>0</v>
      </c>
      <c r="C4609" s="78">
        <f>'Balance N-1'!K4612</f>
        <v>0</v>
      </c>
      <c r="D4609" s="78">
        <f>'Balance N-1'!L4612</f>
        <v>0</v>
      </c>
      <c r="E4609" s="78">
        <f>'Balance N-1'!M4612</f>
        <v>0</v>
      </c>
      <c r="F4609" s="78">
        <f>'Balance N-1'!N4612</f>
        <v>0</v>
      </c>
      <c r="G4609" s="78">
        <f>'Balance N-1'!O4612</f>
        <v>0</v>
      </c>
      <c r="H4609" s="78">
        <f>'Balance N-1'!P4612</f>
        <v>0</v>
      </c>
      <c r="I4609" s="79">
        <f t="shared" si="71"/>
        <v>0</v>
      </c>
    </row>
    <row r="4610" spans="1:9" ht="15.6">
      <c r="A4610" s="85">
        <f>'Balance N-1'!I4613</f>
        <v>0</v>
      </c>
      <c r="B4610" s="75">
        <f>'Balance N-1'!J4613</f>
        <v>0</v>
      </c>
      <c r="C4610" s="78">
        <f>'Balance N-1'!K4613</f>
        <v>0</v>
      </c>
      <c r="D4610" s="78">
        <f>'Balance N-1'!L4613</f>
        <v>0</v>
      </c>
      <c r="E4610" s="78">
        <f>'Balance N-1'!M4613</f>
        <v>0</v>
      </c>
      <c r="F4610" s="78">
        <f>'Balance N-1'!N4613</f>
        <v>0</v>
      </c>
      <c r="G4610" s="78">
        <f>'Balance N-1'!O4613</f>
        <v>0</v>
      </c>
      <c r="H4610" s="78">
        <f>'Balance N-1'!P4613</f>
        <v>0</v>
      </c>
      <c r="I4610" s="79">
        <f t="shared" si="71"/>
        <v>0</v>
      </c>
    </row>
    <row r="4611" spans="1:9" ht="15.6">
      <c r="A4611" s="85">
        <f>'Balance N-1'!I4614</f>
        <v>0</v>
      </c>
      <c r="B4611" s="75">
        <f>'Balance N-1'!J4614</f>
        <v>0</v>
      </c>
      <c r="C4611" s="78">
        <f>'Balance N-1'!K4614</f>
        <v>0</v>
      </c>
      <c r="D4611" s="78">
        <f>'Balance N-1'!L4614</f>
        <v>0</v>
      </c>
      <c r="E4611" s="78">
        <f>'Balance N-1'!M4614</f>
        <v>0</v>
      </c>
      <c r="F4611" s="78">
        <f>'Balance N-1'!N4614</f>
        <v>0</v>
      </c>
      <c r="G4611" s="78">
        <f>'Balance N-1'!O4614</f>
        <v>0</v>
      </c>
      <c r="H4611" s="78">
        <f>'Balance N-1'!P4614</f>
        <v>0</v>
      </c>
      <c r="I4611" s="79">
        <f t="shared" ref="I4611:I4674" si="72">(C4611-D4611)+(E4611-F4611)-(G4611-H4611)</f>
        <v>0</v>
      </c>
    </row>
    <row r="4612" spans="1:9" ht="15.6">
      <c r="A4612" s="85">
        <f>'Balance N-1'!I4615</f>
        <v>0</v>
      </c>
      <c r="B4612" s="75">
        <f>'Balance N-1'!J4615</f>
        <v>0</v>
      </c>
      <c r="C4612" s="78">
        <f>'Balance N-1'!K4615</f>
        <v>0</v>
      </c>
      <c r="D4612" s="78">
        <f>'Balance N-1'!L4615</f>
        <v>0</v>
      </c>
      <c r="E4612" s="78">
        <f>'Balance N-1'!M4615</f>
        <v>0</v>
      </c>
      <c r="F4612" s="78">
        <f>'Balance N-1'!N4615</f>
        <v>0</v>
      </c>
      <c r="G4612" s="78">
        <f>'Balance N-1'!O4615</f>
        <v>0</v>
      </c>
      <c r="H4612" s="78">
        <f>'Balance N-1'!P4615</f>
        <v>0</v>
      </c>
      <c r="I4612" s="79">
        <f t="shared" si="72"/>
        <v>0</v>
      </c>
    </row>
    <row r="4613" spans="1:9" ht="15.6">
      <c r="A4613" s="85">
        <f>'Balance N-1'!I4616</f>
        <v>0</v>
      </c>
      <c r="B4613" s="75">
        <f>'Balance N-1'!J4616</f>
        <v>0</v>
      </c>
      <c r="C4613" s="78">
        <f>'Balance N-1'!K4616</f>
        <v>0</v>
      </c>
      <c r="D4613" s="78">
        <f>'Balance N-1'!L4616</f>
        <v>0</v>
      </c>
      <c r="E4613" s="78">
        <f>'Balance N-1'!M4616</f>
        <v>0</v>
      </c>
      <c r="F4613" s="78">
        <f>'Balance N-1'!N4616</f>
        <v>0</v>
      </c>
      <c r="G4613" s="78">
        <f>'Balance N-1'!O4616</f>
        <v>0</v>
      </c>
      <c r="H4613" s="78">
        <f>'Balance N-1'!P4616</f>
        <v>0</v>
      </c>
      <c r="I4613" s="79">
        <f t="shared" si="72"/>
        <v>0</v>
      </c>
    </row>
    <row r="4614" spans="1:9" ht="15.6">
      <c r="A4614" s="85">
        <f>'Balance N-1'!I4617</f>
        <v>0</v>
      </c>
      <c r="B4614" s="75">
        <f>'Balance N-1'!J4617</f>
        <v>0</v>
      </c>
      <c r="C4614" s="78">
        <f>'Balance N-1'!K4617</f>
        <v>0</v>
      </c>
      <c r="D4614" s="78">
        <f>'Balance N-1'!L4617</f>
        <v>0</v>
      </c>
      <c r="E4614" s="78">
        <f>'Balance N-1'!M4617</f>
        <v>0</v>
      </c>
      <c r="F4614" s="78">
        <f>'Balance N-1'!N4617</f>
        <v>0</v>
      </c>
      <c r="G4614" s="78">
        <f>'Balance N-1'!O4617</f>
        <v>0</v>
      </c>
      <c r="H4614" s="78">
        <f>'Balance N-1'!P4617</f>
        <v>0</v>
      </c>
      <c r="I4614" s="79">
        <f t="shared" si="72"/>
        <v>0</v>
      </c>
    </row>
    <row r="4615" spans="1:9" ht="15.6">
      <c r="A4615" s="85">
        <f>'Balance N-1'!I4618</f>
        <v>0</v>
      </c>
      <c r="B4615" s="75">
        <f>'Balance N-1'!J4618</f>
        <v>0</v>
      </c>
      <c r="C4615" s="78">
        <f>'Balance N-1'!K4618</f>
        <v>0</v>
      </c>
      <c r="D4615" s="78">
        <f>'Balance N-1'!L4618</f>
        <v>0</v>
      </c>
      <c r="E4615" s="78">
        <f>'Balance N-1'!M4618</f>
        <v>0</v>
      </c>
      <c r="F4615" s="78">
        <f>'Balance N-1'!N4618</f>
        <v>0</v>
      </c>
      <c r="G4615" s="78">
        <f>'Balance N-1'!O4618</f>
        <v>0</v>
      </c>
      <c r="H4615" s="78">
        <f>'Balance N-1'!P4618</f>
        <v>0</v>
      </c>
      <c r="I4615" s="79">
        <f t="shared" si="72"/>
        <v>0</v>
      </c>
    </row>
    <row r="4616" spans="1:9" ht="15.6">
      <c r="A4616" s="85">
        <f>'Balance N-1'!I4619</f>
        <v>0</v>
      </c>
      <c r="B4616" s="75">
        <f>'Balance N-1'!J4619</f>
        <v>0</v>
      </c>
      <c r="C4616" s="78">
        <f>'Balance N-1'!K4619</f>
        <v>0</v>
      </c>
      <c r="D4616" s="78">
        <f>'Balance N-1'!L4619</f>
        <v>0</v>
      </c>
      <c r="E4616" s="78">
        <f>'Balance N-1'!M4619</f>
        <v>0</v>
      </c>
      <c r="F4616" s="78">
        <f>'Balance N-1'!N4619</f>
        <v>0</v>
      </c>
      <c r="G4616" s="78">
        <f>'Balance N-1'!O4619</f>
        <v>0</v>
      </c>
      <c r="H4616" s="78">
        <f>'Balance N-1'!P4619</f>
        <v>0</v>
      </c>
      <c r="I4616" s="79">
        <f t="shared" si="72"/>
        <v>0</v>
      </c>
    </row>
    <row r="4617" spans="1:9" ht="15.6">
      <c r="A4617" s="85">
        <f>'Balance N-1'!I4620</f>
        <v>0</v>
      </c>
      <c r="B4617" s="75">
        <f>'Balance N-1'!J4620</f>
        <v>0</v>
      </c>
      <c r="C4617" s="78">
        <f>'Balance N-1'!K4620</f>
        <v>0</v>
      </c>
      <c r="D4617" s="78">
        <f>'Balance N-1'!L4620</f>
        <v>0</v>
      </c>
      <c r="E4617" s="78">
        <f>'Balance N-1'!M4620</f>
        <v>0</v>
      </c>
      <c r="F4617" s="78">
        <f>'Balance N-1'!N4620</f>
        <v>0</v>
      </c>
      <c r="G4617" s="78">
        <f>'Balance N-1'!O4620</f>
        <v>0</v>
      </c>
      <c r="H4617" s="78">
        <f>'Balance N-1'!P4620</f>
        <v>0</v>
      </c>
      <c r="I4617" s="79">
        <f t="shared" si="72"/>
        <v>0</v>
      </c>
    </row>
    <row r="4618" spans="1:9" ht="15.6">
      <c r="A4618" s="85">
        <f>'Balance N-1'!I4621</f>
        <v>0</v>
      </c>
      <c r="B4618" s="75">
        <f>'Balance N-1'!J4621</f>
        <v>0</v>
      </c>
      <c r="C4618" s="78">
        <f>'Balance N-1'!K4621</f>
        <v>0</v>
      </c>
      <c r="D4618" s="78">
        <f>'Balance N-1'!L4621</f>
        <v>0</v>
      </c>
      <c r="E4618" s="78">
        <f>'Balance N-1'!M4621</f>
        <v>0</v>
      </c>
      <c r="F4618" s="78">
        <f>'Balance N-1'!N4621</f>
        <v>0</v>
      </c>
      <c r="G4618" s="78">
        <f>'Balance N-1'!O4621</f>
        <v>0</v>
      </c>
      <c r="H4618" s="78">
        <f>'Balance N-1'!P4621</f>
        <v>0</v>
      </c>
      <c r="I4618" s="79">
        <f t="shared" si="72"/>
        <v>0</v>
      </c>
    </row>
    <row r="4619" spans="1:9" ht="15.6">
      <c r="A4619" s="85">
        <f>'Balance N-1'!I4622</f>
        <v>0</v>
      </c>
      <c r="B4619" s="75">
        <f>'Balance N-1'!J4622</f>
        <v>0</v>
      </c>
      <c r="C4619" s="78">
        <f>'Balance N-1'!K4622</f>
        <v>0</v>
      </c>
      <c r="D4619" s="78">
        <f>'Balance N-1'!L4622</f>
        <v>0</v>
      </c>
      <c r="E4619" s="78">
        <f>'Balance N-1'!M4622</f>
        <v>0</v>
      </c>
      <c r="F4619" s="78">
        <f>'Balance N-1'!N4622</f>
        <v>0</v>
      </c>
      <c r="G4619" s="78">
        <f>'Balance N-1'!O4622</f>
        <v>0</v>
      </c>
      <c r="H4619" s="78">
        <f>'Balance N-1'!P4622</f>
        <v>0</v>
      </c>
      <c r="I4619" s="79">
        <f t="shared" si="72"/>
        <v>0</v>
      </c>
    </row>
    <row r="4620" spans="1:9" ht="15.6">
      <c r="A4620" s="85">
        <f>'Balance N-1'!I4623</f>
        <v>0</v>
      </c>
      <c r="B4620" s="75">
        <f>'Balance N-1'!J4623</f>
        <v>0</v>
      </c>
      <c r="C4620" s="78">
        <f>'Balance N-1'!K4623</f>
        <v>0</v>
      </c>
      <c r="D4620" s="78">
        <f>'Balance N-1'!L4623</f>
        <v>0</v>
      </c>
      <c r="E4620" s="78">
        <f>'Balance N-1'!M4623</f>
        <v>0</v>
      </c>
      <c r="F4620" s="78">
        <f>'Balance N-1'!N4623</f>
        <v>0</v>
      </c>
      <c r="G4620" s="78">
        <f>'Balance N-1'!O4623</f>
        <v>0</v>
      </c>
      <c r="H4620" s="78">
        <f>'Balance N-1'!P4623</f>
        <v>0</v>
      </c>
      <c r="I4620" s="79">
        <f t="shared" si="72"/>
        <v>0</v>
      </c>
    </row>
    <row r="4621" spans="1:9" ht="15.6">
      <c r="A4621" s="85">
        <f>'Balance N-1'!I4624</f>
        <v>0</v>
      </c>
      <c r="B4621" s="75">
        <f>'Balance N-1'!J4624</f>
        <v>0</v>
      </c>
      <c r="C4621" s="78">
        <f>'Balance N-1'!K4624</f>
        <v>0</v>
      </c>
      <c r="D4621" s="78">
        <f>'Balance N-1'!L4624</f>
        <v>0</v>
      </c>
      <c r="E4621" s="78">
        <f>'Balance N-1'!M4624</f>
        <v>0</v>
      </c>
      <c r="F4621" s="78">
        <f>'Balance N-1'!N4624</f>
        <v>0</v>
      </c>
      <c r="G4621" s="78">
        <f>'Balance N-1'!O4624</f>
        <v>0</v>
      </c>
      <c r="H4621" s="78">
        <f>'Balance N-1'!P4624</f>
        <v>0</v>
      </c>
      <c r="I4621" s="79">
        <f t="shared" si="72"/>
        <v>0</v>
      </c>
    </row>
    <row r="4622" spans="1:9" ht="15.6">
      <c r="A4622" s="85">
        <f>'Balance N-1'!I4625</f>
        <v>0</v>
      </c>
      <c r="B4622" s="75">
        <f>'Balance N-1'!J4625</f>
        <v>0</v>
      </c>
      <c r="C4622" s="78">
        <f>'Balance N-1'!K4625</f>
        <v>0</v>
      </c>
      <c r="D4622" s="78">
        <f>'Balance N-1'!L4625</f>
        <v>0</v>
      </c>
      <c r="E4622" s="78">
        <f>'Balance N-1'!M4625</f>
        <v>0</v>
      </c>
      <c r="F4622" s="78">
        <f>'Balance N-1'!N4625</f>
        <v>0</v>
      </c>
      <c r="G4622" s="78">
        <f>'Balance N-1'!O4625</f>
        <v>0</v>
      </c>
      <c r="H4622" s="78">
        <f>'Balance N-1'!P4625</f>
        <v>0</v>
      </c>
      <c r="I4622" s="79">
        <f t="shared" si="72"/>
        <v>0</v>
      </c>
    </row>
    <row r="4623" spans="1:9" ht="15.6">
      <c r="A4623" s="85">
        <f>'Balance N-1'!I4626</f>
        <v>0</v>
      </c>
      <c r="B4623" s="75">
        <f>'Balance N-1'!J4626</f>
        <v>0</v>
      </c>
      <c r="C4623" s="78">
        <f>'Balance N-1'!K4626</f>
        <v>0</v>
      </c>
      <c r="D4623" s="78">
        <f>'Balance N-1'!L4626</f>
        <v>0</v>
      </c>
      <c r="E4623" s="78">
        <f>'Balance N-1'!M4626</f>
        <v>0</v>
      </c>
      <c r="F4623" s="78">
        <f>'Balance N-1'!N4626</f>
        <v>0</v>
      </c>
      <c r="G4623" s="78">
        <f>'Balance N-1'!O4626</f>
        <v>0</v>
      </c>
      <c r="H4623" s="78">
        <f>'Balance N-1'!P4626</f>
        <v>0</v>
      </c>
      <c r="I4623" s="79">
        <f t="shared" si="72"/>
        <v>0</v>
      </c>
    </row>
    <row r="4624" spans="1:9" ht="15.6">
      <c r="A4624" s="85">
        <f>'Balance N-1'!I4627</f>
        <v>0</v>
      </c>
      <c r="B4624" s="75">
        <f>'Balance N-1'!J4627</f>
        <v>0</v>
      </c>
      <c r="C4624" s="78">
        <f>'Balance N-1'!K4627</f>
        <v>0</v>
      </c>
      <c r="D4624" s="78">
        <f>'Balance N-1'!L4627</f>
        <v>0</v>
      </c>
      <c r="E4624" s="78">
        <f>'Balance N-1'!M4627</f>
        <v>0</v>
      </c>
      <c r="F4624" s="78">
        <f>'Balance N-1'!N4627</f>
        <v>0</v>
      </c>
      <c r="G4624" s="78">
        <f>'Balance N-1'!O4627</f>
        <v>0</v>
      </c>
      <c r="H4624" s="78">
        <f>'Balance N-1'!P4627</f>
        <v>0</v>
      </c>
      <c r="I4624" s="79">
        <f t="shared" si="72"/>
        <v>0</v>
      </c>
    </row>
    <row r="4625" spans="1:9" ht="15.6">
      <c r="A4625" s="85">
        <f>'Balance N-1'!I4628</f>
        <v>0</v>
      </c>
      <c r="B4625" s="75">
        <f>'Balance N-1'!J4628</f>
        <v>0</v>
      </c>
      <c r="C4625" s="78">
        <f>'Balance N-1'!K4628</f>
        <v>0</v>
      </c>
      <c r="D4625" s="78">
        <f>'Balance N-1'!L4628</f>
        <v>0</v>
      </c>
      <c r="E4625" s="78">
        <f>'Balance N-1'!M4628</f>
        <v>0</v>
      </c>
      <c r="F4625" s="78">
        <f>'Balance N-1'!N4628</f>
        <v>0</v>
      </c>
      <c r="G4625" s="78">
        <f>'Balance N-1'!O4628</f>
        <v>0</v>
      </c>
      <c r="H4625" s="78">
        <f>'Balance N-1'!P4628</f>
        <v>0</v>
      </c>
      <c r="I4625" s="79">
        <f t="shared" si="72"/>
        <v>0</v>
      </c>
    </row>
    <row r="4626" spans="1:9" ht="15.6">
      <c r="A4626" s="85">
        <f>'Balance N-1'!I4629</f>
        <v>0</v>
      </c>
      <c r="B4626" s="75">
        <f>'Balance N-1'!J4629</f>
        <v>0</v>
      </c>
      <c r="C4626" s="78">
        <f>'Balance N-1'!K4629</f>
        <v>0</v>
      </c>
      <c r="D4626" s="78">
        <f>'Balance N-1'!L4629</f>
        <v>0</v>
      </c>
      <c r="E4626" s="78">
        <f>'Balance N-1'!M4629</f>
        <v>0</v>
      </c>
      <c r="F4626" s="78">
        <f>'Balance N-1'!N4629</f>
        <v>0</v>
      </c>
      <c r="G4626" s="78">
        <f>'Balance N-1'!O4629</f>
        <v>0</v>
      </c>
      <c r="H4626" s="78">
        <f>'Balance N-1'!P4629</f>
        <v>0</v>
      </c>
      <c r="I4626" s="79">
        <f t="shared" si="72"/>
        <v>0</v>
      </c>
    </row>
    <row r="4627" spans="1:9" ht="15.6">
      <c r="A4627" s="85">
        <f>'Balance N-1'!I4630</f>
        <v>0</v>
      </c>
      <c r="B4627" s="75">
        <f>'Balance N-1'!J4630</f>
        <v>0</v>
      </c>
      <c r="C4627" s="78">
        <f>'Balance N-1'!K4630</f>
        <v>0</v>
      </c>
      <c r="D4627" s="78">
        <f>'Balance N-1'!L4630</f>
        <v>0</v>
      </c>
      <c r="E4627" s="78">
        <f>'Balance N-1'!M4630</f>
        <v>0</v>
      </c>
      <c r="F4627" s="78">
        <f>'Balance N-1'!N4630</f>
        <v>0</v>
      </c>
      <c r="G4627" s="78">
        <f>'Balance N-1'!O4630</f>
        <v>0</v>
      </c>
      <c r="H4627" s="78">
        <f>'Balance N-1'!P4630</f>
        <v>0</v>
      </c>
      <c r="I4627" s="79">
        <f t="shared" si="72"/>
        <v>0</v>
      </c>
    </row>
    <row r="4628" spans="1:9" ht="15.6">
      <c r="A4628" s="85">
        <f>'Balance N-1'!I4631</f>
        <v>0</v>
      </c>
      <c r="B4628" s="75">
        <f>'Balance N-1'!J4631</f>
        <v>0</v>
      </c>
      <c r="C4628" s="78">
        <f>'Balance N-1'!K4631</f>
        <v>0</v>
      </c>
      <c r="D4628" s="78">
        <f>'Balance N-1'!L4631</f>
        <v>0</v>
      </c>
      <c r="E4628" s="78">
        <f>'Balance N-1'!M4631</f>
        <v>0</v>
      </c>
      <c r="F4628" s="78">
        <f>'Balance N-1'!N4631</f>
        <v>0</v>
      </c>
      <c r="G4628" s="78">
        <f>'Balance N-1'!O4631</f>
        <v>0</v>
      </c>
      <c r="H4628" s="78">
        <f>'Balance N-1'!P4631</f>
        <v>0</v>
      </c>
      <c r="I4628" s="79">
        <f t="shared" si="72"/>
        <v>0</v>
      </c>
    </row>
    <row r="4629" spans="1:9" ht="15.6">
      <c r="A4629" s="85">
        <f>'Balance N-1'!I4632</f>
        <v>0</v>
      </c>
      <c r="B4629" s="75">
        <f>'Balance N-1'!J4632</f>
        <v>0</v>
      </c>
      <c r="C4629" s="78">
        <f>'Balance N-1'!K4632</f>
        <v>0</v>
      </c>
      <c r="D4629" s="78">
        <f>'Balance N-1'!L4632</f>
        <v>0</v>
      </c>
      <c r="E4629" s="78">
        <f>'Balance N-1'!M4632</f>
        <v>0</v>
      </c>
      <c r="F4629" s="78">
        <f>'Balance N-1'!N4632</f>
        <v>0</v>
      </c>
      <c r="G4629" s="78">
        <f>'Balance N-1'!O4632</f>
        <v>0</v>
      </c>
      <c r="H4629" s="78">
        <f>'Balance N-1'!P4632</f>
        <v>0</v>
      </c>
      <c r="I4629" s="79">
        <f t="shared" si="72"/>
        <v>0</v>
      </c>
    </row>
    <row r="4630" spans="1:9" ht="15.6">
      <c r="A4630" s="85">
        <f>'Balance N-1'!I4633</f>
        <v>0</v>
      </c>
      <c r="B4630" s="75">
        <f>'Balance N-1'!J4633</f>
        <v>0</v>
      </c>
      <c r="C4630" s="78">
        <f>'Balance N-1'!K4633</f>
        <v>0</v>
      </c>
      <c r="D4630" s="78">
        <f>'Balance N-1'!L4633</f>
        <v>0</v>
      </c>
      <c r="E4630" s="78">
        <f>'Balance N-1'!M4633</f>
        <v>0</v>
      </c>
      <c r="F4630" s="78">
        <f>'Balance N-1'!N4633</f>
        <v>0</v>
      </c>
      <c r="G4630" s="78">
        <f>'Balance N-1'!O4633</f>
        <v>0</v>
      </c>
      <c r="H4630" s="78">
        <f>'Balance N-1'!P4633</f>
        <v>0</v>
      </c>
      <c r="I4630" s="79">
        <f t="shared" si="72"/>
        <v>0</v>
      </c>
    </row>
    <row r="4631" spans="1:9" ht="15.6">
      <c r="A4631" s="85">
        <f>'Balance N-1'!I4634</f>
        <v>0</v>
      </c>
      <c r="B4631" s="75">
        <f>'Balance N-1'!J4634</f>
        <v>0</v>
      </c>
      <c r="C4631" s="78">
        <f>'Balance N-1'!K4634</f>
        <v>0</v>
      </c>
      <c r="D4631" s="78">
        <f>'Balance N-1'!L4634</f>
        <v>0</v>
      </c>
      <c r="E4631" s="78">
        <f>'Balance N-1'!M4634</f>
        <v>0</v>
      </c>
      <c r="F4631" s="78">
        <f>'Balance N-1'!N4634</f>
        <v>0</v>
      </c>
      <c r="G4631" s="78">
        <f>'Balance N-1'!O4634</f>
        <v>0</v>
      </c>
      <c r="H4631" s="78">
        <f>'Balance N-1'!P4634</f>
        <v>0</v>
      </c>
      <c r="I4631" s="79">
        <f t="shared" si="72"/>
        <v>0</v>
      </c>
    </row>
    <row r="4632" spans="1:9" ht="15.6">
      <c r="A4632" s="85">
        <f>'Balance N-1'!I4635</f>
        <v>0</v>
      </c>
      <c r="B4632" s="75">
        <f>'Balance N-1'!J4635</f>
        <v>0</v>
      </c>
      <c r="C4632" s="78">
        <f>'Balance N-1'!K4635</f>
        <v>0</v>
      </c>
      <c r="D4632" s="78">
        <f>'Balance N-1'!L4635</f>
        <v>0</v>
      </c>
      <c r="E4632" s="78">
        <f>'Balance N-1'!M4635</f>
        <v>0</v>
      </c>
      <c r="F4632" s="78">
        <f>'Balance N-1'!N4635</f>
        <v>0</v>
      </c>
      <c r="G4632" s="78">
        <f>'Balance N-1'!O4635</f>
        <v>0</v>
      </c>
      <c r="H4632" s="78">
        <f>'Balance N-1'!P4635</f>
        <v>0</v>
      </c>
      <c r="I4632" s="79">
        <f t="shared" si="72"/>
        <v>0</v>
      </c>
    </row>
    <row r="4633" spans="1:9" ht="15.6">
      <c r="A4633" s="85">
        <f>'Balance N-1'!I4636</f>
        <v>0</v>
      </c>
      <c r="B4633" s="75">
        <f>'Balance N-1'!J4636</f>
        <v>0</v>
      </c>
      <c r="C4633" s="78">
        <f>'Balance N-1'!K4636</f>
        <v>0</v>
      </c>
      <c r="D4633" s="78">
        <f>'Balance N-1'!L4636</f>
        <v>0</v>
      </c>
      <c r="E4633" s="78">
        <f>'Balance N-1'!M4636</f>
        <v>0</v>
      </c>
      <c r="F4633" s="78">
        <f>'Balance N-1'!N4636</f>
        <v>0</v>
      </c>
      <c r="G4633" s="78">
        <f>'Balance N-1'!O4636</f>
        <v>0</v>
      </c>
      <c r="H4633" s="78">
        <f>'Balance N-1'!P4636</f>
        <v>0</v>
      </c>
      <c r="I4633" s="79">
        <f t="shared" si="72"/>
        <v>0</v>
      </c>
    </row>
    <row r="4634" spans="1:9" ht="15.6">
      <c r="A4634" s="85">
        <f>'Balance N-1'!I4637</f>
        <v>0</v>
      </c>
      <c r="B4634" s="75">
        <f>'Balance N-1'!J4637</f>
        <v>0</v>
      </c>
      <c r="C4634" s="78">
        <f>'Balance N-1'!K4637</f>
        <v>0</v>
      </c>
      <c r="D4634" s="78">
        <f>'Balance N-1'!L4637</f>
        <v>0</v>
      </c>
      <c r="E4634" s="78">
        <f>'Balance N-1'!M4637</f>
        <v>0</v>
      </c>
      <c r="F4634" s="78">
        <f>'Balance N-1'!N4637</f>
        <v>0</v>
      </c>
      <c r="G4634" s="78">
        <f>'Balance N-1'!O4637</f>
        <v>0</v>
      </c>
      <c r="H4634" s="78">
        <f>'Balance N-1'!P4637</f>
        <v>0</v>
      </c>
      <c r="I4634" s="79">
        <f t="shared" si="72"/>
        <v>0</v>
      </c>
    </row>
    <row r="4635" spans="1:9" ht="15.6">
      <c r="A4635" s="85">
        <f>'Balance N-1'!I4638</f>
        <v>0</v>
      </c>
      <c r="B4635" s="75">
        <f>'Balance N-1'!J4638</f>
        <v>0</v>
      </c>
      <c r="C4635" s="78">
        <f>'Balance N-1'!K4638</f>
        <v>0</v>
      </c>
      <c r="D4635" s="78">
        <f>'Balance N-1'!L4638</f>
        <v>0</v>
      </c>
      <c r="E4635" s="78">
        <f>'Balance N-1'!M4638</f>
        <v>0</v>
      </c>
      <c r="F4635" s="78">
        <f>'Balance N-1'!N4638</f>
        <v>0</v>
      </c>
      <c r="G4635" s="78">
        <f>'Balance N-1'!O4638</f>
        <v>0</v>
      </c>
      <c r="H4635" s="78">
        <f>'Balance N-1'!P4638</f>
        <v>0</v>
      </c>
      <c r="I4635" s="79">
        <f t="shared" si="72"/>
        <v>0</v>
      </c>
    </row>
    <row r="4636" spans="1:9" ht="15.6">
      <c r="A4636" s="85">
        <f>'Balance N-1'!I4639</f>
        <v>0</v>
      </c>
      <c r="B4636" s="75">
        <f>'Balance N-1'!J4639</f>
        <v>0</v>
      </c>
      <c r="C4636" s="78">
        <f>'Balance N-1'!K4639</f>
        <v>0</v>
      </c>
      <c r="D4636" s="78">
        <f>'Balance N-1'!L4639</f>
        <v>0</v>
      </c>
      <c r="E4636" s="78">
        <f>'Balance N-1'!M4639</f>
        <v>0</v>
      </c>
      <c r="F4636" s="78">
        <f>'Balance N-1'!N4639</f>
        <v>0</v>
      </c>
      <c r="G4636" s="78">
        <f>'Balance N-1'!O4639</f>
        <v>0</v>
      </c>
      <c r="H4636" s="78">
        <f>'Balance N-1'!P4639</f>
        <v>0</v>
      </c>
      <c r="I4636" s="79">
        <f t="shared" si="72"/>
        <v>0</v>
      </c>
    </row>
    <row r="4637" spans="1:9" ht="15.6">
      <c r="A4637" s="85">
        <f>'Balance N-1'!I4640</f>
        <v>0</v>
      </c>
      <c r="B4637" s="75">
        <f>'Balance N-1'!J4640</f>
        <v>0</v>
      </c>
      <c r="C4637" s="78">
        <f>'Balance N-1'!K4640</f>
        <v>0</v>
      </c>
      <c r="D4637" s="78">
        <f>'Balance N-1'!L4640</f>
        <v>0</v>
      </c>
      <c r="E4637" s="78">
        <f>'Balance N-1'!M4640</f>
        <v>0</v>
      </c>
      <c r="F4637" s="78">
        <f>'Balance N-1'!N4640</f>
        <v>0</v>
      </c>
      <c r="G4637" s="78">
        <f>'Balance N-1'!O4640</f>
        <v>0</v>
      </c>
      <c r="H4637" s="78">
        <f>'Balance N-1'!P4640</f>
        <v>0</v>
      </c>
      <c r="I4637" s="79">
        <f t="shared" si="72"/>
        <v>0</v>
      </c>
    </row>
    <row r="4638" spans="1:9" ht="15.6">
      <c r="A4638" s="85">
        <f>'Balance N-1'!I4641</f>
        <v>0</v>
      </c>
      <c r="B4638" s="75">
        <f>'Balance N-1'!J4641</f>
        <v>0</v>
      </c>
      <c r="C4638" s="78">
        <f>'Balance N-1'!K4641</f>
        <v>0</v>
      </c>
      <c r="D4638" s="78">
        <f>'Balance N-1'!L4641</f>
        <v>0</v>
      </c>
      <c r="E4638" s="78">
        <f>'Balance N-1'!M4641</f>
        <v>0</v>
      </c>
      <c r="F4638" s="78">
        <f>'Balance N-1'!N4641</f>
        <v>0</v>
      </c>
      <c r="G4638" s="78">
        <f>'Balance N-1'!O4641</f>
        <v>0</v>
      </c>
      <c r="H4638" s="78">
        <f>'Balance N-1'!P4641</f>
        <v>0</v>
      </c>
      <c r="I4638" s="79">
        <f t="shared" si="72"/>
        <v>0</v>
      </c>
    </row>
    <row r="4639" spans="1:9" ht="15.6">
      <c r="A4639" s="85">
        <f>'Balance N-1'!I4642</f>
        <v>0</v>
      </c>
      <c r="B4639" s="75">
        <f>'Balance N-1'!J4642</f>
        <v>0</v>
      </c>
      <c r="C4639" s="78">
        <f>'Balance N-1'!K4642</f>
        <v>0</v>
      </c>
      <c r="D4639" s="78">
        <f>'Balance N-1'!L4642</f>
        <v>0</v>
      </c>
      <c r="E4639" s="78">
        <f>'Balance N-1'!M4642</f>
        <v>0</v>
      </c>
      <c r="F4639" s="78">
        <f>'Balance N-1'!N4642</f>
        <v>0</v>
      </c>
      <c r="G4639" s="78">
        <f>'Balance N-1'!O4642</f>
        <v>0</v>
      </c>
      <c r="H4639" s="78">
        <f>'Balance N-1'!P4642</f>
        <v>0</v>
      </c>
      <c r="I4639" s="79">
        <f t="shared" si="72"/>
        <v>0</v>
      </c>
    </row>
    <row r="4640" spans="1:9" ht="15.6">
      <c r="A4640" s="85">
        <f>'Balance N-1'!I4643</f>
        <v>0</v>
      </c>
      <c r="B4640" s="75">
        <f>'Balance N-1'!J4643</f>
        <v>0</v>
      </c>
      <c r="C4640" s="78">
        <f>'Balance N-1'!K4643</f>
        <v>0</v>
      </c>
      <c r="D4640" s="78">
        <f>'Balance N-1'!L4643</f>
        <v>0</v>
      </c>
      <c r="E4640" s="78">
        <f>'Balance N-1'!M4643</f>
        <v>0</v>
      </c>
      <c r="F4640" s="78">
        <f>'Balance N-1'!N4643</f>
        <v>0</v>
      </c>
      <c r="G4640" s="78">
        <f>'Balance N-1'!O4643</f>
        <v>0</v>
      </c>
      <c r="H4640" s="78">
        <f>'Balance N-1'!P4643</f>
        <v>0</v>
      </c>
      <c r="I4640" s="79">
        <f t="shared" si="72"/>
        <v>0</v>
      </c>
    </row>
    <row r="4641" spans="1:9" ht="15.6">
      <c r="A4641" s="85">
        <f>'Balance N-1'!I4644</f>
        <v>0</v>
      </c>
      <c r="B4641" s="75">
        <f>'Balance N-1'!J4644</f>
        <v>0</v>
      </c>
      <c r="C4641" s="78">
        <f>'Balance N-1'!K4644</f>
        <v>0</v>
      </c>
      <c r="D4641" s="78">
        <f>'Balance N-1'!L4644</f>
        <v>0</v>
      </c>
      <c r="E4641" s="78">
        <f>'Balance N-1'!M4644</f>
        <v>0</v>
      </c>
      <c r="F4641" s="78">
        <f>'Balance N-1'!N4644</f>
        <v>0</v>
      </c>
      <c r="G4641" s="78">
        <f>'Balance N-1'!O4644</f>
        <v>0</v>
      </c>
      <c r="H4641" s="78">
        <f>'Balance N-1'!P4644</f>
        <v>0</v>
      </c>
      <c r="I4641" s="79">
        <f t="shared" si="72"/>
        <v>0</v>
      </c>
    </row>
    <row r="4642" spans="1:9" ht="15.6">
      <c r="A4642" s="85">
        <f>'Balance N-1'!I4645</f>
        <v>0</v>
      </c>
      <c r="B4642" s="75">
        <f>'Balance N-1'!J4645</f>
        <v>0</v>
      </c>
      <c r="C4642" s="78">
        <f>'Balance N-1'!K4645</f>
        <v>0</v>
      </c>
      <c r="D4642" s="78">
        <f>'Balance N-1'!L4645</f>
        <v>0</v>
      </c>
      <c r="E4642" s="78">
        <f>'Balance N-1'!M4645</f>
        <v>0</v>
      </c>
      <c r="F4642" s="78">
        <f>'Balance N-1'!N4645</f>
        <v>0</v>
      </c>
      <c r="G4642" s="78">
        <f>'Balance N-1'!O4645</f>
        <v>0</v>
      </c>
      <c r="H4642" s="78">
        <f>'Balance N-1'!P4645</f>
        <v>0</v>
      </c>
      <c r="I4642" s="79">
        <f t="shared" si="72"/>
        <v>0</v>
      </c>
    </row>
    <row r="4643" spans="1:9" ht="15.6">
      <c r="A4643" s="85">
        <f>'Balance N-1'!I4646</f>
        <v>0</v>
      </c>
      <c r="B4643" s="75">
        <f>'Balance N-1'!J4646</f>
        <v>0</v>
      </c>
      <c r="C4643" s="78">
        <f>'Balance N-1'!K4646</f>
        <v>0</v>
      </c>
      <c r="D4643" s="78">
        <f>'Balance N-1'!L4646</f>
        <v>0</v>
      </c>
      <c r="E4643" s="78">
        <f>'Balance N-1'!M4646</f>
        <v>0</v>
      </c>
      <c r="F4643" s="78">
        <f>'Balance N-1'!N4646</f>
        <v>0</v>
      </c>
      <c r="G4643" s="78">
        <f>'Balance N-1'!O4646</f>
        <v>0</v>
      </c>
      <c r="H4643" s="78">
        <f>'Balance N-1'!P4646</f>
        <v>0</v>
      </c>
      <c r="I4643" s="79">
        <f t="shared" si="72"/>
        <v>0</v>
      </c>
    </row>
    <row r="4644" spans="1:9" ht="15.6">
      <c r="A4644" s="85">
        <f>'Balance N-1'!I4647</f>
        <v>0</v>
      </c>
      <c r="B4644" s="75">
        <f>'Balance N-1'!J4647</f>
        <v>0</v>
      </c>
      <c r="C4644" s="78">
        <f>'Balance N-1'!K4647</f>
        <v>0</v>
      </c>
      <c r="D4644" s="78">
        <f>'Balance N-1'!L4647</f>
        <v>0</v>
      </c>
      <c r="E4644" s="78">
        <f>'Balance N-1'!M4647</f>
        <v>0</v>
      </c>
      <c r="F4644" s="78">
        <f>'Balance N-1'!N4647</f>
        <v>0</v>
      </c>
      <c r="G4644" s="78">
        <f>'Balance N-1'!O4647</f>
        <v>0</v>
      </c>
      <c r="H4644" s="78">
        <f>'Balance N-1'!P4647</f>
        <v>0</v>
      </c>
      <c r="I4644" s="79">
        <f t="shared" si="72"/>
        <v>0</v>
      </c>
    </row>
    <row r="4645" spans="1:9" ht="15.6">
      <c r="A4645" s="85">
        <f>'Balance N-1'!I4648</f>
        <v>0</v>
      </c>
      <c r="B4645" s="75">
        <f>'Balance N-1'!J4648</f>
        <v>0</v>
      </c>
      <c r="C4645" s="78">
        <f>'Balance N-1'!K4648</f>
        <v>0</v>
      </c>
      <c r="D4645" s="78">
        <f>'Balance N-1'!L4648</f>
        <v>0</v>
      </c>
      <c r="E4645" s="78">
        <f>'Balance N-1'!M4648</f>
        <v>0</v>
      </c>
      <c r="F4645" s="78">
        <f>'Balance N-1'!N4648</f>
        <v>0</v>
      </c>
      <c r="G4645" s="78">
        <f>'Balance N-1'!O4648</f>
        <v>0</v>
      </c>
      <c r="H4645" s="78">
        <f>'Balance N-1'!P4648</f>
        <v>0</v>
      </c>
      <c r="I4645" s="79">
        <f t="shared" si="72"/>
        <v>0</v>
      </c>
    </row>
    <row r="4646" spans="1:9" ht="15.6">
      <c r="A4646" s="85">
        <f>'Balance N-1'!I4649</f>
        <v>0</v>
      </c>
      <c r="B4646" s="75">
        <f>'Balance N-1'!J4649</f>
        <v>0</v>
      </c>
      <c r="C4646" s="78">
        <f>'Balance N-1'!K4649</f>
        <v>0</v>
      </c>
      <c r="D4646" s="78">
        <f>'Balance N-1'!L4649</f>
        <v>0</v>
      </c>
      <c r="E4646" s="78">
        <f>'Balance N-1'!M4649</f>
        <v>0</v>
      </c>
      <c r="F4646" s="78">
        <f>'Balance N-1'!N4649</f>
        <v>0</v>
      </c>
      <c r="G4646" s="78">
        <f>'Balance N-1'!O4649</f>
        <v>0</v>
      </c>
      <c r="H4646" s="78">
        <f>'Balance N-1'!P4649</f>
        <v>0</v>
      </c>
      <c r="I4646" s="79">
        <f t="shared" si="72"/>
        <v>0</v>
      </c>
    </row>
    <row r="4647" spans="1:9" ht="15.6">
      <c r="A4647" s="85">
        <f>'Balance N-1'!I4650</f>
        <v>0</v>
      </c>
      <c r="B4647" s="75">
        <f>'Balance N-1'!J4650</f>
        <v>0</v>
      </c>
      <c r="C4647" s="78">
        <f>'Balance N-1'!K4650</f>
        <v>0</v>
      </c>
      <c r="D4647" s="78">
        <f>'Balance N-1'!L4650</f>
        <v>0</v>
      </c>
      <c r="E4647" s="78">
        <f>'Balance N-1'!M4650</f>
        <v>0</v>
      </c>
      <c r="F4647" s="78">
        <f>'Balance N-1'!N4650</f>
        <v>0</v>
      </c>
      <c r="G4647" s="78">
        <f>'Balance N-1'!O4650</f>
        <v>0</v>
      </c>
      <c r="H4647" s="78">
        <f>'Balance N-1'!P4650</f>
        <v>0</v>
      </c>
      <c r="I4647" s="79">
        <f t="shared" si="72"/>
        <v>0</v>
      </c>
    </row>
    <row r="4648" spans="1:9" ht="15.6">
      <c r="A4648" s="85">
        <f>'Balance N-1'!I4651</f>
        <v>0</v>
      </c>
      <c r="B4648" s="75">
        <f>'Balance N-1'!J4651</f>
        <v>0</v>
      </c>
      <c r="C4648" s="78">
        <f>'Balance N-1'!K4651</f>
        <v>0</v>
      </c>
      <c r="D4648" s="78">
        <f>'Balance N-1'!L4651</f>
        <v>0</v>
      </c>
      <c r="E4648" s="78">
        <f>'Balance N-1'!M4651</f>
        <v>0</v>
      </c>
      <c r="F4648" s="78">
        <f>'Balance N-1'!N4651</f>
        <v>0</v>
      </c>
      <c r="G4648" s="78">
        <f>'Balance N-1'!O4651</f>
        <v>0</v>
      </c>
      <c r="H4648" s="78">
        <f>'Balance N-1'!P4651</f>
        <v>0</v>
      </c>
      <c r="I4648" s="79">
        <f t="shared" si="72"/>
        <v>0</v>
      </c>
    </row>
    <row r="4649" spans="1:9" ht="15.6">
      <c r="A4649" s="85">
        <f>'Balance N-1'!I4652</f>
        <v>0</v>
      </c>
      <c r="B4649" s="75">
        <f>'Balance N-1'!J4652</f>
        <v>0</v>
      </c>
      <c r="C4649" s="78">
        <f>'Balance N-1'!K4652</f>
        <v>0</v>
      </c>
      <c r="D4649" s="78">
        <f>'Balance N-1'!L4652</f>
        <v>0</v>
      </c>
      <c r="E4649" s="78">
        <f>'Balance N-1'!M4652</f>
        <v>0</v>
      </c>
      <c r="F4649" s="78">
        <f>'Balance N-1'!N4652</f>
        <v>0</v>
      </c>
      <c r="G4649" s="78">
        <f>'Balance N-1'!O4652</f>
        <v>0</v>
      </c>
      <c r="H4649" s="78">
        <f>'Balance N-1'!P4652</f>
        <v>0</v>
      </c>
      <c r="I4649" s="79">
        <f t="shared" si="72"/>
        <v>0</v>
      </c>
    </row>
    <row r="4650" spans="1:9" ht="15.6">
      <c r="A4650" s="85">
        <f>'Balance N-1'!I4653</f>
        <v>0</v>
      </c>
      <c r="B4650" s="75">
        <f>'Balance N-1'!J4653</f>
        <v>0</v>
      </c>
      <c r="C4650" s="78">
        <f>'Balance N-1'!K4653</f>
        <v>0</v>
      </c>
      <c r="D4650" s="78">
        <f>'Balance N-1'!L4653</f>
        <v>0</v>
      </c>
      <c r="E4650" s="78">
        <f>'Balance N-1'!M4653</f>
        <v>0</v>
      </c>
      <c r="F4650" s="78">
        <f>'Balance N-1'!N4653</f>
        <v>0</v>
      </c>
      <c r="G4650" s="78">
        <f>'Balance N-1'!O4653</f>
        <v>0</v>
      </c>
      <c r="H4650" s="78">
        <f>'Balance N-1'!P4653</f>
        <v>0</v>
      </c>
      <c r="I4650" s="79">
        <f t="shared" si="72"/>
        <v>0</v>
      </c>
    </row>
    <row r="4651" spans="1:9" ht="15.6">
      <c r="A4651" s="85">
        <f>'Balance N-1'!I4654</f>
        <v>0</v>
      </c>
      <c r="B4651" s="75">
        <f>'Balance N-1'!J4654</f>
        <v>0</v>
      </c>
      <c r="C4651" s="78">
        <f>'Balance N-1'!K4654</f>
        <v>0</v>
      </c>
      <c r="D4651" s="78">
        <f>'Balance N-1'!L4654</f>
        <v>0</v>
      </c>
      <c r="E4651" s="78">
        <f>'Balance N-1'!M4654</f>
        <v>0</v>
      </c>
      <c r="F4651" s="78">
        <f>'Balance N-1'!N4654</f>
        <v>0</v>
      </c>
      <c r="G4651" s="78">
        <f>'Balance N-1'!O4654</f>
        <v>0</v>
      </c>
      <c r="H4651" s="78">
        <f>'Balance N-1'!P4654</f>
        <v>0</v>
      </c>
      <c r="I4651" s="79">
        <f t="shared" si="72"/>
        <v>0</v>
      </c>
    </row>
    <row r="4652" spans="1:9" ht="15.6">
      <c r="A4652" s="85">
        <f>'Balance N-1'!I4655</f>
        <v>0</v>
      </c>
      <c r="B4652" s="75">
        <f>'Balance N-1'!J4655</f>
        <v>0</v>
      </c>
      <c r="C4652" s="78">
        <f>'Balance N-1'!K4655</f>
        <v>0</v>
      </c>
      <c r="D4652" s="78">
        <f>'Balance N-1'!L4655</f>
        <v>0</v>
      </c>
      <c r="E4652" s="78">
        <f>'Balance N-1'!M4655</f>
        <v>0</v>
      </c>
      <c r="F4652" s="78">
        <f>'Balance N-1'!N4655</f>
        <v>0</v>
      </c>
      <c r="G4652" s="78">
        <f>'Balance N-1'!O4655</f>
        <v>0</v>
      </c>
      <c r="H4652" s="78">
        <f>'Balance N-1'!P4655</f>
        <v>0</v>
      </c>
      <c r="I4652" s="79">
        <f t="shared" si="72"/>
        <v>0</v>
      </c>
    </row>
    <row r="4653" spans="1:9" ht="15.6">
      <c r="A4653" s="85">
        <f>'Balance N-1'!I4656</f>
        <v>0</v>
      </c>
      <c r="B4653" s="75">
        <f>'Balance N-1'!J4656</f>
        <v>0</v>
      </c>
      <c r="C4653" s="78">
        <f>'Balance N-1'!K4656</f>
        <v>0</v>
      </c>
      <c r="D4653" s="78">
        <f>'Balance N-1'!L4656</f>
        <v>0</v>
      </c>
      <c r="E4653" s="78">
        <f>'Balance N-1'!M4656</f>
        <v>0</v>
      </c>
      <c r="F4653" s="78">
        <f>'Balance N-1'!N4656</f>
        <v>0</v>
      </c>
      <c r="G4653" s="78">
        <f>'Balance N-1'!O4656</f>
        <v>0</v>
      </c>
      <c r="H4653" s="78">
        <f>'Balance N-1'!P4656</f>
        <v>0</v>
      </c>
      <c r="I4653" s="79">
        <f t="shared" si="72"/>
        <v>0</v>
      </c>
    </row>
    <row r="4654" spans="1:9" ht="15.6">
      <c r="A4654" s="85">
        <f>'Balance N-1'!I4657</f>
        <v>0</v>
      </c>
      <c r="B4654" s="75">
        <f>'Balance N-1'!J4657</f>
        <v>0</v>
      </c>
      <c r="C4654" s="78">
        <f>'Balance N-1'!K4657</f>
        <v>0</v>
      </c>
      <c r="D4654" s="78">
        <f>'Balance N-1'!L4657</f>
        <v>0</v>
      </c>
      <c r="E4654" s="78">
        <f>'Balance N-1'!M4657</f>
        <v>0</v>
      </c>
      <c r="F4654" s="78">
        <f>'Balance N-1'!N4657</f>
        <v>0</v>
      </c>
      <c r="G4654" s="78">
        <f>'Balance N-1'!O4657</f>
        <v>0</v>
      </c>
      <c r="H4654" s="78">
        <f>'Balance N-1'!P4657</f>
        <v>0</v>
      </c>
      <c r="I4654" s="79">
        <f t="shared" si="72"/>
        <v>0</v>
      </c>
    </row>
    <row r="4655" spans="1:9" ht="15.6">
      <c r="A4655" s="85">
        <f>'Balance N-1'!I4658</f>
        <v>0</v>
      </c>
      <c r="B4655" s="75">
        <f>'Balance N-1'!J4658</f>
        <v>0</v>
      </c>
      <c r="C4655" s="78">
        <f>'Balance N-1'!K4658</f>
        <v>0</v>
      </c>
      <c r="D4655" s="78">
        <f>'Balance N-1'!L4658</f>
        <v>0</v>
      </c>
      <c r="E4655" s="78">
        <f>'Balance N-1'!M4658</f>
        <v>0</v>
      </c>
      <c r="F4655" s="78">
        <f>'Balance N-1'!N4658</f>
        <v>0</v>
      </c>
      <c r="G4655" s="78">
        <f>'Balance N-1'!O4658</f>
        <v>0</v>
      </c>
      <c r="H4655" s="78">
        <f>'Balance N-1'!P4658</f>
        <v>0</v>
      </c>
      <c r="I4655" s="79">
        <f t="shared" si="72"/>
        <v>0</v>
      </c>
    </row>
    <row r="4656" spans="1:9" ht="15.6">
      <c r="A4656" s="85">
        <f>'Balance N-1'!I4659</f>
        <v>0</v>
      </c>
      <c r="B4656" s="75">
        <f>'Balance N-1'!J4659</f>
        <v>0</v>
      </c>
      <c r="C4656" s="78">
        <f>'Balance N-1'!K4659</f>
        <v>0</v>
      </c>
      <c r="D4656" s="78">
        <f>'Balance N-1'!L4659</f>
        <v>0</v>
      </c>
      <c r="E4656" s="78">
        <f>'Balance N-1'!M4659</f>
        <v>0</v>
      </c>
      <c r="F4656" s="78">
        <f>'Balance N-1'!N4659</f>
        <v>0</v>
      </c>
      <c r="G4656" s="78">
        <f>'Balance N-1'!O4659</f>
        <v>0</v>
      </c>
      <c r="H4656" s="78">
        <f>'Balance N-1'!P4659</f>
        <v>0</v>
      </c>
      <c r="I4656" s="79">
        <f t="shared" si="72"/>
        <v>0</v>
      </c>
    </row>
    <row r="4657" spans="1:9" ht="15.6">
      <c r="A4657" s="85">
        <f>'Balance N-1'!I4660</f>
        <v>0</v>
      </c>
      <c r="B4657" s="75">
        <f>'Balance N-1'!J4660</f>
        <v>0</v>
      </c>
      <c r="C4657" s="78">
        <f>'Balance N-1'!K4660</f>
        <v>0</v>
      </c>
      <c r="D4657" s="78">
        <f>'Balance N-1'!L4660</f>
        <v>0</v>
      </c>
      <c r="E4657" s="78">
        <f>'Balance N-1'!M4660</f>
        <v>0</v>
      </c>
      <c r="F4657" s="78">
        <f>'Balance N-1'!N4660</f>
        <v>0</v>
      </c>
      <c r="G4657" s="78">
        <f>'Balance N-1'!O4660</f>
        <v>0</v>
      </c>
      <c r="H4657" s="78">
        <f>'Balance N-1'!P4660</f>
        <v>0</v>
      </c>
      <c r="I4657" s="79">
        <f t="shared" si="72"/>
        <v>0</v>
      </c>
    </row>
    <row r="4658" spans="1:9" ht="15.6">
      <c r="A4658" s="85">
        <f>'Balance N-1'!I4661</f>
        <v>0</v>
      </c>
      <c r="B4658" s="75">
        <f>'Balance N-1'!J4661</f>
        <v>0</v>
      </c>
      <c r="C4658" s="78">
        <f>'Balance N-1'!K4661</f>
        <v>0</v>
      </c>
      <c r="D4658" s="78">
        <f>'Balance N-1'!L4661</f>
        <v>0</v>
      </c>
      <c r="E4658" s="78">
        <f>'Balance N-1'!M4661</f>
        <v>0</v>
      </c>
      <c r="F4658" s="78">
        <f>'Balance N-1'!N4661</f>
        <v>0</v>
      </c>
      <c r="G4658" s="78">
        <f>'Balance N-1'!O4661</f>
        <v>0</v>
      </c>
      <c r="H4658" s="78">
        <f>'Balance N-1'!P4661</f>
        <v>0</v>
      </c>
      <c r="I4658" s="79">
        <f t="shared" si="72"/>
        <v>0</v>
      </c>
    </row>
    <row r="4659" spans="1:9" ht="15.6">
      <c r="A4659" s="85">
        <f>'Balance N-1'!I4662</f>
        <v>0</v>
      </c>
      <c r="B4659" s="75">
        <f>'Balance N-1'!J4662</f>
        <v>0</v>
      </c>
      <c r="C4659" s="78">
        <f>'Balance N-1'!K4662</f>
        <v>0</v>
      </c>
      <c r="D4659" s="78">
        <f>'Balance N-1'!L4662</f>
        <v>0</v>
      </c>
      <c r="E4659" s="78">
        <f>'Balance N-1'!M4662</f>
        <v>0</v>
      </c>
      <c r="F4659" s="78">
        <f>'Balance N-1'!N4662</f>
        <v>0</v>
      </c>
      <c r="G4659" s="78">
        <f>'Balance N-1'!O4662</f>
        <v>0</v>
      </c>
      <c r="H4659" s="78">
        <f>'Balance N-1'!P4662</f>
        <v>0</v>
      </c>
      <c r="I4659" s="79">
        <f t="shared" si="72"/>
        <v>0</v>
      </c>
    </row>
    <row r="4660" spans="1:9" ht="15.6">
      <c r="A4660" s="85">
        <f>'Balance N-1'!I4663</f>
        <v>0</v>
      </c>
      <c r="B4660" s="75">
        <f>'Balance N-1'!J4663</f>
        <v>0</v>
      </c>
      <c r="C4660" s="78">
        <f>'Balance N-1'!K4663</f>
        <v>0</v>
      </c>
      <c r="D4660" s="78">
        <f>'Balance N-1'!L4663</f>
        <v>0</v>
      </c>
      <c r="E4660" s="78">
        <f>'Balance N-1'!M4663</f>
        <v>0</v>
      </c>
      <c r="F4660" s="78">
        <f>'Balance N-1'!N4663</f>
        <v>0</v>
      </c>
      <c r="G4660" s="78">
        <f>'Balance N-1'!O4663</f>
        <v>0</v>
      </c>
      <c r="H4660" s="78">
        <f>'Balance N-1'!P4663</f>
        <v>0</v>
      </c>
      <c r="I4660" s="79">
        <f t="shared" si="72"/>
        <v>0</v>
      </c>
    </row>
    <row r="4661" spans="1:9" ht="15.6">
      <c r="A4661" s="85">
        <f>'Balance N-1'!I4664</f>
        <v>0</v>
      </c>
      <c r="B4661" s="75">
        <f>'Balance N-1'!J4664</f>
        <v>0</v>
      </c>
      <c r="C4661" s="78">
        <f>'Balance N-1'!K4664</f>
        <v>0</v>
      </c>
      <c r="D4661" s="78">
        <f>'Balance N-1'!L4664</f>
        <v>0</v>
      </c>
      <c r="E4661" s="78">
        <f>'Balance N-1'!M4664</f>
        <v>0</v>
      </c>
      <c r="F4661" s="78">
        <f>'Balance N-1'!N4664</f>
        <v>0</v>
      </c>
      <c r="G4661" s="78">
        <f>'Balance N-1'!O4664</f>
        <v>0</v>
      </c>
      <c r="H4661" s="78">
        <f>'Balance N-1'!P4664</f>
        <v>0</v>
      </c>
      <c r="I4661" s="79">
        <f t="shared" si="72"/>
        <v>0</v>
      </c>
    </row>
    <row r="4662" spans="1:9" ht="15.6">
      <c r="A4662" s="85">
        <f>'Balance N-1'!I4665</f>
        <v>0</v>
      </c>
      <c r="B4662" s="75">
        <f>'Balance N-1'!J4665</f>
        <v>0</v>
      </c>
      <c r="C4662" s="78">
        <f>'Balance N-1'!K4665</f>
        <v>0</v>
      </c>
      <c r="D4662" s="78">
        <f>'Balance N-1'!L4665</f>
        <v>0</v>
      </c>
      <c r="E4662" s="78">
        <f>'Balance N-1'!M4665</f>
        <v>0</v>
      </c>
      <c r="F4662" s="78">
        <f>'Balance N-1'!N4665</f>
        <v>0</v>
      </c>
      <c r="G4662" s="78">
        <f>'Balance N-1'!O4665</f>
        <v>0</v>
      </c>
      <c r="H4662" s="78">
        <f>'Balance N-1'!P4665</f>
        <v>0</v>
      </c>
      <c r="I4662" s="79">
        <f t="shared" si="72"/>
        <v>0</v>
      </c>
    </row>
    <row r="4663" spans="1:9" ht="15.6">
      <c r="A4663" s="85">
        <f>'Balance N-1'!I4666</f>
        <v>0</v>
      </c>
      <c r="B4663" s="75">
        <f>'Balance N-1'!J4666</f>
        <v>0</v>
      </c>
      <c r="C4663" s="78">
        <f>'Balance N-1'!K4666</f>
        <v>0</v>
      </c>
      <c r="D4663" s="78">
        <f>'Balance N-1'!L4666</f>
        <v>0</v>
      </c>
      <c r="E4663" s="78">
        <f>'Balance N-1'!M4666</f>
        <v>0</v>
      </c>
      <c r="F4663" s="78">
        <f>'Balance N-1'!N4666</f>
        <v>0</v>
      </c>
      <c r="G4663" s="78">
        <f>'Balance N-1'!O4666</f>
        <v>0</v>
      </c>
      <c r="H4663" s="78">
        <f>'Balance N-1'!P4666</f>
        <v>0</v>
      </c>
      <c r="I4663" s="79">
        <f t="shared" si="72"/>
        <v>0</v>
      </c>
    </row>
    <row r="4664" spans="1:9" ht="15.6">
      <c r="A4664" s="85">
        <f>'Balance N-1'!I4667</f>
        <v>0</v>
      </c>
      <c r="B4664" s="75">
        <f>'Balance N-1'!J4667</f>
        <v>0</v>
      </c>
      <c r="C4664" s="78">
        <f>'Balance N-1'!K4667</f>
        <v>0</v>
      </c>
      <c r="D4664" s="78">
        <f>'Balance N-1'!L4667</f>
        <v>0</v>
      </c>
      <c r="E4664" s="78">
        <f>'Balance N-1'!M4667</f>
        <v>0</v>
      </c>
      <c r="F4664" s="78">
        <f>'Balance N-1'!N4667</f>
        <v>0</v>
      </c>
      <c r="G4664" s="78">
        <f>'Balance N-1'!O4667</f>
        <v>0</v>
      </c>
      <c r="H4664" s="78">
        <f>'Balance N-1'!P4667</f>
        <v>0</v>
      </c>
      <c r="I4664" s="79">
        <f t="shared" si="72"/>
        <v>0</v>
      </c>
    </row>
    <row r="4665" spans="1:9" ht="15.6">
      <c r="A4665" s="85">
        <f>'Balance N-1'!I4668</f>
        <v>0</v>
      </c>
      <c r="B4665" s="75">
        <f>'Balance N-1'!J4668</f>
        <v>0</v>
      </c>
      <c r="C4665" s="78">
        <f>'Balance N-1'!K4668</f>
        <v>0</v>
      </c>
      <c r="D4665" s="78">
        <f>'Balance N-1'!L4668</f>
        <v>0</v>
      </c>
      <c r="E4665" s="78">
        <f>'Balance N-1'!M4668</f>
        <v>0</v>
      </c>
      <c r="F4665" s="78">
        <f>'Balance N-1'!N4668</f>
        <v>0</v>
      </c>
      <c r="G4665" s="78">
        <f>'Balance N-1'!O4668</f>
        <v>0</v>
      </c>
      <c r="H4665" s="78">
        <f>'Balance N-1'!P4668</f>
        <v>0</v>
      </c>
      <c r="I4665" s="79">
        <f t="shared" si="72"/>
        <v>0</v>
      </c>
    </row>
    <row r="4666" spans="1:9" ht="15.6">
      <c r="A4666" s="85">
        <f>'Balance N-1'!I4669</f>
        <v>0</v>
      </c>
      <c r="B4666" s="75">
        <f>'Balance N-1'!J4669</f>
        <v>0</v>
      </c>
      <c r="C4666" s="78">
        <f>'Balance N-1'!K4669</f>
        <v>0</v>
      </c>
      <c r="D4666" s="78">
        <f>'Balance N-1'!L4669</f>
        <v>0</v>
      </c>
      <c r="E4666" s="78">
        <f>'Balance N-1'!M4669</f>
        <v>0</v>
      </c>
      <c r="F4666" s="78">
        <f>'Balance N-1'!N4669</f>
        <v>0</v>
      </c>
      <c r="G4666" s="78">
        <f>'Balance N-1'!O4669</f>
        <v>0</v>
      </c>
      <c r="H4666" s="78">
        <f>'Balance N-1'!P4669</f>
        <v>0</v>
      </c>
      <c r="I4666" s="79">
        <f t="shared" si="72"/>
        <v>0</v>
      </c>
    </row>
    <row r="4667" spans="1:9" ht="15.6">
      <c r="A4667" s="85">
        <f>'Balance N-1'!I4670</f>
        <v>0</v>
      </c>
      <c r="B4667" s="75">
        <f>'Balance N-1'!J4670</f>
        <v>0</v>
      </c>
      <c r="C4667" s="78">
        <f>'Balance N-1'!K4670</f>
        <v>0</v>
      </c>
      <c r="D4667" s="78">
        <f>'Balance N-1'!L4670</f>
        <v>0</v>
      </c>
      <c r="E4667" s="78">
        <f>'Balance N-1'!M4670</f>
        <v>0</v>
      </c>
      <c r="F4667" s="78">
        <f>'Balance N-1'!N4670</f>
        <v>0</v>
      </c>
      <c r="G4667" s="78">
        <f>'Balance N-1'!O4670</f>
        <v>0</v>
      </c>
      <c r="H4667" s="78">
        <f>'Balance N-1'!P4670</f>
        <v>0</v>
      </c>
      <c r="I4667" s="79">
        <f t="shared" si="72"/>
        <v>0</v>
      </c>
    </row>
    <row r="4668" spans="1:9" ht="15.6">
      <c r="A4668" s="85">
        <f>'Balance N-1'!I4671</f>
        <v>0</v>
      </c>
      <c r="B4668" s="75">
        <f>'Balance N-1'!J4671</f>
        <v>0</v>
      </c>
      <c r="C4668" s="78">
        <f>'Balance N-1'!K4671</f>
        <v>0</v>
      </c>
      <c r="D4668" s="78">
        <f>'Balance N-1'!L4671</f>
        <v>0</v>
      </c>
      <c r="E4668" s="78">
        <f>'Balance N-1'!M4671</f>
        <v>0</v>
      </c>
      <c r="F4668" s="78">
        <f>'Balance N-1'!N4671</f>
        <v>0</v>
      </c>
      <c r="G4668" s="78">
        <f>'Balance N-1'!O4671</f>
        <v>0</v>
      </c>
      <c r="H4668" s="78">
        <f>'Balance N-1'!P4671</f>
        <v>0</v>
      </c>
      <c r="I4668" s="79">
        <f t="shared" si="72"/>
        <v>0</v>
      </c>
    </row>
    <row r="4669" spans="1:9" ht="15.6">
      <c r="A4669" s="85">
        <f>'Balance N-1'!I4672</f>
        <v>0</v>
      </c>
      <c r="B4669" s="75">
        <f>'Balance N-1'!J4672</f>
        <v>0</v>
      </c>
      <c r="C4669" s="78">
        <f>'Balance N-1'!K4672</f>
        <v>0</v>
      </c>
      <c r="D4669" s="78">
        <f>'Balance N-1'!L4672</f>
        <v>0</v>
      </c>
      <c r="E4669" s="78">
        <f>'Balance N-1'!M4672</f>
        <v>0</v>
      </c>
      <c r="F4669" s="78">
        <f>'Balance N-1'!N4672</f>
        <v>0</v>
      </c>
      <c r="G4669" s="78">
        <f>'Balance N-1'!O4672</f>
        <v>0</v>
      </c>
      <c r="H4669" s="78">
        <f>'Balance N-1'!P4672</f>
        <v>0</v>
      </c>
      <c r="I4669" s="79">
        <f t="shared" si="72"/>
        <v>0</v>
      </c>
    </row>
    <row r="4670" spans="1:9" ht="15.6">
      <c r="A4670" s="85">
        <f>'Balance N-1'!I4673</f>
        <v>0</v>
      </c>
      <c r="B4670" s="75">
        <f>'Balance N-1'!J4673</f>
        <v>0</v>
      </c>
      <c r="C4670" s="78">
        <f>'Balance N-1'!K4673</f>
        <v>0</v>
      </c>
      <c r="D4670" s="78">
        <f>'Balance N-1'!L4673</f>
        <v>0</v>
      </c>
      <c r="E4670" s="78">
        <f>'Balance N-1'!M4673</f>
        <v>0</v>
      </c>
      <c r="F4670" s="78">
        <f>'Balance N-1'!N4673</f>
        <v>0</v>
      </c>
      <c r="G4670" s="78">
        <f>'Balance N-1'!O4673</f>
        <v>0</v>
      </c>
      <c r="H4670" s="78">
        <f>'Balance N-1'!P4673</f>
        <v>0</v>
      </c>
      <c r="I4670" s="79">
        <f t="shared" si="72"/>
        <v>0</v>
      </c>
    </row>
    <row r="4671" spans="1:9" ht="15.6">
      <c r="A4671" s="85">
        <f>'Balance N-1'!I4674</f>
        <v>0</v>
      </c>
      <c r="B4671" s="75">
        <f>'Balance N-1'!J4674</f>
        <v>0</v>
      </c>
      <c r="C4671" s="78">
        <f>'Balance N-1'!K4674</f>
        <v>0</v>
      </c>
      <c r="D4671" s="78">
        <f>'Balance N-1'!L4674</f>
        <v>0</v>
      </c>
      <c r="E4671" s="78">
        <f>'Balance N-1'!M4674</f>
        <v>0</v>
      </c>
      <c r="F4671" s="78">
        <f>'Balance N-1'!N4674</f>
        <v>0</v>
      </c>
      <c r="G4671" s="78">
        <f>'Balance N-1'!O4674</f>
        <v>0</v>
      </c>
      <c r="H4671" s="78">
        <f>'Balance N-1'!P4674</f>
        <v>0</v>
      </c>
      <c r="I4671" s="79">
        <f t="shared" si="72"/>
        <v>0</v>
      </c>
    </row>
    <row r="4672" spans="1:9" ht="15.6">
      <c r="A4672" s="85">
        <f>'Balance N-1'!I4675</f>
        <v>0</v>
      </c>
      <c r="B4672" s="75">
        <f>'Balance N-1'!J4675</f>
        <v>0</v>
      </c>
      <c r="C4672" s="78">
        <f>'Balance N-1'!K4675</f>
        <v>0</v>
      </c>
      <c r="D4672" s="78">
        <f>'Balance N-1'!L4675</f>
        <v>0</v>
      </c>
      <c r="E4672" s="78">
        <f>'Balance N-1'!M4675</f>
        <v>0</v>
      </c>
      <c r="F4672" s="78">
        <f>'Balance N-1'!N4675</f>
        <v>0</v>
      </c>
      <c r="G4672" s="78">
        <f>'Balance N-1'!O4675</f>
        <v>0</v>
      </c>
      <c r="H4672" s="78">
        <f>'Balance N-1'!P4675</f>
        <v>0</v>
      </c>
      <c r="I4672" s="79">
        <f t="shared" si="72"/>
        <v>0</v>
      </c>
    </row>
    <row r="4673" spans="1:9" ht="15.6">
      <c r="A4673" s="85">
        <f>'Balance N-1'!I4676</f>
        <v>0</v>
      </c>
      <c r="B4673" s="75">
        <f>'Balance N-1'!J4676</f>
        <v>0</v>
      </c>
      <c r="C4673" s="78">
        <f>'Balance N-1'!K4676</f>
        <v>0</v>
      </c>
      <c r="D4673" s="78">
        <f>'Balance N-1'!L4676</f>
        <v>0</v>
      </c>
      <c r="E4673" s="78">
        <f>'Balance N-1'!M4676</f>
        <v>0</v>
      </c>
      <c r="F4673" s="78">
        <f>'Balance N-1'!N4676</f>
        <v>0</v>
      </c>
      <c r="G4673" s="78">
        <f>'Balance N-1'!O4676</f>
        <v>0</v>
      </c>
      <c r="H4673" s="78">
        <f>'Balance N-1'!P4676</f>
        <v>0</v>
      </c>
      <c r="I4673" s="79">
        <f t="shared" si="72"/>
        <v>0</v>
      </c>
    </row>
    <row r="4674" spans="1:9" ht="15.6">
      <c r="A4674" s="85">
        <f>'Balance N-1'!I4677</f>
        <v>0</v>
      </c>
      <c r="B4674" s="75">
        <f>'Balance N-1'!J4677</f>
        <v>0</v>
      </c>
      <c r="C4674" s="78">
        <f>'Balance N-1'!K4677</f>
        <v>0</v>
      </c>
      <c r="D4674" s="78">
        <f>'Balance N-1'!L4677</f>
        <v>0</v>
      </c>
      <c r="E4674" s="78">
        <f>'Balance N-1'!M4677</f>
        <v>0</v>
      </c>
      <c r="F4674" s="78">
        <f>'Balance N-1'!N4677</f>
        <v>0</v>
      </c>
      <c r="G4674" s="78">
        <f>'Balance N-1'!O4677</f>
        <v>0</v>
      </c>
      <c r="H4674" s="78">
        <f>'Balance N-1'!P4677</f>
        <v>0</v>
      </c>
      <c r="I4674" s="79">
        <f t="shared" si="72"/>
        <v>0</v>
      </c>
    </row>
    <row r="4675" spans="1:9" ht="15.6">
      <c r="A4675" s="85">
        <f>'Balance N-1'!I4678</f>
        <v>0</v>
      </c>
      <c r="B4675" s="75">
        <f>'Balance N-1'!J4678</f>
        <v>0</v>
      </c>
      <c r="C4675" s="78">
        <f>'Balance N-1'!K4678</f>
        <v>0</v>
      </c>
      <c r="D4675" s="78">
        <f>'Balance N-1'!L4678</f>
        <v>0</v>
      </c>
      <c r="E4675" s="78">
        <f>'Balance N-1'!M4678</f>
        <v>0</v>
      </c>
      <c r="F4675" s="78">
        <f>'Balance N-1'!N4678</f>
        <v>0</v>
      </c>
      <c r="G4675" s="78">
        <f>'Balance N-1'!O4678</f>
        <v>0</v>
      </c>
      <c r="H4675" s="78">
        <f>'Balance N-1'!P4678</f>
        <v>0</v>
      </c>
      <c r="I4675" s="79">
        <f t="shared" ref="I4675:I4738" si="73">(C4675-D4675)+(E4675-F4675)-(G4675-H4675)</f>
        <v>0</v>
      </c>
    </row>
    <row r="4676" spans="1:9" ht="15.6">
      <c r="A4676" s="85">
        <f>'Balance N-1'!I4679</f>
        <v>0</v>
      </c>
      <c r="B4676" s="75">
        <f>'Balance N-1'!J4679</f>
        <v>0</v>
      </c>
      <c r="C4676" s="78">
        <f>'Balance N-1'!K4679</f>
        <v>0</v>
      </c>
      <c r="D4676" s="78">
        <f>'Balance N-1'!L4679</f>
        <v>0</v>
      </c>
      <c r="E4676" s="78">
        <f>'Balance N-1'!M4679</f>
        <v>0</v>
      </c>
      <c r="F4676" s="78">
        <f>'Balance N-1'!N4679</f>
        <v>0</v>
      </c>
      <c r="G4676" s="78">
        <f>'Balance N-1'!O4679</f>
        <v>0</v>
      </c>
      <c r="H4676" s="78">
        <f>'Balance N-1'!P4679</f>
        <v>0</v>
      </c>
      <c r="I4676" s="79">
        <f t="shared" si="73"/>
        <v>0</v>
      </c>
    </row>
    <row r="4677" spans="1:9" ht="15.6">
      <c r="A4677" s="85">
        <f>'Balance N-1'!I4680</f>
        <v>0</v>
      </c>
      <c r="B4677" s="75">
        <f>'Balance N-1'!J4680</f>
        <v>0</v>
      </c>
      <c r="C4677" s="78">
        <f>'Balance N-1'!K4680</f>
        <v>0</v>
      </c>
      <c r="D4677" s="78">
        <f>'Balance N-1'!L4680</f>
        <v>0</v>
      </c>
      <c r="E4677" s="78">
        <f>'Balance N-1'!M4680</f>
        <v>0</v>
      </c>
      <c r="F4677" s="78">
        <f>'Balance N-1'!N4680</f>
        <v>0</v>
      </c>
      <c r="G4677" s="78">
        <f>'Balance N-1'!O4680</f>
        <v>0</v>
      </c>
      <c r="H4677" s="78">
        <f>'Balance N-1'!P4680</f>
        <v>0</v>
      </c>
      <c r="I4677" s="79">
        <f t="shared" si="73"/>
        <v>0</v>
      </c>
    </row>
    <row r="4678" spans="1:9" ht="15.6">
      <c r="A4678" s="85">
        <f>'Balance N-1'!I4681</f>
        <v>0</v>
      </c>
      <c r="B4678" s="75">
        <f>'Balance N-1'!J4681</f>
        <v>0</v>
      </c>
      <c r="C4678" s="78">
        <f>'Balance N-1'!K4681</f>
        <v>0</v>
      </c>
      <c r="D4678" s="78">
        <f>'Balance N-1'!L4681</f>
        <v>0</v>
      </c>
      <c r="E4678" s="78">
        <f>'Balance N-1'!M4681</f>
        <v>0</v>
      </c>
      <c r="F4678" s="78">
        <f>'Balance N-1'!N4681</f>
        <v>0</v>
      </c>
      <c r="G4678" s="78">
        <f>'Balance N-1'!O4681</f>
        <v>0</v>
      </c>
      <c r="H4678" s="78">
        <f>'Balance N-1'!P4681</f>
        <v>0</v>
      </c>
      <c r="I4678" s="79">
        <f t="shared" si="73"/>
        <v>0</v>
      </c>
    </row>
    <row r="4679" spans="1:9" ht="15.6">
      <c r="A4679" s="85">
        <f>'Balance N-1'!I4682</f>
        <v>0</v>
      </c>
      <c r="B4679" s="75">
        <f>'Balance N-1'!J4682</f>
        <v>0</v>
      </c>
      <c r="C4679" s="78">
        <f>'Balance N-1'!K4682</f>
        <v>0</v>
      </c>
      <c r="D4679" s="78">
        <f>'Balance N-1'!L4682</f>
        <v>0</v>
      </c>
      <c r="E4679" s="78">
        <f>'Balance N-1'!M4682</f>
        <v>0</v>
      </c>
      <c r="F4679" s="78">
        <f>'Balance N-1'!N4682</f>
        <v>0</v>
      </c>
      <c r="G4679" s="78">
        <f>'Balance N-1'!O4682</f>
        <v>0</v>
      </c>
      <c r="H4679" s="78">
        <f>'Balance N-1'!P4682</f>
        <v>0</v>
      </c>
      <c r="I4679" s="79">
        <f t="shared" si="73"/>
        <v>0</v>
      </c>
    </row>
    <row r="4680" spans="1:9" ht="15.6">
      <c r="A4680" s="85">
        <f>'Balance N-1'!I4683</f>
        <v>0</v>
      </c>
      <c r="B4680" s="75">
        <f>'Balance N-1'!J4683</f>
        <v>0</v>
      </c>
      <c r="C4680" s="78">
        <f>'Balance N-1'!K4683</f>
        <v>0</v>
      </c>
      <c r="D4680" s="78">
        <f>'Balance N-1'!L4683</f>
        <v>0</v>
      </c>
      <c r="E4680" s="78">
        <f>'Balance N-1'!M4683</f>
        <v>0</v>
      </c>
      <c r="F4680" s="78">
        <f>'Balance N-1'!N4683</f>
        <v>0</v>
      </c>
      <c r="G4680" s="78">
        <f>'Balance N-1'!O4683</f>
        <v>0</v>
      </c>
      <c r="H4680" s="78">
        <f>'Balance N-1'!P4683</f>
        <v>0</v>
      </c>
      <c r="I4680" s="79">
        <f t="shared" si="73"/>
        <v>0</v>
      </c>
    </row>
    <row r="4681" spans="1:9" ht="15.6">
      <c r="A4681" s="85">
        <f>'Balance N-1'!I4684</f>
        <v>0</v>
      </c>
      <c r="B4681" s="75">
        <f>'Balance N-1'!J4684</f>
        <v>0</v>
      </c>
      <c r="C4681" s="78">
        <f>'Balance N-1'!K4684</f>
        <v>0</v>
      </c>
      <c r="D4681" s="78">
        <f>'Balance N-1'!L4684</f>
        <v>0</v>
      </c>
      <c r="E4681" s="78">
        <f>'Balance N-1'!M4684</f>
        <v>0</v>
      </c>
      <c r="F4681" s="78">
        <f>'Balance N-1'!N4684</f>
        <v>0</v>
      </c>
      <c r="G4681" s="78">
        <f>'Balance N-1'!O4684</f>
        <v>0</v>
      </c>
      <c r="H4681" s="78">
        <f>'Balance N-1'!P4684</f>
        <v>0</v>
      </c>
      <c r="I4681" s="79">
        <f t="shared" si="73"/>
        <v>0</v>
      </c>
    </row>
    <row r="4682" spans="1:9" ht="15.6">
      <c r="A4682" s="85">
        <f>'Balance N-1'!I4685</f>
        <v>0</v>
      </c>
      <c r="B4682" s="75">
        <f>'Balance N-1'!J4685</f>
        <v>0</v>
      </c>
      <c r="C4682" s="78">
        <f>'Balance N-1'!K4685</f>
        <v>0</v>
      </c>
      <c r="D4682" s="78">
        <f>'Balance N-1'!L4685</f>
        <v>0</v>
      </c>
      <c r="E4682" s="78">
        <f>'Balance N-1'!M4685</f>
        <v>0</v>
      </c>
      <c r="F4682" s="78">
        <f>'Balance N-1'!N4685</f>
        <v>0</v>
      </c>
      <c r="G4682" s="78">
        <f>'Balance N-1'!O4685</f>
        <v>0</v>
      </c>
      <c r="H4682" s="78">
        <f>'Balance N-1'!P4685</f>
        <v>0</v>
      </c>
      <c r="I4682" s="79">
        <f t="shared" si="73"/>
        <v>0</v>
      </c>
    </row>
    <row r="4683" spans="1:9" ht="15.6">
      <c r="A4683" s="85">
        <f>'Balance N-1'!I4686</f>
        <v>0</v>
      </c>
      <c r="B4683" s="75">
        <f>'Balance N-1'!J4686</f>
        <v>0</v>
      </c>
      <c r="C4683" s="78">
        <f>'Balance N-1'!K4686</f>
        <v>0</v>
      </c>
      <c r="D4683" s="78">
        <f>'Balance N-1'!L4686</f>
        <v>0</v>
      </c>
      <c r="E4683" s="78">
        <f>'Balance N-1'!M4686</f>
        <v>0</v>
      </c>
      <c r="F4683" s="78">
        <f>'Balance N-1'!N4686</f>
        <v>0</v>
      </c>
      <c r="G4683" s="78">
        <f>'Balance N-1'!O4686</f>
        <v>0</v>
      </c>
      <c r="H4683" s="78">
        <f>'Balance N-1'!P4686</f>
        <v>0</v>
      </c>
      <c r="I4683" s="79">
        <f t="shared" si="73"/>
        <v>0</v>
      </c>
    </row>
    <row r="4684" spans="1:9" ht="15.6">
      <c r="A4684" s="85">
        <f>'Balance N-1'!I4687</f>
        <v>0</v>
      </c>
      <c r="B4684" s="75">
        <f>'Balance N-1'!J4687</f>
        <v>0</v>
      </c>
      <c r="C4684" s="78">
        <f>'Balance N-1'!K4687</f>
        <v>0</v>
      </c>
      <c r="D4684" s="78">
        <f>'Balance N-1'!L4687</f>
        <v>0</v>
      </c>
      <c r="E4684" s="78">
        <f>'Balance N-1'!M4687</f>
        <v>0</v>
      </c>
      <c r="F4684" s="78">
        <f>'Balance N-1'!N4687</f>
        <v>0</v>
      </c>
      <c r="G4684" s="78">
        <f>'Balance N-1'!O4687</f>
        <v>0</v>
      </c>
      <c r="H4684" s="78">
        <f>'Balance N-1'!P4687</f>
        <v>0</v>
      </c>
      <c r="I4684" s="79">
        <f t="shared" si="73"/>
        <v>0</v>
      </c>
    </row>
    <row r="4685" spans="1:9" ht="15.6">
      <c r="A4685" s="85">
        <f>'Balance N-1'!I4688</f>
        <v>0</v>
      </c>
      <c r="B4685" s="75">
        <f>'Balance N-1'!J4688</f>
        <v>0</v>
      </c>
      <c r="C4685" s="78">
        <f>'Balance N-1'!K4688</f>
        <v>0</v>
      </c>
      <c r="D4685" s="78">
        <f>'Balance N-1'!L4688</f>
        <v>0</v>
      </c>
      <c r="E4685" s="78">
        <f>'Balance N-1'!M4688</f>
        <v>0</v>
      </c>
      <c r="F4685" s="78">
        <f>'Balance N-1'!N4688</f>
        <v>0</v>
      </c>
      <c r="G4685" s="78">
        <f>'Balance N-1'!O4688</f>
        <v>0</v>
      </c>
      <c r="H4685" s="78">
        <f>'Balance N-1'!P4688</f>
        <v>0</v>
      </c>
      <c r="I4685" s="79">
        <f t="shared" si="73"/>
        <v>0</v>
      </c>
    </row>
    <row r="4686" spans="1:9" ht="15.6">
      <c r="A4686" s="85">
        <f>'Balance N-1'!I4689</f>
        <v>0</v>
      </c>
      <c r="B4686" s="75">
        <f>'Balance N-1'!J4689</f>
        <v>0</v>
      </c>
      <c r="C4686" s="78">
        <f>'Balance N-1'!K4689</f>
        <v>0</v>
      </c>
      <c r="D4686" s="78">
        <f>'Balance N-1'!L4689</f>
        <v>0</v>
      </c>
      <c r="E4686" s="78">
        <f>'Balance N-1'!M4689</f>
        <v>0</v>
      </c>
      <c r="F4686" s="78">
        <f>'Balance N-1'!N4689</f>
        <v>0</v>
      </c>
      <c r="G4686" s="78">
        <f>'Balance N-1'!O4689</f>
        <v>0</v>
      </c>
      <c r="H4686" s="78">
        <f>'Balance N-1'!P4689</f>
        <v>0</v>
      </c>
      <c r="I4686" s="79">
        <f t="shared" si="73"/>
        <v>0</v>
      </c>
    </row>
    <row r="4687" spans="1:9" ht="15.6">
      <c r="A4687" s="85">
        <f>'Balance N-1'!I4690</f>
        <v>0</v>
      </c>
      <c r="B4687" s="75">
        <f>'Balance N-1'!J4690</f>
        <v>0</v>
      </c>
      <c r="C4687" s="78">
        <f>'Balance N-1'!K4690</f>
        <v>0</v>
      </c>
      <c r="D4687" s="78">
        <f>'Balance N-1'!L4690</f>
        <v>0</v>
      </c>
      <c r="E4687" s="78">
        <f>'Balance N-1'!M4690</f>
        <v>0</v>
      </c>
      <c r="F4687" s="78">
        <f>'Balance N-1'!N4690</f>
        <v>0</v>
      </c>
      <c r="G4687" s="78">
        <f>'Balance N-1'!O4690</f>
        <v>0</v>
      </c>
      <c r="H4687" s="78">
        <f>'Balance N-1'!P4690</f>
        <v>0</v>
      </c>
      <c r="I4687" s="79">
        <f t="shared" si="73"/>
        <v>0</v>
      </c>
    </row>
    <row r="4688" spans="1:9" ht="15.6">
      <c r="A4688" s="85">
        <f>'Balance N-1'!I4691</f>
        <v>0</v>
      </c>
      <c r="B4688" s="75">
        <f>'Balance N-1'!J4691</f>
        <v>0</v>
      </c>
      <c r="C4688" s="78">
        <f>'Balance N-1'!K4691</f>
        <v>0</v>
      </c>
      <c r="D4688" s="78">
        <f>'Balance N-1'!L4691</f>
        <v>0</v>
      </c>
      <c r="E4688" s="78">
        <f>'Balance N-1'!M4691</f>
        <v>0</v>
      </c>
      <c r="F4688" s="78">
        <f>'Balance N-1'!N4691</f>
        <v>0</v>
      </c>
      <c r="G4688" s="78">
        <f>'Balance N-1'!O4691</f>
        <v>0</v>
      </c>
      <c r="H4688" s="78">
        <f>'Balance N-1'!P4691</f>
        <v>0</v>
      </c>
      <c r="I4688" s="79">
        <f t="shared" si="73"/>
        <v>0</v>
      </c>
    </row>
    <row r="4689" spans="1:9" ht="15.6">
      <c r="A4689" s="85">
        <f>'Balance N-1'!I4692</f>
        <v>0</v>
      </c>
      <c r="B4689" s="75">
        <f>'Balance N-1'!J4692</f>
        <v>0</v>
      </c>
      <c r="C4689" s="78">
        <f>'Balance N-1'!K4692</f>
        <v>0</v>
      </c>
      <c r="D4689" s="78">
        <f>'Balance N-1'!L4692</f>
        <v>0</v>
      </c>
      <c r="E4689" s="78">
        <f>'Balance N-1'!M4692</f>
        <v>0</v>
      </c>
      <c r="F4689" s="78">
        <f>'Balance N-1'!N4692</f>
        <v>0</v>
      </c>
      <c r="G4689" s="78">
        <f>'Balance N-1'!O4692</f>
        <v>0</v>
      </c>
      <c r="H4689" s="78">
        <f>'Balance N-1'!P4692</f>
        <v>0</v>
      </c>
      <c r="I4689" s="79">
        <f t="shared" si="73"/>
        <v>0</v>
      </c>
    </row>
    <row r="4690" spans="1:9" ht="15.6">
      <c r="A4690" s="85">
        <f>'Balance N-1'!I4693</f>
        <v>0</v>
      </c>
      <c r="B4690" s="75">
        <f>'Balance N-1'!J4693</f>
        <v>0</v>
      </c>
      <c r="C4690" s="78">
        <f>'Balance N-1'!K4693</f>
        <v>0</v>
      </c>
      <c r="D4690" s="78">
        <f>'Balance N-1'!L4693</f>
        <v>0</v>
      </c>
      <c r="E4690" s="78">
        <f>'Balance N-1'!M4693</f>
        <v>0</v>
      </c>
      <c r="F4690" s="78">
        <f>'Balance N-1'!N4693</f>
        <v>0</v>
      </c>
      <c r="G4690" s="78">
        <f>'Balance N-1'!O4693</f>
        <v>0</v>
      </c>
      <c r="H4690" s="78">
        <f>'Balance N-1'!P4693</f>
        <v>0</v>
      </c>
      <c r="I4690" s="79">
        <f t="shared" si="73"/>
        <v>0</v>
      </c>
    </row>
    <row r="4691" spans="1:9" ht="15.6">
      <c r="A4691" s="85">
        <f>'Balance N-1'!I4694</f>
        <v>0</v>
      </c>
      <c r="B4691" s="75">
        <f>'Balance N-1'!J4694</f>
        <v>0</v>
      </c>
      <c r="C4691" s="78">
        <f>'Balance N-1'!K4694</f>
        <v>0</v>
      </c>
      <c r="D4691" s="78">
        <f>'Balance N-1'!L4694</f>
        <v>0</v>
      </c>
      <c r="E4691" s="78">
        <f>'Balance N-1'!M4694</f>
        <v>0</v>
      </c>
      <c r="F4691" s="78">
        <f>'Balance N-1'!N4694</f>
        <v>0</v>
      </c>
      <c r="G4691" s="78">
        <f>'Balance N-1'!O4694</f>
        <v>0</v>
      </c>
      <c r="H4691" s="78">
        <f>'Balance N-1'!P4694</f>
        <v>0</v>
      </c>
      <c r="I4691" s="79">
        <f t="shared" si="73"/>
        <v>0</v>
      </c>
    </row>
    <row r="4692" spans="1:9" ht="15.6">
      <c r="A4692" s="85">
        <f>'Balance N-1'!I4695</f>
        <v>0</v>
      </c>
      <c r="B4692" s="75">
        <f>'Balance N-1'!J4695</f>
        <v>0</v>
      </c>
      <c r="C4692" s="78">
        <f>'Balance N-1'!K4695</f>
        <v>0</v>
      </c>
      <c r="D4692" s="78">
        <f>'Balance N-1'!L4695</f>
        <v>0</v>
      </c>
      <c r="E4692" s="78">
        <f>'Balance N-1'!M4695</f>
        <v>0</v>
      </c>
      <c r="F4692" s="78">
        <f>'Balance N-1'!N4695</f>
        <v>0</v>
      </c>
      <c r="G4692" s="78">
        <f>'Balance N-1'!O4695</f>
        <v>0</v>
      </c>
      <c r="H4692" s="78">
        <f>'Balance N-1'!P4695</f>
        <v>0</v>
      </c>
      <c r="I4692" s="79">
        <f t="shared" si="73"/>
        <v>0</v>
      </c>
    </row>
    <row r="4693" spans="1:9" ht="15.6">
      <c r="A4693" s="85">
        <f>'Balance N-1'!I4696</f>
        <v>0</v>
      </c>
      <c r="B4693" s="75">
        <f>'Balance N-1'!J4696</f>
        <v>0</v>
      </c>
      <c r="C4693" s="78">
        <f>'Balance N-1'!K4696</f>
        <v>0</v>
      </c>
      <c r="D4693" s="78">
        <f>'Balance N-1'!L4696</f>
        <v>0</v>
      </c>
      <c r="E4693" s="78">
        <f>'Balance N-1'!M4696</f>
        <v>0</v>
      </c>
      <c r="F4693" s="78">
        <f>'Balance N-1'!N4696</f>
        <v>0</v>
      </c>
      <c r="G4693" s="78">
        <f>'Balance N-1'!O4696</f>
        <v>0</v>
      </c>
      <c r="H4693" s="78">
        <f>'Balance N-1'!P4696</f>
        <v>0</v>
      </c>
      <c r="I4693" s="79">
        <f t="shared" si="73"/>
        <v>0</v>
      </c>
    </row>
    <row r="4694" spans="1:9" ht="15.6">
      <c r="A4694" s="85">
        <f>'Balance N-1'!I4697</f>
        <v>0</v>
      </c>
      <c r="B4694" s="75">
        <f>'Balance N-1'!J4697</f>
        <v>0</v>
      </c>
      <c r="C4694" s="78">
        <f>'Balance N-1'!K4697</f>
        <v>0</v>
      </c>
      <c r="D4694" s="78">
        <f>'Balance N-1'!L4697</f>
        <v>0</v>
      </c>
      <c r="E4694" s="78">
        <f>'Balance N-1'!M4697</f>
        <v>0</v>
      </c>
      <c r="F4694" s="78">
        <f>'Balance N-1'!N4697</f>
        <v>0</v>
      </c>
      <c r="G4694" s="78">
        <f>'Balance N-1'!O4697</f>
        <v>0</v>
      </c>
      <c r="H4694" s="78">
        <f>'Balance N-1'!P4697</f>
        <v>0</v>
      </c>
      <c r="I4694" s="79">
        <f t="shared" si="73"/>
        <v>0</v>
      </c>
    </row>
    <row r="4695" spans="1:9" ht="15.6">
      <c r="A4695" s="85">
        <f>'Balance N-1'!I4698</f>
        <v>0</v>
      </c>
      <c r="B4695" s="75">
        <f>'Balance N-1'!J4698</f>
        <v>0</v>
      </c>
      <c r="C4695" s="78">
        <f>'Balance N-1'!K4698</f>
        <v>0</v>
      </c>
      <c r="D4695" s="78">
        <f>'Balance N-1'!L4698</f>
        <v>0</v>
      </c>
      <c r="E4695" s="78">
        <f>'Balance N-1'!M4698</f>
        <v>0</v>
      </c>
      <c r="F4695" s="78">
        <f>'Balance N-1'!N4698</f>
        <v>0</v>
      </c>
      <c r="G4695" s="78">
        <f>'Balance N-1'!O4698</f>
        <v>0</v>
      </c>
      <c r="H4695" s="78">
        <f>'Balance N-1'!P4698</f>
        <v>0</v>
      </c>
      <c r="I4695" s="79">
        <f t="shared" si="73"/>
        <v>0</v>
      </c>
    </row>
    <row r="4696" spans="1:9" ht="15.6">
      <c r="A4696" s="85">
        <f>'Balance N-1'!I4699</f>
        <v>0</v>
      </c>
      <c r="B4696" s="75">
        <f>'Balance N-1'!J4699</f>
        <v>0</v>
      </c>
      <c r="C4696" s="78">
        <f>'Balance N-1'!K4699</f>
        <v>0</v>
      </c>
      <c r="D4696" s="78">
        <f>'Balance N-1'!L4699</f>
        <v>0</v>
      </c>
      <c r="E4696" s="78">
        <f>'Balance N-1'!M4699</f>
        <v>0</v>
      </c>
      <c r="F4696" s="78">
        <f>'Balance N-1'!N4699</f>
        <v>0</v>
      </c>
      <c r="G4696" s="78">
        <f>'Balance N-1'!O4699</f>
        <v>0</v>
      </c>
      <c r="H4696" s="78">
        <f>'Balance N-1'!P4699</f>
        <v>0</v>
      </c>
      <c r="I4696" s="79">
        <f t="shared" si="73"/>
        <v>0</v>
      </c>
    </row>
    <row r="4697" spans="1:9" ht="15.6">
      <c r="A4697" s="85">
        <f>'Balance N-1'!I4700</f>
        <v>0</v>
      </c>
      <c r="B4697" s="75">
        <f>'Balance N-1'!J4700</f>
        <v>0</v>
      </c>
      <c r="C4697" s="78">
        <f>'Balance N-1'!K4700</f>
        <v>0</v>
      </c>
      <c r="D4697" s="78">
        <f>'Balance N-1'!L4700</f>
        <v>0</v>
      </c>
      <c r="E4697" s="78">
        <f>'Balance N-1'!M4700</f>
        <v>0</v>
      </c>
      <c r="F4697" s="78">
        <f>'Balance N-1'!N4700</f>
        <v>0</v>
      </c>
      <c r="G4697" s="78">
        <f>'Balance N-1'!O4700</f>
        <v>0</v>
      </c>
      <c r="H4697" s="78">
        <f>'Balance N-1'!P4700</f>
        <v>0</v>
      </c>
      <c r="I4697" s="79">
        <f t="shared" si="73"/>
        <v>0</v>
      </c>
    </row>
    <row r="4698" spans="1:9" ht="15.6">
      <c r="A4698" s="85">
        <f>'Balance N-1'!I4701</f>
        <v>0</v>
      </c>
      <c r="B4698" s="75">
        <f>'Balance N-1'!J4701</f>
        <v>0</v>
      </c>
      <c r="C4698" s="78">
        <f>'Balance N-1'!K4701</f>
        <v>0</v>
      </c>
      <c r="D4698" s="78">
        <f>'Balance N-1'!L4701</f>
        <v>0</v>
      </c>
      <c r="E4698" s="78">
        <f>'Balance N-1'!M4701</f>
        <v>0</v>
      </c>
      <c r="F4698" s="78">
        <f>'Balance N-1'!N4701</f>
        <v>0</v>
      </c>
      <c r="G4698" s="78">
        <f>'Balance N-1'!O4701</f>
        <v>0</v>
      </c>
      <c r="H4698" s="78">
        <f>'Balance N-1'!P4701</f>
        <v>0</v>
      </c>
      <c r="I4698" s="79">
        <f t="shared" si="73"/>
        <v>0</v>
      </c>
    </row>
    <row r="4699" spans="1:9" ht="15.6">
      <c r="A4699" s="85">
        <f>'Balance N-1'!I4702</f>
        <v>0</v>
      </c>
      <c r="B4699" s="75">
        <f>'Balance N-1'!J4702</f>
        <v>0</v>
      </c>
      <c r="C4699" s="78">
        <f>'Balance N-1'!K4702</f>
        <v>0</v>
      </c>
      <c r="D4699" s="78">
        <f>'Balance N-1'!L4702</f>
        <v>0</v>
      </c>
      <c r="E4699" s="78">
        <f>'Balance N-1'!M4702</f>
        <v>0</v>
      </c>
      <c r="F4699" s="78">
        <f>'Balance N-1'!N4702</f>
        <v>0</v>
      </c>
      <c r="G4699" s="78">
        <f>'Balance N-1'!O4702</f>
        <v>0</v>
      </c>
      <c r="H4699" s="78">
        <f>'Balance N-1'!P4702</f>
        <v>0</v>
      </c>
      <c r="I4699" s="79">
        <f t="shared" si="73"/>
        <v>0</v>
      </c>
    </row>
    <row r="4700" spans="1:9" ht="15.6">
      <c r="A4700" s="85">
        <f>'Balance N-1'!I4703</f>
        <v>0</v>
      </c>
      <c r="B4700" s="75">
        <f>'Balance N-1'!J4703</f>
        <v>0</v>
      </c>
      <c r="C4700" s="78">
        <f>'Balance N-1'!K4703</f>
        <v>0</v>
      </c>
      <c r="D4700" s="78">
        <f>'Balance N-1'!L4703</f>
        <v>0</v>
      </c>
      <c r="E4700" s="78">
        <f>'Balance N-1'!M4703</f>
        <v>0</v>
      </c>
      <c r="F4700" s="78">
        <f>'Balance N-1'!N4703</f>
        <v>0</v>
      </c>
      <c r="G4700" s="78">
        <f>'Balance N-1'!O4703</f>
        <v>0</v>
      </c>
      <c r="H4700" s="78">
        <f>'Balance N-1'!P4703</f>
        <v>0</v>
      </c>
      <c r="I4700" s="79">
        <f t="shared" si="73"/>
        <v>0</v>
      </c>
    </row>
    <row r="4701" spans="1:9" ht="15.6">
      <c r="A4701" s="85">
        <f>'Balance N-1'!I4704</f>
        <v>0</v>
      </c>
      <c r="B4701" s="75">
        <f>'Balance N-1'!J4704</f>
        <v>0</v>
      </c>
      <c r="C4701" s="78">
        <f>'Balance N-1'!K4704</f>
        <v>0</v>
      </c>
      <c r="D4701" s="78">
        <f>'Balance N-1'!L4704</f>
        <v>0</v>
      </c>
      <c r="E4701" s="78">
        <f>'Balance N-1'!M4704</f>
        <v>0</v>
      </c>
      <c r="F4701" s="78">
        <f>'Balance N-1'!N4704</f>
        <v>0</v>
      </c>
      <c r="G4701" s="78">
        <f>'Balance N-1'!O4704</f>
        <v>0</v>
      </c>
      <c r="H4701" s="78">
        <f>'Balance N-1'!P4704</f>
        <v>0</v>
      </c>
      <c r="I4701" s="79">
        <f t="shared" si="73"/>
        <v>0</v>
      </c>
    </row>
    <row r="4702" spans="1:9" ht="15.6">
      <c r="A4702" s="85">
        <f>'Balance N-1'!I4705</f>
        <v>0</v>
      </c>
      <c r="B4702" s="75">
        <f>'Balance N-1'!J4705</f>
        <v>0</v>
      </c>
      <c r="C4702" s="78">
        <f>'Balance N-1'!K4705</f>
        <v>0</v>
      </c>
      <c r="D4702" s="78">
        <f>'Balance N-1'!L4705</f>
        <v>0</v>
      </c>
      <c r="E4702" s="78">
        <f>'Balance N-1'!M4705</f>
        <v>0</v>
      </c>
      <c r="F4702" s="78">
        <f>'Balance N-1'!N4705</f>
        <v>0</v>
      </c>
      <c r="G4702" s="78">
        <f>'Balance N-1'!O4705</f>
        <v>0</v>
      </c>
      <c r="H4702" s="78">
        <f>'Balance N-1'!P4705</f>
        <v>0</v>
      </c>
      <c r="I4702" s="79">
        <f t="shared" si="73"/>
        <v>0</v>
      </c>
    </row>
    <row r="4703" spans="1:9" ht="15.6">
      <c r="A4703" s="85">
        <f>'Balance N-1'!I4706</f>
        <v>0</v>
      </c>
      <c r="B4703" s="75">
        <f>'Balance N-1'!J4706</f>
        <v>0</v>
      </c>
      <c r="C4703" s="78">
        <f>'Balance N-1'!K4706</f>
        <v>0</v>
      </c>
      <c r="D4703" s="78">
        <f>'Balance N-1'!L4706</f>
        <v>0</v>
      </c>
      <c r="E4703" s="78">
        <f>'Balance N-1'!M4706</f>
        <v>0</v>
      </c>
      <c r="F4703" s="78">
        <f>'Balance N-1'!N4706</f>
        <v>0</v>
      </c>
      <c r="G4703" s="78">
        <f>'Balance N-1'!O4706</f>
        <v>0</v>
      </c>
      <c r="H4703" s="78">
        <f>'Balance N-1'!P4706</f>
        <v>0</v>
      </c>
      <c r="I4703" s="79">
        <f t="shared" si="73"/>
        <v>0</v>
      </c>
    </row>
    <row r="4704" spans="1:9" ht="15.6">
      <c r="A4704" s="85">
        <f>'Balance N-1'!I4707</f>
        <v>0</v>
      </c>
      <c r="B4704" s="75">
        <f>'Balance N-1'!J4707</f>
        <v>0</v>
      </c>
      <c r="C4704" s="78">
        <f>'Balance N-1'!K4707</f>
        <v>0</v>
      </c>
      <c r="D4704" s="78">
        <f>'Balance N-1'!L4707</f>
        <v>0</v>
      </c>
      <c r="E4704" s="78">
        <f>'Balance N-1'!M4707</f>
        <v>0</v>
      </c>
      <c r="F4704" s="78">
        <f>'Balance N-1'!N4707</f>
        <v>0</v>
      </c>
      <c r="G4704" s="78">
        <f>'Balance N-1'!O4707</f>
        <v>0</v>
      </c>
      <c r="H4704" s="78">
        <f>'Balance N-1'!P4707</f>
        <v>0</v>
      </c>
      <c r="I4704" s="79">
        <f t="shared" si="73"/>
        <v>0</v>
      </c>
    </row>
    <row r="4705" spans="1:9" ht="15.6">
      <c r="A4705" s="85">
        <f>'Balance N-1'!I4708</f>
        <v>0</v>
      </c>
      <c r="B4705" s="75">
        <f>'Balance N-1'!J4708</f>
        <v>0</v>
      </c>
      <c r="C4705" s="78">
        <f>'Balance N-1'!K4708</f>
        <v>0</v>
      </c>
      <c r="D4705" s="78">
        <f>'Balance N-1'!L4708</f>
        <v>0</v>
      </c>
      <c r="E4705" s="78">
        <f>'Balance N-1'!M4708</f>
        <v>0</v>
      </c>
      <c r="F4705" s="78">
        <f>'Balance N-1'!N4708</f>
        <v>0</v>
      </c>
      <c r="G4705" s="78">
        <f>'Balance N-1'!O4708</f>
        <v>0</v>
      </c>
      <c r="H4705" s="78">
        <f>'Balance N-1'!P4708</f>
        <v>0</v>
      </c>
      <c r="I4705" s="79">
        <f t="shared" si="73"/>
        <v>0</v>
      </c>
    </row>
    <row r="4706" spans="1:9" ht="15.6">
      <c r="A4706" s="85">
        <f>'Balance N-1'!I4709</f>
        <v>0</v>
      </c>
      <c r="B4706" s="75">
        <f>'Balance N-1'!J4709</f>
        <v>0</v>
      </c>
      <c r="C4706" s="78">
        <f>'Balance N-1'!K4709</f>
        <v>0</v>
      </c>
      <c r="D4706" s="78">
        <f>'Balance N-1'!L4709</f>
        <v>0</v>
      </c>
      <c r="E4706" s="78">
        <f>'Balance N-1'!M4709</f>
        <v>0</v>
      </c>
      <c r="F4706" s="78">
        <f>'Balance N-1'!N4709</f>
        <v>0</v>
      </c>
      <c r="G4706" s="78">
        <f>'Balance N-1'!O4709</f>
        <v>0</v>
      </c>
      <c r="H4706" s="78">
        <f>'Balance N-1'!P4709</f>
        <v>0</v>
      </c>
      <c r="I4706" s="79">
        <f t="shared" si="73"/>
        <v>0</v>
      </c>
    </row>
    <row r="4707" spans="1:9" ht="15.6">
      <c r="A4707" s="85">
        <f>'Balance N-1'!I4710</f>
        <v>0</v>
      </c>
      <c r="B4707" s="75">
        <f>'Balance N-1'!J4710</f>
        <v>0</v>
      </c>
      <c r="C4707" s="78">
        <f>'Balance N-1'!K4710</f>
        <v>0</v>
      </c>
      <c r="D4707" s="78">
        <f>'Balance N-1'!L4710</f>
        <v>0</v>
      </c>
      <c r="E4707" s="78">
        <f>'Balance N-1'!M4710</f>
        <v>0</v>
      </c>
      <c r="F4707" s="78">
        <f>'Balance N-1'!N4710</f>
        <v>0</v>
      </c>
      <c r="G4707" s="78">
        <f>'Balance N-1'!O4710</f>
        <v>0</v>
      </c>
      <c r="H4707" s="78">
        <f>'Balance N-1'!P4710</f>
        <v>0</v>
      </c>
      <c r="I4707" s="79">
        <f t="shared" si="73"/>
        <v>0</v>
      </c>
    </row>
    <row r="4708" spans="1:9" ht="15.6">
      <c r="A4708" s="85">
        <f>'Balance N-1'!I4711</f>
        <v>0</v>
      </c>
      <c r="B4708" s="75">
        <f>'Balance N-1'!J4711</f>
        <v>0</v>
      </c>
      <c r="C4708" s="78">
        <f>'Balance N-1'!K4711</f>
        <v>0</v>
      </c>
      <c r="D4708" s="78">
        <f>'Balance N-1'!L4711</f>
        <v>0</v>
      </c>
      <c r="E4708" s="78">
        <f>'Balance N-1'!M4711</f>
        <v>0</v>
      </c>
      <c r="F4708" s="78">
        <f>'Balance N-1'!N4711</f>
        <v>0</v>
      </c>
      <c r="G4708" s="78">
        <f>'Balance N-1'!O4711</f>
        <v>0</v>
      </c>
      <c r="H4708" s="78">
        <f>'Balance N-1'!P4711</f>
        <v>0</v>
      </c>
      <c r="I4708" s="79">
        <f t="shared" si="73"/>
        <v>0</v>
      </c>
    </row>
    <row r="4709" spans="1:9" ht="15.6">
      <c r="A4709" s="85">
        <f>'Balance N-1'!I4712</f>
        <v>0</v>
      </c>
      <c r="B4709" s="75">
        <f>'Balance N-1'!J4712</f>
        <v>0</v>
      </c>
      <c r="C4709" s="78">
        <f>'Balance N-1'!K4712</f>
        <v>0</v>
      </c>
      <c r="D4709" s="78">
        <f>'Balance N-1'!L4712</f>
        <v>0</v>
      </c>
      <c r="E4709" s="78">
        <f>'Balance N-1'!M4712</f>
        <v>0</v>
      </c>
      <c r="F4709" s="78">
        <f>'Balance N-1'!N4712</f>
        <v>0</v>
      </c>
      <c r="G4709" s="78">
        <f>'Balance N-1'!O4712</f>
        <v>0</v>
      </c>
      <c r="H4709" s="78">
        <f>'Balance N-1'!P4712</f>
        <v>0</v>
      </c>
      <c r="I4709" s="79">
        <f t="shared" si="73"/>
        <v>0</v>
      </c>
    </row>
    <row r="4710" spans="1:9" ht="15.6">
      <c r="A4710" s="85">
        <f>'Balance N-1'!I4713</f>
        <v>0</v>
      </c>
      <c r="B4710" s="75">
        <f>'Balance N-1'!J4713</f>
        <v>0</v>
      </c>
      <c r="C4710" s="78">
        <f>'Balance N-1'!K4713</f>
        <v>0</v>
      </c>
      <c r="D4710" s="78">
        <f>'Balance N-1'!L4713</f>
        <v>0</v>
      </c>
      <c r="E4710" s="78">
        <f>'Balance N-1'!M4713</f>
        <v>0</v>
      </c>
      <c r="F4710" s="78">
        <f>'Balance N-1'!N4713</f>
        <v>0</v>
      </c>
      <c r="G4710" s="78">
        <f>'Balance N-1'!O4713</f>
        <v>0</v>
      </c>
      <c r="H4710" s="78">
        <f>'Balance N-1'!P4713</f>
        <v>0</v>
      </c>
      <c r="I4710" s="79">
        <f t="shared" si="73"/>
        <v>0</v>
      </c>
    </row>
    <row r="4711" spans="1:9" ht="15.6">
      <c r="A4711" s="85">
        <f>'Balance N-1'!I4714</f>
        <v>0</v>
      </c>
      <c r="B4711" s="75">
        <f>'Balance N-1'!J4714</f>
        <v>0</v>
      </c>
      <c r="C4711" s="78">
        <f>'Balance N-1'!K4714</f>
        <v>0</v>
      </c>
      <c r="D4711" s="78">
        <f>'Balance N-1'!L4714</f>
        <v>0</v>
      </c>
      <c r="E4711" s="78">
        <f>'Balance N-1'!M4714</f>
        <v>0</v>
      </c>
      <c r="F4711" s="78">
        <f>'Balance N-1'!N4714</f>
        <v>0</v>
      </c>
      <c r="G4711" s="78">
        <f>'Balance N-1'!O4714</f>
        <v>0</v>
      </c>
      <c r="H4711" s="78">
        <f>'Balance N-1'!P4714</f>
        <v>0</v>
      </c>
      <c r="I4711" s="79">
        <f t="shared" si="73"/>
        <v>0</v>
      </c>
    </row>
    <row r="4712" spans="1:9" ht="15.6">
      <c r="A4712" s="85">
        <f>'Balance N-1'!I4715</f>
        <v>0</v>
      </c>
      <c r="B4712" s="75">
        <f>'Balance N-1'!J4715</f>
        <v>0</v>
      </c>
      <c r="C4712" s="78">
        <f>'Balance N-1'!K4715</f>
        <v>0</v>
      </c>
      <c r="D4712" s="78">
        <f>'Balance N-1'!L4715</f>
        <v>0</v>
      </c>
      <c r="E4712" s="78">
        <f>'Balance N-1'!M4715</f>
        <v>0</v>
      </c>
      <c r="F4712" s="78">
        <f>'Balance N-1'!N4715</f>
        <v>0</v>
      </c>
      <c r="G4712" s="78">
        <f>'Balance N-1'!O4715</f>
        <v>0</v>
      </c>
      <c r="H4712" s="78">
        <f>'Balance N-1'!P4715</f>
        <v>0</v>
      </c>
      <c r="I4712" s="79">
        <f t="shared" si="73"/>
        <v>0</v>
      </c>
    </row>
    <row r="4713" spans="1:9" ht="15.6">
      <c r="A4713" s="85">
        <f>'Balance N-1'!I4716</f>
        <v>0</v>
      </c>
      <c r="B4713" s="75">
        <f>'Balance N-1'!J4716</f>
        <v>0</v>
      </c>
      <c r="C4713" s="78">
        <f>'Balance N-1'!K4716</f>
        <v>0</v>
      </c>
      <c r="D4713" s="78">
        <f>'Balance N-1'!L4716</f>
        <v>0</v>
      </c>
      <c r="E4713" s="78">
        <f>'Balance N-1'!M4716</f>
        <v>0</v>
      </c>
      <c r="F4713" s="78">
        <f>'Balance N-1'!N4716</f>
        <v>0</v>
      </c>
      <c r="G4713" s="78">
        <f>'Balance N-1'!O4716</f>
        <v>0</v>
      </c>
      <c r="H4713" s="78">
        <f>'Balance N-1'!P4716</f>
        <v>0</v>
      </c>
      <c r="I4713" s="79">
        <f t="shared" si="73"/>
        <v>0</v>
      </c>
    </row>
    <row r="4714" spans="1:9" ht="15.6">
      <c r="A4714" s="85">
        <f>'Balance N-1'!I4717</f>
        <v>0</v>
      </c>
      <c r="B4714" s="75">
        <f>'Balance N-1'!J4717</f>
        <v>0</v>
      </c>
      <c r="C4714" s="78">
        <f>'Balance N-1'!K4717</f>
        <v>0</v>
      </c>
      <c r="D4714" s="78">
        <f>'Balance N-1'!L4717</f>
        <v>0</v>
      </c>
      <c r="E4714" s="78">
        <f>'Balance N-1'!M4717</f>
        <v>0</v>
      </c>
      <c r="F4714" s="78">
        <f>'Balance N-1'!N4717</f>
        <v>0</v>
      </c>
      <c r="G4714" s="78">
        <f>'Balance N-1'!O4717</f>
        <v>0</v>
      </c>
      <c r="H4714" s="78">
        <f>'Balance N-1'!P4717</f>
        <v>0</v>
      </c>
      <c r="I4714" s="79">
        <f t="shared" si="73"/>
        <v>0</v>
      </c>
    </row>
    <row r="4715" spans="1:9" ht="15.6">
      <c r="A4715" s="85">
        <f>'Balance N-1'!I4718</f>
        <v>0</v>
      </c>
      <c r="B4715" s="75">
        <f>'Balance N-1'!J4718</f>
        <v>0</v>
      </c>
      <c r="C4715" s="78">
        <f>'Balance N-1'!K4718</f>
        <v>0</v>
      </c>
      <c r="D4715" s="78">
        <f>'Balance N-1'!L4718</f>
        <v>0</v>
      </c>
      <c r="E4715" s="78">
        <f>'Balance N-1'!M4718</f>
        <v>0</v>
      </c>
      <c r="F4715" s="78">
        <f>'Balance N-1'!N4718</f>
        <v>0</v>
      </c>
      <c r="G4715" s="78">
        <f>'Balance N-1'!O4718</f>
        <v>0</v>
      </c>
      <c r="H4715" s="78">
        <f>'Balance N-1'!P4718</f>
        <v>0</v>
      </c>
      <c r="I4715" s="79">
        <f t="shared" si="73"/>
        <v>0</v>
      </c>
    </row>
    <row r="4716" spans="1:9" ht="15.6">
      <c r="A4716" s="85">
        <f>'Balance N-1'!I4719</f>
        <v>0</v>
      </c>
      <c r="B4716" s="75">
        <f>'Balance N-1'!J4719</f>
        <v>0</v>
      </c>
      <c r="C4716" s="78">
        <f>'Balance N-1'!K4719</f>
        <v>0</v>
      </c>
      <c r="D4716" s="78">
        <f>'Balance N-1'!L4719</f>
        <v>0</v>
      </c>
      <c r="E4716" s="78">
        <f>'Balance N-1'!M4719</f>
        <v>0</v>
      </c>
      <c r="F4716" s="78">
        <f>'Balance N-1'!N4719</f>
        <v>0</v>
      </c>
      <c r="G4716" s="78">
        <f>'Balance N-1'!O4719</f>
        <v>0</v>
      </c>
      <c r="H4716" s="78">
        <f>'Balance N-1'!P4719</f>
        <v>0</v>
      </c>
      <c r="I4716" s="79">
        <f t="shared" si="73"/>
        <v>0</v>
      </c>
    </row>
    <row r="4717" spans="1:9" ht="15.6">
      <c r="A4717" s="85">
        <f>'Balance N-1'!I4720</f>
        <v>0</v>
      </c>
      <c r="B4717" s="75">
        <f>'Balance N-1'!J4720</f>
        <v>0</v>
      </c>
      <c r="C4717" s="78">
        <f>'Balance N-1'!K4720</f>
        <v>0</v>
      </c>
      <c r="D4717" s="78">
        <f>'Balance N-1'!L4720</f>
        <v>0</v>
      </c>
      <c r="E4717" s="78">
        <f>'Balance N-1'!M4720</f>
        <v>0</v>
      </c>
      <c r="F4717" s="78">
        <f>'Balance N-1'!N4720</f>
        <v>0</v>
      </c>
      <c r="G4717" s="78">
        <f>'Balance N-1'!O4720</f>
        <v>0</v>
      </c>
      <c r="H4717" s="78">
        <f>'Balance N-1'!P4720</f>
        <v>0</v>
      </c>
      <c r="I4717" s="79">
        <f t="shared" si="73"/>
        <v>0</v>
      </c>
    </row>
    <row r="4718" spans="1:9" ht="15.6">
      <c r="A4718" s="85">
        <f>'Balance N-1'!I4721</f>
        <v>0</v>
      </c>
      <c r="B4718" s="75">
        <f>'Balance N-1'!J4721</f>
        <v>0</v>
      </c>
      <c r="C4718" s="78">
        <f>'Balance N-1'!K4721</f>
        <v>0</v>
      </c>
      <c r="D4718" s="78">
        <f>'Balance N-1'!L4721</f>
        <v>0</v>
      </c>
      <c r="E4718" s="78">
        <f>'Balance N-1'!M4721</f>
        <v>0</v>
      </c>
      <c r="F4718" s="78">
        <f>'Balance N-1'!N4721</f>
        <v>0</v>
      </c>
      <c r="G4718" s="78">
        <f>'Balance N-1'!O4721</f>
        <v>0</v>
      </c>
      <c r="H4718" s="78">
        <f>'Balance N-1'!P4721</f>
        <v>0</v>
      </c>
      <c r="I4718" s="79">
        <f t="shared" si="73"/>
        <v>0</v>
      </c>
    </row>
    <row r="4719" spans="1:9" ht="15.6">
      <c r="A4719" s="85">
        <f>'Balance N-1'!I4722</f>
        <v>0</v>
      </c>
      <c r="B4719" s="75">
        <f>'Balance N-1'!J4722</f>
        <v>0</v>
      </c>
      <c r="C4719" s="78">
        <f>'Balance N-1'!K4722</f>
        <v>0</v>
      </c>
      <c r="D4719" s="78">
        <f>'Balance N-1'!L4722</f>
        <v>0</v>
      </c>
      <c r="E4719" s="78">
        <f>'Balance N-1'!M4722</f>
        <v>0</v>
      </c>
      <c r="F4719" s="78">
        <f>'Balance N-1'!N4722</f>
        <v>0</v>
      </c>
      <c r="G4719" s="78">
        <f>'Balance N-1'!O4722</f>
        <v>0</v>
      </c>
      <c r="H4719" s="78">
        <f>'Balance N-1'!P4722</f>
        <v>0</v>
      </c>
      <c r="I4719" s="79">
        <f t="shared" si="73"/>
        <v>0</v>
      </c>
    </row>
    <row r="4720" spans="1:9" ht="15.6">
      <c r="A4720" s="85">
        <f>'Balance N-1'!I4723</f>
        <v>0</v>
      </c>
      <c r="B4720" s="75">
        <f>'Balance N-1'!J4723</f>
        <v>0</v>
      </c>
      <c r="C4720" s="78">
        <f>'Balance N-1'!K4723</f>
        <v>0</v>
      </c>
      <c r="D4720" s="78">
        <f>'Balance N-1'!L4723</f>
        <v>0</v>
      </c>
      <c r="E4720" s="78">
        <f>'Balance N-1'!M4723</f>
        <v>0</v>
      </c>
      <c r="F4720" s="78">
        <f>'Balance N-1'!N4723</f>
        <v>0</v>
      </c>
      <c r="G4720" s="78">
        <f>'Balance N-1'!O4723</f>
        <v>0</v>
      </c>
      <c r="H4720" s="78">
        <f>'Balance N-1'!P4723</f>
        <v>0</v>
      </c>
      <c r="I4720" s="79">
        <f t="shared" si="73"/>
        <v>0</v>
      </c>
    </row>
    <row r="4721" spans="1:9" ht="15.6">
      <c r="A4721" s="85">
        <f>'Balance N-1'!I4724</f>
        <v>0</v>
      </c>
      <c r="B4721" s="75">
        <f>'Balance N-1'!J4724</f>
        <v>0</v>
      </c>
      <c r="C4721" s="78">
        <f>'Balance N-1'!K4724</f>
        <v>0</v>
      </c>
      <c r="D4721" s="78">
        <f>'Balance N-1'!L4724</f>
        <v>0</v>
      </c>
      <c r="E4721" s="78">
        <f>'Balance N-1'!M4724</f>
        <v>0</v>
      </c>
      <c r="F4721" s="78">
        <f>'Balance N-1'!N4724</f>
        <v>0</v>
      </c>
      <c r="G4721" s="78">
        <f>'Balance N-1'!O4724</f>
        <v>0</v>
      </c>
      <c r="H4721" s="78">
        <f>'Balance N-1'!P4724</f>
        <v>0</v>
      </c>
      <c r="I4721" s="79">
        <f t="shared" si="73"/>
        <v>0</v>
      </c>
    </row>
    <row r="4722" spans="1:9" ht="15.6">
      <c r="A4722" s="85">
        <f>'Balance N-1'!I4725</f>
        <v>0</v>
      </c>
      <c r="B4722" s="75">
        <f>'Balance N-1'!J4725</f>
        <v>0</v>
      </c>
      <c r="C4722" s="78">
        <f>'Balance N-1'!K4725</f>
        <v>0</v>
      </c>
      <c r="D4722" s="78">
        <f>'Balance N-1'!L4725</f>
        <v>0</v>
      </c>
      <c r="E4722" s="78">
        <f>'Balance N-1'!M4725</f>
        <v>0</v>
      </c>
      <c r="F4722" s="78">
        <f>'Balance N-1'!N4725</f>
        <v>0</v>
      </c>
      <c r="G4722" s="78">
        <f>'Balance N-1'!O4725</f>
        <v>0</v>
      </c>
      <c r="H4722" s="78">
        <f>'Balance N-1'!P4725</f>
        <v>0</v>
      </c>
      <c r="I4722" s="79">
        <f t="shared" si="73"/>
        <v>0</v>
      </c>
    </row>
    <row r="4723" spans="1:9" ht="15.6">
      <c r="A4723" s="85">
        <f>'Balance N-1'!I4726</f>
        <v>0</v>
      </c>
      <c r="B4723" s="75">
        <f>'Balance N-1'!J4726</f>
        <v>0</v>
      </c>
      <c r="C4723" s="78">
        <f>'Balance N-1'!K4726</f>
        <v>0</v>
      </c>
      <c r="D4723" s="78">
        <f>'Balance N-1'!L4726</f>
        <v>0</v>
      </c>
      <c r="E4723" s="78">
        <f>'Balance N-1'!M4726</f>
        <v>0</v>
      </c>
      <c r="F4723" s="78">
        <f>'Balance N-1'!N4726</f>
        <v>0</v>
      </c>
      <c r="G4723" s="78">
        <f>'Balance N-1'!O4726</f>
        <v>0</v>
      </c>
      <c r="H4723" s="78">
        <f>'Balance N-1'!P4726</f>
        <v>0</v>
      </c>
      <c r="I4723" s="79">
        <f t="shared" si="73"/>
        <v>0</v>
      </c>
    </row>
    <row r="4724" spans="1:9" ht="15.6">
      <c r="A4724" s="85">
        <f>'Balance N-1'!I4727</f>
        <v>0</v>
      </c>
      <c r="B4724" s="75">
        <f>'Balance N-1'!J4727</f>
        <v>0</v>
      </c>
      <c r="C4724" s="78">
        <f>'Balance N-1'!K4727</f>
        <v>0</v>
      </c>
      <c r="D4724" s="78">
        <f>'Balance N-1'!L4727</f>
        <v>0</v>
      </c>
      <c r="E4724" s="78">
        <f>'Balance N-1'!M4727</f>
        <v>0</v>
      </c>
      <c r="F4724" s="78">
        <f>'Balance N-1'!N4727</f>
        <v>0</v>
      </c>
      <c r="G4724" s="78">
        <f>'Balance N-1'!O4727</f>
        <v>0</v>
      </c>
      <c r="H4724" s="78">
        <f>'Balance N-1'!P4727</f>
        <v>0</v>
      </c>
      <c r="I4724" s="79">
        <f t="shared" si="73"/>
        <v>0</v>
      </c>
    </row>
    <row r="4725" spans="1:9" ht="15.6">
      <c r="A4725" s="85">
        <f>'Balance N-1'!I4728</f>
        <v>0</v>
      </c>
      <c r="B4725" s="75">
        <f>'Balance N-1'!J4728</f>
        <v>0</v>
      </c>
      <c r="C4725" s="78">
        <f>'Balance N-1'!K4728</f>
        <v>0</v>
      </c>
      <c r="D4725" s="78">
        <f>'Balance N-1'!L4728</f>
        <v>0</v>
      </c>
      <c r="E4725" s="78">
        <f>'Balance N-1'!M4728</f>
        <v>0</v>
      </c>
      <c r="F4725" s="78">
        <f>'Balance N-1'!N4728</f>
        <v>0</v>
      </c>
      <c r="G4725" s="78">
        <f>'Balance N-1'!O4728</f>
        <v>0</v>
      </c>
      <c r="H4725" s="78">
        <f>'Balance N-1'!P4728</f>
        <v>0</v>
      </c>
      <c r="I4725" s="79">
        <f t="shared" si="73"/>
        <v>0</v>
      </c>
    </row>
    <row r="4726" spans="1:9" ht="15.6">
      <c r="A4726" s="85">
        <f>'Balance N-1'!I4729</f>
        <v>0</v>
      </c>
      <c r="B4726" s="75">
        <f>'Balance N-1'!J4729</f>
        <v>0</v>
      </c>
      <c r="C4726" s="78">
        <f>'Balance N-1'!K4729</f>
        <v>0</v>
      </c>
      <c r="D4726" s="78">
        <f>'Balance N-1'!L4729</f>
        <v>0</v>
      </c>
      <c r="E4726" s="78">
        <f>'Balance N-1'!M4729</f>
        <v>0</v>
      </c>
      <c r="F4726" s="78">
        <f>'Balance N-1'!N4729</f>
        <v>0</v>
      </c>
      <c r="G4726" s="78">
        <f>'Balance N-1'!O4729</f>
        <v>0</v>
      </c>
      <c r="H4726" s="78">
        <f>'Balance N-1'!P4729</f>
        <v>0</v>
      </c>
      <c r="I4726" s="79">
        <f t="shared" si="73"/>
        <v>0</v>
      </c>
    </row>
    <row r="4727" spans="1:9" ht="15.6">
      <c r="A4727" s="85">
        <f>'Balance N-1'!I4730</f>
        <v>0</v>
      </c>
      <c r="B4727" s="75">
        <f>'Balance N-1'!J4730</f>
        <v>0</v>
      </c>
      <c r="C4727" s="78">
        <f>'Balance N-1'!K4730</f>
        <v>0</v>
      </c>
      <c r="D4727" s="78">
        <f>'Balance N-1'!L4730</f>
        <v>0</v>
      </c>
      <c r="E4727" s="78">
        <f>'Balance N-1'!M4730</f>
        <v>0</v>
      </c>
      <c r="F4727" s="78">
        <f>'Balance N-1'!N4730</f>
        <v>0</v>
      </c>
      <c r="G4727" s="78">
        <f>'Balance N-1'!O4730</f>
        <v>0</v>
      </c>
      <c r="H4727" s="78">
        <f>'Balance N-1'!P4730</f>
        <v>0</v>
      </c>
      <c r="I4727" s="79">
        <f t="shared" si="73"/>
        <v>0</v>
      </c>
    </row>
    <row r="4728" spans="1:9" ht="15.6">
      <c r="A4728" s="85">
        <f>'Balance N-1'!I4731</f>
        <v>0</v>
      </c>
      <c r="B4728" s="75">
        <f>'Balance N-1'!J4731</f>
        <v>0</v>
      </c>
      <c r="C4728" s="78">
        <f>'Balance N-1'!K4731</f>
        <v>0</v>
      </c>
      <c r="D4728" s="78">
        <f>'Balance N-1'!L4731</f>
        <v>0</v>
      </c>
      <c r="E4728" s="78">
        <f>'Balance N-1'!M4731</f>
        <v>0</v>
      </c>
      <c r="F4728" s="78">
        <f>'Balance N-1'!N4731</f>
        <v>0</v>
      </c>
      <c r="G4728" s="78">
        <f>'Balance N-1'!O4731</f>
        <v>0</v>
      </c>
      <c r="H4728" s="78">
        <f>'Balance N-1'!P4731</f>
        <v>0</v>
      </c>
      <c r="I4728" s="79">
        <f t="shared" si="73"/>
        <v>0</v>
      </c>
    </row>
    <row r="4729" spans="1:9" ht="15.6">
      <c r="A4729" s="85">
        <f>'Balance N-1'!I4732</f>
        <v>0</v>
      </c>
      <c r="B4729" s="75">
        <f>'Balance N-1'!J4732</f>
        <v>0</v>
      </c>
      <c r="C4729" s="78">
        <f>'Balance N-1'!K4732</f>
        <v>0</v>
      </c>
      <c r="D4729" s="78">
        <f>'Balance N-1'!L4732</f>
        <v>0</v>
      </c>
      <c r="E4729" s="78">
        <f>'Balance N-1'!M4732</f>
        <v>0</v>
      </c>
      <c r="F4729" s="78">
        <f>'Balance N-1'!N4732</f>
        <v>0</v>
      </c>
      <c r="G4729" s="78">
        <f>'Balance N-1'!O4732</f>
        <v>0</v>
      </c>
      <c r="H4729" s="78">
        <f>'Balance N-1'!P4732</f>
        <v>0</v>
      </c>
      <c r="I4729" s="79">
        <f t="shared" si="73"/>
        <v>0</v>
      </c>
    </row>
    <row r="4730" spans="1:9" ht="15.6">
      <c r="A4730" s="85">
        <f>'Balance N-1'!I4733</f>
        <v>0</v>
      </c>
      <c r="B4730" s="75">
        <f>'Balance N-1'!J4733</f>
        <v>0</v>
      </c>
      <c r="C4730" s="78">
        <f>'Balance N-1'!K4733</f>
        <v>0</v>
      </c>
      <c r="D4730" s="78">
        <f>'Balance N-1'!L4733</f>
        <v>0</v>
      </c>
      <c r="E4730" s="78">
        <f>'Balance N-1'!M4733</f>
        <v>0</v>
      </c>
      <c r="F4730" s="78">
        <f>'Balance N-1'!N4733</f>
        <v>0</v>
      </c>
      <c r="G4730" s="78">
        <f>'Balance N-1'!O4733</f>
        <v>0</v>
      </c>
      <c r="H4730" s="78">
        <f>'Balance N-1'!P4733</f>
        <v>0</v>
      </c>
      <c r="I4730" s="79">
        <f t="shared" si="73"/>
        <v>0</v>
      </c>
    </row>
    <row r="4731" spans="1:9" ht="15.6">
      <c r="A4731" s="85">
        <f>'Balance N-1'!I4734</f>
        <v>0</v>
      </c>
      <c r="B4731" s="75">
        <f>'Balance N-1'!J4734</f>
        <v>0</v>
      </c>
      <c r="C4731" s="78">
        <f>'Balance N-1'!K4734</f>
        <v>0</v>
      </c>
      <c r="D4731" s="78">
        <f>'Balance N-1'!L4734</f>
        <v>0</v>
      </c>
      <c r="E4731" s="78">
        <f>'Balance N-1'!M4734</f>
        <v>0</v>
      </c>
      <c r="F4731" s="78">
        <f>'Balance N-1'!N4734</f>
        <v>0</v>
      </c>
      <c r="G4731" s="78">
        <f>'Balance N-1'!O4734</f>
        <v>0</v>
      </c>
      <c r="H4731" s="78">
        <f>'Balance N-1'!P4734</f>
        <v>0</v>
      </c>
      <c r="I4731" s="79">
        <f t="shared" si="73"/>
        <v>0</v>
      </c>
    </row>
    <row r="4732" spans="1:9" ht="15.6">
      <c r="A4732" s="85">
        <f>'Balance N-1'!I4735</f>
        <v>0</v>
      </c>
      <c r="B4732" s="75">
        <f>'Balance N-1'!J4735</f>
        <v>0</v>
      </c>
      <c r="C4732" s="78">
        <f>'Balance N-1'!K4735</f>
        <v>0</v>
      </c>
      <c r="D4732" s="78">
        <f>'Balance N-1'!L4735</f>
        <v>0</v>
      </c>
      <c r="E4732" s="78">
        <f>'Balance N-1'!M4735</f>
        <v>0</v>
      </c>
      <c r="F4732" s="78">
        <f>'Balance N-1'!N4735</f>
        <v>0</v>
      </c>
      <c r="G4732" s="78">
        <f>'Balance N-1'!O4735</f>
        <v>0</v>
      </c>
      <c r="H4732" s="78">
        <f>'Balance N-1'!P4735</f>
        <v>0</v>
      </c>
      <c r="I4732" s="79">
        <f t="shared" si="73"/>
        <v>0</v>
      </c>
    </row>
    <row r="4733" spans="1:9" ht="15.6">
      <c r="A4733" s="85">
        <f>'Balance N-1'!I4736</f>
        <v>0</v>
      </c>
      <c r="B4733" s="75">
        <f>'Balance N-1'!J4736</f>
        <v>0</v>
      </c>
      <c r="C4733" s="78">
        <f>'Balance N-1'!K4736</f>
        <v>0</v>
      </c>
      <c r="D4733" s="78">
        <f>'Balance N-1'!L4736</f>
        <v>0</v>
      </c>
      <c r="E4733" s="78">
        <f>'Balance N-1'!M4736</f>
        <v>0</v>
      </c>
      <c r="F4733" s="78">
        <f>'Balance N-1'!N4736</f>
        <v>0</v>
      </c>
      <c r="G4733" s="78">
        <f>'Balance N-1'!O4736</f>
        <v>0</v>
      </c>
      <c r="H4733" s="78">
        <f>'Balance N-1'!P4736</f>
        <v>0</v>
      </c>
      <c r="I4733" s="79">
        <f t="shared" si="73"/>
        <v>0</v>
      </c>
    </row>
    <row r="4734" spans="1:9" ht="15.6">
      <c r="A4734" s="85">
        <f>'Balance N-1'!I4737</f>
        <v>0</v>
      </c>
      <c r="B4734" s="75">
        <f>'Balance N-1'!J4737</f>
        <v>0</v>
      </c>
      <c r="C4734" s="78">
        <f>'Balance N-1'!K4737</f>
        <v>0</v>
      </c>
      <c r="D4734" s="78">
        <f>'Balance N-1'!L4737</f>
        <v>0</v>
      </c>
      <c r="E4734" s="78">
        <f>'Balance N-1'!M4737</f>
        <v>0</v>
      </c>
      <c r="F4734" s="78">
        <f>'Balance N-1'!N4737</f>
        <v>0</v>
      </c>
      <c r="G4734" s="78">
        <f>'Balance N-1'!O4737</f>
        <v>0</v>
      </c>
      <c r="H4734" s="78">
        <f>'Balance N-1'!P4737</f>
        <v>0</v>
      </c>
      <c r="I4734" s="79">
        <f t="shared" si="73"/>
        <v>0</v>
      </c>
    </row>
    <row r="4735" spans="1:9" ht="15.6">
      <c r="A4735" s="85">
        <f>'Balance N-1'!I4738</f>
        <v>0</v>
      </c>
      <c r="B4735" s="75">
        <f>'Balance N-1'!J4738</f>
        <v>0</v>
      </c>
      <c r="C4735" s="78">
        <f>'Balance N-1'!K4738</f>
        <v>0</v>
      </c>
      <c r="D4735" s="78">
        <f>'Balance N-1'!L4738</f>
        <v>0</v>
      </c>
      <c r="E4735" s="78">
        <f>'Balance N-1'!M4738</f>
        <v>0</v>
      </c>
      <c r="F4735" s="78">
        <f>'Balance N-1'!N4738</f>
        <v>0</v>
      </c>
      <c r="G4735" s="78">
        <f>'Balance N-1'!O4738</f>
        <v>0</v>
      </c>
      <c r="H4735" s="78">
        <f>'Balance N-1'!P4738</f>
        <v>0</v>
      </c>
      <c r="I4735" s="79">
        <f t="shared" si="73"/>
        <v>0</v>
      </c>
    </row>
    <row r="4736" spans="1:9" ht="15.6">
      <c r="A4736" s="85">
        <f>'Balance N-1'!I4739</f>
        <v>0</v>
      </c>
      <c r="B4736" s="75">
        <f>'Balance N-1'!J4739</f>
        <v>0</v>
      </c>
      <c r="C4736" s="78">
        <f>'Balance N-1'!K4739</f>
        <v>0</v>
      </c>
      <c r="D4736" s="78">
        <f>'Balance N-1'!L4739</f>
        <v>0</v>
      </c>
      <c r="E4736" s="78">
        <f>'Balance N-1'!M4739</f>
        <v>0</v>
      </c>
      <c r="F4736" s="78">
        <f>'Balance N-1'!N4739</f>
        <v>0</v>
      </c>
      <c r="G4736" s="78">
        <f>'Balance N-1'!O4739</f>
        <v>0</v>
      </c>
      <c r="H4736" s="78">
        <f>'Balance N-1'!P4739</f>
        <v>0</v>
      </c>
      <c r="I4736" s="79">
        <f t="shared" si="73"/>
        <v>0</v>
      </c>
    </row>
    <row r="4737" spans="1:9" ht="15.6">
      <c r="A4737" s="85">
        <f>'Balance N-1'!I4740</f>
        <v>0</v>
      </c>
      <c r="B4737" s="75">
        <f>'Balance N-1'!J4740</f>
        <v>0</v>
      </c>
      <c r="C4737" s="78">
        <f>'Balance N-1'!K4740</f>
        <v>0</v>
      </c>
      <c r="D4737" s="78">
        <f>'Balance N-1'!L4740</f>
        <v>0</v>
      </c>
      <c r="E4737" s="78">
        <f>'Balance N-1'!M4740</f>
        <v>0</v>
      </c>
      <c r="F4737" s="78">
        <f>'Balance N-1'!N4740</f>
        <v>0</v>
      </c>
      <c r="G4737" s="78">
        <f>'Balance N-1'!O4740</f>
        <v>0</v>
      </c>
      <c r="H4737" s="78">
        <f>'Balance N-1'!P4740</f>
        <v>0</v>
      </c>
      <c r="I4737" s="79">
        <f t="shared" si="73"/>
        <v>0</v>
      </c>
    </row>
    <row r="4738" spans="1:9" ht="15.6">
      <c r="A4738" s="85">
        <f>'Balance N-1'!I4741</f>
        <v>0</v>
      </c>
      <c r="B4738" s="75">
        <f>'Balance N-1'!J4741</f>
        <v>0</v>
      </c>
      <c r="C4738" s="78">
        <f>'Balance N-1'!K4741</f>
        <v>0</v>
      </c>
      <c r="D4738" s="78">
        <f>'Balance N-1'!L4741</f>
        <v>0</v>
      </c>
      <c r="E4738" s="78">
        <f>'Balance N-1'!M4741</f>
        <v>0</v>
      </c>
      <c r="F4738" s="78">
        <f>'Balance N-1'!N4741</f>
        <v>0</v>
      </c>
      <c r="G4738" s="78">
        <f>'Balance N-1'!O4741</f>
        <v>0</v>
      </c>
      <c r="H4738" s="78">
        <f>'Balance N-1'!P4741</f>
        <v>0</v>
      </c>
      <c r="I4738" s="79">
        <f t="shared" si="73"/>
        <v>0</v>
      </c>
    </row>
    <row r="4739" spans="1:9" ht="15.6">
      <c r="A4739" s="85">
        <f>'Balance N-1'!I4742</f>
        <v>0</v>
      </c>
      <c r="B4739" s="75">
        <f>'Balance N-1'!J4742</f>
        <v>0</v>
      </c>
      <c r="C4739" s="78">
        <f>'Balance N-1'!K4742</f>
        <v>0</v>
      </c>
      <c r="D4739" s="78">
        <f>'Balance N-1'!L4742</f>
        <v>0</v>
      </c>
      <c r="E4739" s="78">
        <f>'Balance N-1'!M4742</f>
        <v>0</v>
      </c>
      <c r="F4739" s="78">
        <f>'Balance N-1'!N4742</f>
        <v>0</v>
      </c>
      <c r="G4739" s="78">
        <f>'Balance N-1'!O4742</f>
        <v>0</v>
      </c>
      <c r="H4739" s="78">
        <f>'Balance N-1'!P4742</f>
        <v>0</v>
      </c>
      <c r="I4739" s="79">
        <f t="shared" ref="I4739:I4802" si="74">(C4739-D4739)+(E4739-F4739)-(G4739-H4739)</f>
        <v>0</v>
      </c>
    </row>
    <row r="4740" spans="1:9" ht="15.6">
      <c r="A4740" s="85">
        <f>'Balance N-1'!I4743</f>
        <v>0</v>
      </c>
      <c r="B4740" s="75">
        <f>'Balance N-1'!J4743</f>
        <v>0</v>
      </c>
      <c r="C4740" s="78">
        <f>'Balance N-1'!K4743</f>
        <v>0</v>
      </c>
      <c r="D4740" s="78">
        <f>'Balance N-1'!L4743</f>
        <v>0</v>
      </c>
      <c r="E4740" s="78">
        <f>'Balance N-1'!M4743</f>
        <v>0</v>
      </c>
      <c r="F4740" s="78">
        <f>'Balance N-1'!N4743</f>
        <v>0</v>
      </c>
      <c r="G4740" s="78">
        <f>'Balance N-1'!O4743</f>
        <v>0</v>
      </c>
      <c r="H4740" s="78">
        <f>'Balance N-1'!P4743</f>
        <v>0</v>
      </c>
      <c r="I4740" s="79">
        <f t="shared" si="74"/>
        <v>0</v>
      </c>
    </row>
    <row r="4741" spans="1:9" ht="15.6">
      <c r="A4741" s="85">
        <f>'Balance N-1'!I4744</f>
        <v>0</v>
      </c>
      <c r="B4741" s="75">
        <f>'Balance N-1'!J4744</f>
        <v>0</v>
      </c>
      <c r="C4741" s="78">
        <f>'Balance N-1'!K4744</f>
        <v>0</v>
      </c>
      <c r="D4741" s="78">
        <f>'Balance N-1'!L4744</f>
        <v>0</v>
      </c>
      <c r="E4741" s="78">
        <f>'Balance N-1'!M4744</f>
        <v>0</v>
      </c>
      <c r="F4741" s="78">
        <f>'Balance N-1'!N4744</f>
        <v>0</v>
      </c>
      <c r="G4741" s="78">
        <f>'Balance N-1'!O4744</f>
        <v>0</v>
      </c>
      <c r="H4741" s="78">
        <f>'Balance N-1'!P4744</f>
        <v>0</v>
      </c>
      <c r="I4741" s="79">
        <f t="shared" si="74"/>
        <v>0</v>
      </c>
    </row>
    <row r="4742" spans="1:9" ht="15.6">
      <c r="A4742" s="85">
        <f>'Balance N-1'!I4745</f>
        <v>0</v>
      </c>
      <c r="B4742" s="75">
        <f>'Balance N-1'!J4745</f>
        <v>0</v>
      </c>
      <c r="C4742" s="78">
        <f>'Balance N-1'!K4745</f>
        <v>0</v>
      </c>
      <c r="D4742" s="78">
        <f>'Balance N-1'!L4745</f>
        <v>0</v>
      </c>
      <c r="E4742" s="78">
        <f>'Balance N-1'!M4745</f>
        <v>0</v>
      </c>
      <c r="F4742" s="78">
        <f>'Balance N-1'!N4745</f>
        <v>0</v>
      </c>
      <c r="G4742" s="78">
        <f>'Balance N-1'!O4745</f>
        <v>0</v>
      </c>
      <c r="H4742" s="78">
        <f>'Balance N-1'!P4745</f>
        <v>0</v>
      </c>
      <c r="I4742" s="79">
        <f t="shared" si="74"/>
        <v>0</v>
      </c>
    </row>
    <row r="4743" spans="1:9" ht="15.6">
      <c r="A4743" s="85">
        <f>'Balance N-1'!I4746</f>
        <v>0</v>
      </c>
      <c r="B4743" s="75">
        <f>'Balance N-1'!J4746</f>
        <v>0</v>
      </c>
      <c r="C4743" s="78">
        <f>'Balance N-1'!K4746</f>
        <v>0</v>
      </c>
      <c r="D4743" s="78">
        <f>'Balance N-1'!L4746</f>
        <v>0</v>
      </c>
      <c r="E4743" s="78">
        <f>'Balance N-1'!M4746</f>
        <v>0</v>
      </c>
      <c r="F4743" s="78">
        <f>'Balance N-1'!N4746</f>
        <v>0</v>
      </c>
      <c r="G4743" s="78">
        <f>'Balance N-1'!O4746</f>
        <v>0</v>
      </c>
      <c r="H4743" s="78">
        <f>'Balance N-1'!P4746</f>
        <v>0</v>
      </c>
      <c r="I4743" s="79">
        <f t="shared" si="74"/>
        <v>0</v>
      </c>
    </row>
    <row r="4744" spans="1:9" ht="15.6">
      <c r="A4744" s="85">
        <f>'Balance N-1'!I4747</f>
        <v>0</v>
      </c>
      <c r="B4744" s="75">
        <f>'Balance N-1'!J4747</f>
        <v>0</v>
      </c>
      <c r="C4744" s="78">
        <f>'Balance N-1'!K4747</f>
        <v>0</v>
      </c>
      <c r="D4744" s="78">
        <f>'Balance N-1'!L4747</f>
        <v>0</v>
      </c>
      <c r="E4744" s="78">
        <f>'Balance N-1'!M4747</f>
        <v>0</v>
      </c>
      <c r="F4744" s="78">
        <f>'Balance N-1'!N4747</f>
        <v>0</v>
      </c>
      <c r="G4744" s="78">
        <f>'Balance N-1'!O4747</f>
        <v>0</v>
      </c>
      <c r="H4744" s="78">
        <f>'Balance N-1'!P4747</f>
        <v>0</v>
      </c>
      <c r="I4744" s="79">
        <f t="shared" si="74"/>
        <v>0</v>
      </c>
    </row>
    <row r="4745" spans="1:9" ht="15.6">
      <c r="A4745" s="85">
        <f>'Balance N-1'!I4748</f>
        <v>0</v>
      </c>
      <c r="B4745" s="75">
        <f>'Balance N-1'!J4748</f>
        <v>0</v>
      </c>
      <c r="C4745" s="78">
        <f>'Balance N-1'!K4748</f>
        <v>0</v>
      </c>
      <c r="D4745" s="78">
        <f>'Balance N-1'!L4748</f>
        <v>0</v>
      </c>
      <c r="E4745" s="78">
        <f>'Balance N-1'!M4748</f>
        <v>0</v>
      </c>
      <c r="F4745" s="78">
        <f>'Balance N-1'!N4748</f>
        <v>0</v>
      </c>
      <c r="G4745" s="78">
        <f>'Balance N-1'!O4748</f>
        <v>0</v>
      </c>
      <c r="H4745" s="78">
        <f>'Balance N-1'!P4748</f>
        <v>0</v>
      </c>
      <c r="I4745" s="79">
        <f t="shared" si="74"/>
        <v>0</v>
      </c>
    </row>
    <row r="4746" spans="1:9" ht="15.6">
      <c r="A4746" s="85">
        <f>'Balance N-1'!I4749</f>
        <v>0</v>
      </c>
      <c r="B4746" s="75">
        <f>'Balance N-1'!J4749</f>
        <v>0</v>
      </c>
      <c r="C4746" s="78">
        <f>'Balance N-1'!K4749</f>
        <v>0</v>
      </c>
      <c r="D4746" s="78">
        <f>'Balance N-1'!L4749</f>
        <v>0</v>
      </c>
      <c r="E4746" s="78">
        <f>'Balance N-1'!M4749</f>
        <v>0</v>
      </c>
      <c r="F4746" s="78">
        <f>'Balance N-1'!N4749</f>
        <v>0</v>
      </c>
      <c r="G4746" s="78">
        <f>'Balance N-1'!O4749</f>
        <v>0</v>
      </c>
      <c r="H4746" s="78">
        <f>'Balance N-1'!P4749</f>
        <v>0</v>
      </c>
      <c r="I4746" s="79">
        <f t="shared" si="74"/>
        <v>0</v>
      </c>
    </row>
    <row r="4747" spans="1:9" ht="15.6">
      <c r="A4747" s="85">
        <f>'Balance N-1'!I4750</f>
        <v>0</v>
      </c>
      <c r="B4747" s="75">
        <f>'Balance N-1'!J4750</f>
        <v>0</v>
      </c>
      <c r="C4747" s="78">
        <f>'Balance N-1'!K4750</f>
        <v>0</v>
      </c>
      <c r="D4747" s="78">
        <f>'Balance N-1'!L4750</f>
        <v>0</v>
      </c>
      <c r="E4747" s="78">
        <f>'Balance N-1'!M4750</f>
        <v>0</v>
      </c>
      <c r="F4747" s="78">
        <f>'Balance N-1'!N4750</f>
        <v>0</v>
      </c>
      <c r="G4747" s="78">
        <f>'Balance N-1'!O4750</f>
        <v>0</v>
      </c>
      <c r="H4747" s="78">
        <f>'Balance N-1'!P4750</f>
        <v>0</v>
      </c>
      <c r="I4747" s="79">
        <f t="shared" si="74"/>
        <v>0</v>
      </c>
    </row>
    <row r="4748" spans="1:9" ht="15.6">
      <c r="A4748" s="85">
        <f>'Balance N-1'!I4751</f>
        <v>0</v>
      </c>
      <c r="B4748" s="75">
        <f>'Balance N-1'!J4751</f>
        <v>0</v>
      </c>
      <c r="C4748" s="78">
        <f>'Balance N-1'!K4751</f>
        <v>0</v>
      </c>
      <c r="D4748" s="78">
        <f>'Balance N-1'!L4751</f>
        <v>0</v>
      </c>
      <c r="E4748" s="78">
        <f>'Balance N-1'!M4751</f>
        <v>0</v>
      </c>
      <c r="F4748" s="78">
        <f>'Balance N-1'!N4751</f>
        <v>0</v>
      </c>
      <c r="G4748" s="78">
        <f>'Balance N-1'!O4751</f>
        <v>0</v>
      </c>
      <c r="H4748" s="78">
        <f>'Balance N-1'!P4751</f>
        <v>0</v>
      </c>
      <c r="I4748" s="79">
        <f t="shared" si="74"/>
        <v>0</v>
      </c>
    </row>
    <row r="4749" spans="1:9" ht="15.6">
      <c r="A4749" s="85">
        <f>'Balance N-1'!I4752</f>
        <v>0</v>
      </c>
      <c r="B4749" s="75">
        <f>'Balance N-1'!J4752</f>
        <v>0</v>
      </c>
      <c r="C4749" s="78">
        <f>'Balance N-1'!K4752</f>
        <v>0</v>
      </c>
      <c r="D4749" s="78">
        <f>'Balance N-1'!L4752</f>
        <v>0</v>
      </c>
      <c r="E4749" s="78">
        <f>'Balance N-1'!M4752</f>
        <v>0</v>
      </c>
      <c r="F4749" s="78">
        <f>'Balance N-1'!N4752</f>
        <v>0</v>
      </c>
      <c r="G4749" s="78">
        <f>'Balance N-1'!O4752</f>
        <v>0</v>
      </c>
      <c r="H4749" s="78">
        <f>'Balance N-1'!P4752</f>
        <v>0</v>
      </c>
      <c r="I4749" s="79">
        <f t="shared" si="74"/>
        <v>0</v>
      </c>
    </row>
    <row r="4750" spans="1:9" ht="15.6">
      <c r="A4750" s="85">
        <f>'Balance N-1'!I4753</f>
        <v>0</v>
      </c>
      <c r="B4750" s="75">
        <f>'Balance N-1'!J4753</f>
        <v>0</v>
      </c>
      <c r="C4750" s="78">
        <f>'Balance N-1'!K4753</f>
        <v>0</v>
      </c>
      <c r="D4750" s="78">
        <f>'Balance N-1'!L4753</f>
        <v>0</v>
      </c>
      <c r="E4750" s="78">
        <f>'Balance N-1'!M4753</f>
        <v>0</v>
      </c>
      <c r="F4750" s="78">
        <f>'Balance N-1'!N4753</f>
        <v>0</v>
      </c>
      <c r="G4750" s="78">
        <f>'Balance N-1'!O4753</f>
        <v>0</v>
      </c>
      <c r="H4750" s="78">
        <f>'Balance N-1'!P4753</f>
        <v>0</v>
      </c>
      <c r="I4750" s="79">
        <f t="shared" si="74"/>
        <v>0</v>
      </c>
    </row>
    <row r="4751" spans="1:9" ht="15.6">
      <c r="A4751" s="85">
        <f>'Balance N-1'!I4754</f>
        <v>0</v>
      </c>
      <c r="B4751" s="75">
        <f>'Balance N-1'!J4754</f>
        <v>0</v>
      </c>
      <c r="C4751" s="78">
        <f>'Balance N-1'!K4754</f>
        <v>0</v>
      </c>
      <c r="D4751" s="78">
        <f>'Balance N-1'!L4754</f>
        <v>0</v>
      </c>
      <c r="E4751" s="78">
        <f>'Balance N-1'!M4754</f>
        <v>0</v>
      </c>
      <c r="F4751" s="78">
        <f>'Balance N-1'!N4754</f>
        <v>0</v>
      </c>
      <c r="G4751" s="78">
        <f>'Balance N-1'!O4754</f>
        <v>0</v>
      </c>
      <c r="H4751" s="78">
        <f>'Balance N-1'!P4754</f>
        <v>0</v>
      </c>
      <c r="I4751" s="79">
        <f t="shared" si="74"/>
        <v>0</v>
      </c>
    </row>
    <row r="4752" spans="1:9" ht="15.6">
      <c r="A4752" s="85">
        <f>'Balance N-1'!I4755</f>
        <v>0</v>
      </c>
      <c r="B4752" s="75">
        <f>'Balance N-1'!J4755</f>
        <v>0</v>
      </c>
      <c r="C4752" s="78">
        <f>'Balance N-1'!K4755</f>
        <v>0</v>
      </c>
      <c r="D4752" s="78">
        <f>'Balance N-1'!L4755</f>
        <v>0</v>
      </c>
      <c r="E4752" s="78">
        <f>'Balance N-1'!M4755</f>
        <v>0</v>
      </c>
      <c r="F4752" s="78">
        <f>'Balance N-1'!N4755</f>
        <v>0</v>
      </c>
      <c r="G4752" s="78">
        <f>'Balance N-1'!O4755</f>
        <v>0</v>
      </c>
      <c r="H4752" s="78">
        <f>'Balance N-1'!P4755</f>
        <v>0</v>
      </c>
      <c r="I4752" s="79">
        <f t="shared" si="74"/>
        <v>0</v>
      </c>
    </row>
    <row r="4753" spans="1:9" ht="15.6">
      <c r="A4753" s="85">
        <f>'Balance N-1'!I4756</f>
        <v>0</v>
      </c>
      <c r="B4753" s="75">
        <f>'Balance N-1'!J4756</f>
        <v>0</v>
      </c>
      <c r="C4753" s="78">
        <f>'Balance N-1'!K4756</f>
        <v>0</v>
      </c>
      <c r="D4753" s="78">
        <f>'Balance N-1'!L4756</f>
        <v>0</v>
      </c>
      <c r="E4753" s="78">
        <f>'Balance N-1'!M4756</f>
        <v>0</v>
      </c>
      <c r="F4753" s="78">
        <f>'Balance N-1'!N4756</f>
        <v>0</v>
      </c>
      <c r="G4753" s="78">
        <f>'Balance N-1'!O4756</f>
        <v>0</v>
      </c>
      <c r="H4753" s="78">
        <f>'Balance N-1'!P4756</f>
        <v>0</v>
      </c>
      <c r="I4753" s="79">
        <f t="shared" si="74"/>
        <v>0</v>
      </c>
    </row>
    <row r="4754" spans="1:9" ht="15.6">
      <c r="A4754" s="85">
        <f>'Balance N-1'!I4757</f>
        <v>0</v>
      </c>
      <c r="B4754" s="75">
        <f>'Balance N-1'!J4757</f>
        <v>0</v>
      </c>
      <c r="C4754" s="78">
        <f>'Balance N-1'!K4757</f>
        <v>0</v>
      </c>
      <c r="D4754" s="78">
        <f>'Balance N-1'!L4757</f>
        <v>0</v>
      </c>
      <c r="E4754" s="78">
        <f>'Balance N-1'!M4757</f>
        <v>0</v>
      </c>
      <c r="F4754" s="78">
        <f>'Balance N-1'!N4757</f>
        <v>0</v>
      </c>
      <c r="G4754" s="78">
        <f>'Balance N-1'!O4757</f>
        <v>0</v>
      </c>
      <c r="H4754" s="78">
        <f>'Balance N-1'!P4757</f>
        <v>0</v>
      </c>
      <c r="I4754" s="79">
        <f t="shared" si="74"/>
        <v>0</v>
      </c>
    </row>
    <row r="4755" spans="1:9" ht="15.6">
      <c r="A4755" s="85">
        <f>'Balance N-1'!I4758</f>
        <v>0</v>
      </c>
      <c r="B4755" s="75">
        <f>'Balance N-1'!J4758</f>
        <v>0</v>
      </c>
      <c r="C4755" s="78">
        <f>'Balance N-1'!K4758</f>
        <v>0</v>
      </c>
      <c r="D4755" s="78">
        <f>'Balance N-1'!L4758</f>
        <v>0</v>
      </c>
      <c r="E4755" s="78">
        <f>'Balance N-1'!M4758</f>
        <v>0</v>
      </c>
      <c r="F4755" s="78">
        <f>'Balance N-1'!N4758</f>
        <v>0</v>
      </c>
      <c r="G4755" s="78">
        <f>'Balance N-1'!O4758</f>
        <v>0</v>
      </c>
      <c r="H4755" s="78">
        <f>'Balance N-1'!P4758</f>
        <v>0</v>
      </c>
      <c r="I4755" s="79">
        <f t="shared" si="74"/>
        <v>0</v>
      </c>
    </row>
    <row r="4756" spans="1:9" ht="15.6">
      <c r="A4756" s="85">
        <f>'Balance N-1'!I4759</f>
        <v>0</v>
      </c>
      <c r="B4756" s="75">
        <f>'Balance N-1'!J4759</f>
        <v>0</v>
      </c>
      <c r="C4756" s="78">
        <f>'Balance N-1'!K4759</f>
        <v>0</v>
      </c>
      <c r="D4756" s="78">
        <f>'Balance N-1'!L4759</f>
        <v>0</v>
      </c>
      <c r="E4756" s="78">
        <f>'Balance N-1'!M4759</f>
        <v>0</v>
      </c>
      <c r="F4756" s="78">
        <f>'Balance N-1'!N4759</f>
        <v>0</v>
      </c>
      <c r="G4756" s="78">
        <f>'Balance N-1'!O4759</f>
        <v>0</v>
      </c>
      <c r="H4756" s="78">
        <f>'Balance N-1'!P4759</f>
        <v>0</v>
      </c>
      <c r="I4756" s="79">
        <f t="shared" si="74"/>
        <v>0</v>
      </c>
    </row>
    <row r="4757" spans="1:9" ht="15.6">
      <c r="A4757" s="85">
        <f>'Balance N-1'!I4760</f>
        <v>0</v>
      </c>
      <c r="B4757" s="75">
        <f>'Balance N-1'!J4760</f>
        <v>0</v>
      </c>
      <c r="C4757" s="78">
        <f>'Balance N-1'!K4760</f>
        <v>0</v>
      </c>
      <c r="D4757" s="78">
        <f>'Balance N-1'!L4760</f>
        <v>0</v>
      </c>
      <c r="E4757" s="78">
        <f>'Balance N-1'!M4760</f>
        <v>0</v>
      </c>
      <c r="F4757" s="78">
        <f>'Balance N-1'!N4760</f>
        <v>0</v>
      </c>
      <c r="G4757" s="78">
        <f>'Balance N-1'!O4760</f>
        <v>0</v>
      </c>
      <c r="H4757" s="78">
        <f>'Balance N-1'!P4760</f>
        <v>0</v>
      </c>
      <c r="I4757" s="79">
        <f t="shared" si="74"/>
        <v>0</v>
      </c>
    </row>
    <row r="4758" spans="1:9" ht="15.6">
      <c r="A4758" s="85">
        <f>'Balance N-1'!I4761</f>
        <v>0</v>
      </c>
      <c r="B4758" s="75">
        <f>'Balance N-1'!J4761</f>
        <v>0</v>
      </c>
      <c r="C4758" s="78">
        <f>'Balance N-1'!K4761</f>
        <v>0</v>
      </c>
      <c r="D4758" s="78">
        <f>'Balance N-1'!L4761</f>
        <v>0</v>
      </c>
      <c r="E4758" s="78">
        <f>'Balance N-1'!M4761</f>
        <v>0</v>
      </c>
      <c r="F4758" s="78">
        <f>'Balance N-1'!N4761</f>
        <v>0</v>
      </c>
      <c r="G4758" s="78">
        <f>'Balance N-1'!O4761</f>
        <v>0</v>
      </c>
      <c r="H4758" s="78">
        <f>'Balance N-1'!P4761</f>
        <v>0</v>
      </c>
      <c r="I4758" s="79">
        <f t="shared" si="74"/>
        <v>0</v>
      </c>
    </row>
    <row r="4759" spans="1:9" ht="15.6">
      <c r="A4759" s="85">
        <f>'Balance N-1'!I4762</f>
        <v>0</v>
      </c>
      <c r="B4759" s="75">
        <f>'Balance N-1'!J4762</f>
        <v>0</v>
      </c>
      <c r="C4759" s="78">
        <f>'Balance N-1'!K4762</f>
        <v>0</v>
      </c>
      <c r="D4759" s="78">
        <f>'Balance N-1'!L4762</f>
        <v>0</v>
      </c>
      <c r="E4759" s="78">
        <f>'Balance N-1'!M4762</f>
        <v>0</v>
      </c>
      <c r="F4759" s="78">
        <f>'Balance N-1'!N4762</f>
        <v>0</v>
      </c>
      <c r="G4759" s="78">
        <f>'Balance N-1'!O4762</f>
        <v>0</v>
      </c>
      <c r="H4759" s="78">
        <f>'Balance N-1'!P4762</f>
        <v>0</v>
      </c>
      <c r="I4759" s="79">
        <f t="shared" si="74"/>
        <v>0</v>
      </c>
    </row>
    <row r="4760" spans="1:9" ht="15.6">
      <c r="A4760" s="85">
        <f>'Balance N-1'!I4763</f>
        <v>0</v>
      </c>
      <c r="B4760" s="75">
        <f>'Balance N-1'!J4763</f>
        <v>0</v>
      </c>
      <c r="C4760" s="78">
        <f>'Balance N-1'!K4763</f>
        <v>0</v>
      </c>
      <c r="D4760" s="78">
        <f>'Balance N-1'!L4763</f>
        <v>0</v>
      </c>
      <c r="E4760" s="78">
        <f>'Balance N-1'!M4763</f>
        <v>0</v>
      </c>
      <c r="F4760" s="78">
        <f>'Balance N-1'!N4763</f>
        <v>0</v>
      </c>
      <c r="G4760" s="78">
        <f>'Balance N-1'!O4763</f>
        <v>0</v>
      </c>
      <c r="H4760" s="78">
        <f>'Balance N-1'!P4763</f>
        <v>0</v>
      </c>
      <c r="I4760" s="79">
        <f t="shared" si="74"/>
        <v>0</v>
      </c>
    </row>
    <row r="4761" spans="1:9" ht="15.6">
      <c r="A4761" s="85">
        <f>'Balance N-1'!I4764</f>
        <v>0</v>
      </c>
      <c r="B4761" s="75">
        <f>'Balance N-1'!J4764</f>
        <v>0</v>
      </c>
      <c r="C4761" s="78">
        <f>'Balance N-1'!K4764</f>
        <v>0</v>
      </c>
      <c r="D4761" s="78">
        <f>'Balance N-1'!L4764</f>
        <v>0</v>
      </c>
      <c r="E4761" s="78">
        <f>'Balance N-1'!M4764</f>
        <v>0</v>
      </c>
      <c r="F4761" s="78">
        <f>'Balance N-1'!N4764</f>
        <v>0</v>
      </c>
      <c r="G4761" s="78">
        <f>'Balance N-1'!O4764</f>
        <v>0</v>
      </c>
      <c r="H4761" s="78">
        <f>'Balance N-1'!P4764</f>
        <v>0</v>
      </c>
      <c r="I4761" s="79">
        <f t="shared" si="74"/>
        <v>0</v>
      </c>
    </row>
    <row r="4762" spans="1:9" ht="15.6">
      <c r="A4762" s="85">
        <f>'Balance N-1'!I4765</f>
        <v>0</v>
      </c>
      <c r="B4762" s="75">
        <f>'Balance N-1'!J4765</f>
        <v>0</v>
      </c>
      <c r="C4762" s="78">
        <f>'Balance N-1'!K4765</f>
        <v>0</v>
      </c>
      <c r="D4762" s="78">
        <f>'Balance N-1'!L4765</f>
        <v>0</v>
      </c>
      <c r="E4762" s="78">
        <f>'Balance N-1'!M4765</f>
        <v>0</v>
      </c>
      <c r="F4762" s="78">
        <f>'Balance N-1'!N4765</f>
        <v>0</v>
      </c>
      <c r="G4762" s="78">
        <f>'Balance N-1'!O4765</f>
        <v>0</v>
      </c>
      <c r="H4762" s="78">
        <f>'Balance N-1'!P4765</f>
        <v>0</v>
      </c>
      <c r="I4762" s="79">
        <f t="shared" si="74"/>
        <v>0</v>
      </c>
    </row>
    <row r="4763" spans="1:9" ht="15.6">
      <c r="A4763" s="85">
        <f>'Balance N-1'!I4766</f>
        <v>0</v>
      </c>
      <c r="B4763" s="75">
        <f>'Balance N-1'!J4766</f>
        <v>0</v>
      </c>
      <c r="C4763" s="78">
        <f>'Balance N-1'!K4766</f>
        <v>0</v>
      </c>
      <c r="D4763" s="78">
        <f>'Balance N-1'!L4766</f>
        <v>0</v>
      </c>
      <c r="E4763" s="78">
        <f>'Balance N-1'!M4766</f>
        <v>0</v>
      </c>
      <c r="F4763" s="78">
        <f>'Balance N-1'!N4766</f>
        <v>0</v>
      </c>
      <c r="G4763" s="78">
        <f>'Balance N-1'!O4766</f>
        <v>0</v>
      </c>
      <c r="H4763" s="78">
        <f>'Balance N-1'!P4766</f>
        <v>0</v>
      </c>
      <c r="I4763" s="79">
        <f t="shared" si="74"/>
        <v>0</v>
      </c>
    </row>
    <row r="4764" spans="1:9" ht="15.6">
      <c r="A4764" s="85">
        <f>'Balance N-1'!I4767</f>
        <v>0</v>
      </c>
      <c r="B4764" s="75">
        <f>'Balance N-1'!J4767</f>
        <v>0</v>
      </c>
      <c r="C4764" s="78">
        <f>'Balance N-1'!K4767</f>
        <v>0</v>
      </c>
      <c r="D4764" s="78">
        <f>'Balance N-1'!L4767</f>
        <v>0</v>
      </c>
      <c r="E4764" s="78">
        <f>'Balance N-1'!M4767</f>
        <v>0</v>
      </c>
      <c r="F4764" s="78">
        <f>'Balance N-1'!N4767</f>
        <v>0</v>
      </c>
      <c r="G4764" s="78">
        <f>'Balance N-1'!O4767</f>
        <v>0</v>
      </c>
      <c r="H4764" s="78">
        <f>'Balance N-1'!P4767</f>
        <v>0</v>
      </c>
      <c r="I4764" s="79">
        <f t="shared" si="74"/>
        <v>0</v>
      </c>
    </row>
    <row r="4765" spans="1:9" ht="15.6">
      <c r="A4765" s="85">
        <f>'Balance N-1'!I4768</f>
        <v>0</v>
      </c>
      <c r="B4765" s="75">
        <f>'Balance N-1'!J4768</f>
        <v>0</v>
      </c>
      <c r="C4765" s="78">
        <f>'Balance N-1'!K4768</f>
        <v>0</v>
      </c>
      <c r="D4765" s="78">
        <f>'Balance N-1'!L4768</f>
        <v>0</v>
      </c>
      <c r="E4765" s="78">
        <f>'Balance N-1'!M4768</f>
        <v>0</v>
      </c>
      <c r="F4765" s="78">
        <f>'Balance N-1'!N4768</f>
        <v>0</v>
      </c>
      <c r="G4765" s="78">
        <f>'Balance N-1'!O4768</f>
        <v>0</v>
      </c>
      <c r="H4765" s="78">
        <f>'Balance N-1'!P4768</f>
        <v>0</v>
      </c>
      <c r="I4765" s="79">
        <f t="shared" si="74"/>
        <v>0</v>
      </c>
    </row>
    <row r="4766" spans="1:9" ht="15.6">
      <c r="A4766" s="85">
        <f>'Balance N-1'!I4769</f>
        <v>0</v>
      </c>
      <c r="B4766" s="75">
        <f>'Balance N-1'!J4769</f>
        <v>0</v>
      </c>
      <c r="C4766" s="78">
        <f>'Balance N-1'!K4769</f>
        <v>0</v>
      </c>
      <c r="D4766" s="78">
        <f>'Balance N-1'!L4769</f>
        <v>0</v>
      </c>
      <c r="E4766" s="78">
        <f>'Balance N-1'!M4769</f>
        <v>0</v>
      </c>
      <c r="F4766" s="78">
        <f>'Balance N-1'!N4769</f>
        <v>0</v>
      </c>
      <c r="G4766" s="78">
        <f>'Balance N-1'!O4769</f>
        <v>0</v>
      </c>
      <c r="H4766" s="78">
        <f>'Balance N-1'!P4769</f>
        <v>0</v>
      </c>
      <c r="I4766" s="79">
        <f t="shared" si="74"/>
        <v>0</v>
      </c>
    </row>
    <row r="4767" spans="1:9" ht="15.6">
      <c r="A4767" s="85">
        <f>'Balance N-1'!I4770</f>
        <v>0</v>
      </c>
      <c r="B4767" s="75">
        <f>'Balance N-1'!J4770</f>
        <v>0</v>
      </c>
      <c r="C4767" s="78">
        <f>'Balance N-1'!K4770</f>
        <v>0</v>
      </c>
      <c r="D4767" s="78">
        <f>'Balance N-1'!L4770</f>
        <v>0</v>
      </c>
      <c r="E4767" s="78">
        <f>'Balance N-1'!M4770</f>
        <v>0</v>
      </c>
      <c r="F4767" s="78">
        <f>'Balance N-1'!N4770</f>
        <v>0</v>
      </c>
      <c r="G4767" s="78">
        <f>'Balance N-1'!O4770</f>
        <v>0</v>
      </c>
      <c r="H4767" s="78">
        <f>'Balance N-1'!P4770</f>
        <v>0</v>
      </c>
      <c r="I4767" s="79">
        <f t="shared" si="74"/>
        <v>0</v>
      </c>
    </row>
    <row r="4768" spans="1:9" ht="15.6">
      <c r="A4768" s="85">
        <f>'Balance N-1'!I4771</f>
        <v>0</v>
      </c>
      <c r="B4768" s="75">
        <f>'Balance N-1'!J4771</f>
        <v>0</v>
      </c>
      <c r="C4768" s="78">
        <f>'Balance N-1'!K4771</f>
        <v>0</v>
      </c>
      <c r="D4768" s="78">
        <f>'Balance N-1'!L4771</f>
        <v>0</v>
      </c>
      <c r="E4768" s="78">
        <f>'Balance N-1'!M4771</f>
        <v>0</v>
      </c>
      <c r="F4768" s="78">
        <f>'Balance N-1'!N4771</f>
        <v>0</v>
      </c>
      <c r="G4768" s="78">
        <f>'Balance N-1'!O4771</f>
        <v>0</v>
      </c>
      <c r="H4768" s="78">
        <f>'Balance N-1'!P4771</f>
        <v>0</v>
      </c>
      <c r="I4768" s="79">
        <f t="shared" si="74"/>
        <v>0</v>
      </c>
    </row>
    <row r="4769" spans="1:9" ht="15.6">
      <c r="A4769" s="85">
        <f>'Balance N-1'!I4772</f>
        <v>0</v>
      </c>
      <c r="B4769" s="75">
        <f>'Balance N-1'!J4772</f>
        <v>0</v>
      </c>
      <c r="C4769" s="78">
        <f>'Balance N-1'!K4772</f>
        <v>0</v>
      </c>
      <c r="D4769" s="78">
        <f>'Balance N-1'!L4772</f>
        <v>0</v>
      </c>
      <c r="E4769" s="78">
        <f>'Balance N-1'!M4772</f>
        <v>0</v>
      </c>
      <c r="F4769" s="78">
        <f>'Balance N-1'!N4772</f>
        <v>0</v>
      </c>
      <c r="G4769" s="78">
        <f>'Balance N-1'!O4772</f>
        <v>0</v>
      </c>
      <c r="H4769" s="78">
        <f>'Balance N-1'!P4772</f>
        <v>0</v>
      </c>
      <c r="I4769" s="79">
        <f t="shared" si="74"/>
        <v>0</v>
      </c>
    </row>
    <row r="4770" spans="1:9" ht="15.6">
      <c r="A4770" s="85">
        <f>'Balance N-1'!I4773</f>
        <v>0</v>
      </c>
      <c r="B4770" s="75">
        <f>'Balance N-1'!J4773</f>
        <v>0</v>
      </c>
      <c r="C4770" s="78">
        <f>'Balance N-1'!K4773</f>
        <v>0</v>
      </c>
      <c r="D4770" s="78">
        <f>'Balance N-1'!L4773</f>
        <v>0</v>
      </c>
      <c r="E4770" s="78">
        <f>'Balance N-1'!M4773</f>
        <v>0</v>
      </c>
      <c r="F4770" s="78">
        <f>'Balance N-1'!N4773</f>
        <v>0</v>
      </c>
      <c r="G4770" s="78">
        <f>'Balance N-1'!O4773</f>
        <v>0</v>
      </c>
      <c r="H4770" s="78">
        <f>'Balance N-1'!P4773</f>
        <v>0</v>
      </c>
      <c r="I4770" s="79">
        <f t="shared" si="74"/>
        <v>0</v>
      </c>
    </row>
    <row r="4771" spans="1:9" ht="15.6">
      <c r="A4771" s="85">
        <f>'Balance N-1'!I4774</f>
        <v>0</v>
      </c>
      <c r="B4771" s="75">
        <f>'Balance N-1'!J4774</f>
        <v>0</v>
      </c>
      <c r="C4771" s="78">
        <f>'Balance N-1'!K4774</f>
        <v>0</v>
      </c>
      <c r="D4771" s="78">
        <f>'Balance N-1'!L4774</f>
        <v>0</v>
      </c>
      <c r="E4771" s="78">
        <f>'Balance N-1'!M4774</f>
        <v>0</v>
      </c>
      <c r="F4771" s="78">
        <f>'Balance N-1'!N4774</f>
        <v>0</v>
      </c>
      <c r="G4771" s="78">
        <f>'Balance N-1'!O4774</f>
        <v>0</v>
      </c>
      <c r="H4771" s="78">
        <f>'Balance N-1'!P4774</f>
        <v>0</v>
      </c>
      <c r="I4771" s="79">
        <f t="shared" si="74"/>
        <v>0</v>
      </c>
    </row>
    <row r="4772" spans="1:9" ht="15.6">
      <c r="A4772" s="85">
        <f>'Balance N-1'!I4775</f>
        <v>0</v>
      </c>
      <c r="B4772" s="75">
        <f>'Balance N-1'!J4775</f>
        <v>0</v>
      </c>
      <c r="C4772" s="78">
        <f>'Balance N-1'!K4775</f>
        <v>0</v>
      </c>
      <c r="D4772" s="78">
        <f>'Balance N-1'!L4775</f>
        <v>0</v>
      </c>
      <c r="E4772" s="78">
        <f>'Balance N-1'!M4775</f>
        <v>0</v>
      </c>
      <c r="F4772" s="78">
        <f>'Balance N-1'!N4775</f>
        <v>0</v>
      </c>
      <c r="G4772" s="78">
        <f>'Balance N-1'!O4775</f>
        <v>0</v>
      </c>
      <c r="H4772" s="78">
        <f>'Balance N-1'!P4775</f>
        <v>0</v>
      </c>
      <c r="I4772" s="79">
        <f t="shared" si="74"/>
        <v>0</v>
      </c>
    </row>
    <row r="4773" spans="1:9" ht="15.6">
      <c r="A4773" s="85">
        <f>'Balance N-1'!I4776</f>
        <v>0</v>
      </c>
      <c r="B4773" s="75">
        <f>'Balance N-1'!J4776</f>
        <v>0</v>
      </c>
      <c r="C4773" s="78">
        <f>'Balance N-1'!K4776</f>
        <v>0</v>
      </c>
      <c r="D4773" s="78">
        <f>'Balance N-1'!L4776</f>
        <v>0</v>
      </c>
      <c r="E4773" s="78">
        <f>'Balance N-1'!M4776</f>
        <v>0</v>
      </c>
      <c r="F4773" s="78">
        <f>'Balance N-1'!N4776</f>
        <v>0</v>
      </c>
      <c r="G4773" s="78">
        <f>'Balance N-1'!O4776</f>
        <v>0</v>
      </c>
      <c r="H4773" s="78">
        <f>'Balance N-1'!P4776</f>
        <v>0</v>
      </c>
      <c r="I4773" s="79">
        <f t="shared" si="74"/>
        <v>0</v>
      </c>
    </row>
    <row r="4774" spans="1:9" ht="15.6">
      <c r="A4774" s="85">
        <f>'Balance N-1'!I4777</f>
        <v>0</v>
      </c>
      <c r="B4774" s="75">
        <f>'Balance N-1'!J4777</f>
        <v>0</v>
      </c>
      <c r="C4774" s="78">
        <f>'Balance N-1'!K4777</f>
        <v>0</v>
      </c>
      <c r="D4774" s="78">
        <f>'Balance N-1'!L4777</f>
        <v>0</v>
      </c>
      <c r="E4774" s="78">
        <f>'Balance N-1'!M4777</f>
        <v>0</v>
      </c>
      <c r="F4774" s="78">
        <f>'Balance N-1'!N4777</f>
        <v>0</v>
      </c>
      <c r="G4774" s="78">
        <f>'Balance N-1'!O4777</f>
        <v>0</v>
      </c>
      <c r="H4774" s="78">
        <f>'Balance N-1'!P4777</f>
        <v>0</v>
      </c>
      <c r="I4774" s="79">
        <f t="shared" si="74"/>
        <v>0</v>
      </c>
    </row>
    <row r="4775" spans="1:9" ht="15.6">
      <c r="A4775" s="85">
        <f>'Balance N-1'!I4778</f>
        <v>0</v>
      </c>
      <c r="B4775" s="75">
        <f>'Balance N-1'!J4778</f>
        <v>0</v>
      </c>
      <c r="C4775" s="78">
        <f>'Balance N-1'!K4778</f>
        <v>0</v>
      </c>
      <c r="D4775" s="78">
        <f>'Balance N-1'!L4778</f>
        <v>0</v>
      </c>
      <c r="E4775" s="78">
        <f>'Balance N-1'!M4778</f>
        <v>0</v>
      </c>
      <c r="F4775" s="78">
        <f>'Balance N-1'!N4778</f>
        <v>0</v>
      </c>
      <c r="G4775" s="78">
        <f>'Balance N-1'!O4778</f>
        <v>0</v>
      </c>
      <c r="H4775" s="78">
        <f>'Balance N-1'!P4778</f>
        <v>0</v>
      </c>
      <c r="I4775" s="79">
        <f t="shared" si="74"/>
        <v>0</v>
      </c>
    </row>
    <row r="4776" spans="1:9" ht="15.6">
      <c r="A4776" s="85">
        <f>'Balance N-1'!I4779</f>
        <v>0</v>
      </c>
      <c r="B4776" s="75">
        <f>'Balance N-1'!J4779</f>
        <v>0</v>
      </c>
      <c r="C4776" s="78">
        <f>'Balance N-1'!K4779</f>
        <v>0</v>
      </c>
      <c r="D4776" s="78">
        <f>'Balance N-1'!L4779</f>
        <v>0</v>
      </c>
      <c r="E4776" s="78">
        <f>'Balance N-1'!M4779</f>
        <v>0</v>
      </c>
      <c r="F4776" s="78">
        <f>'Balance N-1'!N4779</f>
        <v>0</v>
      </c>
      <c r="G4776" s="78">
        <f>'Balance N-1'!O4779</f>
        <v>0</v>
      </c>
      <c r="H4776" s="78">
        <f>'Balance N-1'!P4779</f>
        <v>0</v>
      </c>
      <c r="I4776" s="79">
        <f t="shared" si="74"/>
        <v>0</v>
      </c>
    </row>
    <row r="4777" spans="1:9" ht="15.6">
      <c r="A4777" s="85">
        <f>'Balance N-1'!I4780</f>
        <v>0</v>
      </c>
      <c r="B4777" s="75">
        <f>'Balance N-1'!J4780</f>
        <v>0</v>
      </c>
      <c r="C4777" s="78">
        <f>'Balance N-1'!K4780</f>
        <v>0</v>
      </c>
      <c r="D4777" s="78">
        <f>'Balance N-1'!L4780</f>
        <v>0</v>
      </c>
      <c r="E4777" s="78">
        <f>'Balance N-1'!M4780</f>
        <v>0</v>
      </c>
      <c r="F4777" s="78">
        <f>'Balance N-1'!N4780</f>
        <v>0</v>
      </c>
      <c r="G4777" s="78">
        <f>'Balance N-1'!O4780</f>
        <v>0</v>
      </c>
      <c r="H4777" s="78">
        <f>'Balance N-1'!P4780</f>
        <v>0</v>
      </c>
      <c r="I4777" s="79">
        <f t="shared" si="74"/>
        <v>0</v>
      </c>
    </row>
    <row r="4778" spans="1:9" ht="15.6">
      <c r="A4778" s="85">
        <f>'Balance N-1'!I4781</f>
        <v>0</v>
      </c>
      <c r="B4778" s="75">
        <f>'Balance N-1'!J4781</f>
        <v>0</v>
      </c>
      <c r="C4778" s="78">
        <f>'Balance N-1'!K4781</f>
        <v>0</v>
      </c>
      <c r="D4778" s="78">
        <f>'Balance N-1'!L4781</f>
        <v>0</v>
      </c>
      <c r="E4778" s="78">
        <f>'Balance N-1'!M4781</f>
        <v>0</v>
      </c>
      <c r="F4778" s="78">
        <f>'Balance N-1'!N4781</f>
        <v>0</v>
      </c>
      <c r="G4778" s="78">
        <f>'Balance N-1'!O4781</f>
        <v>0</v>
      </c>
      <c r="H4778" s="78">
        <f>'Balance N-1'!P4781</f>
        <v>0</v>
      </c>
      <c r="I4778" s="79">
        <f t="shared" si="74"/>
        <v>0</v>
      </c>
    </row>
    <row r="4779" spans="1:9" ht="15.6">
      <c r="A4779" s="85">
        <f>'Balance N-1'!I4782</f>
        <v>0</v>
      </c>
      <c r="B4779" s="75">
        <f>'Balance N-1'!J4782</f>
        <v>0</v>
      </c>
      <c r="C4779" s="78">
        <f>'Balance N-1'!K4782</f>
        <v>0</v>
      </c>
      <c r="D4779" s="78">
        <f>'Balance N-1'!L4782</f>
        <v>0</v>
      </c>
      <c r="E4779" s="78">
        <f>'Balance N-1'!M4782</f>
        <v>0</v>
      </c>
      <c r="F4779" s="78">
        <f>'Balance N-1'!N4782</f>
        <v>0</v>
      </c>
      <c r="G4779" s="78">
        <f>'Balance N-1'!O4782</f>
        <v>0</v>
      </c>
      <c r="H4779" s="78">
        <f>'Balance N-1'!P4782</f>
        <v>0</v>
      </c>
      <c r="I4779" s="79">
        <f t="shared" si="74"/>
        <v>0</v>
      </c>
    </row>
    <row r="4780" spans="1:9" ht="15.6">
      <c r="A4780" s="85">
        <f>'Balance N-1'!I4783</f>
        <v>0</v>
      </c>
      <c r="B4780" s="75">
        <f>'Balance N-1'!J4783</f>
        <v>0</v>
      </c>
      <c r="C4780" s="78">
        <f>'Balance N-1'!K4783</f>
        <v>0</v>
      </c>
      <c r="D4780" s="78">
        <f>'Balance N-1'!L4783</f>
        <v>0</v>
      </c>
      <c r="E4780" s="78">
        <f>'Balance N-1'!M4783</f>
        <v>0</v>
      </c>
      <c r="F4780" s="78">
        <f>'Balance N-1'!N4783</f>
        <v>0</v>
      </c>
      <c r="G4780" s="78">
        <f>'Balance N-1'!O4783</f>
        <v>0</v>
      </c>
      <c r="H4780" s="78">
        <f>'Balance N-1'!P4783</f>
        <v>0</v>
      </c>
      <c r="I4780" s="79">
        <f t="shared" si="74"/>
        <v>0</v>
      </c>
    </row>
    <row r="4781" spans="1:9" ht="15.6">
      <c r="A4781" s="85">
        <f>'Balance N-1'!I4784</f>
        <v>0</v>
      </c>
      <c r="B4781" s="75">
        <f>'Balance N-1'!J4784</f>
        <v>0</v>
      </c>
      <c r="C4781" s="78">
        <f>'Balance N-1'!K4784</f>
        <v>0</v>
      </c>
      <c r="D4781" s="78">
        <f>'Balance N-1'!L4784</f>
        <v>0</v>
      </c>
      <c r="E4781" s="78">
        <f>'Balance N-1'!M4784</f>
        <v>0</v>
      </c>
      <c r="F4781" s="78">
        <f>'Balance N-1'!N4784</f>
        <v>0</v>
      </c>
      <c r="G4781" s="78">
        <f>'Balance N-1'!O4784</f>
        <v>0</v>
      </c>
      <c r="H4781" s="78">
        <f>'Balance N-1'!P4784</f>
        <v>0</v>
      </c>
      <c r="I4781" s="79">
        <f t="shared" si="74"/>
        <v>0</v>
      </c>
    </row>
    <row r="4782" spans="1:9" ht="15.6">
      <c r="A4782" s="85">
        <f>'Balance N-1'!I4785</f>
        <v>0</v>
      </c>
      <c r="B4782" s="75">
        <f>'Balance N-1'!J4785</f>
        <v>0</v>
      </c>
      <c r="C4782" s="78">
        <f>'Balance N-1'!K4785</f>
        <v>0</v>
      </c>
      <c r="D4782" s="78">
        <f>'Balance N-1'!L4785</f>
        <v>0</v>
      </c>
      <c r="E4782" s="78">
        <f>'Balance N-1'!M4785</f>
        <v>0</v>
      </c>
      <c r="F4782" s="78">
        <f>'Balance N-1'!N4785</f>
        <v>0</v>
      </c>
      <c r="G4782" s="78">
        <f>'Balance N-1'!O4785</f>
        <v>0</v>
      </c>
      <c r="H4782" s="78">
        <f>'Balance N-1'!P4785</f>
        <v>0</v>
      </c>
      <c r="I4782" s="79">
        <f t="shared" si="74"/>
        <v>0</v>
      </c>
    </row>
    <row r="4783" spans="1:9" ht="15.6">
      <c r="A4783" s="85">
        <f>'Balance N-1'!I4786</f>
        <v>0</v>
      </c>
      <c r="B4783" s="75">
        <f>'Balance N-1'!J4786</f>
        <v>0</v>
      </c>
      <c r="C4783" s="78">
        <f>'Balance N-1'!K4786</f>
        <v>0</v>
      </c>
      <c r="D4783" s="78">
        <f>'Balance N-1'!L4786</f>
        <v>0</v>
      </c>
      <c r="E4783" s="78">
        <f>'Balance N-1'!M4786</f>
        <v>0</v>
      </c>
      <c r="F4783" s="78">
        <f>'Balance N-1'!N4786</f>
        <v>0</v>
      </c>
      <c r="G4783" s="78">
        <f>'Balance N-1'!O4786</f>
        <v>0</v>
      </c>
      <c r="H4783" s="78">
        <f>'Balance N-1'!P4786</f>
        <v>0</v>
      </c>
      <c r="I4783" s="79">
        <f t="shared" si="74"/>
        <v>0</v>
      </c>
    </row>
    <row r="4784" spans="1:9" ht="15.6">
      <c r="A4784" s="85">
        <f>'Balance N-1'!I4787</f>
        <v>0</v>
      </c>
      <c r="B4784" s="75">
        <f>'Balance N-1'!J4787</f>
        <v>0</v>
      </c>
      <c r="C4784" s="78">
        <f>'Balance N-1'!K4787</f>
        <v>0</v>
      </c>
      <c r="D4784" s="78">
        <f>'Balance N-1'!L4787</f>
        <v>0</v>
      </c>
      <c r="E4784" s="78">
        <f>'Balance N-1'!M4787</f>
        <v>0</v>
      </c>
      <c r="F4784" s="78">
        <f>'Balance N-1'!N4787</f>
        <v>0</v>
      </c>
      <c r="G4784" s="78">
        <f>'Balance N-1'!O4787</f>
        <v>0</v>
      </c>
      <c r="H4784" s="78">
        <f>'Balance N-1'!P4787</f>
        <v>0</v>
      </c>
      <c r="I4784" s="79">
        <f t="shared" si="74"/>
        <v>0</v>
      </c>
    </row>
    <row r="4785" spans="1:9" ht="15.6">
      <c r="A4785" s="85">
        <f>'Balance N-1'!I4788</f>
        <v>0</v>
      </c>
      <c r="B4785" s="75">
        <f>'Balance N-1'!J4788</f>
        <v>0</v>
      </c>
      <c r="C4785" s="78">
        <f>'Balance N-1'!K4788</f>
        <v>0</v>
      </c>
      <c r="D4785" s="78">
        <f>'Balance N-1'!L4788</f>
        <v>0</v>
      </c>
      <c r="E4785" s="78">
        <f>'Balance N-1'!M4788</f>
        <v>0</v>
      </c>
      <c r="F4785" s="78">
        <f>'Balance N-1'!N4788</f>
        <v>0</v>
      </c>
      <c r="G4785" s="78">
        <f>'Balance N-1'!O4788</f>
        <v>0</v>
      </c>
      <c r="H4785" s="78">
        <f>'Balance N-1'!P4788</f>
        <v>0</v>
      </c>
      <c r="I4785" s="79">
        <f t="shared" si="74"/>
        <v>0</v>
      </c>
    </row>
    <row r="4786" spans="1:9" ht="15.6">
      <c r="A4786" s="85">
        <f>'Balance N-1'!I4789</f>
        <v>0</v>
      </c>
      <c r="B4786" s="75">
        <f>'Balance N-1'!J4789</f>
        <v>0</v>
      </c>
      <c r="C4786" s="78">
        <f>'Balance N-1'!K4789</f>
        <v>0</v>
      </c>
      <c r="D4786" s="78">
        <f>'Balance N-1'!L4789</f>
        <v>0</v>
      </c>
      <c r="E4786" s="78">
        <f>'Balance N-1'!M4789</f>
        <v>0</v>
      </c>
      <c r="F4786" s="78">
        <f>'Balance N-1'!N4789</f>
        <v>0</v>
      </c>
      <c r="G4786" s="78">
        <f>'Balance N-1'!O4789</f>
        <v>0</v>
      </c>
      <c r="H4786" s="78">
        <f>'Balance N-1'!P4789</f>
        <v>0</v>
      </c>
      <c r="I4786" s="79">
        <f t="shared" si="74"/>
        <v>0</v>
      </c>
    </row>
    <row r="4787" spans="1:9" ht="15.6">
      <c r="A4787" s="85">
        <f>'Balance N-1'!I4790</f>
        <v>0</v>
      </c>
      <c r="B4787" s="75">
        <f>'Balance N-1'!J4790</f>
        <v>0</v>
      </c>
      <c r="C4787" s="78">
        <f>'Balance N-1'!K4790</f>
        <v>0</v>
      </c>
      <c r="D4787" s="78">
        <f>'Balance N-1'!L4790</f>
        <v>0</v>
      </c>
      <c r="E4787" s="78">
        <f>'Balance N-1'!M4790</f>
        <v>0</v>
      </c>
      <c r="F4787" s="78">
        <f>'Balance N-1'!N4790</f>
        <v>0</v>
      </c>
      <c r="G4787" s="78">
        <f>'Balance N-1'!O4790</f>
        <v>0</v>
      </c>
      <c r="H4787" s="78">
        <f>'Balance N-1'!P4790</f>
        <v>0</v>
      </c>
      <c r="I4787" s="79">
        <f t="shared" si="74"/>
        <v>0</v>
      </c>
    </row>
    <row r="4788" spans="1:9" ht="15.6">
      <c r="A4788" s="85">
        <f>'Balance N-1'!I4791</f>
        <v>0</v>
      </c>
      <c r="B4788" s="75">
        <f>'Balance N-1'!J4791</f>
        <v>0</v>
      </c>
      <c r="C4788" s="78">
        <f>'Balance N-1'!K4791</f>
        <v>0</v>
      </c>
      <c r="D4788" s="78">
        <f>'Balance N-1'!L4791</f>
        <v>0</v>
      </c>
      <c r="E4788" s="78">
        <f>'Balance N-1'!M4791</f>
        <v>0</v>
      </c>
      <c r="F4788" s="78">
        <f>'Balance N-1'!N4791</f>
        <v>0</v>
      </c>
      <c r="G4788" s="78">
        <f>'Balance N-1'!O4791</f>
        <v>0</v>
      </c>
      <c r="H4788" s="78">
        <f>'Balance N-1'!P4791</f>
        <v>0</v>
      </c>
      <c r="I4788" s="79">
        <f t="shared" si="74"/>
        <v>0</v>
      </c>
    </row>
    <row r="4789" spans="1:9" ht="15.6">
      <c r="A4789" s="85">
        <f>'Balance N-1'!I4792</f>
        <v>0</v>
      </c>
      <c r="B4789" s="75">
        <f>'Balance N-1'!J4792</f>
        <v>0</v>
      </c>
      <c r="C4789" s="78">
        <f>'Balance N-1'!K4792</f>
        <v>0</v>
      </c>
      <c r="D4789" s="78">
        <f>'Balance N-1'!L4792</f>
        <v>0</v>
      </c>
      <c r="E4789" s="78">
        <f>'Balance N-1'!M4792</f>
        <v>0</v>
      </c>
      <c r="F4789" s="78">
        <f>'Balance N-1'!N4792</f>
        <v>0</v>
      </c>
      <c r="G4789" s="78">
        <f>'Balance N-1'!O4792</f>
        <v>0</v>
      </c>
      <c r="H4789" s="78">
        <f>'Balance N-1'!P4792</f>
        <v>0</v>
      </c>
      <c r="I4789" s="79">
        <f t="shared" si="74"/>
        <v>0</v>
      </c>
    </row>
    <row r="4790" spans="1:9" ht="15.6">
      <c r="A4790" s="85">
        <f>'Balance N-1'!I4793</f>
        <v>0</v>
      </c>
      <c r="B4790" s="75">
        <f>'Balance N-1'!J4793</f>
        <v>0</v>
      </c>
      <c r="C4790" s="78">
        <f>'Balance N-1'!K4793</f>
        <v>0</v>
      </c>
      <c r="D4790" s="78">
        <f>'Balance N-1'!L4793</f>
        <v>0</v>
      </c>
      <c r="E4790" s="78">
        <f>'Balance N-1'!M4793</f>
        <v>0</v>
      </c>
      <c r="F4790" s="78">
        <f>'Balance N-1'!N4793</f>
        <v>0</v>
      </c>
      <c r="G4790" s="78">
        <f>'Balance N-1'!O4793</f>
        <v>0</v>
      </c>
      <c r="H4790" s="78">
        <f>'Balance N-1'!P4793</f>
        <v>0</v>
      </c>
      <c r="I4790" s="79">
        <f t="shared" si="74"/>
        <v>0</v>
      </c>
    </row>
    <row r="4791" spans="1:9" ht="15.6">
      <c r="A4791" s="85">
        <f>'Balance N-1'!I4794</f>
        <v>0</v>
      </c>
      <c r="B4791" s="75">
        <f>'Balance N-1'!J4794</f>
        <v>0</v>
      </c>
      <c r="C4791" s="78">
        <f>'Balance N-1'!K4794</f>
        <v>0</v>
      </c>
      <c r="D4791" s="78">
        <f>'Balance N-1'!L4794</f>
        <v>0</v>
      </c>
      <c r="E4791" s="78">
        <f>'Balance N-1'!M4794</f>
        <v>0</v>
      </c>
      <c r="F4791" s="78">
        <f>'Balance N-1'!N4794</f>
        <v>0</v>
      </c>
      <c r="G4791" s="78">
        <f>'Balance N-1'!O4794</f>
        <v>0</v>
      </c>
      <c r="H4791" s="78">
        <f>'Balance N-1'!P4794</f>
        <v>0</v>
      </c>
      <c r="I4791" s="79">
        <f t="shared" si="74"/>
        <v>0</v>
      </c>
    </row>
    <row r="4792" spans="1:9" ht="15.6">
      <c r="A4792" s="85">
        <f>'Balance N-1'!I4795</f>
        <v>0</v>
      </c>
      <c r="B4792" s="75">
        <f>'Balance N-1'!J4795</f>
        <v>0</v>
      </c>
      <c r="C4792" s="78">
        <f>'Balance N-1'!K4795</f>
        <v>0</v>
      </c>
      <c r="D4792" s="78">
        <f>'Balance N-1'!L4795</f>
        <v>0</v>
      </c>
      <c r="E4792" s="78">
        <f>'Balance N-1'!M4795</f>
        <v>0</v>
      </c>
      <c r="F4792" s="78">
        <f>'Balance N-1'!N4795</f>
        <v>0</v>
      </c>
      <c r="G4792" s="78">
        <f>'Balance N-1'!O4795</f>
        <v>0</v>
      </c>
      <c r="H4792" s="78">
        <f>'Balance N-1'!P4795</f>
        <v>0</v>
      </c>
      <c r="I4792" s="79">
        <f t="shared" si="74"/>
        <v>0</v>
      </c>
    </row>
    <row r="4793" spans="1:9" ht="15.6">
      <c r="A4793" s="85">
        <f>'Balance N-1'!I4796</f>
        <v>0</v>
      </c>
      <c r="B4793" s="75">
        <f>'Balance N-1'!J4796</f>
        <v>0</v>
      </c>
      <c r="C4793" s="78">
        <f>'Balance N-1'!K4796</f>
        <v>0</v>
      </c>
      <c r="D4793" s="78">
        <f>'Balance N-1'!L4796</f>
        <v>0</v>
      </c>
      <c r="E4793" s="78">
        <f>'Balance N-1'!M4796</f>
        <v>0</v>
      </c>
      <c r="F4793" s="78">
        <f>'Balance N-1'!N4796</f>
        <v>0</v>
      </c>
      <c r="G4793" s="78">
        <f>'Balance N-1'!O4796</f>
        <v>0</v>
      </c>
      <c r="H4793" s="78">
        <f>'Balance N-1'!P4796</f>
        <v>0</v>
      </c>
      <c r="I4793" s="79">
        <f t="shared" si="74"/>
        <v>0</v>
      </c>
    </row>
    <row r="4794" spans="1:9" ht="15.6">
      <c r="A4794" s="85">
        <f>'Balance N-1'!I4797</f>
        <v>0</v>
      </c>
      <c r="B4794" s="75">
        <f>'Balance N-1'!J4797</f>
        <v>0</v>
      </c>
      <c r="C4794" s="78">
        <f>'Balance N-1'!K4797</f>
        <v>0</v>
      </c>
      <c r="D4794" s="78">
        <f>'Balance N-1'!L4797</f>
        <v>0</v>
      </c>
      <c r="E4794" s="78">
        <f>'Balance N-1'!M4797</f>
        <v>0</v>
      </c>
      <c r="F4794" s="78">
        <f>'Balance N-1'!N4797</f>
        <v>0</v>
      </c>
      <c r="G4794" s="78">
        <f>'Balance N-1'!O4797</f>
        <v>0</v>
      </c>
      <c r="H4794" s="78">
        <f>'Balance N-1'!P4797</f>
        <v>0</v>
      </c>
      <c r="I4794" s="79">
        <f t="shared" si="74"/>
        <v>0</v>
      </c>
    </row>
    <row r="4795" spans="1:9" ht="15.6">
      <c r="A4795" s="85">
        <f>'Balance N-1'!I4798</f>
        <v>0</v>
      </c>
      <c r="B4795" s="75">
        <f>'Balance N-1'!J4798</f>
        <v>0</v>
      </c>
      <c r="C4795" s="78">
        <f>'Balance N-1'!K4798</f>
        <v>0</v>
      </c>
      <c r="D4795" s="78">
        <f>'Balance N-1'!L4798</f>
        <v>0</v>
      </c>
      <c r="E4795" s="78">
        <f>'Balance N-1'!M4798</f>
        <v>0</v>
      </c>
      <c r="F4795" s="78">
        <f>'Balance N-1'!N4798</f>
        <v>0</v>
      </c>
      <c r="G4795" s="78">
        <f>'Balance N-1'!O4798</f>
        <v>0</v>
      </c>
      <c r="H4795" s="78">
        <f>'Balance N-1'!P4798</f>
        <v>0</v>
      </c>
      <c r="I4795" s="79">
        <f t="shared" si="74"/>
        <v>0</v>
      </c>
    </row>
    <row r="4796" spans="1:9" ht="15.6">
      <c r="A4796" s="85">
        <f>'Balance N-1'!I4799</f>
        <v>0</v>
      </c>
      <c r="B4796" s="75">
        <f>'Balance N-1'!J4799</f>
        <v>0</v>
      </c>
      <c r="C4796" s="78">
        <f>'Balance N-1'!K4799</f>
        <v>0</v>
      </c>
      <c r="D4796" s="78">
        <f>'Balance N-1'!L4799</f>
        <v>0</v>
      </c>
      <c r="E4796" s="78">
        <f>'Balance N-1'!M4799</f>
        <v>0</v>
      </c>
      <c r="F4796" s="78">
        <f>'Balance N-1'!N4799</f>
        <v>0</v>
      </c>
      <c r="G4796" s="78">
        <f>'Balance N-1'!O4799</f>
        <v>0</v>
      </c>
      <c r="H4796" s="78">
        <f>'Balance N-1'!P4799</f>
        <v>0</v>
      </c>
      <c r="I4796" s="79">
        <f t="shared" si="74"/>
        <v>0</v>
      </c>
    </row>
    <row r="4797" spans="1:9" ht="15.6">
      <c r="A4797" s="85">
        <f>'Balance N-1'!I4800</f>
        <v>0</v>
      </c>
      <c r="B4797" s="75">
        <f>'Balance N-1'!J4800</f>
        <v>0</v>
      </c>
      <c r="C4797" s="78">
        <f>'Balance N-1'!K4800</f>
        <v>0</v>
      </c>
      <c r="D4797" s="78">
        <f>'Balance N-1'!L4800</f>
        <v>0</v>
      </c>
      <c r="E4797" s="78">
        <f>'Balance N-1'!M4800</f>
        <v>0</v>
      </c>
      <c r="F4797" s="78">
        <f>'Balance N-1'!N4800</f>
        <v>0</v>
      </c>
      <c r="G4797" s="78">
        <f>'Balance N-1'!O4800</f>
        <v>0</v>
      </c>
      <c r="H4797" s="78">
        <f>'Balance N-1'!P4800</f>
        <v>0</v>
      </c>
      <c r="I4797" s="79">
        <f t="shared" si="74"/>
        <v>0</v>
      </c>
    </row>
    <row r="4798" spans="1:9" ht="15.6">
      <c r="A4798" s="85">
        <f>'Balance N-1'!I4801</f>
        <v>0</v>
      </c>
      <c r="B4798" s="75">
        <f>'Balance N-1'!J4801</f>
        <v>0</v>
      </c>
      <c r="C4798" s="78">
        <f>'Balance N-1'!K4801</f>
        <v>0</v>
      </c>
      <c r="D4798" s="78">
        <f>'Balance N-1'!L4801</f>
        <v>0</v>
      </c>
      <c r="E4798" s="78">
        <f>'Balance N-1'!M4801</f>
        <v>0</v>
      </c>
      <c r="F4798" s="78">
        <f>'Balance N-1'!N4801</f>
        <v>0</v>
      </c>
      <c r="G4798" s="78">
        <f>'Balance N-1'!O4801</f>
        <v>0</v>
      </c>
      <c r="H4798" s="78">
        <f>'Balance N-1'!P4801</f>
        <v>0</v>
      </c>
      <c r="I4798" s="79">
        <f t="shared" si="74"/>
        <v>0</v>
      </c>
    </row>
    <row r="4799" spans="1:9" ht="15.6">
      <c r="A4799" s="85">
        <f>'Balance N-1'!I4802</f>
        <v>0</v>
      </c>
      <c r="B4799" s="75">
        <f>'Balance N-1'!J4802</f>
        <v>0</v>
      </c>
      <c r="C4799" s="78">
        <f>'Balance N-1'!K4802</f>
        <v>0</v>
      </c>
      <c r="D4799" s="78">
        <f>'Balance N-1'!L4802</f>
        <v>0</v>
      </c>
      <c r="E4799" s="78">
        <f>'Balance N-1'!M4802</f>
        <v>0</v>
      </c>
      <c r="F4799" s="78">
        <f>'Balance N-1'!N4802</f>
        <v>0</v>
      </c>
      <c r="G4799" s="78">
        <f>'Balance N-1'!O4802</f>
        <v>0</v>
      </c>
      <c r="H4799" s="78">
        <f>'Balance N-1'!P4802</f>
        <v>0</v>
      </c>
      <c r="I4799" s="79">
        <f t="shared" si="74"/>
        <v>0</v>
      </c>
    </row>
    <row r="4800" spans="1:9" ht="15.6">
      <c r="A4800" s="85">
        <f>'Balance N-1'!I4803</f>
        <v>0</v>
      </c>
      <c r="B4800" s="75">
        <f>'Balance N-1'!J4803</f>
        <v>0</v>
      </c>
      <c r="C4800" s="78">
        <f>'Balance N-1'!K4803</f>
        <v>0</v>
      </c>
      <c r="D4800" s="78">
        <f>'Balance N-1'!L4803</f>
        <v>0</v>
      </c>
      <c r="E4800" s="78">
        <f>'Balance N-1'!M4803</f>
        <v>0</v>
      </c>
      <c r="F4800" s="78">
        <f>'Balance N-1'!N4803</f>
        <v>0</v>
      </c>
      <c r="G4800" s="78">
        <f>'Balance N-1'!O4803</f>
        <v>0</v>
      </c>
      <c r="H4800" s="78">
        <f>'Balance N-1'!P4803</f>
        <v>0</v>
      </c>
      <c r="I4800" s="79">
        <f t="shared" si="74"/>
        <v>0</v>
      </c>
    </row>
    <row r="4801" spans="1:9" ht="15.6">
      <c r="A4801" s="85">
        <f>'Balance N-1'!I4804</f>
        <v>0</v>
      </c>
      <c r="B4801" s="75">
        <f>'Balance N-1'!J4804</f>
        <v>0</v>
      </c>
      <c r="C4801" s="78">
        <f>'Balance N-1'!K4804</f>
        <v>0</v>
      </c>
      <c r="D4801" s="78">
        <f>'Balance N-1'!L4804</f>
        <v>0</v>
      </c>
      <c r="E4801" s="78">
        <f>'Balance N-1'!M4804</f>
        <v>0</v>
      </c>
      <c r="F4801" s="78">
        <f>'Balance N-1'!N4804</f>
        <v>0</v>
      </c>
      <c r="G4801" s="78">
        <f>'Balance N-1'!O4804</f>
        <v>0</v>
      </c>
      <c r="H4801" s="78">
        <f>'Balance N-1'!P4804</f>
        <v>0</v>
      </c>
      <c r="I4801" s="79">
        <f t="shared" si="74"/>
        <v>0</v>
      </c>
    </row>
    <row r="4802" spans="1:9" ht="15.6">
      <c r="A4802" s="85">
        <f>'Balance N-1'!I4805</f>
        <v>0</v>
      </c>
      <c r="B4802" s="75">
        <f>'Balance N-1'!J4805</f>
        <v>0</v>
      </c>
      <c r="C4802" s="78">
        <f>'Balance N-1'!K4805</f>
        <v>0</v>
      </c>
      <c r="D4802" s="78">
        <f>'Balance N-1'!L4805</f>
        <v>0</v>
      </c>
      <c r="E4802" s="78">
        <f>'Balance N-1'!M4805</f>
        <v>0</v>
      </c>
      <c r="F4802" s="78">
        <f>'Balance N-1'!N4805</f>
        <v>0</v>
      </c>
      <c r="G4802" s="78">
        <f>'Balance N-1'!O4805</f>
        <v>0</v>
      </c>
      <c r="H4802" s="78">
        <f>'Balance N-1'!P4805</f>
        <v>0</v>
      </c>
      <c r="I4802" s="79">
        <f t="shared" si="74"/>
        <v>0</v>
      </c>
    </row>
    <row r="4803" spans="1:9" ht="15.6">
      <c r="A4803" s="85">
        <f>'Balance N-1'!I4806</f>
        <v>0</v>
      </c>
      <c r="B4803" s="75">
        <f>'Balance N-1'!J4806</f>
        <v>0</v>
      </c>
      <c r="C4803" s="78">
        <f>'Balance N-1'!K4806</f>
        <v>0</v>
      </c>
      <c r="D4803" s="78">
        <f>'Balance N-1'!L4806</f>
        <v>0</v>
      </c>
      <c r="E4803" s="78">
        <f>'Balance N-1'!M4806</f>
        <v>0</v>
      </c>
      <c r="F4803" s="78">
        <f>'Balance N-1'!N4806</f>
        <v>0</v>
      </c>
      <c r="G4803" s="78">
        <f>'Balance N-1'!O4806</f>
        <v>0</v>
      </c>
      <c r="H4803" s="78">
        <f>'Balance N-1'!P4806</f>
        <v>0</v>
      </c>
      <c r="I4803" s="79">
        <f t="shared" ref="I4803:I4866" si="75">(C4803-D4803)+(E4803-F4803)-(G4803-H4803)</f>
        <v>0</v>
      </c>
    </row>
    <row r="4804" spans="1:9" ht="15.6">
      <c r="A4804" s="85">
        <f>'Balance N-1'!I4807</f>
        <v>0</v>
      </c>
      <c r="B4804" s="75">
        <f>'Balance N-1'!J4807</f>
        <v>0</v>
      </c>
      <c r="C4804" s="78">
        <f>'Balance N-1'!K4807</f>
        <v>0</v>
      </c>
      <c r="D4804" s="78">
        <f>'Balance N-1'!L4807</f>
        <v>0</v>
      </c>
      <c r="E4804" s="78">
        <f>'Balance N-1'!M4807</f>
        <v>0</v>
      </c>
      <c r="F4804" s="78">
        <f>'Balance N-1'!N4807</f>
        <v>0</v>
      </c>
      <c r="G4804" s="78">
        <f>'Balance N-1'!O4807</f>
        <v>0</v>
      </c>
      <c r="H4804" s="78">
        <f>'Balance N-1'!P4807</f>
        <v>0</v>
      </c>
      <c r="I4804" s="79">
        <f t="shared" si="75"/>
        <v>0</v>
      </c>
    </row>
    <row r="4805" spans="1:9" ht="15.6">
      <c r="A4805" s="85">
        <f>'Balance N-1'!I4808</f>
        <v>0</v>
      </c>
      <c r="B4805" s="75">
        <f>'Balance N-1'!J4808</f>
        <v>0</v>
      </c>
      <c r="C4805" s="78">
        <f>'Balance N-1'!K4808</f>
        <v>0</v>
      </c>
      <c r="D4805" s="78">
        <f>'Balance N-1'!L4808</f>
        <v>0</v>
      </c>
      <c r="E4805" s="78">
        <f>'Balance N-1'!M4808</f>
        <v>0</v>
      </c>
      <c r="F4805" s="78">
        <f>'Balance N-1'!N4808</f>
        <v>0</v>
      </c>
      <c r="G4805" s="78">
        <f>'Balance N-1'!O4808</f>
        <v>0</v>
      </c>
      <c r="H4805" s="78">
        <f>'Balance N-1'!P4808</f>
        <v>0</v>
      </c>
      <c r="I4805" s="79">
        <f t="shared" si="75"/>
        <v>0</v>
      </c>
    </row>
    <row r="4806" spans="1:9" ht="15.6">
      <c r="A4806" s="85">
        <f>'Balance N-1'!I4809</f>
        <v>0</v>
      </c>
      <c r="B4806" s="75">
        <f>'Balance N-1'!J4809</f>
        <v>0</v>
      </c>
      <c r="C4806" s="78">
        <f>'Balance N-1'!K4809</f>
        <v>0</v>
      </c>
      <c r="D4806" s="78">
        <f>'Balance N-1'!L4809</f>
        <v>0</v>
      </c>
      <c r="E4806" s="78">
        <f>'Balance N-1'!M4809</f>
        <v>0</v>
      </c>
      <c r="F4806" s="78">
        <f>'Balance N-1'!N4809</f>
        <v>0</v>
      </c>
      <c r="G4806" s="78">
        <f>'Balance N-1'!O4809</f>
        <v>0</v>
      </c>
      <c r="H4806" s="78">
        <f>'Balance N-1'!P4809</f>
        <v>0</v>
      </c>
      <c r="I4806" s="79">
        <f t="shared" si="75"/>
        <v>0</v>
      </c>
    </row>
    <row r="4807" spans="1:9" ht="15.6">
      <c r="A4807" s="85">
        <f>'Balance N-1'!I4810</f>
        <v>0</v>
      </c>
      <c r="B4807" s="75">
        <f>'Balance N-1'!J4810</f>
        <v>0</v>
      </c>
      <c r="C4807" s="78">
        <f>'Balance N-1'!K4810</f>
        <v>0</v>
      </c>
      <c r="D4807" s="78">
        <f>'Balance N-1'!L4810</f>
        <v>0</v>
      </c>
      <c r="E4807" s="78">
        <f>'Balance N-1'!M4810</f>
        <v>0</v>
      </c>
      <c r="F4807" s="78">
        <f>'Balance N-1'!N4810</f>
        <v>0</v>
      </c>
      <c r="G4807" s="78">
        <f>'Balance N-1'!O4810</f>
        <v>0</v>
      </c>
      <c r="H4807" s="78">
        <f>'Balance N-1'!P4810</f>
        <v>0</v>
      </c>
      <c r="I4807" s="79">
        <f t="shared" si="75"/>
        <v>0</v>
      </c>
    </row>
    <row r="4808" spans="1:9" ht="15.6">
      <c r="A4808" s="85">
        <f>'Balance N-1'!I4811</f>
        <v>0</v>
      </c>
      <c r="B4808" s="75">
        <f>'Balance N-1'!J4811</f>
        <v>0</v>
      </c>
      <c r="C4808" s="78">
        <f>'Balance N-1'!K4811</f>
        <v>0</v>
      </c>
      <c r="D4808" s="78">
        <f>'Balance N-1'!L4811</f>
        <v>0</v>
      </c>
      <c r="E4808" s="78">
        <f>'Balance N-1'!M4811</f>
        <v>0</v>
      </c>
      <c r="F4808" s="78">
        <f>'Balance N-1'!N4811</f>
        <v>0</v>
      </c>
      <c r="G4808" s="78">
        <f>'Balance N-1'!O4811</f>
        <v>0</v>
      </c>
      <c r="H4808" s="78">
        <f>'Balance N-1'!P4811</f>
        <v>0</v>
      </c>
      <c r="I4808" s="79">
        <f t="shared" si="75"/>
        <v>0</v>
      </c>
    </row>
    <row r="4809" spans="1:9" ht="15.6">
      <c r="A4809" s="85">
        <f>'Balance N-1'!I4812</f>
        <v>0</v>
      </c>
      <c r="B4809" s="75">
        <f>'Balance N-1'!J4812</f>
        <v>0</v>
      </c>
      <c r="C4809" s="78">
        <f>'Balance N-1'!K4812</f>
        <v>0</v>
      </c>
      <c r="D4809" s="78">
        <f>'Balance N-1'!L4812</f>
        <v>0</v>
      </c>
      <c r="E4809" s="78">
        <f>'Balance N-1'!M4812</f>
        <v>0</v>
      </c>
      <c r="F4809" s="78">
        <f>'Balance N-1'!N4812</f>
        <v>0</v>
      </c>
      <c r="G4809" s="78">
        <f>'Balance N-1'!O4812</f>
        <v>0</v>
      </c>
      <c r="H4809" s="78">
        <f>'Balance N-1'!P4812</f>
        <v>0</v>
      </c>
      <c r="I4809" s="79">
        <f t="shared" si="75"/>
        <v>0</v>
      </c>
    </row>
    <row r="4810" spans="1:9" ht="15.6">
      <c r="A4810" s="85">
        <f>'Balance N-1'!I4813</f>
        <v>0</v>
      </c>
      <c r="B4810" s="75">
        <f>'Balance N-1'!J4813</f>
        <v>0</v>
      </c>
      <c r="C4810" s="78">
        <f>'Balance N-1'!K4813</f>
        <v>0</v>
      </c>
      <c r="D4810" s="78">
        <f>'Balance N-1'!L4813</f>
        <v>0</v>
      </c>
      <c r="E4810" s="78">
        <f>'Balance N-1'!M4813</f>
        <v>0</v>
      </c>
      <c r="F4810" s="78">
        <f>'Balance N-1'!N4813</f>
        <v>0</v>
      </c>
      <c r="G4810" s="78">
        <f>'Balance N-1'!O4813</f>
        <v>0</v>
      </c>
      <c r="H4810" s="78">
        <f>'Balance N-1'!P4813</f>
        <v>0</v>
      </c>
      <c r="I4810" s="79">
        <f t="shared" si="75"/>
        <v>0</v>
      </c>
    </row>
    <row r="4811" spans="1:9" ht="15.6">
      <c r="A4811" s="85">
        <f>'Balance N-1'!I4814</f>
        <v>0</v>
      </c>
      <c r="B4811" s="75">
        <f>'Balance N-1'!J4814</f>
        <v>0</v>
      </c>
      <c r="C4811" s="78">
        <f>'Balance N-1'!K4814</f>
        <v>0</v>
      </c>
      <c r="D4811" s="78">
        <f>'Balance N-1'!L4814</f>
        <v>0</v>
      </c>
      <c r="E4811" s="78">
        <f>'Balance N-1'!M4814</f>
        <v>0</v>
      </c>
      <c r="F4811" s="78">
        <f>'Balance N-1'!N4814</f>
        <v>0</v>
      </c>
      <c r="G4811" s="78">
        <f>'Balance N-1'!O4814</f>
        <v>0</v>
      </c>
      <c r="H4811" s="78">
        <f>'Balance N-1'!P4814</f>
        <v>0</v>
      </c>
      <c r="I4811" s="79">
        <f t="shared" si="75"/>
        <v>0</v>
      </c>
    </row>
    <row r="4812" spans="1:9" ht="15.6">
      <c r="A4812" s="85">
        <f>'Balance N-1'!I4815</f>
        <v>0</v>
      </c>
      <c r="B4812" s="75">
        <f>'Balance N-1'!J4815</f>
        <v>0</v>
      </c>
      <c r="C4812" s="78">
        <f>'Balance N-1'!K4815</f>
        <v>0</v>
      </c>
      <c r="D4812" s="78">
        <f>'Balance N-1'!L4815</f>
        <v>0</v>
      </c>
      <c r="E4812" s="78">
        <f>'Balance N-1'!M4815</f>
        <v>0</v>
      </c>
      <c r="F4812" s="78">
        <f>'Balance N-1'!N4815</f>
        <v>0</v>
      </c>
      <c r="G4812" s="78">
        <f>'Balance N-1'!O4815</f>
        <v>0</v>
      </c>
      <c r="H4812" s="78">
        <f>'Balance N-1'!P4815</f>
        <v>0</v>
      </c>
      <c r="I4812" s="79">
        <f t="shared" si="75"/>
        <v>0</v>
      </c>
    </row>
    <row r="4813" spans="1:9" ht="15.6">
      <c r="A4813" s="85">
        <f>'Balance N-1'!I4816</f>
        <v>0</v>
      </c>
      <c r="B4813" s="75">
        <f>'Balance N-1'!J4816</f>
        <v>0</v>
      </c>
      <c r="C4813" s="78">
        <f>'Balance N-1'!K4816</f>
        <v>0</v>
      </c>
      <c r="D4813" s="78">
        <f>'Balance N-1'!L4816</f>
        <v>0</v>
      </c>
      <c r="E4813" s="78">
        <f>'Balance N-1'!M4816</f>
        <v>0</v>
      </c>
      <c r="F4813" s="78">
        <f>'Balance N-1'!N4816</f>
        <v>0</v>
      </c>
      <c r="G4813" s="78">
        <f>'Balance N-1'!O4816</f>
        <v>0</v>
      </c>
      <c r="H4813" s="78">
        <f>'Balance N-1'!P4816</f>
        <v>0</v>
      </c>
      <c r="I4813" s="79">
        <f t="shared" si="75"/>
        <v>0</v>
      </c>
    </row>
    <row r="4814" spans="1:9" ht="15.6">
      <c r="A4814" s="85">
        <f>'Balance N-1'!I4817</f>
        <v>0</v>
      </c>
      <c r="B4814" s="75">
        <f>'Balance N-1'!J4817</f>
        <v>0</v>
      </c>
      <c r="C4814" s="78">
        <f>'Balance N-1'!K4817</f>
        <v>0</v>
      </c>
      <c r="D4814" s="78">
        <f>'Balance N-1'!L4817</f>
        <v>0</v>
      </c>
      <c r="E4814" s="78">
        <f>'Balance N-1'!M4817</f>
        <v>0</v>
      </c>
      <c r="F4814" s="78">
        <f>'Balance N-1'!N4817</f>
        <v>0</v>
      </c>
      <c r="G4814" s="78">
        <f>'Balance N-1'!O4817</f>
        <v>0</v>
      </c>
      <c r="H4814" s="78">
        <f>'Balance N-1'!P4817</f>
        <v>0</v>
      </c>
      <c r="I4814" s="79">
        <f t="shared" si="75"/>
        <v>0</v>
      </c>
    </row>
    <row r="4815" spans="1:9" ht="15.6">
      <c r="A4815" s="85">
        <f>'Balance N-1'!I4818</f>
        <v>0</v>
      </c>
      <c r="B4815" s="75">
        <f>'Balance N-1'!J4818</f>
        <v>0</v>
      </c>
      <c r="C4815" s="78">
        <f>'Balance N-1'!K4818</f>
        <v>0</v>
      </c>
      <c r="D4815" s="78">
        <f>'Balance N-1'!L4818</f>
        <v>0</v>
      </c>
      <c r="E4815" s="78">
        <f>'Balance N-1'!M4818</f>
        <v>0</v>
      </c>
      <c r="F4815" s="78">
        <f>'Balance N-1'!N4818</f>
        <v>0</v>
      </c>
      <c r="G4815" s="78">
        <f>'Balance N-1'!O4818</f>
        <v>0</v>
      </c>
      <c r="H4815" s="78">
        <f>'Balance N-1'!P4818</f>
        <v>0</v>
      </c>
      <c r="I4815" s="79">
        <f t="shared" si="75"/>
        <v>0</v>
      </c>
    </row>
    <row r="4816" spans="1:9" ht="15.6">
      <c r="A4816" s="85">
        <f>'Balance N-1'!I4819</f>
        <v>0</v>
      </c>
      <c r="B4816" s="75">
        <f>'Balance N-1'!J4819</f>
        <v>0</v>
      </c>
      <c r="C4816" s="78">
        <f>'Balance N-1'!K4819</f>
        <v>0</v>
      </c>
      <c r="D4816" s="78">
        <f>'Balance N-1'!L4819</f>
        <v>0</v>
      </c>
      <c r="E4816" s="78">
        <f>'Balance N-1'!M4819</f>
        <v>0</v>
      </c>
      <c r="F4816" s="78">
        <f>'Balance N-1'!N4819</f>
        <v>0</v>
      </c>
      <c r="G4816" s="78">
        <f>'Balance N-1'!O4819</f>
        <v>0</v>
      </c>
      <c r="H4816" s="78">
        <f>'Balance N-1'!P4819</f>
        <v>0</v>
      </c>
      <c r="I4816" s="79">
        <f t="shared" si="75"/>
        <v>0</v>
      </c>
    </row>
    <row r="4817" spans="1:9" ht="15.6">
      <c r="A4817" s="85">
        <f>'Balance N-1'!I4820</f>
        <v>0</v>
      </c>
      <c r="B4817" s="75">
        <f>'Balance N-1'!J4820</f>
        <v>0</v>
      </c>
      <c r="C4817" s="78">
        <f>'Balance N-1'!K4820</f>
        <v>0</v>
      </c>
      <c r="D4817" s="78">
        <f>'Balance N-1'!L4820</f>
        <v>0</v>
      </c>
      <c r="E4817" s="78">
        <f>'Balance N-1'!M4820</f>
        <v>0</v>
      </c>
      <c r="F4817" s="78">
        <f>'Balance N-1'!N4820</f>
        <v>0</v>
      </c>
      <c r="G4817" s="78">
        <f>'Balance N-1'!O4820</f>
        <v>0</v>
      </c>
      <c r="H4817" s="78">
        <f>'Balance N-1'!P4820</f>
        <v>0</v>
      </c>
      <c r="I4817" s="79">
        <f t="shared" si="75"/>
        <v>0</v>
      </c>
    </row>
    <row r="4818" spans="1:9" ht="15.6">
      <c r="A4818" s="85">
        <f>'Balance N-1'!I4821</f>
        <v>0</v>
      </c>
      <c r="B4818" s="75">
        <f>'Balance N-1'!J4821</f>
        <v>0</v>
      </c>
      <c r="C4818" s="78">
        <f>'Balance N-1'!K4821</f>
        <v>0</v>
      </c>
      <c r="D4818" s="78">
        <f>'Balance N-1'!L4821</f>
        <v>0</v>
      </c>
      <c r="E4818" s="78">
        <f>'Balance N-1'!M4821</f>
        <v>0</v>
      </c>
      <c r="F4818" s="78">
        <f>'Balance N-1'!N4821</f>
        <v>0</v>
      </c>
      <c r="G4818" s="78">
        <f>'Balance N-1'!O4821</f>
        <v>0</v>
      </c>
      <c r="H4818" s="78">
        <f>'Balance N-1'!P4821</f>
        <v>0</v>
      </c>
      <c r="I4818" s="79">
        <f t="shared" si="75"/>
        <v>0</v>
      </c>
    </row>
    <row r="4819" spans="1:9" ht="15.6">
      <c r="A4819" s="85">
        <f>'Balance N-1'!I4822</f>
        <v>0</v>
      </c>
      <c r="B4819" s="75">
        <f>'Balance N-1'!J4822</f>
        <v>0</v>
      </c>
      <c r="C4819" s="78">
        <f>'Balance N-1'!K4822</f>
        <v>0</v>
      </c>
      <c r="D4819" s="78">
        <f>'Balance N-1'!L4822</f>
        <v>0</v>
      </c>
      <c r="E4819" s="78">
        <f>'Balance N-1'!M4822</f>
        <v>0</v>
      </c>
      <c r="F4819" s="78">
        <f>'Balance N-1'!N4822</f>
        <v>0</v>
      </c>
      <c r="G4819" s="78">
        <f>'Balance N-1'!O4822</f>
        <v>0</v>
      </c>
      <c r="H4819" s="78">
        <f>'Balance N-1'!P4822</f>
        <v>0</v>
      </c>
      <c r="I4819" s="79">
        <f t="shared" si="75"/>
        <v>0</v>
      </c>
    </row>
    <row r="4820" spans="1:9" ht="15.6">
      <c r="A4820" s="85">
        <f>'Balance N-1'!I4823</f>
        <v>0</v>
      </c>
      <c r="B4820" s="75">
        <f>'Balance N-1'!J4823</f>
        <v>0</v>
      </c>
      <c r="C4820" s="78">
        <f>'Balance N-1'!K4823</f>
        <v>0</v>
      </c>
      <c r="D4820" s="78">
        <f>'Balance N-1'!L4823</f>
        <v>0</v>
      </c>
      <c r="E4820" s="78">
        <f>'Balance N-1'!M4823</f>
        <v>0</v>
      </c>
      <c r="F4820" s="78">
        <f>'Balance N-1'!N4823</f>
        <v>0</v>
      </c>
      <c r="G4820" s="78">
        <f>'Balance N-1'!O4823</f>
        <v>0</v>
      </c>
      <c r="H4820" s="78">
        <f>'Balance N-1'!P4823</f>
        <v>0</v>
      </c>
      <c r="I4820" s="79">
        <f t="shared" si="75"/>
        <v>0</v>
      </c>
    </row>
    <row r="4821" spans="1:9" ht="15.6">
      <c r="A4821" s="85">
        <f>'Balance N-1'!I4824</f>
        <v>0</v>
      </c>
      <c r="B4821" s="75">
        <f>'Balance N-1'!J4824</f>
        <v>0</v>
      </c>
      <c r="C4821" s="78">
        <f>'Balance N-1'!K4824</f>
        <v>0</v>
      </c>
      <c r="D4821" s="78">
        <f>'Balance N-1'!L4824</f>
        <v>0</v>
      </c>
      <c r="E4821" s="78">
        <f>'Balance N-1'!M4824</f>
        <v>0</v>
      </c>
      <c r="F4821" s="78">
        <f>'Balance N-1'!N4824</f>
        <v>0</v>
      </c>
      <c r="G4821" s="78">
        <f>'Balance N-1'!O4824</f>
        <v>0</v>
      </c>
      <c r="H4821" s="78">
        <f>'Balance N-1'!P4824</f>
        <v>0</v>
      </c>
      <c r="I4821" s="79">
        <f t="shared" si="75"/>
        <v>0</v>
      </c>
    </row>
    <row r="4822" spans="1:9" ht="15.6">
      <c r="A4822" s="85">
        <f>'Balance N-1'!I4825</f>
        <v>0</v>
      </c>
      <c r="B4822" s="75">
        <f>'Balance N-1'!J4825</f>
        <v>0</v>
      </c>
      <c r="C4822" s="78">
        <f>'Balance N-1'!K4825</f>
        <v>0</v>
      </c>
      <c r="D4822" s="78">
        <f>'Balance N-1'!L4825</f>
        <v>0</v>
      </c>
      <c r="E4822" s="78">
        <f>'Balance N-1'!M4825</f>
        <v>0</v>
      </c>
      <c r="F4822" s="78">
        <f>'Balance N-1'!N4825</f>
        <v>0</v>
      </c>
      <c r="G4822" s="78">
        <f>'Balance N-1'!O4825</f>
        <v>0</v>
      </c>
      <c r="H4822" s="78">
        <f>'Balance N-1'!P4825</f>
        <v>0</v>
      </c>
      <c r="I4822" s="79">
        <f t="shared" si="75"/>
        <v>0</v>
      </c>
    </row>
    <row r="4823" spans="1:9" ht="15.6">
      <c r="A4823" s="85">
        <f>'Balance N-1'!I4826</f>
        <v>0</v>
      </c>
      <c r="B4823" s="75">
        <f>'Balance N-1'!J4826</f>
        <v>0</v>
      </c>
      <c r="C4823" s="78">
        <f>'Balance N-1'!K4826</f>
        <v>0</v>
      </c>
      <c r="D4823" s="78">
        <f>'Balance N-1'!L4826</f>
        <v>0</v>
      </c>
      <c r="E4823" s="78">
        <f>'Balance N-1'!M4826</f>
        <v>0</v>
      </c>
      <c r="F4823" s="78">
        <f>'Balance N-1'!N4826</f>
        <v>0</v>
      </c>
      <c r="G4823" s="78">
        <f>'Balance N-1'!O4826</f>
        <v>0</v>
      </c>
      <c r="H4823" s="78">
        <f>'Balance N-1'!P4826</f>
        <v>0</v>
      </c>
      <c r="I4823" s="79">
        <f t="shared" si="75"/>
        <v>0</v>
      </c>
    </row>
    <row r="4824" spans="1:9" ht="15.6">
      <c r="A4824" s="85">
        <f>'Balance N-1'!I4827</f>
        <v>0</v>
      </c>
      <c r="B4824" s="75">
        <f>'Balance N-1'!J4827</f>
        <v>0</v>
      </c>
      <c r="C4824" s="78">
        <f>'Balance N-1'!K4827</f>
        <v>0</v>
      </c>
      <c r="D4824" s="78">
        <f>'Balance N-1'!L4827</f>
        <v>0</v>
      </c>
      <c r="E4824" s="78">
        <f>'Balance N-1'!M4827</f>
        <v>0</v>
      </c>
      <c r="F4824" s="78">
        <f>'Balance N-1'!N4827</f>
        <v>0</v>
      </c>
      <c r="G4824" s="78">
        <f>'Balance N-1'!O4827</f>
        <v>0</v>
      </c>
      <c r="H4824" s="78">
        <f>'Balance N-1'!P4827</f>
        <v>0</v>
      </c>
      <c r="I4824" s="79">
        <f t="shared" si="75"/>
        <v>0</v>
      </c>
    </row>
    <row r="4825" spans="1:9" ht="15.6">
      <c r="A4825" s="85">
        <f>'Balance N-1'!I4828</f>
        <v>0</v>
      </c>
      <c r="B4825" s="75">
        <f>'Balance N-1'!J4828</f>
        <v>0</v>
      </c>
      <c r="C4825" s="78">
        <f>'Balance N-1'!K4828</f>
        <v>0</v>
      </c>
      <c r="D4825" s="78">
        <f>'Balance N-1'!L4828</f>
        <v>0</v>
      </c>
      <c r="E4825" s="78">
        <f>'Balance N-1'!M4828</f>
        <v>0</v>
      </c>
      <c r="F4825" s="78">
        <f>'Balance N-1'!N4828</f>
        <v>0</v>
      </c>
      <c r="G4825" s="78">
        <f>'Balance N-1'!O4828</f>
        <v>0</v>
      </c>
      <c r="H4825" s="78">
        <f>'Balance N-1'!P4828</f>
        <v>0</v>
      </c>
      <c r="I4825" s="79">
        <f t="shared" si="75"/>
        <v>0</v>
      </c>
    </row>
    <row r="4826" spans="1:9" ht="15.6">
      <c r="A4826" s="85">
        <f>'Balance N-1'!I4829</f>
        <v>0</v>
      </c>
      <c r="B4826" s="75">
        <f>'Balance N-1'!J4829</f>
        <v>0</v>
      </c>
      <c r="C4826" s="78">
        <f>'Balance N-1'!K4829</f>
        <v>0</v>
      </c>
      <c r="D4826" s="78">
        <f>'Balance N-1'!L4829</f>
        <v>0</v>
      </c>
      <c r="E4826" s="78">
        <f>'Balance N-1'!M4829</f>
        <v>0</v>
      </c>
      <c r="F4826" s="78">
        <f>'Balance N-1'!N4829</f>
        <v>0</v>
      </c>
      <c r="G4826" s="78">
        <f>'Balance N-1'!O4829</f>
        <v>0</v>
      </c>
      <c r="H4826" s="78">
        <f>'Balance N-1'!P4829</f>
        <v>0</v>
      </c>
      <c r="I4826" s="79">
        <f t="shared" si="75"/>
        <v>0</v>
      </c>
    </row>
    <row r="4827" spans="1:9" ht="15.6">
      <c r="A4827" s="85">
        <f>'Balance N-1'!I4830</f>
        <v>0</v>
      </c>
      <c r="B4827" s="75">
        <f>'Balance N-1'!J4830</f>
        <v>0</v>
      </c>
      <c r="C4827" s="78">
        <f>'Balance N-1'!K4830</f>
        <v>0</v>
      </c>
      <c r="D4827" s="78">
        <f>'Balance N-1'!L4830</f>
        <v>0</v>
      </c>
      <c r="E4827" s="78">
        <f>'Balance N-1'!M4830</f>
        <v>0</v>
      </c>
      <c r="F4827" s="78">
        <f>'Balance N-1'!N4830</f>
        <v>0</v>
      </c>
      <c r="G4827" s="78">
        <f>'Balance N-1'!O4830</f>
        <v>0</v>
      </c>
      <c r="H4827" s="78">
        <f>'Balance N-1'!P4830</f>
        <v>0</v>
      </c>
      <c r="I4827" s="79">
        <f t="shared" si="75"/>
        <v>0</v>
      </c>
    </row>
    <row r="4828" spans="1:9" ht="15.6">
      <c r="A4828" s="85">
        <f>'Balance N-1'!I4831</f>
        <v>0</v>
      </c>
      <c r="B4828" s="75">
        <f>'Balance N-1'!J4831</f>
        <v>0</v>
      </c>
      <c r="C4828" s="78">
        <f>'Balance N-1'!K4831</f>
        <v>0</v>
      </c>
      <c r="D4828" s="78">
        <f>'Balance N-1'!L4831</f>
        <v>0</v>
      </c>
      <c r="E4828" s="78">
        <f>'Balance N-1'!M4831</f>
        <v>0</v>
      </c>
      <c r="F4828" s="78">
        <f>'Balance N-1'!N4831</f>
        <v>0</v>
      </c>
      <c r="G4828" s="78">
        <f>'Balance N-1'!O4831</f>
        <v>0</v>
      </c>
      <c r="H4828" s="78">
        <f>'Balance N-1'!P4831</f>
        <v>0</v>
      </c>
      <c r="I4828" s="79">
        <f t="shared" si="75"/>
        <v>0</v>
      </c>
    </row>
    <row r="4829" spans="1:9" ht="15.6">
      <c r="A4829" s="85">
        <f>'Balance N-1'!I4832</f>
        <v>0</v>
      </c>
      <c r="B4829" s="75">
        <f>'Balance N-1'!J4832</f>
        <v>0</v>
      </c>
      <c r="C4829" s="78">
        <f>'Balance N-1'!K4832</f>
        <v>0</v>
      </c>
      <c r="D4829" s="78">
        <f>'Balance N-1'!L4832</f>
        <v>0</v>
      </c>
      <c r="E4829" s="78">
        <f>'Balance N-1'!M4832</f>
        <v>0</v>
      </c>
      <c r="F4829" s="78">
        <f>'Balance N-1'!N4832</f>
        <v>0</v>
      </c>
      <c r="G4829" s="78">
        <f>'Balance N-1'!O4832</f>
        <v>0</v>
      </c>
      <c r="H4829" s="78">
        <f>'Balance N-1'!P4832</f>
        <v>0</v>
      </c>
      <c r="I4829" s="79">
        <f t="shared" si="75"/>
        <v>0</v>
      </c>
    </row>
    <row r="4830" spans="1:9" ht="15.6">
      <c r="A4830" s="85">
        <f>'Balance N-1'!I4833</f>
        <v>0</v>
      </c>
      <c r="B4830" s="75">
        <f>'Balance N-1'!J4833</f>
        <v>0</v>
      </c>
      <c r="C4830" s="78">
        <f>'Balance N-1'!K4833</f>
        <v>0</v>
      </c>
      <c r="D4830" s="78">
        <f>'Balance N-1'!L4833</f>
        <v>0</v>
      </c>
      <c r="E4830" s="78">
        <f>'Balance N-1'!M4833</f>
        <v>0</v>
      </c>
      <c r="F4830" s="78">
        <f>'Balance N-1'!N4833</f>
        <v>0</v>
      </c>
      <c r="G4830" s="78">
        <f>'Balance N-1'!O4833</f>
        <v>0</v>
      </c>
      <c r="H4830" s="78">
        <f>'Balance N-1'!P4833</f>
        <v>0</v>
      </c>
      <c r="I4830" s="79">
        <f t="shared" si="75"/>
        <v>0</v>
      </c>
    </row>
    <row r="4831" spans="1:9" ht="15.6">
      <c r="A4831" s="85">
        <f>'Balance N-1'!I4834</f>
        <v>0</v>
      </c>
      <c r="B4831" s="75">
        <f>'Balance N-1'!J4834</f>
        <v>0</v>
      </c>
      <c r="C4831" s="78">
        <f>'Balance N-1'!K4834</f>
        <v>0</v>
      </c>
      <c r="D4831" s="78">
        <f>'Balance N-1'!L4834</f>
        <v>0</v>
      </c>
      <c r="E4831" s="78">
        <f>'Balance N-1'!M4834</f>
        <v>0</v>
      </c>
      <c r="F4831" s="78">
        <f>'Balance N-1'!N4834</f>
        <v>0</v>
      </c>
      <c r="G4831" s="78">
        <f>'Balance N-1'!O4834</f>
        <v>0</v>
      </c>
      <c r="H4831" s="78">
        <f>'Balance N-1'!P4834</f>
        <v>0</v>
      </c>
      <c r="I4831" s="79">
        <f t="shared" si="75"/>
        <v>0</v>
      </c>
    </row>
    <row r="4832" spans="1:9" ht="15.6">
      <c r="A4832" s="85">
        <f>'Balance N-1'!I4835</f>
        <v>0</v>
      </c>
      <c r="B4832" s="75">
        <f>'Balance N-1'!J4835</f>
        <v>0</v>
      </c>
      <c r="C4832" s="78">
        <f>'Balance N-1'!K4835</f>
        <v>0</v>
      </c>
      <c r="D4832" s="78">
        <f>'Balance N-1'!L4835</f>
        <v>0</v>
      </c>
      <c r="E4832" s="78">
        <f>'Balance N-1'!M4835</f>
        <v>0</v>
      </c>
      <c r="F4832" s="78">
        <f>'Balance N-1'!N4835</f>
        <v>0</v>
      </c>
      <c r="G4832" s="78">
        <f>'Balance N-1'!O4835</f>
        <v>0</v>
      </c>
      <c r="H4832" s="78">
        <f>'Balance N-1'!P4835</f>
        <v>0</v>
      </c>
      <c r="I4832" s="79">
        <f t="shared" si="75"/>
        <v>0</v>
      </c>
    </row>
    <row r="4833" spans="1:9" ht="15.6">
      <c r="A4833" s="85">
        <f>'Balance N-1'!I4836</f>
        <v>0</v>
      </c>
      <c r="B4833" s="75">
        <f>'Balance N-1'!J4836</f>
        <v>0</v>
      </c>
      <c r="C4833" s="78">
        <f>'Balance N-1'!K4836</f>
        <v>0</v>
      </c>
      <c r="D4833" s="78">
        <f>'Balance N-1'!L4836</f>
        <v>0</v>
      </c>
      <c r="E4833" s="78">
        <f>'Balance N-1'!M4836</f>
        <v>0</v>
      </c>
      <c r="F4833" s="78">
        <f>'Balance N-1'!N4836</f>
        <v>0</v>
      </c>
      <c r="G4833" s="78">
        <f>'Balance N-1'!O4836</f>
        <v>0</v>
      </c>
      <c r="H4833" s="78">
        <f>'Balance N-1'!P4836</f>
        <v>0</v>
      </c>
      <c r="I4833" s="79">
        <f t="shared" si="75"/>
        <v>0</v>
      </c>
    </row>
    <row r="4834" spans="1:9" ht="15.6">
      <c r="A4834" s="85">
        <f>'Balance N-1'!I4837</f>
        <v>0</v>
      </c>
      <c r="B4834" s="75">
        <f>'Balance N-1'!J4837</f>
        <v>0</v>
      </c>
      <c r="C4834" s="78">
        <f>'Balance N-1'!K4837</f>
        <v>0</v>
      </c>
      <c r="D4834" s="78">
        <f>'Balance N-1'!L4837</f>
        <v>0</v>
      </c>
      <c r="E4834" s="78">
        <f>'Balance N-1'!M4837</f>
        <v>0</v>
      </c>
      <c r="F4834" s="78">
        <f>'Balance N-1'!N4837</f>
        <v>0</v>
      </c>
      <c r="G4834" s="78">
        <f>'Balance N-1'!O4837</f>
        <v>0</v>
      </c>
      <c r="H4834" s="78">
        <f>'Balance N-1'!P4837</f>
        <v>0</v>
      </c>
      <c r="I4834" s="79">
        <f t="shared" si="75"/>
        <v>0</v>
      </c>
    </row>
    <row r="4835" spans="1:9" ht="15.6">
      <c r="A4835" s="85">
        <f>'Balance N-1'!I4838</f>
        <v>0</v>
      </c>
      <c r="B4835" s="75">
        <f>'Balance N-1'!J4838</f>
        <v>0</v>
      </c>
      <c r="C4835" s="78">
        <f>'Balance N-1'!K4838</f>
        <v>0</v>
      </c>
      <c r="D4835" s="78">
        <f>'Balance N-1'!L4838</f>
        <v>0</v>
      </c>
      <c r="E4835" s="78">
        <f>'Balance N-1'!M4838</f>
        <v>0</v>
      </c>
      <c r="F4835" s="78">
        <f>'Balance N-1'!N4838</f>
        <v>0</v>
      </c>
      <c r="G4835" s="78">
        <f>'Balance N-1'!O4838</f>
        <v>0</v>
      </c>
      <c r="H4835" s="78">
        <f>'Balance N-1'!P4838</f>
        <v>0</v>
      </c>
      <c r="I4835" s="79">
        <f t="shared" si="75"/>
        <v>0</v>
      </c>
    </row>
    <row r="4836" spans="1:9" ht="15.6">
      <c r="A4836" s="85">
        <f>'Balance N-1'!I4839</f>
        <v>0</v>
      </c>
      <c r="B4836" s="75">
        <f>'Balance N-1'!J4839</f>
        <v>0</v>
      </c>
      <c r="C4836" s="78">
        <f>'Balance N-1'!K4839</f>
        <v>0</v>
      </c>
      <c r="D4836" s="78">
        <f>'Balance N-1'!L4839</f>
        <v>0</v>
      </c>
      <c r="E4836" s="78">
        <f>'Balance N-1'!M4839</f>
        <v>0</v>
      </c>
      <c r="F4836" s="78">
        <f>'Balance N-1'!N4839</f>
        <v>0</v>
      </c>
      <c r="G4836" s="78">
        <f>'Balance N-1'!O4839</f>
        <v>0</v>
      </c>
      <c r="H4836" s="78">
        <f>'Balance N-1'!P4839</f>
        <v>0</v>
      </c>
      <c r="I4836" s="79">
        <f t="shared" si="75"/>
        <v>0</v>
      </c>
    </row>
    <row r="4837" spans="1:9" ht="15.6">
      <c r="A4837" s="85">
        <f>'Balance N-1'!I4840</f>
        <v>0</v>
      </c>
      <c r="B4837" s="75">
        <f>'Balance N-1'!J4840</f>
        <v>0</v>
      </c>
      <c r="C4837" s="78">
        <f>'Balance N-1'!K4840</f>
        <v>0</v>
      </c>
      <c r="D4837" s="78">
        <f>'Balance N-1'!L4840</f>
        <v>0</v>
      </c>
      <c r="E4837" s="78">
        <f>'Balance N-1'!M4840</f>
        <v>0</v>
      </c>
      <c r="F4837" s="78">
        <f>'Balance N-1'!N4840</f>
        <v>0</v>
      </c>
      <c r="G4837" s="78">
        <f>'Balance N-1'!O4840</f>
        <v>0</v>
      </c>
      <c r="H4837" s="78">
        <f>'Balance N-1'!P4840</f>
        <v>0</v>
      </c>
      <c r="I4837" s="79">
        <f t="shared" si="75"/>
        <v>0</v>
      </c>
    </row>
    <row r="4838" spans="1:9" ht="15.6">
      <c r="A4838" s="85">
        <f>'Balance N-1'!I4841</f>
        <v>0</v>
      </c>
      <c r="B4838" s="75">
        <f>'Balance N-1'!J4841</f>
        <v>0</v>
      </c>
      <c r="C4838" s="78">
        <f>'Balance N-1'!K4841</f>
        <v>0</v>
      </c>
      <c r="D4838" s="78">
        <f>'Balance N-1'!L4841</f>
        <v>0</v>
      </c>
      <c r="E4838" s="78">
        <f>'Balance N-1'!M4841</f>
        <v>0</v>
      </c>
      <c r="F4838" s="78">
        <f>'Balance N-1'!N4841</f>
        <v>0</v>
      </c>
      <c r="G4838" s="78">
        <f>'Balance N-1'!O4841</f>
        <v>0</v>
      </c>
      <c r="H4838" s="78">
        <f>'Balance N-1'!P4841</f>
        <v>0</v>
      </c>
      <c r="I4838" s="79">
        <f t="shared" si="75"/>
        <v>0</v>
      </c>
    </row>
    <row r="4839" spans="1:9" ht="15.6">
      <c r="A4839" s="85">
        <f>'Balance N-1'!I4842</f>
        <v>0</v>
      </c>
      <c r="B4839" s="75">
        <f>'Balance N-1'!J4842</f>
        <v>0</v>
      </c>
      <c r="C4839" s="78">
        <f>'Balance N-1'!K4842</f>
        <v>0</v>
      </c>
      <c r="D4839" s="78">
        <f>'Balance N-1'!L4842</f>
        <v>0</v>
      </c>
      <c r="E4839" s="78">
        <f>'Balance N-1'!M4842</f>
        <v>0</v>
      </c>
      <c r="F4839" s="78">
        <f>'Balance N-1'!N4842</f>
        <v>0</v>
      </c>
      <c r="G4839" s="78">
        <f>'Balance N-1'!O4842</f>
        <v>0</v>
      </c>
      <c r="H4839" s="78">
        <f>'Balance N-1'!P4842</f>
        <v>0</v>
      </c>
      <c r="I4839" s="79">
        <f t="shared" si="75"/>
        <v>0</v>
      </c>
    </row>
    <row r="4840" spans="1:9" ht="15.6">
      <c r="A4840" s="85">
        <f>'Balance N-1'!I4843</f>
        <v>0</v>
      </c>
      <c r="B4840" s="75">
        <f>'Balance N-1'!J4843</f>
        <v>0</v>
      </c>
      <c r="C4840" s="78">
        <f>'Balance N-1'!K4843</f>
        <v>0</v>
      </c>
      <c r="D4840" s="78">
        <f>'Balance N-1'!L4843</f>
        <v>0</v>
      </c>
      <c r="E4840" s="78">
        <f>'Balance N-1'!M4843</f>
        <v>0</v>
      </c>
      <c r="F4840" s="78">
        <f>'Balance N-1'!N4843</f>
        <v>0</v>
      </c>
      <c r="G4840" s="78">
        <f>'Balance N-1'!O4843</f>
        <v>0</v>
      </c>
      <c r="H4840" s="78">
        <f>'Balance N-1'!P4843</f>
        <v>0</v>
      </c>
      <c r="I4840" s="79">
        <f t="shared" si="75"/>
        <v>0</v>
      </c>
    </row>
    <row r="4841" spans="1:9" ht="15.6">
      <c r="A4841" s="85">
        <f>'Balance N-1'!I4844</f>
        <v>0</v>
      </c>
      <c r="B4841" s="75">
        <f>'Balance N-1'!J4844</f>
        <v>0</v>
      </c>
      <c r="C4841" s="78">
        <f>'Balance N-1'!K4844</f>
        <v>0</v>
      </c>
      <c r="D4841" s="78">
        <f>'Balance N-1'!L4844</f>
        <v>0</v>
      </c>
      <c r="E4841" s="78">
        <f>'Balance N-1'!M4844</f>
        <v>0</v>
      </c>
      <c r="F4841" s="78">
        <f>'Balance N-1'!N4844</f>
        <v>0</v>
      </c>
      <c r="G4841" s="78">
        <f>'Balance N-1'!O4844</f>
        <v>0</v>
      </c>
      <c r="H4841" s="78">
        <f>'Balance N-1'!P4844</f>
        <v>0</v>
      </c>
      <c r="I4841" s="79">
        <f t="shared" si="75"/>
        <v>0</v>
      </c>
    </row>
    <row r="4842" spans="1:9" ht="15.6">
      <c r="A4842" s="85">
        <f>'Balance N-1'!I4845</f>
        <v>0</v>
      </c>
      <c r="B4842" s="75">
        <f>'Balance N-1'!J4845</f>
        <v>0</v>
      </c>
      <c r="C4842" s="78">
        <f>'Balance N-1'!K4845</f>
        <v>0</v>
      </c>
      <c r="D4842" s="78">
        <f>'Balance N-1'!L4845</f>
        <v>0</v>
      </c>
      <c r="E4842" s="78">
        <f>'Balance N-1'!M4845</f>
        <v>0</v>
      </c>
      <c r="F4842" s="78">
        <f>'Balance N-1'!N4845</f>
        <v>0</v>
      </c>
      <c r="G4842" s="78">
        <f>'Balance N-1'!O4845</f>
        <v>0</v>
      </c>
      <c r="H4842" s="78">
        <f>'Balance N-1'!P4845</f>
        <v>0</v>
      </c>
      <c r="I4842" s="79">
        <f t="shared" si="75"/>
        <v>0</v>
      </c>
    </row>
    <row r="4843" spans="1:9" ht="15.6">
      <c r="A4843" s="85">
        <f>'Balance N-1'!I4846</f>
        <v>0</v>
      </c>
      <c r="B4843" s="75">
        <f>'Balance N-1'!J4846</f>
        <v>0</v>
      </c>
      <c r="C4843" s="78">
        <f>'Balance N-1'!K4846</f>
        <v>0</v>
      </c>
      <c r="D4843" s="78">
        <f>'Balance N-1'!L4846</f>
        <v>0</v>
      </c>
      <c r="E4843" s="78">
        <f>'Balance N-1'!M4846</f>
        <v>0</v>
      </c>
      <c r="F4843" s="78">
        <f>'Balance N-1'!N4846</f>
        <v>0</v>
      </c>
      <c r="G4843" s="78">
        <f>'Balance N-1'!O4846</f>
        <v>0</v>
      </c>
      <c r="H4843" s="78">
        <f>'Balance N-1'!P4846</f>
        <v>0</v>
      </c>
      <c r="I4843" s="79">
        <f t="shared" si="75"/>
        <v>0</v>
      </c>
    </row>
    <row r="4844" spans="1:9" ht="15.6">
      <c r="A4844" s="85">
        <f>'Balance N-1'!I4847</f>
        <v>0</v>
      </c>
      <c r="B4844" s="75">
        <f>'Balance N-1'!J4847</f>
        <v>0</v>
      </c>
      <c r="C4844" s="78">
        <f>'Balance N-1'!K4847</f>
        <v>0</v>
      </c>
      <c r="D4844" s="78">
        <f>'Balance N-1'!L4847</f>
        <v>0</v>
      </c>
      <c r="E4844" s="78">
        <f>'Balance N-1'!M4847</f>
        <v>0</v>
      </c>
      <c r="F4844" s="78">
        <f>'Balance N-1'!N4847</f>
        <v>0</v>
      </c>
      <c r="G4844" s="78">
        <f>'Balance N-1'!O4847</f>
        <v>0</v>
      </c>
      <c r="H4844" s="78">
        <f>'Balance N-1'!P4847</f>
        <v>0</v>
      </c>
      <c r="I4844" s="79">
        <f t="shared" si="75"/>
        <v>0</v>
      </c>
    </row>
    <row r="4845" spans="1:9" ht="15.6">
      <c r="A4845" s="85">
        <f>'Balance N-1'!I4848</f>
        <v>0</v>
      </c>
      <c r="B4845" s="75">
        <f>'Balance N-1'!J4848</f>
        <v>0</v>
      </c>
      <c r="C4845" s="78">
        <f>'Balance N-1'!K4848</f>
        <v>0</v>
      </c>
      <c r="D4845" s="78">
        <f>'Balance N-1'!L4848</f>
        <v>0</v>
      </c>
      <c r="E4845" s="78">
        <f>'Balance N-1'!M4848</f>
        <v>0</v>
      </c>
      <c r="F4845" s="78">
        <f>'Balance N-1'!N4848</f>
        <v>0</v>
      </c>
      <c r="G4845" s="78">
        <f>'Balance N-1'!O4848</f>
        <v>0</v>
      </c>
      <c r="H4845" s="78">
        <f>'Balance N-1'!P4848</f>
        <v>0</v>
      </c>
      <c r="I4845" s="79">
        <f t="shared" si="75"/>
        <v>0</v>
      </c>
    </row>
    <row r="4846" spans="1:9" ht="15.6">
      <c r="A4846" s="85">
        <f>'Balance N-1'!I4849</f>
        <v>0</v>
      </c>
      <c r="B4846" s="75">
        <f>'Balance N-1'!J4849</f>
        <v>0</v>
      </c>
      <c r="C4846" s="78">
        <f>'Balance N-1'!K4849</f>
        <v>0</v>
      </c>
      <c r="D4846" s="78">
        <f>'Balance N-1'!L4849</f>
        <v>0</v>
      </c>
      <c r="E4846" s="78">
        <f>'Balance N-1'!M4849</f>
        <v>0</v>
      </c>
      <c r="F4846" s="78">
        <f>'Balance N-1'!N4849</f>
        <v>0</v>
      </c>
      <c r="G4846" s="78">
        <f>'Balance N-1'!O4849</f>
        <v>0</v>
      </c>
      <c r="H4846" s="78">
        <f>'Balance N-1'!P4849</f>
        <v>0</v>
      </c>
      <c r="I4846" s="79">
        <f t="shared" si="75"/>
        <v>0</v>
      </c>
    </row>
    <row r="4847" spans="1:9" ht="15.6">
      <c r="A4847" s="85">
        <f>'Balance N-1'!I4850</f>
        <v>0</v>
      </c>
      <c r="B4847" s="75">
        <f>'Balance N-1'!J4850</f>
        <v>0</v>
      </c>
      <c r="C4847" s="78">
        <f>'Balance N-1'!K4850</f>
        <v>0</v>
      </c>
      <c r="D4847" s="78">
        <f>'Balance N-1'!L4850</f>
        <v>0</v>
      </c>
      <c r="E4847" s="78">
        <f>'Balance N-1'!M4850</f>
        <v>0</v>
      </c>
      <c r="F4847" s="78">
        <f>'Balance N-1'!N4850</f>
        <v>0</v>
      </c>
      <c r="G4847" s="78">
        <f>'Balance N-1'!O4850</f>
        <v>0</v>
      </c>
      <c r="H4847" s="78">
        <f>'Balance N-1'!P4850</f>
        <v>0</v>
      </c>
      <c r="I4847" s="79">
        <f t="shared" si="75"/>
        <v>0</v>
      </c>
    </row>
    <row r="4848" spans="1:9" ht="15.6">
      <c r="A4848" s="85">
        <f>'Balance N-1'!I4851</f>
        <v>0</v>
      </c>
      <c r="B4848" s="75">
        <f>'Balance N-1'!J4851</f>
        <v>0</v>
      </c>
      <c r="C4848" s="78">
        <f>'Balance N-1'!K4851</f>
        <v>0</v>
      </c>
      <c r="D4848" s="78">
        <f>'Balance N-1'!L4851</f>
        <v>0</v>
      </c>
      <c r="E4848" s="78">
        <f>'Balance N-1'!M4851</f>
        <v>0</v>
      </c>
      <c r="F4848" s="78">
        <f>'Balance N-1'!N4851</f>
        <v>0</v>
      </c>
      <c r="G4848" s="78">
        <f>'Balance N-1'!O4851</f>
        <v>0</v>
      </c>
      <c r="H4848" s="78">
        <f>'Balance N-1'!P4851</f>
        <v>0</v>
      </c>
      <c r="I4848" s="79">
        <f t="shared" si="75"/>
        <v>0</v>
      </c>
    </row>
    <row r="4849" spans="1:9" ht="15.6">
      <c r="A4849" s="85">
        <f>'Balance N-1'!I4852</f>
        <v>0</v>
      </c>
      <c r="B4849" s="75">
        <f>'Balance N-1'!J4852</f>
        <v>0</v>
      </c>
      <c r="C4849" s="78">
        <f>'Balance N-1'!K4852</f>
        <v>0</v>
      </c>
      <c r="D4849" s="78">
        <f>'Balance N-1'!L4852</f>
        <v>0</v>
      </c>
      <c r="E4849" s="78">
        <f>'Balance N-1'!M4852</f>
        <v>0</v>
      </c>
      <c r="F4849" s="78">
        <f>'Balance N-1'!N4852</f>
        <v>0</v>
      </c>
      <c r="G4849" s="78">
        <f>'Balance N-1'!O4852</f>
        <v>0</v>
      </c>
      <c r="H4849" s="78">
        <f>'Balance N-1'!P4852</f>
        <v>0</v>
      </c>
      <c r="I4849" s="79">
        <f t="shared" si="75"/>
        <v>0</v>
      </c>
    </row>
    <row r="4850" spans="1:9" ht="15.6">
      <c r="A4850" s="85">
        <f>'Balance N-1'!I4853</f>
        <v>0</v>
      </c>
      <c r="B4850" s="75">
        <f>'Balance N-1'!J4853</f>
        <v>0</v>
      </c>
      <c r="C4850" s="78">
        <f>'Balance N-1'!K4853</f>
        <v>0</v>
      </c>
      <c r="D4850" s="78">
        <f>'Balance N-1'!L4853</f>
        <v>0</v>
      </c>
      <c r="E4850" s="78">
        <f>'Balance N-1'!M4853</f>
        <v>0</v>
      </c>
      <c r="F4850" s="78">
        <f>'Balance N-1'!N4853</f>
        <v>0</v>
      </c>
      <c r="G4850" s="78">
        <f>'Balance N-1'!O4853</f>
        <v>0</v>
      </c>
      <c r="H4850" s="78">
        <f>'Balance N-1'!P4853</f>
        <v>0</v>
      </c>
      <c r="I4850" s="79">
        <f t="shared" si="75"/>
        <v>0</v>
      </c>
    </row>
    <row r="4851" spans="1:9" ht="15.6">
      <c r="A4851" s="85">
        <f>'Balance N-1'!I4854</f>
        <v>0</v>
      </c>
      <c r="B4851" s="75">
        <f>'Balance N-1'!J4854</f>
        <v>0</v>
      </c>
      <c r="C4851" s="78">
        <f>'Balance N-1'!K4854</f>
        <v>0</v>
      </c>
      <c r="D4851" s="78">
        <f>'Balance N-1'!L4854</f>
        <v>0</v>
      </c>
      <c r="E4851" s="78">
        <f>'Balance N-1'!M4854</f>
        <v>0</v>
      </c>
      <c r="F4851" s="78">
        <f>'Balance N-1'!N4854</f>
        <v>0</v>
      </c>
      <c r="G4851" s="78">
        <f>'Balance N-1'!O4854</f>
        <v>0</v>
      </c>
      <c r="H4851" s="78">
        <f>'Balance N-1'!P4854</f>
        <v>0</v>
      </c>
      <c r="I4851" s="79">
        <f t="shared" si="75"/>
        <v>0</v>
      </c>
    </row>
    <row r="4852" spans="1:9" ht="15.6">
      <c r="A4852" s="85">
        <f>'Balance N-1'!I4855</f>
        <v>0</v>
      </c>
      <c r="B4852" s="75">
        <f>'Balance N-1'!J4855</f>
        <v>0</v>
      </c>
      <c r="C4852" s="78">
        <f>'Balance N-1'!K4855</f>
        <v>0</v>
      </c>
      <c r="D4852" s="78">
        <f>'Balance N-1'!L4855</f>
        <v>0</v>
      </c>
      <c r="E4852" s="78">
        <f>'Balance N-1'!M4855</f>
        <v>0</v>
      </c>
      <c r="F4852" s="78">
        <f>'Balance N-1'!N4855</f>
        <v>0</v>
      </c>
      <c r="G4852" s="78">
        <f>'Balance N-1'!O4855</f>
        <v>0</v>
      </c>
      <c r="H4852" s="78">
        <f>'Balance N-1'!P4855</f>
        <v>0</v>
      </c>
      <c r="I4852" s="79">
        <f t="shared" si="75"/>
        <v>0</v>
      </c>
    </row>
    <row r="4853" spans="1:9" ht="15.6">
      <c r="A4853" s="85">
        <f>'Balance N-1'!I4856</f>
        <v>0</v>
      </c>
      <c r="B4853" s="75">
        <f>'Balance N-1'!J4856</f>
        <v>0</v>
      </c>
      <c r="C4853" s="78">
        <f>'Balance N-1'!K4856</f>
        <v>0</v>
      </c>
      <c r="D4853" s="78">
        <f>'Balance N-1'!L4856</f>
        <v>0</v>
      </c>
      <c r="E4853" s="78">
        <f>'Balance N-1'!M4856</f>
        <v>0</v>
      </c>
      <c r="F4853" s="78">
        <f>'Balance N-1'!N4856</f>
        <v>0</v>
      </c>
      <c r="G4853" s="78">
        <f>'Balance N-1'!O4856</f>
        <v>0</v>
      </c>
      <c r="H4853" s="78">
        <f>'Balance N-1'!P4856</f>
        <v>0</v>
      </c>
      <c r="I4853" s="79">
        <f t="shared" si="75"/>
        <v>0</v>
      </c>
    </row>
    <row r="4854" spans="1:9" ht="15.6">
      <c r="A4854" s="85">
        <f>'Balance N-1'!I4857</f>
        <v>0</v>
      </c>
      <c r="B4854" s="75">
        <f>'Balance N-1'!J4857</f>
        <v>0</v>
      </c>
      <c r="C4854" s="78">
        <f>'Balance N-1'!K4857</f>
        <v>0</v>
      </c>
      <c r="D4854" s="78">
        <f>'Balance N-1'!L4857</f>
        <v>0</v>
      </c>
      <c r="E4854" s="78">
        <f>'Balance N-1'!M4857</f>
        <v>0</v>
      </c>
      <c r="F4854" s="78">
        <f>'Balance N-1'!N4857</f>
        <v>0</v>
      </c>
      <c r="G4854" s="78">
        <f>'Balance N-1'!O4857</f>
        <v>0</v>
      </c>
      <c r="H4854" s="78">
        <f>'Balance N-1'!P4857</f>
        <v>0</v>
      </c>
      <c r="I4854" s="79">
        <f t="shared" si="75"/>
        <v>0</v>
      </c>
    </row>
    <row r="4855" spans="1:9" ht="15.6">
      <c r="A4855" s="85">
        <f>'Balance N-1'!I4858</f>
        <v>0</v>
      </c>
      <c r="B4855" s="75">
        <f>'Balance N-1'!J4858</f>
        <v>0</v>
      </c>
      <c r="C4855" s="78">
        <f>'Balance N-1'!K4858</f>
        <v>0</v>
      </c>
      <c r="D4855" s="78">
        <f>'Balance N-1'!L4858</f>
        <v>0</v>
      </c>
      <c r="E4855" s="78">
        <f>'Balance N-1'!M4858</f>
        <v>0</v>
      </c>
      <c r="F4855" s="78">
        <f>'Balance N-1'!N4858</f>
        <v>0</v>
      </c>
      <c r="G4855" s="78">
        <f>'Balance N-1'!O4858</f>
        <v>0</v>
      </c>
      <c r="H4855" s="78">
        <f>'Balance N-1'!P4858</f>
        <v>0</v>
      </c>
      <c r="I4855" s="79">
        <f t="shared" si="75"/>
        <v>0</v>
      </c>
    </row>
    <row r="4856" spans="1:9" ht="15.6">
      <c r="A4856" s="85">
        <f>'Balance N-1'!I4859</f>
        <v>0</v>
      </c>
      <c r="B4856" s="75">
        <f>'Balance N-1'!J4859</f>
        <v>0</v>
      </c>
      <c r="C4856" s="78">
        <f>'Balance N-1'!K4859</f>
        <v>0</v>
      </c>
      <c r="D4856" s="78">
        <f>'Balance N-1'!L4859</f>
        <v>0</v>
      </c>
      <c r="E4856" s="78">
        <f>'Balance N-1'!M4859</f>
        <v>0</v>
      </c>
      <c r="F4856" s="78">
        <f>'Balance N-1'!N4859</f>
        <v>0</v>
      </c>
      <c r="G4856" s="78">
        <f>'Balance N-1'!O4859</f>
        <v>0</v>
      </c>
      <c r="H4856" s="78">
        <f>'Balance N-1'!P4859</f>
        <v>0</v>
      </c>
      <c r="I4856" s="79">
        <f t="shared" si="75"/>
        <v>0</v>
      </c>
    </row>
    <row r="4857" spans="1:9" ht="15.6">
      <c r="A4857" s="85">
        <f>'Balance N-1'!I4860</f>
        <v>0</v>
      </c>
      <c r="B4857" s="75">
        <f>'Balance N-1'!J4860</f>
        <v>0</v>
      </c>
      <c r="C4857" s="78">
        <f>'Balance N-1'!K4860</f>
        <v>0</v>
      </c>
      <c r="D4857" s="78">
        <f>'Balance N-1'!L4860</f>
        <v>0</v>
      </c>
      <c r="E4857" s="78">
        <f>'Balance N-1'!M4860</f>
        <v>0</v>
      </c>
      <c r="F4857" s="78">
        <f>'Balance N-1'!N4860</f>
        <v>0</v>
      </c>
      <c r="G4857" s="78">
        <f>'Balance N-1'!O4860</f>
        <v>0</v>
      </c>
      <c r="H4857" s="78">
        <f>'Balance N-1'!P4860</f>
        <v>0</v>
      </c>
      <c r="I4857" s="79">
        <f t="shared" si="75"/>
        <v>0</v>
      </c>
    </row>
    <row r="4858" spans="1:9" ht="15.6">
      <c r="A4858" s="85">
        <f>'Balance N-1'!I4861</f>
        <v>0</v>
      </c>
      <c r="B4858" s="75">
        <f>'Balance N-1'!J4861</f>
        <v>0</v>
      </c>
      <c r="C4858" s="78">
        <f>'Balance N-1'!K4861</f>
        <v>0</v>
      </c>
      <c r="D4858" s="78">
        <f>'Balance N-1'!L4861</f>
        <v>0</v>
      </c>
      <c r="E4858" s="78">
        <f>'Balance N-1'!M4861</f>
        <v>0</v>
      </c>
      <c r="F4858" s="78">
        <f>'Balance N-1'!N4861</f>
        <v>0</v>
      </c>
      <c r="G4858" s="78">
        <f>'Balance N-1'!O4861</f>
        <v>0</v>
      </c>
      <c r="H4858" s="78">
        <f>'Balance N-1'!P4861</f>
        <v>0</v>
      </c>
      <c r="I4858" s="79">
        <f t="shared" si="75"/>
        <v>0</v>
      </c>
    </row>
    <row r="4859" spans="1:9" ht="15.6">
      <c r="A4859" s="85">
        <f>'Balance N-1'!I4862</f>
        <v>0</v>
      </c>
      <c r="B4859" s="75">
        <f>'Balance N-1'!J4862</f>
        <v>0</v>
      </c>
      <c r="C4859" s="78">
        <f>'Balance N-1'!K4862</f>
        <v>0</v>
      </c>
      <c r="D4859" s="78">
        <f>'Balance N-1'!L4862</f>
        <v>0</v>
      </c>
      <c r="E4859" s="78">
        <f>'Balance N-1'!M4862</f>
        <v>0</v>
      </c>
      <c r="F4859" s="78">
        <f>'Balance N-1'!N4862</f>
        <v>0</v>
      </c>
      <c r="G4859" s="78">
        <f>'Balance N-1'!O4862</f>
        <v>0</v>
      </c>
      <c r="H4859" s="78">
        <f>'Balance N-1'!P4862</f>
        <v>0</v>
      </c>
      <c r="I4859" s="79">
        <f t="shared" si="75"/>
        <v>0</v>
      </c>
    </row>
    <row r="4860" spans="1:9" ht="15.6">
      <c r="A4860" s="85">
        <f>'Balance N-1'!I4863</f>
        <v>0</v>
      </c>
      <c r="B4860" s="75">
        <f>'Balance N-1'!J4863</f>
        <v>0</v>
      </c>
      <c r="C4860" s="78">
        <f>'Balance N-1'!K4863</f>
        <v>0</v>
      </c>
      <c r="D4860" s="78">
        <f>'Balance N-1'!L4863</f>
        <v>0</v>
      </c>
      <c r="E4860" s="78">
        <f>'Balance N-1'!M4863</f>
        <v>0</v>
      </c>
      <c r="F4860" s="78">
        <f>'Balance N-1'!N4863</f>
        <v>0</v>
      </c>
      <c r="G4860" s="78">
        <f>'Balance N-1'!O4863</f>
        <v>0</v>
      </c>
      <c r="H4860" s="78">
        <f>'Balance N-1'!P4863</f>
        <v>0</v>
      </c>
      <c r="I4860" s="79">
        <f t="shared" si="75"/>
        <v>0</v>
      </c>
    </row>
    <row r="4861" spans="1:9" ht="15.6">
      <c r="A4861" s="85">
        <f>'Balance N-1'!I4864</f>
        <v>0</v>
      </c>
      <c r="B4861" s="75">
        <f>'Balance N-1'!J4864</f>
        <v>0</v>
      </c>
      <c r="C4861" s="78">
        <f>'Balance N-1'!K4864</f>
        <v>0</v>
      </c>
      <c r="D4861" s="78">
        <f>'Balance N-1'!L4864</f>
        <v>0</v>
      </c>
      <c r="E4861" s="78">
        <f>'Balance N-1'!M4864</f>
        <v>0</v>
      </c>
      <c r="F4861" s="78">
        <f>'Balance N-1'!N4864</f>
        <v>0</v>
      </c>
      <c r="G4861" s="78">
        <f>'Balance N-1'!O4864</f>
        <v>0</v>
      </c>
      <c r="H4861" s="78">
        <f>'Balance N-1'!P4864</f>
        <v>0</v>
      </c>
      <c r="I4861" s="79">
        <f t="shared" si="75"/>
        <v>0</v>
      </c>
    </row>
    <row r="4862" spans="1:9" ht="15.6">
      <c r="A4862" s="85">
        <f>'Balance N-1'!I4865</f>
        <v>0</v>
      </c>
      <c r="B4862" s="75">
        <f>'Balance N-1'!J4865</f>
        <v>0</v>
      </c>
      <c r="C4862" s="78">
        <f>'Balance N-1'!K4865</f>
        <v>0</v>
      </c>
      <c r="D4862" s="78">
        <f>'Balance N-1'!L4865</f>
        <v>0</v>
      </c>
      <c r="E4862" s="78">
        <f>'Balance N-1'!M4865</f>
        <v>0</v>
      </c>
      <c r="F4862" s="78">
        <f>'Balance N-1'!N4865</f>
        <v>0</v>
      </c>
      <c r="G4862" s="78">
        <f>'Balance N-1'!O4865</f>
        <v>0</v>
      </c>
      <c r="H4862" s="78">
        <f>'Balance N-1'!P4865</f>
        <v>0</v>
      </c>
      <c r="I4862" s="79">
        <f t="shared" si="75"/>
        <v>0</v>
      </c>
    </row>
    <row r="4863" spans="1:9" ht="15.6">
      <c r="A4863" s="85">
        <f>'Balance N-1'!I4866</f>
        <v>0</v>
      </c>
      <c r="B4863" s="75">
        <f>'Balance N-1'!J4866</f>
        <v>0</v>
      </c>
      <c r="C4863" s="78">
        <f>'Balance N-1'!K4866</f>
        <v>0</v>
      </c>
      <c r="D4863" s="78">
        <f>'Balance N-1'!L4866</f>
        <v>0</v>
      </c>
      <c r="E4863" s="78">
        <f>'Balance N-1'!M4866</f>
        <v>0</v>
      </c>
      <c r="F4863" s="78">
        <f>'Balance N-1'!N4866</f>
        <v>0</v>
      </c>
      <c r="G4863" s="78">
        <f>'Balance N-1'!O4866</f>
        <v>0</v>
      </c>
      <c r="H4863" s="78">
        <f>'Balance N-1'!P4866</f>
        <v>0</v>
      </c>
      <c r="I4863" s="79">
        <f t="shared" si="75"/>
        <v>0</v>
      </c>
    </row>
    <row r="4864" spans="1:9" ht="15.6">
      <c r="A4864" s="85">
        <f>'Balance N-1'!I4867</f>
        <v>0</v>
      </c>
      <c r="B4864" s="75">
        <f>'Balance N-1'!J4867</f>
        <v>0</v>
      </c>
      <c r="C4864" s="78">
        <f>'Balance N-1'!K4867</f>
        <v>0</v>
      </c>
      <c r="D4864" s="78">
        <f>'Balance N-1'!L4867</f>
        <v>0</v>
      </c>
      <c r="E4864" s="78">
        <f>'Balance N-1'!M4867</f>
        <v>0</v>
      </c>
      <c r="F4864" s="78">
        <f>'Balance N-1'!N4867</f>
        <v>0</v>
      </c>
      <c r="G4864" s="78">
        <f>'Balance N-1'!O4867</f>
        <v>0</v>
      </c>
      <c r="H4864" s="78">
        <f>'Balance N-1'!P4867</f>
        <v>0</v>
      </c>
      <c r="I4864" s="79">
        <f t="shared" si="75"/>
        <v>0</v>
      </c>
    </row>
    <row r="4865" spans="1:9" ht="15.6">
      <c r="A4865" s="85">
        <f>'Balance N-1'!I4868</f>
        <v>0</v>
      </c>
      <c r="B4865" s="75">
        <f>'Balance N-1'!J4868</f>
        <v>0</v>
      </c>
      <c r="C4865" s="78">
        <f>'Balance N-1'!K4868</f>
        <v>0</v>
      </c>
      <c r="D4865" s="78">
        <f>'Balance N-1'!L4868</f>
        <v>0</v>
      </c>
      <c r="E4865" s="78">
        <f>'Balance N-1'!M4868</f>
        <v>0</v>
      </c>
      <c r="F4865" s="78">
        <f>'Balance N-1'!N4868</f>
        <v>0</v>
      </c>
      <c r="G4865" s="78">
        <f>'Balance N-1'!O4868</f>
        <v>0</v>
      </c>
      <c r="H4865" s="78">
        <f>'Balance N-1'!P4868</f>
        <v>0</v>
      </c>
      <c r="I4865" s="79">
        <f t="shared" si="75"/>
        <v>0</v>
      </c>
    </row>
    <row r="4866" spans="1:9" ht="15.6">
      <c r="A4866" s="85">
        <f>'Balance N-1'!I4869</f>
        <v>0</v>
      </c>
      <c r="B4866" s="75">
        <f>'Balance N-1'!J4869</f>
        <v>0</v>
      </c>
      <c r="C4866" s="78">
        <f>'Balance N-1'!K4869</f>
        <v>0</v>
      </c>
      <c r="D4866" s="78">
        <f>'Balance N-1'!L4869</f>
        <v>0</v>
      </c>
      <c r="E4866" s="78">
        <f>'Balance N-1'!M4869</f>
        <v>0</v>
      </c>
      <c r="F4866" s="78">
        <f>'Balance N-1'!N4869</f>
        <v>0</v>
      </c>
      <c r="G4866" s="78">
        <f>'Balance N-1'!O4869</f>
        <v>0</v>
      </c>
      <c r="H4866" s="78">
        <f>'Balance N-1'!P4869</f>
        <v>0</v>
      </c>
      <c r="I4866" s="79">
        <f t="shared" si="75"/>
        <v>0</v>
      </c>
    </row>
    <row r="4867" spans="1:9" ht="15.6">
      <c r="A4867" s="85">
        <f>'Balance N-1'!I4870</f>
        <v>0</v>
      </c>
      <c r="B4867" s="75">
        <f>'Balance N-1'!J4870</f>
        <v>0</v>
      </c>
      <c r="C4867" s="78">
        <f>'Balance N-1'!K4870</f>
        <v>0</v>
      </c>
      <c r="D4867" s="78">
        <f>'Balance N-1'!L4870</f>
        <v>0</v>
      </c>
      <c r="E4867" s="78">
        <f>'Balance N-1'!M4870</f>
        <v>0</v>
      </c>
      <c r="F4867" s="78">
        <f>'Balance N-1'!N4870</f>
        <v>0</v>
      </c>
      <c r="G4867" s="78">
        <f>'Balance N-1'!O4870</f>
        <v>0</v>
      </c>
      <c r="H4867" s="78">
        <f>'Balance N-1'!P4870</f>
        <v>0</v>
      </c>
      <c r="I4867" s="79">
        <f t="shared" ref="I4867:I4930" si="76">(C4867-D4867)+(E4867-F4867)-(G4867-H4867)</f>
        <v>0</v>
      </c>
    </row>
    <row r="4868" spans="1:9" ht="15.6">
      <c r="A4868" s="85">
        <f>'Balance N-1'!I4871</f>
        <v>0</v>
      </c>
      <c r="B4868" s="75">
        <f>'Balance N-1'!J4871</f>
        <v>0</v>
      </c>
      <c r="C4868" s="78">
        <f>'Balance N-1'!K4871</f>
        <v>0</v>
      </c>
      <c r="D4868" s="78">
        <f>'Balance N-1'!L4871</f>
        <v>0</v>
      </c>
      <c r="E4868" s="78">
        <f>'Balance N-1'!M4871</f>
        <v>0</v>
      </c>
      <c r="F4868" s="78">
        <f>'Balance N-1'!N4871</f>
        <v>0</v>
      </c>
      <c r="G4868" s="78">
        <f>'Balance N-1'!O4871</f>
        <v>0</v>
      </c>
      <c r="H4868" s="78">
        <f>'Balance N-1'!P4871</f>
        <v>0</v>
      </c>
      <c r="I4868" s="79">
        <f t="shared" si="76"/>
        <v>0</v>
      </c>
    </row>
    <row r="4869" spans="1:9" ht="15.6">
      <c r="A4869" s="85">
        <f>'Balance N-1'!I4872</f>
        <v>0</v>
      </c>
      <c r="B4869" s="75">
        <f>'Balance N-1'!J4872</f>
        <v>0</v>
      </c>
      <c r="C4869" s="78">
        <f>'Balance N-1'!K4872</f>
        <v>0</v>
      </c>
      <c r="D4869" s="78">
        <f>'Balance N-1'!L4872</f>
        <v>0</v>
      </c>
      <c r="E4869" s="78">
        <f>'Balance N-1'!M4872</f>
        <v>0</v>
      </c>
      <c r="F4869" s="78">
        <f>'Balance N-1'!N4872</f>
        <v>0</v>
      </c>
      <c r="G4869" s="78">
        <f>'Balance N-1'!O4872</f>
        <v>0</v>
      </c>
      <c r="H4869" s="78">
        <f>'Balance N-1'!P4872</f>
        <v>0</v>
      </c>
      <c r="I4869" s="79">
        <f t="shared" si="76"/>
        <v>0</v>
      </c>
    </row>
    <row r="4870" spans="1:9" ht="15.6">
      <c r="A4870" s="85">
        <f>'Balance N-1'!I4873</f>
        <v>0</v>
      </c>
      <c r="B4870" s="75">
        <f>'Balance N-1'!J4873</f>
        <v>0</v>
      </c>
      <c r="C4870" s="78">
        <f>'Balance N-1'!K4873</f>
        <v>0</v>
      </c>
      <c r="D4870" s="78">
        <f>'Balance N-1'!L4873</f>
        <v>0</v>
      </c>
      <c r="E4870" s="78">
        <f>'Balance N-1'!M4873</f>
        <v>0</v>
      </c>
      <c r="F4870" s="78">
        <f>'Balance N-1'!N4873</f>
        <v>0</v>
      </c>
      <c r="G4870" s="78">
        <f>'Balance N-1'!O4873</f>
        <v>0</v>
      </c>
      <c r="H4870" s="78">
        <f>'Balance N-1'!P4873</f>
        <v>0</v>
      </c>
      <c r="I4870" s="79">
        <f t="shared" si="76"/>
        <v>0</v>
      </c>
    </row>
    <row r="4871" spans="1:9" ht="15.6">
      <c r="A4871" s="85">
        <f>'Balance N-1'!I4874</f>
        <v>0</v>
      </c>
      <c r="B4871" s="75">
        <f>'Balance N-1'!J4874</f>
        <v>0</v>
      </c>
      <c r="C4871" s="78">
        <f>'Balance N-1'!K4874</f>
        <v>0</v>
      </c>
      <c r="D4871" s="78">
        <f>'Balance N-1'!L4874</f>
        <v>0</v>
      </c>
      <c r="E4871" s="78">
        <f>'Balance N-1'!M4874</f>
        <v>0</v>
      </c>
      <c r="F4871" s="78">
        <f>'Balance N-1'!N4874</f>
        <v>0</v>
      </c>
      <c r="G4871" s="78">
        <f>'Balance N-1'!O4874</f>
        <v>0</v>
      </c>
      <c r="H4871" s="78">
        <f>'Balance N-1'!P4874</f>
        <v>0</v>
      </c>
      <c r="I4871" s="79">
        <f t="shared" si="76"/>
        <v>0</v>
      </c>
    </row>
    <row r="4872" spans="1:9" ht="15.6">
      <c r="A4872" s="85">
        <f>'Balance N-1'!I4875</f>
        <v>0</v>
      </c>
      <c r="B4872" s="75">
        <f>'Balance N-1'!J4875</f>
        <v>0</v>
      </c>
      <c r="C4872" s="78">
        <f>'Balance N-1'!K4875</f>
        <v>0</v>
      </c>
      <c r="D4872" s="78">
        <f>'Balance N-1'!L4875</f>
        <v>0</v>
      </c>
      <c r="E4872" s="78">
        <f>'Balance N-1'!M4875</f>
        <v>0</v>
      </c>
      <c r="F4872" s="78">
        <f>'Balance N-1'!N4875</f>
        <v>0</v>
      </c>
      <c r="G4872" s="78">
        <f>'Balance N-1'!O4875</f>
        <v>0</v>
      </c>
      <c r="H4872" s="78">
        <f>'Balance N-1'!P4875</f>
        <v>0</v>
      </c>
      <c r="I4872" s="79">
        <f t="shared" si="76"/>
        <v>0</v>
      </c>
    </row>
    <row r="4873" spans="1:9" ht="15.6">
      <c r="A4873" s="85">
        <f>'Balance N-1'!I4876</f>
        <v>0</v>
      </c>
      <c r="B4873" s="75">
        <f>'Balance N-1'!J4876</f>
        <v>0</v>
      </c>
      <c r="C4873" s="78">
        <f>'Balance N-1'!K4876</f>
        <v>0</v>
      </c>
      <c r="D4873" s="78">
        <f>'Balance N-1'!L4876</f>
        <v>0</v>
      </c>
      <c r="E4873" s="78">
        <f>'Balance N-1'!M4876</f>
        <v>0</v>
      </c>
      <c r="F4873" s="78">
        <f>'Balance N-1'!N4876</f>
        <v>0</v>
      </c>
      <c r="G4873" s="78">
        <f>'Balance N-1'!O4876</f>
        <v>0</v>
      </c>
      <c r="H4873" s="78">
        <f>'Balance N-1'!P4876</f>
        <v>0</v>
      </c>
      <c r="I4873" s="79">
        <f t="shared" si="76"/>
        <v>0</v>
      </c>
    </row>
    <row r="4874" spans="1:9" ht="15.6">
      <c r="A4874" s="85">
        <f>'Balance N-1'!I4877</f>
        <v>0</v>
      </c>
      <c r="B4874" s="75">
        <f>'Balance N-1'!J4877</f>
        <v>0</v>
      </c>
      <c r="C4874" s="78">
        <f>'Balance N-1'!K4877</f>
        <v>0</v>
      </c>
      <c r="D4874" s="78">
        <f>'Balance N-1'!L4877</f>
        <v>0</v>
      </c>
      <c r="E4874" s="78">
        <f>'Balance N-1'!M4877</f>
        <v>0</v>
      </c>
      <c r="F4874" s="78">
        <f>'Balance N-1'!N4877</f>
        <v>0</v>
      </c>
      <c r="G4874" s="78">
        <f>'Balance N-1'!O4877</f>
        <v>0</v>
      </c>
      <c r="H4874" s="78">
        <f>'Balance N-1'!P4877</f>
        <v>0</v>
      </c>
      <c r="I4874" s="79">
        <f t="shared" si="76"/>
        <v>0</v>
      </c>
    </row>
    <row r="4875" spans="1:9" ht="15.6">
      <c r="A4875" s="85">
        <f>'Balance N-1'!I4878</f>
        <v>0</v>
      </c>
      <c r="B4875" s="75">
        <f>'Balance N-1'!J4878</f>
        <v>0</v>
      </c>
      <c r="C4875" s="78">
        <f>'Balance N-1'!K4878</f>
        <v>0</v>
      </c>
      <c r="D4875" s="78">
        <f>'Balance N-1'!L4878</f>
        <v>0</v>
      </c>
      <c r="E4875" s="78">
        <f>'Balance N-1'!M4878</f>
        <v>0</v>
      </c>
      <c r="F4875" s="78">
        <f>'Balance N-1'!N4878</f>
        <v>0</v>
      </c>
      <c r="G4875" s="78">
        <f>'Balance N-1'!O4878</f>
        <v>0</v>
      </c>
      <c r="H4875" s="78">
        <f>'Balance N-1'!P4878</f>
        <v>0</v>
      </c>
      <c r="I4875" s="79">
        <f t="shared" si="76"/>
        <v>0</v>
      </c>
    </row>
    <row r="4876" spans="1:9" ht="15.6">
      <c r="A4876" s="85">
        <f>'Balance N-1'!I4879</f>
        <v>0</v>
      </c>
      <c r="B4876" s="75">
        <f>'Balance N-1'!J4879</f>
        <v>0</v>
      </c>
      <c r="C4876" s="78">
        <f>'Balance N-1'!K4879</f>
        <v>0</v>
      </c>
      <c r="D4876" s="78">
        <f>'Balance N-1'!L4879</f>
        <v>0</v>
      </c>
      <c r="E4876" s="78">
        <f>'Balance N-1'!M4879</f>
        <v>0</v>
      </c>
      <c r="F4876" s="78">
        <f>'Balance N-1'!N4879</f>
        <v>0</v>
      </c>
      <c r="G4876" s="78">
        <f>'Balance N-1'!O4879</f>
        <v>0</v>
      </c>
      <c r="H4876" s="78">
        <f>'Balance N-1'!P4879</f>
        <v>0</v>
      </c>
      <c r="I4876" s="79">
        <f t="shared" si="76"/>
        <v>0</v>
      </c>
    </row>
    <row r="4877" spans="1:9" ht="15.6">
      <c r="A4877" s="85">
        <f>'Balance N-1'!I4880</f>
        <v>0</v>
      </c>
      <c r="B4877" s="75">
        <f>'Balance N-1'!J4880</f>
        <v>0</v>
      </c>
      <c r="C4877" s="78">
        <f>'Balance N-1'!K4880</f>
        <v>0</v>
      </c>
      <c r="D4877" s="78">
        <f>'Balance N-1'!L4880</f>
        <v>0</v>
      </c>
      <c r="E4877" s="78">
        <f>'Balance N-1'!M4880</f>
        <v>0</v>
      </c>
      <c r="F4877" s="78">
        <f>'Balance N-1'!N4880</f>
        <v>0</v>
      </c>
      <c r="G4877" s="78">
        <f>'Balance N-1'!O4880</f>
        <v>0</v>
      </c>
      <c r="H4877" s="78">
        <f>'Balance N-1'!P4880</f>
        <v>0</v>
      </c>
      <c r="I4877" s="79">
        <f t="shared" si="76"/>
        <v>0</v>
      </c>
    </row>
    <row r="4878" spans="1:9" ht="15.6">
      <c r="A4878" s="85">
        <f>'Balance N-1'!I4881</f>
        <v>0</v>
      </c>
      <c r="B4878" s="75">
        <f>'Balance N-1'!J4881</f>
        <v>0</v>
      </c>
      <c r="C4878" s="78">
        <f>'Balance N-1'!K4881</f>
        <v>0</v>
      </c>
      <c r="D4878" s="78">
        <f>'Balance N-1'!L4881</f>
        <v>0</v>
      </c>
      <c r="E4878" s="78">
        <f>'Balance N-1'!M4881</f>
        <v>0</v>
      </c>
      <c r="F4878" s="78">
        <f>'Balance N-1'!N4881</f>
        <v>0</v>
      </c>
      <c r="G4878" s="78">
        <f>'Balance N-1'!O4881</f>
        <v>0</v>
      </c>
      <c r="H4878" s="78">
        <f>'Balance N-1'!P4881</f>
        <v>0</v>
      </c>
      <c r="I4878" s="79">
        <f t="shared" si="76"/>
        <v>0</v>
      </c>
    </row>
    <row r="4879" spans="1:9" ht="15.6">
      <c r="A4879" s="85">
        <f>'Balance N-1'!I4882</f>
        <v>0</v>
      </c>
      <c r="B4879" s="75">
        <f>'Balance N-1'!J4882</f>
        <v>0</v>
      </c>
      <c r="C4879" s="78">
        <f>'Balance N-1'!K4882</f>
        <v>0</v>
      </c>
      <c r="D4879" s="78">
        <f>'Balance N-1'!L4882</f>
        <v>0</v>
      </c>
      <c r="E4879" s="78">
        <f>'Balance N-1'!M4882</f>
        <v>0</v>
      </c>
      <c r="F4879" s="78">
        <f>'Balance N-1'!N4882</f>
        <v>0</v>
      </c>
      <c r="G4879" s="78">
        <f>'Balance N-1'!O4882</f>
        <v>0</v>
      </c>
      <c r="H4879" s="78">
        <f>'Balance N-1'!P4882</f>
        <v>0</v>
      </c>
      <c r="I4879" s="79">
        <f t="shared" si="76"/>
        <v>0</v>
      </c>
    </row>
    <row r="4880" spans="1:9" ht="15.6">
      <c r="A4880" s="85">
        <f>'Balance N-1'!I4883</f>
        <v>0</v>
      </c>
      <c r="B4880" s="75">
        <f>'Balance N-1'!J4883</f>
        <v>0</v>
      </c>
      <c r="C4880" s="78">
        <f>'Balance N-1'!K4883</f>
        <v>0</v>
      </c>
      <c r="D4880" s="78">
        <f>'Balance N-1'!L4883</f>
        <v>0</v>
      </c>
      <c r="E4880" s="78">
        <f>'Balance N-1'!M4883</f>
        <v>0</v>
      </c>
      <c r="F4880" s="78">
        <f>'Balance N-1'!N4883</f>
        <v>0</v>
      </c>
      <c r="G4880" s="78">
        <f>'Balance N-1'!O4883</f>
        <v>0</v>
      </c>
      <c r="H4880" s="78">
        <f>'Balance N-1'!P4883</f>
        <v>0</v>
      </c>
      <c r="I4880" s="79">
        <f t="shared" si="76"/>
        <v>0</v>
      </c>
    </row>
    <row r="4881" spans="1:9" ht="15.6">
      <c r="A4881" s="85">
        <f>'Balance N-1'!I4884</f>
        <v>0</v>
      </c>
      <c r="B4881" s="75">
        <f>'Balance N-1'!J4884</f>
        <v>0</v>
      </c>
      <c r="C4881" s="78">
        <f>'Balance N-1'!K4884</f>
        <v>0</v>
      </c>
      <c r="D4881" s="78">
        <f>'Balance N-1'!L4884</f>
        <v>0</v>
      </c>
      <c r="E4881" s="78">
        <f>'Balance N-1'!M4884</f>
        <v>0</v>
      </c>
      <c r="F4881" s="78">
        <f>'Balance N-1'!N4884</f>
        <v>0</v>
      </c>
      <c r="G4881" s="78">
        <f>'Balance N-1'!O4884</f>
        <v>0</v>
      </c>
      <c r="H4881" s="78">
        <f>'Balance N-1'!P4884</f>
        <v>0</v>
      </c>
      <c r="I4881" s="79">
        <f t="shared" si="76"/>
        <v>0</v>
      </c>
    </row>
    <row r="4882" spans="1:9" ht="15.6">
      <c r="A4882" s="85">
        <f>'Balance N-1'!I4885</f>
        <v>0</v>
      </c>
      <c r="B4882" s="75">
        <f>'Balance N-1'!J4885</f>
        <v>0</v>
      </c>
      <c r="C4882" s="78">
        <f>'Balance N-1'!K4885</f>
        <v>0</v>
      </c>
      <c r="D4882" s="78">
        <f>'Balance N-1'!L4885</f>
        <v>0</v>
      </c>
      <c r="E4882" s="78">
        <f>'Balance N-1'!M4885</f>
        <v>0</v>
      </c>
      <c r="F4882" s="78">
        <f>'Balance N-1'!N4885</f>
        <v>0</v>
      </c>
      <c r="G4882" s="78">
        <f>'Balance N-1'!O4885</f>
        <v>0</v>
      </c>
      <c r="H4882" s="78">
        <f>'Balance N-1'!P4885</f>
        <v>0</v>
      </c>
      <c r="I4882" s="79">
        <f t="shared" si="76"/>
        <v>0</v>
      </c>
    </row>
    <row r="4883" spans="1:9" ht="15.6">
      <c r="A4883" s="85">
        <f>'Balance N-1'!I4886</f>
        <v>0</v>
      </c>
      <c r="B4883" s="75">
        <f>'Balance N-1'!J4886</f>
        <v>0</v>
      </c>
      <c r="C4883" s="78">
        <f>'Balance N-1'!K4886</f>
        <v>0</v>
      </c>
      <c r="D4883" s="78">
        <f>'Balance N-1'!L4886</f>
        <v>0</v>
      </c>
      <c r="E4883" s="78">
        <f>'Balance N-1'!M4886</f>
        <v>0</v>
      </c>
      <c r="F4883" s="78">
        <f>'Balance N-1'!N4886</f>
        <v>0</v>
      </c>
      <c r="G4883" s="78">
        <f>'Balance N-1'!O4886</f>
        <v>0</v>
      </c>
      <c r="H4883" s="78">
        <f>'Balance N-1'!P4886</f>
        <v>0</v>
      </c>
      <c r="I4883" s="79">
        <f t="shared" si="76"/>
        <v>0</v>
      </c>
    </row>
    <row r="4884" spans="1:9" ht="15.6">
      <c r="A4884" s="85">
        <f>'Balance N-1'!I4887</f>
        <v>0</v>
      </c>
      <c r="B4884" s="75">
        <f>'Balance N-1'!J4887</f>
        <v>0</v>
      </c>
      <c r="C4884" s="78">
        <f>'Balance N-1'!K4887</f>
        <v>0</v>
      </c>
      <c r="D4884" s="78">
        <f>'Balance N-1'!L4887</f>
        <v>0</v>
      </c>
      <c r="E4884" s="78">
        <f>'Balance N-1'!M4887</f>
        <v>0</v>
      </c>
      <c r="F4884" s="78">
        <f>'Balance N-1'!N4887</f>
        <v>0</v>
      </c>
      <c r="G4884" s="78">
        <f>'Balance N-1'!O4887</f>
        <v>0</v>
      </c>
      <c r="H4884" s="78">
        <f>'Balance N-1'!P4887</f>
        <v>0</v>
      </c>
      <c r="I4884" s="79">
        <f t="shared" si="76"/>
        <v>0</v>
      </c>
    </row>
    <row r="4885" spans="1:9" ht="15.6">
      <c r="A4885" s="85">
        <f>'Balance N-1'!I4888</f>
        <v>0</v>
      </c>
      <c r="B4885" s="75">
        <f>'Balance N-1'!J4888</f>
        <v>0</v>
      </c>
      <c r="C4885" s="78">
        <f>'Balance N-1'!K4888</f>
        <v>0</v>
      </c>
      <c r="D4885" s="78">
        <f>'Balance N-1'!L4888</f>
        <v>0</v>
      </c>
      <c r="E4885" s="78">
        <f>'Balance N-1'!M4888</f>
        <v>0</v>
      </c>
      <c r="F4885" s="78">
        <f>'Balance N-1'!N4888</f>
        <v>0</v>
      </c>
      <c r="G4885" s="78">
        <f>'Balance N-1'!O4888</f>
        <v>0</v>
      </c>
      <c r="H4885" s="78">
        <f>'Balance N-1'!P4888</f>
        <v>0</v>
      </c>
      <c r="I4885" s="79">
        <f t="shared" si="76"/>
        <v>0</v>
      </c>
    </row>
    <row r="4886" spans="1:9" ht="15.6">
      <c r="A4886" s="85">
        <f>'Balance N-1'!I4889</f>
        <v>0</v>
      </c>
      <c r="B4886" s="75">
        <f>'Balance N-1'!J4889</f>
        <v>0</v>
      </c>
      <c r="C4886" s="78">
        <f>'Balance N-1'!K4889</f>
        <v>0</v>
      </c>
      <c r="D4886" s="78">
        <f>'Balance N-1'!L4889</f>
        <v>0</v>
      </c>
      <c r="E4886" s="78">
        <f>'Balance N-1'!M4889</f>
        <v>0</v>
      </c>
      <c r="F4886" s="78">
        <f>'Balance N-1'!N4889</f>
        <v>0</v>
      </c>
      <c r="G4886" s="78">
        <f>'Balance N-1'!O4889</f>
        <v>0</v>
      </c>
      <c r="H4886" s="78">
        <f>'Balance N-1'!P4889</f>
        <v>0</v>
      </c>
      <c r="I4886" s="79">
        <f t="shared" si="76"/>
        <v>0</v>
      </c>
    </row>
    <row r="4887" spans="1:9" ht="15.6">
      <c r="A4887" s="85">
        <f>'Balance N-1'!I4890</f>
        <v>0</v>
      </c>
      <c r="B4887" s="75">
        <f>'Balance N-1'!J4890</f>
        <v>0</v>
      </c>
      <c r="C4887" s="78">
        <f>'Balance N-1'!K4890</f>
        <v>0</v>
      </c>
      <c r="D4887" s="78">
        <f>'Balance N-1'!L4890</f>
        <v>0</v>
      </c>
      <c r="E4887" s="78">
        <f>'Balance N-1'!M4890</f>
        <v>0</v>
      </c>
      <c r="F4887" s="78">
        <f>'Balance N-1'!N4890</f>
        <v>0</v>
      </c>
      <c r="G4887" s="78">
        <f>'Balance N-1'!O4890</f>
        <v>0</v>
      </c>
      <c r="H4887" s="78">
        <f>'Balance N-1'!P4890</f>
        <v>0</v>
      </c>
      <c r="I4887" s="79">
        <f t="shared" si="76"/>
        <v>0</v>
      </c>
    </row>
    <row r="4888" spans="1:9" ht="15.6">
      <c r="A4888" s="85">
        <f>'Balance N-1'!I4891</f>
        <v>0</v>
      </c>
      <c r="B4888" s="75">
        <f>'Balance N-1'!J4891</f>
        <v>0</v>
      </c>
      <c r="C4888" s="78">
        <f>'Balance N-1'!K4891</f>
        <v>0</v>
      </c>
      <c r="D4888" s="78">
        <f>'Balance N-1'!L4891</f>
        <v>0</v>
      </c>
      <c r="E4888" s="78">
        <f>'Balance N-1'!M4891</f>
        <v>0</v>
      </c>
      <c r="F4888" s="78">
        <f>'Balance N-1'!N4891</f>
        <v>0</v>
      </c>
      <c r="G4888" s="78">
        <f>'Balance N-1'!O4891</f>
        <v>0</v>
      </c>
      <c r="H4888" s="78">
        <f>'Balance N-1'!P4891</f>
        <v>0</v>
      </c>
      <c r="I4888" s="79">
        <f t="shared" si="76"/>
        <v>0</v>
      </c>
    </row>
    <row r="4889" spans="1:9" ht="15.6">
      <c r="A4889" s="85">
        <f>'Balance N-1'!I4892</f>
        <v>0</v>
      </c>
      <c r="B4889" s="75">
        <f>'Balance N-1'!J4892</f>
        <v>0</v>
      </c>
      <c r="C4889" s="78">
        <f>'Balance N-1'!K4892</f>
        <v>0</v>
      </c>
      <c r="D4889" s="78">
        <f>'Balance N-1'!L4892</f>
        <v>0</v>
      </c>
      <c r="E4889" s="78">
        <f>'Balance N-1'!M4892</f>
        <v>0</v>
      </c>
      <c r="F4889" s="78">
        <f>'Balance N-1'!N4892</f>
        <v>0</v>
      </c>
      <c r="G4889" s="78">
        <f>'Balance N-1'!O4892</f>
        <v>0</v>
      </c>
      <c r="H4889" s="78">
        <f>'Balance N-1'!P4892</f>
        <v>0</v>
      </c>
      <c r="I4889" s="79">
        <f t="shared" si="76"/>
        <v>0</v>
      </c>
    </row>
    <row r="4890" spans="1:9" ht="15.6">
      <c r="A4890" s="85">
        <f>'Balance N-1'!I4893</f>
        <v>0</v>
      </c>
      <c r="B4890" s="75">
        <f>'Balance N-1'!J4893</f>
        <v>0</v>
      </c>
      <c r="C4890" s="78">
        <f>'Balance N-1'!K4893</f>
        <v>0</v>
      </c>
      <c r="D4890" s="78">
        <f>'Balance N-1'!L4893</f>
        <v>0</v>
      </c>
      <c r="E4890" s="78">
        <f>'Balance N-1'!M4893</f>
        <v>0</v>
      </c>
      <c r="F4890" s="78">
        <f>'Balance N-1'!N4893</f>
        <v>0</v>
      </c>
      <c r="G4890" s="78">
        <f>'Balance N-1'!O4893</f>
        <v>0</v>
      </c>
      <c r="H4890" s="78">
        <f>'Balance N-1'!P4893</f>
        <v>0</v>
      </c>
      <c r="I4890" s="79">
        <f t="shared" si="76"/>
        <v>0</v>
      </c>
    </row>
    <row r="4891" spans="1:9" ht="15.6">
      <c r="A4891" s="85">
        <f>'Balance N-1'!I4894</f>
        <v>0</v>
      </c>
      <c r="B4891" s="75">
        <f>'Balance N-1'!J4894</f>
        <v>0</v>
      </c>
      <c r="C4891" s="78">
        <f>'Balance N-1'!K4894</f>
        <v>0</v>
      </c>
      <c r="D4891" s="78">
        <f>'Balance N-1'!L4894</f>
        <v>0</v>
      </c>
      <c r="E4891" s="78">
        <f>'Balance N-1'!M4894</f>
        <v>0</v>
      </c>
      <c r="F4891" s="78">
        <f>'Balance N-1'!N4894</f>
        <v>0</v>
      </c>
      <c r="G4891" s="78">
        <f>'Balance N-1'!O4894</f>
        <v>0</v>
      </c>
      <c r="H4891" s="78">
        <f>'Balance N-1'!P4894</f>
        <v>0</v>
      </c>
      <c r="I4891" s="79">
        <f t="shared" si="76"/>
        <v>0</v>
      </c>
    </row>
    <row r="4892" spans="1:9" ht="15.6">
      <c r="A4892" s="85">
        <f>'Balance N-1'!I4895</f>
        <v>0</v>
      </c>
      <c r="B4892" s="75">
        <f>'Balance N-1'!J4895</f>
        <v>0</v>
      </c>
      <c r="C4892" s="78">
        <f>'Balance N-1'!K4895</f>
        <v>0</v>
      </c>
      <c r="D4892" s="78">
        <f>'Balance N-1'!L4895</f>
        <v>0</v>
      </c>
      <c r="E4892" s="78">
        <f>'Balance N-1'!M4895</f>
        <v>0</v>
      </c>
      <c r="F4892" s="78">
        <f>'Balance N-1'!N4895</f>
        <v>0</v>
      </c>
      <c r="G4892" s="78">
        <f>'Balance N-1'!O4895</f>
        <v>0</v>
      </c>
      <c r="H4892" s="78">
        <f>'Balance N-1'!P4895</f>
        <v>0</v>
      </c>
      <c r="I4892" s="79">
        <f t="shared" si="76"/>
        <v>0</v>
      </c>
    </row>
    <row r="4893" spans="1:9" ht="15.6">
      <c r="A4893" s="85">
        <f>'Balance N-1'!I4896</f>
        <v>0</v>
      </c>
      <c r="B4893" s="75">
        <f>'Balance N-1'!J4896</f>
        <v>0</v>
      </c>
      <c r="C4893" s="78">
        <f>'Balance N-1'!K4896</f>
        <v>0</v>
      </c>
      <c r="D4893" s="78">
        <f>'Balance N-1'!L4896</f>
        <v>0</v>
      </c>
      <c r="E4893" s="78">
        <f>'Balance N-1'!M4896</f>
        <v>0</v>
      </c>
      <c r="F4893" s="78">
        <f>'Balance N-1'!N4896</f>
        <v>0</v>
      </c>
      <c r="G4893" s="78">
        <f>'Balance N-1'!O4896</f>
        <v>0</v>
      </c>
      <c r="H4893" s="78">
        <f>'Balance N-1'!P4896</f>
        <v>0</v>
      </c>
      <c r="I4893" s="79">
        <f t="shared" si="76"/>
        <v>0</v>
      </c>
    </row>
    <row r="4894" spans="1:9" ht="15.6">
      <c r="A4894" s="85">
        <f>'Balance N-1'!I4897</f>
        <v>0</v>
      </c>
      <c r="B4894" s="75">
        <f>'Balance N-1'!J4897</f>
        <v>0</v>
      </c>
      <c r="C4894" s="78">
        <f>'Balance N-1'!K4897</f>
        <v>0</v>
      </c>
      <c r="D4894" s="78">
        <f>'Balance N-1'!L4897</f>
        <v>0</v>
      </c>
      <c r="E4894" s="78">
        <f>'Balance N-1'!M4897</f>
        <v>0</v>
      </c>
      <c r="F4894" s="78">
        <f>'Balance N-1'!N4897</f>
        <v>0</v>
      </c>
      <c r="G4894" s="78">
        <f>'Balance N-1'!O4897</f>
        <v>0</v>
      </c>
      <c r="H4894" s="78">
        <f>'Balance N-1'!P4897</f>
        <v>0</v>
      </c>
      <c r="I4894" s="79">
        <f t="shared" si="76"/>
        <v>0</v>
      </c>
    </row>
    <row r="4895" spans="1:9" ht="15.6">
      <c r="A4895" s="85">
        <f>'Balance N-1'!I4898</f>
        <v>0</v>
      </c>
      <c r="B4895" s="75">
        <f>'Balance N-1'!J4898</f>
        <v>0</v>
      </c>
      <c r="C4895" s="78">
        <f>'Balance N-1'!K4898</f>
        <v>0</v>
      </c>
      <c r="D4895" s="78">
        <f>'Balance N-1'!L4898</f>
        <v>0</v>
      </c>
      <c r="E4895" s="78">
        <f>'Balance N-1'!M4898</f>
        <v>0</v>
      </c>
      <c r="F4895" s="78">
        <f>'Balance N-1'!N4898</f>
        <v>0</v>
      </c>
      <c r="G4895" s="78">
        <f>'Balance N-1'!O4898</f>
        <v>0</v>
      </c>
      <c r="H4895" s="78">
        <f>'Balance N-1'!P4898</f>
        <v>0</v>
      </c>
      <c r="I4895" s="79">
        <f t="shared" si="76"/>
        <v>0</v>
      </c>
    </row>
    <row r="4896" spans="1:9" ht="15.6">
      <c r="A4896" s="85">
        <f>'Balance N-1'!I4899</f>
        <v>0</v>
      </c>
      <c r="B4896" s="75">
        <f>'Balance N-1'!J4899</f>
        <v>0</v>
      </c>
      <c r="C4896" s="78">
        <f>'Balance N-1'!K4899</f>
        <v>0</v>
      </c>
      <c r="D4896" s="78">
        <f>'Balance N-1'!L4899</f>
        <v>0</v>
      </c>
      <c r="E4896" s="78">
        <f>'Balance N-1'!M4899</f>
        <v>0</v>
      </c>
      <c r="F4896" s="78">
        <f>'Balance N-1'!N4899</f>
        <v>0</v>
      </c>
      <c r="G4896" s="78">
        <f>'Balance N-1'!O4899</f>
        <v>0</v>
      </c>
      <c r="H4896" s="78">
        <f>'Balance N-1'!P4899</f>
        <v>0</v>
      </c>
      <c r="I4896" s="79">
        <f t="shared" si="76"/>
        <v>0</v>
      </c>
    </row>
    <row r="4897" spans="1:9" ht="15.6">
      <c r="A4897" s="85">
        <f>'Balance N-1'!I4900</f>
        <v>0</v>
      </c>
      <c r="B4897" s="75">
        <f>'Balance N-1'!J4900</f>
        <v>0</v>
      </c>
      <c r="C4897" s="78">
        <f>'Balance N-1'!K4900</f>
        <v>0</v>
      </c>
      <c r="D4897" s="78">
        <f>'Balance N-1'!L4900</f>
        <v>0</v>
      </c>
      <c r="E4897" s="78">
        <f>'Balance N-1'!M4900</f>
        <v>0</v>
      </c>
      <c r="F4897" s="78">
        <f>'Balance N-1'!N4900</f>
        <v>0</v>
      </c>
      <c r="G4897" s="78">
        <f>'Balance N-1'!O4900</f>
        <v>0</v>
      </c>
      <c r="H4897" s="78">
        <f>'Balance N-1'!P4900</f>
        <v>0</v>
      </c>
      <c r="I4897" s="79">
        <f t="shared" si="76"/>
        <v>0</v>
      </c>
    </row>
    <row r="4898" spans="1:9" ht="15.6">
      <c r="A4898" s="85">
        <f>'Balance N-1'!I4901</f>
        <v>0</v>
      </c>
      <c r="B4898" s="75">
        <f>'Balance N-1'!J4901</f>
        <v>0</v>
      </c>
      <c r="C4898" s="78">
        <f>'Balance N-1'!K4901</f>
        <v>0</v>
      </c>
      <c r="D4898" s="78">
        <f>'Balance N-1'!L4901</f>
        <v>0</v>
      </c>
      <c r="E4898" s="78">
        <f>'Balance N-1'!M4901</f>
        <v>0</v>
      </c>
      <c r="F4898" s="78">
        <f>'Balance N-1'!N4901</f>
        <v>0</v>
      </c>
      <c r="G4898" s="78">
        <f>'Balance N-1'!O4901</f>
        <v>0</v>
      </c>
      <c r="H4898" s="78">
        <f>'Balance N-1'!P4901</f>
        <v>0</v>
      </c>
      <c r="I4898" s="79">
        <f t="shared" si="76"/>
        <v>0</v>
      </c>
    </row>
    <row r="4899" spans="1:9" ht="15.6">
      <c r="A4899" s="85">
        <f>'Balance N-1'!I4902</f>
        <v>0</v>
      </c>
      <c r="B4899" s="75">
        <f>'Balance N-1'!J4902</f>
        <v>0</v>
      </c>
      <c r="C4899" s="78">
        <f>'Balance N-1'!K4902</f>
        <v>0</v>
      </c>
      <c r="D4899" s="78">
        <f>'Balance N-1'!L4902</f>
        <v>0</v>
      </c>
      <c r="E4899" s="78">
        <f>'Balance N-1'!M4902</f>
        <v>0</v>
      </c>
      <c r="F4899" s="78">
        <f>'Balance N-1'!N4902</f>
        <v>0</v>
      </c>
      <c r="G4899" s="78">
        <f>'Balance N-1'!O4902</f>
        <v>0</v>
      </c>
      <c r="H4899" s="78">
        <f>'Balance N-1'!P4902</f>
        <v>0</v>
      </c>
      <c r="I4899" s="79">
        <f t="shared" si="76"/>
        <v>0</v>
      </c>
    </row>
    <row r="4900" spans="1:9" ht="15.6">
      <c r="A4900" s="85">
        <f>'Balance N-1'!I4903</f>
        <v>0</v>
      </c>
      <c r="B4900" s="75">
        <f>'Balance N-1'!J4903</f>
        <v>0</v>
      </c>
      <c r="C4900" s="78">
        <f>'Balance N-1'!K4903</f>
        <v>0</v>
      </c>
      <c r="D4900" s="78">
        <f>'Balance N-1'!L4903</f>
        <v>0</v>
      </c>
      <c r="E4900" s="78">
        <f>'Balance N-1'!M4903</f>
        <v>0</v>
      </c>
      <c r="F4900" s="78">
        <f>'Balance N-1'!N4903</f>
        <v>0</v>
      </c>
      <c r="G4900" s="78">
        <f>'Balance N-1'!O4903</f>
        <v>0</v>
      </c>
      <c r="H4900" s="78">
        <f>'Balance N-1'!P4903</f>
        <v>0</v>
      </c>
      <c r="I4900" s="79">
        <f t="shared" si="76"/>
        <v>0</v>
      </c>
    </row>
    <row r="4901" spans="1:9" ht="15.6">
      <c r="A4901" s="85">
        <f>'Balance N-1'!I4904</f>
        <v>0</v>
      </c>
      <c r="B4901" s="75">
        <f>'Balance N-1'!J4904</f>
        <v>0</v>
      </c>
      <c r="C4901" s="78">
        <f>'Balance N-1'!K4904</f>
        <v>0</v>
      </c>
      <c r="D4901" s="78">
        <f>'Balance N-1'!L4904</f>
        <v>0</v>
      </c>
      <c r="E4901" s="78">
        <f>'Balance N-1'!M4904</f>
        <v>0</v>
      </c>
      <c r="F4901" s="78">
        <f>'Balance N-1'!N4904</f>
        <v>0</v>
      </c>
      <c r="G4901" s="78">
        <f>'Balance N-1'!O4904</f>
        <v>0</v>
      </c>
      <c r="H4901" s="78">
        <f>'Balance N-1'!P4904</f>
        <v>0</v>
      </c>
      <c r="I4901" s="79">
        <f t="shared" si="76"/>
        <v>0</v>
      </c>
    </row>
    <row r="4902" spans="1:9" ht="15.6">
      <c r="A4902" s="85">
        <f>'Balance N-1'!I4905</f>
        <v>0</v>
      </c>
      <c r="B4902" s="75">
        <f>'Balance N-1'!J4905</f>
        <v>0</v>
      </c>
      <c r="C4902" s="78">
        <f>'Balance N-1'!K4905</f>
        <v>0</v>
      </c>
      <c r="D4902" s="78">
        <f>'Balance N-1'!L4905</f>
        <v>0</v>
      </c>
      <c r="E4902" s="78">
        <f>'Balance N-1'!M4905</f>
        <v>0</v>
      </c>
      <c r="F4902" s="78">
        <f>'Balance N-1'!N4905</f>
        <v>0</v>
      </c>
      <c r="G4902" s="78">
        <f>'Balance N-1'!O4905</f>
        <v>0</v>
      </c>
      <c r="H4902" s="78">
        <f>'Balance N-1'!P4905</f>
        <v>0</v>
      </c>
      <c r="I4902" s="79">
        <f t="shared" si="76"/>
        <v>0</v>
      </c>
    </row>
    <row r="4903" spans="1:9" ht="15.6">
      <c r="A4903" s="85">
        <f>'Balance N-1'!I4906</f>
        <v>0</v>
      </c>
      <c r="B4903" s="75">
        <f>'Balance N-1'!J4906</f>
        <v>0</v>
      </c>
      <c r="C4903" s="78">
        <f>'Balance N-1'!K4906</f>
        <v>0</v>
      </c>
      <c r="D4903" s="78">
        <f>'Balance N-1'!L4906</f>
        <v>0</v>
      </c>
      <c r="E4903" s="78">
        <f>'Balance N-1'!M4906</f>
        <v>0</v>
      </c>
      <c r="F4903" s="78">
        <f>'Balance N-1'!N4906</f>
        <v>0</v>
      </c>
      <c r="G4903" s="78">
        <f>'Balance N-1'!O4906</f>
        <v>0</v>
      </c>
      <c r="H4903" s="78">
        <f>'Balance N-1'!P4906</f>
        <v>0</v>
      </c>
      <c r="I4903" s="79">
        <f t="shared" si="76"/>
        <v>0</v>
      </c>
    </row>
    <row r="4904" spans="1:9" ht="15.6">
      <c r="A4904" s="85">
        <f>'Balance N-1'!I4907</f>
        <v>0</v>
      </c>
      <c r="B4904" s="75">
        <f>'Balance N-1'!J4907</f>
        <v>0</v>
      </c>
      <c r="C4904" s="78">
        <f>'Balance N-1'!K4907</f>
        <v>0</v>
      </c>
      <c r="D4904" s="78">
        <f>'Balance N-1'!L4907</f>
        <v>0</v>
      </c>
      <c r="E4904" s="78">
        <f>'Balance N-1'!M4907</f>
        <v>0</v>
      </c>
      <c r="F4904" s="78">
        <f>'Balance N-1'!N4907</f>
        <v>0</v>
      </c>
      <c r="G4904" s="78">
        <f>'Balance N-1'!O4907</f>
        <v>0</v>
      </c>
      <c r="H4904" s="78">
        <f>'Balance N-1'!P4907</f>
        <v>0</v>
      </c>
      <c r="I4904" s="79">
        <f t="shared" si="76"/>
        <v>0</v>
      </c>
    </row>
    <row r="4905" spans="1:9" ht="15.6">
      <c r="A4905" s="85">
        <f>'Balance N-1'!I4908</f>
        <v>0</v>
      </c>
      <c r="B4905" s="75">
        <f>'Balance N-1'!J4908</f>
        <v>0</v>
      </c>
      <c r="C4905" s="78">
        <f>'Balance N-1'!K4908</f>
        <v>0</v>
      </c>
      <c r="D4905" s="78">
        <f>'Balance N-1'!L4908</f>
        <v>0</v>
      </c>
      <c r="E4905" s="78">
        <f>'Balance N-1'!M4908</f>
        <v>0</v>
      </c>
      <c r="F4905" s="78">
        <f>'Balance N-1'!N4908</f>
        <v>0</v>
      </c>
      <c r="G4905" s="78">
        <f>'Balance N-1'!O4908</f>
        <v>0</v>
      </c>
      <c r="H4905" s="78">
        <f>'Balance N-1'!P4908</f>
        <v>0</v>
      </c>
      <c r="I4905" s="79">
        <f t="shared" si="76"/>
        <v>0</v>
      </c>
    </row>
    <row r="4906" spans="1:9" ht="15.6">
      <c r="A4906" s="85">
        <f>'Balance N-1'!I4909</f>
        <v>0</v>
      </c>
      <c r="B4906" s="75">
        <f>'Balance N-1'!J4909</f>
        <v>0</v>
      </c>
      <c r="C4906" s="78">
        <f>'Balance N-1'!K4909</f>
        <v>0</v>
      </c>
      <c r="D4906" s="78">
        <f>'Balance N-1'!L4909</f>
        <v>0</v>
      </c>
      <c r="E4906" s="78">
        <f>'Balance N-1'!M4909</f>
        <v>0</v>
      </c>
      <c r="F4906" s="78">
        <f>'Balance N-1'!N4909</f>
        <v>0</v>
      </c>
      <c r="G4906" s="78">
        <f>'Balance N-1'!O4909</f>
        <v>0</v>
      </c>
      <c r="H4906" s="78">
        <f>'Balance N-1'!P4909</f>
        <v>0</v>
      </c>
      <c r="I4906" s="79">
        <f t="shared" si="76"/>
        <v>0</v>
      </c>
    </row>
    <row r="4907" spans="1:9" ht="15.6">
      <c r="A4907" s="85">
        <f>'Balance N-1'!I4910</f>
        <v>0</v>
      </c>
      <c r="B4907" s="75">
        <f>'Balance N-1'!J4910</f>
        <v>0</v>
      </c>
      <c r="C4907" s="78">
        <f>'Balance N-1'!K4910</f>
        <v>0</v>
      </c>
      <c r="D4907" s="78">
        <f>'Balance N-1'!L4910</f>
        <v>0</v>
      </c>
      <c r="E4907" s="78">
        <f>'Balance N-1'!M4910</f>
        <v>0</v>
      </c>
      <c r="F4907" s="78">
        <f>'Balance N-1'!N4910</f>
        <v>0</v>
      </c>
      <c r="G4907" s="78">
        <f>'Balance N-1'!O4910</f>
        <v>0</v>
      </c>
      <c r="H4907" s="78">
        <f>'Balance N-1'!P4910</f>
        <v>0</v>
      </c>
      <c r="I4907" s="79">
        <f t="shared" si="76"/>
        <v>0</v>
      </c>
    </row>
    <row r="4908" spans="1:9" ht="15.6">
      <c r="A4908" s="85">
        <f>'Balance N-1'!I4911</f>
        <v>0</v>
      </c>
      <c r="B4908" s="75">
        <f>'Balance N-1'!J4911</f>
        <v>0</v>
      </c>
      <c r="C4908" s="78">
        <f>'Balance N-1'!K4911</f>
        <v>0</v>
      </c>
      <c r="D4908" s="78">
        <f>'Balance N-1'!L4911</f>
        <v>0</v>
      </c>
      <c r="E4908" s="78">
        <f>'Balance N-1'!M4911</f>
        <v>0</v>
      </c>
      <c r="F4908" s="78">
        <f>'Balance N-1'!N4911</f>
        <v>0</v>
      </c>
      <c r="G4908" s="78">
        <f>'Balance N-1'!O4911</f>
        <v>0</v>
      </c>
      <c r="H4908" s="78">
        <f>'Balance N-1'!P4911</f>
        <v>0</v>
      </c>
      <c r="I4908" s="79">
        <f t="shared" si="76"/>
        <v>0</v>
      </c>
    </row>
    <row r="4909" spans="1:9" ht="15.6">
      <c r="A4909" s="85">
        <f>'Balance N-1'!I4912</f>
        <v>0</v>
      </c>
      <c r="B4909" s="75">
        <f>'Balance N-1'!J4912</f>
        <v>0</v>
      </c>
      <c r="C4909" s="78">
        <f>'Balance N-1'!K4912</f>
        <v>0</v>
      </c>
      <c r="D4909" s="78">
        <f>'Balance N-1'!L4912</f>
        <v>0</v>
      </c>
      <c r="E4909" s="78">
        <f>'Balance N-1'!M4912</f>
        <v>0</v>
      </c>
      <c r="F4909" s="78">
        <f>'Balance N-1'!N4912</f>
        <v>0</v>
      </c>
      <c r="G4909" s="78">
        <f>'Balance N-1'!O4912</f>
        <v>0</v>
      </c>
      <c r="H4909" s="78">
        <f>'Balance N-1'!P4912</f>
        <v>0</v>
      </c>
      <c r="I4909" s="79">
        <f t="shared" si="76"/>
        <v>0</v>
      </c>
    </row>
    <row r="4910" spans="1:9" ht="15.6">
      <c r="A4910" s="85">
        <f>'Balance N-1'!I4913</f>
        <v>0</v>
      </c>
      <c r="B4910" s="75">
        <f>'Balance N-1'!J4913</f>
        <v>0</v>
      </c>
      <c r="C4910" s="78">
        <f>'Balance N-1'!K4913</f>
        <v>0</v>
      </c>
      <c r="D4910" s="78">
        <f>'Balance N-1'!L4913</f>
        <v>0</v>
      </c>
      <c r="E4910" s="78">
        <f>'Balance N-1'!M4913</f>
        <v>0</v>
      </c>
      <c r="F4910" s="78">
        <f>'Balance N-1'!N4913</f>
        <v>0</v>
      </c>
      <c r="G4910" s="78">
        <f>'Balance N-1'!O4913</f>
        <v>0</v>
      </c>
      <c r="H4910" s="78">
        <f>'Balance N-1'!P4913</f>
        <v>0</v>
      </c>
      <c r="I4910" s="79">
        <f t="shared" si="76"/>
        <v>0</v>
      </c>
    </row>
    <row r="4911" spans="1:9" ht="15.6">
      <c r="A4911" s="85">
        <f>'Balance N-1'!I4914</f>
        <v>0</v>
      </c>
      <c r="B4911" s="75">
        <f>'Balance N-1'!J4914</f>
        <v>0</v>
      </c>
      <c r="C4911" s="78">
        <f>'Balance N-1'!K4914</f>
        <v>0</v>
      </c>
      <c r="D4911" s="78">
        <f>'Balance N-1'!L4914</f>
        <v>0</v>
      </c>
      <c r="E4911" s="78">
        <f>'Balance N-1'!M4914</f>
        <v>0</v>
      </c>
      <c r="F4911" s="78">
        <f>'Balance N-1'!N4914</f>
        <v>0</v>
      </c>
      <c r="G4911" s="78">
        <f>'Balance N-1'!O4914</f>
        <v>0</v>
      </c>
      <c r="H4911" s="78">
        <f>'Balance N-1'!P4914</f>
        <v>0</v>
      </c>
      <c r="I4911" s="79">
        <f t="shared" si="76"/>
        <v>0</v>
      </c>
    </row>
    <row r="4912" spans="1:9" ht="15.6">
      <c r="A4912" s="85">
        <f>'Balance N-1'!I4915</f>
        <v>0</v>
      </c>
      <c r="B4912" s="75">
        <f>'Balance N-1'!J4915</f>
        <v>0</v>
      </c>
      <c r="C4912" s="78">
        <f>'Balance N-1'!K4915</f>
        <v>0</v>
      </c>
      <c r="D4912" s="78">
        <f>'Balance N-1'!L4915</f>
        <v>0</v>
      </c>
      <c r="E4912" s="78">
        <f>'Balance N-1'!M4915</f>
        <v>0</v>
      </c>
      <c r="F4912" s="78">
        <f>'Balance N-1'!N4915</f>
        <v>0</v>
      </c>
      <c r="G4912" s="78">
        <f>'Balance N-1'!O4915</f>
        <v>0</v>
      </c>
      <c r="H4912" s="78">
        <f>'Balance N-1'!P4915</f>
        <v>0</v>
      </c>
      <c r="I4912" s="79">
        <f t="shared" si="76"/>
        <v>0</v>
      </c>
    </row>
    <row r="4913" spans="1:9" ht="15.6">
      <c r="A4913" s="85">
        <f>'Balance N-1'!I4916</f>
        <v>0</v>
      </c>
      <c r="B4913" s="75">
        <f>'Balance N-1'!J4916</f>
        <v>0</v>
      </c>
      <c r="C4913" s="78">
        <f>'Balance N-1'!K4916</f>
        <v>0</v>
      </c>
      <c r="D4913" s="78">
        <f>'Balance N-1'!L4916</f>
        <v>0</v>
      </c>
      <c r="E4913" s="78">
        <f>'Balance N-1'!M4916</f>
        <v>0</v>
      </c>
      <c r="F4913" s="78">
        <f>'Balance N-1'!N4916</f>
        <v>0</v>
      </c>
      <c r="G4913" s="78">
        <f>'Balance N-1'!O4916</f>
        <v>0</v>
      </c>
      <c r="H4913" s="78">
        <f>'Balance N-1'!P4916</f>
        <v>0</v>
      </c>
      <c r="I4913" s="79">
        <f t="shared" si="76"/>
        <v>0</v>
      </c>
    </row>
    <row r="4914" spans="1:9" ht="15.6">
      <c r="A4914" s="85">
        <f>'Balance N-1'!I4917</f>
        <v>0</v>
      </c>
      <c r="B4914" s="75">
        <f>'Balance N-1'!J4917</f>
        <v>0</v>
      </c>
      <c r="C4914" s="78">
        <f>'Balance N-1'!K4917</f>
        <v>0</v>
      </c>
      <c r="D4914" s="78">
        <f>'Balance N-1'!L4917</f>
        <v>0</v>
      </c>
      <c r="E4914" s="78">
        <f>'Balance N-1'!M4917</f>
        <v>0</v>
      </c>
      <c r="F4914" s="78">
        <f>'Balance N-1'!N4917</f>
        <v>0</v>
      </c>
      <c r="G4914" s="78">
        <f>'Balance N-1'!O4917</f>
        <v>0</v>
      </c>
      <c r="H4914" s="78">
        <f>'Balance N-1'!P4917</f>
        <v>0</v>
      </c>
      <c r="I4914" s="79">
        <f t="shared" si="76"/>
        <v>0</v>
      </c>
    </row>
    <row r="4915" spans="1:9" ht="15.6">
      <c r="A4915" s="85">
        <f>'Balance N-1'!I4918</f>
        <v>0</v>
      </c>
      <c r="B4915" s="75">
        <f>'Balance N-1'!J4918</f>
        <v>0</v>
      </c>
      <c r="C4915" s="78">
        <f>'Balance N-1'!K4918</f>
        <v>0</v>
      </c>
      <c r="D4915" s="78">
        <f>'Balance N-1'!L4918</f>
        <v>0</v>
      </c>
      <c r="E4915" s="78">
        <f>'Balance N-1'!M4918</f>
        <v>0</v>
      </c>
      <c r="F4915" s="78">
        <f>'Balance N-1'!N4918</f>
        <v>0</v>
      </c>
      <c r="G4915" s="78">
        <f>'Balance N-1'!O4918</f>
        <v>0</v>
      </c>
      <c r="H4915" s="78">
        <f>'Balance N-1'!P4918</f>
        <v>0</v>
      </c>
      <c r="I4915" s="79">
        <f t="shared" si="76"/>
        <v>0</v>
      </c>
    </row>
    <row r="4916" spans="1:9" ht="15.6">
      <c r="A4916" s="85">
        <f>'Balance N-1'!I4919</f>
        <v>0</v>
      </c>
      <c r="B4916" s="75">
        <f>'Balance N-1'!J4919</f>
        <v>0</v>
      </c>
      <c r="C4916" s="78">
        <f>'Balance N-1'!K4919</f>
        <v>0</v>
      </c>
      <c r="D4916" s="78">
        <f>'Balance N-1'!L4919</f>
        <v>0</v>
      </c>
      <c r="E4916" s="78">
        <f>'Balance N-1'!M4919</f>
        <v>0</v>
      </c>
      <c r="F4916" s="78">
        <f>'Balance N-1'!N4919</f>
        <v>0</v>
      </c>
      <c r="G4916" s="78">
        <f>'Balance N-1'!O4919</f>
        <v>0</v>
      </c>
      <c r="H4916" s="78">
        <f>'Balance N-1'!P4919</f>
        <v>0</v>
      </c>
      <c r="I4916" s="79">
        <f t="shared" si="76"/>
        <v>0</v>
      </c>
    </row>
    <row r="4917" spans="1:9" ht="15.6">
      <c r="A4917" s="85">
        <f>'Balance N-1'!I4920</f>
        <v>0</v>
      </c>
      <c r="B4917" s="75">
        <f>'Balance N-1'!J4920</f>
        <v>0</v>
      </c>
      <c r="C4917" s="78">
        <f>'Balance N-1'!K4920</f>
        <v>0</v>
      </c>
      <c r="D4917" s="78">
        <f>'Balance N-1'!L4920</f>
        <v>0</v>
      </c>
      <c r="E4917" s="78">
        <f>'Balance N-1'!M4920</f>
        <v>0</v>
      </c>
      <c r="F4917" s="78">
        <f>'Balance N-1'!N4920</f>
        <v>0</v>
      </c>
      <c r="G4917" s="78">
        <f>'Balance N-1'!O4920</f>
        <v>0</v>
      </c>
      <c r="H4917" s="78">
        <f>'Balance N-1'!P4920</f>
        <v>0</v>
      </c>
      <c r="I4917" s="79">
        <f t="shared" si="76"/>
        <v>0</v>
      </c>
    </row>
    <row r="4918" spans="1:9" ht="15.6">
      <c r="A4918" s="85">
        <f>'Balance N-1'!I4921</f>
        <v>0</v>
      </c>
      <c r="B4918" s="75">
        <f>'Balance N-1'!J4921</f>
        <v>0</v>
      </c>
      <c r="C4918" s="78">
        <f>'Balance N-1'!K4921</f>
        <v>0</v>
      </c>
      <c r="D4918" s="78">
        <f>'Balance N-1'!L4921</f>
        <v>0</v>
      </c>
      <c r="E4918" s="78">
        <f>'Balance N-1'!M4921</f>
        <v>0</v>
      </c>
      <c r="F4918" s="78">
        <f>'Balance N-1'!N4921</f>
        <v>0</v>
      </c>
      <c r="G4918" s="78">
        <f>'Balance N-1'!O4921</f>
        <v>0</v>
      </c>
      <c r="H4918" s="78">
        <f>'Balance N-1'!P4921</f>
        <v>0</v>
      </c>
      <c r="I4918" s="79">
        <f t="shared" si="76"/>
        <v>0</v>
      </c>
    </row>
    <row r="4919" spans="1:9" ht="15.6">
      <c r="A4919" s="85">
        <f>'Balance N-1'!I4922</f>
        <v>0</v>
      </c>
      <c r="B4919" s="75">
        <f>'Balance N-1'!J4922</f>
        <v>0</v>
      </c>
      <c r="C4919" s="78">
        <f>'Balance N-1'!K4922</f>
        <v>0</v>
      </c>
      <c r="D4919" s="78">
        <f>'Balance N-1'!L4922</f>
        <v>0</v>
      </c>
      <c r="E4919" s="78">
        <f>'Balance N-1'!M4922</f>
        <v>0</v>
      </c>
      <c r="F4919" s="78">
        <f>'Balance N-1'!N4922</f>
        <v>0</v>
      </c>
      <c r="G4919" s="78">
        <f>'Balance N-1'!O4922</f>
        <v>0</v>
      </c>
      <c r="H4919" s="78">
        <f>'Balance N-1'!P4922</f>
        <v>0</v>
      </c>
      <c r="I4919" s="79">
        <f t="shared" si="76"/>
        <v>0</v>
      </c>
    </row>
    <row r="4920" spans="1:9" ht="15.6">
      <c r="A4920" s="85">
        <f>'Balance N-1'!I4923</f>
        <v>0</v>
      </c>
      <c r="B4920" s="75">
        <f>'Balance N-1'!J4923</f>
        <v>0</v>
      </c>
      <c r="C4920" s="78">
        <f>'Balance N-1'!K4923</f>
        <v>0</v>
      </c>
      <c r="D4920" s="78">
        <f>'Balance N-1'!L4923</f>
        <v>0</v>
      </c>
      <c r="E4920" s="78">
        <f>'Balance N-1'!M4923</f>
        <v>0</v>
      </c>
      <c r="F4920" s="78">
        <f>'Balance N-1'!N4923</f>
        <v>0</v>
      </c>
      <c r="G4920" s="78">
        <f>'Balance N-1'!O4923</f>
        <v>0</v>
      </c>
      <c r="H4920" s="78">
        <f>'Balance N-1'!P4923</f>
        <v>0</v>
      </c>
      <c r="I4920" s="79">
        <f t="shared" si="76"/>
        <v>0</v>
      </c>
    </row>
    <row r="4921" spans="1:9" ht="15.6">
      <c r="A4921" s="85">
        <f>'Balance N-1'!I4924</f>
        <v>0</v>
      </c>
      <c r="B4921" s="75">
        <f>'Balance N-1'!J4924</f>
        <v>0</v>
      </c>
      <c r="C4921" s="78">
        <f>'Balance N-1'!K4924</f>
        <v>0</v>
      </c>
      <c r="D4921" s="78">
        <f>'Balance N-1'!L4924</f>
        <v>0</v>
      </c>
      <c r="E4921" s="78">
        <f>'Balance N-1'!M4924</f>
        <v>0</v>
      </c>
      <c r="F4921" s="78">
        <f>'Balance N-1'!N4924</f>
        <v>0</v>
      </c>
      <c r="G4921" s="78">
        <f>'Balance N-1'!O4924</f>
        <v>0</v>
      </c>
      <c r="H4921" s="78">
        <f>'Balance N-1'!P4924</f>
        <v>0</v>
      </c>
      <c r="I4921" s="79">
        <f t="shared" si="76"/>
        <v>0</v>
      </c>
    </row>
    <row r="4922" spans="1:9" ht="15.6">
      <c r="A4922" s="85">
        <f>'Balance N-1'!I4925</f>
        <v>0</v>
      </c>
      <c r="B4922" s="75">
        <f>'Balance N-1'!J4925</f>
        <v>0</v>
      </c>
      <c r="C4922" s="78">
        <f>'Balance N-1'!K4925</f>
        <v>0</v>
      </c>
      <c r="D4922" s="78">
        <f>'Balance N-1'!L4925</f>
        <v>0</v>
      </c>
      <c r="E4922" s="78">
        <f>'Balance N-1'!M4925</f>
        <v>0</v>
      </c>
      <c r="F4922" s="78">
        <f>'Balance N-1'!N4925</f>
        <v>0</v>
      </c>
      <c r="G4922" s="78">
        <f>'Balance N-1'!O4925</f>
        <v>0</v>
      </c>
      <c r="H4922" s="78">
        <f>'Balance N-1'!P4925</f>
        <v>0</v>
      </c>
      <c r="I4922" s="79">
        <f t="shared" si="76"/>
        <v>0</v>
      </c>
    </row>
    <row r="4923" spans="1:9" ht="15.6">
      <c r="A4923" s="85">
        <f>'Balance N-1'!I4926</f>
        <v>0</v>
      </c>
      <c r="B4923" s="75">
        <f>'Balance N-1'!J4926</f>
        <v>0</v>
      </c>
      <c r="C4923" s="78">
        <f>'Balance N-1'!K4926</f>
        <v>0</v>
      </c>
      <c r="D4923" s="78">
        <f>'Balance N-1'!L4926</f>
        <v>0</v>
      </c>
      <c r="E4923" s="78">
        <f>'Balance N-1'!M4926</f>
        <v>0</v>
      </c>
      <c r="F4923" s="78">
        <f>'Balance N-1'!N4926</f>
        <v>0</v>
      </c>
      <c r="G4923" s="78">
        <f>'Balance N-1'!O4926</f>
        <v>0</v>
      </c>
      <c r="H4923" s="78">
        <f>'Balance N-1'!P4926</f>
        <v>0</v>
      </c>
      <c r="I4923" s="79">
        <f t="shared" si="76"/>
        <v>0</v>
      </c>
    </row>
    <row r="4924" spans="1:9" ht="15.6">
      <c r="A4924" s="85">
        <f>'Balance N-1'!I4927</f>
        <v>0</v>
      </c>
      <c r="B4924" s="75">
        <f>'Balance N-1'!J4927</f>
        <v>0</v>
      </c>
      <c r="C4924" s="78">
        <f>'Balance N-1'!K4927</f>
        <v>0</v>
      </c>
      <c r="D4924" s="78">
        <f>'Balance N-1'!L4927</f>
        <v>0</v>
      </c>
      <c r="E4924" s="78">
        <f>'Balance N-1'!M4927</f>
        <v>0</v>
      </c>
      <c r="F4924" s="78">
        <f>'Balance N-1'!N4927</f>
        <v>0</v>
      </c>
      <c r="G4924" s="78">
        <f>'Balance N-1'!O4927</f>
        <v>0</v>
      </c>
      <c r="H4924" s="78">
        <f>'Balance N-1'!P4927</f>
        <v>0</v>
      </c>
      <c r="I4924" s="79">
        <f t="shared" si="76"/>
        <v>0</v>
      </c>
    </row>
    <row r="4925" spans="1:9" ht="15.6">
      <c r="A4925" s="85">
        <f>'Balance N-1'!I4928</f>
        <v>0</v>
      </c>
      <c r="B4925" s="75">
        <f>'Balance N-1'!J4928</f>
        <v>0</v>
      </c>
      <c r="C4925" s="78">
        <f>'Balance N-1'!K4928</f>
        <v>0</v>
      </c>
      <c r="D4925" s="78">
        <f>'Balance N-1'!L4928</f>
        <v>0</v>
      </c>
      <c r="E4925" s="78">
        <f>'Balance N-1'!M4928</f>
        <v>0</v>
      </c>
      <c r="F4925" s="78">
        <f>'Balance N-1'!N4928</f>
        <v>0</v>
      </c>
      <c r="G4925" s="78">
        <f>'Balance N-1'!O4928</f>
        <v>0</v>
      </c>
      <c r="H4925" s="78">
        <f>'Balance N-1'!P4928</f>
        <v>0</v>
      </c>
      <c r="I4925" s="79">
        <f t="shared" si="76"/>
        <v>0</v>
      </c>
    </row>
    <row r="4926" spans="1:9" ht="15.6">
      <c r="A4926" s="85">
        <f>'Balance N-1'!I4929</f>
        <v>0</v>
      </c>
      <c r="B4926" s="75">
        <f>'Balance N-1'!J4929</f>
        <v>0</v>
      </c>
      <c r="C4926" s="78">
        <f>'Balance N-1'!K4929</f>
        <v>0</v>
      </c>
      <c r="D4926" s="78">
        <f>'Balance N-1'!L4929</f>
        <v>0</v>
      </c>
      <c r="E4926" s="78">
        <f>'Balance N-1'!M4929</f>
        <v>0</v>
      </c>
      <c r="F4926" s="78">
        <f>'Balance N-1'!N4929</f>
        <v>0</v>
      </c>
      <c r="G4926" s="78">
        <f>'Balance N-1'!O4929</f>
        <v>0</v>
      </c>
      <c r="H4926" s="78">
        <f>'Balance N-1'!P4929</f>
        <v>0</v>
      </c>
      <c r="I4926" s="79">
        <f t="shared" si="76"/>
        <v>0</v>
      </c>
    </row>
    <row r="4927" spans="1:9" ht="15.6">
      <c r="A4927" s="85">
        <f>'Balance N-1'!I4930</f>
        <v>0</v>
      </c>
      <c r="B4927" s="75">
        <f>'Balance N-1'!J4930</f>
        <v>0</v>
      </c>
      <c r="C4927" s="78">
        <f>'Balance N-1'!K4930</f>
        <v>0</v>
      </c>
      <c r="D4927" s="78">
        <f>'Balance N-1'!L4930</f>
        <v>0</v>
      </c>
      <c r="E4927" s="78">
        <f>'Balance N-1'!M4930</f>
        <v>0</v>
      </c>
      <c r="F4927" s="78">
        <f>'Balance N-1'!N4930</f>
        <v>0</v>
      </c>
      <c r="G4927" s="78">
        <f>'Balance N-1'!O4930</f>
        <v>0</v>
      </c>
      <c r="H4927" s="78">
        <f>'Balance N-1'!P4930</f>
        <v>0</v>
      </c>
      <c r="I4927" s="79">
        <f t="shared" si="76"/>
        <v>0</v>
      </c>
    </row>
    <row r="4928" spans="1:9" ht="15.6">
      <c r="A4928" s="85">
        <f>'Balance N-1'!I4931</f>
        <v>0</v>
      </c>
      <c r="B4928" s="75">
        <f>'Balance N-1'!J4931</f>
        <v>0</v>
      </c>
      <c r="C4928" s="78">
        <f>'Balance N-1'!K4931</f>
        <v>0</v>
      </c>
      <c r="D4928" s="78">
        <f>'Balance N-1'!L4931</f>
        <v>0</v>
      </c>
      <c r="E4928" s="78">
        <f>'Balance N-1'!M4931</f>
        <v>0</v>
      </c>
      <c r="F4928" s="78">
        <f>'Balance N-1'!N4931</f>
        <v>0</v>
      </c>
      <c r="G4928" s="78">
        <f>'Balance N-1'!O4931</f>
        <v>0</v>
      </c>
      <c r="H4928" s="78">
        <f>'Balance N-1'!P4931</f>
        <v>0</v>
      </c>
      <c r="I4928" s="79">
        <f t="shared" si="76"/>
        <v>0</v>
      </c>
    </row>
    <row r="4929" spans="1:9" ht="15.6">
      <c r="A4929" s="85">
        <f>'Balance N-1'!I4932</f>
        <v>0</v>
      </c>
      <c r="B4929" s="75">
        <f>'Balance N-1'!J4932</f>
        <v>0</v>
      </c>
      <c r="C4929" s="78">
        <f>'Balance N-1'!K4932</f>
        <v>0</v>
      </c>
      <c r="D4929" s="78">
        <f>'Balance N-1'!L4932</f>
        <v>0</v>
      </c>
      <c r="E4929" s="78">
        <f>'Balance N-1'!M4932</f>
        <v>0</v>
      </c>
      <c r="F4929" s="78">
        <f>'Balance N-1'!N4932</f>
        <v>0</v>
      </c>
      <c r="G4929" s="78">
        <f>'Balance N-1'!O4932</f>
        <v>0</v>
      </c>
      <c r="H4929" s="78">
        <f>'Balance N-1'!P4932</f>
        <v>0</v>
      </c>
      <c r="I4929" s="79">
        <f t="shared" si="76"/>
        <v>0</v>
      </c>
    </row>
    <row r="4930" spans="1:9" ht="15.6">
      <c r="A4930" s="85">
        <f>'Balance N-1'!I4933</f>
        <v>0</v>
      </c>
      <c r="B4930" s="75">
        <f>'Balance N-1'!J4933</f>
        <v>0</v>
      </c>
      <c r="C4930" s="78">
        <f>'Balance N-1'!K4933</f>
        <v>0</v>
      </c>
      <c r="D4930" s="78">
        <f>'Balance N-1'!L4933</f>
        <v>0</v>
      </c>
      <c r="E4930" s="78">
        <f>'Balance N-1'!M4933</f>
        <v>0</v>
      </c>
      <c r="F4930" s="78">
        <f>'Balance N-1'!N4933</f>
        <v>0</v>
      </c>
      <c r="G4930" s="78">
        <f>'Balance N-1'!O4933</f>
        <v>0</v>
      </c>
      <c r="H4930" s="78">
        <f>'Balance N-1'!P4933</f>
        <v>0</v>
      </c>
      <c r="I4930" s="79">
        <f t="shared" si="76"/>
        <v>0</v>
      </c>
    </row>
    <row r="4931" spans="1:9" ht="15.6">
      <c r="A4931" s="85">
        <f>'Balance N-1'!I4934</f>
        <v>0</v>
      </c>
      <c r="B4931" s="75">
        <f>'Balance N-1'!J4934</f>
        <v>0</v>
      </c>
      <c r="C4931" s="78">
        <f>'Balance N-1'!K4934</f>
        <v>0</v>
      </c>
      <c r="D4931" s="78">
        <f>'Balance N-1'!L4934</f>
        <v>0</v>
      </c>
      <c r="E4931" s="78">
        <f>'Balance N-1'!M4934</f>
        <v>0</v>
      </c>
      <c r="F4931" s="78">
        <f>'Balance N-1'!N4934</f>
        <v>0</v>
      </c>
      <c r="G4931" s="78">
        <f>'Balance N-1'!O4934</f>
        <v>0</v>
      </c>
      <c r="H4931" s="78">
        <f>'Balance N-1'!P4934</f>
        <v>0</v>
      </c>
      <c r="I4931" s="79">
        <f t="shared" ref="I4931:I4994" si="77">(C4931-D4931)+(E4931-F4931)-(G4931-H4931)</f>
        <v>0</v>
      </c>
    </row>
    <row r="4932" spans="1:9" ht="15.6">
      <c r="A4932" s="85">
        <f>'Balance N-1'!I4935</f>
        <v>0</v>
      </c>
      <c r="B4932" s="75">
        <f>'Balance N-1'!J4935</f>
        <v>0</v>
      </c>
      <c r="C4932" s="78">
        <f>'Balance N-1'!K4935</f>
        <v>0</v>
      </c>
      <c r="D4932" s="78">
        <f>'Balance N-1'!L4935</f>
        <v>0</v>
      </c>
      <c r="E4932" s="78">
        <f>'Balance N-1'!M4935</f>
        <v>0</v>
      </c>
      <c r="F4932" s="78">
        <f>'Balance N-1'!N4935</f>
        <v>0</v>
      </c>
      <c r="G4932" s="78">
        <f>'Balance N-1'!O4935</f>
        <v>0</v>
      </c>
      <c r="H4932" s="78">
        <f>'Balance N-1'!P4935</f>
        <v>0</v>
      </c>
      <c r="I4932" s="79">
        <f t="shared" si="77"/>
        <v>0</v>
      </c>
    </row>
    <row r="4933" spans="1:9" ht="15.6">
      <c r="A4933" s="85">
        <f>'Balance N-1'!I4936</f>
        <v>0</v>
      </c>
      <c r="B4933" s="75">
        <f>'Balance N-1'!J4936</f>
        <v>0</v>
      </c>
      <c r="C4933" s="78">
        <f>'Balance N-1'!K4936</f>
        <v>0</v>
      </c>
      <c r="D4933" s="78">
        <f>'Balance N-1'!L4936</f>
        <v>0</v>
      </c>
      <c r="E4933" s="78">
        <f>'Balance N-1'!M4936</f>
        <v>0</v>
      </c>
      <c r="F4933" s="78">
        <f>'Balance N-1'!N4936</f>
        <v>0</v>
      </c>
      <c r="G4933" s="78">
        <f>'Balance N-1'!O4936</f>
        <v>0</v>
      </c>
      <c r="H4933" s="78">
        <f>'Balance N-1'!P4936</f>
        <v>0</v>
      </c>
      <c r="I4933" s="79">
        <f t="shared" si="77"/>
        <v>0</v>
      </c>
    </row>
    <row r="4934" spans="1:9" ht="15.6">
      <c r="A4934" s="85">
        <f>'Balance N-1'!I4937</f>
        <v>0</v>
      </c>
      <c r="B4934" s="75">
        <f>'Balance N-1'!J4937</f>
        <v>0</v>
      </c>
      <c r="C4934" s="78">
        <f>'Balance N-1'!K4937</f>
        <v>0</v>
      </c>
      <c r="D4934" s="78">
        <f>'Balance N-1'!L4937</f>
        <v>0</v>
      </c>
      <c r="E4934" s="78">
        <f>'Balance N-1'!M4937</f>
        <v>0</v>
      </c>
      <c r="F4934" s="78">
        <f>'Balance N-1'!N4937</f>
        <v>0</v>
      </c>
      <c r="G4934" s="78">
        <f>'Balance N-1'!O4937</f>
        <v>0</v>
      </c>
      <c r="H4934" s="78">
        <f>'Balance N-1'!P4937</f>
        <v>0</v>
      </c>
      <c r="I4934" s="79">
        <f t="shared" si="77"/>
        <v>0</v>
      </c>
    </row>
    <row r="4935" spans="1:9" ht="15.6">
      <c r="A4935" s="85">
        <f>'Balance N-1'!I4938</f>
        <v>0</v>
      </c>
      <c r="B4935" s="75">
        <f>'Balance N-1'!J4938</f>
        <v>0</v>
      </c>
      <c r="C4935" s="78">
        <f>'Balance N-1'!K4938</f>
        <v>0</v>
      </c>
      <c r="D4935" s="78">
        <f>'Balance N-1'!L4938</f>
        <v>0</v>
      </c>
      <c r="E4935" s="78">
        <f>'Balance N-1'!M4938</f>
        <v>0</v>
      </c>
      <c r="F4935" s="78">
        <f>'Balance N-1'!N4938</f>
        <v>0</v>
      </c>
      <c r="G4935" s="78">
        <f>'Balance N-1'!O4938</f>
        <v>0</v>
      </c>
      <c r="H4935" s="78">
        <f>'Balance N-1'!P4938</f>
        <v>0</v>
      </c>
      <c r="I4935" s="79">
        <f t="shared" si="77"/>
        <v>0</v>
      </c>
    </row>
    <row r="4936" spans="1:9" ht="15.6">
      <c r="A4936" s="85">
        <f>'Balance N-1'!I4939</f>
        <v>0</v>
      </c>
      <c r="B4936" s="75">
        <f>'Balance N-1'!J4939</f>
        <v>0</v>
      </c>
      <c r="C4936" s="78">
        <f>'Balance N-1'!K4939</f>
        <v>0</v>
      </c>
      <c r="D4936" s="78">
        <f>'Balance N-1'!L4939</f>
        <v>0</v>
      </c>
      <c r="E4936" s="78">
        <f>'Balance N-1'!M4939</f>
        <v>0</v>
      </c>
      <c r="F4936" s="78">
        <f>'Balance N-1'!N4939</f>
        <v>0</v>
      </c>
      <c r="G4936" s="78">
        <f>'Balance N-1'!O4939</f>
        <v>0</v>
      </c>
      <c r="H4936" s="78">
        <f>'Balance N-1'!P4939</f>
        <v>0</v>
      </c>
      <c r="I4936" s="79">
        <f t="shared" si="77"/>
        <v>0</v>
      </c>
    </row>
    <row r="4937" spans="1:9" ht="15.6">
      <c r="A4937" s="85">
        <f>'Balance N-1'!I4940</f>
        <v>0</v>
      </c>
      <c r="B4937" s="75">
        <f>'Balance N-1'!J4940</f>
        <v>0</v>
      </c>
      <c r="C4937" s="78">
        <f>'Balance N-1'!K4940</f>
        <v>0</v>
      </c>
      <c r="D4937" s="78">
        <f>'Balance N-1'!L4940</f>
        <v>0</v>
      </c>
      <c r="E4937" s="78">
        <f>'Balance N-1'!M4940</f>
        <v>0</v>
      </c>
      <c r="F4937" s="78">
        <f>'Balance N-1'!N4940</f>
        <v>0</v>
      </c>
      <c r="G4937" s="78">
        <f>'Balance N-1'!O4940</f>
        <v>0</v>
      </c>
      <c r="H4937" s="78">
        <f>'Balance N-1'!P4940</f>
        <v>0</v>
      </c>
      <c r="I4937" s="79">
        <f t="shared" si="77"/>
        <v>0</v>
      </c>
    </row>
    <row r="4938" spans="1:9" ht="15.6">
      <c r="A4938" s="85">
        <f>'Balance N-1'!I4941</f>
        <v>0</v>
      </c>
      <c r="B4938" s="75">
        <f>'Balance N-1'!J4941</f>
        <v>0</v>
      </c>
      <c r="C4938" s="78">
        <f>'Balance N-1'!K4941</f>
        <v>0</v>
      </c>
      <c r="D4938" s="78">
        <f>'Balance N-1'!L4941</f>
        <v>0</v>
      </c>
      <c r="E4938" s="78">
        <f>'Balance N-1'!M4941</f>
        <v>0</v>
      </c>
      <c r="F4938" s="78">
        <f>'Balance N-1'!N4941</f>
        <v>0</v>
      </c>
      <c r="G4938" s="78">
        <f>'Balance N-1'!O4941</f>
        <v>0</v>
      </c>
      <c r="H4938" s="78">
        <f>'Balance N-1'!P4941</f>
        <v>0</v>
      </c>
      <c r="I4938" s="79">
        <f t="shared" si="77"/>
        <v>0</v>
      </c>
    </row>
    <row r="4939" spans="1:9" ht="15.6">
      <c r="A4939" s="85">
        <f>'Balance N-1'!I4942</f>
        <v>0</v>
      </c>
      <c r="B4939" s="75">
        <f>'Balance N-1'!J4942</f>
        <v>0</v>
      </c>
      <c r="C4939" s="78">
        <f>'Balance N-1'!K4942</f>
        <v>0</v>
      </c>
      <c r="D4939" s="78">
        <f>'Balance N-1'!L4942</f>
        <v>0</v>
      </c>
      <c r="E4939" s="78">
        <f>'Balance N-1'!M4942</f>
        <v>0</v>
      </c>
      <c r="F4939" s="78">
        <f>'Balance N-1'!N4942</f>
        <v>0</v>
      </c>
      <c r="G4939" s="78">
        <f>'Balance N-1'!O4942</f>
        <v>0</v>
      </c>
      <c r="H4939" s="78">
        <f>'Balance N-1'!P4942</f>
        <v>0</v>
      </c>
      <c r="I4939" s="79">
        <f t="shared" si="77"/>
        <v>0</v>
      </c>
    </row>
    <row r="4940" spans="1:9" ht="15.6">
      <c r="A4940" s="85">
        <f>'Balance N-1'!I4943</f>
        <v>0</v>
      </c>
      <c r="B4940" s="75">
        <f>'Balance N-1'!J4943</f>
        <v>0</v>
      </c>
      <c r="C4940" s="78">
        <f>'Balance N-1'!K4943</f>
        <v>0</v>
      </c>
      <c r="D4940" s="78">
        <f>'Balance N-1'!L4943</f>
        <v>0</v>
      </c>
      <c r="E4940" s="78">
        <f>'Balance N-1'!M4943</f>
        <v>0</v>
      </c>
      <c r="F4940" s="78">
        <f>'Balance N-1'!N4943</f>
        <v>0</v>
      </c>
      <c r="G4940" s="78">
        <f>'Balance N-1'!O4943</f>
        <v>0</v>
      </c>
      <c r="H4940" s="78">
        <f>'Balance N-1'!P4943</f>
        <v>0</v>
      </c>
      <c r="I4940" s="79">
        <f t="shared" si="77"/>
        <v>0</v>
      </c>
    </row>
    <row r="4941" spans="1:9" ht="15.6">
      <c r="A4941" s="85">
        <f>'Balance N-1'!I4944</f>
        <v>0</v>
      </c>
      <c r="B4941" s="75">
        <f>'Balance N-1'!J4944</f>
        <v>0</v>
      </c>
      <c r="C4941" s="78">
        <f>'Balance N-1'!K4944</f>
        <v>0</v>
      </c>
      <c r="D4941" s="78">
        <f>'Balance N-1'!L4944</f>
        <v>0</v>
      </c>
      <c r="E4941" s="78">
        <f>'Balance N-1'!M4944</f>
        <v>0</v>
      </c>
      <c r="F4941" s="78">
        <f>'Balance N-1'!N4944</f>
        <v>0</v>
      </c>
      <c r="G4941" s="78">
        <f>'Balance N-1'!O4944</f>
        <v>0</v>
      </c>
      <c r="H4941" s="78">
        <f>'Balance N-1'!P4944</f>
        <v>0</v>
      </c>
      <c r="I4941" s="79">
        <f t="shared" si="77"/>
        <v>0</v>
      </c>
    </row>
    <row r="4942" spans="1:9" ht="15.6">
      <c r="A4942" s="85">
        <f>'Balance N-1'!I4945</f>
        <v>0</v>
      </c>
      <c r="B4942" s="75">
        <f>'Balance N-1'!J4945</f>
        <v>0</v>
      </c>
      <c r="C4942" s="78">
        <f>'Balance N-1'!K4945</f>
        <v>0</v>
      </c>
      <c r="D4942" s="78">
        <f>'Balance N-1'!L4945</f>
        <v>0</v>
      </c>
      <c r="E4942" s="78">
        <f>'Balance N-1'!M4945</f>
        <v>0</v>
      </c>
      <c r="F4942" s="78">
        <f>'Balance N-1'!N4945</f>
        <v>0</v>
      </c>
      <c r="G4942" s="78">
        <f>'Balance N-1'!O4945</f>
        <v>0</v>
      </c>
      <c r="H4942" s="78">
        <f>'Balance N-1'!P4945</f>
        <v>0</v>
      </c>
      <c r="I4942" s="79">
        <f t="shared" si="77"/>
        <v>0</v>
      </c>
    </row>
    <row r="4943" spans="1:9" ht="15.6">
      <c r="A4943" s="85">
        <f>'Balance N-1'!I4946</f>
        <v>0</v>
      </c>
      <c r="B4943" s="75">
        <f>'Balance N-1'!J4946</f>
        <v>0</v>
      </c>
      <c r="C4943" s="78">
        <f>'Balance N-1'!K4946</f>
        <v>0</v>
      </c>
      <c r="D4943" s="78">
        <f>'Balance N-1'!L4946</f>
        <v>0</v>
      </c>
      <c r="E4943" s="78">
        <f>'Balance N-1'!M4946</f>
        <v>0</v>
      </c>
      <c r="F4943" s="78">
        <f>'Balance N-1'!N4946</f>
        <v>0</v>
      </c>
      <c r="G4943" s="78">
        <f>'Balance N-1'!O4946</f>
        <v>0</v>
      </c>
      <c r="H4943" s="78">
        <f>'Balance N-1'!P4946</f>
        <v>0</v>
      </c>
      <c r="I4943" s="79">
        <f t="shared" si="77"/>
        <v>0</v>
      </c>
    </row>
    <row r="4944" spans="1:9" ht="15.6">
      <c r="A4944" s="85">
        <f>'Balance N-1'!I4947</f>
        <v>0</v>
      </c>
      <c r="B4944" s="75">
        <f>'Balance N-1'!J4947</f>
        <v>0</v>
      </c>
      <c r="C4944" s="78">
        <f>'Balance N-1'!K4947</f>
        <v>0</v>
      </c>
      <c r="D4944" s="78">
        <f>'Balance N-1'!L4947</f>
        <v>0</v>
      </c>
      <c r="E4944" s="78">
        <f>'Balance N-1'!M4947</f>
        <v>0</v>
      </c>
      <c r="F4944" s="78">
        <f>'Balance N-1'!N4947</f>
        <v>0</v>
      </c>
      <c r="G4944" s="78">
        <f>'Balance N-1'!O4947</f>
        <v>0</v>
      </c>
      <c r="H4944" s="78">
        <f>'Balance N-1'!P4947</f>
        <v>0</v>
      </c>
      <c r="I4944" s="79">
        <f t="shared" si="77"/>
        <v>0</v>
      </c>
    </row>
    <row r="4945" spans="1:9" ht="15.6">
      <c r="A4945" s="85">
        <f>'Balance N-1'!I4948</f>
        <v>0</v>
      </c>
      <c r="B4945" s="75">
        <f>'Balance N-1'!J4948</f>
        <v>0</v>
      </c>
      <c r="C4945" s="78">
        <f>'Balance N-1'!K4948</f>
        <v>0</v>
      </c>
      <c r="D4945" s="78">
        <f>'Balance N-1'!L4948</f>
        <v>0</v>
      </c>
      <c r="E4945" s="78">
        <f>'Balance N-1'!M4948</f>
        <v>0</v>
      </c>
      <c r="F4945" s="78">
        <f>'Balance N-1'!N4948</f>
        <v>0</v>
      </c>
      <c r="G4945" s="78">
        <f>'Balance N-1'!O4948</f>
        <v>0</v>
      </c>
      <c r="H4945" s="78">
        <f>'Balance N-1'!P4948</f>
        <v>0</v>
      </c>
      <c r="I4945" s="79">
        <f t="shared" si="77"/>
        <v>0</v>
      </c>
    </row>
    <row r="4946" spans="1:9" ht="15.6">
      <c r="A4946" s="85">
        <f>'Balance N-1'!I4949</f>
        <v>0</v>
      </c>
      <c r="B4946" s="75">
        <f>'Balance N-1'!J4949</f>
        <v>0</v>
      </c>
      <c r="C4946" s="78">
        <f>'Balance N-1'!K4949</f>
        <v>0</v>
      </c>
      <c r="D4946" s="78">
        <f>'Balance N-1'!L4949</f>
        <v>0</v>
      </c>
      <c r="E4946" s="78">
        <f>'Balance N-1'!M4949</f>
        <v>0</v>
      </c>
      <c r="F4946" s="78">
        <f>'Balance N-1'!N4949</f>
        <v>0</v>
      </c>
      <c r="G4946" s="78">
        <f>'Balance N-1'!O4949</f>
        <v>0</v>
      </c>
      <c r="H4946" s="78">
        <f>'Balance N-1'!P4949</f>
        <v>0</v>
      </c>
      <c r="I4946" s="79">
        <f t="shared" si="77"/>
        <v>0</v>
      </c>
    </row>
    <row r="4947" spans="1:9" ht="15.6">
      <c r="A4947" s="85">
        <f>'Balance N-1'!I4950</f>
        <v>0</v>
      </c>
      <c r="B4947" s="75">
        <f>'Balance N-1'!J4950</f>
        <v>0</v>
      </c>
      <c r="C4947" s="78">
        <f>'Balance N-1'!K4950</f>
        <v>0</v>
      </c>
      <c r="D4947" s="78">
        <f>'Balance N-1'!L4950</f>
        <v>0</v>
      </c>
      <c r="E4947" s="78">
        <f>'Balance N-1'!M4950</f>
        <v>0</v>
      </c>
      <c r="F4947" s="78">
        <f>'Balance N-1'!N4950</f>
        <v>0</v>
      </c>
      <c r="G4947" s="78">
        <f>'Balance N-1'!O4950</f>
        <v>0</v>
      </c>
      <c r="H4947" s="78">
        <f>'Balance N-1'!P4950</f>
        <v>0</v>
      </c>
      <c r="I4947" s="79">
        <f t="shared" si="77"/>
        <v>0</v>
      </c>
    </row>
    <row r="4948" spans="1:9" ht="15.6">
      <c r="A4948" s="85">
        <f>'Balance N-1'!I4951</f>
        <v>0</v>
      </c>
      <c r="B4948" s="75">
        <f>'Balance N-1'!J4951</f>
        <v>0</v>
      </c>
      <c r="C4948" s="78">
        <f>'Balance N-1'!K4951</f>
        <v>0</v>
      </c>
      <c r="D4948" s="78">
        <f>'Balance N-1'!L4951</f>
        <v>0</v>
      </c>
      <c r="E4948" s="78">
        <f>'Balance N-1'!M4951</f>
        <v>0</v>
      </c>
      <c r="F4948" s="78">
        <f>'Balance N-1'!N4951</f>
        <v>0</v>
      </c>
      <c r="G4948" s="78">
        <f>'Balance N-1'!O4951</f>
        <v>0</v>
      </c>
      <c r="H4948" s="78">
        <f>'Balance N-1'!P4951</f>
        <v>0</v>
      </c>
      <c r="I4948" s="79">
        <f t="shared" si="77"/>
        <v>0</v>
      </c>
    </row>
    <row r="4949" spans="1:9" ht="15.6">
      <c r="A4949" s="85">
        <f>'Balance N-1'!I4952</f>
        <v>0</v>
      </c>
      <c r="B4949" s="75">
        <f>'Balance N-1'!J4952</f>
        <v>0</v>
      </c>
      <c r="C4949" s="78">
        <f>'Balance N-1'!K4952</f>
        <v>0</v>
      </c>
      <c r="D4949" s="78">
        <f>'Balance N-1'!L4952</f>
        <v>0</v>
      </c>
      <c r="E4949" s="78">
        <f>'Balance N-1'!M4952</f>
        <v>0</v>
      </c>
      <c r="F4949" s="78">
        <f>'Balance N-1'!N4952</f>
        <v>0</v>
      </c>
      <c r="G4949" s="78">
        <f>'Balance N-1'!O4952</f>
        <v>0</v>
      </c>
      <c r="H4949" s="78">
        <f>'Balance N-1'!P4952</f>
        <v>0</v>
      </c>
      <c r="I4949" s="79">
        <f t="shared" si="77"/>
        <v>0</v>
      </c>
    </row>
    <row r="4950" spans="1:9" ht="15.6">
      <c r="A4950" s="85">
        <f>'Balance N-1'!I4953</f>
        <v>0</v>
      </c>
      <c r="B4950" s="75">
        <f>'Balance N-1'!J4953</f>
        <v>0</v>
      </c>
      <c r="C4950" s="78">
        <f>'Balance N-1'!K4953</f>
        <v>0</v>
      </c>
      <c r="D4950" s="78">
        <f>'Balance N-1'!L4953</f>
        <v>0</v>
      </c>
      <c r="E4950" s="78">
        <f>'Balance N-1'!M4953</f>
        <v>0</v>
      </c>
      <c r="F4950" s="78">
        <f>'Balance N-1'!N4953</f>
        <v>0</v>
      </c>
      <c r="G4950" s="78">
        <f>'Balance N-1'!O4953</f>
        <v>0</v>
      </c>
      <c r="H4950" s="78">
        <f>'Balance N-1'!P4953</f>
        <v>0</v>
      </c>
      <c r="I4950" s="79">
        <f t="shared" si="77"/>
        <v>0</v>
      </c>
    </row>
    <row r="4951" spans="1:9" ht="15.6">
      <c r="A4951" s="85">
        <f>'Balance N-1'!I4954</f>
        <v>0</v>
      </c>
      <c r="B4951" s="75">
        <f>'Balance N-1'!J4954</f>
        <v>0</v>
      </c>
      <c r="C4951" s="78">
        <f>'Balance N-1'!K4954</f>
        <v>0</v>
      </c>
      <c r="D4951" s="78">
        <f>'Balance N-1'!L4954</f>
        <v>0</v>
      </c>
      <c r="E4951" s="78">
        <f>'Balance N-1'!M4954</f>
        <v>0</v>
      </c>
      <c r="F4951" s="78">
        <f>'Balance N-1'!N4954</f>
        <v>0</v>
      </c>
      <c r="G4951" s="78">
        <f>'Balance N-1'!O4954</f>
        <v>0</v>
      </c>
      <c r="H4951" s="78">
        <f>'Balance N-1'!P4954</f>
        <v>0</v>
      </c>
      <c r="I4951" s="79">
        <f t="shared" si="77"/>
        <v>0</v>
      </c>
    </row>
    <row r="4952" spans="1:9" ht="15.6">
      <c r="A4952" s="85">
        <f>'Balance N-1'!I4955</f>
        <v>0</v>
      </c>
      <c r="B4952" s="75">
        <f>'Balance N-1'!J4955</f>
        <v>0</v>
      </c>
      <c r="C4952" s="78">
        <f>'Balance N-1'!K4955</f>
        <v>0</v>
      </c>
      <c r="D4952" s="78">
        <f>'Balance N-1'!L4955</f>
        <v>0</v>
      </c>
      <c r="E4952" s="78">
        <f>'Balance N-1'!M4955</f>
        <v>0</v>
      </c>
      <c r="F4952" s="78">
        <f>'Balance N-1'!N4955</f>
        <v>0</v>
      </c>
      <c r="G4952" s="78">
        <f>'Balance N-1'!O4955</f>
        <v>0</v>
      </c>
      <c r="H4952" s="78">
        <f>'Balance N-1'!P4955</f>
        <v>0</v>
      </c>
      <c r="I4952" s="79">
        <f t="shared" si="77"/>
        <v>0</v>
      </c>
    </row>
    <row r="4953" spans="1:9" ht="15.6">
      <c r="A4953" s="85">
        <f>'Balance N-1'!I4956</f>
        <v>0</v>
      </c>
      <c r="B4953" s="75">
        <f>'Balance N-1'!J4956</f>
        <v>0</v>
      </c>
      <c r="C4953" s="78">
        <f>'Balance N-1'!K4956</f>
        <v>0</v>
      </c>
      <c r="D4953" s="78">
        <f>'Balance N-1'!L4956</f>
        <v>0</v>
      </c>
      <c r="E4953" s="78">
        <f>'Balance N-1'!M4956</f>
        <v>0</v>
      </c>
      <c r="F4953" s="78">
        <f>'Balance N-1'!N4956</f>
        <v>0</v>
      </c>
      <c r="G4953" s="78">
        <f>'Balance N-1'!O4956</f>
        <v>0</v>
      </c>
      <c r="H4953" s="78">
        <f>'Balance N-1'!P4956</f>
        <v>0</v>
      </c>
      <c r="I4953" s="79">
        <f t="shared" si="77"/>
        <v>0</v>
      </c>
    </row>
    <row r="4954" spans="1:9" ht="15.6">
      <c r="A4954" s="85">
        <f>'Balance N-1'!I4957</f>
        <v>0</v>
      </c>
      <c r="B4954" s="75">
        <f>'Balance N-1'!J4957</f>
        <v>0</v>
      </c>
      <c r="C4954" s="78">
        <f>'Balance N-1'!K4957</f>
        <v>0</v>
      </c>
      <c r="D4954" s="78">
        <f>'Balance N-1'!L4957</f>
        <v>0</v>
      </c>
      <c r="E4954" s="78">
        <f>'Balance N-1'!M4957</f>
        <v>0</v>
      </c>
      <c r="F4954" s="78">
        <f>'Balance N-1'!N4957</f>
        <v>0</v>
      </c>
      <c r="G4954" s="78">
        <f>'Balance N-1'!O4957</f>
        <v>0</v>
      </c>
      <c r="H4954" s="78">
        <f>'Balance N-1'!P4957</f>
        <v>0</v>
      </c>
      <c r="I4954" s="79">
        <f t="shared" si="77"/>
        <v>0</v>
      </c>
    </row>
    <row r="4955" spans="1:9" ht="15.6">
      <c r="A4955" s="85">
        <f>'Balance N-1'!I4958</f>
        <v>0</v>
      </c>
      <c r="B4955" s="75">
        <f>'Balance N-1'!J4958</f>
        <v>0</v>
      </c>
      <c r="C4955" s="78">
        <f>'Balance N-1'!K4958</f>
        <v>0</v>
      </c>
      <c r="D4955" s="78">
        <f>'Balance N-1'!L4958</f>
        <v>0</v>
      </c>
      <c r="E4955" s="78">
        <f>'Balance N-1'!M4958</f>
        <v>0</v>
      </c>
      <c r="F4955" s="78">
        <f>'Balance N-1'!N4958</f>
        <v>0</v>
      </c>
      <c r="G4955" s="78">
        <f>'Balance N-1'!O4958</f>
        <v>0</v>
      </c>
      <c r="H4955" s="78">
        <f>'Balance N-1'!P4958</f>
        <v>0</v>
      </c>
      <c r="I4955" s="79">
        <f t="shared" si="77"/>
        <v>0</v>
      </c>
    </row>
    <row r="4956" spans="1:9" ht="15.6">
      <c r="A4956" s="85">
        <f>'Balance N-1'!I4959</f>
        <v>0</v>
      </c>
      <c r="B4956" s="75">
        <f>'Balance N-1'!J4959</f>
        <v>0</v>
      </c>
      <c r="C4956" s="78">
        <f>'Balance N-1'!K4959</f>
        <v>0</v>
      </c>
      <c r="D4956" s="78">
        <f>'Balance N-1'!L4959</f>
        <v>0</v>
      </c>
      <c r="E4956" s="78">
        <f>'Balance N-1'!M4959</f>
        <v>0</v>
      </c>
      <c r="F4956" s="78">
        <f>'Balance N-1'!N4959</f>
        <v>0</v>
      </c>
      <c r="G4956" s="78">
        <f>'Balance N-1'!O4959</f>
        <v>0</v>
      </c>
      <c r="H4956" s="78">
        <f>'Balance N-1'!P4959</f>
        <v>0</v>
      </c>
      <c r="I4956" s="79">
        <f t="shared" si="77"/>
        <v>0</v>
      </c>
    </row>
    <row r="4957" spans="1:9" ht="15.6">
      <c r="A4957" s="85">
        <f>'Balance N-1'!I4960</f>
        <v>0</v>
      </c>
      <c r="B4957" s="75">
        <f>'Balance N-1'!J4960</f>
        <v>0</v>
      </c>
      <c r="C4957" s="78">
        <f>'Balance N-1'!K4960</f>
        <v>0</v>
      </c>
      <c r="D4957" s="78">
        <f>'Balance N-1'!L4960</f>
        <v>0</v>
      </c>
      <c r="E4957" s="78">
        <f>'Balance N-1'!M4960</f>
        <v>0</v>
      </c>
      <c r="F4957" s="78">
        <f>'Balance N-1'!N4960</f>
        <v>0</v>
      </c>
      <c r="G4957" s="78">
        <f>'Balance N-1'!O4960</f>
        <v>0</v>
      </c>
      <c r="H4957" s="78">
        <f>'Balance N-1'!P4960</f>
        <v>0</v>
      </c>
      <c r="I4957" s="79">
        <f t="shared" si="77"/>
        <v>0</v>
      </c>
    </row>
    <row r="4958" spans="1:9" ht="15.6">
      <c r="A4958" s="85">
        <f>'Balance N-1'!I4961</f>
        <v>0</v>
      </c>
      <c r="B4958" s="75">
        <f>'Balance N-1'!J4961</f>
        <v>0</v>
      </c>
      <c r="C4958" s="78">
        <f>'Balance N-1'!K4961</f>
        <v>0</v>
      </c>
      <c r="D4958" s="78">
        <f>'Balance N-1'!L4961</f>
        <v>0</v>
      </c>
      <c r="E4958" s="78">
        <f>'Balance N-1'!M4961</f>
        <v>0</v>
      </c>
      <c r="F4958" s="78">
        <f>'Balance N-1'!N4961</f>
        <v>0</v>
      </c>
      <c r="G4958" s="78">
        <f>'Balance N-1'!O4961</f>
        <v>0</v>
      </c>
      <c r="H4958" s="78">
        <f>'Balance N-1'!P4961</f>
        <v>0</v>
      </c>
      <c r="I4958" s="79">
        <f t="shared" si="77"/>
        <v>0</v>
      </c>
    </row>
    <row r="4959" spans="1:9" ht="15.6">
      <c r="A4959" s="85">
        <f>'Balance N-1'!I4962</f>
        <v>0</v>
      </c>
      <c r="B4959" s="75">
        <f>'Balance N-1'!J4962</f>
        <v>0</v>
      </c>
      <c r="C4959" s="78">
        <f>'Balance N-1'!K4962</f>
        <v>0</v>
      </c>
      <c r="D4959" s="78">
        <f>'Balance N-1'!L4962</f>
        <v>0</v>
      </c>
      <c r="E4959" s="78">
        <f>'Balance N-1'!M4962</f>
        <v>0</v>
      </c>
      <c r="F4959" s="78">
        <f>'Balance N-1'!N4962</f>
        <v>0</v>
      </c>
      <c r="G4959" s="78">
        <f>'Balance N-1'!O4962</f>
        <v>0</v>
      </c>
      <c r="H4959" s="78">
        <f>'Balance N-1'!P4962</f>
        <v>0</v>
      </c>
      <c r="I4959" s="79">
        <f t="shared" si="77"/>
        <v>0</v>
      </c>
    </row>
    <row r="4960" spans="1:9" ht="15.6">
      <c r="A4960" s="85">
        <f>'Balance N-1'!I4963</f>
        <v>0</v>
      </c>
      <c r="B4960" s="75">
        <f>'Balance N-1'!J4963</f>
        <v>0</v>
      </c>
      <c r="C4960" s="78">
        <f>'Balance N-1'!K4963</f>
        <v>0</v>
      </c>
      <c r="D4960" s="78">
        <f>'Balance N-1'!L4963</f>
        <v>0</v>
      </c>
      <c r="E4960" s="78">
        <f>'Balance N-1'!M4963</f>
        <v>0</v>
      </c>
      <c r="F4960" s="78">
        <f>'Balance N-1'!N4963</f>
        <v>0</v>
      </c>
      <c r="G4960" s="78">
        <f>'Balance N-1'!O4963</f>
        <v>0</v>
      </c>
      <c r="H4960" s="78">
        <f>'Balance N-1'!P4963</f>
        <v>0</v>
      </c>
      <c r="I4960" s="79">
        <f t="shared" si="77"/>
        <v>0</v>
      </c>
    </row>
    <row r="4961" spans="1:9" ht="15.6">
      <c r="A4961" s="85">
        <f>'Balance N-1'!I4964</f>
        <v>0</v>
      </c>
      <c r="B4961" s="75">
        <f>'Balance N-1'!J4964</f>
        <v>0</v>
      </c>
      <c r="C4961" s="78">
        <f>'Balance N-1'!K4964</f>
        <v>0</v>
      </c>
      <c r="D4961" s="78">
        <f>'Balance N-1'!L4964</f>
        <v>0</v>
      </c>
      <c r="E4961" s="78">
        <f>'Balance N-1'!M4964</f>
        <v>0</v>
      </c>
      <c r="F4961" s="78">
        <f>'Balance N-1'!N4964</f>
        <v>0</v>
      </c>
      <c r="G4961" s="78">
        <f>'Balance N-1'!O4964</f>
        <v>0</v>
      </c>
      <c r="H4961" s="78">
        <f>'Balance N-1'!P4964</f>
        <v>0</v>
      </c>
      <c r="I4961" s="79">
        <f t="shared" si="77"/>
        <v>0</v>
      </c>
    </row>
    <row r="4962" spans="1:9" ht="15.6">
      <c r="A4962" s="85">
        <f>'Balance N-1'!I4965</f>
        <v>0</v>
      </c>
      <c r="B4962" s="75">
        <f>'Balance N-1'!J4965</f>
        <v>0</v>
      </c>
      <c r="C4962" s="78">
        <f>'Balance N-1'!K4965</f>
        <v>0</v>
      </c>
      <c r="D4962" s="78">
        <f>'Balance N-1'!L4965</f>
        <v>0</v>
      </c>
      <c r="E4962" s="78">
        <f>'Balance N-1'!M4965</f>
        <v>0</v>
      </c>
      <c r="F4962" s="78">
        <f>'Balance N-1'!N4965</f>
        <v>0</v>
      </c>
      <c r="G4962" s="78">
        <f>'Balance N-1'!O4965</f>
        <v>0</v>
      </c>
      <c r="H4962" s="78">
        <f>'Balance N-1'!P4965</f>
        <v>0</v>
      </c>
      <c r="I4962" s="79">
        <f t="shared" si="77"/>
        <v>0</v>
      </c>
    </row>
    <row r="4963" spans="1:9" ht="15.6">
      <c r="A4963" s="85">
        <f>'Balance N-1'!I4966</f>
        <v>0</v>
      </c>
      <c r="B4963" s="75">
        <f>'Balance N-1'!J4966</f>
        <v>0</v>
      </c>
      <c r="C4963" s="78">
        <f>'Balance N-1'!K4966</f>
        <v>0</v>
      </c>
      <c r="D4963" s="78">
        <f>'Balance N-1'!L4966</f>
        <v>0</v>
      </c>
      <c r="E4963" s="78">
        <f>'Balance N-1'!M4966</f>
        <v>0</v>
      </c>
      <c r="F4963" s="78">
        <f>'Balance N-1'!N4966</f>
        <v>0</v>
      </c>
      <c r="G4963" s="78">
        <f>'Balance N-1'!O4966</f>
        <v>0</v>
      </c>
      <c r="H4963" s="78">
        <f>'Balance N-1'!P4966</f>
        <v>0</v>
      </c>
      <c r="I4963" s="79">
        <f t="shared" si="77"/>
        <v>0</v>
      </c>
    </row>
    <row r="4964" spans="1:9" ht="15.6">
      <c r="A4964" s="85">
        <f>'Balance N-1'!I4967</f>
        <v>0</v>
      </c>
      <c r="B4964" s="75">
        <f>'Balance N-1'!J4967</f>
        <v>0</v>
      </c>
      <c r="C4964" s="78">
        <f>'Balance N-1'!K4967</f>
        <v>0</v>
      </c>
      <c r="D4964" s="78">
        <f>'Balance N-1'!L4967</f>
        <v>0</v>
      </c>
      <c r="E4964" s="78">
        <f>'Balance N-1'!M4967</f>
        <v>0</v>
      </c>
      <c r="F4964" s="78">
        <f>'Balance N-1'!N4967</f>
        <v>0</v>
      </c>
      <c r="G4964" s="78">
        <f>'Balance N-1'!O4967</f>
        <v>0</v>
      </c>
      <c r="H4964" s="78">
        <f>'Balance N-1'!P4967</f>
        <v>0</v>
      </c>
      <c r="I4964" s="79">
        <f t="shared" si="77"/>
        <v>0</v>
      </c>
    </row>
    <row r="4965" spans="1:9" ht="15.6">
      <c r="A4965" s="85">
        <f>'Balance N-1'!I4968</f>
        <v>0</v>
      </c>
      <c r="B4965" s="75">
        <f>'Balance N-1'!J4968</f>
        <v>0</v>
      </c>
      <c r="C4965" s="78">
        <f>'Balance N-1'!K4968</f>
        <v>0</v>
      </c>
      <c r="D4965" s="78">
        <f>'Balance N-1'!L4968</f>
        <v>0</v>
      </c>
      <c r="E4965" s="78">
        <f>'Balance N-1'!M4968</f>
        <v>0</v>
      </c>
      <c r="F4965" s="78">
        <f>'Balance N-1'!N4968</f>
        <v>0</v>
      </c>
      <c r="G4965" s="78">
        <f>'Balance N-1'!O4968</f>
        <v>0</v>
      </c>
      <c r="H4965" s="78">
        <f>'Balance N-1'!P4968</f>
        <v>0</v>
      </c>
      <c r="I4965" s="79">
        <f t="shared" si="77"/>
        <v>0</v>
      </c>
    </row>
    <row r="4966" spans="1:9" ht="15.6">
      <c r="A4966" s="85">
        <f>'Balance N-1'!I4969</f>
        <v>0</v>
      </c>
      <c r="B4966" s="75">
        <f>'Balance N-1'!J4969</f>
        <v>0</v>
      </c>
      <c r="C4966" s="78">
        <f>'Balance N-1'!K4969</f>
        <v>0</v>
      </c>
      <c r="D4966" s="78">
        <f>'Balance N-1'!L4969</f>
        <v>0</v>
      </c>
      <c r="E4966" s="78">
        <f>'Balance N-1'!M4969</f>
        <v>0</v>
      </c>
      <c r="F4966" s="78">
        <f>'Balance N-1'!N4969</f>
        <v>0</v>
      </c>
      <c r="G4966" s="78">
        <f>'Balance N-1'!O4969</f>
        <v>0</v>
      </c>
      <c r="H4966" s="78">
        <f>'Balance N-1'!P4969</f>
        <v>0</v>
      </c>
      <c r="I4966" s="79">
        <f t="shared" si="77"/>
        <v>0</v>
      </c>
    </row>
    <row r="4967" spans="1:9" ht="15.6">
      <c r="A4967" s="85">
        <f>'Balance N-1'!I4970</f>
        <v>0</v>
      </c>
      <c r="B4967" s="75">
        <f>'Balance N-1'!J4970</f>
        <v>0</v>
      </c>
      <c r="C4967" s="78">
        <f>'Balance N-1'!K4970</f>
        <v>0</v>
      </c>
      <c r="D4967" s="78">
        <f>'Balance N-1'!L4970</f>
        <v>0</v>
      </c>
      <c r="E4967" s="78">
        <f>'Balance N-1'!M4970</f>
        <v>0</v>
      </c>
      <c r="F4967" s="78">
        <f>'Balance N-1'!N4970</f>
        <v>0</v>
      </c>
      <c r="G4967" s="78">
        <f>'Balance N-1'!O4970</f>
        <v>0</v>
      </c>
      <c r="H4967" s="78">
        <f>'Balance N-1'!P4970</f>
        <v>0</v>
      </c>
      <c r="I4967" s="79">
        <f t="shared" si="77"/>
        <v>0</v>
      </c>
    </row>
    <row r="4968" spans="1:9" ht="15.6">
      <c r="A4968" s="85">
        <f>'Balance N-1'!I4971</f>
        <v>0</v>
      </c>
      <c r="B4968" s="75">
        <f>'Balance N-1'!J4971</f>
        <v>0</v>
      </c>
      <c r="C4968" s="78">
        <f>'Balance N-1'!K4971</f>
        <v>0</v>
      </c>
      <c r="D4968" s="78">
        <f>'Balance N-1'!L4971</f>
        <v>0</v>
      </c>
      <c r="E4968" s="78">
        <f>'Balance N-1'!M4971</f>
        <v>0</v>
      </c>
      <c r="F4968" s="78">
        <f>'Balance N-1'!N4971</f>
        <v>0</v>
      </c>
      <c r="G4968" s="78">
        <f>'Balance N-1'!O4971</f>
        <v>0</v>
      </c>
      <c r="H4968" s="78">
        <f>'Balance N-1'!P4971</f>
        <v>0</v>
      </c>
      <c r="I4968" s="79">
        <f t="shared" si="77"/>
        <v>0</v>
      </c>
    </row>
    <row r="4969" spans="1:9" ht="15.6">
      <c r="A4969" s="85">
        <f>'Balance N-1'!I4972</f>
        <v>0</v>
      </c>
      <c r="B4969" s="75">
        <f>'Balance N-1'!J4972</f>
        <v>0</v>
      </c>
      <c r="C4969" s="78">
        <f>'Balance N-1'!K4972</f>
        <v>0</v>
      </c>
      <c r="D4969" s="78">
        <f>'Balance N-1'!L4972</f>
        <v>0</v>
      </c>
      <c r="E4969" s="78">
        <f>'Balance N-1'!M4972</f>
        <v>0</v>
      </c>
      <c r="F4969" s="78">
        <f>'Balance N-1'!N4972</f>
        <v>0</v>
      </c>
      <c r="G4969" s="78">
        <f>'Balance N-1'!O4972</f>
        <v>0</v>
      </c>
      <c r="H4969" s="78">
        <f>'Balance N-1'!P4972</f>
        <v>0</v>
      </c>
      <c r="I4969" s="79">
        <f t="shared" si="77"/>
        <v>0</v>
      </c>
    </row>
    <row r="4970" spans="1:9" ht="15.6">
      <c r="A4970" s="85">
        <f>'Balance N-1'!I4973</f>
        <v>0</v>
      </c>
      <c r="B4970" s="75">
        <f>'Balance N-1'!J4973</f>
        <v>0</v>
      </c>
      <c r="C4970" s="78">
        <f>'Balance N-1'!K4973</f>
        <v>0</v>
      </c>
      <c r="D4970" s="78">
        <f>'Balance N-1'!L4973</f>
        <v>0</v>
      </c>
      <c r="E4970" s="78">
        <f>'Balance N-1'!M4973</f>
        <v>0</v>
      </c>
      <c r="F4970" s="78">
        <f>'Balance N-1'!N4973</f>
        <v>0</v>
      </c>
      <c r="G4970" s="78">
        <f>'Balance N-1'!O4973</f>
        <v>0</v>
      </c>
      <c r="H4970" s="78">
        <f>'Balance N-1'!P4973</f>
        <v>0</v>
      </c>
      <c r="I4970" s="79">
        <f t="shared" si="77"/>
        <v>0</v>
      </c>
    </row>
    <row r="4971" spans="1:9" ht="15.6">
      <c r="A4971" s="85">
        <f>'Balance N-1'!I4974</f>
        <v>0</v>
      </c>
      <c r="B4971" s="75">
        <f>'Balance N-1'!J4974</f>
        <v>0</v>
      </c>
      <c r="C4971" s="78">
        <f>'Balance N-1'!K4974</f>
        <v>0</v>
      </c>
      <c r="D4971" s="78">
        <f>'Balance N-1'!L4974</f>
        <v>0</v>
      </c>
      <c r="E4971" s="78">
        <f>'Balance N-1'!M4974</f>
        <v>0</v>
      </c>
      <c r="F4971" s="78">
        <f>'Balance N-1'!N4974</f>
        <v>0</v>
      </c>
      <c r="G4971" s="78">
        <f>'Balance N-1'!O4974</f>
        <v>0</v>
      </c>
      <c r="H4971" s="78">
        <f>'Balance N-1'!P4974</f>
        <v>0</v>
      </c>
      <c r="I4971" s="79">
        <f t="shared" si="77"/>
        <v>0</v>
      </c>
    </row>
    <row r="4972" spans="1:9" ht="15.6">
      <c r="A4972" s="85">
        <f>'Balance N-1'!I4975</f>
        <v>0</v>
      </c>
      <c r="B4972" s="75">
        <f>'Balance N-1'!J4975</f>
        <v>0</v>
      </c>
      <c r="C4972" s="78">
        <f>'Balance N-1'!K4975</f>
        <v>0</v>
      </c>
      <c r="D4972" s="78">
        <f>'Balance N-1'!L4975</f>
        <v>0</v>
      </c>
      <c r="E4972" s="78">
        <f>'Balance N-1'!M4975</f>
        <v>0</v>
      </c>
      <c r="F4972" s="78">
        <f>'Balance N-1'!N4975</f>
        <v>0</v>
      </c>
      <c r="G4972" s="78">
        <f>'Balance N-1'!O4975</f>
        <v>0</v>
      </c>
      <c r="H4972" s="78">
        <f>'Balance N-1'!P4975</f>
        <v>0</v>
      </c>
      <c r="I4972" s="79">
        <f t="shared" si="77"/>
        <v>0</v>
      </c>
    </row>
    <row r="4973" spans="1:9" ht="15.6">
      <c r="A4973" s="85">
        <f>'Balance N-1'!I4976</f>
        <v>0</v>
      </c>
      <c r="B4973" s="75">
        <f>'Balance N-1'!J4976</f>
        <v>0</v>
      </c>
      <c r="C4973" s="78">
        <f>'Balance N-1'!K4976</f>
        <v>0</v>
      </c>
      <c r="D4973" s="78">
        <f>'Balance N-1'!L4976</f>
        <v>0</v>
      </c>
      <c r="E4973" s="78">
        <f>'Balance N-1'!M4976</f>
        <v>0</v>
      </c>
      <c r="F4973" s="78">
        <f>'Balance N-1'!N4976</f>
        <v>0</v>
      </c>
      <c r="G4973" s="78">
        <f>'Balance N-1'!O4976</f>
        <v>0</v>
      </c>
      <c r="H4973" s="78">
        <f>'Balance N-1'!P4976</f>
        <v>0</v>
      </c>
      <c r="I4973" s="79">
        <f t="shared" si="77"/>
        <v>0</v>
      </c>
    </row>
    <row r="4974" spans="1:9" ht="15.6">
      <c r="A4974" s="85">
        <f>'Balance N-1'!I4977</f>
        <v>0</v>
      </c>
      <c r="B4974" s="75">
        <f>'Balance N-1'!J4977</f>
        <v>0</v>
      </c>
      <c r="C4974" s="78">
        <f>'Balance N-1'!K4977</f>
        <v>0</v>
      </c>
      <c r="D4974" s="78">
        <f>'Balance N-1'!L4977</f>
        <v>0</v>
      </c>
      <c r="E4974" s="78">
        <f>'Balance N-1'!M4977</f>
        <v>0</v>
      </c>
      <c r="F4974" s="78">
        <f>'Balance N-1'!N4977</f>
        <v>0</v>
      </c>
      <c r="G4974" s="78">
        <f>'Balance N-1'!O4977</f>
        <v>0</v>
      </c>
      <c r="H4974" s="78">
        <f>'Balance N-1'!P4977</f>
        <v>0</v>
      </c>
      <c r="I4974" s="79">
        <f t="shared" si="77"/>
        <v>0</v>
      </c>
    </row>
    <row r="4975" spans="1:9" ht="15.6">
      <c r="A4975" s="85">
        <f>'Balance N-1'!I4978</f>
        <v>0</v>
      </c>
      <c r="B4975" s="75">
        <f>'Balance N-1'!J4978</f>
        <v>0</v>
      </c>
      <c r="C4975" s="78">
        <f>'Balance N-1'!K4978</f>
        <v>0</v>
      </c>
      <c r="D4975" s="78">
        <f>'Balance N-1'!L4978</f>
        <v>0</v>
      </c>
      <c r="E4975" s="78">
        <f>'Balance N-1'!M4978</f>
        <v>0</v>
      </c>
      <c r="F4975" s="78">
        <f>'Balance N-1'!N4978</f>
        <v>0</v>
      </c>
      <c r="G4975" s="78">
        <f>'Balance N-1'!O4978</f>
        <v>0</v>
      </c>
      <c r="H4975" s="78">
        <f>'Balance N-1'!P4978</f>
        <v>0</v>
      </c>
      <c r="I4975" s="79">
        <f t="shared" si="77"/>
        <v>0</v>
      </c>
    </row>
    <row r="4976" spans="1:9" ht="15.6">
      <c r="A4976" s="85">
        <f>'Balance N-1'!I4979</f>
        <v>0</v>
      </c>
      <c r="B4976" s="75">
        <f>'Balance N-1'!J4979</f>
        <v>0</v>
      </c>
      <c r="C4976" s="78">
        <f>'Balance N-1'!K4979</f>
        <v>0</v>
      </c>
      <c r="D4976" s="78">
        <f>'Balance N-1'!L4979</f>
        <v>0</v>
      </c>
      <c r="E4976" s="78">
        <f>'Balance N-1'!M4979</f>
        <v>0</v>
      </c>
      <c r="F4976" s="78">
        <f>'Balance N-1'!N4979</f>
        <v>0</v>
      </c>
      <c r="G4976" s="78">
        <f>'Balance N-1'!O4979</f>
        <v>0</v>
      </c>
      <c r="H4976" s="78">
        <f>'Balance N-1'!P4979</f>
        <v>0</v>
      </c>
      <c r="I4976" s="79">
        <f t="shared" si="77"/>
        <v>0</v>
      </c>
    </row>
    <row r="4977" spans="1:9" ht="15.6">
      <c r="A4977" s="85">
        <f>'Balance N-1'!I4980</f>
        <v>0</v>
      </c>
      <c r="B4977" s="75">
        <f>'Balance N-1'!J4980</f>
        <v>0</v>
      </c>
      <c r="C4977" s="78">
        <f>'Balance N-1'!K4980</f>
        <v>0</v>
      </c>
      <c r="D4977" s="78">
        <f>'Balance N-1'!L4980</f>
        <v>0</v>
      </c>
      <c r="E4977" s="78">
        <f>'Balance N-1'!M4980</f>
        <v>0</v>
      </c>
      <c r="F4977" s="78">
        <f>'Balance N-1'!N4980</f>
        <v>0</v>
      </c>
      <c r="G4977" s="78">
        <f>'Balance N-1'!O4980</f>
        <v>0</v>
      </c>
      <c r="H4977" s="78">
        <f>'Balance N-1'!P4980</f>
        <v>0</v>
      </c>
      <c r="I4977" s="79">
        <f t="shared" si="77"/>
        <v>0</v>
      </c>
    </row>
    <row r="4978" spans="1:9" ht="15.6">
      <c r="A4978" s="85">
        <f>'Balance N-1'!I4981</f>
        <v>0</v>
      </c>
      <c r="B4978" s="75">
        <f>'Balance N-1'!J4981</f>
        <v>0</v>
      </c>
      <c r="C4978" s="78">
        <f>'Balance N-1'!K4981</f>
        <v>0</v>
      </c>
      <c r="D4978" s="78">
        <f>'Balance N-1'!L4981</f>
        <v>0</v>
      </c>
      <c r="E4978" s="78">
        <f>'Balance N-1'!M4981</f>
        <v>0</v>
      </c>
      <c r="F4978" s="78">
        <f>'Balance N-1'!N4981</f>
        <v>0</v>
      </c>
      <c r="G4978" s="78">
        <f>'Balance N-1'!O4981</f>
        <v>0</v>
      </c>
      <c r="H4978" s="78">
        <f>'Balance N-1'!P4981</f>
        <v>0</v>
      </c>
      <c r="I4978" s="79">
        <f t="shared" si="77"/>
        <v>0</v>
      </c>
    </row>
    <row r="4979" spans="1:9" ht="15.6">
      <c r="A4979" s="85">
        <f>'Balance N-1'!I4982</f>
        <v>0</v>
      </c>
      <c r="B4979" s="75">
        <f>'Balance N-1'!J4982</f>
        <v>0</v>
      </c>
      <c r="C4979" s="78">
        <f>'Balance N-1'!K4982</f>
        <v>0</v>
      </c>
      <c r="D4979" s="78">
        <f>'Balance N-1'!L4982</f>
        <v>0</v>
      </c>
      <c r="E4979" s="78">
        <f>'Balance N-1'!M4982</f>
        <v>0</v>
      </c>
      <c r="F4979" s="78">
        <f>'Balance N-1'!N4982</f>
        <v>0</v>
      </c>
      <c r="G4979" s="78">
        <f>'Balance N-1'!O4982</f>
        <v>0</v>
      </c>
      <c r="H4979" s="78">
        <f>'Balance N-1'!P4982</f>
        <v>0</v>
      </c>
      <c r="I4979" s="79">
        <f t="shared" si="77"/>
        <v>0</v>
      </c>
    </row>
    <row r="4980" spans="1:9" ht="15.6">
      <c r="A4980" s="85">
        <f>'Balance N-1'!I4983</f>
        <v>0</v>
      </c>
      <c r="B4980" s="75">
        <f>'Balance N-1'!J4983</f>
        <v>0</v>
      </c>
      <c r="C4980" s="78">
        <f>'Balance N-1'!K4983</f>
        <v>0</v>
      </c>
      <c r="D4980" s="78">
        <f>'Balance N-1'!L4983</f>
        <v>0</v>
      </c>
      <c r="E4980" s="78">
        <f>'Balance N-1'!M4983</f>
        <v>0</v>
      </c>
      <c r="F4980" s="78">
        <f>'Balance N-1'!N4983</f>
        <v>0</v>
      </c>
      <c r="G4980" s="78">
        <f>'Balance N-1'!O4983</f>
        <v>0</v>
      </c>
      <c r="H4980" s="78">
        <f>'Balance N-1'!P4983</f>
        <v>0</v>
      </c>
      <c r="I4980" s="79">
        <f t="shared" si="77"/>
        <v>0</v>
      </c>
    </row>
    <row r="4981" spans="1:9" ht="15.6">
      <c r="A4981" s="85">
        <f>'Balance N-1'!I4984</f>
        <v>0</v>
      </c>
      <c r="B4981" s="75">
        <f>'Balance N-1'!J4984</f>
        <v>0</v>
      </c>
      <c r="C4981" s="78">
        <f>'Balance N-1'!K4984</f>
        <v>0</v>
      </c>
      <c r="D4981" s="78">
        <f>'Balance N-1'!L4984</f>
        <v>0</v>
      </c>
      <c r="E4981" s="78">
        <f>'Balance N-1'!M4984</f>
        <v>0</v>
      </c>
      <c r="F4981" s="78">
        <f>'Balance N-1'!N4984</f>
        <v>0</v>
      </c>
      <c r="G4981" s="78">
        <f>'Balance N-1'!O4984</f>
        <v>0</v>
      </c>
      <c r="H4981" s="78">
        <f>'Balance N-1'!P4984</f>
        <v>0</v>
      </c>
      <c r="I4981" s="79">
        <f t="shared" si="77"/>
        <v>0</v>
      </c>
    </row>
    <row r="4982" spans="1:9" ht="15.6">
      <c r="A4982" s="85">
        <f>'Balance N-1'!I4985</f>
        <v>0</v>
      </c>
      <c r="B4982" s="75">
        <f>'Balance N-1'!J4985</f>
        <v>0</v>
      </c>
      <c r="C4982" s="78">
        <f>'Balance N-1'!K4985</f>
        <v>0</v>
      </c>
      <c r="D4982" s="78">
        <f>'Balance N-1'!L4985</f>
        <v>0</v>
      </c>
      <c r="E4982" s="78">
        <f>'Balance N-1'!M4985</f>
        <v>0</v>
      </c>
      <c r="F4982" s="78">
        <f>'Balance N-1'!N4985</f>
        <v>0</v>
      </c>
      <c r="G4982" s="78">
        <f>'Balance N-1'!O4985</f>
        <v>0</v>
      </c>
      <c r="H4982" s="78">
        <f>'Balance N-1'!P4985</f>
        <v>0</v>
      </c>
      <c r="I4982" s="79">
        <f t="shared" si="77"/>
        <v>0</v>
      </c>
    </row>
    <row r="4983" spans="1:9" ht="15.6">
      <c r="A4983" s="85">
        <f>'Balance N-1'!I4986</f>
        <v>0</v>
      </c>
      <c r="B4983" s="75">
        <f>'Balance N-1'!J4986</f>
        <v>0</v>
      </c>
      <c r="C4983" s="78">
        <f>'Balance N-1'!K4986</f>
        <v>0</v>
      </c>
      <c r="D4983" s="78">
        <f>'Balance N-1'!L4986</f>
        <v>0</v>
      </c>
      <c r="E4983" s="78">
        <f>'Balance N-1'!M4986</f>
        <v>0</v>
      </c>
      <c r="F4983" s="78">
        <f>'Balance N-1'!N4986</f>
        <v>0</v>
      </c>
      <c r="G4983" s="78">
        <f>'Balance N-1'!O4986</f>
        <v>0</v>
      </c>
      <c r="H4983" s="78">
        <f>'Balance N-1'!P4986</f>
        <v>0</v>
      </c>
      <c r="I4983" s="79">
        <f t="shared" si="77"/>
        <v>0</v>
      </c>
    </row>
    <row r="4984" spans="1:9" ht="15.6">
      <c r="A4984" s="85">
        <f>'Balance N-1'!I4987</f>
        <v>0</v>
      </c>
      <c r="B4984" s="75">
        <f>'Balance N-1'!J4987</f>
        <v>0</v>
      </c>
      <c r="C4984" s="78">
        <f>'Balance N-1'!K4987</f>
        <v>0</v>
      </c>
      <c r="D4984" s="78">
        <f>'Balance N-1'!L4987</f>
        <v>0</v>
      </c>
      <c r="E4984" s="78">
        <f>'Balance N-1'!M4987</f>
        <v>0</v>
      </c>
      <c r="F4984" s="78">
        <f>'Balance N-1'!N4987</f>
        <v>0</v>
      </c>
      <c r="G4984" s="78">
        <f>'Balance N-1'!O4987</f>
        <v>0</v>
      </c>
      <c r="H4984" s="78">
        <f>'Balance N-1'!P4987</f>
        <v>0</v>
      </c>
      <c r="I4984" s="79">
        <f t="shared" si="77"/>
        <v>0</v>
      </c>
    </row>
    <row r="4985" spans="1:9" ht="15.6">
      <c r="A4985" s="85">
        <f>'Balance N-1'!I4988</f>
        <v>0</v>
      </c>
      <c r="B4985" s="75">
        <f>'Balance N-1'!J4988</f>
        <v>0</v>
      </c>
      <c r="C4985" s="78">
        <f>'Balance N-1'!K4988</f>
        <v>0</v>
      </c>
      <c r="D4985" s="78">
        <f>'Balance N-1'!L4988</f>
        <v>0</v>
      </c>
      <c r="E4985" s="78">
        <f>'Balance N-1'!M4988</f>
        <v>0</v>
      </c>
      <c r="F4985" s="78">
        <f>'Balance N-1'!N4988</f>
        <v>0</v>
      </c>
      <c r="G4985" s="78">
        <f>'Balance N-1'!O4988</f>
        <v>0</v>
      </c>
      <c r="H4985" s="78">
        <f>'Balance N-1'!P4988</f>
        <v>0</v>
      </c>
      <c r="I4985" s="79">
        <f t="shared" si="77"/>
        <v>0</v>
      </c>
    </row>
    <row r="4986" spans="1:9" ht="15.6">
      <c r="A4986" s="85">
        <f>'Balance N-1'!I4989</f>
        <v>0</v>
      </c>
      <c r="B4986" s="75">
        <f>'Balance N-1'!J4989</f>
        <v>0</v>
      </c>
      <c r="C4986" s="78">
        <f>'Balance N-1'!K4989</f>
        <v>0</v>
      </c>
      <c r="D4986" s="78">
        <f>'Balance N-1'!L4989</f>
        <v>0</v>
      </c>
      <c r="E4986" s="78">
        <f>'Balance N-1'!M4989</f>
        <v>0</v>
      </c>
      <c r="F4986" s="78">
        <f>'Balance N-1'!N4989</f>
        <v>0</v>
      </c>
      <c r="G4986" s="78">
        <f>'Balance N-1'!O4989</f>
        <v>0</v>
      </c>
      <c r="H4986" s="78">
        <f>'Balance N-1'!P4989</f>
        <v>0</v>
      </c>
      <c r="I4986" s="79">
        <f t="shared" si="77"/>
        <v>0</v>
      </c>
    </row>
    <row r="4987" spans="1:9" ht="15.6">
      <c r="A4987" s="85">
        <f>'Balance N-1'!I4990</f>
        <v>0</v>
      </c>
      <c r="B4987" s="75">
        <f>'Balance N-1'!J4990</f>
        <v>0</v>
      </c>
      <c r="C4987" s="78">
        <f>'Balance N-1'!K4990</f>
        <v>0</v>
      </c>
      <c r="D4987" s="78">
        <f>'Balance N-1'!L4990</f>
        <v>0</v>
      </c>
      <c r="E4987" s="78">
        <f>'Balance N-1'!M4990</f>
        <v>0</v>
      </c>
      <c r="F4987" s="78">
        <f>'Balance N-1'!N4990</f>
        <v>0</v>
      </c>
      <c r="G4987" s="78">
        <f>'Balance N-1'!O4990</f>
        <v>0</v>
      </c>
      <c r="H4987" s="78">
        <f>'Balance N-1'!P4990</f>
        <v>0</v>
      </c>
      <c r="I4987" s="79">
        <f t="shared" si="77"/>
        <v>0</v>
      </c>
    </row>
    <row r="4988" spans="1:9" ht="15.6">
      <c r="A4988" s="85">
        <f>'Balance N-1'!I4991</f>
        <v>0</v>
      </c>
      <c r="B4988" s="75">
        <f>'Balance N-1'!J4991</f>
        <v>0</v>
      </c>
      <c r="C4988" s="78">
        <f>'Balance N-1'!K4991</f>
        <v>0</v>
      </c>
      <c r="D4988" s="78">
        <f>'Balance N-1'!L4991</f>
        <v>0</v>
      </c>
      <c r="E4988" s="78">
        <f>'Balance N-1'!M4991</f>
        <v>0</v>
      </c>
      <c r="F4988" s="78">
        <f>'Balance N-1'!N4991</f>
        <v>0</v>
      </c>
      <c r="G4988" s="78">
        <f>'Balance N-1'!O4991</f>
        <v>0</v>
      </c>
      <c r="H4988" s="78">
        <f>'Balance N-1'!P4991</f>
        <v>0</v>
      </c>
      <c r="I4988" s="79">
        <f t="shared" si="77"/>
        <v>0</v>
      </c>
    </row>
    <row r="4989" spans="1:9" ht="15.6">
      <c r="A4989" s="85">
        <f>'Balance N-1'!I4992</f>
        <v>0</v>
      </c>
      <c r="B4989" s="75">
        <f>'Balance N-1'!J4992</f>
        <v>0</v>
      </c>
      <c r="C4989" s="78">
        <f>'Balance N-1'!K4992</f>
        <v>0</v>
      </c>
      <c r="D4989" s="78">
        <f>'Balance N-1'!L4992</f>
        <v>0</v>
      </c>
      <c r="E4989" s="78">
        <f>'Balance N-1'!M4992</f>
        <v>0</v>
      </c>
      <c r="F4989" s="78">
        <f>'Balance N-1'!N4992</f>
        <v>0</v>
      </c>
      <c r="G4989" s="78">
        <f>'Balance N-1'!O4992</f>
        <v>0</v>
      </c>
      <c r="H4989" s="78">
        <f>'Balance N-1'!P4992</f>
        <v>0</v>
      </c>
      <c r="I4989" s="79">
        <f t="shared" si="77"/>
        <v>0</v>
      </c>
    </row>
    <row r="4990" spans="1:9" ht="15.6">
      <c r="A4990" s="85">
        <f>'Balance N-1'!I4993</f>
        <v>0</v>
      </c>
      <c r="B4990" s="75">
        <f>'Balance N-1'!J4993</f>
        <v>0</v>
      </c>
      <c r="C4990" s="78">
        <f>'Balance N-1'!K4993</f>
        <v>0</v>
      </c>
      <c r="D4990" s="78">
        <f>'Balance N-1'!L4993</f>
        <v>0</v>
      </c>
      <c r="E4990" s="78">
        <f>'Balance N-1'!M4993</f>
        <v>0</v>
      </c>
      <c r="F4990" s="78">
        <f>'Balance N-1'!N4993</f>
        <v>0</v>
      </c>
      <c r="G4990" s="78">
        <f>'Balance N-1'!O4993</f>
        <v>0</v>
      </c>
      <c r="H4990" s="78">
        <f>'Balance N-1'!P4993</f>
        <v>0</v>
      </c>
      <c r="I4990" s="79">
        <f t="shared" si="77"/>
        <v>0</v>
      </c>
    </row>
    <row r="4991" spans="1:9" ht="15.6">
      <c r="A4991" s="85">
        <f>'Balance N-1'!I4994</f>
        <v>0</v>
      </c>
      <c r="B4991" s="75">
        <f>'Balance N-1'!J4994</f>
        <v>0</v>
      </c>
      <c r="C4991" s="78">
        <f>'Balance N-1'!K4994</f>
        <v>0</v>
      </c>
      <c r="D4991" s="78">
        <f>'Balance N-1'!L4994</f>
        <v>0</v>
      </c>
      <c r="E4991" s="78">
        <f>'Balance N-1'!M4994</f>
        <v>0</v>
      </c>
      <c r="F4991" s="78">
        <f>'Balance N-1'!N4994</f>
        <v>0</v>
      </c>
      <c r="G4991" s="78">
        <f>'Balance N-1'!O4994</f>
        <v>0</v>
      </c>
      <c r="H4991" s="78">
        <f>'Balance N-1'!P4994</f>
        <v>0</v>
      </c>
      <c r="I4991" s="79">
        <f t="shared" si="77"/>
        <v>0</v>
      </c>
    </row>
    <row r="4992" spans="1:9" ht="15.6">
      <c r="A4992" s="85">
        <f>'Balance N-1'!I4995</f>
        <v>0</v>
      </c>
      <c r="B4992" s="75">
        <f>'Balance N-1'!J4995</f>
        <v>0</v>
      </c>
      <c r="C4992" s="78">
        <f>'Balance N-1'!K4995</f>
        <v>0</v>
      </c>
      <c r="D4992" s="78">
        <f>'Balance N-1'!L4995</f>
        <v>0</v>
      </c>
      <c r="E4992" s="78">
        <f>'Balance N-1'!M4995</f>
        <v>0</v>
      </c>
      <c r="F4992" s="78">
        <f>'Balance N-1'!N4995</f>
        <v>0</v>
      </c>
      <c r="G4992" s="78">
        <f>'Balance N-1'!O4995</f>
        <v>0</v>
      </c>
      <c r="H4992" s="78">
        <f>'Balance N-1'!P4995</f>
        <v>0</v>
      </c>
      <c r="I4992" s="79">
        <f t="shared" si="77"/>
        <v>0</v>
      </c>
    </row>
    <row r="4993" spans="1:9" ht="15.6">
      <c r="A4993" s="85">
        <f>'Balance N-1'!I4996</f>
        <v>0</v>
      </c>
      <c r="B4993" s="75">
        <f>'Balance N-1'!J4996</f>
        <v>0</v>
      </c>
      <c r="C4993" s="78">
        <f>'Balance N-1'!K4996</f>
        <v>0</v>
      </c>
      <c r="D4993" s="78">
        <f>'Balance N-1'!L4996</f>
        <v>0</v>
      </c>
      <c r="E4993" s="78">
        <f>'Balance N-1'!M4996</f>
        <v>0</v>
      </c>
      <c r="F4993" s="78">
        <f>'Balance N-1'!N4996</f>
        <v>0</v>
      </c>
      <c r="G4993" s="78">
        <f>'Balance N-1'!O4996</f>
        <v>0</v>
      </c>
      <c r="H4993" s="78">
        <f>'Balance N-1'!P4996</f>
        <v>0</v>
      </c>
      <c r="I4993" s="79">
        <f t="shared" si="77"/>
        <v>0</v>
      </c>
    </row>
    <row r="4994" spans="1:9" ht="15.6">
      <c r="A4994" s="85">
        <f>'Balance N-1'!I4997</f>
        <v>0</v>
      </c>
      <c r="B4994" s="75">
        <f>'Balance N-1'!J4997</f>
        <v>0</v>
      </c>
      <c r="C4994" s="78">
        <f>'Balance N-1'!K4997</f>
        <v>0</v>
      </c>
      <c r="D4994" s="78">
        <f>'Balance N-1'!L4997</f>
        <v>0</v>
      </c>
      <c r="E4994" s="78">
        <f>'Balance N-1'!M4997</f>
        <v>0</v>
      </c>
      <c r="F4994" s="78">
        <f>'Balance N-1'!N4997</f>
        <v>0</v>
      </c>
      <c r="G4994" s="78">
        <f>'Balance N-1'!O4997</f>
        <v>0</v>
      </c>
      <c r="H4994" s="78">
        <f>'Balance N-1'!P4997</f>
        <v>0</v>
      </c>
      <c r="I4994" s="79">
        <f t="shared" si="77"/>
        <v>0</v>
      </c>
    </row>
    <row r="4995" spans="1:9" ht="15.6">
      <c r="A4995" s="85">
        <f>'Balance N-1'!I4998</f>
        <v>0</v>
      </c>
      <c r="B4995" s="75">
        <f>'Balance N-1'!J4998</f>
        <v>0</v>
      </c>
      <c r="C4995" s="78">
        <f>'Balance N-1'!K4998</f>
        <v>0</v>
      </c>
      <c r="D4995" s="78">
        <f>'Balance N-1'!L4998</f>
        <v>0</v>
      </c>
      <c r="E4995" s="78">
        <f>'Balance N-1'!M4998</f>
        <v>0</v>
      </c>
      <c r="F4995" s="78">
        <f>'Balance N-1'!N4998</f>
        <v>0</v>
      </c>
      <c r="G4995" s="78">
        <f>'Balance N-1'!O4998</f>
        <v>0</v>
      </c>
      <c r="H4995" s="78">
        <f>'Balance N-1'!P4998</f>
        <v>0</v>
      </c>
      <c r="I4995" s="79">
        <f t="shared" ref="I4995:I5058" si="78">(C4995-D4995)+(E4995-F4995)-(G4995-H4995)</f>
        <v>0</v>
      </c>
    </row>
    <row r="4996" spans="1:9" ht="15.6">
      <c r="A4996" s="85">
        <f>'Balance N-1'!I4999</f>
        <v>0</v>
      </c>
      <c r="B4996" s="75">
        <f>'Balance N-1'!J4999</f>
        <v>0</v>
      </c>
      <c r="C4996" s="78">
        <f>'Balance N-1'!K4999</f>
        <v>0</v>
      </c>
      <c r="D4996" s="78">
        <f>'Balance N-1'!L4999</f>
        <v>0</v>
      </c>
      <c r="E4996" s="78">
        <f>'Balance N-1'!M4999</f>
        <v>0</v>
      </c>
      <c r="F4996" s="78">
        <f>'Balance N-1'!N4999</f>
        <v>0</v>
      </c>
      <c r="G4996" s="78">
        <f>'Balance N-1'!O4999</f>
        <v>0</v>
      </c>
      <c r="H4996" s="78">
        <f>'Balance N-1'!P4999</f>
        <v>0</v>
      </c>
      <c r="I4996" s="79">
        <f t="shared" si="78"/>
        <v>0</v>
      </c>
    </row>
    <row r="4997" spans="1:9" ht="15.6">
      <c r="A4997" s="85">
        <f>'Balance N-1'!I5000</f>
        <v>0</v>
      </c>
      <c r="B4997" s="75">
        <f>'Balance N-1'!J5000</f>
        <v>0</v>
      </c>
      <c r="C4997" s="78">
        <f>'Balance N-1'!K5000</f>
        <v>0</v>
      </c>
      <c r="D4997" s="78">
        <f>'Balance N-1'!L5000</f>
        <v>0</v>
      </c>
      <c r="E4997" s="78">
        <f>'Balance N-1'!M5000</f>
        <v>0</v>
      </c>
      <c r="F4997" s="78">
        <f>'Balance N-1'!N5000</f>
        <v>0</v>
      </c>
      <c r="G4997" s="78">
        <f>'Balance N-1'!O5000</f>
        <v>0</v>
      </c>
      <c r="H4997" s="78">
        <f>'Balance N-1'!P5000</f>
        <v>0</v>
      </c>
      <c r="I4997" s="79">
        <f t="shared" si="78"/>
        <v>0</v>
      </c>
    </row>
    <row r="4998" spans="1:9" ht="15.6">
      <c r="A4998" s="85">
        <f>'Balance N-1'!I5001</f>
        <v>0</v>
      </c>
      <c r="B4998" s="75">
        <f>'Balance N-1'!J5001</f>
        <v>0</v>
      </c>
      <c r="C4998" s="78">
        <f>'Balance N-1'!K5001</f>
        <v>0</v>
      </c>
      <c r="D4998" s="78">
        <f>'Balance N-1'!L5001</f>
        <v>0</v>
      </c>
      <c r="E4998" s="78">
        <f>'Balance N-1'!M5001</f>
        <v>0</v>
      </c>
      <c r="F4998" s="78">
        <f>'Balance N-1'!N5001</f>
        <v>0</v>
      </c>
      <c r="G4998" s="78">
        <f>'Balance N-1'!O5001</f>
        <v>0</v>
      </c>
      <c r="H4998" s="78">
        <f>'Balance N-1'!P5001</f>
        <v>0</v>
      </c>
      <c r="I4998" s="79">
        <f t="shared" si="78"/>
        <v>0</v>
      </c>
    </row>
    <row r="4999" spans="1:9" ht="15.6">
      <c r="A4999" s="85">
        <f>'Balance N-1'!I5002</f>
        <v>0</v>
      </c>
      <c r="B4999" s="75">
        <f>'Balance N-1'!J5002</f>
        <v>0</v>
      </c>
      <c r="C4999" s="78">
        <f>'Balance N-1'!K5002</f>
        <v>0</v>
      </c>
      <c r="D4999" s="78">
        <f>'Balance N-1'!L5002</f>
        <v>0</v>
      </c>
      <c r="E4999" s="78">
        <f>'Balance N-1'!M5002</f>
        <v>0</v>
      </c>
      <c r="F4999" s="78">
        <f>'Balance N-1'!N5002</f>
        <v>0</v>
      </c>
      <c r="G4999" s="78">
        <f>'Balance N-1'!O5002</f>
        <v>0</v>
      </c>
      <c r="H4999" s="78">
        <f>'Balance N-1'!P5002</f>
        <v>0</v>
      </c>
      <c r="I4999" s="79">
        <f t="shared" si="78"/>
        <v>0</v>
      </c>
    </row>
    <row r="5000" spans="1:9" ht="15.6">
      <c r="A5000" s="85">
        <f>'Balance N-1'!I5003</f>
        <v>0</v>
      </c>
      <c r="B5000" s="75">
        <f>'Balance N-1'!J5003</f>
        <v>0</v>
      </c>
      <c r="C5000" s="78">
        <f>'Balance N-1'!K5003</f>
        <v>0</v>
      </c>
      <c r="D5000" s="78">
        <f>'Balance N-1'!L5003</f>
        <v>0</v>
      </c>
      <c r="E5000" s="78">
        <f>'Balance N-1'!M5003</f>
        <v>0</v>
      </c>
      <c r="F5000" s="78">
        <f>'Balance N-1'!N5003</f>
        <v>0</v>
      </c>
      <c r="G5000" s="78">
        <f>'Balance N-1'!O5003</f>
        <v>0</v>
      </c>
      <c r="H5000" s="78">
        <f>'Balance N-1'!P5003</f>
        <v>0</v>
      </c>
      <c r="I5000" s="79">
        <f t="shared" si="78"/>
        <v>0</v>
      </c>
    </row>
    <row r="5001" spans="1:9" ht="15.6">
      <c r="A5001" s="85">
        <f>'Balance N-1'!I5004</f>
        <v>0</v>
      </c>
      <c r="B5001" s="75">
        <f>'Balance N-1'!J5004</f>
        <v>0</v>
      </c>
      <c r="C5001" s="78">
        <f>'Balance N-1'!K5004</f>
        <v>0</v>
      </c>
      <c r="D5001" s="78">
        <f>'Balance N-1'!L5004</f>
        <v>0</v>
      </c>
      <c r="E5001" s="78">
        <f>'Balance N-1'!M5004</f>
        <v>0</v>
      </c>
      <c r="F5001" s="78">
        <f>'Balance N-1'!N5004</f>
        <v>0</v>
      </c>
      <c r="G5001" s="78">
        <f>'Balance N-1'!O5004</f>
        <v>0</v>
      </c>
      <c r="H5001" s="78">
        <f>'Balance N-1'!P5004</f>
        <v>0</v>
      </c>
      <c r="I5001" s="79">
        <f t="shared" si="78"/>
        <v>0</v>
      </c>
    </row>
    <row r="5002" spans="1:9" ht="15.6">
      <c r="A5002" s="85">
        <f>'Balance N-1'!I5005</f>
        <v>0</v>
      </c>
      <c r="B5002" s="75">
        <f>'Balance N-1'!J5005</f>
        <v>0</v>
      </c>
      <c r="C5002" s="78">
        <f>'Balance N-1'!K5005</f>
        <v>0</v>
      </c>
      <c r="D5002" s="78">
        <f>'Balance N-1'!L5005</f>
        <v>0</v>
      </c>
      <c r="E5002" s="78">
        <f>'Balance N-1'!M5005</f>
        <v>0</v>
      </c>
      <c r="F5002" s="78">
        <f>'Balance N-1'!N5005</f>
        <v>0</v>
      </c>
      <c r="G5002" s="78">
        <f>'Balance N-1'!O5005</f>
        <v>0</v>
      </c>
      <c r="H5002" s="78">
        <f>'Balance N-1'!P5005</f>
        <v>0</v>
      </c>
      <c r="I5002" s="79">
        <f t="shared" si="78"/>
        <v>0</v>
      </c>
    </row>
    <row r="5003" spans="1:9" ht="15.6">
      <c r="A5003" s="85">
        <f>'Balance N-1'!I5006</f>
        <v>0</v>
      </c>
      <c r="B5003" s="75">
        <f>'Balance N-1'!J5006</f>
        <v>0</v>
      </c>
      <c r="C5003" s="78">
        <f>'Balance N-1'!K5006</f>
        <v>0</v>
      </c>
      <c r="D5003" s="78">
        <f>'Balance N-1'!L5006</f>
        <v>0</v>
      </c>
      <c r="E5003" s="78">
        <f>'Balance N-1'!M5006</f>
        <v>0</v>
      </c>
      <c r="F5003" s="78">
        <f>'Balance N-1'!N5006</f>
        <v>0</v>
      </c>
      <c r="G5003" s="78">
        <f>'Balance N-1'!O5006</f>
        <v>0</v>
      </c>
      <c r="H5003" s="78">
        <f>'Balance N-1'!P5006</f>
        <v>0</v>
      </c>
      <c r="I5003" s="79">
        <f t="shared" si="78"/>
        <v>0</v>
      </c>
    </row>
    <row r="5004" spans="1:9" ht="15.6">
      <c r="A5004" s="85">
        <f>'Balance N-1'!I5007</f>
        <v>0</v>
      </c>
      <c r="B5004" s="75">
        <f>'Balance N-1'!J5007</f>
        <v>0</v>
      </c>
      <c r="C5004" s="78">
        <f>'Balance N-1'!K5007</f>
        <v>0</v>
      </c>
      <c r="D5004" s="78">
        <f>'Balance N-1'!L5007</f>
        <v>0</v>
      </c>
      <c r="E5004" s="78">
        <f>'Balance N-1'!M5007</f>
        <v>0</v>
      </c>
      <c r="F5004" s="78">
        <f>'Balance N-1'!N5007</f>
        <v>0</v>
      </c>
      <c r="G5004" s="78">
        <f>'Balance N-1'!O5007</f>
        <v>0</v>
      </c>
      <c r="H5004" s="78">
        <f>'Balance N-1'!P5007</f>
        <v>0</v>
      </c>
      <c r="I5004" s="79">
        <f t="shared" si="78"/>
        <v>0</v>
      </c>
    </row>
    <row r="5005" spans="1:9" ht="15.6">
      <c r="A5005" s="85">
        <f>'Balance N-1'!I5008</f>
        <v>0</v>
      </c>
      <c r="B5005" s="75">
        <f>'Balance N-1'!J5008</f>
        <v>0</v>
      </c>
      <c r="C5005" s="78">
        <f>'Balance N-1'!K5008</f>
        <v>0</v>
      </c>
      <c r="D5005" s="78">
        <f>'Balance N-1'!L5008</f>
        <v>0</v>
      </c>
      <c r="E5005" s="78">
        <f>'Balance N-1'!M5008</f>
        <v>0</v>
      </c>
      <c r="F5005" s="78">
        <f>'Balance N-1'!N5008</f>
        <v>0</v>
      </c>
      <c r="G5005" s="78">
        <f>'Balance N-1'!O5008</f>
        <v>0</v>
      </c>
      <c r="H5005" s="78">
        <f>'Balance N-1'!P5008</f>
        <v>0</v>
      </c>
      <c r="I5005" s="79">
        <f t="shared" si="78"/>
        <v>0</v>
      </c>
    </row>
    <row r="5006" spans="1:9" ht="15.6">
      <c r="A5006" s="85">
        <f>'Balance N-1'!I5009</f>
        <v>0</v>
      </c>
      <c r="B5006" s="75">
        <f>'Balance N-1'!J5009</f>
        <v>0</v>
      </c>
      <c r="C5006" s="78">
        <f>'Balance N-1'!K5009</f>
        <v>0</v>
      </c>
      <c r="D5006" s="78">
        <f>'Balance N-1'!L5009</f>
        <v>0</v>
      </c>
      <c r="E5006" s="78">
        <f>'Balance N-1'!M5009</f>
        <v>0</v>
      </c>
      <c r="F5006" s="78">
        <f>'Balance N-1'!N5009</f>
        <v>0</v>
      </c>
      <c r="G5006" s="78">
        <f>'Balance N-1'!O5009</f>
        <v>0</v>
      </c>
      <c r="H5006" s="78">
        <f>'Balance N-1'!P5009</f>
        <v>0</v>
      </c>
      <c r="I5006" s="79">
        <f t="shared" si="78"/>
        <v>0</v>
      </c>
    </row>
    <row r="5007" spans="1:9" ht="15.6">
      <c r="A5007" s="85">
        <f>'Balance N-1'!I5010</f>
        <v>0</v>
      </c>
      <c r="B5007" s="75">
        <f>'Balance N-1'!J5010</f>
        <v>0</v>
      </c>
      <c r="C5007" s="78">
        <f>'Balance N-1'!K5010</f>
        <v>0</v>
      </c>
      <c r="D5007" s="78">
        <f>'Balance N-1'!L5010</f>
        <v>0</v>
      </c>
      <c r="E5007" s="78">
        <f>'Balance N-1'!M5010</f>
        <v>0</v>
      </c>
      <c r="F5007" s="78">
        <f>'Balance N-1'!N5010</f>
        <v>0</v>
      </c>
      <c r="G5007" s="78">
        <f>'Balance N-1'!O5010</f>
        <v>0</v>
      </c>
      <c r="H5007" s="78">
        <f>'Balance N-1'!P5010</f>
        <v>0</v>
      </c>
      <c r="I5007" s="79">
        <f t="shared" si="78"/>
        <v>0</v>
      </c>
    </row>
    <row r="5008" spans="1:9" ht="15.6">
      <c r="A5008" s="85">
        <f>'Balance N-1'!I5011</f>
        <v>0</v>
      </c>
      <c r="B5008" s="75">
        <f>'Balance N-1'!J5011</f>
        <v>0</v>
      </c>
      <c r="C5008" s="78">
        <f>'Balance N-1'!K5011</f>
        <v>0</v>
      </c>
      <c r="D5008" s="78">
        <f>'Balance N-1'!L5011</f>
        <v>0</v>
      </c>
      <c r="E5008" s="78">
        <f>'Balance N-1'!M5011</f>
        <v>0</v>
      </c>
      <c r="F5008" s="78">
        <f>'Balance N-1'!N5011</f>
        <v>0</v>
      </c>
      <c r="G5008" s="78">
        <f>'Balance N-1'!O5011</f>
        <v>0</v>
      </c>
      <c r="H5008" s="78">
        <f>'Balance N-1'!P5011</f>
        <v>0</v>
      </c>
      <c r="I5008" s="79">
        <f t="shared" si="78"/>
        <v>0</v>
      </c>
    </row>
    <row r="5009" spans="1:9" ht="15.6">
      <c r="A5009" s="85">
        <f>'Balance N-1'!I5012</f>
        <v>0</v>
      </c>
      <c r="B5009" s="75">
        <f>'Balance N-1'!J5012</f>
        <v>0</v>
      </c>
      <c r="C5009" s="78">
        <f>'Balance N-1'!K5012</f>
        <v>0</v>
      </c>
      <c r="D5009" s="78">
        <f>'Balance N-1'!L5012</f>
        <v>0</v>
      </c>
      <c r="E5009" s="78">
        <f>'Balance N-1'!M5012</f>
        <v>0</v>
      </c>
      <c r="F5009" s="78">
        <f>'Balance N-1'!N5012</f>
        <v>0</v>
      </c>
      <c r="G5009" s="78">
        <f>'Balance N-1'!O5012</f>
        <v>0</v>
      </c>
      <c r="H5009" s="78">
        <f>'Balance N-1'!P5012</f>
        <v>0</v>
      </c>
      <c r="I5009" s="79">
        <f t="shared" si="78"/>
        <v>0</v>
      </c>
    </row>
    <row r="5010" spans="1:9" ht="15.6">
      <c r="A5010" s="85">
        <f>'Balance N-1'!I5013</f>
        <v>0</v>
      </c>
      <c r="B5010" s="75">
        <f>'Balance N-1'!J5013</f>
        <v>0</v>
      </c>
      <c r="C5010" s="78">
        <f>'Balance N-1'!K5013</f>
        <v>0</v>
      </c>
      <c r="D5010" s="78">
        <f>'Balance N-1'!L5013</f>
        <v>0</v>
      </c>
      <c r="E5010" s="78">
        <f>'Balance N-1'!M5013</f>
        <v>0</v>
      </c>
      <c r="F5010" s="78">
        <f>'Balance N-1'!N5013</f>
        <v>0</v>
      </c>
      <c r="G5010" s="78">
        <f>'Balance N-1'!O5013</f>
        <v>0</v>
      </c>
      <c r="H5010" s="78">
        <f>'Balance N-1'!P5013</f>
        <v>0</v>
      </c>
      <c r="I5010" s="79">
        <f t="shared" si="78"/>
        <v>0</v>
      </c>
    </row>
    <row r="5011" spans="1:9" ht="15.6">
      <c r="A5011" s="85">
        <f>'Balance N-1'!I5014</f>
        <v>0</v>
      </c>
      <c r="B5011" s="75">
        <f>'Balance N-1'!J5014</f>
        <v>0</v>
      </c>
      <c r="C5011" s="78">
        <f>'Balance N-1'!K5014</f>
        <v>0</v>
      </c>
      <c r="D5011" s="78">
        <f>'Balance N-1'!L5014</f>
        <v>0</v>
      </c>
      <c r="E5011" s="78">
        <f>'Balance N-1'!M5014</f>
        <v>0</v>
      </c>
      <c r="F5011" s="78">
        <f>'Balance N-1'!N5014</f>
        <v>0</v>
      </c>
      <c r="G5011" s="78">
        <f>'Balance N-1'!O5014</f>
        <v>0</v>
      </c>
      <c r="H5011" s="78">
        <f>'Balance N-1'!P5014</f>
        <v>0</v>
      </c>
      <c r="I5011" s="79">
        <f t="shared" si="78"/>
        <v>0</v>
      </c>
    </row>
    <row r="5012" spans="1:9" ht="15.6">
      <c r="A5012" s="85">
        <f>'Balance N-1'!I5015</f>
        <v>0</v>
      </c>
      <c r="B5012" s="75">
        <f>'Balance N-1'!J5015</f>
        <v>0</v>
      </c>
      <c r="C5012" s="78">
        <f>'Balance N-1'!K5015</f>
        <v>0</v>
      </c>
      <c r="D5012" s="78">
        <f>'Balance N-1'!L5015</f>
        <v>0</v>
      </c>
      <c r="E5012" s="78">
        <f>'Balance N-1'!M5015</f>
        <v>0</v>
      </c>
      <c r="F5012" s="78">
        <f>'Balance N-1'!N5015</f>
        <v>0</v>
      </c>
      <c r="G5012" s="78">
        <f>'Balance N-1'!O5015</f>
        <v>0</v>
      </c>
      <c r="H5012" s="78">
        <f>'Balance N-1'!P5015</f>
        <v>0</v>
      </c>
      <c r="I5012" s="79">
        <f t="shared" si="78"/>
        <v>0</v>
      </c>
    </row>
    <row r="5013" spans="1:9" ht="15.6">
      <c r="A5013" s="85">
        <f>'Balance N-1'!I5016</f>
        <v>0</v>
      </c>
      <c r="B5013" s="75">
        <f>'Balance N-1'!J5016</f>
        <v>0</v>
      </c>
      <c r="C5013" s="78">
        <f>'Balance N-1'!K5016</f>
        <v>0</v>
      </c>
      <c r="D5013" s="78">
        <f>'Balance N-1'!L5016</f>
        <v>0</v>
      </c>
      <c r="E5013" s="78">
        <f>'Balance N-1'!M5016</f>
        <v>0</v>
      </c>
      <c r="F5013" s="78">
        <f>'Balance N-1'!N5016</f>
        <v>0</v>
      </c>
      <c r="G5013" s="78">
        <f>'Balance N-1'!O5016</f>
        <v>0</v>
      </c>
      <c r="H5013" s="78">
        <f>'Balance N-1'!P5016</f>
        <v>0</v>
      </c>
      <c r="I5013" s="79">
        <f t="shared" si="78"/>
        <v>0</v>
      </c>
    </row>
    <row r="5014" spans="1:9" ht="15.6">
      <c r="A5014" s="85">
        <f>'Balance N-1'!I5017</f>
        <v>0</v>
      </c>
      <c r="B5014" s="75">
        <f>'Balance N-1'!J5017</f>
        <v>0</v>
      </c>
      <c r="C5014" s="78">
        <f>'Balance N-1'!K5017</f>
        <v>0</v>
      </c>
      <c r="D5014" s="78">
        <f>'Balance N-1'!L5017</f>
        <v>0</v>
      </c>
      <c r="E5014" s="78">
        <f>'Balance N-1'!M5017</f>
        <v>0</v>
      </c>
      <c r="F5014" s="78">
        <f>'Balance N-1'!N5017</f>
        <v>0</v>
      </c>
      <c r="G5014" s="78">
        <f>'Balance N-1'!O5017</f>
        <v>0</v>
      </c>
      <c r="H5014" s="78">
        <f>'Balance N-1'!P5017</f>
        <v>0</v>
      </c>
      <c r="I5014" s="79">
        <f t="shared" si="78"/>
        <v>0</v>
      </c>
    </row>
    <row r="5015" spans="1:9" ht="15.6">
      <c r="A5015" s="85">
        <f>'Balance N-1'!I5018</f>
        <v>0</v>
      </c>
      <c r="B5015" s="75">
        <f>'Balance N-1'!J5018</f>
        <v>0</v>
      </c>
      <c r="C5015" s="78">
        <f>'Balance N-1'!K5018</f>
        <v>0</v>
      </c>
      <c r="D5015" s="78">
        <f>'Balance N-1'!L5018</f>
        <v>0</v>
      </c>
      <c r="E5015" s="78">
        <f>'Balance N-1'!M5018</f>
        <v>0</v>
      </c>
      <c r="F5015" s="78">
        <f>'Balance N-1'!N5018</f>
        <v>0</v>
      </c>
      <c r="G5015" s="78">
        <f>'Balance N-1'!O5018</f>
        <v>0</v>
      </c>
      <c r="H5015" s="78">
        <f>'Balance N-1'!P5018</f>
        <v>0</v>
      </c>
      <c r="I5015" s="79">
        <f t="shared" si="78"/>
        <v>0</v>
      </c>
    </row>
    <row r="5016" spans="1:9" ht="15.6">
      <c r="A5016" s="85">
        <f>'Balance N-1'!I5019</f>
        <v>0</v>
      </c>
      <c r="B5016" s="75">
        <f>'Balance N-1'!J5019</f>
        <v>0</v>
      </c>
      <c r="C5016" s="78">
        <f>'Balance N-1'!K5019</f>
        <v>0</v>
      </c>
      <c r="D5016" s="78">
        <f>'Balance N-1'!L5019</f>
        <v>0</v>
      </c>
      <c r="E5016" s="78">
        <f>'Balance N-1'!M5019</f>
        <v>0</v>
      </c>
      <c r="F5016" s="78">
        <f>'Balance N-1'!N5019</f>
        <v>0</v>
      </c>
      <c r="G5016" s="78">
        <f>'Balance N-1'!O5019</f>
        <v>0</v>
      </c>
      <c r="H5016" s="78">
        <f>'Balance N-1'!P5019</f>
        <v>0</v>
      </c>
      <c r="I5016" s="79">
        <f t="shared" si="78"/>
        <v>0</v>
      </c>
    </row>
    <row r="5017" spans="1:9" ht="15.6">
      <c r="A5017" s="85">
        <f>'Balance N-1'!I5020</f>
        <v>0</v>
      </c>
      <c r="B5017" s="75">
        <f>'Balance N-1'!J5020</f>
        <v>0</v>
      </c>
      <c r="C5017" s="78">
        <f>'Balance N-1'!K5020</f>
        <v>0</v>
      </c>
      <c r="D5017" s="78">
        <f>'Balance N-1'!L5020</f>
        <v>0</v>
      </c>
      <c r="E5017" s="78">
        <f>'Balance N-1'!M5020</f>
        <v>0</v>
      </c>
      <c r="F5017" s="78">
        <f>'Balance N-1'!N5020</f>
        <v>0</v>
      </c>
      <c r="G5017" s="78">
        <f>'Balance N-1'!O5020</f>
        <v>0</v>
      </c>
      <c r="H5017" s="78">
        <f>'Balance N-1'!P5020</f>
        <v>0</v>
      </c>
      <c r="I5017" s="79">
        <f t="shared" si="78"/>
        <v>0</v>
      </c>
    </row>
    <row r="5018" spans="1:9" ht="15.6">
      <c r="A5018" s="85">
        <f>'Balance N-1'!I5021</f>
        <v>0</v>
      </c>
      <c r="B5018" s="75">
        <f>'Balance N-1'!J5021</f>
        <v>0</v>
      </c>
      <c r="C5018" s="78">
        <f>'Balance N-1'!K5021</f>
        <v>0</v>
      </c>
      <c r="D5018" s="78">
        <f>'Balance N-1'!L5021</f>
        <v>0</v>
      </c>
      <c r="E5018" s="78">
        <f>'Balance N-1'!M5021</f>
        <v>0</v>
      </c>
      <c r="F5018" s="78">
        <f>'Balance N-1'!N5021</f>
        <v>0</v>
      </c>
      <c r="G5018" s="78">
        <f>'Balance N-1'!O5021</f>
        <v>0</v>
      </c>
      <c r="H5018" s="78">
        <f>'Balance N-1'!P5021</f>
        <v>0</v>
      </c>
      <c r="I5018" s="79">
        <f t="shared" si="78"/>
        <v>0</v>
      </c>
    </row>
    <row r="5019" spans="1:9" ht="15.6">
      <c r="A5019" s="85">
        <f>'Balance N-1'!I5022</f>
        <v>0</v>
      </c>
      <c r="B5019" s="75">
        <f>'Balance N-1'!J5022</f>
        <v>0</v>
      </c>
      <c r="C5019" s="78">
        <f>'Balance N-1'!K5022</f>
        <v>0</v>
      </c>
      <c r="D5019" s="78">
        <f>'Balance N-1'!L5022</f>
        <v>0</v>
      </c>
      <c r="E5019" s="78">
        <f>'Balance N-1'!M5022</f>
        <v>0</v>
      </c>
      <c r="F5019" s="78">
        <f>'Balance N-1'!N5022</f>
        <v>0</v>
      </c>
      <c r="G5019" s="78">
        <f>'Balance N-1'!O5022</f>
        <v>0</v>
      </c>
      <c r="H5019" s="78">
        <f>'Balance N-1'!P5022</f>
        <v>0</v>
      </c>
      <c r="I5019" s="79">
        <f t="shared" si="78"/>
        <v>0</v>
      </c>
    </row>
    <row r="5020" spans="1:9" ht="15.6">
      <c r="A5020" s="85">
        <f>'Balance N-1'!I5023</f>
        <v>0</v>
      </c>
      <c r="B5020" s="75">
        <f>'Balance N-1'!J5023</f>
        <v>0</v>
      </c>
      <c r="C5020" s="78">
        <f>'Balance N-1'!K5023</f>
        <v>0</v>
      </c>
      <c r="D5020" s="78">
        <f>'Balance N-1'!L5023</f>
        <v>0</v>
      </c>
      <c r="E5020" s="78">
        <f>'Balance N-1'!M5023</f>
        <v>0</v>
      </c>
      <c r="F5020" s="78">
        <f>'Balance N-1'!N5023</f>
        <v>0</v>
      </c>
      <c r="G5020" s="78">
        <f>'Balance N-1'!O5023</f>
        <v>0</v>
      </c>
      <c r="H5020" s="78">
        <f>'Balance N-1'!P5023</f>
        <v>0</v>
      </c>
      <c r="I5020" s="79">
        <f t="shared" si="78"/>
        <v>0</v>
      </c>
    </row>
    <row r="5021" spans="1:9" ht="15.6">
      <c r="A5021" s="85">
        <f>'Balance N-1'!I5024</f>
        <v>0</v>
      </c>
      <c r="B5021" s="75">
        <f>'Balance N-1'!J5024</f>
        <v>0</v>
      </c>
      <c r="C5021" s="78">
        <f>'Balance N-1'!K5024</f>
        <v>0</v>
      </c>
      <c r="D5021" s="78">
        <f>'Balance N-1'!L5024</f>
        <v>0</v>
      </c>
      <c r="E5021" s="78">
        <f>'Balance N-1'!M5024</f>
        <v>0</v>
      </c>
      <c r="F5021" s="78">
        <f>'Balance N-1'!N5024</f>
        <v>0</v>
      </c>
      <c r="G5021" s="78">
        <f>'Balance N-1'!O5024</f>
        <v>0</v>
      </c>
      <c r="H5021" s="78">
        <f>'Balance N-1'!P5024</f>
        <v>0</v>
      </c>
      <c r="I5021" s="79">
        <f t="shared" si="78"/>
        <v>0</v>
      </c>
    </row>
    <row r="5022" spans="1:9" ht="15.6">
      <c r="A5022" s="85">
        <f>'Balance N-1'!I5025</f>
        <v>0</v>
      </c>
      <c r="B5022" s="75">
        <f>'Balance N-1'!J5025</f>
        <v>0</v>
      </c>
      <c r="C5022" s="78">
        <f>'Balance N-1'!K5025</f>
        <v>0</v>
      </c>
      <c r="D5022" s="78">
        <f>'Balance N-1'!L5025</f>
        <v>0</v>
      </c>
      <c r="E5022" s="78">
        <f>'Balance N-1'!M5025</f>
        <v>0</v>
      </c>
      <c r="F5022" s="78">
        <f>'Balance N-1'!N5025</f>
        <v>0</v>
      </c>
      <c r="G5022" s="78">
        <f>'Balance N-1'!O5025</f>
        <v>0</v>
      </c>
      <c r="H5022" s="78">
        <f>'Balance N-1'!P5025</f>
        <v>0</v>
      </c>
      <c r="I5022" s="79">
        <f t="shared" si="78"/>
        <v>0</v>
      </c>
    </row>
    <row r="5023" spans="1:9" ht="15.6">
      <c r="A5023" s="85">
        <f>'Balance N-1'!I5026</f>
        <v>0</v>
      </c>
      <c r="B5023" s="75">
        <f>'Balance N-1'!J5026</f>
        <v>0</v>
      </c>
      <c r="C5023" s="78">
        <f>'Balance N-1'!K5026</f>
        <v>0</v>
      </c>
      <c r="D5023" s="78">
        <f>'Balance N-1'!L5026</f>
        <v>0</v>
      </c>
      <c r="E5023" s="78">
        <f>'Balance N-1'!M5026</f>
        <v>0</v>
      </c>
      <c r="F5023" s="78">
        <f>'Balance N-1'!N5026</f>
        <v>0</v>
      </c>
      <c r="G5023" s="78">
        <f>'Balance N-1'!O5026</f>
        <v>0</v>
      </c>
      <c r="H5023" s="78">
        <f>'Balance N-1'!P5026</f>
        <v>0</v>
      </c>
      <c r="I5023" s="79">
        <f t="shared" si="78"/>
        <v>0</v>
      </c>
    </row>
    <row r="5024" spans="1:9" ht="15.6">
      <c r="A5024" s="85">
        <f>'Balance N-1'!I5027</f>
        <v>0</v>
      </c>
      <c r="B5024" s="75">
        <f>'Balance N-1'!J5027</f>
        <v>0</v>
      </c>
      <c r="C5024" s="78">
        <f>'Balance N-1'!K5027</f>
        <v>0</v>
      </c>
      <c r="D5024" s="78">
        <f>'Balance N-1'!L5027</f>
        <v>0</v>
      </c>
      <c r="E5024" s="78">
        <f>'Balance N-1'!M5027</f>
        <v>0</v>
      </c>
      <c r="F5024" s="78">
        <f>'Balance N-1'!N5027</f>
        <v>0</v>
      </c>
      <c r="G5024" s="78">
        <f>'Balance N-1'!O5027</f>
        <v>0</v>
      </c>
      <c r="H5024" s="78">
        <f>'Balance N-1'!P5027</f>
        <v>0</v>
      </c>
      <c r="I5024" s="79">
        <f t="shared" si="78"/>
        <v>0</v>
      </c>
    </row>
    <row r="5025" spans="1:9" ht="15.6">
      <c r="A5025" s="85">
        <f>'Balance N-1'!I5028</f>
        <v>0</v>
      </c>
      <c r="B5025" s="75">
        <f>'Balance N-1'!J5028</f>
        <v>0</v>
      </c>
      <c r="C5025" s="78">
        <f>'Balance N-1'!K5028</f>
        <v>0</v>
      </c>
      <c r="D5025" s="78">
        <f>'Balance N-1'!L5028</f>
        <v>0</v>
      </c>
      <c r="E5025" s="78">
        <f>'Balance N-1'!M5028</f>
        <v>0</v>
      </c>
      <c r="F5025" s="78">
        <f>'Balance N-1'!N5028</f>
        <v>0</v>
      </c>
      <c r="G5025" s="78">
        <f>'Balance N-1'!O5028</f>
        <v>0</v>
      </c>
      <c r="H5025" s="78">
        <f>'Balance N-1'!P5028</f>
        <v>0</v>
      </c>
      <c r="I5025" s="79">
        <f t="shared" si="78"/>
        <v>0</v>
      </c>
    </row>
    <row r="5026" spans="1:9" ht="15.6">
      <c r="A5026" s="85">
        <f>'Balance N-1'!I5029</f>
        <v>0</v>
      </c>
      <c r="B5026" s="75">
        <f>'Balance N-1'!J5029</f>
        <v>0</v>
      </c>
      <c r="C5026" s="78">
        <f>'Balance N-1'!K5029</f>
        <v>0</v>
      </c>
      <c r="D5026" s="78">
        <f>'Balance N-1'!L5029</f>
        <v>0</v>
      </c>
      <c r="E5026" s="78">
        <f>'Balance N-1'!M5029</f>
        <v>0</v>
      </c>
      <c r="F5026" s="78">
        <f>'Balance N-1'!N5029</f>
        <v>0</v>
      </c>
      <c r="G5026" s="78">
        <f>'Balance N-1'!O5029</f>
        <v>0</v>
      </c>
      <c r="H5026" s="78">
        <f>'Balance N-1'!P5029</f>
        <v>0</v>
      </c>
      <c r="I5026" s="79">
        <f t="shared" si="78"/>
        <v>0</v>
      </c>
    </row>
    <row r="5027" spans="1:9" ht="15.6">
      <c r="A5027" s="85">
        <f>'Balance N-1'!I5030</f>
        <v>0</v>
      </c>
      <c r="B5027" s="75">
        <f>'Balance N-1'!J5030</f>
        <v>0</v>
      </c>
      <c r="C5027" s="78">
        <f>'Balance N-1'!K5030</f>
        <v>0</v>
      </c>
      <c r="D5027" s="78">
        <f>'Balance N-1'!L5030</f>
        <v>0</v>
      </c>
      <c r="E5027" s="78">
        <f>'Balance N-1'!M5030</f>
        <v>0</v>
      </c>
      <c r="F5027" s="78">
        <f>'Balance N-1'!N5030</f>
        <v>0</v>
      </c>
      <c r="G5027" s="78">
        <f>'Balance N-1'!O5030</f>
        <v>0</v>
      </c>
      <c r="H5027" s="78">
        <f>'Balance N-1'!P5030</f>
        <v>0</v>
      </c>
      <c r="I5027" s="79">
        <f t="shared" si="78"/>
        <v>0</v>
      </c>
    </row>
    <row r="5028" spans="1:9" ht="15.6">
      <c r="A5028" s="85">
        <f>'Balance N-1'!I5031</f>
        <v>0</v>
      </c>
      <c r="B5028" s="75">
        <f>'Balance N-1'!J5031</f>
        <v>0</v>
      </c>
      <c r="C5028" s="78">
        <f>'Balance N-1'!K5031</f>
        <v>0</v>
      </c>
      <c r="D5028" s="78">
        <f>'Balance N-1'!L5031</f>
        <v>0</v>
      </c>
      <c r="E5028" s="78">
        <f>'Balance N-1'!M5031</f>
        <v>0</v>
      </c>
      <c r="F5028" s="78">
        <f>'Balance N-1'!N5031</f>
        <v>0</v>
      </c>
      <c r="G5028" s="78">
        <f>'Balance N-1'!O5031</f>
        <v>0</v>
      </c>
      <c r="H5028" s="78">
        <f>'Balance N-1'!P5031</f>
        <v>0</v>
      </c>
      <c r="I5028" s="79">
        <f t="shared" si="78"/>
        <v>0</v>
      </c>
    </row>
    <row r="5029" spans="1:9" ht="15.6">
      <c r="A5029" s="85">
        <f>'Balance N-1'!I5032</f>
        <v>0</v>
      </c>
      <c r="B5029" s="75">
        <f>'Balance N-1'!J5032</f>
        <v>0</v>
      </c>
      <c r="C5029" s="78">
        <f>'Balance N-1'!K5032</f>
        <v>0</v>
      </c>
      <c r="D5029" s="78">
        <f>'Balance N-1'!L5032</f>
        <v>0</v>
      </c>
      <c r="E5029" s="78">
        <f>'Balance N-1'!M5032</f>
        <v>0</v>
      </c>
      <c r="F5029" s="78">
        <f>'Balance N-1'!N5032</f>
        <v>0</v>
      </c>
      <c r="G5029" s="78">
        <f>'Balance N-1'!O5032</f>
        <v>0</v>
      </c>
      <c r="H5029" s="78">
        <f>'Balance N-1'!P5032</f>
        <v>0</v>
      </c>
      <c r="I5029" s="79">
        <f t="shared" si="78"/>
        <v>0</v>
      </c>
    </row>
    <row r="5030" spans="1:9" ht="15.6">
      <c r="A5030" s="85">
        <f>'Balance N-1'!I5033</f>
        <v>0</v>
      </c>
      <c r="B5030" s="75">
        <f>'Balance N-1'!J5033</f>
        <v>0</v>
      </c>
      <c r="C5030" s="78">
        <f>'Balance N-1'!K5033</f>
        <v>0</v>
      </c>
      <c r="D5030" s="78">
        <f>'Balance N-1'!L5033</f>
        <v>0</v>
      </c>
      <c r="E5030" s="78">
        <f>'Balance N-1'!M5033</f>
        <v>0</v>
      </c>
      <c r="F5030" s="78">
        <f>'Balance N-1'!N5033</f>
        <v>0</v>
      </c>
      <c r="G5030" s="78">
        <f>'Balance N-1'!O5033</f>
        <v>0</v>
      </c>
      <c r="H5030" s="78">
        <f>'Balance N-1'!P5033</f>
        <v>0</v>
      </c>
      <c r="I5030" s="79">
        <f t="shared" si="78"/>
        <v>0</v>
      </c>
    </row>
    <row r="5031" spans="1:9" ht="15.6">
      <c r="A5031" s="85">
        <f>'Balance N-1'!I5034</f>
        <v>0</v>
      </c>
      <c r="B5031" s="75">
        <f>'Balance N-1'!J5034</f>
        <v>0</v>
      </c>
      <c r="C5031" s="78">
        <f>'Balance N-1'!K5034</f>
        <v>0</v>
      </c>
      <c r="D5031" s="78">
        <f>'Balance N-1'!L5034</f>
        <v>0</v>
      </c>
      <c r="E5031" s="78">
        <f>'Balance N-1'!M5034</f>
        <v>0</v>
      </c>
      <c r="F5031" s="78">
        <f>'Balance N-1'!N5034</f>
        <v>0</v>
      </c>
      <c r="G5031" s="78">
        <f>'Balance N-1'!O5034</f>
        <v>0</v>
      </c>
      <c r="H5031" s="78">
        <f>'Balance N-1'!P5034</f>
        <v>0</v>
      </c>
      <c r="I5031" s="79">
        <f t="shared" si="78"/>
        <v>0</v>
      </c>
    </row>
    <row r="5032" spans="1:9" ht="15.6">
      <c r="A5032" s="85">
        <f>'Balance N-1'!I5035</f>
        <v>0</v>
      </c>
      <c r="B5032" s="75">
        <f>'Balance N-1'!J5035</f>
        <v>0</v>
      </c>
      <c r="C5032" s="78">
        <f>'Balance N-1'!K5035</f>
        <v>0</v>
      </c>
      <c r="D5032" s="78">
        <f>'Balance N-1'!L5035</f>
        <v>0</v>
      </c>
      <c r="E5032" s="78">
        <f>'Balance N-1'!M5035</f>
        <v>0</v>
      </c>
      <c r="F5032" s="78">
        <f>'Balance N-1'!N5035</f>
        <v>0</v>
      </c>
      <c r="G5032" s="78">
        <f>'Balance N-1'!O5035</f>
        <v>0</v>
      </c>
      <c r="H5032" s="78">
        <f>'Balance N-1'!P5035</f>
        <v>0</v>
      </c>
      <c r="I5032" s="79">
        <f t="shared" si="78"/>
        <v>0</v>
      </c>
    </row>
    <row r="5033" spans="1:9" ht="15.6">
      <c r="A5033" s="85">
        <f>'Balance N-1'!I5036</f>
        <v>0</v>
      </c>
      <c r="B5033" s="75">
        <f>'Balance N-1'!J5036</f>
        <v>0</v>
      </c>
      <c r="C5033" s="78">
        <f>'Balance N-1'!K5036</f>
        <v>0</v>
      </c>
      <c r="D5033" s="78">
        <f>'Balance N-1'!L5036</f>
        <v>0</v>
      </c>
      <c r="E5033" s="78">
        <f>'Balance N-1'!M5036</f>
        <v>0</v>
      </c>
      <c r="F5033" s="78">
        <f>'Balance N-1'!N5036</f>
        <v>0</v>
      </c>
      <c r="G5033" s="78">
        <f>'Balance N-1'!O5036</f>
        <v>0</v>
      </c>
      <c r="H5033" s="78">
        <f>'Balance N-1'!P5036</f>
        <v>0</v>
      </c>
      <c r="I5033" s="79">
        <f t="shared" si="78"/>
        <v>0</v>
      </c>
    </row>
    <row r="5034" spans="1:9" ht="15.6">
      <c r="A5034" s="85">
        <f>'Balance N-1'!I5037</f>
        <v>0</v>
      </c>
      <c r="B5034" s="75">
        <f>'Balance N-1'!J5037</f>
        <v>0</v>
      </c>
      <c r="C5034" s="78">
        <f>'Balance N-1'!K5037</f>
        <v>0</v>
      </c>
      <c r="D5034" s="78">
        <f>'Balance N-1'!L5037</f>
        <v>0</v>
      </c>
      <c r="E5034" s="78">
        <f>'Balance N-1'!M5037</f>
        <v>0</v>
      </c>
      <c r="F5034" s="78">
        <f>'Balance N-1'!N5037</f>
        <v>0</v>
      </c>
      <c r="G5034" s="78">
        <f>'Balance N-1'!O5037</f>
        <v>0</v>
      </c>
      <c r="H5034" s="78">
        <f>'Balance N-1'!P5037</f>
        <v>0</v>
      </c>
      <c r="I5034" s="79">
        <f t="shared" si="78"/>
        <v>0</v>
      </c>
    </row>
    <row r="5035" spans="1:9" ht="15.6">
      <c r="A5035" s="85">
        <f>'Balance N-1'!I5038</f>
        <v>0</v>
      </c>
      <c r="B5035" s="75">
        <f>'Balance N-1'!J5038</f>
        <v>0</v>
      </c>
      <c r="C5035" s="78">
        <f>'Balance N-1'!K5038</f>
        <v>0</v>
      </c>
      <c r="D5035" s="78">
        <f>'Balance N-1'!L5038</f>
        <v>0</v>
      </c>
      <c r="E5035" s="78">
        <f>'Balance N-1'!M5038</f>
        <v>0</v>
      </c>
      <c r="F5035" s="78">
        <f>'Balance N-1'!N5038</f>
        <v>0</v>
      </c>
      <c r="G5035" s="78">
        <f>'Balance N-1'!O5038</f>
        <v>0</v>
      </c>
      <c r="H5035" s="78">
        <f>'Balance N-1'!P5038</f>
        <v>0</v>
      </c>
      <c r="I5035" s="79">
        <f t="shared" si="78"/>
        <v>0</v>
      </c>
    </row>
    <row r="5036" spans="1:9" ht="15.6">
      <c r="A5036" s="85">
        <f>'Balance N-1'!I5039</f>
        <v>0</v>
      </c>
      <c r="B5036" s="75">
        <f>'Balance N-1'!J5039</f>
        <v>0</v>
      </c>
      <c r="C5036" s="78">
        <f>'Balance N-1'!K5039</f>
        <v>0</v>
      </c>
      <c r="D5036" s="78">
        <f>'Balance N-1'!L5039</f>
        <v>0</v>
      </c>
      <c r="E5036" s="78">
        <f>'Balance N-1'!M5039</f>
        <v>0</v>
      </c>
      <c r="F5036" s="78">
        <f>'Balance N-1'!N5039</f>
        <v>0</v>
      </c>
      <c r="G5036" s="78">
        <f>'Balance N-1'!O5039</f>
        <v>0</v>
      </c>
      <c r="H5036" s="78">
        <f>'Balance N-1'!P5039</f>
        <v>0</v>
      </c>
      <c r="I5036" s="79">
        <f t="shared" si="78"/>
        <v>0</v>
      </c>
    </row>
    <row r="5037" spans="1:9" ht="15.6">
      <c r="A5037" s="85">
        <f>'Balance N-1'!I5040</f>
        <v>0</v>
      </c>
      <c r="B5037" s="75">
        <f>'Balance N-1'!J5040</f>
        <v>0</v>
      </c>
      <c r="C5037" s="78">
        <f>'Balance N-1'!K5040</f>
        <v>0</v>
      </c>
      <c r="D5037" s="78">
        <f>'Balance N-1'!L5040</f>
        <v>0</v>
      </c>
      <c r="E5037" s="78">
        <f>'Balance N-1'!M5040</f>
        <v>0</v>
      </c>
      <c r="F5037" s="78">
        <f>'Balance N-1'!N5040</f>
        <v>0</v>
      </c>
      <c r="G5037" s="78">
        <f>'Balance N-1'!O5040</f>
        <v>0</v>
      </c>
      <c r="H5037" s="78">
        <f>'Balance N-1'!P5040</f>
        <v>0</v>
      </c>
      <c r="I5037" s="79">
        <f t="shared" si="78"/>
        <v>0</v>
      </c>
    </row>
    <row r="5038" spans="1:9" ht="15.6">
      <c r="A5038" s="85">
        <f>'Balance N-1'!I5041</f>
        <v>0</v>
      </c>
      <c r="B5038" s="75">
        <f>'Balance N-1'!J5041</f>
        <v>0</v>
      </c>
      <c r="C5038" s="78">
        <f>'Balance N-1'!K5041</f>
        <v>0</v>
      </c>
      <c r="D5038" s="78">
        <f>'Balance N-1'!L5041</f>
        <v>0</v>
      </c>
      <c r="E5038" s="78">
        <f>'Balance N-1'!M5041</f>
        <v>0</v>
      </c>
      <c r="F5038" s="78">
        <f>'Balance N-1'!N5041</f>
        <v>0</v>
      </c>
      <c r="G5038" s="78">
        <f>'Balance N-1'!O5041</f>
        <v>0</v>
      </c>
      <c r="H5038" s="78">
        <f>'Balance N-1'!P5041</f>
        <v>0</v>
      </c>
      <c r="I5038" s="79">
        <f t="shared" si="78"/>
        <v>0</v>
      </c>
    </row>
    <row r="5039" spans="1:9" ht="15.6">
      <c r="A5039" s="85">
        <f>'Balance N-1'!I5042</f>
        <v>0</v>
      </c>
      <c r="B5039" s="75">
        <f>'Balance N-1'!J5042</f>
        <v>0</v>
      </c>
      <c r="C5039" s="78">
        <f>'Balance N-1'!K5042</f>
        <v>0</v>
      </c>
      <c r="D5039" s="78">
        <f>'Balance N-1'!L5042</f>
        <v>0</v>
      </c>
      <c r="E5039" s="78">
        <f>'Balance N-1'!M5042</f>
        <v>0</v>
      </c>
      <c r="F5039" s="78">
        <f>'Balance N-1'!N5042</f>
        <v>0</v>
      </c>
      <c r="G5039" s="78">
        <f>'Balance N-1'!O5042</f>
        <v>0</v>
      </c>
      <c r="H5039" s="78">
        <f>'Balance N-1'!P5042</f>
        <v>0</v>
      </c>
      <c r="I5039" s="79">
        <f t="shared" si="78"/>
        <v>0</v>
      </c>
    </row>
    <row r="5040" spans="1:9" ht="15.6">
      <c r="A5040" s="85">
        <f>'Balance N-1'!I5043</f>
        <v>0</v>
      </c>
      <c r="B5040" s="75">
        <f>'Balance N-1'!J5043</f>
        <v>0</v>
      </c>
      <c r="C5040" s="78">
        <f>'Balance N-1'!K5043</f>
        <v>0</v>
      </c>
      <c r="D5040" s="78">
        <f>'Balance N-1'!L5043</f>
        <v>0</v>
      </c>
      <c r="E5040" s="78">
        <f>'Balance N-1'!M5043</f>
        <v>0</v>
      </c>
      <c r="F5040" s="78">
        <f>'Balance N-1'!N5043</f>
        <v>0</v>
      </c>
      <c r="G5040" s="78">
        <f>'Balance N-1'!O5043</f>
        <v>0</v>
      </c>
      <c r="H5040" s="78">
        <f>'Balance N-1'!P5043</f>
        <v>0</v>
      </c>
      <c r="I5040" s="79">
        <f t="shared" si="78"/>
        <v>0</v>
      </c>
    </row>
    <row r="5041" spans="1:9" ht="15.6">
      <c r="A5041" s="85">
        <f>'Balance N-1'!I5044</f>
        <v>0</v>
      </c>
      <c r="B5041" s="75">
        <f>'Balance N-1'!J5044</f>
        <v>0</v>
      </c>
      <c r="C5041" s="78">
        <f>'Balance N-1'!K5044</f>
        <v>0</v>
      </c>
      <c r="D5041" s="78">
        <f>'Balance N-1'!L5044</f>
        <v>0</v>
      </c>
      <c r="E5041" s="78">
        <f>'Balance N-1'!M5044</f>
        <v>0</v>
      </c>
      <c r="F5041" s="78">
        <f>'Balance N-1'!N5044</f>
        <v>0</v>
      </c>
      <c r="G5041" s="78">
        <f>'Balance N-1'!O5044</f>
        <v>0</v>
      </c>
      <c r="H5041" s="78">
        <f>'Balance N-1'!P5044</f>
        <v>0</v>
      </c>
      <c r="I5041" s="79">
        <f t="shared" si="78"/>
        <v>0</v>
      </c>
    </row>
    <row r="5042" spans="1:9" ht="15.6">
      <c r="A5042" s="85">
        <f>'Balance N-1'!I5045</f>
        <v>0</v>
      </c>
      <c r="B5042" s="75">
        <f>'Balance N-1'!J5045</f>
        <v>0</v>
      </c>
      <c r="C5042" s="78">
        <f>'Balance N-1'!K5045</f>
        <v>0</v>
      </c>
      <c r="D5042" s="78">
        <f>'Balance N-1'!L5045</f>
        <v>0</v>
      </c>
      <c r="E5042" s="78">
        <f>'Balance N-1'!M5045</f>
        <v>0</v>
      </c>
      <c r="F5042" s="78">
        <f>'Balance N-1'!N5045</f>
        <v>0</v>
      </c>
      <c r="G5042" s="78">
        <f>'Balance N-1'!O5045</f>
        <v>0</v>
      </c>
      <c r="H5042" s="78">
        <f>'Balance N-1'!P5045</f>
        <v>0</v>
      </c>
      <c r="I5042" s="79">
        <f t="shared" si="78"/>
        <v>0</v>
      </c>
    </row>
    <row r="5043" spans="1:9" ht="15.6">
      <c r="A5043" s="85">
        <f>'Balance N-1'!I5046</f>
        <v>0</v>
      </c>
      <c r="B5043" s="75">
        <f>'Balance N-1'!J5046</f>
        <v>0</v>
      </c>
      <c r="C5043" s="78">
        <f>'Balance N-1'!K5046</f>
        <v>0</v>
      </c>
      <c r="D5043" s="78">
        <f>'Balance N-1'!L5046</f>
        <v>0</v>
      </c>
      <c r="E5043" s="78">
        <f>'Balance N-1'!M5046</f>
        <v>0</v>
      </c>
      <c r="F5043" s="78">
        <f>'Balance N-1'!N5046</f>
        <v>0</v>
      </c>
      <c r="G5043" s="78">
        <f>'Balance N-1'!O5046</f>
        <v>0</v>
      </c>
      <c r="H5043" s="78">
        <f>'Balance N-1'!P5046</f>
        <v>0</v>
      </c>
      <c r="I5043" s="79">
        <f t="shared" si="78"/>
        <v>0</v>
      </c>
    </row>
    <row r="5044" spans="1:9" ht="15.6">
      <c r="A5044" s="85">
        <f>'Balance N-1'!I5047</f>
        <v>0</v>
      </c>
      <c r="B5044" s="75">
        <f>'Balance N-1'!J5047</f>
        <v>0</v>
      </c>
      <c r="C5044" s="78">
        <f>'Balance N-1'!K5047</f>
        <v>0</v>
      </c>
      <c r="D5044" s="78">
        <f>'Balance N-1'!L5047</f>
        <v>0</v>
      </c>
      <c r="E5044" s="78">
        <f>'Balance N-1'!M5047</f>
        <v>0</v>
      </c>
      <c r="F5044" s="78">
        <f>'Balance N-1'!N5047</f>
        <v>0</v>
      </c>
      <c r="G5044" s="78">
        <f>'Balance N-1'!O5047</f>
        <v>0</v>
      </c>
      <c r="H5044" s="78">
        <f>'Balance N-1'!P5047</f>
        <v>0</v>
      </c>
      <c r="I5044" s="79">
        <f t="shared" si="78"/>
        <v>0</v>
      </c>
    </row>
    <row r="5045" spans="1:9" ht="15.6">
      <c r="A5045" s="85">
        <f>'Balance N-1'!I5048</f>
        <v>0</v>
      </c>
      <c r="B5045" s="75">
        <f>'Balance N-1'!J5048</f>
        <v>0</v>
      </c>
      <c r="C5045" s="78">
        <f>'Balance N-1'!K5048</f>
        <v>0</v>
      </c>
      <c r="D5045" s="78">
        <f>'Balance N-1'!L5048</f>
        <v>0</v>
      </c>
      <c r="E5045" s="78">
        <f>'Balance N-1'!M5048</f>
        <v>0</v>
      </c>
      <c r="F5045" s="78">
        <f>'Balance N-1'!N5048</f>
        <v>0</v>
      </c>
      <c r="G5045" s="78">
        <f>'Balance N-1'!O5048</f>
        <v>0</v>
      </c>
      <c r="H5045" s="78">
        <f>'Balance N-1'!P5048</f>
        <v>0</v>
      </c>
      <c r="I5045" s="79">
        <f t="shared" si="78"/>
        <v>0</v>
      </c>
    </row>
    <row r="5046" spans="1:9" ht="15.6">
      <c r="A5046" s="85">
        <f>'Balance N-1'!I5049</f>
        <v>0</v>
      </c>
      <c r="B5046" s="75">
        <f>'Balance N-1'!J5049</f>
        <v>0</v>
      </c>
      <c r="C5046" s="78">
        <f>'Balance N-1'!K5049</f>
        <v>0</v>
      </c>
      <c r="D5046" s="78">
        <f>'Balance N-1'!L5049</f>
        <v>0</v>
      </c>
      <c r="E5046" s="78">
        <f>'Balance N-1'!M5049</f>
        <v>0</v>
      </c>
      <c r="F5046" s="78">
        <f>'Balance N-1'!N5049</f>
        <v>0</v>
      </c>
      <c r="G5046" s="78">
        <f>'Balance N-1'!O5049</f>
        <v>0</v>
      </c>
      <c r="H5046" s="78">
        <f>'Balance N-1'!P5049</f>
        <v>0</v>
      </c>
      <c r="I5046" s="79">
        <f t="shared" si="78"/>
        <v>0</v>
      </c>
    </row>
    <row r="5047" spans="1:9" ht="15.6">
      <c r="A5047" s="85">
        <f>'Balance N-1'!I5050</f>
        <v>0</v>
      </c>
      <c r="B5047" s="75">
        <f>'Balance N-1'!J5050</f>
        <v>0</v>
      </c>
      <c r="C5047" s="78">
        <f>'Balance N-1'!K5050</f>
        <v>0</v>
      </c>
      <c r="D5047" s="78">
        <f>'Balance N-1'!L5050</f>
        <v>0</v>
      </c>
      <c r="E5047" s="78">
        <f>'Balance N-1'!M5050</f>
        <v>0</v>
      </c>
      <c r="F5047" s="78">
        <f>'Balance N-1'!N5050</f>
        <v>0</v>
      </c>
      <c r="G5047" s="78">
        <f>'Balance N-1'!O5050</f>
        <v>0</v>
      </c>
      <c r="H5047" s="78">
        <f>'Balance N-1'!P5050</f>
        <v>0</v>
      </c>
      <c r="I5047" s="79">
        <f t="shared" si="78"/>
        <v>0</v>
      </c>
    </row>
    <row r="5048" spans="1:9" ht="15.6">
      <c r="A5048" s="85">
        <f>'Balance N-1'!I5051</f>
        <v>0</v>
      </c>
      <c r="B5048" s="75">
        <f>'Balance N-1'!J5051</f>
        <v>0</v>
      </c>
      <c r="C5048" s="78">
        <f>'Balance N-1'!K5051</f>
        <v>0</v>
      </c>
      <c r="D5048" s="78">
        <f>'Balance N-1'!L5051</f>
        <v>0</v>
      </c>
      <c r="E5048" s="78">
        <f>'Balance N-1'!M5051</f>
        <v>0</v>
      </c>
      <c r="F5048" s="78">
        <f>'Balance N-1'!N5051</f>
        <v>0</v>
      </c>
      <c r="G5048" s="78">
        <f>'Balance N-1'!O5051</f>
        <v>0</v>
      </c>
      <c r="H5048" s="78">
        <f>'Balance N-1'!P5051</f>
        <v>0</v>
      </c>
      <c r="I5048" s="79">
        <f t="shared" si="78"/>
        <v>0</v>
      </c>
    </row>
    <row r="5049" spans="1:9" ht="15.6">
      <c r="A5049" s="85">
        <f>'Balance N-1'!I5052</f>
        <v>0</v>
      </c>
      <c r="B5049" s="75">
        <f>'Balance N-1'!J5052</f>
        <v>0</v>
      </c>
      <c r="C5049" s="78">
        <f>'Balance N-1'!K5052</f>
        <v>0</v>
      </c>
      <c r="D5049" s="78">
        <f>'Balance N-1'!L5052</f>
        <v>0</v>
      </c>
      <c r="E5049" s="78">
        <f>'Balance N-1'!M5052</f>
        <v>0</v>
      </c>
      <c r="F5049" s="78">
        <f>'Balance N-1'!N5052</f>
        <v>0</v>
      </c>
      <c r="G5049" s="78">
        <f>'Balance N-1'!O5052</f>
        <v>0</v>
      </c>
      <c r="H5049" s="78">
        <f>'Balance N-1'!P5052</f>
        <v>0</v>
      </c>
      <c r="I5049" s="79">
        <f t="shared" si="78"/>
        <v>0</v>
      </c>
    </row>
    <row r="5050" spans="1:9" ht="15.6">
      <c r="A5050" s="85">
        <f>'Balance N-1'!I5053</f>
        <v>0</v>
      </c>
      <c r="B5050" s="75">
        <f>'Balance N-1'!J5053</f>
        <v>0</v>
      </c>
      <c r="C5050" s="78">
        <f>'Balance N-1'!K5053</f>
        <v>0</v>
      </c>
      <c r="D5050" s="78">
        <f>'Balance N-1'!L5053</f>
        <v>0</v>
      </c>
      <c r="E5050" s="78">
        <f>'Balance N-1'!M5053</f>
        <v>0</v>
      </c>
      <c r="F5050" s="78">
        <f>'Balance N-1'!N5053</f>
        <v>0</v>
      </c>
      <c r="G5050" s="78">
        <f>'Balance N-1'!O5053</f>
        <v>0</v>
      </c>
      <c r="H5050" s="78">
        <f>'Balance N-1'!P5053</f>
        <v>0</v>
      </c>
      <c r="I5050" s="79">
        <f t="shared" si="78"/>
        <v>0</v>
      </c>
    </row>
    <row r="5051" spans="1:9" ht="15.6">
      <c r="A5051" s="85">
        <f>'Balance N-1'!I5054</f>
        <v>0</v>
      </c>
      <c r="B5051" s="75">
        <f>'Balance N-1'!J5054</f>
        <v>0</v>
      </c>
      <c r="C5051" s="78">
        <f>'Balance N-1'!K5054</f>
        <v>0</v>
      </c>
      <c r="D5051" s="78">
        <f>'Balance N-1'!L5054</f>
        <v>0</v>
      </c>
      <c r="E5051" s="78">
        <f>'Balance N-1'!M5054</f>
        <v>0</v>
      </c>
      <c r="F5051" s="78">
        <f>'Balance N-1'!N5054</f>
        <v>0</v>
      </c>
      <c r="G5051" s="78">
        <f>'Balance N-1'!O5054</f>
        <v>0</v>
      </c>
      <c r="H5051" s="78">
        <f>'Balance N-1'!P5054</f>
        <v>0</v>
      </c>
      <c r="I5051" s="79">
        <f t="shared" si="78"/>
        <v>0</v>
      </c>
    </row>
    <row r="5052" spans="1:9" ht="15.6">
      <c r="A5052" s="85">
        <f>'Balance N-1'!I5055</f>
        <v>0</v>
      </c>
      <c r="B5052" s="75">
        <f>'Balance N-1'!J5055</f>
        <v>0</v>
      </c>
      <c r="C5052" s="78">
        <f>'Balance N-1'!K5055</f>
        <v>0</v>
      </c>
      <c r="D5052" s="78">
        <f>'Balance N-1'!L5055</f>
        <v>0</v>
      </c>
      <c r="E5052" s="78">
        <f>'Balance N-1'!M5055</f>
        <v>0</v>
      </c>
      <c r="F5052" s="78">
        <f>'Balance N-1'!N5055</f>
        <v>0</v>
      </c>
      <c r="G5052" s="78">
        <f>'Balance N-1'!O5055</f>
        <v>0</v>
      </c>
      <c r="H5052" s="78">
        <f>'Balance N-1'!P5055</f>
        <v>0</v>
      </c>
      <c r="I5052" s="79">
        <f t="shared" si="78"/>
        <v>0</v>
      </c>
    </row>
    <row r="5053" spans="1:9" ht="15.6">
      <c r="A5053" s="85">
        <f>'Balance N-1'!I5056</f>
        <v>0</v>
      </c>
      <c r="B5053" s="75">
        <f>'Balance N-1'!J5056</f>
        <v>0</v>
      </c>
      <c r="C5053" s="78">
        <f>'Balance N-1'!K5056</f>
        <v>0</v>
      </c>
      <c r="D5053" s="78">
        <f>'Balance N-1'!L5056</f>
        <v>0</v>
      </c>
      <c r="E5053" s="78">
        <f>'Balance N-1'!M5056</f>
        <v>0</v>
      </c>
      <c r="F5053" s="78">
        <f>'Balance N-1'!N5056</f>
        <v>0</v>
      </c>
      <c r="G5053" s="78">
        <f>'Balance N-1'!O5056</f>
        <v>0</v>
      </c>
      <c r="H5053" s="78">
        <f>'Balance N-1'!P5056</f>
        <v>0</v>
      </c>
      <c r="I5053" s="79">
        <f t="shared" si="78"/>
        <v>0</v>
      </c>
    </row>
    <row r="5054" spans="1:9" ht="15.6">
      <c r="A5054" s="85">
        <f>'Balance N-1'!I5057</f>
        <v>0</v>
      </c>
      <c r="B5054" s="75">
        <f>'Balance N-1'!J5057</f>
        <v>0</v>
      </c>
      <c r="C5054" s="78">
        <f>'Balance N-1'!K5057</f>
        <v>0</v>
      </c>
      <c r="D5054" s="78">
        <f>'Balance N-1'!L5057</f>
        <v>0</v>
      </c>
      <c r="E5054" s="78">
        <f>'Balance N-1'!M5057</f>
        <v>0</v>
      </c>
      <c r="F5054" s="78">
        <f>'Balance N-1'!N5057</f>
        <v>0</v>
      </c>
      <c r="G5054" s="78">
        <f>'Balance N-1'!O5057</f>
        <v>0</v>
      </c>
      <c r="H5054" s="78">
        <f>'Balance N-1'!P5057</f>
        <v>0</v>
      </c>
      <c r="I5054" s="79">
        <f t="shared" si="78"/>
        <v>0</v>
      </c>
    </row>
    <row r="5055" spans="1:9" ht="15.6">
      <c r="A5055" s="85">
        <f>'Balance N-1'!I5058</f>
        <v>0</v>
      </c>
      <c r="B5055" s="75">
        <f>'Balance N-1'!J5058</f>
        <v>0</v>
      </c>
      <c r="C5055" s="78">
        <f>'Balance N-1'!K5058</f>
        <v>0</v>
      </c>
      <c r="D5055" s="78">
        <f>'Balance N-1'!L5058</f>
        <v>0</v>
      </c>
      <c r="E5055" s="78">
        <f>'Balance N-1'!M5058</f>
        <v>0</v>
      </c>
      <c r="F5055" s="78">
        <f>'Balance N-1'!N5058</f>
        <v>0</v>
      </c>
      <c r="G5055" s="78">
        <f>'Balance N-1'!O5058</f>
        <v>0</v>
      </c>
      <c r="H5055" s="78">
        <f>'Balance N-1'!P5058</f>
        <v>0</v>
      </c>
      <c r="I5055" s="79">
        <f t="shared" si="78"/>
        <v>0</v>
      </c>
    </row>
    <row r="5056" spans="1:9" ht="15.6">
      <c r="A5056" s="85">
        <f>'Balance N-1'!I5059</f>
        <v>0</v>
      </c>
      <c r="B5056" s="75">
        <f>'Balance N-1'!J5059</f>
        <v>0</v>
      </c>
      <c r="C5056" s="78">
        <f>'Balance N-1'!K5059</f>
        <v>0</v>
      </c>
      <c r="D5056" s="78">
        <f>'Balance N-1'!L5059</f>
        <v>0</v>
      </c>
      <c r="E5056" s="78">
        <f>'Balance N-1'!M5059</f>
        <v>0</v>
      </c>
      <c r="F5056" s="78">
        <f>'Balance N-1'!N5059</f>
        <v>0</v>
      </c>
      <c r="G5056" s="78">
        <f>'Balance N-1'!O5059</f>
        <v>0</v>
      </c>
      <c r="H5056" s="78">
        <f>'Balance N-1'!P5059</f>
        <v>0</v>
      </c>
      <c r="I5056" s="79">
        <f t="shared" si="78"/>
        <v>0</v>
      </c>
    </row>
    <row r="5057" spans="1:9" ht="15.6">
      <c r="A5057" s="85">
        <f>'Balance N-1'!I5060</f>
        <v>0</v>
      </c>
      <c r="B5057" s="75">
        <f>'Balance N-1'!J5060</f>
        <v>0</v>
      </c>
      <c r="C5057" s="78">
        <f>'Balance N-1'!K5060</f>
        <v>0</v>
      </c>
      <c r="D5057" s="78">
        <f>'Balance N-1'!L5060</f>
        <v>0</v>
      </c>
      <c r="E5057" s="78">
        <f>'Balance N-1'!M5060</f>
        <v>0</v>
      </c>
      <c r="F5057" s="78">
        <f>'Balance N-1'!N5060</f>
        <v>0</v>
      </c>
      <c r="G5057" s="78">
        <f>'Balance N-1'!O5060</f>
        <v>0</v>
      </c>
      <c r="H5057" s="78">
        <f>'Balance N-1'!P5060</f>
        <v>0</v>
      </c>
      <c r="I5057" s="79">
        <f t="shared" si="78"/>
        <v>0</v>
      </c>
    </row>
    <row r="5058" spans="1:9" ht="15.6">
      <c r="A5058" s="85">
        <f>'Balance N-1'!I5061</f>
        <v>0</v>
      </c>
      <c r="B5058" s="75">
        <f>'Balance N-1'!J5061</f>
        <v>0</v>
      </c>
      <c r="C5058" s="78">
        <f>'Balance N-1'!K5061</f>
        <v>0</v>
      </c>
      <c r="D5058" s="78">
        <f>'Balance N-1'!L5061</f>
        <v>0</v>
      </c>
      <c r="E5058" s="78">
        <f>'Balance N-1'!M5061</f>
        <v>0</v>
      </c>
      <c r="F5058" s="78">
        <f>'Balance N-1'!N5061</f>
        <v>0</v>
      </c>
      <c r="G5058" s="78">
        <f>'Balance N-1'!O5061</f>
        <v>0</v>
      </c>
      <c r="H5058" s="78">
        <f>'Balance N-1'!P5061</f>
        <v>0</v>
      </c>
      <c r="I5058" s="79">
        <f t="shared" si="78"/>
        <v>0</v>
      </c>
    </row>
    <row r="5059" spans="1:9" ht="15.6">
      <c r="A5059" s="85">
        <f>'Balance N-1'!I5062</f>
        <v>0</v>
      </c>
      <c r="B5059" s="75">
        <f>'Balance N-1'!J5062</f>
        <v>0</v>
      </c>
      <c r="C5059" s="78">
        <f>'Balance N-1'!K5062</f>
        <v>0</v>
      </c>
      <c r="D5059" s="78">
        <f>'Balance N-1'!L5062</f>
        <v>0</v>
      </c>
      <c r="E5059" s="78">
        <f>'Balance N-1'!M5062</f>
        <v>0</v>
      </c>
      <c r="F5059" s="78">
        <f>'Balance N-1'!N5062</f>
        <v>0</v>
      </c>
      <c r="G5059" s="78">
        <f>'Balance N-1'!O5062</f>
        <v>0</v>
      </c>
      <c r="H5059" s="78">
        <f>'Balance N-1'!P5062</f>
        <v>0</v>
      </c>
      <c r="I5059" s="79">
        <f t="shared" ref="I5059:I5122" si="79">(C5059-D5059)+(E5059-F5059)-(G5059-H5059)</f>
        <v>0</v>
      </c>
    </row>
    <row r="5060" spans="1:9" ht="15.6">
      <c r="A5060" s="85">
        <f>'Balance N-1'!I5063</f>
        <v>0</v>
      </c>
      <c r="B5060" s="75">
        <f>'Balance N-1'!J5063</f>
        <v>0</v>
      </c>
      <c r="C5060" s="78">
        <f>'Balance N-1'!K5063</f>
        <v>0</v>
      </c>
      <c r="D5060" s="78">
        <f>'Balance N-1'!L5063</f>
        <v>0</v>
      </c>
      <c r="E5060" s="78">
        <f>'Balance N-1'!M5063</f>
        <v>0</v>
      </c>
      <c r="F5060" s="78">
        <f>'Balance N-1'!N5063</f>
        <v>0</v>
      </c>
      <c r="G5060" s="78">
        <f>'Balance N-1'!O5063</f>
        <v>0</v>
      </c>
      <c r="H5060" s="78">
        <f>'Balance N-1'!P5063</f>
        <v>0</v>
      </c>
      <c r="I5060" s="79">
        <f t="shared" si="79"/>
        <v>0</v>
      </c>
    </row>
    <row r="5061" spans="1:9" ht="15.6">
      <c r="A5061" s="85">
        <f>'Balance N-1'!I5064</f>
        <v>0</v>
      </c>
      <c r="B5061" s="75">
        <f>'Balance N-1'!J5064</f>
        <v>0</v>
      </c>
      <c r="C5061" s="78">
        <f>'Balance N-1'!K5064</f>
        <v>0</v>
      </c>
      <c r="D5061" s="78">
        <f>'Balance N-1'!L5064</f>
        <v>0</v>
      </c>
      <c r="E5061" s="78">
        <f>'Balance N-1'!M5064</f>
        <v>0</v>
      </c>
      <c r="F5061" s="78">
        <f>'Balance N-1'!N5064</f>
        <v>0</v>
      </c>
      <c r="G5061" s="78">
        <f>'Balance N-1'!O5064</f>
        <v>0</v>
      </c>
      <c r="H5061" s="78">
        <f>'Balance N-1'!P5064</f>
        <v>0</v>
      </c>
      <c r="I5061" s="79">
        <f t="shared" si="79"/>
        <v>0</v>
      </c>
    </row>
    <row r="5062" spans="1:9" ht="15.6">
      <c r="A5062" s="85">
        <f>'Balance N-1'!I5065</f>
        <v>0</v>
      </c>
      <c r="B5062" s="75">
        <f>'Balance N-1'!J5065</f>
        <v>0</v>
      </c>
      <c r="C5062" s="78">
        <f>'Balance N-1'!K5065</f>
        <v>0</v>
      </c>
      <c r="D5062" s="78">
        <f>'Balance N-1'!L5065</f>
        <v>0</v>
      </c>
      <c r="E5062" s="78">
        <f>'Balance N-1'!M5065</f>
        <v>0</v>
      </c>
      <c r="F5062" s="78">
        <f>'Balance N-1'!N5065</f>
        <v>0</v>
      </c>
      <c r="G5062" s="78">
        <f>'Balance N-1'!O5065</f>
        <v>0</v>
      </c>
      <c r="H5062" s="78">
        <f>'Balance N-1'!P5065</f>
        <v>0</v>
      </c>
      <c r="I5062" s="79">
        <f t="shared" si="79"/>
        <v>0</v>
      </c>
    </row>
    <row r="5063" spans="1:9" ht="15.6">
      <c r="A5063" s="85">
        <f>'Balance N-1'!I5066</f>
        <v>0</v>
      </c>
      <c r="B5063" s="75">
        <f>'Balance N-1'!J5066</f>
        <v>0</v>
      </c>
      <c r="C5063" s="78">
        <f>'Balance N-1'!K5066</f>
        <v>0</v>
      </c>
      <c r="D5063" s="78">
        <f>'Balance N-1'!L5066</f>
        <v>0</v>
      </c>
      <c r="E5063" s="78">
        <f>'Balance N-1'!M5066</f>
        <v>0</v>
      </c>
      <c r="F5063" s="78">
        <f>'Balance N-1'!N5066</f>
        <v>0</v>
      </c>
      <c r="G5063" s="78">
        <f>'Balance N-1'!O5066</f>
        <v>0</v>
      </c>
      <c r="H5063" s="78">
        <f>'Balance N-1'!P5066</f>
        <v>0</v>
      </c>
      <c r="I5063" s="79">
        <f t="shared" si="79"/>
        <v>0</v>
      </c>
    </row>
    <row r="5064" spans="1:9" ht="15.6">
      <c r="A5064" s="85">
        <f>'Balance N-1'!I5067</f>
        <v>0</v>
      </c>
      <c r="B5064" s="75">
        <f>'Balance N-1'!J5067</f>
        <v>0</v>
      </c>
      <c r="C5064" s="78">
        <f>'Balance N-1'!K5067</f>
        <v>0</v>
      </c>
      <c r="D5064" s="78">
        <f>'Balance N-1'!L5067</f>
        <v>0</v>
      </c>
      <c r="E5064" s="78">
        <f>'Balance N-1'!M5067</f>
        <v>0</v>
      </c>
      <c r="F5064" s="78">
        <f>'Balance N-1'!N5067</f>
        <v>0</v>
      </c>
      <c r="G5064" s="78">
        <f>'Balance N-1'!O5067</f>
        <v>0</v>
      </c>
      <c r="H5064" s="78">
        <f>'Balance N-1'!P5067</f>
        <v>0</v>
      </c>
      <c r="I5064" s="79">
        <f t="shared" si="79"/>
        <v>0</v>
      </c>
    </row>
    <row r="5065" spans="1:9" ht="15.6">
      <c r="A5065" s="85">
        <f>'Balance N-1'!I5068</f>
        <v>0</v>
      </c>
      <c r="B5065" s="75">
        <f>'Balance N-1'!J5068</f>
        <v>0</v>
      </c>
      <c r="C5065" s="78">
        <f>'Balance N-1'!K5068</f>
        <v>0</v>
      </c>
      <c r="D5065" s="78">
        <f>'Balance N-1'!L5068</f>
        <v>0</v>
      </c>
      <c r="E5065" s="78">
        <f>'Balance N-1'!M5068</f>
        <v>0</v>
      </c>
      <c r="F5065" s="78">
        <f>'Balance N-1'!N5068</f>
        <v>0</v>
      </c>
      <c r="G5065" s="78">
        <f>'Balance N-1'!O5068</f>
        <v>0</v>
      </c>
      <c r="H5065" s="78">
        <f>'Balance N-1'!P5068</f>
        <v>0</v>
      </c>
      <c r="I5065" s="79">
        <f t="shared" si="79"/>
        <v>0</v>
      </c>
    </row>
    <row r="5066" spans="1:9" ht="15.6">
      <c r="A5066" s="85">
        <f>'Balance N-1'!I5069</f>
        <v>0</v>
      </c>
      <c r="B5066" s="75">
        <f>'Balance N-1'!J5069</f>
        <v>0</v>
      </c>
      <c r="C5066" s="78">
        <f>'Balance N-1'!K5069</f>
        <v>0</v>
      </c>
      <c r="D5066" s="78">
        <f>'Balance N-1'!L5069</f>
        <v>0</v>
      </c>
      <c r="E5066" s="78">
        <f>'Balance N-1'!M5069</f>
        <v>0</v>
      </c>
      <c r="F5066" s="78">
        <f>'Balance N-1'!N5069</f>
        <v>0</v>
      </c>
      <c r="G5066" s="78">
        <f>'Balance N-1'!O5069</f>
        <v>0</v>
      </c>
      <c r="H5066" s="78">
        <f>'Balance N-1'!P5069</f>
        <v>0</v>
      </c>
      <c r="I5066" s="79">
        <f t="shared" si="79"/>
        <v>0</v>
      </c>
    </row>
    <row r="5067" spans="1:9" ht="15.6">
      <c r="A5067" s="85">
        <f>'Balance N-1'!I5070</f>
        <v>0</v>
      </c>
      <c r="B5067" s="75">
        <f>'Balance N-1'!J5070</f>
        <v>0</v>
      </c>
      <c r="C5067" s="78">
        <f>'Balance N-1'!K5070</f>
        <v>0</v>
      </c>
      <c r="D5067" s="78">
        <f>'Balance N-1'!L5070</f>
        <v>0</v>
      </c>
      <c r="E5067" s="78">
        <f>'Balance N-1'!M5070</f>
        <v>0</v>
      </c>
      <c r="F5067" s="78">
        <f>'Balance N-1'!N5070</f>
        <v>0</v>
      </c>
      <c r="G5067" s="78">
        <f>'Balance N-1'!O5070</f>
        <v>0</v>
      </c>
      <c r="H5067" s="78">
        <f>'Balance N-1'!P5070</f>
        <v>0</v>
      </c>
      <c r="I5067" s="79">
        <f t="shared" si="79"/>
        <v>0</v>
      </c>
    </row>
    <row r="5068" spans="1:9" ht="15.6">
      <c r="A5068" s="85">
        <f>'Balance N-1'!I5071</f>
        <v>0</v>
      </c>
      <c r="B5068" s="75">
        <f>'Balance N-1'!J5071</f>
        <v>0</v>
      </c>
      <c r="C5068" s="78">
        <f>'Balance N-1'!K5071</f>
        <v>0</v>
      </c>
      <c r="D5068" s="78">
        <f>'Balance N-1'!L5071</f>
        <v>0</v>
      </c>
      <c r="E5068" s="78">
        <f>'Balance N-1'!M5071</f>
        <v>0</v>
      </c>
      <c r="F5068" s="78">
        <f>'Balance N-1'!N5071</f>
        <v>0</v>
      </c>
      <c r="G5068" s="78">
        <f>'Balance N-1'!O5071</f>
        <v>0</v>
      </c>
      <c r="H5068" s="78">
        <f>'Balance N-1'!P5071</f>
        <v>0</v>
      </c>
      <c r="I5068" s="79">
        <f t="shared" si="79"/>
        <v>0</v>
      </c>
    </row>
    <row r="5069" spans="1:9" ht="15.6">
      <c r="A5069" s="85">
        <f>'Balance N-1'!I5072</f>
        <v>0</v>
      </c>
      <c r="B5069" s="75">
        <f>'Balance N-1'!J5072</f>
        <v>0</v>
      </c>
      <c r="C5069" s="78">
        <f>'Balance N-1'!K5072</f>
        <v>0</v>
      </c>
      <c r="D5069" s="78">
        <f>'Balance N-1'!L5072</f>
        <v>0</v>
      </c>
      <c r="E5069" s="78">
        <f>'Balance N-1'!M5072</f>
        <v>0</v>
      </c>
      <c r="F5069" s="78">
        <f>'Balance N-1'!N5072</f>
        <v>0</v>
      </c>
      <c r="G5069" s="78">
        <f>'Balance N-1'!O5072</f>
        <v>0</v>
      </c>
      <c r="H5069" s="78">
        <f>'Balance N-1'!P5072</f>
        <v>0</v>
      </c>
      <c r="I5069" s="79">
        <f t="shared" si="79"/>
        <v>0</v>
      </c>
    </row>
    <row r="5070" spans="1:9" ht="15.6">
      <c r="A5070" s="85">
        <f>'Balance N-1'!I5073</f>
        <v>0</v>
      </c>
      <c r="B5070" s="75">
        <f>'Balance N-1'!J5073</f>
        <v>0</v>
      </c>
      <c r="C5070" s="78">
        <f>'Balance N-1'!K5073</f>
        <v>0</v>
      </c>
      <c r="D5070" s="78">
        <f>'Balance N-1'!L5073</f>
        <v>0</v>
      </c>
      <c r="E5070" s="78">
        <f>'Balance N-1'!M5073</f>
        <v>0</v>
      </c>
      <c r="F5070" s="78">
        <f>'Balance N-1'!N5073</f>
        <v>0</v>
      </c>
      <c r="G5070" s="78">
        <f>'Balance N-1'!O5073</f>
        <v>0</v>
      </c>
      <c r="H5070" s="78">
        <f>'Balance N-1'!P5073</f>
        <v>0</v>
      </c>
      <c r="I5070" s="79">
        <f t="shared" si="79"/>
        <v>0</v>
      </c>
    </row>
    <row r="5071" spans="1:9" ht="15.6">
      <c r="A5071" s="85">
        <f>'Balance N-1'!I5074</f>
        <v>0</v>
      </c>
      <c r="B5071" s="75">
        <f>'Balance N-1'!J5074</f>
        <v>0</v>
      </c>
      <c r="C5071" s="78">
        <f>'Balance N-1'!K5074</f>
        <v>0</v>
      </c>
      <c r="D5071" s="78">
        <f>'Balance N-1'!L5074</f>
        <v>0</v>
      </c>
      <c r="E5071" s="78">
        <f>'Balance N-1'!M5074</f>
        <v>0</v>
      </c>
      <c r="F5071" s="78">
        <f>'Balance N-1'!N5074</f>
        <v>0</v>
      </c>
      <c r="G5071" s="78">
        <f>'Balance N-1'!O5074</f>
        <v>0</v>
      </c>
      <c r="H5071" s="78">
        <f>'Balance N-1'!P5074</f>
        <v>0</v>
      </c>
      <c r="I5071" s="79">
        <f t="shared" si="79"/>
        <v>0</v>
      </c>
    </row>
    <row r="5072" spans="1:9" ht="15.6">
      <c r="A5072" s="85">
        <f>'Balance N-1'!I5075</f>
        <v>0</v>
      </c>
      <c r="B5072" s="75">
        <f>'Balance N-1'!J5075</f>
        <v>0</v>
      </c>
      <c r="C5072" s="78">
        <f>'Balance N-1'!K5075</f>
        <v>0</v>
      </c>
      <c r="D5072" s="78">
        <f>'Balance N-1'!L5075</f>
        <v>0</v>
      </c>
      <c r="E5072" s="78">
        <f>'Balance N-1'!M5075</f>
        <v>0</v>
      </c>
      <c r="F5072" s="78">
        <f>'Balance N-1'!N5075</f>
        <v>0</v>
      </c>
      <c r="G5072" s="78">
        <f>'Balance N-1'!O5075</f>
        <v>0</v>
      </c>
      <c r="H5072" s="78">
        <f>'Balance N-1'!P5075</f>
        <v>0</v>
      </c>
      <c r="I5072" s="79">
        <f t="shared" si="79"/>
        <v>0</v>
      </c>
    </row>
    <row r="5073" spans="1:9" ht="15.6">
      <c r="A5073" s="85">
        <f>'Balance N-1'!I5076</f>
        <v>0</v>
      </c>
      <c r="B5073" s="75">
        <f>'Balance N-1'!J5076</f>
        <v>0</v>
      </c>
      <c r="C5073" s="78">
        <f>'Balance N-1'!K5076</f>
        <v>0</v>
      </c>
      <c r="D5073" s="78">
        <f>'Balance N-1'!L5076</f>
        <v>0</v>
      </c>
      <c r="E5073" s="78">
        <f>'Balance N-1'!M5076</f>
        <v>0</v>
      </c>
      <c r="F5073" s="78">
        <f>'Balance N-1'!N5076</f>
        <v>0</v>
      </c>
      <c r="G5073" s="78">
        <f>'Balance N-1'!O5076</f>
        <v>0</v>
      </c>
      <c r="H5073" s="78">
        <f>'Balance N-1'!P5076</f>
        <v>0</v>
      </c>
      <c r="I5073" s="79">
        <f t="shared" si="79"/>
        <v>0</v>
      </c>
    </row>
    <row r="5074" spans="1:9" ht="15.6">
      <c r="A5074" s="85">
        <f>'Balance N-1'!I5077</f>
        <v>0</v>
      </c>
      <c r="B5074" s="75">
        <f>'Balance N-1'!J5077</f>
        <v>0</v>
      </c>
      <c r="C5074" s="78">
        <f>'Balance N-1'!K5077</f>
        <v>0</v>
      </c>
      <c r="D5074" s="78">
        <f>'Balance N-1'!L5077</f>
        <v>0</v>
      </c>
      <c r="E5074" s="78">
        <f>'Balance N-1'!M5077</f>
        <v>0</v>
      </c>
      <c r="F5074" s="78">
        <f>'Balance N-1'!N5077</f>
        <v>0</v>
      </c>
      <c r="G5074" s="78">
        <f>'Balance N-1'!O5077</f>
        <v>0</v>
      </c>
      <c r="H5074" s="78">
        <f>'Balance N-1'!P5077</f>
        <v>0</v>
      </c>
      <c r="I5074" s="79">
        <f t="shared" si="79"/>
        <v>0</v>
      </c>
    </row>
    <row r="5075" spans="1:9" ht="15.6">
      <c r="A5075" s="85">
        <f>'Balance N-1'!I5078</f>
        <v>0</v>
      </c>
      <c r="B5075" s="75">
        <f>'Balance N-1'!J5078</f>
        <v>0</v>
      </c>
      <c r="C5075" s="78">
        <f>'Balance N-1'!K5078</f>
        <v>0</v>
      </c>
      <c r="D5075" s="78">
        <f>'Balance N-1'!L5078</f>
        <v>0</v>
      </c>
      <c r="E5075" s="78">
        <f>'Balance N-1'!M5078</f>
        <v>0</v>
      </c>
      <c r="F5075" s="78">
        <f>'Balance N-1'!N5078</f>
        <v>0</v>
      </c>
      <c r="G5075" s="78">
        <f>'Balance N-1'!O5078</f>
        <v>0</v>
      </c>
      <c r="H5075" s="78">
        <f>'Balance N-1'!P5078</f>
        <v>0</v>
      </c>
      <c r="I5075" s="79">
        <f t="shared" si="79"/>
        <v>0</v>
      </c>
    </row>
    <row r="5076" spans="1:9" ht="15.6">
      <c r="A5076" s="85">
        <f>'Balance N-1'!I5079</f>
        <v>0</v>
      </c>
      <c r="B5076" s="75">
        <f>'Balance N-1'!J5079</f>
        <v>0</v>
      </c>
      <c r="C5076" s="78">
        <f>'Balance N-1'!K5079</f>
        <v>0</v>
      </c>
      <c r="D5076" s="78">
        <f>'Balance N-1'!L5079</f>
        <v>0</v>
      </c>
      <c r="E5076" s="78">
        <f>'Balance N-1'!M5079</f>
        <v>0</v>
      </c>
      <c r="F5076" s="78">
        <f>'Balance N-1'!N5079</f>
        <v>0</v>
      </c>
      <c r="G5076" s="78">
        <f>'Balance N-1'!O5079</f>
        <v>0</v>
      </c>
      <c r="H5076" s="78">
        <f>'Balance N-1'!P5079</f>
        <v>0</v>
      </c>
      <c r="I5076" s="79">
        <f t="shared" si="79"/>
        <v>0</v>
      </c>
    </row>
    <row r="5077" spans="1:9" ht="15.6">
      <c r="A5077" s="85">
        <f>'Balance N-1'!I5080</f>
        <v>0</v>
      </c>
      <c r="B5077" s="75">
        <f>'Balance N-1'!J5080</f>
        <v>0</v>
      </c>
      <c r="C5077" s="78">
        <f>'Balance N-1'!K5080</f>
        <v>0</v>
      </c>
      <c r="D5077" s="78">
        <f>'Balance N-1'!L5080</f>
        <v>0</v>
      </c>
      <c r="E5077" s="78">
        <f>'Balance N-1'!M5080</f>
        <v>0</v>
      </c>
      <c r="F5077" s="78">
        <f>'Balance N-1'!N5080</f>
        <v>0</v>
      </c>
      <c r="G5077" s="78">
        <f>'Balance N-1'!O5080</f>
        <v>0</v>
      </c>
      <c r="H5077" s="78">
        <f>'Balance N-1'!P5080</f>
        <v>0</v>
      </c>
      <c r="I5077" s="79">
        <f t="shared" si="79"/>
        <v>0</v>
      </c>
    </row>
    <row r="5078" spans="1:9" ht="15.6">
      <c r="A5078" s="85">
        <f>'Balance N-1'!I5081</f>
        <v>0</v>
      </c>
      <c r="B5078" s="75">
        <f>'Balance N-1'!J5081</f>
        <v>0</v>
      </c>
      <c r="C5078" s="78">
        <f>'Balance N-1'!K5081</f>
        <v>0</v>
      </c>
      <c r="D5078" s="78">
        <f>'Balance N-1'!L5081</f>
        <v>0</v>
      </c>
      <c r="E5078" s="78">
        <f>'Balance N-1'!M5081</f>
        <v>0</v>
      </c>
      <c r="F5078" s="78">
        <f>'Balance N-1'!N5081</f>
        <v>0</v>
      </c>
      <c r="G5078" s="78">
        <f>'Balance N-1'!O5081</f>
        <v>0</v>
      </c>
      <c r="H5078" s="78">
        <f>'Balance N-1'!P5081</f>
        <v>0</v>
      </c>
      <c r="I5078" s="79">
        <f t="shared" si="79"/>
        <v>0</v>
      </c>
    </row>
    <row r="5079" spans="1:9" ht="15.6">
      <c r="A5079" s="85">
        <f>'Balance N-1'!I5082</f>
        <v>0</v>
      </c>
      <c r="B5079" s="75">
        <f>'Balance N-1'!J5082</f>
        <v>0</v>
      </c>
      <c r="C5079" s="78">
        <f>'Balance N-1'!K5082</f>
        <v>0</v>
      </c>
      <c r="D5079" s="78">
        <f>'Balance N-1'!L5082</f>
        <v>0</v>
      </c>
      <c r="E5079" s="78">
        <f>'Balance N-1'!M5082</f>
        <v>0</v>
      </c>
      <c r="F5079" s="78">
        <f>'Balance N-1'!N5082</f>
        <v>0</v>
      </c>
      <c r="G5079" s="78">
        <f>'Balance N-1'!O5082</f>
        <v>0</v>
      </c>
      <c r="H5079" s="78">
        <f>'Balance N-1'!P5082</f>
        <v>0</v>
      </c>
      <c r="I5079" s="79">
        <f t="shared" si="79"/>
        <v>0</v>
      </c>
    </row>
    <row r="5080" spans="1:9" ht="15.6">
      <c r="A5080" s="85">
        <f>'Balance N-1'!I5083</f>
        <v>0</v>
      </c>
      <c r="B5080" s="75">
        <f>'Balance N-1'!J5083</f>
        <v>0</v>
      </c>
      <c r="C5080" s="78">
        <f>'Balance N-1'!K5083</f>
        <v>0</v>
      </c>
      <c r="D5080" s="78">
        <f>'Balance N-1'!L5083</f>
        <v>0</v>
      </c>
      <c r="E5080" s="78">
        <f>'Balance N-1'!M5083</f>
        <v>0</v>
      </c>
      <c r="F5080" s="78">
        <f>'Balance N-1'!N5083</f>
        <v>0</v>
      </c>
      <c r="G5080" s="78">
        <f>'Balance N-1'!O5083</f>
        <v>0</v>
      </c>
      <c r="H5080" s="78">
        <f>'Balance N-1'!P5083</f>
        <v>0</v>
      </c>
      <c r="I5080" s="79">
        <f t="shared" si="79"/>
        <v>0</v>
      </c>
    </row>
    <row r="5081" spans="1:9" ht="15.6">
      <c r="A5081" s="85">
        <f>'Balance N-1'!I5084</f>
        <v>0</v>
      </c>
      <c r="B5081" s="75">
        <f>'Balance N-1'!J5084</f>
        <v>0</v>
      </c>
      <c r="C5081" s="78">
        <f>'Balance N-1'!K5084</f>
        <v>0</v>
      </c>
      <c r="D5081" s="78">
        <f>'Balance N-1'!L5084</f>
        <v>0</v>
      </c>
      <c r="E5081" s="78">
        <f>'Balance N-1'!M5084</f>
        <v>0</v>
      </c>
      <c r="F5081" s="78">
        <f>'Balance N-1'!N5084</f>
        <v>0</v>
      </c>
      <c r="G5081" s="78">
        <f>'Balance N-1'!O5084</f>
        <v>0</v>
      </c>
      <c r="H5081" s="78">
        <f>'Balance N-1'!P5084</f>
        <v>0</v>
      </c>
      <c r="I5081" s="79">
        <f t="shared" si="79"/>
        <v>0</v>
      </c>
    </row>
    <row r="5082" spans="1:9" ht="15.6">
      <c r="A5082" s="85">
        <f>'Balance N-1'!I5085</f>
        <v>0</v>
      </c>
      <c r="B5082" s="75">
        <f>'Balance N-1'!J5085</f>
        <v>0</v>
      </c>
      <c r="C5082" s="78">
        <f>'Balance N-1'!K5085</f>
        <v>0</v>
      </c>
      <c r="D5082" s="78">
        <f>'Balance N-1'!L5085</f>
        <v>0</v>
      </c>
      <c r="E5082" s="78">
        <f>'Balance N-1'!M5085</f>
        <v>0</v>
      </c>
      <c r="F5082" s="78">
        <f>'Balance N-1'!N5085</f>
        <v>0</v>
      </c>
      <c r="G5082" s="78">
        <f>'Balance N-1'!O5085</f>
        <v>0</v>
      </c>
      <c r="H5082" s="78">
        <f>'Balance N-1'!P5085</f>
        <v>0</v>
      </c>
      <c r="I5082" s="79">
        <f t="shared" si="79"/>
        <v>0</v>
      </c>
    </row>
    <row r="5083" spans="1:9" ht="15.6">
      <c r="A5083" s="85">
        <f>'Balance N-1'!I5086</f>
        <v>0</v>
      </c>
      <c r="B5083" s="75">
        <f>'Balance N-1'!J5086</f>
        <v>0</v>
      </c>
      <c r="C5083" s="78">
        <f>'Balance N-1'!K5086</f>
        <v>0</v>
      </c>
      <c r="D5083" s="78">
        <f>'Balance N-1'!L5086</f>
        <v>0</v>
      </c>
      <c r="E5083" s="78">
        <f>'Balance N-1'!M5086</f>
        <v>0</v>
      </c>
      <c r="F5083" s="78">
        <f>'Balance N-1'!N5086</f>
        <v>0</v>
      </c>
      <c r="G5083" s="78">
        <f>'Balance N-1'!O5086</f>
        <v>0</v>
      </c>
      <c r="H5083" s="78">
        <f>'Balance N-1'!P5086</f>
        <v>0</v>
      </c>
      <c r="I5083" s="79">
        <f t="shared" si="79"/>
        <v>0</v>
      </c>
    </row>
    <row r="5084" spans="1:9" ht="15.6">
      <c r="A5084" s="85">
        <f>'Balance N-1'!I5087</f>
        <v>0</v>
      </c>
      <c r="B5084" s="75">
        <f>'Balance N-1'!J5087</f>
        <v>0</v>
      </c>
      <c r="C5084" s="78">
        <f>'Balance N-1'!K5087</f>
        <v>0</v>
      </c>
      <c r="D5084" s="78">
        <f>'Balance N-1'!L5087</f>
        <v>0</v>
      </c>
      <c r="E5084" s="78">
        <f>'Balance N-1'!M5087</f>
        <v>0</v>
      </c>
      <c r="F5084" s="78">
        <f>'Balance N-1'!N5087</f>
        <v>0</v>
      </c>
      <c r="G5084" s="78">
        <f>'Balance N-1'!O5087</f>
        <v>0</v>
      </c>
      <c r="H5084" s="78">
        <f>'Balance N-1'!P5087</f>
        <v>0</v>
      </c>
      <c r="I5084" s="79">
        <f t="shared" si="79"/>
        <v>0</v>
      </c>
    </row>
    <row r="5085" spans="1:9" ht="15.6">
      <c r="A5085" s="85">
        <f>'Balance N-1'!I5088</f>
        <v>0</v>
      </c>
      <c r="B5085" s="75">
        <f>'Balance N-1'!J5088</f>
        <v>0</v>
      </c>
      <c r="C5085" s="78">
        <f>'Balance N-1'!K5088</f>
        <v>0</v>
      </c>
      <c r="D5085" s="78">
        <f>'Balance N-1'!L5088</f>
        <v>0</v>
      </c>
      <c r="E5085" s="78">
        <f>'Balance N-1'!M5088</f>
        <v>0</v>
      </c>
      <c r="F5085" s="78">
        <f>'Balance N-1'!N5088</f>
        <v>0</v>
      </c>
      <c r="G5085" s="78">
        <f>'Balance N-1'!O5088</f>
        <v>0</v>
      </c>
      <c r="H5085" s="78">
        <f>'Balance N-1'!P5088</f>
        <v>0</v>
      </c>
      <c r="I5085" s="79">
        <f t="shared" si="79"/>
        <v>0</v>
      </c>
    </row>
    <row r="5086" spans="1:9" ht="15.6">
      <c r="A5086" s="85">
        <f>'Balance N-1'!I5089</f>
        <v>0</v>
      </c>
      <c r="B5086" s="75">
        <f>'Balance N-1'!J5089</f>
        <v>0</v>
      </c>
      <c r="C5086" s="78">
        <f>'Balance N-1'!K5089</f>
        <v>0</v>
      </c>
      <c r="D5086" s="78">
        <f>'Balance N-1'!L5089</f>
        <v>0</v>
      </c>
      <c r="E5086" s="78">
        <f>'Balance N-1'!M5089</f>
        <v>0</v>
      </c>
      <c r="F5086" s="78">
        <f>'Balance N-1'!N5089</f>
        <v>0</v>
      </c>
      <c r="G5086" s="78">
        <f>'Balance N-1'!O5089</f>
        <v>0</v>
      </c>
      <c r="H5086" s="78">
        <f>'Balance N-1'!P5089</f>
        <v>0</v>
      </c>
      <c r="I5086" s="79">
        <f t="shared" si="79"/>
        <v>0</v>
      </c>
    </row>
    <row r="5087" spans="1:9" ht="15.6">
      <c r="A5087" s="85">
        <f>'Balance N-1'!I5090</f>
        <v>0</v>
      </c>
      <c r="B5087" s="75">
        <f>'Balance N-1'!J5090</f>
        <v>0</v>
      </c>
      <c r="C5087" s="78">
        <f>'Balance N-1'!K5090</f>
        <v>0</v>
      </c>
      <c r="D5087" s="78">
        <f>'Balance N-1'!L5090</f>
        <v>0</v>
      </c>
      <c r="E5087" s="78">
        <f>'Balance N-1'!M5090</f>
        <v>0</v>
      </c>
      <c r="F5087" s="78">
        <f>'Balance N-1'!N5090</f>
        <v>0</v>
      </c>
      <c r="G5087" s="78">
        <f>'Balance N-1'!O5090</f>
        <v>0</v>
      </c>
      <c r="H5087" s="78">
        <f>'Balance N-1'!P5090</f>
        <v>0</v>
      </c>
      <c r="I5087" s="79">
        <f t="shared" si="79"/>
        <v>0</v>
      </c>
    </row>
    <row r="5088" spans="1:9" ht="15.6">
      <c r="A5088" s="85">
        <f>'Balance N-1'!I5091</f>
        <v>0</v>
      </c>
      <c r="B5088" s="75">
        <f>'Balance N-1'!J5091</f>
        <v>0</v>
      </c>
      <c r="C5088" s="78">
        <f>'Balance N-1'!K5091</f>
        <v>0</v>
      </c>
      <c r="D5088" s="78">
        <f>'Balance N-1'!L5091</f>
        <v>0</v>
      </c>
      <c r="E5088" s="78">
        <f>'Balance N-1'!M5091</f>
        <v>0</v>
      </c>
      <c r="F5088" s="78">
        <f>'Balance N-1'!N5091</f>
        <v>0</v>
      </c>
      <c r="G5088" s="78">
        <f>'Balance N-1'!O5091</f>
        <v>0</v>
      </c>
      <c r="H5088" s="78">
        <f>'Balance N-1'!P5091</f>
        <v>0</v>
      </c>
      <c r="I5088" s="79">
        <f t="shared" si="79"/>
        <v>0</v>
      </c>
    </row>
    <row r="5089" spans="1:9" ht="15.6">
      <c r="A5089" s="85">
        <f>'Balance N-1'!I5092</f>
        <v>0</v>
      </c>
      <c r="B5089" s="75">
        <f>'Balance N-1'!J5092</f>
        <v>0</v>
      </c>
      <c r="C5089" s="78">
        <f>'Balance N-1'!K5092</f>
        <v>0</v>
      </c>
      <c r="D5089" s="78">
        <f>'Balance N-1'!L5092</f>
        <v>0</v>
      </c>
      <c r="E5089" s="78">
        <f>'Balance N-1'!M5092</f>
        <v>0</v>
      </c>
      <c r="F5089" s="78">
        <f>'Balance N-1'!N5092</f>
        <v>0</v>
      </c>
      <c r="G5089" s="78">
        <f>'Balance N-1'!O5092</f>
        <v>0</v>
      </c>
      <c r="H5089" s="78">
        <f>'Balance N-1'!P5092</f>
        <v>0</v>
      </c>
      <c r="I5089" s="79">
        <f t="shared" si="79"/>
        <v>0</v>
      </c>
    </row>
    <row r="5090" spans="1:9" ht="15.6">
      <c r="A5090" s="85">
        <f>'Balance N-1'!I5093</f>
        <v>0</v>
      </c>
      <c r="B5090" s="75">
        <f>'Balance N-1'!J5093</f>
        <v>0</v>
      </c>
      <c r="C5090" s="78">
        <f>'Balance N-1'!K5093</f>
        <v>0</v>
      </c>
      <c r="D5090" s="78">
        <f>'Balance N-1'!L5093</f>
        <v>0</v>
      </c>
      <c r="E5090" s="78">
        <f>'Balance N-1'!M5093</f>
        <v>0</v>
      </c>
      <c r="F5090" s="78">
        <f>'Balance N-1'!N5093</f>
        <v>0</v>
      </c>
      <c r="G5090" s="78">
        <f>'Balance N-1'!O5093</f>
        <v>0</v>
      </c>
      <c r="H5090" s="78">
        <f>'Balance N-1'!P5093</f>
        <v>0</v>
      </c>
      <c r="I5090" s="79">
        <f t="shared" si="79"/>
        <v>0</v>
      </c>
    </row>
    <row r="5091" spans="1:9" ht="15.6">
      <c r="A5091" s="85">
        <f>'Balance N-1'!I5094</f>
        <v>0</v>
      </c>
      <c r="B5091" s="75">
        <f>'Balance N-1'!J5094</f>
        <v>0</v>
      </c>
      <c r="C5091" s="78">
        <f>'Balance N-1'!K5094</f>
        <v>0</v>
      </c>
      <c r="D5091" s="78">
        <f>'Balance N-1'!L5094</f>
        <v>0</v>
      </c>
      <c r="E5091" s="78">
        <f>'Balance N-1'!M5094</f>
        <v>0</v>
      </c>
      <c r="F5091" s="78">
        <f>'Balance N-1'!N5094</f>
        <v>0</v>
      </c>
      <c r="G5091" s="78">
        <f>'Balance N-1'!O5094</f>
        <v>0</v>
      </c>
      <c r="H5091" s="78">
        <f>'Balance N-1'!P5094</f>
        <v>0</v>
      </c>
      <c r="I5091" s="79">
        <f t="shared" si="79"/>
        <v>0</v>
      </c>
    </row>
    <row r="5092" spans="1:9" ht="15.6">
      <c r="A5092" s="85">
        <f>'Balance N-1'!I5095</f>
        <v>0</v>
      </c>
      <c r="B5092" s="75">
        <f>'Balance N-1'!J5095</f>
        <v>0</v>
      </c>
      <c r="C5092" s="78">
        <f>'Balance N-1'!K5095</f>
        <v>0</v>
      </c>
      <c r="D5092" s="78">
        <f>'Balance N-1'!L5095</f>
        <v>0</v>
      </c>
      <c r="E5092" s="78">
        <f>'Balance N-1'!M5095</f>
        <v>0</v>
      </c>
      <c r="F5092" s="78">
        <f>'Balance N-1'!N5095</f>
        <v>0</v>
      </c>
      <c r="G5092" s="78">
        <f>'Balance N-1'!O5095</f>
        <v>0</v>
      </c>
      <c r="H5092" s="78">
        <f>'Balance N-1'!P5095</f>
        <v>0</v>
      </c>
      <c r="I5092" s="79">
        <f t="shared" si="79"/>
        <v>0</v>
      </c>
    </row>
    <row r="5093" spans="1:9" ht="15.6">
      <c r="A5093" s="85">
        <f>'Balance N-1'!I5096</f>
        <v>0</v>
      </c>
      <c r="B5093" s="75">
        <f>'Balance N-1'!J5096</f>
        <v>0</v>
      </c>
      <c r="C5093" s="78">
        <f>'Balance N-1'!K5096</f>
        <v>0</v>
      </c>
      <c r="D5093" s="78">
        <f>'Balance N-1'!L5096</f>
        <v>0</v>
      </c>
      <c r="E5093" s="78">
        <f>'Balance N-1'!M5096</f>
        <v>0</v>
      </c>
      <c r="F5093" s="78">
        <f>'Balance N-1'!N5096</f>
        <v>0</v>
      </c>
      <c r="G5093" s="78">
        <f>'Balance N-1'!O5096</f>
        <v>0</v>
      </c>
      <c r="H5093" s="78">
        <f>'Balance N-1'!P5096</f>
        <v>0</v>
      </c>
      <c r="I5093" s="79">
        <f t="shared" si="79"/>
        <v>0</v>
      </c>
    </row>
    <row r="5094" spans="1:9" ht="15.6">
      <c r="A5094" s="85">
        <f>'Balance N-1'!I5097</f>
        <v>0</v>
      </c>
      <c r="B5094" s="75">
        <f>'Balance N-1'!J5097</f>
        <v>0</v>
      </c>
      <c r="C5094" s="78">
        <f>'Balance N-1'!K5097</f>
        <v>0</v>
      </c>
      <c r="D5094" s="78">
        <f>'Balance N-1'!L5097</f>
        <v>0</v>
      </c>
      <c r="E5094" s="78">
        <f>'Balance N-1'!M5097</f>
        <v>0</v>
      </c>
      <c r="F5094" s="78">
        <f>'Balance N-1'!N5097</f>
        <v>0</v>
      </c>
      <c r="G5094" s="78">
        <f>'Balance N-1'!O5097</f>
        <v>0</v>
      </c>
      <c r="H5094" s="78">
        <f>'Balance N-1'!P5097</f>
        <v>0</v>
      </c>
      <c r="I5094" s="79">
        <f t="shared" si="79"/>
        <v>0</v>
      </c>
    </row>
    <row r="5095" spans="1:9" ht="15.6">
      <c r="A5095" s="85">
        <f>'Balance N-1'!I5098</f>
        <v>0</v>
      </c>
      <c r="B5095" s="75">
        <f>'Balance N-1'!J5098</f>
        <v>0</v>
      </c>
      <c r="C5095" s="78">
        <f>'Balance N-1'!K5098</f>
        <v>0</v>
      </c>
      <c r="D5095" s="78">
        <f>'Balance N-1'!L5098</f>
        <v>0</v>
      </c>
      <c r="E5095" s="78">
        <f>'Balance N-1'!M5098</f>
        <v>0</v>
      </c>
      <c r="F5095" s="78">
        <f>'Balance N-1'!N5098</f>
        <v>0</v>
      </c>
      <c r="G5095" s="78">
        <f>'Balance N-1'!O5098</f>
        <v>0</v>
      </c>
      <c r="H5095" s="78">
        <f>'Balance N-1'!P5098</f>
        <v>0</v>
      </c>
      <c r="I5095" s="79">
        <f t="shared" si="79"/>
        <v>0</v>
      </c>
    </row>
    <row r="5096" spans="1:9" ht="15.6">
      <c r="A5096" s="85">
        <f>'Balance N-1'!I5099</f>
        <v>0</v>
      </c>
      <c r="B5096" s="75">
        <f>'Balance N-1'!J5099</f>
        <v>0</v>
      </c>
      <c r="C5096" s="78">
        <f>'Balance N-1'!K5099</f>
        <v>0</v>
      </c>
      <c r="D5096" s="78">
        <f>'Balance N-1'!L5099</f>
        <v>0</v>
      </c>
      <c r="E5096" s="78">
        <f>'Balance N-1'!M5099</f>
        <v>0</v>
      </c>
      <c r="F5096" s="78">
        <f>'Balance N-1'!N5099</f>
        <v>0</v>
      </c>
      <c r="G5096" s="78">
        <f>'Balance N-1'!O5099</f>
        <v>0</v>
      </c>
      <c r="H5096" s="78">
        <f>'Balance N-1'!P5099</f>
        <v>0</v>
      </c>
      <c r="I5096" s="79">
        <f t="shared" si="79"/>
        <v>0</v>
      </c>
    </row>
    <row r="5097" spans="1:9" ht="15.6">
      <c r="A5097" s="85">
        <f>'Balance N-1'!I5100</f>
        <v>0</v>
      </c>
      <c r="B5097" s="75">
        <f>'Balance N-1'!J5100</f>
        <v>0</v>
      </c>
      <c r="C5097" s="78">
        <f>'Balance N-1'!K5100</f>
        <v>0</v>
      </c>
      <c r="D5097" s="78">
        <f>'Balance N-1'!L5100</f>
        <v>0</v>
      </c>
      <c r="E5097" s="78">
        <f>'Balance N-1'!M5100</f>
        <v>0</v>
      </c>
      <c r="F5097" s="78">
        <f>'Balance N-1'!N5100</f>
        <v>0</v>
      </c>
      <c r="G5097" s="78">
        <f>'Balance N-1'!O5100</f>
        <v>0</v>
      </c>
      <c r="H5097" s="78">
        <f>'Balance N-1'!P5100</f>
        <v>0</v>
      </c>
      <c r="I5097" s="79">
        <f t="shared" si="79"/>
        <v>0</v>
      </c>
    </row>
    <row r="5098" spans="1:9" ht="15.6">
      <c r="A5098" s="85">
        <f>'Balance N-1'!I5101</f>
        <v>0</v>
      </c>
      <c r="B5098" s="75">
        <f>'Balance N-1'!J5101</f>
        <v>0</v>
      </c>
      <c r="C5098" s="78">
        <f>'Balance N-1'!K5101</f>
        <v>0</v>
      </c>
      <c r="D5098" s="78">
        <f>'Balance N-1'!L5101</f>
        <v>0</v>
      </c>
      <c r="E5098" s="78">
        <f>'Balance N-1'!M5101</f>
        <v>0</v>
      </c>
      <c r="F5098" s="78">
        <f>'Balance N-1'!N5101</f>
        <v>0</v>
      </c>
      <c r="G5098" s="78">
        <f>'Balance N-1'!O5101</f>
        <v>0</v>
      </c>
      <c r="H5098" s="78">
        <f>'Balance N-1'!P5101</f>
        <v>0</v>
      </c>
      <c r="I5098" s="79">
        <f t="shared" si="79"/>
        <v>0</v>
      </c>
    </row>
    <row r="5099" spans="1:9" ht="15.6">
      <c r="A5099" s="85">
        <f>'Balance N-1'!I5102</f>
        <v>0</v>
      </c>
      <c r="B5099" s="75">
        <f>'Balance N-1'!J5102</f>
        <v>0</v>
      </c>
      <c r="C5099" s="78">
        <f>'Balance N-1'!K5102</f>
        <v>0</v>
      </c>
      <c r="D5099" s="78">
        <f>'Balance N-1'!L5102</f>
        <v>0</v>
      </c>
      <c r="E5099" s="78">
        <f>'Balance N-1'!M5102</f>
        <v>0</v>
      </c>
      <c r="F5099" s="78">
        <f>'Balance N-1'!N5102</f>
        <v>0</v>
      </c>
      <c r="G5099" s="78">
        <f>'Balance N-1'!O5102</f>
        <v>0</v>
      </c>
      <c r="H5099" s="78">
        <f>'Balance N-1'!P5102</f>
        <v>0</v>
      </c>
      <c r="I5099" s="79">
        <f t="shared" si="79"/>
        <v>0</v>
      </c>
    </row>
    <row r="5100" spans="1:9" ht="15.6">
      <c r="A5100" s="85">
        <f>'Balance N-1'!I5103</f>
        <v>0</v>
      </c>
      <c r="B5100" s="75">
        <f>'Balance N-1'!J5103</f>
        <v>0</v>
      </c>
      <c r="C5100" s="78">
        <f>'Balance N-1'!K5103</f>
        <v>0</v>
      </c>
      <c r="D5100" s="78">
        <f>'Balance N-1'!L5103</f>
        <v>0</v>
      </c>
      <c r="E5100" s="78">
        <f>'Balance N-1'!M5103</f>
        <v>0</v>
      </c>
      <c r="F5100" s="78">
        <f>'Balance N-1'!N5103</f>
        <v>0</v>
      </c>
      <c r="G5100" s="78">
        <f>'Balance N-1'!O5103</f>
        <v>0</v>
      </c>
      <c r="H5100" s="78">
        <f>'Balance N-1'!P5103</f>
        <v>0</v>
      </c>
      <c r="I5100" s="79">
        <f t="shared" si="79"/>
        <v>0</v>
      </c>
    </row>
    <row r="5101" spans="1:9" ht="15.6">
      <c r="A5101" s="85">
        <f>'Balance N-1'!I5104</f>
        <v>0</v>
      </c>
      <c r="B5101" s="75">
        <f>'Balance N-1'!J5104</f>
        <v>0</v>
      </c>
      <c r="C5101" s="78">
        <f>'Balance N-1'!K5104</f>
        <v>0</v>
      </c>
      <c r="D5101" s="78">
        <f>'Balance N-1'!L5104</f>
        <v>0</v>
      </c>
      <c r="E5101" s="78">
        <f>'Balance N-1'!M5104</f>
        <v>0</v>
      </c>
      <c r="F5101" s="78">
        <f>'Balance N-1'!N5104</f>
        <v>0</v>
      </c>
      <c r="G5101" s="78">
        <f>'Balance N-1'!O5104</f>
        <v>0</v>
      </c>
      <c r="H5101" s="78">
        <f>'Balance N-1'!P5104</f>
        <v>0</v>
      </c>
      <c r="I5101" s="79">
        <f t="shared" si="79"/>
        <v>0</v>
      </c>
    </row>
    <row r="5102" spans="1:9" ht="15.6">
      <c r="A5102" s="85">
        <f>'Balance N-1'!I5105</f>
        <v>0</v>
      </c>
      <c r="B5102" s="75">
        <f>'Balance N-1'!J5105</f>
        <v>0</v>
      </c>
      <c r="C5102" s="78">
        <f>'Balance N-1'!K5105</f>
        <v>0</v>
      </c>
      <c r="D5102" s="78">
        <f>'Balance N-1'!L5105</f>
        <v>0</v>
      </c>
      <c r="E5102" s="78">
        <f>'Balance N-1'!M5105</f>
        <v>0</v>
      </c>
      <c r="F5102" s="78">
        <f>'Balance N-1'!N5105</f>
        <v>0</v>
      </c>
      <c r="G5102" s="78">
        <f>'Balance N-1'!O5105</f>
        <v>0</v>
      </c>
      <c r="H5102" s="78">
        <f>'Balance N-1'!P5105</f>
        <v>0</v>
      </c>
      <c r="I5102" s="79">
        <f t="shared" si="79"/>
        <v>0</v>
      </c>
    </row>
    <row r="5103" spans="1:9" ht="15.6">
      <c r="A5103" s="85">
        <f>'Balance N-1'!I5106</f>
        <v>0</v>
      </c>
      <c r="B5103" s="75">
        <f>'Balance N-1'!J5106</f>
        <v>0</v>
      </c>
      <c r="C5103" s="78">
        <f>'Balance N-1'!K5106</f>
        <v>0</v>
      </c>
      <c r="D5103" s="78">
        <f>'Balance N-1'!L5106</f>
        <v>0</v>
      </c>
      <c r="E5103" s="78">
        <f>'Balance N-1'!M5106</f>
        <v>0</v>
      </c>
      <c r="F5103" s="78">
        <f>'Balance N-1'!N5106</f>
        <v>0</v>
      </c>
      <c r="G5103" s="78">
        <f>'Balance N-1'!O5106</f>
        <v>0</v>
      </c>
      <c r="H5103" s="78">
        <f>'Balance N-1'!P5106</f>
        <v>0</v>
      </c>
      <c r="I5103" s="79">
        <f t="shared" si="79"/>
        <v>0</v>
      </c>
    </row>
    <row r="5104" spans="1:9" ht="15.6">
      <c r="A5104" s="85">
        <f>'Balance N-1'!I5107</f>
        <v>0</v>
      </c>
      <c r="B5104" s="75">
        <f>'Balance N-1'!J5107</f>
        <v>0</v>
      </c>
      <c r="C5104" s="78">
        <f>'Balance N-1'!K5107</f>
        <v>0</v>
      </c>
      <c r="D5104" s="78">
        <f>'Balance N-1'!L5107</f>
        <v>0</v>
      </c>
      <c r="E5104" s="78">
        <f>'Balance N-1'!M5107</f>
        <v>0</v>
      </c>
      <c r="F5104" s="78">
        <f>'Balance N-1'!N5107</f>
        <v>0</v>
      </c>
      <c r="G5104" s="78">
        <f>'Balance N-1'!O5107</f>
        <v>0</v>
      </c>
      <c r="H5104" s="78">
        <f>'Balance N-1'!P5107</f>
        <v>0</v>
      </c>
      <c r="I5104" s="79">
        <f t="shared" si="79"/>
        <v>0</v>
      </c>
    </row>
    <row r="5105" spans="1:9" ht="15.6">
      <c r="A5105" s="85">
        <f>'Balance N-1'!I5108</f>
        <v>0</v>
      </c>
      <c r="B5105" s="75">
        <f>'Balance N-1'!J5108</f>
        <v>0</v>
      </c>
      <c r="C5105" s="78">
        <f>'Balance N-1'!K5108</f>
        <v>0</v>
      </c>
      <c r="D5105" s="78">
        <f>'Balance N-1'!L5108</f>
        <v>0</v>
      </c>
      <c r="E5105" s="78">
        <f>'Balance N-1'!M5108</f>
        <v>0</v>
      </c>
      <c r="F5105" s="78">
        <f>'Balance N-1'!N5108</f>
        <v>0</v>
      </c>
      <c r="G5105" s="78">
        <f>'Balance N-1'!O5108</f>
        <v>0</v>
      </c>
      <c r="H5105" s="78">
        <f>'Balance N-1'!P5108</f>
        <v>0</v>
      </c>
      <c r="I5105" s="79">
        <f t="shared" si="79"/>
        <v>0</v>
      </c>
    </row>
    <row r="5106" spans="1:9" ht="15.6">
      <c r="A5106" s="85">
        <f>'Balance N-1'!I5109</f>
        <v>0</v>
      </c>
      <c r="B5106" s="75">
        <f>'Balance N-1'!J5109</f>
        <v>0</v>
      </c>
      <c r="C5106" s="78">
        <f>'Balance N-1'!K5109</f>
        <v>0</v>
      </c>
      <c r="D5106" s="78">
        <f>'Balance N-1'!L5109</f>
        <v>0</v>
      </c>
      <c r="E5106" s="78">
        <f>'Balance N-1'!M5109</f>
        <v>0</v>
      </c>
      <c r="F5106" s="78">
        <f>'Balance N-1'!N5109</f>
        <v>0</v>
      </c>
      <c r="G5106" s="78">
        <f>'Balance N-1'!O5109</f>
        <v>0</v>
      </c>
      <c r="H5106" s="78">
        <f>'Balance N-1'!P5109</f>
        <v>0</v>
      </c>
      <c r="I5106" s="79">
        <f t="shared" si="79"/>
        <v>0</v>
      </c>
    </row>
    <row r="5107" spans="1:9" ht="15.6">
      <c r="A5107" s="85">
        <f>'Balance N-1'!I5110</f>
        <v>0</v>
      </c>
      <c r="B5107" s="75">
        <f>'Balance N-1'!J5110</f>
        <v>0</v>
      </c>
      <c r="C5107" s="78">
        <f>'Balance N-1'!K5110</f>
        <v>0</v>
      </c>
      <c r="D5107" s="78">
        <f>'Balance N-1'!L5110</f>
        <v>0</v>
      </c>
      <c r="E5107" s="78">
        <f>'Balance N-1'!M5110</f>
        <v>0</v>
      </c>
      <c r="F5107" s="78">
        <f>'Balance N-1'!N5110</f>
        <v>0</v>
      </c>
      <c r="G5107" s="78">
        <f>'Balance N-1'!O5110</f>
        <v>0</v>
      </c>
      <c r="H5107" s="78">
        <f>'Balance N-1'!P5110</f>
        <v>0</v>
      </c>
      <c r="I5107" s="79">
        <f t="shared" si="79"/>
        <v>0</v>
      </c>
    </row>
    <row r="5108" spans="1:9" ht="15.6">
      <c r="A5108" s="85">
        <f>'Balance N-1'!I5111</f>
        <v>0</v>
      </c>
      <c r="B5108" s="75">
        <f>'Balance N-1'!J5111</f>
        <v>0</v>
      </c>
      <c r="C5108" s="78">
        <f>'Balance N-1'!K5111</f>
        <v>0</v>
      </c>
      <c r="D5108" s="78">
        <f>'Balance N-1'!L5111</f>
        <v>0</v>
      </c>
      <c r="E5108" s="78">
        <f>'Balance N-1'!M5111</f>
        <v>0</v>
      </c>
      <c r="F5108" s="78">
        <f>'Balance N-1'!N5111</f>
        <v>0</v>
      </c>
      <c r="G5108" s="78">
        <f>'Balance N-1'!O5111</f>
        <v>0</v>
      </c>
      <c r="H5108" s="78">
        <f>'Balance N-1'!P5111</f>
        <v>0</v>
      </c>
      <c r="I5108" s="79">
        <f t="shared" si="79"/>
        <v>0</v>
      </c>
    </row>
    <row r="5109" spans="1:9" ht="15.6">
      <c r="A5109" s="85">
        <f>'Balance N-1'!I5112</f>
        <v>0</v>
      </c>
      <c r="B5109" s="75">
        <f>'Balance N-1'!J5112</f>
        <v>0</v>
      </c>
      <c r="C5109" s="78">
        <f>'Balance N-1'!K5112</f>
        <v>0</v>
      </c>
      <c r="D5109" s="78">
        <f>'Balance N-1'!L5112</f>
        <v>0</v>
      </c>
      <c r="E5109" s="78">
        <f>'Balance N-1'!M5112</f>
        <v>0</v>
      </c>
      <c r="F5109" s="78">
        <f>'Balance N-1'!N5112</f>
        <v>0</v>
      </c>
      <c r="G5109" s="78">
        <f>'Balance N-1'!O5112</f>
        <v>0</v>
      </c>
      <c r="H5109" s="78">
        <f>'Balance N-1'!P5112</f>
        <v>0</v>
      </c>
      <c r="I5109" s="79">
        <f t="shared" si="79"/>
        <v>0</v>
      </c>
    </row>
    <row r="5110" spans="1:9" ht="15.6">
      <c r="A5110" s="85">
        <f>'Balance N-1'!I5113</f>
        <v>0</v>
      </c>
      <c r="B5110" s="75">
        <f>'Balance N-1'!J5113</f>
        <v>0</v>
      </c>
      <c r="C5110" s="78">
        <f>'Balance N-1'!K5113</f>
        <v>0</v>
      </c>
      <c r="D5110" s="78">
        <f>'Balance N-1'!L5113</f>
        <v>0</v>
      </c>
      <c r="E5110" s="78">
        <f>'Balance N-1'!M5113</f>
        <v>0</v>
      </c>
      <c r="F5110" s="78">
        <f>'Balance N-1'!N5113</f>
        <v>0</v>
      </c>
      <c r="G5110" s="78">
        <f>'Balance N-1'!O5113</f>
        <v>0</v>
      </c>
      <c r="H5110" s="78">
        <f>'Balance N-1'!P5113</f>
        <v>0</v>
      </c>
      <c r="I5110" s="79">
        <f t="shared" si="79"/>
        <v>0</v>
      </c>
    </row>
    <row r="5111" spans="1:9" ht="15.6">
      <c r="A5111" s="85">
        <f>'Balance N-1'!I5114</f>
        <v>0</v>
      </c>
      <c r="B5111" s="75">
        <f>'Balance N-1'!J5114</f>
        <v>0</v>
      </c>
      <c r="C5111" s="78">
        <f>'Balance N-1'!K5114</f>
        <v>0</v>
      </c>
      <c r="D5111" s="78">
        <f>'Balance N-1'!L5114</f>
        <v>0</v>
      </c>
      <c r="E5111" s="78">
        <f>'Balance N-1'!M5114</f>
        <v>0</v>
      </c>
      <c r="F5111" s="78">
        <f>'Balance N-1'!N5114</f>
        <v>0</v>
      </c>
      <c r="G5111" s="78">
        <f>'Balance N-1'!O5114</f>
        <v>0</v>
      </c>
      <c r="H5111" s="78">
        <f>'Balance N-1'!P5114</f>
        <v>0</v>
      </c>
      <c r="I5111" s="79">
        <f t="shared" si="79"/>
        <v>0</v>
      </c>
    </row>
    <row r="5112" spans="1:9" ht="15.6">
      <c r="A5112" s="85">
        <f>'Balance N-1'!I5115</f>
        <v>0</v>
      </c>
      <c r="B5112" s="75">
        <f>'Balance N-1'!J5115</f>
        <v>0</v>
      </c>
      <c r="C5112" s="78">
        <f>'Balance N-1'!K5115</f>
        <v>0</v>
      </c>
      <c r="D5112" s="78">
        <f>'Balance N-1'!L5115</f>
        <v>0</v>
      </c>
      <c r="E5112" s="78">
        <f>'Balance N-1'!M5115</f>
        <v>0</v>
      </c>
      <c r="F5112" s="78">
        <f>'Balance N-1'!N5115</f>
        <v>0</v>
      </c>
      <c r="G5112" s="78">
        <f>'Balance N-1'!O5115</f>
        <v>0</v>
      </c>
      <c r="H5112" s="78">
        <f>'Balance N-1'!P5115</f>
        <v>0</v>
      </c>
      <c r="I5112" s="79">
        <f t="shared" si="79"/>
        <v>0</v>
      </c>
    </row>
    <row r="5113" spans="1:9" ht="15.6">
      <c r="A5113" s="85">
        <f>'Balance N-1'!I5116</f>
        <v>0</v>
      </c>
      <c r="B5113" s="75">
        <f>'Balance N-1'!J5116</f>
        <v>0</v>
      </c>
      <c r="C5113" s="78">
        <f>'Balance N-1'!K5116</f>
        <v>0</v>
      </c>
      <c r="D5113" s="78">
        <f>'Balance N-1'!L5116</f>
        <v>0</v>
      </c>
      <c r="E5113" s="78">
        <f>'Balance N-1'!M5116</f>
        <v>0</v>
      </c>
      <c r="F5113" s="78">
        <f>'Balance N-1'!N5116</f>
        <v>0</v>
      </c>
      <c r="G5113" s="78">
        <f>'Balance N-1'!O5116</f>
        <v>0</v>
      </c>
      <c r="H5113" s="78">
        <f>'Balance N-1'!P5116</f>
        <v>0</v>
      </c>
      <c r="I5113" s="79">
        <f t="shared" si="79"/>
        <v>0</v>
      </c>
    </row>
    <row r="5114" spans="1:9" ht="15.6">
      <c r="A5114" s="85">
        <f>'Balance N-1'!I5117</f>
        <v>0</v>
      </c>
      <c r="B5114" s="75">
        <f>'Balance N-1'!J5117</f>
        <v>0</v>
      </c>
      <c r="C5114" s="78">
        <f>'Balance N-1'!K5117</f>
        <v>0</v>
      </c>
      <c r="D5114" s="78">
        <f>'Balance N-1'!L5117</f>
        <v>0</v>
      </c>
      <c r="E5114" s="78">
        <f>'Balance N-1'!M5117</f>
        <v>0</v>
      </c>
      <c r="F5114" s="78">
        <f>'Balance N-1'!N5117</f>
        <v>0</v>
      </c>
      <c r="G5114" s="78">
        <f>'Balance N-1'!O5117</f>
        <v>0</v>
      </c>
      <c r="H5114" s="78">
        <f>'Balance N-1'!P5117</f>
        <v>0</v>
      </c>
      <c r="I5114" s="79">
        <f t="shared" si="79"/>
        <v>0</v>
      </c>
    </row>
    <row r="5115" spans="1:9" ht="15.6">
      <c r="A5115" s="85">
        <f>'Balance N-1'!I5118</f>
        <v>0</v>
      </c>
      <c r="B5115" s="75">
        <f>'Balance N-1'!J5118</f>
        <v>0</v>
      </c>
      <c r="C5115" s="78">
        <f>'Balance N-1'!K5118</f>
        <v>0</v>
      </c>
      <c r="D5115" s="78">
        <f>'Balance N-1'!L5118</f>
        <v>0</v>
      </c>
      <c r="E5115" s="78">
        <f>'Balance N-1'!M5118</f>
        <v>0</v>
      </c>
      <c r="F5115" s="78">
        <f>'Balance N-1'!N5118</f>
        <v>0</v>
      </c>
      <c r="G5115" s="78">
        <f>'Balance N-1'!O5118</f>
        <v>0</v>
      </c>
      <c r="H5115" s="78">
        <f>'Balance N-1'!P5118</f>
        <v>0</v>
      </c>
      <c r="I5115" s="79">
        <f t="shared" si="79"/>
        <v>0</v>
      </c>
    </row>
    <row r="5116" spans="1:9" ht="15.6">
      <c r="A5116" s="85">
        <f>'Balance N-1'!I5119</f>
        <v>0</v>
      </c>
      <c r="B5116" s="75">
        <f>'Balance N-1'!J5119</f>
        <v>0</v>
      </c>
      <c r="C5116" s="78">
        <f>'Balance N-1'!K5119</f>
        <v>0</v>
      </c>
      <c r="D5116" s="78">
        <f>'Balance N-1'!L5119</f>
        <v>0</v>
      </c>
      <c r="E5116" s="78">
        <f>'Balance N-1'!M5119</f>
        <v>0</v>
      </c>
      <c r="F5116" s="78">
        <f>'Balance N-1'!N5119</f>
        <v>0</v>
      </c>
      <c r="G5116" s="78">
        <f>'Balance N-1'!O5119</f>
        <v>0</v>
      </c>
      <c r="H5116" s="78">
        <f>'Balance N-1'!P5119</f>
        <v>0</v>
      </c>
      <c r="I5116" s="79">
        <f t="shared" si="79"/>
        <v>0</v>
      </c>
    </row>
    <row r="5117" spans="1:9" ht="15.6">
      <c r="A5117" s="85">
        <f>'Balance N-1'!I5120</f>
        <v>0</v>
      </c>
      <c r="B5117" s="75">
        <f>'Balance N-1'!J5120</f>
        <v>0</v>
      </c>
      <c r="C5117" s="78">
        <f>'Balance N-1'!K5120</f>
        <v>0</v>
      </c>
      <c r="D5117" s="78">
        <f>'Balance N-1'!L5120</f>
        <v>0</v>
      </c>
      <c r="E5117" s="78">
        <f>'Balance N-1'!M5120</f>
        <v>0</v>
      </c>
      <c r="F5117" s="78">
        <f>'Balance N-1'!N5120</f>
        <v>0</v>
      </c>
      <c r="G5117" s="78">
        <f>'Balance N-1'!O5120</f>
        <v>0</v>
      </c>
      <c r="H5117" s="78">
        <f>'Balance N-1'!P5120</f>
        <v>0</v>
      </c>
      <c r="I5117" s="79">
        <f t="shared" si="79"/>
        <v>0</v>
      </c>
    </row>
    <row r="5118" spans="1:9" ht="15.6">
      <c r="A5118" s="85">
        <f>'Balance N-1'!I5121</f>
        <v>0</v>
      </c>
      <c r="B5118" s="75">
        <f>'Balance N-1'!J5121</f>
        <v>0</v>
      </c>
      <c r="C5118" s="78">
        <f>'Balance N-1'!K5121</f>
        <v>0</v>
      </c>
      <c r="D5118" s="78">
        <f>'Balance N-1'!L5121</f>
        <v>0</v>
      </c>
      <c r="E5118" s="78">
        <f>'Balance N-1'!M5121</f>
        <v>0</v>
      </c>
      <c r="F5118" s="78">
        <f>'Balance N-1'!N5121</f>
        <v>0</v>
      </c>
      <c r="G5118" s="78">
        <f>'Balance N-1'!O5121</f>
        <v>0</v>
      </c>
      <c r="H5118" s="78">
        <f>'Balance N-1'!P5121</f>
        <v>0</v>
      </c>
      <c r="I5118" s="79">
        <f t="shared" si="79"/>
        <v>0</v>
      </c>
    </row>
    <row r="5119" spans="1:9" ht="15.6">
      <c r="A5119" s="85">
        <f>'Balance N-1'!I5122</f>
        <v>0</v>
      </c>
      <c r="B5119" s="75">
        <f>'Balance N-1'!J5122</f>
        <v>0</v>
      </c>
      <c r="C5119" s="78">
        <f>'Balance N-1'!K5122</f>
        <v>0</v>
      </c>
      <c r="D5119" s="78">
        <f>'Balance N-1'!L5122</f>
        <v>0</v>
      </c>
      <c r="E5119" s="78">
        <f>'Balance N-1'!M5122</f>
        <v>0</v>
      </c>
      <c r="F5119" s="78">
        <f>'Balance N-1'!N5122</f>
        <v>0</v>
      </c>
      <c r="G5119" s="78">
        <f>'Balance N-1'!O5122</f>
        <v>0</v>
      </c>
      <c r="H5119" s="78">
        <f>'Balance N-1'!P5122</f>
        <v>0</v>
      </c>
      <c r="I5119" s="79">
        <f t="shared" si="79"/>
        <v>0</v>
      </c>
    </row>
    <row r="5120" spans="1:9" ht="15.6">
      <c r="A5120" s="85">
        <f>'Balance N-1'!I5123</f>
        <v>0</v>
      </c>
      <c r="B5120" s="75">
        <f>'Balance N-1'!J5123</f>
        <v>0</v>
      </c>
      <c r="C5120" s="78">
        <f>'Balance N-1'!K5123</f>
        <v>0</v>
      </c>
      <c r="D5120" s="78">
        <f>'Balance N-1'!L5123</f>
        <v>0</v>
      </c>
      <c r="E5120" s="78">
        <f>'Balance N-1'!M5123</f>
        <v>0</v>
      </c>
      <c r="F5120" s="78">
        <f>'Balance N-1'!N5123</f>
        <v>0</v>
      </c>
      <c r="G5120" s="78">
        <f>'Balance N-1'!O5123</f>
        <v>0</v>
      </c>
      <c r="H5120" s="78">
        <f>'Balance N-1'!P5123</f>
        <v>0</v>
      </c>
      <c r="I5120" s="79">
        <f t="shared" si="79"/>
        <v>0</v>
      </c>
    </row>
    <row r="5121" spans="1:9" ht="15.6">
      <c r="A5121" s="85">
        <f>'Balance N-1'!I5124</f>
        <v>0</v>
      </c>
      <c r="B5121" s="75">
        <f>'Balance N-1'!J5124</f>
        <v>0</v>
      </c>
      <c r="C5121" s="78">
        <f>'Balance N-1'!K5124</f>
        <v>0</v>
      </c>
      <c r="D5121" s="78">
        <f>'Balance N-1'!L5124</f>
        <v>0</v>
      </c>
      <c r="E5121" s="78">
        <f>'Balance N-1'!M5124</f>
        <v>0</v>
      </c>
      <c r="F5121" s="78">
        <f>'Balance N-1'!N5124</f>
        <v>0</v>
      </c>
      <c r="G5121" s="78">
        <f>'Balance N-1'!O5124</f>
        <v>0</v>
      </c>
      <c r="H5121" s="78">
        <f>'Balance N-1'!P5124</f>
        <v>0</v>
      </c>
      <c r="I5121" s="79">
        <f t="shared" si="79"/>
        <v>0</v>
      </c>
    </row>
    <row r="5122" spans="1:9" ht="15.6">
      <c r="A5122" s="85">
        <f>'Balance N-1'!I5125</f>
        <v>0</v>
      </c>
      <c r="B5122" s="75">
        <f>'Balance N-1'!J5125</f>
        <v>0</v>
      </c>
      <c r="C5122" s="78">
        <f>'Balance N-1'!K5125</f>
        <v>0</v>
      </c>
      <c r="D5122" s="78">
        <f>'Balance N-1'!L5125</f>
        <v>0</v>
      </c>
      <c r="E5122" s="78">
        <f>'Balance N-1'!M5125</f>
        <v>0</v>
      </c>
      <c r="F5122" s="78">
        <f>'Balance N-1'!N5125</f>
        <v>0</v>
      </c>
      <c r="G5122" s="78">
        <f>'Balance N-1'!O5125</f>
        <v>0</v>
      </c>
      <c r="H5122" s="78">
        <f>'Balance N-1'!P5125</f>
        <v>0</v>
      </c>
      <c r="I5122" s="79">
        <f t="shared" si="79"/>
        <v>0</v>
      </c>
    </row>
    <row r="5123" spans="1:9" ht="15.6">
      <c r="A5123" s="85">
        <f>'Balance N-1'!I5126</f>
        <v>0</v>
      </c>
      <c r="B5123" s="75">
        <f>'Balance N-1'!J5126</f>
        <v>0</v>
      </c>
      <c r="C5123" s="78">
        <f>'Balance N-1'!K5126</f>
        <v>0</v>
      </c>
      <c r="D5123" s="78">
        <f>'Balance N-1'!L5126</f>
        <v>0</v>
      </c>
      <c r="E5123" s="78">
        <f>'Balance N-1'!M5126</f>
        <v>0</v>
      </c>
      <c r="F5123" s="78">
        <f>'Balance N-1'!N5126</f>
        <v>0</v>
      </c>
      <c r="G5123" s="78">
        <f>'Balance N-1'!O5126</f>
        <v>0</v>
      </c>
      <c r="H5123" s="78">
        <f>'Balance N-1'!P5126</f>
        <v>0</v>
      </c>
      <c r="I5123" s="79">
        <f t="shared" ref="I5123:I5186" si="80">(C5123-D5123)+(E5123-F5123)-(G5123-H5123)</f>
        <v>0</v>
      </c>
    </row>
    <row r="5124" spans="1:9" ht="15.6">
      <c r="A5124" s="85">
        <f>'Balance N-1'!I5127</f>
        <v>0</v>
      </c>
      <c r="B5124" s="75">
        <f>'Balance N-1'!J5127</f>
        <v>0</v>
      </c>
      <c r="C5124" s="78">
        <f>'Balance N-1'!K5127</f>
        <v>0</v>
      </c>
      <c r="D5124" s="78">
        <f>'Balance N-1'!L5127</f>
        <v>0</v>
      </c>
      <c r="E5124" s="78">
        <f>'Balance N-1'!M5127</f>
        <v>0</v>
      </c>
      <c r="F5124" s="78">
        <f>'Balance N-1'!N5127</f>
        <v>0</v>
      </c>
      <c r="G5124" s="78">
        <f>'Balance N-1'!O5127</f>
        <v>0</v>
      </c>
      <c r="H5124" s="78">
        <f>'Balance N-1'!P5127</f>
        <v>0</v>
      </c>
      <c r="I5124" s="79">
        <f t="shared" si="80"/>
        <v>0</v>
      </c>
    </row>
    <row r="5125" spans="1:9" ht="15.6">
      <c r="A5125" s="85">
        <f>'Balance N-1'!I5128</f>
        <v>0</v>
      </c>
      <c r="B5125" s="75">
        <f>'Balance N-1'!J5128</f>
        <v>0</v>
      </c>
      <c r="C5125" s="78">
        <f>'Balance N-1'!K5128</f>
        <v>0</v>
      </c>
      <c r="D5125" s="78">
        <f>'Balance N-1'!L5128</f>
        <v>0</v>
      </c>
      <c r="E5125" s="78">
        <f>'Balance N-1'!M5128</f>
        <v>0</v>
      </c>
      <c r="F5125" s="78">
        <f>'Balance N-1'!N5128</f>
        <v>0</v>
      </c>
      <c r="G5125" s="78">
        <f>'Balance N-1'!O5128</f>
        <v>0</v>
      </c>
      <c r="H5125" s="78">
        <f>'Balance N-1'!P5128</f>
        <v>0</v>
      </c>
      <c r="I5125" s="79">
        <f t="shared" si="80"/>
        <v>0</v>
      </c>
    </row>
    <row r="5126" spans="1:9" ht="15.6">
      <c r="A5126" s="85">
        <f>'Balance N-1'!I5129</f>
        <v>0</v>
      </c>
      <c r="B5126" s="75">
        <f>'Balance N-1'!J5129</f>
        <v>0</v>
      </c>
      <c r="C5126" s="78">
        <f>'Balance N-1'!K5129</f>
        <v>0</v>
      </c>
      <c r="D5126" s="78">
        <f>'Balance N-1'!L5129</f>
        <v>0</v>
      </c>
      <c r="E5126" s="78">
        <f>'Balance N-1'!M5129</f>
        <v>0</v>
      </c>
      <c r="F5126" s="78">
        <f>'Balance N-1'!N5129</f>
        <v>0</v>
      </c>
      <c r="G5126" s="78">
        <f>'Balance N-1'!O5129</f>
        <v>0</v>
      </c>
      <c r="H5126" s="78">
        <f>'Balance N-1'!P5129</f>
        <v>0</v>
      </c>
      <c r="I5126" s="79">
        <f t="shared" si="80"/>
        <v>0</v>
      </c>
    </row>
    <row r="5127" spans="1:9" ht="15.6">
      <c r="A5127" s="85">
        <f>'Balance N-1'!I5130</f>
        <v>0</v>
      </c>
      <c r="B5127" s="75">
        <f>'Balance N-1'!J5130</f>
        <v>0</v>
      </c>
      <c r="C5127" s="78">
        <f>'Balance N-1'!K5130</f>
        <v>0</v>
      </c>
      <c r="D5127" s="78">
        <f>'Balance N-1'!L5130</f>
        <v>0</v>
      </c>
      <c r="E5127" s="78">
        <f>'Balance N-1'!M5130</f>
        <v>0</v>
      </c>
      <c r="F5127" s="78">
        <f>'Balance N-1'!N5130</f>
        <v>0</v>
      </c>
      <c r="G5127" s="78">
        <f>'Balance N-1'!O5130</f>
        <v>0</v>
      </c>
      <c r="H5127" s="78">
        <f>'Balance N-1'!P5130</f>
        <v>0</v>
      </c>
      <c r="I5127" s="79">
        <f t="shared" si="80"/>
        <v>0</v>
      </c>
    </row>
    <row r="5128" spans="1:9" ht="15.6">
      <c r="A5128" s="85">
        <f>'Balance N-1'!I5131</f>
        <v>0</v>
      </c>
      <c r="B5128" s="75">
        <f>'Balance N-1'!J5131</f>
        <v>0</v>
      </c>
      <c r="C5128" s="78">
        <f>'Balance N-1'!K5131</f>
        <v>0</v>
      </c>
      <c r="D5128" s="78">
        <f>'Balance N-1'!L5131</f>
        <v>0</v>
      </c>
      <c r="E5128" s="78">
        <f>'Balance N-1'!M5131</f>
        <v>0</v>
      </c>
      <c r="F5128" s="78">
        <f>'Balance N-1'!N5131</f>
        <v>0</v>
      </c>
      <c r="G5128" s="78">
        <f>'Balance N-1'!O5131</f>
        <v>0</v>
      </c>
      <c r="H5128" s="78">
        <f>'Balance N-1'!P5131</f>
        <v>0</v>
      </c>
      <c r="I5128" s="79">
        <f t="shared" si="80"/>
        <v>0</v>
      </c>
    </row>
    <row r="5129" spans="1:9" ht="15.6">
      <c r="A5129" s="85">
        <f>'Balance N-1'!I5132</f>
        <v>0</v>
      </c>
      <c r="B5129" s="75">
        <f>'Balance N-1'!J5132</f>
        <v>0</v>
      </c>
      <c r="C5129" s="78">
        <f>'Balance N-1'!K5132</f>
        <v>0</v>
      </c>
      <c r="D5129" s="78">
        <f>'Balance N-1'!L5132</f>
        <v>0</v>
      </c>
      <c r="E5129" s="78">
        <f>'Balance N-1'!M5132</f>
        <v>0</v>
      </c>
      <c r="F5129" s="78">
        <f>'Balance N-1'!N5132</f>
        <v>0</v>
      </c>
      <c r="G5129" s="78">
        <f>'Balance N-1'!O5132</f>
        <v>0</v>
      </c>
      <c r="H5129" s="78">
        <f>'Balance N-1'!P5132</f>
        <v>0</v>
      </c>
      <c r="I5129" s="79">
        <f t="shared" si="80"/>
        <v>0</v>
      </c>
    </row>
    <row r="5130" spans="1:9" ht="15.6">
      <c r="A5130" s="85">
        <f>'Balance N-1'!I5133</f>
        <v>0</v>
      </c>
      <c r="B5130" s="75">
        <f>'Balance N-1'!J5133</f>
        <v>0</v>
      </c>
      <c r="C5130" s="78">
        <f>'Balance N-1'!K5133</f>
        <v>0</v>
      </c>
      <c r="D5130" s="78">
        <f>'Balance N-1'!L5133</f>
        <v>0</v>
      </c>
      <c r="E5130" s="78">
        <f>'Balance N-1'!M5133</f>
        <v>0</v>
      </c>
      <c r="F5130" s="78">
        <f>'Balance N-1'!N5133</f>
        <v>0</v>
      </c>
      <c r="G5130" s="78">
        <f>'Balance N-1'!O5133</f>
        <v>0</v>
      </c>
      <c r="H5130" s="78">
        <f>'Balance N-1'!P5133</f>
        <v>0</v>
      </c>
      <c r="I5130" s="79">
        <f t="shared" si="80"/>
        <v>0</v>
      </c>
    </row>
    <row r="5131" spans="1:9" ht="15.6">
      <c r="A5131" s="85">
        <f>'Balance N-1'!I5134</f>
        <v>0</v>
      </c>
      <c r="B5131" s="75">
        <f>'Balance N-1'!J5134</f>
        <v>0</v>
      </c>
      <c r="C5131" s="78">
        <f>'Balance N-1'!K5134</f>
        <v>0</v>
      </c>
      <c r="D5131" s="78">
        <f>'Balance N-1'!L5134</f>
        <v>0</v>
      </c>
      <c r="E5131" s="78">
        <f>'Balance N-1'!M5134</f>
        <v>0</v>
      </c>
      <c r="F5131" s="78">
        <f>'Balance N-1'!N5134</f>
        <v>0</v>
      </c>
      <c r="G5131" s="78">
        <f>'Balance N-1'!O5134</f>
        <v>0</v>
      </c>
      <c r="H5131" s="78">
        <f>'Balance N-1'!P5134</f>
        <v>0</v>
      </c>
      <c r="I5131" s="79">
        <f t="shared" si="80"/>
        <v>0</v>
      </c>
    </row>
    <row r="5132" spans="1:9" ht="15.6">
      <c r="A5132" s="85">
        <f>'Balance N-1'!I5135</f>
        <v>0</v>
      </c>
      <c r="B5132" s="75">
        <f>'Balance N-1'!J5135</f>
        <v>0</v>
      </c>
      <c r="C5132" s="78">
        <f>'Balance N-1'!K5135</f>
        <v>0</v>
      </c>
      <c r="D5132" s="78">
        <f>'Balance N-1'!L5135</f>
        <v>0</v>
      </c>
      <c r="E5132" s="78">
        <f>'Balance N-1'!M5135</f>
        <v>0</v>
      </c>
      <c r="F5132" s="78">
        <f>'Balance N-1'!N5135</f>
        <v>0</v>
      </c>
      <c r="G5132" s="78">
        <f>'Balance N-1'!O5135</f>
        <v>0</v>
      </c>
      <c r="H5132" s="78">
        <f>'Balance N-1'!P5135</f>
        <v>0</v>
      </c>
      <c r="I5132" s="79">
        <f t="shared" si="80"/>
        <v>0</v>
      </c>
    </row>
    <row r="5133" spans="1:9" ht="15.6">
      <c r="A5133" s="85">
        <f>'Balance N-1'!I5136</f>
        <v>0</v>
      </c>
      <c r="B5133" s="75">
        <f>'Balance N-1'!J5136</f>
        <v>0</v>
      </c>
      <c r="C5133" s="78">
        <f>'Balance N-1'!K5136</f>
        <v>0</v>
      </c>
      <c r="D5133" s="78">
        <f>'Balance N-1'!L5136</f>
        <v>0</v>
      </c>
      <c r="E5133" s="78">
        <f>'Balance N-1'!M5136</f>
        <v>0</v>
      </c>
      <c r="F5133" s="78">
        <f>'Balance N-1'!N5136</f>
        <v>0</v>
      </c>
      <c r="G5133" s="78">
        <f>'Balance N-1'!O5136</f>
        <v>0</v>
      </c>
      <c r="H5133" s="78">
        <f>'Balance N-1'!P5136</f>
        <v>0</v>
      </c>
      <c r="I5133" s="79">
        <f t="shared" si="80"/>
        <v>0</v>
      </c>
    </row>
    <row r="5134" spans="1:9" ht="15.6">
      <c r="A5134" s="85">
        <f>'Balance N-1'!I5137</f>
        <v>0</v>
      </c>
      <c r="B5134" s="75">
        <f>'Balance N-1'!J5137</f>
        <v>0</v>
      </c>
      <c r="C5134" s="78">
        <f>'Balance N-1'!K5137</f>
        <v>0</v>
      </c>
      <c r="D5134" s="78">
        <f>'Balance N-1'!L5137</f>
        <v>0</v>
      </c>
      <c r="E5134" s="78">
        <f>'Balance N-1'!M5137</f>
        <v>0</v>
      </c>
      <c r="F5134" s="78">
        <f>'Balance N-1'!N5137</f>
        <v>0</v>
      </c>
      <c r="G5134" s="78">
        <f>'Balance N-1'!O5137</f>
        <v>0</v>
      </c>
      <c r="H5134" s="78">
        <f>'Balance N-1'!P5137</f>
        <v>0</v>
      </c>
      <c r="I5134" s="79">
        <f t="shared" si="80"/>
        <v>0</v>
      </c>
    </row>
    <row r="5135" spans="1:9" ht="15.6">
      <c r="A5135" s="85">
        <f>'Balance N-1'!I5138</f>
        <v>0</v>
      </c>
      <c r="B5135" s="75">
        <f>'Balance N-1'!J5138</f>
        <v>0</v>
      </c>
      <c r="C5135" s="78">
        <f>'Balance N-1'!K5138</f>
        <v>0</v>
      </c>
      <c r="D5135" s="78">
        <f>'Balance N-1'!L5138</f>
        <v>0</v>
      </c>
      <c r="E5135" s="78">
        <f>'Balance N-1'!M5138</f>
        <v>0</v>
      </c>
      <c r="F5135" s="78">
        <f>'Balance N-1'!N5138</f>
        <v>0</v>
      </c>
      <c r="G5135" s="78">
        <f>'Balance N-1'!O5138</f>
        <v>0</v>
      </c>
      <c r="H5135" s="78">
        <f>'Balance N-1'!P5138</f>
        <v>0</v>
      </c>
      <c r="I5135" s="79">
        <f t="shared" si="80"/>
        <v>0</v>
      </c>
    </row>
    <row r="5136" spans="1:9" ht="15.6">
      <c r="A5136" s="85">
        <f>'Balance N-1'!I5139</f>
        <v>0</v>
      </c>
      <c r="B5136" s="75">
        <f>'Balance N-1'!J5139</f>
        <v>0</v>
      </c>
      <c r="C5136" s="78">
        <f>'Balance N-1'!K5139</f>
        <v>0</v>
      </c>
      <c r="D5136" s="78">
        <f>'Balance N-1'!L5139</f>
        <v>0</v>
      </c>
      <c r="E5136" s="78">
        <f>'Balance N-1'!M5139</f>
        <v>0</v>
      </c>
      <c r="F5136" s="78">
        <f>'Balance N-1'!N5139</f>
        <v>0</v>
      </c>
      <c r="G5136" s="78">
        <f>'Balance N-1'!O5139</f>
        <v>0</v>
      </c>
      <c r="H5136" s="78">
        <f>'Balance N-1'!P5139</f>
        <v>0</v>
      </c>
      <c r="I5136" s="79">
        <f t="shared" si="80"/>
        <v>0</v>
      </c>
    </row>
    <row r="5137" spans="1:9" ht="15.6">
      <c r="A5137" s="85">
        <f>'Balance N-1'!I5140</f>
        <v>0</v>
      </c>
      <c r="B5137" s="75">
        <f>'Balance N-1'!J5140</f>
        <v>0</v>
      </c>
      <c r="C5137" s="78">
        <f>'Balance N-1'!K5140</f>
        <v>0</v>
      </c>
      <c r="D5137" s="78">
        <f>'Balance N-1'!L5140</f>
        <v>0</v>
      </c>
      <c r="E5137" s="78">
        <f>'Balance N-1'!M5140</f>
        <v>0</v>
      </c>
      <c r="F5137" s="78">
        <f>'Balance N-1'!N5140</f>
        <v>0</v>
      </c>
      <c r="G5137" s="78">
        <f>'Balance N-1'!O5140</f>
        <v>0</v>
      </c>
      <c r="H5137" s="78">
        <f>'Balance N-1'!P5140</f>
        <v>0</v>
      </c>
      <c r="I5137" s="79">
        <f t="shared" si="80"/>
        <v>0</v>
      </c>
    </row>
    <row r="5138" spans="1:9" ht="15.6">
      <c r="A5138" s="85">
        <f>'Balance N-1'!I5141</f>
        <v>0</v>
      </c>
      <c r="B5138" s="75">
        <f>'Balance N-1'!J5141</f>
        <v>0</v>
      </c>
      <c r="C5138" s="78">
        <f>'Balance N-1'!K5141</f>
        <v>0</v>
      </c>
      <c r="D5138" s="78">
        <f>'Balance N-1'!L5141</f>
        <v>0</v>
      </c>
      <c r="E5138" s="78">
        <f>'Balance N-1'!M5141</f>
        <v>0</v>
      </c>
      <c r="F5138" s="78">
        <f>'Balance N-1'!N5141</f>
        <v>0</v>
      </c>
      <c r="G5138" s="78">
        <f>'Balance N-1'!O5141</f>
        <v>0</v>
      </c>
      <c r="H5138" s="78">
        <f>'Balance N-1'!P5141</f>
        <v>0</v>
      </c>
      <c r="I5138" s="79">
        <f t="shared" si="80"/>
        <v>0</v>
      </c>
    </row>
    <row r="5139" spans="1:9" ht="15.6">
      <c r="A5139" s="85">
        <f>'Balance N-1'!I5142</f>
        <v>0</v>
      </c>
      <c r="B5139" s="75">
        <f>'Balance N-1'!J5142</f>
        <v>0</v>
      </c>
      <c r="C5139" s="78">
        <f>'Balance N-1'!K5142</f>
        <v>0</v>
      </c>
      <c r="D5139" s="78">
        <f>'Balance N-1'!L5142</f>
        <v>0</v>
      </c>
      <c r="E5139" s="78">
        <f>'Balance N-1'!M5142</f>
        <v>0</v>
      </c>
      <c r="F5139" s="78">
        <f>'Balance N-1'!N5142</f>
        <v>0</v>
      </c>
      <c r="G5139" s="78">
        <f>'Balance N-1'!O5142</f>
        <v>0</v>
      </c>
      <c r="H5139" s="78">
        <f>'Balance N-1'!P5142</f>
        <v>0</v>
      </c>
      <c r="I5139" s="79">
        <f t="shared" si="80"/>
        <v>0</v>
      </c>
    </row>
    <row r="5140" spans="1:9" ht="15.6">
      <c r="A5140" s="85">
        <f>'Balance N-1'!I5143</f>
        <v>0</v>
      </c>
      <c r="B5140" s="75">
        <f>'Balance N-1'!J5143</f>
        <v>0</v>
      </c>
      <c r="C5140" s="78">
        <f>'Balance N-1'!K5143</f>
        <v>0</v>
      </c>
      <c r="D5140" s="78">
        <f>'Balance N-1'!L5143</f>
        <v>0</v>
      </c>
      <c r="E5140" s="78">
        <f>'Balance N-1'!M5143</f>
        <v>0</v>
      </c>
      <c r="F5140" s="78">
        <f>'Balance N-1'!N5143</f>
        <v>0</v>
      </c>
      <c r="G5140" s="78">
        <f>'Balance N-1'!O5143</f>
        <v>0</v>
      </c>
      <c r="H5140" s="78">
        <f>'Balance N-1'!P5143</f>
        <v>0</v>
      </c>
      <c r="I5140" s="79">
        <f t="shared" si="80"/>
        <v>0</v>
      </c>
    </row>
    <row r="5141" spans="1:9" ht="15.6">
      <c r="A5141" s="85">
        <f>'Balance N-1'!I5144</f>
        <v>0</v>
      </c>
      <c r="B5141" s="75">
        <f>'Balance N-1'!J5144</f>
        <v>0</v>
      </c>
      <c r="C5141" s="78">
        <f>'Balance N-1'!K5144</f>
        <v>0</v>
      </c>
      <c r="D5141" s="78">
        <f>'Balance N-1'!L5144</f>
        <v>0</v>
      </c>
      <c r="E5141" s="78">
        <f>'Balance N-1'!M5144</f>
        <v>0</v>
      </c>
      <c r="F5141" s="78">
        <f>'Balance N-1'!N5144</f>
        <v>0</v>
      </c>
      <c r="G5141" s="78">
        <f>'Balance N-1'!O5144</f>
        <v>0</v>
      </c>
      <c r="H5141" s="78">
        <f>'Balance N-1'!P5144</f>
        <v>0</v>
      </c>
      <c r="I5141" s="79">
        <f t="shared" si="80"/>
        <v>0</v>
      </c>
    </row>
    <row r="5142" spans="1:9" ht="15.6">
      <c r="A5142" s="85">
        <f>'Balance N-1'!I5145</f>
        <v>0</v>
      </c>
      <c r="B5142" s="75">
        <f>'Balance N-1'!J5145</f>
        <v>0</v>
      </c>
      <c r="C5142" s="78">
        <f>'Balance N-1'!K5145</f>
        <v>0</v>
      </c>
      <c r="D5142" s="78">
        <f>'Balance N-1'!L5145</f>
        <v>0</v>
      </c>
      <c r="E5142" s="78">
        <f>'Balance N-1'!M5145</f>
        <v>0</v>
      </c>
      <c r="F5142" s="78">
        <f>'Balance N-1'!N5145</f>
        <v>0</v>
      </c>
      <c r="G5142" s="78">
        <f>'Balance N-1'!O5145</f>
        <v>0</v>
      </c>
      <c r="H5142" s="78">
        <f>'Balance N-1'!P5145</f>
        <v>0</v>
      </c>
      <c r="I5142" s="79">
        <f t="shared" si="80"/>
        <v>0</v>
      </c>
    </row>
    <row r="5143" spans="1:9" ht="15.6">
      <c r="A5143" s="85">
        <f>'Balance N-1'!I5146</f>
        <v>0</v>
      </c>
      <c r="B5143" s="75">
        <f>'Balance N-1'!J5146</f>
        <v>0</v>
      </c>
      <c r="C5143" s="78">
        <f>'Balance N-1'!K5146</f>
        <v>0</v>
      </c>
      <c r="D5143" s="78">
        <f>'Balance N-1'!L5146</f>
        <v>0</v>
      </c>
      <c r="E5143" s="78">
        <f>'Balance N-1'!M5146</f>
        <v>0</v>
      </c>
      <c r="F5143" s="78">
        <f>'Balance N-1'!N5146</f>
        <v>0</v>
      </c>
      <c r="G5143" s="78">
        <f>'Balance N-1'!O5146</f>
        <v>0</v>
      </c>
      <c r="H5143" s="78">
        <f>'Balance N-1'!P5146</f>
        <v>0</v>
      </c>
      <c r="I5143" s="79">
        <f t="shared" si="80"/>
        <v>0</v>
      </c>
    </row>
    <row r="5144" spans="1:9" ht="15.6">
      <c r="A5144" s="85">
        <f>'Balance N-1'!I5147</f>
        <v>0</v>
      </c>
      <c r="B5144" s="75">
        <f>'Balance N-1'!J5147</f>
        <v>0</v>
      </c>
      <c r="C5144" s="78">
        <f>'Balance N-1'!K5147</f>
        <v>0</v>
      </c>
      <c r="D5144" s="78">
        <f>'Balance N-1'!L5147</f>
        <v>0</v>
      </c>
      <c r="E5144" s="78">
        <f>'Balance N-1'!M5147</f>
        <v>0</v>
      </c>
      <c r="F5144" s="78">
        <f>'Balance N-1'!N5147</f>
        <v>0</v>
      </c>
      <c r="G5144" s="78">
        <f>'Balance N-1'!O5147</f>
        <v>0</v>
      </c>
      <c r="H5144" s="78">
        <f>'Balance N-1'!P5147</f>
        <v>0</v>
      </c>
      <c r="I5144" s="79">
        <f t="shared" si="80"/>
        <v>0</v>
      </c>
    </row>
    <row r="5145" spans="1:9" ht="15.6">
      <c r="A5145" s="85">
        <f>'Balance N-1'!I5148</f>
        <v>0</v>
      </c>
      <c r="B5145" s="75">
        <f>'Balance N-1'!J5148</f>
        <v>0</v>
      </c>
      <c r="C5145" s="78">
        <f>'Balance N-1'!K5148</f>
        <v>0</v>
      </c>
      <c r="D5145" s="78">
        <f>'Balance N-1'!L5148</f>
        <v>0</v>
      </c>
      <c r="E5145" s="78">
        <f>'Balance N-1'!M5148</f>
        <v>0</v>
      </c>
      <c r="F5145" s="78">
        <f>'Balance N-1'!N5148</f>
        <v>0</v>
      </c>
      <c r="G5145" s="78">
        <f>'Balance N-1'!O5148</f>
        <v>0</v>
      </c>
      <c r="H5145" s="78">
        <f>'Balance N-1'!P5148</f>
        <v>0</v>
      </c>
      <c r="I5145" s="79">
        <f t="shared" si="80"/>
        <v>0</v>
      </c>
    </row>
    <row r="5146" spans="1:9" ht="15.6">
      <c r="A5146" s="85">
        <f>'Balance N-1'!I5149</f>
        <v>0</v>
      </c>
      <c r="B5146" s="75">
        <f>'Balance N-1'!J5149</f>
        <v>0</v>
      </c>
      <c r="C5146" s="78">
        <f>'Balance N-1'!K5149</f>
        <v>0</v>
      </c>
      <c r="D5146" s="78">
        <f>'Balance N-1'!L5149</f>
        <v>0</v>
      </c>
      <c r="E5146" s="78">
        <f>'Balance N-1'!M5149</f>
        <v>0</v>
      </c>
      <c r="F5146" s="78">
        <f>'Balance N-1'!N5149</f>
        <v>0</v>
      </c>
      <c r="G5146" s="78">
        <f>'Balance N-1'!O5149</f>
        <v>0</v>
      </c>
      <c r="H5146" s="78">
        <f>'Balance N-1'!P5149</f>
        <v>0</v>
      </c>
      <c r="I5146" s="79">
        <f t="shared" si="80"/>
        <v>0</v>
      </c>
    </row>
    <row r="5147" spans="1:9" ht="15.6">
      <c r="A5147" s="85">
        <f>'Balance N-1'!I5150</f>
        <v>0</v>
      </c>
      <c r="B5147" s="75">
        <f>'Balance N-1'!J5150</f>
        <v>0</v>
      </c>
      <c r="C5147" s="78">
        <f>'Balance N-1'!K5150</f>
        <v>0</v>
      </c>
      <c r="D5147" s="78">
        <f>'Balance N-1'!L5150</f>
        <v>0</v>
      </c>
      <c r="E5147" s="78">
        <f>'Balance N-1'!M5150</f>
        <v>0</v>
      </c>
      <c r="F5147" s="78">
        <f>'Balance N-1'!N5150</f>
        <v>0</v>
      </c>
      <c r="G5147" s="78">
        <f>'Balance N-1'!O5150</f>
        <v>0</v>
      </c>
      <c r="H5147" s="78">
        <f>'Balance N-1'!P5150</f>
        <v>0</v>
      </c>
      <c r="I5147" s="79">
        <f t="shared" si="80"/>
        <v>0</v>
      </c>
    </row>
    <row r="5148" spans="1:9" ht="15.6">
      <c r="A5148" s="85">
        <f>'Balance N-1'!I5151</f>
        <v>0</v>
      </c>
      <c r="B5148" s="75">
        <f>'Balance N-1'!J5151</f>
        <v>0</v>
      </c>
      <c r="C5148" s="78">
        <f>'Balance N-1'!K5151</f>
        <v>0</v>
      </c>
      <c r="D5148" s="78">
        <f>'Balance N-1'!L5151</f>
        <v>0</v>
      </c>
      <c r="E5148" s="78">
        <f>'Balance N-1'!M5151</f>
        <v>0</v>
      </c>
      <c r="F5148" s="78">
        <f>'Balance N-1'!N5151</f>
        <v>0</v>
      </c>
      <c r="G5148" s="78">
        <f>'Balance N-1'!O5151</f>
        <v>0</v>
      </c>
      <c r="H5148" s="78">
        <f>'Balance N-1'!P5151</f>
        <v>0</v>
      </c>
      <c r="I5148" s="79">
        <f t="shared" si="80"/>
        <v>0</v>
      </c>
    </row>
    <row r="5149" spans="1:9" ht="15.6">
      <c r="A5149" s="85">
        <f>'Balance N-1'!I5152</f>
        <v>0</v>
      </c>
      <c r="B5149" s="75">
        <f>'Balance N-1'!J5152</f>
        <v>0</v>
      </c>
      <c r="C5149" s="78">
        <f>'Balance N-1'!K5152</f>
        <v>0</v>
      </c>
      <c r="D5149" s="78">
        <f>'Balance N-1'!L5152</f>
        <v>0</v>
      </c>
      <c r="E5149" s="78">
        <f>'Balance N-1'!M5152</f>
        <v>0</v>
      </c>
      <c r="F5149" s="78">
        <f>'Balance N-1'!N5152</f>
        <v>0</v>
      </c>
      <c r="G5149" s="78">
        <f>'Balance N-1'!O5152</f>
        <v>0</v>
      </c>
      <c r="H5149" s="78">
        <f>'Balance N-1'!P5152</f>
        <v>0</v>
      </c>
      <c r="I5149" s="79">
        <f t="shared" si="80"/>
        <v>0</v>
      </c>
    </row>
    <row r="5150" spans="1:9" ht="15.6">
      <c r="A5150" s="85">
        <f>'Balance N-1'!I5153</f>
        <v>0</v>
      </c>
      <c r="B5150" s="75">
        <f>'Balance N-1'!J5153</f>
        <v>0</v>
      </c>
      <c r="C5150" s="78">
        <f>'Balance N-1'!K5153</f>
        <v>0</v>
      </c>
      <c r="D5150" s="78">
        <f>'Balance N-1'!L5153</f>
        <v>0</v>
      </c>
      <c r="E5150" s="78">
        <f>'Balance N-1'!M5153</f>
        <v>0</v>
      </c>
      <c r="F5150" s="78">
        <f>'Balance N-1'!N5153</f>
        <v>0</v>
      </c>
      <c r="G5150" s="78">
        <f>'Balance N-1'!O5153</f>
        <v>0</v>
      </c>
      <c r="H5150" s="78">
        <f>'Balance N-1'!P5153</f>
        <v>0</v>
      </c>
      <c r="I5150" s="79">
        <f t="shared" si="80"/>
        <v>0</v>
      </c>
    </row>
    <row r="5151" spans="1:9" ht="15.6">
      <c r="A5151" s="85">
        <f>'Balance N-1'!I5154</f>
        <v>0</v>
      </c>
      <c r="B5151" s="75">
        <f>'Balance N-1'!J5154</f>
        <v>0</v>
      </c>
      <c r="C5151" s="78">
        <f>'Balance N-1'!K5154</f>
        <v>0</v>
      </c>
      <c r="D5151" s="78">
        <f>'Balance N-1'!L5154</f>
        <v>0</v>
      </c>
      <c r="E5151" s="78">
        <f>'Balance N-1'!M5154</f>
        <v>0</v>
      </c>
      <c r="F5151" s="78">
        <f>'Balance N-1'!N5154</f>
        <v>0</v>
      </c>
      <c r="G5151" s="78">
        <f>'Balance N-1'!O5154</f>
        <v>0</v>
      </c>
      <c r="H5151" s="78">
        <f>'Balance N-1'!P5154</f>
        <v>0</v>
      </c>
      <c r="I5151" s="79">
        <f t="shared" si="80"/>
        <v>0</v>
      </c>
    </row>
    <row r="5152" spans="1:9" ht="15.6">
      <c r="A5152" s="85">
        <f>'Balance N-1'!I5155</f>
        <v>0</v>
      </c>
      <c r="B5152" s="75">
        <f>'Balance N-1'!J5155</f>
        <v>0</v>
      </c>
      <c r="C5152" s="78">
        <f>'Balance N-1'!K5155</f>
        <v>0</v>
      </c>
      <c r="D5152" s="78">
        <f>'Balance N-1'!L5155</f>
        <v>0</v>
      </c>
      <c r="E5152" s="78">
        <f>'Balance N-1'!M5155</f>
        <v>0</v>
      </c>
      <c r="F5152" s="78">
        <f>'Balance N-1'!N5155</f>
        <v>0</v>
      </c>
      <c r="G5152" s="78">
        <f>'Balance N-1'!O5155</f>
        <v>0</v>
      </c>
      <c r="H5152" s="78">
        <f>'Balance N-1'!P5155</f>
        <v>0</v>
      </c>
      <c r="I5152" s="79">
        <f t="shared" si="80"/>
        <v>0</v>
      </c>
    </row>
    <row r="5153" spans="1:9" ht="15.6">
      <c r="A5153" s="85">
        <f>'Balance N-1'!I5156</f>
        <v>0</v>
      </c>
      <c r="B5153" s="75">
        <f>'Balance N-1'!J5156</f>
        <v>0</v>
      </c>
      <c r="C5153" s="78">
        <f>'Balance N-1'!K5156</f>
        <v>0</v>
      </c>
      <c r="D5153" s="78">
        <f>'Balance N-1'!L5156</f>
        <v>0</v>
      </c>
      <c r="E5153" s="78">
        <f>'Balance N-1'!M5156</f>
        <v>0</v>
      </c>
      <c r="F5153" s="78">
        <f>'Balance N-1'!N5156</f>
        <v>0</v>
      </c>
      <c r="G5153" s="78">
        <f>'Balance N-1'!O5156</f>
        <v>0</v>
      </c>
      <c r="H5153" s="78">
        <f>'Balance N-1'!P5156</f>
        <v>0</v>
      </c>
      <c r="I5153" s="79">
        <f t="shared" si="80"/>
        <v>0</v>
      </c>
    </row>
    <row r="5154" spans="1:9" ht="15.6">
      <c r="A5154" s="85">
        <f>'Balance N-1'!I5157</f>
        <v>0</v>
      </c>
      <c r="B5154" s="75">
        <f>'Balance N-1'!J5157</f>
        <v>0</v>
      </c>
      <c r="C5154" s="78">
        <f>'Balance N-1'!K5157</f>
        <v>0</v>
      </c>
      <c r="D5154" s="78">
        <f>'Balance N-1'!L5157</f>
        <v>0</v>
      </c>
      <c r="E5154" s="78">
        <f>'Balance N-1'!M5157</f>
        <v>0</v>
      </c>
      <c r="F5154" s="78">
        <f>'Balance N-1'!N5157</f>
        <v>0</v>
      </c>
      <c r="G5154" s="78">
        <f>'Balance N-1'!O5157</f>
        <v>0</v>
      </c>
      <c r="H5154" s="78">
        <f>'Balance N-1'!P5157</f>
        <v>0</v>
      </c>
      <c r="I5154" s="79">
        <f t="shared" si="80"/>
        <v>0</v>
      </c>
    </row>
    <row r="5155" spans="1:9" ht="15.6">
      <c r="A5155" s="85">
        <f>'Balance N-1'!I5158</f>
        <v>0</v>
      </c>
      <c r="B5155" s="75">
        <f>'Balance N-1'!J5158</f>
        <v>0</v>
      </c>
      <c r="C5155" s="78">
        <f>'Balance N-1'!K5158</f>
        <v>0</v>
      </c>
      <c r="D5155" s="78">
        <f>'Balance N-1'!L5158</f>
        <v>0</v>
      </c>
      <c r="E5155" s="78">
        <f>'Balance N-1'!M5158</f>
        <v>0</v>
      </c>
      <c r="F5155" s="78">
        <f>'Balance N-1'!N5158</f>
        <v>0</v>
      </c>
      <c r="G5155" s="78">
        <f>'Balance N-1'!O5158</f>
        <v>0</v>
      </c>
      <c r="H5155" s="78">
        <f>'Balance N-1'!P5158</f>
        <v>0</v>
      </c>
      <c r="I5155" s="79">
        <f t="shared" si="80"/>
        <v>0</v>
      </c>
    </row>
    <row r="5156" spans="1:9" ht="15.6">
      <c r="A5156" s="85">
        <f>'Balance N-1'!I5159</f>
        <v>0</v>
      </c>
      <c r="B5156" s="75">
        <f>'Balance N-1'!J5159</f>
        <v>0</v>
      </c>
      <c r="C5156" s="78">
        <f>'Balance N-1'!K5159</f>
        <v>0</v>
      </c>
      <c r="D5156" s="78">
        <f>'Balance N-1'!L5159</f>
        <v>0</v>
      </c>
      <c r="E5156" s="78">
        <f>'Balance N-1'!M5159</f>
        <v>0</v>
      </c>
      <c r="F5156" s="78">
        <f>'Balance N-1'!N5159</f>
        <v>0</v>
      </c>
      <c r="G5156" s="78">
        <f>'Balance N-1'!O5159</f>
        <v>0</v>
      </c>
      <c r="H5156" s="78">
        <f>'Balance N-1'!P5159</f>
        <v>0</v>
      </c>
      <c r="I5156" s="79">
        <f t="shared" si="80"/>
        <v>0</v>
      </c>
    </row>
    <row r="5157" spans="1:9" ht="15.6">
      <c r="A5157" s="85">
        <f>'Balance N-1'!I5160</f>
        <v>0</v>
      </c>
      <c r="B5157" s="75">
        <f>'Balance N-1'!J5160</f>
        <v>0</v>
      </c>
      <c r="C5157" s="78">
        <f>'Balance N-1'!K5160</f>
        <v>0</v>
      </c>
      <c r="D5157" s="78">
        <f>'Balance N-1'!L5160</f>
        <v>0</v>
      </c>
      <c r="E5157" s="78">
        <f>'Balance N-1'!M5160</f>
        <v>0</v>
      </c>
      <c r="F5157" s="78">
        <f>'Balance N-1'!N5160</f>
        <v>0</v>
      </c>
      <c r="G5157" s="78">
        <f>'Balance N-1'!O5160</f>
        <v>0</v>
      </c>
      <c r="H5157" s="78">
        <f>'Balance N-1'!P5160</f>
        <v>0</v>
      </c>
      <c r="I5157" s="79">
        <f t="shared" si="80"/>
        <v>0</v>
      </c>
    </row>
    <row r="5158" spans="1:9" ht="15.6">
      <c r="A5158" s="85">
        <f>'Balance N-1'!I5161</f>
        <v>0</v>
      </c>
      <c r="B5158" s="75">
        <f>'Balance N-1'!J5161</f>
        <v>0</v>
      </c>
      <c r="C5158" s="78">
        <f>'Balance N-1'!K5161</f>
        <v>0</v>
      </c>
      <c r="D5158" s="78">
        <f>'Balance N-1'!L5161</f>
        <v>0</v>
      </c>
      <c r="E5158" s="78">
        <f>'Balance N-1'!M5161</f>
        <v>0</v>
      </c>
      <c r="F5158" s="78">
        <f>'Balance N-1'!N5161</f>
        <v>0</v>
      </c>
      <c r="G5158" s="78">
        <f>'Balance N-1'!O5161</f>
        <v>0</v>
      </c>
      <c r="H5158" s="78">
        <f>'Balance N-1'!P5161</f>
        <v>0</v>
      </c>
      <c r="I5158" s="79">
        <f t="shared" si="80"/>
        <v>0</v>
      </c>
    </row>
    <row r="5159" spans="1:9" ht="15.6">
      <c r="A5159" s="85">
        <f>'Balance N-1'!I5162</f>
        <v>0</v>
      </c>
      <c r="B5159" s="75">
        <f>'Balance N-1'!J5162</f>
        <v>0</v>
      </c>
      <c r="C5159" s="78">
        <f>'Balance N-1'!K5162</f>
        <v>0</v>
      </c>
      <c r="D5159" s="78">
        <f>'Balance N-1'!L5162</f>
        <v>0</v>
      </c>
      <c r="E5159" s="78">
        <f>'Balance N-1'!M5162</f>
        <v>0</v>
      </c>
      <c r="F5159" s="78">
        <f>'Balance N-1'!N5162</f>
        <v>0</v>
      </c>
      <c r="G5159" s="78">
        <f>'Balance N-1'!O5162</f>
        <v>0</v>
      </c>
      <c r="H5159" s="78">
        <f>'Balance N-1'!P5162</f>
        <v>0</v>
      </c>
      <c r="I5159" s="79">
        <f t="shared" si="80"/>
        <v>0</v>
      </c>
    </row>
    <row r="5160" spans="1:9" ht="15.6">
      <c r="A5160" s="85">
        <f>'Balance N-1'!I5163</f>
        <v>0</v>
      </c>
      <c r="B5160" s="75">
        <f>'Balance N-1'!J5163</f>
        <v>0</v>
      </c>
      <c r="C5160" s="78">
        <f>'Balance N-1'!K5163</f>
        <v>0</v>
      </c>
      <c r="D5160" s="78">
        <f>'Balance N-1'!L5163</f>
        <v>0</v>
      </c>
      <c r="E5160" s="78">
        <f>'Balance N-1'!M5163</f>
        <v>0</v>
      </c>
      <c r="F5160" s="78">
        <f>'Balance N-1'!N5163</f>
        <v>0</v>
      </c>
      <c r="G5160" s="78">
        <f>'Balance N-1'!O5163</f>
        <v>0</v>
      </c>
      <c r="H5160" s="78">
        <f>'Balance N-1'!P5163</f>
        <v>0</v>
      </c>
      <c r="I5160" s="79">
        <f t="shared" si="80"/>
        <v>0</v>
      </c>
    </row>
    <row r="5161" spans="1:9" ht="15.6">
      <c r="A5161" s="85">
        <f>'Balance N-1'!I5164</f>
        <v>0</v>
      </c>
      <c r="B5161" s="75">
        <f>'Balance N-1'!J5164</f>
        <v>0</v>
      </c>
      <c r="C5161" s="78">
        <f>'Balance N-1'!K5164</f>
        <v>0</v>
      </c>
      <c r="D5161" s="78">
        <f>'Balance N-1'!L5164</f>
        <v>0</v>
      </c>
      <c r="E5161" s="78">
        <f>'Balance N-1'!M5164</f>
        <v>0</v>
      </c>
      <c r="F5161" s="78">
        <f>'Balance N-1'!N5164</f>
        <v>0</v>
      </c>
      <c r="G5161" s="78">
        <f>'Balance N-1'!O5164</f>
        <v>0</v>
      </c>
      <c r="H5161" s="78">
        <f>'Balance N-1'!P5164</f>
        <v>0</v>
      </c>
      <c r="I5161" s="79">
        <f t="shared" si="80"/>
        <v>0</v>
      </c>
    </row>
    <row r="5162" spans="1:9" ht="15.6">
      <c r="A5162" s="85">
        <f>'Balance N-1'!I5165</f>
        <v>0</v>
      </c>
      <c r="B5162" s="75">
        <f>'Balance N-1'!J5165</f>
        <v>0</v>
      </c>
      <c r="C5162" s="78">
        <f>'Balance N-1'!K5165</f>
        <v>0</v>
      </c>
      <c r="D5162" s="78">
        <f>'Balance N-1'!L5165</f>
        <v>0</v>
      </c>
      <c r="E5162" s="78">
        <f>'Balance N-1'!M5165</f>
        <v>0</v>
      </c>
      <c r="F5162" s="78">
        <f>'Balance N-1'!N5165</f>
        <v>0</v>
      </c>
      <c r="G5162" s="78">
        <f>'Balance N-1'!O5165</f>
        <v>0</v>
      </c>
      <c r="H5162" s="78">
        <f>'Balance N-1'!P5165</f>
        <v>0</v>
      </c>
      <c r="I5162" s="79">
        <f t="shared" si="80"/>
        <v>0</v>
      </c>
    </row>
    <row r="5163" spans="1:9" ht="15.6">
      <c r="A5163" s="85">
        <f>'Balance N-1'!I5166</f>
        <v>0</v>
      </c>
      <c r="B5163" s="75">
        <f>'Balance N-1'!J5166</f>
        <v>0</v>
      </c>
      <c r="C5163" s="78">
        <f>'Balance N-1'!K5166</f>
        <v>0</v>
      </c>
      <c r="D5163" s="78">
        <f>'Balance N-1'!L5166</f>
        <v>0</v>
      </c>
      <c r="E5163" s="78">
        <f>'Balance N-1'!M5166</f>
        <v>0</v>
      </c>
      <c r="F5163" s="78">
        <f>'Balance N-1'!N5166</f>
        <v>0</v>
      </c>
      <c r="G5163" s="78">
        <f>'Balance N-1'!O5166</f>
        <v>0</v>
      </c>
      <c r="H5163" s="78">
        <f>'Balance N-1'!P5166</f>
        <v>0</v>
      </c>
      <c r="I5163" s="79">
        <f t="shared" si="80"/>
        <v>0</v>
      </c>
    </row>
    <row r="5164" spans="1:9" ht="15.6">
      <c r="A5164" s="85">
        <f>'Balance N-1'!I5167</f>
        <v>0</v>
      </c>
      <c r="B5164" s="75">
        <f>'Balance N-1'!J5167</f>
        <v>0</v>
      </c>
      <c r="C5164" s="78">
        <f>'Balance N-1'!K5167</f>
        <v>0</v>
      </c>
      <c r="D5164" s="78">
        <f>'Balance N-1'!L5167</f>
        <v>0</v>
      </c>
      <c r="E5164" s="78">
        <f>'Balance N-1'!M5167</f>
        <v>0</v>
      </c>
      <c r="F5164" s="78">
        <f>'Balance N-1'!N5167</f>
        <v>0</v>
      </c>
      <c r="G5164" s="78">
        <f>'Balance N-1'!O5167</f>
        <v>0</v>
      </c>
      <c r="H5164" s="78">
        <f>'Balance N-1'!P5167</f>
        <v>0</v>
      </c>
      <c r="I5164" s="79">
        <f t="shared" si="80"/>
        <v>0</v>
      </c>
    </row>
    <row r="5165" spans="1:9" ht="15.6">
      <c r="A5165" s="85">
        <f>'Balance N-1'!I5168</f>
        <v>0</v>
      </c>
      <c r="B5165" s="75">
        <f>'Balance N-1'!J5168</f>
        <v>0</v>
      </c>
      <c r="C5165" s="78">
        <f>'Balance N-1'!K5168</f>
        <v>0</v>
      </c>
      <c r="D5165" s="78">
        <f>'Balance N-1'!L5168</f>
        <v>0</v>
      </c>
      <c r="E5165" s="78">
        <f>'Balance N-1'!M5168</f>
        <v>0</v>
      </c>
      <c r="F5165" s="78">
        <f>'Balance N-1'!N5168</f>
        <v>0</v>
      </c>
      <c r="G5165" s="78">
        <f>'Balance N-1'!O5168</f>
        <v>0</v>
      </c>
      <c r="H5165" s="78">
        <f>'Balance N-1'!P5168</f>
        <v>0</v>
      </c>
      <c r="I5165" s="79">
        <f t="shared" si="80"/>
        <v>0</v>
      </c>
    </row>
    <row r="5166" spans="1:9" ht="15.6">
      <c r="A5166" s="85">
        <f>'Balance N-1'!I5169</f>
        <v>0</v>
      </c>
      <c r="B5166" s="75">
        <f>'Balance N-1'!J5169</f>
        <v>0</v>
      </c>
      <c r="C5166" s="78">
        <f>'Balance N-1'!K5169</f>
        <v>0</v>
      </c>
      <c r="D5166" s="78">
        <f>'Balance N-1'!L5169</f>
        <v>0</v>
      </c>
      <c r="E5166" s="78">
        <f>'Balance N-1'!M5169</f>
        <v>0</v>
      </c>
      <c r="F5166" s="78">
        <f>'Balance N-1'!N5169</f>
        <v>0</v>
      </c>
      <c r="G5166" s="78">
        <f>'Balance N-1'!O5169</f>
        <v>0</v>
      </c>
      <c r="H5166" s="78">
        <f>'Balance N-1'!P5169</f>
        <v>0</v>
      </c>
      <c r="I5166" s="79">
        <f t="shared" si="80"/>
        <v>0</v>
      </c>
    </row>
    <row r="5167" spans="1:9" ht="15.6">
      <c r="A5167" s="85">
        <f>'Balance N-1'!I5170</f>
        <v>0</v>
      </c>
      <c r="B5167" s="75">
        <f>'Balance N-1'!J5170</f>
        <v>0</v>
      </c>
      <c r="C5167" s="78">
        <f>'Balance N-1'!K5170</f>
        <v>0</v>
      </c>
      <c r="D5167" s="78">
        <f>'Balance N-1'!L5170</f>
        <v>0</v>
      </c>
      <c r="E5167" s="78">
        <f>'Balance N-1'!M5170</f>
        <v>0</v>
      </c>
      <c r="F5167" s="78">
        <f>'Balance N-1'!N5170</f>
        <v>0</v>
      </c>
      <c r="G5167" s="78">
        <f>'Balance N-1'!O5170</f>
        <v>0</v>
      </c>
      <c r="H5167" s="78">
        <f>'Balance N-1'!P5170</f>
        <v>0</v>
      </c>
      <c r="I5167" s="79">
        <f t="shared" si="80"/>
        <v>0</v>
      </c>
    </row>
    <row r="5168" spans="1:9" ht="15.6">
      <c r="A5168" s="85">
        <f>'Balance N-1'!I5171</f>
        <v>0</v>
      </c>
      <c r="B5168" s="75">
        <f>'Balance N-1'!J5171</f>
        <v>0</v>
      </c>
      <c r="C5168" s="78">
        <f>'Balance N-1'!K5171</f>
        <v>0</v>
      </c>
      <c r="D5168" s="78">
        <f>'Balance N-1'!L5171</f>
        <v>0</v>
      </c>
      <c r="E5168" s="78">
        <f>'Balance N-1'!M5171</f>
        <v>0</v>
      </c>
      <c r="F5168" s="78">
        <f>'Balance N-1'!N5171</f>
        <v>0</v>
      </c>
      <c r="G5168" s="78">
        <f>'Balance N-1'!O5171</f>
        <v>0</v>
      </c>
      <c r="H5168" s="78">
        <f>'Balance N-1'!P5171</f>
        <v>0</v>
      </c>
      <c r="I5168" s="79">
        <f t="shared" si="80"/>
        <v>0</v>
      </c>
    </row>
    <row r="5169" spans="1:9" ht="15.6">
      <c r="A5169" s="85">
        <f>'Balance N-1'!I5172</f>
        <v>0</v>
      </c>
      <c r="B5169" s="75">
        <f>'Balance N-1'!J5172</f>
        <v>0</v>
      </c>
      <c r="C5169" s="78">
        <f>'Balance N-1'!K5172</f>
        <v>0</v>
      </c>
      <c r="D5169" s="78">
        <f>'Balance N-1'!L5172</f>
        <v>0</v>
      </c>
      <c r="E5169" s="78">
        <f>'Balance N-1'!M5172</f>
        <v>0</v>
      </c>
      <c r="F5169" s="78">
        <f>'Balance N-1'!N5172</f>
        <v>0</v>
      </c>
      <c r="G5169" s="78">
        <f>'Balance N-1'!O5172</f>
        <v>0</v>
      </c>
      <c r="H5169" s="78">
        <f>'Balance N-1'!P5172</f>
        <v>0</v>
      </c>
      <c r="I5169" s="79">
        <f t="shared" si="80"/>
        <v>0</v>
      </c>
    </row>
    <row r="5170" spans="1:9" ht="15.6">
      <c r="A5170" s="85">
        <f>'Balance N-1'!I5173</f>
        <v>0</v>
      </c>
      <c r="B5170" s="75">
        <f>'Balance N-1'!J5173</f>
        <v>0</v>
      </c>
      <c r="C5170" s="78">
        <f>'Balance N-1'!K5173</f>
        <v>0</v>
      </c>
      <c r="D5170" s="78">
        <f>'Balance N-1'!L5173</f>
        <v>0</v>
      </c>
      <c r="E5170" s="78">
        <f>'Balance N-1'!M5173</f>
        <v>0</v>
      </c>
      <c r="F5170" s="78">
        <f>'Balance N-1'!N5173</f>
        <v>0</v>
      </c>
      <c r="G5170" s="78">
        <f>'Balance N-1'!O5173</f>
        <v>0</v>
      </c>
      <c r="H5170" s="78">
        <f>'Balance N-1'!P5173</f>
        <v>0</v>
      </c>
      <c r="I5170" s="79">
        <f t="shared" si="80"/>
        <v>0</v>
      </c>
    </row>
    <row r="5171" spans="1:9" ht="15.6">
      <c r="A5171" s="85">
        <f>'Balance N-1'!I5174</f>
        <v>0</v>
      </c>
      <c r="B5171" s="75">
        <f>'Balance N-1'!J5174</f>
        <v>0</v>
      </c>
      <c r="C5171" s="78">
        <f>'Balance N-1'!K5174</f>
        <v>0</v>
      </c>
      <c r="D5171" s="78">
        <f>'Balance N-1'!L5174</f>
        <v>0</v>
      </c>
      <c r="E5171" s="78">
        <f>'Balance N-1'!M5174</f>
        <v>0</v>
      </c>
      <c r="F5171" s="78">
        <f>'Balance N-1'!N5174</f>
        <v>0</v>
      </c>
      <c r="G5171" s="78">
        <f>'Balance N-1'!O5174</f>
        <v>0</v>
      </c>
      <c r="H5171" s="78">
        <f>'Balance N-1'!P5174</f>
        <v>0</v>
      </c>
      <c r="I5171" s="79">
        <f t="shared" si="80"/>
        <v>0</v>
      </c>
    </row>
    <row r="5172" spans="1:9" ht="15.6">
      <c r="A5172" s="85">
        <f>'Balance N-1'!I5175</f>
        <v>0</v>
      </c>
      <c r="B5172" s="75">
        <f>'Balance N-1'!J5175</f>
        <v>0</v>
      </c>
      <c r="C5172" s="78">
        <f>'Balance N-1'!K5175</f>
        <v>0</v>
      </c>
      <c r="D5172" s="78">
        <f>'Balance N-1'!L5175</f>
        <v>0</v>
      </c>
      <c r="E5172" s="78">
        <f>'Balance N-1'!M5175</f>
        <v>0</v>
      </c>
      <c r="F5172" s="78">
        <f>'Balance N-1'!N5175</f>
        <v>0</v>
      </c>
      <c r="G5172" s="78">
        <f>'Balance N-1'!O5175</f>
        <v>0</v>
      </c>
      <c r="H5172" s="78">
        <f>'Balance N-1'!P5175</f>
        <v>0</v>
      </c>
      <c r="I5172" s="79">
        <f t="shared" si="80"/>
        <v>0</v>
      </c>
    </row>
    <row r="5173" spans="1:9" ht="15.6">
      <c r="A5173" s="85">
        <f>'Balance N-1'!I5176</f>
        <v>0</v>
      </c>
      <c r="B5173" s="75">
        <f>'Balance N-1'!J5176</f>
        <v>0</v>
      </c>
      <c r="C5173" s="78">
        <f>'Balance N-1'!K5176</f>
        <v>0</v>
      </c>
      <c r="D5173" s="78">
        <f>'Balance N-1'!L5176</f>
        <v>0</v>
      </c>
      <c r="E5173" s="78">
        <f>'Balance N-1'!M5176</f>
        <v>0</v>
      </c>
      <c r="F5173" s="78">
        <f>'Balance N-1'!N5176</f>
        <v>0</v>
      </c>
      <c r="G5173" s="78">
        <f>'Balance N-1'!O5176</f>
        <v>0</v>
      </c>
      <c r="H5173" s="78">
        <f>'Balance N-1'!P5176</f>
        <v>0</v>
      </c>
      <c r="I5173" s="79">
        <f t="shared" si="80"/>
        <v>0</v>
      </c>
    </row>
    <row r="5174" spans="1:9" ht="15.6">
      <c r="A5174" s="85">
        <f>'Balance N-1'!I5177</f>
        <v>0</v>
      </c>
      <c r="B5174" s="75">
        <f>'Balance N-1'!J5177</f>
        <v>0</v>
      </c>
      <c r="C5174" s="78">
        <f>'Balance N-1'!K5177</f>
        <v>0</v>
      </c>
      <c r="D5174" s="78">
        <f>'Balance N-1'!L5177</f>
        <v>0</v>
      </c>
      <c r="E5174" s="78">
        <f>'Balance N-1'!M5177</f>
        <v>0</v>
      </c>
      <c r="F5174" s="78">
        <f>'Balance N-1'!N5177</f>
        <v>0</v>
      </c>
      <c r="G5174" s="78">
        <f>'Balance N-1'!O5177</f>
        <v>0</v>
      </c>
      <c r="H5174" s="78">
        <f>'Balance N-1'!P5177</f>
        <v>0</v>
      </c>
      <c r="I5174" s="79">
        <f t="shared" si="80"/>
        <v>0</v>
      </c>
    </row>
    <row r="5175" spans="1:9" ht="15.6">
      <c r="A5175" s="85">
        <f>'Balance N-1'!I5178</f>
        <v>0</v>
      </c>
      <c r="B5175" s="75">
        <f>'Balance N-1'!J5178</f>
        <v>0</v>
      </c>
      <c r="C5175" s="78">
        <f>'Balance N-1'!K5178</f>
        <v>0</v>
      </c>
      <c r="D5175" s="78">
        <f>'Balance N-1'!L5178</f>
        <v>0</v>
      </c>
      <c r="E5175" s="78">
        <f>'Balance N-1'!M5178</f>
        <v>0</v>
      </c>
      <c r="F5175" s="78">
        <f>'Balance N-1'!N5178</f>
        <v>0</v>
      </c>
      <c r="G5175" s="78">
        <f>'Balance N-1'!O5178</f>
        <v>0</v>
      </c>
      <c r="H5175" s="78">
        <f>'Balance N-1'!P5178</f>
        <v>0</v>
      </c>
      <c r="I5175" s="79">
        <f t="shared" si="80"/>
        <v>0</v>
      </c>
    </row>
    <row r="5176" spans="1:9" ht="15.6">
      <c r="A5176" s="85">
        <f>'Balance N-1'!I5179</f>
        <v>0</v>
      </c>
      <c r="B5176" s="75">
        <f>'Balance N-1'!J5179</f>
        <v>0</v>
      </c>
      <c r="C5176" s="78">
        <f>'Balance N-1'!K5179</f>
        <v>0</v>
      </c>
      <c r="D5176" s="78">
        <f>'Balance N-1'!L5179</f>
        <v>0</v>
      </c>
      <c r="E5176" s="78">
        <f>'Balance N-1'!M5179</f>
        <v>0</v>
      </c>
      <c r="F5176" s="78">
        <f>'Balance N-1'!N5179</f>
        <v>0</v>
      </c>
      <c r="G5176" s="78">
        <f>'Balance N-1'!O5179</f>
        <v>0</v>
      </c>
      <c r="H5176" s="78">
        <f>'Balance N-1'!P5179</f>
        <v>0</v>
      </c>
      <c r="I5176" s="79">
        <f t="shared" si="80"/>
        <v>0</v>
      </c>
    </row>
    <row r="5177" spans="1:9" ht="15.6">
      <c r="A5177" s="85">
        <f>'Balance N-1'!I5180</f>
        <v>0</v>
      </c>
      <c r="B5177" s="75">
        <f>'Balance N-1'!J5180</f>
        <v>0</v>
      </c>
      <c r="C5177" s="78">
        <f>'Balance N-1'!K5180</f>
        <v>0</v>
      </c>
      <c r="D5177" s="78">
        <f>'Balance N-1'!L5180</f>
        <v>0</v>
      </c>
      <c r="E5177" s="78">
        <f>'Balance N-1'!M5180</f>
        <v>0</v>
      </c>
      <c r="F5177" s="78">
        <f>'Balance N-1'!N5180</f>
        <v>0</v>
      </c>
      <c r="G5177" s="78">
        <f>'Balance N-1'!O5180</f>
        <v>0</v>
      </c>
      <c r="H5177" s="78">
        <f>'Balance N-1'!P5180</f>
        <v>0</v>
      </c>
      <c r="I5177" s="79">
        <f t="shared" si="80"/>
        <v>0</v>
      </c>
    </row>
    <row r="5178" spans="1:9" ht="15.6">
      <c r="A5178" s="85">
        <f>'Balance N-1'!I5181</f>
        <v>0</v>
      </c>
      <c r="B5178" s="75">
        <f>'Balance N-1'!J5181</f>
        <v>0</v>
      </c>
      <c r="C5178" s="78">
        <f>'Balance N-1'!K5181</f>
        <v>0</v>
      </c>
      <c r="D5178" s="78">
        <f>'Balance N-1'!L5181</f>
        <v>0</v>
      </c>
      <c r="E5178" s="78">
        <f>'Balance N-1'!M5181</f>
        <v>0</v>
      </c>
      <c r="F5178" s="78">
        <f>'Balance N-1'!N5181</f>
        <v>0</v>
      </c>
      <c r="G5178" s="78">
        <f>'Balance N-1'!O5181</f>
        <v>0</v>
      </c>
      <c r="H5178" s="78">
        <f>'Balance N-1'!P5181</f>
        <v>0</v>
      </c>
      <c r="I5178" s="79">
        <f t="shared" si="80"/>
        <v>0</v>
      </c>
    </row>
    <row r="5179" spans="1:9" ht="15.6">
      <c r="A5179" s="85">
        <f>'Balance N-1'!I5182</f>
        <v>0</v>
      </c>
      <c r="B5179" s="75">
        <f>'Balance N-1'!J5182</f>
        <v>0</v>
      </c>
      <c r="C5179" s="78">
        <f>'Balance N-1'!K5182</f>
        <v>0</v>
      </c>
      <c r="D5179" s="78">
        <f>'Balance N-1'!L5182</f>
        <v>0</v>
      </c>
      <c r="E5179" s="78">
        <f>'Balance N-1'!M5182</f>
        <v>0</v>
      </c>
      <c r="F5179" s="78">
        <f>'Balance N-1'!N5182</f>
        <v>0</v>
      </c>
      <c r="G5179" s="78">
        <f>'Balance N-1'!O5182</f>
        <v>0</v>
      </c>
      <c r="H5179" s="78">
        <f>'Balance N-1'!P5182</f>
        <v>0</v>
      </c>
      <c r="I5179" s="79">
        <f t="shared" si="80"/>
        <v>0</v>
      </c>
    </row>
    <row r="5180" spans="1:9" ht="15.6">
      <c r="A5180" s="85">
        <f>'Balance N-1'!I5183</f>
        <v>0</v>
      </c>
      <c r="B5180" s="75">
        <f>'Balance N-1'!J5183</f>
        <v>0</v>
      </c>
      <c r="C5180" s="78">
        <f>'Balance N-1'!K5183</f>
        <v>0</v>
      </c>
      <c r="D5180" s="78">
        <f>'Balance N-1'!L5183</f>
        <v>0</v>
      </c>
      <c r="E5180" s="78">
        <f>'Balance N-1'!M5183</f>
        <v>0</v>
      </c>
      <c r="F5180" s="78">
        <f>'Balance N-1'!N5183</f>
        <v>0</v>
      </c>
      <c r="G5180" s="78">
        <f>'Balance N-1'!O5183</f>
        <v>0</v>
      </c>
      <c r="H5180" s="78">
        <f>'Balance N-1'!P5183</f>
        <v>0</v>
      </c>
      <c r="I5180" s="79">
        <f t="shared" si="80"/>
        <v>0</v>
      </c>
    </row>
    <row r="5181" spans="1:9" ht="15.6">
      <c r="A5181" s="85">
        <f>'Balance N-1'!I5184</f>
        <v>0</v>
      </c>
      <c r="B5181" s="75">
        <f>'Balance N-1'!J5184</f>
        <v>0</v>
      </c>
      <c r="C5181" s="78">
        <f>'Balance N-1'!K5184</f>
        <v>0</v>
      </c>
      <c r="D5181" s="78">
        <f>'Balance N-1'!L5184</f>
        <v>0</v>
      </c>
      <c r="E5181" s="78">
        <f>'Balance N-1'!M5184</f>
        <v>0</v>
      </c>
      <c r="F5181" s="78">
        <f>'Balance N-1'!N5184</f>
        <v>0</v>
      </c>
      <c r="G5181" s="78">
        <f>'Balance N-1'!O5184</f>
        <v>0</v>
      </c>
      <c r="H5181" s="78">
        <f>'Balance N-1'!P5184</f>
        <v>0</v>
      </c>
      <c r="I5181" s="79">
        <f t="shared" si="80"/>
        <v>0</v>
      </c>
    </row>
    <row r="5182" spans="1:9" ht="15.6">
      <c r="A5182" s="85">
        <f>'Balance N-1'!I5185</f>
        <v>0</v>
      </c>
      <c r="B5182" s="75">
        <f>'Balance N-1'!J5185</f>
        <v>0</v>
      </c>
      <c r="C5182" s="78">
        <f>'Balance N-1'!K5185</f>
        <v>0</v>
      </c>
      <c r="D5182" s="78">
        <f>'Balance N-1'!L5185</f>
        <v>0</v>
      </c>
      <c r="E5182" s="78">
        <f>'Balance N-1'!M5185</f>
        <v>0</v>
      </c>
      <c r="F5182" s="78">
        <f>'Balance N-1'!N5185</f>
        <v>0</v>
      </c>
      <c r="G5182" s="78">
        <f>'Balance N-1'!O5185</f>
        <v>0</v>
      </c>
      <c r="H5182" s="78">
        <f>'Balance N-1'!P5185</f>
        <v>0</v>
      </c>
      <c r="I5182" s="79">
        <f t="shared" si="80"/>
        <v>0</v>
      </c>
    </row>
    <row r="5183" spans="1:9" ht="15.6">
      <c r="A5183" s="85">
        <f>'Balance N-1'!I5186</f>
        <v>0</v>
      </c>
      <c r="B5183" s="75">
        <f>'Balance N-1'!J5186</f>
        <v>0</v>
      </c>
      <c r="C5183" s="78">
        <f>'Balance N-1'!K5186</f>
        <v>0</v>
      </c>
      <c r="D5183" s="78">
        <f>'Balance N-1'!L5186</f>
        <v>0</v>
      </c>
      <c r="E5183" s="78">
        <f>'Balance N-1'!M5186</f>
        <v>0</v>
      </c>
      <c r="F5183" s="78">
        <f>'Balance N-1'!N5186</f>
        <v>0</v>
      </c>
      <c r="G5183" s="78">
        <f>'Balance N-1'!O5186</f>
        <v>0</v>
      </c>
      <c r="H5183" s="78">
        <f>'Balance N-1'!P5186</f>
        <v>0</v>
      </c>
      <c r="I5183" s="79">
        <f t="shared" si="80"/>
        <v>0</v>
      </c>
    </row>
    <row r="5184" spans="1:9" ht="15.6">
      <c r="A5184" s="85">
        <f>'Balance N-1'!I5187</f>
        <v>0</v>
      </c>
      <c r="B5184" s="75">
        <f>'Balance N-1'!J5187</f>
        <v>0</v>
      </c>
      <c r="C5184" s="78">
        <f>'Balance N-1'!K5187</f>
        <v>0</v>
      </c>
      <c r="D5184" s="78">
        <f>'Balance N-1'!L5187</f>
        <v>0</v>
      </c>
      <c r="E5184" s="78">
        <f>'Balance N-1'!M5187</f>
        <v>0</v>
      </c>
      <c r="F5184" s="78">
        <f>'Balance N-1'!N5187</f>
        <v>0</v>
      </c>
      <c r="G5184" s="78">
        <f>'Balance N-1'!O5187</f>
        <v>0</v>
      </c>
      <c r="H5184" s="78">
        <f>'Balance N-1'!P5187</f>
        <v>0</v>
      </c>
      <c r="I5184" s="79">
        <f t="shared" si="80"/>
        <v>0</v>
      </c>
    </row>
    <row r="5185" spans="1:9" ht="15.6">
      <c r="A5185" s="85">
        <f>'Balance N-1'!I5188</f>
        <v>0</v>
      </c>
      <c r="B5185" s="75">
        <f>'Balance N-1'!J5188</f>
        <v>0</v>
      </c>
      <c r="C5185" s="78">
        <f>'Balance N-1'!K5188</f>
        <v>0</v>
      </c>
      <c r="D5185" s="78">
        <f>'Balance N-1'!L5188</f>
        <v>0</v>
      </c>
      <c r="E5185" s="78">
        <f>'Balance N-1'!M5188</f>
        <v>0</v>
      </c>
      <c r="F5185" s="78">
        <f>'Balance N-1'!N5188</f>
        <v>0</v>
      </c>
      <c r="G5185" s="78">
        <f>'Balance N-1'!O5188</f>
        <v>0</v>
      </c>
      <c r="H5185" s="78">
        <f>'Balance N-1'!P5188</f>
        <v>0</v>
      </c>
      <c r="I5185" s="79">
        <f t="shared" si="80"/>
        <v>0</v>
      </c>
    </row>
    <row r="5186" spans="1:9" ht="15.6">
      <c r="A5186" s="85">
        <f>'Balance N-1'!I5189</f>
        <v>0</v>
      </c>
      <c r="B5186" s="75">
        <f>'Balance N-1'!J5189</f>
        <v>0</v>
      </c>
      <c r="C5186" s="78">
        <f>'Balance N-1'!K5189</f>
        <v>0</v>
      </c>
      <c r="D5186" s="78">
        <f>'Balance N-1'!L5189</f>
        <v>0</v>
      </c>
      <c r="E5186" s="78">
        <f>'Balance N-1'!M5189</f>
        <v>0</v>
      </c>
      <c r="F5186" s="78">
        <f>'Balance N-1'!N5189</f>
        <v>0</v>
      </c>
      <c r="G5186" s="78">
        <f>'Balance N-1'!O5189</f>
        <v>0</v>
      </c>
      <c r="H5186" s="78">
        <f>'Balance N-1'!P5189</f>
        <v>0</v>
      </c>
      <c r="I5186" s="79">
        <f t="shared" si="80"/>
        <v>0</v>
      </c>
    </row>
    <row r="5187" spans="1:9" ht="15.6">
      <c r="A5187" s="85">
        <f>'Balance N-1'!I5190</f>
        <v>0</v>
      </c>
      <c r="B5187" s="75">
        <f>'Balance N-1'!J5190</f>
        <v>0</v>
      </c>
      <c r="C5187" s="78">
        <f>'Balance N-1'!K5190</f>
        <v>0</v>
      </c>
      <c r="D5187" s="78">
        <f>'Balance N-1'!L5190</f>
        <v>0</v>
      </c>
      <c r="E5187" s="78">
        <f>'Balance N-1'!M5190</f>
        <v>0</v>
      </c>
      <c r="F5187" s="78">
        <f>'Balance N-1'!N5190</f>
        <v>0</v>
      </c>
      <c r="G5187" s="78">
        <f>'Balance N-1'!O5190</f>
        <v>0</v>
      </c>
      <c r="H5187" s="78">
        <f>'Balance N-1'!P5190</f>
        <v>0</v>
      </c>
      <c r="I5187" s="79">
        <f t="shared" ref="I5187:I5250" si="81">(C5187-D5187)+(E5187-F5187)-(G5187-H5187)</f>
        <v>0</v>
      </c>
    </row>
    <row r="5188" spans="1:9" ht="15.6">
      <c r="A5188" s="85">
        <f>'Balance N-1'!I5191</f>
        <v>0</v>
      </c>
      <c r="B5188" s="75">
        <f>'Balance N-1'!J5191</f>
        <v>0</v>
      </c>
      <c r="C5188" s="78">
        <f>'Balance N-1'!K5191</f>
        <v>0</v>
      </c>
      <c r="D5188" s="78">
        <f>'Balance N-1'!L5191</f>
        <v>0</v>
      </c>
      <c r="E5188" s="78">
        <f>'Balance N-1'!M5191</f>
        <v>0</v>
      </c>
      <c r="F5188" s="78">
        <f>'Balance N-1'!N5191</f>
        <v>0</v>
      </c>
      <c r="G5188" s="78">
        <f>'Balance N-1'!O5191</f>
        <v>0</v>
      </c>
      <c r="H5188" s="78">
        <f>'Balance N-1'!P5191</f>
        <v>0</v>
      </c>
      <c r="I5188" s="79">
        <f t="shared" si="81"/>
        <v>0</v>
      </c>
    </row>
    <row r="5189" spans="1:9" ht="15.6">
      <c r="A5189" s="85">
        <f>'Balance N-1'!I5192</f>
        <v>0</v>
      </c>
      <c r="B5189" s="75">
        <f>'Balance N-1'!J5192</f>
        <v>0</v>
      </c>
      <c r="C5189" s="78">
        <f>'Balance N-1'!K5192</f>
        <v>0</v>
      </c>
      <c r="D5189" s="78">
        <f>'Balance N-1'!L5192</f>
        <v>0</v>
      </c>
      <c r="E5189" s="78">
        <f>'Balance N-1'!M5192</f>
        <v>0</v>
      </c>
      <c r="F5189" s="78">
        <f>'Balance N-1'!N5192</f>
        <v>0</v>
      </c>
      <c r="G5189" s="78">
        <f>'Balance N-1'!O5192</f>
        <v>0</v>
      </c>
      <c r="H5189" s="78">
        <f>'Balance N-1'!P5192</f>
        <v>0</v>
      </c>
      <c r="I5189" s="79">
        <f t="shared" si="81"/>
        <v>0</v>
      </c>
    </row>
    <row r="5190" spans="1:9" ht="15.6">
      <c r="A5190" s="85">
        <f>'Balance N-1'!I5193</f>
        <v>0</v>
      </c>
      <c r="B5190" s="75">
        <f>'Balance N-1'!J5193</f>
        <v>0</v>
      </c>
      <c r="C5190" s="78">
        <f>'Balance N-1'!K5193</f>
        <v>0</v>
      </c>
      <c r="D5190" s="78">
        <f>'Balance N-1'!L5193</f>
        <v>0</v>
      </c>
      <c r="E5190" s="78">
        <f>'Balance N-1'!M5193</f>
        <v>0</v>
      </c>
      <c r="F5190" s="78">
        <f>'Balance N-1'!N5193</f>
        <v>0</v>
      </c>
      <c r="G5190" s="78">
        <f>'Balance N-1'!O5193</f>
        <v>0</v>
      </c>
      <c r="H5190" s="78">
        <f>'Balance N-1'!P5193</f>
        <v>0</v>
      </c>
      <c r="I5190" s="79">
        <f t="shared" si="81"/>
        <v>0</v>
      </c>
    </row>
    <row r="5191" spans="1:9" ht="15.6">
      <c r="A5191" s="85">
        <f>'Balance N-1'!I5194</f>
        <v>0</v>
      </c>
      <c r="B5191" s="75">
        <f>'Balance N-1'!J5194</f>
        <v>0</v>
      </c>
      <c r="C5191" s="78">
        <f>'Balance N-1'!K5194</f>
        <v>0</v>
      </c>
      <c r="D5191" s="78">
        <f>'Balance N-1'!L5194</f>
        <v>0</v>
      </c>
      <c r="E5191" s="78">
        <f>'Balance N-1'!M5194</f>
        <v>0</v>
      </c>
      <c r="F5191" s="78">
        <f>'Balance N-1'!N5194</f>
        <v>0</v>
      </c>
      <c r="G5191" s="78">
        <f>'Balance N-1'!O5194</f>
        <v>0</v>
      </c>
      <c r="H5191" s="78">
        <f>'Balance N-1'!P5194</f>
        <v>0</v>
      </c>
      <c r="I5191" s="79">
        <f t="shared" si="81"/>
        <v>0</v>
      </c>
    </row>
    <row r="5192" spans="1:9" ht="15.6">
      <c r="A5192" s="85">
        <f>'Balance N-1'!I5195</f>
        <v>0</v>
      </c>
      <c r="B5192" s="75">
        <f>'Balance N-1'!J5195</f>
        <v>0</v>
      </c>
      <c r="C5192" s="78">
        <f>'Balance N-1'!K5195</f>
        <v>0</v>
      </c>
      <c r="D5192" s="78">
        <f>'Balance N-1'!L5195</f>
        <v>0</v>
      </c>
      <c r="E5192" s="78">
        <f>'Balance N-1'!M5195</f>
        <v>0</v>
      </c>
      <c r="F5192" s="78">
        <f>'Balance N-1'!N5195</f>
        <v>0</v>
      </c>
      <c r="G5192" s="78">
        <f>'Balance N-1'!O5195</f>
        <v>0</v>
      </c>
      <c r="H5192" s="78">
        <f>'Balance N-1'!P5195</f>
        <v>0</v>
      </c>
      <c r="I5192" s="79">
        <f t="shared" si="81"/>
        <v>0</v>
      </c>
    </row>
    <row r="5193" spans="1:9" ht="15.6">
      <c r="A5193" s="85">
        <f>'Balance N-1'!I5196</f>
        <v>0</v>
      </c>
      <c r="B5193" s="75">
        <f>'Balance N-1'!J5196</f>
        <v>0</v>
      </c>
      <c r="C5193" s="78">
        <f>'Balance N-1'!K5196</f>
        <v>0</v>
      </c>
      <c r="D5193" s="78">
        <f>'Balance N-1'!L5196</f>
        <v>0</v>
      </c>
      <c r="E5193" s="78">
        <f>'Balance N-1'!M5196</f>
        <v>0</v>
      </c>
      <c r="F5193" s="78">
        <f>'Balance N-1'!N5196</f>
        <v>0</v>
      </c>
      <c r="G5193" s="78">
        <f>'Balance N-1'!O5196</f>
        <v>0</v>
      </c>
      <c r="H5193" s="78">
        <f>'Balance N-1'!P5196</f>
        <v>0</v>
      </c>
      <c r="I5193" s="79">
        <f t="shared" si="81"/>
        <v>0</v>
      </c>
    </row>
    <row r="5194" spans="1:9" ht="15.6">
      <c r="A5194" s="85">
        <f>'Balance N-1'!I5197</f>
        <v>0</v>
      </c>
      <c r="B5194" s="75">
        <f>'Balance N-1'!J5197</f>
        <v>0</v>
      </c>
      <c r="C5194" s="78">
        <f>'Balance N-1'!K5197</f>
        <v>0</v>
      </c>
      <c r="D5194" s="78">
        <f>'Balance N-1'!L5197</f>
        <v>0</v>
      </c>
      <c r="E5194" s="78">
        <f>'Balance N-1'!M5197</f>
        <v>0</v>
      </c>
      <c r="F5194" s="78">
        <f>'Balance N-1'!N5197</f>
        <v>0</v>
      </c>
      <c r="G5194" s="78">
        <f>'Balance N-1'!O5197</f>
        <v>0</v>
      </c>
      <c r="H5194" s="78">
        <f>'Balance N-1'!P5197</f>
        <v>0</v>
      </c>
      <c r="I5194" s="79">
        <f t="shared" si="81"/>
        <v>0</v>
      </c>
    </row>
    <row r="5195" spans="1:9" ht="15.6">
      <c r="A5195" s="85">
        <f>'Balance N-1'!I5198</f>
        <v>0</v>
      </c>
      <c r="B5195" s="75">
        <f>'Balance N-1'!J5198</f>
        <v>0</v>
      </c>
      <c r="C5195" s="78">
        <f>'Balance N-1'!K5198</f>
        <v>0</v>
      </c>
      <c r="D5195" s="78">
        <f>'Balance N-1'!L5198</f>
        <v>0</v>
      </c>
      <c r="E5195" s="78">
        <f>'Balance N-1'!M5198</f>
        <v>0</v>
      </c>
      <c r="F5195" s="78">
        <f>'Balance N-1'!N5198</f>
        <v>0</v>
      </c>
      <c r="G5195" s="78">
        <f>'Balance N-1'!O5198</f>
        <v>0</v>
      </c>
      <c r="H5195" s="78">
        <f>'Balance N-1'!P5198</f>
        <v>0</v>
      </c>
      <c r="I5195" s="79">
        <f t="shared" si="81"/>
        <v>0</v>
      </c>
    </row>
    <row r="5196" spans="1:9" ht="15.6">
      <c r="A5196" s="85">
        <f>'Balance N-1'!I5199</f>
        <v>0</v>
      </c>
      <c r="B5196" s="75">
        <f>'Balance N-1'!J5199</f>
        <v>0</v>
      </c>
      <c r="C5196" s="78">
        <f>'Balance N-1'!K5199</f>
        <v>0</v>
      </c>
      <c r="D5196" s="78">
        <f>'Balance N-1'!L5199</f>
        <v>0</v>
      </c>
      <c r="E5196" s="78">
        <f>'Balance N-1'!M5199</f>
        <v>0</v>
      </c>
      <c r="F5196" s="78">
        <f>'Balance N-1'!N5199</f>
        <v>0</v>
      </c>
      <c r="G5196" s="78">
        <f>'Balance N-1'!O5199</f>
        <v>0</v>
      </c>
      <c r="H5196" s="78">
        <f>'Balance N-1'!P5199</f>
        <v>0</v>
      </c>
      <c r="I5196" s="79">
        <f t="shared" si="81"/>
        <v>0</v>
      </c>
    </row>
    <row r="5197" spans="1:9" ht="15.6">
      <c r="A5197" s="85">
        <f>'Balance N-1'!I5200</f>
        <v>0</v>
      </c>
      <c r="B5197" s="75">
        <f>'Balance N-1'!J5200</f>
        <v>0</v>
      </c>
      <c r="C5197" s="78">
        <f>'Balance N-1'!K5200</f>
        <v>0</v>
      </c>
      <c r="D5197" s="78">
        <f>'Balance N-1'!L5200</f>
        <v>0</v>
      </c>
      <c r="E5197" s="78">
        <f>'Balance N-1'!M5200</f>
        <v>0</v>
      </c>
      <c r="F5197" s="78">
        <f>'Balance N-1'!N5200</f>
        <v>0</v>
      </c>
      <c r="G5197" s="78">
        <f>'Balance N-1'!O5200</f>
        <v>0</v>
      </c>
      <c r="H5197" s="78">
        <f>'Balance N-1'!P5200</f>
        <v>0</v>
      </c>
      <c r="I5197" s="79">
        <f t="shared" si="81"/>
        <v>0</v>
      </c>
    </row>
    <row r="5198" spans="1:9" ht="15.6">
      <c r="A5198" s="85">
        <f>'Balance N-1'!I5201</f>
        <v>0</v>
      </c>
      <c r="B5198" s="75">
        <f>'Balance N-1'!J5201</f>
        <v>0</v>
      </c>
      <c r="C5198" s="78">
        <f>'Balance N-1'!K5201</f>
        <v>0</v>
      </c>
      <c r="D5198" s="78">
        <f>'Balance N-1'!L5201</f>
        <v>0</v>
      </c>
      <c r="E5198" s="78">
        <f>'Balance N-1'!M5201</f>
        <v>0</v>
      </c>
      <c r="F5198" s="78">
        <f>'Balance N-1'!N5201</f>
        <v>0</v>
      </c>
      <c r="G5198" s="78">
        <f>'Balance N-1'!O5201</f>
        <v>0</v>
      </c>
      <c r="H5198" s="78">
        <f>'Balance N-1'!P5201</f>
        <v>0</v>
      </c>
      <c r="I5198" s="79">
        <f t="shared" si="81"/>
        <v>0</v>
      </c>
    </row>
    <row r="5199" spans="1:9" ht="15.6">
      <c r="A5199" s="85">
        <f>'Balance N-1'!I5202</f>
        <v>0</v>
      </c>
      <c r="B5199" s="75">
        <f>'Balance N-1'!J5202</f>
        <v>0</v>
      </c>
      <c r="C5199" s="78">
        <f>'Balance N-1'!K5202</f>
        <v>0</v>
      </c>
      <c r="D5199" s="78">
        <f>'Balance N-1'!L5202</f>
        <v>0</v>
      </c>
      <c r="E5199" s="78">
        <f>'Balance N-1'!M5202</f>
        <v>0</v>
      </c>
      <c r="F5199" s="78">
        <f>'Balance N-1'!N5202</f>
        <v>0</v>
      </c>
      <c r="G5199" s="78">
        <f>'Balance N-1'!O5202</f>
        <v>0</v>
      </c>
      <c r="H5199" s="78">
        <f>'Balance N-1'!P5202</f>
        <v>0</v>
      </c>
      <c r="I5199" s="79">
        <f t="shared" si="81"/>
        <v>0</v>
      </c>
    </row>
    <row r="5200" spans="1:9" ht="15.6">
      <c r="A5200" s="85">
        <f>'Balance N-1'!I5203</f>
        <v>0</v>
      </c>
      <c r="B5200" s="75">
        <f>'Balance N-1'!J5203</f>
        <v>0</v>
      </c>
      <c r="C5200" s="78">
        <f>'Balance N-1'!K5203</f>
        <v>0</v>
      </c>
      <c r="D5200" s="78">
        <f>'Balance N-1'!L5203</f>
        <v>0</v>
      </c>
      <c r="E5200" s="78">
        <f>'Balance N-1'!M5203</f>
        <v>0</v>
      </c>
      <c r="F5200" s="78">
        <f>'Balance N-1'!N5203</f>
        <v>0</v>
      </c>
      <c r="G5200" s="78">
        <f>'Balance N-1'!O5203</f>
        <v>0</v>
      </c>
      <c r="H5200" s="78">
        <f>'Balance N-1'!P5203</f>
        <v>0</v>
      </c>
      <c r="I5200" s="79">
        <f t="shared" si="81"/>
        <v>0</v>
      </c>
    </row>
    <row r="5201" spans="1:9" ht="15.6">
      <c r="A5201" s="85">
        <f>'Balance N-1'!I5204</f>
        <v>0</v>
      </c>
      <c r="B5201" s="75">
        <f>'Balance N-1'!J5204</f>
        <v>0</v>
      </c>
      <c r="C5201" s="78">
        <f>'Balance N-1'!K5204</f>
        <v>0</v>
      </c>
      <c r="D5201" s="78">
        <f>'Balance N-1'!L5204</f>
        <v>0</v>
      </c>
      <c r="E5201" s="78">
        <f>'Balance N-1'!M5204</f>
        <v>0</v>
      </c>
      <c r="F5201" s="78">
        <f>'Balance N-1'!N5204</f>
        <v>0</v>
      </c>
      <c r="G5201" s="78">
        <f>'Balance N-1'!O5204</f>
        <v>0</v>
      </c>
      <c r="H5201" s="78">
        <f>'Balance N-1'!P5204</f>
        <v>0</v>
      </c>
      <c r="I5201" s="79">
        <f t="shared" si="81"/>
        <v>0</v>
      </c>
    </row>
    <row r="5202" spans="1:9" ht="15.6">
      <c r="A5202" s="85">
        <f>'Balance N-1'!I5205</f>
        <v>0</v>
      </c>
      <c r="B5202" s="75">
        <f>'Balance N-1'!J5205</f>
        <v>0</v>
      </c>
      <c r="C5202" s="78">
        <f>'Balance N-1'!K5205</f>
        <v>0</v>
      </c>
      <c r="D5202" s="78">
        <f>'Balance N-1'!L5205</f>
        <v>0</v>
      </c>
      <c r="E5202" s="78">
        <f>'Balance N-1'!M5205</f>
        <v>0</v>
      </c>
      <c r="F5202" s="78">
        <f>'Balance N-1'!N5205</f>
        <v>0</v>
      </c>
      <c r="G5202" s="78">
        <f>'Balance N-1'!O5205</f>
        <v>0</v>
      </c>
      <c r="H5202" s="78">
        <f>'Balance N-1'!P5205</f>
        <v>0</v>
      </c>
      <c r="I5202" s="79">
        <f t="shared" si="81"/>
        <v>0</v>
      </c>
    </row>
    <row r="5203" spans="1:9" ht="15.6">
      <c r="A5203" s="85">
        <f>'Balance N-1'!I5206</f>
        <v>0</v>
      </c>
      <c r="B5203" s="75">
        <f>'Balance N-1'!J5206</f>
        <v>0</v>
      </c>
      <c r="C5203" s="78">
        <f>'Balance N-1'!K5206</f>
        <v>0</v>
      </c>
      <c r="D5203" s="78">
        <f>'Balance N-1'!L5206</f>
        <v>0</v>
      </c>
      <c r="E5203" s="78">
        <f>'Balance N-1'!M5206</f>
        <v>0</v>
      </c>
      <c r="F5203" s="78">
        <f>'Balance N-1'!N5206</f>
        <v>0</v>
      </c>
      <c r="G5203" s="78">
        <f>'Balance N-1'!O5206</f>
        <v>0</v>
      </c>
      <c r="H5203" s="78">
        <f>'Balance N-1'!P5206</f>
        <v>0</v>
      </c>
      <c r="I5203" s="79">
        <f t="shared" si="81"/>
        <v>0</v>
      </c>
    </row>
    <row r="5204" spans="1:9" ht="15.6">
      <c r="A5204" s="85">
        <f>'Balance N-1'!I5207</f>
        <v>0</v>
      </c>
      <c r="B5204" s="75">
        <f>'Balance N-1'!J5207</f>
        <v>0</v>
      </c>
      <c r="C5204" s="78">
        <f>'Balance N-1'!K5207</f>
        <v>0</v>
      </c>
      <c r="D5204" s="78">
        <f>'Balance N-1'!L5207</f>
        <v>0</v>
      </c>
      <c r="E5204" s="78">
        <f>'Balance N-1'!M5207</f>
        <v>0</v>
      </c>
      <c r="F5204" s="78">
        <f>'Balance N-1'!N5207</f>
        <v>0</v>
      </c>
      <c r="G5204" s="78">
        <f>'Balance N-1'!O5207</f>
        <v>0</v>
      </c>
      <c r="H5204" s="78">
        <f>'Balance N-1'!P5207</f>
        <v>0</v>
      </c>
      <c r="I5204" s="79">
        <f t="shared" si="81"/>
        <v>0</v>
      </c>
    </row>
    <row r="5205" spans="1:9" ht="15.6">
      <c r="A5205" s="85">
        <f>'Balance N-1'!I5208</f>
        <v>0</v>
      </c>
      <c r="B5205" s="75">
        <f>'Balance N-1'!J5208</f>
        <v>0</v>
      </c>
      <c r="C5205" s="78">
        <f>'Balance N-1'!K5208</f>
        <v>0</v>
      </c>
      <c r="D5205" s="78">
        <f>'Balance N-1'!L5208</f>
        <v>0</v>
      </c>
      <c r="E5205" s="78">
        <f>'Balance N-1'!M5208</f>
        <v>0</v>
      </c>
      <c r="F5205" s="78">
        <f>'Balance N-1'!N5208</f>
        <v>0</v>
      </c>
      <c r="G5205" s="78">
        <f>'Balance N-1'!O5208</f>
        <v>0</v>
      </c>
      <c r="H5205" s="78">
        <f>'Balance N-1'!P5208</f>
        <v>0</v>
      </c>
      <c r="I5205" s="79">
        <f t="shared" si="81"/>
        <v>0</v>
      </c>
    </row>
    <row r="5206" spans="1:9" ht="15.6">
      <c r="A5206" s="85">
        <f>'Balance N-1'!I5209</f>
        <v>0</v>
      </c>
      <c r="B5206" s="75">
        <f>'Balance N-1'!J5209</f>
        <v>0</v>
      </c>
      <c r="C5206" s="78">
        <f>'Balance N-1'!K5209</f>
        <v>0</v>
      </c>
      <c r="D5206" s="78">
        <f>'Balance N-1'!L5209</f>
        <v>0</v>
      </c>
      <c r="E5206" s="78">
        <f>'Balance N-1'!M5209</f>
        <v>0</v>
      </c>
      <c r="F5206" s="78">
        <f>'Balance N-1'!N5209</f>
        <v>0</v>
      </c>
      <c r="G5206" s="78">
        <f>'Balance N-1'!O5209</f>
        <v>0</v>
      </c>
      <c r="H5206" s="78">
        <f>'Balance N-1'!P5209</f>
        <v>0</v>
      </c>
      <c r="I5206" s="79">
        <f t="shared" si="81"/>
        <v>0</v>
      </c>
    </row>
    <row r="5207" spans="1:9" ht="15.6">
      <c r="A5207" s="85">
        <f>'Balance N-1'!I5210</f>
        <v>0</v>
      </c>
      <c r="B5207" s="75">
        <f>'Balance N-1'!J5210</f>
        <v>0</v>
      </c>
      <c r="C5207" s="78">
        <f>'Balance N-1'!K5210</f>
        <v>0</v>
      </c>
      <c r="D5207" s="78">
        <f>'Balance N-1'!L5210</f>
        <v>0</v>
      </c>
      <c r="E5207" s="78">
        <f>'Balance N-1'!M5210</f>
        <v>0</v>
      </c>
      <c r="F5207" s="78">
        <f>'Balance N-1'!N5210</f>
        <v>0</v>
      </c>
      <c r="G5207" s="78">
        <f>'Balance N-1'!O5210</f>
        <v>0</v>
      </c>
      <c r="H5207" s="78">
        <f>'Balance N-1'!P5210</f>
        <v>0</v>
      </c>
      <c r="I5207" s="79">
        <f t="shared" si="81"/>
        <v>0</v>
      </c>
    </row>
    <row r="5208" spans="1:9" ht="15.6">
      <c r="A5208" s="85">
        <f>'Balance N-1'!I5211</f>
        <v>0</v>
      </c>
      <c r="B5208" s="75">
        <f>'Balance N-1'!J5211</f>
        <v>0</v>
      </c>
      <c r="C5208" s="78">
        <f>'Balance N-1'!K5211</f>
        <v>0</v>
      </c>
      <c r="D5208" s="78">
        <f>'Balance N-1'!L5211</f>
        <v>0</v>
      </c>
      <c r="E5208" s="78">
        <f>'Balance N-1'!M5211</f>
        <v>0</v>
      </c>
      <c r="F5208" s="78">
        <f>'Balance N-1'!N5211</f>
        <v>0</v>
      </c>
      <c r="G5208" s="78">
        <f>'Balance N-1'!O5211</f>
        <v>0</v>
      </c>
      <c r="H5208" s="78">
        <f>'Balance N-1'!P5211</f>
        <v>0</v>
      </c>
      <c r="I5208" s="79">
        <f t="shared" si="81"/>
        <v>0</v>
      </c>
    </row>
    <row r="5209" spans="1:9" ht="15.6">
      <c r="A5209" s="85">
        <f>'Balance N-1'!I5212</f>
        <v>0</v>
      </c>
      <c r="B5209" s="75">
        <f>'Balance N-1'!J5212</f>
        <v>0</v>
      </c>
      <c r="C5209" s="78">
        <f>'Balance N-1'!K5212</f>
        <v>0</v>
      </c>
      <c r="D5209" s="78">
        <f>'Balance N-1'!L5212</f>
        <v>0</v>
      </c>
      <c r="E5209" s="78">
        <f>'Balance N-1'!M5212</f>
        <v>0</v>
      </c>
      <c r="F5209" s="78">
        <f>'Balance N-1'!N5212</f>
        <v>0</v>
      </c>
      <c r="G5209" s="78">
        <f>'Balance N-1'!O5212</f>
        <v>0</v>
      </c>
      <c r="H5209" s="78">
        <f>'Balance N-1'!P5212</f>
        <v>0</v>
      </c>
      <c r="I5209" s="79">
        <f t="shared" si="81"/>
        <v>0</v>
      </c>
    </row>
    <row r="5210" spans="1:9" ht="15.6">
      <c r="A5210" s="85">
        <f>'Balance N-1'!I5213</f>
        <v>0</v>
      </c>
      <c r="B5210" s="75">
        <f>'Balance N-1'!J5213</f>
        <v>0</v>
      </c>
      <c r="C5210" s="78">
        <f>'Balance N-1'!K5213</f>
        <v>0</v>
      </c>
      <c r="D5210" s="78">
        <f>'Balance N-1'!L5213</f>
        <v>0</v>
      </c>
      <c r="E5210" s="78">
        <f>'Balance N-1'!M5213</f>
        <v>0</v>
      </c>
      <c r="F5210" s="78">
        <f>'Balance N-1'!N5213</f>
        <v>0</v>
      </c>
      <c r="G5210" s="78">
        <f>'Balance N-1'!O5213</f>
        <v>0</v>
      </c>
      <c r="H5210" s="78">
        <f>'Balance N-1'!P5213</f>
        <v>0</v>
      </c>
      <c r="I5210" s="79">
        <f t="shared" si="81"/>
        <v>0</v>
      </c>
    </row>
    <row r="5211" spans="1:9" ht="15.6">
      <c r="A5211" s="85">
        <f>'Balance N-1'!I5214</f>
        <v>0</v>
      </c>
      <c r="B5211" s="75">
        <f>'Balance N-1'!J5214</f>
        <v>0</v>
      </c>
      <c r="C5211" s="78">
        <f>'Balance N-1'!K5214</f>
        <v>0</v>
      </c>
      <c r="D5211" s="78">
        <f>'Balance N-1'!L5214</f>
        <v>0</v>
      </c>
      <c r="E5211" s="78">
        <f>'Balance N-1'!M5214</f>
        <v>0</v>
      </c>
      <c r="F5211" s="78">
        <f>'Balance N-1'!N5214</f>
        <v>0</v>
      </c>
      <c r="G5211" s="78">
        <f>'Balance N-1'!O5214</f>
        <v>0</v>
      </c>
      <c r="H5211" s="78">
        <f>'Balance N-1'!P5214</f>
        <v>0</v>
      </c>
      <c r="I5211" s="79">
        <f t="shared" si="81"/>
        <v>0</v>
      </c>
    </row>
    <row r="5212" spans="1:9" ht="15.6">
      <c r="A5212" s="85">
        <f>'Balance N-1'!I5215</f>
        <v>0</v>
      </c>
      <c r="B5212" s="75">
        <f>'Balance N-1'!J5215</f>
        <v>0</v>
      </c>
      <c r="C5212" s="78">
        <f>'Balance N-1'!K5215</f>
        <v>0</v>
      </c>
      <c r="D5212" s="78">
        <f>'Balance N-1'!L5215</f>
        <v>0</v>
      </c>
      <c r="E5212" s="78">
        <f>'Balance N-1'!M5215</f>
        <v>0</v>
      </c>
      <c r="F5212" s="78">
        <f>'Balance N-1'!N5215</f>
        <v>0</v>
      </c>
      <c r="G5212" s="78">
        <f>'Balance N-1'!O5215</f>
        <v>0</v>
      </c>
      <c r="H5212" s="78">
        <f>'Balance N-1'!P5215</f>
        <v>0</v>
      </c>
      <c r="I5212" s="79">
        <f t="shared" si="81"/>
        <v>0</v>
      </c>
    </row>
    <row r="5213" spans="1:9" ht="15.6">
      <c r="A5213" s="85">
        <f>'Balance N-1'!I5216</f>
        <v>0</v>
      </c>
      <c r="B5213" s="75">
        <f>'Balance N-1'!J5216</f>
        <v>0</v>
      </c>
      <c r="C5213" s="78">
        <f>'Balance N-1'!K5216</f>
        <v>0</v>
      </c>
      <c r="D5213" s="78">
        <f>'Balance N-1'!L5216</f>
        <v>0</v>
      </c>
      <c r="E5213" s="78">
        <f>'Balance N-1'!M5216</f>
        <v>0</v>
      </c>
      <c r="F5213" s="78">
        <f>'Balance N-1'!N5216</f>
        <v>0</v>
      </c>
      <c r="G5213" s="78">
        <f>'Balance N-1'!O5216</f>
        <v>0</v>
      </c>
      <c r="H5213" s="78">
        <f>'Balance N-1'!P5216</f>
        <v>0</v>
      </c>
      <c r="I5213" s="79">
        <f t="shared" si="81"/>
        <v>0</v>
      </c>
    </row>
    <row r="5214" spans="1:9" ht="15.6">
      <c r="A5214" s="85">
        <f>'Balance N-1'!I5217</f>
        <v>0</v>
      </c>
      <c r="B5214" s="75">
        <f>'Balance N-1'!J5217</f>
        <v>0</v>
      </c>
      <c r="C5214" s="78">
        <f>'Balance N-1'!K5217</f>
        <v>0</v>
      </c>
      <c r="D5214" s="78">
        <f>'Balance N-1'!L5217</f>
        <v>0</v>
      </c>
      <c r="E5214" s="78">
        <f>'Balance N-1'!M5217</f>
        <v>0</v>
      </c>
      <c r="F5214" s="78">
        <f>'Balance N-1'!N5217</f>
        <v>0</v>
      </c>
      <c r="G5214" s="78">
        <f>'Balance N-1'!O5217</f>
        <v>0</v>
      </c>
      <c r="H5214" s="78">
        <f>'Balance N-1'!P5217</f>
        <v>0</v>
      </c>
      <c r="I5214" s="79">
        <f t="shared" si="81"/>
        <v>0</v>
      </c>
    </row>
    <row r="5215" spans="1:9" ht="15.6">
      <c r="A5215" s="85">
        <f>'Balance N-1'!I5218</f>
        <v>0</v>
      </c>
      <c r="B5215" s="75">
        <f>'Balance N-1'!J5218</f>
        <v>0</v>
      </c>
      <c r="C5215" s="78">
        <f>'Balance N-1'!K5218</f>
        <v>0</v>
      </c>
      <c r="D5215" s="78">
        <f>'Balance N-1'!L5218</f>
        <v>0</v>
      </c>
      <c r="E5215" s="78">
        <f>'Balance N-1'!M5218</f>
        <v>0</v>
      </c>
      <c r="F5215" s="78">
        <f>'Balance N-1'!N5218</f>
        <v>0</v>
      </c>
      <c r="G5215" s="78">
        <f>'Balance N-1'!O5218</f>
        <v>0</v>
      </c>
      <c r="H5215" s="78">
        <f>'Balance N-1'!P5218</f>
        <v>0</v>
      </c>
      <c r="I5215" s="79">
        <f t="shared" si="81"/>
        <v>0</v>
      </c>
    </row>
    <row r="5216" spans="1:9" ht="15.6">
      <c r="A5216" s="85">
        <f>'Balance N-1'!I5219</f>
        <v>0</v>
      </c>
      <c r="B5216" s="75">
        <f>'Balance N-1'!J5219</f>
        <v>0</v>
      </c>
      <c r="C5216" s="78">
        <f>'Balance N-1'!K5219</f>
        <v>0</v>
      </c>
      <c r="D5216" s="78">
        <f>'Balance N-1'!L5219</f>
        <v>0</v>
      </c>
      <c r="E5216" s="78">
        <f>'Balance N-1'!M5219</f>
        <v>0</v>
      </c>
      <c r="F5216" s="78">
        <f>'Balance N-1'!N5219</f>
        <v>0</v>
      </c>
      <c r="G5216" s="78">
        <f>'Balance N-1'!O5219</f>
        <v>0</v>
      </c>
      <c r="H5216" s="78">
        <f>'Balance N-1'!P5219</f>
        <v>0</v>
      </c>
      <c r="I5216" s="79">
        <f t="shared" si="81"/>
        <v>0</v>
      </c>
    </row>
    <row r="5217" spans="1:9" ht="15.6">
      <c r="A5217" s="85">
        <f>'Balance N-1'!I5220</f>
        <v>0</v>
      </c>
      <c r="B5217" s="75">
        <f>'Balance N-1'!J5220</f>
        <v>0</v>
      </c>
      <c r="C5217" s="78">
        <f>'Balance N-1'!K5220</f>
        <v>0</v>
      </c>
      <c r="D5217" s="78">
        <f>'Balance N-1'!L5220</f>
        <v>0</v>
      </c>
      <c r="E5217" s="78">
        <f>'Balance N-1'!M5220</f>
        <v>0</v>
      </c>
      <c r="F5217" s="78">
        <f>'Balance N-1'!N5220</f>
        <v>0</v>
      </c>
      <c r="G5217" s="78">
        <f>'Balance N-1'!O5220</f>
        <v>0</v>
      </c>
      <c r="H5217" s="78">
        <f>'Balance N-1'!P5220</f>
        <v>0</v>
      </c>
      <c r="I5217" s="79">
        <f t="shared" si="81"/>
        <v>0</v>
      </c>
    </row>
    <row r="5218" spans="1:9" ht="15.6">
      <c r="A5218" s="85">
        <f>'Balance N-1'!I5221</f>
        <v>0</v>
      </c>
      <c r="B5218" s="75">
        <f>'Balance N-1'!J5221</f>
        <v>0</v>
      </c>
      <c r="C5218" s="78">
        <f>'Balance N-1'!K5221</f>
        <v>0</v>
      </c>
      <c r="D5218" s="78">
        <f>'Balance N-1'!L5221</f>
        <v>0</v>
      </c>
      <c r="E5218" s="78">
        <f>'Balance N-1'!M5221</f>
        <v>0</v>
      </c>
      <c r="F5218" s="78">
        <f>'Balance N-1'!N5221</f>
        <v>0</v>
      </c>
      <c r="G5218" s="78">
        <f>'Balance N-1'!O5221</f>
        <v>0</v>
      </c>
      <c r="H5218" s="78">
        <f>'Balance N-1'!P5221</f>
        <v>0</v>
      </c>
      <c r="I5218" s="79">
        <f t="shared" si="81"/>
        <v>0</v>
      </c>
    </row>
    <row r="5219" spans="1:9" ht="15.6">
      <c r="A5219" s="85">
        <f>'Balance N-1'!I5222</f>
        <v>0</v>
      </c>
      <c r="B5219" s="75">
        <f>'Balance N-1'!J5222</f>
        <v>0</v>
      </c>
      <c r="C5219" s="78">
        <f>'Balance N-1'!K5222</f>
        <v>0</v>
      </c>
      <c r="D5219" s="78">
        <f>'Balance N-1'!L5222</f>
        <v>0</v>
      </c>
      <c r="E5219" s="78">
        <f>'Balance N-1'!M5222</f>
        <v>0</v>
      </c>
      <c r="F5219" s="78">
        <f>'Balance N-1'!N5222</f>
        <v>0</v>
      </c>
      <c r="G5219" s="78">
        <f>'Balance N-1'!O5222</f>
        <v>0</v>
      </c>
      <c r="H5219" s="78">
        <f>'Balance N-1'!P5222</f>
        <v>0</v>
      </c>
      <c r="I5219" s="79">
        <f t="shared" si="81"/>
        <v>0</v>
      </c>
    </row>
    <row r="5220" spans="1:9" ht="15.6">
      <c r="A5220" s="85">
        <f>'Balance N-1'!I5223</f>
        <v>0</v>
      </c>
      <c r="B5220" s="75">
        <f>'Balance N-1'!J5223</f>
        <v>0</v>
      </c>
      <c r="C5220" s="78">
        <f>'Balance N-1'!K5223</f>
        <v>0</v>
      </c>
      <c r="D5220" s="78">
        <f>'Balance N-1'!L5223</f>
        <v>0</v>
      </c>
      <c r="E5220" s="78">
        <f>'Balance N-1'!M5223</f>
        <v>0</v>
      </c>
      <c r="F5220" s="78">
        <f>'Balance N-1'!N5223</f>
        <v>0</v>
      </c>
      <c r="G5220" s="78">
        <f>'Balance N-1'!O5223</f>
        <v>0</v>
      </c>
      <c r="H5220" s="78">
        <f>'Balance N-1'!P5223</f>
        <v>0</v>
      </c>
      <c r="I5220" s="79">
        <f t="shared" si="81"/>
        <v>0</v>
      </c>
    </row>
    <row r="5221" spans="1:9" ht="15.6">
      <c r="A5221" s="85">
        <f>'Balance N-1'!I5224</f>
        <v>0</v>
      </c>
      <c r="B5221" s="75">
        <f>'Balance N-1'!J5224</f>
        <v>0</v>
      </c>
      <c r="C5221" s="78">
        <f>'Balance N-1'!K5224</f>
        <v>0</v>
      </c>
      <c r="D5221" s="78">
        <f>'Balance N-1'!L5224</f>
        <v>0</v>
      </c>
      <c r="E5221" s="78">
        <f>'Balance N-1'!M5224</f>
        <v>0</v>
      </c>
      <c r="F5221" s="78">
        <f>'Balance N-1'!N5224</f>
        <v>0</v>
      </c>
      <c r="G5221" s="78">
        <f>'Balance N-1'!O5224</f>
        <v>0</v>
      </c>
      <c r="H5221" s="78">
        <f>'Balance N-1'!P5224</f>
        <v>0</v>
      </c>
      <c r="I5221" s="79">
        <f t="shared" si="81"/>
        <v>0</v>
      </c>
    </row>
    <row r="5222" spans="1:9" ht="15.6">
      <c r="A5222" s="85">
        <f>'Balance N-1'!I5225</f>
        <v>0</v>
      </c>
      <c r="B5222" s="75">
        <f>'Balance N-1'!J5225</f>
        <v>0</v>
      </c>
      <c r="C5222" s="78">
        <f>'Balance N-1'!K5225</f>
        <v>0</v>
      </c>
      <c r="D5222" s="78">
        <f>'Balance N-1'!L5225</f>
        <v>0</v>
      </c>
      <c r="E5222" s="78">
        <f>'Balance N-1'!M5225</f>
        <v>0</v>
      </c>
      <c r="F5222" s="78">
        <f>'Balance N-1'!N5225</f>
        <v>0</v>
      </c>
      <c r="G5222" s="78">
        <f>'Balance N-1'!O5225</f>
        <v>0</v>
      </c>
      <c r="H5222" s="78">
        <f>'Balance N-1'!P5225</f>
        <v>0</v>
      </c>
      <c r="I5222" s="79">
        <f t="shared" si="81"/>
        <v>0</v>
      </c>
    </row>
    <row r="5223" spans="1:9" ht="15.6">
      <c r="A5223" s="85">
        <f>'Balance N-1'!I5226</f>
        <v>0</v>
      </c>
      <c r="B5223" s="75">
        <f>'Balance N-1'!J5226</f>
        <v>0</v>
      </c>
      <c r="C5223" s="78">
        <f>'Balance N-1'!K5226</f>
        <v>0</v>
      </c>
      <c r="D5223" s="78">
        <f>'Balance N-1'!L5226</f>
        <v>0</v>
      </c>
      <c r="E5223" s="78">
        <f>'Balance N-1'!M5226</f>
        <v>0</v>
      </c>
      <c r="F5223" s="78">
        <f>'Balance N-1'!N5226</f>
        <v>0</v>
      </c>
      <c r="G5223" s="78">
        <f>'Balance N-1'!O5226</f>
        <v>0</v>
      </c>
      <c r="H5223" s="78">
        <f>'Balance N-1'!P5226</f>
        <v>0</v>
      </c>
      <c r="I5223" s="79">
        <f t="shared" si="81"/>
        <v>0</v>
      </c>
    </row>
    <row r="5224" spans="1:9" ht="15.6">
      <c r="A5224" s="85">
        <f>'Balance N-1'!I5227</f>
        <v>0</v>
      </c>
      <c r="B5224" s="75">
        <f>'Balance N-1'!J5227</f>
        <v>0</v>
      </c>
      <c r="C5224" s="78">
        <f>'Balance N-1'!K5227</f>
        <v>0</v>
      </c>
      <c r="D5224" s="78">
        <f>'Balance N-1'!L5227</f>
        <v>0</v>
      </c>
      <c r="E5224" s="78">
        <f>'Balance N-1'!M5227</f>
        <v>0</v>
      </c>
      <c r="F5224" s="78">
        <f>'Balance N-1'!N5227</f>
        <v>0</v>
      </c>
      <c r="G5224" s="78">
        <f>'Balance N-1'!O5227</f>
        <v>0</v>
      </c>
      <c r="H5224" s="78">
        <f>'Balance N-1'!P5227</f>
        <v>0</v>
      </c>
      <c r="I5224" s="79">
        <f t="shared" si="81"/>
        <v>0</v>
      </c>
    </row>
    <row r="5225" spans="1:9" ht="15.6">
      <c r="A5225" s="85">
        <f>'Balance N-1'!I5228</f>
        <v>0</v>
      </c>
      <c r="B5225" s="75">
        <f>'Balance N-1'!J5228</f>
        <v>0</v>
      </c>
      <c r="C5225" s="78">
        <f>'Balance N-1'!K5228</f>
        <v>0</v>
      </c>
      <c r="D5225" s="78">
        <f>'Balance N-1'!L5228</f>
        <v>0</v>
      </c>
      <c r="E5225" s="78">
        <f>'Balance N-1'!M5228</f>
        <v>0</v>
      </c>
      <c r="F5225" s="78">
        <f>'Balance N-1'!N5228</f>
        <v>0</v>
      </c>
      <c r="G5225" s="78">
        <f>'Balance N-1'!O5228</f>
        <v>0</v>
      </c>
      <c r="H5225" s="78">
        <f>'Balance N-1'!P5228</f>
        <v>0</v>
      </c>
      <c r="I5225" s="79">
        <f t="shared" si="81"/>
        <v>0</v>
      </c>
    </row>
    <row r="5226" spans="1:9" ht="15.6">
      <c r="A5226" s="85">
        <f>'Balance N-1'!I5229</f>
        <v>0</v>
      </c>
      <c r="B5226" s="75">
        <f>'Balance N-1'!J5229</f>
        <v>0</v>
      </c>
      <c r="C5226" s="78">
        <f>'Balance N-1'!K5229</f>
        <v>0</v>
      </c>
      <c r="D5226" s="78">
        <f>'Balance N-1'!L5229</f>
        <v>0</v>
      </c>
      <c r="E5226" s="78">
        <f>'Balance N-1'!M5229</f>
        <v>0</v>
      </c>
      <c r="F5226" s="78">
        <f>'Balance N-1'!N5229</f>
        <v>0</v>
      </c>
      <c r="G5226" s="78">
        <f>'Balance N-1'!O5229</f>
        <v>0</v>
      </c>
      <c r="H5226" s="78">
        <f>'Balance N-1'!P5229</f>
        <v>0</v>
      </c>
      <c r="I5226" s="79">
        <f t="shared" si="81"/>
        <v>0</v>
      </c>
    </row>
    <row r="5227" spans="1:9" ht="15.6">
      <c r="A5227" s="85">
        <f>'Balance N-1'!I5230</f>
        <v>0</v>
      </c>
      <c r="B5227" s="75">
        <f>'Balance N-1'!J5230</f>
        <v>0</v>
      </c>
      <c r="C5227" s="78">
        <f>'Balance N-1'!K5230</f>
        <v>0</v>
      </c>
      <c r="D5227" s="78">
        <f>'Balance N-1'!L5230</f>
        <v>0</v>
      </c>
      <c r="E5227" s="78">
        <f>'Balance N-1'!M5230</f>
        <v>0</v>
      </c>
      <c r="F5227" s="78">
        <f>'Balance N-1'!N5230</f>
        <v>0</v>
      </c>
      <c r="G5227" s="78">
        <f>'Balance N-1'!O5230</f>
        <v>0</v>
      </c>
      <c r="H5227" s="78">
        <f>'Balance N-1'!P5230</f>
        <v>0</v>
      </c>
      <c r="I5227" s="79">
        <f t="shared" si="81"/>
        <v>0</v>
      </c>
    </row>
    <row r="5228" spans="1:9" ht="15.6">
      <c r="A5228" s="85">
        <f>'Balance N-1'!I5231</f>
        <v>0</v>
      </c>
      <c r="B5228" s="75">
        <f>'Balance N-1'!J5231</f>
        <v>0</v>
      </c>
      <c r="C5228" s="78">
        <f>'Balance N-1'!K5231</f>
        <v>0</v>
      </c>
      <c r="D5228" s="78">
        <f>'Balance N-1'!L5231</f>
        <v>0</v>
      </c>
      <c r="E5228" s="78">
        <f>'Balance N-1'!M5231</f>
        <v>0</v>
      </c>
      <c r="F5228" s="78">
        <f>'Balance N-1'!N5231</f>
        <v>0</v>
      </c>
      <c r="G5228" s="78">
        <f>'Balance N-1'!O5231</f>
        <v>0</v>
      </c>
      <c r="H5228" s="78">
        <f>'Balance N-1'!P5231</f>
        <v>0</v>
      </c>
      <c r="I5228" s="79">
        <f t="shared" si="81"/>
        <v>0</v>
      </c>
    </row>
    <row r="5229" spans="1:9" ht="15.6">
      <c r="A5229" s="85">
        <f>'Balance N-1'!I5232</f>
        <v>0</v>
      </c>
      <c r="B5229" s="75">
        <f>'Balance N-1'!J5232</f>
        <v>0</v>
      </c>
      <c r="C5229" s="78">
        <f>'Balance N-1'!K5232</f>
        <v>0</v>
      </c>
      <c r="D5229" s="78">
        <f>'Balance N-1'!L5232</f>
        <v>0</v>
      </c>
      <c r="E5229" s="78">
        <f>'Balance N-1'!M5232</f>
        <v>0</v>
      </c>
      <c r="F5229" s="78">
        <f>'Balance N-1'!N5232</f>
        <v>0</v>
      </c>
      <c r="G5229" s="78">
        <f>'Balance N-1'!O5232</f>
        <v>0</v>
      </c>
      <c r="H5229" s="78">
        <f>'Balance N-1'!P5232</f>
        <v>0</v>
      </c>
      <c r="I5229" s="79">
        <f t="shared" si="81"/>
        <v>0</v>
      </c>
    </row>
    <row r="5230" spans="1:9" ht="15.6">
      <c r="A5230" s="85">
        <f>'Balance N-1'!I5233</f>
        <v>0</v>
      </c>
      <c r="B5230" s="75">
        <f>'Balance N-1'!J5233</f>
        <v>0</v>
      </c>
      <c r="C5230" s="78">
        <f>'Balance N-1'!K5233</f>
        <v>0</v>
      </c>
      <c r="D5230" s="78">
        <f>'Balance N-1'!L5233</f>
        <v>0</v>
      </c>
      <c r="E5230" s="78">
        <f>'Balance N-1'!M5233</f>
        <v>0</v>
      </c>
      <c r="F5230" s="78">
        <f>'Balance N-1'!N5233</f>
        <v>0</v>
      </c>
      <c r="G5230" s="78">
        <f>'Balance N-1'!O5233</f>
        <v>0</v>
      </c>
      <c r="H5230" s="78">
        <f>'Balance N-1'!P5233</f>
        <v>0</v>
      </c>
      <c r="I5230" s="79">
        <f t="shared" si="81"/>
        <v>0</v>
      </c>
    </row>
    <row r="5231" spans="1:9" ht="15.6">
      <c r="A5231" s="85">
        <f>'Balance N-1'!I5234</f>
        <v>0</v>
      </c>
      <c r="B5231" s="75">
        <f>'Balance N-1'!J5234</f>
        <v>0</v>
      </c>
      <c r="C5231" s="78">
        <f>'Balance N-1'!K5234</f>
        <v>0</v>
      </c>
      <c r="D5231" s="78">
        <f>'Balance N-1'!L5234</f>
        <v>0</v>
      </c>
      <c r="E5231" s="78">
        <f>'Balance N-1'!M5234</f>
        <v>0</v>
      </c>
      <c r="F5231" s="78">
        <f>'Balance N-1'!N5234</f>
        <v>0</v>
      </c>
      <c r="G5231" s="78">
        <f>'Balance N-1'!O5234</f>
        <v>0</v>
      </c>
      <c r="H5231" s="78">
        <f>'Balance N-1'!P5234</f>
        <v>0</v>
      </c>
      <c r="I5231" s="79">
        <f t="shared" si="81"/>
        <v>0</v>
      </c>
    </row>
    <row r="5232" spans="1:9" ht="15.6">
      <c r="A5232" s="85">
        <f>'Balance N-1'!I5235</f>
        <v>0</v>
      </c>
      <c r="B5232" s="75">
        <f>'Balance N-1'!J5235</f>
        <v>0</v>
      </c>
      <c r="C5232" s="78">
        <f>'Balance N-1'!K5235</f>
        <v>0</v>
      </c>
      <c r="D5232" s="78">
        <f>'Balance N-1'!L5235</f>
        <v>0</v>
      </c>
      <c r="E5232" s="78">
        <f>'Balance N-1'!M5235</f>
        <v>0</v>
      </c>
      <c r="F5232" s="78">
        <f>'Balance N-1'!N5235</f>
        <v>0</v>
      </c>
      <c r="G5232" s="78">
        <f>'Balance N-1'!O5235</f>
        <v>0</v>
      </c>
      <c r="H5232" s="78">
        <f>'Balance N-1'!P5235</f>
        <v>0</v>
      </c>
      <c r="I5232" s="79">
        <f t="shared" si="81"/>
        <v>0</v>
      </c>
    </row>
    <row r="5233" spans="1:9" ht="15.6">
      <c r="A5233" s="85">
        <f>'Balance N-1'!I5236</f>
        <v>0</v>
      </c>
      <c r="B5233" s="75">
        <f>'Balance N-1'!J5236</f>
        <v>0</v>
      </c>
      <c r="C5233" s="78">
        <f>'Balance N-1'!K5236</f>
        <v>0</v>
      </c>
      <c r="D5233" s="78">
        <f>'Balance N-1'!L5236</f>
        <v>0</v>
      </c>
      <c r="E5233" s="78">
        <f>'Balance N-1'!M5236</f>
        <v>0</v>
      </c>
      <c r="F5233" s="78">
        <f>'Balance N-1'!N5236</f>
        <v>0</v>
      </c>
      <c r="G5233" s="78">
        <f>'Balance N-1'!O5236</f>
        <v>0</v>
      </c>
      <c r="H5233" s="78">
        <f>'Balance N-1'!P5236</f>
        <v>0</v>
      </c>
      <c r="I5233" s="79">
        <f t="shared" si="81"/>
        <v>0</v>
      </c>
    </row>
    <row r="5234" spans="1:9" ht="15.6">
      <c r="A5234" s="85">
        <f>'Balance N-1'!I5237</f>
        <v>0</v>
      </c>
      <c r="B5234" s="75">
        <f>'Balance N-1'!J5237</f>
        <v>0</v>
      </c>
      <c r="C5234" s="78">
        <f>'Balance N-1'!K5237</f>
        <v>0</v>
      </c>
      <c r="D5234" s="78">
        <f>'Balance N-1'!L5237</f>
        <v>0</v>
      </c>
      <c r="E5234" s="78">
        <f>'Balance N-1'!M5237</f>
        <v>0</v>
      </c>
      <c r="F5234" s="78">
        <f>'Balance N-1'!N5237</f>
        <v>0</v>
      </c>
      <c r="G5234" s="78">
        <f>'Balance N-1'!O5237</f>
        <v>0</v>
      </c>
      <c r="H5234" s="78">
        <f>'Balance N-1'!P5237</f>
        <v>0</v>
      </c>
      <c r="I5234" s="79">
        <f t="shared" si="81"/>
        <v>0</v>
      </c>
    </row>
    <row r="5235" spans="1:9" ht="15.6">
      <c r="A5235" s="85">
        <f>'Balance N-1'!I5238</f>
        <v>0</v>
      </c>
      <c r="B5235" s="75">
        <f>'Balance N-1'!J5238</f>
        <v>0</v>
      </c>
      <c r="C5235" s="78">
        <f>'Balance N-1'!K5238</f>
        <v>0</v>
      </c>
      <c r="D5235" s="78">
        <f>'Balance N-1'!L5238</f>
        <v>0</v>
      </c>
      <c r="E5235" s="78">
        <f>'Balance N-1'!M5238</f>
        <v>0</v>
      </c>
      <c r="F5235" s="78">
        <f>'Balance N-1'!N5238</f>
        <v>0</v>
      </c>
      <c r="G5235" s="78">
        <f>'Balance N-1'!O5238</f>
        <v>0</v>
      </c>
      <c r="H5235" s="78">
        <f>'Balance N-1'!P5238</f>
        <v>0</v>
      </c>
      <c r="I5235" s="79">
        <f t="shared" si="81"/>
        <v>0</v>
      </c>
    </row>
    <row r="5236" spans="1:9" ht="15.6">
      <c r="A5236" s="85">
        <f>'Balance N-1'!I5239</f>
        <v>0</v>
      </c>
      <c r="B5236" s="75">
        <f>'Balance N-1'!J5239</f>
        <v>0</v>
      </c>
      <c r="C5236" s="78">
        <f>'Balance N-1'!K5239</f>
        <v>0</v>
      </c>
      <c r="D5236" s="78">
        <f>'Balance N-1'!L5239</f>
        <v>0</v>
      </c>
      <c r="E5236" s="78">
        <f>'Balance N-1'!M5239</f>
        <v>0</v>
      </c>
      <c r="F5236" s="78">
        <f>'Balance N-1'!N5239</f>
        <v>0</v>
      </c>
      <c r="G5236" s="78">
        <f>'Balance N-1'!O5239</f>
        <v>0</v>
      </c>
      <c r="H5236" s="78">
        <f>'Balance N-1'!P5239</f>
        <v>0</v>
      </c>
      <c r="I5236" s="79">
        <f t="shared" si="81"/>
        <v>0</v>
      </c>
    </row>
    <row r="5237" spans="1:9" ht="15.6">
      <c r="A5237" s="85">
        <f>'Balance N-1'!I5240</f>
        <v>0</v>
      </c>
      <c r="B5237" s="75">
        <f>'Balance N-1'!J5240</f>
        <v>0</v>
      </c>
      <c r="C5237" s="78">
        <f>'Balance N-1'!K5240</f>
        <v>0</v>
      </c>
      <c r="D5237" s="78">
        <f>'Balance N-1'!L5240</f>
        <v>0</v>
      </c>
      <c r="E5237" s="78">
        <f>'Balance N-1'!M5240</f>
        <v>0</v>
      </c>
      <c r="F5237" s="78">
        <f>'Balance N-1'!N5240</f>
        <v>0</v>
      </c>
      <c r="G5237" s="78">
        <f>'Balance N-1'!O5240</f>
        <v>0</v>
      </c>
      <c r="H5237" s="78">
        <f>'Balance N-1'!P5240</f>
        <v>0</v>
      </c>
      <c r="I5237" s="79">
        <f t="shared" si="81"/>
        <v>0</v>
      </c>
    </row>
    <row r="5238" spans="1:9" ht="15.6">
      <c r="A5238" s="85">
        <f>'Balance N-1'!I5241</f>
        <v>0</v>
      </c>
      <c r="B5238" s="75">
        <f>'Balance N-1'!J5241</f>
        <v>0</v>
      </c>
      <c r="C5238" s="78">
        <f>'Balance N-1'!K5241</f>
        <v>0</v>
      </c>
      <c r="D5238" s="78">
        <f>'Balance N-1'!L5241</f>
        <v>0</v>
      </c>
      <c r="E5238" s="78">
        <f>'Balance N-1'!M5241</f>
        <v>0</v>
      </c>
      <c r="F5238" s="78">
        <f>'Balance N-1'!N5241</f>
        <v>0</v>
      </c>
      <c r="G5238" s="78">
        <f>'Balance N-1'!O5241</f>
        <v>0</v>
      </c>
      <c r="H5238" s="78">
        <f>'Balance N-1'!P5241</f>
        <v>0</v>
      </c>
      <c r="I5238" s="79">
        <f t="shared" si="81"/>
        <v>0</v>
      </c>
    </row>
    <row r="5239" spans="1:9" ht="15.6">
      <c r="A5239" s="85">
        <f>'Balance N-1'!I5242</f>
        <v>0</v>
      </c>
      <c r="B5239" s="75">
        <f>'Balance N-1'!J5242</f>
        <v>0</v>
      </c>
      <c r="C5239" s="78">
        <f>'Balance N-1'!K5242</f>
        <v>0</v>
      </c>
      <c r="D5239" s="78">
        <f>'Balance N-1'!L5242</f>
        <v>0</v>
      </c>
      <c r="E5239" s="78">
        <f>'Balance N-1'!M5242</f>
        <v>0</v>
      </c>
      <c r="F5239" s="78">
        <f>'Balance N-1'!N5242</f>
        <v>0</v>
      </c>
      <c r="G5239" s="78">
        <f>'Balance N-1'!O5242</f>
        <v>0</v>
      </c>
      <c r="H5239" s="78">
        <f>'Balance N-1'!P5242</f>
        <v>0</v>
      </c>
      <c r="I5239" s="79">
        <f t="shared" si="81"/>
        <v>0</v>
      </c>
    </row>
    <row r="5240" spans="1:9" ht="15.6">
      <c r="A5240" s="85">
        <f>'Balance N-1'!I5243</f>
        <v>0</v>
      </c>
      <c r="B5240" s="75">
        <f>'Balance N-1'!J5243</f>
        <v>0</v>
      </c>
      <c r="C5240" s="78">
        <f>'Balance N-1'!K5243</f>
        <v>0</v>
      </c>
      <c r="D5240" s="78">
        <f>'Balance N-1'!L5243</f>
        <v>0</v>
      </c>
      <c r="E5240" s="78">
        <f>'Balance N-1'!M5243</f>
        <v>0</v>
      </c>
      <c r="F5240" s="78">
        <f>'Balance N-1'!N5243</f>
        <v>0</v>
      </c>
      <c r="G5240" s="78">
        <f>'Balance N-1'!O5243</f>
        <v>0</v>
      </c>
      <c r="H5240" s="78">
        <f>'Balance N-1'!P5243</f>
        <v>0</v>
      </c>
      <c r="I5240" s="79">
        <f t="shared" si="81"/>
        <v>0</v>
      </c>
    </row>
    <row r="5241" spans="1:9" ht="15.6">
      <c r="A5241" s="85">
        <f>'Balance N-1'!I5244</f>
        <v>0</v>
      </c>
      <c r="B5241" s="75">
        <f>'Balance N-1'!J5244</f>
        <v>0</v>
      </c>
      <c r="C5241" s="78">
        <f>'Balance N-1'!K5244</f>
        <v>0</v>
      </c>
      <c r="D5241" s="78">
        <f>'Balance N-1'!L5244</f>
        <v>0</v>
      </c>
      <c r="E5241" s="78">
        <f>'Balance N-1'!M5244</f>
        <v>0</v>
      </c>
      <c r="F5241" s="78">
        <f>'Balance N-1'!N5244</f>
        <v>0</v>
      </c>
      <c r="G5241" s="78">
        <f>'Balance N-1'!O5244</f>
        <v>0</v>
      </c>
      <c r="H5241" s="78">
        <f>'Balance N-1'!P5244</f>
        <v>0</v>
      </c>
      <c r="I5241" s="79">
        <f t="shared" si="81"/>
        <v>0</v>
      </c>
    </row>
    <row r="5242" spans="1:9" ht="15.6">
      <c r="A5242" s="85">
        <f>'Balance N-1'!I5245</f>
        <v>0</v>
      </c>
      <c r="B5242" s="75">
        <f>'Balance N-1'!J5245</f>
        <v>0</v>
      </c>
      <c r="C5242" s="78">
        <f>'Balance N-1'!K5245</f>
        <v>0</v>
      </c>
      <c r="D5242" s="78">
        <f>'Balance N-1'!L5245</f>
        <v>0</v>
      </c>
      <c r="E5242" s="78">
        <f>'Balance N-1'!M5245</f>
        <v>0</v>
      </c>
      <c r="F5242" s="78">
        <f>'Balance N-1'!N5245</f>
        <v>0</v>
      </c>
      <c r="G5242" s="78">
        <f>'Balance N-1'!O5245</f>
        <v>0</v>
      </c>
      <c r="H5242" s="78">
        <f>'Balance N-1'!P5245</f>
        <v>0</v>
      </c>
      <c r="I5242" s="79">
        <f t="shared" si="81"/>
        <v>0</v>
      </c>
    </row>
    <row r="5243" spans="1:9" ht="15.6">
      <c r="A5243" s="85">
        <f>'Balance N-1'!I5246</f>
        <v>0</v>
      </c>
      <c r="B5243" s="75">
        <f>'Balance N-1'!J5246</f>
        <v>0</v>
      </c>
      <c r="C5243" s="78">
        <f>'Balance N-1'!K5246</f>
        <v>0</v>
      </c>
      <c r="D5243" s="78">
        <f>'Balance N-1'!L5246</f>
        <v>0</v>
      </c>
      <c r="E5243" s="78">
        <f>'Balance N-1'!M5246</f>
        <v>0</v>
      </c>
      <c r="F5243" s="78">
        <f>'Balance N-1'!N5246</f>
        <v>0</v>
      </c>
      <c r="G5243" s="78">
        <f>'Balance N-1'!O5246</f>
        <v>0</v>
      </c>
      <c r="H5243" s="78">
        <f>'Balance N-1'!P5246</f>
        <v>0</v>
      </c>
      <c r="I5243" s="79">
        <f t="shared" si="81"/>
        <v>0</v>
      </c>
    </row>
    <row r="5244" spans="1:9" ht="15.6">
      <c r="A5244" s="85">
        <f>'Balance N-1'!I5247</f>
        <v>0</v>
      </c>
      <c r="B5244" s="75">
        <f>'Balance N-1'!J5247</f>
        <v>0</v>
      </c>
      <c r="C5244" s="78">
        <f>'Balance N-1'!K5247</f>
        <v>0</v>
      </c>
      <c r="D5244" s="78">
        <f>'Balance N-1'!L5247</f>
        <v>0</v>
      </c>
      <c r="E5244" s="78">
        <f>'Balance N-1'!M5247</f>
        <v>0</v>
      </c>
      <c r="F5244" s="78">
        <f>'Balance N-1'!N5247</f>
        <v>0</v>
      </c>
      <c r="G5244" s="78">
        <f>'Balance N-1'!O5247</f>
        <v>0</v>
      </c>
      <c r="H5244" s="78">
        <f>'Balance N-1'!P5247</f>
        <v>0</v>
      </c>
      <c r="I5244" s="79">
        <f t="shared" si="81"/>
        <v>0</v>
      </c>
    </row>
    <row r="5245" spans="1:9" ht="15.6">
      <c r="A5245" s="85">
        <f>'Balance N-1'!I5248</f>
        <v>0</v>
      </c>
      <c r="B5245" s="75">
        <f>'Balance N-1'!J5248</f>
        <v>0</v>
      </c>
      <c r="C5245" s="78">
        <f>'Balance N-1'!K5248</f>
        <v>0</v>
      </c>
      <c r="D5245" s="78">
        <f>'Balance N-1'!L5248</f>
        <v>0</v>
      </c>
      <c r="E5245" s="78">
        <f>'Balance N-1'!M5248</f>
        <v>0</v>
      </c>
      <c r="F5245" s="78">
        <f>'Balance N-1'!N5248</f>
        <v>0</v>
      </c>
      <c r="G5245" s="78">
        <f>'Balance N-1'!O5248</f>
        <v>0</v>
      </c>
      <c r="H5245" s="78">
        <f>'Balance N-1'!P5248</f>
        <v>0</v>
      </c>
      <c r="I5245" s="79">
        <f t="shared" si="81"/>
        <v>0</v>
      </c>
    </row>
    <row r="5246" spans="1:9" ht="15.6">
      <c r="A5246" s="85">
        <f>'Balance N-1'!I5249</f>
        <v>0</v>
      </c>
      <c r="B5246" s="75">
        <f>'Balance N-1'!J5249</f>
        <v>0</v>
      </c>
      <c r="C5246" s="78">
        <f>'Balance N-1'!K5249</f>
        <v>0</v>
      </c>
      <c r="D5246" s="78">
        <f>'Balance N-1'!L5249</f>
        <v>0</v>
      </c>
      <c r="E5246" s="78">
        <f>'Balance N-1'!M5249</f>
        <v>0</v>
      </c>
      <c r="F5246" s="78">
        <f>'Balance N-1'!N5249</f>
        <v>0</v>
      </c>
      <c r="G5246" s="78">
        <f>'Balance N-1'!O5249</f>
        <v>0</v>
      </c>
      <c r="H5246" s="78">
        <f>'Balance N-1'!P5249</f>
        <v>0</v>
      </c>
      <c r="I5246" s="79">
        <f t="shared" si="81"/>
        <v>0</v>
      </c>
    </row>
    <row r="5247" spans="1:9" ht="15.6">
      <c r="A5247" s="85">
        <f>'Balance N-1'!I5250</f>
        <v>0</v>
      </c>
      <c r="B5247" s="75">
        <f>'Balance N-1'!J5250</f>
        <v>0</v>
      </c>
      <c r="C5247" s="78">
        <f>'Balance N-1'!K5250</f>
        <v>0</v>
      </c>
      <c r="D5247" s="78">
        <f>'Balance N-1'!L5250</f>
        <v>0</v>
      </c>
      <c r="E5247" s="78">
        <f>'Balance N-1'!M5250</f>
        <v>0</v>
      </c>
      <c r="F5247" s="78">
        <f>'Balance N-1'!N5250</f>
        <v>0</v>
      </c>
      <c r="G5247" s="78">
        <f>'Balance N-1'!O5250</f>
        <v>0</v>
      </c>
      <c r="H5247" s="78">
        <f>'Balance N-1'!P5250</f>
        <v>0</v>
      </c>
      <c r="I5247" s="79">
        <f t="shared" si="81"/>
        <v>0</v>
      </c>
    </row>
    <row r="5248" spans="1:9" ht="15.6">
      <c r="A5248" s="85">
        <f>'Balance N-1'!I5251</f>
        <v>0</v>
      </c>
      <c r="B5248" s="75">
        <f>'Balance N-1'!J5251</f>
        <v>0</v>
      </c>
      <c r="C5248" s="78">
        <f>'Balance N-1'!K5251</f>
        <v>0</v>
      </c>
      <c r="D5248" s="78">
        <f>'Balance N-1'!L5251</f>
        <v>0</v>
      </c>
      <c r="E5248" s="78">
        <f>'Balance N-1'!M5251</f>
        <v>0</v>
      </c>
      <c r="F5248" s="78">
        <f>'Balance N-1'!N5251</f>
        <v>0</v>
      </c>
      <c r="G5248" s="78">
        <f>'Balance N-1'!O5251</f>
        <v>0</v>
      </c>
      <c r="H5248" s="78">
        <f>'Balance N-1'!P5251</f>
        <v>0</v>
      </c>
      <c r="I5248" s="79">
        <f t="shared" si="81"/>
        <v>0</v>
      </c>
    </row>
    <row r="5249" spans="1:9" ht="15.6">
      <c r="A5249" s="85">
        <f>'Balance N-1'!I5252</f>
        <v>0</v>
      </c>
      <c r="B5249" s="75">
        <f>'Balance N-1'!J5252</f>
        <v>0</v>
      </c>
      <c r="C5249" s="78">
        <f>'Balance N-1'!K5252</f>
        <v>0</v>
      </c>
      <c r="D5249" s="78">
        <f>'Balance N-1'!L5252</f>
        <v>0</v>
      </c>
      <c r="E5249" s="78">
        <f>'Balance N-1'!M5252</f>
        <v>0</v>
      </c>
      <c r="F5249" s="78">
        <f>'Balance N-1'!N5252</f>
        <v>0</v>
      </c>
      <c r="G5249" s="78">
        <f>'Balance N-1'!O5252</f>
        <v>0</v>
      </c>
      <c r="H5249" s="78">
        <f>'Balance N-1'!P5252</f>
        <v>0</v>
      </c>
      <c r="I5249" s="79">
        <f t="shared" si="81"/>
        <v>0</v>
      </c>
    </row>
    <row r="5250" spans="1:9" ht="15.6">
      <c r="A5250" s="85">
        <f>'Balance N-1'!I5253</f>
        <v>0</v>
      </c>
      <c r="B5250" s="75">
        <f>'Balance N-1'!J5253</f>
        <v>0</v>
      </c>
      <c r="C5250" s="78">
        <f>'Balance N-1'!K5253</f>
        <v>0</v>
      </c>
      <c r="D5250" s="78">
        <f>'Balance N-1'!L5253</f>
        <v>0</v>
      </c>
      <c r="E5250" s="78">
        <f>'Balance N-1'!M5253</f>
        <v>0</v>
      </c>
      <c r="F5250" s="78">
        <f>'Balance N-1'!N5253</f>
        <v>0</v>
      </c>
      <c r="G5250" s="78">
        <f>'Balance N-1'!O5253</f>
        <v>0</v>
      </c>
      <c r="H5250" s="78">
        <f>'Balance N-1'!P5253</f>
        <v>0</v>
      </c>
      <c r="I5250" s="79">
        <f t="shared" si="81"/>
        <v>0</v>
      </c>
    </row>
    <row r="5251" spans="1:9" ht="15.6">
      <c r="A5251" s="85">
        <f>'Balance N-1'!I5254</f>
        <v>0</v>
      </c>
      <c r="B5251" s="75">
        <f>'Balance N-1'!J5254</f>
        <v>0</v>
      </c>
      <c r="C5251" s="78">
        <f>'Balance N-1'!K5254</f>
        <v>0</v>
      </c>
      <c r="D5251" s="78">
        <f>'Balance N-1'!L5254</f>
        <v>0</v>
      </c>
      <c r="E5251" s="78">
        <f>'Balance N-1'!M5254</f>
        <v>0</v>
      </c>
      <c r="F5251" s="78">
        <f>'Balance N-1'!N5254</f>
        <v>0</v>
      </c>
      <c r="G5251" s="78">
        <f>'Balance N-1'!O5254</f>
        <v>0</v>
      </c>
      <c r="H5251" s="78">
        <f>'Balance N-1'!P5254</f>
        <v>0</v>
      </c>
      <c r="I5251" s="79">
        <f t="shared" ref="I5251:I5314" si="82">(C5251-D5251)+(E5251-F5251)-(G5251-H5251)</f>
        <v>0</v>
      </c>
    </row>
    <row r="5252" spans="1:9" ht="15.6">
      <c r="A5252" s="85">
        <f>'Balance N-1'!I5255</f>
        <v>0</v>
      </c>
      <c r="B5252" s="75">
        <f>'Balance N-1'!J5255</f>
        <v>0</v>
      </c>
      <c r="C5252" s="78">
        <f>'Balance N-1'!K5255</f>
        <v>0</v>
      </c>
      <c r="D5252" s="78">
        <f>'Balance N-1'!L5255</f>
        <v>0</v>
      </c>
      <c r="E5252" s="78">
        <f>'Balance N-1'!M5255</f>
        <v>0</v>
      </c>
      <c r="F5252" s="78">
        <f>'Balance N-1'!N5255</f>
        <v>0</v>
      </c>
      <c r="G5252" s="78">
        <f>'Balance N-1'!O5255</f>
        <v>0</v>
      </c>
      <c r="H5252" s="78">
        <f>'Balance N-1'!P5255</f>
        <v>0</v>
      </c>
      <c r="I5252" s="79">
        <f t="shared" si="82"/>
        <v>0</v>
      </c>
    </row>
    <row r="5253" spans="1:9" ht="15.6">
      <c r="A5253" s="85">
        <f>'Balance N-1'!I5256</f>
        <v>0</v>
      </c>
      <c r="B5253" s="75">
        <f>'Balance N-1'!J5256</f>
        <v>0</v>
      </c>
      <c r="C5253" s="78">
        <f>'Balance N-1'!K5256</f>
        <v>0</v>
      </c>
      <c r="D5253" s="78">
        <f>'Balance N-1'!L5256</f>
        <v>0</v>
      </c>
      <c r="E5253" s="78">
        <f>'Balance N-1'!M5256</f>
        <v>0</v>
      </c>
      <c r="F5253" s="78">
        <f>'Balance N-1'!N5256</f>
        <v>0</v>
      </c>
      <c r="G5253" s="78">
        <f>'Balance N-1'!O5256</f>
        <v>0</v>
      </c>
      <c r="H5253" s="78">
        <f>'Balance N-1'!P5256</f>
        <v>0</v>
      </c>
      <c r="I5253" s="79">
        <f t="shared" si="82"/>
        <v>0</v>
      </c>
    </row>
    <row r="5254" spans="1:9" ht="15.6">
      <c r="A5254" s="85">
        <f>'Balance N-1'!I5257</f>
        <v>0</v>
      </c>
      <c r="B5254" s="75">
        <f>'Balance N-1'!J5257</f>
        <v>0</v>
      </c>
      <c r="C5254" s="78">
        <f>'Balance N-1'!K5257</f>
        <v>0</v>
      </c>
      <c r="D5254" s="78">
        <f>'Balance N-1'!L5257</f>
        <v>0</v>
      </c>
      <c r="E5254" s="78">
        <f>'Balance N-1'!M5257</f>
        <v>0</v>
      </c>
      <c r="F5254" s="78">
        <f>'Balance N-1'!N5257</f>
        <v>0</v>
      </c>
      <c r="G5254" s="78">
        <f>'Balance N-1'!O5257</f>
        <v>0</v>
      </c>
      <c r="H5254" s="78">
        <f>'Balance N-1'!P5257</f>
        <v>0</v>
      </c>
      <c r="I5254" s="79">
        <f t="shared" si="82"/>
        <v>0</v>
      </c>
    </row>
    <row r="5255" spans="1:9" ht="15.6">
      <c r="A5255" s="85">
        <f>'Balance N-1'!I5258</f>
        <v>0</v>
      </c>
      <c r="B5255" s="75">
        <f>'Balance N-1'!J5258</f>
        <v>0</v>
      </c>
      <c r="C5255" s="78">
        <f>'Balance N-1'!K5258</f>
        <v>0</v>
      </c>
      <c r="D5255" s="78">
        <f>'Balance N-1'!L5258</f>
        <v>0</v>
      </c>
      <c r="E5255" s="78">
        <f>'Balance N-1'!M5258</f>
        <v>0</v>
      </c>
      <c r="F5255" s="78">
        <f>'Balance N-1'!N5258</f>
        <v>0</v>
      </c>
      <c r="G5255" s="78">
        <f>'Balance N-1'!O5258</f>
        <v>0</v>
      </c>
      <c r="H5255" s="78">
        <f>'Balance N-1'!P5258</f>
        <v>0</v>
      </c>
      <c r="I5255" s="79">
        <f t="shared" si="82"/>
        <v>0</v>
      </c>
    </row>
    <row r="5256" spans="1:9" ht="15.6">
      <c r="A5256" s="85">
        <f>'Balance N-1'!I5259</f>
        <v>0</v>
      </c>
      <c r="B5256" s="75">
        <f>'Balance N-1'!J5259</f>
        <v>0</v>
      </c>
      <c r="C5256" s="78">
        <f>'Balance N-1'!K5259</f>
        <v>0</v>
      </c>
      <c r="D5256" s="78">
        <f>'Balance N-1'!L5259</f>
        <v>0</v>
      </c>
      <c r="E5256" s="78">
        <f>'Balance N-1'!M5259</f>
        <v>0</v>
      </c>
      <c r="F5256" s="78">
        <f>'Balance N-1'!N5259</f>
        <v>0</v>
      </c>
      <c r="G5256" s="78">
        <f>'Balance N-1'!O5259</f>
        <v>0</v>
      </c>
      <c r="H5256" s="78">
        <f>'Balance N-1'!P5259</f>
        <v>0</v>
      </c>
      <c r="I5256" s="79">
        <f t="shared" si="82"/>
        <v>0</v>
      </c>
    </row>
    <row r="5257" spans="1:9" ht="15.6">
      <c r="A5257" s="85">
        <f>'Balance N-1'!I5260</f>
        <v>0</v>
      </c>
      <c r="B5257" s="75">
        <f>'Balance N-1'!J5260</f>
        <v>0</v>
      </c>
      <c r="C5257" s="78">
        <f>'Balance N-1'!K5260</f>
        <v>0</v>
      </c>
      <c r="D5257" s="78">
        <f>'Balance N-1'!L5260</f>
        <v>0</v>
      </c>
      <c r="E5257" s="78">
        <f>'Balance N-1'!M5260</f>
        <v>0</v>
      </c>
      <c r="F5257" s="78">
        <f>'Balance N-1'!N5260</f>
        <v>0</v>
      </c>
      <c r="G5257" s="78">
        <f>'Balance N-1'!O5260</f>
        <v>0</v>
      </c>
      <c r="H5257" s="78">
        <f>'Balance N-1'!P5260</f>
        <v>0</v>
      </c>
      <c r="I5257" s="79">
        <f t="shared" si="82"/>
        <v>0</v>
      </c>
    </row>
    <row r="5258" spans="1:9" ht="15.6">
      <c r="A5258" s="85">
        <f>'Balance N-1'!I5261</f>
        <v>0</v>
      </c>
      <c r="B5258" s="75">
        <f>'Balance N-1'!J5261</f>
        <v>0</v>
      </c>
      <c r="C5258" s="78">
        <f>'Balance N-1'!K5261</f>
        <v>0</v>
      </c>
      <c r="D5258" s="78">
        <f>'Balance N-1'!L5261</f>
        <v>0</v>
      </c>
      <c r="E5258" s="78">
        <f>'Balance N-1'!M5261</f>
        <v>0</v>
      </c>
      <c r="F5258" s="78">
        <f>'Balance N-1'!N5261</f>
        <v>0</v>
      </c>
      <c r="G5258" s="78">
        <f>'Balance N-1'!O5261</f>
        <v>0</v>
      </c>
      <c r="H5258" s="78">
        <f>'Balance N-1'!P5261</f>
        <v>0</v>
      </c>
      <c r="I5258" s="79">
        <f t="shared" si="82"/>
        <v>0</v>
      </c>
    </row>
    <row r="5259" spans="1:9" ht="15.6">
      <c r="A5259" s="85">
        <f>'Balance N-1'!I5262</f>
        <v>0</v>
      </c>
      <c r="B5259" s="75">
        <f>'Balance N-1'!J5262</f>
        <v>0</v>
      </c>
      <c r="C5259" s="78">
        <f>'Balance N-1'!K5262</f>
        <v>0</v>
      </c>
      <c r="D5259" s="78">
        <f>'Balance N-1'!L5262</f>
        <v>0</v>
      </c>
      <c r="E5259" s="78">
        <f>'Balance N-1'!M5262</f>
        <v>0</v>
      </c>
      <c r="F5259" s="78">
        <f>'Balance N-1'!N5262</f>
        <v>0</v>
      </c>
      <c r="G5259" s="78">
        <f>'Balance N-1'!O5262</f>
        <v>0</v>
      </c>
      <c r="H5259" s="78">
        <f>'Balance N-1'!P5262</f>
        <v>0</v>
      </c>
      <c r="I5259" s="79">
        <f t="shared" si="82"/>
        <v>0</v>
      </c>
    </row>
    <row r="5260" spans="1:9" ht="15.6">
      <c r="A5260" s="85">
        <f>'Balance N-1'!I5263</f>
        <v>0</v>
      </c>
      <c r="B5260" s="75">
        <f>'Balance N-1'!J5263</f>
        <v>0</v>
      </c>
      <c r="C5260" s="78">
        <f>'Balance N-1'!K5263</f>
        <v>0</v>
      </c>
      <c r="D5260" s="78">
        <f>'Balance N-1'!L5263</f>
        <v>0</v>
      </c>
      <c r="E5260" s="78">
        <f>'Balance N-1'!M5263</f>
        <v>0</v>
      </c>
      <c r="F5260" s="78">
        <f>'Balance N-1'!N5263</f>
        <v>0</v>
      </c>
      <c r="G5260" s="78">
        <f>'Balance N-1'!O5263</f>
        <v>0</v>
      </c>
      <c r="H5260" s="78">
        <f>'Balance N-1'!P5263</f>
        <v>0</v>
      </c>
      <c r="I5260" s="79">
        <f t="shared" si="82"/>
        <v>0</v>
      </c>
    </row>
    <row r="5261" spans="1:9" ht="15.6">
      <c r="A5261" s="85">
        <f>'Balance N-1'!I5264</f>
        <v>0</v>
      </c>
      <c r="B5261" s="75">
        <f>'Balance N-1'!J5264</f>
        <v>0</v>
      </c>
      <c r="C5261" s="78">
        <f>'Balance N-1'!K5264</f>
        <v>0</v>
      </c>
      <c r="D5261" s="78">
        <f>'Balance N-1'!L5264</f>
        <v>0</v>
      </c>
      <c r="E5261" s="78">
        <f>'Balance N-1'!M5264</f>
        <v>0</v>
      </c>
      <c r="F5261" s="78">
        <f>'Balance N-1'!N5264</f>
        <v>0</v>
      </c>
      <c r="G5261" s="78">
        <f>'Balance N-1'!O5264</f>
        <v>0</v>
      </c>
      <c r="H5261" s="78">
        <f>'Balance N-1'!P5264</f>
        <v>0</v>
      </c>
      <c r="I5261" s="79">
        <f t="shared" si="82"/>
        <v>0</v>
      </c>
    </row>
    <row r="5262" spans="1:9" ht="15.6">
      <c r="A5262" s="85">
        <f>'Balance N-1'!I5265</f>
        <v>0</v>
      </c>
      <c r="B5262" s="75">
        <f>'Balance N-1'!J5265</f>
        <v>0</v>
      </c>
      <c r="C5262" s="78">
        <f>'Balance N-1'!K5265</f>
        <v>0</v>
      </c>
      <c r="D5262" s="78">
        <f>'Balance N-1'!L5265</f>
        <v>0</v>
      </c>
      <c r="E5262" s="78">
        <f>'Balance N-1'!M5265</f>
        <v>0</v>
      </c>
      <c r="F5262" s="78">
        <f>'Balance N-1'!N5265</f>
        <v>0</v>
      </c>
      <c r="G5262" s="78">
        <f>'Balance N-1'!O5265</f>
        <v>0</v>
      </c>
      <c r="H5262" s="78">
        <f>'Balance N-1'!P5265</f>
        <v>0</v>
      </c>
      <c r="I5262" s="79">
        <f t="shared" si="82"/>
        <v>0</v>
      </c>
    </row>
    <row r="5263" spans="1:9" ht="15.6">
      <c r="A5263" s="85">
        <f>'Balance N-1'!I5266</f>
        <v>0</v>
      </c>
      <c r="B5263" s="75">
        <f>'Balance N-1'!J5266</f>
        <v>0</v>
      </c>
      <c r="C5263" s="78">
        <f>'Balance N-1'!K5266</f>
        <v>0</v>
      </c>
      <c r="D5263" s="78">
        <f>'Balance N-1'!L5266</f>
        <v>0</v>
      </c>
      <c r="E5263" s="78">
        <f>'Balance N-1'!M5266</f>
        <v>0</v>
      </c>
      <c r="F5263" s="78">
        <f>'Balance N-1'!N5266</f>
        <v>0</v>
      </c>
      <c r="G5263" s="78">
        <f>'Balance N-1'!O5266</f>
        <v>0</v>
      </c>
      <c r="H5263" s="78">
        <f>'Balance N-1'!P5266</f>
        <v>0</v>
      </c>
      <c r="I5263" s="79">
        <f t="shared" si="82"/>
        <v>0</v>
      </c>
    </row>
    <row r="5264" spans="1:9" ht="15.6">
      <c r="A5264" s="85">
        <f>'Balance N-1'!I5267</f>
        <v>0</v>
      </c>
      <c r="B5264" s="75">
        <f>'Balance N-1'!J5267</f>
        <v>0</v>
      </c>
      <c r="C5264" s="78">
        <f>'Balance N-1'!K5267</f>
        <v>0</v>
      </c>
      <c r="D5264" s="78">
        <f>'Balance N-1'!L5267</f>
        <v>0</v>
      </c>
      <c r="E5264" s="78">
        <f>'Balance N-1'!M5267</f>
        <v>0</v>
      </c>
      <c r="F5264" s="78">
        <f>'Balance N-1'!N5267</f>
        <v>0</v>
      </c>
      <c r="G5264" s="78">
        <f>'Balance N-1'!O5267</f>
        <v>0</v>
      </c>
      <c r="H5264" s="78">
        <f>'Balance N-1'!P5267</f>
        <v>0</v>
      </c>
      <c r="I5264" s="79">
        <f t="shared" si="82"/>
        <v>0</v>
      </c>
    </row>
    <row r="5265" spans="1:9" ht="15.6">
      <c r="A5265" s="85">
        <f>'Balance N-1'!I5268</f>
        <v>0</v>
      </c>
      <c r="B5265" s="75">
        <f>'Balance N-1'!J5268</f>
        <v>0</v>
      </c>
      <c r="C5265" s="78">
        <f>'Balance N-1'!K5268</f>
        <v>0</v>
      </c>
      <c r="D5265" s="78">
        <f>'Balance N-1'!L5268</f>
        <v>0</v>
      </c>
      <c r="E5265" s="78">
        <f>'Balance N-1'!M5268</f>
        <v>0</v>
      </c>
      <c r="F5265" s="78">
        <f>'Balance N-1'!N5268</f>
        <v>0</v>
      </c>
      <c r="G5265" s="78">
        <f>'Balance N-1'!O5268</f>
        <v>0</v>
      </c>
      <c r="H5265" s="78">
        <f>'Balance N-1'!P5268</f>
        <v>0</v>
      </c>
      <c r="I5265" s="79">
        <f t="shared" si="82"/>
        <v>0</v>
      </c>
    </row>
    <row r="5266" spans="1:9" ht="15.6">
      <c r="A5266" s="85">
        <f>'Balance N-1'!I5269</f>
        <v>0</v>
      </c>
      <c r="B5266" s="75">
        <f>'Balance N-1'!J5269</f>
        <v>0</v>
      </c>
      <c r="C5266" s="78">
        <f>'Balance N-1'!K5269</f>
        <v>0</v>
      </c>
      <c r="D5266" s="78">
        <f>'Balance N-1'!L5269</f>
        <v>0</v>
      </c>
      <c r="E5266" s="78">
        <f>'Balance N-1'!M5269</f>
        <v>0</v>
      </c>
      <c r="F5266" s="78">
        <f>'Balance N-1'!N5269</f>
        <v>0</v>
      </c>
      <c r="G5266" s="78">
        <f>'Balance N-1'!O5269</f>
        <v>0</v>
      </c>
      <c r="H5266" s="78">
        <f>'Balance N-1'!P5269</f>
        <v>0</v>
      </c>
      <c r="I5266" s="79">
        <f t="shared" si="82"/>
        <v>0</v>
      </c>
    </row>
    <row r="5267" spans="1:9" ht="15.6">
      <c r="A5267" s="85">
        <f>'Balance N-1'!I5270</f>
        <v>0</v>
      </c>
      <c r="B5267" s="75">
        <f>'Balance N-1'!J5270</f>
        <v>0</v>
      </c>
      <c r="C5267" s="78">
        <f>'Balance N-1'!K5270</f>
        <v>0</v>
      </c>
      <c r="D5267" s="78">
        <f>'Balance N-1'!L5270</f>
        <v>0</v>
      </c>
      <c r="E5267" s="78">
        <f>'Balance N-1'!M5270</f>
        <v>0</v>
      </c>
      <c r="F5267" s="78">
        <f>'Balance N-1'!N5270</f>
        <v>0</v>
      </c>
      <c r="G5267" s="78">
        <f>'Balance N-1'!O5270</f>
        <v>0</v>
      </c>
      <c r="H5267" s="78">
        <f>'Balance N-1'!P5270</f>
        <v>0</v>
      </c>
      <c r="I5267" s="79">
        <f t="shared" si="82"/>
        <v>0</v>
      </c>
    </row>
    <row r="5268" spans="1:9" ht="15.6">
      <c r="A5268" s="85">
        <f>'Balance N-1'!I5271</f>
        <v>0</v>
      </c>
      <c r="B5268" s="75">
        <f>'Balance N-1'!J5271</f>
        <v>0</v>
      </c>
      <c r="C5268" s="78">
        <f>'Balance N-1'!K5271</f>
        <v>0</v>
      </c>
      <c r="D5268" s="78">
        <f>'Balance N-1'!L5271</f>
        <v>0</v>
      </c>
      <c r="E5268" s="78">
        <f>'Balance N-1'!M5271</f>
        <v>0</v>
      </c>
      <c r="F5268" s="78">
        <f>'Balance N-1'!N5271</f>
        <v>0</v>
      </c>
      <c r="G5268" s="78">
        <f>'Balance N-1'!O5271</f>
        <v>0</v>
      </c>
      <c r="H5268" s="78">
        <f>'Balance N-1'!P5271</f>
        <v>0</v>
      </c>
      <c r="I5268" s="79">
        <f t="shared" si="82"/>
        <v>0</v>
      </c>
    </row>
    <row r="5269" spans="1:9" ht="15.6">
      <c r="A5269" s="85">
        <f>'Balance N-1'!I5272</f>
        <v>0</v>
      </c>
      <c r="B5269" s="75">
        <f>'Balance N-1'!J5272</f>
        <v>0</v>
      </c>
      <c r="C5269" s="78">
        <f>'Balance N-1'!K5272</f>
        <v>0</v>
      </c>
      <c r="D5269" s="78">
        <f>'Balance N-1'!L5272</f>
        <v>0</v>
      </c>
      <c r="E5269" s="78">
        <f>'Balance N-1'!M5272</f>
        <v>0</v>
      </c>
      <c r="F5269" s="78">
        <f>'Balance N-1'!N5272</f>
        <v>0</v>
      </c>
      <c r="G5269" s="78">
        <f>'Balance N-1'!O5272</f>
        <v>0</v>
      </c>
      <c r="H5269" s="78">
        <f>'Balance N-1'!P5272</f>
        <v>0</v>
      </c>
      <c r="I5269" s="79">
        <f t="shared" si="82"/>
        <v>0</v>
      </c>
    </row>
    <row r="5270" spans="1:9" ht="15.6">
      <c r="A5270" s="85">
        <f>'Balance N-1'!I5273</f>
        <v>0</v>
      </c>
      <c r="B5270" s="75">
        <f>'Balance N-1'!J5273</f>
        <v>0</v>
      </c>
      <c r="C5270" s="78">
        <f>'Balance N-1'!K5273</f>
        <v>0</v>
      </c>
      <c r="D5270" s="78">
        <f>'Balance N-1'!L5273</f>
        <v>0</v>
      </c>
      <c r="E5270" s="78">
        <f>'Balance N-1'!M5273</f>
        <v>0</v>
      </c>
      <c r="F5270" s="78">
        <f>'Balance N-1'!N5273</f>
        <v>0</v>
      </c>
      <c r="G5270" s="78">
        <f>'Balance N-1'!O5273</f>
        <v>0</v>
      </c>
      <c r="H5270" s="78">
        <f>'Balance N-1'!P5273</f>
        <v>0</v>
      </c>
      <c r="I5270" s="79">
        <f t="shared" si="82"/>
        <v>0</v>
      </c>
    </row>
    <row r="5271" spans="1:9" ht="15.6">
      <c r="A5271" s="85">
        <f>'Balance N-1'!I5274</f>
        <v>0</v>
      </c>
      <c r="B5271" s="75">
        <f>'Balance N-1'!J5274</f>
        <v>0</v>
      </c>
      <c r="C5271" s="78">
        <f>'Balance N-1'!K5274</f>
        <v>0</v>
      </c>
      <c r="D5271" s="78">
        <f>'Balance N-1'!L5274</f>
        <v>0</v>
      </c>
      <c r="E5271" s="78">
        <f>'Balance N-1'!M5274</f>
        <v>0</v>
      </c>
      <c r="F5271" s="78">
        <f>'Balance N-1'!N5274</f>
        <v>0</v>
      </c>
      <c r="G5271" s="78">
        <f>'Balance N-1'!O5274</f>
        <v>0</v>
      </c>
      <c r="H5271" s="78">
        <f>'Balance N-1'!P5274</f>
        <v>0</v>
      </c>
      <c r="I5271" s="79">
        <f t="shared" si="82"/>
        <v>0</v>
      </c>
    </row>
    <row r="5272" spans="1:9" ht="15.6">
      <c r="A5272" s="85">
        <f>'Balance N-1'!I5275</f>
        <v>0</v>
      </c>
      <c r="B5272" s="75">
        <f>'Balance N-1'!J5275</f>
        <v>0</v>
      </c>
      <c r="C5272" s="78">
        <f>'Balance N-1'!K5275</f>
        <v>0</v>
      </c>
      <c r="D5272" s="78">
        <f>'Balance N-1'!L5275</f>
        <v>0</v>
      </c>
      <c r="E5272" s="78">
        <f>'Balance N-1'!M5275</f>
        <v>0</v>
      </c>
      <c r="F5272" s="78">
        <f>'Balance N-1'!N5275</f>
        <v>0</v>
      </c>
      <c r="G5272" s="78">
        <f>'Balance N-1'!O5275</f>
        <v>0</v>
      </c>
      <c r="H5272" s="78">
        <f>'Balance N-1'!P5275</f>
        <v>0</v>
      </c>
      <c r="I5272" s="79">
        <f t="shared" si="82"/>
        <v>0</v>
      </c>
    </row>
    <row r="5273" spans="1:9" ht="15.6">
      <c r="A5273" s="85">
        <f>'Balance N-1'!I5276</f>
        <v>0</v>
      </c>
      <c r="B5273" s="75">
        <f>'Balance N-1'!J5276</f>
        <v>0</v>
      </c>
      <c r="C5273" s="78">
        <f>'Balance N-1'!K5276</f>
        <v>0</v>
      </c>
      <c r="D5273" s="78">
        <f>'Balance N-1'!L5276</f>
        <v>0</v>
      </c>
      <c r="E5273" s="78">
        <f>'Balance N-1'!M5276</f>
        <v>0</v>
      </c>
      <c r="F5273" s="78">
        <f>'Balance N-1'!N5276</f>
        <v>0</v>
      </c>
      <c r="G5273" s="78">
        <f>'Balance N-1'!O5276</f>
        <v>0</v>
      </c>
      <c r="H5273" s="78">
        <f>'Balance N-1'!P5276</f>
        <v>0</v>
      </c>
      <c r="I5273" s="79">
        <f t="shared" si="82"/>
        <v>0</v>
      </c>
    </row>
    <row r="5274" spans="1:9" ht="15.6">
      <c r="A5274" s="85">
        <f>'Balance N-1'!I5277</f>
        <v>0</v>
      </c>
      <c r="B5274" s="75">
        <f>'Balance N-1'!J5277</f>
        <v>0</v>
      </c>
      <c r="C5274" s="78">
        <f>'Balance N-1'!K5277</f>
        <v>0</v>
      </c>
      <c r="D5274" s="78">
        <f>'Balance N-1'!L5277</f>
        <v>0</v>
      </c>
      <c r="E5274" s="78">
        <f>'Balance N-1'!M5277</f>
        <v>0</v>
      </c>
      <c r="F5274" s="78">
        <f>'Balance N-1'!N5277</f>
        <v>0</v>
      </c>
      <c r="G5274" s="78">
        <f>'Balance N-1'!O5277</f>
        <v>0</v>
      </c>
      <c r="H5274" s="78">
        <f>'Balance N-1'!P5277</f>
        <v>0</v>
      </c>
      <c r="I5274" s="79">
        <f t="shared" si="82"/>
        <v>0</v>
      </c>
    </row>
    <row r="5275" spans="1:9" ht="15.6">
      <c r="A5275" s="85">
        <f>'Balance N-1'!I5278</f>
        <v>0</v>
      </c>
      <c r="B5275" s="75">
        <f>'Balance N-1'!J5278</f>
        <v>0</v>
      </c>
      <c r="C5275" s="78">
        <f>'Balance N-1'!K5278</f>
        <v>0</v>
      </c>
      <c r="D5275" s="78">
        <f>'Balance N-1'!L5278</f>
        <v>0</v>
      </c>
      <c r="E5275" s="78">
        <f>'Balance N-1'!M5278</f>
        <v>0</v>
      </c>
      <c r="F5275" s="78">
        <f>'Balance N-1'!N5278</f>
        <v>0</v>
      </c>
      <c r="G5275" s="78">
        <f>'Balance N-1'!O5278</f>
        <v>0</v>
      </c>
      <c r="H5275" s="78">
        <f>'Balance N-1'!P5278</f>
        <v>0</v>
      </c>
      <c r="I5275" s="79">
        <f t="shared" si="82"/>
        <v>0</v>
      </c>
    </row>
    <row r="5276" spans="1:9" ht="15.6">
      <c r="A5276" s="85">
        <f>'Balance N-1'!I5279</f>
        <v>0</v>
      </c>
      <c r="B5276" s="75">
        <f>'Balance N-1'!J5279</f>
        <v>0</v>
      </c>
      <c r="C5276" s="78">
        <f>'Balance N-1'!K5279</f>
        <v>0</v>
      </c>
      <c r="D5276" s="78">
        <f>'Balance N-1'!L5279</f>
        <v>0</v>
      </c>
      <c r="E5276" s="78">
        <f>'Balance N-1'!M5279</f>
        <v>0</v>
      </c>
      <c r="F5276" s="78">
        <f>'Balance N-1'!N5279</f>
        <v>0</v>
      </c>
      <c r="G5276" s="78">
        <f>'Balance N-1'!O5279</f>
        <v>0</v>
      </c>
      <c r="H5276" s="78">
        <f>'Balance N-1'!P5279</f>
        <v>0</v>
      </c>
      <c r="I5276" s="79">
        <f t="shared" si="82"/>
        <v>0</v>
      </c>
    </row>
    <row r="5277" spans="1:9" ht="15.6">
      <c r="A5277" s="85">
        <f>'Balance N-1'!I5280</f>
        <v>0</v>
      </c>
      <c r="B5277" s="75">
        <f>'Balance N-1'!J5280</f>
        <v>0</v>
      </c>
      <c r="C5277" s="78">
        <f>'Balance N-1'!K5280</f>
        <v>0</v>
      </c>
      <c r="D5277" s="78">
        <f>'Balance N-1'!L5280</f>
        <v>0</v>
      </c>
      <c r="E5277" s="78">
        <f>'Balance N-1'!M5280</f>
        <v>0</v>
      </c>
      <c r="F5277" s="78">
        <f>'Balance N-1'!N5280</f>
        <v>0</v>
      </c>
      <c r="G5277" s="78">
        <f>'Balance N-1'!O5280</f>
        <v>0</v>
      </c>
      <c r="H5277" s="78">
        <f>'Balance N-1'!P5280</f>
        <v>0</v>
      </c>
      <c r="I5277" s="79">
        <f t="shared" si="82"/>
        <v>0</v>
      </c>
    </row>
    <row r="5278" spans="1:9" ht="15.6">
      <c r="A5278" s="85">
        <f>'Balance N-1'!I5281</f>
        <v>0</v>
      </c>
      <c r="B5278" s="75">
        <f>'Balance N-1'!J5281</f>
        <v>0</v>
      </c>
      <c r="C5278" s="78">
        <f>'Balance N-1'!K5281</f>
        <v>0</v>
      </c>
      <c r="D5278" s="78">
        <f>'Balance N-1'!L5281</f>
        <v>0</v>
      </c>
      <c r="E5278" s="78">
        <f>'Balance N-1'!M5281</f>
        <v>0</v>
      </c>
      <c r="F5278" s="78">
        <f>'Balance N-1'!N5281</f>
        <v>0</v>
      </c>
      <c r="G5278" s="78">
        <f>'Balance N-1'!O5281</f>
        <v>0</v>
      </c>
      <c r="H5278" s="78">
        <f>'Balance N-1'!P5281</f>
        <v>0</v>
      </c>
      <c r="I5278" s="79">
        <f t="shared" si="82"/>
        <v>0</v>
      </c>
    </row>
    <row r="5279" spans="1:9" ht="15.6">
      <c r="A5279" s="85">
        <f>'Balance N-1'!I5282</f>
        <v>0</v>
      </c>
      <c r="B5279" s="75">
        <f>'Balance N-1'!J5282</f>
        <v>0</v>
      </c>
      <c r="C5279" s="78">
        <f>'Balance N-1'!K5282</f>
        <v>0</v>
      </c>
      <c r="D5279" s="78">
        <f>'Balance N-1'!L5282</f>
        <v>0</v>
      </c>
      <c r="E5279" s="78">
        <f>'Balance N-1'!M5282</f>
        <v>0</v>
      </c>
      <c r="F5279" s="78">
        <f>'Balance N-1'!N5282</f>
        <v>0</v>
      </c>
      <c r="G5279" s="78">
        <f>'Balance N-1'!O5282</f>
        <v>0</v>
      </c>
      <c r="H5279" s="78">
        <f>'Balance N-1'!P5282</f>
        <v>0</v>
      </c>
      <c r="I5279" s="79">
        <f t="shared" si="82"/>
        <v>0</v>
      </c>
    </row>
    <row r="5280" spans="1:9" ht="15.6">
      <c r="A5280" s="85">
        <f>'Balance N-1'!I5283</f>
        <v>0</v>
      </c>
      <c r="B5280" s="75">
        <f>'Balance N-1'!J5283</f>
        <v>0</v>
      </c>
      <c r="C5280" s="78">
        <f>'Balance N-1'!K5283</f>
        <v>0</v>
      </c>
      <c r="D5280" s="78">
        <f>'Balance N-1'!L5283</f>
        <v>0</v>
      </c>
      <c r="E5280" s="78">
        <f>'Balance N-1'!M5283</f>
        <v>0</v>
      </c>
      <c r="F5280" s="78">
        <f>'Balance N-1'!N5283</f>
        <v>0</v>
      </c>
      <c r="G5280" s="78">
        <f>'Balance N-1'!O5283</f>
        <v>0</v>
      </c>
      <c r="H5280" s="78">
        <f>'Balance N-1'!P5283</f>
        <v>0</v>
      </c>
      <c r="I5280" s="79">
        <f t="shared" si="82"/>
        <v>0</v>
      </c>
    </row>
    <row r="5281" spans="1:9" ht="15.6">
      <c r="A5281" s="85">
        <f>'Balance N-1'!I5284</f>
        <v>0</v>
      </c>
      <c r="B5281" s="75">
        <f>'Balance N-1'!J5284</f>
        <v>0</v>
      </c>
      <c r="C5281" s="78">
        <f>'Balance N-1'!K5284</f>
        <v>0</v>
      </c>
      <c r="D5281" s="78">
        <f>'Balance N-1'!L5284</f>
        <v>0</v>
      </c>
      <c r="E5281" s="78">
        <f>'Balance N-1'!M5284</f>
        <v>0</v>
      </c>
      <c r="F5281" s="78">
        <f>'Balance N-1'!N5284</f>
        <v>0</v>
      </c>
      <c r="G5281" s="78">
        <f>'Balance N-1'!O5284</f>
        <v>0</v>
      </c>
      <c r="H5281" s="78">
        <f>'Balance N-1'!P5284</f>
        <v>0</v>
      </c>
      <c r="I5281" s="79">
        <f t="shared" si="82"/>
        <v>0</v>
      </c>
    </row>
    <row r="5282" spans="1:9" ht="15.6">
      <c r="A5282" s="85">
        <f>'Balance N-1'!I5285</f>
        <v>0</v>
      </c>
      <c r="B5282" s="75">
        <f>'Balance N-1'!J5285</f>
        <v>0</v>
      </c>
      <c r="C5282" s="78">
        <f>'Balance N-1'!K5285</f>
        <v>0</v>
      </c>
      <c r="D5282" s="78">
        <f>'Balance N-1'!L5285</f>
        <v>0</v>
      </c>
      <c r="E5282" s="78">
        <f>'Balance N-1'!M5285</f>
        <v>0</v>
      </c>
      <c r="F5282" s="78">
        <f>'Balance N-1'!N5285</f>
        <v>0</v>
      </c>
      <c r="G5282" s="78">
        <f>'Balance N-1'!O5285</f>
        <v>0</v>
      </c>
      <c r="H5282" s="78">
        <f>'Balance N-1'!P5285</f>
        <v>0</v>
      </c>
      <c r="I5282" s="79">
        <f t="shared" si="82"/>
        <v>0</v>
      </c>
    </row>
    <row r="5283" spans="1:9" ht="15.6">
      <c r="A5283" s="85">
        <f>'Balance N-1'!I5286</f>
        <v>0</v>
      </c>
      <c r="B5283" s="75">
        <f>'Balance N-1'!J5286</f>
        <v>0</v>
      </c>
      <c r="C5283" s="78">
        <f>'Balance N-1'!K5286</f>
        <v>0</v>
      </c>
      <c r="D5283" s="78">
        <f>'Balance N-1'!L5286</f>
        <v>0</v>
      </c>
      <c r="E5283" s="78">
        <f>'Balance N-1'!M5286</f>
        <v>0</v>
      </c>
      <c r="F5283" s="78">
        <f>'Balance N-1'!N5286</f>
        <v>0</v>
      </c>
      <c r="G5283" s="78">
        <f>'Balance N-1'!O5286</f>
        <v>0</v>
      </c>
      <c r="H5283" s="78">
        <f>'Balance N-1'!P5286</f>
        <v>0</v>
      </c>
      <c r="I5283" s="79">
        <f t="shared" si="82"/>
        <v>0</v>
      </c>
    </row>
    <row r="5284" spans="1:9" ht="15.6">
      <c r="A5284" s="85">
        <f>'Balance N-1'!I5287</f>
        <v>0</v>
      </c>
      <c r="B5284" s="75">
        <f>'Balance N-1'!J5287</f>
        <v>0</v>
      </c>
      <c r="C5284" s="78">
        <f>'Balance N-1'!K5287</f>
        <v>0</v>
      </c>
      <c r="D5284" s="78">
        <f>'Balance N-1'!L5287</f>
        <v>0</v>
      </c>
      <c r="E5284" s="78">
        <f>'Balance N-1'!M5287</f>
        <v>0</v>
      </c>
      <c r="F5284" s="78">
        <f>'Balance N-1'!N5287</f>
        <v>0</v>
      </c>
      <c r="G5284" s="78">
        <f>'Balance N-1'!O5287</f>
        <v>0</v>
      </c>
      <c r="H5284" s="78">
        <f>'Balance N-1'!P5287</f>
        <v>0</v>
      </c>
      <c r="I5284" s="79">
        <f t="shared" si="82"/>
        <v>0</v>
      </c>
    </row>
    <row r="5285" spans="1:9" ht="15.6">
      <c r="A5285" s="85">
        <f>'Balance N-1'!I5288</f>
        <v>0</v>
      </c>
      <c r="B5285" s="75">
        <f>'Balance N-1'!J5288</f>
        <v>0</v>
      </c>
      <c r="C5285" s="78">
        <f>'Balance N-1'!K5288</f>
        <v>0</v>
      </c>
      <c r="D5285" s="78">
        <f>'Balance N-1'!L5288</f>
        <v>0</v>
      </c>
      <c r="E5285" s="78">
        <f>'Balance N-1'!M5288</f>
        <v>0</v>
      </c>
      <c r="F5285" s="78">
        <f>'Balance N-1'!N5288</f>
        <v>0</v>
      </c>
      <c r="G5285" s="78">
        <f>'Balance N-1'!O5288</f>
        <v>0</v>
      </c>
      <c r="H5285" s="78">
        <f>'Balance N-1'!P5288</f>
        <v>0</v>
      </c>
      <c r="I5285" s="79">
        <f t="shared" si="82"/>
        <v>0</v>
      </c>
    </row>
    <row r="5286" spans="1:9" ht="15.6">
      <c r="A5286" s="85">
        <f>'Balance N-1'!I5289</f>
        <v>0</v>
      </c>
      <c r="B5286" s="75">
        <f>'Balance N-1'!J5289</f>
        <v>0</v>
      </c>
      <c r="C5286" s="78">
        <f>'Balance N-1'!K5289</f>
        <v>0</v>
      </c>
      <c r="D5286" s="78">
        <f>'Balance N-1'!L5289</f>
        <v>0</v>
      </c>
      <c r="E5286" s="78">
        <f>'Balance N-1'!M5289</f>
        <v>0</v>
      </c>
      <c r="F5286" s="78">
        <f>'Balance N-1'!N5289</f>
        <v>0</v>
      </c>
      <c r="G5286" s="78">
        <f>'Balance N-1'!O5289</f>
        <v>0</v>
      </c>
      <c r="H5286" s="78">
        <f>'Balance N-1'!P5289</f>
        <v>0</v>
      </c>
      <c r="I5286" s="79">
        <f t="shared" si="82"/>
        <v>0</v>
      </c>
    </row>
    <row r="5287" spans="1:9" ht="15.6">
      <c r="A5287" s="85">
        <f>'Balance N-1'!I5290</f>
        <v>0</v>
      </c>
      <c r="B5287" s="75">
        <f>'Balance N-1'!J5290</f>
        <v>0</v>
      </c>
      <c r="C5287" s="78">
        <f>'Balance N-1'!K5290</f>
        <v>0</v>
      </c>
      <c r="D5287" s="78">
        <f>'Balance N-1'!L5290</f>
        <v>0</v>
      </c>
      <c r="E5287" s="78">
        <f>'Balance N-1'!M5290</f>
        <v>0</v>
      </c>
      <c r="F5287" s="78">
        <f>'Balance N-1'!N5290</f>
        <v>0</v>
      </c>
      <c r="G5287" s="78">
        <f>'Balance N-1'!O5290</f>
        <v>0</v>
      </c>
      <c r="H5287" s="78">
        <f>'Balance N-1'!P5290</f>
        <v>0</v>
      </c>
      <c r="I5287" s="79">
        <f t="shared" si="82"/>
        <v>0</v>
      </c>
    </row>
    <row r="5288" spans="1:9" ht="15.6">
      <c r="A5288" s="85">
        <f>'Balance N-1'!I5291</f>
        <v>0</v>
      </c>
      <c r="B5288" s="75">
        <f>'Balance N-1'!J5291</f>
        <v>0</v>
      </c>
      <c r="C5288" s="78">
        <f>'Balance N-1'!K5291</f>
        <v>0</v>
      </c>
      <c r="D5288" s="78">
        <f>'Balance N-1'!L5291</f>
        <v>0</v>
      </c>
      <c r="E5288" s="78">
        <f>'Balance N-1'!M5291</f>
        <v>0</v>
      </c>
      <c r="F5288" s="78">
        <f>'Balance N-1'!N5291</f>
        <v>0</v>
      </c>
      <c r="G5288" s="78">
        <f>'Balance N-1'!O5291</f>
        <v>0</v>
      </c>
      <c r="H5288" s="78">
        <f>'Balance N-1'!P5291</f>
        <v>0</v>
      </c>
      <c r="I5288" s="79">
        <f t="shared" si="82"/>
        <v>0</v>
      </c>
    </row>
    <row r="5289" spans="1:9" ht="15.6">
      <c r="A5289" s="85">
        <f>'Balance N-1'!I5292</f>
        <v>0</v>
      </c>
      <c r="B5289" s="75">
        <f>'Balance N-1'!J5292</f>
        <v>0</v>
      </c>
      <c r="C5289" s="78">
        <f>'Balance N-1'!K5292</f>
        <v>0</v>
      </c>
      <c r="D5289" s="78">
        <f>'Balance N-1'!L5292</f>
        <v>0</v>
      </c>
      <c r="E5289" s="78">
        <f>'Balance N-1'!M5292</f>
        <v>0</v>
      </c>
      <c r="F5289" s="78">
        <f>'Balance N-1'!N5292</f>
        <v>0</v>
      </c>
      <c r="G5289" s="78">
        <f>'Balance N-1'!O5292</f>
        <v>0</v>
      </c>
      <c r="H5289" s="78">
        <f>'Balance N-1'!P5292</f>
        <v>0</v>
      </c>
      <c r="I5289" s="79">
        <f t="shared" si="82"/>
        <v>0</v>
      </c>
    </row>
    <row r="5290" spans="1:9" ht="15.6">
      <c r="A5290" s="85">
        <f>'Balance N-1'!I5293</f>
        <v>0</v>
      </c>
      <c r="B5290" s="75">
        <f>'Balance N-1'!J5293</f>
        <v>0</v>
      </c>
      <c r="C5290" s="78">
        <f>'Balance N-1'!K5293</f>
        <v>0</v>
      </c>
      <c r="D5290" s="78">
        <f>'Balance N-1'!L5293</f>
        <v>0</v>
      </c>
      <c r="E5290" s="78">
        <f>'Balance N-1'!M5293</f>
        <v>0</v>
      </c>
      <c r="F5290" s="78">
        <f>'Balance N-1'!N5293</f>
        <v>0</v>
      </c>
      <c r="G5290" s="78">
        <f>'Balance N-1'!O5293</f>
        <v>0</v>
      </c>
      <c r="H5290" s="78">
        <f>'Balance N-1'!P5293</f>
        <v>0</v>
      </c>
      <c r="I5290" s="79">
        <f t="shared" si="82"/>
        <v>0</v>
      </c>
    </row>
    <row r="5291" spans="1:9" ht="15.6">
      <c r="A5291" s="85">
        <f>'Balance N-1'!I5294</f>
        <v>0</v>
      </c>
      <c r="B5291" s="75">
        <f>'Balance N-1'!J5294</f>
        <v>0</v>
      </c>
      <c r="C5291" s="78">
        <f>'Balance N-1'!K5294</f>
        <v>0</v>
      </c>
      <c r="D5291" s="78">
        <f>'Balance N-1'!L5294</f>
        <v>0</v>
      </c>
      <c r="E5291" s="78">
        <f>'Balance N-1'!M5294</f>
        <v>0</v>
      </c>
      <c r="F5291" s="78">
        <f>'Balance N-1'!N5294</f>
        <v>0</v>
      </c>
      <c r="G5291" s="78">
        <f>'Balance N-1'!O5294</f>
        <v>0</v>
      </c>
      <c r="H5291" s="78">
        <f>'Balance N-1'!P5294</f>
        <v>0</v>
      </c>
      <c r="I5291" s="79">
        <f t="shared" si="82"/>
        <v>0</v>
      </c>
    </row>
    <row r="5292" spans="1:9" ht="15.6">
      <c r="A5292" s="85">
        <f>'Balance N-1'!I5295</f>
        <v>0</v>
      </c>
      <c r="B5292" s="75">
        <f>'Balance N-1'!J5295</f>
        <v>0</v>
      </c>
      <c r="C5292" s="78">
        <f>'Balance N-1'!K5295</f>
        <v>0</v>
      </c>
      <c r="D5292" s="78">
        <f>'Balance N-1'!L5295</f>
        <v>0</v>
      </c>
      <c r="E5292" s="78">
        <f>'Balance N-1'!M5295</f>
        <v>0</v>
      </c>
      <c r="F5292" s="78">
        <f>'Balance N-1'!N5295</f>
        <v>0</v>
      </c>
      <c r="G5292" s="78">
        <f>'Balance N-1'!O5295</f>
        <v>0</v>
      </c>
      <c r="H5292" s="78">
        <f>'Balance N-1'!P5295</f>
        <v>0</v>
      </c>
      <c r="I5292" s="79">
        <f t="shared" si="82"/>
        <v>0</v>
      </c>
    </row>
    <row r="5293" spans="1:9" ht="15.6">
      <c r="A5293" s="85">
        <f>'Balance N-1'!I5296</f>
        <v>0</v>
      </c>
      <c r="B5293" s="75">
        <f>'Balance N-1'!J5296</f>
        <v>0</v>
      </c>
      <c r="C5293" s="78">
        <f>'Balance N-1'!K5296</f>
        <v>0</v>
      </c>
      <c r="D5293" s="78">
        <f>'Balance N-1'!L5296</f>
        <v>0</v>
      </c>
      <c r="E5293" s="78">
        <f>'Balance N-1'!M5296</f>
        <v>0</v>
      </c>
      <c r="F5293" s="78">
        <f>'Balance N-1'!N5296</f>
        <v>0</v>
      </c>
      <c r="G5293" s="78">
        <f>'Balance N-1'!O5296</f>
        <v>0</v>
      </c>
      <c r="H5293" s="78">
        <f>'Balance N-1'!P5296</f>
        <v>0</v>
      </c>
      <c r="I5293" s="79">
        <f t="shared" si="82"/>
        <v>0</v>
      </c>
    </row>
    <row r="5294" spans="1:9" ht="15.6">
      <c r="A5294" s="85">
        <f>'Balance N-1'!I5297</f>
        <v>0</v>
      </c>
      <c r="B5294" s="75">
        <f>'Balance N-1'!J5297</f>
        <v>0</v>
      </c>
      <c r="C5294" s="78">
        <f>'Balance N-1'!K5297</f>
        <v>0</v>
      </c>
      <c r="D5294" s="78">
        <f>'Balance N-1'!L5297</f>
        <v>0</v>
      </c>
      <c r="E5294" s="78">
        <f>'Balance N-1'!M5297</f>
        <v>0</v>
      </c>
      <c r="F5294" s="78">
        <f>'Balance N-1'!N5297</f>
        <v>0</v>
      </c>
      <c r="G5294" s="78">
        <f>'Balance N-1'!O5297</f>
        <v>0</v>
      </c>
      <c r="H5294" s="78">
        <f>'Balance N-1'!P5297</f>
        <v>0</v>
      </c>
      <c r="I5294" s="79">
        <f t="shared" si="82"/>
        <v>0</v>
      </c>
    </row>
    <row r="5295" spans="1:9" ht="15.6">
      <c r="A5295" s="85">
        <f>'Balance N-1'!I5298</f>
        <v>0</v>
      </c>
      <c r="B5295" s="75">
        <f>'Balance N-1'!J5298</f>
        <v>0</v>
      </c>
      <c r="C5295" s="78">
        <f>'Balance N-1'!K5298</f>
        <v>0</v>
      </c>
      <c r="D5295" s="78">
        <f>'Balance N-1'!L5298</f>
        <v>0</v>
      </c>
      <c r="E5295" s="78">
        <f>'Balance N-1'!M5298</f>
        <v>0</v>
      </c>
      <c r="F5295" s="78">
        <f>'Balance N-1'!N5298</f>
        <v>0</v>
      </c>
      <c r="G5295" s="78">
        <f>'Balance N-1'!O5298</f>
        <v>0</v>
      </c>
      <c r="H5295" s="78">
        <f>'Balance N-1'!P5298</f>
        <v>0</v>
      </c>
      <c r="I5295" s="79">
        <f t="shared" si="82"/>
        <v>0</v>
      </c>
    </row>
    <row r="5296" spans="1:9" ht="15.6">
      <c r="A5296" s="85">
        <f>'Balance N-1'!I5299</f>
        <v>0</v>
      </c>
      <c r="B5296" s="75">
        <f>'Balance N-1'!J5299</f>
        <v>0</v>
      </c>
      <c r="C5296" s="78">
        <f>'Balance N-1'!K5299</f>
        <v>0</v>
      </c>
      <c r="D5296" s="78">
        <f>'Balance N-1'!L5299</f>
        <v>0</v>
      </c>
      <c r="E5296" s="78">
        <f>'Balance N-1'!M5299</f>
        <v>0</v>
      </c>
      <c r="F5296" s="78">
        <f>'Balance N-1'!N5299</f>
        <v>0</v>
      </c>
      <c r="G5296" s="78">
        <f>'Balance N-1'!O5299</f>
        <v>0</v>
      </c>
      <c r="H5296" s="78">
        <f>'Balance N-1'!P5299</f>
        <v>0</v>
      </c>
      <c r="I5296" s="79">
        <f t="shared" si="82"/>
        <v>0</v>
      </c>
    </row>
    <row r="5297" spans="1:9" ht="15.6">
      <c r="A5297" s="85">
        <f>'Balance N-1'!I5300</f>
        <v>0</v>
      </c>
      <c r="B5297" s="75">
        <f>'Balance N-1'!J5300</f>
        <v>0</v>
      </c>
      <c r="C5297" s="78">
        <f>'Balance N-1'!K5300</f>
        <v>0</v>
      </c>
      <c r="D5297" s="78">
        <f>'Balance N-1'!L5300</f>
        <v>0</v>
      </c>
      <c r="E5297" s="78">
        <f>'Balance N-1'!M5300</f>
        <v>0</v>
      </c>
      <c r="F5297" s="78">
        <f>'Balance N-1'!N5300</f>
        <v>0</v>
      </c>
      <c r="G5297" s="78">
        <f>'Balance N-1'!O5300</f>
        <v>0</v>
      </c>
      <c r="H5297" s="78">
        <f>'Balance N-1'!P5300</f>
        <v>0</v>
      </c>
      <c r="I5297" s="79">
        <f t="shared" si="82"/>
        <v>0</v>
      </c>
    </row>
    <row r="5298" spans="1:9" ht="15.6">
      <c r="A5298" s="85">
        <f>'Balance N-1'!I5301</f>
        <v>0</v>
      </c>
      <c r="B5298" s="75">
        <f>'Balance N-1'!J5301</f>
        <v>0</v>
      </c>
      <c r="C5298" s="78">
        <f>'Balance N-1'!K5301</f>
        <v>0</v>
      </c>
      <c r="D5298" s="78">
        <f>'Balance N-1'!L5301</f>
        <v>0</v>
      </c>
      <c r="E5298" s="78">
        <f>'Balance N-1'!M5301</f>
        <v>0</v>
      </c>
      <c r="F5298" s="78">
        <f>'Balance N-1'!N5301</f>
        <v>0</v>
      </c>
      <c r="G5298" s="78">
        <f>'Balance N-1'!O5301</f>
        <v>0</v>
      </c>
      <c r="H5298" s="78">
        <f>'Balance N-1'!P5301</f>
        <v>0</v>
      </c>
      <c r="I5298" s="79">
        <f t="shared" si="82"/>
        <v>0</v>
      </c>
    </row>
    <row r="5299" spans="1:9" ht="15.6">
      <c r="A5299" s="85">
        <f>'Balance N-1'!I5302</f>
        <v>0</v>
      </c>
      <c r="B5299" s="75">
        <f>'Balance N-1'!J5302</f>
        <v>0</v>
      </c>
      <c r="C5299" s="78">
        <f>'Balance N-1'!K5302</f>
        <v>0</v>
      </c>
      <c r="D5299" s="78">
        <f>'Balance N-1'!L5302</f>
        <v>0</v>
      </c>
      <c r="E5299" s="78">
        <f>'Balance N-1'!M5302</f>
        <v>0</v>
      </c>
      <c r="F5299" s="78">
        <f>'Balance N-1'!N5302</f>
        <v>0</v>
      </c>
      <c r="G5299" s="78">
        <f>'Balance N-1'!O5302</f>
        <v>0</v>
      </c>
      <c r="H5299" s="78">
        <f>'Balance N-1'!P5302</f>
        <v>0</v>
      </c>
      <c r="I5299" s="79">
        <f t="shared" si="82"/>
        <v>0</v>
      </c>
    </row>
    <row r="5300" spans="1:9" ht="15.6">
      <c r="A5300" s="85">
        <f>'Balance N-1'!I5303</f>
        <v>0</v>
      </c>
      <c r="B5300" s="75">
        <f>'Balance N-1'!J5303</f>
        <v>0</v>
      </c>
      <c r="C5300" s="78">
        <f>'Balance N-1'!K5303</f>
        <v>0</v>
      </c>
      <c r="D5300" s="78">
        <f>'Balance N-1'!L5303</f>
        <v>0</v>
      </c>
      <c r="E5300" s="78">
        <f>'Balance N-1'!M5303</f>
        <v>0</v>
      </c>
      <c r="F5300" s="78">
        <f>'Balance N-1'!N5303</f>
        <v>0</v>
      </c>
      <c r="G5300" s="78">
        <f>'Balance N-1'!O5303</f>
        <v>0</v>
      </c>
      <c r="H5300" s="78">
        <f>'Balance N-1'!P5303</f>
        <v>0</v>
      </c>
      <c r="I5300" s="79">
        <f t="shared" si="82"/>
        <v>0</v>
      </c>
    </row>
    <row r="5301" spans="1:9" ht="15.6">
      <c r="A5301" s="85">
        <f>'Balance N-1'!I5304</f>
        <v>0</v>
      </c>
      <c r="B5301" s="75">
        <f>'Balance N-1'!J5304</f>
        <v>0</v>
      </c>
      <c r="C5301" s="78">
        <f>'Balance N-1'!K5304</f>
        <v>0</v>
      </c>
      <c r="D5301" s="78">
        <f>'Balance N-1'!L5304</f>
        <v>0</v>
      </c>
      <c r="E5301" s="78">
        <f>'Balance N-1'!M5304</f>
        <v>0</v>
      </c>
      <c r="F5301" s="78">
        <f>'Balance N-1'!N5304</f>
        <v>0</v>
      </c>
      <c r="G5301" s="78">
        <f>'Balance N-1'!O5304</f>
        <v>0</v>
      </c>
      <c r="H5301" s="78">
        <f>'Balance N-1'!P5304</f>
        <v>0</v>
      </c>
      <c r="I5301" s="79">
        <f t="shared" si="82"/>
        <v>0</v>
      </c>
    </row>
    <row r="5302" spans="1:9" ht="15.6">
      <c r="A5302" s="85">
        <f>'Balance N-1'!I5305</f>
        <v>0</v>
      </c>
      <c r="B5302" s="75">
        <f>'Balance N-1'!J5305</f>
        <v>0</v>
      </c>
      <c r="C5302" s="78">
        <f>'Balance N-1'!K5305</f>
        <v>0</v>
      </c>
      <c r="D5302" s="78">
        <f>'Balance N-1'!L5305</f>
        <v>0</v>
      </c>
      <c r="E5302" s="78">
        <f>'Balance N-1'!M5305</f>
        <v>0</v>
      </c>
      <c r="F5302" s="78">
        <f>'Balance N-1'!N5305</f>
        <v>0</v>
      </c>
      <c r="G5302" s="78">
        <f>'Balance N-1'!O5305</f>
        <v>0</v>
      </c>
      <c r="H5302" s="78">
        <f>'Balance N-1'!P5305</f>
        <v>0</v>
      </c>
      <c r="I5302" s="79">
        <f t="shared" si="82"/>
        <v>0</v>
      </c>
    </row>
    <row r="5303" spans="1:9" ht="15.6">
      <c r="A5303" s="85">
        <f>'Balance N-1'!I5306</f>
        <v>0</v>
      </c>
      <c r="B5303" s="75">
        <f>'Balance N-1'!J5306</f>
        <v>0</v>
      </c>
      <c r="C5303" s="78">
        <f>'Balance N-1'!K5306</f>
        <v>0</v>
      </c>
      <c r="D5303" s="78">
        <f>'Balance N-1'!L5306</f>
        <v>0</v>
      </c>
      <c r="E5303" s="78">
        <f>'Balance N-1'!M5306</f>
        <v>0</v>
      </c>
      <c r="F5303" s="78">
        <f>'Balance N-1'!N5306</f>
        <v>0</v>
      </c>
      <c r="G5303" s="78">
        <f>'Balance N-1'!O5306</f>
        <v>0</v>
      </c>
      <c r="H5303" s="78">
        <f>'Balance N-1'!P5306</f>
        <v>0</v>
      </c>
      <c r="I5303" s="79">
        <f t="shared" si="82"/>
        <v>0</v>
      </c>
    </row>
    <row r="5304" spans="1:9" ht="15.6">
      <c r="A5304" s="85">
        <f>'Balance N-1'!I5307</f>
        <v>0</v>
      </c>
      <c r="B5304" s="75">
        <f>'Balance N-1'!J5307</f>
        <v>0</v>
      </c>
      <c r="C5304" s="78">
        <f>'Balance N-1'!K5307</f>
        <v>0</v>
      </c>
      <c r="D5304" s="78">
        <f>'Balance N-1'!L5307</f>
        <v>0</v>
      </c>
      <c r="E5304" s="78">
        <f>'Balance N-1'!M5307</f>
        <v>0</v>
      </c>
      <c r="F5304" s="78">
        <f>'Balance N-1'!N5307</f>
        <v>0</v>
      </c>
      <c r="G5304" s="78">
        <f>'Balance N-1'!O5307</f>
        <v>0</v>
      </c>
      <c r="H5304" s="78">
        <f>'Balance N-1'!P5307</f>
        <v>0</v>
      </c>
      <c r="I5304" s="79">
        <f t="shared" si="82"/>
        <v>0</v>
      </c>
    </row>
    <row r="5305" spans="1:9" ht="15.6">
      <c r="A5305" s="85">
        <f>'Balance N-1'!I5308</f>
        <v>0</v>
      </c>
      <c r="B5305" s="75">
        <f>'Balance N-1'!J5308</f>
        <v>0</v>
      </c>
      <c r="C5305" s="78">
        <f>'Balance N-1'!K5308</f>
        <v>0</v>
      </c>
      <c r="D5305" s="78">
        <f>'Balance N-1'!L5308</f>
        <v>0</v>
      </c>
      <c r="E5305" s="78">
        <f>'Balance N-1'!M5308</f>
        <v>0</v>
      </c>
      <c r="F5305" s="78">
        <f>'Balance N-1'!N5308</f>
        <v>0</v>
      </c>
      <c r="G5305" s="78">
        <f>'Balance N-1'!O5308</f>
        <v>0</v>
      </c>
      <c r="H5305" s="78">
        <f>'Balance N-1'!P5308</f>
        <v>0</v>
      </c>
      <c r="I5305" s="79">
        <f t="shared" si="82"/>
        <v>0</v>
      </c>
    </row>
    <row r="5306" spans="1:9" ht="15.6">
      <c r="A5306" s="85">
        <f>'Balance N-1'!I5309</f>
        <v>0</v>
      </c>
      <c r="B5306" s="75">
        <f>'Balance N-1'!J5309</f>
        <v>0</v>
      </c>
      <c r="C5306" s="78">
        <f>'Balance N-1'!K5309</f>
        <v>0</v>
      </c>
      <c r="D5306" s="78">
        <f>'Balance N-1'!L5309</f>
        <v>0</v>
      </c>
      <c r="E5306" s="78">
        <f>'Balance N-1'!M5309</f>
        <v>0</v>
      </c>
      <c r="F5306" s="78">
        <f>'Balance N-1'!N5309</f>
        <v>0</v>
      </c>
      <c r="G5306" s="78">
        <f>'Balance N-1'!O5309</f>
        <v>0</v>
      </c>
      <c r="H5306" s="78">
        <f>'Balance N-1'!P5309</f>
        <v>0</v>
      </c>
      <c r="I5306" s="79">
        <f t="shared" si="82"/>
        <v>0</v>
      </c>
    </row>
    <row r="5307" spans="1:9" ht="15.6">
      <c r="A5307" s="85">
        <f>'Balance N-1'!I5310</f>
        <v>0</v>
      </c>
      <c r="B5307" s="75">
        <f>'Balance N-1'!J5310</f>
        <v>0</v>
      </c>
      <c r="C5307" s="78">
        <f>'Balance N-1'!K5310</f>
        <v>0</v>
      </c>
      <c r="D5307" s="78">
        <f>'Balance N-1'!L5310</f>
        <v>0</v>
      </c>
      <c r="E5307" s="78">
        <f>'Balance N-1'!M5310</f>
        <v>0</v>
      </c>
      <c r="F5307" s="78">
        <f>'Balance N-1'!N5310</f>
        <v>0</v>
      </c>
      <c r="G5307" s="78">
        <f>'Balance N-1'!O5310</f>
        <v>0</v>
      </c>
      <c r="H5307" s="78">
        <f>'Balance N-1'!P5310</f>
        <v>0</v>
      </c>
      <c r="I5307" s="79">
        <f t="shared" si="82"/>
        <v>0</v>
      </c>
    </row>
    <row r="5308" spans="1:9" ht="15.6">
      <c r="A5308" s="85">
        <f>'Balance N-1'!I5311</f>
        <v>0</v>
      </c>
      <c r="B5308" s="75">
        <f>'Balance N-1'!J5311</f>
        <v>0</v>
      </c>
      <c r="C5308" s="78">
        <f>'Balance N-1'!K5311</f>
        <v>0</v>
      </c>
      <c r="D5308" s="78">
        <f>'Balance N-1'!L5311</f>
        <v>0</v>
      </c>
      <c r="E5308" s="78">
        <f>'Balance N-1'!M5311</f>
        <v>0</v>
      </c>
      <c r="F5308" s="78">
        <f>'Balance N-1'!N5311</f>
        <v>0</v>
      </c>
      <c r="G5308" s="78">
        <f>'Balance N-1'!O5311</f>
        <v>0</v>
      </c>
      <c r="H5308" s="78">
        <f>'Balance N-1'!P5311</f>
        <v>0</v>
      </c>
      <c r="I5308" s="79">
        <f t="shared" si="82"/>
        <v>0</v>
      </c>
    </row>
    <row r="5309" spans="1:9" ht="15.6">
      <c r="A5309" s="85">
        <f>'Balance N-1'!I5312</f>
        <v>0</v>
      </c>
      <c r="B5309" s="75">
        <f>'Balance N-1'!J5312</f>
        <v>0</v>
      </c>
      <c r="C5309" s="78">
        <f>'Balance N-1'!K5312</f>
        <v>0</v>
      </c>
      <c r="D5309" s="78">
        <f>'Balance N-1'!L5312</f>
        <v>0</v>
      </c>
      <c r="E5309" s="78">
        <f>'Balance N-1'!M5312</f>
        <v>0</v>
      </c>
      <c r="F5309" s="78">
        <f>'Balance N-1'!N5312</f>
        <v>0</v>
      </c>
      <c r="G5309" s="78">
        <f>'Balance N-1'!O5312</f>
        <v>0</v>
      </c>
      <c r="H5309" s="78">
        <f>'Balance N-1'!P5312</f>
        <v>0</v>
      </c>
      <c r="I5309" s="79">
        <f t="shared" si="82"/>
        <v>0</v>
      </c>
    </row>
    <row r="5310" spans="1:9" ht="15.6">
      <c r="A5310" s="85">
        <f>'Balance N-1'!I5313</f>
        <v>0</v>
      </c>
      <c r="B5310" s="75">
        <f>'Balance N-1'!J5313</f>
        <v>0</v>
      </c>
      <c r="C5310" s="78">
        <f>'Balance N-1'!K5313</f>
        <v>0</v>
      </c>
      <c r="D5310" s="78">
        <f>'Balance N-1'!L5313</f>
        <v>0</v>
      </c>
      <c r="E5310" s="78">
        <f>'Balance N-1'!M5313</f>
        <v>0</v>
      </c>
      <c r="F5310" s="78">
        <f>'Balance N-1'!N5313</f>
        <v>0</v>
      </c>
      <c r="G5310" s="78">
        <f>'Balance N-1'!O5313</f>
        <v>0</v>
      </c>
      <c r="H5310" s="78">
        <f>'Balance N-1'!P5313</f>
        <v>0</v>
      </c>
      <c r="I5310" s="79">
        <f t="shared" si="82"/>
        <v>0</v>
      </c>
    </row>
    <row r="5311" spans="1:9" ht="15.6">
      <c r="A5311" s="85">
        <f>'Balance N-1'!I5314</f>
        <v>0</v>
      </c>
      <c r="B5311" s="75">
        <f>'Balance N-1'!J5314</f>
        <v>0</v>
      </c>
      <c r="C5311" s="78">
        <f>'Balance N-1'!K5314</f>
        <v>0</v>
      </c>
      <c r="D5311" s="78">
        <f>'Balance N-1'!L5314</f>
        <v>0</v>
      </c>
      <c r="E5311" s="78">
        <f>'Balance N-1'!M5314</f>
        <v>0</v>
      </c>
      <c r="F5311" s="78">
        <f>'Balance N-1'!N5314</f>
        <v>0</v>
      </c>
      <c r="G5311" s="78">
        <f>'Balance N-1'!O5314</f>
        <v>0</v>
      </c>
      <c r="H5311" s="78">
        <f>'Balance N-1'!P5314</f>
        <v>0</v>
      </c>
      <c r="I5311" s="79">
        <f t="shared" si="82"/>
        <v>0</v>
      </c>
    </row>
    <row r="5312" spans="1:9" ht="15.6">
      <c r="A5312" s="85">
        <f>'Balance N-1'!I5315</f>
        <v>0</v>
      </c>
      <c r="B5312" s="75">
        <f>'Balance N-1'!J5315</f>
        <v>0</v>
      </c>
      <c r="C5312" s="78">
        <f>'Balance N-1'!K5315</f>
        <v>0</v>
      </c>
      <c r="D5312" s="78">
        <f>'Balance N-1'!L5315</f>
        <v>0</v>
      </c>
      <c r="E5312" s="78">
        <f>'Balance N-1'!M5315</f>
        <v>0</v>
      </c>
      <c r="F5312" s="78">
        <f>'Balance N-1'!N5315</f>
        <v>0</v>
      </c>
      <c r="G5312" s="78">
        <f>'Balance N-1'!O5315</f>
        <v>0</v>
      </c>
      <c r="H5312" s="78">
        <f>'Balance N-1'!P5315</f>
        <v>0</v>
      </c>
      <c r="I5312" s="79">
        <f t="shared" si="82"/>
        <v>0</v>
      </c>
    </row>
    <row r="5313" spans="1:9" ht="15.6">
      <c r="A5313" s="85">
        <f>'Balance N-1'!I5316</f>
        <v>0</v>
      </c>
      <c r="B5313" s="75">
        <f>'Balance N-1'!J5316</f>
        <v>0</v>
      </c>
      <c r="C5313" s="78">
        <f>'Balance N-1'!K5316</f>
        <v>0</v>
      </c>
      <c r="D5313" s="78">
        <f>'Balance N-1'!L5316</f>
        <v>0</v>
      </c>
      <c r="E5313" s="78">
        <f>'Balance N-1'!M5316</f>
        <v>0</v>
      </c>
      <c r="F5313" s="78">
        <f>'Balance N-1'!N5316</f>
        <v>0</v>
      </c>
      <c r="G5313" s="78">
        <f>'Balance N-1'!O5316</f>
        <v>0</v>
      </c>
      <c r="H5313" s="78">
        <f>'Balance N-1'!P5316</f>
        <v>0</v>
      </c>
      <c r="I5313" s="79">
        <f t="shared" si="82"/>
        <v>0</v>
      </c>
    </row>
    <row r="5314" spans="1:9" ht="15.6">
      <c r="A5314" s="85">
        <f>'Balance N-1'!I5317</f>
        <v>0</v>
      </c>
      <c r="B5314" s="75">
        <f>'Balance N-1'!J5317</f>
        <v>0</v>
      </c>
      <c r="C5314" s="78">
        <f>'Balance N-1'!K5317</f>
        <v>0</v>
      </c>
      <c r="D5314" s="78">
        <f>'Balance N-1'!L5317</f>
        <v>0</v>
      </c>
      <c r="E5314" s="78">
        <f>'Balance N-1'!M5317</f>
        <v>0</v>
      </c>
      <c r="F5314" s="78">
        <f>'Balance N-1'!N5317</f>
        <v>0</v>
      </c>
      <c r="G5314" s="78">
        <f>'Balance N-1'!O5317</f>
        <v>0</v>
      </c>
      <c r="H5314" s="78">
        <f>'Balance N-1'!P5317</f>
        <v>0</v>
      </c>
      <c r="I5314" s="79">
        <f t="shared" si="82"/>
        <v>0</v>
      </c>
    </row>
    <row r="5315" spans="1:9" ht="15.6">
      <c r="A5315" s="85">
        <f>'Balance N-1'!I5318</f>
        <v>0</v>
      </c>
      <c r="B5315" s="75">
        <f>'Balance N-1'!J5318</f>
        <v>0</v>
      </c>
      <c r="C5315" s="78">
        <f>'Balance N-1'!K5318</f>
        <v>0</v>
      </c>
      <c r="D5315" s="78">
        <f>'Balance N-1'!L5318</f>
        <v>0</v>
      </c>
      <c r="E5315" s="78">
        <f>'Balance N-1'!M5318</f>
        <v>0</v>
      </c>
      <c r="F5315" s="78">
        <f>'Balance N-1'!N5318</f>
        <v>0</v>
      </c>
      <c r="G5315" s="78">
        <f>'Balance N-1'!O5318</f>
        <v>0</v>
      </c>
      <c r="H5315" s="78">
        <f>'Balance N-1'!P5318</f>
        <v>0</v>
      </c>
      <c r="I5315" s="79">
        <f t="shared" ref="I5315:I5378" si="83">(C5315-D5315)+(E5315-F5315)-(G5315-H5315)</f>
        <v>0</v>
      </c>
    </row>
    <row r="5316" spans="1:9" ht="15.6">
      <c r="A5316" s="85">
        <f>'Balance N-1'!I5319</f>
        <v>0</v>
      </c>
      <c r="B5316" s="75">
        <f>'Balance N-1'!J5319</f>
        <v>0</v>
      </c>
      <c r="C5316" s="78">
        <f>'Balance N-1'!K5319</f>
        <v>0</v>
      </c>
      <c r="D5316" s="78">
        <f>'Balance N-1'!L5319</f>
        <v>0</v>
      </c>
      <c r="E5316" s="78">
        <f>'Balance N-1'!M5319</f>
        <v>0</v>
      </c>
      <c r="F5316" s="78">
        <f>'Balance N-1'!N5319</f>
        <v>0</v>
      </c>
      <c r="G5316" s="78">
        <f>'Balance N-1'!O5319</f>
        <v>0</v>
      </c>
      <c r="H5316" s="78">
        <f>'Balance N-1'!P5319</f>
        <v>0</v>
      </c>
      <c r="I5316" s="79">
        <f t="shared" si="83"/>
        <v>0</v>
      </c>
    </row>
    <row r="5317" spans="1:9" ht="15.6">
      <c r="A5317" s="85">
        <f>'Balance N-1'!I5320</f>
        <v>0</v>
      </c>
      <c r="B5317" s="75">
        <f>'Balance N-1'!J5320</f>
        <v>0</v>
      </c>
      <c r="C5317" s="78">
        <f>'Balance N-1'!K5320</f>
        <v>0</v>
      </c>
      <c r="D5317" s="78">
        <f>'Balance N-1'!L5320</f>
        <v>0</v>
      </c>
      <c r="E5317" s="78">
        <f>'Balance N-1'!M5320</f>
        <v>0</v>
      </c>
      <c r="F5317" s="78">
        <f>'Balance N-1'!N5320</f>
        <v>0</v>
      </c>
      <c r="G5317" s="78">
        <f>'Balance N-1'!O5320</f>
        <v>0</v>
      </c>
      <c r="H5317" s="78">
        <f>'Balance N-1'!P5320</f>
        <v>0</v>
      </c>
      <c r="I5317" s="79">
        <f t="shared" si="83"/>
        <v>0</v>
      </c>
    </row>
    <row r="5318" spans="1:9" ht="15.6">
      <c r="A5318" s="85">
        <f>'Balance N-1'!I5321</f>
        <v>0</v>
      </c>
      <c r="B5318" s="75">
        <f>'Balance N-1'!J5321</f>
        <v>0</v>
      </c>
      <c r="C5318" s="78">
        <f>'Balance N-1'!K5321</f>
        <v>0</v>
      </c>
      <c r="D5318" s="78">
        <f>'Balance N-1'!L5321</f>
        <v>0</v>
      </c>
      <c r="E5318" s="78">
        <f>'Balance N-1'!M5321</f>
        <v>0</v>
      </c>
      <c r="F5318" s="78">
        <f>'Balance N-1'!N5321</f>
        <v>0</v>
      </c>
      <c r="G5318" s="78">
        <f>'Balance N-1'!O5321</f>
        <v>0</v>
      </c>
      <c r="H5318" s="78">
        <f>'Balance N-1'!P5321</f>
        <v>0</v>
      </c>
      <c r="I5318" s="79">
        <f t="shared" si="83"/>
        <v>0</v>
      </c>
    </row>
    <row r="5319" spans="1:9" ht="15.6">
      <c r="A5319" s="85">
        <f>'Balance N-1'!I5322</f>
        <v>0</v>
      </c>
      <c r="B5319" s="75">
        <f>'Balance N-1'!J5322</f>
        <v>0</v>
      </c>
      <c r="C5319" s="78">
        <f>'Balance N-1'!K5322</f>
        <v>0</v>
      </c>
      <c r="D5319" s="78">
        <f>'Balance N-1'!L5322</f>
        <v>0</v>
      </c>
      <c r="E5319" s="78">
        <f>'Balance N-1'!M5322</f>
        <v>0</v>
      </c>
      <c r="F5319" s="78">
        <f>'Balance N-1'!N5322</f>
        <v>0</v>
      </c>
      <c r="G5319" s="78">
        <f>'Balance N-1'!O5322</f>
        <v>0</v>
      </c>
      <c r="H5319" s="78">
        <f>'Balance N-1'!P5322</f>
        <v>0</v>
      </c>
      <c r="I5319" s="79">
        <f t="shared" si="83"/>
        <v>0</v>
      </c>
    </row>
    <row r="5320" spans="1:9" ht="15.6">
      <c r="A5320" s="85">
        <f>'Balance N-1'!I5323</f>
        <v>0</v>
      </c>
      <c r="B5320" s="75">
        <f>'Balance N-1'!J5323</f>
        <v>0</v>
      </c>
      <c r="C5320" s="78">
        <f>'Balance N-1'!K5323</f>
        <v>0</v>
      </c>
      <c r="D5320" s="78">
        <f>'Balance N-1'!L5323</f>
        <v>0</v>
      </c>
      <c r="E5320" s="78">
        <f>'Balance N-1'!M5323</f>
        <v>0</v>
      </c>
      <c r="F5320" s="78">
        <f>'Balance N-1'!N5323</f>
        <v>0</v>
      </c>
      <c r="G5320" s="78">
        <f>'Balance N-1'!O5323</f>
        <v>0</v>
      </c>
      <c r="H5320" s="78">
        <f>'Balance N-1'!P5323</f>
        <v>0</v>
      </c>
      <c r="I5320" s="79">
        <f t="shared" si="83"/>
        <v>0</v>
      </c>
    </row>
    <row r="5321" spans="1:9" ht="15.6">
      <c r="A5321" s="85">
        <f>'Balance N-1'!I5324</f>
        <v>0</v>
      </c>
      <c r="B5321" s="75">
        <f>'Balance N-1'!J5324</f>
        <v>0</v>
      </c>
      <c r="C5321" s="78">
        <f>'Balance N-1'!K5324</f>
        <v>0</v>
      </c>
      <c r="D5321" s="78">
        <f>'Balance N-1'!L5324</f>
        <v>0</v>
      </c>
      <c r="E5321" s="78">
        <f>'Balance N-1'!M5324</f>
        <v>0</v>
      </c>
      <c r="F5321" s="78">
        <f>'Balance N-1'!N5324</f>
        <v>0</v>
      </c>
      <c r="G5321" s="78">
        <f>'Balance N-1'!O5324</f>
        <v>0</v>
      </c>
      <c r="H5321" s="78">
        <f>'Balance N-1'!P5324</f>
        <v>0</v>
      </c>
      <c r="I5321" s="79">
        <f t="shared" si="83"/>
        <v>0</v>
      </c>
    </row>
    <row r="5322" spans="1:9" ht="15.6">
      <c r="A5322" s="85">
        <f>'Balance N-1'!I5325</f>
        <v>0</v>
      </c>
      <c r="B5322" s="75">
        <f>'Balance N-1'!J5325</f>
        <v>0</v>
      </c>
      <c r="C5322" s="78">
        <f>'Balance N-1'!K5325</f>
        <v>0</v>
      </c>
      <c r="D5322" s="78">
        <f>'Balance N-1'!L5325</f>
        <v>0</v>
      </c>
      <c r="E5322" s="78">
        <f>'Balance N-1'!M5325</f>
        <v>0</v>
      </c>
      <c r="F5322" s="78">
        <f>'Balance N-1'!N5325</f>
        <v>0</v>
      </c>
      <c r="G5322" s="78">
        <f>'Balance N-1'!O5325</f>
        <v>0</v>
      </c>
      <c r="H5322" s="78">
        <f>'Balance N-1'!P5325</f>
        <v>0</v>
      </c>
      <c r="I5322" s="79">
        <f t="shared" si="83"/>
        <v>0</v>
      </c>
    </row>
    <row r="5323" spans="1:9" ht="15.6">
      <c r="A5323" s="85">
        <f>'Balance N-1'!I5326</f>
        <v>0</v>
      </c>
      <c r="B5323" s="75">
        <f>'Balance N-1'!J5326</f>
        <v>0</v>
      </c>
      <c r="C5323" s="78">
        <f>'Balance N-1'!K5326</f>
        <v>0</v>
      </c>
      <c r="D5323" s="78">
        <f>'Balance N-1'!L5326</f>
        <v>0</v>
      </c>
      <c r="E5323" s="78">
        <f>'Balance N-1'!M5326</f>
        <v>0</v>
      </c>
      <c r="F5323" s="78">
        <f>'Balance N-1'!N5326</f>
        <v>0</v>
      </c>
      <c r="G5323" s="78">
        <f>'Balance N-1'!O5326</f>
        <v>0</v>
      </c>
      <c r="H5323" s="78">
        <f>'Balance N-1'!P5326</f>
        <v>0</v>
      </c>
      <c r="I5323" s="79">
        <f t="shared" si="83"/>
        <v>0</v>
      </c>
    </row>
    <row r="5324" spans="1:9" ht="15.6">
      <c r="A5324" s="85">
        <f>'Balance N-1'!I5327</f>
        <v>0</v>
      </c>
      <c r="B5324" s="75">
        <f>'Balance N-1'!J5327</f>
        <v>0</v>
      </c>
      <c r="C5324" s="78">
        <f>'Balance N-1'!K5327</f>
        <v>0</v>
      </c>
      <c r="D5324" s="78">
        <f>'Balance N-1'!L5327</f>
        <v>0</v>
      </c>
      <c r="E5324" s="78">
        <f>'Balance N-1'!M5327</f>
        <v>0</v>
      </c>
      <c r="F5324" s="78">
        <f>'Balance N-1'!N5327</f>
        <v>0</v>
      </c>
      <c r="G5324" s="78">
        <f>'Balance N-1'!O5327</f>
        <v>0</v>
      </c>
      <c r="H5324" s="78">
        <f>'Balance N-1'!P5327</f>
        <v>0</v>
      </c>
      <c r="I5324" s="79">
        <f t="shared" si="83"/>
        <v>0</v>
      </c>
    </row>
    <row r="5325" spans="1:9" ht="15.6">
      <c r="A5325" s="85">
        <f>'Balance N-1'!I5328</f>
        <v>0</v>
      </c>
      <c r="B5325" s="75">
        <f>'Balance N-1'!J5328</f>
        <v>0</v>
      </c>
      <c r="C5325" s="78">
        <f>'Balance N-1'!K5328</f>
        <v>0</v>
      </c>
      <c r="D5325" s="78">
        <f>'Balance N-1'!L5328</f>
        <v>0</v>
      </c>
      <c r="E5325" s="78">
        <f>'Balance N-1'!M5328</f>
        <v>0</v>
      </c>
      <c r="F5325" s="78">
        <f>'Balance N-1'!N5328</f>
        <v>0</v>
      </c>
      <c r="G5325" s="78">
        <f>'Balance N-1'!O5328</f>
        <v>0</v>
      </c>
      <c r="H5325" s="78">
        <f>'Balance N-1'!P5328</f>
        <v>0</v>
      </c>
      <c r="I5325" s="79">
        <f t="shared" si="83"/>
        <v>0</v>
      </c>
    </row>
    <row r="5326" spans="1:9" ht="15.6">
      <c r="A5326" s="85">
        <f>'Balance N-1'!I5329</f>
        <v>0</v>
      </c>
      <c r="B5326" s="75">
        <f>'Balance N-1'!J5329</f>
        <v>0</v>
      </c>
      <c r="C5326" s="78">
        <f>'Balance N-1'!K5329</f>
        <v>0</v>
      </c>
      <c r="D5326" s="78">
        <f>'Balance N-1'!L5329</f>
        <v>0</v>
      </c>
      <c r="E5326" s="78">
        <f>'Balance N-1'!M5329</f>
        <v>0</v>
      </c>
      <c r="F5326" s="78">
        <f>'Balance N-1'!N5329</f>
        <v>0</v>
      </c>
      <c r="G5326" s="78">
        <f>'Balance N-1'!O5329</f>
        <v>0</v>
      </c>
      <c r="H5326" s="78">
        <f>'Balance N-1'!P5329</f>
        <v>0</v>
      </c>
      <c r="I5326" s="79">
        <f t="shared" si="83"/>
        <v>0</v>
      </c>
    </row>
    <row r="5327" spans="1:9" ht="15.6">
      <c r="A5327" s="85">
        <f>'Balance N-1'!I5330</f>
        <v>0</v>
      </c>
      <c r="B5327" s="75">
        <f>'Balance N-1'!J5330</f>
        <v>0</v>
      </c>
      <c r="C5327" s="78">
        <f>'Balance N-1'!K5330</f>
        <v>0</v>
      </c>
      <c r="D5327" s="78">
        <f>'Balance N-1'!L5330</f>
        <v>0</v>
      </c>
      <c r="E5327" s="78">
        <f>'Balance N-1'!M5330</f>
        <v>0</v>
      </c>
      <c r="F5327" s="78">
        <f>'Balance N-1'!N5330</f>
        <v>0</v>
      </c>
      <c r="G5327" s="78">
        <f>'Balance N-1'!O5330</f>
        <v>0</v>
      </c>
      <c r="H5327" s="78">
        <f>'Balance N-1'!P5330</f>
        <v>0</v>
      </c>
      <c r="I5327" s="79">
        <f t="shared" si="83"/>
        <v>0</v>
      </c>
    </row>
    <row r="5328" spans="1:9" ht="15.6">
      <c r="A5328" s="85">
        <f>'Balance N-1'!I5331</f>
        <v>0</v>
      </c>
      <c r="B5328" s="75">
        <f>'Balance N-1'!J5331</f>
        <v>0</v>
      </c>
      <c r="C5328" s="78">
        <f>'Balance N-1'!K5331</f>
        <v>0</v>
      </c>
      <c r="D5328" s="78">
        <f>'Balance N-1'!L5331</f>
        <v>0</v>
      </c>
      <c r="E5328" s="78">
        <f>'Balance N-1'!M5331</f>
        <v>0</v>
      </c>
      <c r="F5328" s="78">
        <f>'Balance N-1'!N5331</f>
        <v>0</v>
      </c>
      <c r="G5328" s="78">
        <f>'Balance N-1'!O5331</f>
        <v>0</v>
      </c>
      <c r="H5328" s="78">
        <f>'Balance N-1'!P5331</f>
        <v>0</v>
      </c>
      <c r="I5328" s="79">
        <f t="shared" si="83"/>
        <v>0</v>
      </c>
    </row>
    <row r="5329" spans="1:9" ht="15.6">
      <c r="A5329" s="85">
        <f>'Balance N-1'!I5332</f>
        <v>0</v>
      </c>
      <c r="B5329" s="75">
        <f>'Balance N-1'!J5332</f>
        <v>0</v>
      </c>
      <c r="C5329" s="78">
        <f>'Balance N-1'!K5332</f>
        <v>0</v>
      </c>
      <c r="D5329" s="78">
        <f>'Balance N-1'!L5332</f>
        <v>0</v>
      </c>
      <c r="E5329" s="78">
        <f>'Balance N-1'!M5332</f>
        <v>0</v>
      </c>
      <c r="F5329" s="78">
        <f>'Balance N-1'!N5332</f>
        <v>0</v>
      </c>
      <c r="G5329" s="78">
        <f>'Balance N-1'!O5332</f>
        <v>0</v>
      </c>
      <c r="H5329" s="78">
        <f>'Balance N-1'!P5332</f>
        <v>0</v>
      </c>
      <c r="I5329" s="79">
        <f t="shared" si="83"/>
        <v>0</v>
      </c>
    </row>
    <row r="5330" spans="1:9" ht="15.6">
      <c r="A5330" s="85">
        <f>'Balance N-1'!I5333</f>
        <v>0</v>
      </c>
      <c r="B5330" s="75">
        <f>'Balance N-1'!J5333</f>
        <v>0</v>
      </c>
      <c r="C5330" s="78">
        <f>'Balance N-1'!K5333</f>
        <v>0</v>
      </c>
      <c r="D5330" s="78">
        <f>'Balance N-1'!L5333</f>
        <v>0</v>
      </c>
      <c r="E5330" s="78">
        <f>'Balance N-1'!M5333</f>
        <v>0</v>
      </c>
      <c r="F5330" s="78">
        <f>'Balance N-1'!N5333</f>
        <v>0</v>
      </c>
      <c r="G5330" s="78">
        <f>'Balance N-1'!O5333</f>
        <v>0</v>
      </c>
      <c r="H5330" s="78">
        <f>'Balance N-1'!P5333</f>
        <v>0</v>
      </c>
      <c r="I5330" s="79">
        <f t="shared" si="83"/>
        <v>0</v>
      </c>
    </row>
    <row r="5331" spans="1:9" ht="15.6">
      <c r="A5331" s="85">
        <f>'Balance N-1'!I5334</f>
        <v>0</v>
      </c>
      <c r="B5331" s="75">
        <f>'Balance N-1'!J5334</f>
        <v>0</v>
      </c>
      <c r="C5331" s="78">
        <f>'Balance N-1'!K5334</f>
        <v>0</v>
      </c>
      <c r="D5331" s="78">
        <f>'Balance N-1'!L5334</f>
        <v>0</v>
      </c>
      <c r="E5331" s="78">
        <f>'Balance N-1'!M5334</f>
        <v>0</v>
      </c>
      <c r="F5331" s="78">
        <f>'Balance N-1'!N5334</f>
        <v>0</v>
      </c>
      <c r="G5331" s="78">
        <f>'Balance N-1'!O5334</f>
        <v>0</v>
      </c>
      <c r="H5331" s="78">
        <f>'Balance N-1'!P5334</f>
        <v>0</v>
      </c>
      <c r="I5331" s="79">
        <f t="shared" si="83"/>
        <v>0</v>
      </c>
    </row>
    <row r="5332" spans="1:9" ht="15.6">
      <c r="A5332" s="85">
        <f>'Balance N-1'!I5335</f>
        <v>0</v>
      </c>
      <c r="B5332" s="75">
        <f>'Balance N-1'!J5335</f>
        <v>0</v>
      </c>
      <c r="C5332" s="78">
        <f>'Balance N-1'!K5335</f>
        <v>0</v>
      </c>
      <c r="D5332" s="78">
        <f>'Balance N-1'!L5335</f>
        <v>0</v>
      </c>
      <c r="E5332" s="78">
        <f>'Balance N-1'!M5335</f>
        <v>0</v>
      </c>
      <c r="F5332" s="78">
        <f>'Balance N-1'!N5335</f>
        <v>0</v>
      </c>
      <c r="G5332" s="78">
        <f>'Balance N-1'!O5335</f>
        <v>0</v>
      </c>
      <c r="H5332" s="78">
        <f>'Balance N-1'!P5335</f>
        <v>0</v>
      </c>
      <c r="I5332" s="79">
        <f t="shared" si="83"/>
        <v>0</v>
      </c>
    </row>
    <row r="5333" spans="1:9" ht="15.6">
      <c r="A5333" s="85">
        <f>'Balance N-1'!I5336</f>
        <v>0</v>
      </c>
      <c r="B5333" s="75">
        <f>'Balance N-1'!J5336</f>
        <v>0</v>
      </c>
      <c r="C5333" s="78">
        <f>'Balance N-1'!K5336</f>
        <v>0</v>
      </c>
      <c r="D5333" s="78">
        <f>'Balance N-1'!L5336</f>
        <v>0</v>
      </c>
      <c r="E5333" s="78">
        <f>'Balance N-1'!M5336</f>
        <v>0</v>
      </c>
      <c r="F5333" s="78">
        <f>'Balance N-1'!N5336</f>
        <v>0</v>
      </c>
      <c r="G5333" s="78">
        <f>'Balance N-1'!O5336</f>
        <v>0</v>
      </c>
      <c r="H5333" s="78">
        <f>'Balance N-1'!P5336</f>
        <v>0</v>
      </c>
      <c r="I5333" s="79">
        <f t="shared" si="83"/>
        <v>0</v>
      </c>
    </row>
    <row r="5334" spans="1:9" ht="15.6">
      <c r="A5334" s="85">
        <f>'Balance N-1'!I5337</f>
        <v>0</v>
      </c>
      <c r="B5334" s="75">
        <f>'Balance N-1'!J5337</f>
        <v>0</v>
      </c>
      <c r="C5334" s="78">
        <f>'Balance N-1'!K5337</f>
        <v>0</v>
      </c>
      <c r="D5334" s="78">
        <f>'Balance N-1'!L5337</f>
        <v>0</v>
      </c>
      <c r="E5334" s="78">
        <f>'Balance N-1'!M5337</f>
        <v>0</v>
      </c>
      <c r="F5334" s="78">
        <f>'Balance N-1'!N5337</f>
        <v>0</v>
      </c>
      <c r="G5334" s="78">
        <f>'Balance N-1'!O5337</f>
        <v>0</v>
      </c>
      <c r="H5334" s="78">
        <f>'Balance N-1'!P5337</f>
        <v>0</v>
      </c>
      <c r="I5334" s="79">
        <f t="shared" si="83"/>
        <v>0</v>
      </c>
    </row>
    <row r="5335" spans="1:9" ht="15.6">
      <c r="A5335" s="85">
        <f>'Balance N-1'!I5338</f>
        <v>0</v>
      </c>
      <c r="B5335" s="75">
        <f>'Balance N-1'!J5338</f>
        <v>0</v>
      </c>
      <c r="C5335" s="78">
        <f>'Balance N-1'!K5338</f>
        <v>0</v>
      </c>
      <c r="D5335" s="78">
        <f>'Balance N-1'!L5338</f>
        <v>0</v>
      </c>
      <c r="E5335" s="78">
        <f>'Balance N-1'!M5338</f>
        <v>0</v>
      </c>
      <c r="F5335" s="78">
        <f>'Balance N-1'!N5338</f>
        <v>0</v>
      </c>
      <c r="G5335" s="78">
        <f>'Balance N-1'!O5338</f>
        <v>0</v>
      </c>
      <c r="H5335" s="78">
        <f>'Balance N-1'!P5338</f>
        <v>0</v>
      </c>
      <c r="I5335" s="79">
        <f t="shared" si="83"/>
        <v>0</v>
      </c>
    </row>
    <row r="5336" spans="1:9" ht="15.6">
      <c r="A5336" s="85">
        <f>'Balance N-1'!I5339</f>
        <v>0</v>
      </c>
      <c r="B5336" s="75">
        <f>'Balance N-1'!J5339</f>
        <v>0</v>
      </c>
      <c r="C5336" s="78">
        <f>'Balance N-1'!K5339</f>
        <v>0</v>
      </c>
      <c r="D5336" s="78">
        <f>'Balance N-1'!L5339</f>
        <v>0</v>
      </c>
      <c r="E5336" s="78">
        <f>'Balance N-1'!M5339</f>
        <v>0</v>
      </c>
      <c r="F5336" s="78">
        <f>'Balance N-1'!N5339</f>
        <v>0</v>
      </c>
      <c r="G5336" s="78">
        <f>'Balance N-1'!O5339</f>
        <v>0</v>
      </c>
      <c r="H5336" s="78">
        <f>'Balance N-1'!P5339</f>
        <v>0</v>
      </c>
      <c r="I5336" s="79">
        <f t="shared" si="83"/>
        <v>0</v>
      </c>
    </row>
    <row r="5337" spans="1:9" ht="15.6">
      <c r="A5337" s="85">
        <f>'Balance N-1'!I5340</f>
        <v>0</v>
      </c>
      <c r="B5337" s="75">
        <f>'Balance N-1'!J5340</f>
        <v>0</v>
      </c>
      <c r="C5337" s="78">
        <f>'Balance N-1'!K5340</f>
        <v>0</v>
      </c>
      <c r="D5337" s="78">
        <f>'Balance N-1'!L5340</f>
        <v>0</v>
      </c>
      <c r="E5337" s="78">
        <f>'Balance N-1'!M5340</f>
        <v>0</v>
      </c>
      <c r="F5337" s="78">
        <f>'Balance N-1'!N5340</f>
        <v>0</v>
      </c>
      <c r="G5337" s="78">
        <f>'Balance N-1'!O5340</f>
        <v>0</v>
      </c>
      <c r="H5337" s="78">
        <f>'Balance N-1'!P5340</f>
        <v>0</v>
      </c>
      <c r="I5337" s="79">
        <f t="shared" si="83"/>
        <v>0</v>
      </c>
    </row>
    <row r="5338" spans="1:9" ht="15.6">
      <c r="A5338" s="85">
        <f>'Balance N-1'!I5341</f>
        <v>0</v>
      </c>
      <c r="B5338" s="75">
        <f>'Balance N-1'!J5341</f>
        <v>0</v>
      </c>
      <c r="C5338" s="78">
        <f>'Balance N-1'!K5341</f>
        <v>0</v>
      </c>
      <c r="D5338" s="78">
        <f>'Balance N-1'!L5341</f>
        <v>0</v>
      </c>
      <c r="E5338" s="78">
        <f>'Balance N-1'!M5341</f>
        <v>0</v>
      </c>
      <c r="F5338" s="78">
        <f>'Balance N-1'!N5341</f>
        <v>0</v>
      </c>
      <c r="G5338" s="78">
        <f>'Balance N-1'!O5341</f>
        <v>0</v>
      </c>
      <c r="H5338" s="78">
        <f>'Balance N-1'!P5341</f>
        <v>0</v>
      </c>
      <c r="I5338" s="79">
        <f t="shared" si="83"/>
        <v>0</v>
      </c>
    </row>
    <row r="5339" spans="1:9" ht="15.6">
      <c r="A5339" s="85">
        <f>'Balance N-1'!I5342</f>
        <v>0</v>
      </c>
      <c r="B5339" s="75">
        <f>'Balance N-1'!J5342</f>
        <v>0</v>
      </c>
      <c r="C5339" s="78">
        <f>'Balance N-1'!K5342</f>
        <v>0</v>
      </c>
      <c r="D5339" s="78">
        <f>'Balance N-1'!L5342</f>
        <v>0</v>
      </c>
      <c r="E5339" s="78">
        <f>'Balance N-1'!M5342</f>
        <v>0</v>
      </c>
      <c r="F5339" s="78">
        <f>'Balance N-1'!N5342</f>
        <v>0</v>
      </c>
      <c r="G5339" s="78">
        <f>'Balance N-1'!O5342</f>
        <v>0</v>
      </c>
      <c r="H5339" s="78">
        <f>'Balance N-1'!P5342</f>
        <v>0</v>
      </c>
      <c r="I5339" s="79">
        <f t="shared" si="83"/>
        <v>0</v>
      </c>
    </row>
    <row r="5340" spans="1:9" ht="15.6">
      <c r="A5340" s="85">
        <f>'Balance N-1'!I5343</f>
        <v>0</v>
      </c>
      <c r="B5340" s="75">
        <f>'Balance N-1'!J5343</f>
        <v>0</v>
      </c>
      <c r="C5340" s="78">
        <f>'Balance N-1'!K5343</f>
        <v>0</v>
      </c>
      <c r="D5340" s="78">
        <f>'Balance N-1'!L5343</f>
        <v>0</v>
      </c>
      <c r="E5340" s="78">
        <f>'Balance N-1'!M5343</f>
        <v>0</v>
      </c>
      <c r="F5340" s="78">
        <f>'Balance N-1'!N5343</f>
        <v>0</v>
      </c>
      <c r="G5340" s="78">
        <f>'Balance N-1'!O5343</f>
        <v>0</v>
      </c>
      <c r="H5340" s="78">
        <f>'Balance N-1'!P5343</f>
        <v>0</v>
      </c>
      <c r="I5340" s="79">
        <f t="shared" si="83"/>
        <v>0</v>
      </c>
    </row>
    <row r="5341" spans="1:9" ht="15.6">
      <c r="A5341" s="85">
        <f>'Balance N-1'!I5344</f>
        <v>0</v>
      </c>
      <c r="B5341" s="75">
        <f>'Balance N-1'!J5344</f>
        <v>0</v>
      </c>
      <c r="C5341" s="78">
        <f>'Balance N-1'!K5344</f>
        <v>0</v>
      </c>
      <c r="D5341" s="78">
        <f>'Balance N-1'!L5344</f>
        <v>0</v>
      </c>
      <c r="E5341" s="78">
        <f>'Balance N-1'!M5344</f>
        <v>0</v>
      </c>
      <c r="F5341" s="78">
        <f>'Balance N-1'!N5344</f>
        <v>0</v>
      </c>
      <c r="G5341" s="78">
        <f>'Balance N-1'!O5344</f>
        <v>0</v>
      </c>
      <c r="H5341" s="78">
        <f>'Balance N-1'!P5344</f>
        <v>0</v>
      </c>
      <c r="I5341" s="79">
        <f t="shared" si="83"/>
        <v>0</v>
      </c>
    </row>
    <row r="5342" spans="1:9" ht="15.6">
      <c r="A5342" s="85">
        <f>'Balance N-1'!I5345</f>
        <v>0</v>
      </c>
      <c r="B5342" s="75">
        <f>'Balance N-1'!J5345</f>
        <v>0</v>
      </c>
      <c r="C5342" s="78">
        <f>'Balance N-1'!K5345</f>
        <v>0</v>
      </c>
      <c r="D5342" s="78">
        <f>'Balance N-1'!L5345</f>
        <v>0</v>
      </c>
      <c r="E5342" s="78">
        <f>'Balance N-1'!M5345</f>
        <v>0</v>
      </c>
      <c r="F5342" s="78">
        <f>'Balance N-1'!N5345</f>
        <v>0</v>
      </c>
      <c r="G5342" s="78">
        <f>'Balance N-1'!O5345</f>
        <v>0</v>
      </c>
      <c r="H5342" s="78">
        <f>'Balance N-1'!P5345</f>
        <v>0</v>
      </c>
      <c r="I5342" s="79">
        <f t="shared" si="83"/>
        <v>0</v>
      </c>
    </row>
    <row r="5343" spans="1:9" ht="15.6">
      <c r="A5343" s="85">
        <f>'Balance N-1'!I5346</f>
        <v>0</v>
      </c>
      <c r="B5343" s="75">
        <f>'Balance N-1'!J5346</f>
        <v>0</v>
      </c>
      <c r="C5343" s="78">
        <f>'Balance N-1'!K5346</f>
        <v>0</v>
      </c>
      <c r="D5343" s="78">
        <f>'Balance N-1'!L5346</f>
        <v>0</v>
      </c>
      <c r="E5343" s="78">
        <f>'Balance N-1'!M5346</f>
        <v>0</v>
      </c>
      <c r="F5343" s="78">
        <f>'Balance N-1'!N5346</f>
        <v>0</v>
      </c>
      <c r="G5343" s="78">
        <f>'Balance N-1'!O5346</f>
        <v>0</v>
      </c>
      <c r="H5343" s="78">
        <f>'Balance N-1'!P5346</f>
        <v>0</v>
      </c>
      <c r="I5343" s="79">
        <f t="shared" si="83"/>
        <v>0</v>
      </c>
    </row>
    <row r="5344" spans="1:9" ht="15.6">
      <c r="A5344" s="85">
        <f>'Balance N-1'!I5347</f>
        <v>0</v>
      </c>
      <c r="B5344" s="75">
        <f>'Balance N-1'!J5347</f>
        <v>0</v>
      </c>
      <c r="C5344" s="78">
        <f>'Balance N-1'!K5347</f>
        <v>0</v>
      </c>
      <c r="D5344" s="78">
        <f>'Balance N-1'!L5347</f>
        <v>0</v>
      </c>
      <c r="E5344" s="78">
        <f>'Balance N-1'!M5347</f>
        <v>0</v>
      </c>
      <c r="F5344" s="78">
        <f>'Balance N-1'!N5347</f>
        <v>0</v>
      </c>
      <c r="G5344" s="78">
        <f>'Balance N-1'!O5347</f>
        <v>0</v>
      </c>
      <c r="H5344" s="78">
        <f>'Balance N-1'!P5347</f>
        <v>0</v>
      </c>
      <c r="I5344" s="79">
        <f t="shared" si="83"/>
        <v>0</v>
      </c>
    </row>
    <row r="5345" spans="1:9" ht="15.6">
      <c r="A5345" s="85">
        <f>'Balance N-1'!I5348</f>
        <v>0</v>
      </c>
      <c r="B5345" s="75">
        <f>'Balance N-1'!J5348</f>
        <v>0</v>
      </c>
      <c r="C5345" s="78">
        <f>'Balance N-1'!K5348</f>
        <v>0</v>
      </c>
      <c r="D5345" s="78">
        <f>'Balance N-1'!L5348</f>
        <v>0</v>
      </c>
      <c r="E5345" s="78">
        <f>'Balance N-1'!M5348</f>
        <v>0</v>
      </c>
      <c r="F5345" s="78">
        <f>'Balance N-1'!N5348</f>
        <v>0</v>
      </c>
      <c r="G5345" s="78">
        <f>'Balance N-1'!O5348</f>
        <v>0</v>
      </c>
      <c r="H5345" s="78">
        <f>'Balance N-1'!P5348</f>
        <v>0</v>
      </c>
      <c r="I5345" s="79">
        <f t="shared" si="83"/>
        <v>0</v>
      </c>
    </row>
    <row r="5346" spans="1:9" ht="15.6">
      <c r="A5346" s="85">
        <f>'Balance N-1'!I5349</f>
        <v>0</v>
      </c>
      <c r="B5346" s="75">
        <f>'Balance N-1'!J5349</f>
        <v>0</v>
      </c>
      <c r="C5346" s="78">
        <f>'Balance N-1'!K5349</f>
        <v>0</v>
      </c>
      <c r="D5346" s="78">
        <f>'Balance N-1'!L5349</f>
        <v>0</v>
      </c>
      <c r="E5346" s="78">
        <f>'Balance N-1'!M5349</f>
        <v>0</v>
      </c>
      <c r="F5346" s="78">
        <f>'Balance N-1'!N5349</f>
        <v>0</v>
      </c>
      <c r="G5346" s="78">
        <f>'Balance N-1'!O5349</f>
        <v>0</v>
      </c>
      <c r="H5346" s="78">
        <f>'Balance N-1'!P5349</f>
        <v>0</v>
      </c>
      <c r="I5346" s="79">
        <f t="shared" si="83"/>
        <v>0</v>
      </c>
    </row>
    <row r="5347" spans="1:9" ht="15.6">
      <c r="A5347" s="85">
        <f>'Balance N-1'!I5350</f>
        <v>0</v>
      </c>
      <c r="B5347" s="75">
        <f>'Balance N-1'!J5350</f>
        <v>0</v>
      </c>
      <c r="C5347" s="78">
        <f>'Balance N-1'!K5350</f>
        <v>0</v>
      </c>
      <c r="D5347" s="78">
        <f>'Balance N-1'!L5350</f>
        <v>0</v>
      </c>
      <c r="E5347" s="78">
        <f>'Balance N-1'!M5350</f>
        <v>0</v>
      </c>
      <c r="F5347" s="78">
        <f>'Balance N-1'!N5350</f>
        <v>0</v>
      </c>
      <c r="G5347" s="78">
        <f>'Balance N-1'!O5350</f>
        <v>0</v>
      </c>
      <c r="H5347" s="78">
        <f>'Balance N-1'!P5350</f>
        <v>0</v>
      </c>
      <c r="I5347" s="79">
        <f t="shared" si="83"/>
        <v>0</v>
      </c>
    </row>
    <row r="5348" spans="1:9" ht="15.6">
      <c r="A5348" s="85">
        <f>'Balance N-1'!I5351</f>
        <v>0</v>
      </c>
      <c r="B5348" s="75">
        <f>'Balance N-1'!J5351</f>
        <v>0</v>
      </c>
      <c r="C5348" s="78">
        <f>'Balance N-1'!K5351</f>
        <v>0</v>
      </c>
      <c r="D5348" s="78">
        <f>'Balance N-1'!L5351</f>
        <v>0</v>
      </c>
      <c r="E5348" s="78">
        <f>'Balance N-1'!M5351</f>
        <v>0</v>
      </c>
      <c r="F5348" s="78">
        <f>'Balance N-1'!N5351</f>
        <v>0</v>
      </c>
      <c r="G5348" s="78">
        <f>'Balance N-1'!O5351</f>
        <v>0</v>
      </c>
      <c r="H5348" s="78">
        <f>'Balance N-1'!P5351</f>
        <v>0</v>
      </c>
      <c r="I5348" s="79">
        <f t="shared" si="83"/>
        <v>0</v>
      </c>
    </row>
    <row r="5349" spans="1:9" ht="15.6">
      <c r="A5349" s="85">
        <f>'Balance N-1'!I5352</f>
        <v>0</v>
      </c>
      <c r="B5349" s="75">
        <f>'Balance N-1'!J5352</f>
        <v>0</v>
      </c>
      <c r="C5349" s="78">
        <f>'Balance N-1'!K5352</f>
        <v>0</v>
      </c>
      <c r="D5349" s="78">
        <f>'Balance N-1'!L5352</f>
        <v>0</v>
      </c>
      <c r="E5349" s="78">
        <f>'Balance N-1'!M5352</f>
        <v>0</v>
      </c>
      <c r="F5349" s="78">
        <f>'Balance N-1'!N5352</f>
        <v>0</v>
      </c>
      <c r="G5349" s="78">
        <f>'Balance N-1'!O5352</f>
        <v>0</v>
      </c>
      <c r="H5349" s="78">
        <f>'Balance N-1'!P5352</f>
        <v>0</v>
      </c>
      <c r="I5349" s="79">
        <f t="shared" si="83"/>
        <v>0</v>
      </c>
    </row>
    <row r="5350" spans="1:9" ht="15.6">
      <c r="A5350" s="85">
        <f>'Balance N-1'!I5353</f>
        <v>0</v>
      </c>
      <c r="B5350" s="75">
        <f>'Balance N-1'!J5353</f>
        <v>0</v>
      </c>
      <c r="C5350" s="78">
        <f>'Balance N-1'!K5353</f>
        <v>0</v>
      </c>
      <c r="D5350" s="78">
        <f>'Balance N-1'!L5353</f>
        <v>0</v>
      </c>
      <c r="E5350" s="78">
        <f>'Balance N-1'!M5353</f>
        <v>0</v>
      </c>
      <c r="F5350" s="78">
        <f>'Balance N-1'!N5353</f>
        <v>0</v>
      </c>
      <c r="G5350" s="78">
        <f>'Balance N-1'!O5353</f>
        <v>0</v>
      </c>
      <c r="H5350" s="78">
        <f>'Balance N-1'!P5353</f>
        <v>0</v>
      </c>
      <c r="I5350" s="79">
        <f t="shared" si="83"/>
        <v>0</v>
      </c>
    </row>
    <row r="5351" spans="1:9" ht="15.6">
      <c r="A5351" s="85">
        <f>'Balance N-1'!I5354</f>
        <v>0</v>
      </c>
      <c r="B5351" s="75">
        <f>'Balance N-1'!J5354</f>
        <v>0</v>
      </c>
      <c r="C5351" s="78">
        <f>'Balance N-1'!K5354</f>
        <v>0</v>
      </c>
      <c r="D5351" s="78">
        <f>'Balance N-1'!L5354</f>
        <v>0</v>
      </c>
      <c r="E5351" s="78">
        <f>'Balance N-1'!M5354</f>
        <v>0</v>
      </c>
      <c r="F5351" s="78">
        <f>'Balance N-1'!N5354</f>
        <v>0</v>
      </c>
      <c r="G5351" s="78">
        <f>'Balance N-1'!O5354</f>
        <v>0</v>
      </c>
      <c r="H5351" s="78">
        <f>'Balance N-1'!P5354</f>
        <v>0</v>
      </c>
      <c r="I5351" s="79">
        <f t="shared" si="83"/>
        <v>0</v>
      </c>
    </row>
    <row r="5352" spans="1:9" ht="15.6">
      <c r="A5352" s="85">
        <f>'Balance N-1'!I5355</f>
        <v>0</v>
      </c>
      <c r="B5352" s="75">
        <f>'Balance N-1'!J5355</f>
        <v>0</v>
      </c>
      <c r="C5352" s="78">
        <f>'Balance N-1'!K5355</f>
        <v>0</v>
      </c>
      <c r="D5352" s="78">
        <f>'Balance N-1'!L5355</f>
        <v>0</v>
      </c>
      <c r="E5352" s="78">
        <f>'Balance N-1'!M5355</f>
        <v>0</v>
      </c>
      <c r="F5352" s="78">
        <f>'Balance N-1'!N5355</f>
        <v>0</v>
      </c>
      <c r="G5352" s="78">
        <f>'Balance N-1'!O5355</f>
        <v>0</v>
      </c>
      <c r="H5352" s="78">
        <f>'Balance N-1'!P5355</f>
        <v>0</v>
      </c>
      <c r="I5352" s="79">
        <f t="shared" si="83"/>
        <v>0</v>
      </c>
    </row>
    <row r="5353" spans="1:9" ht="15.6">
      <c r="A5353" s="85">
        <f>'Balance N-1'!I5356</f>
        <v>0</v>
      </c>
      <c r="B5353" s="75">
        <f>'Balance N-1'!J5356</f>
        <v>0</v>
      </c>
      <c r="C5353" s="78">
        <f>'Balance N-1'!K5356</f>
        <v>0</v>
      </c>
      <c r="D5353" s="78">
        <f>'Balance N-1'!L5356</f>
        <v>0</v>
      </c>
      <c r="E5353" s="78">
        <f>'Balance N-1'!M5356</f>
        <v>0</v>
      </c>
      <c r="F5353" s="78">
        <f>'Balance N-1'!N5356</f>
        <v>0</v>
      </c>
      <c r="G5353" s="78">
        <f>'Balance N-1'!O5356</f>
        <v>0</v>
      </c>
      <c r="H5353" s="78">
        <f>'Balance N-1'!P5356</f>
        <v>0</v>
      </c>
      <c r="I5353" s="79">
        <f t="shared" si="83"/>
        <v>0</v>
      </c>
    </row>
    <row r="5354" spans="1:9" ht="15.6">
      <c r="A5354" s="85">
        <f>'Balance N-1'!I5357</f>
        <v>0</v>
      </c>
      <c r="B5354" s="75">
        <f>'Balance N-1'!J5357</f>
        <v>0</v>
      </c>
      <c r="C5354" s="78">
        <f>'Balance N-1'!K5357</f>
        <v>0</v>
      </c>
      <c r="D5354" s="78">
        <f>'Balance N-1'!L5357</f>
        <v>0</v>
      </c>
      <c r="E5354" s="78">
        <f>'Balance N-1'!M5357</f>
        <v>0</v>
      </c>
      <c r="F5354" s="78">
        <f>'Balance N-1'!N5357</f>
        <v>0</v>
      </c>
      <c r="G5354" s="78">
        <f>'Balance N-1'!O5357</f>
        <v>0</v>
      </c>
      <c r="H5354" s="78">
        <f>'Balance N-1'!P5357</f>
        <v>0</v>
      </c>
      <c r="I5354" s="79">
        <f t="shared" si="83"/>
        <v>0</v>
      </c>
    </row>
    <row r="5355" spans="1:9" ht="15.6">
      <c r="A5355" s="85">
        <f>'Balance N-1'!I5358</f>
        <v>0</v>
      </c>
      <c r="B5355" s="75">
        <f>'Balance N-1'!J5358</f>
        <v>0</v>
      </c>
      <c r="C5355" s="78">
        <f>'Balance N-1'!K5358</f>
        <v>0</v>
      </c>
      <c r="D5355" s="78">
        <f>'Balance N-1'!L5358</f>
        <v>0</v>
      </c>
      <c r="E5355" s="78">
        <f>'Balance N-1'!M5358</f>
        <v>0</v>
      </c>
      <c r="F5355" s="78">
        <f>'Balance N-1'!N5358</f>
        <v>0</v>
      </c>
      <c r="G5355" s="78">
        <f>'Balance N-1'!O5358</f>
        <v>0</v>
      </c>
      <c r="H5355" s="78">
        <f>'Balance N-1'!P5358</f>
        <v>0</v>
      </c>
      <c r="I5355" s="79">
        <f t="shared" si="83"/>
        <v>0</v>
      </c>
    </row>
    <row r="5356" spans="1:9" ht="15.6">
      <c r="A5356" s="85">
        <f>'Balance N-1'!I5359</f>
        <v>0</v>
      </c>
      <c r="B5356" s="75">
        <f>'Balance N-1'!J5359</f>
        <v>0</v>
      </c>
      <c r="C5356" s="78">
        <f>'Balance N-1'!K5359</f>
        <v>0</v>
      </c>
      <c r="D5356" s="78">
        <f>'Balance N-1'!L5359</f>
        <v>0</v>
      </c>
      <c r="E5356" s="78">
        <f>'Balance N-1'!M5359</f>
        <v>0</v>
      </c>
      <c r="F5356" s="78">
        <f>'Balance N-1'!N5359</f>
        <v>0</v>
      </c>
      <c r="G5356" s="78">
        <f>'Balance N-1'!O5359</f>
        <v>0</v>
      </c>
      <c r="H5356" s="78">
        <f>'Balance N-1'!P5359</f>
        <v>0</v>
      </c>
      <c r="I5356" s="79">
        <f t="shared" si="83"/>
        <v>0</v>
      </c>
    </row>
    <row r="5357" spans="1:9" ht="15.6">
      <c r="A5357" s="85">
        <f>'Balance N-1'!I5360</f>
        <v>0</v>
      </c>
      <c r="B5357" s="75">
        <f>'Balance N-1'!J5360</f>
        <v>0</v>
      </c>
      <c r="C5357" s="78">
        <f>'Balance N-1'!K5360</f>
        <v>0</v>
      </c>
      <c r="D5357" s="78">
        <f>'Balance N-1'!L5360</f>
        <v>0</v>
      </c>
      <c r="E5357" s="78">
        <f>'Balance N-1'!M5360</f>
        <v>0</v>
      </c>
      <c r="F5357" s="78">
        <f>'Balance N-1'!N5360</f>
        <v>0</v>
      </c>
      <c r="G5357" s="78">
        <f>'Balance N-1'!O5360</f>
        <v>0</v>
      </c>
      <c r="H5357" s="78">
        <f>'Balance N-1'!P5360</f>
        <v>0</v>
      </c>
      <c r="I5357" s="79">
        <f t="shared" si="83"/>
        <v>0</v>
      </c>
    </row>
    <row r="5358" spans="1:9" ht="15.6">
      <c r="A5358" s="85">
        <f>'Balance N-1'!I5361</f>
        <v>0</v>
      </c>
      <c r="B5358" s="75">
        <f>'Balance N-1'!J5361</f>
        <v>0</v>
      </c>
      <c r="C5358" s="78">
        <f>'Balance N-1'!K5361</f>
        <v>0</v>
      </c>
      <c r="D5358" s="78">
        <f>'Balance N-1'!L5361</f>
        <v>0</v>
      </c>
      <c r="E5358" s="78">
        <f>'Balance N-1'!M5361</f>
        <v>0</v>
      </c>
      <c r="F5358" s="78">
        <f>'Balance N-1'!N5361</f>
        <v>0</v>
      </c>
      <c r="G5358" s="78">
        <f>'Balance N-1'!O5361</f>
        <v>0</v>
      </c>
      <c r="H5358" s="78">
        <f>'Balance N-1'!P5361</f>
        <v>0</v>
      </c>
      <c r="I5358" s="79">
        <f t="shared" si="83"/>
        <v>0</v>
      </c>
    </row>
    <row r="5359" spans="1:9" ht="15.6">
      <c r="A5359" s="85">
        <f>'Balance N-1'!I5362</f>
        <v>0</v>
      </c>
      <c r="B5359" s="75">
        <f>'Balance N-1'!J5362</f>
        <v>0</v>
      </c>
      <c r="C5359" s="78">
        <f>'Balance N-1'!K5362</f>
        <v>0</v>
      </c>
      <c r="D5359" s="78">
        <f>'Balance N-1'!L5362</f>
        <v>0</v>
      </c>
      <c r="E5359" s="78">
        <f>'Balance N-1'!M5362</f>
        <v>0</v>
      </c>
      <c r="F5359" s="78">
        <f>'Balance N-1'!N5362</f>
        <v>0</v>
      </c>
      <c r="G5359" s="78">
        <f>'Balance N-1'!O5362</f>
        <v>0</v>
      </c>
      <c r="H5359" s="78">
        <f>'Balance N-1'!P5362</f>
        <v>0</v>
      </c>
      <c r="I5359" s="79">
        <f t="shared" si="83"/>
        <v>0</v>
      </c>
    </row>
    <row r="5360" spans="1:9" ht="15.6">
      <c r="A5360" s="85">
        <f>'Balance N-1'!I5363</f>
        <v>0</v>
      </c>
      <c r="B5360" s="75">
        <f>'Balance N-1'!J5363</f>
        <v>0</v>
      </c>
      <c r="C5360" s="78">
        <f>'Balance N-1'!K5363</f>
        <v>0</v>
      </c>
      <c r="D5360" s="78">
        <f>'Balance N-1'!L5363</f>
        <v>0</v>
      </c>
      <c r="E5360" s="78">
        <f>'Balance N-1'!M5363</f>
        <v>0</v>
      </c>
      <c r="F5360" s="78">
        <f>'Balance N-1'!N5363</f>
        <v>0</v>
      </c>
      <c r="G5360" s="78">
        <f>'Balance N-1'!O5363</f>
        <v>0</v>
      </c>
      <c r="H5360" s="78">
        <f>'Balance N-1'!P5363</f>
        <v>0</v>
      </c>
      <c r="I5360" s="79">
        <f t="shared" si="83"/>
        <v>0</v>
      </c>
    </row>
    <row r="5361" spans="1:9" ht="15.6">
      <c r="A5361" s="85">
        <f>'Balance N-1'!I5364</f>
        <v>0</v>
      </c>
      <c r="B5361" s="75">
        <f>'Balance N-1'!J5364</f>
        <v>0</v>
      </c>
      <c r="C5361" s="78">
        <f>'Balance N-1'!K5364</f>
        <v>0</v>
      </c>
      <c r="D5361" s="78">
        <f>'Balance N-1'!L5364</f>
        <v>0</v>
      </c>
      <c r="E5361" s="78">
        <f>'Balance N-1'!M5364</f>
        <v>0</v>
      </c>
      <c r="F5361" s="78">
        <f>'Balance N-1'!N5364</f>
        <v>0</v>
      </c>
      <c r="G5361" s="78">
        <f>'Balance N-1'!O5364</f>
        <v>0</v>
      </c>
      <c r="H5361" s="78">
        <f>'Balance N-1'!P5364</f>
        <v>0</v>
      </c>
      <c r="I5361" s="79">
        <f t="shared" si="83"/>
        <v>0</v>
      </c>
    </row>
    <row r="5362" spans="1:9" ht="15.6">
      <c r="A5362" s="85">
        <f>'Balance N-1'!I5365</f>
        <v>0</v>
      </c>
      <c r="B5362" s="75">
        <f>'Balance N-1'!J5365</f>
        <v>0</v>
      </c>
      <c r="C5362" s="78">
        <f>'Balance N-1'!K5365</f>
        <v>0</v>
      </c>
      <c r="D5362" s="78">
        <f>'Balance N-1'!L5365</f>
        <v>0</v>
      </c>
      <c r="E5362" s="78">
        <f>'Balance N-1'!M5365</f>
        <v>0</v>
      </c>
      <c r="F5362" s="78">
        <f>'Balance N-1'!N5365</f>
        <v>0</v>
      </c>
      <c r="G5362" s="78">
        <f>'Balance N-1'!O5365</f>
        <v>0</v>
      </c>
      <c r="H5362" s="78">
        <f>'Balance N-1'!P5365</f>
        <v>0</v>
      </c>
      <c r="I5362" s="79">
        <f t="shared" si="83"/>
        <v>0</v>
      </c>
    </row>
    <row r="5363" spans="1:9" ht="15.6">
      <c r="A5363" s="85">
        <f>'Balance N-1'!I5366</f>
        <v>0</v>
      </c>
      <c r="B5363" s="75">
        <f>'Balance N-1'!J5366</f>
        <v>0</v>
      </c>
      <c r="C5363" s="78">
        <f>'Balance N-1'!K5366</f>
        <v>0</v>
      </c>
      <c r="D5363" s="78">
        <f>'Balance N-1'!L5366</f>
        <v>0</v>
      </c>
      <c r="E5363" s="78">
        <f>'Balance N-1'!M5366</f>
        <v>0</v>
      </c>
      <c r="F5363" s="78">
        <f>'Balance N-1'!N5366</f>
        <v>0</v>
      </c>
      <c r="G5363" s="78">
        <f>'Balance N-1'!O5366</f>
        <v>0</v>
      </c>
      <c r="H5363" s="78">
        <f>'Balance N-1'!P5366</f>
        <v>0</v>
      </c>
      <c r="I5363" s="79">
        <f t="shared" si="83"/>
        <v>0</v>
      </c>
    </row>
    <row r="5364" spans="1:9" ht="15.6">
      <c r="A5364" s="85">
        <f>'Balance N-1'!I5367</f>
        <v>0</v>
      </c>
      <c r="B5364" s="75">
        <f>'Balance N-1'!J5367</f>
        <v>0</v>
      </c>
      <c r="C5364" s="78">
        <f>'Balance N-1'!K5367</f>
        <v>0</v>
      </c>
      <c r="D5364" s="78">
        <f>'Balance N-1'!L5367</f>
        <v>0</v>
      </c>
      <c r="E5364" s="78">
        <f>'Balance N-1'!M5367</f>
        <v>0</v>
      </c>
      <c r="F5364" s="78">
        <f>'Balance N-1'!N5367</f>
        <v>0</v>
      </c>
      <c r="G5364" s="78">
        <f>'Balance N-1'!O5367</f>
        <v>0</v>
      </c>
      <c r="H5364" s="78">
        <f>'Balance N-1'!P5367</f>
        <v>0</v>
      </c>
      <c r="I5364" s="79">
        <f t="shared" si="83"/>
        <v>0</v>
      </c>
    </row>
    <row r="5365" spans="1:9" ht="15.6">
      <c r="A5365" s="85">
        <f>'Balance N-1'!I5368</f>
        <v>0</v>
      </c>
      <c r="B5365" s="75">
        <f>'Balance N-1'!J5368</f>
        <v>0</v>
      </c>
      <c r="C5365" s="78">
        <f>'Balance N-1'!K5368</f>
        <v>0</v>
      </c>
      <c r="D5365" s="78">
        <f>'Balance N-1'!L5368</f>
        <v>0</v>
      </c>
      <c r="E5365" s="78">
        <f>'Balance N-1'!M5368</f>
        <v>0</v>
      </c>
      <c r="F5365" s="78">
        <f>'Balance N-1'!N5368</f>
        <v>0</v>
      </c>
      <c r="G5365" s="78">
        <f>'Balance N-1'!O5368</f>
        <v>0</v>
      </c>
      <c r="H5365" s="78">
        <f>'Balance N-1'!P5368</f>
        <v>0</v>
      </c>
      <c r="I5365" s="79">
        <f t="shared" si="83"/>
        <v>0</v>
      </c>
    </row>
    <row r="5366" spans="1:9" ht="15.6">
      <c r="A5366" s="85">
        <f>'Balance N-1'!I5369</f>
        <v>0</v>
      </c>
      <c r="B5366" s="75">
        <f>'Balance N-1'!J5369</f>
        <v>0</v>
      </c>
      <c r="C5366" s="78">
        <f>'Balance N-1'!K5369</f>
        <v>0</v>
      </c>
      <c r="D5366" s="78">
        <f>'Balance N-1'!L5369</f>
        <v>0</v>
      </c>
      <c r="E5366" s="78">
        <f>'Balance N-1'!M5369</f>
        <v>0</v>
      </c>
      <c r="F5366" s="78">
        <f>'Balance N-1'!N5369</f>
        <v>0</v>
      </c>
      <c r="G5366" s="78">
        <f>'Balance N-1'!O5369</f>
        <v>0</v>
      </c>
      <c r="H5366" s="78">
        <f>'Balance N-1'!P5369</f>
        <v>0</v>
      </c>
      <c r="I5366" s="79">
        <f t="shared" si="83"/>
        <v>0</v>
      </c>
    </row>
    <row r="5367" spans="1:9" ht="15.6">
      <c r="A5367" s="85">
        <f>'Balance N-1'!I5370</f>
        <v>0</v>
      </c>
      <c r="B5367" s="75">
        <f>'Balance N-1'!J5370</f>
        <v>0</v>
      </c>
      <c r="C5367" s="78">
        <f>'Balance N-1'!K5370</f>
        <v>0</v>
      </c>
      <c r="D5367" s="78">
        <f>'Balance N-1'!L5370</f>
        <v>0</v>
      </c>
      <c r="E5367" s="78">
        <f>'Balance N-1'!M5370</f>
        <v>0</v>
      </c>
      <c r="F5367" s="78">
        <f>'Balance N-1'!N5370</f>
        <v>0</v>
      </c>
      <c r="G5367" s="78">
        <f>'Balance N-1'!O5370</f>
        <v>0</v>
      </c>
      <c r="H5367" s="78">
        <f>'Balance N-1'!P5370</f>
        <v>0</v>
      </c>
      <c r="I5367" s="79">
        <f t="shared" si="83"/>
        <v>0</v>
      </c>
    </row>
    <row r="5368" spans="1:9" ht="15.6">
      <c r="A5368" s="85">
        <f>'Balance N-1'!I5371</f>
        <v>0</v>
      </c>
      <c r="B5368" s="75">
        <f>'Balance N-1'!J5371</f>
        <v>0</v>
      </c>
      <c r="C5368" s="78">
        <f>'Balance N-1'!K5371</f>
        <v>0</v>
      </c>
      <c r="D5368" s="78">
        <f>'Balance N-1'!L5371</f>
        <v>0</v>
      </c>
      <c r="E5368" s="78">
        <f>'Balance N-1'!M5371</f>
        <v>0</v>
      </c>
      <c r="F5368" s="78">
        <f>'Balance N-1'!N5371</f>
        <v>0</v>
      </c>
      <c r="G5368" s="78">
        <f>'Balance N-1'!O5371</f>
        <v>0</v>
      </c>
      <c r="H5368" s="78">
        <f>'Balance N-1'!P5371</f>
        <v>0</v>
      </c>
      <c r="I5368" s="79">
        <f t="shared" si="83"/>
        <v>0</v>
      </c>
    </row>
    <row r="5369" spans="1:9" ht="15.6">
      <c r="A5369" s="85">
        <f>'Balance N-1'!I5372</f>
        <v>0</v>
      </c>
      <c r="B5369" s="75">
        <f>'Balance N-1'!J5372</f>
        <v>0</v>
      </c>
      <c r="C5369" s="78">
        <f>'Balance N-1'!K5372</f>
        <v>0</v>
      </c>
      <c r="D5369" s="78">
        <f>'Balance N-1'!L5372</f>
        <v>0</v>
      </c>
      <c r="E5369" s="78">
        <f>'Balance N-1'!M5372</f>
        <v>0</v>
      </c>
      <c r="F5369" s="78">
        <f>'Balance N-1'!N5372</f>
        <v>0</v>
      </c>
      <c r="G5369" s="78">
        <f>'Balance N-1'!O5372</f>
        <v>0</v>
      </c>
      <c r="H5369" s="78">
        <f>'Balance N-1'!P5372</f>
        <v>0</v>
      </c>
      <c r="I5369" s="79">
        <f t="shared" si="83"/>
        <v>0</v>
      </c>
    </row>
    <row r="5370" spans="1:9" ht="15.6">
      <c r="A5370" s="85">
        <f>'Balance N-1'!I5373</f>
        <v>0</v>
      </c>
      <c r="B5370" s="75">
        <f>'Balance N-1'!J5373</f>
        <v>0</v>
      </c>
      <c r="C5370" s="78">
        <f>'Balance N-1'!K5373</f>
        <v>0</v>
      </c>
      <c r="D5370" s="78">
        <f>'Balance N-1'!L5373</f>
        <v>0</v>
      </c>
      <c r="E5370" s="78">
        <f>'Balance N-1'!M5373</f>
        <v>0</v>
      </c>
      <c r="F5370" s="78">
        <f>'Balance N-1'!N5373</f>
        <v>0</v>
      </c>
      <c r="G5370" s="78">
        <f>'Balance N-1'!O5373</f>
        <v>0</v>
      </c>
      <c r="H5370" s="78">
        <f>'Balance N-1'!P5373</f>
        <v>0</v>
      </c>
      <c r="I5370" s="79">
        <f t="shared" si="83"/>
        <v>0</v>
      </c>
    </row>
    <row r="5371" spans="1:9" ht="15.6">
      <c r="A5371" s="85">
        <f>'Balance N-1'!I5374</f>
        <v>0</v>
      </c>
      <c r="B5371" s="75">
        <f>'Balance N-1'!J5374</f>
        <v>0</v>
      </c>
      <c r="C5371" s="78">
        <f>'Balance N-1'!K5374</f>
        <v>0</v>
      </c>
      <c r="D5371" s="78">
        <f>'Balance N-1'!L5374</f>
        <v>0</v>
      </c>
      <c r="E5371" s="78">
        <f>'Balance N-1'!M5374</f>
        <v>0</v>
      </c>
      <c r="F5371" s="78">
        <f>'Balance N-1'!N5374</f>
        <v>0</v>
      </c>
      <c r="G5371" s="78">
        <f>'Balance N-1'!O5374</f>
        <v>0</v>
      </c>
      <c r="H5371" s="78">
        <f>'Balance N-1'!P5374</f>
        <v>0</v>
      </c>
      <c r="I5371" s="79">
        <f t="shared" si="83"/>
        <v>0</v>
      </c>
    </row>
    <row r="5372" spans="1:9" ht="15.6">
      <c r="A5372" s="85">
        <f>'Balance N-1'!I5375</f>
        <v>0</v>
      </c>
      <c r="B5372" s="75">
        <f>'Balance N-1'!J5375</f>
        <v>0</v>
      </c>
      <c r="C5372" s="78">
        <f>'Balance N-1'!K5375</f>
        <v>0</v>
      </c>
      <c r="D5372" s="78">
        <f>'Balance N-1'!L5375</f>
        <v>0</v>
      </c>
      <c r="E5372" s="78">
        <f>'Balance N-1'!M5375</f>
        <v>0</v>
      </c>
      <c r="F5372" s="78">
        <f>'Balance N-1'!N5375</f>
        <v>0</v>
      </c>
      <c r="G5372" s="78">
        <f>'Balance N-1'!O5375</f>
        <v>0</v>
      </c>
      <c r="H5372" s="78">
        <f>'Balance N-1'!P5375</f>
        <v>0</v>
      </c>
      <c r="I5372" s="79">
        <f t="shared" si="83"/>
        <v>0</v>
      </c>
    </row>
    <row r="5373" spans="1:9" ht="15.6">
      <c r="A5373" s="85">
        <f>'Balance N-1'!I5376</f>
        <v>0</v>
      </c>
      <c r="B5373" s="75">
        <f>'Balance N-1'!J5376</f>
        <v>0</v>
      </c>
      <c r="C5373" s="78">
        <f>'Balance N-1'!K5376</f>
        <v>0</v>
      </c>
      <c r="D5373" s="78">
        <f>'Balance N-1'!L5376</f>
        <v>0</v>
      </c>
      <c r="E5373" s="78">
        <f>'Balance N-1'!M5376</f>
        <v>0</v>
      </c>
      <c r="F5373" s="78">
        <f>'Balance N-1'!N5376</f>
        <v>0</v>
      </c>
      <c r="G5373" s="78">
        <f>'Balance N-1'!O5376</f>
        <v>0</v>
      </c>
      <c r="H5373" s="78">
        <f>'Balance N-1'!P5376</f>
        <v>0</v>
      </c>
      <c r="I5373" s="79">
        <f t="shared" si="83"/>
        <v>0</v>
      </c>
    </row>
    <row r="5374" spans="1:9" ht="15.6">
      <c r="A5374" s="85">
        <f>'Balance N-1'!I5377</f>
        <v>0</v>
      </c>
      <c r="B5374" s="75">
        <f>'Balance N-1'!J5377</f>
        <v>0</v>
      </c>
      <c r="C5374" s="78">
        <f>'Balance N-1'!K5377</f>
        <v>0</v>
      </c>
      <c r="D5374" s="78">
        <f>'Balance N-1'!L5377</f>
        <v>0</v>
      </c>
      <c r="E5374" s="78">
        <f>'Balance N-1'!M5377</f>
        <v>0</v>
      </c>
      <c r="F5374" s="78">
        <f>'Balance N-1'!N5377</f>
        <v>0</v>
      </c>
      <c r="G5374" s="78">
        <f>'Balance N-1'!O5377</f>
        <v>0</v>
      </c>
      <c r="H5374" s="78">
        <f>'Balance N-1'!P5377</f>
        <v>0</v>
      </c>
      <c r="I5374" s="79">
        <f t="shared" si="83"/>
        <v>0</v>
      </c>
    </row>
    <row r="5375" spans="1:9" ht="15.6">
      <c r="A5375" s="85">
        <f>'Balance N-1'!I5378</f>
        <v>0</v>
      </c>
      <c r="B5375" s="75">
        <f>'Balance N-1'!J5378</f>
        <v>0</v>
      </c>
      <c r="C5375" s="78">
        <f>'Balance N-1'!K5378</f>
        <v>0</v>
      </c>
      <c r="D5375" s="78">
        <f>'Balance N-1'!L5378</f>
        <v>0</v>
      </c>
      <c r="E5375" s="78">
        <f>'Balance N-1'!M5378</f>
        <v>0</v>
      </c>
      <c r="F5375" s="78">
        <f>'Balance N-1'!N5378</f>
        <v>0</v>
      </c>
      <c r="G5375" s="78">
        <f>'Balance N-1'!O5378</f>
        <v>0</v>
      </c>
      <c r="H5375" s="78">
        <f>'Balance N-1'!P5378</f>
        <v>0</v>
      </c>
      <c r="I5375" s="79">
        <f t="shared" si="83"/>
        <v>0</v>
      </c>
    </row>
    <row r="5376" spans="1:9" ht="15.6">
      <c r="A5376" s="85">
        <f>'Balance N-1'!I5379</f>
        <v>0</v>
      </c>
      <c r="B5376" s="75">
        <f>'Balance N-1'!J5379</f>
        <v>0</v>
      </c>
      <c r="C5376" s="78">
        <f>'Balance N-1'!K5379</f>
        <v>0</v>
      </c>
      <c r="D5376" s="78">
        <f>'Balance N-1'!L5379</f>
        <v>0</v>
      </c>
      <c r="E5376" s="78">
        <f>'Balance N-1'!M5379</f>
        <v>0</v>
      </c>
      <c r="F5376" s="78">
        <f>'Balance N-1'!N5379</f>
        <v>0</v>
      </c>
      <c r="G5376" s="78">
        <f>'Balance N-1'!O5379</f>
        <v>0</v>
      </c>
      <c r="H5376" s="78">
        <f>'Balance N-1'!P5379</f>
        <v>0</v>
      </c>
      <c r="I5376" s="79">
        <f t="shared" si="83"/>
        <v>0</v>
      </c>
    </row>
    <row r="5377" spans="1:9" ht="15.6">
      <c r="A5377" s="85">
        <f>'Balance N-1'!I5380</f>
        <v>0</v>
      </c>
      <c r="B5377" s="75">
        <f>'Balance N-1'!J5380</f>
        <v>0</v>
      </c>
      <c r="C5377" s="78">
        <f>'Balance N-1'!K5380</f>
        <v>0</v>
      </c>
      <c r="D5377" s="78">
        <f>'Balance N-1'!L5380</f>
        <v>0</v>
      </c>
      <c r="E5377" s="78">
        <f>'Balance N-1'!M5380</f>
        <v>0</v>
      </c>
      <c r="F5377" s="78">
        <f>'Balance N-1'!N5380</f>
        <v>0</v>
      </c>
      <c r="G5377" s="78">
        <f>'Balance N-1'!O5380</f>
        <v>0</v>
      </c>
      <c r="H5377" s="78">
        <f>'Balance N-1'!P5380</f>
        <v>0</v>
      </c>
      <c r="I5377" s="79">
        <f t="shared" si="83"/>
        <v>0</v>
      </c>
    </row>
    <row r="5378" spans="1:9" ht="15.6">
      <c r="A5378" s="85">
        <f>'Balance N-1'!I5381</f>
        <v>0</v>
      </c>
      <c r="B5378" s="75">
        <f>'Balance N-1'!J5381</f>
        <v>0</v>
      </c>
      <c r="C5378" s="78">
        <f>'Balance N-1'!K5381</f>
        <v>0</v>
      </c>
      <c r="D5378" s="78">
        <f>'Balance N-1'!L5381</f>
        <v>0</v>
      </c>
      <c r="E5378" s="78">
        <f>'Balance N-1'!M5381</f>
        <v>0</v>
      </c>
      <c r="F5378" s="78">
        <f>'Balance N-1'!N5381</f>
        <v>0</v>
      </c>
      <c r="G5378" s="78">
        <f>'Balance N-1'!O5381</f>
        <v>0</v>
      </c>
      <c r="H5378" s="78">
        <f>'Balance N-1'!P5381</f>
        <v>0</v>
      </c>
      <c r="I5378" s="79">
        <f t="shared" si="83"/>
        <v>0</v>
      </c>
    </row>
    <row r="5379" spans="1:9" ht="15.6">
      <c r="A5379" s="85">
        <f>'Balance N-1'!I5382</f>
        <v>0</v>
      </c>
      <c r="B5379" s="75">
        <f>'Balance N-1'!J5382</f>
        <v>0</v>
      </c>
      <c r="C5379" s="78">
        <f>'Balance N-1'!K5382</f>
        <v>0</v>
      </c>
      <c r="D5379" s="78">
        <f>'Balance N-1'!L5382</f>
        <v>0</v>
      </c>
      <c r="E5379" s="78">
        <f>'Balance N-1'!M5382</f>
        <v>0</v>
      </c>
      <c r="F5379" s="78">
        <f>'Balance N-1'!N5382</f>
        <v>0</v>
      </c>
      <c r="G5379" s="78">
        <f>'Balance N-1'!O5382</f>
        <v>0</v>
      </c>
      <c r="H5379" s="78">
        <f>'Balance N-1'!P5382</f>
        <v>0</v>
      </c>
      <c r="I5379" s="79">
        <f t="shared" ref="I5379:I5442" si="84">(C5379-D5379)+(E5379-F5379)-(G5379-H5379)</f>
        <v>0</v>
      </c>
    </row>
    <row r="5380" spans="1:9" ht="15.6">
      <c r="A5380" s="85">
        <f>'Balance N-1'!I5383</f>
        <v>0</v>
      </c>
      <c r="B5380" s="75">
        <f>'Balance N-1'!J5383</f>
        <v>0</v>
      </c>
      <c r="C5380" s="78">
        <f>'Balance N-1'!K5383</f>
        <v>0</v>
      </c>
      <c r="D5380" s="78">
        <f>'Balance N-1'!L5383</f>
        <v>0</v>
      </c>
      <c r="E5380" s="78">
        <f>'Balance N-1'!M5383</f>
        <v>0</v>
      </c>
      <c r="F5380" s="78">
        <f>'Balance N-1'!N5383</f>
        <v>0</v>
      </c>
      <c r="G5380" s="78">
        <f>'Balance N-1'!O5383</f>
        <v>0</v>
      </c>
      <c r="H5380" s="78">
        <f>'Balance N-1'!P5383</f>
        <v>0</v>
      </c>
      <c r="I5380" s="79">
        <f t="shared" si="84"/>
        <v>0</v>
      </c>
    </row>
    <row r="5381" spans="1:9" ht="15.6">
      <c r="A5381" s="85">
        <f>'Balance N-1'!I5384</f>
        <v>0</v>
      </c>
      <c r="B5381" s="75">
        <f>'Balance N-1'!J5384</f>
        <v>0</v>
      </c>
      <c r="C5381" s="78">
        <f>'Balance N-1'!K5384</f>
        <v>0</v>
      </c>
      <c r="D5381" s="78">
        <f>'Balance N-1'!L5384</f>
        <v>0</v>
      </c>
      <c r="E5381" s="78">
        <f>'Balance N-1'!M5384</f>
        <v>0</v>
      </c>
      <c r="F5381" s="78">
        <f>'Balance N-1'!N5384</f>
        <v>0</v>
      </c>
      <c r="G5381" s="78">
        <f>'Balance N-1'!O5384</f>
        <v>0</v>
      </c>
      <c r="H5381" s="78">
        <f>'Balance N-1'!P5384</f>
        <v>0</v>
      </c>
      <c r="I5381" s="79">
        <f t="shared" si="84"/>
        <v>0</v>
      </c>
    </row>
    <row r="5382" spans="1:9" ht="15.6">
      <c r="A5382" s="85">
        <f>'Balance N-1'!I5385</f>
        <v>0</v>
      </c>
      <c r="B5382" s="75">
        <f>'Balance N-1'!J5385</f>
        <v>0</v>
      </c>
      <c r="C5382" s="78">
        <f>'Balance N-1'!K5385</f>
        <v>0</v>
      </c>
      <c r="D5382" s="78">
        <f>'Balance N-1'!L5385</f>
        <v>0</v>
      </c>
      <c r="E5382" s="78">
        <f>'Balance N-1'!M5385</f>
        <v>0</v>
      </c>
      <c r="F5382" s="78">
        <f>'Balance N-1'!N5385</f>
        <v>0</v>
      </c>
      <c r="G5382" s="78">
        <f>'Balance N-1'!O5385</f>
        <v>0</v>
      </c>
      <c r="H5382" s="78">
        <f>'Balance N-1'!P5385</f>
        <v>0</v>
      </c>
      <c r="I5382" s="79">
        <f t="shared" si="84"/>
        <v>0</v>
      </c>
    </row>
    <row r="5383" spans="1:9" ht="15.6">
      <c r="A5383" s="85">
        <f>'Balance N-1'!I5386</f>
        <v>0</v>
      </c>
      <c r="B5383" s="75">
        <f>'Balance N-1'!J5386</f>
        <v>0</v>
      </c>
      <c r="C5383" s="78">
        <f>'Balance N-1'!K5386</f>
        <v>0</v>
      </c>
      <c r="D5383" s="78">
        <f>'Balance N-1'!L5386</f>
        <v>0</v>
      </c>
      <c r="E5383" s="78">
        <f>'Balance N-1'!M5386</f>
        <v>0</v>
      </c>
      <c r="F5383" s="78">
        <f>'Balance N-1'!N5386</f>
        <v>0</v>
      </c>
      <c r="G5383" s="78">
        <f>'Balance N-1'!O5386</f>
        <v>0</v>
      </c>
      <c r="H5383" s="78">
        <f>'Balance N-1'!P5386</f>
        <v>0</v>
      </c>
      <c r="I5383" s="79">
        <f t="shared" si="84"/>
        <v>0</v>
      </c>
    </row>
    <row r="5384" spans="1:9" ht="15.6">
      <c r="A5384" s="85">
        <f>'Balance N-1'!I5387</f>
        <v>0</v>
      </c>
      <c r="B5384" s="75">
        <f>'Balance N-1'!J5387</f>
        <v>0</v>
      </c>
      <c r="C5384" s="78">
        <f>'Balance N-1'!K5387</f>
        <v>0</v>
      </c>
      <c r="D5384" s="78">
        <f>'Balance N-1'!L5387</f>
        <v>0</v>
      </c>
      <c r="E5384" s="78">
        <f>'Balance N-1'!M5387</f>
        <v>0</v>
      </c>
      <c r="F5384" s="78">
        <f>'Balance N-1'!N5387</f>
        <v>0</v>
      </c>
      <c r="G5384" s="78">
        <f>'Balance N-1'!O5387</f>
        <v>0</v>
      </c>
      <c r="H5384" s="78">
        <f>'Balance N-1'!P5387</f>
        <v>0</v>
      </c>
      <c r="I5384" s="79">
        <f t="shared" si="84"/>
        <v>0</v>
      </c>
    </row>
    <row r="5385" spans="1:9" ht="15.6">
      <c r="A5385" s="85">
        <f>'Balance N-1'!I5388</f>
        <v>0</v>
      </c>
      <c r="B5385" s="75">
        <f>'Balance N-1'!J5388</f>
        <v>0</v>
      </c>
      <c r="C5385" s="78">
        <f>'Balance N-1'!K5388</f>
        <v>0</v>
      </c>
      <c r="D5385" s="78">
        <f>'Balance N-1'!L5388</f>
        <v>0</v>
      </c>
      <c r="E5385" s="78">
        <f>'Balance N-1'!M5388</f>
        <v>0</v>
      </c>
      <c r="F5385" s="78">
        <f>'Balance N-1'!N5388</f>
        <v>0</v>
      </c>
      <c r="G5385" s="78">
        <f>'Balance N-1'!O5388</f>
        <v>0</v>
      </c>
      <c r="H5385" s="78">
        <f>'Balance N-1'!P5388</f>
        <v>0</v>
      </c>
      <c r="I5385" s="79">
        <f t="shared" si="84"/>
        <v>0</v>
      </c>
    </row>
    <row r="5386" spans="1:9" ht="15.6">
      <c r="A5386" s="85">
        <f>'Balance N-1'!I5389</f>
        <v>0</v>
      </c>
      <c r="B5386" s="75">
        <f>'Balance N-1'!J5389</f>
        <v>0</v>
      </c>
      <c r="C5386" s="78">
        <f>'Balance N-1'!K5389</f>
        <v>0</v>
      </c>
      <c r="D5386" s="78">
        <f>'Balance N-1'!L5389</f>
        <v>0</v>
      </c>
      <c r="E5386" s="78">
        <f>'Balance N-1'!M5389</f>
        <v>0</v>
      </c>
      <c r="F5386" s="78">
        <f>'Balance N-1'!N5389</f>
        <v>0</v>
      </c>
      <c r="G5386" s="78">
        <f>'Balance N-1'!O5389</f>
        <v>0</v>
      </c>
      <c r="H5386" s="78">
        <f>'Balance N-1'!P5389</f>
        <v>0</v>
      </c>
      <c r="I5386" s="79">
        <f t="shared" si="84"/>
        <v>0</v>
      </c>
    </row>
    <row r="5387" spans="1:9" ht="15.6">
      <c r="A5387" s="85">
        <f>'Balance N-1'!I5390</f>
        <v>0</v>
      </c>
      <c r="B5387" s="75">
        <f>'Balance N-1'!J5390</f>
        <v>0</v>
      </c>
      <c r="C5387" s="78">
        <f>'Balance N-1'!K5390</f>
        <v>0</v>
      </c>
      <c r="D5387" s="78">
        <f>'Balance N-1'!L5390</f>
        <v>0</v>
      </c>
      <c r="E5387" s="78">
        <f>'Balance N-1'!M5390</f>
        <v>0</v>
      </c>
      <c r="F5387" s="78">
        <f>'Balance N-1'!N5390</f>
        <v>0</v>
      </c>
      <c r="G5387" s="78">
        <f>'Balance N-1'!O5390</f>
        <v>0</v>
      </c>
      <c r="H5387" s="78">
        <f>'Balance N-1'!P5390</f>
        <v>0</v>
      </c>
      <c r="I5387" s="79">
        <f t="shared" si="84"/>
        <v>0</v>
      </c>
    </row>
    <row r="5388" spans="1:9" ht="15.6">
      <c r="A5388" s="85">
        <f>'Balance N-1'!I5391</f>
        <v>0</v>
      </c>
      <c r="B5388" s="75">
        <f>'Balance N-1'!J5391</f>
        <v>0</v>
      </c>
      <c r="C5388" s="78">
        <f>'Balance N-1'!K5391</f>
        <v>0</v>
      </c>
      <c r="D5388" s="78">
        <f>'Balance N-1'!L5391</f>
        <v>0</v>
      </c>
      <c r="E5388" s="78">
        <f>'Balance N-1'!M5391</f>
        <v>0</v>
      </c>
      <c r="F5388" s="78">
        <f>'Balance N-1'!N5391</f>
        <v>0</v>
      </c>
      <c r="G5388" s="78">
        <f>'Balance N-1'!O5391</f>
        <v>0</v>
      </c>
      <c r="H5388" s="78">
        <f>'Balance N-1'!P5391</f>
        <v>0</v>
      </c>
      <c r="I5388" s="79">
        <f t="shared" si="84"/>
        <v>0</v>
      </c>
    </row>
    <row r="5389" spans="1:9" ht="15.6">
      <c r="A5389" s="85">
        <f>'Balance N-1'!I5392</f>
        <v>0</v>
      </c>
      <c r="B5389" s="75">
        <f>'Balance N-1'!J5392</f>
        <v>0</v>
      </c>
      <c r="C5389" s="78">
        <f>'Balance N-1'!K5392</f>
        <v>0</v>
      </c>
      <c r="D5389" s="78">
        <f>'Balance N-1'!L5392</f>
        <v>0</v>
      </c>
      <c r="E5389" s="78">
        <f>'Balance N-1'!M5392</f>
        <v>0</v>
      </c>
      <c r="F5389" s="78">
        <f>'Balance N-1'!N5392</f>
        <v>0</v>
      </c>
      <c r="G5389" s="78">
        <f>'Balance N-1'!O5392</f>
        <v>0</v>
      </c>
      <c r="H5389" s="78">
        <f>'Balance N-1'!P5392</f>
        <v>0</v>
      </c>
      <c r="I5389" s="79">
        <f t="shared" si="84"/>
        <v>0</v>
      </c>
    </row>
    <row r="5390" spans="1:9" ht="15.6">
      <c r="A5390" s="85">
        <f>'Balance N-1'!I5393</f>
        <v>0</v>
      </c>
      <c r="B5390" s="75">
        <f>'Balance N-1'!J5393</f>
        <v>0</v>
      </c>
      <c r="C5390" s="78">
        <f>'Balance N-1'!K5393</f>
        <v>0</v>
      </c>
      <c r="D5390" s="78">
        <f>'Balance N-1'!L5393</f>
        <v>0</v>
      </c>
      <c r="E5390" s="78">
        <f>'Balance N-1'!M5393</f>
        <v>0</v>
      </c>
      <c r="F5390" s="78">
        <f>'Balance N-1'!N5393</f>
        <v>0</v>
      </c>
      <c r="G5390" s="78">
        <f>'Balance N-1'!O5393</f>
        <v>0</v>
      </c>
      <c r="H5390" s="78">
        <f>'Balance N-1'!P5393</f>
        <v>0</v>
      </c>
      <c r="I5390" s="79">
        <f t="shared" si="84"/>
        <v>0</v>
      </c>
    </row>
    <row r="5391" spans="1:9" ht="15.6">
      <c r="A5391" s="85">
        <f>'Balance N-1'!I5394</f>
        <v>0</v>
      </c>
      <c r="B5391" s="75">
        <f>'Balance N-1'!J5394</f>
        <v>0</v>
      </c>
      <c r="C5391" s="78">
        <f>'Balance N-1'!K5394</f>
        <v>0</v>
      </c>
      <c r="D5391" s="78">
        <f>'Balance N-1'!L5394</f>
        <v>0</v>
      </c>
      <c r="E5391" s="78">
        <f>'Balance N-1'!M5394</f>
        <v>0</v>
      </c>
      <c r="F5391" s="78">
        <f>'Balance N-1'!N5394</f>
        <v>0</v>
      </c>
      <c r="G5391" s="78">
        <f>'Balance N-1'!O5394</f>
        <v>0</v>
      </c>
      <c r="H5391" s="78">
        <f>'Balance N-1'!P5394</f>
        <v>0</v>
      </c>
      <c r="I5391" s="79">
        <f t="shared" si="84"/>
        <v>0</v>
      </c>
    </row>
    <row r="5392" spans="1:9" ht="15.6">
      <c r="A5392" s="85">
        <f>'Balance N-1'!I5395</f>
        <v>0</v>
      </c>
      <c r="B5392" s="75">
        <f>'Balance N-1'!J5395</f>
        <v>0</v>
      </c>
      <c r="C5392" s="78">
        <f>'Balance N-1'!K5395</f>
        <v>0</v>
      </c>
      <c r="D5392" s="78">
        <f>'Balance N-1'!L5395</f>
        <v>0</v>
      </c>
      <c r="E5392" s="78">
        <f>'Balance N-1'!M5395</f>
        <v>0</v>
      </c>
      <c r="F5392" s="78">
        <f>'Balance N-1'!N5395</f>
        <v>0</v>
      </c>
      <c r="G5392" s="78">
        <f>'Balance N-1'!O5395</f>
        <v>0</v>
      </c>
      <c r="H5392" s="78">
        <f>'Balance N-1'!P5395</f>
        <v>0</v>
      </c>
      <c r="I5392" s="79">
        <f t="shared" si="84"/>
        <v>0</v>
      </c>
    </row>
    <row r="5393" spans="1:9" ht="15.6">
      <c r="A5393" s="85">
        <f>'Balance N-1'!I5396</f>
        <v>0</v>
      </c>
      <c r="B5393" s="75">
        <f>'Balance N-1'!J5396</f>
        <v>0</v>
      </c>
      <c r="C5393" s="78">
        <f>'Balance N-1'!K5396</f>
        <v>0</v>
      </c>
      <c r="D5393" s="78">
        <f>'Balance N-1'!L5396</f>
        <v>0</v>
      </c>
      <c r="E5393" s="78">
        <f>'Balance N-1'!M5396</f>
        <v>0</v>
      </c>
      <c r="F5393" s="78">
        <f>'Balance N-1'!N5396</f>
        <v>0</v>
      </c>
      <c r="G5393" s="78">
        <f>'Balance N-1'!O5396</f>
        <v>0</v>
      </c>
      <c r="H5393" s="78">
        <f>'Balance N-1'!P5396</f>
        <v>0</v>
      </c>
      <c r="I5393" s="79">
        <f t="shared" si="84"/>
        <v>0</v>
      </c>
    </row>
    <row r="5394" spans="1:9" ht="15.6">
      <c r="A5394" s="85">
        <f>'Balance N-1'!I5397</f>
        <v>0</v>
      </c>
      <c r="B5394" s="75">
        <f>'Balance N-1'!J5397</f>
        <v>0</v>
      </c>
      <c r="C5394" s="78">
        <f>'Balance N-1'!K5397</f>
        <v>0</v>
      </c>
      <c r="D5394" s="78">
        <f>'Balance N-1'!L5397</f>
        <v>0</v>
      </c>
      <c r="E5394" s="78">
        <f>'Balance N-1'!M5397</f>
        <v>0</v>
      </c>
      <c r="F5394" s="78">
        <f>'Balance N-1'!N5397</f>
        <v>0</v>
      </c>
      <c r="G5394" s="78">
        <f>'Balance N-1'!O5397</f>
        <v>0</v>
      </c>
      <c r="H5394" s="78">
        <f>'Balance N-1'!P5397</f>
        <v>0</v>
      </c>
      <c r="I5394" s="79">
        <f t="shared" si="84"/>
        <v>0</v>
      </c>
    </row>
    <row r="5395" spans="1:9" ht="15.6">
      <c r="A5395" s="85">
        <f>'Balance N-1'!I5398</f>
        <v>0</v>
      </c>
      <c r="B5395" s="75">
        <f>'Balance N-1'!J5398</f>
        <v>0</v>
      </c>
      <c r="C5395" s="78">
        <f>'Balance N-1'!K5398</f>
        <v>0</v>
      </c>
      <c r="D5395" s="78">
        <f>'Balance N-1'!L5398</f>
        <v>0</v>
      </c>
      <c r="E5395" s="78">
        <f>'Balance N-1'!M5398</f>
        <v>0</v>
      </c>
      <c r="F5395" s="78">
        <f>'Balance N-1'!N5398</f>
        <v>0</v>
      </c>
      <c r="G5395" s="78">
        <f>'Balance N-1'!O5398</f>
        <v>0</v>
      </c>
      <c r="H5395" s="78">
        <f>'Balance N-1'!P5398</f>
        <v>0</v>
      </c>
      <c r="I5395" s="79">
        <f t="shared" si="84"/>
        <v>0</v>
      </c>
    </row>
    <row r="5396" spans="1:9" ht="15.6">
      <c r="A5396" s="85">
        <f>'Balance N-1'!I5399</f>
        <v>0</v>
      </c>
      <c r="B5396" s="75">
        <f>'Balance N-1'!J5399</f>
        <v>0</v>
      </c>
      <c r="C5396" s="78">
        <f>'Balance N-1'!K5399</f>
        <v>0</v>
      </c>
      <c r="D5396" s="78">
        <f>'Balance N-1'!L5399</f>
        <v>0</v>
      </c>
      <c r="E5396" s="78">
        <f>'Balance N-1'!M5399</f>
        <v>0</v>
      </c>
      <c r="F5396" s="78">
        <f>'Balance N-1'!N5399</f>
        <v>0</v>
      </c>
      <c r="G5396" s="78">
        <f>'Balance N-1'!O5399</f>
        <v>0</v>
      </c>
      <c r="H5396" s="78">
        <f>'Balance N-1'!P5399</f>
        <v>0</v>
      </c>
      <c r="I5396" s="79">
        <f t="shared" si="84"/>
        <v>0</v>
      </c>
    </row>
    <row r="5397" spans="1:9" ht="15.6">
      <c r="A5397" s="85">
        <f>'Balance N-1'!I5400</f>
        <v>0</v>
      </c>
      <c r="B5397" s="75">
        <f>'Balance N-1'!J5400</f>
        <v>0</v>
      </c>
      <c r="C5397" s="78">
        <f>'Balance N-1'!K5400</f>
        <v>0</v>
      </c>
      <c r="D5397" s="78">
        <f>'Balance N-1'!L5400</f>
        <v>0</v>
      </c>
      <c r="E5397" s="78">
        <f>'Balance N-1'!M5400</f>
        <v>0</v>
      </c>
      <c r="F5397" s="78">
        <f>'Balance N-1'!N5400</f>
        <v>0</v>
      </c>
      <c r="G5397" s="78">
        <f>'Balance N-1'!O5400</f>
        <v>0</v>
      </c>
      <c r="H5397" s="78">
        <f>'Balance N-1'!P5400</f>
        <v>0</v>
      </c>
      <c r="I5397" s="79">
        <f t="shared" si="84"/>
        <v>0</v>
      </c>
    </row>
    <row r="5398" spans="1:9" ht="15.6">
      <c r="A5398" s="85">
        <f>'Balance N-1'!I5401</f>
        <v>0</v>
      </c>
      <c r="B5398" s="75">
        <f>'Balance N-1'!J5401</f>
        <v>0</v>
      </c>
      <c r="C5398" s="78">
        <f>'Balance N-1'!K5401</f>
        <v>0</v>
      </c>
      <c r="D5398" s="78">
        <f>'Balance N-1'!L5401</f>
        <v>0</v>
      </c>
      <c r="E5398" s="78">
        <f>'Balance N-1'!M5401</f>
        <v>0</v>
      </c>
      <c r="F5398" s="78">
        <f>'Balance N-1'!N5401</f>
        <v>0</v>
      </c>
      <c r="G5398" s="78">
        <f>'Balance N-1'!O5401</f>
        <v>0</v>
      </c>
      <c r="H5398" s="78">
        <f>'Balance N-1'!P5401</f>
        <v>0</v>
      </c>
      <c r="I5398" s="79">
        <f t="shared" si="84"/>
        <v>0</v>
      </c>
    </row>
    <row r="5399" spans="1:9" ht="15.6">
      <c r="A5399" s="85">
        <f>'Balance N-1'!I5402</f>
        <v>0</v>
      </c>
      <c r="B5399" s="75">
        <f>'Balance N-1'!J5402</f>
        <v>0</v>
      </c>
      <c r="C5399" s="78">
        <f>'Balance N-1'!K5402</f>
        <v>0</v>
      </c>
      <c r="D5399" s="78">
        <f>'Balance N-1'!L5402</f>
        <v>0</v>
      </c>
      <c r="E5399" s="78">
        <f>'Balance N-1'!M5402</f>
        <v>0</v>
      </c>
      <c r="F5399" s="78">
        <f>'Balance N-1'!N5402</f>
        <v>0</v>
      </c>
      <c r="G5399" s="78">
        <f>'Balance N-1'!O5402</f>
        <v>0</v>
      </c>
      <c r="H5399" s="78">
        <f>'Balance N-1'!P5402</f>
        <v>0</v>
      </c>
      <c r="I5399" s="79">
        <f t="shared" si="84"/>
        <v>0</v>
      </c>
    </row>
    <row r="5400" spans="1:9" ht="15.6">
      <c r="A5400" s="85">
        <f>'Balance N-1'!I5403</f>
        <v>0</v>
      </c>
      <c r="B5400" s="75">
        <f>'Balance N-1'!J5403</f>
        <v>0</v>
      </c>
      <c r="C5400" s="78">
        <f>'Balance N-1'!K5403</f>
        <v>0</v>
      </c>
      <c r="D5400" s="78">
        <f>'Balance N-1'!L5403</f>
        <v>0</v>
      </c>
      <c r="E5400" s="78">
        <f>'Balance N-1'!M5403</f>
        <v>0</v>
      </c>
      <c r="F5400" s="78">
        <f>'Balance N-1'!N5403</f>
        <v>0</v>
      </c>
      <c r="G5400" s="78">
        <f>'Balance N-1'!O5403</f>
        <v>0</v>
      </c>
      <c r="H5400" s="78">
        <f>'Balance N-1'!P5403</f>
        <v>0</v>
      </c>
      <c r="I5400" s="79">
        <f t="shared" si="84"/>
        <v>0</v>
      </c>
    </row>
    <row r="5401" spans="1:9" ht="15.6">
      <c r="A5401" s="85">
        <f>'Balance N-1'!I5404</f>
        <v>0</v>
      </c>
      <c r="B5401" s="75">
        <f>'Balance N-1'!J5404</f>
        <v>0</v>
      </c>
      <c r="C5401" s="78">
        <f>'Balance N-1'!K5404</f>
        <v>0</v>
      </c>
      <c r="D5401" s="78">
        <f>'Balance N-1'!L5404</f>
        <v>0</v>
      </c>
      <c r="E5401" s="78">
        <f>'Balance N-1'!M5404</f>
        <v>0</v>
      </c>
      <c r="F5401" s="78">
        <f>'Balance N-1'!N5404</f>
        <v>0</v>
      </c>
      <c r="G5401" s="78">
        <f>'Balance N-1'!O5404</f>
        <v>0</v>
      </c>
      <c r="H5401" s="78">
        <f>'Balance N-1'!P5404</f>
        <v>0</v>
      </c>
      <c r="I5401" s="79">
        <f t="shared" si="84"/>
        <v>0</v>
      </c>
    </row>
    <row r="5402" spans="1:9" ht="15.6">
      <c r="A5402" s="85">
        <f>'Balance N-1'!I5405</f>
        <v>0</v>
      </c>
      <c r="B5402" s="75">
        <f>'Balance N-1'!J5405</f>
        <v>0</v>
      </c>
      <c r="C5402" s="78">
        <f>'Balance N-1'!K5405</f>
        <v>0</v>
      </c>
      <c r="D5402" s="78">
        <f>'Balance N-1'!L5405</f>
        <v>0</v>
      </c>
      <c r="E5402" s="78">
        <f>'Balance N-1'!M5405</f>
        <v>0</v>
      </c>
      <c r="F5402" s="78">
        <f>'Balance N-1'!N5405</f>
        <v>0</v>
      </c>
      <c r="G5402" s="78">
        <f>'Balance N-1'!O5405</f>
        <v>0</v>
      </c>
      <c r="H5402" s="78">
        <f>'Balance N-1'!P5405</f>
        <v>0</v>
      </c>
      <c r="I5402" s="79">
        <f t="shared" si="84"/>
        <v>0</v>
      </c>
    </row>
    <row r="5403" spans="1:9" ht="15.6">
      <c r="A5403" s="85">
        <f>'Balance N-1'!I5406</f>
        <v>0</v>
      </c>
      <c r="B5403" s="75">
        <f>'Balance N-1'!J5406</f>
        <v>0</v>
      </c>
      <c r="C5403" s="78">
        <f>'Balance N-1'!K5406</f>
        <v>0</v>
      </c>
      <c r="D5403" s="78">
        <f>'Balance N-1'!L5406</f>
        <v>0</v>
      </c>
      <c r="E5403" s="78">
        <f>'Balance N-1'!M5406</f>
        <v>0</v>
      </c>
      <c r="F5403" s="78">
        <f>'Balance N-1'!N5406</f>
        <v>0</v>
      </c>
      <c r="G5403" s="78">
        <f>'Balance N-1'!O5406</f>
        <v>0</v>
      </c>
      <c r="H5403" s="78">
        <f>'Balance N-1'!P5406</f>
        <v>0</v>
      </c>
      <c r="I5403" s="79">
        <f t="shared" si="84"/>
        <v>0</v>
      </c>
    </row>
    <row r="5404" spans="1:9" ht="15.6">
      <c r="A5404" s="85">
        <f>'Balance N-1'!I5407</f>
        <v>0</v>
      </c>
      <c r="B5404" s="75">
        <f>'Balance N-1'!J5407</f>
        <v>0</v>
      </c>
      <c r="C5404" s="78">
        <f>'Balance N-1'!K5407</f>
        <v>0</v>
      </c>
      <c r="D5404" s="78">
        <f>'Balance N-1'!L5407</f>
        <v>0</v>
      </c>
      <c r="E5404" s="78">
        <f>'Balance N-1'!M5407</f>
        <v>0</v>
      </c>
      <c r="F5404" s="78">
        <f>'Balance N-1'!N5407</f>
        <v>0</v>
      </c>
      <c r="G5404" s="78">
        <f>'Balance N-1'!O5407</f>
        <v>0</v>
      </c>
      <c r="H5404" s="78">
        <f>'Balance N-1'!P5407</f>
        <v>0</v>
      </c>
      <c r="I5404" s="79">
        <f t="shared" si="84"/>
        <v>0</v>
      </c>
    </row>
    <row r="5405" spans="1:9" ht="15.6">
      <c r="A5405" s="85">
        <f>'Balance N-1'!I5408</f>
        <v>0</v>
      </c>
      <c r="B5405" s="75">
        <f>'Balance N-1'!J5408</f>
        <v>0</v>
      </c>
      <c r="C5405" s="78">
        <f>'Balance N-1'!K5408</f>
        <v>0</v>
      </c>
      <c r="D5405" s="78">
        <f>'Balance N-1'!L5408</f>
        <v>0</v>
      </c>
      <c r="E5405" s="78">
        <f>'Balance N-1'!M5408</f>
        <v>0</v>
      </c>
      <c r="F5405" s="78">
        <f>'Balance N-1'!N5408</f>
        <v>0</v>
      </c>
      <c r="G5405" s="78">
        <f>'Balance N-1'!O5408</f>
        <v>0</v>
      </c>
      <c r="H5405" s="78">
        <f>'Balance N-1'!P5408</f>
        <v>0</v>
      </c>
      <c r="I5405" s="79">
        <f t="shared" si="84"/>
        <v>0</v>
      </c>
    </row>
    <row r="5406" spans="1:9" ht="15.6">
      <c r="A5406" s="85">
        <f>'Balance N-1'!I5409</f>
        <v>0</v>
      </c>
      <c r="B5406" s="75">
        <f>'Balance N-1'!J5409</f>
        <v>0</v>
      </c>
      <c r="C5406" s="78">
        <f>'Balance N-1'!K5409</f>
        <v>0</v>
      </c>
      <c r="D5406" s="78">
        <f>'Balance N-1'!L5409</f>
        <v>0</v>
      </c>
      <c r="E5406" s="78">
        <f>'Balance N-1'!M5409</f>
        <v>0</v>
      </c>
      <c r="F5406" s="78">
        <f>'Balance N-1'!N5409</f>
        <v>0</v>
      </c>
      <c r="G5406" s="78">
        <f>'Balance N-1'!O5409</f>
        <v>0</v>
      </c>
      <c r="H5406" s="78">
        <f>'Balance N-1'!P5409</f>
        <v>0</v>
      </c>
      <c r="I5406" s="79">
        <f t="shared" si="84"/>
        <v>0</v>
      </c>
    </row>
    <row r="5407" spans="1:9" ht="15.6">
      <c r="A5407" s="85">
        <f>'Balance N-1'!I5410</f>
        <v>0</v>
      </c>
      <c r="B5407" s="75">
        <f>'Balance N-1'!J5410</f>
        <v>0</v>
      </c>
      <c r="C5407" s="78">
        <f>'Balance N-1'!K5410</f>
        <v>0</v>
      </c>
      <c r="D5407" s="78">
        <f>'Balance N-1'!L5410</f>
        <v>0</v>
      </c>
      <c r="E5407" s="78">
        <f>'Balance N-1'!M5410</f>
        <v>0</v>
      </c>
      <c r="F5407" s="78">
        <f>'Balance N-1'!N5410</f>
        <v>0</v>
      </c>
      <c r="G5407" s="78">
        <f>'Balance N-1'!O5410</f>
        <v>0</v>
      </c>
      <c r="H5407" s="78">
        <f>'Balance N-1'!P5410</f>
        <v>0</v>
      </c>
      <c r="I5407" s="79">
        <f t="shared" si="84"/>
        <v>0</v>
      </c>
    </row>
    <row r="5408" spans="1:9" ht="15.6">
      <c r="A5408" s="85">
        <f>'Balance N-1'!I5411</f>
        <v>0</v>
      </c>
      <c r="B5408" s="75">
        <f>'Balance N-1'!J5411</f>
        <v>0</v>
      </c>
      <c r="C5408" s="78">
        <f>'Balance N-1'!K5411</f>
        <v>0</v>
      </c>
      <c r="D5408" s="78">
        <f>'Balance N-1'!L5411</f>
        <v>0</v>
      </c>
      <c r="E5408" s="78">
        <f>'Balance N-1'!M5411</f>
        <v>0</v>
      </c>
      <c r="F5408" s="78">
        <f>'Balance N-1'!N5411</f>
        <v>0</v>
      </c>
      <c r="G5408" s="78">
        <f>'Balance N-1'!O5411</f>
        <v>0</v>
      </c>
      <c r="H5408" s="78">
        <f>'Balance N-1'!P5411</f>
        <v>0</v>
      </c>
      <c r="I5408" s="79">
        <f t="shared" si="84"/>
        <v>0</v>
      </c>
    </row>
    <row r="5409" spans="1:9" ht="15.6">
      <c r="A5409" s="85">
        <f>'Balance N-1'!I5412</f>
        <v>0</v>
      </c>
      <c r="B5409" s="75">
        <f>'Balance N-1'!J5412</f>
        <v>0</v>
      </c>
      <c r="C5409" s="78">
        <f>'Balance N-1'!K5412</f>
        <v>0</v>
      </c>
      <c r="D5409" s="78">
        <f>'Balance N-1'!L5412</f>
        <v>0</v>
      </c>
      <c r="E5409" s="78">
        <f>'Balance N-1'!M5412</f>
        <v>0</v>
      </c>
      <c r="F5409" s="78">
        <f>'Balance N-1'!N5412</f>
        <v>0</v>
      </c>
      <c r="G5409" s="78">
        <f>'Balance N-1'!O5412</f>
        <v>0</v>
      </c>
      <c r="H5409" s="78">
        <f>'Balance N-1'!P5412</f>
        <v>0</v>
      </c>
      <c r="I5409" s="79">
        <f t="shared" si="84"/>
        <v>0</v>
      </c>
    </row>
    <row r="5410" spans="1:9" ht="15.6">
      <c r="A5410" s="85">
        <f>'Balance N-1'!I5413</f>
        <v>0</v>
      </c>
      <c r="B5410" s="75">
        <f>'Balance N-1'!J5413</f>
        <v>0</v>
      </c>
      <c r="C5410" s="78">
        <f>'Balance N-1'!K5413</f>
        <v>0</v>
      </c>
      <c r="D5410" s="78">
        <f>'Balance N-1'!L5413</f>
        <v>0</v>
      </c>
      <c r="E5410" s="78">
        <f>'Balance N-1'!M5413</f>
        <v>0</v>
      </c>
      <c r="F5410" s="78">
        <f>'Balance N-1'!N5413</f>
        <v>0</v>
      </c>
      <c r="G5410" s="78">
        <f>'Balance N-1'!O5413</f>
        <v>0</v>
      </c>
      <c r="H5410" s="78">
        <f>'Balance N-1'!P5413</f>
        <v>0</v>
      </c>
      <c r="I5410" s="79">
        <f t="shared" si="84"/>
        <v>0</v>
      </c>
    </row>
    <row r="5411" spans="1:9" ht="15.6">
      <c r="A5411" s="85">
        <f>'Balance N-1'!I5414</f>
        <v>0</v>
      </c>
      <c r="B5411" s="75">
        <f>'Balance N-1'!J5414</f>
        <v>0</v>
      </c>
      <c r="C5411" s="78">
        <f>'Balance N-1'!K5414</f>
        <v>0</v>
      </c>
      <c r="D5411" s="78">
        <f>'Balance N-1'!L5414</f>
        <v>0</v>
      </c>
      <c r="E5411" s="78">
        <f>'Balance N-1'!M5414</f>
        <v>0</v>
      </c>
      <c r="F5411" s="78">
        <f>'Balance N-1'!N5414</f>
        <v>0</v>
      </c>
      <c r="G5411" s="78">
        <f>'Balance N-1'!O5414</f>
        <v>0</v>
      </c>
      <c r="H5411" s="78">
        <f>'Balance N-1'!P5414</f>
        <v>0</v>
      </c>
      <c r="I5411" s="79">
        <f t="shared" si="84"/>
        <v>0</v>
      </c>
    </row>
    <row r="5412" spans="1:9" ht="15.6">
      <c r="A5412" s="85">
        <f>'Balance N-1'!I5415</f>
        <v>0</v>
      </c>
      <c r="B5412" s="75">
        <f>'Balance N-1'!J5415</f>
        <v>0</v>
      </c>
      <c r="C5412" s="78">
        <f>'Balance N-1'!K5415</f>
        <v>0</v>
      </c>
      <c r="D5412" s="78">
        <f>'Balance N-1'!L5415</f>
        <v>0</v>
      </c>
      <c r="E5412" s="78">
        <f>'Balance N-1'!M5415</f>
        <v>0</v>
      </c>
      <c r="F5412" s="78">
        <f>'Balance N-1'!N5415</f>
        <v>0</v>
      </c>
      <c r="G5412" s="78">
        <f>'Balance N-1'!O5415</f>
        <v>0</v>
      </c>
      <c r="H5412" s="78">
        <f>'Balance N-1'!P5415</f>
        <v>0</v>
      </c>
      <c r="I5412" s="79">
        <f t="shared" si="84"/>
        <v>0</v>
      </c>
    </row>
    <row r="5413" spans="1:9" ht="15.6">
      <c r="A5413" s="85">
        <f>'Balance N-1'!I5416</f>
        <v>0</v>
      </c>
      <c r="B5413" s="75">
        <f>'Balance N-1'!J5416</f>
        <v>0</v>
      </c>
      <c r="C5413" s="78">
        <f>'Balance N-1'!K5416</f>
        <v>0</v>
      </c>
      <c r="D5413" s="78">
        <f>'Balance N-1'!L5416</f>
        <v>0</v>
      </c>
      <c r="E5413" s="78">
        <f>'Balance N-1'!M5416</f>
        <v>0</v>
      </c>
      <c r="F5413" s="78">
        <f>'Balance N-1'!N5416</f>
        <v>0</v>
      </c>
      <c r="G5413" s="78">
        <f>'Balance N-1'!O5416</f>
        <v>0</v>
      </c>
      <c r="H5413" s="78">
        <f>'Balance N-1'!P5416</f>
        <v>0</v>
      </c>
      <c r="I5413" s="79">
        <f t="shared" si="84"/>
        <v>0</v>
      </c>
    </row>
    <row r="5414" spans="1:9" ht="15.6">
      <c r="A5414" s="85">
        <f>'Balance N-1'!I5417</f>
        <v>0</v>
      </c>
      <c r="B5414" s="75">
        <f>'Balance N-1'!J5417</f>
        <v>0</v>
      </c>
      <c r="C5414" s="78">
        <f>'Balance N-1'!K5417</f>
        <v>0</v>
      </c>
      <c r="D5414" s="78">
        <f>'Balance N-1'!L5417</f>
        <v>0</v>
      </c>
      <c r="E5414" s="78">
        <f>'Balance N-1'!M5417</f>
        <v>0</v>
      </c>
      <c r="F5414" s="78">
        <f>'Balance N-1'!N5417</f>
        <v>0</v>
      </c>
      <c r="G5414" s="78">
        <f>'Balance N-1'!O5417</f>
        <v>0</v>
      </c>
      <c r="H5414" s="78">
        <f>'Balance N-1'!P5417</f>
        <v>0</v>
      </c>
      <c r="I5414" s="79">
        <f t="shared" si="84"/>
        <v>0</v>
      </c>
    </row>
    <row r="5415" spans="1:9" ht="15.6">
      <c r="A5415" s="85">
        <f>'Balance N-1'!I5418</f>
        <v>0</v>
      </c>
      <c r="B5415" s="75">
        <f>'Balance N-1'!J5418</f>
        <v>0</v>
      </c>
      <c r="C5415" s="78">
        <f>'Balance N-1'!K5418</f>
        <v>0</v>
      </c>
      <c r="D5415" s="78">
        <f>'Balance N-1'!L5418</f>
        <v>0</v>
      </c>
      <c r="E5415" s="78">
        <f>'Balance N-1'!M5418</f>
        <v>0</v>
      </c>
      <c r="F5415" s="78">
        <f>'Balance N-1'!N5418</f>
        <v>0</v>
      </c>
      <c r="G5415" s="78">
        <f>'Balance N-1'!O5418</f>
        <v>0</v>
      </c>
      <c r="H5415" s="78">
        <f>'Balance N-1'!P5418</f>
        <v>0</v>
      </c>
      <c r="I5415" s="79">
        <f t="shared" si="84"/>
        <v>0</v>
      </c>
    </row>
    <row r="5416" spans="1:9" ht="15.6">
      <c r="A5416" s="85">
        <f>'Balance N-1'!I5419</f>
        <v>0</v>
      </c>
      <c r="B5416" s="75">
        <f>'Balance N-1'!J5419</f>
        <v>0</v>
      </c>
      <c r="C5416" s="78">
        <f>'Balance N-1'!K5419</f>
        <v>0</v>
      </c>
      <c r="D5416" s="78">
        <f>'Balance N-1'!L5419</f>
        <v>0</v>
      </c>
      <c r="E5416" s="78">
        <f>'Balance N-1'!M5419</f>
        <v>0</v>
      </c>
      <c r="F5416" s="78">
        <f>'Balance N-1'!N5419</f>
        <v>0</v>
      </c>
      <c r="G5416" s="78">
        <f>'Balance N-1'!O5419</f>
        <v>0</v>
      </c>
      <c r="H5416" s="78">
        <f>'Balance N-1'!P5419</f>
        <v>0</v>
      </c>
      <c r="I5416" s="79">
        <f t="shared" si="84"/>
        <v>0</v>
      </c>
    </row>
    <row r="5417" spans="1:9" ht="15.6">
      <c r="A5417" s="85">
        <f>'Balance N-1'!I5420</f>
        <v>0</v>
      </c>
      <c r="B5417" s="75">
        <f>'Balance N-1'!J5420</f>
        <v>0</v>
      </c>
      <c r="C5417" s="78">
        <f>'Balance N-1'!K5420</f>
        <v>0</v>
      </c>
      <c r="D5417" s="78">
        <f>'Balance N-1'!L5420</f>
        <v>0</v>
      </c>
      <c r="E5417" s="78">
        <f>'Balance N-1'!M5420</f>
        <v>0</v>
      </c>
      <c r="F5417" s="78">
        <f>'Balance N-1'!N5420</f>
        <v>0</v>
      </c>
      <c r="G5417" s="78">
        <f>'Balance N-1'!O5420</f>
        <v>0</v>
      </c>
      <c r="H5417" s="78">
        <f>'Balance N-1'!P5420</f>
        <v>0</v>
      </c>
      <c r="I5417" s="79">
        <f t="shared" si="84"/>
        <v>0</v>
      </c>
    </row>
    <row r="5418" spans="1:9" ht="15.6">
      <c r="A5418" s="85">
        <f>'Balance N-1'!I5421</f>
        <v>0</v>
      </c>
      <c r="B5418" s="75">
        <f>'Balance N-1'!J5421</f>
        <v>0</v>
      </c>
      <c r="C5418" s="78">
        <f>'Balance N-1'!K5421</f>
        <v>0</v>
      </c>
      <c r="D5418" s="78">
        <f>'Balance N-1'!L5421</f>
        <v>0</v>
      </c>
      <c r="E5418" s="78">
        <f>'Balance N-1'!M5421</f>
        <v>0</v>
      </c>
      <c r="F5418" s="78">
        <f>'Balance N-1'!N5421</f>
        <v>0</v>
      </c>
      <c r="G5418" s="78">
        <f>'Balance N-1'!O5421</f>
        <v>0</v>
      </c>
      <c r="H5418" s="78">
        <f>'Balance N-1'!P5421</f>
        <v>0</v>
      </c>
      <c r="I5418" s="79">
        <f t="shared" si="84"/>
        <v>0</v>
      </c>
    </row>
    <row r="5419" spans="1:9" ht="15.6">
      <c r="A5419" s="85">
        <f>'Balance N-1'!I5422</f>
        <v>0</v>
      </c>
      <c r="B5419" s="75">
        <f>'Balance N-1'!J5422</f>
        <v>0</v>
      </c>
      <c r="C5419" s="78">
        <f>'Balance N-1'!K5422</f>
        <v>0</v>
      </c>
      <c r="D5419" s="78">
        <f>'Balance N-1'!L5422</f>
        <v>0</v>
      </c>
      <c r="E5419" s="78">
        <f>'Balance N-1'!M5422</f>
        <v>0</v>
      </c>
      <c r="F5419" s="78">
        <f>'Balance N-1'!N5422</f>
        <v>0</v>
      </c>
      <c r="G5419" s="78">
        <f>'Balance N-1'!O5422</f>
        <v>0</v>
      </c>
      <c r="H5419" s="78">
        <f>'Balance N-1'!P5422</f>
        <v>0</v>
      </c>
      <c r="I5419" s="79">
        <f t="shared" si="84"/>
        <v>0</v>
      </c>
    </row>
    <row r="5420" spans="1:9" ht="15.6">
      <c r="A5420" s="85">
        <f>'Balance N-1'!I5423</f>
        <v>0</v>
      </c>
      <c r="B5420" s="75">
        <f>'Balance N-1'!J5423</f>
        <v>0</v>
      </c>
      <c r="C5420" s="78">
        <f>'Balance N-1'!K5423</f>
        <v>0</v>
      </c>
      <c r="D5420" s="78">
        <f>'Balance N-1'!L5423</f>
        <v>0</v>
      </c>
      <c r="E5420" s="78">
        <f>'Balance N-1'!M5423</f>
        <v>0</v>
      </c>
      <c r="F5420" s="78">
        <f>'Balance N-1'!N5423</f>
        <v>0</v>
      </c>
      <c r="G5420" s="78">
        <f>'Balance N-1'!O5423</f>
        <v>0</v>
      </c>
      <c r="H5420" s="78">
        <f>'Balance N-1'!P5423</f>
        <v>0</v>
      </c>
      <c r="I5420" s="79">
        <f t="shared" si="84"/>
        <v>0</v>
      </c>
    </row>
    <row r="5421" spans="1:9" ht="15.6">
      <c r="A5421" s="85">
        <f>'Balance N-1'!I5424</f>
        <v>0</v>
      </c>
      <c r="B5421" s="75">
        <f>'Balance N-1'!J5424</f>
        <v>0</v>
      </c>
      <c r="C5421" s="78">
        <f>'Balance N-1'!K5424</f>
        <v>0</v>
      </c>
      <c r="D5421" s="78">
        <f>'Balance N-1'!L5424</f>
        <v>0</v>
      </c>
      <c r="E5421" s="78">
        <f>'Balance N-1'!M5424</f>
        <v>0</v>
      </c>
      <c r="F5421" s="78">
        <f>'Balance N-1'!N5424</f>
        <v>0</v>
      </c>
      <c r="G5421" s="78">
        <f>'Balance N-1'!O5424</f>
        <v>0</v>
      </c>
      <c r="H5421" s="78">
        <f>'Balance N-1'!P5424</f>
        <v>0</v>
      </c>
      <c r="I5421" s="79">
        <f t="shared" si="84"/>
        <v>0</v>
      </c>
    </row>
    <row r="5422" spans="1:9" ht="15.6">
      <c r="A5422" s="85">
        <f>'Balance N-1'!I5425</f>
        <v>0</v>
      </c>
      <c r="B5422" s="75">
        <f>'Balance N-1'!J5425</f>
        <v>0</v>
      </c>
      <c r="C5422" s="78">
        <f>'Balance N-1'!K5425</f>
        <v>0</v>
      </c>
      <c r="D5422" s="78">
        <f>'Balance N-1'!L5425</f>
        <v>0</v>
      </c>
      <c r="E5422" s="78">
        <f>'Balance N-1'!M5425</f>
        <v>0</v>
      </c>
      <c r="F5422" s="78">
        <f>'Balance N-1'!N5425</f>
        <v>0</v>
      </c>
      <c r="G5422" s="78">
        <f>'Balance N-1'!O5425</f>
        <v>0</v>
      </c>
      <c r="H5422" s="78">
        <f>'Balance N-1'!P5425</f>
        <v>0</v>
      </c>
      <c r="I5422" s="79">
        <f t="shared" si="84"/>
        <v>0</v>
      </c>
    </row>
    <row r="5423" spans="1:9" ht="15.6">
      <c r="A5423" s="85">
        <f>'Balance N-1'!I5426</f>
        <v>0</v>
      </c>
      <c r="B5423" s="75">
        <f>'Balance N-1'!J5426</f>
        <v>0</v>
      </c>
      <c r="C5423" s="78">
        <f>'Balance N-1'!K5426</f>
        <v>0</v>
      </c>
      <c r="D5423" s="78">
        <f>'Balance N-1'!L5426</f>
        <v>0</v>
      </c>
      <c r="E5423" s="78">
        <f>'Balance N-1'!M5426</f>
        <v>0</v>
      </c>
      <c r="F5423" s="78">
        <f>'Balance N-1'!N5426</f>
        <v>0</v>
      </c>
      <c r="G5423" s="78">
        <f>'Balance N-1'!O5426</f>
        <v>0</v>
      </c>
      <c r="H5423" s="78">
        <f>'Balance N-1'!P5426</f>
        <v>0</v>
      </c>
      <c r="I5423" s="79">
        <f t="shared" si="84"/>
        <v>0</v>
      </c>
    </row>
    <row r="5424" spans="1:9" ht="15.6">
      <c r="A5424" s="85">
        <f>'Balance N-1'!I5427</f>
        <v>0</v>
      </c>
      <c r="B5424" s="75">
        <f>'Balance N-1'!J5427</f>
        <v>0</v>
      </c>
      <c r="C5424" s="78">
        <f>'Balance N-1'!K5427</f>
        <v>0</v>
      </c>
      <c r="D5424" s="78">
        <f>'Balance N-1'!L5427</f>
        <v>0</v>
      </c>
      <c r="E5424" s="78">
        <f>'Balance N-1'!M5427</f>
        <v>0</v>
      </c>
      <c r="F5424" s="78">
        <f>'Balance N-1'!N5427</f>
        <v>0</v>
      </c>
      <c r="G5424" s="78">
        <f>'Balance N-1'!O5427</f>
        <v>0</v>
      </c>
      <c r="H5424" s="78">
        <f>'Balance N-1'!P5427</f>
        <v>0</v>
      </c>
      <c r="I5424" s="79">
        <f t="shared" si="84"/>
        <v>0</v>
      </c>
    </row>
    <row r="5425" spans="1:9" ht="15.6">
      <c r="A5425" s="85">
        <f>'Balance N-1'!I5428</f>
        <v>0</v>
      </c>
      <c r="B5425" s="75">
        <f>'Balance N-1'!J5428</f>
        <v>0</v>
      </c>
      <c r="C5425" s="78">
        <f>'Balance N-1'!K5428</f>
        <v>0</v>
      </c>
      <c r="D5425" s="78">
        <f>'Balance N-1'!L5428</f>
        <v>0</v>
      </c>
      <c r="E5425" s="78">
        <f>'Balance N-1'!M5428</f>
        <v>0</v>
      </c>
      <c r="F5425" s="78">
        <f>'Balance N-1'!N5428</f>
        <v>0</v>
      </c>
      <c r="G5425" s="78">
        <f>'Balance N-1'!O5428</f>
        <v>0</v>
      </c>
      <c r="H5425" s="78">
        <f>'Balance N-1'!P5428</f>
        <v>0</v>
      </c>
      <c r="I5425" s="79">
        <f t="shared" si="84"/>
        <v>0</v>
      </c>
    </row>
    <row r="5426" spans="1:9" ht="15.6">
      <c r="A5426" s="85">
        <f>'Balance N-1'!I5429</f>
        <v>0</v>
      </c>
      <c r="B5426" s="75">
        <f>'Balance N-1'!J5429</f>
        <v>0</v>
      </c>
      <c r="C5426" s="78">
        <f>'Balance N-1'!K5429</f>
        <v>0</v>
      </c>
      <c r="D5426" s="78">
        <f>'Balance N-1'!L5429</f>
        <v>0</v>
      </c>
      <c r="E5426" s="78">
        <f>'Balance N-1'!M5429</f>
        <v>0</v>
      </c>
      <c r="F5426" s="78">
        <f>'Balance N-1'!N5429</f>
        <v>0</v>
      </c>
      <c r="G5426" s="78">
        <f>'Balance N-1'!O5429</f>
        <v>0</v>
      </c>
      <c r="H5426" s="78">
        <f>'Balance N-1'!P5429</f>
        <v>0</v>
      </c>
      <c r="I5426" s="79">
        <f t="shared" si="84"/>
        <v>0</v>
      </c>
    </row>
    <row r="5427" spans="1:9" ht="15.6">
      <c r="A5427" s="85">
        <f>'Balance N-1'!I5430</f>
        <v>0</v>
      </c>
      <c r="B5427" s="75">
        <f>'Balance N-1'!J5430</f>
        <v>0</v>
      </c>
      <c r="C5427" s="78">
        <f>'Balance N-1'!K5430</f>
        <v>0</v>
      </c>
      <c r="D5427" s="78">
        <f>'Balance N-1'!L5430</f>
        <v>0</v>
      </c>
      <c r="E5427" s="78">
        <f>'Balance N-1'!M5430</f>
        <v>0</v>
      </c>
      <c r="F5427" s="78">
        <f>'Balance N-1'!N5430</f>
        <v>0</v>
      </c>
      <c r="G5427" s="78">
        <f>'Balance N-1'!O5430</f>
        <v>0</v>
      </c>
      <c r="H5427" s="78">
        <f>'Balance N-1'!P5430</f>
        <v>0</v>
      </c>
      <c r="I5427" s="79">
        <f t="shared" si="84"/>
        <v>0</v>
      </c>
    </row>
    <row r="5428" spans="1:9" ht="15.6">
      <c r="A5428" s="85">
        <f>'Balance N-1'!I5431</f>
        <v>0</v>
      </c>
      <c r="B5428" s="75">
        <f>'Balance N-1'!J5431</f>
        <v>0</v>
      </c>
      <c r="C5428" s="78">
        <f>'Balance N-1'!K5431</f>
        <v>0</v>
      </c>
      <c r="D5428" s="78">
        <f>'Balance N-1'!L5431</f>
        <v>0</v>
      </c>
      <c r="E5428" s="78">
        <f>'Balance N-1'!M5431</f>
        <v>0</v>
      </c>
      <c r="F5428" s="78">
        <f>'Balance N-1'!N5431</f>
        <v>0</v>
      </c>
      <c r="G5428" s="78">
        <f>'Balance N-1'!O5431</f>
        <v>0</v>
      </c>
      <c r="H5428" s="78">
        <f>'Balance N-1'!P5431</f>
        <v>0</v>
      </c>
      <c r="I5428" s="79">
        <f t="shared" si="84"/>
        <v>0</v>
      </c>
    </row>
    <row r="5429" spans="1:9" ht="15.6">
      <c r="A5429" s="85">
        <f>'Balance N-1'!I5432</f>
        <v>0</v>
      </c>
      <c r="B5429" s="75">
        <f>'Balance N-1'!J5432</f>
        <v>0</v>
      </c>
      <c r="C5429" s="78">
        <f>'Balance N-1'!K5432</f>
        <v>0</v>
      </c>
      <c r="D5429" s="78">
        <f>'Balance N-1'!L5432</f>
        <v>0</v>
      </c>
      <c r="E5429" s="78">
        <f>'Balance N-1'!M5432</f>
        <v>0</v>
      </c>
      <c r="F5429" s="78">
        <f>'Balance N-1'!N5432</f>
        <v>0</v>
      </c>
      <c r="G5429" s="78">
        <f>'Balance N-1'!O5432</f>
        <v>0</v>
      </c>
      <c r="H5429" s="78">
        <f>'Balance N-1'!P5432</f>
        <v>0</v>
      </c>
      <c r="I5429" s="79">
        <f t="shared" si="84"/>
        <v>0</v>
      </c>
    </row>
    <row r="5430" spans="1:9" ht="15.6">
      <c r="A5430" s="85">
        <f>'Balance N-1'!I5433</f>
        <v>0</v>
      </c>
      <c r="B5430" s="75">
        <f>'Balance N-1'!J5433</f>
        <v>0</v>
      </c>
      <c r="C5430" s="78">
        <f>'Balance N-1'!K5433</f>
        <v>0</v>
      </c>
      <c r="D5430" s="78">
        <f>'Balance N-1'!L5433</f>
        <v>0</v>
      </c>
      <c r="E5430" s="78">
        <f>'Balance N-1'!M5433</f>
        <v>0</v>
      </c>
      <c r="F5430" s="78">
        <f>'Balance N-1'!N5433</f>
        <v>0</v>
      </c>
      <c r="G5430" s="78">
        <f>'Balance N-1'!O5433</f>
        <v>0</v>
      </c>
      <c r="H5430" s="78">
        <f>'Balance N-1'!P5433</f>
        <v>0</v>
      </c>
      <c r="I5430" s="79">
        <f t="shared" si="84"/>
        <v>0</v>
      </c>
    </row>
    <row r="5431" spans="1:9" ht="15.6">
      <c r="A5431" s="85">
        <f>'Balance N-1'!I5434</f>
        <v>0</v>
      </c>
      <c r="B5431" s="75">
        <f>'Balance N-1'!J5434</f>
        <v>0</v>
      </c>
      <c r="C5431" s="78">
        <f>'Balance N-1'!K5434</f>
        <v>0</v>
      </c>
      <c r="D5431" s="78">
        <f>'Balance N-1'!L5434</f>
        <v>0</v>
      </c>
      <c r="E5431" s="78">
        <f>'Balance N-1'!M5434</f>
        <v>0</v>
      </c>
      <c r="F5431" s="78">
        <f>'Balance N-1'!N5434</f>
        <v>0</v>
      </c>
      <c r="G5431" s="78">
        <f>'Balance N-1'!O5434</f>
        <v>0</v>
      </c>
      <c r="H5431" s="78">
        <f>'Balance N-1'!P5434</f>
        <v>0</v>
      </c>
      <c r="I5431" s="79">
        <f t="shared" si="84"/>
        <v>0</v>
      </c>
    </row>
    <row r="5432" spans="1:9" ht="15.6">
      <c r="A5432" s="85">
        <f>'Balance N-1'!I5435</f>
        <v>0</v>
      </c>
      <c r="B5432" s="75">
        <f>'Balance N-1'!J5435</f>
        <v>0</v>
      </c>
      <c r="C5432" s="78">
        <f>'Balance N-1'!K5435</f>
        <v>0</v>
      </c>
      <c r="D5432" s="78">
        <f>'Balance N-1'!L5435</f>
        <v>0</v>
      </c>
      <c r="E5432" s="78">
        <f>'Balance N-1'!M5435</f>
        <v>0</v>
      </c>
      <c r="F5432" s="78">
        <f>'Balance N-1'!N5435</f>
        <v>0</v>
      </c>
      <c r="G5432" s="78">
        <f>'Balance N-1'!O5435</f>
        <v>0</v>
      </c>
      <c r="H5432" s="78">
        <f>'Balance N-1'!P5435</f>
        <v>0</v>
      </c>
      <c r="I5432" s="79">
        <f t="shared" si="84"/>
        <v>0</v>
      </c>
    </row>
    <row r="5433" spans="1:9" ht="15.6">
      <c r="A5433" s="85">
        <f>'Balance N-1'!I5436</f>
        <v>0</v>
      </c>
      <c r="B5433" s="75">
        <f>'Balance N-1'!J5436</f>
        <v>0</v>
      </c>
      <c r="C5433" s="78">
        <f>'Balance N-1'!K5436</f>
        <v>0</v>
      </c>
      <c r="D5433" s="78">
        <f>'Balance N-1'!L5436</f>
        <v>0</v>
      </c>
      <c r="E5433" s="78">
        <f>'Balance N-1'!M5436</f>
        <v>0</v>
      </c>
      <c r="F5433" s="78">
        <f>'Balance N-1'!N5436</f>
        <v>0</v>
      </c>
      <c r="G5433" s="78">
        <f>'Balance N-1'!O5436</f>
        <v>0</v>
      </c>
      <c r="H5433" s="78">
        <f>'Balance N-1'!P5436</f>
        <v>0</v>
      </c>
      <c r="I5433" s="79">
        <f t="shared" si="84"/>
        <v>0</v>
      </c>
    </row>
    <row r="5434" spans="1:9" ht="15.6">
      <c r="A5434" s="85">
        <f>'Balance N-1'!I5437</f>
        <v>0</v>
      </c>
      <c r="B5434" s="75">
        <f>'Balance N-1'!J5437</f>
        <v>0</v>
      </c>
      <c r="C5434" s="78">
        <f>'Balance N-1'!K5437</f>
        <v>0</v>
      </c>
      <c r="D5434" s="78">
        <f>'Balance N-1'!L5437</f>
        <v>0</v>
      </c>
      <c r="E5434" s="78">
        <f>'Balance N-1'!M5437</f>
        <v>0</v>
      </c>
      <c r="F5434" s="78">
        <f>'Balance N-1'!N5437</f>
        <v>0</v>
      </c>
      <c r="G5434" s="78">
        <f>'Balance N-1'!O5437</f>
        <v>0</v>
      </c>
      <c r="H5434" s="78">
        <f>'Balance N-1'!P5437</f>
        <v>0</v>
      </c>
      <c r="I5434" s="79">
        <f t="shared" si="84"/>
        <v>0</v>
      </c>
    </row>
    <row r="5435" spans="1:9" ht="15.6">
      <c r="A5435" s="85">
        <f>'Balance N-1'!I5438</f>
        <v>0</v>
      </c>
      <c r="B5435" s="75">
        <f>'Balance N-1'!J5438</f>
        <v>0</v>
      </c>
      <c r="C5435" s="78">
        <f>'Balance N-1'!K5438</f>
        <v>0</v>
      </c>
      <c r="D5435" s="78">
        <f>'Balance N-1'!L5438</f>
        <v>0</v>
      </c>
      <c r="E5435" s="78">
        <f>'Balance N-1'!M5438</f>
        <v>0</v>
      </c>
      <c r="F5435" s="78">
        <f>'Balance N-1'!N5438</f>
        <v>0</v>
      </c>
      <c r="G5435" s="78">
        <f>'Balance N-1'!O5438</f>
        <v>0</v>
      </c>
      <c r="H5435" s="78">
        <f>'Balance N-1'!P5438</f>
        <v>0</v>
      </c>
      <c r="I5435" s="79">
        <f t="shared" si="84"/>
        <v>0</v>
      </c>
    </row>
    <row r="5436" spans="1:9" ht="15.6">
      <c r="A5436" s="85">
        <f>'Balance N-1'!I5439</f>
        <v>0</v>
      </c>
      <c r="B5436" s="75">
        <f>'Balance N-1'!J5439</f>
        <v>0</v>
      </c>
      <c r="C5436" s="78">
        <f>'Balance N-1'!K5439</f>
        <v>0</v>
      </c>
      <c r="D5436" s="78">
        <f>'Balance N-1'!L5439</f>
        <v>0</v>
      </c>
      <c r="E5436" s="78">
        <f>'Balance N-1'!M5439</f>
        <v>0</v>
      </c>
      <c r="F5436" s="78">
        <f>'Balance N-1'!N5439</f>
        <v>0</v>
      </c>
      <c r="G5436" s="78">
        <f>'Balance N-1'!O5439</f>
        <v>0</v>
      </c>
      <c r="H5436" s="78">
        <f>'Balance N-1'!P5439</f>
        <v>0</v>
      </c>
      <c r="I5436" s="79">
        <f t="shared" si="84"/>
        <v>0</v>
      </c>
    </row>
    <row r="5437" spans="1:9" ht="15.6">
      <c r="A5437" s="85">
        <f>'Balance N-1'!I5440</f>
        <v>0</v>
      </c>
      <c r="B5437" s="75">
        <f>'Balance N-1'!J5440</f>
        <v>0</v>
      </c>
      <c r="C5437" s="78">
        <f>'Balance N-1'!K5440</f>
        <v>0</v>
      </c>
      <c r="D5437" s="78">
        <f>'Balance N-1'!L5440</f>
        <v>0</v>
      </c>
      <c r="E5437" s="78">
        <f>'Balance N-1'!M5440</f>
        <v>0</v>
      </c>
      <c r="F5437" s="78">
        <f>'Balance N-1'!N5440</f>
        <v>0</v>
      </c>
      <c r="G5437" s="78">
        <f>'Balance N-1'!O5440</f>
        <v>0</v>
      </c>
      <c r="H5437" s="78">
        <f>'Balance N-1'!P5440</f>
        <v>0</v>
      </c>
      <c r="I5437" s="79">
        <f t="shared" si="84"/>
        <v>0</v>
      </c>
    </row>
    <row r="5438" spans="1:9" ht="15.6">
      <c r="A5438" s="85">
        <f>'Balance N-1'!I5441</f>
        <v>0</v>
      </c>
      <c r="B5438" s="75">
        <f>'Balance N-1'!J5441</f>
        <v>0</v>
      </c>
      <c r="C5438" s="78">
        <f>'Balance N-1'!K5441</f>
        <v>0</v>
      </c>
      <c r="D5438" s="78">
        <f>'Balance N-1'!L5441</f>
        <v>0</v>
      </c>
      <c r="E5438" s="78">
        <f>'Balance N-1'!M5441</f>
        <v>0</v>
      </c>
      <c r="F5438" s="78">
        <f>'Balance N-1'!N5441</f>
        <v>0</v>
      </c>
      <c r="G5438" s="78">
        <f>'Balance N-1'!O5441</f>
        <v>0</v>
      </c>
      <c r="H5438" s="78">
        <f>'Balance N-1'!P5441</f>
        <v>0</v>
      </c>
      <c r="I5438" s="79">
        <f t="shared" si="84"/>
        <v>0</v>
      </c>
    </row>
    <row r="5439" spans="1:9" ht="15.6">
      <c r="A5439" s="85">
        <f>'Balance N-1'!I5442</f>
        <v>0</v>
      </c>
      <c r="B5439" s="75">
        <f>'Balance N-1'!J5442</f>
        <v>0</v>
      </c>
      <c r="C5439" s="78">
        <f>'Balance N-1'!K5442</f>
        <v>0</v>
      </c>
      <c r="D5439" s="78">
        <f>'Balance N-1'!L5442</f>
        <v>0</v>
      </c>
      <c r="E5439" s="78">
        <f>'Balance N-1'!M5442</f>
        <v>0</v>
      </c>
      <c r="F5439" s="78">
        <f>'Balance N-1'!N5442</f>
        <v>0</v>
      </c>
      <c r="G5439" s="78">
        <f>'Balance N-1'!O5442</f>
        <v>0</v>
      </c>
      <c r="H5439" s="78">
        <f>'Balance N-1'!P5442</f>
        <v>0</v>
      </c>
      <c r="I5439" s="79">
        <f t="shared" si="84"/>
        <v>0</v>
      </c>
    </row>
    <row r="5440" spans="1:9" ht="15.6">
      <c r="A5440" s="85">
        <f>'Balance N-1'!I5443</f>
        <v>0</v>
      </c>
      <c r="B5440" s="75">
        <f>'Balance N-1'!J5443</f>
        <v>0</v>
      </c>
      <c r="C5440" s="78">
        <f>'Balance N-1'!K5443</f>
        <v>0</v>
      </c>
      <c r="D5440" s="78">
        <f>'Balance N-1'!L5443</f>
        <v>0</v>
      </c>
      <c r="E5440" s="78">
        <f>'Balance N-1'!M5443</f>
        <v>0</v>
      </c>
      <c r="F5440" s="78">
        <f>'Balance N-1'!N5443</f>
        <v>0</v>
      </c>
      <c r="G5440" s="78">
        <f>'Balance N-1'!O5443</f>
        <v>0</v>
      </c>
      <c r="H5440" s="78">
        <f>'Balance N-1'!P5443</f>
        <v>0</v>
      </c>
      <c r="I5440" s="79">
        <f t="shared" si="84"/>
        <v>0</v>
      </c>
    </row>
    <row r="5441" spans="1:9" ht="15.6">
      <c r="A5441" s="85">
        <f>'Balance N-1'!I5444</f>
        <v>0</v>
      </c>
      <c r="B5441" s="75">
        <f>'Balance N-1'!J5444</f>
        <v>0</v>
      </c>
      <c r="C5441" s="78">
        <f>'Balance N-1'!K5444</f>
        <v>0</v>
      </c>
      <c r="D5441" s="78">
        <f>'Balance N-1'!L5444</f>
        <v>0</v>
      </c>
      <c r="E5441" s="78">
        <f>'Balance N-1'!M5444</f>
        <v>0</v>
      </c>
      <c r="F5441" s="78">
        <f>'Balance N-1'!N5444</f>
        <v>0</v>
      </c>
      <c r="G5441" s="78">
        <f>'Balance N-1'!O5444</f>
        <v>0</v>
      </c>
      <c r="H5441" s="78">
        <f>'Balance N-1'!P5444</f>
        <v>0</v>
      </c>
      <c r="I5441" s="79">
        <f t="shared" si="84"/>
        <v>0</v>
      </c>
    </row>
    <row r="5442" spans="1:9" ht="15.6">
      <c r="A5442" s="85">
        <f>'Balance N-1'!I5445</f>
        <v>0</v>
      </c>
      <c r="B5442" s="75">
        <f>'Balance N-1'!J5445</f>
        <v>0</v>
      </c>
      <c r="C5442" s="78">
        <f>'Balance N-1'!K5445</f>
        <v>0</v>
      </c>
      <c r="D5442" s="78">
        <f>'Balance N-1'!L5445</f>
        <v>0</v>
      </c>
      <c r="E5442" s="78">
        <f>'Balance N-1'!M5445</f>
        <v>0</v>
      </c>
      <c r="F5442" s="78">
        <f>'Balance N-1'!N5445</f>
        <v>0</v>
      </c>
      <c r="G5442" s="78">
        <f>'Balance N-1'!O5445</f>
        <v>0</v>
      </c>
      <c r="H5442" s="78">
        <f>'Balance N-1'!P5445</f>
        <v>0</v>
      </c>
      <c r="I5442" s="79">
        <f t="shared" si="84"/>
        <v>0</v>
      </c>
    </row>
    <row r="5443" spans="1:9" ht="15.6">
      <c r="A5443" s="85">
        <f>'Balance N-1'!I5446</f>
        <v>0</v>
      </c>
      <c r="B5443" s="75">
        <f>'Balance N-1'!J5446</f>
        <v>0</v>
      </c>
      <c r="C5443" s="78">
        <f>'Balance N-1'!K5446</f>
        <v>0</v>
      </c>
      <c r="D5443" s="78">
        <f>'Balance N-1'!L5446</f>
        <v>0</v>
      </c>
      <c r="E5443" s="78">
        <f>'Balance N-1'!M5446</f>
        <v>0</v>
      </c>
      <c r="F5443" s="78">
        <f>'Balance N-1'!N5446</f>
        <v>0</v>
      </c>
      <c r="G5443" s="78">
        <f>'Balance N-1'!O5446</f>
        <v>0</v>
      </c>
      <c r="H5443" s="78">
        <f>'Balance N-1'!P5446</f>
        <v>0</v>
      </c>
      <c r="I5443" s="79">
        <f t="shared" ref="I5443:I5506" si="85">(C5443-D5443)+(E5443-F5443)-(G5443-H5443)</f>
        <v>0</v>
      </c>
    </row>
    <row r="5444" spans="1:9" ht="15.6">
      <c r="A5444" s="85">
        <f>'Balance N-1'!I5447</f>
        <v>0</v>
      </c>
      <c r="B5444" s="75">
        <f>'Balance N-1'!J5447</f>
        <v>0</v>
      </c>
      <c r="C5444" s="78">
        <f>'Balance N-1'!K5447</f>
        <v>0</v>
      </c>
      <c r="D5444" s="78">
        <f>'Balance N-1'!L5447</f>
        <v>0</v>
      </c>
      <c r="E5444" s="78">
        <f>'Balance N-1'!M5447</f>
        <v>0</v>
      </c>
      <c r="F5444" s="78">
        <f>'Balance N-1'!N5447</f>
        <v>0</v>
      </c>
      <c r="G5444" s="78">
        <f>'Balance N-1'!O5447</f>
        <v>0</v>
      </c>
      <c r="H5444" s="78">
        <f>'Balance N-1'!P5447</f>
        <v>0</v>
      </c>
      <c r="I5444" s="79">
        <f t="shared" si="85"/>
        <v>0</v>
      </c>
    </row>
    <row r="5445" spans="1:9" ht="15.6">
      <c r="A5445" s="85">
        <f>'Balance N-1'!I5448</f>
        <v>0</v>
      </c>
      <c r="B5445" s="75">
        <f>'Balance N-1'!J5448</f>
        <v>0</v>
      </c>
      <c r="C5445" s="78">
        <f>'Balance N-1'!K5448</f>
        <v>0</v>
      </c>
      <c r="D5445" s="78">
        <f>'Balance N-1'!L5448</f>
        <v>0</v>
      </c>
      <c r="E5445" s="78">
        <f>'Balance N-1'!M5448</f>
        <v>0</v>
      </c>
      <c r="F5445" s="78">
        <f>'Balance N-1'!N5448</f>
        <v>0</v>
      </c>
      <c r="G5445" s="78">
        <f>'Balance N-1'!O5448</f>
        <v>0</v>
      </c>
      <c r="H5445" s="78">
        <f>'Balance N-1'!P5448</f>
        <v>0</v>
      </c>
      <c r="I5445" s="79">
        <f t="shared" si="85"/>
        <v>0</v>
      </c>
    </row>
    <row r="5446" spans="1:9" ht="15.6">
      <c r="A5446" s="85">
        <f>'Balance N-1'!I5449</f>
        <v>0</v>
      </c>
      <c r="B5446" s="75">
        <f>'Balance N-1'!J5449</f>
        <v>0</v>
      </c>
      <c r="C5446" s="78">
        <f>'Balance N-1'!K5449</f>
        <v>0</v>
      </c>
      <c r="D5446" s="78">
        <f>'Balance N-1'!L5449</f>
        <v>0</v>
      </c>
      <c r="E5446" s="78">
        <f>'Balance N-1'!M5449</f>
        <v>0</v>
      </c>
      <c r="F5446" s="78">
        <f>'Balance N-1'!N5449</f>
        <v>0</v>
      </c>
      <c r="G5446" s="78">
        <f>'Balance N-1'!O5449</f>
        <v>0</v>
      </c>
      <c r="H5446" s="78">
        <f>'Balance N-1'!P5449</f>
        <v>0</v>
      </c>
      <c r="I5446" s="79">
        <f t="shared" si="85"/>
        <v>0</v>
      </c>
    </row>
    <row r="5447" spans="1:9" ht="15.6">
      <c r="A5447" s="85">
        <f>'Balance N-1'!I5450</f>
        <v>0</v>
      </c>
      <c r="B5447" s="75">
        <f>'Balance N-1'!J5450</f>
        <v>0</v>
      </c>
      <c r="C5447" s="78">
        <f>'Balance N-1'!K5450</f>
        <v>0</v>
      </c>
      <c r="D5447" s="78">
        <f>'Balance N-1'!L5450</f>
        <v>0</v>
      </c>
      <c r="E5447" s="78">
        <f>'Balance N-1'!M5450</f>
        <v>0</v>
      </c>
      <c r="F5447" s="78">
        <f>'Balance N-1'!N5450</f>
        <v>0</v>
      </c>
      <c r="G5447" s="78">
        <f>'Balance N-1'!O5450</f>
        <v>0</v>
      </c>
      <c r="H5447" s="78">
        <f>'Balance N-1'!P5450</f>
        <v>0</v>
      </c>
      <c r="I5447" s="79">
        <f t="shared" si="85"/>
        <v>0</v>
      </c>
    </row>
    <row r="5448" spans="1:9" ht="15.6">
      <c r="A5448" s="85">
        <f>'Balance N-1'!I5451</f>
        <v>0</v>
      </c>
      <c r="B5448" s="75">
        <f>'Balance N-1'!J5451</f>
        <v>0</v>
      </c>
      <c r="C5448" s="78">
        <f>'Balance N-1'!K5451</f>
        <v>0</v>
      </c>
      <c r="D5448" s="78">
        <f>'Balance N-1'!L5451</f>
        <v>0</v>
      </c>
      <c r="E5448" s="78">
        <f>'Balance N-1'!M5451</f>
        <v>0</v>
      </c>
      <c r="F5448" s="78">
        <f>'Balance N-1'!N5451</f>
        <v>0</v>
      </c>
      <c r="G5448" s="78">
        <f>'Balance N-1'!O5451</f>
        <v>0</v>
      </c>
      <c r="H5448" s="78">
        <f>'Balance N-1'!P5451</f>
        <v>0</v>
      </c>
      <c r="I5448" s="79">
        <f t="shared" si="85"/>
        <v>0</v>
      </c>
    </row>
    <row r="5449" spans="1:9" ht="15.6">
      <c r="A5449" s="85">
        <f>'Balance N-1'!I5452</f>
        <v>0</v>
      </c>
      <c r="B5449" s="75">
        <f>'Balance N-1'!J5452</f>
        <v>0</v>
      </c>
      <c r="C5449" s="78">
        <f>'Balance N-1'!K5452</f>
        <v>0</v>
      </c>
      <c r="D5449" s="78">
        <f>'Balance N-1'!L5452</f>
        <v>0</v>
      </c>
      <c r="E5449" s="78">
        <f>'Balance N-1'!M5452</f>
        <v>0</v>
      </c>
      <c r="F5449" s="78">
        <f>'Balance N-1'!N5452</f>
        <v>0</v>
      </c>
      <c r="G5449" s="78">
        <f>'Balance N-1'!O5452</f>
        <v>0</v>
      </c>
      <c r="H5449" s="78">
        <f>'Balance N-1'!P5452</f>
        <v>0</v>
      </c>
      <c r="I5449" s="79">
        <f t="shared" si="85"/>
        <v>0</v>
      </c>
    </row>
    <row r="5450" spans="1:9" ht="15.6">
      <c r="A5450" s="85">
        <f>'Balance N-1'!I5453</f>
        <v>0</v>
      </c>
      <c r="B5450" s="75">
        <f>'Balance N-1'!J5453</f>
        <v>0</v>
      </c>
      <c r="C5450" s="78">
        <f>'Balance N-1'!K5453</f>
        <v>0</v>
      </c>
      <c r="D5450" s="78">
        <f>'Balance N-1'!L5453</f>
        <v>0</v>
      </c>
      <c r="E5450" s="78">
        <f>'Balance N-1'!M5453</f>
        <v>0</v>
      </c>
      <c r="F5450" s="78">
        <f>'Balance N-1'!N5453</f>
        <v>0</v>
      </c>
      <c r="G5450" s="78">
        <f>'Balance N-1'!O5453</f>
        <v>0</v>
      </c>
      <c r="H5450" s="78">
        <f>'Balance N-1'!P5453</f>
        <v>0</v>
      </c>
      <c r="I5450" s="79">
        <f t="shared" si="85"/>
        <v>0</v>
      </c>
    </row>
    <row r="5451" spans="1:9" ht="15.6">
      <c r="A5451" s="85">
        <f>'Balance N-1'!I5454</f>
        <v>0</v>
      </c>
      <c r="B5451" s="75">
        <f>'Balance N-1'!J5454</f>
        <v>0</v>
      </c>
      <c r="C5451" s="78">
        <f>'Balance N-1'!K5454</f>
        <v>0</v>
      </c>
      <c r="D5451" s="78">
        <f>'Balance N-1'!L5454</f>
        <v>0</v>
      </c>
      <c r="E5451" s="78">
        <f>'Balance N-1'!M5454</f>
        <v>0</v>
      </c>
      <c r="F5451" s="78">
        <f>'Balance N-1'!N5454</f>
        <v>0</v>
      </c>
      <c r="G5451" s="78">
        <f>'Balance N-1'!O5454</f>
        <v>0</v>
      </c>
      <c r="H5451" s="78">
        <f>'Balance N-1'!P5454</f>
        <v>0</v>
      </c>
      <c r="I5451" s="79">
        <f t="shared" si="85"/>
        <v>0</v>
      </c>
    </row>
    <row r="5452" spans="1:9" ht="15.6">
      <c r="A5452" s="85">
        <f>'Balance N-1'!I5455</f>
        <v>0</v>
      </c>
      <c r="B5452" s="75">
        <f>'Balance N-1'!J5455</f>
        <v>0</v>
      </c>
      <c r="C5452" s="78">
        <f>'Balance N-1'!K5455</f>
        <v>0</v>
      </c>
      <c r="D5452" s="78">
        <f>'Balance N-1'!L5455</f>
        <v>0</v>
      </c>
      <c r="E5452" s="78">
        <f>'Balance N-1'!M5455</f>
        <v>0</v>
      </c>
      <c r="F5452" s="78">
        <f>'Balance N-1'!N5455</f>
        <v>0</v>
      </c>
      <c r="G5452" s="78">
        <f>'Balance N-1'!O5455</f>
        <v>0</v>
      </c>
      <c r="H5452" s="78">
        <f>'Balance N-1'!P5455</f>
        <v>0</v>
      </c>
      <c r="I5452" s="79">
        <f t="shared" si="85"/>
        <v>0</v>
      </c>
    </row>
    <row r="5453" spans="1:9" ht="15.6">
      <c r="A5453" s="85">
        <f>'Balance N-1'!I5456</f>
        <v>0</v>
      </c>
      <c r="B5453" s="75">
        <f>'Balance N-1'!J5456</f>
        <v>0</v>
      </c>
      <c r="C5453" s="78">
        <f>'Balance N-1'!K5456</f>
        <v>0</v>
      </c>
      <c r="D5453" s="78">
        <f>'Balance N-1'!L5456</f>
        <v>0</v>
      </c>
      <c r="E5453" s="78">
        <f>'Balance N-1'!M5456</f>
        <v>0</v>
      </c>
      <c r="F5453" s="78">
        <f>'Balance N-1'!N5456</f>
        <v>0</v>
      </c>
      <c r="G5453" s="78">
        <f>'Balance N-1'!O5456</f>
        <v>0</v>
      </c>
      <c r="H5453" s="78">
        <f>'Balance N-1'!P5456</f>
        <v>0</v>
      </c>
      <c r="I5453" s="79">
        <f t="shared" si="85"/>
        <v>0</v>
      </c>
    </row>
    <row r="5454" spans="1:9" ht="15.6">
      <c r="A5454" s="85">
        <f>'Balance N-1'!I5457</f>
        <v>0</v>
      </c>
      <c r="B5454" s="75">
        <f>'Balance N-1'!J5457</f>
        <v>0</v>
      </c>
      <c r="C5454" s="78">
        <f>'Balance N-1'!K5457</f>
        <v>0</v>
      </c>
      <c r="D5454" s="78">
        <f>'Balance N-1'!L5457</f>
        <v>0</v>
      </c>
      <c r="E5454" s="78">
        <f>'Balance N-1'!M5457</f>
        <v>0</v>
      </c>
      <c r="F5454" s="78">
        <f>'Balance N-1'!N5457</f>
        <v>0</v>
      </c>
      <c r="G5454" s="78">
        <f>'Balance N-1'!O5457</f>
        <v>0</v>
      </c>
      <c r="H5454" s="78">
        <f>'Balance N-1'!P5457</f>
        <v>0</v>
      </c>
      <c r="I5454" s="79">
        <f t="shared" si="85"/>
        <v>0</v>
      </c>
    </row>
    <row r="5455" spans="1:9" ht="15.6">
      <c r="A5455" s="85">
        <f>'Balance N-1'!I5458</f>
        <v>0</v>
      </c>
      <c r="B5455" s="75">
        <f>'Balance N-1'!J5458</f>
        <v>0</v>
      </c>
      <c r="C5455" s="78">
        <f>'Balance N-1'!K5458</f>
        <v>0</v>
      </c>
      <c r="D5455" s="78">
        <f>'Balance N-1'!L5458</f>
        <v>0</v>
      </c>
      <c r="E5455" s="78">
        <f>'Balance N-1'!M5458</f>
        <v>0</v>
      </c>
      <c r="F5455" s="78">
        <f>'Balance N-1'!N5458</f>
        <v>0</v>
      </c>
      <c r="G5455" s="78">
        <f>'Balance N-1'!O5458</f>
        <v>0</v>
      </c>
      <c r="H5455" s="78">
        <f>'Balance N-1'!P5458</f>
        <v>0</v>
      </c>
      <c r="I5455" s="79">
        <f t="shared" si="85"/>
        <v>0</v>
      </c>
    </row>
    <row r="5456" spans="1:9" ht="15.6">
      <c r="A5456" s="85">
        <f>'Balance N-1'!I5459</f>
        <v>0</v>
      </c>
      <c r="B5456" s="75">
        <f>'Balance N-1'!J5459</f>
        <v>0</v>
      </c>
      <c r="C5456" s="78">
        <f>'Balance N-1'!K5459</f>
        <v>0</v>
      </c>
      <c r="D5456" s="78">
        <f>'Balance N-1'!L5459</f>
        <v>0</v>
      </c>
      <c r="E5456" s="78">
        <f>'Balance N-1'!M5459</f>
        <v>0</v>
      </c>
      <c r="F5456" s="78">
        <f>'Balance N-1'!N5459</f>
        <v>0</v>
      </c>
      <c r="G5456" s="78">
        <f>'Balance N-1'!O5459</f>
        <v>0</v>
      </c>
      <c r="H5456" s="78">
        <f>'Balance N-1'!P5459</f>
        <v>0</v>
      </c>
      <c r="I5456" s="79">
        <f t="shared" si="85"/>
        <v>0</v>
      </c>
    </row>
    <row r="5457" spans="1:9" ht="15.6">
      <c r="A5457" s="85">
        <f>'Balance N-1'!I5460</f>
        <v>0</v>
      </c>
      <c r="B5457" s="75">
        <f>'Balance N-1'!J5460</f>
        <v>0</v>
      </c>
      <c r="C5457" s="78">
        <f>'Balance N-1'!K5460</f>
        <v>0</v>
      </c>
      <c r="D5457" s="78">
        <f>'Balance N-1'!L5460</f>
        <v>0</v>
      </c>
      <c r="E5457" s="78">
        <f>'Balance N-1'!M5460</f>
        <v>0</v>
      </c>
      <c r="F5457" s="78">
        <f>'Balance N-1'!N5460</f>
        <v>0</v>
      </c>
      <c r="G5457" s="78">
        <f>'Balance N-1'!O5460</f>
        <v>0</v>
      </c>
      <c r="H5457" s="78">
        <f>'Balance N-1'!P5460</f>
        <v>0</v>
      </c>
      <c r="I5457" s="79">
        <f t="shared" si="85"/>
        <v>0</v>
      </c>
    </row>
    <row r="5458" spans="1:9" ht="15.6">
      <c r="A5458" s="85">
        <f>'Balance N-1'!I5461</f>
        <v>0</v>
      </c>
      <c r="B5458" s="75">
        <f>'Balance N-1'!J5461</f>
        <v>0</v>
      </c>
      <c r="C5458" s="78">
        <f>'Balance N-1'!K5461</f>
        <v>0</v>
      </c>
      <c r="D5458" s="78">
        <f>'Balance N-1'!L5461</f>
        <v>0</v>
      </c>
      <c r="E5458" s="78">
        <f>'Balance N-1'!M5461</f>
        <v>0</v>
      </c>
      <c r="F5458" s="78">
        <f>'Balance N-1'!N5461</f>
        <v>0</v>
      </c>
      <c r="G5458" s="78">
        <f>'Balance N-1'!O5461</f>
        <v>0</v>
      </c>
      <c r="H5458" s="78">
        <f>'Balance N-1'!P5461</f>
        <v>0</v>
      </c>
      <c r="I5458" s="79">
        <f t="shared" si="85"/>
        <v>0</v>
      </c>
    </row>
    <row r="5459" spans="1:9" ht="15.6">
      <c r="A5459" s="85">
        <f>'Balance N-1'!I5462</f>
        <v>0</v>
      </c>
      <c r="B5459" s="75">
        <f>'Balance N-1'!J5462</f>
        <v>0</v>
      </c>
      <c r="C5459" s="78">
        <f>'Balance N-1'!K5462</f>
        <v>0</v>
      </c>
      <c r="D5459" s="78">
        <f>'Balance N-1'!L5462</f>
        <v>0</v>
      </c>
      <c r="E5459" s="78">
        <f>'Balance N-1'!M5462</f>
        <v>0</v>
      </c>
      <c r="F5459" s="78">
        <f>'Balance N-1'!N5462</f>
        <v>0</v>
      </c>
      <c r="G5459" s="78">
        <f>'Balance N-1'!O5462</f>
        <v>0</v>
      </c>
      <c r="H5459" s="78">
        <f>'Balance N-1'!P5462</f>
        <v>0</v>
      </c>
      <c r="I5459" s="79">
        <f t="shared" si="85"/>
        <v>0</v>
      </c>
    </row>
    <row r="5460" spans="1:9" ht="15.6">
      <c r="A5460" s="85">
        <f>'Balance N-1'!I5463</f>
        <v>0</v>
      </c>
      <c r="B5460" s="75">
        <f>'Balance N-1'!J5463</f>
        <v>0</v>
      </c>
      <c r="C5460" s="78">
        <f>'Balance N-1'!K5463</f>
        <v>0</v>
      </c>
      <c r="D5460" s="78">
        <f>'Balance N-1'!L5463</f>
        <v>0</v>
      </c>
      <c r="E5460" s="78">
        <f>'Balance N-1'!M5463</f>
        <v>0</v>
      </c>
      <c r="F5460" s="78">
        <f>'Balance N-1'!N5463</f>
        <v>0</v>
      </c>
      <c r="G5460" s="78">
        <f>'Balance N-1'!O5463</f>
        <v>0</v>
      </c>
      <c r="H5460" s="78">
        <f>'Balance N-1'!P5463</f>
        <v>0</v>
      </c>
      <c r="I5460" s="79">
        <f t="shared" si="85"/>
        <v>0</v>
      </c>
    </row>
    <row r="5461" spans="1:9" ht="15.6">
      <c r="A5461" s="85">
        <f>'Balance N-1'!I5464</f>
        <v>0</v>
      </c>
      <c r="B5461" s="75">
        <f>'Balance N-1'!J5464</f>
        <v>0</v>
      </c>
      <c r="C5461" s="78">
        <f>'Balance N-1'!K5464</f>
        <v>0</v>
      </c>
      <c r="D5461" s="78">
        <f>'Balance N-1'!L5464</f>
        <v>0</v>
      </c>
      <c r="E5461" s="78">
        <f>'Balance N-1'!M5464</f>
        <v>0</v>
      </c>
      <c r="F5461" s="78">
        <f>'Balance N-1'!N5464</f>
        <v>0</v>
      </c>
      <c r="G5461" s="78">
        <f>'Balance N-1'!O5464</f>
        <v>0</v>
      </c>
      <c r="H5461" s="78">
        <f>'Balance N-1'!P5464</f>
        <v>0</v>
      </c>
      <c r="I5461" s="79">
        <f t="shared" si="85"/>
        <v>0</v>
      </c>
    </row>
    <row r="5462" spans="1:9" ht="15.6">
      <c r="A5462" s="85">
        <f>'Balance N-1'!I5465</f>
        <v>0</v>
      </c>
      <c r="B5462" s="75">
        <f>'Balance N-1'!J5465</f>
        <v>0</v>
      </c>
      <c r="C5462" s="78">
        <f>'Balance N-1'!K5465</f>
        <v>0</v>
      </c>
      <c r="D5462" s="78">
        <f>'Balance N-1'!L5465</f>
        <v>0</v>
      </c>
      <c r="E5462" s="78">
        <f>'Balance N-1'!M5465</f>
        <v>0</v>
      </c>
      <c r="F5462" s="78">
        <f>'Balance N-1'!N5465</f>
        <v>0</v>
      </c>
      <c r="G5462" s="78">
        <f>'Balance N-1'!O5465</f>
        <v>0</v>
      </c>
      <c r="H5462" s="78">
        <f>'Balance N-1'!P5465</f>
        <v>0</v>
      </c>
      <c r="I5462" s="79">
        <f t="shared" si="85"/>
        <v>0</v>
      </c>
    </row>
    <row r="5463" spans="1:9" ht="15.6">
      <c r="A5463" s="85">
        <f>'Balance N-1'!I5466</f>
        <v>0</v>
      </c>
      <c r="B5463" s="75">
        <f>'Balance N-1'!J5466</f>
        <v>0</v>
      </c>
      <c r="C5463" s="78">
        <f>'Balance N-1'!K5466</f>
        <v>0</v>
      </c>
      <c r="D5463" s="78">
        <f>'Balance N-1'!L5466</f>
        <v>0</v>
      </c>
      <c r="E5463" s="78">
        <f>'Balance N-1'!M5466</f>
        <v>0</v>
      </c>
      <c r="F5463" s="78">
        <f>'Balance N-1'!N5466</f>
        <v>0</v>
      </c>
      <c r="G5463" s="78">
        <f>'Balance N-1'!O5466</f>
        <v>0</v>
      </c>
      <c r="H5463" s="78">
        <f>'Balance N-1'!P5466</f>
        <v>0</v>
      </c>
      <c r="I5463" s="79">
        <f t="shared" si="85"/>
        <v>0</v>
      </c>
    </row>
    <row r="5464" spans="1:9" ht="15.6">
      <c r="A5464" s="85">
        <f>'Balance N-1'!I5467</f>
        <v>0</v>
      </c>
      <c r="B5464" s="75">
        <f>'Balance N-1'!J5467</f>
        <v>0</v>
      </c>
      <c r="C5464" s="78">
        <f>'Balance N-1'!K5467</f>
        <v>0</v>
      </c>
      <c r="D5464" s="78">
        <f>'Balance N-1'!L5467</f>
        <v>0</v>
      </c>
      <c r="E5464" s="78">
        <f>'Balance N-1'!M5467</f>
        <v>0</v>
      </c>
      <c r="F5464" s="78">
        <f>'Balance N-1'!N5467</f>
        <v>0</v>
      </c>
      <c r="G5464" s="78">
        <f>'Balance N-1'!O5467</f>
        <v>0</v>
      </c>
      <c r="H5464" s="78">
        <f>'Balance N-1'!P5467</f>
        <v>0</v>
      </c>
      <c r="I5464" s="79">
        <f t="shared" si="85"/>
        <v>0</v>
      </c>
    </row>
    <row r="5465" spans="1:9" ht="15.6">
      <c r="A5465" s="85">
        <f>'Balance N-1'!I5468</f>
        <v>0</v>
      </c>
      <c r="B5465" s="75">
        <f>'Balance N-1'!J5468</f>
        <v>0</v>
      </c>
      <c r="C5465" s="78">
        <f>'Balance N-1'!K5468</f>
        <v>0</v>
      </c>
      <c r="D5465" s="78">
        <f>'Balance N-1'!L5468</f>
        <v>0</v>
      </c>
      <c r="E5465" s="78">
        <f>'Balance N-1'!M5468</f>
        <v>0</v>
      </c>
      <c r="F5465" s="78">
        <f>'Balance N-1'!N5468</f>
        <v>0</v>
      </c>
      <c r="G5465" s="78">
        <f>'Balance N-1'!O5468</f>
        <v>0</v>
      </c>
      <c r="H5465" s="78">
        <f>'Balance N-1'!P5468</f>
        <v>0</v>
      </c>
      <c r="I5465" s="79">
        <f t="shared" si="85"/>
        <v>0</v>
      </c>
    </row>
    <row r="5466" spans="1:9" ht="15.6">
      <c r="A5466" s="85">
        <f>'Balance N-1'!I5469</f>
        <v>0</v>
      </c>
      <c r="B5466" s="75">
        <f>'Balance N-1'!J5469</f>
        <v>0</v>
      </c>
      <c r="C5466" s="78">
        <f>'Balance N-1'!K5469</f>
        <v>0</v>
      </c>
      <c r="D5466" s="78">
        <f>'Balance N-1'!L5469</f>
        <v>0</v>
      </c>
      <c r="E5466" s="78">
        <f>'Balance N-1'!M5469</f>
        <v>0</v>
      </c>
      <c r="F5466" s="78">
        <f>'Balance N-1'!N5469</f>
        <v>0</v>
      </c>
      <c r="G5466" s="78">
        <f>'Balance N-1'!O5469</f>
        <v>0</v>
      </c>
      <c r="H5466" s="78">
        <f>'Balance N-1'!P5469</f>
        <v>0</v>
      </c>
      <c r="I5466" s="79">
        <f t="shared" si="85"/>
        <v>0</v>
      </c>
    </row>
    <row r="5467" spans="1:9" ht="15.6">
      <c r="A5467" s="85">
        <f>'Balance N-1'!I5470</f>
        <v>0</v>
      </c>
      <c r="B5467" s="75">
        <f>'Balance N-1'!J5470</f>
        <v>0</v>
      </c>
      <c r="C5467" s="78">
        <f>'Balance N-1'!K5470</f>
        <v>0</v>
      </c>
      <c r="D5467" s="78">
        <f>'Balance N-1'!L5470</f>
        <v>0</v>
      </c>
      <c r="E5467" s="78">
        <f>'Balance N-1'!M5470</f>
        <v>0</v>
      </c>
      <c r="F5467" s="78">
        <f>'Balance N-1'!N5470</f>
        <v>0</v>
      </c>
      <c r="G5467" s="78">
        <f>'Balance N-1'!O5470</f>
        <v>0</v>
      </c>
      <c r="H5467" s="78">
        <f>'Balance N-1'!P5470</f>
        <v>0</v>
      </c>
      <c r="I5467" s="79">
        <f t="shared" si="85"/>
        <v>0</v>
      </c>
    </row>
    <row r="5468" spans="1:9" ht="15.6">
      <c r="A5468" s="85">
        <f>'Balance N-1'!I5471</f>
        <v>0</v>
      </c>
      <c r="B5468" s="75">
        <f>'Balance N-1'!J5471</f>
        <v>0</v>
      </c>
      <c r="C5468" s="78">
        <f>'Balance N-1'!K5471</f>
        <v>0</v>
      </c>
      <c r="D5468" s="78">
        <f>'Balance N-1'!L5471</f>
        <v>0</v>
      </c>
      <c r="E5468" s="78">
        <f>'Balance N-1'!M5471</f>
        <v>0</v>
      </c>
      <c r="F5468" s="78">
        <f>'Balance N-1'!N5471</f>
        <v>0</v>
      </c>
      <c r="G5468" s="78">
        <f>'Balance N-1'!O5471</f>
        <v>0</v>
      </c>
      <c r="H5468" s="78">
        <f>'Balance N-1'!P5471</f>
        <v>0</v>
      </c>
      <c r="I5468" s="79">
        <f t="shared" si="85"/>
        <v>0</v>
      </c>
    </row>
    <row r="5469" spans="1:9" ht="15.6">
      <c r="A5469" s="85">
        <f>'Balance N-1'!I5472</f>
        <v>0</v>
      </c>
      <c r="B5469" s="75">
        <f>'Balance N-1'!J5472</f>
        <v>0</v>
      </c>
      <c r="C5469" s="78">
        <f>'Balance N-1'!K5472</f>
        <v>0</v>
      </c>
      <c r="D5469" s="78">
        <f>'Balance N-1'!L5472</f>
        <v>0</v>
      </c>
      <c r="E5469" s="78">
        <f>'Balance N-1'!M5472</f>
        <v>0</v>
      </c>
      <c r="F5469" s="78">
        <f>'Balance N-1'!N5472</f>
        <v>0</v>
      </c>
      <c r="G5469" s="78">
        <f>'Balance N-1'!O5472</f>
        <v>0</v>
      </c>
      <c r="H5469" s="78">
        <f>'Balance N-1'!P5472</f>
        <v>0</v>
      </c>
      <c r="I5469" s="79">
        <f t="shared" si="85"/>
        <v>0</v>
      </c>
    </row>
    <row r="5470" spans="1:9" ht="15.6">
      <c r="A5470" s="85">
        <f>'Balance N-1'!I5473</f>
        <v>0</v>
      </c>
      <c r="B5470" s="75">
        <f>'Balance N-1'!J5473</f>
        <v>0</v>
      </c>
      <c r="C5470" s="78">
        <f>'Balance N-1'!K5473</f>
        <v>0</v>
      </c>
      <c r="D5470" s="78">
        <f>'Balance N-1'!L5473</f>
        <v>0</v>
      </c>
      <c r="E5470" s="78">
        <f>'Balance N-1'!M5473</f>
        <v>0</v>
      </c>
      <c r="F5470" s="78">
        <f>'Balance N-1'!N5473</f>
        <v>0</v>
      </c>
      <c r="G5470" s="78">
        <f>'Balance N-1'!O5473</f>
        <v>0</v>
      </c>
      <c r="H5470" s="78">
        <f>'Balance N-1'!P5473</f>
        <v>0</v>
      </c>
      <c r="I5470" s="79">
        <f t="shared" si="85"/>
        <v>0</v>
      </c>
    </row>
    <row r="5471" spans="1:9" ht="15.6">
      <c r="A5471" s="85">
        <f>'Balance N-1'!I5474</f>
        <v>0</v>
      </c>
      <c r="B5471" s="75">
        <f>'Balance N-1'!J5474</f>
        <v>0</v>
      </c>
      <c r="C5471" s="78">
        <f>'Balance N-1'!K5474</f>
        <v>0</v>
      </c>
      <c r="D5471" s="78">
        <f>'Balance N-1'!L5474</f>
        <v>0</v>
      </c>
      <c r="E5471" s="78">
        <f>'Balance N-1'!M5474</f>
        <v>0</v>
      </c>
      <c r="F5471" s="78">
        <f>'Balance N-1'!N5474</f>
        <v>0</v>
      </c>
      <c r="G5471" s="78">
        <f>'Balance N-1'!O5474</f>
        <v>0</v>
      </c>
      <c r="H5471" s="78">
        <f>'Balance N-1'!P5474</f>
        <v>0</v>
      </c>
      <c r="I5471" s="79">
        <f t="shared" si="85"/>
        <v>0</v>
      </c>
    </row>
    <row r="5472" spans="1:9" ht="15.6">
      <c r="A5472" s="85">
        <f>'Balance N-1'!I5475</f>
        <v>0</v>
      </c>
      <c r="B5472" s="75">
        <f>'Balance N-1'!J5475</f>
        <v>0</v>
      </c>
      <c r="C5472" s="78">
        <f>'Balance N-1'!K5475</f>
        <v>0</v>
      </c>
      <c r="D5472" s="78">
        <f>'Balance N-1'!L5475</f>
        <v>0</v>
      </c>
      <c r="E5472" s="78">
        <f>'Balance N-1'!M5475</f>
        <v>0</v>
      </c>
      <c r="F5472" s="78">
        <f>'Balance N-1'!N5475</f>
        <v>0</v>
      </c>
      <c r="G5472" s="78">
        <f>'Balance N-1'!O5475</f>
        <v>0</v>
      </c>
      <c r="H5472" s="78">
        <f>'Balance N-1'!P5475</f>
        <v>0</v>
      </c>
      <c r="I5472" s="79">
        <f t="shared" si="85"/>
        <v>0</v>
      </c>
    </row>
    <row r="5473" spans="1:9" ht="15.6">
      <c r="A5473" s="85">
        <f>'Balance N-1'!I5476</f>
        <v>0</v>
      </c>
      <c r="B5473" s="75">
        <f>'Balance N-1'!J5476</f>
        <v>0</v>
      </c>
      <c r="C5473" s="78">
        <f>'Balance N-1'!K5476</f>
        <v>0</v>
      </c>
      <c r="D5473" s="78">
        <f>'Balance N-1'!L5476</f>
        <v>0</v>
      </c>
      <c r="E5473" s="78">
        <f>'Balance N-1'!M5476</f>
        <v>0</v>
      </c>
      <c r="F5473" s="78">
        <f>'Balance N-1'!N5476</f>
        <v>0</v>
      </c>
      <c r="G5473" s="78">
        <f>'Balance N-1'!O5476</f>
        <v>0</v>
      </c>
      <c r="H5473" s="78">
        <f>'Balance N-1'!P5476</f>
        <v>0</v>
      </c>
      <c r="I5473" s="79">
        <f t="shared" si="85"/>
        <v>0</v>
      </c>
    </row>
    <row r="5474" spans="1:9" ht="15.6">
      <c r="A5474" s="85">
        <f>'Balance N-1'!I5477</f>
        <v>0</v>
      </c>
      <c r="B5474" s="75">
        <f>'Balance N-1'!J5477</f>
        <v>0</v>
      </c>
      <c r="C5474" s="78">
        <f>'Balance N-1'!K5477</f>
        <v>0</v>
      </c>
      <c r="D5474" s="78">
        <f>'Balance N-1'!L5477</f>
        <v>0</v>
      </c>
      <c r="E5474" s="78">
        <f>'Balance N-1'!M5477</f>
        <v>0</v>
      </c>
      <c r="F5474" s="78">
        <f>'Balance N-1'!N5477</f>
        <v>0</v>
      </c>
      <c r="G5474" s="78">
        <f>'Balance N-1'!O5477</f>
        <v>0</v>
      </c>
      <c r="H5474" s="78">
        <f>'Balance N-1'!P5477</f>
        <v>0</v>
      </c>
      <c r="I5474" s="79">
        <f t="shared" si="85"/>
        <v>0</v>
      </c>
    </row>
    <row r="5475" spans="1:9" ht="15.6">
      <c r="A5475" s="85">
        <f>'Balance N-1'!I5478</f>
        <v>0</v>
      </c>
      <c r="B5475" s="75">
        <f>'Balance N-1'!J5478</f>
        <v>0</v>
      </c>
      <c r="C5475" s="78">
        <f>'Balance N-1'!K5478</f>
        <v>0</v>
      </c>
      <c r="D5475" s="78">
        <f>'Balance N-1'!L5478</f>
        <v>0</v>
      </c>
      <c r="E5475" s="78">
        <f>'Balance N-1'!M5478</f>
        <v>0</v>
      </c>
      <c r="F5475" s="78">
        <f>'Balance N-1'!N5478</f>
        <v>0</v>
      </c>
      <c r="G5475" s="78">
        <f>'Balance N-1'!O5478</f>
        <v>0</v>
      </c>
      <c r="H5475" s="78">
        <f>'Balance N-1'!P5478</f>
        <v>0</v>
      </c>
      <c r="I5475" s="79">
        <f t="shared" si="85"/>
        <v>0</v>
      </c>
    </row>
    <row r="5476" spans="1:9" ht="15.6">
      <c r="A5476" s="85">
        <f>'Balance N-1'!I5479</f>
        <v>0</v>
      </c>
      <c r="B5476" s="75">
        <f>'Balance N-1'!J5479</f>
        <v>0</v>
      </c>
      <c r="C5476" s="78">
        <f>'Balance N-1'!K5479</f>
        <v>0</v>
      </c>
      <c r="D5476" s="78">
        <f>'Balance N-1'!L5479</f>
        <v>0</v>
      </c>
      <c r="E5476" s="78">
        <f>'Balance N-1'!M5479</f>
        <v>0</v>
      </c>
      <c r="F5476" s="78">
        <f>'Balance N-1'!N5479</f>
        <v>0</v>
      </c>
      <c r="G5476" s="78">
        <f>'Balance N-1'!O5479</f>
        <v>0</v>
      </c>
      <c r="H5476" s="78">
        <f>'Balance N-1'!P5479</f>
        <v>0</v>
      </c>
      <c r="I5476" s="79">
        <f t="shared" si="85"/>
        <v>0</v>
      </c>
    </row>
    <row r="5477" spans="1:9" ht="15.6">
      <c r="A5477" s="85">
        <f>'Balance N-1'!I5480</f>
        <v>0</v>
      </c>
      <c r="B5477" s="75">
        <f>'Balance N-1'!J5480</f>
        <v>0</v>
      </c>
      <c r="C5477" s="78">
        <f>'Balance N-1'!K5480</f>
        <v>0</v>
      </c>
      <c r="D5477" s="78">
        <f>'Balance N-1'!L5480</f>
        <v>0</v>
      </c>
      <c r="E5477" s="78">
        <f>'Balance N-1'!M5480</f>
        <v>0</v>
      </c>
      <c r="F5477" s="78">
        <f>'Balance N-1'!N5480</f>
        <v>0</v>
      </c>
      <c r="G5477" s="78">
        <f>'Balance N-1'!O5480</f>
        <v>0</v>
      </c>
      <c r="H5477" s="78">
        <f>'Balance N-1'!P5480</f>
        <v>0</v>
      </c>
      <c r="I5477" s="79">
        <f t="shared" si="85"/>
        <v>0</v>
      </c>
    </row>
    <row r="5478" spans="1:9" ht="15.6">
      <c r="A5478" s="85">
        <f>'Balance N-1'!I5481</f>
        <v>0</v>
      </c>
      <c r="B5478" s="75">
        <f>'Balance N-1'!J5481</f>
        <v>0</v>
      </c>
      <c r="C5478" s="78">
        <f>'Balance N-1'!K5481</f>
        <v>0</v>
      </c>
      <c r="D5478" s="78">
        <f>'Balance N-1'!L5481</f>
        <v>0</v>
      </c>
      <c r="E5478" s="78">
        <f>'Balance N-1'!M5481</f>
        <v>0</v>
      </c>
      <c r="F5478" s="78">
        <f>'Balance N-1'!N5481</f>
        <v>0</v>
      </c>
      <c r="G5478" s="78">
        <f>'Balance N-1'!O5481</f>
        <v>0</v>
      </c>
      <c r="H5478" s="78">
        <f>'Balance N-1'!P5481</f>
        <v>0</v>
      </c>
      <c r="I5478" s="79">
        <f t="shared" si="85"/>
        <v>0</v>
      </c>
    </row>
    <row r="5479" spans="1:9" ht="15.6">
      <c r="A5479" s="85">
        <f>'Balance N-1'!I5482</f>
        <v>0</v>
      </c>
      <c r="B5479" s="75">
        <f>'Balance N-1'!J5482</f>
        <v>0</v>
      </c>
      <c r="C5479" s="78">
        <f>'Balance N-1'!K5482</f>
        <v>0</v>
      </c>
      <c r="D5479" s="78">
        <f>'Balance N-1'!L5482</f>
        <v>0</v>
      </c>
      <c r="E5479" s="78">
        <f>'Balance N-1'!M5482</f>
        <v>0</v>
      </c>
      <c r="F5479" s="78">
        <f>'Balance N-1'!N5482</f>
        <v>0</v>
      </c>
      <c r="G5479" s="78">
        <f>'Balance N-1'!O5482</f>
        <v>0</v>
      </c>
      <c r="H5479" s="78">
        <f>'Balance N-1'!P5482</f>
        <v>0</v>
      </c>
      <c r="I5479" s="79">
        <f t="shared" si="85"/>
        <v>0</v>
      </c>
    </row>
    <row r="5480" spans="1:9" ht="15.6">
      <c r="A5480" s="85">
        <f>'Balance N-1'!I5483</f>
        <v>0</v>
      </c>
      <c r="B5480" s="75">
        <f>'Balance N-1'!J5483</f>
        <v>0</v>
      </c>
      <c r="C5480" s="78">
        <f>'Balance N-1'!K5483</f>
        <v>0</v>
      </c>
      <c r="D5480" s="78">
        <f>'Balance N-1'!L5483</f>
        <v>0</v>
      </c>
      <c r="E5480" s="78">
        <f>'Balance N-1'!M5483</f>
        <v>0</v>
      </c>
      <c r="F5480" s="78">
        <f>'Balance N-1'!N5483</f>
        <v>0</v>
      </c>
      <c r="G5480" s="78">
        <f>'Balance N-1'!O5483</f>
        <v>0</v>
      </c>
      <c r="H5480" s="78">
        <f>'Balance N-1'!P5483</f>
        <v>0</v>
      </c>
      <c r="I5480" s="79">
        <f t="shared" si="85"/>
        <v>0</v>
      </c>
    </row>
    <row r="5481" spans="1:9" ht="15.6">
      <c r="A5481" s="85">
        <f>'Balance N-1'!I5484</f>
        <v>0</v>
      </c>
      <c r="B5481" s="75">
        <f>'Balance N-1'!J5484</f>
        <v>0</v>
      </c>
      <c r="C5481" s="78">
        <f>'Balance N-1'!K5484</f>
        <v>0</v>
      </c>
      <c r="D5481" s="78">
        <f>'Balance N-1'!L5484</f>
        <v>0</v>
      </c>
      <c r="E5481" s="78">
        <f>'Balance N-1'!M5484</f>
        <v>0</v>
      </c>
      <c r="F5481" s="78">
        <f>'Balance N-1'!N5484</f>
        <v>0</v>
      </c>
      <c r="G5481" s="78">
        <f>'Balance N-1'!O5484</f>
        <v>0</v>
      </c>
      <c r="H5481" s="78">
        <f>'Balance N-1'!P5484</f>
        <v>0</v>
      </c>
      <c r="I5481" s="79">
        <f t="shared" si="85"/>
        <v>0</v>
      </c>
    </row>
    <row r="5482" spans="1:9" ht="15.6">
      <c r="A5482" s="85">
        <f>'Balance N-1'!I5485</f>
        <v>0</v>
      </c>
      <c r="B5482" s="75">
        <f>'Balance N-1'!J5485</f>
        <v>0</v>
      </c>
      <c r="C5482" s="78">
        <f>'Balance N-1'!K5485</f>
        <v>0</v>
      </c>
      <c r="D5482" s="78">
        <f>'Balance N-1'!L5485</f>
        <v>0</v>
      </c>
      <c r="E5482" s="78">
        <f>'Balance N-1'!M5485</f>
        <v>0</v>
      </c>
      <c r="F5482" s="78">
        <f>'Balance N-1'!N5485</f>
        <v>0</v>
      </c>
      <c r="G5482" s="78">
        <f>'Balance N-1'!O5485</f>
        <v>0</v>
      </c>
      <c r="H5482" s="78">
        <f>'Balance N-1'!P5485</f>
        <v>0</v>
      </c>
      <c r="I5482" s="79">
        <f t="shared" si="85"/>
        <v>0</v>
      </c>
    </row>
    <row r="5483" spans="1:9" ht="15.6">
      <c r="A5483" s="85">
        <f>'Balance N-1'!I5486</f>
        <v>0</v>
      </c>
      <c r="B5483" s="75">
        <f>'Balance N-1'!J5486</f>
        <v>0</v>
      </c>
      <c r="C5483" s="78">
        <f>'Balance N-1'!K5486</f>
        <v>0</v>
      </c>
      <c r="D5483" s="78">
        <f>'Balance N-1'!L5486</f>
        <v>0</v>
      </c>
      <c r="E5483" s="78">
        <f>'Balance N-1'!M5486</f>
        <v>0</v>
      </c>
      <c r="F5483" s="78">
        <f>'Balance N-1'!N5486</f>
        <v>0</v>
      </c>
      <c r="G5483" s="78">
        <f>'Balance N-1'!O5486</f>
        <v>0</v>
      </c>
      <c r="H5483" s="78">
        <f>'Balance N-1'!P5486</f>
        <v>0</v>
      </c>
      <c r="I5483" s="79">
        <f t="shared" si="85"/>
        <v>0</v>
      </c>
    </row>
    <row r="5484" spans="1:9" ht="15.6">
      <c r="A5484" s="85">
        <f>'Balance N-1'!I5487</f>
        <v>0</v>
      </c>
      <c r="B5484" s="75">
        <f>'Balance N-1'!J5487</f>
        <v>0</v>
      </c>
      <c r="C5484" s="78">
        <f>'Balance N-1'!K5487</f>
        <v>0</v>
      </c>
      <c r="D5484" s="78">
        <f>'Balance N-1'!L5487</f>
        <v>0</v>
      </c>
      <c r="E5484" s="78">
        <f>'Balance N-1'!M5487</f>
        <v>0</v>
      </c>
      <c r="F5484" s="78">
        <f>'Balance N-1'!N5487</f>
        <v>0</v>
      </c>
      <c r="G5484" s="78">
        <f>'Balance N-1'!O5487</f>
        <v>0</v>
      </c>
      <c r="H5484" s="78">
        <f>'Balance N-1'!P5487</f>
        <v>0</v>
      </c>
      <c r="I5484" s="79">
        <f t="shared" si="85"/>
        <v>0</v>
      </c>
    </row>
    <row r="5485" spans="1:9" ht="15.6">
      <c r="A5485" s="85">
        <f>'Balance N-1'!I5488</f>
        <v>0</v>
      </c>
      <c r="B5485" s="75">
        <f>'Balance N-1'!J5488</f>
        <v>0</v>
      </c>
      <c r="C5485" s="78">
        <f>'Balance N-1'!K5488</f>
        <v>0</v>
      </c>
      <c r="D5485" s="78">
        <f>'Balance N-1'!L5488</f>
        <v>0</v>
      </c>
      <c r="E5485" s="78">
        <f>'Balance N-1'!M5488</f>
        <v>0</v>
      </c>
      <c r="F5485" s="78">
        <f>'Balance N-1'!N5488</f>
        <v>0</v>
      </c>
      <c r="G5485" s="78">
        <f>'Balance N-1'!O5488</f>
        <v>0</v>
      </c>
      <c r="H5485" s="78">
        <f>'Balance N-1'!P5488</f>
        <v>0</v>
      </c>
      <c r="I5485" s="79">
        <f t="shared" si="85"/>
        <v>0</v>
      </c>
    </row>
    <row r="5486" spans="1:9" ht="15.6">
      <c r="A5486" s="85">
        <f>'Balance N-1'!I5489</f>
        <v>0</v>
      </c>
      <c r="B5486" s="75">
        <f>'Balance N-1'!J5489</f>
        <v>0</v>
      </c>
      <c r="C5486" s="78">
        <f>'Balance N-1'!K5489</f>
        <v>0</v>
      </c>
      <c r="D5486" s="78">
        <f>'Balance N-1'!L5489</f>
        <v>0</v>
      </c>
      <c r="E5486" s="78">
        <f>'Balance N-1'!M5489</f>
        <v>0</v>
      </c>
      <c r="F5486" s="78">
        <f>'Balance N-1'!N5489</f>
        <v>0</v>
      </c>
      <c r="G5486" s="78">
        <f>'Balance N-1'!O5489</f>
        <v>0</v>
      </c>
      <c r="H5486" s="78">
        <f>'Balance N-1'!P5489</f>
        <v>0</v>
      </c>
      <c r="I5486" s="79">
        <f t="shared" si="85"/>
        <v>0</v>
      </c>
    </row>
    <row r="5487" spans="1:9" ht="15.6">
      <c r="A5487" s="85">
        <f>'Balance N-1'!I5490</f>
        <v>0</v>
      </c>
      <c r="B5487" s="75">
        <f>'Balance N-1'!J5490</f>
        <v>0</v>
      </c>
      <c r="C5487" s="78">
        <f>'Balance N-1'!K5490</f>
        <v>0</v>
      </c>
      <c r="D5487" s="78">
        <f>'Balance N-1'!L5490</f>
        <v>0</v>
      </c>
      <c r="E5487" s="78">
        <f>'Balance N-1'!M5490</f>
        <v>0</v>
      </c>
      <c r="F5487" s="78">
        <f>'Balance N-1'!N5490</f>
        <v>0</v>
      </c>
      <c r="G5487" s="78">
        <f>'Balance N-1'!O5490</f>
        <v>0</v>
      </c>
      <c r="H5487" s="78">
        <f>'Balance N-1'!P5490</f>
        <v>0</v>
      </c>
      <c r="I5487" s="79">
        <f t="shared" si="85"/>
        <v>0</v>
      </c>
    </row>
    <row r="5488" spans="1:9" ht="15.6">
      <c r="A5488" s="85">
        <f>'Balance N-1'!I5491</f>
        <v>0</v>
      </c>
      <c r="B5488" s="75">
        <f>'Balance N-1'!J5491</f>
        <v>0</v>
      </c>
      <c r="C5488" s="78">
        <f>'Balance N-1'!K5491</f>
        <v>0</v>
      </c>
      <c r="D5488" s="78">
        <f>'Balance N-1'!L5491</f>
        <v>0</v>
      </c>
      <c r="E5488" s="78">
        <f>'Balance N-1'!M5491</f>
        <v>0</v>
      </c>
      <c r="F5488" s="78">
        <f>'Balance N-1'!N5491</f>
        <v>0</v>
      </c>
      <c r="G5488" s="78">
        <f>'Balance N-1'!O5491</f>
        <v>0</v>
      </c>
      <c r="H5488" s="78">
        <f>'Balance N-1'!P5491</f>
        <v>0</v>
      </c>
      <c r="I5488" s="79">
        <f t="shared" si="85"/>
        <v>0</v>
      </c>
    </row>
    <row r="5489" spans="1:9" ht="15.6">
      <c r="A5489" s="85">
        <f>'Balance N-1'!I5492</f>
        <v>0</v>
      </c>
      <c r="B5489" s="75">
        <f>'Balance N-1'!J5492</f>
        <v>0</v>
      </c>
      <c r="C5489" s="78">
        <f>'Balance N-1'!K5492</f>
        <v>0</v>
      </c>
      <c r="D5489" s="78">
        <f>'Balance N-1'!L5492</f>
        <v>0</v>
      </c>
      <c r="E5489" s="78">
        <f>'Balance N-1'!M5492</f>
        <v>0</v>
      </c>
      <c r="F5489" s="78">
        <f>'Balance N-1'!N5492</f>
        <v>0</v>
      </c>
      <c r="G5489" s="78">
        <f>'Balance N-1'!O5492</f>
        <v>0</v>
      </c>
      <c r="H5489" s="78">
        <f>'Balance N-1'!P5492</f>
        <v>0</v>
      </c>
      <c r="I5489" s="79">
        <f t="shared" si="85"/>
        <v>0</v>
      </c>
    </row>
    <row r="5490" spans="1:9" ht="15.6">
      <c r="A5490" s="85">
        <f>'Balance N-1'!I5493</f>
        <v>0</v>
      </c>
      <c r="B5490" s="75">
        <f>'Balance N-1'!J5493</f>
        <v>0</v>
      </c>
      <c r="C5490" s="78">
        <f>'Balance N-1'!K5493</f>
        <v>0</v>
      </c>
      <c r="D5490" s="78">
        <f>'Balance N-1'!L5493</f>
        <v>0</v>
      </c>
      <c r="E5490" s="78">
        <f>'Balance N-1'!M5493</f>
        <v>0</v>
      </c>
      <c r="F5490" s="78">
        <f>'Balance N-1'!N5493</f>
        <v>0</v>
      </c>
      <c r="G5490" s="78">
        <f>'Balance N-1'!O5493</f>
        <v>0</v>
      </c>
      <c r="H5490" s="78">
        <f>'Balance N-1'!P5493</f>
        <v>0</v>
      </c>
      <c r="I5490" s="79">
        <f t="shared" si="85"/>
        <v>0</v>
      </c>
    </row>
    <row r="5491" spans="1:9" ht="15.6">
      <c r="A5491" s="85">
        <f>'Balance N-1'!I5494</f>
        <v>0</v>
      </c>
      <c r="B5491" s="75">
        <f>'Balance N-1'!J5494</f>
        <v>0</v>
      </c>
      <c r="C5491" s="78">
        <f>'Balance N-1'!K5494</f>
        <v>0</v>
      </c>
      <c r="D5491" s="78">
        <f>'Balance N-1'!L5494</f>
        <v>0</v>
      </c>
      <c r="E5491" s="78">
        <f>'Balance N-1'!M5494</f>
        <v>0</v>
      </c>
      <c r="F5491" s="78">
        <f>'Balance N-1'!N5494</f>
        <v>0</v>
      </c>
      <c r="G5491" s="78">
        <f>'Balance N-1'!O5494</f>
        <v>0</v>
      </c>
      <c r="H5491" s="78">
        <f>'Balance N-1'!P5494</f>
        <v>0</v>
      </c>
      <c r="I5491" s="79">
        <f t="shared" si="85"/>
        <v>0</v>
      </c>
    </row>
    <row r="5492" spans="1:9" ht="15.6">
      <c r="A5492" s="85">
        <f>'Balance N-1'!I5495</f>
        <v>0</v>
      </c>
      <c r="B5492" s="75">
        <f>'Balance N-1'!J5495</f>
        <v>0</v>
      </c>
      <c r="C5492" s="78">
        <f>'Balance N-1'!K5495</f>
        <v>0</v>
      </c>
      <c r="D5492" s="78">
        <f>'Balance N-1'!L5495</f>
        <v>0</v>
      </c>
      <c r="E5492" s="78">
        <f>'Balance N-1'!M5495</f>
        <v>0</v>
      </c>
      <c r="F5492" s="78">
        <f>'Balance N-1'!N5495</f>
        <v>0</v>
      </c>
      <c r="G5492" s="78">
        <f>'Balance N-1'!O5495</f>
        <v>0</v>
      </c>
      <c r="H5492" s="78">
        <f>'Balance N-1'!P5495</f>
        <v>0</v>
      </c>
      <c r="I5492" s="79">
        <f t="shared" si="85"/>
        <v>0</v>
      </c>
    </row>
    <row r="5493" spans="1:9" ht="15.6">
      <c r="A5493" s="85">
        <f>'Balance N-1'!I5496</f>
        <v>0</v>
      </c>
      <c r="B5493" s="75">
        <f>'Balance N-1'!J5496</f>
        <v>0</v>
      </c>
      <c r="C5493" s="78">
        <f>'Balance N-1'!K5496</f>
        <v>0</v>
      </c>
      <c r="D5493" s="78">
        <f>'Balance N-1'!L5496</f>
        <v>0</v>
      </c>
      <c r="E5493" s="78">
        <f>'Balance N-1'!M5496</f>
        <v>0</v>
      </c>
      <c r="F5493" s="78">
        <f>'Balance N-1'!N5496</f>
        <v>0</v>
      </c>
      <c r="G5493" s="78">
        <f>'Balance N-1'!O5496</f>
        <v>0</v>
      </c>
      <c r="H5493" s="78">
        <f>'Balance N-1'!P5496</f>
        <v>0</v>
      </c>
      <c r="I5493" s="79">
        <f t="shared" si="85"/>
        <v>0</v>
      </c>
    </row>
    <row r="5494" spans="1:9" ht="15.6">
      <c r="A5494" s="85">
        <f>'Balance N-1'!I5497</f>
        <v>0</v>
      </c>
      <c r="B5494" s="75">
        <f>'Balance N-1'!J5497</f>
        <v>0</v>
      </c>
      <c r="C5494" s="78">
        <f>'Balance N-1'!K5497</f>
        <v>0</v>
      </c>
      <c r="D5494" s="78">
        <f>'Balance N-1'!L5497</f>
        <v>0</v>
      </c>
      <c r="E5494" s="78">
        <f>'Balance N-1'!M5497</f>
        <v>0</v>
      </c>
      <c r="F5494" s="78">
        <f>'Balance N-1'!N5497</f>
        <v>0</v>
      </c>
      <c r="G5494" s="78">
        <f>'Balance N-1'!O5497</f>
        <v>0</v>
      </c>
      <c r="H5494" s="78">
        <f>'Balance N-1'!P5497</f>
        <v>0</v>
      </c>
      <c r="I5494" s="79">
        <f t="shared" si="85"/>
        <v>0</v>
      </c>
    </row>
    <row r="5495" spans="1:9" ht="15.6">
      <c r="A5495" s="85">
        <f>'Balance N-1'!I5498</f>
        <v>0</v>
      </c>
      <c r="B5495" s="75">
        <f>'Balance N-1'!J5498</f>
        <v>0</v>
      </c>
      <c r="C5495" s="78">
        <f>'Balance N-1'!K5498</f>
        <v>0</v>
      </c>
      <c r="D5495" s="78">
        <f>'Balance N-1'!L5498</f>
        <v>0</v>
      </c>
      <c r="E5495" s="78">
        <f>'Balance N-1'!M5498</f>
        <v>0</v>
      </c>
      <c r="F5495" s="78">
        <f>'Balance N-1'!N5498</f>
        <v>0</v>
      </c>
      <c r="G5495" s="78">
        <f>'Balance N-1'!O5498</f>
        <v>0</v>
      </c>
      <c r="H5495" s="78">
        <f>'Balance N-1'!P5498</f>
        <v>0</v>
      </c>
      <c r="I5495" s="79">
        <f t="shared" si="85"/>
        <v>0</v>
      </c>
    </row>
    <row r="5496" spans="1:9" ht="15.6">
      <c r="A5496" s="85">
        <f>'Balance N-1'!I5499</f>
        <v>0</v>
      </c>
      <c r="B5496" s="75">
        <f>'Balance N-1'!J5499</f>
        <v>0</v>
      </c>
      <c r="C5496" s="78">
        <f>'Balance N-1'!K5499</f>
        <v>0</v>
      </c>
      <c r="D5496" s="78">
        <f>'Balance N-1'!L5499</f>
        <v>0</v>
      </c>
      <c r="E5496" s="78">
        <f>'Balance N-1'!M5499</f>
        <v>0</v>
      </c>
      <c r="F5496" s="78">
        <f>'Balance N-1'!N5499</f>
        <v>0</v>
      </c>
      <c r="G5496" s="78">
        <f>'Balance N-1'!O5499</f>
        <v>0</v>
      </c>
      <c r="H5496" s="78">
        <f>'Balance N-1'!P5499</f>
        <v>0</v>
      </c>
      <c r="I5496" s="79">
        <f t="shared" si="85"/>
        <v>0</v>
      </c>
    </row>
    <row r="5497" spans="1:9" ht="15.6">
      <c r="A5497" s="85">
        <f>'Balance N-1'!I5500</f>
        <v>0</v>
      </c>
      <c r="B5497" s="75">
        <f>'Balance N-1'!J5500</f>
        <v>0</v>
      </c>
      <c r="C5497" s="78">
        <f>'Balance N-1'!K5500</f>
        <v>0</v>
      </c>
      <c r="D5497" s="78">
        <f>'Balance N-1'!L5500</f>
        <v>0</v>
      </c>
      <c r="E5497" s="78">
        <f>'Balance N-1'!M5500</f>
        <v>0</v>
      </c>
      <c r="F5497" s="78">
        <f>'Balance N-1'!N5500</f>
        <v>0</v>
      </c>
      <c r="G5497" s="78">
        <f>'Balance N-1'!O5500</f>
        <v>0</v>
      </c>
      <c r="H5497" s="78">
        <f>'Balance N-1'!P5500</f>
        <v>0</v>
      </c>
      <c r="I5497" s="79">
        <f t="shared" si="85"/>
        <v>0</v>
      </c>
    </row>
    <row r="5498" spans="1:9" ht="15.6">
      <c r="A5498" s="85">
        <f>'Balance N-1'!I5501</f>
        <v>0</v>
      </c>
      <c r="B5498" s="75">
        <f>'Balance N-1'!J5501</f>
        <v>0</v>
      </c>
      <c r="C5498" s="78">
        <f>'Balance N-1'!K5501</f>
        <v>0</v>
      </c>
      <c r="D5498" s="78">
        <f>'Balance N-1'!L5501</f>
        <v>0</v>
      </c>
      <c r="E5498" s="78">
        <f>'Balance N-1'!M5501</f>
        <v>0</v>
      </c>
      <c r="F5498" s="78">
        <f>'Balance N-1'!N5501</f>
        <v>0</v>
      </c>
      <c r="G5498" s="78">
        <f>'Balance N-1'!O5501</f>
        <v>0</v>
      </c>
      <c r="H5498" s="78">
        <f>'Balance N-1'!P5501</f>
        <v>0</v>
      </c>
      <c r="I5498" s="79">
        <f t="shared" si="85"/>
        <v>0</v>
      </c>
    </row>
    <row r="5499" spans="1:9" ht="15.6">
      <c r="A5499" s="85">
        <f>'Balance N-1'!I5502</f>
        <v>0</v>
      </c>
      <c r="B5499" s="75">
        <f>'Balance N-1'!J5502</f>
        <v>0</v>
      </c>
      <c r="C5499" s="78">
        <f>'Balance N-1'!K5502</f>
        <v>0</v>
      </c>
      <c r="D5499" s="78">
        <f>'Balance N-1'!L5502</f>
        <v>0</v>
      </c>
      <c r="E5499" s="78">
        <f>'Balance N-1'!M5502</f>
        <v>0</v>
      </c>
      <c r="F5499" s="78">
        <f>'Balance N-1'!N5502</f>
        <v>0</v>
      </c>
      <c r="G5499" s="78">
        <f>'Balance N-1'!O5502</f>
        <v>0</v>
      </c>
      <c r="H5499" s="78">
        <f>'Balance N-1'!P5502</f>
        <v>0</v>
      </c>
      <c r="I5499" s="79">
        <f t="shared" si="85"/>
        <v>0</v>
      </c>
    </row>
    <row r="5500" spans="1:9" ht="15.6">
      <c r="A5500" s="85">
        <f>'Balance N-1'!I5503</f>
        <v>0</v>
      </c>
      <c r="B5500" s="75">
        <f>'Balance N-1'!J5503</f>
        <v>0</v>
      </c>
      <c r="C5500" s="78">
        <f>'Balance N-1'!K5503</f>
        <v>0</v>
      </c>
      <c r="D5500" s="78">
        <f>'Balance N-1'!L5503</f>
        <v>0</v>
      </c>
      <c r="E5500" s="78">
        <f>'Balance N-1'!M5503</f>
        <v>0</v>
      </c>
      <c r="F5500" s="78">
        <f>'Balance N-1'!N5503</f>
        <v>0</v>
      </c>
      <c r="G5500" s="78">
        <f>'Balance N-1'!O5503</f>
        <v>0</v>
      </c>
      <c r="H5500" s="78">
        <f>'Balance N-1'!P5503</f>
        <v>0</v>
      </c>
      <c r="I5500" s="79">
        <f t="shared" si="85"/>
        <v>0</v>
      </c>
    </row>
    <row r="5501" spans="1:9" ht="15.6">
      <c r="A5501" s="85">
        <f>'Balance N-1'!I5504</f>
        <v>0</v>
      </c>
      <c r="B5501" s="75">
        <f>'Balance N-1'!J5504</f>
        <v>0</v>
      </c>
      <c r="C5501" s="78">
        <f>'Balance N-1'!K5504</f>
        <v>0</v>
      </c>
      <c r="D5501" s="78">
        <f>'Balance N-1'!L5504</f>
        <v>0</v>
      </c>
      <c r="E5501" s="78">
        <f>'Balance N-1'!M5504</f>
        <v>0</v>
      </c>
      <c r="F5501" s="78">
        <f>'Balance N-1'!N5504</f>
        <v>0</v>
      </c>
      <c r="G5501" s="78">
        <f>'Balance N-1'!O5504</f>
        <v>0</v>
      </c>
      <c r="H5501" s="78">
        <f>'Balance N-1'!P5504</f>
        <v>0</v>
      </c>
      <c r="I5501" s="79">
        <f t="shared" si="85"/>
        <v>0</v>
      </c>
    </row>
    <row r="5502" spans="1:9" ht="15.6">
      <c r="A5502" s="85">
        <f>'Balance N-1'!I5505</f>
        <v>0</v>
      </c>
      <c r="B5502" s="75">
        <f>'Balance N-1'!J5505</f>
        <v>0</v>
      </c>
      <c r="C5502" s="78">
        <f>'Balance N-1'!K5505</f>
        <v>0</v>
      </c>
      <c r="D5502" s="78">
        <f>'Balance N-1'!L5505</f>
        <v>0</v>
      </c>
      <c r="E5502" s="78">
        <f>'Balance N-1'!M5505</f>
        <v>0</v>
      </c>
      <c r="F5502" s="78">
        <f>'Balance N-1'!N5505</f>
        <v>0</v>
      </c>
      <c r="G5502" s="78">
        <f>'Balance N-1'!O5505</f>
        <v>0</v>
      </c>
      <c r="H5502" s="78">
        <f>'Balance N-1'!P5505</f>
        <v>0</v>
      </c>
      <c r="I5502" s="79">
        <f t="shared" si="85"/>
        <v>0</v>
      </c>
    </row>
    <row r="5503" spans="1:9" ht="15.6">
      <c r="A5503" s="85">
        <f>'Balance N-1'!I5506</f>
        <v>0</v>
      </c>
      <c r="B5503" s="75">
        <f>'Balance N-1'!J5506</f>
        <v>0</v>
      </c>
      <c r="C5503" s="78">
        <f>'Balance N-1'!K5506</f>
        <v>0</v>
      </c>
      <c r="D5503" s="78">
        <f>'Balance N-1'!L5506</f>
        <v>0</v>
      </c>
      <c r="E5503" s="78">
        <f>'Balance N-1'!M5506</f>
        <v>0</v>
      </c>
      <c r="F5503" s="78">
        <f>'Balance N-1'!N5506</f>
        <v>0</v>
      </c>
      <c r="G5503" s="78">
        <f>'Balance N-1'!O5506</f>
        <v>0</v>
      </c>
      <c r="H5503" s="78">
        <f>'Balance N-1'!P5506</f>
        <v>0</v>
      </c>
      <c r="I5503" s="79">
        <f t="shared" si="85"/>
        <v>0</v>
      </c>
    </row>
    <row r="5504" spans="1:9" ht="15.6">
      <c r="A5504" s="85">
        <f>'Balance N-1'!I5507</f>
        <v>0</v>
      </c>
      <c r="B5504" s="75">
        <f>'Balance N-1'!J5507</f>
        <v>0</v>
      </c>
      <c r="C5504" s="78">
        <f>'Balance N-1'!K5507</f>
        <v>0</v>
      </c>
      <c r="D5504" s="78">
        <f>'Balance N-1'!L5507</f>
        <v>0</v>
      </c>
      <c r="E5504" s="78">
        <f>'Balance N-1'!M5507</f>
        <v>0</v>
      </c>
      <c r="F5504" s="78">
        <f>'Balance N-1'!N5507</f>
        <v>0</v>
      </c>
      <c r="G5504" s="78">
        <f>'Balance N-1'!O5507</f>
        <v>0</v>
      </c>
      <c r="H5504" s="78">
        <f>'Balance N-1'!P5507</f>
        <v>0</v>
      </c>
      <c r="I5504" s="79">
        <f t="shared" si="85"/>
        <v>0</v>
      </c>
    </row>
    <row r="5505" spans="1:9" ht="15.6">
      <c r="A5505" s="85">
        <f>'Balance N-1'!I5508</f>
        <v>0</v>
      </c>
      <c r="B5505" s="75">
        <f>'Balance N-1'!J5508</f>
        <v>0</v>
      </c>
      <c r="C5505" s="78">
        <f>'Balance N-1'!K5508</f>
        <v>0</v>
      </c>
      <c r="D5505" s="78">
        <f>'Balance N-1'!L5508</f>
        <v>0</v>
      </c>
      <c r="E5505" s="78">
        <f>'Balance N-1'!M5508</f>
        <v>0</v>
      </c>
      <c r="F5505" s="78">
        <f>'Balance N-1'!N5508</f>
        <v>0</v>
      </c>
      <c r="G5505" s="78">
        <f>'Balance N-1'!O5508</f>
        <v>0</v>
      </c>
      <c r="H5505" s="78">
        <f>'Balance N-1'!P5508</f>
        <v>0</v>
      </c>
      <c r="I5505" s="79">
        <f t="shared" si="85"/>
        <v>0</v>
      </c>
    </row>
    <row r="5506" spans="1:9" ht="15.6">
      <c r="A5506" s="85">
        <f>'Balance N-1'!I5509</f>
        <v>0</v>
      </c>
      <c r="B5506" s="75">
        <f>'Balance N-1'!J5509</f>
        <v>0</v>
      </c>
      <c r="C5506" s="78">
        <f>'Balance N-1'!K5509</f>
        <v>0</v>
      </c>
      <c r="D5506" s="78">
        <f>'Balance N-1'!L5509</f>
        <v>0</v>
      </c>
      <c r="E5506" s="78">
        <f>'Balance N-1'!M5509</f>
        <v>0</v>
      </c>
      <c r="F5506" s="78">
        <f>'Balance N-1'!N5509</f>
        <v>0</v>
      </c>
      <c r="G5506" s="78">
        <f>'Balance N-1'!O5509</f>
        <v>0</v>
      </c>
      <c r="H5506" s="78">
        <f>'Balance N-1'!P5509</f>
        <v>0</v>
      </c>
      <c r="I5506" s="79">
        <f t="shared" si="85"/>
        <v>0</v>
      </c>
    </row>
    <row r="5507" spans="1:9" ht="15.6">
      <c r="A5507" s="85">
        <f>'Balance N-1'!I5510</f>
        <v>0</v>
      </c>
      <c r="B5507" s="75">
        <f>'Balance N-1'!J5510</f>
        <v>0</v>
      </c>
      <c r="C5507" s="78">
        <f>'Balance N-1'!K5510</f>
        <v>0</v>
      </c>
      <c r="D5507" s="78">
        <f>'Balance N-1'!L5510</f>
        <v>0</v>
      </c>
      <c r="E5507" s="78">
        <f>'Balance N-1'!M5510</f>
        <v>0</v>
      </c>
      <c r="F5507" s="78">
        <f>'Balance N-1'!N5510</f>
        <v>0</v>
      </c>
      <c r="G5507" s="78">
        <f>'Balance N-1'!O5510</f>
        <v>0</v>
      </c>
      <c r="H5507" s="78">
        <f>'Balance N-1'!P5510</f>
        <v>0</v>
      </c>
      <c r="I5507" s="79">
        <f t="shared" ref="I5507:I5570" si="86">(C5507-D5507)+(E5507-F5507)-(G5507-H5507)</f>
        <v>0</v>
      </c>
    </row>
    <row r="5508" spans="1:9" ht="15.6">
      <c r="A5508" s="85">
        <f>'Balance N-1'!I5511</f>
        <v>0</v>
      </c>
      <c r="B5508" s="75">
        <f>'Balance N-1'!J5511</f>
        <v>0</v>
      </c>
      <c r="C5508" s="78">
        <f>'Balance N-1'!K5511</f>
        <v>0</v>
      </c>
      <c r="D5508" s="78">
        <f>'Balance N-1'!L5511</f>
        <v>0</v>
      </c>
      <c r="E5508" s="78">
        <f>'Balance N-1'!M5511</f>
        <v>0</v>
      </c>
      <c r="F5508" s="78">
        <f>'Balance N-1'!N5511</f>
        <v>0</v>
      </c>
      <c r="G5508" s="78">
        <f>'Balance N-1'!O5511</f>
        <v>0</v>
      </c>
      <c r="H5508" s="78">
        <f>'Balance N-1'!P5511</f>
        <v>0</v>
      </c>
      <c r="I5508" s="79">
        <f t="shared" si="86"/>
        <v>0</v>
      </c>
    </row>
    <row r="5509" spans="1:9" ht="15.6">
      <c r="A5509" s="85">
        <f>'Balance N-1'!I5512</f>
        <v>0</v>
      </c>
      <c r="B5509" s="75">
        <f>'Balance N-1'!J5512</f>
        <v>0</v>
      </c>
      <c r="C5509" s="78">
        <f>'Balance N-1'!K5512</f>
        <v>0</v>
      </c>
      <c r="D5509" s="78">
        <f>'Balance N-1'!L5512</f>
        <v>0</v>
      </c>
      <c r="E5509" s="78">
        <f>'Balance N-1'!M5512</f>
        <v>0</v>
      </c>
      <c r="F5509" s="78">
        <f>'Balance N-1'!N5512</f>
        <v>0</v>
      </c>
      <c r="G5509" s="78">
        <f>'Balance N-1'!O5512</f>
        <v>0</v>
      </c>
      <c r="H5509" s="78">
        <f>'Balance N-1'!P5512</f>
        <v>0</v>
      </c>
      <c r="I5509" s="79">
        <f t="shared" si="86"/>
        <v>0</v>
      </c>
    </row>
    <row r="5510" spans="1:9" ht="15.6">
      <c r="A5510" s="85">
        <f>'Balance N-1'!I5513</f>
        <v>0</v>
      </c>
      <c r="B5510" s="75">
        <f>'Balance N-1'!J5513</f>
        <v>0</v>
      </c>
      <c r="C5510" s="78">
        <f>'Balance N-1'!K5513</f>
        <v>0</v>
      </c>
      <c r="D5510" s="78">
        <f>'Balance N-1'!L5513</f>
        <v>0</v>
      </c>
      <c r="E5510" s="78">
        <f>'Balance N-1'!M5513</f>
        <v>0</v>
      </c>
      <c r="F5510" s="78">
        <f>'Balance N-1'!N5513</f>
        <v>0</v>
      </c>
      <c r="G5510" s="78">
        <f>'Balance N-1'!O5513</f>
        <v>0</v>
      </c>
      <c r="H5510" s="78">
        <f>'Balance N-1'!P5513</f>
        <v>0</v>
      </c>
      <c r="I5510" s="79">
        <f t="shared" si="86"/>
        <v>0</v>
      </c>
    </row>
    <row r="5511" spans="1:9" ht="15.6">
      <c r="A5511" s="85">
        <f>'Balance N-1'!I5514</f>
        <v>0</v>
      </c>
      <c r="B5511" s="75">
        <f>'Balance N-1'!J5514</f>
        <v>0</v>
      </c>
      <c r="C5511" s="78">
        <f>'Balance N-1'!K5514</f>
        <v>0</v>
      </c>
      <c r="D5511" s="78">
        <f>'Balance N-1'!L5514</f>
        <v>0</v>
      </c>
      <c r="E5511" s="78">
        <f>'Balance N-1'!M5514</f>
        <v>0</v>
      </c>
      <c r="F5511" s="78">
        <f>'Balance N-1'!N5514</f>
        <v>0</v>
      </c>
      <c r="G5511" s="78">
        <f>'Balance N-1'!O5514</f>
        <v>0</v>
      </c>
      <c r="H5511" s="78">
        <f>'Balance N-1'!P5514</f>
        <v>0</v>
      </c>
      <c r="I5511" s="79">
        <f t="shared" si="86"/>
        <v>0</v>
      </c>
    </row>
    <row r="5512" spans="1:9" ht="15.6">
      <c r="A5512" s="85">
        <f>'Balance N-1'!I5515</f>
        <v>0</v>
      </c>
      <c r="B5512" s="75">
        <f>'Balance N-1'!J5515</f>
        <v>0</v>
      </c>
      <c r="C5512" s="78">
        <f>'Balance N-1'!K5515</f>
        <v>0</v>
      </c>
      <c r="D5512" s="78">
        <f>'Balance N-1'!L5515</f>
        <v>0</v>
      </c>
      <c r="E5512" s="78">
        <f>'Balance N-1'!M5515</f>
        <v>0</v>
      </c>
      <c r="F5512" s="78">
        <f>'Balance N-1'!N5515</f>
        <v>0</v>
      </c>
      <c r="G5512" s="78">
        <f>'Balance N-1'!O5515</f>
        <v>0</v>
      </c>
      <c r="H5512" s="78">
        <f>'Balance N-1'!P5515</f>
        <v>0</v>
      </c>
      <c r="I5512" s="79">
        <f t="shared" si="86"/>
        <v>0</v>
      </c>
    </row>
    <row r="5513" spans="1:9" ht="15.6">
      <c r="A5513" s="85">
        <f>'Balance N-1'!I5516</f>
        <v>0</v>
      </c>
      <c r="B5513" s="75">
        <f>'Balance N-1'!J5516</f>
        <v>0</v>
      </c>
      <c r="C5513" s="78">
        <f>'Balance N-1'!K5516</f>
        <v>0</v>
      </c>
      <c r="D5513" s="78">
        <f>'Balance N-1'!L5516</f>
        <v>0</v>
      </c>
      <c r="E5513" s="78">
        <f>'Balance N-1'!M5516</f>
        <v>0</v>
      </c>
      <c r="F5513" s="78">
        <f>'Balance N-1'!N5516</f>
        <v>0</v>
      </c>
      <c r="G5513" s="78">
        <f>'Balance N-1'!O5516</f>
        <v>0</v>
      </c>
      <c r="H5513" s="78">
        <f>'Balance N-1'!P5516</f>
        <v>0</v>
      </c>
      <c r="I5513" s="79">
        <f t="shared" si="86"/>
        <v>0</v>
      </c>
    </row>
    <row r="5514" spans="1:9" ht="15.6">
      <c r="A5514" s="85">
        <f>'Balance N-1'!I5517</f>
        <v>0</v>
      </c>
      <c r="B5514" s="75">
        <f>'Balance N-1'!J5517</f>
        <v>0</v>
      </c>
      <c r="C5514" s="78">
        <f>'Balance N-1'!K5517</f>
        <v>0</v>
      </c>
      <c r="D5514" s="78">
        <f>'Balance N-1'!L5517</f>
        <v>0</v>
      </c>
      <c r="E5514" s="78">
        <f>'Balance N-1'!M5517</f>
        <v>0</v>
      </c>
      <c r="F5514" s="78">
        <f>'Balance N-1'!N5517</f>
        <v>0</v>
      </c>
      <c r="G5514" s="78">
        <f>'Balance N-1'!O5517</f>
        <v>0</v>
      </c>
      <c r="H5514" s="78">
        <f>'Balance N-1'!P5517</f>
        <v>0</v>
      </c>
      <c r="I5514" s="79">
        <f t="shared" si="86"/>
        <v>0</v>
      </c>
    </row>
    <row r="5515" spans="1:9" ht="15.6">
      <c r="A5515" s="85">
        <f>'Balance N-1'!I5518</f>
        <v>0</v>
      </c>
      <c r="B5515" s="75">
        <f>'Balance N-1'!J5518</f>
        <v>0</v>
      </c>
      <c r="C5515" s="78">
        <f>'Balance N-1'!K5518</f>
        <v>0</v>
      </c>
      <c r="D5515" s="78">
        <f>'Balance N-1'!L5518</f>
        <v>0</v>
      </c>
      <c r="E5515" s="78">
        <f>'Balance N-1'!M5518</f>
        <v>0</v>
      </c>
      <c r="F5515" s="78">
        <f>'Balance N-1'!N5518</f>
        <v>0</v>
      </c>
      <c r="G5515" s="78">
        <f>'Balance N-1'!O5518</f>
        <v>0</v>
      </c>
      <c r="H5515" s="78">
        <f>'Balance N-1'!P5518</f>
        <v>0</v>
      </c>
      <c r="I5515" s="79">
        <f t="shared" si="86"/>
        <v>0</v>
      </c>
    </row>
    <row r="5516" spans="1:9" ht="15.6">
      <c r="A5516" s="85">
        <f>'Balance N-1'!I5519</f>
        <v>0</v>
      </c>
      <c r="B5516" s="75">
        <f>'Balance N-1'!J5519</f>
        <v>0</v>
      </c>
      <c r="C5516" s="78">
        <f>'Balance N-1'!K5519</f>
        <v>0</v>
      </c>
      <c r="D5516" s="78">
        <f>'Balance N-1'!L5519</f>
        <v>0</v>
      </c>
      <c r="E5516" s="78">
        <f>'Balance N-1'!M5519</f>
        <v>0</v>
      </c>
      <c r="F5516" s="78">
        <f>'Balance N-1'!N5519</f>
        <v>0</v>
      </c>
      <c r="G5516" s="78">
        <f>'Balance N-1'!O5519</f>
        <v>0</v>
      </c>
      <c r="H5516" s="78">
        <f>'Balance N-1'!P5519</f>
        <v>0</v>
      </c>
      <c r="I5516" s="79">
        <f t="shared" si="86"/>
        <v>0</v>
      </c>
    </row>
    <row r="5517" spans="1:9" ht="15.6">
      <c r="A5517" s="85">
        <f>'Balance N-1'!I5520</f>
        <v>0</v>
      </c>
      <c r="B5517" s="75">
        <f>'Balance N-1'!J5520</f>
        <v>0</v>
      </c>
      <c r="C5517" s="78">
        <f>'Balance N-1'!K5520</f>
        <v>0</v>
      </c>
      <c r="D5517" s="78">
        <f>'Balance N-1'!L5520</f>
        <v>0</v>
      </c>
      <c r="E5517" s="78">
        <f>'Balance N-1'!M5520</f>
        <v>0</v>
      </c>
      <c r="F5517" s="78">
        <f>'Balance N-1'!N5520</f>
        <v>0</v>
      </c>
      <c r="G5517" s="78">
        <f>'Balance N-1'!O5520</f>
        <v>0</v>
      </c>
      <c r="H5517" s="78">
        <f>'Balance N-1'!P5520</f>
        <v>0</v>
      </c>
      <c r="I5517" s="79">
        <f t="shared" si="86"/>
        <v>0</v>
      </c>
    </row>
    <row r="5518" spans="1:9" ht="15.6">
      <c r="A5518" s="85">
        <f>'Balance N-1'!I5521</f>
        <v>0</v>
      </c>
      <c r="B5518" s="75">
        <f>'Balance N-1'!J5521</f>
        <v>0</v>
      </c>
      <c r="C5518" s="78">
        <f>'Balance N-1'!K5521</f>
        <v>0</v>
      </c>
      <c r="D5518" s="78">
        <f>'Balance N-1'!L5521</f>
        <v>0</v>
      </c>
      <c r="E5518" s="78">
        <f>'Balance N-1'!M5521</f>
        <v>0</v>
      </c>
      <c r="F5518" s="78">
        <f>'Balance N-1'!N5521</f>
        <v>0</v>
      </c>
      <c r="G5518" s="78">
        <f>'Balance N-1'!O5521</f>
        <v>0</v>
      </c>
      <c r="H5518" s="78">
        <f>'Balance N-1'!P5521</f>
        <v>0</v>
      </c>
      <c r="I5518" s="79">
        <f t="shared" si="86"/>
        <v>0</v>
      </c>
    </row>
    <row r="5519" spans="1:9" ht="15.6">
      <c r="A5519" s="85">
        <f>'Balance N-1'!I5522</f>
        <v>0</v>
      </c>
      <c r="B5519" s="75">
        <f>'Balance N-1'!J5522</f>
        <v>0</v>
      </c>
      <c r="C5519" s="78">
        <f>'Balance N-1'!K5522</f>
        <v>0</v>
      </c>
      <c r="D5519" s="78">
        <f>'Balance N-1'!L5522</f>
        <v>0</v>
      </c>
      <c r="E5519" s="78">
        <f>'Balance N-1'!M5522</f>
        <v>0</v>
      </c>
      <c r="F5519" s="78">
        <f>'Balance N-1'!N5522</f>
        <v>0</v>
      </c>
      <c r="G5519" s="78">
        <f>'Balance N-1'!O5522</f>
        <v>0</v>
      </c>
      <c r="H5519" s="78">
        <f>'Balance N-1'!P5522</f>
        <v>0</v>
      </c>
      <c r="I5519" s="79">
        <f t="shared" si="86"/>
        <v>0</v>
      </c>
    </row>
    <row r="5520" spans="1:9" ht="15.6">
      <c r="A5520" s="85">
        <f>'Balance N-1'!I5523</f>
        <v>0</v>
      </c>
      <c r="B5520" s="75">
        <f>'Balance N-1'!J5523</f>
        <v>0</v>
      </c>
      <c r="C5520" s="78">
        <f>'Balance N-1'!K5523</f>
        <v>0</v>
      </c>
      <c r="D5520" s="78">
        <f>'Balance N-1'!L5523</f>
        <v>0</v>
      </c>
      <c r="E5520" s="78">
        <f>'Balance N-1'!M5523</f>
        <v>0</v>
      </c>
      <c r="F5520" s="78">
        <f>'Balance N-1'!N5523</f>
        <v>0</v>
      </c>
      <c r="G5520" s="78">
        <f>'Balance N-1'!O5523</f>
        <v>0</v>
      </c>
      <c r="H5520" s="78">
        <f>'Balance N-1'!P5523</f>
        <v>0</v>
      </c>
      <c r="I5520" s="79">
        <f t="shared" si="86"/>
        <v>0</v>
      </c>
    </row>
    <row r="5521" spans="1:9" ht="15.6">
      <c r="A5521" s="85">
        <f>'Balance N-1'!I5524</f>
        <v>0</v>
      </c>
      <c r="B5521" s="75">
        <f>'Balance N-1'!J5524</f>
        <v>0</v>
      </c>
      <c r="C5521" s="78">
        <f>'Balance N-1'!K5524</f>
        <v>0</v>
      </c>
      <c r="D5521" s="78">
        <f>'Balance N-1'!L5524</f>
        <v>0</v>
      </c>
      <c r="E5521" s="78">
        <f>'Balance N-1'!M5524</f>
        <v>0</v>
      </c>
      <c r="F5521" s="78">
        <f>'Balance N-1'!N5524</f>
        <v>0</v>
      </c>
      <c r="G5521" s="78">
        <f>'Balance N-1'!O5524</f>
        <v>0</v>
      </c>
      <c r="H5521" s="78">
        <f>'Balance N-1'!P5524</f>
        <v>0</v>
      </c>
      <c r="I5521" s="79">
        <f t="shared" si="86"/>
        <v>0</v>
      </c>
    </row>
    <row r="5522" spans="1:9" ht="15.6">
      <c r="A5522" s="85">
        <f>'Balance N-1'!I5525</f>
        <v>0</v>
      </c>
      <c r="B5522" s="75">
        <f>'Balance N-1'!J5525</f>
        <v>0</v>
      </c>
      <c r="C5522" s="78">
        <f>'Balance N-1'!K5525</f>
        <v>0</v>
      </c>
      <c r="D5522" s="78">
        <f>'Balance N-1'!L5525</f>
        <v>0</v>
      </c>
      <c r="E5522" s="78">
        <f>'Balance N-1'!M5525</f>
        <v>0</v>
      </c>
      <c r="F5522" s="78">
        <f>'Balance N-1'!N5525</f>
        <v>0</v>
      </c>
      <c r="G5522" s="78">
        <f>'Balance N-1'!O5525</f>
        <v>0</v>
      </c>
      <c r="H5522" s="78">
        <f>'Balance N-1'!P5525</f>
        <v>0</v>
      </c>
      <c r="I5522" s="79">
        <f t="shared" si="86"/>
        <v>0</v>
      </c>
    </row>
    <row r="5523" spans="1:9" ht="15.6">
      <c r="A5523" s="85">
        <f>'Balance N-1'!I5526</f>
        <v>0</v>
      </c>
      <c r="B5523" s="75">
        <f>'Balance N-1'!J5526</f>
        <v>0</v>
      </c>
      <c r="C5523" s="78">
        <f>'Balance N-1'!K5526</f>
        <v>0</v>
      </c>
      <c r="D5523" s="78">
        <f>'Balance N-1'!L5526</f>
        <v>0</v>
      </c>
      <c r="E5523" s="78">
        <f>'Balance N-1'!M5526</f>
        <v>0</v>
      </c>
      <c r="F5523" s="78">
        <f>'Balance N-1'!N5526</f>
        <v>0</v>
      </c>
      <c r="G5523" s="78">
        <f>'Balance N-1'!O5526</f>
        <v>0</v>
      </c>
      <c r="H5523" s="78">
        <f>'Balance N-1'!P5526</f>
        <v>0</v>
      </c>
      <c r="I5523" s="79">
        <f t="shared" si="86"/>
        <v>0</v>
      </c>
    </row>
    <row r="5524" spans="1:9" ht="15.6">
      <c r="A5524" s="85">
        <f>'Balance N-1'!I5527</f>
        <v>0</v>
      </c>
      <c r="B5524" s="75">
        <f>'Balance N-1'!J5527</f>
        <v>0</v>
      </c>
      <c r="C5524" s="78">
        <f>'Balance N-1'!K5527</f>
        <v>0</v>
      </c>
      <c r="D5524" s="78">
        <f>'Balance N-1'!L5527</f>
        <v>0</v>
      </c>
      <c r="E5524" s="78">
        <f>'Balance N-1'!M5527</f>
        <v>0</v>
      </c>
      <c r="F5524" s="78">
        <f>'Balance N-1'!N5527</f>
        <v>0</v>
      </c>
      <c r="G5524" s="78">
        <f>'Balance N-1'!O5527</f>
        <v>0</v>
      </c>
      <c r="H5524" s="78">
        <f>'Balance N-1'!P5527</f>
        <v>0</v>
      </c>
      <c r="I5524" s="79">
        <f t="shared" si="86"/>
        <v>0</v>
      </c>
    </row>
    <row r="5525" spans="1:9" ht="15.6">
      <c r="A5525" s="85">
        <f>'Balance N-1'!I5528</f>
        <v>0</v>
      </c>
      <c r="B5525" s="75">
        <f>'Balance N-1'!J5528</f>
        <v>0</v>
      </c>
      <c r="C5525" s="78">
        <f>'Balance N-1'!K5528</f>
        <v>0</v>
      </c>
      <c r="D5525" s="78">
        <f>'Balance N-1'!L5528</f>
        <v>0</v>
      </c>
      <c r="E5525" s="78">
        <f>'Balance N-1'!M5528</f>
        <v>0</v>
      </c>
      <c r="F5525" s="78">
        <f>'Balance N-1'!N5528</f>
        <v>0</v>
      </c>
      <c r="G5525" s="78">
        <f>'Balance N-1'!O5528</f>
        <v>0</v>
      </c>
      <c r="H5525" s="78">
        <f>'Balance N-1'!P5528</f>
        <v>0</v>
      </c>
      <c r="I5525" s="79">
        <f t="shared" si="86"/>
        <v>0</v>
      </c>
    </row>
    <row r="5526" spans="1:9" ht="15.6">
      <c r="A5526" s="85">
        <f>'Balance N-1'!I5529</f>
        <v>0</v>
      </c>
      <c r="B5526" s="75">
        <f>'Balance N-1'!J5529</f>
        <v>0</v>
      </c>
      <c r="C5526" s="78">
        <f>'Balance N-1'!K5529</f>
        <v>0</v>
      </c>
      <c r="D5526" s="78">
        <f>'Balance N-1'!L5529</f>
        <v>0</v>
      </c>
      <c r="E5526" s="78">
        <f>'Balance N-1'!M5529</f>
        <v>0</v>
      </c>
      <c r="F5526" s="78">
        <f>'Balance N-1'!N5529</f>
        <v>0</v>
      </c>
      <c r="G5526" s="78">
        <f>'Balance N-1'!O5529</f>
        <v>0</v>
      </c>
      <c r="H5526" s="78">
        <f>'Balance N-1'!P5529</f>
        <v>0</v>
      </c>
      <c r="I5526" s="79">
        <f t="shared" si="86"/>
        <v>0</v>
      </c>
    </row>
    <row r="5527" spans="1:9" ht="15.6">
      <c r="A5527" s="85">
        <f>'Balance N-1'!I5530</f>
        <v>0</v>
      </c>
      <c r="B5527" s="75">
        <f>'Balance N-1'!J5530</f>
        <v>0</v>
      </c>
      <c r="C5527" s="78">
        <f>'Balance N-1'!K5530</f>
        <v>0</v>
      </c>
      <c r="D5527" s="78">
        <f>'Balance N-1'!L5530</f>
        <v>0</v>
      </c>
      <c r="E5527" s="78">
        <f>'Balance N-1'!M5530</f>
        <v>0</v>
      </c>
      <c r="F5527" s="78">
        <f>'Balance N-1'!N5530</f>
        <v>0</v>
      </c>
      <c r="G5527" s="78">
        <f>'Balance N-1'!O5530</f>
        <v>0</v>
      </c>
      <c r="H5527" s="78">
        <f>'Balance N-1'!P5530</f>
        <v>0</v>
      </c>
      <c r="I5527" s="79">
        <f t="shared" si="86"/>
        <v>0</v>
      </c>
    </row>
    <row r="5528" spans="1:9" ht="15.6">
      <c r="A5528" s="85">
        <f>'Balance N-1'!I5531</f>
        <v>0</v>
      </c>
      <c r="B5528" s="75">
        <f>'Balance N-1'!J5531</f>
        <v>0</v>
      </c>
      <c r="C5528" s="78">
        <f>'Balance N-1'!K5531</f>
        <v>0</v>
      </c>
      <c r="D5528" s="78">
        <f>'Balance N-1'!L5531</f>
        <v>0</v>
      </c>
      <c r="E5528" s="78">
        <f>'Balance N-1'!M5531</f>
        <v>0</v>
      </c>
      <c r="F5528" s="78">
        <f>'Balance N-1'!N5531</f>
        <v>0</v>
      </c>
      <c r="G5528" s="78">
        <f>'Balance N-1'!O5531</f>
        <v>0</v>
      </c>
      <c r="H5528" s="78">
        <f>'Balance N-1'!P5531</f>
        <v>0</v>
      </c>
      <c r="I5528" s="79">
        <f t="shared" si="86"/>
        <v>0</v>
      </c>
    </row>
    <row r="5529" spans="1:9" ht="15.6">
      <c r="A5529" s="85">
        <f>'Balance N-1'!I5532</f>
        <v>0</v>
      </c>
      <c r="B5529" s="75">
        <f>'Balance N-1'!J5532</f>
        <v>0</v>
      </c>
      <c r="C5529" s="78">
        <f>'Balance N-1'!K5532</f>
        <v>0</v>
      </c>
      <c r="D5529" s="78">
        <f>'Balance N-1'!L5532</f>
        <v>0</v>
      </c>
      <c r="E5529" s="78">
        <f>'Balance N-1'!M5532</f>
        <v>0</v>
      </c>
      <c r="F5529" s="78">
        <f>'Balance N-1'!N5532</f>
        <v>0</v>
      </c>
      <c r="G5529" s="78">
        <f>'Balance N-1'!O5532</f>
        <v>0</v>
      </c>
      <c r="H5529" s="78">
        <f>'Balance N-1'!P5532</f>
        <v>0</v>
      </c>
      <c r="I5529" s="79">
        <f t="shared" si="86"/>
        <v>0</v>
      </c>
    </row>
    <row r="5530" spans="1:9" ht="15.6">
      <c r="A5530" s="85">
        <f>'Balance N-1'!I5533</f>
        <v>0</v>
      </c>
      <c r="B5530" s="75">
        <f>'Balance N-1'!J5533</f>
        <v>0</v>
      </c>
      <c r="C5530" s="78">
        <f>'Balance N-1'!K5533</f>
        <v>0</v>
      </c>
      <c r="D5530" s="78">
        <f>'Balance N-1'!L5533</f>
        <v>0</v>
      </c>
      <c r="E5530" s="78">
        <f>'Balance N-1'!M5533</f>
        <v>0</v>
      </c>
      <c r="F5530" s="78">
        <f>'Balance N-1'!N5533</f>
        <v>0</v>
      </c>
      <c r="G5530" s="78">
        <f>'Balance N-1'!O5533</f>
        <v>0</v>
      </c>
      <c r="H5530" s="78">
        <f>'Balance N-1'!P5533</f>
        <v>0</v>
      </c>
      <c r="I5530" s="79">
        <f t="shared" si="86"/>
        <v>0</v>
      </c>
    </row>
    <row r="5531" spans="1:9" ht="15.6">
      <c r="A5531" s="85">
        <f>'Balance N-1'!I5534</f>
        <v>0</v>
      </c>
      <c r="B5531" s="75">
        <f>'Balance N-1'!J5534</f>
        <v>0</v>
      </c>
      <c r="C5531" s="78">
        <f>'Balance N-1'!K5534</f>
        <v>0</v>
      </c>
      <c r="D5531" s="78">
        <f>'Balance N-1'!L5534</f>
        <v>0</v>
      </c>
      <c r="E5531" s="78">
        <f>'Balance N-1'!M5534</f>
        <v>0</v>
      </c>
      <c r="F5531" s="78">
        <f>'Balance N-1'!N5534</f>
        <v>0</v>
      </c>
      <c r="G5531" s="78">
        <f>'Balance N-1'!O5534</f>
        <v>0</v>
      </c>
      <c r="H5531" s="78">
        <f>'Balance N-1'!P5534</f>
        <v>0</v>
      </c>
      <c r="I5531" s="79">
        <f t="shared" si="86"/>
        <v>0</v>
      </c>
    </row>
    <row r="5532" spans="1:9" ht="15.6">
      <c r="A5532" s="85">
        <f>'Balance N-1'!I5535</f>
        <v>0</v>
      </c>
      <c r="B5532" s="75">
        <f>'Balance N-1'!J5535</f>
        <v>0</v>
      </c>
      <c r="C5532" s="78">
        <f>'Balance N-1'!K5535</f>
        <v>0</v>
      </c>
      <c r="D5532" s="78">
        <f>'Balance N-1'!L5535</f>
        <v>0</v>
      </c>
      <c r="E5532" s="78">
        <f>'Balance N-1'!M5535</f>
        <v>0</v>
      </c>
      <c r="F5532" s="78">
        <f>'Balance N-1'!N5535</f>
        <v>0</v>
      </c>
      <c r="G5532" s="78">
        <f>'Balance N-1'!O5535</f>
        <v>0</v>
      </c>
      <c r="H5532" s="78">
        <f>'Balance N-1'!P5535</f>
        <v>0</v>
      </c>
      <c r="I5532" s="79">
        <f t="shared" si="86"/>
        <v>0</v>
      </c>
    </row>
    <row r="5533" spans="1:9" ht="15.6">
      <c r="A5533" s="85">
        <f>'Balance N-1'!I5536</f>
        <v>0</v>
      </c>
      <c r="B5533" s="75">
        <f>'Balance N-1'!J5536</f>
        <v>0</v>
      </c>
      <c r="C5533" s="78">
        <f>'Balance N-1'!K5536</f>
        <v>0</v>
      </c>
      <c r="D5533" s="78">
        <f>'Balance N-1'!L5536</f>
        <v>0</v>
      </c>
      <c r="E5533" s="78">
        <f>'Balance N-1'!M5536</f>
        <v>0</v>
      </c>
      <c r="F5533" s="78">
        <f>'Balance N-1'!N5536</f>
        <v>0</v>
      </c>
      <c r="G5533" s="78">
        <f>'Balance N-1'!O5536</f>
        <v>0</v>
      </c>
      <c r="H5533" s="78">
        <f>'Balance N-1'!P5536</f>
        <v>0</v>
      </c>
      <c r="I5533" s="79">
        <f t="shared" si="86"/>
        <v>0</v>
      </c>
    </row>
    <row r="5534" spans="1:9" ht="15.6">
      <c r="A5534" s="85">
        <f>'Balance N-1'!I5537</f>
        <v>0</v>
      </c>
      <c r="B5534" s="75">
        <f>'Balance N-1'!J5537</f>
        <v>0</v>
      </c>
      <c r="C5534" s="78">
        <f>'Balance N-1'!K5537</f>
        <v>0</v>
      </c>
      <c r="D5534" s="78">
        <f>'Balance N-1'!L5537</f>
        <v>0</v>
      </c>
      <c r="E5534" s="78">
        <f>'Balance N-1'!M5537</f>
        <v>0</v>
      </c>
      <c r="F5534" s="78">
        <f>'Balance N-1'!N5537</f>
        <v>0</v>
      </c>
      <c r="G5534" s="78">
        <f>'Balance N-1'!O5537</f>
        <v>0</v>
      </c>
      <c r="H5534" s="78">
        <f>'Balance N-1'!P5537</f>
        <v>0</v>
      </c>
      <c r="I5534" s="79">
        <f t="shared" si="86"/>
        <v>0</v>
      </c>
    </row>
    <row r="5535" spans="1:9" ht="15.6">
      <c r="A5535" s="85">
        <f>'Balance N-1'!I5538</f>
        <v>0</v>
      </c>
      <c r="B5535" s="75">
        <f>'Balance N-1'!J5538</f>
        <v>0</v>
      </c>
      <c r="C5535" s="78">
        <f>'Balance N-1'!K5538</f>
        <v>0</v>
      </c>
      <c r="D5535" s="78">
        <f>'Balance N-1'!L5538</f>
        <v>0</v>
      </c>
      <c r="E5535" s="78">
        <f>'Balance N-1'!M5538</f>
        <v>0</v>
      </c>
      <c r="F5535" s="78">
        <f>'Balance N-1'!N5538</f>
        <v>0</v>
      </c>
      <c r="G5535" s="78">
        <f>'Balance N-1'!O5538</f>
        <v>0</v>
      </c>
      <c r="H5535" s="78">
        <f>'Balance N-1'!P5538</f>
        <v>0</v>
      </c>
      <c r="I5535" s="79">
        <f t="shared" si="86"/>
        <v>0</v>
      </c>
    </row>
    <row r="5536" spans="1:9" ht="15.6">
      <c r="A5536" s="85">
        <f>'Balance N-1'!I5539</f>
        <v>0</v>
      </c>
      <c r="B5536" s="75">
        <f>'Balance N-1'!J5539</f>
        <v>0</v>
      </c>
      <c r="C5536" s="78">
        <f>'Balance N-1'!K5539</f>
        <v>0</v>
      </c>
      <c r="D5536" s="78">
        <f>'Balance N-1'!L5539</f>
        <v>0</v>
      </c>
      <c r="E5536" s="78">
        <f>'Balance N-1'!M5539</f>
        <v>0</v>
      </c>
      <c r="F5536" s="78">
        <f>'Balance N-1'!N5539</f>
        <v>0</v>
      </c>
      <c r="G5536" s="78">
        <f>'Balance N-1'!O5539</f>
        <v>0</v>
      </c>
      <c r="H5536" s="78">
        <f>'Balance N-1'!P5539</f>
        <v>0</v>
      </c>
      <c r="I5536" s="79">
        <f t="shared" si="86"/>
        <v>0</v>
      </c>
    </row>
    <row r="5537" spans="1:9" ht="15.6">
      <c r="A5537" s="85">
        <f>'Balance N-1'!I5540</f>
        <v>0</v>
      </c>
      <c r="B5537" s="75">
        <f>'Balance N-1'!J5540</f>
        <v>0</v>
      </c>
      <c r="C5537" s="78">
        <f>'Balance N-1'!K5540</f>
        <v>0</v>
      </c>
      <c r="D5537" s="78">
        <f>'Balance N-1'!L5540</f>
        <v>0</v>
      </c>
      <c r="E5537" s="78">
        <f>'Balance N-1'!M5540</f>
        <v>0</v>
      </c>
      <c r="F5537" s="78">
        <f>'Balance N-1'!N5540</f>
        <v>0</v>
      </c>
      <c r="G5537" s="78">
        <f>'Balance N-1'!O5540</f>
        <v>0</v>
      </c>
      <c r="H5537" s="78">
        <f>'Balance N-1'!P5540</f>
        <v>0</v>
      </c>
      <c r="I5537" s="79">
        <f t="shared" si="86"/>
        <v>0</v>
      </c>
    </row>
    <row r="5538" spans="1:9" ht="15.6">
      <c r="A5538" s="85">
        <f>'Balance N-1'!I5541</f>
        <v>0</v>
      </c>
      <c r="B5538" s="75">
        <f>'Balance N-1'!J5541</f>
        <v>0</v>
      </c>
      <c r="C5538" s="78">
        <f>'Balance N-1'!K5541</f>
        <v>0</v>
      </c>
      <c r="D5538" s="78">
        <f>'Balance N-1'!L5541</f>
        <v>0</v>
      </c>
      <c r="E5538" s="78">
        <f>'Balance N-1'!M5541</f>
        <v>0</v>
      </c>
      <c r="F5538" s="78">
        <f>'Balance N-1'!N5541</f>
        <v>0</v>
      </c>
      <c r="G5538" s="78">
        <f>'Balance N-1'!O5541</f>
        <v>0</v>
      </c>
      <c r="H5538" s="78">
        <f>'Balance N-1'!P5541</f>
        <v>0</v>
      </c>
      <c r="I5538" s="79">
        <f t="shared" si="86"/>
        <v>0</v>
      </c>
    </row>
    <row r="5539" spans="1:9" ht="15.6">
      <c r="A5539" s="85">
        <f>'Balance N-1'!I5542</f>
        <v>0</v>
      </c>
      <c r="B5539" s="75">
        <f>'Balance N-1'!J5542</f>
        <v>0</v>
      </c>
      <c r="C5539" s="78">
        <f>'Balance N-1'!K5542</f>
        <v>0</v>
      </c>
      <c r="D5539" s="78">
        <f>'Balance N-1'!L5542</f>
        <v>0</v>
      </c>
      <c r="E5539" s="78">
        <f>'Balance N-1'!M5542</f>
        <v>0</v>
      </c>
      <c r="F5539" s="78">
        <f>'Balance N-1'!N5542</f>
        <v>0</v>
      </c>
      <c r="G5539" s="78">
        <f>'Balance N-1'!O5542</f>
        <v>0</v>
      </c>
      <c r="H5539" s="78">
        <f>'Balance N-1'!P5542</f>
        <v>0</v>
      </c>
      <c r="I5539" s="79">
        <f t="shared" si="86"/>
        <v>0</v>
      </c>
    </row>
    <row r="5540" spans="1:9" ht="15.6">
      <c r="A5540" s="85">
        <f>'Balance N-1'!I5543</f>
        <v>0</v>
      </c>
      <c r="B5540" s="75">
        <f>'Balance N-1'!J5543</f>
        <v>0</v>
      </c>
      <c r="C5540" s="78">
        <f>'Balance N-1'!K5543</f>
        <v>0</v>
      </c>
      <c r="D5540" s="78">
        <f>'Balance N-1'!L5543</f>
        <v>0</v>
      </c>
      <c r="E5540" s="78">
        <f>'Balance N-1'!M5543</f>
        <v>0</v>
      </c>
      <c r="F5540" s="78">
        <f>'Balance N-1'!N5543</f>
        <v>0</v>
      </c>
      <c r="G5540" s="78">
        <f>'Balance N-1'!O5543</f>
        <v>0</v>
      </c>
      <c r="H5540" s="78">
        <f>'Balance N-1'!P5543</f>
        <v>0</v>
      </c>
      <c r="I5540" s="79">
        <f t="shared" si="86"/>
        <v>0</v>
      </c>
    </row>
    <row r="5541" spans="1:9" ht="15.6">
      <c r="A5541" s="85">
        <f>'Balance N-1'!I5544</f>
        <v>0</v>
      </c>
      <c r="B5541" s="75">
        <f>'Balance N-1'!J5544</f>
        <v>0</v>
      </c>
      <c r="C5541" s="78">
        <f>'Balance N-1'!K5544</f>
        <v>0</v>
      </c>
      <c r="D5541" s="78">
        <f>'Balance N-1'!L5544</f>
        <v>0</v>
      </c>
      <c r="E5541" s="78">
        <f>'Balance N-1'!M5544</f>
        <v>0</v>
      </c>
      <c r="F5541" s="78">
        <f>'Balance N-1'!N5544</f>
        <v>0</v>
      </c>
      <c r="G5541" s="78">
        <f>'Balance N-1'!O5544</f>
        <v>0</v>
      </c>
      <c r="H5541" s="78">
        <f>'Balance N-1'!P5544</f>
        <v>0</v>
      </c>
      <c r="I5541" s="79">
        <f t="shared" si="86"/>
        <v>0</v>
      </c>
    </row>
    <row r="5542" spans="1:9" ht="15.6">
      <c r="A5542" s="85">
        <f>'Balance N-1'!I5545</f>
        <v>0</v>
      </c>
      <c r="B5542" s="75">
        <f>'Balance N-1'!J5545</f>
        <v>0</v>
      </c>
      <c r="C5542" s="78">
        <f>'Balance N-1'!K5545</f>
        <v>0</v>
      </c>
      <c r="D5542" s="78">
        <f>'Balance N-1'!L5545</f>
        <v>0</v>
      </c>
      <c r="E5542" s="78">
        <f>'Balance N-1'!M5545</f>
        <v>0</v>
      </c>
      <c r="F5542" s="78">
        <f>'Balance N-1'!N5545</f>
        <v>0</v>
      </c>
      <c r="G5542" s="78">
        <f>'Balance N-1'!O5545</f>
        <v>0</v>
      </c>
      <c r="H5542" s="78">
        <f>'Balance N-1'!P5545</f>
        <v>0</v>
      </c>
      <c r="I5542" s="79">
        <f t="shared" si="86"/>
        <v>0</v>
      </c>
    </row>
    <row r="5543" spans="1:9" ht="15.6">
      <c r="A5543" s="85">
        <f>'Balance N-1'!I5546</f>
        <v>0</v>
      </c>
      <c r="B5543" s="75">
        <f>'Balance N-1'!J5546</f>
        <v>0</v>
      </c>
      <c r="C5543" s="78">
        <f>'Balance N-1'!K5546</f>
        <v>0</v>
      </c>
      <c r="D5543" s="78">
        <f>'Balance N-1'!L5546</f>
        <v>0</v>
      </c>
      <c r="E5543" s="78">
        <f>'Balance N-1'!M5546</f>
        <v>0</v>
      </c>
      <c r="F5543" s="78">
        <f>'Balance N-1'!N5546</f>
        <v>0</v>
      </c>
      <c r="G5543" s="78">
        <f>'Balance N-1'!O5546</f>
        <v>0</v>
      </c>
      <c r="H5543" s="78">
        <f>'Balance N-1'!P5546</f>
        <v>0</v>
      </c>
      <c r="I5543" s="79">
        <f t="shared" si="86"/>
        <v>0</v>
      </c>
    </row>
    <row r="5544" spans="1:9" ht="15.6">
      <c r="A5544" s="85">
        <f>'Balance N-1'!I5547</f>
        <v>0</v>
      </c>
      <c r="B5544" s="75">
        <f>'Balance N-1'!J5547</f>
        <v>0</v>
      </c>
      <c r="C5544" s="78">
        <f>'Balance N-1'!K5547</f>
        <v>0</v>
      </c>
      <c r="D5544" s="78">
        <f>'Balance N-1'!L5547</f>
        <v>0</v>
      </c>
      <c r="E5544" s="78">
        <f>'Balance N-1'!M5547</f>
        <v>0</v>
      </c>
      <c r="F5544" s="78">
        <f>'Balance N-1'!N5547</f>
        <v>0</v>
      </c>
      <c r="G5544" s="78">
        <f>'Balance N-1'!O5547</f>
        <v>0</v>
      </c>
      <c r="H5544" s="78">
        <f>'Balance N-1'!P5547</f>
        <v>0</v>
      </c>
      <c r="I5544" s="79">
        <f t="shared" si="86"/>
        <v>0</v>
      </c>
    </row>
    <row r="5545" spans="1:9" ht="15.6">
      <c r="A5545" s="85">
        <f>'Balance N-1'!I5548</f>
        <v>0</v>
      </c>
      <c r="B5545" s="75">
        <f>'Balance N-1'!J5548</f>
        <v>0</v>
      </c>
      <c r="C5545" s="78">
        <f>'Balance N-1'!K5548</f>
        <v>0</v>
      </c>
      <c r="D5545" s="78">
        <f>'Balance N-1'!L5548</f>
        <v>0</v>
      </c>
      <c r="E5545" s="78">
        <f>'Balance N-1'!M5548</f>
        <v>0</v>
      </c>
      <c r="F5545" s="78">
        <f>'Balance N-1'!N5548</f>
        <v>0</v>
      </c>
      <c r="G5545" s="78">
        <f>'Balance N-1'!O5548</f>
        <v>0</v>
      </c>
      <c r="H5545" s="78">
        <f>'Balance N-1'!P5548</f>
        <v>0</v>
      </c>
      <c r="I5545" s="79">
        <f t="shared" si="86"/>
        <v>0</v>
      </c>
    </row>
    <row r="5546" spans="1:9" ht="15.6">
      <c r="A5546" s="85">
        <f>'Balance N-1'!I5549</f>
        <v>0</v>
      </c>
      <c r="B5546" s="75">
        <f>'Balance N-1'!J5549</f>
        <v>0</v>
      </c>
      <c r="C5546" s="78">
        <f>'Balance N-1'!K5549</f>
        <v>0</v>
      </c>
      <c r="D5546" s="78">
        <f>'Balance N-1'!L5549</f>
        <v>0</v>
      </c>
      <c r="E5546" s="78">
        <f>'Balance N-1'!M5549</f>
        <v>0</v>
      </c>
      <c r="F5546" s="78">
        <f>'Balance N-1'!N5549</f>
        <v>0</v>
      </c>
      <c r="G5546" s="78">
        <f>'Balance N-1'!O5549</f>
        <v>0</v>
      </c>
      <c r="H5546" s="78">
        <f>'Balance N-1'!P5549</f>
        <v>0</v>
      </c>
      <c r="I5546" s="79">
        <f t="shared" si="86"/>
        <v>0</v>
      </c>
    </row>
    <row r="5547" spans="1:9" ht="15.6">
      <c r="A5547" s="85">
        <f>'Balance N-1'!I5550</f>
        <v>0</v>
      </c>
      <c r="B5547" s="75">
        <f>'Balance N-1'!J5550</f>
        <v>0</v>
      </c>
      <c r="C5547" s="78">
        <f>'Balance N-1'!K5550</f>
        <v>0</v>
      </c>
      <c r="D5547" s="78">
        <f>'Balance N-1'!L5550</f>
        <v>0</v>
      </c>
      <c r="E5547" s="78">
        <f>'Balance N-1'!M5550</f>
        <v>0</v>
      </c>
      <c r="F5547" s="78">
        <f>'Balance N-1'!N5550</f>
        <v>0</v>
      </c>
      <c r="G5547" s="78">
        <f>'Balance N-1'!O5550</f>
        <v>0</v>
      </c>
      <c r="H5547" s="78">
        <f>'Balance N-1'!P5550</f>
        <v>0</v>
      </c>
      <c r="I5547" s="79">
        <f t="shared" si="86"/>
        <v>0</v>
      </c>
    </row>
    <row r="5548" spans="1:9" ht="15.6">
      <c r="A5548" s="85">
        <f>'Balance N-1'!I5551</f>
        <v>0</v>
      </c>
      <c r="B5548" s="75">
        <f>'Balance N-1'!J5551</f>
        <v>0</v>
      </c>
      <c r="C5548" s="78">
        <f>'Balance N-1'!K5551</f>
        <v>0</v>
      </c>
      <c r="D5548" s="78">
        <f>'Balance N-1'!L5551</f>
        <v>0</v>
      </c>
      <c r="E5548" s="78">
        <f>'Balance N-1'!M5551</f>
        <v>0</v>
      </c>
      <c r="F5548" s="78">
        <f>'Balance N-1'!N5551</f>
        <v>0</v>
      </c>
      <c r="G5548" s="78">
        <f>'Balance N-1'!O5551</f>
        <v>0</v>
      </c>
      <c r="H5548" s="78">
        <f>'Balance N-1'!P5551</f>
        <v>0</v>
      </c>
      <c r="I5548" s="79">
        <f t="shared" si="86"/>
        <v>0</v>
      </c>
    </row>
    <row r="5549" spans="1:9" ht="15.6">
      <c r="A5549" s="85">
        <f>'Balance N-1'!I5552</f>
        <v>0</v>
      </c>
      <c r="B5549" s="75">
        <f>'Balance N-1'!J5552</f>
        <v>0</v>
      </c>
      <c r="C5549" s="78">
        <f>'Balance N-1'!K5552</f>
        <v>0</v>
      </c>
      <c r="D5549" s="78">
        <f>'Balance N-1'!L5552</f>
        <v>0</v>
      </c>
      <c r="E5549" s="78">
        <f>'Balance N-1'!M5552</f>
        <v>0</v>
      </c>
      <c r="F5549" s="78">
        <f>'Balance N-1'!N5552</f>
        <v>0</v>
      </c>
      <c r="G5549" s="78">
        <f>'Balance N-1'!O5552</f>
        <v>0</v>
      </c>
      <c r="H5549" s="78">
        <f>'Balance N-1'!P5552</f>
        <v>0</v>
      </c>
      <c r="I5549" s="79">
        <f t="shared" si="86"/>
        <v>0</v>
      </c>
    </row>
    <row r="5550" spans="1:9" ht="15.6">
      <c r="A5550" s="85">
        <f>'Balance N-1'!I5553</f>
        <v>0</v>
      </c>
      <c r="B5550" s="75">
        <f>'Balance N-1'!J5553</f>
        <v>0</v>
      </c>
      <c r="C5550" s="78">
        <f>'Balance N-1'!K5553</f>
        <v>0</v>
      </c>
      <c r="D5550" s="78">
        <f>'Balance N-1'!L5553</f>
        <v>0</v>
      </c>
      <c r="E5550" s="78">
        <f>'Balance N-1'!M5553</f>
        <v>0</v>
      </c>
      <c r="F5550" s="78">
        <f>'Balance N-1'!N5553</f>
        <v>0</v>
      </c>
      <c r="G5550" s="78">
        <f>'Balance N-1'!O5553</f>
        <v>0</v>
      </c>
      <c r="H5550" s="78">
        <f>'Balance N-1'!P5553</f>
        <v>0</v>
      </c>
      <c r="I5550" s="79">
        <f t="shared" si="86"/>
        <v>0</v>
      </c>
    </row>
    <row r="5551" spans="1:9" ht="15.6">
      <c r="A5551" s="85">
        <f>'Balance N-1'!I5554</f>
        <v>0</v>
      </c>
      <c r="B5551" s="75">
        <f>'Balance N-1'!J5554</f>
        <v>0</v>
      </c>
      <c r="C5551" s="78">
        <f>'Balance N-1'!K5554</f>
        <v>0</v>
      </c>
      <c r="D5551" s="78">
        <f>'Balance N-1'!L5554</f>
        <v>0</v>
      </c>
      <c r="E5551" s="78">
        <f>'Balance N-1'!M5554</f>
        <v>0</v>
      </c>
      <c r="F5551" s="78">
        <f>'Balance N-1'!N5554</f>
        <v>0</v>
      </c>
      <c r="G5551" s="78">
        <f>'Balance N-1'!O5554</f>
        <v>0</v>
      </c>
      <c r="H5551" s="78">
        <f>'Balance N-1'!P5554</f>
        <v>0</v>
      </c>
      <c r="I5551" s="79">
        <f t="shared" si="86"/>
        <v>0</v>
      </c>
    </row>
    <row r="5552" spans="1:9" ht="15.6">
      <c r="A5552" s="85">
        <f>'Balance N-1'!I5555</f>
        <v>0</v>
      </c>
      <c r="B5552" s="75">
        <f>'Balance N-1'!J5555</f>
        <v>0</v>
      </c>
      <c r="C5552" s="78">
        <f>'Balance N-1'!K5555</f>
        <v>0</v>
      </c>
      <c r="D5552" s="78">
        <f>'Balance N-1'!L5555</f>
        <v>0</v>
      </c>
      <c r="E5552" s="78">
        <f>'Balance N-1'!M5555</f>
        <v>0</v>
      </c>
      <c r="F5552" s="78">
        <f>'Balance N-1'!N5555</f>
        <v>0</v>
      </c>
      <c r="G5552" s="78">
        <f>'Balance N-1'!O5555</f>
        <v>0</v>
      </c>
      <c r="H5552" s="78">
        <f>'Balance N-1'!P5555</f>
        <v>0</v>
      </c>
      <c r="I5552" s="79">
        <f t="shared" si="86"/>
        <v>0</v>
      </c>
    </row>
    <row r="5553" spans="1:9" ht="15.6">
      <c r="A5553" s="85">
        <f>'Balance N-1'!I5556</f>
        <v>0</v>
      </c>
      <c r="B5553" s="75">
        <f>'Balance N-1'!J5556</f>
        <v>0</v>
      </c>
      <c r="C5553" s="78">
        <f>'Balance N-1'!K5556</f>
        <v>0</v>
      </c>
      <c r="D5553" s="78">
        <f>'Balance N-1'!L5556</f>
        <v>0</v>
      </c>
      <c r="E5553" s="78">
        <f>'Balance N-1'!M5556</f>
        <v>0</v>
      </c>
      <c r="F5553" s="78">
        <f>'Balance N-1'!N5556</f>
        <v>0</v>
      </c>
      <c r="G5553" s="78">
        <f>'Balance N-1'!O5556</f>
        <v>0</v>
      </c>
      <c r="H5553" s="78">
        <f>'Balance N-1'!P5556</f>
        <v>0</v>
      </c>
      <c r="I5553" s="79">
        <f t="shared" si="86"/>
        <v>0</v>
      </c>
    </row>
    <row r="5554" spans="1:9" ht="15.6">
      <c r="A5554" s="85">
        <f>'Balance N-1'!I5557</f>
        <v>0</v>
      </c>
      <c r="B5554" s="75">
        <f>'Balance N-1'!J5557</f>
        <v>0</v>
      </c>
      <c r="C5554" s="78">
        <f>'Balance N-1'!K5557</f>
        <v>0</v>
      </c>
      <c r="D5554" s="78">
        <f>'Balance N-1'!L5557</f>
        <v>0</v>
      </c>
      <c r="E5554" s="78">
        <f>'Balance N-1'!M5557</f>
        <v>0</v>
      </c>
      <c r="F5554" s="78">
        <f>'Balance N-1'!N5557</f>
        <v>0</v>
      </c>
      <c r="G5554" s="78">
        <f>'Balance N-1'!O5557</f>
        <v>0</v>
      </c>
      <c r="H5554" s="78">
        <f>'Balance N-1'!P5557</f>
        <v>0</v>
      </c>
      <c r="I5554" s="79">
        <f t="shared" si="86"/>
        <v>0</v>
      </c>
    </row>
    <row r="5555" spans="1:9" ht="15.6">
      <c r="A5555" s="85">
        <f>'Balance N-1'!I5558</f>
        <v>0</v>
      </c>
      <c r="B5555" s="75">
        <f>'Balance N-1'!J5558</f>
        <v>0</v>
      </c>
      <c r="C5555" s="78">
        <f>'Balance N-1'!K5558</f>
        <v>0</v>
      </c>
      <c r="D5555" s="78">
        <f>'Balance N-1'!L5558</f>
        <v>0</v>
      </c>
      <c r="E5555" s="78">
        <f>'Balance N-1'!M5558</f>
        <v>0</v>
      </c>
      <c r="F5555" s="78">
        <f>'Balance N-1'!N5558</f>
        <v>0</v>
      </c>
      <c r="G5555" s="78">
        <f>'Balance N-1'!O5558</f>
        <v>0</v>
      </c>
      <c r="H5555" s="78">
        <f>'Balance N-1'!P5558</f>
        <v>0</v>
      </c>
      <c r="I5555" s="79">
        <f t="shared" si="86"/>
        <v>0</v>
      </c>
    </row>
    <row r="5556" spans="1:9" ht="15.6">
      <c r="A5556" s="85">
        <f>'Balance N-1'!I5559</f>
        <v>0</v>
      </c>
      <c r="B5556" s="75">
        <f>'Balance N-1'!J5559</f>
        <v>0</v>
      </c>
      <c r="C5556" s="78">
        <f>'Balance N-1'!K5559</f>
        <v>0</v>
      </c>
      <c r="D5556" s="78">
        <f>'Balance N-1'!L5559</f>
        <v>0</v>
      </c>
      <c r="E5556" s="78">
        <f>'Balance N-1'!M5559</f>
        <v>0</v>
      </c>
      <c r="F5556" s="78">
        <f>'Balance N-1'!N5559</f>
        <v>0</v>
      </c>
      <c r="G5556" s="78">
        <f>'Balance N-1'!O5559</f>
        <v>0</v>
      </c>
      <c r="H5556" s="78">
        <f>'Balance N-1'!P5559</f>
        <v>0</v>
      </c>
      <c r="I5556" s="79">
        <f t="shared" si="86"/>
        <v>0</v>
      </c>
    </row>
    <row r="5557" spans="1:9" ht="15.6">
      <c r="A5557" s="85">
        <f>'Balance N-1'!I5560</f>
        <v>0</v>
      </c>
      <c r="B5557" s="75">
        <f>'Balance N-1'!J5560</f>
        <v>0</v>
      </c>
      <c r="C5557" s="78">
        <f>'Balance N-1'!K5560</f>
        <v>0</v>
      </c>
      <c r="D5557" s="78">
        <f>'Balance N-1'!L5560</f>
        <v>0</v>
      </c>
      <c r="E5557" s="78">
        <f>'Balance N-1'!M5560</f>
        <v>0</v>
      </c>
      <c r="F5557" s="78">
        <f>'Balance N-1'!N5560</f>
        <v>0</v>
      </c>
      <c r="G5557" s="78">
        <f>'Balance N-1'!O5560</f>
        <v>0</v>
      </c>
      <c r="H5557" s="78">
        <f>'Balance N-1'!P5560</f>
        <v>0</v>
      </c>
      <c r="I5557" s="79">
        <f t="shared" si="86"/>
        <v>0</v>
      </c>
    </row>
    <row r="5558" spans="1:9" ht="15.6">
      <c r="A5558" s="85">
        <f>'Balance N-1'!I5561</f>
        <v>0</v>
      </c>
      <c r="B5558" s="75">
        <f>'Balance N-1'!J5561</f>
        <v>0</v>
      </c>
      <c r="C5558" s="78">
        <f>'Balance N-1'!K5561</f>
        <v>0</v>
      </c>
      <c r="D5558" s="78">
        <f>'Balance N-1'!L5561</f>
        <v>0</v>
      </c>
      <c r="E5558" s="78">
        <f>'Balance N-1'!M5561</f>
        <v>0</v>
      </c>
      <c r="F5558" s="78">
        <f>'Balance N-1'!N5561</f>
        <v>0</v>
      </c>
      <c r="G5558" s="78">
        <f>'Balance N-1'!O5561</f>
        <v>0</v>
      </c>
      <c r="H5558" s="78">
        <f>'Balance N-1'!P5561</f>
        <v>0</v>
      </c>
      <c r="I5558" s="79">
        <f t="shared" si="86"/>
        <v>0</v>
      </c>
    </row>
    <row r="5559" spans="1:9" ht="15.6">
      <c r="A5559" s="85">
        <f>'Balance N-1'!I5562</f>
        <v>0</v>
      </c>
      <c r="B5559" s="75">
        <f>'Balance N-1'!J5562</f>
        <v>0</v>
      </c>
      <c r="C5559" s="78">
        <f>'Balance N-1'!K5562</f>
        <v>0</v>
      </c>
      <c r="D5559" s="78">
        <f>'Balance N-1'!L5562</f>
        <v>0</v>
      </c>
      <c r="E5559" s="78">
        <f>'Balance N-1'!M5562</f>
        <v>0</v>
      </c>
      <c r="F5559" s="78">
        <f>'Balance N-1'!N5562</f>
        <v>0</v>
      </c>
      <c r="G5559" s="78">
        <f>'Balance N-1'!O5562</f>
        <v>0</v>
      </c>
      <c r="H5559" s="78">
        <f>'Balance N-1'!P5562</f>
        <v>0</v>
      </c>
      <c r="I5559" s="79">
        <f t="shared" si="86"/>
        <v>0</v>
      </c>
    </row>
    <row r="5560" spans="1:9" ht="15.6">
      <c r="A5560" s="85">
        <f>'Balance N-1'!I5563</f>
        <v>0</v>
      </c>
      <c r="B5560" s="75">
        <f>'Balance N-1'!J5563</f>
        <v>0</v>
      </c>
      <c r="C5560" s="78">
        <f>'Balance N-1'!K5563</f>
        <v>0</v>
      </c>
      <c r="D5560" s="78">
        <f>'Balance N-1'!L5563</f>
        <v>0</v>
      </c>
      <c r="E5560" s="78">
        <f>'Balance N-1'!M5563</f>
        <v>0</v>
      </c>
      <c r="F5560" s="78">
        <f>'Balance N-1'!N5563</f>
        <v>0</v>
      </c>
      <c r="G5560" s="78">
        <f>'Balance N-1'!O5563</f>
        <v>0</v>
      </c>
      <c r="H5560" s="78">
        <f>'Balance N-1'!P5563</f>
        <v>0</v>
      </c>
      <c r="I5560" s="79">
        <f t="shared" si="86"/>
        <v>0</v>
      </c>
    </row>
    <row r="5561" spans="1:9" ht="15.6">
      <c r="A5561" s="85">
        <f>'Balance N-1'!I5564</f>
        <v>0</v>
      </c>
      <c r="B5561" s="75">
        <f>'Balance N-1'!J5564</f>
        <v>0</v>
      </c>
      <c r="C5561" s="78">
        <f>'Balance N-1'!K5564</f>
        <v>0</v>
      </c>
      <c r="D5561" s="78">
        <f>'Balance N-1'!L5564</f>
        <v>0</v>
      </c>
      <c r="E5561" s="78">
        <f>'Balance N-1'!M5564</f>
        <v>0</v>
      </c>
      <c r="F5561" s="78">
        <f>'Balance N-1'!N5564</f>
        <v>0</v>
      </c>
      <c r="G5561" s="78">
        <f>'Balance N-1'!O5564</f>
        <v>0</v>
      </c>
      <c r="H5561" s="78">
        <f>'Balance N-1'!P5564</f>
        <v>0</v>
      </c>
      <c r="I5561" s="79">
        <f t="shared" si="86"/>
        <v>0</v>
      </c>
    </row>
    <row r="5562" spans="1:9" ht="15.6">
      <c r="A5562" s="85">
        <f>'Balance N-1'!I5565</f>
        <v>0</v>
      </c>
      <c r="B5562" s="75">
        <f>'Balance N-1'!J5565</f>
        <v>0</v>
      </c>
      <c r="C5562" s="78">
        <f>'Balance N-1'!K5565</f>
        <v>0</v>
      </c>
      <c r="D5562" s="78">
        <f>'Balance N-1'!L5565</f>
        <v>0</v>
      </c>
      <c r="E5562" s="78">
        <f>'Balance N-1'!M5565</f>
        <v>0</v>
      </c>
      <c r="F5562" s="78">
        <f>'Balance N-1'!N5565</f>
        <v>0</v>
      </c>
      <c r="G5562" s="78">
        <f>'Balance N-1'!O5565</f>
        <v>0</v>
      </c>
      <c r="H5562" s="78">
        <f>'Balance N-1'!P5565</f>
        <v>0</v>
      </c>
      <c r="I5562" s="79">
        <f t="shared" si="86"/>
        <v>0</v>
      </c>
    </row>
    <row r="5563" spans="1:9" ht="15.6">
      <c r="A5563" s="85">
        <f>'Balance N-1'!I5566</f>
        <v>0</v>
      </c>
      <c r="B5563" s="75">
        <f>'Balance N-1'!J5566</f>
        <v>0</v>
      </c>
      <c r="C5563" s="78">
        <f>'Balance N-1'!K5566</f>
        <v>0</v>
      </c>
      <c r="D5563" s="78">
        <f>'Balance N-1'!L5566</f>
        <v>0</v>
      </c>
      <c r="E5563" s="78">
        <f>'Balance N-1'!M5566</f>
        <v>0</v>
      </c>
      <c r="F5563" s="78">
        <f>'Balance N-1'!N5566</f>
        <v>0</v>
      </c>
      <c r="G5563" s="78">
        <f>'Balance N-1'!O5566</f>
        <v>0</v>
      </c>
      <c r="H5563" s="78">
        <f>'Balance N-1'!P5566</f>
        <v>0</v>
      </c>
      <c r="I5563" s="79">
        <f t="shared" si="86"/>
        <v>0</v>
      </c>
    </row>
    <row r="5564" spans="1:9" ht="15.6">
      <c r="A5564" s="85">
        <f>'Balance N-1'!I5567</f>
        <v>0</v>
      </c>
      <c r="B5564" s="75">
        <f>'Balance N-1'!J5567</f>
        <v>0</v>
      </c>
      <c r="C5564" s="78">
        <f>'Balance N-1'!K5567</f>
        <v>0</v>
      </c>
      <c r="D5564" s="78">
        <f>'Balance N-1'!L5567</f>
        <v>0</v>
      </c>
      <c r="E5564" s="78">
        <f>'Balance N-1'!M5567</f>
        <v>0</v>
      </c>
      <c r="F5564" s="78">
        <f>'Balance N-1'!N5567</f>
        <v>0</v>
      </c>
      <c r="G5564" s="78">
        <f>'Balance N-1'!O5567</f>
        <v>0</v>
      </c>
      <c r="H5564" s="78">
        <f>'Balance N-1'!P5567</f>
        <v>0</v>
      </c>
      <c r="I5564" s="79">
        <f t="shared" si="86"/>
        <v>0</v>
      </c>
    </row>
    <row r="5565" spans="1:9" ht="15.6">
      <c r="A5565" s="85">
        <f>'Balance N-1'!I5568</f>
        <v>0</v>
      </c>
      <c r="B5565" s="75">
        <f>'Balance N-1'!J5568</f>
        <v>0</v>
      </c>
      <c r="C5565" s="78">
        <f>'Balance N-1'!K5568</f>
        <v>0</v>
      </c>
      <c r="D5565" s="78">
        <f>'Balance N-1'!L5568</f>
        <v>0</v>
      </c>
      <c r="E5565" s="78">
        <f>'Balance N-1'!M5568</f>
        <v>0</v>
      </c>
      <c r="F5565" s="78">
        <f>'Balance N-1'!N5568</f>
        <v>0</v>
      </c>
      <c r="G5565" s="78">
        <f>'Balance N-1'!O5568</f>
        <v>0</v>
      </c>
      <c r="H5565" s="78">
        <f>'Balance N-1'!P5568</f>
        <v>0</v>
      </c>
      <c r="I5565" s="79">
        <f t="shared" si="86"/>
        <v>0</v>
      </c>
    </row>
    <row r="5566" spans="1:9" ht="15.6">
      <c r="A5566" s="85">
        <f>'Balance N-1'!I5569</f>
        <v>0</v>
      </c>
      <c r="B5566" s="75">
        <f>'Balance N-1'!J5569</f>
        <v>0</v>
      </c>
      <c r="C5566" s="78">
        <f>'Balance N-1'!K5569</f>
        <v>0</v>
      </c>
      <c r="D5566" s="78">
        <f>'Balance N-1'!L5569</f>
        <v>0</v>
      </c>
      <c r="E5566" s="78">
        <f>'Balance N-1'!M5569</f>
        <v>0</v>
      </c>
      <c r="F5566" s="78">
        <f>'Balance N-1'!N5569</f>
        <v>0</v>
      </c>
      <c r="G5566" s="78">
        <f>'Balance N-1'!O5569</f>
        <v>0</v>
      </c>
      <c r="H5566" s="78">
        <f>'Balance N-1'!P5569</f>
        <v>0</v>
      </c>
      <c r="I5566" s="79">
        <f t="shared" si="86"/>
        <v>0</v>
      </c>
    </row>
    <row r="5567" spans="1:9" ht="15.6">
      <c r="A5567" s="85">
        <f>'Balance N-1'!I5570</f>
        <v>0</v>
      </c>
      <c r="B5567" s="75">
        <f>'Balance N-1'!J5570</f>
        <v>0</v>
      </c>
      <c r="C5567" s="78">
        <f>'Balance N-1'!K5570</f>
        <v>0</v>
      </c>
      <c r="D5567" s="78">
        <f>'Balance N-1'!L5570</f>
        <v>0</v>
      </c>
      <c r="E5567" s="78">
        <f>'Balance N-1'!M5570</f>
        <v>0</v>
      </c>
      <c r="F5567" s="78">
        <f>'Balance N-1'!N5570</f>
        <v>0</v>
      </c>
      <c r="G5567" s="78">
        <f>'Balance N-1'!O5570</f>
        <v>0</v>
      </c>
      <c r="H5567" s="78">
        <f>'Balance N-1'!P5570</f>
        <v>0</v>
      </c>
      <c r="I5567" s="79">
        <f t="shared" si="86"/>
        <v>0</v>
      </c>
    </row>
    <row r="5568" spans="1:9" ht="15.6">
      <c r="A5568" s="85">
        <f>'Balance N-1'!I5571</f>
        <v>0</v>
      </c>
      <c r="B5568" s="75">
        <f>'Balance N-1'!J5571</f>
        <v>0</v>
      </c>
      <c r="C5568" s="78">
        <f>'Balance N-1'!K5571</f>
        <v>0</v>
      </c>
      <c r="D5568" s="78">
        <f>'Balance N-1'!L5571</f>
        <v>0</v>
      </c>
      <c r="E5568" s="78">
        <f>'Balance N-1'!M5571</f>
        <v>0</v>
      </c>
      <c r="F5568" s="78">
        <f>'Balance N-1'!N5571</f>
        <v>0</v>
      </c>
      <c r="G5568" s="78">
        <f>'Balance N-1'!O5571</f>
        <v>0</v>
      </c>
      <c r="H5568" s="78">
        <f>'Balance N-1'!P5571</f>
        <v>0</v>
      </c>
      <c r="I5568" s="79">
        <f t="shared" si="86"/>
        <v>0</v>
      </c>
    </row>
    <row r="5569" spans="1:9" ht="15.6">
      <c r="A5569" s="85">
        <f>'Balance N-1'!I5572</f>
        <v>0</v>
      </c>
      <c r="B5569" s="75">
        <f>'Balance N-1'!J5572</f>
        <v>0</v>
      </c>
      <c r="C5569" s="78">
        <f>'Balance N-1'!K5572</f>
        <v>0</v>
      </c>
      <c r="D5569" s="78">
        <f>'Balance N-1'!L5572</f>
        <v>0</v>
      </c>
      <c r="E5569" s="78">
        <f>'Balance N-1'!M5572</f>
        <v>0</v>
      </c>
      <c r="F5569" s="78">
        <f>'Balance N-1'!N5572</f>
        <v>0</v>
      </c>
      <c r="G5569" s="78">
        <f>'Balance N-1'!O5572</f>
        <v>0</v>
      </c>
      <c r="H5569" s="78">
        <f>'Balance N-1'!P5572</f>
        <v>0</v>
      </c>
      <c r="I5569" s="79">
        <f t="shared" si="86"/>
        <v>0</v>
      </c>
    </row>
    <row r="5570" spans="1:9" ht="15.6">
      <c r="A5570" s="85">
        <f>'Balance N-1'!I5573</f>
        <v>0</v>
      </c>
      <c r="B5570" s="75">
        <f>'Balance N-1'!J5573</f>
        <v>0</v>
      </c>
      <c r="C5570" s="78">
        <f>'Balance N-1'!K5573</f>
        <v>0</v>
      </c>
      <c r="D5570" s="78">
        <f>'Balance N-1'!L5573</f>
        <v>0</v>
      </c>
      <c r="E5570" s="78">
        <f>'Balance N-1'!M5573</f>
        <v>0</v>
      </c>
      <c r="F5570" s="78">
        <f>'Balance N-1'!N5573</f>
        <v>0</v>
      </c>
      <c r="G5570" s="78">
        <f>'Balance N-1'!O5573</f>
        <v>0</v>
      </c>
      <c r="H5570" s="78">
        <f>'Balance N-1'!P5573</f>
        <v>0</v>
      </c>
      <c r="I5570" s="79">
        <f t="shared" si="86"/>
        <v>0</v>
      </c>
    </row>
    <row r="5571" spans="1:9" ht="15.6">
      <c r="A5571" s="85">
        <f>'Balance N-1'!I5574</f>
        <v>0</v>
      </c>
      <c r="B5571" s="75">
        <f>'Balance N-1'!J5574</f>
        <v>0</v>
      </c>
      <c r="C5571" s="78">
        <f>'Balance N-1'!K5574</f>
        <v>0</v>
      </c>
      <c r="D5571" s="78">
        <f>'Balance N-1'!L5574</f>
        <v>0</v>
      </c>
      <c r="E5571" s="78">
        <f>'Balance N-1'!M5574</f>
        <v>0</v>
      </c>
      <c r="F5571" s="78">
        <f>'Balance N-1'!N5574</f>
        <v>0</v>
      </c>
      <c r="G5571" s="78">
        <f>'Balance N-1'!O5574</f>
        <v>0</v>
      </c>
      <c r="H5571" s="78">
        <f>'Balance N-1'!P5574</f>
        <v>0</v>
      </c>
      <c r="I5571" s="79">
        <f t="shared" ref="I5571:I5634" si="87">(C5571-D5571)+(E5571-F5571)-(G5571-H5571)</f>
        <v>0</v>
      </c>
    </row>
    <row r="5572" spans="1:9" ht="15.6">
      <c r="A5572" s="85">
        <f>'Balance N-1'!I5575</f>
        <v>0</v>
      </c>
      <c r="B5572" s="75">
        <f>'Balance N-1'!J5575</f>
        <v>0</v>
      </c>
      <c r="C5572" s="78">
        <f>'Balance N-1'!K5575</f>
        <v>0</v>
      </c>
      <c r="D5572" s="78">
        <f>'Balance N-1'!L5575</f>
        <v>0</v>
      </c>
      <c r="E5572" s="78">
        <f>'Balance N-1'!M5575</f>
        <v>0</v>
      </c>
      <c r="F5572" s="78">
        <f>'Balance N-1'!N5575</f>
        <v>0</v>
      </c>
      <c r="G5572" s="78">
        <f>'Balance N-1'!O5575</f>
        <v>0</v>
      </c>
      <c r="H5572" s="78">
        <f>'Balance N-1'!P5575</f>
        <v>0</v>
      </c>
      <c r="I5572" s="79">
        <f t="shared" si="87"/>
        <v>0</v>
      </c>
    </row>
    <row r="5573" spans="1:9" ht="15.6">
      <c r="A5573" s="85">
        <f>'Balance N-1'!I5576</f>
        <v>0</v>
      </c>
      <c r="B5573" s="75">
        <f>'Balance N-1'!J5576</f>
        <v>0</v>
      </c>
      <c r="C5573" s="78">
        <f>'Balance N-1'!K5576</f>
        <v>0</v>
      </c>
      <c r="D5573" s="78">
        <f>'Balance N-1'!L5576</f>
        <v>0</v>
      </c>
      <c r="E5573" s="78">
        <f>'Balance N-1'!M5576</f>
        <v>0</v>
      </c>
      <c r="F5573" s="78">
        <f>'Balance N-1'!N5576</f>
        <v>0</v>
      </c>
      <c r="G5573" s="78">
        <f>'Balance N-1'!O5576</f>
        <v>0</v>
      </c>
      <c r="H5573" s="78">
        <f>'Balance N-1'!P5576</f>
        <v>0</v>
      </c>
      <c r="I5573" s="79">
        <f t="shared" si="87"/>
        <v>0</v>
      </c>
    </row>
    <row r="5574" spans="1:9" ht="15.6">
      <c r="A5574" s="85">
        <f>'Balance N-1'!I5577</f>
        <v>0</v>
      </c>
      <c r="B5574" s="75">
        <f>'Balance N-1'!J5577</f>
        <v>0</v>
      </c>
      <c r="C5574" s="78">
        <f>'Balance N-1'!K5577</f>
        <v>0</v>
      </c>
      <c r="D5574" s="78">
        <f>'Balance N-1'!L5577</f>
        <v>0</v>
      </c>
      <c r="E5574" s="78">
        <f>'Balance N-1'!M5577</f>
        <v>0</v>
      </c>
      <c r="F5574" s="78">
        <f>'Balance N-1'!N5577</f>
        <v>0</v>
      </c>
      <c r="G5574" s="78">
        <f>'Balance N-1'!O5577</f>
        <v>0</v>
      </c>
      <c r="H5574" s="78">
        <f>'Balance N-1'!P5577</f>
        <v>0</v>
      </c>
      <c r="I5574" s="79">
        <f t="shared" si="87"/>
        <v>0</v>
      </c>
    </row>
    <row r="5575" spans="1:9" ht="15.6">
      <c r="A5575" s="85">
        <f>'Balance N-1'!I5578</f>
        <v>0</v>
      </c>
      <c r="B5575" s="75">
        <f>'Balance N-1'!J5578</f>
        <v>0</v>
      </c>
      <c r="C5575" s="78">
        <f>'Balance N-1'!K5578</f>
        <v>0</v>
      </c>
      <c r="D5575" s="78">
        <f>'Balance N-1'!L5578</f>
        <v>0</v>
      </c>
      <c r="E5575" s="78">
        <f>'Balance N-1'!M5578</f>
        <v>0</v>
      </c>
      <c r="F5575" s="78">
        <f>'Balance N-1'!N5578</f>
        <v>0</v>
      </c>
      <c r="G5575" s="78">
        <f>'Balance N-1'!O5578</f>
        <v>0</v>
      </c>
      <c r="H5575" s="78">
        <f>'Balance N-1'!P5578</f>
        <v>0</v>
      </c>
      <c r="I5575" s="79">
        <f t="shared" si="87"/>
        <v>0</v>
      </c>
    </row>
    <row r="5576" spans="1:9" ht="15.6">
      <c r="A5576" s="85">
        <f>'Balance N-1'!I5579</f>
        <v>0</v>
      </c>
      <c r="B5576" s="75">
        <f>'Balance N-1'!J5579</f>
        <v>0</v>
      </c>
      <c r="C5576" s="78">
        <f>'Balance N-1'!K5579</f>
        <v>0</v>
      </c>
      <c r="D5576" s="78">
        <f>'Balance N-1'!L5579</f>
        <v>0</v>
      </c>
      <c r="E5576" s="78">
        <f>'Balance N-1'!M5579</f>
        <v>0</v>
      </c>
      <c r="F5576" s="78">
        <f>'Balance N-1'!N5579</f>
        <v>0</v>
      </c>
      <c r="G5576" s="78">
        <f>'Balance N-1'!O5579</f>
        <v>0</v>
      </c>
      <c r="H5576" s="78">
        <f>'Balance N-1'!P5579</f>
        <v>0</v>
      </c>
      <c r="I5576" s="79">
        <f t="shared" si="87"/>
        <v>0</v>
      </c>
    </row>
    <row r="5577" spans="1:9" ht="15.6">
      <c r="A5577" s="85">
        <f>'Balance N-1'!I5580</f>
        <v>0</v>
      </c>
      <c r="B5577" s="75">
        <f>'Balance N-1'!J5580</f>
        <v>0</v>
      </c>
      <c r="C5577" s="78">
        <f>'Balance N-1'!K5580</f>
        <v>0</v>
      </c>
      <c r="D5577" s="78">
        <f>'Balance N-1'!L5580</f>
        <v>0</v>
      </c>
      <c r="E5577" s="78">
        <f>'Balance N-1'!M5580</f>
        <v>0</v>
      </c>
      <c r="F5577" s="78">
        <f>'Balance N-1'!N5580</f>
        <v>0</v>
      </c>
      <c r="G5577" s="78">
        <f>'Balance N-1'!O5580</f>
        <v>0</v>
      </c>
      <c r="H5577" s="78">
        <f>'Balance N-1'!P5580</f>
        <v>0</v>
      </c>
      <c r="I5577" s="79">
        <f t="shared" si="87"/>
        <v>0</v>
      </c>
    </row>
    <row r="5578" spans="1:9" ht="15.6">
      <c r="A5578" s="85">
        <f>'Balance N-1'!I5581</f>
        <v>0</v>
      </c>
      <c r="B5578" s="75">
        <f>'Balance N-1'!J5581</f>
        <v>0</v>
      </c>
      <c r="C5578" s="78">
        <f>'Balance N-1'!K5581</f>
        <v>0</v>
      </c>
      <c r="D5578" s="78">
        <f>'Balance N-1'!L5581</f>
        <v>0</v>
      </c>
      <c r="E5578" s="78">
        <f>'Balance N-1'!M5581</f>
        <v>0</v>
      </c>
      <c r="F5578" s="78">
        <f>'Balance N-1'!N5581</f>
        <v>0</v>
      </c>
      <c r="G5578" s="78">
        <f>'Balance N-1'!O5581</f>
        <v>0</v>
      </c>
      <c r="H5578" s="78">
        <f>'Balance N-1'!P5581</f>
        <v>0</v>
      </c>
      <c r="I5578" s="79">
        <f t="shared" si="87"/>
        <v>0</v>
      </c>
    </row>
    <row r="5579" spans="1:9" ht="15.6">
      <c r="A5579" s="85">
        <f>'Balance N-1'!I5582</f>
        <v>0</v>
      </c>
      <c r="B5579" s="75">
        <f>'Balance N-1'!J5582</f>
        <v>0</v>
      </c>
      <c r="C5579" s="78">
        <f>'Balance N-1'!K5582</f>
        <v>0</v>
      </c>
      <c r="D5579" s="78">
        <f>'Balance N-1'!L5582</f>
        <v>0</v>
      </c>
      <c r="E5579" s="78">
        <f>'Balance N-1'!M5582</f>
        <v>0</v>
      </c>
      <c r="F5579" s="78">
        <f>'Balance N-1'!N5582</f>
        <v>0</v>
      </c>
      <c r="G5579" s="78">
        <f>'Balance N-1'!O5582</f>
        <v>0</v>
      </c>
      <c r="H5579" s="78">
        <f>'Balance N-1'!P5582</f>
        <v>0</v>
      </c>
      <c r="I5579" s="79">
        <f t="shared" si="87"/>
        <v>0</v>
      </c>
    </row>
    <row r="5580" spans="1:9" ht="15.6">
      <c r="A5580" s="85">
        <f>'Balance N-1'!I5583</f>
        <v>0</v>
      </c>
      <c r="B5580" s="75">
        <f>'Balance N-1'!J5583</f>
        <v>0</v>
      </c>
      <c r="C5580" s="78">
        <f>'Balance N-1'!K5583</f>
        <v>0</v>
      </c>
      <c r="D5580" s="78">
        <f>'Balance N-1'!L5583</f>
        <v>0</v>
      </c>
      <c r="E5580" s="78">
        <f>'Balance N-1'!M5583</f>
        <v>0</v>
      </c>
      <c r="F5580" s="78">
        <f>'Balance N-1'!N5583</f>
        <v>0</v>
      </c>
      <c r="G5580" s="78">
        <f>'Balance N-1'!O5583</f>
        <v>0</v>
      </c>
      <c r="H5580" s="78">
        <f>'Balance N-1'!P5583</f>
        <v>0</v>
      </c>
      <c r="I5580" s="79">
        <f t="shared" si="87"/>
        <v>0</v>
      </c>
    </row>
    <row r="5581" spans="1:9" ht="15.6">
      <c r="A5581" s="85">
        <f>'Balance N-1'!I5584</f>
        <v>0</v>
      </c>
      <c r="B5581" s="75">
        <f>'Balance N-1'!J5584</f>
        <v>0</v>
      </c>
      <c r="C5581" s="78">
        <f>'Balance N-1'!K5584</f>
        <v>0</v>
      </c>
      <c r="D5581" s="78">
        <f>'Balance N-1'!L5584</f>
        <v>0</v>
      </c>
      <c r="E5581" s="78">
        <f>'Balance N-1'!M5584</f>
        <v>0</v>
      </c>
      <c r="F5581" s="78">
        <f>'Balance N-1'!N5584</f>
        <v>0</v>
      </c>
      <c r="G5581" s="78">
        <f>'Balance N-1'!O5584</f>
        <v>0</v>
      </c>
      <c r="H5581" s="78">
        <f>'Balance N-1'!P5584</f>
        <v>0</v>
      </c>
      <c r="I5581" s="79">
        <f t="shared" si="87"/>
        <v>0</v>
      </c>
    </row>
    <row r="5582" spans="1:9" ht="15.6">
      <c r="A5582" s="85">
        <f>'Balance N-1'!I5585</f>
        <v>0</v>
      </c>
      <c r="B5582" s="75">
        <f>'Balance N-1'!J5585</f>
        <v>0</v>
      </c>
      <c r="C5582" s="78">
        <f>'Balance N-1'!K5585</f>
        <v>0</v>
      </c>
      <c r="D5582" s="78">
        <f>'Balance N-1'!L5585</f>
        <v>0</v>
      </c>
      <c r="E5582" s="78">
        <f>'Balance N-1'!M5585</f>
        <v>0</v>
      </c>
      <c r="F5582" s="78">
        <f>'Balance N-1'!N5585</f>
        <v>0</v>
      </c>
      <c r="G5582" s="78">
        <f>'Balance N-1'!O5585</f>
        <v>0</v>
      </c>
      <c r="H5582" s="78">
        <f>'Balance N-1'!P5585</f>
        <v>0</v>
      </c>
      <c r="I5582" s="79">
        <f t="shared" si="87"/>
        <v>0</v>
      </c>
    </row>
    <row r="5583" spans="1:9" ht="15.6">
      <c r="A5583" s="85">
        <f>'Balance N-1'!I5586</f>
        <v>0</v>
      </c>
      <c r="B5583" s="75">
        <f>'Balance N-1'!J5586</f>
        <v>0</v>
      </c>
      <c r="C5583" s="78">
        <f>'Balance N-1'!K5586</f>
        <v>0</v>
      </c>
      <c r="D5583" s="78">
        <f>'Balance N-1'!L5586</f>
        <v>0</v>
      </c>
      <c r="E5583" s="78">
        <f>'Balance N-1'!M5586</f>
        <v>0</v>
      </c>
      <c r="F5583" s="78">
        <f>'Balance N-1'!N5586</f>
        <v>0</v>
      </c>
      <c r="G5583" s="78">
        <f>'Balance N-1'!O5586</f>
        <v>0</v>
      </c>
      <c r="H5583" s="78">
        <f>'Balance N-1'!P5586</f>
        <v>0</v>
      </c>
      <c r="I5583" s="79">
        <f t="shared" si="87"/>
        <v>0</v>
      </c>
    </row>
    <row r="5584" spans="1:9" ht="15.6">
      <c r="A5584" s="85">
        <f>'Balance N-1'!I5587</f>
        <v>0</v>
      </c>
      <c r="B5584" s="75">
        <f>'Balance N-1'!J5587</f>
        <v>0</v>
      </c>
      <c r="C5584" s="78">
        <f>'Balance N-1'!K5587</f>
        <v>0</v>
      </c>
      <c r="D5584" s="78">
        <f>'Balance N-1'!L5587</f>
        <v>0</v>
      </c>
      <c r="E5584" s="78">
        <f>'Balance N-1'!M5587</f>
        <v>0</v>
      </c>
      <c r="F5584" s="78">
        <f>'Balance N-1'!N5587</f>
        <v>0</v>
      </c>
      <c r="G5584" s="78">
        <f>'Balance N-1'!O5587</f>
        <v>0</v>
      </c>
      <c r="H5584" s="78">
        <f>'Balance N-1'!P5587</f>
        <v>0</v>
      </c>
      <c r="I5584" s="79">
        <f t="shared" si="87"/>
        <v>0</v>
      </c>
    </row>
    <row r="5585" spans="1:9" ht="15.6">
      <c r="A5585" s="85">
        <f>'Balance N-1'!I5588</f>
        <v>0</v>
      </c>
      <c r="B5585" s="75">
        <f>'Balance N-1'!J5588</f>
        <v>0</v>
      </c>
      <c r="C5585" s="78">
        <f>'Balance N-1'!K5588</f>
        <v>0</v>
      </c>
      <c r="D5585" s="78">
        <f>'Balance N-1'!L5588</f>
        <v>0</v>
      </c>
      <c r="E5585" s="78">
        <f>'Balance N-1'!M5588</f>
        <v>0</v>
      </c>
      <c r="F5585" s="78">
        <f>'Balance N-1'!N5588</f>
        <v>0</v>
      </c>
      <c r="G5585" s="78">
        <f>'Balance N-1'!O5588</f>
        <v>0</v>
      </c>
      <c r="H5585" s="78">
        <f>'Balance N-1'!P5588</f>
        <v>0</v>
      </c>
      <c r="I5585" s="79">
        <f t="shared" si="87"/>
        <v>0</v>
      </c>
    </row>
    <row r="5586" spans="1:9" ht="15.6">
      <c r="A5586" s="85">
        <f>'Balance N-1'!I5589</f>
        <v>0</v>
      </c>
      <c r="B5586" s="75">
        <f>'Balance N-1'!J5589</f>
        <v>0</v>
      </c>
      <c r="C5586" s="78">
        <f>'Balance N-1'!K5589</f>
        <v>0</v>
      </c>
      <c r="D5586" s="78">
        <f>'Balance N-1'!L5589</f>
        <v>0</v>
      </c>
      <c r="E5586" s="78">
        <f>'Balance N-1'!M5589</f>
        <v>0</v>
      </c>
      <c r="F5586" s="78">
        <f>'Balance N-1'!N5589</f>
        <v>0</v>
      </c>
      <c r="G5586" s="78">
        <f>'Balance N-1'!O5589</f>
        <v>0</v>
      </c>
      <c r="H5586" s="78">
        <f>'Balance N-1'!P5589</f>
        <v>0</v>
      </c>
      <c r="I5586" s="79">
        <f t="shared" si="87"/>
        <v>0</v>
      </c>
    </row>
    <row r="5587" spans="1:9" ht="15.6">
      <c r="A5587" s="85">
        <f>'Balance N-1'!I5590</f>
        <v>0</v>
      </c>
      <c r="B5587" s="75">
        <f>'Balance N-1'!J5590</f>
        <v>0</v>
      </c>
      <c r="C5587" s="78">
        <f>'Balance N-1'!K5590</f>
        <v>0</v>
      </c>
      <c r="D5587" s="78">
        <f>'Balance N-1'!L5590</f>
        <v>0</v>
      </c>
      <c r="E5587" s="78">
        <f>'Balance N-1'!M5590</f>
        <v>0</v>
      </c>
      <c r="F5587" s="78">
        <f>'Balance N-1'!N5590</f>
        <v>0</v>
      </c>
      <c r="G5587" s="78">
        <f>'Balance N-1'!O5590</f>
        <v>0</v>
      </c>
      <c r="H5587" s="78">
        <f>'Balance N-1'!P5590</f>
        <v>0</v>
      </c>
      <c r="I5587" s="79">
        <f t="shared" si="87"/>
        <v>0</v>
      </c>
    </row>
    <row r="5588" spans="1:9" ht="15.6">
      <c r="A5588" s="85">
        <f>'Balance N-1'!I5591</f>
        <v>0</v>
      </c>
      <c r="B5588" s="75">
        <f>'Balance N-1'!J5591</f>
        <v>0</v>
      </c>
      <c r="C5588" s="78">
        <f>'Balance N-1'!K5591</f>
        <v>0</v>
      </c>
      <c r="D5588" s="78">
        <f>'Balance N-1'!L5591</f>
        <v>0</v>
      </c>
      <c r="E5588" s="78">
        <f>'Balance N-1'!M5591</f>
        <v>0</v>
      </c>
      <c r="F5588" s="78">
        <f>'Balance N-1'!N5591</f>
        <v>0</v>
      </c>
      <c r="G5588" s="78">
        <f>'Balance N-1'!O5591</f>
        <v>0</v>
      </c>
      <c r="H5588" s="78">
        <f>'Balance N-1'!P5591</f>
        <v>0</v>
      </c>
      <c r="I5588" s="79">
        <f t="shared" si="87"/>
        <v>0</v>
      </c>
    </row>
    <row r="5589" spans="1:9" ht="15.6">
      <c r="A5589" s="85">
        <f>'Balance N-1'!I5592</f>
        <v>0</v>
      </c>
      <c r="B5589" s="75">
        <f>'Balance N-1'!J5592</f>
        <v>0</v>
      </c>
      <c r="C5589" s="78">
        <f>'Balance N-1'!K5592</f>
        <v>0</v>
      </c>
      <c r="D5589" s="78">
        <f>'Balance N-1'!L5592</f>
        <v>0</v>
      </c>
      <c r="E5589" s="78">
        <f>'Balance N-1'!M5592</f>
        <v>0</v>
      </c>
      <c r="F5589" s="78">
        <f>'Balance N-1'!N5592</f>
        <v>0</v>
      </c>
      <c r="G5589" s="78">
        <f>'Balance N-1'!O5592</f>
        <v>0</v>
      </c>
      <c r="H5589" s="78">
        <f>'Balance N-1'!P5592</f>
        <v>0</v>
      </c>
      <c r="I5589" s="79">
        <f t="shared" si="87"/>
        <v>0</v>
      </c>
    </row>
    <row r="5590" spans="1:9" ht="15.6">
      <c r="A5590" s="85">
        <f>'Balance N-1'!I5593</f>
        <v>0</v>
      </c>
      <c r="B5590" s="75">
        <f>'Balance N-1'!J5593</f>
        <v>0</v>
      </c>
      <c r="C5590" s="78">
        <f>'Balance N-1'!K5593</f>
        <v>0</v>
      </c>
      <c r="D5590" s="78">
        <f>'Balance N-1'!L5593</f>
        <v>0</v>
      </c>
      <c r="E5590" s="78">
        <f>'Balance N-1'!M5593</f>
        <v>0</v>
      </c>
      <c r="F5590" s="78">
        <f>'Balance N-1'!N5593</f>
        <v>0</v>
      </c>
      <c r="G5590" s="78">
        <f>'Balance N-1'!O5593</f>
        <v>0</v>
      </c>
      <c r="H5590" s="78">
        <f>'Balance N-1'!P5593</f>
        <v>0</v>
      </c>
      <c r="I5590" s="79">
        <f t="shared" si="87"/>
        <v>0</v>
      </c>
    </row>
    <row r="5591" spans="1:9" ht="15.6">
      <c r="A5591" s="85">
        <f>'Balance N-1'!I5594</f>
        <v>0</v>
      </c>
      <c r="B5591" s="75">
        <f>'Balance N-1'!J5594</f>
        <v>0</v>
      </c>
      <c r="C5591" s="78">
        <f>'Balance N-1'!K5594</f>
        <v>0</v>
      </c>
      <c r="D5591" s="78">
        <f>'Balance N-1'!L5594</f>
        <v>0</v>
      </c>
      <c r="E5591" s="78">
        <f>'Balance N-1'!M5594</f>
        <v>0</v>
      </c>
      <c r="F5591" s="78">
        <f>'Balance N-1'!N5594</f>
        <v>0</v>
      </c>
      <c r="G5591" s="78">
        <f>'Balance N-1'!O5594</f>
        <v>0</v>
      </c>
      <c r="H5591" s="78">
        <f>'Balance N-1'!P5594</f>
        <v>0</v>
      </c>
      <c r="I5591" s="79">
        <f t="shared" si="87"/>
        <v>0</v>
      </c>
    </row>
    <row r="5592" spans="1:9" ht="15.6">
      <c r="A5592" s="85">
        <f>'Balance N-1'!I5595</f>
        <v>0</v>
      </c>
      <c r="B5592" s="75">
        <f>'Balance N-1'!J5595</f>
        <v>0</v>
      </c>
      <c r="C5592" s="78">
        <f>'Balance N-1'!K5595</f>
        <v>0</v>
      </c>
      <c r="D5592" s="78">
        <f>'Balance N-1'!L5595</f>
        <v>0</v>
      </c>
      <c r="E5592" s="78">
        <f>'Balance N-1'!M5595</f>
        <v>0</v>
      </c>
      <c r="F5592" s="78">
        <f>'Balance N-1'!N5595</f>
        <v>0</v>
      </c>
      <c r="G5592" s="78">
        <f>'Balance N-1'!O5595</f>
        <v>0</v>
      </c>
      <c r="H5592" s="78">
        <f>'Balance N-1'!P5595</f>
        <v>0</v>
      </c>
      <c r="I5592" s="79">
        <f t="shared" si="87"/>
        <v>0</v>
      </c>
    </row>
    <row r="5593" spans="1:9" ht="15.6">
      <c r="A5593" s="85">
        <f>'Balance N-1'!I5596</f>
        <v>0</v>
      </c>
      <c r="B5593" s="75">
        <f>'Balance N-1'!J5596</f>
        <v>0</v>
      </c>
      <c r="C5593" s="78">
        <f>'Balance N-1'!K5596</f>
        <v>0</v>
      </c>
      <c r="D5593" s="78">
        <f>'Balance N-1'!L5596</f>
        <v>0</v>
      </c>
      <c r="E5593" s="78">
        <f>'Balance N-1'!M5596</f>
        <v>0</v>
      </c>
      <c r="F5593" s="78">
        <f>'Balance N-1'!N5596</f>
        <v>0</v>
      </c>
      <c r="G5593" s="78">
        <f>'Balance N-1'!O5596</f>
        <v>0</v>
      </c>
      <c r="H5593" s="78">
        <f>'Balance N-1'!P5596</f>
        <v>0</v>
      </c>
      <c r="I5593" s="79">
        <f t="shared" si="87"/>
        <v>0</v>
      </c>
    </row>
    <row r="5594" spans="1:9" ht="15.6">
      <c r="A5594" s="85">
        <f>'Balance N-1'!I5597</f>
        <v>0</v>
      </c>
      <c r="B5594" s="75">
        <f>'Balance N-1'!J5597</f>
        <v>0</v>
      </c>
      <c r="C5594" s="78">
        <f>'Balance N-1'!K5597</f>
        <v>0</v>
      </c>
      <c r="D5594" s="78">
        <f>'Balance N-1'!L5597</f>
        <v>0</v>
      </c>
      <c r="E5594" s="78">
        <f>'Balance N-1'!M5597</f>
        <v>0</v>
      </c>
      <c r="F5594" s="78">
        <f>'Balance N-1'!N5597</f>
        <v>0</v>
      </c>
      <c r="G5594" s="78">
        <f>'Balance N-1'!O5597</f>
        <v>0</v>
      </c>
      <c r="H5594" s="78">
        <f>'Balance N-1'!P5597</f>
        <v>0</v>
      </c>
      <c r="I5594" s="79">
        <f t="shared" si="87"/>
        <v>0</v>
      </c>
    </row>
    <row r="5595" spans="1:9" ht="15.6">
      <c r="A5595" s="85">
        <f>'Balance N-1'!I5598</f>
        <v>0</v>
      </c>
      <c r="B5595" s="75">
        <f>'Balance N-1'!J5598</f>
        <v>0</v>
      </c>
      <c r="C5595" s="78">
        <f>'Balance N-1'!K5598</f>
        <v>0</v>
      </c>
      <c r="D5595" s="78">
        <f>'Balance N-1'!L5598</f>
        <v>0</v>
      </c>
      <c r="E5595" s="78">
        <f>'Balance N-1'!M5598</f>
        <v>0</v>
      </c>
      <c r="F5595" s="78">
        <f>'Balance N-1'!N5598</f>
        <v>0</v>
      </c>
      <c r="G5595" s="78">
        <f>'Balance N-1'!O5598</f>
        <v>0</v>
      </c>
      <c r="H5595" s="78">
        <f>'Balance N-1'!P5598</f>
        <v>0</v>
      </c>
      <c r="I5595" s="79">
        <f t="shared" si="87"/>
        <v>0</v>
      </c>
    </row>
    <row r="5596" spans="1:9" ht="15.6">
      <c r="A5596" s="85">
        <f>'Balance N-1'!I5599</f>
        <v>0</v>
      </c>
      <c r="B5596" s="75">
        <f>'Balance N-1'!J5599</f>
        <v>0</v>
      </c>
      <c r="C5596" s="78">
        <f>'Balance N-1'!K5599</f>
        <v>0</v>
      </c>
      <c r="D5596" s="78">
        <f>'Balance N-1'!L5599</f>
        <v>0</v>
      </c>
      <c r="E5596" s="78">
        <f>'Balance N-1'!M5599</f>
        <v>0</v>
      </c>
      <c r="F5596" s="78">
        <f>'Balance N-1'!N5599</f>
        <v>0</v>
      </c>
      <c r="G5596" s="78">
        <f>'Balance N-1'!O5599</f>
        <v>0</v>
      </c>
      <c r="H5596" s="78">
        <f>'Balance N-1'!P5599</f>
        <v>0</v>
      </c>
      <c r="I5596" s="79">
        <f t="shared" si="87"/>
        <v>0</v>
      </c>
    </row>
    <row r="5597" spans="1:9" ht="15.6">
      <c r="A5597" s="85">
        <f>'Balance N-1'!I5600</f>
        <v>0</v>
      </c>
      <c r="B5597" s="75">
        <f>'Balance N-1'!J5600</f>
        <v>0</v>
      </c>
      <c r="C5597" s="78">
        <f>'Balance N-1'!K5600</f>
        <v>0</v>
      </c>
      <c r="D5597" s="78">
        <f>'Balance N-1'!L5600</f>
        <v>0</v>
      </c>
      <c r="E5597" s="78">
        <f>'Balance N-1'!M5600</f>
        <v>0</v>
      </c>
      <c r="F5597" s="78">
        <f>'Balance N-1'!N5600</f>
        <v>0</v>
      </c>
      <c r="G5597" s="78">
        <f>'Balance N-1'!O5600</f>
        <v>0</v>
      </c>
      <c r="H5597" s="78">
        <f>'Balance N-1'!P5600</f>
        <v>0</v>
      </c>
      <c r="I5597" s="79">
        <f t="shared" si="87"/>
        <v>0</v>
      </c>
    </row>
    <row r="5598" spans="1:9" ht="15.6">
      <c r="A5598" s="85">
        <f>'Balance N-1'!I5601</f>
        <v>0</v>
      </c>
      <c r="B5598" s="75">
        <f>'Balance N-1'!J5601</f>
        <v>0</v>
      </c>
      <c r="C5598" s="78">
        <f>'Balance N-1'!K5601</f>
        <v>0</v>
      </c>
      <c r="D5598" s="78">
        <f>'Balance N-1'!L5601</f>
        <v>0</v>
      </c>
      <c r="E5598" s="78">
        <f>'Balance N-1'!M5601</f>
        <v>0</v>
      </c>
      <c r="F5598" s="78">
        <f>'Balance N-1'!N5601</f>
        <v>0</v>
      </c>
      <c r="G5598" s="78">
        <f>'Balance N-1'!O5601</f>
        <v>0</v>
      </c>
      <c r="H5598" s="78">
        <f>'Balance N-1'!P5601</f>
        <v>0</v>
      </c>
      <c r="I5598" s="79">
        <f t="shared" si="87"/>
        <v>0</v>
      </c>
    </row>
    <row r="5599" spans="1:9" ht="15.6">
      <c r="A5599" s="85">
        <f>'Balance N-1'!I5602</f>
        <v>0</v>
      </c>
      <c r="B5599" s="75">
        <f>'Balance N-1'!J5602</f>
        <v>0</v>
      </c>
      <c r="C5599" s="78">
        <f>'Balance N-1'!K5602</f>
        <v>0</v>
      </c>
      <c r="D5599" s="78">
        <f>'Balance N-1'!L5602</f>
        <v>0</v>
      </c>
      <c r="E5599" s="78">
        <f>'Balance N-1'!M5602</f>
        <v>0</v>
      </c>
      <c r="F5599" s="78">
        <f>'Balance N-1'!N5602</f>
        <v>0</v>
      </c>
      <c r="G5599" s="78">
        <f>'Balance N-1'!O5602</f>
        <v>0</v>
      </c>
      <c r="H5599" s="78">
        <f>'Balance N-1'!P5602</f>
        <v>0</v>
      </c>
      <c r="I5599" s="79">
        <f t="shared" si="87"/>
        <v>0</v>
      </c>
    </row>
    <row r="5600" spans="1:9" ht="15.6">
      <c r="A5600" s="85">
        <f>'Balance N-1'!I5603</f>
        <v>0</v>
      </c>
      <c r="B5600" s="75">
        <f>'Balance N-1'!J5603</f>
        <v>0</v>
      </c>
      <c r="C5600" s="78">
        <f>'Balance N-1'!K5603</f>
        <v>0</v>
      </c>
      <c r="D5600" s="78">
        <f>'Balance N-1'!L5603</f>
        <v>0</v>
      </c>
      <c r="E5600" s="78">
        <f>'Balance N-1'!M5603</f>
        <v>0</v>
      </c>
      <c r="F5600" s="78">
        <f>'Balance N-1'!N5603</f>
        <v>0</v>
      </c>
      <c r="G5600" s="78">
        <f>'Balance N-1'!O5603</f>
        <v>0</v>
      </c>
      <c r="H5600" s="78">
        <f>'Balance N-1'!P5603</f>
        <v>0</v>
      </c>
      <c r="I5600" s="79">
        <f t="shared" si="87"/>
        <v>0</v>
      </c>
    </row>
    <row r="5601" spans="1:9" ht="15.6">
      <c r="A5601" s="85">
        <f>'Balance N-1'!I5604</f>
        <v>0</v>
      </c>
      <c r="B5601" s="75">
        <f>'Balance N-1'!J5604</f>
        <v>0</v>
      </c>
      <c r="C5601" s="78">
        <f>'Balance N-1'!K5604</f>
        <v>0</v>
      </c>
      <c r="D5601" s="78">
        <f>'Balance N-1'!L5604</f>
        <v>0</v>
      </c>
      <c r="E5601" s="78">
        <f>'Balance N-1'!M5604</f>
        <v>0</v>
      </c>
      <c r="F5601" s="78">
        <f>'Balance N-1'!N5604</f>
        <v>0</v>
      </c>
      <c r="G5601" s="78">
        <f>'Balance N-1'!O5604</f>
        <v>0</v>
      </c>
      <c r="H5601" s="78">
        <f>'Balance N-1'!P5604</f>
        <v>0</v>
      </c>
      <c r="I5601" s="79">
        <f t="shared" si="87"/>
        <v>0</v>
      </c>
    </row>
    <row r="5602" spans="1:9" ht="15.6">
      <c r="A5602" s="85">
        <f>'Balance N-1'!I5605</f>
        <v>0</v>
      </c>
      <c r="B5602" s="75">
        <f>'Balance N-1'!J5605</f>
        <v>0</v>
      </c>
      <c r="C5602" s="78">
        <f>'Balance N-1'!K5605</f>
        <v>0</v>
      </c>
      <c r="D5602" s="78">
        <f>'Balance N-1'!L5605</f>
        <v>0</v>
      </c>
      <c r="E5602" s="78">
        <f>'Balance N-1'!M5605</f>
        <v>0</v>
      </c>
      <c r="F5602" s="78">
        <f>'Balance N-1'!N5605</f>
        <v>0</v>
      </c>
      <c r="G5602" s="78">
        <f>'Balance N-1'!O5605</f>
        <v>0</v>
      </c>
      <c r="H5602" s="78">
        <f>'Balance N-1'!P5605</f>
        <v>0</v>
      </c>
      <c r="I5602" s="79">
        <f t="shared" si="87"/>
        <v>0</v>
      </c>
    </row>
    <row r="5603" spans="1:9" ht="15.6">
      <c r="A5603" s="85">
        <f>'Balance N-1'!I5606</f>
        <v>0</v>
      </c>
      <c r="B5603" s="75">
        <f>'Balance N-1'!J5606</f>
        <v>0</v>
      </c>
      <c r="C5603" s="78">
        <f>'Balance N-1'!K5606</f>
        <v>0</v>
      </c>
      <c r="D5603" s="78">
        <f>'Balance N-1'!L5606</f>
        <v>0</v>
      </c>
      <c r="E5603" s="78">
        <f>'Balance N-1'!M5606</f>
        <v>0</v>
      </c>
      <c r="F5603" s="78">
        <f>'Balance N-1'!N5606</f>
        <v>0</v>
      </c>
      <c r="G5603" s="78">
        <f>'Balance N-1'!O5606</f>
        <v>0</v>
      </c>
      <c r="H5603" s="78">
        <f>'Balance N-1'!P5606</f>
        <v>0</v>
      </c>
      <c r="I5603" s="79">
        <f t="shared" si="87"/>
        <v>0</v>
      </c>
    </row>
    <row r="5604" spans="1:9" ht="15.6">
      <c r="A5604" s="85">
        <f>'Balance N-1'!I5607</f>
        <v>0</v>
      </c>
      <c r="B5604" s="75">
        <f>'Balance N-1'!J5607</f>
        <v>0</v>
      </c>
      <c r="C5604" s="78">
        <f>'Balance N-1'!K5607</f>
        <v>0</v>
      </c>
      <c r="D5604" s="78">
        <f>'Balance N-1'!L5607</f>
        <v>0</v>
      </c>
      <c r="E5604" s="78">
        <f>'Balance N-1'!M5607</f>
        <v>0</v>
      </c>
      <c r="F5604" s="78">
        <f>'Balance N-1'!N5607</f>
        <v>0</v>
      </c>
      <c r="G5604" s="78">
        <f>'Balance N-1'!O5607</f>
        <v>0</v>
      </c>
      <c r="H5604" s="78">
        <f>'Balance N-1'!P5607</f>
        <v>0</v>
      </c>
      <c r="I5604" s="79">
        <f t="shared" si="87"/>
        <v>0</v>
      </c>
    </row>
    <row r="5605" spans="1:9" ht="15.6">
      <c r="A5605" s="85">
        <f>'Balance N-1'!I5608</f>
        <v>0</v>
      </c>
      <c r="B5605" s="75">
        <f>'Balance N-1'!J5608</f>
        <v>0</v>
      </c>
      <c r="C5605" s="78">
        <f>'Balance N-1'!K5608</f>
        <v>0</v>
      </c>
      <c r="D5605" s="78">
        <f>'Balance N-1'!L5608</f>
        <v>0</v>
      </c>
      <c r="E5605" s="78">
        <f>'Balance N-1'!M5608</f>
        <v>0</v>
      </c>
      <c r="F5605" s="78">
        <f>'Balance N-1'!N5608</f>
        <v>0</v>
      </c>
      <c r="G5605" s="78">
        <f>'Balance N-1'!O5608</f>
        <v>0</v>
      </c>
      <c r="H5605" s="78">
        <f>'Balance N-1'!P5608</f>
        <v>0</v>
      </c>
      <c r="I5605" s="79">
        <f t="shared" si="87"/>
        <v>0</v>
      </c>
    </row>
    <row r="5606" spans="1:9" ht="15.6">
      <c r="A5606" s="85">
        <f>'Balance N-1'!I5609</f>
        <v>0</v>
      </c>
      <c r="B5606" s="75">
        <f>'Balance N-1'!J5609</f>
        <v>0</v>
      </c>
      <c r="C5606" s="78">
        <f>'Balance N-1'!K5609</f>
        <v>0</v>
      </c>
      <c r="D5606" s="78">
        <f>'Balance N-1'!L5609</f>
        <v>0</v>
      </c>
      <c r="E5606" s="78">
        <f>'Balance N-1'!M5609</f>
        <v>0</v>
      </c>
      <c r="F5606" s="78">
        <f>'Balance N-1'!N5609</f>
        <v>0</v>
      </c>
      <c r="G5606" s="78">
        <f>'Balance N-1'!O5609</f>
        <v>0</v>
      </c>
      <c r="H5606" s="78">
        <f>'Balance N-1'!P5609</f>
        <v>0</v>
      </c>
      <c r="I5606" s="79">
        <f t="shared" si="87"/>
        <v>0</v>
      </c>
    </row>
    <row r="5607" spans="1:9" ht="15.6">
      <c r="A5607" s="85">
        <f>'Balance N-1'!I5610</f>
        <v>0</v>
      </c>
      <c r="B5607" s="75">
        <f>'Balance N-1'!J5610</f>
        <v>0</v>
      </c>
      <c r="C5607" s="78">
        <f>'Balance N-1'!K5610</f>
        <v>0</v>
      </c>
      <c r="D5607" s="78">
        <f>'Balance N-1'!L5610</f>
        <v>0</v>
      </c>
      <c r="E5607" s="78">
        <f>'Balance N-1'!M5610</f>
        <v>0</v>
      </c>
      <c r="F5607" s="78">
        <f>'Balance N-1'!N5610</f>
        <v>0</v>
      </c>
      <c r="G5607" s="78">
        <f>'Balance N-1'!O5610</f>
        <v>0</v>
      </c>
      <c r="H5607" s="78">
        <f>'Balance N-1'!P5610</f>
        <v>0</v>
      </c>
      <c r="I5607" s="79">
        <f t="shared" si="87"/>
        <v>0</v>
      </c>
    </row>
    <row r="5608" spans="1:9" ht="15.6">
      <c r="A5608" s="85">
        <f>'Balance N-1'!I5611</f>
        <v>0</v>
      </c>
      <c r="B5608" s="75">
        <f>'Balance N-1'!J5611</f>
        <v>0</v>
      </c>
      <c r="C5608" s="78">
        <f>'Balance N-1'!K5611</f>
        <v>0</v>
      </c>
      <c r="D5608" s="78">
        <f>'Balance N-1'!L5611</f>
        <v>0</v>
      </c>
      <c r="E5608" s="78">
        <f>'Balance N-1'!M5611</f>
        <v>0</v>
      </c>
      <c r="F5608" s="78">
        <f>'Balance N-1'!N5611</f>
        <v>0</v>
      </c>
      <c r="G5608" s="78">
        <f>'Balance N-1'!O5611</f>
        <v>0</v>
      </c>
      <c r="H5608" s="78">
        <f>'Balance N-1'!P5611</f>
        <v>0</v>
      </c>
      <c r="I5608" s="79">
        <f t="shared" si="87"/>
        <v>0</v>
      </c>
    </row>
    <row r="5609" spans="1:9" ht="15.6">
      <c r="A5609" s="85">
        <f>'Balance N-1'!I5612</f>
        <v>0</v>
      </c>
      <c r="B5609" s="75">
        <f>'Balance N-1'!J5612</f>
        <v>0</v>
      </c>
      <c r="C5609" s="78">
        <f>'Balance N-1'!K5612</f>
        <v>0</v>
      </c>
      <c r="D5609" s="78">
        <f>'Balance N-1'!L5612</f>
        <v>0</v>
      </c>
      <c r="E5609" s="78">
        <f>'Balance N-1'!M5612</f>
        <v>0</v>
      </c>
      <c r="F5609" s="78">
        <f>'Balance N-1'!N5612</f>
        <v>0</v>
      </c>
      <c r="G5609" s="78">
        <f>'Balance N-1'!O5612</f>
        <v>0</v>
      </c>
      <c r="H5609" s="78">
        <f>'Balance N-1'!P5612</f>
        <v>0</v>
      </c>
      <c r="I5609" s="79">
        <f t="shared" si="87"/>
        <v>0</v>
      </c>
    </row>
    <row r="5610" spans="1:9" ht="15.6">
      <c r="A5610" s="85">
        <f>'Balance N-1'!I5613</f>
        <v>0</v>
      </c>
      <c r="B5610" s="75">
        <f>'Balance N-1'!J5613</f>
        <v>0</v>
      </c>
      <c r="C5610" s="78">
        <f>'Balance N-1'!K5613</f>
        <v>0</v>
      </c>
      <c r="D5610" s="78">
        <f>'Balance N-1'!L5613</f>
        <v>0</v>
      </c>
      <c r="E5610" s="78">
        <f>'Balance N-1'!M5613</f>
        <v>0</v>
      </c>
      <c r="F5610" s="78">
        <f>'Balance N-1'!N5613</f>
        <v>0</v>
      </c>
      <c r="G5610" s="78">
        <f>'Balance N-1'!O5613</f>
        <v>0</v>
      </c>
      <c r="H5610" s="78">
        <f>'Balance N-1'!P5613</f>
        <v>0</v>
      </c>
      <c r="I5610" s="79">
        <f t="shared" si="87"/>
        <v>0</v>
      </c>
    </row>
    <row r="5611" spans="1:9" ht="15.6">
      <c r="A5611" s="85">
        <f>'Balance N-1'!I5614</f>
        <v>0</v>
      </c>
      <c r="B5611" s="75">
        <f>'Balance N-1'!J5614</f>
        <v>0</v>
      </c>
      <c r="C5611" s="78">
        <f>'Balance N-1'!K5614</f>
        <v>0</v>
      </c>
      <c r="D5611" s="78">
        <f>'Balance N-1'!L5614</f>
        <v>0</v>
      </c>
      <c r="E5611" s="78">
        <f>'Balance N-1'!M5614</f>
        <v>0</v>
      </c>
      <c r="F5611" s="78">
        <f>'Balance N-1'!N5614</f>
        <v>0</v>
      </c>
      <c r="G5611" s="78">
        <f>'Balance N-1'!O5614</f>
        <v>0</v>
      </c>
      <c r="H5611" s="78">
        <f>'Balance N-1'!P5614</f>
        <v>0</v>
      </c>
      <c r="I5611" s="79">
        <f t="shared" si="87"/>
        <v>0</v>
      </c>
    </row>
    <row r="5612" spans="1:9" ht="15.6">
      <c r="A5612" s="85">
        <f>'Balance N-1'!I5615</f>
        <v>0</v>
      </c>
      <c r="B5612" s="75">
        <f>'Balance N-1'!J5615</f>
        <v>0</v>
      </c>
      <c r="C5612" s="78">
        <f>'Balance N-1'!K5615</f>
        <v>0</v>
      </c>
      <c r="D5612" s="78">
        <f>'Balance N-1'!L5615</f>
        <v>0</v>
      </c>
      <c r="E5612" s="78">
        <f>'Balance N-1'!M5615</f>
        <v>0</v>
      </c>
      <c r="F5612" s="78">
        <f>'Balance N-1'!N5615</f>
        <v>0</v>
      </c>
      <c r="G5612" s="78">
        <f>'Balance N-1'!O5615</f>
        <v>0</v>
      </c>
      <c r="H5612" s="78">
        <f>'Balance N-1'!P5615</f>
        <v>0</v>
      </c>
      <c r="I5612" s="79">
        <f t="shared" si="87"/>
        <v>0</v>
      </c>
    </row>
    <row r="5613" spans="1:9" ht="15.6">
      <c r="A5613" s="85">
        <f>'Balance N-1'!I5616</f>
        <v>0</v>
      </c>
      <c r="B5613" s="75">
        <f>'Balance N-1'!J5616</f>
        <v>0</v>
      </c>
      <c r="C5613" s="78">
        <f>'Balance N-1'!K5616</f>
        <v>0</v>
      </c>
      <c r="D5613" s="78">
        <f>'Balance N-1'!L5616</f>
        <v>0</v>
      </c>
      <c r="E5613" s="78">
        <f>'Balance N-1'!M5616</f>
        <v>0</v>
      </c>
      <c r="F5613" s="78">
        <f>'Balance N-1'!N5616</f>
        <v>0</v>
      </c>
      <c r="G5613" s="78">
        <f>'Balance N-1'!O5616</f>
        <v>0</v>
      </c>
      <c r="H5613" s="78">
        <f>'Balance N-1'!P5616</f>
        <v>0</v>
      </c>
      <c r="I5613" s="79">
        <f t="shared" si="87"/>
        <v>0</v>
      </c>
    </row>
    <row r="5614" spans="1:9" ht="15.6">
      <c r="A5614" s="85">
        <f>'Balance N-1'!I5617</f>
        <v>0</v>
      </c>
      <c r="B5614" s="75">
        <f>'Balance N-1'!J5617</f>
        <v>0</v>
      </c>
      <c r="C5614" s="78">
        <f>'Balance N-1'!K5617</f>
        <v>0</v>
      </c>
      <c r="D5614" s="78">
        <f>'Balance N-1'!L5617</f>
        <v>0</v>
      </c>
      <c r="E5614" s="78">
        <f>'Balance N-1'!M5617</f>
        <v>0</v>
      </c>
      <c r="F5614" s="78">
        <f>'Balance N-1'!N5617</f>
        <v>0</v>
      </c>
      <c r="G5614" s="78">
        <f>'Balance N-1'!O5617</f>
        <v>0</v>
      </c>
      <c r="H5614" s="78">
        <f>'Balance N-1'!P5617</f>
        <v>0</v>
      </c>
      <c r="I5614" s="79">
        <f t="shared" si="87"/>
        <v>0</v>
      </c>
    </row>
    <row r="5615" spans="1:9" ht="15.6">
      <c r="A5615" s="85">
        <f>'Balance N-1'!I5618</f>
        <v>0</v>
      </c>
      <c r="B5615" s="75">
        <f>'Balance N-1'!J5618</f>
        <v>0</v>
      </c>
      <c r="C5615" s="78">
        <f>'Balance N-1'!K5618</f>
        <v>0</v>
      </c>
      <c r="D5615" s="78">
        <f>'Balance N-1'!L5618</f>
        <v>0</v>
      </c>
      <c r="E5615" s="78">
        <f>'Balance N-1'!M5618</f>
        <v>0</v>
      </c>
      <c r="F5615" s="78">
        <f>'Balance N-1'!N5618</f>
        <v>0</v>
      </c>
      <c r="G5615" s="78">
        <f>'Balance N-1'!O5618</f>
        <v>0</v>
      </c>
      <c r="H5615" s="78">
        <f>'Balance N-1'!P5618</f>
        <v>0</v>
      </c>
      <c r="I5615" s="79">
        <f t="shared" si="87"/>
        <v>0</v>
      </c>
    </row>
    <row r="5616" spans="1:9" ht="15.6">
      <c r="A5616" s="85">
        <f>'Balance N-1'!I5619</f>
        <v>0</v>
      </c>
      <c r="B5616" s="75">
        <f>'Balance N-1'!J5619</f>
        <v>0</v>
      </c>
      <c r="C5616" s="78">
        <f>'Balance N-1'!K5619</f>
        <v>0</v>
      </c>
      <c r="D5616" s="78">
        <f>'Balance N-1'!L5619</f>
        <v>0</v>
      </c>
      <c r="E5616" s="78">
        <f>'Balance N-1'!M5619</f>
        <v>0</v>
      </c>
      <c r="F5616" s="78">
        <f>'Balance N-1'!N5619</f>
        <v>0</v>
      </c>
      <c r="G5616" s="78">
        <f>'Balance N-1'!O5619</f>
        <v>0</v>
      </c>
      <c r="H5616" s="78">
        <f>'Balance N-1'!P5619</f>
        <v>0</v>
      </c>
      <c r="I5616" s="79">
        <f t="shared" si="87"/>
        <v>0</v>
      </c>
    </row>
    <row r="5617" spans="1:9" ht="15.6">
      <c r="A5617" s="85">
        <f>'Balance N-1'!I5620</f>
        <v>0</v>
      </c>
      <c r="B5617" s="75">
        <f>'Balance N-1'!J5620</f>
        <v>0</v>
      </c>
      <c r="C5617" s="78">
        <f>'Balance N-1'!K5620</f>
        <v>0</v>
      </c>
      <c r="D5617" s="78">
        <f>'Balance N-1'!L5620</f>
        <v>0</v>
      </c>
      <c r="E5617" s="78">
        <f>'Balance N-1'!M5620</f>
        <v>0</v>
      </c>
      <c r="F5617" s="78">
        <f>'Balance N-1'!N5620</f>
        <v>0</v>
      </c>
      <c r="G5617" s="78">
        <f>'Balance N-1'!O5620</f>
        <v>0</v>
      </c>
      <c r="H5617" s="78">
        <f>'Balance N-1'!P5620</f>
        <v>0</v>
      </c>
      <c r="I5617" s="79">
        <f t="shared" si="87"/>
        <v>0</v>
      </c>
    </row>
    <row r="5618" spans="1:9" ht="15.6">
      <c r="A5618" s="85">
        <f>'Balance N-1'!I5621</f>
        <v>0</v>
      </c>
      <c r="B5618" s="75">
        <f>'Balance N-1'!J5621</f>
        <v>0</v>
      </c>
      <c r="C5618" s="78">
        <f>'Balance N-1'!K5621</f>
        <v>0</v>
      </c>
      <c r="D5618" s="78">
        <f>'Balance N-1'!L5621</f>
        <v>0</v>
      </c>
      <c r="E5618" s="78">
        <f>'Balance N-1'!M5621</f>
        <v>0</v>
      </c>
      <c r="F5618" s="78">
        <f>'Balance N-1'!N5621</f>
        <v>0</v>
      </c>
      <c r="G5618" s="78">
        <f>'Balance N-1'!O5621</f>
        <v>0</v>
      </c>
      <c r="H5618" s="78">
        <f>'Balance N-1'!P5621</f>
        <v>0</v>
      </c>
      <c r="I5618" s="79">
        <f t="shared" si="87"/>
        <v>0</v>
      </c>
    </row>
    <row r="5619" spans="1:9" ht="15.6">
      <c r="A5619" s="85">
        <f>'Balance N-1'!I5622</f>
        <v>0</v>
      </c>
      <c r="B5619" s="75">
        <f>'Balance N-1'!J5622</f>
        <v>0</v>
      </c>
      <c r="C5619" s="78">
        <f>'Balance N-1'!K5622</f>
        <v>0</v>
      </c>
      <c r="D5619" s="78">
        <f>'Balance N-1'!L5622</f>
        <v>0</v>
      </c>
      <c r="E5619" s="78">
        <f>'Balance N-1'!M5622</f>
        <v>0</v>
      </c>
      <c r="F5619" s="78">
        <f>'Balance N-1'!N5622</f>
        <v>0</v>
      </c>
      <c r="G5619" s="78">
        <f>'Balance N-1'!O5622</f>
        <v>0</v>
      </c>
      <c r="H5619" s="78">
        <f>'Balance N-1'!P5622</f>
        <v>0</v>
      </c>
      <c r="I5619" s="79">
        <f t="shared" si="87"/>
        <v>0</v>
      </c>
    </row>
    <row r="5620" spans="1:9" ht="15.6">
      <c r="A5620" s="85">
        <f>'Balance N-1'!I5623</f>
        <v>0</v>
      </c>
      <c r="B5620" s="75">
        <f>'Balance N-1'!J5623</f>
        <v>0</v>
      </c>
      <c r="C5620" s="78">
        <f>'Balance N-1'!K5623</f>
        <v>0</v>
      </c>
      <c r="D5620" s="78">
        <f>'Balance N-1'!L5623</f>
        <v>0</v>
      </c>
      <c r="E5620" s="78">
        <f>'Balance N-1'!M5623</f>
        <v>0</v>
      </c>
      <c r="F5620" s="78">
        <f>'Balance N-1'!N5623</f>
        <v>0</v>
      </c>
      <c r="G5620" s="78">
        <f>'Balance N-1'!O5623</f>
        <v>0</v>
      </c>
      <c r="H5620" s="78">
        <f>'Balance N-1'!P5623</f>
        <v>0</v>
      </c>
      <c r="I5620" s="79">
        <f t="shared" si="87"/>
        <v>0</v>
      </c>
    </row>
    <row r="5621" spans="1:9" ht="15.6">
      <c r="A5621" s="85">
        <f>'Balance N-1'!I5624</f>
        <v>0</v>
      </c>
      <c r="B5621" s="75">
        <f>'Balance N-1'!J5624</f>
        <v>0</v>
      </c>
      <c r="C5621" s="78">
        <f>'Balance N-1'!K5624</f>
        <v>0</v>
      </c>
      <c r="D5621" s="78">
        <f>'Balance N-1'!L5624</f>
        <v>0</v>
      </c>
      <c r="E5621" s="78">
        <f>'Balance N-1'!M5624</f>
        <v>0</v>
      </c>
      <c r="F5621" s="78">
        <f>'Balance N-1'!N5624</f>
        <v>0</v>
      </c>
      <c r="G5621" s="78">
        <f>'Balance N-1'!O5624</f>
        <v>0</v>
      </c>
      <c r="H5621" s="78">
        <f>'Balance N-1'!P5624</f>
        <v>0</v>
      </c>
      <c r="I5621" s="79">
        <f t="shared" si="87"/>
        <v>0</v>
      </c>
    </row>
    <row r="5622" spans="1:9" ht="15.6">
      <c r="A5622" s="85">
        <f>'Balance N-1'!I5625</f>
        <v>0</v>
      </c>
      <c r="B5622" s="75">
        <f>'Balance N-1'!J5625</f>
        <v>0</v>
      </c>
      <c r="C5622" s="78">
        <f>'Balance N-1'!K5625</f>
        <v>0</v>
      </c>
      <c r="D5622" s="78">
        <f>'Balance N-1'!L5625</f>
        <v>0</v>
      </c>
      <c r="E5622" s="78">
        <f>'Balance N-1'!M5625</f>
        <v>0</v>
      </c>
      <c r="F5622" s="78">
        <f>'Balance N-1'!N5625</f>
        <v>0</v>
      </c>
      <c r="G5622" s="78">
        <f>'Balance N-1'!O5625</f>
        <v>0</v>
      </c>
      <c r="H5622" s="78">
        <f>'Balance N-1'!P5625</f>
        <v>0</v>
      </c>
      <c r="I5622" s="79">
        <f t="shared" si="87"/>
        <v>0</v>
      </c>
    </row>
    <row r="5623" spans="1:9" ht="15.6">
      <c r="A5623" s="85">
        <f>'Balance N-1'!I5626</f>
        <v>0</v>
      </c>
      <c r="B5623" s="75">
        <f>'Balance N-1'!J5626</f>
        <v>0</v>
      </c>
      <c r="C5623" s="78">
        <f>'Balance N-1'!K5626</f>
        <v>0</v>
      </c>
      <c r="D5623" s="78">
        <f>'Balance N-1'!L5626</f>
        <v>0</v>
      </c>
      <c r="E5623" s="78">
        <f>'Balance N-1'!M5626</f>
        <v>0</v>
      </c>
      <c r="F5623" s="78">
        <f>'Balance N-1'!N5626</f>
        <v>0</v>
      </c>
      <c r="G5623" s="78">
        <f>'Balance N-1'!O5626</f>
        <v>0</v>
      </c>
      <c r="H5623" s="78">
        <f>'Balance N-1'!P5626</f>
        <v>0</v>
      </c>
      <c r="I5623" s="79">
        <f t="shared" si="87"/>
        <v>0</v>
      </c>
    </row>
    <row r="5624" spans="1:9" ht="15.6">
      <c r="A5624" s="85">
        <f>'Balance N-1'!I5627</f>
        <v>0</v>
      </c>
      <c r="B5624" s="75">
        <f>'Balance N-1'!J5627</f>
        <v>0</v>
      </c>
      <c r="C5624" s="78">
        <f>'Balance N-1'!K5627</f>
        <v>0</v>
      </c>
      <c r="D5624" s="78">
        <f>'Balance N-1'!L5627</f>
        <v>0</v>
      </c>
      <c r="E5624" s="78">
        <f>'Balance N-1'!M5627</f>
        <v>0</v>
      </c>
      <c r="F5624" s="78">
        <f>'Balance N-1'!N5627</f>
        <v>0</v>
      </c>
      <c r="G5624" s="78">
        <f>'Balance N-1'!O5627</f>
        <v>0</v>
      </c>
      <c r="H5624" s="78">
        <f>'Balance N-1'!P5627</f>
        <v>0</v>
      </c>
      <c r="I5624" s="79">
        <f t="shared" si="87"/>
        <v>0</v>
      </c>
    </row>
    <row r="5625" spans="1:9" ht="15.6">
      <c r="A5625" s="85">
        <f>'Balance N-1'!I5628</f>
        <v>0</v>
      </c>
      <c r="B5625" s="75">
        <f>'Balance N-1'!J5628</f>
        <v>0</v>
      </c>
      <c r="C5625" s="78">
        <f>'Balance N-1'!K5628</f>
        <v>0</v>
      </c>
      <c r="D5625" s="78">
        <f>'Balance N-1'!L5628</f>
        <v>0</v>
      </c>
      <c r="E5625" s="78">
        <f>'Balance N-1'!M5628</f>
        <v>0</v>
      </c>
      <c r="F5625" s="78">
        <f>'Balance N-1'!N5628</f>
        <v>0</v>
      </c>
      <c r="G5625" s="78">
        <f>'Balance N-1'!O5628</f>
        <v>0</v>
      </c>
      <c r="H5625" s="78">
        <f>'Balance N-1'!P5628</f>
        <v>0</v>
      </c>
      <c r="I5625" s="79">
        <f t="shared" si="87"/>
        <v>0</v>
      </c>
    </row>
    <row r="5626" spans="1:9" ht="15.6">
      <c r="A5626" s="85">
        <f>'Balance N-1'!I5629</f>
        <v>0</v>
      </c>
      <c r="B5626" s="75">
        <f>'Balance N-1'!J5629</f>
        <v>0</v>
      </c>
      <c r="C5626" s="78">
        <f>'Balance N-1'!K5629</f>
        <v>0</v>
      </c>
      <c r="D5626" s="78">
        <f>'Balance N-1'!L5629</f>
        <v>0</v>
      </c>
      <c r="E5626" s="78">
        <f>'Balance N-1'!M5629</f>
        <v>0</v>
      </c>
      <c r="F5626" s="78">
        <f>'Balance N-1'!N5629</f>
        <v>0</v>
      </c>
      <c r="G5626" s="78">
        <f>'Balance N-1'!O5629</f>
        <v>0</v>
      </c>
      <c r="H5626" s="78">
        <f>'Balance N-1'!P5629</f>
        <v>0</v>
      </c>
      <c r="I5626" s="79">
        <f t="shared" si="87"/>
        <v>0</v>
      </c>
    </row>
    <row r="5627" spans="1:9" ht="15.6">
      <c r="A5627" s="85">
        <f>'Balance N-1'!I5630</f>
        <v>0</v>
      </c>
      <c r="B5627" s="75">
        <f>'Balance N-1'!J5630</f>
        <v>0</v>
      </c>
      <c r="C5627" s="78">
        <f>'Balance N-1'!K5630</f>
        <v>0</v>
      </c>
      <c r="D5627" s="78">
        <f>'Balance N-1'!L5630</f>
        <v>0</v>
      </c>
      <c r="E5627" s="78">
        <f>'Balance N-1'!M5630</f>
        <v>0</v>
      </c>
      <c r="F5627" s="78">
        <f>'Balance N-1'!N5630</f>
        <v>0</v>
      </c>
      <c r="G5627" s="78">
        <f>'Balance N-1'!O5630</f>
        <v>0</v>
      </c>
      <c r="H5627" s="78">
        <f>'Balance N-1'!P5630</f>
        <v>0</v>
      </c>
      <c r="I5627" s="79">
        <f t="shared" si="87"/>
        <v>0</v>
      </c>
    </row>
    <row r="5628" spans="1:9" ht="15.6">
      <c r="A5628" s="85">
        <f>'Balance N-1'!I5631</f>
        <v>0</v>
      </c>
      <c r="B5628" s="75">
        <f>'Balance N-1'!J5631</f>
        <v>0</v>
      </c>
      <c r="C5628" s="78">
        <f>'Balance N-1'!K5631</f>
        <v>0</v>
      </c>
      <c r="D5628" s="78">
        <f>'Balance N-1'!L5631</f>
        <v>0</v>
      </c>
      <c r="E5628" s="78">
        <f>'Balance N-1'!M5631</f>
        <v>0</v>
      </c>
      <c r="F5628" s="78">
        <f>'Balance N-1'!N5631</f>
        <v>0</v>
      </c>
      <c r="G5628" s="78">
        <f>'Balance N-1'!O5631</f>
        <v>0</v>
      </c>
      <c r="H5628" s="78">
        <f>'Balance N-1'!P5631</f>
        <v>0</v>
      </c>
      <c r="I5628" s="79">
        <f t="shared" si="87"/>
        <v>0</v>
      </c>
    </row>
    <row r="5629" spans="1:9" ht="15.6">
      <c r="A5629" s="85">
        <f>'Balance N-1'!I5632</f>
        <v>0</v>
      </c>
      <c r="B5629" s="75">
        <f>'Balance N-1'!J5632</f>
        <v>0</v>
      </c>
      <c r="C5629" s="78">
        <f>'Balance N-1'!K5632</f>
        <v>0</v>
      </c>
      <c r="D5629" s="78">
        <f>'Balance N-1'!L5632</f>
        <v>0</v>
      </c>
      <c r="E5629" s="78">
        <f>'Balance N-1'!M5632</f>
        <v>0</v>
      </c>
      <c r="F5629" s="78">
        <f>'Balance N-1'!N5632</f>
        <v>0</v>
      </c>
      <c r="G5629" s="78">
        <f>'Balance N-1'!O5632</f>
        <v>0</v>
      </c>
      <c r="H5629" s="78">
        <f>'Balance N-1'!P5632</f>
        <v>0</v>
      </c>
      <c r="I5629" s="79">
        <f t="shared" si="87"/>
        <v>0</v>
      </c>
    </row>
    <row r="5630" spans="1:9" ht="15.6">
      <c r="A5630" s="85">
        <f>'Balance N-1'!I5633</f>
        <v>0</v>
      </c>
      <c r="B5630" s="75">
        <f>'Balance N-1'!J5633</f>
        <v>0</v>
      </c>
      <c r="C5630" s="78">
        <f>'Balance N-1'!K5633</f>
        <v>0</v>
      </c>
      <c r="D5630" s="78">
        <f>'Balance N-1'!L5633</f>
        <v>0</v>
      </c>
      <c r="E5630" s="78">
        <f>'Balance N-1'!M5633</f>
        <v>0</v>
      </c>
      <c r="F5630" s="78">
        <f>'Balance N-1'!N5633</f>
        <v>0</v>
      </c>
      <c r="G5630" s="78">
        <f>'Balance N-1'!O5633</f>
        <v>0</v>
      </c>
      <c r="H5630" s="78">
        <f>'Balance N-1'!P5633</f>
        <v>0</v>
      </c>
      <c r="I5630" s="79">
        <f t="shared" si="87"/>
        <v>0</v>
      </c>
    </row>
    <row r="5631" spans="1:9" ht="15.6">
      <c r="A5631" s="85">
        <f>'Balance N-1'!I5634</f>
        <v>0</v>
      </c>
      <c r="B5631" s="75">
        <f>'Balance N-1'!J5634</f>
        <v>0</v>
      </c>
      <c r="C5631" s="78">
        <f>'Balance N-1'!K5634</f>
        <v>0</v>
      </c>
      <c r="D5631" s="78">
        <f>'Balance N-1'!L5634</f>
        <v>0</v>
      </c>
      <c r="E5631" s="78">
        <f>'Balance N-1'!M5634</f>
        <v>0</v>
      </c>
      <c r="F5631" s="78">
        <f>'Balance N-1'!N5634</f>
        <v>0</v>
      </c>
      <c r="G5631" s="78">
        <f>'Balance N-1'!O5634</f>
        <v>0</v>
      </c>
      <c r="H5631" s="78">
        <f>'Balance N-1'!P5634</f>
        <v>0</v>
      </c>
      <c r="I5631" s="79">
        <f t="shared" si="87"/>
        <v>0</v>
      </c>
    </row>
    <row r="5632" spans="1:9" ht="15.6">
      <c r="A5632" s="85">
        <f>'Balance N-1'!I5635</f>
        <v>0</v>
      </c>
      <c r="B5632" s="75">
        <f>'Balance N-1'!J5635</f>
        <v>0</v>
      </c>
      <c r="C5632" s="78">
        <f>'Balance N-1'!K5635</f>
        <v>0</v>
      </c>
      <c r="D5632" s="78">
        <f>'Balance N-1'!L5635</f>
        <v>0</v>
      </c>
      <c r="E5632" s="78">
        <f>'Balance N-1'!M5635</f>
        <v>0</v>
      </c>
      <c r="F5632" s="78">
        <f>'Balance N-1'!N5635</f>
        <v>0</v>
      </c>
      <c r="G5632" s="78">
        <f>'Balance N-1'!O5635</f>
        <v>0</v>
      </c>
      <c r="H5632" s="78">
        <f>'Balance N-1'!P5635</f>
        <v>0</v>
      </c>
      <c r="I5632" s="79">
        <f t="shared" si="87"/>
        <v>0</v>
      </c>
    </row>
    <row r="5633" spans="1:9" ht="15.6">
      <c r="A5633" s="85">
        <f>'Balance N-1'!I5636</f>
        <v>0</v>
      </c>
      <c r="B5633" s="75">
        <f>'Balance N-1'!J5636</f>
        <v>0</v>
      </c>
      <c r="C5633" s="78">
        <f>'Balance N-1'!K5636</f>
        <v>0</v>
      </c>
      <c r="D5633" s="78">
        <f>'Balance N-1'!L5636</f>
        <v>0</v>
      </c>
      <c r="E5633" s="78">
        <f>'Balance N-1'!M5636</f>
        <v>0</v>
      </c>
      <c r="F5633" s="78">
        <f>'Balance N-1'!N5636</f>
        <v>0</v>
      </c>
      <c r="G5633" s="78">
        <f>'Balance N-1'!O5636</f>
        <v>0</v>
      </c>
      <c r="H5633" s="78">
        <f>'Balance N-1'!P5636</f>
        <v>0</v>
      </c>
      <c r="I5633" s="79">
        <f t="shared" si="87"/>
        <v>0</v>
      </c>
    </row>
    <row r="5634" spans="1:9" ht="15.6">
      <c r="A5634" s="85">
        <f>'Balance N-1'!I5637</f>
        <v>0</v>
      </c>
      <c r="B5634" s="75">
        <f>'Balance N-1'!J5637</f>
        <v>0</v>
      </c>
      <c r="C5634" s="78">
        <f>'Balance N-1'!K5637</f>
        <v>0</v>
      </c>
      <c r="D5634" s="78">
        <f>'Balance N-1'!L5637</f>
        <v>0</v>
      </c>
      <c r="E5634" s="78">
        <f>'Balance N-1'!M5637</f>
        <v>0</v>
      </c>
      <c r="F5634" s="78">
        <f>'Balance N-1'!N5637</f>
        <v>0</v>
      </c>
      <c r="G5634" s="78">
        <f>'Balance N-1'!O5637</f>
        <v>0</v>
      </c>
      <c r="H5634" s="78">
        <f>'Balance N-1'!P5637</f>
        <v>0</v>
      </c>
      <c r="I5634" s="79">
        <f t="shared" si="87"/>
        <v>0</v>
      </c>
    </row>
    <row r="5635" spans="1:9" ht="15.6">
      <c r="A5635" s="85">
        <f>'Balance N-1'!I5638</f>
        <v>0</v>
      </c>
      <c r="B5635" s="75">
        <f>'Balance N-1'!J5638</f>
        <v>0</v>
      </c>
      <c r="C5635" s="78">
        <f>'Balance N-1'!K5638</f>
        <v>0</v>
      </c>
      <c r="D5635" s="78">
        <f>'Balance N-1'!L5638</f>
        <v>0</v>
      </c>
      <c r="E5635" s="78">
        <f>'Balance N-1'!M5638</f>
        <v>0</v>
      </c>
      <c r="F5635" s="78">
        <f>'Balance N-1'!N5638</f>
        <v>0</v>
      </c>
      <c r="G5635" s="78">
        <f>'Balance N-1'!O5638</f>
        <v>0</v>
      </c>
      <c r="H5635" s="78">
        <f>'Balance N-1'!P5638</f>
        <v>0</v>
      </c>
      <c r="I5635" s="79">
        <f t="shared" ref="I5635:I5698" si="88">(C5635-D5635)+(E5635-F5635)-(G5635-H5635)</f>
        <v>0</v>
      </c>
    </row>
    <row r="5636" spans="1:9" ht="15.6">
      <c r="A5636" s="85">
        <f>'Balance N-1'!I5639</f>
        <v>0</v>
      </c>
      <c r="B5636" s="75">
        <f>'Balance N-1'!J5639</f>
        <v>0</v>
      </c>
      <c r="C5636" s="78">
        <f>'Balance N-1'!K5639</f>
        <v>0</v>
      </c>
      <c r="D5636" s="78">
        <f>'Balance N-1'!L5639</f>
        <v>0</v>
      </c>
      <c r="E5636" s="78">
        <f>'Balance N-1'!M5639</f>
        <v>0</v>
      </c>
      <c r="F5636" s="78">
        <f>'Balance N-1'!N5639</f>
        <v>0</v>
      </c>
      <c r="G5636" s="78">
        <f>'Balance N-1'!O5639</f>
        <v>0</v>
      </c>
      <c r="H5636" s="78">
        <f>'Balance N-1'!P5639</f>
        <v>0</v>
      </c>
      <c r="I5636" s="79">
        <f t="shared" si="88"/>
        <v>0</v>
      </c>
    </row>
    <row r="5637" spans="1:9" ht="15.6">
      <c r="A5637" s="85">
        <f>'Balance N-1'!I5640</f>
        <v>0</v>
      </c>
      <c r="B5637" s="75">
        <f>'Balance N-1'!J5640</f>
        <v>0</v>
      </c>
      <c r="C5637" s="78">
        <f>'Balance N-1'!K5640</f>
        <v>0</v>
      </c>
      <c r="D5637" s="78">
        <f>'Balance N-1'!L5640</f>
        <v>0</v>
      </c>
      <c r="E5637" s="78">
        <f>'Balance N-1'!M5640</f>
        <v>0</v>
      </c>
      <c r="F5637" s="78">
        <f>'Balance N-1'!N5640</f>
        <v>0</v>
      </c>
      <c r="G5637" s="78">
        <f>'Balance N-1'!O5640</f>
        <v>0</v>
      </c>
      <c r="H5637" s="78">
        <f>'Balance N-1'!P5640</f>
        <v>0</v>
      </c>
      <c r="I5637" s="79">
        <f t="shared" si="88"/>
        <v>0</v>
      </c>
    </row>
    <row r="5638" spans="1:9" ht="15.6">
      <c r="A5638" s="85">
        <f>'Balance N-1'!I5641</f>
        <v>0</v>
      </c>
      <c r="B5638" s="75">
        <f>'Balance N-1'!J5641</f>
        <v>0</v>
      </c>
      <c r="C5638" s="78">
        <f>'Balance N-1'!K5641</f>
        <v>0</v>
      </c>
      <c r="D5638" s="78">
        <f>'Balance N-1'!L5641</f>
        <v>0</v>
      </c>
      <c r="E5638" s="78">
        <f>'Balance N-1'!M5641</f>
        <v>0</v>
      </c>
      <c r="F5638" s="78">
        <f>'Balance N-1'!N5641</f>
        <v>0</v>
      </c>
      <c r="G5638" s="78">
        <f>'Balance N-1'!O5641</f>
        <v>0</v>
      </c>
      <c r="H5638" s="78">
        <f>'Balance N-1'!P5641</f>
        <v>0</v>
      </c>
      <c r="I5638" s="79">
        <f t="shared" si="88"/>
        <v>0</v>
      </c>
    </row>
    <row r="5639" spans="1:9" ht="15.6">
      <c r="A5639" s="85">
        <f>'Balance N-1'!I5642</f>
        <v>0</v>
      </c>
      <c r="B5639" s="75">
        <f>'Balance N-1'!J5642</f>
        <v>0</v>
      </c>
      <c r="C5639" s="78">
        <f>'Balance N-1'!K5642</f>
        <v>0</v>
      </c>
      <c r="D5639" s="78">
        <f>'Balance N-1'!L5642</f>
        <v>0</v>
      </c>
      <c r="E5639" s="78">
        <f>'Balance N-1'!M5642</f>
        <v>0</v>
      </c>
      <c r="F5639" s="78">
        <f>'Balance N-1'!N5642</f>
        <v>0</v>
      </c>
      <c r="G5639" s="78">
        <f>'Balance N-1'!O5642</f>
        <v>0</v>
      </c>
      <c r="H5639" s="78">
        <f>'Balance N-1'!P5642</f>
        <v>0</v>
      </c>
      <c r="I5639" s="79">
        <f t="shared" si="88"/>
        <v>0</v>
      </c>
    </row>
    <row r="5640" spans="1:9" ht="15.6">
      <c r="A5640" s="85">
        <f>'Balance N-1'!I5643</f>
        <v>0</v>
      </c>
      <c r="B5640" s="75">
        <f>'Balance N-1'!J5643</f>
        <v>0</v>
      </c>
      <c r="C5640" s="78">
        <f>'Balance N-1'!K5643</f>
        <v>0</v>
      </c>
      <c r="D5640" s="78">
        <f>'Balance N-1'!L5643</f>
        <v>0</v>
      </c>
      <c r="E5640" s="78">
        <f>'Balance N-1'!M5643</f>
        <v>0</v>
      </c>
      <c r="F5640" s="78">
        <f>'Balance N-1'!N5643</f>
        <v>0</v>
      </c>
      <c r="G5640" s="78">
        <f>'Balance N-1'!O5643</f>
        <v>0</v>
      </c>
      <c r="H5640" s="78">
        <f>'Balance N-1'!P5643</f>
        <v>0</v>
      </c>
      <c r="I5640" s="79">
        <f t="shared" si="88"/>
        <v>0</v>
      </c>
    </row>
    <row r="5641" spans="1:9" ht="15.6">
      <c r="A5641" s="85">
        <f>'Balance N-1'!I5644</f>
        <v>0</v>
      </c>
      <c r="B5641" s="75">
        <f>'Balance N-1'!J5644</f>
        <v>0</v>
      </c>
      <c r="C5641" s="78">
        <f>'Balance N-1'!K5644</f>
        <v>0</v>
      </c>
      <c r="D5641" s="78">
        <f>'Balance N-1'!L5644</f>
        <v>0</v>
      </c>
      <c r="E5641" s="78">
        <f>'Balance N-1'!M5644</f>
        <v>0</v>
      </c>
      <c r="F5641" s="78">
        <f>'Balance N-1'!N5644</f>
        <v>0</v>
      </c>
      <c r="G5641" s="78">
        <f>'Balance N-1'!O5644</f>
        <v>0</v>
      </c>
      <c r="H5641" s="78">
        <f>'Balance N-1'!P5644</f>
        <v>0</v>
      </c>
      <c r="I5641" s="79">
        <f t="shared" si="88"/>
        <v>0</v>
      </c>
    </row>
    <row r="5642" spans="1:9" ht="15.6">
      <c r="A5642" s="85">
        <f>'Balance N-1'!I5645</f>
        <v>0</v>
      </c>
      <c r="B5642" s="75">
        <f>'Balance N-1'!J5645</f>
        <v>0</v>
      </c>
      <c r="C5642" s="78">
        <f>'Balance N-1'!K5645</f>
        <v>0</v>
      </c>
      <c r="D5642" s="78">
        <f>'Balance N-1'!L5645</f>
        <v>0</v>
      </c>
      <c r="E5642" s="78">
        <f>'Balance N-1'!M5645</f>
        <v>0</v>
      </c>
      <c r="F5642" s="78">
        <f>'Balance N-1'!N5645</f>
        <v>0</v>
      </c>
      <c r="G5642" s="78">
        <f>'Balance N-1'!O5645</f>
        <v>0</v>
      </c>
      <c r="H5642" s="78">
        <f>'Balance N-1'!P5645</f>
        <v>0</v>
      </c>
      <c r="I5642" s="79">
        <f t="shared" si="88"/>
        <v>0</v>
      </c>
    </row>
    <row r="5643" spans="1:9" ht="15.6">
      <c r="A5643" s="85">
        <f>'Balance N-1'!I5646</f>
        <v>0</v>
      </c>
      <c r="B5643" s="75">
        <f>'Balance N-1'!J5646</f>
        <v>0</v>
      </c>
      <c r="C5643" s="78">
        <f>'Balance N-1'!K5646</f>
        <v>0</v>
      </c>
      <c r="D5643" s="78">
        <f>'Balance N-1'!L5646</f>
        <v>0</v>
      </c>
      <c r="E5643" s="78">
        <f>'Balance N-1'!M5646</f>
        <v>0</v>
      </c>
      <c r="F5643" s="78">
        <f>'Balance N-1'!N5646</f>
        <v>0</v>
      </c>
      <c r="G5643" s="78">
        <f>'Balance N-1'!O5646</f>
        <v>0</v>
      </c>
      <c r="H5643" s="78">
        <f>'Balance N-1'!P5646</f>
        <v>0</v>
      </c>
      <c r="I5643" s="79">
        <f t="shared" si="88"/>
        <v>0</v>
      </c>
    </row>
    <row r="5644" spans="1:9" ht="15.6">
      <c r="A5644" s="85">
        <f>'Balance N-1'!I5647</f>
        <v>0</v>
      </c>
      <c r="B5644" s="75">
        <f>'Balance N-1'!J5647</f>
        <v>0</v>
      </c>
      <c r="C5644" s="78">
        <f>'Balance N-1'!K5647</f>
        <v>0</v>
      </c>
      <c r="D5644" s="78">
        <f>'Balance N-1'!L5647</f>
        <v>0</v>
      </c>
      <c r="E5644" s="78">
        <f>'Balance N-1'!M5647</f>
        <v>0</v>
      </c>
      <c r="F5644" s="78">
        <f>'Balance N-1'!N5647</f>
        <v>0</v>
      </c>
      <c r="G5644" s="78">
        <f>'Balance N-1'!O5647</f>
        <v>0</v>
      </c>
      <c r="H5644" s="78">
        <f>'Balance N-1'!P5647</f>
        <v>0</v>
      </c>
      <c r="I5644" s="79">
        <f t="shared" si="88"/>
        <v>0</v>
      </c>
    </row>
    <row r="5645" spans="1:9" ht="15.6">
      <c r="A5645" s="85">
        <f>'Balance N-1'!I5648</f>
        <v>0</v>
      </c>
      <c r="B5645" s="75">
        <f>'Balance N-1'!J5648</f>
        <v>0</v>
      </c>
      <c r="C5645" s="78">
        <f>'Balance N-1'!K5648</f>
        <v>0</v>
      </c>
      <c r="D5645" s="78">
        <f>'Balance N-1'!L5648</f>
        <v>0</v>
      </c>
      <c r="E5645" s="78">
        <f>'Balance N-1'!M5648</f>
        <v>0</v>
      </c>
      <c r="F5645" s="78">
        <f>'Balance N-1'!N5648</f>
        <v>0</v>
      </c>
      <c r="G5645" s="78">
        <f>'Balance N-1'!O5648</f>
        <v>0</v>
      </c>
      <c r="H5645" s="78">
        <f>'Balance N-1'!P5648</f>
        <v>0</v>
      </c>
      <c r="I5645" s="79">
        <f t="shared" si="88"/>
        <v>0</v>
      </c>
    </row>
    <row r="5646" spans="1:9" ht="15.6">
      <c r="A5646" s="85">
        <f>'Balance N-1'!I5649</f>
        <v>0</v>
      </c>
      <c r="B5646" s="75">
        <f>'Balance N-1'!J5649</f>
        <v>0</v>
      </c>
      <c r="C5646" s="78">
        <f>'Balance N-1'!K5649</f>
        <v>0</v>
      </c>
      <c r="D5646" s="78">
        <f>'Balance N-1'!L5649</f>
        <v>0</v>
      </c>
      <c r="E5646" s="78">
        <f>'Balance N-1'!M5649</f>
        <v>0</v>
      </c>
      <c r="F5646" s="78">
        <f>'Balance N-1'!N5649</f>
        <v>0</v>
      </c>
      <c r="G5646" s="78">
        <f>'Balance N-1'!O5649</f>
        <v>0</v>
      </c>
      <c r="H5646" s="78">
        <f>'Balance N-1'!P5649</f>
        <v>0</v>
      </c>
      <c r="I5646" s="79">
        <f t="shared" si="88"/>
        <v>0</v>
      </c>
    </row>
    <row r="5647" spans="1:9" ht="15.6">
      <c r="A5647" s="85">
        <f>'Balance N-1'!I5650</f>
        <v>0</v>
      </c>
      <c r="B5647" s="75">
        <f>'Balance N-1'!J5650</f>
        <v>0</v>
      </c>
      <c r="C5647" s="78">
        <f>'Balance N-1'!K5650</f>
        <v>0</v>
      </c>
      <c r="D5647" s="78">
        <f>'Balance N-1'!L5650</f>
        <v>0</v>
      </c>
      <c r="E5647" s="78">
        <f>'Balance N-1'!M5650</f>
        <v>0</v>
      </c>
      <c r="F5647" s="78">
        <f>'Balance N-1'!N5650</f>
        <v>0</v>
      </c>
      <c r="G5647" s="78">
        <f>'Balance N-1'!O5650</f>
        <v>0</v>
      </c>
      <c r="H5647" s="78">
        <f>'Balance N-1'!P5650</f>
        <v>0</v>
      </c>
      <c r="I5647" s="79">
        <f t="shared" si="88"/>
        <v>0</v>
      </c>
    </row>
    <row r="5648" spans="1:9" ht="15.6">
      <c r="A5648" s="85">
        <f>'Balance N-1'!I5651</f>
        <v>0</v>
      </c>
      <c r="B5648" s="75">
        <f>'Balance N-1'!J5651</f>
        <v>0</v>
      </c>
      <c r="C5648" s="78">
        <f>'Balance N-1'!K5651</f>
        <v>0</v>
      </c>
      <c r="D5648" s="78">
        <f>'Balance N-1'!L5651</f>
        <v>0</v>
      </c>
      <c r="E5648" s="78">
        <f>'Balance N-1'!M5651</f>
        <v>0</v>
      </c>
      <c r="F5648" s="78">
        <f>'Balance N-1'!N5651</f>
        <v>0</v>
      </c>
      <c r="G5648" s="78">
        <f>'Balance N-1'!O5651</f>
        <v>0</v>
      </c>
      <c r="H5648" s="78">
        <f>'Balance N-1'!P5651</f>
        <v>0</v>
      </c>
      <c r="I5648" s="79">
        <f t="shared" si="88"/>
        <v>0</v>
      </c>
    </row>
    <row r="5649" spans="1:9" ht="15.6">
      <c r="A5649" s="85">
        <f>'Balance N-1'!I5652</f>
        <v>0</v>
      </c>
      <c r="B5649" s="75">
        <f>'Balance N-1'!J5652</f>
        <v>0</v>
      </c>
      <c r="C5649" s="78">
        <f>'Balance N-1'!K5652</f>
        <v>0</v>
      </c>
      <c r="D5649" s="78">
        <f>'Balance N-1'!L5652</f>
        <v>0</v>
      </c>
      <c r="E5649" s="78">
        <f>'Balance N-1'!M5652</f>
        <v>0</v>
      </c>
      <c r="F5649" s="78">
        <f>'Balance N-1'!N5652</f>
        <v>0</v>
      </c>
      <c r="G5649" s="78">
        <f>'Balance N-1'!O5652</f>
        <v>0</v>
      </c>
      <c r="H5649" s="78">
        <f>'Balance N-1'!P5652</f>
        <v>0</v>
      </c>
      <c r="I5649" s="79">
        <f t="shared" si="88"/>
        <v>0</v>
      </c>
    </row>
    <row r="5650" spans="1:9" ht="15.6">
      <c r="A5650" s="85">
        <f>'Balance N-1'!I5653</f>
        <v>0</v>
      </c>
      <c r="B5650" s="75">
        <f>'Balance N-1'!J5653</f>
        <v>0</v>
      </c>
      <c r="C5650" s="78">
        <f>'Balance N-1'!K5653</f>
        <v>0</v>
      </c>
      <c r="D5650" s="78">
        <f>'Balance N-1'!L5653</f>
        <v>0</v>
      </c>
      <c r="E5650" s="78">
        <f>'Balance N-1'!M5653</f>
        <v>0</v>
      </c>
      <c r="F5650" s="78">
        <f>'Balance N-1'!N5653</f>
        <v>0</v>
      </c>
      <c r="G5650" s="78">
        <f>'Balance N-1'!O5653</f>
        <v>0</v>
      </c>
      <c r="H5650" s="78">
        <f>'Balance N-1'!P5653</f>
        <v>0</v>
      </c>
      <c r="I5650" s="79">
        <f t="shared" si="88"/>
        <v>0</v>
      </c>
    </row>
    <row r="5651" spans="1:9" ht="15.6">
      <c r="A5651" s="85">
        <f>'Balance N-1'!I5654</f>
        <v>0</v>
      </c>
      <c r="B5651" s="75">
        <f>'Balance N-1'!J5654</f>
        <v>0</v>
      </c>
      <c r="C5651" s="78">
        <f>'Balance N-1'!K5654</f>
        <v>0</v>
      </c>
      <c r="D5651" s="78">
        <f>'Balance N-1'!L5654</f>
        <v>0</v>
      </c>
      <c r="E5651" s="78">
        <f>'Balance N-1'!M5654</f>
        <v>0</v>
      </c>
      <c r="F5651" s="78">
        <f>'Balance N-1'!N5654</f>
        <v>0</v>
      </c>
      <c r="G5651" s="78">
        <f>'Balance N-1'!O5654</f>
        <v>0</v>
      </c>
      <c r="H5651" s="78">
        <f>'Balance N-1'!P5654</f>
        <v>0</v>
      </c>
      <c r="I5651" s="79">
        <f t="shared" si="88"/>
        <v>0</v>
      </c>
    </row>
    <row r="5652" spans="1:9" ht="15.6">
      <c r="A5652" s="85">
        <f>'Balance N-1'!I5655</f>
        <v>0</v>
      </c>
      <c r="B5652" s="75">
        <f>'Balance N-1'!J5655</f>
        <v>0</v>
      </c>
      <c r="C5652" s="78">
        <f>'Balance N-1'!K5655</f>
        <v>0</v>
      </c>
      <c r="D5652" s="78">
        <f>'Balance N-1'!L5655</f>
        <v>0</v>
      </c>
      <c r="E5652" s="78">
        <f>'Balance N-1'!M5655</f>
        <v>0</v>
      </c>
      <c r="F5652" s="78">
        <f>'Balance N-1'!N5655</f>
        <v>0</v>
      </c>
      <c r="G5652" s="78">
        <f>'Balance N-1'!O5655</f>
        <v>0</v>
      </c>
      <c r="H5652" s="78">
        <f>'Balance N-1'!P5655</f>
        <v>0</v>
      </c>
      <c r="I5652" s="79">
        <f t="shared" si="88"/>
        <v>0</v>
      </c>
    </row>
    <row r="5653" spans="1:9" ht="15.6">
      <c r="A5653" s="85">
        <f>'Balance N-1'!I5656</f>
        <v>0</v>
      </c>
      <c r="B5653" s="75">
        <f>'Balance N-1'!J5656</f>
        <v>0</v>
      </c>
      <c r="C5653" s="78">
        <f>'Balance N-1'!K5656</f>
        <v>0</v>
      </c>
      <c r="D5653" s="78">
        <f>'Balance N-1'!L5656</f>
        <v>0</v>
      </c>
      <c r="E5653" s="78">
        <f>'Balance N-1'!M5656</f>
        <v>0</v>
      </c>
      <c r="F5653" s="78">
        <f>'Balance N-1'!N5656</f>
        <v>0</v>
      </c>
      <c r="G5653" s="78">
        <f>'Balance N-1'!O5656</f>
        <v>0</v>
      </c>
      <c r="H5653" s="78">
        <f>'Balance N-1'!P5656</f>
        <v>0</v>
      </c>
      <c r="I5653" s="79">
        <f t="shared" si="88"/>
        <v>0</v>
      </c>
    </row>
    <row r="5654" spans="1:9" ht="15.6">
      <c r="A5654" s="85">
        <f>'Balance N-1'!I5657</f>
        <v>0</v>
      </c>
      <c r="B5654" s="75">
        <f>'Balance N-1'!J5657</f>
        <v>0</v>
      </c>
      <c r="C5654" s="78">
        <f>'Balance N-1'!K5657</f>
        <v>0</v>
      </c>
      <c r="D5654" s="78">
        <f>'Balance N-1'!L5657</f>
        <v>0</v>
      </c>
      <c r="E5654" s="78">
        <f>'Balance N-1'!M5657</f>
        <v>0</v>
      </c>
      <c r="F5654" s="78">
        <f>'Balance N-1'!N5657</f>
        <v>0</v>
      </c>
      <c r="G5654" s="78">
        <f>'Balance N-1'!O5657</f>
        <v>0</v>
      </c>
      <c r="H5654" s="78">
        <f>'Balance N-1'!P5657</f>
        <v>0</v>
      </c>
      <c r="I5654" s="79">
        <f t="shared" si="88"/>
        <v>0</v>
      </c>
    </row>
    <row r="5655" spans="1:9" ht="15.6">
      <c r="A5655" s="85">
        <f>'Balance N-1'!I5658</f>
        <v>0</v>
      </c>
      <c r="B5655" s="75">
        <f>'Balance N-1'!J5658</f>
        <v>0</v>
      </c>
      <c r="C5655" s="78">
        <f>'Balance N-1'!K5658</f>
        <v>0</v>
      </c>
      <c r="D5655" s="78">
        <f>'Balance N-1'!L5658</f>
        <v>0</v>
      </c>
      <c r="E5655" s="78">
        <f>'Balance N-1'!M5658</f>
        <v>0</v>
      </c>
      <c r="F5655" s="78">
        <f>'Balance N-1'!N5658</f>
        <v>0</v>
      </c>
      <c r="G5655" s="78">
        <f>'Balance N-1'!O5658</f>
        <v>0</v>
      </c>
      <c r="H5655" s="78">
        <f>'Balance N-1'!P5658</f>
        <v>0</v>
      </c>
      <c r="I5655" s="79">
        <f t="shared" si="88"/>
        <v>0</v>
      </c>
    </row>
    <row r="5656" spans="1:9" ht="15.6">
      <c r="A5656" s="85">
        <f>'Balance N-1'!I5659</f>
        <v>0</v>
      </c>
      <c r="B5656" s="75">
        <f>'Balance N-1'!J5659</f>
        <v>0</v>
      </c>
      <c r="C5656" s="78">
        <f>'Balance N-1'!K5659</f>
        <v>0</v>
      </c>
      <c r="D5656" s="78">
        <f>'Balance N-1'!L5659</f>
        <v>0</v>
      </c>
      <c r="E5656" s="78">
        <f>'Balance N-1'!M5659</f>
        <v>0</v>
      </c>
      <c r="F5656" s="78">
        <f>'Balance N-1'!N5659</f>
        <v>0</v>
      </c>
      <c r="G5656" s="78">
        <f>'Balance N-1'!O5659</f>
        <v>0</v>
      </c>
      <c r="H5656" s="78">
        <f>'Balance N-1'!P5659</f>
        <v>0</v>
      </c>
      <c r="I5656" s="79">
        <f t="shared" si="88"/>
        <v>0</v>
      </c>
    </row>
    <row r="5657" spans="1:9" ht="15.6">
      <c r="A5657" s="85">
        <f>'Balance N-1'!I5660</f>
        <v>0</v>
      </c>
      <c r="B5657" s="75">
        <f>'Balance N-1'!J5660</f>
        <v>0</v>
      </c>
      <c r="C5657" s="78">
        <f>'Balance N-1'!K5660</f>
        <v>0</v>
      </c>
      <c r="D5657" s="78">
        <f>'Balance N-1'!L5660</f>
        <v>0</v>
      </c>
      <c r="E5657" s="78">
        <f>'Balance N-1'!M5660</f>
        <v>0</v>
      </c>
      <c r="F5657" s="78">
        <f>'Balance N-1'!N5660</f>
        <v>0</v>
      </c>
      <c r="G5657" s="78">
        <f>'Balance N-1'!O5660</f>
        <v>0</v>
      </c>
      <c r="H5657" s="78">
        <f>'Balance N-1'!P5660</f>
        <v>0</v>
      </c>
      <c r="I5657" s="79">
        <f t="shared" si="88"/>
        <v>0</v>
      </c>
    </row>
    <row r="5658" spans="1:9" ht="15.6">
      <c r="A5658" s="85">
        <f>'Balance N-1'!I5661</f>
        <v>0</v>
      </c>
      <c r="B5658" s="75">
        <f>'Balance N-1'!J5661</f>
        <v>0</v>
      </c>
      <c r="C5658" s="78">
        <f>'Balance N-1'!K5661</f>
        <v>0</v>
      </c>
      <c r="D5658" s="78">
        <f>'Balance N-1'!L5661</f>
        <v>0</v>
      </c>
      <c r="E5658" s="78">
        <f>'Balance N-1'!M5661</f>
        <v>0</v>
      </c>
      <c r="F5658" s="78">
        <f>'Balance N-1'!N5661</f>
        <v>0</v>
      </c>
      <c r="G5658" s="78">
        <f>'Balance N-1'!O5661</f>
        <v>0</v>
      </c>
      <c r="H5658" s="78">
        <f>'Balance N-1'!P5661</f>
        <v>0</v>
      </c>
      <c r="I5658" s="79">
        <f t="shared" si="88"/>
        <v>0</v>
      </c>
    </row>
    <row r="5659" spans="1:9" ht="15.6">
      <c r="A5659" s="85">
        <f>'Balance N-1'!I5662</f>
        <v>0</v>
      </c>
      <c r="B5659" s="75">
        <f>'Balance N-1'!J5662</f>
        <v>0</v>
      </c>
      <c r="C5659" s="78">
        <f>'Balance N-1'!K5662</f>
        <v>0</v>
      </c>
      <c r="D5659" s="78">
        <f>'Balance N-1'!L5662</f>
        <v>0</v>
      </c>
      <c r="E5659" s="78">
        <f>'Balance N-1'!M5662</f>
        <v>0</v>
      </c>
      <c r="F5659" s="78">
        <f>'Balance N-1'!N5662</f>
        <v>0</v>
      </c>
      <c r="G5659" s="78">
        <f>'Balance N-1'!O5662</f>
        <v>0</v>
      </c>
      <c r="H5659" s="78">
        <f>'Balance N-1'!P5662</f>
        <v>0</v>
      </c>
      <c r="I5659" s="79">
        <f t="shared" si="88"/>
        <v>0</v>
      </c>
    </row>
    <row r="5660" spans="1:9" ht="15.6">
      <c r="A5660" s="85">
        <f>'Balance N-1'!I5663</f>
        <v>0</v>
      </c>
      <c r="B5660" s="75">
        <f>'Balance N-1'!J5663</f>
        <v>0</v>
      </c>
      <c r="C5660" s="78">
        <f>'Balance N-1'!K5663</f>
        <v>0</v>
      </c>
      <c r="D5660" s="78">
        <f>'Balance N-1'!L5663</f>
        <v>0</v>
      </c>
      <c r="E5660" s="78">
        <f>'Balance N-1'!M5663</f>
        <v>0</v>
      </c>
      <c r="F5660" s="78">
        <f>'Balance N-1'!N5663</f>
        <v>0</v>
      </c>
      <c r="G5660" s="78">
        <f>'Balance N-1'!O5663</f>
        <v>0</v>
      </c>
      <c r="H5660" s="78">
        <f>'Balance N-1'!P5663</f>
        <v>0</v>
      </c>
      <c r="I5660" s="79">
        <f t="shared" si="88"/>
        <v>0</v>
      </c>
    </row>
    <row r="5661" spans="1:9" ht="15.6">
      <c r="A5661" s="85">
        <f>'Balance N-1'!I5664</f>
        <v>0</v>
      </c>
      <c r="B5661" s="75">
        <f>'Balance N-1'!J5664</f>
        <v>0</v>
      </c>
      <c r="C5661" s="78">
        <f>'Balance N-1'!K5664</f>
        <v>0</v>
      </c>
      <c r="D5661" s="78">
        <f>'Balance N-1'!L5664</f>
        <v>0</v>
      </c>
      <c r="E5661" s="78">
        <f>'Balance N-1'!M5664</f>
        <v>0</v>
      </c>
      <c r="F5661" s="78">
        <f>'Balance N-1'!N5664</f>
        <v>0</v>
      </c>
      <c r="G5661" s="78">
        <f>'Balance N-1'!O5664</f>
        <v>0</v>
      </c>
      <c r="H5661" s="78">
        <f>'Balance N-1'!P5664</f>
        <v>0</v>
      </c>
      <c r="I5661" s="79">
        <f t="shared" si="88"/>
        <v>0</v>
      </c>
    </row>
    <row r="5662" spans="1:9" ht="15.6">
      <c r="A5662" s="85">
        <f>'Balance N-1'!I5665</f>
        <v>0</v>
      </c>
      <c r="B5662" s="75">
        <f>'Balance N-1'!J5665</f>
        <v>0</v>
      </c>
      <c r="C5662" s="78">
        <f>'Balance N-1'!K5665</f>
        <v>0</v>
      </c>
      <c r="D5662" s="78">
        <f>'Balance N-1'!L5665</f>
        <v>0</v>
      </c>
      <c r="E5662" s="78">
        <f>'Balance N-1'!M5665</f>
        <v>0</v>
      </c>
      <c r="F5662" s="78">
        <f>'Balance N-1'!N5665</f>
        <v>0</v>
      </c>
      <c r="G5662" s="78">
        <f>'Balance N-1'!O5665</f>
        <v>0</v>
      </c>
      <c r="H5662" s="78">
        <f>'Balance N-1'!P5665</f>
        <v>0</v>
      </c>
      <c r="I5662" s="79">
        <f t="shared" si="88"/>
        <v>0</v>
      </c>
    </row>
    <row r="5663" spans="1:9" ht="15.6">
      <c r="A5663" s="85">
        <f>'Balance N-1'!I5666</f>
        <v>0</v>
      </c>
      <c r="B5663" s="75">
        <f>'Balance N-1'!J5666</f>
        <v>0</v>
      </c>
      <c r="C5663" s="78">
        <f>'Balance N-1'!K5666</f>
        <v>0</v>
      </c>
      <c r="D5663" s="78">
        <f>'Balance N-1'!L5666</f>
        <v>0</v>
      </c>
      <c r="E5663" s="78">
        <f>'Balance N-1'!M5666</f>
        <v>0</v>
      </c>
      <c r="F5663" s="78">
        <f>'Balance N-1'!N5666</f>
        <v>0</v>
      </c>
      <c r="G5663" s="78">
        <f>'Balance N-1'!O5666</f>
        <v>0</v>
      </c>
      <c r="H5663" s="78">
        <f>'Balance N-1'!P5666</f>
        <v>0</v>
      </c>
      <c r="I5663" s="79">
        <f t="shared" si="88"/>
        <v>0</v>
      </c>
    </row>
    <row r="5664" spans="1:9" ht="15.6">
      <c r="A5664" s="85">
        <f>'Balance N-1'!I5667</f>
        <v>0</v>
      </c>
      <c r="B5664" s="75">
        <f>'Balance N-1'!J5667</f>
        <v>0</v>
      </c>
      <c r="C5664" s="78">
        <f>'Balance N-1'!K5667</f>
        <v>0</v>
      </c>
      <c r="D5664" s="78">
        <f>'Balance N-1'!L5667</f>
        <v>0</v>
      </c>
      <c r="E5664" s="78">
        <f>'Balance N-1'!M5667</f>
        <v>0</v>
      </c>
      <c r="F5664" s="78">
        <f>'Balance N-1'!N5667</f>
        <v>0</v>
      </c>
      <c r="G5664" s="78">
        <f>'Balance N-1'!O5667</f>
        <v>0</v>
      </c>
      <c r="H5664" s="78">
        <f>'Balance N-1'!P5667</f>
        <v>0</v>
      </c>
      <c r="I5664" s="79">
        <f t="shared" si="88"/>
        <v>0</v>
      </c>
    </row>
    <row r="5665" spans="1:9" ht="15.6">
      <c r="A5665" s="85">
        <f>'Balance N-1'!I5668</f>
        <v>0</v>
      </c>
      <c r="B5665" s="75">
        <f>'Balance N-1'!J5668</f>
        <v>0</v>
      </c>
      <c r="C5665" s="78">
        <f>'Balance N-1'!K5668</f>
        <v>0</v>
      </c>
      <c r="D5665" s="78">
        <f>'Balance N-1'!L5668</f>
        <v>0</v>
      </c>
      <c r="E5665" s="78">
        <f>'Balance N-1'!M5668</f>
        <v>0</v>
      </c>
      <c r="F5665" s="78">
        <f>'Balance N-1'!N5668</f>
        <v>0</v>
      </c>
      <c r="G5665" s="78">
        <f>'Balance N-1'!O5668</f>
        <v>0</v>
      </c>
      <c r="H5665" s="78">
        <f>'Balance N-1'!P5668</f>
        <v>0</v>
      </c>
      <c r="I5665" s="79">
        <f t="shared" si="88"/>
        <v>0</v>
      </c>
    </row>
    <row r="5666" spans="1:9" ht="15.6">
      <c r="A5666" s="85">
        <f>'Balance N-1'!I5669</f>
        <v>0</v>
      </c>
      <c r="B5666" s="75">
        <f>'Balance N-1'!J5669</f>
        <v>0</v>
      </c>
      <c r="C5666" s="78">
        <f>'Balance N-1'!K5669</f>
        <v>0</v>
      </c>
      <c r="D5666" s="78">
        <f>'Balance N-1'!L5669</f>
        <v>0</v>
      </c>
      <c r="E5666" s="78">
        <f>'Balance N-1'!M5669</f>
        <v>0</v>
      </c>
      <c r="F5666" s="78">
        <f>'Balance N-1'!N5669</f>
        <v>0</v>
      </c>
      <c r="G5666" s="78">
        <f>'Balance N-1'!O5669</f>
        <v>0</v>
      </c>
      <c r="H5666" s="78">
        <f>'Balance N-1'!P5669</f>
        <v>0</v>
      </c>
      <c r="I5666" s="79">
        <f t="shared" si="88"/>
        <v>0</v>
      </c>
    </row>
    <row r="5667" spans="1:9" ht="15.6">
      <c r="A5667" s="85">
        <f>'Balance N-1'!I5670</f>
        <v>0</v>
      </c>
      <c r="B5667" s="75">
        <f>'Balance N-1'!J5670</f>
        <v>0</v>
      </c>
      <c r="C5667" s="78">
        <f>'Balance N-1'!K5670</f>
        <v>0</v>
      </c>
      <c r="D5667" s="78">
        <f>'Balance N-1'!L5670</f>
        <v>0</v>
      </c>
      <c r="E5667" s="78">
        <f>'Balance N-1'!M5670</f>
        <v>0</v>
      </c>
      <c r="F5667" s="78">
        <f>'Balance N-1'!N5670</f>
        <v>0</v>
      </c>
      <c r="G5667" s="78">
        <f>'Balance N-1'!O5670</f>
        <v>0</v>
      </c>
      <c r="H5667" s="78">
        <f>'Balance N-1'!P5670</f>
        <v>0</v>
      </c>
      <c r="I5667" s="79">
        <f t="shared" si="88"/>
        <v>0</v>
      </c>
    </row>
    <row r="5668" spans="1:9" ht="15.6">
      <c r="A5668" s="85">
        <f>'Balance N-1'!I5671</f>
        <v>0</v>
      </c>
      <c r="B5668" s="75">
        <f>'Balance N-1'!J5671</f>
        <v>0</v>
      </c>
      <c r="C5668" s="78">
        <f>'Balance N-1'!K5671</f>
        <v>0</v>
      </c>
      <c r="D5668" s="78">
        <f>'Balance N-1'!L5671</f>
        <v>0</v>
      </c>
      <c r="E5668" s="78">
        <f>'Balance N-1'!M5671</f>
        <v>0</v>
      </c>
      <c r="F5668" s="78">
        <f>'Balance N-1'!N5671</f>
        <v>0</v>
      </c>
      <c r="G5668" s="78">
        <f>'Balance N-1'!O5671</f>
        <v>0</v>
      </c>
      <c r="H5668" s="78">
        <f>'Balance N-1'!P5671</f>
        <v>0</v>
      </c>
      <c r="I5668" s="79">
        <f t="shared" si="88"/>
        <v>0</v>
      </c>
    </row>
    <row r="5669" spans="1:9" ht="15.6">
      <c r="A5669" s="85">
        <f>'Balance N-1'!I5672</f>
        <v>0</v>
      </c>
      <c r="B5669" s="75">
        <f>'Balance N-1'!J5672</f>
        <v>0</v>
      </c>
      <c r="C5669" s="78">
        <f>'Balance N-1'!K5672</f>
        <v>0</v>
      </c>
      <c r="D5669" s="78">
        <f>'Balance N-1'!L5672</f>
        <v>0</v>
      </c>
      <c r="E5669" s="78">
        <f>'Balance N-1'!M5672</f>
        <v>0</v>
      </c>
      <c r="F5669" s="78">
        <f>'Balance N-1'!N5672</f>
        <v>0</v>
      </c>
      <c r="G5669" s="78">
        <f>'Balance N-1'!O5672</f>
        <v>0</v>
      </c>
      <c r="H5669" s="78">
        <f>'Balance N-1'!P5672</f>
        <v>0</v>
      </c>
      <c r="I5669" s="79">
        <f t="shared" si="88"/>
        <v>0</v>
      </c>
    </row>
    <row r="5670" spans="1:9" ht="15.6">
      <c r="A5670" s="85">
        <f>'Balance N-1'!I5673</f>
        <v>0</v>
      </c>
      <c r="B5670" s="75">
        <f>'Balance N-1'!J5673</f>
        <v>0</v>
      </c>
      <c r="C5670" s="78">
        <f>'Balance N-1'!K5673</f>
        <v>0</v>
      </c>
      <c r="D5670" s="78">
        <f>'Balance N-1'!L5673</f>
        <v>0</v>
      </c>
      <c r="E5670" s="78">
        <f>'Balance N-1'!M5673</f>
        <v>0</v>
      </c>
      <c r="F5670" s="78">
        <f>'Balance N-1'!N5673</f>
        <v>0</v>
      </c>
      <c r="G5670" s="78">
        <f>'Balance N-1'!O5673</f>
        <v>0</v>
      </c>
      <c r="H5670" s="78">
        <f>'Balance N-1'!P5673</f>
        <v>0</v>
      </c>
      <c r="I5670" s="79">
        <f t="shared" si="88"/>
        <v>0</v>
      </c>
    </row>
    <row r="5671" spans="1:9" ht="15.6">
      <c r="A5671" s="85">
        <f>'Balance N-1'!I5674</f>
        <v>0</v>
      </c>
      <c r="B5671" s="75">
        <f>'Balance N-1'!J5674</f>
        <v>0</v>
      </c>
      <c r="C5671" s="78">
        <f>'Balance N-1'!K5674</f>
        <v>0</v>
      </c>
      <c r="D5671" s="78">
        <f>'Balance N-1'!L5674</f>
        <v>0</v>
      </c>
      <c r="E5671" s="78">
        <f>'Balance N-1'!M5674</f>
        <v>0</v>
      </c>
      <c r="F5671" s="78">
        <f>'Balance N-1'!N5674</f>
        <v>0</v>
      </c>
      <c r="G5671" s="78">
        <f>'Balance N-1'!O5674</f>
        <v>0</v>
      </c>
      <c r="H5671" s="78">
        <f>'Balance N-1'!P5674</f>
        <v>0</v>
      </c>
      <c r="I5671" s="79">
        <f t="shared" si="88"/>
        <v>0</v>
      </c>
    </row>
    <row r="5672" spans="1:9" ht="15.6">
      <c r="A5672" s="85">
        <f>'Balance N-1'!I5675</f>
        <v>0</v>
      </c>
      <c r="B5672" s="75">
        <f>'Balance N-1'!J5675</f>
        <v>0</v>
      </c>
      <c r="C5672" s="78">
        <f>'Balance N-1'!K5675</f>
        <v>0</v>
      </c>
      <c r="D5672" s="78">
        <f>'Balance N-1'!L5675</f>
        <v>0</v>
      </c>
      <c r="E5672" s="78">
        <f>'Balance N-1'!M5675</f>
        <v>0</v>
      </c>
      <c r="F5672" s="78">
        <f>'Balance N-1'!N5675</f>
        <v>0</v>
      </c>
      <c r="G5672" s="78">
        <f>'Balance N-1'!O5675</f>
        <v>0</v>
      </c>
      <c r="H5672" s="78">
        <f>'Balance N-1'!P5675</f>
        <v>0</v>
      </c>
      <c r="I5672" s="79">
        <f t="shared" si="88"/>
        <v>0</v>
      </c>
    </row>
    <row r="5673" spans="1:9" ht="15.6">
      <c r="A5673" s="85">
        <f>'Balance N-1'!I5676</f>
        <v>0</v>
      </c>
      <c r="B5673" s="75">
        <f>'Balance N-1'!J5676</f>
        <v>0</v>
      </c>
      <c r="C5673" s="78">
        <f>'Balance N-1'!K5676</f>
        <v>0</v>
      </c>
      <c r="D5673" s="78">
        <f>'Balance N-1'!L5676</f>
        <v>0</v>
      </c>
      <c r="E5673" s="78">
        <f>'Balance N-1'!M5676</f>
        <v>0</v>
      </c>
      <c r="F5673" s="78">
        <f>'Balance N-1'!N5676</f>
        <v>0</v>
      </c>
      <c r="G5673" s="78">
        <f>'Balance N-1'!O5676</f>
        <v>0</v>
      </c>
      <c r="H5673" s="78">
        <f>'Balance N-1'!P5676</f>
        <v>0</v>
      </c>
      <c r="I5673" s="79">
        <f t="shared" si="88"/>
        <v>0</v>
      </c>
    </row>
    <row r="5674" spans="1:9" ht="15.6">
      <c r="A5674" s="85">
        <f>'Balance N-1'!I5677</f>
        <v>0</v>
      </c>
      <c r="B5674" s="75">
        <f>'Balance N-1'!J5677</f>
        <v>0</v>
      </c>
      <c r="C5674" s="78">
        <f>'Balance N-1'!K5677</f>
        <v>0</v>
      </c>
      <c r="D5674" s="78">
        <f>'Balance N-1'!L5677</f>
        <v>0</v>
      </c>
      <c r="E5674" s="78">
        <f>'Balance N-1'!M5677</f>
        <v>0</v>
      </c>
      <c r="F5674" s="78">
        <f>'Balance N-1'!N5677</f>
        <v>0</v>
      </c>
      <c r="G5674" s="78">
        <f>'Balance N-1'!O5677</f>
        <v>0</v>
      </c>
      <c r="H5674" s="78">
        <f>'Balance N-1'!P5677</f>
        <v>0</v>
      </c>
      <c r="I5674" s="79">
        <f t="shared" si="88"/>
        <v>0</v>
      </c>
    </row>
    <row r="5675" spans="1:9" ht="15.6">
      <c r="A5675" s="85">
        <f>'Balance N-1'!I5678</f>
        <v>0</v>
      </c>
      <c r="B5675" s="75">
        <f>'Balance N-1'!J5678</f>
        <v>0</v>
      </c>
      <c r="C5675" s="78">
        <f>'Balance N-1'!K5678</f>
        <v>0</v>
      </c>
      <c r="D5675" s="78">
        <f>'Balance N-1'!L5678</f>
        <v>0</v>
      </c>
      <c r="E5675" s="78">
        <f>'Balance N-1'!M5678</f>
        <v>0</v>
      </c>
      <c r="F5675" s="78">
        <f>'Balance N-1'!N5678</f>
        <v>0</v>
      </c>
      <c r="G5675" s="78">
        <f>'Balance N-1'!O5678</f>
        <v>0</v>
      </c>
      <c r="H5675" s="78">
        <f>'Balance N-1'!P5678</f>
        <v>0</v>
      </c>
      <c r="I5675" s="79">
        <f t="shared" si="88"/>
        <v>0</v>
      </c>
    </row>
    <row r="5676" spans="1:9" ht="15.6">
      <c r="A5676" s="85">
        <f>'Balance N-1'!I5679</f>
        <v>0</v>
      </c>
      <c r="B5676" s="75">
        <f>'Balance N-1'!J5679</f>
        <v>0</v>
      </c>
      <c r="C5676" s="78">
        <f>'Balance N-1'!K5679</f>
        <v>0</v>
      </c>
      <c r="D5676" s="78">
        <f>'Balance N-1'!L5679</f>
        <v>0</v>
      </c>
      <c r="E5676" s="78">
        <f>'Balance N-1'!M5679</f>
        <v>0</v>
      </c>
      <c r="F5676" s="78">
        <f>'Balance N-1'!N5679</f>
        <v>0</v>
      </c>
      <c r="G5676" s="78">
        <f>'Balance N-1'!O5679</f>
        <v>0</v>
      </c>
      <c r="H5676" s="78">
        <f>'Balance N-1'!P5679</f>
        <v>0</v>
      </c>
      <c r="I5676" s="79">
        <f t="shared" si="88"/>
        <v>0</v>
      </c>
    </row>
    <row r="5677" spans="1:9" ht="15.6">
      <c r="A5677" s="85">
        <f>'Balance N-1'!I5680</f>
        <v>0</v>
      </c>
      <c r="B5677" s="75">
        <f>'Balance N-1'!J5680</f>
        <v>0</v>
      </c>
      <c r="C5677" s="78">
        <f>'Balance N-1'!K5680</f>
        <v>0</v>
      </c>
      <c r="D5677" s="78">
        <f>'Balance N-1'!L5680</f>
        <v>0</v>
      </c>
      <c r="E5677" s="78">
        <f>'Balance N-1'!M5680</f>
        <v>0</v>
      </c>
      <c r="F5677" s="78">
        <f>'Balance N-1'!N5680</f>
        <v>0</v>
      </c>
      <c r="G5677" s="78">
        <f>'Balance N-1'!O5680</f>
        <v>0</v>
      </c>
      <c r="H5677" s="78">
        <f>'Balance N-1'!P5680</f>
        <v>0</v>
      </c>
      <c r="I5677" s="79">
        <f t="shared" si="88"/>
        <v>0</v>
      </c>
    </row>
    <row r="5678" spans="1:9" ht="15.6">
      <c r="A5678" s="85">
        <f>'Balance N-1'!I5681</f>
        <v>0</v>
      </c>
      <c r="B5678" s="75">
        <f>'Balance N-1'!J5681</f>
        <v>0</v>
      </c>
      <c r="C5678" s="78">
        <f>'Balance N-1'!K5681</f>
        <v>0</v>
      </c>
      <c r="D5678" s="78">
        <f>'Balance N-1'!L5681</f>
        <v>0</v>
      </c>
      <c r="E5678" s="78">
        <f>'Balance N-1'!M5681</f>
        <v>0</v>
      </c>
      <c r="F5678" s="78">
        <f>'Balance N-1'!N5681</f>
        <v>0</v>
      </c>
      <c r="G5678" s="78">
        <f>'Balance N-1'!O5681</f>
        <v>0</v>
      </c>
      <c r="H5678" s="78">
        <f>'Balance N-1'!P5681</f>
        <v>0</v>
      </c>
      <c r="I5678" s="79">
        <f t="shared" si="88"/>
        <v>0</v>
      </c>
    </row>
    <row r="5679" spans="1:9" ht="15.6">
      <c r="A5679" s="85">
        <f>'Balance N-1'!I5682</f>
        <v>0</v>
      </c>
      <c r="B5679" s="75">
        <f>'Balance N-1'!J5682</f>
        <v>0</v>
      </c>
      <c r="C5679" s="78">
        <f>'Balance N-1'!K5682</f>
        <v>0</v>
      </c>
      <c r="D5679" s="78">
        <f>'Balance N-1'!L5682</f>
        <v>0</v>
      </c>
      <c r="E5679" s="78">
        <f>'Balance N-1'!M5682</f>
        <v>0</v>
      </c>
      <c r="F5679" s="78">
        <f>'Balance N-1'!N5682</f>
        <v>0</v>
      </c>
      <c r="G5679" s="78">
        <f>'Balance N-1'!O5682</f>
        <v>0</v>
      </c>
      <c r="H5679" s="78">
        <f>'Balance N-1'!P5682</f>
        <v>0</v>
      </c>
      <c r="I5679" s="79">
        <f t="shared" si="88"/>
        <v>0</v>
      </c>
    </row>
    <row r="5680" spans="1:9" ht="15.6">
      <c r="A5680" s="85">
        <f>'Balance N-1'!I5683</f>
        <v>0</v>
      </c>
      <c r="B5680" s="75">
        <f>'Balance N-1'!J5683</f>
        <v>0</v>
      </c>
      <c r="C5680" s="78">
        <f>'Balance N-1'!K5683</f>
        <v>0</v>
      </c>
      <c r="D5680" s="78">
        <f>'Balance N-1'!L5683</f>
        <v>0</v>
      </c>
      <c r="E5680" s="78">
        <f>'Balance N-1'!M5683</f>
        <v>0</v>
      </c>
      <c r="F5680" s="78">
        <f>'Balance N-1'!N5683</f>
        <v>0</v>
      </c>
      <c r="G5680" s="78">
        <f>'Balance N-1'!O5683</f>
        <v>0</v>
      </c>
      <c r="H5680" s="78">
        <f>'Balance N-1'!P5683</f>
        <v>0</v>
      </c>
      <c r="I5680" s="79">
        <f t="shared" si="88"/>
        <v>0</v>
      </c>
    </row>
    <row r="5681" spans="1:9" ht="15.6">
      <c r="A5681" s="85">
        <f>'Balance N-1'!I5684</f>
        <v>0</v>
      </c>
      <c r="B5681" s="75">
        <f>'Balance N-1'!J5684</f>
        <v>0</v>
      </c>
      <c r="C5681" s="78">
        <f>'Balance N-1'!K5684</f>
        <v>0</v>
      </c>
      <c r="D5681" s="78">
        <f>'Balance N-1'!L5684</f>
        <v>0</v>
      </c>
      <c r="E5681" s="78">
        <f>'Balance N-1'!M5684</f>
        <v>0</v>
      </c>
      <c r="F5681" s="78">
        <f>'Balance N-1'!N5684</f>
        <v>0</v>
      </c>
      <c r="G5681" s="78">
        <f>'Balance N-1'!O5684</f>
        <v>0</v>
      </c>
      <c r="H5681" s="78">
        <f>'Balance N-1'!P5684</f>
        <v>0</v>
      </c>
      <c r="I5681" s="79">
        <f t="shared" si="88"/>
        <v>0</v>
      </c>
    </row>
    <row r="5682" spans="1:9" ht="15.6">
      <c r="A5682" s="85">
        <f>'Balance N-1'!I5685</f>
        <v>0</v>
      </c>
      <c r="B5682" s="75">
        <f>'Balance N-1'!J5685</f>
        <v>0</v>
      </c>
      <c r="C5682" s="78">
        <f>'Balance N-1'!K5685</f>
        <v>0</v>
      </c>
      <c r="D5682" s="78">
        <f>'Balance N-1'!L5685</f>
        <v>0</v>
      </c>
      <c r="E5682" s="78">
        <f>'Balance N-1'!M5685</f>
        <v>0</v>
      </c>
      <c r="F5682" s="78">
        <f>'Balance N-1'!N5685</f>
        <v>0</v>
      </c>
      <c r="G5682" s="78">
        <f>'Balance N-1'!O5685</f>
        <v>0</v>
      </c>
      <c r="H5682" s="78">
        <f>'Balance N-1'!P5685</f>
        <v>0</v>
      </c>
      <c r="I5682" s="79">
        <f t="shared" si="88"/>
        <v>0</v>
      </c>
    </row>
    <row r="5683" spans="1:9" ht="15.6">
      <c r="A5683" s="85">
        <f>'Balance N-1'!I5686</f>
        <v>0</v>
      </c>
      <c r="B5683" s="75">
        <f>'Balance N-1'!J5686</f>
        <v>0</v>
      </c>
      <c r="C5683" s="78">
        <f>'Balance N-1'!K5686</f>
        <v>0</v>
      </c>
      <c r="D5683" s="78">
        <f>'Balance N-1'!L5686</f>
        <v>0</v>
      </c>
      <c r="E5683" s="78">
        <f>'Balance N-1'!M5686</f>
        <v>0</v>
      </c>
      <c r="F5683" s="78">
        <f>'Balance N-1'!N5686</f>
        <v>0</v>
      </c>
      <c r="G5683" s="78">
        <f>'Balance N-1'!O5686</f>
        <v>0</v>
      </c>
      <c r="H5683" s="78">
        <f>'Balance N-1'!P5686</f>
        <v>0</v>
      </c>
      <c r="I5683" s="79">
        <f t="shared" si="88"/>
        <v>0</v>
      </c>
    </row>
    <row r="5684" spans="1:9" ht="15.6">
      <c r="A5684" s="85">
        <f>'Balance N-1'!I5687</f>
        <v>0</v>
      </c>
      <c r="B5684" s="75">
        <f>'Balance N-1'!J5687</f>
        <v>0</v>
      </c>
      <c r="C5684" s="78">
        <f>'Balance N-1'!K5687</f>
        <v>0</v>
      </c>
      <c r="D5684" s="78">
        <f>'Balance N-1'!L5687</f>
        <v>0</v>
      </c>
      <c r="E5684" s="78">
        <f>'Balance N-1'!M5687</f>
        <v>0</v>
      </c>
      <c r="F5684" s="78">
        <f>'Balance N-1'!N5687</f>
        <v>0</v>
      </c>
      <c r="G5684" s="78">
        <f>'Balance N-1'!O5687</f>
        <v>0</v>
      </c>
      <c r="H5684" s="78">
        <f>'Balance N-1'!P5687</f>
        <v>0</v>
      </c>
      <c r="I5684" s="79">
        <f t="shared" si="88"/>
        <v>0</v>
      </c>
    </row>
    <row r="5685" spans="1:9" ht="15.6">
      <c r="A5685" s="85">
        <f>'Balance N-1'!I5688</f>
        <v>0</v>
      </c>
      <c r="B5685" s="75">
        <f>'Balance N-1'!J5688</f>
        <v>0</v>
      </c>
      <c r="C5685" s="78">
        <f>'Balance N-1'!K5688</f>
        <v>0</v>
      </c>
      <c r="D5685" s="78">
        <f>'Balance N-1'!L5688</f>
        <v>0</v>
      </c>
      <c r="E5685" s="78">
        <f>'Balance N-1'!M5688</f>
        <v>0</v>
      </c>
      <c r="F5685" s="78">
        <f>'Balance N-1'!N5688</f>
        <v>0</v>
      </c>
      <c r="G5685" s="78">
        <f>'Balance N-1'!O5688</f>
        <v>0</v>
      </c>
      <c r="H5685" s="78">
        <f>'Balance N-1'!P5688</f>
        <v>0</v>
      </c>
      <c r="I5685" s="79">
        <f t="shared" si="88"/>
        <v>0</v>
      </c>
    </row>
    <row r="5686" spans="1:9" ht="15.6">
      <c r="A5686" s="85">
        <f>'Balance N-1'!I5689</f>
        <v>0</v>
      </c>
      <c r="B5686" s="75">
        <f>'Balance N-1'!J5689</f>
        <v>0</v>
      </c>
      <c r="C5686" s="78">
        <f>'Balance N-1'!K5689</f>
        <v>0</v>
      </c>
      <c r="D5686" s="78">
        <f>'Balance N-1'!L5689</f>
        <v>0</v>
      </c>
      <c r="E5686" s="78">
        <f>'Balance N-1'!M5689</f>
        <v>0</v>
      </c>
      <c r="F5686" s="78">
        <f>'Balance N-1'!N5689</f>
        <v>0</v>
      </c>
      <c r="G5686" s="78">
        <f>'Balance N-1'!O5689</f>
        <v>0</v>
      </c>
      <c r="H5686" s="78">
        <f>'Balance N-1'!P5689</f>
        <v>0</v>
      </c>
      <c r="I5686" s="79">
        <f t="shared" si="88"/>
        <v>0</v>
      </c>
    </row>
    <row r="5687" spans="1:9" ht="15.6">
      <c r="A5687" s="85">
        <f>'Balance N-1'!I5690</f>
        <v>0</v>
      </c>
      <c r="B5687" s="75">
        <f>'Balance N-1'!J5690</f>
        <v>0</v>
      </c>
      <c r="C5687" s="78">
        <f>'Balance N-1'!K5690</f>
        <v>0</v>
      </c>
      <c r="D5687" s="78">
        <f>'Balance N-1'!L5690</f>
        <v>0</v>
      </c>
      <c r="E5687" s="78">
        <f>'Balance N-1'!M5690</f>
        <v>0</v>
      </c>
      <c r="F5687" s="78">
        <f>'Balance N-1'!N5690</f>
        <v>0</v>
      </c>
      <c r="G5687" s="78">
        <f>'Balance N-1'!O5690</f>
        <v>0</v>
      </c>
      <c r="H5687" s="78">
        <f>'Balance N-1'!P5690</f>
        <v>0</v>
      </c>
      <c r="I5687" s="79">
        <f t="shared" si="88"/>
        <v>0</v>
      </c>
    </row>
    <row r="5688" spans="1:9" ht="15.6">
      <c r="A5688" s="85">
        <f>'Balance N-1'!I5691</f>
        <v>0</v>
      </c>
      <c r="B5688" s="75">
        <f>'Balance N-1'!J5691</f>
        <v>0</v>
      </c>
      <c r="C5688" s="78">
        <f>'Balance N-1'!K5691</f>
        <v>0</v>
      </c>
      <c r="D5688" s="78">
        <f>'Balance N-1'!L5691</f>
        <v>0</v>
      </c>
      <c r="E5688" s="78">
        <f>'Balance N-1'!M5691</f>
        <v>0</v>
      </c>
      <c r="F5688" s="78">
        <f>'Balance N-1'!N5691</f>
        <v>0</v>
      </c>
      <c r="G5688" s="78">
        <f>'Balance N-1'!O5691</f>
        <v>0</v>
      </c>
      <c r="H5688" s="78">
        <f>'Balance N-1'!P5691</f>
        <v>0</v>
      </c>
      <c r="I5688" s="79">
        <f t="shared" si="88"/>
        <v>0</v>
      </c>
    </row>
    <row r="5689" spans="1:9" ht="15.6">
      <c r="A5689" s="85">
        <f>'Balance N-1'!I5692</f>
        <v>0</v>
      </c>
      <c r="B5689" s="75">
        <f>'Balance N-1'!J5692</f>
        <v>0</v>
      </c>
      <c r="C5689" s="78">
        <f>'Balance N-1'!K5692</f>
        <v>0</v>
      </c>
      <c r="D5689" s="78">
        <f>'Balance N-1'!L5692</f>
        <v>0</v>
      </c>
      <c r="E5689" s="78">
        <f>'Balance N-1'!M5692</f>
        <v>0</v>
      </c>
      <c r="F5689" s="78">
        <f>'Balance N-1'!N5692</f>
        <v>0</v>
      </c>
      <c r="G5689" s="78">
        <f>'Balance N-1'!O5692</f>
        <v>0</v>
      </c>
      <c r="H5689" s="78">
        <f>'Balance N-1'!P5692</f>
        <v>0</v>
      </c>
      <c r="I5689" s="79">
        <f t="shared" si="88"/>
        <v>0</v>
      </c>
    </row>
    <row r="5690" spans="1:9" ht="15.6">
      <c r="A5690" s="85">
        <f>'Balance N-1'!I5693</f>
        <v>0</v>
      </c>
      <c r="B5690" s="75">
        <f>'Balance N-1'!J5693</f>
        <v>0</v>
      </c>
      <c r="C5690" s="78">
        <f>'Balance N-1'!K5693</f>
        <v>0</v>
      </c>
      <c r="D5690" s="78">
        <f>'Balance N-1'!L5693</f>
        <v>0</v>
      </c>
      <c r="E5690" s="78">
        <f>'Balance N-1'!M5693</f>
        <v>0</v>
      </c>
      <c r="F5690" s="78">
        <f>'Balance N-1'!N5693</f>
        <v>0</v>
      </c>
      <c r="G5690" s="78">
        <f>'Balance N-1'!O5693</f>
        <v>0</v>
      </c>
      <c r="H5690" s="78">
        <f>'Balance N-1'!P5693</f>
        <v>0</v>
      </c>
      <c r="I5690" s="79">
        <f t="shared" si="88"/>
        <v>0</v>
      </c>
    </row>
    <row r="5691" spans="1:9" ht="15.6">
      <c r="A5691" s="85">
        <f>'Balance N-1'!I5694</f>
        <v>0</v>
      </c>
      <c r="B5691" s="75">
        <f>'Balance N-1'!J5694</f>
        <v>0</v>
      </c>
      <c r="C5691" s="78">
        <f>'Balance N-1'!K5694</f>
        <v>0</v>
      </c>
      <c r="D5691" s="78">
        <f>'Balance N-1'!L5694</f>
        <v>0</v>
      </c>
      <c r="E5691" s="78">
        <f>'Balance N-1'!M5694</f>
        <v>0</v>
      </c>
      <c r="F5691" s="78">
        <f>'Balance N-1'!N5694</f>
        <v>0</v>
      </c>
      <c r="G5691" s="78">
        <f>'Balance N-1'!O5694</f>
        <v>0</v>
      </c>
      <c r="H5691" s="78">
        <f>'Balance N-1'!P5694</f>
        <v>0</v>
      </c>
      <c r="I5691" s="79">
        <f t="shared" si="88"/>
        <v>0</v>
      </c>
    </row>
    <row r="5692" spans="1:9" ht="15.6">
      <c r="A5692" s="85">
        <f>'Balance N-1'!I5695</f>
        <v>0</v>
      </c>
      <c r="B5692" s="75">
        <f>'Balance N-1'!J5695</f>
        <v>0</v>
      </c>
      <c r="C5692" s="78">
        <f>'Balance N-1'!K5695</f>
        <v>0</v>
      </c>
      <c r="D5692" s="78">
        <f>'Balance N-1'!L5695</f>
        <v>0</v>
      </c>
      <c r="E5692" s="78">
        <f>'Balance N-1'!M5695</f>
        <v>0</v>
      </c>
      <c r="F5692" s="78">
        <f>'Balance N-1'!N5695</f>
        <v>0</v>
      </c>
      <c r="G5692" s="78">
        <f>'Balance N-1'!O5695</f>
        <v>0</v>
      </c>
      <c r="H5692" s="78">
        <f>'Balance N-1'!P5695</f>
        <v>0</v>
      </c>
      <c r="I5692" s="79">
        <f t="shared" si="88"/>
        <v>0</v>
      </c>
    </row>
    <row r="5693" spans="1:9" ht="15.6">
      <c r="A5693" s="85">
        <f>'Balance N-1'!I5696</f>
        <v>0</v>
      </c>
      <c r="B5693" s="75">
        <f>'Balance N-1'!J5696</f>
        <v>0</v>
      </c>
      <c r="C5693" s="78">
        <f>'Balance N-1'!K5696</f>
        <v>0</v>
      </c>
      <c r="D5693" s="78">
        <f>'Balance N-1'!L5696</f>
        <v>0</v>
      </c>
      <c r="E5693" s="78">
        <f>'Balance N-1'!M5696</f>
        <v>0</v>
      </c>
      <c r="F5693" s="78">
        <f>'Balance N-1'!N5696</f>
        <v>0</v>
      </c>
      <c r="G5693" s="78">
        <f>'Balance N-1'!O5696</f>
        <v>0</v>
      </c>
      <c r="H5693" s="78">
        <f>'Balance N-1'!P5696</f>
        <v>0</v>
      </c>
      <c r="I5693" s="79">
        <f t="shared" si="88"/>
        <v>0</v>
      </c>
    </row>
    <row r="5694" spans="1:9" ht="15.6">
      <c r="A5694" s="85">
        <f>'Balance N-1'!I5697</f>
        <v>0</v>
      </c>
      <c r="B5694" s="75">
        <f>'Balance N-1'!J5697</f>
        <v>0</v>
      </c>
      <c r="C5694" s="78">
        <f>'Balance N-1'!K5697</f>
        <v>0</v>
      </c>
      <c r="D5694" s="78">
        <f>'Balance N-1'!L5697</f>
        <v>0</v>
      </c>
      <c r="E5694" s="78">
        <f>'Balance N-1'!M5697</f>
        <v>0</v>
      </c>
      <c r="F5694" s="78">
        <f>'Balance N-1'!N5697</f>
        <v>0</v>
      </c>
      <c r="G5694" s="78">
        <f>'Balance N-1'!O5697</f>
        <v>0</v>
      </c>
      <c r="H5694" s="78">
        <f>'Balance N-1'!P5697</f>
        <v>0</v>
      </c>
      <c r="I5694" s="79">
        <f t="shared" si="88"/>
        <v>0</v>
      </c>
    </row>
    <row r="5695" spans="1:9" ht="15.6">
      <c r="A5695" s="85">
        <f>'Balance N-1'!I5698</f>
        <v>0</v>
      </c>
      <c r="B5695" s="75">
        <f>'Balance N-1'!J5698</f>
        <v>0</v>
      </c>
      <c r="C5695" s="78">
        <f>'Balance N-1'!K5698</f>
        <v>0</v>
      </c>
      <c r="D5695" s="78">
        <f>'Balance N-1'!L5698</f>
        <v>0</v>
      </c>
      <c r="E5695" s="78">
        <f>'Balance N-1'!M5698</f>
        <v>0</v>
      </c>
      <c r="F5695" s="78">
        <f>'Balance N-1'!N5698</f>
        <v>0</v>
      </c>
      <c r="G5695" s="78">
        <f>'Balance N-1'!O5698</f>
        <v>0</v>
      </c>
      <c r="H5695" s="78">
        <f>'Balance N-1'!P5698</f>
        <v>0</v>
      </c>
      <c r="I5695" s="79">
        <f t="shared" si="88"/>
        <v>0</v>
      </c>
    </row>
    <row r="5696" spans="1:9" ht="15.6">
      <c r="A5696" s="85">
        <f>'Balance N-1'!I5699</f>
        <v>0</v>
      </c>
      <c r="B5696" s="75">
        <f>'Balance N-1'!J5699</f>
        <v>0</v>
      </c>
      <c r="C5696" s="78">
        <f>'Balance N-1'!K5699</f>
        <v>0</v>
      </c>
      <c r="D5696" s="78">
        <f>'Balance N-1'!L5699</f>
        <v>0</v>
      </c>
      <c r="E5696" s="78">
        <f>'Balance N-1'!M5699</f>
        <v>0</v>
      </c>
      <c r="F5696" s="78">
        <f>'Balance N-1'!N5699</f>
        <v>0</v>
      </c>
      <c r="G5696" s="78">
        <f>'Balance N-1'!O5699</f>
        <v>0</v>
      </c>
      <c r="H5696" s="78">
        <f>'Balance N-1'!P5699</f>
        <v>0</v>
      </c>
      <c r="I5696" s="79">
        <f t="shared" si="88"/>
        <v>0</v>
      </c>
    </row>
    <row r="5697" spans="1:9" ht="15.6">
      <c r="A5697" s="85">
        <f>'Balance N-1'!I5700</f>
        <v>0</v>
      </c>
      <c r="B5697" s="75">
        <f>'Balance N-1'!J5700</f>
        <v>0</v>
      </c>
      <c r="C5697" s="78">
        <f>'Balance N-1'!K5700</f>
        <v>0</v>
      </c>
      <c r="D5697" s="78">
        <f>'Balance N-1'!L5700</f>
        <v>0</v>
      </c>
      <c r="E5697" s="78">
        <f>'Balance N-1'!M5700</f>
        <v>0</v>
      </c>
      <c r="F5697" s="78">
        <f>'Balance N-1'!N5700</f>
        <v>0</v>
      </c>
      <c r="G5697" s="78">
        <f>'Balance N-1'!O5700</f>
        <v>0</v>
      </c>
      <c r="H5697" s="78">
        <f>'Balance N-1'!P5700</f>
        <v>0</v>
      </c>
      <c r="I5697" s="79">
        <f t="shared" si="88"/>
        <v>0</v>
      </c>
    </row>
    <row r="5698" spans="1:9" ht="15.6">
      <c r="A5698" s="85">
        <f>'Balance N-1'!I5701</f>
        <v>0</v>
      </c>
      <c r="B5698" s="75">
        <f>'Balance N-1'!J5701</f>
        <v>0</v>
      </c>
      <c r="C5698" s="78">
        <f>'Balance N-1'!K5701</f>
        <v>0</v>
      </c>
      <c r="D5698" s="78">
        <f>'Balance N-1'!L5701</f>
        <v>0</v>
      </c>
      <c r="E5698" s="78">
        <f>'Balance N-1'!M5701</f>
        <v>0</v>
      </c>
      <c r="F5698" s="78">
        <f>'Balance N-1'!N5701</f>
        <v>0</v>
      </c>
      <c r="G5698" s="78">
        <f>'Balance N-1'!O5701</f>
        <v>0</v>
      </c>
      <c r="H5698" s="78">
        <f>'Balance N-1'!P5701</f>
        <v>0</v>
      </c>
      <c r="I5698" s="79">
        <f t="shared" si="88"/>
        <v>0</v>
      </c>
    </row>
    <row r="5699" spans="1:9" ht="15.6">
      <c r="A5699" s="85">
        <f>'Balance N-1'!I5702</f>
        <v>0</v>
      </c>
      <c r="B5699" s="75">
        <f>'Balance N-1'!J5702</f>
        <v>0</v>
      </c>
      <c r="C5699" s="78">
        <f>'Balance N-1'!K5702</f>
        <v>0</v>
      </c>
      <c r="D5699" s="78">
        <f>'Balance N-1'!L5702</f>
        <v>0</v>
      </c>
      <c r="E5699" s="78">
        <f>'Balance N-1'!M5702</f>
        <v>0</v>
      </c>
      <c r="F5699" s="78">
        <f>'Balance N-1'!N5702</f>
        <v>0</v>
      </c>
      <c r="G5699" s="78">
        <f>'Balance N-1'!O5702</f>
        <v>0</v>
      </c>
      <c r="H5699" s="78">
        <f>'Balance N-1'!P5702</f>
        <v>0</v>
      </c>
      <c r="I5699" s="79">
        <f t="shared" ref="I5699:I5762" si="89">(C5699-D5699)+(E5699-F5699)-(G5699-H5699)</f>
        <v>0</v>
      </c>
    </row>
    <row r="5700" spans="1:9" ht="15.6">
      <c r="A5700" s="85">
        <f>'Balance N-1'!I5703</f>
        <v>0</v>
      </c>
      <c r="B5700" s="75">
        <f>'Balance N-1'!J5703</f>
        <v>0</v>
      </c>
      <c r="C5700" s="78">
        <f>'Balance N-1'!K5703</f>
        <v>0</v>
      </c>
      <c r="D5700" s="78">
        <f>'Balance N-1'!L5703</f>
        <v>0</v>
      </c>
      <c r="E5700" s="78">
        <f>'Balance N-1'!M5703</f>
        <v>0</v>
      </c>
      <c r="F5700" s="78">
        <f>'Balance N-1'!N5703</f>
        <v>0</v>
      </c>
      <c r="G5700" s="78">
        <f>'Balance N-1'!O5703</f>
        <v>0</v>
      </c>
      <c r="H5700" s="78">
        <f>'Balance N-1'!P5703</f>
        <v>0</v>
      </c>
      <c r="I5700" s="79">
        <f t="shared" si="89"/>
        <v>0</v>
      </c>
    </row>
    <row r="5701" spans="1:9" ht="15.6">
      <c r="A5701" s="85">
        <f>'Balance N-1'!I5704</f>
        <v>0</v>
      </c>
      <c r="B5701" s="75">
        <f>'Balance N-1'!J5704</f>
        <v>0</v>
      </c>
      <c r="C5701" s="78">
        <f>'Balance N-1'!K5704</f>
        <v>0</v>
      </c>
      <c r="D5701" s="78">
        <f>'Balance N-1'!L5704</f>
        <v>0</v>
      </c>
      <c r="E5701" s="78">
        <f>'Balance N-1'!M5704</f>
        <v>0</v>
      </c>
      <c r="F5701" s="78">
        <f>'Balance N-1'!N5704</f>
        <v>0</v>
      </c>
      <c r="G5701" s="78">
        <f>'Balance N-1'!O5704</f>
        <v>0</v>
      </c>
      <c r="H5701" s="78">
        <f>'Balance N-1'!P5704</f>
        <v>0</v>
      </c>
      <c r="I5701" s="79">
        <f t="shared" si="89"/>
        <v>0</v>
      </c>
    </row>
    <row r="5702" spans="1:9" ht="15.6">
      <c r="A5702" s="85">
        <f>'Balance N-1'!I5705</f>
        <v>0</v>
      </c>
      <c r="B5702" s="75">
        <f>'Balance N-1'!J5705</f>
        <v>0</v>
      </c>
      <c r="C5702" s="78">
        <f>'Balance N-1'!K5705</f>
        <v>0</v>
      </c>
      <c r="D5702" s="78">
        <f>'Balance N-1'!L5705</f>
        <v>0</v>
      </c>
      <c r="E5702" s="78">
        <f>'Balance N-1'!M5705</f>
        <v>0</v>
      </c>
      <c r="F5702" s="78">
        <f>'Balance N-1'!N5705</f>
        <v>0</v>
      </c>
      <c r="G5702" s="78">
        <f>'Balance N-1'!O5705</f>
        <v>0</v>
      </c>
      <c r="H5702" s="78">
        <f>'Balance N-1'!P5705</f>
        <v>0</v>
      </c>
      <c r="I5702" s="79">
        <f t="shared" si="89"/>
        <v>0</v>
      </c>
    </row>
    <row r="5703" spans="1:9" ht="15.6">
      <c r="A5703" s="85">
        <f>'Balance N-1'!I5706</f>
        <v>0</v>
      </c>
      <c r="B5703" s="75">
        <f>'Balance N-1'!J5706</f>
        <v>0</v>
      </c>
      <c r="C5703" s="78">
        <f>'Balance N-1'!K5706</f>
        <v>0</v>
      </c>
      <c r="D5703" s="78">
        <f>'Balance N-1'!L5706</f>
        <v>0</v>
      </c>
      <c r="E5703" s="78">
        <f>'Balance N-1'!M5706</f>
        <v>0</v>
      </c>
      <c r="F5703" s="78">
        <f>'Balance N-1'!N5706</f>
        <v>0</v>
      </c>
      <c r="G5703" s="78">
        <f>'Balance N-1'!O5706</f>
        <v>0</v>
      </c>
      <c r="H5703" s="78">
        <f>'Balance N-1'!P5706</f>
        <v>0</v>
      </c>
      <c r="I5703" s="79">
        <f t="shared" si="89"/>
        <v>0</v>
      </c>
    </row>
    <row r="5704" spans="1:9" ht="15.6">
      <c r="A5704" s="85">
        <f>'Balance N-1'!I5707</f>
        <v>0</v>
      </c>
      <c r="B5704" s="75">
        <f>'Balance N-1'!J5707</f>
        <v>0</v>
      </c>
      <c r="C5704" s="78">
        <f>'Balance N-1'!K5707</f>
        <v>0</v>
      </c>
      <c r="D5704" s="78">
        <f>'Balance N-1'!L5707</f>
        <v>0</v>
      </c>
      <c r="E5704" s="78">
        <f>'Balance N-1'!M5707</f>
        <v>0</v>
      </c>
      <c r="F5704" s="78">
        <f>'Balance N-1'!N5707</f>
        <v>0</v>
      </c>
      <c r="G5704" s="78">
        <f>'Balance N-1'!O5707</f>
        <v>0</v>
      </c>
      <c r="H5704" s="78">
        <f>'Balance N-1'!P5707</f>
        <v>0</v>
      </c>
      <c r="I5704" s="79">
        <f t="shared" si="89"/>
        <v>0</v>
      </c>
    </row>
    <row r="5705" spans="1:9" ht="15.6">
      <c r="A5705" s="85">
        <f>'Balance N-1'!I5708</f>
        <v>0</v>
      </c>
      <c r="B5705" s="75">
        <f>'Balance N-1'!J5708</f>
        <v>0</v>
      </c>
      <c r="C5705" s="78">
        <f>'Balance N-1'!K5708</f>
        <v>0</v>
      </c>
      <c r="D5705" s="78">
        <f>'Balance N-1'!L5708</f>
        <v>0</v>
      </c>
      <c r="E5705" s="78">
        <f>'Balance N-1'!M5708</f>
        <v>0</v>
      </c>
      <c r="F5705" s="78">
        <f>'Balance N-1'!N5708</f>
        <v>0</v>
      </c>
      <c r="G5705" s="78">
        <f>'Balance N-1'!O5708</f>
        <v>0</v>
      </c>
      <c r="H5705" s="78">
        <f>'Balance N-1'!P5708</f>
        <v>0</v>
      </c>
      <c r="I5705" s="79">
        <f t="shared" si="89"/>
        <v>0</v>
      </c>
    </row>
    <row r="5706" spans="1:9" ht="15.6">
      <c r="A5706" s="85">
        <f>'Balance N-1'!I5709</f>
        <v>0</v>
      </c>
      <c r="B5706" s="75">
        <f>'Balance N-1'!J5709</f>
        <v>0</v>
      </c>
      <c r="C5706" s="78">
        <f>'Balance N-1'!K5709</f>
        <v>0</v>
      </c>
      <c r="D5706" s="78">
        <f>'Balance N-1'!L5709</f>
        <v>0</v>
      </c>
      <c r="E5706" s="78">
        <f>'Balance N-1'!M5709</f>
        <v>0</v>
      </c>
      <c r="F5706" s="78">
        <f>'Balance N-1'!N5709</f>
        <v>0</v>
      </c>
      <c r="G5706" s="78">
        <f>'Balance N-1'!O5709</f>
        <v>0</v>
      </c>
      <c r="H5706" s="78">
        <f>'Balance N-1'!P5709</f>
        <v>0</v>
      </c>
      <c r="I5706" s="79">
        <f t="shared" si="89"/>
        <v>0</v>
      </c>
    </row>
    <row r="5707" spans="1:9" ht="15.6">
      <c r="A5707" s="85">
        <f>'Balance N-1'!I5710</f>
        <v>0</v>
      </c>
      <c r="B5707" s="75">
        <f>'Balance N-1'!J5710</f>
        <v>0</v>
      </c>
      <c r="C5707" s="78">
        <f>'Balance N-1'!K5710</f>
        <v>0</v>
      </c>
      <c r="D5707" s="78">
        <f>'Balance N-1'!L5710</f>
        <v>0</v>
      </c>
      <c r="E5707" s="78">
        <f>'Balance N-1'!M5710</f>
        <v>0</v>
      </c>
      <c r="F5707" s="78">
        <f>'Balance N-1'!N5710</f>
        <v>0</v>
      </c>
      <c r="G5707" s="78">
        <f>'Balance N-1'!O5710</f>
        <v>0</v>
      </c>
      <c r="H5707" s="78">
        <f>'Balance N-1'!P5710</f>
        <v>0</v>
      </c>
      <c r="I5707" s="79">
        <f t="shared" si="89"/>
        <v>0</v>
      </c>
    </row>
    <row r="5708" spans="1:9" ht="15.6">
      <c r="A5708" s="85">
        <f>'Balance N-1'!I5711</f>
        <v>0</v>
      </c>
      <c r="B5708" s="75">
        <f>'Balance N-1'!J5711</f>
        <v>0</v>
      </c>
      <c r="C5708" s="78">
        <f>'Balance N-1'!K5711</f>
        <v>0</v>
      </c>
      <c r="D5708" s="78">
        <f>'Balance N-1'!L5711</f>
        <v>0</v>
      </c>
      <c r="E5708" s="78">
        <f>'Balance N-1'!M5711</f>
        <v>0</v>
      </c>
      <c r="F5708" s="78">
        <f>'Balance N-1'!N5711</f>
        <v>0</v>
      </c>
      <c r="G5708" s="78">
        <f>'Balance N-1'!O5711</f>
        <v>0</v>
      </c>
      <c r="H5708" s="78">
        <f>'Balance N-1'!P5711</f>
        <v>0</v>
      </c>
      <c r="I5708" s="79">
        <f t="shared" si="89"/>
        <v>0</v>
      </c>
    </row>
    <row r="5709" spans="1:9" ht="15.6">
      <c r="A5709" s="85">
        <f>'Balance N-1'!I5712</f>
        <v>0</v>
      </c>
      <c r="B5709" s="75">
        <f>'Balance N-1'!J5712</f>
        <v>0</v>
      </c>
      <c r="C5709" s="78">
        <f>'Balance N-1'!K5712</f>
        <v>0</v>
      </c>
      <c r="D5709" s="78">
        <f>'Balance N-1'!L5712</f>
        <v>0</v>
      </c>
      <c r="E5709" s="78">
        <f>'Balance N-1'!M5712</f>
        <v>0</v>
      </c>
      <c r="F5709" s="78">
        <f>'Balance N-1'!N5712</f>
        <v>0</v>
      </c>
      <c r="G5709" s="78">
        <f>'Balance N-1'!O5712</f>
        <v>0</v>
      </c>
      <c r="H5709" s="78">
        <f>'Balance N-1'!P5712</f>
        <v>0</v>
      </c>
      <c r="I5709" s="79">
        <f t="shared" si="89"/>
        <v>0</v>
      </c>
    </row>
    <row r="5710" spans="1:9" ht="15.6">
      <c r="A5710" s="85">
        <f>'Balance N-1'!I5713</f>
        <v>0</v>
      </c>
      <c r="B5710" s="75">
        <f>'Balance N-1'!J5713</f>
        <v>0</v>
      </c>
      <c r="C5710" s="78">
        <f>'Balance N-1'!K5713</f>
        <v>0</v>
      </c>
      <c r="D5710" s="78">
        <f>'Balance N-1'!L5713</f>
        <v>0</v>
      </c>
      <c r="E5710" s="78">
        <f>'Balance N-1'!M5713</f>
        <v>0</v>
      </c>
      <c r="F5710" s="78">
        <f>'Balance N-1'!N5713</f>
        <v>0</v>
      </c>
      <c r="G5710" s="78">
        <f>'Balance N-1'!O5713</f>
        <v>0</v>
      </c>
      <c r="H5710" s="78">
        <f>'Balance N-1'!P5713</f>
        <v>0</v>
      </c>
      <c r="I5710" s="79">
        <f t="shared" si="89"/>
        <v>0</v>
      </c>
    </row>
    <row r="5711" spans="1:9" ht="15.6">
      <c r="A5711" s="85">
        <f>'Balance N-1'!I5714</f>
        <v>0</v>
      </c>
      <c r="B5711" s="75">
        <f>'Balance N-1'!J5714</f>
        <v>0</v>
      </c>
      <c r="C5711" s="78">
        <f>'Balance N-1'!K5714</f>
        <v>0</v>
      </c>
      <c r="D5711" s="78">
        <f>'Balance N-1'!L5714</f>
        <v>0</v>
      </c>
      <c r="E5711" s="78">
        <f>'Balance N-1'!M5714</f>
        <v>0</v>
      </c>
      <c r="F5711" s="78">
        <f>'Balance N-1'!N5714</f>
        <v>0</v>
      </c>
      <c r="G5711" s="78">
        <f>'Balance N-1'!O5714</f>
        <v>0</v>
      </c>
      <c r="H5711" s="78">
        <f>'Balance N-1'!P5714</f>
        <v>0</v>
      </c>
      <c r="I5711" s="79">
        <f t="shared" si="89"/>
        <v>0</v>
      </c>
    </row>
    <row r="5712" spans="1:9" ht="15.6">
      <c r="A5712" s="85">
        <f>'Balance N-1'!I5715</f>
        <v>0</v>
      </c>
      <c r="B5712" s="75">
        <f>'Balance N-1'!J5715</f>
        <v>0</v>
      </c>
      <c r="C5712" s="78">
        <f>'Balance N-1'!K5715</f>
        <v>0</v>
      </c>
      <c r="D5712" s="78">
        <f>'Balance N-1'!L5715</f>
        <v>0</v>
      </c>
      <c r="E5712" s="78">
        <f>'Balance N-1'!M5715</f>
        <v>0</v>
      </c>
      <c r="F5712" s="78">
        <f>'Balance N-1'!N5715</f>
        <v>0</v>
      </c>
      <c r="G5712" s="78">
        <f>'Balance N-1'!O5715</f>
        <v>0</v>
      </c>
      <c r="H5712" s="78">
        <f>'Balance N-1'!P5715</f>
        <v>0</v>
      </c>
      <c r="I5712" s="79">
        <f t="shared" si="89"/>
        <v>0</v>
      </c>
    </row>
    <row r="5713" spans="1:9" ht="15.6">
      <c r="A5713" s="85">
        <f>'Balance N-1'!I5716</f>
        <v>0</v>
      </c>
      <c r="B5713" s="75">
        <f>'Balance N-1'!J5716</f>
        <v>0</v>
      </c>
      <c r="C5713" s="78">
        <f>'Balance N-1'!K5716</f>
        <v>0</v>
      </c>
      <c r="D5713" s="78">
        <f>'Balance N-1'!L5716</f>
        <v>0</v>
      </c>
      <c r="E5713" s="78">
        <f>'Balance N-1'!M5716</f>
        <v>0</v>
      </c>
      <c r="F5713" s="78">
        <f>'Balance N-1'!N5716</f>
        <v>0</v>
      </c>
      <c r="G5713" s="78">
        <f>'Balance N-1'!O5716</f>
        <v>0</v>
      </c>
      <c r="H5713" s="78">
        <f>'Balance N-1'!P5716</f>
        <v>0</v>
      </c>
      <c r="I5713" s="79">
        <f t="shared" si="89"/>
        <v>0</v>
      </c>
    </row>
    <row r="5714" spans="1:9" ht="15.6">
      <c r="A5714" s="85">
        <f>'Balance N-1'!I5717</f>
        <v>0</v>
      </c>
      <c r="B5714" s="75">
        <f>'Balance N-1'!J5717</f>
        <v>0</v>
      </c>
      <c r="C5714" s="78">
        <f>'Balance N-1'!K5717</f>
        <v>0</v>
      </c>
      <c r="D5714" s="78">
        <f>'Balance N-1'!L5717</f>
        <v>0</v>
      </c>
      <c r="E5714" s="78">
        <f>'Balance N-1'!M5717</f>
        <v>0</v>
      </c>
      <c r="F5714" s="78">
        <f>'Balance N-1'!N5717</f>
        <v>0</v>
      </c>
      <c r="G5714" s="78">
        <f>'Balance N-1'!O5717</f>
        <v>0</v>
      </c>
      <c r="H5714" s="78">
        <f>'Balance N-1'!P5717</f>
        <v>0</v>
      </c>
      <c r="I5714" s="79">
        <f t="shared" si="89"/>
        <v>0</v>
      </c>
    </row>
    <row r="5715" spans="1:9" ht="15.6">
      <c r="A5715" s="85">
        <f>'Balance N-1'!I5718</f>
        <v>0</v>
      </c>
      <c r="B5715" s="75">
        <f>'Balance N-1'!J5718</f>
        <v>0</v>
      </c>
      <c r="C5715" s="78">
        <f>'Balance N-1'!K5718</f>
        <v>0</v>
      </c>
      <c r="D5715" s="78">
        <f>'Balance N-1'!L5718</f>
        <v>0</v>
      </c>
      <c r="E5715" s="78">
        <f>'Balance N-1'!M5718</f>
        <v>0</v>
      </c>
      <c r="F5715" s="78">
        <f>'Balance N-1'!N5718</f>
        <v>0</v>
      </c>
      <c r="G5715" s="78">
        <f>'Balance N-1'!O5718</f>
        <v>0</v>
      </c>
      <c r="H5715" s="78">
        <f>'Balance N-1'!P5718</f>
        <v>0</v>
      </c>
      <c r="I5715" s="79">
        <f t="shared" si="89"/>
        <v>0</v>
      </c>
    </row>
    <row r="5716" spans="1:9" ht="15.6">
      <c r="A5716" s="85">
        <f>'Balance N-1'!I5719</f>
        <v>0</v>
      </c>
      <c r="B5716" s="75">
        <f>'Balance N-1'!J5719</f>
        <v>0</v>
      </c>
      <c r="C5716" s="78">
        <f>'Balance N-1'!K5719</f>
        <v>0</v>
      </c>
      <c r="D5716" s="78">
        <f>'Balance N-1'!L5719</f>
        <v>0</v>
      </c>
      <c r="E5716" s="78">
        <f>'Balance N-1'!M5719</f>
        <v>0</v>
      </c>
      <c r="F5716" s="78">
        <f>'Balance N-1'!N5719</f>
        <v>0</v>
      </c>
      <c r="G5716" s="78">
        <f>'Balance N-1'!O5719</f>
        <v>0</v>
      </c>
      <c r="H5716" s="78">
        <f>'Balance N-1'!P5719</f>
        <v>0</v>
      </c>
      <c r="I5716" s="79">
        <f t="shared" si="89"/>
        <v>0</v>
      </c>
    </row>
    <row r="5717" spans="1:9" ht="15.6">
      <c r="A5717" s="85">
        <f>'Balance N-1'!I5720</f>
        <v>0</v>
      </c>
      <c r="B5717" s="75">
        <f>'Balance N-1'!J5720</f>
        <v>0</v>
      </c>
      <c r="C5717" s="78">
        <f>'Balance N-1'!K5720</f>
        <v>0</v>
      </c>
      <c r="D5717" s="78">
        <f>'Balance N-1'!L5720</f>
        <v>0</v>
      </c>
      <c r="E5717" s="78">
        <f>'Balance N-1'!M5720</f>
        <v>0</v>
      </c>
      <c r="F5717" s="78">
        <f>'Balance N-1'!N5720</f>
        <v>0</v>
      </c>
      <c r="G5717" s="78">
        <f>'Balance N-1'!O5720</f>
        <v>0</v>
      </c>
      <c r="H5717" s="78">
        <f>'Balance N-1'!P5720</f>
        <v>0</v>
      </c>
      <c r="I5717" s="79">
        <f t="shared" si="89"/>
        <v>0</v>
      </c>
    </row>
    <row r="5718" spans="1:9" ht="15.6">
      <c r="A5718" s="85">
        <f>'Balance N-1'!I5721</f>
        <v>0</v>
      </c>
      <c r="B5718" s="75">
        <f>'Balance N-1'!J5721</f>
        <v>0</v>
      </c>
      <c r="C5718" s="78">
        <f>'Balance N-1'!K5721</f>
        <v>0</v>
      </c>
      <c r="D5718" s="78">
        <f>'Balance N-1'!L5721</f>
        <v>0</v>
      </c>
      <c r="E5718" s="78">
        <f>'Balance N-1'!M5721</f>
        <v>0</v>
      </c>
      <c r="F5718" s="78">
        <f>'Balance N-1'!N5721</f>
        <v>0</v>
      </c>
      <c r="G5718" s="78">
        <f>'Balance N-1'!O5721</f>
        <v>0</v>
      </c>
      <c r="H5718" s="78">
        <f>'Balance N-1'!P5721</f>
        <v>0</v>
      </c>
      <c r="I5718" s="79">
        <f t="shared" si="89"/>
        <v>0</v>
      </c>
    </row>
    <row r="5719" spans="1:9" ht="15.6">
      <c r="A5719" s="85">
        <f>'Balance N-1'!I5722</f>
        <v>0</v>
      </c>
      <c r="B5719" s="75">
        <f>'Balance N-1'!J5722</f>
        <v>0</v>
      </c>
      <c r="C5719" s="78">
        <f>'Balance N-1'!K5722</f>
        <v>0</v>
      </c>
      <c r="D5719" s="78">
        <f>'Balance N-1'!L5722</f>
        <v>0</v>
      </c>
      <c r="E5719" s="78">
        <f>'Balance N-1'!M5722</f>
        <v>0</v>
      </c>
      <c r="F5719" s="78">
        <f>'Balance N-1'!N5722</f>
        <v>0</v>
      </c>
      <c r="G5719" s="78">
        <f>'Balance N-1'!O5722</f>
        <v>0</v>
      </c>
      <c r="H5719" s="78">
        <f>'Balance N-1'!P5722</f>
        <v>0</v>
      </c>
      <c r="I5719" s="79">
        <f t="shared" si="89"/>
        <v>0</v>
      </c>
    </row>
    <row r="5720" spans="1:9" ht="15.6">
      <c r="A5720" s="85">
        <f>'Balance N-1'!I5723</f>
        <v>0</v>
      </c>
      <c r="B5720" s="75">
        <f>'Balance N-1'!J5723</f>
        <v>0</v>
      </c>
      <c r="C5720" s="78">
        <f>'Balance N-1'!K5723</f>
        <v>0</v>
      </c>
      <c r="D5720" s="78">
        <f>'Balance N-1'!L5723</f>
        <v>0</v>
      </c>
      <c r="E5720" s="78">
        <f>'Balance N-1'!M5723</f>
        <v>0</v>
      </c>
      <c r="F5720" s="78">
        <f>'Balance N-1'!N5723</f>
        <v>0</v>
      </c>
      <c r="G5720" s="78">
        <f>'Balance N-1'!O5723</f>
        <v>0</v>
      </c>
      <c r="H5720" s="78">
        <f>'Balance N-1'!P5723</f>
        <v>0</v>
      </c>
      <c r="I5720" s="79">
        <f t="shared" si="89"/>
        <v>0</v>
      </c>
    </row>
    <row r="5721" spans="1:9" ht="15.6">
      <c r="A5721" s="85">
        <f>'Balance N-1'!I5724</f>
        <v>0</v>
      </c>
      <c r="B5721" s="75">
        <f>'Balance N-1'!J5724</f>
        <v>0</v>
      </c>
      <c r="C5721" s="78">
        <f>'Balance N-1'!K5724</f>
        <v>0</v>
      </c>
      <c r="D5721" s="78">
        <f>'Balance N-1'!L5724</f>
        <v>0</v>
      </c>
      <c r="E5721" s="78">
        <f>'Balance N-1'!M5724</f>
        <v>0</v>
      </c>
      <c r="F5721" s="78">
        <f>'Balance N-1'!N5724</f>
        <v>0</v>
      </c>
      <c r="G5721" s="78">
        <f>'Balance N-1'!O5724</f>
        <v>0</v>
      </c>
      <c r="H5721" s="78">
        <f>'Balance N-1'!P5724</f>
        <v>0</v>
      </c>
      <c r="I5721" s="79">
        <f t="shared" si="89"/>
        <v>0</v>
      </c>
    </row>
    <row r="5722" spans="1:9" ht="15.6">
      <c r="A5722" s="85">
        <f>'Balance N-1'!I5725</f>
        <v>0</v>
      </c>
      <c r="B5722" s="75">
        <f>'Balance N-1'!J5725</f>
        <v>0</v>
      </c>
      <c r="C5722" s="78">
        <f>'Balance N-1'!K5725</f>
        <v>0</v>
      </c>
      <c r="D5722" s="78">
        <f>'Balance N-1'!L5725</f>
        <v>0</v>
      </c>
      <c r="E5722" s="78">
        <f>'Balance N-1'!M5725</f>
        <v>0</v>
      </c>
      <c r="F5722" s="78">
        <f>'Balance N-1'!N5725</f>
        <v>0</v>
      </c>
      <c r="G5722" s="78">
        <f>'Balance N-1'!O5725</f>
        <v>0</v>
      </c>
      <c r="H5722" s="78">
        <f>'Balance N-1'!P5725</f>
        <v>0</v>
      </c>
      <c r="I5722" s="79">
        <f t="shared" si="89"/>
        <v>0</v>
      </c>
    </row>
    <row r="5723" spans="1:9" ht="15.6">
      <c r="A5723" s="85">
        <f>'Balance N-1'!I5726</f>
        <v>0</v>
      </c>
      <c r="B5723" s="75">
        <f>'Balance N-1'!J5726</f>
        <v>0</v>
      </c>
      <c r="C5723" s="78">
        <f>'Balance N-1'!K5726</f>
        <v>0</v>
      </c>
      <c r="D5723" s="78">
        <f>'Balance N-1'!L5726</f>
        <v>0</v>
      </c>
      <c r="E5723" s="78">
        <f>'Balance N-1'!M5726</f>
        <v>0</v>
      </c>
      <c r="F5723" s="78">
        <f>'Balance N-1'!N5726</f>
        <v>0</v>
      </c>
      <c r="G5723" s="78">
        <f>'Balance N-1'!O5726</f>
        <v>0</v>
      </c>
      <c r="H5723" s="78">
        <f>'Balance N-1'!P5726</f>
        <v>0</v>
      </c>
      <c r="I5723" s="79">
        <f t="shared" si="89"/>
        <v>0</v>
      </c>
    </row>
    <row r="5724" spans="1:9" ht="15.6">
      <c r="A5724" s="85">
        <f>'Balance N-1'!I5727</f>
        <v>0</v>
      </c>
      <c r="B5724" s="75">
        <f>'Balance N-1'!J5727</f>
        <v>0</v>
      </c>
      <c r="C5724" s="78">
        <f>'Balance N-1'!K5727</f>
        <v>0</v>
      </c>
      <c r="D5724" s="78">
        <f>'Balance N-1'!L5727</f>
        <v>0</v>
      </c>
      <c r="E5724" s="78">
        <f>'Balance N-1'!M5727</f>
        <v>0</v>
      </c>
      <c r="F5724" s="78">
        <f>'Balance N-1'!N5727</f>
        <v>0</v>
      </c>
      <c r="G5724" s="78">
        <f>'Balance N-1'!O5727</f>
        <v>0</v>
      </c>
      <c r="H5724" s="78">
        <f>'Balance N-1'!P5727</f>
        <v>0</v>
      </c>
      <c r="I5724" s="79">
        <f t="shared" si="89"/>
        <v>0</v>
      </c>
    </row>
    <row r="5725" spans="1:9" ht="15.6">
      <c r="A5725" s="85">
        <f>'Balance N-1'!I5728</f>
        <v>0</v>
      </c>
      <c r="B5725" s="75">
        <f>'Balance N-1'!J5728</f>
        <v>0</v>
      </c>
      <c r="C5725" s="78">
        <f>'Balance N-1'!K5728</f>
        <v>0</v>
      </c>
      <c r="D5725" s="78">
        <f>'Balance N-1'!L5728</f>
        <v>0</v>
      </c>
      <c r="E5725" s="78">
        <f>'Balance N-1'!M5728</f>
        <v>0</v>
      </c>
      <c r="F5725" s="78">
        <f>'Balance N-1'!N5728</f>
        <v>0</v>
      </c>
      <c r="G5725" s="78">
        <f>'Balance N-1'!O5728</f>
        <v>0</v>
      </c>
      <c r="H5725" s="78">
        <f>'Balance N-1'!P5728</f>
        <v>0</v>
      </c>
      <c r="I5725" s="79">
        <f t="shared" si="89"/>
        <v>0</v>
      </c>
    </row>
    <row r="5726" spans="1:9" ht="15.6">
      <c r="A5726" s="85">
        <f>'Balance N-1'!I5729</f>
        <v>0</v>
      </c>
      <c r="B5726" s="75">
        <f>'Balance N-1'!J5729</f>
        <v>0</v>
      </c>
      <c r="C5726" s="78">
        <f>'Balance N-1'!K5729</f>
        <v>0</v>
      </c>
      <c r="D5726" s="78">
        <f>'Balance N-1'!L5729</f>
        <v>0</v>
      </c>
      <c r="E5726" s="78">
        <f>'Balance N-1'!M5729</f>
        <v>0</v>
      </c>
      <c r="F5726" s="78">
        <f>'Balance N-1'!N5729</f>
        <v>0</v>
      </c>
      <c r="G5726" s="78">
        <f>'Balance N-1'!O5729</f>
        <v>0</v>
      </c>
      <c r="H5726" s="78">
        <f>'Balance N-1'!P5729</f>
        <v>0</v>
      </c>
      <c r="I5726" s="79">
        <f t="shared" si="89"/>
        <v>0</v>
      </c>
    </row>
    <row r="5727" spans="1:9" ht="15.6">
      <c r="A5727" s="85">
        <f>'Balance N-1'!I5730</f>
        <v>0</v>
      </c>
      <c r="B5727" s="75">
        <f>'Balance N-1'!J5730</f>
        <v>0</v>
      </c>
      <c r="C5727" s="78">
        <f>'Balance N-1'!K5730</f>
        <v>0</v>
      </c>
      <c r="D5727" s="78">
        <f>'Balance N-1'!L5730</f>
        <v>0</v>
      </c>
      <c r="E5727" s="78">
        <f>'Balance N-1'!M5730</f>
        <v>0</v>
      </c>
      <c r="F5727" s="78">
        <f>'Balance N-1'!N5730</f>
        <v>0</v>
      </c>
      <c r="G5727" s="78">
        <f>'Balance N-1'!O5730</f>
        <v>0</v>
      </c>
      <c r="H5727" s="78">
        <f>'Balance N-1'!P5730</f>
        <v>0</v>
      </c>
      <c r="I5727" s="79">
        <f t="shared" si="89"/>
        <v>0</v>
      </c>
    </row>
    <row r="5728" spans="1:9" ht="15.6">
      <c r="A5728" s="85">
        <f>'Balance N-1'!I5731</f>
        <v>0</v>
      </c>
      <c r="B5728" s="75">
        <f>'Balance N-1'!J5731</f>
        <v>0</v>
      </c>
      <c r="C5728" s="78">
        <f>'Balance N-1'!K5731</f>
        <v>0</v>
      </c>
      <c r="D5728" s="78">
        <f>'Balance N-1'!L5731</f>
        <v>0</v>
      </c>
      <c r="E5728" s="78">
        <f>'Balance N-1'!M5731</f>
        <v>0</v>
      </c>
      <c r="F5728" s="78">
        <f>'Balance N-1'!N5731</f>
        <v>0</v>
      </c>
      <c r="G5728" s="78">
        <f>'Balance N-1'!O5731</f>
        <v>0</v>
      </c>
      <c r="H5728" s="78">
        <f>'Balance N-1'!P5731</f>
        <v>0</v>
      </c>
      <c r="I5728" s="79">
        <f t="shared" si="89"/>
        <v>0</v>
      </c>
    </row>
    <row r="5729" spans="1:9" ht="15.6">
      <c r="A5729" s="85">
        <f>'Balance N-1'!I5732</f>
        <v>0</v>
      </c>
      <c r="B5729" s="75">
        <f>'Balance N-1'!J5732</f>
        <v>0</v>
      </c>
      <c r="C5729" s="78">
        <f>'Balance N-1'!K5732</f>
        <v>0</v>
      </c>
      <c r="D5729" s="78">
        <f>'Balance N-1'!L5732</f>
        <v>0</v>
      </c>
      <c r="E5729" s="78">
        <f>'Balance N-1'!M5732</f>
        <v>0</v>
      </c>
      <c r="F5729" s="78">
        <f>'Balance N-1'!N5732</f>
        <v>0</v>
      </c>
      <c r="G5729" s="78">
        <f>'Balance N-1'!O5732</f>
        <v>0</v>
      </c>
      <c r="H5729" s="78">
        <f>'Balance N-1'!P5732</f>
        <v>0</v>
      </c>
      <c r="I5729" s="79">
        <f t="shared" si="89"/>
        <v>0</v>
      </c>
    </row>
    <row r="5730" spans="1:9" ht="15.6">
      <c r="A5730" s="85">
        <f>'Balance N-1'!I5733</f>
        <v>0</v>
      </c>
      <c r="B5730" s="75">
        <f>'Balance N-1'!J5733</f>
        <v>0</v>
      </c>
      <c r="C5730" s="78">
        <f>'Balance N-1'!K5733</f>
        <v>0</v>
      </c>
      <c r="D5730" s="78">
        <f>'Balance N-1'!L5733</f>
        <v>0</v>
      </c>
      <c r="E5730" s="78">
        <f>'Balance N-1'!M5733</f>
        <v>0</v>
      </c>
      <c r="F5730" s="78">
        <f>'Balance N-1'!N5733</f>
        <v>0</v>
      </c>
      <c r="G5730" s="78">
        <f>'Balance N-1'!O5733</f>
        <v>0</v>
      </c>
      <c r="H5730" s="78">
        <f>'Balance N-1'!P5733</f>
        <v>0</v>
      </c>
      <c r="I5730" s="79">
        <f t="shared" si="89"/>
        <v>0</v>
      </c>
    </row>
    <row r="5731" spans="1:9" ht="15.6">
      <c r="A5731" s="85">
        <f>'Balance N-1'!I5734</f>
        <v>0</v>
      </c>
      <c r="B5731" s="75">
        <f>'Balance N-1'!J5734</f>
        <v>0</v>
      </c>
      <c r="C5731" s="78">
        <f>'Balance N-1'!K5734</f>
        <v>0</v>
      </c>
      <c r="D5731" s="78">
        <f>'Balance N-1'!L5734</f>
        <v>0</v>
      </c>
      <c r="E5731" s="78">
        <f>'Balance N-1'!M5734</f>
        <v>0</v>
      </c>
      <c r="F5731" s="78">
        <f>'Balance N-1'!N5734</f>
        <v>0</v>
      </c>
      <c r="G5731" s="78">
        <f>'Balance N-1'!O5734</f>
        <v>0</v>
      </c>
      <c r="H5731" s="78">
        <f>'Balance N-1'!P5734</f>
        <v>0</v>
      </c>
      <c r="I5731" s="79">
        <f t="shared" si="89"/>
        <v>0</v>
      </c>
    </row>
    <row r="5732" spans="1:9" ht="15.6">
      <c r="A5732" s="85">
        <f>'Balance N-1'!I5735</f>
        <v>0</v>
      </c>
      <c r="B5732" s="75">
        <f>'Balance N-1'!J5735</f>
        <v>0</v>
      </c>
      <c r="C5732" s="78">
        <f>'Balance N-1'!K5735</f>
        <v>0</v>
      </c>
      <c r="D5732" s="78">
        <f>'Balance N-1'!L5735</f>
        <v>0</v>
      </c>
      <c r="E5732" s="78">
        <f>'Balance N-1'!M5735</f>
        <v>0</v>
      </c>
      <c r="F5732" s="78">
        <f>'Balance N-1'!N5735</f>
        <v>0</v>
      </c>
      <c r="G5732" s="78">
        <f>'Balance N-1'!O5735</f>
        <v>0</v>
      </c>
      <c r="H5732" s="78">
        <f>'Balance N-1'!P5735</f>
        <v>0</v>
      </c>
      <c r="I5732" s="79">
        <f t="shared" si="89"/>
        <v>0</v>
      </c>
    </row>
    <row r="5733" spans="1:9" ht="15.6">
      <c r="A5733" s="85">
        <f>'Balance N-1'!I5736</f>
        <v>0</v>
      </c>
      <c r="B5733" s="75">
        <f>'Balance N-1'!J5736</f>
        <v>0</v>
      </c>
      <c r="C5733" s="78">
        <f>'Balance N-1'!K5736</f>
        <v>0</v>
      </c>
      <c r="D5733" s="78">
        <f>'Balance N-1'!L5736</f>
        <v>0</v>
      </c>
      <c r="E5733" s="78">
        <f>'Balance N-1'!M5736</f>
        <v>0</v>
      </c>
      <c r="F5733" s="78">
        <f>'Balance N-1'!N5736</f>
        <v>0</v>
      </c>
      <c r="G5733" s="78">
        <f>'Balance N-1'!O5736</f>
        <v>0</v>
      </c>
      <c r="H5733" s="78">
        <f>'Balance N-1'!P5736</f>
        <v>0</v>
      </c>
      <c r="I5733" s="79">
        <f t="shared" si="89"/>
        <v>0</v>
      </c>
    </row>
    <row r="5734" spans="1:9" ht="15.6">
      <c r="A5734" s="85">
        <f>'Balance N-1'!I5737</f>
        <v>0</v>
      </c>
      <c r="B5734" s="75">
        <f>'Balance N-1'!J5737</f>
        <v>0</v>
      </c>
      <c r="C5734" s="78">
        <f>'Balance N-1'!K5737</f>
        <v>0</v>
      </c>
      <c r="D5734" s="78">
        <f>'Balance N-1'!L5737</f>
        <v>0</v>
      </c>
      <c r="E5734" s="78">
        <f>'Balance N-1'!M5737</f>
        <v>0</v>
      </c>
      <c r="F5734" s="78">
        <f>'Balance N-1'!N5737</f>
        <v>0</v>
      </c>
      <c r="G5734" s="78">
        <f>'Balance N-1'!O5737</f>
        <v>0</v>
      </c>
      <c r="H5734" s="78">
        <f>'Balance N-1'!P5737</f>
        <v>0</v>
      </c>
      <c r="I5734" s="79">
        <f t="shared" si="89"/>
        <v>0</v>
      </c>
    </row>
    <row r="5735" spans="1:9" ht="15.6">
      <c r="A5735" s="85">
        <f>'Balance N-1'!I5738</f>
        <v>0</v>
      </c>
      <c r="B5735" s="75">
        <f>'Balance N-1'!J5738</f>
        <v>0</v>
      </c>
      <c r="C5735" s="78">
        <f>'Balance N-1'!K5738</f>
        <v>0</v>
      </c>
      <c r="D5735" s="78">
        <f>'Balance N-1'!L5738</f>
        <v>0</v>
      </c>
      <c r="E5735" s="78">
        <f>'Balance N-1'!M5738</f>
        <v>0</v>
      </c>
      <c r="F5735" s="78">
        <f>'Balance N-1'!N5738</f>
        <v>0</v>
      </c>
      <c r="G5735" s="78">
        <f>'Balance N-1'!O5738</f>
        <v>0</v>
      </c>
      <c r="H5735" s="78">
        <f>'Balance N-1'!P5738</f>
        <v>0</v>
      </c>
      <c r="I5735" s="79">
        <f t="shared" si="89"/>
        <v>0</v>
      </c>
    </row>
    <row r="5736" spans="1:9" ht="15.6">
      <c r="A5736" s="85">
        <f>'Balance N-1'!I5739</f>
        <v>0</v>
      </c>
      <c r="B5736" s="75">
        <f>'Balance N-1'!J5739</f>
        <v>0</v>
      </c>
      <c r="C5736" s="78">
        <f>'Balance N-1'!K5739</f>
        <v>0</v>
      </c>
      <c r="D5736" s="78">
        <f>'Balance N-1'!L5739</f>
        <v>0</v>
      </c>
      <c r="E5736" s="78">
        <f>'Balance N-1'!M5739</f>
        <v>0</v>
      </c>
      <c r="F5736" s="78">
        <f>'Balance N-1'!N5739</f>
        <v>0</v>
      </c>
      <c r="G5736" s="78">
        <f>'Balance N-1'!O5739</f>
        <v>0</v>
      </c>
      <c r="H5736" s="78">
        <f>'Balance N-1'!P5739</f>
        <v>0</v>
      </c>
      <c r="I5736" s="79">
        <f t="shared" si="89"/>
        <v>0</v>
      </c>
    </row>
    <row r="5737" spans="1:9" ht="15.6">
      <c r="A5737" s="85">
        <f>'Balance N-1'!I5740</f>
        <v>0</v>
      </c>
      <c r="B5737" s="75">
        <f>'Balance N-1'!J5740</f>
        <v>0</v>
      </c>
      <c r="C5737" s="78">
        <f>'Balance N-1'!K5740</f>
        <v>0</v>
      </c>
      <c r="D5737" s="78">
        <f>'Balance N-1'!L5740</f>
        <v>0</v>
      </c>
      <c r="E5737" s="78">
        <f>'Balance N-1'!M5740</f>
        <v>0</v>
      </c>
      <c r="F5737" s="78">
        <f>'Balance N-1'!N5740</f>
        <v>0</v>
      </c>
      <c r="G5737" s="78">
        <f>'Balance N-1'!O5740</f>
        <v>0</v>
      </c>
      <c r="H5737" s="78">
        <f>'Balance N-1'!P5740</f>
        <v>0</v>
      </c>
      <c r="I5737" s="79">
        <f t="shared" si="89"/>
        <v>0</v>
      </c>
    </row>
    <row r="5738" spans="1:9" ht="15.6">
      <c r="A5738" s="85">
        <f>'Balance N-1'!I5741</f>
        <v>0</v>
      </c>
      <c r="B5738" s="75">
        <f>'Balance N-1'!J5741</f>
        <v>0</v>
      </c>
      <c r="C5738" s="78">
        <f>'Balance N-1'!K5741</f>
        <v>0</v>
      </c>
      <c r="D5738" s="78">
        <f>'Balance N-1'!L5741</f>
        <v>0</v>
      </c>
      <c r="E5738" s="78">
        <f>'Balance N-1'!M5741</f>
        <v>0</v>
      </c>
      <c r="F5738" s="78">
        <f>'Balance N-1'!N5741</f>
        <v>0</v>
      </c>
      <c r="G5738" s="78">
        <f>'Balance N-1'!O5741</f>
        <v>0</v>
      </c>
      <c r="H5738" s="78">
        <f>'Balance N-1'!P5741</f>
        <v>0</v>
      </c>
      <c r="I5738" s="79">
        <f t="shared" si="89"/>
        <v>0</v>
      </c>
    </row>
    <row r="5739" spans="1:9" ht="15.6">
      <c r="A5739" s="85">
        <f>'Balance N-1'!I5742</f>
        <v>0</v>
      </c>
      <c r="B5739" s="75">
        <f>'Balance N-1'!J5742</f>
        <v>0</v>
      </c>
      <c r="C5739" s="78">
        <f>'Balance N-1'!K5742</f>
        <v>0</v>
      </c>
      <c r="D5739" s="78">
        <f>'Balance N-1'!L5742</f>
        <v>0</v>
      </c>
      <c r="E5739" s="78">
        <f>'Balance N-1'!M5742</f>
        <v>0</v>
      </c>
      <c r="F5739" s="78">
        <f>'Balance N-1'!N5742</f>
        <v>0</v>
      </c>
      <c r="G5739" s="78">
        <f>'Balance N-1'!O5742</f>
        <v>0</v>
      </c>
      <c r="H5739" s="78">
        <f>'Balance N-1'!P5742</f>
        <v>0</v>
      </c>
      <c r="I5739" s="79">
        <f t="shared" si="89"/>
        <v>0</v>
      </c>
    </row>
    <row r="5740" spans="1:9" ht="15.6">
      <c r="A5740" s="85">
        <f>'Balance N-1'!I5743</f>
        <v>0</v>
      </c>
      <c r="B5740" s="75">
        <f>'Balance N-1'!J5743</f>
        <v>0</v>
      </c>
      <c r="C5740" s="78">
        <f>'Balance N-1'!K5743</f>
        <v>0</v>
      </c>
      <c r="D5740" s="78">
        <f>'Balance N-1'!L5743</f>
        <v>0</v>
      </c>
      <c r="E5740" s="78">
        <f>'Balance N-1'!M5743</f>
        <v>0</v>
      </c>
      <c r="F5740" s="78">
        <f>'Balance N-1'!N5743</f>
        <v>0</v>
      </c>
      <c r="G5740" s="78">
        <f>'Balance N-1'!O5743</f>
        <v>0</v>
      </c>
      <c r="H5740" s="78">
        <f>'Balance N-1'!P5743</f>
        <v>0</v>
      </c>
      <c r="I5740" s="79">
        <f t="shared" si="89"/>
        <v>0</v>
      </c>
    </row>
    <row r="5741" spans="1:9" ht="15.6">
      <c r="A5741" s="85">
        <f>'Balance N-1'!I5744</f>
        <v>0</v>
      </c>
      <c r="B5741" s="75">
        <f>'Balance N-1'!J5744</f>
        <v>0</v>
      </c>
      <c r="C5741" s="78">
        <f>'Balance N-1'!K5744</f>
        <v>0</v>
      </c>
      <c r="D5741" s="78">
        <f>'Balance N-1'!L5744</f>
        <v>0</v>
      </c>
      <c r="E5741" s="78">
        <f>'Balance N-1'!M5744</f>
        <v>0</v>
      </c>
      <c r="F5741" s="78">
        <f>'Balance N-1'!N5744</f>
        <v>0</v>
      </c>
      <c r="G5741" s="78">
        <f>'Balance N-1'!O5744</f>
        <v>0</v>
      </c>
      <c r="H5741" s="78">
        <f>'Balance N-1'!P5744</f>
        <v>0</v>
      </c>
      <c r="I5741" s="79">
        <f t="shared" si="89"/>
        <v>0</v>
      </c>
    </row>
    <row r="5742" spans="1:9" ht="15.6">
      <c r="A5742" s="85">
        <f>'Balance N-1'!I5745</f>
        <v>0</v>
      </c>
      <c r="B5742" s="75">
        <f>'Balance N-1'!J5745</f>
        <v>0</v>
      </c>
      <c r="C5742" s="78">
        <f>'Balance N-1'!K5745</f>
        <v>0</v>
      </c>
      <c r="D5742" s="78">
        <f>'Balance N-1'!L5745</f>
        <v>0</v>
      </c>
      <c r="E5742" s="78">
        <f>'Balance N-1'!M5745</f>
        <v>0</v>
      </c>
      <c r="F5742" s="78">
        <f>'Balance N-1'!N5745</f>
        <v>0</v>
      </c>
      <c r="G5742" s="78">
        <f>'Balance N-1'!O5745</f>
        <v>0</v>
      </c>
      <c r="H5742" s="78">
        <f>'Balance N-1'!P5745</f>
        <v>0</v>
      </c>
      <c r="I5742" s="79">
        <f t="shared" si="89"/>
        <v>0</v>
      </c>
    </row>
    <row r="5743" spans="1:9" ht="15.6">
      <c r="A5743" s="85">
        <f>'Balance N-1'!I5746</f>
        <v>0</v>
      </c>
      <c r="B5743" s="75">
        <f>'Balance N-1'!J5746</f>
        <v>0</v>
      </c>
      <c r="C5743" s="78">
        <f>'Balance N-1'!K5746</f>
        <v>0</v>
      </c>
      <c r="D5743" s="78">
        <f>'Balance N-1'!L5746</f>
        <v>0</v>
      </c>
      <c r="E5743" s="78">
        <f>'Balance N-1'!M5746</f>
        <v>0</v>
      </c>
      <c r="F5743" s="78">
        <f>'Balance N-1'!N5746</f>
        <v>0</v>
      </c>
      <c r="G5743" s="78">
        <f>'Balance N-1'!O5746</f>
        <v>0</v>
      </c>
      <c r="H5743" s="78">
        <f>'Balance N-1'!P5746</f>
        <v>0</v>
      </c>
      <c r="I5743" s="79">
        <f t="shared" si="89"/>
        <v>0</v>
      </c>
    </row>
    <row r="5744" spans="1:9" ht="15.6">
      <c r="A5744" s="85">
        <f>'Balance N-1'!I5747</f>
        <v>0</v>
      </c>
      <c r="B5744" s="75">
        <f>'Balance N-1'!J5747</f>
        <v>0</v>
      </c>
      <c r="C5744" s="78">
        <f>'Balance N-1'!K5747</f>
        <v>0</v>
      </c>
      <c r="D5744" s="78">
        <f>'Balance N-1'!L5747</f>
        <v>0</v>
      </c>
      <c r="E5744" s="78">
        <f>'Balance N-1'!M5747</f>
        <v>0</v>
      </c>
      <c r="F5744" s="78">
        <f>'Balance N-1'!N5747</f>
        <v>0</v>
      </c>
      <c r="G5744" s="78">
        <f>'Balance N-1'!O5747</f>
        <v>0</v>
      </c>
      <c r="H5744" s="78">
        <f>'Balance N-1'!P5747</f>
        <v>0</v>
      </c>
      <c r="I5744" s="79">
        <f t="shared" si="89"/>
        <v>0</v>
      </c>
    </row>
    <row r="5745" spans="1:9" ht="15.6">
      <c r="A5745" s="85">
        <f>'Balance N-1'!I5748</f>
        <v>0</v>
      </c>
      <c r="B5745" s="75">
        <f>'Balance N-1'!J5748</f>
        <v>0</v>
      </c>
      <c r="C5745" s="78">
        <f>'Balance N-1'!K5748</f>
        <v>0</v>
      </c>
      <c r="D5745" s="78">
        <f>'Balance N-1'!L5748</f>
        <v>0</v>
      </c>
      <c r="E5745" s="78">
        <f>'Balance N-1'!M5748</f>
        <v>0</v>
      </c>
      <c r="F5745" s="78">
        <f>'Balance N-1'!N5748</f>
        <v>0</v>
      </c>
      <c r="G5745" s="78">
        <f>'Balance N-1'!O5748</f>
        <v>0</v>
      </c>
      <c r="H5745" s="78">
        <f>'Balance N-1'!P5748</f>
        <v>0</v>
      </c>
      <c r="I5745" s="79">
        <f t="shared" si="89"/>
        <v>0</v>
      </c>
    </row>
    <row r="5746" spans="1:9" ht="15.6">
      <c r="A5746" s="85">
        <f>'Balance N-1'!I5749</f>
        <v>0</v>
      </c>
      <c r="B5746" s="75">
        <f>'Balance N-1'!J5749</f>
        <v>0</v>
      </c>
      <c r="C5746" s="78">
        <f>'Balance N-1'!K5749</f>
        <v>0</v>
      </c>
      <c r="D5746" s="78">
        <f>'Balance N-1'!L5749</f>
        <v>0</v>
      </c>
      <c r="E5746" s="78">
        <f>'Balance N-1'!M5749</f>
        <v>0</v>
      </c>
      <c r="F5746" s="78">
        <f>'Balance N-1'!N5749</f>
        <v>0</v>
      </c>
      <c r="G5746" s="78">
        <f>'Balance N-1'!O5749</f>
        <v>0</v>
      </c>
      <c r="H5746" s="78">
        <f>'Balance N-1'!P5749</f>
        <v>0</v>
      </c>
      <c r="I5746" s="79">
        <f t="shared" si="89"/>
        <v>0</v>
      </c>
    </row>
    <row r="5747" spans="1:9" ht="15.6">
      <c r="A5747" s="85">
        <f>'Balance N-1'!I5750</f>
        <v>0</v>
      </c>
      <c r="B5747" s="75">
        <f>'Balance N-1'!J5750</f>
        <v>0</v>
      </c>
      <c r="C5747" s="78">
        <f>'Balance N-1'!K5750</f>
        <v>0</v>
      </c>
      <c r="D5747" s="78">
        <f>'Balance N-1'!L5750</f>
        <v>0</v>
      </c>
      <c r="E5747" s="78">
        <f>'Balance N-1'!M5750</f>
        <v>0</v>
      </c>
      <c r="F5747" s="78">
        <f>'Balance N-1'!N5750</f>
        <v>0</v>
      </c>
      <c r="G5747" s="78">
        <f>'Balance N-1'!O5750</f>
        <v>0</v>
      </c>
      <c r="H5747" s="78">
        <f>'Balance N-1'!P5750</f>
        <v>0</v>
      </c>
      <c r="I5747" s="79">
        <f t="shared" si="89"/>
        <v>0</v>
      </c>
    </row>
    <row r="5748" spans="1:9" ht="15.6">
      <c r="A5748" s="85">
        <f>'Balance N-1'!I5751</f>
        <v>0</v>
      </c>
      <c r="B5748" s="75">
        <f>'Balance N-1'!J5751</f>
        <v>0</v>
      </c>
      <c r="C5748" s="78">
        <f>'Balance N-1'!K5751</f>
        <v>0</v>
      </c>
      <c r="D5748" s="78">
        <f>'Balance N-1'!L5751</f>
        <v>0</v>
      </c>
      <c r="E5748" s="78">
        <f>'Balance N-1'!M5751</f>
        <v>0</v>
      </c>
      <c r="F5748" s="78">
        <f>'Balance N-1'!N5751</f>
        <v>0</v>
      </c>
      <c r="G5748" s="78">
        <f>'Balance N-1'!O5751</f>
        <v>0</v>
      </c>
      <c r="H5748" s="78">
        <f>'Balance N-1'!P5751</f>
        <v>0</v>
      </c>
      <c r="I5748" s="79">
        <f t="shared" si="89"/>
        <v>0</v>
      </c>
    </row>
    <row r="5749" spans="1:9" ht="15.6">
      <c r="A5749" s="85">
        <f>'Balance N-1'!I5752</f>
        <v>0</v>
      </c>
      <c r="B5749" s="75">
        <f>'Balance N-1'!J5752</f>
        <v>0</v>
      </c>
      <c r="C5749" s="78">
        <f>'Balance N-1'!K5752</f>
        <v>0</v>
      </c>
      <c r="D5749" s="78">
        <f>'Balance N-1'!L5752</f>
        <v>0</v>
      </c>
      <c r="E5749" s="78">
        <f>'Balance N-1'!M5752</f>
        <v>0</v>
      </c>
      <c r="F5749" s="78">
        <f>'Balance N-1'!N5752</f>
        <v>0</v>
      </c>
      <c r="G5749" s="78">
        <f>'Balance N-1'!O5752</f>
        <v>0</v>
      </c>
      <c r="H5749" s="78">
        <f>'Balance N-1'!P5752</f>
        <v>0</v>
      </c>
      <c r="I5749" s="79">
        <f t="shared" si="89"/>
        <v>0</v>
      </c>
    </row>
    <row r="5750" spans="1:9" ht="15.6">
      <c r="A5750" s="85">
        <f>'Balance N-1'!I5753</f>
        <v>0</v>
      </c>
      <c r="B5750" s="75">
        <f>'Balance N-1'!J5753</f>
        <v>0</v>
      </c>
      <c r="C5750" s="78">
        <f>'Balance N-1'!K5753</f>
        <v>0</v>
      </c>
      <c r="D5750" s="78">
        <f>'Balance N-1'!L5753</f>
        <v>0</v>
      </c>
      <c r="E5750" s="78">
        <f>'Balance N-1'!M5753</f>
        <v>0</v>
      </c>
      <c r="F5750" s="78">
        <f>'Balance N-1'!N5753</f>
        <v>0</v>
      </c>
      <c r="G5750" s="78">
        <f>'Balance N-1'!O5753</f>
        <v>0</v>
      </c>
      <c r="H5750" s="78">
        <f>'Balance N-1'!P5753</f>
        <v>0</v>
      </c>
      <c r="I5750" s="79">
        <f t="shared" si="89"/>
        <v>0</v>
      </c>
    </row>
    <row r="5751" spans="1:9" ht="15.6">
      <c r="A5751" s="85">
        <f>'Balance N-1'!I5754</f>
        <v>0</v>
      </c>
      <c r="B5751" s="75">
        <f>'Balance N-1'!J5754</f>
        <v>0</v>
      </c>
      <c r="C5751" s="78">
        <f>'Balance N-1'!K5754</f>
        <v>0</v>
      </c>
      <c r="D5751" s="78">
        <f>'Balance N-1'!L5754</f>
        <v>0</v>
      </c>
      <c r="E5751" s="78">
        <f>'Balance N-1'!M5754</f>
        <v>0</v>
      </c>
      <c r="F5751" s="78">
        <f>'Balance N-1'!N5754</f>
        <v>0</v>
      </c>
      <c r="G5751" s="78">
        <f>'Balance N-1'!O5754</f>
        <v>0</v>
      </c>
      <c r="H5751" s="78">
        <f>'Balance N-1'!P5754</f>
        <v>0</v>
      </c>
      <c r="I5751" s="79">
        <f t="shared" si="89"/>
        <v>0</v>
      </c>
    </row>
    <row r="5752" spans="1:9" ht="15.6">
      <c r="A5752" s="85">
        <f>'Balance N-1'!I5755</f>
        <v>0</v>
      </c>
      <c r="B5752" s="75">
        <f>'Balance N-1'!J5755</f>
        <v>0</v>
      </c>
      <c r="C5752" s="78">
        <f>'Balance N-1'!K5755</f>
        <v>0</v>
      </c>
      <c r="D5752" s="78">
        <f>'Balance N-1'!L5755</f>
        <v>0</v>
      </c>
      <c r="E5752" s="78">
        <f>'Balance N-1'!M5755</f>
        <v>0</v>
      </c>
      <c r="F5752" s="78">
        <f>'Balance N-1'!N5755</f>
        <v>0</v>
      </c>
      <c r="G5752" s="78">
        <f>'Balance N-1'!O5755</f>
        <v>0</v>
      </c>
      <c r="H5752" s="78">
        <f>'Balance N-1'!P5755</f>
        <v>0</v>
      </c>
      <c r="I5752" s="79">
        <f t="shared" si="89"/>
        <v>0</v>
      </c>
    </row>
    <row r="5753" spans="1:9" ht="15.6">
      <c r="A5753" s="85">
        <f>'Balance N-1'!I5756</f>
        <v>0</v>
      </c>
      <c r="B5753" s="75">
        <f>'Balance N-1'!J5756</f>
        <v>0</v>
      </c>
      <c r="C5753" s="78">
        <f>'Balance N-1'!K5756</f>
        <v>0</v>
      </c>
      <c r="D5753" s="78">
        <f>'Balance N-1'!L5756</f>
        <v>0</v>
      </c>
      <c r="E5753" s="78">
        <f>'Balance N-1'!M5756</f>
        <v>0</v>
      </c>
      <c r="F5753" s="78">
        <f>'Balance N-1'!N5756</f>
        <v>0</v>
      </c>
      <c r="G5753" s="78">
        <f>'Balance N-1'!O5756</f>
        <v>0</v>
      </c>
      <c r="H5753" s="78">
        <f>'Balance N-1'!P5756</f>
        <v>0</v>
      </c>
      <c r="I5753" s="79">
        <f t="shared" si="89"/>
        <v>0</v>
      </c>
    </row>
    <row r="5754" spans="1:9" ht="15.6">
      <c r="A5754" s="85">
        <f>'Balance N-1'!I5757</f>
        <v>0</v>
      </c>
      <c r="B5754" s="75">
        <f>'Balance N-1'!J5757</f>
        <v>0</v>
      </c>
      <c r="C5754" s="78">
        <f>'Balance N-1'!K5757</f>
        <v>0</v>
      </c>
      <c r="D5754" s="78">
        <f>'Balance N-1'!L5757</f>
        <v>0</v>
      </c>
      <c r="E5754" s="78">
        <f>'Balance N-1'!M5757</f>
        <v>0</v>
      </c>
      <c r="F5754" s="78">
        <f>'Balance N-1'!N5757</f>
        <v>0</v>
      </c>
      <c r="G5754" s="78">
        <f>'Balance N-1'!O5757</f>
        <v>0</v>
      </c>
      <c r="H5754" s="78">
        <f>'Balance N-1'!P5757</f>
        <v>0</v>
      </c>
      <c r="I5754" s="79">
        <f t="shared" si="89"/>
        <v>0</v>
      </c>
    </row>
    <row r="5755" spans="1:9" ht="15.6">
      <c r="A5755" s="85">
        <f>'Balance N-1'!I5758</f>
        <v>0</v>
      </c>
      <c r="B5755" s="75">
        <f>'Balance N-1'!J5758</f>
        <v>0</v>
      </c>
      <c r="C5755" s="78">
        <f>'Balance N-1'!K5758</f>
        <v>0</v>
      </c>
      <c r="D5755" s="78">
        <f>'Balance N-1'!L5758</f>
        <v>0</v>
      </c>
      <c r="E5755" s="78">
        <f>'Balance N-1'!M5758</f>
        <v>0</v>
      </c>
      <c r="F5755" s="78">
        <f>'Balance N-1'!N5758</f>
        <v>0</v>
      </c>
      <c r="G5755" s="78">
        <f>'Balance N-1'!O5758</f>
        <v>0</v>
      </c>
      <c r="H5755" s="78">
        <f>'Balance N-1'!P5758</f>
        <v>0</v>
      </c>
      <c r="I5755" s="79">
        <f t="shared" si="89"/>
        <v>0</v>
      </c>
    </row>
    <row r="5756" spans="1:9" ht="15.6">
      <c r="A5756" s="85">
        <f>'Balance N-1'!I5759</f>
        <v>0</v>
      </c>
      <c r="B5756" s="75">
        <f>'Balance N-1'!J5759</f>
        <v>0</v>
      </c>
      <c r="C5756" s="78">
        <f>'Balance N-1'!K5759</f>
        <v>0</v>
      </c>
      <c r="D5756" s="78">
        <f>'Balance N-1'!L5759</f>
        <v>0</v>
      </c>
      <c r="E5756" s="78">
        <f>'Balance N-1'!M5759</f>
        <v>0</v>
      </c>
      <c r="F5756" s="78">
        <f>'Balance N-1'!N5759</f>
        <v>0</v>
      </c>
      <c r="G5756" s="78">
        <f>'Balance N-1'!O5759</f>
        <v>0</v>
      </c>
      <c r="H5756" s="78">
        <f>'Balance N-1'!P5759</f>
        <v>0</v>
      </c>
      <c r="I5756" s="79">
        <f t="shared" si="89"/>
        <v>0</v>
      </c>
    </row>
    <row r="5757" spans="1:9" ht="15.6">
      <c r="A5757" s="85">
        <f>'Balance N-1'!I5760</f>
        <v>0</v>
      </c>
      <c r="B5757" s="75">
        <f>'Balance N-1'!J5760</f>
        <v>0</v>
      </c>
      <c r="C5757" s="78">
        <f>'Balance N-1'!K5760</f>
        <v>0</v>
      </c>
      <c r="D5757" s="78">
        <f>'Balance N-1'!L5760</f>
        <v>0</v>
      </c>
      <c r="E5757" s="78">
        <f>'Balance N-1'!M5760</f>
        <v>0</v>
      </c>
      <c r="F5757" s="78">
        <f>'Balance N-1'!N5760</f>
        <v>0</v>
      </c>
      <c r="G5757" s="78">
        <f>'Balance N-1'!O5760</f>
        <v>0</v>
      </c>
      <c r="H5757" s="78">
        <f>'Balance N-1'!P5760</f>
        <v>0</v>
      </c>
      <c r="I5757" s="79">
        <f t="shared" si="89"/>
        <v>0</v>
      </c>
    </row>
    <row r="5758" spans="1:9" ht="15.6">
      <c r="A5758" s="85">
        <f>'Balance N-1'!I5761</f>
        <v>0</v>
      </c>
      <c r="B5758" s="75">
        <f>'Balance N-1'!J5761</f>
        <v>0</v>
      </c>
      <c r="C5758" s="78">
        <f>'Balance N-1'!K5761</f>
        <v>0</v>
      </c>
      <c r="D5758" s="78">
        <f>'Balance N-1'!L5761</f>
        <v>0</v>
      </c>
      <c r="E5758" s="78">
        <f>'Balance N-1'!M5761</f>
        <v>0</v>
      </c>
      <c r="F5758" s="78">
        <f>'Balance N-1'!N5761</f>
        <v>0</v>
      </c>
      <c r="G5758" s="78">
        <f>'Balance N-1'!O5761</f>
        <v>0</v>
      </c>
      <c r="H5758" s="78">
        <f>'Balance N-1'!P5761</f>
        <v>0</v>
      </c>
      <c r="I5758" s="79">
        <f t="shared" si="89"/>
        <v>0</v>
      </c>
    </row>
    <row r="5759" spans="1:9" ht="15.6">
      <c r="A5759" s="85">
        <f>'Balance N-1'!I5762</f>
        <v>0</v>
      </c>
      <c r="B5759" s="75">
        <f>'Balance N-1'!J5762</f>
        <v>0</v>
      </c>
      <c r="C5759" s="78">
        <f>'Balance N-1'!K5762</f>
        <v>0</v>
      </c>
      <c r="D5759" s="78">
        <f>'Balance N-1'!L5762</f>
        <v>0</v>
      </c>
      <c r="E5759" s="78">
        <f>'Balance N-1'!M5762</f>
        <v>0</v>
      </c>
      <c r="F5759" s="78">
        <f>'Balance N-1'!N5762</f>
        <v>0</v>
      </c>
      <c r="G5759" s="78">
        <f>'Balance N-1'!O5762</f>
        <v>0</v>
      </c>
      <c r="H5759" s="78">
        <f>'Balance N-1'!P5762</f>
        <v>0</v>
      </c>
      <c r="I5759" s="79">
        <f t="shared" si="89"/>
        <v>0</v>
      </c>
    </row>
    <row r="5760" spans="1:9" ht="15.6">
      <c r="A5760" s="85">
        <f>'Balance N-1'!I5763</f>
        <v>0</v>
      </c>
      <c r="B5760" s="75">
        <f>'Balance N-1'!J5763</f>
        <v>0</v>
      </c>
      <c r="C5760" s="78">
        <f>'Balance N-1'!K5763</f>
        <v>0</v>
      </c>
      <c r="D5760" s="78">
        <f>'Balance N-1'!L5763</f>
        <v>0</v>
      </c>
      <c r="E5760" s="78">
        <f>'Balance N-1'!M5763</f>
        <v>0</v>
      </c>
      <c r="F5760" s="78">
        <f>'Balance N-1'!N5763</f>
        <v>0</v>
      </c>
      <c r="G5760" s="78">
        <f>'Balance N-1'!O5763</f>
        <v>0</v>
      </c>
      <c r="H5760" s="78">
        <f>'Balance N-1'!P5763</f>
        <v>0</v>
      </c>
      <c r="I5760" s="79">
        <f t="shared" si="89"/>
        <v>0</v>
      </c>
    </row>
    <row r="5761" spans="1:9" ht="15.6">
      <c r="A5761" s="85">
        <f>'Balance N-1'!I5764</f>
        <v>0</v>
      </c>
      <c r="B5761" s="75">
        <f>'Balance N-1'!J5764</f>
        <v>0</v>
      </c>
      <c r="C5761" s="78">
        <f>'Balance N-1'!K5764</f>
        <v>0</v>
      </c>
      <c r="D5761" s="78">
        <f>'Balance N-1'!L5764</f>
        <v>0</v>
      </c>
      <c r="E5761" s="78">
        <f>'Balance N-1'!M5764</f>
        <v>0</v>
      </c>
      <c r="F5761" s="78">
        <f>'Balance N-1'!N5764</f>
        <v>0</v>
      </c>
      <c r="G5761" s="78">
        <f>'Balance N-1'!O5764</f>
        <v>0</v>
      </c>
      <c r="H5761" s="78">
        <f>'Balance N-1'!P5764</f>
        <v>0</v>
      </c>
      <c r="I5761" s="79">
        <f t="shared" si="89"/>
        <v>0</v>
      </c>
    </row>
    <row r="5762" spans="1:9" ht="15.6">
      <c r="A5762" s="85">
        <f>'Balance N-1'!I5765</f>
        <v>0</v>
      </c>
      <c r="B5762" s="75">
        <f>'Balance N-1'!J5765</f>
        <v>0</v>
      </c>
      <c r="C5762" s="78">
        <f>'Balance N-1'!K5765</f>
        <v>0</v>
      </c>
      <c r="D5762" s="78">
        <f>'Balance N-1'!L5765</f>
        <v>0</v>
      </c>
      <c r="E5762" s="78">
        <f>'Balance N-1'!M5765</f>
        <v>0</v>
      </c>
      <c r="F5762" s="78">
        <f>'Balance N-1'!N5765</f>
        <v>0</v>
      </c>
      <c r="G5762" s="78">
        <f>'Balance N-1'!O5765</f>
        <v>0</v>
      </c>
      <c r="H5762" s="78">
        <f>'Balance N-1'!P5765</f>
        <v>0</v>
      </c>
      <c r="I5762" s="79">
        <f t="shared" si="89"/>
        <v>0</v>
      </c>
    </row>
    <row r="5763" spans="1:9" ht="15.6">
      <c r="A5763" s="85">
        <f>'Balance N-1'!I5766</f>
        <v>0</v>
      </c>
      <c r="B5763" s="75">
        <f>'Balance N-1'!J5766</f>
        <v>0</v>
      </c>
      <c r="C5763" s="78">
        <f>'Balance N-1'!K5766</f>
        <v>0</v>
      </c>
      <c r="D5763" s="78">
        <f>'Balance N-1'!L5766</f>
        <v>0</v>
      </c>
      <c r="E5763" s="78">
        <f>'Balance N-1'!M5766</f>
        <v>0</v>
      </c>
      <c r="F5763" s="78">
        <f>'Balance N-1'!N5766</f>
        <v>0</v>
      </c>
      <c r="G5763" s="78">
        <f>'Balance N-1'!O5766</f>
        <v>0</v>
      </c>
      <c r="H5763" s="78">
        <f>'Balance N-1'!P5766</f>
        <v>0</v>
      </c>
      <c r="I5763" s="79">
        <f t="shared" ref="I5763:I5826" si="90">(C5763-D5763)+(E5763-F5763)-(G5763-H5763)</f>
        <v>0</v>
      </c>
    </row>
    <row r="5764" spans="1:9" ht="15.6">
      <c r="A5764" s="85">
        <f>'Balance N-1'!I5767</f>
        <v>0</v>
      </c>
      <c r="B5764" s="75">
        <f>'Balance N-1'!J5767</f>
        <v>0</v>
      </c>
      <c r="C5764" s="78">
        <f>'Balance N-1'!K5767</f>
        <v>0</v>
      </c>
      <c r="D5764" s="78">
        <f>'Balance N-1'!L5767</f>
        <v>0</v>
      </c>
      <c r="E5764" s="78">
        <f>'Balance N-1'!M5767</f>
        <v>0</v>
      </c>
      <c r="F5764" s="78">
        <f>'Balance N-1'!N5767</f>
        <v>0</v>
      </c>
      <c r="G5764" s="78">
        <f>'Balance N-1'!O5767</f>
        <v>0</v>
      </c>
      <c r="H5764" s="78">
        <f>'Balance N-1'!P5767</f>
        <v>0</v>
      </c>
      <c r="I5764" s="79">
        <f t="shared" si="90"/>
        <v>0</v>
      </c>
    </row>
    <row r="5765" spans="1:9" ht="15.6">
      <c r="A5765" s="85">
        <f>'Balance N-1'!I5768</f>
        <v>0</v>
      </c>
      <c r="B5765" s="75">
        <f>'Balance N-1'!J5768</f>
        <v>0</v>
      </c>
      <c r="C5765" s="78">
        <f>'Balance N-1'!K5768</f>
        <v>0</v>
      </c>
      <c r="D5765" s="78">
        <f>'Balance N-1'!L5768</f>
        <v>0</v>
      </c>
      <c r="E5765" s="78">
        <f>'Balance N-1'!M5768</f>
        <v>0</v>
      </c>
      <c r="F5765" s="78">
        <f>'Balance N-1'!N5768</f>
        <v>0</v>
      </c>
      <c r="G5765" s="78">
        <f>'Balance N-1'!O5768</f>
        <v>0</v>
      </c>
      <c r="H5765" s="78">
        <f>'Balance N-1'!P5768</f>
        <v>0</v>
      </c>
      <c r="I5765" s="79">
        <f t="shared" si="90"/>
        <v>0</v>
      </c>
    </row>
    <row r="5766" spans="1:9" ht="15.6">
      <c r="A5766" s="85">
        <f>'Balance N-1'!I5769</f>
        <v>0</v>
      </c>
      <c r="B5766" s="75">
        <f>'Balance N-1'!J5769</f>
        <v>0</v>
      </c>
      <c r="C5766" s="78">
        <f>'Balance N-1'!K5769</f>
        <v>0</v>
      </c>
      <c r="D5766" s="78">
        <f>'Balance N-1'!L5769</f>
        <v>0</v>
      </c>
      <c r="E5766" s="78">
        <f>'Balance N-1'!M5769</f>
        <v>0</v>
      </c>
      <c r="F5766" s="78">
        <f>'Balance N-1'!N5769</f>
        <v>0</v>
      </c>
      <c r="G5766" s="78">
        <f>'Balance N-1'!O5769</f>
        <v>0</v>
      </c>
      <c r="H5766" s="78">
        <f>'Balance N-1'!P5769</f>
        <v>0</v>
      </c>
      <c r="I5766" s="79">
        <f t="shared" si="90"/>
        <v>0</v>
      </c>
    </row>
    <row r="5767" spans="1:9" ht="15.6">
      <c r="A5767" s="85">
        <f>'Balance N-1'!I5770</f>
        <v>0</v>
      </c>
      <c r="B5767" s="75">
        <f>'Balance N-1'!J5770</f>
        <v>0</v>
      </c>
      <c r="C5767" s="78">
        <f>'Balance N-1'!K5770</f>
        <v>0</v>
      </c>
      <c r="D5767" s="78">
        <f>'Balance N-1'!L5770</f>
        <v>0</v>
      </c>
      <c r="E5767" s="78">
        <f>'Balance N-1'!M5770</f>
        <v>0</v>
      </c>
      <c r="F5767" s="78">
        <f>'Balance N-1'!N5770</f>
        <v>0</v>
      </c>
      <c r="G5767" s="78">
        <f>'Balance N-1'!O5770</f>
        <v>0</v>
      </c>
      <c r="H5767" s="78">
        <f>'Balance N-1'!P5770</f>
        <v>0</v>
      </c>
      <c r="I5767" s="79">
        <f t="shared" si="90"/>
        <v>0</v>
      </c>
    </row>
    <row r="5768" spans="1:9" ht="15.6">
      <c r="A5768" s="85">
        <f>'Balance N-1'!I5771</f>
        <v>0</v>
      </c>
      <c r="B5768" s="75">
        <f>'Balance N-1'!J5771</f>
        <v>0</v>
      </c>
      <c r="C5768" s="78">
        <f>'Balance N-1'!K5771</f>
        <v>0</v>
      </c>
      <c r="D5768" s="78">
        <f>'Balance N-1'!L5771</f>
        <v>0</v>
      </c>
      <c r="E5768" s="78">
        <f>'Balance N-1'!M5771</f>
        <v>0</v>
      </c>
      <c r="F5768" s="78">
        <f>'Balance N-1'!N5771</f>
        <v>0</v>
      </c>
      <c r="G5768" s="78">
        <f>'Balance N-1'!O5771</f>
        <v>0</v>
      </c>
      <c r="H5768" s="78">
        <f>'Balance N-1'!P5771</f>
        <v>0</v>
      </c>
      <c r="I5768" s="79">
        <f t="shared" si="90"/>
        <v>0</v>
      </c>
    </row>
    <row r="5769" spans="1:9" ht="15.6">
      <c r="A5769" s="85">
        <f>'Balance N-1'!I5772</f>
        <v>0</v>
      </c>
      <c r="B5769" s="75">
        <f>'Balance N-1'!J5772</f>
        <v>0</v>
      </c>
      <c r="C5769" s="78">
        <f>'Balance N-1'!K5772</f>
        <v>0</v>
      </c>
      <c r="D5769" s="78">
        <f>'Balance N-1'!L5772</f>
        <v>0</v>
      </c>
      <c r="E5769" s="78">
        <f>'Balance N-1'!M5772</f>
        <v>0</v>
      </c>
      <c r="F5769" s="78">
        <f>'Balance N-1'!N5772</f>
        <v>0</v>
      </c>
      <c r="G5769" s="78">
        <f>'Balance N-1'!O5772</f>
        <v>0</v>
      </c>
      <c r="H5769" s="78">
        <f>'Balance N-1'!P5772</f>
        <v>0</v>
      </c>
      <c r="I5769" s="79">
        <f t="shared" si="90"/>
        <v>0</v>
      </c>
    </row>
    <row r="5770" spans="1:9" ht="15.6">
      <c r="A5770" s="85">
        <f>'Balance N-1'!I5773</f>
        <v>0</v>
      </c>
      <c r="B5770" s="75">
        <f>'Balance N-1'!J5773</f>
        <v>0</v>
      </c>
      <c r="C5770" s="78">
        <f>'Balance N-1'!K5773</f>
        <v>0</v>
      </c>
      <c r="D5770" s="78">
        <f>'Balance N-1'!L5773</f>
        <v>0</v>
      </c>
      <c r="E5770" s="78">
        <f>'Balance N-1'!M5773</f>
        <v>0</v>
      </c>
      <c r="F5770" s="78">
        <f>'Balance N-1'!N5773</f>
        <v>0</v>
      </c>
      <c r="G5770" s="78">
        <f>'Balance N-1'!O5773</f>
        <v>0</v>
      </c>
      <c r="H5770" s="78">
        <f>'Balance N-1'!P5773</f>
        <v>0</v>
      </c>
      <c r="I5770" s="79">
        <f t="shared" si="90"/>
        <v>0</v>
      </c>
    </row>
    <row r="5771" spans="1:9" ht="15.6">
      <c r="A5771" s="85">
        <f>'Balance N-1'!I5774</f>
        <v>0</v>
      </c>
      <c r="B5771" s="75">
        <f>'Balance N-1'!J5774</f>
        <v>0</v>
      </c>
      <c r="C5771" s="78">
        <f>'Balance N-1'!K5774</f>
        <v>0</v>
      </c>
      <c r="D5771" s="78">
        <f>'Balance N-1'!L5774</f>
        <v>0</v>
      </c>
      <c r="E5771" s="78">
        <f>'Balance N-1'!M5774</f>
        <v>0</v>
      </c>
      <c r="F5771" s="78">
        <f>'Balance N-1'!N5774</f>
        <v>0</v>
      </c>
      <c r="G5771" s="78">
        <f>'Balance N-1'!O5774</f>
        <v>0</v>
      </c>
      <c r="H5771" s="78">
        <f>'Balance N-1'!P5774</f>
        <v>0</v>
      </c>
      <c r="I5771" s="79">
        <f t="shared" si="90"/>
        <v>0</v>
      </c>
    </row>
    <row r="5772" spans="1:9" ht="15.6">
      <c r="A5772" s="85">
        <f>'Balance N-1'!I5775</f>
        <v>0</v>
      </c>
      <c r="B5772" s="75">
        <f>'Balance N-1'!J5775</f>
        <v>0</v>
      </c>
      <c r="C5772" s="78">
        <f>'Balance N-1'!K5775</f>
        <v>0</v>
      </c>
      <c r="D5772" s="78">
        <f>'Balance N-1'!L5775</f>
        <v>0</v>
      </c>
      <c r="E5772" s="78">
        <f>'Balance N-1'!M5775</f>
        <v>0</v>
      </c>
      <c r="F5772" s="78">
        <f>'Balance N-1'!N5775</f>
        <v>0</v>
      </c>
      <c r="G5772" s="78">
        <f>'Balance N-1'!O5775</f>
        <v>0</v>
      </c>
      <c r="H5772" s="78">
        <f>'Balance N-1'!P5775</f>
        <v>0</v>
      </c>
      <c r="I5772" s="79">
        <f t="shared" si="90"/>
        <v>0</v>
      </c>
    </row>
    <row r="5773" spans="1:9" ht="15.6">
      <c r="A5773" s="85">
        <f>'Balance N-1'!I5776</f>
        <v>0</v>
      </c>
      <c r="B5773" s="75">
        <f>'Balance N-1'!J5776</f>
        <v>0</v>
      </c>
      <c r="C5773" s="78">
        <f>'Balance N-1'!K5776</f>
        <v>0</v>
      </c>
      <c r="D5773" s="78">
        <f>'Balance N-1'!L5776</f>
        <v>0</v>
      </c>
      <c r="E5773" s="78">
        <f>'Balance N-1'!M5776</f>
        <v>0</v>
      </c>
      <c r="F5773" s="78">
        <f>'Balance N-1'!N5776</f>
        <v>0</v>
      </c>
      <c r="G5773" s="78">
        <f>'Balance N-1'!O5776</f>
        <v>0</v>
      </c>
      <c r="H5773" s="78">
        <f>'Balance N-1'!P5776</f>
        <v>0</v>
      </c>
      <c r="I5773" s="79">
        <f t="shared" si="90"/>
        <v>0</v>
      </c>
    </row>
    <row r="5774" spans="1:9" ht="15.6">
      <c r="A5774" s="85">
        <f>'Balance N-1'!I5777</f>
        <v>0</v>
      </c>
      <c r="B5774" s="75">
        <f>'Balance N-1'!J5777</f>
        <v>0</v>
      </c>
      <c r="C5774" s="78">
        <f>'Balance N-1'!K5777</f>
        <v>0</v>
      </c>
      <c r="D5774" s="78">
        <f>'Balance N-1'!L5777</f>
        <v>0</v>
      </c>
      <c r="E5774" s="78">
        <f>'Balance N-1'!M5777</f>
        <v>0</v>
      </c>
      <c r="F5774" s="78">
        <f>'Balance N-1'!N5777</f>
        <v>0</v>
      </c>
      <c r="G5774" s="78">
        <f>'Balance N-1'!O5777</f>
        <v>0</v>
      </c>
      <c r="H5774" s="78">
        <f>'Balance N-1'!P5777</f>
        <v>0</v>
      </c>
      <c r="I5774" s="79">
        <f t="shared" si="90"/>
        <v>0</v>
      </c>
    </row>
    <row r="5775" spans="1:9" ht="15.6">
      <c r="A5775" s="85">
        <f>'Balance N-1'!I5778</f>
        <v>0</v>
      </c>
      <c r="B5775" s="75">
        <f>'Balance N-1'!J5778</f>
        <v>0</v>
      </c>
      <c r="C5775" s="78">
        <f>'Balance N-1'!K5778</f>
        <v>0</v>
      </c>
      <c r="D5775" s="78">
        <f>'Balance N-1'!L5778</f>
        <v>0</v>
      </c>
      <c r="E5775" s="78">
        <f>'Balance N-1'!M5778</f>
        <v>0</v>
      </c>
      <c r="F5775" s="78">
        <f>'Balance N-1'!N5778</f>
        <v>0</v>
      </c>
      <c r="G5775" s="78">
        <f>'Balance N-1'!O5778</f>
        <v>0</v>
      </c>
      <c r="H5775" s="78">
        <f>'Balance N-1'!P5778</f>
        <v>0</v>
      </c>
      <c r="I5775" s="79">
        <f t="shared" si="90"/>
        <v>0</v>
      </c>
    </row>
    <row r="5776" spans="1:9" ht="15.6">
      <c r="A5776" s="85">
        <f>'Balance N-1'!I5779</f>
        <v>0</v>
      </c>
      <c r="B5776" s="75">
        <f>'Balance N-1'!J5779</f>
        <v>0</v>
      </c>
      <c r="C5776" s="78">
        <f>'Balance N-1'!K5779</f>
        <v>0</v>
      </c>
      <c r="D5776" s="78">
        <f>'Balance N-1'!L5779</f>
        <v>0</v>
      </c>
      <c r="E5776" s="78">
        <f>'Balance N-1'!M5779</f>
        <v>0</v>
      </c>
      <c r="F5776" s="78">
        <f>'Balance N-1'!N5779</f>
        <v>0</v>
      </c>
      <c r="G5776" s="78">
        <f>'Balance N-1'!O5779</f>
        <v>0</v>
      </c>
      <c r="H5776" s="78">
        <f>'Balance N-1'!P5779</f>
        <v>0</v>
      </c>
      <c r="I5776" s="79">
        <f t="shared" si="90"/>
        <v>0</v>
      </c>
    </row>
    <row r="5777" spans="1:9" ht="15.6">
      <c r="A5777" s="85">
        <f>'Balance N-1'!I5780</f>
        <v>0</v>
      </c>
      <c r="B5777" s="75">
        <f>'Balance N-1'!J5780</f>
        <v>0</v>
      </c>
      <c r="C5777" s="78">
        <f>'Balance N-1'!K5780</f>
        <v>0</v>
      </c>
      <c r="D5777" s="78">
        <f>'Balance N-1'!L5780</f>
        <v>0</v>
      </c>
      <c r="E5777" s="78">
        <f>'Balance N-1'!M5780</f>
        <v>0</v>
      </c>
      <c r="F5777" s="78">
        <f>'Balance N-1'!N5780</f>
        <v>0</v>
      </c>
      <c r="G5777" s="78">
        <f>'Balance N-1'!O5780</f>
        <v>0</v>
      </c>
      <c r="H5777" s="78">
        <f>'Balance N-1'!P5780</f>
        <v>0</v>
      </c>
      <c r="I5777" s="79">
        <f t="shared" si="90"/>
        <v>0</v>
      </c>
    </row>
    <row r="5778" spans="1:9" ht="15.6">
      <c r="A5778" s="85">
        <f>'Balance N-1'!I5781</f>
        <v>0</v>
      </c>
      <c r="B5778" s="75">
        <f>'Balance N-1'!J5781</f>
        <v>0</v>
      </c>
      <c r="C5778" s="78">
        <f>'Balance N-1'!K5781</f>
        <v>0</v>
      </c>
      <c r="D5778" s="78">
        <f>'Balance N-1'!L5781</f>
        <v>0</v>
      </c>
      <c r="E5778" s="78">
        <f>'Balance N-1'!M5781</f>
        <v>0</v>
      </c>
      <c r="F5778" s="78">
        <f>'Balance N-1'!N5781</f>
        <v>0</v>
      </c>
      <c r="G5778" s="78">
        <f>'Balance N-1'!O5781</f>
        <v>0</v>
      </c>
      <c r="H5778" s="78">
        <f>'Balance N-1'!P5781</f>
        <v>0</v>
      </c>
      <c r="I5778" s="79">
        <f t="shared" si="90"/>
        <v>0</v>
      </c>
    </row>
    <row r="5779" spans="1:9" ht="15.6">
      <c r="A5779" s="85">
        <f>'Balance N-1'!I5782</f>
        <v>0</v>
      </c>
      <c r="B5779" s="75">
        <f>'Balance N-1'!J5782</f>
        <v>0</v>
      </c>
      <c r="C5779" s="78">
        <f>'Balance N-1'!K5782</f>
        <v>0</v>
      </c>
      <c r="D5779" s="78">
        <f>'Balance N-1'!L5782</f>
        <v>0</v>
      </c>
      <c r="E5779" s="78">
        <f>'Balance N-1'!M5782</f>
        <v>0</v>
      </c>
      <c r="F5779" s="78">
        <f>'Balance N-1'!N5782</f>
        <v>0</v>
      </c>
      <c r="G5779" s="78">
        <f>'Balance N-1'!O5782</f>
        <v>0</v>
      </c>
      <c r="H5779" s="78">
        <f>'Balance N-1'!P5782</f>
        <v>0</v>
      </c>
      <c r="I5779" s="79">
        <f t="shared" si="90"/>
        <v>0</v>
      </c>
    </row>
    <row r="5780" spans="1:9" ht="15.6">
      <c r="A5780" s="85">
        <f>'Balance N-1'!I5783</f>
        <v>0</v>
      </c>
      <c r="B5780" s="75">
        <f>'Balance N-1'!J5783</f>
        <v>0</v>
      </c>
      <c r="C5780" s="78">
        <f>'Balance N-1'!K5783</f>
        <v>0</v>
      </c>
      <c r="D5780" s="78">
        <f>'Balance N-1'!L5783</f>
        <v>0</v>
      </c>
      <c r="E5780" s="78">
        <f>'Balance N-1'!M5783</f>
        <v>0</v>
      </c>
      <c r="F5780" s="78">
        <f>'Balance N-1'!N5783</f>
        <v>0</v>
      </c>
      <c r="G5780" s="78">
        <f>'Balance N-1'!O5783</f>
        <v>0</v>
      </c>
      <c r="H5780" s="78">
        <f>'Balance N-1'!P5783</f>
        <v>0</v>
      </c>
      <c r="I5780" s="79">
        <f t="shared" si="90"/>
        <v>0</v>
      </c>
    </row>
    <row r="5781" spans="1:9" ht="15.6">
      <c r="A5781" s="85">
        <f>'Balance N-1'!I5784</f>
        <v>0</v>
      </c>
      <c r="B5781" s="75">
        <f>'Balance N-1'!J5784</f>
        <v>0</v>
      </c>
      <c r="C5781" s="78">
        <f>'Balance N-1'!K5784</f>
        <v>0</v>
      </c>
      <c r="D5781" s="78">
        <f>'Balance N-1'!L5784</f>
        <v>0</v>
      </c>
      <c r="E5781" s="78">
        <f>'Balance N-1'!M5784</f>
        <v>0</v>
      </c>
      <c r="F5781" s="78">
        <f>'Balance N-1'!N5784</f>
        <v>0</v>
      </c>
      <c r="G5781" s="78">
        <f>'Balance N-1'!O5784</f>
        <v>0</v>
      </c>
      <c r="H5781" s="78">
        <f>'Balance N-1'!P5784</f>
        <v>0</v>
      </c>
      <c r="I5781" s="79">
        <f t="shared" si="90"/>
        <v>0</v>
      </c>
    </row>
    <row r="5782" spans="1:9" ht="15.6">
      <c r="A5782" s="85">
        <f>'Balance N-1'!I5785</f>
        <v>0</v>
      </c>
      <c r="B5782" s="75">
        <f>'Balance N-1'!J5785</f>
        <v>0</v>
      </c>
      <c r="C5782" s="78">
        <f>'Balance N-1'!K5785</f>
        <v>0</v>
      </c>
      <c r="D5782" s="78">
        <f>'Balance N-1'!L5785</f>
        <v>0</v>
      </c>
      <c r="E5782" s="78">
        <f>'Balance N-1'!M5785</f>
        <v>0</v>
      </c>
      <c r="F5782" s="78">
        <f>'Balance N-1'!N5785</f>
        <v>0</v>
      </c>
      <c r="G5782" s="78">
        <f>'Balance N-1'!O5785</f>
        <v>0</v>
      </c>
      <c r="H5782" s="78">
        <f>'Balance N-1'!P5785</f>
        <v>0</v>
      </c>
      <c r="I5782" s="79">
        <f t="shared" si="90"/>
        <v>0</v>
      </c>
    </row>
    <row r="5783" spans="1:9" ht="15.6">
      <c r="A5783" s="85">
        <f>'Balance N-1'!I5786</f>
        <v>0</v>
      </c>
      <c r="B5783" s="75">
        <f>'Balance N-1'!J5786</f>
        <v>0</v>
      </c>
      <c r="C5783" s="78">
        <f>'Balance N-1'!K5786</f>
        <v>0</v>
      </c>
      <c r="D5783" s="78">
        <f>'Balance N-1'!L5786</f>
        <v>0</v>
      </c>
      <c r="E5783" s="78">
        <f>'Balance N-1'!M5786</f>
        <v>0</v>
      </c>
      <c r="F5783" s="78">
        <f>'Balance N-1'!N5786</f>
        <v>0</v>
      </c>
      <c r="G5783" s="78">
        <f>'Balance N-1'!O5786</f>
        <v>0</v>
      </c>
      <c r="H5783" s="78">
        <f>'Balance N-1'!P5786</f>
        <v>0</v>
      </c>
      <c r="I5783" s="79">
        <f t="shared" si="90"/>
        <v>0</v>
      </c>
    </row>
    <row r="5784" spans="1:9" ht="15.6">
      <c r="A5784" s="85">
        <f>'Balance N-1'!I5787</f>
        <v>0</v>
      </c>
      <c r="B5784" s="75">
        <f>'Balance N-1'!J5787</f>
        <v>0</v>
      </c>
      <c r="C5784" s="78">
        <f>'Balance N-1'!K5787</f>
        <v>0</v>
      </c>
      <c r="D5784" s="78">
        <f>'Balance N-1'!L5787</f>
        <v>0</v>
      </c>
      <c r="E5784" s="78">
        <f>'Balance N-1'!M5787</f>
        <v>0</v>
      </c>
      <c r="F5784" s="78">
        <f>'Balance N-1'!N5787</f>
        <v>0</v>
      </c>
      <c r="G5784" s="78">
        <f>'Balance N-1'!O5787</f>
        <v>0</v>
      </c>
      <c r="H5784" s="78">
        <f>'Balance N-1'!P5787</f>
        <v>0</v>
      </c>
      <c r="I5784" s="79">
        <f t="shared" si="90"/>
        <v>0</v>
      </c>
    </row>
    <row r="5785" spans="1:9" ht="15.6">
      <c r="A5785" s="85">
        <f>'Balance N-1'!I5788</f>
        <v>0</v>
      </c>
      <c r="B5785" s="75">
        <f>'Balance N-1'!J5788</f>
        <v>0</v>
      </c>
      <c r="C5785" s="78">
        <f>'Balance N-1'!K5788</f>
        <v>0</v>
      </c>
      <c r="D5785" s="78">
        <f>'Balance N-1'!L5788</f>
        <v>0</v>
      </c>
      <c r="E5785" s="78">
        <f>'Balance N-1'!M5788</f>
        <v>0</v>
      </c>
      <c r="F5785" s="78">
        <f>'Balance N-1'!N5788</f>
        <v>0</v>
      </c>
      <c r="G5785" s="78">
        <f>'Balance N-1'!O5788</f>
        <v>0</v>
      </c>
      <c r="H5785" s="78">
        <f>'Balance N-1'!P5788</f>
        <v>0</v>
      </c>
      <c r="I5785" s="79">
        <f t="shared" si="90"/>
        <v>0</v>
      </c>
    </row>
    <row r="5786" spans="1:9" ht="15.6">
      <c r="A5786" s="85">
        <f>'Balance N-1'!I5789</f>
        <v>0</v>
      </c>
      <c r="B5786" s="75">
        <f>'Balance N-1'!J5789</f>
        <v>0</v>
      </c>
      <c r="C5786" s="78">
        <f>'Balance N-1'!K5789</f>
        <v>0</v>
      </c>
      <c r="D5786" s="78">
        <f>'Balance N-1'!L5789</f>
        <v>0</v>
      </c>
      <c r="E5786" s="78">
        <f>'Balance N-1'!M5789</f>
        <v>0</v>
      </c>
      <c r="F5786" s="78">
        <f>'Balance N-1'!N5789</f>
        <v>0</v>
      </c>
      <c r="G5786" s="78">
        <f>'Balance N-1'!O5789</f>
        <v>0</v>
      </c>
      <c r="H5786" s="78">
        <f>'Balance N-1'!P5789</f>
        <v>0</v>
      </c>
      <c r="I5786" s="79">
        <f t="shared" si="90"/>
        <v>0</v>
      </c>
    </row>
    <row r="5787" spans="1:9" ht="15.6">
      <c r="A5787" s="85">
        <f>'Balance N-1'!I5790</f>
        <v>0</v>
      </c>
      <c r="B5787" s="75">
        <f>'Balance N-1'!J5790</f>
        <v>0</v>
      </c>
      <c r="C5787" s="78">
        <f>'Balance N-1'!K5790</f>
        <v>0</v>
      </c>
      <c r="D5787" s="78">
        <f>'Balance N-1'!L5790</f>
        <v>0</v>
      </c>
      <c r="E5787" s="78">
        <f>'Balance N-1'!M5790</f>
        <v>0</v>
      </c>
      <c r="F5787" s="78">
        <f>'Balance N-1'!N5790</f>
        <v>0</v>
      </c>
      <c r="G5787" s="78">
        <f>'Balance N-1'!O5790</f>
        <v>0</v>
      </c>
      <c r="H5787" s="78">
        <f>'Balance N-1'!P5790</f>
        <v>0</v>
      </c>
      <c r="I5787" s="79">
        <f t="shared" si="90"/>
        <v>0</v>
      </c>
    </row>
    <row r="5788" spans="1:9" ht="15.6">
      <c r="A5788" s="85">
        <f>'Balance N-1'!I5791</f>
        <v>0</v>
      </c>
      <c r="B5788" s="75">
        <f>'Balance N-1'!J5791</f>
        <v>0</v>
      </c>
      <c r="C5788" s="78">
        <f>'Balance N-1'!K5791</f>
        <v>0</v>
      </c>
      <c r="D5788" s="78">
        <f>'Balance N-1'!L5791</f>
        <v>0</v>
      </c>
      <c r="E5788" s="78">
        <f>'Balance N-1'!M5791</f>
        <v>0</v>
      </c>
      <c r="F5788" s="78">
        <f>'Balance N-1'!N5791</f>
        <v>0</v>
      </c>
      <c r="G5788" s="78">
        <f>'Balance N-1'!O5791</f>
        <v>0</v>
      </c>
      <c r="H5788" s="78">
        <f>'Balance N-1'!P5791</f>
        <v>0</v>
      </c>
      <c r="I5788" s="79">
        <f t="shared" si="90"/>
        <v>0</v>
      </c>
    </row>
    <row r="5789" spans="1:9" ht="15.6">
      <c r="A5789" s="85">
        <f>'Balance N-1'!I5792</f>
        <v>0</v>
      </c>
      <c r="B5789" s="75">
        <f>'Balance N-1'!J5792</f>
        <v>0</v>
      </c>
      <c r="C5789" s="78">
        <f>'Balance N-1'!K5792</f>
        <v>0</v>
      </c>
      <c r="D5789" s="78">
        <f>'Balance N-1'!L5792</f>
        <v>0</v>
      </c>
      <c r="E5789" s="78">
        <f>'Balance N-1'!M5792</f>
        <v>0</v>
      </c>
      <c r="F5789" s="78">
        <f>'Balance N-1'!N5792</f>
        <v>0</v>
      </c>
      <c r="G5789" s="78">
        <f>'Balance N-1'!O5792</f>
        <v>0</v>
      </c>
      <c r="H5789" s="78">
        <f>'Balance N-1'!P5792</f>
        <v>0</v>
      </c>
      <c r="I5789" s="79">
        <f t="shared" si="90"/>
        <v>0</v>
      </c>
    </row>
    <row r="5790" spans="1:9" ht="15.6">
      <c r="A5790" s="85">
        <f>'Balance N-1'!I5793</f>
        <v>0</v>
      </c>
      <c r="B5790" s="75">
        <f>'Balance N-1'!J5793</f>
        <v>0</v>
      </c>
      <c r="C5790" s="78">
        <f>'Balance N-1'!K5793</f>
        <v>0</v>
      </c>
      <c r="D5790" s="78">
        <f>'Balance N-1'!L5793</f>
        <v>0</v>
      </c>
      <c r="E5790" s="78">
        <f>'Balance N-1'!M5793</f>
        <v>0</v>
      </c>
      <c r="F5790" s="78">
        <f>'Balance N-1'!N5793</f>
        <v>0</v>
      </c>
      <c r="G5790" s="78">
        <f>'Balance N-1'!O5793</f>
        <v>0</v>
      </c>
      <c r="H5790" s="78">
        <f>'Balance N-1'!P5793</f>
        <v>0</v>
      </c>
      <c r="I5790" s="79">
        <f t="shared" si="90"/>
        <v>0</v>
      </c>
    </row>
    <row r="5791" spans="1:9" ht="15.6">
      <c r="A5791" s="85">
        <f>'Balance N-1'!I5794</f>
        <v>0</v>
      </c>
      <c r="B5791" s="75">
        <f>'Balance N-1'!J5794</f>
        <v>0</v>
      </c>
      <c r="C5791" s="78">
        <f>'Balance N-1'!K5794</f>
        <v>0</v>
      </c>
      <c r="D5791" s="78">
        <f>'Balance N-1'!L5794</f>
        <v>0</v>
      </c>
      <c r="E5791" s="78">
        <f>'Balance N-1'!M5794</f>
        <v>0</v>
      </c>
      <c r="F5791" s="78">
        <f>'Balance N-1'!N5794</f>
        <v>0</v>
      </c>
      <c r="G5791" s="78">
        <f>'Balance N-1'!O5794</f>
        <v>0</v>
      </c>
      <c r="H5791" s="78">
        <f>'Balance N-1'!P5794</f>
        <v>0</v>
      </c>
      <c r="I5791" s="79">
        <f t="shared" si="90"/>
        <v>0</v>
      </c>
    </row>
    <row r="5792" spans="1:9" ht="15.6">
      <c r="A5792" s="85">
        <f>'Balance N-1'!I5795</f>
        <v>0</v>
      </c>
      <c r="B5792" s="75">
        <f>'Balance N-1'!J5795</f>
        <v>0</v>
      </c>
      <c r="C5792" s="78">
        <f>'Balance N-1'!K5795</f>
        <v>0</v>
      </c>
      <c r="D5792" s="78">
        <f>'Balance N-1'!L5795</f>
        <v>0</v>
      </c>
      <c r="E5792" s="78">
        <f>'Balance N-1'!M5795</f>
        <v>0</v>
      </c>
      <c r="F5792" s="78">
        <f>'Balance N-1'!N5795</f>
        <v>0</v>
      </c>
      <c r="G5792" s="78">
        <f>'Balance N-1'!O5795</f>
        <v>0</v>
      </c>
      <c r="H5792" s="78">
        <f>'Balance N-1'!P5795</f>
        <v>0</v>
      </c>
      <c r="I5792" s="79">
        <f t="shared" si="90"/>
        <v>0</v>
      </c>
    </row>
    <row r="5793" spans="1:9" ht="15.6">
      <c r="A5793" s="85">
        <f>'Balance N-1'!I5796</f>
        <v>0</v>
      </c>
      <c r="B5793" s="75">
        <f>'Balance N-1'!J5796</f>
        <v>0</v>
      </c>
      <c r="C5793" s="78">
        <f>'Balance N-1'!K5796</f>
        <v>0</v>
      </c>
      <c r="D5793" s="78">
        <f>'Balance N-1'!L5796</f>
        <v>0</v>
      </c>
      <c r="E5793" s="78">
        <f>'Balance N-1'!M5796</f>
        <v>0</v>
      </c>
      <c r="F5793" s="78">
        <f>'Balance N-1'!N5796</f>
        <v>0</v>
      </c>
      <c r="G5793" s="78">
        <f>'Balance N-1'!O5796</f>
        <v>0</v>
      </c>
      <c r="H5793" s="78">
        <f>'Balance N-1'!P5796</f>
        <v>0</v>
      </c>
      <c r="I5793" s="79">
        <f t="shared" si="90"/>
        <v>0</v>
      </c>
    </row>
    <row r="5794" spans="1:9" ht="15.6">
      <c r="A5794" s="85">
        <f>'Balance N-1'!I5797</f>
        <v>0</v>
      </c>
      <c r="B5794" s="75">
        <f>'Balance N-1'!J5797</f>
        <v>0</v>
      </c>
      <c r="C5794" s="78">
        <f>'Balance N-1'!K5797</f>
        <v>0</v>
      </c>
      <c r="D5794" s="78">
        <f>'Balance N-1'!L5797</f>
        <v>0</v>
      </c>
      <c r="E5794" s="78">
        <f>'Balance N-1'!M5797</f>
        <v>0</v>
      </c>
      <c r="F5794" s="78">
        <f>'Balance N-1'!N5797</f>
        <v>0</v>
      </c>
      <c r="G5794" s="78">
        <f>'Balance N-1'!O5797</f>
        <v>0</v>
      </c>
      <c r="H5794" s="78">
        <f>'Balance N-1'!P5797</f>
        <v>0</v>
      </c>
      <c r="I5794" s="79">
        <f t="shared" si="90"/>
        <v>0</v>
      </c>
    </row>
    <row r="5795" spans="1:9" ht="15.6">
      <c r="A5795" s="85">
        <f>'Balance N-1'!I5798</f>
        <v>0</v>
      </c>
      <c r="B5795" s="75">
        <f>'Balance N-1'!J5798</f>
        <v>0</v>
      </c>
      <c r="C5795" s="78">
        <f>'Balance N-1'!K5798</f>
        <v>0</v>
      </c>
      <c r="D5795" s="78">
        <f>'Balance N-1'!L5798</f>
        <v>0</v>
      </c>
      <c r="E5795" s="78">
        <f>'Balance N-1'!M5798</f>
        <v>0</v>
      </c>
      <c r="F5795" s="78">
        <f>'Balance N-1'!N5798</f>
        <v>0</v>
      </c>
      <c r="G5795" s="78">
        <f>'Balance N-1'!O5798</f>
        <v>0</v>
      </c>
      <c r="H5795" s="78">
        <f>'Balance N-1'!P5798</f>
        <v>0</v>
      </c>
      <c r="I5795" s="79">
        <f t="shared" si="90"/>
        <v>0</v>
      </c>
    </row>
    <row r="5796" spans="1:9" ht="15.6">
      <c r="A5796" s="85">
        <f>'Balance N-1'!I5799</f>
        <v>0</v>
      </c>
      <c r="B5796" s="75">
        <f>'Balance N-1'!J5799</f>
        <v>0</v>
      </c>
      <c r="C5796" s="78">
        <f>'Balance N-1'!K5799</f>
        <v>0</v>
      </c>
      <c r="D5796" s="78">
        <f>'Balance N-1'!L5799</f>
        <v>0</v>
      </c>
      <c r="E5796" s="78">
        <f>'Balance N-1'!M5799</f>
        <v>0</v>
      </c>
      <c r="F5796" s="78">
        <f>'Balance N-1'!N5799</f>
        <v>0</v>
      </c>
      <c r="G5796" s="78">
        <f>'Balance N-1'!O5799</f>
        <v>0</v>
      </c>
      <c r="H5796" s="78">
        <f>'Balance N-1'!P5799</f>
        <v>0</v>
      </c>
      <c r="I5796" s="79">
        <f t="shared" si="90"/>
        <v>0</v>
      </c>
    </row>
    <row r="5797" spans="1:9" ht="15.6">
      <c r="A5797" s="85">
        <f>'Balance N-1'!I5800</f>
        <v>0</v>
      </c>
      <c r="B5797" s="75">
        <f>'Balance N-1'!J5800</f>
        <v>0</v>
      </c>
      <c r="C5797" s="78">
        <f>'Balance N-1'!K5800</f>
        <v>0</v>
      </c>
      <c r="D5797" s="78">
        <f>'Balance N-1'!L5800</f>
        <v>0</v>
      </c>
      <c r="E5797" s="78">
        <f>'Balance N-1'!M5800</f>
        <v>0</v>
      </c>
      <c r="F5797" s="78">
        <f>'Balance N-1'!N5800</f>
        <v>0</v>
      </c>
      <c r="G5797" s="78">
        <f>'Balance N-1'!O5800</f>
        <v>0</v>
      </c>
      <c r="H5797" s="78">
        <f>'Balance N-1'!P5800</f>
        <v>0</v>
      </c>
      <c r="I5797" s="79">
        <f t="shared" si="90"/>
        <v>0</v>
      </c>
    </row>
    <row r="5798" spans="1:9" ht="15.6">
      <c r="A5798" s="85">
        <f>'Balance N-1'!I5801</f>
        <v>0</v>
      </c>
      <c r="B5798" s="75">
        <f>'Balance N-1'!J5801</f>
        <v>0</v>
      </c>
      <c r="C5798" s="78">
        <f>'Balance N-1'!K5801</f>
        <v>0</v>
      </c>
      <c r="D5798" s="78">
        <f>'Balance N-1'!L5801</f>
        <v>0</v>
      </c>
      <c r="E5798" s="78">
        <f>'Balance N-1'!M5801</f>
        <v>0</v>
      </c>
      <c r="F5798" s="78">
        <f>'Balance N-1'!N5801</f>
        <v>0</v>
      </c>
      <c r="G5798" s="78">
        <f>'Balance N-1'!O5801</f>
        <v>0</v>
      </c>
      <c r="H5798" s="78">
        <f>'Balance N-1'!P5801</f>
        <v>0</v>
      </c>
      <c r="I5798" s="79">
        <f t="shared" si="90"/>
        <v>0</v>
      </c>
    </row>
    <row r="5799" spans="1:9" ht="15.6">
      <c r="A5799" s="85">
        <f>'Balance N-1'!I5802</f>
        <v>0</v>
      </c>
      <c r="B5799" s="75">
        <f>'Balance N-1'!J5802</f>
        <v>0</v>
      </c>
      <c r="C5799" s="78">
        <f>'Balance N-1'!K5802</f>
        <v>0</v>
      </c>
      <c r="D5799" s="78">
        <f>'Balance N-1'!L5802</f>
        <v>0</v>
      </c>
      <c r="E5799" s="78">
        <f>'Balance N-1'!M5802</f>
        <v>0</v>
      </c>
      <c r="F5799" s="78">
        <f>'Balance N-1'!N5802</f>
        <v>0</v>
      </c>
      <c r="G5799" s="78">
        <f>'Balance N-1'!O5802</f>
        <v>0</v>
      </c>
      <c r="H5799" s="78">
        <f>'Balance N-1'!P5802</f>
        <v>0</v>
      </c>
      <c r="I5799" s="79">
        <f t="shared" si="90"/>
        <v>0</v>
      </c>
    </row>
    <row r="5800" spans="1:9" ht="15.6">
      <c r="A5800" s="85">
        <f>'Balance N-1'!I5803</f>
        <v>0</v>
      </c>
      <c r="B5800" s="75">
        <f>'Balance N-1'!J5803</f>
        <v>0</v>
      </c>
      <c r="C5800" s="78">
        <f>'Balance N-1'!K5803</f>
        <v>0</v>
      </c>
      <c r="D5800" s="78">
        <f>'Balance N-1'!L5803</f>
        <v>0</v>
      </c>
      <c r="E5800" s="78">
        <f>'Balance N-1'!M5803</f>
        <v>0</v>
      </c>
      <c r="F5800" s="78">
        <f>'Balance N-1'!N5803</f>
        <v>0</v>
      </c>
      <c r="G5800" s="78">
        <f>'Balance N-1'!O5803</f>
        <v>0</v>
      </c>
      <c r="H5800" s="78">
        <f>'Balance N-1'!P5803</f>
        <v>0</v>
      </c>
      <c r="I5800" s="79">
        <f t="shared" si="90"/>
        <v>0</v>
      </c>
    </row>
    <row r="5801" spans="1:9" ht="15.6">
      <c r="A5801" s="85">
        <f>'Balance N-1'!I5804</f>
        <v>0</v>
      </c>
      <c r="B5801" s="75">
        <f>'Balance N-1'!J5804</f>
        <v>0</v>
      </c>
      <c r="C5801" s="78">
        <f>'Balance N-1'!K5804</f>
        <v>0</v>
      </c>
      <c r="D5801" s="78">
        <f>'Balance N-1'!L5804</f>
        <v>0</v>
      </c>
      <c r="E5801" s="78">
        <f>'Balance N-1'!M5804</f>
        <v>0</v>
      </c>
      <c r="F5801" s="78">
        <f>'Balance N-1'!N5804</f>
        <v>0</v>
      </c>
      <c r="G5801" s="78">
        <f>'Balance N-1'!O5804</f>
        <v>0</v>
      </c>
      <c r="H5801" s="78">
        <f>'Balance N-1'!P5804</f>
        <v>0</v>
      </c>
      <c r="I5801" s="79">
        <f t="shared" si="90"/>
        <v>0</v>
      </c>
    </row>
    <row r="5802" spans="1:9" ht="15.6">
      <c r="A5802" s="85">
        <f>'Balance N-1'!I5805</f>
        <v>0</v>
      </c>
      <c r="B5802" s="75">
        <f>'Balance N-1'!J5805</f>
        <v>0</v>
      </c>
      <c r="C5802" s="78">
        <f>'Balance N-1'!K5805</f>
        <v>0</v>
      </c>
      <c r="D5802" s="78">
        <f>'Balance N-1'!L5805</f>
        <v>0</v>
      </c>
      <c r="E5802" s="78">
        <f>'Balance N-1'!M5805</f>
        <v>0</v>
      </c>
      <c r="F5802" s="78">
        <f>'Balance N-1'!N5805</f>
        <v>0</v>
      </c>
      <c r="G5802" s="78">
        <f>'Balance N-1'!O5805</f>
        <v>0</v>
      </c>
      <c r="H5802" s="78">
        <f>'Balance N-1'!P5805</f>
        <v>0</v>
      </c>
      <c r="I5802" s="79">
        <f t="shared" si="90"/>
        <v>0</v>
      </c>
    </row>
    <row r="5803" spans="1:9" ht="15.6">
      <c r="A5803" s="85">
        <f>'Balance N-1'!I5806</f>
        <v>0</v>
      </c>
      <c r="B5803" s="75">
        <f>'Balance N-1'!J5806</f>
        <v>0</v>
      </c>
      <c r="C5803" s="78">
        <f>'Balance N-1'!K5806</f>
        <v>0</v>
      </c>
      <c r="D5803" s="78">
        <f>'Balance N-1'!L5806</f>
        <v>0</v>
      </c>
      <c r="E5803" s="78">
        <f>'Balance N-1'!M5806</f>
        <v>0</v>
      </c>
      <c r="F5803" s="78">
        <f>'Balance N-1'!N5806</f>
        <v>0</v>
      </c>
      <c r="G5803" s="78">
        <f>'Balance N-1'!O5806</f>
        <v>0</v>
      </c>
      <c r="H5803" s="78">
        <f>'Balance N-1'!P5806</f>
        <v>0</v>
      </c>
      <c r="I5803" s="79">
        <f t="shared" si="90"/>
        <v>0</v>
      </c>
    </row>
    <row r="5804" spans="1:9" ht="15.6">
      <c r="A5804" s="85">
        <f>'Balance N-1'!I5807</f>
        <v>0</v>
      </c>
      <c r="B5804" s="75">
        <f>'Balance N-1'!J5807</f>
        <v>0</v>
      </c>
      <c r="C5804" s="78">
        <f>'Balance N-1'!K5807</f>
        <v>0</v>
      </c>
      <c r="D5804" s="78">
        <f>'Balance N-1'!L5807</f>
        <v>0</v>
      </c>
      <c r="E5804" s="78">
        <f>'Balance N-1'!M5807</f>
        <v>0</v>
      </c>
      <c r="F5804" s="78">
        <f>'Balance N-1'!N5807</f>
        <v>0</v>
      </c>
      <c r="G5804" s="78">
        <f>'Balance N-1'!O5807</f>
        <v>0</v>
      </c>
      <c r="H5804" s="78">
        <f>'Balance N-1'!P5807</f>
        <v>0</v>
      </c>
      <c r="I5804" s="79">
        <f t="shared" si="90"/>
        <v>0</v>
      </c>
    </row>
    <row r="5805" spans="1:9" ht="15.6">
      <c r="A5805" s="85">
        <f>'Balance N-1'!I5808</f>
        <v>0</v>
      </c>
      <c r="B5805" s="75">
        <f>'Balance N-1'!J5808</f>
        <v>0</v>
      </c>
      <c r="C5805" s="78">
        <f>'Balance N-1'!K5808</f>
        <v>0</v>
      </c>
      <c r="D5805" s="78">
        <f>'Balance N-1'!L5808</f>
        <v>0</v>
      </c>
      <c r="E5805" s="78">
        <f>'Balance N-1'!M5808</f>
        <v>0</v>
      </c>
      <c r="F5805" s="78">
        <f>'Balance N-1'!N5808</f>
        <v>0</v>
      </c>
      <c r="G5805" s="78">
        <f>'Balance N-1'!O5808</f>
        <v>0</v>
      </c>
      <c r="H5805" s="78">
        <f>'Balance N-1'!P5808</f>
        <v>0</v>
      </c>
      <c r="I5805" s="79">
        <f t="shared" si="90"/>
        <v>0</v>
      </c>
    </row>
    <row r="5806" spans="1:9" ht="15.6">
      <c r="A5806" s="85">
        <f>'Balance N-1'!I5809</f>
        <v>0</v>
      </c>
      <c r="B5806" s="75">
        <f>'Balance N-1'!J5809</f>
        <v>0</v>
      </c>
      <c r="C5806" s="78">
        <f>'Balance N-1'!K5809</f>
        <v>0</v>
      </c>
      <c r="D5806" s="78">
        <f>'Balance N-1'!L5809</f>
        <v>0</v>
      </c>
      <c r="E5806" s="78">
        <f>'Balance N-1'!M5809</f>
        <v>0</v>
      </c>
      <c r="F5806" s="78">
        <f>'Balance N-1'!N5809</f>
        <v>0</v>
      </c>
      <c r="G5806" s="78">
        <f>'Balance N-1'!O5809</f>
        <v>0</v>
      </c>
      <c r="H5806" s="78">
        <f>'Balance N-1'!P5809</f>
        <v>0</v>
      </c>
      <c r="I5806" s="79">
        <f t="shared" si="90"/>
        <v>0</v>
      </c>
    </row>
    <row r="5807" spans="1:9" ht="15.6">
      <c r="A5807" s="85">
        <f>'Balance N-1'!I5810</f>
        <v>0</v>
      </c>
      <c r="B5807" s="75">
        <f>'Balance N-1'!J5810</f>
        <v>0</v>
      </c>
      <c r="C5807" s="78">
        <f>'Balance N-1'!K5810</f>
        <v>0</v>
      </c>
      <c r="D5807" s="78">
        <f>'Balance N-1'!L5810</f>
        <v>0</v>
      </c>
      <c r="E5807" s="78">
        <f>'Balance N-1'!M5810</f>
        <v>0</v>
      </c>
      <c r="F5807" s="78">
        <f>'Balance N-1'!N5810</f>
        <v>0</v>
      </c>
      <c r="G5807" s="78">
        <f>'Balance N-1'!O5810</f>
        <v>0</v>
      </c>
      <c r="H5807" s="78">
        <f>'Balance N-1'!P5810</f>
        <v>0</v>
      </c>
      <c r="I5807" s="79">
        <f t="shared" si="90"/>
        <v>0</v>
      </c>
    </row>
    <row r="5808" spans="1:9" ht="15.6">
      <c r="A5808" s="85">
        <f>'Balance N-1'!I5811</f>
        <v>0</v>
      </c>
      <c r="B5808" s="75">
        <f>'Balance N-1'!J5811</f>
        <v>0</v>
      </c>
      <c r="C5808" s="78">
        <f>'Balance N-1'!K5811</f>
        <v>0</v>
      </c>
      <c r="D5808" s="78">
        <f>'Balance N-1'!L5811</f>
        <v>0</v>
      </c>
      <c r="E5808" s="78">
        <f>'Balance N-1'!M5811</f>
        <v>0</v>
      </c>
      <c r="F5808" s="78">
        <f>'Balance N-1'!N5811</f>
        <v>0</v>
      </c>
      <c r="G5808" s="78">
        <f>'Balance N-1'!O5811</f>
        <v>0</v>
      </c>
      <c r="H5808" s="78">
        <f>'Balance N-1'!P5811</f>
        <v>0</v>
      </c>
      <c r="I5808" s="79">
        <f t="shared" si="90"/>
        <v>0</v>
      </c>
    </row>
    <row r="5809" spans="1:9" ht="15.6">
      <c r="A5809" s="85">
        <f>'Balance N-1'!I5812</f>
        <v>0</v>
      </c>
      <c r="B5809" s="75">
        <f>'Balance N-1'!J5812</f>
        <v>0</v>
      </c>
      <c r="C5809" s="78">
        <f>'Balance N-1'!K5812</f>
        <v>0</v>
      </c>
      <c r="D5809" s="78">
        <f>'Balance N-1'!L5812</f>
        <v>0</v>
      </c>
      <c r="E5809" s="78">
        <f>'Balance N-1'!M5812</f>
        <v>0</v>
      </c>
      <c r="F5809" s="78">
        <f>'Balance N-1'!N5812</f>
        <v>0</v>
      </c>
      <c r="G5809" s="78">
        <f>'Balance N-1'!O5812</f>
        <v>0</v>
      </c>
      <c r="H5809" s="78">
        <f>'Balance N-1'!P5812</f>
        <v>0</v>
      </c>
      <c r="I5809" s="79">
        <f t="shared" si="90"/>
        <v>0</v>
      </c>
    </row>
    <row r="5810" spans="1:9" ht="15.6">
      <c r="A5810" s="85">
        <f>'Balance N-1'!I5813</f>
        <v>0</v>
      </c>
      <c r="B5810" s="75">
        <f>'Balance N-1'!J5813</f>
        <v>0</v>
      </c>
      <c r="C5810" s="78">
        <f>'Balance N-1'!K5813</f>
        <v>0</v>
      </c>
      <c r="D5810" s="78">
        <f>'Balance N-1'!L5813</f>
        <v>0</v>
      </c>
      <c r="E5810" s="78">
        <f>'Balance N-1'!M5813</f>
        <v>0</v>
      </c>
      <c r="F5810" s="78">
        <f>'Balance N-1'!N5813</f>
        <v>0</v>
      </c>
      <c r="G5810" s="78">
        <f>'Balance N-1'!O5813</f>
        <v>0</v>
      </c>
      <c r="H5810" s="78">
        <f>'Balance N-1'!P5813</f>
        <v>0</v>
      </c>
      <c r="I5810" s="79">
        <f t="shared" si="90"/>
        <v>0</v>
      </c>
    </row>
    <row r="5811" spans="1:9" ht="15.6">
      <c r="A5811" s="85">
        <f>'Balance N-1'!I5814</f>
        <v>0</v>
      </c>
      <c r="B5811" s="75">
        <f>'Balance N-1'!J5814</f>
        <v>0</v>
      </c>
      <c r="C5811" s="78">
        <f>'Balance N-1'!K5814</f>
        <v>0</v>
      </c>
      <c r="D5811" s="78">
        <f>'Balance N-1'!L5814</f>
        <v>0</v>
      </c>
      <c r="E5811" s="78">
        <f>'Balance N-1'!M5814</f>
        <v>0</v>
      </c>
      <c r="F5811" s="78">
        <f>'Balance N-1'!N5814</f>
        <v>0</v>
      </c>
      <c r="G5811" s="78">
        <f>'Balance N-1'!O5814</f>
        <v>0</v>
      </c>
      <c r="H5811" s="78">
        <f>'Balance N-1'!P5814</f>
        <v>0</v>
      </c>
      <c r="I5811" s="79">
        <f t="shared" si="90"/>
        <v>0</v>
      </c>
    </row>
    <row r="5812" spans="1:9" ht="15.6">
      <c r="A5812" s="85">
        <f>'Balance N-1'!I5815</f>
        <v>0</v>
      </c>
      <c r="B5812" s="75">
        <f>'Balance N-1'!J5815</f>
        <v>0</v>
      </c>
      <c r="C5812" s="78">
        <f>'Balance N-1'!K5815</f>
        <v>0</v>
      </c>
      <c r="D5812" s="78">
        <f>'Balance N-1'!L5815</f>
        <v>0</v>
      </c>
      <c r="E5812" s="78">
        <f>'Balance N-1'!M5815</f>
        <v>0</v>
      </c>
      <c r="F5812" s="78">
        <f>'Balance N-1'!N5815</f>
        <v>0</v>
      </c>
      <c r="G5812" s="78">
        <f>'Balance N-1'!O5815</f>
        <v>0</v>
      </c>
      <c r="H5812" s="78">
        <f>'Balance N-1'!P5815</f>
        <v>0</v>
      </c>
      <c r="I5812" s="79">
        <f t="shared" si="90"/>
        <v>0</v>
      </c>
    </row>
    <row r="5813" spans="1:9" ht="15.6">
      <c r="A5813" s="85">
        <f>'Balance N-1'!I5816</f>
        <v>0</v>
      </c>
      <c r="B5813" s="75">
        <f>'Balance N-1'!J5816</f>
        <v>0</v>
      </c>
      <c r="C5813" s="78">
        <f>'Balance N-1'!K5816</f>
        <v>0</v>
      </c>
      <c r="D5813" s="78">
        <f>'Balance N-1'!L5816</f>
        <v>0</v>
      </c>
      <c r="E5813" s="78">
        <f>'Balance N-1'!M5816</f>
        <v>0</v>
      </c>
      <c r="F5813" s="78">
        <f>'Balance N-1'!N5816</f>
        <v>0</v>
      </c>
      <c r="G5813" s="78">
        <f>'Balance N-1'!O5816</f>
        <v>0</v>
      </c>
      <c r="H5813" s="78">
        <f>'Balance N-1'!P5816</f>
        <v>0</v>
      </c>
      <c r="I5813" s="79">
        <f t="shared" si="90"/>
        <v>0</v>
      </c>
    </row>
    <row r="5814" spans="1:9" ht="15.6">
      <c r="A5814" s="85">
        <f>'Balance N-1'!I5817</f>
        <v>0</v>
      </c>
      <c r="B5814" s="75">
        <f>'Balance N-1'!J5817</f>
        <v>0</v>
      </c>
      <c r="C5814" s="78">
        <f>'Balance N-1'!K5817</f>
        <v>0</v>
      </c>
      <c r="D5814" s="78">
        <f>'Balance N-1'!L5817</f>
        <v>0</v>
      </c>
      <c r="E5814" s="78">
        <f>'Balance N-1'!M5817</f>
        <v>0</v>
      </c>
      <c r="F5814" s="78">
        <f>'Balance N-1'!N5817</f>
        <v>0</v>
      </c>
      <c r="G5814" s="78">
        <f>'Balance N-1'!O5817</f>
        <v>0</v>
      </c>
      <c r="H5814" s="78">
        <f>'Balance N-1'!P5817</f>
        <v>0</v>
      </c>
      <c r="I5814" s="79">
        <f t="shared" si="90"/>
        <v>0</v>
      </c>
    </row>
    <row r="5815" spans="1:9" ht="15.6">
      <c r="A5815" s="85">
        <f>'Balance N-1'!I5818</f>
        <v>0</v>
      </c>
      <c r="B5815" s="75">
        <f>'Balance N-1'!J5818</f>
        <v>0</v>
      </c>
      <c r="C5815" s="78">
        <f>'Balance N-1'!K5818</f>
        <v>0</v>
      </c>
      <c r="D5815" s="78">
        <f>'Balance N-1'!L5818</f>
        <v>0</v>
      </c>
      <c r="E5815" s="78">
        <f>'Balance N-1'!M5818</f>
        <v>0</v>
      </c>
      <c r="F5815" s="78">
        <f>'Balance N-1'!N5818</f>
        <v>0</v>
      </c>
      <c r="G5815" s="78">
        <f>'Balance N-1'!O5818</f>
        <v>0</v>
      </c>
      <c r="H5815" s="78">
        <f>'Balance N-1'!P5818</f>
        <v>0</v>
      </c>
      <c r="I5815" s="79">
        <f t="shared" si="90"/>
        <v>0</v>
      </c>
    </row>
    <row r="5816" spans="1:9" ht="15.6">
      <c r="A5816" s="85">
        <f>'Balance N-1'!I5819</f>
        <v>0</v>
      </c>
      <c r="B5816" s="75">
        <f>'Balance N-1'!J5819</f>
        <v>0</v>
      </c>
      <c r="C5816" s="78">
        <f>'Balance N-1'!K5819</f>
        <v>0</v>
      </c>
      <c r="D5816" s="78">
        <f>'Balance N-1'!L5819</f>
        <v>0</v>
      </c>
      <c r="E5816" s="78">
        <f>'Balance N-1'!M5819</f>
        <v>0</v>
      </c>
      <c r="F5816" s="78">
        <f>'Balance N-1'!N5819</f>
        <v>0</v>
      </c>
      <c r="G5816" s="78">
        <f>'Balance N-1'!O5819</f>
        <v>0</v>
      </c>
      <c r="H5816" s="78">
        <f>'Balance N-1'!P5819</f>
        <v>0</v>
      </c>
      <c r="I5816" s="79">
        <f t="shared" si="90"/>
        <v>0</v>
      </c>
    </row>
    <row r="5817" spans="1:9" ht="15.6">
      <c r="A5817" s="85">
        <f>'Balance N-1'!I5820</f>
        <v>0</v>
      </c>
      <c r="B5817" s="75">
        <f>'Balance N-1'!J5820</f>
        <v>0</v>
      </c>
      <c r="C5817" s="78">
        <f>'Balance N-1'!K5820</f>
        <v>0</v>
      </c>
      <c r="D5817" s="78">
        <f>'Balance N-1'!L5820</f>
        <v>0</v>
      </c>
      <c r="E5817" s="78">
        <f>'Balance N-1'!M5820</f>
        <v>0</v>
      </c>
      <c r="F5817" s="78">
        <f>'Balance N-1'!N5820</f>
        <v>0</v>
      </c>
      <c r="G5817" s="78">
        <f>'Balance N-1'!O5820</f>
        <v>0</v>
      </c>
      <c r="H5817" s="78">
        <f>'Balance N-1'!P5820</f>
        <v>0</v>
      </c>
      <c r="I5817" s="79">
        <f t="shared" si="90"/>
        <v>0</v>
      </c>
    </row>
    <row r="5818" spans="1:9" ht="15.6">
      <c r="A5818" s="85">
        <f>'Balance N-1'!I5821</f>
        <v>0</v>
      </c>
      <c r="B5818" s="75">
        <f>'Balance N-1'!J5821</f>
        <v>0</v>
      </c>
      <c r="C5818" s="78">
        <f>'Balance N-1'!K5821</f>
        <v>0</v>
      </c>
      <c r="D5818" s="78">
        <f>'Balance N-1'!L5821</f>
        <v>0</v>
      </c>
      <c r="E5818" s="78">
        <f>'Balance N-1'!M5821</f>
        <v>0</v>
      </c>
      <c r="F5818" s="78">
        <f>'Balance N-1'!N5821</f>
        <v>0</v>
      </c>
      <c r="G5818" s="78">
        <f>'Balance N-1'!O5821</f>
        <v>0</v>
      </c>
      <c r="H5818" s="78">
        <f>'Balance N-1'!P5821</f>
        <v>0</v>
      </c>
      <c r="I5818" s="79">
        <f t="shared" si="90"/>
        <v>0</v>
      </c>
    </row>
    <row r="5819" spans="1:9" ht="15.6">
      <c r="A5819" s="85">
        <f>'Balance N-1'!I5822</f>
        <v>0</v>
      </c>
      <c r="B5819" s="75">
        <f>'Balance N-1'!J5822</f>
        <v>0</v>
      </c>
      <c r="C5819" s="78">
        <f>'Balance N-1'!K5822</f>
        <v>0</v>
      </c>
      <c r="D5819" s="78">
        <f>'Balance N-1'!L5822</f>
        <v>0</v>
      </c>
      <c r="E5819" s="78">
        <f>'Balance N-1'!M5822</f>
        <v>0</v>
      </c>
      <c r="F5819" s="78">
        <f>'Balance N-1'!N5822</f>
        <v>0</v>
      </c>
      <c r="G5819" s="78">
        <f>'Balance N-1'!O5822</f>
        <v>0</v>
      </c>
      <c r="H5819" s="78">
        <f>'Balance N-1'!P5822</f>
        <v>0</v>
      </c>
      <c r="I5819" s="79">
        <f t="shared" si="90"/>
        <v>0</v>
      </c>
    </row>
    <row r="5820" spans="1:9" ht="15.6">
      <c r="A5820" s="85">
        <f>'Balance N-1'!I5823</f>
        <v>0</v>
      </c>
      <c r="B5820" s="75">
        <f>'Balance N-1'!J5823</f>
        <v>0</v>
      </c>
      <c r="C5820" s="78">
        <f>'Balance N-1'!K5823</f>
        <v>0</v>
      </c>
      <c r="D5820" s="78">
        <f>'Balance N-1'!L5823</f>
        <v>0</v>
      </c>
      <c r="E5820" s="78">
        <f>'Balance N-1'!M5823</f>
        <v>0</v>
      </c>
      <c r="F5820" s="78">
        <f>'Balance N-1'!N5823</f>
        <v>0</v>
      </c>
      <c r="G5820" s="78">
        <f>'Balance N-1'!O5823</f>
        <v>0</v>
      </c>
      <c r="H5820" s="78">
        <f>'Balance N-1'!P5823</f>
        <v>0</v>
      </c>
      <c r="I5820" s="79">
        <f t="shared" si="90"/>
        <v>0</v>
      </c>
    </row>
    <row r="5821" spans="1:9" ht="15.6">
      <c r="A5821" s="85">
        <f>'Balance N-1'!I5824</f>
        <v>0</v>
      </c>
      <c r="B5821" s="75">
        <f>'Balance N-1'!J5824</f>
        <v>0</v>
      </c>
      <c r="C5821" s="78">
        <f>'Balance N-1'!K5824</f>
        <v>0</v>
      </c>
      <c r="D5821" s="78">
        <f>'Balance N-1'!L5824</f>
        <v>0</v>
      </c>
      <c r="E5821" s="78">
        <f>'Balance N-1'!M5824</f>
        <v>0</v>
      </c>
      <c r="F5821" s="78">
        <f>'Balance N-1'!N5824</f>
        <v>0</v>
      </c>
      <c r="G5821" s="78">
        <f>'Balance N-1'!O5824</f>
        <v>0</v>
      </c>
      <c r="H5821" s="78">
        <f>'Balance N-1'!P5824</f>
        <v>0</v>
      </c>
      <c r="I5821" s="79">
        <f t="shared" si="90"/>
        <v>0</v>
      </c>
    </row>
    <row r="5822" spans="1:9" ht="15.6">
      <c r="A5822" s="85">
        <f>'Balance N-1'!I5825</f>
        <v>0</v>
      </c>
      <c r="B5822" s="75">
        <f>'Balance N-1'!J5825</f>
        <v>0</v>
      </c>
      <c r="C5822" s="78">
        <f>'Balance N-1'!K5825</f>
        <v>0</v>
      </c>
      <c r="D5822" s="78">
        <f>'Balance N-1'!L5825</f>
        <v>0</v>
      </c>
      <c r="E5822" s="78">
        <f>'Balance N-1'!M5825</f>
        <v>0</v>
      </c>
      <c r="F5822" s="78">
        <f>'Balance N-1'!N5825</f>
        <v>0</v>
      </c>
      <c r="G5822" s="78">
        <f>'Balance N-1'!O5825</f>
        <v>0</v>
      </c>
      <c r="H5822" s="78">
        <f>'Balance N-1'!P5825</f>
        <v>0</v>
      </c>
      <c r="I5822" s="79">
        <f t="shared" si="90"/>
        <v>0</v>
      </c>
    </row>
    <row r="5823" spans="1:9" ht="15.6">
      <c r="A5823" s="85">
        <f>'Balance N-1'!I5826</f>
        <v>0</v>
      </c>
      <c r="B5823" s="75">
        <f>'Balance N-1'!J5826</f>
        <v>0</v>
      </c>
      <c r="C5823" s="78">
        <f>'Balance N-1'!K5826</f>
        <v>0</v>
      </c>
      <c r="D5823" s="78">
        <f>'Balance N-1'!L5826</f>
        <v>0</v>
      </c>
      <c r="E5823" s="78">
        <f>'Balance N-1'!M5826</f>
        <v>0</v>
      </c>
      <c r="F5823" s="78">
        <f>'Balance N-1'!N5826</f>
        <v>0</v>
      </c>
      <c r="G5823" s="78">
        <f>'Balance N-1'!O5826</f>
        <v>0</v>
      </c>
      <c r="H5823" s="78">
        <f>'Balance N-1'!P5826</f>
        <v>0</v>
      </c>
      <c r="I5823" s="79">
        <f t="shared" si="90"/>
        <v>0</v>
      </c>
    </row>
    <row r="5824" spans="1:9" ht="15.6">
      <c r="A5824" s="85">
        <f>'Balance N-1'!I5827</f>
        <v>0</v>
      </c>
      <c r="B5824" s="75">
        <f>'Balance N-1'!J5827</f>
        <v>0</v>
      </c>
      <c r="C5824" s="78">
        <f>'Balance N-1'!K5827</f>
        <v>0</v>
      </c>
      <c r="D5824" s="78">
        <f>'Balance N-1'!L5827</f>
        <v>0</v>
      </c>
      <c r="E5824" s="78">
        <f>'Balance N-1'!M5827</f>
        <v>0</v>
      </c>
      <c r="F5824" s="78">
        <f>'Balance N-1'!N5827</f>
        <v>0</v>
      </c>
      <c r="G5824" s="78">
        <f>'Balance N-1'!O5827</f>
        <v>0</v>
      </c>
      <c r="H5824" s="78">
        <f>'Balance N-1'!P5827</f>
        <v>0</v>
      </c>
      <c r="I5824" s="79">
        <f t="shared" si="90"/>
        <v>0</v>
      </c>
    </row>
    <row r="5825" spans="1:9" ht="15.6">
      <c r="A5825" s="85">
        <f>'Balance N-1'!I5828</f>
        <v>0</v>
      </c>
      <c r="B5825" s="75">
        <f>'Balance N-1'!J5828</f>
        <v>0</v>
      </c>
      <c r="C5825" s="78">
        <f>'Balance N-1'!K5828</f>
        <v>0</v>
      </c>
      <c r="D5825" s="78">
        <f>'Balance N-1'!L5828</f>
        <v>0</v>
      </c>
      <c r="E5825" s="78">
        <f>'Balance N-1'!M5828</f>
        <v>0</v>
      </c>
      <c r="F5825" s="78">
        <f>'Balance N-1'!N5828</f>
        <v>0</v>
      </c>
      <c r="G5825" s="78">
        <f>'Balance N-1'!O5828</f>
        <v>0</v>
      </c>
      <c r="H5825" s="78">
        <f>'Balance N-1'!P5828</f>
        <v>0</v>
      </c>
      <c r="I5825" s="79">
        <f t="shared" si="90"/>
        <v>0</v>
      </c>
    </row>
    <row r="5826" spans="1:9" ht="15.6">
      <c r="A5826" s="85">
        <f>'Balance N-1'!I5829</f>
        <v>0</v>
      </c>
      <c r="B5826" s="75">
        <f>'Balance N-1'!J5829</f>
        <v>0</v>
      </c>
      <c r="C5826" s="78">
        <f>'Balance N-1'!K5829</f>
        <v>0</v>
      </c>
      <c r="D5826" s="78">
        <f>'Balance N-1'!L5829</f>
        <v>0</v>
      </c>
      <c r="E5826" s="78">
        <f>'Balance N-1'!M5829</f>
        <v>0</v>
      </c>
      <c r="F5826" s="78">
        <f>'Balance N-1'!N5829</f>
        <v>0</v>
      </c>
      <c r="G5826" s="78">
        <f>'Balance N-1'!O5829</f>
        <v>0</v>
      </c>
      <c r="H5826" s="78">
        <f>'Balance N-1'!P5829</f>
        <v>0</v>
      </c>
      <c r="I5826" s="79">
        <f t="shared" si="90"/>
        <v>0</v>
      </c>
    </row>
    <row r="5827" spans="1:9" ht="15.6">
      <c r="A5827" s="85">
        <f>'Balance N-1'!I5830</f>
        <v>0</v>
      </c>
      <c r="B5827" s="75">
        <f>'Balance N-1'!J5830</f>
        <v>0</v>
      </c>
      <c r="C5827" s="78">
        <f>'Balance N-1'!K5830</f>
        <v>0</v>
      </c>
      <c r="D5827" s="78">
        <f>'Balance N-1'!L5830</f>
        <v>0</v>
      </c>
      <c r="E5827" s="78">
        <f>'Balance N-1'!M5830</f>
        <v>0</v>
      </c>
      <c r="F5827" s="78">
        <f>'Balance N-1'!N5830</f>
        <v>0</v>
      </c>
      <c r="G5827" s="78">
        <f>'Balance N-1'!O5830</f>
        <v>0</v>
      </c>
      <c r="H5827" s="78">
        <f>'Balance N-1'!P5830</f>
        <v>0</v>
      </c>
      <c r="I5827" s="79">
        <f t="shared" ref="I5827:I5890" si="91">(C5827-D5827)+(E5827-F5827)-(G5827-H5827)</f>
        <v>0</v>
      </c>
    </row>
    <row r="5828" spans="1:9" ht="15.6">
      <c r="A5828" s="85">
        <f>'Balance N-1'!I5831</f>
        <v>0</v>
      </c>
      <c r="B5828" s="75">
        <f>'Balance N-1'!J5831</f>
        <v>0</v>
      </c>
      <c r="C5828" s="78">
        <f>'Balance N-1'!K5831</f>
        <v>0</v>
      </c>
      <c r="D5828" s="78">
        <f>'Balance N-1'!L5831</f>
        <v>0</v>
      </c>
      <c r="E5828" s="78">
        <f>'Balance N-1'!M5831</f>
        <v>0</v>
      </c>
      <c r="F5828" s="78">
        <f>'Balance N-1'!N5831</f>
        <v>0</v>
      </c>
      <c r="G5828" s="78">
        <f>'Balance N-1'!O5831</f>
        <v>0</v>
      </c>
      <c r="H5828" s="78">
        <f>'Balance N-1'!P5831</f>
        <v>0</v>
      </c>
      <c r="I5828" s="79">
        <f t="shared" si="91"/>
        <v>0</v>
      </c>
    </row>
    <row r="5829" spans="1:9" ht="15.6">
      <c r="A5829" s="85">
        <f>'Balance N-1'!I5832</f>
        <v>0</v>
      </c>
      <c r="B5829" s="75">
        <f>'Balance N-1'!J5832</f>
        <v>0</v>
      </c>
      <c r="C5829" s="78">
        <f>'Balance N-1'!K5832</f>
        <v>0</v>
      </c>
      <c r="D5829" s="78">
        <f>'Balance N-1'!L5832</f>
        <v>0</v>
      </c>
      <c r="E5829" s="78">
        <f>'Balance N-1'!M5832</f>
        <v>0</v>
      </c>
      <c r="F5829" s="78">
        <f>'Balance N-1'!N5832</f>
        <v>0</v>
      </c>
      <c r="G5829" s="78">
        <f>'Balance N-1'!O5832</f>
        <v>0</v>
      </c>
      <c r="H5829" s="78">
        <f>'Balance N-1'!P5832</f>
        <v>0</v>
      </c>
      <c r="I5829" s="79">
        <f t="shared" si="91"/>
        <v>0</v>
      </c>
    </row>
    <row r="5830" spans="1:9" ht="15.6">
      <c r="A5830" s="85">
        <f>'Balance N-1'!I5833</f>
        <v>0</v>
      </c>
      <c r="B5830" s="75">
        <f>'Balance N-1'!J5833</f>
        <v>0</v>
      </c>
      <c r="C5830" s="78">
        <f>'Balance N-1'!K5833</f>
        <v>0</v>
      </c>
      <c r="D5830" s="78">
        <f>'Balance N-1'!L5833</f>
        <v>0</v>
      </c>
      <c r="E5830" s="78">
        <f>'Balance N-1'!M5833</f>
        <v>0</v>
      </c>
      <c r="F5830" s="78">
        <f>'Balance N-1'!N5833</f>
        <v>0</v>
      </c>
      <c r="G5830" s="78">
        <f>'Balance N-1'!O5833</f>
        <v>0</v>
      </c>
      <c r="H5830" s="78">
        <f>'Balance N-1'!P5833</f>
        <v>0</v>
      </c>
      <c r="I5830" s="79">
        <f t="shared" si="91"/>
        <v>0</v>
      </c>
    </row>
    <row r="5831" spans="1:9" ht="15.6">
      <c r="A5831" s="85">
        <f>'Balance N-1'!I5834</f>
        <v>0</v>
      </c>
      <c r="B5831" s="75">
        <f>'Balance N-1'!J5834</f>
        <v>0</v>
      </c>
      <c r="C5831" s="78">
        <f>'Balance N-1'!K5834</f>
        <v>0</v>
      </c>
      <c r="D5831" s="78">
        <f>'Balance N-1'!L5834</f>
        <v>0</v>
      </c>
      <c r="E5831" s="78">
        <f>'Balance N-1'!M5834</f>
        <v>0</v>
      </c>
      <c r="F5831" s="78">
        <f>'Balance N-1'!N5834</f>
        <v>0</v>
      </c>
      <c r="G5831" s="78">
        <f>'Balance N-1'!O5834</f>
        <v>0</v>
      </c>
      <c r="H5831" s="78">
        <f>'Balance N-1'!P5834</f>
        <v>0</v>
      </c>
      <c r="I5831" s="79">
        <f t="shared" si="91"/>
        <v>0</v>
      </c>
    </row>
    <row r="5832" spans="1:9" ht="15.6">
      <c r="A5832" s="85">
        <f>'Balance N-1'!I5835</f>
        <v>0</v>
      </c>
      <c r="B5832" s="75">
        <f>'Balance N-1'!J5835</f>
        <v>0</v>
      </c>
      <c r="C5832" s="78">
        <f>'Balance N-1'!K5835</f>
        <v>0</v>
      </c>
      <c r="D5832" s="78">
        <f>'Balance N-1'!L5835</f>
        <v>0</v>
      </c>
      <c r="E5832" s="78">
        <f>'Balance N-1'!M5835</f>
        <v>0</v>
      </c>
      <c r="F5832" s="78">
        <f>'Balance N-1'!N5835</f>
        <v>0</v>
      </c>
      <c r="G5832" s="78">
        <f>'Balance N-1'!O5835</f>
        <v>0</v>
      </c>
      <c r="H5832" s="78">
        <f>'Balance N-1'!P5835</f>
        <v>0</v>
      </c>
      <c r="I5832" s="79">
        <f t="shared" si="91"/>
        <v>0</v>
      </c>
    </row>
    <row r="5833" spans="1:9" ht="15.6">
      <c r="A5833" s="85">
        <f>'Balance N-1'!I5836</f>
        <v>0</v>
      </c>
      <c r="B5833" s="75">
        <f>'Balance N-1'!J5836</f>
        <v>0</v>
      </c>
      <c r="C5833" s="78">
        <f>'Balance N-1'!K5836</f>
        <v>0</v>
      </c>
      <c r="D5833" s="78">
        <f>'Balance N-1'!L5836</f>
        <v>0</v>
      </c>
      <c r="E5833" s="78">
        <f>'Balance N-1'!M5836</f>
        <v>0</v>
      </c>
      <c r="F5833" s="78">
        <f>'Balance N-1'!N5836</f>
        <v>0</v>
      </c>
      <c r="G5833" s="78">
        <f>'Balance N-1'!O5836</f>
        <v>0</v>
      </c>
      <c r="H5833" s="78">
        <f>'Balance N-1'!P5836</f>
        <v>0</v>
      </c>
      <c r="I5833" s="79">
        <f t="shared" si="91"/>
        <v>0</v>
      </c>
    </row>
    <row r="5834" spans="1:9" ht="15.6">
      <c r="A5834" s="85">
        <f>'Balance N-1'!I5837</f>
        <v>0</v>
      </c>
      <c r="B5834" s="75">
        <f>'Balance N-1'!J5837</f>
        <v>0</v>
      </c>
      <c r="C5834" s="78">
        <f>'Balance N-1'!K5837</f>
        <v>0</v>
      </c>
      <c r="D5834" s="78">
        <f>'Balance N-1'!L5837</f>
        <v>0</v>
      </c>
      <c r="E5834" s="78">
        <f>'Balance N-1'!M5837</f>
        <v>0</v>
      </c>
      <c r="F5834" s="78">
        <f>'Balance N-1'!N5837</f>
        <v>0</v>
      </c>
      <c r="G5834" s="78">
        <f>'Balance N-1'!O5837</f>
        <v>0</v>
      </c>
      <c r="H5834" s="78">
        <f>'Balance N-1'!P5837</f>
        <v>0</v>
      </c>
      <c r="I5834" s="79">
        <f t="shared" si="91"/>
        <v>0</v>
      </c>
    </row>
    <row r="5835" spans="1:9" ht="15.6">
      <c r="A5835" s="85">
        <f>'Balance N-1'!I5838</f>
        <v>0</v>
      </c>
      <c r="B5835" s="75">
        <f>'Balance N-1'!J5838</f>
        <v>0</v>
      </c>
      <c r="C5835" s="78">
        <f>'Balance N-1'!K5838</f>
        <v>0</v>
      </c>
      <c r="D5835" s="78">
        <f>'Balance N-1'!L5838</f>
        <v>0</v>
      </c>
      <c r="E5835" s="78">
        <f>'Balance N-1'!M5838</f>
        <v>0</v>
      </c>
      <c r="F5835" s="78">
        <f>'Balance N-1'!N5838</f>
        <v>0</v>
      </c>
      <c r="G5835" s="78">
        <f>'Balance N-1'!O5838</f>
        <v>0</v>
      </c>
      <c r="H5835" s="78">
        <f>'Balance N-1'!P5838</f>
        <v>0</v>
      </c>
      <c r="I5835" s="79">
        <f t="shared" si="91"/>
        <v>0</v>
      </c>
    </row>
    <row r="5836" spans="1:9" ht="15.6">
      <c r="A5836" s="85">
        <f>'Balance N-1'!I5839</f>
        <v>0</v>
      </c>
      <c r="B5836" s="75">
        <f>'Balance N-1'!J5839</f>
        <v>0</v>
      </c>
      <c r="C5836" s="78">
        <f>'Balance N-1'!K5839</f>
        <v>0</v>
      </c>
      <c r="D5836" s="78">
        <f>'Balance N-1'!L5839</f>
        <v>0</v>
      </c>
      <c r="E5836" s="78">
        <f>'Balance N-1'!M5839</f>
        <v>0</v>
      </c>
      <c r="F5836" s="78">
        <f>'Balance N-1'!N5839</f>
        <v>0</v>
      </c>
      <c r="G5836" s="78">
        <f>'Balance N-1'!O5839</f>
        <v>0</v>
      </c>
      <c r="H5836" s="78">
        <f>'Balance N-1'!P5839</f>
        <v>0</v>
      </c>
      <c r="I5836" s="79">
        <f t="shared" si="91"/>
        <v>0</v>
      </c>
    </row>
    <row r="5837" spans="1:9" ht="15.6">
      <c r="A5837" s="85">
        <f>'Balance N-1'!I5840</f>
        <v>0</v>
      </c>
      <c r="B5837" s="75">
        <f>'Balance N-1'!J5840</f>
        <v>0</v>
      </c>
      <c r="C5837" s="78">
        <f>'Balance N-1'!K5840</f>
        <v>0</v>
      </c>
      <c r="D5837" s="78">
        <f>'Balance N-1'!L5840</f>
        <v>0</v>
      </c>
      <c r="E5837" s="78">
        <f>'Balance N-1'!M5840</f>
        <v>0</v>
      </c>
      <c r="F5837" s="78">
        <f>'Balance N-1'!N5840</f>
        <v>0</v>
      </c>
      <c r="G5837" s="78">
        <f>'Balance N-1'!O5840</f>
        <v>0</v>
      </c>
      <c r="H5837" s="78">
        <f>'Balance N-1'!P5840</f>
        <v>0</v>
      </c>
      <c r="I5837" s="79">
        <f t="shared" si="91"/>
        <v>0</v>
      </c>
    </row>
    <row r="5838" spans="1:9" ht="15.6">
      <c r="A5838" s="85">
        <f>'Balance N-1'!I5841</f>
        <v>0</v>
      </c>
      <c r="B5838" s="75">
        <f>'Balance N-1'!J5841</f>
        <v>0</v>
      </c>
      <c r="C5838" s="78">
        <f>'Balance N-1'!K5841</f>
        <v>0</v>
      </c>
      <c r="D5838" s="78">
        <f>'Balance N-1'!L5841</f>
        <v>0</v>
      </c>
      <c r="E5838" s="78">
        <f>'Balance N-1'!M5841</f>
        <v>0</v>
      </c>
      <c r="F5838" s="78">
        <f>'Balance N-1'!N5841</f>
        <v>0</v>
      </c>
      <c r="G5838" s="78">
        <f>'Balance N-1'!O5841</f>
        <v>0</v>
      </c>
      <c r="H5838" s="78">
        <f>'Balance N-1'!P5841</f>
        <v>0</v>
      </c>
      <c r="I5838" s="79">
        <f t="shared" si="91"/>
        <v>0</v>
      </c>
    </row>
    <row r="5839" spans="1:9" ht="15.6">
      <c r="A5839" s="85">
        <f>'Balance N-1'!I5842</f>
        <v>0</v>
      </c>
      <c r="B5839" s="75">
        <f>'Balance N-1'!J5842</f>
        <v>0</v>
      </c>
      <c r="C5839" s="78">
        <f>'Balance N-1'!K5842</f>
        <v>0</v>
      </c>
      <c r="D5839" s="78">
        <f>'Balance N-1'!L5842</f>
        <v>0</v>
      </c>
      <c r="E5839" s="78">
        <f>'Balance N-1'!M5842</f>
        <v>0</v>
      </c>
      <c r="F5839" s="78">
        <f>'Balance N-1'!N5842</f>
        <v>0</v>
      </c>
      <c r="G5839" s="78">
        <f>'Balance N-1'!O5842</f>
        <v>0</v>
      </c>
      <c r="H5839" s="78">
        <f>'Balance N-1'!P5842</f>
        <v>0</v>
      </c>
      <c r="I5839" s="79">
        <f t="shared" si="91"/>
        <v>0</v>
      </c>
    </row>
    <row r="5840" spans="1:9" ht="15.6">
      <c r="A5840" s="85">
        <f>'Balance N-1'!I5843</f>
        <v>0</v>
      </c>
      <c r="B5840" s="75">
        <f>'Balance N-1'!J5843</f>
        <v>0</v>
      </c>
      <c r="C5840" s="78">
        <f>'Balance N-1'!K5843</f>
        <v>0</v>
      </c>
      <c r="D5840" s="78">
        <f>'Balance N-1'!L5843</f>
        <v>0</v>
      </c>
      <c r="E5840" s="78">
        <f>'Balance N-1'!M5843</f>
        <v>0</v>
      </c>
      <c r="F5840" s="78">
        <f>'Balance N-1'!N5843</f>
        <v>0</v>
      </c>
      <c r="G5840" s="78">
        <f>'Balance N-1'!O5843</f>
        <v>0</v>
      </c>
      <c r="H5840" s="78">
        <f>'Balance N-1'!P5843</f>
        <v>0</v>
      </c>
      <c r="I5840" s="79">
        <f t="shared" si="91"/>
        <v>0</v>
      </c>
    </row>
    <row r="5841" spans="1:9" ht="15.6">
      <c r="A5841" s="85">
        <f>'Balance N-1'!I5844</f>
        <v>0</v>
      </c>
      <c r="B5841" s="75">
        <f>'Balance N-1'!J5844</f>
        <v>0</v>
      </c>
      <c r="C5841" s="78">
        <f>'Balance N-1'!K5844</f>
        <v>0</v>
      </c>
      <c r="D5841" s="78">
        <f>'Balance N-1'!L5844</f>
        <v>0</v>
      </c>
      <c r="E5841" s="78">
        <f>'Balance N-1'!M5844</f>
        <v>0</v>
      </c>
      <c r="F5841" s="78">
        <f>'Balance N-1'!N5844</f>
        <v>0</v>
      </c>
      <c r="G5841" s="78">
        <f>'Balance N-1'!O5844</f>
        <v>0</v>
      </c>
      <c r="H5841" s="78">
        <f>'Balance N-1'!P5844</f>
        <v>0</v>
      </c>
      <c r="I5841" s="79">
        <f t="shared" si="91"/>
        <v>0</v>
      </c>
    </row>
    <row r="5842" spans="1:9" ht="15.6">
      <c r="A5842" s="85">
        <f>'Balance N-1'!I5845</f>
        <v>0</v>
      </c>
      <c r="B5842" s="75">
        <f>'Balance N-1'!J5845</f>
        <v>0</v>
      </c>
      <c r="C5842" s="78">
        <f>'Balance N-1'!K5845</f>
        <v>0</v>
      </c>
      <c r="D5842" s="78">
        <f>'Balance N-1'!L5845</f>
        <v>0</v>
      </c>
      <c r="E5842" s="78">
        <f>'Balance N-1'!M5845</f>
        <v>0</v>
      </c>
      <c r="F5842" s="78">
        <f>'Balance N-1'!N5845</f>
        <v>0</v>
      </c>
      <c r="G5842" s="78">
        <f>'Balance N-1'!O5845</f>
        <v>0</v>
      </c>
      <c r="H5842" s="78">
        <f>'Balance N-1'!P5845</f>
        <v>0</v>
      </c>
      <c r="I5842" s="79">
        <f t="shared" si="91"/>
        <v>0</v>
      </c>
    </row>
    <row r="5843" spans="1:9" ht="15.6">
      <c r="A5843" s="85">
        <f>'Balance N-1'!I5846</f>
        <v>0</v>
      </c>
      <c r="B5843" s="75">
        <f>'Balance N-1'!J5846</f>
        <v>0</v>
      </c>
      <c r="C5843" s="78">
        <f>'Balance N-1'!K5846</f>
        <v>0</v>
      </c>
      <c r="D5843" s="78">
        <f>'Balance N-1'!L5846</f>
        <v>0</v>
      </c>
      <c r="E5843" s="78">
        <f>'Balance N-1'!M5846</f>
        <v>0</v>
      </c>
      <c r="F5843" s="78">
        <f>'Balance N-1'!N5846</f>
        <v>0</v>
      </c>
      <c r="G5843" s="78">
        <f>'Balance N-1'!O5846</f>
        <v>0</v>
      </c>
      <c r="H5843" s="78">
        <f>'Balance N-1'!P5846</f>
        <v>0</v>
      </c>
      <c r="I5843" s="79">
        <f t="shared" si="91"/>
        <v>0</v>
      </c>
    </row>
    <row r="5844" spans="1:9" ht="15.6">
      <c r="A5844" s="85">
        <f>'Balance N-1'!I5847</f>
        <v>0</v>
      </c>
      <c r="B5844" s="75">
        <f>'Balance N-1'!J5847</f>
        <v>0</v>
      </c>
      <c r="C5844" s="78">
        <f>'Balance N-1'!K5847</f>
        <v>0</v>
      </c>
      <c r="D5844" s="78">
        <f>'Balance N-1'!L5847</f>
        <v>0</v>
      </c>
      <c r="E5844" s="78">
        <f>'Balance N-1'!M5847</f>
        <v>0</v>
      </c>
      <c r="F5844" s="78">
        <f>'Balance N-1'!N5847</f>
        <v>0</v>
      </c>
      <c r="G5844" s="78">
        <f>'Balance N-1'!O5847</f>
        <v>0</v>
      </c>
      <c r="H5844" s="78">
        <f>'Balance N-1'!P5847</f>
        <v>0</v>
      </c>
      <c r="I5844" s="79">
        <f t="shared" si="91"/>
        <v>0</v>
      </c>
    </row>
    <row r="5845" spans="1:9" ht="15.6">
      <c r="A5845" s="85">
        <f>'Balance N-1'!I5848</f>
        <v>0</v>
      </c>
      <c r="B5845" s="75">
        <f>'Balance N-1'!J5848</f>
        <v>0</v>
      </c>
      <c r="C5845" s="78">
        <f>'Balance N-1'!K5848</f>
        <v>0</v>
      </c>
      <c r="D5845" s="78">
        <f>'Balance N-1'!L5848</f>
        <v>0</v>
      </c>
      <c r="E5845" s="78">
        <f>'Balance N-1'!M5848</f>
        <v>0</v>
      </c>
      <c r="F5845" s="78">
        <f>'Balance N-1'!N5848</f>
        <v>0</v>
      </c>
      <c r="G5845" s="78">
        <f>'Balance N-1'!O5848</f>
        <v>0</v>
      </c>
      <c r="H5845" s="78">
        <f>'Balance N-1'!P5848</f>
        <v>0</v>
      </c>
      <c r="I5845" s="79">
        <f t="shared" si="91"/>
        <v>0</v>
      </c>
    </row>
    <row r="5846" spans="1:9" ht="15.6">
      <c r="A5846" s="85">
        <f>'Balance N-1'!I5849</f>
        <v>0</v>
      </c>
      <c r="B5846" s="75">
        <f>'Balance N-1'!J5849</f>
        <v>0</v>
      </c>
      <c r="C5846" s="78">
        <f>'Balance N-1'!K5849</f>
        <v>0</v>
      </c>
      <c r="D5846" s="78">
        <f>'Balance N-1'!L5849</f>
        <v>0</v>
      </c>
      <c r="E5846" s="78">
        <f>'Balance N-1'!M5849</f>
        <v>0</v>
      </c>
      <c r="F5846" s="78">
        <f>'Balance N-1'!N5849</f>
        <v>0</v>
      </c>
      <c r="G5846" s="78">
        <f>'Balance N-1'!O5849</f>
        <v>0</v>
      </c>
      <c r="H5846" s="78">
        <f>'Balance N-1'!P5849</f>
        <v>0</v>
      </c>
      <c r="I5846" s="79">
        <f t="shared" si="91"/>
        <v>0</v>
      </c>
    </row>
    <row r="5847" spans="1:9" ht="15.6">
      <c r="A5847" s="85">
        <f>'Balance N-1'!I5850</f>
        <v>0</v>
      </c>
      <c r="B5847" s="75">
        <f>'Balance N-1'!J5850</f>
        <v>0</v>
      </c>
      <c r="C5847" s="78">
        <f>'Balance N-1'!K5850</f>
        <v>0</v>
      </c>
      <c r="D5847" s="78">
        <f>'Balance N-1'!L5850</f>
        <v>0</v>
      </c>
      <c r="E5847" s="78">
        <f>'Balance N-1'!M5850</f>
        <v>0</v>
      </c>
      <c r="F5847" s="78">
        <f>'Balance N-1'!N5850</f>
        <v>0</v>
      </c>
      <c r="G5847" s="78">
        <f>'Balance N-1'!O5850</f>
        <v>0</v>
      </c>
      <c r="H5847" s="78">
        <f>'Balance N-1'!P5850</f>
        <v>0</v>
      </c>
      <c r="I5847" s="79">
        <f t="shared" si="91"/>
        <v>0</v>
      </c>
    </row>
    <row r="5848" spans="1:9" ht="15.6">
      <c r="A5848" s="85">
        <f>'Balance N-1'!I5851</f>
        <v>0</v>
      </c>
      <c r="B5848" s="75">
        <f>'Balance N-1'!J5851</f>
        <v>0</v>
      </c>
      <c r="C5848" s="78">
        <f>'Balance N-1'!K5851</f>
        <v>0</v>
      </c>
      <c r="D5848" s="78">
        <f>'Balance N-1'!L5851</f>
        <v>0</v>
      </c>
      <c r="E5848" s="78">
        <f>'Balance N-1'!M5851</f>
        <v>0</v>
      </c>
      <c r="F5848" s="78">
        <f>'Balance N-1'!N5851</f>
        <v>0</v>
      </c>
      <c r="G5848" s="78">
        <f>'Balance N-1'!O5851</f>
        <v>0</v>
      </c>
      <c r="H5848" s="78">
        <f>'Balance N-1'!P5851</f>
        <v>0</v>
      </c>
      <c r="I5848" s="79">
        <f t="shared" si="91"/>
        <v>0</v>
      </c>
    </row>
    <row r="5849" spans="1:9" ht="15.6">
      <c r="A5849" s="85">
        <f>'Balance N-1'!I5852</f>
        <v>0</v>
      </c>
      <c r="B5849" s="75">
        <f>'Balance N-1'!J5852</f>
        <v>0</v>
      </c>
      <c r="C5849" s="78">
        <f>'Balance N-1'!K5852</f>
        <v>0</v>
      </c>
      <c r="D5849" s="78">
        <f>'Balance N-1'!L5852</f>
        <v>0</v>
      </c>
      <c r="E5849" s="78">
        <f>'Balance N-1'!M5852</f>
        <v>0</v>
      </c>
      <c r="F5849" s="78">
        <f>'Balance N-1'!N5852</f>
        <v>0</v>
      </c>
      <c r="G5849" s="78">
        <f>'Balance N-1'!O5852</f>
        <v>0</v>
      </c>
      <c r="H5849" s="78">
        <f>'Balance N-1'!P5852</f>
        <v>0</v>
      </c>
      <c r="I5849" s="79">
        <f t="shared" si="91"/>
        <v>0</v>
      </c>
    </row>
    <row r="5850" spans="1:9" ht="15.6">
      <c r="A5850" s="85">
        <f>'Balance N-1'!I5853</f>
        <v>0</v>
      </c>
      <c r="B5850" s="75">
        <f>'Balance N-1'!J5853</f>
        <v>0</v>
      </c>
      <c r="C5850" s="78">
        <f>'Balance N-1'!K5853</f>
        <v>0</v>
      </c>
      <c r="D5850" s="78">
        <f>'Balance N-1'!L5853</f>
        <v>0</v>
      </c>
      <c r="E5850" s="78">
        <f>'Balance N-1'!M5853</f>
        <v>0</v>
      </c>
      <c r="F5850" s="78">
        <f>'Balance N-1'!N5853</f>
        <v>0</v>
      </c>
      <c r="G5850" s="78">
        <f>'Balance N-1'!O5853</f>
        <v>0</v>
      </c>
      <c r="H5850" s="78">
        <f>'Balance N-1'!P5853</f>
        <v>0</v>
      </c>
      <c r="I5850" s="79">
        <f t="shared" si="91"/>
        <v>0</v>
      </c>
    </row>
    <row r="5851" spans="1:9" ht="15.6">
      <c r="A5851" s="85">
        <f>'Balance N-1'!I5854</f>
        <v>0</v>
      </c>
      <c r="B5851" s="75">
        <f>'Balance N-1'!J5854</f>
        <v>0</v>
      </c>
      <c r="C5851" s="78">
        <f>'Balance N-1'!K5854</f>
        <v>0</v>
      </c>
      <c r="D5851" s="78">
        <f>'Balance N-1'!L5854</f>
        <v>0</v>
      </c>
      <c r="E5851" s="78">
        <f>'Balance N-1'!M5854</f>
        <v>0</v>
      </c>
      <c r="F5851" s="78">
        <f>'Balance N-1'!N5854</f>
        <v>0</v>
      </c>
      <c r="G5851" s="78">
        <f>'Balance N-1'!O5854</f>
        <v>0</v>
      </c>
      <c r="H5851" s="78">
        <f>'Balance N-1'!P5854</f>
        <v>0</v>
      </c>
      <c r="I5851" s="79">
        <f t="shared" si="91"/>
        <v>0</v>
      </c>
    </row>
    <row r="5852" spans="1:9" ht="15.6">
      <c r="A5852" s="85">
        <f>'Balance N-1'!I5855</f>
        <v>0</v>
      </c>
      <c r="B5852" s="75">
        <f>'Balance N-1'!J5855</f>
        <v>0</v>
      </c>
      <c r="C5852" s="78">
        <f>'Balance N-1'!K5855</f>
        <v>0</v>
      </c>
      <c r="D5852" s="78">
        <f>'Balance N-1'!L5855</f>
        <v>0</v>
      </c>
      <c r="E5852" s="78">
        <f>'Balance N-1'!M5855</f>
        <v>0</v>
      </c>
      <c r="F5852" s="78">
        <f>'Balance N-1'!N5855</f>
        <v>0</v>
      </c>
      <c r="G5852" s="78">
        <f>'Balance N-1'!O5855</f>
        <v>0</v>
      </c>
      <c r="H5852" s="78">
        <f>'Balance N-1'!P5855</f>
        <v>0</v>
      </c>
      <c r="I5852" s="79">
        <f t="shared" si="91"/>
        <v>0</v>
      </c>
    </row>
    <row r="5853" spans="1:9" ht="15.6">
      <c r="A5853" s="85">
        <f>'Balance N-1'!I5856</f>
        <v>0</v>
      </c>
      <c r="B5853" s="75">
        <f>'Balance N-1'!J5856</f>
        <v>0</v>
      </c>
      <c r="C5853" s="78">
        <f>'Balance N-1'!K5856</f>
        <v>0</v>
      </c>
      <c r="D5853" s="78">
        <f>'Balance N-1'!L5856</f>
        <v>0</v>
      </c>
      <c r="E5853" s="78">
        <f>'Balance N-1'!M5856</f>
        <v>0</v>
      </c>
      <c r="F5853" s="78">
        <f>'Balance N-1'!N5856</f>
        <v>0</v>
      </c>
      <c r="G5853" s="78">
        <f>'Balance N-1'!O5856</f>
        <v>0</v>
      </c>
      <c r="H5853" s="78">
        <f>'Balance N-1'!P5856</f>
        <v>0</v>
      </c>
      <c r="I5853" s="79">
        <f t="shared" si="91"/>
        <v>0</v>
      </c>
    </row>
    <row r="5854" spans="1:9" ht="15.6">
      <c r="A5854" s="85">
        <f>'Balance N-1'!I5857</f>
        <v>0</v>
      </c>
      <c r="B5854" s="75">
        <f>'Balance N-1'!J5857</f>
        <v>0</v>
      </c>
      <c r="C5854" s="78">
        <f>'Balance N-1'!K5857</f>
        <v>0</v>
      </c>
      <c r="D5854" s="78">
        <f>'Balance N-1'!L5857</f>
        <v>0</v>
      </c>
      <c r="E5854" s="78">
        <f>'Balance N-1'!M5857</f>
        <v>0</v>
      </c>
      <c r="F5854" s="78">
        <f>'Balance N-1'!N5857</f>
        <v>0</v>
      </c>
      <c r="G5854" s="78">
        <f>'Balance N-1'!O5857</f>
        <v>0</v>
      </c>
      <c r="H5854" s="78">
        <f>'Balance N-1'!P5857</f>
        <v>0</v>
      </c>
      <c r="I5854" s="79">
        <f t="shared" si="91"/>
        <v>0</v>
      </c>
    </row>
    <row r="5855" spans="1:9" ht="15.6">
      <c r="A5855" s="85">
        <f>'Balance N-1'!I5858</f>
        <v>0</v>
      </c>
      <c r="B5855" s="75">
        <f>'Balance N-1'!J5858</f>
        <v>0</v>
      </c>
      <c r="C5855" s="78">
        <f>'Balance N-1'!K5858</f>
        <v>0</v>
      </c>
      <c r="D5855" s="78">
        <f>'Balance N-1'!L5858</f>
        <v>0</v>
      </c>
      <c r="E5855" s="78">
        <f>'Balance N-1'!M5858</f>
        <v>0</v>
      </c>
      <c r="F5855" s="78">
        <f>'Balance N-1'!N5858</f>
        <v>0</v>
      </c>
      <c r="G5855" s="78">
        <f>'Balance N-1'!O5858</f>
        <v>0</v>
      </c>
      <c r="H5855" s="78">
        <f>'Balance N-1'!P5858</f>
        <v>0</v>
      </c>
      <c r="I5855" s="79">
        <f t="shared" si="91"/>
        <v>0</v>
      </c>
    </row>
    <row r="5856" spans="1:9" ht="15.6">
      <c r="A5856" s="85">
        <f>'Balance N-1'!I5859</f>
        <v>0</v>
      </c>
      <c r="B5856" s="75">
        <f>'Balance N-1'!J5859</f>
        <v>0</v>
      </c>
      <c r="C5856" s="78">
        <f>'Balance N-1'!K5859</f>
        <v>0</v>
      </c>
      <c r="D5856" s="78">
        <f>'Balance N-1'!L5859</f>
        <v>0</v>
      </c>
      <c r="E5856" s="78">
        <f>'Balance N-1'!M5859</f>
        <v>0</v>
      </c>
      <c r="F5856" s="78">
        <f>'Balance N-1'!N5859</f>
        <v>0</v>
      </c>
      <c r="G5856" s="78">
        <f>'Balance N-1'!O5859</f>
        <v>0</v>
      </c>
      <c r="H5856" s="78">
        <f>'Balance N-1'!P5859</f>
        <v>0</v>
      </c>
      <c r="I5856" s="79">
        <f t="shared" si="91"/>
        <v>0</v>
      </c>
    </row>
    <row r="5857" spans="1:9" ht="15.6">
      <c r="A5857" s="85">
        <f>'Balance N-1'!I5860</f>
        <v>0</v>
      </c>
      <c r="B5857" s="75">
        <f>'Balance N-1'!J5860</f>
        <v>0</v>
      </c>
      <c r="C5857" s="78">
        <f>'Balance N-1'!K5860</f>
        <v>0</v>
      </c>
      <c r="D5857" s="78">
        <f>'Balance N-1'!L5860</f>
        <v>0</v>
      </c>
      <c r="E5857" s="78">
        <f>'Balance N-1'!M5860</f>
        <v>0</v>
      </c>
      <c r="F5857" s="78">
        <f>'Balance N-1'!N5860</f>
        <v>0</v>
      </c>
      <c r="G5857" s="78">
        <f>'Balance N-1'!O5860</f>
        <v>0</v>
      </c>
      <c r="H5857" s="78">
        <f>'Balance N-1'!P5860</f>
        <v>0</v>
      </c>
      <c r="I5857" s="79">
        <f t="shared" si="91"/>
        <v>0</v>
      </c>
    </row>
    <row r="5858" spans="1:9" ht="15.6">
      <c r="A5858" s="85">
        <f>'Balance N-1'!I5861</f>
        <v>0</v>
      </c>
      <c r="B5858" s="75">
        <f>'Balance N-1'!J5861</f>
        <v>0</v>
      </c>
      <c r="C5858" s="78">
        <f>'Balance N-1'!K5861</f>
        <v>0</v>
      </c>
      <c r="D5858" s="78">
        <f>'Balance N-1'!L5861</f>
        <v>0</v>
      </c>
      <c r="E5858" s="78">
        <f>'Balance N-1'!M5861</f>
        <v>0</v>
      </c>
      <c r="F5858" s="78">
        <f>'Balance N-1'!N5861</f>
        <v>0</v>
      </c>
      <c r="G5858" s="78">
        <f>'Balance N-1'!O5861</f>
        <v>0</v>
      </c>
      <c r="H5858" s="78">
        <f>'Balance N-1'!P5861</f>
        <v>0</v>
      </c>
      <c r="I5858" s="79">
        <f t="shared" si="91"/>
        <v>0</v>
      </c>
    </row>
    <row r="5859" spans="1:9" ht="15.6">
      <c r="A5859" s="85">
        <f>'Balance N-1'!I5862</f>
        <v>0</v>
      </c>
      <c r="B5859" s="75">
        <f>'Balance N-1'!J5862</f>
        <v>0</v>
      </c>
      <c r="C5859" s="78">
        <f>'Balance N-1'!K5862</f>
        <v>0</v>
      </c>
      <c r="D5859" s="78">
        <f>'Balance N-1'!L5862</f>
        <v>0</v>
      </c>
      <c r="E5859" s="78">
        <f>'Balance N-1'!M5862</f>
        <v>0</v>
      </c>
      <c r="F5859" s="78">
        <f>'Balance N-1'!N5862</f>
        <v>0</v>
      </c>
      <c r="G5859" s="78">
        <f>'Balance N-1'!O5862</f>
        <v>0</v>
      </c>
      <c r="H5859" s="78">
        <f>'Balance N-1'!P5862</f>
        <v>0</v>
      </c>
      <c r="I5859" s="79">
        <f t="shared" si="91"/>
        <v>0</v>
      </c>
    </row>
    <row r="5860" spans="1:9" ht="15.6">
      <c r="A5860" s="85">
        <f>'Balance N-1'!I5863</f>
        <v>0</v>
      </c>
      <c r="B5860" s="75">
        <f>'Balance N-1'!J5863</f>
        <v>0</v>
      </c>
      <c r="C5860" s="78">
        <f>'Balance N-1'!K5863</f>
        <v>0</v>
      </c>
      <c r="D5860" s="78">
        <f>'Balance N-1'!L5863</f>
        <v>0</v>
      </c>
      <c r="E5860" s="78">
        <f>'Balance N-1'!M5863</f>
        <v>0</v>
      </c>
      <c r="F5860" s="78">
        <f>'Balance N-1'!N5863</f>
        <v>0</v>
      </c>
      <c r="G5860" s="78">
        <f>'Balance N-1'!O5863</f>
        <v>0</v>
      </c>
      <c r="H5860" s="78">
        <f>'Balance N-1'!P5863</f>
        <v>0</v>
      </c>
      <c r="I5860" s="79">
        <f t="shared" si="91"/>
        <v>0</v>
      </c>
    </row>
    <row r="5861" spans="1:9" ht="15.6">
      <c r="A5861" s="85">
        <f>'Balance N-1'!I5864</f>
        <v>0</v>
      </c>
      <c r="B5861" s="75">
        <f>'Balance N-1'!J5864</f>
        <v>0</v>
      </c>
      <c r="C5861" s="78">
        <f>'Balance N-1'!K5864</f>
        <v>0</v>
      </c>
      <c r="D5861" s="78">
        <f>'Balance N-1'!L5864</f>
        <v>0</v>
      </c>
      <c r="E5861" s="78">
        <f>'Balance N-1'!M5864</f>
        <v>0</v>
      </c>
      <c r="F5861" s="78">
        <f>'Balance N-1'!N5864</f>
        <v>0</v>
      </c>
      <c r="G5861" s="78">
        <f>'Balance N-1'!O5864</f>
        <v>0</v>
      </c>
      <c r="H5861" s="78">
        <f>'Balance N-1'!P5864</f>
        <v>0</v>
      </c>
      <c r="I5861" s="79">
        <f t="shared" si="91"/>
        <v>0</v>
      </c>
    </row>
    <row r="5862" spans="1:9" ht="15.6">
      <c r="A5862" s="85">
        <f>'Balance N-1'!I5865</f>
        <v>0</v>
      </c>
      <c r="B5862" s="75">
        <f>'Balance N-1'!J5865</f>
        <v>0</v>
      </c>
      <c r="C5862" s="78">
        <f>'Balance N-1'!K5865</f>
        <v>0</v>
      </c>
      <c r="D5862" s="78">
        <f>'Balance N-1'!L5865</f>
        <v>0</v>
      </c>
      <c r="E5862" s="78">
        <f>'Balance N-1'!M5865</f>
        <v>0</v>
      </c>
      <c r="F5862" s="78">
        <f>'Balance N-1'!N5865</f>
        <v>0</v>
      </c>
      <c r="G5862" s="78">
        <f>'Balance N-1'!O5865</f>
        <v>0</v>
      </c>
      <c r="H5862" s="78">
        <f>'Balance N-1'!P5865</f>
        <v>0</v>
      </c>
      <c r="I5862" s="79">
        <f t="shared" si="91"/>
        <v>0</v>
      </c>
    </row>
    <row r="5863" spans="1:9" ht="15.6">
      <c r="A5863" s="85">
        <f>'Balance N-1'!I5866</f>
        <v>0</v>
      </c>
      <c r="B5863" s="75">
        <f>'Balance N-1'!J5866</f>
        <v>0</v>
      </c>
      <c r="C5863" s="78">
        <f>'Balance N-1'!K5866</f>
        <v>0</v>
      </c>
      <c r="D5863" s="78">
        <f>'Balance N-1'!L5866</f>
        <v>0</v>
      </c>
      <c r="E5863" s="78">
        <f>'Balance N-1'!M5866</f>
        <v>0</v>
      </c>
      <c r="F5863" s="78">
        <f>'Balance N-1'!N5866</f>
        <v>0</v>
      </c>
      <c r="G5863" s="78">
        <f>'Balance N-1'!O5866</f>
        <v>0</v>
      </c>
      <c r="H5863" s="78">
        <f>'Balance N-1'!P5866</f>
        <v>0</v>
      </c>
      <c r="I5863" s="79">
        <f t="shared" si="91"/>
        <v>0</v>
      </c>
    </row>
    <row r="5864" spans="1:9" ht="15.6">
      <c r="A5864" s="85">
        <f>'Balance N-1'!I5867</f>
        <v>0</v>
      </c>
      <c r="B5864" s="75">
        <f>'Balance N-1'!J5867</f>
        <v>0</v>
      </c>
      <c r="C5864" s="78">
        <f>'Balance N-1'!K5867</f>
        <v>0</v>
      </c>
      <c r="D5864" s="78">
        <f>'Balance N-1'!L5867</f>
        <v>0</v>
      </c>
      <c r="E5864" s="78">
        <f>'Balance N-1'!M5867</f>
        <v>0</v>
      </c>
      <c r="F5864" s="78">
        <f>'Balance N-1'!N5867</f>
        <v>0</v>
      </c>
      <c r="G5864" s="78">
        <f>'Balance N-1'!O5867</f>
        <v>0</v>
      </c>
      <c r="H5864" s="78">
        <f>'Balance N-1'!P5867</f>
        <v>0</v>
      </c>
      <c r="I5864" s="79">
        <f t="shared" si="91"/>
        <v>0</v>
      </c>
    </row>
    <row r="5865" spans="1:9" ht="15.6">
      <c r="A5865" s="85">
        <f>'Balance N-1'!I5868</f>
        <v>0</v>
      </c>
      <c r="B5865" s="75">
        <f>'Balance N-1'!J5868</f>
        <v>0</v>
      </c>
      <c r="C5865" s="78">
        <f>'Balance N-1'!K5868</f>
        <v>0</v>
      </c>
      <c r="D5865" s="78">
        <f>'Balance N-1'!L5868</f>
        <v>0</v>
      </c>
      <c r="E5865" s="78">
        <f>'Balance N-1'!M5868</f>
        <v>0</v>
      </c>
      <c r="F5865" s="78">
        <f>'Balance N-1'!N5868</f>
        <v>0</v>
      </c>
      <c r="G5865" s="78">
        <f>'Balance N-1'!O5868</f>
        <v>0</v>
      </c>
      <c r="H5865" s="78">
        <f>'Balance N-1'!P5868</f>
        <v>0</v>
      </c>
      <c r="I5865" s="79">
        <f t="shared" si="91"/>
        <v>0</v>
      </c>
    </row>
    <row r="5866" spans="1:9" ht="15.6">
      <c r="A5866" s="85">
        <f>'Balance N-1'!I5869</f>
        <v>0</v>
      </c>
      <c r="B5866" s="75">
        <f>'Balance N-1'!J5869</f>
        <v>0</v>
      </c>
      <c r="C5866" s="78">
        <f>'Balance N-1'!K5869</f>
        <v>0</v>
      </c>
      <c r="D5866" s="78">
        <f>'Balance N-1'!L5869</f>
        <v>0</v>
      </c>
      <c r="E5866" s="78">
        <f>'Balance N-1'!M5869</f>
        <v>0</v>
      </c>
      <c r="F5866" s="78">
        <f>'Balance N-1'!N5869</f>
        <v>0</v>
      </c>
      <c r="G5866" s="78">
        <f>'Balance N-1'!O5869</f>
        <v>0</v>
      </c>
      <c r="H5866" s="78">
        <f>'Balance N-1'!P5869</f>
        <v>0</v>
      </c>
      <c r="I5866" s="79">
        <f t="shared" si="91"/>
        <v>0</v>
      </c>
    </row>
    <row r="5867" spans="1:9" ht="15.6">
      <c r="A5867" s="85">
        <f>'Balance N-1'!I5870</f>
        <v>0</v>
      </c>
      <c r="B5867" s="75">
        <f>'Balance N-1'!J5870</f>
        <v>0</v>
      </c>
      <c r="C5867" s="78">
        <f>'Balance N-1'!K5870</f>
        <v>0</v>
      </c>
      <c r="D5867" s="78">
        <f>'Balance N-1'!L5870</f>
        <v>0</v>
      </c>
      <c r="E5867" s="78">
        <f>'Balance N-1'!M5870</f>
        <v>0</v>
      </c>
      <c r="F5867" s="78">
        <f>'Balance N-1'!N5870</f>
        <v>0</v>
      </c>
      <c r="G5867" s="78">
        <f>'Balance N-1'!O5870</f>
        <v>0</v>
      </c>
      <c r="H5867" s="78">
        <f>'Balance N-1'!P5870</f>
        <v>0</v>
      </c>
      <c r="I5867" s="79">
        <f t="shared" si="91"/>
        <v>0</v>
      </c>
    </row>
    <row r="5868" spans="1:9" ht="15.6">
      <c r="A5868" s="85">
        <f>'Balance N-1'!I5871</f>
        <v>0</v>
      </c>
      <c r="B5868" s="75">
        <f>'Balance N-1'!J5871</f>
        <v>0</v>
      </c>
      <c r="C5868" s="78">
        <f>'Balance N-1'!K5871</f>
        <v>0</v>
      </c>
      <c r="D5868" s="78">
        <f>'Balance N-1'!L5871</f>
        <v>0</v>
      </c>
      <c r="E5868" s="78">
        <f>'Balance N-1'!M5871</f>
        <v>0</v>
      </c>
      <c r="F5868" s="78">
        <f>'Balance N-1'!N5871</f>
        <v>0</v>
      </c>
      <c r="G5868" s="78">
        <f>'Balance N-1'!O5871</f>
        <v>0</v>
      </c>
      <c r="H5868" s="78">
        <f>'Balance N-1'!P5871</f>
        <v>0</v>
      </c>
      <c r="I5868" s="79">
        <f t="shared" si="91"/>
        <v>0</v>
      </c>
    </row>
    <row r="5869" spans="1:9" ht="15.6">
      <c r="A5869" s="85">
        <f>'Balance N-1'!I5872</f>
        <v>0</v>
      </c>
      <c r="B5869" s="75">
        <f>'Balance N-1'!J5872</f>
        <v>0</v>
      </c>
      <c r="C5869" s="78">
        <f>'Balance N-1'!K5872</f>
        <v>0</v>
      </c>
      <c r="D5869" s="78">
        <f>'Balance N-1'!L5872</f>
        <v>0</v>
      </c>
      <c r="E5869" s="78">
        <f>'Balance N-1'!M5872</f>
        <v>0</v>
      </c>
      <c r="F5869" s="78">
        <f>'Balance N-1'!N5872</f>
        <v>0</v>
      </c>
      <c r="G5869" s="78">
        <f>'Balance N-1'!O5872</f>
        <v>0</v>
      </c>
      <c r="H5869" s="78">
        <f>'Balance N-1'!P5872</f>
        <v>0</v>
      </c>
      <c r="I5869" s="79">
        <f t="shared" si="91"/>
        <v>0</v>
      </c>
    </row>
    <row r="5870" spans="1:9" ht="15.6">
      <c r="A5870" s="85">
        <f>'Balance N-1'!I5873</f>
        <v>0</v>
      </c>
      <c r="B5870" s="75">
        <f>'Balance N-1'!J5873</f>
        <v>0</v>
      </c>
      <c r="C5870" s="78">
        <f>'Balance N-1'!K5873</f>
        <v>0</v>
      </c>
      <c r="D5870" s="78">
        <f>'Balance N-1'!L5873</f>
        <v>0</v>
      </c>
      <c r="E5870" s="78">
        <f>'Balance N-1'!M5873</f>
        <v>0</v>
      </c>
      <c r="F5870" s="78">
        <f>'Balance N-1'!N5873</f>
        <v>0</v>
      </c>
      <c r="G5870" s="78">
        <f>'Balance N-1'!O5873</f>
        <v>0</v>
      </c>
      <c r="H5870" s="78">
        <f>'Balance N-1'!P5873</f>
        <v>0</v>
      </c>
      <c r="I5870" s="79">
        <f t="shared" si="91"/>
        <v>0</v>
      </c>
    </row>
    <row r="5871" spans="1:9" ht="15.6">
      <c r="A5871" s="85">
        <f>'Balance N-1'!I5874</f>
        <v>0</v>
      </c>
      <c r="B5871" s="75">
        <f>'Balance N-1'!J5874</f>
        <v>0</v>
      </c>
      <c r="C5871" s="78">
        <f>'Balance N-1'!K5874</f>
        <v>0</v>
      </c>
      <c r="D5871" s="78">
        <f>'Balance N-1'!L5874</f>
        <v>0</v>
      </c>
      <c r="E5871" s="78">
        <f>'Balance N-1'!M5874</f>
        <v>0</v>
      </c>
      <c r="F5871" s="78">
        <f>'Balance N-1'!N5874</f>
        <v>0</v>
      </c>
      <c r="G5871" s="78">
        <f>'Balance N-1'!O5874</f>
        <v>0</v>
      </c>
      <c r="H5871" s="78">
        <f>'Balance N-1'!P5874</f>
        <v>0</v>
      </c>
      <c r="I5871" s="79">
        <f t="shared" si="91"/>
        <v>0</v>
      </c>
    </row>
    <row r="5872" spans="1:9" ht="15.6">
      <c r="A5872" s="85">
        <f>'Balance N-1'!I5875</f>
        <v>0</v>
      </c>
      <c r="B5872" s="75">
        <f>'Balance N-1'!J5875</f>
        <v>0</v>
      </c>
      <c r="C5872" s="78">
        <f>'Balance N-1'!K5875</f>
        <v>0</v>
      </c>
      <c r="D5872" s="78">
        <f>'Balance N-1'!L5875</f>
        <v>0</v>
      </c>
      <c r="E5872" s="78">
        <f>'Balance N-1'!M5875</f>
        <v>0</v>
      </c>
      <c r="F5872" s="78">
        <f>'Balance N-1'!N5875</f>
        <v>0</v>
      </c>
      <c r="G5872" s="78">
        <f>'Balance N-1'!O5875</f>
        <v>0</v>
      </c>
      <c r="H5872" s="78">
        <f>'Balance N-1'!P5875</f>
        <v>0</v>
      </c>
      <c r="I5872" s="79">
        <f t="shared" si="91"/>
        <v>0</v>
      </c>
    </row>
    <row r="5873" spans="1:9" ht="15.6">
      <c r="A5873" s="85">
        <f>'Balance N-1'!I5876</f>
        <v>0</v>
      </c>
      <c r="B5873" s="75">
        <f>'Balance N-1'!J5876</f>
        <v>0</v>
      </c>
      <c r="C5873" s="78">
        <f>'Balance N-1'!K5876</f>
        <v>0</v>
      </c>
      <c r="D5873" s="78">
        <f>'Balance N-1'!L5876</f>
        <v>0</v>
      </c>
      <c r="E5873" s="78">
        <f>'Balance N-1'!M5876</f>
        <v>0</v>
      </c>
      <c r="F5873" s="78">
        <f>'Balance N-1'!N5876</f>
        <v>0</v>
      </c>
      <c r="G5873" s="78">
        <f>'Balance N-1'!O5876</f>
        <v>0</v>
      </c>
      <c r="H5873" s="78">
        <f>'Balance N-1'!P5876</f>
        <v>0</v>
      </c>
      <c r="I5873" s="79">
        <f t="shared" si="91"/>
        <v>0</v>
      </c>
    </row>
    <row r="5874" spans="1:9" ht="15.6">
      <c r="A5874" s="85">
        <f>'Balance N-1'!I5877</f>
        <v>0</v>
      </c>
      <c r="B5874" s="75">
        <f>'Balance N-1'!J5877</f>
        <v>0</v>
      </c>
      <c r="C5874" s="78">
        <f>'Balance N-1'!K5877</f>
        <v>0</v>
      </c>
      <c r="D5874" s="78">
        <f>'Balance N-1'!L5877</f>
        <v>0</v>
      </c>
      <c r="E5874" s="78">
        <f>'Balance N-1'!M5877</f>
        <v>0</v>
      </c>
      <c r="F5874" s="78">
        <f>'Balance N-1'!N5877</f>
        <v>0</v>
      </c>
      <c r="G5874" s="78">
        <f>'Balance N-1'!O5877</f>
        <v>0</v>
      </c>
      <c r="H5874" s="78">
        <f>'Balance N-1'!P5877</f>
        <v>0</v>
      </c>
      <c r="I5874" s="79">
        <f t="shared" si="91"/>
        <v>0</v>
      </c>
    </row>
    <row r="5875" spans="1:9" ht="15.6">
      <c r="A5875" s="85">
        <f>'Balance N-1'!I5878</f>
        <v>0</v>
      </c>
      <c r="B5875" s="75">
        <f>'Balance N-1'!J5878</f>
        <v>0</v>
      </c>
      <c r="C5875" s="78">
        <f>'Balance N-1'!K5878</f>
        <v>0</v>
      </c>
      <c r="D5875" s="78">
        <f>'Balance N-1'!L5878</f>
        <v>0</v>
      </c>
      <c r="E5875" s="78">
        <f>'Balance N-1'!M5878</f>
        <v>0</v>
      </c>
      <c r="F5875" s="78">
        <f>'Balance N-1'!N5878</f>
        <v>0</v>
      </c>
      <c r="G5875" s="78">
        <f>'Balance N-1'!O5878</f>
        <v>0</v>
      </c>
      <c r="H5875" s="78">
        <f>'Balance N-1'!P5878</f>
        <v>0</v>
      </c>
      <c r="I5875" s="79">
        <f t="shared" si="91"/>
        <v>0</v>
      </c>
    </row>
    <row r="5876" spans="1:9" ht="15.6">
      <c r="A5876" s="85">
        <f>'Balance N-1'!I5879</f>
        <v>0</v>
      </c>
      <c r="B5876" s="75">
        <f>'Balance N-1'!J5879</f>
        <v>0</v>
      </c>
      <c r="C5876" s="78">
        <f>'Balance N-1'!K5879</f>
        <v>0</v>
      </c>
      <c r="D5876" s="78">
        <f>'Balance N-1'!L5879</f>
        <v>0</v>
      </c>
      <c r="E5876" s="78">
        <f>'Balance N-1'!M5879</f>
        <v>0</v>
      </c>
      <c r="F5876" s="78">
        <f>'Balance N-1'!N5879</f>
        <v>0</v>
      </c>
      <c r="G5876" s="78">
        <f>'Balance N-1'!O5879</f>
        <v>0</v>
      </c>
      <c r="H5876" s="78">
        <f>'Balance N-1'!P5879</f>
        <v>0</v>
      </c>
      <c r="I5876" s="79">
        <f t="shared" si="91"/>
        <v>0</v>
      </c>
    </row>
    <row r="5877" spans="1:9" ht="15.6">
      <c r="A5877" s="85">
        <f>'Balance N-1'!I5880</f>
        <v>0</v>
      </c>
      <c r="B5877" s="75">
        <f>'Balance N-1'!J5880</f>
        <v>0</v>
      </c>
      <c r="C5877" s="78">
        <f>'Balance N-1'!K5880</f>
        <v>0</v>
      </c>
      <c r="D5877" s="78">
        <f>'Balance N-1'!L5880</f>
        <v>0</v>
      </c>
      <c r="E5877" s="78">
        <f>'Balance N-1'!M5880</f>
        <v>0</v>
      </c>
      <c r="F5877" s="78">
        <f>'Balance N-1'!N5880</f>
        <v>0</v>
      </c>
      <c r="G5877" s="78">
        <f>'Balance N-1'!O5880</f>
        <v>0</v>
      </c>
      <c r="H5877" s="78">
        <f>'Balance N-1'!P5880</f>
        <v>0</v>
      </c>
      <c r="I5877" s="79">
        <f t="shared" si="91"/>
        <v>0</v>
      </c>
    </row>
    <row r="5878" spans="1:9" ht="15.6">
      <c r="A5878" s="85">
        <f>'Balance N-1'!I5881</f>
        <v>0</v>
      </c>
      <c r="B5878" s="75">
        <f>'Balance N-1'!J5881</f>
        <v>0</v>
      </c>
      <c r="C5878" s="78">
        <f>'Balance N-1'!K5881</f>
        <v>0</v>
      </c>
      <c r="D5878" s="78">
        <f>'Balance N-1'!L5881</f>
        <v>0</v>
      </c>
      <c r="E5878" s="78">
        <f>'Balance N-1'!M5881</f>
        <v>0</v>
      </c>
      <c r="F5878" s="78">
        <f>'Balance N-1'!N5881</f>
        <v>0</v>
      </c>
      <c r="G5878" s="78">
        <f>'Balance N-1'!O5881</f>
        <v>0</v>
      </c>
      <c r="H5878" s="78">
        <f>'Balance N-1'!P5881</f>
        <v>0</v>
      </c>
      <c r="I5878" s="79">
        <f t="shared" si="91"/>
        <v>0</v>
      </c>
    </row>
    <row r="5879" spans="1:9" ht="15.6">
      <c r="A5879" s="85">
        <f>'Balance N-1'!I5882</f>
        <v>0</v>
      </c>
      <c r="B5879" s="75">
        <f>'Balance N-1'!J5882</f>
        <v>0</v>
      </c>
      <c r="C5879" s="78">
        <f>'Balance N-1'!K5882</f>
        <v>0</v>
      </c>
      <c r="D5879" s="78">
        <f>'Balance N-1'!L5882</f>
        <v>0</v>
      </c>
      <c r="E5879" s="78">
        <f>'Balance N-1'!M5882</f>
        <v>0</v>
      </c>
      <c r="F5879" s="78">
        <f>'Balance N-1'!N5882</f>
        <v>0</v>
      </c>
      <c r="G5879" s="78">
        <f>'Balance N-1'!O5882</f>
        <v>0</v>
      </c>
      <c r="H5879" s="78">
        <f>'Balance N-1'!P5882</f>
        <v>0</v>
      </c>
      <c r="I5879" s="79">
        <f t="shared" si="91"/>
        <v>0</v>
      </c>
    </row>
    <row r="5880" spans="1:9" ht="15.6">
      <c r="A5880" s="85">
        <f>'Balance N-1'!I5883</f>
        <v>0</v>
      </c>
      <c r="B5880" s="75">
        <f>'Balance N-1'!J5883</f>
        <v>0</v>
      </c>
      <c r="C5880" s="78">
        <f>'Balance N-1'!K5883</f>
        <v>0</v>
      </c>
      <c r="D5880" s="78">
        <f>'Balance N-1'!L5883</f>
        <v>0</v>
      </c>
      <c r="E5880" s="78">
        <f>'Balance N-1'!M5883</f>
        <v>0</v>
      </c>
      <c r="F5880" s="78">
        <f>'Balance N-1'!N5883</f>
        <v>0</v>
      </c>
      <c r="G5880" s="78">
        <f>'Balance N-1'!O5883</f>
        <v>0</v>
      </c>
      <c r="H5880" s="78">
        <f>'Balance N-1'!P5883</f>
        <v>0</v>
      </c>
      <c r="I5880" s="79">
        <f t="shared" si="91"/>
        <v>0</v>
      </c>
    </row>
    <row r="5881" spans="1:9" ht="15.6">
      <c r="A5881" s="85">
        <f>'Balance N-1'!I5884</f>
        <v>0</v>
      </c>
      <c r="B5881" s="75">
        <f>'Balance N-1'!J5884</f>
        <v>0</v>
      </c>
      <c r="C5881" s="78">
        <f>'Balance N-1'!K5884</f>
        <v>0</v>
      </c>
      <c r="D5881" s="78">
        <f>'Balance N-1'!L5884</f>
        <v>0</v>
      </c>
      <c r="E5881" s="78">
        <f>'Balance N-1'!M5884</f>
        <v>0</v>
      </c>
      <c r="F5881" s="78">
        <f>'Balance N-1'!N5884</f>
        <v>0</v>
      </c>
      <c r="G5881" s="78">
        <f>'Balance N-1'!O5884</f>
        <v>0</v>
      </c>
      <c r="H5881" s="78">
        <f>'Balance N-1'!P5884</f>
        <v>0</v>
      </c>
      <c r="I5881" s="79">
        <f t="shared" si="91"/>
        <v>0</v>
      </c>
    </row>
    <row r="5882" spans="1:9" ht="15.6">
      <c r="A5882" s="85">
        <f>'Balance N-1'!I5885</f>
        <v>0</v>
      </c>
      <c r="B5882" s="75">
        <f>'Balance N-1'!J5885</f>
        <v>0</v>
      </c>
      <c r="C5882" s="78">
        <f>'Balance N-1'!K5885</f>
        <v>0</v>
      </c>
      <c r="D5882" s="78">
        <f>'Balance N-1'!L5885</f>
        <v>0</v>
      </c>
      <c r="E5882" s="78">
        <f>'Balance N-1'!M5885</f>
        <v>0</v>
      </c>
      <c r="F5882" s="78">
        <f>'Balance N-1'!N5885</f>
        <v>0</v>
      </c>
      <c r="G5882" s="78">
        <f>'Balance N-1'!O5885</f>
        <v>0</v>
      </c>
      <c r="H5882" s="78">
        <f>'Balance N-1'!P5885</f>
        <v>0</v>
      </c>
      <c r="I5882" s="79">
        <f t="shared" si="91"/>
        <v>0</v>
      </c>
    </row>
    <row r="5883" spans="1:9" ht="15.6">
      <c r="A5883" s="85">
        <f>'Balance N-1'!I5886</f>
        <v>0</v>
      </c>
      <c r="B5883" s="75">
        <f>'Balance N-1'!J5886</f>
        <v>0</v>
      </c>
      <c r="C5883" s="78">
        <f>'Balance N-1'!K5886</f>
        <v>0</v>
      </c>
      <c r="D5883" s="78">
        <f>'Balance N-1'!L5886</f>
        <v>0</v>
      </c>
      <c r="E5883" s="78">
        <f>'Balance N-1'!M5886</f>
        <v>0</v>
      </c>
      <c r="F5883" s="78">
        <f>'Balance N-1'!N5886</f>
        <v>0</v>
      </c>
      <c r="G5883" s="78">
        <f>'Balance N-1'!O5886</f>
        <v>0</v>
      </c>
      <c r="H5883" s="78">
        <f>'Balance N-1'!P5886</f>
        <v>0</v>
      </c>
      <c r="I5883" s="79">
        <f t="shared" si="91"/>
        <v>0</v>
      </c>
    </row>
    <row r="5884" spans="1:9" ht="15.6">
      <c r="A5884" s="85">
        <f>'Balance N-1'!I5887</f>
        <v>0</v>
      </c>
      <c r="B5884" s="75">
        <f>'Balance N-1'!J5887</f>
        <v>0</v>
      </c>
      <c r="C5884" s="78">
        <f>'Balance N-1'!K5887</f>
        <v>0</v>
      </c>
      <c r="D5884" s="78">
        <f>'Balance N-1'!L5887</f>
        <v>0</v>
      </c>
      <c r="E5884" s="78">
        <f>'Balance N-1'!M5887</f>
        <v>0</v>
      </c>
      <c r="F5884" s="78">
        <f>'Balance N-1'!N5887</f>
        <v>0</v>
      </c>
      <c r="G5884" s="78">
        <f>'Balance N-1'!O5887</f>
        <v>0</v>
      </c>
      <c r="H5884" s="78">
        <f>'Balance N-1'!P5887</f>
        <v>0</v>
      </c>
      <c r="I5884" s="79">
        <f t="shared" si="91"/>
        <v>0</v>
      </c>
    </row>
    <row r="5885" spans="1:9" ht="15.6">
      <c r="A5885" s="85">
        <f>'Balance N-1'!I5888</f>
        <v>0</v>
      </c>
      <c r="B5885" s="75">
        <f>'Balance N-1'!J5888</f>
        <v>0</v>
      </c>
      <c r="C5885" s="78">
        <f>'Balance N-1'!K5888</f>
        <v>0</v>
      </c>
      <c r="D5885" s="78">
        <f>'Balance N-1'!L5888</f>
        <v>0</v>
      </c>
      <c r="E5885" s="78">
        <f>'Balance N-1'!M5888</f>
        <v>0</v>
      </c>
      <c r="F5885" s="78">
        <f>'Balance N-1'!N5888</f>
        <v>0</v>
      </c>
      <c r="G5885" s="78">
        <f>'Balance N-1'!O5888</f>
        <v>0</v>
      </c>
      <c r="H5885" s="78">
        <f>'Balance N-1'!P5888</f>
        <v>0</v>
      </c>
      <c r="I5885" s="79">
        <f t="shared" si="91"/>
        <v>0</v>
      </c>
    </row>
    <row r="5886" spans="1:9" ht="15.6">
      <c r="A5886" s="85">
        <f>'Balance N-1'!I5889</f>
        <v>0</v>
      </c>
      <c r="B5886" s="75">
        <f>'Balance N-1'!J5889</f>
        <v>0</v>
      </c>
      <c r="C5886" s="78">
        <f>'Balance N-1'!K5889</f>
        <v>0</v>
      </c>
      <c r="D5886" s="78">
        <f>'Balance N-1'!L5889</f>
        <v>0</v>
      </c>
      <c r="E5886" s="78">
        <f>'Balance N-1'!M5889</f>
        <v>0</v>
      </c>
      <c r="F5886" s="78">
        <f>'Balance N-1'!N5889</f>
        <v>0</v>
      </c>
      <c r="G5886" s="78">
        <f>'Balance N-1'!O5889</f>
        <v>0</v>
      </c>
      <c r="H5886" s="78">
        <f>'Balance N-1'!P5889</f>
        <v>0</v>
      </c>
      <c r="I5886" s="79">
        <f t="shared" si="91"/>
        <v>0</v>
      </c>
    </row>
    <row r="5887" spans="1:9" ht="15.6">
      <c r="A5887" s="85">
        <f>'Balance N-1'!I5890</f>
        <v>0</v>
      </c>
      <c r="B5887" s="75">
        <f>'Balance N-1'!J5890</f>
        <v>0</v>
      </c>
      <c r="C5887" s="78">
        <f>'Balance N-1'!K5890</f>
        <v>0</v>
      </c>
      <c r="D5887" s="78">
        <f>'Balance N-1'!L5890</f>
        <v>0</v>
      </c>
      <c r="E5887" s="78">
        <f>'Balance N-1'!M5890</f>
        <v>0</v>
      </c>
      <c r="F5887" s="78">
        <f>'Balance N-1'!N5890</f>
        <v>0</v>
      </c>
      <c r="G5887" s="78">
        <f>'Balance N-1'!O5890</f>
        <v>0</v>
      </c>
      <c r="H5887" s="78">
        <f>'Balance N-1'!P5890</f>
        <v>0</v>
      </c>
      <c r="I5887" s="79">
        <f t="shared" si="91"/>
        <v>0</v>
      </c>
    </row>
    <row r="5888" spans="1:9" ht="15.6">
      <c r="A5888" s="85">
        <f>'Balance N-1'!I5891</f>
        <v>0</v>
      </c>
      <c r="B5888" s="75">
        <f>'Balance N-1'!J5891</f>
        <v>0</v>
      </c>
      <c r="C5888" s="78">
        <f>'Balance N-1'!K5891</f>
        <v>0</v>
      </c>
      <c r="D5888" s="78">
        <f>'Balance N-1'!L5891</f>
        <v>0</v>
      </c>
      <c r="E5888" s="78">
        <f>'Balance N-1'!M5891</f>
        <v>0</v>
      </c>
      <c r="F5888" s="78">
        <f>'Balance N-1'!N5891</f>
        <v>0</v>
      </c>
      <c r="G5888" s="78">
        <f>'Balance N-1'!O5891</f>
        <v>0</v>
      </c>
      <c r="H5888" s="78">
        <f>'Balance N-1'!P5891</f>
        <v>0</v>
      </c>
      <c r="I5888" s="79">
        <f t="shared" si="91"/>
        <v>0</v>
      </c>
    </row>
    <row r="5889" spans="1:9" ht="15.6">
      <c r="A5889" s="85">
        <f>'Balance N-1'!I5892</f>
        <v>0</v>
      </c>
      <c r="B5889" s="75">
        <f>'Balance N-1'!J5892</f>
        <v>0</v>
      </c>
      <c r="C5889" s="78">
        <f>'Balance N-1'!K5892</f>
        <v>0</v>
      </c>
      <c r="D5889" s="78">
        <f>'Balance N-1'!L5892</f>
        <v>0</v>
      </c>
      <c r="E5889" s="78">
        <f>'Balance N-1'!M5892</f>
        <v>0</v>
      </c>
      <c r="F5889" s="78">
        <f>'Balance N-1'!N5892</f>
        <v>0</v>
      </c>
      <c r="G5889" s="78">
        <f>'Balance N-1'!O5892</f>
        <v>0</v>
      </c>
      <c r="H5889" s="78">
        <f>'Balance N-1'!P5892</f>
        <v>0</v>
      </c>
      <c r="I5889" s="79">
        <f t="shared" si="91"/>
        <v>0</v>
      </c>
    </row>
    <row r="5890" spans="1:9" ht="15.6">
      <c r="A5890" s="85">
        <f>'Balance N-1'!I5893</f>
        <v>0</v>
      </c>
      <c r="B5890" s="75">
        <f>'Balance N-1'!J5893</f>
        <v>0</v>
      </c>
      <c r="C5890" s="78">
        <f>'Balance N-1'!K5893</f>
        <v>0</v>
      </c>
      <c r="D5890" s="78">
        <f>'Balance N-1'!L5893</f>
        <v>0</v>
      </c>
      <c r="E5890" s="78">
        <f>'Balance N-1'!M5893</f>
        <v>0</v>
      </c>
      <c r="F5890" s="78">
        <f>'Balance N-1'!N5893</f>
        <v>0</v>
      </c>
      <c r="G5890" s="78">
        <f>'Balance N-1'!O5893</f>
        <v>0</v>
      </c>
      <c r="H5890" s="78">
        <f>'Balance N-1'!P5893</f>
        <v>0</v>
      </c>
      <c r="I5890" s="79">
        <f t="shared" si="91"/>
        <v>0</v>
      </c>
    </row>
    <row r="5891" spans="1:9" ht="15.6">
      <c r="A5891" s="85">
        <f>'Balance N-1'!I5894</f>
        <v>0</v>
      </c>
      <c r="B5891" s="75">
        <f>'Balance N-1'!J5894</f>
        <v>0</v>
      </c>
      <c r="C5891" s="78">
        <f>'Balance N-1'!K5894</f>
        <v>0</v>
      </c>
      <c r="D5891" s="78">
        <f>'Balance N-1'!L5894</f>
        <v>0</v>
      </c>
      <c r="E5891" s="78">
        <f>'Balance N-1'!M5894</f>
        <v>0</v>
      </c>
      <c r="F5891" s="78">
        <f>'Balance N-1'!N5894</f>
        <v>0</v>
      </c>
      <c r="G5891" s="78">
        <f>'Balance N-1'!O5894</f>
        <v>0</v>
      </c>
      <c r="H5891" s="78">
        <f>'Balance N-1'!P5894</f>
        <v>0</v>
      </c>
      <c r="I5891" s="79">
        <f t="shared" ref="I5891:I5954" si="92">(C5891-D5891)+(E5891-F5891)-(G5891-H5891)</f>
        <v>0</v>
      </c>
    </row>
    <row r="5892" spans="1:9" ht="15.6">
      <c r="A5892" s="85">
        <f>'Balance N-1'!I5895</f>
        <v>0</v>
      </c>
      <c r="B5892" s="75">
        <f>'Balance N-1'!J5895</f>
        <v>0</v>
      </c>
      <c r="C5892" s="78">
        <f>'Balance N-1'!K5895</f>
        <v>0</v>
      </c>
      <c r="D5892" s="78">
        <f>'Balance N-1'!L5895</f>
        <v>0</v>
      </c>
      <c r="E5892" s="78">
        <f>'Balance N-1'!M5895</f>
        <v>0</v>
      </c>
      <c r="F5892" s="78">
        <f>'Balance N-1'!N5895</f>
        <v>0</v>
      </c>
      <c r="G5892" s="78">
        <f>'Balance N-1'!O5895</f>
        <v>0</v>
      </c>
      <c r="H5892" s="78">
        <f>'Balance N-1'!P5895</f>
        <v>0</v>
      </c>
      <c r="I5892" s="79">
        <f t="shared" si="92"/>
        <v>0</v>
      </c>
    </row>
    <row r="5893" spans="1:9" ht="15.6">
      <c r="A5893" s="85">
        <f>'Balance N-1'!I5896</f>
        <v>0</v>
      </c>
      <c r="B5893" s="75">
        <f>'Balance N-1'!J5896</f>
        <v>0</v>
      </c>
      <c r="C5893" s="78">
        <f>'Balance N-1'!K5896</f>
        <v>0</v>
      </c>
      <c r="D5893" s="78">
        <f>'Balance N-1'!L5896</f>
        <v>0</v>
      </c>
      <c r="E5893" s="78">
        <f>'Balance N-1'!M5896</f>
        <v>0</v>
      </c>
      <c r="F5893" s="78">
        <f>'Balance N-1'!N5896</f>
        <v>0</v>
      </c>
      <c r="G5893" s="78">
        <f>'Balance N-1'!O5896</f>
        <v>0</v>
      </c>
      <c r="H5893" s="78">
        <f>'Balance N-1'!P5896</f>
        <v>0</v>
      </c>
      <c r="I5893" s="79">
        <f t="shared" si="92"/>
        <v>0</v>
      </c>
    </row>
    <row r="5894" spans="1:9" ht="15.6">
      <c r="A5894" s="85">
        <f>'Balance N-1'!I5897</f>
        <v>0</v>
      </c>
      <c r="B5894" s="75">
        <f>'Balance N-1'!J5897</f>
        <v>0</v>
      </c>
      <c r="C5894" s="78">
        <f>'Balance N-1'!K5897</f>
        <v>0</v>
      </c>
      <c r="D5894" s="78">
        <f>'Balance N-1'!L5897</f>
        <v>0</v>
      </c>
      <c r="E5894" s="78">
        <f>'Balance N-1'!M5897</f>
        <v>0</v>
      </c>
      <c r="F5894" s="78">
        <f>'Balance N-1'!N5897</f>
        <v>0</v>
      </c>
      <c r="G5894" s="78">
        <f>'Balance N-1'!O5897</f>
        <v>0</v>
      </c>
      <c r="H5894" s="78">
        <f>'Balance N-1'!P5897</f>
        <v>0</v>
      </c>
      <c r="I5894" s="79">
        <f t="shared" si="92"/>
        <v>0</v>
      </c>
    </row>
    <row r="5895" spans="1:9" ht="15.6">
      <c r="A5895" s="85">
        <f>'Balance N-1'!I5898</f>
        <v>0</v>
      </c>
      <c r="B5895" s="75">
        <f>'Balance N-1'!J5898</f>
        <v>0</v>
      </c>
      <c r="C5895" s="78">
        <f>'Balance N-1'!K5898</f>
        <v>0</v>
      </c>
      <c r="D5895" s="78">
        <f>'Balance N-1'!L5898</f>
        <v>0</v>
      </c>
      <c r="E5895" s="78">
        <f>'Balance N-1'!M5898</f>
        <v>0</v>
      </c>
      <c r="F5895" s="78">
        <f>'Balance N-1'!N5898</f>
        <v>0</v>
      </c>
      <c r="G5895" s="78">
        <f>'Balance N-1'!O5898</f>
        <v>0</v>
      </c>
      <c r="H5895" s="78">
        <f>'Balance N-1'!P5898</f>
        <v>0</v>
      </c>
      <c r="I5895" s="79">
        <f t="shared" si="92"/>
        <v>0</v>
      </c>
    </row>
    <row r="5896" spans="1:9" ht="15.6">
      <c r="A5896" s="85">
        <f>'Balance N-1'!I5899</f>
        <v>0</v>
      </c>
      <c r="B5896" s="75">
        <f>'Balance N-1'!J5899</f>
        <v>0</v>
      </c>
      <c r="C5896" s="78">
        <f>'Balance N-1'!K5899</f>
        <v>0</v>
      </c>
      <c r="D5896" s="78">
        <f>'Balance N-1'!L5899</f>
        <v>0</v>
      </c>
      <c r="E5896" s="78">
        <f>'Balance N-1'!M5899</f>
        <v>0</v>
      </c>
      <c r="F5896" s="78">
        <f>'Balance N-1'!N5899</f>
        <v>0</v>
      </c>
      <c r="G5896" s="78">
        <f>'Balance N-1'!O5899</f>
        <v>0</v>
      </c>
      <c r="H5896" s="78">
        <f>'Balance N-1'!P5899</f>
        <v>0</v>
      </c>
      <c r="I5896" s="79">
        <f t="shared" si="92"/>
        <v>0</v>
      </c>
    </row>
    <row r="5897" spans="1:9" ht="15.6">
      <c r="A5897" s="85">
        <f>'Balance N-1'!I5900</f>
        <v>0</v>
      </c>
      <c r="B5897" s="75">
        <f>'Balance N-1'!J5900</f>
        <v>0</v>
      </c>
      <c r="C5897" s="78">
        <f>'Balance N-1'!K5900</f>
        <v>0</v>
      </c>
      <c r="D5897" s="78">
        <f>'Balance N-1'!L5900</f>
        <v>0</v>
      </c>
      <c r="E5897" s="78">
        <f>'Balance N-1'!M5900</f>
        <v>0</v>
      </c>
      <c r="F5897" s="78">
        <f>'Balance N-1'!N5900</f>
        <v>0</v>
      </c>
      <c r="G5897" s="78">
        <f>'Balance N-1'!O5900</f>
        <v>0</v>
      </c>
      <c r="H5897" s="78">
        <f>'Balance N-1'!P5900</f>
        <v>0</v>
      </c>
      <c r="I5897" s="79">
        <f t="shared" si="92"/>
        <v>0</v>
      </c>
    </row>
    <row r="5898" spans="1:9" ht="15.6">
      <c r="A5898" s="85">
        <f>'Balance N-1'!I5901</f>
        <v>0</v>
      </c>
      <c r="B5898" s="75">
        <f>'Balance N-1'!J5901</f>
        <v>0</v>
      </c>
      <c r="C5898" s="78">
        <f>'Balance N-1'!K5901</f>
        <v>0</v>
      </c>
      <c r="D5898" s="78">
        <f>'Balance N-1'!L5901</f>
        <v>0</v>
      </c>
      <c r="E5898" s="78">
        <f>'Balance N-1'!M5901</f>
        <v>0</v>
      </c>
      <c r="F5898" s="78">
        <f>'Balance N-1'!N5901</f>
        <v>0</v>
      </c>
      <c r="G5898" s="78">
        <f>'Balance N-1'!O5901</f>
        <v>0</v>
      </c>
      <c r="H5898" s="78">
        <f>'Balance N-1'!P5901</f>
        <v>0</v>
      </c>
      <c r="I5898" s="79">
        <f t="shared" si="92"/>
        <v>0</v>
      </c>
    </row>
    <row r="5899" spans="1:9" ht="15.6">
      <c r="A5899" s="85">
        <f>'Balance N-1'!I5902</f>
        <v>0</v>
      </c>
      <c r="B5899" s="75">
        <f>'Balance N-1'!J5902</f>
        <v>0</v>
      </c>
      <c r="C5899" s="78">
        <f>'Balance N-1'!K5902</f>
        <v>0</v>
      </c>
      <c r="D5899" s="78">
        <f>'Balance N-1'!L5902</f>
        <v>0</v>
      </c>
      <c r="E5899" s="78">
        <f>'Balance N-1'!M5902</f>
        <v>0</v>
      </c>
      <c r="F5899" s="78">
        <f>'Balance N-1'!N5902</f>
        <v>0</v>
      </c>
      <c r="G5899" s="78">
        <f>'Balance N-1'!O5902</f>
        <v>0</v>
      </c>
      <c r="H5899" s="78">
        <f>'Balance N-1'!P5902</f>
        <v>0</v>
      </c>
      <c r="I5899" s="79">
        <f t="shared" si="92"/>
        <v>0</v>
      </c>
    </row>
    <row r="5900" spans="1:9" ht="15.6">
      <c r="A5900" s="85">
        <f>'Balance N-1'!I5903</f>
        <v>0</v>
      </c>
      <c r="B5900" s="75">
        <f>'Balance N-1'!J5903</f>
        <v>0</v>
      </c>
      <c r="C5900" s="78">
        <f>'Balance N-1'!K5903</f>
        <v>0</v>
      </c>
      <c r="D5900" s="78">
        <f>'Balance N-1'!L5903</f>
        <v>0</v>
      </c>
      <c r="E5900" s="78">
        <f>'Balance N-1'!M5903</f>
        <v>0</v>
      </c>
      <c r="F5900" s="78">
        <f>'Balance N-1'!N5903</f>
        <v>0</v>
      </c>
      <c r="G5900" s="78">
        <f>'Balance N-1'!O5903</f>
        <v>0</v>
      </c>
      <c r="H5900" s="78">
        <f>'Balance N-1'!P5903</f>
        <v>0</v>
      </c>
      <c r="I5900" s="79">
        <f t="shared" si="92"/>
        <v>0</v>
      </c>
    </row>
    <row r="5901" spans="1:9" ht="15.6">
      <c r="A5901" s="85">
        <f>'Balance N-1'!I5904</f>
        <v>0</v>
      </c>
      <c r="B5901" s="75">
        <f>'Balance N-1'!J5904</f>
        <v>0</v>
      </c>
      <c r="C5901" s="78">
        <f>'Balance N-1'!K5904</f>
        <v>0</v>
      </c>
      <c r="D5901" s="78">
        <f>'Balance N-1'!L5904</f>
        <v>0</v>
      </c>
      <c r="E5901" s="78">
        <f>'Balance N-1'!M5904</f>
        <v>0</v>
      </c>
      <c r="F5901" s="78">
        <f>'Balance N-1'!N5904</f>
        <v>0</v>
      </c>
      <c r="G5901" s="78">
        <f>'Balance N-1'!O5904</f>
        <v>0</v>
      </c>
      <c r="H5901" s="78">
        <f>'Balance N-1'!P5904</f>
        <v>0</v>
      </c>
      <c r="I5901" s="79">
        <f t="shared" si="92"/>
        <v>0</v>
      </c>
    </row>
    <row r="5902" spans="1:9" ht="15.6">
      <c r="A5902" s="85">
        <f>'Balance N-1'!I5905</f>
        <v>0</v>
      </c>
      <c r="B5902" s="75">
        <f>'Balance N-1'!J5905</f>
        <v>0</v>
      </c>
      <c r="C5902" s="78">
        <f>'Balance N-1'!K5905</f>
        <v>0</v>
      </c>
      <c r="D5902" s="78">
        <f>'Balance N-1'!L5905</f>
        <v>0</v>
      </c>
      <c r="E5902" s="78">
        <f>'Balance N-1'!M5905</f>
        <v>0</v>
      </c>
      <c r="F5902" s="78">
        <f>'Balance N-1'!N5905</f>
        <v>0</v>
      </c>
      <c r="G5902" s="78">
        <f>'Balance N-1'!O5905</f>
        <v>0</v>
      </c>
      <c r="H5902" s="78">
        <f>'Balance N-1'!P5905</f>
        <v>0</v>
      </c>
      <c r="I5902" s="79">
        <f t="shared" si="92"/>
        <v>0</v>
      </c>
    </row>
    <row r="5903" spans="1:9" ht="15.6">
      <c r="A5903" s="85">
        <f>'Balance N-1'!I5906</f>
        <v>0</v>
      </c>
      <c r="B5903" s="75">
        <f>'Balance N-1'!J5906</f>
        <v>0</v>
      </c>
      <c r="C5903" s="78">
        <f>'Balance N-1'!K5906</f>
        <v>0</v>
      </c>
      <c r="D5903" s="78">
        <f>'Balance N-1'!L5906</f>
        <v>0</v>
      </c>
      <c r="E5903" s="78">
        <f>'Balance N-1'!M5906</f>
        <v>0</v>
      </c>
      <c r="F5903" s="78">
        <f>'Balance N-1'!N5906</f>
        <v>0</v>
      </c>
      <c r="G5903" s="78">
        <f>'Balance N-1'!O5906</f>
        <v>0</v>
      </c>
      <c r="H5903" s="78">
        <f>'Balance N-1'!P5906</f>
        <v>0</v>
      </c>
      <c r="I5903" s="79">
        <f t="shared" si="92"/>
        <v>0</v>
      </c>
    </row>
    <row r="5904" spans="1:9" ht="15.6">
      <c r="A5904" s="85">
        <f>'Balance N-1'!I5907</f>
        <v>0</v>
      </c>
      <c r="B5904" s="75">
        <f>'Balance N-1'!J5907</f>
        <v>0</v>
      </c>
      <c r="C5904" s="78">
        <f>'Balance N-1'!K5907</f>
        <v>0</v>
      </c>
      <c r="D5904" s="78">
        <f>'Balance N-1'!L5907</f>
        <v>0</v>
      </c>
      <c r="E5904" s="78">
        <f>'Balance N-1'!M5907</f>
        <v>0</v>
      </c>
      <c r="F5904" s="78">
        <f>'Balance N-1'!N5907</f>
        <v>0</v>
      </c>
      <c r="G5904" s="78">
        <f>'Balance N-1'!O5907</f>
        <v>0</v>
      </c>
      <c r="H5904" s="78">
        <f>'Balance N-1'!P5907</f>
        <v>0</v>
      </c>
      <c r="I5904" s="79">
        <f t="shared" si="92"/>
        <v>0</v>
      </c>
    </row>
    <row r="5905" spans="1:9" ht="15.6">
      <c r="A5905" s="85">
        <f>'Balance N-1'!I5908</f>
        <v>0</v>
      </c>
      <c r="B5905" s="75">
        <f>'Balance N-1'!J5908</f>
        <v>0</v>
      </c>
      <c r="C5905" s="78">
        <f>'Balance N-1'!K5908</f>
        <v>0</v>
      </c>
      <c r="D5905" s="78">
        <f>'Balance N-1'!L5908</f>
        <v>0</v>
      </c>
      <c r="E5905" s="78">
        <f>'Balance N-1'!M5908</f>
        <v>0</v>
      </c>
      <c r="F5905" s="78">
        <f>'Balance N-1'!N5908</f>
        <v>0</v>
      </c>
      <c r="G5905" s="78">
        <f>'Balance N-1'!O5908</f>
        <v>0</v>
      </c>
      <c r="H5905" s="78">
        <f>'Balance N-1'!P5908</f>
        <v>0</v>
      </c>
      <c r="I5905" s="79">
        <f t="shared" si="92"/>
        <v>0</v>
      </c>
    </row>
    <row r="5906" spans="1:9" ht="15.6">
      <c r="A5906" s="85">
        <f>'Balance N-1'!I5909</f>
        <v>0</v>
      </c>
      <c r="B5906" s="75">
        <f>'Balance N-1'!J5909</f>
        <v>0</v>
      </c>
      <c r="C5906" s="78">
        <f>'Balance N-1'!K5909</f>
        <v>0</v>
      </c>
      <c r="D5906" s="78">
        <f>'Balance N-1'!L5909</f>
        <v>0</v>
      </c>
      <c r="E5906" s="78">
        <f>'Balance N-1'!M5909</f>
        <v>0</v>
      </c>
      <c r="F5906" s="78">
        <f>'Balance N-1'!N5909</f>
        <v>0</v>
      </c>
      <c r="G5906" s="78">
        <f>'Balance N-1'!O5909</f>
        <v>0</v>
      </c>
      <c r="H5906" s="78">
        <f>'Balance N-1'!P5909</f>
        <v>0</v>
      </c>
      <c r="I5906" s="79">
        <f t="shared" si="92"/>
        <v>0</v>
      </c>
    </row>
    <row r="5907" spans="1:9" ht="15.6">
      <c r="A5907" s="85">
        <f>'Balance N-1'!I5910</f>
        <v>0</v>
      </c>
      <c r="B5907" s="75">
        <f>'Balance N-1'!J5910</f>
        <v>0</v>
      </c>
      <c r="C5907" s="78">
        <f>'Balance N-1'!K5910</f>
        <v>0</v>
      </c>
      <c r="D5907" s="78">
        <f>'Balance N-1'!L5910</f>
        <v>0</v>
      </c>
      <c r="E5907" s="78">
        <f>'Balance N-1'!M5910</f>
        <v>0</v>
      </c>
      <c r="F5907" s="78">
        <f>'Balance N-1'!N5910</f>
        <v>0</v>
      </c>
      <c r="G5907" s="78">
        <f>'Balance N-1'!O5910</f>
        <v>0</v>
      </c>
      <c r="H5907" s="78">
        <f>'Balance N-1'!P5910</f>
        <v>0</v>
      </c>
      <c r="I5907" s="79">
        <f t="shared" si="92"/>
        <v>0</v>
      </c>
    </row>
    <row r="5908" spans="1:9" ht="15.6">
      <c r="A5908" s="85">
        <f>'Balance N-1'!I5911</f>
        <v>0</v>
      </c>
      <c r="B5908" s="75">
        <f>'Balance N-1'!J5911</f>
        <v>0</v>
      </c>
      <c r="C5908" s="78">
        <f>'Balance N-1'!K5911</f>
        <v>0</v>
      </c>
      <c r="D5908" s="78">
        <f>'Balance N-1'!L5911</f>
        <v>0</v>
      </c>
      <c r="E5908" s="78">
        <f>'Balance N-1'!M5911</f>
        <v>0</v>
      </c>
      <c r="F5908" s="78">
        <f>'Balance N-1'!N5911</f>
        <v>0</v>
      </c>
      <c r="G5908" s="78">
        <f>'Balance N-1'!O5911</f>
        <v>0</v>
      </c>
      <c r="H5908" s="78">
        <f>'Balance N-1'!P5911</f>
        <v>0</v>
      </c>
      <c r="I5908" s="79">
        <f t="shared" si="92"/>
        <v>0</v>
      </c>
    </row>
    <row r="5909" spans="1:9" ht="15.6">
      <c r="A5909" s="85">
        <f>'Balance N-1'!I5912</f>
        <v>0</v>
      </c>
      <c r="B5909" s="75">
        <f>'Balance N-1'!J5912</f>
        <v>0</v>
      </c>
      <c r="C5909" s="78">
        <f>'Balance N-1'!K5912</f>
        <v>0</v>
      </c>
      <c r="D5909" s="78">
        <f>'Balance N-1'!L5912</f>
        <v>0</v>
      </c>
      <c r="E5909" s="78">
        <f>'Balance N-1'!M5912</f>
        <v>0</v>
      </c>
      <c r="F5909" s="78">
        <f>'Balance N-1'!N5912</f>
        <v>0</v>
      </c>
      <c r="G5909" s="78">
        <f>'Balance N-1'!O5912</f>
        <v>0</v>
      </c>
      <c r="H5909" s="78">
        <f>'Balance N-1'!P5912</f>
        <v>0</v>
      </c>
      <c r="I5909" s="79">
        <f t="shared" si="92"/>
        <v>0</v>
      </c>
    </row>
    <row r="5910" spans="1:9" ht="15.6">
      <c r="A5910" s="85">
        <f>'Balance N-1'!I5913</f>
        <v>0</v>
      </c>
      <c r="B5910" s="75">
        <f>'Balance N-1'!J5913</f>
        <v>0</v>
      </c>
      <c r="C5910" s="78">
        <f>'Balance N-1'!K5913</f>
        <v>0</v>
      </c>
      <c r="D5910" s="78">
        <f>'Balance N-1'!L5913</f>
        <v>0</v>
      </c>
      <c r="E5910" s="78">
        <f>'Balance N-1'!M5913</f>
        <v>0</v>
      </c>
      <c r="F5910" s="78">
        <f>'Balance N-1'!N5913</f>
        <v>0</v>
      </c>
      <c r="G5910" s="78">
        <f>'Balance N-1'!O5913</f>
        <v>0</v>
      </c>
      <c r="H5910" s="78">
        <f>'Balance N-1'!P5913</f>
        <v>0</v>
      </c>
      <c r="I5910" s="79">
        <f t="shared" si="92"/>
        <v>0</v>
      </c>
    </row>
    <row r="5911" spans="1:9" ht="15.6">
      <c r="A5911" s="85">
        <f>'Balance N-1'!I5914</f>
        <v>0</v>
      </c>
      <c r="B5911" s="75">
        <f>'Balance N-1'!J5914</f>
        <v>0</v>
      </c>
      <c r="C5911" s="78">
        <f>'Balance N-1'!K5914</f>
        <v>0</v>
      </c>
      <c r="D5911" s="78">
        <f>'Balance N-1'!L5914</f>
        <v>0</v>
      </c>
      <c r="E5911" s="78">
        <f>'Balance N-1'!M5914</f>
        <v>0</v>
      </c>
      <c r="F5911" s="78">
        <f>'Balance N-1'!N5914</f>
        <v>0</v>
      </c>
      <c r="G5911" s="78">
        <f>'Balance N-1'!O5914</f>
        <v>0</v>
      </c>
      <c r="H5911" s="78">
        <f>'Balance N-1'!P5914</f>
        <v>0</v>
      </c>
      <c r="I5911" s="79">
        <f t="shared" si="92"/>
        <v>0</v>
      </c>
    </row>
    <row r="5912" spans="1:9" ht="15.6">
      <c r="A5912" s="85">
        <f>'Balance N-1'!I5915</f>
        <v>0</v>
      </c>
      <c r="B5912" s="75">
        <f>'Balance N-1'!J5915</f>
        <v>0</v>
      </c>
      <c r="C5912" s="78">
        <f>'Balance N-1'!K5915</f>
        <v>0</v>
      </c>
      <c r="D5912" s="78">
        <f>'Balance N-1'!L5915</f>
        <v>0</v>
      </c>
      <c r="E5912" s="78">
        <f>'Balance N-1'!M5915</f>
        <v>0</v>
      </c>
      <c r="F5912" s="78">
        <f>'Balance N-1'!N5915</f>
        <v>0</v>
      </c>
      <c r="G5912" s="78">
        <f>'Balance N-1'!O5915</f>
        <v>0</v>
      </c>
      <c r="H5912" s="78">
        <f>'Balance N-1'!P5915</f>
        <v>0</v>
      </c>
      <c r="I5912" s="79">
        <f t="shared" si="92"/>
        <v>0</v>
      </c>
    </row>
    <row r="5913" spans="1:9" ht="15.6">
      <c r="A5913" s="85">
        <f>'Balance N-1'!I5916</f>
        <v>0</v>
      </c>
      <c r="B5913" s="75">
        <f>'Balance N-1'!J5916</f>
        <v>0</v>
      </c>
      <c r="C5913" s="78">
        <f>'Balance N-1'!K5916</f>
        <v>0</v>
      </c>
      <c r="D5913" s="78">
        <f>'Balance N-1'!L5916</f>
        <v>0</v>
      </c>
      <c r="E5913" s="78">
        <f>'Balance N-1'!M5916</f>
        <v>0</v>
      </c>
      <c r="F5913" s="78">
        <f>'Balance N-1'!N5916</f>
        <v>0</v>
      </c>
      <c r="G5913" s="78">
        <f>'Balance N-1'!O5916</f>
        <v>0</v>
      </c>
      <c r="H5913" s="78">
        <f>'Balance N-1'!P5916</f>
        <v>0</v>
      </c>
      <c r="I5913" s="79">
        <f t="shared" si="92"/>
        <v>0</v>
      </c>
    </row>
    <row r="5914" spans="1:9" ht="15.6">
      <c r="A5914" s="85">
        <f>'Balance N-1'!I5917</f>
        <v>0</v>
      </c>
      <c r="B5914" s="75">
        <f>'Balance N-1'!J5917</f>
        <v>0</v>
      </c>
      <c r="C5914" s="78">
        <f>'Balance N-1'!K5917</f>
        <v>0</v>
      </c>
      <c r="D5914" s="78">
        <f>'Balance N-1'!L5917</f>
        <v>0</v>
      </c>
      <c r="E5914" s="78">
        <f>'Balance N-1'!M5917</f>
        <v>0</v>
      </c>
      <c r="F5914" s="78">
        <f>'Balance N-1'!N5917</f>
        <v>0</v>
      </c>
      <c r="G5914" s="78">
        <f>'Balance N-1'!O5917</f>
        <v>0</v>
      </c>
      <c r="H5914" s="78">
        <f>'Balance N-1'!P5917</f>
        <v>0</v>
      </c>
      <c r="I5914" s="79">
        <f t="shared" si="92"/>
        <v>0</v>
      </c>
    </row>
    <row r="5915" spans="1:9" ht="15.6">
      <c r="A5915" s="85">
        <f>'Balance N-1'!I5918</f>
        <v>0</v>
      </c>
      <c r="B5915" s="75">
        <f>'Balance N-1'!J5918</f>
        <v>0</v>
      </c>
      <c r="C5915" s="78">
        <f>'Balance N-1'!K5918</f>
        <v>0</v>
      </c>
      <c r="D5915" s="78">
        <f>'Balance N-1'!L5918</f>
        <v>0</v>
      </c>
      <c r="E5915" s="78">
        <f>'Balance N-1'!M5918</f>
        <v>0</v>
      </c>
      <c r="F5915" s="78">
        <f>'Balance N-1'!N5918</f>
        <v>0</v>
      </c>
      <c r="G5915" s="78">
        <f>'Balance N-1'!O5918</f>
        <v>0</v>
      </c>
      <c r="H5915" s="78">
        <f>'Balance N-1'!P5918</f>
        <v>0</v>
      </c>
      <c r="I5915" s="79">
        <f t="shared" si="92"/>
        <v>0</v>
      </c>
    </row>
    <row r="5916" spans="1:9" ht="15.6">
      <c r="A5916" s="85">
        <f>'Balance N-1'!I5919</f>
        <v>0</v>
      </c>
      <c r="B5916" s="75">
        <f>'Balance N-1'!J5919</f>
        <v>0</v>
      </c>
      <c r="C5916" s="78">
        <f>'Balance N-1'!K5919</f>
        <v>0</v>
      </c>
      <c r="D5916" s="78">
        <f>'Balance N-1'!L5919</f>
        <v>0</v>
      </c>
      <c r="E5916" s="78">
        <f>'Balance N-1'!M5919</f>
        <v>0</v>
      </c>
      <c r="F5916" s="78">
        <f>'Balance N-1'!N5919</f>
        <v>0</v>
      </c>
      <c r="G5916" s="78">
        <f>'Balance N-1'!O5919</f>
        <v>0</v>
      </c>
      <c r="H5916" s="78">
        <f>'Balance N-1'!P5919</f>
        <v>0</v>
      </c>
      <c r="I5916" s="79">
        <f t="shared" si="92"/>
        <v>0</v>
      </c>
    </row>
    <row r="5917" spans="1:9" ht="15.6">
      <c r="A5917" s="85">
        <f>'Balance N-1'!I5920</f>
        <v>0</v>
      </c>
      <c r="B5917" s="75">
        <f>'Balance N-1'!J5920</f>
        <v>0</v>
      </c>
      <c r="C5917" s="78">
        <f>'Balance N-1'!K5920</f>
        <v>0</v>
      </c>
      <c r="D5917" s="78">
        <f>'Balance N-1'!L5920</f>
        <v>0</v>
      </c>
      <c r="E5917" s="78">
        <f>'Balance N-1'!M5920</f>
        <v>0</v>
      </c>
      <c r="F5917" s="78">
        <f>'Balance N-1'!N5920</f>
        <v>0</v>
      </c>
      <c r="G5917" s="78">
        <f>'Balance N-1'!O5920</f>
        <v>0</v>
      </c>
      <c r="H5917" s="78">
        <f>'Balance N-1'!P5920</f>
        <v>0</v>
      </c>
      <c r="I5917" s="79">
        <f t="shared" si="92"/>
        <v>0</v>
      </c>
    </row>
    <row r="5918" spans="1:9" ht="15.6">
      <c r="A5918" s="85">
        <f>'Balance N-1'!I5921</f>
        <v>0</v>
      </c>
      <c r="B5918" s="75">
        <f>'Balance N-1'!J5921</f>
        <v>0</v>
      </c>
      <c r="C5918" s="78">
        <f>'Balance N-1'!K5921</f>
        <v>0</v>
      </c>
      <c r="D5918" s="78">
        <f>'Balance N-1'!L5921</f>
        <v>0</v>
      </c>
      <c r="E5918" s="78">
        <f>'Balance N-1'!M5921</f>
        <v>0</v>
      </c>
      <c r="F5918" s="78">
        <f>'Balance N-1'!N5921</f>
        <v>0</v>
      </c>
      <c r="G5918" s="78">
        <f>'Balance N-1'!O5921</f>
        <v>0</v>
      </c>
      <c r="H5918" s="78">
        <f>'Balance N-1'!P5921</f>
        <v>0</v>
      </c>
      <c r="I5918" s="79">
        <f t="shared" si="92"/>
        <v>0</v>
      </c>
    </row>
    <row r="5919" spans="1:9" ht="15.6">
      <c r="A5919" s="85">
        <f>'Balance N-1'!I5922</f>
        <v>0</v>
      </c>
      <c r="B5919" s="75">
        <f>'Balance N-1'!J5922</f>
        <v>0</v>
      </c>
      <c r="C5919" s="78">
        <f>'Balance N-1'!K5922</f>
        <v>0</v>
      </c>
      <c r="D5919" s="78">
        <f>'Balance N-1'!L5922</f>
        <v>0</v>
      </c>
      <c r="E5919" s="78">
        <f>'Balance N-1'!M5922</f>
        <v>0</v>
      </c>
      <c r="F5919" s="78">
        <f>'Balance N-1'!N5922</f>
        <v>0</v>
      </c>
      <c r="G5919" s="78">
        <f>'Balance N-1'!O5922</f>
        <v>0</v>
      </c>
      <c r="H5919" s="78">
        <f>'Balance N-1'!P5922</f>
        <v>0</v>
      </c>
      <c r="I5919" s="79">
        <f t="shared" si="92"/>
        <v>0</v>
      </c>
    </row>
    <row r="5920" spans="1:9" ht="15.6">
      <c r="A5920" s="85">
        <f>'Balance N-1'!I5923</f>
        <v>0</v>
      </c>
      <c r="B5920" s="75">
        <f>'Balance N-1'!J5923</f>
        <v>0</v>
      </c>
      <c r="C5920" s="78">
        <f>'Balance N-1'!K5923</f>
        <v>0</v>
      </c>
      <c r="D5920" s="78">
        <f>'Balance N-1'!L5923</f>
        <v>0</v>
      </c>
      <c r="E5920" s="78">
        <f>'Balance N-1'!M5923</f>
        <v>0</v>
      </c>
      <c r="F5920" s="78">
        <f>'Balance N-1'!N5923</f>
        <v>0</v>
      </c>
      <c r="G5920" s="78">
        <f>'Balance N-1'!O5923</f>
        <v>0</v>
      </c>
      <c r="H5920" s="78">
        <f>'Balance N-1'!P5923</f>
        <v>0</v>
      </c>
      <c r="I5920" s="79">
        <f t="shared" si="92"/>
        <v>0</v>
      </c>
    </row>
    <row r="5921" spans="1:9" ht="15.6">
      <c r="A5921" s="85">
        <f>'Balance N-1'!I5924</f>
        <v>0</v>
      </c>
      <c r="B5921" s="75">
        <f>'Balance N-1'!J5924</f>
        <v>0</v>
      </c>
      <c r="C5921" s="78">
        <f>'Balance N-1'!K5924</f>
        <v>0</v>
      </c>
      <c r="D5921" s="78">
        <f>'Balance N-1'!L5924</f>
        <v>0</v>
      </c>
      <c r="E5921" s="78">
        <f>'Balance N-1'!M5924</f>
        <v>0</v>
      </c>
      <c r="F5921" s="78">
        <f>'Balance N-1'!N5924</f>
        <v>0</v>
      </c>
      <c r="G5921" s="78">
        <f>'Balance N-1'!O5924</f>
        <v>0</v>
      </c>
      <c r="H5921" s="78">
        <f>'Balance N-1'!P5924</f>
        <v>0</v>
      </c>
      <c r="I5921" s="79">
        <f t="shared" si="92"/>
        <v>0</v>
      </c>
    </row>
    <row r="5922" spans="1:9" ht="15.6">
      <c r="A5922" s="85">
        <f>'Balance N-1'!I5925</f>
        <v>0</v>
      </c>
      <c r="B5922" s="75">
        <f>'Balance N-1'!J5925</f>
        <v>0</v>
      </c>
      <c r="C5922" s="78">
        <f>'Balance N-1'!K5925</f>
        <v>0</v>
      </c>
      <c r="D5922" s="78">
        <f>'Balance N-1'!L5925</f>
        <v>0</v>
      </c>
      <c r="E5922" s="78">
        <f>'Balance N-1'!M5925</f>
        <v>0</v>
      </c>
      <c r="F5922" s="78">
        <f>'Balance N-1'!N5925</f>
        <v>0</v>
      </c>
      <c r="G5922" s="78">
        <f>'Balance N-1'!O5925</f>
        <v>0</v>
      </c>
      <c r="H5922" s="78">
        <f>'Balance N-1'!P5925</f>
        <v>0</v>
      </c>
      <c r="I5922" s="79">
        <f t="shared" si="92"/>
        <v>0</v>
      </c>
    </row>
    <row r="5923" spans="1:9" ht="15.6">
      <c r="A5923" s="85">
        <f>'Balance N-1'!I5926</f>
        <v>0</v>
      </c>
      <c r="B5923" s="75">
        <f>'Balance N-1'!J5926</f>
        <v>0</v>
      </c>
      <c r="C5923" s="78">
        <f>'Balance N-1'!K5926</f>
        <v>0</v>
      </c>
      <c r="D5923" s="78">
        <f>'Balance N-1'!L5926</f>
        <v>0</v>
      </c>
      <c r="E5923" s="78">
        <f>'Balance N-1'!M5926</f>
        <v>0</v>
      </c>
      <c r="F5923" s="78">
        <f>'Balance N-1'!N5926</f>
        <v>0</v>
      </c>
      <c r="G5923" s="78">
        <f>'Balance N-1'!O5926</f>
        <v>0</v>
      </c>
      <c r="H5923" s="78">
        <f>'Balance N-1'!P5926</f>
        <v>0</v>
      </c>
      <c r="I5923" s="79">
        <f t="shared" si="92"/>
        <v>0</v>
      </c>
    </row>
    <row r="5924" spans="1:9" ht="15.6">
      <c r="A5924" s="85">
        <f>'Balance N-1'!I5927</f>
        <v>0</v>
      </c>
      <c r="B5924" s="75">
        <f>'Balance N-1'!J5927</f>
        <v>0</v>
      </c>
      <c r="C5924" s="78">
        <f>'Balance N-1'!K5927</f>
        <v>0</v>
      </c>
      <c r="D5924" s="78">
        <f>'Balance N-1'!L5927</f>
        <v>0</v>
      </c>
      <c r="E5924" s="78">
        <f>'Balance N-1'!M5927</f>
        <v>0</v>
      </c>
      <c r="F5924" s="78">
        <f>'Balance N-1'!N5927</f>
        <v>0</v>
      </c>
      <c r="G5924" s="78">
        <f>'Balance N-1'!O5927</f>
        <v>0</v>
      </c>
      <c r="H5924" s="78">
        <f>'Balance N-1'!P5927</f>
        <v>0</v>
      </c>
      <c r="I5924" s="79">
        <f t="shared" si="92"/>
        <v>0</v>
      </c>
    </row>
    <row r="5925" spans="1:9" ht="15.6">
      <c r="A5925" s="85">
        <f>'Balance N-1'!I5928</f>
        <v>0</v>
      </c>
      <c r="B5925" s="75">
        <f>'Balance N-1'!J5928</f>
        <v>0</v>
      </c>
      <c r="C5925" s="78">
        <f>'Balance N-1'!K5928</f>
        <v>0</v>
      </c>
      <c r="D5925" s="78">
        <f>'Balance N-1'!L5928</f>
        <v>0</v>
      </c>
      <c r="E5925" s="78">
        <f>'Balance N-1'!M5928</f>
        <v>0</v>
      </c>
      <c r="F5925" s="78">
        <f>'Balance N-1'!N5928</f>
        <v>0</v>
      </c>
      <c r="G5925" s="78">
        <f>'Balance N-1'!O5928</f>
        <v>0</v>
      </c>
      <c r="H5925" s="78">
        <f>'Balance N-1'!P5928</f>
        <v>0</v>
      </c>
      <c r="I5925" s="79">
        <f t="shared" si="92"/>
        <v>0</v>
      </c>
    </row>
    <row r="5926" spans="1:9" ht="15.6">
      <c r="A5926" s="85">
        <f>'Balance N-1'!I5929</f>
        <v>0</v>
      </c>
      <c r="B5926" s="75">
        <f>'Balance N-1'!J5929</f>
        <v>0</v>
      </c>
      <c r="C5926" s="78">
        <f>'Balance N-1'!K5929</f>
        <v>0</v>
      </c>
      <c r="D5926" s="78">
        <f>'Balance N-1'!L5929</f>
        <v>0</v>
      </c>
      <c r="E5926" s="78">
        <f>'Balance N-1'!M5929</f>
        <v>0</v>
      </c>
      <c r="F5926" s="78">
        <f>'Balance N-1'!N5929</f>
        <v>0</v>
      </c>
      <c r="G5926" s="78">
        <f>'Balance N-1'!O5929</f>
        <v>0</v>
      </c>
      <c r="H5926" s="78">
        <f>'Balance N-1'!P5929</f>
        <v>0</v>
      </c>
      <c r="I5926" s="79">
        <f t="shared" si="92"/>
        <v>0</v>
      </c>
    </row>
    <row r="5927" spans="1:9" ht="15.6">
      <c r="A5927" s="85">
        <f>'Balance N-1'!I5930</f>
        <v>0</v>
      </c>
      <c r="B5927" s="75">
        <f>'Balance N-1'!J5930</f>
        <v>0</v>
      </c>
      <c r="C5927" s="78">
        <f>'Balance N-1'!K5930</f>
        <v>0</v>
      </c>
      <c r="D5927" s="78">
        <f>'Balance N-1'!L5930</f>
        <v>0</v>
      </c>
      <c r="E5927" s="78">
        <f>'Balance N-1'!M5930</f>
        <v>0</v>
      </c>
      <c r="F5927" s="78">
        <f>'Balance N-1'!N5930</f>
        <v>0</v>
      </c>
      <c r="G5927" s="78">
        <f>'Balance N-1'!O5930</f>
        <v>0</v>
      </c>
      <c r="H5927" s="78">
        <f>'Balance N-1'!P5930</f>
        <v>0</v>
      </c>
      <c r="I5927" s="79">
        <f t="shared" si="92"/>
        <v>0</v>
      </c>
    </row>
    <row r="5928" spans="1:9" ht="15.6">
      <c r="A5928" s="85">
        <f>'Balance N-1'!I5931</f>
        <v>0</v>
      </c>
      <c r="B5928" s="75">
        <f>'Balance N-1'!J5931</f>
        <v>0</v>
      </c>
      <c r="C5928" s="78">
        <f>'Balance N-1'!K5931</f>
        <v>0</v>
      </c>
      <c r="D5928" s="78">
        <f>'Balance N-1'!L5931</f>
        <v>0</v>
      </c>
      <c r="E5928" s="78">
        <f>'Balance N-1'!M5931</f>
        <v>0</v>
      </c>
      <c r="F5928" s="78">
        <f>'Balance N-1'!N5931</f>
        <v>0</v>
      </c>
      <c r="G5928" s="78">
        <f>'Balance N-1'!O5931</f>
        <v>0</v>
      </c>
      <c r="H5928" s="78">
        <f>'Balance N-1'!P5931</f>
        <v>0</v>
      </c>
      <c r="I5928" s="79">
        <f t="shared" si="92"/>
        <v>0</v>
      </c>
    </row>
    <row r="5929" spans="1:9" ht="15.6">
      <c r="A5929" s="85">
        <f>'Balance N-1'!I5932</f>
        <v>0</v>
      </c>
      <c r="B5929" s="75">
        <f>'Balance N-1'!J5932</f>
        <v>0</v>
      </c>
      <c r="C5929" s="78">
        <f>'Balance N-1'!K5932</f>
        <v>0</v>
      </c>
      <c r="D5929" s="78">
        <f>'Balance N-1'!L5932</f>
        <v>0</v>
      </c>
      <c r="E5929" s="78">
        <f>'Balance N-1'!M5932</f>
        <v>0</v>
      </c>
      <c r="F5929" s="78">
        <f>'Balance N-1'!N5932</f>
        <v>0</v>
      </c>
      <c r="G5929" s="78">
        <f>'Balance N-1'!O5932</f>
        <v>0</v>
      </c>
      <c r="H5929" s="78">
        <f>'Balance N-1'!P5932</f>
        <v>0</v>
      </c>
      <c r="I5929" s="79">
        <f t="shared" si="92"/>
        <v>0</v>
      </c>
    </row>
    <row r="5930" spans="1:9" ht="15.6">
      <c r="A5930" s="85">
        <f>'Balance N-1'!I5933</f>
        <v>0</v>
      </c>
      <c r="B5930" s="75">
        <f>'Balance N-1'!J5933</f>
        <v>0</v>
      </c>
      <c r="C5930" s="78">
        <f>'Balance N-1'!K5933</f>
        <v>0</v>
      </c>
      <c r="D5930" s="78">
        <f>'Balance N-1'!L5933</f>
        <v>0</v>
      </c>
      <c r="E5930" s="78">
        <f>'Balance N-1'!M5933</f>
        <v>0</v>
      </c>
      <c r="F5930" s="78">
        <f>'Balance N-1'!N5933</f>
        <v>0</v>
      </c>
      <c r="G5930" s="78">
        <f>'Balance N-1'!O5933</f>
        <v>0</v>
      </c>
      <c r="H5930" s="78">
        <f>'Balance N-1'!P5933</f>
        <v>0</v>
      </c>
      <c r="I5930" s="79">
        <f t="shared" si="92"/>
        <v>0</v>
      </c>
    </row>
    <row r="5931" spans="1:9" ht="15.6">
      <c r="A5931" s="85">
        <f>'Balance N-1'!I5934</f>
        <v>0</v>
      </c>
      <c r="B5931" s="75">
        <f>'Balance N-1'!J5934</f>
        <v>0</v>
      </c>
      <c r="C5931" s="78">
        <f>'Balance N-1'!K5934</f>
        <v>0</v>
      </c>
      <c r="D5931" s="78">
        <f>'Balance N-1'!L5934</f>
        <v>0</v>
      </c>
      <c r="E5931" s="78">
        <f>'Balance N-1'!M5934</f>
        <v>0</v>
      </c>
      <c r="F5931" s="78">
        <f>'Balance N-1'!N5934</f>
        <v>0</v>
      </c>
      <c r="G5931" s="78">
        <f>'Balance N-1'!O5934</f>
        <v>0</v>
      </c>
      <c r="H5931" s="78">
        <f>'Balance N-1'!P5934</f>
        <v>0</v>
      </c>
      <c r="I5931" s="79">
        <f t="shared" si="92"/>
        <v>0</v>
      </c>
    </row>
    <row r="5932" spans="1:9" ht="15.6">
      <c r="A5932" s="85">
        <f>'Balance N-1'!I5935</f>
        <v>0</v>
      </c>
      <c r="B5932" s="75">
        <f>'Balance N-1'!J5935</f>
        <v>0</v>
      </c>
      <c r="C5932" s="78">
        <f>'Balance N-1'!K5935</f>
        <v>0</v>
      </c>
      <c r="D5932" s="78">
        <f>'Balance N-1'!L5935</f>
        <v>0</v>
      </c>
      <c r="E5932" s="78">
        <f>'Balance N-1'!M5935</f>
        <v>0</v>
      </c>
      <c r="F5932" s="78">
        <f>'Balance N-1'!N5935</f>
        <v>0</v>
      </c>
      <c r="G5932" s="78">
        <f>'Balance N-1'!O5935</f>
        <v>0</v>
      </c>
      <c r="H5932" s="78">
        <f>'Balance N-1'!P5935</f>
        <v>0</v>
      </c>
      <c r="I5932" s="79">
        <f t="shared" si="92"/>
        <v>0</v>
      </c>
    </row>
    <row r="5933" spans="1:9" ht="15.6">
      <c r="A5933" s="85">
        <f>'Balance N-1'!I5936</f>
        <v>0</v>
      </c>
      <c r="B5933" s="75">
        <f>'Balance N-1'!J5936</f>
        <v>0</v>
      </c>
      <c r="C5933" s="78">
        <f>'Balance N-1'!K5936</f>
        <v>0</v>
      </c>
      <c r="D5933" s="78">
        <f>'Balance N-1'!L5936</f>
        <v>0</v>
      </c>
      <c r="E5933" s="78">
        <f>'Balance N-1'!M5936</f>
        <v>0</v>
      </c>
      <c r="F5933" s="78">
        <f>'Balance N-1'!N5936</f>
        <v>0</v>
      </c>
      <c r="G5933" s="78">
        <f>'Balance N-1'!O5936</f>
        <v>0</v>
      </c>
      <c r="H5933" s="78">
        <f>'Balance N-1'!P5936</f>
        <v>0</v>
      </c>
      <c r="I5933" s="79">
        <f t="shared" si="92"/>
        <v>0</v>
      </c>
    </row>
    <row r="5934" spans="1:9" ht="15.6">
      <c r="A5934" s="85">
        <f>'Balance N-1'!I5937</f>
        <v>0</v>
      </c>
      <c r="B5934" s="75">
        <f>'Balance N-1'!J5937</f>
        <v>0</v>
      </c>
      <c r="C5934" s="78">
        <f>'Balance N-1'!K5937</f>
        <v>0</v>
      </c>
      <c r="D5934" s="78">
        <f>'Balance N-1'!L5937</f>
        <v>0</v>
      </c>
      <c r="E5934" s="78">
        <f>'Balance N-1'!M5937</f>
        <v>0</v>
      </c>
      <c r="F5934" s="78">
        <f>'Balance N-1'!N5937</f>
        <v>0</v>
      </c>
      <c r="G5934" s="78">
        <f>'Balance N-1'!O5937</f>
        <v>0</v>
      </c>
      <c r="H5934" s="78">
        <f>'Balance N-1'!P5937</f>
        <v>0</v>
      </c>
      <c r="I5934" s="79">
        <f t="shared" si="92"/>
        <v>0</v>
      </c>
    </row>
    <row r="5935" spans="1:9" ht="15.6">
      <c r="A5935" s="85">
        <f>'Balance N-1'!I5938</f>
        <v>0</v>
      </c>
      <c r="B5935" s="75">
        <f>'Balance N-1'!J5938</f>
        <v>0</v>
      </c>
      <c r="C5935" s="78">
        <f>'Balance N-1'!K5938</f>
        <v>0</v>
      </c>
      <c r="D5935" s="78">
        <f>'Balance N-1'!L5938</f>
        <v>0</v>
      </c>
      <c r="E5935" s="78">
        <f>'Balance N-1'!M5938</f>
        <v>0</v>
      </c>
      <c r="F5935" s="78">
        <f>'Balance N-1'!N5938</f>
        <v>0</v>
      </c>
      <c r="G5935" s="78">
        <f>'Balance N-1'!O5938</f>
        <v>0</v>
      </c>
      <c r="H5935" s="78">
        <f>'Balance N-1'!P5938</f>
        <v>0</v>
      </c>
      <c r="I5935" s="79">
        <f t="shared" si="92"/>
        <v>0</v>
      </c>
    </row>
    <row r="5936" spans="1:9" ht="15.6">
      <c r="A5936" s="85">
        <f>'Balance N-1'!I5939</f>
        <v>0</v>
      </c>
      <c r="B5936" s="75">
        <f>'Balance N-1'!J5939</f>
        <v>0</v>
      </c>
      <c r="C5936" s="78">
        <f>'Balance N-1'!K5939</f>
        <v>0</v>
      </c>
      <c r="D5936" s="78">
        <f>'Balance N-1'!L5939</f>
        <v>0</v>
      </c>
      <c r="E5936" s="78">
        <f>'Balance N-1'!M5939</f>
        <v>0</v>
      </c>
      <c r="F5936" s="78">
        <f>'Balance N-1'!N5939</f>
        <v>0</v>
      </c>
      <c r="G5936" s="78">
        <f>'Balance N-1'!O5939</f>
        <v>0</v>
      </c>
      <c r="H5936" s="78">
        <f>'Balance N-1'!P5939</f>
        <v>0</v>
      </c>
      <c r="I5936" s="79">
        <f t="shared" si="92"/>
        <v>0</v>
      </c>
    </row>
    <row r="5937" spans="1:9" ht="15.6">
      <c r="A5937" s="85">
        <f>'Balance N-1'!I5940</f>
        <v>0</v>
      </c>
      <c r="B5937" s="75">
        <f>'Balance N-1'!J5940</f>
        <v>0</v>
      </c>
      <c r="C5937" s="78">
        <f>'Balance N-1'!K5940</f>
        <v>0</v>
      </c>
      <c r="D5937" s="78">
        <f>'Balance N-1'!L5940</f>
        <v>0</v>
      </c>
      <c r="E5937" s="78">
        <f>'Balance N-1'!M5940</f>
        <v>0</v>
      </c>
      <c r="F5937" s="78">
        <f>'Balance N-1'!N5940</f>
        <v>0</v>
      </c>
      <c r="G5937" s="78">
        <f>'Balance N-1'!O5940</f>
        <v>0</v>
      </c>
      <c r="H5937" s="78">
        <f>'Balance N-1'!P5940</f>
        <v>0</v>
      </c>
      <c r="I5937" s="79">
        <f t="shared" si="92"/>
        <v>0</v>
      </c>
    </row>
    <row r="5938" spans="1:9" ht="15.6">
      <c r="A5938" s="85">
        <f>'Balance N-1'!I5941</f>
        <v>0</v>
      </c>
      <c r="B5938" s="75">
        <f>'Balance N-1'!J5941</f>
        <v>0</v>
      </c>
      <c r="C5938" s="78">
        <f>'Balance N-1'!K5941</f>
        <v>0</v>
      </c>
      <c r="D5938" s="78">
        <f>'Balance N-1'!L5941</f>
        <v>0</v>
      </c>
      <c r="E5938" s="78">
        <f>'Balance N-1'!M5941</f>
        <v>0</v>
      </c>
      <c r="F5938" s="78">
        <f>'Balance N-1'!N5941</f>
        <v>0</v>
      </c>
      <c r="G5938" s="78">
        <f>'Balance N-1'!O5941</f>
        <v>0</v>
      </c>
      <c r="H5938" s="78">
        <f>'Balance N-1'!P5941</f>
        <v>0</v>
      </c>
      <c r="I5938" s="79">
        <f t="shared" si="92"/>
        <v>0</v>
      </c>
    </row>
    <row r="5939" spans="1:9" ht="15.6">
      <c r="A5939" s="85">
        <f>'Balance N-1'!I5942</f>
        <v>0</v>
      </c>
      <c r="B5939" s="75">
        <f>'Balance N-1'!J5942</f>
        <v>0</v>
      </c>
      <c r="C5939" s="78">
        <f>'Balance N-1'!K5942</f>
        <v>0</v>
      </c>
      <c r="D5939" s="78">
        <f>'Balance N-1'!L5942</f>
        <v>0</v>
      </c>
      <c r="E5939" s="78">
        <f>'Balance N-1'!M5942</f>
        <v>0</v>
      </c>
      <c r="F5939" s="78">
        <f>'Balance N-1'!N5942</f>
        <v>0</v>
      </c>
      <c r="G5939" s="78">
        <f>'Balance N-1'!O5942</f>
        <v>0</v>
      </c>
      <c r="H5939" s="78">
        <f>'Balance N-1'!P5942</f>
        <v>0</v>
      </c>
      <c r="I5939" s="79">
        <f t="shared" si="92"/>
        <v>0</v>
      </c>
    </row>
    <row r="5940" spans="1:9" ht="15.6">
      <c r="A5940" s="85">
        <f>'Balance N-1'!I5943</f>
        <v>0</v>
      </c>
      <c r="B5940" s="75">
        <f>'Balance N-1'!J5943</f>
        <v>0</v>
      </c>
      <c r="C5940" s="78">
        <f>'Balance N-1'!K5943</f>
        <v>0</v>
      </c>
      <c r="D5940" s="78">
        <f>'Balance N-1'!L5943</f>
        <v>0</v>
      </c>
      <c r="E5940" s="78">
        <f>'Balance N-1'!M5943</f>
        <v>0</v>
      </c>
      <c r="F5940" s="78">
        <f>'Balance N-1'!N5943</f>
        <v>0</v>
      </c>
      <c r="G5940" s="78">
        <f>'Balance N-1'!O5943</f>
        <v>0</v>
      </c>
      <c r="H5940" s="78">
        <f>'Balance N-1'!P5943</f>
        <v>0</v>
      </c>
      <c r="I5940" s="79">
        <f t="shared" si="92"/>
        <v>0</v>
      </c>
    </row>
    <row r="5941" spans="1:9" ht="15.6">
      <c r="A5941" s="85">
        <f>'Balance N-1'!I5944</f>
        <v>0</v>
      </c>
      <c r="B5941" s="75">
        <f>'Balance N-1'!J5944</f>
        <v>0</v>
      </c>
      <c r="C5941" s="78">
        <f>'Balance N-1'!K5944</f>
        <v>0</v>
      </c>
      <c r="D5941" s="78">
        <f>'Balance N-1'!L5944</f>
        <v>0</v>
      </c>
      <c r="E5941" s="78">
        <f>'Balance N-1'!M5944</f>
        <v>0</v>
      </c>
      <c r="F5941" s="78">
        <f>'Balance N-1'!N5944</f>
        <v>0</v>
      </c>
      <c r="G5941" s="78">
        <f>'Balance N-1'!O5944</f>
        <v>0</v>
      </c>
      <c r="H5941" s="78">
        <f>'Balance N-1'!P5944</f>
        <v>0</v>
      </c>
      <c r="I5941" s="79">
        <f t="shared" si="92"/>
        <v>0</v>
      </c>
    </row>
    <row r="5942" spans="1:9" ht="15.6">
      <c r="A5942" s="85">
        <f>'Balance N-1'!I5945</f>
        <v>0</v>
      </c>
      <c r="B5942" s="75">
        <f>'Balance N-1'!J5945</f>
        <v>0</v>
      </c>
      <c r="C5942" s="78">
        <f>'Balance N-1'!K5945</f>
        <v>0</v>
      </c>
      <c r="D5942" s="78">
        <f>'Balance N-1'!L5945</f>
        <v>0</v>
      </c>
      <c r="E5942" s="78">
        <f>'Balance N-1'!M5945</f>
        <v>0</v>
      </c>
      <c r="F5942" s="78">
        <f>'Balance N-1'!N5945</f>
        <v>0</v>
      </c>
      <c r="G5942" s="78">
        <f>'Balance N-1'!O5945</f>
        <v>0</v>
      </c>
      <c r="H5942" s="78">
        <f>'Balance N-1'!P5945</f>
        <v>0</v>
      </c>
      <c r="I5942" s="79">
        <f t="shared" si="92"/>
        <v>0</v>
      </c>
    </row>
    <row r="5943" spans="1:9" ht="15.6">
      <c r="A5943" s="85">
        <f>'Balance N-1'!I5946</f>
        <v>0</v>
      </c>
      <c r="B5943" s="75">
        <f>'Balance N-1'!J5946</f>
        <v>0</v>
      </c>
      <c r="C5943" s="78">
        <f>'Balance N-1'!K5946</f>
        <v>0</v>
      </c>
      <c r="D5943" s="78">
        <f>'Balance N-1'!L5946</f>
        <v>0</v>
      </c>
      <c r="E5943" s="78">
        <f>'Balance N-1'!M5946</f>
        <v>0</v>
      </c>
      <c r="F5943" s="78">
        <f>'Balance N-1'!N5946</f>
        <v>0</v>
      </c>
      <c r="G5943" s="78">
        <f>'Balance N-1'!O5946</f>
        <v>0</v>
      </c>
      <c r="H5943" s="78">
        <f>'Balance N-1'!P5946</f>
        <v>0</v>
      </c>
      <c r="I5943" s="79">
        <f t="shared" si="92"/>
        <v>0</v>
      </c>
    </row>
    <row r="5944" spans="1:9" ht="15.6">
      <c r="A5944" s="85">
        <f>'Balance N-1'!I5947</f>
        <v>0</v>
      </c>
      <c r="B5944" s="75">
        <f>'Balance N-1'!J5947</f>
        <v>0</v>
      </c>
      <c r="C5944" s="78">
        <f>'Balance N-1'!K5947</f>
        <v>0</v>
      </c>
      <c r="D5944" s="78">
        <f>'Balance N-1'!L5947</f>
        <v>0</v>
      </c>
      <c r="E5944" s="78">
        <f>'Balance N-1'!M5947</f>
        <v>0</v>
      </c>
      <c r="F5944" s="78">
        <f>'Balance N-1'!N5947</f>
        <v>0</v>
      </c>
      <c r="G5944" s="78">
        <f>'Balance N-1'!O5947</f>
        <v>0</v>
      </c>
      <c r="H5944" s="78">
        <f>'Balance N-1'!P5947</f>
        <v>0</v>
      </c>
      <c r="I5944" s="79">
        <f t="shared" si="92"/>
        <v>0</v>
      </c>
    </row>
    <row r="5945" spans="1:9" ht="15.6">
      <c r="A5945" s="85">
        <f>'Balance N-1'!I5948</f>
        <v>0</v>
      </c>
      <c r="B5945" s="75">
        <f>'Balance N-1'!J5948</f>
        <v>0</v>
      </c>
      <c r="C5945" s="78">
        <f>'Balance N-1'!K5948</f>
        <v>0</v>
      </c>
      <c r="D5945" s="78">
        <f>'Balance N-1'!L5948</f>
        <v>0</v>
      </c>
      <c r="E5945" s="78">
        <f>'Balance N-1'!M5948</f>
        <v>0</v>
      </c>
      <c r="F5945" s="78">
        <f>'Balance N-1'!N5948</f>
        <v>0</v>
      </c>
      <c r="G5945" s="78">
        <f>'Balance N-1'!O5948</f>
        <v>0</v>
      </c>
      <c r="H5945" s="78">
        <f>'Balance N-1'!P5948</f>
        <v>0</v>
      </c>
      <c r="I5945" s="79">
        <f t="shared" si="92"/>
        <v>0</v>
      </c>
    </row>
    <row r="5946" spans="1:9" ht="15.6">
      <c r="A5946" s="85">
        <f>'Balance N-1'!I5949</f>
        <v>0</v>
      </c>
      <c r="B5946" s="75">
        <f>'Balance N-1'!J5949</f>
        <v>0</v>
      </c>
      <c r="C5946" s="78">
        <f>'Balance N-1'!K5949</f>
        <v>0</v>
      </c>
      <c r="D5946" s="78">
        <f>'Balance N-1'!L5949</f>
        <v>0</v>
      </c>
      <c r="E5946" s="78">
        <f>'Balance N-1'!M5949</f>
        <v>0</v>
      </c>
      <c r="F5946" s="78">
        <f>'Balance N-1'!N5949</f>
        <v>0</v>
      </c>
      <c r="G5946" s="78">
        <f>'Balance N-1'!O5949</f>
        <v>0</v>
      </c>
      <c r="H5946" s="78">
        <f>'Balance N-1'!P5949</f>
        <v>0</v>
      </c>
      <c r="I5946" s="79">
        <f t="shared" si="92"/>
        <v>0</v>
      </c>
    </row>
    <row r="5947" spans="1:9" ht="15.6">
      <c r="A5947" s="85">
        <f>'Balance N-1'!I5950</f>
        <v>0</v>
      </c>
      <c r="B5947" s="75">
        <f>'Balance N-1'!J5950</f>
        <v>0</v>
      </c>
      <c r="C5947" s="78">
        <f>'Balance N-1'!K5950</f>
        <v>0</v>
      </c>
      <c r="D5947" s="78">
        <f>'Balance N-1'!L5950</f>
        <v>0</v>
      </c>
      <c r="E5947" s="78">
        <f>'Balance N-1'!M5950</f>
        <v>0</v>
      </c>
      <c r="F5947" s="78">
        <f>'Balance N-1'!N5950</f>
        <v>0</v>
      </c>
      <c r="G5947" s="78">
        <f>'Balance N-1'!O5950</f>
        <v>0</v>
      </c>
      <c r="H5947" s="78">
        <f>'Balance N-1'!P5950</f>
        <v>0</v>
      </c>
      <c r="I5947" s="79">
        <f t="shared" si="92"/>
        <v>0</v>
      </c>
    </row>
    <row r="5948" spans="1:9" ht="15.6">
      <c r="A5948" s="85">
        <f>'Balance N-1'!I5951</f>
        <v>0</v>
      </c>
      <c r="B5948" s="75">
        <f>'Balance N-1'!J5951</f>
        <v>0</v>
      </c>
      <c r="C5948" s="78">
        <f>'Balance N-1'!K5951</f>
        <v>0</v>
      </c>
      <c r="D5948" s="78">
        <f>'Balance N-1'!L5951</f>
        <v>0</v>
      </c>
      <c r="E5948" s="78">
        <f>'Balance N-1'!M5951</f>
        <v>0</v>
      </c>
      <c r="F5948" s="78">
        <f>'Balance N-1'!N5951</f>
        <v>0</v>
      </c>
      <c r="G5948" s="78">
        <f>'Balance N-1'!O5951</f>
        <v>0</v>
      </c>
      <c r="H5948" s="78">
        <f>'Balance N-1'!P5951</f>
        <v>0</v>
      </c>
      <c r="I5948" s="79">
        <f t="shared" si="92"/>
        <v>0</v>
      </c>
    </row>
    <row r="5949" spans="1:9" ht="15.6">
      <c r="A5949" s="85">
        <f>'Balance N-1'!I5952</f>
        <v>0</v>
      </c>
      <c r="B5949" s="75">
        <f>'Balance N-1'!J5952</f>
        <v>0</v>
      </c>
      <c r="C5949" s="78">
        <f>'Balance N-1'!K5952</f>
        <v>0</v>
      </c>
      <c r="D5949" s="78">
        <f>'Balance N-1'!L5952</f>
        <v>0</v>
      </c>
      <c r="E5949" s="78">
        <f>'Balance N-1'!M5952</f>
        <v>0</v>
      </c>
      <c r="F5949" s="78">
        <f>'Balance N-1'!N5952</f>
        <v>0</v>
      </c>
      <c r="G5949" s="78">
        <f>'Balance N-1'!O5952</f>
        <v>0</v>
      </c>
      <c r="H5949" s="78">
        <f>'Balance N-1'!P5952</f>
        <v>0</v>
      </c>
      <c r="I5949" s="79">
        <f t="shared" si="92"/>
        <v>0</v>
      </c>
    </row>
    <row r="5950" spans="1:9" ht="15.6">
      <c r="A5950" s="85">
        <f>'Balance N-1'!I5953</f>
        <v>0</v>
      </c>
      <c r="B5950" s="75">
        <f>'Balance N-1'!J5953</f>
        <v>0</v>
      </c>
      <c r="C5950" s="78">
        <f>'Balance N-1'!K5953</f>
        <v>0</v>
      </c>
      <c r="D5950" s="78">
        <f>'Balance N-1'!L5953</f>
        <v>0</v>
      </c>
      <c r="E5950" s="78">
        <f>'Balance N-1'!M5953</f>
        <v>0</v>
      </c>
      <c r="F5950" s="78">
        <f>'Balance N-1'!N5953</f>
        <v>0</v>
      </c>
      <c r="G5950" s="78">
        <f>'Balance N-1'!O5953</f>
        <v>0</v>
      </c>
      <c r="H5950" s="78">
        <f>'Balance N-1'!P5953</f>
        <v>0</v>
      </c>
      <c r="I5950" s="79">
        <f t="shared" si="92"/>
        <v>0</v>
      </c>
    </row>
    <row r="5951" spans="1:9" ht="15.6">
      <c r="A5951" s="85">
        <f>'Balance N-1'!I5954</f>
        <v>0</v>
      </c>
      <c r="B5951" s="75">
        <f>'Balance N-1'!J5954</f>
        <v>0</v>
      </c>
      <c r="C5951" s="78">
        <f>'Balance N-1'!K5954</f>
        <v>0</v>
      </c>
      <c r="D5951" s="78">
        <f>'Balance N-1'!L5954</f>
        <v>0</v>
      </c>
      <c r="E5951" s="78">
        <f>'Balance N-1'!M5954</f>
        <v>0</v>
      </c>
      <c r="F5951" s="78">
        <f>'Balance N-1'!N5954</f>
        <v>0</v>
      </c>
      <c r="G5951" s="78">
        <f>'Balance N-1'!O5954</f>
        <v>0</v>
      </c>
      <c r="H5951" s="78">
        <f>'Balance N-1'!P5954</f>
        <v>0</v>
      </c>
      <c r="I5951" s="79">
        <f t="shared" si="92"/>
        <v>0</v>
      </c>
    </row>
    <row r="5952" spans="1:9" ht="15.6">
      <c r="A5952" s="85">
        <f>'Balance N-1'!I5955</f>
        <v>0</v>
      </c>
      <c r="B5952" s="75">
        <f>'Balance N-1'!J5955</f>
        <v>0</v>
      </c>
      <c r="C5952" s="78">
        <f>'Balance N-1'!K5955</f>
        <v>0</v>
      </c>
      <c r="D5952" s="78">
        <f>'Balance N-1'!L5955</f>
        <v>0</v>
      </c>
      <c r="E5952" s="78">
        <f>'Balance N-1'!M5955</f>
        <v>0</v>
      </c>
      <c r="F5952" s="78">
        <f>'Balance N-1'!N5955</f>
        <v>0</v>
      </c>
      <c r="G5952" s="78">
        <f>'Balance N-1'!O5955</f>
        <v>0</v>
      </c>
      <c r="H5952" s="78">
        <f>'Balance N-1'!P5955</f>
        <v>0</v>
      </c>
      <c r="I5952" s="79">
        <f t="shared" si="92"/>
        <v>0</v>
      </c>
    </row>
    <row r="5953" spans="1:9" ht="15.6">
      <c r="A5953" s="85">
        <f>'Balance N-1'!I5956</f>
        <v>0</v>
      </c>
      <c r="B5953" s="75">
        <f>'Balance N-1'!J5956</f>
        <v>0</v>
      </c>
      <c r="C5953" s="78">
        <f>'Balance N-1'!K5956</f>
        <v>0</v>
      </c>
      <c r="D5953" s="78">
        <f>'Balance N-1'!L5956</f>
        <v>0</v>
      </c>
      <c r="E5953" s="78">
        <f>'Balance N-1'!M5956</f>
        <v>0</v>
      </c>
      <c r="F5953" s="78">
        <f>'Balance N-1'!N5956</f>
        <v>0</v>
      </c>
      <c r="G5953" s="78">
        <f>'Balance N-1'!O5956</f>
        <v>0</v>
      </c>
      <c r="H5953" s="78">
        <f>'Balance N-1'!P5956</f>
        <v>0</v>
      </c>
      <c r="I5953" s="79">
        <f t="shared" si="92"/>
        <v>0</v>
      </c>
    </row>
    <row r="5954" spans="1:9" ht="15.6">
      <c r="A5954" s="85">
        <f>'Balance N-1'!I5957</f>
        <v>0</v>
      </c>
      <c r="B5954" s="75">
        <f>'Balance N-1'!J5957</f>
        <v>0</v>
      </c>
      <c r="C5954" s="78">
        <f>'Balance N-1'!K5957</f>
        <v>0</v>
      </c>
      <c r="D5954" s="78">
        <f>'Balance N-1'!L5957</f>
        <v>0</v>
      </c>
      <c r="E5954" s="78">
        <f>'Balance N-1'!M5957</f>
        <v>0</v>
      </c>
      <c r="F5954" s="78">
        <f>'Balance N-1'!N5957</f>
        <v>0</v>
      </c>
      <c r="G5954" s="78">
        <f>'Balance N-1'!O5957</f>
        <v>0</v>
      </c>
      <c r="H5954" s="78">
        <f>'Balance N-1'!P5957</f>
        <v>0</v>
      </c>
      <c r="I5954" s="79">
        <f t="shared" si="92"/>
        <v>0</v>
      </c>
    </row>
    <row r="5955" spans="1:9" ht="15.6">
      <c r="A5955" s="85">
        <f>'Balance N-1'!I5958</f>
        <v>0</v>
      </c>
      <c r="B5955" s="75">
        <f>'Balance N-1'!J5958</f>
        <v>0</v>
      </c>
      <c r="C5955" s="78">
        <f>'Balance N-1'!K5958</f>
        <v>0</v>
      </c>
      <c r="D5955" s="78">
        <f>'Balance N-1'!L5958</f>
        <v>0</v>
      </c>
      <c r="E5955" s="78">
        <f>'Balance N-1'!M5958</f>
        <v>0</v>
      </c>
      <c r="F5955" s="78">
        <f>'Balance N-1'!N5958</f>
        <v>0</v>
      </c>
      <c r="G5955" s="78">
        <f>'Balance N-1'!O5958</f>
        <v>0</v>
      </c>
      <c r="H5955" s="78">
        <f>'Balance N-1'!P5958</f>
        <v>0</v>
      </c>
      <c r="I5955" s="79">
        <f t="shared" ref="I5955:I6018" si="93">(C5955-D5955)+(E5955-F5955)-(G5955-H5955)</f>
        <v>0</v>
      </c>
    </row>
    <row r="5956" spans="1:9" ht="15.6">
      <c r="A5956" s="85">
        <f>'Balance N-1'!I5959</f>
        <v>0</v>
      </c>
      <c r="B5956" s="75">
        <f>'Balance N-1'!J5959</f>
        <v>0</v>
      </c>
      <c r="C5956" s="78">
        <f>'Balance N-1'!K5959</f>
        <v>0</v>
      </c>
      <c r="D5956" s="78">
        <f>'Balance N-1'!L5959</f>
        <v>0</v>
      </c>
      <c r="E5956" s="78">
        <f>'Balance N-1'!M5959</f>
        <v>0</v>
      </c>
      <c r="F5956" s="78">
        <f>'Balance N-1'!N5959</f>
        <v>0</v>
      </c>
      <c r="G5956" s="78">
        <f>'Balance N-1'!O5959</f>
        <v>0</v>
      </c>
      <c r="H5956" s="78">
        <f>'Balance N-1'!P5959</f>
        <v>0</v>
      </c>
      <c r="I5956" s="79">
        <f t="shared" si="93"/>
        <v>0</v>
      </c>
    </row>
    <row r="5957" spans="1:9" ht="15.6">
      <c r="A5957" s="85">
        <f>'Balance N-1'!I5960</f>
        <v>0</v>
      </c>
      <c r="B5957" s="75">
        <f>'Balance N-1'!J5960</f>
        <v>0</v>
      </c>
      <c r="C5957" s="78">
        <f>'Balance N-1'!K5960</f>
        <v>0</v>
      </c>
      <c r="D5957" s="78">
        <f>'Balance N-1'!L5960</f>
        <v>0</v>
      </c>
      <c r="E5957" s="78">
        <f>'Balance N-1'!M5960</f>
        <v>0</v>
      </c>
      <c r="F5957" s="78">
        <f>'Balance N-1'!N5960</f>
        <v>0</v>
      </c>
      <c r="G5957" s="78">
        <f>'Balance N-1'!O5960</f>
        <v>0</v>
      </c>
      <c r="H5957" s="78">
        <f>'Balance N-1'!P5960</f>
        <v>0</v>
      </c>
      <c r="I5957" s="79">
        <f t="shared" si="93"/>
        <v>0</v>
      </c>
    </row>
    <row r="5958" spans="1:9" ht="15.6">
      <c r="A5958" s="85">
        <f>'Balance N-1'!I5961</f>
        <v>0</v>
      </c>
      <c r="B5958" s="75">
        <f>'Balance N-1'!J5961</f>
        <v>0</v>
      </c>
      <c r="C5958" s="78">
        <f>'Balance N-1'!K5961</f>
        <v>0</v>
      </c>
      <c r="D5958" s="78">
        <f>'Balance N-1'!L5961</f>
        <v>0</v>
      </c>
      <c r="E5958" s="78">
        <f>'Balance N-1'!M5961</f>
        <v>0</v>
      </c>
      <c r="F5958" s="78">
        <f>'Balance N-1'!N5961</f>
        <v>0</v>
      </c>
      <c r="G5958" s="78">
        <f>'Balance N-1'!O5961</f>
        <v>0</v>
      </c>
      <c r="H5958" s="78">
        <f>'Balance N-1'!P5961</f>
        <v>0</v>
      </c>
      <c r="I5958" s="79">
        <f t="shared" si="93"/>
        <v>0</v>
      </c>
    </row>
    <row r="5959" spans="1:9" ht="15.6">
      <c r="A5959" s="85">
        <f>'Balance N-1'!I5962</f>
        <v>0</v>
      </c>
      <c r="B5959" s="75">
        <f>'Balance N-1'!J5962</f>
        <v>0</v>
      </c>
      <c r="C5959" s="78">
        <f>'Balance N-1'!K5962</f>
        <v>0</v>
      </c>
      <c r="D5959" s="78">
        <f>'Balance N-1'!L5962</f>
        <v>0</v>
      </c>
      <c r="E5959" s="78">
        <f>'Balance N-1'!M5962</f>
        <v>0</v>
      </c>
      <c r="F5959" s="78">
        <f>'Balance N-1'!N5962</f>
        <v>0</v>
      </c>
      <c r="G5959" s="78">
        <f>'Balance N-1'!O5962</f>
        <v>0</v>
      </c>
      <c r="H5959" s="78">
        <f>'Balance N-1'!P5962</f>
        <v>0</v>
      </c>
      <c r="I5959" s="79">
        <f t="shared" si="93"/>
        <v>0</v>
      </c>
    </row>
    <row r="5960" spans="1:9" ht="15.6">
      <c r="A5960" s="85">
        <f>'Balance N-1'!I5963</f>
        <v>0</v>
      </c>
      <c r="B5960" s="75">
        <f>'Balance N-1'!J5963</f>
        <v>0</v>
      </c>
      <c r="C5960" s="78">
        <f>'Balance N-1'!K5963</f>
        <v>0</v>
      </c>
      <c r="D5960" s="78">
        <f>'Balance N-1'!L5963</f>
        <v>0</v>
      </c>
      <c r="E5960" s="78">
        <f>'Balance N-1'!M5963</f>
        <v>0</v>
      </c>
      <c r="F5960" s="78">
        <f>'Balance N-1'!N5963</f>
        <v>0</v>
      </c>
      <c r="G5960" s="78">
        <f>'Balance N-1'!O5963</f>
        <v>0</v>
      </c>
      <c r="H5960" s="78">
        <f>'Balance N-1'!P5963</f>
        <v>0</v>
      </c>
      <c r="I5960" s="79">
        <f t="shared" si="93"/>
        <v>0</v>
      </c>
    </row>
    <row r="5961" spans="1:9" ht="15.6">
      <c r="A5961" s="85">
        <f>'Balance N-1'!I5964</f>
        <v>0</v>
      </c>
      <c r="B5961" s="75">
        <f>'Balance N-1'!J5964</f>
        <v>0</v>
      </c>
      <c r="C5961" s="78">
        <f>'Balance N-1'!K5964</f>
        <v>0</v>
      </c>
      <c r="D5961" s="78">
        <f>'Balance N-1'!L5964</f>
        <v>0</v>
      </c>
      <c r="E5961" s="78">
        <f>'Balance N-1'!M5964</f>
        <v>0</v>
      </c>
      <c r="F5961" s="78">
        <f>'Balance N-1'!N5964</f>
        <v>0</v>
      </c>
      <c r="G5961" s="78">
        <f>'Balance N-1'!O5964</f>
        <v>0</v>
      </c>
      <c r="H5961" s="78">
        <f>'Balance N-1'!P5964</f>
        <v>0</v>
      </c>
      <c r="I5961" s="79">
        <f t="shared" si="93"/>
        <v>0</v>
      </c>
    </row>
    <row r="5962" spans="1:9" ht="15.6">
      <c r="A5962" s="85">
        <f>'Balance N-1'!I5965</f>
        <v>0</v>
      </c>
      <c r="B5962" s="75">
        <f>'Balance N-1'!J5965</f>
        <v>0</v>
      </c>
      <c r="C5962" s="78">
        <f>'Balance N-1'!K5965</f>
        <v>0</v>
      </c>
      <c r="D5962" s="78">
        <f>'Balance N-1'!L5965</f>
        <v>0</v>
      </c>
      <c r="E5962" s="78">
        <f>'Balance N-1'!M5965</f>
        <v>0</v>
      </c>
      <c r="F5962" s="78">
        <f>'Balance N-1'!N5965</f>
        <v>0</v>
      </c>
      <c r="G5962" s="78">
        <f>'Balance N-1'!O5965</f>
        <v>0</v>
      </c>
      <c r="H5962" s="78">
        <f>'Balance N-1'!P5965</f>
        <v>0</v>
      </c>
      <c r="I5962" s="79">
        <f t="shared" si="93"/>
        <v>0</v>
      </c>
    </row>
    <row r="5963" spans="1:9" ht="15.6">
      <c r="A5963" s="85">
        <f>'Balance N-1'!I5966</f>
        <v>0</v>
      </c>
      <c r="B5963" s="75">
        <f>'Balance N-1'!J5966</f>
        <v>0</v>
      </c>
      <c r="C5963" s="78">
        <f>'Balance N-1'!K5966</f>
        <v>0</v>
      </c>
      <c r="D5963" s="78">
        <f>'Balance N-1'!L5966</f>
        <v>0</v>
      </c>
      <c r="E5963" s="78">
        <f>'Balance N-1'!M5966</f>
        <v>0</v>
      </c>
      <c r="F5963" s="78">
        <f>'Balance N-1'!N5966</f>
        <v>0</v>
      </c>
      <c r="G5963" s="78">
        <f>'Balance N-1'!O5966</f>
        <v>0</v>
      </c>
      <c r="H5963" s="78">
        <f>'Balance N-1'!P5966</f>
        <v>0</v>
      </c>
      <c r="I5963" s="79">
        <f t="shared" si="93"/>
        <v>0</v>
      </c>
    </row>
    <row r="5964" spans="1:9" ht="15.6">
      <c r="A5964" s="85">
        <f>'Balance N-1'!I5967</f>
        <v>0</v>
      </c>
      <c r="B5964" s="75">
        <f>'Balance N-1'!J5967</f>
        <v>0</v>
      </c>
      <c r="C5964" s="78">
        <f>'Balance N-1'!K5967</f>
        <v>0</v>
      </c>
      <c r="D5964" s="78">
        <f>'Balance N-1'!L5967</f>
        <v>0</v>
      </c>
      <c r="E5964" s="78">
        <f>'Balance N-1'!M5967</f>
        <v>0</v>
      </c>
      <c r="F5964" s="78">
        <f>'Balance N-1'!N5967</f>
        <v>0</v>
      </c>
      <c r="G5964" s="78">
        <f>'Balance N-1'!O5967</f>
        <v>0</v>
      </c>
      <c r="H5964" s="78">
        <f>'Balance N-1'!P5967</f>
        <v>0</v>
      </c>
      <c r="I5964" s="79">
        <f t="shared" si="93"/>
        <v>0</v>
      </c>
    </row>
    <row r="5965" spans="1:9" ht="15.6">
      <c r="A5965" s="85">
        <f>'Balance N-1'!I5968</f>
        <v>0</v>
      </c>
      <c r="B5965" s="75">
        <f>'Balance N-1'!J5968</f>
        <v>0</v>
      </c>
      <c r="C5965" s="78">
        <f>'Balance N-1'!K5968</f>
        <v>0</v>
      </c>
      <c r="D5965" s="78">
        <f>'Balance N-1'!L5968</f>
        <v>0</v>
      </c>
      <c r="E5965" s="78">
        <f>'Balance N-1'!M5968</f>
        <v>0</v>
      </c>
      <c r="F5965" s="78">
        <f>'Balance N-1'!N5968</f>
        <v>0</v>
      </c>
      <c r="G5965" s="78">
        <f>'Balance N-1'!O5968</f>
        <v>0</v>
      </c>
      <c r="H5965" s="78">
        <f>'Balance N-1'!P5968</f>
        <v>0</v>
      </c>
      <c r="I5965" s="79">
        <f t="shared" si="93"/>
        <v>0</v>
      </c>
    </row>
    <row r="5966" spans="1:9" ht="15.6">
      <c r="A5966" s="85">
        <f>'Balance N-1'!I5969</f>
        <v>0</v>
      </c>
      <c r="B5966" s="75">
        <f>'Balance N-1'!J5969</f>
        <v>0</v>
      </c>
      <c r="C5966" s="78">
        <f>'Balance N-1'!K5969</f>
        <v>0</v>
      </c>
      <c r="D5966" s="78">
        <f>'Balance N-1'!L5969</f>
        <v>0</v>
      </c>
      <c r="E5966" s="78">
        <f>'Balance N-1'!M5969</f>
        <v>0</v>
      </c>
      <c r="F5966" s="78">
        <f>'Balance N-1'!N5969</f>
        <v>0</v>
      </c>
      <c r="G5966" s="78">
        <f>'Balance N-1'!O5969</f>
        <v>0</v>
      </c>
      <c r="H5966" s="78">
        <f>'Balance N-1'!P5969</f>
        <v>0</v>
      </c>
      <c r="I5966" s="79">
        <f t="shared" si="93"/>
        <v>0</v>
      </c>
    </row>
    <row r="5967" spans="1:9" ht="15.6">
      <c r="A5967" s="85">
        <f>'Balance N-1'!I5970</f>
        <v>0</v>
      </c>
      <c r="B5967" s="75">
        <f>'Balance N-1'!J5970</f>
        <v>0</v>
      </c>
      <c r="C5967" s="78">
        <f>'Balance N-1'!K5970</f>
        <v>0</v>
      </c>
      <c r="D5967" s="78">
        <f>'Balance N-1'!L5970</f>
        <v>0</v>
      </c>
      <c r="E5967" s="78">
        <f>'Balance N-1'!M5970</f>
        <v>0</v>
      </c>
      <c r="F5967" s="78">
        <f>'Balance N-1'!N5970</f>
        <v>0</v>
      </c>
      <c r="G5967" s="78">
        <f>'Balance N-1'!O5970</f>
        <v>0</v>
      </c>
      <c r="H5967" s="78">
        <f>'Balance N-1'!P5970</f>
        <v>0</v>
      </c>
      <c r="I5967" s="79">
        <f t="shared" si="93"/>
        <v>0</v>
      </c>
    </row>
    <row r="5968" spans="1:9" ht="15.6">
      <c r="A5968" s="85">
        <f>'Balance N-1'!I5971</f>
        <v>0</v>
      </c>
      <c r="B5968" s="75">
        <f>'Balance N-1'!J5971</f>
        <v>0</v>
      </c>
      <c r="C5968" s="78">
        <f>'Balance N-1'!K5971</f>
        <v>0</v>
      </c>
      <c r="D5968" s="78">
        <f>'Balance N-1'!L5971</f>
        <v>0</v>
      </c>
      <c r="E5968" s="78">
        <f>'Balance N-1'!M5971</f>
        <v>0</v>
      </c>
      <c r="F5968" s="78">
        <f>'Balance N-1'!N5971</f>
        <v>0</v>
      </c>
      <c r="G5968" s="78">
        <f>'Balance N-1'!O5971</f>
        <v>0</v>
      </c>
      <c r="H5968" s="78">
        <f>'Balance N-1'!P5971</f>
        <v>0</v>
      </c>
      <c r="I5968" s="79">
        <f t="shared" si="93"/>
        <v>0</v>
      </c>
    </row>
    <row r="5969" spans="1:9" ht="15.6">
      <c r="A5969" s="85">
        <f>'Balance N-1'!I5972</f>
        <v>0</v>
      </c>
      <c r="B5969" s="75">
        <f>'Balance N-1'!J5972</f>
        <v>0</v>
      </c>
      <c r="C5969" s="78">
        <f>'Balance N-1'!K5972</f>
        <v>0</v>
      </c>
      <c r="D5969" s="78">
        <f>'Balance N-1'!L5972</f>
        <v>0</v>
      </c>
      <c r="E5969" s="78">
        <f>'Balance N-1'!M5972</f>
        <v>0</v>
      </c>
      <c r="F5969" s="78">
        <f>'Balance N-1'!N5972</f>
        <v>0</v>
      </c>
      <c r="G5969" s="78">
        <f>'Balance N-1'!O5972</f>
        <v>0</v>
      </c>
      <c r="H5969" s="78">
        <f>'Balance N-1'!P5972</f>
        <v>0</v>
      </c>
      <c r="I5969" s="79">
        <f t="shared" si="93"/>
        <v>0</v>
      </c>
    </row>
    <row r="5970" spans="1:9" ht="15.6">
      <c r="A5970" s="85">
        <f>'Balance N-1'!I5973</f>
        <v>0</v>
      </c>
      <c r="B5970" s="75">
        <f>'Balance N-1'!J5973</f>
        <v>0</v>
      </c>
      <c r="C5970" s="78">
        <f>'Balance N-1'!K5973</f>
        <v>0</v>
      </c>
      <c r="D5970" s="78">
        <f>'Balance N-1'!L5973</f>
        <v>0</v>
      </c>
      <c r="E5970" s="78">
        <f>'Balance N-1'!M5973</f>
        <v>0</v>
      </c>
      <c r="F5970" s="78">
        <f>'Balance N-1'!N5973</f>
        <v>0</v>
      </c>
      <c r="G5970" s="78">
        <f>'Balance N-1'!O5973</f>
        <v>0</v>
      </c>
      <c r="H5970" s="78">
        <f>'Balance N-1'!P5973</f>
        <v>0</v>
      </c>
      <c r="I5970" s="79">
        <f t="shared" si="93"/>
        <v>0</v>
      </c>
    </row>
    <row r="5971" spans="1:9" ht="15.6">
      <c r="A5971" s="85">
        <f>'Balance N-1'!I5974</f>
        <v>0</v>
      </c>
      <c r="B5971" s="75">
        <f>'Balance N-1'!J5974</f>
        <v>0</v>
      </c>
      <c r="C5971" s="78">
        <f>'Balance N-1'!K5974</f>
        <v>0</v>
      </c>
      <c r="D5971" s="78">
        <f>'Balance N-1'!L5974</f>
        <v>0</v>
      </c>
      <c r="E5971" s="78">
        <f>'Balance N-1'!M5974</f>
        <v>0</v>
      </c>
      <c r="F5971" s="78">
        <f>'Balance N-1'!N5974</f>
        <v>0</v>
      </c>
      <c r="G5971" s="78">
        <f>'Balance N-1'!O5974</f>
        <v>0</v>
      </c>
      <c r="H5971" s="78">
        <f>'Balance N-1'!P5974</f>
        <v>0</v>
      </c>
      <c r="I5971" s="79">
        <f t="shared" si="93"/>
        <v>0</v>
      </c>
    </row>
    <row r="5972" spans="1:9" ht="15.6">
      <c r="A5972" s="85">
        <f>'Balance N-1'!I5975</f>
        <v>0</v>
      </c>
      <c r="B5972" s="75">
        <f>'Balance N-1'!J5975</f>
        <v>0</v>
      </c>
      <c r="C5972" s="78">
        <f>'Balance N-1'!K5975</f>
        <v>0</v>
      </c>
      <c r="D5972" s="78">
        <f>'Balance N-1'!L5975</f>
        <v>0</v>
      </c>
      <c r="E5972" s="78">
        <f>'Balance N-1'!M5975</f>
        <v>0</v>
      </c>
      <c r="F5972" s="78">
        <f>'Balance N-1'!N5975</f>
        <v>0</v>
      </c>
      <c r="G5972" s="78">
        <f>'Balance N-1'!O5975</f>
        <v>0</v>
      </c>
      <c r="H5972" s="78">
        <f>'Balance N-1'!P5975</f>
        <v>0</v>
      </c>
      <c r="I5972" s="79">
        <f t="shared" si="93"/>
        <v>0</v>
      </c>
    </row>
    <row r="5973" spans="1:9" ht="15.6">
      <c r="A5973" s="85">
        <f>'Balance N-1'!I5976</f>
        <v>0</v>
      </c>
      <c r="B5973" s="75">
        <f>'Balance N-1'!J5976</f>
        <v>0</v>
      </c>
      <c r="C5973" s="78">
        <f>'Balance N-1'!K5976</f>
        <v>0</v>
      </c>
      <c r="D5973" s="78">
        <f>'Balance N-1'!L5976</f>
        <v>0</v>
      </c>
      <c r="E5973" s="78">
        <f>'Balance N-1'!M5976</f>
        <v>0</v>
      </c>
      <c r="F5973" s="78">
        <f>'Balance N-1'!N5976</f>
        <v>0</v>
      </c>
      <c r="G5973" s="78">
        <f>'Balance N-1'!O5976</f>
        <v>0</v>
      </c>
      <c r="H5973" s="78">
        <f>'Balance N-1'!P5976</f>
        <v>0</v>
      </c>
      <c r="I5973" s="79">
        <f t="shared" si="93"/>
        <v>0</v>
      </c>
    </row>
    <row r="5974" spans="1:9" ht="15.6">
      <c r="A5974" s="85">
        <f>'Balance N-1'!I5977</f>
        <v>0</v>
      </c>
      <c r="B5974" s="75">
        <f>'Balance N-1'!J5977</f>
        <v>0</v>
      </c>
      <c r="C5974" s="78">
        <f>'Balance N-1'!K5977</f>
        <v>0</v>
      </c>
      <c r="D5974" s="78">
        <f>'Balance N-1'!L5977</f>
        <v>0</v>
      </c>
      <c r="E5974" s="78">
        <f>'Balance N-1'!M5977</f>
        <v>0</v>
      </c>
      <c r="F5974" s="78">
        <f>'Balance N-1'!N5977</f>
        <v>0</v>
      </c>
      <c r="G5974" s="78">
        <f>'Balance N-1'!O5977</f>
        <v>0</v>
      </c>
      <c r="H5974" s="78">
        <f>'Balance N-1'!P5977</f>
        <v>0</v>
      </c>
      <c r="I5974" s="79">
        <f t="shared" si="93"/>
        <v>0</v>
      </c>
    </row>
    <row r="5975" spans="1:9" ht="15.6">
      <c r="A5975" s="85">
        <f>'Balance N-1'!I5978</f>
        <v>0</v>
      </c>
      <c r="B5975" s="75">
        <f>'Balance N-1'!J5978</f>
        <v>0</v>
      </c>
      <c r="C5975" s="78">
        <f>'Balance N-1'!K5978</f>
        <v>0</v>
      </c>
      <c r="D5975" s="78">
        <f>'Balance N-1'!L5978</f>
        <v>0</v>
      </c>
      <c r="E5975" s="78">
        <f>'Balance N-1'!M5978</f>
        <v>0</v>
      </c>
      <c r="F5975" s="78">
        <f>'Balance N-1'!N5978</f>
        <v>0</v>
      </c>
      <c r="G5975" s="78">
        <f>'Balance N-1'!O5978</f>
        <v>0</v>
      </c>
      <c r="H5975" s="78">
        <f>'Balance N-1'!P5978</f>
        <v>0</v>
      </c>
      <c r="I5975" s="79">
        <f t="shared" si="93"/>
        <v>0</v>
      </c>
    </row>
    <row r="5976" spans="1:9" ht="15.6">
      <c r="A5976" s="85">
        <f>'Balance N-1'!I5979</f>
        <v>0</v>
      </c>
      <c r="B5976" s="75">
        <f>'Balance N-1'!J5979</f>
        <v>0</v>
      </c>
      <c r="C5976" s="78">
        <f>'Balance N-1'!K5979</f>
        <v>0</v>
      </c>
      <c r="D5976" s="78">
        <f>'Balance N-1'!L5979</f>
        <v>0</v>
      </c>
      <c r="E5976" s="78">
        <f>'Balance N-1'!M5979</f>
        <v>0</v>
      </c>
      <c r="F5976" s="78">
        <f>'Balance N-1'!N5979</f>
        <v>0</v>
      </c>
      <c r="G5976" s="78">
        <f>'Balance N-1'!O5979</f>
        <v>0</v>
      </c>
      <c r="H5976" s="78">
        <f>'Balance N-1'!P5979</f>
        <v>0</v>
      </c>
      <c r="I5976" s="79">
        <f t="shared" si="93"/>
        <v>0</v>
      </c>
    </row>
    <row r="5977" spans="1:9" ht="15.6">
      <c r="A5977" s="85">
        <f>'Balance N-1'!I5980</f>
        <v>0</v>
      </c>
      <c r="B5977" s="75">
        <f>'Balance N-1'!J5980</f>
        <v>0</v>
      </c>
      <c r="C5977" s="78">
        <f>'Balance N-1'!K5980</f>
        <v>0</v>
      </c>
      <c r="D5977" s="78">
        <f>'Balance N-1'!L5980</f>
        <v>0</v>
      </c>
      <c r="E5977" s="78">
        <f>'Balance N-1'!M5980</f>
        <v>0</v>
      </c>
      <c r="F5977" s="78">
        <f>'Balance N-1'!N5980</f>
        <v>0</v>
      </c>
      <c r="G5977" s="78">
        <f>'Balance N-1'!O5980</f>
        <v>0</v>
      </c>
      <c r="H5977" s="78">
        <f>'Balance N-1'!P5980</f>
        <v>0</v>
      </c>
      <c r="I5977" s="79">
        <f t="shared" si="93"/>
        <v>0</v>
      </c>
    </row>
    <row r="5978" spans="1:9" ht="15.6">
      <c r="A5978" s="85">
        <f>'Balance N-1'!I5981</f>
        <v>0</v>
      </c>
      <c r="B5978" s="75">
        <f>'Balance N-1'!J5981</f>
        <v>0</v>
      </c>
      <c r="C5978" s="78">
        <f>'Balance N-1'!K5981</f>
        <v>0</v>
      </c>
      <c r="D5978" s="78">
        <f>'Balance N-1'!L5981</f>
        <v>0</v>
      </c>
      <c r="E5978" s="78">
        <f>'Balance N-1'!M5981</f>
        <v>0</v>
      </c>
      <c r="F5978" s="78">
        <f>'Balance N-1'!N5981</f>
        <v>0</v>
      </c>
      <c r="G5978" s="78">
        <f>'Balance N-1'!O5981</f>
        <v>0</v>
      </c>
      <c r="H5978" s="78">
        <f>'Balance N-1'!P5981</f>
        <v>0</v>
      </c>
      <c r="I5978" s="79">
        <f t="shared" si="93"/>
        <v>0</v>
      </c>
    </row>
    <row r="5979" spans="1:9" ht="15.6">
      <c r="A5979" s="85">
        <f>'Balance N-1'!I5982</f>
        <v>0</v>
      </c>
      <c r="B5979" s="75">
        <f>'Balance N-1'!J5982</f>
        <v>0</v>
      </c>
      <c r="C5979" s="78">
        <f>'Balance N-1'!K5982</f>
        <v>0</v>
      </c>
      <c r="D5979" s="78">
        <f>'Balance N-1'!L5982</f>
        <v>0</v>
      </c>
      <c r="E5979" s="78">
        <f>'Balance N-1'!M5982</f>
        <v>0</v>
      </c>
      <c r="F5979" s="78">
        <f>'Balance N-1'!N5982</f>
        <v>0</v>
      </c>
      <c r="G5979" s="78">
        <f>'Balance N-1'!O5982</f>
        <v>0</v>
      </c>
      <c r="H5979" s="78">
        <f>'Balance N-1'!P5982</f>
        <v>0</v>
      </c>
      <c r="I5979" s="79">
        <f t="shared" si="93"/>
        <v>0</v>
      </c>
    </row>
    <row r="5980" spans="1:9" ht="15.6">
      <c r="A5980" s="85">
        <f>'Balance N-1'!I5983</f>
        <v>0</v>
      </c>
      <c r="B5980" s="75">
        <f>'Balance N-1'!J5983</f>
        <v>0</v>
      </c>
      <c r="C5980" s="78">
        <f>'Balance N-1'!K5983</f>
        <v>0</v>
      </c>
      <c r="D5980" s="78">
        <f>'Balance N-1'!L5983</f>
        <v>0</v>
      </c>
      <c r="E5980" s="78">
        <f>'Balance N-1'!M5983</f>
        <v>0</v>
      </c>
      <c r="F5980" s="78">
        <f>'Balance N-1'!N5983</f>
        <v>0</v>
      </c>
      <c r="G5980" s="78">
        <f>'Balance N-1'!O5983</f>
        <v>0</v>
      </c>
      <c r="H5980" s="78">
        <f>'Balance N-1'!P5983</f>
        <v>0</v>
      </c>
      <c r="I5980" s="79">
        <f t="shared" si="93"/>
        <v>0</v>
      </c>
    </row>
    <row r="5981" spans="1:9" ht="15.6">
      <c r="A5981" s="85">
        <f>'Balance N-1'!I5984</f>
        <v>0</v>
      </c>
      <c r="B5981" s="75">
        <f>'Balance N-1'!J5984</f>
        <v>0</v>
      </c>
      <c r="C5981" s="78">
        <f>'Balance N-1'!K5984</f>
        <v>0</v>
      </c>
      <c r="D5981" s="78">
        <f>'Balance N-1'!L5984</f>
        <v>0</v>
      </c>
      <c r="E5981" s="78">
        <f>'Balance N-1'!M5984</f>
        <v>0</v>
      </c>
      <c r="F5981" s="78">
        <f>'Balance N-1'!N5984</f>
        <v>0</v>
      </c>
      <c r="G5981" s="78">
        <f>'Balance N-1'!O5984</f>
        <v>0</v>
      </c>
      <c r="H5981" s="78">
        <f>'Balance N-1'!P5984</f>
        <v>0</v>
      </c>
      <c r="I5981" s="79">
        <f t="shared" si="93"/>
        <v>0</v>
      </c>
    </row>
    <row r="5982" spans="1:9" ht="15.6">
      <c r="A5982" s="85">
        <f>'Balance N-1'!I5985</f>
        <v>0</v>
      </c>
      <c r="B5982" s="75">
        <f>'Balance N-1'!J5985</f>
        <v>0</v>
      </c>
      <c r="C5982" s="78">
        <f>'Balance N-1'!K5985</f>
        <v>0</v>
      </c>
      <c r="D5982" s="78">
        <f>'Balance N-1'!L5985</f>
        <v>0</v>
      </c>
      <c r="E5982" s="78">
        <f>'Balance N-1'!M5985</f>
        <v>0</v>
      </c>
      <c r="F5982" s="78">
        <f>'Balance N-1'!N5985</f>
        <v>0</v>
      </c>
      <c r="G5982" s="78">
        <f>'Balance N-1'!O5985</f>
        <v>0</v>
      </c>
      <c r="H5982" s="78">
        <f>'Balance N-1'!P5985</f>
        <v>0</v>
      </c>
      <c r="I5982" s="79">
        <f t="shared" si="93"/>
        <v>0</v>
      </c>
    </row>
    <row r="5983" spans="1:9" ht="15.6">
      <c r="A5983" s="85">
        <f>'Balance N-1'!I5986</f>
        <v>0</v>
      </c>
      <c r="B5983" s="75">
        <f>'Balance N-1'!J5986</f>
        <v>0</v>
      </c>
      <c r="C5983" s="78">
        <f>'Balance N-1'!K5986</f>
        <v>0</v>
      </c>
      <c r="D5983" s="78">
        <f>'Balance N-1'!L5986</f>
        <v>0</v>
      </c>
      <c r="E5983" s="78">
        <f>'Balance N-1'!M5986</f>
        <v>0</v>
      </c>
      <c r="F5983" s="78">
        <f>'Balance N-1'!N5986</f>
        <v>0</v>
      </c>
      <c r="G5983" s="78">
        <f>'Balance N-1'!O5986</f>
        <v>0</v>
      </c>
      <c r="H5983" s="78">
        <f>'Balance N-1'!P5986</f>
        <v>0</v>
      </c>
      <c r="I5983" s="79">
        <f t="shared" si="93"/>
        <v>0</v>
      </c>
    </row>
    <row r="5984" spans="1:9" ht="15.6">
      <c r="A5984" s="85">
        <f>'Balance N-1'!I5987</f>
        <v>0</v>
      </c>
      <c r="B5984" s="75">
        <f>'Balance N-1'!J5987</f>
        <v>0</v>
      </c>
      <c r="C5984" s="78">
        <f>'Balance N-1'!K5987</f>
        <v>0</v>
      </c>
      <c r="D5984" s="78">
        <f>'Balance N-1'!L5987</f>
        <v>0</v>
      </c>
      <c r="E5984" s="78">
        <f>'Balance N-1'!M5987</f>
        <v>0</v>
      </c>
      <c r="F5984" s="78">
        <f>'Balance N-1'!N5987</f>
        <v>0</v>
      </c>
      <c r="G5984" s="78">
        <f>'Balance N-1'!O5987</f>
        <v>0</v>
      </c>
      <c r="H5984" s="78">
        <f>'Balance N-1'!P5987</f>
        <v>0</v>
      </c>
      <c r="I5984" s="79">
        <f t="shared" si="93"/>
        <v>0</v>
      </c>
    </row>
    <row r="5985" spans="1:9" ht="15.6">
      <c r="A5985" s="85">
        <f>'Balance N-1'!I5988</f>
        <v>0</v>
      </c>
      <c r="B5985" s="75">
        <f>'Balance N-1'!J5988</f>
        <v>0</v>
      </c>
      <c r="C5985" s="78">
        <f>'Balance N-1'!K5988</f>
        <v>0</v>
      </c>
      <c r="D5985" s="78">
        <f>'Balance N-1'!L5988</f>
        <v>0</v>
      </c>
      <c r="E5985" s="78">
        <f>'Balance N-1'!M5988</f>
        <v>0</v>
      </c>
      <c r="F5985" s="78">
        <f>'Balance N-1'!N5988</f>
        <v>0</v>
      </c>
      <c r="G5985" s="78">
        <f>'Balance N-1'!O5988</f>
        <v>0</v>
      </c>
      <c r="H5985" s="78">
        <f>'Balance N-1'!P5988</f>
        <v>0</v>
      </c>
      <c r="I5985" s="79">
        <f t="shared" si="93"/>
        <v>0</v>
      </c>
    </row>
    <row r="5986" spans="1:9" ht="15.6">
      <c r="A5986" s="85">
        <f>'Balance N-1'!I5989</f>
        <v>0</v>
      </c>
      <c r="B5986" s="75">
        <f>'Balance N-1'!J5989</f>
        <v>0</v>
      </c>
      <c r="C5986" s="78">
        <f>'Balance N-1'!K5989</f>
        <v>0</v>
      </c>
      <c r="D5986" s="78">
        <f>'Balance N-1'!L5989</f>
        <v>0</v>
      </c>
      <c r="E5986" s="78">
        <f>'Balance N-1'!M5989</f>
        <v>0</v>
      </c>
      <c r="F5986" s="78">
        <f>'Balance N-1'!N5989</f>
        <v>0</v>
      </c>
      <c r="G5986" s="78">
        <f>'Balance N-1'!O5989</f>
        <v>0</v>
      </c>
      <c r="H5986" s="78">
        <f>'Balance N-1'!P5989</f>
        <v>0</v>
      </c>
      <c r="I5986" s="79">
        <f t="shared" si="93"/>
        <v>0</v>
      </c>
    </row>
    <row r="5987" spans="1:9" ht="15.6">
      <c r="A5987" s="85">
        <f>'Balance N-1'!I5990</f>
        <v>0</v>
      </c>
      <c r="B5987" s="75">
        <f>'Balance N-1'!J5990</f>
        <v>0</v>
      </c>
      <c r="C5987" s="78">
        <f>'Balance N-1'!K5990</f>
        <v>0</v>
      </c>
      <c r="D5987" s="78">
        <f>'Balance N-1'!L5990</f>
        <v>0</v>
      </c>
      <c r="E5987" s="78">
        <f>'Balance N-1'!M5990</f>
        <v>0</v>
      </c>
      <c r="F5987" s="78">
        <f>'Balance N-1'!N5990</f>
        <v>0</v>
      </c>
      <c r="G5987" s="78">
        <f>'Balance N-1'!O5990</f>
        <v>0</v>
      </c>
      <c r="H5987" s="78">
        <f>'Balance N-1'!P5990</f>
        <v>0</v>
      </c>
      <c r="I5987" s="79">
        <f t="shared" si="93"/>
        <v>0</v>
      </c>
    </row>
    <row r="5988" spans="1:9" ht="15.6">
      <c r="A5988" s="85">
        <f>'Balance N-1'!I5991</f>
        <v>0</v>
      </c>
      <c r="B5988" s="75">
        <f>'Balance N-1'!J5991</f>
        <v>0</v>
      </c>
      <c r="C5988" s="78">
        <f>'Balance N-1'!K5991</f>
        <v>0</v>
      </c>
      <c r="D5988" s="78">
        <f>'Balance N-1'!L5991</f>
        <v>0</v>
      </c>
      <c r="E5988" s="78">
        <f>'Balance N-1'!M5991</f>
        <v>0</v>
      </c>
      <c r="F5988" s="78">
        <f>'Balance N-1'!N5991</f>
        <v>0</v>
      </c>
      <c r="G5988" s="78">
        <f>'Balance N-1'!O5991</f>
        <v>0</v>
      </c>
      <c r="H5988" s="78">
        <f>'Balance N-1'!P5991</f>
        <v>0</v>
      </c>
      <c r="I5988" s="79">
        <f t="shared" si="93"/>
        <v>0</v>
      </c>
    </row>
    <row r="5989" spans="1:9" ht="15.6">
      <c r="A5989" s="85">
        <f>'Balance N-1'!I5992</f>
        <v>0</v>
      </c>
      <c r="B5989" s="75">
        <f>'Balance N-1'!J5992</f>
        <v>0</v>
      </c>
      <c r="C5989" s="78">
        <f>'Balance N-1'!K5992</f>
        <v>0</v>
      </c>
      <c r="D5989" s="78">
        <f>'Balance N-1'!L5992</f>
        <v>0</v>
      </c>
      <c r="E5989" s="78">
        <f>'Balance N-1'!M5992</f>
        <v>0</v>
      </c>
      <c r="F5989" s="78">
        <f>'Balance N-1'!N5992</f>
        <v>0</v>
      </c>
      <c r="G5989" s="78">
        <f>'Balance N-1'!O5992</f>
        <v>0</v>
      </c>
      <c r="H5989" s="78">
        <f>'Balance N-1'!P5992</f>
        <v>0</v>
      </c>
      <c r="I5989" s="79">
        <f t="shared" si="93"/>
        <v>0</v>
      </c>
    </row>
    <row r="5990" spans="1:9" ht="15.6">
      <c r="A5990" s="85">
        <f>'Balance N-1'!I5993</f>
        <v>0</v>
      </c>
      <c r="B5990" s="75">
        <f>'Balance N-1'!J5993</f>
        <v>0</v>
      </c>
      <c r="C5990" s="78">
        <f>'Balance N-1'!K5993</f>
        <v>0</v>
      </c>
      <c r="D5990" s="78">
        <f>'Balance N-1'!L5993</f>
        <v>0</v>
      </c>
      <c r="E5990" s="78">
        <f>'Balance N-1'!M5993</f>
        <v>0</v>
      </c>
      <c r="F5990" s="78">
        <f>'Balance N-1'!N5993</f>
        <v>0</v>
      </c>
      <c r="G5990" s="78">
        <f>'Balance N-1'!O5993</f>
        <v>0</v>
      </c>
      <c r="H5990" s="78">
        <f>'Balance N-1'!P5993</f>
        <v>0</v>
      </c>
      <c r="I5990" s="79">
        <f t="shared" si="93"/>
        <v>0</v>
      </c>
    </row>
    <row r="5991" spans="1:9" ht="15.6">
      <c r="A5991" s="85">
        <f>'Balance N-1'!I5994</f>
        <v>0</v>
      </c>
      <c r="B5991" s="75">
        <f>'Balance N-1'!J5994</f>
        <v>0</v>
      </c>
      <c r="C5991" s="78">
        <f>'Balance N-1'!K5994</f>
        <v>0</v>
      </c>
      <c r="D5991" s="78">
        <f>'Balance N-1'!L5994</f>
        <v>0</v>
      </c>
      <c r="E5991" s="78">
        <f>'Balance N-1'!M5994</f>
        <v>0</v>
      </c>
      <c r="F5991" s="78">
        <f>'Balance N-1'!N5994</f>
        <v>0</v>
      </c>
      <c r="G5991" s="78">
        <f>'Balance N-1'!O5994</f>
        <v>0</v>
      </c>
      <c r="H5991" s="78">
        <f>'Balance N-1'!P5994</f>
        <v>0</v>
      </c>
      <c r="I5991" s="79">
        <f t="shared" si="93"/>
        <v>0</v>
      </c>
    </row>
    <row r="5992" spans="1:9" ht="15.6">
      <c r="A5992" s="85">
        <f>'Balance N-1'!I5995</f>
        <v>0</v>
      </c>
      <c r="B5992" s="75">
        <f>'Balance N-1'!J5995</f>
        <v>0</v>
      </c>
      <c r="C5992" s="78">
        <f>'Balance N-1'!K5995</f>
        <v>0</v>
      </c>
      <c r="D5992" s="78">
        <f>'Balance N-1'!L5995</f>
        <v>0</v>
      </c>
      <c r="E5992" s="78">
        <f>'Balance N-1'!M5995</f>
        <v>0</v>
      </c>
      <c r="F5992" s="78">
        <f>'Balance N-1'!N5995</f>
        <v>0</v>
      </c>
      <c r="G5992" s="78">
        <f>'Balance N-1'!O5995</f>
        <v>0</v>
      </c>
      <c r="H5992" s="78">
        <f>'Balance N-1'!P5995</f>
        <v>0</v>
      </c>
      <c r="I5992" s="79">
        <f t="shared" si="93"/>
        <v>0</v>
      </c>
    </row>
    <row r="5993" spans="1:9" ht="15.6">
      <c r="A5993" s="85">
        <f>'Balance N-1'!I5996</f>
        <v>0</v>
      </c>
      <c r="B5993" s="75">
        <f>'Balance N-1'!J5996</f>
        <v>0</v>
      </c>
      <c r="C5993" s="78">
        <f>'Balance N-1'!K5996</f>
        <v>0</v>
      </c>
      <c r="D5993" s="78">
        <f>'Balance N-1'!L5996</f>
        <v>0</v>
      </c>
      <c r="E5993" s="78">
        <f>'Balance N-1'!M5996</f>
        <v>0</v>
      </c>
      <c r="F5993" s="78">
        <f>'Balance N-1'!N5996</f>
        <v>0</v>
      </c>
      <c r="G5993" s="78">
        <f>'Balance N-1'!O5996</f>
        <v>0</v>
      </c>
      <c r="H5993" s="78">
        <f>'Balance N-1'!P5996</f>
        <v>0</v>
      </c>
      <c r="I5993" s="79">
        <f t="shared" si="93"/>
        <v>0</v>
      </c>
    </row>
    <row r="5994" spans="1:9" ht="15.6">
      <c r="A5994" s="85">
        <f>'Balance N-1'!I5997</f>
        <v>0</v>
      </c>
      <c r="B5994" s="75">
        <f>'Balance N-1'!J5997</f>
        <v>0</v>
      </c>
      <c r="C5994" s="78">
        <f>'Balance N-1'!K5997</f>
        <v>0</v>
      </c>
      <c r="D5994" s="78">
        <f>'Balance N-1'!L5997</f>
        <v>0</v>
      </c>
      <c r="E5994" s="78">
        <f>'Balance N-1'!M5997</f>
        <v>0</v>
      </c>
      <c r="F5994" s="78">
        <f>'Balance N-1'!N5997</f>
        <v>0</v>
      </c>
      <c r="G5994" s="78">
        <f>'Balance N-1'!O5997</f>
        <v>0</v>
      </c>
      <c r="H5994" s="78">
        <f>'Balance N-1'!P5997</f>
        <v>0</v>
      </c>
      <c r="I5994" s="79">
        <f t="shared" si="93"/>
        <v>0</v>
      </c>
    </row>
    <row r="5995" spans="1:9" ht="15.6">
      <c r="A5995" s="85">
        <f>'Balance N-1'!I5998</f>
        <v>0</v>
      </c>
      <c r="B5995" s="75">
        <f>'Balance N-1'!J5998</f>
        <v>0</v>
      </c>
      <c r="C5995" s="78">
        <f>'Balance N-1'!K5998</f>
        <v>0</v>
      </c>
      <c r="D5995" s="78">
        <f>'Balance N-1'!L5998</f>
        <v>0</v>
      </c>
      <c r="E5995" s="78">
        <f>'Balance N-1'!M5998</f>
        <v>0</v>
      </c>
      <c r="F5995" s="78">
        <f>'Balance N-1'!N5998</f>
        <v>0</v>
      </c>
      <c r="G5995" s="78">
        <f>'Balance N-1'!O5998</f>
        <v>0</v>
      </c>
      <c r="H5995" s="78">
        <f>'Balance N-1'!P5998</f>
        <v>0</v>
      </c>
      <c r="I5995" s="79">
        <f t="shared" si="93"/>
        <v>0</v>
      </c>
    </row>
    <row r="5996" spans="1:9" ht="15.6">
      <c r="A5996" s="85">
        <f>'Balance N-1'!I5999</f>
        <v>0</v>
      </c>
      <c r="B5996" s="75">
        <f>'Balance N-1'!J5999</f>
        <v>0</v>
      </c>
      <c r="C5996" s="78">
        <f>'Balance N-1'!K5999</f>
        <v>0</v>
      </c>
      <c r="D5996" s="78">
        <f>'Balance N-1'!L5999</f>
        <v>0</v>
      </c>
      <c r="E5996" s="78">
        <f>'Balance N-1'!M5999</f>
        <v>0</v>
      </c>
      <c r="F5996" s="78">
        <f>'Balance N-1'!N5999</f>
        <v>0</v>
      </c>
      <c r="G5996" s="78">
        <f>'Balance N-1'!O5999</f>
        <v>0</v>
      </c>
      <c r="H5996" s="78">
        <f>'Balance N-1'!P5999</f>
        <v>0</v>
      </c>
      <c r="I5996" s="79">
        <f t="shared" si="93"/>
        <v>0</v>
      </c>
    </row>
    <row r="5997" spans="1:9" ht="15.6">
      <c r="A5997" s="85">
        <f>'Balance N-1'!I6000</f>
        <v>0</v>
      </c>
      <c r="B5997" s="75">
        <f>'Balance N-1'!J6000</f>
        <v>0</v>
      </c>
      <c r="C5997" s="78">
        <f>'Balance N-1'!K6000</f>
        <v>0</v>
      </c>
      <c r="D5997" s="78">
        <f>'Balance N-1'!L6000</f>
        <v>0</v>
      </c>
      <c r="E5997" s="78">
        <f>'Balance N-1'!M6000</f>
        <v>0</v>
      </c>
      <c r="F5997" s="78">
        <f>'Balance N-1'!N6000</f>
        <v>0</v>
      </c>
      <c r="G5997" s="78">
        <f>'Balance N-1'!O6000</f>
        <v>0</v>
      </c>
      <c r="H5997" s="78">
        <f>'Balance N-1'!P6000</f>
        <v>0</v>
      </c>
      <c r="I5997" s="79">
        <f t="shared" si="93"/>
        <v>0</v>
      </c>
    </row>
    <row r="5998" spans="1:9" ht="15.6">
      <c r="A5998" s="85">
        <f>'Balance N-1'!I6001</f>
        <v>0</v>
      </c>
      <c r="B5998" s="75">
        <f>'Balance N-1'!J6001</f>
        <v>0</v>
      </c>
      <c r="C5998" s="78">
        <f>'Balance N-1'!K6001</f>
        <v>0</v>
      </c>
      <c r="D5998" s="78">
        <f>'Balance N-1'!L6001</f>
        <v>0</v>
      </c>
      <c r="E5998" s="78">
        <f>'Balance N-1'!M6001</f>
        <v>0</v>
      </c>
      <c r="F5998" s="78">
        <f>'Balance N-1'!N6001</f>
        <v>0</v>
      </c>
      <c r="G5998" s="78">
        <f>'Balance N-1'!O6001</f>
        <v>0</v>
      </c>
      <c r="H5998" s="78">
        <f>'Balance N-1'!P6001</f>
        <v>0</v>
      </c>
      <c r="I5998" s="79">
        <f t="shared" si="93"/>
        <v>0</v>
      </c>
    </row>
    <row r="5999" spans="1:9" ht="15.6">
      <c r="A5999" s="85">
        <f>'Balance N-1'!I6002</f>
        <v>0</v>
      </c>
      <c r="B5999" s="75">
        <f>'Balance N-1'!J6002</f>
        <v>0</v>
      </c>
      <c r="C5999" s="78">
        <f>'Balance N-1'!K6002</f>
        <v>0</v>
      </c>
      <c r="D5999" s="78">
        <f>'Balance N-1'!L6002</f>
        <v>0</v>
      </c>
      <c r="E5999" s="78">
        <f>'Balance N-1'!M6002</f>
        <v>0</v>
      </c>
      <c r="F5999" s="78">
        <f>'Balance N-1'!N6002</f>
        <v>0</v>
      </c>
      <c r="G5999" s="78">
        <f>'Balance N-1'!O6002</f>
        <v>0</v>
      </c>
      <c r="H5999" s="78">
        <f>'Balance N-1'!P6002</f>
        <v>0</v>
      </c>
      <c r="I5999" s="79">
        <f t="shared" si="93"/>
        <v>0</v>
      </c>
    </row>
    <row r="6000" spans="1:9" ht="15.6">
      <c r="A6000" s="85">
        <f>'Balance N-1'!I6003</f>
        <v>0</v>
      </c>
      <c r="B6000" s="75">
        <f>'Balance N-1'!J6003</f>
        <v>0</v>
      </c>
      <c r="C6000" s="78">
        <f>'Balance N-1'!K6003</f>
        <v>0</v>
      </c>
      <c r="D6000" s="78">
        <f>'Balance N-1'!L6003</f>
        <v>0</v>
      </c>
      <c r="E6000" s="78">
        <f>'Balance N-1'!M6003</f>
        <v>0</v>
      </c>
      <c r="F6000" s="78">
        <f>'Balance N-1'!N6003</f>
        <v>0</v>
      </c>
      <c r="G6000" s="78">
        <f>'Balance N-1'!O6003</f>
        <v>0</v>
      </c>
      <c r="H6000" s="78">
        <f>'Balance N-1'!P6003</f>
        <v>0</v>
      </c>
      <c r="I6000" s="79">
        <f t="shared" si="93"/>
        <v>0</v>
      </c>
    </row>
    <row r="6001" spans="1:9" ht="15.6">
      <c r="A6001" s="85">
        <f>'Balance N-1'!I6004</f>
        <v>0</v>
      </c>
      <c r="B6001" s="75">
        <f>'Balance N-1'!J6004</f>
        <v>0</v>
      </c>
      <c r="C6001" s="78">
        <f>'Balance N-1'!K6004</f>
        <v>0</v>
      </c>
      <c r="D6001" s="78">
        <f>'Balance N-1'!L6004</f>
        <v>0</v>
      </c>
      <c r="E6001" s="78">
        <f>'Balance N-1'!M6004</f>
        <v>0</v>
      </c>
      <c r="F6001" s="78">
        <f>'Balance N-1'!N6004</f>
        <v>0</v>
      </c>
      <c r="G6001" s="78">
        <f>'Balance N-1'!O6004</f>
        <v>0</v>
      </c>
      <c r="H6001" s="78">
        <f>'Balance N-1'!P6004</f>
        <v>0</v>
      </c>
      <c r="I6001" s="79">
        <f t="shared" si="93"/>
        <v>0</v>
      </c>
    </row>
    <row r="6002" spans="1:9" ht="15.6">
      <c r="A6002" s="85">
        <f>'Balance N-1'!I6005</f>
        <v>0</v>
      </c>
      <c r="B6002" s="75">
        <f>'Balance N-1'!J6005</f>
        <v>0</v>
      </c>
      <c r="C6002" s="78">
        <f>'Balance N-1'!K6005</f>
        <v>0</v>
      </c>
      <c r="D6002" s="78">
        <f>'Balance N-1'!L6005</f>
        <v>0</v>
      </c>
      <c r="E6002" s="78">
        <f>'Balance N-1'!M6005</f>
        <v>0</v>
      </c>
      <c r="F6002" s="78">
        <f>'Balance N-1'!N6005</f>
        <v>0</v>
      </c>
      <c r="G6002" s="78">
        <f>'Balance N-1'!O6005</f>
        <v>0</v>
      </c>
      <c r="H6002" s="78">
        <f>'Balance N-1'!P6005</f>
        <v>0</v>
      </c>
      <c r="I6002" s="79">
        <f t="shared" si="93"/>
        <v>0</v>
      </c>
    </row>
    <row r="6003" spans="1:9" ht="15.6">
      <c r="A6003" s="85">
        <f>'Balance N-1'!I6006</f>
        <v>0</v>
      </c>
      <c r="B6003" s="75">
        <f>'Balance N-1'!J6006</f>
        <v>0</v>
      </c>
      <c r="C6003" s="78">
        <f>'Balance N-1'!K6006</f>
        <v>0</v>
      </c>
      <c r="D6003" s="78">
        <f>'Balance N-1'!L6006</f>
        <v>0</v>
      </c>
      <c r="E6003" s="78">
        <f>'Balance N-1'!M6006</f>
        <v>0</v>
      </c>
      <c r="F6003" s="78">
        <f>'Balance N-1'!N6006</f>
        <v>0</v>
      </c>
      <c r="G6003" s="78">
        <f>'Balance N-1'!O6006</f>
        <v>0</v>
      </c>
      <c r="H6003" s="78">
        <f>'Balance N-1'!P6006</f>
        <v>0</v>
      </c>
      <c r="I6003" s="79">
        <f t="shared" si="93"/>
        <v>0</v>
      </c>
    </row>
    <row r="6004" spans="1:9" ht="15.6">
      <c r="A6004" s="85">
        <f>'Balance N-1'!I6007</f>
        <v>0</v>
      </c>
      <c r="B6004" s="75">
        <f>'Balance N-1'!J6007</f>
        <v>0</v>
      </c>
      <c r="C6004" s="78">
        <f>'Balance N-1'!K6007</f>
        <v>0</v>
      </c>
      <c r="D6004" s="78">
        <f>'Balance N-1'!L6007</f>
        <v>0</v>
      </c>
      <c r="E6004" s="78">
        <f>'Balance N-1'!M6007</f>
        <v>0</v>
      </c>
      <c r="F6004" s="78">
        <f>'Balance N-1'!N6007</f>
        <v>0</v>
      </c>
      <c r="G6004" s="78">
        <f>'Balance N-1'!O6007</f>
        <v>0</v>
      </c>
      <c r="H6004" s="78">
        <f>'Balance N-1'!P6007</f>
        <v>0</v>
      </c>
      <c r="I6004" s="79">
        <f t="shared" si="93"/>
        <v>0</v>
      </c>
    </row>
    <row r="6005" spans="1:9" ht="15.6">
      <c r="A6005" s="85">
        <f>'Balance N-1'!I6008</f>
        <v>0</v>
      </c>
      <c r="B6005" s="75">
        <f>'Balance N-1'!J6008</f>
        <v>0</v>
      </c>
      <c r="C6005" s="78">
        <f>'Balance N-1'!K6008</f>
        <v>0</v>
      </c>
      <c r="D6005" s="78">
        <f>'Balance N-1'!L6008</f>
        <v>0</v>
      </c>
      <c r="E6005" s="78">
        <f>'Balance N-1'!M6008</f>
        <v>0</v>
      </c>
      <c r="F6005" s="78">
        <f>'Balance N-1'!N6008</f>
        <v>0</v>
      </c>
      <c r="G6005" s="78">
        <f>'Balance N-1'!O6008</f>
        <v>0</v>
      </c>
      <c r="H6005" s="78">
        <f>'Balance N-1'!P6008</f>
        <v>0</v>
      </c>
      <c r="I6005" s="79">
        <f t="shared" si="93"/>
        <v>0</v>
      </c>
    </row>
    <row r="6006" spans="1:9" ht="15.6">
      <c r="A6006" s="85">
        <f>'Balance N-1'!I6009</f>
        <v>0</v>
      </c>
      <c r="B6006" s="75">
        <f>'Balance N-1'!J6009</f>
        <v>0</v>
      </c>
      <c r="C6006" s="78">
        <f>'Balance N-1'!K6009</f>
        <v>0</v>
      </c>
      <c r="D6006" s="78">
        <f>'Balance N-1'!L6009</f>
        <v>0</v>
      </c>
      <c r="E6006" s="78">
        <f>'Balance N-1'!M6009</f>
        <v>0</v>
      </c>
      <c r="F6006" s="78">
        <f>'Balance N-1'!N6009</f>
        <v>0</v>
      </c>
      <c r="G6006" s="78">
        <f>'Balance N-1'!O6009</f>
        <v>0</v>
      </c>
      <c r="H6006" s="78">
        <f>'Balance N-1'!P6009</f>
        <v>0</v>
      </c>
      <c r="I6006" s="79">
        <f t="shared" si="93"/>
        <v>0</v>
      </c>
    </row>
    <row r="6007" spans="1:9" ht="15.6">
      <c r="A6007" s="85">
        <f>'Balance N-1'!I6010</f>
        <v>0</v>
      </c>
      <c r="B6007" s="75">
        <f>'Balance N-1'!J6010</f>
        <v>0</v>
      </c>
      <c r="C6007" s="78">
        <f>'Balance N-1'!K6010</f>
        <v>0</v>
      </c>
      <c r="D6007" s="78">
        <f>'Balance N-1'!L6010</f>
        <v>0</v>
      </c>
      <c r="E6007" s="78">
        <f>'Balance N-1'!M6010</f>
        <v>0</v>
      </c>
      <c r="F6007" s="78">
        <f>'Balance N-1'!N6010</f>
        <v>0</v>
      </c>
      <c r="G6007" s="78">
        <f>'Balance N-1'!O6010</f>
        <v>0</v>
      </c>
      <c r="H6007" s="78">
        <f>'Balance N-1'!P6010</f>
        <v>0</v>
      </c>
      <c r="I6007" s="79">
        <f t="shared" si="93"/>
        <v>0</v>
      </c>
    </row>
    <row r="6008" spans="1:9" ht="15.6">
      <c r="A6008" s="85">
        <f>'Balance N-1'!I6011</f>
        <v>0</v>
      </c>
      <c r="B6008" s="75">
        <f>'Balance N-1'!J6011</f>
        <v>0</v>
      </c>
      <c r="C6008" s="78">
        <f>'Balance N-1'!K6011</f>
        <v>0</v>
      </c>
      <c r="D6008" s="78">
        <f>'Balance N-1'!L6011</f>
        <v>0</v>
      </c>
      <c r="E6008" s="78">
        <f>'Balance N-1'!M6011</f>
        <v>0</v>
      </c>
      <c r="F6008" s="78">
        <f>'Balance N-1'!N6011</f>
        <v>0</v>
      </c>
      <c r="G6008" s="78">
        <f>'Balance N-1'!O6011</f>
        <v>0</v>
      </c>
      <c r="H6008" s="78">
        <f>'Balance N-1'!P6011</f>
        <v>0</v>
      </c>
      <c r="I6008" s="79">
        <f t="shared" si="93"/>
        <v>0</v>
      </c>
    </row>
    <row r="6009" spans="1:9" ht="15.6">
      <c r="A6009" s="85">
        <f>'Balance N-1'!I6012</f>
        <v>0</v>
      </c>
      <c r="B6009" s="75">
        <f>'Balance N-1'!J6012</f>
        <v>0</v>
      </c>
      <c r="C6009" s="78">
        <f>'Balance N-1'!K6012</f>
        <v>0</v>
      </c>
      <c r="D6009" s="78">
        <f>'Balance N-1'!L6012</f>
        <v>0</v>
      </c>
      <c r="E6009" s="78">
        <f>'Balance N-1'!M6012</f>
        <v>0</v>
      </c>
      <c r="F6009" s="78">
        <f>'Balance N-1'!N6012</f>
        <v>0</v>
      </c>
      <c r="G6009" s="78">
        <f>'Balance N-1'!O6012</f>
        <v>0</v>
      </c>
      <c r="H6009" s="78">
        <f>'Balance N-1'!P6012</f>
        <v>0</v>
      </c>
      <c r="I6009" s="79">
        <f t="shared" si="93"/>
        <v>0</v>
      </c>
    </row>
    <row r="6010" spans="1:9" ht="15.6">
      <c r="A6010" s="85">
        <f>'Balance N-1'!I6013</f>
        <v>0</v>
      </c>
      <c r="B6010" s="75">
        <f>'Balance N-1'!J6013</f>
        <v>0</v>
      </c>
      <c r="C6010" s="78">
        <f>'Balance N-1'!K6013</f>
        <v>0</v>
      </c>
      <c r="D6010" s="78">
        <f>'Balance N-1'!L6013</f>
        <v>0</v>
      </c>
      <c r="E6010" s="78">
        <f>'Balance N-1'!M6013</f>
        <v>0</v>
      </c>
      <c r="F6010" s="78">
        <f>'Balance N-1'!N6013</f>
        <v>0</v>
      </c>
      <c r="G6010" s="78">
        <f>'Balance N-1'!O6013</f>
        <v>0</v>
      </c>
      <c r="H6010" s="78">
        <f>'Balance N-1'!P6013</f>
        <v>0</v>
      </c>
      <c r="I6010" s="79">
        <f t="shared" si="93"/>
        <v>0</v>
      </c>
    </row>
    <row r="6011" spans="1:9" ht="15.6">
      <c r="A6011" s="85">
        <f>'Balance N-1'!I6014</f>
        <v>0</v>
      </c>
      <c r="B6011" s="75">
        <f>'Balance N-1'!J6014</f>
        <v>0</v>
      </c>
      <c r="C6011" s="78">
        <f>'Balance N-1'!K6014</f>
        <v>0</v>
      </c>
      <c r="D6011" s="78">
        <f>'Balance N-1'!L6014</f>
        <v>0</v>
      </c>
      <c r="E6011" s="78">
        <f>'Balance N-1'!M6014</f>
        <v>0</v>
      </c>
      <c r="F6011" s="78">
        <f>'Balance N-1'!N6014</f>
        <v>0</v>
      </c>
      <c r="G6011" s="78">
        <f>'Balance N-1'!O6014</f>
        <v>0</v>
      </c>
      <c r="H6011" s="78">
        <f>'Balance N-1'!P6014</f>
        <v>0</v>
      </c>
      <c r="I6011" s="79">
        <f t="shared" si="93"/>
        <v>0</v>
      </c>
    </row>
    <row r="6012" spans="1:9" ht="15.6">
      <c r="A6012" s="85">
        <f>'Balance N-1'!I6015</f>
        <v>0</v>
      </c>
      <c r="B6012" s="75">
        <f>'Balance N-1'!J6015</f>
        <v>0</v>
      </c>
      <c r="C6012" s="78">
        <f>'Balance N-1'!K6015</f>
        <v>0</v>
      </c>
      <c r="D6012" s="78">
        <f>'Balance N-1'!L6015</f>
        <v>0</v>
      </c>
      <c r="E6012" s="78">
        <f>'Balance N-1'!M6015</f>
        <v>0</v>
      </c>
      <c r="F6012" s="78">
        <f>'Balance N-1'!N6015</f>
        <v>0</v>
      </c>
      <c r="G6012" s="78">
        <f>'Balance N-1'!O6015</f>
        <v>0</v>
      </c>
      <c r="H6012" s="78">
        <f>'Balance N-1'!P6015</f>
        <v>0</v>
      </c>
      <c r="I6012" s="79">
        <f t="shared" si="93"/>
        <v>0</v>
      </c>
    </row>
    <row r="6013" spans="1:9" ht="15.6">
      <c r="A6013" s="85">
        <f>'Balance N-1'!I6016</f>
        <v>0</v>
      </c>
      <c r="B6013" s="75">
        <f>'Balance N-1'!J6016</f>
        <v>0</v>
      </c>
      <c r="C6013" s="78">
        <f>'Balance N-1'!K6016</f>
        <v>0</v>
      </c>
      <c r="D6013" s="78">
        <f>'Balance N-1'!L6016</f>
        <v>0</v>
      </c>
      <c r="E6013" s="78">
        <f>'Balance N-1'!M6016</f>
        <v>0</v>
      </c>
      <c r="F6013" s="78">
        <f>'Balance N-1'!N6016</f>
        <v>0</v>
      </c>
      <c r="G6013" s="78">
        <f>'Balance N-1'!O6016</f>
        <v>0</v>
      </c>
      <c r="H6013" s="78">
        <f>'Balance N-1'!P6016</f>
        <v>0</v>
      </c>
      <c r="I6013" s="79">
        <f t="shared" si="93"/>
        <v>0</v>
      </c>
    </row>
    <row r="6014" spans="1:9" ht="15.6">
      <c r="A6014" s="85">
        <f>'Balance N-1'!I6017</f>
        <v>0</v>
      </c>
      <c r="B6014" s="75">
        <f>'Balance N-1'!J6017</f>
        <v>0</v>
      </c>
      <c r="C6014" s="78">
        <f>'Balance N-1'!K6017</f>
        <v>0</v>
      </c>
      <c r="D6014" s="78">
        <f>'Balance N-1'!L6017</f>
        <v>0</v>
      </c>
      <c r="E6014" s="78">
        <f>'Balance N-1'!M6017</f>
        <v>0</v>
      </c>
      <c r="F6014" s="78">
        <f>'Balance N-1'!N6017</f>
        <v>0</v>
      </c>
      <c r="G6014" s="78">
        <f>'Balance N-1'!O6017</f>
        <v>0</v>
      </c>
      <c r="H6014" s="78">
        <f>'Balance N-1'!P6017</f>
        <v>0</v>
      </c>
      <c r="I6014" s="79">
        <f t="shared" si="93"/>
        <v>0</v>
      </c>
    </row>
    <row r="6015" spans="1:9" ht="15.6">
      <c r="A6015" s="85">
        <f>'Balance N-1'!I6018</f>
        <v>0</v>
      </c>
      <c r="B6015" s="75">
        <f>'Balance N-1'!J6018</f>
        <v>0</v>
      </c>
      <c r="C6015" s="78">
        <f>'Balance N-1'!K6018</f>
        <v>0</v>
      </c>
      <c r="D6015" s="78">
        <f>'Balance N-1'!L6018</f>
        <v>0</v>
      </c>
      <c r="E6015" s="78">
        <f>'Balance N-1'!M6018</f>
        <v>0</v>
      </c>
      <c r="F6015" s="78">
        <f>'Balance N-1'!N6018</f>
        <v>0</v>
      </c>
      <c r="G6015" s="78">
        <f>'Balance N-1'!O6018</f>
        <v>0</v>
      </c>
      <c r="H6015" s="78">
        <f>'Balance N-1'!P6018</f>
        <v>0</v>
      </c>
      <c r="I6015" s="79">
        <f t="shared" si="93"/>
        <v>0</v>
      </c>
    </row>
    <row r="6016" spans="1:9" ht="15.6">
      <c r="A6016" s="85">
        <f>'Balance N-1'!I6019</f>
        <v>0</v>
      </c>
      <c r="B6016" s="75">
        <f>'Balance N-1'!J6019</f>
        <v>0</v>
      </c>
      <c r="C6016" s="78">
        <f>'Balance N-1'!K6019</f>
        <v>0</v>
      </c>
      <c r="D6016" s="78">
        <f>'Balance N-1'!L6019</f>
        <v>0</v>
      </c>
      <c r="E6016" s="78">
        <f>'Balance N-1'!M6019</f>
        <v>0</v>
      </c>
      <c r="F6016" s="78">
        <f>'Balance N-1'!N6019</f>
        <v>0</v>
      </c>
      <c r="G6016" s="78">
        <f>'Balance N-1'!O6019</f>
        <v>0</v>
      </c>
      <c r="H6016" s="78">
        <f>'Balance N-1'!P6019</f>
        <v>0</v>
      </c>
      <c r="I6016" s="79">
        <f t="shared" si="93"/>
        <v>0</v>
      </c>
    </row>
    <row r="6017" spans="1:9" ht="15.6">
      <c r="A6017" s="85">
        <f>'Balance N-1'!I6020</f>
        <v>0</v>
      </c>
      <c r="B6017" s="75">
        <f>'Balance N-1'!J6020</f>
        <v>0</v>
      </c>
      <c r="C6017" s="78">
        <f>'Balance N-1'!K6020</f>
        <v>0</v>
      </c>
      <c r="D6017" s="78">
        <f>'Balance N-1'!L6020</f>
        <v>0</v>
      </c>
      <c r="E6017" s="78">
        <f>'Balance N-1'!M6020</f>
        <v>0</v>
      </c>
      <c r="F6017" s="78">
        <f>'Balance N-1'!N6020</f>
        <v>0</v>
      </c>
      <c r="G6017" s="78">
        <f>'Balance N-1'!O6020</f>
        <v>0</v>
      </c>
      <c r="H6017" s="78">
        <f>'Balance N-1'!P6020</f>
        <v>0</v>
      </c>
      <c r="I6017" s="79">
        <f t="shared" si="93"/>
        <v>0</v>
      </c>
    </row>
    <row r="6018" spans="1:9" ht="15.6">
      <c r="A6018" s="85">
        <f>'Balance N-1'!I6021</f>
        <v>0</v>
      </c>
      <c r="B6018" s="75">
        <f>'Balance N-1'!J6021</f>
        <v>0</v>
      </c>
      <c r="C6018" s="78">
        <f>'Balance N-1'!K6021</f>
        <v>0</v>
      </c>
      <c r="D6018" s="78">
        <f>'Balance N-1'!L6021</f>
        <v>0</v>
      </c>
      <c r="E6018" s="78">
        <f>'Balance N-1'!M6021</f>
        <v>0</v>
      </c>
      <c r="F6018" s="78">
        <f>'Balance N-1'!N6021</f>
        <v>0</v>
      </c>
      <c r="G6018" s="78">
        <f>'Balance N-1'!O6021</f>
        <v>0</v>
      </c>
      <c r="H6018" s="78">
        <f>'Balance N-1'!P6021</f>
        <v>0</v>
      </c>
      <c r="I6018" s="79">
        <f t="shared" si="93"/>
        <v>0</v>
      </c>
    </row>
    <row r="6019" spans="1:9" ht="15.6">
      <c r="A6019" s="85">
        <f>'Balance N-1'!I6022</f>
        <v>0</v>
      </c>
      <c r="B6019" s="75">
        <f>'Balance N-1'!J6022</f>
        <v>0</v>
      </c>
      <c r="C6019" s="78">
        <f>'Balance N-1'!K6022</f>
        <v>0</v>
      </c>
      <c r="D6019" s="78">
        <f>'Balance N-1'!L6022</f>
        <v>0</v>
      </c>
      <c r="E6019" s="78">
        <f>'Balance N-1'!M6022</f>
        <v>0</v>
      </c>
      <c r="F6019" s="78">
        <f>'Balance N-1'!N6022</f>
        <v>0</v>
      </c>
      <c r="G6019" s="78">
        <f>'Balance N-1'!O6022</f>
        <v>0</v>
      </c>
      <c r="H6019" s="78">
        <f>'Balance N-1'!P6022</f>
        <v>0</v>
      </c>
      <c r="I6019" s="79">
        <f t="shared" ref="I6019:I6082" si="94">(C6019-D6019)+(E6019-F6019)-(G6019-H6019)</f>
        <v>0</v>
      </c>
    </row>
    <row r="6020" spans="1:9" ht="15.6">
      <c r="A6020" s="85">
        <f>'Balance N-1'!I6023</f>
        <v>0</v>
      </c>
      <c r="B6020" s="75">
        <f>'Balance N-1'!J6023</f>
        <v>0</v>
      </c>
      <c r="C6020" s="78">
        <f>'Balance N-1'!K6023</f>
        <v>0</v>
      </c>
      <c r="D6020" s="78">
        <f>'Balance N-1'!L6023</f>
        <v>0</v>
      </c>
      <c r="E6020" s="78">
        <f>'Balance N-1'!M6023</f>
        <v>0</v>
      </c>
      <c r="F6020" s="78">
        <f>'Balance N-1'!N6023</f>
        <v>0</v>
      </c>
      <c r="G6020" s="78">
        <f>'Balance N-1'!O6023</f>
        <v>0</v>
      </c>
      <c r="H6020" s="78">
        <f>'Balance N-1'!P6023</f>
        <v>0</v>
      </c>
      <c r="I6020" s="79">
        <f t="shared" si="94"/>
        <v>0</v>
      </c>
    </row>
    <row r="6021" spans="1:9" ht="15.6">
      <c r="A6021" s="85">
        <f>'Balance N-1'!I6024</f>
        <v>0</v>
      </c>
      <c r="B6021" s="75">
        <f>'Balance N-1'!J6024</f>
        <v>0</v>
      </c>
      <c r="C6021" s="78">
        <f>'Balance N-1'!K6024</f>
        <v>0</v>
      </c>
      <c r="D6021" s="78">
        <f>'Balance N-1'!L6024</f>
        <v>0</v>
      </c>
      <c r="E6021" s="78">
        <f>'Balance N-1'!M6024</f>
        <v>0</v>
      </c>
      <c r="F6021" s="78">
        <f>'Balance N-1'!N6024</f>
        <v>0</v>
      </c>
      <c r="G6021" s="78">
        <f>'Balance N-1'!O6024</f>
        <v>0</v>
      </c>
      <c r="H6021" s="78">
        <f>'Balance N-1'!P6024</f>
        <v>0</v>
      </c>
      <c r="I6021" s="79">
        <f t="shared" si="94"/>
        <v>0</v>
      </c>
    </row>
    <row r="6022" spans="1:9" ht="15.6">
      <c r="A6022" s="85">
        <f>'Balance N-1'!I6025</f>
        <v>0</v>
      </c>
      <c r="B6022" s="75">
        <f>'Balance N-1'!J6025</f>
        <v>0</v>
      </c>
      <c r="C6022" s="78">
        <f>'Balance N-1'!K6025</f>
        <v>0</v>
      </c>
      <c r="D6022" s="78">
        <f>'Balance N-1'!L6025</f>
        <v>0</v>
      </c>
      <c r="E6022" s="78">
        <f>'Balance N-1'!M6025</f>
        <v>0</v>
      </c>
      <c r="F6022" s="78">
        <f>'Balance N-1'!N6025</f>
        <v>0</v>
      </c>
      <c r="G6022" s="78">
        <f>'Balance N-1'!O6025</f>
        <v>0</v>
      </c>
      <c r="H6022" s="78">
        <f>'Balance N-1'!P6025</f>
        <v>0</v>
      </c>
      <c r="I6022" s="79">
        <f t="shared" si="94"/>
        <v>0</v>
      </c>
    </row>
    <row r="6023" spans="1:9" ht="15.6">
      <c r="A6023" s="85">
        <f>'Balance N-1'!I6026</f>
        <v>0</v>
      </c>
      <c r="B6023" s="75">
        <f>'Balance N-1'!J6026</f>
        <v>0</v>
      </c>
      <c r="C6023" s="78">
        <f>'Balance N-1'!K6026</f>
        <v>0</v>
      </c>
      <c r="D6023" s="78">
        <f>'Balance N-1'!L6026</f>
        <v>0</v>
      </c>
      <c r="E6023" s="78">
        <f>'Balance N-1'!M6026</f>
        <v>0</v>
      </c>
      <c r="F6023" s="78">
        <f>'Balance N-1'!N6026</f>
        <v>0</v>
      </c>
      <c r="G6023" s="78">
        <f>'Balance N-1'!O6026</f>
        <v>0</v>
      </c>
      <c r="H6023" s="78">
        <f>'Balance N-1'!P6026</f>
        <v>0</v>
      </c>
      <c r="I6023" s="79">
        <f t="shared" si="94"/>
        <v>0</v>
      </c>
    </row>
    <row r="6024" spans="1:9" ht="15.6">
      <c r="A6024" s="85">
        <f>'Balance N-1'!I6027</f>
        <v>0</v>
      </c>
      <c r="B6024" s="75">
        <f>'Balance N-1'!J6027</f>
        <v>0</v>
      </c>
      <c r="C6024" s="78">
        <f>'Balance N-1'!K6027</f>
        <v>0</v>
      </c>
      <c r="D6024" s="78">
        <f>'Balance N-1'!L6027</f>
        <v>0</v>
      </c>
      <c r="E6024" s="78">
        <f>'Balance N-1'!M6027</f>
        <v>0</v>
      </c>
      <c r="F6024" s="78">
        <f>'Balance N-1'!N6027</f>
        <v>0</v>
      </c>
      <c r="G6024" s="78">
        <f>'Balance N-1'!O6027</f>
        <v>0</v>
      </c>
      <c r="H6024" s="78">
        <f>'Balance N-1'!P6027</f>
        <v>0</v>
      </c>
      <c r="I6024" s="79">
        <f t="shared" si="94"/>
        <v>0</v>
      </c>
    </row>
    <row r="6025" spans="1:9" ht="15.6">
      <c r="A6025" s="85">
        <f>'Balance N-1'!I6028</f>
        <v>0</v>
      </c>
      <c r="B6025" s="75">
        <f>'Balance N-1'!J6028</f>
        <v>0</v>
      </c>
      <c r="C6025" s="78">
        <f>'Balance N-1'!K6028</f>
        <v>0</v>
      </c>
      <c r="D6025" s="78">
        <f>'Balance N-1'!L6028</f>
        <v>0</v>
      </c>
      <c r="E6025" s="78">
        <f>'Balance N-1'!M6028</f>
        <v>0</v>
      </c>
      <c r="F6025" s="78">
        <f>'Balance N-1'!N6028</f>
        <v>0</v>
      </c>
      <c r="G6025" s="78">
        <f>'Balance N-1'!O6028</f>
        <v>0</v>
      </c>
      <c r="H6025" s="78">
        <f>'Balance N-1'!P6028</f>
        <v>0</v>
      </c>
      <c r="I6025" s="79">
        <f t="shared" si="94"/>
        <v>0</v>
      </c>
    </row>
    <row r="6026" spans="1:9" ht="15.6">
      <c r="A6026" s="85">
        <f>'Balance N-1'!I6029</f>
        <v>0</v>
      </c>
      <c r="B6026" s="75">
        <f>'Balance N-1'!J6029</f>
        <v>0</v>
      </c>
      <c r="C6026" s="78">
        <f>'Balance N-1'!K6029</f>
        <v>0</v>
      </c>
      <c r="D6026" s="78">
        <f>'Balance N-1'!L6029</f>
        <v>0</v>
      </c>
      <c r="E6026" s="78">
        <f>'Balance N-1'!M6029</f>
        <v>0</v>
      </c>
      <c r="F6026" s="78">
        <f>'Balance N-1'!N6029</f>
        <v>0</v>
      </c>
      <c r="G6026" s="78">
        <f>'Balance N-1'!O6029</f>
        <v>0</v>
      </c>
      <c r="H6026" s="78">
        <f>'Balance N-1'!P6029</f>
        <v>0</v>
      </c>
      <c r="I6026" s="79">
        <f t="shared" si="94"/>
        <v>0</v>
      </c>
    </row>
    <row r="6027" spans="1:9" ht="15.6">
      <c r="A6027" s="85">
        <f>'Balance N-1'!I6030</f>
        <v>0</v>
      </c>
      <c r="B6027" s="75">
        <f>'Balance N-1'!J6030</f>
        <v>0</v>
      </c>
      <c r="C6027" s="78">
        <f>'Balance N-1'!K6030</f>
        <v>0</v>
      </c>
      <c r="D6027" s="78">
        <f>'Balance N-1'!L6030</f>
        <v>0</v>
      </c>
      <c r="E6027" s="78">
        <f>'Balance N-1'!M6030</f>
        <v>0</v>
      </c>
      <c r="F6027" s="78">
        <f>'Balance N-1'!N6030</f>
        <v>0</v>
      </c>
      <c r="G6027" s="78">
        <f>'Balance N-1'!O6030</f>
        <v>0</v>
      </c>
      <c r="H6027" s="78">
        <f>'Balance N-1'!P6030</f>
        <v>0</v>
      </c>
      <c r="I6027" s="79">
        <f t="shared" si="94"/>
        <v>0</v>
      </c>
    </row>
    <row r="6028" spans="1:9" ht="15.6">
      <c r="A6028" s="85">
        <f>'Balance N-1'!I6031</f>
        <v>0</v>
      </c>
      <c r="B6028" s="75">
        <f>'Balance N-1'!J6031</f>
        <v>0</v>
      </c>
      <c r="C6028" s="78">
        <f>'Balance N-1'!K6031</f>
        <v>0</v>
      </c>
      <c r="D6028" s="78">
        <f>'Balance N-1'!L6031</f>
        <v>0</v>
      </c>
      <c r="E6028" s="78">
        <f>'Balance N-1'!M6031</f>
        <v>0</v>
      </c>
      <c r="F6028" s="78">
        <f>'Balance N-1'!N6031</f>
        <v>0</v>
      </c>
      <c r="G6028" s="78">
        <f>'Balance N-1'!O6031</f>
        <v>0</v>
      </c>
      <c r="H6028" s="78">
        <f>'Balance N-1'!P6031</f>
        <v>0</v>
      </c>
      <c r="I6028" s="79">
        <f t="shared" si="94"/>
        <v>0</v>
      </c>
    </row>
    <row r="6029" spans="1:9" ht="15.6">
      <c r="A6029" s="85">
        <f>'Balance N-1'!I6032</f>
        <v>0</v>
      </c>
      <c r="B6029" s="75">
        <f>'Balance N-1'!J6032</f>
        <v>0</v>
      </c>
      <c r="C6029" s="78">
        <f>'Balance N-1'!K6032</f>
        <v>0</v>
      </c>
      <c r="D6029" s="78">
        <f>'Balance N-1'!L6032</f>
        <v>0</v>
      </c>
      <c r="E6029" s="78">
        <f>'Balance N-1'!M6032</f>
        <v>0</v>
      </c>
      <c r="F6029" s="78">
        <f>'Balance N-1'!N6032</f>
        <v>0</v>
      </c>
      <c r="G6029" s="78">
        <f>'Balance N-1'!O6032</f>
        <v>0</v>
      </c>
      <c r="H6029" s="78">
        <f>'Balance N-1'!P6032</f>
        <v>0</v>
      </c>
      <c r="I6029" s="79">
        <f t="shared" si="94"/>
        <v>0</v>
      </c>
    </row>
    <row r="6030" spans="1:9" ht="15.6">
      <c r="A6030" s="85">
        <f>'Balance N-1'!I6033</f>
        <v>0</v>
      </c>
      <c r="B6030" s="75">
        <f>'Balance N-1'!J6033</f>
        <v>0</v>
      </c>
      <c r="C6030" s="78">
        <f>'Balance N-1'!K6033</f>
        <v>0</v>
      </c>
      <c r="D6030" s="78">
        <f>'Balance N-1'!L6033</f>
        <v>0</v>
      </c>
      <c r="E6030" s="78">
        <f>'Balance N-1'!M6033</f>
        <v>0</v>
      </c>
      <c r="F6030" s="78">
        <f>'Balance N-1'!N6033</f>
        <v>0</v>
      </c>
      <c r="G6030" s="78">
        <f>'Balance N-1'!O6033</f>
        <v>0</v>
      </c>
      <c r="H6030" s="78">
        <f>'Balance N-1'!P6033</f>
        <v>0</v>
      </c>
      <c r="I6030" s="79">
        <f t="shared" si="94"/>
        <v>0</v>
      </c>
    </row>
    <row r="6031" spans="1:9" ht="15.6">
      <c r="A6031" s="85">
        <f>'Balance N-1'!I6034</f>
        <v>0</v>
      </c>
      <c r="B6031" s="75">
        <f>'Balance N-1'!J6034</f>
        <v>0</v>
      </c>
      <c r="C6031" s="78">
        <f>'Balance N-1'!K6034</f>
        <v>0</v>
      </c>
      <c r="D6031" s="78">
        <f>'Balance N-1'!L6034</f>
        <v>0</v>
      </c>
      <c r="E6031" s="78">
        <f>'Balance N-1'!M6034</f>
        <v>0</v>
      </c>
      <c r="F6031" s="78">
        <f>'Balance N-1'!N6034</f>
        <v>0</v>
      </c>
      <c r="G6031" s="78">
        <f>'Balance N-1'!O6034</f>
        <v>0</v>
      </c>
      <c r="H6031" s="78">
        <f>'Balance N-1'!P6034</f>
        <v>0</v>
      </c>
      <c r="I6031" s="79">
        <f t="shared" si="94"/>
        <v>0</v>
      </c>
    </row>
    <row r="6032" spans="1:9" ht="15.6">
      <c r="A6032" s="85">
        <f>'Balance N-1'!I6035</f>
        <v>0</v>
      </c>
      <c r="B6032" s="75">
        <f>'Balance N-1'!J6035</f>
        <v>0</v>
      </c>
      <c r="C6032" s="78">
        <f>'Balance N-1'!K6035</f>
        <v>0</v>
      </c>
      <c r="D6032" s="78">
        <f>'Balance N-1'!L6035</f>
        <v>0</v>
      </c>
      <c r="E6032" s="78">
        <f>'Balance N-1'!M6035</f>
        <v>0</v>
      </c>
      <c r="F6032" s="78">
        <f>'Balance N-1'!N6035</f>
        <v>0</v>
      </c>
      <c r="G6032" s="78">
        <f>'Balance N-1'!O6035</f>
        <v>0</v>
      </c>
      <c r="H6032" s="78">
        <f>'Balance N-1'!P6035</f>
        <v>0</v>
      </c>
      <c r="I6032" s="79">
        <f t="shared" si="94"/>
        <v>0</v>
      </c>
    </row>
    <row r="6033" spans="1:9" ht="15.6">
      <c r="A6033" s="85">
        <f>'Balance N-1'!I6036</f>
        <v>0</v>
      </c>
      <c r="B6033" s="75">
        <f>'Balance N-1'!J6036</f>
        <v>0</v>
      </c>
      <c r="C6033" s="78">
        <f>'Balance N-1'!K6036</f>
        <v>0</v>
      </c>
      <c r="D6033" s="78">
        <f>'Balance N-1'!L6036</f>
        <v>0</v>
      </c>
      <c r="E6033" s="78">
        <f>'Balance N-1'!M6036</f>
        <v>0</v>
      </c>
      <c r="F6033" s="78">
        <f>'Balance N-1'!N6036</f>
        <v>0</v>
      </c>
      <c r="G6033" s="78">
        <f>'Balance N-1'!O6036</f>
        <v>0</v>
      </c>
      <c r="H6033" s="78">
        <f>'Balance N-1'!P6036</f>
        <v>0</v>
      </c>
      <c r="I6033" s="79">
        <f t="shared" si="94"/>
        <v>0</v>
      </c>
    </row>
    <row r="6034" spans="1:9" ht="15.6">
      <c r="A6034" s="85">
        <f>'Balance N-1'!I6037</f>
        <v>0</v>
      </c>
      <c r="B6034" s="75">
        <f>'Balance N-1'!J6037</f>
        <v>0</v>
      </c>
      <c r="C6034" s="78">
        <f>'Balance N-1'!K6037</f>
        <v>0</v>
      </c>
      <c r="D6034" s="78">
        <f>'Balance N-1'!L6037</f>
        <v>0</v>
      </c>
      <c r="E6034" s="78">
        <f>'Balance N-1'!M6037</f>
        <v>0</v>
      </c>
      <c r="F6034" s="78">
        <f>'Balance N-1'!N6037</f>
        <v>0</v>
      </c>
      <c r="G6034" s="78">
        <f>'Balance N-1'!O6037</f>
        <v>0</v>
      </c>
      <c r="H6034" s="78">
        <f>'Balance N-1'!P6037</f>
        <v>0</v>
      </c>
      <c r="I6034" s="79">
        <f t="shared" si="94"/>
        <v>0</v>
      </c>
    </row>
    <row r="6035" spans="1:9" ht="15.6">
      <c r="A6035" s="85">
        <f>'Balance N-1'!I6038</f>
        <v>0</v>
      </c>
      <c r="B6035" s="75">
        <f>'Balance N-1'!J6038</f>
        <v>0</v>
      </c>
      <c r="C6035" s="78">
        <f>'Balance N-1'!K6038</f>
        <v>0</v>
      </c>
      <c r="D6035" s="78">
        <f>'Balance N-1'!L6038</f>
        <v>0</v>
      </c>
      <c r="E6035" s="78">
        <f>'Balance N-1'!M6038</f>
        <v>0</v>
      </c>
      <c r="F6035" s="78">
        <f>'Balance N-1'!N6038</f>
        <v>0</v>
      </c>
      <c r="G6035" s="78">
        <f>'Balance N-1'!O6038</f>
        <v>0</v>
      </c>
      <c r="H6035" s="78">
        <f>'Balance N-1'!P6038</f>
        <v>0</v>
      </c>
      <c r="I6035" s="79">
        <f t="shared" si="94"/>
        <v>0</v>
      </c>
    </row>
    <row r="6036" spans="1:9" ht="15.6">
      <c r="A6036" s="85">
        <f>'Balance N-1'!I6039</f>
        <v>0</v>
      </c>
      <c r="B6036" s="75">
        <f>'Balance N-1'!J6039</f>
        <v>0</v>
      </c>
      <c r="C6036" s="78">
        <f>'Balance N-1'!K6039</f>
        <v>0</v>
      </c>
      <c r="D6036" s="78">
        <f>'Balance N-1'!L6039</f>
        <v>0</v>
      </c>
      <c r="E6036" s="78">
        <f>'Balance N-1'!M6039</f>
        <v>0</v>
      </c>
      <c r="F6036" s="78">
        <f>'Balance N-1'!N6039</f>
        <v>0</v>
      </c>
      <c r="G6036" s="78">
        <f>'Balance N-1'!O6039</f>
        <v>0</v>
      </c>
      <c r="H6036" s="78">
        <f>'Balance N-1'!P6039</f>
        <v>0</v>
      </c>
      <c r="I6036" s="79">
        <f t="shared" si="94"/>
        <v>0</v>
      </c>
    </row>
    <row r="6037" spans="1:9" ht="15.6">
      <c r="A6037" s="85">
        <f>'Balance N-1'!I6040</f>
        <v>0</v>
      </c>
      <c r="B6037" s="75">
        <f>'Balance N-1'!J6040</f>
        <v>0</v>
      </c>
      <c r="C6037" s="78">
        <f>'Balance N-1'!K6040</f>
        <v>0</v>
      </c>
      <c r="D6037" s="78">
        <f>'Balance N-1'!L6040</f>
        <v>0</v>
      </c>
      <c r="E6037" s="78">
        <f>'Balance N-1'!M6040</f>
        <v>0</v>
      </c>
      <c r="F6037" s="78">
        <f>'Balance N-1'!N6040</f>
        <v>0</v>
      </c>
      <c r="G6037" s="78">
        <f>'Balance N-1'!O6040</f>
        <v>0</v>
      </c>
      <c r="H6037" s="78">
        <f>'Balance N-1'!P6040</f>
        <v>0</v>
      </c>
      <c r="I6037" s="79">
        <f t="shared" si="94"/>
        <v>0</v>
      </c>
    </row>
    <row r="6038" spans="1:9" ht="15.6">
      <c r="A6038" s="85">
        <f>'Balance N-1'!I6041</f>
        <v>0</v>
      </c>
      <c r="B6038" s="75">
        <f>'Balance N-1'!J6041</f>
        <v>0</v>
      </c>
      <c r="C6038" s="78">
        <f>'Balance N-1'!K6041</f>
        <v>0</v>
      </c>
      <c r="D6038" s="78">
        <f>'Balance N-1'!L6041</f>
        <v>0</v>
      </c>
      <c r="E6038" s="78">
        <f>'Balance N-1'!M6041</f>
        <v>0</v>
      </c>
      <c r="F6038" s="78">
        <f>'Balance N-1'!N6041</f>
        <v>0</v>
      </c>
      <c r="G6038" s="78">
        <f>'Balance N-1'!O6041</f>
        <v>0</v>
      </c>
      <c r="H6038" s="78">
        <f>'Balance N-1'!P6041</f>
        <v>0</v>
      </c>
      <c r="I6038" s="79">
        <f t="shared" si="94"/>
        <v>0</v>
      </c>
    </row>
    <row r="6039" spans="1:9" ht="15.6">
      <c r="A6039" s="85">
        <f>'Balance N-1'!I6042</f>
        <v>0</v>
      </c>
      <c r="B6039" s="75">
        <f>'Balance N-1'!J6042</f>
        <v>0</v>
      </c>
      <c r="C6039" s="78">
        <f>'Balance N-1'!K6042</f>
        <v>0</v>
      </c>
      <c r="D6039" s="78">
        <f>'Balance N-1'!L6042</f>
        <v>0</v>
      </c>
      <c r="E6039" s="78">
        <f>'Balance N-1'!M6042</f>
        <v>0</v>
      </c>
      <c r="F6039" s="78">
        <f>'Balance N-1'!N6042</f>
        <v>0</v>
      </c>
      <c r="G6039" s="78">
        <f>'Balance N-1'!O6042</f>
        <v>0</v>
      </c>
      <c r="H6039" s="78">
        <f>'Balance N-1'!P6042</f>
        <v>0</v>
      </c>
      <c r="I6039" s="79">
        <f t="shared" si="94"/>
        <v>0</v>
      </c>
    </row>
    <row r="6040" spans="1:9" ht="15.6">
      <c r="A6040" s="85">
        <f>'Balance N-1'!I6043</f>
        <v>0</v>
      </c>
      <c r="B6040" s="75">
        <f>'Balance N-1'!J6043</f>
        <v>0</v>
      </c>
      <c r="C6040" s="78">
        <f>'Balance N-1'!K6043</f>
        <v>0</v>
      </c>
      <c r="D6040" s="78">
        <f>'Balance N-1'!L6043</f>
        <v>0</v>
      </c>
      <c r="E6040" s="78">
        <f>'Balance N-1'!M6043</f>
        <v>0</v>
      </c>
      <c r="F6040" s="78">
        <f>'Balance N-1'!N6043</f>
        <v>0</v>
      </c>
      <c r="G6040" s="78">
        <f>'Balance N-1'!O6043</f>
        <v>0</v>
      </c>
      <c r="H6040" s="78">
        <f>'Balance N-1'!P6043</f>
        <v>0</v>
      </c>
      <c r="I6040" s="79">
        <f t="shared" si="94"/>
        <v>0</v>
      </c>
    </row>
    <row r="6041" spans="1:9" ht="15.6">
      <c r="A6041" s="85">
        <f>'Balance N-1'!I6044</f>
        <v>0</v>
      </c>
      <c r="B6041" s="75">
        <f>'Balance N-1'!J6044</f>
        <v>0</v>
      </c>
      <c r="C6041" s="78">
        <f>'Balance N-1'!K6044</f>
        <v>0</v>
      </c>
      <c r="D6041" s="78">
        <f>'Balance N-1'!L6044</f>
        <v>0</v>
      </c>
      <c r="E6041" s="78">
        <f>'Balance N-1'!M6044</f>
        <v>0</v>
      </c>
      <c r="F6041" s="78">
        <f>'Balance N-1'!N6044</f>
        <v>0</v>
      </c>
      <c r="G6041" s="78">
        <f>'Balance N-1'!O6044</f>
        <v>0</v>
      </c>
      <c r="H6041" s="78">
        <f>'Balance N-1'!P6044</f>
        <v>0</v>
      </c>
      <c r="I6041" s="79">
        <f t="shared" si="94"/>
        <v>0</v>
      </c>
    </row>
    <row r="6042" spans="1:9" ht="15.6">
      <c r="A6042" s="85">
        <f>'Balance N-1'!I6045</f>
        <v>0</v>
      </c>
      <c r="B6042" s="75">
        <f>'Balance N-1'!J6045</f>
        <v>0</v>
      </c>
      <c r="C6042" s="78">
        <f>'Balance N-1'!K6045</f>
        <v>0</v>
      </c>
      <c r="D6042" s="78">
        <f>'Balance N-1'!L6045</f>
        <v>0</v>
      </c>
      <c r="E6042" s="78">
        <f>'Balance N-1'!M6045</f>
        <v>0</v>
      </c>
      <c r="F6042" s="78">
        <f>'Balance N-1'!N6045</f>
        <v>0</v>
      </c>
      <c r="G6042" s="78">
        <f>'Balance N-1'!O6045</f>
        <v>0</v>
      </c>
      <c r="H6042" s="78">
        <f>'Balance N-1'!P6045</f>
        <v>0</v>
      </c>
      <c r="I6042" s="79">
        <f t="shared" si="94"/>
        <v>0</v>
      </c>
    </row>
    <row r="6043" spans="1:9" ht="15.6">
      <c r="A6043" s="85">
        <f>'Balance N-1'!I6046</f>
        <v>0</v>
      </c>
      <c r="B6043" s="75">
        <f>'Balance N-1'!J6046</f>
        <v>0</v>
      </c>
      <c r="C6043" s="78">
        <f>'Balance N-1'!K6046</f>
        <v>0</v>
      </c>
      <c r="D6043" s="78">
        <f>'Balance N-1'!L6046</f>
        <v>0</v>
      </c>
      <c r="E6043" s="78">
        <f>'Balance N-1'!M6046</f>
        <v>0</v>
      </c>
      <c r="F6043" s="78">
        <f>'Balance N-1'!N6046</f>
        <v>0</v>
      </c>
      <c r="G6043" s="78">
        <f>'Balance N-1'!O6046</f>
        <v>0</v>
      </c>
      <c r="H6043" s="78">
        <f>'Balance N-1'!P6046</f>
        <v>0</v>
      </c>
      <c r="I6043" s="79">
        <f t="shared" si="94"/>
        <v>0</v>
      </c>
    </row>
    <row r="6044" spans="1:9" ht="15.6">
      <c r="A6044" s="85">
        <f>'Balance N-1'!I6047</f>
        <v>0</v>
      </c>
      <c r="B6044" s="75">
        <f>'Balance N-1'!J6047</f>
        <v>0</v>
      </c>
      <c r="C6044" s="78">
        <f>'Balance N-1'!K6047</f>
        <v>0</v>
      </c>
      <c r="D6044" s="78">
        <f>'Balance N-1'!L6047</f>
        <v>0</v>
      </c>
      <c r="E6044" s="78">
        <f>'Balance N-1'!M6047</f>
        <v>0</v>
      </c>
      <c r="F6044" s="78">
        <f>'Balance N-1'!N6047</f>
        <v>0</v>
      </c>
      <c r="G6044" s="78">
        <f>'Balance N-1'!O6047</f>
        <v>0</v>
      </c>
      <c r="H6044" s="78">
        <f>'Balance N-1'!P6047</f>
        <v>0</v>
      </c>
      <c r="I6044" s="79">
        <f t="shared" si="94"/>
        <v>0</v>
      </c>
    </row>
    <row r="6045" spans="1:9" ht="15.6">
      <c r="A6045" s="85">
        <f>'Balance N-1'!I6048</f>
        <v>0</v>
      </c>
      <c r="B6045" s="75">
        <f>'Balance N-1'!J6048</f>
        <v>0</v>
      </c>
      <c r="C6045" s="78">
        <f>'Balance N-1'!K6048</f>
        <v>0</v>
      </c>
      <c r="D6045" s="78">
        <f>'Balance N-1'!L6048</f>
        <v>0</v>
      </c>
      <c r="E6045" s="78">
        <f>'Balance N-1'!M6048</f>
        <v>0</v>
      </c>
      <c r="F6045" s="78">
        <f>'Balance N-1'!N6048</f>
        <v>0</v>
      </c>
      <c r="G6045" s="78">
        <f>'Balance N-1'!O6048</f>
        <v>0</v>
      </c>
      <c r="H6045" s="78">
        <f>'Balance N-1'!P6048</f>
        <v>0</v>
      </c>
      <c r="I6045" s="79">
        <f t="shared" si="94"/>
        <v>0</v>
      </c>
    </row>
    <row r="6046" spans="1:9" ht="15.6">
      <c r="A6046" s="85">
        <f>'Balance N-1'!I6049</f>
        <v>0</v>
      </c>
      <c r="B6046" s="75">
        <f>'Balance N-1'!J6049</f>
        <v>0</v>
      </c>
      <c r="C6046" s="78">
        <f>'Balance N-1'!K6049</f>
        <v>0</v>
      </c>
      <c r="D6046" s="78">
        <f>'Balance N-1'!L6049</f>
        <v>0</v>
      </c>
      <c r="E6046" s="78">
        <f>'Balance N-1'!M6049</f>
        <v>0</v>
      </c>
      <c r="F6046" s="78">
        <f>'Balance N-1'!N6049</f>
        <v>0</v>
      </c>
      <c r="G6046" s="78">
        <f>'Balance N-1'!O6049</f>
        <v>0</v>
      </c>
      <c r="H6046" s="78">
        <f>'Balance N-1'!P6049</f>
        <v>0</v>
      </c>
      <c r="I6046" s="79">
        <f t="shared" si="94"/>
        <v>0</v>
      </c>
    </row>
    <row r="6047" spans="1:9" ht="15.6">
      <c r="A6047" s="85">
        <f>'Balance N-1'!I6050</f>
        <v>0</v>
      </c>
      <c r="B6047" s="75">
        <f>'Balance N-1'!J6050</f>
        <v>0</v>
      </c>
      <c r="C6047" s="78">
        <f>'Balance N-1'!K6050</f>
        <v>0</v>
      </c>
      <c r="D6047" s="78">
        <f>'Balance N-1'!L6050</f>
        <v>0</v>
      </c>
      <c r="E6047" s="78">
        <f>'Balance N-1'!M6050</f>
        <v>0</v>
      </c>
      <c r="F6047" s="78">
        <f>'Balance N-1'!N6050</f>
        <v>0</v>
      </c>
      <c r="G6047" s="78">
        <f>'Balance N-1'!O6050</f>
        <v>0</v>
      </c>
      <c r="H6047" s="78">
        <f>'Balance N-1'!P6050</f>
        <v>0</v>
      </c>
      <c r="I6047" s="79">
        <f t="shared" si="94"/>
        <v>0</v>
      </c>
    </row>
    <row r="6048" spans="1:9" ht="15.6">
      <c r="A6048" s="85">
        <f>'Balance N-1'!I6051</f>
        <v>0</v>
      </c>
      <c r="B6048" s="75">
        <f>'Balance N-1'!J6051</f>
        <v>0</v>
      </c>
      <c r="C6048" s="78">
        <f>'Balance N-1'!K6051</f>
        <v>0</v>
      </c>
      <c r="D6048" s="78">
        <f>'Balance N-1'!L6051</f>
        <v>0</v>
      </c>
      <c r="E6048" s="78">
        <f>'Balance N-1'!M6051</f>
        <v>0</v>
      </c>
      <c r="F6048" s="78">
        <f>'Balance N-1'!N6051</f>
        <v>0</v>
      </c>
      <c r="G6048" s="78">
        <f>'Balance N-1'!O6051</f>
        <v>0</v>
      </c>
      <c r="H6048" s="78">
        <f>'Balance N-1'!P6051</f>
        <v>0</v>
      </c>
      <c r="I6048" s="79">
        <f t="shared" si="94"/>
        <v>0</v>
      </c>
    </row>
    <row r="6049" spans="1:9" ht="15.6">
      <c r="A6049" s="85">
        <f>'Balance N-1'!I6052</f>
        <v>0</v>
      </c>
      <c r="B6049" s="75">
        <f>'Balance N-1'!J6052</f>
        <v>0</v>
      </c>
      <c r="C6049" s="78">
        <f>'Balance N-1'!K6052</f>
        <v>0</v>
      </c>
      <c r="D6049" s="78">
        <f>'Balance N-1'!L6052</f>
        <v>0</v>
      </c>
      <c r="E6049" s="78">
        <f>'Balance N-1'!M6052</f>
        <v>0</v>
      </c>
      <c r="F6049" s="78">
        <f>'Balance N-1'!N6052</f>
        <v>0</v>
      </c>
      <c r="G6049" s="78">
        <f>'Balance N-1'!O6052</f>
        <v>0</v>
      </c>
      <c r="H6049" s="78">
        <f>'Balance N-1'!P6052</f>
        <v>0</v>
      </c>
      <c r="I6049" s="79">
        <f t="shared" si="94"/>
        <v>0</v>
      </c>
    </row>
    <row r="6050" spans="1:9" ht="15.6">
      <c r="A6050" s="85">
        <f>'Balance N-1'!I6053</f>
        <v>0</v>
      </c>
      <c r="B6050" s="75">
        <f>'Balance N-1'!J6053</f>
        <v>0</v>
      </c>
      <c r="C6050" s="78">
        <f>'Balance N-1'!K6053</f>
        <v>0</v>
      </c>
      <c r="D6050" s="78">
        <f>'Balance N-1'!L6053</f>
        <v>0</v>
      </c>
      <c r="E6050" s="78">
        <f>'Balance N-1'!M6053</f>
        <v>0</v>
      </c>
      <c r="F6050" s="78">
        <f>'Balance N-1'!N6053</f>
        <v>0</v>
      </c>
      <c r="G6050" s="78">
        <f>'Balance N-1'!O6053</f>
        <v>0</v>
      </c>
      <c r="H6050" s="78">
        <f>'Balance N-1'!P6053</f>
        <v>0</v>
      </c>
      <c r="I6050" s="79">
        <f t="shared" si="94"/>
        <v>0</v>
      </c>
    </row>
    <row r="6051" spans="1:9" ht="15.6">
      <c r="A6051" s="85">
        <f>'Balance N-1'!I6054</f>
        <v>0</v>
      </c>
      <c r="B6051" s="75">
        <f>'Balance N-1'!J6054</f>
        <v>0</v>
      </c>
      <c r="C6051" s="78">
        <f>'Balance N-1'!K6054</f>
        <v>0</v>
      </c>
      <c r="D6051" s="78">
        <f>'Balance N-1'!L6054</f>
        <v>0</v>
      </c>
      <c r="E6051" s="78">
        <f>'Balance N-1'!M6054</f>
        <v>0</v>
      </c>
      <c r="F6051" s="78">
        <f>'Balance N-1'!N6054</f>
        <v>0</v>
      </c>
      <c r="G6051" s="78">
        <f>'Balance N-1'!O6054</f>
        <v>0</v>
      </c>
      <c r="H6051" s="78">
        <f>'Balance N-1'!P6054</f>
        <v>0</v>
      </c>
      <c r="I6051" s="79">
        <f t="shared" si="94"/>
        <v>0</v>
      </c>
    </row>
    <row r="6052" spans="1:9" ht="15.6">
      <c r="A6052" s="85">
        <f>'Balance N-1'!I6055</f>
        <v>0</v>
      </c>
      <c r="B6052" s="75">
        <f>'Balance N-1'!J6055</f>
        <v>0</v>
      </c>
      <c r="C6052" s="78">
        <f>'Balance N-1'!K6055</f>
        <v>0</v>
      </c>
      <c r="D6052" s="78">
        <f>'Balance N-1'!L6055</f>
        <v>0</v>
      </c>
      <c r="E6052" s="78">
        <f>'Balance N-1'!M6055</f>
        <v>0</v>
      </c>
      <c r="F6052" s="78">
        <f>'Balance N-1'!N6055</f>
        <v>0</v>
      </c>
      <c r="G6052" s="78">
        <f>'Balance N-1'!O6055</f>
        <v>0</v>
      </c>
      <c r="H6052" s="78">
        <f>'Balance N-1'!P6055</f>
        <v>0</v>
      </c>
      <c r="I6052" s="79">
        <f t="shared" si="94"/>
        <v>0</v>
      </c>
    </row>
    <row r="6053" spans="1:9" ht="15.6">
      <c r="A6053" s="85">
        <f>'Balance N-1'!I6056</f>
        <v>0</v>
      </c>
      <c r="B6053" s="75">
        <f>'Balance N-1'!J6056</f>
        <v>0</v>
      </c>
      <c r="C6053" s="78">
        <f>'Balance N-1'!K6056</f>
        <v>0</v>
      </c>
      <c r="D6053" s="78">
        <f>'Balance N-1'!L6056</f>
        <v>0</v>
      </c>
      <c r="E6053" s="78">
        <f>'Balance N-1'!M6056</f>
        <v>0</v>
      </c>
      <c r="F6053" s="78">
        <f>'Balance N-1'!N6056</f>
        <v>0</v>
      </c>
      <c r="G6053" s="78">
        <f>'Balance N-1'!O6056</f>
        <v>0</v>
      </c>
      <c r="H6053" s="78">
        <f>'Balance N-1'!P6056</f>
        <v>0</v>
      </c>
      <c r="I6053" s="79">
        <f t="shared" si="94"/>
        <v>0</v>
      </c>
    </row>
    <row r="6054" spans="1:9" ht="15.6">
      <c r="A6054" s="85">
        <f>'Balance N-1'!I6057</f>
        <v>0</v>
      </c>
      <c r="B6054" s="75">
        <f>'Balance N-1'!J6057</f>
        <v>0</v>
      </c>
      <c r="C6054" s="78">
        <f>'Balance N-1'!K6057</f>
        <v>0</v>
      </c>
      <c r="D6054" s="78">
        <f>'Balance N-1'!L6057</f>
        <v>0</v>
      </c>
      <c r="E6054" s="78">
        <f>'Balance N-1'!M6057</f>
        <v>0</v>
      </c>
      <c r="F6054" s="78">
        <f>'Balance N-1'!N6057</f>
        <v>0</v>
      </c>
      <c r="G6054" s="78">
        <f>'Balance N-1'!O6057</f>
        <v>0</v>
      </c>
      <c r="H6054" s="78">
        <f>'Balance N-1'!P6057</f>
        <v>0</v>
      </c>
      <c r="I6054" s="79">
        <f t="shared" si="94"/>
        <v>0</v>
      </c>
    </row>
    <row r="6055" spans="1:9" ht="15.6">
      <c r="A6055" s="85">
        <f>'Balance N-1'!I6058</f>
        <v>0</v>
      </c>
      <c r="B6055" s="75">
        <f>'Balance N-1'!J6058</f>
        <v>0</v>
      </c>
      <c r="C6055" s="78">
        <f>'Balance N-1'!K6058</f>
        <v>0</v>
      </c>
      <c r="D6055" s="78">
        <f>'Balance N-1'!L6058</f>
        <v>0</v>
      </c>
      <c r="E6055" s="78">
        <f>'Balance N-1'!M6058</f>
        <v>0</v>
      </c>
      <c r="F6055" s="78">
        <f>'Balance N-1'!N6058</f>
        <v>0</v>
      </c>
      <c r="G6055" s="78">
        <f>'Balance N-1'!O6058</f>
        <v>0</v>
      </c>
      <c r="H6055" s="78">
        <f>'Balance N-1'!P6058</f>
        <v>0</v>
      </c>
      <c r="I6055" s="79">
        <f t="shared" si="94"/>
        <v>0</v>
      </c>
    </row>
    <row r="6056" spans="1:9" ht="15.6">
      <c r="A6056" s="85">
        <f>'Balance N-1'!I6059</f>
        <v>0</v>
      </c>
      <c r="B6056" s="75">
        <f>'Balance N-1'!J6059</f>
        <v>0</v>
      </c>
      <c r="C6056" s="78">
        <f>'Balance N-1'!K6059</f>
        <v>0</v>
      </c>
      <c r="D6056" s="78">
        <f>'Balance N-1'!L6059</f>
        <v>0</v>
      </c>
      <c r="E6056" s="78">
        <f>'Balance N-1'!M6059</f>
        <v>0</v>
      </c>
      <c r="F6056" s="78">
        <f>'Balance N-1'!N6059</f>
        <v>0</v>
      </c>
      <c r="G6056" s="78">
        <f>'Balance N-1'!O6059</f>
        <v>0</v>
      </c>
      <c r="H6056" s="78">
        <f>'Balance N-1'!P6059</f>
        <v>0</v>
      </c>
      <c r="I6056" s="79">
        <f t="shared" si="94"/>
        <v>0</v>
      </c>
    </row>
    <row r="6057" spans="1:9" ht="15.6">
      <c r="A6057" s="85">
        <f>'Balance N-1'!I6060</f>
        <v>0</v>
      </c>
      <c r="B6057" s="75">
        <f>'Balance N-1'!J6060</f>
        <v>0</v>
      </c>
      <c r="C6057" s="78">
        <f>'Balance N-1'!K6060</f>
        <v>0</v>
      </c>
      <c r="D6057" s="78">
        <f>'Balance N-1'!L6060</f>
        <v>0</v>
      </c>
      <c r="E6057" s="78">
        <f>'Balance N-1'!M6060</f>
        <v>0</v>
      </c>
      <c r="F6057" s="78">
        <f>'Balance N-1'!N6060</f>
        <v>0</v>
      </c>
      <c r="G6057" s="78">
        <f>'Balance N-1'!O6060</f>
        <v>0</v>
      </c>
      <c r="H6057" s="78">
        <f>'Balance N-1'!P6060</f>
        <v>0</v>
      </c>
      <c r="I6057" s="79">
        <f t="shared" si="94"/>
        <v>0</v>
      </c>
    </row>
    <row r="6058" spans="1:9" ht="15.6">
      <c r="A6058" s="85">
        <f>'Balance N-1'!I6061</f>
        <v>0</v>
      </c>
      <c r="B6058" s="75">
        <f>'Balance N-1'!J6061</f>
        <v>0</v>
      </c>
      <c r="C6058" s="78">
        <f>'Balance N-1'!K6061</f>
        <v>0</v>
      </c>
      <c r="D6058" s="78">
        <f>'Balance N-1'!L6061</f>
        <v>0</v>
      </c>
      <c r="E6058" s="78">
        <f>'Balance N-1'!M6061</f>
        <v>0</v>
      </c>
      <c r="F6058" s="78">
        <f>'Balance N-1'!N6061</f>
        <v>0</v>
      </c>
      <c r="G6058" s="78">
        <f>'Balance N-1'!O6061</f>
        <v>0</v>
      </c>
      <c r="H6058" s="78">
        <f>'Balance N-1'!P6061</f>
        <v>0</v>
      </c>
      <c r="I6058" s="79">
        <f t="shared" si="94"/>
        <v>0</v>
      </c>
    </row>
    <row r="6059" spans="1:9" ht="15.6">
      <c r="A6059" s="85">
        <f>'Balance N-1'!I6062</f>
        <v>0</v>
      </c>
      <c r="B6059" s="75">
        <f>'Balance N-1'!J6062</f>
        <v>0</v>
      </c>
      <c r="C6059" s="78">
        <f>'Balance N-1'!K6062</f>
        <v>0</v>
      </c>
      <c r="D6059" s="78">
        <f>'Balance N-1'!L6062</f>
        <v>0</v>
      </c>
      <c r="E6059" s="78">
        <f>'Balance N-1'!M6062</f>
        <v>0</v>
      </c>
      <c r="F6059" s="78">
        <f>'Balance N-1'!N6062</f>
        <v>0</v>
      </c>
      <c r="G6059" s="78">
        <f>'Balance N-1'!O6062</f>
        <v>0</v>
      </c>
      <c r="H6059" s="78">
        <f>'Balance N-1'!P6062</f>
        <v>0</v>
      </c>
      <c r="I6059" s="79">
        <f t="shared" si="94"/>
        <v>0</v>
      </c>
    </row>
    <row r="6060" spans="1:9" ht="15.6">
      <c r="A6060" s="85">
        <f>'Balance N-1'!I6063</f>
        <v>0</v>
      </c>
      <c r="B6060" s="75">
        <f>'Balance N-1'!J6063</f>
        <v>0</v>
      </c>
      <c r="C6060" s="78">
        <f>'Balance N-1'!K6063</f>
        <v>0</v>
      </c>
      <c r="D6060" s="78">
        <f>'Balance N-1'!L6063</f>
        <v>0</v>
      </c>
      <c r="E6060" s="78">
        <f>'Balance N-1'!M6063</f>
        <v>0</v>
      </c>
      <c r="F6060" s="78">
        <f>'Balance N-1'!N6063</f>
        <v>0</v>
      </c>
      <c r="G6060" s="78">
        <f>'Balance N-1'!O6063</f>
        <v>0</v>
      </c>
      <c r="H6060" s="78">
        <f>'Balance N-1'!P6063</f>
        <v>0</v>
      </c>
      <c r="I6060" s="79">
        <f t="shared" si="94"/>
        <v>0</v>
      </c>
    </row>
    <row r="6061" spans="1:9" ht="15.6">
      <c r="A6061" s="85">
        <f>'Balance N-1'!I6064</f>
        <v>0</v>
      </c>
      <c r="B6061" s="75">
        <f>'Balance N-1'!J6064</f>
        <v>0</v>
      </c>
      <c r="C6061" s="78">
        <f>'Balance N-1'!K6064</f>
        <v>0</v>
      </c>
      <c r="D6061" s="78">
        <f>'Balance N-1'!L6064</f>
        <v>0</v>
      </c>
      <c r="E6061" s="78">
        <f>'Balance N-1'!M6064</f>
        <v>0</v>
      </c>
      <c r="F6061" s="78">
        <f>'Balance N-1'!N6064</f>
        <v>0</v>
      </c>
      <c r="G6061" s="78">
        <f>'Balance N-1'!O6064</f>
        <v>0</v>
      </c>
      <c r="H6061" s="78">
        <f>'Balance N-1'!P6064</f>
        <v>0</v>
      </c>
      <c r="I6061" s="79">
        <f t="shared" si="94"/>
        <v>0</v>
      </c>
    </row>
    <row r="6062" spans="1:9" ht="15.6">
      <c r="A6062" s="85">
        <f>'Balance N-1'!I6065</f>
        <v>0</v>
      </c>
      <c r="B6062" s="75">
        <f>'Balance N-1'!J6065</f>
        <v>0</v>
      </c>
      <c r="C6062" s="78">
        <f>'Balance N-1'!K6065</f>
        <v>0</v>
      </c>
      <c r="D6062" s="78">
        <f>'Balance N-1'!L6065</f>
        <v>0</v>
      </c>
      <c r="E6062" s="78">
        <f>'Balance N-1'!M6065</f>
        <v>0</v>
      </c>
      <c r="F6062" s="78">
        <f>'Balance N-1'!N6065</f>
        <v>0</v>
      </c>
      <c r="G6062" s="78">
        <f>'Balance N-1'!O6065</f>
        <v>0</v>
      </c>
      <c r="H6062" s="78">
        <f>'Balance N-1'!P6065</f>
        <v>0</v>
      </c>
      <c r="I6062" s="79">
        <f t="shared" si="94"/>
        <v>0</v>
      </c>
    </row>
    <row r="6063" spans="1:9" ht="15.6">
      <c r="A6063" s="85">
        <f>'Balance N-1'!I6066</f>
        <v>0</v>
      </c>
      <c r="B6063" s="75">
        <f>'Balance N-1'!J6066</f>
        <v>0</v>
      </c>
      <c r="C6063" s="78">
        <f>'Balance N-1'!K6066</f>
        <v>0</v>
      </c>
      <c r="D6063" s="78">
        <f>'Balance N-1'!L6066</f>
        <v>0</v>
      </c>
      <c r="E6063" s="78">
        <f>'Balance N-1'!M6066</f>
        <v>0</v>
      </c>
      <c r="F6063" s="78">
        <f>'Balance N-1'!N6066</f>
        <v>0</v>
      </c>
      <c r="G6063" s="78">
        <f>'Balance N-1'!O6066</f>
        <v>0</v>
      </c>
      <c r="H6063" s="78">
        <f>'Balance N-1'!P6066</f>
        <v>0</v>
      </c>
      <c r="I6063" s="79">
        <f t="shared" si="94"/>
        <v>0</v>
      </c>
    </row>
    <row r="6064" spans="1:9" ht="15.6">
      <c r="A6064" s="85">
        <f>'Balance N-1'!I6067</f>
        <v>0</v>
      </c>
      <c r="B6064" s="75">
        <f>'Balance N-1'!J6067</f>
        <v>0</v>
      </c>
      <c r="C6064" s="78">
        <f>'Balance N-1'!K6067</f>
        <v>0</v>
      </c>
      <c r="D6064" s="78">
        <f>'Balance N-1'!L6067</f>
        <v>0</v>
      </c>
      <c r="E6064" s="78">
        <f>'Balance N-1'!M6067</f>
        <v>0</v>
      </c>
      <c r="F6064" s="78">
        <f>'Balance N-1'!N6067</f>
        <v>0</v>
      </c>
      <c r="G6064" s="78">
        <f>'Balance N-1'!O6067</f>
        <v>0</v>
      </c>
      <c r="H6064" s="78">
        <f>'Balance N-1'!P6067</f>
        <v>0</v>
      </c>
      <c r="I6064" s="79">
        <f t="shared" si="94"/>
        <v>0</v>
      </c>
    </row>
    <row r="6065" spans="1:9" ht="15.6">
      <c r="A6065" s="85">
        <f>'Balance N-1'!I6068</f>
        <v>0</v>
      </c>
      <c r="B6065" s="75">
        <f>'Balance N-1'!J6068</f>
        <v>0</v>
      </c>
      <c r="C6065" s="78">
        <f>'Balance N-1'!K6068</f>
        <v>0</v>
      </c>
      <c r="D6065" s="78">
        <f>'Balance N-1'!L6068</f>
        <v>0</v>
      </c>
      <c r="E6065" s="78">
        <f>'Balance N-1'!M6068</f>
        <v>0</v>
      </c>
      <c r="F6065" s="78">
        <f>'Balance N-1'!N6068</f>
        <v>0</v>
      </c>
      <c r="G6065" s="78">
        <f>'Balance N-1'!O6068</f>
        <v>0</v>
      </c>
      <c r="H6065" s="78">
        <f>'Balance N-1'!P6068</f>
        <v>0</v>
      </c>
      <c r="I6065" s="79">
        <f t="shared" si="94"/>
        <v>0</v>
      </c>
    </row>
    <row r="6066" spans="1:9" ht="15.6">
      <c r="A6066" s="85">
        <f>'Balance N-1'!I6069</f>
        <v>0</v>
      </c>
      <c r="B6066" s="75">
        <f>'Balance N-1'!J6069</f>
        <v>0</v>
      </c>
      <c r="C6066" s="78">
        <f>'Balance N-1'!K6069</f>
        <v>0</v>
      </c>
      <c r="D6066" s="78">
        <f>'Balance N-1'!L6069</f>
        <v>0</v>
      </c>
      <c r="E6066" s="78">
        <f>'Balance N-1'!M6069</f>
        <v>0</v>
      </c>
      <c r="F6066" s="78">
        <f>'Balance N-1'!N6069</f>
        <v>0</v>
      </c>
      <c r="G6066" s="78">
        <f>'Balance N-1'!O6069</f>
        <v>0</v>
      </c>
      <c r="H6066" s="78">
        <f>'Balance N-1'!P6069</f>
        <v>0</v>
      </c>
      <c r="I6066" s="79">
        <f t="shared" si="94"/>
        <v>0</v>
      </c>
    </row>
    <row r="6067" spans="1:9" ht="15.6">
      <c r="A6067" s="85">
        <f>'Balance N-1'!I6070</f>
        <v>0</v>
      </c>
      <c r="B6067" s="75">
        <f>'Balance N-1'!J6070</f>
        <v>0</v>
      </c>
      <c r="C6067" s="78">
        <f>'Balance N-1'!K6070</f>
        <v>0</v>
      </c>
      <c r="D6067" s="78">
        <f>'Balance N-1'!L6070</f>
        <v>0</v>
      </c>
      <c r="E6067" s="78">
        <f>'Balance N-1'!M6070</f>
        <v>0</v>
      </c>
      <c r="F6067" s="78">
        <f>'Balance N-1'!N6070</f>
        <v>0</v>
      </c>
      <c r="G6067" s="78">
        <f>'Balance N-1'!O6070</f>
        <v>0</v>
      </c>
      <c r="H6067" s="78">
        <f>'Balance N-1'!P6070</f>
        <v>0</v>
      </c>
      <c r="I6067" s="79">
        <f t="shared" si="94"/>
        <v>0</v>
      </c>
    </row>
    <row r="6068" spans="1:9" ht="15.6">
      <c r="A6068" s="85">
        <f>'Balance N-1'!I6071</f>
        <v>0</v>
      </c>
      <c r="B6068" s="75">
        <f>'Balance N-1'!J6071</f>
        <v>0</v>
      </c>
      <c r="C6068" s="78">
        <f>'Balance N-1'!K6071</f>
        <v>0</v>
      </c>
      <c r="D6068" s="78">
        <f>'Balance N-1'!L6071</f>
        <v>0</v>
      </c>
      <c r="E6068" s="78">
        <f>'Balance N-1'!M6071</f>
        <v>0</v>
      </c>
      <c r="F6068" s="78">
        <f>'Balance N-1'!N6071</f>
        <v>0</v>
      </c>
      <c r="G6068" s="78">
        <f>'Balance N-1'!O6071</f>
        <v>0</v>
      </c>
      <c r="H6068" s="78">
        <f>'Balance N-1'!P6071</f>
        <v>0</v>
      </c>
      <c r="I6068" s="79">
        <f t="shared" si="94"/>
        <v>0</v>
      </c>
    </row>
    <row r="6069" spans="1:9" ht="15.6">
      <c r="A6069" s="85">
        <f>'Balance N-1'!I6072</f>
        <v>0</v>
      </c>
      <c r="B6069" s="75">
        <f>'Balance N-1'!J6072</f>
        <v>0</v>
      </c>
      <c r="C6069" s="78">
        <f>'Balance N-1'!K6072</f>
        <v>0</v>
      </c>
      <c r="D6069" s="78">
        <f>'Balance N-1'!L6072</f>
        <v>0</v>
      </c>
      <c r="E6069" s="78">
        <f>'Balance N-1'!M6072</f>
        <v>0</v>
      </c>
      <c r="F6069" s="78">
        <f>'Balance N-1'!N6072</f>
        <v>0</v>
      </c>
      <c r="G6069" s="78">
        <f>'Balance N-1'!O6072</f>
        <v>0</v>
      </c>
      <c r="H6069" s="78">
        <f>'Balance N-1'!P6072</f>
        <v>0</v>
      </c>
      <c r="I6069" s="79">
        <f t="shared" si="94"/>
        <v>0</v>
      </c>
    </row>
    <row r="6070" spans="1:9" ht="15.6">
      <c r="A6070" s="85">
        <f>'Balance N-1'!I6073</f>
        <v>0</v>
      </c>
      <c r="B6070" s="75">
        <f>'Balance N-1'!J6073</f>
        <v>0</v>
      </c>
      <c r="C6070" s="78">
        <f>'Balance N-1'!K6073</f>
        <v>0</v>
      </c>
      <c r="D6070" s="78">
        <f>'Balance N-1'!L6073</f>
        <v>0</v>
      </c>
      <c r="E6070" s="78">
        <f>'Balance N-1'!M6073</f>
        <v>0</v>
      </c>
      <c r="F6070" s="78">
        <f>'Balance N-1'!N6073</f>
        <v>0</v>
      </c>
      <c r="G6070" s="78">
        <f>'Balance N-1'!O6073</f>
        <v>0</v>
      </c>
      <c r="H6070" s="78">
        <f>'Balance N-1'!P6073</f>
        <v>0</v>
      </c>
      <c r="I6070" s="79">
        <f t="shared" si="94"/>
        <v>0</v>
      </c>
    </row>
    <row r="6071" spans="1:9" ht="15.6">
      <c r="A6071" s="85">
        <f>'Balance N-1'!I6074</f>
        <v>0</v>
      </c>
      <c r="B6071" s="75">
        <f>'Balance N-1'!J6074</f>
        <v>0</v>
      </c>
      <c r="C6071" s="78">
        <f>'Balance N-1'!K6074</f>
        <v>0</v>
      </c>
      <c r="D6071" s="78">
        <f>'Balance N-1'!L6074</f>
        <v>0</v>
      </c>
      <c r="E6071" s="78">
        <f>'Balance N-1'!M6074</f>
        <v>0</v>
      </c>
      <c r="F6071" s="78">
        <f>'Balance N-1'!N6074</f>
        <v>0</v>
      </c>
      <c r="G6071" s="78">
        <f>'Balance N-1'!O6074</f>
        <v>0</v>
      </c>
      <c r="H6071" s="78">
        <f>'Balance N-1'!P6074</f>
        <v>0</v>
      </c>
      <c r="I6071" s="79">
        <f t="shared" si="94"/>
        <v>0</v>
      </c>
    </row>
    <row r="6072" spans="1:9" ht="15.6">
      <c r="A6072" s="85">
        <f>'Balance N-1'!I6075</f>
        <v>0</v>
      </c>
      <c r="B6072" s="75">
        <f>'Balance N-1'!J6075</f>
        <v>0</v>
      </c>
      <c r="C6072" s="78">
        <f>'Balance N-1'!K6075</f>
        <v>0</v>
      </c>
      <c r="D6072" s="78">
        <f>'Balance N-1'!L6075</f>
        <v>0</v>
      </c>
      <c r="E6072" s="78">
        <f>'Balance N-1'!M6075</f>
        <v>0</v>
      </c>
      <c r="F6072" s="78">
        <f>'Balance N-1'!N6075</f>
        <v>0</v>
      </c>
      <c r="G6072" s="78">
        <f>'Balance N-1'!O6075</f>
        <v>0</v>
      </c>
      <c r="H6072" s="78">
        <f>'Balance N-1'!P6075</f>
        <v>0</v>
      </c>
      <c r="I6072" s="79">
        <f t="shared" si="94"/>
        <v>0</v>
      </c>
    </row>
    <row r="6073" spans="1:9" ht="15.6">
      <c r="A6073" s="85">
        <f>'Balance N-1'!I6076</f>
        <v>0</v>
      </c>
      <c r="B6073" s="75">
        <f>'Balance N-1'!J6076</f>
        <v>0</v>
      </c>
      <c r="C6073" s="78">
        <f>'Balance N-1'!K6076</f>
        <v>0</v>
      </c>
      <c r="D6073" s="78">
        <f>'Balance N-1'!L6076</f>
        <v>0</v>
      </c>
      <c r="E6073" s="78">
        <f>'Balance N-1'!M6076</f>
        <v>0</v>
      </c>
      <c r="F6073" s="78">
        <f>'Balance N-1'!N6076</f>
        <v>0</v>
      </c>
      <c r="G6073" s="78">
        <f>'Balance N-1'!O6076</f>
        <v>0</v>
      </c>
      <c r="H6073" s="78">
        <f>'Balance N-1'!P6076</f>
        <v>0</v>
      </c>
      <c r="I6073" s="79">
        <f t="shared" si="94"/>
        <v>0</v>
      </c>
    </row>
    <row r="6074" spans="1:9" ht="15.6">
      <c r="A6074" s="85">
        <f>'Balance N-1'!I6077</f>
        <v>0</v>
      </c>
      <c r="B6074" s="75">
        <f>'Balance N-1'!J6077</f>
        <v>0</v>
      </c>
      <c r="C6074" s="78">
        <f>'Balance N-1'!K6077</f>
        <v>0</v>
      </c>
      <c r="D6074" s="78">
        <f>'Balance N-1'!L6077</f>
        <v>0</v>
      </c>
      <c r="E6074" s="78">
        <f>'Balance N-1'!M6077</f>
        <v>0</v>
      </c>
      <c r="F6074" s="78">
        <f>'Balance N-1'!N6077</f>
        <v>0</v>
      </c>
      <c r="G6074" s="78">
        <f>'Balance N-1'!O6077</f>
        <v>0</v>
      </c>
      <c r="H6074" s="78">
        <f>'Balance N-1'!P6077</f>
        <v>0</v>
      </c>
      <c r="I6074" s="79">
        <f t="shared" si="94"/>
        <v>0</v>
      </c>
    </row>
    <row r="6075" spans="1:9" ht="15.6">
      <c r="A6075" s="85">
        <f>'Balance N-1'!I6078</f>
        <v>0</v>
      </c>
      <c r="B6075" s="75">
        <f>'Balance N-1'!J6078</f>
        <v>0</v>
      </c>
      <c r="C6075" s="78">
        <f>'Balance N-1'!K6078</f>
        <v>0</v>
      </c>
      <c r="D6075" s="78">
        <f>'Balance N-1'!L6078</f>
        <v>0</v>
      </c>
      <c r="E6075" s="78">
        <f>'Balance N-1'!M6078</f>
        <v>0</v>
      </c>
      <c r="F6075" s="78">
        <f>'Balance N-1'!N6078</f>
        <v>0</v>
      </c>
      <c r="G6075" s="78">
        <f>'Balance N-1'!O6078</f>
        <v>0</v>
      </c>
      <c r="H6075" s="78">
        <f>'Balance N-1'!P6078</f>
        <v>0</v>
      </c>
      <c r="I6075" s="79">
        <f t="shared" si="94"/>
        <v>0</v>
      </c>
    </row>
    <row r="6076" spans="1:9" ht="15.6">
      <c r="A6076" s="85">
        <f>'Balance N-1'!I6079</f>
        <v>0</v>
      </c>
      <c r="B6076" s="75">
        <f>'Balance N-1'!J6079</f>
        <v>0</v>
      </c>
      <c r="C6076" s="78">
        <f>'Balance N-1'!K6079</f>
        <v>0</v>
      </c>
      <c r="D6076" s="78">
        <f>'Balance N-1'!L6079</f>
        <v>0</v>
      </c>
      <c r="E6076" s="78">
        <f>'Balance N-1'!M6079</f>
        <v>0</v>
      </c>
      <c r="F6076" s="78">
        <f>'Balance N-1'!N6079</f>
        <v>0</v>
      </c>
      <c r="G6076" s="78">
        <f>'Balance N-1'!O6079</f>
        <v>0</v>
      </c>
      <c r="H6076" s="78">
        <f>'Balance N-1'!P6079</f>
        <v>0</v>
      </c>
      <c r="I6076" s="79">
        <f t="shared" si="94"/>
        <v>0</v>
      </c>
    </row>
    <row r="6077" spans="1:9" ht="15.6">
      <c r="A6077" s="85">
        <f>'Balance N-1'!I6080</f>
        <v>0</v>
      </c>
      <c r="B6077" s="75">
        <f>'Balance N-1'!J6080</f>
        <v>0</v>
      </c>
      <c r="C6077" s="78">
        <f>'Balance N-1'!K6080</f>
        <v>0</v>
      </c>
      <c r="D6077" s="78">
        <f>'Balance N-1'!L6080</f>
        <v>0</v>
      </c>
      <c r="E6077" s="78">
        <f>'Balance N-1'!M6080</f>
        <v>0</v>
      </c>
      <c r="F6077" s="78">
        <f>'Balance N-1'!N6080</f>
        <v>0</v>
      </c>
      <c r="G6077" s="78">
        <f>'Balance N-1'!O6080</f>
        <v>0</v>
      </c>
      <c r="H6077" s="78">
        <f>'Balance N-1'!P6080</f>
        <v>0</v>
      </c>
      <c r="I6077" s="79">
        <f t="shared" si="94"/>
        <v>0</v>
      </c>
    </row>
    <row r="6078" spans="1:9" ht="15.6">
      <c r="A6078" s="85">
        <f>'Balance N-1'!I6081</f>
        <v>0</v>
      </c>
      <c r="B6078" s="75">
        <f>'Balance N-1'!J6081</f>
        <v>0</v>
      </c>
      <c r="C6078" s="78">
        <f>'Balance N-1'!K6081</f>
        <v>0</v>
      </c>
      <c r="D6078" s="78">
        <f>'Balance N-1'!L6081</f>
        <v>0</v>
      </c>
      <c r="E6078" s="78">
        <f>'Balance N-1'!M6081</f>
        <v>0</v>
      </c>
      <c r="F6078" s="78">
        <f>'Balance N-1'!N6081</f>
        <v>0</v>
      </c>
      <c r="G6078" s="78">
        <f>'Balance N-1'!O6081</f>
        <v>0</v>
      </c>
      <c r="H6078" s="78">
        <f>'Balance N-1'!P6081</f>
        <v>0</v>
      </c>
      <c r="I6078" s="79">
        <f t="shared" si="94"/>
        <v>0</v>
      </c>
    </row>
    <row r="6079" spans="1:9" ht="15.6">
      <c r="A6079" s="85">
        <f>'Balance N-1'!I6082</f>
        <v>0</v>
      </c>
      <c r="B6079" s="75">
        <f>'Balance N-1'!J6082</f>
        <v>0</v>
      </c>
      <c r="C6079" s="78">
        <f>'Balance N-1'!K6082</f>
        <v>0</v>
      </c>
      <c r="D6079" s="78">
        <f>'Balance N-1'!L6082</f>
        <v>0</v>
      </c>
      <c r="E6079" s="78">
        <f>'Balance N-1'!M6082</f>
        <v>0</v>
      </c>
      <c r="F6079" s="78">
        <f>'Balance N-1'!N6082</f>
        <v>0</v>
      </c>
      <c r="G6079" s="78">
        <f>'Balance N-1'!O6082</f>
        <v>0</v>
      </c>
      <c r="H6079" s="78">
        <f>'Balance N-1'!P6082</f>
        <v>0</v>
      </c>
      <c r="I6079" s="79">
        <f t="shared" si="94"/>
        <v>0</v>
      </c>
    </row>
    <row r="6080" spans="1:9" ht="15.6">
      <c r="A6080" s="85">
        <f>'Balance N-1'!I6083</f>
        <v>0</v>
      </c>
      <c r="B6080" s="75">
        <f>'Balance N-1'!J6083</f>
        <v>0</v>
      </c>
      <c r="C6080" s="78">
        <f>'Balance N-1'!K6083</f>
        <v>0</v>
      </c>
      <c r="D6080" s="78">
        <f>'Balance N-1'!L6083</f>
        <v>0</v>
      </c>
      <c r="E6080" s="78">
        <f>'Balance N-1'!M6083</f>
        <v>0</v>
      </c>
      <c r="F6080" s="78">
        <f>'Balance N-1'!N6083</f>
        <v>0</v>
      </c>
      <c r="G6080" s="78">
        <f>'Balance N-1'!O6083</f>
        <v>0</v>
      </c>
      <c r="H6080" s="78">
        <f>'Balance N-1'!P6083</f>
        <v>0</v>
      </c>
      <c r="I6080" s="79">
        <f t="shared" si="94"/>
        <v>0</v>
      </c>
    </row>
    <row r="6081" spans="1:9" ht="15.6">
      <c r="A6081" s="85">
        <f>'Balance N-1'!I6084</f>
        <v>0</v>
      </c>
      <c r="B6081" s="75">
        <f>'Balance N-1'!J6084</f>
        <v>0</v>
      </c>
      <c r="C6081" s="78">
        <f>'Balance N-1'!K6084</f>
        <v>0</v>
      </c>
      <c r="D6081" s="78">
        <f>'Balance N-1'!L6084</f>
        <v>0</v>
      </c>
      <c r="E6081" s="78">
        <f>'Balance N-1'!M6084</f>
        <v>0</v>
      </c>
      <c r="F6081" s="78">
        <f>'Balance N-1'!N6084</f>
        <v>0</v>
      </c>
      <c r="G6081" s="78">
        <f>'Balance N-1'!O6084</f>
        <v>0</v>
      </c>
      <c r="H6081" s="78">
        <f>'Balance N-1'!P6084</f>
        <v>0</v>
      </c>
      <c r="I6081" s="79">
        <f t="shared" si="94"/>
        <v>0</v>
      </c>
    </row>
    <row r="6082" spans="1:9" ht="15.6">
      <c r="A6082" s="85">
        <f>'Balance N-1'!I6085</f>
        <v>0</v>
      </c>
      <c r="B6082" s="75">
        <f>'Balance N-1'!J6085</f>
        <v>0</v>
      </c>
      <c r="C6082" s="78">
        <f>'Balance N-1'!K6085</f>
        <v>0</v>
      </c>
      <c r="D6082" s="78">
        <f>'Balance N-1'!L6085</f>
        <v>0</v>
      </c>
      <c r="E6082" s="78">
        <f>'Balance N-1'!M6085</f>
        <v>0</v>
      </c>
      <c r="F6082" s="78">
        <f>'Balance N-1'!N6085</f>
        <v>0</v>
      </c>
      <c r="G6082" s="78">
        <f>'Balance N-1'!O6085</f>
        <v>0</v>
      </c>
      <c r="H6082" s="78">
        <f>'Balance N-1'!P6085</f>
        <v>0</v>
      </c>
      <c r="I6082" s="79">
        <f t="shared" si="94"/>
        <v>0</v>
      </c>
    </row>
    <row r="6083" spans="1:9" ht="15.6">
      <c r="A6083" s="85">
        <f>'Balance N-1'!I6086</f>
        <v>0</v>
      </c>
      <c r="B6083" s="75">
        <f>'Balance N-1'!J6086</f>
        <v>0</v>
      </c>
      <c r="C6083" s="78">
        <f>'Balance N-1'!K6086</f>
        <v>0</v>
      </c>
      <c r="D6083" s="78">
        <f>'Balance N-1'!L6086</f>
        <v>0</v>
      </c>
      <c r="E6083" s="78">
        <f>'Balance N-1'!M6086</f>
        <v>0</v>
      </c>
      <c r="F6083" s="78">
        <f>'Balance N-1'!N6086</f>
        <v>0</v>
      </c>
      <c r="G6083" s="78">
        <f>'Balance N-1'!O6086</f>
        <v>0</v>
      </c>
      <c r="H6083" s="78">
        <f>'Balance N-1'!P6086</f>
        <v>0</v>
      </c>
      <c r="I6083" s="79">
        <f t="shared" ref="I6083:I6146" si="95">(C6083-D6083)+(E6083-F6083)-(G6083-H6083)</f>
        <v>0</v>
      </c>
    </row>
    <row r="6084" spans="1:9" ht="15.6">
      <c r="A6084" s="85">
        <f>'Balance N-1'!I6087</f>
        <v>0</v>
      </c>
      <c r="B6084" s="75">
        <f>'Balance N-1'!J6087</f>
        <v>0</v>
      </c>
      <c r="C6084" s="78">
        <f>'Balance N-1'!K6087</f>
        <v>0</v>
      </c>
      <c r="D6084" s="78">
        <f>'Balance N-1'!L6087</f>
        <v>0</v>
      </c>
      <c r="E6084" s="78">
        <f>'Balance N-1'!M6087</f>
        <v>0</v>
      </c>
      <c r="F6084" s="78">
        <f>'Balance N-1'!N6087</f>
        <v>0</v>
      </c>
      <c r="G6084" s="78">
        <f>'Balance N-1'!O6087</f>
        <v>0</v>
      </c>
      <c r="H6084" s="78">
        <f>'Balance N-1'!P6087</f>
        <v>0</v>
      </c>
      <c r="I6084" s="79">
        <f t="shared" si="95"/>
        <v>0</v>
      </c>
    </row>
    <row r="6085" spans="1:9" ht="15.6">
      <c r="A6085" s="85">
        <f>'Balance N-1'!I6088</f>
        <v>0</v>
      </c>
      <c r="B6085" s="75">
        <f>'Balance N-1'!J6088</f>
        <v>0</v>
      </c>
      <c r="C6085" s="78">
        <f>'Balance N-1'!K6088</f>
        <v>0</v>
      </c>
      <c r="D6085" s="78">
        <f>'Balance N-1'!L6088</f>
        <v>0</v>
      </c>
      <c r="E6085" s="78">
        <f>'Balance N-1'!M6088</f>
        <v>0</v>
      </c>
      <c r="F6085" s="78">
        <f>'Balance N-1'!N6088</f>
        <v>0</v>
      </c>
      <c r="G6085" s="78">
        <f>'Balance N-1'!O6088</f>
        <v>0</v>
      </c>
      <c r="H6085" s="78">
        <f>'Balance N-1'!P6088</f>
        <v>0</v>
      </c>
      <c r="I6085" s="79">
        <f t="shared" si="95"/>
        <v>0</v>
      </c>
    </row>
    <row r="6086" spans="1:9" ht="15.6">
      <c r="A6086" s="85">
        <f>'Balance N-1'!I6089</f>
        <v>0</v>
      </c>
      <c r="B6086" s="75">
        <f>'Balance N-1'!J6089</f>
        <v>0</v>
      </c>
      <c r="C6086" s="78">
        <f>'Balance N-1'!K6089</f>
        <v>0</v>
      </c>
      <c r="D6086" s="78">
        <f>'Balance N-1'!L6089</f>
        <v>0</v>
      </c>
      <c r="E6086" s="78">
        <f>'Balance N-1'!M6089</f>
        <v>0</v>
      </c>
      <c r="F6086" s="78">
        <f>'Balance N-1'!N6089</f>
        <v>0</v>
      </c>
      <c r="G6086" s="78">
        <f>'Balance N-1'!O6089</f>
        <v>0</v>
      </c>
      <c r="H6086" s="78">
        <f>'Balance N-1'!P6089</f>
        <v>0</v>
      </c>
      <c r="I6086" s="79">
        <f t="shared" si="95"/>
        <v>0</v>
      </c>
    </row>
    <row r="6087" spans="1:9" ht="15.6">
      <c r="A6087" s="85">
        <f>'Balance N-1'!I6090</f>
        <v>0</v>
      </c>
      <c r="B6087" s="75">
        <f>'Balance N-1'!J6090</f>
        <v>0</v>
      </c>
      <c r="C6087" s="78">
        <f>'Balance N-1'!K6090</f>
        <v>0</v>
      </c>
      <c r="D6087" s="78">
        <f>'Balance N-1'!L6090</f>
        <v>0</v>
      </c>
      <c r="E6087" s="78">
        <f>'Balance N-1'!M6090</f>
        <v>0</v>
      </c>
      <c r="F6087" s="78">
        <f>'Balance N-1'!N6090</f>
        <v>0</v>
      </c>
      <c r="G6087" s="78">
        <f>'Balance N-1'!O6090</f>
        <v>0</v>
      </c>
      <c r="H6087" s="78">
        <f>'Balance N-1'!P6090</f>
        <v>0</v>
      </c>
      <c r="I6087" s="79">
        <f t="shared" si="95"/>
        <v>0</v>
      </c>
    </row>
    <row r="6088" spans="1:9" ht="15.6">
      <c r="A6088" s="85">
        <f>'Balance N-1'!I6091</f>
        <v>0</v>
      </c>
      <c r="B6088" s="75">
        <f>'Balance N-1'!J6091</f>
        <v>0</v>
      </c>
      <c r="C6088" s="78">
        <f>'Balance N-1'!K6091</f>
        <v>0</v>
      </c>
      <c r="D6088" s="78">
        <f>'Balance N-1'!L6091</f>
        <v>0</v>
      </c>
      <c r="E6088" s="78">
        <f>'Balance N-1'!M6091</f>
        <v>0</v>
      </c>
      <c r="F6088" s="78">
        <f>'Balance N-1'!N6091</f>
        <v>0</v>
      </c>
      <c r="G6088" s="78">
        <f>'Balance N-1'!O6091</f>
        <v>0</v>
      </c>
      <c r="H6088" s="78">
        <f>'Balance N-1'!P6091</f>
        <v>0</v>
      </c>
      <c r="I6088" s="79">
        <f t="shared" si="95"/>
        <v>0</v>
      </c>
    </row>
    <row r="6089" spans="1:9" ht="15.6">
      <c r="A6089" s="85">
        <f>'Balance N-1'!I6092</f>
        <v>0</v>
      </c>
      <c r="B6089" s="75">
        <f>'Balance N-1'!J6092</f>
        <v>0</v>
      </c>
      <c r="C6089" s="78">
        <f>'Balance N-1'!K6092</f>
        <v>0</v>
      </c>
      <c r="D6089" s="78">
        <f>'Balance N-1'!L6092</f>
        <v>0</v>
      </c>
      <c r="E6089" s="78">
        <f>'Balance N-1'!M6092</f>
        <v>0</v>
      </c>
      <c r="F6089" s="78">
        <f>'Balance N-1'!N6092</f>
        <v>0</v>
      </c>
      <c r="G6089" s="78">
        <f>'Balance N-1'!O6092</f>
        <v>0</v>
      </c>
      <c r="H6089" s="78">
        <f>'Balance N-1'!P6092</f>
        <v>0</v>
      </c>
      <c r="I6089" s="79">
        <f t="shared" si="95"/>
        <v>0</v>
      </c>
    </row>
    <row r="6090" spans="1:9" ht="15.6">
      <c r="A6090" s="85">
        <f>'Balance N-1'!I6093</f>
        <v>0</v>
      </c>
      <c r="B6090" s="75">
        <f>'Balance N-1'!J6093</f>
        <v>0</v>
      </c>
      <c r="C6090" s="78">
        <f>'Balance N-1'!K6093</f>
        <v>0</v>
      </c>
      <c r="D6090" s="78">
        <f>'Balance N-1'!L6093</f>
        <v>0</v>
      </c>
      <c r="E6090" s="78">
        <f>'Balance N-1'!M6093</f>
        <v>0</v>
      </c>
      <c r="F6090" s="78">
        <f>'Balance N-1'!N6093</f>
        <v>0</v>
      </c>
      <c r="G6090" s="78">
        <f>'Balance N-1'!O6093</f>
        <v>0</v>
      </c>
      <c r="H6090" s="78">
        <f>'Balance N-1'!P6093</f>
        <v>0</v>
      </c>
      <c r="I6090" s="79">
        <f t="shared" si="95"/>
        <v>0</v>
      </c>
    </row>
    <row r="6091" spans="1:9" ht="15.6">
      <c r="A6091" s="85">
        <f>'Balance N-1'!I6094</f>
        <v>0</v>
      </c>
      <c r="B6091" s="75">
        <f>'Balance N-1'!J6094</f>
        <v>0</v>
      </c>
      <c r="C6091" s="78">
        <f>'Balance N-1'!K6094</f>
        <v>0</v>
      </c>
      <c r="D6091" s="78">
        <f>'Balance N-1'!L6094</f>
        <v>0</v>
      </c>
      <c r="E6091" s="78">
        <f>'Balance N-1'!M6094</f>
        <v>0</v>
      </c>
      <c r="F6091" s="78">
        <f>'Balance N-1'!N6094</f>
        <v>0</v>
      </c>
      <c r="G6091" s="78">
        <f>'Balance N-1'!O6094</f>
        <v>0</v>
      </c>
      <c r="H6091" s="78">
        <f>'Balance N-1'!P6094</f>
        <v>0</v>
      </c>
      <c r="I6091" s="79">
        <f t="shared" si="95"/>
        <v>0</v>
      </c>
    </row>
    <row r="6092" spans="1:9" ht="15.6">
      <c r="A6092" s="85">
        <f>'Balance N-1'!I6095</f>
        <v>0</v>
      </c>
      <c r="B6092" s="75">
        <f>'Balance N-1'!J6095</f>
        <v>0</v>
      </c>
      <c r="C6092" s="78">
        <f>'Balance N-1'!K6095</f>
        <v>0</v>
      </c>
      <c r="D6092" s="78">
        <f>'Balance N-1'!L6095</f>
        <v>0</v>
      </c>
      <c r="E6092" s="78">
        <f>'Balance N-1'!M6095</f>
        <v>0</v>
      </c>
      <c r="F6092" s="78">
        <f>'Balance N-1'!N6095</f>
        <v>0</v>
      </c>
      <c r="G6092" s="78">
        <f>'Balance N-1'!O6095</f>
        <v>0</v>
      </c>
      <c r="H6092" s="78">
        <f>'Balance N-1'!P6095</f>
        <v>0</v>
      </c>
      <c r="I6092" s="79">
        <f t="shared" si="95"/>
        <v>0</v>
      </c>
    </row>
    <row r="6093" spans="1:9" ht="15.6">
      <c r="A6093" s="85">
        <f>'Balance N-1'!I6096</f>
        <v>0</v>
      </c>
      <c r="B6093" s="75">
        <f>'Balance N-1'!J6096</f>
        <v>0</v>
      </c>
      <c r="C6093" s="78">
        <f>'Balance N-1'!K6096</f>
        <v>0</v>
      </c>
      <c r="D6093" s="78">
        <f>'Balance N-1'!L6096</f>
        <v>0</v>
      </c>
      <c r="E6093" s="78">
        <f>'Balance N-1'!M6096</f>
        <v>0</v>
      </c>
      <c r="F6093" s="78">
        <f>'Balance N-1'!N6096</f>
        <v>0</v>
      </c>
      <c r="G6093" s="78">
        <f>'Balance N-1'!O6096</f>
        <v>0</v>
      </c>
      <c r="H6093" s="78">
        <f>'Balance N-1'!P6096</f>
        <v>0</v>
      </c>
      <c r="I6093" s="79">
        <f t="shared" si="95"/>
        <v>0</v>
      </c>
    </row>
    <row r="6094" spans="1:9" ht="15.6">
      <c r="A6094" s="85">
        <f>'Balance N-1'!I6097</f>
        <v>0</v>
      </c>
      <c r="B6094" s="75">
        <f>'Balance N-1'!J6097</f>
        <v>0</v>
      </c>
      <c r="C6094" s="78">
        <f>'Balance N-1'!K6097</f>
        <v>0</v>
      </c>
      <c r="D6094" s="78">
        <f>'Balance N-1'!L6097</f>
        <v>0</v>
      </c>
      <c r="E6094" s="78">
        <f>'Balance N-1'!M6097</f>
        <v>0</v>
      </c>
      <c r="F6094" s="78">
        <f>'Balance N-1'!N6097</f>
        <v>0</v>
      </c>
      <c r="G6094" s="78">
        <f>'Balance N-1'!O6097</f>
        <v>0</v>
      </c>
      <c r="H6094" s="78">
        <f>'Balance N-1'!P6097</f>
        <v>0</v>
      </c>
      <c r="I6094" s="79">
        <f t="shared" si="95"/>
        <v>0</v>
      </c>
    </row>
    <row r="6095" spans="1:9" ht="15.6">
      <c r="A6095" s="85">
        <f>'Balance N-1'!I6098</f>
        <v>0</v>
      </c>
      <c r="B6095" s="75">
        <f>'Balance N-1'!J6098</f>
        <v>0</v>
      </c>
      <c r="C6095" s="78">
        <f>'Balance N-1'!K6098</f>
        <v>0</v>
      </c>
      <c r="D6095" s="78">
        <f>'Balance N-1'!L6098</f>
        <v>0</v>
      </c>
      <c r="E6095" s="78">
        <f>'Balance N-1'!M6098</f>
        <v>0</v>
      </c>
      <c r="F6095" s="78">
        <f>'Balance N-1'!N6098</f>
        <v>0</v>
      </c>
      <c r="G6095" s="78">
        <f>'Balance N-1'!O6098</f>
        <v>0</v>
      </c>
      <c r="H6095" s="78">
        <f>'Balance N-1'!P6098</f>
        <v>0</v>
      </c>
      <c r="I6095" s="79">
        <f t="shared" si="95"/>
        <v>0</v>
      </c>
    </row>
    <row r="6096" spans="1:9" ht="15.6">
      <c r="A6096" s="85">
        <f>'Balance N-1'!I6099</f>
        <v>0</v>
      </c>
      <c r="B6096" s="75">
        <f>'Balance N-1'!J6099</f>
        <v>0</v>
      </c>
      <c r="C6096" s="78">
        <f>'Balance N-1'!K6099</f>
        <v>0</v>
      </c>
      <c r="D6096" s="78">
        <f>'Balance N-1'!L6099</f>
        <v>0</v>
      </c>
      <c r="E6096" s="78">
        <f>'Balance N-1'!M6099</f>
        <v>0</v>
      </c>
      <c r="F6096" s="78">
        <f>'Balance N-1'!N6099</f>
        <v>0</v>
      </c>
      <c r="G6096" s="78">
        <f>'Balance N-1'!O6099</f>
        <v>0</v>
      </c>
      <c r="H6096" s="78">
        <f>'Balance N-1'!P6099</f>
        <v>0</v>
      </c>
      <c r="I6096" s="79">
        <f t="shared" si="95"/>
        <v>0</v>
      </c>
    </row>
    <row r="6097" spans="1:9" ht="15.6">
      <c r="A6097" s="85">
        <f>'Balance N-1'!I6100</f>
        <v>0</v>
      </c>
      <c r="B6097" s="75">
        <f>'Balance N-1'!J6100</f>
        <v>0</v>
      </c>
      <c r="C6097" s="78">
        <f>'Balance N-1'!K6100</f>
        <v>0</v>
      </c>
      <c r="D6097" s="78">
        <f>'Balance N-1'!L6100</f>
        <v>0</v>
      </c>
      <c r="E6097" s="78">
        <f>'Balance N-1'!M6100</f>
        <v>0</v>
      </c>
      <c r="F6097" s="78">
        <f>'Balance N-1'!N6100</f>
        <v>0</v>
      </c>
      <c r="G6097" s="78">
        <f>'Balance N-1'!O6100</f>
        <v>0</v>
      </c>
      <c r="H6097" s="78">
        <f>'Balance N-1'!P6100</f>
        <v>0</v>
      </c>
      <c r="I6097" s="79">
        <f t="shared" si="95"/>
        <v>0</v>
      </c>
    </row>
    <row r="6098" spans="1:9" ht="15.6">
      <c r="A6098" s="85">
        <f>'Balance N-1'!I6101</f>
        <v>0</v>
      </c>
      <c r="B6098" s="75">
        <f>'Balance N-1'!J6101</f>
        <v>0</v>
      </c>
      <c r="C6098" s="78">
        <f>'Balance N-1'!K6101</f>
        <v>0</v>
      </c>
      <c r="D6098" s="78">
        <f>'Balance N-1'!L6101</f>
        <v>0</v>
      </c>
      <c r="E6098" s="78">
        <f>'Balance N-1'!M6101</f>
        <v>0</v>
      </c>
      <c r="F6098" s="78">
        <f>'Balance N-1'!N6101</f>
        <v>0</v>
      </c>
      <c r="G6098" s="78">
        <f>'Balance N-1'!O6101</f>
        <v>0</v>
      </c>
      <c r="H6098" s="78">
        <f>'Balance N-1'!P6101</f>
        <v>0</v>
      </c>
      <c r="I6098" s="79">
        <f t="shared" si="95"/>
        <v>0</v>
      </c>
    </row>
    <row r="6099" spans="1:9" ht="15.6">
      <c r="A6099" s="85">
        <f>'Balance N-1'!I6102</f>
        <v>0</v>
      </c>
      <c r="B6099" s="75">
        <f>'Balance N-1'!J6102</f>
        <v>0</v>
      </c>
      <c r="C6099" s="78">
        <f>'Balance N-1'!K6102</f>
        <v>0</v>
      </c>
      <c r="D6099" s="78">
        <f>'Balance N-1'!L6102</f>
        <v>0</v>
      </c>
      <c r="E6099" s="78">
        <f>'Balance N-1'!M6102</f>
        <v>0</v>
      </c>
      <c r="F6099" s="78">
        <f>'Balance N-1'!N6102</f>
        <v>0</v>
      </c>
      <c r="G6099" s="78">
        <f>'Balance N-1'!O6102</f>
        <v>0</v>
      </c>
      <c r="H6099" s="78">
        <f>'Balance N-1'!P6102</f>
        <v>0</v>
      </c>
      <c r="I6099" s="79">
        <f t="shared" si="95"/>
        <v>0</v>
      </c>
    </row>
    <row r="6100" spans="1:9" ht="15.6">
      <c r="A6100" s="85">
        <f>'Balance N-1'!I6103</f>
        <v>0</v>
      </c>
      <c r="B6100" s="75">
        <f>'Balance N-1'!J6103</f>
        <v>0</v>
      </c>
      <c r="C6100" s="78">
        <f>'Balance N-1'!K6103</f>
        <v>0</v>
      </c>
      <c r="D6100" s="78">
        <f>'Balance N-1'!L6103</f>
        <v>0</v>
      </c>
      <c r="E6100" s="78">
        <f>'Balance N-1'!M6103</f>
        <v>0</v>
      </c>
      <c r="F6100" s="78">
        <f>'Balance N-1'!N6103</f>
        <v>0</v>
      </c>
      <c r="G6100" s="78">
        <f>'Balance N-1'!O6103</f>
        <v>0</v>
      </c>
      <c r="H6100" s="78">
        <f>'Balance N-1'!P6103</f>
        <v>0</v>
      </c>
      <c r="I6100" s="79">
        <f t="shared" si="95"/>
        <v>0</v>
      </c>
    </row>
    <row r="6101" spans="1:9" ht="15.6">
      <c r="A6101" s="85">
        <f>'Balance N-1'!I6104</f>
        <v>0</v>
      </c>
      <c r="B6101" s="75">
        <f>'Balance N-1'!J6104</f>
        <v>0</v>
      </c>
      <c r="C6101" s="78">
        <f>'Balance N-1'!K6104</f>
        <v>0</v>
      </c>
      <c r="D6101" s="78">
        <f>'Balance N-1'!L6104</f>
        <v>0</v>
      </c>
      <c r="E6101" s="78">
        <f>'Balance N-1'!M6104</f>
        <v>0</v>
      </c>
      <c r="F6101" s="78">
        <f>'Balance N-1'!N6104</f>
        <v>0</v>
      </c>
      <c r="G6101" s="78">
        <f>'Balance N-1'!O6104</f>
        <v>0</v>
      </c>
      <c r="H6101" s="78">
        <f>'Balance N-1'!P6104</f>
        <v>0</v>
      </c>
      <c r="I6101" s="79">
        <f t="shared" si="95"/>
        <v>0</v>
      </c>
    </row>
    <row r="6102" spans="1:9" ht="15.6">
      <c r="A6102" s="85">
        <f>'Balance N-1'!I6105</f>
        <v>0</v>
      </c>
      <c r="B6102" s="75">
        <f>'Balance N-1'!J6105</f>
        <v>0</v>
      </c>
      <c r="C6102" s="78">
        <f>'Balance N-1'!K6105</f>
        <v>0</v>
      </c>
      <c r="D6102" s="78">
        <f>'Balance N-1'!L6105</f>
        <v>0</v>
      </c>
      <c r="E6102" s="78">
        <f>'Balance N-1'!M6105</f>
        <v>0</v>
      </c>
      <c r="F6102" s="78">
        <f>'Balance N-1'!N6105</f>
        <v>0</v>
      </c>
      <c r="G6102" s="78">
        <f>'Balance N-1'!O6105</f>
        <v>0</v>
      </c>
      <c r="H6102" s="78">
        <f>'Balance N-1'!P6105</f>
        <v>0</v>
      </c>
      <c r="I6102" s="79">
        <f t="shared" si="95"/>
        <v>0</v>
      </c>
    </row>
    <row r="6103" spans="1:9" ht="15.6">
      <c r="A6103" s="85">
        <f>'Balance N-1'!I6106</f>
        <v>0</v>
      </c>
      <c r="B6103" s="75">
        <f>'Balance N-1'!J6106</f>
        <v>0</v>
      </c>
      <c r="C6103" s="78">
        <f>'Balance N-1'!K6106</f>
        <v>0</v>
      </c>
      <c r="D6103" s="78">
        <f>'Balance N-1'!L6106</f>
        <v>0</v>
      </c>
      <c r="E6103" s="78">
        <f>'Balance N-1'!M6106</f>
        <v>0</v>
      </c>
      <c r="F6103" s="78">
        <f>'Balance N-1'!N6106</f>
        <v>0</v>
      </c>
      <c r="G6103" s="78">
        <f>'Balance N-1'!O6106</f>
        <v>0</v>
      </c>
      <c r="H6103" s="78">
        <f>'Balance N-1'!P6106</f>
        <v>0</v>
      </c>
      <c r="I6103" s="79">
        <f t="shared" si="95"/>
        <v>0</v>
      </c>
    </row>
    <row r="6104" spans="1:9" ht="15.6">
      <c r="A6104" s="85">
        <f>'Balance N-1'!I6107</f>
        <v>0</v>
      </c>
      <c r="B6104" s="75">
        <f>'Balance N-1'!J6107</f>
        <v>0</v>
      </c>
      <c r="C6104" s="78">
        <f>'Balance N-1'!K6107</f>
        <v>0</v>
      </c>
      <c r="D6104" s="78">
        <f>'Balance N-1'!L6107</f>
        <v>0</v>
      </c>
      <c r="E6104" s="78">
        <f>'Balance N-1'!M6107</f>
        <v>0</v>
      </c>
      <c r="F6104" s="78">
        <f>'Balance N-1'!N6107</f>
        <v>0</v>
      </c>
      <c r="G6104" s="78">
        <f>'Balance N-1'!O6107</f>
        <v>0</v>
      </c>
      <c r="H6104" s="78">
        <f>'Balance N-1'!P6107</f>
        <v>0</v>
      </c>
      <c r="I6104" s="79">
        <f t="shared" si="95"/>
        <v>0</v>
      </c>
    </row>
    <row r="6105" spans="1:9" ht="15.6">
      <c r="A6105" s="85">
        <f>'Balance N-1'!I6108</f>
        <v>0</v>
      </c>
      <c r="B6105" s="75">
        <f>'Balance N-1'!J6108</f>
        <v>0</v>
      </c>
      <c r="C6105" s="78">
        <f>'Balance N-1'!K6108</f>
        <v>0</v>
      </c>
      <c r="D6105" s="78">
        <f>'Balance N-1'!L6108</f>
        <v>0</v>
      </c>
      <c r="E6105" s="78">
        <f>'Balance N-1'!M6108</f>
        <v>0</v>
      </c>
      <c r="F6105" s="78">
        <f>'Balance N-1'!N6108</f>
        <v>0</v>
      </c>
      <c r="G6105" s="78">
        <f>'Balance N-1'!O6108</f>
        <v>0</v>
      </c>
      <c r="H6105" s="78">
        <f>'Balance N-1'!P6108</f>
        <v>0</v>
      </c>
      <c r="I6105" s="79">
        <f t="shared" si="95"/>
        <v>0</v>
      </c>
    </row>
    <row r="6106" spans="1:9" ht="15.6">
      <c r="A6106" s="85">
        <f>'Balance N-1'!I6109</f>
        <v>0</v>
      </c>
      <c r="B6106" s="75">
        <f>'Balance N-1'!J6109</f>
        <v>0</v>
      </c>
      <c r="C6106" s="78">
        <f>'Balance N-1'!K6109</f>
        <v>0</v>
      </c>
      <c r="D6106" s="78">
        <f>'Balance N-1'!L6109</f>
        <v>0</v>
      </c>
      <c r="E6106" s="78">
        <f>'Balance N-1'!M6109</f>
        <v>0</v>
      </c>
      <c r="F6106" s="78">
        <f>'Balance N-1'!N6109</f>
        <v>0</v>
      </c>
      <c r="G6106" s="78">
        <f>'Balance N-1'!O6109</f>
        <v>0</v>
      </c>
      <c r="H6106" s="78">
        <f>'Balance N-1'!P6109</f>
        <v>0</v>
      </c>
      <c r="I6106" s="79">
        <f t="shared" si="95"/>
        <v>0</v>
      </c>
    </row>
    <row r="6107" spans="1:9" ht="15.6">
      <c r="A6107" s="85">
        <f>'Balance N-1'!I6110</f>
        <v>0</v>
      </c>
      <c r="B6107" s="75">
        <f>'Balance N-1'!J6110</f>
        <v>0</v>
      </c>
      <c r="C6107" s="78">
        <f>'Balance N-1'!K6110</f>
        <v>0</v>
      </c>
      <c r="D6107" s="78">
        <f>'Balance N-1'!L6110</f>
        <v>0</v>
      </c>
      <c r="E6107" s="78">
        <f>'Balance N-1'!M6110</f>
        <v>0</v>
      </c>
      <c r="F6107" s="78">
        <f>'Balance N-1'!N6110</f>
        <v>0</v>
      </c>
      <c r="G6107" s="78">
        <f>'Balance N-1'!O6110</f>
        <v>0</v>
      </c>
      <c r="H6107" s="78">
        <f>'Balance N-1'!P6110</f>
        <v>0</v>
      </c>
      <c r="I6107" s="79">
        <f t="shared" si="95"/>
        <v>0</v>
      </c>
    </row>
    <row r="6108" spans="1:9" ht="15.6">
      <c r="A6108" s="85">
        <f>'Balance N-1'!I6111</f>
        <v>0</v>
      </c>
      <c r="B6108" s="75">
        <f>'Balance N-1'!J6111</f>
        <v>0</v>
      </c>
      <c r="C6108" s="78">
        <f>'Balance N-1'!K6111</f>
        <v>0</v>
      </c>
      <c r="D6108" s="78">
        <f>'Balance N-1'!L6111</f>
        <v>0</v>
      </c>
      <c r="E6108" s="78">
        <f>'Balance N-1'!M6111</f>
        <v>0</v>
      </c>
      <c r="F6108" s="78">
        <f>'Balance N-1'!N6111</f>
        <v>0</v>
      </c>
      <c r="G6108" s="78">
        <f>'Balance N-1'!O6111</f>
        <v>0</v>
      </c>
      <c r="H6108" s="78">
        <f>'Balance N-1'!P6111</f>
        <v>0</v>
      </c>
      <c r="I6108" s="79">
        <f t="shared" si="95"/>
        <v>0</v>
      </c>
    </row>
    <row r="6109" spans="1:9" ht="15.6">
      <c r="A6109" s="85">
        <f>'Balance N-1'!I6112</f>
        <v>0</v>
      </c>
      <c r="B6109" s="75">
        <f>'Balance N-1'!J6112</f>
        <v>0</v>
      </c>
      <c r="C6109" s="78">
        <f>'Balance N-1'!K6112</f>
        <v>0</v>
      </c>
      <c r="D6109" s="78">
        <f>'Balance N-1'!L6112</f>
        <v>0</v>
      </c>
      <c r="E6109" s="78">
        <f>'Balance N-1'!M6112</f>
        <v>0</v>
      </c>
      <c r="F6109" s="78">
        <f>'Balance N-1'!N6112</f>
        <v>0</v>
      </c>
      <c r="G6109" s="78">
        <f>'Balance N-1'!O6112</f>
        <v>0</v>
      </c>
      <c r="H6109" s="78">
        <f>'Balance N-1'!P6112</f>
        <v>0</v>
      </c>
      <c r="I6109" s="79">
        <f t="shared" si="95"/>
        <v>0</v>
      </c>
    </row>
    <row r="6110" spans="1:9" ht="15.6">
      <c r="A6110" s="85">
        <f>'Balance N-1'!I6113</f>
        <v>0</v>
      </c>
      <c r="B6110" s="75">
        <f>'Balance N-1'!J6113</f>
        <v>0</v>
      </c>
      <c r="C6110" s="78">
        <f>'Balance N-1'!K6113</f>
        <v>0</v>
      </c>
      <c r="D6110" s="78">
        <f>'Balance N-1'!L6113</f>
        <v>0</v>
      </c>
      <c r="E6110" s="78">
        <f>'Balance N-1'!M6113</f>
        <v>0</v>
      </c>
      <c r="F6110" s="78">
        <f>'Balance N-1'!N6113</f>
        <v>0</v>
      </c>
      <c r="G6110" s="78">
        <f>'Balance N-1'!O6113</f>
        <v>0</v>
      </c>
      <c r="H6110" s="78">
        <f>'Balance N-1'!P6113</f>
        <v>0</v>
      </c>
      <c r="I6110" s="79">
        <f t="shared" si="95"/>
        <v>0</v>
      </c>
    </row>
    <row r="6111" spans="1:9" ht="15.6">
      <c r="A6111" s="85">
        <f>'Balance N-1'!I6114</f>
        <v>0</v>
      </c>
      <c r="B6111" s="75">
        <f>'Balance N-1'!J6114</f>
        <v>0</v>
      </c>
      <c r="C6111" s="78">
        <f>'Balance N-1'!K6114</f>
        <v>0</v>
      </c>
      <c r="D6111" s="78">
        <f>'Balance N-1'!L6114</f>
        <v>0</v>
      </c>
      <c r="E6111" s="78">
        <f>'Balance N-1'!M6114</f>
        <v>0</v>
      </c>
      <c r="F6111" s="78">
        <f>'Balance N-1'!N6114</f>
        <v>0</v>
      </c>
      <c r="G6111" s="78">
        <f>'Balance N-1'!O6114</f>
        <v>0</v>
      </c>
      <c r="H6111" s="78">
        <f>'Balance N-1'!P6114</f>
        <v>0</v>
      </c>
      <c r="I6111" s="79">
        <f t="shared" si="95"/>
        <v>0</v>
      </c>
    </row>
    <row r="6112" spans="1:9" ht="15.6">
      <c r="A6112" s="85">
        <f>'Balance N-1'!I6115</f>
        <v>0</v>
      </c>
      <c r="B6112" s="75">
        <f>'Balance N-1'!J6115</f>
        <v>0</v>
      </c>
      <c r="C6112" s="78">
        <f>'Balance N-1'!K6115</f>
        <v>0</v>
      </c>
      <c r="D6112" s="78">
        <f>'Balance N-1'!L6115</f>
        <v>0</v>
      </c>
      <c r="E6112" s="78">
        <f>'Balance N-1'!M6115</f>
        <v>0</v>
      </c>
      <c r="F6112" s="78">
        <f>'Balance N-1'!N6115</f>
        <v>0</v>
      </c>
      <c r="G6112" s="78">
        <f>'Balance N-1'!O6115</f>
        <v>0</v>
      </c>
      <c r="H6112" s="78">
        <f>'Balance N-1'!P6115</f>
        <v>0</v>
      </c>
      <c r="I6112" s="79">
        <f t="shared" si="95"/>
        <v>0</v>
      </c>
    </row>
    <row r="6113" spans="1:9" ht="15.6">
      <c r="A6113" s="85">
        <f>'Balance N-1'!I6116</f>
        <v>0</v>
      </c>
      <c r="B6113" s="75">
        <f>'Balance N-1'!J6116</f>
        <v>0</v>
      </c>
      <c r="C6113" s="78">
        <f>'Balance N-1'!K6116</f>
        <v>0</v>
      </c>
      <c r="D6113" s="78">
        <f>'Balance N-1'!L6116</f>
        <v>0</v>
      </c>
      <c r="E6113" s="78">
        <f>'Balance N-1'!M6116</f>
        <v>0</v>
      </c>
      <c r="F6113" s="78">
        <f>'Balance N-1'!N6116</f>
        <v>0</v>
      </c>
      <c r="G6113" s="78">
        <f>'Balance N-1'!O6116</f>
        <v>0</v>
      </c>
      <c r="H6113" s="78">
        <f>'Balance N-1'!P6116</f>
        <v>0</v>
      </c>
      <c r="I6113" s="79">
        <f t="shared" si="95"/>
        <v>0</v>
      </c>
    </row>
    <row r="6114" spans="1:9" ht="15.6">
      <c r="A6114" s="85">
        <f>'Balance N-1'!I6117</f>
        <v>0</v>
      </c>
      <c r="B6114" s="75">
        <f>'Balance N-1'!J6117</f>
        <v>0</v>
      </c>
      <c r="C6114" s="78">
        <f>'Balance N-1'!K6117</f>
        <v>0</v>
      </c>
      <c r="D6114" s="78">
        <f>'Balance N-1'!L6117</f>
        <v>0</v>
      </c>
      <c r="E6114" s="78">
        <f>'Balance N-1'!M6117</f>
        <v>0</v>
      </c>
      <c r="F6114" s="78">
        <f>'Balance N-1'!N6117</f>
        <v>0</v>
      </c>
      <c r="G6114" s="78">
        <f>'Balance N-1'!O6117</f>
        <v>0</v>
      </c>
      <c r="H6114" s="78">
        <f>'Balance N-1'!P6117</f>
        <v>0</v>
      </c>
      <c r="I6114" s="79">
        <f t="shared" si="95"/>
        <v>0</v>
      </c>
    </row>
    <row r="6115" spans="1:9" ht="15.6">
      <c r="A6115" s="85">
        <f>'Balance N-1'!I6118</f>
        <v>0</v>
      </c>
      <c r="B6115" s="75">
        <f>'Balance N-1'!J6118</f>
        <v>0</v>
      </c>
      <c r="C6115" s="78">
        <f>'Balance N-1'!K6118</f>
        <v>0</v>
      </c>
      <c r="D6115" s="78">
        <f>'Balance N-1'!L6118</f>
        <v>0</v>
      </c>
      <c r="E6115" s="78">
        <f>'Balance N-1'!M6118</f>
        <v>0</v>
      </c>
      <c r="F6115" s="78">
        <f>'Balance N-1'!N6118</f>
        <v>0</v>
      </c>
      <c r="G6115" s="78">
        <f>'Balance N-1'!O6118</f>
        <v>0</v>
      </c>
      <c r="H6115" s="78">
        <f>'Balance N-1'!P6118</f>
        <v>0</v>
      </c>
      <c r="I6115" s="79">
        <f t="shared" si="95"/>
        <v>0</v>
      </c>
    </row>
    <row r="6116" spans="1:9" ht="15.6">
      <c r="A6116" s="85">
        <f>'Balance N-1'!I6119</f>
        <v>0</v>
      </c>
      <c r="B6116" s="75">
        <f>'Balance N-1'!J6119</f>
        <v>0</v>
      </c>
      <c r="C6116" s="78">
        <f>'Balance N-1'!K6119</f>
        <v>0</v>
      </c>
      <c r="D6116" s="78">
        <f>'Balance N-1'!L6119</f>
        <v>0</v>
      </c>
      <c r="E6116" s="78">
        <f>'Balance N-1'!M6119</f>
        <v>0</v>
      </c>
      <c r="F6116" s="78">
        <f>'Balance N-1'!N6119</f>
        <v>0</v>
      </c>
      <c r="G6116" s="78">
        <f>'Balance N-1'!O6119</f>
        <v>0</v>
      </c>
      <c r="H6116" s="78">
        <f>'Balance N-1'!P6119</f>
        <v>0</v>
      </c>
      <c r="I6116" s="79">
        <f t="shared" si="95"/>
        <v>0</v>
      </c>
    </row>
    <row r="6117" spans="1:9" ht="15.6">
      <c r="A6117" s="85">
        <f>'Balance N-1'!I6120</f>
        <v>0</v>
      </c>
      <c r="B6117" s="75">
        <f>'Balance N-1'!J6120</f>
        <v>0</v>
      </c>
      <c r="C6117" s="78">
        <f>'Balance N-1'!K6120</f>
        <v>0</v>
      </c>
      <c r="D6117" s="78">
        <f>'Balance N-1'!L6120</f>
        <v>0</v>
      </c>
      <c r="E6117" s="78">
        <f>'Balance N-1'!M6120</f>
        <v>0</v>
      </c>
      <c r="F6117" s="78">
        <f>'Balance N-1'!N6120</f>
        <v>0</v>
      </c>
      <c r="G6117" s="78">
        <f>'Balance N-1'!O6120</f>
        <v>0</v>
      </c>
      <c r="H6117" s="78">
        <f>'Balance N-1'!P6120</f>
        <v>0</v>
      </c>
      <c r="I6117" s="79">
        <f t="shared" si="95"/>
        <v>0</v>
      </c>
    </row>
    <row r="6118" spans="1:9" ht="15.6">
      <c r="A6118" s="85">
        <f>'Balance N-1'!I6121</f>
        <v>0</v>
      </c>
      <c r="B6118" s="75">
        <f>'Balance N-1'!J6121</f>
        <v>0</v>
      </c>
      <c r="C6118" s="78">
        <f>'Balance N-1'!K6121</f>
        <v>0</v>
      </c>
      <c r="D6118" s="78">
        <f>'Balance N-1'!L6121</f>
        <v>0</v>
      </c>
      <c r="E6118" s="78">
        <f>'Balance N-1'!M6121</f>
        <v>0</v>
      </c>
      <c r="F6118" s="78">
        <f>'Balance N-1'!N6121</f>
        <v>0</v>
      </c>
      <c r="G6118" s="78">
        <f>'Balance N-1'!O6121</f>
        <v>0</v>
      </c>
      <c r="H6118" s="78">
        <f>'Balance N-1'!P6121</f>
        <v>0</v>
      </c>
      <c r="I6118" s="79">
        <f t="shared" si="95"/>
        <v>0</v>
      </c>
    </row>
    <row r="6119" spans="1:9" ht="15.6">
      <c r="A6119" s="85">
        <f>'Balance N-1'!I6122</f>
        <v>0</v>
      </c>
      <c r="B6119" s="75">
        <f>'Balance N-1'!J6122</f>
        <v>0</v>
      </c>
      <c r="C6119" s="78">
        <f>'Balance N-1'!K6122</f>
        <v>0</v>
      </c>
      <c r="D6119" s="78">
        <f>'Balance N-1'!L6122</f>
        <v>0</v>
      </c>
      <c r="E6119" s="78">
        <f>'Balance N-1'!M6122</f>
        <v>0</v>
      </c>
      <c r="F6119" s="78">
        <f>'Balance N-1'!N6122</f>
        <v>0</v>
      </c>
      <c r="G6119" s="78">
        <f>'Balance N-1'!O6122</f>
        <v>0</v>
      </c>
      <c r="H6119" s="78">
        <f>'Balance N-1'!P6122</f>
        <v>0</v>
      </c>
      <c r="I6119" s="79">
        <f t="shared" si="95"/>
        <v>0</v>
      </c>
    </row>
    <row r="6120" spans="1:9" ht="15.6">
      <c r="A6120" s="85">
        <f>'Balance N-1'!I6123</f>
        <v>0</v>
      </c>
      <c r="B6120" s="75">
        <f>'Balance N-1'!J6123</f>
        <v>0</v>
      </c>
      <c r="C6120" s="78">
        <f>'Balance N-1'!K6123</f>
        <v>0</v>
      </c>
      <c r="D6120" s="78">
        <f>'Balance N-1'!L6123</f>
        <v>0</v>
      </c>
      <c r="E6120" s="78">
        <f>'Balance N-1'!M6123</f>
        <v>0</v>
      </c>
      <c r="F6120" s="78">
        <f>'Balance N-1'!N6123</f>
        <v>0</v>
      </c>
      <c r="G6120" s="78">
        <f>'Balance N-1'!O6123</f>
        <v>0</v>
      </c>
      <c r="H6120" s="78">
        <f>'Balance N-1'!P6123</f>
        <v>0</v>
      </c>
      <c r="I6120" s="79">
        <f t="shared" si="95"/>
        <v>0</v>
      </c>
    </row>
    <row r="6121" spans="1:9" ht="15.6">
      <c r="A6121" s="85">
        <f>'Balance N-1'!I6124</f>
        <v>0</v>
      </c>
      <c r="B6121" s="75">
        <f>'Balance N-1'!J6124</f>
        <v>0</v>
      </c>
      <c r="C6121" s="78">
        <f>'Balance N-1'!K6124</f>
        <v>0</v>
      </c>
      <c r="D6121" s="78">
        <f>'Balance N-1'!L6124</f>
        <v>0</v>
      </c>
      <c r="E6121" s="78">
        <f>'Balance N-1'!M6124</f>
        <v>0</v>
      </c>
      <c r="F6121" s="78">
        <f>'Balance N-1'!N6124</f>
        <v>0</v>
      </c>
      <c r="G6121" s="78">
        <f>'Balance N-1'!O6124</f>
        <v>0</v>
      </c>
      <c r="H6121" s="78">
        <f>'Balance N-1'!P6124</f>
        <v>0</v>
      </c>
      <c r="I6121" s="79">
        <f t="shared" si="95"/>
        <v>0</v>
      </c>
    </row>
    <row r="6122" spans="1:9" ht="15.6">
      <c r="A6122" s="85">
        <f>'Balance N-1'!I6125</f>
        <v>0</v>
      </c>
      <c r="B6122" s="75">
        <f>'Balance N-1'!J6125</f>
        <v>0</v>
      </c>
      <c r="C6122" s="78">
        <f>'Balance N-1'!K6125</f>
        <v>0</v>
      </c>
      <c r="D6122" s="78">
        <f>'Balance N-1'!L6125</f>
        <v>0</v>
      </c>
      <c r="E6122" s="78">
        <f>'Balance N-1'!M6125</f>
        <v>0</v>
      </c>
      <c r="F6122" s="78">
        <f>'Balance N-1'!N6125</f>
        <v>0</v>
      </c>
      <c r="G6122" s="78">
        <f>'Balance N-1'!O6125</f>
        <v>0</v>
      </c>
      <c r="H6122" s="78">
        <f>'Balance N-1'!P6125</f>
        <v>0</v>
      </c>
      <c r="I6122" s="79">
        <f t="shared" si="95"/>
        <v>0</v>
      </c>
    </row>
    <row r="6123" spans="1:9" ht="15.6">
      <c r="A6123" s="85">
        <f>'Balance N-1'!I6126</f>
        <v>0</v>
      </c>
      <c r="B6123" s="75">
        <f>'Balance N-1'!J6126</f>
        <v>0</v>
      </c>
      <c r="C6123" s="78">
        <f>'Balance N-1'!K6126</f>
        <v>0</v>
      </c>
      <c r="D6123" s="78">
        <f>'Balance N-1'!L6126</f>
        <v>0</v>
      </c>
      <c r="E6123" s="78">
        <f>'Balance N-1'!M6126</f>
        <v>0</v>
      </c>
      <c r="F6123" s="78">
        <f>'Balance N-1'!N6126</f>
        <v>0</v>
      </c>
      <c r="G6123" s="78">
        <f>'Balance N-1'!O6126</f>
        <v>0</v>
      </c>
      <c r="H6123" s="78">
        <f>'Balance N-1'!P6126</f>
        <v>0</v>
      </c>
      <c r="I6123" s="79">
        <f t="shared" si="95"/>
        <v>0</v>
      </c>
    </row>
    <row r="6124" spans="1:9" ht="15.6">
      <c r="A6124" s="85">
        <f>'Balance N-1'!I6127</f>
        <v>0</v>
      </c>
      <c r="B6124" s="75">
        <f>'Balance N-1'!J6127</f>
        <v>0</v>
      </c>
      <c r="C6124" s="78">
        <f>'Balance N-1'!K6127</f>
        <v>0</v>
      </c>
      <c r="D6124" s="78">
        <f>'Balance N-1'!L6127</f>
        <v>0</v>
      </c>
      <c r="E6124" s="78">
        <f>'Balance N-1'!M6127</f>
        <v>0</v>
      </c>
      <c r="F6124" s="78">
        <f>'Balance N-1'!N6127</f>
        <v>0</v>
      </c>
      <c r="G6124" s="78">
        <f>'Balance N-1'!O6127</f>
        <v>0</v>
      </c>
      <c r="H6124" s="78">
        <f>'Balance N-1'!P6127</f>
        <v>0</v>
      </c>
      <c r="I6124" s="79">
        <f t="shared" si="95"/>
        <v>0</v>
      </c>
    </row>
    <row r="6125" spans="1:9" ht="15.6">
      <c r="A6125" s="85">
        <f>'Balance N-1'!I6128</f>
        <v>0</v>
      </c>
      <c r="B6125" s="75">
        <f>'Balance N-1'!J6128</f>
        <v>0</v>
      </c>
      <c r="C6125" s="78">
        <f>'Balance N-1'!K6128</f>
        <v>0</v>
      </c>
      <c r="D6125" s="78">
        <f>'Balance N-1'!L6128</f>
        <v>0</v>
      </c>
      <c r="E6125" s="78">
        <f>'Balance N-1'!M6128</f>
        <v>0</v>
      </c>
      <c r="F6125" s="78">
        <f>'Balance N-1'!N6128</f>
        <v>0</v>
      </c>
      <c r="G6125" s="78">
        <f>'Balance N-1'!O6128</f>
        <v>0</v>
      </c>
      <c r="H6125" s="78">
        <f>'Balance N-1'!P6128</f>
        <v>0</v>
      </c>
      <c r="I6125" s="79">
        <f t="shared" si="95"/>
        <v>0</v>
      </c>
    </row>
    <row r="6126" spans="1:9" ht="15.6">
      <c r="A6126" s="85">
        <f>'Balance N-1'!I6129</f>
        <v>0</v>
      </c>
      <c r="B6126" s="75">
        <f>'Balance N-1'!J6129</f>
        <v>0</v>
      </c>
      <c r="C6126" s="78">
        <f>'Balance N-1'!K6129</f>
        <v>0</v>
      </c>
      <c r="D6126" s="78">
        <f>'Balance N-1'!L6129</f>
        <v>0</v>
      </c>
      <c r="E6126" s="78">
        <f>'Balance N-1'!M6129</f>
        <v>0</v>
      </c>
      <c r="F6126" s="78">
        <f>'Balance N-1'!N6129</f>
        <v>0</v>
      </c>
      <c r="G6126" s="78">
        <f>'Balance N-1'!O6129</f>
        <v>0</v>
      </c>
      <c r="H6126" s="78">
        <f>'Balance N-1'!P6129</f>
        <v>0</v>
      </c>
      <c r="I6126" s="79">
        <f t="shared" si="95"/>
        <v>0</v>
      </c>
    </row>
    <row r="6127" spans="1:9" ht="15.6">
      <c r="A6127" s="85">
        <f>'Balance N-1'!I6130</f>
        <v>0</v>
      </c>
      <c r="B6127" s="75">
        <f>'Balance N-1'!J6130</f>
        <v>0</v>
      </c>
      <c r="C6127" s="78">
        <f>'Balance N-1'!K6130</f>
        <v>0</v>
      </c>
      <c r="D6127" s="78">
        <f>'Balance N-1'!L6130</f>
        <v>0</v>
      </c>
      <c r="E6127" s="78">
        <f>'Balance N-1'!M6130</f>
        <v>0</v>
      </c>
      <c r="F6127" s="78">
        <f>'Balance N-1'!N6130</f>
        <v>0</v>
      </c>
      <c r="G6127" s="78">
        <f>'Balance N-1'!O6130</f>
        <v>0</v>
      </c>
      <c r="H6127" s="78">
        <f>'Balance N-1'!P6130</f>
        <v>0</v>
      </c>
      <c r="I6127" s="79">
        <f t="shared" si="95"/>
        <v>0</v>
      </c>
    </row>
    <row r="6128" spans="1:9" ht="15.6">
      <c r="A6128" s="85">
        <f>'Balance N-1'!I6131</f>
        <v>0</v>
      </c>
      <c r="B6128" s="75">
        <f>'Balance N-1'!J6131</f>
        <v>0</v>
      </c>
      <c r="C6128" s="78">
        <f>'Balance N-1'!K6131</f>
        <v>0</v>
      </c>
      <c r="D6128" s="78">
        <f>'Balance N-1'!L6131</f>
        <v>0</v>
      </c>
      <c r="E6128" s="78">
        <f>'Balance N-1'!M6131</f>
        <v>0</v>
      </c>
      <c r="F6128" s="78">
        <f>'Balance N-1'!N6131</f>
        <v>0</v>
      </c>
      <c r="G6128" s="78">
        <f>'Balance N-1'!O6131</f>
        <v>0</v>
      </c>
      <c r="H6128" s="78">
        <f>'Balance N-1'!P6131</f>
        <v>0</v>
      </c>
      <c r="I6128" s="79">
        <f t="shared" si="95"/>
        <v>0</v>
      </c>
    </row>
    <row r="6129" spans="1:9" ht="15.6">
      <c r="A6129" s="85">
        <f>'Balance N-1'!I6132</f>
        <v>0</v>
      </c>
      <c r="B6129" s="75">
        <f>'Balance N-1'!J6132</f>
        <v>0</v>
      </c>
      <c r="C6129" s="78">
        <f>'Balance N-1'!K6132</f>
        <v>0</v>
      </c>
      <c r="D6129" s="78">
        <f>'Balance N-1'!L6132</f>
        <v>0</v>
      </c>
      <c r="E6129" s="78">
        <f>'Balance N-1'!M6132</f>
        <v>0</v>
      </c>
      <c r="F6129" s="78">
        <f>'Balance N-1'!N6132</f>
        <v>0</v>
      </c>
      <c r="G6129" s="78">
        <f>'Balance N-1'!O6132</f>
        <v>0</v>
      </c>
      <c r="H6129" s="78">
        <f>'Balance N-1'!P6132</f>
        <v>0</v>
      </c>
      <c r="I6129" s="79">
        <f t="shared" si="95"/>
        <v>0</v>
      </c>
    </row>
    <row r="6130" spans="1:9" ht="15.6">
      <c r="A6130" s="85">
        <f>'Balance N-1'!I6133</f>
        <v>0</v>
      </c>
      <c r="B6130" s="75">
        <f>'Balance N-1'!J6133</f>
        <v>0</v>
      </c>
      <c r="C6130" s="78">
        <f>'Balance N-1'!K6133</f>
        <v>0</v>
      </c>
      <c r="D6130" s="78">
        <f>'Balance N-1'!L6133</f>
        <v>0</v>
      </c>
      <c r="E6130" s="78">
        <f>'Balance N-1'!M6133</f>
        <v>0</v>
      </c>
      <c r="F6130" s="78">
        <f>'Balance N-1'!N6133</f>
        <v>0</v>
      </c>
      <c r="G6130" s="78">
        <f>'Balance N-1'!O6133</f>
        <v>0</v>
      </c>
      <c r="H6130" s="78">
        <f>'Balance N-1'!P6133</f>
        <v>0</v>
      </c>
      <c r="I6130" s="79">
        <f t="shared" si="95"/>
        <v>0</v>
      </c>
    </row>
    <row r="6131" spans="1:9" ht="15.6">
      <c r="A6131" s="85">
        <f>'Balance N-1'!I6134</f>
        <v>0</v>
      </c>
      <c r="B6131" s="75">
        <f>'Balance N-1'!J6134</f>
        <v>0</v>
      </c>
      <c r="C6131" s="78">
        <f>'Balance N-1'!K6134</f>
        <v>0</v>
      </c>
      <c r="D6131" s="78">
        <f>'Balance N-1'!L6134</f>
        <v>0</v>
      </c>
      <c r="E6131" s="78">
        <f>'Balance N-1'!M6134</f>
        <v>0</v>
      </c>
      <c r="F6131" s="78">
        <f>'Balance N-1'!N6134</f>
        <v>0</v>
      </c>
      <c r="G6131" s="78">
        <f>'Balance N-1'!O6134</f>
        <v>0</v>
      </c>
      <c r="H6131" s="78">
        <f>'Balance N-1'!P6134</f>
        <v>0</v>
      </c>
      <c r="I6131" s="79">
        <f t="shared" si="95"/>
        <v>0</v>
      </c>
    </row>
    <row r="6132" spans="1:9" ht="15.6">
      <c r="A6132" s="85">
        <f>'Balance N-1'!I6135</f>
        <v>0</v>
      </c>
      <c r="B6132" s="75">
        <f>'Balance N-1'!J6135</f>
        <v>0</v>
      </c>
      <c r="C6132" s="78">
        <f>'Balance N-1'!K6135</f>
        <v>0</v>
      </c>
      <c r="D6132" s="78">
        <f>'Balance N-1'!L6135</f>
        <v>0</v>
      </c>
      <c r="E6132" s="78">
        <f>'Balance N-1'!M6135</f>
        <v>0</v>
      </c>
      <c r="F6132" s="78">
        <f>'Balance N-1'!N6135</f>
        <v>0</v>
      </c>
      <c r="G6132" s="78">
        <f>'Balance N-1'!O6135</f>
        <v>0</v>
      </c>
      <c r="H6132" s="78">
        <f>'Balance N-1'!P6135</f>
        <v>0</v>
      </c>
      <c r="I6132" s="79">
        <f t="shared" si="95"/>
        <v>0</v>
      </c>
    </row>
    <row r="6133" spans="1:9" ht="15.6">
      <c r="A6133" s="85">
        <f>'Balance N-1'!I6136</f>
        <v>0</v>
      </c>
      <c r="B6133" s="75">
        <f>'Balance N-1'!J6136</f>
        <v>0</v>
      </c>
      <c r="C6133" s="78">
        <f>'Balance N-1'!K6136</f>
        <v>0</v>
      </c>
      <c r="D6133" s="78">
        <f>'Balance N-1'!L6136</f>
        <v>0</v>
      </c>
      <c r="E6133" s="78">
        <f>'Balance N-1'!M6136</f>
        <v>0</v>
      </c>
      <c r="F6133" s="78">
        <f>'Balance N-1'!N6136</f>
        <v>0</v>
      </c>
      <c r="G6133" s="78">
        <f>'Balance N-1'!O6136</f>
        <v>0</v>
      </c>
      <c r="H6133" s="78">
        <f>'Balance N-1'!P6136</f>
        <v>0</v>
      </c>
      <c r="I6133" s="79">
        <f t="shared" si="95"/>
        <v>0</v>
      </c>
    </row>
    <row r="6134" spans="1:9" ht="15.6">
      <c r="A6134" s="85">
        <f>'Balance N-1'!I6137</f>
        <v>0</v>
      </c>
      <c r="B6134" s="75">
        <f>'Balance N-1'!J6137</f>
        <v>0</v>
      </c>
      <c r="C6134" s="78">
        <f>'Balance N-1'!K6137</f>
        <v>0</v>
      </c>
      <c r="D6134" s="78">
        <f>'Balance N-1'!L6137</f>
        <v>0</v>
      </c>
      <c r="E6134" s="78">
        <f>'Balance N-1'!M6137</f>
        <v>0</v>
      </c>
      <c r="F6134" s="78">
        <f>'Balance N-1'!N6137</f>
        <v>0</v>
      </c>
      <c r="G6134" s="78">
        <f>'Balance N-1'!O6137</f>
        <v>0</v>
      </c>
      <c r="H6134" s="78">
        <f>'Balance N-1'!P6137</f>
        <v>0</v>
      </c>
      <c r="I6134" s="79">
        <f t="shared" si="95"/>
        <v>0</v>
      </c>
    </row>
    <row r="6135" spans="1:9" ht="15.6">
      <c r="A6135" s="85">
        <f>'Balance N-1'!I6138</f>
        <v>0</v>
      </c>
      <c r="B6135" s="75">
        <f>'Balance N-1'!J6138</f>
        <v>0</v>
      </c>
      <c r="C6135" s="78">
        <f>'Balance N-1'!K6138</f>
        <v>0</v>
      </c>
      <c r="D6135" s="78">
        <f>'Balance N-1'!L6138</f>
        <v>0</v>
      </c>
      <c r="E6135" s="78">
        <f>'Balance N-1'!M6138</f>
        <v>0</v>
      </c>
      <c r="F6135" s="78">
        <f>'Balance N-1'!N6138</f>
        <v>0</v>
      </c>
      <c r="G6135" s="78">
        <f>'Balance N-1'!O6138</f>
        <v>0</v>
      </c>
      <c r="H6135" s="78">
        <f>'Balance N-1'!P6138</f>
        <v>0</v>
      </c>
      <c r="I6135" s="79">
        <f t="shared" si="95"/>
        <v>0</v>
      </c>
    </row>
    <row r="6136" spans="1:9" ht="15.6">
      <c r="A6136" s="85">
        <f>'Balance N-1'!I6139</f>
        <v>0</v>
      </c>
      <c r="B6136" s="75">
        <f>'Balance N-1'!J6139</f>
        <v>0</v>
      </c>
      <c r="C6136" s="78">
        <f>'Balance N-1'!K6139</f>
        <v>0</v>
      </c>
      <c r="D6136" s="78">
        <f>'Balance N-1'!L6139</f>
        <v>0</v>
      </c>
      <c r="E6136" s="78">
        <f>'Balance N-1'!M6139</f>
        <v>0</v>
      </c>
      <c r="F6136" s="78">
        <f>'Balance N-1'!N6139</f>
        <v>0</v>
      </c>
      <c r="G6136" s="78">
        <f>'Balance N-1'!O6139</f>
        <v>0</v>
      </c>
      <c r="H6136" s="78">
        <f>'Balance N-1'!P6139</f>
        <v>0</v>
      </c>
      <c r="I6136" s="79">
        <f t="shared" si="95"/>
        <v>0</v>
      </c>
    </row>
    <row r="6137" spans="1:9" ht="15.6">
      <c r="A6137" s="85">
        <f>'Balance N-1'!I6140</f>
        <v>0</v>
      </c>
      <c r="B6137" s="75">
        <f>'Balance N-1'!J6140</f>
        <v>0</v>
      </c>
      <c r="C6137" s="78">
        <f>'Balance N-1'!K6140</f>
        <v>0</v>
      </c>
      <c r="D6137" s="78">
        <f>'Balance N-1'!L6140</f>
        <v>0</v>
      </c>
      <c r="E6137" s="78">
        <f>'Balance N-1'!M6140</f>
        <v>0</v>
      </c>
      <c r="F6137" s="78">
        <f>'Balance N-1'!N6140</f>
        <v>0</v>
      </c>
      <c r="G6137" s="78">
        <f>'Balance N-1'!O6140</f>
        <v>0</v>
      </c>
      <c r="H6137" s="78">
        <f>'Balance N-1'!P6140</f>
        <v>0</v>
      </c>
      <c r="I6137" s="79">
        <f t="shared" si="95"/>
        <v>0</v>
      </c>
    </row>
    <row r="6138" spans="1:9" ht="15.6">
      <c r="A6138" s="85">
        <f>'Balance N-1'!I6141</f>
        <v>0</v>
      </c>
      <c r="B6138" s="75">
        <f>'Balance N-1'!J6141</f>
        <v>0</v>
      </c>
      <c r="C6138" s="78">
        <f>'Balance N-1'!K6141</f>
        <v>0</v>
      </c>
      <c r="D6138" s="78">
        <f>'Balance N-1'!L6141</f>
        <v>0</v>
      </c>
      <c r="E6138" s="78">
        <f>'Balance N-1'!M6141</f>
        <v>0</v>
      </c>
      <c r="F6138" s="78">
        <f>'Balance N-1'!N6141</f>
        <v>0</v>
      </c>
      <c r="G6138" s="78">
        <f>'Balance N-1'!O6141</f>
        <v>0</v>
      </c>
      <c r="H6138" s="78">
        <f>'Balance N-1'!P6141</f>
        <v>0</v>
      </c>
      <c r="I6138" s="79">
        <f t="shared" si="95"/>
        <v>0</v>
      </c>
    </row>
    <row r="6139" spans="1:9" ht="15.6">
      <c r="A6139" s="85">
        <f>'Balance N-1'!I6142</f>
        <v>0</v>
      </c>
      <c r="B6139" s="75">
        <f>'Balance N-1'!J6142</f>
        <v>0</v>
      </c>
      <c r="C6139" s="78">
        <f>'Balance N-1'!K6142</f>
        <v>0</v>
      </c>
      <c r="D6139" s="78">
        <f>'Balance N-1'!L6142</f>
        <v>0</v>
      </c>
      <c r="E6139" s="78">
        <f>'Balance N-1'!M6142</f>
        <v>0</v>
      </c>
      <c r="F6139" s="78">
        <f>'Balance N-1'!N6142</f>
        <v>0</v>
      </c>
      <c r="G6139" s="78">
        <f>'Balance N-1'!O6142</f>
        <v>0</v>
      </c>
      <c r="H6139" s="78">
        <f>'Balance N-1'!P6142</f>
        <v>0</v>
      </c>
      <c r="I6139" s="79">
        <f t="shared" si="95"/>
        <v>0</v>
      </c>
    </row>
    <row r="6140" spans="1:9" ht="15.6">
      <c r="A6140" s="85">
        <f>'Balance N-1'!I6143</f>
        <v>0</v>
      </c>
      <c r="B6140" s="75">
        <f>'Balance N-1'!J6143</f>
        <v>0</v>
      </c>
      <c r="C6140" s="78">
        <f>'Balance N-1'!K6143</f>
        <v>0</v>
      </c>
      <c r="D6140" s="78">
        <f>'Balance N-1'!L6143</f>
        <v>0</v>
      </c>
      <c r="E6140" s="78">
        <f>'Balance N-1'!M6143</f>
        <v>0</v>
      </c>
      <c r="F6140" s="78">
        <f>'Balance N-1'!N6143</f>
        <v>0</v>
      </c>
      <c r="G6140" s="78">
        <f>'Balance N-1'!O6143</f>
        <v>0</v>
      </c>
      <c r="H6140" s="78">
        <f>'Balance N-1'!P6143</f>
        <v>0</v>
      </c>
      <c r="I6140" s="79">
        <f t="shared" si="95"/>
        <v>0</v>
      </c>
    </row>
    <row r="6141" spans="1:9" ht="15.6">
      <c r="A6141" s="85">
        <f>'Balance N-1'!I6144</f>
        <v>0</v>
      </c>
      <c r="B6141" s="75">
        <f>'Balance N-1'!J6144</f>
        <v>0</v>
      </c>
      <c r="C6141" s="78">
        <f>'Balance N-1'!K6144</f>
        <v>0</v>
      </c>
      <c r="D6141" s="78">
        <f>'Balance N-1'!L6144</f>
        <v>0</v>
      </c>
      <c r="E6141" s="78">
        <f>'Balance N-1'!M6144</f>
        <v>0</v>
      </c>
      <c r="F6141" s="78">
        <f>'Balance N-1'!N6144</f>
        <v>0</v>
      </c>
      <c r="G6141" s="78">
        <f>'Balance N-1'!O6144</f>
        <v>0</v>
      </c>
      <c r="H6141" s="78">
        <f>'Balance N-1'!P6144</f>
        <v>0</v>
      </c>
      <c r="I6141" s="79">
        <f t="shared" si="95"/>
        <v>0</v>
      </c>
    </row>
    <row r="6142" spans="1:9" ht="15.6">
      <c r="A6142" s="85">
        <f>'Balance N-1'!I6145</f>
        <v>0</v>
      </c>
      <c r="B6142" s="75">
        <f>'Balance N-1'!J6145</f>
        <v>0</v>
      </c>
      <c r="C6142" s="78">
        <f>'Balance N-1'!K6145</f>
        <v>0</v>
      </c>
      <c r="D6142" s="78">
        <f>'Balance N-1'!L6145</f>
        <v>0</v>
      </c>
      <c r="E6142" s="78">
        <f>'Balance N-1'!M6145</f>
        <v>0</v>
      </c>
      <c r="F6142" s="78">
        <f>'Balance N-1'!N6145</f>
        <v>0</v>
      </c>
      <c r="G6142" s="78">
        <f>'Balance N-1'!O6145</f>
        <v>0</v>
      </c>
      <c r="H6142" s="78">
        <f>'Balance N-1'!P6145</f>
        <v>0</v>
      </c>
      <c r="I6142" s="79">
        <f t="shared" si="95"/>
        <v>0</v>
      </c>
    </row>
    <row r="6143" spans="1:9" ht="15.6">
      <c r="A6143" s="85">
        <f>'Balance N-1'!I6146</f>
        <v>0</v>
      </c>
      <c r="B6143" s="75">
        <f>'Balance N-1'!J6146</f>
        <v>0</v>
      </c>
      <c r="C6143" s="78">
        <f>'Balance N-1'!K6146</f>
        <v>0</v>
      </c>
      <c r="D6143" s="78">
        <f>'Balance N-1'!L6146</f>
        <v>0</v>
      </c>
      <c r="E6143" s="78">
        <f>'Balance N-1'!M6146</f>
        <v>0</v>
      </c>
      <c r="F6143" s="78">
        <f>'Balance N-1'!N6146</f>
        <v>0</v>
      </c>
      <c r="G6143" s="78">
        <f>'Balance N-1'!O6146</f>
        <v>0</v>
      </c>
      <c r="H6143" s="78">
        <f>'Balance N-1'!P6146</f>
        <v>0</v>
      </c>
      <c r="I6143" s="79">
        <f t="shared" si="95"/>
        <v>0</v>
      </c>
    </row>
    <row r="6144" spans="1:9" ht="15.6">
      <c r="A6144" s="85">
        <f>'Balance N-1'!I6147</f>
        <v>0</v>
      </c>
      <c r="B6144" s="75">
        <f>'Balance N-1'!J6147</f>
        <v>0</v>
      </c>
      <c r="C6144" s="78">
        <f>'Balance N-1'!K6147</f>
        <v>0</v>
      </c>
      <c r="D6144" s="78">
        <f>'Balance N-1'!L6147</f>
        <v>0</v>
      </c>
      <c r="E6144" s="78">
        <f>'Balance N-1'!M6147</f>
        <v>0</v>
      </c>
      <c r="F6144" s="78">
        <f>'Balance N-1'!N6147</f>
        <v>0</v>
      </c>
      <c r="G6144" s="78">
        <f>'Balance N-1'!O6147</f>
        <v>0</v>
      </c>
      <c r="H6144" s="78">
        <f>'Balance N-1'!P6147</f>
        <v>0</v>
      </c>
      <c r="I6144" s="79">
        <f t="shared" si="95"/>
        <v>0</v>
      </c>
    </row>
    <row r="6145" spans="1:9" ht="15.6">
      <c r="A6145" s="85">
        <f>'Balance N-1'!I6148</f>
        <v>0</v>
      </c>
      <c r="B6145" s="75">
        <f>'Balance N-1'!J6148</f>
        <v>0</v>
      </c>
      <c r="C6145" s="78">
        <f>'Balance N-1'!K6148</f>
        <v>0</v>
      </c>
      <c r="D6145" s="78">
        <f>'Balance N-1'!L6148</f>
        <v>0</v>
      </c>
      <c r="E6145" s="78">
        <f>'Balance N-1'!M6148</f>
        <v>0</v>
      </c>
      <c r="F6145" s="78">
        <f>'Balance N-1'!N6148</f>
        <v>0</v>
      </c>
      <c r="G6145" s="78">
        <f>'Balance N-1'!O6148</f>
        <v>0</v>
      </c>
      <c r="H6145" s="78">
        <f>'Balance N-1'!P6148</f>
        <v>0</v>
      </c>
      <c r="I6145" s="79">
        <f t="shared" si="95"/>
        <v>0</v>
      </c>
    </row>
    <row r="6146" spans="1:9" ht="15.6">
      <c r="A6146" s="85">
        <f>'Balance N-1'!I6149</f>
        <v>0</v>
      </c>
      <c r="B6146" s="75">
        <f>'Balance N-1'!J6149</f>
        <v>0</v>
      </c>
      <c r="C6146" s="78">
        <f>'Balance N-1'!K6149</f>
        <v>0</v>
      </c>
      <c r="D6146" s="78">
        <f>'Balance N-1'!L6149</f>
        <v>0</v>
      </c>
      <c r="E6146" s="78">
        <f>'Balance N-1'!M6149</f>
        <v>0</v>
      </c>
      <c r="F6146" s="78">
        <f>'Balance N-1'!N6149</f>
        <v>0</v>
      </c>
      <c r="G6146" s="78">
        <f>'Balance N-1'!O6149</f>
        <v>0</v>
      </c>
      <c r="H6146" s="78">
        <f>'Balance N-1'!P6149</f>
        <v>0</v>
      </c>
      <c r="I6146" s="79">
        <f t="shared" si="95"/>
        <v>0</v>
      </c>
    </row>
    <row r="6147" spans="1:9" ht="15.6">
      <c r="A6147" s="85">
        <f>'Balance N-1'!I6150</f>
        <v>0</v>
      </c>
      <c r="B6147" s="75">
        <f>'Balance N-1'!J6150</f>
        <v>0</v>
      </c>
      <c r="C6147" s="78">
        <f>'Balance N-1'!K6150</f>
        <v>0</v>
      </c>
      <c r="D6147" s="78">
        <f>'Balance N-1'!L6150</f>
        <v>0</v>
      </c>
      <c r="E6147" s="78">
        <f>'Balance N-1'!M6150</f>
        <v>0</v>
      </c>
      <c r="F6147" s="78">
        <f>'Balance N-1'!N6150</f>
        <v>0</v>
      </c>
      <c r="G6147" s="78">
        <f>'Balance N-1'!O6150</f>
        <v>0</v>
      </c>
      <c r="H6147" s="78">
        <f>'Balance N-1'!P6150</f>
        <v>0</v>
      </c>
      <c r="I6147" s="79">
        <f t="shared" ref="I6147:I6210" si="96">(C6147-D6147)+(E6147-F6147)-(G6147-H6147)</f>
        <v>0</v>
      </c>
    </row>
    <row r="6148" spans="1:9" ht="15.6">
      <c r="A6148" s="85">
        <f>'Balance N-1'!I6151</f>
        <v>0</v>
      </c>
      <c r="B6148" s="75">
        <f>'Balance N-1'!J6151</f>
        <v>0</v>
      </c>
      <c r="C6148" s="78">
        <f>'Balance N-1'!K6151</f>
        <v>0</v>
      </c>
      <c r="D6148" s="78">
        <f>'Balance N-1'!L6151</f>
        <v>0</v>
      </c>
      <c r="E6148" s="78">
        <f>'Balance N-1'!M6151</f>
        <v>0</v>
      </c>
      <c r="F6148" s="78">
        <f>'Balance N-1'!N6151</f>
        <v>0</v>
      </c>
      <c r="G6148" s="78">
        <f>'Balance N-1'!O6151</f>
        <v>0</v>
      </c>
      <c r="H6148" s="78">
        <f>'Balance N-1'!P6151</f>
        <v>0</v>
      </c>
      <c r="I6148" s="79">
        <f t="shared" si="96"/>
        <v>0</v>
      </c>
    </row>
    <row r="6149" spans="1:9" ht="15.6">
      <c r="A6149" s="85">
        <f>'Balance N-1'!I6152</f>
        <v>0</v>
      </c>
      <c r="B6149" s="75">
        <f>'Balance N-1'!J6152</f>
        <v>0</v>
      </c>
      <c r="C6149" s="78">
        <f>'Balance N-1'!K6152</f>
        <v>0</v>
      </c>
      <c r="D6149" s="78">
        <f>'Balance N-1'!L6152</f>
        <v>0</v>
      </c>
      <c r="E6149" s="78">
        <f>'Balance N-1'!M6152</f>
        <v>0</v>
      </c>
      <c r="F6149" s="78">
        <f>'Balance N-1'!N6152</f>
        <v>0</v>
      </c>
      <c r="G6149" s="78">
        <f>'Balance N-1'!O6152</f>
        <v>0</v>
      </c>
      <c r="H6149" s="78">
        <f>'Balance N-1'!P6152</f>
        <v>0</v>
      </c>
      <c r="I6149" s="79">
        <f t="shared" si="96"/>
        <v>0</v>
      </c>
    </row>
    <row r="6150" spans="1:9" ht="15.6">
      <c r="A6150" s="85">
        <f>'Balance N-1'!I6153</f>
        <v>0</v>
      </c>
      <c r="B6150" s="75">
        <f>'Balance N-1'!J6153</f>
        <v>0</v>
      </c>
      <c r="C6150" s="78">
        <f>'Balance N-1'!K6153</f>
        <v>0</v>
      </c>
      <c r="D6150" s="78">
        <f>'Balance N-1'!L6153</f>
        <v>0</v>
      </c>
      <c r="E6150" s="78">
        <f>'Balance N-1'!M6153</f>
        <v>0</v>
      </c>
      <c r="F6150" s="78">
        <f>'Balance N-1'!N6153</f>
        <v>0</v>
      </c>
      <c r="G6150" s="78">
        <f>'Balance N-1'!O6153</f>
        <v>0</v>
      </c>
      <c r="H6150" s="78">
        <f>'Balance N-1'!P6153</f>
        <v>0</v>
      </c>
      <c r="I6150" s="79">
        <f t="shared" si="96"/>
        <v>0</v>
      </c>
    </row>
    <row r="6151" spans="1:9" ht="15.6">
      <c r="A6151" s="85">
        <f>'Balance N-1'!I6154</f>
        <v>0</v>
      </c>
      <c r="B6151" s="75">
        <f>'Balance N-1'!J6154</f>
        <v>0</v>
      </c>
      <c r="C6151" s="78">
        <f>'Balance N-1'!K6154</f>
        <v>0</v>
      </c>
      <c r="D6151" s="78">
        <f>'Balance N-1'!L6154</f>
        <v>0</v>
      </c>
      <c r="E6151" s="78">
        <f>'Balance N-1'!M6154</f>
        <v>0</v>
      </c>
      <c r="F6151" s="78">
        <f>'Balance N-1'!N6154</f>
        <v>0</v>
      </c>
      <c r="G6151" s="78">
        <f>'Balance N-1'!O6154</f>
        <v>0</v>
      </c>
      <c r="H6151" s="78">
        <f>'Balance N-1'!P6154</f>
        <v>0</v>
      </c>
      <c r="I6151" s="79">
        <f t="shared" si="96"/>
        <v>0</v>
      </c>
    </row>
    <row r="6152" spans="1:9" ht="15.6">
      <c r="A6152" s="85">
        <f>'Balance N-1'!I6155</f>
        <v>0</v>
      </c>
      <c r="B6152" s="75">
        <f>'Balance N-1'!J6155</f>
        <v>0</v>
      </c>
      <c r="C6152" s="78">
        <f>'Balance N-1'!K6155</f>
        <v>0</v>
      </c>
      <c r="D6152" s="78">
        <f>'Balance N-1'!L6155</f>
        <v>0</v>
      </c>
      <c r="E6152" s="78">
        <f>'Balance N-1'!M6155</f>
        <v>0</v>
      </c>
      <c r="F6152" s="78">
        <f>'Balance N-1'!N6155</f>
        <v>0</v>
      </c>
      <c r="G6152" s="78">
        <f>'Balance N-1'!O6155</f>
        <v>0</v>
      </c>
      <c r="H6152" s="78">
        <f>'Balance N-1'!P6155</f>
        <v>0</v>
      </c>
      <c r="I6152" s="79">
        <f t="shared" si="96"/>
        <v>0</v>
      </c>
    </row>
    <row r="6153" spans="1:9" ht="15.6">
      <c r="A6153" s="85">
        <f>'Balance N-1'!I6156</f>
        <v>0</v>
      </c>
      <c r="B6153" s="75">
        <f>'Balance N-1'!J6156</f>
        <v>0</v>
      </c>
      <c r="C6153" s="78">
        <f>'Balance N-1'!K6156</f>
        <v>0</v>
      </c>
      <c r="D6153" s="78">
        <f>'Balance N-1'!L6156</f>
        <v>0</v>
      </c>
      <c r="E6153" s="78">
        <f>'Balance N-1'!M6156</f>
        <v>0</v>
      </c>
      <c r="F6153" s="78">
        <f>'Balance N-1'!N6156</f>
        <v>0</v>
      </c>
      <c r="G6153" s="78">
        <f>'Balance N-1'!O6156</f>
        <v>0</v>
      </c>
      <c r="H6153" s="78">
        <f>'Balance N-1'!P6156</f>
        <v>0</v>
      </c>
      <c r="I6153" s="79">
        <f t="shared" si="96"/>
        <v>0</v>
      </c>
    </row>
    <row r="6154" spans="1:9" ht="15.6">
      <c r="A6154" s="85">
        <f>'Balance N-1'!I6157</f>
        <v>0</v>
      </c>
      <c r="B6154" s="75">
        <f>'Balance N-1'!J6157</f>
        <v>0</v>
      </c>
      <c r="C6154" s="78">
        <f>'Balance N-1'!K6157</f>
        <v>0</v>
      </c>
      <c r="D6154" s="78">
        <f>'Balance N-1'!L6157</f>
        <v>0</v>
      </c>
      <c r="E6154" s="78">
        <f>'Balance N-1'!M6157</f>
        <v>0</v>
      </c>
      <c r="F6154" s="78">
        <f>'Balance N-1'!N6157</f>
        <v>0</v>
      </c>
      <c r="G6154" s="78">
        <f>'Balance N-1'!O6157</f>
        <v>0</v>
      </c>
      <c r="H6154" s="78">
        <f>'Balance N-1'!P6157</f>
        <v>0</v>
      </c>
      <c r="I6154" s="79">
        <f t="shared" si="96"/>
        <v>0</v>
      </c>
    </row>
    <row r="6155" spans="1:9" ht="15.6">
      <c r="A6155" s="85">
        <f>'Balance N-1'!I6158</f>
        <v>0</v>
      </c>
      <c r="B6155" s="75">
        <f>'Balance N-1'!J6158</f>
        <v>0</v>
      </c>
      <c r="C6155" s="78">
        <f>'Balance N-1'!K6158</f>
        <v>0</v>
      </c>
      <c r="D6155" s="78">
        <f>'Balance N-1'!L6158</f>
        <v>0</v>
      </c>
      <c r="E6155" s="78">
        <f>'Balance N-1'!M6158</f>
        <v>0</v>
      </c>
      <c r="F6155" s="78">
        <f>'Balance N-1'!N6158</f>
        <v>0</v>
      </c>
      <c r="G6155" s="78">
        <f>'Balance N-1'!O6158</f>
        <v>0</v>
      </c>
      <c r="H6155" s="78">
        <f>'Balance N-1'!P6158</f>
        <v>0</v>
      </c>
      <c r="I6155" s="79">
        <f t="shared" si="96"/>
        <v>0</v>
      </c>
    </row>
    <row r="6156" spans="1:9" ht="15.6">
      <c r="A6156" s="85">
        <f>'Balance N-1'!I6159</f>
        <v>0</v>
      </c>
      <c r="B6156" s="75">
        <f>'Balance N-1'!J6159</f>
        <v>0</v>
      </c>
      <c r="C6156" s="78">
        <f>'Balance N-1'!K6159</f>
        <v>0</v>
      </c>
      <c r="D6156" s="78">
        <f>'Balance N-1'!L6159</f>
        <v>0</v>
      </c>
      <c r="E6156" s="78">
        <f>'Balance N-1'!M6159</f>
        <v>0</v>
      </c>
      <c r="F6156" s="78">
        <f>'Balance N-1'!N6159</f>
        <v>0</v>
      </c>
      <c r="G6156" s="78">
        <f>'Balance N-1'!O6159</f>
        <v>0</v>
      </c>
      <c r="H6156" s="78">
        <f>'Balance N-1'!P6159</f>
        <v>0</v>
      </c>
      <c r="I6156" s="79">
        <f t="shared" si="96"/>
        <v>0</v>
      </c>
    </row>
    <row r="6157" spans="1:9" ht="15.6">
      <c r="A6157" s="85">
        <f>'Balance N-1'!I6160</f>
        <v>0</v>
      </c>
      <c r="B6157" s="75">
        <f>'Balance N-1'!J6160</f>
        <v>0</v>
      </c>
      <c r="C6157" s="78">
        <f>'Balance N-1'!K6160</f>
        <v>0</v>
      </c>
      <c r="D6157" s="78">
        <f>'Balance N-1'!L6160</f>
        <v>0</v>
      </c>
      <c r="E6157" s="78">
        <f>'Balance N-1'!M6160</f>
        <v>0</v>
      </c>
      <c r="F6157" s="78">
        <f>'Balance N-1'!N6160</f>
        <v>0</v>
      </c>
      <c r="G6157" s="78">
        <f>'Balance N-1'!O6160</f>
        <v>0</v>
      </c>
      <c r="H6157" s="78">
        <f>'Balance N-1'!P6160</f>
        <v>0</v>
      </c>
      <c r="I6157" s="79">
        <f t="shared" si="96"/>
        <v>0</v>
      </c>
    </row>
    <row r="6158" spans="1:9" ht="15.6">
      <c r="A6158" s="85">
        <f>'Balance N-1'!I6161</f>
        <v>0</v>
      </c>
      <c r="B6158" s="75">
        <f>'Balance N-1'!J6161</f>
        <v>0</v>
      </c>
      <c r="C6158" s="78">
        <f>'Balance N-1'!K6161</f>
        <v>0</v>
      </c>
      <c r="D6158" s="78">
        <f>'Balance N-1'!L6161</f>
        <v>0</v>
      </c>
      <c r="E6158" s="78">
        <f>'Balance N-1'!M6161</f>
        <v>0</v>
      </c>
      <c r="F6158" s="78">
        <f>'Balance N-1'!N6161</f>
        <v>0</v>
      </c>
      <c r="G6158" s="78">
        <f>'Balance N-1'!O6161</f>
        <v>0</v>
      </c>
      <c r="H6158" s="78">
        <f>'Balance N-1'!P6161</f>
        <v>0</v>
      </c>
      <c r="I6158" s="79">
        <f t="shared" si="96"/>
        <v>0</v>
      </c>
    </row>
    <row r="6159" spans="1:9" ht="15.6">
      <c r="A6159" s="85">
        <f>'Balance N-1'!I6162</f>
        <v>0</v>
      </c>
      <c r="B6159" s="75">
        <f>'Balance N-1'!J6162</f>
        <v>0</v>
      </c>
      <c r="C6159" s="78">
        <f>'Balance N-1'!K6162</f>
        <v>0</v>
      </c>
      <c r="D6159" s="78">
        <f>'Balance N-1'!L6162</f>
        <v>0</v>
      </c>
      <c r="E6159" s="78">
        <f>'Balance N-1'!M6162</f>
        <v>0</v>
      </c>
      <c r="F6159" s="78">
        <f>'Balance N-1'!N6162</f>
        <v>0</v>
      </c>
      <c r="G6159" s="78">
        <f>'Balance N-1'!O6162</f>
        <v>0</v>
      </c>
      <c r="H6159" s="78">
        <f>'Balance N-1'!P6162</f>
        <v>0</v>
      </c>
      <c r="I6159" s="79">
        <f t="shared" si="96"/>
        <v>0</v>
      </c>
    </row>
    <row r="6160" spans="1:9" ht="15.6">
      <c r="A6160" s="85">
        <f>'Balance N-1'!I6163</f>
        <v>0</v>
      </c>
      <c r="B6160" s="75">
        <f>'Balance N-1'!J6163</f>
        <v>0</v>
      </c>
      <c r="C6160" s="78">
        <f>'Balance N-1'!K6163</f>
        <v>0</v>
      </c>
      <c r="D6160" s="78">
        <f>'Balance N-1'!L6163</f>
        <v>0</v>
      </c>
      <c r="E6160" s="78">
        <f>'Balance N-1'!M6163</f>
        <v>0</v>
      </c>
      <c r="F6160" s="78">
        <f>'Balance N-1'!N6163</f>
        <v>0</v>
      </c>
      <c r="G6160" s="78">
        <f>'Balance N-1'!O6163</f>
        <v>0</v>
      </c>
      <c r="H6160" s="78">
        <f>'Balance N-1'!P6163</f>
        <v>0</v>
      </c>
      <c r="I6160" s="79">
        <f t="shared" si="96"/>
        <v>0</v>
      </c>
    </row>
    <row r="6161" spans="1:9" ht="15.6">
      <c r="A6161" s="85">
        <f>'Balance N-1'!I6164</f>
        <v>0</v>
      </c>
      <c r="B6161" s="75">
        <f>'Balance N-1'!J6164</f>
        <v>0</v>
      </c>
      <c r="C6161" s="78">
        <f>'Balance N-1'!K6164</f>
        <v>0</v>
      </c>
      <c r="D6161" s="78">
        <f>'Balance N-1'!L6164</f>
        <v>0</v>
      </c>
      <c r="E6161" s="78">
        <f>'Balance N-1'!M6164</f>
        <v>0</v>
      </c>
      <c r="F6161" s="78">
        <f>'Balance N-1'!N6164</f>
        <v>0</v>
      </c>
      <c r="G6161" s="78">
        <f>'Balance N-1'!O6164</f>
        <v>0</v>
      </c>
      <c r="H6161" s="78">
        <f>'Balance N-1'!P6164</f>
        <v>0</v>
      </c>
      <c r="I6161" s="79">
        <f t="shared" si="96"/>
        <v>0</v>
      </c>
    </row>
    <row r="6162" spans="1:9" ht="15.6">
      <c r="A6162" s="85">
        <f>'Balance N-1'!I6165</f>
        <v>0</v>
      </c>
      <c r="B6162" s="75">
        <f>'Balance N-1'!J6165</f>
        <v>0</v>
      </c>
      <c r="C6162" s="78">
        <f>'Balance N-1'!K6165</f>
        <v>0</v>
      </c>
      <c r="D6162" s="78">
        <f>'Balance N-1'!L6165</f>
        <v>0</v>
      </c>
      <c r="E6162" s="78">
        <f>'Balance N-1'!M6165</f>
        <v>0</v>
      </c>
      <c r="F6162" s="78">
        <f>'Balance N-1'!N6165</f>
        <v>0</v>
      </c>
      <c r="G6162" s="78">
        <f>'Balance N-1'!O6165</f>
        <v>0</v>
      </c>
      <c r="H6162" s="78">
        <f>'Balance N-1'!P6165</f>
        <v>0</v>
      </c>
      <c r="I6162" s="79">
        <f t="shared" si="96"/>
        <v>0</v>
      </c>
    </row>
    <row r="6163" spans="1:9" ht="15.6">
      <c r="A6163" s="85">
        <f>'Balance N-1'!I6166</f>
        <v>0</v>
      </c>
      <c r="B6163" s="75">
        <f>'Balance N-1'!J6166</f>
        <v>0</v>
      </c>
      <c r="C6163" s="78">
        <f>'Balance N-1'!K6166</f>
        <v>0</v>
      </c>
      <c r="D6163" s="78">
        <f>'Balance N-1'!L6166</f>
        <v>0</v>
      </c>
      <c r="E6163" s="78">
        <f>'Balance N-1'!M6166</f>
        <v>0</v>
      </c>
      <c r="F6163" s="78">
        <f>'Balance N-1'!N6166</f>
        <v>0</v>
      </c>
      <c r="G6163" s="78">
        <f>'Balance N-1'!O6166</f>
        <v>0</v>
      </c>
      <c r="H6163" s="78">
        <f>'Balance N-1'!P6166</f>
        <v>0</v>
      </c>
      <c r="I6163" s="79">
        <f t="shared" si="96"/>
        <v>0</v>
      </c>
    </row>
    <row r="6164" spans="1:9" ht="15.6">
      <c r="A6164" s="85">
        <f>'Balance N-1'!I6167</f>
        <v>0</v>
      </c>
      <c r="B6164" s="75">
        <f>'Balance N-1'!J6167</f>
        <v>0</v>
      </c>
      <c r="C6164" s="78">
        <f>'Balance N-1'!K6167</f>
        <v>0</v>
      </c>
      <c r="D6164" s="78">
        <f>'Balance N-1'!L6167</f>
        <v>0</v>
      </c>
      <c r="E6164" s="78">
        <f>'Balance N-1'!M6167</f>
        <v>0</v>
      </c>
      <c r="F6164" s="78">
        <f>'Balance N-1'!N6167</f>
        <v>0</v>
      </c>
      <c r="G6164" s="78">
        <f>'Balance N-1'!O6167</f>
        <v>0</v>
      </c>
      <c r="H6164" s="78">
        <f>'Balance N-1'!P6167</f>
        <v>0</v>
      </c>
      <c r="I6164" s="79">
        <f t="shared" si="96"/>
        <v>0</v>
      </c>
    </row>
    <row r="6165" spans="1:9" ht="15.6">
      <c r="A6165" s="85">
        <f>'Balance N-1'!I6168</f>
        <v>0</v>
      </c>
      <c r="B6165" s="75">
        <f>'Balance N-1'!J6168</f>
        <v>0</v>
      </c>
      <c r="C6165" s="78">
        <f>'Balance N-1'!K6168</f>
        <v>0</v>
      </c>
      <c r="D6165" s="78">
        <f>'Balance N-1'!L6168</f>
        <v>0</v>
      </c>
      <c r="E6165" s="78">
        <f>'Balance N-1'!M6168</f>
        <v>0</v>
      </c>
      <c r="F6165" s="78">
        <f>'Balance N-1'!N6168</f>
        <v>0</v>
      </c>
      <c r="G6165" s="78">
        <f>'Balance N-1'!O6168</f>
        <v>0</v>
      </c>
      <c r="H6165" s="78">
        <f>'Balance N-1'!P6168</f>
        <v>0</v>
      </c>
      <c r="I6165" s="79">
        <f t="shared" si="96"/>
        <v>0</v>
      </c>
    </row>
    <row r="6166" spans="1:9" ht="15.6">
      <c r="A6166" s="85">
        <f>'Balance N-1'!I6169</f>
        <v>0</v>
      </c>
      <c r="B6166" s="75">
        <f>'Balance N-1'!J6169</f>
        <v>0</v>
      </c>
      <c r="C6166" s="78">
        <f>'Balance N-1'!K6169</f>
        <v>0</v>
      </c>
      <c r="D6166" s="78">
        <f>'Balance N-1'!L6169</f>
        <v>0</v>
      </c>
      <c r="E6166" s="78">
        <f>'Balance N-1'!M6169</f>
        <v>0</v>
      </c>
      <c r="F6166" s="78">
        <f>'Balance N-1'!N6169</f>
        <v>0</v>
      </c>
      <c r="G6166" s="78">
        <f>'Balance N-1'!O6169</f>
        <v>0</v>
      </c>
      <c r="H6166" s="78">
        <f>'Balance N-1'!P6169</f>
        <v>0</v>
      </c>
      <c r="I6166" s="79">
        <f t="shared" si="96"/>
        <v>0</v>
      </c>
    </row>
    <row r="6167" spans="1:9" ht="15.6">
      <c r="A6167" s="85">
        <f>'Balance N-1'!I6170</f>
        <v>0</v>
      </c>
      <c r="B6167" s="75">
        <f>'Balance N-1'!J6170</f>
        <v>0</v>
      </c>
      <c r="C6167" s="78">
        <f>'Balance N-1'!K6170</f>
        <v>0</v>
      </c>
      <c r="D6167" s="78">
        <f>'Balance N-1'!L6170</f>
        <v>0</v>
      </c>
      <c r="E6167" s="78">
        <f>'Balance N-1'!M6170</f>
        <v>0</v>
      </c>
      <c r="F6167" s="78">
        <f>'Balance N-1'!N6170</f>
        <v>0</v>
      </c>
      <c r="G6167" s="78">
        <f>'Balance N-1'!O6170</f>
        <v>0</v>
      </c>
      <c r="H6167" s="78">
        <f>'Balance N-1'!P6170</f>
        <v>0</v>
      </c>
      <c r="I6167" s="79">
        <f t="shared" si="96"/>
        <v>0</v>
      </c>
    </row>
    <row r="6168" spans="1:9" ht="15.6">
      <c r="A6168" s="85">
        <f>'Balance N-1'!I6171</f>
        <v>0</v>
      </c>
      <c r="B6168" s="75">
        <f>'Balance N-1'!J6171</f>
        <v>0</v>
      </c>
      <c r="C6168" s="78">
        <f>'Balance N-1'!K6171</f>
        <v>0</v>
      </c>
      <c r="D6168" s="78">
        <f>'Balance N-1'!L6171</f>
        <v>0</v>
      </c>
      <c r="E6168" s="78">
        <f>'Balance N-1'!M6171</f>
        <v>0</v>
      </c>
      <c r="F6168" s="78">
        <f>'Balance N-1'!N6171</f>
        <v>0</v>
      </c>
      <c r="G6168" s="78">
        <f>'Balance N-1'!O6171</f>
        <v>0</v>
      </c>
      <c r="H6168" s="78">
        <f>'Balance N-1'!P6171</f>
        <v>0</v>
      </c>
      <c r="I6168" s="79">
        <f t="shared" si="96"/>
        <v>0</v>
      </c>
    </row>
    <row r="6169" spans="1:9" ht="15.6">
      <c r="A6169" s="85">
        <f>'Balance N-1'!I6172</f>
        <v>0</v>
      </c>
      <c r="B6169" s="75">
        <f>'Balance N-1'!J6172</f>
        <v>0</v>
      </c>
      <c r="C6169" s="78">
        <f>'Balance N-1'!K6172</f>
        <v>0</v>
      </c>
      <c r="D6169" s="78">
        <f>'Balance N-1'!L6172</f>
        <v>0</v>
      </c>
      <c r="E6169" s="78">
        <f>'Balance N-1'!M6172</f>
        <v>0</v>
      </c>
      <c r="F6169" s="78">
        <f>'Balance N-1'!N6172</f>
        <v>0</v>
      </c>
      <c r="G6169" s="78">
        <f>'Balance N-1'!O6172</f>
        <v>0</v>
      </c>
      <c r="H6169" s="78">
        <f>'Balance N-1'!P6172</f>
        <v>0</v>
      </c>
      <c r="I6169" s="79">
        <f t="shared" si="96"/>
        <v>0</v>
      </c>
    </row>
    <row r="6170" spans="1:9" ht="15.6">
      <c r="A6170" s="85">
        <f>'Balance N-1'!I6173</f>
        <v>0</v>
      </c>
      <c r="B6170" s="75">
        <f>'Balance N-1'!J6173</f>
        <v>0</v>
      </c>
      <c r="C6170" s="78">
        <f>'Balance N-1'!K6173</f>
        <v>0</v>
      </c>
      <c r="D6170" s="78">
        <f>'Balance N-1'!L6173</f>
        <v>0</v>
      </c>
      <c r="E6170" s="78">
        <f>'Balance N-1'!M6173</f>
        <v>0</v>
      </c>
      <c r="F6170" s="78">
        <f>'Balance N-1'!N6173</f>
        <v>0</v>
      </c>
      <c r="G6170" s="78">
        <f>'Balance N-1'!O6173</f>
        <v>0</v>
      </c>
      <c r="H6170" s="78">
        <f>'Balance N-1'!P6173</f>
        <v>0</v>
      </c>
      <c r="I6170" s="79">
        <f t="shared" si="96"/>
        <v>0</v>
      </c>
    </row>
    <row r="6171" spans="1:9" ht="15.6">
      <c r="A6171" s="85">
        <f>'Balance N-1'!I6174</f>
        <v>0</v>
      </c>
      <c r="B6171" s="75">
        <f>'Balance N-1'!J6174</f>
        <v>0</v>
      </c>
      <c r="C6171" s="78">
        <f>'Balance N-1'!K6174</f>
        <v>0</v>
      </c>
      <c r="D6171" s="78">
        <f>'Balance N-1'!L6174</f>
        <v>0</v>
      </c>
      <c r="E6171" s="78">
        <f>'Balance N-1'!M6174</f>
        <v>0</v>
      </c>
      <c r="F6171" s="78">
        <f>'Balance N-1'!N6174</f>
        <v>0</v>
      </c>
      <c r="G6171" s="78">
        <f>'Balance N-1'!O6174</f>
        <v>0</v>
      </c>
      <c r="H6171" s="78">
        <f>'Balance N-1'!P6174</f>
        <v>0</v>
      </c>
      <c r="I6171" s="79">
        <f t="shared" si="96"/>
        <v>0</v>
      </c>
    </row>
    <row r="6172" spans="1:9" ht="15.6">
      <c r="A6172" s="85">
        <f>'Balance N-1'!I6175</f>
        <v>0</v>
      </c>
      <c r="B6172" s="75">
        <f>'Balance N-1'!J6175</f>
        <v>0</v>
      </c>
      <c r="C6172" s="78">
        <f>'Balance N-1'!K6175</f>
        <v>0</v>
      </c>
      <c r="D6172" s="78">
        <f>'Balance N-1'!L6175</f>
        <v>0</v>
      </c>
      <c r="E6172" s="78">
        <f>'Balance N-1'!M6175</f>
        <v>0</v>
      </c>
      <c r="F6172" s="78">
        <f>'Balance N-1'!N6175</f>
        <v>0</v>
      </c>
      <c r="G6172" s="78">
        <f>'Balance N-1'!O6175</f>
        <v>0</v>
      </c>
      <c r="H6172" s="78">
        <f>'Balance N-1'!P6175</f>
        <v>0</v>
      </c>
      <c r="I6172" s="79">
        <f t="shared" si="96"/>
        <v>0</v>
      </c>
    </row>
    <row r="6173" spans="1:9" ht="15.6">
      <c r="A6173" s="85">
        <f>'Balance N-1'!I6176</f>
        <v>0</v>
      </c>
      <c r="B6173" s="75">
        <f>'Balance N-1'!J6176</f>
        <v>0</v>
      </c>
      <c r="C6173" s="78">
        <f>'Balance N-1'!K6176</f>
        <v>0</v>
      </c>
      <c r="D6173" s="78">
        <f>'Balance N-1'!L6176</f>
        <v>0</v>
      </c>
      <c r="E6173" s="78">
        <f>'Balance N-1'!M6176</f>
        <v>0</v>
      </c>
      <c r="F6173" s="78">
        <f>'Balance N-1'!N6176</f>
        <v>0</v>
      </c>
      <c r="G6173" s="78">
        <f>'Balance N-1'!O6176</f>
        <v>0</v>
      </c>
      <c r="H6173" s="78">
        <f>'Balance N-1'!P6176</f>
        <v>0</v>
      </c>
      <c r="I6173" s="79">
        <f t="shared" si="96"/>
        <v>0</v>
      </c>
    </row>
    <row r="6174" spans="1:9" ht="15.6">
      <c r="A6174" s="85">
        <f>'Balance N-1'!I6177</f>
        <v>0</v>
      </c>
      <c r="B6174" s="75">
        <f>'Balance N-1'!J6177</f>
        <v>0</v>
      </c>
      <c r="C6174" s="78">
        <f>'Balance N-1'!K6177</f>
        <v>0</v>
      </c>
      <c r="D6174" s="78">
        <f>'Balance N-1'!L6177</f>
        <v>0</v>
      </c>
      <c r="E6174" s="78">
        <f>'Balance N-1'!M6177</f>
        <v>0</v>
      </c>
      <c r="F6174" s="78">
        <f>'Balance N-1'!N6177</f>
        <v>0</v>
      </c>
      <c r="G6174" s="78">
        <f>'Balance N-1'!O6177</f>
        <v>0</v>
      </c>
      <c r="H6174" s="78">
        <f>'Balance N-1'!P6177</f>
        <v>0</v>
      </c>
      <c r="I6174" s="79">
        <f t="shared" si="96"/>
        <v>0</v>
      </c>
    </row>
    <row r="6175" spans="1:9" ht="15.6">
      <c r="A6175" s="85">
        <f>'Balance N-1'!I6178</f>
        <v>0</v>
      </c>
      <c r="B6175" s="75">
        <f>'Balance N-1'!J6178</f>
        <v>0</v>
      </c>
      <c r="C6175" s="78">
        <f>'Balance N-1'!K6178</f>
        <v>0</v>
      </c>
      <c r="D6175" s="78">
        <f>'Balance N-1'!L6178</f>
        <v>0</v>
      </c>
      <c r="E6175" s="78">
        <f>'Balance N-1'!M6178</f>
        <v>0</v>
      </c>
      <c r="F6175" s="78">
        <f>'Balance N-1'!N6178</f>
        <v>0</v>
      </c>
      <c r="G6175" s="78">
        <f>'Balance N-1'!O6178</f>
        <v>0</v>
      </c>
      <c r="H6175" s="78">
        <f>'Balance N-1'!P6178</f>
        <v>0</v>
      </c>
      <c r="I6175" s="79">
        <f t="shared" si="96"/>
        <v>0</v>
      </c>
    </row>
    <row r="6176" spans="1:9" ht="15.6">
      <c r="A6176" s="85">
        <f>'Balance N-1'!I6179</f>
        <v>0</v>
      </c>
      <c r="B6176" s="75">
        <f>'Balance N-1'!J6179</f>
        <v>0</v>
      </c>
      <c r="C6176" s="78">
        <f>'Balance N-1'!K6179</f>
        <v>0</v>
      </c>
      <c r="D6176" s="78">
        <f>'Balance N-1'!L6179</f>
        <v>0</v>
      </c>
      <c r="E6176" s="78">
        <f>'Balance N-1'!M6179</f>
        <v>0</v>
      </c>
      <c r="F6176" s="78">
        <f>'Balance N-1'!N6179</f>
        <v>0</v>
      </c>
      <c r="G6176" s="78">
        <f>'Balance N-1'!O6179</f>
        <v>0</v>
      </c>
      <c r="H6176" s="78">
        <f>'Balance N-1'!P6179</f>
        <v>0</v>
      </c>
      <c r="I6176" s="79">
        <f t="shared" si="96"/>
        <v>0</v>
      </c>
    </row>
    <row r="6177" spans="1:9" ht="15.6">
      <c r="A6177" s="85">
        <f>'Balance N-1'!I6180</f>
        <v>0</v>
      </c>
      <c r="B6177" s="75">
        <f>'Balance N-1'!J6180</f>
        <v>0</v>
      </c>
      <c r="C6177" s="78">
        <f>'Balance N-1'!K6180</f>
        <v>0</v>
      </c>
      <c r="D6177" s="78">
        <f>'Balance N-1'!L6180</f>
        <v>0</v>
      </c>
      <c r="E6177" s="78">
        <f>'Balance N-1'!M6180</f>
        <v>0</v>
      </c>
      <c r="F6177" s="78">
        <f>'Balance N-1'!N6180</f>
        <v>0</v>
      </c>
      <c r="G6177" s="78">
        <f>'Balance N-1'!O6180</f>
        <v>0</v>
      </c>
      <c r="H6177" s="78">
        <f>'Balance N-1'!P6180</f>
        <v>0</v>
      </c>
      <c r="I6177" s="79">
        <f t="shared" si="96"/>
        <v>0</v>
      </c>
    </row>
    <row r="6178" spans="1:9" ht="15.6">
      <c r="A6178" s="85">
        <f>'Balance N-1'!I6181</f>
        <v>0</v>
      </c>
      <c r="B6178" s="75">
        <f>'Balance N-1'!J6181</f>
        <v>0</v>
      </c>
      <c r="C6178" s="78">
        <f>'Balance N-1'!K6181</f>
        <v>0</v>
      </c>
      <c r="D6178" s="78">
        <f>'Balance N-1'!L6181</f>
        <v>0</v>
      </c>
      <c r="E6178" s="78">
        <f>'Balance N-1'!M6181</f>
        <v>0</v>
      </c>
      <c r="F6178" s="78">
        <f>'Balance N-1'!N6181</f>
        <v>0</v>
      </c>
      <c r="G6178" s="78">
        <f>'Balance N-1'!O6181</f>
        <v>0</v>
      </c>
      <c r="H6178" s="78">
        <f>'Balance N-1'!P6181</f>
        <v>0</v>
      </c>
      <c r="I6178" s="79">
        <f t="shared" si="96"/>
        <v>0</v>
      </c>
    </row>
    <row r="6179" spans="1:9" ht="15.6">
      <c r="A6179" s="85">
        <f>'Balance N-1'!I6182</f>
        <v>0</v>
      </c>
      <c r="B6179" s="75">
        <f>'Balance N-1'!J6182</f>
        <v>0</v>
      </c>
      <c r="C6179" s="78">
        <f>'Balance N-1'!K6182</f>
        <v>0</v>
      </c>
      <c r="D6179" s="78">
        <f>'Balance N-1'!L6182</f>
        <v>0</v>
      </c>
      <c r="E6179" s="78">
        <f>'Balance N-1'!M6182</f>
        <v>0</v>
      </c>
      <c r="F6179" s="78">
        <f>'Balance N-1'!N6182</f>
        <v>0</v>
      </c>
      <c r="G6179" s="78">
        <f>'Balance N-1'!O6182</f>
        <v>0</v>
      </c>
      <c r="H6179" s="78">
        <f>'Balance N-1'!P6182</f>
        <v>0</v>
      </c>
      <c r="I6179" s="79">
        <f t="shared" si="96"/>
        <v>0</v>
      </c>
    </row>
    <row r="6180" spans="1:9" ht="15.6">
      <c r="A6180" s="85">
        <f>'Balance N-1'!I6183</f>
        <v>0</v>
      </c>
      <c r="B6180" s="75">
        <f>'Balance N-1'!J6183</f>
        <v>0</v>
      </c>
      <c r="C6180" s="78">
        <f>'Balance N-1'!K6183</f>
        <v>0</v>
      </c>
      <c r="D6180" s="78">
        <f>'Balance N-1'!L6183</f>
        <v>0</v>
      </c>
      <c r="E6180" s="78">
        <f>'Balance N-1'!M6183</f>
        <v>0</v>
      </c>
      <c r="F6180" s="78">
        <f>'Balance N-1'!N6183</f>
        <v>0</v>
      </c>
      <c r="G6180" s="78">
        <f>'Balance N-1'!O6183</f>
        <v>0</v>
      </c>
      <c r="H6180" s="78">
        <f>'Balance N-1'!P6183</f>
        <v>0</v>
      </c>
      <c r="I6180" s="79">
        <f t="shared" si="96"/>
        <v>0</v>
      </c>
    </row>
    <row r="6181" spans="1:9" ht="15.6">
      <c r="A6181" s="85">
        <f>'Balance N-1'!I6184</f>
        <v>0</v>
      </c>
      <c r="B6181" s="75">
        <f>'Balance N-1'!J6184</f>
        <v>0</v>
      </c>
      <c r="C6181" s="78">
        <f>'Balance N-1'!K6184</f>
        <v>0</v>
      </c>
      <c r="D6181" s="78">
        <f>'Balance N-1'!L6184</f>
        <v>0</v>
      </c>
      <c r="E6181" s="78">
        <f>'Balance N-1'!M6184</f>
        <v>0</v>
      </c>
      <c r="F6181" s="78">
        <f>'Balance N-1'!N6184</f>
        <v>0</v>
      </c>
      <c r="G6181" s="78">
        <f>'Balance N-1'!O6184</f>
        <v>0</v>
      </c>
      <c r="H6181" s="78">
        <f>'Balance N-1'!P6184</f>
        <v>0</v>
      </c>
      <c r="I6181" s="79">
        <f t="shared" si="96"/>
        <v>0</v>
      </c>
    </row>
    <row r="6182" spans="1:9" ht="15.6">
      <c r="A6182" s="85">
        <f>'Balance N-1'!I6185</f>
        <v>0</v>
      </c>
      <c r="B6182" s="75">
        <f>'Balance N-1'!J6185</f>
        <v>0</v>
      </c>
      <c r="C6182" s="78">
        <f>'Balance N-1'!K6185</f>
        <v>0</v>
      </c>
      <c r="D6182" s="78">
        <f>'Balance N-1'!L6185</f>
        <v>0</v>
      </c>
      <c r="E6182" s="78">
        <f>'Balance N-1'!M6185</f>
        <v>0</v>
      </c>
      <c r="F6182" s="78">
        <f>'Balance N-1'!N6185</f>
        <v>0</v>
      </c>
      <c r="G6182" s="78">
        <f>'Balance N-1'!O6185</f>
        <v>0</v>
      </c>
      <c r="H6182" s="78">
        <f>'Balance N-1'!P6185</f>
        <v>0</v>
      </c>
      <c r="I6182" s="79">
        <f t="shared" si="96"/>
        <v>0</v>
      </c>
    </row>
    <row r="6183" spans="1:9" ht="15.6">
      <c r="A6183" s="85">
        <f>'Balance N-1'!I6186</f>
        <v>0</v>
      </c>
      <c r="B6183" s="75">
        <f>'Balance N-1'!J6186</f>
        <v>0</v>
      </c>
      <c r="C6183" s="78">
        <f>'Balance N-1'!K6186</f>
        <v>0</v>
      </c>
      <c r="D6183" s="78">
        <f>'Balance N-1'!L6186</f>
        <v>0</v>
      </c>
      <c r="E6183" s="78">
        <f>'Balance N-1'!M6186</f>
        <v>0</v>
      </c>
      <c r="F6183" s="78">
        <f>'Balance N-1'!N6186</f>
        <v>0</v>
      </c>
      <c r="G6183" s="78">
        <f>'Balance N-1'!O6186</f>
        <v>0</v>
      </c>
      <c r="H6183" s="78">
        <f>'Balance N-1'!P6186</f>
        <v>0</v>
      </c>
      <c r="I6183" s="79">
        <f t="shared" si="96"/>
        <v>0</v>
      </c>
    </row>
    <row r="6184" spans="1:9" ht="15.6">
      <c r="A6184" s="85">
        <f>'Balance N-1'!I6187</f>
        <v>0</v>
      </c>
      <c r="B6184" s="75">
        <f>'Balance N-1'!J6187</f>
        <v>0</v>
      </c>
      <c r="C6184" s="78">
        <f>'Balance N-1'!K6187</f>
        <v>0</v>
      </c>
      <c r="D6184" s="78">
        <f>'Balance N-1'!L6187</f>
        <v>0</v>
      </c>
      <c r="E6184" s="78">
        <f>'Balance N-1'!M6187</f>
        <v>0</v>
      </c>
      <c r="F6184" s="78">
        <f>'Balance N-1'!N6187</f>
        <v>0</v>
      </c>
      <c r="G6184" s="78">
        <f>'Balance N-1'!O6187</f>
        <v>0</v>
      </c>
      <c r="H6184" s="78">
        <f>'Balance N-1'!P6187</f>
        <v>0</v>
      </c>
      <c r="I6184" s="79">
        <f t="shared" si="96"/>
        <v>0</v>
      </c>
    </row>
    <row r="6185" spans="1:9" ht="15.6">
      <c r="A6185" s="85">
        <f>'Balance N-1'!I6188</f>
        <v>0</v>
      </c>
      <c r="B6185" s="75">
        <f>'Balance N-1'!J6188</f>
        <v>0</v>
      </c>
      <c r="C6185" s="78">
        <f>'Balance N-1'!K6188</f>
        <v>0</v>
      </c>
      <c r="D6185" s="78">
        <f>'Balance N-1'!L6188</f>
        <v>0</v>
      </c>
      <c r="E6185" s="78">
        <f>'Balance N-1'!M6188</f>
        <v>0</v>
      </c>
      <c r="F6185" s="78">
        <f>'Balance N-1'!N6188</f>
        <v>0</v>
      </c>
      <c r="G6185" s="78">
        <f>'Balance N-1'!O6188</f>
        <v>0</v>
      </c>
      <c r="H6185" s="78">
        <f>'Balance N-1'!P6188</f>
        <v>0</v>
      </c>
      <c r="I6185" s="79">
        <f t="shared" si="96"/>
        <v>0</v>
      </c>
    </row>
    <row r="6186" spans="1:9" ht="15.6">
      <c r="A6186" s="85">
        <f>'Balance N-1'!I6189</f>
        <v>0</v>
      </c>
      <c r="B6186" s="75">
        <f>'Balance N-1'!J6189</f>
        <v>0</v>
      </c>
      <c r="C6186" s="78">
        <f>'Balance N-1'!K6189</f>
        <v>0</v>
      </c>
      <c r="D6186" s="78">
        <f>'Balance N-1'!L6189</f>
        <v>0</v>
      </c>
      <c r="E6186" s="78">
        <f>'Balance N-1'!M6189</f>
        <v>0</v>
      </c>
      <c r="F6186" s="78">
        <f>'Balance N-1'!N6189</f>
        <v>0</v>
      </c>
      <c r="G6186" s="78">
        <f>'Balance N-1'!O6189</f>
        <v>0</v>
      </c>
      <c r="H6186" s="78">
        <f>'Balance N-1'!P6189</f>
        <v>0</v>
      </c>
      <c r="I6186" s="79">
        <f t="shared" si="96"/>
        <v>0</v>
      </c>
    </row>
    <row r="6187" spans="1:9" ht="15.6">
      <c r="A6187" s="85">
        <f>'Balance N-1'!I6190</f>
        <v>0</v>
      </c>
      <c r="B6187" s="75">
        <f>'Balance N-1'!J6190</f>
        <v>0</v>
      </c>
      <c r="C6187" s="78">
        <f>'Balance N-1'!K6190</f>
        <v>0</v>
      </c>
      <c r="D6187" s="78">
        <f>'Balance N-1'!L6190</f>
        <v>0</v>
      </c>
      <c r="E6187" s="78">
        <f>'Balance N-1'!M6190</f>
        <v>0</v>
      </c>
      <c r="F6187" s="78">
        <f>'Balance N-1'!N6190</f>
        <v>0</v>
      </c>
      <c r="G6187" s="78">
        <f>'Balance N-1'!O6190</f>
        <v>0</v>
      </c>
      <c r="H6187" s="78">
        <f>'Balance N-1'!P6190</f>
        <v>0</v>
      </c>
      <c r="I6187" s="79">
        <f t="shared" si="96"/>
        <v>0</v>
      </c>
    </row>
    <row r="6188" spans="1:9" ht="15.6">
      <c r="A6188" s="85">
        <f>'Balance N-1'!I6191</f>
        <v>0</v>
      </c>
      <c r="B6188" s="75">
        <f>'Balance N-1'!J6191</f>
        <v>0</v>
      </c>
      <c r="C6188" s="78">
        <f>'Balance N-1'!K6191</f>
        <v>0</v>
      </c>
      <c r="D6188" s="78">
        <f>'Balance N-1'!L6191</f>
        <v>0</v>
      </c>
      <c r="E6188" s="78">
        <f>'Balance N-1'!M6191</f>
        <v>0</v>
      </c>
      <c r="F6188" s="78">
        <f>'Balance N-1'!N6191</f>
        <v>0</v>
      </c>
      <c r="G6188" s="78">
        <f>'Balance N-1'!O6191</f>
        <v>0</v>
      </c>
      <c r="H6188" s="78">
        <f>'Balance N-1'!P6191</f>
        <v>0</v>
      </c>
      <c r="I6188" s="79">
        <f t="shared" si="96"/>
        <v>0</v>
      </c>
    </row>
    <row r="6189" spans="1:9" ht="15.6">
      <c r="A6189" s="85">
        <f>'Balance N-1'!I6192</f>
        <v>0</v>
      </c>
      <c r="B6189" s="75">
        <f>'Balance N-1'!J6192</f>
        <v>0</v>
      </c>
      <c r="C6189" s="78">
        <f>'Balance N-1'!K6192</f>
        <v>0</v>
      </c>
      <c r="D6189" s="78">
        <f>'Balance N-1'!L6192</f>
        <v>0</v>
      </c>
      <c r="E6189" s="78">
        <f>'Balance N-1'!M6192</f>
        <v>0</v>
      </c>
      <c r="F6189" s="78">
        <f>'Balance N-1'!N6192</f>
        <v>0</v>
      </c>
      <c r="G6189" s="78">
        <f>'Balance N-1'!O6192</f>
        <v>0</v>
      </c>
      <c r="H6189" s="78">
        <f>'Balance N-1'!P6192</f>
        <v>0</v>
      </c>
      <c r="I6189" s="79">
        <f t="shared" si="96"/>
        <v>0</v>
      </c>
    </row>
    <row r="6190" spans="1:9" ht="15.6">
      <c r="A6190" s="85">
        <f>'Balance N-1'!I6193</f>
        <v>0</v>
      </c>
      <c r="B6190" s="75">
        <f>'Balance N-1'!J6193</f>
        <v>0</v>
      </c>
      <c r="C6190" s="78">
        <f>'Balance N-1'!K6193</f>
        <v>0</v>
      </c>
      <c r="D6190" s="78">
        <f>'Balance N-1'!L6193</f>
        <v>0</v>
      </c>
      <c r="E6190" s="78">
        <f>'Balance N-1'!M6193</f>
        <v>0</v>
      </c>
      <c r="F6190" s="78">
        <f>'Balance N-1'!N6193</f>
        <v>0</v>
      </c>
      <c r="G6190" s="78">
        <f>'Balance N-1'!O6193</f>
        <v>0</v>
      </c>
      <c r="H6190" s="78">
        <f>'Balance N-1'!P6193</f>
        <v>0</v>
      </c>
      <c r="I6190" s="79">
        <f t="shared" si="96"/>
        <v>0</v>
      </c>
    </row>
    <row r="6191" spans="1:9" ht="15.6">
      <c r="A6191" s="85">
        <f>'Balance N-1'!I6194</f>
        <v>0</v>
      </c>
      <c r="B6191" s="75">
        <f>'Balance N-1'!J6194</f>
        <v>0</v>
      </c>
      <c r="C6191" s="78">
        <f>'Balance N-1'!K6194</f>
        <v>0</v>
      </c>
      <c r="D6191" s="78">
        <f>'Balance N-1'!L6194</f>
        <v>0</v>
      </c>
      <c r="E6191" s="78">
        <f>'Balance N-1'!M6194</f>
        <v>0</v>
      </c>
      <c r="F6191" s="78">
        <f>'Balance N-1'!N6194</f>
        <v>0</v>
      </c>
      <c r="G6191" s="78">
        <f>'Balance N-1'!O6194</f>
        <v>0</v>
      </c>
      <c r="H6191" s="78">
        <f>'Balance N-1'!P6194</f>
        <v>0</v>
      </c>
      <c r="I6191" s="79">
        <f t="shared" si="96"/>
        <v>0</v>
      </c>
    </row>
    <row r="6192" spans="1:9" ht="15.6">
      <c r="A6192" s="85">
        <f>'Balance N-1'!I6195</f>
        <v>0</v>
      </c>
      <c r="B6192" s="75">
        <f>'Balance N-1'!J6195</f>
        <v>0</v>
      </c>
      <c r="C6192" s="78">
        <f>'Balance N-1'!K6195</f>
        <v>0</v>
      </c>
      <c r="D6192" s="78">
        <f>'Balance N-1'!L6195</f>
        <v>0</v>
      </c>
      <c r="E6192" s="78">
        <f>'Balance N-1'!M6195</f>
        <v>0</v>
      </c>
      <c r="F6192" s="78">
        <f>'Balance N-1'!N6195</f>
        <v>0</v>
      </c>
      <c r="G6192" s="78">
        <f>'Balance N-1'!O6195</f>
        <v>0</v>
      </c>
      <c r="H6192" s="78">
        <f>'Balance N-1'!P6195</f>
        <v>0</v>
      </c>
      <c r="I6192" s="79">
        <f t="shared" si="96"/>
        <v>0</v>
      </c>
    </row>
    <row r="6193" spans="1:9" ht="15.6">
      <c r="A6193" s="85">
        <f>'Balance N-1'!I6196</f>
        <v>0</v>
      </c>
      <c r="B6193" s="75">
        <f>'Balance N-1'!J6196</f>
        <v>0</v>
      </c>
      <c r="C6193" s="78">
        <f>'Balance N-1'!K6196</f>
        <v>0</v>
      </c>
      <c r="D6193" s="78">
        <f>'Balance N-1'!L6196</f>
        <v>0</v>
      </c>
      <c r="E6193" s="78">
        <f>'Balance N-1'!M6196</f>
        <v>0</v>
      </c>
      <c r="F6193" s="78">
        <f>'Balance N-1'!N6196</f>
        <v>0</v>
      </c>
      <c r="G6193" s="78">
        <f>'Balance N-1'!O6196</f>
        <v>0</v>
      </c>
      <c r="H6193" s="78">
        <f>'Balance N-1'!P6196</f>
        <v>0</v>
      </c>
      <c r="I6193" s="79">
        <f t="shared" si="96"/>
        <v>0</v>
      </c>
    </row>
    <row r="6194" spans="1:9" ht="15.6">
      <c r="A6194" s="85">
        <f>'Balance N-1'!I6197</f>
        <v>0</v>
      </c>
      <c r="B6194" s="75">
        <f>'Balance N-1'!J6197</f>
        <v>0</v>
      </c>
      <c r="C6194" s="78">
        <f>'Balance N-1'!K6197</f>
        <v>0</v>
      </c>
      <c r="D6194" s="78">
        <f>'Balance N-1'!L6197</f>
        <v>0</v>
      </c>
      <c r="E6194" s="78">
        <f>'Balance N-1'!M6197</f>
        <v>0</v>
      </c>
      <c r="F6194" s="78">
        <f>'Balance N-1'!N6197</f>
        <v>0</v>
      </c>
      <c r="G6194" s="78">
        <f>'Balance N-1'!O6197</f>
        <v>0</v>
      </c>
      <c r="H6194" s="78">
        <f>'Balance N-1'!P6197</f>
        <v>0</v>
      </c>
      <c r="I6194" s="79">
        <f t="shared" si="96"/>
        <v>0</v>
      </c>
    </row>
    <row r="6195" spans="1:9" ht="15.6">
      <c r="A6195" s="85">
        <f>'Balance N-1'!I6198</f>
        <v>0</v>
      </c>
      <c r="B6195" s="75">
        <f>'Balance N-1'!J6198</f>
        <v>0</v>
      </c>
      <c r="C6195" s="78">
        <f>'Balance N-1'!K6198</f>
        <v>0</v>
      </c>
      <c r="D6195" s="78">
        <f>'Balance N-1'!L6198</f>
        <v>0</v>
      </c>
      <c r="E6195" s="78">
        <f>'Balance N-1'!M6198</f>
        <v>0</v>
      </c>
      <c r="F6195" s="78">
        <f>'Balance N-1'!N6198</f>
        <v>0</v>
      </c>
      <c r="G6195" s="78">
        <f>'Balance N-1'!O6198</f>
        <v>0</v>
      </c>
      <c r="H6195" s="78">
        <f>'Balance N-1'!P6198</f>
        <v>0</v>
      </c>
      <c r="I6195" s="79">
        <f t="shared" si="96"/>
        <v>0</v>
      </c>
    </row>
    <row r="6196" spans="1:9" ht="15.6">
      <c r="A6196" s="85">
        <f>'Balance N-1'!I6199</f>
        <v>0</v>
      </c>
      <c r="B6196" s="75">
        <f>'Balance N-1'!J6199</f>
        <v>0</v>
      </c>
      <c r="C6196" s="78">
        <f>'Balance N-1'!K6199</f>
        <v>0</v>
      </c>
      <c r="D6196" s="78">
        <f>'Balance N-1'!L6199</f>
        <v>0</v>
      </c>
      <c r="E6196" s="78">
        <f>'Balance N-1'!M6199</f>
        <v>0</v>
      </c>
      <c r="F6196" s="78">
        <f>'Balance N-1'!N6199</f>
        <v>0</v>
      </c>
      <c r="G6196" s="78">
        <f>'Balance N-1'!O6199</f>
        <v>0</v>
      </c>
      <c r="H6196" s="78">
        <f>'Balance N-1'!P6199</f>
        <v>0</v>
      </c>
      <c r="I6196" s="79">
        <f t="shared" si="96"/>
        <v>0</v>
      </c>
    </row>
    <row r="6197" spans="1:9" ht="15.6">
      <c r="A6197" s="85">
        <f>'Balance N-1'!I6200</f>
        <v>0</v>
      </c>
      <c r="B6197" s="75">
        <f>'Balance N-1'!J6200</f>
        <v>0</v>
      </c>
      <c r="C6197" s="78">
        <f>'Balance N-1'!K6200</f>
        <v>0</v>
      </c>
      <c r="D6197" s="78">
        <f>'Balance N-1'!L6200</f>
        <v>0</v>
      </c>
      <c r="E6197" s="78">
        <f>'Balance N-1'!M6200</f>
        <v>0</v>
      </c>
      <c r="F6197" s="78">
        <f>'Balance N-1'!N6200</f>
        <v>0</v>
      </c>
      <c r="G6197" s="78">
        <f>'Balance N-1'!O6200</f>
        <v>0</v>
      </c>
      <c r="H6197" s="78">
        <f>'Balance N-1'!P6200</f>
        <v>0</v>
      </c>
      <c r="I6197" s="79">
        <f t="shared" si="96"/>
        <v>0</v>
      </c>
    </row>
    <row r="6198" spans="1:9" ht="15.6">
      <c r="A6198" s="85">
        <f>'Balance N-1'!I6201</f>
        <v>0</v>
      </c>
      <c r="B6198" s="75">
        <f>'Balance N-1'!J6201</f>
        <v>0</v>
      </c>
      <c r="C6198" s="78">
        <f>'Balance N-1'!K6201</f>
        <v>0</v>
      </c>
      <c r="D6198" s="78">
        <f>'Balance N-1'!L6201</f>
        <v>0</v>
      </c>
      <c r="E6198" s="78">
        <f>'Balance N-1'!M6201</f>
        <v>0</v>
      </c>
      <c r="F6198" s="78">
        <f>'Balance N-1'!N6201</f>
        <v>0</v>
      </c>
      <c r="G6198" s="78">
        <f>'Balance N-1'!O6201</f>
        <v>0</v>
      </c>
      <c r="H6198" s="78">
        <f>'Balance N-1'!P6201</f>
        <v>0</v>
      </c>
      <c r="I6198" s="79">
        <f t="shared" si="96"/>
        <v>0</v>
      </c>
    </row>
    <row r="6199" spans="1:9" ht="15.6">
      <c r="A6199" s="85">
        <f>'Balance N-1'!I6202</f>
        <v>0</v>
      </c>
      <c r="B6199" s="75">
        <f>'Balance N-1'!J6202</f>
        <v>0</v>
      </c>
      <c r="C6199" s="78">
        <f>'Balance N-1'!K6202</f>
        <v>0</v>
      </c>
      <c r="D6199" s="78">
        <f>'Balance N-1'!L6202</f>
        <v>0</v>
      </c>
      <c r="E6199" s="78">
        <f>'Balance N-1'!M6202</f>
        <v>0</v>
      </c>
      <c r="F6199" s="78">
        <f>'Balance N-1'!N6202</f>
        <v>0</v>
      </c>
      <c r="G6199" s="78">
        <f>'Balance N-1'!O6202</f>
        <v>0</v>
      </c>
      <c r="H6199" s="78">
        <f>'Balance N-1'!P6202</f>
        <v>0</v>
      </c>
      <c r="I6199" s="79">
        <f t="shared" si="96"/>
        <v>0</v>
      </c>
    </row>
    <row r="6200" spans="1:9" ht="15.6">
      <c r="A6200" s="85">
        <f>'Balance N-1'!I6203</f>
        <v>0</v>
      </c>
      <c r="B6200" s="75">
        <f>'Balance N-1'!J6203</f>
        <v>0</v>
      </c>
      <c r="C6200" s="78">
        <f>'Balance N-1'!K6203</f>
        <v>0</v>
      </c>
      <c r="D6200" s="78">
        <f>'Balance N-1'!L6203</f>
        <v>0</v>
      </c>
      <c r="E6200" s="78">
        <f>'Balance N-1'!M6203</f>
        <v>0</v>
      </c>
      <c r="F6200" s="78">
        <f>'Balance N-1'!N6203</f>
        <v>0</v>
      </c>
      <c r="G6200" s="78">
        <f>'Balance N-1'!O6203</f>
        <v>0</v>
      </c>
      <c r="H6200" s="78">
        <f>'Balance N-1'!P6203</f>
        <v>0</v>
      </c>
      <c r="I6200" s="79">
        <f t="shared" si="96"/>
        <v>0</v>
      </c>
    </row>
    <row r="6201" spans="1:9" ht="15.6">
      <c r="A6201" s="85">
        <f>'Balance N-1'!I6204</f>
        <v>0</v>
      </c>
      <c r="B6201" s="75">
        <f>'Balance N-1'!J6204</f>
        <v>0</v>
      </c>
      <c r="C6201" s="78">
        <f>'Balance N-1'!K6204</f>
        <v>0</v>
      </c>
      <c r="D6201" s="78">
        <f>'Balance N-1'!L6204</f>
        <v>0</v>
      </c>
      <c r="E6201" s="78">
        <f>'Balance N-1'!M6204</f>
        <v>0</v>
      </c>
      <c r="F6201" s="78">
        <f>'Balance N-1'!N6204</f>
        <v>0</v>
      </c>
      <c r="G6201" s="78">
        <f>'Balance N-1'!O6204</f>
        <v>0</v>
      </c>
      <c r="H6201" s="78">
        <f>'Balance N-1'!P6204</f>
        <v>0</v>
      </c>
      <c r="I6201" s="79">
        <f t="shared" si="96"/>
        <v>0</v>
      </c>
    </row>
    <row r="6202" spans="1:9" ht="15.6">
      <c r="A6202" s="85">
        <f>'Balance N-1'!I6205</f>
        <v>0</v>
      </c>
      <c r="B6202" s="75">
        <f>'Balance N-1'!J6205</f>
        <v>0</v>
      </c>
      <c r="C6202" s="78">
        <f>'Balance N-1'!K6205</f>
        <v>0</v>
      </c>
      <c r="D6202" s="78">
        <f>'Balance N-1'!L6205</f>
        <v>0</v>
      </c>
      <c r="E6202" s="78">
        <f>'Balance N-1'!M6205</f>
        <v>0</v>
      </c>
      <c r="F6202" s="78">
        <f>'Balance N-1'!N6205</f>
        <v>0</v>
      </c>
      <c r="G6202" s="78">
        <f>'Balance N-1'!O6205</f>
        <v>0</v>
      </c>
      <c r="H6202" s="78">
        <f>'Balance N-1'!P6205</f>
        <v>0</v>
      </c>
      <c r="I6202" s="79">
        <f t="shared" si="96"/>
        <v>0</v>
      </c>
    </row>
    <row r="6203" spans="1:9" ht="15.6">
      <c r="A6203" s="85">
        <f>'Balance N-1'!I6206</f>
        <v>0</v>
      </c>
      <c r="B6203" s="75">
        <f>'Balance N-1'!J6206</f>
        <v>0</v>
      </c>
      <c r="C6203" s="78">
        <f>'Balance N-1'!K6206</f>
        <v>0</v>
      </c>
      <c r="D6203" s="78">
        <f>'Balance N-1'!L6206</f>
        <v>0</v>
      </c>
      <c r="E6203" s="78">
        <f>'Balance N-1'!M6206</f>
        <v>0</v>
      </c>
      <c r="F6203" s="78">
        <f>'Balance N-1'!N6206</f>
        <v>0</v>
      </c>
      <c r="G6203" s="78">
        <f>'Balance N-1'!O6206</f>
        <v>0</v>
      </c>
      <c r="H6203" s="78">
        <f>'Balance N-1'!P6206</f>
        <v>0</v>
      </c>
      <c r="I6203" s="79">
        <f t="shared" si="96"/>
        <v>0</v>
      </c>
    </row>
    <row r="6204" spans="1:9" ht="15.6">
      <c r="A6204" s="85">
        <f>'Balance N-1'!I6207</f>
        <v>0</v>
      </c>
      <c r="B6204" s="75">
        <f>'Balance N-1'!J6207</f>
        <v>0</v>
      </c>
      <c r="C6204" s="78">
        <f>'Balance N-1'!K6207</f>
        <v>0</v>
      </c>
      <c r="D6204" s="78">
        <f>'Balance N-1'!L6207</f>
        <v>0</v>
      </c>
      <c r="E6204" s="78">
        <f>'Balance N-1'!M6207</f>
        <v>0</v>
      </c>
      <c r="F6204" s="78">
        <f>'Balance N-1'!N6207</f>
        <v>0</v>
      </c>
      <c r="G6204" s="78">
        <f>'Balance N-1'!O6207</f>
        <v>0</v>
      </c>
      <c r="H6204" s="78">
        <f>'Balance N-1'!P6207</f>
        <v>0</v>
      </c>
      <c r="I6204" s="79">
        <f t="shared" si="96"/>
        <v>0</v>
      </c>
    </row>
    <row r="6205" spans="1:9" ht="15.6">
      <c r="A6205" s="85">
        <f>'Balance N-1'!I6208</f>
        <v>0</v>
      </c>
      <c r="B6205" s="75">
        <f>'Balance N-1'!J6208</f>
        <v>0</v>
      </c>
      <c r="C6205" s="78">
        <f>'Balance N-1'!K6208</f>
        <v>0</v>
      </c>
      <c r="D6205" s="78">
        <f>'Balance N-1'!L6208</f>
        <v>0</v>
      </c>
      <c r="E6205" s="78">
        <f>'Balance N-1'!M6208</f>
        <v>0</v>
      </c>
      <c r="F6205" s="78">
        <f>'Balance N-1'!N6208</f>
        <v>0</v>
      </c>
      <c r="G6205" s="78">
        <f>'Balance N-1'!O6208</f>
        <v>0</v>
      </c>
      <c r="H6205" s="78">
        <f>'Balance N-1'!P6208</f>
        <v>0</v>
      </c>
      <c r="I6205" s="79">
        <f t="shared" si="96"/>
        <v>0</v>
      </c>
    </row>
    <row r="6206" spans="1:9" ht="15.6">
      <c r="A6206" s="85">
        <f>'Balance N-1'!I6209</f>
        <v>0</v>
      </c>
      <c r="B6206" s="75">
        <f>'Balance N-1'!J6209</f>
        <v>0</v>
      </c>
      <c r="C6206" s="78">
        <f>'Balance N-1'!K6209</f>
        <v>0</v>
      </c>
      <c r="D6206" s="78">
        <f>'Balance N-1'!L6209</f>
        <v>0</v>
      </c>
      <c r="E6206" s="78">
        <f>'Balance N-1'!M6209</f>
        <v>0</v>
      </c>
      <c r="F6206" s="78">
        <f>'Balance N-1'!N6209</f>
        <v>0</v>
      </c>
      <c r="G6206" s="78">
        <f>'Balance N-1'!O6209</f>
        <v>0</v>
      </c>
      <c r="H6206" s="78">
        <f>'Balance N-1'!P6209</f>
        <v>0</v>
      </c>
      <c r="I6206" s="79">
        <f t="shared" si="96"/>
        <v>0</v>
      </c>
    </row>
    <row r="6207" spans="1:9" ht="15.6">
      <c r="A6207" s="85">
        <f>'Balance N-1'!I6210</f>
        <v>0</v>
      </c>
      <c r="B6207" s="75">
        <f>'Balance N-1'!J6210</f>
        <v>0</v>
      </c>
      <c r="C6207" s="78">
        <f>'Balance N-1'!K6210</f>
        <v>0</v>
      </c>
      <c r="D6207" s="78">
        <f>'Balance N-1'!L6210</f>
        <v>0</v>
      </c>
      <c r="E6207" s="78">
        <f>'Balance N-1'!M6210</f>
        <v>0</v>
      </c>
      <c r="F6207" s="78">
        <f>'Balance N-1'!N6210</f>
        <v>0</v>
      </c>
      <c r="G6207" s="78">
        <f>'Balance N-1'!O6210</f>
        <v>0</v>
      </c>
      <c r="H6207" s="78">
        <f>'Balance N-1'!P6210</f>
        <v>0</v>
      </c>
      <c r="I6207" s="79">
        <f t="shared" si="96"/>
        <v>0</v>
      </c>
    </row>
    <row r="6208" spans="1:9" ht="15.6">
      <c r="A6208" s="85">
        <f>'Balance N-1'!I6211</f>
        <v>0</v>
      </c>
      <c r="B6208" s="75">
        <f>'Balance N-1'!J6211</f>
        <v>0</v>
      </c>
      <c r="C6208" s="78">
        <f>'Balance N-1'!K6211</f>
        <v>0</v>
      </c>
      <c r="D6208" s="78">
        <f>'Balance N-1'!L6211</f>
        <v>0</v>
      </c>
      <c r="E6208" s="78">
        <f>'Balance N-1'!M6211</f>
        <v>0</v>
      </c>
      <c r="F6208" s="78">
        <f>'Balance N-1'!N6211</f>
        <v>0</v>
      </c>
      <c r="G6208" s="78">
        <f>'Balance N-1'!O6211</f>
        <v>0</v>
      </c>
      <c r="H6208" s="78">
        <f>'Balance N-1'!P6211</f>
        <v>0</v>
      </c>
      <c r="I6208" s="79">
        <f t="shared" si="96"/>
        <v>0</v>
      </c>
    </row>
    <row r="6209" spans="1:9" ht="15.6">
      <c r="A6209" s="85">
        <f>'Balance N-1'!I6212</f>
        <v>0</v>
      </c>
      <c r="B6209" s="75">
        <f>'Balance N-1'!J6212</f>
        <v>0</v>
      </c>
      <c r="C6209" s="78">
        <f>'Balance N-1'!K6212</f>
        <v>0</v>
      </c>
      <c r="D6209" s="78">
        <f>'Balance N-1'!L6212</f>
        <v>0</v>
      </c>
      <c r="E6209" s="78">
        <f>'Balance N-1'!M6212</f>
        <v>0</v>
      </c>
      <c r="F6209" s="78">
        <f>'Balance N-1'!N6212</f>
        <v>0</v>
      </c>
      <c r="G6209" s="78">
        <f>'Balance N-1'!O6212</f>
        <v>0</v>
      </c>
      <c r="H6209" s="78">
        <f>'Balance N-1'!P6212</f>
        <v>0</v>
      </c>
      <c r="I6209" s="79">
        <f t="shared" si="96"/>
        <v>0</v>
      </c>
    </row>
    <row r="6210" spans="1:9" ht="15.6">
      <c r="A6210" s="85">
        <f>'Balance N-1'!I6213</f>
        <v>0</v>
      </c>
      <c r="B6210" s="75">
        <f>'Balance N-1'!J6213</f>
        <v>0</v>
      </c>
      <c r="C6210" s="78">
        <f>'Balance N-1'!K6213</f>
        <v>0</v>
      </c>
      <c r="D6210" s="78">
        <f>'Balance N-1'!L6213</f>
        <v>0</v>
      </c>
      <c r="E6210" s="78">
        <f>'Balance N-1'!M6213</f>
        <v>0</v>
      </c>
      <c r="F6210" s="78">
        <f>'Balance N-1'!N6213</f>
        <v>0</v>
      </c>
      <c r="G6210" s="78">
        <f>'Balance N-1'!O6213</f>
        <v>0</v>
      </c>
      <c r="H6210" s="78">
        <f>'Balance N-1'!P6213</f>
        <v>0</v>
      </c>
      <c r="I6210" s="79">
        <f t="shared" si="96"/>
        <v>0</v>
      </c>
    </row>
    <row r="6211" spans="1:9" ht="15.6">
      <c r="A6211" s="85">
        <f>'Balance N-1'!I6214</f>
        <v>0</v>
      </c>
      <c r="B6211" s="75">
        <f>'Balance N-1'!J6214</f>
        <v>0</v>
      </c>
      <c r="C6211" s="78">
        <f>'Balance N-1'!K6214</f>
        <v>0</v>
      </c>
      <c r="D6211" s="78">
        <f>'Balance N-1'!L6214</f>
        <v>0</v>
      </c>
      <c r="E6211" s="78">
        <f>'Balance N-1'!M6214</f>
        <v>0</v>
      </c>
      <c r="F6211" s="78">
        <f>'Balance N-1'!N6214</f>
        <v>0</v>
      </c>
      <c r="G6211" s="78">
        <f>'Balance N-1'!O6214</f>
        <v>0</v>
      </c>
      <c r="H6211" s="78">
        <f>'Balance N-1'!P6214</f>
        <v>0</v>
      </c>
      <c r="I6211" s="79">
        <f t="shared" ref="I6211:I6274" si="97">(C6211-D6211)+(E6211-F6211)-(G6211-H6211)</f>
        <v>0</v>
      </c>
    </row>
    <row r="6212" spans="1:9" ht="15.6">
      <c r="A6212" s="85">
        <f>'Balance N-1'!I6215</f>
        <v>0</v>
      </c>
      <c r="B6212" s="75">
        <f>'Balance N-1'!J6215</f>
        <v>0</v>
      </c>
      <c r="C6212" s="78">
        <f>'Balance N-1'!K6215</f>
        <v>0</v>
      </c>
      <c r="D6212" s="78">
        <f>'Balance N-1'!L6215</f>
        <v>0</v>
      </c>
      <c r="E6212" s="78">
        <f>'Balance N-1'!M6215</f>
        <v>0</v>
      </c>
      <c r="F6212" s="78">
        <f>'Balance N-1'!N6215</f>
        <v>0</v>
      </c>
      <c r="G6212" s="78">
        <f>'Balance N-1'!O6215</f>
        <v>0</v>
      </c>
      <c r="H6212" s="78">
        <f>'Balance N-1'!P6215</f>
        <v>0</v>
      </c>
      <c r="I6212" s="79">
        <f t="shared" si="97"/>
        <v>0</v>
      </c>
    </row>
    <row r="6213" spans="1:9" ht="15.6">
      <c r="A6213" s="85">
        <f>'Balance N-1'!I6216</f>
        <v>0</v>
      </c>
      <c r="B6213" s="75">
        <f>'Balance N-1'!J6216</f>
        <v>0</v>
      </c>
      <c r="C6213" s="78">
        <f>'Balance N-1'!K6216</f>
        <v>0</v>
      </c>
      <c r="D6213" s="78">
        <f>'Balance N-1'!L6216</f>
        <v>0</v>
      </c>
      <c r="E6213" s="78">
        <f>'Balance N-1'!M6216</f>
        <v>0</v>
      </c>
      <c r="F6213" s="78">
        <f>'Balance N-1'!N6216</f>
        <v>0</v>
      </c>
      <c r="G6213" s="78">
        <f>'Balance N-1'!O6216</f>
        <v>0</v>
      </c>
      <c r="H6213" s="78">
        <f>'Balance N-1'!P6216</f>
        <v>0</v>
      </c>
      <c r="I6213" s="79">
        <f t="shared" si="97"/>
        <v>0</v>
      </c>
    </row>
    <row r="6214" spans="1:9" ht="15.6">
      <c r="A6214" s="85">
        <f>'Balance N-1'!I6217</f>
        <v>0</v>
      </c>
      <c r="B6214" s="75">
        <f>'Balance N-1'!J6217</f>
        <v>0</v>
      </c>
      <c r="C6214" s="78">
        <f>'Balance N-1'!K6217</f>
        <v>0</v>
      </c>
      <c r="D6214" s="78">
        <f>'Balance N-1'!L6217</f>
        <v>0</v>
      </c>
      <c r="E6214" s="78">
        <f>'Balance N-1'!M6217</f>
        <v>0</v>
      </c>
      <c r="F6214" s="78">
        <f>'Balance N-1'!N6217</f>
        <v>0</v>
      </c>
      <c r="G6214" s="78">
        <f>'Balance N-1'!O6217</f>
        <v>0</v>
      </c>
      <c r="H6214" s="78">
        <f>'Balance N-1'!P6217</f>
        <v>0</v>
      </c>
      <c r="I6214" s="79">
        <f t="shared" si="97"/>
        <v>0</v>
      </c>
    </row>
    <row r="6215" spans="1:9" ht="15.6">
      <c r="A6215" s="85">
        <f>'Balance N-1'!I6218</f>
        <v>0</v>
      </c>
      <c r="B6215" s="75">
        <f>'Balance N-1'!J6218</f>
        <v>0</v>
      </c>
      <c r="C6215" s="78">
        <f>'Balance N-1'!K6218</f>
        <v>0</v>
      </c>
      <c r="D6215" s="78">
        <f>'Balance N-1'!L6218</f>
        <v>0</v>
      </c>
      <c r="E6215" s="78">
        <f>'Balance N-1'!M6218</f>
        <v>0</v>
      </c>
      <c r="F6215" s="78">
        <f>'Balance N-1'!N6218</f>
        <v>0</v>
      </c>
      <c r="G6215" s="78">
        <f>'Balance N-1'!O6218</f>
        <v>0</v>
      </c>
      <c r="H6215" s="78">
        <f>'Balance N-1'!P6218</f>
        <v>0</v>
      </c>
      <c r="I6215" s="79">
        <f t="shared" si="97"/>
        <v>0</v>
      </c>
    </row>
    <row r="6216" spans="1:9" ht="15.6">
      <c r="A6216" s="85">
        <f>'Balance N-1'!I6219</f>
        <v>0</v>
      </c>
      <c r="B6216" s="75">
        <f>'Balance N-1'!J6219</f>
        <v>0</v>
      </c>
      <c r="C6216" s="78">
        <f>'Balance N-1'!K6219</f>
        <v>0</v>
      </c>
      <c r="D6216" s="78">
        <f>'Balance N-1'!L6219</f>
        <v>0</v>
      </c>
      <c r="E6216" s="78">
        <f>'Balance N-1'!M6219</f>
        <v>0</v>
      </c>
      <c r="F6216" s="78">
        <f>'Balance N-1'!N6219</f>
        <v>0</v>
      </c>
      <c r="G6216" s="78">
        <f>'Balance N-1'!O6219</f>
        <v>0</v>
      </c>
      <c r="H6216" s="78">
        <f>'Balance N-1'!P6219</f>
        <v>0</v>
      </c>
      <c r="I6216" s="79">
        <f t="shared" si="97"/>
        <v>0</v>
      </c>
    </row>
    <row r="6217" spans="1:9" ht="15.6">
      <c r="A6217" s="85">
        <f>'Balance N-1'!I6220</f>
        <v>0</v>
      </c>
      <c r="B6217" s="75">
        <f>'Balance N-1'!J6220</f>
        <v>0</v>
      </c>
      <c r="C6217" s="78">
        <f>'Balance N-1'!K6220</f>
        <v>0</v>
      </c>
      <c r="D6217" s="78">
        <f>'Balance N-1'!L6220</f>
        <v>0</v>
      </c>
      <c r="E6217" s="78">
        <f>'Balance N-1'!M6220</f>
        <v>0</v>
      </c>
      <c r="F6217" s="78">
        <f>'Balance N-1'!N6220</f>
        <v>0</v>
      </c>
      <c r="G6217" s="78">
        <f>'Balance N-1'!O6220</f>
        <v>0</v>
      </c>
      <c r="H6217" s="78">
        <f>'Balance N-1'!P6220</f>
        <v>0</v>
      </c>
      <c r="I6217" s="79">
        <f t="shared" si="97"/>
        <v>0</v>
      </c>
    </row>
    <row r="6218" spans="1:9" ht="15.6">
      <c r="A6218" s="85">
        <f>'Balance N-1'!I6221</f>
        <v>0</v>
      </c>
      <c r="B6218" s="75">
        <f>'Balance N-1'!J6221</f>
        <v>0</v>
      </c>
      <c r="C6218" s="78">
        <f>'Balance N-1'!K6221</f>
        <v>0</v>
      </c>
      <c r="D6218" s="78">
        <f>'Balance N-1'!L6221</f>
        <v>0</v>
      </c>
      <c r="E6218" s="78">
        <f>'Balance N-1'!M6221</f>
        <v>0</v>
      </c>
      <c r="F6218" s="78">
        <f>'Balance N-1'!N6221</f>
        <v>0</v>
      </c>
      <c r="G6218" s="78">
        <f>'Balance N-1'!O6221</f>
        <v>0</v>
      </c>
      <c r="H6218" s="78">
        <f>'Balance N-1'!P6221</f>
        <v>0</v>
      </c>
      <c r="I6218" s="79">
        <f t="shared" si="97"/>
        <v>0</v>
      </c>
    </row>
    <row r="6219" spans="1:9" ht="15.6">
      <c r="A6219" s="85">
        <f>'Balance N-1'!I6222</f>
        <v>0</v>
      </c>
      <c r="B6219" s="75">
        <f>'Balance N-1'!J6222</f>
        <v>0</v>
      </c>
      <c r="C6219" s="78">
        <f>'Balance N-1'!K6222</f>
        <v>0</v>
      </c>
      <c r="D6219" s="78">
        <f>'Balance N-1'!L6222</f>
        <v>0</v>
      </c>
      <c r="E6219" s="78">
        <f>'Balance N-1'!M6222</f>
        <v>0</v>
      </c>
      <c r="F6219" s="78">
        <f>'Balance N-1'!N6222</f>
        <v>0</v>
      </c>
      <c r="G6219" s="78">
        <f>'Balance N-1'!O6222</f>
        <v>0</v>
      </c>
      <c r="H6219" s="78">
        <f>'Balance N-1'!P6222</f>
        <v>0</v>
      </c>
      <c r="I6219" s="79">
        <f t="shared" si="97"/>
        <v>0</v>
      </c>
    </row>
    <row r="6220" spans="1:9" ht="15.6">
      <c r="A6220" s="85">
        <f>'Balance N-1'!I6223</f>
        <v>0</v>
      </c>
      <c r="B6220" s="75">
        <f>'Balance N-1'!J6223</f>
        <v>0</v>
      </c>
      <c r="C6220" s="78">
        <f>'Balance N-1'!K6223</f>
        <v>0</v>
      </c>
      <c r="D6220" s="78">
        <f>'Balance N-1'!L6223</f>
        <v>0</v>
      </c>
      <c r="E6220" s="78">
        <f>'Balance N-1'!M6223</f>
        <v>0</v>
      </c>
      <c r="F6220" s="78">
        <f>'Balance N-1'!N6223</f>
        <v>0</v>
      </c>
      <c r="G6220" s="78">
        <f>'Balance N-1'!O6223</f>
        <v>0</v>
      </c>
      <c r="H6220" s="78">
        <f>'Balance N-1'!P6223</f>
        <v>0</v>
      </c>
      <c r="I6220" s="79">
        <f t="shared" si="97"/>
        <v>0</v>
      </c>
    </row>
    <row r="6221" spans="1:9" ht="15.6">
      <c r="A6221" s="85">
        <f>'Balance N-1'!I6224</f>
        <v>0</v>
      </c>
      <c r="B6221" s="75">
        <f>'Balance N-1'!J6224</f>
        <v>0</v>
      </c>
      <c r="C6221" s="78">
        <f>'Balance N-1'!K6224</f>
        <v>0</v>
      </c>
      <c r="D6221" s="78">
        <f>'Balance N-1'!L6224</f>
        <v>0</v>
      </c>
      <c r="E6221" s="78">
        <f>'Balance N-1'!M6224</f>
        <v>0</v>
      </c>
      <c r="F6221" s="78">
        <f>'Balance N-1'!N6224</f>
        <v>0</v>
      </c>
      <c r="G6221" s="78">
        <f>'Balance N-1'!O6224</f>
        <v>0</v>
      </c>
      <c r="H6221" s="78">
        <f>'Balance N-1'!P6224</f>
        <v>0</v>
      </c>
      <c r="I6221" s="79">
        <f t="shared" si="97"/>
        <v>0</v>
      </c>
    </row>
    <row r="6222" spans="1:9" ht="15.6">
      <c r="A6222" s="85">
        <f>'Balance N-1'!I6225</f>
        <v>0</v>
      </c>
      <c r="B6222" s="75">
        <f>'Balance N-1'!J6225</f>
        <v>0</v>
      </c>
      <c r="C6222" s="78">
        <f>'Balance N-1'!K6225</f>
        <v>0</v>
      </c>
      <c r="D6222" s="78">
        <f>'Balance N-1'!L6225</f>
        <v>0</v>
      </c>
      <c r="E6222" s="78">
        <f>'Balance N-1'!M6225</f>
        <v>0</v>
      </c>
      <c r="F6222" s="78">
        <f>'Balance N-1'!N6225</f>
        <v>0</v>
      </c>
      <c r="G6222" s="78">
        <f>'Balance N-1'!O6225</f>
        <v>0</v>
      </c>
      <c r="H6222" s="78">
        <f>'Balance N-1'!P6225</f>
        <v>0</v>
      </c>
      <c r="I6222" s="79">
        <f t="shared" si="97"/>
        <v>0</v>
      </c>
    </row>
    <row r="6223" spans="1:9" ht="15.6">
      <c r="A6223" s="85">
        <f>'Balance N-1'!I6226</f>
        <v>0</v>
      </c>
      <c r="B6223" s="75">
        <f>'Balance N-1'!J6226</f>
        <v>0</v>
      </c>
      <c r="C6223" s="78">
        <f>'Balance N-1'!K6226</f>
        <v>0</v>
      </c>
      <c r="D6223" s="78">
        <f>'Balance N-1'!L6226</f>
        <v>0</v>
      </c>
      <c r="E6223" s="78">
        <f>'Balance N-1'!M6226</f>
        <v>0</v>
      </c>
      <c r="F6223" s="78">
        <f>'Balance N-1'!N6226</f>
        <v>0</v>
      </c>
      <c r="G6223" s="78">
        <f>'Balance N-1'!O6226</f>
        <v>0</v>
      </c>
      <c r="H6223" s="78">
        <f>'Balance N-1'!P6226</f>
        <v>0</v>
      </c>
      <c r="I6223" s="79">
        <f t="shared" si="97"/>
        <v>0</v>
      </c>
    </row>
    <row r="6224" spans="1:9" ht="15.6">
      <c r="A6224" s="85">
        <f>'Balance N-1'!I6227</f>
        <v>0</v>
      </c>
      <c r="B6224" s="75">
        <f>'Balance N-1'!J6227</f>
        <v>0</v>
      </c>
      <c r="C6224" s="78">
        <f>'Balance N-1'!K6227</f>
        <v>0</v>
      </c>
      <c r="D6224" s="78">
        <f>'Balance N-1'!L6227</f>
        <v>0</v>
      </c>
      <c r="E6224" s="78">
        <f>'Balance N-1'!M6227</f>
        <v>0</v>
      </c>
      <c r="F6224" s="78">
        <f>'Balance N-1'!N6227</f>
        <v>0</v>
      </c>
      <c r="G6224" s="78">
        <f>'Balance N-1'!O6227</f>
        <v>0</v>
      </c>
      <c r="H6224" s="78">
        <f>'Balance N-1'!P6227</f>
        <v>0</v>
      </c>
      <c r="I6224" s="79">
        <f t="shared" si="97"/>
        <v>0</v>
      </c>
    </row>
    <row r="6225" spans="1:9" ht="15.6">
      <c r="A6225" s="85">
        <f>'Balance N-1'!I6228</f>
        <v>0</v>
      </c>
      <c r="B6225" s="75">
        <f>'Balance N-1'!J6228</f>
        <v>0</v>
      </c>
      <c r="C6225" s="78">
        <f>'Balance N-1'!K6228</f>
        <v>0</v>
      </c>
      <c r="D6225" s="78">
        <f>'Balance N-1'!L6228</f>
        <v>0</v>
      </c>
      <c r="E6225" s="78">
        <f>'Balance N-1'!M6228</f>
        <v>0</v>
      </c>
      <c r="F6225" s="78">
        <f>'Balance N-1'!N6228</f>
        <v>0</v>
      </c>
      <c r="G6225" s="78">
        <f>'Balance N-1'!O6228</f>
        <v>0</v>
      </c>
      <c r="H6225" s="78">
        <f>'Balance N-1'!P6228</f>
        <v>0</v>
      </c>
      <c r="I6225" s="79">
        <f t="shared" si="97"/>
        <v>0</v>
      </c>
    </row>
    <row r="6226" spans="1:9" ht="15.6">
      <c r="A6226" s="85">
        <f>'Balance N-1'!I6229</f>
        <v>0</v>
      </c>
      <c r="B6226" s="75">
        <f>'Balance N-1'!J6229</f>
        <v>0</v>
      </c>
      <c r="C6226" s="78">
        <f>'Balance N-1'!K6229</f>
        <v>0</v>
      </c>
      <c r="D6226" s="78">
        <f>'Balance N-1'!L6229</f>
        <v>0</v>
      </c>
      <c r="E6226" s="78">
        <f>'Balance N-1'!M6229</f>
        <v>0</v>
      </c>
      <c r="F6226" s="78">
        <f>'Balance N-1'!N6229</f>
        <v>0</v>
      </c>
      <c r="G6226" s="78">
        <f>'Balance N-1'!O6229</f>
        <v>0</v>
      </c>
      <c r="H6226" s="78">
        <f>'Balance N-1'!P6229</f>
        <v>0</v>
      </c>
      <c r="I6226" s="79">
        <f t="shared" si="97"/>
        <v>0</v>
      </c>
    </row>
    <row r="6227" spans="1:9" ht="15.6">
      <c r="A6227" s="85">
        <f>'Balance N-1'!I6230</f>
        <v>0</v>
      </c>
      <c r="B6227" s="75">
        <f>'Balance N-1'!J6230</f>
        <v>0</v>
      </c>
      <c r="C6227" s="78">
        <f>'Balance N-1'!K6230</f>
        <v>0</v>
      </c>
      <c r="D6227" s="78">
        <f>'Balance N-1'!L6230</f>
        <v>0</v>
      </c>
      <c r="E6227" s="78">
        <f>'Balance N-1'!M6230</f>
        <v>0</v>
      </c>
      <c r="F6227" s="78">
        <f>'Balance N-1'!N6230</f>
        <v>0</v>
      </c>
      <c r="G6227" s="78">
        <f>'Balance N-1'!O6230</f>
        <v>0</v>
      </c>
      <c r="H6227" s="78">
        <f>'Balance N-1'!P6230</f>
        <v>0</v>
      </c>
      <c r="I6227" s="79">
        <f t="shared" si="97"/>
        <v>0</v>
      </c>
    </row>
    <row r="6228" spans="1:9" ht="15.6">
      <c r="A6228" s="85">
        <f>'Balance N-1'!I6231</f>
        <v>0</v>
      </c>
      <c r="B6228" s="75">
        <f>'Balance N-1'!J6231</f>
        <v>0</v>
      </c>
      <c r="C6228" s="78">
        <f>'Balance N-1'!K6231</f>
        <v>0</v>
      </c>
      <c r="D6228" s="78">
        <f>'Balance N-1'!L6231</f>
        <v>0</v>
      </c>
      <c r="E6228" s="78">
        <f>'Balance N-1'!M6231</f>
        <v>0</v>
      </c>
      <c r="F6228" s="78">
        <f>'Balance N-1'!N6231</f>
        <v>0</v>
      </c>
      <c r="G6228" s="78">
        <f>'Balance N-1'!O6231</f>
        <v>0</v>
      </c>
      <c r="H6228" s="78">
        <f>'Balance N-1'!P6231</f>
        <v>0</v>
      </c>
      <c r="I6228" s="79">
        <f t="shared" si="97"/>
        <v>0</v>
      </c>
    </row>
    <row r="6229" spans="1:9" ht="15.6">
      <c r="A6229" s="85">
        <f>'Balance N-1'!I6232</f>
        <v>0</v>
      </c>
      <c r="B6229" s="75">
        <f>'Balance N-1'!J6232</f>
        <v>0</v>
      </c>
      <c r="C6229" s="78">
        <f>'Balance N-1'!K6232</f>
        <v>0</v>
      </c>
      <c r="D6229" s="78">
        <f>'Balance N-1'!L6232</f>
        <v>0</v>
      </c>
      <c r="E6229" s="78">
        <f>'Balance N-1'!M6232</f>
        <v>0</v>
      </c>
      <c r="F6229" s="78">
        <f>'Balance N-1'!N6232</f>
        <v>0</v>
      </c>
      <c r="G6229" s="78">
        <f>'Balance N-1'!O6232</f>
        <v>0</v>
      </c>
      <c r="H6229" s="78">
        <f>'Balance N-1'!P6232</f>
        <v>0</v>
      </c>
      <c r="I6229" s="79">
        <f t="shared" si="97"/>
        <v>0</v>
      </c>
    </row>
    <row r="6230" spans="1:9" ht="15.6">
      <c r="A6230" s="85">
        <f>'Balance N-1'!I6233</f>
        <v>0</v>
      </c>
      <c r="B6230" s="75">
        <f>'Balance N-1'!J6233</f>
        <v>0</v>
      </c>
      <c r="C6230" s="78">
        <f>'Balance N-1'!K6233</f>
        <v>0</v>
      </c>
      <c r="D6230" s="78">
        <f>'Balance N-1'!L6233</f>
        <v>0</v>
      </c>
      <c r="E6230" s="78">
        <f>'Balance N-1'!M6233</f>
        <v>0</v>
      </c>
      <c r="F6230" s="78">
        <f>'Balance N-1'!N6233</f>
        <v>0</v>
      </c>
      <c r="G6230" s="78">
        <f>'Balance N-1'!O6233</f>
        <v>0</v>
      </c>
      <c r="H6230" s="78">
        <f>'Balance N-1'!P6233</f>
        <v>0</v>
      </c>
      <c r="I6230" s="79">
        <f t="shared" si="97"/>
        <v>0</v>
      </c>
    </row>
    <row r="6231" spans="1:9" ht="15.6">
      <c r="A6231" s="85">
        <f>'Balance N-1'!I6234</f>
        <v>0</v>
      </c>
      <c r="B6231" s="75">
        <f>'Balance N-1'!J6234</f>
        <v>0</v>
      </c>
      <c r="C6231" s="78">
        <f>'Balance N-1'!K6234</f>
        <v>0</v>
      </c>
      <c r="D6231" s="78">
        <f>'Balance N-1'!L6234</f>
        <v>0</v>
      </c>
      <c r="E6231" s="78">
        <f>'Balance N-1'!M6234</f>
        <v>0</v>
      </c>
      <c r="F6231" s="78">
        <f>'Balance N-1'!N6234</f>
        <v>0</v>
      </c>
      <c r="G6231" s="78">
        <f>'Balance N-1'!O6234</f>
        <v>0</v>
      </c>
      <c r="H6231" s="78">
        <f>'Balance N-1'!P6234</f>
        <v>0</v>
      </c>
      <c r="I6231" s="79">
        <f t="shared" si="97"/>
        <v>0</v>
      </c>
    </row>
    <row r="6232" spans="1:9" ht="15.6">
      <c r="A6232" s="85">
        <f>'Balance N-1'!I6235</f>
        <v>0</v>
      </c>
      <c r="B6232" s="75">
        <f>'Balance N-1'!J6235</f>
        <v>0</v>
      </c>
      <c r="C6232" s="78">
        <f>'Balance N-1'!K6235</f>
        <v>0</v>
      </c>
      <c r="D6232" s="78">
        <f>'Balance N-1'!L6235</f>
        <v>0</v>
      </c>
      <c r="E6232" s="78">
        <f>'Balance N-1'!M6235</f>
        <v>0</v>
      </c>
      <c r="F6232" s="78">
        <f>'Balance N-1'!N6235</f>
        <v>0</v>
      </c>
      <c r="G6232" s="78">
        <f>'Balance N-1'!O6235</f>
        <v>0</v>
      </c>
      <c r="H6232" s="78">
        <f>'Balance N-1'!P6235</f>
        <v>0</v>
      </c>
      <c r="I6232" s="79">
        <f t="shared" si="97"/>
        <v>0</v>
      </c>
    </row>
    <row r="6233" spans="1:9" ht="15.6">
      <c r="A6233" s="85">
        <f>'Balance N-1'!I6236</f>
        <v>0</v>
      </c>
      <c r="B6233" s="75">
        <f>'Balance N-1'!J6236</f>
        <v>0</v>
      </c>
      <c r="C6233" s="78">
        <f>'Balance N-1'!K6236</f>
        <v>0</v>
      </c>
      <c r="D6233" s="78">
        <f>'Balance N-1'!L6236</f>
        <v>0</v>
      </c>
      <c r="E6233" s="78">
        <f>'Balance N-1'!M6236</f>
        <v>0</v>
      </c>
      <c r="F6233" s="78">
        <f>'Balance N-1'!N6236</f>
        <v>0</v>
      </c>
      <c r="G6233" s="78">
        <f>'Balance N-1'!O6236</f>
        <v>0</v>
      </c>
      <c r="H6233" s="78">
        <f>'Balance N-1'!P6236</f>
        <v>0</v>
      </c>
      <c r="I6233" s="79">
        <f t="shared" si="97"/>
        <v>0</v>
      </c>
    </row>
    <row r="6234" spans="1:9" ht="15.6">
      <c r="A6234" s="85">
        <f>'Balance N-1'!I6237</f>
        <v>0</v>
      </c>
      <c r="B6234" s="75">
        <f>'Balance N-1'!J6237</f>
        <v>0</v>
      </c>
      <c r="C6234" s="78">
        <f>'Balance N-1'!K6237</f>
        <v>0</v>
      </c>
      <c r="D6234" s="78">
        <f>'Balance N-1'!L6237</f>
        <v>0</v>
      </c>
      <c r="E6234" s="78">
        <f>'Balance N-1'!M6237</f>
        <v>0</v>
      </c>
      <c r="F6234" s="78">
        <f>'Balance N-1'!N6237</f>
        <v>0</v>
      </c>
      <c r="G6234" s="78">
        <f>'Balance N-1'!O6237</f>
        <v>0</v>
      </c>
      <c r="H6234" s="78">
        <f>'Balance N-1'!P6237</f>
        <v>0</v>
      </c>
      <c r="I6234" s="79">
        <f t="shared" si="97"/>
        <v>0</v>
      </c>
    </row>
    <row r="6235" spans="1:9" ht="15.6">
      <c r="A6235" s="85">
        <f>'Balance N-1'!I6238</f>
        <v>0</v>
      </c>
      <c r="B6235" s="75">
        <f>'Balance N-1'!J6238</f>
        <v>0</v>
      </c>
      <c r="C6235" s="78">
        <f>'Balance N-1'!K6238</f>
        <v>0</v>
      </c>
      <c r="D6235" s="78">
        <f>'Balance N-1'!L6238</f>
        <v>0</v>
      </c>
      <c r="E6235" s="78">
        <f>'Balance N-1'!M6238</f>
        <v>0</v>
      </c>
      <c r="F6235" s="78">
        <f>'Balance N-1'!N6238</f>
        <v>0</v>
      </c>
      <c r="G6235" s="78">
        <f>'Balance N-1'!O6238</f>
        <v>0</v>
      </c>
      <c r="H6235" s="78">
        <f>'Balance N-1'!P6238</f>
        <v>0</v>
      </c>
      <c r="I6235" s="79">
        <f t="shared" si="97"/>
        <v>0</v>
      </c>
    </row>
    <row r="6236" spans="1:9" ht="15.6">
      <c r="A6236" s="85">
        <f>'Balance N-1'!I6239</f>
        <v>0</v>
      </c>
      <c r="B6236" s="75">
        <f>'Balance N-1'!J6239</f>
        <v>0</v>
      </c>
      <c r="C6236" s="78">
        <f>'Balance N-1'!K6239</f>
        <v>0</v>
      </c>
      <c r="D6236" s="78">
        <f>'Balance N-1'!L6239</f>
        <v>0</v>
      </c>
      <c r="E6236" s="78">
        <f>'Balance N-1'!M6239</f>
        <v>0</v>
      </c>
      <c r="F6236" s="78">
        <f>'Balance N-1'!N6239</f>
        <v>0</v>
      </c>
      <c r="G6236" s="78">
        <f>'Balance N-1'!O6239</f>
        <v>0</v>
      </c>
      <c r="H6236" s="78">
        <f>'Balance N-1'!P6239</f>
        <v>0</v>
      </c>
      <c r="I6236" s="79">
        <f t="shared" si="97"/>
        <v>0</v>
      </c>
    </row>
    <row r="6237" spans="1:9" ht="15.6">
      <c r="A6237" s="85">
        <f>'Balance N-1'!I6240</f>
        <v>0</v>
      </c>
      <c r="B6237" s="75">
        <f>'Balance N-1'!J6240</f>
        <v>0</v>
      </c>
      <c r="C6237" s="78">
        <f>'Balance N-1'!K6240</f>
        <v>0</v>
      </c>
      <c r="D6237" s="78">
        <f>'Balance N-1'!L6240</f>
        <v>0</v>
      </c>
      <c r="E6237" s="78">
        <f>'Balance N-1'!M6240</f>
        <v>0</v>
      </c>
      <c r="F6237" s="78">
        <f>'Balance N-1'!N6240</f>
        <v>0</v>
      </c>
      <c r="G6237" s="78">
        <f>'Balance N-1'!O6240</f>
        <v>0</v>
      </c>
      <c r="H6237" s="78">
        <f>'Balance N-1'!P6240</f>
        <v>0</v>
      </c>
      <c r="I6237" s="79">
        <f t="shared" si="97"/>
        <v>0</v>
      </c>
    </row>
    <row r="6238" spans="1:9" ht="15.6">
      <c r="A6238" s="85">
        <f>'Balance N-1'!I6241</f>
        <v>0</v>
      </c>
      <c r="B6238" s="75">
        <f>'Balance N-1'!J6241</f>
        <v>0</v>
      </c>
      <c r="C6238" s="78">
        <f>'Balance N-1'!K6241</f>
        <v>0</v>
      </c>
      <c r="D6238" s="78">
        <f>'Balance N-1'!L6241</f>
        <v>0</v>
      </c>
      <c r="E6238" s="78">
        <f>'Balance N-1'!M6241</f>
        <v>0</v>
      </c>
      <c r="F6238" s="78">
        <f>'Balance N-1'!N6241</f>
        <v>0</v>
      </c>
      <c r="G6238" s="78">
        <f>'Balance N-1'!O6241</f>
        <v>0</v>
      </c>
      <c r="H6238" s="78">
        <f>'Balance N-1'!P6241</f>
        <v>0</v>
      </c>
      <c r="I6238" s="79">
        <f t="shared" si="97"/>
        <v>0</v>
      </c>
    </row>
    <row r="6239" spans="1:9" ht="15.6">
      <c r="A6239" s="85">
        <f>'Balance N-1'!I6242</f>
        <v>0</v>
      </c>
      <c r="B6239" s="75">
        <f>'Balance N-1'!J6242</f>
        <v>0</v>
      </c>
      <c r="C6239" s="78">
        <f>'Balance N-1'!K6242</f>
        <v>0</v>
      </c>
      <c r="D6239" s="78">
        <f>'Balance N-1'!L6242</f>
        <v>0</v>
      </c>
      <c r="E6239" s="78">
        <f>'Balance N-1'!M6242</f>
        <v>0</v>
      </c>
      <c r="F6239" s="78">
        <f>'Balance N-1'!N6242</f>
        <v>0</v>
      </c>
      <c r="G6239" s="78">
        <f>'Balance N-1'!O6242</f>
        <v>0</v>
      </c>
      <c r="H6239" s="78">
        <f>'Balance N-1'!P6242</f>
        <v>0</v>
      </c>
      <c r="I6239" s="79">
        <f t="shared" si="97"/>
        <v>0</v>
      </c>
    </row>
    <row r="6240" spans="1:9" ht="15.6">
      <c r="A6240" s="85">
        <f>'Balance N-1'!I6243</f>
        <v>0</v>
      </c>
      <c r="B6240" s="75">
        <f>'Balance N-1'!J6243</f>
        <v>0</v>
      </c>
      <c r="C6240" s="78">
        <f>'Balance N-1'!K6243</f>
        <v>0</v>
      </c>
      <c r="D6240" s="78">
        <f>'Balance N-1'!L6243</f>
        <v>0</v>
      </c>
      <c r="E6240" s="78">
        <f>'Balance N-1'!M6243</f>
        <v>0</v>
      </c>
      <c r="F6240" s="78">
        <f>'Balance N-1'!N6243</f>
        <v>0</v>
      </c>
      <c r="G6240" s="78">
        <f>'Balance N-1'!O6243</f>
        <v>0</v>
      </c>
      <c r="H6240" s="78">
        <f>'Balance N-1'!P6243</f>
        <v>0</v>
      </c>
      <c r="I6240" s="79">
        <f t="shared" si="97"/>
        <v>0</v>
      </c>
    </row>
    <row r="6241" spans="1:9" ht="15.6">
      <c r="A6241" s="85">
        <f>'Balance N-1'!I6244</f>
        <v>0</v>
      </c>
      <c r="B6241" s="75">
        <f>'Balance N-1'!J6244</f>
        <v>0</v>
      </c>
      <c r="C6241" s="78">
        <f>'Balance N-1'!K6244</f>
        <v>0</v>
      </c>
      <c r="D6241" s="78">
        <f>'Balance N-1'!L6244</f>
        <v>0</v>
      </c>
      <c r="E6241" s="78">
        <f>'Balance N-1'!M6244</f>
        <v>0</v>
      </c>
      <c r="F6241" s="78">
        <f>'Balance N-1'!N6244</f>
        <v>0</v>
      </c>
      <c r="G6241" s="78">
        <f>'Balance N-1'!O6244</f>
        <v>0</v>
      </c>
      <c r="H6241" s="78">
        <f>'Balance N-1'!P6244</f>
        <v>0</v>
      </c>
      <c r="I6241" s="79">
        <f t="shared" si="97"/>
        <v>0</v>
      </c>
    </row>
    <row r="6242" spans="1:9" ht="15.6">
      <c r="A6242" s="85">
        <f>'Balance N-1'!I6245</f>
        <v>0</v>
      </c>
      <c r="B6242" s="75">
        <f>'Balance N-1'!J6245</f>
        <v>0</v>
      </c>
      <c r="C6242" s="78">
        <f>'Balance N-1'!K6245</f>
        <v>0</v>
      </c>
      <c r="D6242" s="78">
        <f>'Balance N-1'!L6245</f>
        <v>0</v>
      </c>
      <c r="E6242" s="78">
        <f>'Balance N-1'!M6245</f>
        <v>0</v>
      </c>
      <c r="F6242" s="78">
        <f>'Balance N-1'!N6245</f>
        <v>0</v>
      </c>
      <c r="G6242" s="78">
        <f>'Balance N-1'!O6245</f>
        <v>0</v>
      </c>
      <c r="H6242" s="78">
        <f>'Balance N-1'!P6245</f>
        <v>0</v>
      </c>
      <c r="I6242" s="79">
        <f t="shared" si="97"/>
        <v>0</v>
      </c>
    </row>
    <row r="6243" spans="1:9" ht="15.6">
      <c r="A6243" s="85">
        <f>'Balance N-1'!I6246</f>
        <v>0</v>
      </c>
      <c r="B6243" s="75">
        <f>'Balance N-1'!J6246</f>
        <v>0</v>
      </c>
      <c r="C6243" s="78">
        <f>'Balance N-1'!K6246</f>
        <v>0</v>
      </c>
      <c r="D6243" s="78">
        <f>'Balance N-1'!L6246</f>
        <v>0</v>
      </c>
      <c r="E6243" s="78">
        <f>'Balance N-1'!M6246</f>
        <v>0</v>
      </c>
      <c r="F6243" s="78">
        <f>'Balance N-1'!N6246</f>
        <v>0</v>
      </c>
      <c r="G6243" s="78">
        <f>'Balance N-1'!O6246</f>
        <v>0</v>
      </c>
      <c r="H6243" s="78">
        <f>'Balance N-1'!P6246</f>
        <v>0</v>
      </c>
      <c r="I6243" s="79">
        <f t="shared" si="97"/>
        <v>0</v>
      </c>
    </row>
    <row r="6244" spans="1:9" ht="15.6">
      <c r="A6244" s="85">
        <f>'Balance N-1'!I6247</f>
        <v>0</v>
      </c>
      <c r="B6244" s="75">
        <f>'Balance N-1'!J6247</f>
        <v>0</v>
      </c>
      <c r="C6244" s="78">
        <f>'Balance N-1'!K6247</f>
        <v>0</v>
      </c>
      <c r="D6244" s="78">
        <f>'Balance N-1'!L6247</f>
        <v>0</v>
      </c>
      <c r="E6244" s="78">
        <f>'Balance N-1'!M6247</f>
        <v>0</v>
      </c>
      <c r="F6244" s="78">
        <f>'Balance N-1'!N6247</f>
        <v>0</v>
      </c>
      <c r="G6244" s="78">
        <f>'Balance N-1'!O6247</f>
        <v>0</v>
      </c>
      <c r="H6244" s="78">
        <f>'Balance N-1'!P6247</f>
        <v>0</v>
      </c>
      <c r="I6244" s="79">
        <f t="shared" si="97"/>
        <v>0</v>
      </c>
    </row>
    <row r="6245" spans="1:9" ht="15.6">
      <c r="A6245" s="85">
        <f>'Balance N-1'!I6248</f>
        <v>0</v>
      </c>
      <c r="B6245" s="75">
        <f>'Balance N-1'!J6248</f>
        <v>0</v>
      </c>
      <c r="C6245" s="78">
        <f>'Balance N-1'!K6248</f>
        <v>0</v>
      </c>
      <c r="D6245" s="78">
        <f>'Balance N-1'!L6248</f>
        <v>0</v>
      </c>
      <c r="E6245" s="78">
        <f>'Balance N-1'!M6248</f>
        <v>0</v>
      </c>
      <c r="F6245" s="78">
        <f>'Balance N-1'!N6248</f>
        <v>0</v>
      </c>
      <c r="G6245" s="78">
        <f>'Balance N-1'!O6248</f>
        <v>0</v>
      </c>
      <c r="H6245" s="78">
        <f>'Balance N-1'!P6248</f>
        <v>0</v>
      </c>
      <c r="I6245" s="79">
        <f t="shared" si="97"/>
        <v>0</v>
      </c>
    </row>
    <row r="6246" spans="1:9" ht="15.6">
      <c r="A6246" s="85">
        <f>'Balance N-1'!I6249</f>
        <v>0</v>
      </c>
      <c r="B6246" s="75">
        <f>'Balance N-1'!J6249</f>
        <v>0</v>
      </c>
      <c r="C6246" s="78">
        <f>'Balance N-1'!K6249</f>
        <v>0</v>
      </c>
      <c r="D6246" s="78">
        <f>'Balance N-1'!L6249</f>
        <v>0</v>
      </c>
      <c r="E6246" s="78">
        <f>'Balance N-1'!M6249</f>
        <v>0</v>
      </c>
      <c r="F6246" s="78">
        <f>'Balance N-1'!N6249</f>
        <v>0</v>
      </c>
      <c r="G6246" s="78">
        <f>'Balance N-1'!O6249</f>
        <v>0</v>
      </c>
      <c r="H6246" s="78">
        <f>'Balance N-1'!P6249</f>
        <v>0</v>
      </c>
      <c r="I6246" s="79">
        <f t="shared" si="97"/>
        <v>0</v>
      </c>
    </row>
    <row r="6247" spans="1:9" ht="15.6">
      <c r="A6247" s="85">
        <f>'Balance N-1'!I6250</f>
        <v>0</v>
      </c>
      <c r="B6247" s="75">
        <f>'Balance N-1'!J6250</f>
        <v>0</v>
      </c>
      <c r="C6247" s="78">
        <f>'Balance N-1'!K6250</f>
        <v>0</v>
      </c>
      <c r="D6247" s="78">
        <f>'Balance N-1'!L6250</f>
        <v>0</v>
      </c>
      <c r="E6247" s="78">
        <f>'Balance N-1'!M6250</f>
        <v>0</v>
      </c>
      <c r="F6247" s="78">
        <f>'Balance N-1'!N6250</f>
        <v>0</v>
      </c>
      <c r="G6247" s="78">
        <f>'Balance N-1'!O6250</f>
        <v>0</v>
      </c>
      <c r="H6247" s="78">
        <f>'Balance N-1'!P6250</f>
        <v>0</v>
      </c>
      <c r="I6247" s="79">
        <f t="shared" si="97"/>
        <v>0</v>
      </c>
    </row>
    <row r="6248" spans="1:9" ht="15.6">
      <c r="A6248" s="85">
        <f>'Balance N-1'!I6251</f>
        <v>0</v>
      </c>
      <c r="B6248" s="75">
        <f>'Balance N-1'!J6251</f>
        <v>0</v>
      </c>
      <c r="C6248" s="78">
        <f>'Balance N-1'!K6251</f>
        <v>0</v>
      </c>
      <c r="D6248" s="78">
        <f>'Balance N-1'!L6251</f>
        <v>0</v>
      </c>
      <c r="E6248" s="78">
        <f>'Balance N-1'!M6251</f>
        <v>0</v>
      </c>
      <c r="F6248" s="78">
        <f>'Balance N-1'!N6251</f>
        <v>0</v>
      </c>
      <c r="G6248" s="78">
        <f>'Balance N-1'!O6251</f>
        <v>0</v>
      </c>
      <c r="H6248" s="78">
        <f>'Balance N-1'!P6251</f>
        <v>0</v>
      </c>
      <c r="I6248" s="79">
        <f t="shared" si="97"/>
        <v>0</v>
      </c>
    </row>
    <row r="6249" spans="1:9" ht="15.6">
      <c r="A6249" s="85">
        <f>'Balance N-1'!I6252</f>
        <v>0</v>
      </c>
      <c r="B6249" s="75">
        <f>'Balance N-1'!J6252</f>
        <v>0</v>
      </c>
      <c r="C6249" s="78">
        <f>'Balance N-1'!K6252</f>
        <v>0</v>
      </c>
      <c r="D6249" s="78">
        <f>'Balance N-1'!L6252</f>
        <v>0</v>
      </c>
      <c r="E6249" s="78">
        <f>'Balance N-1'!M6252</f>
        <v>0</v>
      </c>
      <c r="F6249" s="78">
        <f>'Balance N-1'!N6252</f>
        <v>0</v>
      </c>
      <c r="G6249" s="78">
        <f>'Balance N-1'!O6252</f>
        <v>0</v>
      </c>
      <c r="H6249" s="78">
        <f>'Balance N-1'!P6252</f>
        <v>0</v>
      </c>
      <c r="I6249" s="79">
        <f t="shared" si="97"/>
        <v>0</v>
      </c>
    </row>
    <row r="6250" spans="1:9" ht="15.6">
      <c r="A6250" s="85">
        <f>'Balance N-1'!I6253</f>
        <v>0</v>
      </c>
      <c r="B6250" s="75">
        <f>'Balance N-1'!J6253</f>
        <v>0</v>
      </c>
      <c r="C6250" s="78">
        <f>'Balance N-1'!K6253</f>
        <v>0</v>
      </c>
      <c r="D6250" s="78">
        <f>'Balance N-1'!L6253</f>
        <v>0</v>
      </c>
      <c r="E6250" s="78">
        <f>'Balance N-1'!M6253</f>
        <v>0</v>
      </c>
      <c r="F6250" s="78">
        <f>'Balance N-1'!N6253</f>
        <v>0</v>
      </c>
      <c r="G6250" s="78">
        <f>'Balance N-1'!O6253</f>
        <v>0</v>
      </c>
      <c r="H6250" s="78">
        <f>'Balance N-1'!P6253</f>
        <v>0</v>
      </c>
      <c r="I6250" s="79">
        <f t="shared" si="97"/>
        <v>0</v>
      </c>
    </row>
    <row r="6251" spans="1:9" ht="15.6">
      <c r="A6251" s="85">
        <f>'Balance N-1'!I6254</f>
        <v>0</v>
      </c>
      <c r="B6251" s="75">
        <f>'Balance N-1'!J6254</f>
        <v>0</v>
      </c>
      <c r="C6251" s="78">
        <f>'Balance N-1'!K6254</f>
        <v>0</v>
      </c>
      <c r="D6251" s="78">
        <f>'Balance N-1'!L6254</f>
        <v>0</v>
      </c>
      <c r="E6251" s="78">
        <f>'Balance N-1'!M6254</f>
        <v>0</v>
      </c>
      <c r="F6251" s="78">
        <f>'Balance N-1'!N6254</f>
        <v>0</v>
      </c>
      <c r="G6251" s="78">
        <f>'Balance N-1'!O6254</f>
        <v>0</v>
      </c>
      <c r="H6251" s="78">
        <f>'Balance N-1'!P6254</f>
        <v>0</v>
      </c>
      <c r="I6251" s="79">
        <f t="shared" si="97"/>
        <v>0</v>
      </c>
    </row>
    <row r="6252" spans="1:9" ht="15.6">
      <c r="A6252" s="85">
        <f>'Balance N-1'!I6255</f>
        <v>0</v>
      </c>
      <c r="B6252" s="75">
        <f>'Balance N-1'!J6255</f>
        <v>0</v>
      </c>
      <c r="C6252" s="78">
        <f>'Balance N-1'!K6255</f>
        <v>0</v>
      </c>
      <c r="D6252" s="78">
        <f>'Balance N-1'!L6255</f>
        <v>0</v>
      </c>
      <c r="E6252" s="78">
        <f>'Balance N-1'!M6255</f>
        <v>0</v>
      </c>
      <c r="F6252" s="78">
        <f>'Balance N-1'!N6255</f>
        <v>0</v>
      </c>
      <c r="G6252" s="78">
        <f>'Balance N-1'!O6255</f>
        <v>0</v>
      </c>
      <c r="H6252" s="78">
        <f>'Balance N-1'!P6255</f>
        <v>0</v>
      </c>
      <c r="I6252" s="79">
        <f t="shared" si="97"/>
        <v>0</v>
      </c>
    </row>
    <row r="6253" spans="1:9" ht="15.6">
      <c r="A6253" s="85">
        <f>'Balance N-1'!I6256</f>
        <v>0</v>
      </c>
      <c r="B6253" s="75">
        <f>'Balance N-1'!J6256</f>
        <v>0</v>
      </c>
      <c r="C6253" s="78">
        <f>'Balance N-1'!K6256</f>
        <v>0</v>
      </c>
      <c r="D6253" s="78">
        <f>'Balance N-1'!L6256</f>
        <v>0</v>
      </c>
      <c r="E6253" s="78">
        <f>'Balance N-1'!M6256</f>
        <v>0</v>
      </c>
      <c r="F6253" s="78">
        <f>'Balance N-1'!N6256</f>
        <v>0</v>
      </c>
      <c r="G6253" s="78">
        <f>'Balance N-1'!O6256</f>
        <v>0</v>
      </c>
      <c r="H6253" s="78">
        <f>'Balance N-1'!P6256</f>
        <v>0</v>
      </c>
      <c r="I6253" s="79">
        <f t="shared" si="97"/>
        <v>0</v>
      </c>
    </row>
    <row r="6254" spans="1:9" ht="15.6">
      <c r="A6254" s="85">
        <f>'Balance N-1'!I6257</f>
        <v>0</v>
      </c>
      <c r="B6254" s="75">
        <f>'Balance N-1'!J6257</f>
        <v>0</v>
      </c>
      <c r="C6254" s="78">
        <f>'Balance N-1'!K6257</f>
        <v>0</v>
      </c>
      <c r="D6254" s="78">
        <f>'Balance N-1'!L6257</f>
        <v>0</v>
      </c>
      <c r="E6254" s="78">
        <f>'Balance N-1'!M6257</f>
        <v>0</v>
      </c>
      <c r="F6254" s="78">
        <f>'Balance N-1'!N6257</f>
        <v>0</v>
      </c>
      <c r="G6254" s="78">
        <f>'Balance N-1'!O6257</f>
        <v>0</v>
      </c>
      <c r="H6254" s="78">
        <f>'Balance N-1'!P6257</f>
        <v>0</v>
      </c>
      <c r="I6254" s="79">
        <f t="shared" si="97"/>
        <v>0</v>
      </c>
    </row>
    <row r="6255" spans="1:9" ht="15.6">
      <c r="A6255" s="85">
        <f>'Balance N-1'!I6258</f>
        <v>0</v>
      </c>
      <c r="B6255" s="75">
        <f>'Balance N-1'!J6258</f>
        <v>0</v>
      </c>
      <c r="C6255" s="78">
        <f>'Balance N-1'!K6258</f>
        <v>0</v>
      </c>
      <c r="D6255" s="78">
        <f>'Balance N-1'!L6258</f>
        <v>0</v>
      </c>
      <c r="E6255" s="78">
        <f>'Balance N-1'!M6258</f>
        <v>0</v>
      </c>
      <c r="F6255" s="78">
        <f>'Balance N-1'!N6258</f>
        <v>0</v>
      </c>
      <c r="G6255" s="78">
        <f>'Balance N-1'!O6258</f>
        <v>0</v>
      </c>
      <c r="H6255" s="78">
        <f>'Balance N-1'!P6258</f>
        <v>0</v>
      </c>
      <c r="I6255" s="79">
        <f t="shared" si="97"/>
        <v>0</v>
      </c>
    </row>
    <row r="6256" spans="1:9" ht="15.6">
      <c r="A6256" s="85">
        <f>'Balance N-1'!I6259</f>
        <v>0</v>
      </c>
      <c r="B6256" s="75">
        <f>'Balance N-1'!J6259</f>
        <v>0</v>
      </c>
      <c r="C6256" s="78">
        <f>'Balance N-1'!K6259</f>
        <v>0</v>
      </c>
      <c r="D6256" s="78">
        <f>'Balance N-1'!L6259</f>
        <v>0</v>
      </c>
      <c r="E6256" s="78">
        <f>'Balance N-1'!M6259</f>
        <v>0</v>
      </c>
      <c r="F6256" s="78">
        <f>'Balance N-1'!N6259</f>
        <v>0</v>
      </c>
      <c r="G6256" s="78">
        <f>'Balance N-1'!O6259</f>
        <v>0</v>
      </c>
      <c r="H6256" s="78">
        <f>'Balance N-1'!P6259</f>
        <v>0</v>
      </c>
      <c r="I6256" s="79">
        <f t="shared" si="97"/>
        <v>0</v>
      </c>
    </row>
    <row r="6257" spans="1:9" ht="15.6">
      <c r="A6257" s="85">
        <f>'Balance N-1'!I6260</f>
        <v>0</v>
      </c>
      <c r="B6257" s="75">
        <f>'Balance N-1'!J6260</f>
        <v>0</v>
      </c>
      <c r="C6257" s="78">
        <f>'Balance N-1'!K6260</f>
        <v>0</v>
      </c>
      <c r="D6257" s="78">
        <f>'Balance N-1'!L6260</f>
        <v>0</v>
      </c>
      <c r="E6257" s="78">
        <f>'Balance N-1'!M6260</f>
        <v>0</v>
      </c>
      <c r="F6257" s="78">
        <f>'Balance N-1'!N6260</f>
        <v>0</v>
      </c>
      <c r="G6257" s="78">
        <f>'Balance N-1'!O6260</f>
        <v>0</v>
      </c>
      <c r="H6257" s="78">
        <f>'Balance N-1'!P6260</f>
        <v>0</v>
      </c>
      <c r="I6257" s="79">
        <f t="shared" si="97"/>
        <v>0</v>
      </c>
    </row>
    <row r="6258" spans="1:9" ht="15.6">
      <c r="A6258" s="85">
        <f>'Balance N-1'!I6261</f>
        <v>0</v>
      </c>
      <c r="B6258" s="75">
        <f>'Balance N-1'!J6261</f>
        <v>0</v>
      </c>
      <c r="C6258" s="78">
        <f>'Balance N-1'!K6261</f>
        <v>0</v>
      </c>
      <c r="D6258" s="78">
        <f>'Balance N-1'!L6261</f>
        <v>0</v>
      </c>
      <c r="E6258" s="78">
        <f>'Balance N-1'!M6261</f>
        <v>0</v>
      </c>
      <c r="F6258" s="78">
        <f>'Balance N-1'!N6261</f>
        <v>0</v>
      </c>
      <c r="G6258" s="78">
        <f>'Balance N-1'!O6261</f>
        <v>0</v>
      </c>
      <c r="H6258" s="78">
        <f>'Balance N-1'!P6261</f>
        <v>0</v>
      </c>
      <c r="I6258" s="79">
        <f t="shared" si="97"/>
        <v>0</v>
      </c>
    </row>
    <row r="6259" spans="1:9" ht="15.6">
      <c r="A6259" s="85">
        <f>'Balance N-1'!I6262</f>
        <v>0</v>
      </c>
      <c r="B6259" s="75">
        <f>'Balance N-1'!J6262</f>
        <v>0</v>
      </c>
      <c r="C6259" s="78">
        <f>'Balance N-1'!K6262</f>
        <v>0</v>
      </c>
      <c r="D6259" s="78">
        <f>'Balance N-1'!L6262</f>
        <v>0</v>
      </c>
      <c r="E6259" s="78">
        <f>'Balance N-1'!M6262</f>
        <v>0</v>
      </c>
      <c r="F6259" s="78">
        <f>'Balance N-1'!N6262</f>
        <v>0</v>
      </c>
      <c r="G6259" s="78">
        <f>'Balance N-1'!O6262</f>
        <v>0</v>
      </c>
      <c r="H6259" s="78">
        <f>'Balance N-1'!P6262</f>
        <v>0</v>
      </c>
      <c r="I6259" s="79">
        <f t="shared" si="97"/>
        <v>0</v>
      </c>
    </row>
    <row r="6260" spans="1:9" ht="15.6">
      <c r="A6260" s="85">
        <f>'Balance N-1'!I6263</f>
        <v>0</v>
      </c>
      <c r="B6260" s="75">
        <f>'Balance N-1'!J6263</f>
        <v>0</v>
      </c>
      <c r="C6260" s="78">
        <f>'Balance N-1'!K6263</f>
        <v>0</v>
      </c>
      <c r="D6260" s="78">
        <f>'Balance N-1'!L6263</f>
        <v>0</v>
      </c>
      <c r="E6260" s="78">
        <f>'Balance N-1'!M6263</f>
        <v>0</v>
      </c>
      <c r="F6260" s="78">
        <f>'Balance N-1'!N6263</f>
        <v>0</v>
      </c>
      <c r="G6260" s="78">
        <f>'Balance N-1'!O6263</f>
        <v>0</v>
      </c>
      <c r="H6260" s="78">
        <f>'Balance N-1'!P6263</f>
        <v>0</v>
      </c>
      <c r="I6260" s="79">
        <f t="shared" si="97"/>
        <v>0</v>
      </c>
    </row>
    <row r="6261" spans="1:9" ht="15.6">
      <c r="A6261" s="85">
        <f>'Balance N-1'!I6264</f>
        <v>0</v>
      </c>
      <c r="B6261" s="75">
        <f>'Balance N-1'!J6264</f>
        <v>0</v>
      </c>
      <c r="C6261" s="78">
        <f>'Balance N-1'!K6264</f>
        <v>0</v>
      </c>
      <c r="D6261" s="78">
        <f>'Balance N-1'!L6264</f>
        <v>0</v>
      </c>
      <c r="E6261" s="78">
        <f>'Balance N-1'!M6264</f>
        <v>0</v>
      </c>
      <c r="F6261" s="78">
        <f>'Balance N-1'!N6264</f>
        <v>0</v>
      </c>
      <c r="G6261" s="78">
        <f>'Balance N-1'!O6264</f>
        <v>0</v>
      </c>
      <c r="H6261" s="78">
        <f>'Balance N-1'!P6264</f>
        <v>0</v>
      </c>
      <c r="I6261" s="79">
        <f t="shared" si="97"/>
        <v>0</v>
      </c>
    </row>
    <row r="6262" spans="1:9" ht="15.6">
      <c r="A6262" s="85">
        <f>'Balance N-1'!I6265</f>
        <v>0</v>
      </c>
      <c r="B6262" s="75">
        <f>'Balance N-1'!J6265</f>
        <v>0</v>
      </c>
      <c r="C6262" s="78">
        <f>'Balance N-1'!K6265</f>
        <v>0</v>
      </c>
      <c r="D6262" s="78">
        <f>'Balance N-1'!L6265</f>
        <v>0</v>
      </c>
      <c r="E6262" s="78">
        <f>'Balance N-1'!M6265</f>
        <v>0</v>
      </c>
      <c r="F6262" s="78">
        <f>'Balance N-1'!N6265</f>
        <v>0</v>
      </c>
      <c r="G6262" s="78">
        <f>'Balance N-1'!O6265</f>
        <v>0</v>
      </c>
      <c r="H6262" s="78">
        <f>'Balance N-1'!P6265</f>
        <v>0</v>
      </c>
      <c r="I6262" s="79">
        <f t="shared" si="97"/>
        <v>0</v>
      </c>
    </row>
    <row r="6263" spans="1:9" ht="15.6">
      <c r="A6263" s="85">
        <f>'Balance N-1'!I6266</f>
        <v>0</v>
      </c>
      <c r="B6263" s="75">
        <f>'Balance N-1'!J6266</f>
        <v>0</v>
      </c>
      <c r="C6263" s="78">
        <f>'Balance N-1'!K6266</f>
        <v>0</v>
      </c>
      <c r="D6263" s="78">
        <f>'Balance N-1'!L6266</f>
        <v>0</v>
      </c>
      <c r="E6263" s="78">
        <f>'Balance N-1'!M6266</f>
        <v>0</v>
      </c>
      <c r="F6263" s="78">
        <f>'Balance N-1'!N6266</f>
        <v>0</v>
      </c>
      <c r="G6263" s="78">
        <f>'Balance N-1'!O6266</f>
        <v>0</v>
      </c>
      <c r="H6263" s="78">
        <f>'Balance N-1'!P6266</f>
        <v>0</v>
      </c>
      <c r="I6263" s="79">
        <f t="shared" si="97"/>
        <v>0</v>
      </c>
    </row>
    <row r="6264" spans="1:9" ht="15.6">
      <c r="A6264" s="85">
        <f>'Balance N-1'!I6267</f>
        <v>0</v>
      </c>
      <c r="B6264" s="75">
        <f>'Balance N-1'!J6267</f>
        <v>0</v>
      </c>
      <c r="C6264" s="78">
        <f>'Balance N-1'!K6267</f>
        <v>0</v>
      </c>
      <c r="D6264" s="78">
        <f>'Balance N-1'!L6267</f>
        <v>0</v>
      </c>
      <c r="E6264" s="78">
        <f>'Balance N-1'!M6267</f>
        <v>0</v>
      </c>
      <c r="F6264" s="78">
        <f>'Balance N-1'!N6267</f>
        <v>0</v>
      </c>
      <c r="G6264" s="78">
        <f>'Balance N-1'!O6267</f>
        <v>0</v>
      </c>
      <c r="H6264" s="78">
        <f>'Balance N-1'!P6267</f>
        <v>0</v>
      </c>
      <c r="I6264" s="79">
        <f t="shared" si="97"/>
        <v>0</v>
      </c>
    </row>
    <row r="6265" spans="1:9" ht="15.6">
      <c r="A6265" s="85">
        <f>'Balance N-1'!I6268</f>
        <v>0</v>
      </c>
      <c r="B6265" s="75">
        <f>'Balance N-1'!J6268</f>
        <v>0</v>
      </c>
      <c r="C6265" s="78">
        <f>'Balance N-1'!K6268</f>
        <v>0</v>
      </c>
      <c r="D6265" s="78">
        <f>'Balance N-1'!L6268</f>
        <v>0</v>
      </c>
      <c r="E6265" s="78">
        <f>'Balance N-1'!M6268</f>
        <v>0</v>
      </c>
      <c r="F6265" s="78">
        <f>'Balance N-1'!N6268</f>
        <v>0</v>
      </c>
      <c r="G6265" s="78">
        <f>'Balance N-1'!O6268</f>
        <v>0</v>
      </c>
      <c r="H6265" s="78">
        <f>'Balance N-1'!P6268</f>
        <v>0</v>
      </c>
      <c r="I6265" s="79">
        <f t="shared" si="97"/>
        <v>0</v>
      </c>
    </row>
    <row r="6266" spans="1:9" ht="15.6">
      <c r="A6266" s="85">
        <f>'Balance N-1'!I6269</f>
        <v>0</v>
      </c>
      <c r="B6266" s="75">
        <f>'Balance N-1'!J6269</f>
        <v>0</v>
      </c>
      <c r="C6266" s="78">
        <f>'Balance N-1'!K6269</f>
        <v>0</v>
      </c>
      <c r="D6266" s="78">
        <f>'Balance N-1'!L6269</f>
        <v>0</v>
      </c>
      <c r="E6266" s="78">
        <f>'Balance N-1'!M6269</f>
        <v>0</v>
      </c>
      <c r="F6266" s="78">
        <f>'Balance N-1'!N6269</f>
        <v>0</v>
      </c>
      <c r="G6266" s="78">
        <f>'Balance N-1'!O6269</f>
        <v>0</v>
      </c>
      <c r="H6266" s="78">
        <f>'Balance N-1'!P6269</f>
        <v>0</v>
      </c>
      <c r="I6266" s="79">
        <f t="shared" si="97"/>
        <v>0</v>
      </c>
    </row>
    <row r="6267" spans="1:9" ht="15.6">
      <c r="A6267" s="85">
        <f>'Balance N-1'!I6270</f>
        <v>0</v>
      </c>
      <c r="B6267" s="75">
        <f>'Balance N-1'!J6270</f>
        <v>0</v>
      </c>
      <c r="C6267" s="78">
        <f>'Balance N-1'!K6270</f>
        <v>0</v>
      </c>
      <c r="D6267" s="78">
        <f>'Balance N-1'!L6270</f>
        <v>0</v>
      </c>
      <c r="E6267" s="78">
        <f>'Balance N-1'!M6270</f>
        <v>0</v>
      </c>
      <c r="F6267" s="78">
        <f>'Balance N-1'!N6270</f>
        <v>0</v>
      </c>
      <c r="G6267" s="78">
        <f>'Balance N-1'!O6270</f>
        <v>0</v>
      </c>
      <c r="H6267" s="78">
        <f>'Balance N-1'!P6270</f>
        <v>0</v>
      </c>
      <c r="I6267" s="79">
        <f t="shared" si="97"/>
        <v>0</v>
      </c>
    </row>
    <row r="6268" spans="1:9" ht="15.6">
      <c r="A6268" s="85">
        <f>'Balance N-1'!I6271</f>
        <v>0</v>
      </c>
      <c r="B6268" s="75">
        <f>'Balance N-1'!J6271</f>
        <v>0</v>
      </c>
      <c r="C6268" s="78">
        <f>'Balance N-1'!K6271</f>
        <v>0</v>
      </c>
      <c r="D6268" s="78">
        <f>'Balance N-1'!L6271</f>
        <v>0</v>
      </c>
      <c r="E6268" s="78">
        <f>'Balance N-1'!M6271</f>
        <v>0</v>
      </c>
      <c r="F6268" s="78">
        <f>'Balance N-1'!N6271</f>
        <v>0</v>
      </c>
      <c r="G6268" s="78">
        <f>'Balance N-1'!O6271</f>
        <v>0</v>
      </c>
      <c r="H6268" s="78">
        <f>'Balance N-1'!P6271</f>
        <v>0</v>
      </c>
      <c r="I6268" s="79">
        <f t="shared" si="97"/>
        <v>0</v>
      </c>
    </row>
    <row r="6269" spans="1:9" ht="15.6">
      <c r="A6269" s="85">
        <f>'Balance N-1'!I6272</f>
        <v>0</v>
      </c>
      <c r="B6269" s="75">
        <f>'Balance N-1'!J6272</f>
        <v>0</v>
      </c>
      <c r="C6269" s="78">
        <f>'Balance N-1'!K6272</f>
        <v>0</v>
      </c>
      <c r="D6269" s="78">
        <f>'Balance N-1'!L6272</f>
        <v>0</v>
      </c>
      <c r="E6269" s="78">
        <f>'Balance N-1'!M6272</f>
        <v>0</v>
      </c>
      <c r="F6269" s="78">
        <f>'Balance N-1'!N6272</f>
        <v>0</v>
      </c>
      <c r="G6269" s="78">
        <f>'Balance N-1'!O6272</f>
        <v>0</v>
      </c>
      <c r="H6269" s="78">
        <f>'Balance N-1'!P6272</f>
        <v>0</v>
      </c>
      <c r="I6269" s="79">
        <f t="shared" si="97"/>
        <v>0</v>
      </c>
    </row>
    <row r="6270" spans="1:9" ht="15.6">
      <c r="A6270" s="85">
        <f>'Balance N-1'!I6273</f>
        <v>0</v>
      </c>
      <c r="B6270" s="75">
        <f>'Balance N-1'!J6273</f>
        <v>0</v>
      </c>
      <c r="C6270" s="78">
        <f>'Balance N-1'!K6273</f>
        <v>0</v>
      </c>
      <c r="D6270" s="78">
        <f>'Balance N-1'!L6273</f>
        <v>0</v>
      </c>
      <c r="E6270" s="78">
        <f>'Balance N-1'!M6273</f>
        <v>0</v>
      </c>
      <c r="F6270" s="78">
        <f>'Balance N-1'!N6273</f>
        <v>0</v>
      </c>
      <c r="G6270" s="78">
        <f>'Balance N-1'!O6273</f>
        <v>0</v>
      </c>
      <c r="H6270" s="78">
        <f>'Balance N-1'!P6273</f>
        <v>0</v>
      </c>
      <c r="I6270" s="79">
        <f t="shared" si="97"/>
        <v>0</v>
      </c>
    </row>
    <row r="6271" spans="1:9" ht="15.6">
      <c r="A6271" s="85">
        <f>'Balance N-1'!I6274</f>
        <v>0</v>
      </c>
      <c r="B6271" s="75">
        <f>'Balance N-1'!J6274</f>
        <v>0</v>
      </c>
      <c r="C6271" s="78">
        <f>'Balance N-1'!K6274</f>
        <v>0</v>
      </c>
      <c r="D6271" s="78">
        <f>'Balance N-1'!L6274</f>
        <v>0</v>
      </c>
      <c r="E6271" s="78">
        <f>'Balance N-1'!M6274</f>
        <v>0</v>
      </c>
      <c r="F6271" s="78">
        <f>'Balance N-1'!N6274</f>
        <v>0</v>
      </c>
      <c r="G6271" s="78">
        <f>'Balance N-1'!O6274</f>
        <v>0</v>
      </c>
      <c r="H6271" s="78">
        <f>'Balance N-1'!P6274</f>
        <v>0</v>
      </c>
      <c r="I6271" s="79">
        <f t="shared" si="97"/>
        <v>0</v>
      </c>
    </row>
    <row r="6272" spans="1:9" ht="15.6">
      <c r="A6272" s="85">
        <f>'Balance N-1'!I6275</f>
        <v>0</v>
      </c>
      <c r="B6272" s="75">
        <f>'Balance N-1'!J6275</f>
        <v>0</v>
      </c>
      <c r="C6272" s="78">
        <f>'Balance N-1'!K6275</f>
        <v>0</v>
      </c>
      <c r="D6272" s="78">
        <f>'Balance N-1'!L6275</f>
        <v>0</v>
      </c>
      <c r="E6272" s="78">
        <f>'Balance N-1'!M6275</f>
        <v>0</v>
      </c>
      <c r="F6272" s="78">
        <f>'Balance N-1'!N6275</f>
        <v>0</v>
      </c>
      <c r="G6272" s="78">
        <f>'Balance N-1'!O6275</f>
        <v>0</v>
      </c>
      <c r="H6272" s="78">
        <f>'Balance N-1'!P6275</f>
        <v>0</v>
      </c>
      <c r="I6272" s="79">
        <f t="shared" si="97"/>
        <v>0</v>
      </c>
    </row>
    <row r="6273" spans="1:9" ht="15.6">
      <c r="A6273" s="85">
        <f>'Balance N-1'!I6276</f>
        <v>0</v>
      </c>
      <c r="B6273" s="75">
        <f>'Balance N-1'!J6276</f>
        <v>0</v>
      </c>
      <c r="C6273" s="78">
        <f>'Balance N-1'!K6276</f>
        <v>0</v>
      </c>
      <c r="D6273" s="78">
        <f>'Balance N-1'!L6276</f>
        <v>0</v>
      </c>
      <c r="E6273" s="78">
        <f>'Balance N-1'!M6276</f>
        <v>0</v>
      </c>
      <c r="F6273" s="78">
        <f>'Balance N-1'!N6276</f>
        <v>0</v>
      </c>
      <c r="G6273" s="78">
        <f>'Balance N-1'!O6276</f>
        <v>0</v>
      </c>
      <c r="H6273" s="78">
        <f>'Balance N-1'!P6276</f>
        <v>0</v>
      </c>
      <c r="I6273" s="79">
        <f t="shared" si="97"/>
        <v>0</v>
      </c>
    </row>
    <row r="6274" spans="1:9" ht="15.6">
      <c r="A6274" s="85">
        <f>'Balance N-1'!I6277</f>
        <v>0</v>
      </c>
      <c r="B6274" s="75">
        <f>'Balance N-1'!J6277</f>
        <v>0</v>
      </c>
      <c r="C6274" s="78">
        <f>'Balance N-1'!K6277</f>
        <v>0</v>
      </c>
      <c r="D6274" s="78">
        <f>'Balance N-1'!L6277</f>
        <v>0</v>
      </c>
      <c r="E6274" s="78">
        <f>'Balance N-1'!M6277</f>
        <v>0</v>
      </c>
      <c r="F6274" s="78">
        <f>'Balance N-1'!N6277</f>
        <v>0</v>
      </c>
      <c r="G6274" s="78">
        <f>'Balance N-1'!O6277</f>
        <v>0</v>
      </c>
      <c r="H6274" s="78">
        <f>'Balance N-1'!P6277</f>
        <v>0</v>
      </c>
      <c r="I6274" s="79">
        <f t="shared" si="97"/>
        <v>0</v>
      </c>
    </row>
    <row r="6275" spans="1:9" ht="15.6">
      <c r="A6275" s="85">
        <f>'Balance N-1'!I6278</f>
        <v>0</v>
      </c>
      <c r="B6275" s="75">
        <f>'Balance N-1'!J6278</f>
        <v>0</v>
      </c>
      <c r="C6275" s="78">
        <f>'Balance N-1'!K6278</f>
        <v>0</v>
      </c>
      <c r="D6275" s="78">
        <f>'Balance N-1'!L6278</f>
        <v>0</v>
      </c>
      <c r="E6275" s="78">
        <f>'Balance N-1'!M6278</f>
        <v>0</v>
      </c>
      <c r="F6275" s="78">
        <f>'Balance N-1'!N6278</f>
        <v>0</v>
      </c>
      <c r="G6275" s="78">
        <f>'Balance N-1'!O6278</f>
        <v>0</v>
      </c>
      <c r="H6275" s="78">
        <f>'Balance N-1'!P6278</f>
        <v>0</v>
      </c>
      <c r="I6275" s="79">
        <f t="shared" ref="I6275:I6338" si="98">(C6275-D6275)+(E6275-F6275)-(G6275-H6275)</f>
        <v>0</v>
      </c>
    </row>
    <row r="6276" spans="1:9" ht="15.6">
      <c r="A6276" s="85">
        <f>'Balance N-1'!I6279</f>
        <v>0</v>
      </c>
      <c r="B6276" s="75">
        <f>'Balance N-1'!J6279</f>
        <v>0</v>
      </c>
      <c r="C6276" s="78">
        <f>'Balance N-1'!K6279</f>
        <v>0</v>
      </c>
      <c r="D6276" s="78">
        <f>'Balance N-1'!L6279</f>
        <v>0</v>
      </c>
      <c r="E6276" s="78">
        <f>'Balance N-1'!M6279</f>
        <v>0</v>
      </c>
      <c r="F6276" s="78">
        <f>'Balance N-1'!N6279</f>
        <v>0</v>
      </c>
      <c r="G6276" s="78">
        <f>'Balance N-1'!O6279</f>
        <v>0</v>
      </c>
      <c r="H6276" s="78">
        <f>'Balance N-1'!P6279</f>
        <v>0</v>
      </c>
      <c r="I6276" s="79">
        <f t="shared" si="98"/>
        <v>0</v>
      </c>
    </row>
    <row r="6277" spans="1:9" ht="15.6">
      <c r="A6277" s="85">
        <f>'Balance N-1'!I6280</f>
        <v>0</v>
      </c>
      <c r="B6277" s="75">
        <f>'Balance N-1'!J6280</f>
        <v>0</v>
      </c>
      <c r="C6277" s="78">
        <f>'Balance N-1'!K6280</f>
        <v>0</v>
      </c>
      <c r="D6277" s="78">
        <f>'Balance N-1'!L6280</f>
        <v>0</v>
      </c>
      <c r="E6277" s="78">
        <f>'Balance N-1'!M6280</f>
        <v>0</v>
      </c>
      <c r="F6277" s="78">
        <f>'Balance N-1'!N6280</f>
        <v>0</v>
      </c>
      <c r="G6277" s="78">
        <f>'Balance N-1'!O6280</f>
        <v>0</v>
      </c>
      <c r="H6277" s="78">
        <f>'Balance N-1'!P6280</f>
        <v>0</v>
      </c>
      <c r="I6277" s="79">
        <f t="shared" si="98"/>
        <v>0</v>
      </c>
    </row>
    <row r="6278" spans="1:9" ht="15.6">
      <c r="A6278" s="85">
        <f>'Balance N-1'!I6281</f>
        <v>0</v>
      </c>
      <c r="B6278" s="75">
        <f>'Balance N-1'!J6281</f>
        <v>0</v>
      </c>
      <c r="C6278" s="78">
        <f>'Balance N-1'!K6281</f>
        <v>0</v>
      </c>
      <c r="D6278" s="78">
        <f>'Balance N-1'!L6281</f>
        <v>0</v>
      </c>
      <c r="E6278" s="78">
        <f>'Balance N-1'!M6281</f>
        <v>0</v>
      </c>
      <c r="F6278" s="78">
        <f>'Balance N-1'!N6281</f>
        <v>0</v>
      </c>
      <c r="G6278" s="78">
        <f>'Balance N-1'!O6281</f>
        <v>0</v>
      </c>
      <c r="H6278" s="78">
        <f>'Balance N-1'!P6281</f>
        <v>0</v>
      </c>
      <c r="I6278" s="79">
        <f t="shared" si="98"/>
        <v>0</v>
      </c>
    </row>
    <row r="6279" spans="1:9" ht="15.6">
      <c r="A6279" s="85">
        <f>'Balance N-1'!I6282</f>
        <v>0</v>
      </c>
      <c r="B6279" s="75">
        <f>'Balance N-1'!J6282</f>
        <v>0</v>
      </c>
      <c r="C6279" s="78">
        <f>'Balance N-1'!K6282</f>
        <v>0</v>
      </c>
      <c r="D6279" s="78">
        <f>'Balance N-1'!L6282</f>
        <v>0</v>
      </c>
      <c r="E6279" s="78">
        <f>'Balance N-1'!M6282</f>
        <v>0</v>
      </c>
      <c r="F6279" s="78">
        <f>'Balance N-1'!N6282</f>
        <v>0</v>
      </c>
      <c r="G6279" s="78">
        <f>'Balance N-1'!O6282</f>
        <v>0</v>
      </c>
      <c r="H6279" s="78">
        <f>'Balance N-1'!P6282</f>
        <v>0</v>
      </c>
      <c r="I6279" s="79">
        <f t="shared" si="98"/>
        <v>0</v>
      </c>
    </row>
    <row r="6280" spans="1:9" ht="15.6">
      <c r="A6280" s="85">
        <f>'Balance N-1'!I6283</f>
        <v>0</v>
      </c>
      <c r="B6280" s="75">
        <f>'Balance N-1'!J6283</f>
        <v>0</v>
      </c>
      <c r="C6280" s="78">
        <f>'Balance N-1'!K6283</f>
        <v>0</v>
      </c>
      <c r="D6280" s="78">
        <f>'Balance N-1'!L6283</f>
        <v>0</v>
      </c>
      <c r="E6280" s="78">
        <f>'Balance N-1'!M6283</f>
        <v>0</v>
      </c>
      <c r="F6280" s="78">
        <f>'Balance N-1'!N6283</f>
        <v>0</v>
      </c>
      <c r="G6280" s="78">
        <f>'Balance N-1'!O6283</f>
        <v>0</v>
      </c>
      <c r="H6280" s="78">
        <f>'Balance N-1'!P6283</f>
        <v>0</v>
      </c>
      <c r="I6280" s="79">
        <f t="shared" si="98"/>
        <v>0</v>
      </c>
    </row>
    <row r="6281" spans="1:9" ht="15.6">
      <c r="A6281" s="85">
        <f>'Balance N-1'!I6284</f>
        <v>0</v>
      </c>
      <c r="B6281" s="75">
        <f>'Balance N-1'!J6284</f>
        <v>0</v>
      </c>
      <c r="C6281" s="78">
        <f>'Balance N-1'!K6284</f>
        <v>0</v>
      </c>
      <c r="D6281" s="78">
        <f>'Balance N-1'!L6284</f>
        <v>0</v>
      </c>
      <c r="E6281" s="78">
        <f>'Balance N-1'!M6284</f>
        <v>0</v>
      </c>
      <c r="F6281" s="78">
        <f>'Balance N-1'!N6284</f>
        <v>0</v>
      </c>
      <c r="G6281" s="78">
        <f>'Balance N-1'!O6284</f>
        <v>0</v>
      </c>
      <c r="H6281" s="78">
        <f>'Balance N-1'!P6284</f>
        <v>0</v>
      </c>
      <c r="I6281" s="79">
        <f t="shared" si="98"/>
        <v>0</v>
      </c>
    </row>
    <row r="6282" spans="1:9" ht="15.6">
      <c r="A6282" s="85">
        <f>'Balance N-1'!I6285</f>
        <v>0</v>
      </c>
      <c r="B6282" s="75">
        <f>'Balance N-1'!J6285</f>
        <v>0</v>
      </c>
      <c r="C6282" s="78">
        <f>'Balance N-1'!K6285</f>
        <v>0</v>
      </c>
      <c r="D6282" s="78">
        <f>'Balance N-1'!L6285</f>
        <v>0</v>
      </c>
      <c r="E6282" s="78">
        <f>'Balance N-1'!M6285</f>
        <v>0</v>
      </c>
      <c r="F6282" s="78">
        <f>'Balance N-1'!N6285</f>
        <v>0</v>
      </c>
      <c r="G6282" s="78">
        <f>'Balance N-1'!O6285</f>
        <v>0</v>
      </c>
      <c r="H6282" s="78">
        <f>'Balance N-1'!P6285</f>
        <v>0</v>
      </c>
      <c r="I6282" s="79">
        <f t="shared" si="98"/>
        <v>0</v>
      </c>
    </row>
    <row r="6283" spans="1:9" ht="15.6">
      <c r="A6283" s="85">
        <f>'Balance N-1'!I6286</f>
        <v>0</v>
      </c>
      <c r="B6283" s="75">
        <f>'Balance N-1'!J6286</f>
        <v>0</v>
      </c>
      <c r="C6283" s="78">
        <f>'Balance N-1'!K6286</f>
        <v>0</v>
      </c>
      <c r="D6283" s="78">
        <f>'Balance N-1'!L6286</f>
        <v>0</v>
      </c>
      <c r="E6283" s="78">
        <f>'Balance N-1'!M6286</f>
        <v>0</v>
      </c>
      <c r="F6283" s="78">
        <f>'Balance N-1'!N6286</f>
        <v>0</v>
      </c>
      <c r="G6283" s="78">
        <f>'Balance N-1'!O6286</f>
        <v>0</v>
      </c>
      <c r="H6283" s="78">
        <f>'Balance N-1'!P6286</f>
        <v>0</v>
      </c>
      <c r="I6283" s="79">
        <f t="shared" si="98"/>
        <v>0</v>
      </c>
    </row>
    <row r="6284" spans="1:9" ht="15.6">
      <c r="A6284" s="85">
        <f>'Balance N-1'!I6287</f>
        <v>0</v>
      </c>
      <c r="B6284" s="75">
        <f>'Balance N-1'!J6287</f>
        <v>0</v>
      </c>
      <c r="C6284" s="78">
        <f>'Balance N-1'!K6287</f>
        <v>0</v>
      </c>
      <c r="D6284" s="78">
        <f>'Balance N-1'!L6287</f>
        <v>0</v>
      </c>
      <c r="E6284" s="78">
        <f>'Balance N-1'!M6287</f>
        <v>0</v>
      </c>
      <c r="F6284" s="78">
        <f>'Balance N-1'!N6287</f>
        <v>0</v>
      </c>
      <c r="G6284" s="78">
        <f>'Balance N-1'!O6287</f>
        <v>0</v>
      </c>
      <c r="H6284" s="78">
        <f>'Balance N-1'!P6287</f>
        <v>0</v>
      </c>
      <c r="I6284" s="79">
        <f t="shared" si="98"/>
        <v>0</v>
      </c>
    </row>
    <row r="6285" spans="1:9" ht="15.6">
      <c r="A6285" s="85">
        <f>'Balance N-1'!I6288</f>
        <v>0</v>
      </c>
      <c r="B6285" s="75">
        <f>'Balance N-1'!J6288</f>
        <v>0</v>
      </c>
      <c r="C6285" s="78">
        <f>'Balance N-1'!K6288</f>
        <v>0</v>
      </c>
      <c r="D6285" s="78">
        <f>'Balance N-1'!L6288</f>
        <v>0</v>
      </c>
      <c r="E6285" s="78">
        <f>'Balance N-1'!M6288</f>
        <v>0</v>
      </c>
      <c r="F6285" s="78">
        <f>'Balance N-1'!N6288</f>
        <v>0</v>
      </c>
      <c r="G6285" s="78">
        <f>'Balance N-1'!O6288</f>
        <v>0</v>
      </c>
      <c r="H6285" s="78">
        <f>'Balance N-1'!P6288</f>
        <v>0</v>
      </c>
      <c r="I6285" s="79">
        <f t="shared" si="98"/>
        <v>0</v>
      </c>
    </row>
    <row r="6286" spans="1:9" ht="15.6">
      <c r="A6286" s="85">
        <f>'Balance N-1'!I6289</f>
        <v>0</v>
      </c>
      <c r="B6286" s="75">
        <f>'Balance N-1'!J6289</f>
        <v>0</v>
      </c>
      <c r="C6286" s="78">
        <f>'Balance N-1'!K6289</f>
        <v>0</v>
      </c>
      <c r="D6286" s="78">
        <f>'Balance N-1'!L6289</f>
        <v>0</v>
      </c>
      <c r="E6286" s="78">
        <f>'Balance N-1'!M6289</f>
        <v>0</v>
      </c>
      <c r="F6286" s="78">
        <f>'Balance N-1'!N6289</f>
        <v>0</v>
      </c>
      <c r="G6286" s="78">
        <f>'Balance N-1'!O6289</f>
        <v>0</v>
      </c>
      <c r="H6286" s="78">
        <f>'Balance N-1'!P6289</f>
        <v>0</v>
      </c>
      <c r="I6286" s="79">
        <f t="shared" si="98"/>
        <v>0</v>
      </c>
    </row>
    <row r="6287" spans="1:9" ht="15.6">
      <c r="A6287" s="85">
        <f>'Balance N-1'!I6290</f>
        <v>0</v>
      </c>
      <c r="B6287" s="75">
        <f>'Balance N-1'!J6290</f>
        <v>0</v>
      </c>
      <c r="C6287" s="78">
        <f>'Balance N-1'!K6290</f>
        <v>0</v>
      </c>
      <c r="D6287" s="78">
        <f>'Balance N-1'!L6290</f>
        <v>0</v>
      </c>
      <c r="E6287" s="78">
        <f>'Balance N-1'!M6290</f>
        <v>0</v>
      </c>
      <c r="F6287" s="78">
        <f>'Balance N-1'!N6290</f>
        <v>0</v>
      </c>
      <c r="G6287" s="78">
        <f>'Balance N-1'!O6290</f>
        <v>0</v>
      </c>
      <c r="H6287" s="78">
        <f>'Balance N-1'!P6290</f>
        <v>0</v>
      </c>
      <c r="I6287" s="79">
        <f t="shared" si="98"/>
        <v>0</v>
      </c>
    </row>
    <row r="6288" spans="1:9" ht="15.6">
      <c r="A6288" s="85">
        <f>'Balance N-1'!I6291</f>
        <v>0</v>
      </c>
      <c r="B6288" s="75">
        <f>'Balance N-1'!J6291</f>
        <v>0</v>
      </c>
      <c r="C6288" s="78">
        <f>'Balance N-1'!K6291</f>
        <v>0</v>
      </c>
      <c r="D6288" s="78">
        <f>'Balance N-1'!L6291</f>
        <v>0</v>
      </c>
      <c r="E6288" s="78">
        <f>'Balance N-1'!M6291</f>
        <v>0</v>
      </c>
      <c r="F6288" s="78">
        <f>'Balance N-1'!N6291</f>
        <v>0</v>
      </c>
      <c r="G6288" s="78">
        <f>'Balance N-1'!O6291</f>
        <v>0</v>
      </c>
      <c r="H6288" s="78">
        <f>'Balance N-1'!P6291</f>
        <v>0</v>
      </c>
      <c r="I6288" s="79">
        <f t="shared" si="98"/>
        <v>0</v>
      </c>
    </row>
    <row r="6289" spans="1:9" ht="15.6">
      <c r="A6289" s="85">
        <f>'Balance N-1'!I6292</f>
        <v>0</v>
      </c>
      <c r="B6289" s="75">
        <f>'Balance N-1'!J6292</f>
        <v>0</v>
      </c>
      <c r="C6289" s="78">
        <f>'Balance N-1'!K6292</f>
        <v>0</v>
      </c>
      <c r="D6289" s="78">
        <f>'Balance N-1'!L6292</f>
        <v>0</v>
      </c>
      <c r="E6289" s="78">
        <f>'Balance N-1'!M6292</f>
        <v>0</v>
      </c>
      <c r="F6289" s="78">
        <f>'Balance N-1'!N6292</f>
        <v>0</v>
      </c>
      <c r="G6289" s="78">
        <f>'Balance N-1'!O6292</f>
        <v>0</v>
      </c>
      <c r="H6289" s="78">
        <f>'Balance N-1'!P6292</f>
        <v>0</v>
      </c>
      <c r="I6289" s="79">
        <f t="shared" si="98"/>
        <v>0</v>
      </c>
    </row>
    <row r="6290" spans="1:9" ht="15.6">
      <c r="A6290" s="85">
        <f>'Balance N-1'!I6293</f>
        <v>0</v>
      </c>
      <c r="B6290" s="75">
        <f>'Balance N-1'!J6293</f>
        <v>0</v>
      </c>
      <c r="C6290" s="78">
        <f>'Balance N-1'!K6293</f>
        <v>0</v>
      </c>
      <c r="D6290" s="78">
        <f>'Balance N-1'!L6293</f>
        <v>0</v>
      </c>
      <c r="E6290" s="78">
        <f>'Balance N-1'!M6293</f>
        <v>0</v>
      </c>
      <c r="F6290" s="78">
        <f>'Balance N-1'!N6293</f>
        <v>0</v>
      </c>
      <c r="G6290" s="78">
        <f>'Balance N-1'!O6293</f>
        <v>0</v>
      </c>
      <c r="H6290" s="78">
        <f>'Balance N-1'!P6293</f>
        <v>0</v>
      </c>
      <c r="I6290" s="79">
        <f t="shared" si="98"/>
        <v>0</v>
      </c>
    </row>
    <row r="6291" spans="1:9" ht="15.6">
      <c r="A6291" s="85">
        <f>'Balance N-1'!I6294</f>
        <v>0</v>
      </c>
      <c r="B6291" s="75">
        <f>'Balance N-1'!J6294</f>
        <v>0</v>
      </c>
      <c r="C6291" s="78">
        <f>'Balance N-1'!K6294</f>
        <v>0</v>
      </c>
      <c r="D6291" s="78">
        <f>'Balance N-1'!L6294</f>
        <v>0</v>
      </c>
      <c r="E6291" s="78">
        <f>'Balance N-1'!M6294</f>
        <v>0</v>
      </c>
      <c r="F6291" s="78">
        <f>'Balance N-1'!N6294</f>
        <v>0</v>
      </c>
      <c r="G6291" s="78">
        <f>'Balance N-1'!O6294</f>
        <v>0</v>
      </c>
      <c r="H6291" s="78">
        <f>'Balance N-1'!P6294</f>
        <v>0</v>
      </c>
      <c r="I6291" s="79">
        <f t="shared" si="98"/>
        <v>0</v>
      </c>
    </row>
    <row r="6292" spans="1:9" ht="15.6">
      <c r="A6292" s="85">
        <f>'Balance N-1'!I6295</f>
        <v>0</v>
      </c>
      <c r="B6292" s="75">
        <f>'Balance N-1'!J6295</f>
        <v>0</v>
      </c>
      <c r="C6292" s="78">
        <f>'Balance N-1'!K6295</f>
        <v>0</v>
      </c>
      <c r="D6292" s="78">
        <f>'Balance N-1'!L6295</f>
        <v>0</v>
      </c>
      <c r="E6292" s="78">
        <f>'Balance N-1'!M6295</f>
        <v>0</v>
      </c>
      <c r="F6292" s="78">
        <f>'Balance N-1'!N6295</f>
        <v>0</v>
      </c>
      <c r="G6292" s="78">
        <f>'Balance N-1'!O6295</f>
        <v>0</v>
      </c>
      <c r="H6292" s="78">
        <f>'Balance N-1'!P6295</f>
        <v>0</v>
      </c>
      <c r="I6292" s="79">
        <f t="shared" si="98"/>
        <v>0</v>
      </c>
    </row>
    <row r="6293" spans="1:9" ht="15.6">
      <c r="A6293" s="85">
        <f>'Balance N-1'!I6296</f>
        <v>0</v>
      </c>
      <c r="B6293" s="75">
        <f>'Balance N-1'!J6296</f>
        <v>0</v>
      </c>
      <c r="C6293" s="78">
        <f>'Balance N-1'!K6296</f>
        <v>0</v>
      </c>
      <c r="D6293" s="78">
        <f>'Balance N-1'!L6296</f>
        <v>0</v>
      </c>
      <c r="E6293" s="78">
        <f>'Balance N-1'!M6296</f>
        <v>0</v>
      </c>
      <c r="F6293" s="78">
        <f>'Balance N-1'!N6296</f>
        <v>0</v>
      </c>
      <c r="G6293" s="78">
        <f>'Balance N-1'!O6296</f>
        <v>0</v>
      </c>
      <c r="H6293" s="78">
        <f>'Balance N-1'!P6296</f>
        <v>0</v>
      </c>
      <c r="I6293" s="79">
        <f t="shared" si="98"/>
        <v>0</v>
      </c>
    </row>
    <row r="6294" spans="1:9" ht="15.6">
      <c r="A6294" s="85">
        <f>'Balance N-1'!I6297</f>
        <v>0</v>
      </c>
      <c r="B6294" s="75">
        <f>'Balance N-1'!J6297</f>
        <v>0</v>
      </c>
      <c r="C6294" s="78">
        <f>'Balance N-1'!K6297</f>
        <v>0</v>
      </c>
      <c r="D6294" s="78">
        <f>'Balance N-1'!L6297</f>
        <v>0</v>
      </c>
      <c r="E6294" s="78">
        <f>'Balance N-1'!M6297</f>
        <v>0</v>
      </c>
      <c r="F6294" s="78">
        <f>'Balance N-1'!N6297</f>
        <v>0</v>
      </c>
      <c r="G6294" s="78">
        <f>'Balance N-1'!O6297</f>
        <v>0</v>
      </c>
      <c r="H6294" s="78">
        <f>'Balance N-1'!P6297</f>
        <v>0</v>
      </c>
      <c r="I6294" s="79">
        <f t="shared" si="98"/>
        <v>0</v>
      </c>
    </row>
    <row r="6295" spans="1:9" ht="15.6">
      <c r="A6295" s="85">
        <f>'Balance N-1'!I6298</f>
        <v>0</v>
      </c>
      <c r="B6295" s="75">
        <f>'Balance N-1'!J6298</f>
        <v>0</v>
      </c>
      <c r="C6295" s="78">
        <f>'Balance N-1'!K6298</f>
        <v>0</v>
      </c>
      <c r="D6295" s="78">
        <f>'Balance N-1'!L6298</f>
        <v>0</v>
      </c>
      <c r="E6295" s="78">
        <f>'Balance N-1'!M6298</f>
        <v>0</v>
      </c>
      <c r="F6295" s="78">
        <f>'Balance N-1'!N6298</f>
        <v>0</v>
      </c>
      <c r="G6295" s="78">
        <f>'Balance N-1'!O6298</f>
        <v>0</v>
      </c>
      <c r="H6295" s="78">
        <f>'Balance N-1'!P6298</f>
        <v>0</v>
      </c>
      <c r="I6295" s="79">
        <f t="shared" si="98"/>
        <v>0</v>
      </c>
    </row>
    <row r="6296" spans="1:9" ht="15.6">
      <c r="A6296" s="85">
        <f>'Balance N-1'!I6299</f>
        <v>0</v>
      </c>
      <c r="B6296" s="75">
        <f>'Balance N-1'!J6299</f>
        <v>0</v>
      </c>
      <c r="C6296" s="78">
        <f>'Balance N-1'!K6299</f>
        <v>0</v>
      </c>
      <c r="D6296" s="78">
        <f>'Balance N-1'!L6299</f>
        <v>0</v>
      </c>
      <c r="E6296" s="78">
        <f>'Balance N-1'!M6299</f>
        <v>0</v>
      </c>
      <c r="F6296" s="78">
        <f>'Balance N-1'!N6299</f>
        <v>0</v>
      </c>
      <c r="G6296" s="78">
        <f>'Balance N-1'!O6299</f>
        <v>0</v>
      </c>
      <c r="H6296" s="78">
        <f>'Balance N-1'!P6299</f>
        <v>0</v>
      </c>
      <c r="I6296" s="79">
        <f t="shared" si="98"/>
        <v>0</v>
      </c>
    </row>
    <row r="6297" spans="1:9" ht="15.6">
      <c r="A6297" s="85">
        <f>'Balance N-1'!I6300</f>
        <v>0</v>
      </c>
      <c r="B6297" s="75">
        <f>'Balance N-1'!J6300</f>
        <v>0</v>
      </c>
      <c r="C6297" s="78">
        <f>'Balance N-1'!K6300</f>
        <v>0</v>
      </c>
      <c r="D6297" s="78">
        <f>'Balance N-1'!L6300</f>
        <v>0</v>
      </c>
      <c r="E6297" s="78">
        <f>'Balance N-1'!M6300</f>
        <v>0</v>
      </c>
      <c r="F6297" s="78">
        <f>'Balance N-1'!N6300</f>
        <v>0</v>
      </c>
      <c r="G6297" s="78">
        <f>'Balance N-1'!O6300</f>
        <v>0</v>
      </c>
      <c r="H6297" s="78">
        <f>'Balance N-1'!P6300</f>
        <v>0</v>
      </c>
      <c r="I6297" s="79">
        <f t="shared" si="98"/>
        <v>0</v>
      </c>
    </row>
    <row r="6298" spans="1:9" ht="15.6">
      <c r="A6298" s="85">
        <f>'Balance N-1'!I6301</f>
        <v>0</v>
      </c>
      <c r="B6298" s="75">
        <f>'Balance N-1'!J6301</f>
        <v>0</v>
      </c>
      <c r="C6298" s="78">
        <f>'Balance N-1'!K6301</f>
        <v>0</v>
      </c>
      <c r="D6298" s="78">
        <f>'Balance N-1'!L6301</f>
        <v>0</v>
      </c>
      <c r="E6298" s="78">
        <f>'Balance N-1'!M6301</f>
        <v>0</v>
      </c>
      <c r="F6298" s="78">
        <f>'Balance N-1'!N6301</f>
        <v>0</v>
      </c>
      <c r="G6298" s="78">
        <f>'Balance N-1'!O6301</f>
        <v>0</v>
      </c>
      <c r="H6298" s="78">
        <f>'Balance N-1'!P6301</f>
        <v>0</v>
      </c>
      <c r="I6298" s="79">
        <f t="shared" si="98"/>
        <v>0</v>
      </c>
    </row>
    <row r="6299" spans="1:9" ht="15.6">
      <c r="A6299" s="85">
        <f>'Balance N-1'!I6302</f>
        <v>0</v>
      </c>
      <c r="B6299" s="75">
        <f>'Balance N-1'!J6302</f>
        <v>0</v>
      </c>
      <c r="C6299" s="78">
        <f>'Balance N-1'!K6302</f>
        <v>0</v>
      </c>
      <c r="D6299" s="78">
        <f>'Balance N-1'!L6302</f>
        <v>0</v>
      </c>
      <c r="E6299" s="78">
        <f>'Balance N-1'!M6302</f>
        <v>0</v>
      </c>
      <c r="F6299" s="78">
        <f>'Balance N-1'!N6302</f>
        <v>0</v>
      </c>
      <c r="G6299" s="78">
        <f>'Balance N-1'!O6302</f>
        <v>0</v>
      </c>
      <c r="H6299" s="78">
        <f>'Balance N-1'!P6302</f>
        <v>0</v>
      </c>
      <c r="I6299" s="79">
        <f t="shared" si="98"/>
        <v>0</v>
      </c>
    </row>
    <row r="6300" spans="1:9" ht="15.6">
      <c r="A6300" s="85">
        <f>'Balance N-1'!I6303</f>
        <v>0</v>
      </c>
      <c r="B6300" s="75">
        <f>'Balance N-1'!J6303</f>
        <v>0</v>
      </c>
      <c r="C6300" s="78">
        <f>'Balance N-1'!K6303</f>
        <v>0</v>
      </c>
      <c r="D6300" s="78">
        <f>'Balance N-1'!L6303</f>
        <v>0</v>
      </c>
      <c r="E6300" s="78">
        <f>'Balance N-1'!M6303</f>
        <v>0</v>
      </c>
      <c r="F6300" s="78">
        <f>'Balance N-1'!N6303</f>
        <v>0</v>
      </c>
      <c r="G6300" s="78">
        <f>'Balance N-1'!O6303</f>
        <v>0</v>
      </c>
      <c r="H6300" s="78">
        <f>'Balance N-1'!P6303</f>
        <v>0</v>
      </c>
      <c r="I6300" s="79">
        <f t="shared" si="98"/>
        <v>0</v>
      </c>
    </row>
    <row r="6301" spans="1:9" ht="15.6">
      <c r="A6301" s="85">
        <f>'Balance N-1'!I6304</f>
        <v>0</v>
      </c>
      <c r="B6301" s="75">
        <f>'Balance N-1'!J6304</f>
        <v>0</v>
      </c>
      <c r="C6301" s="78">
        <f>'Balance N-1'!K6304</f>
        <v>0</v>
      </c>
      <c r="D6301" s="78">
        <f>'Balance N-1'!L6304</f>
        <v>0</v>
      </c>
      <c r="E6301" s="78">
        <f>'Balance N-1'!M6304</f>
        <v>0</v>
      </c>
      <c r="F6301" s="78">
        <f>'Balance N-1'!N6304</f>
        <v>0</v>
      </c>
      <c r="G6301" s="78">
        <f>'Balance N-1'!O6304</f>
        <v>0</v>
      </c>
      <c r="H6301" s="78">
        <f>'Balance N-1'!P6304</f>
        <v>0</v>
      </c>
      <c r="I6301" s="79">
        <f t="shared" si="98"/>
        <v>0</v>
      </c>
    </row>
    <row r="6302" spans="1:9" ht="15.6">
      <c r="A6302" s="85">
        <f>'Balance N-1'!I6305</f>
        <v>0</v>
      </c>
      <c r="B6302" s="75">
        <f>'Balance N-1'!J6305</f>
        <v>0</v>
      </c>
      <c r="C6302" s="78">
        <f>'Balance N-1'!K6305</f>
        <v>0</v>
      </c>
      <c r="D6302" s="78">
        <f>'Balance N-1'!L6305</f>
        <v>0</v>
      </c>
      <c r="E6302" s="78">
        <f>'Balance N-1'!M6305</f>
        <v>0</v>
      </c>
      <c r="F6302" s="78">
        <f>'Balance N-1'!N6305</f>
        <v>0</v>
      </c>
      <c r="G6302" s="78">
        <f>'Balance N-1'!O6305</f>
        <v>0</v>
      </c>
      <c r="H6302" s="78">
        <f>'Balance N-1'!P6305</f>
        <v>0</v>
      </c>
      <c r="I6302" s="79">
        <f t="shared" si="98"/>
        <v>0</v>
      </c>
    </row>
    <row r="6303" spans="1:9" ht="15.6">
      <c r="A6303" s="85">
        <f>'Balance N-1'!I6306</f>
        <v>0</v>
      </c>
      <c r="B6303" s="75">
        <f>'Balance N-1'!J6306</f>
        <v>0</v>
      </c>
      <c r="C6303" s="78">
        <f>'Balance N-1'!K6306</f>
        <v>0</v>
      </c>
      <c r="D6303" s="78">
        <f>'Balance N-1'!L6306</f>
        <v>0</v>
      </c>
      <c r="E6303" s="78">
        <f>'Balance N-1'!M6306</f>
        <v>0</v>
      </c>
      <c r="F6303" s="78">
        <f>'Balance N-1'!N6306</f>
        <v>0</v>
      </c>
      <c r="G6303" s="78">
        <f>'Balance N-1'!O6306</f>
        <v>0</v>
      </c>
      <c r="H6303" s="78">
        <f>'Balance N-1'!P6306</f>
        <v>0</v>
      </c>
      <c r="I6303" s="79">
        <f t="shared" si="98"/>
        <v>0</v>
      </c>
    </row>
    <row r="6304" spans="1:9" ht="15.6">
      <c r="A6304" s="85">
        <f>'Balance N-1'!I6307</f>
        <v>0</v>
      </c>
      <c r="B6304" s="75">
        <f>'Balance N-1'!J6307</f>
        <v>0</v>
      </c>
      <c r="C6304" s="78">
        <f>'Balance N-1'!K6307</f>
        <v>0</v>
      </c>
      <c r="D6304" s="78">
        <f>'Balance N-1'!L6307</f>
        <v>0</v>
      </c>
      <c r="E6304" s="78">
        <f>'Balance N-1'!M6307</f>
        <v>0</v>
      </c>
      <c r="F6304" s="78">
        <f>'Balance N-1'!N6307</f>
        <v>0</v>
      </c>
      <c r="G6304" s="78">
        <f>'Balance N-1'!O6307</f>
        <v>0</v>
      </c>
      <c r="H6304" s="78">
        <f>'Balance N-1'!P6307</f>
        <v>0</v>
      </c>
      <c r="I6304" s="79">
        <f t="shared" si="98"/>
        <v>0</v>
      </c>
    </row>
    <row r="6305" spans="1:9" ht="15.6">
      <c r="A6305" s="85">
        <f>'Balance N-1'!I6308</f>
        <v>0</v>
      </c>
      <c r="B6305" s="75">
        <f>'Balance N-1'!J6308</f>
        <v>0</v>
      </c>
      <c r="C6305" s="78">
        <f>'Balance N-1'!K6308</f>
        <v>0</v>
      </c>
      <c r="D6305" s="78">
        <f>'Balance N-1'!L6308</f>
        <v>0</v>
      </c>
      <c r="E6305" s="78">
        <f>'Balance N-1'!M6308</f>
        <v>0</v>
      </c>
      <c r="F6305" s="78">
        <f>'Balance N-1'!N6308</f>
        <v>0</v>
      </c>
      <c r="G6305" s="78">
        <f>'Balance N-1'!O6308</f>
        <v>0</v>
      </c>
      <c r="H6305" s="78">
        <f>'Balance N-1'!P6308</f>
        <v>0</v>
      </c>
      <c r="I6305" s="79">
        <f t="shared" si="98"/>
        <v>0</v>
      </c>
    </row>
    <row r="6306" spans="1:9" ht="15.6">
      <c r="A6306" s="85">
        <f>'Balance N-1'!I6309</f>
        <v>0</v>
      </c>
      <c r="B6306" s="75">
        <f>'Balance N-1'!J6309</f>
        <v>0</v>
      </c>
      <c r="C6306" s="78">
        <f>'Balance N-1'!K6309</f>
        <v>0</v>
      </c>
      <c r="D6306" s="78">
        <f>'Balance N-1'!L6309</f>
        <v>0</v>
      </c>
      <c r="E6306" s="78">
        <f>'Balance N-1'!M6309</f>
        <v>0</v>
      </c>
      <c r="F6306" s="78">
        <f>'Balance N-1'!N6309</f>
        <v>0</v>
      </c>
      <c r="G6306" s="78">
        <f>'Balance N-1'!O6309</f>
        <v>0</v>
      </c>
      <c r="H6306" s="78">
        <f>'Balance N-1'!P6309</f>
        <v>0</v>
      </c>
      <c r="I6306" s="79">
        <f t="shared" si="98"/>
        <v>0</v>
      </c>
    </row>
    <row r="6307" spans="1:9" ht="15.6">
      <c r="A6307" s="85">
        <f>'Balance N-1'!I6310</f>
        <v>0</v>
      </c>
      <c r="B6307" s="75">
        <f>'Balance N-1'!J6310</f>
        <v>0</v>
      </c>
      <c r="C6307" s="78">
        <f>'Balance N-1'!K6310</f>
        <v>0</v>
      </c>
      <c r="D6307" s="78">
        <f>'Balance N-1'!L6310</f>
        <v>0</v>
      </c>
      <c r="E6307" s="78">
        <f>'Balance N-1'!M6310</f>
        <v>0</v>
      </c>
      <c r="F6307" s="78">
        <f>'Balance N-1'!N6310</f>
        <v>0</v>
      </c>
      <c r="G6307" s="78">
        <f>'Balance N-1'!O6310</f>
        <v>0</v>
      </c>
      <c r="H6307" s="78">
        <f>'Balance N-1'!P6310</f>
        <v>0</v>
      </c>
      <c r="I6307" s="79">
        <f t="shared" si="98"/>
        <v>0</v>
      </c>
    </row>
    <row r="6308" spans="1:9" ht="15.6">
      <c r="A6308" s="85">
        <f>'Balance N-1'!I6311</f>
        <v>0</v>
      </c>
      <c r="B6308" s="75">
        <f>'Balance N-1'!J6311</f>
        <v>0</v>
      </c>
      <c r="C6308" s="78">
        <f>'Balance N-1'!K6311</f>
        <v>0</v>
      </c>
      <c r="D6308" s="78">
        <f>'Balance N-1'!L6311</f>
        <v>0</v>
      </c>
      <c r="E6308" s="78">
        <f>'Balance N-1'!M6311</f>
        <v>0</v>
      </c>
      <c r="F6308" s="78">
        <f>'Balance N-1'!N6311</f>
        <v>0</v>
      </c>
      <c r="G6308" s="78">
        <f>'Balance N-1'!O6311</f>
        <v>0</v>
      </c>
      <c r="H6308" s="78">
        <f>'Balance N-1'!P6311</f>
        <v>0</v>
      </c>
      <c r="I6308" s="79">
        <f t="shared" si="98"/>
        <v>0</v>
      </c>
    </row>
    <row r="6309" spans="1:9" ht="15.6">
      <c r="A6309" s="85">
        <f>'Balance N-1'!I6312</f>
        <v>0</v>
      </c>
      <c r="B6309" s="75">
        <f>'Balance N-1'!J6312</f>
        <v>0</v>
      </c>
      <c r="C6309" s="78">
        <f>'Balance N-1'!K6312</f>
        <v>0</v>
      </c>
      <c r="D6309" s="78">
        <f>'Balance N-1'!L6312</f>
        <v>0</v>
      </c>
      <c r="E6309" s="78">
        <f>'Balance N-1'!M6312</f>
        <v>0</v>
      </c>
      <c r="F6309" s="78">
        <f>'Balance N-1'!N6312</f>
        <v>0</v>
      </c>
      <c r="G6309" s="78">
        <f>'Balance N-1'!O6312</f>
        <v>0</v>
      </c>
      <c r="H6309" s="78">
        <f>'Balance N-1'!P6312</f>
        <v>0</v>
      </c>
      <c r="I6309" s="79">
        <f t="shared" si="98"/>
        <v>0</v>
      </c>
    </row>
    <row r="6310" spans="1:9" ht="15.6">
      <c r="A6310" s="85">
        <f>'Balance N-1'!I6313</f>
        <v>0</v>
      </c>
      <c r="B6310" s="75">
        <f>'Balance N-1'!J6313</f>
        <v>0</v>
      </c>
      <c r="C6310" s="78">
        <f>'Balance N-1'!K6313</f>
        <v>0</v>
      </c>
      <c r="D6310" s="78">
        <f>'Balance N-1'!L6313</f>
        <v>0</v>
      </c>
      <c r="E6310" s="78">
        <f>'Balance N-1'!M6313</f>
        <v>0</v>
      </c>
      <c r="F6310" s="78">
        <f>'Balance N-1'!N6313</f>
        <v>0</v>
      </c>
      <c r="G6310" s="78">
        <f>'Balance N-1'!O6313</f>
        <v>0</v>
      </c>
      <c r="H6310" s="78">
        <f>'Balance N-1'!P6313</f>
        <v>0</v>
      </c>
      <c r="I6310" s="79">
        <f t="shared" si="98"/>
        <v>0</v>
      </c>
    </row>
    <row r="6311" spans="1:9" ht="15.6">
      <c r="A6311" s="85">
        <f>'Balance N-1'!I6314</f>
        <v>0</v>
      </c>
      <c r="B6311" s="75">
        <f>'Balance N-1'!J6314</f>
        <v>0</v>
      </c>
      <c r="C6311" s="78">
        <f>'Balance N-1'!K6314</f>
        <v>0</v>
      </c>
      <c r="D6311" s="78">
        <f>'Balance N-1'!L6314</f>
        <v>0</v>
      </c>
      <c r="E6311" s="78">
        <f>'Balance N-1'!M6314</f>
        <v>0</v>
      </c>
      <c r="F6311" s="78">
        <f>'Balance N-1'!N6314</f>
        <v>0</v>
      </c>
      <c r="G6311" s="78">
        <f>'Balance N-1'!O6314</f>
        <v>0</v>
      </c>
      <c r="H6311" s="78">
        <f>'Balance N-1'!P6314</f>
        <v>0</v>
      </c>
      <c r="I6311" s="79">
        <f t="shared" si="98"/>
        <v>0</v>
      </c>
    </row>
    <row r="6312" spans="1:9" ht="15.6">
      <c r="A6312" s="85">
        <f>'Balance N-1'!I6315</f>
        <v>0</v>
      </c>
      <c r="B6312" s="75">
        <f>'Balance N-1'!J6315</f>
        <v>0</v>
      </c>
      <c r="C6312" s="78">
        <f>'Balance N-1'!K6315</f>
        <v>0</v>
      </c>
      <c r="D6312" s="78">
        <f>'Balance N-1'!L6315</f>
        <v>0</v>
      </c>
      <c r="E6312" s="78">
        <f>'Balance N-1'!M6315</f>
        <v>0</v>
      </c>
      <c r="F6312" s="78">
        <f>'Balance N-1'!N6315</f>
        <v>0</v>
      </c>
      <c r="G6312" s="78">
        <f>'Balance N-1'!O6315</f>
        <v>0</v>
      </c>
      <c r="H6312" s="78">
        <f>'Balance N-1'!P6315</f>
        <v>0</v>
      </c>
      <c r="I6312" s="79">
        <f t="shared" si="98"/>
        <v>0</v>
      </c>
    </row>
    <row r="6313" spans="1:9" ht="15.6">
      <c r="A6313" s="85">
        <f>'Balance N-1'!I6316</f>
        <v>0</v>
      </c>
      <c r="B6313" s="75">
        <f>'Balance N-1'!J6316</f>
        <v>0</v>
      </c>
      <c r="C6313" s="78">
        <f>'Balance N-1'!K6316</f>
        <v>0</v>
      </c>
      <c r="D6313" s="78">
        <f>'Balance N-1'!L6316</f>
        <v>0</v>
      </c>
      <c r="E6313" s="78">
        <f>'Balance N-1'!M6316</f>
        <v>0</v>
      </c>
      <c r="F6313" s="78">
        <f>'Balance N-1'!N6316</f>
        <v>0</v>
      </c>
      <c r="G6313" s="78">
        <f>'Balance N-1'!O6316</f>
        <v>0</v>
      </c>
      <c r="H6313" s="78">
        <f>'Balance N-1'!P6316</f>
        <v>0</v>
      </c>
      <c r="I6313" s="79">
        <f t="shared" si="98"/>
        <v>0</v>
      </c>
    </row>
    <row r="6314" spans="1:9" ht="15.6">
      <c r="A6314" s="85">
        <f>'Balance N-1'!I6317</f>
        <v>0</v>
      </c>
      <c r="B6314" s="75">
        <f>'Balance N-1'!J6317</f>
        <v>0</v>
      </c>
      <c r="C6314" s="78">
        <f>'Balance N-1'!K6317</f>
        <v>0</v>
      </c>
      <c r="D6314" s="78">
        <f>'Balance N-1'!L6317</f>
        <v>0</v>
      </c>
      <c r="E6314" s="78">
        <f>'Balance N-1'!M6317</f>
        <v>0</v>
      </c>
      <c r="F6314" s="78">
        <f>'Balance N-1'!N6317</f>
        <v>0</v>
      </c>
      <c r="G6314" s="78">
        <f>'Balance N-1'!O6317</f>
        <v>0</v>
      </c>
      <c r="H6314" s="78">
        <f>'Balance N-1'!P6317</f>
        <v>0</v>
      </c>
      <c r="I6314" s="79">
        <f t="shared" si="98"/>
        <v>0</v>
      </c>
    </row>
    <row r="6315" spans="1:9" ht="15.6">
      <c r="A6315" s="85">
        <f>'Balance N-1'!I6318</f>
        <v>0</v>
      </c>
      <c r="B6315" s="75">
        <f>'Balance N-1'!J6318</f>
        <v>0</v>
      </c>
      <c r="C6315" s="78">
        <f>'Balance N-1'!K6318</f>
        <v>0</v>
      </c>
      <c r="D6315" s="78">
        <f>'Balance N-1'!L6318</f>
        <v>0</v>
      </c>
      <c r="E6315" s="78">
        <f>'Balance N-1'!M6318</f>
        <v>0</v>
      </c>
      <c r="F6315" s="78">
        <f>'Balance N-1'!N6318</f>
        <v>0</v>
      </c>
      <c r="G6315" s="78">
        <f>'Balance N-1'!O6318</f>
        <v>0</v>
      </c>
      <c r="H6315" s="78">
        <f>'Balance N-1'!P6318</f>
        <v>0</v>
      </c>
      <c r="I6315" s="79">
        <f t="shared" si="98"/>
        <v>0</v>
      </c>
    </row>
    <row r="6316" spans="1:9" ht="15.6">
      <c r="A6316" s="85">
        <f>'Balance N-1'!I6319</f>
        <v>0</v>
      </c>
      <c r="B6316" s="75">
        <f>'Balance N-1'!J6319</f>
        <v>0</v>
      </c>
      <c r="C6316" s="78">
        <f>'Balance N-1'!K6319</f>
        <v>0</v>
      </c>
      <c r="D6316" s="78">
        <f>'Balance N-1'!L6319</f>
        <v>0</v>
      </c>
      <c r="E6316" s="78">
        <f>'Balance N-1'!M6319</f>
        <v>0</v>
      </c>
      <c r="F6316" s="78">
        <f>'Balance N-1'!N6319</f>
        <v>0</v>
      </c>
      <c r="G6316" s="78">
        <f>'Balance N-1'!O6319</f>
        <v>0</v>
      </c>
      <c r="H6316" s="78">
        <f>'Balance N-1'!P6319</f>
        <v>0</v>
      </c>
      <c r="I6316" s="79">
        <f t="shared" si="98"/>
        <v>0</v>
      </c>
    </row>
    <row r="6317" spans="1:9" ht="15.6">
      <c r="A6317" s="85">
        <f>'Balance N-1'!I6320</f>
        <v>0</v>
      </c>
      <c r="B6317" s="75">
        <f>'Balance N-1'!J6320</f>
        <v>0</v>
      </c>
      <c r="C6317" s="78">
        <f>'Balance N-1'!K6320</f>
        <v>0</v>
      </c>
      <c r="D6317" s="78">
        <f>'Balance N-1'!L6320</f>
        <v>0</v>
      </c>
      <c r="E6317" s="78">
        <f>'Balance N-1'!M6320</f>
        <v>0</v>
      </c>
      <c r="F6317" s="78">
        <f>'Balance N-1'!N6320</f>
        <v>0</v>
      </c>
      <c r="G6317" s="78">
        <f>'Balance N-1'!O6320</f>
        <v>0</v>
      </c>
      <c r="H6317" s="78">
        <f>'Balance N-1'!P6320</f>
        <v>0</v>
      </c>
      <c r="I6317" s="79">
        <f t="shared" si="98"/>
        <v>0</v>
      </c>
    </row>
    <row r="6318" spans="1:9" ht="15.6">
      <c r="A6318" s="85">
        <f>'Balance N-1'!I6321</f>
        <v>0</v>
      </c>
      <c r="B6318" s="75">
        <f>'Balance N-1'!J6321</f>
        <v>0</v>
      </c>
      <c r="C6318" s="78">
        <f>'Balance N-1'!K6321</f>
        <v>0</v>
      </c>
      <c r="D6318" s="78">
        <f>'Balance N-1'!L6321</f>
        <v>0</v>
      </c>
      <c r="E6318" s="78">
        <f>'Balance N-1'!M6321</f>
        <v>0</v>
      </c>
      <c r="F6318" s="78">
        <f>'Balance N-1'!N6321</f>
        <v>0</v>
      </c>
      <c r="G6318" s="78">
        <f>'Balance N-1'!O6321</f>
        <v>0</v>
      </c>
      <c r="H6318" s="78">
        <f>'Balance N-1'!P6321</f>
        <v>0</v>
      </c>
      <c r="I6318" s="79">
        <f t="shared" si="98"/>
        <v>0</v>
      </c>
    </row>
    <row r="6319" spans="1:9" ht="15.6">
      <c r="A6319" s="85">
        <f>'Balance N-1'!I6322</f>
        <v>0</v>
      </c>
      <c r="B6319" s="75">
        <f>'Balance N-1'!J6322</f>
        <v>0</v>
      </c>
      <c r="C6319" s="78">
        <f>'Balance N-1'!K6322</f>
        <v>0</v>
      </c>
      <c r="D6319" s="78">
        <f>'Balance N-1'!L6322</f>
        <v>0</v>
      </c>
      <c r="E6319" s="78">
        <f>'Balance N-1'!M6322</f>
        <v>0</v>
      </c>
      <c r="F6319" s="78">
        <f>'Balance N-1'!N6322</f>
        <v>0</v>
      </c>
      <c r="G6319" s="78">
        <f>'Balance N-1'!O6322</f>
        <v>0</v>
      </c>
      <c r="H6319" s="78">
        <f>'Balance N-1'!P6322</f>
        <v>0</v>
      </c>
      <c r="I6319" s="79">
        <f t="shared" si="98"/>
        <v>0</v>
      </c>
    </row>
    <row r="6320" spans="1:9" ht="15.6">
      <c r="A6320" s="85">
        <f>'Balance N-1'!I6323</f>
        <v>0</v>
      </c>
      <c r="B6320" s="75">
        <f>'Balance N-1'!J6323</f>
        <v>0</v>
      </c>
      <c r="C6320" s="78">
        <f>'Balance N-1'!K6323</f>
        <v>0</v>
      </c>
      <c r="D6320" s="78">
        <f>'Balance N-1'!L6323</f>
        <v>0</v>
      </c>
      <c r="E6320" s="78">
        <f>'Balance N-1'!M6323</f>
        <v>0</v>
      </c>
      <c r="F6320" s="78">
        <f>'Balance N-1'!N6323</f>
        <v>0</v>
      </c>
      <c r="G6320" s="78">
        <f>'Balance N-1'!O6323</f>
        <v>0</v>
      </c>
      <c r="H6320" s="78">
        <f>'Balance N-1'!P6323</f>
        <v>0</v>
      </c>
      <c r="I6320" s="79">
        <f t="shared" si="98"/>
        <v>0</v>
      </c>
    </row>
    <row r="6321" spans="1:9" ht="15.6">
      <c r="A6321" s="85">
        <f>'Balance N-1'!I6324</f>
        <v>0</v>
      </c>
      <c r="B6321" s="75">
        <f>'Balance N-1'!J6324</f>
        <v>0</v>
      </c>
      <c r="C6321" s="78">
        <f>'Balance N-1'!K6324</f>
        <v>0</v>
      </c>
      <c r="D6321" s="78">
        <f>'Balance N-1'!L6324</f>
        <v>0</v>
      </c>
      <c r="E6321" s="78">
        <f>'Balance N-1'!M6324</f>
        <v>0</v>
      </c>
      <c r="F6321" s="78">
        <f>'Balance N-1'!N6324</f>
        <v>0</v>
      </c>
      <c r="G6321" s="78">
        <f>'Balance N-1'!O6324</f>
        <v>0</v>
      </c>
      <c r="H6321" s="78">
        <f>'Balance N-1'!P6324</f>
        <v>0</v>
      </c>
      <c r="I6321" s="79">
        <f t="shared" si="98"/>
        <v>0</v>
      </c>
    </row>
    <row r="6322" spans="1:9" ht="15.6">
      <c r="A6322" s="85">
        <f>'Balance N-1'!I6325</f>
        <v>0</v>
      </c>
      <c r="B6322" s="75">
        <f>'Balance N-1'!J6325</f>
        <v>0</v>
      </c>
      <c r="C6322" s="78">
        <f>'Balance N-1'!K6325</f>
        <v>0</v>
      </c>
      <c r="D6322" s="78">
        <f>'Balance N-1'!L6325</f>
        <v>0</v>
      </c>
      <c r="E6322" s="78">
        <f>'Balance N-1'!M6325</f>
        <v>0</v>
      </c>
      <c r="F6322" s="78">
        <f>'Balance N-1'!N6325</f>
        <v>0</v>
      </c>
      <c r="G6322" s="78">
        <f>'Balance N-1'!O6325</f>
        <v>0</v>
      </c>
      <c r="H6322" s="78">
        <f>'Balance N-1'!P6325</f>
        <v>0</v>
      </c>
      <c r="I6322" s="79">
        <f t="shared" si="98"/>
        <v>0</v>
      </c>
    </row>
    <row r="6323" spans="1:9" ht="15.6">
      <c r="A6323" s="85">
        <f>'Balance N-1'!I6326</f>
        <v>0</v>
      </c>
      <c r="B6323" s="75">
        <f>'Balance N-1'!J6326</f>
        <v>0</v>
      </c>
      <c r="C6323" s="78">
        <f>'Balance N-1'!K6326</f>
        <v>0</v>
      </c>
      <c r="D6323" s="78">
        <f>'Balance N-1'!L6326</f>
        <v>0</v>
      </c>
      <c r="E6323" s="78">
        <f>'Balance N-1'!M6326</f>
        <v>0</v>
      </c>
      <c r="F6323" s="78">
        <f>'Balance N-1'!N6326</f>
        <v>0</v>
      </c>
      <c r="G6323" s="78">
        <f>'Balance N-1'!O6326</f>
        <v>0</v>
      </c>
      <c r="H6323" s="78">
        <f>'Balance N-1'!P6326</f>
        <v>0</v>
      </c>
      <c r="I6323" s="79">
        <f t="shared" si="98"/>
        <v>0</v>
      </c>
    </row>
    <row r="6324" spans="1:9" ht="15.6">
      <c r="A6324" s="85">
        <f>'Balance N-1'!I6327</f>
        <v>0</v>
      </c>
      <c r="B6324" s="75">
        <f>'Balance N-1'!J6327</f>
        <v>0</v>
      </c>
      <c r="C6324" s="78">
        <f>'Balance N-1'!K6327</f>
        <v>0</v>
      </c>
      <c r="D6324" s="78">
        <f>'Balance N-1'!L6327</f>
        <v>0</v>
      </c>
      <c r="E6324" s="78">
        <f>'Balance N-1'!M6327</f>
        <v>0</v>
      </c>
      <c r="F6324" s="78">
        <f>'Balance N-1'!N6327</f>
        <v>0</v>
      </c>
      <c r="G6324" s="78">
        <f>'Balance N-1'!O6327</f>
        <v>0</v>
      </c>
      <c r="H6324" s="78">
        <f>'Balance N-1'!P6327</f>
        <v>0</v>
      </c>
      <c r="I6324" s="79">
        <f t="shared" si="98"/>
        <v>0</v>
      </c>
    </row>
    <row r="6325" spans="1:9" ht="15.6">
      <c r="A6325" s="85">
        <f>'Balance N-1'!I6328</f>
        <v>0</v>
      </c>
      <c r="B6325" s="75">
        <f>'Balance N-1'!J6328</f>
        <v>0</v>
      </c>
      <c r="C6325" s="78">
        <f>'Balance N-1'!K6328</f>
        <v>0</v>
      </c>
      <c r="D6325" s="78">
        <f>'Balance N-1'!L6328</f>
        <v>0</v>
      </c>
      <c r="E6325" s="78">
        <f>'Balance N-1'!M6328</f>
        <v>0</v>
      </c>
      <c r="F6325" s="78">
        <f>'Balance N-1'!N6328</f>
        <v>0</v>
      </c>
      <c r="G6325" s="78">
        <f>'Balance N-1'!O6328</f>
        <v>0</v>
      </c>
      <c r="H6325" s="78">
        <f>'Balance N-1'!P6328</f>
        <v>0</v>
      </c>
      <c r="I6325" s="79">
        <f t="shared" si="98"/>
        <v>0</v>
      </c>
    </row>
    <row r="6326" spans="1:9" ht="15.6">
      <c r="A6326" s="85">
        <f>'Balance N-1'!I6329</f>
        <v>0</v>
      </c>
      <c r="B6326" s="75">
        <f>'Balance N-1'!J6329</f>
        <v>0</v>
      </c>
      <c r="C6326" s="78">
        <f>'Balance N-1'!K6329</f>
        <v>0</v>
      </c>
      <c r="D6326" s="78">
        <f>'Balance N-1'!L6329</f>
        <v>0</v>
      </c>
      <c r="E6326" s="78">
        <f>'Balance N-1'!M6329</f>
        <v>0</v>
      </c>
      <c r="F6326" s="78">
        <f>'Balance N-1'!N6329</f>
        <v>0</v>
      </c>
      <c r="G6326" s="78">
        <f>'Balance N-1'!O6329</f>
        <v>0</v>
      </c>
      <c r="H6326" s="78">
        <f>'Balance N-1'!P6329</f>
        <v>0</v>
      </c>
      <c r="I6326" s="79">
        <f t="shared" si="98"/>
        <v>0</v>
      </c>
    </row>
    <row r="6327" spans="1:9" ht="15.6">
      <c r="A6327" s="85">
        <f>'Balance N-1'!I6330</f>
        <v>0</v>
      </c>
      <c r="B6327" s="75">
        <f>'Balance N-1'!J6330</f>
        <v>0</v>
      </c>
      <c r="C6327" s="78">
        <f>'Balance N-1'!K6330</f>
        <v>0</v>
      </c>
      <c r="D6327" s="78">
        <f>'Balance N-1'!L6330</f>
        <v>0</v>
      </c>
      <c r="E6327" s="78">
        <f>'Balance N-1'!M6330</f>
        <v>0</v>
      </c>
      <c r="F6327" s="78">
        <f>'Balance N-1'!N6330</f>
        <v>0</v>
      </c>
      <c r="G6327" s="78">
        <f>'Balance N-1'!O6330</f>
        <v>0</v>
      </c>
      <c r="H6327" s="78">
        <f>'Balance N-1'!P6330</f>
        <v>0</v>
      </c>
      <c r="I6327" s="79">
        <f t="shared" si="98"/>
        <v>0</v>
      </c>
    </row>
    <row r="6328" spans="1:9" ht="15.6">
      <c r="A6328" s="85">
        <f>'Balance N-1'!I6331</f>
        <v>0</v>
      </c>
      <c r="B6328" s="75">
        <f>'Balance N-1'!J6331</f>
        <v>0</v>
      </c>
      <c r="C6328" s="78">
        <f>'Balance N-1'!K6331</f>
        <v>0</v>
      </c>
      <c r="D6328" s="78">
        <f>'Balance N-1'!L6331</f>
        <v>0</v>
      </c>
      <c r="E6328" s="78">
        <f>'Balance N-1'!M6331</f>
        <v>0</v>
      </c>
      <c r="F6328" s="78">
        <f>'Balance N-1'!N6331</f>
        <v>0</v>
      </c>
      <c r="G6328" s="78">
        <f>'Balance N-1'!O6331</f>
        <v>0</v>
      </c>
      <c r="H6328" s="78">
        <f>'Balance N-1'!P6331</f>
        <v>0</v>
      </c>
      <c r="I6328" s="79">
        <f t="shared" si="98"/>
        <v>0</v>
      </c>
    </row>
    <row r="6329" spans="1:9" ht="15.6">
      <c r="A6329" s="85">
        <f>'Balance N-1'!I6332</f>
        <v>0</v>
      </c>
      <c r="B6329" s="75">
        <f>'Balance N-1'!J6332</f>
        <v>0</v>
      </c>
      <c r="C6329" s="78">
        <f>'Balance N-1'!K6332</f>
        <v>0</v>
      </c>
      <c r="D6329" s="78">
        <f>'Balance N-1'!L6332</f>
        <v>0</v>
      </c>
      <c r="E6329" s="78">
        <f>'Balance N-1'!M6332</f>
        <v>0</v>
      </c>
      <c r="F6329" s="78">
        <f>'Balance N-1'!N6332</f>
        <v>0</v>
      </c>
      <c r="G6329" s="78">
        <f>'Balance N-1'!O6332</f>
        <v>0</v>
      </c>
      <c r="H6329" s="78">
        <f>'Balance N-1'!P6332</f>
        <v>0</v>
      </c>
      <c r="I6329" s="79">
        <f t="shared" si="98"/>
        <v>0</v>
      </c>
    </row>
    <row r="6330" spans="1:9" ht="15.6">
      <c r="A6330" s="85">
        <f>'Balance N-1'!I6333</f>
        <v>0</v>
      </c>
      <c r="B6330" s="75">
        <f>'Balance N-1'!J6333</f>
        <v>0</v>
      </c>
      <c r="C6330" s="78">
        <f>'Balance N-1'!K6333</f>
        <v>0</v>
      </c>
      <c r="D6330" s="78">
        <f>'Balance N-1'!L6333</f>
        <v>0</v>
      </c>
      <c r="E6330" s="78">
        <f>'Balance N-1'!M6333</f>
        <v>0</v>
      </c>
      <c r="F6330" s="78">
        <f>'Balance N-1'!N6333</f>
        <v>0</v>
      </c>
      <c r="G6330" s="78">
        <f>'Balance N-1'!O6333</f>
        <v>0</v>
      </c>
      <c r="H6330" s="78">
        <f>'Balance N-1'!P6333</f>
        <v>0</v>
      </c>
      <c r="I6330" s="79">
        <f t="shared" si="98"/>
        <v>0</v>
      </c>
    </row>
    <row r="6331" spans="1:9" ht="15.6">
      <c r="A6331" s="85">
        <f>'Balance N-1'!I6334</f>
        <v>0</v>
      </c>
      <c r="B6331" s="75">
        <f>'Balance N-1'!J6334</f>
        <v>0</v>
      </c>
      <c r="C6331" s="78">
        <f>'Balance N-1'!K6334</f>
        <v>0</v>
      </c>
      <c r="D6331" s="78">
        <f>'Balance N-1'!L6334</f>
        <v>0</v>
      </c>
      <c r="E6331" s="78">
        <f>'Balance N-1'!M6334</f>
        <v>0</v>
      </c>
      <c r="F6331" s="78">
        <f>'Balance N-1'!N6334</f>
        <v>0</v>
      </c>
      <c r="G6331" s="78">
        <f>'Balance N-1'!O6334</f>
        <v>0</v>
      </c>
      <c r="H6331" s="78">
        <f>'Balance N-1'!P6334</f>
        <v>0</v>
      </c>
      <c r="I6331" s="79">
        <f t="shared" si="98"/>
        <v>0</v>
      </c>
    </row>
    <row r="6332" spans="1:9" ht="15.6">
      <c r="A6332" s="85">
        <f>'Balance N-1'!I6335</f>
        <v>0</v>
      </c>
      <c r="B6332" s="75">
        <f>'Balance N-1'!J6335</f>
        <v>0</v>
      </c>
      <c r="C6332" s="78">
        <f>'Balance N-1'!K6335</f>
        <v>0</v>
      </c>
      <c r="D6332" s="78">
        <f>'Balance N-1'!L6335</f>
        <v>0</v>
      </c>
      <c r="E6332" s="78">
        <f>'Balance N-1'!M6335</f>
        <v>0</v>
      </c>
      <c r="F6332" s="78">
        <f>'Balance N-1'!N6335</f>
        <v>0</v>
      </c>
      <c r="G6332" s="78">
        <f>'Balance N-1'!O6335</f>
        <v>0</v>
      </c>
      <c r="H6332" s="78">
        <f>'Balance N-1'!P6335</f>
        <v>0</v>
      </c>
      <c r="I6332" s="79">
        <f t="shared" si="98"/>
        <v>0</v>
      </c>
    </row>
    <row r="6333" spans="1:9" ht="15.6">
      <c r="A6333" s="85">
        <f>'Balance N-1'!I6336</f>
        <v>0</v>
      </c>
      <c r="B6333" s="75">
        <f>'Balance N-1'!J6336</f>
        <v>0</v>
      </c>
      <c r="C6333" s="78">
        <f>'Balance N-1'!K6336</f>
        <v>0</v>
      </c>
      <c r="D6333" s="78">
        <f>'Balance N-1'!L6336</f>
        <v>0</v>
      </c>
      <c r="E6333" s="78">
        <f>'Balance N-1'!M6336</f>
        <v>0</v>
      </c>
      <c r="F6333" s="78">
        <f>'Balance N-1'!N6336</f>
        <v>0</v>
      </c>
      <c r="G6333" s="78">
        <f>'Balance N-1'!O6336</f>
        <v>0</v>
      </c>
      <c r="H6333" s="78">
        <f>'Balance N-1'!P6336</f>
        <v>0</v>
      </c>
      <c r="I6333" s="79">
        <f t="shared" si="98"/>
        <v>0</v>
      </c>
    </row>
    <row r="6334" spans="1:9" ht="15.6">
      <c r="A6334" s="85">
        <f>'Balance N-1'!I6337</f>
        <v>0</v>
      </c>
      <c r="B6334" s="75">
        <f>'Balance N-1'!J6337</f>
        <v>0</v>
      </c>
      <c r="C6334" s="78">
        <f>'Balance N-1'!K6337</f>
        <v>0</v>
      </c>
      <c r="D6334" s="78">
        <f>'Balance N-1'!L6337</f>
        <v>0</v>
      </c>
      <c r="E6334" s="78">
        <f>'Balance N-1'!M6337</f>
        <v>0</v>
      </c>
      <c r="F6334" s="78">
        <f>'Balance N-1'!N6337</f>
        <v>0</v>
      </c>
      <c r="G6334" s="78">
        <f>'Balance N-1'!O6337</f>
        <v>0</v>
      </c>
      <c r="H6334" s="78">
        <f>'Balance N-1'!P6337</f>
        <v>0</v>
      </c>
      <c r="I6334" s="79">
        <f t="shared" si="98"/>
        <v>0</v>
      </c>
    </row>
    <row r="6335" spans="1:9" ht="15.6">
      <c r="A6335" s="85">
        <f>'Balance N-1'!I6338</f>
        <v>0</v>
      </c>
      <c r="B6335" s="75">
        <f>'Balance N-1'!J6338</f>
        <v>0</v>
      </c>
      <c r="C6335" s="78">
        <f>'Balance N-1'!K6338</f>
        <v>0</v>
      </c>
      <c r="D6335" s="78">
        <f>'Balance N-1'!L6338</f>
        <v>0</v>
      </c>
      <c r="E6335" s="78">
        <f>'Balance N-1'!M6338</f>
        <v>0</v>
      </c>
      <c r="F6335" s="78">
        <f>'Balance N-1'!N6338</f>
        <v>0</v>
      </c>
      <c r="G6335" s="78">
        <f>'Balance N-1'!O6338</f>
        <v>0</v>
      </c>
      <c r="H6335" s="78">
        <f>'Balance N-1'!P6338</f>
        <v>0</v>
      </c>
      <c r="I6335" s="79">
        <f t="shared" si="98"/>
        <v>0</v>
      </c>
    </row>
    <row r="6336" spans="1:9" ht="15.6">
      <c r="A6336" s="85">
        <f>'Balance N-1'!I6339</f>
        <v>0</v>
      </c>
      <c r="B6336" s="75">
        <f>'Balance N-1'!J6339</f>
        <v>0</v>
      </c>
      <c r="C6336" s="78">
        <f>'Balance N-1'!K6339</f>
        <v>0</v>
      </c>
      <c r="D6336" s="78">
        <f>'Balance N-1'!L6339</f>
        <v>0</v>
      </c>
      <c r="E6336" s="78">
        <f>'Balance N-1'!M6339</f>
        <v>0</v>
      </c>
      <c r="F6336" s="78">
        <f>'Balance N-1'!N6339</f>
        <v>0</v>
      </c>
      <c r="G6336" s="78">
        <f>'Balance N-1'!O6339</f>
        <v>0</v>
      </c>
      <c r="H6336" s="78">
        <f>'Balance N-1'!P6339</f>
        <v>0</v>
      </c>
      <c r="I6336" s="79">
        <f t="shared" si="98"/>
        <v>0</v>
      </c>
    </row>
    <row r="6337" spans="1:9" ht="15.6">
      <c r="A6337" s="85">
        <f>'Balance N-1'!I6340</f>
        <v>0</v>
      </c>
      <c r="B6337" s="75">
        <f>'Balance N-1'!J6340</f>
        <v>0</v>
      </c>
      <c r="C6337" s="78">
        <f>'Balance N-1'!K6340</f>
        <v>0</v>
      </c>
      <c r="D6337" s="78">
        <f>'Balance N-1'!L6340</f>
        <v>0</v>
      </c>
      <c r="E6337" s="78">
        <f>'Balance N-1'!M6340</f>
        <v>0</v>
      </c>
      <c r="F6337" s="78">
        <f>'Balance N-1'!N6340</f>
        <v>0</v>
      </c>
      <c r="G6337" s="78">
        <f>'Balance N-1'!O6340</f>
        <v>0</v>
      </c>
      <c r="H6337" s="78">
        <f>'Balance N-1'!P6340</f>
        <v>0</v>
      </c>
      <c r="I6337" s="79">
        <f t="shared" si="98"/>
        <v>0</v>
      </c>
    </row>
    <row r="6338" spans="1:9" ht="15.6">
      <c r="A6338" s="85">
        <f>'Balance N-1'!I6341</f>
        <v>0</v>
      </c>
      <c r="B6338" s="75">
        <f>'Balance N-1'!J6341</f>
        <v>0</v>
      </c>
      <c r="C6338" s="78">
        <f>'Balance N-1'!K6341</f>
        <v>0</v>
      </c>
      <c r="D6338" s="78">
        <f>'Balance N-1'!L6341</f>
        <v>0</v>
      </c>
      <c r="E6338" s="78">
        <f>'Balance N-1'!M6341</f>
        <v>0</v>
      </c>
      <c r="F6338" s="78">
        <f>'Balance N-1'!N6341</f>
        <v>0</v>
      </c>
      <c r="G6338" s="78">
        <f>'Balance N-1'!O6341</f>
        <v>0</v>
      </c>
      <c r="H6338" s="78">
        <f>'Balance N-1'!P6341</f>
        <v>0</v>
      </c>
      <c r="I6338" s="79">
        <f t="shared" si="98"/>
        <v>0</v>
      </c>
    </row>
    <row r="6339" spans="1:9" ht="15.6">
      <c r="A6339" s="85">
        <f>'Balance N-1'!I6342</f>
        <v>0</v>
      </c>
      <c r="B6339" s="75">
        <f>'Balance N-1'!J6342</f>
        <v>0</v>
      </c>
      <c r="C6339" s="78">
        <f>'Balance N-1'!K6342</f>
        <v>0</v>
      </c>
      <c r="D6339" s="78">
        <f>'Balance N-1'!L6342</f>
        <v>0</v>
      </c>
      <c r="E6339" s="78">
        <f>'Balance N-1'!M6342</f>
        <v>0</v>
      </c>
      <c r="F6339" s="78">
        <f>'Balance N-1'!N6342</f>
        <v>0</v>
      </c>
      <c r="G6339" s="78">
        <f>'Balance N-1'!O6342</f>
        <v>0</v>
      </c>
      <c r="H6339" s="78">
        <f>'Balance N-1'!P6342</f>
        <v>0</v>
      </c>
      <c r="I6339" s="79">
        <f t="shared" ref="I6339:I6402" si="99">(C6339-D6339)+(E6339-F6339)-(G6339-H6339)</f>
        <v>0</v>
      </c>
    </row>
    <row r="6340" spans="1:9" ht="15.6">
      <c r="A6340" s="85">
        <f>'Balance N-1'!I6343</f>
        <v>0</v>
      </c>
      <c r="B6340" s="75">
        <f>'Balance N-1'!J6343</f>
        <v>0</v>
      </c>
      <c r="C6340" s="78">
        <f>'Balance N-1'!K6343</f>
        <v>0</v>
      </c>
      <c r="D6340" s="78">
        <f>'Balance N-1'!L6343</f>
        <v>0</v>
      </c>
      <c r="E6340" s="78">
        <f>'Balance N-1'!M6343</f>
        <v>0</v>
      </c>
      <c r="F6340" s="78">
        <f>'Balance N-1'!N6343</f>
        <v>0</v>
      </c>
      <c r="G6340" s="78">
        <f>'Balance N-1'!O6343</f>
        <v>0</v>
      </c>
      <c r="H6340" s="78">
        <f>'Balance N-1'!P6343</f>
        <v>0</v>
      </c>
      <c r="I6340" s="79">
        <f t="shared" si="99"/>
        <v>0</v>
      </c>
    </row>
    <row r="6341" spans="1:9" ht="15.6">
      <c r="A6341" s="85">
        <f>'Balance N-1'!I6344</f>
        <v>0</v>
      </c>
      <c r="B6341" s="75">
        <f>'Balance N-1'!J6344</f>
        <v>0</v>
      </c>
      <c r="C6341" s="78">
        <f>'Balance N-1'!K6344</f>
        <v>0</v>
      </c>
      <c r="D6341" s="78">
        <f>'Balance N-1'!L6344</f>
        <v>0</v>
      </c>
      <c r="E6341" s="78">
        <f>'Balance N-1'!M6344</f>
        <v>0</v>
      </c>
      <c r="F6341" s="78">
        <f>'Balance N-1'!N6344</f>
        <v>0</v>
      </c>
      <c r="G6341" s="78">
        <f>'Balance N-1'!O6344</f>
        <v>0</v>
      </c>
      <c r="H6341" s="78">
        <f>'Balance N-1'!P6344</f>
        <v>0</v>
      </c>
      <c r="I6341" s="79">
        <f t="shared" si="99"/>
        <v>0</v>
      </c>
    </row>
    <row r="6342" spans="1:9" ht="15.6">
      <c r="A6342" s="85">
        <f>'Balance N-1'!I6345</f>
        <v>0</v>
      </c>
      <c r="B6342" s="75">
        <f>'Balance N-1'!J6345</f>
        <v>0</v>
      </c>
      <c r="C6342" s="78">
        <f>'Balance N-1'!K6345</f>
        <v>0</v>
      </c>
      <c r="D6342" s="78">
        <f>'Balance N-1'!L6345</f>
        <v>0</v>
      </c>
      <c r="E6342" s="78">
        <f>'Balance N-1'!M6345</f>
        <v>0</v>
      </c>
      <c r="F6342" s="78">
        <f>'Balance N-1'!N6345</f>
        <v>0</v>
      </c>
      <c r="G6342" s="78">
        <f>'Balance N-1'!O6345</f>
        <v>0</v>
      </c>
      <c r="H6342" s="78">
        <f>'Balance N-1'!P6345</f>
        <v>0</v>
      </c>
      <c r="I6342" s="79">
        <f t="shared" si="99"/>
        <v>0</v>
      </c>
    </row>
    <row r="6343" spans="1:9" ht="15.6">
      <c r="A6343" s="85">
        <f>'Balance N-1'!I6346</f>
        <v>0</v>
      </c>
      <c r="B6343" s="75">
        <f>'Balance N-1'!J6346</f>
        <v>0</v>
      </c>
      <c r="C6343" s="78">
        <f>'Balance N-1'!K6346</f>
        <v>0</v>
      </c>
      <c r="D6343" s="78">
        <f>'Balance N-1'!L6346</f>
        <v>0</v>
      </c>
      <c r="E6343" s="78">
        <f>'Balance N-1'!M6346</f>
        <v>0</v>
      </c>
      <c r="F6343" s="78">
        <f>'Balance N-1'!N6346</f>
        <v>0</v>
      </c>
      <c r="G6343" s="78">
        <f>'Balance N-1'!O6346</f>
        <v>0</v>
      </c>
      <c r="H6343" s="78">
        <f>'Balance N-1'!P6346</f>
        <v>0</v>
      </c>
      <c r="I6343" s="79">
        <f t="shared" si="99"/>
        <v>0</v>
      </c>
    </row>
    <row r="6344" spans="1:9" ht="15.6">
      <c r="A6344" s="85">
        <f>'Balance N-1'!I6347</f>
        <v>0</v>
      </c>
      <c r="B6344" s="75">
        <f>'Balance N-1'!J6347</f>
        <v>0</v>
      </c>
      <c r="C6344" s="78">
        <f>'Balance N-1'!K6347</f>
        <v>0</v>
      </c>
      <c r="D6344" s="78">
        <f>'Balance N-1'!L6347</f>
        <v>0</v>
      </c>
      <c r="E6344" s="78">
        <f>'Balance N-1'!M6347</f>
        <v>0</v>
      </c>
      <c r="F6344" s="78">
        <f>'Balance N-1'!N6347</f>
        <v>0</v>
      </c>
      <c r="G6344" s="78">
        <f>'Balance N-1'!O6347</f>
        <v>0</v>
      </c>
      <c r="H6344" s="78">
        <f>'Balance N-1'!P6347</f>
        <v>0</v>
      </c>
      <c r="I6344" s="79">
        <f t="shared" si="99"/>
        <v>0</v>
      </c>
    </row>
    <row r="6345" spans="1:9" ht="15.6">
      <c r="A6345" s="85">
        <f>'Balance N-1'!I6348</f>
        <v>0</v>
      </c>
      <c r="B6345" s="75">
        <f>'Balance N-1'!J6348</f>
        <v>0</v>
      </c>
      <c r="C6345" s="78">
        <f>'Balance N-1'!K6348</f>
        <v>0</v>
      </c>
      <c r="D6345" s="78">
        <f>'Balance N-1'!L6348</f>
        <v>0</v>
      </c>
      <c r="E6345" s="78">
        <f>'Balance N-1'!M6348</f>
        <v>0</v>
      </c>
      <c r="F6345" s="78">
        <f>'Balance N-1'!N6348</f>
        <v>0</v>
      </c>
      <c r="G6345" s="78">
        <f>'Balance N-1'!O6348</f>
        <v>0</v>
      </c>
      <c r="H6345" s="78">
        <f>'Balance N-1'!P6348</f>
        <v>0</v>
      </c>
      <c r="I6345" s="79">
        <f t="shared" si="99"/>
        <v>0</v>
      </c>
    </row>
    <row r="6346" spans="1:9" ht="15.6">
      <c r="A6346" s="85">
        <f>'Balance N-1'!I6349</f>
        <v>0</v>
      </c>
      <c r="B6346" s="75">
        <f>'Balance N-1'!J6349</f>
        <v>0</v>
      </c>
      <c r="C6346" s="78">
        <f>'Balance N-1'!K6349</f>
        <v>0</v>
      </c>
      <c r="D6346" s="78">
        <f>'Balance N-1'!L6349</f>
        <v>0</v>
      </c>
      <c r="E6346" s="78">
        <f>'Balance N-1'!M6349</f>
        <v>0</v>
      </c>
      <c r="F6346" s="78">
        <f>'Balance N-1'!N6349</f>
        <v>0</v>
      </c>
      <c r="G6346" s="78">
        <f>'Balance N-1'!O6349</f>
        <v>0</v>
      </c>
      <c r="H6346" s="78">
        <f>'Balance N-1'!P6349</f>
        <v>0</v>
      </c>
      <c r="I6346" s="79">
        <f t="shared" si="99"/>
        <v>0</v>
      </c>
    </row>
    <row r="6347" spans="1:9" ht="15.6">
      <c r="A6347" s="85">
        <f>'Balance N-1'!I6350</f>
        <v>0</v>
      </c>
      <c r="B6347" s="75">
        <f>'Balance N-1'!J6350</f>
        <v>0</v>
      </c>
      <c r="C6347" s="78">
        <f>'Balance N-1'!K6350</f>
        <v>0</v>
      </c>
      <c r="D6347" s="78">
        <f>'Balance N-1'!L6350</f>
        <v>0</v>
      </c>
      <c r="E6347" s="78">
        <f>'Balance N-1'!M6350</f>
        <v>0</v>
      </c>
      <c r="F6347" s="78">
        <f>'Balance N-1'!N6350</f>
        <v>0</v>
      </c>
      <c r="G6347" s="78">
        <f>'Balance N-1'!O6350</f>
        <v>0</v>
      </c>
      <c r="H6347" s="78">
        <f>'Balance N-1'!P6350</f>
        <v>0</v>
      </c>
      <c r="I6347" s="79">
        <f t="shared" si="99"/>
        <v>0</v>
      </c>
    </row>
    <row r="6348" spans="1:9" ht="15.6">
      <c r="A6348" s="85">
        <f>'Balance N-1'!I6351</f>
        <v>0</v>
      </c>
      <c r="B6348" s="75">
        <f>'Balance N-1'!J6351</f>
        <v>0</v>
      </c>
      <c r="C6348" s="78">
        <f>'Balance N-1'!K6351</f>
        <v>0</v>
      </c>
      <c r="D6348" s="78">
        <f>'Balance N-1'!L6351</f>
        <v>0</v>
      </c>
      <c r="E6348" s="78">
        <f>'Balance N-1'!M6351</f>
        <v>0</v>
      </c>
      <c r="F6348" s="78">
        <f>'Balance N-1'!N6351</f>
        <v>0</v>
      </c>
      <c r="G6348" s="78">
        <f>'Balance N-1'!O6351</f>
        <v>0</v>
      </c>
      <c r="H6348" s="78">
        <f>'Balance N-1'!P6351</f>
        <v>0</v>
      </c>
      <c r="I6348" s="79">
        <f t="shared" si="99"/>
        <v>0</v>
      </c>
    </row>
    <row r="6349" spans="1:9" ht="15.6">
      <c r="A6349" s="85">
        <f>'Balance N-1'!I6352</f>
        <v>0</v>
      </c>
      <c r="B6349" s="75">
        <f>'Balance N-1'!J6352</f>
        <v>0</v>
      </c>
      <c r="C6349" s="78">
        <f>'Balance N-1'!K6352</f>
        <v>0</v>
      </c>
      <c r="D6349" s="78">
        <f>'Balance N-1'!L6352</f>
        <v>0</v>
      </c>
      <c r="E6349" s="78">
        <f>'Balance N-1'!M6352</f>
        <v>0</v>
      </c>
      <c r="F6349" s="78">
        <f>'Balance N-1'!N6352</f>
        <v>0</v>
      </c>
      <c r="G6349" s="78">
        <f>'Balance N-1'!O6352</f>
        <v>0</v>
      </c>
      <c r="H6349" s="78">
        <f>'Balance N-1'!P6352</f>
        <v>0</v>
      </c>
      <c r="I6349" s="79">
        <f t="shared" si="99"/>
        <v>0</v>
      </c>
    </row>
    <row r="6350" spans="1:9" ht="15.6">
      <c r="A6350" s="85">
        <f>'Balance N-1'!I6353</f>
        <v>0</v>
      </c>
      <c r="B6350" s="75">
        <f>'Balance N-1'!J6353</f>
        <v>0</v>
      </c>
      <c r="C6350" s="78">
        <f>'Balance N-1'!K6353</f>
        <v>0</v>
      </c>
      <c r="D6350" s="78">
        <f>'Balance N-1'!L6353</f>
        <v>0</v>
      </c>
      <c r="E6350" s="78">
        <f>'Balance N-1'!M6353</f>
        <v>0</v>
      </c>
      <c r="F6350" s="78">
        <f>'Balance N-1'!N6353</f>
        <v>0</v>
      </c>
      <c r="G6350" s="78">
        <f>'Balance N-1'!O6353</f>
        <v>0</v>
      </c>
      <c r="H6350" s="78">
        <f>'Balance N-1'!P6353</f>
        <v>0</v>
      </c>
      <c r="I6350" s="79">
        <f t="shared" si="99"/>
        <v>0</v>
      </c>
    </row>
    <row r="6351" spans="1:9" ht="15.6">
      <c r="A6351" s="85">
        <f>'Balance N-1'!I6354</f>
        <v>0</v>
      </c>
      <c r="B6351" s="75">
        <f>'Balance N-1'!J6354</f>
        <v>0</v>
      </c>
      <c r="C6351" s="78">
        <f>'Balance N-1'!K6354</f>
        <v>0</v>
      </c>
      <c r="D6351" s="78">
        <f>'Balance N-1'!L6354</f>
        <v>0</v>
      </c>
      <c r="E6351" s="78">
        <f>'Balance N-1'!M6354</f>
        <v>0</v>
      </c>
      <c r="F6351" s="78">
        <f>'Balance N-1'!N6354</f>
        <v>0</v>
      </c>
      <c r="G6351" s="78">
        <f>'Balance N-1'!O6354</f>
        <v>0</v>
      </c>
      <c r="H6351" s="78">
        <f>'Balance N-1'!P6354</f>
        <v>0</v>
      </c>
      <c r="I6351" s="79">
        <f t="shared" si="99"/>
        <v>0</v>
      </c>
    </row>
    <row r="6352" spans="1:9" ht="15.6">
      <c r="A6352" s="85">
        <f>'Balance N-1'!I6355</f>
        <v>0</v>
      </c>
      <c r="B6352" s="75">
        <f>'Balance N-1'!J6355</f>
        <v>0</v>
      </c>
      <c r="C6352" s="78">
        <f>'Balance N-1'!K6355</f>
        <v>0</v>
      </c>
      <c r="D6352" s="78">
        <f>'Balance N-1'!L6355</f>
        <v>0</v>
      </c>
      <c r="E6352" s="78">
        <f>'Balance N-1'!M6355</f>
        <v>0</v>
      </c>
      <c r="F6352" s="78">
        <f>'Balance N-1'!N6355</f>
        <v>0</v>
      </c>
      <c r="G6352" s="78">
        <f>'Balance N-1'!O6355</f>
        <v>0</v>
      </c>
      <c r="H6352" s="78">
        <f>'Balance N-1'!P6355</f>
        <v>0</v>
      </c>
      <c r="I6352" s="79">
        <f t="shared" si="99"/>
        <v>0</v>
      </c>
    </row>
    <row r="6353" spans="1:9" ht="15.6">
      <c r="A6353" s="85">
        <f>'Balance N-1'!I6356</f>
        <v>0</v>
      </c>
      <c r="B6353" s="75">
        <f>'Balance N-1'!J6356</f>
        <v>0</v>
      </c>
      <c r="C6353" s="78">
        <f>'Balance N-1'!K6356</f>
        <v>0</v>
      </c>
      <c r="D6353" s="78">
        <f>'Balance N-1'!L6356</f>
        <v>0</v>
      </c>
      <c r="E6353" s="78">
        <f>'Balance N-1'!M6356</f>
        <v>0</v>
      </c>
      <c r="F6353" s="78">
        <f>'Balance N-1'!N6356</f>
        <v>0</v>
      </c>
      <c r="G6353" s="78">
        <f>'Balance N-1'!O6356</f>
        <v>0</v>
      </c>
      <c r="H6353" s="78">
        <f>'Balance N-1'!P6356</f>
        <v>0</v>
      </c>
      <c r="I6353" s="79">
        <f t="shared" si="99"/>
        <v>0</v>
      </c>
    </row>
    <row r="6354" spans="1:9" ht="15.6">
      <c r="A6354" s="85">
        <f>'Balance N-1'!I6357</f>
        <v>0</v>
      </c>
      <c r="B6354" s="75">
        <f>'Balance N-1'!J6357</f>
        <v>0</v>
      </c>
      <c r="C6354" s="78">
        <f>'Balance N-1'!K6357</f>
        <v>0</v>
      </c>
      <c r="D6354" s="78">
        <f>'Balance N-1'!L6357</f>
        <v>0</v>
      </c>
      <c r="E6354" s="78">
        <f>'Balance N-1'!M6357</f>
        <v>0</v>
      </c>
      <c r="F6354" s="78">
        <f>'Balance N-1'!N6357</f>
        <v>0</v>
      </c>
      <c r="G6354" s="78">
        <f>'Balance N-1'!O6357</f>
        <v>0</v>
      </c>
      <c r="H6354" s="78">
        <f>'Balance N-1'!P6357</f>
        <v>0</v>
      </c>
      <c r="I6354" s="79">
        <f t="shared" si="99"/>
        <v>0</v>
      </c>
    </row>
    <row r="6355" spans="1:9" ht="15.6">
      <c r="A6355" s="85">
        <f>'Balance N-1'!I6358</f>
        <v>0</v>
      </c>
      <c r="B6355" s="75">
        <f>'Balance N-1'!J6358</f>
        <v>0</v>
      </c>
      <c r="C6355" s="78">
        <f>'Balance N-1'!K6358</f>
        <v>0</v>
      </c>
      <c r="D6355" s="78">
        <f>'Balance N-1'!L6358</f>
        <v>0</v>
      </c>
      <c r="E6355" s="78">
        <f>'Balance N-1'!M6358</f>
        <v>0</v>
      </c>
      <c r="F6355" s="78">
        <f>'Balance N-1'!N6358</f>
        <v>0</v>
      </c>
      <c r="G6355" s="78">
        <f>'Balance N-1'!O6358</f>
        <v>0</v>
      </c>
      <c r="H6355" s="78">
        <f>'Balance N-1'!P6358</f>
        <v>0</v>
      </c>
      <c r="I6355" s="79">
        <f t="shared" si="99"/>
        <v>0</v>
      </c>
    </row>
    <row r="6356" spans="1:9" ht="15.6">
      <c r="A6356" s="85">
        <f>'Balance N-1'!I6359</f>
        <v>0</v>
      </c>
      <c r="B6356" s="75">
        <f>'Balance N-1'!J6359</f>
        <v>0</v>
      </c>
      <c r="C6356" s="78">
        <f>'Balance N-1'!K6359</f>
        <v>0</v>
      </c>
      <c r="D6356" s="78">
        <f>'Balance N-1'!L6359</f>
        <v>0</v>
      </c>
      <c r="E6356" s="78">
        <f>'Balance N-1'!M6359</f>
        <v>0</v>
      </c>
      <c r="F6356" s="78">
        <f>'Balance N-1'!N6359</f>
        <v>0</v>
      </c>
      <c r="G6356" s="78">
        <f>'Balance N-1'!O6359</f>
        <v>0</v>
      </c>
      <c r="H6356" s="78">
        <f>'Balance N-1'!P6359</f>
        <v>0</v>
      </c>
      <c r="I6356" s="79">
        <f t="shared" si="99"/>
        <v>0</v>
      </c>
    </row>
    <row r="6357" spans="1:9" ht="15.6">
      <c r="A6357" s="85">
        <f>'Balance N-1'!I6360</f>
        <v>0</v>
      </c>
      <c r="B6357" s="75">
        <f>'Balance N-1'!J6360</f>
        <v>0</v>
      </c>
      <c r="C6357" s="78">
        <f>'Balance N-1'!K6360</f>
        <v>0</v>
      </c>
      <c r="D6357" s="78">
        <f>'Balance N-1'!L6360</f>
        <v>0</v>
      </c>
      <c r="E6357" s="78">
        <f>'Balance N-1'!M6360</f>
        <v>0</v>
      </c>
      <c r="F6357" s="78">
        <f>'Balance N-1'!N6360</f>
        <v>0</v>
      </c>
      <c r="G6357" s="78">
        <f>'Balance N-1'!O6360</f>
        <v>0</v>
      </c>
      <c r="H6357" s="78">
        <f>'Balance N-1'!P6360</f>
        <v>0</v>
      </c>
      <c r="I6357" s="79">
        <f t="shared" si="99"/>
        <v>0</v>
      </c>
    </row>
    <row r="6358" spans="1:9" ht="15.6">
      <c r="A6358" s="85">
        <f>'Balance N-1'!I6361</f>
        <v>0</v>
      </c>
      <c r="B6358" s="75">
        <f>'Balance N-1'!J6361</f>
        <v>0</v>
      </c>
      <c r="C6358" s="78">
        <f>'Balance N-1'!K6361</f>
        <v>0</v>
      </c>
      <c r="D6358" s="78">
        <f>'Balance N-1'!L6361</f>
        <v>0</v>
      </c>
      <c r="E6358" s="78">
        <f>'Balance N-1'!M6361</f>
        <v>0</v>
      </c>
      <c r="F6358" s="78">
        <f>'Balance N-1'!N6361</f>
        <v>0</v>
      </c>
      <c r="G6358" s="78">
        <f>'Balance N-1'!O6361</f>
        <v>0</v>
      </c>
      <c r="H6358" s="78">
        <f>'Balance N-1'!P6361</f>
        <v>0</v>
      </c>
      <c r="I6358" s="79">
        <f t="shared" si="99"/>
        <v>0</v>
      </c>
    </row>
    <row r="6359" spans="1:9" ht="15.6">
      <c r="A6359" s="85">
        <f>'Balance N-1'!I6362</f>
        <v>0</v>
      </c>
      <c r="B6359" s="75">
        <f>'Balance N-1'!J6362</f>
        <v>0</v>
      </c>
      <c r="C6359" s="78">
        <f>'Balance N-1'!K6362</f>
        <v>0</v>
      </c>
      <c r="D6359" s="78">
        <f>'Balance N-1'!L6362</f>
        <v>0</v>
      </c>
      <c r="E6359" s="78">
        <f>'Balance N-1'!M6362</f>
        <v>0</v>
      </c>
      <c r="F6359" s="78">
        <f>'Balance N-1'!N6362</f>
        <v>0</v>
      </c>
      <c r="G6359" s="78">
        <f>'Balance N-1'!O6362</f>
        <v>0</v>
      </c>
      <c r="H6359" s="78">
        <f>'Balance N-1'!P6362</f>
        <v>0</v>
      </c>
      <c r="I6359" s="79">
        <f t="shared" si="99"/>
        <v>0</v>
      </c>
    </row>
    <row r="6360" spans="1:9" ht="15.6">
      <c r="A6360" s="85">
        <f>'Balance N-1'!I6363</f>
        <v>0</v>
      </c>
      <c r="B6360" s="75">
        <f>'Balance N-1'!J6363</f>
        <v>0</v>
      </c>
      <c r="C6360" s="78">
        <f>'Balance N-1'!K6363</f>
        <v>0</v>
      </c>
      <c r="D6360" s="78">
        <f>'Balance N-1'!L6363</f>
        <v>0</v>
      </c>
      <c r="E6360" s="78">
        <f>'Balance N-1'!M6363</f>
        <v>0</v>
      </c>
      <c r="F6360" s="78">
        <f>'Balance N-1'!N6363</f>
        <v>0</v>
      </c>
      <c r="G6360" s="78">
        <f>'Balance N-1'!O6363</f>
        <v>0</v>
      </c>
      <c r="H6360" s="78">
        <f>'Balance N-1'!P6363</f>
        <v>0</v>
      </c>
      <c r="I6360" s="79">
        <f t="shared" si="99"/>
        <v>0</v>
      </c>
    </row>
    <row r="6361" spans="1:9" ht="15.6">
      <c r="A6361" s="85">
        <f>'Balance N-1'!I6364</f>
        <v>0</v>
      </c>
      <c r="B6361" s="75">
        <f>'Balance N-1'!J6364</f>
        <v>0</v>
      </c>
      <c r="C6361" s="78">
        <f>'Balance N-1'!K6364</f>
        <v>0</v>
      </c>
      <c r="D6361" s="78">
        <f>'Balance N-1'!L6364</f>
        <v>0</v>
      </c>
      <c r="E6361" s="78">
        <f>'Balance N-1'!M6364</f>
        <v>0</v>
      </c>
      <c r="F6361" s="78">
        <f>'Balance N-1'!N6364</f>
        <v>0</v>
      </c>
      <c r="G6361" s="78">
        <f>'Balance N-1'!O6364</f>
        <v>0</v>
      </c>
      <c r="H6361" s="78">
        <f>'Balance N-1'!P6364</f>
        <v>0</v>
      </c>
      <c r="I6361" s="79">
        <f t="shared" si="99"/>
        <v>0</v>
      </c>
    </row>
    <row r="6362" spans="1:9" ht="15.6">
      <c r="A6362" s="85">
        <f>'Balance N-1'!I6365</f>
        <v>0</v>
      </c>
      <c r="B6362" s="75">
        <f>'Balance N-1'!J6365</f>
        <v>0</v>
      </c>
      <c r="C6362" s="78">
        <f>'Balance N-1'!K6365</f>
        <v>0</v>
      </c>
      <c r="D6362" s="78">
        <f>'Balance N-1'!L6365</f>
        <v>0</v>
      </c>
      <c r="E6362" s="78">
        <f>'Balance N-1'!M6365</f>
        <v>0</v>
      </c>
      <c r="F6362" s="78">
        <f>'Balance N-1'!N6365</f>
        <v>0</v>
      </c>
      <c r="G6362" s="78">
        <f>'Balance N-1'!O6365</f>
        <v>0</v>
      </c>
      <c r="H6362" s="78">
        <f>'Balance N-1'!P6365</f>
        <v>0</v>
      </c>
      <c r="I6362" s="79">
        <f t="shared" si="99"/>
        <v>0</v>
      </c>
    </row>
    <row r="6363" spans="1:9" ht="15.6">
      <c r="A6363" s="85">
        <f>'Balance N-1'!I6366</f>
        <v>0</v>
      </c>
      <c r="B6363" s="75">
        <f>'Balance N-1'!J6366</f>
        <v>0</v>
      </c>
      <c r="C6363" s="78">
        <f>'Balance N-1'!K6366</f>
        <v>0</v>
      </c>
      <c r="D6363" s="78">
        <f>'Balance N-1'!L6366</f>
        <v>0</v>
      </c>
      <c r="E6363" s="78">
        <f>'Balance N-1'!M6366</f>
        <v>0</v>
      </c>
      <c r="F6363" s="78">
        <f>'Balance N-1'!N6366</f>
        <v>0</v>
      </c>
      <c r="G6363" s="78">
        <f>'Balance N-1'!O6366</f>
        <v>0</v>
      </c>
      <c r="H6363" s="78">
        <f>'Balance N-1'!P6366</f>
        <v>0</v>
      </c>
      <c r="I6363" s="79">
        <f t="shared" si="99"/>
        <v>0</v>
      </c>
    </row>
    <row r="6364" spans="1:9" ht="15.6">
      <c r="A6364" s="85">
        <f>'Balance N-1'!I6367</f>
        <v>0</v>
      </c>
      <c r="B6364" s="75">
        <f>'Balance N-1'!J6367</f>
        <v>0</v>
      </c>
      <c r="C6364" s="78">
        <f>'Balance N-1'!K6367</f>
        <v>0</v>
      </c>
      <c r="D6364" s="78">
        <f>'Balance N-1'!L6367</f>
        <v>0</v>
      </c>
      <c r="E6364" s="78">
        <f>'Balance N-1'!M6367</f>
        <v>0</v>
      </c>
      <c r="F6364" s="78">
        <f>'Balance N-1'!N6367</f>
        <v>0</v>
      </c>
      <c r="G6364" s="78">
        <f>'Balance N-1'!O6367</f>
        <v>0</v>
      </c>
      <c r="H6364" s="78">
        <f>'Balance N-1'!P6367</f>
        <v>0</v>
      </c>
      <c r="I6364" s="79">
        <f t="shared" si="99"/>
        <v>0</v>
      </c>
    </row>
    <row r="6365" spans="1:9" ht="15.6">
      <c r="A6365" s="85">
        <f>'Balance N-1'!I6368</f>
        <v>0</v>
      </c>
      <c r="B6365" s="75">
        <f>'Balance N-1'!J6368</f>
        <v>0</v>
      </c>
      <c r="C6365" s="78">
        <f>'Balance N-1'!K6368</f>
        <v>0</v>
      </c>
      <c r="D6365" s="78">
        <f>'Balance N-1'!L6368</f>
        <v>0</v>
      </c>
      <c r="E6365" s="78">
        <f>'Balance N-1'!M6368</f>
        <v>0</v>
      </c>
      <c r="F6365" s="78">
        <f>'Balance N-1'!N6368</f>
        <v>0</v>
      </c>
      <c r="G6365" s="78">
        <f>'Balance N-1'!O6368</f>
        <v>0</v>
      </c>
      <c r="H6365" s="78">
        <f>'Balance N-1'!P6368</f>
        <v>0</v>
      </c>
      <c r="I6365" s="79">
        <f t="shared" si="99"/>
        <v>0</v>
      </c>
    </row>
    <row r="6366" spans="1:9" ht="15.6">
      <c r="A6366" s="85">
        <f>'Balance N-1'!I6369</f>
        <v>0</v>
      </c>
      <c r="B6366" s="75">
        <f>'Balance N-1'!J6369</f>
        <v>0</v>
      </c>
      <c r="C6366" s="78">
        <f>'Balance N-1'!K6369</f>
        <v>0</v>
      </c>
      <c r="D6366" s="78">
        <f>'Balance N-1'!L6369</f>
        <v>0</v>
      </c>
      <c r="E6366" s="78">
        <f>'Balance N-1'!M6369</f>
        <v>0</v>
      </c>
      <c r="F6366" s="78">
        <f>'Balance N-1'!N6369</f>
        <v>0</v>
      </c>
      <c r="G6366" s="78">
        <f>'Balance N-1'!O6369</f>
        <v>0</v>
      </c>
      <c r="H6366" s="78">
        <f>'Balance N-1'!P6369</f>
        <v>0</v>
      </c>
      <c r="I6366" s="79">
        <f t="shared" si="99"/>
        <v>0</v>
      </c>
    </row>
    <row r="6367" spans="1:9" ht="15.6">
      <c r="A6367" s="85">
        <f>'Balance N-1'!I6370</f>
        <v>0</v>
      </c>
      <c r="B6367" s="75">
        <f>'Balance N-1'!J6370</f>
        <v>0</v>
      </c>
      <c r="C6367" s="78">
        <f>'Balance N-1'!K6370</f>
        <v>0</v>
      </c>
      <c r="D6367" s="78">
        <f>'Balance N-1'!L6370</f>
        <v>0</v>
      </c>
      <c r="E6367" s="78">
        <f>'Balance N-1'!M6370</f>
        <v>0</v>
      </c>
      <c r="F6367" s="78">
        <f>'Balance N-1'!N6370</f>
        <v>0</v>
      </c>
      <c r="G6367" s="78">
        <f>'Balance N-1'!O6370</f>
        <v>0</v>
      </c>
      <c r="H6367" s="78">
        <f>'Balance N-1'!P6370</f>
        <v>0</v>
      </c>
      <c r="I6367" s="79">
        <f t="shared" si="99"/>
        <v>0</v>
      </c>
    </row>
    <row r="6368" spans="1:9" ht="15.6">
      <c r="A6368" s="85">
        <f>'Balance N-1'!I6371</f>
        <v>0</v>
      </c>
      <c r="B6368" s="75">
        <f>'Balance N-1'!J6371</f>
        <v>0</v>
      </c>
      <c r="C6368" s="78">
        <f>'Balance N-1'!K6371</f>
        <v>0</v>
      </c>
      <c r="D6368" s="78">
        <f>'Balance N-1'!L6371</f>
        <v>0</v>
      </c>
      <c r="E6368" s="78">
        <f>'Balance N-1'!M6371</f>
        <v>0</v>
      </c>
      <c r="F6368" s="78">
        <f>'Balance N-1'!N6371</f>
        <v>0</v>
      </c>
      <c r="G6368" s="78">
        <f>'Balance N-1'!O6371</f>
        <v>0</v>
      </c>
      <c r="H6368" s="78">
        <f>'Balance N-1'!P6371</f>
        <v>0</v>
      </c>
      <c r="I6368" s="79">
        <f t="shared" si="99"/>
        <v>0</v>
      </c>
    </row>
    <row r="6369" spans="1:9" ht="15.6">
      <c r="A6369" s="85">
        <f>'Balance N-1'!I6372</f>
        <v>0</v>
      </c>
      <c r="B6369" s="75">
        <f>'Balance N-1'!J6372</f>
        <v>0</v>
      </c>
      <c r="C6369" s="78">
        <f>'Balance N-1'!K6372</f>
        <v>0</v>
      </c>
      <c r="D6369" s="78">
        <f>'Balance N-1'!L6372</f>
        <v>0</v>
      </c>
      <c r="E6369" s="78">
        <f>'Balance N-1'!M6372</f>
        <v>0</v>
      </c>
      <c r="F6369" s="78">
        <f>'Balance N-1'!N6372</f>
        <v>0</v>
      </c>
      <c r="G6369" s="78">
        <f>'Balance N-1'!O6372</f>
        <v>0</v>
      </c>
      <c r="H6369" s="78">
        <f>'Balance N-1'!P6372</f>
        <v>0</v>
      </c>
      <c r="I6369" s="79">
        <f t="shared" si="99"/>
        <v>0</v>
      </c>
    </row>
    <row r="6370" spans="1:9" ht="15.6">
      <c r="A6370" s="85">
        <f>'Balance N-1'!I6373</f>
        <v>0</v>
      </c>
      <c r="B6370" s="75">
        <f>'Balance N-1'!J6373</f>
        <v>0</v>
      </c>
      <c r="C6370" s="78">
        <f>'Balance N-1'!K6373</f>
        <v>0</v>
      </c>
      <c r="D6370" s="78">
        <f>'Balance N-1'!L6373</f>
        <v>0</v>
      </c>
      <c r="E6370" s="78">
        <f>'Balance N-1'!M6373</f>
        <v>0</v>
      </c>
      <c r="F6370" s="78">
        <f>'Balance N-1'!N6373</f>
        <v>0</v>
      </c>
      <c r="G6370" s="78">
        <f>'Balance N-1'!O6373</f>
        <v>0</v>
      </c>
      <c r="H6370" s="78">
        <f>'Balance N-1'!P6373</f>
        <v>0</v>
      </c>
      <c r="I6370" s="79">
        <f t="shared" si="99"/>
        <v>0</v>
      </c>
    </row>
    <row r="6371" spans="1:9" ht="15.6">
      <c r="A6371" s="85">
        <f>'Balance N-1'!I6374</f>
        <v>0</v>
      </c>
      <c r="B6371" s="75">
        <f>'Balance N-1'!J6374</f>
        <v>0</v>
      </c>
      <c r="C6371" s="78">
        <f>'Balance N-1'!K6374</f>
        <v>0</v>
      </c>
      <c r="D6371" s="78">
        <f>'Balance N-1'!L6374</f>
        <v>0</v>
      </c>
      <c r="E6371" s="78">
        <f>'Balance N-1'!M6374</f>
        <v>0</v>
      </c>
      <c r="F6371" s="78">
        <f>'Balance N-1'!N6374</f>
        <v>0</v>
      </c>
      <c r="G6371" s="78">
        <f>'Balance N-1'!O6374</f>
        <v>0</v>
      </c>
      <c r="H6371" s="78">
        <f>'Balance N-1'!P6374</f>
        <v>0</v>
      </c>
      <c r="I6371" s="79">
        <f t="shared" si="99"/>
        <v>0</v>
      </c>
    </row>
    <row r="6372" spans="1:9" ht="15.6">
      <c r="A6372" s="85">
        <f>'Balance N-1'!I6375</f>
        <v>0</v>
      </c>
      <c r="B6372" s="75">
        <f>'Balance N-1'!J6375</f>
        <v>0</v>
      </c>
      <c r="C6372" s="78">
        <f>'Balance N-1'!K6375</f>
        <v>0</v>
      </c>
      <c r="D6372" s="78">
        <f>'Balance N-1'!L6375</f>
        <v>0</v>
      </c>
      <c r="E6372" s="78">
        <f>'Balance N-1'!M6375</f>
        <v>0</v>
      </c>
      <c r="F6372" s="78">
        <f>'Balance N-1'!N6375</f>
        <v>0</v>
      </c>
      <c r="G6372" s="78">
        <f>'Balance N-1'!O6375</f>
        <v>0</v>
      </c>
      <c r="H6372" s="78">
        <f>'Balance N-1'!P6375</f>
        <v>0</v>
      </c>
      <c r="I6372" s="79">
        <f t="shared" si="99"/>
        <v>0</v>
      </c>
    </row>
    <row r="6373" spans="1:9" ht="15.6">
      <c r="A6373" s="85">
        <f>'Balance N-1'!I6376</f>
        <v>0</v>
      </c>
      <c r="B6373" s="75">
        <f>'Balance N-1'!J6376</f>
        <v>0</v>
      </c>
      <c r="C6373" s="78">
        <f>'Balance N-1'!K6376</f>
        <v>0</v>
      </c>
      <c r="D6373" s="78">
        <f>'Balance N-1'!L6376</f>
        <v>0</v>
      </c>
      <c r="E6373" s="78">
        <f>'Balance N-1'!M6376</f>
        <v>0</v>
      </c>
      <c r="F6373" s="78">
        <f>'Balance N-1'!N6376</f>
        <v>0</v>
      </c>
      <c r="G6373" s="78">
        <f>'Balance N-1'!O6376</f>
        <v>0</v>
      </c>
      <c r="H6373" s="78">
        <f>'Balance N-1'!P6376</f>
        <v>0</v>
      </c>
      <c r="I6373" s="79">
        <f t="shared" si="99"/>
        <v>0</v>
      </c>
    </row>
    <row r="6374" spans="1:9" ht="15.6">
      <c r="A6374" s="85">
        <f>'Balance N-1'!I6377</f>
        <v>0</v>
      </c>
      <c r="B6374" s="75">
        <f>'Balance N-1'!J6377</f>
        <v>0</v>
      </c>
      <c r="C6374" s="78">
        <f>'Balance N-1'!K6377</f>
        <v>0</v>
      </c>
      <c r="D6374" s="78">
        <f>'Balance N-1'!L6377</f>
        <v>0</v>
      </c>
      <c r="E6374" s="78">
        <f>'Balance N-1'!M6377</f>
        <v>0</v>
      </c>
      <c r="F6374" s="78">
        <f>'Balance N-1'!N6377</f>
        <v>0</v>
      </c>
      <c r="G6374" s="78">
        <f>'Balance N-1'!O6377</f>
        <v>0</v>
      </c>
      <c r="H6374" s="78">
        <f>'Balance N-1'!P6377</f>
        <v>0</v>
      </c>
      <c r="I6374" s="79">
        <f t="shared" si="99"/>
        <v>0</v>
      </c>
    </row>
    <row r="6375" spans="1:9" ht="15.6">
      <c r="A6375" s="85">
        <f>'Balance N-1'!I6378</f>
        <v>0</v>
      </c>
      <c r="B6375" s="75">
        <f>'Balance N-1'!J6378</f>
        <v>0</v>
      </c>
      <c r="C6375" s="78">
        <f>'Balance N-1'!K6378</f>
        <v>0</v>
      </c>
      <c r="D6375" s="78">
        <f>'Balance N-1'!L6378</f>
        <v>0</v>
      </c>
      <c r="E6375" s="78">
        <f>'Balance N-1'!M6378</f>
        <v>0</v>
      </c>
      <c r="F6375" s="78">
        <f>'Balance N-1'!N6378</f>
        <v>0</v>
      </c>
      <c r="G6375" s="78">
        <f>'Balance N-1'!O6378</f>
        <v>0</v>
      </c>
      <c r="H6375" s="78">
        <f>'Balance N-1'!P6378</f>
        <v>0</v>
      </c>
      <c r="I6375" s="79">
        <f t="shared" si="99"/>
        <v>0</v>
      </c>
    </row>
    <row r="6376" spans="1:9" ht="15.6">
      <c r="A6376" s="85">
        <f>'Balance N-1'!I6379</f>
        <v>0</v>
      </c>
      <c r="B6376" s="75">
        <f>'Balance N-1'!J6379</f>
        <v>0</v>
      </c>
      <c r="C6376" s="78">
        <f>'Balance N-1'!K6379</f>
        <v>0</v>
      </c>
      <c r="D6376" s="78">
        <f>'Balance N-1'!L6379</f>
        <v>0</v>
      </c>
      <c r="E6376" s="78">
        <f>'Balance N-1'!M6379</f>
        <v>0</v>
      </c>
      <c r="F6376" s="78">
        <f>'Balance N-1'!N6379</f>
        <v>0</v>
      </c>
      <c r="G6376" s="78">
        <f>'Balance N-1'!O6379</f>
        <v>0</v>
      </c>
      <c r="H6376" s="78">
        <f>'Balance N-1'!P6379</f>
        <v>0</v>
      </c>
      <c r="I6376" s="79">
        <f t="shared" si="99"/>
        <v>0</v>
      </c>
    </row>
    <row r="6377" spans="1:9" ht="15.6">
      <c r="A6377" s="85">
        <f>'Balance N-1'!I6380</f>
        <v>0</v>
      </c>
      <c r="B6377" s="75">
        <f>'Balance N-1'!J6380</f>
        <v>0</v>
      </c>
      <c r="C6377" s="78">
        <f>'Balance N-1'!K6380</f>
        <v>0</v>
      </c>
      <c r="D6377" s="78">
        <f>'Balance N-1'!L6380</f>
        <v>0</v>
      </c>
      <c r="E6377" s="78">
        <f>'Balance N-1'!M6380</f>
        <v>0</v>
      </c>
      <c r="F6377" s="78">
        <f>'Balance N-1'!N6380</f>
        <v>0</v>
      </c>
      <c r="G6377" s="78">
        <f>'Balance N-1'!O6380</f>
        <v>0</v>
      </c>
      <c r="H6377" s="78">
        <f>'Balance N-1'!P6380</f>
        <v>0</v>
      </c>
      <c r="I6377" s="79">
        <f t="shared" si="99"/>
        <v>0</v>
      </c>
    </row>
    <row r="6378" spans="1:9" ht="15.6">
      <c r="A6378" s="85">
        <f>'Balance N-1'!I6381</f>
        <v>0</v>
      </c>
      <c r="B6378" s="75">
        <f>'Balance N-1'!J6381</f>
        <v>0</v>
      </c>
      <c r="C6378" s="78">
        <f>'Balance N-1'!K6381</f>
        <v>0</v>
      </c>
      <c r="D6378" s="78">
        <f>'Balance N-1'!L6381</f>
        <v>0</v>
      </c>
      <c r="E6378" s="78">
        <f>'Balance N-1'!M6381</f>
        <v>0</v>
      </c>
      <c r="F6378" s="78">
        <f>'Balance N-1'!N6381</f>
        <v>0</v>
      </c>
      <c r="G6378" s="78">
        <f>'Balance N-1'!O6381</f>
        <v>0</v>
      </c>
      <c r="H6378" s="78">
        <f>'Balance N-1'!P6381</f>
        <v>0</v>
      </c>
      <c r="I6378" s="79">
        <f t="shared" si="99"/>
        <v>0</v>
      </c>
    </row>
    <row r="6379" spans="1:9" ht="15.6">
      <c r="A6379" s="85">
        <f>'Balance N-1'!I6382</f>
        <v>0</v>
      </c>
      <c r="B6379" s="75">
        <f>'Balance N-1'!J6382</f>
        <v>0</v>
      </c>
      <c r="C6379" s="78">
        <f>'Balance N-1'!K6382</f>
        <v>0</v>
      </c>
      <c r="D6379" s="78">
        <f>'Balance N-1'!L6382</f>
        <v>0</v>
      </c>
      <c r="E6379" s="78">
        <f>'Balance N-1'!M6382</f>
        <v>0</v>
      </c>
      <c r="F6379" s="78">
        <f>'Balance N-1'!N6382</f>
        <v>0</v>
      </c>
      <c r="G6379" s="78">
        <f>'Balance N-1'!O6382</f>
        <v>0</v>
      </c>
      <c r="H6379" s="78">
        <f>'Balance N-1'!P6382</f>
        <v>0</v>
      </c>
      <c r="I6379" s="79">
        <f t="shared" si="99"/>
        <v>0</v>
      </c>
    </row>
    <row r="6380" spans="1:9" ht="15.6">
      <c r="A6380" s="85">
        <f>'Balance N-1'!I6383</f>
        <v>0</v>
      </c>
      <c r="B6380" s="75">
        <f>'Balance N-1'!J6383</f>
        <v>0</v>
      </c>
      <c r="C6380" s="78">
        <f>'Balance N-1'!K6383</f>
        <v>0</v>
      </c>
      <c r="D6380" s="78">
        <f>'Balance N-1'!L6383</f>
        <v>0</v>
      </c>
      <c r="E6380" s="78">
        <f>'Balance N-1'!M6383</f>
        <v>0</v>
      </c>
      <c r="F6380" s="78">
        <f>'Balance N-1'!N6383</f>
        <v>0</v>
      </c>
      <c r="G6380" s="78">
        <f>'Balance N-1'!O6383</f>
        <v>0</v>
      </c>
      <c r="H6380" s="78">
        <f>'Balance N-1'!P6383</f>
        <v>0</v>
      </c>
      <c r="I6380" s="79">
        <f t="shared" si="99"/>
        <v>0</v>
      </c>
    </row>
    <row r="6381" spans="1:9" ht="15.6">
      <c r="A6381" s="85">
        <f>'Balance N-1'!I6384</f>
        <v>0</v>
      </c>
      <c r="B6381" s="75">
        <f>'Balance N-1'!J6384</f>
        <v>0</v>
      </c>
      <c r="C6381" s="78">
        <f>'Balance N-1'!K6384</f>
        <v>0</v>
      </c>
      <c r="D6381" s="78">
        <f>'Balance N-1'!L6384</f>
        <v>0</v>
      </c>
      <c r="E6381" s="78">
        <f>'Balance N-1'!M6384</f>
        <v>0</v>
      </c>
      <c r="F6381" s="78">
        <f>'Balance N-1'!N6384</f>
        <v>0</v>
      </c>
      <c r="G6381" s="78">
        <f>'Balance N-1'!O6384</f>
        <v>0</v>
      </c>
      <c r="H6381" s="78">
        <f>'Balance N-1'!P6384</f>
        <v>0</v>
      </c>
      <c r="I6381" s="79">
        <f t="shared" si="99"/>
        <v>0</v>
      </c>
    </row>
    <row r="6382" spans="1:9" ht="15.6">
      <c r="A6382" s="85">
        <f>'Balance N-1'!I6385</f>
        <v>0</v>
      </c>
      <c r="B6382" s="75">
        <f>'Balance N-1'!J6385</f>
        <v>0</v>
      </c>
      <c r="C6382" s="78">
        <f>'Balance N-1'!K6385</f>
        <v>0</v>
      </c>
      <c r="D6382" s="78">
        <f>'Balance N-1'!L6385</f>
        <v>0</v>
      </c>
      <c r="E6382" s="78">
        <f>'Balance N-1'!M6385</f>
        <v>0</v>
      </c>
      <c r="F6382" s="78">
        <f>'Balance N-1'!N6385</f>
        <v>0</v>
      </c>
      <c r="G6382" s="78">
        <f>'Balance N-1'!O6385</f>
        <v>0</v>
      </c>
      <c r="H6382" s="78">
        <f>'Balance N-1'!P6385</f>
        <v>0</v>
      </c>
      <c r="I6382" s="79">
        <f t="shared" si="99"/>
        <v>0</v>
      </c>
    </row>
    <row r="6383" spans="1:9" ht="15.6">
      <c r="A6383" s="85">
        <f>'Balance N-1'!I6386</f>
        <v>0</v>
      </c>
      <c r="B6383" s="75">
        <f>'Balance N-1'!J6386</f>
        <v>0</v>
      </c>
      <c r="C6383" s="78">
        <f>'Balance N-1'!K6386</f>
        <v>0</v>
      </c>
      <c r="D6383" s="78">
        <f>'Balance N-1'!L6386</f>
        <v>0</v>
      </c>
      <c r="E6383" s="78">
        <f>'Balance N-1'!M6386</f>
        <v>0</v>
      </c>
      <c r="F6383" s="78">
        <f>'Balance N-1'!N6386</f>
        <v>0</v>
      </c>
      <c r="G6383" s="78">
        <f>'Balance N-1'!O6386</f>
        <v>0</v>
      </c>
      <c r="H6383" s="78">
        <f>'Balance N-1'!P6386</f>
        <v>0</v>
      </c>
      <c r="I6383" s="79">
        <f t="shared" si="99"/>
        <v>0</v>
      </c>
    </row>
    <row r="6384" spans="1:9" ht="15.6">
      <c r="A6384" s="85">
        <f>'Balance N-1'!I6387</f>
        <v>0</v>
      </c>
      <c r="B6384" s="75">
        <f>'Balance N-1'!J6387</f>
        <v>0</v>
      </c>
      <c r="C6384" s="78">
        <f>'Balance N-1'!K6387</f>
        <v>0</v>
      </c>
      <c r="D6384" s="78">
        <f>'Balance N-1'!L6387</f>
        <v>0</v>
      </c>
      <c r="E6384" s="78">
        <f>'Balance N-1'!M6387</f>
        <v>0</v>
      </c>
      <c r="F6384" s="78">
        <f>'Balance N-1'!N6387</f>
        <v>0</v>
      </c>
      <c r="G6384" s="78">
        <f>'Balance N-1'!O6387</f>
        <v>0</v>
      </c>
      <c r="H6384" s="78">
        <f>'Balance N-1'!P6387</f>
        <v>0</v>
      </c>
      <c r="I6384" s="79">
        <f t="shared" si="99"/>
        <v>0</v>
      </c>
    </row>
    <row r="6385" spans="1:9" ht="15.6">
      <c r="A6385" s="85">
        <f>'Balance N-1'!I6388</f>
        <v>0</v>
      </c>
      <c r="B6385" s="75">
        <f>'Balance N-1'!J6388</f>
        <v>0</v>
      </c>
      <c r="C6385" s="78">
        <f>'Balance N-1'!K6388</f>
        <v>0</v>
      </c>
      <c r="D6385" s="78">
        <f>'Balance N-1'!L6388</f>
        <v>0</v>
      </c>
      <c r="E6385" s="78">
        <f>'Balance N-1'!M6388</f>
        <v>0</v>
      </c>
      <c r="F6385" s="78">
        <f>'Balance N-1'!N6388</f>
        <v>0</v>
      </c>
      <c r="G6385" s="78">
        <f>'Balance N-1'!O6388</f>
        <v>0</v>
      </c>
      <c r="H6385" s="78">
        <f>'Balance N-1'!P6388</f>
        <v>0</v>
      </c>
      <c r="I6385" s="79">
        <f t="shared" si="99"/>
        <v>0</v>
      </c>
    </row>
    <row r="6386" spans="1:9" ht="15.6">
      <c r="A6386" s="85">
        <f>'Balance N-1'!I6389</f>
        <v>0</v>
      </c>
      <c r="B6386" s="75">
        <f>'Balance N-1'!J6389</f>
        <v>0</v>
      </c>
      <c r="C6386" s="78">
        <f>'Balance N-1'!K6389</f>
        <v>0</v>
      </c>
      <c r="D6386" s="78">
        <f>'Balance N-1'!L6389</f>
        <v>0</v>
      </c>
      <c r="E6386" s="78">
        <f>'Balance N-1'!M6389</f>
        <v>0</v>
      </c>
      <c r="F6386" s="78">
        <f>'Balance N-1'!N6389</f>
        <v>0</v>
      </c>
      <c r="G6386" s="78">
        <f>'Balance N-1'!O6389</f>
        <v>0</v>
      </c>
      <c r="H6386" s="78">
        <f>'Balance N-1'!P6389</f>
        <v>0</v>
      </c>
      <c r="I6386" s="79">
        <f t="shared" si="99"/>
        <v>0</v>
      </c>
    </row>
    <row r="6387" spans="1:9" ht="15.6">
      <c r="A6387" s="85">
        <f>'Balance N-1'!I6390</f>
        <v>0</v>
      </c>
      <c r="B6387" s="75">
        <f>'Balance N-1'!J6390</f>
        <v>0</v>
      </c>
      <c r="C6387" s="78">
        <f>'Balance N-1'!K6390</f>
        <v>0</v>
      </c>
      <c r="D6387" s="78">
        <f>'Balance N-1'!L6390</f>
        <v>0</v>
      </c>
      <c r="E6387" s="78">
        <f>'Balance N-1'!M6390</f>
        <v>0</v>
      </c>
      <c r="F6387" s="78">
        <f>'Balance N-1'!N6390</f>
        <v>0</v>
      </c>
      <c r="G6387" s="78">
        <f>'Balance N-1'!O6390</f>
        <v>0</v>
      </c>
      <c r="H6387" s="78">
        <f>'Balance N-1'!P6390</f>
        <v>0</v>
      </c>
      <c r="I6387" s="79">
        <f t="shared" si="99"/>
        <v>0</v>
      </c>
    </row>
    <row r="6388" spans="1:9" ht="15.6">
      <c r="A6388" s="85">
        <f>'Balance N-1'!I6391</f>
        <v>0</v>
      </c>
      <c r="B6388" s="75">
        <f>'Balance N-1'!J6391</f>
        <v>0</v>
      </c>
      <c r="C6388" s="78">
        <f>'Balance N-1'!K6391</f>
        <v>0</v>
      </c>
      <c r="D6388" s="78">
        <f>'Balance N-1'!L6391</f>
        <v>0</v>
      </c>
      <c r="E6388" s="78">
        <f>'Balance N-1'!M6391</f>
        <v>0</v>
      </c>
      <c r="F6388" s="78">
        <f>'Balance N-1'!N6391</f>
        <v>0</v>
      </c>
      <c r="G6388" s="78">
        <f>'Balance N-1'!O6391</f>
        <v>0</v>
      </c>
      <c r="H6388" s="78">
        <f>'Balance N-1'!P6391</f>
        <v>0</v>
      </c>
      <c r="I6388" s="79">
        <f t="shared" si="99"/>
        <v>0</v>
      </c>
    </row>
    <row r="6389" spans="1:9" ht="15.6">
      <c r="A6389" s="85">
        <f>'Balance N-1'!I6392</f>
        <v>0</v>
      </c>
      <c r="B6389" s="75">
        <f>'Balance N-1'!J6392</f>
        <v>0</v>
      </c>
      <c r="C6389" s="78">
        <f>'Balance N-1'!K6392</f>
        <v>0</v>
      </c>
      <c r="D6389" s="78">
        <f>'Balance N-1'!L6392</f>
        <v>0</v>
      </c>
      <c r="E6389" s="78">
        <f>'Balance N-1'!M6392</f>
        <v>0</v>
      </c>
      <c r="F6389" s="78">
        <f>'Balance N-1'!N6392</f>
        <v>0</v>
      </c>
      <c r="G6389" s="78">
        <f>'Balance N-1'!O6392</f>
        <v>0</v>
      </c>
      <c r="H6389" s="78">
        <f>'Balance N-1'!P6392</f>
        <v>0</v>
      </c>
      <c r="I6389" s="79">
        <f t="shared" si="99"/>
        <v>0</v>
      </c>
    </row>
    <row r="6390" spans="1:9" ht="15.6">
      <c r="A6390" s="85">
        <f>'Balance N-1'!I6393</f>
        <v>0</v>
      </c>
      <c r="B6390" s="75">
        <f>'Balance N-1'!J6393</f>
        <v>0</v>
      </c>
      <c r="C6390" s="78">
        <f>'Balance N-1'!K6393</f>
        <v>0</v>
      </c>
      <c r="D6390" s="78">
        <f>'Balance N-1'!L6393</f>
        <v>0</v>
      </c>
      <c r="E6390" s="78">
        <f>'Balance N-1'!M6393</f>
        <v>0</v>
      </c>
      <c r="F6390" s="78">
        <f>'Balance N-1'!N6393</f>
        <v>0</v>
      </c>
      <c r="G6390" s="78">
        <f>'Balance N-1'!O6393</f>
        <v>0</v>
      </c>
      <c r="H6390" s="78">
        <f>'Balance N-1'!P6393</f>
        <v>0</v>
      </c>
      <c r="I6390" s="79">
        <f t="shared" si="99"/>
        <v>0</v>
      </c>
    </row>
    <row r="6391" spans="1:9" ht="15.6">
      <c r="A6391" s="85">
        <f>'Balance N-1'!I6394</f>
        <v>0</v>
      </c>
      <c r="B6391" s="75">
        <f>'Balance N-1'!J6394</f>
        <v>0</v>
      </c>
      <c r="C6391" s="78">
        <f>'Balance N-1'!K6394</f>
        <v>0</v>
      </c>
      <c r="D6391" s="78">
        <f>'Balance N-1'!L6394</f>
        <v>0</v>
      </c>
      <c r="E6391" s="78">
        <f>'Balance N-1'!M6394</f>
        <v>0</v>
      </c>
      <c r="F6391" s="78">
        <f>'Balance N-1'!N6394</f>
        <v>0</v>
      </c>
      <c r="G6391" s="78">
        <f>'Balance N-1'!O6394</f>
        <v>0</v>
      </c>
      <c r="H6391" s="78">
        <f>'Balance N-1'!P6394</f>
        <v>0</v>
      </c>
      <c r="I6391" s="79">
        <f t="shared" si="99"/>
        <v>0</v>
      </c>
    </row>
    <row r="6392" spans="1:9" ht="15.6">
      <c r="A6392" s="85">
        <f>'Balance N-1'!I6395</f>
        <v>0</v>
      </c>
      <c r="B6392" s="75">
        <f>'Balance N-1'!J6395</f>
        <v>0</v>
      </c>
      <c r="C6392" s="78">
        <f>'Balance N-1'!K6395</f>
        <v>0</v>
      </c>
      <c r="D6392" s="78">
        <f>'Balance N-1'!L6395</f>
        <v>0</v>
      </c>
      <c r="E6392" s="78">
        <f>'Balance N-1'!M6395</f>
        <v>0</v>
      </c>
      <c r="F6392" s="78">
        <f>'Balance N-1'!N6395</f>
        <v>0</v>
      </c>
      <c r="G6392" s="78">
        <f>'Balance N-1'!O6395</f>
        <v>0</v>
      </c>
      <c r="H6392" s="78">
        <f>'Balance N-1'!P6395</f>
        <v>0</v>
      </c>
      <c r="I6392" s="79">
        <f t="shared" si="99"/>
        <v>0</v>
      </c>
    </row>
    <row r="6393" spans="1:9" ht="15.6">
      <c r="A6393" s="85">
        <f>'Balance N-1'!I6396</f>
        <v>0</v>
      </c>
      <c r="B6393" s="75">
        <f>'Balance N-1'!J6396</f>
        <v>0</v>
      </c>
      <c r="C6393" s="78">
        <f>'Balance N-1'!K6396</f>
        <v>0</v>
      </c>
      <c r="D6393" s="78">
        <f>'Balance N-1'!L6396</f>
        <v>0</v>
      </c>
      <c r="E6393" s="78">
        <f>'Balance N-1'!M6396</f>
        <v>0</v>
      </c>
      <c r="F6393" s="78">
        <f>'Balance N-1'!N6396</f>
        <v>0</v>
      </c>
      <c r="G6393" s="78">
        <f>'Balance N-1'!O6396</f>
        <v>0</v>
      </c>
      <c r="H6393" s="78">
        <f>'Balance N-1'!P6396</f>
        <v>0</v>
      </c>
      <c r="I6393" s="79">
        <f t="shared" si="99"/>
        <v>0</v>
      </c>
    </row>
    <row r="6394" spans="1:9" ht="15.6">
      <c r="A6394" s="85">
        <f>'Balance N-1'!I6397</f>
        <v>0</v>
      </c>
      <c r="B6394" s="75">
        <f>'Balance N-1'!J6397</f>
        <v>0</v>
      </c>
      <c r="C6394" s="78">
        <f>'Balance N-1'!K6397</f>
        <v>0</v>
      </c>
      <c r="D6394" s="78">
        <f>'Balance N-1'!L6397</f>
        <v>0</v>
      </c>
      <c r="E6394" s="78">
        <f>'Balance N-1'!M6397</f>
        <v>0</v>
      </c>
      <c r="F6394" s="78">
        <f>'Balance N-1'!N6397</f>
        <v>0</v>
      </c>
      <c r="G6394" s="78">
        <f>'Balance N-1'!O6397</f>
        <v>0</v>
      </c>
      <c r="H6394" s="78">
        <f>'Balance N-1'!P6397</f>
        <v>0</v>
      </c>
      <c r="I6394" s="79">
        <f t="shared" si="99"/>
        <v>0</v>
      </c>
    </row>
    <row r="6395" spans="1:9" ht="15.6">
      <c r="A6395" s="85">
        <f>'Balance N-1'!I6398</f>
        <v>0</v>
      </c>
      <c r="B6395" s="75">
        <f>'Balance N-1'!J6398</f>
        <v>0</v>
      </c>
      <c r="C6395" s="78">
        <f>'Balance N-1'!K6398</f>
        <v>0</v>
      </c>
      <c r="D6395" s="78">
        <f>'Balance N-1'!L6398</f>
        <v>0</v>
      </c>
      <c r="E6395" s="78">
        <f>'Balance N-1'!M6398</f>
        <v>0</v>
      </c>
      <c r="F6395" s="78">
        <f>'Balance N-1'!N6398</f>
        <v>0</v>
      </c>
      <c r="G6395" s="78">
        <f>'Balance N-1'!O6398</f>
        <v>0</v>
      </c>
      <c r="H6395" s="78">
        <f>'Balance N-1'!P6398</f>
        <v>0</v>
      </c>
      <c r="I6395" s="79">
        <f t="shared" si="99"/>
        <v>0</v>
      </c>
    </row>
    <row r="6396" spans="1:9" ht="15.6">
      <c r="A6396" s="85">
        <f>'Balance N-1'!I6399</f>
        <v>0</v>
      </c>
      <c r="B6396" s="75">
        <f>'Balance N-1'!J6399</f>
        <v>0</v>
      </c>
      <c r="C6396" s="78">
        <f>'Balance N-1'!K6399</f>
        <v>0</v>
      </c>
      <c r="D6396" s="78">
        <f>'Balance N-1'!L6399</f>
        <v>0</v>
      </c>
      <c r="E6396" s="78">
        <f>'Balance N-1'!M6399</f>
        <v>0</v>
      </c>
      <c r="F6396" s="78">
        <f>'Balance N-1'!N6399</f>
        <v>0</v>
      </c>
      <c r="G6396" s="78">
        <f>'Balance N-1'!O6399</f>
        <v>0</v>
      </c>
      <c r="H6396" s="78">
        <f>'Balance N-1'!P6399</f>
        <v>0</v>
      </c>
      <c r="I6396" s="79">
        <f t="shared" si="99"/>
        <v>0</v>
      </c>
    </row>
    <row r="6397" spans="1:9" ht="15.6">
      <c r="A6397" s="85">
        <f>'Balance N-1'!I6400</f>
        <v>0</v>
      </c>
      <c r="B6397" s="75">
        <f>'Balance N-1'!J6400</f>
        <v>0</v>
      </c>
      <c r="C6397" s="78">
        <f>'Balance N-1'!K6400</f>
        <v>0</v>
      </c>
      <c r="D6397" s="78">
        <f>'Balance N-1'!L6400</f>
        <v>0</v>
      </c>
      <c r="E6397" s="78">
        <f>'Balance N-1'!M6400</f>
        <v>0</v>
      </c>
      <c r="F6397" s="78">
        <f>'Balance N-1'!N6400</f>
        <v>0</v>
      </c>
      <c r="G6397" s="78">
        <f>'Balance N-1'!O6400</f>
        <v>0</v>
      </c>
      <c r="H6397" s="78">
        <f>'Balance N-1'!P6400</f>
        <v>0</v>
      </c>
      <c r="I6397" s="79">
        <f t="shared" si="99"/>
        <v>0</v>
      </c>
    </row>
    <row r="6398" spans="1:9" ht="15.6">
      <c r="A6398" s="85">
        <f>'Balance N-1'!I6401</f>
        <v>0</v>
      </c>
      <c r="B6398" s="75">
        <f>'Balance N-1'!J6401</f>
        <v>0</v>
      </c>
      <c r="C6398" s="78">
        <f>'Balance N-1'!K6401</f>
        <v>0</v>
      </c>
      <c r="D6398" s="78">
        <f>'Balance N-1'!L6401</f>
        <v>0</v>
      </c>
      <c r="E6398" s="78">
        <f>'Balance N-1'!M6401</f>
        <v>0</v>
      </c>
      <c r="F6398" s="78">
        <f>'Balance N-1'!N6401</f>
        <v>0</v>
      </c>
      <c r="G6398" s="78">
        <f>'Balance N-1'!O6401</f>
        <v>0</v>
      </c>
      <c r="H6398" s="78">
        <f>'Balance N-1'!P6401</f>
        <v>0</v>
      </c>
      <c r="I6398" s="79">
        <f t="shared" si="99"/>
        <v>0</v>
      </c>
    </row>
    <row r="6399" spans="1:9" ht="15.6">
      <c r="A6399" s="85">
        <f>'Balance N-1'!I6402</f>
        <v>0</v>
      </c>
      <c r="B6399" s="75">
        <f>'Balance N-1'!J6402</f>
        <v>0</v>
      </c>
      <c r="C6399" s="78">
        <f>'Balance N-1'!K6402</f>
        <v>0</v>
      </c>
      <c r="D6399" s="78">
        <f>'Balance N-1'!L6402</f>
        <v>0</v>
      </c>
      <c r="E6399" s="78">
        <f>'Balance N-1'!M6402</f>
        <v>0</v>
      </c>
      <c r="F6399" s="78">
        <f>'Balance N-1'!N6402</f>
        <v>0</v>
      </c>
      <c r="G6399" s="78">
        <f>'Balance N-1'!O6402</f>
        <v>0</v>
      </c>
      <c r="H6399" s="78">
        <f>'Balance N-1'!P6402</f>
        <v>0</v>
      </c>
      <c r="I6399" s="79">
        <f t="shared" si="99"/>
        <v>0</v>
      </c>
    </row>
    <row r="6400" spans="1:9" ht="15.6">
      <c r="A6400" s="85">
        <f>'Balance N-1'!I6403</f>
        <v>0</v>
      </c>
      <c r="B6400" s="75">
        <f>'Balance N-1'!J6403</f>
        <v>0</v>
      </c>
      <c r="C6400" s="78">
        <f>'Balance N-1'!K6403</f>
        <v>0</v>
      </c>
      <c r="D6400" s="78">
        <f>'Balance N-1'!L6403</f>
        <v>0</v>
      </c>
      <c r="E6400" s="78">
        <f>'Balance N-1'!M6403</f>
        <v>0</v>
      </c>
      <c r="F6400" s="78">
        <f>'Balance N-1'!N6403</f>
        <v>0</v>
      </c>
      <c r="G6400" s="78">
        <f>'Balance N-1'!O6403</f>
        <v>0</v>
      </c>
      <c r="H6400" s="78">
        <f>'Balance N-1'!P6403</f>
        <v>0</v>
      </c>
      <c r="I6400" s="79">
        <f t="shared" si="99"/>
        <v>0</v>
      </c>
    </row>
    <row r="6401" spans="1:9" ht="15.6">
      <c r="A6401" s="85">
        <f>'Balance N-1'!I6404</f>
        <v>0</v>
      </c>
      <c r="B6401" s="75">
        <f>'Balance N-1'!J6404</f>
        <v>0</v>
      </c>
      <c r="C6401" s="78">
        <f>'Balance N-1'!K6404</f>
        <v>0</v>
      </c>
      <c r="D6401" s="78">
        <f>'Balance N-1'!L6404</f>
        <v>0</v>
      </c>
      <c r="E6401" s="78">
        <f>'Balance N-1'!M6404</f>
        <v>0</v>
      </c>
      <c r="F6401" s="78">
        <f>'Balance N-1'!N6404</f>
        <v>0</v>
      </c>
      <c r="G6401" s="78">
        <f>'Balance N-1'!O6404</f>
        <v>0</v>
      </c>
      <c r="H6401" s="78">
        <f>'Balance N-1'!P6404</f>
        <v>0</v>
      </c>
      <c r="I6401" s="79">
        <f t="shared" si="99"/>
        <v>0</v>
      </c>
    </row>
    <row r="6402" spans="1:9" ht="15.6">
      <c r="A6402" s="85">
        <f>'Balance N-1'!I6405</f>
        <v>0</v>
      </c>
      <c r="B6402" s="75">
        <f>'Balance N-1'!J6405</f>
        <v>0</v>
      </c>
      <c r="C6402" s="78">
        <f>'Balance N-1'!K6405</f>
        <v>0</v>
      </c>
      <c r="D6402" s="78">
        <f>'Balance N-1'!L6405</f>
        <v>0</v>
      </c>
      <c r="E6402" s="78">
        <f>'Balance N-1'!M6405</f>
        <v>0</v>
      </c>
      <c r="F6402" s="78">
        <f>'Balance N-1'!N6405</f>
        <v>0</v>
      </c>
      <c r="G6402" s="78">
        <f>'Balance N-1'!O6405</f>
        <v>0</v>
      </c>
      <c r="H6402" s="78">
        <f>'Balance N-1'!P6405</f>
        <v>0</v>
      </c>
      <c r="I6402" s="79">
        <f t="shared" si="99"/>
        <v>0</v>
      </c>
    </row>
    <row r="6403" spans="1:9" ht="15.6">
      <c r="A6403" s="85">
        <f>'Balance N-1'!I6406</f>
        <v>0</v>
      </c>
      <c r="B6403" s="75">
        <f>'Balance N-1'!J6406</f>
        <v>0</v>
      </c>
      <c r="C6403" s="78">
        <f>'Balance N-1'!K6406</f>
        <v>0</v>
      </c>
      <c r="D6403" s="78">
        <f>'Balance N-1'!L6406</f>
        <v>0</v>
      </c>
      <c r="E6403" s="78">
        <f>'Balance N-1'!M6406</f>
        <v>0</v>
      </c>
      <c r="F6403" s="78">
        <f>'Balance N-1'!N6406</f>
        <v>0</v>
      </c>
      <c r="G6403" s="78">
        <f>'Balance N-1'!O6406</f>
        <v>0</v>
      </c>
      <c r="H6403" s="78">
        <f>'Balance N-1'!P6406</f>
        <v>0</v>
      </c>
      <c r="I6403" s="79">
        <f t="shared" ref="I6403:I6466" si="100">(C6403-D6403)+(E6403-F6403)-(G6403-H6403)</f>
        <v>0</v>
      </c>
    </row>
    <row r="6404" spans="1:9" ht="15.6">
      <c r="A6404" s="85">
        <f>'Balance N-1'!I6407</f>
        <v>0</v>
      </c>
      <c r="B6404" s="75">
        <f>'Balance N-1'!J6407</f>
        <v>0</v>
      </c>
      <c r="C6404" s="78">
        <f>'Balance N-1'!K6407</f>
        <v>0</v>
      </c>
      <c r="D6404" s="78">
        <f>'Balance N-1'!L6407</f>
        <v>0</v>
      </c>
      <c r="E6404" s="78">
        <f>'Balance N-1'!M6407</f>
        <v>0</v>
      </c>
      <c r="F6404" s="78">
        <f>'Balance N-1'!N6407</f>
        <v>0</v>
      </c>
      <c r="G6404" s="78">
        <f>'Balance N-1'!O6407</f>
        <v>0</v>
      </c>
      <c r="H6404" s="78">
        <f>'Balance N-1'!P6407</f>
        <v>0</v>
      </c>
      <c r="I6404" s="79">
        <f t="shared" si="100"/>
        <v>0</v>
      </c>
    </row>
    <row r="6405" spans="1:9" ht="15.6">
      <c r="A6405" s="85">
        <f>'Balance N-1'!I6408</f>
        <v>0</v>
      </c>
      <c r="B6405" s="75">
        <f>'Balance N-1'!J6408</f>
        <v>0</v>
      </c>
      <c r="C6405" s="78">
        <f>'Balance N-1'!K6408</f>
        <v>0</v>
      </c>
      <c r="D6405" s="78">
        <f>'Balance N-1'!L6408</f>
        <v>0</v>
      </c>
      <c r="E6405" s="78">
        <f>'Balance N-1'!M6408</f>
        <v>0</v>
      </c>
      <c r="F6405" s="78">
        <f>'Balance N-1'!N6408</f>
        <v>0</v>
      </c>
      <c r="G6405" s="78">
        <f>'Balance N-1'!O6408</f>
        <v>0</v>
      </c>
      <c r="H6405" s="78">
        <f>'Balance N-1'!P6408</f>
        <v>0</v>
      </c>
      <c r="I6405" s="79">
        <f t="shared" si="100"/>
        <v>0</v>
      </c>
    </row>
    <row r="6406" spans="1:9" ht="15.6">
      <c r="A6406" s="85">
        <f>'Balance N-1'!I6409</f>
        <v>0</v>
      </c>
      <c r="B6406" s="75">
        <f>'Balance N-1'!J6409</f>
        <v>0</v>
      </c>
      <c r="C6406" s="78">
        <f>'Balance N-1'!K6409</f>
        <v>0</v>
      </c>
      <c r="D6406" s="78">
        <f>'Balance N-1'!L6409</f>
        <v>0</v>
      </c>
      <c r="E6406" s="78">
        <f>'Balance N-1'!M6409</f>
        <v>0</v>
      </c>
      <c r="F6406" s="78">
        <f>'Balance N-1'!N6409</f>
        <v>0</v>
      </c>
      <c r="G6406" s="78">
        <f>'Balance N-1'!O6409</f>
        <v>0</v>
      </c>
      <c r="H6406" s="78">
        <f>'Balance N-1'!P6409</f>
        <v>0</v>
      </c>
      <c r="I6406" s="79">
        <f t="shared" si="100"/>
        <v>0</v>
      </c>
    </row>
    <row r="6407" spans="1:9" ht="15.6">
      <c r="A6407" s="85">
        <f>'Balance N-1'!I6410</f>
        <v>0</v>
      </c>
      <c r="B6407" s="75">
        <f>'Balance N-1'!J6410</f>
        <v>0</v>
      </c>
      <c r="C6407" s="78">
        <f>'Balance N-1'!K6410</f>
        <v>0</v>
      </c>
      <c r="D6407" s="78">
        <f>'Balance N-1'!L6410</f>
        <v>0</v>
      </c>
      <c r="E6407" s="78">
        <f>'Balance N-1'!M6410</f>
        <v>0</v>
      </c>
      <c r="F6407" s="78">
        <f>'Balance N-1'!N6410</f>
        <v>0</v>
      </c>
      <c r="G6407" s="78">
        <f>'Balance N-1'!O6410</f>
        <v>0</v>
      </c>
      <c r="H6407" s="78">
        <f>'Balance N-1'!P6410</f>
        <v>0</v>
      </c>
      <c r="I6407" s="79">
        <f t="shared" si="100"/>
        <v>0</v>
      </c>
    </row>
    <row r="6408" spans="1:9" ht="15.6">
      <c r="A6408" s="85">
        <f>'Balance N-1'!I6411</f>
        <v>0</v>
      </c>
      <c r="B6408" s="75">
        <f>'Balance N-1'!J6411</f>
        <v>0</v>
      </c>
      <c r="C6408" s="78">
        <f>'Balance N-1'!K6411</f>
        <v>0</v>
      </c>
      <c r="D6408" s="78">
        <f>'Balance N-1'!L6411</f>
        <v>0</v>
      </c>
      <c r="E6408" s="78">
        <f>'Balance N-1'!M6411</f>
        <v>0</v>
      </c>
      <c r="F6408" s="78">
        <f>'Balance N-1'!N6411</f>
        <v>0</v>
      </c>
      <c r="G6408" s="78">
        <f>'Balance N-1'!O6411</f>
        <v>0</v>
      </c>
      <c r="H6408" s="78">
        <f>'Balance N-1'!P6411</f>
        <v>0</v>
      </c>
      <c r="I6408" s="79">
        <f t="shared" si="100"/>
        <v>0</v>
      </c>
    </row>
    <row r="6409" spans="1:9" ht="15.6">
      <c r="A6409" s="85">
        <f>'Balance N-1'!I6412</f>
        <v>0</v>
      </c>
      <c r="B6409" s="75">
        <f>'Balance N-1'!J6412</f>
        <v>0</v>
      </c>
      <c r="C6409" s="78">
        <f>'Balance N-1'!K6412</f>
        <v>0</v>
      </c>
      <c r="D6409" s="78">
        <f>'Balance N-1'!L6412</f>
        <v>0</v>
      </c>
      <c r="E6409" s="78">
        <f>'Balance N-1'!M6412</f>
        <v>0</v>
      </c>
      <c r="F6409" s="78">
        <f>'Balance N-1'!N6412</f>
        <v>0</v>
      </c>
      <c r="G6409" s="78">
        <f>'Balance N-1'!O6412</f>
        <v>0</v>
      </c>
      <c r="H6409" s="78">
        <f>'Balance N-1'!P6412</f>
        <v>0</v>
      </c>
      <c r="I6409" s="79">
        <f t="shared" si="100"/>
        <v>0</v>
      </c>
    </row>
    <row r="6410" spans="1:9" ht="15.6">
      <c r="A6410" s="85">
        <f>'Balance N-1'!I6413</f>
        <v>0</v>
      </c>
      <c r="B6410" s="75">
        <f>'Balance N-1'!J6413</f>
        <v>0</v>
      </c>
      <c r="C6410" s="78">
        <f>'Balance N-1'!K6413</f>
        <v>0</v>
      </c>
      <c r="D6410" s="78">
        <f>'Balance N-1'!L6413</f>
        <v>0</v>
      </c>
      <c r="E6410" s="78">
        <f>'Balance N-1'!M6413</f>
        <v>0</v>
      </c>
      <c r="F6410" s="78">
        <f>'Balance N-1'!N6413</f>
        <v>0</v>
      </c>
      <c r="G6410" s="78">
        <f>'Balance N-1'!O6413</f>
        <v>0</v>
      </c>
      <c r="H6410" s="78">
        <f>'Balance N-1'!P6413</f>
        <v>0</v>
      </c>
      <c r="I6410" s="79">
        <f t="shared" si="100"/>
        <v>0</v>
      </c>
    </row>
    <row r="6411" spans="1:9" ht="15.6">
      <c r="A6411" s="85">
        <f>'Balance N-1'!I6414</f>
        <v>0</v>
      </c>
      <c r="B6411" s="75">
        <f>'Balance N-1'!J6414</f>
        <v>0</v>
      </c>
      <c r="C6411" s="78">
        <f>'Balance N-1'!K6414</f>
        <v>0</v>
      </c>
      <c r="D6411" s="78">
        <f>'Balance N-1'!L6414</f>
        <v>0</v>
      </c>
      <c r="E6411" s="78">
        <f>'Balance N-1'!M6414</f>
        <v>0</v>
      </c>
      <c r="F6411" s="78">
        <f>'Balance N-1'!N6414</f>
        <v>0</v>
      </c>
      <c r="G6411" s="78">
        <f>'Balance N-1'!O6414</f>
        <v>0</v>
      </c>
      <c r="H6411" s="78">
        <f>'Balance N-1'!P6414</f>
        <v>0</v>
      </c>
      <c r="I6411" s="79">
        <f t="shared" si="100"/>
        <v>0</v>
      </c>
    </row>
    <row r="6412" spans="1:9" ht="15.6">
      <c r="A6412" s="85">
        <f>'Balance N-1'!I6415</f>
        <v>0</v>
      </c>
      <c r="B6412" s="75">
        <f>'Balance N-1'!J6415</f>
        <v>0</v>
      </c>
      <c r="C6412" s="78">
        <f>'Balance N-1'!K6415</f>
        <v>0</v>
      </c>
      <c r="D6412" s="78">
        <f>'Balance N-1'!L6415</f>
        <v>0</v>
      </c>
      <c r="E6412" s="78">
        <f>'Balance N-1'!M6415</f>
        <v>0</v>
      </c>
      <c r="F6412" s="78">
        <f>'Balance N-1'!N6415</f>
        <v>0</v>
      </c>
      <c r="G6412" s="78">
        <f>'Balance N-1'!O6415</f>
        <v>0</v>
      </c>
      <c r="H6412" s="78">
        <f>'Balance N-1'!P6415</f>
        <v>0</v>
      </c>
      <c r="I6412" s="79">
        <f t="shared" si="100"/>
        <v>0</v>
      </c>
    </row>
    <row r="6413" spans="1:9" ht="15.6">
      <c r="A6413" s="85">
        <f>'Balance N-1'!I6416</f>
        <v>0</v>
      </c>
      <c r="B6413" s="75">
        <f>'Balance N-1'!J6416</f>
        <v>0</v>
      </c>
      <c r="C6413" s="78">
        <f>'Balance N-1'!K6416</f>
        <v>0</v>
      </c>
      <c r="D6413" s="78">
        <f>'Balance N-1'!L6416</f>
        <v>0</v>
      </c>
      <c r="E6413" s="78">
        <f>'Balance N-1'!M6416</f>
        <v>0</v>
      </c>
      <c r="F6413" s="78">
        <f>'Balance N-1'!N6416</f>
        <v>0</v>
      </c>
      <c r="G6413" s="78">
        <f>'Balance N-1'!O6416</f>
        <v>0</v>
      </c>
      <c r="H6413" s="78">
        <f>'Balance N-1'!P6416</f>
        <v>0</v>
      </c>
      <c r="I6413" s="79">
        <f t="shared" si="100"/>
        <v>0</v>
      </c>
    </row>
    <row r="6414" spans="1:9" ht="15.6">
      <c r="A6414" s="85">
        <f>'Balance N-1'!I6417</f>
        <v>0</v>
      </c>
      <c r="B6414" s="75">
        <f>'Balance N-1'!J6417</f>
        <v>0</v>
      </c>
      <c r="C6414" s="78">
        <f>'Balance N-1'!K6417</f>
        <v>0</v>
      </c>
      <c r="D6414" s="78">
        <f>'Balance N-1'!L6417</f>
        <v>0</v>
      </c>
      <c r="E6414" s="78">
        <f>'Balance N-1'!M6417</f>
        <v>0</v>
      </c>
      <c r="F6414" s="78">
        <f>'Balance N-1'!N6417</f>
        <v>0</v>
      </c>
      <c r="G6414" s="78">
        <f>'Balance N-1'!O6417</f>
        <v>0</v>
      </c>
      <c r="H6414" s="78">
        <f>'Balance N-1'!P6417</f>
        <v>0</v>
      </c>
      <c r="I6414" s="79">
        <f t="shared" si="100"/>
        <v>0</v>
      </c>
    </row>
    <row r="6415" spans="1:9" ht="15.6">
      <c r="A6415" s="85">
        <f>'Balance N-1'!I6418</f>
        <v>0</v>
      </c>
      <c r="B6415" s="75">
        <f>'Balance N-1'!J6418</f>
        <v>0</v>
      </c>
      <c r="C6415" s="78">
        <f>'Balance N-1'!K6418</f>
        <v>0</v>
      </c>
      <c r="D6415" s="78">
        <f>'Balance N-1'!L6418</f>
        <v>0</v>
      </c>
      <c r="E6415" s="78">
        <f>'Balance N-1'!M6418</f>
        <v>0</v>
      </c>
      <c r="F6415" s="78">
        <f>'Balance N-1'!N6418</f>
        <v>0</v>
      </c>
      <c r="G6415" s="78">
        <f>'Balance N-1'!O6418</f>
        <v>0</v>
      </c>
      <c r="H6415" s="78">
        <f>'Balance N-1'!P6418</f>
        <v>0</v>
      </c>
      <c r="I6415" s="79">
        <f t="shared" si="100"/>
        <v>0</v>
      </c>
    </row>
    <row r="6416" spans="1:9" ht="15.6">
      <c r="A6416" s="85">
        <f>'Balance N-1'!I6419</f>
        <v>0</v>
      </c>
      <c r="B6416" s="75">
        <f>'Balance N-1'!J6419</f>
        <v>0</v>
      </c>
      <c r="C6416" s="78">
        <f>'Balance N-1'!K6419</f>
        <v>0</v>
      </c>
      <c r="D6416" s="78">
        <f>'Balance N-1'!L6419</f>
        <v>0</v>
      </c>
      <c r="E6416" s="78">
        <f>'Balance N-1'!M6419</f>
        <v>0</v>
      </c>
      <c r="F6416" s="78">
        <f>'Balance N-1'!N6419</f>
        <v>0</v>
      </c>
      <c r="G6416" s="78">
        <f>'Balance N-1'!O6419</f>
        <v>0</v>
      </c>
      <c r="H6416" s="78">
        <f>'Balance N-1'!P6419</f>
        <v>0</v>
      </c>
      <c r="I6416" s="79">
        <f t="shared" si="100"/>
        <v>0</v>
      </c>
    </row>
    <row r="6417" spans="1:9" ht="15.6">
      <c r="A6417" s="85">
        <f>'Balance N-1'!I6420</f>
        <v>0</v>
      </c>
      <c r="B6417" s="75">
        <f>'Balance N-1'!J6420</f>
        <v>0</v>
      </c>
      <c r="C6417" s="78">
        <f>'Balance N-1'!K6420</f>
        <v>0</v>
      </c>
      <c r="D6417" s="78">
        <f>'Balance N-1'!L6420</f>
        <v>0</v>
      </c>
      <c r="E6417" s="78">
        <f>'Balance N-1'!M6420</f>
        <v>0</v>
      </c>
      <c r="F6417" s="78">
        <f>'Balance N-1'!N6420</f>
        <v>0</v>
      </c>
      <c r="G6417" s="78">
        <f>'Balance N-1'!O6420</f>
        <v>0</v>
      </c>
      <c r="H6417" s="78">
        <f>'Balance N-1'!P6420</f>
        <v>0</v>
      </c>
      <c r="I6417" s="79">
        <f t="shared" si="100"/>
        <v>0</v>
      </c>
    </row>
    <row r="6418" spans="1:9" ht="15.6">
      <c r="A6418" s="85">
        <f>'Balance N-1'!I6421</f>
        <v>0</v>
      </c>
      <c r="B6418" s="75">
        <f>'Balance N-1'!J6421</f>
        <v>0</v>
      </c>
      <c r="C6418" s="78">
        <f>'Balance N-1'!K6421</f>
        <v>0</v>
      </c>
      <c r="D6418" s="78">
        <f>'Balance N-1'!L6421</f>
        <v>0</v>
      </c>
      <c r="E6418" s="78">
        <f>'Balance N-1'!M6421</f>
        <v>0</v>
      </c>
      <c r="F6418" s="78">
        <f>'Balance N-1'!N6421</f>
        <v>0</v>
      </c>
      <c r="G6418" s="78">
        <f>'Balance N-1'!O6421</f>
        <v>0</v>
      </c>
      <c r="H6418" s="78">
        <f>'Balance N-1'!P6421</f>
        <v>0</v>
      </c>
      <c r="I6418" s="79">
        <f t="shared" si="100"/>
        <v>0</v>
      </c>
    </row>
    <row r="6419" spans="1:9" ht="15.6">
      <c r="A6419" s="85">
        <f>'Balance N-1'!I6422</f>
        <v>0</v>
      </c>
      <c r="B6419" s="75">
        <f>'Balance N-1'!J6422</f>
        <v>0</v>
      </c>
      <c r="C6419" s="78">
        <f>'Balance N-1'!K6422</f>
        <v>0</v>
      </c>
      <c r="D6419" s="78">
        <f>'Balance N-1'!L6422</f>
        <v>0</v>
      </c>
      <c r="E6419" s="78">
        <f>'Balance N-1'!M6422</f>
        <v>0</v>
      </c>
      <c r="F6419" s="78">
        <f>'Balance N-1'!N6422</f>
        <v>0</v>
      </c>
      <c r="G6419" s="78">
        <f>'Balance N-1'!O6422</f>
        <v>0</v>
      </c>
      <c r="H6419" s="78">
        <f>'Balance N-1'!P6422</f>
        <v>0</v>
      </c>
      <c r="I6419" s="79">
        <f t="shared" si="100"/>
        <v>0</v>
      </c>
    </row>
    <row r="6420" spans="1:9" ht="15.6">
      <c r="A6420" s="85">
        <f>'Balance N-1'!I6423</f>
        <v>0</v>
      </c>
      <c r="B6420" s="75">
        <f>'Balance N-1'!J6423</f>
        <v>0</v>
      </c>
      <c r="C6420" s="78">
        <f>'Balance N-1'!K6423</f>
        <v>0</v>
      </c>
      <c r="D6420" s="78">
        <f>'Balance N-1'!L6423</f>
        <v>0</v>
      </c>
      <c r="E6420" s="78">
        <f>'Balance N-1'!M6423</f>
        <v>0</v>
      </c>
      <c r="F6420" s="78">
        <f>'Balance N-1'!N6423</f>
        <v>0</v>
      </c>
      <c r="G6420" s="78">
        <f>'Balance N-1'!O6423</f>
        <v>0</v>
      </c>
      <c r="H6420" s="78">
        <f>'Balance N-1'!P6423</f>
        <v>0</v>
      </c>
      <c r="I6420" s="79">
        <f t="shared" si="100"/>
        <v>0</v>
      </c>
    </row>
    <row r="6421" spans="1:9" ht="15.6">
      <c r="A6421" s="85">
        <f>'Balance N-1'!I6424</f>
        <v>0</v>
      </c>
      <c r="B6421" s="75">
        <f>'Balance N-1'!J6424</f>
        <v>0</v>
      </c>
      <c r="C6421" s="78">
        <f>'Balance N-1'!K6424</f>
        <v>0</v>
      </c>
      <c r="D6421" s="78">
        <f>'Balance N-1'!L6424</f>
        <v>0</v>
      </c>
      <c r="E6421" s="78">
        <f>'Balance N-1'!M6424</f>
        <v>0</v>
      </c>
      <c r="F6421" s="78">
        <f>'Balance N-1'!N6424</f>
        <v>0</v>
      </c>
      <c r="G6421" s="78">
        <f>'Balance N-1'!O6424</f>
        <v>0</v>
      </c>
      <c r="H6421" s="78">
        <f>'Balance N-1'!P6424</f>
        <v>0</v>
      </c>
      <c r="I6421" s="79">
        <f t="shared" si="100"/>
        <v>0</v>
      </c>
    </row>
    <row r="6422" spans="1:9" ht="15.6">
      <c r="A6422" s="85">
        <f>'Balance N-1'!I6425</f>
        <v>0</v>
      </c>
      <c r="B6422" s="75">
        <f>'Balance N-1'!J6425</f>
        <v>0</v>
      </c>
      <c r="C6422" s="78">
        <f>'Balance N-1'!K6425</f>
        <v>0</v>
      </c>
      <c r="D6422" s="78">
        <f>'Balance N-1'!L6425</f>
        <v>0</v>
      </c>
      <c r="E6422" s="78">
        <f>'Balance N-1'!M6425</f>
        <v>0</v>
      </c>
      <c r="F6422" s="78">
        <f>'Balance N-1'!N6425</f>
        <v>0</v>
      </c>
      <c r="G6422" s="78">
        <f>'Balance N-1'!O6425</f>
        <v>0</v>
      </c>
      <c r="H6422" s="78">
        <f>'Balance N-1'!P6425</f>
        <v>0</v>
      </c>
      <c r="I6422" s="79">
        <f t="shared" si="100"/>
        <v>0</v>
      </c>
    </row>
    <row r="6423" spans="1:9" ht="15.6">
      <c r="A6423" s="85">
        <f>'Balance N-1'!I6426</f>
        <v>0</v>
      </c>
      <c r="B6423" s="75">
        <f>'Balance N-1'!J6426</f>
        <v>0</v>
      </c>
      <c r="C6423" s="78">
        <f>'Balance N-1'!K6426</f>
        <v>0</v>
      </c>
      <c r="D6423" s="78">
        <f>'Balance N-1'!L6426</f>
        <v>0</v>
      </c>
      <c r="E6423" s="78">
        <f>'Balance N-1'!M6426</f>
        <v>0</v>
      </c>
      <c r="F6423" s="78">
        <f>'Balance N-1'!N6426</f>
        <v>0</v>
      </c>
      <c r="G6423" s="78">
        <f>'Balance N-1'!O6426</f>
        <v>0</v>
      </c>
      <c r="H6423" s="78">
        <f>'Balance N-1'!P6426</f>
        <v>0</v>
      </c>
      <c r="I6423" s="79">
        <f t="shared" si="100"/>
        <v>0</v>
      </c>
    </row>
    <row r="6424" spans="1:9" ht="15.6">
      <c r="A6424" s="85">
        <f>'Balance N-1'!I6427</f>
        <v>0</v>
      </c>
      <c r="B6424" s="75">
        <f>'Balance N-1'!J6427</f>
        <v>0</v>
      </c>
      <c r="C6424" s="78">
        <f>'Balance N-1'!K6427</f>
        <v>0</v>
      </c>
      <c r="D6424" s="78">
        <f>'Balance N-1'!L6427</f>
        <v>0</v>
      </c>
      <c r="E6424" s="78">
        <f>'Balance N-1'!M6427</f>
        <v>0</v>
      </c>
      <c r="F6424" s="78">
        <f>'Balance N-1'!N6427</f>
        <v>0</v>
      </c>
      <c r="G6424" s="78">
        <f>'Balance N-1'!O6427</f>
        <v>0</v>
      </c>
      <c r="H6424" s="78">
        <f>'Balance N-1'!P6427</f>
        <v>0</v>
      </c>
      <c r="I6424" s="79">
        <f t="shared" si="100"/>
        <v>0</v>
      </c>
    </row>
    <row r="6425" spans="1:9" ht="15.6">
      <c r="A6425" s="85">
        <f>'Balance N-1'!I6428</f>
        <v>0</v>
      </c>
      <c r="B6425" s="75">
        <f>'Balance N-1'!J6428</f>
        <v>0</v>
      </c>
      <c r="C6425" s="78">
        <f>'Balance N-1'!K6428</f>
        <v>0</v>
      </c>
      <c r="D6425" s="78">
        <f>'Balance N-1'!L6428</f>
        <v>0</v>
      </c>
      <c r="E6425" s="78">
        <f>'Balance N-1'!M6428</f>
        <v>0</v>
      </c>
      <c r="F6425" s="78">
        <f>'Balance N-1'!N6428</f>
        <v>0</v>
      </c>
      <c r="G6425" s="78">
        <f>'Balance N-1'!O6428</f>
        <v>0</v>
      </c>
      <c r="H6425" s="78">
        <f>'Balance N-1'!P6428</f>
        <v>0</v>
      </c>
      <c r="I6425" s="79">
        <f t="shared" si="100"/>
        <v>0</v>
      </c>
    </row>
    <row r="6426" spans="1:9" ht="15.6">
      <c r="A6426" s="85">
        <f>'Balance N-1'!I6429</f>
        <v>0</v>
      </c>
      <c r="B6426" s="75">
        <f>'Balance N-1'!J6429</f>
        <v>0</v>
      </c>
      <c r="C6426" s="78">
        <f>'Balance N-1'!K6429</f>
        <v>0</v>
      </c>
      <c r="D6426" s="78">
        <f>'Balance N-1'!L6429</f>
        <v>0</v>
      </c>
      <c r="E6426" s="78">
        <f>'Balance N-1'!M6429</f>
        <v>0</v>
      </c>
      <c r="F6426" s="78">
        <f>'Balance N-1'!N6429</f>
        <v>0</v>
      </c>
      <c r="G6426" s="78">
        <f>'Balance N-1'!O6429</f>
        <v>0</v>
      </c>
      <c r="H6426" s="78">
        <f>'Balance N-1'!P6429</f>
        <v>0</v>
      </c>
      <c r="I6426" s="79">
        <f t="shared" si="100"/>
        <v>0</v>
      </c>
    </row>
    <row r="6427" spans="1:9" ht="15.6">
      <c r="A6427" s="85">
        <f>'Balance N-1'!I6430</f>
        <v>0</v>
      </c>
      <c r="B6427" s="75">
        <f>'Balance N-1'!J6430</f>
        <v>0</v>
      </c>
      <c r="C6427" s="78">
        <f>'Balance N-1'!K6430</f>
        <v>0</v>
      </c>
      <c r="D6427" s="78">
        <f>'Balance N-1'!L6430</f>
        <v>0</v>
      </c>
      <c r="E6427" s="78">
        <f>'Balance N-1'!M6430</f>
        <v>0</v>
      </c>
      <c r="F6427" s="78">
        <f>'Balance N-1'!N6430</f>
        <v>0</v>
      </c>
      <c r="G6427" s="78">
        <f>'Balance N-1'!O6430</f>
        <v>0</v>
      </c>
      <c r="H6427" s="78">
        <f>'Balance N-1'!P6430</f>
        <v>0</v>
      </c>
      <c r="I6427" s="79">
        <f t="shared" si="100"/>
        <v>0</v>
      </c>
    </row>
    <row r="6428" spans="1:9" ht="15.6">
      <c r="A6428" s="85">
        <f>'Balance N-1'!I6431</f>
        <v>0</v>
      </c>
      <c r="B6428" s="75">
        <f>'Balance N-1'!J6431</f>
        <v>0</v>
      </c>
      <c r="C6428" s="78">
        <f>'Balance N-1'!K6431</f>
        <v>0</v>
      </c>
      <c r="D6428" s="78">
        <f>'Balance N-1'!L6431</f>
        <v>0</v>
      </c>
      <c r="E6428" s="78">
        <f>'Balance N-1'!M6431</f>
        <v>0</v>
      </c>
      <c r="F6428" s="78">
        <f>'Balance N-1'!N6431</f>
        <v>0</v>
      </c>
      <c r="G6428" s="78">
        <f>'Balance N-1'!O6431</f>
        <v>0</v>
      </c>
      <c r="H6428" s="78">
        <f>'Balance N-1'!P6431</f>
        <v>0</v>
      </c>
      <c r="I6428" s="79">
        <f t="shared" si="100"/>
        <v>0</v>
      </c>
    </row>
    <row r="6429" spans="1:9" ht="15.6">
      <c r="A6429" s="85">
        <f>'Balance N-1'!I6432</f>
        <v>0</v>
      </c>
      <c r="B6429" s="75">
        <f>'Balance N-1'!J6432</f>
        <v>0</v>
      </c>
      <c r="C6429" s="78">
        <f>'Balance N-1'!K6432</f>
        <v>0</v>
      </c>
      <c r="D6429" s="78">
        <f>'Balance N-1'!L6432</f>
        <v>0</v>
      </c>
      <c r="E6429" s="78">
        <f>'Balance N-1'!M6432</f>
        <v>0</v>
      </c>
      <c r="F6429" s="78">
        <f>'Balance N-1'!N6432</f>
        <v>0</v>
      </c>
      <c r="G6429" s="78">
        <f>'Balance N-1'!O6432</f>
        <v>0</v>
      </c>
      <c r="H6429" s="78">
        <f>'Balance N-1'!P6432</f>
        <v>0</v>
      </c>
      <c r="I6429" s="79">
        <f t="shared" si="100"/>
        <v>0</v>
      </c>
    </row>
    <row r="6430" spans="1:9" ht="15.6">
      <c r="A6430" s="85">
        <f>'Balance N-1'!I6433</f>
        <v>0</v>
      </c>
      <c r="B6430" s="75">
        <f>'Balance N-1'!J6433</f>
        <v>0</v>
      </c>
      <c r="C6430" s="78">
        <f>'Balance N-1'!K6433</f>
        <v>0</v>
      </c>
      <c r="D6430" s="78">
        <f>'Balance N-1'!L6433</f>
        <v>0</v>
      </c>
      <c r="E6430" s="78">
        <f>'Balance N-1'!M6433</f>
        <v>0</v>
      </c>
      <c r="F6430" s="78">
        <f>'Balance N-1'!N6433</f>
        <v>0</v>
      </c>
      <c r="G6430" s="78">
        <f>'Balance N-1'!O6433</f>
        <v>0</v>
      </c>
      <c r="H6430" s="78">
        <f>'Balance N-1'!P6433</f>
        <v>0</v>
      </c>
      <c r="I6430" s="79">
        <f t="shared" si="100"/>
        <v>0</v>
      </c>
    </row>
    <row r="6431" spans="1:9" ht="15.6">
      <c r="A6431" s="85">
        <f>'Balance N-1'!I6434</f>
        <v>0</v>
      </c>
      <c r="B6431" s="75">
        <f>'Balance N-1'!J6434</f>
        <v>0</v>
      </c>
      <c r="C6431" s="78">
        <f>'Balance N-1'!K6434</f>
        <v>0</v>
      </c>
      <c r="D6431" s="78">
        <f>'Balance N-1'!L6434</f>
        <v>0</v>
      </c>
      <c r="E6431" s="78">
        <f>'Balance N-1'!M6434</f>
        <v>0</v>
      </c>
      <c r="F6431" s="78">
        <f>'Balance N-1'!N6434</f>
        <v>0</v>
      </c>
      <c r="G6431" s="78">
        <f>'Balance N-1'!O6434</f>
        <v>0</v>
      </c>
      <c r="H6431" s="78">
        <f>'Balance N-1'!P6434</f>
        <v>0</v>
      </c>
      <c r="I6431" s="79">
        <f t="shared" si="100"/>
        <v>0</v>
      </c>
    </row>
    <row r="6432" spans="1:9" ht="15.6">
      <c r="A6432" s="85">
        <f>'Balance N-1'!I6435</f>
        <v>0</v>
      </c>
      <c r="B6432" s="75">
        <f>'Balance N-1'!J6435</f>
        <v>0</v>
      </c>
      <c r="C6432" s="78">
        <f>'Balance N-1'!K6435</f>
        <v>0</v>
      </c>
      <c r="D6432" s="78">
        <f>'Balance N-1'!L6435</f>
        <v>0</v>
      </c>
      <c r="E6432" s="78">
        <f>'Balance N-1'!M6435</f>
        <v>0</v>
      </c>
      <c r="F6432" s="78">
        <f>'Balance N-1'!N6435</f>
        <v>0</v>
      </c>
      <c r="G6432" s="78">
        <f>'Balance N-1'!O6435</f>
        <v>0</v>
      </c>
      <c r="H6432" s="78">
        <f>'Balance N-1'!P6435</f>
        <v>0</v>
      </c>
      <c r="I6432" s="79">
        <f t="shared" si="100"/>
        <v>0</v>
      </c>
    </row>
    <row r="6433" spans="1:9" ht="15.6">
      <c r="A6433" s="85">
        <f>'Balance N-1'!I6436</f>
        <v>0</v>
      </c>
      <c r="B6433" s="75">
        <f>'Balance N-1'!J6436</f>
        <v>0</v>
      </c>
      <c r="C6433" s="78">
        <f>'Balance N-1'!K6436</f>
        <v>0</v>
      </c>
      <c r="D6433" s="78">
        <f>'Balance N-1'!L6436</f>
        <v>0</v>
      </c>
      <c r="E6433" s="78">
        <f>'Balance N-1'!M6436</f>
        <v>0</v>
      </c>
      <c r="F6433" s="78">
        <f>'Balance N-1'!N6436</f>
        <v>0</v>
      </c>
      <c r="G6433" s="78">
        <f>'Balance N-1'!O6436</f>
        <v>0</v>
      </c>
      <c r="H6433" s="78">
        <f>'Balance N-1'!P6436</f>
        <v>0</v>
      </c>
      <c r="I6433" s="79">
        <f t="shared" si="100"/>
        <v>0</v>
      </c>
    </row>
    <row r="6434" spans="1:9" ht="15.6">
      <c r="A6434" s="85">
        <f>'Balance N-1'!I6437</f>
        <v>0</v>
      </c>
      <c r="B6434" s="75">
        <f>'Balance N-1'!J6437</f>
        <v>0</v>
      </c>
      <c r="C6434" s="78">
        <f>'Balance N-1'!K6437</f>
        <v>0</v>
      </c>
      <c r="D6434" s="78">
        <f>'Balance N-1'!L6437</f>
        <v>0</v>
      </c>
      <c r="E6434" s="78">
        <f>'Balance N-1'!M6437</f>
        <v>0</v>
      </c>
      <c r="F6434" s="78">
        <f>'Balance N-1'!N6437</f>
        <v>0</v>
      </c>
      <c r="G6434" s="78">
        <f>'Balance N-1'!O6437</f>
        <v>0</v>
      </c>
      <c r="H6434" s="78">
        <f>'Balance N-1'!P6437</f>
        <v>0</v>
      </c>
      <c r="I6434" s="79">
        <f t="shared" si="100"/>
        <v>0</v>
      </c>
    </row>
    <row r="6435" spans="1:9" ht="15.6">
      <c r="A6435" s="85">
        <f>'Balance N-1'!I6438</f>
        <v>0</v>
      </c>
      <c r="B6435" s="75">
        <f>'Balance N-1'!J6438</f>
        <v>0</v>
      </c>
      <c r="C6435" s="78">
        <f>'Balance N-1'!K6438</f>
        <v>0</v>
      </c>
      <c r="D6435" s="78">
        <f>'Balance N-1'!L6438</f>
        <v>0</v>
      </c>
      <c r="E6435" s="78">
        <f>'Balance N-1'!M6438</f>
        <v>0</v>
      </c>
      <c r="F6435" s="78">
        <f>'Balance N-1'!N6438</f>
        <v>0</v>
      </c>
      <c r="G6435" s="78">
        <f>'Balance N-1'!O6438</f>
        <v>0</v>
      </c>
      <c r="H6435" s="78">
        <f>'Balance N-1'!P6438</f>
        <v>0</v>
      </c>
      <c r="I6435" s="79">
        <f t="shared" si="100"/>
        <v>0</v>
      </c>
    </row>
    <row r="6436" spans="1:9" ht="15.6">
      <c r="A6436" s="85">
        <f>'Balance N-1'!I6439</f>
        <v>0</v>
      </c>
      <c r="B6436" s="75">
        <f>'Balance N-1'!J6439</f>
        <v>0</v>
      </c>
      <c r="C6436" s="78">
        <f>'Balance N-1'!K6439</f>
        <v>0</v>
      </c>
      <c r="D6436" s="78">
        <f>'Balance N-1'!L6439</f>
        <v>0</v>
      </c>
      <c r="E6436" s="78">
        <f>'Balance N-1'!M6439</f>
        <v>0</v>
      </c>
      <c r="F6436" s="78">
        <f>'Balance N-1'!N6439</f>
        <v>0</v>
      </c>
      <c r="G6436" s="78">
        <f>'Balance N-1'!O6439</f>
        <v>0</v>
      </c>
      <c r="H6436" s="78">
        <f>'Balance N-1'!P6439</f>
        <v>0</v>
      </c>
      <c r="I6436" s="79">
        <f t="shared" si="100"/>
        <v>0</v>
      </c>
    </row>
    <row r="6437" spans="1:9" ht="15.6">
      <c r="A6437" s="85">
        <f>'Balance N-1'!I6440</f>
        <v>0</v>
      </c>
      <c r="B6437" s="75">
        <f>'Balance N-1'!J6440</f>
        <v>0</v>
      </c>
      <c r="C6437" s="78">
        <f>'Balance N-1'!K6440</f>
        <v>0</v>
      </c>
      <c r="D6437" s="78">
        <f>'Balance N-1'!L6440</f>
        <v>0</v>
      </c>
      <c r="E6437" s="78">
        <f>'Balance N-1'!M6440</f>
        <v>0</v>
      </c>
      <c r="F6437" s="78">
        <f>'Balance N-1'!N6440</f>
        <v>0</v>
      </c>
      <c r="G6437" s="78">
        <f>'Balance N-1'!O6440</f>
        <v>0</v>
      </c>
      <c r="H6437" s="78">
        <f>'Balance N-1'!P6440</f>
        <v>0</v>
      </c>
      <c r="I6437" s="79">
        <f t="shared" si="100"/>
        <v>0</v>
      </c>
    </row>
    <row r="6438" spans="1:9" ht="15.6">
      <c r="A6438" s="85">
        <f>'Balance N-1'!I6441</f>
        <v>0</v>
      </c>
      <c r="B6438" s="75">
        <f>'Balance N-1'!J6441</f>
        <v>0</v>
      </c>
      <c r="C6438" s="78">
        <f>'Balance N-1'!K6441</f>
        <v>0</v>
      </c>
      <c r="D6438" s="78">
        <f>'Balance N-1'!L6441</f>
        <v>0</v>
      </c>
      <c r="E6438" s="78">
        <f>'Balance N-1'!M6441</f>
        <v>0</v>
      </c>
      <c r="F6438" s="78">
        <f>'Balance N-1'!N6441</f>
        <v>0</v>
      </c>
      <c r="G6438" s="78">
        <f>'Balance N-1'!O6441</f>
        <v>0</v>
      </c>
      <c r="H6438" s="78">
        <f>'Balance N-1'!P6441</f>
        <v>0</v>
      </c>
      <c r="I6438" s="79">
        <f t="shared" si="100"/>
        <v>0</v>
      </c>
    </row>
    <row r="6439" spans="1:9" ht="15.6">
      <c r="A6439" s="85">
        <f>'Balance N-1'!I6442</f>
        <v>0</v>
      </c>
      <c r="B6439" s="75">
        <f>'Balance N-1'!J6442</f>
        <v>0</v>
      </c>
      <c r="C6439" s="78">
        <f>'Balance N-1'!K6442</f>
        <v>0</v>
      </c>
      <c r="D6439" s="78">
        <f>'Balance N-1'!L6442</f>
        <v>0</v>
      </c>
      <c r="E6439" s="78">
        <f>'Balance N-1'!M6442</f>
        <v>0</v>
      </c>
      <c r="F6439" s="78">
        <f>'Balance N-1'!N6442</f>
        <v>0</v>
      </c>
      <c r="G6439" s="78">
        <f>'Balance N-1'!O6442</f>
        <v>0</v>
      </c>
      <c r="H6439" s="78">
        <f>'Balance N-1'!P6442</f>
        <v>0</v>
      </c>
      <c r="I6439" s="79">
        <f t="shared" si="100"/>
        <v>0</v>
      </c>
    </row>
    <row r="6440" spans="1:9" ht="15.6">
      <c r="A6440" s="85">
        <f>'Balance N-1'!I6443</f>
        <v>0</v>
      </c>
      <c r="B6440" s="75">
        <f>'Balance N-1'!J6443</f>
        <v>0</v>
      </c>
      <c r="C6440" s="78">
        <f>'Balance N-1'!K6443</f>
        <v>0</v>
      </c>
      <c r="D6440" s="78">
        <f>'Balance N-1'!L6443</f>
        <v>0</v>
      </c>
      <c r="E6440" s="78">
        <f>'Balance N-1'!M6443</f>
        <v>0</v>
      </c>
      <c r="F6440" s="78">
        <f>'Balance N-1'!N6443</f>
        <v>0</v>
      </c>
      <c r="G6440" s="78">
        <f>'Balance N-1'!O6443</f>
        <v>0</v>
      </c>
      <c r="H6440" s="78">
        <f>'Balance N-1'!P6443</f>
        <v>0</v>
      </c>
      <c r="I6440" s="79">
        <f t="shared" si="100"/>
        <v>0</v>
      </c>
    </row>
    <row r="6441" spans="1:9" ht="15.6">
      <c r="A6441" s="85">
        <f>'Balance N-1'!I6444</f>
        <v>0</v>
      </c>
      <c r="B6441" s="75">
        <f>'Balance N-1'!J6444</f>
        <v>0</v>
      </c>
      <c r="C6441" s="78">
        <f>'Balance N-1'!K6444</f>
        <v>0</v>
      </c>
      <c r="D6441" s="78">
        <f>'Balance N-1'!L6444</f>
        <v>0</v>
      </c>
      <c r="E6441" s="78">
        <f>'Balance N-1'!M6444</f>
        <v>0</v>
      </c>
      <c r="F6441" s="78">
        <f>'Balance N-1'!N6444</f>
        <v>0</v>
      </c>
      <c r="G6441" s="78">
        <f>'Balance N-1'!O6444</f>
        <v>0</v>
      </c>
      <c r="H6441" s="78">
        <f>'Balance N-1'!P6444</f>
        <v>0</v>
      </c>
      <c r="I6441" s="79">
        <f t="shared" si="100"/>
        <v>0</v>
      </c>
    </row>
    <row r="6442" spans="1:9" ht="15.6">
      <c r="A6442" s="85">
        <f>'Balance N-1'!I6445</f>
        <v>0</v>
      </c>
      <c r="B6442" s="75">
        <f>'Balance N-1'!J6445</f>
        <v>0</v>
      </c>
      <c r="C6442" s="78">
        <f>'Balance N-1'!K6445</f>
        <v>0</v>
      </c>
      <c r="D6442" s="78">
        <f>'Balance N-1'!L6445</f>
        <v>0</v>
      </c>
      <c r="E6442" s="78">
        <f>'Balance N-1'!M6445</f>
        <v>0</v>
      </c>
      <c r="F6442" s="78">
        <f>'Balance N-1'!N6445</f>
        <v>0</v>
      </c>
      <c r="G6442" s="78">
        <f>'Balance N-1'!O6445</f>
        <v>0</v>
      </c>
      <c r="H6442" s="78">
        <f>'Balance N-1'!P6445</f>
        <v>0</v>
      </c>
      <c r="I6442" s="79">
        <f t="shared" si="100"/>
        <v>0</v>
      </c>
    </row>
    <row r="6443" spans="1:9" ht="15.6">
      <c r="A6443" s="85">
        <f>'Balance N-1'!I6446</f>
        <v>0</v>
      </c>
      <c r="B6443" s="75">
        <f>'Balance N-1'!J6446</f>
        <v>0</v>
      </c>
      <c r="C6443" s="78">
        <f>'Balance N-1'!K6446</f>
        <v>0</v>
      </c>
      <c r="D6443" s="78">
        <f>'Balance N-1'!L6446</f>
        <v>0</v>
      </c>
      <c r="E6443" s="78">
        <f>'Balance N-1'!M6446</f>
        <v>0</v>
      </c>
      <c r="F6443" s="78">
        <f>'Balance N-1'!N6446</f>
        <v>0</v>
      </c>
      <c r="G6443" s="78">
        <f>'Balance N-1'!O6446</f>
        <v>0</v>
      </c>
      <c r="H6443" s="78">
        <f>'Balance N-1'!P6446</f>
        <v>0</v>
      </c>
      <c r="I6443" s="79">
        <f t="shared" si="100"/>
        <v>0</v>
      </c>
    </row>
    <row r="6444" spans="1:9" ht="15.6">
      <c r="A6444" s="85">
        <f>'Balance N-1'!I6447</f>
        <v>0</v>
      </c>
      <c r="B6444" s="75">
        <f>'Balance N-1'!J6447</f>
        <v>0</v>
      </c>
      <c r="C6444" s="78">
        <f>'Balance N-1'!K6447</f>
        <v>0</v>
      </c>
      <c r="D6444" s="78">
        <f>'Balance N-1'!L6447</f>
        <v>0</v>
      </c>
      <c r="E6444" s="78">
        <f>'Balance N-1'!M6447</f>
        <v>0</v>
      </c>
      <c r="F6444" s="78">
        <f>'Balance N-1'!N6447</f>
        <v>0</v>
      </c>
      <c r="G6444" s="78">
        <f>'Balance N-1'!O6447</f>
        <v>0</v>
      </c>
      <c r="H6444" s="78">
        <f>'Balance N-1'!P6447</f>
        <v>0</v>
      </c>
      <c r="I6444" s="79">
        <f t="shared" si="100"/>
        <v>0</v>
      </c>
    </row>
    <row r="6445" spans="1:9" ht="15.6">
      <c r="A6445" s="85">
        <f>'Balance N-1'!I6448</f>
        <v>0</v>
      </c>
      <c r="B6445" s="75">
        <f>'Balance N-1'!J6448</f>
        <v>0</v>
      </c>
      <c r="C6445" s="78">
        <f>'Balance N-1'!K6448</f>
        <v>0</v>
      </c>
      <c r="D6445" s="78">
        <f>'Balance N-1'!L6448</f>
        <v>0</v>
      </c>
      <c r="E6445" s="78">
        <f>'Balance N-1'!M6448</f>
        <v>0</v>
      </c>
      <c r="F6445" s="78">
        <f>'Balance N-1'!N6448</f>
        <v>0</v>
      </c>
      <c r="G6445" s="78">
        <f>'Balance N-1'!O6448</f>
        <v>0</v>
      </c>
      <c r="H6445" s="78">
        <f>'Balance N-1'!P6448</f>
        <v>0</v>
      </c>
      <c r="I6445" s="79">
        <f t="shared" si="100"/>
        <v>0</v>
      </c>
    </row>
    <row r="6446" spans="1:9" ht="15.6">
      <c r="A6446" s="85">
        <f>'Balance N-1'!I6449</f>
        <v>0</v>
      </c>
      <c r="B6446" s="75">
        <f>'Balance N-1'!J6449</f>
        <v>0</v>
      </c>
      <c r="C6446" s="78">
        <f>'Balance N-1'!K6449</f>
        <v>0</v>
      </c>
      <c r="D6446" s="78">
        <f>'Balance N-1'!L6449</f>
        <v>0</v>
      </c>
      <c r="E6446" s="78">
        <f>'Balance N-1'!M6449</f>
        <v>0</v>
      </c>
      <c r="F6446" s="78">
        <f>'Balance N-1'!N6449</f>
        <v>0</v>
      </c>
      <c r="G6446" s="78">
        <f>'Balance N-1'!O6449</f>
        <v>0</v>
      </c>
      <c r="H6446" s="78">
        <f>'Balance N-1'!P6449</f>
        <v>0</v>
      </c>
      <c r="I6446" s="79">
        <f t="shared" si="100"/>
        <v>0</v>
      </c>
    </row>
    <row r="6447" spans="1:9" ht="15.6">
      <c r="A6447" s="85">
        <f>'Balance N-1'!I6450</f>
        <v>0</v>
      </c>
      <c r="B6447" s="75">
        <f>'Balance N-1'!J6450</f>
        <v>0</v>
      </c>
      <c r="C6447" s="78">
        <f>'Balance N-1'!K6450</f>
        <v>0</v>
      </c>
      <c r="D6447" s="78">
        <f>'Balance N-1'!L6450</f>
        <v>0</v>
      </c>
      <c r="E6447" s="78">
        <f>'Balance N-1'!M6450</f>
        <v>0</v>
      </c>
      <c r="F6447" s="78">
        <f>'Balance N-1'!N6450</f>
        <v>0</v>
      </c>
      <c r="G6447" s="78">
        <f>'Balance N-1'!O6450</f>
        <v>0</v>
      </c>
      <c r="H6447" s="78">
        <f>'Balance N-1'!P6450</f>
        <v>0</v>
      </c>
      <c r="I6447" s="79">
        <f t="shared" si="100"/>
        <v>0</v>
      </c>
    </row>
    <row r="6448" spans="1:9" ht="15.6">
      <c r="A6448" s="85">
        <f>'Balance N-1'!I6451</f>
        <v>0</v>
      </c>
      <c r="B6448" s="75">
        <f>'Balance N-1'!J6451</f>
        <v>0</v>
      </c>
      <c r="C6448" s="78">
        <f>'Balance N-1'!K6451</f>
        <v>0</v>
      </c>
      <c r="D6448" s="78">
        <f>'Balance N-1'!L6451</f>
        <v>0</v>
      </c>
      <c r="E6448" s="78">
        <f>'Balance N-1'!M6451</f>
        <v>0</v>
      </c>
      <c r="F6448" s="78">
        <f>'Balance N-1'!N6451</f>
        <v>0</v>
      </c>
      <c r="G6448" s="78">
        <f>'Balance N-1'!O6451</f>
        <v>0</v>
      </c>
      <c r="H6448" s="78">
        <f>'Balance N-1'!P6451</f>
        <v>0</v>
      </c>
      <c r="I6448" s="79">
        <f t="shared" si="100"/>
        <v>0</v>
      </c>
    </row>
    <row r="6449" spans="1:9" ht="15.6">
      <c r="A6449" s="85">
        <f>'Balance N-1'!I6452</f>
        <v>0</v>
      </c>
      <c r="B6449" s="75">
        <f>'Balance N-1'!J6452</f>
        <v>0</v>
      </c>
      <c r="C6449" s="78">
        <f>'Balance N-1'!K6452</f>
        <v>0</v>
      </c>
      <c r="D6449" s="78">
        <f>'Balance N-1'!L6452</f>
        <v>0</v>
      </c>
      <c r="E6449" s="78">
        <f>'Balance N-1'!M6452</f>
        <v>0</v>
      </c>
      <c r="F6449" s="78">
        <f>'Balance N-1'!N6452</f>
        <v>0</v>
      </c>
      <c r="G6449" s="78">
        <f>'Balance N-1'!O6452</f>
        <v>0</v>
      </c>
      <c r="H6449" s="78">
        <f>'Balance N-1'!P6452</f>
        <v>0</v>
      </c>
      <c r="I6449" s="79">
        <f t="shared" si="100"/>
        <v>0</v>
      </c>
    </row>
    <row r="6450" spans="1:9" ht="15.6">
      <c r="A6450" s="85">
        <f>'Balance N-1'!I6453</f>
        <v>0</v>
      </c>
      <c r="B6450" s="75">
        <f>'Balance N-1'!J6453</f>
        <v>0</v>
      </c>
      <c r="C6450" s="78">
        <f>'Balance N-1'!K6453</f>
        <v>0</v>
      </c>
      <c r="D6450" s="78">
        <f>'Balance N-1'!L6453</f>
        <v>0</v>
      </c>
      <c r="E6450" s="78">
        <f>'Balance N-1'!M6453</f>
        <v>0</v>
      </c>
      <c r="F6450" s="78">
        <f>'Balance N-1'!N6453</f>
        <v>0</v>
      </c>
      <c r="G6450" s="78">
        <f>'Balance N-1'!O6453</f>
        <v>0</v>
      </c>
      <c r="H6450" s="78">
        <f>'Balance N-1'!P6453</f>
        <v>0</v>
      </c>
      <c r="I6450" s="79">
        <f t="shared" si="100"/>
        <v>0</v>
      </c>
    </row>
    <row r="6451" spans="1:9" ht="15.6">
      <c r="A6451" s="85">
        <f>'Balance N-1'!I6454</f>
        <v>0</v>
      </c>
      <c r="B6451" s="75">
        <f>'Balance N-1'!J6454</f>
        <v>0</v>
      </c>
      <c r="C6451" s="78">
        <f>'Balance N-1'!K6454</f>
        <v>0</v>
      </c>
      <c r="D6451" s="78">
        <f>'Balance N-1'!L6454</f>
        <v>0</v>
      </c>
      <c r="E6451" s="78">
        <f>'Balance N-1'!M6454</f>
        <v>0</v>
      </c>
      <c r="F6451" s="78">
        <f>'Balance N-1'!N6454</f>
        <v>0</v>
      </c>
      <c r="G6451" s="78">
        <f>'Balance N-1'!O6454</f>
        <v>0</v>
      </c>
      <c r="H6451" s="78">
        <f>'Balance N-1'!P6454</f>
        <v>0</v>
      </c>
      <c r="I6451" s="79">
        <f t="shared" si="100"/>
        <v>0</v>
      </c>
    </row>
    <row r="6452" spans="1:9" ht="15.6">
      <c r="A6452" s="85">
        <f>'Balance N-1'!I6455</f>
        <v>0</v>
      </c>
      <c r="B6452" s="75">
        <f>'Balance N-1'!J6455</f>
        <v>0</v>
      </c>
      <c r="C6452" s="78">
        <f>'Balance N-1'!K6455</f>
        <v>0</v>
      </c>
      <c r="D6452" s="78">
        <f>'Balance N-1'!L6455</f>
        <v>0</v>
      </c>
      <c r="E6452" s="78">
        <f>'Balance N-1'!M6455</f>
        <v>0</v>
      </c>
      <c r="F6452" s="78">
        <f>'Balance N-1'!N6455</f>
        <v>0</v>
      </c>
      <c r="G6452" s="78">
        <f>'Balance N-1'!O6455</f>
        <v>0</v>
      </c>
      <c r="H6452" s="78">
        <f>'Balance N-1'!P6455</f>
        <v>0</v>
      </c>
      <c r="I6452" s="79">
        <f t="shared" si="100"/>
        <v>0</v>
      </c>
    </row>
    <row r="6453" spans="1:9" ht="15.6">
      <c r="A6453" s="85">
        <f>'Balance N-1'!I6456</f>
        <v>0</v>
      </c>
      <c r="B6453" s="75">
        <f>'Balance N-1'!J6456</f>
        <v>0</v>
      </c>
      <c r="C6453" s="78">
        <f>'Balance N-1'!K6456</f>
        <v>0</v>
      </c>
      <c r="D6453" s="78">
        <f>'Balance N-1'!L6456</f>
        <v>0</v>
      </c>
      <c r="E6453" s="78">
        <f>'Balance N-1'!M6456</f>
        <v>0</v>
      </c>
      <c r="F6453" s="78">
        <f>'Balance N-1'!N6456</f>
        <v>0</v>
      </c>
      <c r="G6453" s="78">
        <f>'Balance N-1'!O6456</f>
        <v>0</v>
      </c>
      <c r="H6453" s="78">
        <f>'Balance N-1'!P6456</f>
        <v>0</v>
      </c>
      <c r="I6453" s="79">
        <f t="shared" si="100"/>
        <v>0</v>
      </c>
    </row>
    <row r="6454" spans="1:9" ht="15.6">
      <c r="A6454" s="85">
        <f>'Balance N-1'!I6457</f>
        <v>0</v>
      </c>
      <c r="B6454" s="75">
        <f>'Balance N-1'!J6457</f>
        <v>0</v>
      </c>
      <c r="C6454" s="78">
        <f>'Balance N-1'!K6457</f>
        <v>0</v>
      </c>
      <c r="D6454" s="78">
        <f>'Balance N-1'!L6457</f>
        <v>0</v>
      </c>
      <c r="E6454" s="78">
        <f>'Balance N-1'!M6457</f>
        <v>0</v>
      </c>
      <c r="F6454" s="78">
        <f>'Balance N-1'!N6457</f>
        <v>0</v>
      </c>
      <c r="G6454" s="78">
        <f>'Balance N-1'!O6457</f>
        <v>0</v>
      </c>
      <c r="H6454" s="78">
        <f>'Balance N-1'!P6457</f>
        <v>0</v>
      </c>
      <c r="I6454" s="79">
        <f t="shared" si="100"/>
        <v>0</v>
      </c>
    </row>
    <row r="6455" spans="1:9" ht="15.6">
      <c r="A6455" s="85">
        <f>'Balance N-1'!I6458</f>
        <v>0</v>
      </c>
      <c r="B6455" s="75">
        <f>'Balance N-1'!J6458</f>
        <v>0</v>
      </c>
      <c r="C6455" s="78">
        <f>'Balance N-1'!K6458</f>
        <v>0</v>
      </c>
      <c r="D6455" s="78">
        <f>'Balance N-1'!L6458</f>
        <v>0</v>
      </c>
      <c r="E6455" s="78">
        <f>'Balance N-1'!M6458</f>
        <v>0</v>
      </c>
      <c r="F6455" s="78">
        <f>'Balance N-1'!N6458</f>
        <v>0</v>
      </c>
      <c r="G6455" s="78">
        <f>'Balance N-1'!O6458</f>
        <v>0</v>
      </c>
      <c r="H6455" s="78">
        <f>'Balance N-1'!P6458</f>
        <v>0</v>
      </c>
      <c r="I6455" s="79">
        <f t="shared" si="100"/>
        <v>0</v>
      </c>
    </row>
    <row r="6456" spans="1:9" ht="15.6">
      <c r="A6456" s="85">
        <f>'Balance N-1'!I6459</f>
        <v>0</v>
      </c>
      <c r="B6456" s="75">
        <f>'Balance N-1'!J6459</f>
        <v>0</v>
      </c>
      <c r="C6456" s="78">
        <f>'Balance N-1'!K6459</f>
        <v>0</v>
      </c>
      <c r="D6456" s="78">
        <f>'Balance N-1'!L6459</f>
        <v>0</v>
      </c>
      <c r="E6456" s="78">
        <f>'Balance N-1'!M6459</f>
        <v>0</v>
      </c>
      <c r="F6456" s="78">
        <f>'Balance N-1'!N6459</f>
        <v>0</v>
      </c>
      <c r="G6456" s="78">
        <f>'Balance N-1'!O6459</f>
        <v>0</v>
      </c>
      <c r="H6456" s="78">
        <f>'Balance N-1'!P6459</f>
        <v>0</v>
      </c>
      <c r="I6456" s="79">
        <f t="shared" si="100"/>
        <v>0</v>
      </c>
    </row>
    <row r="6457" spans="1:9" ht="15.6">
      <c r="A6457" s="85">
        <f>'Balance N-1'!I6460</f>
        <v>0</v>
      </c>
      <c r="B6457" s="75">
        <f>'Balance N-1'!J6460</f>
        <v>0</v>
      </c>
      <c r="C6457" s="78">
        <f>'Balance N-1'!K6460</f>
        <v>0</v>
      </c>
      <c r="D6457" s="78">
        <f>'Balance N-1'!L6460</f>
        <v>0</v>
      </c>
      <c r="E6457" s="78">
        <f>'Balance N-1'!M6460</f>
        <v>0</v>
      </c>
      <c r="F6457" s="78">
        <f>'Balance N-1'!N6460</f>
        <v>0</v>
      </c>
      <c r="G6457" s="78">
        <f>'Balance N-1'!O6460</f>
        <v>0</v>
      </c>
      <c r="H6457" s="78">
        <f>'Balance N-1'!P6460</f>
        <v>0</v>
      </c>
      <c r="I6457" s="79">
        <f t="shared" si="100"/>
        <v>0</v>
      </c>
    </row>
    <row r="6458" spans="1:9" ht="15.6">
      <c r="A6458" s="85">
        <f>'Balance N-1'!I6461</f>
        <v>0</v>
      </c>
      <c r="B6458" s="75">
        <f>'Balance N-1'!J6461</f>
        <v>0</v>
      </c>
      <c r="C6458" s="78">
        <f>'Balance N-1'!K6461</f>
        <v>0</v>
      </c>
      <c r="D6458" s="78">
        <f>'Balance N-1'!L6461</f>
        <v>0</v>
      </c>
      <c r="E6458" s="78">
        <f>'Balance N-1'!M6461</f>
        <v>0</v>
      </c>
      <c r="F6458" s="78">
        <f>'Balance N-1'!N6461</f>
        <v>0</v>
      </c>
      <c r="G6458" s="78">
        <f>'Balance N-1'!O6461</f>
        <v>0</v>
      </c>
      <c r="H6458" s="78">
        <f>'Balance N-1'!P6461</f>
        <v>0</v>
      </c>
      <c r="I6458" s="79">
        <f t="shared" si="100"/>
        <v>0</v>
      </c>
    </row>
    <row r="6459" spans="1:9" ht="15.6">
      <c r="A6459" s="85">
        <f>'Balance N-1'!I6462</f>
        <v>0</v>
      </c>
      <c r="B6459" s="75">
        <f>'Balance N-1'!J6462</f>
        <v>0</v>
      </c>
      <c r="C6459" s="78">
        <f>'Balance N-1'!K6462</f>
        <v>0</v>
      </c>
      <c r="D6459" s="78">
        <f>'Balance N-1'!L6462</f>
        <v>0</v>
      </c>
      <c r="E6459" s="78">
        <f>'Balance N-1'!M6462</f>
        <v>0</v>
      </c>
      <c r="F6459" s="78">
        <f>'Balance N-1'!N6462</f>
        <v>0</v>
      </c>
      <c r="G6459" s="78">
        <f>'Balance N-1'!O6462</f>
        <v>0</v>
      </c>
      <c r="H6459" s="78">
        <f>'Balance N-1'!P6462</f>
        <v>0</v>
      </c>
      <c r="I6459" s="79">
        <f t="shared" si="100"/>
        <v>0</v>
      </c>
    </row>
    <row r="6460" spans="1:9" ht="15.6">
      <c r="A6460" s="85">
        <f>'Balance N-1'!I6463</f>
        <v>0</v>
      </c>
      <c r="B6460" s="75">
        <f>'Balance N-1'!J6463</f>
        <v>0</v>
      </c>
      <c r="C6460" s="78">
        <f>'Balance N-1'!K6463</f>
        <v>0</v>
      </c>
      <c r="D6460" s="78">
        <f>'Balance N-1'!L6463</f>
        <v>0</v>
      </c>
      <c r="E6460" s="78">
        <f>'Balance N-1'!M6463</f>
        <v>0</v>
      </c>
      <c r="F6460" s="78">
        <f>'Balance N-1'!N6463</f>
        <v>0</v>
      </c>
      <c r="G6460" s="78">
        <f>'Balance N-1'!O6463</f>
        <v>0</v>
      </c>
      <c r="H6460" s="78">
        <f>'Balance N-1'!P6463</f>
        <v>0</v>
      </c>
      <c r="I6460" s="79">
        <f t="shared" si="100"/>
        <v>0</v>
      </c>
    </row>
    <row r="6461" spans="1:9" ht="15.6">
      <c r="A6461" s="85">
        <f>'Balance N-1'!I6464</f>
        <v>0</v>
      </c>
      <c r="B6461" s="75">
        <f>'Balance N-1'!J6464</f>
        <v>0</v>
      </c>
      <c r="C6461" s="78">
        <f>'Balance N-1'!K6464</f>
        <v>0</v>
      </c>
      <c r="D6461" s="78">
        <f>'Balance N-1'!L6464</f>
        <v>0</v>
      </c>
      <c r="E6461" s="78">
        <f>'Balance N-1'!M6464</f>
        <v>0</v>
      </c>
      <c r="F6461" s="78">
        <f>'Balance N-1'!N6464</f>
        <v>0</v>
      </c>
      <c r="G6461" s="78">
        <f>'Balance N-1'!O6464</f>
        <v>0</v>
      </c>
      <c r="H6461" s="78">
        <f>'Balance N-1'!P6464</f>
        <v>0</v>
      </c>
      <c r="I6461" s="79">
        <f t="shared" si="100"/>
        <v>0</v>
      </c>
    </row>
    <row r="6462" spans="1:9" ht="15.6">
      <c r="A6462" s="85">
        <f>'Balance N-1'!I6465</f>
        <v>0</v>
      </c>
      <c r="B6462" s="75">
        <f>'Balance N-1'!J6465</f>
        <v>0</v>
      </c>
      <c r="C6462" s="78">
        <f>'Balance N-1'!K6465</f>
        <v>0</v>
      </c>
      <c r="D6462" s="78">
        <f>'Balance N-1'!L6465</f>
        <v>0</v>
      </c>
      <c r="E6462" s="78">
        <f>'Balance N-1'!M6465</f>
        <v>0</v>
      </c>
      <c r="F6462" s="78">
        <f>'Balance N-1'!N6465</f>
        <v>0</v>
      </c>
      <c r="G6462" s="78">
        <f>'Balance N-1'!O6465</f>
        <v>0</v>
      </c>
      <c r="H6462" s="78">
        <f>'Balance N-1'!P6465</f>
        <v>0</v>
      </c>
      <c r="I6462" s="79">
        <f t="shared" si="100"/>
        <v>0</v>
      </c>
    </row>
    <row r="6463" spans="1:9" ht="15.6">
      <c r="A6463" s="85">
        <f>'Balance N-1'!I6466</f>
        <v>0</v>
      </c>
      <c r="B6463" s="75">
        <f>'Balance N-1'!J6466</f>
        <v>0</v>
      </c>
      <c r="C6463" s="78">
        <f>'Balance N-1'!K6466</f>
        <v>0</v>
      </c>
      <c r="D6463" s="78">
        <f>'Balance N-1'!L6466</f>
        <v>0</v>
      </c>
      <c r="E6463" s="78">
        <f>'Balance N-1'!M6466</f>
        <v>0</v>
      </c>
      <c r="F6463" s="78">
        <f>'Balance N-1'!N6466</f>
        <v>0</v>
      </c>
      <c r="G6463" s="78">
        <f>'Balance N-1'!O6466</f>
        <v>0</v>
      </c>
      <c r="H6463" s="78">
        <f>'Balance N-1'!P6466</f>
        <v>0</v>
      </c>
      <c r="I6463" s="79">
        <f t="shared" si="100"/>
        <v>0</v>
      </c>
    </row>
    <row r="6464" spans="1:9" ht="15.6">
      <c r="A6464" s="85">
        <f>'Balance N-1'!I6467</f>
        <v>0</v>
      </c>
      <c r="B6464" s="75">
        <f>'Balance N-1'!J6467</f>
        <v>0</v>
      </c>
      <c r="C6464" s="78">
        <f>'Balance N-1'!K6467</f>
        <v>0</v>
      </c>
      <c r="D6464" s="78">
        <f>'Balance N-1'!L6467</f>
        <v>0</v>
      </c>
      <c r="E6464" s="78">
        <f>'Balance N-1'!M6467</f>
        <v>0</v>
      </c>
      <c r="F6464" s="78">
        <f>'Balance N-1'!N6467</f>
        <v>0</v>
      </c>
      <c r="G6464" s="78">
        <f>'Balance N-1'!O6467</f>
        <v>0</v>
      </c>
      <c r="H6464" s="78">
        <f>'Balance N-1'!P6467</f>
        <v>0</v>
      </c>
      <c r="I6464" s="79">
        <f t="shared" si="100"/>
        <v>0</v>
      </c>
    </row>
    <row r="6465" spans="1:9" ht="15.6">
      <c r="A6465" s="85">
        <f>'Balance N-1'!I6468</f>
        <v>0</v>
      </c>
      <c r="B6465" s="75">
        <f>'Balance N-1'!J6468</f>
        <v>0</v>
      </c>
      <c r="C6465" s="78">
        <f>'Balance N-1'!K6468</f>
        <v>0</v>
      </c>
      <c r="D6465" s="78">
        <f>'Balance N-1'!L6468</f>
        <v>0</v>
      </c>
      <c r="E6465" s="78">
        <f>'Balance N-1'!M6468</f>
        <v>0</v>
      </c>
      <c r="F6465" s="78">
        <f>'Balance N-1'!N6468</f>
        <v>0</v>
      </c>
      <c r="G6465" s="78">
        <f>'Balance N-1'!O6468</f>
        <v>0</v>
      </c>
      <c r="H6465" s="78">
        <f>'Balance N-1'!P6468</f>
        <v>0</v>
      </c>
      <c r="I6465" s="79">
        <f t="shared" si="100"/>
        <v>0</v>
      </c>
    </row>
    <row r="6466" spans="1:9" ht="15.6">
      <c r="A6466" s="85">
        <f>'Balance N-1'!I6469</f>
        <v>0</v>
      </c>
      <c r="B6466" s="75">
        <f>'Balance N-1'!J6469</f>
        <v>0</v>
      </c>
      <c r="C6466" s="78">
        <f>'Balance N-1'!K6469</f>
        <v>0</v>
      </c>
      <c r="D6466" s="78">
        <f>'Balance N-1'!L6469</f>
        <v>0</v>
      </c>
      <c r="E6466" s="78">
        <f>'Balance N-1'!M6469</f>
        <v>0</v>
      </c>
      <c r="F6466" s="78">
        <f>'Balance N-1'!N6469</f>
        <v>0</v>
      </c>
      <c r="G6466" s="78">
        <f>'Balance N-1'!O6469</f>
        <v>0</v>
      </c>
      <c r="H6466" s="78">
        <f>'Balance N-1'!P6469</f>
        <v>0</v>
      </c>
      <c r="I6466" s="79">
        <f t="shared" si="100"/>
        <v>0</v>
      </c>
    </row>
    <row r="6467" spans="1:9" ht="15.6">
      <c r="A6467" s="85">
        <f>'Balance N-1'!I6470</f>
        <v>0</v>
      </c>
      <c r="B6467" s="75">
        <f>'Balance N-1'!J6470</f>
        <v>0</v>
      </c>
      <c r="C6467" s="78">
        <f>'Balance N-1'!K6470</f>
        <v>0</v>
      </c>
      <c r="D6467" s="78">
        <f>'Balance N-1'!L6470</f>
        <v>0</v>
      </c>
      <c r="E6467" s="78">
        <f>'Balance N-1'!M6470</f>
        <v>0</v>
      </c>
      <c r="F6467" s="78">
        <f>'Balance N-1'!N6470</f>
        <v>0</v>
      </c>
      <c r="G6467" s="78">
        <f>'Balance N-1'!O6470</f>
        <v>0</v>
      </c>
      <c r="H6467" s="78">
        <f>'Balance N-1'!P6470</f>
        <v>0</v>
      </c>
      <c r="I6467" s="79">
        <f t="shared" ref="I6467:I6530" si="101">(C6467-D6467)+(E6467-F6467)-(G6467-H6467)</f>
        <v>0</v>
      </c>
    </row>
    <row r="6468" spans="1:9" ht="15.6">
      <c r="A6468" s="85">
        <f>'Balance N-1'!I6471</f>
        <v>0</v>
      </c>
      <c r="B6468" s="75">
        <f>'Balance N-1'!J6471</f>
        <v>0</v>
      </c>
      <c r="C6468" s="78">
        <f>'Balance N-1'!K6471</f>
        <v>0</v>
      </c>
      <c r="D6468" s="78">
        <f>'Balance N-1'!L6471</f>
        <v>0</v>
      </c>
      <c r="E6468" s="78">
        <f>'Balance N-1'!M6471</f>
        <v>0</v>
      </c>
      <c r="F6468" s="78">
        <f>'Balance N-1'!N6471</f>
        <v>0</v>
      </c>
      <c r="G6468" s="78">
        <f>'Balance N-1'!O6471</f>
        <v>0</v>
      </c>
      <c r="H6468" s="78">
        <f>'Balance N-1'!P6471</f>
        <v>0</v>
      </c>
      <c r="I6468" s="79">
        <f t="shared" si="101"/>
        <v>0</v>
      </c>
    </row>
    <row r="6469" spans="1:9" ht="15.6">
      <c r="A6469" s="85">
        <f>'Balance N-1'!I6472</f>
        <v>0</v>
      </c>
      <c r="B6469" s="75">
        <f>'Balance N-1'!J6472</f>
        <v>0</v>
      </c>
      <c r="C6469" s="78">
        <f>'Balance N-1'!K6472</f>
        <v>0</v>
      </c>
      <c r="D6469" s="78">
        <f>'Balance N-1'!L6472</f>
        <v>0</v>
      </c>
      <c r="E6469" s="78">
        <f>'Balance N-1'!M6472</f>
        <v>0</v>
      </c>
      <c r="F6469" s="78">
        <f>'Balance N-1'!N6472</f>
        <v>0</v>
      </c>
      <c r="G6469" s="78">
        <f>'Balance N-1'!O6472</f>
        <v>0</v>
      </c>
      <c r="H6469" s="78">
        <f>'Balance N-1'!P6472</f>
        <v>0</v>
      </c>
      <c r="I6469" s="79">
        <f t="shared" si="101"/>
        <v>0</v>
      </c>
    </row>
    <row r="6470" spans="1:9" ht="15.6">
      <c r="A6470" s="85">
        <f>'Balance N-1'!I6473</f>
        <v>0</v>
      </c>
      <c r="B6470" s="75">
        <f>'Balance N-1'!J6473</f>
        <v>0</v>
      </c>
      <c r="C6470" s="78">
        <f>'Balance N-1'!K6473</f>
        <v>0</v>
      </c>
      <c r="D6470" s="78">
        <f>'Balance N-1'!L6473</f>
        <v>0</v>
      </c>
      <c r="E6470" s="78">
        <f>'Balance N-1'!M6473</f>
        <v>0</v>
      </c>
      <c r="F6470" s="78">
        <f>'Balance N-1'!N6473</f>
        <v>0</v>
      </c>
      <c r="G6470" s="78">
        <f>'Balance N-1'!O6473</f>
        <v>0</v>
      </c>
      <c r="H6470" s="78">
        <f>'Balance N-1'!P6473</f>
        <v>0</v>
      </c>
      <c r="I6470" s="79">
        <f t="shared" si="101"/>
        <v>0</v>
      </c>
    </row>
    <row r="6471" spans="1:9" ht="15.6">
      <c r="A6471" s="85">
        <f>'Balance N-1'!I6474</f>
        <v>0</v>
      </c>
      <c r="B6471" s="75">
        <f>'Balance N-1'!J6474</f>
        <v>0</v>
      </c>
      <c r="C6471" s="78">
        <f>'Balance N-1'!K6474</f>
        <v>0</v>
      </c>
      <c r="D6471" s="78">
        <f>'Balance N-1'!L6474</f>
        <v>0</v>
      </c>
      <c r="E6471" s="78">
        <f>'Balance N-1'!M6474</f>
        <v>0</v>
      </c>
      <c r="F6471" s="78">
        <f>'Balance N-1'!N6474</f>
        <v>0</v>
      </c>
      <c r="G6471" s="78">
        <f>'Balance N-1'!O6474</f>
        <v>0</v>
      </c>
      <c r="H6471" s="78">
        <f>'Balance N-1'!P6474</f>
        <v>0</v>
      </c>
      <c r="I6471" s="79">
        <f t="shared" si="101"/>
        <v>0</v>
      </c>
    </row>
    <row r="6472" spans="1:9" ht="15.6">
      <c r="A6472" s="85">
        <f>'Balance N-1'!I6475</f>
        <v>0</v>
      </c>
      <c r="B6472" s="75">
        <f>'Balance N-1'!J6475</f>
        <v>0</v>
      </c>
      <c r="C6472" s="78">
        <f>'Balance N-1'!K6475</f>
        <v>0</v>
      </c>
      <c r="D6472" s="78">
        <f>'Balance N-1'!L6475</f>
        <v>0</v>
      </c>
      <c r="E6472" s="78">
        <f>'Balance N-1'!M6475</f>
        <v>0</v>
      </c>
      <c r="F6472" s="78">
        <f>'Balance N-1'!N6475</f>
        <v>0</v>
      </c>
      <c r="G6472" s="78">
        <f>'Balance N-1'!O6475</f>
        <v>0</v>
      </c>
      <c r="H6472" s="78">
        <f>'Balance N-1'!P6475</f>
        <v>0</v>
      </c>
      <c r="I6472" s="79">
        <f t="shared" si="101"/>
        <v>0</v>
      </c>
    </row>
    <row r="6473" spans="1:9" ht="15.6">
      <c r="A6473" s="85">
        <f>'Balance N-1'!I6476</f>
        <v>0</v>
      </c>
      <c r="B6473" s="75">
        <f>'Balance N-1'!J6476</f>
        <v>0</v>
      </c>
      <c r="C6473" s="78">
        <f>'Balance N-1'!K6476</f>
        <v>0</v>
      </c>
      <c r="D6473" s="78">
        <f>'Balance N-1'!L6476</f>
        <v>0</v>
      </c>
      <c r="E6473" s="78">
        <f>'Balance N-1'!M6476</f>
        <v>0</v>
      </c>
      <c r="F6473" s="78">
        <f>'Balance N-1'!N6476</f>
        <v>0</v>
      </c>
      <c r="G6473" s="78">
        <f>'Balance N-1'!O6476</f>
        <v>0</v>
      </c>
      <c r="H6473" s="78">
        <f>'Balance N-1'!P6476</f>
        <v>0</v>
      </c>
      <c r="I6473" s="79">
        <f t="shared" si="101"/>
        <v>0</v>
      </c>
    </row>
    <row r="6474" spans="1:9" ht="15.6">
      <c r="A6474" s="85">
        <f>'Balance N-1'!I6477</f>
        <v>0</v>
      </c>
      <c r="B6474" s="75">
        <f>'Balance N-1'!J6477</f>
        <v>0</v>
      </c>
      <c r="C6474" s="78">
        <f>'Balance N-1'!K6477</f>
        <v>0</v>
      </c>
      <c r="D6474" s="78">
        <f>'Balance N-1'!L6477</f>
        <v>0</v>
      </c>
      <c r="E6474" s="78">
        <f>'Balance N-1'!M6477</f>
        <v>0</v>
      </c>
      <c r="F6474" s="78">
        <f>'Balance N-1'!N6477</f>
        <v>0</v>
      </c>
      <c r="G6474" s="78">
        <f>'Balance N-1'!O6477</f>
        <v>0</v>
      </c>
      <c r="H6474" s="78">
        <f>'Balance N-1'!P6477</f>
        <v>0</v>
      </c>
      <c r="I6474" s="79">
        <f t="shared" si="101"/>
        <v>0</v>
      </c>
    </row>
    <row r="6475" spans="1:9" ht="15.6">
      <c r="A6475" s="85">
        <f>'Balance N-1'!I6478</f>
        <v>0</v>
      </c>
      <c r="B6475" s="75">
        <f>'Balance N-1'!J6478</f>
        <v>0</v>
      </c>
      <c r="C6475" s="78">
        <f>'Balance N-1'!K6478</f>
        <v>0</v>
      </c>
      <c r="D6475" s="78">
        <f>'Balance N-1'!L6478</f>
        <v>0</v>
      </c>
      <c r="E6475" s="78">
        <f>'Balance N-1'!M6478</f>
        <v>0</v>
      </c>
      <c r="F6475" s="78">
        <f>'Balance N-1'!N6478</f>
        <v>0</v>
      </c>
      <c r="G6475" s="78">
        <f>'Balance N-1'!O6478</f>
        <v>0</v>
      </c>
      <c r="H6475" s="78">
        <f>'Balance N-1'!P6478</f>
        <v>0</v>
      </c>
      <c r="I6475" s="79">
        <f t="shared" si="101"/>
        <v>0</v>
      </c>
    </row>
    <row r="6476" spans="1:9" ht="15.6">
      <c r="A6476" s="85">
        <f>'Balance N-1'!I6479</f>
        <v>0</v>
      </c>
      <c r="B6476" s="75">
        <f>'Balance N-1'!J6479</f>
        <v>0</v>
      </c>
      <c r="C6476" s="78">
        <f>'Balance N-1'!K6479</f>
        <v>0</v>
      </c>
      <c r="D6476" s="78">
        <f>'Balance N-1'!L6479</f>
        <v>0</v>
      </c>
      <c r="E6476" s="78">
        <f>'Balance N-1'!M6479</f>
        <v>0</v>
      </c>
      <c r="F6476" s="78">
        <f>'Balance N-1'!N6479</f>
        <v>0</v>
      </c>
      <c r="G6476" s="78">
        <f>'Balance N-1'!O6479</f>
        <v>0</v>
      </c>
      <c r="H6476" s="78">
        <f>'Balance N-1'!P6479</f>
        <v>0</v>
      </c>
      <c r="I6476" s="79">
        <f t="shared" si="101"/>
        <v>0</v>
      </c>
    </row>
    <row r="6477" spans="1:9" ht="15.6">
      <c r="A6477" s="85">
        <f>'Balance N-1'!I6480</f>
        <v>0</v>
      </c>
      <c r="B6477" s="75">
        <f>'Balance N-1'!J6480</f>
        <v>0</v>
      </c>
      <c r="C6477" s="78">
        <f>'Balance N-1'!K6480</f>
        <v>0</v>
      </c>
      <c r="D6477" s="78">
        <f>'Balance N-1'!L6480</f>
        <v>0</v>
      </c>
      <c r="E6477" s="78">
        <f>'Balance N-1'!M6480</f>
        <v>0</v>
      </c>
      <c r="F6477" s="78">
        <f>'Balance N-1'!N6480</f>
        <v>0</v>
      </c>
      <c r="G6477" s="78">
        <f>'Balance N-1'!O6480</f>
        <v>0</v>
      </c>
      <c r="H6477" s="78">
        <f>'Balance N-1'!P6480</f>
        <v>0</v>
      </c>
      <c r="I6477" s="79">
        <f t="shared" si="101"/>
        <v>0</v>
      </c>
    </row>
    <row r="6478" spans="1:9" ht="15.6">
      <c r="A6478" s="85">
        <f>'Balance N-1'!I6481</f>
        <v>0</v>
      </c>
      <c r="B6478" s="75">
        <f>'Balance N-1'!J6481</f>
        <v>0</v>
      </c>
      <c r="C6478" s="78">
        <f>'Balance N-1'!K6481</f>
        <v>0</v>
      </c>
      <c r="D6478" s="78">
        <f>'Balance N-1'!L6481</f>
        <v>0</v>
      </c>
      <c r="E6478" s="78">
        <f>'Balance N-1'!M6481</f>
        <v>0</v>
      </c>
      <c r="F6478" s="78">
        <f>'Balance N-1'!N6481</f>
        <v>0</v>
      </c>
      <c r="G6478" s="78">
        <f>'Balance N-1'!O6481</f>
        <v>0</v>
      </c>
      <c r="H6478" s="78">
        <f>'Balance N-1'!P6481</f>
        <v>0</v>
      </c>
      <c r="I6478" s="79">
        <f t="shared" si="101"/>
        <v>0</v>
      </c>
    </row>
    <row r="6479" spans="1:9" ht="15.6">
      <c r="A6479" s="85">
        <f>'Balance N-1'!I6482</f>
        <v>0</v>
      </c>
      <c r="B6479" s="75">
        <f>'Balance N-1'!J6482</f>
        <v>0</v>
      </c>
      <c r="C6479" s="78">
        <f>'Balance N-1'!K6482</f>
        <v>0</v>
      </c>
      <c r="D6479" s="78">
        <f>'Balance N-1'!L6482</f>
        <v>0</v>
      </c>
      <c r="E6479" s="78">
        <f>'Balance N-1'!M6482</f>
        <v>0</v>
      </c>
      <c r="F6479" s="78">
        <f>'Balance N-1'!N6482</f>
        <v>0</v>
      </c>
      <c r="G6479" s="78">
        <f>'Balance N-1'!O6482</f>
        <v>0</v>
      </c>
      <c r="H6479" s="78">
        <f>'Balance N-1'!P6482</f>
        <v>0</v>
      </c>
      <c r="I6479" s="79">
        <f t="shared" si="101"/>
        <v>0</v>
      </c>
    </row>
    <row r="6480" spans="1:9" ht="15.6">
      <c r="A6480" s="85">
        <f>'Balance N-1'!I6483</f>
        <v>0</v>
      </c>
      <c r="B6480" s="75">
        <f>'Balance N-1'!J6483</f>
        <v>0</v>
      </c>
      <c r="C6480" s="78">
        <f>'Balance N-1'!K6483</f>
        <v>0</v>
      </c>
      <c r="D6480" s="78">
        <f>'Balance N-1'!L6483</f>
        <v>0</v>
      </c>
      <c r="E6480" s="78">
        <f>'Balance N-1'!M6483</f>
        <v>0</v>
      </c>
      <c r="F6480" s="78">
        <f>'Balance N-1'!N6483</f>
        <v>0</v>
      </c>
      <c r="G6480" s="78">
        <f>'Balance N-1'!O6483</f>
        <v>0</v>
      </c>
      <c r="H6480" s="78">
        <f>'Balance N-1'!P6483</f>
        <v>0</v>
      </c>
      <c r="I6480" s="79">
        <f t="shared" si="101"/>
        <v>0</v>
      </c>
    </row>
    <row r="6481" spans="1:9" ht="15.6">
      <c r="A6481" s="85">
        <f>'Balance N-1'!I6484</f>
        <v>0</v>
      </c>
      <c r="B6481" s="75">
        <f>'Balance N-1'!J6484</f>
        <v>0</v>
      </c>
      <c r="C6481" s="78">
        <f>'Balance N-1'!K6484</f>
        <v>0</v>
      </c>
      <c r="D6481" s="78">
        <f>'Balance N-1'!L6484</f>
        <v>0</v>
      </c>
      <c r="E6481" s="78">
        <f>'Balance N-1'!M6484</f>
        <v>0</v>
      </c>
      <c r="F6481" s="78">
        <f>'Balance N-1'!N6484</f>
        <v>0</v>
      </c>
      <c r="G6481" s="78">
        <f>'Balance N-1'!O6484</f>
        <v>0</v>
      </c>
      <c r="H6481" s="78">
        <f>'Balance N-1'!P6484</f>
        <v>0</v>
      </c>
      <c r="I6481" s="79">
        <f t="shared" si="101"/>
        <v>0</v>
      </c>
    </row>
    <row r="6482" spans="1:9" ht="15.6">
      <c r="A6482" s="85">
        <f>'Balance N-1'!I6485</f>
        <v>0</v>
      </c>
      <c r="B6482" s="75">
        <f>'Balance N-1'!J6485</f>
        <v>0</v>
      </c>
      <c r="C6482" s="78">
        <f>'Balance N-1'!K6485</f>
        <v>0</v>
      </c>
      <c r="D6482" s="78">
        <f>'Balance N-1'!L6485</f>
        <v>0</v>
      </c>
      <c r="E6482" s="78">
        <f>'Balance N-1'!M6485</f>
        <v>0</v>
      </c>
      <c r="F6482" s="78">
        <f>'Balance N-1'!N6485</f>
        <v>0</v>
      </c>
      <c r="G6482" s="78">
        <f>'Balance N-1'!O6485</f>
        <v>0</v>
      </c>
      <c r="H6482" s="78">
        <f>'Balance N-1'!P6485</f>
        <v>0</v>
      </c>
      <c r="I6482" s="79">
        <f t="shared" si="101"/>
        <v>0</v>
      </c>
    </row>
    <row r="6483" spans="1:9" ht="15.6">
      <c r="A6483" s="85">
        <f>'Balance N-1'!I6486</f>
        <v>0</v>
      </c>
      <c r="B6483" s="75">
        <f>'Balance N-1'!J6486</f>
        <v>0</v>
      </c>
      <c r="C6483" s="78">
        <f>'Balance N-1'!K6486</f>
        <v>0</v>
      </c>
      <c r="D6483" s="78">
        <f>'Balance N-1'!L6486</f>
        <v>0</v>
      </c>
      <c r="E6483" s="78">
        <f>'Balance N-1'!M6486</f>
        <v>0</v>
      </c>
      <c r="F6483" s="78">
        <f>'Balance N-1'!N6486</f>
        <v>0</v>
      </c>
      <c r="G6483" s="78">
        <f>'Balance N-1'!O6486</f>
        <v>0</v>
      </c>
      <c r="H6483" s="78">
        <f>'Balance N-1'!P6486</f>
        <v>0</v>
      </c>
      <c r="I6483" s="79">
        <f t="shared" si="101"/>
        <v>0</v>
      </c>
    </row>
    <row r="6484" spans="1:9" ht="15.6">
      <c r="A6484" s="85">
        <f>'Balance N-1'!I6487</f>
        <v>0</v>
      </c>
      <c r="B6484" s="75">
        <f>'Balance N-1'!J6487</f>
        <v>0</v>
      </c>
      <c r="C6484" s="78">
        <f>'Balance N-1'!K6487</f>
        <v>0</v>
      </c>
      <c r="D6484" s="78">
        <f>'Balance N-1'!L6487</f>
        <v>0</v>
      </c>
      <c r="E6484" s="78">
        <f>'Balance N-1'!M6487</f>
        <v>0</v>
      </c>
      <c r="F6484" s="78">
        <f>'Balance N-1'!N6487</f>
        <v>0</v>
      </c>
      <c r="G6484" s="78">
        <f>'Balance N-1'!O6487</f>
        <v>0</v>
      </c>
      <c r="H6484" s="78">
        <f>'Balance N-1'!P6487</f>
        <v>0</v>
      </c>
      <c r="I6484" s="79">
        <f t="shared" si="101"/>
        <v>0</v>
      </c>
    </row>
    <row r="6485" spans="1:9" ht="15.6">
      <c r="A6485" s="85">
        <f>'Balance N-1'!I6488</f>
        <v>0</v>
      </c>
      <c r="B6485" s="75">
        <f>'Balance N-1'!J6488</f>
        <v>0</v>
      </c>
      <c r="C6485" s="78">
        <f>'Balance N-1'!K6488</f>
        <v>0</v>
      </c>
      <c r="D6485" s="78">
        <f>'Balance N-1'!L6488</f>
        <v>0</v>
      </c>
      <c r="E6485" s="78">
        <f>'Balance N-1'!M6488</f>
        <v>0</v>
      </c>
      <c r="F6485" s="78">
        <f>'Balance N-1'!N6488</f>
        <v>0</v>
      </c>
      <c r="G6485" s="78">
        <f>'Balance N-1'!O6488</f>
        <v>0</v>
      </c>
      <c r="H6485" s="78">
        <f>'Balance N-1'!P6488</f>
        <v>0</v>
      </c>
      <c r="I6485" s="79">
        <f t="shared" si="101"/>
        <v>0</v>
      </c>
    </row>
    <row r="6486" spans="1:9" ht="15.6">
      <c r="A6486" s="85">
        <f>'Balance N-1'!I6489</f>
        <v>0</v>
      </c>
      <c r="B6486" s="75">
        <f>'Balance N-1'!J6489</f>
        <v>0</v>
      </c>
      <c r="C6486" s="78">
        <f>'Balance N-1'!K6489</f>
        <v>0</v>
      </c>
      <c r="D6486" s="78">
        <f>'Balance N-1'!L6489</f>
        <v>0</v>
      </c>
      <c r="E6486" s="78">
        <f>'Balance N-1'!M6489</f>
        <v>0</v>
      </c>
      <c r="F6486" s="78">
        <f>'Balance N-1'!N6489</f>
        <v>0</v>
      </c>
      <c r="G6486" s="78">
        <f>'Balance N-1'!O6489</f>
        <v>0</v>
      </c>
      <c r="H6486" s="78">
        <f>'Balance N-1'!P6489</f>
        <v>0</v>
      </c>
      <c r="I6486" s="79">
        <f t="shared" si="101"/>
        <v>0</v>
      </c>
    </row>
    <row r="6487" spans="1:9" ht="15.6">
      <c r="A6487" s="85">
        <f>'Balance N-1'!I6490</f>
        <v>0</v>
      </c>
      <c r="B6487" s="75">
        <f>'Balance N-1'!J6490</f>
        <v>0</v>
      </c>
      <c r="C6487" s="78">
        <f>'Balance N-1'!K6490</f>
        <v>0</v>
      </c>
      <c r="D6487" s="78">
        <f>'Balance N-1'!L6490</f>
        <v>0</v>
      </c>
      <c r="E6487" s="78">
        <f>'Balance N-1'!M6490</f>
        <v>0</v>
      </c>
      <c r="F6487" s="78">
        <f>'Balance N-1'!N6490</f>
        <v>0</v>
      </c>
      <c r="G6487" s="78">
        <f>'Balance N-1'!O6490</f>
        <v>0</v>
      </c>
      <c r="H6487" s="78">
        <f>'Balance N-1'!P6490</f>
        <v>0</v>
      </c>
      <c r="I6487" s="79">
        <f t="shared" si="101"/>
        <v>0</v>
      </c>
    </row>
    <row r="6488" spans="1:9" ht="15.6">
      <c r="A6488" s="85">
        <f>'Balance N-1'!I6491</f>
        <v>0</v>
      </c>
      <c r="B6488" s="75">
        <f>'Balance N-1'!J6491</f>
        <v>0</v>
      </c>
      <c r="C6488" s="78">
        <f>'Balance N-1'!K6491</f>
        <v>0</v>
      </c>
      <c r="D6488" s="78">
        <f>'Balance N-1'!L6491</f>
        <v>0</v>
      </c>
      <c r="E6488" s="78">
        <f>'Balance N-1'!M6491</f>
        <v>0</v>
      </c>
      <c r="F6488" s="78">
        <f>'Balance N-1'!N6491</f>
        <v>0</v>
      </c>
      <c r="G6488" s="78">
        <f>'Balance N-1'!O6491</f>
        <v>0</v>
      </c>
      <c r="H6488" s="78">
        <f>'Balance N-1'!P6491</f>
        <v>0</v>
      </c>
      <c r="I6488" s="79">
        <f t="shared" si="101"/>
        <v>0</v>
      </c>
    </row>
    <row r="6489" spans="1:9" ht="15.6">
      <c r="A6489" s="85">
        <f>'Balance N-1'!I6492</f>
        <v>0</v>
      </c>
      <c r="B6489" s="75">
        <f>'Balance N-1'!J6492</f>
        <v>0</v>
      </c>
      <c r="C6489" s="78">
        <f>'Balance N-1'!K6492</f>
        <v>0</v>
      </c>
      <c r="D6489" s="78">
        <f>'Balance N-1'!L6492</f>
        <v>0</v>
      </c>
      <c r="E6489" s="78">
        <f>'Balance N-1'!M6492</f>
        <v>0</v>
      </c>
      <c r="F6489" s="78">
        <f>'Balance N-1'!N6492</f>
        <v>0</v>
      </c>
      <c r="G6489" s="78">
        <f>'Balance N-1'!O6492</f>
        <v>0</v>
      </c>
      <c r="H6489" s="78">
        <f>'Balance N-1'!P6492</f>
        <v>0</v>
      </c>
      <c r="I6489" s="79">
        <f t="shared" si="101"/>
        <v>0</v>
      </c>
    </row>
    <row r="6490" spans="1:9" ht="15.6">
      <c r="A6490" s="85">
        <f>'Balance N-1'!I6493</f>
        <v>0</v>
      </c>
      <c r="B6490" s="75">
        <f>'Balance N-1'!J6493</f>
        <v>0</v>
      </c>
      <c r="C6490" s="78">
        <f>'Balance N-1'!K6493</f>
        <v>0</v>
      </c>
      <c r="D6490" s="78">
        <f>'Balance N-1'!L6493</f>
        <v>0</v>
      </c>
      <c r="E6490" s="78">
        <f>'Balance N-1'!M6493</f>
        <v>0</v>
      </c>
      <c r="F6490" s="78">
        <f>'Balance N-1'!N6493</f>
        <v>0</v>
      </c>
      <c r="G6490" s="78">
        <f>'Balance N-1'!O6493</f>
        <v>0</v>
      </c>
      <c r="H6490" s="78">
        <f>'Balance N-1'!P6493</f>
        <v>0</v>
      </c>
      <c r="I6490" s="79">
        <f t="shared" si="101"/>
        <v>0</v>
      </c>
    </row>
    <row r="6491" spans="1:9" ht="15.6">
      <c r="A6491" s="85">
        <f>'Balance N-1'!I6494</f>
        <v>0</v>
      </c>
      <c r="B6491" s="75">
        <f>'Balance N-1'!J6494</f>
        <v>0</v>
      </c>
      <c r="C6491" s="78">
        <f>'Balance N-1'!K6494</f>
        <v>0</v>
      </c>
      <c r="D6491" s="78">
        <f>'Balance N-1'!L6494</f>
        <v>0</v>
      </c>
      <c r="E6491" s="78">
        <f>'Balance N-1'!M6494</f>
        <v>0</v>
      </c>
      <c r="F6491" s="78">
        <f>'Balance N-1'!N6494</f>
        <v>0</v>
      </c>
      <c r="G6491" s="78">
        <f>'Balance N-1'!O6494</f>
        <v>0</v>
      </c>
      <c r="H6491" s="78">
        <f>'Balance N-1'!P6494</f>
        <v>0</v>
      </c>
      <c r="I6491" s="79">
        <f t="shared" si="101"/>
        <v>0</v>
      </c>
    </row>
    <row r="6492" spans="1:9" ht="15.6">
      <c r="A6492" s="85">
        <f>'Balance N-1'!I6495</f>
        <v>0</v>
      </c>
      <c r="B6492" s="75">
        <f>'Balance N-1'!J6495</f>
        <v>0</v>
      </c>
      <c r="C6492" s="78">
        <f>'Balance N-1'!K6495</f>
        <v>0</v>
      </c>
      <c r="D6492" s="78">
        <f>'Balance N-1'!L6495</f>
        <v>0</v>
      </c>
      <c r="E6492" s="78">
        <f>'Balance N-1'!M6495</f>
        <v>0</v>
      </c>
      <c r="F6492" s="78">
        <f>'Balance N-1'!N6495</f>
        <v>0</v>
      </c>
      <c r="G6492" s="78">
        <f>'Balance N-1'!O6495</f>
        <v>0</v>
      </c>
      <c r="H6492" s="78">
        <f>'Balance N-1'!P6495</f>
        <v>0</v>
      </c>
      <c r="I6492" s="79">
        <f t="shared" si="101"/>
        <v>0</v>
      </c>
    </row>
    <row r="6493" spans="1:9" ht="15.6">
      <c r="A6493" s="85">
        <f>'Balance N-1'!I6496</f>
        <v>0</v>
      </c>
      <c r="B6493" s="75">
        <f>'Balance N-1'!J6496</f>
        <v>0</v>
      </c>
      <c r="C6493" s="78">
        <f>'Balance N-1'!K6496</f>
        <v>0</v>
      </c>
      <c r="D6493" s="78">
        <f>'Balance N-1'!L6496</f>
        <v>0</v>
      </c>
      <c r="E6493" s="78">
        <f>'Balance N-1'!M6496</f>
        <v>0</v>
      </c>
      <c r="F6493" s="78">
        <f>'Balance N-1'!N6496</f>
        <v>0</v>
      </c>
      <c r="G6493" s="78">
        <f>'Balance N-1'!O6496</f>
        <v>0</v>
      </c>
      <c r="H6493" s="78">
        <f>'Balance N-1'!P6496</f>
        <v>0</v>
      </c>
      <c r="I6493" s="79">
        <f t="shared" si="101"/>
        <v>0</v>
      </c>
    </row>
    <row r="6494" spans="1:9" ht="15.6">
      <c r="A6494" s="85">
        <f>'Balance N-1'!I6497</f>
        <v>0</v>
      </c>
      <c r="B6494" s="75">
        <f>'Balance N-1'!J6497</f>
        <v>0</v>
      </c>
      <c r="C6494" s="78">
        <f>'Balance N-1'!K6497</f>
        <v>0</v>
      </c>
      <c r="D6494" s="78">
        <f>'Balance N-1'!L6497</f>
        <v>0</v>
      </c>
      <c r="E6494" s="78">
        <f>'Balance N-1'!M6497</f>
        <v>0</v>
      </c>
      <c r="F6494" s="78">
        <f>'Balance N-1'!N6497</f>
        <v>0</v>
      </c>
      <c r="G6494" s="78">
        <f>'Balance N-1'!O6497</f>
        <v>0</v>
      </c>
      <c r="H6494" s="78">
        <f>'Balance N-1'!P6497</f>
        <v>0</v>
      </c>
      <c r="I6494" s="79">
        <f t="shared" si="101"/>
        <v>0</v>
      </c>
    </row>
    <row r="6495" spans="1:9" ht="15.6">
      <c r="A6495" s="85">
        <f>'Balance N-1'!I6498</f>
        <v>0</v>
      </c>
      <c r="B6495" s="75">
        <f>'Balance N-1'!J6498</f>
        <v>0</v>
      </c>
      <c r="C6495" s="78">
        <f>'Balance N-1'!K6498</f>
        <v>0</v>
      </c>
      <c r="D6495" s="78">
        <f>'Balance N-1'!L6498</f>
        <v>0</v>
      </c>
      <c r="E6495" s="78">
        <f>'Balance N-1'!M6498</f>
        <v>0</v>
      </c>
      <c r="F6495" s="78">
        <f>'Balance N-1'!N6498</f>
        <v>0</v>
      </c>
      <c r="G6495" s="78">
        <f>'Balance N-1'!O6498</f>
        <v>0</v>
      </c>
      <c r="H6495" s="78">
        <f>'Balance N-1'!P6498</f>
        <v>0</v>
      </c>
      <c r="I6495" s="79">
        <f t="shared" si="101"/>
        <v>0</v>
      </c>
    </row>
    <row r="6496" spans="1:9" ht="15.6">
      <c r="A6496" s="85">
        <f>'Balance N-1'!I6499</f>
        <v>0</v>
      </c>
      <c r="B6496" s="75">
        <f>'Balance N-1'!J6499</f>
        <v>0</v>
      </c>
      <c r="C6496" s="78">
        <f>'Balance N-1'!K6499</f>
        <v>0</v>
      </c>
      <c r="D6496" s="78">
        <f>'Balance N-1'!L6499</f>
        <v>0</v>
      </c>
      <c r="E6496" s="78">
        <f>'Balance N-1'!M6499</f>
        <v>0</v>
      </c>
      <c r="F6496" s="78">
        <f>'Balance N-1'!N6499</f>
        <v>0</v>
      </c>
      <c r="G6496" s="78">
        <f>'Balance N-1'!O6499</f>
        <v>0</v>
      </c>
      <c r="H6496" s="78">
        <f>'Balance N-1'!P6499</f>
        <v>0</v>
      </c>
      <c r="I6496" s="79">
        <f t="shared" si="101"/>
        <v>0</v>
      </c>
    </row>
    <row r="6497" spans="1:9" ht="15.6">
      <c r="A6497" s="85">
        <f>'Balance N-1'!I6500</f>
        <v>0</v>
      </c>
      <c r="B6497" s="75">
        <f>'Balance N-1'!J6500</f>
        <v>0</v>
      </c>
      <c r="C6497" s="78">
        <f>'Balance N-1'!K6500</f>
        <v>0</v>
      </c>
      <c r="D6497" s="78">
        <f>'Balance N-1'!L6500</f>
        <v>0</v>
      </c>
      <c r="E6497" s="78">
        <f>'Balance N-1'!M6500</f>
        <v>0</v>
      </c>
      <c r="F6497" s="78">
        <f>'Balance N-1'!N6500</f>
        <v>0</v>
      </c>
      <c r="G6497" s="78">
        <f>'Balance N-1'!O6500</f>
        <v>0</v>
      </c>
      <c r="H6497" s="78">
        <f>'Balance N-1'!P6500</f>
        <v>0</v>
      </c>
      <c r="I6497" s="79">
        <f t="shared" si="101"/>
        <v>0</v>
      </c>
    </row>
    <row r="6498" spans="1:9" ht="15.6">
      <c r="A6498" s="85">
        <f>'Balance N-1'!I6501</f>
        <v>0</v>
      </c>
      <c r="B6498" s="75">
        <f>'Balance N-1'!J6501</f>
        <v>0</v>
      </c>
      <c r="C6498" s="78">
        <f>'Balance N-1'!K6501</f>
        <v>0</v>
      </c>
      <c r="D6498" s="78">
        <f>'Balance N-1'!L6501</f>
        <v>0</v>
      </c>
      <c r="E6498" s="78">
        <f>'Balance N-1'!M6501</f>
        <v>0</v>
      </c>
      <c r="F6498" s="78">
        <f>'Balance N-1'!N6501</f>
        <v>0</v>
      </c>
      <c r="G6498" s="78">
        <f>'Balance N-1'!O6501</f>
        <v>0</v>
      </c>
      <c r="H6498" s="78">
        <f>'Balance N-1'!P6501</f>
        <v>0</v>
      </c>
      <c r="I6498" s="79">
        <f t="shared" si="101"/>
        <v>0</v>
      </c>
    </row>
    <row r="6499" spans="1:9" ht="15.6">
      <c r="A6499" s="85">
        <f>'Balance N-1'!I6502</f>
        <v>0</v>
      </c>
      <c r="B6499" s="75">
        <f>'Balance N-1'!J6502</f>
        <v>0</v>
      </c>
      <c r="C6499" s="78">
        <f>'Balance N-1'!K6502</f>
        <v>0</v>
      </c>
      <c r="D6499" s="78">
        <f>'Balance N-1'!L6502</f>
        <v>0</v>
      </c>
      <c r="E6499" s="78">
        <f>'Balance N-1'!M6502</f>
        <v>0</v>
      </c>
      <c r="F6499" s="78">
        <f>'Balance N-1'!N6502</f>
        <v>0</v>
      </c>
      <c r="G6499" s="78">
        <f>'Balance N-1'!O6502</f>
        <v>0</v>
      </c>
      <c r="H6499" s="78">
        <f>'Balance N-1'!P6502</f>
        <v>0</v>
      </c>
      <c r="I6499" s="79">
        <f t="shared" si="101"/>
        <v>0</v>
      </c>
    </row>
    <row r="6500" spans="1:9" ht="15.6">
      <c r="A6500" s="85">
        <f>'Balance N-1'!I6503</f>
        <v>0</v>
      </c>
      <c r="B6500" s="75">
        <f>'Balance N-1'!J6503</f>
        <v>0</v>
      </c>
      <c r="C6500" s="78">
        <f>'Balance N-1'!K6503</f>
        <v>0</v>
      </c>
      <c r="D6500" s="78">
        <f>'Balance N-1'!L6503</f>
        <v>0</v>
      </c>
      <c r="E6500" s="78">
        <f>'Balance N-1'!M6503</f>
        <v>0</v>
      </c>
      <c r="F6500" s="78">
        <f>'Balance N-1'!N6503</f>
        <v>0</v>
      </c>
      <c r="G6500" s="78">
        <f>'Balance N-1'!O6503</f>
        <v>0</v>
      </c>
      <c r="H6500" s="78">
        <f>'Balance N-1'!P6503</f>
        <v>0</v>
      </c>
      <c r="I6500" s="79">
        <f t="shared" si="101"/>
        <v>0</v>
      </c>
    </row>
    <row r="6501" spans="1:9" ht="15.6">
      <c r="A6501" s="85">
        <f>'Balance N-1'!I6504</f>
        <v>0</v>
      </c>
      <c r="B6501" s="75">
        <f>'Balance N-1'!J6504</f>
        <v>0</v>
      </c>
      <c r="C6501" s="78">
        <f>'Balance N-1'!K6504</f>
        <v>0</v>
      </c>
      <c r="D6501" s="78">
        <f>'Balance N-1'!L6504</f>
        <v>0</v>
      </c>
      <c r="E6501" s="78">
        <f>'Balance N-1'!M6504</f>
        <v>0</v>
      </c>
      <c r="F6501" s="78">
        <f>'Balance N-1'!N6504</f>
        <v>0</v>
      </c>
      <c r="G6501" s="78">
        <f>'Balance N-1'!O6504</f>
        <v>0</v>
      </c>
      <c r="H6501" s="78">
        <f>'Balance N-1'!P6504</f>
        <v>0</v>
      </c>
      <c r="I6501" s="79">
        <f t="shared" si="101"/>
        <v>0</v>
      </c>
    </row>
    <row r="6502" spans="1:9" ht="15.6">
      <c r="A6502" s="85">
        <f>'Balance N-1'!I6505</f>
        <v>0</v>
      </c>
      <c r="B6502" s="75">
        <f>'Balance N-1'!J6505</f>
        <v>0</v>
      </c>
      <c r="C6502" s="78">
        <f>'Balance N-1'!K6505</f>
        <v>0</v>
      </c>
      <c r="D6502" s="78">
        <f>'Balance N-1'!L6505</f>
        <v>0</v>
      </c>
      <c r="E6502" s="78">
        <f>'Balance N-1'!M6505</f>
        <v>0</v>
      </c>
      <c r="F6502" s="78">
        <f>'Balance N-1'!N6505</f>
        <v>0</v>
      </c>
      <c r="G6502" s="78">
        <f>'Balance N-1'!O6505</f>
        <v>0</v>
      </c>
      <c r="H6502" s="78">
        <f>'Balance N-1'!P6505</f>
        <v>0</v>
      </c>
      <c r="I6502" s="79">
        <f t="shared" si="101"/>
        <v>0</v>
      </c>
    </row>
    <row r="6503" spans="1:9" ht="15.6">
      <c r="A6503" s="85">
        <f>'Balance N-1'!I6506</f>
        <v>0</v>
      </c>
      <c r="B6503" s="75">
        <f>'Balance N-1'!J6506</f>
        <v>0</v>
      </c>
      <c r="C6503" s="78">
        <f>'Balance N-1'!K6506</f>
        <v>0</v>
      </c>
      <c r="D6503" s="78">
        <f>'Balance N-1'!L6506</f>
        <v>0</v>
      </c>
      <c r="E6503" s="78">
        <f>'Balance N-1'!M6506</f>
        <v>0</v>
      </c>
      <c r="F6503" s="78">
        <f>'Balance N-1'!N6506</f>
        <v>0</v>
      </c>
      <c r="G6503" s="78">
        <f>'Balance N-1'!O6506</f>
        <v>0</v>
      </c>
      <c r="H6503" s="78">
        <f>'Balance N-1'!P6506</f>
        <v>0</v>
      </c>
      <c r="I6503" s="79">
        <f t="shared" si="101"/>
        <v>0</v>
      </c>
    </row>
    <row r="6504" spans="1:9" ht="15.6">
      <c r="A6504" s="85">
        <f>'Balance N-1'!I6507</f>
        <v>0</v>
      </c>
      <c r="B6504" s="75">
        <f>'Balance N-1'!J6507</f>
        <v>0</v>
      </c>
      <c r="C6504" s="78">
        <f>'Balance N-1'!K6507</f>
        <v>0</v>
      </c>
      <c r="D6504" s="78">
        <f>'Balance N-1'!L6507</f>
        <v>0</v>
      </c>
      <c r="E6504" s="78">
        <f>'Balance N-1'!M6507</f>
        <v>0</v>
      </c>
      <c r="F6504" s="78">
        <f>'Balance N-1'!N6507</f>
        <v>0</v>
      </c>
      <c r="G6504" s="78">
        <f>'Balance N-1'!O6507</f>
        <v>0</v>
      </c>
      <c r="H6504" s="78">
        <f>'Balance N-1'!P6507</f>
        <v>0</v>
      </c>
      <c r="I6504" s="79">
        <f t="shared" si="101"/>
        <v>0</v>
      </c>
    </row>
    <row r="6505" spans="1:9" ht="15.6">
      <c r="A6505" s="85">
        <f>'Balance N-1'!I6508</f>
        <v>0</v>
      </c>
      <c r="B6505" s="75">
        <f>'Balance N-1'!J6508</f>
        <v>0</v>
      </c>
      <c r="C6505" s="78">
        <f>'Balance N-1'!K6508</f>
        <v>0</v>
      </c>
      <c r="D6505" s="78">
        <f>'Balance N-1'!L6508</f>
        <v>0</v>
      </c>
      <c r="E6505" s="78">
        <f>'Balance N-1'!M6508</f>
        <v>0</v>
      </c>
      <c r="F6505" s="78">
        <f>'Balance N-1'!N6508</f>
        <v>0</v>
      </c>
      <c r="G6505" s="78">
        <f>'Balance N-1'!O6508</f>
        <v>0</v>
      </c>
      <c r="H6505" s="78">
        <f>'Balance N-1'!P6508</f>
        <v>0</v>
      </c>
      <c r="I6505" s="79">
        <f t="shared" si="101"/>
        <v>0</v>
      </c>
    </row>
    <row r="6506" spans="1:9" ht="15.6">
      <c r="A6506" s="85">
        <f>'Balance N-1'!I6509</f>
        <v>0</v>
      </c>
      <c r="B6506" s="75">
        <f>'Balance N-1'!J6509</f>
        <v>0</v>
      </c>
      <c r="C6506" s="78">
        <f>'Balance N-1'!K6509</f>
        <v>0</v>
      </c>
      <c r="D6506" s="78">
        <f>'Balance N-1'!L6509</f>
        <v>0</v>
      </c>
      <c r="E6506" s="78">
        <f>'Balance N-1'!M6509</f>
        <v>0</v>
      </c>
      <c r="F6506" s="78">
        <f>'Balance N-1'!N6509</f>
        <v>0</v>
      </c>
      <c r="G6506" s="78">
        <f>'Balance N-1'!O6509</f>
        <v>0</v>
      </c>
      <c r="H6506" s="78">
        <f>'Balance N-1'!P6509</f>
        <v>0</v>
      </c>
      <c r="I6506" s="79">
        <f t="shared" si="101"/>
        <v>0</v>
      </c>
    </row>
    <row r="6507" spans="1:9" ht="15.6">
      <c r="A6507" s="85">
        <f>'Balance N-1'!I6510</f>
        <v>0</v>
      </c>
      <c r="B6507" s="75">
        <f>'Balance N-1'!J6510</f>
        <v>0</v>
      </c>
      <c r="C6507" s="78">
        <f>'Balance N-1'!K6510</f>
        <v>0</v>
      </c>
      <c r="D6507" s="78">
        <f>'Balance N-1'!L6510</f>
        <v>0</v>
      </c>
      <c r="E6507" s="78">
        <f>'Balance N-1'!M6510</f>
        <v>0</v>
      </c>
      <c r="F6507" s="78">
        <f>'Balance N-1'!N6510</f>
        <v>0</v>
      </c>
      <c r="G6507" s="78">
        <f>'Balance N-1'!O6510</f>
        <v>0</v>
      </c>
      <c r="H6507" s="78">
        <f>'Balance N-1'!P6510</f>
        <v>0</v>
      </c>
      <c r="I6507" s="79">
        <f t="shared" si="101"/>
        <v>0</v>
      </c>
    </row>
    <row r="6508" spans="1:9" ht="15.6">
      <c r="A6508" s="85">
        <f>'Balance N-1'!I6511</f>
        <v>0</v>
      </c>
      <c r="B6508" s="75">
        <f>'Balance N-1'!J6511</f>
        <v>0</v>
      </c>
      <c r="C6508" s="78">
        <f>'Balance N-1'!K6511</f>
        <v>0</v>
      </c>
      <c r="D6508" s="78">
        <f>'Balance N-1'!L6511</f>
        <v>0</v>
      </c>
      <c r="E6508" s="78">
        <f>'Balance N-1'!M6511</f>
        <v>0</v>
      </c>
      <c r="F6508" s="78">
        <f>'Balance N-1'!N6511</f>
        <v>0</v>
      </c>
      <c r="G6508" s="78">
        <f>'Balance N-1'!O6511</f>
        <v>0</v>
      </c>
      <c r="H6508" s="78">
        <f>'Balance N-1'!P6511</f>
        <v>0</v>
      </c>
      <c r="I6508" s="79">
        <f t="shared" si="101"/>
        <v>0</v>
      </c>
    </row>
    <row r="6509" spans="1:9" ht="15.6">
      <c r="A6509" s="85">
        <f>'Balance N-1'!I6512</f>
        <v>0</v>
      </c>
      <c r="B6509" s="75">
        <f>'Balance N-1'!J6512</f>
        <v>0</v>
      </c>
      <c r="C6509" s="78">
        <f>'Balance N-1'!K6512</f>
        <v>0</v>
      </c>
      <c r="D6509" s="78">
        <f>'Balance N-1'!L6512</f>
        <v>0</v>
      </c>
      <c r="E6509" s="78">
        <f>'Balance N-1'!M6512</f>
        <v>0</v>
      </c>
      <c r="F6509" s="78">
        <f>'Balance N-1'!N6512</f>
        <v>0</v>
      </c>
      <c r="G6509" s="78">
        <f>'Balance N-1'!O6512</f>
        <v>0</v>
      </c>
      <c r="H6509" s="78">
        <f>'Balance N-1'!P6512</f>
        <v>0</v>
      </c>
      <c r="I6509" s="79">
        <f t="shared" si="101"/>
        <v>0</v>
      </c>
    </row>
    <row r="6510" spans="1:9" ht="15.6">
      <c r="A6510" s="85">
        <f>'Balance N-1'!I6513</f>
        <v>0</v>
      </c>
      <c r="B6510" s="75">
        <f>'Balance N-1'!J6513</f>
        <v>0</v>
      </c>
      <c r="C6510" s="78">
        <f>'Balance N-1'!K6513</f>
        <v>0</v>
      </c>
      <c r="D6510" s="78">
        <f>'Balance N-1'!L6513</f>
        <v>0</v>
      </c>
      <c r="E6510" s="78">
        <f>'Balance N-1'!M6513</f>
        <v>0</v>
      </c>
      <c r="F6510" s="78">
        <f>'Balance N-1'!N6513</f>
        <v>0</v>
      </c>
      <c r="G6510" s="78">
        <f>'Balance N-1'!O6513</f>
        <v>0</v>
      </c>
      <c r="H6510" s="78">
        <f>'Balance N-1'!P6513</f>
        <v>0</v>
      </c>
      <c r="I6510" s="79">
        <f t="shared" si="101"/>
        <v>0</v>
      </c>
    </row>
    <row r="6511" spans="1:9" ht="15.6">
      <c r="A6511" s="85">
        <f>'Balance N-1'!I6514</f>
        <v>0</v>
      </c>
      <c r="B6511" s="75">
        <f>'Balance N-1'!J6514</f>
        <v>0</v>
      </c>
      <c r="C6511" s="78">
        <f>'Balance N-1'!K6514</f>
        <v>0</v>
      </c>
      <c r="D6511" s="78">
        <f>'Balance N-1'!L6514</f>
        <v>0</v>
      </c>
      <c r="E6511" s="78">
        <f>'Balance N-1'!M6514</f>
        <v>0</v>
      </c>
      <c r="F6511" s="78">
        <f>'Balance N-1'!N6514</f>
        <v>0</v>
      </c>
      <c r="G6511" s="78">
        <f>'Balance N-1'!O6514</f>
        <v>0</v>
      </c>
      <c r="H6511" s="78">
        <f>'Balance N-1'!P6514</f>
        <v>0</v>
      </c>
      <c r="I6511" s="79">
        <f t="shared" si="101"/>
        <v>0</v>
      </c>
    </row>
    <row r="6512" spans="1:9" ht="15.6">
      <c r="A6512" s="85">
        <f>'Balance N-1'!I6515</f>
        <v>0</v>
      </c>
      <c r="B6512" s="75">
        <f>'Balance N-1'!J6515</f>
        <v>0</v>
      </c>
      <c r="C6512" s="78">
        <f>'Balance N-1'!K6515</f>
        <v>0</v>
      </c>
      <c r="D6512" s="78">
        <f>'Balance N-1'!L6515</f>
        <v>0</v>
      </c>
      <c r="E6512" s="78">
        <f>'Balance N-1'!M6515</f>
        <v>0</v>
      </c>
      <c r="F6512" s="78">
        <f>'Balance N-1'!N6515</f>
        <v>0</v>
      </c>
      <c r="G6512" s="78">
        <f>'Balance N-1'!O6515</f>
        <v>0</v>
      </c>
      <c r="H6512" s="78">
        <f>'Balance N-1'!P6515</f>
        <v>0</v>
      </c>
      <c r="I6512" s="79">
        <f t="shared" si="101"/>
        <v>0</v>
      </c>
    </row>
    <row r="6513" spans="1:9" ht="15.6">
      <c r="A6513" s="85">
        <f>'Balance N-1'!I6516</f>
        <v>0</v>
      </c>
      <c r="B6513" s="75">
        <f>'Balance N-1'!J6516</f>
        <v>0</v>
      </c>
      <c r="C6513" s="78">
        <f>'Balance N-1'!K6516</f>
        <v>0</v>
      </c>
      <c r="D6513" s="78">
        <f>'Balance N-1'!L6516</f>
        <v>0</v>
      </c>
      <c r="E6513" s="78">
        <f>'Balance N-1'!M6516</f>
        <v>0</v>
      </c>
      <c r="F6513" s="78">
        <f>'Balance N-1'!N6516</f>
        <v>0</v>
      </c>
      <c r="G6513" s="78">
        <f>'Balance N-1'!O6516</f>
        <v>0</v>
      </c>
      <c r="H6513" s="78">
        <f>'Balance N-1'!P6516</f>
        <v>0</v>
      </c>
      <c r="I6513" s="79">
        <f t="shared" si="101"/>
        <v>0</v>
      </c>
    </row>
    <row r="6514" spans="1:9" ht="15.6">
      <c r="A6514" s="85">
        <f>'Balance N-1'!I6517</f>
        <v>0</v>
      </c>
      <c r="B6514" s="75">
        <f>'Balance N-1'!J6517</f>
        <v>0</v>
      </c>
      <c r="C6514" s="78">
        <f>'Balance N-1'!K6517</f>
        <v>0</v>
      </c>
      <c r="D6514" s="78">
        <f>'Balance N-1'!L6517</f>
        <v>0</v>
      </c>
      <c r="E6514" s="78">
        <f>'Balance N-1'!M6517</f>
        <v>0</v>
      </c>
      <c r="F6514" s="78">
        <f>'Balance N-1'!N6517</f>
        <v>0</v>
      </c>
      <c r="G6514" s="78">
        <f>'Balance N-1'!O6517</f>
        <v>0</v>
      </c>
      <c r="H6514" s="78">
        <f>'Balance N-1'!P6517</f>
        <v>0</v>
      </c>
      <c r="I6514" s="79">
        <f t="shared" si="101"/>
        <v>0</v>
      </c>
    </row>
    <row r="6515" spans="1:9" ht="15.6">
      <c r="A6515" s="85">
        <f>'Balance N-1'!I6518</f>
        <v>0</v>
      </c>
      <c r="B6515" s="75">
        <f>'Balance N-1'!J6518</f>
        <v>0</v>
      </c>
      <c r="C6515" s="78">
        <f>'Balance N-1'!K6518</f>
        <v>0</v>
      </c>
      <c r="D6515" s="78">
        <f>'Balance N-1'!L6518</f>
        <v>0</v>
      </c>
      <c r="E6515" s="78">
        <f>'Balance N-1'!M6518</f>
        <v>0</v>
      </c>
      <c r="F6515" s="78">
        <f>'Balance N-1'!N6518</f>
        <v>0</v>
      </c>
      <c r="G6515" s="78">
        <f>'Balance N-1'!O6518</f>
        <v>0</v>
      </c>
      <c r="H6515" s="78">
        <f>'Balance N-1'!P6518</f>
        <v>0</v>
      </c>
      <c r="I6515" s="79">
        <f t="shared" si="101"/>
        <v>0</v>
      </c>
    </row>
    <row r="6516" spans="1:9" ht="15.6">
      <c r="A6516" s="85">
        <f>'Balance N-1'!I6519</f>
        <v>0</v>
      </c>
      <c r="B6516" s="75">
        <f>'Balance N-1'!J6519</f>
        <v>0</v>
      </c>
      <c r="C6516" s="78">
        <f>'Balance N-1'!K6519</f>
        <v>0</v>
      </c>
      <c r="D6516" s="78">
        <f>'Balance N-1'!L6519</f>
        <v>0</v>
      </c>
      <c r="E6516" s="78">
        <f>'Balance N-1'!M6519</f>
        <v>0</v>
      </c>
      <c r="F6516" s="78">
        <f>'Balance N-1'!N6519</f>
        <v>0</v>
      </c>
      <c r="G6516" s="78">
        <f>'Balance N-1'!O6519</f>
        <v>0</v>
      </c>
      <c r="H6516" s="78">
        <f>'Balance N-1'!P6519</f>
        <v>0</v>
      </c>
      <c r="I6516" s="79">
        <f t="shared" si="101"/>
        <v>0</v>
      </c>
    </row>
    <row r="6517" spans="1:9" ht="15.6">
      <c r="A6517" s="85">
        <f>'Balance N-1'!I6520</f>
        <v>0</v>
      </c>
      <c r="B6517" s="75">
        <f>'Balance N-1'!J6520</f>
        <v>0</v>
      </c>
      <c r="C6517" s="78">
        <f>'Balance N-1'!K6520</f>
        <v>0</v>
      </c>
      <c r="D6517" s="78">
        <f>'Balance N-1'!L6520</f>
        <v>0</v>
      </c>
      <c r="E6517" s="78">
        <f>'Balance N-1'!M6520</f>
        <v>0</v>
      </c>
      <c r="F6517" s="78">
        <f>'Balance N-1'!N6520</f>
        <v>0</v>
      </c>
      <c r="G6517" s="78">
        <f>'Balance N-1'!O6520</f>
        <v>0</v>
      </c>
      <c r="H6517" s="78">
        <f>'Balance N-1'!P6520</f>
        <v>0</v>
      </c>
      <c r="I6517" s="79">
        <f t="shared" si="101"/>
        <v>0</v>
      </c>
    </row>
    <row r="6518" spans="1:9" ht="15.6">
      <c r="A6518" s="85">
        <f>'Balance N-1'!I6521</f>
        <v>0</v>
      </c>
      <c r="B6518" s="75">
        <f>'Balance N-1'!J6521</f>
        <v>0</v>
      </c>
      <c r="C6518" s="78">
        <f>'Balance N-1'!K6521</f>
        <v>0</v>
      </c>
      <c r="D6518" s="78">
        <f>'Balance N-1'!L6521</f>
        <v>0</v>
      </c>
      <c r="E6518" s="78">
        <f>'Balance N-1'!M6521</f>
        <v>0</v>
      </c>
      <c r="F6518" s="78">
        <f>'Balance N-1'!N6521</f>
        <v>0</v>
      </c>
      <c r="G6518" s="78">
        <f>'Balance N-1'!O6521</f>
        <v>0</v>
      </c>
      <c r="H6518" s="78">
        <f>'Balance N-1'!P6521</f>
        <v>0</v>
      </c>
      <c r="I6518" s="79">
        <f t="shared" si="101"/>
        <v>0</v>
      </c>
    </row>
    <row r="6519" spans="1:9" ht="15.6">
      <c r="A6519" s="85">
        <f>'Balance N-1'!I6522</f>
        <v>0</v>
      </c>
      <c r="B6519" s="75">
        <f>'Balance N-1'!J6522</f>
        <v>0</v>
      </c>
      <c r="C6519" s="78">
        <f>'Balance N-1'!K6522</f>
        <v>0</v>
      </c>
      <c r="D6519" s="78">
        <f>'Balance N-1'!L6522</f>
        <v>0</v>
      </c>
      <c r="E6519" s="78">
        <f>'Balance N-1'!M6522</f>
        <v>0</v>
      </c>
      <c r="F6519" s="78">
        <f>'Balance N-1'!N6522</f>
        <v>0</v>
      </c>
      <c r="G6519" s="78">
        <f>'Balance N-1'!O6522</f>
        <v>0</v>
      </c>
      <c r="H6519" s="78">
        <f>'Balance N-1'!P6522</f>
        <v>0</v>
      </c>
      <c r="I6519" s="79">
        <f t="shared" si="101"/>
        <v>0</v>
      </c>
    </row>
    <row r="6520" spans="1:9" ht="15.6">
      <c r="A6520" s="85">
        <f>'Balance N-1'!I6523</f>
        <v>0</v>
      </c>
      <c r="B6520" s="75">
        <f>'Balance N-1'!J6523</f>
        <v>0</v>
      </c>
      <c r="C6520" s="78">
        <f>'Balance N-1'!K6523</f>
        <v>0</v>
      </c>
      <c r="D6520" s="78">
        <f>'Balance N-1'!L6523</f>
        <v>0</v>
      </c>
      <c r="E6520" s="78">
        <f>'Balance N-1'!M6523</f>
        <v>0</v>
      </c>
      <c r="F6520" s="78">
        <f>'Balance N-1'!N6523</f>
        <v>0</v>
      </c>
      <c r="G6520" s="78">
        <f>'Balance N-1'!O6523</f>
        <v>0</v>
      </c>
      <c r="H6520" s="78">
        <f>'Balance N-1'!P6523</f>
        <v>0</v>
      </c>
      <c r="I6520" s="79">
        <f t="shared" si="101"/>
        <v>0</v>
      </c>
    </row>
    <row r="6521" spans="1:9" ht="15.6">
      <c r="A6521" s="85">
        <f>'Balance N-1'!I6524</f>
        <v>0</v>
      </c>
      <c r="B6521" s="75">
        <f>'Balance N-1'!J6524</f>
        <v>0</v>
      </c>
      <c r="C6521" s="78">
        <f>'Balance N-1'!K6524</f>
        <v>0</v>
      </c>
      <c r="D6521" s="78">
        <f>'Balance N-1'!L6524</f>
        <v>0</v>
      </c>
      <c r="E6521" s="78">
        <f>'Balance N-1'!M6524</f>
        <v>0</v>
      </c>
      <c r="F6521" s="78">
        <f>'Balance N-1'!N6524</f>
        <v>0</v>
      </c>
      <c r="G6521" s="78">
        <f>'Balance N-1'!O6524</f>
        <v>0</v>
      </c>
      <c r="H6521" s="78">
        <f>'Balance N-1'!P6524</f>
        <v>0</v>
      </c>
      <c r="I6521" s="79">
        <f t="shared" si="101"/>
        <v>0</v>
      </c>
    </row>
    <row r="6522" spans="1:9" ht="15.6">
      <c r="A6522" s="85">
        <f>'Balance N-1'!I6525</f>
        <v>0</v>
      </c>
      <c r="B6522" s="75">
        <f>'Balance N-1'!J6525</f>
        <v>0</v>
      </c>
      <c r="C6522" s="78">
        <f>'Balance N-1'!K6525</f>
        <v>0</v>
      </c>
      <c r="D6522" s="78">
        <f>'Balance N-1'!L6525</f>
        <v>0</v>
      </c>
      <c r="E6522" s="78">
        <f>'Balance N-1'!M6525</f>
        <v>0</v>
      </c>
      <c r="F6522" s="78">
        <f>'Balance N-1'!N6525</f>
        <v>0</v>
      </c>
      <c r="G6522" s="78">
        <f>'Balance N-1'!O6525</f>
        <v>0</v>
      </c>
      <c r="H6522" s="78">
        <f>'Balance N-1'!P6525</f>
        <v>0</v>
      </c>
      <c r="I6522" s="79">
        <f t="shared" si="101"/>
        <v>0</v>
      </c>
    </row>
    <row r="6523" spans="1:9" ht="15.6">
      <c r="A6523" s="85">
        <f>'Balance N-1'!I6526</f>
        <v>0</v>
      </c>
      <c r="B6523" s="75">
        <f>'Balance N-1'!J6526</f>
        <v>0</v>
      </c>
      <c r="C6523" s="78">
        <f>'Balance N-1'!K6526</f>
        <v>0</v>
      </c>
      <c r="D6523" s="78">
        <f>'Balance N-1'!L6526</f>
        <v>0</v>
      </c>
      <c r="E6523" s="78">
        <f>'Balance N-1'!M6526</f>
        <v>0</v>
      </c>
      <c r="F6523" s="78">
        <f>'Balance N-1'!N6526</f>
        <v>0</v>
      </c>
      <c r="G6523" s="78">
        <f>'Balance N-1'!O6526</f>
        <v>0</v>
      </c>
      <c r="H6523" s="78">
        <f>'Balance N-1'!P6526</f>
        <v>0</v>
      </c>
      <c r="I6523" s="79">
        <f t="shared" si="101"/>
        <v>0</v>
      </c>
    </row>
    <row r="6524" spans="1:9" ht="15.6">
      <c r="A6524" s="85">
        <f>'Balance N-1'!I6527</f>
        <v>0</v>
      </c>
      <c r="B6524" s="75">
        <f>'Balance N-1'!J6527</f>
        <v>0</v>
      </c>
      <c r="C6524" s="78">
        <f>'Balance N-1'!K6527</f>
        <v>0</v>
      </c>
      <c r="D6524" s="78">
        <f>'Balance N-1'!L6527</f>
        <v>0</v>
      </c>
      <c r="E6524" s="78">
        <f>'Balance N-1'!M6527</f>
        <v>0</v>
      </c>
      <c r="F6524" s="78">
        <f>'Balance N-1'!N6527</f>
        <v>0</v>
      </c>
      <c r="G6524" s="78">
        <f>'Balance N-1'!O6527</f>
        <v>0</v>
      </c>
      <c r="H6524" s="78">
        <f>'Balance N-1'!P6527</f>
        <v>0</v>
      </c>
      <c r="I6524" s="79">
        <f t="shared" si="101"/>
        <v>0</v>
      </c>
    </row>
    <row r="6525" spans="1:9" ht="15.6">
      <c r="A6525" s="85">
        <f>'Balance N-1'!I6528</f>
        <v>0</v>
      </c>
      <c r="B6525" s="75">
        <f>'Balance N-1'!J6528</f>
        <v>0</v>
      </c>
      <c r="C6525" s="78">
        <f>'Balance N-1'!K6528</f>
        <v>0</v>
      </c>
      <c r="D6525" s="78">
        <f>'Balance N-1'!L6528</f>
        <v>0</v>
      </c>
      <c r="E6525" s="78">
        <f>'Balance N-1'!M6528</f>
        <v>0</v>
      </c>
      <c r="F6525" s="78">
        <f>'Balance N-1'!N6528</f>
        <v>0</v>
      </c>
      <c r="G6525" s="78">
        <f>'Balance N-1'!O6528</f>
        <v>0</v>
      </c>
      <c r="H6525" s="78">
        <f>'Balance N-1'!P6528</f>
        <v>0</v>
      </c>
      <c r="I6525" s="79">
        <f t="shared" si="101"/>
        <v>0</v>
      </c>
    </row>
    <row r="6526" spans="1:9" ht="15.6">
      <c r="A6526" s="85">
        <f>'Balance N-1'!I6529</f>
        <v>0</v>
      </c>
      <c r="B6526" s="75">
        <f>'Balance N-1'!J6529</f>
        <v>0</v>
      </c>
      <c r="C6526" s="78">
        <f>'Balance N-1'!K6529</f>
        <v>0</v>
      </c>
      <c r="D6526" s="78">
        <f>'Balance N-1'!L6529</f>
        <v>0</v>
      </c>
      <c r="E6526" s="78">
        <f>'Balance N-1'!M6529</f>
        <v>0</v>
      </c>
      <c r="F6526" s="78">
        <f>'Balance N-1'!N6529</f>
        <v>0</v>
      </c>
      <c r="G6526" s="78">
        <f>'Balance N-1'!O6529</f>
        <v>0</v>
      </c>
      <c r="H6526" s="78">
        <f>'Balance N-1'!P6529</f>
        <v>0</v>
      </c>
      <c r="I6526" s="79">
        <f t="shared" si="101"/>
        <v>0</v>
      </c>
    </row>
    <row r="6527" spans="1:9" ht="15.6">
      <c r="A6527" s="85">
        <f>'Balance N-1'!I6530</f>
        <v>0</v>
      </c>
      <c r="B6527" s="75">
        <f>'Balance N-1'!J6530</f>
        <v>0</v>
      </c>
      <c r="C6527" s="78">
        <f>'Balance N-1'!K6530</f>
        <v>0</v>
      </c>
      <c r="D6527" s="78">
        <f>'Balance N-1'!L6530</f>
        <v>0</v>
      </c>
      <c r="E6527" s="78">
        <f>'Balance N-1'!M6530</f>
        <v>0</v>
      </c>
      <c r="F6527" s="78">
        <f>'Balance N-1'!N6530</f>
        <v>0</v>
      </c>
      <c r="G6527" s="78">
        <f>'Balance N-1'!O6530</f>
        <v>0</v>
      </c>
      <c r="H6527" s="78">
        <f>'Balance N-1'!P6530</f>
        <v>0</v>
      </c>
      <c r="I6527" s="79">
        <f t="shared" si="101"/>
        <v>0</v>
      </c>
    </row>
    <row r="6528" spans="1:9" ht="15.6">
      <c r="A6528" s="85">
        <f>'Balance N-1'!I6531</f>
        <v>0</v>
      </c>
      <c r="B6528" s="75">
        <f>'Balance N-1'!J6531</f>
        <v>0</v>
      </c>
      <c r="C6528" s="78">
        <f>'Balance N-1'!K6531</f>
        <v>0</v>
      </c>
      <c r="D6528" s="78">
        <f>'Balance N-1'!L6531</f>
        <v>0</v>
      </c>
      <c r="E6528" s="78">
        <f>'Balance N-1'!M6531</f>
        <v>0</v>
      </c>
      <c r="F6528" s="78">
        <f>'Balance N-1'!N6531</f>
        <v>0</v>
      </c>
      <c r="G6528" s="78">
        <f>'Balance N-1'!O6531</f>
        <v>0</v>
      </c>
      <c r="H6528" s="78">
        <f>'Balance N-1'!P6531</f>
        <v>0</v>
      </c>
      <c r="I6528" s="79">
        <f t="shared" si="101"/>
        <v>0</v>
      </c>
    </row>
    <row r="6529" spans="1:9" ht="15.6">
      <c r="A6529" s="85">
        <f>'Balance N-1'!I6532</f>
        <v>0</v>
      </c>
      <c r="B6529" s="75">
        <f>'Balance N-1'!J6532</f>
        <v>0</v>
      </c>
      <c r="C6529" s="78">
        <f>'Balance N-1'!K6532</f>
        <v>0</v>
      </c>
      <c r="D6529" s="78">
        <f>'Balance N-1'!L6532</f>
        <v>0</v>
      </c>
      <c r="E6529" s="78">
        <f>'Balance N-1'!M6532</f>
        <v>0</v>
      </c>
      <c r="F6529" s="78">
        <f>'Balance N-1'!N6532</f>
        <v>0</v>
      </c>
      <c r="G6529" s="78">
        <f>'Balance N-1'!O6532</f>
        <v>0</v>
      </c>
      <c r="H6529" s="78">
        <f>'Balance N-1'!P6532</f>
        <v>0</v>
      </c>
      <c r="I6529" s="79">
        <f t="shared" si="101"/>
        <v>0</v>
      </c>
    </row>
    <row r="6530" spans="1:9" ht="15.6">
      <c r="A6530" s="85">
        <f>'Balance N-1'!I6533</f>
        <v>0</v>
      </c>
      <c r="B6530" s="75">
        <f>'Balance N-1'!J6533</f>
        <v>0</v>
      </c>
      <c r="C6530" s="78">
        <f>'Balance N-1'!K6533</f>
        <v>0</v>
      </c>
      <c r="D6530" s="78">
        <f>'Balance N-1'!L6533</f>
        <v>0</v>
      </c>
      <c r="E6530" s="78">
        <f>'Balance N-1'!M6533</f>
        <v>0</v>
      </c>
      <c r="F6530" s="78">
        <f>'Balance N-1'!N6533</f>
        <v>0</v>
      </c>
      <c r="G6530" s="78">
        <f>'Balance N-1'!O6533</f>
        <v>0</v>
      </c>
      <c r="H6530" s="78">
        <f>'Balance N-1'!P6533</f>
        <v>0</v>
      </c>
      <c r="I6530" s="79">
        <f t="shared" si="101"/>
        <v>0</v>
      </c>
    </row>
    <row r="6531" spans="1:9" ht="15.6">
      <c r="A6531" s="85">
        <f>'Balance N-1'!I6534</f>
        <v>0</v>
      </c>
      <c r="B6531" s="75">
        <f>'Balance N-1'!J6534</f>
        <v>0</v>
      </c>
      <c r="C6531" s="78">
        <f>'Balance N-1'!K6534</f>
        <v>0</v>
      </c>
      <c r="D6531" s="78">
        <f>'Balance N-1'!L6534</f>
        <v>0</v>
      </c>
      <c r="E6531" s="78">
        <f>'Balance N-1'!M6534</f>
        <v>0</v>
      </c>
      <c r="F6531" s="78">
        <f>'Balance N-1'!N6534</f>
        <v>0</v>
      </c>
      <c r="G6531" s="78">
        <f>'Balance N-1'!O6534</f>
        <v>0</v>
      </c>
      <c r="H6531" s="78">
        <f>'Balance N-1'!P6534</f>
        <v>0</v>
      </c>
      <c r="I6531" s="79">
        <f t="shared" ref="I6531:I6594" si="102">(C6531-D6531)+(E6531-F6531)-(G6531-H6531)</f>
        <v>0</v>
      </c>
    </row>
    <row r="6532" spans="1:9" ht="15.6">
      <c r="A6532" s="85">
        <f>'Balance N-1'!I6535</f>
        <v>0</v>
      </c>
      <c r="B6532" s="75">
        <f>'Balance N-1'!J6535</f>
        <v>0</v>
      </c>
      <c r="C6532" s="78">
        <f>'Balance N-1'!K6535</f>
        <v>0</v>
      </c>
      <c r="D6532" s="78">
        <f>'Balance N-1'!L6535</f>
        <v>0</v>
      </c>
      <c r="E6532" s="78">
        <f>'Balance N-1'!M6535</f>
        <v>0</v>
      </c>
      <c r="F6532" s="78">
        <f>'Balance N-1'!N6535</f>
        <v>0</v>
      </c>
      <c r="G6532" s="78">
        <f>'Balance N-1'!O6535</f>
        <v>0</v>
      </c>
      <c r="H6532" s="78">
        <f>'Balance N-1'!P6535</f>
        <v>0</v>
      </c>
      <c r="I6532" s="79">
        <f t="shared" si="102"/>
        <v>0</v>
      </c>
    </row>
    <row r="6533" spans="1:9" ht="15.6">
      <c r="A6533" s="85">
        <f>'Balance N-1'!I6536</f>
        <v>0</v>
      </c>
      <c r="B6533" s="75">
        <f>'Balance N-1'!J6536</f>
        <v>0</v>
      </c>
      <c r="C6533" s="78">
        <f>'Balance N-1'!K6536</f>
        <v>0</v>
      </c>
      <c r="D6533" s="78">
        <f>'Balance N-1'!L6536</f>
        <v>0</v>
      </c>
      <c r="E6533" s="78">
        <f>'Balance N-1'!M6536</f>
        <v>0</v>
      </c>
      <c r="F6533" s="78">
        <f>'Balance N-1'!N6536</f>
        <v>0</v>
      </c>
      <c r="G6533" s="78">
        <f>'Balance N-1'!O6536</f>
        <v>0</v>
      </c>
      <c r="H6533" s="78">
        <f>'Balance N-1'!P6536</f>
        <v>0</v>
      </c>
      <c r="I6533" s="79">
        <f t="shared" si="102"/>
        <v>0</v>
      </c>
    </row>
    <row r="6534" spans="1:9" ht="15.6">
      <c r="A6534" s="85">
        <f>'Balance N-1'!I6537</f>
        <v>0</v>
      </c>
      <c r="B6534" s="75">
        <f>'Balance N-1'!J6537</f>
        <v>0</v>
      </c>
      <c r="C6534" s="78">
        <f>'Balance N-1'!K6537</f>
        <v>0</v>
      </c>
      <c r="D6534" s="78">
        <f>'Balance N-1'!L6537</f>
        <v>0</v>
      </c>
      <c r="E6534" s="78">
        <f>'Balance N-1'!M6537</f>
        <v>0</v>
      </c>
      <c r="F6534" s="78">
        <f>'Balance N-1'!N6537</f>
        <v>0</v>
      </c>
      <c r="G6534" s="78">
        <f>'Balance N-1'!O6537</f>
        <v>0</v>
      </c>
      <c r="H6534" s="78">
        <f>'Balance N-1'!P6537</f>
        <v>0</v>
      </c>
      <c r="I6534" s="79">
        <f t="shared" si="102"/>
        <v>0</v>
      </c>
    </row>
    <row r="6535" spans="1:9" ht="15.6">
      <c r="A6535" s="85">
        <f>'Balance N-1'!I6538</f>
        <v>0</v>
      </c>
      <c r="B6535" s="75">
        <f>'Balance N-1'!J6538</f>
        <v>0</v>
      </c>
      <c r="C6535" s="78">
        <f>'Balance N-1'!K6538</f>
        <v>0</v>
      </c>
      <c r="D6535" s="78">
        <f>'Balance N-1'!L6538</f>
        <v>0</v>
      </c>
      <c r="E6535" s="78">
        <f>'Balance N-1'!M6538</f>
        <v>0</v>
      </c>
      <c r="F6535" s="78">
        <f>'Balance N-1'!N6538</f>
        <v>0</v>
      </c>
      <c r="G6535" s="78">
        <f>'Balance N-1'!O6538</f>
        <v>0</v>
      </c>
      <c r="H6535" s="78">
        <f>'Balance N-1'!P6538</f>
        <v>0</v>
      </c>
      <c r="I6535" s="79">
        <f t="shared" si="102"/>
        <v>0</v>
      </c>
    </row>
    <row r="6536" spans="1:9" ht="15.6">
      <c r="A6536" s="85">
        <f>'Balance N-1'!I6539</f>
        <v>0</v>
      </c>
      <c r="B6536" s="75">
        <f>'Balance N-1'!J6539</f>
        <v>0</v>
      </c>
      <c r="C6536" s="78">
        <f>'Balance N-1'!K6539</f>
        <v>0</v>
      </c>
      <c r="D6536" s="78">
        <f>'Balance N-1'!L6539</f>
        <v>0</v>
      </c>
      <c r="E6536" s="78">
        <f>'Balance N-1'!M6539</f>
        <v>0</v>
      </c>
      <c r="F6536" s="78">
        <f>'Balance N-1'!N6539</f>
        <v>0</v>
      </c>
      <c r="G6536" s="78">
        <f>'Balance N-1'!O6539</f>
        <v>0</v>
      </c>
      <c r="H6536" s="78">
        <f>'Balance N-1'!P6539</f>
        <v>0</v>
      </c>
      <c r="I6536" s="79">
        <f t="shared" si="102"/>
        <v>0</v>
      </c>
    </row>
    <row r="6537" spans="1:9" ht="15.6">
      <c r="A6537" s="85">
        <f>'Balance N-1'!I6540</f>
        <v>0</v>
      </c>
      <c r="B6537" s="75">
        <f>'Balance N-1'!J6540</f>
        <v>0</v>
      </c>
      <c r="C6537" s="78">
        <f>'Balance N-1'!K6540</f>
        <v>0</v>
      </c>
      <c r="D6537" s="78">
        <f>'Balance N-1'!L6540</f>
        <v>0</v>
      </c>
      <c r="E6537" s="78">
        <f>'Balance N-1'!M6540</f>
        <v>0</v>
      </c>
      <c r="F6537" s="78">
        <f>'Balance N-1'!N6540</f>
        <v>0</v>
      </c>
      <c r="G6537" s="78">
        <f>'Balance N-1'!O6540</f>
        <v>0</v>
      </c>
      <c r="H6537" s="78">
        <f>'Balance N-1'!P6540</f>
        <v>0</v>
      </c>
      <c r="I6537" s="79">
        <f t="shared" si="102"/>
        <v>0</v>
      </c>
    </row>
    <row r="6538" spans="1:9" ht="15.6">
      <c r="A6538" s="85">
        <f>'Balance N-1'!I6541</f>
        <v>0</v>
      </c>
      <c r="B6538" s="75">
        <f>'Balance N-1'!J6541</f>
        <v>0</v>
      </c>
      <c r="C6538" s="78">
        <f>'Balance N-1'!K6541</f>
        <v>0</v>
      </c>
      <c r="D6538" s="78">
        <f>'Balance N-1'!L6541</f>
        <v>0</v>
      </c>
      <c r="E6538" s="78">
        <f>'Balance N-1'!M6541</f>
        <v>0</v>
      </c>
      <c r="F6538" s="78">
        <f>'Balance N-1'!N6541</f>
        <v>0</v>
      </c>
      <c r="G6538" s="78">
        <f>'Balance N-1'!O6541</f>
        <v>0</v>
      </c>
      <c r="H6538" s="78">
        <f>'Balance N-1'!P6541</f>
        <v>0</v>
      </c>
      <c r="I6538" s="79">
        <f t="shared" si="102"/>
        <v>0</v>
      </c>
    </row>
    <row r="6539" spans="1:9" ht="15.6">
      <c r="A6539" s="85">
        <f>'Balance N-1'!I6542</f>
        <v>0</v>
      </c>
      <c r="B6539" s="75">
        <f>'Balance N-1'!J6542</f>
        <v>0</v>
      </c>
      <c r="C6539" s="78">
        <f>'Balance N-1'!K6542</f>
        <v>0</v>
      </c>
      <c r="D6539" s="78">
        <f>'Balance N-1'!L6542</f>
        <v>0</v>
      </c>
      <c r="E6539" s="78">
        <f>'Balance N-1'!M6542</f>
        <v>0</v>
      </c>
      <c r="F6539" s="78">
        <f>'Balance N-1'!N6542</f>
        <v>0</v>
      </c>
      <c r="G6539" s="78">
        <f>'Balance N-1'!O6542</f>
        <v>0</v>
      </c>
      <c r="H6539" s="78">
        <f>'Balance N-1'!P6542</f>
        <v>0</v>
      </c>
      <c r="I6539" s="79">
        <f t="shared" si="102"/>
        <v>0</v>
      </c>
    </row>
    <row r="6540" spans="1:9" ht="15.6">
      <c r="A6540" s="85">
        <f>'Balance N-1'!I6543</f>
        <v>0</v>
      </c>
      <c r="B6540" s="75">
        <f>'Balance N-1'!J6543</f>
        <v>0</v>
      </c>
      <c r="C6540" s="78">
        <f>'Balance N-1'!K6543</f>
        <v>0</v>
      </c>
      <c r="D6540" s="78">
        <f>'Balance N-1'!L6543</f>
        <v>0</v>
      </c>
      <c r="E6540" s="78">
        <f>'Balance N-1'!M6543</f>
        <v>0</v>
      </c>
      <c r="F6540" s="78">
        <f>'Balance N-1'!N6543</f>
        <v>0</v>
      </c>
      <c r="G6540" s="78">
        <f>'Balance N-1'!O6543</f>
        <v>0</v>
      </c>
      <c r="H6540" s="78">
        <f>'Balance N-1'!P6543</f>
        <v>0</v>
      </c>
      <c r="I6540" s="79">
        <f t="shared" si="102"/>
        <v>0</v>
      </c>
    </row>
    <row r="6541" spans="1:9" ht="15.6">
      <c r="A6541" s="85">
        <f>'Balance N-1'!I6544</f>
        <v>0</v>
      </c>
      <c r="B6541" s="75">
        <f>'Balance N-1'!J6544</f>
        <v>0</v>
      </c>
      <c r="C6541" s="78">
        <f>'Balance N-1'!K6544</f>
        <v>0</v>
      </c>
      <c r="D6541" s="78">
        <f>'Balance N-1'!L6544</f>
        <v>0</v>
      </c>
      <c r="E6541" s="78">
        <f>'Balance N-1'!M6544</f>
        <v>0</v>
      </c>
      <c r="F6541" s="78">
        <f>'Balance N-1'!N6544</f>
        <v>0</v>
      </c>
      <c r="G6541" s="78">
        <f>'Balance N-1'!O6544</f>
        <v>0</v>
      </c>
      <c r="H6541" s="78">
        <f>'Balance N-1'!P6544</f>
        <v>0</v>
      </c>
      <c r="I6541" s="79">
        <f t="shared" si="102"/>
        <v>0</v>
      </c>
    </row>
    <row r="6542" spans="1:9" ht="15.6">
      <c r="A6542" s="85">
        <f>'Balance N-1'!I6545</f>
        <v>0</v>
      </c>
      <c r="B6542" s="75">
        <f>'Balance N-1'!J6545</f>
        <v>0</v>
      </c>
      <c r="C6542" s="78">
        <f>'Balance N-1'!K6545</f>
        <v>0</v>
      </c>
      <c r="D6542" s="78">
        <f>'Balance N-1'!L6545</f>
        <v>0</v>
      </c>
      <c r="E6542" s="78">
        <f>'Balance N-1'!M6545</f>
        <v>0</v>
      </c>
      <c r="F6542" s="78">
        <f>'Balance N-1'!N6545</f>
        <v>0</v>
      </c>
      <c r="G6542" s="78">
        <f>'Balance N-1'!O6545</f>
        <v>0</v>
      </c>
      <c r="H6542" s="78">
        <f>'Balance N-1'!P6545</f>
        <v>0</v>
      </c>
      <c r="I6542" s="79">
        <f t="shared" si="102"/>
        <v>0</v>
      </c>
    </row>
    <row r="6543" spans="1:9" ht="15.6">
      <c r="A6543" s="85">
        <f>'Balance N-1'!I6546</f>
        <v>0</v>
      </c>
      <c r="B6543" s="75">
        <f>'Balance N-1'!J6546</f>
        <v>0</v>
      </c>
      <c r="C6543" s="78">
        <f>'Balance N-1'!K6546</f>
        <v>0</v>
      </c>
      <c r="D6543" s="78">
        <f>'Balance N-1'!L6546</f>
        <v>0</v>
      </c>
      <c r="E6543" s="78">
        <f>'Balance N-1'!M6546</f>
        <v>0</v>
      </c>
      <c r="F6543" s="78">
        <f>'Balance N-1'!N6546</f>
        <v>0</v>
      </c>
      <c r="G6543" s="78">
        <f>'Balance N-1'!O6546</f>
        <v>0</v>
      </c>
      <c r="H6543" s="78">
        <f>'Balance N-1'!P6546</f>
        <v>0</v>
      </c>
      <c r="I6543" s="79">
        <f t="shared" si="102"/>
        <v>0</v>
      </c>
    </row>
    <row r="6544" spans="1:9" ht="15.6">
      <c r="A6544" s="85">
        <f>'Balance N-1'!I6547</f>
        <v>0</v>
      </c>
      <c r="B6544" s="75">
        <f>'Balance N-1'!J6547</f>
        <v>0</v>
      </c>
      <c r="C6544" s="78">
        <f>'Balance N-1'!K6547</f>
        <v>0</v>
      </c>
      <c r="D6544" s="78">
        <f>'Balance N-1'!L6547</f>
        <v>0</v>
      </c>
      <c r="E6544" s="78">
        <f>'Balance N-1'!M6547</f>
        <v>0</v>
      </c>
      <c r="F6544" s="78">
        <f>'Balance N-1'!N6547</f>
        <v>0</v>
      </c>
      <c r="G6544" s="78">
        <f>'Balance N-1'!O6547</f>
        <v>0</v>
      </c>
      <c r="H6544" s="78">
        <f>'Balance N-1'!P6547</f>
        <v>0</v>
      </c>
      <c r="I6544" s="79">
        <f t="shared" si="102"/>
        <v>0</v>
      </c>
    </row>
    <row r="6545" spans="1:9" ht="15.6">
      <c r="A6545" s="85">
        <f>'Balance N-1'!I6548</f>
        <v>0</v>
      </c>
      <c r="B6545" s="75">
        <f>'Balance N-1'!J6548</f>
        <v>0</v>
      </c>
      <c r="C6545" s="78">
        <f>'Balance N-1'!K6548</f>
        <v>0</v>
      </c>
      <c r="D6545" s="78">
        <f>'Balance N-1'!L6548</f>
        <v>0</v>
      </c>
      <c r="E6545" s="78">
        <f>'Balance N-1'!M6548</f>
        <v>0</v>
      </c>
      <c r="F6545" s="78">
        <f>'Balance N-1'!N6548</f>
        <v>0</v>
      </c>
      <c r="G6545" s="78">
        <f>'Balance N-1'!O6548</f>
        <v>0</v>
      </c>
      <c r="H6545" s="78">
        <f>'Balance N-1'!P6548</f>
        <v>0</v>
      </c>
      <c r="I6545" s="79">
        <f t="shared" si="102"/>
        <v>0</v>
      </c>
    </row>
    <row r="6546" spans="1:9" ht="15.6">
      <c r="A6546" s="85">
        <f>'Balance N-1'!I6549</f>
        <v>0</v>
      </c>
      <c r="B6546" s="75">
        <f>'Balance N-1'!J6549</f>
        <v>0</v>
      </c>
      <c r="C6546" s="78">
        <f>'Balance N-1'!K6549</f>
        <v>0</v>
      </c>
      <c r="D6546" s="78">
        <f>'Balance N-1'!L6549</f>
        <v>0</v>
      </c>
      <c r="E6546" s="78">
        <f>'Balance N-1'!M6549</f>
        <v>0</v>
      </c>
      <c r="F6546" s="78">
        <f>'Balance N-1'!N6549</f>
        <v>0</v>
      </c>
      <c r="G6546" s="78">
        <f>'Balance N-1'!O6549</f>
        <v>0</v>
      </c>
      <c r="H6546" s="78">
        <f>'Balance N-1'!P6549</f>
        <v>0</v>
      </c>
      <c r="I6546" s="79">
        <f t="shared" si="102"/>
        <v>0</v>
      </c>
    </row>
    <row r="6547" spans="1:9" ht="15.6">
      <c r="A6547" s="85">
        <f>'Balance N-1'!I6550</f>
        <v>0</v>
      </c>
      <c r="B6547" s="75">
        <f>'Balance N-1'!J6550</f>
        <v>0</v>
      </c>
      <c r="C6547" s="78">
        <f>'Balance N-1'!K6550</f>
        <v>0</v>
      </c>
      <c r="D6547" s="78">
        <f>'Balance N-1'!L6550</f>
        <v>0</v>
      </c>
      <c r="E6547" s="78">
        <f>'Balance N-1'!M6550</f>
        <v>0</v>
      </c>
      <c r="F6547" s="78">
        <f>'Balance N-1'!N6550</f>
        <v>0</v>
      </c>
      <c r="G6547" s="78">
        <f>'Balance N-1'!O6550</f>
        <v>0</v>
      </c>
      <c r="H6547" s="78">
        <f>'Balance N-1'!P6550</f>
        <v>0</v>
      </c>
      <c r="I6547" s="79">
        <f t="shared" si="102"/>
        <v>0</v>
      </c>
    </row>
    <row r="6548" spans="1:9" ht="15.6">
      <c r="A6548" s="85">
        <f>'Balance N-1'!I6551</f>
        <v>0</v>
      </c>
      <c r="B6548" s="75">
        <f>'Balance N-1'!J6551</f>
        <v>0</v>
      </c>
      <c r="C6548" s="78">
        <f>'Balance N-1'!K6551</f>
        <v>0</v>
      </c>
      <c r="D6548" s="78">
        <f>'Balance N-1'!L6551</f>
        <v>0</v>
      </c>
      <c r="E6548" s="78">
        <f>'Balance N-1'!M6551</f>
        <v>0</v>
      </c>
      <c r="F6548" s="78">
        <f>'Balance N-1'!N6551</f>
        <v>0</v>
      </c>
      <c r="G6548" s="78">
        <f>'Balance N-1'!O6551</f>
        <v>0</v>
      </c>
      <c r="H6548" s="78">
        <f>'Balance N-1'!P6551</f>
        <v>0</v>
      </c>
      <c r="I6548" s="79">
        <f t="shared" si="102"/>
        <v>0</v>
      </c>
    </row>
    <row r="6549" spans="1:9" ht="15.6">
      <c r="A6549" s="85">
        <f>'Balance N-1'!I6552</f>
        <v>0</v>
      </c>
      <c r="B6549" s="75">
        <f>'Balance N-1'!J6552</f>
        <v>0</v>
      </c>
      <c r="C6549" s="78">
        <f>'Balance N-1'!K6552</f>
        <v>0</v>
      </c>
      <c r="D6549" s="78">
        <f>'Balance N-1'!L6552</f>
        <v>0</v>
      </c>
      <c r="E6549" s="78">
        <f>'Balance N-1'!M6552</f>
        <v>0</v>
      </c>
      <c r="F6549" s="78">
        <f>'Balance N-1'!N6552</f>
        <v>0</v>
      </c>
      <c r="G6549" s="78">
        <f>'Balance N-1'!O6552</f>
        <v>0</v>
      </c>
      <c r="H6549" s="78">
        <f>'Balance N-1'!P6552</f>
        <v>0</v>
      </c>
      <c r="I6549" s="79">
        <f t="shared" si="102"/>
        <v>0</v>
      </c>
    </row>
    <row r="6550" spans="1:9" ht="15.6">
      <c r="A6550" s="85">
        <f>'Balance N-1'!I6553</f>
        <v>0</v>
      </c>
      <c r="B6550" s="75">
        <f>'Balance N-1'!J6553</f>
        <v>0</v>
      </c>
      <c r="C6550" s="78">
        <f>'Balance N-1'!K6553</f>
        <v>0</v>
      </c>
      <c r="D6550" s="78">
        <f>'Balance N-1'!L6553</f>
        <v>0</v>
      </c>
      <c r="E6550" s="78">
        <f>'Balance N-1'!M6553</f>
        <v>0</v>
      </c>
      <c r="F6550" s="78">
        <f>'Balance N-1'!N6553</f>
        <v>0</v>
      </c>
      <c r="G6550" s="78">
        <f>'Balance N-1'!O6553</f>
        <v>0</v>
      </c>
      <c r="H6550" s="78">
        <f>'Balance N-1'!P6553</f>
        <v>0</v>
      </c>
      <c r="I6550" s="79">
        <f t="shared" si="102"/>
        <v>0</v>
      </c>
    </row>
    <row r="6551" spans="1:9" ht="15.6">
      <c r="A6551" s="85">
        <f>'Balance N-1'!I6554</f>
        <v>0</v>
      </c>
      <c r="B6551" s="75">
        <f>'Balance N-1'!J6554</f>
        <v>0</v>
      </c>
      <c r="C6551" s="78">
        <f>'Balance N-1'!K6554</f>
        <v>0</v>
      </c>
      <c r="D6551" s="78">
        <f>'Balance N-1'!L6554</f>
        <v>0</v>
      </c>
      <c r="E6551" s="78">
        <f>'Balance N-1'!M6554</f>
        <v>0</v>
      </c>
      <c r="F6551" s="78">
        <f>'Balance N-1'!N6554</f>
        <v>0</v>
      </c>
      <c r="G6551" s="78">
        <f>'Balance N-1'!O6554</f>
        <v>0</v>
      </c>
      <c r="H6551" s="78">
        <f>'Balance N-1'!P6554</f>
        <v>0</v>
      </c>
      <c r="I6551" s="79">
        <f t="shared" si="102"/>
        <v>0</v>
      </c>
    </row>
    <row r="6552" spans="1:9" ht="15.6">
      <c r="A6552" s="85">
        <f>'Balance N-1'!I6555</f>
        <v>0</v>
      </c>
      <c r="B6552" s="75">
        <f>'Balance N-1'!J6555</f>
        <v>0</v>
      </c>
      <c r="C6552" s="78">
        <f>'Balance N-1'!K6555</f>
        <v>0</v>
      </c>
      <c r="D6552" s="78">
        <f>'Balance N-1'!L6555</f>
        <v>0</v>
      </c>
      <c r="E6552" s="78">
        <f>'Balance N-1'!M6555</f>
        <v>0</v>
      </c>
      <c r="F6552" s="78">
        <f>'Balance N-1'!N6555</f>
        <v>0</v>
      </c>
      <c r="G6552" s="78">
        <f>'Balance N-1'!O6555</f>
        <v>0</v>
      </c>
      <c r="H6552" s="78">
        <f>'Balance N-1'!P6555</f>
        <v>0</v>
      </c>
      <c r="I6552" s="79">
        <f t="shared" si="102"/>
        <v>0</v>
      </c>
    </row>
    <row r="6553" spans="1:9" ht="15.6">
      <c r="A6553" s="85">
        <f>'Balance N-1'!I6556</f>
        <v>0</v>
      </c>
      <c r="B6553" s="75">
        <f>'Balance N-1'!J6556</f>
        <v>0</v>
      </c>
      <c r="C6553" s="78">
        <f>'Balance N-1'!K6556</f>
        <v>0</v>
      </c>
      <c r="D6553" s="78">
        <f>'Balance N-1'!L6556</f>
        <v>0</v>
      </c>
      <c r="E6553" s="78">
        <f>'Balance N-1'!M6556</f>
        <v>0</v>
      </c>
      <c r="F6553" s="78">
        <f>'Balance N-1'!N6556</f>
        <v>0</v>
      </c>
      <c r="G6553" s="78">
        <f>'Balance N-1'!O6556</f>
        <v>0</v>
      </c>
      <c r="H6553" s="78">
        <f>'Balance N-1'!P6556</f>
        <v>0</v>
      </c>
      <c r="I6553" s="79">
        <f t="shared" si="102"/>
        <v>0</v>
      </c>
    </row>
    <row r="6554" spans="1:9" ht="15.6">
      <c r="A6554" s="85">
        <f>'Balance N-1'!I6557</f>
        <v>0</v>
      </c>
      <c r="B6554" s="75">
        <f>'Balance N-1'!J6557</f>
        <v>0</v>
      </c>
      <c r="C6554" s="78">
        <f>'Balance N-1'!K6557</f>
        <v>0</v>
      </c>
      <c r="D6554" s="78">
        <f>'Balance N-1'!L6557</f>
        <v>0</v>
      </c>
      <c r="E6554" s="78">
        <f>'Balance N-1'!M6557</f>
        <v>0</v>
      </c>
      <c r="F6554" s="78">
        <f>'Balance N-1'!N6557</f>
        <v>0</v>
      </c>
      <c r="G6554" s="78">
        <f>'Balance N-1'!O6557</f>
        <v>0</v>
      </c>
      <c r="H6554" s="78">
        <f>'Balance N-1'!P6557</f>
        <v>0</v>
      </c>
      <c r="I6554" s="79">
        <f t="shared" si="102"/>
        <v>0</v>
      </c>
    </row>
    <row r="6555" spans="1:9" ht="15.6">
      <c r="A6555" s="85">
        <f>'Balance N-1'!I6558</f>
        <v>0</v>
      </c>
      <c r="B6555" s="75">
        <f>'Balance N-1'!J6558</f>
        <v>0</v>
      </c>
      <c r="C6555" s="78">
        <f>'Balance N-1'!K6558</f>
        <v>0</v>
      </c>
      <c r="D6555" s="78">
        <f>'Balance N-1'!L6558</f>
        <v>0</v>
      </c>
      <c r="E6555" s="78">
        <f>'Balance N-1'!M6558</f>
        <v>0</v>
      </c>
      <c r="F6555" s="78">
        <f>'Balance N-1'!N6558</f>
        <v>0</v>
      </c>
      <c r="G6555" s="78">
        <f>'Balance N-1'!O6558</f>
        <v>0</v>
      </c>
      <c r="H6555" s="78">
        <f>'Balance N-1'!P6558</f>
        <v>0</v>
      </c>
      <c r="I6555" s="79">
        <f t="shared" si="102"/>
        <v>0</v>
      </c>
    </row>
    <row r="6556" spans="1:9" ht="15.6">
      <c r="A6556" s="85">
        <f>'Balance N-1'!I6559</f>
        <v>0</v>
      </c>
      <c r="B6556" s="75">
        <f>'Balance N-1'!J6559</f>
        <v>0</v>
      </c>
      <c r="C6556" s="78">
        <f>'Balance N-1'!K6559</f>
        <v>0</v>
      </c>
      <c r="D6556" s="78">
        <f>'Balance N-1'!L6559</f>
        <v>0</v>
      </c>
      <c r="E6556" s="78">
        <f>'Balance N-1'!M6559</f>
        <v>0</v>
      </c>
      <c r="F6556" s="78">
        <f>'Balance N-1'!N6559</f>
        <v>0</v>
      </c>
      <c r="G6556" s="78">
        <f>'Balance N-1'!O6559</f>
        <v>0</v>
      </c>
      <c r="H6556" s="78">
        <f>'Balance N-1'!P6559</f>
        <v>0</v>
      </c>
      <c r="I6556" s="79">
        <f t="shared" si="102"/>
        <v>0</v>
      </c>
    </row>
    <row r="6557" spans="1:9" ht="15.6">
      <c r="A6557" s="85">
        <f>'Balance N-1'!I6560</f>
        <v>0</v>
      </c>
      <c r="B6557" s="75">
        <f>'Balance N-1'!J6560</f>
        <v>0</v>
      </c>
      <c r="C6557" s="78">
        <f>'Balance N-1'!K6560</f>
        <v>0</v>
      </c>
      <c r="D6557" s="78">
        <f>'Balance N-1'!L6560</f>
        <v>0</v>
      </c>
      <c r="E6557" s="78">
        <f>'Balance N-1'!M6560</f>
        <v>0</v>
      </c>
      <c r="F6557" s="78">
        <f>'Balance N-1'!N6560</f>
        <v>0</v>
      </c>
      <c r="G6557" s="78">
        <f>'Balance N-1'!O6560</f>
        <v>0</v>
      </c>
      <c r="H6557" s="78">
        <f>'Balance N-1'!P6560</f>
        <v>0</v>
      </c>
      <c r="I6557" s="79">
        <f t="shared" si="102"/>
        <v>0</v>
      </c>
    </row>
    <row r="6558" spans="1:9" ht="15.6">
      <c r="A6558" s="85">
        <f>'Balance N-1'!I6561</f>
        <v>0</v>
      </c>
      <c r="B6558" s="75">
        <f>'Balance N-1'!J6561</f>
        <v>0</v>
      </c>
      <c r="C6558" s="78">
        <f>'Balance N-1'!K6561</f>
        <v>0</v>
      </c>
      <c r="D6558" s="78">
        <f>'Balance N-1'!L6561</f>
        <v>0</v>
      </c>
      <c r="E6558" s="78">
        <f>'Balance N-1'!M6561</f>
        <v>0</v>
      </c>
      <c r="F6558" s="78">
        <f>'Balance N-1'!N6561</f>
        <v>0</v>
      </c>
      <c r="G6558" s="78">
        <f>'Balance N-1'!O6561</f>
        <v>0</v>
      </c>
      <c r="H6558" s="78">
        <f>'Balance N-1'!P6561</f>
        <v>0</v>
      </c>
      <c r="I6558" s="79">
        <f t="shared" si="102"/>
        <v>0</v>
      </c>
    </row>
    <row r="6559" spans="1:9" ht="15.6">
      <c r="A6559" s="85">
        <f>'Balance N-1'!I6562</f>
        <v>0</v>
      </c>
      <c r="B6559" s="75">
        <f>'Balance N-1'!J6562</f>
        <v>0</v>
      </c>
      <c r="C6559" s="78">
        <f>'Balance N-1'!K6562</f>
        <v>0</v>
      </c>
      <c r="D6559" s="78">
        <f>'Balance N-1'!L6562</f>
        <v>0</v>
      </c>
      <c r="E6559" s="78">
        <f>'Balance N-1'!M6562</f>
        <v>0</v>
      </c>
      <c r="F6559" s="78">
        <f>'Balance N-1'!N6562</f>
        <v>0</v>
      </c>
      <c r="G6559" s="78">
        <f>'Balance N-1'!O6562</f>
        <v>0</v>
      </c>
      <c r="H6559" s="78">
        <f>'Balance N-1'!P6562</f>
        <v>0</v>
      </c>
      <c r="I6559" s="79">
        <f t="shared" si="102"/>
        <v>0</v>
      </c>
    </row>
    <row r="6560" spans="1:9" ht="15.6">
      <c r="A6560" s="85">
        <f>'Balance N-1'!I6563</f>
        <v>0</v>
      </c>
      <c r="B6560" s="75">
        <f>'Balance N-1'!J6563</f>
        <v>0</v>
      </c>
      <c r="C6560" s="78">
        <f>'Balance N-1'!K6563</f>
        <v>0</v>
      </c>
      <c r="D6560" s="78">
        <f>'Balance N-1'!L6563</f>
        <v>0</v>
      </c>
      <c r="E6560" s="78">
        <f>'Balance N-1'!M6563</f>
        <v>0</v>
      </c>
      <c r="F6560" s="78">
        <f>'Balance N-1'!N6563</f>
        <v>0</v>
      </c>
      <c r="G6560" s="78">
        <f>'Balance N-1'!O6563</f>
        <v>0</v>
      </c>
      <c r="H6560" s="78">
        <f>'Balance N-1'!P6563</f>
        <v>0</v>
      </c>
      <c r="I6560" s="79">
        <f t="shared" si="102"/>
        <v>0</v>
      </c>
    </row>
    <row r="6561" spans="1:9" ht="15.6">
      <c r="A6561" s="85">
        <f>'Balance N-1'!I6564</f>
        <v>0</v>
      </c>
      <c r="B6561" s="75">
        <f>'Balance N-1'!J6564</f>
        <v>0</v>
      </c>
      <c r="C6561" s="78">
        <f>'Balance N-1'!K6564</f>
        <v>0</v>
      </c>
      <c r="D6561" s="78">
        <f>'Balance N-1'!L6564</f>
        <v>0</v>
      </c>
      <c r="E6561" s="78">
        <f>'Balance N-1'!M6564</f>
        <v>0</v>
      </c>
      <c r="F6561" s="78">
        <f>'Balance N-1'!N6564</f>
        <v>0</v>
      </c>
      <c r="G6561" s="78">
        <f>'Balance N-1'!O6564</f>
        <v>0</v>
      </c>
      <c r="H6561" s="78">
        <f>'Balance N-1'!P6564</f>
        <v>0</v>
      </c>
      <c r="I6561" s="79">
        <f t="shared" si="102"/>
        <v>0</v>
      </c>
    </row>
    <row r="6562" spans="1:9" ht="15.6">
      <c r="A6562" s="85">
        <f>'Balance N-1'!I6565</f>
        <v>0</v>
      </c>
      <c r="B6562" s="75">
        <f>'Balance N-1'!J6565</f>
        <v>0</v>
      </c>
      <c r="C6562" s="78">
        <f>'Balance N-1'!K6565</f>
        <v>0</v>
      </c>
      <c r="D6562" s="78">
        <f>'Balance N-1'!L6565</f>
        <v>0</v>
      </c>
      <c r="E6562" s="78">
        <f>'Balance N-1'!M6565</f>
        <v>0</v>
      </c>
      <c r="F6562" s="78">
        <f>'Balance N-1'!N6565</f>
        <v>0</v>
      </c>
      <c r="G6562" s="78">
        <f>'Balance N-1'!O6565</f>
        <v>0</v>
      </c>
      <c r="H6562" s="78">
        <f>'Balance N-1'!P6565</f>
        <v>0</v>
      </c>
      <c r="I6562" s="79">
        <f t="shared" si="102"/>
        <v>0</v>
      </c>
    </row>
    <row r="6563" spans="1:9" ht="15.6">
      <c r="A6563" s="85">
        <f>'Balance N-1'!I6566</f>
        <v>0</v>
      </c>
      <c r="B6563" s="75">
        <f>'Balance N-1'!J6566</f>
        <v>0</v>
      </c>
      <c r="C6563" s="78">
        <f>'Balance N-1'!K6566</f>
        <v>0</v>
      </c>
      <c r="D6563" s="78">
        <f>'Balance N-1'!L6566</f>
        <v>0</v>
      </c>
      <c r="E6563" s="78">
        <f>'Balance N-1'!M6566</f>
        <v>0</v>
      </c>
      <c r="F6563" s="78">
        <f>'Balance N-1'!N6566</f>
        <v>0</v>
      </c>
      <c r="G6563" s="78">
        <f>'Balance N-1'!O6566</f>
        <v>0</v>
      </c>
      <c r="H6563" s="78">
        <f>'Balance N-1'!P6566</f>
        <v>0</v>
      </c>
      <c r="I6563" s="79">
        <f t="shared" si="102"/>
        <v>0</v>
      </c>
    </row>
    <row r="6564" spans="1:9" ht="15.6">
      <c r="A6564" s="85">
        <f>'Balance N-1'!I6567</f>
        <v>0</v>
      </c>
      <c r="B6564" s="75">
        <f>'Balance N-1'!J6567</f>
        <v>0</v>
      </c>
      <c r="C6564" s="78">
        <f>'Balance N-1'!K6567</f>
        <v>0</v>
      </c>
      <c r="D6564" s="78">
        <f>'Balance N-1'!L6567</f>
        <v>0</v>
      </c>
      <c r="E6564" s="78">
        <f>'Balance N-1'!M6567</f>
        <v>0</v>
      </c>
      <c r="F6564" s="78">
        <f>'Balance N-1'!N6567</f>
        <v>0</v>
      </c>
      <c r="G6564" s="78">
        <f>'Balance N-1'!O6567</f>
        <v>0</v>
      </c>
      <c r="H6564" s="78">
        <f>'Balance N-1'!P6567</f>
        <v>0</v>
      </c>
      <c r="I6564" s="79">
        <f t="shared" si="102"/>
        <v>0</v>
      </c>
    </row>
    <row r="6565" spans="1:9" ht="15.6">
      <c r="A6565" s="85">
        <f>'Balance N-1'!I6568</f>
        <v>0</v>
      </c>
      <c r="B6565" s="75">
        <f>'Balance N-1'!J6568</f>
        <v>0</v>
      </c>
      <c r="C6565" s="78">
        <f>'Balance N-1'!K6568</f>
        <v>0</v>
      </c>
      <c r="D6565" s="78">
        <f>'Balance N-1'!L6568</f>
        <v>0</v>
      </c>
      <c r="E6565" s="78">
        <f>'Balance N-1'!M6568</f>
        <v>0</v>
      </c>
      <c r="F6565" s="78">
        <f>'Balance N-1'!N6568</f>
        <v>0</v>
      </c>
      <c r="G6565" s="78">
        <f>'Balance N-1'!O6568</f>
        <v>0</v>
      </c>
      <c r="H6565" s="78">
        <f>'Balance N-1'!P6568</f>
        <v>0</v>
      </c>
      <c r="I6565" s="79">
        <f t="shared" si="102"/>
        <v>0</v>
      </c>
    </row>
    <row r="6566" spans="1:9" ht="15.6">
      <c r="A6566" s="85">
        <f>'Balance N-1'!I6569</f>
        <v>0</v>
      </c>
      <c r="B6566" s="75">
        <f>'Balance N-1'!J6569</f>
        <v>0</v>
      </c>
      <c r="C6566" s="78">
        <f>'Balance N-1'!K6569</f>
        <v>0</v>
      </c>
      <c r="D6566" s="78">
        <f>'Balance N-1'!L6569</f>
        <v>0</v>
      </c>
      <c r="E6566" s="78">
        <f>'Balance N-1'!M6569</f>
        <v>0</v>
      </c>
      <c r="F6566" s="78">
        <f>'Balance N-1'!N6569</f>
        <v>0</v>
      </c>
      <c r="G6566" s="78">
        <f>'Balance N-1'!O6569</f>
        <v>0</v>
      </c>
      <c r="H6566" s="78">
        <f>'Balance N-1'!P6569</f>
        <v>0</v>
      </c>
      <c r="I6566" s="79">
        <f t="shared" si="102"/>
        <v>0</v>
      </c>
    </row>
    <row r="6567" spans="1:9" ht="15.6">
      <c r="A6567" s="85">
        <f>'Balance N-1'!I6570</f>
        <v>0</v>
      </c>
      <c r="B6567" s="75">
        <f>'Balance N-1'!J6570</f>
        <v>0</v>
      </c>
      <c r="C6567" s="78">
        <f>'Balance N-1'!K6570</f>
        <v>0</v>
      </c>
      <c r="D6567" s="78">
        <f>'Balance N-1'!L6570</f>
        <v>0</v>
      </c>
      <c r="E6567" s="78">
        <f>'Balance N-1'!M6570</f>
        <v>0</v>
      </c>
      <c r="F6567" s="78">
        <f>'Balance N-1'!N6570</f>
        <v>0</v>
      </c>
      <c r="G6567" s="78">
        <f>'Balance N-1'!O6570</f>
        <v>0</v>
      </c>
      <c r="H6567" s="78">
        <f>'Balance N-1'!P6570</f>
        <v>0</v>
      </c>
      <c r="I6567" s="79">
        <f t="shared" si="102"/>
        <v>0</v>
      </c>
    </row>
    <row r="6568" spans="1:9" ht="15.6">
      <c r="A6568" s="85">
        <f>'Balance N-1'!I6571</f>
        <v>0</v>
      </c>
      <c r="B6568" s="75">
        <f>'Balance N-1'!J6571</f>
        <v>0</v>
      </c>
      <c r="C6568" s="78">
        <f>'Balance N-1'!K6571</f>
        <v>0</v>
      </c>
      <c r="D6568" s="78">
        <f>'Balance N-1'!L6571</f>
        <v>0</v>
      </c>
      <c r="E6568" s="78">
        <f>'Balance N-1'!M6571</f>
        <v>0</v>
      </c>
      <c r="F6568" s="78">
        <f>'Balance N-1'!N6571</f>
        <v>0</v>
      </c>
      <c r="G6568" s="78">
        <f>'Balance N-1'!O6571</f>
        <v>0</v>
      </c>
      <c r="H6568" s="78">
        <f>'Balance N-1'!P6571</f>
        <v>0</v>
      </c>
      <c r="I6568" s="79">
        <f t="shared" si="102"/>
        <v>0</v>
      </c>
    </row>
    <row r="6569" spans="1:9" ht="15.6">
      <c r="A6569" s="85">
        <f>'Balance N-1'!I6572</f>
        <v>0</v>
      </c>
      <c r="B6569" s="75">
        <f>'Balance N-1'!J6572</f>
        <v>0</v>
      </c>
      <c r="C6569" s="78">
        <f>'Balance N-1'!K6572</f>
        <v>0</v>
      </c>
      <c r="D6569" s="78">
        <f>'Balance N-1'!L6572</f>
        <v>0</v>
      </c>
      <c r="E6569" s="78">
        <f>'Balance N-1'!M6572</f>
        <v>0</v>
      </c>
      <c r="F6569" s="78">
        <f>'Balance N-1'!N6572</f>
        <v>0</v>
      </c>
      <c r="G6569" s="78">
        <f>'Balance N-1'!O6572</f>
        <v>0</v>
      </c>
      <c r="H6569" s="78">
        <f>'Balance N-1'!P6572</f>
        <v>0</v>
      </c>
      <c r="I6569" s="79">
        <f t="shared" si="102"/>
        <v>0</v>
      </c>
    </row>
    <row r="6570" spans="1:9" ht="15.6">
      <c r="A6570" s="85">
        <f>'Balance N-1'!I6573</f>
        <v>0</v>
      </c>
      <c r="B6570" s="75">
        <f>'Balance N-1'!J6573</f>
        <v>0</v>
      </c>
      <c r="C6570" s="78">
        <f>'Balance N-1'!K6573</f>
        <v>0</v>
      </c>
      <c r="D6570" s="78">
        <f>'Balance N-1'!L6573</f>
        <v>0</v>
      </c>
      <c r="E6570" s="78">
        <f>'Balance N-1'!M6573</f>
        <v>0</v>
      </c>
      <c r="F6570" s="78">
        <f>'Balance N-1'!N6573</f>
        <v>0</v>
      </c>
      <c r="G6570" s="78">
        <f>'Balance N-1'!O6573</f>
        <v>0</v>
      </c>
      <c r="H6570" s="78">
        <f>'Balance N-1'!P6573</f>
        <v>0</v>
      </c>
      <c r="I6570" s="79">
        <f t="shared" si="102"/>
        <v>0</v>
      </c>
    </row>
    <row r="6571" spans="1:9" ht="15.6">
      <c r="A6571" s="85">
        <f>'Balance N-1'!I6574</f>
        <v>0</v>
      </c>
      <c r="B6571" s="75">
        <f>'Balance N-1'!J6574</f>
        <v>0</v>
      </c>
      <c r="C6571" s="78">
        <f>'Balance N-1'!K6574</f>
        <v>0</v>
      </c>
      <c r="D6571" s="78">
        <f>'Balance N-1'!L6574</f>
        <v>0</v>
      </c>
      <c r="E6571" s="78">
        <f>'Balance N-1'!M6574</f>
        <v>0</v>
      </c>
      <c r="F6571" s="78">
        <f>'Balance N-1'!N6574</f>
        <v>0</v>
      </c>
      <c r="G6571" s="78">
        <f>'Balance N-1'!O6574</f>
        <v>0</v>
      </c>
      <c r="H6571" s="78">
        <f>'Balance N-1'!P6574</f>
        <v>0</v>
      </c>
      <c r="I6571" s="79">
        <f t="shared" si="102"/>
        <v>0</v>
      </c>
    </row>
    <row r="6572" spans="1:9" ht="15.6">
      <c r="A6572" s="85">
        <f>'Balance N-1'!I6575</f>
        <v>0</v>
      </c>
      <c r="B6572" s="75">
        <f>'Balance N-1'!J6575</f>
        <v>0</v>
      </c>
      <c r="C6572" s="78">
        <f>'Balance N-1'!K6575</f>
        <v>0</v>
      </c>
      <c r="D6572" s="78">
        <f>'Balance N-1'!L6575</f>
        <v>0</v>
      </c>
      <c r="E6572" s="78">
        <f>'Balance N-1'!M6575</f>
        <v>0</v>
      </c>
      <c r="F6572" s="78">
        <f>'Balance N-1'!N6575</f>
        <v>0</v>
      </c>
      <c r="G6572" s="78">
        <f>'Balance N-1'!O6575</f>
        <v>0</v>
      </c>
      <c r="H6572" s="78">
        <f>'Balance N-1'!P6575</f>
        <v>0</v>
      </c>
      <c r="I6572" s="79">
        <f t="shared" si="102"/>
        <v>0</v>
      </c>
    </row>
    <row r="6573" spans="1:9" ht="15.6">
      <c r="A6573" s="85">
        <f>'Balance N-1'!I6576</f>
        <v>0</v>
      </c>
      <c r="B6573" s="75">
        <f>'Balance N-1'!J6576</f>
        <v>0</v>
      </c>
      <c r="C6573" s="78">
        <f>'Balance N-1'!K6576</f>
        <v>0</v>
      </c>
      <c r="D6573" s="78">
        <f>'Balance N-1'!L6576</f>
        <v>0</v>
      </c>
      <c r="E6573" s="78">
        <f>'Balance N-1'!M6576</f>
        <v>0</v>
      </c>
      <c r="F6573" s="78">
        <f>'Balance N-1'!N6576</f>
        <v>0</v>
      </c>
      <c r="G6573" s="78">
        <f>'Balance N-1'!O6576</f>
        <v>0</v>
      </c>
      <c r="H6573" s="78">
        <f>'Balance N-1'!P6576</f>
        <v>0</v>
      </c>
      <c r="I6573" s="79">
        <f t="shared" si="102"/>
        <v>0</v>
      </c>
    </row>
    <row r="6574" spans="1:9" ht="15.6">
      <c r="A6574" s="85">
        <f>'Balance N-1'!I6577</f>
        <v>0</v>
      </c>
      <c r="B6574" s="75">
        <f>'Balance N-1'!J6577</f>
        <v>0</v>
      </c>
      <c r="C6574" s="78">
        <f>'Balance N-1'!K6577</f>
        <v>0</v>
      </c>
      <c r="D6574" s="78">
        <f>'Balance N-1'!L6577</f>
        <v>0</v>
      </c>
      <c r="E6574" s="78">
        <f>'Balance N-1'!M6577</f>
        <v>0</v>
      </c>
      <c r="F6574" s="78">
        <f>'Balance N-1'!N6577</f>
        <v>0</v>
      </c>
      <c r="G6574" s="78">
        <f>'Balance N-1'!O6577</f>
        <v>0</v>
      </c>
      <c r="H6574" s="78">
        <f>'Balance N-1'!P6577</f>
        <v>0</v>
      </c>
      <c r="I6574" s="79">
        <f t="shared" si="102"/>
        <v>0</v>
      </c>
    </row>
    <row r="6575" spans="1:9" ht="15.6">
      <c r="A6575" s="85">
        <f>'Balance N-1'!I6578</f>
        <v>0</v>
      </c>
      <c r="B6575" s="75">
        <f>'Balance N-1'!J6578</f>
        <v>0</v>
      </c>
      <c r="C6575" s="78">
        <f>'Balance N-1'!K6578</f>
        <v>0</v>
      </c>
      <c r="D6575" s="78">
        <f>'Balance N-1'!L6578</f>
        <v>0</v>
      </c>
      <c r="E6575" s="78">
        <f>'Balance N-1'!M6578</f>
        <v>0</v>
      </c>
      <c r="F6575" s="78">
        <f>'Balance N-1'!N6578</f>
        <v>0</v>
      </c>
      <c r="G6575" s="78">
        <f>'Balance N-1'!O6578</f>
        <v>0</v>
      </c>
      <c r="H6575" s="78">
        <f>'Balance N-1'!P6578</f>
        <v>0</v>
      </c>
      <c r="I6575" s="79">
        <f t="shared" si="102"/>
        <v>0</v>
      </c>
    </row>
    <row r="6576" spans="1:9" ht="15.6">
      <c r="A6576" s="85">
        <f>'Balance N-1'!I6579</f>
        <v>0</v>
      </c>
      <c r="B6576" s="75">
        <f>'Balance N-1'!J6579</f>
        <v>0</v>
      </c>
      <c r="C6576" s="78">
        <f>'Balance N-1'!K6579</f>
        <v>0</v>
      </c>
      <c r="D6576" s="78">
        <f>'Balance N-1'!L6579</f>
        <v>0</v>
      </c>
      <c r="E6576" s="78">
        <f>'Balance N-1'!M6579</f>
        <v>0</v>
      </c>
      <c r="F6576" s="78">
        <f>'Balance N-1'!N6579</f>
        <v>0</v>
      </c>
      <c r="G6576" s="78">
        <f>'Balance N-1'!O6579</f>
        <v>0</v>
      </c>
      <c r="H6576" s="78">
        <f>'Balance N-1'!P6579</f>
        <v>0</v>
      </c>
      <c r="I6576" s="79">
        <f t="shared" si="102"/>
        <v>0</v>
      </c>
    </row>
    <row r="6577" spans="1:9" ht="15.6">
      <c r="A6577" s="85">
        <f>'Balance N-1'!I6580</f>
        <v>0</v>
      </c>
      <c r="B6577" s="75">
        <f>'Balance N-1'!J6580</f>
        <v>0</v>
      </c>
      <c r="C6577" s="78">
        <f>'Balance N-1'!K6580</f>
        <v>0</v>
      </c>
      <c r="D6577" s="78">
        <f>'Balance N-1'!L6580</f>
        <v>0</v>
      </c>
      <c r="E6577" s="78">
        <f>'Balance N-1'!M6580</f>
        <v>0</v>
      </c>
      <c r="F6577" s="78">
        <f>'Balance N-1'!N6580</f>
        <v>0</v>
      </c>
      <c r="G6577" s="78">
        <f>'Balance N-1'!O6580</f>
        <v>0</v>
      </c>
      <c r="H6577" s="78">
        <f>'Balance N-1'!P6580</f>
        <v>0</v>
      </c>
      <c r="I6577" s="79">
        <f t="shared" si="102"/>
        <v>0</v>
      </c>
    </row>
    <row r="6578" spans="1:9" ht="15.6">
      <c r="A6578" s="85">
        <f>'Balance N-1'!I6581</f>
        <v>0</v>
      </c>
      <c r="B6578" s="75">
        <f>'Balance N-1'!J6581</f>
        <v>0</v>
      </c>
      <c r="C6578" s="78">
        <f>'Balance N-1'!K6581</f>
        <v>0</v>
      </c>
      <c r="D6578" s="78">
        <f>'Balance N-1'!L6581</f>
        <v>0</v>
      </c>
      <c r="E6578" s="78">
        <f>'Balance N-1'!M6581</f>
        <v>0</v>
      </c>
      <c r="F6578" s="78">
        <f>'Balance N-1'!N6581</f>
        <v>0</v>
      </c>
      <c r="G6578" s="78">
        <f>'Balance N-1'!O6581</f>
        <v>0</v>
      </c>
      <c r="H6578" s="78">
        <f>'Balance N-1'!P6581</f>
        <v>0</v>
      </c>
      <c r="I6578" s="79">
        <f t="shared" si="102"/>
        <v>0</v>
      </c>
    </row>
    <row r="6579" spans="1:9" ht="15.6">
      <c r="A6579" s="85">
        <f>'Balance N-1'!I6582</f>
        <v>0</v>
      </c>
      <c r="B6579" s="75">
        <f>'Balance N-1'!J6582</f>
        <v>0</v>
      </c>
      <c r="C6579" s="78">
        <f>'Balance N-1'!K6582</f>
        <v>0</v>
      </c>
      <c r="D6579" s="78">
        <f>'Balance N-1'!L6582</f>
        <v>0</v>
      </c>
      <c r="E6579" s="78">
        <f>'Balance N-1'!M6582</f>
        <v>0</v>
      </c>
      <c r="F6579" s="78">
        <f>'Balance N-1'!N6582</f>
        <v>0</v>
      </c>
      <c r="G6579" s="78">
        <f>'Balance N-1'!O6582</f>
        <v>0</v>
      </c>
      <c r="H6579" s="78">
        <f>'Balance N-1'!P6582</f>
        <v>0</v>
      </c>
      <c r="I6579" s="79">
        <f t="shared" si="102"/>
        <v>0</v>
      </c>
    </row>
    <row r="6580" spans="1:9" ht="15.6">
      <c r="A6580" s="85">
        <f>'Balance N-1'!I6583</f>
        <v>0</v>
      </c>
      <c r="B6580" s="75">
        <f>'Balance N-1'!J6583</f>
        <v>0</v>
      </c>
      <c r="C6580" s="78">
        <f>'Balance N-1'!K6583</f>
        <v>0</v>
      </c>
      <c r="D6580" s="78">
        <f>'Balance N-1'!L6583</f>
        <v>0</v>
      </c>
      <c r="E6580" s="78">
        <f>'Balance N-1'!M6583</f>
        <v>0</v>
      </c>
      <c r="F6580" s="78">
        <f>'Balance N-1'!N6583</f>
        <v>0</v>
      </c>
      <c r="G6580" s="78">
        <f>'Balance N-1'!O6583</f>
        <v>0</v>
      </c>
      <c r="H6580" s="78">
        <f>'Balance N-1'!P6583</f>
        <v>0</v>
      </c>
      <c r="I6580" s="79">
        <f t="shared" si="102"/>
        <v>0</v>
      </c>
    </row>
    <row r="6581" spans="1:9" ht="15.6">
      <c r="A6581" s="85">
        <f>'Balance N-1'!I6584</f>
        <v>0</v>
      </c>
      <c r="B6581" s="75">
        <f>'Balance N-1'!J6584</f>
        <v>0</v>
      </c>
      <c r="C6581" s="78">
        <f>'Balance N-1'!K6584</f>
        <v>0</v>
      </c>
      <c r="D6581" s="78">
        <f>'Balance N-1'!L6584</f>
        <v>0</v>
      </c>
      <c r="E6581" s="78">
        <f>'Balance N-1'!M6584</f>
        <v>0</v>
      </c>
      <c r="F6581" s="78">
        <f>'Balance N-1'!N6584</f>
        <v>0</v>
      </c>
      <c r="G6581" s="78">
        <f>'Balance N-1'!O6584</f>
        <v>0</v>
      </c>
      <c r="H6581" s="78">
        <f>'Balance N-1'!P6584</f>
        <v>0</v>
      </c>
      <c r="I6581" s="79">
        <f t="shared" si="102"/>
        <v>0</v>
      </c>
    </row>
    <row r="6582" spans="1:9" ht="15.6">
      <c r="A6582" s="85">
        <f>'Balance N-1'!I6585</f>
        <v>0</v>
      </c>
      <c r="B6582" s="75">
        <f>'Balance N-1'!J6585</f>
        <v>0</v>
      </c>
      <c r="C6582" s="78">
        <f>'Balance N-1'!K6585</f>
        <v>0</v>
      </c>
      <c r="D6582" s="78">
        <f>'Balance N-1'!L6585</f>
        <v>0</v>
      </c>
      <c r="E6582" s="78">
        <f>'Balance N-1'!M6585</f>
        <v>0</v>
      </c>
      <c r="F6582" s="78">
        <f>'Balance N-1'!N6585</f>
        <v>0</v>
      </c>
      <c r="G6582" s="78">
        <f>'Balance N-1'!O6585</f>
        <v>0</v>
      </c>
      <c r="H6582" s="78">
        <f>'Balance N-1'!P6585</f>
        <v>0</v>
      </c>
      <c r="I6582" s="79">
        <f t="shared" si="102"/>
        <v>0</v>
      </c>
    </row>
    <row r="6583" spans="1:9" ht="15.6">
      <c r="A6583" s="85">
        <f>'Balance N-1'!I6586</f>
        <v>0</v>
      </c>
      <c r="B6583" s="75">
        <f>'Balance N-1'!J6586</f>
        <v>0</v>
      </c>
      <c r="C6583" s="78">
        <f>'Balance N-1'!K6586</f>
        <v>0</v>
      </c>
      <c r="D6583" s="78">
        <f>'Balance N-1'!L6586</f>
        <v>0</v>
      </c>
      <c r="E6583" s="78">
        <f>'Balance N-1'!M6586</f>
        <v>0</v>
      </c>
      <c r="F6583" s="78">
        <f>'Balance N-1'!N6586</f>
        <v>0</v>
      </c>
      <c r="G6583" s="78">
        <f>'Balance N-1'!O6586</f>
        <v>0</v>
      </c>
      <c r="H6583" s="78">
        <f>'Balance N-1'!P6586</f>
        <v>0</v>
      </c>
      <c r="I6583" s="79">
        <f t="shared" si="102"/>
        <v>0</v>
      </c>
    </row>
    <row r="6584" spans="1:9" ht="15.6">
      <c r="A6584" s="85">
        <f>'Balance N-1'!I6587</f>
        <v>0</v>
      </c>
      <c r="B6584" s="75">
        <f>'Balance N-1'!J6587</f>
        <v>0</v>
      </c>
      <c r="C6584" s="78">
        <f>'Balance N-1'!K6587</f>
        <v>0</v>
      </c>
      <c r="D6584" s="78">
        <f>'Balance N-1'!L6587</f>
        <v>0</v>
      </c>
      <c r="E6584" s="78">
        <f>'Balance N-1'!M6587</f>
        <v>0</v>
      </c>
      <c r="F6584" s="78">
        <f>'Balance N-1'!N6587</f>
        <v>0</v>
      </c>
      <c r="G6584" s="78">
        <f>'Balance N-1'!O6587</f>
        <v>0</v>
      </c>
      <c r="H6584" s="78">
        <f>'Balance N-1'!P6587</f>
        <v>0</v>
      </c>
      <c r="I6584" s="79">
        <f t="shared" si="102"/>
        <v>0</v>
      </c>
    </row>
    <row r="6585" spans="1:9" ht="15.6">
      <c r="A6585" s="85">
        <f>'Balance N-1'!I6588</f>
        <v>0</v>
      </c>
      <c r="B6585" s="75">
        <f>'Balance N-1'!J6588</f>
        <v>0</v>
      </c>
      <c r="C6585" s="78">
        <f>'Balance N-1'!K6588</f>
        <v>0</v>
      </c>
      <c r="D6585" s="78">
        <f>'Balance N-1'!L6588</f>
        <v>0</v>
      </c>
      <c r="E6585" s="78">
        <f>'Balance N-1'!M6588</f>
        <v>0</v>
      </c>
      <c r="F6585" s="78">
        <f>'Balance N-1'!N6588</f>
        <v>0</v>
      </c>
      <c r="G6585" s="78">
        <f>'Balance N-1'!O6588</f>
        <v>0</v>
      </c>
      <c r="H6585" s="78">
        <f>'Balance N-1'!P6588</f>
        <v>0</v>
      </c>
      <c r="I6585" s="79">
        <f t="shared" si="102"/>
        <v>0</v>
      </c>
    </row>
    <row r="6586" spans="1:9" ht="15.6">
      <c r="A6586" s="85">
        <f>'Balance N-1'!I6589</f>
        <v>0</v>
      </c>
      <c r="B6586" s="75">
        <f>'Balance N-1'!J6589</f>
        <v>0</v>
      </c>
      <c r="C6586" s="78">
        <f>'Balance N-1'!K6589</f>
        <v>0</v>
      </c>
      <c r="D6586" s="78">
        <f>'Balance N-1'!L6589</f>
        <v>0</v>
      </c>
      <c r="E6586" s="78">
        <f>'Balance N-1'!M6589</f>
        <v>0</v>
      </c>
      <c r="F6586" s="78">
        <f>'Balance N-1'!N6589</f>
        <v>0</v>
      </c>
      <c r="G6586" s="78">
        <f>'Balance N-1'!O6589</f>
        <v>0</v>
      </c>
      <c r="H6586" s="78">
        <f>'Balance N-1'!P6589</f>
        <v>0</v>
      </c>
      <c r="I6586" s="79">
        <f t="shared" si="102"/>
        <v>0</v>
      </c>
    </row>
    <row r="6587" spans="1:9" ht="15.6">
      <c r="A6587" s="85">
        <f>'Balance N-1'!I6590</f>
        <v>0</v>
      </c>
      <c r="B6587" s="75">
        <f>'Balance N-1'!J6590</f>
        <v>0</v>
      </c>
      <c r="C6587" s="78">
        <f>'Balance N-1'!K6590</f>
        <v>0</v>
      </c>
      <c r="D6587" s="78">
        <f>'Balance N-1'!L6590</f>
        <v>0</v>
      </c>
      <c r="E6587" s="78">
        <f>'Balance N-1'!M6590</f>
        <v>0</v>
      </c>
      <c r="F6587" s="78">
        <f>'Balance N-1'!N6590</f>
        <v>0</v>
      </c>
      <c r="G6587" s="78">
        <f>'Balance N-1'!O6590</f>
        <v>0</v>
      </c>
      <c r="H6587" s="78">
        <f>'Balance N-1'!P6590</f>
        <v>0</v>
      </c>
      <c r="I6587" s="79">
        <f t="shared" si="102"/>
        <v>0</v>
      </c>
    </row>
    <row r="6588" spans="1:9" ht="15.6">
      <c r="A6588" s="85">
        <f>'Balance N-1'!I6591</f>
        <v>0</v>
      </c>
      <c r="B6588" s="75">
        <f>'Balance N-1'!J6591</f>
        <v>0</v>
      </c>
      <c r="C6588" s="78">
        <f>'Balance N-1'!K6591</f>
        <v>0</v>
      </c>
      <c r="D6588" s="78">
        <f>'Balance N-1'!L6591</f>
        <v>0</v>
      </c>
      <c r="E6588" s="78">
        <f>'Balance N-1'!M6591</f>
        <v>0</v>
      </c>
      <c r="F6588" s="78">
        <f>'Balance N-1'!N6591</f>
        <v>0</v>
      </c>
      <c r="G6588" s="78">
        <f>'Balance N-1'!O6591</f>
        <v>0</v>
      </c>
      <c r="H6588" s="78">
        <f>'Balance N-1'!P6591</f>
        <v>0</v>
      </c>
      <c r="I6588" s="79">
        <f t="shared" si="102"/>
        <v>0</v>
      </c>
    </row>
    <row r="6589" spans="1:9" ht="15.6">
      <c r="A6589" s="85">
        <f>'Balance N-1'!I6592</f>
        <v>0</v>
      </c>
      <c r="B6589" s="75">
        <f>'Balance N-1'!J6592</f>
        <v>0</v>
      </c>
      <c r="C6589" s="78">
        <f>'Balance N-1'!K6592</f>
        <v>0</v>
      </c>
      <c r="D6589" s="78">
        <f>'Balance N-1'!L6592</f>
        <v>0</v>
      </c>
      <c r="E6589" s="78">
        <f>'Balance N-1'!M6592</f>
        <v>0</v>
      </c>
      <c r="F6589" s="78">
        <f>'Balance N-1'!N6592</f>
        <v>0</v>
      </c>
      <c r="G6589" s="78">
        <f>'Balance N-1'!O6592</f>
        <v>0</v>
      </c>
      <c r="H6589" s="78">
        <f>'Balance N-1'!P6592</f>
        <v>0</v>
      </c>
      <c r="I6589" s="79">
        <f t="shared" si="102"/>
        <v>0</v>
      </c>
    </row>
    <row r="6590" spans="1:9" ht="15.6">
      <c r="A6590" s="85">
        <f>'Balance N-1'!I6593</f>
        <v>0</v>
      </c>
      <c r="B6590" s="75">
        <f>'Balance N-1'!J6593</f>
        <v>0</v>
      </c>
      <c r="C6590" s="78">
        <f>'Balance N-1'!K6593</f>
        <v>0</v>
      </c>
      <c r="D6590" s="78">
        <f>'Balance N-1'!L6593</f>
        <v>0</v>
      </c>
      <c r="E6590" s="78">
        <f>'Balance N-1'!M6593</f>
        <v>0</v>
      </c>
      <c r="F6590" s="78">
        <f>'Balance N-1'!N6593</f>
        <v>0</v>
      </c>
      <c r="G6590" s="78">
        <f>'Balance N-1'!O6593</f>
        <v>0</v>
      </c>
      <c r="H6590" s="78">
        <f>'Balance N-1'!P6593</f>
        <v>0</v>
      </c>
      <c r="I6590" s="79">
        <f t="shared" si="102"/>
        <v>0</v>
      </c>
    </row>
    <row r="6591" spans="1:9" ht="15.6">
      <c r="A6591" s="85">
        <f>'Balance N-1'!I6594</f>
        <v>0</v>
      </c>
      <c r="B6591" s="75">
        <f>'Balance N-1'!J6594</f>
        <v>0</v>
      </c>
      <c r="C6591" s="78">
        <f>'Balance N-1'!K6594</f>
        <v>0</v>
      </c>
      <c r="D6591" s="78">
        <f>'Balance N-1'!L6594</f>
        <v>0</v>
      </c>
      <c r="E6591" s="78">
        <f>'Balance N-1'!M6594</f>
        <v>0</v>
      </c>
      <c r="F6591" s="78">
        <f>'Balance N-1'!N6594</f>
        <v>0</v>
      </c>
      <c r="G6591" s="78">
        <f>'Balance N-1'!O6594</f>
        <v>0</v>
      </c>
      <c r="H6591" s="78">
        <f>'Balance N-1'!P6594</f>
        <v>0</v>
      </c>
      <c r="I6591" s="79">
        <f t="shared" si="102"/>
        <v>0</v>
      </c>
    </row>
    <row r="6592" spans="1:9" ht="15.6">
      <c r="A6592" s="85">
        <f>'Balance N-1'!I6595</f>
        <v>0</v>
      </c>
      <c r="B6592" s="75">
        <f>'Balance N-1'!J6595</f>
        <v>0</v>
      </c>
      <c r="C6592" s="78">
        <f>'Balance N-1'!K6595</f>
        <v>0</v>
      </c>
      <c r="D6592" s="78">
        <f>'Balance N-1'!L6595</f>
        <v>0</v>
      </c>
      <c r="E6592" s="78">
        <f>'Balance N-1'!M6595</f>
        <v>0</v>
      </c>
      <c r="F6592" s="78">
        <f>'Balance N-1'!N6595</f>
        <v>0</v>
      </c>
      <c r="G6592" s="78">
        <f>'Balance N-1'!O6595</f>
        <v>0</v>
      </c>
      <c r="H6592" s="78">
        <f>'Balance N-1'!P6595</f>
        <v>0</v>
      </c>
      <c r="I6592" s="79">
        <f t="shared" si="102"/>
        <v>0</v>
      </c>
    </row>
    <row r="6593" spans="1:9" ht="15.6">
      <c r="A6593" s="85">
        <f>'Balance N-1'!I6596</f>
        <v>0</v>
      </c>
      <c r="B6593" s="75">
        <f>'Balance N-1'!J6596</f>
        <v>0</v>
      </c>
      <c r="C6593" s="78">
        <f>'Balance N-1'!K6596</f>
        <v>0</v>
      </c>
      <c r="D6593" s="78">
        <f>'Balance N-1'!L6596</f>
        <v>0</v>
      </c>
      <c r="E6593" s="78">
        <f>'Balance N-1'!M6596</f>
        <v>0</v>
      </c>
      <c r="F6593" s="78">
        <f>'Balance N-1'!N6596</f>
        <v>0</v>
      </c>
      <c r="G6593" s="78">
        <f>'Balance N-1'!O6596</f>
        <v>0</v>
      </c>
      <c r="H6593" s="78">
        <f>'Balance N-1'!P6596</f>
        <v>0</v>
      </c>
      <c r="I6593" s="79">
        <f t="shared" si="102"/>
        <v>0</v>
      </c>
    </row>
    <row r="6594" spans="1:9" ht="15.6">
      <c r="A6594" s="85">
        <f>'Balance N-1'!I6597</f>
        <v>0</v>
      </c>
      <c r="B6594" s="75">
        <f>'Balance N-1'!J6597</f>
        <v>0</v>
      </c>
      <c r="C6594" s="78">
        <f>'Balance N-1'!K6597</f>
        <v>0</v>
      </c>
      <c r="D6594" s="78">
        <f>'Balance N-1'!L6597</f>
        <v>0</v>
      </c>
      <c r="E6594" s="78">
        <f>'Balance N-1'!M6597</f>
        <v>0</v>
      </c>
      <c r="F6594" s="78">
        <f>'Balance N-1'!N6597</f>
        <v>0</v>
      </c>
      <c r="G6594" s="78">
        <f>'Balance N-1'!O6597</f>
        <v>0</v>
      </c>
      <c r="H6594" s="78">
        <f>'Balance N-1'!P6597</f>
        <v>0</v>
      </c>
      <c r="I6594" s="79">
        <f t="shared" si="102"/>
        <v>0</v>
      </c>
    </row>
    <row r="6595" spans="1:9" ht="15.6">
      <c r="A6595" s="85">
        <f>'Balance N-1'!I6598</f>
        <v>0</v>
      </c>
      <c r="B6595" s="75">
        <f>'Balance N-1'!J6598</f>
        <v>0</v>
      </c>
      <c r="C6595" s="78">
        <f>'Balance N-1'!K6598</f>
        <v>0</v>
      </c>
      <c r="D6595" s="78">
        <f>'Balance N-1'!L6598</f>
        <v>0</v>
      </c>
      <c r="E6595" s="78">
        <f>'Balance N-1'!M6598</f>
        <v>0</v>
      </c>
      <c r="F6595" s="78">
        <f>'Balance N-1'!N6598</f>
        <v>0</v>
      </c>
      <c r="G6595" s="78">
        <f>'Balance N-1'!O6598</f>
        <v>0</v>
      </c>
      <c r="H6595" s="78">
        <f>'Balance N-1'!P6598</f>
        <v>0</v>
      </c>
      <c r="I6595" s="79">
        <f t="shared" ref="I6595:I6658" si="103">(C6595-D6595)+(E6595-F6595)-(G6595-H6595)</f>
        <v>0</v>
      </c>
    </row>
    <row r="6596" spans="1:9" ht="15.6">
      <c r="A6596" s="85">
        <f>'Balance N-1'!I6599</f>
        <v>0</v>
      </c>
      <c r="B6596" s="75">
        <f>'Balance N-1'!J6599</f>
        <v>0</v>
      </c>
      <c r="C6596" s="78">
        <f>'Balance N-1'!K6599</f>
        <v>0</v>
      </c>
      <c r="D6596" s="78">
        <f>'Balance N-1'!L6599</f>
        <v>0</v>
      </c>
      <c r="E6596" s="78">
        <f>'Balance N-1'!M6599</f>
        <v>0</v>
      </c>
      <c r="F6596" s="78">
        <f>'Balance N-1'!N6599</f>
        <v>0</v>
      </c>
      <c r="G6596" s="78">
        <f>'Balance N-1'!O6599</f>
        <v>0</v>
      </c>
      <c r="H6596" s="78">
        <f>'Balance N-1'!P6599</f>
        <v>0</v>
      </c>
      <c r="I6596" s="79">
        <f t="shared" si="103"/>
        <v>0</v>
      </c>
    </row>
    <row r="6597" spans="1:9" ht="15.6">
      <c r="A6597" s="85">
        <f>'Balance N-1'!I6600</f>
        <v>0</v>
      </c>
      <c r="B6597" s="75">
        <f>'Balance N-1'!J6600</f>
        <v>0</v>
      </c>
      <c r="C6597" s="78">
        <f>'Balance N-1'!K6600</f>
        <v>0</v>
      </c>
      <c r="D6597" s="78">
        <f>'Balance N-1'!L6600</f>
        <v>0</v>
      </c>
      <c r="E6597" s="78">
        <f>'Balance N-1'!M6600</f>
        <v>0</v>
      </c>
      <c r="F6597" s="78">
        <f>'Balance N-1'!N6600</f>
        <v>0</v>
      </c>
      <c r="G6597" s="78">
        <f>'Balance N-1'!O6600</f>
        <v>0</v>
      </c>
      <c r="H6597" s="78">
        <f>'Balance N-1'!P6600</f>
        <v>0</v>
      </c>
      <c r="I6597" s="79">
        <f t="shared" si="103"/>
        <v>0</v>
      </c>
    </row>
    <row r="6598" spans="1:9" ht="15.6">
      <c r="A6598" s="85">
        <f>'Balance N-1'!I6601</f>
        <v>0</v>
      </c>
      <c r="B6598" s="75">
        <f>'Balance N-1'!J6601</f>
        <v>0</v>
      </c>
      <c r="C6598" s="78">
        <f>'Balance N-1'!K6601</f>
        <v>0</v>
      </c>
      <c r="D6598" s="78">
        <f>'Balance N-1'!L6601</f>
        <v>0</v>
      </c>
      <c r="E6598" s="78">
        <f>'Balance N-1'!M6601</f>
        <v>0</v>
      </c>
      <c r="F6598" s="78">
        <f>'Balance N-1'!N6601</f>
        <v>0</v>
      </c>
      <c r="G6598" s="78">
        <f>'Balance N-1'!O6601</f>
        <v>0</v>
      </c>
      <c r="H6598" s="78">
        <f>'Balance N-1'!P6601</f>
        <v>0</v>
      </c>
      <c r="I6598" s="79">
        <f t="shared" si="103"/>
        <v>0</v>
      </c>
    </row>
    <row r="6599" spans="1:9" ht="15.6">
      <c r="A6599" s="85">
        <f>'Balance N-1'!I6602</f>
        <v>0</v>
      </c>
      <c r="B6599" s="75">
        <f>'Balance N-1'!J6602</f>
        <v>0</v>
      </c>
      <c r="C6599" s="78">
        <f>'Balance N-1'!K6602</f>
        <v>0</v>
      </c>
      <c r="D6599" s="78">
        <f>'Balance N-1'!L6602</f>
        <v>0</v>
      </c>
      <c r="E6599" s="78">
        <f>'Balance N-1'!M6602</f>
        <v>0</v>
      </c>
      <c r="F6599" s="78">
        <f>'Balance N-1'!N6602</f>
        <v>0</v>
      </c>
      <c r="G6599" s="78">
        <f>'Balance N-1'!O6602</f>
        <v>0</v>
      </c>
      <c r="H6599" s="78">
        <f>'Balance N-1'!P6602</f>
        <v>0</v>
      </c>
      <c r="I6599" s="79">
        <f t="shared" si="103"/>
        <v>0</v>
      </c>
    </row>
    <row r="6600" spans="1:9" ht="15.6">
      <c r="A6600" s="85">
        <f>'Balance N-1'!I6603</f>
        <v>0</v>
      </c>
      <c r="B6600" s="75">
        <f>'Balance N-1'!J6603</f>
        <v>0</v>
      </c>
      <c r="C6600" s="78">
        <f>'Balance N-1'!K6603</f>
        <v>0</v>
      </c>
      <c r="D6600" s="78">
        <f>'Balance N-1'!L6603</f>
        <v>0</v>
      </c>
      <c r="E6600" s="78">
        <f>'Balance N-1'!M6603</f>
        <v>0</v>
      </c>
      <c r="F6600" s="78">
        <f>'Balance N-1'!N6603</f>
        <v>0</v>
      </c>
      <c r="G6600" s="78">
        <f>'Balance N-1'!O6603</f>
        <v>0</v>
      </c>
      <c r="H6600" s="78">
        <f>'Balance N-1'!P6603</f>
        <v>0</v>
      </c>
      <c r="I6600" s="79">
        <f t="shared" si="103"/>
        <v>0</v>
      </c>
    </row>
    <row r="6601" spans="1:9" ht="15.6">
      <c r="A6601" s="85">
        <f>'Balance N-1'!I6604</f>
        <v>0</v>
      </c>
      <c r="B6601" s="75">
        <f>'Balance N-1'!J6604</f>
        <v>0</v>
      </c>
      <c r="C6601" s="78">
        <f>'Balance N-1'!K6604</f>
        <v>0</v>
      </c>
      <c r="D6601" s="78">
        <f>'Balance N-1'!L6604</f>
        <v>0</v>
      </c>
      <c r="E6601" s="78">
        <f>'Balance N-1'!M6604</f>
        <v>0</v>
      </c>
      <c r="F6601" s="78">
        <f>'Balance N-1'!N6604</f>
        <v>0</v>
      </c>
      <c r="G6601" s="78">
        <f>'Balance N-1'!O6604</f>
        <v>0</v>
      </c>
      <c r="H6601" s="78">
        <f>'Balance N-1'!P6604</f>
        <v>0</v>
      </c>
      <c r="I6601" s="79">
        <f t="shared" si="103"/>
        <v>0</v>
      </c>
    </row>
    <row r="6602" spans="1:9" ht="15.6">
      <c r="A6602" s="85">
        <f>'Balance N-1'!I6605</f>
        <v>0</v>
      </c>
      <c r="B6602" s="75">
        <f>'Balance N-1'!J6605</f>
        <v>0</v>
      </c>
      <c r="C6602" s="78">
        <f>'Balance N-1'!K6605</f>
        <v>0</v>
      </c>
      <c r="D6602" s="78">
        <f>'Balance N-1'!L6605</f>
        <v>0</v>
      </c>
      <c r="E6602" s="78">
        <f>'Balance N-1'!M6605</f>
        <v>0</v>
      </c>
      <c r="F6602" s="78">
        <f>'Balance N-1'!N6605</f>
        <v>0</v>
      </c>
      <c r="G6602" s="78">
        <f>'Balance N-1'!O6605</f>
        <v>0</v>
      </c>
      <c r="H6602" s="78">
        <f>'Balance N-1'!P6605</f>
        <v>0</v>
      </c>
      <c r="I6602" s="79">
        <f t="shared" si="103"/>
        <v>0</v>
      </c>
    </row>
    <row r="6603" spans="1:9" ht="15.6">
      <c r="A6603" s="85">
        <f>'Balance N-1'!I6606</f>
        <v>0</v>
      </c>
      <c r="B6603" s="75">
        <f>'Balance N-1'!J6606</f>
        <v>0</v>
      </c>
      <c r="C6603" s="78">
        <f>'Balance N-1'!K6606</f>
        <v>0</v>
      </c>
      <c r="D6603" s="78">
        <f>'Balance N-1'!L6606</f>
        <v>0</v>
      </c>
      <c r="E6603" s="78">
        <f>'Balance N-1'!M6606</f>
        <v>0</v>
      </c>
      <c r="F6603" s="78">
        <f>'Balance N-1'!N6606</f>
        <v>0</v>
      </c>
      <c r="G6603" s="78">
        <f>'Balance N-1'!O6606</f>
        <v>0</v>
      </c>
      <c r="H6603" s="78">
        <f>'Balance N-1'!P6606</f>
        <v>0</v>
      </c>
      <c r="I6603" s="79">
        <f t="shared" si="103"/>
        <v>0</v>
      </c>
    </row>
    <row r="6604" spans="1:9" ht="15.6">
      <c r="A6604" s="85">
        <f>'Balance N-1'!I6607</f>
        <v>0</v>
      </c>
      <c r="B6604" s="75">
        <f>'Balance N-1'!J6607</f>
        <v>0</v>
      </c>
      <c r="C6604" s="78">
        <f>'Balance N-1'!K6607</f>
        <v>0</v>
      </c>
      <c r="D6604" s="78">
        <f>'Balance N-1'!L6607</f>
        <v>0</v>
      </c>
      <c r="E6604" s="78">
        <f>'Balance N-1'!M6607</f>
        <v>0</v>
      </c>
      <c r="F6604" s="78">
        <f>'Balance N-1'!N6607</f>
        <v>0</v>
      </c>
      <c r="G6604" s="78">
        <f>'Balance N-1'!O6607</f>
        <v>0</v>
      </c>
      <c r="H6604" s="78">
        <f>'Balance N-1'!P6607</f>
        <v>0</v>
      </c>
      <c r="I6604" s="79">
        <f t="shared" si="103"/>
        <v>0</v>
      </c>
    </row>
    <row r="6605" spans="1:9" ht="15.6">
      <c r="A6605" s="85">
        <f>'Balance N-1'!I6608</f>
        <v>0</v>
      </c>
      <c r="B6605" s="75">
        <f>'Balance N-1'!J6608</f>
        <v>0</v>
      </c>
      <c r="C6605" s="78">
        <f>'Balance N-1'!K6608</f>
        <v>0</v>
      </c>
      <c r="D6605" s="78">
        <f>'Balance N-1'!L6608</f>
        <v>0</v>
      </c>
      <c r="E6605" s="78">
        <f>'Balance N-1'!M6608</f>
        <v>0</v>
      </c>
      <c r="F6605" s="78">
        <f>'Balance N-1'!N6608</f>
        <v>0</v>
      </c>
      <c r="G6605" s="78">
        <f>'Balance N-1'!O6608</f>
        <v>0</v>
      </c>
      <c r="H6605" s="78">
        <f>'Balance N-1'!P6608</f>
        <v>0</v>
      </c>
      <c r="I6605" s="79">
        <f t="shared" si="103"/>
        <v>0</v>
      </c>
    </row>
    <row r="6606" spans="1:9" ht="15.6">
      <c r="A6606" s="85">
        <f>'Balance N-1'!I6609</f>
        <v>0</v>
      </c>
      <c r="B6606" s="75">
        <f>'Balance N-1'!J6609</f>
        <v>0</v>
      </c>
      <c r="C6606" s="78">
        <f>'Balance N-1'!K6609</f>
        <v>0</v>
      </c>
      <c r="D6606" s="78">
        <f>'Balance N-1'!L6609</f>
        <v>0</v>
      </c>
      <c r="E6606" s="78">
        <f>'Balance N-1'!M6609</f>
        <v>0</v>
      </c>
      <c r="F6606" s="78">
        <f>'Balance N-1'!N6609</f>
        <v>0</v>
      </c>
      <c r="G6606" s="78">
        <f>'Balance N-1'!O6609</f>
        <v>0</v>
      </c>
      <c r="H6606" s="78">
        <f>'Balance N-1'!P6609</f>
        <v>0</v>
      </c>
      <c r="I6606" s="79">
        <f t="shared" si="103"/>
        <v>0</v>
      </c>
    </row>
    <row r="6607" spans="1:9" ht="15.6">
      <c r="A6607" s="85">
        <f>'Balance N-1'!I6610</f>
        <v>0</v>
      </c>
      <c r="B6607" s="75">
        <f>'Balance N-1'!J6610</f>
        <v>0</v>
      </c>
      <c r="C6607" s="78">
        <f>'Balance N-1'!K6610</f>
        <v>0</v>
      </c>
      <c r="D6607" s="78">
        <f>'Balance N-1'!L6610</f>
        <v>0</v>
      </c>
      <c r="E6607" s="78">
        <f>'Balance N-1'!M6610</f>
        <v>0</v>
      </c>
      <c r="F6607" s="78">
        <f>'Balance N-1'!N6610</f>
        <v>0</v>
      </c>
      <c r="G6607" s="78">
        <f>'Balance N-1'!O6610</f>
        <v>0</v>
      </c>
      <c r="H6607" s="78">
        <f>'Balance N-1'!P6610</f>
        <v>0</v>
      </c>
      <c r="I6607" s="79">
        <f t="shared" si="103"/>
        <v>0</v>
      </c>
    </row>
    <row r="6608" spans="1:9" ht="15.6">
      <c r="A6608" s="85">
        <f>'Balance N-1'!I6611</f>
        <v>0</v>
      </c>
      <c r="B6608" s="75">
        <f>'Balance N-1'!J6611</f>
        <v>0</v>
      </c>
      <c r="C6608" s="78">
        <f>'Balance N-1'!K6611</f>
        <v>0</v>
      </c>
      <c r="D6608" s="78">
        <f>'Balance N-1'!L6611</f>
        <v>0</v>
      </c>
      <c r="E6608" s="78">
        <f>'Balance N-1'!M6611</f>
        <v>0</v>
      </c>
      <c r="F6608" s="78">
        <f>'Balance N-1'!N6611</f>
        <v>0</v>
      </c>
      <c r="G6608" s="78">
        <f>'Balance N-1'!O6611</f>
        <v>0</v>
      </c>
      <c r="H6608" s="78">
        <f>'Balance N-1'!P6611</f>
        <v>0</v>
      </c>
      <c r="I6608" s="79">
        <f t="shared" si="103"/>
        <v>0</v>
      </c>
    </row>
    <row r="6609" spans="1:9" ht="15.6">
      <c r="A6609" s="85">
        <f>'Balance N-1'!I6612</f>
        <v>0</v>
      </c>
      <c r="B6609" s="75">
        <f>'Balance N-1'!J6612</f>
        <v>0</v>
      </c>
      <c r="C6609" s="78">
        <f>'Balance N-1'!K6612</f>
        <v>0</v>
      </c>
      <c r="D6609" s="78">
        <f>'Balance N-1'!L6612</f>
        <v>0</v>
      </c>
      <c r="E6609" s="78">
        <f>'Balance N-1'!M6612</f>
        <v>0</v>
      </c>
      <c r="F6609" s="78">
        <f>'Balance N-1'!N6612</f>
        <v>0</v>
      </c>
      <c r="G6609" s="78">
        <f>'Balance N-1'!O6612</f>
        <v>0</v>
      </c>
      <c r="H6609" s="78">
        <f>'Balance N-1'!P6612</f>
        <v>0</v>
      </c>
      <c r="I6609" s="79">
        <f t="shared" si="103"/>
        <v>0</v>
      </c>
    </row>
    <row r="6610" spans="1:9" ht="15.6">
      <c r="A6610" s="85">
        <f>'Balance N-1'!I6613</f>
        <v>0</v>
      </c>
      <c r="B6610" s="75">
        <f>'Balance N-1'!J6613</f>
        <v>0</v>
      </c>
      <c r="C6610" s="78">
        <f>'Balance N-1'!K6613</f>
        <v>0</v>
      </c>
      <c r="D6610" s="78">
        <f>'Balance N-1'!L6613</f>
        <v>0</v>
      </c>
      <c r="E6610" s="78">
        <f>'Balance N-1'!M6613</f>
        <v>0</v>
      </c>
      <c r="F6610" s="78">
        <f>'Balance N-1'!N6613</f>
        <v>0</v>
      </c>
      <c r="G6610" s="78">
        <f>'Balance N-1'!O6613</f>
        <v>0</v>
      </c>
      <c r="H6610" s="78">
        <f>'Balance N-1'!P6613</f>
        <v>0</v>
      </c>
      <c r="I6610" s="79">
        <f t="shared" si="103"/>
        <v>0</v>
      </c>
    </row>
    <row r="6611" spans="1:9" ht="15.6">
      <c r="A6611" s="85">
        <f>'Balance N-1'!I6614</f>
        <v>0</v>
      </c>
      <c r="B6611" s="75">
        <f>'Balance N-1'!J6614</f>
        <v>0</v>
      </c>
      <c r="C6611" s="78">
        <f>'Balance N-1'!K6614</f>
        <v>0</v>
      </c>
      <c r="D6611" s="78">
        <f>'Balance N-1'!L6614</f>
        <v>0</v>
      </c>
      <c r="E6611" s="78">
        <f>'Balance N-1'!M6614</f>
        <v>0</v>
      </c>
      <c r="F6611" s="78">
        <f>'Balance N-1'!N6614</f>
        <v>0</v>
      </c>
      <c r="G6611" s="78">
        <f>'Balance N-1'!O6614</f>
        <v>0</v>
      </c>
      <c r="H6611" s="78">
        <f>'Balance N-1'!P6614</f>
        <v>0</v>
      </c>
      <c r="I6611" s="79">
        <f t="shared" si="103"/>
        <v>0</v>
      </c>
    </row>
    <row r="6612" spans="1:9" ht="15.6">
      <c r="A6612" s="85">
        <f>'Balance N-1'!I6615</f>
        <v>0</v>
      </c>
      <c r="B6612" s="75">
        <f>'Balance N-1'!J6615</f>
        <v>0</v>
      </c>
      <c r="C6612" s="78">
        <f>'Balance N-1'!K6615</f>
        <v>0</v>
      </c>
      <c r="D6612" s="78">
        <f>'Balance N-1'!L6615</f>
        <v>0</v>
      </c>
      <c r="E6612" s="78">
        <f>'Balance N-1'!M6615</f>
        <v>0</v>
      </c>
      <c r="F6612" s="78">
        <f>'Balance N-1'!N6615</f>
        <v>0</v>
      </c>
      <c r="G6612" s="78">
        <f>'Balance N-1'!O6615</f>
        <v>0</v>
      </c>
      <c r="H6612" s="78">
        <f>'Balance N-1'!P6615</f>
        <v>0</v>
      </c>
      <c r="I6612" s="79">
        <f t="shared" si="103"/>
        <v>0</v>
      </c>
    </row>
    <row r="6613" spans="1:9" ht="15.6">
      <c r="A6613" s="85">
        <f>'Balance N-1'!I6616</f>
        <v>0</v>
      </c>
      <c r="B6613" s="75">
        <f>'Balance N-1'!J6616</f>
        <v>0</v>
      </c>
      <c r="C6613" s="78">
        <f>'Balance N-1'!K6616</f>
        <v>0</v>
      </c>
      <c r="D6613" s="78">
        <f>'Balance N-1'!L6616</f>
        <v>0</v>
      </c>
      <c r="E6613" s="78">
        <f>'Balance N-1'!M6616</f>
        <v>0</v>
      </c>
      <c r="F6613" s="78">
        <f>'Balance N-1'!N6616</f>
        <v>0</v>
      </c>
      <c r="G6613" s="78">
        <f>'Balance N-1'!O6616</f>
        <v>0</v>
      </c>
      <c r="H6613" s="78">
        <f>'Balance N-1'!P6616</f>
        <v>0</v>
      </c>
      <c r="I6613" s="79">
        <f t="shared" si="103"/>
        <v>0</v>
      </c>
    </row>
    <row r="6614" spans="1:9" ht="15.6">
      <c r="A6614" s="85">
        <f>'Balance N-1'!I6617</f>
        <v>0</v>
      </c>
      <c r="B6614" s="75">
        <f>'Balance N-1'!J6617</f>
        <v>0</v>
      </c>
      <c r="C6614" s="78">
        <f>'Balance N-1'!K6617</f>
        <v>0</v>
      </c>
      <c r="D6614" s="78">
        <f>'Balance N-1'!L6617</f>
        <v>0</v>
      </c>
      <c r="E6614" s="78">
        <f>'Balance N-1'!M6617</f>
        <v>0</v>
      </c>
      <c r="F6614" s="78">
        <f>'Balance N-1'!N6617</f>
        <v>0</v>
      </c>
      <c r="G6614" s="78">
        <f>'Balance N-1'!O6617</f>
        <v>0</v>
      </c>
      <c r="H6614" s="78">
        <f>'Balance N-1'!P6617</f>
        <v>0</v>
      </c>
      <c r="I6614" s="79">
        <f t="shared" si="103"/>
        <v>0</v>
      </c>
    </row>
    <row r="6615" spans="1:9" ht="15.6">
      <c r="A6615" s="85">
        <f>'Balance N-1'!I6618</f>
        <v>0</v>
      </c>
      <c r="B6615" s="75">
        <f>'Balance N-1'!J6618</f>
        <v>0</v>
      </c>
      <c r="C6615" s="78">
        <f>'Balance N-1'!K6618</f>
        <v>0</v>
      </c>
      <c r="D6615" s="78">
        <f>'Balance N-1'!L6618</f>
        <v>0</v>
      </c>
      <c r="E6615" s="78">
        <f>'Balance N-1'!M6618</f>
        <v>0</v>
      </c>
      <c r="F6615" s="78">
        <f>'Balance N-1'!N6618</f>
        <v>0</v>
      </c>
      <c r="G6615" s="78">
        <f>'Balance N-1'!O6618</f>
        <v>0</v>
      </c>
      <c r="H6615" s="78">
        <f>'Balance N-1'!P6618</f>
        <v>0</v>
      </c>
      <c r="I6615" s="79">
        <f t="shared" si="103"/>
        <v>0</v>
      </c>
    </row>
    <row r="6616" spans="1:9" ht="15.6">
      <c r="A6616" s="85">
        <f>'Balance N-1'!I6619</f>
        <v>0</v>
      </c>
      <c r="B6616" s="75">
        <f>'Balance N-1'!J6619</f>
        <v>0</v>
      </c>
      <c r="C6616" s="78">
        <f>'Balance N-1'!K6619</f>
        <v>0</v>
      </c>
      <c r="D6616" s="78">
        <f>'Balance N-1'!L6619</f>
        <v>0</v>
      </c>
      <c r="E6616" s="78">
        <f>'Balance N-1'!M6619</f>
        <v>0</v>
      </c>
      <c r="F6616" s="78">
        <f>'Balance N-1'!N6619</f>
        <v>0</v>
      </c>
      <c r="G6616" s="78">
        <f>'Balance N-1'!O6619</f>
        <v>0</v>
      </c>
      <c r="H6616" s="78">
        <f>'Balance N-1'!P6619</f>
        <v>0</v>
      </c>
      <c r="I6616" s="79">
        <f t="shared" si="103"/>
        <v>0</v>
      </c>
    </row>
    <row r="6617" spans="1:9" ht="15.6">
      <c r="A6617" s="85">
        <f>'Balance N-1'!I6620</f>
        <v>0</v>
      </c>
      <c r="B6617" s="75">
        <f>'Balance N-1'!J6620</f>
        <v>0</v>
      </c>
      <c r="C6617" s="78">
        <f>'Balance N-1'!K6620</f>
        <v>0</v>
      </c>
      <c r="D6617" s="78">
        <f>'Balance N-1'!L6620</f>
        <v>0</v>
      </c>
      <c r="E6617" s="78">
        <f>'Balance N-1'!M6620</f>
        <v>0</v>
      </c>
      <c r="F6617" s="78">
        <f>'Balance N-1'!N6620</f>
        <v>0</v>
      </c>
      <c r="G6617" s="78">
        <f>'Balance N-1'!O6620</f>
        <v>0</v>
      </c>
      <c r="H6617" s="78">
        <f>'Balance N-1'!P6620</f>
        <v>0</v>
      </c>
      <c r="I6617" s="79">
        <f t="shared" si="103"/>
        <v>0</v>
      </c>
    </row>
    <row r="6618" spans="1:9" ht="15.6">
      <c r="A6618" s="85">
        <f>'Balance N-1'!I6621</f>
        <v>0</v>
      </c>
      <c r="B6618" s="75">
        <f>'Balance N-1'!J6621</f>
        <v>0</v>
      </c>
      <c r="C6618" s="78">
        <f>'Balance N-1'!K6621</f>
        <v>0</v>
      </c>
      <c r="D6618" s="78">
        <f>'Balance N-1'!L6621</f>
        <v>0</v>
      </c>
      <c r="E6618" s="78">
        <f>'Balance N-1'!M6621</f>
        <v>0</v>
      </c>
      <c r="F6618" s="78">
        <f>'Balance N-1'!N6621</f>
        <v>0</v>
      </c>
      <c r="G6618" s="78">
        <f>'Balance N-1'!O6621</f>
        <v>0</v>
      </c>
      <c r="H6618" s="78">
        <f>'Balance N-1'!P6621</f>
        <v>0</v>
      </c>
      <c r="I6618" s="79">
        <f t="shared" si="103"/>
        <v>0</v>
      </c>
    </row>
    <row r="6619" spans="1:9" ht="15.6">
      <c r="A6619" s="85">
        <f>'Balance N-1'!I6622</f>
        <v>0</v>
      </c>
      <c r="B6619" s="75">
        <f>'Balance N-1'!J6622</f>
        <v>0</v>
      </c>
      <c r="C6619" s="78">
        <f>'Balance N-1'!K6622</f>
        <v>0</v>
      </c>
      <c r="D6619" s="78">
        <f>'Balance N-1'!L6622</f>
        <v>0</v>
      </c>
      <c r="E6619" s="78">
        <f>'Balance N-1'!M6622</f>
        <v>0</v>
      </c>
      <c r="F6619" s="78">
        <f>'Balance N-1'!N6622</f>
        <v>0</v>
      </c>
      <c r="G6619" s="78">
        <f>'Balance N-1'!O6622</f>
        <v>0</v>
      </c>
      <c r="H6619" s="78">
        <f>'Balance N-1'!P6622</f>
        <v>0</v>
      </c>
      <c r="I6619" s="79">
        <f t="shared" si="103"/>
        <v>0</v>
      </c>
    </row>
    <row r="6620" spans="1:9" ht="15.6">
      <c r="A6620" s="85">
        <f>'Balance N-1'!I6623</f>
        <v>0</v>
      </c>
      <c r="B6620" s="75">
        <f>'Balance N-1'!J6623</f>
        <v>0</v>
      </c>
      <c r="C6620" s="78">
        <f>'Balance N-1'!K6623</f>
        <v>0</v>
      </c>
      <c r="D6620" s="78">
        <f>'Balance N-1'!L6623</f>
        <v>0</v>
      </c>
      <c r="E6620" s="78">
        <f>'Balance N-1'!M6623</f>
        <v>0</v>
      </c>
      <c r="F6620" s="78">
        <f>'Balance N-1'!N6623</f>
        <v>0</v>
      </c>
      <c r="G6620" s="78">
        <f>'Balance N-1'!O6623</f>
        <v>0</v>
      </c>
      <c r="H6620" s="78">
        <f>'Balance N-1'!P6623</f>
        <v>0</v>
      </c>
      <c r="I6620" s="79">
        <f t="shared" si="103"/>
        <v>0</v>
      </c>
    </row>
    <row r="6621" spans="1:9" ht="15.6">
      <c r="A6621" s="85">
        <f>'Balance N-1'!I6624</f>
        <v>0</v>
      </c>
      <c r="B6621" s="75">
        <f>'Balance N-1'!J6624</f>
        <v>0</v>
      </c>
      <c r="C6621" s="78">
        <f>'Balance N-1'!K6624</f>
        <v>0</v>
      </c>
      <c r="D6621" s="78">
        <f>'Balance N-1'!L6624</f>
        <v>0</v>
      </c>
      <c r="E6621" s="78">
        <f>'Balance N-1'!M6624</f>
        <v>0</v>
      </c>
      <c r="F6621" s="78">
        <f>'Balance N-1'!N6624</f>
        <v>0</v>
      </c>
      <c r="G6621" s="78">
        <f>'Balance N-1'!O6624</f>
        <v>0</v>
      </c>
      <c r="H6621" s="78">
        <f>'Balance N-1'!P6624</f>
        <v>0</v>
      </c>
      <c r="I6621" s="79">
        <f t="shared" si="103"/>
        <v>0</v>
      </c>
    </row>
    <row r="6622" spans="1:9" ht="15.6">
      <c r="A6622" s="85">
        <f>'Balance N-1'!I6625</f>
        <v>0</v>
      </c>
      <c r="B6622" s="75">
        <f>'Balance N-1'!J6625</f>
        <v>0</v>
      </c>
      <c r="C6622" s="78">
        <f>'Balance N-1'!K6625</f>
        <v>0</v>
      </c>
      <c r="D6622" s="78">
        <f>'Balance N-1'!L6625</f>
        <v>0</v>
      </c>
      <c r="E6622" s="78">
        <f>'Balance N-1'!M6625</f>
        <v>0</v>
      </c>
      <c r="F6622" s="78">
        <f>'Balance N-1'!N6625</f>
        <v>0</v>
      </c>
      <c r="G6622" s="78">
        <f>'Balance N-1'!O6625</f>
        <v>0</v>
      </c>
      <c r="H6622" s="78">
        <f>'Balance N-1'!P6625</f>
        <v>0</v>
      </c>
      <c r="I6622" s="79">
        <f t="shared" si="103"/>
        <v>0</v>
      </c>
    </row>
    <row r="6623" spans="1:9" ht="15.6">
      <c r="A6623" s="85">
        <f>'Balance N-1'!I6626</f>
        <v>0</v>
      </c>
      <c r="B6623" s="75">
        <f>'Balance N-1'!J6626</f>
        <v>0</v>
      </c>
      <c r="C6623" s="78">
        <f>'Balance N-1'!K6626</f>
        <v>0</v>
      </c>
      <c r="D6623" s="78">
        <f>'Balance N-1'!L6626</f>
        <v>0</v>
      </c>
      <c r="E6623" s="78">
        <f>'Balance N-1'!M6626</f>
        <v>0</v>
      </c>
      <c r="F6623" s="78">
        <f>'Balance N-1'!N6626</f>
        <v>0</v>
      </c>
      <c r="G6623" s="78">
        <f>'Balance N-1'!O6626</f>
        <v>0</v>
      </c>
      <c r="H6623" s="78">
        <f>'Balance N-1'!P6626</f>
        <v>0</v>
      </c>
      <c r="I6623" s="79">
        <f t="shared" si="103"/>
        <v>0</v>
      </c>
    </row>
    <row r="6624" spans="1:9" ht="15.6">
      <c r="A6624" s="85">
        <f>'Balance N-1'!I6627</f>
        <v>0</v>
      </c>
      <c r="B6624" s="75">
        <f>'Balance N-1'!J6627</f>
        <v>0</v>
      </c>
      <c r="C6624" s="78">
        <f>'Balance N-1'!K6627</f>
        <v>0</v>
      </c>
      <c r="D6624" s="78">
        <f>'Balance N-1'!L6627</f>
        <v>0</v>
      </c>
      <c r="E6624" s="78">
        <f>'Balance N-1'!M6627</f>
        <v>0</v>
      </c>
      <c r="F6624" s="78">
        <f>'Balance N-1'!N6627</f>
        <v>0</v>
      </c>
      <c r="G6624" s="78">
        <f>'Balance N-1'!O6627</f>
        <v>0</v>
      </c>
      <c r="H6624" s="78">
        <f>'Balance N-1'!P6627</f>
        <v>0</v>
      </c>
      <c r="I6624" s="79">
        <f t="shared" si="103"/>
        <v>0</v>
      </c>
    </row>
    <row r="6625" spans="1:9" ht="15.6">
      <c r="A6625" s="85">
        <f>'Balance N-1'!I6628</f>
        <v>0</v>
      </c>
      <c r="B6625" s="75">
        <f>'Balance N-1'!J6628</f>
        <v>0</v>
      </c>
      <c r="C6625" s="78">
        <f>'Balance N-1'!K6628</f>
        <v>0</v>
      </c>
      <c r="D6625" s="78">
        <f>'Balance N-1'!L6628</f>
        <v>0</v>
      </c>
      <c r="E6625" s="78">
        <f>'Balance N-1'!M6628</f>
        <v>0</v>
      </c>
      <c r="F6625" s="78">
        <f>'Balance N-1'!N6628</f>
        <v>0</v>
      </c>
      <c r="G6625" s="78">
        <f>'Balance N-1'!O6628</f>
        <v>0</v>
      </c>
      <c r="H6625" s="78">
        <f>'Balance N-1'!P6628</f>
        <v>0</v>
      </c>
      <c r="I6625" s="79">
        <f t="shared" si="103"/>
        <v>0</v>
      </c>
    </row>
    <row r="6626" spans="1:9" ht="15.6">
      <c r="A6626" s="85">
        <f>'Balance N-1'!I6629</f>
        <v>0</v>
      </c>
      <c r="B6626" s="75">
        <f>'Balance N-1'!J6629</f>
        <v>0</v>
      </c>
      <c r="C6626" s="78">
        <f>'Balance N-1'!K6629</f>
        <v>0</v>
      </c>
      <c r="D6626" s="78">
        <f>'Balance N-1'!L6629</f>
        <v>0</v>
      </c>
      <c r="E6626" s="78">
        <f>'Balance N-1'!M6629</f>
        <v>0</v>
      </c>
      <c r="F6626" s="78">
        <f>'Balance N-1'!N6629</f>
        <v>0</v>
      </c>
      <c r="G6626" s="78">
        <f>'Balance N-1'!O6629</f>
        <v>0</v>
      </c>
      <c r="H6626" s="78">
        <f>'Balance N-1'!P6629</f>
        <v>0</v>
      </c>
      <c r="I6626" s="79">
        <f t="shared" si="103"/>
        <v>0</v>
      </c>
    </row>
    <row r="6627" spans="1:9" ht="15.6">
      <c r="A6627" s="85">
        <f>'Balance N-1'!I6630</f>
        <v>0</v>
      </c>
      <c r="B6627" s="75">
        <f>'Balance N-1'!J6630</f>
        <v>0</v>
      </c>
      <c r="C6627" s="78">
        <f>'Balance N-1'!K6630</f>
        <v>0</v>
      </c>
      <c r="D6627" s="78">
        <f>'Balance N-1'!L6630</f>
        <v>0</v>
      </c>
      <c r="E6627" s="78">
        <f>'Balance N-1'!M6630</f>
        <v>0</v>
      </c>
      <c r="F6627" s="78">
        <f>'Balance N-1'!N6630</f>
        <v>0</v>
      </c>
      <c r="G6627" s="78">
        <f>'Balance N-1'!O6630</f>
        <v>0</v>
      </c>
      <c r="H6627" s="78">
        <f>'Balance N-1'!P6630</f>
        <v>0</v>
      </c>
      <c r="I6627" s="79">
        <f t="shared" si="103"/>
        <v>0</v>
      </c>
    </row>
    <row r="6628" spans="1:9" ht="15.6">
      <c r="A6628" s="85">
        <f>'Balance N-1'!I6631</f>
        <v>0</v>
      </c>
      <c r="B6628" s="75">
        <f>'Balance N-1'!J6631</f>
        <v>0</v>
      </c>
      <c r="C6628" s="78">
        <f>'Balance N-1'!K6631</f>
        <v>0</v>
      </c>
      <c r="D6628" s="78">
        <f>'Balance N-1'!L6631</f>
        <v>0</v>
      </c>
      <c r="E6628" s="78">
        <f>'Balance N-1'!M6631</f>
        <v>0</v>
      </c>
      <c r="F6628" s="78">
        <f>'Balance N-1'!N6631</f>
        <v>0</v>
      </c>
      <c r="G6628" s="78">
        <f>'Balance N-1'!O6631</f>
        <v>0</v>
      </c>
      <c r="H6628" s="78">
        <f>'Balance N-1'!P6631</f>
        <v>0</v>
      </c>
      <c r="I6628" s="79">
        <f t="shared" si="103"/>
        <v>0</v>
      </c>
    </row>
    <row r="6629" spans="1:9" ht="15.6">
      <c r="A6629" s="85">
        <f>'Balance N-1'!I6632</f>
        <v>0</v>
      </c>
      <c r="B6629" s="75">
        <f>'Balance N-1'!J6632</f>
        <v>0</v>
      </c>
      <c r="C6629" s="78">
        <f>'Balance N-1'!K6632</f>
        <v>0</v>
      </c>
      <c r="D6629" s="78">
        <f>'Balance N-1'!L6632</f>
        <v>0</v>
      </c>
      <c r="E6629" s="78">
        <f>'Balance N-1'!M6632</f>
        <v>0</v>
      </c>
      <c r="F6629" s="78">
        <f>'Balance N-1'!N6632</f>
        <v>0</v>
      </c>
      <c r="G6629" s="78">
        <f>'Balance N-1'!O6632</f>
        <v>0</v>
      </c>
      <c r="H6629" s="78">
        <f>'Balance N-1'!P6632</f>
        <v>0</v>
      </c>
      <c r="I6629" s="79">
        <f t="shared" si="103"/>
        <v>0</v>
      </c>
    </row>
    <row r="6630" spans="1:9" ht="15.6">
      <c r="A6630" s="85">
        <f>'Balance N-1'!I6633</f>
        <v>0</v>
      </c>
      <c r="B6630" s="75">
        <f>'Balance N-1'!J6633</f>
        <v>0</v>
      </c>
      <c r="C6630" s="78">
        <f>'Balance N-1'!K6633</f>
        <v>0</v>
      </c>
      <c r="D6630" s="78">
        <f>'Balance N-1'!L6633</f>
        <v>0</v>
      </c>
      <c r="E6630" s="78">
        <f>'Balance N-1'!M6633</f>
        <v>0</v>
      </c>
      <c r="F6630" s="78">
        <f>'Balance N-1'!N6633</f>
        <v>0</v>
      </c>
      <c r="G6630" s="78">
        <f>'Balance N-1'!O6633</f>
        <v>0</v>
      </c>
      <c r="H6630" s="78">
        <f>'Balance N-1'!P6633</f>
        <v>0</v>
      </c>
      <c r="I6630" s="79">
        <f t="shared" si="103"/>
        <v>0</v>
      </c>
    </row>
    <row r="6631" spans="1:9" ht="15.6">
      <c r="A6631" s="85">
        <f>'Balance N-1'!I6634</f>
        <v>0</v>
      </c>
      <c r="B6631" s="75">
        <f>'Balance N-1'!J6634</f>
        <v>0</v>
      </c>
      <c r="C6631" s="78">
        <f>'Balance N-1'!K6634</f>
        <v>0</v>
      </c>
      <c r="D6631" s="78">
        <f>'Balance N-1'!L6634</f>
        <v>0</v>
      </c>
      <c r="E6631" s="78">
        <f>'Balance N-1'!M6634</f>
        <v>0</v>
      </c>
      <c r="F6631" s="78">
        <f>'Balance N-1'!N6634</f>
        <v>0</v>
      </c>
      <c r="G6631" s="78">
        <f>'Balance N-1'!O6634</f>
        <v>0</v>
      </c>
      <c r="H6631" s="78">
        <f>'Balance N-1'!P6634</f>
        <v>0</v>
      </c>
      <c r="I6631" s="79">
        <f t="shared" si="103"/>
        <v>0</v>
      </c>
    </row>
    <row r="6632" spans="1:9" ht="15.6">
      <c r="A6632" s="85">
        <f>'Balance N-1'!I6635</f>
        <v>0</v>
      </c>
      <c r="B6632" s="75">
        <f>'Balance N-1'!J6635</f>
        <v>0</v>
      </c>
      <c r="C6632" s="78">
        <f>'Balance N-1'!K6635</f>
        <v>0</v>
      </c>
      <c r="D6632" s="78">
        <f>'Balance N-1'!L6635</f>
        <v>0</v>
      </c>
      <c r="E6632" s="78">
        <f>'Balance N-1'!M6635</f>
        <v>0</v>
      </c>
      <c r="F6632" s="78">
        <f>'Balance N-1'!N6635</f>
        <v>0</v>
      </c>
      <c r="G6632" s="78">
        <f>'Balance N-1'!O6635</f>
        <v>0</v>
      </c>
      <c r="H6632" s="78">
        <f>'Balance N-1'!P6635</f>
        <v>0</v>
      </c>
      <c r="I6632" s="79">
        <f t="shared" si="103"/>
        <v>0</v>
      </c>
    </row>
    <row r="6633" spans="1:9" ht="15.6">
      <c r="A6633" s="85">
        <f>'Balance N-1'!I6636</f>
        <v>0</v>
      </c>
      <c r="B6633" s="75">
        <f>'Balance N-1'!J6636</f>
        <v>0</v>
      </c>
      <c r="C6633" s="78">
        <f>'Balance N-1'!K6636</f>
        <v>0</v>
      </c>
      <c r="D6633" s="78">
        <f>'Balance N-1'!L6636</f>
        <v>0</v>
      </c>
      <c r="E6633" s="78">
        <f>'Balance N-1'!M6636</f>
        <v>0</v>
      </c>
      <c r="F6633" s="78">
        <f>'Balance N-1'!N6636</f>
        <v>0</v>
      </c>
      <c r="G6633" s="78">
        <f>'Balance N-1'!O6636</f>
        <v>0</v>
      </c>
      <c r="H6633" s="78">
        <f>'Balance N-1'!P6636</f>
        <v>0</v>
      </c>
      <c r="I6633" s="79">
        <f t="shared" si="103"/>
        <v>0</v>
      </c>
    </row>
    <row r="6634" spans="1:9" ht="15.6">
      <c r="A6634" s="85">
        <f>'Balance N-1'!I6637</f>
        <v>0</v>
      </c>
      <c r="B6634" s="75">
        <f>'Balance N-1'!J6637</f>
        <v>0</v>
      </c>
      <c r="C6634" s="78">
        <f>'Balance N-1'!K6637</f>
        <v>0</v>
      </c>
      <c r="D6634" s="78">
        <f>'Balance N-1'!L6637</f>
        <v>0</v>
      </c>
      <c r="E6634" s="78">
        <f>'Balance N-1'!M6637</f>
        <v>0</v>
      </c>
      <c r="F6634" s="78">
        <f>'Balance N-1'!N6637</f>
        <v>0</v>
      </c>
      <c r="G6634" s="78">
        <f>'Balance N-1'!O6637</f>
        <v>0</v>
      </c>
      <c r="H6634" s="78">
        <f>'Balance N-1'!P6637</f>
        <v>0</v>
      </c>
      <c r="I6634" s="79">
        <f t="shared" si="103"/>
        <v>0</v>
      </c>
    </row>
    <row r="6635" spans="1:9" ht="15.6">
      <c r="A6635" s="85">
        <f>'Balance N-1'!I6638</f>
        <v>0</v>
      </c>
      <c r="B6635" s="75">
        <f>'Balance N-1'!J6638</f>
        <v>0</v>
      </c>
      <c r="C6635" s="78">
        <f>'Balance N-1'!K6638</f>
        <v>0</v>
      </c>
      <c r="D6635" s="78">
        <f>'Balance N-1'!L6638</f>
        <v>0</v>
      </c>
      <c r="E6635" s="78">
        <f>'Balance N-1'!M6638</f>
        <v>0</v>
      </c>
      <c r="F6635" s="78">
        <f>'Balance N-1'!N6638</f>
        <v>0</v>
      </c>
      <c r="G6635" s="78">
        <f>'Balance N-1'!O6638</f>
        <v>0</v>
      </c>
      <c r="H6635" s="78">
        <f>'Balance N-1'!P6638</f>
        <v>0</v>
      </c>
      <c r="I6635" s="79">
        <f t="shared" si="103"/>
        <v>0</v>
      </c>
    </row>
    <row r="6636" spans="1:9" ht="15.6">
      <c r="A6636" s="85">
        <f>'Balance N-1'!I6639</f>
        <v>0</v>
      </c>
      <c r="B6636" s="75">
        <f>'Balance N-1'!J6639</f>
        <v>0</v>
      </c>
      <c r="C6636" s="78">
        <f>'Balance N-1'!K6639</f>
        <v>0</v>
      </c>
      <c r="D6636" s="78">
        <f>'Balance N-1'!L6639</f>
        <v>0</v>
      </c>
      <c r="E6636" s="78">
        <f>'Balance N-1'!M6639</f>
        <v>0</v>
      </c>
      <c r="F6636" s="78">
        <f>'Balance N-1'!N6639</f>
        <v>0</v>
      </c>
      <c r="G6636" s="78">
        <f>'Balance N-1'!O6639</f>
        <v>0</v>
      </c>
      <c r="H6636" s="78">
        <f>'Balance N-1'!P6639</f>
        <v>0</v>
      </c>
      <c r="I6636" s="79">
        <f t="shared" si="103"/>
        <v>0</v>
      </c>
    </row>
    <row r="6637" spans="1:9" ht="15.6">
      <c r="A6637" s="85">
        <f>'Balance N-1'!I6640</f>
        <v>0</v>
      </c>
      <c r="B6637" s="75">
        <f>'Balance N-1'!J6640</f>
        <v>0</v>
      </c>
      <c r="C6637" s="78">
        <f>'Balance N-1'!K6640</f>
        <v>0</v>
      </c>
      <c r="D6637" s="78">
        <f>'Balance N-1'!L6640</f>
        <v>0</v>
      </c>
      <c r="E6637" s="78">
        <f>'Balance N-1'!M6640</f>
        <v>0</v>
      </c>
      <c r="F6637" s="78">
        <f>'Balance N-1'!N6640</f>
        <v>0</v>
      </c>
      <c r="G6637" s="78">
        <f>'Balance N-1'!O6640</f>
        <v>0</v>
      </c>
      <c r="H6637" s="78">
        <f>'Balance N-1'!P6640</f>
        <v>0</v>
      </c>
      <c r="I6637" s="79">
        <f t="shared" si="103"/>
        <v>0</v>
      </c>
    </row>
    <row r="6638" spans="1:9" ht="15.6">
      <c r="A6638" s="85">
        <f>'Balance N-1'!I6641</f>
        <v>0</v>
      </c>
      <c r="B6638" s="75">
        <f>'Balance N-1'!J6641</f>
        <v>0</v>
      </c>
      <c r="C6638" s="78">
        <f>'Balance N-1'!K6641</f>
        <v>0</v>
      </c>
      <c r="D6638" s="78">
        <f>'Balance N-1'!L6641</f>
        <v>0</v>
      </c>
      <c r="E6638" s="78">
        <f>'Balance N-1'!M6641</f>
        <v>0</v>
      </c>
      <c r="F6638" s="78">
        <f>'Balance N-1'!N6641</f>
        <v>0</v>
      </c>
      <c r="G6638" s="78">
        <f>'Balance N-1'!O6641</f>
        <v>0</v>
      </c>
      <c r="H6638" s="78">
        <f>'Balance N-1'!P6641</f>
        <v>0</v>
      </c>
      <c r="I6638" s="79">
        <f t="shared" si="103"/>
        <v>0</v>
      </c>
    </row>
    <row r="6639" spans="1:9" ht="15.6">
      <c r="A6639" s="85">
        <f>'Balance N-1'!I6642</f>
        <v>0</v>
      </c>
      <c r="B6639" s="75">
        <f>'Balance N-1'!J6642</f>
        <v>0</v>
      </c>
      <c r="C6639" s="78">
        <f>'Balance N-1'!K6642</f>
        <v>0</v>
      </c>
      <c r="D6639" s="78">
        <f>'Balance N-1'!L6642</f>
        <v>0</v>
      </c>
      <c r="E6639" s="78">
        <f>'Balance N-1'!M6642</f>
        <v>0</v>
      </c>
      <c r="F6639" s="78">
        <f>'Balance N-1'!N6642</f>
        <v>0</v>
      </c>
      <c r="G6639" s="78">
        <f>'Balance N-1'!O6642</f>
        <v>0</v>
      </c>
      <c r="H6639" s="78">
        <f>'Balance N-1'!P6642</f>
        <v>0</v>
      </c>
      <c r="I6639" s="79">
        <f t="shared" si="103"/>
        <v>0</v>
      </c>
    </row>
    <row r="6640" spans="1:9" ht="15.6">
      <c r="A6640" s="85">
        <f>'Balance N-1'!I6643</f>
        <v>0</v>
      </c>
      <c r="B6640" s="75">
        <f>'Balance N-1'!J6643</f>
        <v>0</v>
      </c>
      <c r="C6640" s="78">
        <f>'Balance N-1'!K6643</f>
        <v>0</v>
      </c>
      <c r="D6640" s="78">
        <f>'Balance N-1'!L6643</f>
        <v>0</v>
      </c>
      <c r="E6640" s="78">
        <f>'Balance N-1'!M6643</f>
        <v>0</v>
      </c>
      <c r="F6640" s="78">
        <f>'Balance N-1'!N6643</f>
        <v>0</v>
      </c>
      <c r="G6640" s="78">
        <f>'Balance N-1'!O6643</f>
        <v>0</v>
      </c>
      <c r="H6640" s="78">
        <f>'Balance N-1'!P6643</f>
        <v>0</v>
      </c>
      <c r="I6640" s="79">
        <f t="shared" si="103"/>
        <v>0</v>
      </c>
    </row>
    <row r="6641" spans="1:9" ht="15.6">
      <c r="A6641" s="85">
        <f>'Balance N-1'!I6644</f>
        <v>0</v>
      </c>
      <c r="B6641" s="75">
        <f>'Balance N-1'!J6644</f>
        <v>0</v>
      </c>
      <c r="C6641" s="78">
        <f>'Balance N-1'!K6644</f>
        <v>0</v>
      </c>
      <c r="D6641" s="78">
        <f>'Balance N-1'!L6644</f>
        <v>0</v>
      </c>
      <c r="E6641" s="78">
        <f>'Balance N-1'!M6644</f>
        <v>0</v>
      </c>
      <c r="F6641" s="78">
        <f>'Balance N-1'!N6644</f>
        <v>0</v>
      </c>
      <c r="G6641" s="78">
        <f>'Balance N-1'!O6644</f>
        <v>0</v>
      </c>
      <c r="H6641" s="78">
        <f>'Balance N-1'!P6644</f>
        <v>0</v>
      </c>
      <c r="I6641" s="79">
        <f t="shared" si="103"/>
        <v>0</v>
      </c>
    </row>
    <row r="6642" spans="1:9" ht="15.6">
      <c r="A6642" s="85">
        <f>'Balance N-1'!I6645</f>
        <v>0</v>
      </c>
      <c r="B6642" s="75">
        <f>'Balance N-1'!J6645</f>
        <v>0</v>
      </c>
      <c r="C6642" s="78">
        <f>'Balance N-1'!K6645</f>
        <v>0</v>
      </c>
      <c r="D6642" s="78">
        <f>'Balance N-1'!L6645</f>
        <v>0</v>
      </c>
      <c r="E6642" s="78">
        <f>'Balance N-1'!M6645</f>
        <v>0</v>
      </c>
      <c r="F6642" s="78">
        <f>'Balance N-1'!N6645</f>
        <v>0</v>
      </c>
      <c r="G6642" s="78">
        <f>'Balance N-1'!O6645</f>
        <v>0</v>
      </c>
      <c r="H6642" s="78">
        <f>'Balance N-1'!P6645</f>
        <v>0</v>
      </c>
      <c r="I6642" s="79">
        <f t="shared" si="103"/>
        <v>0</v>
      </c>
    </row>
    <row r="6643" spans="1:9" ht="15.6">
      <c r="A6643" s="85">
        <f>'Balance N-1'!I6646</f>
        <v>0</v>
      </c>
      <c r="B6643" s="75">
        <f>'Balance N-1'!J6646</f>
        <v>0</v>
      </c>
      <c r="C6643" s="78">
        <f>'Balance N-1'!K6646</f>
        <v>0</v>
      </c>
      <c r="D6643" s="78">
        <f>'Balance N-1'!L6646</f>
        <v>0</v>
      </c>
      <c r="E6643" s="78">
        <f>'Balance N-1'!M6646</f>
        <v>0</v>
      </c>
      <c r="F6643" s="78">
        <f>'Balance N-1'!N6646</f>
        <v>0</v>
      </c>
      <c r="G6643" s="78">
        <f>'Balance N-1'!O6646</f>
        <v>0</v>
      </c>
      <c r="H6643" s="78">
        <f>'Balance N-1'!P6646</f>
        <v>0</v>
      </c>
      <c r="I6643" s="79">
        <f t="shared" si="103"/>
        <v>0</v>
      </c>
    </row>
    <row r="6644" spans="1:9" ht="15.6">
      <c r="A6644" s="85">
        <f>'Balance N-1'!I6647</f>
        <v>0</v>
      </c>
      <c r="B6644" s="75">
        <f>'Balance N-1'!J6647</f>
        <v>0</v>
      </c>
      <c r="C6644" s="78">
        <f>'Balance N-1'!K6647</f>
        <v>0</v>
      </c>
      <c r="D6644" s="78">
        <f>'Balance N-1'!L6647</f>
        <v>0</v>
      </c>
      <c r="E6644" s="78">
        <f>'Balance N-1'!M6647</f>
        <v>0</v>
      </c>
      <c r="F6644" s="78">
        <f>'Balance N-1'!N6647</f>
        <v>0</v>
      </c>
      <c r="G6644" s="78">
        <f>'Balance N-1'!O6647</f>
        <v>0</v>
      </c>
      <c r="H6644" s="78">
        <f>'Balance N-1'!P6647</f>
        <v>0</v>
      </c>
      <c r="I6644" s="79">
        <f t="shared" si="103"/>
        <v>0</v>
      </c>
    </row>
    <row r="6645" spans="1:9" ht="15.6">
      <c r="A6645" s="85">
        <f>'Balance N-1'!I6648</f>
        <v>0</v>
      </c>
      <c r="B6645" s="75">
        <f>'Balance N-1'!J6648</f>
        <v>0</v>
      </c>
      <c r="C6645" s="78">
        <f>'Balance N-1'!K6648</f>
        <v>0</v>
      </c>
      <c r="D6645" s="78">
        <f>'Balance N-1'!L6648</f>
        <v>0</v>
      </c>
      <c r="E6645" s="78">
        <f>'Balance N-1'!M6648</f>
        <v>0</v>
      </c>
      <c r="F6645" s="78">
        <f>'Balance N-1'!N6648</f>
        <v>0</v>
      </c>
      <c r="G6645" s="78">
        <f>'Balance N-1'!O6648</f>
        <v>0</v>
      </c>
      <c r="H6645" s="78">
        <f>'Balance N-1'!P6648</f>
        <v>0</v>
      </c>
      <c r="I6645" s="79">
        <f t="shared" si="103"/>
        <v>0</v>
      </c>
    </row>
    <row r="6646" spans="1:9" ht="15.6">
      <c r="A6646" s="85">
        <f>'Balance N-1'!I6649</f>
        <v>0</v>
      </c>
      <c r="B6646" s="75">
        <f>'Balance N-1'!J6649</f>
        <v>0</v>
      </c>
      <c r="C6646" s="78">
        <f>'Balance N-1'!K6649</f>
        <v>0</v>
      </c>
      <c r="D6646" s="78">
        <f>'Balance N-1'!L6649</f>
        <v>0</v>
      </c>
      <c r="E6646" s="78">
        <f>'Balance N-1'!M6649</f>
        <v>0</v>
      </c>
      <c r="F6646" s="78">
        <f>'Balance N-1'!N6649</f>
        <v>0</v>
      </c>
      <c r="G6646" s="78">
        <f>'Balance N-1'!O6649</f>
        <v>0</v>
      </c>
      <c r="H6646" s="78">
        <f>'Balance N-1'!P6649</f>
        <v>0</v>
      </c>
      <c r="I6646" s="79">
        <f t="shared" si="103"/>
        <v>0</v>
      </c>
    </row>
    <row r="6647" spans="1:9" ht="15.6">
      <c r="A6647" s="85">
        <f>'Balance N-1'!I6650</f>
        <v>0</v>
      </c>
      <c r="B6647" s="75">
        <f>'Balance N-1'!J6650</f>
        <v>0</v>
      </c>
      <c r="C6647" s="78">
        <f>'Balance N-1'!K6650</f>
        <v>0</v>
      </c>
      <c r="D6647" s="78">
        <f>'Balance N-1'!L6650</f>
        <v>0</v>
      </c>
      <c r="E6647" s="78">
        <f>'Balance N-1'!M6650</f>
        <v>0</v>
      </c>
      <c r="F6647" s="78">
        <f>'Balance N-1'!N6650</f>
        <v>0</v>
      </c>
      <c r="G6647" s="78">
        <f>'Balance N-1'!O6650</f>
        <v>0</v>
      </c>
      <c r="H6647" s="78">
        <f>'Balance N-1'!P6650</f>
        <v>0</v>
      </c>
      <c r="I6647" s="79">
        <f t="shared" si="103"/>
        <v>0</v>
      </c>
    </row>
    <row r="6648" spans="1:9" ht="15.6">
      <c r="A6648" s="85">
        <f>'Balance N-1'!I6651</f>
        <v>0</v>
      </c>
      <c r="B6648" s="75">
        <f>'Balance N-1'!J6651</f>
        <v>0</v>
      </c>
      <c r="C6648" s="78">
        <f>'Balance N-1'!K6651</f>
        <v>0</v>
      </c>
      <c r="D6648" s="78">
        <f>'Balance N-1'!L6651</f>
        <v>0</v>
      </c>
      <c r="E6648" s="78">
        <f>'Balance N-1'!M6651</f>
        <v>0</v>
      </c>
      <c r="F6648" s="78">
        <f>'Balance N-1'!N6651</f>
        <v>0</v>
      </c>
      <c r="G6648" s="78">
        <f>'Balance N-1'!O6651</f>
        <v>0</v>
      </c>
      <c r="H6648" s="78">
        <f>'Balance N-1'!P6651</f>
        <v>0</v>
      </c>
      <c r="I6648" s="79">
        <f t="shared" si="103"/>
        <v>0</v>
      </c>
    </row>
    <row r="6649" spans="1:9" ht="15.6">
      <c r="A6649" s="85">
        <f>'Balance N-1'!I6652</f>
        <v>0</v>
      </c>
      <c r="B6649" s="75">
        <f>'Balance N-1'!J6652</f>
        <v>0</v>
      </c>
      <c r="C6649" s="78">
        <f>'Balance N-1'!K6652</f>
        <v>0</v>
      </c>
      <c r="D6649" s="78">
        <f>'Balance N-1'!L6652</f>
        <v>0</v>
      </c>
      <c r="E6649" s="78">
        <f>'Balance N-1'!M6652</f>
        <v>0</v>
      </c>
      <c r="F6649" s="78">
        <f>'Balance N-1'!N6652</f>
        <v>0</v>
      </c>
      <c r="G6649" s="78">
        <f>'Balance N-1'!O6652</f>
        <v>0</v>
      </c>
      <c r="H6649" s="78">
        <f>'Balance N-1'!P6652</f>
        <v>0</v>
      </c>
      <c r="I6649" s="79">
        <f t="shared" si="103"/>
        <v>0</v>
      </c>
    </row>
    <row r="6650" spans="1:9" ht="15.6">
      <c r="A6650" s="85">
        <f>'Balance N-1'!I6653</f>
        <v>0</v>
      </c>
      <c r="B6650" s="75">
        <f>'Balance N-1'!J6653</f>
        <v>0</v>
      </c>
      <c r="C6650" s="78">
        <f>'Balance N-1'!K6653</f>
        <v>0</v>
      </c>
      <c r="D6650" s="78">
        <f>'Balance N-1'!L6653</f>
        <v>0</v>
      </c>
      <c r="E6650" s="78">
        <f>'Balance N-1'!M6653</f>
        <v>0</v>
      </c>
      <c r="F6650" s="78">
        <f>'Balance N-1'!N6653</f>
        <v>0</v>
      </c>
      <c r="G6650" s="78">
        <f>'Balance N-1'!O6653</f>
        <v>0</v>
      </c>
      <c r="H6650" s="78">
        <f>'Balance N-1'!P6653</f>
        <v>0</v>
      </c>
      <c r="I6650" s="79">
        <f t="shared" si="103"/>
        <v>0</v>
      </c>
    </row>
    <row r="6651" spans="1:9" ht="15.6">
      <c r="A6651" s="85">
        <f>'Balance N-1'!I6654</f>
        <v>0</v>
      </c>
      <c r="B6651" s="75">
        <f>'Balance N-1'!J6654</f>
        <v>0</v>
      </c>
      <c r="C6651" s="78">
        <f>'Balance N-1'!K6654</f>
        <v>0</v>
      </c>
      <c r="D6651" s="78">
        <f>'Balance N-1'!L6654</f>
        <v>0</v>
      </c>
      <c r="E6651" s="78">
        <f>'Balance N-1'!M6654</f>
        <v>0</v>
      </c>
      <c r="F6651" s="78">
        <f>'Balance N-1'!N6654</f>
        <v>0</v>
      </c>
      <c r="G6651" s="78">
        <f>'Balance N-1'!O6654</f>
        <v>0</v>
      </c>
      <c r="H6651" s="78">
        <f>'Balance N-1'!P6654</f>
        <v>0</v>
      </c>
      <c r="I6651" s="79">
        <f t="shared" si="103"/>
        <v>0</v>
      </c>
    </row>
    <row r="6652" spans="1:9" ht="15.6">
      <c r="A6652" s="85">
        <f>'Balance N-1'!I6655</f>
        <v>0</v>
      </c>
      <c r="B6652" s="75">
        <f>'Balance N-1'!J6655</f>
        <v>0</v>
      </c>
      <c r="C6652" s="78">
        <f>'Balance N-1'!K6655</f>
        <v>0</v>
      </c>
      <c r="D6652" s="78">
        <f>'Balance N-1'!L6655</f>
        <v>0</v>
      </c>
      <c r="E6652" s="78">
        <f>'Balance N-1'!M6655</f>
        <v>0</v>
      </c>
      <c r="F6652" s="78">
        <f>'Balance N-1'!N6655</f>
        <v>0</v>
      </c>
      <c r="G6652" s="78">
        <f>'Balance N-1'!O6655</f>
        <v>0</v>
      </c>
      <c r="H6652" s="78">
        <f>'Balance N-1'!P6655</f>
        <v>0</v>
      </c>
      <c r="I6652" s="79">
        <f t="shared" si="103"/>
        <v>0</v>
      </c>
    </row>
    <row r="6653" spans="1:9" ht="15.6">
      <c r="A6653" s="85">
        <f>'Balance N-1'!I6656</f>
        <v>0</v>
      </c>
      <c r="B6653" s="75">
        <f>'Balance N-1'!J6656</f>
        <v>0</v>
      </c>
      <c r="C6653" s="78">
        <f>'Balance N-1'!K6656</f>
        <v>0</v>
      </c>
      <c r="D6653" s="78">
        <f>'Balance N-1'!L6656</f>
        <v>0</v>
      </c>
      <c r="E6653" s="78">
        <f>'Balance N-1'!M6656</f>
        <v>0</v>
      </c>
      <c r="F6653" s="78">
        <f>'Balance N-1'!N6656</f>
        <v>0</v>
      </c>
      <c r="G6653" s="78">
        <f>'Balance N-1'!O6656</f>
        <v>0</v>
      </c>
      <c r="H6653" s="78">
        <f>'Balance N-1'!P6656</f>
        <v>0</v>
      </c>
      <c r="I6653" s="79">
        <f t="shared" si="103"/>
        <v>0</v>
      </c>
    </row>
    <row r="6654" spans="1:9" ht="15.6">
      <c r="A6654" s="85">
        <f>'Balance N-1'!I6657</f>
        <v>0</v>
      </c>
      <c r="B6654" s="75">
        <f>'Balance N-1'!J6657</f>
        <v>0</v>
      </c>
      <c r="C6654" s="78">
        <f>'Balance N-1'!K6657</f>
        <v>0</v>
      </c>
      <c r="D6654" s="78">
        <f>'Balance N-1'!L6657</f>
        <v>0</v>
      </c>
      <c r="E6654" s="78">
        <f>'Balance N-1'!M6657</f>
        <v>0</v>
      </c>
      <c r="F6654" s="78">
        <f>'Balance N-1'!N6657</f>
        <v>0</v>
      </c>
      <c r="G6654" s="78">
        <f>'Balance N-1'!O6657</f>
        <v>0</v>
      </c>
      <c r="H6654" s="78">
        <f>'Balance N-1'!P6657</f>
        <v>0</v>
      </c>
      <c r="I6654" s="79">
        <f t="shared" si="103"/>
        <v>0</v>
      </c>
    </row>
    <row r="6655" spans="1:9" ht="15.6">
      <c r="A6655" s="85">
        <f>'Balance N-1'!I6658</f>
        <v>0</v>
      </c>
      <c r="B6655" s="75">
        <f>'Balance N-1'!J6658</f>
        <v>0</v>
      </c>
      <c r="C6655" s="78">
        <f>'Balance N-1'!K6658</f>
        <v>0</v>
      </c>
      <c r="D6655" s="78">
        <f>'Balance N-1'!L6658</f>
        <v>0</v>
      </c>
      <c r="E6655" s="78">
        <f>'Balance N-1'!M6658</f>
        <v>0</v>
      </c>
      <c r="F6655" s="78">
        <f>'Balance N-1'!N6658</f>
        <v>0</v>
      </c>
      <c r="G6655" s="78">
        <f>'Balance N-1'!O6658</f>
        <v>0</v>
      </c>
      <c r="H6655" s="78">
        <f>'Balance N-1'!P6658</f>
        <v>0</v>
      </c>
      <c r="I6655" s="79">
        <f t="shared" si="103"/>
        <v>0</v>
      </c>
    </row>
    <row r="6656" spans="1:9" ht="15.6">
      <c r="A6656" s="85">
        <f>'Balance N-1'!I6659</f>
        <v>0</v>
      </c>
      <c r="B6656" s="75">
        <f>'Balance N-1'!J6659</f>
        <v>0</v>
      </c>
      <c r="C6656" s="78">
        <f>'Balance N-1'!K6659</f>
        <v>0</v>
      </c>
      <c r="D6656" s="78">
        <f>'Balance N-1'!L6659</f>
        <v>0</v>
      </c>
      <c r="E6656" s="78">
        <f>'Balance N-1'!M6659</f>
        <v>0</v>
      </c>
      <c r="F6656" s="78">
        <f>'Balance N-1'!N6659</f>
        <v>0</v>
      </c>
      <c r="G6656" s="78">
        <f>'Balance N-1'!O6659</f>
        <v>0</v>
      </c>
      <c r="H6656" s="78">
        <f>'Balance N-1'!P6659</f>
        <v>0</v>
      </c>
      <c r="I6656" s="79">
        <f t="shared" si="103"/>
        <v>0</v>
      </c>
    </row>
    <row r="6657" spans="1:9" ht="15.6">
      <c r="A6657" s="85">
        <f>'Balance N-1'!I6660</f>
        <v>0</v>
      </c>
      <c r="B6657" s="75">
        <f>'Balance N-1'!J6660</f>
        <v>0</v>
      </c>
      <c r="C6657" s="78">
        <f>'Balance N-1'!K6660</f>
        <v>0</v>
      </c>
      <c r="D6657" s="78">
        <f>'Balance N-1'!L6660</f>
        <v>0</v>
      </c>
      <c r="E6657" s="78">
        <f>'Balance N-1'!M6660</f>
        <v>0</v>
      </c>
      <c r="F6657" s="78">
        <f>'Balance N-1'!N6660</f>
        <v>0</v>
      </c>
      <c r="G6657" s="78">
        <f>'Balance N-1'!O6660</f>
        <v>0</v>
      </c>
      <c r="H6657" s="78">
        <f>'Balance N-1'!P6660</f>
        <v>0</v>
      </c>
      <c r="I6657" s="79">
        <f t="shared" si="103"/>
        <v>0</v>
      </c>
    </row>
    <row r="6658" spans="1:9" ht="15.6">
      <c r="A6658" s="85">
        <f>'Balance N-1'!I6661</f>
        <v>0</v>
      </c>
      <c r="B6658" s="75">
        <f>'Balance N-1'!J6661</f>
        <v>0</v>
      </c>
      <c r="C6658" s="78">
        <f>'Balance N-1'!K6661</f>
        <v>0</v>
      </c>
      <c r="D6658" s="78">
        <f>'Balance N-1'!L6661</f>
        <v>0</v>
      </c>
      <c r="E6658" s="78">
        <f>'Balance N-1'!M6661</f>
        <v>0</v>
      </c>
      <c r="F6658" s="78">
        <f>'Balance N-1'!N6661</f>
        <v>0</v>
      </c>
      <c r="G6658" s="78">
        <f>'Balance N-1'!O6661</f>
        <v>0</v>
      </c>
      <c r="H6658" s="78">
        <f>'Balance N-1'!P6661</f>
        <v>0</v>
      </c>
      <c r="I6658" s="79">
        <f t="shared" si="103"/>
        <v>0</v>
      </c>
    </row>
    <row r="6659" spans="1:9" ht="15.6">
      <c r="A6659" s="85">
        <f>'Balance N-1'!I6662</f>
        <v>0</v>
      </c>
      <c r="B6659" s="75">
        <f>'Balance N-1'!J6662</f>
        <v>0</v>
      </c>
      <c r="C6659" s="78">
        <f>'Balance N-1'!K6662</f>
        <v>0</v>
      </c>
      <c r="D6659" s="78">
        <f>'Balance N-1'!L6662</f>
        <v>0</v>
      </c>
      <c r="E6659" s="78">
        <f>'Balance N-1'!M6662</f>
        <v>0</v>
      </c>
      <c r="F6659" s="78">
        <f>'Balance N-1'!N6662</f>
        <v>0</v>
      </c>
      <c r="G6659" s="78">
        <f>'Balance N-1'!O6662</f>
        <v>0</v>
      </c>
      <c r="H6659" s="78">
        <f>'Balance N-1'!P6662</f>
        <v>0</v>
      </c>
      <c r="I6659" s="79">
        <f t="shared" ref="I6659:I6722" si="104">(C6659-D6659)+(E6659-F6659)-(G6659-H6659)</f>
        <v>0</v>
      </c>
    </row>
    <row r="6660" spans="1:9" ht="15.6">
      <c r="A6660" s="85">
        <f>'Balance N-1'!I6663</f>
        <v>0</v>
      </c>
      <c r="B6660" s="75">
        <f>'Balance N-1'!J6663</f>
        <v>0</v>
      </c>
      <c r="C6660" s="78">
        <f>'Balance N-1'!K6663</f>
        <v>0</v>
      </c>
      <c r="D6660" s="78">
        <f>'Balance N-1'!L6663</f>
        <v>0</v>
      </c>
      <c r="E6660" s="78">
        <f>'Balance N-1'!M6663</f>
        <v>0</v>
      </c>
      <c r="F6660" s="78">
        <f>'Balance N-1'!N6663</f>
        <v>0</v>
      </c>
      <c r="G6660" s="78">
        <f>'Balance N-1'!O6663</f>
        <v>0</v>
      </c>
      <c r="H6660" s="78">
        <f>'Balance N-1'!P6663</f>
        <v>0</v>
      </c>
      <c r="I6660" s="79">
        <f t="shared" si="104"/>
        <v>0</v>
      </c>
    </row>
    <row r="6661" spans="1:9" ht="15.6">
      <c r="A6661" s="85">
        <f>'Balance N-1'!I6664</f>
        <v>0</v>
      </c>
      <c r="B6661" s="75">
        <f>'Balance N-1'!J6664</f>
        <v>0</v>
      </c>
      <c r="C6661" s="78">
        <f>'Balance N-1'!K6664</f>
        <v>0</v>
      </c>
      <c r="D6661" s="78">
        <f>'Balance N-1'!L6664</f>
        <v>0</v>
      </c>
      <c r="E6661" s="78">
        <f>'Balance N-1'!M6664</f>
        <v>0</v>
      </c>
      <c r="F6661" s="78">
        <f>'Balance N-1'!N6664</f>
        <v>0</v>
      </c>
      <c r="G6661" s="78">
        <f>'Balance N-1'!O6664</f>
        <v>0</v>
      </c>
      <c r="H6661" s="78">
        <f>'Balance N-1'!P6664</f>
        <v>0</v>
      </c>
      <c r="I6661" s="79">
        <f t="shared" si="104"/>
        <v>0</v>
      </c>
    </row>
    <row r="6662" spans="1:9" ht="15.6">
      <c r="A6662" s="85">
        <f>'Balance N-1'!I6665</f>
        <v>0</v>
      </c>
      <c r="B6662" s="75">
        <f>'Balance N-1'!J6665</f>
        <v>0</v>
      </c>
      <c r="C6662" s="78">
        <f>'Balance N-1'!K6665</f>
        <v>0</v>
      </c>
      <c r="D6662" s="78">
        <f>'Balance N-1'!L6665</f>
        <v>0</v>
      </c>
      <c r="E6662" s="78">
        <f>'Balance N-1'!M6665</f>
        <v>0</v>
      </c>
      <c r="F6662" s="78">
        <f>'Balance N-1'!N6665</f>
        <v>0</v>
      </c>
      <c r="G6662" s="78">
        <f>'Balance N-1'!O6665</f>
        <v>0</v>
      </c>
      <c r="H6662" s="78">
        <f>'Balance N-1'!P6665</f>
        <v>0</v>
      </c>
      <c r="I6662" s="79">
        <f t="shared" si="104"/>
        <v>0</v>
      </c>
    </row>
    <row r="6663" spans="1:9" ht="15.6">
      <c r="A6663" s="85">
        <f>'Balance N-1'!I6666</f>
        <v>0</v>
      </c>
      <c r="B6663" s="75">
        <f>'Balance N-1'!J6666</f>
        <v>0</v>
      </c>
      <c r="C6663" s="78">
        <f>'Balance N-1'!K6666</f>
        <v>0</v>
      </c>
      <c r="D6663" s="78">
        <f>'Balance N-1'!L6666</f>
        <v>0</v>
      </c>
      <c r="E6663" s="78">
        <f>'Balance N-1'!M6666</f>
        <v>0</v>
      </c>
      <c r="F6663" s="78">
        <f>'Balance N-1'!N6666</f>
        <v>0</v>
      </c>
      <c r="G6663" s="78">
        <f>'Balance N-1'!O6666</f>
        <v>0</v>
      </c>
      <c r="H6663" s="78">
        <f>'Balance N-1'!P6666</f>
        <v>0</v>
      </c>
      <c r="I6663" s="79">
        <f t="shared" si="104"/>
        <v>0</v>
      </c>
    </row>
    <row r="6664" spans="1:9" ht="15.6">
      <c r="A6664" s="85">
        <f>'Balance N-1'!I6667</f>
        <v>0</v>
      </c>
      <c r="B6664" s="75">
        <f>'Balance N-1'!J6667</f>
        <v>0</v>
      </c>
      <c r="C6664" s="78">
        <f>'Balance N-1'!K6667</f>
        <v>0</v>
      </c>
      <c r="D6664" s="78">
        <f>'Balance N-1'!L6667</f>
        <v>0</v>
      </c>
      <c r="E6664" s="78">
        <f>'Balance N-1'!M6667</f>
        <v>0</v>
      </c>
      <c r="F6664" s="78">
        <f>'Balance N-1'!N6667</f>
        <v>0</v>
      </c>
      <c r="G6664" s="78">
        <f>'Balance N-1'!O6667</f>
        <v>0</v>
      </c>
      <c r="H6664" s="78">
        <f>'Balance N-1'!P6667</f>
        <v>0</v>
      </c>
      <c r="I6664" s="79">
        <f t="shared" si="104"/>
        <v>0</v>
      </c>
    </row>
    <row r="6665" spans="1:9" ht="15.6">
      <c r="A6665" s="85">
        <f>'Balance N-1'!I6668</f>
        <v>0</v>
      </c>
      <c r="B6665" s="75">
        <f>'Balance N-1'!J6668</f>
        <v>0</v>
      </c>
      <c r="C6665" s="78">
        <f>'Balance N-1'!K6668</f>
        <v>0</v>
      </c>
      <c r="D6665" s="78">
        <f>'Balance N-1'!L6668</f>
        <v>0</v>
      </c>
      <c r="E6665" s="78">
        <f>'Balance N-1'!M6668</f>
        <v>0</v>
      </c>
      <c r="F6665" s="78">
        <f>'Balance N-1'!N6668</f>
        <v>0</v>
      </c>
      <c r="G6665" s="78">
        <f>'Balance N-1'!O6668</f>
        <v>0</v>
      </c>
      <c r="H6665" s="78">
        <f>'Balance N-1'!P6668</f>
        <v>0</v>
      </c>
      <c r="I6665" s="79">
        <f t="shared" si="104"/>
        <v>0</v>
      </c>
    </row>
    <row r="6666" spans="1:9" ht="15.6">
      <c r="A6666" s="85">
        <f>'Balance N-1'!I6669</f>
        <v>0</v>
      </c>
      <c r="B6666" s="75">
        <f>'Balance N-1'!J6669</f>
        <v>0</v>
      </c>
      <c r="C6666" s="78">
        <f>'Balance N-1'!K6669</f>
        <v>0</v>
      </c>
      <c r="D6666" s="78">
        <f>'Balance N-1'!L6669</f>
        <v>0</v>
      </c>
      <c r="E6666" s="78">
        <f>'Balance N-1'!M6669</f>
        <v>0</v>
      </c>
      <c r="F6666" s="78">
        <f>'Balance N-1'!N6669</f>
        <v>0</v>
      </c>
      <c r="G6666" s="78">
        <f>'Balance N-1'!O6669</f>
        <v>0</v>
      </c>
      <c r="H6666" s="78">
        <f>'Balance N-1'!P6669</f>
        <v>0</v>
      </c>
      <c r="I6666" s="79">
        <f t="shared" si="104"/>
        <v>0</v>
      </c>
    </row>
    <row r="6667" spans="1:9" ht="15.6">
      <c r="A6667" s="85">
        <f>'Balance N-1'!I6670</f>
        <v>0</v>
      </c>
      <c r="B6667" s="75">
        <f>'Balance N-1'!J6670</f>
        <v>0</v>
      </c>
      <c r="C6667" s="78">
        <f>'Balance N-1'!K6670</f>
        <v>0</v>
      </c>
      <c r="D6667" s="78">
        <f>'Balance N-1'!L6670</f>
        <v>0</v>
      </c>
      <c r="E6667" s="78">
        <f>'Balance N-1'!M6670</f>
        <v>0</v>
      </c>
      <c r="F6667" s="78">
        <f>'Balance N-1'!N6670</f>
        <v>0</v>
      </c>
      <c r="G6667" s="78">
        <f>'Balance N-1'!O6670</f>
        <v>0</v>
      </c>
      <c r="H6667" s="78">
        <f>'Balance N-1'!P6670</f>
        <v>0</v>
      </c>
      <c r="I6667" s="79">
        <f t="shared" si="104"/>
        <v>0</v>
      </c>
    </row>
    <row r="6668" spans="1:9" ht="15.6">
      <c r="A6668" s="85">
        <f>'Balance N-1'!I6671</f>
        <v>0</v>
      </c>
      <c r="B6668" s="75">
        <f>'Balance N-1'!J6671</f>
        <v>0</v>
      </c>
      <c r="C6668" s="78">
        <f>'Balance N-1'!K6671</f>
        <v>0</v>
      </c>
      <c r="D6668" s="78">
        <f>'Balance N-1'!L6671</f>
        <v>0</v>
      </c>
      <c r="E6668" s="78">
        <f>'Balance N-1'!M6671</f>
        <v>0</v>
      </c>
      <c r="F6668" s="78">
        <f>'Balance N-1'!N6671</f>
        <v>0</v>
      </c>
      <c r="G6668" s="78">
        <f>'Balance N-1'!O6671</f>
        <v>0</v>
      </c>
      <c r="H6668" s="78">
        <f>'Balance N-1'!P6671</f>
        <v>0</v>
      </c>
      <c r="I6668" s="79">
        <f t="shared" si="104"/>
        <v>0</v>
      </c>
    </row>
    <row r="6669" spans="1:9" ht="15.6">
      <c r="A6669" s="85">
        <f>'Balance N-1'!I6672</f>
        <v>0</v>
      </c>
      <c r="B6669" s="75">
        <f>'Balance N-1'!J6672</f>
        <v>0</v>
      </c>
      <c r="C6669" s="78">
        <f>'Balance N-1'!K6672</f>
        <v>0</v>
      </c>
      <c r="D6669" s="78">
        <f>'Balance N-1'!L6672</f>
        <v>0</v>
      </c>
      <c r="E6669" s="78">
        <f>'Balance N-1'!M6672</f>
        <v>0</v>
      </c>
      <c r="F6669" s="78">
        <f>'Balance N-1'!N6672</f>
        <v>0</v>
      </c>
      <c r="G6669" s="78">
        <f>'Balance N-1'!O6672</f>
        <v>0</v>
      </c>
      <c r="H6669" s="78">
        <f>'Balance N-1'!P6672</f>
        <v>0</v>
      </c>
      <c r="I6669" s="79">
        <f t="shared" si="104"/>
        <v>0</v>
      </c>
    </row>
    <row r="6670" spans="1:9" ht="15.6">
      <c r="A6670" s="85">
        <f>'Balance N-1'!I6673</f>
        <v>0</v>
      </c>
      <c r="B6670" s="75">
        <f>'Balance N-1'!J6673</f>
        <v>0</v>
      </c>
      <c r="C6670" s="78">
        <f>'Balance N-1'!K6673</f>
        <v>0</v>
      </c>
      <c r="D6670" s="78">
        <f>'Balance N-1'!L6673</f>
        <v>0</v>
      </c>
      <c r="E6670" s="78">
        <f>'Balance N-1'!M6673</f>
        <v>0</v>
      </c>
      <c r="F6670" s="78">
        <f>'Balance N-1'!N6673</f>
        <v>0</v>
      </c>
      <c r="G6670" s="78">
        <f>'Balance N-1'!O6673</f>
        <v>0</v>
      </c>
      <c r="H6670" s="78">
        <f>'Balance N-1'!P6673</f>
        <v>0</v>
      </c>
      <c r="I6670" s="79">
        <f t="shared" si="104"/>
        <v>0</v>
      </c>
    </row>
    <row r="6671" spans="1:9" ht="15.6">
      <c r="A6671" s="85">
        <f>'Balance N-1'!I6674</f>
        <v>0</v>
      </c>
      <c r="B6671" s="75">
        <f>'Balance N-1'!J6674</f>
        <v>0</v>
      </c>
      <c r="C6671" s="78">
        <f>'Balance N-1'!K6674</f>
        <v>0</v>
      </c>
      <c r="D6671" s="78">
        <f>'Balance N-1'!L6674</f>
        <v>0</v>
      </c>
      <c r="E6671" s="78">
        <f>'Balance N-1'!M6674</f>
        <v>0</v>
      </c>
      <c r="F6671" s="78">
        <f>'Balance N-1'!N6674</f>
        <v>0</v>
      </c>
      <c r="G6671" s="78">
        <f>'Balance N-1'!O6674</f>
        <v>0</v>
      </c>
      <c r="H6671" s="78">
        <f>'Balance N-1'!P6674</f>
        <v>0</v>
      </c>
      <c r="I6671" s="79">
        <f t="shared" si="104"/>
        <v>0</v>
      </c>
    </row>
    <row r="6672" spans="1:9" ht="15.6">
      <c r="A6672" s="85">
        <f>'Balance N-1'!I6675</f>
        <v>0</v>
      </c>
      <c r="B6672" s="75">
        <f>'Balance N-1'!J6675</f>
        <v>0</v>
      </c>
      <c r="C6672" s="78">
        <f>'Balance N-1'!K6675</f>
        <v>0</v>
      </c>
      <c r="D6672" s="78">
        <f>'Balance N-1'!L6675</f>
        <v>0</v>
      </c>
      <c r="E6672" s="78">
        <f>'Balance N-1'!M6675</f>
        <v>0</v>
      </c>
      <c r="F6672" s="78">
        <f>'Balance N-1'!N6675</f>
        <v>0</v>
      </c>
      <c r="G6672" s="78">
        <f>'Balance N-1'!O6675</f>
        <v>0</v>
      </c>
      <c r="H6672" s="78">
        <f>'Balance N-1'!P6675</f>
        <v>0</v>
      </c>
      <c r="I6672" s="79">
        <f t="shared" si="104"/>
        <v>0</v>
      </c>
    </row>
    <row r="6673" spans="1:9" ht="15.6">
      <c r="A6673" s="85">
        <f>'Balance N-1'!I6676</f>
        <v>0</v>
      </c>
      <c r="B6673" s="75">
        <f>'Balance N-1'!J6676</f>
        <v>0</v>
      </c>
      <c r="C6673" s="78">
        <f>'Balance N-1'!K6676</f>
        <v>0</v>
      </c>
      <c r="D6673" s="78">
        <f>'Balance N-1'!L6676</f>
        <v>0</v>
      </c>
      <c r="E6673" s="78">
        <f>'Balance N-1'!M6676</f>
        <v>0</v>
      </c>
      <c r="F6673" s="78">
        <f>'Balance N-1'!N6676</f>
        <v>0</v>
      </c>
      <c r="G6673" s="78">
        <f>'Balance N-1'!O6676</f>
        <v>0</v>
      </c>
      <c r="H6673" s="78">
        <f>'Balance N-1'!P6676</f>
        <v>0</v>
      </c>
      <c r="I6673" s="79">
        <f t="shared" si="104"/>
        <v>0</v>
      </c>
    </row>
    <row r="6674" spans="1:9" ht="15.6">
      <c r="A6674" s="85">
        <f>'Balance N-1'!I6677</f>
        <v>0</v>
      </c>
      <c r="B6674" s="75">
        <f>'Balance N-1'!J6677</f>
        <v>0</v>
      </c>
      <c r="C6674" s="78">
        <f>'Balance N-1'!K6677</f>
        <v>0</v>
      </c>
      <c r="D6674" s="78">
        <f>'Balance N-1'!L6677</f>
        <v>0</v>
      </c>
      <c r="E6674" s="78">
        <f>'Balance N-1'!M6677</f>
        <v>0</v>
      </c>
      <c r="F6674" s="78">
        <f>'Balance N-1'!N6677</f>
        <v>0</v>
      </c>
      <c r="G6674" s="78">
        <f>'Balance N-1'!O6677</f>
        <v>0</v>
      </c>
      <c r="H6674" s="78">
        <f>'Balance N-1'!P6677</f>
        <v>0</v>
      </c>
      <c r="I6674" s="79">
        <f t="shared" si="104"/>
        <v>0</v>
      </c>
    </row>
    <row r="6675" spans="1:9" ht="15.6">
      <c r="A6675" s="85">
        <f>'Balance N-1'!I6678</f>
        <v>0</v>
      </c>
      <c r="B6675" s="75">
        <f>'Balance N-1'!J6678</f>
        <v>0</v>
      </c>
      <c r="C6675" s="78">
        <f>'Balance N-1'!K6678</f>
        <v>0</v>
      </c>
      <c r="D6675" s="78">
        <f>'Balance N-1'!L6678</f>
        <v>0</v>
      </c>
      <c r="E6675" s="78">
        <f>'Balance N-1'!M6678</f>
        <v>0</v>
      </c>
      <c r="F6675" s="78">
        <f>'Balance N-1'!N6678</f>
        <v>0</v>
      </c>
      <c r="G6675" s="78">
        <f>'Balance N-1'!O6678</f>
        <v>0</v>
      </c>
      <c r="H6675" s="78">
        <f>'Balance N-1'!P6678</f>
        <v>0</v>
      </c>
      <c r="I6675" s="79">
        <f t="shared" si="104"/>
        <v>0</v>
      </c>
    </row>
    <row r="6676" spans="1:9" ht="15.6">
      <c r="A6676" s="85">
        <f>'Balance N-1'!I6679</f>
        <v>0</v>
      </c>
      <c r="B6676" s="75">
        <f>'Balance N-1'!J6679</f>
        <v>0</v>
      </c>
      <c r="C6676" s="78">
        <f>'Balance N-1'!K6679</f>
        <v>0</v>
      </c>
      <c r="D6676" s="78">
        <f>'Balance N-1'!L6679</f>
        <v>0</v>
      </c>
      <c r="E6676" s="78">
        <f>'Balance N-1'!M6679</f>
        <v>0</v>
      </c>
      <c r="F6676" s="78">
        <f>'Balance N-1'!N6679</f>
        <v>0</v>
      </c>
      <c r="G6676" s="78">
        <f>'Balance N-1'!O6679</f>
        <v>0</v>
      </c>
      <c r="H6676" s="78">
        <f>'Balance N-1'!P6679</f>
        <v>0</v>
      </c>
      <c r="I6676" s="79">
        <f t="shared" si="104"/>
        <v>0</v>
      </c>
    </row>
    <row r="6677" spans="1:9" ht="15.6">
      <c r="A6677" s="85">
        <f>'Balance N-1'!I6680</f>
        <v>0</v>
      </c>
      <c r="B6677" s="75">
        <f>'Balance N-1'!J6680</f>
        <v>0</v>
      </c>
      <c r="C6677" s="78">
        <f>'Balance N-1'!K6680</f>
        <v>0</v>
      </c>
      <c r="D6677" s="78">
        <f>'Balance N-1'!L6680</f>
        <v>0</v>
      </c>
      <c r="E6677" s="78">
        <f>'Balance N-1'!M6680</f>
        <v>0</v>
      </c>
      <c r="F6677" s="78">
        <f>'Balance N-1'!N6680</f>
        <v>0</v>
      </c>
      <c r="G6677" s="78">
        <f>'Balance N-1'!O6680</f>
        <v>0</v>
      </c>
      <c r="H6677" s="78">
        <f>'Balance N-1'!P6680</f>
        <v>0</v>
      </c>
      <c r="I6677" s="79">
        <f t="shared" si="104"/>
        <v>0</v>
      </c>
    </row>
    <row r="6678" spans="1:9" ht="15.6">
      <c r="A6678" s="85">
        <f>'Balance N-1'!I6681</f>
        <v>0</v>
      </c>
      <c r="B6678" s="75">
        <f>'Balance N-1'!J6681</f>
        <v>0</v>
      </c>
      <c r="C6678" s="78">
        <f>'Balance N-1'!K6681</f>
        <v>0</v>
      </c>
      <c r="D6678" s="78">
        <f>'Balance N-1'!L6681</f>
        <v>0</v>
      </c>
      <c r="E6678" s="78">
        <f>'Balance N-1'!M6681</f>
        <v>0</v>
      </c>
      <c r="F6678" s="78">
        <f>'Balance N-1'!N6681</f>
        <v>0</v>
      </c>
      <c r="G6678" s="78">
        <f>'Balance N-1'!O6681</f>
        <v>0</v>
      </c>
      <c r="H6678" s="78">
        <f>'Balance N-1'!P6681</f>
        <v>0</v>
      </c>
      <c r="I6678" s="79">
        <f t="shared" si="104"/>
        <v>0</v>
      </c>
    </row>
    <row r="6679" spans="1:9" ht="15.6">
      <c r="A6679" s="85">
        <f>'Balance N-1'!I6682</f>
        <v>0</v>
      </c>
      <c r="B6679" s="75">
        <f>'Balance N-1'!J6682</f>
        <v>0</v>
      </c>
      <c r="C6679" s="78">
        <f>'Balance N-1'!K6682</f>
        <v>0</v>
      </c>
      <c r="D6679" s="78">
        <f>'Balance N-1'!L6682</f>
        <v>0</v>
      </c>
      <c r="E6679" s="78">
        <f>'Balance N-1'!M6682</f>
        <v>0</v>
      </c>
      <c r="F6679" s="78">
        <f>'Balance N-1'!N6682</f>
        <v>0</v>
      </c>
      <c r="G6679" s="78">
        <f>'Balance N-1'!O6682</f>
        <v>0</v>
      </c>
      <c r="H6679" s="78">
        <f>'Balance N-1'!P6682</f>
        <v>0</v>
      </c>
      <c r="I6679" s="79">
        <f t="shared" si="104"/>
        <v>0</v>
      </c>
    </row>
    <row r="6680" spans="1:9" ht="15.6">
      <c r="A6680" s="85">
        <f>'Balance N-1'!I6683</f>
        <v>0</v>
      </c>
      <c r="B6680" s="75">
        <f>'Balance N-1'!J6683</f>
        <v>0</v>
      </c>
      <c r="C6680" s="78">
        <f>'Balance N-1'!K6683</f>
        <v>0</v>
      </c>
      <c r="D6680" s="78">
        <f>'Balance N-1'!L6683</f>
        <v>0</v>
      </c>
      <c r="E6680" s="78">
        <f>'Balance N-1'!M6683</f>
        <v>0</v>
      </c>
      <c r="F6680" s="78">
        <f>'Balance N-1'!N6683</f>
        <v>0</v>
      </c>
      <c r="G6680" s="78">
        <f>'Balance N-1'!O6683</f>
        <v>0</v>
      </c>
      <c r="H6680" s="78">
        <f>'Balance N-1'!P6683</f>
        <v>0</v>
      </c>
      <c r="I6680" s="79">
        <f t="shared" si="104"/>
        <v>0</v>
      </c>
    </row>
    <row r="6681" spans="1:9" ht="15.6">
      <c r="A6681" s="85">
        <f>'Balance N-1'!I6684</f>
        <v>0</v>
      </c>
      <c r="B6681" s="75">
        <f>'Balance N-1'!J6684</f>
        <v>0</v>
      </c>
      <c r="C6681" s="78">
        <f>'Balance N-1'!K6684</f>
        <v>0</v>
      </c>
      <c r="D6681" s="78">
        <f>'Balance N-1'!L6684</f>
        <v>0</v>
      </c>
      <c r="E6681" s="78">
        <f>'Balance N-1'!M6684</f>
        <v>0</v>
      </c>
      <c r="F6681" s="78">
        <f>'Balance N-1'!N6684</f>
        <v>0</v>
      </c>
      <c r="G6681" s="78">
        <f>'Balance N-1'!O6684</f>
        <v>0</v>
      </c>
      <c r="H6681" s="78">
        <f>'Balance N-1'!P6684</f>
        <v>0</v>
      </c>
      <c r="I6681" s="79">
        <f t="shared" si="104"/>
        <v>0</v>
      </c>
    </row>
    <row r="6682" spans="1:9" ht="15.6">
      <c r="A6682" s="85">
        <f>'Balance N-1'!I6685</f>
        <v>0</v>
      </c>
      <c r="B6682" s="75">
        <f>'Balance N-1'!J6685</f>
        <v>0</v>
      </c>
      <c r="C6682" s="78">
        <f>'Balance N-1'!K6685</f>
        <v>0</v>
      </c>
      <c r="D6682" s="78">
        <f>'Balance N-1'!L6685</f>
        <v>0</v>
      </c>
      <c r="E6682" s="78">
        <f>'Balance N-1'!M6685</f>
        <v>0</v>
      </c>
      <c r="F6682" s="78">
        <f>'Balance N-1'!N6685</f>
        <v>0</v>
      </c>
      <c r="G6682" s="78">
        <f>'Balance N-1'!O6685</f>
        <v>0</v>
      </c>
      <c r="H6682" s="78">
        <f>'Balance N-1'!P6685</f>
        <v>0</v>
      </c>
      <c r="I6682" s="79">
        <f t="shared" si="104"/>
        <v>0</v>
      </c>
    </row>
    <row r="6683" spans="1:9" ht="15.6">
      <c r="A6683" s="85">
        <f>'Balance N-1'!I6686</f>
        <v>0</v>
      </c>
      <c r="B6683" s="75">
        <f>'Balance N-1'!J6686</f>
        <v>0</v>
      </c>
      <c r="C6683" s="78">
        <f>'Balance N-1'!K6686</f>
        <v>0</v>
      </c>
      <c r="D6683" s="78">
        <f>'Balance N-1'!L6686</f>
        <v>0</v>
      </c>
      <c r="E6683" s="78">
        <f>'Balance N-1'!M6686</f>
        <v>0</v>
      </c>
      <c r="F6683" s="78">
        <f>'Balance N-1'!N6686</f>
        <v>0</v>
      </c>
      <c r="G6683" s="78">
        <f>'Balance N-1'!O6686</f>
        <v>0</v>
      </c>
      <c r="H6683" s="78">
        <f>'Balance N-1'!P6686</f>
        <v>0</v>
      </c>
      <c r="I6683" s="79">
        <f t="shared" si="104"/>
        <v>0</v>
      </c>
    </row>
    <row r="6684" spans="1:9" ht="15.6">
      <c r="A6684" s="85">
        <f>'Balance N-1'!I6687</f>
        <v>0</v>
      </c>
      <c r="B6684" s="75">
        <f>'Balance N-1'!J6687</f>
        <v>0</v>
      </c>
      <c r="C6684" s="78">
        <f>'Balance N-1'!K6687</f>
        <v>0</v>
      </c>
      <c r="D6684" s="78">
        <f>'Balance N-1'!L6687</f>
        <v>0</v>
      </c>
      <c r="E6684" s="78">
        <f>'Balance N-1'!M6687</f>
        <v>0</v>
      </c>
      <c r="F6684" s="78">
        <f>'Balance N-1'!N6687</f>
        <v>0</v>
      </c>
      <c r="G6684" s="78">
        <f>'Balance N-1'!O6687</f>
        <v>0</v>
      </c>
      <c r="H6684" s="78">
        <f>'Balance N-1'!P6687</f>
        <v>0</v>
      </c>
      <c r="I6684" s="79">
        <f t="shared" si="104"/>
        <v>0</v>
      </c>
    </row>
    <row r="6685" spans="1:9" ht="15.6">
      <c r="A6685" s="85">
        <f>'Balance N-1'!I6688</f>
        <v>0</v>
      </c>
      <c r="B6685" s="75">
        <f>'Balance N-1'!J6688</f>
        <v>0</v>
      </c>
      <c r="C6685" s="78">
        <f>'Balance N-1'!K6688</f>
        <v>0</v>
      </c>
      <c r="D6685" s="78">
        <f>'Balance N-1'!L6688</f>
        <v>0</v>
      </c>
      <c r="E6685" s="78">
        <f>'Balance N-1'!M6688</f>
        <v>0</v>
      </c>
      <c r="F6685" s="78">
        <f>'Balance N-1'!N6688</f>
        <v>0</v>
      </c>
      <c r="G6685" s="78">
        <f>'Balance N-1'!O6688</f>
        <v>0</v>
      </c>
      <c r="H6685" s="78">
        <f>'Balance N-1'!P6688</f>
        <v>0</v>
      </c>
      <c r="I6685" s="79">
        <f t="shared" si="104"/>
        <v>0</v>
      </c>
    </row>
    <row r="6686" spans="1:9" ht="15.6">
      <c r="A6686" s="85">
        <f>'Balance N-1'!I6689</f>
        <v>0</v>
      </c>
      <c r="B6686" s="75">
        <f>'Balance N-1'!J6689</f>
        <v>0</v>
      </c>
      <c r="C6686" s="78">
        <f>'Balance N-1'!K6689</f>
        <v>0</v>
      </c>
      <c r="D6686" s="78">
        <f>'Balance N-1'!L6689</f>
        <v>0</v>
      </c>
      <c r="E6686" s="78">
        <f>'Balance N-1'!M6689</f>
        <v>0</v>
      </c>
      <c r="F6686" s="78">
        <f>'Balance N-1'!N6689</f>
        <v>0</v>
      </c>
      <c r="G6686" s="78">
        <f>'Balance N-1'!O6689</f>
        <v>0</v>
      </c>
      <c r="H6686" s="78">
        <f>'Balance N-1'!P6689</f>
        <v>0</v>
      </c>
      <c r="I6686" s="79">
        <f t="shared" si="104"/>
        <v>0</v>
      </c>
    </row>
    <row r="6687" spans="1:9" ht="15.6">
      <c r="A6687" s="85">
        <f>'Balance N-1'!I6690</f>
        <v>0</v>
      </c>
      <c r="B6687" s="75">
        <f>'Balance N-1'!J6690</f>
        <v>0</v>
      </c>
      <c r="C6687" s="78">
        <f>'Balance N-1'!K6690</f>
        <v>0</v>
      </c>
      <c r="D6687" s="78">
        <f>'Balance N-1'!L6690</f>
        <v>0</v>
      </c>
      <c r="E6687" s="78">
        <f>'Balance N-1'!M6690</f>
        <v>0</v>
      </c>
      <c r="F6687" s="78">
        <f>'Balance N-1'!N6690</f>
        <v>0</v>
      </c>
      <c r="G6687" s="78">
        <f>'Balance N-1'!O6690</f>
        <v>0</v>
      </c>
      <c r="H6687" s="78">
        <f>'Balance N-1'!P6690</f>
        <v>0</v>
      </c>
      <c r="I6687" s="79">
        <f t="shared" si="104"/>
        <v>0</v>
      </c>
    </row>
    <row r="6688" spans="1:9" ht="15.6">
      <c r="A6688" s="85">
        <f>'Balance N-1'!I6691</f>
        <v>0</v>
      </c>
      <c r="B6688" s="75">
        <f>'Balance N-1'!J6691</f>
        <v>0</v>
      </c>
      <c r="C6688" s="78">
        <f>'Balance N-1'!K6691</f>
        <v>0</v>
      </c>
      <c r="D6688" s="78">
        <f>'Balance N-1'!L6691</f>
        <v>0</v>
      </c>
      <c r="E6688" s="78">
        <f>'Balance N-1'!M6691</f>
        <v>0</v>
      </c>
      <c r="F6688" s="78">
        <f>'Balance N-1'!N6691</f>
        <v>0</v>
      </c>
      <c r="G6688" s="78">
        <f>'Balance N-1'!O6691</f>
        <v>0</v>
      </c>
      <c r="H6688" s="78">
        <f>'Balance N-1'!P6691</f>
        <v>0</v>
      </c>
      <c r="I6688" s="79">
        <f t="shared" si="104"/>
        <v>0</v>
      </c>
    </row>
    <row r="6689" spans="1:9" ht="15.6">
      <c r="A6689" s="85">
        <f>'Balance N-1'!I6692</f>
        <v>0</v>
      </c>
      <c r="B6689" s="75">
        <f>'Balance N-1'!J6692</f>
        <v>0</v>
      </c>
      <c r="C6689" s="78">
        <f>'Balance N-1'!K6692</f>
        <v>0</v>
      </c>
      <c r="D6689" s="78">
        <f>'Balance N-1'!L6692</f>
        <v>0</v>
      </c>
      <c r="E6689" s="78">
        <f>'Balance N-1'!M6692</f>
        <v>0</v>
      </c>
      <c r="F6689" s="78">
        <f>'Balance N-1'!N6692</f>
        <v>0</v>
      </c>
      <c r="G6689" s="78">
        <f>'Balance N-1'!O6692</f>
        <v>0</v>
      </c>
      <c r="H6689" s="78">
        <f>'Balance N-1'!P6692</f>
        <v>0</v>
      </c>
      <c r="I6689" s="79">
        <f t="shared" si="104"/>
        <v>0</v>
      </c>
    </row>
    <row r="6690" spans="1:9" ht="15.6">
      <c r="A6690" s="85">
        <f>'Balance N-1'!I6693</f>
        <v>0</v>
      </c>
      <c r="B6690" s="75">
        <f>'Balance N-1'!J6693</f>
        <v>0</v>
      </c>
      <c r="C6690" s="78">
        <f>'Balance N-1'!K6693</f>
        <v>0</v>
      </c>
      <c r="D6690" s="78">
        <f>'Balance N-1'!L6693</f>
        <v>0</v>
      </c>
      <c r="E6690" s="78">
        <f>'Balance N-1'!M6693</f>
        <v>0</v>
      </c>
      <c r="F6690" s="78">
        <f>'Balance N-1'!N6693</f>
        <v>0</v>
      </c>
      <c r="G6690" s="78">
        <f>'Balance N-1'!O6693</f>
        <v>0</v>
      </c>
      <c r="H6690" s="78">
        <f>'Balance N-1'!P6693</f>
        <v>0</v>
      </c>
      <c r="I6690" s="79">
        <f t="shared" si="104"/>
        <v>0</v>
      </c>
    </row>
    <row r="6691" spans="1:9" ht="15.6">
      <c r="A6691" s="85">
        <f>'Balance N-1'!I6694</f>
        <v>0</v>
      </c>
      <c r="B6691" s="75">
        <f>'Balance N-1'!J6694</f>
        <v>0</v>
      </c>
      <c r="C6691" s="78">
        <f>'Balance N-1'!K6694</f>
        <v>0</v>
      </c>
      <c r="D6691" s="78">
        <f>'Balance N-1'!L6694</f>
        <v>0</v>
      </c>
      <c r="E6691" s="78">
        <f>'Balance N-1'!M6694</f>
        <v>0</v>
      </c>
      <c r="F6691" s="78">
        <f>'Balance N-1'!N6694</f>
        <v>0</v>
      </c>
      <c r="G6691" s="78">
        <f>'Balance N-1'!O6694</f>
        <v>0</v>
      </c>
      <c r="H6691" s="78">
        <f>'Balance N-1'!P6694</f>
        <v>0</v>
      </c>
      <c r="I6691" s="79">
        <f t="shared" si="104"/>
        <v>0</v>
      </c>
    </row>
    <row r="6692" spans="1:9" ht="15.6">
      <c r="A6692" s="85">
        <f>'Balance N-1'!I6695</f>
        <v>0</v>
      </c>
      <c r="B6692" s="75">
        <f>'Balance N-1'!J6695</f>
        <v>0</v>
      </c>
      <c r="C6692" s="78">
        <f>'Balance N-1'!K6695</f>
        <v>0</v>
      </c>
      <c r="D6692" s="78">
        <f>'Balance N-1'!L6695</f>
        <v>0</v>
      </c>
      <c r="E6692" s="78">
        <f>'Balance N-1'!M6695</f>
        <v>0</v>
      </c>
      <c r="F6692" s="78">
        <f>'Balance N-1'!N6695</f>
        <v>0</v>
      </c>
      <c r="G6692" s="78">
        <f>'Balance N-1'!O6695</f>
        <v>0</v>
      </c>
      <c r="H6692" s="78">
        <f>'Balance N-1'!P6695</f>
        <v>0</v>
      </c>
      <c r="I6692" s="79">
        <f t="shared" si="104"/>
        <v>0</v>
      </c>
    </row>
    <row r="6693" spans="1:9" ht="15.6">
      <c r="A6693" s="85">
        <f>'Balance N-1'!I6696</f>
        <v>0</v>
      </c>
      <c r="B6693" s="75">
        <f>'Balance N-1'!J6696</f>
        <v>0</v>
      </c>
      <c r="C6693" s="78">
        <f>'Balance N-1'!K6696</f>
        <v>0</v>
      </c>
      <c r="D6693" s="78">
        <f>'Balance N-1'!L6696</f>
        <v>0</v>
      </c>
      <c r="E6693" s="78">
        <f>'Balance N-1'!M6696</f>
        <v>0</v>
      </c>
      <c r="F6693" s="78">
        <f>'Balance N-1'!N6696</f>
        <v>0</v>
      </c>
      <c r="G6693" s="78">
        <f>'Balance N-1'!O6696</f>
        <v>0</v>
      </c>
      <c r="H6693" s="78">
        <f>'Balance N-1'!P6696</f>
        <v>0</v>
      </c>
      <c r="I6693" s="79">
        <f t="shared" si="104"/>
        <v>0</v>
      </c>
    </row>
    <row r="6694" spans="1:9" ht="15.6">
      <c r="A6694" s="85">
        <f>'Balance N-1'!I6697</f>
        <v>0</v>
      </c>
      <c r="B6694" s="75">
        <f>'Balance N-1'!J6697</f>
        <v>0</v>
      </c>
      <c r="C6694" s="78">
        <f>'Balance N-1'!K6697</f>
        <v>0</v>
      </c>
      <c r="D6694" s="78">
        <f>'Balance N-1'!L6697</f>
        <v>0</v>
      </c>
      <c r="E6694" s="78">
        <f>'Balance N-1'!M6697</f>
        <v>0</v>
      </c>
      <c r="F6694" s="78">
        <f>'Balance N-1'!N6697</f>
        <v>0</v>
      </c>
      <c r="G6694" s="78">
        <f>'Balance N-1'!O6697</f>
        <v>0</v>
      </c>
      <c r="H6694" s="78">
        <f>'Balance N-1'!P6697</f>
        <v>0</v>
      </c>
      <c r="I6694" s="79">
        <f t="shared" si="104"/>
        <v>0</v>
      </c>
    </row>
    <row r="6695" spans="1:9" ht="15.6">
      <c r="A6695" s="85">
        <f>'Balance N-1'!I6698</f>
        <v>0</v>
      </c>
      <c r="B6695" s="75">
        <f>'Balance N-1'!J6698</f>
        <v>0</v>
      </c>
      <c r="C6695" s="78">
        <f>'Balance N-1'!K6698</f>
        <v>0</v>
      </c>
      <c r="D6695" s="78">
        <f>'Balance N-1'!L6698</f>
        <v>0</v>
      </c>
      <c r="E6695" s="78">
        <f>'Balance N-1'!M6698</f>
        <v>0</v>
      </c>
      <c r="F6695" s="78">
        <f>'Balance N-1'!N6698</f>
        <v>0</v>
      </c>
      <c r="G6695" s="78">
        <f>'Balance N-1'!O6698</f>
        <v>0</v>
      </c>
      <c r="H6695" s="78">
        <f>'Balance N-1'!P6698</f>
        <v>0</v>
      </c>
      <c r="I6695" s="79">
        <f t="shared" si="104"/>
        <v>0</v>
      </c>
    </row>
    <row r="6696" spans="1:9" ht="15.6">
      <c r="A6696" s="85">
        <f>'Balance N-1'!I6699</f>
        <v>0</v>
      </c>
      <c r="B6696" s="75">
        <f>'Balance N-1'!J6699</f>
        <v>0</v>
      </c>
      <c r="C6696" s="78">
        <f>'Balance N-1'!K6699</f>
        <v>0</v>
      </c>
      <c r="D6696" s="78">
        <f>'Balance N-1'!L6699</f>
        <v>0</v>
      </c>
      <c r="E6696" s="78">
        <f>'Balance N-1'!M6699</f>
        <v>0</v>
      </c>
      <c r="F6696" s="78">
        <f>'Balance N-1'!N6699</f>
        <v>0</v>
      </c>
      <c r="G6696" s="78">
        <f>'Balance N-1'!O6699</f>
        <v>0</v>
      </c>
      <c r="H6696" s="78">
        <f>'Balance N-1'!P6699</f>
        <v>0</v>
      </c>
      <c r="I6696" s="79">
        <f t="shared" si="104"/>
        <v>0</v>
      </c>
    </row>
    <row r="6697" spans="1:9" ht="15.6">
      <c r="A6697" s="85">
        <f>'Balance N-1'!I6700</f>
        <v>0</v>
      </c>
      <c r="B6697" s="75">
        <f>'Balance N-1'!J6700</f>
        <v>0</v>
      </c>
      <c r="C6697" s="78">
        <f>'Balance N-1'!K6700</f>
        <v>0</v>
      </c>
      <c r="D6697" s="78">
        <f>'Balance N-1'!L6700</f>
        <v>0</v>
      </c>
      <c r="E6697" s="78">
        <f>'Balance N-1'!M6700</f>
        <v>0</v>
      </c>
      <c r="F6697" s="78">
        <f>'Balance N-1'!N6700</f>
        <v>0</v>
      </c>
      <c r="G6697" s="78">
        <f>'Balance N-1'!O6700</f>
        <v>0</v>
      </c>
      <c r="H6697" s="78">
        <f>'Balance N-1'!P6700</f>
        <v>0</v>
      </c>
      <c r="I6697" s="79">
        <f t="shared" si="104"/>
        <v>0</v>
      </c>
    </row>
    <row r="6698" spans="1:9" ht="15.6">
      <c r="A6698" s="85">
        <f>'Balance N-1'!I6701</f>
        <v>0</v>
      </c>
      <c r="B6698" s="75">
        <f>'Balance N-1'!J6701</f>
        <v>0</v>
      </c>
      <c r="C6698" s="78">
        <f>'Balance N-1'!K6701</f>
        <v>0</v>
      </c>
      <c r="D6698" s="78">
        <f>'Balance N-1'!L6701</f>
        <v>0</v>
      </c>
      <c r="E6698" s="78">
        <f>'Balance N-1'!M6701</f>
        <v>0</v>
      </c>
      <c r="F6698" s="78">
        <f>'Balance N-1'!N6701</f>
        <v>0</v>
      </c>
      <c r="G6698" s="78">
        <f>'Balance N-1'!O6701</f>
        <v>0</v>
      </c>
      <c r="H6698" s="78">
        <f>'Balance N-1'!P6701</f>
        <v>0</v>
      </c>
      <c r="I6698" s="79">
        <f t="shared" si="104"/>
        <v>0</v>
      </c>
    </row>
    <row r="6699" spans="1:9" ht="15.6">
      <c r="A6699" s="85">
        <f>'Balance N-1'!I6702</f>
        <v>0</v>
      </c>
      <c r="B6699" s="75">
        <f>'Balance N-1'!J6702</f>
        <v>0</v>
      </c>
      <c r="C6699" s="78">
        <f>'Balance N-1'!K6702</f>
        <v>0</v>
      </c>
      <c r="D6699" s="78">
        <f>'Balance N-1'!L6702</f>
        <v>0</v>
      </c>
      <c r="E6699" s="78">
        <f>'Balance N-1'!M6702</f>
        <v>0</v>
      </c>
      <c r="F6699" s="78">
        <f>'Balance N-1'!N6702</f>
        <v>0</v>
      </c>
      <c r="G6699" s="78">
        <f>'Balance N-1'!O6702</f>
        <v>0</v>
      </c>
      <c r="H6699" s="78">
        <f>'Balance N-1'!P6702</f>
        <v>0</v>
      </c>
      <c r="I6699" s="79">
        <f t="shared" si="104"/>
        <v>0</v>
      </c>
    </row>
    <row r="6700" spans="1:9" ht="15.6">
      <c r="A6700" s="85">
        <f>'Balance N-1'!I6703</f>
        <v>0</v>
      </c>
      <c r="B6700" s="75">
        <f>'Balance N-1'!J6703</f>
        <v>0</v>
      </c>
      <c r="C6700" s="78">
        <f>'Balance N-1'!K6703</f>
        <v>0</v>
      </c>
      <c r="D6700" s="78">
        <f>'Balance N-1'!L6703</f>
        <v>0</v>
      </c>
      <c r="E6700" s="78">
        <f>'Balance N-1'!M6703</f>
        <v>0</v>
      </c>
      <c r="F6700" s="78">
        <f>'Balance N-1'!N6703</f>
        <v>0</v>
      </c>
      <c r="G6700" s="78">
        <f>'Balance N-1'!O6703</f>
        <v>0</v>
      </c>
      <c r="H6700" s="78">
        <f>'Balance N-1'!P6703</f>
        <v>0</v>
      </c>
      <c r="I6700" s="79">
        <f t="shared" si="104"/>
        <v>0</v>
      </c>
    </row>
    <row r="6701" spans="1:9" ht="15.6">
      <c r="A6701" s="85">
        <f>'Balance N-1'!I6704</f>
        <v>0</v>
      </c>
      <c r="B6701" s="75">
        <f>'Balance N-1'!J6704</f>
        <v>0</v>
      </c>
      <c r="C6701" s="78">
        <f>'Balance N-1'!K6704</f>
        <v>0</v>
      </c>
      <c r="D6701" s="78">
        <f>'Balance N-1'!L6704</f>
        <v>0</v>
      </c>
      <c r="E6701" s="78">
        <f>'Balance N-1'!M6704</f>
        <v>0</v>
      </c>
      <c r="F6701" s="78">
        <f>'Balance N-1'!N6704</f>
        <v>0</v>
      </c>
      <c r="G6701" s="78">
        <f>'Balance N-1'!O6704</f>
        <v>0</v>
      </c>
      <c r="H6701" s="78">
        <f>'Balance N-1'!P6704</f>
        <v>0</v>
      </c>
      <c r="I6701" s="79">
        <f t="shared" si="104"/>
        <v>0</v>
      </c>
    </row>
    <row r="6702" spans="1:9" ht="15.6">
      <c r="A6702" s="85">
        <f>'Balance N-1'!I6705</f>
        <v>0</v>
      </c>
      <c r="B6702" s="75">
        <f>'Balance N-1'!J6705</f>
        <v>0</v>
      </c>
      <c r="C6702" s="78">
        <f>'Balance N-1'!K6705</f>
        <v>0</v>
      </c>
      <c r="D6702" s="78">
        <f>'Balance N-1'!L6705</f>
        <v>0</v>
      </c>
      <c r="E6702" s="78">
        <f>'Balance N-1'!M6705</f>
        <v>0</v>
      </c>
      <c r="F6702" s="78">
        <f>'Balance N-1'!N6705</f>
        <v>0</v>
      </c>
      <c r="G6702" s="78">
        <f>'Balance N-1'!O6705</f>
        <v>0</v>
      </c>
      <c r="H6702" s="78">
        <f>'Balance N-1'!P6705</f>
        <v>0</v>
      </c>
      <c r="I6702" s="79">
        <f t="shared" si="104"/>
        <v>0</v>
      </c>
    </row>
    <row r="6703" spans="1:9" ht="15.6">
      <c r="A6703" s="85">
        <f>'Balance N-1'!I6706</f>
        <v>0</v>
      </c>
      <c r="B6703" s="75">
        <f>'Balance N-1'!J6706</f>
        <v>0</v>
      </c>
      <c r="C6703" s="78">
        <f>'Balance N-1'!K6706</f>
        <v>0</v>
      </c>
      <c r="D6703" s="78">
        <f>'Balance N-1'!L6706</f>
        <v>0</v>
      </c>
      <c r="E6703" s="78">
        <f>'Balance N-1'!M6706</f>
        <v>0</v>
      </c>
      <c r="F6703" s="78">
        <f>'Balance N-1'!N6706</f>
        <v>0</v>
      </c>
      <c r="G6703" s="78">
        <f>'Balance N-1'!O6706</f>
        <v>0</v>
      </c>
      <c r="H6703" s="78">
        <f>'Balance N-1'!P6706</f>
        <v>0</v>
      </c>
      <c r="I6703" s="79">
        <f t="shared" si="104"/>
        <v>0</v>
      </c>
    </row>
    <row r="6704" spans="1:9" ht="15.6">
      <c r="A6704" s="85">
        <f>'Balance N-1'!I6707</f>
        <v>0</v>
      </c>
      <c r="B6704" s="75">
        <f>'Balance N-1'!J6707</f>
        <v>0</v>
      </c>
      <c r="C6704" s="78">
        <f>'Balance N-1'!K6707</f>
        <v>0</v>
      </c>
      <c r="D6704" s="78">
        <f>'Balance N-1'!L6707</f>
        <v>0</v>
      </c>
      <c r="E6704" s="78">
        <f>'Balance N-1'!M6707</f>
        <v>0</v>
      </c>
      <c r="F6704" s="78">
        <f>'Balance N-1'!N6707</f>
        <v>0</v>
      </c>
      <c r="G6704" s="78">
        <f>'Balance N-1'!O6707</f>
        <v>0</v>
      </c>
      <c r="H6704" s="78">
        <f>'Balance N-1'!P6707</f>
        <v>0</v>
      </c>
      <c r="I6704" s="79">
        <f t="shared" si="104"/>
        <v>0</v>
      </c>
    </row>
    <row r="6705" spans="1:9" ht="15.6">
      <c r="A6705" s="85">
        <f>'Balance N-1'!I6708</f>
        <v>0</v>
      </c>
      <c r="B6705" s="75">
        <f>'Balance N-1'!J6708</f>
        <v>0</v>
      </c>
      <c r="C6705" s="78">
        <f>'Balance N-1'!K6708</f>
        <v>0</v>
      </c>
      <c r="D6705" s="78">
        <f>'Balance N-1'!L6708</f>
        <v>0</v>
      </c>
      <c r="E6705" s="78">
        <f>'Balance N-1'!M6708</f>
        <v>0</v>
      </c>
      <c r="F6705" s="78">
        <f>'Balance N-1'!N6708</f>
        <v>0</v>
      </c>
      <c r="G6705" s="78">
        <f>'Balance N-1'!O6708</f>
        <v>0</v>
      </c>
      <c r="H6705" s="78">
        <f>'Balance N-1'!P6708</f>
        <v>0</v>
      </c>
      <c r="I6705" s="79">
        <f t="shared" si="104"/>
        <v>0</v>
      </c>
    </row>
    <row r="6706" spans="1:9" ht="15.6">
      <c r="A6706" s="85">
        <f>'Balance N-1'!I6709</f>
        <v>0</v>
      </c>
      <c r="B6706" s="75">
        <f>'Balance N-1'!J6709</f>
        <v>0</v>
      </c>
      <c r="C6706" s="78">
        <f>'Balance N-1'!K6709</f>
        <v>0</v>
      </c>
      <c r="D6706" s="78">
        <f>'Balance N-1'!L6709</f>
        <v>0</v>
      </c>
      <c r="E6706" s="78">
        <f>'Balance N-1'!M6709</f>
        <v>0</v>
      </c>
      <c r="F6706" s="78">
        <f>'Balance N-1'!N6709</f>
        <v>0</v>
      </c>
      <c r="G6706" s="78">
        <f>'Balance N-1'!O6709</f>
        <v>0</v>
      </c>
      <c r="H6706" s="78">
        <f>'Balance N-1'!P6709</f>
        <v>0</v>
      </c>
      <c r="I6706" s="79">
        <f t="shared" si="104"/>
        <v>0</v>
      </c>
    </row>
    <row r="6707" spans="1:9" ht="15.6">
      <c r="A6707" s="85">
        <f>'Balance N-1'!I6710</f>
        <v>0</v>
      </c>
      <c r="B6707" s="75">
        <f>'Balance N-1'!J6710</f>
        <v>0</v>
      </c>
      <c r="C6707" s="78">
        <f>'Balance N-1'!K6710</f>
        <v>0</v>
      </c>
      <c r="D6707" s="78">
        <f>'Balance N-1'!L6710</f>
        <v>0</v>
      </c>
      <c r="E6707" s="78">
        <f>'Balance N-1'!M6710</f>
        <v>0</v>
      </c>
      <c r="F6707" s="78">
        <f>'Balance N-1'!N6710</f>
        <v>0</v>
      </c>
      <c r="G6707" s="78">
        <f>'Balance N-1'!O6710</f>
        <v>0</v>
      </c>
      <c r="H6707" s="78">
        <f>'Balance N-1'!P6710</f>
        <v>0</v>
      </c>
      <c r="I6707" s="79">
        <f t="shared" si="104"/>
        <v>0</v>
      </c>
    </row>
    <row r="6708" spans="1:9" ht="15.6">
      <c r="A6708" s="85">
        <f>'Balance N-1'!I6711</f>
        <v>0</v>
      </c>
      <c r="B6708" s="75">
        <f>'Balance N-1'!J6711</f>
        <v>0</v>
      </c>
      <c r="C6708" s="78">
        <f>'Balance N-1'!K6711</f>
        <v>0</v>
      </c>
      <c r="D6708" s="78">
        <f>'Balance N-1'!L6711</f>
        <v>0</v>
      </c>
      <c r="E6708" s="78">
        <f>'Balance N-1'!M6711</f>
        <v>0</v>
      </c>
      <c r="F6708" s="78">
        <f>'Balance N-1'!N6711</f>
        <v>0</v>
      </c>
      <c r="G6708" s="78">
        <f>'Balance N-1'!O6711</f>
        <v>0</v>
      </c>
      <c r="H6708" s="78">
        <f>'Balance N-1'!P6711</f>
        <v>0</v>
      </c>
      <c r="I6708" s="79">
        <f t="shared" si="104"/>
        <v>0</v>
      </c>
    </row>
    <row r="6709" spans="1:9" ht="15.6">
      <c r="A6709" s="85">
        <f>'Balance N-1'!I6712</f>
        <v>0</v>
      </c>
      <c r="B6709" s="75">
        <f>'Balance N-1'!J6712</f>
        <v>0</v>
      </c>
      <c r="C6709" s="78">
        <f>'Balance N-1'!K6712</f>
        <v>0</v>
      </c>
      <c r="D6709" s="78">
        <f>'Balance N-1'!L6712</f>
        <v>0</v>
      </c>
      <c r="E6709" s="78">
        <f>'Balance N-1'!M6712</f>
        <v>0</v>
      </c>
      <c r="F6709" s="78">
        <f>'Balance N-1'!N6712</f>
        <v>0</v>
      </c>
      <c r="G6709" s="78">
        <f>'Balance N-1'!O6712</f>
        <v>0</v>
      </c>
      <c r="H6709" s="78">
        <f>'Balance N-1'!P6712</f>
        <v>0</v>
      </c>
      <c r="I6709" s="79">
        <f t="shared" si="104"/>
        <v>0</v>
      </c>
    </row>
    <row r="6710" spans="1:9" ht="15.6">
      <c r="A6710" s="85">
        <f>'Balance N-1'!I6713</f>
        <v>0</v>
      </c>
      <c r="B6710" s="75">
        <f>'Balance N-1'!J6713</f>
        <v>0</v>
      </c>
      <c r="C6710" s="78">
        <f>'Balance N-1'!K6713</f>
        <v>0</v>
      </c>
      <c r="D6710" s="78">
        <f>'Balance N-1'!L6713</f>
        <v>0</v>
      </c>
      <c r="E6710" s="78">
        <f>'Balance N-1'!M6713</f>
        <v>0</v>
      </c>
      <c r="F6710" s="78">
        <f>'Balance N-1'!N6713</f>
        <v>0</v>
      </c>
      <c r="G6710" s="78">
        <f>'Balance N-1'!O6713</f>
        <v>0</v>
      </c>
      <c r="H6710" s="78">
        <f>'Balance N-1'!P6713</f>
        <v>0</v>
      </c>
      <c r="I6710" s="79">
        <f t="shared" si="104"/>
        <v>0</v>
      </c>
    </row>
    <row r="6711" spans="1:9" ht="15.6">
      <c r="A6711" s="85">
        <f>'Balance N-1'!I6714</f>
        <v>0</v>
      </c>
      <c r="B6711" s="75">
        <f>'Balance N-1'!J6714</f>
        <v>0</v>
      </c>
      <c r="C6711" s="78">
        <f>'Balance N-1'!K6714</f>
        <v>0</v>
      </c>
      <c r="D6711" s="78">
        <f>'Balance N-1'!L6714</f>
        <v>0</v>
      </c>
      <c r="E6711" s="78">
        <f>'Balance N-1'!M6714</f>
        <v>0</v>
      </c>
      <c r="F6711" s="78">
        <f>'Balance N-1'!N6714</f>
        <v>0</v>
      </c>
      <c r="G6711" s="78">
        <f>'Balance N-1'!O6714</f>
        <v>0</v>
      </c>
      <c r="H6711" s="78">
        <f>'Balance N-1'!P6714</f>
        <v>0</v>
      </c>
      <c r="I6711" s="79">
        <f t="shared" si="104"/>
        <v>0</v>
      </c>
    </row>
    <row r="6712" spans="1:9" ht="15.6">
      <c r="A6712" s="85">
        <f>'Balance N-1'!I6715</f>
        <v>0</v>
      </c>
      <c r="B6712" s="75">
        <f>'Balance N-1'!J6715</f>
        <v>0</v>
      </c>
      <c r="C6712" s="78">
        <f>'Balance N-1'!K6715</f>
        <v>0</v>
      </c>
      <c r="D6712" s="78">
        <f>'Balance N-1'!L6715</f>
        <v>0</v>
      </c>
      <c r="E6712" s="78">
        <f>'Balance N-1'!M6715</f>
        <v>0</v>
      </c>
      <c r="F6712" s="78">
        <f>'Balance N-1'!N6715</f>
        <v>0</v>
      </c>
      <c r="G6712" s="78">
        <f>'Balance N-1'!O6715</f>
        <v>0</v>
      </c>
      <c r="H6712" s="78">
        <f>'Balance N-1'!P6715</f>
        <v>0</v>
      </c>
      <c r="I6712" s="79">
        <f t="shared" si="104"/>
        <v>0</v>
      </c>
    </row>
    <row r="6713" spans="1:9" ht="15.6">
      <c r="A6713" s="85">
        <f>'Balance N-1'!I6716</f>
        <v>0</v>
      </c>
      <c r="B6713" s="75">
        <f>'Balance N-1'!J6716</f>
        <v>0</v>
      </c>
      <c r="C6713" s="78">
        <f>'Balance N-1'!K6716</f>
        <v>0</v>
      </c>
      <c r="D6713" s="78">
        <f>'Balance N-1'!L6716</f>
        <v>0</v>
      </c>
      <c r="E6713" s="78">
        <f>'Balance N-1'!M6716</f>
        <v>0</v>
      </c>
      <c r="F6713" s="78">
        <f>'Balance N-1'!N6716</f>
        <v>0</v>
      </c>
      <c r="G6713" s="78">
        <f>'Balance N-1'!O6716</f>
        <v>0</v>
      </c>
      <c r="H6713" s="78">
        <f>'Balance N-1'!P6716</f>
        <v>0</v>
      </c>
      <c r="I6713" s="79">
        <f t="shared" si="104"/>
        <v>0</v>
      </c>
    </row>
    <row r="6714" spans="1:9" ht="15.6">
      <c r="A6714" s="85">
        <f>'Balance N-1'!I6717</f>
        <v>0</v>
      </c>
      <c r="B6714" s="75">
        <f>'Balance N-1'!J6717</f>
        <v>0</v>
      </c>
      <c r="C6714" s="78">
        <f>'Balance N-1'!K6717</f>
        <v>0</v>
      </c>
      <c r="D6714" s="78">
        <f>'Balance N-1'!L6717</f>
        <v>0</v>
      </c>
      <c r="E6714" s="78">
        <f>'Balance N-1'!M6717</f>
        <v>0</v>
      </c>
      <c r="F6714" s="78">
        <f>'Balance N-1'!N6717</f>
        <v>0</v>
      </c>
      <c r="G6714" s="78">
        <f>'Balance N-1'!O6717</f>
        <v>0</v>
      </c>
      <c r="H6714" s="78">
        <f>'Balance N-1'!P6717</f>
        <v>0</v>
      </c>
      <c r="I6714" s="79">
        <f t="shared" si="104"/>
        <v>0</v>
      </c>
    </row>
    <row r="6715" spans="1:9" ht="15.6">
      <c r="A6715" s="85">
        <f>'Balance N-1'!I6718</f>
        <v>0</v>
      </c>
      <c r="B6715" s="75">
        <f>'Balance N-1'!J6718</f>
        <v>0</v>
      </c>
      <c r="C6715" s="78">
        <f>'Balance N-1'!K6718</f>
        <v>0</v>
      </c>
      <c r="D6715" s="78">
        <f>'Balance N-1'!L6718</f>
        <v>0</v>
      </c>
      <c r="E6715" s="78">
        <f>'Balance N-1'!M6718</f>
        <v>0</v>
      </c>
      <c r="F6715" s="78">
        <f>'Balance N-1'!N6718</f>
        <v>0</v>
      </c>
      <c r="G6715" s="78">
        <f>'Balance N-1'!O6718</f>
        <v>0</v>
      </c>
      <c r="H6715" s="78">
        <f>'Balance N-1'!P6718</f>
        <v>0</v>
      </c>
      <c r="I6715" s="79">
        <f t="shared" si="104"/>
        <v>0</v>
      </c>
    </row>
    <row r="6716" spans="1:9" ht="15.6">
      <c r="A6716" s="85">
        <f>'Balance N-1'!I6719</f>
        <v>0</v>
      </c>
      <c r="B6716" s="75">
        <f>'Balance N-1'!J6719</f>
        <v>0</v>
      </c>
      <c r="C6716" s="78">
        <f>'Balance N-1'!K6719</f>
        <v>0</v>
      </c>
      <c r="D6716" s="78">
        <f>'Balance N-1'!L6719</f>
        <v>0</v>
      </c>
      <c r="E6716" s="78">
        <f>'Balance N-1'!M6719</f>
        <v>0</v>
      </c>
      <c r="F6716" s="78">
        <f>'Balance N-1'!N6719</f>
        <v>0</v>
      </c>
      <c r="G6716" s="78">
        <f>'Balance N-1'!O6719</f>
        <v>0</v>
      </c>
      <c r="H6716" s="78">
        <f>'Balance N-1'!P6719</f>
        <v>0</v>
      </c>
      <c r="I6716" s="79">
        <f t="shared" si="104"/>
        <v>0</v>
      </c>
    </row>
    <row r="6717" spans="1:9" ht="15.6">
      <c r="A6717" s="85">
        <f>'Balance N-1'!I6720</f>
        <v>0</v>
      </c>
      <c r="B6717" s="75">
        <f>'Balance N-1'!J6720</f>
        <v>0</v>
      </c>
      <c r="C6717" s="78">
        <f>'Balance N-1'!K6720</f>
        <v>0</v>
      </c>
      <c r="D6717" s="78">
        <f>'Balance N-1'!L6720</f>
        <v>0</v>
      </c>
      <c r="E6717" s="78">
        <f>'Balance N-1'!M6720</f>
        <v>0</v>
      </c>
      <c r="F6717" s="78">
        <f>'Balance N-1'!N6720</f>
        <v>0</v>
      </c>
      <c r="G6717" s="78">
        <f>'Balance N-1'!O6720</f>
        <v>0</v>
      </c>
      <c r="H6717" s="78">
        <f>'Balance N-1'!P6720</f>
        <v>0</v>
      </c>
      <c r="I6717" s="79">
        <f t="shared" si="104"/>
        <v>0</v>
      </c>
    </row>
    <row r="6718" spans="1:9" ht="15.6">
      <c r="A6718" s="85">
        <f>'Balance N-1'!I6721</f>
        <v>0</v>
      </c>
      <c r="B6718" s="75">
        <f>'Balance N-1'!J6721</f>
        <v>0</v>
      </c>
      <c r="C6718" s="78">
        <f>'Balance N-1'!K6721</f>
        <v>0</v>
      </c>
      <c r="D6718" s="78">
        <f>'Balance N-1'!L6721</f>
        <v>0</v>
      </c>
      <c r="E6718" s="78">
        <f>'Balance N-1'!M6721</f>
        <v>0</v>
      </c>
      <c r="F6718" s="78">
        <f>'Balance N-1'!N6721</f>
        <v>0</v>
      </c>
      <c r="G6718" s="78">
        <f>'Balance N-1'!O6721</f>
        <v>0</v>
      </c>
      <c r="H6718" s="78">
        <f>'Balance N-1'!P6721</f>
        <v>0</v>
      </c>
      <c r="I6718" s="79">
        <f t="shared" si="104"/>
        <v>0</v>
      </c>
    </row>
    <row r="6719" spans="1:9" ht="15.6">
      <c r="A6719" s="85">
        <f>'Balance N-1'!I6722</f>
        <v>0</v>
      </c>
      <c r="B6719" s="75">
        <f>'Balance N-1'!J6722</f>
        <v>0</v>
      </c>
      <c r="C6719" s="78">
        <f>'Balance N-1'!K6722</f>
        <v>0</v>
      </c>
      <c r="D6719" s="78">
        <f>'Balance N-1'!L6722</f>
        <v>0</v>
      </c>
      <c r="E6719" s="78">
        <f>'Balance N-1'!M6722</f>
        <v>0</v>
      </c>
      <c r="F6719" s="78">
        <f>'Balance N-1'!N6722</f>
        <v>0</v>
      </c>
      <c r="G6719" s="78">
        <f>'Balance N-1'!O6722</f>
        <v>0</v>
      </c>
      <c r="H6719" s="78">
        <f>'Balance N-1'!P6722</f>
        <v>0</v>
      </c>
      <c r="I6719" s="79">
        <f t="shared" si="104"/>
        <v>0</v>
      </c>
    </row>
    <row r="6720" spans="1:9" ht="15.6">
      <c r="A6720" s="85">
        <f>'Balance N-1'!I6723</f>
        <v>0</v>
      </c>
      <c r="B6720" s="75">
        <f>'Balance N-1'!J6723</f>
        <v>0</v>
      </c>
      <c r="C6720" s="78">
        <f>'Balance N-1'!K6723</f>
        <v>0</v>
      </c>
      <c r="D6720" s="78">
        <f>'Balance N-1'!L6723</f>
        <v>0</v>
      </c>
      <c r="E6720" s="78">
        <f>'Balance N-1'!M6723</f>
        <v>0</v>
      </c>
      <c r="F6720" s="78">
        <f>'Balance N-1'!N6723</f>
        <v>0</v>
      </c>
      <c r="G6720" s="78">
        <f>'Balance N-1'!O6723</f>
        <v>0</v>
      </c>
      <c r="H6720" s="78">
        <f>'Balance N-1'!P6723</f>
        <v>0</v>
      </c>
      <c r="I6720" s="79">
        <f t="shared" si="104"/>
        <v>0</v>
      </c>
    </row>
    <row r="6721" spans="1:9" ht="15.6">
      <c r="A6721" s="85">
        <f>'Balance N-1'!I6724</f>
        <v>0</v>
      </c>
      <c r="B6721" s="75">
        <f>'Balance N-1'!J6724</f>
        <v>0</v>
      </c>
      <c r="C6721" s="78">
        <f>'Balance N-1'!K6724</f>
        <v>0</v>
      </c>
      <c r="D6721" s="78">
        <f>'Balance N-1'!L6724</f>
        <v>0</v>
      </c>
      <c r="E6721" s="78">
        <f>'Balance N-1'!M6724</f>
        <v>0</v>
      </c>
      <c r="F6721" s="78">
        <f>'Balance N-1'!N6724</f>
        <v>0</v>
      </c>
      <c r="G6721" s="78">
        <f>'Balance N-1'!O6724</f>
        <v>0</v>
      </c>
      <c r="H6721" s="78">
        <f>'Balance N-1'!P6724</f>
        <v>0</v>
      </c>
      <c r="I6721" s="79">
        <f t="shared" si="104"/>
        <v>0</v>
      </c>
    </row>
    <row r="6722" spans="1:9" ht="15.6">
      <c r="A6722" s="85">
        <f>'Balance N-1'!I6725</f>
        <v>0</v>
      </c>
      <c r="B6722" s="75">
        <f>'Balance N-1'!J6725</f>
        <v>0</v>
      </c>
      <c r="C6722" s="78">
        <f>'Balance N-1'!K6725</f>
        <v>0</v>
      </c>
      <c r="D6722" s="78">
        <f>'Balance N-1'!L6725</f>
        <v>0</v>
      </c>
      <c r="E6722" s="78">
        <f>'Balance N-1'!M6725</f>
        <v>0</v>
      </c>
      <c r="F6722" s="78">
        <f>'Balance N-1'!N6725</f>
        <v>0</v>
      </c>
      <c r="G6722" s="78">
        <f>'Balance N-1'!O6725</f>
        <v>0</v>
      </c>
      <c r="H6722" s="78">
        <f>'Balance N-1'!P6725</f>
        <v>0</v>
      </c>
      <c r="I6722" s="79">
        <f t="shared" si="104"/>
        <v>0</v>
      </c>
    </row>
    <row r="6723" spans="1:9" ht="15.6">
      <c r="A6723" s="85">
        <f>'Balance N-1'!I6726</f>
        <v>0</v>
      </c>
      <c r="B6723" s="75">
        <f>'Balance N-1'!J6726</f>
        <v>0</v>
      </c>
      <c r="C6723" s="78">
        <f>'Balance N-1'!K6726</f>
        <v>0</v>
      </c>
      <c r="D6723" s="78">
        <f>'Balance N-1'!L6726</f>
        <v>0</v>
      </c>
      <c r="E6723" s="78">
        <f>'Balance N-1'!M6726</f>
        <v>0</v>
      </c>
      <c r="F6723" s="78">
        <f>'Balance N-1'!N6726</f>
        <v>0</v>
      </c>
      <c r="G6723" s="78">
        <f>'Balance N-1'!O6726</f>
        <v>0</v>
      </c>
      <c r="H6723" s="78">
        <f>'Balance N-1'!P6726</f>
        <v>0</v>
      </c>
      <c r="I6723" s="79">
        <f t="shared" ref="I6723:I6786" si="105">(C6723-D6723)+(E6723-F6723)-(G6723-H6723)</f>
        <v>0</v>
      </c>
    </row>
    <row r="6724" spans="1:9" ht="15.6">
      <c r="A6724" s="85">
        <f>'Balance N-1'!I6727</f>
        <v>0</v>
      </c>
      <c r="B6724" s="75">
        <f>'Balance N-1'!J6727</f>
        <v>0</v>
      </c>
      <c r="C6724" s="78">
        <f>'Balance N-1'!K6727</f>
        <v>0</v>
      </c>
      <c r="D6724" s="78">
        <f>'Balance N-1'!L6727</f>
        <v>0</v>
      </c>
      <c r="E6724" s="78">
        <f>'Balance N-1'!M6727</f>
        <v>0</v>
      </c>
      <c r="F6724" s="78">
        <f>'Balance N-1'!N6727</f>
        <v>0</v>
      </c>
      <c r="G6724" s="78">
        <f>'Balance N-1'!O6727</f>
        <v>0</v>
      </c>
      <c r="H6724" s="78">
        <f>'Balance N-1'!P6727</f>
        <v>0</v>
      </c>
      <c r="I6724" s="79">
        <f t="shared" si="105"/>
        <v>0</v>
      </c>
    </row>
    <row r="6725" spans="1:9" ht="15.6">
      <c r="A6725" s="85">
        <f>'Balance N-1'!I6728</f>
        <v>0</v>
      </c>
      <c r="B6725" s="75">
        <f>'Balance N-1'!J6728</f>
        <v>0</v>
      </c>
      <c r="C6725" s="78">
        <f>'Balance N-1'!K6728</f>
        <v>0</v>
      </c>
      <c r="D6725" s="78">
        <f>'Balance N-1'!L6728</f>
        <v>0</v>
      </c>
      <c r="E6725" s="78">
        <f>'Balance N-1'!M6728</f>
        <v>0</v>
      </c>
      <c r="F6725" s="78">
        <f>'Balance N-1'!N6728</f>
        <v>0</v>
      </c>
      <c r="G6725" s="78">
        <f>'Balance N-1'!O6728</f>
        <v>0</v>
      </c>
      <c r="H6725" s="78">
        <f>'Balance N-1'!P6728</f>
        <v>0</v>
      </c>
      <c r="I6725" s="79">
        <f t="shared" si="105"/>
        <v>0</v>
      </c>
    </row>
    <row r="6726" spans="1:9" ht="15.6">
      <c r="A6726" s="85">
        <f>'Balance N-1'!I6729</f>
        <v>0</v>
      </c>
      <c r="B6726" s="75">
        <f>'Balance N-1'!J6729</f>
        <v>0</v>
      </c>
      <c r="C6726" s="78">
        <f>'Balance N-1'!K6729</f>
        <v>0</v>
      </c>
      <c r="D6726" s="78">
        <f>'Balance N-1'!L6729</f>
        <v>0</v>
      </c>
      <c r="E6726" s="78">
        <f>'Balance N-1'!M6729</f>
        <v>0</v>
      </c>
      <c r="F6726" s="78">
        <f>'Balance N-1'!N6729</f>
        <v>0</v>
      </c>
      <c r="G6726" s="78">
        <f>'Balance N-1'!O6729</f>
        <v>0</v>
      </c>
      <c r="H6726" s="78">
        <f>'Balance N-1'!P6729</f>
        <v>0</v>
      </c>
      <c r="I6726" s="79">
        <f t="shared" si="105"/>
        <v>0</v>
      </c>
    </row>
    <row r="6727" spans="1:9" ht="15.6">
      <c r="A6727" s="85">
        <f>'Balance N-1'!I6730</f>
        <v>0</v>
      </c>
      <c r="B6727" s="75">
        <f>'Balance N-1'!J6730</f>
        <v>0</v>
      </c>
      <c r="C6727" s="78">
        <f>'Balance N-1'!K6730</f>
        <v>0</v>
      </c>
      <c r="D6727" s="78">
        <f>'Balance N-1'!L6730</f>
        <v>0</v>
      </c>
      <c r="E6727" s="78">
        <f>'Balance N-1'!M6730</f>
        <v>0</v>
      </c>
      <c r="F6727" s="78">
        <f>'Balance N-1'!N6730</f>
        <v>0</v>
      </c>
      <c r="G6727" s="78">
        <f>'Balance N-1'!O6730</f>
        <v>0</v>
      </c>
      <c r="H6727" s="78">
        <f>'Balance N-1'!P6730</f>
        <v>0</v>
      </c>
      <c r="I6727" s="79">
        <f t="shared" si="105"/>
        <v>0</v>
      </c>
    </row>
    <row r="6728" spans="1:9" ht="15.6">
      <c r="A6728" s="85">
        <f>'Balance N-1'!I6731</f>
        <v>0</v>
      </c>
      <c r="B6728" s="75">
        <f>'Balance N-1'!J6731</f>
        <v>0</v>
      </c>
      <c r="C6728" s="78">
        <f>'Balance N-1'!K6731</f>
        <v>0</v>
      </c>
      <c r="D6728" s="78">
        <f>'Balance N-1'!L6731</f>
        <v>0</v>
      </c>
      <c r="E6728" s="78">
        <f>'Balance N-1'!M6731</f>
        <v>0</v>
      </c>
      <c r="F6728" s="78">
        <f>'Balance N-1'!N6731</f>
        <v>0</v>
      </c>
      <c r="G6728" s="78">
        <f>'Balance N-1'!O6731</f>
        <v>0</v>
      </c>
      <c r="H6728" s="78">
        <f>'Balance N-1'!P6731</f>
        <v>0</v>
      </c>
      <c r="I6728" s="79">
        <f t="shared" si="105"/>
        <v>0</v>
      </c>
    </row>
    <row r="6729" spans="1:9" ht="15.6">
      <c r="A6729" s="85">
        <f>'Balance N-1'!I6732</f>
        <v>0</v>
      </c>
      <c r="B6729" s="75">
        <f>'Balance N-1'!J6732</f>
        <v>0</v>
      </c>
      <c r="C6729" s="78">
        <f>'Balance N-1'!K6732</f>
        <v>0</v>
      </c>
      <c r="D6729" s="78">
        <f>'Balance N-1'!L6732</f>
        <v>0</v>
      </c>
      <c r="E6729" s="78">
        <f>'Balance N-1'!M6732</f>
        <v>0</v>
      </c>
      <c r="F6729" s="78">
        <f>'Balance N-1'!N6732</f>
        <v>0</v>
      </c>
      <c r="G6729" s="78">
        <f>'Balance N-1'!O6732</f>
        <v>0</v>
      </c>
      <c r="H6729" s="78">
        <f>'Balance N-1'!P6732</f>
        <v>0</v>
      </c>
      <c r="I6729" s="79">
        <f t="shared" si="105"/>
        <v>0</v>
      </c>
    </row>
    <row r="6730" spans="1:9" ht="15.6">
      <c r="A6730" s="85">
        <f>'Balance N-1'!I6733</f>
        <v>0</v>
      </c>
      <c r="B6730" s="75">
        <f>'Balance N-1'!J6733</f>
        <v>0</v>
      </c>
      <c r="C6730" s="78">
        <f>'Balance N-1'!K6733</f>
        <v>0</v>
      </c>
      <c r="D6730" s="78">
        <f>'Balance N-1'!L6733</f>
        <v>0</v>
      </c>
      <c r="E6730" s="78">
        <f>'Balance N-1'!M6733</f>
        <v>0</v>
      </c>
      <c r="F6730" s="78">
        <f>'Balance N-1'!N6733</f>
        <v>0</v>
      </c>
      <c r="G6730" s="78">
        <f>'Balance N-1'!O6733</f>
        <v>0</v>
      </c>
      <c r="H6730" s="78">
        <f>'Balance N-1'!P6733</f>
        <v>0</v>
      </c>
      <c r="I6730" s="79">
        <f t="shared" si="105"/>
        <v>0</v>
      </c>
    </row>
    <row r="6731" spans="1:9" ht="15.6">
      <c r="A6731" s="85">
        <f>'Balance N-1'!I6734</f>
        <v>0</v>
      </c>
      <c r="B6731" s="75">
        <f>'Balance N-1'!J6734</f>
        <v>0</v>
      </c>
      <c r="C6731" s="78">
        <f>'Balance N-1'!K6734</f>
        <v>0</v>
      </c>
      <c r="D6731" s="78">
        <f>'Balance N-1'!L6734</f>
        <v>0</v>
      </c>
      <c r="E6731" s="78">
        <f>'Balance N-1'!M6734</f>
        <v>0</v>
      </c>
      <c r="F6731" s="78">
        <f>'Balance N-1'!N6734</f>
        <v>0</v>
      </c>
      <c r="G6731" s="78">
        <f>'Balance N-1'!O6734</f>
        <v>0</v>
      </c>
      <c r="H6731" s="78">
        <f>'Balance N-1'!P6734</f>
        <v>0</v>
      </c>
      <c r="I6731" s="79">
        <f t="shared" si="105"/>
        <v>0</v>
      </c>
    </row>
    <row r="6732" spans="1:9" ht="15.6">
      <c r="A6732" s="85">
        <f>'Balance N-1'!I6735</f>
        <v>0</v>
      </c>
      <c r="B6732" s="75">
        <f>'Balance N-1'!J6735</f>
        <v>0</v>
      </c>
      <c r="C6732" s="78">
        <f>'Balance N-1'!K6735</f>
        <v>0</v>
      </c>
      <c r="D6732" s="78">
        <f>'Balance N-1'!L6735</f>
        <v>0</v>
      </c>
      <c r="E6732" s="78">
        <f>'Balance N-1'!M6735</f>
        <v>0</v>
      </c>
      <c r="F6732" s="78">
        <f>'Balance N-1'!N6735</f>
        <v>0</v>
      </c>
      <c r="G6732" s="78">
        <f>'Balance N-1'!O6735</f>
        <v>0</v>
      </c>
      <c r="H6732" s="78">
        <f>'Balance N-1'!P6735</f>
        <v>0</v>
      </c>
      <c r="I6732" s="79">
        <f t="shared" si="105"/>
        <v>0</v>
      </c>
    </row>
    <row r="6733" spans="1:9" ht="15.6">
      <c r="A6733" s="85">
        <f>'Balance N-1'!I6736</f>
        <v>0</v>
      </c>
      <c r="B6733" s="75">
        <f>'Balance N-1'!J6736</f>
        <v>0</v>
      </c>
      <c r="C6733" s="78">
        <f>'Balance N-1'!K6736</f>
        <v>0</v>
      </c>
      <c r="D6733" s="78">
        <f>'Balance N-1'!L6736</f>
        <v>0</v>
      </c>
      <c r="E6733" s="78">
        <f>'Balance N-1'!M6736</f>
        <v>0</v>
      </c>
      <c r="F6733" s="78">
        <f>'Balance N-1'!N6736</f>
        <v>0</v>
      </c>
      <c r="G6733" s="78">
        <f>'Balance N-1'!O6736</f>
        <v>0</v>
      </c>
      <c r="H6733" s="78">
        <f>'Balance N-1'!P6736</f>
        <v>0</v>
      </c>
      <c r="I6733" s="79">
        <f t="shared" si="105"/>
        <v>0</v>
      </c>
    </row>
    <row r="6734" spans="1:9" ht="15.6">
      <c r="A6734" s="85">
        <f>'Balance N-1'!I6737</f>
        <v>0</v>
      </c>
      <c r="B6734" s="75">
        <f>'Balance N-1'!J6737</f>
        <v>0</v>
      </c>
      <c r="C6734" s="78">
        <f>'Balance N-1'!K6737</f>
        <v>0</v>
      </c>
      <c r="D6734" s="78">
        <f>'Balance N-1'!L6737</f>
        <v>0</v>
      </c>
      <c r="E6734" s="78">
        <f>'Balance N-1'!M6737</f>
        <v>0</v>
      </c>
      <c r="F6734" s="78">
        <f>'Balance N-1'!N6737</f>
        <v>0</v>
      </c>
      <c r="G6734" s="78">
        <f>'Balance N-1'!O6737</f>
        <v>0</v>
      </c>
      <c r="H6734" s="78">
        <f>'Balance N-1'!P6737</f>
        <v>0</v>
      </c>
      <c r="I6734" s="79">
        <f t="shared" si="105"/>
        <v>0</v>
      </c>
    </row>
    <row r="6735" spans="1:9" ht="15.6">
      <c r="A6735" s="85">
        <f>'Balance N-1'!I6738</f>
        <v>0</v>
      </c>
      <c r="B6735" s="75">
        <f>'Balance N-1'!J6738</f>
        <v>0</v>
      </c>
      <c r="C6735" s="78">
        <f>'Balance N-1'!K6738</f>
        <v>0</v>
      </c>
      <c r="D6735" s="78">
        <f>'Balance N-1'!L6738</f>
        <v>0</v>
      </c>
      <c r="E6735" s="78">
        <f>'Balance N-1'!M6738</f>
        <v>0</v>
      </c>
      <c r="F6735" s="78">
        <f>'Balance N-1'!N6738</f>
        <v>0</v>
      </c>
      <c r="G6735" s="78">
        <f>'Balance N-1'!O6738</f>
        <v>0</v>
      </c>
      <c r="H6735" s="78">
        <f>'Balance N-1'!P6738</f>
        <v>0</v>
      </c>
      <c r="I6735" s="79">
        <f t="shared" si="105"/>
        <v>0</v>
      </c>
    </row>
    <row r="6736" spans="1:9" ht="15.6">
      <c r="A6736" s="85">
        <f>'Balance N-1'!I6739</f>
        <v>0</v>
      </c>
      <c r="B6736" s="75">
        <f>'Balance N-1'!J6739</f>
        <v>0</v>
      </c>
      <c r="C6736" s="78">
        <f>'Balance N-1'!K6739</f>
        <v>0</v>
      </c>
      <c r="D6736" s="78">
        <f>'Balance N-1'!L6739</f>
        <v>0</v>
      </c>
      <c r="E6736" s="78">
        <f>'Balance N-1'!M6739</f>
        <v>0</v>
      </c>
      <c r="F6736" s="78">
        <f>'Balance N-1'!N6739</f>
        <v>0</v>
      </c>
      <c r="G6736" s="78">
        <f>'Balance N-1'!O6739</f>
        <v>0</v>
      </c>
      <c r="H6736" s="78">
        <f>'Balance N-1'!P6739</f>
        <v>0</v>
      </c>
      <c r="I6736" s="79">
        <f t="shared" si="105"/>
        <v>0</v>
      </c>
    </row>
    <row r="6737" spans="1:9" ht="15.6">
      <c r="A6737" s="85">
        <f>'Balance N-1'!I6740</f>
        <v>0</v>
      </c>
      <c r="B6737" s="75">
        <f>'Balance N-1'!J6740</f>
        <v>0</v>
      </c>
      <c r="C6737" s="78">
        <f>'Balance N-1'!K6740</f>
        <v>0</v>
      </c>
      <c r="D6737" s="78">
        <f>'Balance N-1'!L6740</f>
        <v>0</v>
      </c>
      <c r="E6737" s="78">
        <f>'Balance N-1'!M6740</f>
        <v>0</v>
      </c>
      <c r="F6737" s="78">
        <f>'Balance N-1'!N6740</f>
        <v>0</v>
      </c>
      <c r="G6737" s="78">
        <f>'Balance N-1'!O6740</f>
        <v>0</v>
      </c>
      <c r="H6737" s="78">
        <f>'Balance N-1'!P6740</f>
        <v>0</v>
      </c>
      <c r="I6737" s="79">
        <f t="shared" si="105"/>
        <v>0</v>
      </c>
    </row>
    <row r="6738" spans="1:9" ht="15.6">
      <c r="A6738" s="85">
        <f>'Balance N-1'!I6741</f>
        <v>0</v>
      </c>
      <c r="B6738" s="75">
        <f>'Balance N-1'!J6741</f>
        <v>0</v>
      </c>
      <c r="C6738" s="78">
        <f>'Balance N-1'!K6741</f>
        <v>0</v>
      </c>
      <c r="D6738" s="78">
        <f>'Balance N-1'!L6741</f>
        <v>0</v>
      </c>
      <c r="E6738" s="78">
        <f>'Balance N-1'!M6741</f>
        <v>0</v>
      </c>
      <c r="F6738" s="78">
        <f>'Balance N-1'!N6741</f>
        <v>0</v>
      </c>
      <c r="G6738" s="78">
        <f>'Balance N-1'!O6741</f>
        <v>0</v>
      </c>
      <c r="H6738" s="78">
        <f>'Balance N-1'!P6741</f>
        <v>0</v>
      </c>
      <c r="I6738" s="79">
        <f t="shared" si="105"/>
        <v>0</v>
      </c>
    </row>
    <row r="6739" spans="1:9" ht="15.6">
      <c r="A6739" s="85">
        <f>'Balance N-1'!I6742</f>
        <v>0</v>
      </c>
      <c r="B6739" s="75">
        <f>'Balance N-1'!J6742</f>
        <v>0</v>
      </c>
      <c r="C6739" s="78">
        <f>'Balance N-1'!K6742</f>
        <v>0</v>
      </c>
      <c r="D6739" s="78">
        <f>'Balance N-1'!L6742</f>
        <v>0</v>
      </c>
      <c r="E6739" s="78">
        <f>'Balance N-1'!M6742</f>
        <v>0</v>
      </c>
      <c r="F6739" s="78">
        <f>'Balance N-1'!N6742</f>
        <v>0</v>
      </c>
      <c r="G6739" s="78">
        <f>'Balance N-1'!O6742</f>
        <v>0</v>
      </c>
      <c r="H6739" s="78">
        <f>'Balance N-1'!P6742</f>
        <v>0</v>
      </c>
      <c r="I6739" s="79">
        <f t="shared" si="105"/>
        <v>0</v>
      </c>
    </row>
    <row r="6740" spans="1:9" ht="15.6">
      <c r="A6740" s="85">
        <f>'Balance N-1'!I6743</f>
        <v>0</v>
      </c>
      <c r="B6740" s="75">
        <f>'Balance N-1'!J6743</f>
        <v>0</v>
      </c>
      <c r="C6740" s="78">
        <f>'Balance N-1'!K6743</f>
        <v>0</v>
      </c>
      <c r="D6740" s="78">
        <f>'Balance N-1'!L6743</f>
        <v>0</v>
      </c>
      <c r="E6740" s="78">
        <f>'Balance N-1'!M6743</f>
        <v>0</v>
      </c>
      <c r="F6740" s="78">
        <f>'Balance N-1'!N6743</f>
        <v>0</v>
      </c>
      <c r="G6740" s="78">
        <f>'Balance N-1'!O6743</f>
        <v>0</v>
      </c>
      <c r="H6740" s="78">
        <f>'Balance N-1'!P6743</f>
        <v>0</v>
      </c>
      <c r="I6740" s="79">
        <f t="shared" si="105"/>
        <v>0</v>
      </c>
    </row>
    <row r="6741" spans="1:9" ht="15.6">
      <c r="A6741" s="85">
        <f>'Balance N-1'!I6744</f>
        <v>0</v>
      </c>
      <c r="B6741" s="75">
        <f>'Balance N-1'!J6744</f>
        <v>0</v>
      </c>
      <c r="C6741" s="78">
        <f>'Balance N-1'!K6744</f>
        <v>0</v>
      </c>
      <c r="D6741" s="78">
        <f>'Balance N-1'!L6744</f>
        <v>0</v>
      </c>
      <c r="E6741" s="78">
        <f>'Balance N-1'!M6744</f>
        <v>0</v>
      </c>
      <c r="F6741" s="78">
        <f>'Balance N-1'!N6744</f>
        <v>0</v>
      </c>
      <c r="G6741" s="78">
        <f>'Balance N-1'!O6744</f>
        <v>0</v>
      </c>
      <c r="H6741" s="78">
        <f>'Balance N-1'!P6744</f>
        <v>0</v>
      </c>
      <c r="I6741" s="79">
        <f t="shared" si="105"/>
        <v>0</v>
      </c>
    </row>
    <row r="6742" spans="1:9" ht="15.6">
      <c r="A6742" s="85">
        <f>'Balance N-1'!I6745</f>
        <v>0</v>
      </c>
      <c r="B6742" s="75">
        <f>'Balance N-1'!J6745</f>
        <v>0</v>
      </c>
      <c r="C6742" s="78">
        <f>'Balance N-1'!K6745</f>
        <v>0</v>
      </c>
      <c r="D6742" s="78">
        <f>'Balance N-1'!L6745</f>
        <v>0</v>
      </c>
      <c r="E6742" s="78">
        <f>'Balance N-1'!M6745</f>
        <v>0</v>
      </c>
      <c r="F6742" s="78">
        <f>'Balance N-1'!N6745</f>
        <v>0</v>
      </c>
      <c r="G6742" s="78">
        <f>'Balance N-1'!O6745</f>
        <v>0</v>
      </c>
      <c r="H6742" s="78">
        <f>'Balance N-1'!P6745</f>
        <v>0</v>
      </c>
      <c r="I6742" s="79">
        <f t="shared" si="105"/>
        <v>0</v>
      </c>
    </row>
    <row r="6743" spans="1:9" ht="15.6">
      <c r="A6743" s="85">
        <f>'Balance N-1'!I6746</f>
        <v>0</v>
      </c>
      <c r="B6743" s="75">
        <f>'Balance N-1'!J6746</f>
        <v>0</v>
      </c>
      <c r="C6743" s="78">
        <f>'Balance N-1'!K6746</f>
        <v>0</v>
      </c>
      <c r="D6743" s="78">
        <f>'Balance N-1'!L6746</f>
        <v>0</v>
      </c>
      <c r="E6743" s="78">
        <f>'Balance N-1'!M6746</f>
        <v>0</v>
      </c>
      <c r="F6743" s="78">
        <f>'Balance N-1'!N6746</f>
        <v>0</v>
      </c>
      <c r="G6743" s="78">
        <f>'Balance N-1'!O6746</f>
        <v>0</v>
      </c>
      <c r="H6743" s="78">
        <f>'Balance N-1'!P6746</f>
        <v>0</v>
      </c>
      <c r="I6743" s="79">
        <f t="shared" si="105"/>
        <v>0</v>
      </c>
    </row>
    <row r="6744" spans="1:9" ht="15.6">
      <c r="A6744" s="85">
        <f>'Balance N-1'!I6747</f>
        <v>0</v>
      </c>
      <c r="B6744" s="75">
        <f>'Balance N-1'!J6747</f>
        <v>0</v>
      </c>
      <c r="C6744" s="78">
        <f>'Balance N-1'!K6747</f>
        <v>0</v>
      </c>
      <c r="D6744" s="78">
        <f>'Balance N-1'!L6747</f>
        <v>0</v>
      </c>
      <c r="E6744" s="78">
        <f>'Balance N-1'!M6747</f>
        <v>0</v>
      </c>
      <c r="F6744" s="78">
        <f>'Balance N-1'!N6747</f>
        <v>0</v>
      </c>
      <c r="G6744" s="78">
        <f>'Balance N-1'!O6747</f>
        <v>0</v>
      </c>
      <c r="H6744" s="78">
        <f>'Balance N-1'!P6747</f>
        <v>0</v>
      </c>
      <c r="I6744" s="79">
        <f t="shared" si="105"/>
        <v>0</v>
      </c>
    </row>
    <row r="6745" spans="1:9" ht="15.6">
      <c r="A6745" s="85">
        <f>'Balance N-1'!I6748</f>
        <v>0</v>
      </c>
      <c r="B6745" s="75">
        <f>'Balance N-1'!J6748</f>
        <v>0</v>
      </c>
      <c r="C6745" s="78">
        <f>'Balance N-1'!K6748</f>
        <v>0</v>
      </c>
      <c r="D6745" s="78">
        <f>'Balance N-1'!L6748</f>
        <v>0</v>
      </c>
      <c r="E6745" s="78">
        <f>'Balance N-1'!M6748</f>
        <v>0</v>
      </c>
      <c r="F6745" s="78">
        <f>'Balance N-1'!N6748</f>
        <v>0</v>
      </c>
      <c r="G6745" s="78">
        <f>'Balance N-1'!O6748</f>
        <v>0</v>
      </c>
      <c r="H6745" s="78">
        <f>'Balance N-1'!P6748</f>
        <v>0</v>
      </c>
      <c r="I6745" s="79">
        <f t="shared" si="105"/>
        <v>0</v>
      </c>
    </row>
    <row r="6746" spans="1:9" ht="15.6">
      <c r="A6746" s="85">
        <f>'Balance N-1'!I6749</f>
        <v>0</v>
      </c>
      <c r="B6746" s="75">
        <f>'Balance N-1'!J6749</f>
        <v>0</v>
      </c>
      <c r="C6746" s="78">
        <f>'Balance N-1'!K6749</f>
        <v>0</v>
      </c>
      <c r="D6746" s="78">
        <f>'Balance N-1'!L6749</f>
        <v>0</v>
      </c>
      <c r="E6746" s="78">
        <f>'Balance N-1'!M6749</f>
        <v>0</v>
      </c>
      <c r="F6746" s="78">
        <f>'Balance N-1'!N6749</f>
        <v>0</v>
      </c>
      <c r="G6746" s="78">
        <f>'Balance N-1'!O6749</f>
        <v>0</v>
      </c>
      <c r="H6746" s="78">
        <f>'Balance N-1'!P6749</f>
        <v>0</v>
      </c>
      <c r="I6746" s="79">
        <f t="shared" si="105"/>
        <v>0</v>
      </c>
    </row>
    <row r="6747" spans="1:9" ht="15.6">
      <c r="A6747" s="85">
        <f>'Balance N-1'!I6750</f>
        <v>0</v>
      </c>
      <c r="B6747" s="75">
        <f>'Balance N-1'!J6750</f>
        <v>0</v>
      </c>
      <c r="C6747" s="78">
        <f>'Balance N-1'!K6750</f>
        <v>0</v>
      </c>
      <c r="D6747" s="78">
        <f>'Balance N-1'!L6750</f>
        <v>0</v>
      </c>
      <c r="E6747" s="78">
        <f>'Balance N-1'!M6750</f>
        <v>0</v>
      </c>
      <c r="F6747" s="78">
        <f>'Balance N-1'!N6750</f>
        <v>0</v>
      </c>
      <c r="G6747" s="78">
        <f>'Balance N-1'!O6750</f>
        <v>0</v>
      </c>
      <c r="H6747" s="78">
        <f>'Balance N-1'!P6750</f>
        <v>0</v>
      </c>
      <c r="I6747" s="79">
        <f t="shared" si="105"/>
        <v>0</v>
      </c>
    </row>
    <row r="6748" spans="1:9" ht="15.6">
      <c r="A6748" s="85">
        <f>'Balance N-1'!I6751</f>
        <v>0</v>
      </c>
      <c r="B6748" s="75">
        <f>'Balance N-1'!J6751</f>
        <v>0</v>
      </c>
      <c r="C6748" s="78">
        <f>'Balance N-1'!K6751</f>
        <v>0</v>
      </c>
      <c r="D6748" s="78">
        <f>'Balance N-1'!L6751</f>
        <v>0</v>
      </c>
      <c r="E6748" s="78">
        <f>'Balance N-1'!M6751</f>
        <v>0</v>
      </c>
      <c r="F6748" s="78">
        <f>'Balance N-1'!N6751</f>
        <v>0</v>
      </c>
      <c r="G6748" s="78">
        <f>'Balance N-1'!O6751</f>
        <v>0</v>
      </c>
      <c r="H6748" s="78">
        <f>'Balance N-1'!P6751</f>
        <v>0</v>
      </c>
      <c r="I6748" s="79">
        <f t="shared" si="105"/>
        <v>0</v>
      </c>
    </row>
    <row r="6749" spans="1:9" ht="15.6">
      <c r="A6749" s="85">
        <f>'Balance N-1'!I6752</f>
        <v>0</v>
      </c>
      <c r="B6749" s="75">
        <f>'Balance N-1'!J6752</f>
        <v>0</v>
      </c>
      <c r="C6749" s="78">
        <f>'Balance N-1'!K6752</f>
        <v>0</v>
      </c>
      <c r="D6749" s="78">
        <f>'Balance N-1'!L6752</f>
        <v>0</v>
      </c>
      <c r="E6749" s="78">
        <f>'Balance N-1'!M6752</f>
        <v>0</v>
      </c>
      <c r="F6749" s="78">
        <f>'Balance N-1'!N6752</f>
        <v>0</v>
      </c>
      <c r="G6749" s="78">
        <f>'Balance N-1'!O6752</f>
        <v>0</v>
      </c>
      <c r="H6749" s="78">
        <f>'Balance N-1'!P6752</f>
        <v>0</v>
      </c>
      <c r="I6749" s="79">
        <f t="shared" si="105"/>
        <v>0</v>
      </c>
    </row>
    <row r="6750" spans="1:9" ht="15.6">
      <c r="A6750" s="85">
        <f>'Balance N-1'!I6753</f>
        <v>0</v>
      </c>
      <c r="B6750" s="75">
        <f>'Balance N-1'!J6753</f>
        <v>0</v>
      </c>
      <c r="C6750" s="78">
        <f>'Balance N-1'!K6753</f>
        <v>0</v>
      </c>
      <c r="D6750" s="78">
        <f>'Balance N-1'!L6753</f>
        <v>0</v>
      </c>
      <c r="E6750" s="78">
        <f>'Balance N-1'!M6753</f>
        <v>0</v>
      </c>
      <c r="F6750" s="78">
        <f>'Balance N-1'!N6753</f>
        <v>0</v>
      </c>
      <c r="G6750" s="78">
        <f>'Balance N-1'!O6753</f>
        <v>0</v>
      </c>
      <c r="H6750" s="78">
        <f>'Balance N-1'!P6753</f>
        <v>0</v>
      </c>
      <c r="I6750" s="79">
        <f t="shared" si="105"/>
        <v>0</v>
      </c>
    </row>
    <row r="6751" spans="1:9" ht="15.6">
      <c r="A6751" s="85">
        <f>'Balance N-1'!I6754</f>
        <v>0</v>
      </c>
      <c r="B6751" s="75">
        <f>'Balance N-1'!J6754</f>
        <v>0</v>
      </c>
      <c r="C6751" s="78">
        <f>'Balance N-1'!K6754</f>
        <v>0</v>
      </c>
      <c r="D6751" s="78">
        <f>'Balance N-1'!L6754</f>
        <v>0</v>
      </c>
      <c r="E6751" s="78">
        <f>'Balance N-1'!M6754</f>
        <v>0</v>
      </c>
      <c r="F6751" s="78">
        <f>'Balance N-1'!N6754</f>
        <v>0</v>
      </c>
      <c r="G6751" s="78">
        <f>'Balance N-1'!O6754</f>
        <v>0</v>
      </c>
      <c r="H6751" s="78">
        <f>'Balance N-1'!P6754</f>
        <v>0</v>
      </c>
      <c r="I6751" s="79">
        <f t="shared" si="105"/>
        <v>0</v>
      </c>
    </row>
    <row r="6752" spans="1:9" ht="15.6">
      <c r="A6752" s="85">
        <f>'Balance N-1'!I6755</f>
        <v>0</v>
      </c>
      <c r="B6752" s="75">
        <f>'Balance N-1'!J6755</f>
        <v>0</v>
      </c>
      <c r="C6752" s="78">
        <f>'Balance N-1'!K6755</f>
        <v>0</v>
      </c>
      <c r="D6752" s="78">
        <f>'Balance N-1'!L6755</f>
        <v>0</v>
      </c>
      <c r="E6752" s="78">
        <f>'Balance N-1'!M6755</f>
        <v>0</v>
      </c>
      <c r="F6752" s="78">
        <f>'Balance N-1'!N6755</f>
        <v>0</v>
      </c>
      <c r="G6752" s="78">
        <f>'Balance N-1'!O6755</f>
        <v>0</v>
      </c>
      <c r="H6752" s="78">
        <f>'Balance N-1'!P6755</f>
        <v>0</v>
      </c>
      <c r="I6752" s="79">
        <f t="shared" si="105"/>
        <v>0</v>
      </c>
    </row>
    <row r="6753" spans="1:9" ht="15.6">
      <c r="A6753" s="85">
        <f>'Balance N-1'!I6756</f>
        <v>0</v>
      </c>
      <c r="B6753" s="75">
        <f>'Balance N-1'!J6756</f>
        <v>0</v>
      </c>
      <c r="C6753" s="78">
        <f>'Balance N-1'!K6756</f>
        <v>0</v>
      </c>
      <c r="D6753" s="78">
        <f>'Balance N-1'!L6756</f>
        <v>0</v>
      </c>
      <c r="E6753" s="78">
        <f>'Balance N-1'!M6756</f>
        <v>0</v>
      </c>
      <c r="F6753" s="78">
        <f>'Balance N-1'!N6756</f>
        <v>0</v>
      </c>
      <c r="G6753" s="78">
        <f>'Balance N-1'!O6756</f>
        <v>0</v>
      </c>
      <c r="H6753" s="78">
        <f>'Balance N-1'!P6756</f>
        <v>0</v>
      </c>
      <c r="I6753" s="79">
        <f t="shared" si="105"/>
        <v>0</v>
      </c>
    </row>
    <row r="6754" spans="1:9" ht="15.6">
      <c r="A6754" s="85">
        <f>'Balance N-1'!I6757</f>
        <v>0</v>
      </c>
      <c r="B6754" s="75">
        <f>'Balance N-1'!J6757</f>
        <v>0</v>
      </c>
      <c r="C6754" s="78">
        <f>'Balance N-1'!K6757</f>
        <v>0</v>
      </c>
      <c r="D6754" s="78">
        <f>'Balance N-1'!L6757</f>
        <v>0</v>
      </c>
      <c r="E6754" s="78">
        <f>'Balance N-1'!M6757</f>
        <v>0</v>
      </c>
      <c r="F6754" s="78">
        <f>'Balance N-1'!N6757</f>
        <v>0</v>
      </c>
      <c r="G6754" s="78">
        <f>'Balance N-1'!O6757</f>
        <v>0</v>
      </c>
      <c r="H6754" s="78">
        <f>'Balance N-1'!P6757</f>
        <v>0</v>
      </c>
      <c r="I6754" s="79">
        <f t="shared" si="105"/>
        <v>0</v>
      </c>
    </row>
    <row r="6755" spans="1:9" ht="15.6">
      <c r="A6755" s="85">
        <f>'Balance N-1'!I6758</f>
        <v>0</v>
      </c>
      <c r="B6755" s="75">
        <f>'Balance N-1'!J6758</f>
        <v>0</v>
      </c>
      <c r="C6755" s="78">
        <f>'Balance N-1'!K6758</f>
        <v>0</v>
      </c>
      <c r="D6755" s="78">
        <f>'Balance N-1'!L6758</f>
        <v>0</v>
      </c>
      <c r="E6755" s="78">
        <f>'Balance N-1'!M6758</f>
        <v>0</v>
      </c>
      <c r="F6755" s="78">
        <f>'Balance N-1'!N6758</f>
        <v>0</v>
      </c>
      <c r="G6755" s="78">
        <f>'Balance N-1'!O6758</f>
        <v>0</v>
      </c>
      <c r="H6755" s="78">
        <f>'Balance N-1'!P6758</f>
        <v>0</v>
      </c>
      <c r="I6755" s="79">
        <f t="shared" si="105"/>
        <v>0</v>
      </c>
    </row>
    <row r="6756" spans="1:9" ht="15.6">
      <c r="A6756" s="85">
        <f>'Balance N-1'!I6759</f>
        <v>0</v>
      </c>
      <c r="B6756" s="75">
        <f>'Balance N-1'!J6759</f>
        <v>0</v>
      </c>
      <c r="C6756" s="78">
        <f>'Balance N-1'!K6759</f>
        <v>0</v>
      </c>
      <c r="D6756" s="78">
        <f>'Balance N-1'!L6759</f>
        <v>0</v>
      </c>
      <c r="E6756" s="78">
        <f>'Balance N-1'!M6759</f>
        <v>0</v>
      </c>
      <c r="F6756" s="78">
        <f>'Balance N-1'!N6759</f>
        <v>0</v>
      </c>
      <c r="G6756" s="78">
        <f>'Balance N-1'!O6759</f>
        <v>0</v>
      </c>
      <c r="H6756" s="78">
        <f>'Balance N-1'!P6759</f>
        <v>0</v>
      </c>
      <c r="I6756" s="79">
        <f t="shared" si="105"/>
        <v>0</v>
      </c>
    </row>
    <row r="6757" spans="1:9" ht="15.6">
      <c r="A6757" s="85">
        <f>'Balance N-1'!I6760</f>
        <v>0</v>
      </c>
      <c r="B6757" s="75">
        <f>'Balance N-1'!J6760</f>
        <v>0</v>
      </c>
      <c r="C6757" s="78">
        <f>'Balance N-1'!K6760</f>
        <v>0</v>
      </c>
      <c r="D6757" s="78">
        <f>'Balance N-1'!L6760</f>
        <v>0</v>
      </c>
      <c r="E6757" s="78">
        <f>'Balance N-1'!M6760</f>
        <v>0</v>
      </c>
      <c r="F6757" s="78">
        <f>'Balance N-1'!N6760</f>
        <v>0</v>
      </c>
      <c r="G6757" s="78">
        <f>'Balance N-1'!O6760</f>
        <v>0</v>
      </c>
      <c r="H6757" s="78">
        <f>'Balance N-1'!P6760</f>
        <v>0</v>
      </c>
      <c r="I6757" s="79">
        <f t="shared" si="105"/>
        <v>0</v>
      </c>
    </row>
    <row r="6758" spans="1:9" ht="15.6">
      <c r="A6758" s="85">
        <f>'Balance N-1'!I6761</f>
        <v>0</v>
      </c>
      <c r="B6758" s="75">
        <f>'Balance N-1'!J6761</f>
        <v>0</v>
      </c>
      <c r="C6758" s="78">
        <f>'Balance N-1'!K6761</f>
        <v>0</v>
      </c>
      <c r="D6758" s="78">
        <f>'Balance N-1'!L6761</f>
        <v>0</v>
      </c>
      <c r="E6758" s="78">
        <f>'Balance N-1'!M6761</f>
        <v>0</v>
      </c>
      <c r="F6758" s="78">
        <f>'Balance N-1'!N6761</f>
        <v>0</v>
      </c>
      <c r="G6758" s="78">
        <f>'Balance N-1'!O6761</f>
        <v>0</v>
      </c>
      <c r="H6758" s="78">
        <f>'Balance N-1'!P6761</f>
        <v>0</v>
      </c>
      <c r="I6758" s="79">
        <f t="shared" si="105"/>
        <v>0</v>
      </c>
    </row>
    <row r="6759" spans="1:9" ht="15.6">
      <c r="A6759" s="85">
        <f>'Balance N-1'!I6762</f>
        <v>0</v>
      </c>
      <c r="B6759" s="75">
        <f>'Balance N-1'!J6762</f>
        <v>0</v>
      </c>
      <c r="C6759" s="78">
        <f>'Balance N-1'!K6762</f>
        <v>0</v>
      </c>
      <c r="D6759" s="78">
        <f>'Balance N-1'!L6762</f>
        <v>0</v>
      </c>
      <c r="E6759" s="78">
        <f>'Balance N-1'!M6762</f>
        <v>0</v>
      </c>
      <c r="F6759" s="78">
        <f>'Balance N-1'!N6762</f>
        <v>0</v>
      </c>
      <c r="G6759" s="78">
        <f>'Balance N-1'!O6762</f>
        <v>0</v>
      </c>
      <c r="H6759" s="78">
        <f>'Balance N-1'!P6762</f>
        <v>0</v>
      </c>
      <c r="I6759" s="79">
        <f t="shared" si="105"/>
        <v>0</v>
      </c>
    </row>
    <row r="6760" spans="1:9" ht="15.6">
      <c r="A6760" s="85">
        <f>'Balance N-1'!I6763</f>
        <v>0</v>
      </c>
      <c r="B6760" s="75">
        <f>'Balance N-1'!J6763</f>
        <v>0</v>
      </c>
      <c r="C6760" s="78">
        <f>'Balance N-1'!K6763</f>
        <v>0</v>
      </c>
      <c r="D6760" s="78">
        <f>'Balance N-1'!L6763</f>
        <v>0</v>
      </c>
      <c r="E6760" s="78">
        <f>'Balance N-1'!M6763</f>
        <v>0</v>
      </c>
      <c r="F6760" s="78">
        <f>'Balance N-1'!N6763</f>
        <v>0</v>
      </c>
      <c r="G6760" s="78">
        <f>'Balance N-1'!O6763</f>
        <v>0</v>
      </c>
      <c r="H6760" s="78">
        <f>'Balance N-1'!P6763</f>
        <v>0</v>
      </c>
      <c r="I6760" s="79">
        <f t="shared" si="105"/>
        <v>0</v>
      </c>
    </row>
    <row r="6761" spans="1:9" ht="15.6">
      <c r="A6761" s="85">
        <f>'Balance N-1'!I6764</f>
        <v>0</v>
      </c>
      <c r="B6761" s="75">
        <f>'Balance N-1'!J6764</f>
        <v>0</v>
      </c>
      <c r="C6761" s="78">
        <f>'Balance N-1'!K6764</f>
        <v>0</v>
      </c>
      <c r="D6761" s="78">
        <f>'Balance N-1'!L6764</f>
        <v>0</v>
      </c>
      <c r="E6761" s="78">
        <f>'Balance N-1'!M6764</f>
        <v>0</v>
      </c>
      <c r="F6761" s="78">
        <f>'Balance N-1'!N6764</f>
        <v>0</v>
      </c>
      <c r="G6761" s="78">
        <f>'Balance N-1'!O6764</f>
        <v>0</v>
      </c>
      <c r="H6761" s="78">
        <f>'Balance N-1'!P6764</f>
        <v>0</v>
      </c>
      <c r="I6761" s="79">
        <f t="shared" si="105"/>
        <v>0</v>
      </c>
    </row>
    <row r="6762" spans="1:9" ht="15.6">
      <c r="A6762" s="85">
        <f>'Balance N-1'!I6765</f>
        <v>0</v>
      </c>
      <c r="B6762" s="75">
        <f>'Balance N-1'!J6765</f>
        <v>0</v>
      </c>
      <c r="C6762" s="78">
        <f>'Balance N-1'!K6765</f>
        <v>0</v>
      </c>
      <c r="D6762" s="78">
        <f>'Balance N-1'!L6765</f>
        <v>0</v>
      </c>
      <c r="E6762" s="78">
        <f>'Balance N-1'!M6765</f>
        <v>0</v>
      </c>
      <c r="F6762" s="78">
        <f>'Balance N-1'!N6765</f>
        <v>0</v>
      </c>
      <c r="G6762" s="78">
        <f>'Balance N-1'!O6765</f>
        <v>0</v>
      </c>
      <c r="H6762" s="78">
        <f>'Balance N-1'!P6765</f>
        <v>0</v>
      </c>
      <c r="I6762" s="79">
        <f t="shared" si="105"/>
        <v>0</v>
      </c>
    </row>
    <row r="6763" spans="1:9" ht="15.6">
      <c r="A6763" s="85">
        <f>'Balance N-1'!I6766</f>
        <v>0</v>
      </c>
      <c r="B6763" s="75">
        <f>'Balance N-1'!J6766</f>
        <v>0</v>
      </c>
      <c r="C6763" s="78">
        <f>'Balance N-1'!K6766</f>
        <v>0</v>
      </c>
      <c r="D6763" s="78">
        <f>'Balance N-1'!L6766</f>
        <v>0</v>
      </c>
      <c r="E6763" s="78">
        <f>'Balance N-1'!M6766</f>
        <v>0</v>
      </c>
      <c r="F6763" s="78">
        <f>'Balance N-1'!N6766</f>
        <v>0</v>
      </c>
      <c r="G6763" s="78">
        <f>'Balance N-1'!O6766</f>
        <v>0</v>
      </c>
      <c r="H6763" s="78">
        <f>'Balance N-1'!P6766</f>
        <v>0</v>
      </c>
      <c r="I6763" s="79">
        <f t="shared" si="105"/>
        <v>0</v>
      </c>
    </row>
    <row r="6764" spans="1:9" ht="15.6">
      <c r="A6764" s="85">
        <f>'Balance N-1'!I6767</f>
        <v>0</v>
      </c>
      <c r="B6764" s="75">
        <f>'Balance N-1'!J6767</f>
        <v>0</v>
      </c>
      <c r="C6764" s="78">
        <f>'Balance N-1'!K6767</f>
        <v>0</v>
      </c>
      <c r="D6764" s="78">
        <f>'Balance N-1'!L6767</f>
        <v>0</v>
      </c>
      <c r="E6764" s="78">
        <f>'Balance N-1'!M6767</f>
        <v>0</v>
      </c>
      <c r="F6764" s="78">
        <f>'Balance N-1'!N6767</f>
        <v>0</v>
      </c>
      <c r="G6764" s="78">
        <f>'Balance N-1'!O6767</f>
        <v>0</v>
      </c>
      <c r="H6764" s="78">
        <f>'Balance N-1'!P6767</f>
        <v>0</v>
      </c>
      <c r="I6764" s="79">
        <f t="shared" si="105"/>
        <v>0</v>
      </c>
    </row>
    <row r="6765" spans="1:9" ht="15.6">
      <c r="A6765" s="85">
        <f>'Balance N-1'!I6768</f>
        <v>0</v>
      </c>
      <c r="B6765" s="75">
        <f>'Balance N-1'!J6768</f>
        <v>0</v>
      </c>
      <c r="C6765" s="78">
        <f>'Balance N-1'!K6768</f>
        <v>0</v>
      </c>
      <c r="D6765" s="78">
        <f>'Balance N-1'!L6768</f>
        <v>0</v>
      </c>
      <c r="E6765" s="78">
        <f>'Balance N-1'!M6768</f>
        <v>0</v>
      </c>
      <c r="F6765" s="78">
        <f>'Balance N-1'!N6768</f>
        <v>0</v>
      </c>
      <c r="G6765" s="78">
        <f>'Balance N-1'!O6768</f>
        <v>0</v>
      </c>
      <c r="H6765" s="78">
        <f>'Balance N-1'!P6768</f>
        <v>0</v>
      </c>
      <c r="I6765" s="79">
        <f t="shared" si="105"/>
        <v>0</v>
      </c>
    </row>
    <row r="6766" spans="1:9" ht="15.6">
      <c r="A6766" s="85">
        <f>'Balance N-1'!I6769</f>
        <v>0</v>
      </c>
      <c r="B6766" s="75">
        <f>'Balance N-1'!J6769</f>
        <v>0</v>
      </c>
      <c r="C6766" s="78">
        <f>'Balance N-1'!K6769</f>
        <v>0</v>
      </c>
      <c r="D6766" s="78">
        <f>'Balance N-1'!L6769</f>
        <v>0</v>
      </c>
      <c r="E6766" s="78">
        <f>'Balance N-1'!M6769</f>
        <v>0</v>
      </c>
      <c r="F6766" s="78">
        <f>'Balance N-1'!N6769</f>
        <v>0</v>
      </c>
      <c r="G6766" s="78">
        <f>'Balance N-1'!O6769</f>
        <v>0</v>
      </c>
      <c r="H6766" s="78">
        <f>'Balance N-1'!P6769</f>
        <v>0</v>
      </c>
      <c r="I6766" s="79">
        <f t="shared" si="105"/>
        <v>0</v>
      </c>
    </row>
    <row r="6767" spans="1:9" ht="15.6">
      <c r="A6767" s="85">
        <f>'Balance N-1'!I6770</f>
        <v>0</v>
      </c>
      <c r="B6767" s="75">
        <f>'Balance N-1'!J6770</f>
        <v>0</v>
      </c>
      <c r="C6767" s="78">
        <f>'Balance N-1'!K6770</f>
        <v>0</v>
      </c>
      <c r="D6767" s="78">
        <f>'Balance N-1'!L6770</f>
        <v>0</v>
      </c>
      <c r="E6767" s="78">
        <f>'Balance N-1'!M6770</f>
        <v>0</v>
      </c>
      <c r="F6767" s="78">
        <f>'Balance N-1'!N6770</f>
        <v>0</v>
      </c>
      <c r="G6767" s="78">
        <f>'Balance N-1'!O6770</f>
        <v>0</v>
      </c>
      <c r="H6767" s="78">
        <f>'Balance N-1'!P6770</f>
        <v>0</v>
      </c>
      <c r="I6767" s="79">
        <f t="shared" si="105"/>
        <v>0</v>
      </c>
    </row>
    <row r="6768" spans="1:9" ht="15.6">
      <c r="A6768" s="85">
        <f>'Balance N-1'!I6771</f>
        <v>0</v>
      </c>
      <c r="B6768" s="75">
        <f>'Balance N-1'!J6771</f>
        <v>0</v>
      </c>
      <c r="C6768" s="78">
        <f>'Balance N-1'!K6771</f>
        <v>0</v>
      </c>
      <c r="D6768" s="78">
        <f>'Balance N-1'!L6771</f>
        <v>0</v>
      </c>
      <c r="E6768" s="78">
        <f>'Balance N-1'!M6771</f>
        <v>0</v>
      </c>
      <c r="F6768" s="78">
        <f>'Balance N-1'!N6771</f>
        <v>0</v>
      </c>
      <c r="G6768" s="78">
        <f>'Balance N-1'!O6771</f>
        <v>0</v>
      </c>
      <c r="H6768" s="78">
        <f>'Balance N-1'!P6771</f>
        <v>0</v>
      </c>
      <c r="I6768" s="79">
        <f t="shared" si="105"/>
        <v>0</v>
      </c>
    </row>
    <row r="6769" spans="1:9" ht="15.6">
      <c r="A6769" s="85">
        <f>'Balance N-1'!I6772</f>
        <v>0</v>
      </c>
      <c r="B6769" s="75">
        <f>'Balance N-1'!J6772</f>
        <v>0</v>
      </c>
      <c r="C6769" s="78">
        <f>'Balance N-1'!K6772</f>
        <v>0</v>
      </c>
      <c r="D6769" s="78">
        <f>'Balance N-1'!L6772</f>
        <v>0</v>
      </c>
      <c r="E6769" s="78">
        <f>'Balance N-1'!M6772</f>
        <v>0</v>
      </c>
      <c r="F6769" s="78">
        <f>'Balance N-1'!N6772</f>
        <v>0</v>
      </c>
      <c r="G6769" s="78">
        <f>'Balance N-1'!O6772</f>
        <v>0</v>
      </c>
      <c r="H6769" s="78">
        <f>'Balance N-1'!P6772</f>
        <v>0</v>
      </c>
      <c r="I6769" s="79">
        <f t="shared" si="105"/>
        <v>0</v>
      </c>
    </row>
    <row r="6770" spans="1:9" ht="15.6">
      <c r="A6770" s="85">
        <f>'Balance N-1'!I6773</f>
        <v>0</v>
      </c>
      <c r="B6770" s="75">
        <f>'Balance N-1'!J6773</f>
        <v>0</v>
      </c>
      <c r="C6770" s="78">
        <f>'Balance N-1'!K6773</f>
        <v>0</v>
      </c>
      <c r="D6770" s="78">
        <f>'Balance N-1'!L6773</f>
        <v>0</v>
      </c>
      <c r="E6770" s="78">
        <f>'Balance N-1'!M6773</f>
        <v>0</v>
      </c>
      <c r="F6770" s="78">
        <f>'Balance N-1'!N6773</f>
        <v>0</v>
      </c>
      <c r="G6770" s="78">
        <f>'Balance N-1'!O6773</f>
        <v>0</v>
      </c>
      <c r="H6770" s="78">
        <f>'Balance N-1'!P6773</f>
        <v>0</v>
      </c>
      <c r="I6770" s="79">
        <f t="shared" si="105"/>
        <v>0</v>
      </c>
    </row>
    <row r="6771" spans="1:9" ht="15.6">
      <c r="A6771" s="85">
        <f>'Balance N-1'!I6774</f>
        <v>0</v>
      </c>
      <c r="B6771" s="75">
        <f>'Balance N-1'!J6774</f>
        <v>0</v>
      </c>
      <c r="C6771" s="78">
        <f>'Balance N-1'!K6774</f>
        <v>0</v>
      </c>
      <c r="D6771" s="78">
        <f>'Balance N-1'!L6774</f>
        <v>0</v>
      </c>
      <c r="E6771" s="78">
        <f>'Balance N-1'!M6774</f>
        <v>0</v>
      </c>
      <c r="F6771" s="78">
        <f>'Balance N-1'!N6774</f>
        <v>0</v>
      </c>
      <c r="G6771" s="78">
        <f>'Balance N-1'!O6774</f>
        <v>0</v>
      </c>
      <c r="H6771" s="78">
        <f>'Balance N-1'!P6774</f>
        <v>0</v>
      </c>
      <c r="I6771" s="79">
        <f t="shared" si="105"/>
        <v>0</v>
      </c>
    </row>
    <row r="6772" spans="1:9" ht="15.6">
      <c r="A6772" s="85">
        <f>'Balance N-1'!I6775</f>
        <v>0</v>
      </c>
      <c r="B6772" s="75">
        <f>'Balance N-1'!J6775</f>
        <v>0</v>
      </c>
      <c r="C6772" s="78">
        <f>'Balance N-1'!K6775</f>
        <v>0</v>
      </c>
      <c r="D6772" s="78">
        <f>'Balance N-1'!L6775</f>
        <v>0</v>
      </c>
      <c r="E6772" s="78">
        <f>'Balance N-1'!M6775</f>
        <v>0</v>
      </c>
      <c r="F6772" s="78">
        <f>'Balance N-1'!N6775</f>
        <v>0</v>
      </c>
      <c r="G6772" s="78">
        <f>'Balance N-1'!O6775</f>
        <v>0</v>
      </c>
      <c r="H6772" s="78">
        <f>'Balance N-1'!P6775</f>
        <v>0</v>
      </c>
      <c r="I6772" s="79">
        <f t="shared" si="105"/>
        <v>0</v>
      </c>
    </row>
    <row r="6773" spans="1:9" ht="15.6">
      <c r="A6773" s="85">
        <f>'Balance N-1'!I6776</f>
        <v>0</v>
      </c>
      <c r="B6773" s="75">
        <f>'Balance N-1'!J6776</f>
        <v>0</v>
      </c>
      <c r="C6773" s="78">
        <f>'Balance N-1'!K6776</f>
        <v>0</v>
      </c>
      <c r="D6773" s="78">
        <f>'Balance N-1'!L6776</f>
        <v>0</v>
      </c>
      <c r="E6773" s="78">
        <f>'Balance N-1'!M6776</f>
        <v>0</v>
      </c>
      <c r="F6773" s="78">
        <f>'Balance N-1'!N6776</f>
        <v>0</v>
      </c>
      <c r="G6773" s="78">
        <f>'Balance N-1'!O6776</f>
        <v>0</v>
      </c>
      <c r="H6773" s="78">
        <f>'Balance N-1'!P6776</f>
        <v>0</v>
      </c>
      <c r="I6773" s="79">
        <f t="shared" si="105"/>
        <v>0</v>
      </c>
    </row>
    <row r="6774" spans="1:9" ht="15.6">
      <c r="A6774" s="85">
        <f>'Balance N-1'!I6777</f>
        <v>0</v>
      </c>
      <c r="B6774" s="75">
        <f>'Balance N-1'!J6777</f>
        <v>0</v>
      </c>
      <c r="C6774" s="78">
        <f>'Balance N-1'!K6777</f>
        <v>0</v>
      </c>
      <c r="D6774" s="78">
        <f>'Balance N-1'!L6777</f>
        <v>0</v>
      </c>
      <c r="E6774" s="78">
        <f>'Balance N-1'!M6777</f>
        <v>0</v>
      </c>
      <c r="F6774" s="78">
        <f>'Balance N-1'!N6777</f>
        <v>0</v>
      </c>
      <c r="G6774" s="78">
        <f>'Balance N-1'!O6777</f>
        <v>0</v>
      </c>
      <c r="H6774" s="78">
        <f>'Balance N-1'!P6777</f>
        <v>0</v>
      </c>
      <c r="I6774" s="79">
        <f t="shared" si="105"/>
        <v>0</v>
      </c>
    </row>
    <row r="6775" spans="1:9" ht="15.6">
      <c r="A6775" s="85">
        <f>'Balance N-1'!I6778</f>
        <v>0</v>
      </c>
      <c r="B6775" s="75">
        <f>'Balance N-1'!J6778</f>
        <v>0</v>
      </c>
      <c r="C6775" s="78">
        <f>'Balance N-1'!K6778</f>
        <v>0</v>
      </c>
      <c r="D6775" s="78">
        <f>'Balance N-1'!L6778</f>
        <v>0</v>
      </c>
      <c r="E6775" s="78">
        <f>'Balance N-1'!M6778</f>
        <v>0</v>
      </c>
      <c r="F6775" s="78">
        <f>'Balance N-1'!N6778</f>
        <v>0</v>
      </c>
      <c r="G6775" s="78">
        <f>'Balance N-1'!O6778</f>
        <v>0</v>
      </c>
      <c r="H6775" s="78">
        <f>'Balance N-1'!P6778</f>
        <v>0</v>
      </c>
      <c r="I6775" s="79">
        <f t="shared" si="105"/>
        <v>0</v>
      </c>
    </row>
    <row r="6776" spans="1:9" ht="15.6">
      <c r="A6776" s="85">
        <f>'Balance N-1'!I6779</f>
        <v>0</v>
      </c>
      <c r="B6776" s="75">
        <f>'Balance N-1'!J6779</f>
        <v>0</v>
      </c>
      <c r="C6776" s="78">
        <f>'Balance N-1'!K6779</f>
        <v>0</v>
      </c>
      <c r="D6776" s="78">
        <f>'Balance N-1'!L6779</f>
        <v>0</v>
      </c>
      <c r="E6776" s="78">
        <f>'Balance N-1'!M6779</f>
        <v>0</v>
      </c>
      <c r="F6776" s="78">
        <f>'Balance N-1'!N6779</f>
        <v>0</v>
      </c>
      <c r="G6776" s="78">
        <f>'Balance N-1'!O6779</f>
        <v>0</v>
      </c>
      <c r="H6776" s="78">
        <f>'Balance N-1'!P6779</f>
        <v>0</v>
      </c>
      <c r="I6776" s="79">
        <f t="shared" si="105"/>
        <v>0</v>
      </c>
    </row>
    <row r="6777" spans="1:9" ht="15.6">
      <c r="A6777" s="85">
        <f>'Balance N-1'!I6780</f>
        <v>0</v>
      </c>
      <c r="B6777" s="75">
        <f>'Balance N-1'!J6780</f>
        <v>0</v>
      </c>
      <c r="C6777" s="78">
        <f>'Balance N-1'!K6780</f>
        <v>0</v>
      </c>
      <c r="D6777" s="78">
        <f>'Balance N-1'!L6780</f>
        <v>0</v>
      </c>
      <c r="E6777" s="78">
        <f>'Balance N-1'!M6780</f>
        <v>0</v>
      </c>
      <c r="F6777" s="78">
        <f>'Balance N-1'!N6780</f>
        <v>0</v>
      </c>
      <c r="G6777" s="78">
        <f>'Balance N-1'!O6780</f>
        <v>0</v>
      </c>
      <c r="H6777" s="78">
        <f>'Balance N-1'!P6780</f>
        <v>0</v>
      </c>
      <c r="I6777" s="79">
        <f t="shared" si="105"/>
        <v>0</v>
      </c>
    </row>
    <row r="6778" spans="1:9" ht="15.6">
      <c r="A6778" s="85">
        <f>'Balance N-1'!I6781</f>
        <v>0</v>
      </c>
      <c r="B6778" s="75">
        <f>'Balance N-1'!J6781</f>
        <v>0</v>
      </c>
      <c r="C6778" s="78">
        <f>'Balance N-1'!K6781</f>
        <v>0</v>
      </c>
      <c r="D6778" s="78">
        <f>'Balance N-1'!L6781</f>
        <v>0</v>
      </c>
      <c r="E6778" s="78">
        <f>'Balance N-1'!M6781</f>
        <v>0</v>
      </c>
      <c r="F6778" s="78">
        <f>'Balance N-1'!N6781</f>
        <v>0</v>
      </c>
      <c r="G6778" s="78">
        <f>'Balance N-1'!O6781</f>
        <v>0</v>
      </c>
      <c r="H6778" s="78">
        <f>'Balance N-1'!P6781</f>
        <v>0</v>
      </c>
      <c r="I6778" s="79">
        <f t="shared" si="105"/>
        <v>0</v>
      </c>
    </row>
    <row r="6779" spans="1:9" ht="15.6">
      <c r="A6779" s="85">
        <f>'Balance N-1'!I6782</f>
        <v>0</v>
      </c>
      <c r="B6779" s="75">
        <f>'Balance N-1'!J6782</f>
        <v>0</v>
      </c>
      <c r="C6779" s="78">
        <f>'Balance N-1'!K6782</f>
        <v>0</v>
      </c>
      <c r="D6779" s="78">
        <f>'Balance N-1'!L6782</f>
        <v>0</v>
      </c>
      <c r="E6779" s="78">
        <f>'Balance N-1'!M6782</f>
        <v>0</v>
      </c>
      <c r="F6779" s="78">
        <f>'Balance N-1'!N6782</f>
        <v>0</v>
      </c>
      <c r="G6779" s="78">
        <f>'Balance N-1'!O6782</f>
        <v>0</v>
      </c>
      <c r="H6779" s="78">
        <f>'Balance N-1'!P6782</f>
        <v>0</v>
      </c>
      <c r="I6779" s="79">
        <f t="shared" si="105"/>
        <v>0</v>
      </c>
    </row>
    <row r="6780" spans="1:9" ht="15.6">
      <c r="A6780" s="85">
        <f>'Balance N-1'!I6783</f>
        <v>0</v>
      </c>
      <c r="B6780" s="75">
        <f>'Balance N-1'!J6783</f>
        <v>0</v>
      </c>
      <c r="C6780" s="78">
        <f>'Balance N-1'!K6783</f>
        <v>0</v>
      </c>
      <c r="D6780" s="78">
        <f>'Balance N-1'!L6783</f>
        <v>0</v>
      </c>
      <c r="E6780" s="78">
        <f>'Balance N-1'!M6783</f>
        <v>0</v>
      </c>
      <c r="F6780" s="78">
        <f>'Balance N-1'!N6783</f>
        <v>0</v>
      </c>
      <c r="G6780" s="78">
        <f>'Balance N-1'!O6783</f>
        <v>0</v>
      </c>
      <c r="H6780" s="78">
        <f>'Balance N-1'!P6783</f>
        <v>0</v>
      </c>
      <c r="I6780" s="79">
        <f t="shared" si="105"/>
        <v>0</v>
      </c>
    </row>
    <row r="6781" spans="1:9" ht="15.6">
      <c r="A6781" s="85">
        <f>'Balance N-1'!I6784</f>
        <v>0</v>
      </c>
      <c r="B6781" s="75">
        <f>'Balance N-1'!J6784</f>
        <v>0</v>
      </c>
      <c r="C6781" s="78">
        <f>'Balance N-1'!K6784</f>
        <v>0</v>
      </c>
      <c r="D6781" s="78">
        <f>'Balance N-1'!L6784</f>
        <v>0</v>
      </c>
      <c r="E6781" s="78">
        <f>'Balance N-1'!M6784</f>
        <v>0</v>
      </c>
      <c r="F6781" s="78">
        <f>'Balance N-1'!N6784</f>
        <v>0</v>
      </c>
      <c r="G6781" s="78">
        <f>'Balance N-1'!O6784</f>
        <v>0</v>
      </c>
      <c r="H6781" s="78">
        <f>'Balance N-1'!P6784</f>
        <v>0</v>
      </c>
      <c r="I6781" s="79">
        <f t="shared" si="105"/>
        <v>0</v>
      </c>
    </row>
    <row r="6782" spans="1:9" ht="15.6">
      <c r="A6782" s="85">
        <f>'Balance N-1'!I6785</f>
        <v>0</v>
      </c>
      <c r="B6782" s="75">
        <f>'Balance N-1'!J6785</f>
        <v>0</v>
      </c>
      <c r="C6782" s="78">
        <f>'Balance N-1'!K6785</f>
        <v>0</v>
      </c>
      <c r="D6782" s="78">
        <f>'Balance N-1'!L6785</f>
        <v>0</v>
      </c>
      <c r="E6782" s="78">
        <f>'Balance N-1'!M6785</f>
        <v>0</v>
      </c>
      <c r="F6782" s="78">
        <f>'Balance N-1'!N6785</f>
        <v>0</v>
      </c>
      <c r="G6782" s="78">
        <f>'Balance N-1'!O6785</f>
        <v>0</v>
      </c>
      <c r="H6782" s="78">
        <f>'Balance N-1'!P6785</f>
        <v>0</v>
      </c>
      <c r="I6782" s="79">
        <f t="shared" si="105"/>
        <v>0</v>
      </c>
    </row>
    <row r="6783" spans="1:9" ht="15.6">
      <c r="A6783" s="85">
        <f>'Balance N-1'!I6786</f>
        <v>0</v>
      </c>
      <c r="B6783" s="75">
        <f>'Balance N-1'!J6786</f>
        <v>0</v>
      </c>
      <c r="C6783" s="78">
        <f>'Balance N-1'!K6786</f>
        <v>0</v>
      </c>
      <c r="D6783" s="78">
        <f>'Balance N-1'!L6786</f>
        <v>0</v>
      </c>
      <c r="E6783" s="78">
        <f>'Balance N-1'!M6786</f>
        <v>0</v>
      </c>
      <c r="F6783" s="78">
        <f>'Balance N-1'!N6786</f>
        <v>0</v>
      </c>
      <c r="G6783" s="78">
        <f>'Balance N-1'!O6786</f>
        <v>0</v>
      </c>
      <c r="H6783" s="78">
        <f>'Balance N-1'!P6786</f>
        <v>0</v>
      </c>
      <c r="I6783" s="79">
        <f t="shared" si="105"/>
        <v>0</v>
      </c>
    </row>
    <row r="6784" spans="1:9" ht="15.6">
      <c r="A6784" s="85">
        <f>'Balance N-1'!I6787</f>
        <v>0</v>
      </c>
      <c r="B6784" s="75">
        <f>'Balance N-1'!J6787</f>
        <v>0</v>
      </c>
      <c r="C6784" s="78">
        <f>'Balance N-1'!K6787</f>
        <v>0</v>
      </c>
      <c r="D6784" s="78">
        <f>'Balance N-1'!L6787</f>
        <v>0</v>
      </c>
      <c r="E6784" s="78">
        <f>'Balance N-1'!M6787</f>
        <v>0</v>
      </c>
      <c r="F6784" s="78">
        <f>'Balance N-1'!N6787</f>
        <v>0</v>
      </c>
      <c r="G6784" s="78">
        <f>'Balance N-1'!O6787</f>
        <v>0</v>
      </c>
      <c r="H6784" s="78">
        <f>'Balance N-1'!P6787</f>
        <v>0</v>
      </c>
      <c r="I6784" s="79">
        <f t="shared" si="105"/>
        <v>0</v>
      </c>
    </row>
    <row r="6785" spans="1:9" ht="15.6">
      <c r="A6785" s="85">
        <f>'Balance N-1'!I6788</f>
        <v>0</v>
      </c>
      <c r="B6785" s="75">
        <f>'Balance N-1'!J6788</f>
        <v>0</v>
      </c>
      <c r="C6785" s="78">
        <f>'Balance N-1'!K6788</f>
        <v>0</v>
      </c>
      <c r="D6785" s="78">
        <f>'Balance N-1'!L6788</f>
        <v>0</v>
      </c>
      <c r="E6785" s="78">
        <f>'Balance N-1'!M6788</f>
        <v>0</v>
      </c>
      <c r="F6785" s="78">
        <f>'Balance N-1'!N6788</f>
        <v>0</v>
      </c>
      <c r="G6785" s="78">
        <f>'Balance N-1'!O6788</f>
        <v>0</v>
      </c>
      <c r="H6785" s="78">
        <f>'Balance N-1'!P6788</f>
        <v>0</v>
      </c>
      <c r="I6785" s="79">
        <f t="shared" si="105"/>
        <v>0</v>
      </c>
    </row>
    <row r="6786" spans="1:9" ht="15.6">
      <c r="A6786" s="85">
        <f>'Balance N-1'!I6789</f>
        <v>0</v>
      </c>
      <c r="B6786" s="75">
        <f>'Balance N-1'!J6789</f>
        <v>0</v>
      </c>
      <c r="C6786" s="78">
        <f>'Balance N-1'!K6789</f>
        <v>0</v>
      </c>
      <c r="D6786" s="78">
        <f>'Balance N-1'!L6789</f>
        <v>0</v>
      </c>
      <c r="E6786" s="78">
        <f>'Balance N-1'!M6789</f>
        <v>0</v>
      </c>
      <c r="F6786" s="78">
        <f>'Balance N-1'!N6789</f>
        <v>0</v>
      </c>
      <c r="G6786" s="78">
        <f>'Balance N-1'!O6789</f>
        <v>0</v>
      </c>
      <c r="H6786" s="78">
        <f>'Balance N-1'!P6789</f>
        <v>0</v>
      </c>
      <c r="I6786" s="79">
        <f t="shared" si="105"/>
        <v>0</v>
      </c>
    </row>
    <row r="6787" spans="1:9" ht="15.6">
      <c r="A6787" s="85">
        <f>'Balance N-1'!I6790</f>
        <v>0</v>
      </c>
      <c r="B6787" s="75">
        <f>'Balance N-1'!J6790</f>
        <v>0</v>
      </c>
      <c r="C6787" s="78">
        <f>'Balance N-1'!K6790</f>
        <v>0</v>
      </c>
      <c r="D6787" s="78">
        <f>'Balance N-1'!L6790</f>
        <v>0</v>
      </c>
      <c r="E6787" s="78">
        <f>'Balance N-1'!M6790</f>
        <v>0</v>
      </c>
      <c r="F6787" s="78">
        <f>'Balance N-1'!N6790</f>
        <v>0</v>
      </c>
      <c r="G6787" s="78">
        <f>'Balance N-1'!O6790</f>
        <v>0</v>
      </c>
      <c r="H6787" s="78">
        <f>'Balance N-1'!P6790</f>
        <v>0</v>
      </c>
      <c r="I6787" s="79">
        <f t="shared" ref="I6787:I6850" si="106">(C6787-D6787)+(E6787-F6787)-(G6787-H6787)</f>
        <v>0</v>
      </c>
    </row>
    <row r="6788" spans="1:9" ht="15.6">
      <c r="A6788" s="85">
        <f>'Balance N-1'!I6791</f>
        <v>0</v>
      </c>
      <c r="B6788" s="75">
        <f>'Balance N-1'!J6791</f>
        <v>0</v>
      </c>
      <c r="C6788" s="78">
        <f>'Balance N-1'!K6791</f>
        <v>0</v>
      </c>
      <c r="D6788" s="78">
        <f>'Balance N-1'!L6791</f>
        <v>0</v>
      </c>
      <c r="E6788" s="78">
        <f>'Balance N-1'!M6791</f>
        <v>0</v>
      </c>
      <c r="F6788" s="78">
        <f>'Balance N-1'!N6791</f>
        <v>0</v>
      </c>
      <c r="G6788" s="78">
        <f>'Balance N-1'!O6791</f>
        <v>0</v>
      </c>
      <c r="H6788" s="78">
        <f>'Balance N-1'!P6791</f>
        <v>0</v>
      </c>
      <c r="I6788" s="79">
        <f t="shared" si="106"/>
        <v>0</v>
      </c>
    </row>
    <row r="6789" spans="1:9" ht="15.6">
      <c r="A6789" s="85">
        <f>'Balance N-1'!I6792</f>
        <v>0</v>
      </c>
      <c r="B6789" s="75">
        <f>'Balance N-1'!J6792</f>
        <v>0</v>
      </c>
      <c r="C6789" s="78">
        <f>'Balance N-1'!K6792</f>
        <v>0</v>
      </c>
      <c r="D6789" s="78">
        <f>'Balance N-1'!L6792</f>
        <v>0</v>
      </c>
      <c r="E6789" s="78">
        <f>'Balance N-1'!M6792</f>
        <v>0</v>
      </c>
      <c r="F6789" s="78">
        <f>'Balance N-1'!N6792</f>
        <v>0</v>
      </c>
      <c r="G6789" s="78">
        <f>'Balance N-1'!O6792</f>
        <v>0</v>
      </c>
      <c r="H6789" s="78">
        <f>'Balance N-1'!P6792</f>
        <v>0</v>
      </c>
      <c r="I6789" s="79">
        <f t="shared" si="106"/>
        <v>0</v>
      </c>
    </row>
    <row r="6790" spans="1:9" ht="15.6">
      <c r="A6790" s="85">
        <f>'Balance N-1'!I6793</f>
        <v>0</v>
      </c>
      <c r="B6790" s="75">
        <f>'Balance N-1'!J6793</f>
        <v>0</v>
      </c>
      <c r="C6790" s="78">
        <f>'Balance N-1'!K6793</f>
        <v>0</v>
      </c>
      <c r="D6790" s="78">
        <f>'Balance N-1'!L6793</f>
        <v>0</v>
      </c>
      <c r="E6790" s="78">
        <f>'Balance N-1'!M6793</f>
        <v>0</v>
      </c>
      <c r="F6790" s="78">
        <f>'Balance N-1'!N6793</f>
        <v>0</v>
      </c>
      <c r="G6790" s="78">
        <f>'Balance N-1'!O6793</f>
        <v>0</v>
      </c>
      <c r="H6790" s="78">
        <f>'Balance N-1'!P6793</f>
        <v>0</v>
      </c>
      <c r="I6790" s="79">
        <f t="shared" si="106"/>
        <v>0</v>
      </c>
    </row>
    <row r="6791" spans="1:9" ht="15.6">
      <c r="A6791" s="85">
        <f>'Balance N-1'!I6794</f>
        <v>0</v>
      </c>
      <c r="B6791" s="75">
        <f>'Balance N-1'!J6794</f>
        <v>0</v>
      </c>
      <c r="C6791" s="78">
        <f>'Balance N-1'!K6794</f>
        <v>0</v>
      </c>
      <c r="D6791" s="78">
        <f>'Balance N-1'!L6794</f>
        <v>0</v>
      </c>
      <c r="E6791" s="78">
        <f>'Balance N-1'!M6794</f>
        <v>0</v>
      </c>
      <c r="F6791" s="78">
        <f>'Balance N-1'!N6794</f>
        <v>0</v>
      </c>
      <c r="G6791" s="78">
        <f>'Balance N-1'!O6794</f>
        <v>0</v>
      </c>
      <c r="H6791" s="78">
        <f>'Balance N-1'!P6794</f>
        <v>0</v>
      </c>
      <c r="I6791" s="79">
        <f t="shared" si="106"/>
        <v>0</v>
      </c>
    </row>
    <row r="6792" spans="1:9" ht="15.6">
      <c r="A6792" s="85">
        <f>'Balance N-1'!I6795</f>
        <v>0</v>
      </c>
      <c r="B6792" s="75">
        <f>'Balance N-1'!J6795</f>
        <v>0</v>
      </c>
      <c r="C6792" s="78">
        <f>'Balance N-1'!K6795</f>
        <v>0</v>
      </c>
      <c r="D6792" s="78">
        <f>'Balance N-1'!L6795</f>
        <v>0</v>
      </c>
      <c r="E6792" s="78">
        <f>'Balance N-1'!M6795</f>
        <v>0</v>
      </c>
      <c r="F6792" s="78">
        <f>'Balance N-1'!N6795</f>
        <v>0</v>
      </c>
      <c r="G6792" s="78">
        <f>'Balance N-1'!O6795</f>
        <v>0</v>
      </c>
      <c r="H6792" s="78">
        <f>'Balance N-1'!P6795</f>
        <v>0</v>
      </c>
      <c r="I6792" s="79">
        <f t="shared" si="106"/>
        <v>0</v>
      </c>
    </row>
    <row r="6793" spans="1:9" ht="15.6">
      <c r="A6793" s="85">
        <f>'Balance N-1'!I6796</f>
        <v>0</v>
      </c>
      <c r="B6793" s="75">
        <f>'Balance N-1'!J6796</f>
        <v>0</v>
      </c>
      <c r="C6793" s="78">
        <f>'Balance N-1'!K6796</f>
        <v>0</v>
      </c>
      <c r="D6793" s="78">
        <f>'Balance N-1'!L6796</f>
        <v>0</v>
      </c>
      <c r="E6793" s="78">
        <f>'Balance N-1'!M6796</f>
        <v>0</v>
      </c>
      <c r="F6793" s="78">
        <f>'Balance N-1'!N6796</f>
        <v>0</v>
      </c>
      <c r="G6793" s="78">
        <f>'Balance N-1'!O6796</f>
        <v>0</v>
      </c>
      <c r="H6793" s="78">
        <f>'Balance N-1'!P6796</f>
        <v>0</v>
      </c>
      <c r="I6793" s="79">
        <f t="shared" si="106"/>
        <v>0</v>
      </c>
    </row>
    <row r="6794" spans="1:9" ht="15.6">
      <c r="A6794" s="85">
        <f>'Balance N-1'!I6797</f>
        <v>0</v>
      </c>
      <c r="B6794" s="75">
        <f>'Balance N-1'!J6797</f>
        <v>0</v>
      </c>
      <c r="C6794" s="78">
        <f>'Balance N-1'!K6797</f>
        <v>0</v>
      </c>
      <c r="D6794" s="78">
        <f>'Balance N-1'!L6797</f>
        <v>0</v>
      </c>
      <c r="E6794" s="78">
        <f>'Balance N-1'!M6797</f>
        <v>0</v>
      </c>
      <c r="F6794" s="78">
        <f>'Balance N-1'!N6797</f>
        <v>0</v>
      </c>
      <c r="G6794" s="78">
        <f>'Balance N-1'!O6797</f>
        <v>0</v>
      </c>
      <c r="H6794" s="78">
        <f>'Balance N-1'!P6797</f>
        <v>0</v>
      </c>
      <c r="I6794" s="79">
        <f t="shared" si="106"/>
        <v>0</v>
      </c>
    </row>
    <row r="6795" spans="1:9" ht="15.6">
      <c r="A6795" s="85">
        <f>'Balance N-1'!I6798</f>
        <v>0</v>
      </c>
      <c r="B6795" s="75">
        <f>'Balance N-1'!J6798</f>
        <v>0</v>
      </c>
      <c r="C6795" s="78">
        <f>'Balance N-1'!K6798</f>
        <v>0</v>
      </c>
      <c r="D6795" s="78">
        <f>'Balance N-1'!L6798</f>
        <v>0</v>
      </c>
      <c r="E6795" s="78">
        <f>'Balance N-1'!M6798</f>
        <v>0</v>
      </c>
      <c r="F6795" s="78">
        <f>'Balance N-1'!N6798</f>
        <v>0</v>
      </c>
      <c r="G6795" s="78">
        <f>'Balance N-1'!O6798</f>
        <v>0</v>
      </c>
      <c r="H6795" s="78">
        <f>'Balance N-1'!P6798</f>
        <v>0</v>
      </c>
      <c r="I6795" s="79">
        <f t="shared" si="106"/>
        <v>0</v>
      </c>
    </row>
    <row r="6796" spans="1:9" ht="15.6">
      <c r="A6796" s="85">
        <f>'Balance N-1'!I6799</f>
        <v>0</v>
      </c>
      <c r="B6796" s="75">
        <f>'Balance N-1'!J6799</f>
        <v>0</v>
      </c>
      <c r="C6796" s="78">
        <f>'Balance N-1'!K6799</f>
        <v>0</v>
      </c>
      <c r="D6796" s="78">
        <f>'Balance N-1'!L6799</f>
        <v>0</v>
      </c>
      <c r="E6796" s="78">
        <f>'Balance N-1'!M6799</f>
        <v>0</v>
      </c>
      <c r="F6796" s="78">
        <f>'Balance N-1'!N6799</f>
        <v>0</v>
      </c>
      <c r="G6796" s="78">
        <f>'Balance N-1'!O6799</f>
        <v>0</v>
      </c>
      <c r="H6796" s="78">
        <f>'Balance N-1'!P6799</f>
        <v>0</v>
      </c>
      <c r="I6796" s="79">
        <f t="shared" si="106"/>
        <v>0</v>
      </c>
    </row>
    <row r="6797" spans="1:9" ht="15.6">
      <c r="A6797" s="85">
        <f>'Balance N-1'!I6800</f>
        <v>0</v>
      </c>
      <c r="B6797" s="75">
        <f>'Balance N-1'!J6800</f>
        <v>0</v>
      </c>
      <c r="C6797" s="78">
        <f>'Balance N-1'!K6800</f>
        <v>0</v>
      </c>
      <c r="D6797" s="78">
        <f>'Balance N-1'!L6800</f>
        <v>0</v>
      </c>
      <c r="E6797" s="78">
        <f>'Balance N-1'!M6800</f>
        <v>0</v>
      </c>
      <c r="F6797" s="78">
        <f>'Balance N-1'!N6800</f>
        <v>0</v>
      </c>
      <c r="G6797" s="78">
        <f>'Balance N-1'!O6800</f>
        <v>0</v>
      </c>
      <c r="H6797" s="78">
        <f>'Balance N-1'!P6800</f>
        <v>0</v>
      </c>
      <c r="I6797" s="79">
        <f t="shared" si="106"/>
        <v>0</v>
      </c>
    </row>
    <row r="6798" spans="1:9" ht="15.6">
      <c r="A6798" s="85">
        <f>'Balance N-1'!I6801</f>
        <v>0</v>
      </c>
      <c r="B6798" s="75">
        <f>'Balance N-1'!J6801</f>
        <v>0</v>
      </c>
      <c r="C6798" s="78">
        <f>'Balance N-1'!K6801</f>
        <v>0</v>
      </c>
      <c r="D6798" s="78">
        <f>'Balance N-1'!L6801</f>
        <v>0</v>
      </c>
      <c r="E6798" s="78">
        <f>'Balance N-1'!M6801</f>
        <v>0</v>
      </c>
      <c r="F6798" s="78">
        <f>'Balance N-1'!N6801</f>
        <v>0</v>
      </c>
      <c r="G6798" s="78">
        <f>'Balance N-1'!O6801</f>
        <v>0</v>
      </c>
      <c r="H6798" s="78">
        <f>'Balance N-1'!P6801</f>
        <v>0</v>
      </c>
      <c r="I6798" s="79">
        <f t="shared" si="106"/>
        <v>0</v>
      </c>
    </row>
    <row r="6799" spans="1:9" ht="15.6">
      <c r="A6799" s="85">
        <f>'Balance N-1'!I6802</f>
        <v>0</v>
      </c>
      <c r="B6799" s="75">
        <f>'Balance N-1'!J6802</f>
        <v>0</v>
      </c>
      <c r="C6799" s="78">
        <f>'Balance N-1'!K6802</f>
        <v>0</v>
      </c>
      <c r="D6799" s="78">
        <f>'Balance N-1'!L6802</f>
        <v>0</v>
      </c>
      <c r="E6799" s="78">
        <f>'Balance N-1'!M6802</f>
        <v>0</v>
      </c>
      <c r="F6799" s="78">
        <f>'Balance N-1'!N6802</f>
        <v>0</v>
      </c>
      <c r="G6799" s="78">
        <f>'Balance N-1'!O6802</f>
        <v>0</v>
      </c>
      <c r="H6799" s="78">
        <f>'Balance N-1'!P6802</f>
        <v>0</v>
      </c>
      <c r="I6799" s="79">
        <f t="shared" si="106"/>
        <v>0</v>
      </c>
    </row>
    <row r="6800" spans="1:9" ht="15.6">
      <c r="A6800" s="85">
        <f>'Balance N-1'!I6803</f>
        <v>0</v>
      </c>
      <c r="B6800" s="75">
        <f>'Balance N-1'!J6803</f>
        <v>0</v>
      </c>
      <c r="C6800" s="78">
        <f>'Balance N-1'!K6803</f>
        <v>0</v>
      </c>
      <c r="D6800" s="78">
        <f>'Balance N-1'!L6803</f>
        <v>0</v>
      </c>
      <c r="E6800" s="78">
        <f>'Balance N-1'!M6803</f>
        <v>0</v>
      </c>
      <c r="F6800" s="78">
        <f>'Balance N-1'!N6803</f>
        <v>0</v>
      </c>
      <c r="G6800" s="78">
        <f>'Balance N-1'!O6803</f>
        <v>0</v>
      </c>
      <c r="H6800" s="78">
        <f>'Balance N-1'!P6803</f>
        <v>0</v>
      </c>
      <c r="I6800" s="79">
        <f t="shared" si="106"/>
        <v>0</v>
      </c>
    </row>
    <row r="6801" spans="1:9" ht="15.6">
      <c r="A6801" s="85">
        <f>'Balance N-1'!I6804</f>
        <v>0</v>
      </c>
      <c r="B6801" s="75">
        <f>'Balance N-1'!J6804</f>
        <v>0</v>
      </c>
      <c r="C6801" s="78">
        <f>'Balance N-1'!K6804</f>
        <v>0</v>
      </c>
      <c r="D6801" s="78">
        <f>'Balance N-1'!L6804</f>
        <v>0</v>
      </c>
      <c r="E6801" s="78">
        <f>'Balance N-1'!M6804</f>
        <v>0</v>
      </c>
      <c r="F6801" s="78">
        <f>'Balance N-1'!N6804</f>
        <v>0</v>
      </c>
      <c r="G6801" s="78">
        <f>'Balance N-1'!O6804</f>
        <v>0</v>
      </c>
      <c r="H6801" s="78">
        <f>'Balance N-1'!P6804</f>
        <v>0</v>
      </c>
      <c r="I6801" s="79">
        <f t="shared" si="106"/>
        <v>0</v>
      </c>
    </row>
    <row r="6802" spans="1:9" ht="15.6">
      <c r="A6802" s="85">
        <f>'Balance N-1'!I6805</f>
        <v>0</v>
      </c>
      <c r="B6802" s="75">
        <f>'Balance N-1'!J6805</f>
        <v>0</v>
      </c>
      <c r="C6802" s="78">
        <f>'Balance N-1'!K6805</f>
        <v>0</v>
      </c>
      <c r="D6802" s="78">
        <f>'Balance N-1'!L6805</f>
        <v>0</v>
      </c>
      <c r="E6802" s="78">
        <f>'Balance N-1'!M6805</f>
        <v>0</v>
      </c>
      <c r="F6802" s="78">
        <f>'Balance N-1'!N6805</f>
        <v>0</v>
      </c>
      <c r="G6802" s="78">
        <f>'Balance N-1'!O6805</f>
        <v>0</v>
      </c>
      <c r="H6802" s="78">
        <f>'Balance N-1'!P6805</f>
        <v>0</v>
      </c>
      <c r="I6802" s="79">
        <f t="shared" si="106"/>
        <v>0</v>
      </c>
    </row>
    <row r="6803" spans="1:9" ht="15.6">
      <c r="A6803" s="85">
        <f>'Balance N-1'!I6806</f>
        <v>0</v>
      </c>
      <c r="B6803" s="75">
        <f>'Balance N-1'!J6806</f>
        <v>0</v>
      </c>
      <c r="C6803" s="78">
        <f>'Balance N-1'!K6806</f>
        <v>0</v>
      </c>
      <c r="D6803" s="78">
        <f>'Balance N-1'!L6806</f>
        <v>0</v>
      </c>
      <c r="E6803" s="78">
        <f>'Balance N-1'!M6806</f>
        <v>0</v>
      </c>
      <c r="F6803" s="78">
        <f>'Balance N-1'!N6806</f>
        <v>0</v>
      </c>
      <c r="G6803" s="78">
        <f>'Balance N-1'!O6806</f>
        <v>0</v>
      </c>
      <c r="H6803" s="78">
        <f>'Balance N-1'!P6806</f>
        <v>0</v>
      </c>
      <c r="I6803" s="79">
        <f t="shared" si="106"/>
        <v>0</v>
      </c>
    </row>
    <row r="6804" spans="1:9" ht="15.6">
      <c r="A6804" s="85">
        <f>'Balance N-1'!I6807</f>
        <v>0</v>
      </c>
      <c r="B6804" s="75">
        <f>'Balance N-1'!J6807</f>
        <v>0</v>
      </c>
      <c r="C6804" s="78">
        <f>'Balance N-1'!K6807</f>
        <v>0</v>
      </c>
      <c r="D6804" s="78">
        <f>'Balance N-1'!L6807</f>
        <v>0</v>
      </c>
      <c r="E6804" s="78">
        <f>'Balance N-1'!M6807</f>
        <v>0</v>
      </c>
      <c r="F6804" s="78">
        <f>'Balance N-1'!N6807</f>
        <v>0</v>
      </c>
      <c r="G6804" s="78">
        <f>'Balance N-1'!O6807</f>
        <v>0</v>
      </c>
      <c r="H6804" s="78">
        <f>'Balance N-1'!P6807</f>
        <v>0</v>
      </c>
      <c r="I6804" s="79">
        <f t="shared" si="106"/>
        <v>0</v>
      </c>
    </row>
    <row r="6805" spans="1:9" ht="15.6">
      <c r="A6805" s="85">
        <f>'Balance N-1'!I6808</f>
        <v>0</v>
      </c>
      <c r="B6805" s="75">
        <f>'Balance N-1'!J6808</f>
        <v>0</v>
      </c>
      <c r="C6805" s="78">
        <f>'Balance N-1'!K6808</f>
        <v>0</v>
      </c>
      <c r="D6805" s="78">
        <f>'Balance N-1'!L6808</f>
        <v>0</v>
      </c>
      <c r="E6805" s="78">
        <f>'Balance N-1'!M6808</f>
        <v>0</v>
      </c>
      <c r="F6805" s="78">
        <f>'Balance N-1'!N6808</f>
        <v>0</v>
      </c>
      <c r="G6805" s="78">
        <f>'Balance N-1'!O6808</f>
        <v>0</v>
      </c>
      <c r="H6805" s="78">
        <f>'Balance N-1'!P6808</f>
        <v>0</v>
      </c>
      <c r="I6805" s="79">
        <f t="shared" si="106"/>
        <v>0</v>
      </c>
    </row>
    <row r="6806" spans="1:9" ht="15.6">
      <c r="A6806" s="85">
        <f>'Balance N-1'!I6809</f>
        <v>0</v>
      </c>
      <c r="B6806" s="75">
        <f>'Balance N-1'!J6809</f>
        <v>0</v>
      </c>
      <c r="C6806" s="78">
        <f>'Balance N-1'!K6809</f>
        <v>0</v>
      </c>
      <c r="D6806" s="78">
        <f>'Balance N-1'!L6809</f>
        <v>0</v>
      </c>
      <c r="E6806" s="78">
        <f>'Balance N-1'!M6809</f>
        <v>0</v>
      </c>
      <c r="F6806" s="78">
        <f>'Balance N-1'!N6809</f>
        <v>0</v>
      </c>
      <c r="G6806" s="78">
        <f>'Balance N-1'!O6809</f>
        <v>0</v>
      </c>
      <c r="H6806" s="78">
        <f>'Balance N-1'!P6809</f>
        <v>0</v>
      </c>
      <c r="I6806" s="79">
        <f t="shared" si="106"/>
        <v>0</v>
      </c>
    </row>
    <row r="6807" spans="1:9" ht="15.6">
      <c r="A6807" s="85">
        <f>'Balance N-1'!I6810</f>
        <v>0</v>
      </c>
      <c r="B6807" s="75">
        <f>'Balance N-1'!J6810</f>
        <v>0</v>
      </c>
      <c r="C6807" s="78">
        <f>'Balance N-1'!K6810</f>
        <v>0</v>
      </c>
      <c r="D6807" s="78">
        <f>'Balance N-1'!L6810</f>
        <v>0</v>
      </c>
      <c r="E6807" s="78">
        <f>'Balance N-1'!M6810</f>
        <v>0</v>
      </c>
      <c r="F6807" s="78">
        <f>'Balance N-1'!N6810</f>
        <v>0</v>
      </c>
      <c r="G6807" s="78">
        <f>'Balance N-1'!O6810</f>
        <v>0</v>
      </c>
      <c r="H6807" s="78">
        <f>'Balance N-1'!P6810</f>
        <v>0</v>
      </c>
      <c r="I6807" s="79">
        <f t="shared" si="106"/>
        <v>0</v>
      </c>
    </row>
    <row r="6808" spans="1:9" ht="15.6">
      <c r="A6808" s="85">
        <f>'Balance N-1'!I6811</f>
        <v>0</v>
      </c>
      <c r="B6808" s="75">
        <f>'Balance N-1'!J6811</f>
        <v>0</v>
      </c>
      <c r="C6808" s="78">
        <f>'Balance N-1'!K6811</f>
        <v>0</v>
      </c>
      <c r="D6808" s="78">
        <f>'Balance N-1'!L6811</f>
        <v>0</v>
      </c>
      <c r="E6808" s="78">
        <f>'Balance N-1'!M6811</f>
        <v>0</v>
      </c>
      <c r="F6808" s="78">
        <f>'Balance N-1'!N6811</f>
        <v>0</v>
      </c>
      <c r="G6808" s="78">
        <f>'Balance N-1'!O6811</f>
        <v>0</v>
      </c>
      <c r="H6808" s="78">
        <f>'Balance N-1'!P6811</f>
        <v>0</v>
      </c>
      <c r="I6808" s="79">
        <f t="shared" si="106"/>
        <v>0</v>
      </c>
    </row>
    <row r="6809" spans="1:9" ht="15.6">
      <c r="A6809" s="85">
        <f>'Balance N-1'!I6812</f>
        <v>0</v>
      </c>
      <c r="B6809" s="75">
        <f>'Balance N-1'!J6812</f>
        <v>0</v>
      </c>
      <c r="C6809" s="78">
        <f>'Balance N-1'!K6812</f>
        <v>0</v>
      </c>
      <c r="D6809" s="78">
        <f>'Balance N-1'!L6812</f>
        <v>0</v>
      </c>
      <c r="E6809" s="78">
        <f>'Balance N-1'!M6812</f>
        <v>0</v>
      </c>
      <c r="F6809" s="78">
        <f>'Balance N-1'!N6812</f>
        <v>0</v>
      </c>
      <c r="G6809" s="78">
        <f>'Balance N-1'!O6812</f>
        <v>0</v>
      </c>
      <c r="H6809" s="78">
        <f>'Balance N-1'!P6812</f>
        <v>0</v>
      </c>
      <c r="I6809" s="79">
        <f t="shared" si="106"/>
        <v>0</v>
      </c>
    </row>
    <row r="6810" spans="1:9" ht="15.6">
      <c r="A6810" s="85">
        <f>'Balance N-1'!I6813</f>
        <v>0</v>
      </c>
      <c r="B6810" s="75">
        <f>'Balance N-1'!J6813</f>
        <v>0</v>
      </c>
      <c r="C6810" s="78">
        <f>'Balance N-1'!K6813</f>
        <v>0</v>
      </c>
      <c r="D6810" s="78">
        <f>'Balance N-1'!L6813</f>
        <v>0</v>
      </c>
      <c r="E6810" s="78">
        <f>'Balance N-1'!M6813</f>
        <v>0</v>
      </c>
      <c r="F6810" s="78">
        <f>'Balance N-1'!N6813</f>
        <v>0</v>
      </c>
      <c r="G6810" s="78">
        <f>'Balance N-1'!O6813</f>
        <v>0</v>
      </c>
      <c r="H6810" s="78">
        <f>'Balance N-1'!P6813</f>
        <v>0</v>
      </c>
      <c r="I6810" s="79">
        <f t="shared" si="106"/>
        <v>0</v>
      </c>
    </row>
    <row r="6811" spans="1:9" ht="15.6">
      <c r="A6811" s="85">
        <f>'Balance N-1'!I6814</f>
        <v>0</v>
      </c>
      <c r="B6811" s="75">
        <f>'Balance N-1'!J6814</f>
        <v>0</v>
      </c>
      <c r="C6811" s="78">
        <f>'Balance N-1'!K6814</f>
        <v>0</v>
      </c>
      <c r="D6811" s="78">
        <f>'Balance N-1'!L6814</f>
        <v>0</v>
      </c>
      <c r="E6811" s="78">
        <f>'Balance N-1'!M6814</f>
        <v>0</v>
      </c>
      <c r="F6811" s="78">
        <f>'Balance N-1'!N6814</f>
        <v>0</v>
      </c>
      <c r="G6811" s="78">
        <f>'Balance N-1'!O6814</f>
        <v>0</v>
      </c>
      <c r="H6811" s="78">
        <f>'Balance N-1'!P6814</f>
        <v>0</v>
      </c>
      <c r="I6811" s="79">
        <f t="shared" si="106"/>
        <v>0</v>
      </c>
    </row>
    <row r="6812" spans="1:9" ht="15.6">
      <c r="A6812" s="85">
        <f>'Balance N-1'!I6815</f>
        <v>0</v>
      </c>
      <c r="B6812" s="75">
        <f>'Balance N-1'!J6815</f>
        <v>0</v>
      </c>
      <c r="C6812" s="78">
        <f>'Balance N-1'!K6815</f>
        <v>0</v>
      </c>
      <c r="D6812" s="78">
        <f>'Balance N-1'!L6815</f>
        <v>0</v>
      </c>
      <c r="E6812" s="78">
        <f>'Balance N-1'!M6815</f>
        <v>0</v>
      </c>
      <c r="F6812" s="78">
        <f>'Balance N-1'!N6815</f>
        <v>0</v>
      </c>
      <c r="G6812" s="78">
        <f>'Balance N-1'!O6815</f>
        <v>0</v>
      </c>
      <c r="H6812" s="78">
        <f>'Balance N-1'!P6815</f>
        <v>0</v>
      </c>
      <c r="I6812" s="79">
        <f t="shared" si="106"/>
        <v>0</v>
      </c>
    </row>
    <row r="6813" spans="1:9" ht="15.6">
      <c r="A6813" s="85">
        <f>'Balance N-1'!I6816</f>
        <v>0</v>
      </c>
      <c r="B6813" s="75">
        <f>'Balance N-1'!J6816</f>
        <v>0</v>
      </c>
      <c r="C6813" s="78">
        <f>'Balance N-1'!K6816</f>
        <v>0</v>
      </c>
      <c r="D6813" s="78">
        <f>'Balance N-1'!L6816</f>
        <v>0</v>
      </c>
      <c r="E6813" s="78">
        <f>'Balance N-1'!M6816</f>
        <v>0</v>
      </c>
      <c r="F6813" s="78">
        <f>'Balance N-1'!N6816</f>
        <v>0</v>
      </c>
      <c r="G6813" s="78">
        <f>'Balance N-1'!O6816</f>
        <v>0</v>
      </c>
      <c r="H6813" s="78">
        <f>'Balance N-1'!P6816</f>
        <v>0</v>
      </c>
      <c r="I6813" s="79">
        <f t="shared" si="106"/>
        <v>0</v>
      </c>
    </row>
    <row r="6814" spans="1:9" ht="15.6">
      <c r="A6814" s="85">
        <f>'Balance N-1'!I6817</f>
        <v>0</v>
      </c>
      <c r="B6814" s="75">
        <f>'Balance N-1'!J6817</f>
        <v>0</v>
      </c>
      <c r="C6814" s="78">
        <f>'Balance N-1'!K6817</f>
        <v>0</v>
      </c>
      <c r="D6814" s="78">
        <f>'Balance N-1'!L6817</f>
        <v>0</v>
      </c>
      <c r="E6814" s="78">
        <f>'Balance N-1'!M6817</f>
        <v>0</v>
      </c>
      <c r="F6814" s="78">
        <f>'Balance N-1'!N6817</f>
        <v>0</v>
      </c>
      <c r="G6814" s="78">
        <f>'Balance N-1'!O6817</f>
        <v>0</v>
      </c>
      <c r="H6814" s="78">
        <f>'Balance N-1'!P6817</f>
        <v>0</v>
      </c>
      <c r="I6814" s="79">
        <f t="shared" si="106"/>
        <v>0</v>
      </c>
    </row>
    <row r="6815" spans="1:9" ht="15.6">
      <c r="A6815" s="85">
        <f>'Balance N-1'!I6818</f>
        <v>0</v>
      </c>
      <c r="B6815" s="75">
        <f>'Balance N-1'!J6818</f>
        <v>0</v>
      </c>
      <c r="C6815" s="78">
        <f>'Balance N-1'!K6818</f>
        <v>0</v>
      </c>
      <c r="D6815" s="78">
        <f>'Balance N-1'!L6818</f>
        <v>0</v>
      </c>
      <c r="E6815" s="78">
        <f>'Balance N-1'!M6818</f>
        <v>0</v>
      </c>
      <c r="F6815" s="78">
        <f>'Balance N-1'!N6818</f>
        <v>0</v>
      </c>
      <c r="G6815" s="78">
        <f>'Balance N-1'!O6818</f>
        <v>0</v>
      </c>
      <c r="H6815" s="78">
        <f>'Balance N-1'!P6818</f>
        <v>0</v>
      </c>
      <c r="I6815" s="79">
        <f t="shared" si="106"/>
        <v>0</v>
      </c>
    </row>
    <row r="6816" spans="1:9" ht="15.6">
      <c r="A6816" s="85">
        <f>'Balance N-1'!I6819</f>
        <v>0</v>
      </c>
      <c r="B6816" s="75">
        <f>'Balance N-1'!J6819</f>
        <v>0</v>
      </c>
      <c r="C6816" s="78">
        <f>'Balance N-1'!K6819</f>
        <v>0</v>
      </c>
      <c r="D6816" s="78">
        <f>'Balance N-1'!L6819</f>
        <v>0</v>
      </c>
      <c r="E6816" s="78">
        <f>'Balance N-1'!M6819</f>
        <v>0</v>
      </c>
      <c r="F6816" s="78">
        <f>'Balance N-1'!N6819</f>
        <v>0</v>
      </c>
      <c r="G6816" s="78">
        <f>'Balance N-1'!O6819</f>
        <v>0</v>
      </c>
      <c r="H6816" s="78">
        <f>'Balance N-1'!P6819</f>
        <v>0</v>
      </c>
      <c r="I6816" s="79">
        <f t="shared" si="106"/>
        <v>0</v>
      </c>
    </row>
    <row r="6817" spans="1:9" ht="15.6">
      <c r="A6817" s="85">
        <f>'Balance N-1'!I6820</f>
        <v>0</v>
      </c>
      <c r="B6817" s="75">
        <f>'Balance N-1'!J6820</f>
        <v>0</v>
      </c>
      <c r="C6817" s="78">
        <f>'Balance N-1'!K6820</f>
        <v>0</v>
      </c>
      <c r="D6817" s="78">
        <f>'Balance N-1'!L6820</f>
        <v>0</v>
      </c>
      <c r="E6817" s="78">
        <f>'Balance N-1'!M6820</f>
        <v>0</v>
      </c>
      <c r="F6817" s="78">
        <f>'Balance N-1'!N6820</f>
        <v>0</v>
      </c>
      <c r="G6817" s="78">
        <f>'Balance N-1'!O6820</f>
        <v>0</v>
      </c>
      <c r="H6817" s="78">
        <f>'Balance N-1'!P6820</f>
        <v>0</v>
      </c>
      <c r="I6817" s="79">
        <f t="shared" si="106"/>
        <v>0</v>
      </c>
    </row>
    <row r="6818" spans="1:9" ht="15.6">
      <c r="A6818" s="85">
        <f>'Balance N-1'!I6821</f>
        <v>0</v>
      </c>
      <c r="B6818" s="75">
        <f>'Balance N-1'!J6821</f>
        <v>0</v>
      </c>
      <c r="C6818" s="78">
        <f>'Balance N-1'!K6821</f>
        <v>0</v>
      </c>
      <c r="D6818" s="78">
        <f>'Balance N-1'!L6821</f>
        <v>0</v>
      </c>
      <c r="E6818" s="78">
        <f>'Balance N-1'!M6821</f>
        <v>0</v>
      </c>
      <c r="F6818" s="78">
        <f>'Balance N-1'!N6821</f>
        <v>0</v>
      </c>
      <c r="G6818" s="78">
        <f>'Balance N-1'!O6821</f>
        <v>0</v>
      </c>
      <c r="H6818" s="78">
        <f>'Balance N-1'!P6821</f>
        <v>0</v>
      </c>
      <c r="I6818" s="79">
        <f t="shared" si="106"/>
        <v>0</v>
      </c>
    </row>
    <row r="6819" spans="1:9" ht="15.6">
      <c r="A6819" s="85">
        <f>'Balance N-1'!I6822</f>
        <v>0</v>
      </c>
      <c r="B6819" s="75">
        <f>'Balance N-1'!J6822</f>
        <v>0</v>
      </c>
      <c r="C6819" s="78">
        <f>'Balance N-1'!K6822</f>
        <v>0</v>
      </c>
      <c r="D6819" s="78">
        <f>'Balance N-1'!L6822</f>
        <v>0</v>
      </c>
      <c r="E6819" s="78">
        <f>'Balance N-1'!M6822</f>
        <v>0</v>
      </c>
      <c r="F6819" s="78">
        <f>'Balance N-1'!N6822</f>
        <v>0</v>
      </c>
      <c r="G6819" s="78">
        <f>'Balance N-1'!O6822</f>
        <v>0</v>
      </c>
      <c r="H6819" s="78">
        <f>'Balance N-1'!P6822</f>
        <v>0</v>
      </c>
      <c r="I6819" s="79">
        <f t="shared" si="106"/>
        <v>0</v>
      </c>
    </row>
    <row r="6820" spans="1:9" ht="15.6">
      <c r="A6820" s="85">
        <f>'Balance N-1'!I6823</f>
        <v>0</v>
      </c>
      <c r="B6820" s="75">
        <f>'Balance N-1'!J6823</f>
        <v>0</v>
      </c>
      <c r="C6820" s="78">
        <f>'Balance N-1'!K6823</f>
        <v>0</v>
      </c>
      <c r="D6820" s="78">
        <f>'Balance N-1'!L6823</f>
        <v>0</v>
      </c>
      <c r="E6820" s="78">
        <f>'Balance N-1'!M6823</f>
        <v>0</v>
      </c>
      <c r="F6820" s="78">
        <f>'Balance N-1'!N6823</f>
        <v>0</v>
      </c>
      <c r="G6820" s="78">
        <f>'Balance N-1'!O6823</f>
        <v>0</v>
      </c>
      <c r="H6820" s="78">
        <f>'Balance N-1'!P6823</f>
        <v>0</v>
      </c>
      <c r="I6820" s="79">
        <f t="shared" si="106"/>
        <v>0</v>
      </c>
    </row>
    <row r="6821" spans="1:9" ht="15.6">
      <c r="A6821" s="85">
        <f>'Balance N-1'!I6824</f>
        <v>0</v>
      </c>
      <c r="B6821" s="75">
        <f>'Balance N-1'!J6824</f>
        <v>0</v>
      </c>
      <c r="C6821" s="78">
        <f>'Balance N-1'!K6824</f>
        <v>0</v>
      </c>
      <c r="D6821" s="78">
        <f>'Balance N-1'!L6824</f>
        <v>0</v>
      </c>
      <c r="E6821" s="78">
        <f>'Balance N-1'!M6824</f>
        <v>0</v>
      </c>
      <c r="F6821" s="78">
        <f>'Balance N-1'!N6824</f>
        <v>0</v>
      </c>
      <c r="G6821" s="78">
        <f>'Balance N-1'!O6824</f>
        <v>0</v>
      </c>
      <c r="H6821" s="78">
        <f>'Balance N-1'!P6824</f>
        <v>0</v>
      </c>
      <c r="I6821" s="79">
        <f t="shared" si="106"/>
        <v>0</v>
      </c>
    </row>
    <row r="6822" spans="1:9" ht="15.6">
      <c r="A6822" s="85">
        <f>'Balance N-1'!I6825</f>
        <v>0</v>
      </c>
      <c r="B6822" s="75">
        <f>'Balance N-1'!J6825</f>
        <v>0</v>
      </c>
      <c r="C6822" s="78">
        <f>'Balance N-1'!K6825</f>
        <v>0</v>
      </c>
      <c r="D6822" s="78">
        <f>'Balance N-1'!L6825</f>
        <v>0</v>
      </c>
      <c r="E6822" s="78">
        <f>'Balance N-1'!M6825</f>
        <v>0</v>
      </c>
      <c r="F6822" s="78">
        <f>'Balance N-1'!N6825</f>
        <v>0</v>
      </c>
      <c r="G6822" s="78">
        <f>'Balance N-1'!O6825</f>
        <v>0</v>
      </c>
      <c r="H6822" s="78">
        <f>'Balance N-1'!P6825</f>
        <v>0</v>
      </c>
      <c r="I6822" s="79">
        <f t="shared" si="106"/>
        <v>0</v>
      </c>
    </row>
    <row r="6823" spans="1:9" ht="15.6">
      <c r="A6823" s="85">
        <f>'Balance N-1'!I6826</f>
        <v>0</v>
      </c>
      <c r="B6823" s="75">
        <f>'Balance N-1'!J6826</f>
        <v>0</v>
      </c>
      <c r="C6823" s="78">
        <f>'Balance N-1'!K6826</f>
        <v>0</v>
      </c>
      <c r="D6823" s="78">
        <f>'Balance N-1'!L6826</f>
        <v>0</v>
      </c>
      <c r="E6823" s="78">
        <f>'Balance N-1'!M6826</f>
        <v>0</v>
      </c>
      <c r="F6823" s="78">
        <f>'Balance N-1'!N6826</f>
        <v>0</v>
      </c>
      <c r="G6823" s="78">
        <f>'Balance N-1'!O6826</f>
        <v>0</v>
      </c>
      <c r="H6823" s="78">
        <f>'Balance N-1'!P6826</f>
        <v>0</v>
      </c>
      <c r="I6823" s="79">
        <f t="shared" si="106"/>
        <v>0</v>
      </c>
    </row>
    <row r="6824" spans="1:9" ht="15.6">
      <c r="A6824" s="85">
        <f>'Balance N-1'!I6827</f>
        <v>0</v>
      </c>
      <c r="B6824" s="75">
        <f>'Balance N-1'!J6827</f>
        <v>0</v>
      </c>
      <c r="C6824" s="78">
        <f>'Balance N-1'!K6827</f>
        <v>0</v>
      </c>
      <c r="D6824" s="78">
        <f>'Balance N-1'!L6827</f>
        <v>0</v>
      </c>
      <c r="E6824" s="78">
        <f>'Balance N-1'!M6827</f>
        <v>0</v>
      </c>
      <c r="F6824" s="78">
        <f>'Balance N-1'!N6827</f>
        <v>0</v>
      </c>
      <c r="G6824" s="78">
        <f>'Balance N-1'!O6827</f>
        <v>0</v>
      </c>
      <c r="H6824" s="78">
        <f>'Balance N-1'!P6827</f>
        <v>0</v>
      </c>
      <c r="I6824" s="79">
        <f t="shared" si="106"/>
        <v>0</v>
      </c>
    </row>
    <row r="6825" spans="1:9" ht="15.6">
      <c r="A6825" s="85">
        <f>'Balance N-1'!I6828</f>
        <v>0</v>
      </c>
      <c r="B6825" s="75">
        <f>'Balance N-1'!J6828</f>
        <v>0</v>
      </c>
      <c r="C6825" s="78">
        <f>'Balance N-1'!K6828</f>
        <v>0</v>
      </c>
      <c r="D6825" s="78">
        <f>'Balance N-1'!L6828</f>
        <v>0</v>
      </c>
      <c r="E6825" s="78">
        <f>'Balance N-1'!M6828</f>
        <v>0</v>
      </c>
      <c r="F6825" s="78">
        <f>'Balance N-1'!N6828</f>
        <v>0</v>
      </c>
      <c r="G6825" s="78">
        <f>'Balance N-1'!O6828</f>
        <v>0</v>
      </c>
      <c r="H6825" s="78">
        <f>'Balance N-1'!P6828</f>
        <v>0</v>
      </c>
      <c r="I6825" s="79">
        <f t="shared" si="106"/>
        <v>0</v>
      </c>
    </row>
    <row r="6826" spans="1:9" ht="15.6">
      <c r="A6826" s="85">
        <f>'Balance N-1'!I6829</f>
        <v>0</v>
      </c>
      <c r="B6826" s="75">
        <f>'Balance N-1'!J6829</f>
        <v>0</v>
      </c>
      <c r="C6826" s="78">
        <f>'Balance N-1'!K6829</f>
        <v>0</v>
      </c>
      <c r="D6826" s="78">
        <f>'Balance N-1'!L6829</f>
        <v>0</v>
      </c>
      <c r="E6826" s="78">
        <f>'Balance N-1'!M6829</f>
        <v>0</v>
      </c>
      <c r="F6826" s="78">
        <f>'Balance N-1'!N6829</f>
        <v>0</v>
      </c>
      <c r="G6826" s="78">
        <f>'Balance N-1'!O6829</f>
        <v>0</v>
      </c>
      <c r="H6826" s="78">
        <f>'Balance N-1'!P6829</f>
        <v>0</v>
      </c>
      <c r="I6826" s="79">
        <f t="shared" si="106"/>
        <v>0</v>
      </c>
    </row>
    <row r="6827" spans="1:9" ht="15.6">
      <c r="A6827" s="85">
        <f>'Balance N-1'!I6830</f>
        <v>0</v>
      </c>
      <c r="B6827" s="75">
        <f>'Balance N-1'!J6830</f>
        <v>0</v>
      </c>
      <c r="C6827" s="78">
        <f>'Balance N-1'!K6830</f>
        <v>0</v>
      </c>
      <c r="D6827" s="78">
        <f>'Balance N-1'!L6830</f>
        <v>0</v>
      </c>
      <c r="E6827" s="78">
        <f>'Balance N-1'!M6830</f>
        <v>0</v>
      </c>
      <c r="F6827" s="78">
        <f>'Balance N-1'!N6830</f>
        <v>0</v>
      </c>
      <c r="G6827" s="78">
        <f>'Balance N-1'!O6830</f>
        <v>0</v>
      </c>
      <c r="H6827" s="78">
        <f>'Balance N-1'!P6830</f>
        <v>0</v>
      </c>
      <c r="I6827" s="79">
        <f t="shared" si="106"/>
        <v>0</v>
      </c>
    </row>
    <row r="6828" spans="1:9" ht="15.6">
      <c r="A6828" s="85">
        <f>'Balance N-1'!I6831</f>
        <v>0</v>
      </c>
      <c r="B6828" s="75">
        <f>'Balance N-1'!J6831</f>
        <v>0</v>
      </c>
      <c r="C6828" s="78">
        <f>'Balance N-1'!K6831</f>
        <v>0</v>
      </c>
      <c r="D6828" s="78">
        <f>'Balance N-1'!L6831</f>
        <v>0</v>
      </c>
      <c r="E6828" s="78">
        <f>'Balance N-1'!M6831</f>
        <v>0</v>
      </c>
      <c r="F6828" s="78">
        <f>'Balance N-1'!N6831</f>
        <v>0</v>
      </c>
      <c r="G6828" s="78">
        <f>'Balance N-1'!O6831</f>
        <v>0</v>
      </c>
      <c r="H6828" s="78">
        <f>'Balance N-1'!P6831</f>
        <v>0</v>
      </c>
      <c r="I6828" s="79">
        <f t="shared" si="106"/>
        <v>0</v>
      </c>
    </row>
    <row r="6829" spans="1:9" ht="15.6">
      <c r="A6829" s="85">
        <f>'Balance N-1'!I6832</f>
        <v>0</v>
      </c>
      <c r="B6829" s="75">
        <f>'Balance N-1'!J6832</f>
        <v>0</v>
      </c>
      <c r="C6829" s="78">
        <f>'Balance N-1'!K6832</f>
        <v>0</v>
      </c>
      <c r="D6829" s="78">
        <f>'Balance N-1'!L6832</f>
        <v>0</v>
      </c>
      <c r="E6829" s="78">
        <f>'Balance N-1'!M6832</f>
        <v>0</v>
      </c>
      <c r="F6829" s="78">
        <f>'Balance N-1'!N6832</f>
        <v>0</v>
      </c>
      <c r="G6829" s="78">
        <f>'Balance N-1'!O6832</f>
        <v>0</v>
      </c>
      <c r="H6829" s="78">
        <f>'Balance N-1'!P6832</f>
        <v>0</v>
      </c>
      <c r="I6829" s="79">
        <f t="shared" si="106"/>
        <v>0</v>
      </c>
    </row>
    <row r="6830" spans="1:9" ht="15.6">
      <c r="A6830" s="85">
        <f>'Balance N-1'!I6833</f>
        <v>0</v>
      </c>
      <c r="B6830" s="75">
        <f>'Balance N-1'!J6833</f>
        <v>0</v>
      </c>
      <c r="C6830" s="78">
        <f>'Balance N-1'!K6833</f>
        <v>0</v>
      </c>
      <c r="D6830" s="78">
        <f>'Balance N-1'!L6833</f>
        <v>0</v>
      </c>
      <c r="E6830" s="78">
        <f>'Balance N-1'!M6833</f>
        <v>0</v>
      </c>
      <c r="F6830" s="78">
        <f>'Balance N-1'!N6833</f>
        <v>0</v>
      </c>
      <c r="G6830" s="78">
        <f>'Balance N-1'!O6833</f>
        <v>0</v>
      </c>
      <c r="H6830" s="78">
        <f>'Balance N-1'!P6833</f>
        <v>0</v>
      </c>
      <c r="I6830" s="79">
        <f t="shared" si="106"/>
        <v>0</v>
      </c>
    </row>
    <row r="6831" spans="1:9" ht="15.6">
      <c r="A6831" s="85">
        <f>'Balance N-1'!I6834</f>
        <v>0</v>
      </c>
      <c r="B6831" s="75">
        <f>'Balance N-1'!J6834</f>
        <v>0</v>
      </c>
      <c r="C6831" s="78">
        <f>'Balance N-1'!K6834</f>
        <v>0</v>
      </c>
      <c r="D6831" s="78">
        <f>'Balance N-1'!L6834</f>
        <v>0</v>
      </c>
      <c r="E6831" s="78">
        <f>'Balance N-1'!M6834</f>
        <v>0</v>
      </c>
      <c r="F6831" s="78">
        <f>'Balance N-1'!N6834</f>
        <v>0</v>
      </c>
      <c r="G6831" s="78">
        <f>'Balance N-1'!O6834</f>
        <v>0</v>
      </c>
      <c r="H6831" s="78">
        <f>'Balance N-1'!P6834</f>
        <v>0</v>
      </c>
      <c r="I6831" s="79">
        <f t="shared" si="106"/>
        <v>0</v>
      </c>
    </row>
    <row r="6832" spans="1:9" ht="15.6">
      <c r="A6832" s="85">
        <f>'Balance N-1'!I6835</f>
        <v>0</v>
      </c>
      <c r="B6832" s="75">
        <f>'Balance N-1'!J6835</f>
        <v>0</v>
      </c>
      <c r="C6832" s="78">
        <f>'Balance N-1'!K6835</f>
        <v>0</v>
      </c>
      <c r="D6832" s="78">
        <f>'Balance N-1'!L6835</f>
        <v>0</v>
      </c>
      <c r="E6832" s="78">
        <f>'Balance N-1'!M6835</f>
        <v>0</v>
      </c>
      <c r="F6832" s="78">
        <f>'Balance N-1'!N6835</f>
        <v>0</v>
      </c>
      <c r="G6832" s="78">
        <f>'Balance N-1'!O6835</f>
        <v>0</v>
      </c>
      <c r="H6832" s="78">
        <f>'Balance N-1'!P6835</f>
        <v>0</v>
      </c>
      <c r="I6832" s="79">
        <f t="shared" si="106"/>
        <v>0</v>
      </c>
    </row>
    <row r="6833" spans="1:9" ht="15.6">
      <c r="A6833" s="85">
        <f>'Balance N-1'!I6836</f>
        <v>0</v>
      </c>
      <c r="B6833" s="75">
        <f>'Balance N-1'!J6836</f>
        <v>0</v>
      </c>
      <c r="C6833" s="78">
        <f>'Balance N-1'!K6836</f>
        <v>0</v>
      </c>
      <c r="D6833" s="78">
        <f>'Balance N-1'!L6836</f>
        <v>0</v>
      </c>
      <c r="E6833" s="78">
        <f>'Balance N-1'!M6836</f>
        <v>0</v>
      </c>
      <c r="F6833" s="78">
        <f>'Balance N-1'!N6836</f>
        <v>0</v>
      </c>
      <c r="G6833" s="78">
        <f>'Balance N-1'!O6836</f>
        <v>0</v>
      </c>
      <c r="H6833" s="78">
        <f>'Balance N-1'!P6836</f>
        <v>0</v>
      </c>
      <c r="I6833" s="79">
        <f t="shared" si="106"/>
        <v>0</v>
      </c>
    </row>
    <row r="6834" spans="1:9" ht="15.6">
      <c r="A6834" s="85">
        <f>'Balance N-1'!I6837</f>
        <v>0</v>
      </c>
      <c r="B6834" s="75">
        <f>'Balance N-1'!J6837</f>
        <v>0</v>
      </c>
      <c r="C6834" s="78">
        <f>'Balance N-1'!K6837</f>
        <v>0</v>
      </c>
      <c r="D6834" s="78">
        <f>'Balance N-1'!L6837</f>
        <v>0</v>
      </c>
      <c r="E6834" s="78">
        <f>'Balance N-1'!M6837</f>
        <v>0</v>
      </c>
      <c r="F6834" s="78">
        <f>'Balance N-1'!N6837</f>
        <v>0</v>
      </c>
      <c r="G6834" s="78">
        <f>'Balance N-1'!O6837</f>
        <v>0</v>
      </c>
      <c r="H6834" s="78">
        <f>'Balance N-1'!P6837</f>
        <v>0</v>
      </c>
      <c r="I6834" s="79">
        <f t="shared" si="106"/>
        <v>0</v>
      </c>
    </row>
    <row r="6835" spans="1:9" ht="15.6">
      <c r="A6835" s="85">
        <f>'Balance N-1'!I6838</f>
        <v>0</v>
      </c>
      <c r="B6835" s="75">
        <f>'Balance N-1'!J6838</f>
        <v>0</v>
      </c>
      <c r="C6835" s="78">
        <f>'Balance N-1'!K6838</f>
        <v>0</v>
      </c>
      <c r="D6835" s="78">
        <f>'Balance N-1'!L6838</f>
        <v>0</v>
      </c>
      <c r="E6835" s="78">
        <f>'Balance N-1'!M6838</f>
        <v>0</v>
      </c>
      <c r="F6835" s="78">
        <f>'Balance N-1'!N6838</f>
        <v>0</v>
      </c>
      <c r="G6835" s="78">
        <f>'Balance N-1'!O6838</f>
        <v>0</v>
      </c>
      <c r="H6835" s="78">
        <f>'Balance N-1'!P6838</f>
        <v>0</v>
      </c>
      <c r="I6835" s="79">
        <f t="shared" si="106"/>
        <v>0</v>
      </c>
    </row>
    <row r="6836" spans="1:9" ht="15.6">
      <c r="A6836" s="85">
        <f>'Balance N-1'!I6839</f>
        <v>0</v>
      </c>
      <c r="B6836" s="75">
        <f>'Balance N-1'!J6839</f>
        <v>0</v>
      </c>
      <c r="C6836" s="78">
        <f>'Balance N-1'!K6839</f>
        <v>0</v>
      </c>
      <c r="D6836" s="78">
        <f>'Balance N-1'!L6839</f>
        <v>0</v>
      </c>
      <c r="E6836" s="78">
        <f>'Balance N-1'!M6839</f>
        <v>0</v>
      </c>
      <c r="F6836" s="78">
        <f>'Balance N-1'!N6839</f>
        <v>0</v>
      </c>
      <c r="G6836" s="78">
        <f>'Balance N-1'!O6839</f>
        <v>0</v>
      </c>
      <c r="H6836" s="78">
        <f>'Balance N-1'!P6839</f>
        <v>0</v>
      </c>
      <c r="I6836" s="79">
        <f t="shared" si="106"/>
        <v>0</v>
      </c>
    </row>
    <row r="6837" spans="1:9" ht="15.6">
      <c r="A6837" s="85">
        <f>'Balance N-1'!I6840</f>
        <v>0</v>
      </c>
      <c r="B6837" s="75">
        <f>'Balance N-1'!J6840</f>
        <v>0</v>
      </c>
      <c r="C6837" s="78">
        <f>'Balance N-1'!K6840</f>
        <v>0</v>
      </c>
      <c r="D6837" s="78">
        <f>'Balance N-1'!L6840</f>
        <v>0</v>
      </c>
      <c r="E6837" s="78">
        <f>'Balance N-1'!M6840</f>
        <v>0</v>
      </c>
      <c r="F6837" s="78">
        <f>'Balance N-1'!N6840</f>
        <v>0</v>
      </c>
      <c r="G6837" s="78">
        <f>'Balance N-1'!O6840</f>
        <v>0</v>
      </c>
      <c r="H6837" s="78">
        <f>'Balance N-1'!P6840</f>
        <v>0</v>
      </c>
      <c r="I6837" s="79">
        <f t="shared" si="106"/>
        <v>0</v>
      </c>
    </row>
    <row r="6838" spans="1:9" ht="15.6">
      <c r="A6838" s="85">
        <f>'Balance N-1'!I6841</f>
        <v>0</v>
      </c>
      <c r="B6838" s="75">
        <f>'Balance N-1'!J6841</f>
        <v>0</v>
      </c>
      <c r="C6838" s="78">
        <f>'Balance N-1'!K6841</f>
        <v>0</v>
      </c>
      <c r="D6838" s="78">
        <f>'Balance N-1'!L6841</f>
        <v>0</v>
      </c>
      <c r="E6838" s="78">
        <f>'Balance N-1'!M6841</f>
        <v>0</v>
      </c>
      <c r="F6838" s="78">
        <f>'Balance N-1'!N6841</f>
        <v>0</v>
      </c>
      <c r="G6838" s="78">
        <f>'Balance N-1'!O6841</f>
        <v>0</v>
      </c>
      <c r="H6838" s="78">
        <f>'Balance N-1'!P6841</f>
        <v>0</v>
      </c>
      <c r="I6838" s="79">
        <f t="shared" si="106"/>
        <v>0</v>
      </c>
    </row>
    <row r="6839" spans="1:9" ht="15.6">
      <c r="A6839" s="85">
        <f>'Balance N-1'!I6842</f>
        <v>0</v>
      </c>
      <c r="B6839" s="75">
        <f>'Balance N-1'!J6842</f>
        <v>0</v>
      </c>
      <c r="C6839" s="78">
        <f>'Balance N-1'!K6842</f>
        <v>0</v>
      </c>
      <c r="D6839" s="78">
        <f>'Balance N-1'!L6842</f>
        <v>0</v>
      </c>
      <c r="E6839" s="78">
        <f>'Balance N-1'!M6842</f>
        <v>0</v>
      </c>
      <c r="F6839" s="78">
        <f>'Balance N-1'!N6842</f>
        <v>0</v>
      </c>
      <c r="G6839" s="78">
        <f>'Balance N-1'!O6842</f>
        <v>0</v>
      </c>
      <c r="H6839" s="78">
        <f>'Balance N-1'!P6842</f>
        <v>0</v>
      </c>
      <c r="I6839" s="79">
        <f t="shared" si="106"/>
        <v>0</v>
      </c>
    </row>
    <row r="6840" spans="1:9" ht="15.6">
      <c r="A6840" s="85">
        <f>'Balance N-1'!I6843</f>
        <v>0</v>
      </c>
      <c r="B6840" s="75">
        <f>'Balance N-1'!J6843</f>
        <v>0</v>
      </c>
      <c r="C6840" s="78">
        <f>'Balance N-1'!K6843</f>
        <v>0</v>
      </c>
      <c r="D6840" s="78">
        <f>'Balance N-1'!L6843</f>
        <v>0</v>
      </c>
      <c r="E6840" s="78">
        <f>'Balance N-1'!M6843</f>
        <v>0</v>
      </c>
      <c r="F6840" s="78">
        <f>'Balance N-1'!N6843</f>
        <v>0</v>
      </c>
      <c r="G6840" s="78">
        <f>'Balance N-1'!O6843</f>
        <v>0</v>
      </c>
      <c r="H6840" s="78">
        <f>'Balance N-1'!P6843</f>
        <v>0</v>
      </c>
      <c r="I6840" s="79">
        <f t="shared" si="106"/>
        <v>0</v>
      </c>
    </row>
    <row r="6841" spans="1:9" ht="15.6">
      <c r="A6841" s="85">
        <f>'Balance N-1'!I6844</f>
        <v>0</v>
      </c>
      <c r="B6841" s="75">
        <f>'Balance N-1'!J6844</f>
        <v>0</v>
      </c>
      <c r="C6841" s="78">
        <f>'Balance N-1'!K6844</f>
        <v>0</v>
      </c>
      <c r="D6841" s="78">
        <f>'Balance N-1'!L6844</f>
        <v>0</v>
      </c>
      <c r="E6841" s="78">
        <f>'Balance N-1'!M6844</f>
        <v>0</v>
      </c>
      <c r="F6841" s="78">
        <f>'Balance N-1'!N6844</f>
        <v>0</v>
      </c>
      <c r="G6841" s="78">
        <f>'Balance N-1'!O6844</f>
        <v>0</v>
      </c>
      <c r="H6841" s="78">
        <f>'Balance N-1'!P6844</f>
        <v>0</v>
      </c>
      <c r="I6841" s="79">
        <f t="shared" si="106"/>
        <v>0</v>
      </c>
    </row>
    <row r="6842" spans="1:9" ht="15.6">
      <c r="A6842" s="85">
        <f>'Balance N-1'!I6845</f>
        <v>0</v>
      </c>
      <c r="B6842" s="75">
        <f>'Balance N-1'!J6845</f>
        <v>0</v>
      </c>
      <c r="C6842" s="78">
        <f>'Balance N-1'!K6845</f>
        <v>0</v>
      </c>
      <c r="D6842" s="78">
        <f>'Balance N-1'!L6845</f>
        <v>0</v>
      </c>
      <c r="E6842" s="78">
        <f>'Balance N-1'!M6845</f>
        <v>0</v>
      </c>
      <c r="F6842" s="78">
        <f>'Balance N-1'!N6845</f>
        <v>0</v>
      </c>
      <c r="G6842" s="78">
        <f>'Balance N-1'!O6845</f>
        <v>0</v>
      </c>
      <c r="H6842" s="78">
        <f>'Balance N-1'!P6845</f>
        <v>0</v>
      </c>
      <c r="I6842" s="79">
        <f t="shared" si="106"/>
        <v>0</v>
      </c>
    </row>
    <row r="6843" spans="1:9" ht="15.6">
      <c r="A6843" s="85">
        <f>'Balance N-1'!I6846</f>
        <v>0</v>
      </c>
      <c r="B6843" s="75">
        <f>'Balance N-1'!J6846</f>
        <v>0</v>
      </c>
      <c r="C6843" s="78">
        <f>'Balance N-1'!K6846</f>
        <v>0</v>
      </c>
      <c r="D6843" s="78">
        <f>'Balance N-1'!L6846</f>
        <v>0</v>
      </c>
      <c r="E6843" s="78">
        <f>'Balance N-1'!M6846</f>
        <v>0</v>
      </c>
      <c r="F6843" s="78">
        <f>'Balance N-1'!N6846</f>
        <v>0</v>
      </c>
      <c r="G6843" s="78">
        <f>'Balance N-1'!O6846</f>
        <v>0</v>
      </c>
      <c r="H6843" s="78">
        <f>'Balance N-1'!P6846</f>
        <v>0</v>
      </c>
      <c r="I6843" s="79">
        <f t="shared" si="106"/>
        <v>0</v>
      </c>
    </row>
    <row r="6844" spans="1:9" ht="15.6">
      <c r="A6844" s="85">
        <f>'Balance N-1'!I6847</f>
        <v>0</v>
      </c>
      <c r="B6844" s="75">
        <f>'Balance N-1'!J6847</f>
        <v>0</v>
      </c>
      <c r="C6844" s="78">
        <f>'Balance N-1'!K6847</f>
        <v>0</v>
      </c>
      <c r="D6844" s="78">
        <f>'Balance N-1'!L6847</f>
        <v>0</v>
      </c>
      <c r="E6844" s="78">
        <f>'Balance N-1'!M6847</f>
        <v>0</v>
      </c>
      <c r="F6844" s="78">
        <f>'Balance N-1'!N6847</f>
        <v>0</v>
      </c>
      <c r="G6844" s="78">
        <f>'Balance N-1'!O6847</f>
        <v>0</v>
      </c>
      <c r="H6844" s="78">
        <f>'Balance N-1'!P6847</f>
        <v>0</v>
      </c>
      <c r="I6844" s="79">
        <f t="shared" si="106"/>
        <v>0</v>
      </c>
    </row>
    <row r="6845" spans="1:9" ht="15.6">
      <c r="A6845" s="85">
        <f>'Balance N-1'!I6848</f>
        <v>0</v>
      </c>
      <c r="B6845" s="75">
        <f>'Balance N-1'!J6848</f>
        <v>0</v>
      </c>
      <c r="C6845" s="78">
        <f>'Balance N-1'!K6848</f>
        <v>0</v>
      </c>
      <c r="D6845" s="78">
        <f>'Balance N-1'!L6848</f>
        <v>0</v>
      </c>
      <c r="E6845" s="78">
        <f>'Balance N-1'!M6848</f>
        <v>0</v>
      </c>
      <c r="F6845" s="78">
        <f>'Balance N-1'!N6848</f>
        <v>0</v>
      </c>
      <c r="G6845" s="78">
        <f>'Balance N-1'!O6848</f>
        <v>0</v>
      </c>
      <c r="H6845" s="78">
        <f>'Balance N-1'!P6848</f>
        <v>0</v>
      </c>
      <c r="I6845" s="79">
        <f t="shared" si="106"/>
        <v>0</v>
      </c>
    </row>
    <row r="6846" spans="1:9" ht="15.6">
      <c r="A6846" s="85">
        <f>'Balance N-1'!I6849</f>
        <v>0</v>
      </c>
      <c r="B6846" s="75">
        <f>'Balance N-1'!J6849</f>
        <v>0</v>
      </c>
      <c r="C6846" s="78">
        <f>'Balance N-1'!K6849</f>
        <v>0</v>
      </c>
      <c r="D6846" s="78">
        <f>'Balance N-1'!L6849</f>
        <v>0</v>
      </c>
      <c r="E6846" s="78">
        <f>'Balance N-1'!M6849</f>
        <v>0</v>
      </c>
      <c r="F6846" s="78">
        <f>'Balance N-1'!N6849</f>
        <v>0</v>
      </c>
      <c r="G6846" s="78">
        <f>'Balance N-1'!O6849</f>
        <v>0</v>
      </c>
      <c r="H6846" s="78">
        <f>'Balance N-1'!P6849</f>
        <v>0</v>
      </c>
      <c r="I6846" s="79">
        <f t="shared" si="106"/>
        <v>0</v>
      </c>
    </row>
    <row r="6847" spans="1:9" ht="15.6">
      <c r="A6847" s="85">
        <f>'Balance N-1'!I6850</f>
        <v>0</v>
      </c>
      <c r="B6847" s="75">
        <f>'Balance N-1'!J6850</f>
        <v>0</v>
      </c>
      <c r="C6847" s="78">
        <f>'Balance N-1'!K6850</f>
        <v>0</v>
      </c>
      <c r="D6847" s="78">
        <f>'Balance N-1'!L6850</f>
        <v>0</v>
      </c>
      <c r="E6847" s="78">
        <f>'Balance N-1'!M6850</f>
        <v>0</v>
      </c>
      <c r="F6847" s="78">
        <f>'Balance N-1'!N6850</f>
        <v>0</v>
      </c>
      <c r="G6847" s="78">
        <f>'Balance N-1'!O6850</f>
        <v>0</v>
      </c>
      <c r="H6847" s="78">
        <f>'Balance N-1'!P6850</f>
        <v>0</v>
      </c>
      <c r="I6847" s="79">
        <f t="shared" si="106"/>
        <v>0</v>
      </c>
    </row>
    <row r="6848" spans="1:9" ht="15.6">
      <c r="A6848" s="85">
        <f>'Balance N-1'!I6851</f>
        <v>0</v>
      </c>
      <c r="B6848" s="75">
        <f>'Balance N-1'!J6851</f>
        <v>0</v>
      </c>
      <c r="C6848" s="78">
        <f>'Balance N-1'!K6851</f>
        <v>0</v>
      </c>
      <c r="D6848" s="78">
        <f>'Balance N-1'!L6851</f>
        <v>0</v>
      </c>
      <c r="E6848" s="78">
        <f>'Balance N-1'!M6851</f>
        <v>0</v>
      </c>
      <c r="F6848" s="78">
        <f>'Balance N-1'!N6851</f>
        <v>0</v>
      </c>
      <c r="G6848" s="78">
        <f>'Balance N-1'!O6851</f>
        <v>0</v>
      </c>
      <c r="H6848" s="78">
        <f>'Balance N-1'!P6851</f>
        <v>0</v>
      </c>
      <c r="I6848" s="79">
        <f t="shared" si="106"/>
        <v>0</v>
      </c>
    </row>
    <row r="6849" spans="1:9" ht="15.6">
      <c r="A6849" s="85">
        <f>'Balance N-1'!I6852</f>
        <v>0</v>
      </c>
      <c r="B6849" s="75">
        <f>'Balance N-1'!J6852</f>
        <v>0</v>
      </c>
      <c r="C6849" s="78">
        <f>'Balance N-1'!K6852</f>
        <v>0</v>
      </c>
      <c r="D6849" s="78">
        <f>'Balance N-1'!L6852</f>
        <v>0</v>
      </c>
      <c r="E6849" s="78">
        <f>'Balance N-1'!M6852</f>
        <v>0</v>
      </c>
      <c r="F6849" s="78">
        <f>'Balance N-1'!N6852</f>
        <v>0</v>
      </c>
      <c r="G6849" s="78">
        <f>'Balance N-1'!O6852</f>
        <v>0</v>
      </c>
      <c r="H6849" s="78">
        <f>'Balance N-1'!P6852</f>
        <v>0</v>
      </c>
      <c r="I6849" s="79">
        <f t="shared" si="106"/>
        <v>0</v>
      </c>
    </row>
    <row r="6850" spans="1:9" ht="15.6">
      <c r="A6850" s="85">
        <f>'Balance N-1'!I6853</f>
        <v>0</v>
      </c>
      <c r="B6850" s="75">
        <f>'Balance N-1'!J6853</f>
        <v>0</v>
      </c>
      <c r="C6850" s="78">
        <f>'Balance N-1'!K6853</f>
        <v>0</v>
      </c>
      <c r="D6850" s="78">
        <f>'Balance N-1'!L6853</f>
        <v>0</v>
      </c>
      <c r="E6850" s="78">
        <f>'Balance N-1'!M6853</f>
        <v>0</v>
      </c>
      <c r="F6850" s="78">
        <f>'Balance N-1'!N6853</f>
        <v>0</v>
      </c>
      <c r="G6850" s="78">
        <f>'Balance N-1'!O6853</f>
        <v>0</v>
      </c>
      <c r="H6850" s="78">
        <f>'Balance N-1'!P6853</f>
        <v>0</v>
      </c>
      <c r="I6850" s="79">
        <f t="shared" si="106"/>
        <v>0</v>
      </c>
    </row>
    <row r="6851" spans="1:9" ht="15.6">
      <c r="A6851" s="85">
        <f>'Balance N-1'!I6854</f>
        <v>0</v>
      </c>
      <c r="B6851" s="75">
        <f>'Balance N-1'!J6854</f>
        <v>0</v>
      </c>
      <c r="C6851" s="78">
        <f>'Balance N-1'!K6854</f>
        <v>0</v>
      </c>
      <c r="D6851" s="78">
        <f>'Balance N-1'!L6854</f>
        <v>0</v>
      </c>
      <c r="E6851" s="78">
        <f>'Balance N-1'!M6854</f>
        <v>0</v>
      </c>
      <c r="F6851" s="78">
        <f>'Balance N-1'!N6854</f>
        <v>0</v>
      </c>
      <c r="G6851" s="78">
        <f>'Balance N-1'!O6854</f>
        <v>0</v>
      </c>
      <c r="H6851" s="78">
        <f>'Balance N-1'!P6854</f>
        <v>0</v>
      </c>
      <c r="I6851" s="79">
        <f t="shared" ref="I6851:I6914" si="107">(C6851-D6851)+(E6851-F6851)-(G6851-H6851)</f>
        <v>0</v>
      </c>
    </row>
    <row r="6852" spans="1:9" ht="15.6">
      <c r="A6852" s="85">
        <f>'Balance N-1'!I6855</f>
        <v>0</v>
      </c>
      <c r="B6852" s="75">
        <f>'Balance N-1'!J6855</f>
        <v>0</v>
      </c>
      <c r="C6852" s="78">
        <f>'Balance N-1'!K6855</f>
        <v>0</v>
      </c>
      <c r="D6852" s="78">
        <f>'Balance N-1'!L6855</f>
        <v>0</v>
      </c>
      <c r="E6852" s="78">
        <f>'Balance N-1'!M6855</f>
        <v>0</v>
      </c>
      <c r="F6852" s="78">
        <f>'Balance N-1'!N6855</f>
        <v>0</v>
      </c>
      <c r="G6852" s="78">
        <f>'Balance N-1'!O6855</f>
        <v>0</v>
      </c>
      <c r="H6852" s="78">
        <f>'Balance N-1'!P6855</f>
        <v>0</v>
      </c>
      <c r="I6852" s="79">
        <f t="shared" si="107"/>
        <v>0</v>
      </c>
    </row>
    <row r="6853" spans="1:9" ht="15.6">
      <c r="A6853" s="85">
        <f>'Balance N-1'!I6856</f>
        <v>0</v>
      </c>
      <c r="B6853" s="75">
        <f>'Balance N-1'!J6856</f>
        <v>0</v>
      </c>
      <c r="C6853" s="78">
        <f>'Balance N-1'!K6856</f>
        <v>0</v>
      </c>
      <c r="D6853" s="78">
        <f>'Balance N-1'!L6856</f>
        <v>0</v>
      </c>
      <c r="E6853" s="78">
        <f>'Balance N-1'!M6856</f>
        <v>0</v>
      </c>
      <c r="F6853" s="78">
        <f>'Balance N-1'!N6856</f>
        <v>0</v>
      </c>
      <c r="G6853" s="78">
        <f>'Balance N-1'!O6856</f>
        <v>0</v>
      </c>
      <c r="H6853" s="78">
        <f>'Balance N-1'!P6856</f>
        <v>0</v>
      </c>
      <c r="I6853" s="79">
        <f t="shared" si="107"/>
        <v>0</v>
      </c>
    </row>
    <row r="6854" spans="1:9" ht="15.6">
      <c r="A6854" s="85">
        <f>'Balance N-1'!I6857</f>
        <v>0</v>
      </c>
      <c r="B6854" s="75">
        <f>'Balance N-1'!J6857</f>
        <v>0</v>
      </c>
      <c r="C6854" s="78">
        <f>'Balance N-1'!K6857</f>
        <v>0</v>
      </c>
      <c r="D6854" s="78">
        <f>'Balance N-1'!L6857</f>
        <v>0</v>
      </c>
      <c r="E6854" s="78">
        <f>'Balance N-1'!M6857</f>
        <v>0</v>
      </c>
      <c r="F6854" s="78">
        <f>'Balance N-1'!N6857</f>
        <v>0</v>
      </c>
      <c r="G6854" s="78">
        <f>'Balance N-1'!O6857</f>
        <v>0</v>
      </c>
      <c r="H6854" s="78">
        <f>'Balance N-1'!P6857</f>
        <v>0</v>
      </c>
      <c r="I6854" s="79">
        <f t="shared" si="107"/>
        <v>0</v>
      </c>
    </row>
    <row r="6855" spans="1:9" ht="15.6">
      <c r="A6855" s="85">
        <f>'Balance N-1'!I6858</f>
        <v>0</v>
      </c>
      <c r="B6855" s="75">
        <f>'Balance N-1'!J6858</f>
        <v>0</v>
      </c>
      <c r="C6855" s="78">
        <f>'Balance N-1'!K6858</f>
        <v>0</v>
      </c>
      <c r="D6855" s="78">
        <f>'Balance N-1'!L6858</f>
        <v>0</v>
      </c>
      <c r="E6855" s="78">
        <f>'Balance N-1'!M6858</f>
        <v>0</v>
      </c>
      <c r="F6855" s="78">
        <f>'Balance N-1'!N6858</f>
        <v>0</v>
      </c>
      <c r="G6855" s="78">
        <f>'Balance N-1'!O6858</f>
        <v>0</v>
      </c>
      <c r="H6855" s="78">
        <f>'Balance N-1'!P6858</f>
        <v>0</v>
      </c>
      <c r="I6855" s="79">
        <f t="shared" si="107"/>
        <v>0</v>
      </c>
    </row>
    <row r="6856" spans="1:9" ht="15.6">
      <c r="A6856" s="85">
        <f>'Balance N-1'!I6859</f>
        <v>0</v>
      </c>
      <c r="B6856" s="75">
        <f>'Balance N-1'!J6859</f>
        <v>0</v>
      </c>
      <c r="C6856" s="78">
        <f>'Balance N-1'!K6859</f>
        <v>0</v>
      </c>
      <c r="D6856" s="78">
        <f>'Balance N-1'!L6859</f>
        <v>0</v>
      </c>
      <c r="E6856" s="78">
        <f>'Balance N-1'!M6859</f>
        <v>0</v>
      </c>
      <c r="F6856" s="78">
        <f>'Balance N-1'!N6859</f>
        <v>0</v>
      </c>
      <c r="G6856" s="78">
        <f>'Balance N-1'!O6859</f>
        <v>0</v>
      </c>
      <c r="H6856" s="78">
        <f>'Balance N-1'!P6859</f>
        <v>0</v>
      </c>
      <c r="I6856" s="79">
        <f t="shared" si="107"/>
        <v>0</v>
      </c>
    </row>
    <row r="6857" spans="1:9" ht="15.6">
      <c r="A6857" s="85">
        <f>'Balance N-1'!I6860</f>
        <v>0</v>
      </c>
      <c r="B6857" s="75">
        <f>'Balance N-1'!J6860</f>
        <v>0</v>
      </c>
      <c r="C6857" s="78">
        <f>'Balance N-1'!K6860</f>
        <v>0</v>
      </c>
      <c r="D6857" s="78">
        <f>'Balance N-1'!L6860</f>
        <v>0</v>
      </c>
      <c r="E6857" s="78">
        <f>'Balance N-1'!M6860</f>
        <v>0</v>
      </c>
      <c r="F6857" s="78">
        <f>'Balance N-1'!N6860</f>
        <v>0</v>
      </c>
      <c r="G6857" s="78">
        <f>'Balance N-1'!O6860</f>
        <v>0</v>
      </c>
      <c r="H6857" s="78">
        <f>'Balance N-1'!P6860</f>
        <v>0</v>
      </c>
      <c r="I6857" s="79">
        <f t="shared" si="107"/>
        <v>0</v>
      </c>
    </row>
    <row r="6858" spans="1:9" ht="15.6">
      <c r="A6858" s="85">
        <f>'Balance N-1'!I6861</f>
        <v>0</v>
      </c>
      <c r="B6858" s="75">
        <f>'Balance N-1'!J6861</f>
        <v>0</v>
      </c>
      <c r="C6858" s="78">
        <f>'Balance N-1'!K6861</f>
        <v>0</v>
      </c>
      <c r="D6858" s="78">
        <f>'Balance N-1'!L6861</f>
        <v>0</v>
      </c>
      <c r="E6858" s="78">
        <f>'Balance N-1'!M6861</f>
        <v>0</v>
      </c>
      <c r="F6858" s="78">
        <f>'Balance N-1'!N6861</f>
        <v>0</v>
      </c>
      <c r="G6858" s="78">
        <f>'Balance N-1'!O6861</f>
        <v>0</v>
      </c>
      <c r="H6858" s="78">
        <f>'Balance N-1'!P6861</f>
        <v>0</v>
      </c>
      <c r="I6858" s="79">
        <f t="shared" si="107"/>
        <v>0</v>
      </c>
    </row>
    <row r="6859" spans="1:9" ht="15.6">
      <c r="A6859" s="85">
        <f>'Balance N-1'!I6862</f>
        <v>0</v>
      </c>
      <c r="B6859" s="75">
        <f>'Balance N-1'!J6862</f>
        <v>0</v>
      </c>
      <c r="C6859" s="78">
        <f>'Balance N-1'!K6862</f>
        <v>0</v>
      </c>
      <c r="D6859" s="78">
        <f>'Balance N-1'!L6862</f>
        <v>0</v>
      </c>
      <c r="E6859" s="78">
        <f>'Balance N-1'!M6862</f>
        <v>0</v>
      </c>
      <c r="F6859" s="78">
        <f>'Balance N-1'!N6862</f>
        <v>0</v>
      </c>
      <c r="G6859" s="78">
        <f>'Balance N-1'!O6862</f>
        <v>0</v>
      </c>
      <c r="H6859" s="78">
        <f>'Balance N-1'!P6862</f>
        <v>0</v>
      </c>
      <c r="I6859" s="79">
        <f t="shared" si="107"/>
        <v>0</v>
      </c>
    </row>
    <row r="6860" spans="1:9" ht="15.6">
      <c r="A6860" s="85">
        <f>'Balance N-1'!I6863</f>
        <v>0</v>
      </c>
      <c r="B6860" s="75">
        <f>'Balance N-1'!J6863</f>
        <v>0</v>
      </c>
      <c r="C6860" s="78">
        <f>'Balance N-1'!K6863</f>
        <v>0</v>
      </c>
      <c r="D6860" s="78">
        <f>'Balance N-1'!L6863</f>
        <v>0</v>
      </c>
      <c r="E6860" s="78">
        <f>'Balance N-1'!M6863</f>
        <v>0</v>
      </c>
      <c r="F6860" s="78">
        <f>'Balance N-1'!N6863</f>
        <v>0</v>
      </c>
      <c r="G6860" s="78">
        <f>'Balance N-1'!O6863</f>
        <v>0</v>
      </c>
      <c r="H6860" s="78">
        <f>'Balance N-1'!P6863</f>
        <v>0</v>
      </c>
      <c r="I6860" s="79">
        <f t="shared" si="107"/>
        <v>0</v>
      </c>
    </row>
    <row r="6861" spans="1:9" ht="15.6">
      <c r="A6861" s="85">
        <f>'Balance N-1'!I6864</f>
        <v>0</v>
      </c>
      <c r="B6861" s="75">
        <f>'Balance N-1'!J6864</f>
        <v>0</v>
      </c>
      <c r="C6861" s="78">
        <f>'Balance N-1'!K6864</f>
        <v>0</v>
      </c>
      <c r="D6861" s="78">
        <f>'Balance N-1'!L6864</f>
        <v>0</v>
      </c>
      <c r="E6861" s="78">
        <f>'Balance N-1'!M6864</f>
        <v>0</v>
      </c>
      <c r="F6861" s="78">
        <f>'Balance N-1'!N6864</f>
        <v>0</v>
      </c>
      <c r="G6861" s="78">
        <f>'Balance N-1'!O6864</f>
        <v>0</v>
      </c>
      <c r="H6861" s="78">
        <f>'Balance N-1'!P6864</f>
        <v>0</v>
      </c>
      <c r="I6861" s="79">
        <f t="shared" si="107"/>
        <v>0</v>
      </c>
    </row>
    <row r="6862" spans="1:9" ht="15.6">
      <c r="A6862" s="85">
        <f>'Balance N-1'!I6865</f>
        <v>0</v>
      </c>
      <c r="B6862" s="75">
        <f>'Balance N-1'!J6865</f>
        <v>0</v>
      </c>
      <c r="C6862" s="78">
        <f>'Balance N-1'!K6865</f>
        <v>0</v>
      </c>
      <c r="D6862" s="78">
        <f>'Balance N-1'!L6865</f>
        <v>0</v>
      </c>
      <c r="E6862" s="78">
        <f>'Balance N-1'!M6865</f>
        <v>0</v>
      </c>
      <c r="F6862" s="78">
        <f>'Balance N-1'!N6865</f>
        <v>0</v>
      </c>
      <c r="G6862" s="78">
        <f>'Balance N-1'!O6865</f>
        <v>0</v>
      </c>
      <c r="H6862" s="78">
        <f>'Balance N-1'!P6865</f>
        <v>0</v>
      </c>
      <c r="I6862" s="79">
        <f t="shared" si="107"/>
        <v>0</v>
      </c>
    </row>
    <row r="6863" spans="1:9" ht="15.6">
      <c r="A6863" s="85">
        <f>'Balance N-1'!I6866</f>
        <v>0</v>
      </c>
      <c r="B6863" s="75">
        <f>'Balance N-1'!J6866</f>
        <v>0</v>
      </c>
      <c r="C6863" s="78">
        <f>'Balance N-1'!K6866</f>
        <v>0</v>
      </c>
      <c r="D6863" s="78">
        <f>'Balance N-1'!L6866</f>
        <v>0</v>
      </c>
      <c r="E6863" s="78">
        <f>'Balance N-1'!M6866</f>
        <v>0</v>
      </c>
      <c r="F6863" s="78">
        <f>'Balance N-1'!N6866</f>
        <v>0</v>
      </c>
      <c r="G6863" s="78">
        <f>'Balance N-1'!O6866</f>
        <v>0</v>
      </c>
      <c r="H6863" s="78">
        <f>'Balance N-1'!P6866</f>
        <v>0</v>
      </c>
      <c r="I6863" s="79">
        <f t="shared" si="107"/>
        <v>0</v>
      </c>
    </row>
    <row r="6864" spans="1:9" ht="15.6">
      <c r="A6864" s="85">
        <f>'Balance N-1'!I6867</f>
        <v>0</v>
      </c>
      <c r="B6864" s="75">
        <f>'Balance N-1'!J6867</f>
        <v>0</v>
      </c>
      <c r="C6864" s="78">
        <f>'Balance N-1'!K6867</f>
        <v>0</v>
      </c>
      <c r="D6864" s="78">
        <f>'Balance N-1'!L6867</f>
        <v>0</v>
      </c>
      <c r="E6864" s="78">
        <f>'Balance N-1'!M6867</f>
        <v>0</v>
      </c>
      <c r="F6864" s="78">
        <f>'Balance N-1'!N6867</f>
        <v>0</v>
      </c>
      <c r="G6864" s="78">
        <f>'Balance N-1'!O6867</f>
        <v>0</v>
      </c>
      <c r="H6864" s="78">
        <f>'Balance N-1'!P6867</f>
        <v>0</v>
      </c>
      <c r="I6864" s="79">
        <f t="shared" si="107"/>
        <v>0</v>
      </c>
    </row>
    <row r="6865" spans="1:9" ht="15.6">
      <c r="A6865" s="85">
        <f>'Balance N-1'!I6868</f>
        <v>0</v>
      </c>
      <c r="B6865" s="75">
        <f>'Balance N-1'!J6868</f>
        <v>0</v>
      </c>
      <c r="C6865" s="78">
        <f>'Balance N-1'!K6868</f>
        <v>0</v>
      </c>
      <c r="D6865" s="78">
        <f>'Balance N-1'!L6868</f>
        <v>0</v>
      </c>
      <c r="E6865" s="78">
        <f>'Balance N-1'!M6868</f>
        <v>0</v>
      </c>
      <c r="F6865" s="78">
        <f>'Balance N-1'!N6868</f>
        <v>0</v>
      </c>
      <c r="G6865" s="78">
        <f>'Balance N-1'!O6868</f>
        <v>0</v>
      </c>
      <c r="H6865" s="78">
        <f>'Balance N-1'!P6868</f>
        <v>0</v>
      </c>
      <c r="I6865" s="79">
        <f t="shared" si="107"/>
        <v>0</v>
      </c>
    </row>
    <row r="6866" spans="1:9" ht="15.6">
      <c r="A6866" s="85">
        <f>'Balance N-1'!I6869</f>
        <v>0</v>
      </c>
      <c r="B6866" s="75">
        <f>'Balance N-1'!J6869</f>
        <v>0</v>
      </c>
      <c r="C6866" s="78">
        <f>'Balance N-1'!K6869</f>
        <v>0</v>
      </c>
      <c r="D6866" s="78">
        <f>'Balance N-1'!L6869</f>
        <v>0</v>
      </c>
      <c r="E6866" s="78">
        <f>'Balance N-1'!M6869</f>
        <v>0</v>
      </c>
      <c r="F6866" s="78">
        <f>'Balance N-1'!N6869</f>
        <v>0</v>
      </c>
      <c r="G6866" s="78">
        <f>'Balance N-1'!O6869</f>
        <v>0</v>
      </c>
      <c r="H6866" s="78">
        <f>'Balance N-1'!P6869</f>
        <v>0</v>
      </c>
      <c r="I6866" s="79">
        <f t="shared" si="107"/>
        <v>0</v>
      </c>
    </row>
    <row r="6867" spans="1:9" ht="15.6">
      <c r="A6867" s="85">
        <f>'Balance N-1'!I6870</f>
        <v>0</v>
      </c>
      <c r="B6867" s="75">
        <f>'Balance N-1'!J6870</f>
        <v>0</v>
      </c>
      <c r="C6867" s="78">
        <f>'Balance N-1'!K6870</f>
        <v>0</v>
      </c>
      <c r="D6867" s="78">
        <f>'Balance N-1'!L6870</f>
        <v>0</v>
      </c>
      <c r="E6867" s="78">
        <f>'Balance N-1'!M6870</f>
        <v>0</v>
      </c>
      <c r="F6867" s="78">
        <f>'Balance N-1'!N6870</f>
        <v>0</v>
      </c>
      <c r="G6867" s="78">
        <f>'Balance N-1'!O6870</f>
        <v>0</v>
      </c>
      <c r="H6867" s="78">
        <f>'Balance N-1'!P6870</f>
        <v>0</v>
      </c>
      <c r="I6867" s="79">
        <f t="shared" si="107"/>
        <v>0</v>
      </c>
    </row>
    <row r="6868" spans="1:9" ht="15.6">
      <c r="A6868" s="85">
        <f>'Balance N-1'!I6871</f>
        <v>0</v>
      </c>
      <c r="B6868" s="75">
        <f>'Balance N-1'!J6871</f>
        <v>0</v>
      </c>
      <c r="C6868" s="78">
        <f>'Balance N-1'!K6871</f>
        <v>0</v>
      </c>
      <c r="D6868" s="78">
        <f>'Balance N-1'!L6871</f>
        <v>0</v>
      </c>
      <c r="E6868" s="78">
        <f>'Balance N-1'!M6871</f>
        <v>0</v>
      </c>
      <c r="F6868" s="78">
        <f>'Balance N-1'!N6871</f>
        <v>0</v>
      </c>
      <c r="G6868" s="78">
        <f>'Balance N-1'!O6871</f>
        <v>0</v>
      </c>
      <c r="H6868" s="78">
        <f>'Balance N-1'!P6871</f>
        <v>0</v>
      </c>
      <c r="I6868" s="79">
        <f t="shared" si="107"/>
        <v>0</v>
      </c>
    </row>
    <row r="6869" spans="1:9" ht="15.6">
      <c r="A6869" s="85">
        <f>'Balance N-1'!I6872</f>
        <v>0</v>
      </c>
      <c r="B6869" s="75">
        <f>'Balance N-1'!J6872</f>
        <v>0</v>
      </c>
      <c r="C6869" s="78">
        <f>'Balance N-1'!K6872</f>
        <v>0</v>
      </c>
      <c r="D6869" s="78">
        <f>'Balance N-1'!L6872</f>
        <v>0</v>
      </c>
      <c r="E6869" s="78">
        <f>'Balance N-1'!M6872</f>
        <v>0</v>
      </c>
      <c r="F6869" s="78">
        <f>'Balance N-1'!N6872</f>
        <v>0</v>
      </c>
      <c r="G6869" s="78">
        <f>'Balance N-1'!O6872</f>
        <v>0</v>
      </c>
      <c r="H6869" s="78">
        <f>'Balance N-1'!P6872</f>
        <v>0</v>
      </c>
      <c r="I6869" s="79">
        <f t="shared" si="107"/>
        <v>0</v>
      </c>
    </row>
    <row r="6870" spans="1:9" ht="15.6">
      <c r="A6870" s="85">
        <f>'Balance N-1'!I6873</f>
        <v>0</v>
      </c>
      <c r="B6870" s="75">
        <f>'Balance N-1'!J6873</f>
        <v>0</v>
      </c>
      <c r="C6870" s="78">
        <f>'Balance N-1'!K6873</f>
        <v>0</v>
      </c>
      <c r="D6870" s="78">
        <f>'Balance N-1'!L6873</f>
        <v>0</v>
      </c>
      <c r="E6870" s="78">
        <f>'Balance N-1'!M6873</f>
        <v>0</v>
      </c>
      <c r="F6870" s="78">
        <f>'Balance N-1'!N6873</f>
        <v>0</v>
      </c>
      <c r="G6870" s="78">
        <f>'Balance N-1'!O6873</f>
        <v>0</v>
      </c>
      <c r="H6870" s="78">
        <f>'Balance N-1'!P6873</f>
        <v>0</v>
      </c>
      <c r="I6870" s="79">
        <f t="shared" si="107"/>
        <v>0</v>
      </c>
    </row>
    <row r="6871" spans="1:9" ht="15.6">
      <c r="A6871" s="85">
        <f>'Balance N-1'!I6874</f>
        <v>0</v>
      </c>
      <c r="B6871" s="75">
        <f>'Balance N-1'!J6874</f>
        <v>0</v>
      </c>
      <c r="C6871" s="78">
        <f>'Balance N-1'!K6874</f>
        <v>0</v>
      </c>
      <c r="D6871" s="78">
        <f>'Balance N-1'!L6874</f>
        <v>0</v>
      </c>
      <c r="E6871" s="78">
        <f>'Balance N-1'!M6874</f>
        <v>0</v>
      </c>
      <c r="F6871" s="78">
        <f>'Balance N-1'!N6874</f>
        <v>0</v>
      </c>
      <c r="G6871" s="78">
        <f>'Balance N-1'!O6874</f>
        <v>0</v>
      </c>
      <c r="H6871" s="78">
        <f>'Balance N-1'!P6874</f>
        <v>0</v>
      </c>
      <c r="I6871" s="79">
        <f t="shared" si="107"/>
        <v>0</v>
      </c>
    </row>
    <row r="6872" spans="1:9" ht="15.6">
      <c r="A6872" s="85">
        <f>'Balance N-1'!I6875</f>
        <v>0</v>
      </c>
      <c r="B6872" s="75">
        <f>'Balance N-1'!J6875</f>
        <v>0</v>
      </c>
      <c r="C6872" s="78">
        <f>'Balance N-1'!K6875</f>
        <v>0</v>
      </c>
      <c r="D6872" s="78">
        <f>'Balance N-1'!L6875</f>
        <v>0</v>
      </c>
      <c r="E6872" s="78">
        <f>'Balance N-1'!M6875</f>
        <v>0</v>
      </c>
      <c r="F6872" s="78">
        <f>'Balance N-1'!N6875</f>
        <v>0</v>
      </c>
      <c r="G6872" s="78">
        <f>'Balance N-1'!O6875</f>
        <v>0</v>
      </c>
      <c r="H6872" s="78">
        <f>'Balance N-1'!P6875</f>
        <v>0</v>
      </c>
      <c r="I6872" s="79">
        <f t="shared" si="107"/>
        <v>0</v>
      </c>
    </row>
    <row r="6873" spans="1:9" ht="15.6">
      <c r="A6873" s="85">
        <f>'Balance N-1'!I6876</f>
        <v>0</v>
      </c>
      <c r="B6873" s="75">
        <f>'Balance N-1'!J6876</f>
        <v>0</v>
      </c>
      <c r="C6873" s="78">
        <f>'Balance N-1'!K6876</f>
        <v>0</v>
      </c>
      <c r="D6873" s="78">
        <f>'Balance N-1'!L6876</f>
        <v>0</v>
      </c>
      <c r="E6873" s="78">
        <f>'Balance N-1'!M6876</f>
        <v>0</v>
      </c>
      <c r="F6873" s="78">
        <f>'Balance N-1'!N6876</f>
        <v>0</v>
      </c>
      <c r="G6873" s="78">
        <f>'Balance N-1'!O6876</f>
        <v>0</v>
      </c>
      <c r="H6873" s="78">
        <f>'Balance N-1'!P6876</f>
        <v>0</v>
      </c>
      <c r="I6873" s="79">
        <f t="shared" si="107"/>
        <v>0</v>
      </c>
    </row>
    <row r="6874" spans="1:9" ht="15.6">
      <c r="A6874" s="85">
        <f>'Balance N-1'!I6877</f>
        <v>0</v>
      </c>
      <c r="B6874" s="75">
        <f>'Balance N-1'!J6877</f>
        <v>0</v>
      </c>
      <c r="C6874" s="78">
        <f>'Balance N-1'!K6877</f>
        <v>0</v>
      </c>
      <c r="D6874" s="78">
        <f>'Balance N-1'!L6877</f>
        <v>0</v>
      </c>
      <c r="E6874" s="78">
        <f>'Balance N-1'!M6877</f>
        <v>0</v>
      </c>
      <c r="F6874" s="78">
        <f>'Balance N-1'!N6877</f>
        <v>0</v>
      </c>
      <c r="G6874" s="78">
        <f>'Balance N-1'!O6877</f>
        <v>0</v>
      </c>
      <c r="H6874" s="78">
        <f>'Balance N-1'!P6877</f>
        <v>0</v>
      </c>
      <c r="I6874" s="79">
        <f t="shared" si="107"/>
        <v>0</v>
      </c>
    </row>
    <row r="6875" spans="1:9" ht="15.6">
      <c r="A6875" s="85">
        <f>'Balance N-1'!I6878</f>
        <v>0</v>
      </c>
      <c r="B6875" s="75">
        <f>'Balance N-1'!J6878</f>
        <v>0</v>
      </c>
      <c r="C6875" s="78">
        <f>'Balance N-1'!K6878</f>
        <v>0</v>
      </c>
      <c r="D6875" s="78">
        <f>'Balance N-1'!L6878</f>
        <v>0</v>
      </c>
      <c r="E6875" s="78">
        <f>'Balance N-1'!M6878</f>
        <v>0</v>
      </c>
      <c r="F6875" s="78">
        <f>'Balance N-1'!N6878</f>
        <v>0</v>
      </c>
      <c r="G6875" s="78">
        <f>'Balance N-1'!O6878</f>
        <v>0</v>
      </c>
      <c r="H6875" s="78">
        <f>'Balance N-1'!P6878</f>
        <v>0</v>
      </c>
      <c r="I6875" s="79">
        <f t="shared" si="107"/>
        <v>0</v>
      </c>
    </row>
    <row r="6876" spans="1:9" ht="15.6">
      <c r="A6876" s="85">
        <f>'Balance N-1'!I6879</f>
        <v>0</v>
      </c>
      <c r="B6876" s="75">
        <f>'Balance N-1'!J6879</f>
        <v>0</v>
      </c>
      <c r="C6876" s="78">
        <f>'Balance N-1'!K6879</f>
        <v>0</v>
      </c>
      <c r="D6876" s="78">
        <f>'Balance N-1'!L6879</f>
        <v>0</v>
      </c>
      <c r="E6876" s="78">
        <f>'Balance N-1'!M6879</f>
        <v>0</v>
      </c>
      <c r="F6876" s="78">
        <f>'Balance N-1'!N6879</f>
        <v>0</v>
      </c>
      <c r="G6876" s="78">
        <f>'Balance N-1'!O6879</f>
        <v>0</v>
      </c>
      <c r="H6876" s="78">
        <f>'Balance N-1'!P6879</f>
        <v>0</v>
      </c>
      <c r="I6876" s="79">
        <f t="shared" si="107"/>
        <v>0</v>
      </c>
    </row>
    <row r="6877" spans="1:9" ht="15.6">
      <c r="A6877" s="85">
        <f>'Balance N-1'!I6880</f>
        <v>0</v>
      </c>
      <c r="B6877" s="75">
        <f>'Balance N-1'!J6880</f>
        <v>0</v>
      </c>
      <c r="C6877" s="78">
        <f>'Balance N-1'!K6880</f>
        <v>0</v>
      </c>
      <c r="D6877" s="78">
        <f>'Balance N-1'!L6880</f>
        <v>0</v>
      </c>
      <c r="E6877" s="78">
        <f>'Balance N-1'!M6880</f>
        <v>0</v>
      </c>
      <c r="F6877" s="78">
        <f>'Balance N-1'!N6880</f>
        <v>0</v>
      </c>
      <c r="G6877" s="78">
        <f>'Balance N-1'!O6880</f>
        <v>0</v>
      </c>
      <c r="H6877" s="78">
        <f>'Balance N-1'!P6880</f>
        <v>0</v>
      </c>
      <c r="I6877" s="79">
        <f t="shared" si="107"/>
        <v>0</v>
      </c>
    </row>
    <row r="6878" spans="1:9" ht="15.6">
      <c r="A6878" s="85">
        <f>'Balance N-1'!I6881</f>
        <v>0</v>
      </c>
      <c r="B6878" s="75">
        <f>'Balance N-1'!J6881</f>
        <v>0</v>
      </c>
      <c r="C6878" s="78">
        <f>'Balance N-1'!K6881</f>
        <v>0</v>
      </c>
      <c r="D6878" s="78">
        <f>'Balance N-1'!L6881</f>
        <v>0</v>
      </c>
      <c r="E6878" s="78">
        <f>'Balance N-1'!M6881</f>
        <v>0</v>
      </c>
      <c r="F6878" s="78">
        <f>'Balance N-1'!N6881</f>
        <v>0</v>
      </c>
      <c r="G6878" s="78">
        <f>'Balance N-1'!O6881</f>
        <v>0</v>
      </c>
      <c r="H6878" s="78">
        <f>'Balance N-1'!P6881</f>
        <v>0</v>
      </c>
      <c r="I6878" s="79">
        <f t="shared" si="107"/>
        <v>0</v>
      </c>
    </row>
    <row r="6879" spans="1:9" ht="15.6">
      <c r="A6879" s="85">
        <f>'Balance N-1'!I6882</f>
        <v>0</v>
      </c>
      <c r="B6879" s="75">
        <f>'Balance N-1'!J6882</f>
        <v>0</v>
      </c>
      <c r="C6879" s="78">
        <f>'Balance N-1'!K6882</f>
        <v>0</v>
      </c>
      <c r="D6879" s="78">
        <f>'Balance N-1'!L6882</f>
        <v>0</v>
      </c>
      <c r="E6879" s="78">
        <f>'Balance N-1'!M6882</f>
        <v>0</v>
      </c>
      <c r="F6879" s="78">
        <f>'Balance N-1'!N6882</f>
        <v>0</v>
      </c>
      <c r="G6879" s="78">
        <f>'Balance N-1'!O6882</f>
        <v>0</v>
      </c>
      <c r="H6879" s="78">
        <f>'Balance N-1'!P6882</f>
        <v>0</v>
      </c>
      <c r="I6879" s="79">
        <f t="shared" si="107"/>
        <v>0</v>
      </c>
    </row>
    <row r="6880" spans="1:9" ht="15.6">
      <c r="A6880" s="85">
        <f>'Balance N-1'!I6883</f>
        <v>0</v>
      </c>
      <c r="B6880" s="75">
        <f>'Balance N-1'!J6883</f>
        <v>0</v>
      </c>
      <c r="C6880" s="78">
        <f>'Balance N-1'!K6883</f>
        <v>0</v>
      </c>
      <c r="D6880" s="78">
        <f>'Balance N-1'!L6883</f>
        <v>0</v>
      </c>
      <c r="E6880" s="78">
        <f>'Balance N-1'!M6883</f>
        <v>0</v>
      </c>
      <c r="F6880" s="78">
        <f>'Balance N-1'!N6883</f>
        <v>0</v>
      </c>
      <c r="G6880" s="78">
        <f>'Balance N-1'!O6883</f>
        <v>0</v>
      </c>
      <c r="H6880" s="78">
        <f>'Balance N-1'!P6883</f>
        <v>0</v>
      </c>
      <c r="I6880" s="79">
        <f t="shared" si="107"/>
        <v>0</v>
      </c>
    </row>
    <row r="6881" spans="1:9" ht="15.6">
      <c r="A6881" s="85">
        <f>'Balance N-1'!I6884</f>
        <v>0</v>
      </c>
      <c r="B6881" s="75">
        <f>'Balance N-1'!J6884</f>
        <v>0</v>
      </c>
      <c r="C6881" s="78">
        <f>'Balance N-1'!K6884</f>
        <v>0</v>
      </c>
      <c r="D6881" s="78">
        <f>'Balance N-1'!L6884</f>
        <v>0</v>
      </c>
      <c r="E6881" s="78">
        <f>'Balance N-1'!M6884</f>
        <v>0</v>
      </c>
      <c r="F6881" s="78">
        <f>'Balance N-1'!N6884</f>
        <v>0</v>
      </c>
      <c r="G6881" s="78">
        <f>'Balance N-1'!O6884</f>
        <v>0</v>
      </c>
      <c r="H6881" s="78">
        <f>'Balance N-1'!P6884</f>
        <v>0</v>
      </c>
      <c r="I6881" s="79">
        <f t="shared" si="107"/>
        <v>0</v>
      </c>
    </row>
    <row r="6882" spans="1:9" ht="15.6">
      <c r="A6882" s="85">
        <f>'Balance N-1'!I6885</f>
        <v>0</v>
      </c>
      <c r="B6882" s="75">
        <f>'Balance N-1'!J6885</f>
        <v>0</v>
      </c>
      <c r="C6882" s="78">
        <f>'Balance N-1'!K6885</f>
        <v>0</v>
      </c>
      <c r="D6882" s="78">
        <f>'Balance N-1'!L6885</f>
        <v>0</v>
      </c>
      <c r="E6882" s="78">
        <f>'Balance N-1'!M6885</f>
        <v>0</v>
      </c>
      <c r="F6882" s="78">
        <f>'Balance N-1'!N6885</f>
        <v>0</v>
      </c>
      <c r="G6882" s="78">
        <f>'Balance N-1'!O6885</f>
        <v>0</v>
      </c>
      <c r="H6882" s="78">
        <f>'Balance N-1'!P6885</f>
        <v>0</v>
      </c>
      <c r="I6882" s="79">
        <f t="shared" si="107"/>
        <v>0</v>
      </c>
    </row>
    <row r="6883" spans="1:9" ht="15.6">
      <c r="A6883" s="85">
        <f>'Balance N-1'!I6886</f>
        <v>0</v>
      </c>
      <c r="B6883" s="75">
        <f>'Balance N-1'!J6886</f>
        <v>0</v>
      </c>
      <c r="C6883" s="78">
        <f>'Balance N-1'!K6886</f>
        <v>0</v>
      </c>
      <c r="D6883" s="78">
        <f>'Balance N-1'!L6886</f>
        <v>0</v>
      </c>
      <c r="E6883" s="78">
        <f>'Balance N-1'!M6886</f>
        <v>0</v>
      </c>
      <c r="F6883" s="78">
        <f>'Balance N-1'!N6886</f>
        <v>0</v>
      </c>
      <c r="G6883" s="78">
        <f>'Balance N-1'!O6886</f>
        <v>0</v>
      </c>
      <c r="H6883" s="78">
        <f>'Balance N-1'!P6886</f>
        <v>0</v>
      </c>
      <c r="I6883" s="79">
        <f t="shared" si="107"/>
        <v>0</v>
      </c>
    </row>
    <row r="6884" spans="1:9" ht="15.6">
      <c r="A6884" s="85">
        <f>'Balance N-1'!I6887</f>
        <v>0</v>
      </c>
      <c r="B6884" s="75">
        <f>'Balance N-1'!J6887</f>
        <v>0</v>
      </c>
      <c r="C6884" s="78">
        <f>'Balance N-1'!K6887</f>
        <v>0</v>
      </c>
      <c r="D6884" s="78">
        <f>'Balance N-1'!L6887</f>
        <v>0</v>
      </c>
      <c r="E6884" s="78">
        <f>'Balance N-1'!M6887</f>
        <v>0</v>
      </c>
      <c r="F6884" s="78">
        <f>'Balance N-1'!N6887</f>
        <v>0</v>
      </c>
      <c r="G6884" s="78">
        <f>'Balance N-1'!O6887</f>
        <v>0</v>
      </c>
      <c r="H6884" s="78">
        <f>'Balance N-1'!P6887</f>
        <v>0</v>
      </c>
      <c r="I6884" s="79">
        <f t="shared" si="107"/>
        <v>0</v>
      </c>
    </row>
    <row r="6885" spans="1:9" ht="15.6">
      <c r="A6885" s="85">
        <f>'Balance N-1'!I6888</f>
        <v>0</v>
      </c>
      <c r="B6885" s="75">
        <f>'Balance N-1'!J6888</f>
        <v>0</v>
      </c>
      <c r="C6885" s="78">
        <f>'Balance N-1'!K6888</f>
        <v>0</v>
      </c>
      <c r="D6885" s="78">
        <f>'Balance N-1'!L6888</f>
        <v>0</v>
      </c>
      <c r="E6885" s="78">
        <f>'Balance N-1'!M6888</f>
        <v>0</v>
      </c>
      <c r="F6885" s="78">
        <f>'Balance N-1'!N6888</f>
        <v>0</v>
      </c>
      <c r="G6885" s="78">
        <f>'Balance N-1'!O6888</f>
        <v>0</v>
      </c>
      <c r="H6885" s="78">
        <f>'Balance N-1'!P6888</f>
        <v>0</v>
      </c>
      <c r="I6885" s="79">
        <f t="shared" si="107"/>
        <v>0</v>
      </c>
    </row>
    <row r="6886" spans="1:9" ht="15.6">
      <c r="A6886" s="85">
        <f>'Balance N-1'!I6889</f>
        <v>0</v>
      </c>
      <c r="B6886" s="75">
        <f>'Balance N-1'!J6889</f>
        <v>0</v>
      </c>
      <c r="C6886" s="78">
        <f>'Balance N-1'!K6889</f>
        <v>0</v>
      </c>
      <c r="D6886" s="78">
        <f>'Balance N-1'!L6889</f>
        <v>0</v>
      </c>
      <c r="E6886" s="78">
        <f>'Balance N-1'!M6889</f>
        <v>0</v>
      </c>
      <c r="F6886" s="78">
        <f>'Balance N-1'!N6889</f>
        <v>0</v>
      </c>
      <c r="G6886" s="78">
        <f>'Balance N-1'!O6889</f>
        <v>0</v>
      </c>
      <c r="H6886" s="78">
        <f>'Balance N-1'!P6889</f>
        <v>0</v>
      </c>
      <c r="I6886" s="79">
        <f t="shared" si="107"/>
        <v>0</v>
      </c>
    </row>
    <row r="6887" spans="1:9" ht="15.6">
      <c r="A6887" s="85">
        <f>'Balance N-1'!I6890</f>
        <v>0</v>
      </c>
      <c r="B6887" s="75">
        <f>'Balance N-1'!J6890</f>
        <v>0</v>
      </c>
      <c r="C6887" s="78">
        <f>'Balance N-1'!K6890</f>
        <v>0</v>
      </c>
      <c r="D6887" s="78">
        <f>'Balance N-1'!L6890</f>
        <v>0</v>
      </c>
      <c r="E6887" s="78">
        <f>'Balance N-1'!M6890</f>
        <v>0</v>
      </c>
      <c r="F6887" s="78">
        <f>'Balance N-1'!N6890</f>
        <v>0</v>
      </c>
      <c r="G6887" s="78">
        <f>'Balance N-1'!O6890</f>
        <v>0</v>
      </c>
      <c r="H6887" s="78">
        <f>'Balance N-1'!P6890</f>
        <v>0</v>
      </c>
      <c r="I6887" s="79">
        <f t="shared" si="107"/>
        <v>0</v>
      </c>
    </row>
    <row r="6888" spans="1:9" ht="15.6">
      <c r="A6888" s="85">
        <f>'Balance N-1'!I6891</f>
        <v>0</v>
      </c>
      <c r="B6888" s="75">
        <f>'Balance N-1'!J6891</f>
        <v>0</v>
      </c>
      <c r="C6888" s="78">
        <f>'Balance N-1'!K6891</f>
        <v>0</v>
      </c>
      <c r="D6888" s="78">
        <f>'Balance N-1'!L6891</f>
        <v>0</v>
      </c>
      <c r="E6888" s="78">
        <f>'Balance N-1'!M6891</f>
        <v>0</v>
      </c>
      <c r="F6888" s="78">
        <f>'Balance N-1'!N6891</f>
        <v>0</v>
      </c>
      <c r="G6888" s="78">
        <f>'Balance N-1'!O6891</f>
        <v>0</v>
      </c>
      <c r="H6888" s="78">
        <f>'Balance N-1'!P6891</f>
        <v>0</v>
      </c>
      <c r="I6888" s="79">
        <f t="shared" si="107"/>
        <v>0</v>
      </c>
    </row>
    <row r="6889" spans="1:9" ht="15.6">
      <c r="A6889" s="85">
        <f>'Balance N-1'!I6892</f>
        <v>0</v>
      </c>
      <c r="B6889" s="75">
        <f>'Balance N-1'!J6892</f>
        <v>0</v>
      </c>
      <c r="C6889" s="78">
        <f>'Balance N-1'!K6892</f>
        <v>0</v>
      </c>
      <c r="D6889" s="78">
        <f>'Balance N-1'!L6892</f>
        <v>0</v>
      </c>
      <c r="E6889" s="78">
        <f>'Balance N-1'!M6892</f>
        <v>0</v>
      </c>
      <c r="F6889" s="78">
        <f>'Balance N-1'!N6892</f>
        <v>0</v>
      </c>
      <c r="G6889" s="78">
        <f>'Balance N-1'!O6892</f>
        <v>0</v>
      </c>
      <c r="H6889" s="78">
        <f>'Balance N-1'!P6892</f>
        <v>0</v>
      </c>
      <c r="I6889" s="79">
        <f t="shared" si="107"/>
        <v>0</v>
      </c>
    </row>
    <row r="6890" spans="1:9" ht="15.6">
      <c r="A6890" s="85">
        <f>'Balance N-1'!I6893</f>
        <v>0</v>
      </c>
      <c r="B6890" s="75">
        <f>'Balance N-1'!J6893</f>
        <v>0</v>
      </c>
      <c r="C6890" s="78">
        <f>'Balance N-1'!K6893</f>
        <v>0</v>
      </c>
      <c r="D6890" s="78">
        <f>'Balance N-1'!L6893</f>
        <v>0</v>
      </c>
      <c r="E6890" s="78">
        <f>'Balance N-1'!M6893</f>
        <v>0</v>
      </c>
      <c r="F6890" s="78">
        <f>'Balance N-1'!N6893</f>
        <v>0</v>
      </c>
      <c r="G6890" s="78">
        <f>'Balance N-1'!O6893</f>
        <v>0</v>
      </c>
      <c r="H6890" s="78">
        <f>'Balance N-1'!P6893</f>
        <v>0</v>
      </c>
      <c r="I6890" s="79">
        <f t="shared" si="107"/>
        <v>0</v>
      </c>
    </row>
    <row r="6891" spans="1:9" ht="15.6">
      <c r="A6891" s="85">
        <f>'Balance N-1'!I6894</f>
        <v>0</v>
      </c>
      <c r="B6891" s="75">
        <f>'Balance N-1'!J6894</f>
        <v>0</v>
      </c>
      <c r="C6891" s="78">
        <f>'Balance N-1'!K6894</f>
        <v>0</v>
      </c>
      <c r="D6891" s="78">
        <f>'Balance N-1'!L6894</f>
        <v>0</v>
      </c>
      <c r="E6891" s="78">
        <f>'Balance N-1'!M6894</f>
        <v>0</v>
      </c>
      <c r="F6891" s="78">
        <f>'Balance N-1'!N6894</f>
        <v>0</v>
      </c>
      <c r="G6891" s="78">
        <f>'Balance N-1'!O6894</f>
        <v>0</v>
      </c>
      <c r="H6891" s="78">
        <f>'Balance N-1'!P6894</f>
        <v>0</v>
      </c>
      <c r="I6891" s="79">
        <f t="shared" si="107"/>
        <v>0</v>
      </c>
    </row>
    <row r="6892" spans="1:9" ht="15.6">
      <c r="A6892" s="85">
        <f>'Balance N-1'!I6895</f>
        <v>0</v>
      </c>
      <c r="B6892" s="75">
        <f>'Balance N-1'!J6895</f>
        <v>0</v>
      </c>
      <c r="C6892" s="78">
        <f>'Balance N-1'!K6895</f>
        <v>0</v>
      </c>
      <c r="D6892" s="78">
        <f>'Balance N-1'!L6895</f>
        <v>0</v>
      </c>
      <c r="E6892" s="78">
        <f>'Balance N-1'!M6895</f>
        <v>0</v>
      </c>
      <c r="F6892" s="78">
        <f>'Balance N-1'!N6895</f>
        <v>0</v>
      </c>
      <c r="G6892" s="78">
        <f>'Balance N-1'!O6895</f>
        <v>0</v>
      </c>
      <c r="H6892" s="78">
        <f>'Balance N-1'!P6895</f>
        <v>0</v>
      </c>
      <c r="I6892" s="79">
        <f t="shared" si="107"/>
        <v>0</v>
      </c>
    </row>
    <row r="6893" spans="1:9" ht="15.6">
      <c r="A6893" s="85">
        <f>'Balance N-1'!I6896</f>
        <v>0</v>
      </c>
      <c r="B6893" s="75">
        <f>'Balance N-1'!J6896</f>
        <v>0</v>
      </c>
      <c r="C6893" s="78">
        <f>'Balance N-1'!K6896</f>
        <v>0</v>
      </c>
      <c r="D6893" s="78">
        <f>'Balance N-1'!L6896</f>
        <v>0</v>
      </c>
      <c r="E6893" s="78">
        <f>'Balance N-1'!M6896</f>
        <v>0</v>
      </c>
      <c r="F6893" s="78">
        <f>'Balance N-1'!N6896</f>
        <v>0</v>
      </c>
      <c r="G6893" s="78">
        <f>'Balance N-1'!O6896</f>
        <v>0</v>
      </c>
      <c r="H6893" s="78">
        <f>'Balance N-1'!P6896</f>
        <v>0</v>
      </c>
      <c r="I6893" s="79">
        <f t="shared" si="107"/>
        <v>0</v>
      </c>
    </row>
    <row r="6894" spans="1:9" ht="15.6">
      <c r="A6894" s="85">
        <f>'Balance N-1'!I6897</f>
        <v>0</v>
      </c>
      <c r="B6894" s="75">
        <f>'Balance N-1'!J6897</f>
        <v>0</v>
      </c>
      <c r="C6894" s="78">
        <f>'Balance N-1'!K6897</f>
        <v>0</v>
      </c>
      <c r="D6894" s="78">
        <f>'Balance N-1'!L6897</f>
        <v>0</v>
      </c>
      <c r="E6894" s="78">
        <f>'Balance N-1'!M6897</f>
        <v>0</v>
      </c>
      <c r="F6894" s="78">
        <f>'Balance N-1'!N6897</f>
        <v>0</v>
      </c>
      <c r="G6894" s="78">
        <f>'Balance N-1'!O6897</f>
        <v>0</v>
      </c>
      <c r="H6894" s="78">
        <f>'Balance N-1'!P6897</f>
        <v>0</v>
      </c>
      <c r="I6894" s="79">
        <f t="shared" si="107"/>
        <v>0</v>
      </c>
    </row>
    <row r="6895" spans="1:9" ht="15.6">
      <c r="A6895" s="85">
        <f>'Balance N-1'!I6898</f>
        <v>0</v>
      </c>
      <c r="B6895" s="75">
        <f>'Balance N-1'!J6898</f>
        <v>0</v>
      </c>
      <c r="C6895" s="78">
        <f>'Balance N-1'!K6898</f>
        <v>0</v>
      </c>
      <c r="D6895" s="78">
        <f>'Balance N-1'!L6898</f>
        <v>0</v>
      </c>
      <c r="E6895" s="78">
        <f>'Balance N-1'!M6898</f>
        <v>0</v>
      </c>
      <c r="F6895" s="78">
        <f>'Balance N-1'!N6898</f>
        <v>0</v>
      </c>
      <c r="G6895" s="78">
        <f>'Balance N-1'!O6898</f>
        <v>0</v>
      </c>
      <c r="H6895" s="78">
        <f>'Balance N-1'!P6898</f>
        <v>0</v>
      </c>
      <c r="I6895" s="79">
        <f t="shared" si="107"/>
        <v>0</v>
      </c>
    </row>
    <row r="6896" spans="1:9" ht="15.6">
      <c r="A6896" s="85">
        <f>'Balance N-1'!I6899</f>
        <v>0</v>
      </c>
      <c r="B6896" s="75">
        <f>'Balance N-1'!J6899</f>
        <v>0</v>
      </c>
      <c r="C6896" s="78">
        <f>'Balance N-1'!K6899</f>
        <v>0</v>
      </c>
      <c r="D6896" s="78">
        <f>'Balance N-1'!L6899</f>
        <v>0</v>
      </c>
      <c r="E6896" s="78">
        <f>'Balance N-1'!M6899</f>
        <v>0</v>
      </c>
      <c r="F6896" s="78">
        <f>'Balance N-1'!N6899</f>
        <v>0</v>
      </c>
      <c r="G6896" s="78">
        <f>'Balance N-1'!O6899</f>
        <v>0</v>
      </c>
      <c r="H6896" s="78">
        <f>'Balance N-1'!P6899</f>
        <v>0</v>
      </c>
      <c r="I6896" s="79">
        <f t="shared" si="107"/>
        <v>0</v>
      </c>
    </row>
    <row r="6897" spans="1:9" ht="15.6">
      <c r="A6897" s="85">
        <f>'Balance N-1'!I6900</f>
        <v>0</v>
      </c>
      <c r="B6897" s="75">
        <f>'Balance N-1'!J6900</f>
        <v>0</v>
      </c>
      <c r="C6897" s="78">
        <f>'Balance N-1'!K6900</f>
        <v>0</v>
      </c>
      <c r="D6897" s="78">
        <f>'Balance N-1'!L6900</f>
        <v>0</v>
      </c>
      <c r="E6897" s="78">
        <f>'Balance N-1'!M6900</f>
        <v>0</v>
      </c>
      <c r="F6897" s="78">
        <f>'Balance N-1'!N6900</f>
        <v>0</v>
      </c>
      <c r="G6897" s="78">
        <f>'Balance N-1'!O6900</f>
        <v>0</v>
      </c>
      <c r="H6897" s="78">
        <f>'Balance N-1'!P6900</f>
        <v>0</v>
      </c>
      <c r="I6897" s="79">
        <f t="shared" si="107"/>
        <v>0</v>
      </c>
    </row>
    <row r="6898" spans="1:9" ht="15.6">
      <c r="A6898" s="85">
        <f>'Balance N-1'!I6901</f>
        <v>0</v>
      </c>
      <c r="B6898" s="75">
        <f>'Balance N-1'!J6901</f>
        <v>0</v>
      </c>
      <c r="C6898" s="78">
        <f>'Balance N-1'!K6901</f>
        <v>0</v>
      </c>
      <c r="D6898" s="78">
        <f>'Balance N-1'!L6901</f>
        <v>0</v>
      </c>
      <c r="E6898" s="78">
        <f>'Balance N-1'!M6901</f>
        <v>0</v>
      </c>
      <c r="F6898" s="78">
        <f>'Balance N-1'!N6901</f>
        <v>0</v>
      </c>
      <c r="G6898" s="78">
        <f>'Balance N-1'!O6901</f>
        <v>0</v>
      </c>
      <c r="H6898" s="78">
        <f>'Balance N-1'!P6901</f>
        <v>0</v>
      </c>
      <c r="I6898" s="79">
        <f t="shared" si="107"/>
        <v>0</v>
      </c>
    </row>
    <row r="6899" spans="1:9" ht="15.6">
      <c r="A6899" s="85">
        <f>'Balance N-1'!I6902</f>
        <v>0</v>
      </c>
      <c r="B6899" s="75">
        <f>'Balance N-1'!J6902</f>
        <v>0</v>
      </c>
      <c r="C6899" s="78">
        <f>'Balance N-1'!K6902</f>
        <v>0</v>
      </c>
      <c r="D6899" s="78">
        <f>'Balance N-1'!L6902</f>
        <v>0</v>
      </c>
      <c r="E6899" s="78">
        <f>'Balance N-1'!M6902</f>
        <v>0</v>
      </c>
      <c r="F6899" s="78">
        <f>'Balance N-1'!N6902</f>
        <v>0</v>
      </c>
      <c r="G6899" s="78">
        <f>'Balance N-1'!O6902</f>
        <v>0</v>
      </c>
      <c r="H6899" s="78">
        <f>'Balance N-1'!P6902</f>
        <v>0</v>
      </c>
      <c r="I6899" s="79">
        <f t="shared" si="107"/>
        <v>0</v>
      </c>
    </row>
    <row r="6900" spans="1:9" ht="15.6">
      <c r="A6900" s="85">
        <f>'Balance N-1'!I6903</f>
        <v>0</v>
      </c>
      <c r="B6900" s="75">
        <f>'Balance N-1'!J6903</f>
        <v>0</v>
      </c>
      <c r="C6900" s="78">
        <f>'Balance N-1'!K6903</f>
        <v>0</v>
      </c>
      <c r="D6900" s="78">
        <f>'Balance N-1'!L6903</f>
        <v>0</v>
      </c>
      <c r="E6900" s="78">
        <f>'Balance N-1'!M6903</f>
        <v>0</v>
      </c>
      <c r="F6900" s="78">
        <f>'Balance N-1'!N6903</f>
        <v>0</v>
      </c>
      <c r="G6900" s="78">
        <f>'Balance N-1'!O6903</f>
        <v>0</v>
      </c>
      <c r="H6900" s="78">
        <f>'Balance N-1'!P6903</f>
        <v>0</v>
      </c>
      <c r="I6900" s="79">
        <f t="shared" si="107"/>
        <v>0</v>
      </c>
    </row>
    <row r="6901" spans="1:9" ht="15.6">
      <c r="A6901" s="85">
        <f>'Balance N-1'!I6904</f>
        <v>0</v>
      </c>
      <c r="B6901" s="75">
        <f>'Balance N-1'!J6904</f>
        <v>0</v>
      </c>
      <c r="C6901" s="78">
        <f>'Balance N-1'!K6904</f>
        <v>0</v>
      </c>
      <c r="D6901" s="78">
        <f>'Balance N-1'!L6904</f>
        <v>0</v>
      </c>
      <c r="E6901" s="78">
        <f>'Balance N-1'!M6904</f>
        <v>0</v>
      </c>
      <c r="F6901" s="78">
        <f>'Balance N-1'!N6904</f>
        <v>0</v>
      </c>
      <c r="G6901" s="78">
        <f>'Balance N-1'!O6904</f>
        <v>0</v>
      </c>
      <c r="H6901" s="78">
        <f>'Balance N-1'!P6904</f>
        <v>0</v>
      </c>
      <c r="I6901" s="79">
        <f t="shared" si="107"/>
        <v>0</v>
      </c>
    </row>
    <row r="6902" spans="1:9" ht="15.6">
      <c r="A6902" s="85">
        <f>'Balance N-1'!I6905</f>
        <v>0</v>
      </c>
      <c r="B6902" s="75">
        <f>'Balance N-1'!J6905</f>
        <v>0</v>
      </c>
      <c r="C6902" s="78">
        <f>'Balance N-1'!K6905</f>
        <v>0</v>
      </c>
      <c r="D6902" s="78">
        <f>'Balance N-1'!L6905</f>
        <v>0</v>
      </c>
      <c r="E6902" s="78">
        <f>'Balance N-1'!M6905</f>
        <v>0</v>
      </c>
      <c r="F6902" s="78">
        <f>'Balance N-1'!N6905</f>
        <v>0</v>
      </c>
      <c r="G6902" s="78">
        <f>'Balance N-1'!O6905</f>
        <v>0</v>
      </c>
      <c r="H6902" s="78">
        <f>'Balance N-1'!P6905</f>
        <v>0</v>
      </c>
      <c r="I6902" s="79">
        <f t="shared" si="107"/>
        <v>0</v>
      </c>
    </row>
    <row r="6903" spans="1:9" ht="15.6">
      <c r="A6903" s="85">
        <f>'Balance N-1'!I6906</f>
        <v>0</v>
      </c>
      <c r="B6903" s="75">
        <f>'Balance N-1'!J6906</f>
        <v>0</v>
      </c>
      <c r="C6903" s="78">
        <f>'Balance N-1'!K6906</f>
        <v>0</v>
      </c>
      <c r="D6903" s="78">
        <f>'Balance N-1'!L6906</f>
        <v>0</v>
      </c>
      <c r="E6903" s="78">
        <f>'Balance N-1'!M6906</f>
        <v>0</v>
      </c>
      <c r="F6903" s="78">
        <f>'Balance N-1'!N6906</f>
        <v>0</v>
      </c>
      <c r="G6903" s="78">
        <f>'Balance N-1'!O6906</f>
        <v>0</v>
      </c>
      <c r="H6903" s="78">
        <f>'Balance N-1'!P6906</f>
        <v>0</v>
      </c>
      <c r="I6903" s="79">
        <f t="shared" si="107"/>
        <v>0</v>
      </c>
    </row>
    <row r="6904" spans="1:9" ht="15.6">
      <c r="A6904" s="85">
        <f>'Balance N-1'!I6907</f>
        <v>0</v>
      </c>
      <c r="B6904" s="75">
        <f>'Balance N-1'!J6907</f>
        <v>0</v>
      </c>
      <c r="C6904" s="78">
        <f>'Balance N-1'!K6907</f>
        <v>0</v>
      </c>
      <c r="D6904" s="78">
        <f>'Balance N-1'!L6907</f>
        <v>0</v>
      </c>
      <c r="E6904" s="78">
        <f>'Balance N-1'!M6907</f>
        <v>0</v>
      </c>
      <c r="F6904" s="78">
        <f>'Balance N-1'!N6907</f>
        <v>0</v>
      </c>
      <c r="G6904" s="78">
        <f>'Balance N-1'!O6907</f>
        <v>0</v>
      </c>
      <c r="H6904" s="78">
        <f>'Balance N-1'!P6907</f>
        <v>0</v>
      </c>
      <c r="I6904" s="79">
        <f t="shared" si="107"/>
        <v>0</v>
      </c>
    </row>
    <row r="6905" spans="1:9" ht="15.6">
      <c r="A6905" s="85">
        <f>'Balance N-1'!I6908</f>
        <v>0</v>
      </c>
      <c r="B6905" s="75">
        <f>'Balance N-1'!J6908</f>
        <v>0</v>
      </c>
      <c r="C6905" s="78">
        <f>'Balance N-1'!K6908</f>
        <v>0</v>
      </c>
      <c r="D6905" s="78">
        <f>'Balance N-1'!L6908</f>
        <v>0</v>
      </c>
      <c r="E6905" s="78">
        <f>'Balance N-1'!M6908</f>
        <v>0</v>
      </c>
      <c r="F6905" s="78">
        <f>'Balance N-1'!N6908</f>
        <v>0</v>
      </c>
      <c r="G6905" s="78">
        <f>'Balance N-1'!O6908</f>
        <v>0</v>
      </c>
      <c r="H6905" s="78">
        <f>'Balance N-1'!P6908</f>
        <v>0</v>
      </c>
      <c r="I6905" s="79">
        <f t="shared" si="107"/>
        <v>0</v>
      </c>
    </row>
    <row r="6906" spans="1:9" ht="15.6">
      <c r="A6906" s="85">
        <f>'Balance N-1'!I6909</f>
        <v>0</v>
      </c>
      <c r="B6906" s="75">
        <f>'Balance N-1'!J6909</f>
        <v>0</v>
      </c>
      <c r="C6906" s="78">
        <f>'Balance N-1'!K6909</f>
        <v>0</v>
      </c>
      <c r="D6906" s="78">
        <f>'Balance N-1'!L6909</f>
        <v>0</v>
      </c>
      <c r="E6906" s="78">
        <f>'Balance N-1'!M6909</f>
        <v>0</v>
      </c>
      <c r="F6906" s="78">
        <f>'Balance N-1'!N6909</f>
        <v>0</v>
      </c>
      <c r="G6906" s="78">
        <f>'Balance N-1'!O6909</f>
        <v>0</v>
      </c>
      <c r="H6906" s="78">
        <f>'Balance N-1'!P6909</f>
        <v>0</v>
      </c>
      <c r="I6906" s="79">
        <f t="shared" si="107"/>
        <v>0</v>
      </c>
    </row>
    <row r="6907" spans="1:9" ht="15.6">
      <c r="A6907" s="85">
        <f>'Balance N-1'!I6910</f>
        <v>0</v>
      </c>
      <c r="B6907" s="75">
        <f>'Balance N-1'!J6910</f>
        <v>0</v>
      </c>
      <c r="C6907" s="78">
        <f>'Balance N-1'!K6910</f>
        <v>0</v>
      </c>
      <c r="D6907" s="78">
        <f>'Balance N-1'!L6910</f>
        <v>0</v>
      </c>
      <c r="E6907" s="78">
        <f>'Balance N-1'!M6910</f>
        <v>0</v>
      </c>
      <c r="F6907" s="78">
        <f>'Balance N-1'!N6910</f>
        <v>0</v>
      </c>
      <c r="G6907" s="78">
        <f>'Balance N-1'!O6910</f>
        <v>0</v>
      </c>
      <c r="H6907" s="78">
        <f>'Balance N-1'!P6910</f>
        <v>0</v>
      </c>
      <c r="I6907" s="79">
        <f t="shared" si="107"/>
        <v>0</v>
      </c>
    </row>
    <row r="6908" spans="1:9" ht="15.6">
      <c r="A6908" s="85">
        <f>'Balance N-1'!I6911</f>
        <v>0</v>
      </c>
      <c r="B6908" s="75">
        <f>'Balance N-1'!J6911</f>
        <v>0</v>
      </c>
      <c r="C6908" s="78">
        <f>'Balance N-1'!K6911</f>
        <v>0</v>
      </c>
      <c r="D6908" s="78">
        <f>'Balance N-1'!L6911</f>
        <v>0</v>
      </c>
      <c r="E6908" s="78">
        <f>'Balance N-1'!M6911</f>
        <v>0</v>
      </c>
      <c r="F6908" s="78">
        <f>'Balance N-1'!N6911</f>
        <v>0</v>
      </c>
      <c r="G6908" s="78">
        <f>'Balance N-1'!O6911</f>
        <v>0</v>
      </c>
      <c r="H6908" s="78">
        <f>'Balance N-1'!P6911</f>
        <v>0</v>
      </c>
      <c r="I6908" s="79">
        <f t="shared" si="107"/>
        <v>0</v>
      </c>
    </row>
    <row r="6909" spans="1:9" ht="15.6">
      <c r="A6909" s="85">
        <f>'Balance N-1'!I6912</f>
        <v>0</v>
      </c>
      <c r="B6909" s="75">
        <f>'Balance N-1'!J6912</f>
        <v>0</v>
      </c>
      <c r="C6909" s="78">
        <f>'Balance N-1'!K6912</f>
        <v>0</v>
      </c>
      <c r="D6909" s="78">
        <f>'Balance N-1'!L6912</f>
        <v>0</v>
      </c>
      <c r="E6909" s="78">
        <f>'Balance N-1'!M6912</f>
        <v>0</v>
      </c>
      <c r="F6909" s="78">
        <f>'Balance N-1'!N6912</f>
        <v>0</v>
      </c>
      <c r="G6909" s="78">
        <f>'Balance N-1'!O6912</f>
        <v>0</v>
      </c>
      <c r="H6909" s="78">
        <f>'Balance N-1'!P6912</f>
        <v>0</v>
      </c>
      <c r="I6909" s="79">
        <f t="shared" si="107"/>
        <v>0</v>
      </c>
    </row>
    <row r="6910" spans="1:9" ht="15.6">
      <c r="A6910" s="85">
        <f>'Balance N-1'!I6913</f>
        <v>0</v>
      </c>
      <c r="B6910" s="75">
        <f>'Balance N-1'!J6913</f>
        <v>0</v>
      </c>
      <c r="C6910" s="78">
        <f>'Balance N-1'!K6913</f>
        <v>0</v>
      </c>
      <c r="D6910" s="78">
        <f>'Balance N-1'!L6913</f>
        <v>0</v>
      </c>
      <c r="E6910" s="78">
        <f>'Balance N-1'!M6913</f>
        <v>0</v>
      </c>
      <c r="F6910" s="78">
        <f>'Balance N-1'!N6913</f>
        <v>0</v>
      </c>
      <c r="G6910" s="78">
        <f>'Balance N-1'!O6913</f>
        <v>0</v>
      </c>
      <c r="H6910" s="78">
        <f>'Balance N-1'!P6913</f>
        <v>0</v>
      </c>
      <c r="I6910" s="79">
        <f t="shared" si="107"/>
        <v>0</v>
      </c>
    </row>
    <row r="6911" spans="1:9" ht="15.6">
      <c r="A6911" s="85">
        <f>'Balance N-1'!I6914</f>
        <v>0</v>
      </c>
      <c r="B6911" s="75">
        <f>'Balance N-1'!J6914</f>
        <v>0</v>
      </c>
      <c r="C6911" s="78">
        <f>'Balance N-1'!K6914</f>
        <v>0</v>
      </c>
      <c r="D6911" s="78">
        <f>'Balance N-1'!L6914</f>
        <v>0</v>
      </c>
      <c r="E6911" s="78">
        <f>'Balance N-1'!M6914</f>
        <v>0</v>
      </c>
      <c r="F6911" s="78">
        <f>'Balance N-1'!N6914</f>
        <v>0</v>
      </c>
      <c r="G6911" s="78">
        <f>'Balance N-1'!O6914</f>
        <v>0</v>
      </c>
      <c r="H6911" s="78">
        <f>'Balance N-1'!P6914</f>
        <v>0</v>
      </c>
      <c r="I6911" s="79">
        <f t="shared" si="107"/>
        <v>0</v>
      </c>
    </row>
    <row r="6912" spans="1:9" ht="15.6">
      <c r="A6912" s="85">
        <f>'Balance N-1'!I6915</f>
        <v>0</v>
      </c>
      <c r="B6912" s="75">
        <f>'Balance N-1'!J6915</f>
        <v>0</v>
      </c>
      <c r="C6912" s="78">
        <f>'Balance N-1'!K6915</f>
        <v>0</v>
      </c>
      <c r="D6912" s="78">
        <f>'Balance N-1'!L6915</f>
        <v>0</v>
      </c>
      <c r="E6912" s="78">
        <f>'Balance N-1'!M6915</f>
        <v>0</v>
      </c>
      <c r="F6912" s="78">
        <f>'Balance N-1'!N6915</f>
        <v>0</v>
      </c>
      <c r="G6912" s="78">
        <f>'Balance N-1'!O6915</f>
        <v>0</v>
      </c>
      <c r="H6912" s="78">
        <f>'Balance N-1'!P6915</f>
        <v>0</v>
      </c>
      <c r="I6912" s="79">
        <f t="shared" si="107"/>
        <v>0</v>
      </c>
    </row>
    <row r="6913" spans="1:9" ht="15.6">
      <c r="A6913" s="85">
        <f>'Balance N-1'!I6916</f>
        <v>0</v>
      </c>
      <c r="B6913" s="75">
        <f>'Balance N-1'!J6916</f>
        <v>0</v>
      </c>
      <c r="C6913" s="78">
        <f>'Balance N-1'!K6916</f>
        <v>0</v>
      </c>
      <c r="D6913" s="78">
        <f>'Balance N-1'!L6916</f>
        <v>0</v>
      </c>
      <c r="E6913" s="78">
        <f>'Balance N-1'!M6916</f>
        <v>0</v>
      </c>
      <c r="F6913" s="78">
        <f>'Balance N-1'!N6916</f>
        <v>0</v>
      </c>
      <c r="G6913" s="78">
        <f>'Balance N-1'!O6916</f>
        <v>0</v>
      </c>
      <c r="H6913" s="78">
        <f>'Balance N-1'!P6916</f>
        <v>0</v>
      </c>
      <c r="I6913" s="79">
        <f t="shared" si="107"/>
        <v>0</v>
      </c>
    </row>
    <row r="6914" spans="1:9" ht="15.6">
      <c r="A6914" s="85">
        <f>'Balance N-1'!I6917</f>
        <v>0</v>
      </c>
      <c r="B6914" s="75">
        <f>'Balance N-1'!J6917</f>
        <v>0</v>
      </c>
      <c r="C6914" s="78">
        <f>'Balance N-1'!K6917</f>
        <v>0</v>
      </c>
      <c r="D6914" s="78">
        <f>'Balance N-1'!L6917</f>
        <v>0</v>
      </c>
      <c r="E6914" s="78">
        <f>'Balance N-1'!M6917</f>
        <v>0</v>
      </c>
      <c r="F6914" s="78">
        <f>'Balance N-1'!N6917</f>
        <v>0</v>
      </c>
      <c r="G6914" s="78">
        <f>'Balance N-1'!O6917</f>
        <v>0</v>
      </c>
      <c r="H6914" s="78">
        <f>'Balance N-1'!P6917</f>
        <v>0</v>
      </c>
      <c r="I6914" s="79">
        <f t="shared" si="107"/>
        <v>0</v>
      </c>
    </row>
    <row r="6915" spans="1:9" ht="15.6">
      <c r="A6915" s="85">
        <f>'Balance N-1'!I6918</f>
        <v>0</v>
      </c>
      <c r="B6915" s="75">
        <f>'Balance N-1'!J6918</f>
        <v>0</v>
      </c>
      <c r="C6915" s="78">
        <f>'Balance N-1'!K6918</f>
        <v>0</v>
      </c>
      <c r="D6915" s="78">
        <f>'Balance N-1'!L6918</f>
        <v>0</v>
      </c>
      <c r="E6915" s="78">
        <f>'Balance N-1'!M6918</f>
        <v>0</v>
      </c>
      <c r="F6915" s="78">
        <f>'Balance N-1'!N6918</f>
        <v>0</v>
      </c>
      <c r="G6915" s="78">
        <f>'Balance N-1'!O6918</f>
        <v>0</v>
      </c>
      <c r="H6915" s="78">
        <f>'Balance N-1'!P6918</f>
        <v>0</v>
      </c>
      <c r="I6915" s="79">
        <f t="shared" ref="I6915:I6978" si="108">(C6915-D6915)+(E6915-F6915)-(G6915-H6915)</f>
        <v>0</v>
      </c>
    </row>
    <row r="6916" spans="1:9" ht="15.6">
      <c r="A6916" s="85">
        <f>'Balance N-1'!I6919</f>
        <v>0</v>
      </c>
      <c r="B6916" s="75">
        <f>'Balance N-1'!J6919</f>
        <v>0</v>
      </c>
      <c r="C6916" s="78">
        <f>'Balance N-1'!K6919</f>
        <v>0</v>
      </c>
      <c r="D6916" s="78">
        <f>'Balance N-1'!L6919</f>
        <v>0</v>
      </c>
      <c r="E6916" s="78">
        <f>'Balance N-1'!M6919</f>
        <v>0</v>
      </c>
      <c r="F6916" s="78">
        <f>'Balance N-1'!N6919</f>
        <v>0</v>
      </c>
      <c r="G6916" s="78">
        <f>'Balance N-1'!O6919</f>
        <v>0</v>
      </c>
      <c r="H6916" s="78">
        <f>'Balance N-1'!P6919</f>
        <v>0</v>
      </c>
      <c r="I6916" s="79">
        <f t="shared" si="108"/>
        <v>0</v>
      </c>
    </row>
    <row r="6917" spans="1:9" ht="15.6">
      <c r="A6917" s="85">
        <f>'Balance N-1'!I6920</f>
        <v>0</v>
      </c>
      <c r="B6917" s="75">
        <f>'Balance N-1'!J6920</f>
        <v>0</v>
      </c>
      <c r="C6917" s="78">
        <f>'Balance N-1'!K6920</f>
        <v>0</v>
      </c>
      <c r="D6917" s="78">
        <f>'Balance N-1'!L6920</f>
        <v>0</v>
      </c>
      <c r="E6917" s="78">
        <f>'Balance N-1'!M6920</f>
        <v>0</v>
      </c>
      <c r="F6917" s="78">
        <f>'Balance N-1'!N6920</f>
        <v>0</v>
      </c>
      <c r="G6917" s="78">
        <f>'Balance N-1'!O6920</f>
        <v>0</v>
      </c>
      <c r="H6917" s="78">
        <f>'Balance N-1'!P6920</f>
        <v>0</v>
      </c>
      <c r="I6917" s="79">
        <f t="shared" si="108"/>
        <v>0</v>
      </c>
    </row>
    <row r="6918" spans="1:9" ht="15.6">
      <c r="A6918" s="85">
        <f>'Balance N-1'!I6921</f>
        <v>0</v>
      </c>
      <c r="B6918" s="75">
        <f>'Balance N-1'!J6921</f>
        <v>0</v>
      </c>
      <c r="C6918" s="78">
        <f>'Balance N-1'!K6921</f>
        <v>0</v>
      </c>
      <c r="D6918" s="78">
        <f>'Balance N-1'!L6921</f>
        <v>0</v>
      </c>
      <c r="E6918" s="78">
        <f>'Balance N-1'!M6921</f>
        <v>0</v>
      </c>
      <c r="F6918" s="78">
        <f>'Balance N-1'!N6921</f>
        <v>0</v>
      </c>
      <c r="G6918" s="78">
        <f>'Balance N-1'!O6921</f>
        <v>0</v>
      </c>
      <c r="H6918" s="78">
        <f>'Balance N-1'!P6921</f>
        <v>0</v>
      </c>
      <c r="I6918" s="79">
        <f t="shared" si="108"/>
        <v>0</v>
      </c>
    </row>
    <row r="6919" spans="1:9" ht="15.6">
      <c r="A6919" s="85">
        <f>'Balance N-1'!I6922</f>
        <v>0</v>
      </c>
      <c r="B6919" s="75">
        <f>'Balance N-1'!J6922</f>
        <v>0</v>
      </c>
      <c r="C6919" s="78">
        <f>'Balance N-1'!K6922</f>
        <v>0</v>
      </c>
      <c r="D6919" s="78">
        <f>'Balance N-1'!L6922</f>
        <v>0</v>
      </c>
      <c r="E6919" s="78">
        <f>'Balance N-1'!M6922</f>
        <v>0</v>
      </c>
      <c r="F6919" s="78">
        <f>'Balance N-1'!N6922</f>
        <v>0</v>
      </c>
      <c r="G6919" s="78">
        <f>'Balance N-1'!O6922</f>
        <v>0</v>
      </c>
      <c r="H6919" s="78">
        <f>'Balance N-1'!P6922</f>
        <v>0</v>
      </c>
      <c r="I6919" s="79">
        <f t="shared" si="108"/>
        <v>0</v>
      </c>
    </row>
    <row r="6920" spans="1:9" ht="15.6">
      <c r="A6920" s="85">
        <f>'Balance N-1'!I6923</f>
        <v>0</v>
      </c>
      <c r="B6920" s="75">
        <f>'Balance N-1'!J6923</f>
        <v>0</v>
      </c>
      <c r="C6920" s="78">
        <f>'Balance N-1'!K6923</f>
        <v>0</v>
      </c>
      <c r="D6920" s="78">
        <f>'Balance N-1'!L6923</f>
        <v>0</v>
      </c>
      <c r="E6920" s="78">
        <f>'Balance N-1'!M6923</f>
        <v>0</v>
      </c>
      <c r="F6920" s="78">
        <f>'Balance N-1'!N6923</f>
        <v>0</v>
      </c>
      <c r="G6920" s="78">
        <f>'Balance N-1'!O6923</f>
        <v>0</v>
      </c>
      <c r="H6920" s="78">
        <f>'Balance N-1'!P6923</f>
        <v>0</v>
      </c>
      <c r="I6920" s="79">
        <f t="shared" si="108"/>
        <v>0</v>
      </c>
    </row>
    <row r="6921" spans="1:9" ht="15.6">
      <c r="A6921" s="85">
        <f>'Balance N-1'!I6924</f>
        <v>0</v>
      </c>
      <c r="B6921" s="75">
        <f>'Balance N-1'!J6924</f>
        <v>0</v>
      </c>
      <c r="C6921" s="78">
        <f>'Balance N-1'!K6924</f>
        <v>0</v>
      </c>
      <c r="D6921" s="78">
        <f>'Balance N-1'!L6924</f>
        <v>0</v>
      </c>
      <c r="E6921" s="78">
        <f>'Balance N-1'!M6924</f>
        <v>0</v>
      </c>
      <c r="F6921" s="78">
        <f>'Balance N-1'!N6924</f>
        <v>0</v>
      </c>
      <c r="G6921" s="78">
        <f>'Balance N-1'!O6924</f>
        <v>0</v>
      </c>
      <c r="H6921" s="78">
        <f>'Balance N-1'!P6924</f>
        <v>0</v>
      </c>
      <c r="I6921" s="79">
        <f t="shared" si="108"/>
        <v>0</v>
      </c>
    </row>
    <row r="6922" spans="1:9" ht="15.6">
      <c r="A6922" s="85">
        <f>'Balance N-1'!I6925</f>
        <v>0</v>
      </c>
      <c r="B6922" s="75">
        <f>'Balance N-1'!J6925</f>
        <v>0</v>
      </c>
      <c r="C6922" s="78">
        <f>'Balance N-1'!K6925</f>
        <v>0</v>
      </c>
      <c r="D6922" s="78">
        <f>'Balance N-1'!L6925</f>
        <v>0</v>
      </c>
      <c r="E6922" s="78">
        <f>'Balance N-1'!M6925</f>
        <v>0</v>
      </c>
      <c r="F6922" s="78">
        <f>'Balance N-1'!N6925</f>
        <v>0</v>
      </c>
      <c r="G6922" s="78">
        <f>'Balance N-1'!O6925</f>
        <v>0</v>
      </c>
      <c r="H6922" s="78">
        <f>'Balance N-1'!P6925</f>
        <v>0</v>
      </c>
      <c r="I6922" s="79">
        <f t="shared" si="108"/>
        <v>0</v>
      </c>
    </row>
    <row r="6923" spans="1:9" ht="15.6">
      <c r="A6923" s="85">
        <f>'Balance N-1'!I6926</f>
        <v>0</v>
      </c>
      <c r="B6923" s="75">
        <f>'Balance N-1'!J6926</f>
        <v>0</v>
      </c>
      <c r="C6923" s="78">
        <f>'Balance N-1'!K6926</f>
        <v>0</v>
      </c>
      <c r="D6923" s="78">
        <f>'Balance N-1'!L6926</f>
        <v>0</v>
      </c>
      <c r="E6923" s="78">
        <f>'Balance N-1'!M6926</f>
        <v>0</v>
      </c>
      <c r="F6923" s="78">
        <f>'Balance N-1'!N6926</f>
        <v>0</v>
      </c>
      <c r="G6923" s="78">
        <f>'Balance N-1'!O6926</f>
        <v>0</v>
      </c>
      <c r="H6923" s="78">
        <f>'Balance N-1'!P6926</f>
        <v>0</v>
      </c>
      <c r="I6923" s="79">
        <f t="shared" si="108"/>
        <v>0</v>
      </c>
    </row>
    <row r="6924" spans="1:9" ht="15.6">
      <c r="A6924" s="85">
        <f>'Balance N-1'!I6927</f>
        <v>0</v>
      </c>
      <c r="B6924" s="75">
        <f>'Balance N-1'!J6927</f>
        <v>0</v>
      </c>
      <c r="C6924" s="78">
        <f>'Balance N-1'!K6927</f>
        <v>0</v>
      </c>
      <c r="D6924" s="78">
        <f>'Balance N-1'!L6927</f>
        <v>0</v>
      </c>
      <c r="E6924" s="78">
        <f>'Balance N-1'!M6927</f>
        <v>0</v>
      </c>
      <c r="F6924" s="78">
        <f>'Balance N-1'!N6927</f>
        <v>0</v>
      </c>
      <c r="G6924" s="78">
        <f>'Balance N-1'!O6927</f>
        <v>0</v>
      </c>
      <c r="H6924" s="78">
        <f>'Balance N-1'!P6927</f>
        <v>0</v>
      </c>
      <c r="I6924" s="79">
        <f t="shared" si="108"/>
        <v>0</v>
      </c>
    </row>
    <row r="6925" spans="1:9" ht="15.6">
      <c r="A6925" s="85">
        <f>'Balance N-1'!I6928</f>
        <v>0</v>
      </c>
      <c r="B6925" s="75">
        <f>'Balance N-1'!J6928</f>
        <v>0</v>
      </c>
      <c r="C6925" s="78">
        <f>'Balance N-1'!K6928</f>
        <v>0</v>
      </c>
      <c r="D6925" s="78">
        <f>'Balance N-1'!L6928</f>
        <v>0</v>
      </c>
      <c r="E6925" s="78">
        <f>'Balance N-1'!M6928</f>
        <v>0</v>
      </c>
      <c r="F6925" s="78">
        <f>'Balance N-1'!N6928</f>
        <v>0</v>
      </c>
      <c r="G6925" s="78">
        <f>'Balance N-1'!O6928</f>
        <v>0</v>
      </c>
      <c r="H6925" s="78">
        <f>'Balance N-1'!P6928</f>
        <v>0</v>
      </c>
      <c r="I6925" s="79">
        <f t="shared" si="108"/>
        <v>0</v>
      </c>
    </row>
    <row r="6926" spans="1:9" ht="15.6">
      <c r="A6926" s="85">
        <f>'Balance N-1'!I6929</f>
        <v>0</v>
      </c>
      <c r="B6926" s="75">
        <f>'Balance N-1'!J6929</f>
        <v>0</v>
      </c>
      <c r="C6926" s="78">
        <f>'Balance N-1'!K6929</f>
        <v>0</v>
      </c>
      <c r="D6926" s="78">
        <f>'Balance N-1'!L6929</f>
        <v>0</v>
      </c>
      <c r="E6926" s="78">
        <f>'Balance N-1'!M6929</f>
        <v>0</v>
      </c>
      <c r="F6926" s="78">
        <f>'Balance N-1'!N6929</f>
        <v>0</v>
      </c>
      <c r="G6926" s="78">
        <f>'Balance N-1'!O6929</f>
        <v>0</v>
      </c>
      <c r="H6926" s="78">
        <f>'Balance N-1'!P6929</f>
        <v>0</v>
      </c>
      <c r="I6926" s="79">
        <f t="shared" si="108"/>
        <v>0</v>
      </c>
    </row>
    <row r="6927" spans="1:9" ht="15.6">
      <c r="A6927" s="85">
        <f>'Balance N-1'!I6930</f>
        <v>0</v>
      </c>
      <c r="B6927" s="75">
        <f>'Balance N-1'!J6930</f>
        <v>0</v>
      </c>
      <c r="C6927" s="78">
        <f>'Balance N-1'!K6930</f>
        <v>0</v>
      </c>
      <c r="D6927" s="78">
        <f>'Balance N-1'!L6930</f>
        <v>0</v>
      </c>
      <c r="E6927" s="78">
        <f>'Balance N-1'!M6930</f>
        <v>0</v>
      </c>
      <c r="F6927" s="78">
        <f>'Balance N-1'!N6930</f>
        <v>0</v>
      </c>
      <c r="G6927" s="78">
        <f>'Balance N-1'!O6930</f>
        <v>0</v>
      </c>
      <c r="H6927" s="78">
        <f>'Balance N-1'!P6930</f>
        <v>0</v>
      </c>
      <c r="I6927" s="79">
        <f t="shared" si="108"/>
        <v>0</v>
      </c>
    </row>
    <row r="6928" spans="1:9" ht="15.6">
      <c r="A6928" s="85">
        <f>'Balance N-1'!I6931</f>
        <v>0</v>
      </c>
      <c r="B6928" s="75">
        <f>'Balance N-1'!J6931</f>
        <v>0</v>
      </c>
      <c r="C6928" s="78">
        <f>'Balance N-1'!K6931</f>
        <v>0</v>
      </c>
      <c r="D6928" s="78">
        <f>'Balance N-1'!L6931</f>
        <v>0</v>
      </c>
      <c r="E6928" s="78">
        <f>'Balance N-1'!M6931</f>
        <v>0</v>
      </c>
      <c r="F6928" s="78">
        <f>'Balance N-1'!N6931</f>
        <v>0</v>
      </c>
      <c r="G6928" s="78">
        <f>'Balance N-1'!O6931</f>
        <v>0</v>
      </c>
      <c r="H6928" s="78">
        <f>'Balance N-1'!P6931</f>
        <v>0</v>
      </c>
      <c r="I6928" s="79">
        <f t="shared" si="108"/>
        <v>0</v>
      </c>
    </row>
    <row r="6929" spans="1:9" ht="15.6">
      <c r="A6929" s="85">
        <f>'Balance N-1'!I6932</f>
        <v>0</v>
      </c>
      <c r="B6929" s="75">
        <f>'Balance N-1'!J6932</f>
        <v>0</v>
      </c>
      <c r="C6929" s="78">
        <f>'Balance N-1'!K6932</f>
        <v>0</v>
      </c>
      <c r="D6929" s="78">
        <f>'Balance N-1'!L6932</f>
        <v>0</v>
      </c>
      <c r="E6929" s="78">
        <f>'Balance N-1'!M6932</f>
        <v>0</v>
      </c>
      <c r="F6929" s="78">
        <f>'Balance N-1'!N6932</f>
        <v>0</v>
      </c>
      <c r="G6929" s="78">
        <f>'Balance N-1'!O6932</f>
        <v>0</v>
      </c>
      <c r="H6929" s="78">
        <f>'Balance N-1'!P6932</f>
        <v>0</v>
      </c>
      <c r="I6929" s="79">
        <f t="shared" si="108"/>
        <v>0</v>
      </c>
    </row>
    <row r="6930" spans="1:9" ht="15.6">
      <c r="A6930" s="85">
        <f>'Balance N-1'!I6933</f>
        <v>0</v>
      </c>
      <c r="B6930" s="75">
        <f>'Balance N-1'!J6933</f>
        <v>0</v>
      </c>
      <c r="C6930" s="78">
        <f>'Balance N-1'!K6933</f>
        <v>0</v>
      </c>
      <c r="D6930" s="78">
        <f>'Balance N-1'!L6933</f>
        <v>0</v>
      </c>
      <c r="E6930" s="78">
        <f>'Balance N-1'!M6933</f>
        <v>0</v>
      </c>
      <c r="F6930" s="78">
        <f>'Balance N-1'!N6933</f>
        <v>0</v>
      </c>
      <c r="G6930" s="78">
        <f>'Balance N-1'!O6933</f>
        <v>0</v>
      </c>
      <c r="H6930" s="78">
        <f>'Balance N-1'!P6933</f>
        <v>0</v>
      </c>
      <c r="I6930" s="79">
        <f t="shared" si="108"/>
        <v>0</v>
      </c>
    </row>
    <row r="6931" spans="1:9" ht="15.6">
      <c r="A6931" s="85">
        <f>'Balance N-1'!I6934</f>
        <v>0</v>
      </c>
      <c r="B6931" s="75">
        <f>'Balance N-1'!J6934</f>
        <v>0</v>
      </c>
      <c r="C6931" s="78">
        <f>'Balance N-1'!K6934</f>
        <v>0</v>
      </c>
      <c r="D6931" s="78">
        <f>'Balance N-1'!L6934</f>
        <v>0</v>
      </c>
      <c r="E6931" s="78">
        <f>'Balance N-1'!M6934</f>
        <v>0</v>
      </c>
      <c r="F6931" s="78">
        <f>'Balance N-1'!N6934</f>
        <v>0</v>
      </c>
      <c r="G6931" s="78">
        <f>'Balance N-1'!O6934</f>
        <v>0</v>
      </c>
      <c r="H6931" s="78">
        <f>'Balance N-1'!P6934</f>
        <v>0</v>
      </c>
      <c r="I6931" s="79">
        <f t="shared" si="108"/>
        <v>0</v>
      </c>
    </row>
    <row r="6932" spans="1:9" ht="15.6">
      <c r="A6932" s="85">
        <f>'Balance N-1'!I6935</f>
        <v>0</v>
      </c>
      <c r="B6932" s="75">
        <f>'Balance N-1'!J6935</f>
        <v>0</v>
      </c>
      <c r="C6932" s="78">
        <f>'Balance N-1'!K6935</f>
        <v>0</v>
      </c>
      <c r="D6932" s="78">
        <f>'Balance N-1'!L6935</f>
        <v>0</v>
      </c>
      <c r="E6932" s="78">
        <f>'Balance N-1'!M6935</f>
        <v>0</v>
      </c>
      <c r="F6932" s="78">
        <f>'Balance N-1'!N6935</f>
        <v>0</v>
      </c>
      <c r="G6932" s="78">
        <f>'Balance N-1'!O6935</f>
        <v>0</v>
      </c>
      <c r="H6932" s="78">
        <f>'Balance N-1'!P6935</f>
        <v>0</v>
      </c>
      <c r="I6932" s="79">
        <f t="shared" si="108"/>
        <v>0</v>
      </c>
    </row>
    <row r="6933" spans="1:9" ht="15.6">
      <c r="A6933" s="85">
        <f>'Balance N-1'!I6936</f>
        <v>0</v>
      </c>
      <c r="B6933" s="75">
        <f>'Balance N-1'!J6936</f>
        <v>0</v>
      </c>
      <c r="C6933" s="78">
        <f>'Balance N-1'!K6936</f>
        <v>0</v>
      </c>
      <c r="D6933" s="78">
        <f>'Balance N-1'!L6936</f>
        <v>0</v>
      </c>
      <c r="E6933" s="78">
        <f>'Balance N-1'!M6936</f>
        <v>0</v>
      </c>
      <c r="F6933" s="78">
        <f>'Balance N-1'!N6936</f>
        <v>0</v>
      </c>
      <c r="G6933" s="78">
        <f>'Balance N-1'!O6936</f>
        <v>0</v>
      </c>
      <c r="H6933" s="78">
        <f>'Balance N-1'!P6936</f>
        <v>0</v>
      </c>
      <c r="I6933" s="79">
        <f t="shared" si="108"/>
        <v>0</v>
      </c>
    </row>
    <row r="6934" spans="1:9" ht="15.6">
      <c r="A6934" s="85">
        <f>'Balance N-1'!I6937</f>
        <v>0</v>
      </c>
      <c r="B6934" s="75">
        <f>'Balance N-1'!J6937</f>
        <v>0</v>
      </c>
      <c r="C6934" s="78">
        <f>'Balance N-1'!K6937</f>
        <v>0</v>
      </c>
      <c r="D6934" s="78">
        <f>'Balance N-1'!L6937</f>
        <v>0</v>
      </c>
      <c r="E6934" s="78">
        <f>'Balance N-1'!M6937</f>
        <v>0</v>
      </c>
      <c r="F6934" s="78">
        <f>'Balance N-1'!N6937</f>
        <v>0</v>
      </c>
      <c r="G6934" s="78">
        <f>'Balance N-1'!O6937</f>
        <v>0</v>
      </c>
      <c r="H6934" s="78">
        <f>'Balance N-1'!P6937</f>
        <v>0</v>
      </c>
      <c r="I6934" s="79">
        <f t="shared" si="108"/>
        <v>0</v>
      </c>
    </row>
    <row r="6935" spans="1:9" ht="15.6">
      <c r="A6935" s="85">
        <f>'Balance N-1'!I6938</f>
        <v>0</v>
      </c>
      <c r="B6935" s="75">
        <f>'Balance N-1'!J6938</f>
        <v>0</v>
      </c>
      <c r="C6935" s="78">
        <f>'Balance N-1'!K6938</f>
        <v>0</v>
      </c>
      <c r="D6935" s="78">
        <f>'Balance N-1'!L6938</f>
        <v>0</v>
      </c>
      <c r="E6935" s="78">
        <f>'Balance N-1'!M6938</f>
        <v>0</v>
      </c>
      <c r="F6935" s="78">
        <f>'Balance N-1'!N6938</f>
        <v>0</v>
      </c>
      <c r="G6935" s="78">
        <f>'Balance N-1'!O6938</f>
        <v>0</v>
      </c>
      <c r="H6935" s="78">
        <f>'Balance N-1'!P6938</f>
        <v>0</v>
      </c>
      <c r="I6935" s="79">
        <f t="shared" si="108"/>
        <v>0</v>
      </c>
    </row>
    <row r="6936" spans="1:9" ht="15.6">
      <c r="A6936" s="85">
        <f>'Balance N-1'!I6939</f>
        <v>0</v>
      </c>
      <c r="B6936" s="75">
        <f>'Balance N-1'!J6939</f>
        <v>0</v>
      </c>
      <c r="C6936" s="78">
        <f>'Balance N-1'!K6939</f>
        <v>0</v>
      </c>
      <c r="D6936" s="78">
        <f>'Balance N-1'!L6939</f>
        <v>0</v>
      </c>
      <c r="E6936" s="78">
        <f>'Balance N-1'!M6939</f>
        <v>0</v>
      </c>
      <c r="F6936" s="78">
        <f>'Balance N-1'!N6939</f>
        <v>0</v>
      </c>
      <c r="G6936" s="78">
        <f>'Balance N-1'!O6939</f>
        <v>0</v>
      </c>
      <c r="H6936" s="78">
        <f>'Balance N-1'!P6939</f>
        <v>0</v>
      </c>
      <c r="I6936" s="79">
        <f t="shared" si="108"/>
        <v>0</v>
      </c>
    </row>
    <row r="6937" spans="1:9" ht="15.6">
      <c r="A6937" s="85">
        <f>'Balance N-1'!I6940</f>
        <v>0</v>
      </c>
      <c r="B6937" s="75">
        <f>'Balance N-1'!J6940</f>
        <v>0</v>
      </c>
      <c r="C6937" s="78">
        <f>'Balance N-1'!K6940</f>
        <v>0</v>
      </c>
      <c r="D6937" s="78">
        <f>'Balance N-1'!L6940</f>
        <v>0</v>
      </c>
      <c r="E6937" s="78">
        <f>'Balance N-1'!M6940</f>
        <v>0</v>
      </c>
      <c r="F6937" s="78">
        <f>'Balance N-1'!N6940</f>
        <v>0</v>
      </c>
      <c r="G6937" s="78">
        <f>'Balance N-1'!O6940</f>
        <v>0</v>
      </c>
      <c r="H6937" s="78">
        <f>'Balance N-1'!P6940</f>
        <v>0</v>
      </c>
      <c r="I6937" s="79">
        <f t="shared" si="108"/>
        <v>0</v>
      </c>
    </row>
    <row r="6938" spans="1:9" ht="15.6">
      <c r="A6938" s="85">
        <f>'Balance N-1'!I6941</f>
        <v>0</v>
      </c>
      <c r="B6938" s="75">
        <f>'Balance N-1'!J6941</f>
        <v>0</v>
      </c>
      <c r="C6938" s="78">
        <f>'Balance N-1'!K6941</f>
        <v>0</v>
      </c>
      <c r="D6938" s="78">
        <f>'Balance N-1'!L6941</f>
        <v>0</v>
      </c>
      <c r="E6938" s="78">
        <f>'Balance N-1'!M6941</f>
        <v>0</v>
      </c>
      <c r="F6938" s="78">
        <f>'Balance N-1'!N6941</f>
        <v>0</v>
      </c>
      <c r="G6938" s="78">
        <f>'Balance N-1'!O6941</f>
        <v>0</v>
      </c>
      <c r="H6938" s="78">
        <f>'Balance N-1'!P6941</f>
        <v>0</v>
      </c>
      <c r="I6938" s="79">
        <f t="shared" si="108"/>
        <v>0</v>
      </c>
    </row>
    <row r="6939" spans="1:9" ht="15.6">
      <c r="A6939" s="85">
        <f>'Balance N-1'!I6942</f>
        <v>0</v>
      </c>
      <c r="B6939" s="75">
        <f>'Balance N-1'!J6942</f>
        <v>0</v>
      </c>
      <c r="C6939" s="78">
        <f>'Balance N-1'!K6942</f>
        <v>0</v>
      </c>
      <c r="D6939" s="78">
        <f>'Balance N-1'!L6942</f>
        <v>0</v>
      </c>
      <c r="E6939" s="78">
        <f>'Balance N-1'!M6942</f>
        <v>0</v>
      </c>
      <c r="F6939" s="78">
        <f>'Balance N-1'!N6942</f>
        <v>0</v>
      </c>
      <c r="G6939" s="78">
        <f>'Balance N-1'!O6942</f>
        <v>0</v>
      </c>
      <c r="H6939" s="78">
        <f>'Balance N-1'!P6942</f>
        <v>0</v>
      </c>
      <c r="I6939" s="79">
        <f t="shared" si="108"/>
        <v>0</v>
      </c>
    </row>
    <row r="6940" spans="1:9" ht="15.6">
      <c r="A6940" s="85">
        <f>'Balance N-1'!I6943</f>
        <v>0</v>
      </c>
      <c r="B6940" s="75">
        <f>'Balance N-1'!J6943</f>
        <v>0</v>
      </c>
      <c r="C6940" s="78">
        <f>'Balance N-1'!K6943</f>
        <v>0</v>
      </c>
      <c r="D6940" s="78">
        <f>'Balance N-1'!L6943</f>
        <v>0</v>
      </c>
      <c r="E6940" s="78">
        <f>'Balance N-1'!M6943</f>
        <v>0</v>
      </c>
      <c r="F6940" s="78">
        <f>'Balance N-1'!N6943</f>
        <v>0</v>
      </c>
      <c r="G6940" s="78">
        <f>'Balance N-1'!O6943</f>
        <v>0</v>
      </c>
      <c r="H6940" s="78">
        <f>'Balance N-1'!P6943</f>
        <v>0</v>
      </c>
      <c r="I6940" s="79">
        <f t="shared" si="108"/>
        <v>0</v>
      </c>
    </row>
    <row r="6941" spans="1:9" ht="15.6">
      <c r="A6941" s="85">
        <f>'Balance N-1'!I6944</f>
        <v>0</v>
      </c>
      <c r="B6941" s="75">
        <f>'Balance N-1'!J6944</f>
        <v>0</v>
      </c>
      <c r="C6941" s="78">
        <f>'Balance N-1'!K6944</f>
        <v>0</v>
      </c>
      <c r="D6941" s="78">
        <f>'Balance N-1'!L6944</f>
        <v>0</v>
      </c>
      <c r="E6941" s="78">
        <f>'Balance N-1'!M6944</f>
        <v>0</v>
      </c>
      <c r="F6941" s="78">
        <f>'Balance N-1'!N6944</f>
        <v>0</v>
      </c>
      <c r="G6941" s="78">
        <f>'Balance N-1'!O6944</f>
        <v>0</v>
      </c>
      <c r="H6941" s="78">
        <f>'Balance N-1'!P6944</f>
        <v>0</v>
      </c>
      <c r="I6941" s="79">
        <f t="shared" si="108"/>
        <v>0</v>
      </c>
    </row>
    <row r="6942" spans="1:9" ht="15.6">
      <c r="A6942" s="85">
        <f>'Balance N-1'!I6945</f>
        <v>0</v>
      </c>
      <c r="B6942" s="75">
        <f>'Balance N-1'!J6945</f>
        <v>0</v>
      </c>
      <c r="C6942" s="78">
        <f>'Balance N-1'!K6945</f>
        <v>0</v>
      </c>
      <c r="D6942" s="78">
        <f>'Balance N-1'!L6945</f>
        <v>0</v>
      </c>
      <c r="E6942" s="78">
        <f>'Balance N-1'!M6945</f>
        <v>0</v>
      </c>
      <c r="F6942" s="78">
        <f>'Balance N-1'!N6945</f>
        <v>0</v>
      </c>
      <c r="G6942" s="78">
        <f>'Balance N-1'!O6945</f>
        <v>0</v>
      </c>
      <c r="H6942" s="78">
        <f>'Balance N-1'!P6945</f>
        <v>0</v>
      </c>
      <c r="I6942" s="79">
        <f t="shared" si="108"/>
        <v>0</v>
      </c>
    </row>
    <row r="6943" spans="1:9" ht="15.6">
      <c r="A6943" s="85">
        <f>'Balance N-1'!I6946</f>
        <v>0</v>
      </c>
      <c r="B6943" s="75">
        <f>'Balance N-1'!J6946</f>
        <v>0</v>
      </c>
      <c r="C6943" s="78">
        <f>'Balance N-1'!K6946</f>
        <v>0</v>
      </c>
      <c r="D6943" s="78">
        <f>'Balance N-1'!L6946</f>
        <v>0</v>
      </c>
      <c r="E6943" s="78">
        <f>'Balance N-1'!M6946</f>
        <v>0</v>
      </c>
      <c r="F6943" s="78">
        <f>'Balance N-1'!N6946</f>
        <v>0</v>
      </c>
      <c r="G6943" s="78">
        <f>'Balance N-1'!O6946</f>
        <v>0</v>
      </c>
      <c r="H6943" s="78">
        <f>'Balance N-1'!P6946</f>
        <v>0</v>
      </c>
      <c r="I6943" s="79">
        <f t="shared" si="108"/>
        <v>0</v>
      </c>
    </row>
    <row r="6944" spans="1:9" ht="15.6">
      <c r="A6944" s="85">
        <f>'Balance N-1'!I6947</f>
        <v>0</v>
      </c>
      <c r="B6944" s="75">
        <f>'Balance N-1'!J6947</f>
        <v>0</v>
      </c>
      <c r="C6944" s="78">
        <f>'Balance N-1'!K6947</f>
        <v>0</v>
      </c>
      <c r="D6944" s="78">
        <f>'Balance N-1'!L6947</f>
        <v>0</v>
      </c>
      <c r="E6944" s="78">
        <f>'Balance N-1'!M6947</f>
        <v>0</v>
      </c>
      <c r="F6944" s="78">
        <f>'Balance N-1'!N6947</f>
        <v>0</v>
      </c>
      <c r="G6944" s="78">
        <f>'Balance N-1'!O6947</f>
        <v>0</v>
      </c>
      <c r="H6944" s="78">
        <f>'Balance N-1'!P6947</f>
        <v>0</v>
      </c>
      <c r="I6944" s="79">
        <f t="shared" si="108"/>
        <v>0</v>
      </c>
    </row>
    <row r="6945" spans="1:9" ht="15.6">
      <c r="A6945" s="85">
        <f>'Balance N-1'!I6948</f>
        <v>0</v>
      </c>
      <c r="B6945" s="75">
        <f>'Balance N-1'!J6948</f>
        <v>0</v>
      </c>
      <c r="C6945" s="78">
        <f>'Balance N-1'!K6948</f>
        <v>0</v>
      </c>
      <c r="D6945" s="78">
        <f>'Balance N-1'!L6948</f>
        <v>0</v>
      </c>
      <c r="E6945" s="78">
        <f>'Balance N-1'!M6948</f>
        <v>0</v>
      </c>
      <c r="F6945" s="78">
        <f>'Balance N-1'!N6948</f>
        <v>0</v>
      </c>
      <c r="G6945" s="78">
        <f>'Balance N-1'!O6948</f>
        <v>0</v>
      </c>
      <c r="H6945" s="78">
        <f>'Balance N-1'!P6948</f>
        <v>0</v>
      </c>
      <c r="I6945" s="79">
        <f t="shared" si="108"/>
        <v>0</v>
      </c>
    </row>
    <row r="6946" spans="1:9" ht="15.6">
      <c r="A6946" s="85">
        <f>'Balance N-1'!I6949</f>
        <v>0</v>
      </c>
      <c r="B6946" s="75">
        <f>'Balance N-1'!J6949</f>
        <v>0</v>
      </c>
      <c r="C6946" s="78">
        <f>'Balance N-1'!K6949</f>
        <v>0</v>
      </c>
      <c r="D6946" s="78">
        <f>'Balance N-1'!L6949</f>
        <v>0</v>
      </c>
      <c r="E6946" s="78">
        <f>'Balance N-1'!M6949</f>
        <v>0</v>
      </c>
      <c r="F6946" s="78">
        <f>'Balance N-1'!N6949</f>
        <v>0</v>
      </c>
      <c r="G6946" s="78">
        <f>'Balance N-1'!O6949</f>
        <v>0</v>
      </c>
      <c r="H6946" s="78">
        <f>'Balance N-1'!P6949</f>
        <v>0</v>
      </c>
      <c r="I6946" s="79">
        <f t="shared" si="108"/>
        <v>0</v>
      </c>
    </row>
    <row r="6947" spans="1:9" ht="15.6">
      <c r="A6947" s="85">
        <f>'Balance N-1'!I6950</f>
        <v>0</v>
      </c>
      <c r="B6947" s="75">
        <f>'Balance N-1'!J6950</f>
        <v>0</v>
      </c>
      <c r="C6947" s="78">
        <f>'Balance N-1'!K6950</f>
        <v>0</v>
      </c>
      <c r="D6947" s="78">
        <f>'Balance N-1'!L6950</f>
        <v>0</v>
      </c>
      <c r="E6947" s="78">
        <f>'Balance N-1'!M6950</f>
        <v>0</v>
      </c>
      <c r="F6947" s="78">
        <f>'Balance N-1'!N6950</f>
        <v>0</v>
      </c>
      <c r="G6947" s="78">
        <f>'Balance N-1'!O6950</f>
        <v>0</v>
      </c>
      <c r="H6947" s="78">
        <f>'Balance N-1'!P6950</f>
        <v>0</v>
      </c>
      <c r="I6947" s="79">
        <f t="shared" si="108"/>
        <v>0</v>
      </c>
    </row>
    <row r="6948" spans="1:9" ht="15.6">
      <c r="A6948" s="85">
        <f>'Balance N-1'!I6951</f>
        <v>0</v>
      </c>
      <c r="B6948" s="75">
        <f>'Balance N-1'!J6951</f>
        <v>0</v>
      </c>
      <c r="C6948" s="78">
        <f>'Balance N-1'!K6951</f>
        <v>0</v>
      </c>
      <c r="D6948" s="78">
        <f>'Balance N-1'!L6951</f>
        <v>0</v>
      </c>
      <c r="E6948" s="78">
        <f>'Balance N-1'!M6951</f>
        <v>0</v>
      </c>
      <c r="F6948" s="78">
        <f>'Balance N-1'!N6951</f>
        <v>0</v>
      </c>
      <c r="G6948" s="78">
        <f>'Balance N-1'!O6951</f>
        <v>0</v>
      </c>
      <c r="H6948" s="78">
        <f>'Balance N-1'!P6951</f>
        <v>0</v>
      </c>
      <c r="I6948" s="79">
        <f t="shared" si="108"/>
        <v>0</v>
      </c>
    </row>
    <row r="6949" spans="1:9" ht="15.6">
      <c r="A6949" s="85">
        <f>'Balance N-1'!I6952</f>
        <v>0</v>
      </c>
      <c r="B6949" s="75">
        <f>'Balance N-1'!J6952</f>
        <v>0</v>
      </c>
      <c r="C6949" s="78">
        <f>'Balance N-1'!K6952</f>
        <v>0</v>
      </c>
      <c r="D6949" s="78">
        <f>'Balance N-1'!L6952</f>
        <v>0</v>
      </c>
      <c r="E6949" s="78">
        <f>'Balance N-1'!M6952</f>
        <v>0</v>
      </c>
      <c r="F6949" s="78">
        <f>'Balance N-1'!N6952</f>
        <v>0</v>
      </c>
      <c r="G6949" s="78">
        <f>'Balance N-1'!O6952</f>
        <v>0</v>
      </c>
      <c r="H6949" s="78">
        <f>'Balance N-1'!P6952</f>
        <v>0</v>
      </c>
      <c r="I6949" s="79">
        <f t="shared" si="108"/>
        <v>0</v>
      </c>
    </row>
    <row r="6950" spans="1:9" ht="15.6">
      <c r="A6950" s="85">
        <f>'Balance N-1'!I6953</f>
        <v>0</v>
      </c>
      <c r="B6950" s="75">
        <f>'Balance N-1'!J6953</f>
        <v>0</v>
      </c>
      <c r="C6950" s="78">
        <f>'Balance N-1'!K6953</f>
        <v>0</v>
      </c>
      <c r="D6950" s="78">
        <f>'Balance N-1'!L6953</f>
        <v>0</v>
      </c>
      <c r="E6950" s="78">
        <f>'Balance N-1'!M6953</f>
        <v>0</v>
      </c>
      <c r="F6950" s="78">
        <f>'Balance N-1'!N6953</f>
        <v>0</v>
      </c>
      <c r="G6950" s="78">
        <f>'Balance N-1'!O6953</f>
        <v>0</v>
      </c>
      <c r="H6950" s="78">
        <f>'Balance N-1'!P6953</f>
        <v>0</v>
      </c>
      <c r="I6950" s="79">
        <f t="shared" si="108"/>
        <v>0</v>
      </c>
    </row>
    <row r="6951" spans="1:9" ht="15.6">
      <c r="A6951" s="85">
        <f>'Balance N-1'!I6954</f>
        <v>0</v>
      </c>
      <c r="B6951" s="75">
        <f>'Balance N-1'!J6954</f>
        <v>0</v>
      </c>
      <c r="C6951" s="78">
        <f>'Balance N-1'!K6954</f>
        <v>0</v>
      </c>
      <c r="D6951" s="78">
        <f>'Balance N-1'!L6954</f>
        <v>0</v>
      </c>
      <c r="E6951" s="78">
        <f>'Balance N-1'!M6954</f>
        <v>0</v>
      </c>
      <c r="F6951" s="78">
        <f>'Balance N-1'!N6954</f>
        <v>0</v>
      </c>
      <c r="G6951" s="78">
        <f>'Balance N-1'!O6954</f>
        <v>0</v>
      </c>
      <c r="H6951" s="78">
        <f>'Balance N-1'!P6954</f>
        <v>0</v>
      </c>
      <c r="I6951" s="79">
        <f t="shared" si="108"/>
        <v>0</v>
      </c>
    </row>
    <row r="6952" spans="1:9" ht="15.6">
      <c r="A6952" s="85">
        <f>'Balance N-1'!I6955</f>
        <v>0</v>
      </c>
      <c r="B6952" s="75">
        <f>'Balance N-1'!J6955</f>
        <v>0</v>
      </c>
      <c r="C6952" s="78">
        <f>'Balance N-1'!K6955</f>
        <v>0</v>
      </c>
      <c r="D6952" s="78">
        <f>'Balance N-1'!L6955</f>
        <v>0</v>
      </c>
      <c r="E6952" s="78">
        <f>'Balance N-1'!M6955</f>
        <v>0</v>
      </c>
      <c r="F6952" s="78">
        <f>'Balance N-1'!N6955</f>
        <v>0</v>
      </c>
      <c r="G6952" s="78">
        <f>'Balance N-1'!O6955</f>
        <v>0</v>
      </c>
      <c r="H6952" s="78">
        <f>'Balance N-1'!P6955</f>
        <v>0</v>
      </c>
      <c r="I6952" s="79">
        <f t="shared" si="108"/>
        <v>0</v>
      </c>
    </row>
    <row r="6953" spans="1:9" ht="15.6">
      <c r="A6953" s="85">
        <f>'Balance N-1'!I6956</f>
        <v>0</v>
      </c>
      <c r="B6953" s="75">
        <f>'Balance N-1'!J6956</f>
        <v>0</v>
      </c>
      <c r="C6953" s="78">
        <f>'Balance N-1'!K6956</f>
        <v>0</v>
      </c>
      <c r="D6953" s="78">
        <f>'Balance N-1'!L6956</f>
        <v>0</v>
      </c>
      <c r="E6953" s="78">
        <f>'Balance N-1'!M6956</f>
        <v>0</v>
      </c>
      <c r="F6953" s="78">
        <f>'Balance N-1'!N6956</f>
        <v>0</v>
      </c>
      <c r="G6953" s="78">
        <f>'Balance N-1'!O6956</f>
        <v>0</v>
      </c>
      <c r="H6953" s="78">
        <f>'Balance N-1'!P6956</f>
        <v>0</v>
      </c>
      <c r="I6953" s="79">
        <f t="shared" si="108"/>
        <v>0</v>
      </c>
    </row>
    <row r="6954" spans="1:9" ht="15.6">
      <c r="A6954" s="85">
        <f>'Balance N-1'!I6957</f>
        <v>0</v>
      </c>
      <c r="B6954" s="75">
        <f>'Balance N-1'!J6957</f>
        <v>0</v>
      </c>
      <c r="C6954" s="78">
        <f>'Balance N-1'!K6957</f>
        <v>0</v>
      </c>
      <c r="D6954" s="78">
        <f>'Balance N-1'!L6957</f>
        <v>0</v>
      </c>
      <c r="E6954" s="78">
        <f>'Balance N-1'!M6957</f>
        <v>0</v>
      </c>
      <c r="F6954" s="78">
        <f>'Balance N-1'!N6957</f>
        <v>0</v>
      </c>
      <c r="G6954" s="78">
        <f>'Balance N-1'!O6957</f>
        <v>0</v>
      </c>
      <c r="H6954" s="78">
        <f>'Balance N-1'!P6957</f>
        <v>0</v>
      </c>
      <c r="I6954" s="79">
        <f t="shared" si="108"/>
        <v>0</v>
      </c>
    </row>
    <row r="6955" spans="1:9" ht="15.6">
      <c r="A6955" s="85">
        <f>'Balance N-1'!I6958</f>
        <v>0</v>
      </c>
      <c r="B6955" s="75">
        <f>'Balance N-1'!J6958</f>
        <v>0</v>
      </c>
      <c r="C6955" s="78">
        <f>'Balance N-1'!K6958</f>
        <v>0</v>
      </c>
      <c r="D6955" s="78">
        <f>'Balance N-1'!L6958</f>
        <v>0</v>
      </c>
      <c r="E6955" s="78">
        <f>'Balance N-1'!M6958</f>
        <v>0</v>
      </c>
      <c r="F6955" s="78">
        <f>'Balance N-1'!N6958</f>
        <v>0</v>
      </c>
      <c r="G6955" s="78">
        <f>'Balance N-1'!O6958</f>
        <v>0</v>
      </c>
      <c r="H6955" s="78">
        <f>'Balance N-1'!P6958</f>
        <v>0</v>
      </c>
      <c r="I6955" s="79">
        <f t="shared" si="108"/>
        <v>0</v>
      </c>
    </row>
    <row r="6956" spans="1:9" ht="15.6">
      <c r="A6956" s="85">
        <f>'Balance N-1'!I6959</f>
        <v>0</v>
      </c>
      <c r="B6956" s="75">
        <f>'Balance N-1'!J6959</f>
        <v>0</v>
      </c>
      <c r="C6956" s="78">
        <f>'Balance N-1'!K6959</f>
        <v>0</v>
      </c>
      <c r="D6956" s="78">
        <f>'Balance N-1'!L6959</f>
        <v>0</v>
      </c>
      <c r="E6956" s="78">
        <f>'Balance N-1'!M6959</f>
        <v>0</v>
      </c>
      <c r="F6956" s="78">
        <f>'Balance N-1'!N6959</f>
        <v>0</v>
      </c>
      <c r="G6956" s="78">
        <f>'Balance N-1'!O6959</f>
        <v>0</v>
      </c>
      <c r="H6956" s="78">
        <f>'Balance N-1'!P6959</f>
        <v>0</v>
      </c>
      <c r="I6956" s="79">
        <f t="shared" si="108"/>
        <v>0</v>
      </c>
    </row>
    <row r="6957" spans="1:9" ht="15.6">
      <c r="A6957" s="85">
        <f>'Balance N-1'!I6960</f>
        <v>0</v>
      </c>
      <c r="B6957" s="75">
        <f>'Balance N-1'!J6960</f>
        <v>0</v>
      </c>
      <c r="C6957" s="78">
        <f>'Balance N-1'!K6960</f>
        <v>0</v>
      </c>
      <c r="D6957" s="78">
        <f>'Balance N-1'!L6960</f>
        <v>0</v>
      </c>
      <c r="E6957" s="78">
        <f>'Balance N-1'!M6960</f>
        <v>0</v>
      </c>
      <c r="F6957" s="78">
        <f>'Balance N-1'!N6960</f>
        <v>0</v>
      </c>
      <c r="G6957" s="78">
        <f>'Balance N-1'!O6960</f>
        <v>0</v>
      </c>
      <c r="H6957" s="78">
        <f>'Balance N-1'!P6960</f>
        <v>0</v>
      </c>
      <c r="I6957" s="79">
        <f t="shared" si="108"/>
        <v>0</v>
      </c>
    </row>
    <row r="6958" spans="1:9" ht="15.6">
      <c r="A6958" s="85">
        <f>'Balance N-1'!I6961</f>
        <v>0</v>
      </c>
      <c r="B6958" s="75">
        <f>'Balance N-1'!J6961</f>
        <v>0</v>
      </c>
      <c r="C6958" s="78">
        <f>'Balance N-1'!K6961</f>
        <v>0</v>
      </c>
      <c r="D6958" s="78">
        <f>'Balance N-1'!L6961</f>
        <v>0</v>
      </c>
      <c r="E6958" s="78">
        <f>'Balance N-1'!M6961</f>
        <v>0</v>
      </c>
      <c r="F6958" s="78">
        <f>'Balance N-1'!N6961</f>
        <v>0</v>
      </c>
      <c r="G6958" s="78">
        <f>'Balance N-1'!O6961</f>
        <v>0</v>
      </c>
      <c r="H6958" s="78">
        <f>'Balance N-1'!P6961</f>
        <v>0</v>
      </c>
      <c r="I6958" s="79">
        <f t="shared" si="108"/>
        <v>0</v>
      </c>
    </row>
    <row r="6959" spans="1:9" ht="15.6">
      <c r="A6959" s="85">
        <f>'Balance N-1'!I6962</f>
        <v>0</v>
      </c>
      <c r="B6959" s="75">
        <f>'Balance N-1'!J6962</f>
        <v>0</v>
      </c>
      <c r="C6959" s="78">
        <f>'Balance N-1'!K6962</f>
        <v>0</v>
      </c>
      <c r="D6959" s="78">
        <f>'Balance N-1'!L6962</f>
        <v>0</v>
      </c>
      <c r="E6959" s="78">
        <f>'Balance N-1'!M6962</f>
        <v>0</v>
      </c>
      <c r="F6959" s="78">
        <f>'Balance N-1'!N6962</f>
        <v>0</v>
      </c>
      <c r="G6959" s="78">
        <f>'Balance N-1'!O6962</f>
        <v>0</v>
      </c>
      <c r="H6959" s="78">
        <f>'Balance N-1'!P6962</f>
        <v>0</v>
      </c>
      <c r="I6959" s="79">
        <f t="shared" si="108"/>
        <v>0</v>
      </c>
    </row>
    <row r="6960" spans="1:9" ht="15.6">
      <c r="A6960" s="85">
        <f>'Balance N-1'!I6963</f>
        <v>0</v>
      </c>
      <c r="B6960" s="75">
        <f>'Balance N-1'!J6963</f>
        <v>0</v>
      </c>
      <c r="C6960" s="78">
        <f>'Balance N-1'!K6963</f>
        <v>0</v>
      </c>
      <c r="D6960" s="78">
        <f>'Balance N-1'!L6963</f>
        <v>0</v>
      </c>
      <c r="E6960" s="78">
        <f>'Balance N-1'!M6963</f>
        <v>0</v>
      </c>
      <c r="F6960" s="78">
        <f>'Balance N-1'!N6963</f>
        <v>0</v>
      </c>
      <c r="G6960" s="78">
        <f>'Balance N-1'!O6963</f>
        <v>0</v>
      </c>
      <c r="H6960" s="78">
        <f>'Balance N-1'!P6963</f>
        <v>0</v>
      </c>
      <c r="I6960" s="79">
        <f t="shared" si="108"/>
        <v>0</v>
      </c>
    </row>
    <row r="6961" spans="1:9" ht="15.6">
      <c r="A6961" s="85">
        <f>'Balance N-1'!I6964</f>
        <v>0</v>
      </c>
      <c r="B6961" s="75">
        <f>'Balance N-1'!J6964</f>
        <v>0</v>
      </c>
      <c r="C6961" s="78">
        <f>'Balance N-1'!K6964</f>
        <v>0</v>
      </c>
      <c r="D6961" s="78">
        <f>'Balance N-1'!L6964</f>
        <v>0</v>
      </c>
      <c r="E6961" s="78">
        <f>'Balance N-1'!M6964</f>
        <v>0</v>
      </c>
      <c r="F6961" s="78">
        <f>'Balance N-1'!N6964</f>
        <v>0</v>
      </c>
      <c r="G6961" s="78">
        <f>'Balance N-1'!O6964</f>
        <v>0</v>
      </c>
      <c r="H6961" s="78">
        <f>'Balance N-1'!P6964</f>
        <v>0</v>
      </c>
      <c r="I6961" s="79">
        <f t="shared" si="108"/>
        <v>0</v>
      </c>
    </row>
    <row r="6962" spans="1:9" ht="15.6">
      <c r="A6962" s="85">
        <f>'Balance N-1'!I6965</f>
        <v>0</v>
      </c>
      <c r="B6962" s="75">
        <f>'Balance N-1'!J6965</f>
        <v>0</v>
      </c>
      <c r="C6962" s="78">
        <f>'Balance N-1'!K6965</f>
        <v>0</v>
      </c>
      <c r="D6962" s="78">
        <f>'Balance N-1'!L6965</f>
        <v>0</v>
      </c>
      <c r="E6962" s="78">
        <f>'Balance N-1'!M6965</f>
        <v>0</v>
      </c>
      <c r="F6962" s="78">
        <f>'Balance N-1'!N6965</f>
        <v>0</v>
      </c>
      <c r="G6962" s="78">
        <f>'Balance N-1'!O6965</f>
        <v>0</v>
      </c>
      <c r="H6962" s="78">
        <f>'Balance N-1'!P6965</f>
        <v>0</v>
      </c>
      <c r="I6962" s="79">
        <f t="shared" si="108"/>
        <v>0</v>
      </c>
    </row>
    <row r="6963" spans="1:9" ht="15.6">
      <c r="A6963" s="85">
        <f>'Balance N-1'!I6966</f>
        <v>0</v>
      </c>
      <c r="B6963" s="75">
        <f>'Balance N-1'!J6966</f>
        <v>0</v>
      </c>
      <c r="C6963" s="78">
        <f>'Balance N-1'!K6966</f>
        <v>0</v>
      </c>
      <c r="D6963" s="78">
        <f>'Balance N-1'!L6966</f>
        <v>0</v>
      </c>
      <c r="E6963" s="78">
        <f>'Balance N-1'!M6966</f>
        <v>0</v>
      </c>
      <c r="F6963" s="78">
        <f>'Balance N-1'!N6966</f>
        <v>0</v>
      </c>
      <c r="G6963" s="78">
        <f>'Balance N-1'!O6966</f>
        <v>0</v>
      </c>
      <c r="H6963" s="78">
        <f>'Balance N-1'!P6966</f>
        <v>0</v>
      </c>
      <c r="I6963" s="79">
        <f t="shared" si="108"/>
        <v>0</v>
      </c>
    </row>
    <row r="6964" spans="1:9" ht="15.6">
      <c r="A6964" s="85">
        <f>'Balance N-1'!I6967</f>
        <v>0</v>
      </c>
      <c r="B6964" s="75">
        <f>'Balance N-1'!J6967</f>
        <v>0</v>
      </c>
      <c r="C6964" s="78">
        <f>'Balance N-1'!K6967</f>
        <v>0</v>
      </c>
      <c r="D6964" s="78">
        <f>'Balance N-1'!L6967</f>
        <v>0</v>
      </c>
      <c r="E6964" s="78">
        <f>'Balance N-1'!M6967</f>
        <v>0</v>
      </c>
      <c r="F6964" s="78">
        <f>'Balance N-1'!N6967</f>
        <v>0</v>
      </c>
      <c r="G6964" s="78">
        <f>'Balance N-1'!O6967</f>
        <v>0</v>
      </c>
      <c r="H6964" s="78">
        <f>'Balance N-1'!P6967</f>
        <v>0</v>
      </c>
      <c r="I6964" s="79">
        <f t="shared" si="108"/>
        <v>0</v>
      </c>
    </row>
    <row r="6965" spans="1:9" ht="15.6">
      <c r="A6965" s="85">
        <f>'Balance N-1'!I6968</f>
        <v>0</v>
      </c>
      <c r="B6965" s="75">
        <f>'Balance N-1'!J6968</f>
        <v>0</v>
      </c>
      <c r="C6965" s="78">
        <f>'Balance N-1'!K6968</f>
        <v>0</v>
      </c>
      <c r="D6965" s="78">
        <f>'Balance N-1'!L6968</f>
        <v>0</v>
      </c>
      <c r="E6965" s="78">
        <f>'Balance N-1'!M6968</f>
        <v>0</v>
      </c>
      <c r="F6965" s="78">
        <f>'Balance N-1'!N6968</f>
        <v>0</v>
      </c>
      <c r="G6965" s="78">
        <f>'Balance N-1'!O6968</f>
        <v>0</v>
      </c>
      <c r="H6965" s="78">
        <f>'Balance N-1'!P6968</f>
        <v>0</v>
      </c>
      <c r="I6965" s="79">
        <f t="shared" si="108"/>
        <v>0</v>
      </c>
    </row>
    <row r="6966" spans="1:9" ht="15.6">
      <c r="A6966" s="85">
        <f>'Balance N-1'!I6969</f>
        <v>0</v>
      </c>
      <c r="B6966" s="75">
        <f>'Balance N-1'!J6969</f>
        <v>0</v>
      </c>
      <c r="C6966" s="78">
        <f>'Balance N-1'!K6969</f>
        <v>0</v>
      </c>
      <c r="D6966" s="78">
        <f>'Balance N-1'!L6969</f>
        <v>0</v>
      </c>
      <c r="E6966" s="78">
        <f>'Balance N-1'!M6969</f>
        <v>0</v>
      </c>
      <c r="F6966" s="78">
        <f>'Balance N-1'!N6969</f>
        <v>0</v>
      </c>
      <c r="G6966" s="78">
        <f>'Balance N-1'!O6969</f>
        <v>0</v>
      </c>
      <c r="H6966" s="78">
        <f>'Balance N-1'!P6969</f>
        <v>0</v>
      </c>
      <c r="I6966" s="79">
        <f t="shared" si="108"/>
        <v>0</v>
      </c>
    </row>
    <row r="6967" spans="1:9" ht="15.6">
      <c r="A6967" s="85">
        <f>'Balance N-1'!I6970</f>
        <v>0</v>
      </c>
      <c r="B6967" s="75">
        <f>'Balance N-1'!J6970</f>
        <v>0</v>
      </c>
      <c r="C6967" s="78">
        <f>'Balance N-1'!K6970</f>
        <v>0</v>
      </c>
      <c r="D6967" s="78">
        <f>'Balance N-1'!L6970</f>
        <v>0</v>
      </c>
      <c r="E6967" s="78">
        <f>'Balance N-1'!M6970</f>
        <v>0</v>
      </c>
      <c r="F6967" s="78">
        <f>'Balance N-1'!N6970</f>
        <v>0</v>
      </c>
      <c r="G6967" s="78">
        <f>'Balance N-1'!O6970</f>
        <v>0</v>
      </c>
      <c r="H6967" s="78">
        <f>'Balance N-1'!P6970</f>
        <v>0</v>
      </c>
      <c r="I6967" s="79">
        <f t="shared" si="108"/>
        <v>0</v>
      </c>
    </row>
    <row r="6968" spans="1:9" ht="15.6">
      <c r="A6968" s="85">
        <f>'Balance N-1'!I6971</f>
        <v>0</v>
      </c>
      <c r="B6968" s="75">
        <f>'Balance N-1'!J6971</f>
        <v>0</v>
      </c>
      <c r="C6968" s="78">
        <f>'Balance N-1'!K6971</f>
        <v>0</v>
      </c>
      <c r="D6968" s="78">
        <f>'Balance N-1'!L6971</f>
        <v>0</v>
      </c>
      <c r="E6968" s="78">
        <f>'Balance N-1'!M6971</f>
        <v>0</v>
      </c>
      <c r="F6968" s="78">
        <f>'Balance N-1'!N6971</f>
        <v>0</v>
      </c>
      <c r="G6968" s="78">
        <f>'Balance N-1'!O6971</f>
        <v>0</v>
      </c>
      <c r="H6968" s="78">
        <f>'Balance N-1'!P6971</f>
        <v>0</v>
      </c>
      <c r="I6968" s="79">
        <f t="shared" si="108"/>
        <v>0</v>
      </c>
    </row>
    <row r="6969" spans="1:9" ht="15.6">
      <c r="A6969" s="85">
        <f>'Balance N-1'!I6972</f>
        <v>0</v>
      </c>
      <c r="B6969" s="75">
        <f>'Balance N-1'!J6972</f>
        <v>0</v>
      </c>
      <c r="C6969" s="78">
        <f>'Balance N-1'!K6972</f>
        <v>0</v>
      </c>
      <c r="D6969" s="78">
        <f>'Balance N-1'!L6972</f>
        <v>0</v>
      </c>
      <c r="E6969" s="78">
        <f>'Balance N-1'!M6972</f>
        <v>0</v>
      </c>
      <c r="F6969" s="78">
        <f>'Balance N-1'!N6972</f>
        <v>0</v>
      </c>
      <c r="G6969" s="78">
        <f>'Balance N-1'!O6972</f>
        <v>0</v>
      </c>
      <c r="H6969" s="78">
        <f>'Balance N-1'!P6972</f>
        <v>0</v>
      </c>
      <c r="I6969" s="79">
        <f t="shared" si="108"/>
        <v>0</v>
      </c>
    </row>
    <row r="6970" spans="1:9" ht="15.6">
      <c r="A6970" s="85">
        <f>'Balance N-1'!I6973</f>
        <v>0</v>
      </c>
      <c r="B6970" s="75">
        <f>'Balance N-1'!J6973</f>
        <v>0</v>
      </c>
      <c r="C6970" s="78">
        <f>'Balance N-1'!K6973</f>
        <v>0</v>
      </c>
      <c r="D6970" s="78">
        <f>'Balance N-1'!L6973</f>
        <v>0</v>
      </c>
      <c r="E6970" s="78">
        <f>'Balance N-1'!M6973</f>
        <v>0</v>
      </c>
      <c r="F6970" s="78">
        <f>'Balance N-1'!N6973</f>
        <v>0</v>
      </c>
      <c r="G6970" s="78">
        <f>'Balance N-1'!O6973</f>
        <v>0</v>
      </c>
      <c r="H6970" s="78">
        <f>'Balance N-1'!P6973</f>
        <v>0</v>
      </c>
      <c r="I6970" s="79">
        <f t="shared" si="108"/>
        <v>0</v>
      </c>
    </row>
    <row r="6971" spans="1:9" ht="15.6">
      <c r="A6971" s="85">
        <f>'Balance N-1'!I6974</f>
        <v>0</v>
      </c>
      <c r="B6971" s="75">
        <f>'Balance N-1'!J6974</f>
        <v>0</v>
      </c>
      <c r="C6971" s="78">
        <f>'Balance N-1'!K6974</f>
        <v>0</v>
      </c>
      <c r="D6971" s="78">
        <f>'Balance N-1'!L6974</f>
        <v>0</v>
      </c>
      <c r="E6971" s="78">
        <f>'Balance N-1'!M6974</f>
        <v>0</v>
      </c>
      <c r="F6971" s="78">
        <f>'Balance N-1'!N6974</f>
        <v>0</v>
      </c>
      <c r="G6971" s="78">
        <f>'Balance N-1'!O6974</f>
        <v>0</v>
      </c>
      <c r="H6971" s="78">
        <f>'Balance N-1'!P6974</f>
        <v>0</v>
      </c>
      <c r="I6971" s="79">
        <f t="shared" si="108"/>
        <v>0</v>
      </c>
    </row>
    <row r="6972" spans="1:9" ht="15.6">
      <c r="A6972" s="85">
        <f>'Balance N-1'!I6975</f>
        <v>0</v>
      </c>
      <c r="B6972" s="75">
        <f>'Balance N-1'!J6975</f>
        <v>0</v>
      </c>
      <c r="C6972" s="78">
        <f>'Balance N-1'!K6975</f>
        <v>0</v>
      </c>
      <c r="D6972" s="78">
        <f>'Balance N-1'!L6975</f>
        <v>0</v>
      </c>
      <c r="E6972" s="78">
        <f>'Balance N-1'!M6975</f>
        <v>0</v>
      </c>
      <c r="F6972" s="78">
        <f>'Balance N-1'!N6975</f>
        <v>0</v>
      </c>
      <c r="G6972" s="78">
        <f>'Balance N-1'!O6975</f>
        <v>0</v>
      </c>
      <c r="H6972" s="78">
        <f>'Balance N-1'!P6975</f>
        <v>0</v>
      </c>
      <c r="I6972" s="79">
        <f t="shared" si="108"/>
        <v>0</v>
      </c>
    </row>
    <row r="6973" spans="1:9" ht="15.6">
      <c r="A6973" s="85">
        <f>'Balance N-1'!I6976</f>
        <v>0</v>
      </c>
      <c r="B6973" s="75">
        <f>'Balance N-1'!J6976</f>
        <v>0</v>
      </c>
      <c r="C6973" s="78">
        <f>'Balance N-1'!K6976</f>
        <v>0</v>
      </c>
      <c r="D6973" s="78">
        <f>'Balance N-1'!L6976</f>
        <v>0</v>
      </c>
      <c r="E6973" s="78">
        <f>'Balance N-1'!M6976</f>
        <v>0</v>
      </c>
      <c r="F6973" s="78">
        <f>'Balance N-1'!N6976</f>
        <v>0</v>
      </c>
      <c r="G6973" s="78">
        <f>'Balance N-1'!O6976</f>
        <v>0</v>
      </c>
      <c r="H6973" s="78">
        <f>'Balance N-1'!P6976</f>
        <v>0</v>
      </c>
      <c r="I6973" s="79">
        <f t="shared" si="108"/>
        <v>0</v>
      </c>
    </row>
    <row r="6974" spans="1:9" ht="15.6">
      <c r="A6974" s="85">
        <f>'Balance N-1'!I6977</f>
        <v>0</v>
      </c>
      <c r="B6974" s="75">
        <f>'Balance N-1'!J6977</f>
        <v>0</v>
      </c>
      <c r="C6974" s="78">
        <f>'Balance N-1'!K6977</f>
        <v>0</v>
      </c>
      <c r="D6974" s="78">
        <f>'Balance N-1'!L6977</f>
        <v>0</v>
      </c>
      <c r="E6974" s="78">
        <f>'Balance N-1'!M6977</f>
        <v>0</v>
      </c>
      <c r="F6974" s="78">
        <f>'Balance N-1'!N6977</f>
        <v>0</v>
      </c>
      <c r="G6974" s="78">
        <f>'Balance N-1'!O6977</f>
        <v>0</v>
      </c>
      <c r="H6974" s="78">
        <f>'Balance N-1'!P6977</f>
        <v>0</v>
      </c>
      <c r="I6974" s="79">
        <f t="shared" si="108"/>
        <v>0</v>
      </c>
    </row>
    <row r="6975" spans="1:9" ht="15.6">
      <c r="A6975" s="85">
        <f>'Balance N-1'!I6978</f>
        <v>0</v>
      </c>
      <c r="B6975" s="75">
        <f>'Balance N-1'!J6978</f>
        <v>0</v>
      </c>
      <c r="C6975" s="78">
        <f>'Balance N-1'!K6978</f>
        <v>0</v>
      </c>
      <c r="D6975" s="78">
        <f>'Balance N-1'!L6978</f>
        <v>0</v>
      </c>
      <c r="E6975" s="78">
        <f>'Balance N-1'!M6978</f>
        <v>0</v>
      </c>
      <c r="F6975" s="78">
        <f>'Balance N-1'!N6978</f>
        <v>0</v>
      </c>
      <c r="G6975" s="78">
        <f>'Balance N-1'!O6978</f>
        <v>0</v>
      </c>
      <c r="H6975" s="78">
        <f>'Balance N-1'!P6978</f>
        <v>0</v>
      </c>
      <c r="I6975" s="79">
        <f t="shared" si="108"/>
        <v>0</v>
      </c>
    </row>
    <row r="6976" spans="1:9" ht="15.6">
      <c r="A6976" s="85">
        <f>'Balance N-1'!I6979</f>
        <v>0</v>
      </c>
      <c r="B6976" s="75">
        <f>'Balance N-1'!J6979</f>
        <v>0</v>
      </c>
      <c r="C6976" s="78">
        <f>'Balance N-1'!K6979</f>
        <v>0</v>
      </c>
      <c r="D6976" s="78">
        <f>'Balance N-1'!L6979</f>
        <v>0</v>
      </c>
      <c r="E6976" s="78">
        <f>'Balance N-1'!M6979</f>
        <v>0</v>
      </c>
      <c r="F6976" s="78">
        <f>'Balance N-1'!N6979</f>
        <v>0</v>
      </c>
      <c r="G6976" s="78">
        <f>'Balance N-1'!O6979</f>
        <v>0</v>
      </c>
      <c r="H6976" s="78">
        <f>'Balance N-1'!P6979</f>
        <v>0</v>
      </c>
      <c r="I6976" s="79">
        <f t="shared" si="108"/>
        <v>0</v>
      </c>
    </row>
    <row r="6977" spans="1:9" ht="15.6">
      <c r="A6977" s="85">
        <f>'Balance N-1'!I6980</f>
        <v>0</v>
      </c>
      <c r="B6977" s="75">
        <f>'Balance N-1'!J6980</f>
        <v>0</v>
      </c>
      <c r="C6977" s="78">
        <f>'Balance N-1'!K6980</f>
        <v>0</v>
      </c>
      <c r="D6977" s="78">
        <f>'Balance N-1'!L6980</f>
        <v>0</v>
      </c>
      <c r="E6977" s="78">
        <f>'Balance N-1'!M6980</f>
        <v>0</v>
      </c>
      <c r="F6977" s="78">
        <f>'Balance N-1'!N6980</f>
        <v>0</v>
      </c>
      <c r="G6977" s="78">
        <f>'Balance N-1'!O6980</f>
        <v>0</v>
      </c>
      <c r="H6977" s="78">
        <f>'Balance N-1'!P6980</f>
        <v>0</v>
      </c>
      <c r="I6977" s="79">
        <f t="shared" si="108"/>
        <v>0</v>
      </c>
    </row>
    <row r="6978" spans="1:9" ht="15.6">
      <c r="A6978" s="85">
        <f>'Balance N-1'!I6981</f>
        <v>0</v>
      </c>
      <c r="B6978" s="75">
        <f>'Balance N-1'!J6981</f>
        <v>0</v>
      </c>
      <c r="C6978" s="78">
        <f>'Balance N-1'!K6981</f>
        <v>0</v>
      </c>
      <c r="D6978" s="78">
        <f>'Balance N-1'!L6981</f>
        <v>0</v>
      </c>
      <c r="E6978" s="78">
        <f>'Balance N-1'!M6981</f>
        <v>0</v>
      </c>
      <c r="F6978" s="78">
        <f>'Balance N-1'!N6981</f>
        <v>0</v>
      </c>
      <c r="G6978" s="78">
        <f>'Balance N-1'!O6981</f>
        <v>0</v>
      </c>
      <c r="H6978" s="78">
        <f>'Balance N-1'!P6981</f>
        <v>0</v>
      </c>
      <c r="I6978" s="79">
        <f t="shared" si="108"/>
        <v>0</v>
      </c>
    </row>
    <row r="6979" spans="1:9" ht="15.6">
      <c r="A6979" s="85">
        <f>'Balance N-1'!I6982</f>
        <v>0</v>
      </c>
      <c r="B6979" s="75">
        <f>'Balance N-1'!J6982</f>
        <v>0</v>
      </c>
      <c r="C6979" s="78">
        <f>'Balance N-1'!K6982</f>
        <v>0</v>
      </c>
      <c r="D6979" s="78">
        <f>'Balance N-1'!L6982</f>
        <v>0</v>
      </c>
      <c r="E6979" s="78">
        <f>'Balance N-1'!M6982</f>
        <v>0</v>
      </c>
      <c r="F6979" s="78">
        <f>'Balance N-1'!N6982</f>
        <v>0</v>
      </c>
      <c r="G6979" s="78">
        <f>'Balance N-1'!O6982</f>
        <v>0</v>
      </c>
      <c r="H6979" s="78">
        <f>'Balance N-1'!P6982</f>
        <v>0</v>
      </c>
      <c r="I6979" s="79">
        <f t="shared" ref="I6979:I7042" si="109">(C6979-D6979)+(E6979-F6979)-(G6979-H6979)</f>
        <v>0</v>
      </c>
    </row>
    <row r="6980" spans="1:9" ht="15.6">
      <c r="A6980" s="85">
        <f>'Balance N-1'!I6983</f>
        <v>0</v>
      </c>
      <c r="B6980" s="75">
        <f>'Balance N-1'!J6983</f>
        <v>0</v>
      </c>
      <c r="C6980" s="78">
        <f>'Balance N-1'!K6983</f>
        <v>0</v>
      </c>
      <c r="D6980" s="78">
        <f>'Balance N-1'!L6983</f>
        <v>0</v>
      </c>
      <c r="E6980" s="78">
        <f>'Balance N-1'!M6983</f>
        <v>0</v>
      </c>
      <c r="F6980" s="78">
        <f>'Balance N-1'!N6983</f>
        <v>0</v>
      </c>
      <c r="G6980" s="78">
        <f>'Balance N-1'!O6983</f>
        <v>0</v>
      </c>
      <c r="H6980" s="78">
        <f>'Balance N-1'!P6983</f>
        <v>0</v>
      </c>
      <c r="I6980" s="79">
        <f t="shared" si="109"/>
        <v>0</v>
      </c>
    </row>
    <row r="6981" spans="1:9" ht="15.6">
      <c r="A6981" s="85">
        <f>'Balance N-1'!I6984</f>
        <v>0</v>
      </c>
      <c r="B6981" s="75">
        <f>'Balance N-1'!J6984</f>
        <v>0</v>
      </c>
      <c r="C6981" s="78">
        <f>'Balance N-1'!K6984</f>
        <v>0</v>
      </c>
      <c r="D6981" s="78">
        <f>'Balance N-1'!L6984</f>
        <v>0</v>
      </c>
      <c r="E6981" s="78">
        <f>'Balance N-1'!M6984</f>
        <v>0</v>
      </c>
      <c r="F6981" s="78">
        <f>'Balance N-1'!N6984</f>
        <v>0</v>
      </c>
      <c r="G6981" s="78">
        <f>'Balance N-1'!O6984</f>
        <v>0</v>
      </c>
      <c r="H6981" s="78">
        <f>'Balance N-1'!P6984</f>
        <v>0</v>
      </c>
      <c r="I6981" s="79">
        <f t="shared" si="109"/>
        <v>0</v>
      </c>
    </row>
    <row r="6982" spans="1:9" ht="15.6">
      <c r="A6982" s="85">
        <f>'Balance N-1'!I6985</f>
        <v>0</v>
      </c>
      <c r="B6982" s="75">
        <f>'Balance N-1'!J6985</f>
        <v>0</v>
      </c>
      <c r="C6982" s="78">
        <f>'Balance N-1'!K6985</f>
        <v>0</v>
      </c>
      <c r="D6982" s="78">
        <f>'Balance N-1'!L6985</f>
        <v>0</v>
      </c>
      <c r="E6982" s="78">
        <f>'Balance N-1'!M6985</f>
        <v>0</v>
      </c>
      <c r="F6982" s="78">
        <f>'Balance N-1'!N6985</f>
        <v>0</v>
      </c>
      <c r="G6982" s="78">
        <f>'Balance N-1'!O6985</f>
        <v>0</v>
      </c>
      <c r="H6982" s="78">
        <f>'Balance N-1'!P6985</f>
        <v>0</v>
      </c>
      <c r="I6982" s="79">
        <f t="shared" si="109"/>
        <v>0</v>
      </c>
    </row>
    <row r="6983" spans="1:9" ht="15.6">
      <c r="A6983" s="85">
        <f>'Balance N-1'!I6986</f>
        <v>0</v>
      </c>
      <c r="B6983" s="75">
        <f>'Balance N-1'!J6986</f>
        <v>0</v>
      </c>
      <c r="C6983" s="78">
        <f>'Balance N-1'!K6986</f>
        <v>0</v>
      </c>
      <c r="D6983" s="78">
        <f>'Balance N-1'!L6986</f>
        <v>0</v>
      </c>
      <c r="E6983" s="78">
        <f>'Balance N-1'!M6986</f>
        <v>0</v>
      </c>
      <c r="F6983" s="78">
        <f>'Balance N-1'!N6986</f>
        <v>0</v>
      </c>
      <c r="G6983" s="78">
        <f>'Balance N-1'!O6986</f>
        <v>0</v>
      </c>
      <c r="H6983" s="78">
        <f>'Balance N-1'!P6986</f>
        <v>0</v>
      </c>
      <c r="I6983" s="79">
        <f t="shared" si="109"/>
        <v>0</v>
      </c>
    </row>
    <row r="6984" spans="1:9" ht="15.6">
      <c r="A6984" s="85">
        <f>'Balance N-1'!I6987</f>
        <v>0</v>
      </c>
      <c r="B6984" s="75">
        <f>'Balance N-1'!J6987</f>
        <v>0</v>
      </c>
      <c r="C6984" s="78">
        <f>'Balance N-1'!K6987</f>
        <v>0</v>
      </c>
      <c r="D6984" s="78">
        <f>'Balance N-1'!L6987</f>
        <v>0</v>
      </c>
      <c r="E6984" s="78">
        <f>'Balance N-1'!M6987</f>
        <v>0</v>
      </c>
      <c r="F6984" s="78">
        <f>'Balance N-1'!N6987</f>
        <v>0</v>
      </c>
      <c r="G6984" s="78">
        <f>'Balance N-1'!O6987</f>
        <v>0</v>
      </c>
      <c r="H6984" s="78">
        <f>'Balance N-1'!P6987</f>
        <v>0</v>
      </c>
      <c r="I6984" s="79">
        <f t="shared" si="109"/>
        <v>0</v>
      </c>
    </row>
    <row r="6985" spans="1:9" ht="15.6">
      <c r="A6985" s="85">
        <f>'Balance N-1'!I6988</f>
        <v>0</v>
      </c>
      <c r="B6985" s="75">
        <f>'Balance N-1'!J6988</f>
        <v>0</v>
      </c>
      <c r="C6985" s="78">
        <f>'Balance N-1'!K6988</f>
        <v>0</v>
      </c>
      <c r="D6985" s="78">
        <f>'Balance N-1'!L6988</f>
        <v>0</v>
      </c>
      <c r="E6985" s="78">
        <f>'Balance N-1'!M6988</f>
        <v>0</v>
      </c>
      <c r="F6985" s="78">
        <f>'Balance N-1'!N6988</f>
        <v>0</v>
      </c>
      <c r="G6985" s="78">
        <f>'Balance N-1'!O6988</f>
        <v>0</v>
      </c>
      <c r="H6985" s="78">
        <f>'Balance N-1'!P6988</f>
        <v>0</v>
      </c>
      <c r="I6985" s="79">
        <f t="shared" si="109"/>
        <v>0</v>
      </c>
    </row>
    <row r="6986" spans="1:9" ht="15.6">
      <c r="A6986" s="85">
        <f>'Balance N-1'!I6989</f>
        <v>0</v>
      </c>
      <c r="B6986" s="75">
        <f>'Balance N-1'!J6989</f>
        <v>0</v>
      </c>
      <c r="C6986" s="78">
        <f>'Balance N-1'!K6989</f>
        <v>0</v>
      </c>
      <c r="D6986" s="78">
        <f>'Balance N-1'!L6989</f>
        <v>0</v>
      </c>
      <c r="E6986" s="78">
        <f>'Balance N-1'!M6989</f>
        <v>0</v>
      </c>
      <c r="F6986" s="78">
        <f>'Balance N-1'!N6989</f>
        <v>0</v>
      </c>
      <c r="G6986" s="78">
        <f>'Balance N-1'!O6989</f>
        <v>0</v>
      </c>
      <c r="H6986" s="78">
        <f>'Balance N-1'!P6989</f>
        <v>0</v>
      </c>
      <c r="I6986" s="79">
        <f t="shared" si="109"/>
        <v>0</v>
      </c>
    </row>
    <row r="6987" spans="1:9" ht="15.6">
      <c r="A6987" s="85">
        <f>'Balance N-1'!I6990</f>
        <v>0</v>
      </c>
      <c r="B6987" s="75">
        <f>'Balance N-1'!J6990</f>
        <v>0</v>
      </c>
      <c r="C6987" s="78">
        <f>'Balance N-1'!K6990</f>
        <v>0</v>
      </c>
      <c r="D6987" s="78">
        <f>'Balance N-1'!L6990</f>
        <v>0</v>
      </c>
      <c r="E6987" s="78">
        <f>'Balance N-1'!M6990</f>
        <v>0</v>
      </c>
      <c r="F6987" s="78">
        <f>'Balance N-1'!N6990</f>
        <v>0</v>
      </c>
      <c r="G6987" s="78">
        <f>'Balance N-1'!O6990</f>
        <v>0</v>
      </c>
      <c r="H6987" s="78">
        <f>'Balance N-1'!P6990</f>
        <v>0</v>
      </c>
      <c r="I6987" s="79">
        <f t="shared" si="109"/>
        <v>0</v>
      </c>
    </row>
    <row r="6988" spans="1:9" ht="15.6">
      <c r="A6988" s="85">
        <f>'Balance N-1'!I6991</f>
        <v>0</v>
      </c>
      <c r="B6988" s="75">
        <f>'Balance N-1'!J6991</f>
        <v>0</v>
      </c>
      <c r="C6988" s="78">
        <f>'Balance N-1'!K6991</f>
        <v>0</v>
      </c>
      <c r="D6988" s="78">
        <f>'Balance N-1'!L6991</f>
        <v>0</v>
      </c>
      <c r="E6988" s="78">
        <f>'Balance N-1'!M6991</f>
        <v>0</v>
      </c>
      <c r="F6988" s="78">
        <f>'Balance N-1'!N6991</f>
        <v>0</v>
      </c>
      <c r="G6988" s="78">
        <f>'Balance N-1'!O6991</f>
        <v>0</v>
      </c>
      <c r="H6988" s="78">
        <f>'Balance N-1'!P6991</f>
        <v>0</v>
      </c>
      <c r="I6988" s="79">
        <f t="shared" si="109"/>
        <v>0</v>
      </c>
    </row>
    <row r="6989" spans="1:9" ht="15.6">
      <c r="A6989" s="85">
        <f>'Balance N-1'!I6992</f>
        <v>0</v>
      </c>
      <c r="B6989" s="75">
        <f>'Balance N-1'!J6992</f>
        <v>0</v>
      </c>
      <c r="C6989" s="78">
        <f>'Balance N-1'!K6992</f>
        <v>0</v>
      </c>
      <c r="D6989" s="78">
        <f>'Balance N-1'!L6992</f>
        <v>0</v>
      </c>
      <c r="E6989" s="78">
        <f>'Balance N-1'!M6992</f>
        <v>0</v>
      </c>
      <c r="F6989" s="78">
        <f>'Balance N-1'!N6992</f>
        <v>0</v>
      </c>
      <c r="G6989" s="78">
        <f>'Balance N-1'!O6992</f>
        <v>0</v>
      </c>
      <c r="H6989" s="78">
        <f>'Balance N-1'!P6992</f>
        <v>0</v>
      </c>
      <c r="I6989" s="79">
        <f t="shared" si="109"/>
        <v>0</v>
      </c>
    </row>
    <row r="6990" spans="1:9" ht="15.6">
      <c r="A6990" s="85">
        <f>'Balance N-1'!I6993</f>
        <v>0</v>
      </c>
      <c r="B6990" s="75">
        <f>'Balance N-1'!J6993</f>
        <v>0</v>
      </c>
      <c r="C6990" s="78">
        <f>'Balance N-1'!K6993</f>
        <v>0</v>
      </c>
      <c r="D6990" s="78">
        <f>'Balance N-1'!L6993</f>
        <v>0</v>
      </c>
      <c r="E6990" s="78">
        <f>'Balance N-1'!M6993</f>
        <v>0</v>
      </c>
      <c r="F6990" s="78">
        <f>'Balance N-1'!N6993</f>
        <v>0</v>
      </c>
      <c r="G6990" s="78">
        <f>'Balance N-1'!O6993</f>
        <v>0</v>
      </c>
      <c r="H6990" s="78">
        <f>'Balance N-1'!P6993</f>
        <v>0</v>
      </c>
      <c r="I6990" s="79">
        <f t="shared" si="109"/>
        <v>0</v>
      </c>
    </row>
    <row r="6991" spans="1:9" ht="15.6">
      <c r="A6991" s="85">
        <f>'Balance N-1'!I6994</f>
        <v>0</v>
      </c>
      <c r="B6991" s="75">
        <f>'Balance N-1'!J6994</f>
        <v>0</v>
      </c>
      <c r="C6991" s="78">
        <f>'Balance N-1'!K6994</f>
        <v>0</v>
      </c>
      <c r="D6991" s="78">
        <f>'Balance N-1'!L6994</f>
        <v>0</v>
      </c>
      <c r="E6991" s="78">
        <f>'Balance N-1'!M6994</f>
        <v>0</v>
      </c>
      <c r="F6991" s="78">
        <f>'Balance N-1'!N6994</f>
        <v>0</v>
      </c>
      <c r="G6991" s="78">
        <f>'Balance N-1'!O6994</f>
        <v>0</v>
      </c>
      <c r="H6991" s="78">
        <f>'Balance N-1'!P6994</f>
        <v>0</v>
      </c>
      <c r="I6991" s="79">
        <f t="shared" si="109"/>
        <v>0</v>
      </c>
    </row>
    <row r="6992" spans="1:9" ht="15.6">
      <c r="A6992" s="85">
        <f>'Balance N-1'!I6995</f>
        <v>0</v>
      </c>
      <c r="B6992" s="75">
        <f>'Balance N-1'!J6995</f>
        <v>0</v>
      </c>
      <c r="C6992" s="78">
        <f>'Balance N-1'!K6995</f>
        <v>0</v>
      </c>
      <c r="D6992" s="78">
        <f>'Balance N-1'!L6995</f>
        <v>0</v>
      </c>
      <c r="E6992" s="78">
        <f>'Balance N-1'!M6995</f>
        <v>0</v>
      </c>
      <c r="F6992" s="78">
        <f>'Balance N-1'!N6995</f>
        <v>0</v>
      </c>
      <c r="G6992" s="78">
        <f>'Balance N-1'!O6995</f>
        <v>0</v>
      </c>
      <c r="H6992" s="78">
        <f>'Balance N-1'!P6995</f>
        <v>0</v>
      </c>
      <c r="I6992" s="79">
        <f t="shared" si="109"/>
        <v>0</v>
      </c>
    </row>
    <row r="6993" spans="1:9" ht="15.6">
      <c r="A6993" s="85">
        <f>'Balance N-1'!I6996</f>
        <v>0</v>
      </c>
      <c r="B6993" s="75">
        <f>'Balance N-1'!J6996</f>
        <v>0</v>
      </c>
      <c r="C6993" s="78">
        <f>'Balance N-1'!K6996</f>
        <v>0</v>
      </c>
      <c r="D6993" s="78">
        <f>'Balance N-1'!L6996</f>
        <v>0</v>
      </c>
      <c r="E6993" s="78">
        <f>'Balance N-1'!M6996</f>
        <v>0</v>
      </c>
      <c r="F6993" s="78">
        <f>'Balance N-1'!N6996</f>
        <v>0</v>
      </c>
      <c r="G6993" s="78">
        <f>'Balance N-1'!O6996</f>
        <v>0</v>
      </c>
      <c r="H6993" s="78">
        <f>'Balance N-1'!P6996</f>
        <v>0</v>
      </c>
      <c r="I6993" s="79">
        <f t="shared" si="109"/>
        <v>0</v>
      </c>
    </row>
    <row r="6994" spans="1:9" ht="15.6">
      <c r="A6994" s="85">
        <f>'Balance N-1'!I6997</f>
        <v>0</v>
      </c>
      <c r="B6994" s="75">
        <f>'Balance N-1'!J6997</f>
        <v>0</v>
      </c>
      <c r="C6994" s="78">
        <f>'Balance N-1'!K6997</f>
        <v>0</v>
      </c>
      <c r="D6994" s="78">
        <f>'Balance N-1'!L6997</f>
        <v>0</v>
      </c>
      <c r="E6994" s="78">
        <f>'Balance N-1'!M6997</f>
        <v>0</v>
      </c>
      <c r="F6994" s="78">
        <f>'Balance N-1'!N6997</f>
        <v>0</v>
      </c>
      <c r="G6994" s="78">
        <f>'Balance N-1'!O6997</f>
        <v>0</v>
      </c>
      <c r="H6994" s="78">
        <f>'Balance N-1'!P6997</f>
        <v>0</v>
      </c>
      <c r="I6994" s="79">
        <f t="shared" si="109"/>
        <v>0</v>
      </c>
    </row>
    <row r="6995" spans="1:9" ht="15.6">
      <c r="A6995" s="85">
        <f>'Balance N-1'!I6998</f>
        <v>0</v>
      </c>
      <c r="B6995" s="75">
        <f>'Balance N-1'!J6998</f>
        <v>0</v>
      </c>
      <c r="C6995" s="78">
        <f>'Balance N-1'!K6998</f>
        <v>0</v>
      </c>
      <c r="D6995" s="78">
        <f>'Balance N-1'!L6998</f>
        <v>0</v>
      </c>
      <c r="E6995" s="78">
        <f>'Balance N-1'!M6998</f>
        <v>0</v>
      </c>
      <c r="F6995" s="78">
        <f>'Balance N-1'!N6998</f>
        <v>0</v>
      </c>
      <c r="G6995" s="78">
        <f>'Balance N-1'!O6998</f>
        <v>0</v>
      </c>
      <c r="H6995" s="78">
        <f>'Balance N-1'!P6998</f>
        <v>0</v>
      </c>
      <c r="I6995" s="79">
        <f t="shared" si="109"/>
        <v>0</v>
      </c>
    </row>
    <row r="6996" spans="1:9" ht="15.6">
      <c r="A6996" s="85">
        <f>'Balance N-1'!I6999</f>
        <v>0</v>
      </c>
      <c r="B6996" s="75">
        <f>'Balance N-1'!J6999</f>
        <v>0</v>
      </c>
      <c r="C6996" s="78">
        <f>'Balance N-1'!K6999</f>
        <v>0</v>
      </c>
      <c r="D6996" s="78">
        <f>'Balance N-1'!L6999</f>
        <v>0</v>
      </c>
      <c r="E6996" s="78">
        <f>'Balance N-1'!M6999</f>
        <v>0</v>
      </c>
      <c r="F6996" s="78">
        <f>'Balance N-1'!N6999</f>
        <v>0</v>
      </c>
      <c r="G6996" s="78">
        <f>'Balance N-1'!O6999</f>
        <v>0</v>
      </c>
      <c r="H6996" s="78">
        <f>'Balance N-1'!P6999</f>
        <v>0</v>
      </c>
      <c r="I6996" s="79">
        <f t="shared" si="109"/>
        <v>0</v>
      </c>
    </row>
    <row r="6997" spans="1:9" ht="15.6">
      <c r="A6997" s="85">
        <f>'Balance N-1'!I7000</f>
        <v>0</v>
      </c>
      <c r="B6997" s="75">
        <f>'Balance N-1'!J7000</f>
        <v>0</v>
      </c>
      <c r="C6997" s="78">
        <f>'Balance N-1'!K7000</f>
        <v>0</v>
      </c>
      <c r="D6997" s="78">
        <f>'Balance N-1'!L7000</f>
        <v>0</v>
      </c>
      <c r="E6997" s="78">
        <f>'Balance N-1'!M7000</f>
        <v>0</v>
      </c>
      <c r="F6997" s="78">
        <f>'Balance N-1'!N7000</f>
        <v>0</v>
      </c>
      <c r="G6997" s="78">
        <f>'Balance N-1'!O7000</f>
        <v>0</v>
      </c>
      <c r="H6997" s="78">
        <f>'Balance N-1'!P7000</f>
        <v>0</v>
      </c>
      <c r="I6997" s="79">
        <f t="shared" si="109"/>
        <v>0</v>
      </c>
    </row>
    <row r="6998" spans="1:9" ht="15.6">
      <c r="A6998" s="85">
        <f>'Balance N-1'!I7001</f>
        <v>0</v>
      </c>
      <c r="B6998" s="75">
        <f>'Balance N-1'!J7001</f>
        <v>0</v>
      </c>
      <c r="C6998" s="78">
        <f>'Balance N-1'!K7001</f>
        <v>0</v>
      </c>
      <c r="D6998" s="78">
        <f>'Balance N-1'!L7001</f>
        <v>0</v>
      </c>
      <c r="E6998" s="78">
        <f>'Balance N-1'!M7001</f>
        <v>0</v>
      </c>
      <c r="F6998" s="78">
        <f>'Balance N-1'!N7001</f>
        <v>0</v>
      </c>
      <c r="G6998" s="78">
        <f>'Balance N-1'!O7001</f>
        <v>0</v>
      </c>
      <c r="H6998" s="78">
        <f>'Balance N-1'!P7001</f>
        <v>0</v>
      </c>
      <c r="I6998" s="79">
        <f t="shared" si="109"/>
        <v>0</v>
      </c>
    </row>
    <row r="6999" spans="1:9" ht="15.6">
      <c r="A6999" s="85">
        <f>'Balance N-1'!I7002</f>
        <v>0</v>
      </c>
      <c r="B6999" s="75">
        <f>'Balance N-1'!J7002</f>
        <v>0</v>
      </c>
      <c r="C6999" s="78">
        <f>'Balance N-1'!K7002</f>
        <v>0</v>
      </c>
      <c r="D6999" s="78">
        <f>'Balance N-1'!L7002</f>
        <v>0</v>
      </c>
      <c r="E6999" s="78">
        <f>'Balance N-1'!M7002</f>
        <v>0</v>
      </c>
      <c r="F6999" s="78">
        <f>'Balance N-1'!N7002</f>
        <v>0</v>
      </c>
      <c r="G6999" s="78">
        <f>'Balance N-1'!O7002</f>
        <v>0</v>
      </c>
      <c r="H6999" s="78">
        <f>'Balance N-1'!P7002</f>
        <v>0</v>
      </c>
      <c r="I6999" s="79">
        <f t="shared" si="109"/>
        <v>0</v>
      </c>
    </row>
    <row r="7000" spans="1:9" ht="15.6">
      <c r="A7000" s="85">
        <f>'Balance N-1'!I7003</f>
        <v>0</v>
      </c>
      <c r="B7000" s="75">
        <f>'Balance N-1'!J7003</f>
        <v>0</v>
      </c>
      <c r="C7000" s="78">
        <f>'Balance N-1'!K7003</f>
        <v>0</v>
      </c>
      <c r="D7000" s="78">
        <f>'Balance N-1'!L7003</f>
        <v>0</v>
      </c>
      <c r="E7000" s="78">
        <f>'Balance N-1'!M7003</f>
        <v>0</v>
      </c>
      <c r="F7000" s="78">
        <f>'Balance N-1'!N7003</f>
        <v>0</v>
      </c>
      <c r="G7000" s="78">
        <f>'Balance N-1'!O7003</f>
        <v>0</v>
      </c>
      <c r="H7000" s="78">
        <f>'Balance N-1'!P7003</f>
        <v>0</v>
      </c>
      <c r="I7000" s="79">
        <f t="shared" si="109"/>
        <v>0</v>
      </c>
    </row>
    <row r="7001" spans="1:9" ht="15.6">
      <c r="A7001" s="85">
        <f>'Balance N-1'!I7004</f>
        <v>0</v>
      </c>
      <c r="B7001" s="75">
        <f>'Balance N-1'!J7004</f>
        <v>0</v>
      </c>
      <c r="C7001" s="78">
        <f>'Balance N-1'!K7004</f>
        <v>0</v>
      </c>
      <c r="D7001" s="78">
        <f>'Balance N-1'!L7004</f>
        <v>0</v>
      </c>
      <c r="E7001" s="78">
        <f>'Balance N-1'!M7004</f>
        <v>0</v>
      </c>
      <c r="F7001" s="78">
        <f>'Balance N-1'!N7004</f>
        <v>0</v>
      </c>
      <c r="G7001" s="78">
        <f>'Balance N-1'!O7004</f>
        <v>0</v>
      </c>
      <c r="H7001" s="78">
        <f>'Balance N-1'!P7004</f>
        <v>0</v>
      </c>
      <c r="I7001" s="79">
        <f t="shared" si="109"/>
        <v>0</v>
      </c>
    </row>
    <row r="7002" spans="1:9" ht="15.6">
      <c r="A7002" s="85">
        <f>'Balance N-1'!I7005</f>
        <v>0</v>
      </c>
      <c r="B7002" s="75">
        <f>'Balance N-1'!J7005</f>
        <v>0</v>
      </c>
      <c r="C7002" s="78">
        <f>'Balance N-1'!K7005</f>
        <v>0</v>
      </c>
      <c r="D7002" s="78">
        <f>'Balance N-1'!L7005</f>
        <v>0</v>
      </c>
      <c r="E7002" s="78">
        <f>'Balance N-1'!M7005</f>
        <v>0</v>
      </c>
      <c r="F7002" s="78">
        <f>'Balance N-1'!N7005</f>
        <v>0</v>
      </c>
      <c r="G7002" s="78">
        <f>'Balance N-1'!O7005</f>
        <v>0</v>
      </c>
      <c r="H7002" s="78">
        <f>'Balance N-1'!P7005</f>
        <v>0</v>
      </c>
      <c r="I7002" s="79">
        <f t="shared" si="109"/>
        <v>0</v>
      </c>
    </row>
    <row r="7003" spans="1:9" ht="15.6">
      <c r="A7003" s="85">
        <f>'Balance N-1'!I7006</f>
        <v>0</v>
      </c>
      <c r="B7003" s="75">
        <f>'Balance N-1'!J7006</f>
        <v>0</v>
      </c>
      <c r="C7003" s="78">
        <f>'Balance N-1'!K7006</f>
        <v>0</v>
      </c>
      <c r="D7003" s="78">
        <f>'Balance N-1'!L7006</f>
        <v>0</v>
      </c>
      <c r="E7003" s="78">
        <f>'Balance N-1'!M7006</f>
        <v>0</v>
      </c>
      <c r="F7003" s="78">
        <f>'Balance N-1'!N7006</f>
        <v>0</v>
      </c>
      <c r="G7003" s="78">
        <f>'Balance N-1'!O7006</f>
        <v>0</v>
      </c>
      <c r="H7003" s="78">
        <f>'Balance N-1'!P7006</f>
        <v>0</v>
      </c>
      <c r="I7003" s="79">
        <f t="shared" si="109"/>
        <v>0</v>
      </c>
    </row>
    <row r="7004" spans="1:9" ht="15.6">
      <c r="A7004" s="85">
        <f>'Balance N-1'!I7007</f>
        <v>0</v>
      </c>
      <c r="B7004" s="75">
        <f>'Balance N-1'!J7007</f>
        <v>0</v>
      </c>
      <c r="C7004" s="78">
        <f>'Balance N-1'!K7007</f>
        <v>0</v>
      </c>
      <c r="D7004" s="78">
        <f>'Balance N-1'!L7007</f>
        <v>0</v>
      </c>
      <c r="E7004" s="78">
        <f>'Balance N-1'!M7007</f>
        <v>0</v>
      </c>
      <c r="F7004" s="78">
        <f>'Balance N-1'!N7007</f>
        <v>0</v>
      </c>
      <c r="G7004" s="78">
        <f>'Balance N-1'!O7007</f>
        <v>0</v>
      </c>
      <c r="H7004" s="78">
        <f>'Balance N-1'!P7007</f>
        <v>0</v>
      </c>
      <c r="I7004" s="79">
        <f t="shared" si="109"/>
        <v>0</v>
      </c>
    </row>
    <row r="7005" spans="1:9" ht="15.6">
      <c r="A7005" s="85">
        <f>'Balance N-1'!I7008</f>
        <v>0</v>
      </c>
      <c r="B7005" s="75">
        <f>'Balance N-1'!J7008</f>
        <v>0</v>
      </c>
      <c r="C7005" s="78">
        <f>'Balance N-1'!K7008</f>
        <v>0</v>
      </c>
      <c r="D7005" s="78">
        <f>'Balance N-1'!L7008</f>
        <v>0</v>
      </c>
      <c r="E7005" s="78">
        <f>'Balance N-1'!M7008</f>
        <v>0</v>
      </c>
      <c r="F7005" s="78">
        <f>'Balance N-1'!N7008</f>
        <v>0</v>
      </c>
      <c r="G7005" s="78">
        <f>'Balance N-1'!O7008</f>
        <v>0</v>
      </c>
      <c r="H7005" s="78">
        <f>'Balance N-1'!P7008</f>
        <v>0</v>
      </c>
      <c r="I7005" s="79">
        <f t="shared" si="109"/>
        <v>0</v>
      </c>
    </row>
    <row r="7006" spans="1:9" ht="15.6">
      <c r="A7006" s="85">
        <f>'Balance N-1'!I7009</f>
        <v>0</v>
      </c>
      <c r="B7006" s="75">
        <f>'Balance N-1'!J7009</f>
        <v>0</v>
      </c>
      <c r="C7006" s="78">
        <f>'Balance N-1'!K7009</f>
        <v>0</v>
      </c>
      <c r="D7006" s="78">
        <f>'Balance N-1'!L7009</f>
        <v>0</v>
      </c>
      <c r="E7006" s="78">
        <f>'Balance N-1'!M7009</f>
        <v>0</v>
      </c>
      <c r="F7006" s="78">
        <f>'Balance N-1'!N7009</f>
        <v>0</v>
      </c>
      <c r="G7006" s="78">
        <f>'Balance N-1'!O7009</f>
        <v>0</v>
      </c>
      <c r="H7006" s="78">
        <f>'Balance N-1'!P7009</f>
        <v>0</v>
      </c>
      <c r="I7006" s="79">
        <f t="shared" si="109"/>
        <v>0</v>
      </c>
    </row>
    <row r="7007" spans="1:9" ht="15.6">
      <c r="A7007" s="85">
        <f>'Balance N-1'!I7010</f>
        <v>0</v>
      </c>
      <c r="B7007" s="75">
        <f>'Balance N-1'!J7010</f>
        <v>0</v>
      </c>
      <c r="C7007" s="78">
        <f>'Balance N-1'!K7010</f>
        <v>0</v>
      </c>
      <c r="D7007" s="78">
        <f>'Balance N-1'!L7010</f>
        <v>0</v>
      </c>
      <c r="E7007" s="78">
        <f>'Balance N-1'!M7010</f>
        <v>0</v>
      </c>
      <c r="F7007" s="78">
        <f>'Balance N-1'!N7010</f>
        <v>0</v>
      </c>
      <c r="G7007" s="78">
        <f>'Balance N-1'!O7010</f>
        <v>0</v>
      </c>
      <c r="H7007" s="78">
        <f>'Balance N-1'!P7010</f>
        <v>0</v>
      </c>
      <c r="I7007" s="79">
        <f t="shared" si="109"/>
        <v>0</v>
      </c>
    </row>
    <row r="7008" spans="1:9" ht="15.6">
      <c r="A7008" s="85">
        <f>'Balance N-1'!I7011</f>
        <v>0</v>
      </c>
      <c r="B7008" s="75">
        <f>'Balance N-1'!J7011</f>
        <v>0</v>
      </c>
      <c r="C7008" s="78">
        <f>'Balance N-1'!K7011</f>
        <v>0</v>
      </c>
      <c r="D7008" s="78">
        <f>'Balance N-1'!L7011</f>
        <v>0</v>
      </c>
      <c r="E7008" s="78">
        <f>'Balance N-1'!M7011</f>
        <v>0</v>
      </c>
      <c r="F7008" s="78">
        <f>'Balance N-1'!N7011</f>
        <v>0</v>
      </c>
      <c r="G7008" s="78">
        <f>'Balance N-1'!O7011</f>
        <v>0</v>
      </c>
      <c r="H7008" s="78">
        <f>'Balance N-1'!P7011</f>
        <v>0</v>
      </c>
      <c r="I7008" s="79">
        <f t="shared" si="109"/>
        <v>0</v>
      </c>
    </row>
    <row r="7009" spans="1:9" ht="15.6">
      <c r="A7009" s="85">
        <f>'Balance N-1'!I7012</f>
        <v>0</v>
      </c>
      <c r="B7009" s="75">
        <f>'Balance N-1'!J7012</f>
        <v>0</v>
      </c>
      <c r="C7009" s="78">
        <f>'Balance N-1'!K7012</f>
        <v>0</v>
      </c>
      <c r="D7009" s="78">
        <f>'Balance N-1'!L7012</f>
        <v>0</v>
      </c>
      <c r="E7009" s="78">
        <f>'Balance N-1'!M7012</f>
        <v>0</v>
      </c>
      <c r="F7009" s="78">
        <f>'Balance N-1'!N7012</f>
        <v>0</v>
      </c>
      <c r="G7009" s="78">
        <f>'Balance N-1'!O7012</f>
        <v>0</v>
      </c>
      <c r="H7009" s="78">
        <f>'Balance N-1'!P7012</f>
        <v>0</v>
      </c>
      <c r="I7009" s="79">
        <f t="shared" si="109"/>
        <v>0</v>
      </c>
    </row>
    <row r="7010" spans="1:9" ht="15.6">
      <c r="A7010" s="85">
        <f>'Balance N-1'!I7013</f>
        <v>0</v>
      </c>
      <c r="B7010" s="75">
        <f>'Balance N-1'!J7013</f>
        <v>0</v>
      </c>
      <c r="C7010" s="78">
        <f>'Balance N-1'!K7013</f>
        <v>0</v>
      </c>
      <c r="D7010" s="78">
        <f>'Balance N-1'!L7013</f>
        <v>0</v>
      </c>
      <c r="E7010" s="78">
        <f>'Balance N-1'!M7013</f>
        <v>0</v>
      </c>
      <c r="F7010" s="78">
        <f>'Balance N-1'!N7013</f>
        <v>0</v>
      </c>
      <c r="G7010" s="78">
        <f>'Balance N-1'!O7013</f>
        <v>0</v>
      </c>
      <c r="H7010" s="78">
        <f>'Balance N-1'!P7013</f>
        <v>0</v>
      </c>
      <c r="I7010" s="79">
        <f t="shared" si="109"/>
        <v>0</v>
      </c>
    </row>
    <row r="7011" spans="1:9" ht="15.6">
      <c r="A7011" s="85">
        <f>'Balance N-1'!I7014</f>
        <v>0</v>
      </c>
      <c r="B7011" s="75">
        <f>'Balance N-1'!J7014</f>
        <v>0</v>
      </c>
      <c r="C7011" s="78">
        <f>'Balance N-1'!K7014</f>
        <v>0</v>
      </c>
      <c r="D7011" s="78">
        <f>'Balance N-1'!L7014</f>
        <v>0</v>
      </c>
      <c r="E7011" s="78">
        <f>'Balance N-1'!M7014</f>
        <v>0</v>
      </c>
      <c r="F7011" s="78">
        <f>'Balance N-1'!N7014</f>
        <v>0</v>
      </c>
      <c r="G7011" s="78">
        <f>'Balance N-1'!O7014</f>
        <v>0</v>
      </c>
      <c r="H7011" s="78">
        <f>'Balance N-1'!P7014</f>
        <v>0</v>
      </c>
      <c r="I7011" s="79">
        <f t="shared" si="109"/>
        <v>0</v>
      </c>
    </row>
    <row r="7012" spans="1:9" ht="15.6">
      <c r="A7012" s="85">
        <f>'Balance N-1'!I7015</f>
        <v>0</v>
      </c>
      <c r="B7012" s="75">
        <f>'Balance N-1'!J7015</f>
        <v>0</v>
      </c>
      <c r="C7012" s="78">
        <f>'Balance N-1'!K7015</f>
        <v>0</v>
      </c>
      <c r="D7012" s="78">
        <f>'Balance N-1'!L7015</f>
        <v>0</v>
      </c>
      <c r="E7012" s="78">
        <f>'Balance N-1'!M7015</f>
        <v>0</v>
      </c>
      <c r="F7012" s="78">
        <f>'Balance N-1'!N7015</f>
        <v>0</v>
      </c>
      <c r="G7012" s="78">
        <f>'Balance N-1'!O7015</f>
        <v>0</v>
      </c>
      <c r="H7012" s="78">
        <f>'Balance N-1'!P7015</f>
        <v>0</v>
      </c>
      <c r="I7012" s="79">
        <f t="shared" si="109"/>
        <v>0</v>
      </c>
    </row>
    <row r="7013" spans="1:9" ht="15.6">
      <c r="A7013" s="85">
        <f>'Balance N-1'!I7016</f>
        <v>0</v>
      </c>
      <c r="B7013" s="75">
        <f>'Balance N-1'!J7016</f>
        <v>0</v>
      </c>
      <c r="C7013" s="78">
        <f>'Balance N-1'!K7016</f>
        <v>0</v>
      </c>
      <c r="D7013" s="78">
        <f>'Balance N-1'!L7016</f>
        <v>0</v>
      </c>
      <c r="E7013" s="78">
        <f>'Balance N-1'!M7016</f>
        <v>0</v>
      </c>
      <c r="F7013" s="78">
        <f>'Balance N-1'!N7016</f>
        <v>0</v>
      </c>
      <c r="G7013" s="78">
        <f>'Balance N-1'!O7016</f>
        <v>0</v>
      </c>
      <c r="H7013" s="78">
        <f>'Balance N-1'!P7016</f>
        <v>0</v>
      </c>
      <c r="I7013" s="79">
        <f t="shared" si="109"/>
        <v>0</v>
      </c>
    </row>
    <row r="7014" spans="1:9" ht="15.6">
      <c r="A7014" s="85">
        <f>'Balance N-1'!I7017</f>
        <v>0</v>
      </c>
      <c r="B7014" s="75">
        <f>'Balance N-1'!J7017</f>
        <v>0</v>
      </c>
      <c r="C7014" s="78">
        <f>'Balance N-1'!K7017</f>
        <v>0</v>
      </c>
      <c r="D7014" s="78">
        <f>'Balance N-1'!L7017</f>
        <v>0</v>
      </c>
      <c r="E7014" s="78">
        <f>'Balance N-1'!M7017</f>
        <v>0</v>
      </c>
      <c r="F7014" s="78">
        <f>'Balance N-1'!N7017</f>
        <v>0</v>
      </c>
      <c r="G7014" s="78">
        <f>'Balance N-1'!O7017</f>
        <v>0</v>
      </c>
      <c r="H7014" s="78">
        <f>'Balance N-1'!P7017</f>
        <v>0</v>
      </c>
      <c r="I7014" s="79">
        <f t="shared" si="109"/>
        <v>0</v>
      </c>
    </row>
    <row r="7015" spans="1:9" ht="15.6">
      <c r="A7015" s="85">
        <f>'Balance N-1'!I7018</f>
        <v>0</v>
      </c>
      <c r="B7015" s="75">
        <f>'Balance N-1'!J7018</f>
        <v>0</v>
      </c>
      <c r="C7015" s="78">
        <f>'Balance N-1'!K7018</f>
        <v>0</v>
      </c>
      <c r="D7015" s="78">
        <f>'Balance N-1'!L7018</f>
        <v>0</v>
      </c>
      <c r="E7015" s="78">
        <f>'Balance N-1'!M7018</f>
        <v>0</v>
      </c>
      <c r="F7015" s="78">
        <f>'Balance N-1'!N7018</f>
        <v>0</v>
      </c>
      <c r="G7015" s="78">
        <f>'Balance N-1'!O7018</f>
        <v>0</v>
      </c>
      <c r="H7015" s="78">
        <f>'Balance N-1'!P7018</f>
        <v>0</v>
      </c>
      <c r="I7015" s="79">
        <f t="shared" si="109"/>
        <v>0</v>
      </c>
    </row>
    <row r="7016" spans="1:9" ht="15.6">
      <c r="A7016" s="85">
        <f>'Balance N-1'!I7019</f>
        <v>0</v>
      </c>
      <c r="B7016" s="75">
        <f>'Balance N-1'!J7019</f>
        <v>0</v>
      </c>
      <c r="C7016" s="78">
        <f>'Balance N-1'!K7019</f>
        <v>0</v>
      </c>
      <c r="D7016" s="78">
        <f>'Balance N-1'!L7019</f>
        <v>0</v>
      </c>
      <c r="E7016" s="78">
        <f>'Balance N-1'!M7019</f>
        <v>0</v>
      </c>
      <c r="F7016" s="78">
        <f>'Balance N-1'!N7019</f>
        <v>0</v>
      </c>
      <c r="G7016" s="78">
        <f>'Balance N-1'!O7019</f>
        <v>0</v>
      </c>
      <c r="H7016" s="78">
        <f>'Balance N-1'!P7019</f>
        <v>0</v>
      </c>
      <c r="I7016" s="79">
        <f t="shared" si="109"/>
        <v>0</v>
      </c>
    </row>
    <row r="7017" spans="1:9" ht="15.6">
      <c r="A7017" s="85">
        <f>'Balance N-1'!I7020</f>
        <v>0</v>
      </c>
      <c r="B7017" s="75">
        <f>'Balance N-1'!J7020</f>
        <v>0</v>
      </c>
      <c r="C7017" s="78">
        <f>'Balance N-1'!K7020</f>
        <v>0</v>
      </c>
      <c r="D7017" s="78">
        <f>'Balance N-1'!L7020</f>
        <v>0</v>
      </c>
      <c r="E7017" s="78">
        <f>'Balance N-1'!M7020</f>
        <v>0</v>
      </c>
      <c r="F7017" s="78">
        <f>'Balance N-1'!N7020</f>
        <v>0</v>
      </c>
      <c r="G7017" s="78">
        <f>'Balance N-1'!O7020</f>
        <v>0</v>
      </c>
      <c r="H7017" s="78">
        <f>'Balance N-1'!P7020</f>
        <v>0</v>
      </c>
      <c r="I7017" s="79">
        <f t="shared" si="109"/>
        <v>0</v>
      </c>
    </row>
    <row r="7018" spans="1:9" ht="15.6">
      <c r="A7018" s="85">
        <f>'Balance N-1'!I7021</f>
        <v>0</v>
      </c>
      <c r="B7018" s="75">
        <f>'Balance N-1'!J7021</f>
        <v>0</v>
      </c>
      <c r="C7018" s="78">
        <f>'Balance N-1'!K7021</f>
        <v>0</v>
      </c>
      <c r="D7018" s="78">
        <f>'Balance N-1'!L7021</f>
        <v>0</v>
      </c>
      <c r="E7018" s="78">
        <f>'Balance N-1'!M7021</f>
        <v>0</v>
      </c>
      <c r="F7018" s="78">
        <f>'Balance N-1'!N7021</f>
        <v>0</v>
      </c>
      <c r="G7018" s="78">
        <f>'Balance N-1'!O7021</f>
        <v>0</v>
      </c>
      <c r="H7018" s="78">
        <f>'Balance N-1'!P7021</f>
        <v>0</v>
      </c>
      <c r="I7018" s="79">
        <f t="shared" si="109"/>
        <v>0</v>
      </c>
    </row>
    <row r="7019" spans="1:9" ht="15.6">
      <c r="A7019" s="85">
        <f>'Balance N-1'!I7022</f>
        <v>0</v>
      </c>
      <c r="B7019" s="75">
        <f>'Balance N-1'!J7022</f>
        <v>0</v>
      </c>
      <c r="C7019" s="78">
        <f>'Balance N-1'!K7022</f>
        <v>0</v>
      </c>
      <c r="D7019" s="78">
        <f>'Balance N-1'!L7022</f>
        <v>0</v>
      </c>
      <c r="E7019" s="78">
        <f>'Balance N-1'!M7022</f>
        <v>0</v>
      </c>
      <c r="F7019" s="78">
        <f>'Balance N-1'!N7022</f>
        <v>0</v>
      </c>
      <c r="G7019" s="78">
        <f>'Balance N-1'!O7022</f>
        <v>0</v>
      </c>
      <c r="H7019" s="78">
        <f>'Balance N-1'!P7022</f>
        <v>0</v>
      </c>
      <c r="I7019" s="79">
        <f t="shared" si="109"/>
        <v>0</v>
      </c>
    </row>
    <row r="7020" spans="1:9" ht="15.6">
      <c r="A7020" s="85">
        <f>'Balance N-1'!I7023</f>
        <v>0</v>
      </c>
      <c r="B7020" s="75">
        <f>'Balance N-1'!J7023</f>
        <v>0</v>
      </c>
      <c r="C7020" s="78">
        <f>'Balance N-1'!K7023</f>
        <v>0</v>
      </c>
      <c r="D7020" s="78">
        <f>'Balance N-1'!L7023</f>
        <v>0</v>
      </c>
      <c r="E7020" s="78">
        <f>'Balance N-1'!M7023</f>
        <v>0</v>
      </c>
      <c r="F7020" s="78">
        <f>'Balance N-1'!N7023</f>
        <v>0</v>
      </c>
      <c r="G7020" s="78">
        <f>'Balance N-1'!O7023</f>
        <v>0</v>
      </c>
      <c r="H7020" s="78">
        <f>'Balance N-1'!P7023</f>
        <v>0</v>
      </c>
      <c r="I7020" s="79">
        <f t="shared" si="109"/>
        <v>0</v>
      </c>
    </row>
    <row r="7021" spans="1:9" ht="15.6">
      <c r="A7021" s="85">
        <f>'Balance N-1'!I7024</f>
        <v>0</v>
      </c>
      <c r="B7021" s="75">
        <f>'Balance N-1'!J7024</f>
        <v>0</v>
      </c>
      <c r="C7021" s="78">
        <f>'Balance N-1'!K7024</f>
        <v>0</v>
      </c>
      <c r="D7021" s="78">
        <f>'Balance N-1'!L7024</f>
        <v>0</v>
      </c>
      <c r="E7021" s="78">
        <f>'Balance N-1'!M7024</f>
        <v>0</v>
      </c>
      <c r="F7021" s="78">
        <f>'Balance N-1'!N7024</f>
        <v>0</v>
      </c>
      <c r="G7021" s="78">
        <f>'Balance N-1'!O7024</f>
        <v>0</v>
      </c>
      <c r="H7021" s="78">
        <f>'Balance N-1'!P7024</f>
        <v>0</v>
      </c>
      <c r="I7021" s="79">
        <f t="shared" si="109"/>
        <v>0</v>
      </c>
    </row>
    <row r="7022" spans="1:9" ht="15.6">
      <c r="A7022" s="85">
        <f>'Balance N-1'!I7025</f>
        <v>0</v>
      </c>
      <c r="B7022" s="75">
        <f>'Balance N-1'!J7025</f>
        <v>0</v>
      </c>
      <c r="C7022" s="78">
        <f>'Balance N-1'!K7025</f>
        <v>0</v>
      </c>
      <c r="D7022" s="78">
        <f>'Balance N-1'!L7025</f>
        <v>0</v>
      </c>
      <c r="E7022" s="78">
        <f>'Balance N-1'!M7025</f>
        <v>0</v>
      </c>
      <c r="F7022" s="78">
        <f>'Balance N-1'!N7025</f>
        <v>0</v>
      </c>
      <c r="G7022" s="78">
        <f>'Balance N-1'!O7025</f>
        <v>0</v>
      </c>
      <c r="H7022" s="78">
        <f>'Balance N-1'!P7025</f>
        <v>0</v>
      </c>
      <c r="I7022" s="79">
        <f t="shared" si="109"/>
        <v>0</v>
      </c>
    </row>
    <row r="7023" spans="1:9" ht="15.6">
      <c r="A7023" s="85">
        <f>'Balance N-1'!I7026</f>
        <v>0</v>
      </c>
      <c r="B7023" s="75">
        <f>'Balance N-1'!J7026</f>
        <v>0</v>
      </c>
      <c r="C7023" s="78">
        <f>'Balance N-1'!K7026</f>
        <v>0</v>
      </c>
      <c r="D7023" s="78">
        <f>'Balance N-1'!L7026</f>
        <v>0</v>
      </c>
      <c r="E7023" s="78">
        <f>'Balance N-1'!M7026</f>
        <v>0</v>
      </c>
      <c r="F7023" s="78">
        <f>'Balance N-1'!N7026</f>
        <v>0</v>
      </c>
      <c r="G7023" s="78">
        <f>'Balance N-1'!O7026</f>
        <v>0</v>
      </c>
      <c r="H7023" s="78">
        <f>'Balance N-1'!P7026</f>
        <v>0</v>
      </c>
      <c r="I7023" s="79">
        <f t="shared" si="109"/>
        <v>0</v>
      </c>
    </row>
    <row r="7024" spans="1:9" ht="15.6">
      <c r="A7024" s="85">
        <f>'Balance N-1'!I7027</f>
        <v>0</v>
      </c>
      <c r="B7024" s="75">
        <f>'Balance N-1'!J7027</f>
        <v>0</v>
      </c>
      <c r="C7024" s="78">
        <f>'Balance N-1'!K7027</f>
        <v>0</v>
      </c>
      <c r="D7024" s="78">
        <f>'Balance N-1'!L7027</f>
        <v>0</v>
      </c>
      <c r="E7024" s="78">
        <f>'Balance N-1'!M7027</f>
        <v>0</v>
      </c>
      <c r="F7024" s="78">
        <f>'Balance N-1'!N7027</f>
        <v>0</v>
      </c>
      <c r="G7024" s="78">
        <f>'Balance N-1'!O7027</f>
        <v>0</v>
      </c>
      <c r="H7024" s="78">
        <f>'Balance N-1'!P7027</f>
        <v>0</v>
      </c>
      <c r="I7024" s="79">
        <f t="shared" si="109"/>
        <v>0</v>
      </c>
    </row>
    <row r="7025" spans="1:9" ht="15.6">
      <c r="A7025" s="85">
        <f>'Balance N-1'!I7028</f>
        <v>0</v>
      </c>
      <c r="B7025" s="75">
        <f>'Balance N-1'!J7028</f>
        <v>0</v>
      </c>
      <c r="C7025" s="78">
        <f>'Balance N-1'!K7028</f>
        <v>0</v>
      </c>
      <c r="D7025" s="78">
        <f>'Balance N-1'!L7028</f>
        <v>0</v>
      </c>
      <c r="E7025" s="78">
        <f>'Balance N-1'!M7028</f>
        <v>0</v>
      </c>
      <c r="F7025" s="78">
        <f>'Balance N-1'!N7028</f>
        <v>0</v>
      </c>
      <c r="G7025" s="78">
        <f>'Balance N-1'!O7028</f>
        <v>0</v>
      </c>
      <c r="H7025" s="78">
        <f>'Balance N-1'!P7028</f>
        <v>0</v>
      </c>
      <c r="I7025" s="79">
        <f t="shared" si="109"/>
        <v>0</v>
      </c>
    </row>
    <row r="7026" spans="1:9" ht="15.6">
      <c r="A7026" s="85">
        <f>'Balance N-1'!I7029</f>
        <v>0</v>
      </c>
      <c r="B7026" s="75">
        <f>'Balance N-1'!J7029</f>
        <v>0</v>
      </c>
      <c r="C7026" s="78">
        <f>'Balance N-1'!K7029</f>
        <v>0</v>
      </c>
      <c r="D7026" s="78">
        <f>'Balance N-1'!L7029</f>
        <v>0</v>
      </c>
      <c r="E7026" s="78">
        <f>'Balance N-1'!M7029</f>
        <v>0</v>
      </c>
      <c r="F7026" s="78">
        <f>'Balance N-1'!N7029</f>
        <v>0</v>
      </c>
      <c r="G7026" s="78">
        <f>'Balance N-1'!O7029</f>
        <v>0</v>
      </c>
      <c r="H7026" s="78">
        <f>'Balance N-1'!P7029</f>
        <v>0</v>
      </c>
      <c r="I7026" s="79">
        <f t="shared" si="109"/>
        <v>0</v>
      </c>
    </row>
    <row r="7027" spans="1:9" ht="15.6">
      <c r="A7027" s="85">
        <f>'Balance N-1'!I7030</f>
        <v>0</v>
      </c>
      <c r="B7027" s="75">
        <f>'Balance N-1'!J7030</f>
        <v>0</v>
      </c>
      <c r="C7027" s="78">
        <f>'Balance N-1'!K7030</f>
        <v>0</v>
      </c>
      <c r="D7027" s="78">
        <f>'Balance N-1'!L7030</f>
        <v>0</v>
      </c>
      <c r="E7027" s="78">
        <f>'Balance N-1'!M7030</f>
        <v>0</v>
      </c>
      <c r="F7027" s="78">
        <f>'Balance N-1'!N7030</f>
        <v>0</v>
      </c>
      <c r="G7027" s="78">
        <f>'Balance N-1'!O7030</f>
        <v>0</v>
      </c>
      <c r="H7027" s="78">
        <f>'Balance N-1'!P7030</f>
        <v>0</v>
      </c>
      <c r="I7027" s="79">
        <f t="shared" si="109"/>
        <v>0</v>
      </c>
    </row>
    <row r="7028" spans="1:9" ht="15.6">
      <c r="A7028" s="85">
        <f>'Balance N-1'!I7031</f>
        <v>0</v>
      </c>
      <c r="B7028" s="75">
        <f>'Balance N-1'!J7031</f>
        <v>0</v>
      </c>
      <c r="C7028" s="78">
        <f>'Balance N-1'!K7031</f>
        <v>0</v>
      </c>
      <c r="D7028" s="78">
        <f>'Balance N-1'!L7031</f>
        <v>0</v>
      </c>
      <c r="E7028" s="78">
        <f>'Balance N-1'!M7031</f>
        <v>0</v>
      </c>
      <c r="F7028" s="78">
        <f>'Balance N-1'!N7031</f>
        <v>0</v>
      </c>
      <c r="G7028" s="78">
        <f>'Balance N-1'!O7031</f>
        <v>0</v>
      </c>
      <c r="H7028" s="78">
        <f>'Balance N-1'!P7031</f>
        <v>0</v>
      </c>
      <c r="I7028" s="79">
        <f t="shared" si="109"/>
        <v>0</v>
      </c>
    </row>
    <row r="7029" spans="1:9" ht="15.6">
      <c r="A7029" s="85">
        <f>'Balance N-1'!I7032</f>
        <v>0</v>
      </c>
      <c r="B7029" s="75">
        <f>'Balance N-1'!J7032</f>
        <v>0</v>
      </c>
      <c r="C7029" s="78">
        <f>'Balance N-1'!K7032</f>
        <v>0</v>
      </c>
      <c r="D7029" s="78">
        <f>'Balance N-1'!L7032</f>
        <v>0</v>
      </c>
      <c r="E7029" s="78">
        <f>'Balance N-1'!M7032</f>
        <v>0</v>
      </c>
      <c r="F7029" s="78">
        <f>'Balance N-1'!N7032</f>
        <v>0</v>
      </c>
      <c r="G7029" s="78">
        <f>'Balance N-1'!O7032</f>
        <v>0</v>
      </c>
      <c r="H7029" s="78">
        <f>'Balance N-1'!P7032</f>
        <v>0</v>
      </c>
      <c r="I7029" s="79">
        <f t="shared" si="109"/>
        <v>0</v>
      </c>
    </row>
    <row r="7030" spans="1:9" ht="15.6">
      <c r="A7030" s="85">
        <f>'Balance N-1'!I7033</f>
        <v>0</v>
      </c>
      <c r="B7030" s="75">
        <f>'Balance N-1'!J7033</f>
        <v>0</v>
      </c>
      <c r="C7030" s="78">
        <f>'Balance N-1'!K7033</f>
        <v>0</v>
      </c>
      <c r="D7030" s="78">
        <f>'Balance N-1'!L7033</f>
        <v>0</v>
      </c>
      <c r="E7030" s="78">
        <f>'Balance N-1'!M7033</f>
        <v>0</v>
      </c>
      <c r="F7030" s="78">
        <f>'Balance N-1'!N7033</f>
        <v>0</v>
      </c>
      <c r="G7030" s="78">
        <f>'Balance N-1'!O7033</f>
        <v>0</v>
      </c>
      <c r="H7030" s="78">
        <f>'Balance N-1'!P7033</f>
        <v>0</v>
      </c>
      <c r="I7030" s="79">
        <f t="shared" si="109"/>
        <v>0</v>
      </c>
    </row>
    <row r="7031" spans="1:9" ht="15.6">
      <c r="A7031" s="85">
        <f>'Balance N-1'!I7034</f>
        <v>0</v>
      </c>
      <c r="B7031" s="75">
        <f>'Balance N-1'!J7034</f>
        <v>0</v>
      </c>
      <c r="C7031" s="78">
        <f>'Balance N-1'!K7034</f>
        <v>0</v>
      </c>
      <c r="D7031" s="78">
        <f>'Balance N-1'!L7034</f>
        <v>0</v>
      </c>
      <c r="E7031" s="78">
        <f>'Balance N-1'!M7034</f>
        <v>0</v>
      </c>
      <c r="F7031" s="78">
        <f>'Balance N-1'!N7034</f>
        <v>0</v>
      </c>
      <c r="G7031" s="78">
        <f>'Balance N-1'!O7034</f>
        <v>0</v>
      </c>
      <c r="H7031" s="78">
        <f>'Balance N-1'!P7034</f>
        <v>0</v>
      </c>
      <c r="I7031" s="79">
        <f t="shared" si="109"/>
        <v>0</v>
      </c>
    </row>
    <row r="7032" spans="1:9" ht="15.6">
      <c r="A7032" s="85">
        <f>'Balance N-1'!I7035</f>
        <v>0</v>
      </c>
      <c r="B7032" s="75">
        <f>'Balance N-1'!J7035</f>
        <v>0</v>
      </c>
      <c r="C7032" s="78">
        <f>'Balance N-1'!K7035</f>
        <v>0</v>
      </c>
      <c r="D7032" s="78">
        <f>'Balance N-1'!L7035</f>
        <v>0</v>
      </c>
      <c r="E7032" s="78">
        <f>'Balance N-1'!M7035</f>
        <v>0</v>
      </c>
      <c r="F7032" s="78">
        <f>'Balance N-1'!N7035</f>
        <v>0</v>
      </c>
      <c r="G7032" s="78">
        <f>'Balance N-1'!O7035</f>
        <v>0</v>
      </c>
      <c r="H7032" s="78">
        <f>'Balance N-1'!P7035</f>
        <v>0</v>
      </c>
      <c r="I7032" s="79">
        <f t="shared" si="109"/>
        <v>0</v>
      </c>
    </row>
    <row r="7033" spans="1:9" ht="15.6">
      <c r="A7033" s="85">
        <f>'Balance N-1'!I7036</f>
        <v>0</v>
      </c>
      <c r="B7033" s="75">
        <f>'Balance N-1'!J7036</f>
        <v>0</v>
      </c>
      <c r="C7033" s="78">
        <f>'Balance N-1'!K7036</f>
        <v>0</v>
      </c>
      <c r="D7033" s="78">
        <f>'Balance N-1'!L7036</f>
        <v>0</v>
      </c>
      <c r="E7033" s="78">
        <f>'Balance N-1'!M7036</f>
        <v>0</v>
      </c>
      <c r="F7033" s="78">
        <f>'Balance N-1'!N7036</f>
        <v>0</v>
      </c>
      <c r="G7033" s="78">
        <f>'Balance N-1'!O7036</f>
        <v>0</v>
      </c>
      <c r="H7033" s="78">
        <f>'Balance N-1'!P7036</f>
        <v>0</v>
      </c>
      <c r="I7033" s="79">
        <f t="shared" si="109"/>
        <v>0</v>
      </c>
    </row>
    <row r="7034" spans="1:9" ht="15.6">
      <c r="A7034" s="85">
        <f>'Balance N-1'!I7037</f>
        <v>0</v>
      </c>
      <c r="B7034" s="75">
        <f>'Balance N-1'!J7037</f>
        <v>0</v>
      </c>
      <c r="C7034" s="78">
        <f>'Balance N-1'!K7037</f>
        <v>0</v>
      </c>
      <c r="D7034" s="78">
        <f>'Balance N-1'!L7037</f>
        <v>0</v>
      </c>
      <c r="E7034" s="78">
        <f>'Balance N-1'!M7037</f>
        <v>0</v>
      </c>
      <c r="F7034" s="78">
        <f>'Balance N-1'!N7037</f>
        <v>0</v>
      </c>
      <c r="G7034" s="78">
        <f>'Balance N-1'!O7037</f>
        <v>0</v>
      </c>
      <c r="H7034" s="78">
        <f>'Balance N-1'!P7037</f>
        <v>0</v>
      </c>
      <c r="I7034" s="79">
        <f t="shared" si="109"/>
        <v>0</v>
      </c>
    </row>
    <row r="7035" spans="1:9" ht="15.6">
      <c r="A7035" s="85">
        <f>'Balance N-1'!I7038</f>
        <v>0</v>
      </c>
      <c r="B7035" s="75">
        <f>'Balance N-1'!J7038</f>
        <v>0</v>
      </c>
      <c r="C7035" s="78">
        <f>'Balance N-1'!K7038</f>
        <v>0</v>
      </c>
      <c r="D7035" s="78">
        <f>'Balance N-1'!L7038</f>
        <v>0</v>
      </c>
      <c r="E7035" s="78">
        <f>'Balance N-1'!M7038</f>
        <v>0</v>
      </c>
      <c r="F7035" s="78">
        <f>'Balance N-1'!N7038</f>
        <v>0</v>
      </c>
      <c r="G7035" s="78">
        <f>'Balance N-1'!O7038</f>
        <v>0</v>
      </c>
      <c r="H7035" s="78">
        <f>'Balance N-1'!P7038</f>
        <v>0</v>
      </c>
      <c r="I7035" s="79">
        <f t="shared" si="109"/>
        <v>0</v>
      </c>
    </row>
    <row r="7036" spans="1:9" ht="15.6">
      <c r="A7036" s="85">
        <f>'Balance N-1'!I7039</f>
        <v>0</v>
      </c>
      <c r="B7036" s="75">
        <f>'Balance N-1'!J7039</f>
        <v>0</v>
      </c>
      <c r="C7036" s="78">
        <f>'Balance N-1'!K7039</f>
        <v>0</v>
      </c>
      <c r="D7036" s="78">
        <f>'Balance N-1'!L7039</f>
        <v>0</v>
      </c>
      <c r="E7036" s="78">
        <f>'Balance N-1'!M7039</f>
        <v>0</v>
      </c>
      <c r="F7036" s="78">
        <f>'Balance N-1'!N7039</f>
        <v>0</v>
      </c>
      <c r="G7036" s="78">
        <f>'Balance N-1'!O7039</f>
        <v>0</v>
      </c>
      <c r="H7036" s="78">
        <f>'Balance N-1'!P7039</f>
        <v>0</v>
      </c>
      <c r="I7036" s="79">
        <f t="shared" si="109"/>
        <v>0</v>
      </c>
    </row>
    <row r="7037" spans="1:9" ht="15.6">
      <c r="A7037" s="85">
        <f>'Balance N-1'!I7040</f>
        <v>0</v>
      </c>
      <c r="B7037" s="75">
        <f>'Balance N-1'!J7040</f>
        <v>0</v>
      </c>
      <c r="C7037" s="78">
        <f>'Balance N-1'!K7040</f>
        <v>0</v>
      </c>
      <c r="D7037" s="78">
        <f>'Balance N-1'!L7040</f>
        <v>0</v>
      </c>
      <c r="E7037" s="78">
        <f>'Balance N-1'!M7040</f>
        <v>0</v>
      </c>
      <c r="F7037" s="78">
        <f>'Balance N-1'!N7040</f>
        <v>0</v>
      </c>
      <c r="G7037" s="78">
        <f>'Balance N-1'!O7040</f>
        <v>0</v>
      </c>
      <c r="H7037" s="78">
        <f>'Balance N-1'!P7040</f>
        <v>0</v>
      </c>
      <c r="I7037" s="79">
        <f t="shared" si="109"/>
        <v>0</v>
      </c>
    </row>
    <row r="7038" spans="1:9" ht="15.6">
      <c r="A7038" s="85">
        <f>'Balance N-1'!I7041</f>
        <v>0</v>
      </c>
      <c r="B7038" s="75">
        <f>'Balance N-1'!J7041</f>
        <v>0</v>
      </c>
      <c r="C7038" s="78">
        <f>'Balance N-1'!K7041</f>
        <v>0</v>
      </c>
      <c r="D7038" s="78">
        <f>'Balance N-1'!L7041</f>
        <v>0</v>
      </c>
      <c r="E7038" s="78">
        <f>'Balance N-1'!M7041</f>
        <v>0</v>
      </c>
      <c r="F7038" s="78">
        <f>'Balance N-1'!N7041</f>
        <v>0</v>
      </c>
      <c r="G7038" s="78">
        <f>'Balance N-1'!O7041</f>
        <v>0</v>
      </c>
      <c r="H7038" s="78">
        <f>'Balance N-1'!P7041</f>
        <v>0</v>
      </c>
      <c r="I7038" s="79">
        <f t="shared" si="109"/>
        <v>0</v>
      </c>
    </row>
    <row r="7039" spans="1:9" ht="15.6">
      <c r="A7039" s="85">
        <f>'Balance N-1'!I7042</f>
        <v>0</v>
      </c>
      <c r="B7039" s="75">
        <f>'Balance N-1'!J7042</f>
        <v>0</v>
      </c>
      <c r="C7039" s="78">
        <f>'Balance N-1'!K7042</f>
        <v>0</v>
      </c>
      <c r="D7039" s="78">
        <f>'Balance N-1'!L7042</f>
        <v>0</v>
      </c>
      <c r="E7039" s="78">
        <f>'Balance N-1'!M7042</f>
        <v>0</v>
      </c>
      <c r="F7039" s="78">
        <f>'Balance N-1'!N7042</f>
        <v>0</v>
      </c>
      <c r="G7039" s="78">
        <f>'Balance N-1'!O7042</f>
        <v>0</v>
      </c>
      <c r="H7039" s="78">
        <f>'Balance N-1'!P7042</f>
        <v>0</v>
      </c>
      <c r="I7039" s="79">
        <f t="shared" si="109"/>
        <v>0</v>
      </c>
    </row>
    <row r="7040" spans="1:9" ht="15.6">
      <c r="A7040" s="85">
        <f>'Balance N-1'!I7043</f>
        <v>0</v>
      </c>
      <c r="B7040" s="75">
        <f>'Balance N-1'!J7043</f>
        <v>0</v>
      </c>
      <c r="C7040" s="78">
        <f>'Balance N-1'!K7043</f>
        <v>0</v>
      </c>
      <c r="D7040" s="78">
        <f>'Balance N-1'!L7043</f>
        <v>0</v>
      </c>
      <c r="E7040" s="78">
        <f>'Balance N-1'!M7043</f>
        <v>0</v>
      </c>
      <c r="F7040" s="78">
        <f>'Balance N-1'!N7043</f>
        <v>0</v>
      </c>
      <c r="G7040" s="78">
        <f>'Balance N-1'!O7043</f>
        <v>0</v>
      </c>
      <c r="H7040" s="78">
        <f>'Balance N-1'!P7043</f>
        <v>0</v>
      </c>
      <c r="I7040" s="79">
        <f t="shared" si="109"/>
        <v>0</v>
      </c>
    </row>
    <row r="7041" spans="1:9" ht="15.6">
      <c r="A7041" s="85">
        <f>'Balance N-1'!I7044</f>
        <v>0</v>
      </c>
      <c r="B7041" s="75">
        <f>'Balance N-1'!J7044</f>
        <v>0</v>
      </c>
      <c r="C7041" s="78">
        <f>'Balance N-1'!K7044</f>
        <v>0</v>
      </c>
      <c r="D7041" s="78">
        <f>'Balance N-1'!L7044</f>
        <v>0</v>
      </c>
      <c r="E7041" s="78">
        <f>'Balance N-1'!M7044</f>
        <v>0</v>
      </c>
      <c r="F7041" s="78">
        <f>'Balance N-1'!N7044</f>
        <v>0</v>
      </c>
      <c r="G7041" s="78">
        <f>'Balance N-1'!O7044</f>
        <v>0</v>
      </c>
      <c r="H7041" s="78">
        <f>'Balance N-1'!P7044</f>
        <v>0</v>
      </c>
      <c r="I7041" s="79">
        <f t="shared" si="109"/>
        <v>0</v>
      </c>
    </row>
    <row r="7042" spans="1:9" ht="15.6">
      <c r="A7042" s="85">
        <f>'Balance N-1'!I7045</f>
        <v>0</v>
      </c>
      <c r="B7042" s="75">
        <f>'Balance N-1'!J7045</f>
        <v>0</v>
      </c>
      <c r="C7042" s="78">
        <f>'Balance N-1'!K7045</f>
        <v>0</v>
      </c>
      <c r="D7042" s="78">
        <f>'Balance N-1'!L7045</f>
        <v>0</v>
      </c>
      <c r="E7042" s="78">
        <f>'Balance N-1'!M7045</f>
        <v>0</v>
      </c>
      <c r="F7042" s="78">
        <f>'Balance N-1'!N7045</f>
        <v>0</v>
      </c>
      <c r="G7042" s="78">
        <f>'Balance N-1'!O7045</f>
        <v>0</v>
      </c>
      <c r="H7042" s="78">
        <f>'Balance N-1'!P7045</f>
        <v>0</v>
      </c>
      <c r="I7042" s="79">
        <f t="shared" si="109"/>
        <v>0</v>
      </c>
    </row>
    <row r="7043" spans="1:9" ht="15.6">
      <c r="A7043" s="85">
        <f>'Balance N-1'!I7046</f>
        <v>0</v>
      </c>
      <c r="B7043" s="75">
        <f>'Balance N-1'!J7046</f>
        <v>0</v>
      </c>
      <c r="C7043" s="78">
        <f>'Balance N-1'!K7046</f>
        <v>0</v>
      </c>
      <c r="D7043" s="78">
        <f>'Balance N-1'!L7046</f>
        <v>0</v>
      </c>
      <c r="E7043" s="78">
        <f>'Balance N-1'!M7046</f>
        <v>0</v>
      </c>
      <c r="F7043" s="78">
        <f>'Balance N-1'!N7046</f>
        <v>0</v>
      </c>
      <c r="G7043" s="78">
        <f>'Balance N-1'!O7046</f>
        <v>0</v>
      </c>
      <c r="H7043" s="78">
        <f>'Balance N-1'!P7046</f>
        <v>0</v>
      </c>
      <c r="I7043" s="79">
        <f t="shared" ref="I7043:I7106" si="110">(C7043-D7043)+(E7043-F7043)-(G7043-H7043)</f>
        <v>0</v>
      </c>
    </row>
    <row r="7044" spans="1:9" ht="15.6">
      <c r="A7044" s="85">
        <f>'Balance N-1'!I7047</f>
        <v>0</v>
      </c>
      <c r="B7044" s="75">
        <f>'Balance N-1'!J7047</f>
        <v>0</v>
      </c>
      <c r="C7044" s="78">
        <f>'Balance N-1'!K7047</f>
        <v>0</v>
      </c>
      <c r="D7044" s="78">
        <f>'Balance N-1'!L7047</f>
        <v>0</v>
      </c>
      <c r="E7044" s="78">
        <f>'Balance N-1'!M7047</f>
        <v>0</v>
      </c>
      <c r="F7044" s="78">
        <f>'Balance N-1'!N7047</f>
        <v>0</v>
      </c>
      <c r="G7044" s="78">
        <f>'Balance N-1'!O7047</f>
        <v>0</v>
      </c>
      <c r="H7044" s="78">
        <f>'Balance N-1'!P7047</f>
        <v>0</v>
      </c>
      <c r="I7044" s="79">
        <f t="shared" si="110"/>
        <v>0</v>
      </c>
    </row>
    <row r="7045" spans="1:9" ht="15.6">
      <c r="A7045" s="85">
        <f>'Balance N-1'!I7048</f>
        <v>0</v>
      </c>
      <c r="B7045" s="75">
        <f>'Balance N-1'!J7048</f>
        <v>0</v>
      </c>
      <c r="C7045" s="78">
        <f>'Balance N-1'!K7048</f>
        <v>0</v>
      </c>
      <c r="D7045" s="78">
        <f>'Balance N-1'!L7048</f>
        <v>0</v>
      </c>
      <c r="E7045" s="78">
        <f>'Balance N-1'!M7048</f>
        <v>0</v>
      </c>
      <c r="F7045" s="78">
        <f>'Balance N-1'!N7048</f>
        <v>0</v>
      </c>
      <c r="G7045" s="78">
        <f>'Balance N-1'!O7048</f>
        <v>0</v>
      </c>
      <c r="H7045" s="78">
        <f>'Balance N-1'!P7048</f>
        <v>0</v>
      </c>
      <c r="I7045" s="79">
        <f t="shared" si="110"/>
        <v>0</v>
      </c>
    </row>
    <row r="7046" spans="1:9" ht="15.6">
      <c r="A7046" s="85">
        <f>'Balance N-1'!I7049</f>
        <v>0</v>
      </c>
      <c r="B7046" s="75">
        <f>'Balance N-1'!J7049</f>
        <v>0</v>
      </c>
      <c r="C7046" s="78">
        <f>'Balance N-1'!K7049</f>
        <v>0</v>
      </c>
      <c r="D7046" s="78">
        <f>'Balance N-1'!L7049</f>
        <v>0</v>
      </c>
      <c r="E7046" s="78">
        <f>'Balance N-1'!M7049</f>
        <v>0</v>
      </c>
      <c r="F7046" s="78">
        <f>'Balance N-1'!N7049</f>
        <v>0</v>
      </c>
      <c r="G7046" s="78">
        <f>'Balance N-1'!O7049</f>
        <v>0</v>
      </c>
      <c r="H7046" s="78">
        <f>'Balance N-1'!P7049</f>
        <v>0</v>
      </c>
      <c r="I7046" s="79">
        <f t="shared" si="110"/>
        <v>0</v>
      </c>
    </row>
    <row r="7047" spans="1:9" ht="15.6">
      <c r="A7047" s="85">
        <f>'Balance N-1'!I7050</f>
        <v>0</v>
      </c>
      <c r="B7047" s="75">
        <f>'Balance N-1'!J7050</f>
        <v>0</v>
      </c>
      <c r="C7047" s="78">
        <f>'Balance N-1'!K7050</f>
        <v>0</v>
      </c>
      <c r="D7047" s="78">
        <f>'Balance N-1'!L7050</f>
        <v>0</v>
      </c>
      <c r="E7047" s="78">
        <f>'Balance N-1'!M7050</f>
        <v>0</v>
      </c>
      <c r="F7047" s="78">
        <f>'Balance N-1'!N7050</f>
        <v>0</v>
      </c>
      <c r="G7047" s="78">
        <f>'Balance N-1'!O7050</f>
        <v>0</v>
      </c>
      <c r="H7047" s="78">
        <f>'Balance N-1'!P7050</f>
        <v>0</v>
      </c>
      <c r="I7047" s="79">
        <f t="shared" si="110"/>
        <v>0</v>
      </c>
    </row>
    <row r="7048" spans="1:9" ht="15.6">
      <c r="A7048" s="85">
        <f>'Balance N-1'!I7051</f>
        <v>0</v>
      </c>
      <c r="B7048" s="75">
        <f>'Balance N-1'!J7051</f>
        <v>0</v>
      </c>
      <c r="C7048" s="78">
        <f>'Balance N-1'!K7051</f>
        <v>0</v>
      </c>
      <c r="D7048" s="78">
        <f>'Balance N-1'!L7051</f>
        <v>0</v>
      </c>
      <c r="E7048" s="78">
        <f>'Balance N-1'!M7051</f>
        <v>0</v>
      </c>
      <c r="F7048" s="78">
        <f>'Balance N-1'!N7051</f>
        <v>0</v>
      </c>
      <c r="G7048" s="78">
        <f>'Balance N-1'!O7051</f>
        <v>0</v>
      </c>
      <c r="H7048" s="78">
        <f>'Balance N-1'!P7051</f>
        <v>0</v>
      </c>
      <c r="I7048" s="79">
        <f t="shared" si="110"/>
        <v>0</v>
      </c>
    </row>
    <row r="7049" spans="1:9" ht="15.6">
      <c r="A7049" s="85">
        <f>'Balance N-1'!I7052</f>
        <v>0</v>
      </c>
      <c r="B7049" s="75">
        <f>'Balance N-1'!J7052</f>
        <v>0</v>
      </c>
      <c r="C7049" s="78">
        <f>'Balance N-1'!K7052</f>
        <v>0</v>
      </c>
      <c r="D7049" s="78">
        <f>'Balance N-1'!L7052</f>
        <v>0</v>
      </c>
      <c r="E7049" s="78">
        <f>'Balance N-1'!M7052</f>
        <v>0</v>
      </c>
      <c r="F7049" s="78">
        <f>'Balance N-1'!N7052</f>
        <v>0</v>
      </c>
      <c r="G7049" s="78">
        <f>'Balance N-1'!O7052</f>
        <v>0</v>
      </c>
      <c r="H7049" s="78">
        <f>'Balance N-1'!P7052</f>
        <v>0</v>
      </c>
      <c r="I7049" s="79">
        <f t="shared" si="110"/>
        <v>0</v>
      </c>
    </row>
    <row r="7050" spans="1:9" ht="15.6">
      <c r="A7050" s="85">
        <f>'Balance N-1'!I7053</f>
        <v>0</v>
      </c>
      <c r="B7050" s="75">
        <f>'Balance N-1'!J7053</f>
        <v>0</v>
      </c>
      <c r="C7050" s="78">
        <f>'Balance N-1'!K7053</f>
        <v>0</v>
      </c>
      <c r="D7050" s="78">
        <f>'Balance N-1'!L7053</f>
        <v>0</v>
      </c>
      <c r="E7050" s="78">
        <f>'Balance N-1'!M7053</f>
        <v>0</v>
      </c>
      <c r="F7050" s="78">
        <f>'Balance N-1'!N7053</f>
        <v>0</v>
      </c>
      <c r="G7050" s="78">
        <f>'Balance N-1'!O7053</f>
        <v>0</v>
      </c>
      <c r="H7050" s="78">
        <f>'Balance N-1'!P7053</f>
        <v>0</v>
      </c>
      <c r="I7050" s="79">
        <f t="shared" si="110"/>
        <v>0</v>
      </c>
    </row>
    <row r="7051" spans="1:9" ht="15.6">
      <c r="A7051" s="85">
        <f>'Balance N-1'!I7054</f>
        <v>0</v>
      </c>
      <c r="B7051" s="75">
        <f>'Balance N-1'!J7054</f>
        <v>0</v>
      </c>
      <c r="C7051" s="78">
        <f>'Balance N-1'!K7054</f>
        <v>0</v>
      </c>
      <c r="D7051" s="78">
        <f>'Balance N-1'!L7054</f>
        <v>0</v>
      </c>
      <c r="E7051" s="78">
        <f>'Balance N-1'!M7054</f>
        <v>0</v>
      </c>
      <c r="F7051" s="78">
        <f>'Balance N-1'!N7054</f>
        <v>0</v>
      </c>
      <c r="G7051" s="78">
        <f>'Balance N-1'!O7054</f>
        <v>0</v>
      </c>
      <c r="H7051" s="78">
        <f>'Balance N-1'!P7054</f>
        <v>0</v>
      </c>
      <c r="I7051" s="79">
        <f t="shared" si="110"/>
        <v>0</v>
      </c>
    </row>
    <row r="7052" spans="1:9" ht="15.6">
      <c r="A7052" s="85">
        <f>'Balance N-1'!I7055</f>
        <v>0</v>
      </c>
      <c r="B7052" s="75">
        <f>'Balance N-1'!J7055</f>
        <v>0</v>
      </c>
      <c r="C7052" s="78">
        <f>'Balance N-1'!K7055</f>
        <v>0</v>
      </c>
      <c r="D7052" s="78">
        <f>'Balance N-1'!L7055</f>
        <v>0</v>
      </c>
      <c r="E7052" s="78">
        <f>'Balance N-1'!M7055</f>
        <v>0</v>
      </c>
      <c r="F7052" s="78">
        <f>'Balance N-1'!N7055</f>
        <v>0</v>
      </c>
      <c r="G7052" s="78">
        <f>'Balance N-1'!O7055</f>
        <v>0</v>
      </c>
      <c r="H7052" s="78">
        <f>'Balance N-1'!P7055</f>
        <v>0</v>
      </c>
      <c r="I7052" s="79">
        <f t="shared" si="110"/>
        <v>0</v>
      </c>
    </row>
    <row r="7053" spans="1:9" ht="15.6">
      <c r="A7053" s="85">
        <f>'Balance N-1'!I7056</f>
        <v>0</v>
      </c>
      <c r="B7053" s="75">
        <f>'Balance N-1'!J7056</f>
        <v>0</v>
      </c>
      <c r="C7053" s="78">
        <f>'Balance N-1'!K7056</f>
        <v>0</v>
      </c>
      <c r="D7053" s="78">
        <f>'Balance N-1'!L7056</f>
        <v>0</v>
      </c>
      <c r="E7053" s="78">
        <f>'Balance N-1'!M7056</f>
        <v>0</v>
      </c>
      <c r="F7053" s="78">
        <f>'Balance N-1'!N7056</f>
        <v>0</v>
      </c>
      <c r="G7053" s="78">
        <f>'Balance N-1'!O7056</f>
        <v>0</v>
      </c>
      <c r="H7053" s="78">
        <f>'Balance N-1'!P7056</f>
        <v>0</v>
      </c>
      <c r="I7053" s="79">
        <f t="shared" si="110"/>
        <v>0</v>
      </c>
    </row>
    <row r="7054" spans="1:9" ht="15.6">
      <c r="A7054" s="85">
        <f>'Balance N-1'!I7057</f>
        <v>0</v>
      </c>
      <c r="B7054" s="75">
        <f>'Balance N-1'!J7057</f>
        <v>0</v>
      </c>
      <c r="C7054" s="78">
        <f>'Balance N-1'!K7057</f>
        <v>0</v>
      </c>
      <c r="D7054" s="78">
        <f>'Balance N-1'!L7057</f>
        <v>0</v>
      </c>
      <c r="E7054" s="78">
        <f>'Balance N-1'!M7057</f>
        <v>0</v>
      </c>
      <c r="F7054" s="78">
        <f>'Balance N-1'!N7057</f>
        <v>0</v>
      </c>
      <c r="G7054" s="78">
        <f>'Balance N-1'!O7057</f>
        <v>0</v>
      </c>
      <c r="H7054" s="78">
        <f>'Balance N-1'!P7057</f>
        <v>0</v>
      </c>
      <c r="I7054" s="79">
        <f t="shared" si="110"/>
        <v>0</v>
      </c>
    </row>
    <row r="7055" spans="1:9" ht="15.6">
      <c r="A7055" s="85">
        <f>'Balance N-1'!I7058</f>
        <v>0</v>
      </c>
      <c r="B7055" s="75">
        <f>'Balance N-1'!J7058</f>
        <v>0</v>
      </c>
      <c r="C7055" s="78">
        <f>'Balance N-1'!K7058</f>
        <v>0</v>
      </c>
      <c r="D7055" s="78">
        <f>'Balance N-1'!L7058</f>
        <v>0</v>
      </c>
      <c r="E7055" s="78">
        <f>'Balance N-1'!M7058</f>
        <v>0</v>
      </c>
      <c r="F7055" s="78">
        <f>'Balance N-1'!N7058</f>
        <v>0</v>
      </c>
      <c r="G7055" s="78">
        <f>'Balance N-1'!O7058</f>
        <v>0</v>
      </c>
      <c r="H7055" s="78">
        <f>'Balance N-1'!P7058</f>
        <v>0</v>
      </c>
      <c r="I7055" s="79">
        <f t="shared" si="110"/>
        <v>0</v>
      </c>
    </row>
    <row r="7056" spans="1:9" ht="15.6">
      <c r="A7056" s="85">
        <f>'Balance N-1'!I7059</f>
        <v>0</v>
      </c>
      <c r="B7056" s="75">
        <f>'Balance N-1'!J7059</f>
        <v>0</v>
      </c>
      <c r="C7056" s="78">
        <f>'Balance N-1'!K7059</f>
        <v>0</v>
      </c>
      <c r="D7056" s="78">
        <f>'Balance N-1'!L7059</f>
        <v>0</v>
      </c>
      <c r="E7056" s="78">
        <f>'Balance N-1'!M7059</f>
        <v>0</v>
      </c>
      <c r="F7056" s="78">
        <f>'Balance N-1'!N7059</f>
        <v>0</v>
      </c>
      <c r="G7056" s="78">
        <f>'Balance N-1'!O7059</f>
        <v>0</v>
      </c>
      <c r="H7056" s="78">
        <f>'Balance N-1'!P7059</f>
        <v>0</v>
      </c>
      <c r="I7056" s="79">
        <f t="shared" si="110"/>
        <v>0</v>
      </c>
    </row>
    <row r="7057" spans="1:9" ht="15.6">
      <c r="A7057" s="85">
        <f>'Balance N-1'!I7060</f>
        <v>0</v>
      </c>
      <c r="B7057" s="75">
        <f>'Balance N-1'!J7060</f>
        <v>0</v>
      </c>
      <c r="C7057" s="78">
        <f>'Balance N-1'!K7060</f>
        <v>0</v>
      </c>
      <c r="D7057" s="78">
        <f>'Balance N-1'!L7060</f>
        <v>0</v>
      </c>
      <c r="E7057" s="78">
        <f>'Balance N-1'!M7060</f>
        <v>0</v>
      </c>
      <c r="F7057" s="78">
        <f>'Balance N-1'!N7060</f>
        <v>0</v>
      </c>
      <c r="G7057" s="78">
        <f>'Balance N-1'!O7060</f>
        <v>0</v>
      </c>
      <c r="H7057" s="78">
        <f>'Balance N-1'!P7060</f>
        <v>0</v>
      </c>
      <c r="I7057" s="79">
        <f t="shared" si="110"/>
        <v>0</v>
      </c>
    </row>
    <row r="7058" spans="1:9" ht="15.6">
      <c r="A7058" s="85">
        <f>'Balance N-1'!I7061</f>
        <v>0</v>
      </c>
      <c r="B7058" s="75">
        <f>'Balance N-1'!J7061</f>
        <v>0</v>
      </c>
      <c r="C7058" s="78">
        <f>'Balance N-1'!K7061</f>
        <v>0</v>
      </c>
      <c r="D7058" s="78">
        <f>'Balance N-1'!L7061</f>
        <v>0</v>
      </c>
      <c r="E7058" s="78">
        <f>'Balance N-1'!M7061</f>
        <v>0</v>
      </c>
      <c r="F7058" s="78">
        <f>'Balance N-1'!N7061</f>
        <v>0</v>
      </c>
      <c r="G7058" s="78">
        <f>'Balance N-1'!O7061</f>
        <v>0</v>
      </c>
      <c r="H7058" s="78">
        <f>'Balance N-1'!P7061</f>
        <v>0</v>
      </c>
      <c r="I7058" s="79">
        <f t="shared" si="110"/>
        <v>0</v>
      </c>
    </row>
    <row r="7059" spans="1:9" ht="15.6">
      <c r="A7059" s="85">
        <f>'Balance N-1'!I7062</f>
        <v>0</v>
      </c>
      <c r="B7059" s="75">
        <f>'Balance N-1'!J7062</f>
        <v>0</v>
      </c>
      <c r="C7059" s="78">
        <f>'Balance N-1'!K7062</f>
        <v>0</v>
      </c>
      <c r="D7059" s="78">
        <f>'Balance N-1'!L7062</f>
        <v>0</v>
      </c>
      <c r="E7059" s="78">
        <f>'Balance N-1'!M7062</f>
        <v>0</v>
      </c>
      <c r="F7059" s="78">
        <f>'Balance N-1'!N7062</f>
        <v>0</v>
      </c>
      <c r="G7059" s="78">
        <f>'Balance N-1'!O7062</f>
        <v>0</v>
      </c>
      <c r="H7059" s="78">
        <f>'Balance N-1'!P7062</f>
        <v>0</v>
      </c>
      <c r="I7059" s="79">
        <f t="shared" si="110"/>
        <v>0</v>
      </c>
    </row>
    <row r="7060" spans="1:9" ht="15.6">
      <c r="A7060" s="85">
        <f>'Balance N-1'!I7063</f>
        <v>0</v>
      </c>
      <c r="B7060" s="75">
        <f>'Balance N-1'!J7063</f>
        <v>0</v>
      </c>
      <c r="C7060" s="78">
        <f>'Balance N-1'!K7063</f>
        <v>0</v>
      </c>
      <c r="D7060" s="78">
        <f>'Balance N-1'!L7063</f>
        <v>0</v>
      </c>
      <c r="E7060" s="78">
        <f>'Balance N-1'!M7063</f>
        <v>0</v>
      </c>
      <c r="F7060" s="78">
        <f>'Balance N-1'!N7063</f>
        <v>0</v>
      </c>
      <c r="G7060" s="78">
        <f>'Balance N-1'!O7063</f>
        <v>0</v>
      </c>
      <c r="H7060" s="78">
        <f>'Balance N-1'!P7063</f>
        <v>0</v>
      </c>
      <c r="I7060" s="79">
        <f t="shared" si="110"/>
        <v>0</v>
      </c>
    </row>
    <row r="7061" spans="1:9" ht="15.6">
      <c r="A7061" s="85">
        <f>'Balance N-1'!I7064</f>
        <v>0</v>
      </c>
      <c r="B7061" s="75">
        <f>'Balance N-1'!J7064</f>
        <v>0</v>
      </c>
      <c r="C7061" s="78">
        <f>'Balance N-1'!K7064</f>
        <v>0</v>
      </c>
      <c r="D7061" s="78">
        <f>'Balance N-1'!L7064</f>
        <v>0</v>
      </c>
      <c r="E7061" s="78">
        <f>'Balance N-1'!M7064</f>
        <v>0</v>
      </c>
      <c r="F7061" s="78">
        <f>'Balance N-1'!N7064</f>
        <v>0</v>
      </c>
      <c r="G7061" s="78">
        <f>'Balance N-1'!O7064</f>
        <v>0</v>
      </c>
      <c r="H7061" s="78">
        <f>'Balance N-1'!P7064</f>
        <v>0</v>
      </c>
      <c r="I7061" s="79">
        <f t="shared" si="110"/>
        <v>0</v>
      </c>
    </row>
    <row r="7062" spans="1:9" ht="15.6">
      <c r="A7062" s="85">
        <f>'Balance N-1'!I7065</f>
        <v>0</v>
      </c>
      <c r="B7062" s="75">
        <f>'Balance N-1'!J7065</f>
        <v>0</v>
      </c>
      <c r="C7062" s="78">
        <f>'Balance N-1'!K7065</f>
        <v>0</v>
      </c>
      <c r="D7062" s="78">
        <f>'Balance N-1'!L7065</f>
        <v>0</v>
      </c>
      <c r="E7062" s="78">
        <f>'Balance N-1'!M7065</f>
        <v>0</v>
      </c>
      <c r="F7062" s="78">
        <f>'Balance N-1'!N7065</f>
        <v>0</v>
      </c>
      <c r="G7062" s="78">
        <f>'Balance N-1'!O7065</f>
        <v>0</v>
      </c>
      <c r="H7062" s="78">
        <f>'Balance N-1'!P7065</f>
        <v>0</v>
      </c>
      <c r="I7062" s="79">
        <f t="shared" si="110"/>
        <v>0</v>
      </c>
    </row>
    <row r="7063" spans="1:9" ht="15.6">
      <c r="A7063" s="85">
        <f>'Balance N-1'!I7066</f>
        <v>0</v>
      </c>
      <c r="B7063" s="75">
        <f>'Balance N-1'!J7066</f>
        <v>0</v>
      </c>
      <c r="C7063" s="78">
        <f>'Balance N-1'!K7066</f>
        <v>0</v>
      </c>
      <c r="D7063" s="78">
        <f>'Balance N-1'!L7066</f>
        <v>0</v>
      </c>
      <c r="E7063" s="78">
        <f>'Balance N-1'!M7066</f>
        <v>0</v>
      </c>
      <c r="F7063" s="78">
        <f>'Balance N-1'!N7066</f>
        <v>0</v>
      </c>
      <c r="G7063" s="78">
        <f>'Balance N-1'!O7066</f>
        <v>0</v>
      </c>
      <c r="H7063" s="78">
        <f>'Balance N-1'!P7066</f>
        <v>0</v>
      </c>
      <c r="I7063" s="79">
        <f t="shared" si="110"/>
        <v>0</v>
      </c>
    </row>
    <row r="7064" spans="1:9" ht="15.6">
      <c r="A7064" s="85">
        <f>'Balance N-1'!I7067</f>
        <v>0</v>
      </c>
      <c r="B7064" s="75">
        <f>'Balance N-1'!J7067</f>
        <v>0</v>
      </c>
      <c r="C7064" s="78">
        <f>'Balance N-1'!K7067</f>
        <v>0</v>
      </c>
      <c r="D7064" s="78">
        <f>'Balance N-1'!L7067</f>
        <v>0</v>
      </c>
      <c r="E7064" s="78">
        <f>'Balance N-1'!M7067</f>
        <v>0</v>
      </c>
      <c r="F7064" s="78">
        <f>'Balance N-1'!N7067</f>
        <v>0</v>
      </c>
      <c r="G7064" s="78">
        <f>'Balance N-1'!O7067</f>
        <v>0</v>
      </c>
      <c r="H7064" s="78">
        <f>'Balance N-1'!P7067</f>
        <v>0</v>
      </c>
      <c r="I7064" s="79">
        <f t="shared" si="110"/>
        <v>0</v>
      </c>
    </row>
    <row r="7065" spans="1:9" ht="15.6">
      <c r="A7065" s="85">
        <f>'Balance N-1'!I7068</f>
        <v>0</v>
      </c>
      <c r="B7065" s="75">
        <f>'Balance N-1'!J7068</f>
        <v>0</v>
      </c>
      <c r="C7065" s="78">
        <f>'Balance N-1'!K7068</f>
        <v>0</v>
      </c>
      <c r="D7065" s="78">
        <f>'Balance N-1'!L7068</f>
        <v>0</v>
      </c>
      <c r="E7065" s="78">
        <f>'Balance N-1'!M7068</f>
        <v>0</v>
      </c>
      <c r="F7065" s="78">
        <f>'Balance N-1'!N7068</f>
        <v>0</v>
      </c>
      <c r="G7065" s="78">
        <f>'Balance N-1'!O7068</f>
        <v>0</v>
      </c>
      <c r="H7065" s="78">
        <f>'Balance N-1'!P7068</f>
        <v>0</v>
      </c>
      <c r="I7065" s="79">
        <f t="shared" si="110"/>
        <v>0</v>
      </c>
    </row>
    <row r="7066" spans="1:9" ht="15.6">
      <c r="A7066" s="85">
        <f>'Balance N-1'!I7069</f>
        <v>0</v>
      </c>
      <c r="B7066" s="75">
        <f>'Balance N-1'!J7069</f>
        <v>0</v>
      </c>
      <c r="C7066" s="78">
        <f>'Balance N-1'!K7069</f>
        <v>0</v>
      </c>
      <c r="D7066" s="78">
        <f>'Balance N-1'!L7069</f>
        <v>0</v>
      </c>
      <c r="E7066" s="78">
        <f>'Balance N-1'!M7069</f>
        <v>0</v>
      </c>
      <c r="F7066" s="78">
        <f>'Balance N-1'!N7069</f>
        <v>0</v>
      </c>
      <c r="G7066" s="78">
        <f>'Balance N-1'!O7069</f>
        <v>0</v>
      </c>
      <c r="H7066" s="78">
        <f>'Balance N-1'!P7069</f>
        <v>0</v>
      </c>
      <c r="I7066" s="79">
        <f t="shared" si="110"/>
        <v>0</v>
      </c>
    </row>
    <row r="7067" spans="1:9" ht="15.6">
      <c r="A7067" s="85">
        <f>'Balance N-1'!I7070</f>
        <v>0</v>
      </c>
      <c r="B7067" s="75">
        <f>'Balance N-1'!J7070</f>
        <v>0</v>
      </c>
      <c r="C7067" s="78">
        <f>'Balance N-1'!K7070</f>
        <v>0</v>
      </c>
      <c r="D7067" s="78">
        <f>'Balance N-1'!L7070</f>
        <v>0</v>
      </c>
      <c r="E7067" s="78">
        <f>'Balance N-1'!M7070</f>
        <v>0</v>
      </c>
      <c r="F7067" s="78">
        <f>'Balance N-1'!N7070</f>
        <v>0</v>
      </c>
      <c r="G7067" s="78">
        <f>'Balance N-1'!O7070</f>
        <v>0</v>
      </c>
      <c r="H7067" s="78">
        <f>'Balance N-1'!P7070</f>
        <v>0</v>
      </c>
      <c r="I7067" s="79">
        <f t="shared" si="110"/>
        <v>0</v>
      </c>
    </row>
    <row r="7068" spans="1:9" ht="15.6">
      <c r="A7068" s="85">
        <f>'Balance N-1'!I7071</f>
        <v>0</v>
      </c>
      <c r="B7068" s="75">
        <f>'Balance N-1'!J7071</f>
        <v>0</v>
      </c>
      <c r="C7068" s="78">
        <f>'Balance N-1'!K7071</f>
        <v>0</v>
      </c>
      <c r="D7068" s="78">
        <f>'Balance N-1'!L7071</f>
        <v>0</v>
      </c>
      <c r="E7068" s="78">
        <f>'Balance N-1'!M7071</f>
        <v>0</v>
      </c>
      <c r="F7068" s="78">
        <f>'Balance N-1'!N7071</f>
        <v>0</v>
      </c>
      <c r="G7068" s="78">
        <f>'Balance N-1'!O7071</f>
        <v>0</v>
      </c>
      <c r="H7068" s="78">
        <f>'Balance N-1'!P7071</f>
        <v>0</v>
      </c>
      <c r="I7068" s="79">
        <f t="shared" si="110"/>
        <v>0</v>
      </c>
    </row>
    <row r="7069" spans="1:9" ht="15.6">
      <c r="A7069" s="85">
        <f>'Balance N-1'!I7072</f>
        <v>0</v>
      </c>
      <c r="B7069" s="75">
        <f>'Balance N-1'!J7072</f>
        <v>0</v>
      </c>
      <c r="C7069" s="78">
        <f>'Balance N-1'!K7072</f>
        <v>0</v>
      </c>
      <c r="D7069" s="78">
        <f>'Balance N-1'!L7072</f>
        <v>0</v>
      </c>
      <c r="E7069" s="78">
        <f>'Balance N-1'!M7072</f>
        <v>0</v>
      </c>
      <c r="F7069" s="78">
        <f>'Balance N-1'!N7072</f>
        <v>0</v>
      </c>
      <c r="G7069" s="78">
        <f>'Balance N-1'!O7072</f>
        <v>0</v>
      </c>
      <c r="H7069" s="78">
        <f>'Balance N-1'!P7072</f>
        <v>0</v>
      </c>
      <c r="I7069" s="79">
        <f t="shared" si="110"/>
        <v>0</v>
      </c>
    </row>
    <row r="7070" spans="1:9" ht="15.6">
      <c r="A7070" s="85">
        <f>'Balance N-1'!I7073</f>
        <v>0</v>
      </c>
      <c r="B7070" s="75">
        <f>'Balance N-1'!J7073</f>
        <v>0</v>
      </c>
      <c r="C7070" s="78">
        <f>'Balance N-1'!K7073</f>
        <v>0</v>
      </c>
      <c r="D7070" s="78">
        <f>'Balance N-1'!L7073</f>
        <v>0</v>
      </c>
      <c r="E7070" s="78">
        <f>'Balance N-1'!M7073</f>
        <v>0</v>
      </c>
      <c r="F7070" s="78">
        <f>'Balance N-1'!N7073</f>
        <v>0</v>
      </c>
      <c r="G7070" s="78">
        <f>'Balance N-1'!O7073</f>
        <v>0</v>
      </c>
      <c r="H7070" s="78">
        <f>'Balance N-1'!P7073</f>
        <v>0</v>
      </c>
      <c r="I7070" s="79">
        <f t="shared" si="110"/>
        <v>0</v>
      </c>
    </row>
    <row r="7071" spans="1:9" ht="15.6">
      <c r="A7071" s="85">
        <f>'Balance N-1'!I7074</f>
        <v>0</v>
      </c>
      <c r="B7071" s="75">
        <f>'Balance N-1'!J7074</f>
        <v>0</v>
      </c>
      <c r="C7071" s="78">
        <f>'Balance N-1'!K7074</f>
        <v>0</v>
      </c>
      <c r="D7071" s="78">
        <f>'Balance N-1'!L7074</f>
        <v>0</v>
      </c>
      <c r="E7071" s="78">
        <f>'Balance N-1'!M7074</f>
        <v>0</v>
      </c>
      <c r="F7071" s="78">
        <f>'Balance N-1'!N7074</f>
        <v>0</v>
      </c>
      <c r="G7071" s="78">
        <f>'Balance N-1'!O7074</f>
        <v>0</v>
      </c>
      <c r="H7071" s="78">
        <f>'Balance N-1'!P7074</f>
        <v>0</v>
      </c>
      <c r="I7071" s="79">
        <f t="shared" si="110"/>
        <v>0</v>
      </c>
    </row>
    <row r="7072" spans="1:9" ht="15.6">
      <c r="A7072" s="85">
        <f>'Balance N-1'!I7075</f>
        <v>0</v>
      </c>
      <c r="B7072" s="75">
        <f>'Balance N-1'!J7075</f>
        <v>0</v>
      </c>
      <c r="C7072" s="78">
        <f>'Balance N-1'!K7075</f>
        <v>0</v>
      </c>
      <c r="D7072" s="78">
        <f>'Balance N-1'!L7075</f>
        <v>0</v>
      </c>
      <c r="E7072" s="78">
        <f>'Balance N-1'!M7075</f>
        <v>0</v>
      </c>
      <c r="F7072" s="78">
        <f>'Balance N-1'!N7075</f>
        <v>0</v>
      </c>
      <c r="G7072" s="78">
        <f>'Balance N-1'!O7075</f>
        <v>0</v>
      </c>
      <c r="H7072" s="78">
        <f>'Balance N-1'!P7075</f>
        <v>0</v>
      </c>
      <c r="I7072" s="79">
        <f t="shared" si="110"/>
        <v>0</v>
      </c>
    </row>
    <row r="7073" spans="1:9" ht="15.6">
      <c r="A7073" s="85">
        <f>'Balance N-1'!I7076</f>
        <v>0</v>
      </c>
      <c r="B7073" s="75">
        <f>'Balance N-1'!J7076</f>
        <v>0</v>
      </c>
      <c r="C7073" s="78">
        <f>'Balance N-1'!K7076</f>
        <v>0</v>
      </c>
      <c r="D7073" s="78">
        <f>'Balance N-1'!L7076</f>
        <v>0</v>
      </c>
      <c r="E7073" s="78">
        <f>'Balance N-1'!M7076</f>
        <v>0</v>
      </c>
      <c r="F7073" s="78">
        <f>'Balance N-1'!N7076</f>
        <v>0</v>
      </c>
      <c r="G7073" s="78">
        <f>'Balance N-1'!O7076</f>
        <v>0</v>
      </c>
      <c r="H7073" s="78">
        <f>'Balance N-1'!P7076</f>
        <v>0</v>
      </c>
      <c r="I7073" s="79">
        <f t="shared" si="110"/>
        <v>0</v>
      </c>
    </row>
    <row r="7074" spans="1:9" ht="15.6">
      <c r="A7074" s="85">
        <f>'Balance N-1'!I7077</f>
        <v>0</v>
      </c>
      <c r="B7074" s="75">
        <f>'Balance N-1'!J7077</f>
        <v>0</v>
      </c>
      <c r="C7074" s="78">
        <f>'Balance N-1'!K7077</f>
        <v>0</v>
      </c>
      <c r="D7074" s="78">
        <f>'Balance N-1'!L7077</f>
        <v>0</v>
      </c>
      <c r="E7074" s="78">
        <f>'Balance N-1'!M7077</f>
        <v>0</v>
      </c>
      <c r="F7074" s="78">
        <f>'Balance N-1'!N7077</f>
        <v>0</v>
      </c>
      <c r="G7074" s="78">
        <f>'Balance N-1'!O7077</f>
        <v>0</v>
      </c>
      <c r="H7074" s="78">
        <f>'Balance N-1'!P7077</f>
        <v>0</v>
      </c>
      <c r="I7074" s="79">
        <f t="shared" si="110"/>
        <v>0</v>
      </c>
    </row>
    <row r="7075" spans="1:9" ht="15.6">
      <c r="A7075" s="85">
        <f>'Balance N-1'!I7078</f>
        <v>0</v>
      </c>
      <c r="B7075" s="75">
        <f>'Balance N-1'!J7078</f>
        <v>0</v>
      </c>
      <c r="C7075" s="78">
        <f>'Balance N-1'!K7078</f>
        <v>0</v>
      </c>
      <c r="D7075" s="78">
        <f>'Balance N-1'!L7078</f>
        <v>0</v>
      </c>
      <c r="E7075" s="78">
        <f>'Balance N-1'!M7078</f>
        <v>0</v>
      </c>
      <c r="F7075" s="78">
        <f>'Balance N-1'!N7078</f>
        <v>0</v>
      </c>
      <c r="G7075" s="78">
        <f>'Balance N-1'!O7078</f>
        <v>0</v>
      </c>
      <c r="H7075" s="78">
        <f>'Balance N-1'!P7078</f>
        <v>0</v>
      </c>
      <c r="I7075" s="79">
        <f t="shared" si="110"/>
        <v>0</v>
      </c>
    </row>
    <row r="7076" spans="1:9" ht="15.6">
      <c r="A7076" s="85">
        <f>'Balance N-1'!I7079</f>
        <v>0</v>
      </c>
      <c r="B7076" s="75">
        <f>'Balance N-1'!J7079</f>
        <v>0</v>
      </c>
      <c r="C7076" s="78">
        <f>'Balance N-1'!K7079</f>
        <v>0</v>
      </c>
      <c r="D7076" s="78">
        <f>'Balance N-1'!L7079</f>
        <v>0</v>
      </c>
      <c r="E7076" s="78">
        <f>'Balance N-1'!M7079</f>
        <v>0</v>
      </c>
      <c r="F7076" s="78">
        <f>'Balance N-1'!N7079</f>
        <v>0</v>
      </c>
      <c r="G7076" s="78">
        <f>'Balance N-1'!O7079</f>
        <v>0</v>
      </c>
      <c r="H7076" s="78">
        <f>'Balance N-1'!P7079</f>
        <v>0</v>
      </c>
      <c r="I7076" s="79">
        <f t="shared" si="110"/>
        <v>0</v>
      </c>
    </row>
    <row r="7077" spans="1:9" ht="15.6">
      <c r="A7077" s="85">
        <f>'Balance N-1'!I7080</f>
        <v>0</v>
      </c>
      <c r="B7077" s="75">
        <f>'Balance N-1'!J7080</f>
        <v>0</v>
      </c>
      <c r="C7077" s="78">
        <f>'Balance N-1'!K7080</f>
        <v>0</v>
      </c>
      <c r="D7077" s="78">
        <f>'Balance N-1'!L7080</f>
        <v>0</v>
      </c>
      <c r="E7077" s="78">
        <f>'Balance N-1'!M7080</f>
        <v>0</v>
      </c>
      <c r="F7077" s="78">
        <f>'Balance N-1'!N7080</f>
        <v>0</v>
      </c>
      <c r="G7077" s="78">
        <f>'Balance N-1'!O7080</f>
        <v>0</v>
      </c>
      <c r="H7077" s="78">
        <f>'Balance N-1'!P7080</f>
        <v>0</v>
      </c>
      <c r="I7077" s="79">
        <f t="shared" si="110"/>
        <v>0</v>
      </c>
    </row>
    <row r="7078" spans="1:9" ht="15.6">
      <c r="A7078" s="85">
        <f>'Balance N-1'!I7081</f>
        <v>0</v>
      </c>
      <c r="B7078" s="75">
        <f>'Balance N-1'!J7081</f>
        <v>0</v>
      </c>
      <c r="C7078" s="78">
        <f>'Balance N-1'!K7081</f>
        <v>0</v>
      </c>
      <c r="D7078" s="78">
        <f>'Balance N-1'!L7081</f>
        <v>0</v>
      </c>
      <c r="E7078" s="78">
        <f>'Balance N-1'!M7081</f>
        <v>0</v>
      </c>
      <c r="F7078" s="78">
        <f>'Balance N-1'!N7081</f>
        <v>0</v>
      </c>
      <c r="G7078" s="78">
        <f>'Balance N-1'!O7081</f>
        <v>0</v>
      </c>
      <c r="H7078" s="78">
        <f>'Balance N-1'!P7081</f>
        <v>0</v>
      </c>
      <c r="I7078" s="79">
        <f t="shared" si="110"/>
        <v>0</v>
      </c>
    </row>
    <row r="7079" spans="1:9" ht="15.6">
      <c r="A7079" s="85">
        <f>'Balance N-1'!I7082</f>
        <v>0</v>
      </c>
      <c r="B7079" s="75">
        <f>'Balance N-1'!J7082</f>
        <v>0</v>
      </c>
      <c r="C7079" s="78">
        <f>'Balance N-1'!K7082</f>
        <v>0</v>
      </c>
      <c r="D7079" s="78">
        <f>'Balance N-1'!L7082</f>
        <v>0</v>
      </c>
      <c r="E7079" s="78">
        <f>'Balance N-1'!M7082</f>
        <v>0</v>
      </c>
      <c r="F7079" s="78">
        <f>'Balance N-1'!N7082</f>
        <v>0</v>
      </c>
      <c r="G7079" s="78">
        <f>'Balance N-1'!O7082</f>
        <v>0</v>
      </c>
      <c r="H7079" s="78">
        <f>'Balance N-1'!P7082</f>
        <v>0</v>
      </c>
      <c r="I7079" s="79">
        <f t="shared" si="110"/>
        <v>0</v>
      </c>
    </row>
    <row r="7080" spans="1:9" ht="15.6">
      <c r="A7080" s="85">
        <f>'Balance N-1'!I7083</f>
        <v>0</v>
      </c>
      <c r="B7080" s="75">
        <f>'Balance N-1'!J7083</f>
        <v>0</v>
      </c>
      <c r="C7080" s="78">
        <f>'Balance N-1'!K7083</f>
        <v>0</v>
      </c>
      <c r="D7080" s="78">
        <f>'Balance N-1'!L7083</f>
        <v>0</v>
      </c>
      <c r="E7080" s="78">
        <f>'Balance N-1'!M7083</f>
        <v>0</v>
      </c>
      <c r="F7080" s="78">
        <f>'Balance N-1'!N7083</f>
        <v>0</v>
      </c>
      <c r="G7080" s="78">
        <f>'Balance N-1'!O7083</f>
        <v>0</v>
      </c>
      <c r="H7080" s="78">
        <f>'Balance N-1'!P7083</f>
        <v>0</v>
      </c>
      <c r="I7080" s="79">
        <f t="shared" si="110"/>
        <v>0</v>
      </c>
    </row>
    <row r="7081" spans="1:9" ht="15.6">
      <c r="A7081" s="85">
        <f>'Balance N-1'!I7084</f>
        <v>0</v>
      </c>
      <c r="B7081" s="75">
        <f>'Balance N-1'!J7084</f>
        <v>0</v>
      </c>
      <c r="C7081" s="78">
        <f>'Balance N-1'!K7084</f>
        <v>0</v>
      </c>
      <c r="D7081" s="78">
        <f>'Balance N-1'!L7084</f>
        <v>0</v>
      </c>
      <c r="E7081" s="78">
        <f>'Balance N-1'!M7084</f>
        <v>0</v>
      </c>
      <c r="F7081" s="78">
        <f>'Balance N-1'!N7084</f>
        <v>0</v>
      </c>
      <c r="G7081" s="78">
        <f>'Balance N-1'!O7084</f>
        <v>0</v>
      </c>
      <c r="H7081" s="78">
        <f>'Balance N-1'!P7084</f>
        <v>0</v>
      </c>
      <c r="I7081" s="79">
        <f t="shared" si="110"/>
        <v>0</v>
      </c>
    </row>
    <row r="7082" spans="1:9" ht="15.6">
      <c r="A7082" s="85">
        <f>'Balance N-1'!I7085</f>
        <v>0</v>
      </c>
      <c r="B7082" s="75">
        <f>'Balance N-1'!J7085</f>
        <v>0</v>
      </c>
      <c r="C7082" s="78">
        <f>'Balance N-1'!K7085</f>
        <v>0</v>
      </c>
      <c r="D7082" s="78">
        <f>'Balance N-1'!L7085</f>
        <v>0</v>
      </c>
      <c r="E7082" s="78">
        <f>'Balance N-1'!M7085</f>
        <v>0</v>
      </c>
      <c r="F7082" s="78">
        <f>'Balance N-1'!N7085</f>
        <v>0</v>
      </c>
      <c r="G7082" s="78">
        <f>'Balance N-1'!O7085</f>
        <v>0</v>
      </c>
      <c r="H7082" s="78">
        <f>'Balance N-1'!P7085</f>
        <v>0</v>
      </c>
      <c r="I7082" s="79">
        <f t="shared" si="110"/>
        <v>0</v>
      </c>
    </row>
    <row r="7083" spans="1:9" ht="15.6">
      <c r="A7083" s="85">
        <f>'Balance N-1'!I7086</f>
        <v>0</v>
      </c>
      <c r="B7083" s="75">
        <f>'Balance N-1'!J7086</f>
        <v>0</v>
      </c>
      <c r="C7083" s="78">
        <f>'Balance N-1'!K7086</f>
        <v>0</v>
      </c>
      <c r="D7083" s="78">
        <f>'Balance N-1'!L7086</f>
        <v>0</v>
      </c>
      <c r="E7083" s="78">
        <f>'Balance N-1'!M7086</f>
        <v>0</v>
      </c>
      <c r="F7083" s="78">
        <f>'Balance N-1'!N7086</f>
        <v>0</v>
      </c>
      <c r="G7083" s="78">
        <f>'Balance N-1'!O7086</f>
        <v>0</v>
      </c>
      <c r="H7083" s="78">
        <f>'Balance N-1'!P7086</f>
        <v>0</v>
      </c>
      <c r="I7083" s="79">
        <f t="shared" si="110"/>
        <v>0</v>
      </c>
    </row>
    <row r="7084" spans="1:9" ht="15.6">
      <c r="A7084" s="85">
        <f>'Balance N-1'!I7087</f>
        <v>0</v>
      </c>
      <c r="B7084" s="75">
        <f>'Balance N-1'!J7087</f>
        <v>0</v>
      </c>
      <c r="C7084" s="78">
        <f>'Balance N-1'!K7087</f>
        <v>0</v>
      </c>
      <c r="D7084" s="78">
        <f>'Balance N-1'!L7087</f>
        <v>0</v>
      </c>
      <c r="E7084" s="78">
        <f>'Balance N-1'!M7087</f>
        <v>0</v>
      </c>
      <c r="F7084" s="78">
        <f>'Balance N-1'!N7087</f>
        <v>0</v>
      </c>
      <c r="G7084" s="78">
        <f>'Balance N-1'!O7087</f>
        <v>0</v>
      </c>
      <c r="H7084" s="78">
        <f>'Balance N-1'!P7087</f>
        <v>0</v>
      </c>
      <c r="I7084" s="79">
        <f t="shared" si="110"/>
        <v>0</v>
      </c>
    </row>
    <row r="7085" spans="1:9" ht="15.6">
      <c r="A7085" s="85">
        <f>'Balance N-1'!I7088</f>
        <v>0</v>
      </c>
      <c r="B7085" s="75">
        <f>'Balance N-1'!J7088</f>
        <v>0</v>
      </c>
      <c r="C7085" s="78">
        <f>'Balance N-1'!K7088</f>
        <v>0</v>
      </c>
      <c r="D7085" s="78">
        <f>'Balance N-1'!L7088</f>
        <v>0</v>
      </c>
      <c r="E7085" s="78">
        <f>'Balance N-1'!M7088</f>
        <v>0</v>
      </c>
      <c r="F7085" s="78">
        <f>'Balance N-1'!N7088</f>
        <v>0</v>
      </c>
      <c r="G7085" s="78">
        <f>'Balance N-1'!O7088</f>
        <v>0</v>
      </c>
      <c r="H7085" s="78">
        <f>'Balance N-1'!P7088</f>
        <v>0</v>
      </c>
      <c r="I7085" s="79">
        <f t="shared" si="110"/>
        <v>0</v>
      </c>
    </row>
    <row r="7086" spans="1:9" ht="15.6">
      <c r="A7086" s="85">
        <f>'Balance N-1'!I7089</f>
        <v>0</v>
      </c>
      <c r="B7086" s="75">
        <f>'Balance N-1'!J7089</f>
        <v>0</v>
      </c>
      <c r="C7086" s="78">
        <f>'Balance N-1'!K7089</f>
        <v>0</v>
      </c>
      <c r="D7086" s="78">
        <f>'Balance N-1'!L7089</f>
        <v>0</v>
      </c>
      <c r="E7086" s="78">
        <f>'Balance N-1'!M7089</f>
        <v>0</v>
      </c>
      <c r="F7086" s="78">
        <f>'Balance N-1'!N7089</f>
        <v>0</v>
      </c>
      <c r="G7086" s="78">
        <f>'Balance N-1'!O7089</f>
        <v>0</v>
      </c>
      <c r="H7086" s="78">
        <f>'Balance N-1'!P7089</f>
        <v>0</v>
      </c>
      <c r="I7086" s="79">
        <f t="shared" si="110"/>
        <v>0</v>
      </c>
    </row>
    <row r="7087" spans="1:9" ht="15.6">
      <c r="A7087" s="85">
        <f>'Balance N-1'!I7090</f>
        <v>0</v>
      </c>
      <c r="B7087" s="75">
        <f>'Balance N-1'!J7090</f>
        <v>0</v>
      </c>
      <c r="C7087" s="78">
        <f>'Balance N-1'!K7090</f>
        <v>0</v>
      </c>
      <c r="D7087" s="78">
        <f>'Balance N-1'!L7090</f>
        <v>0</v>
      </c>
      <c r="E7087" s="78">
        <f>'Balance N-1'!M7090</f>
        <v>0</v>
      </c>
      <c r="F7087" s="78">
        <f>'Balance N-1'!N7090</f>
        <v>0</v>
      </c>
      <c r="G7087" s="78">
        <f>'Balance N-1'!O7090</f>
        <v>0</v>
      </c>
      <c r="H7087" s="78">
        <f>'Balance N-1'!P7090</f>
        <v>0</v>
      </c>
      <c r="I7087" s="79">
        <f t="shared" si="110"/>
        <v>0</v>
      </c>
    </row>
    <row r="7088" spans="1:9" ht="15.6">
      <c r="A7088" s="85">
        <f>'Balance N-1'!I7091</f>
        <v>0</v>
      </c>
      <c r="B7088" s="75">
        <f>'Balance N-1'!J7091</f>
        <v>0</v>
      </c>
      <c r="C7088" s="78">
        <f>'Balance N-1'!K7091</f>
        <v>0</v>
      </c>
      <c r="D7088" s="78">
        <f>'Balance N-1'!L7091</f>
        <v>0</v>
      </c>
      <c r="E7088" s="78">
        <f>'Balance N-1'!M7091</f>
        <v>0</v>
      </c>
      <c r="F7088" s="78">
        <f>'Balance N-1'!N7091</f>
        <v>0</v>
      </c>
      <c r="G7088" s="78">
        <f>'Balance N-1'!O7091</f>
        <v>0</v>
      </c>
      <c r="H7088" s="78">
        <f>'Balance N-1'!P7091</f>
        <v>0</v>
      </c>
      <c r="I7088" s="79">
        <f t="shared" si="110"/>
        <v>0</v>
      </c>
    </row>
    <row r="7089" spans="1:9" ht="15.6">
      <c r="A7089" s="85">
        <f>'Balance N-1'!I7092</f>
        <v>0</v>
      </c>
      <c r="B7089" s="75">
        <f>'Balance N-1'!J7092</f>
        <v>0</v>
      </c>
      <c r="C7089" s="78">
        <f>'Balance N-1'!K7092</f>
        <v>0</v>
      </c>
      <c r="D7089" s="78">
        <f>'Balance N-1'!L7092</f>
        <v>0</v>
      </c>
      <c r="E7089" s="78">
        <f>'Balance N-1'!M7092</f>
        <v>0</v>
      </c>
      <c r="F7089" s="78">
        <f>'Balance N-1'!N7092</f>
        <v>0</v>
      </c>
      <c r="G7089" s="78">
        <f>'Balance N-1'!O7092</f>
        <v>0</v>
      </c>
      <c r="H7089" s="78">
        <f>'Balance N-1'!P7092</f>
        <v>0</v>
      </c>
      <c r="I7089" s="79">
        <f t="shared" si="110"/>
        <v>0</v>
      </c>
    </row>
    <row r="7090" spans="1:9" ht="15.6">
      <c r="A7090" s="85">
        <f>'Balance N-1'!I7093</f>
        <v>0</v>
      </c>
      <c r="B7090" s="75">
        <f>'Balance N-1'!J7093</f>
        <v>0</v>
      </c>
      <c r="C7090" s="78">
        <f>'Balance N-1'!K7093</f>
        <v>0</v>
      </c>
      <c r="D7090" s="78">
        <f>'Balance N-1'!L7093</f>
        <v>0</v>
      </c>
      <c r="E7090" s="78">
        <f>'Balance N-1'!M7093</f>
        <v>0</v>
      </c>
      <c r="F7090" s="78">
        <f>'Balance N-1'!N7093</f>
        <v>0</v>
      </c>
      <c r="G7090" s="78">
        <f>'Balance N-1'!O7093</f>
        <v>0</v>
      </c>
      <c r="H7090" s="78">
        <f>'Balance N-1'!P7093</f>
        <v>0</v>
      </c>
      <c r="I7090" s="79">
        <f t="shared" si="110"/>
        <v>0</v>
      </c>
    </row>
    <row r="7091" spans="1:9" ht="15.6">
      <c r="A7091" s="85">
        <f>'Balance N-1'!I7094</f>
        <v>0</v>
      </c>
      <c r="B7091" s="75">
        <f>'Balance N-1'!J7094</f>
        <v>0</v>
      </c>
      <c r="C7091" s="78">
        <f>'Balance N-1'!K7094</f>
        <v>0</v>
      </c>
      <c r="D7091" s="78">
        <f>'Balance N-1'!L7094</f>
        <v>0</v>
      </c>
      <c r="E7091" s="78">
        <f>'Balance N-1'!M7094</f>
        <v>0</v>
      </c>
      <c r="F7091" s="78">
        <f>'Balance N-1'!N7094</f>
        <v>0</v>
      </c>
      <c r="G7091" s="78">
        <f>'Balance N-1'!O7094</f>
        <v>0</v>
      </c>
      <c r="H7091" s="78">
        <f>'Balance N-1'!P7094</f>
        <v>0</v>
      </c>
      <c r="I7091" s="79">
        <f t="shared" si="110"/>
        <v>0</v>
      </c>
    </row>
    <row r="7092" spans="1:9" ht="15.6">
      <c r="A7092" s="85">
        <f>'Balance N-1'!I7095</f>
        <v>0</v>
      </c>
      <c r="B7092" s="75">
        <f>'Balance N-1'!J7095</f>
        <v>0</v>
      </c>
      <c r="C7092" s="78">
        <f>'Balance N-1'!K7095</f>
        <v>0</v>
      </c>
      <c r="D7092" s="78">
        <f>'Balance N-1'!L7095</f>
        <v>0</v>
      </c>
      <c r="E7092" s="78">
        <f>'Balance N-1'!M7095</f>
        <v>0</v>
      </c>
      <c r="F7092" s="78">
        <f>'Balance N-1'!N7095</f>
        <v>0</v>
      </c>
      <c r="G7092" s="78">
        <f>'Balance N-1'!O7095</f>
        <v>0</v>
      </c>
      <c r="H7092" s="78">
        <f>'Balance N-1'!P7095</f>
        <v>0</v>
      </c>
      <c r="I7092" s="79">
        <f t="shared" si="110"/>
        <v>0</v>
      </c>
    </row>
    <row r="7093" spans="1:9" ht="15.6">
      <c r="A7093" s="85">
        <f>'Balance N-1'!I7096</f>
        <v>0</v>
      </c>
      <c r="B7093" s="75">
        <f>'Balance N-1'!J7096</f>
        <v>0</v>
      </c>
      <c r="C7093" s="78">
        <f>'Balance N-1'!K7096</f>
        <v>0</v>
      </c>
      <c r="D7093" s="78">
        <f>'Balance N-1'!L7096</f>
        <v>0</v>
      </c>
      <c r="E7093" s="78">
        <f>'Balance N-1'!M7096</f>
        <v>0</v>
      </c>
      <c r="F7093" s="78">
        <f>'Balance N-1'!N7096</f>
        <v>0</v>
      </c>
      <c r="G7093" s="78">
        <f>'Balance N-1'!O7096</f>
        <v>0</v>
      </c>
      <c r="H7093" s="78">
        <f>'Balance N-1'!P7096</f>
        <v>0</v>
      </c>
      <c r="I7093" s="79">
        <f t="shared" si="110"/>
        <v>0</v>
      </c>
    </row>
    <row r="7094" spans="1:9" ht="15.6">
      <c r="A7094" s="85">
        <f>'Balance N-1'!I7097</f>
        <v>0</v>
      </c>
      <c r="B7094" s="75">
        <f>'Balance N-1'!J7097</f>
        <v>0</v>
      </c>
      <c r="C7094" s="78">
        <f>'Balance N-1'!K7097</f>
        <v>0</v>
      </c>
      <c r="D7094" s="78">
        <f>'Balance N-1'!L7097</f>
        <v>0</v>
      </c>
      <c r="E7094" s="78">
        <f>'Balance N-1'!M7097</f>
        <v>0</v>
      </c>
      <c r="F7094" s="78">
        <f>'Balance N-1'!N7097</f>
        <v>0</v>
      </c>
      <c r="G7094" s="78">
        <f>'Balance N-1'!O7097</f>
        <v>0</v>
      </c>
      <c r="H7094" s="78">
        <f>'Balance N-1'!P7097</f>
        <v>0</v>
      </c>
      <c r="I7094" s="79">
        <f t="shared" si="110"/>
        <v>0</v>
      </c>
    </row>
    <row r="7095" spans="1:9" ht="15.6">
      <c r="A7095" s="85">
        <f>'Balance N-1'!I7098</f>
        <v>0</v>
      </c>
      <c r="B7095" s="75">
        <f>'Balance N-1'!J7098</f>
        <v>0</v>
      </c>
      <c r="C7095" s="78">
        <f>'Balance N-1'!K7098</f>
        <v>0</v>
      </c>
      <c r="D7095" s="78">
        <f>'Balance N-1'!L7098</f>
        <v>0</v>
      </c>
      <c r="E7095" s="78">
        <f>'Balance N-1'!M7098</f>
        <v>0</v>
      </c>
      <c r="F7095" s="78">
        <f>'Balance N-1'!N7098</f>
        <v>0</v>
      </c>
      <c r="G7095" s="78">
        <f>'Balance N-1'!O7098</f>
        <v>0</v>
      </c>
      <c r="H7095" s="78">
        <f>'Balance N-1'!P7098</f>
        <v>0</v>
      </c>
      <c r="I7095" s="79">
        <f t="shared" si="110"/>
        <v>0</v>
      </c>
    </row>
    <row r="7096" spans="1:9" ht="15.6">
      <c r="A7096" s="85">
        <f>'Balance N-1'!I7099</f>
        <v>0</v>
      </c>
      <c r="B7096" s="75">
        <f>'Balance N-1'!J7099</f>
        <v>0</v>
      </c>
      <c r="C7096" s="78">
        <f>'Balance N-1'!K7099</f>
        <v>0</v>
      </c>
      <c r="D7096" s="78">
        <f>'Balance N-1'!L7099</f>
        <v>0</v>
      </c>
      <c r="E7096" s="78">
        <f>'Balance N-1'!M7099</f>
        <v>0</v>
      </c>
      <c r="F7096" s="78">
        <f>'Balance N-1'!N7099</f>
        <v>0</v>
      </c>
      <c r="G7096" s="78">
        <f>'Balance N-1'!O7099</f>
        <v>0</v>
      </c>
      <c r="H7096" s="78">
        <f>'Balance N-1'!P7099</f>
        <v>0</v>
      </c>
      <c r="I7096" s="79">
        <f t="shared" si="110"/>
        <v>0</v>
      </c>
    </row>
    <row r="7097" spans="1:9" ht="15.6">
      <c r="A7097" s="85">
        <f>'Balance N-1'!I7100</f>
        <v>0</v>
      </c>
      <c r="B7097" s="75">
        <f>'Balance N-1'!J7100</f>
        <v>0</v>
      </c>
      <c r="C7097" s="78">
        <f>'Balance N-1'!K7100</f>
        <v>0</v>
      </c>
      <c r="D7097" s="78">
        <f>'Balance N-1'!L7100</f>
        <v>0</v>
      </c>
      <c r="E7097" s="78">
        <f>'Balance N-1'!M7100</f>
        <v>0</v>
      </c>
      <c r="F7097" s="78">
        <f>'Balance N-1'!N7100</f>
        <v>0</v>
      </c>
      <c r="G7097" s="78">
        <f>'Balance N-1'!O7100</f>
        <v>0</v>
      </c>
      <c r="H7097" s="78">
        <f>'Balance N-1'!P7100</f>
        <v>0</v>
      </c>
      <c r="I7097" s="79">
        <f t="shared" si="110"/>
        <v>0</v>
      </c>
    </row>
    <row r="7098" spans="1:9" ht="15.6">
      <c r="A7098" s="85">
        <f>'Balance N-1'!I7101</f>
        <v>0</v>
      </c>
      <c r="B7098" s="75">
        <f>'Balance N-1'!J7101</f>
        <v>0</v>
      </c>
      <c r="C7098" s="78">
        <f>'Balance N-1'!K7101</f>
        <v>0</v>
      </c>
      <c r="D7098" s="78">
        <f>'Balance N-1'!L7101</f>
        <v>0</v>
      </c>
      <c r="E7098" s="78">
        <f>'Balance N-1'!M7101</f>
        <v>0</v>
      </c>
      <c r="F7098" s="78">
        <f>'Balance N-1'!N7101</f>
        <v>0</v>
      </c>
      <c r="G7098" s="78">
        <f>'Balance N-1'!O7101</f>
        <v>0</v>
      </c>
      <c r="H7098" s="78">
        <f>'Balance N-1'!P7101</f>
        <v>0</v>
      </c>
      <c r="I7098" s="79">
        <f t="shared" si="110"/>
        <v>0</v>
      </c>
    </row>
    <row r="7099" spans="1:9" ht="15.6">
      <c r="A7099" s="85">
        <f>'Balance N-1'!I7102</f>
        <v>0</v>
      </c>
      <c r="B7099" s="75">
        <f>'Balance N-1'!J7102</f>
        <v>0</v>
      </c>
      <c r="C7099" s="78">
        <f>'Balance N-1'!K7102</f>
        <v>0</v>
      </c>
      <c r="D7099" s="78">
        <f>'Balance N-1'!L7102</f>
        <v>0</v>
      </c>
      <c r="E7099" s="78">
        <f>'Balance N-1'!M7102</f>
        <v>0</v>
      </c>
      <c r="F7099" s="78">
        <f>'Balance N-1'!N7102</f>
        <v>0</v>
      </c>
      <c r="G7099" s="78">
        <f>'Balance N-1'!O7102</f>
        <v>0</v>
      </c>
      <c r="H7099" s="78">
        <f>'Balance N-1'!P7102</f>
        <v>0</v>
      </c>
      <c r="I7099" s="79">
        <f t="shared" si="110"/>
        <v>0</v>
      </c>
    </row>
    <row r="7100" spans="1:9" ht="15.6">
      <c r="A7100" s="85">
        <f>'Balance N-1'!I7103</f>
        <v>0</v>
      </c>
      <c r="B7100" s="75">
        <f>'Balance N-1'!J7103</f>
        <v>0</v>
      </c>
      <c r="C7100" s="78">
        <f>'Balance N-1'!K7103</f>
        <v>0</v>
      </c>
      <c r="D7100" s="78">
        <f>'Balance N-1'!L7103</f>
        <v>0</v>
      </c>
      <c r="E7100" s="78">
        <f>'Balance N-1'!M7103</f>
        <v>0</v>
      </c>
      <c r="F7100" s="78">
        <f>'Balance N-1'!N7103</f>
        <v>0</v>
      </c>
      <c r="G7100" s="78">
        <f>'Balance N-1'!O7103</f>
        <v>0</v>
      </c>
      <c r="H7100" s="78">
        <f>'Balance N-1'!P7103</f>
        <v>0</v>
      </c>
      <c r="I7100" s="79">
        <f t="shared" si="110"/>
        <v>0</v>
      </c>
    </row>
    <row r="7101" spans="1:9" ht="15.6">
      <c r="A7101" s="85">
        <f>'Balance N-1'!I7104</f>
        <v>0</v>
      </c>
      <c r="B7101" s="75">
        <f>'Balance N-1'!J7104</f>
        <v>0</v>
      </c>
      <c r="C7101" s="78">
        <f>'Balance N-1'!K7104</f>
        <v>0</v>
      </c>
      <c r="D7101" s="78">
        <f>'Balance N-1'!L7104</f>
        <v>0</v>
      </c>
      <c r="E7101" s="78">
        <f>'Balance N-1'!M7104</f>
        <v>0</v>
      </c>
      <c r="F7101" s="78">
        <f>'Balance N-1'!N7104</f>
        <v>0</v>
      </c>
      <c r="G7101" s="78">
        <f>'Balance N-1'!O7104</f>
        <v>0</v>
      </c>
      <c r="H7101" s="78">
        <f>'Balance N-1'!P7104</f>
        <v>0</v>
      </c>
      <c r="I7101" s="79">
        <f t="shared" si="110"/>
        <v>0</v>
      </c>
    </row>
    <row r="7102" spans="1:9" ht="15.6">
      <c r="A7102" s="85">
        <f>'Balance N-1'!I7105</f>
        <v>0</v>
      </c>
      <c r="B7102" s="75">
        <f>'Balance N-1'!J7105</f>
        <v>0</v>
      </c>
      <c r="C7102" s="78">
        <f>'Balance N-1'!K7105</f>
        <v>0</v>
      </c>
      <c r="D7102" s="78">
        <f>'Balance N-1'!L7105</f>
        <v>0</v>
      </c>
      <c r="E7102" s="78">
        <f>'Balance N-1'!M7105</f>
        <v>0</v>
      </c>
      <c r="F7102" s="78">
        <f>'Balance N-1'!N7105</f>
        <v>0</v>
      </c>
      <c r="G7102" s="78">
        <f>'Balance N-1'!O7105</f>
        <v>0</v>
      </c>
      <c r="H7102" s="78">
        <f>'Balance N-1'!P7105</f>
        <v>0</v>
      </c>
      <c r="I7102" s="79">
        <f t="shared" si="110"/>
        <v>0</v>
      </c>
    </row>
    <row r="7103" spans="1:9" ht="15.6">
      <c r="A7103" s="85">
        <f>'Balance N-1'!I7106</f>
        <v>0</v>
      </c>
      <c r="B7103" s="75">
        <f>'Balance N-1'!J7106</f>
        <v>0</v>
      </c>
      <c r="C7103" s="78">
        <f>'Balance N-1'!K7106</f>
        <v>0</v>
      </c>
      <c r="D7103" s="78">
        <f>'Balance N-1'!L7106</f>
        <v>0</v>
      </c>
      <c r="E7103" s="78">
        <f>'Balance N-1'!M7106</f>
        <v>0</v>
      </c>
      <c r="F7103" s="78">
        <f>'Balance N-1'!N7106</f>
        <v>0</v>
      </c>
      <c r="G7103" s="78">
        <f>'Balance N-1'!O7106</f>
        <v>0</v>
      </c>
      <c r="H7103" s="78">
        <f>'Balance N-1'!P7106</f>
        <v>0</v>
      </c>
      <c r="I7103" s="79">
        <f t="shared" si="110"/>
        <v>0</v>
      </c>
    </row>
    <row r="7104" spans="1:9" ht="15.6">
      <c r="A7104" s="85">
        <f>'Balance N-1'!I7107</f>
        <v>0</v>
      </c>
      <c r="B7104" s="75">
        <f>'Balance N-1'!J7107</f>
        <v>0</v>
      </c>
      <c r="C7104" s="78">
        <f>'Balance N-1'!K7107</f>
        <v>0</v>
      </c>
      <c r="D7104" s="78">
        <f>'Balance N-1'!L7107</f>
        <v>0</v>
      </c>
      <c r="E7104" s="78">
        <f>'Balance N-1'!M7107</f>
        <v>0</v>
      </c>
      <c r="F7104" s="78">
        <f>'Balance N-1'!N7107</f>
        <v>0</v>
      </c>
      <c r="G7104" s="78">
        <f>'Balance N-1'!O7107</f>
        <v>0</v>
      </c>
      <c r="H7104" s="78">
        <f>'Balance N-1'!P7107</f>
        <v>0</v>
      </c>
      <c r="I7104" s="79">
        <f t="shared" si="110"/>
        <v>0</v>
      </c>
    </row>
    <row r="7105" spans="1:9" ht="15.6">
      <c r="A7105" s="85">
        <f>'Balance N-1'!I7108</f>
        <v>0</v>
      </c>
      <c r="B7105" s="75">
        <f>'Balance N-1'!J7108</f>
        <v>0</v>
      </c>
      <c r="C7105" s="78">
        <f>'Balance N-1'!K7108</f>
        <v>0</v>
      </c>
      <c r="D7105" s="78">
        <f>'Balance N-1'!L7108</f>
        <v>0</v>
      </c>
      <c r="E7105" s="78">
        <f>'Balance N-1'!M7108</f>
        <v>0</v>
      </c>
      <c r="F7105" s="78">
        <f>'Balance N-1'!N7108</f>
        <v>0</v>
      </c>
      <c r="G7105" s="78">
        <f>'Balance N-1'!O7108</f>
        <v>0</v>
      </c>
      <c r="H7105" s="78">
        <f>'Balance N-1'!P7108</f>
        <v>0</v>
      </c>
      <c r="I7105" s="79">
        <f t="shared" si="110"/>
        <v>0</v>
      </c>
    </row>
    <row r="7106" spans="1:9" ht="15.6">
      <c r="A7106" s="85">
        <f>'Balance N-1'!I7109</f>
        <v>0</v>
      </c>
      <c r="B7106" s="75">
        <f>'Balance N-1'!J7109</f>
        <v>0</v>
      </c>
      <c r="C7106" s="78">
        <f>'Balance N-1'!K7109</f>
        <v>0</v>
      </c>
      <c r="D7106" s="78">
        <f>'Balance N-1'!L7109</f>
        <v>0</v>
      </c>
      <c r="E7106" s="78">
        <f>'Balance N-1'!M7109</f>
        <v>0</v>
      </c>
      <c r="F7106" s="78">
        <f>'Balance N-1'!N7109</f>
        <v>0</v>
      </c>
      <c r="G7106" s="78">
        <f>'Balance N-1'!O7109</f>
        <v>0</v>
      </c>
      <c r="H7106" s="78">
        <f>'Balance N-1'!P7109</f>
        <v>0</v>
      </c>
      <c r="I7106" s="79">
        <f t="shared" si="110"/>
        <v>0</v>
      </c>
    </row>
    <row r="7107" spans="1:9" ht="15.6">
      <c r="A7107" s="85">
        <f>'Balance N-1'!I7110</f>
        <v>0</v>
      </c>
      <c r="B7107" s="75">
        <f>'Balance N-1'!J7110</f>
        <v>0</v>
      </c>
      <c r="C7107" s="78">
        <f>'Balance N-1'!K7110</f>
        <v>0</v>
      </c>
      <c r="D7107" s="78">
        <f>'Balance N-1'!L7110</f>
        <v>0</v>
      </c>
      <c r="E7107" s="78">
        <f>'Balance N-1'!M7110</f>
        <v>0</v>
      </c>
      <c r="F7107" s="78">
        <f>'Balance N-1'!N7110</f>
        <v>0</v>
      </c>
      <c r="G7107" s="78">
        <f>'Balance N-1'!O7110</f>
        <v>0</v>
      </c>
      <c r="H7107" s="78">
        <f>'Balance N-1'!P7110</f>
        <v>0</v>
      </c>
      <c r="I7107" s="79">
        <f t="shared" ref="I7107:I7170" si="111">(C7107-D7107)+(E7107-F7107)-(G7107-H7107)</f>
        <v>0</v>
      </c>
    </row>
    <row r="7108" spans="1:9" ht="15.6">
      <c r="A7108" s="85">
        <f>'Balance N-1'!I7111</f>
        <v>0</v>
      </c>
      <c r="B7108" s="75">
        <f>'Balance N-1'!J7111</f>
        <v>0</v>
      </c>
      <c r="C7108" s="78">
        <f>'Balance N-1'!K7111</f>
        <v>0</v>
      </c>
      <c r="D7108" s="78">
        <f>'Balance N-1'!L7111</f>
        <v>0</v>
      </c>
      <c r="E7108" s="78">
        <f>'Balance N-1'!M7111</f>
        <v>0</v>
      </c>
      <c r="F7108" s="78">
        <f>'Balance N-1'!N7111</f>
        <v>0</v>
      </c>
      <c r="G7108" s="78">
        <f>'Balance N-1'!O7111</f>
        <v>0</v>
      </c>
      <c r="H7108" s="78">
        <f>'Balance N-1'!P7111</f>
        <v>0</v>
      </c>
      <c r="I7108" s="79">
        <f t="shared" si="111"/>
        <v>0</v>
      </c>
    </row>
    <row r="7109" spans="1:9" ht="15.6">
      <c r="A7109" s="85">
        <f>'Balance N-1'!I7112</f>
        <v>0</v>
      </c>
      <c r="B7109" s="75">
        <f>'Balance N-1'!J7112</f>
        <v>0</v>
      </c>
      <c r="C7109" s="78">
        <f>'Balance N-1'!K7112</f>
        <v>0</v>
      </c>
      <c r="D7109" s="78">
        <f>'Balance N-1'!L7112</f>
        <v>0</v>
      </c>
      <c r="E7109" s="78">
        <f>'Balance N-1'!M7112</f>
        <v>0</v>
      </c>
      <c r="F7109" s="78">
        <f>'Balance N-1'!N7112</f>
        <v>0</v>
      </c>
      <c r="G7109" s="78">
        <f>'Balance N-1'!O7112</f>
        <v>0</v>
      </c>
      <c r="H7109" s="78">
        <f>'Balance N-1'!P7112</f>
        <v>0</v>
      </c>
      <c r="I7109" s="79">
        <f t="shared" si="111"/>
        <v>0</v>
      </c>
    </row>
    <row r="7110" spans="1:9" ht="15.6">
      <c r="A7110" s="85">
        <f>'Balance N-1'!I7113</f>
        <v>0</v>
      </c>
      <c r="B7110" s="75">
        <f>'Balance N-1'!J7113</f>
        <v>0</v>
      </c>
      <c r="C7110" s="78">
        <f>'Balance N-1'!K7113</f>
        <v>0</v>
      </c>
      <c r="D7110" s="78">
        <f>'Balance N-1'!L7113</f>
        <v>0</v>
      </c>
      <c r="E7110" s="78">
        <f>'Balance N-1'!M7113</f>
        <v>0</v>
      </c>
      <c r="F7110" s="78">
        <f>'Balance N-1'!N7113</f>
        <v>0</v>
      </c>
      <c r="G7110" s="78">
        <f>'Balance N-1'!O7113</f>
        <v>0</v>
      </c>
      <c r="H7110" s="78">
        <f>'Balance N-1'!P7113</f>
        <v>0</v>
      </c>
      <c r="I7110" s="79">
        <f t="shared" si="111"/>
        <v>0</v>
      </c>
    </row>
    <row r="7111" spans="1:9" ht="15.6">
      <c r="A7111" s="85">
        <f>'Balance N-1'!I7114</f>
        <v>0</v>
      </c>
      <c r="B7111" s="75">
        <f>'Balance N-1'!J7114</f>
        <v>0</v>
      </c>
      <c r="C7111" s="78">
        <f>'Balance N-1'!K7114</f>
        <v>0</v>
      </c>
      <c r="D7111" s="78">
        <f>'Balance N-1'!L7114</f>
        <v>0</v>
      </c>
      <c r="E7111" s="78">
        <f>'Balance N-1'!M7114</f>
        <v>0</v>
      </c>
      <c r="F7111" s="78">
        <f>'Balance N-1'!N7114</f>
        <v>0</v>
      </c>
      <c r="G7111" s="78">
        <f>'Balance N-1'!O7114</f>
        <v>0</v>
      </c>
      <c r="H7111" s="78">
        <f>'Balance N-1'!P7114</f>
        <v>0</v>
      </c>
      <c r="I7111" s="79">
        <f t="shared" si="111"/>
        <v>0</v>
      </c>
    </row>
    <row r="7112" spans="1:9" ht="15.6">
      <c r="A7112" s="85">
        <f>'Balance N-1'!I7115</f>
        <v>0</v>
      </c>
      <c r="B7112" s="75">
        <f>'Balance N-1'!J7115</f>
        <v>0</v>
      </c>
      <c r="C7112" s="78">
        <f>'Balance N-1'!K7115</f>
        <v>0</v>
      </c>
      <c r="D7112" s="78">
        <f>'Balance N-1'!L7115</f>
        <v>0</v>
      </c>
      <c r="E7112" s="78">
        <f>'Balance N-1'!M7115</f>
        <v>0</v>
      </c>
      <c r="F7112" s="78">
        <f>'Balance N-1'!N7115</f>
        <v>0</v>
      </c>
      <c r="G7112" s="78">
        <f>'Balance N-1'!O7115</f>
        <v>0</v>
      </c>
      <c r="H7112" s="78">
        <f>'Balance N-1'!P7115</f>
        <v>0</v>
      </c>
      <c r="I7112" s="79">
        <f t="shared" si="111"/>
        <v>0</v>
      </c>
    </row>
    <row r="7113" spans="1:9" ht="15.6">
      <c r="A7113" s="85">
        <f>'Balance N-1'!I7116</f>
        <v>0</v>
      </c>
      <c r="B7113" s="75">
        <f>'Balance N-1'!J7116</f>
        <v>0</v>
      </c>
      <c r="C7113" s="78">
        <f>'Balance N-1'!K7116</f>
        <v>0</v>
      </c>
      <c r="D7113" s="78">
        <f>'Balance N-1'!L7116</f>
        <v>0</v>
      </c>
      <c r="E7113" s="78">
        <f>'Balance N-1'!M7116</f>
        <v>0</v>
      </c>
      <c r="F7113" s="78">
        <f>'Balance N-1'!N7116</f>
        <v>0</v>
      </c>
      <c r="G7113" s="78">
        <f>'Balance N-1'!O7116</f>
        <v>0</v>
      </c>
      <c r="H7113" s="78">
        <f>'Balance N-1'!P7116</f>
        <v>0</v>
      </c>
      <c r="I7113" s="79">
        <f t="shared" si="111"/>
        <v>0</v>
      </c>
    </row>
    <row r="7114" spans="1:9" ht="15.6">
      <c r="A7114" s="85">
        <f>'Balance N-1'!I7117</f>
        <v>0</v>
      </c>
      <c r="B7114" s="75">
        <f>'Balance N-1'!J7117</f>
        <v>0</v>
      </c>
      <c r="C7114" s="78">
        <f>'Balance N-1'!K7117</f>
        <v>0</v>
      </c>
      <c r="D7114" s="78">
        <f>'Balance N-1'!L7117</f>
        <v>0</v>
      </c>
      <c r="E7114" s="78">
        <f>'Balance N-1'!M7117</f>
        <v>0</v>
      </c>
      <c r="F7114" s="78">
        <f>'Balance N-1'!N7117</f>
        <v>0</v>
      </c>
      <c r="G7114" s="78">
        <f>'Balance N-1'!O7117</f>
        <v>0</v>
      </c>
      <c r="H7114" s="78">
        <f>'Balance N-1'!P7117</f>
        <v>0</v>
      </c>
      <c r="I7114" s="79">
        <f t="shared" si="111"/>
        <v>0</v>
      </c>
    </row>
    <row r="7115" spans="1:9" ht="15.6">
      <c r="A7115" s="85">
        <f>'Balance N-1'!I7118</f>
        <v>0</v>
      </c>
      <c r="B7115" s="75">
        <f>'Balance N-1'!J7118</f>
        <v>0</v>
      </c>
      <c r="C7115" s="78">
        <f>'Balance N-1'!K7118</f>
        <v>0</v>
      </c>
      <c r="D7115" s="78">
        <f>'Balance N-1'!L7118</f>
        <v>0</v>
      </c>
      <c r="E7115" s="78">
        <f>'Balance N-1'!M7118</f>
        <v>0</v>
      </c>
      <c r="F7115" s="78">
        <f>'Balance N-1'!N7118</f>
        <v>0</v>
      </c>
      <c r="G7115" s="78">
        <f>'Balance N-1'!O7118</f>
        <v>0</v>
      </c>
      <c r="H7115" s="78">
        <f>'Balance N-1'!P7118</f>
        <v>0</v>
      </c>
      <c r="I7115" s="79">
        <f t="shared" si="111"/>
        <v>0</v>
      </c>
    </row>
    <row r="7116" spans="1:9" ht="15.6">
      <c r="A7116" s="85">
        <f>'Balance N-1'!I7119</f>
        <v>0</v>
      </c>
      <c r="B7116" s="75">
        <f>'Balance N-1'!J7119</f>
        <v>0</v>
      </c>
      <c r="C7116" s="78">
        <f>'Balance N-1'!K7119</f>
        <v>0</v>
      </c>
      <c r="D7116" s="78">
        <f>'Balance N-1'!L7119</f>
        <v>0</v>
      </c>
      <c r="E7116" s="78">
        <f>'Balance N-1'!M7119</f>
        <v>0</v>
      </c>
      <c r="F7116" s="78">
        <f>'Balance N-1'!N7119</f>
        <v>0</v>
      </c>
      <c r="G7116" s="78">
        <f>'Balance N-1'!O7119</f>
        <v>0</v>
      </c>
      <c r="H7116" s="78">
        <f>'Balance N-1'!P7119</f>
        <v>0</v>
      </c>
      <c r="I7116" s="79">
        <f t="shared" si="111"/>
        <v>0</v>
      </c>
    </row>
    <row r="7117" spans="1:9" ht="15.6">
      <c r="A7117" s="85">
        <f>'Balance N-1'!I7120</f>
        <v>0</v>
      </c>
      <c r="B7117" s="75">
        <f>'Balance N-1'!J7120</f>
        <v>0</v>
      </c>
      <c r="C7117" s="78">
        <f>'Balance N-1'!K7120</f>
        <v>0</v>
      </c>
      <c r="D7117" s="78">
        <f>'Balance N-1'!L7120</f>
        <v>0</v>
      </c>
      <c r="E7117" s="78">
        <f>'Balance N-1'!M7120</f>
        <v>0</v>
      </c>
      <c r="F7117" s="78">
        <f>'Balance N-1'!N7120</f>
        <v>0</v>
      </c>
      <c r="G7117" s="78">
        <f>'Balance N-1'!O7120</f>
        <v>0</v>
      </c>
      <c r="H7117" s="78">
        <f>'Balance N-1'!P7120</f>
        <v>0</v>
      </c>
      <c r="I7117" s="79">
        <f t="shared" si="111"/>
        <v>0</v>
      </c>
    </row>
    <row r="7118" spans="1:9" ht="15.6">
      <c r="A7118" s="85">
        <f>'Balance N-1'!I7121</f>
        <v>0</v>
      </c>
      <c r="B7118" s="75">
        <f>'Balance N-1'!J7121</f>
        <v>0</v>
      </c>
      <c r="C7118" s="78">
        <f>'Balance N-1'!K7121</f>
        <v>0</v>
      </c>
      <c r="D7118" s="78">
        <f>'Balance N-1'!L7121</f>
        <v>0</v>
      </c>
      <c r="E7118" s="78">
        <f>'Balance N-1'!M7121</f>
        <v>0</v>
      </c>
      <c r="F7118" s="78">
        <f>'Balance N-1'!N7121</f>
        <v>0</v>
      </c>
      <c r="G7118" s="78">
        <f>'Balance N-1'!O7121</f>
        <v>0</v>
      </c>
      <c r="H7118" s="78">
        <f>'Balance N-1'!P7121</f>
        <v>0</v>
      </c>
      <c r="I7118" s="79">
        <f t="shared" si="111"/>
        <v>0</v>
      </c>
    </row>
    <row r="7119" spans="1:9" ht="15.6">
      <c r="A7119" s="85">
        <f>'Balance N-1'!I7122</f>
        <v>0</v>
      </c>
      <c r="B7119" s="75">
        <f>'Balance N-1'!J7122</f>
        <v>0</v>
      </c>
      <c r="C7119" s="78">
        <f>'Balance N-1'!K7122</f>
        <v>0</v>
      </c>
      <c r="D7119" s="78">
        <f>'Balance N-1'!L7122</f>
        <v>0</v>
      </c>
      <c r="E7119" s="78">
        <f>'Balance N-1'!M7122</f>
        <v>0</v>
      </c>
      <c r="F7119" s="78">
        <f>'Balance N-1'!N7122</f>
        <v>0</v>
      </c>
      <c r="G7119" s="78">
        <f>'Balance N-1'!O7122</f>
        <v>0</v>
      </c>
      <c r="H7119" s="78">
        <f>'Balance N-1'!P7122</f>
        <v>0</v>
      </c>
      <c r="I7119" s="79">
        <f t="shared" si="111"/>
        <v>0</v>
      </c>
    </row>
    <row r="7120" spans="1:9" ht="15.6">
      <c r="A7120" s="85">
        <f>'Balance N-1'!I7123</f>
        <v>0</v>
      </c>
      <c r="B7120" s="75">
        <f>'Balance N-1'!J7123</f>
        <v>0</v>
      </c>
      <c r="C7120" s="78">
        <f>'Balance N-1'!K7123</f>
        <v>0</v>
      </c>
      <c r="D7120" s="78">
        <f>'Balance N-1'!L7123</f>
        <v>0</v>
      </c>
      <c r="E7120" s="78">
        <f>'Balance N-1'!M7123</f>
        <v>0</v>
      </c>
      <c r="F7120" s="78">
        <f>'Balance N-1'!N7123</f>
        <v>0</v>
      </c>
      <c r="G7120" s="78">
        <f>'Balance N-1'!O7123</f>
        <v>0</v>
      </c>
      <c r="H7120" s="78">
        <f>'Balance N-1'!P7123</f>
        <v>0</v>
      </c>
      <c r="I7120" s="79">
        <f t="shared" si="111"/>
        <v>0</v>
      </c>
    </row>
    <row r="7121" spans="1:9" ht="15.6">
      <c r="A7121" s="85">
        <f>'Balance N-1'!I7124</f>
        <v>0</v>
      </c>
      <c r="B7121" s="75">
        <f>'Balance N-1'!J7124</f>
        <v>0</v>
      </c>
      <c r="C7121" s="78">
        <f>'Balance N-1'!K7124</f>
        <v>0</v>
      </c>
      <c r="D7121" s="78">
        <f>'Balance N-1'!L7124</f>
        <v>0</v>
      </c>
      <c r="E7121" s="78">
        <f>'Balance N-1'!M7124</f>
        <v>0</v>
      </c>
      <c r="F7121" s="78">
        <f>'Balance N-1'!N7124</f>
        <v>0</v>
      </c>
      <c r="G7121" s="78">
        <f>'Balance N-1'!O7124</f>
        <v>0</v>
      </c>
      <c r="H7121" s="78">
        <f>'Balance N-1'!P7124</f>
        <v>0</v>
      </c>
      <c r="I7121" s="79">
        <f t="shared" si="111"/>
        <v>0</v>
      </c>
    </row>
    <row r="7122" spans="1:9" ht="15.6">
      <c r="A7122" s="85">
        <f>'Balance N-1'!I7125</f>
        <v>0</v>
      </c>
      <c r="B7122" s="75">
        <f>'Balance N-1'!J7125</f>
        <v>0</v>
      </c>
      <c r="C7122" s="78">
        <f>'Balance N-1'!K7125</f>
        <v>0</v>
      </c>
      <c r="D7122" s="78">
        <f>'Balance N-1'!L7125</f>
        <v>0</v>
      </c>
      <c r="E7122" s="78">
        <f>'Balance N-1'!M7125</f>
        <v>0</v>
      </c>
      <c r="F7122" s="78">
        <f>'Balance N-1'!N7125</f>
        <v>0</v>
      </c>
      <c r="G7122" s="78">
        <f>'Balance N-1'!O7125</f>
        <v>0</v>
      </c>
      <c r="H7122" s="78">
        <f>'Balance N-1'!P7125</f>
        <v>0</v>
      </c>
      <c r="I7122" s="79">
        <f t="shared" si="111"/>
        <v>0</v>
      </c>
    </row>
    <row r="7123" spans="1:9" ht="15.6">
      <c r="A7123" s="85">
        <f>'Balance N-1'!I7126</f>
        <v>0</v>
      </c>
      <c r="B7123" s="75">
        <f>'Balance N-1'!J7126</f>
        <v>0</v>
      </c>
      <c r="C7123" s="78">
        <f>'Balance N-1'!K7126</f>
        <v>0</v>
      </c>
      <c r="D7123" s="78">
        <f>'Balance N-1'!L7126</f>
        <v>0</v>
      </c>
      <c r="E7123" s="78">
        <f>'Balance N-1'!M7126</f>
        <v>0</v>
      </c>
      <c r="F7123" s="78">
        <f>'Balance N-1'!N7126</f>
        <v>0</v>
      </c>
      <c r="G7123" s="78">
        <f>'Balance N-1'!O7126</f>
        <v>0</v>
      </c>
      <c r="H7123" s="78">
        <f>'Balance N-1'!P7126</f>
        <v>0</v>
      </c>
      <c r="I7123" s="79">
        <f t="shared" si="111"/>
        <v>0</v>
      </c>
    </row>
    <row r="7124" spans="1:9" ht="15.6">
      <c r="A7124" s="85">
        <f>'Balance N-1'!I7127</f>
        <v>0</v>
      </c>
      <c r="B7124" s="75">
        <f>'Balance N-1'!J7127</f>
        <v>0</v>
      </c>
      <c r="C7124" s="78">
        <f>'Balance N-1'!K7127</f>
        <v>0</v>
      </c>
      <c r="D7124" s="78">
        <f>'Balance N-1'!L7127</f>
        <v>0</v>
      </c>
      <c r="E7124" s="78">
        <f>'Balance N-1'!M7127</f>
        <v>0</v>
      </c>
      <c r="F7124" s="78">
        <f>'Balance N-1'!N7127</f>
        <v>0</v>
      </c>
      <c r="G7124" s="78">
        <f>'Balance N-1'!O7127</f>
        <v>0</v>
      </c>
      <c r="H7124" s="78">
        <f>'Balance N-1'!P7127</f>
        <v>0</v>
      </c>
      <c r="I7124" s="79">
        <f t="shared" si="111"/>
        <v>0</v>
      </c>
    </row>
    <row r="7125" spans="1:9" ht="15.6">
      <c r="A7125" s="85">
        <f>'Balance N-1'!I7128</f>
        <v>0</v>
      </c>
      <c r="B7125" s="75">
        <f>'Balance N-1'!J7128</f>
        <v>0</v>
      </c>
      <c r="C7125" s="78">
        <f>'Balance N-1'!K7128</f>
        <v>0</v>
      </c>
      <c r="D7125" s="78">
        <f>'Balance N-1'!L7128</f>
        <v>0</v>
      </c>
      <c r="E7125" s="78">
        <f>'Balance N-1'!M7128</f>
        <v>0</v>
      </c>
      <c r="F7125" s="78">
        <f>'Balance N-1'!N7128</f>
        <v>0</v>
      </c>
      <c r="G7125" s="78">
        <f>'Balance N-1'!O7128</f>
        <v>0</v>
      </c>
      <c r="H7125" s="78">
        <f>'Balance N-1'!P7128</f>
        <v>0</v>
      </c>
      <c r="I7125" s="79">
        <f t="shared" si="111"/>
        <v>0</v>
      </c>
    </row>
    <row r="7126" spans="1:9" ht="15.6">
      <c r="A7126" s="85">
        <f>'Balance N-1'!I7129</f>
        <v>0</v>
      </c>
      <c r="B7126" s="75">
        <f>'Balance N-1'!J7129</f>
        <v>0</v>
      </c>
      <c r="C7126" s="78">
        <f>'Balance N-1'!K7129</f>
        <v>0</v>
      </c>
      <c r="D7126" s="78">
        <f>'Balance N-1'!L7129</f>
        <v>0</v>
      </c>
      <c r="E7126" s="78">
        <f>'Balance N-1'!M7129</f>
        <v>0</v>
      </c>
      <c r="F7126" s="78">
        <f>'Balance N-1'!N7129</f>
        <v>0</v>
      </c>
      <c r="G7126" s="78">
        <f>'Balance N-1'!O7129</f>
        <v>0</v>
      </c>
      <c r="H7126" s="78">
        <f>'Balance N-1'!P7129</f>
        <v>0</v>
      </c>
      <c r="I7126" s="79">
        <f t="shared" si="111"/>
        <v>0</v>
      </c>
    </row>
    <row r="7127" spans="1:9" ht="15.6">
      <c r="A7127" s="85">
        <f>'Balance N-1'!I7130</f>
        <v>0</v>
      </c>
      <c r="B7127" s="75">
        <f>'Balance N-1'!J7130</f>
        <v>0</v>
      </c>
      <c r="C7127" s="78">
        <f>'Balance N-1'!K7130</f>
        <v>0</v>
      </c>
      <c r="D7127" s="78">
        <f>'Balance N-1'!L7130</f>
        <v>0</v>
      </c>
      <c r="E7127" s="78">
        <f>'Balance N-1'!M7130</f>
        <v>0</v>
      </c>
      <c r="F7127" s="78">
        <f>'Balance N-1'!N7130</f>
        <v>0</v>
      </c>
      <c r="G7127" s="78">
        <f>'Balance N-1'!O7130</f>
        <v>0</v>
      </c>
      <c r="H7127" s="78">
        <f>'Balance N-1'!P7130</f>
        <v>0</v>
      </c>
      <c r="I7127" s="79">
        <f t="shared" si="111"/>
        <v>0</v>
      </c>
    </row>
    <row r="7128" spans="1:9" ht="15.6">
      <c r="A7128" s="85">
        <f>'Balance N-1'!I7131</f>
        <v>0</v>
      </c>
      <c r="B7128" s="75">
        <f>'Balance N-1'!J7131</f>
        <v>0</v>
      </c>
      <c r="C7128" s="78">
        <f>'Balance N-1'!K7131</f>
        <v>0</v>
      </c>
      <c r="D7128" s="78">
        <f>'Balance N-1'!L7131</f>
        <v>0</v>
      </c>
      <c r="E7128" s="78">
        <f>'Balance N-1'!M7131</f>
        <v>0</v>
      </c>
      <c r="F7128" s="78">
        <f>'Balance N-1'!N7131</f>
        <v>0</v>
      </c>
      <c r="G7128" s="78">
        <f>'Balance N-1'!O7131</f>
        <v>0</v>
      </c>
      <c r="H7128" s="78">
        <f>'Balance N-1'!P7131</f>
        <v>0</v>
      </c>
      <c r="I7128" s="79">
        <f t="shared" si="111"/>
        <v>0</v>
      </c>
    </row>
    <row r="7129" spans="1:9" ht="15.6">
      <c r="A7129" s="85">
        <f>'Balance N-1'!I7132</f>
        <v>0</v>
      </c>
      <c r="B7129" s="75">
        <f>'Balance N-1'!J7132</f>
        <v>0</v>
      </c>
      <c r="C7129" s="78">
        <f>'Balance N-1'!K7132</f>
        <v>0</v>
      </c>
      <c r="D7129" s="78">
        <f>'Balance N-1'!L7132</f>
        <v>0</v>
      </c>
      <c r="E7129" s="78">
        <f>'Balance N-1'!M7132</f>
        <v>0</v>
      </c>
      <c r="F7129" s="78">
        <f>'Balance N-1'!N7132</f>
        <v>0</v>
      </c>
      <c r="G7129" s="78">
        <f>'Balance N-1'!O7132</f>
        <v>0</v>
      </c>
      <c r="H7129" s="78">
        <f>'Balance N-1'!P7132</f>
        <v>0</v>
      </c>
      <c r="I7129" s="79">
        <f t="shared" si="111"/>
        <v>0</v>
      </c>
    </row>
    <row r="7130" spans="1:9" ht="15.6">
      <c r="A7130" s="85">
        <f>'Balance N-1'!I7133</f>
        <v>0</v>
      </c>
      <c r="B7130" s="75">
        <f>'Balance N-1'!J7133</f>
        <v>0</v>
      </c>
      <c r="C7130" s="78">
        <f>'Balance N-1'!K7133</f>
        <v>0</v>
      </c>
      <c r="D7130" s="78">
        <f>'Balance N-1'!L7133</f>
        <v>0</v>
      </c>
      <c r="E7130" s="78">
        <f>'Balance N-1'!M7133</f>
        <v>0</v>
      </c>
      <c r="F7130" s="78">
        <f>'Balance N-1'!N7133</f>
        <v>0</v>
      </c>
      <c r="G7130" s="78">
        <f>'Balance N-1'!O7133</f>
        <v>0</v>
      </c>
      <c r="H7130" s="78">
        <f>'Balance N-1'!P7133</f>
        <v>0</v>
      </c>
      <c r="I7130" s="79">
        <f t="shared" si="111"/>
        <v>0</v>
      </c>
    </row>
    <row r="7131" spans="1:9" ht="15.6">
      <c r="A7131" s="85">
        <f>'Balance N-1'!I7134</f>
        <v>0</v>
      </c>
      <c r="B7131" s="75">
        <f>'Balance N-1'!J7134</f>
        <v>0</v>
      </c>
      <c r="C7131" s="78">
        <f>'Balance N-1'!K7134</f>
        <v>0</v>
      </c>
      <c r="D7131" s="78">
        <f>'Balance N-1'!L7134</f>
        <v>0</v>
      </c>
      <c r="E7131" s="78">
        <f>'Balance N-1'!M7134</f>
        <v>0</v>
      </c>
      <c r="F7131" s="78">
        <f>'Balance N-1'!N7134</f>
        <v>0</v>
      </c>
      <c r="G7131" s="78">
        <f>'Balance N-1'!O7134</f>
        <v>0</v>
      </c>
      <c r="H7131" s="78">
        <f>'Balance N-1'!P7134</f>
        <v>0</v>
      </c>
      <c r="I7131" s="79">
        <f t="shared" si="111"/>
        <v>0</v>
      </c>
    </row>
    <row r="7132" spans="1:9" ht="15.6">
      <c r="A7132" s="85">
        <f>'Balance N-1'!I7135</f>
        <v>0</v>
      </c>
      <c r="B7132" s="75">
        <f>'Balance N-1'!J7135</f>
        <v>0</v>
      </c>
      <c r="C7132" s="78">
        <f>'Balance N-1'!K7135</f>
        <v>0</v>
      </c>
      <c r="D7132" s="78">
        <f>'Balance N-1'!L7135</f>
        <v>0</v>
      </c>
      <c r="E7132" s="78">
        <f>'Balance N-1'!M7135</f>
        <v>0</v>
      </c>
      <c r="F7132" s="78">
        <f>'Balance N-1'!N7135</f>
        <v>0</v>
      </c>
      <c r="G7132" s="78">
        <f>'Balance N-1'!O7135</f>
        <v>0</v>
      </c>
      <c r="H7132" s="78">
        <f>'Balance N-1'!P7135</f>
        <v>0</v>
      </c>
      <c r="I7132" s="79">
        <f t="shared" si="111"/>
        <v>0</v>
      </c>
    </row>
    <row r="7133" spans="1:9" ht="15.6">
      <c r="A7133" s="85">
        <f>'Balance N-1'!I7136</f>
        <v>0</v>
      </c>
      <c r="B7133" s="75">
        <f>'Balance N-1'!J7136</f>
        <v>0</v>
      </c>
      <c r="C7133" s="78">
        <f>'Balance N-1'!K7136</f>
        <v>0</v>
      </c>
      <c r="D7133" s="78">
        <f>'Balance N-1'!L7136</f>
        <v>0</v>
      </c>
      <c r="E7133" s="78">
        <f>'Balance N-1'!M7136</f>
        <v>0</v>
      </c>
      <c r="F7133" s="78">
        <f>'Balance N-1'!N7136</f>
        <v>0</v>
      </c>
      <c r="G7133" s="78">
        <f>'Balance N-1'!O7136</f>
        <v>0</v>
      </c>
      <c r="H7133" s="78">
        <f>'Balance N-1'!P7136</f>
        <v>0</v>
      </c>
      <c r="I7133" s="79">
        <f t="shared" si="111"/>
        <v>0</v>
      </c>
    </row>
    <row r="7134" spans="1:9" ht="15.6">
      <c r="A7134" s="85">
        <f>'Balance N-1'!I7137</f>
        <v>0</v>
      </c>
      <c r="B7134" s="75">
        <f>'Balance N-1'!J7137</f>
        <v>0</v>
      </c>
      <c r="C7134" s="78">
        <f>'Balance N-1'!K7137</f>
        <v>0</v>
      </c>
      <c r="D7134" s="78">
        <f>'Balance N-1'!L7137</f>
        <v>0</v>
      </c>
      <c r="E7134" s="78">
        <f>'Balance N-1'!M7137</f>
        <v>0</v>
      </c>
      <c r="F7134" s="78">
        <f>'Balance N-1'!N7137</f>
        <v>0</v>
      </c>
      <c r="G7134" s="78">
        <f>'Balance N-1'!O7137</f>
        <v>0</v>
      </c>
      <c r="H7134" s="78">
        <f>'Balance N-1'!P7137</f>
        <v>0</v>
      </c>
      <c r="I7134" s="79">
        <f t="shared" si="111"/>
        <v>0</v>
      </c>
    </row>
    <row r="7135" spans="1:9" ht="15.6">
      <c r="A7135" s="85">
        <f>'Balance N-1'!I7138</f>
        <v>0</v>
      </c>
      <c r="B7135" s="75">
        <f>'Balance N-1'!J7138</f>
        <v>0</v>
      </c>
      <c r="C7135" s="78">
        <f>'Balance N-1'!K7138</f>
        <v>0</v>
      </c>
      <c r="D7135" s="78">
        <f>'Balance N-1'!L7138</f>
        <v>0</v>
      </c>
      <c r="E7135" s="78">
        <f>'Balance N-1'!M7138</f>
        <v>0</v>
      </c>
      <c r="F7135" s="78">
        <f>'Balance N-1'!N7138</f>
        <v>0</v>
      </c>
      <c r="G7135" s="78">
        <f>'Balance N-1'!O7138</f>
        <v>0</v>
      </c>
      <c r="H7135" s="78">
        <f>'Balance N-1'!P7138</f>
        <v>0</v>
      </c>
      <c r="I7135" s="79">
        <f t="shared" si="111"/>
        <v>0</v>
      </c>
    </row>
    <row r="7136" spans="1:9" ht="15.6">
      <c r="A7136" s="85">
        <f>'Balance N-1'!I7139</f>
        <v>0</v>
      </c>
      <c r="B7136" s="75">
        <f>'Balance N-1'!J7139</f>
        <v>0</v>
      </c>
      <c r="C7136" s="78">
        <f>'Balance N-1'!K7139</f>
        <v>0</v>
      </c>
      <c r="D7136" s="78">
        <f>'Balance N-1'!L7139</f>
        <v>0</v>
      </c>
      <c r="E7136" s="78">
        <f>'Balance N-1'!M7139</f>
        <v>0</v>
      </c>
      <c r="F7136" s="78">
        <f>'Balance N-1'!N7139</f>
        <v>0</v>
      </c>
      <c r="G7136" s="78">
        <f>'Balance N-1'!O7139</f>
        <v>0</v>
      </c>
      <c r="H7136" s="78">
        <f>'Balance N-1'!P7139</f>
        <v>0</v>
      </c>
      <c r="I7136" s="79">
        <f t="shared" si="111"/>
        <v>0</v>
      </c>
    </row>
    <row r="7137" spans="1:9" ht="15.6">
      <c r="A7137" s="85">
        <f>'Balance N-1'!I7140</f>
        <v>0</v>
      </c>
      <c r="B7137" s="75">
        <f>'Balance N-1'!J7140</f>
        <v>0</v>
      </c>
      <c r="C7137" s="78">
        <f>'Balance N-1'!K7140</f>
        <v>0</v>
      </c>
      <c r="D7137" s="78">
        <f>'Balance N-1'!L7140</f>
        <v>0</v>
      </c>
      <c r="E7137" s="78">
        <f>'Balance N-1'!M7140</f>
        <v>0</v>
      </c>
      <c r="F7137" s="78">
        <f>'Balance N-1'!N7140</f>
        <v>0</v>
      </c>
      <c r="G7137" s="78">
        <f>'Balance N-1'!O7140</f>
        <v>0</v>
      </c>
      <c r="H7137" s="78">
        <f>'Balance N-1'!P7140</f>
        <v>0</v>
      </c>
      <c r="I7137" s="79">
        <f t="shared" si="111"/>
        <v>0</v>
      </c>
    </row>
    <row r="7138" spans="1:9" ht="15.6">
      <c r="A7138" s="85">
        <f>'Balance N-1'!I7141</f>
        <v>0</v>
      </c>
      <c r="B7138" s="75">
        <f>'Balance N-1'!J7141</f>
        <v>0</v>
      </c>
      <c r="C7138" s="78">
        <f>'Balance N-1'!K7141</f>
        <v>0</v>
      </c>
      <c r="D7138" s="78">
        <f>'Balance N-1'!L7141</f>
        <v>0</v>
      </c>
      <c r="E7138" s="78">
        <f>'Balance N-1'!M7141</f>
        <v>0</v>
      </c>
      <c r="F7138" s="78">
        <f>'Balance N-1'!N7141</f>
        <v>0</v>
      </c>
      <c r="G7138" s="78">
        <f>'Balance N-1'!O7141</f>
        <v>0</v>
      </c>
      <c r="H7138" s="78">
        <f>'Balance N-1'!P7141</f>
        <v>0</v>
      </c>
      <c r="I7138" s="79">
        <f t="shared" si="111"/>
        <v>0</v>
      </c>
    </row>
    <row r="7139" spans="1:9" ht="15.6">
      <c r="A7139" s="85">
        <f>'Balance N-1'!I7142</f>
        <v>0</v>
      </c>
      <c r="B7139" s="75">
        <f>'Balance N-1'!J7142</f>
        <v>0</v>
      </c>
      <c r="C7139" s="78">
        <f>'Balance N-1'!K7142</f>
        <v>0</v>
      </c>
      <c r="D7139" s="78">
        <f>'Balance N-1'!L7142</f>
        <v>0</v>
      </c>
      <c r="E7139" s="78">
        <f>'Balance N-1'!M7142</f>
        <v>0</v>
      </c>
      <c r="F7139" s="78">
        <f>'Balance N-1'!N7142</f>
        <v>0</v>
      </c>
      <c r="G7139" s="78">
        <f>'Balance N-1'!O7142</f>
        <v>0</v>
      </c>
      <c r="H7139" s="78">
        <f>'Balance N-1'!P7142</f>
        <v>0</v>
      </c>
      <c r="I7139" s="79">
        <f t="shared" si="111"/>
        <v>0</v>
      </c>
    </row>
    <row r="7140" spans="1:9" ht="15.6">
      <c r="A7140" s="85">
        <f>'Balance N-1'!I7143</f>
        <v>0</v>
      </c>
      <c r="B7140" s="75">
        <f>'Balance N-1'!J7143</f>
        <v>0</v>
      </c>
      <c r="C7140" s="78">
        <f>'Balance N-1'!K7143</f>
        <v>0</v>
      </c>
      <c r="D7140" s="78">
        <f>'Balance N-1'!L7143</f>
        <v>0</v>
      </c>
      <c r="E7140" s="78">
        <f>'Balance N-1'!M7143</f>
        <v>0</v>
      </c>
      <c r="F7140" s="78">
        <f>'Balance N-1'!N7143</f>
        <v>0</v>
      </c>
      <c r="G7140" s="78">
        <f>'Balance N-1'!O7143</f>
        <v>0</v>
      </c>
      <c r="H7140" s="78">
        <f>'Balance N-1'!P7143</f>
        <v>0</v>
      </c>
      <c r="I7140" s="79">
        <f t="shared" si="111"/>
        <v>0</v>
      </c>
    </row>
    <row r="7141" spans="1:9" ht="15.6">
      <c r="A7141" s="85">
        <f>'Balance N-1'!I7144</f>
        <v>0</v>
      </c>
      <c r="B7141" s="75">
        <f>'Balance N-1'!J7144</f>
        <v>0</v>
      </c>
      <c r="C7141" s="78">
        <f>'Balance N-1'!K7144</f>
        <v>0</v>
      </c>
      <c r="D7141" s="78">
        <f>'Balance N-1'!L7144</f>
        <v>0</v>
      </c>
      <c r="E7141" s="78">
        <f>'Balance N-1'!M7144</f>
        <v>0</v>
      </c>
      <c r="F7141" s="78">
        <f>'Balance N-1'!N7144</f>
        <v>0</v>
      </c>
      <c r="G7141" s="78">
        <f>'Balance N-1'!O7144</f>
        <v>0</v>
      </c>
      <c r="H7141" s="78">
        <f>'Balance N-1'!P7144</f>
        <v>0</v>
      </c>
      <c r="I7141" s="79">
        <f t="shared" si="111"/>
        <v>0</v>
      </c>
    </row>
    <row r="7142" spans="1:9" ht="15.6">
      <c r="A7142" s="85">
        <f>'Balance N-1'!I7145</f>
        <v>0</v>
      </c>
      <c r="B7142" s="75">
        <f>'Balance N-1'!J7145</f>
        <v>0</v>
      </c>
      <c r="C7142" s="78">
        <f>'Balance N-1'!K7145</f>
        <v>0</v>
      </c>
      <c r="D7142" s="78">
        <f>'Balance N-1'!L7145</f>
        <v>0</v>
      </c>
      <c r="E7142" s="78">
        <f>'Balance N-1'!M7145</f>
        <v>0</v>
      </c>
      <c r="F7142" s="78">
        <f>'Balance N-1'!N7145</f>
        <v>0</v>
      </c>
      <c r="G7142" s="78">
        <f>'Balance N-1'!O7145</f>
        <v>0</v>
      </c>
      <c r="H7142" s="78">
        <f>'Balance N-1'!P7145</f>
        <v>0</v>
      </c>
      <c r="I7142" s="79">
        <f t="shared" si="111"/>
        <v>0</v>
      </c>
    </row>
    <row r="7143" spans="1:9" ht="15.6">
      <c r="A7143" s="85">
        <f>'Balance N-1'!I7146</f>
        <v>0</v>
      </c>
      <c r="B7143" s="75">
        <f>'Balance N-1'!J7146</f>
        <v>0</v>
      </c>
      <c r="C7143" s="78">
        <f>'Balance N-1'!K7146</f>
        <v>0</v>
      </c>
      <c r="D7143" s="78">
        <f>'Balance N-1'!L7146</f>
        <v>0</v>
      </c>
      <c r="E7143" s="78">
        <f>'Balance N-1'!M7146</f>
        <v>0</v>
      </c>
      <c r="F7143" s="78">
        <f>'Balance N-1'!N7146</f>
        <v>0</v>
      </c>
      <c r="G7143" s="78">
        <f>'Balance N-1'!O7146</f>
        <v>0</v>
      </c>
      <c r="H7143" s="78">
        <f>'Balance N-1'!P7146</f>
        <v>0</v>
      </c>
      <c r="I7143" s="79">
        <f t="shared" si="111"/>
        <v>0</v>
      </c>
    </row>
    <row r="7144" spans="1:9" ht="15.6">
      <c r="A7144" s="85">
        <f>'Balance N-1'!I7147</f>
        <v>0</v>
      </c>
      <c r="B7144" s="75">
        <f>'Balance N-1'!J7147</f>
        <v>0</v>
      </c>
      <c r="C7144" s="78">
        <f>'Balance N-1'!K7147</f>
        <v>0</v>
      </c>
      <c r="D7144" s="78">
        <f>'Balance N-1'!L7147</f>
        <v>0</v>
      </c>
      <c r="E7144" s="78">
        <f>'Balance N-1'!M7147</f>
        <v>0</v>
      </c>
      <c r="F7144" s="78">
        <f>'Balance N-1'!N7147</f>
        <v>0</v>
      </c>
      <c r="G7144" s="78">
        <f>'Balance N-1'!O7147</f>
        <v>0</v>
      </c>
      <c r="H7144" s="78">
        <f>'Balance N-1'!P7147</f>
        <v>0</v>
      </c>
      <c r="I7144" s="79">
        <f t="shared" si="111"/>
        <v>0</v>
      </c>
    </row>
    <row r="7145" spans="1:9" ht="15.6">
      <c r="A7145" s="85">
        <f>'Balance N-1'!I7148</f>
        <v>0</v>
      </c>
      <c r="B7145" s="75">
        <f>'Balance N-1'!J7148</f>
        <v>0</v>
      </c>
      <c r="C7145" s="78">
        <f>'Balance N-1'!K7148</f>
        <v>0</v>
      </c>
      <c r="D7145" s="78">
        <f>'Balance N-1'!L7148</f>
        <v>0</v>
      </c>
      <c r="E7145" s="78">
        <f>'Balance N-1'!M7148</f>
        <v>0</v>
      </c>
      <c r="F7145" s="78">
        <f>'Balance N-1'!N7148</f>
        <v>0</v>
      </c>
      <c r="G7145" s="78">
        <f>'Balance N-1'!O7148</f>
        <v>0</v>
      </c>
      <c r="H7145" s="78">
        <f>'Balance N-1'!P7148</f>
        <v>0</v>
      </c>
      <c r="I7145" s="79">
        <f t="shared" si="111"/>
        <v>0</v>
      </c>
    </row>
    <row r="7146" spans="1:9" ht="15.6">
      <c r="A7146" s="85">
        <f>'Balance N-1'!I7149</f>
        <v>0</v>
      </c>
      <c r="B7146" s="75">
        <f>'Balance N-1'!J7149</f>
        <v>0</v>
      </c>
      <c r="C7146" s="78">
        <f>'Balance N-1'!K7149</f>
        <v>0</v>
      </c>
      <c r="D7146" s="78">
        <f>'Balance N-1'!L7149</f>
        <v>0</v>
      </c>
      <c r="E7146" s="78">
        <f>'Balance N-1'!M7149</f>
        <v>0</v>
      </c>
      <c r="F7146" s="78">
        <f>'Balance N-1'!N7149</f>
        <v>0</v>
      </c>
      <c r="G7146" s="78">
        <f>'Balance N-1'!O7149</f>
        <v>0</v>
      </c>
      <c r="H7146" s="78">
        <f>'Balance N-1'!P7149</f>
        <v>0</v>
      </c>
      <c r="I7146" s="79">
        <f t="shared" si="111"/>
        <v>0</v>
      </c>
    </row>
    <row r="7147" spans="1:9" ht="15.6">
      <c r="A7147" s="85">
        <f>'Balance N-1'!I7150</f>
        <v>0</v>
      </c>
      <c r="B7147" s="75">
        <f>'Balance N-1'!J7150</f>
        <v>0</v>
      </c>
      <c r="C7147" s="78">
        <f>'Balance N-1'!K7150</f>
        <v>0</v>
      </c>
      <c r="D7147" s="78">
        <f>'Balance N-1'!L7150</f>
        <v>0</v>
      </c>
      <c r="E7147" s="78">
        <f>'Balance N-1'!M7150</f>
        <v>0</v>
      </c>
      <c r="F7147" s="78">
        <f>'Balance N-1'!N7150</f>
        <v>0</v>
      </c>
      <c r="G7147" s="78">
        <f>'Balance N-1'!O7150</f>
        <v>0</v>
      </c>
      <c r="H7147" s="78">
        <f>'Balance N-1'!P7150</f>
        <v>0</v>
      </c>
      <c r="I7147" s="79">
        <f t="shared" si="111"/>
        <v>0</v>
      </c>
    </row>
    <row r="7148" spans="1:9" ht="15.6">
      <c r="A7148" s="85">
        <f>'Balance N-1'!I7151</f>
        <v>0</v>
      </c>
      <c r="B7148" s="75">
        <f>'Balance N-1'!J7151</f>
        <v>0</v>
      </c>
      <c r="C7148" s="78">
        <f>'Balance N-1'!K7151</f>
        <v>0</v>
      </c>
      <c r="D7148" s="78">
        <f>'Balance N-1'!L7151</f>
        <v>0</v>
      </c>
      <c r="E7148" s="78">
        <f>'Balance N-1'!M7151</f>
        <v>0</v>
      </c>
      <c r="F7148" s="78">
        <f>'Balance N-1'!N7151</f>
        <v>0</v>
      </c>
      <c r="G7148" s="78">
        <f>'Balance N-1'!O7151</f>
        <v>0</v>
      </c>
      <c r="H7148" s="78">
        <f>'Balance N-1'!P7151</f>
        <v>0</v>
      </c>
      <c r="I7148" s="79">
        <f t="shared" si="111"/>
        <v>0</v>
      </c>
    </row>
    <row r="7149" spans="1:9" ht="15.6">
      <c r="A7149" s="85">
        <f>'Balance N-1'!I7152</f>
        <v>0</v>
      </c>
      <c r="B7149" s="75">
        <f>'Balance N-1'!J7152</f>
        <v>0</v>
      </c>
      <c r="C7149" s="78">
        <f>'Balance N-1'!K7152</f>
        <v>0</v>
      </c>
      <c r="D7149" s="78">
        <f>'Balance N-1'!L7152</f>
        <v>0</v>
      </c>
      <c r="E7149" s="78">
        <f>'Balance N-1'!M7152</f>
        <v>0</v>
      </c>
      <c r="F7149" s="78">
        <f>'Balance N-1'!N7152</f>
        <v>0</v>
      </c>
      <c r="G7149" s="78">
        <f>'Balance N-1'!O7152</f>
        <v>0</v>
      </c>
      <c r="H7149" s="78">
        <f>'Balance N-1'!P7152</f>
        <v>0</v>
      </c>
      <c r="I7149" s="79">
        <f t="shared" si="111"/>
        <v>0</v>
      </c>
    </row>
    <row r="7150" spans="1:9" ht="15.6">
      <c r="A7150" s="85">
        <f>'Balance N-1'!I7153</f>
        <v>0</v>
      </c>
      <c r="B7150" s="75">
        <f>'Balance N-1'!J7153</f>
        <v>0</v>
      </c>
      <c r="C7150" s="78">
        <f>'Balance N-1'!K7153</f>
        <v>0</v>
      </c>
      <c r="D7150" s="78">
        <f>'Balance N-1'!L7153</f>
        <v>0</v>
      </c>
      <c r="E7150" s="78">
        <f>'Balance N-1'!M7153</f>
        <v>0</v>
      </c>
      <c r="F7150" s="78">
        <f>'Balance N-1'!N7153</f>
        <v>0</v>
      </c>
      <c r="G7150" s="78">
        <f>'Balance N-1'!O7153</f>
        <v>0</v>
      </c>
      <c r="H7150" s="78">
        <f>'Balance N-1'!P7153</f>
        <v>0</v>
      </c>
      <c r="I7150" s="79">
        <f t="shared" si="111"/>
        <v>0</v>
      </c>
    </row>
    <row r="7151" spans="1:9" ht="15.6">
      <c r="A7151" s="85">
        <f>'Balance N-1'!I7154</f>
        <v>0</v>
      </c>
      <c r="B7151" s="75">
        <f>'Balance N-1'!J7154</f>
        <v>0</v>
      </c>
      <c r="C7151" s="78">
        <f>'Balance N-1'!K7154</f>
        <v>0</v>
      </c>
      <c r="D7151" s="78">
        <f>'Balance N-1'!L7154</f>
        <v>0</v>
      </c>
      <c r="E7151" s="78">
        <f>'Balance N-1'!M7154</f>
        <v>0</v>
      </c>
      <c r="F7151" s="78">
        <f>'Balance N-1'!N7154</f>
        <v>0</v>
      </c>
      <c r="G7151" s="78">
        <f>'Balance N-1'!O7154</f>
        <v>0</v>
      </c>
      <c r="H7151" s="78">
        <f>'Balance N-1'!P7154</f>
        <v>0</v>
      </c>
      <c r="I7151" s="79">
        <f t="shared" si="111"/>
        <v>0</v>
      </c>
    </row>
    <row r="7152" spans="1:9" ht="15.6">
      <c r="A7152" s="85">
        <f>'Balance N-1'!I7155</f>
        <v>0</v>
      </c>
      <c r="B7152" s="75">
        <f>'Balance N-1'!J7155</f>
        <v>0</v>
      </c>
      <c r="C7152" s="78">
        <f>'Balance N-1'!K7155</f>
        <v>0</v>
      </c>
      <c r="D7152" s="78">
        <f>'Balance N-1'!L7155</f>
        <v>0</v>
      </c>
      <c r="E7152" s="78">
        <f>'Balance N-1'!M7155</f>
        <v>0</v>
      </c>
      <c r="F7152" s="78">
        <f>'Balance N-1'!N7155</f>
        <v>0</v>
      </c>
      <c r="G7152" s="78">
        <f>'Balance N-1'!O7155</f>
        <v>0</v>
      </c>
      <c r="H7152" s="78">
        <f>'Balance N-1'!P7155</f>
        <v>0</v>
      </c>
      <c r="I7152" s="79">
        <f t="shared" si="111"/>
        <v>0</v>
      </c>
    </row>
    <row r="7153" spans="1:9" ht="15.6">
      <c r="A7153" s="85">
        <f>'Balance N-1'!I7156</f>
        <v>0</v>
      </c>
      <c r="B7153" s="75">
        <f>'Balance N-1'!J7156</f>
        <v>0</v>
      </c>
      <c r="C7153" s="78">
        <f>'Balance N-1'!K7156</f>
        <v>0</v>
      </c>
      <c r="D7153" s="78">
        <f>'Balance N-1'!L7156</f>
        <v>0</v>
      </c>
      <c r="E7153" s="78">
        <f>'Balance N-1'!M7156</f>
        <v>0</v>
      </c>
      <c r="F7153" s="78">
        <f>'Balance N-1'!N7156</f>
        <v>0</v>
      </c>
      <c r="G7153" s="78">
        <f>'Balance N-1'!O7156</f>
        <v>0</v>
      </c>
      <c r="H7153" s="78">
        <f>'Balance N-1'!P7156</f>
        <v>0</v>
      </c>
      <c r="I7153" s="79">
        <f t="shared" si="111"/>
        <v>0</v>
      </c>
    </row>
    <row r="7154" spans="1:9" ht="15.6">
      <c r="A7154" s="85">
        <f>'Balance N-1'!I7157</f>
        <v>0</v>
      </c>
      <c r="B7154" s="75">
        <f>'Balance N-1'!J7157</f>
        <v>0</v>
      </c>
      <c r="C7154" s="78">
        <f>'Balance N-1'!K7157</f>
        <v>0</v>
      </c>
      <c r="D7154" s="78">
        <f>'Balance N-1'!L7157</f>
        <v>0</v>
      </c>
      <c r="E7154" s="78">
        <f>'Balance N-1'!M7157</f>
        <v>0</v>
      </c>
      <c r="F7154" s="78">
        <f>'Balance N-1'!N7157</f>
        <v>0</v>
      </c>
      <c r="G7154" s="78">
        <f>'Balance N-1'!O7157</f>
        <v>0</v>
      </c>
      <c r="H7154" s="78">
        <f>'Balance N-1'!P7157</f>
        <v>0</v>
      </c>
      <c r="I7154" s="79">
        <f t="shared" si="111"/>
        <v>0</v>
      </c>
    </row>
    <row r="7155" spans="1:9" ht="15.6">
      <c r="A7155" s="85">
        <f>'Balance N-1'!I7158</f>
        <v>0</v>
      </c>
      <c r="B7155" s="75">
        <f>'Balance N-1'!J7158</f>
        <v>0</v>
      </c>
      <c r="C7155" s="78">
        <f>'Balance N-1'!K7158</f>
        <v>0</v>
      </c>
      <c r="D7155" s="78">
        <f>'Balance N-1'!L7158</f>
        <v>0</v>
      </c>
      <c r="E7155" s="78">
        <f>'Balance N-1'!M7158</f>
        <v>0</v>
      </c>
      <c r="F7155" s="78">
        <f>'Balance N-1'!N7158</f>
        <v>0</v>
      </c>
      <c r="G7155" s="78">
        <f>'Balance N-1'!O7158</f>
        <v>0</v>
      </c>
      <c r="H7155" s="78">
        <f>'Balance N-1'!P7158</f>
        <v>0</v>
      </c>
      <c r="I7155" s="79">
        <f t="shared" si="111"/>
        <v>0</v>
      </c>
    </row>
    <row r="7156" spans="1:9" ht="15.6">
      <c r="A7156" s="85">
        <f>'Balance N-1'!I7159</f>
        <v>0</v>
      </c>
      <c r="B7156" s="75">
        <f>'Balance N-1'!J7159</f>
        <v>0</v>
      </c>
      <c r="C7156" s="78">
        <f>'Balance N-1'!K7159</f>
        <v>0</v>
      </c>
      <c r="D7156" s="78">
        <f>'Balance N-1'!L7159</f>
        <v>0</v>
      </c>
      <c r="E7156" s="78">
        <f>'Balance N-1'!M7159</f>
        <v>0</v>
      </c>
      <c r="F7156" s="78">
        <f>'Balance N-1'!N7159</f>
        <v>0</v>
      </c>
      <c r="G7156" s="78">
        <f>'Balance N-1'!O7159</f>
        <v>0</v>
      </c>
      <c r="H7156" s="78">
        <f>'Balance N-1'!P7159</f>
        <v>0</v>
      </c>
      <c r="I7156" s="79">
        <f t="shared" si="111"/>
        <v>0</v>
      </c>
    </row>
    <row r="7157" spans="1:9" ht="15.6">
      <c r="A7157" s="85">
        <f>'Balance N-1'!I7160</f>
        <v>0</v>
      </c>
      <c r="B7157" s="75">
        <f>'Balance N-1'!J7160</f>
        <v>0</v>
      </c>
      <c r="C7157" s="78">
        <f>'Balance N-1'!K7160</f>
        <v>0</v>
      </c>
      <c r="D7157" s="78">
        <f>'Balance N-1'!L7160</f>
        <v>0</v>
      </c>
      <c r="E7157" s="78">
        <f>'Balance N-1'!M7160</f>
        <v>0</v>
      </c>
      <c r="F7157" s="78">
        <f>'Balance N-1'!N7160</f>
        <v>0</v>
      </c>
      <c r="G7157" s="78">
        <f>'Balance N-1'!O7160</f>
        <v>0</v>
      </c>
      <c r="H7157" s="78">
        <f>'Balance N-1'!P7160</f>
        <v>0</v>
      </c>
      <c r="I7157" s="79">
        <f t="shared" si="111"/>
        <v>0</v>
      </c>
    </row>
    <row r="7158" spans="1:9" ht="15.6">
      <c r="A7158" s="85">
        <f>'Balance N-1'!I7161</f>
        <v>0</v>
      </c>
      <c r="B7158" s="75">
        <f>'Balance N-1'!J7161</f>
        <v>0</v>
      </c>
      <c r="C7158" s="78">
        <f>'Balance N-1'!K7161</f>
        <v>0</v>
      </c>
      <c r="D7158" s="78">
        <f>'Balance N-1'!L7161</f>
        <v>0</v>
      </c>
      <c r="E7158" s="78">
        <f>'Balance N-1'!M7161</f>
        <v>0</v>
      </c>
      <c r="F7158" s="78">
        <f>'Balance N-1'!N7161</f>
        <v>0</v>
      </c>
      <c r="G7158" s="78">
        <f>'Balance N-1'!O7161</f>
        <v>0</v>
      </c>
      <c r="H7158" s="78">
        <f>'Balance N-1'!P7161</f>
        <v>0</v>
      </c>
      <c r="I7158" s="79">
        <f t="shared" si="111"/>
        <v>0</v>
      </c>
    </row>
    <row r="7159" spans="1:9" ht="15.6">
      <c r="A7159" s="85">
        <f>'Balance N-1'!I7162</f>
        <v>0</v>
      </c>
      <c r="B7159" s="75">
        <f>'Balance N-1'!J7162</f>
        <v>0</v>
      </c>
      <c r="C7159" s="78">
        <f>'Balance N-1'!K7162</f>
        <v>0</v>
      </c>
      <c r="D7159" s="78">
        <f>'Balance N-1'!L7162</f>
        <v>0</v>
      </c>
      <c r="E7159" s="78">
        <f>'Balance N-1'!M7162</f>
        <v>0</v>
      </c>
      <c r="F7159" s="78">
        <f>'Balance N-1'!N7162</f>
        <v>0</v>
      </c>
      <c r="G7159" s="78">
        <f>'Balance N-1'!O7162</f>
        <v>0</v>
      </c>
      <c r="H7159" s="78">
        <f>'Balance N-1'!P7162</f>
        <v>0</v>
      </c>
      <c r="I7159" s="79">
        <f t="shared" si="111"/>
        <v>0</v>
      </c>
    </row>
    <row r="7160" spans="1:9" ht="15.6">
      <c r="A7160" s="85">
        <f>'Balance N-1'!I7163</f>
        <v>0</v>
      </c>
      <c r="B7160" s="75">
        <f>'Balance N-1'!J7163</f>
        <v>0</v>
      </c>
      <c r="C7160" s="78">
        <f>'Balance N-1'!K7163</f>
        <v>0</v>
      </c>
      <c r="D7160" s="78">
        <f>'Balance N-1'!L7163</f>
        <v>0</v>
      </c>
      <c r="E7160" s="78">
        <f>'Balance N-1'!M7163</f>
        <v>0</v>
      </c>
      <c r="F7160" s="78">
        <f>'Balance N-1'!N7163</f>
        <v>0</v>
      </c>
      <c r="G7160" s="78">
        <f>'Balance N-1'!O7163</f>
        <v>0</v>
      </c>
      <c r="H7160" s="78">
        <f>'Balance N-1'!P7163</f>
        <v>0</v>
      </c>
      <c r="I7160" s="79">
        <f t="shared" si="111"/>
        <v>0</v>
      </c>
    </row>
    <row r="7161" spans="1:9" ht="15.6">
      <c r="A7161" s="85">
        <f>'Balance N-1'!I7164</f>
        <v>0</v>
      </c>
      <c r="B7161" s="75">
        <f>'Balance N-1'!J7164</f>
        <v>0</v>
      </c>
      <c r="C7161" s="78">
        <f>'Balance N-1'!K7164</f>
        <v>0</v>
      </c>
      <c r="D7161" s="78">
        <f>'Balance N-1'!L7164</f>
        <v>0</v>
      </c>
      <c r="E7161" s="78">
        <f>'Balance N-1'!M7164</f>
        <v>0</v>
      </c>
      <c r="F7161" s="78">
        <f>'Balance N-1'!N7164</f>
        <v>0</v>
      </c>
      <c r="G7161" s="78">
        <f>'Balance N-1'!O7164</f>
        <v>0</v>
      </c>
      <c r="H7161" s="78">
        <f>'Balance N-1'!P7164</f>
        <v>0</v>
      </c>
      <c r="I7161" s="79">
        <f t="shared" si="111"/>
        <v>0</v>
      </c>
    </row>
    <row r="7162" spans="1:9" ht="15.6">
      <c r="A7162" s="85">
        <f>'Balance N-1'!I7165</f>
        <v>0</v>
      </c>
      <c r="B7162" s="75">
        <f>'Balance N-1'!J7165</f>
        <v>0</v>
      </c>
      <c r="C7162" s="78">
        <f>'Balance N-1'!K7165</f>
        <v>0</v>
      </c>
      <c r="D7162" s="78">
        <f>'Balance N-1'!L7165</f>
        <v>0</v>
      </c>
      <c r="E7162" s="78">
        <f>'Balance N-1'!M7165</f>
        <v>0</v>
      </c>
      <c r="F7162" s="78">
        <f>'Balance N-1'!N7165</f>
        <v>0</v>
      </c>
      <c r="G7162" s="78">
        <f>'Balance N-1'!O7165</f>
        <v>0</v>
      </c>
      <c r="H7162" s="78">
        <f>'Balance N-1'!P7165</f>
        <v>0</v>
      </c>
      <c r="I7162" s="79">
        <f t="shared" si="111"/>
        <v>0</v>
      </c>
    </row>
    <row r="7163" spans="1:9" ht="15.6">
      <c r="A7163" s="85">
        <f>'Balance N-1'!I7166</f>
        <v>0</v>
      </c>
      <c r="B7163" s="75">
        <f>'Balance N-1'!J7166</f>
        <v>0</v>
      </c>
      <c r="C7163" s="78">
        <f>'Balance N-1'!K7166</f>
        <v>0</v>
      </c>
      <c r="D7163" s="78">
        <f>'Balance N-1'!L7166</f>
        <v>0</v>
      </c>
      <c r="E7163" s="78">
        <f>'Balance N-1'!M7166</f>
        <v>0</v>
      </c>
      <c r="F7163" s="78">
        <f>'Balance N-1'!N7166</f>
        <v>0</v>
      </c>
      <c r="G7163" s="78">
        <f>'Balance N-1'!O7166</f>
        <v>0</v>
      </c>
      <c r="H7163" s="78">
        <f>'Balance N-1'!P7166</f>
        <v>0</v>
      </c>
      <c r="I7163" s="79">
        <f t="shared" si="111"/>
        <v>0</v>
      </c>
    </row>
    <row r="7164" spans="1:9" ht="15.6">
      <c r="A7164" s="85">
        <f>'Balance N-1'!I7167</f>
        <v>0</v>
      </c>
      <c r="B7164" s="75">
        <f>'Balance N-1'!J7167</f>
        <v>0</v>
      </c>
      <c r="C7164" s="78">
        <f>'Balance N-1'!K7167</f>
        <v>0</v>
      </c>
      <c r="D7164" s="78">
        <f>'Balance N-1'!L7167</f>
        <v>0</v>
      </c>
      <c r="E7164" s="78">
        <f>'Balance N-1'!M7167</f>
        <v>0</v>
      </c>
      <c r="F7164" s="78">
        <f>'Balance N-1'!N7167</f>
        <v>0</v>
      </c>
      <c r="G7164" s="78">
        <f>'Balance N-1'!O7167</f>
        <v>0</v>
      </c>
      <c r="H7164" s="78">
        <f>'Balance N-1'!P7167</f>
        <v>0</v>
      </c>
      <c r="I7164" s="79">
        <f t="shared" si="111"/>
        <v>0</v>
      </c>
    </row>
    <row r="7165" spans="1:9" ht="15.6">
      <c r="A7165" s="85">
        <f>'Balance N-1'!I7168</f>
        <v>0</v>
      </c>
      <c r="B7165" s="75">
        <f>'Balance N-1'!J7168</f>
        <v>0</v>
      </c>
      <c r="C7165" s="78">
        <f>'Balance N-1'!K7168</f>
        <v>0</v>
      </c>
      <c r="D7165" s="78">
        <f>'Balance N-1'!L7168</f>
        <v>0</v>
      </c>
      <c r="E7165" s="78">
        <f>'Balance N-1'!M7168</f>
        <v>0</v>
      </c>
      <c r="F7165" s="78">
        <f>'Balance N-1'!N7168</f>
        <v>0</v>
      </c>
      <c r="G7165" s="78">
        <f>'Balance N-1'!O7168</f>
        <v>0</v>
      </c>
      <c r="H7165" s="78">
        <f>'Balance N-1'!P7168</f>
        <v>0</v>
      </c>
      <c r="I7165" s="79">
        <f t="shared" si="111"/>
        <v>0</v>
      </c>
    </row>
    <row r="7166" spans="1:9" ht="15.6">
      <c r="A7166" s="85">
        <f>'Balance N-1'!I7169</f>
        <v>0</v>
      </c>
      <c r="B7166" s="75">
        <f>'Balance N-1'!J7169</f>
        <v>0</v>
      </c>
      <c r="C7166" s="78">
        <f>'Balance N-1'!K7169</f>
        <v>0</v>
      </c>
      <c r="D7166" s="78">
        <f>'Balance N-1'!L7169</f>
        <v>0</v>
      </c>
      <c r="E7166" s="78">
        <f>'Balance N-1'!M7169</f>
        <v>0</v>
      </c>
      <c r="F7166" s="78">
        <f>'Balance N-1'!N7169</f>
        <v>0</v>
      </c>
      <c r="G7166" s="78">
        <f>'Balance N-1'!O7169</f>
        <v>0</v>
      </c>
      <c r="H7166" s="78">
        <f>'Balance N-1'!P7169</f>
        <v>0</v>
      </c>
      <c r="I7166" s="79">
        <f t="shared" si="111"/>
        <v>0</v>
      </c>
    </row>
    <row r="7167" spans="1:9" ht="15.6">
      <c r="A7167" s="85">
        <f>'Balance N-1'!I7170</f>
        <v>0</v>
      </c>
      <c r="B7167" s="75">
        <f>'Balance N-1'!J7170</f>
        <v>0</v>
      </c>
      <c r="C7167" s="78">
        <f>'Balance N-1'!K7170</f>
        <v>0</v>
      </c>
      <c r="D7167" s="78">
        <f>'Balance N-1'!L7170</f>
        <v>0</v>
      </c>
      <c r="E7167" s="78">
        <f>'Balance N-1'!M7170</f>
        <v>0</v>
      </c>
      <c r="F7167" s="78">
        <f>'Balance N-1'!N7170</f>
        <v>0</v>
      </c>
      <c r="G7167" s="78">
        <f>'Balance N-1'!O7170</f>
        <v>0</v>
      </c>
      <c r="H7167" s="78">
        <f>'Balance N-1'!P7170</f>
        <v>0</v>
      </c>
      <c r="I7167" s="79">
        <f t="shared" si="111"/>
        <v>0</v>
      </c>
    </row>
    <row r="7168" spans="1:9" ht="15.6">
      <c r="A7168" s="85">
        <f>'Balance N-1'!I7171</f>
        <v>0</v>
      </c>
      <c r="B7168" s="75">
        <f>'Balance N-1'!J7171</f>
        <v>0</v>
      </c>
      <c r="C7168" s="78">
        <f>'Balance N-1'!K7171</f>
        <v>0</v>
      </c>
      <c r="D7168" s="78">
        <f>'Balance N-1'!L7171</f>
        <v>0</v>
      </c>
      <c r="E7168" s="78">
        <f>'Balance N-1'!M7171</f>
        <v>0</v>
      </c>
      <c r="F7168" s="78">
        <f>'Balance N-1'!N7171</f>
        <v>0</v>
      </c>
      <c r="G7168" s="78">
        <f>'Balance N-1'!O7171</f>
        <v>0</v>
      </c>
      <c r="H7168" s="78">
        <f>'Balance N-1'!P7171</f>
        <v>0</v>
      </c>
      <c r="I7168" s="79">
        <f t="shared" si="111"/>
        <v>0</v>
      </c>
    </row>
    <row r="7169" spans="1:9" ht="15.6">
      <c r="A7169" s="85">
        <f>'Balance N-1'!I7172</f>
        <v>0</v>
      </c>
      <c r="B7169" s="75">
        <f>'Balance N-1'!J7172</f>
        <v>0</v>
      </c>
      <c r="C7169" s="78">
        <f>'Balance N-1'!K7172</f>
        <v>0</v>
      </c>
      <c r="D7169" s="78">
        <f>'Balance N-1'!L7172</f>
        <v>0</v>
      </c>
      <c r="E7169" s="78">
        <f>'Balance N-1'!M7172</f>
        <v>0</v>
      </c>
      <c r="F7169" s="78">
        <f>'Balance N-1'!N7172</f>
        <v>0</v>
      </c>
      <c r="G7169" s="78">
        <f>'Balance N-1'!O7172</f>
        <v>0</v>
      </c>
      <c r="H7169" s="78">
        <f>'Balance N-1'!P7172</f>
        <v>0</v>
      </c>
      <c r="I7169" s="79">
        <f t="shared" si="111"/>
        <v>0</v>
      </c>
    </row>
    <row r="7170" spans="1:9" ht="15.6">
      <c r="A7170" s="85">
        <f>'Balance N-1'!I7173</f>
        <v>0</v>
      </c>
      <c r="B7170" s="75">
        <f>'Balance N-1'!J7173</f>
        <v>0</v>
      </c>
      <c r="C7170" s="78">
        <f>'Balance N-1'!K7173</f>
        <v>0</v>
      </c>
      <c r="D7170" s="78">
        <f>'Balance N-1'!L7173</f>
        <v>0</v>
      </c>
      <c r="E7170" s="78">
        <f>'Balance N-1'!M7173</f>
        <v>0</v>
      </c>
      <c r="F7170" s="78">
        <f>'Balance N-1'!N7173</f>
        <v>0</v>
      </c>
      <c r="G7170" s="78">
        <f>'Balance N-1'!O7173</f>
        <v>0</v>
      </c>
      <c r="H7170" s="78">
        <f>'Balance N-1'!P7173</f>
        <v>0</v>
      </c>
      <c r="I7170" s="79">
        <f t="shared" si="111"/>
        <v>0</v>
      </c>
    </row>
    <row r="7171" spans="1:9" ht="15.6">
      <c r="A7171" s="85">
        <f>'Balance N-1'!I7174</f>
        <v>0</v>
      </c>
      <c r="B7171" s="75">
        <f>'Balance N-1'!J7174</f>
        <v>0</v>
      </c>
      <c r="C7171" s="78">
        <f>'Balance N-1'!K7174</f>
        <v>0</v>
      </c>
      <c r="D7171" s="78">
        <f>'Balance N-1'!L7174</f>
        <v>0</v>
      </c>
      <c r="E7171" s="78">
        <f>'Balance N-1'!M7174</f>
        <v>0</v>
      </c>
      <c r="F7171" s="78">
        <f>'Balance N-1'!N7174</f>
        <v>0</v>
      </c>
      <c r="G7171" s="78">
        <f>'Balance N-1'!O7174</f>
        <v>0</v>
      </c>
      <c r="H7171" s="78">
        <f>'Balance N-1'!P7174</f>
        <v>0</v>
      </c>
      <c r="I7171" s="79">
        <f t="shared" ref="I7171:I7234" si="112">(C7171-D7171)+(E7171-F7171)-(G7171-H7171)</f>
        <v>0</v>
      </c>
    </row>
    <row r="7172" spans="1:9" ht="15.6">
      <c r="A7172" s="85">
        <f>'Balance N-1'!I7175</f>
        <v>0</v>
      </c>
      <c r="B7172" s="75">
        <f>'Balance N-1'!J7175</f>
        <v>0</v>
      </c>
      <c r="C7172" s="78">
        <f>'Balance N-1'!K7175</f>
        <v>0</v>
      </c>
      <c r="D7172" s="78">
        <f>'Balance N-1'!L7175</f>
        <v>0</v>
      </c>
      <c r="E7172" s="78">
        <f>'Balance N-1'!M7175</f>
        <v>0</v>
      </c>
      <c r="F7172" s="78">
        <f>'Balance N-1'!N7175</f>
        <v>0</v>
      </c>
      <c r="G7172" s="78">
        <f>'Balance N-1'!O7175</f>
        <v>0</v>
      </c>
      <c r="H7172" s="78">
        <f>'Balance N-1'!P7175</f>
        <v>0</v>
      </c>
      <c r="I7172" s="79">
        <f t="shared" si="112"/>
        <v>0</v>
      </c>
    </row>
    <row r="7173" spans="1:9" ht="15.6">
      <c r="A7173" s="85">
        <f>'Balance N-1'!I7176</f>
        <v>0</v>
      </c>
      <c r="B7173" s="75">
        <f>'Balance N-1'!J7176</f>
        <v>0</v>
      </c>
      <c r="C7173" s="78">
        <f>'Balance N-1'!K7176</f>
        <v>0</v>
      </c>
      <c r="D7173" s="78">
        <f>'Balance N-1'!L7176</f>
        <v>0</v>
      </c>
      <c r="E7173" s="78">
        <f>'Balance N-1'!M7176</f>
        <v>0</v>
      </c>
      <c r="F7173" s="78">
        <f>'Balance N-1'!N7176</f>
        <v>0</v>
      </c>
      <c r="G7173" s="78">
        <f>'Balance N-1'!O7176</f>
        <v>0</v>
      </c>
      <c r="H7173" s="78">
        <f>'Balance N-1'!P7176</f>
        <v>0</v>
      </c>
      <c r="I7173" s="79">
        <f t="shared" si="112"/>
        <v>0</v>
      </c>
    </row>
    <row r="7174" spans="1:9" ht="15.6">
      <c r="A7174" s="85">
        <f>'Balance N-1'!I7177</f>
        <v>0</v>
      </c>
      <c r="B7174" s="75">
        <f>'Balance N-1'!J7177</f>
        <v>0</v>
      </c>
      <c r="C7174" s="78">
        <f>'Balance N-1'!K7177</f>
        <v>0</v>
      </c>
      <c r="D7174" s="78">
        <f>'Balance N-1'!L7177</f>
        <v>0</v>
      </c>
      <c r="E7174" s="78">
        <f>'Balance N-1'!M7177</f>
        <v>0</v>
      </c>
      <c r="F7174" s="78">
        <f>'Balance N-1'!N7177</f>
        <v>0</v>
      </c>
      <c r="G7174" s="78">
        <f>'Balance N-1'!O7177</f>
        <v>0</v>
      </c>
      <c r="H7174" s="78">
        <f>'Balance N-1'!P7177</f>
        <v>0</v>
      </c>
      <c r="I7174" s="79">
        <f t="shared" si="112"/>
        <v>0</v>
      </c>
    </row>
    <row r="7175" spans="1:9" ht="15.6">
      <c r="A7175" s="85">
        <f>'Balance N-1'!I7178</f>
        <v>0</v>
      </c>
      <c r="B7175" s="75">
        <f>'Balance N-1'!J7178</f>
        <v>0</v>
      </c>
      <c r="C7175" s="78">
        <f>'Balance N-1'!K7178</f>
        <v>0</v>
      </c>
      <c r="D7175" s="78">
        <f>'Balance N-1'!L7178</f>
        <v>0</v>
      </c>
      <c r="E7175" s="78">
        <f>'Balance N-1'!M7178</f>
        <v>0</v>
      </c>
      <c r="F7175" s="78">
        <f>'Balance N-1'!N7178</f>
        <v>0</v>
      </c>
      <c r="G7175" s="78">
        <f>'Balance N-1'!O7178</f>
        <v>0</v>
      </c>
      <c r="H7175" s="78">
        <f>'Balance N-1'!P7178</f>
        <v>0</v>
      </c>
      <c r="I7175" s="79">
        <f t="shared" si="112"/>
        <v>0</v>
      </c>
    </row>
    <row r="7176" spans="1:9" ht="15.6">
      <c r="A7176" s="85">
        <f>'Balance N-1'!I7179</f>
        <v>0</v>
      </c>
      <c r="B7176" s="75">
        <f>'Balance N-1'!J7179</f>
        <v>0</v>
      </c>
      <c r="C7176" s="78">
        <f>'Balance N-1'!K7179</f>
        <v>0</v>
      </c>
      <c r="D7176" s="78">
        <f>'Balance N-1'!L7179</f>
        <v>0</v>
      </c>
      <c r="E7176" s="78">
        <f>'Balance N-1'!M7179</f>
        <v>0</v>
      </c>
      <c r="F7176" s="78">
        <f>'Balance N-1'!N7179</f>
        <v>0</v>
      </c>
      <c r="G7176" s="78">
        <f>'Balance N-1'!O7179</f>
        <v>0</v>
      </c>
      <c r="H7176" s="78">
        <f>'Balance N-1'!P7179</f>
        <v>0</v>
      </c>
      <c r="I7176" s="79">
        <f t="shared" si="112"/>
        <v>0</v>
      </c>
    </row>
    <row r="7177" spans="1:9" ht="15.6">
      <c r="A7177" s="85">
        <f>'Balance N-1'!I7180</f>
        <v>0</v>
      </c>
      <c r="B7177" s="75">
        <f>'Balance N-1'!J7180</f>
        <v>0</v>
      </c>
      <c r="C7177" s="78">
        <f>'Balance N-1'!K7180</f>
        <v>0</v>
      </c>
      <c r="D7177" s="78">
        <f>'Balance N-1'!L7180</f>
        <v>0</v>
      </c>
      <c r="E7177" s="78">
        <f>'Balance N-1'!M7180</f>
        <v>0</v>
      </c>
      <c r="F7177" s="78">
        <f>'Balance N-1'!N7180</f>
        <v>0</v>
      </c>
      <c r="G7177" s="78">
        <f>'Balance N-1'!O7180</f>
        <v>0</v>
      </c>
      <c r="H7177" s="78">
        <f>'Balance N-1'!P7180</f>
        <v>0</v>
      </c>
      <c r="I7177" s="79">
        <f t="shared" si="112"/>
        <v>0</v>
      </c>
    </row>
    <row r="7178" spans="1:9" ht="15.6">
      <c r="A7178" s="85">
        <f>'Balance N-1'!I7181</f>
        <v>0</v>
      </c>
      <c r="B7178" s="75">
        <f>'Balance N-1'!J7181</f>
        <v>0</v>
      </c>
      <c r="C7178" s="78">
        <f>'Balance N-1'!K7181</f>
        <v>0</v>
      </c>
      <c r="D7178" s="78">
        <f>'Balance N-1'!L7181</f>
        <v>0</v>
      </c>
      <c r="E7178" s="78">
        <f>'Balance N-1'!M7181</f>
        <v>0</v>
      </c>
      <c r="F7178" s="78">
        <f>'Balance N-1'!N7181</f>
        <v>0</v>
      </c>
      <c r="G7178" s="78">
        <f>'Balance N-1'!O7181</f>
        <v>0</v>
      </c>
      <c r="H7178" s="78">
        <f>'Balance N-1'!P7181</f>
        <v>0</v>
      </c>
      <c r="I7178" s="79">
        <f t="shared" si="112"/>
        <v>0</v>
      </c>
    </row>
    <row r="7179" spans="1:9" ht="15.6">
      <c r="A7179" s="85">
        <f>'Balance N-1'!I7182</f>
        <v>0</v>
      </c>
      <c r="B7179" s="75">
        <f>'Balance N-1'!J7182</f>
        <v>0</v>
      </c>
      <c r="C7179" s="78">
        <f>'Balance N-1'!K7182</f>
        <v>0</v>
      </c>
      <c r="D7179" s="78">
        <f>'Balance N-1'!L7182</f>
        <v>0</v>
      </c>
      <c r="E7179" s="78">
        <f>'Balance N-1'!M7182</f>
        <v>0</v>
      </c>
      <c r="F7179" s="78">
        <f>'Balance N-1'!N7182</f>
        <v>0</v>
      </c>
      <c r="G7179" s="78">
        <f>'Balance N-1'!O7182</f>
        <v>0</v>
      </c>
      <c r="H7179" s="78">
        <f>'Balance N-1'!P7182</f>
        <v>0</v>
      </c>
      <c r="I7179" s="79">
        <f t="shared" si="112"/>
        <v>0</v>
      </c>
    </row>
    <row r="7180" spans="1:9" ht="15.6">
      <c r="A7180" s="85">
        <f>'Balance N-1'!I7183</f>
        <v>0</v>
      </c>
      <c r="B7180" s="75">
        <f>'Balance N-1'!J7183</f>
        <v>0</v>
      </c>
      <c r="C7180" s="78">
        <f>'Balance N-1'!K7183</f>
        <v>0</v>
      </c>
      <c r="D7180" s="78">
        <f>'Balance N-1'!L7183</f>
        <v>0</v>
      </c>
      <c r="E7180" s="78">
        <f>'Balance N-1'!M7183</f>
        <v>0</v>
      </c>
      <c r="F7180" s="78">
        <f>'Balance N-1'!N7183</f>
        <v>0</v>
      </c>
      <c r="G7180" s="78">
        <f>'Balance N-1'!O7183</f>
        <v>0</v>
      </c>
      <c r="H7180" s="78">
        <f>'Balance N-1'!P7183</f>
        <v>0</v>
      </c>
      <c r="I7180" s="79">
        <f t="shared" si="112"/>
        <v>0</v>
      </c>
    </row>
    <row r="7181" spans="1:9" ht="15.6">
      <c r="A7181" s="85">
        <f>'Balance N-1'!I7184</f>
        <v>0</v>
      </c>
      <c r="B7181" s="75">
        <f>'Balance N-1'!J7184</f>
        <v>0</v>
      </c>
      <c r="C7181" s="78">
        <f>'Balance N-1'!K7184</f>
        <v>0</v>
      </c>
      <c r="D7181" s="78">
        <f>'Balance N-1'!L7184</f>
        <v>0</v>
      </c>
      <c r="E7181" s="78">
        <f>'Balance N-1'!M7184</f>
        <v>0</v>
      </c>
      <c r="F7181" s="78">
        <f>'Balance N-1'!N7184</f>
        <v>0</v>
      </c>
      <c r="G7181" s="78">
        <f>'Balance N-1'!O7184</f>
        <v>0</v>
      </c>
      <c r="H7181" s="78">
        <f>'Balance N-1'!P7184</f>
        <v>0</v>
      </c>
      <c r="I7181" s="79">
        <f t="shared" si="112"/>
        <v>0</v>
      </c>
    </row>
    <row r="7182" spans="1:9" ht="15.6">
      <c r="A7182" s="85">
        <f>'Balance N-1'!I7185</f>
        <v>0</v>
      </c>
      <c r="B7182" s="75">
        <f>'Balance N-1'!J7185</f>
        <v>0</v>
      </c>
      <c r="C7182" s="78">
        <f>'Balance N-1'!K7185</f>
        <v>0</v>
      </c>
      <c r="D7182" s="78">
        <f>'Balance N-1'!L7185</f>
        <v>0</v>
      </c>
      <c r="E7182" s="78">
        <f>'Balance N-1'!M7185</f>
        <v>0</v>
      </c>
      <c r="F7182" s="78">
        <f>'Balance N-1'!N7185</f>
        <v>0</v>
      </c>
      <c r="G7182" s="78">
        <f>'Balance N-1'!O7185</f>
        <v>0</v>
      </c>
      <c r="H7182" s="78">
        <f>'Balance N-1'!P7185</f>
        <v>0</v>
      </c>
      <c r="I7182" s="79">
        <f t="shared" si="112"/>
        <v>0</v>
      </c>
    </row>
    <row r="7183" spans="1:9" ht="15.6">
      <c r="A7183" s="85">
        <f>'Balance N-1'!I7186</f>
        <v>0</v>
      </c>
      <c r="B7183" s="75">
        <f>'Balance N-1'!J7186</f>
        <v>0</v>
      </c>
      <c r="C7183" s="78">
        <f>'Balance N-1'!K7186</f>
        <v>0</v>
      </c>
      <c r="D7183" s="78">
        <f>'Balance N-1'!L7186</f>
        <v>0</v>
      </c>
      <c r="E7183" s="78">
        <f>'Balance N-1'!M7186</f>
        <v>0</v>
      </c>
      <c r="F7183" s="78">
        <f>'Balance N-1'!N7186</f>
        <v>0</v>
      </c>
      <c r="G7183" s="78">
        <f>'Balance N-1'!O7186</f>
        <v>0</v>
      </c>
      <c r="H7183" s="78">
        <f>'Balance N-1'!P7186</f>
        <v>0</v>
      </c>
      <c r="I7183" s="79">
        <f t="shared" si="112"/>
        <v>0</v>
      </c>
    </row>
    <row r="7184" spans="1:9" ht="15.6">
      <c r="A7184" s="85">
        <f>'Balance N-1'!I7187</f>
        <v>0</v>
      </c>
      <c r="B7184" s="75">
        <f>'Balance N-1'!J7187</f>
        <v>0</v>
      </c>
      <c r="C7184" s="78">
        <f>'Balance N-1'!K7187</f>
        <v>0</v>
      </c>
      <c r="D7184" s="78">
        <f>'Balance N-1'!L7187</f>
        <v>0</v>
      </c>
      <c r="E7184" s="78">
        <f>'Balance N-1'!M7187</f>
        <v>0</v>
      </c>
      <c r="F7184" s="78">
        <f>'Balance N-1'!N7187</f>
        <v>0</v>
      </c>
      <c r="G7184" s="78">
        <f>'Balance N-1'!O7187</f>
        <v>0</v>
      </c>
      <c r="H7184" s="78">
        <f>'Balance N-1'!P7187</f>
        <v>0</v>
      </c>
      <c r="I7184" s="79">
        <f t="shared" si="112"/>
        <v>0</v>
      </c>
    </row>
    <row r="7185" spans="1:9" ht="15.6">
      <c r="A7185" s="85">
        <f>'Balance N-1'!I7188</f>
        <v>0</v>
      </c>
      <c r="B7185" s="75">
        <f>'Balance N-1'!J7188</f>
        <v>0</v>
      </c>
      <c r="C7185" s="78">
        <f>'Balance N-1'!K7188</f>
        <v>0</v>
      </c>
      <c r="D7185" s="78">
        <f>'Balance N-1'!L7188</f>
        <v>0</v>
      </c>
      <c r="E7185" s="78">
        <f>'Balance N-1'!M7188</f>
        <v>0</v>
      </c>
      <c r="F7185" s="78">
        <f>'Balance N-1'!N7188</f>
        <v>0</v>
      </c>
      <c r="G7185" s="78">
        <f>'Balance N-1'!O7188</f>
        <v>0</v>
      </c>
      <c r="H7185" s="78">
        <f>'Balance N-1'!P7188</f>
        <v>0</v>
      </c>
      <c r="I7185" s="79">
        <f t="shared" si="112"/>
        <v>0</v>
      </c>
    </row>
    <row r="7186" spans="1:9" ht="15.6">
      <c r="A7186" s="85">
        <f>'Balance N-1'!I7189</f>
        <v>0</v>
      </c>
      <c r="B7186" s="75">
        <f>'Balance N-1'!J7189</f>
        <v>0</v>
      </c>
      <c r="C7186" s="78">
        <f>'Balance N-1'!K7189</f>
        <v>0</v>
      </c>
      <c r="D7186" s="78">
        <f>'Balance N-1'!L7189</f>
        <v>0</v>
      </c>
      <c r="E7186" s="78">
        <f>'Balance N-1'!M7189</f>
        <v>0</v>
      </c>
      <c r="F7186" s="78">
        <f>'Balance N-1'!N7189</f>
        <v>0</v>
      </c>
      <c r="G7186" s="78">
        <f>'Balance N-1'!O7189</f>
        <v>0</v>
      </c>
      <c r="H7186" s="78">
        <f>'Balance N-1'!P7189</f>
        <v>0</v>
      </c>
      <c r="I7186" s="79">
        <f t="shared" si="112"/>
        <v>0</v>
      </c>
    </row>
    <row r="7187" spans="1:9" ht="15.6">
      <c r="A7187" s="85">
        <f>'Balance N-1'!I7190</f>
        <v>0</v>
      </c>
      <c r="B7187" s="75">
        <f>'Balance N-1'!J7190</f>
        <v>0</v>
      </c>
      <c r="C7187" s="78">
        <f>'Balance N-1'!K7190</f>
        <v>0</v>
      </c>
      <c r="D7187" s="78">
        <f>'Balance N-1'!L7190</f>
        <v>0</v>
      </c>
      <c r="E7187" s="78">
        <f>'Balance N-1'!M7190</f>
        <v>0</v>
      </c>
      <c r="F7187" s="78">
        <f>'Balance N-1'!N7190</f>
        <v>0</v>
      </c>
      <c r="G7187" s="78">
        <f>'Balance N-1'!O7190</f>
        <v>0</v>
      </c>
      <c r="H7187" s="78">
        <f>'Balance N-1'!P7190</f>
        <v>0</v>
      </c>
      <c r="I7187" s="79">
        <f t="shared" si="112"/>
        <v>0</v>
      </c>
    </row>
    <row r="7188" spans="1:9" ht="15.6">
      <c r="A7188" s="85">
        <f>'Balance N-1'!I7191</f>
        <v>0</v>
      </c>
      <c r="B7188" s="75">
        <f>'Balance N-1'!J7191</f>
        <v>0</v>
      </c>
      <c r="C7188" s="78">
        <f>'Balance N-1'!K7191</f>
        <v>0</v>
      </c>
      <c r="D7188" s="78">
        <f>'Balance N-1'!L7191</f>
        <v>0</v>
      </c>
      <c r="E7188" s="78">
        <f>'Balance N-1'!M7191</f>
        <v>0</v>
      </c>
      <c r="F7188" s="78">
        <f>'Balance N-1'!N7191</f>
        <v>0</v>
      </c>
      <c r="G7188" s="78">
        <f>'Balance N-1'!O7191</f>
        <v>0</v>
      </c>
      <c r="H7188" s="78">
        <f>'Balance N-1'!P7191</f>
        <v>0</v>
      </c>
      <c r="I7188" s="79">
        <f t="shared" si="112"/>
        <v>0</v>
      </c>
    </row>
    <row r="7189" spans="1:9" ht="15.6">
      <c r="A7189" s="85">
        <f>'Balance N-1'!I7192</f>
        <v>0</v>
      </c>
      <c r="B7189" s="75">
        <f>'Balance N-1'!J7192</f>
        <v>0</v>
      </c>
      <c r="C7189" s="78">
        <f>'Balance N-1'!K7192</f>
        <v>0</v>
      </c>
      <c r="D7189" s="78">
        <f>'Balance N-1'!L7192</f>
        <v>0</v>
      </c>
      <c r="E7189" s="78">
        <f>'Balance N-1'!M7192</f>
        <v>0</v>
      </c>
      <c r="F7189" s="78">
        <f>'Balance N-1'!N7192</f>
        <v>0</v>
      </c>
      <c r="G7189" s="78">
        <f>'Balance N-1'!O7192</f>
        <v>0</v>
      </c>
      <c r="H7189" s="78">
        <f>'Balance N-1'!P7192</f>
        <v>0</v>
      </c>
      <c r="I7189" s="79">
        <f t="shared" si="112"/>
        <v>0</v>
      </c>
    </row>
    <row r="7190" spans="1:9" ht="15.6">
      <c r="A7190" s="85">
        <f>'Balance N-1'!I7193</f>
        <v>0</v>
      </c>
      <c r="B7190" s="75">
        <f>'Balance N-1'!J7193</f>
        <v>0</v>
      </c>
      <c r="C7190" s="78">
        <f>'Balance N-1'!K7193</f>
        <v>0</v>
      </c>
      <c r="D7190" s="78">
        <f>'Balance N-1'!L7193</f>
        <v>0</v>
      </c>
      <c r="E7190" s="78">
        <f>'Balance N-1'!M7193</f>
        <v>0</v>
      </c>
      <c r="F7190" s="78">
        <f>'Balance N-1'!N7193</f>
        <v>0</v>
      </c>
      <c r="G7190" s="78">
        <f>'Balance N-1'!O7193</f>
        <v>0</v>
      </c>
      <c r="H7190" s="78">
        <f>'Balance N-1'!P7193</f>
        <v>0</v>
      </c>
      <c r="I7190" s="79">
        <f t="shared" si="112"/>
        <v>0</v>
      </c>
    </row>
    <row r="7191" spans="1:9" ht="15.6">
      <c r="A7191" s="85">
        <f>'Balance N-1'!I7194</f>
        <v>0</v>
      </c>
      <c r="B7191" s="75">
        <f>'Balance N-1'!J7194</f>
        <v>0</v>
      </c>
      <c r="C7191" s="78">
        <f>'Balance N-1'!K7194</f>
        <v>0</v>
      </c>
      <c r="D7191" s="78">
        <f>'Balance N-1'!L7194</f>
        <v>0</v>
      </c>
      <c r="E7191" s="78">
        <f>'Balance N-1'!M7194</f>
        <v>0</v>
      </c>
      <c r="F7191" s="78">
        <f>'Balance N-1'!N7194</f>
        <v>0</v>
      </c>
      <c r="G7191" s="78">
        <f>'Balance N-1'!O7194</f>
        <v>0</v>
      </c>
      <c r="H7191" s="78">
        <f>'Balance N-1'!P7194</f>
        <v>0</v>
      </c>
      <c r="I7191" s="79">
        <f t="shared" si="112"/>
        <v>0</v>
      </c>
    </row>
    <row r="7192" spans="1:9" ht="15.6">
      <c r="A7192" s="85">
        <f>'Balance N-1'!I7195</f>
        <v>0</v>
      </c>
      <c r="B7192" s="75">
        <f>'Balance N-1'!J7195</f>
        <v>0</v>
      </c>
      <c r="C7192" s="78">
        <f>'Balance N-1'!K7195</f>
        <v>0</v>
      </c>
      <c r="D7192" s="78">
        <f>'Balance N-1'!L7195</f>
        <v>0</v>
      </c>
      <c r="E7192" s="78">
        <f>'Balance N-1'!M7195</f>
        <v>0</v>
      </c>
      <c r="F7192" s="78">
        <f>'Balance N-1'!N7195</f>
        <v>0</v>
      </c>
      <c r="G7192" s="78">
        <f>'Balance N-1'!O7195</f>
        <v>0</v>
      </c>
      <c r="H7192" s="78">
        <f>'Balance N-1'!P7195</f>
        <v>0</v>
      </c>
      <c r="I7192" s="79">
        <f t="shared" si="112"/>
        <v>0</v>
      </c>
    </row>
    <row r="7193" spans="1:9" ht="15.6">
      <c r="A7193" s="85">
        <f>'Balance N-1'!I7196</f>
        <v>0</v>
      </c>
      <c r="B7193" s="75">
        <f>'Balance N-1'!J7196</f>
        <v>0</v>
      </c>
      <c r="C7193" s="78">
        <f>'Balance N-1'!K7196</f>
        <v>0</v>
      </c>
      <c r="D7193" s="78">
        <f>'Balance N-1'!L7196</f>
        <v>0</v>
      </c>
      <c r="E7193" s="78">
        <f>'Balance N-1'!M7196</f>
        <v>0</v>
      </c>
      <c r="F7193" s="78">
        <f>'Balance N-1'!N7196</f>
        <v>0</v>
      </c>
      <c r="G7193" s="78">
        <f>'Balance N-1'!O7196</f>
        <v>0</v>
      </c>
      <c r="H7193" s="78">
        <f>'Balance N-1'!P7196</f>
        <v>0</v>
      </c>
      <c r="I7193" s="79">
        <f t="shared" si="112"/>
        <v>0</v>
      </c>
    </row>
    <row r="7194" spans="1:9" ht="15.6">
      <c r="A7194" s="85">
        <f>'Balance N-1'!I7197</f>
        <v>0</v>
      </c>
      <c r="B7194" s="75">
        <f>'Balance N-1'!J7197</f>
        <v>0</v>
      </c>
      <c r="C7194" s="78">
        <f>'Balance N-1'!K7197</f>
        <v>0</v>
      </c>
      <c r="D7194" s="78">
        <f>'Balance N-1'!L7197</f>
        <v>0</v>
      </c>
      <c r="E7194" s="78">
        <f>'Balance N-1'!M7197</f>
        <v>0</v>
      </c>
      <c r="F7194" s="78">
        <f>'Balance N-1'!N7197</f>
        <v>0</v>
      </c>
      <c r="G7194" s="78">
        <f>'Balance N-1'!O7197</f>
        <v>0</v>
      </c>
      <c r="H7194" s="78">
        <f>'Balance N-1'!P7197</f>
        <v>0</v>
      </c>
      <c r="I7194" s="79">
        <f t="shared" si="112"/>
        <v>0</v>
      </c>
    </row>
    <row r="7195" spans="1:9" ht="15.6">
      <c r="A7195" s="85">
        <f>'Balance N-1'!I7198</f>
        <v>0</v>
      </c>
      <c r="B7195" s="75">
        <f>'Balance N-1'!J7198</f>
        <v>0</v>
      </c>
      <c r="C7195" s="78">
        <f>'Balance N-1'!K7198</f>
        <v>0</v>
      </c>
      <c r="D7195" s="78">
        <f>'Balance N-1'!L7198</f>
        <v>0</v>
      </c>
      <c r="E7195" s="78">
        <f>'Balance N-1'!M7198</f>
        <v>0</v>
      </c>
      <c r="F7195" s="78">
        <f>'Balance N-1'!N7198</f>
        <v>0</v>
      </c>
      <c r="G7195" s="78">
        <f>'Balance N-1'!O7198</f>
        <v>0</v>
      </c>
      <c r="H7195" s="78">
        <f>'Balance N-1'!P7198</f>
        <v>0</v>
      </c>
      <c r="I7195" s="79">
        <f t="shared" si="112"/>
        <v>0</v>
      </c>
    </row>
    <row r="7196" spans="1:9" ht="15.6">
      <c r="A7196" s="85">
        <f>'Balance N-1'!I7199</f>
        <v>0</v>
      </c>
      <c r="B7196" s="75">
        <f>'Balance N-1'!J7199</f>
        <v>0</v>
      </c>
      <c r="C7196" s="78">
        <f>'Balance N-1'!K7199</f>
        <v>0</v>
      </c>
      <c r="D7196" s="78">
        <f>'Balance N-1'!L7199</f>
        <v>0</v>
      </c>
      <c r="E7196" s="78">
        <f>'Balance N-1'!M7199</f>
        <v>0</v>
      </c>
      <c r="F7196" s="78">
        <f>'Balance N-1'!N7199</f>
        <v>0</v>
      </c>
      <c r="G7196" s="78">
        <f>'Balance N-1'!O7199</f>
        <v>0</v>
      </c>
      <c r="H7196" s="78">
        <f>'Balance N-1'!P7199</f>
        <v>0</v>
      </c>
      <c r="I7196" s="79">
        <f t="shared" si="112"/>
        <v>0</v>
      </c>
    </row>
    <row r="7197" spans="1:9" ht="15.6">
      <c r="A7197" s="85">
        <f>'Balance N-1'!I7200</f>
        <v>0</v>
      </c>
      <c r="B7197" s="75">
        <f>'Balance N-1'!J7200</f>
        <v>0</v>
      </c>
      <c r="C7197" s="78">
        <f>'Balance N-1'!K7200</f>
        <v>0</v>
      </c>
      <c r="D7197" s="78">
        <f>'Balance N-1'!L7200</f>
        <v>0</v>
      </c>
      <c r="E7197" s="78">
        <f>'Balance N-1'!M7200</f>
        <v>0</v>
      </c>
      <c r="F7197" s="78">
        <f>'Balance N-1'!N7200</f>
        <v>0</v>
      </c>
      <c r="G7197" s="78">
        <f>'Balance N-1'!O7200</f>
        <v>0</v>
      </c>
      <c r="H7197" s="78">
        <f>'Balance N-1'!P7200</f>
        <v>0</v>
      </c>
      <c r="I7197" s="79">
        <f t="shared" si="112"/>
        <v>0</v>
      </c>
    </row>
    <row r="7198" spans="1:9" ht="15.6">
      <c r="A7198" s="85">
        <f>'Balance N-1'!I7201</f>
        <v>0</v>
      </c>
      <c r="B7198" s="75">
        <f>'Balance N-1'!J7201</f>
        <v>0</v>
      </c>
      <c r="C7198" s="78">
        <f>'Balance N-1'!K7201</f>
        <v>0</v>
      </c>
      <c r="D7198" s="78">
        <f>'Balance N-1'!L7201</f>
        <v>0</v>
      </c>
      <c r="E7198" s="78">
        <f>'Balance N-1'!M7201</f>
        <v>0</v>
      </c>
      <c r="F7198" s="78">
        <f>'Balance N-1'!N7201</f>
        <v>0</v>
      </c>
      <c r="G7198" s="78">
        <f>'Balance N-1'!O7201</f>
        <v>0</v>
      </c>
      <c r="H7198" s="78">
        <f>'Balance N-1'!P7201</f>
        <v>0</v>
      </c>
      <c r="I7198" s="79">
        <f t="shared" si="112"/>
        <v>0</v>
      </c>
    </row>
    <row r="7199" spans="1:9" ht="15.6">
      <c r="A7199" s="85">
        <f>'Balance N-1'!I7202</f>
        <v>0</v>
      </c>
      <c r="B7199" s="75">
        <f>'Balance N-1'!J7202</f>
        <v>0</v>
      </c>
      <c r="C7199" s="78">
        <f>'Balance N-1'!K7202</f>
        <v>0</v>
      </c>
      <c r="D7199" s="78">
        <f>'Balance N-1'!L7202</f>
        <v>0</v>
      </c>
      <c r="E7199" s="78">
        <f>'Balance N-1'!M7202</f>
        <v>0</v>
      </c>
      <c r="F7199" s="78">
        <f>'Balance N-1'!N7202</f>
        <v>0</v>
      </c>
      <c r="G7199" s="78">
        <f>'Balance N-1'!O7202</f>
        <v>0</v>
      </c>
      <c r="H7199" s="78">
        <f>'Balance N-1'!P7202</f>
        <v>0</v>
      </c>
      <c r="I7199" s="79">
        <f t="shared" si="112"/>
        <v>0</v>
      </c>
    </row>
    <row r="7200" spans="1:9" ht="15.6">
      <c r="A7200" s="85">
        <f>'Balance N-1'!I7203</f>
        <v>0</v>
      </c>
      <c r="B7200" s="75">
        <f>'Balance N-1'!J7203</f>
        <v>0</v>
      </c>
      <c r="C7200" s="78">
        <f>'Balance N-1'!K7203</f>
        <v>0</v>
      </c>
      <c r="D7200" s="78">
        <f>'Balance N-1'!L7203</f>
        <v>0</v>
      </c>
      <c r="E7200" s="78">
        <f>'Balance N-1'!M7203</f>
        <v>0</v>
      </c>
      <c r="F7200" s="78">
        <f>'Balance N-1'!N7203</f>
        <v>0</v>
      </c>
      <c r="G7200" s="78">
        <f>'Balance N-1'!O7203</f>
        <v>0</v>
      </c>
      <c r="H7200" s="78">
        <f>'Balance N-1'!P7203</f>
        <v>0</v>
      </c>
      <c r="I7200" s="79">
        <f t="shared" si="112"/>
        <v>0</v>
      </c>
    </row>
    <row r="7201" spans="1:9" ht="15.6">
      <c r="A7201" s="85">
        <f>'Balance N-1'!I7204</f>
        <v>0</v>
      </c>
      <c r="B7201" s="75">
        <f>'Balance N-1'!J7204</f>
        <v>0</v>
      </c>
      <c r="C7201" s="78">
        <f>'Balance N-1'!K7204</f>
        <v>0</v>
      </c>
      <c r="D7201" s="78">
        <f>'Balance N-1'!L7204</f>
        <v>0</v>
      </c>
      <c r="E7201" s="78">
        <f>'Balance N-1'!M7204</f>
        <v>0</v>
      </c>
      <c r="F7201" s="78">
        <f>'Balance N-1'!N7204</f>
        <v>0</v>
      </c>
      <c r="G7201" s="78">
        <f>'Balance N-1'!O7204</f>
        <v>0</v>
      </c>
      <c r="H7201" s="78">
        <f>'Balance N-1'!P7204</f>
        <v>0</v>
      </c>
      <c r="I7201" s="79">
        <f t="shared" si="112"/>
        <v>0</v>
      </c>
    </row>
    <row r="7202" spans="1:9" ht="15.6">
      <c r="A7202" s="85">
        <f>'Balance N-1'!I7205</f>
        <v>0</v>
      </c>
      <c r="B7202" s="75">
        <f>'Balance N-1'!J7205</f>
        <v>0</v>
      </c>
      <c r="C7202" s="78">
        <f>'Balance N-1'!K7205</f>
        <v>0</v>
      </c>
      <c r="D7202" s="78">
        <f>'Balance N-1'!L7205</f>
        <v>0</v>
      </c>
      <c r="E7202" s="78">
        <f>'Balance N-1'!M7205</f>
        <v>0</v>
      </c>
      <c r="F7202" s="78">
        <f>'Balance N-1'!N7205</f>
        <v>0</v>
      </c>
      <c r="G7202" s="78">
        <f>'Balance N-1'!O7205</f>
        <v>0</v>
      </c>
      <c r="H7202" s="78">
        <f>'Balance N-1'!P7205</f>
        <v>0</v>
      </c>
      <c r="I7202" s="79">
        <f t="shared" si="112"/>
        <v>0</v>
      </c>
    </row>
    <row r="7203" spans="1:9" ht="15.6">
      <c r="A7203" s="85">
        <f>'Balance N-1'!I7206</f>
        <v>0</v>
      </c>
      <c r="B7203" s="75">
        <f>'Balance N-1'!J7206</f>
        <v>0</v>
      </c>
      <c r="C7203" s="78">
        <f>'Balance N-1'!K7206</f>
        <v>0</v>
      </c>
      <c r="D7203" s="78">
        <f>'Balance N-1'!L7206</f>
        <v>0</v>
      </c>
      <c r="E7203" s="78">
        <f>'Balance N-1'!M7206</f>
        <v>0</v>
      </c>
      <c r="F7203" s="78">
        <f>'Balance N-1'!N7206</f>
        <v>0</v>
      </c>
      <c r="G7203" s="78">
        <f>'Balance N-1'!O7206</f>
        <v>0</v>
      </c>
      <c r="H7203" s="78">
        <f>'Balance N-1'!P7206</f>
        <v>0</v>
      </c>
      <c r="I7203" s="79">
        <f t="shared" si="112"/>
        <v>0</v>
      </c>
    </row>
    <row r="7204" spans="1:9" ht="15.6">
      <c r="A7204" s="85">
        <f>'Balance N-1'!I7207</f>
        <v>0</v>
      </c>
      <c r="B7204" s="75">
        <f>'Balance N-1'!J7207</f>
        <v>0</v>
      </c>
      <c r="C7204" s="78">
        <f>'Balance N-1'!K7207</f>
        <v>0</v>
      </c>
      <c r="D7204" s="78">
        <f>'Balance N-1'!L7207</f>
        <v>0</v>
      </c>
      <c r="E7204" s="78">
        <f>'Balance N-1'!M7207</f>
        <v>0</v>
      </c>
      <c r="F7204" s="78">
        <f>'Balance N-1'!N7207</f>
        <v>0</v>
      </c>
      <c r="G7204" s="78">
        <f>'Balance N-1'!O7207</f>
        <v>0</v>
      </c>
      <c r="H7204" s="78">
        <f>'Balance N-1'!P7207</f>
        <v>0</v>
      </c>
      <c r="I7204" s="79">
        <f t="shared" si="112"/>
        <v>0</v>
      </c>
    </row>
    <row r="7205" spans="1:9" ht="15.6">
      <c r="A7205" s="85">
        <f>'Balance N-1'!I7208</f>
        <v>0</v>
      </c>
      <c r="B7205" s="75">
        <f>'Balance N-1'!J7208</f>
        <v>0</v>
      </c>
      <c r="C7205" s="78">
        <f>'Balance N-1'!K7208</f>
        <v>0</v>
      </c>
      <c r="D7205" s="78">
        <f>'Balance N-1'!L7208</f>
        <v>0</v>
      </c>
      <c r="E7205" s="78">
        <f>'Balance N-1'!M7208</f>
        <v>0</v>
      </c>
      <c r="F7205" s="78">
        <f>'Balance N-1'!N7208</f>
        <v>0</v>
      </c>
      <c r="G7205" s="78">
        <f>'Balance N-1'!O7208</f>
        <v>0</v>
      </c>
      <c r="H7205" s="78">
        <f>'Balance N-1'!P7208</f>
        <v>0</v>
      </c>
      <c r="I7205" s="79">
        <f t="shared" si="112"/>
        <v>0</v>
      </c>
    </row>
    <row r="7206" spans="1:9" ht="15.6">
      <c r="A7206" s="85">
        <f>'Balance N-1'!I7209</f>
        <v>0</v>
      </c>
      <c r="B7206" s="75">
        <f>'Balance N-1'!J7209</f>
        <v>0</v>
      </c>
      <c r="C7206" s="78">
        <f>'Balance N-1'!K7209</f>
        <v>0</v>
      </c>
      <c r="D7206" s="78">
        <f>'Balance N-1'!L7209</f>
        <v>0</v>
      </c>
      <c r="E7206" s="78">
        <f>'Balance N-1'!M7209</f>
        <v>0</v>
      </c>
      <c r="F7206" s="78">
        <f>'Balance N-1'!N7209</f>
        <v>0</v>
      </c>
      <c r="G7206" s="78">
        <f>'Balance N-1'!O7209</f>
        <v>0</v>
      </c>
      <c r="H7206" s="78">
        <f>'Balance N-1'!P7209</f>
        <v>0</v>
      </c>
      <c r="I7206" s="79">
        <f t="shared" si="112"/>
        <v>0</v>
      </c>
    </row>
    <row r="7207" spans="1:9" ht="15.6">
      <c r="A7207" s="85">
        <f>'Balance N-1'!I7210</f>
        <v>0</v>
      </c>
      <c r="B7207" s="75">
        <f>'Balance N-1'!J7210</f>
        <v>0</v>
      </c>
      <c r="C7207" s="78">
        <f>'Balance N-1'!K7210</f>
        <v>0</v>
      </c>
      <c r="D7207" s="78">
        <f>'Balance N-1'!L7210</f>
        <v>0</v>
      </c>
      <c r="E7207" s="78">
        <f>'Balance N-1'!M7210</f>
        <v>0</v>
      </c>
      <c r="F7207" s="78">
        <f>'Balance N-1'!N7210</f>
        <v>0</v>
      </c>
      <c r="G7207" s="78">
        <f>'Balance N-1'!O7210</f>
        <v>0</v>
      </c>
      <c r="H7207" s="78">
        <f>'Balance N-1'!P7210</f>
        <v>0</v>
      </c>
      <c r="I7207" s="79">
        <f t="shared" si="112"/>
        <v>0</v>
      </c>
    </row>
    <row r="7208" spans="1:9" ht="15.6">
      <c r="A7208" s="85">
        <f>'Balance N-1'!I7211</f>
        <v>0</v>
      </c>
      <c r="B7208" s="75">
        <f>'Balance N-1'!J7211</f>
        <v>0</v>
      </c>
      <c r="C7208" s="78">
        <f>'Balance N-1'!K7211</f>
        <v>0</v>
      </c>
      <c r="D7208" s="78">
        <f>'Balance N-1'!L7211</f>
        <v>0</v>
      </c>
      <c r="E7208" s="78">
        <f>'Balance N-1'!M7211</f>
        <v>0</v>
      </c>
      <c r="F7208" s="78">
        <f>'Balance N-1'!N7211</f>
        <v>0</v>
      </c>
      <c r="G7208" s="78">
        <f>'Balance N-1'!O7211</f>
        <v>0</v>
      </c>
      <c r="H7208" s="78">
        <f>'Balance N-1'!P7211</f>
        <v>0</v>
      </c>
      <c r="I7208" s="79">
        <f t="shared" si="112"/>
        <v>0</v>
      </c>
    </row>
    <row r="7209" spans="1:9" ht="15.6">
      <c r="A7209" s="85">
        <f>'Balance N-1'!I7212</f>
        <v>0</v>
      </c>
      <c r="B7209" s="75">
        <f>'Balance N-1'!J7212</f>
        <v>0</v>
      </c>
      <c r="C7209" s="78">
        <f>'Balance N-1'!K7212</f>
        <v>0</v>
      </c>
      <c r="D7209" s="78">
        <f>'Balance N-1'!L7212</f>
        <v>0</v>
      </c>
      <c r="E7209" s="78">
        <f>'Balance N-1'!M7212</f>
        <v>0</v>
      </c>
      <c r="F7209" s="78">
        <f>'Balance N-1'!N7212</f>
        <v>0</v>
      </c>
      <c r="G7209" s="78">
        <f>'Balance N-1'!O7212</f>
        <v>0</v>
      </c>
      <c r="H7209" s="78">
        <f>'Balance N-1'!P7212</f>
        <v>0</v>
      </c>
      <c r="I7209" s="79">
        <f t="shared" si="112"/>
        <v>0</v>
      </c>
    </row>
    <row r="7210" spans="1:9" ht="15.6">
      <c r="A7210" s="85">
        <f>'Balance N-1'!I7213</f>
        <v>0</v>
      </c>
      <c r="B7210" s="75">
        <f>'Balance N-1'!J7213</f>
        <v>0</v>
      </c>
      <c r="C7210" s="78">
        <f>'Balance N-1'!K7213</f>
        <v>0</v>
      </c>
      <c r="D7210" s="78">
        <f>'Balance N-1'!L7213</f>
        <v>0</v>
      </c>
      <c r="E7210" s="78">
        <f>'Balance N-1'!M7213</f>
        <v>0</v>
      </c>
      <c r="F7210" s="78">
        <f>'Balance N-1'!N7213</f>
        <v>0</v>
      </c>
      <c r="G7210" s="78">
        <f>'Balance N-1'!O7213</f>
        <v>0</v>
      </c>
      <c r="H7210" s="78">
        <f>'Balance N-1'!P7213</f>
        <v>0</v>
      </c>
      <c r="I7210" s="79">
        <f t="shared" si="112"/>
        <v>0</v>
      </c>
    </row>
    <row r="7211" spans="1:9" ht="15.6">
      <c r="A7211" s="85">
        <f>'Balance N-1'!I7214</f>
        <v>0</v>
      </c>
      <c r="B7211" s="75">
        <f>'Balance N-1'!J7214</f>
        <v>0</v>
      </c>
      <c r="C7211" s="78">
        <f>'Balance N-1'!K7214</f>
        <v>0</v>
      </c>
      <c r="D7211" s="78">
        <f>'Balance N-1'!L7214</f>
        <v>0</v>
      </c>
      <c r="E7211" s="78">
        <f>'Balance N-1'!M7214</f>
        <v>0</v>
      </c>
      <c r="F7211" s="78">
        <f>'Balance N-1'!N7214</f>
        <v>0</v>
      </c>
      <c r="G7211" s="78">
        <f>'Balance N-1'!O7214</f>
        <v>0</v>
      </c>
      <c r="H7211" s="78">
        <f>'Balance N-1'!P7214</f>
        <v>0</v>
      </c>
      <c r="I7211" s="79">
        <f t="shared" si="112"/>
        <v>0</v>
      </c>
    </row>
    <row r="7212" spans="1:9" ht="15.6">
      <c r="A7212" s="85">
        <f>'Balance N-1'!I7215</f>
        <v>0</v>
      </c>
      <c r="B7212" s="75">
        <f>'Balance N-1'!J7215</f>
        <v>0</v>
      </c>
      <c r="C7212" s="78">
        <f>'Balance N-1'!K7215</f>
        <v>0</v>
      </c>
      <c r="D7212" s="78">
        <f>'Balance N-1'!L7215</f>
        <v>0</v>
      </c>
      <c r="E7212" s="78">
        <f>'Balance N-1'!M7215</f>
        <v>0</v>
      </c>
      <c r="F7212" s="78">
        <f>'Balance N-1'!N7215</f>
        <v>0</v>
      </c>
      <c r="G7212" s="78">
        <f>'Balance N-1'!O7215</f>
        <v>0</v>
      </c>
      <c r="H7212" s="78">
        <f>'Balance N-1'!P7215</f>
        <v>0</v>
      </c>
      <c r="I7212" s="79">
        <f t="shared" si="112"/>
        <v>0</v>
      </c>
    </row>
    <row r="7213" spans="1:9" ht="15.6">
      <c r="A7213" s="85">
        <f>'Balance N-1'!I7216</f>
        <v>0</v>
      </c>
      <c r="B7213" s="75">
        <f>'Balance N-1'!J7216</f>
        <v>0</v>
      </c>
      <c r="C7213" s="78">
        <f>'Balance N-1'!K7216</f>
        <v>0</v>
      </c>
      <c r="D7213" s="78">
        <f>'Balance N-1'!L7216</f>
        <v>0</v>
      </c>
      <c r="E7213" s="78">
        <f>'Balance N-1'!M7216</f>
        <v>0</v>
      </c>
      <c r="F7213" s="78">
        <f>'Balance N-1'!N7216</f>
        <v>0</v>
      </c>
      <c r="G7213" s="78">
        <f>'Balance N-1'!O7216</f>
        <v>0</v>
      </c>
      <c r="H7213" s="78">
        <f>'Balance N-1'!P7216</f>
        <v>0</v>
      </c>
      <c r="I7213" s="79">
        <f t="shared" si="112"/>
        <v>0</v>
      </c>
    </row>
    <row r="7214" spans="1:9" ht="15.6">
      <c r="A7214" s="85">
        <f>'Balance N-1'!I7217</f>
        <v>0</v>
      </c>
      <c r="B7214" s="75">
        <f>'Balance N-1'!J7217</f>
        <v>0</v>
      </c>
      <c r="C7214" s="78">
        <f>'Balance N-1'!K7217</f>
        <v>0</v>
      </c>
      <c r="D7214" s="78">
        <f>'Balance N-1'!L7217</f>
        <v>0</v>
      </c>
      <c r="E7214" s="78">
        <f>'Balance N-1'!M7217</f>
        <v>0</v>
      </c>
      <c r="F7214" s="78">
        <f>'Balance N-1'!N7217</f>
        <v>0</v>
      </c>
      <c r="G7214" s="78">
        <f>'Balance N-1'!O7217</f>
        <v>0</v>
      </c>
      <c r="H7214" s="78">
        <f>'Balance N-1'!P7217</f>
        <v>0</v>
      </c>
      <c r="I7214" s="79">
        <f t="shared" si="112"/>
        <v>0</v>
      </c>
    </row>
    <row r="7215" spans="1:9" ht="15.6">
      <c r="A7215" s="85">
        <f>'Balance N-1'!I7218</f>
        <v>0</v>
      </c>
      <c r="B7215" s="75">
        <f>'Balance N-1'!J7218</f>
        <v>0</v>
      </c>
      <c r="C7215" s="78">
        <f>'Balance N-1'!K7218</f>
        <v>0</v>
      </c>
      <c r="D7215" s="78">
        <f>'Balance N-1'!L7218</f>
        <v>0</v>
      </c>
      <c r="E7215" s="78">
        <f>'Balance N-1'!M7218</f>
        <v>0</v>
      </c>
      <c r="F7215" s="78">
        <f>'Balance N-1'!N7218</f>
        <v>0</v>
      </c>
      <c r="G7215" s="78">
        <f>'Balance N-1'!O7218</f>
        <v>0</v>
      </c>
      <c r="H7215" s="78">
        <f>'Balance N-1'!P7218</f>
        <v>0</v>
      </c>
      <c r="I7215" s="79">
        <f t="shared" si="112"/>
        <v>0</v>
      </c>
    </row>
    <row r="7216" spans="1:9" ht="15.6">
      <c r="A7216" s="85">
        <f>'Balance N-1'!I7219</f>
        <v>0</v>
      </c>
      <c r="B7216" s="75">
        <f>'Balance N-1'!J7219</f>
        <v>0</v>
      </c>
      <c r="C7216" s="78">
        <f>'Balance N-1'!K7219</f>
        <v>0</v>
      </c>
      <c r="D7216" s="78">
        <f>'Balance N-1'!L7219</f>
        <v>0</v>
      </c>
      <c r="E7216" s="78">
        <f>'Balance N-1'!M7219</f>
        <v>0</v>
      </c>
      <c r="F7216" s="78">
        <f>'Balance N-1'!N7219</f>
        <v>0</v>
      </c>
      <c r="G7216" s="78">
        <f>'Balance N-1'!O7219</f>
        <v>0</v>
      </c>
      <c r="H7216" s="78">
        <f>'Balance N-1'!P7219</f>
        <v>0</v>
      </c>
      <c r="I7216" s="79">
        <f t="shared" si="112"/>
        <v>0</v>
      </c>
    </row>
    <row r="7217" spans="1:9" ht="15.6">
      <c r="A7217" s="85">
        <f>'Balance N-1'!I7220</f>
        <v>0</v>
      </c>
      <c r="B7217" s="75">
        <f>'Balance N-1'!J7220</f>
        <v>0</v>
      </c>
      <c r="C7217" s="78">
        <f>'Balance N-1'!K7220</f>
        <v>0</v>
      </c>
      <c r="D7217" s="78">
        <f>'Balance N-1'!L7220</f>
        <v>0</v>
      </c>
      <c r="E7217" s="78">
        <f>'Balance N-1'!M7220</f>
        <v>0</v>
      </c>
      <c r="F7217" s="78">
        <f>'Balance N-1'!N7220</f>
        <v>0</v>
      </c>
      <c r="G7217" s="78">
        <f>'Balance N-1'!O7220</f>
        <v>0</v>
      </c>
      <c r="H7217" s="78">
        <f>'Balance N-1'!P7220</f>
        <v>0</v>
      </c>
      <c r="I7217" s="79">
        <f t="shared" si="112"/>
        <v>0</v>
      </c>
    </row>
    <row r="7218" spans="1:9" ht="15.6">
      <c r="A7218" s="85">
        <f>'Balance N-1'!I7221</f>
        <v>0</v>
      </c>
      <c r="B7218" s="75">
        <f>'Balance N-1'!J7221</f>
        <v>0</v>
      </c>
      <c r="C7218" s="78">
        <f>'Balance N-1'!K7221</f>
        <v>0</v>
      </c>
      <c r="D7218" s="78">
        <f>'Balance N-1'!L7221</f>
        <v>0</v>
      </c>
      <c r="E7218" s="78">
        <f>'Balance N-1'!M7221</f>
        <v>0</v>
      </c>
      <c r="F7218" s="78">
        <f>'Balance N-1'!N7221</f>
        <v>0</v>
      </c>
      <c r="G7218" s="78">
        <f>'Balance N-1'!O7221</f>
        <v>0</v>
      </c>
      <c r="H7218" s="78">
        <f>'Balance N-1'!P7221</f>
        <v>0</v>
      </c>
      <c r="I7218" s="79">
        <f t="shared" si="112"/>
        <v>0</v>
      </c>
    </row>
    <row r="7219" spans="1:9" ht="15.6">
      <c r="A7219" s="85">
        <f>'Balance N-1'!I7222</f>
        <v>0</v>
      </c>
      <c r="B7219" s="75">
        <f>'Balance N-1'!J7222</f>
        <v>0</v>
      </c>
      <c r="C7219" s="78">
        <f>'Balance N-1'!K7222</f>
        <v>0</v>
      </c>
      <c r="D7219" s="78">
        <f>'Balance N-1'!L7222</f>
        <v>0</v>
      </c>
      <c r="E7219" s="78">
        <f>'Balance N-1'!M7222</f>
        <v>0</v>
      </c>
      <c r="F7219" s="78">
        <f>'Balance N-1'!N7222</f>
        <v>0</v>
      </c>
      <c r="G7219" s="78">
        <f>'Balance N-1'!O7222</f>
        <v>0</v>
      </c>
      <c r="H7219" s="78">
        <f>'Balance N-1'!P7222</f>
        <v>0</v>
      </c>
      <c r="I7219" s="79">
        <f t="shared" si="112"/>
        <v>0</v>
      </c>
    </row>
    <row r="7220" spans="1:9" ht="15.6">
      <c r="A7220" s="85">
        <f>'Balance N-1'!I7223</f>
        <v>0</v>
      </c>
      <c r="B7220" s="75">
        <f>'Balance N-1'!J7223</f>
        <v>0</v>
      </c>
      <c r="C7220" s="78">
        <f>'Balance N-1'!K7223</f>
        <v>0</v>
      </c>
      <c r="D7220" s="78">
        <f>'Balance N-1'!L7223</f>
        <v>0</v>
      </c>
      <c r="E7220" s="78">
        <f>'Balance N-1'!M7223</f>
        <v>0</v>
      </c>
      <c r="F7220" s="78">
        <f>'Balance N-1'!N7223</f>
        <v>0</v>
      </c>
      <c r="G7220" s="78">
        <f>'Balance N-1'!O7223</f>
        <v>0</v>
      </c>
      <c r="H7220" s="78">
        <f>'Balance N-1'!P7223</f>
        <v>0</v>
      </c>
      <c r="I7220" s="79">
        <f t="shared" si="112"/>
        <v>0</v>
      </c>
    </row>
    <row r="7221" spans="1:9" ht="15.6">
      <c r="A7221" s="85">
        <f>'Balance N-1'!I7224</f>
        <v>0</v>
      </c>
      <c r="B7221" s="75">
        <f>'Balance N-1'!J7224</f>
        <v>0</v>
      </c>
      <c r="C7221" s="78">
        <f>'Balance N-1'!K7224</f>
        <v>0</v>
      </c>
      <c r="D7221" s="78">
        <f>'Balance N-1'!L7224</f>
        <v>0</v>
      </c>
      <c r="E7221" s="78">
        <f>'Balance N-1'!M7224</f>
        <v>0</v>
      </c>
      <c r="F7221" s="78">
        <f>'Balance N-1'!N7224</f>
        <v>0</v>
      </c>
      <c r="G7221" s="78">
        <f>'Balance N-1'!O7224</f>
        <v>0</v>
      </c>
      <c r="H7221" s="78">
        <f>'Balance N-1'!P7224</f>
        <v>0</v>
      </c>
      <c r="I7221" s="79">
        <f t="shared" si="112"/>
        <v>0</v>
      </c>
    </row>
    <row r="7222" spans="1:9" ht="15.6">
      <c r="A7222" s="85">
        <f>'Balance N-1'!I7225</f>
        <v>0</v>
      </c>
      <c r="B7222" s="75">
        <f>'Balance N-1'!J7225</f>
        <v>0</v>
      </c>
      <c r="C7222" s="78">
        <f>'Balance N-1'!K7225</f>
        <v>0</v>
      </c>
      <c r="D7222" s="78">
        <f>'Balance N-1'!L7225</f>
        <v>0</v>
      </c>
      <c r="E7222" s="78">
        <f>'Balance N-1'!M7225</f>
        <v>0</v>
      </c>
      <c r="F7222" s="78">
        <f>'Balance N-1'!N7225</f>
        <v>0</v>
      </c>
      <c r="G7222" s="78">
        <f>'Balance N-1'!O7225</f>
        <v>0</v>
      </c>
      <c r="H7222" s="78">
        <f>'Balance N-1'!P7225</f>
        <v>0</v>
      </c>
      <c r="I7222" s="79">
        <f t="shared" si="112"/>
        <v>0</v>
      </c>
    </row>
    <row r="7223" spans="1:9" ht="15.6">
      <c r="A7223" s="85">
        <f>'Balance N-1'!I7226</f>
        <v>0</v>
      </c>
      <c r="B7223" s="75">
        <f>'Balance N-1'!J7226</f>
        <v>0</v>
      </c>
      <c r="C7223" s="78">
        <f>'Balance N-1'!K7226</f>
        <v>0</v>
      </c>
      <c r="D7223" s="78">
        <f>'Balance N-1'!L7226</f>
        <v>0</v>
      </c>
      <c r="E7223" s="78">
        <f>'Balance N-1'!M7226</f>
        <v>0</v>
      </c>
      <c r="F7223" s="78">
        <f>'Balance N-1'!N7226</f>
        <v>0</v>
      </c>
      <c r="G7223" s="78">
        <f>'Balance N-1'!O7226</f>
        <v>0</v>
      </c>
      <c r="H7223" s="78">
        <f>'Balance N-1'!P7226</f>
        <v>0</v>
      </c>
      <c r="I7223" s="79">
        <f t="shared" si="112"/>
        <v>0</v>
      </c>
    </row>
    <row r="7224" spans="1:9" ht="15.6">
      <c r="A7224" s="85">
        <f>'Balance N-1'!I7227</f>
        <v>0</v>
      </c>
      <c r="B7224" s="75">
        <f>'Balance N-1'!J7227</f>
        <v>0</v>
      </c>
      <c r="C7224" s="78">
        <f>'Balance N-1'!K7227</f>
        <v>0</v>
      </c>
      <c r="D7224" s="78">
        <f>'Balance N-1'!L7227</f>
        <v>0</v>
      </c>
      <c r="E7224" s="78">
        <f>'Balance N-1'!M7227</f>
        <v>0</v>
      </c>
      <c r="F7224" s="78">
        <f>'Balance N-1'!N7227</f>
        <v>0</v>
      </c>
      <c r="G7224" s="78">
        <f>'Balance N-1'!O7227</f>
        <v>0</v>
      </c>
      <c r="H7224" s="78">
        <f>'Balance N-1'!P7227</f>
        <v>0</v>
      </c>
      <c r="I7224" s="79">
        <f t="shared" si="112"/>
        <v>0</v>
      </c>
    </row>
    <row r="7225" spans="1:9" ht="15.6">
      <c r="A7225" s="85">
        <f>'Balance N-1'!I7228</f>
        <v>0</v>
      </c>
      <c r="B7225" s="75">
        <f>'Balance N-1'!J7228</f>
        <v>0</v>
      </c>
      <c r="C7225" s="78">
        <f>'Balance N-1'!K7228</f>
        <v>0</v>
      </c>
      <c r="D7225" s="78">
        <f>'Balance N-1'!L7228</f>
        <v>0</v>
      </c>
      <c r="E7225" s="78">
        <f>'Balance N-1'!M7228</f>
        <v>0</v>
      </c>
      <c r="F7225" s="78">
        <f>'Balance N-1'!N7228</f>
        <v>0</v>
      </c>
      <c r="G7225" s="78">
        <f>'Balance N-1'!O7228</f>
        <v>0</v>
      </c>
      <c r="H7225" s="78">
        <f>'Balance N-1'!P7228</f>
        <v>0</v>
      </c>
      <c r="I7225" s="79">
        <f t="shared" si="112"/>
        <v>0</v>
      </c>
    </row>
    <row r="7226" spans="1:9" ht="15.6">
      <c r="A7226" s="85">
        <f>'Balance N-1'!I7229</f>
        <v>0</v>
      </c>
      <c r="B7226" s="75">
        <f>'Balance N-1'!J7229</f>
        <v>0</v>
      </c>
      <c r="C7226" s="78">
        <f>'Balance N-1'!K7229</f>
        <v>0</v>
      </c>
      <c r="D7226" s="78">
        <f>'Balance N-1'!L7229</f>
        <v>0</v>
      </c>
      <c r="E7226" s="78">
        <f>'Balance N-1'!M7229</f>
        <v>0</v>
      </c>
      <c r="F7226" s="78">
        <f>'Balance N-1'!N7229</f>
        <v>0</v>
      </c>
      <c r="G7226" s="78">
        <f>'Balance N-1'!O7229</f>
        <v>0</v>
      </c>
      <c r="H7226" s="78">
        <f>'Balance N-1'!P7229</f>
        <v>0</v>
      </c>
      <c r="I7226" s="79">
        <f t="shared" si="112"/>
        <v>0</v>
      </c>
    </row>
    <row r="7227" spans="1:9" ht="15.6">
      <c r="A7227" s="85">
        <f>'Balance N-1'!I7230</f>
        <v>0</v>
      </c>
      <c r="B7227" s="75">
        <f>'Balance N-1'!J7230</f>
        <v>0</v>
      </c>
      <c r="C7227" s="78">
        <f>'Balance N-1'!K7230</f>
        <v>0</v>
      </c>
      <c r="D7227" s="78">
        <f>'Balance N-1'!L7230</f>
        <v>0</v>
      </c>
      <c r="E7227" s="78">
        <f>'Balance N-1'!M7230</f>
        <v>0</v>
      </c>
      <c r="F7227" s="78">
        <f>'Balance N-1'!N7230</f>
        <v>0</v>
      </c>
      <c r="G7227" s="78">
        <f>'Balance N-1'!O7230</f>
        <v>0</v>
      </c>
      <c r="H7227" s="78">
        <f>'Balance N-1'!P7230</f>
        <v>0</v>
      </c>
      <c r="I7227" s="79">
        <f t="shared" si="112"/>
        <v>0</v>
      </c>
    </row>
    <row r="7228" spans="1:9" ht="15.6">
      <c r="A7228" s="85">
        <f>'Balance N-1'!I7231</f>
        <v>0</v>
      </c>
      <c r="B7228" s="75">
        <f>'Balance N-1'!J7231</f>
        <v>0</v>
      </c>
      <c r="C7228" s="78">
        <f>'Balance N-1'!K7231</f>
        <v>0</v>
      </c>
      <c r="D7228" s="78">
        <f>'Balance N-1'!L7231</f>
        <v>0</v>
      </c>
      <c r="E7228" s="78">
        <f>'Balance N-1'!M7231</f>
        <v>0</v>
      </c>
      <c r="F7228" s="78">
        <f>'Balance N-1'!N7231</f>
        <v>0</v>
      </c>
      <c r="G7228" s="78">
        <f>'Balance N-1'!O7231</f>
        <v>0</v>
      </c>
      <c r="H7228" s="78">
        <f>'Balance N-1'!P7231</f>
        <v>0</v>
      </c>
      <c r="I7228" s="79">
        <f t="shared" si="112"/>
        <v>0</v>
      </c>
    </row>
    <row r="7229" spans="1:9" ht="15.6">
      <c r="A7229" s="85">
        <f>'Balance N-1'!I7232</f>
        <v>0</v>
      </c>
      <c r="B7229" s="75">
        <f>'Balance N-1'!J7232</f>
        <v>0</v>
      </c>
      <c r="C7229" s="78">
        <f>'Balance N-1'!K7232</f>
        <v>0</v>
      </c>
      <c r="D7229" s="78">
        <f>'Balance N-1'!L7232</f>
        <v>0</v>
      </c>
      <c r="E7229" s="78">
        <f>'Balance N-1'!M7232</f>
        <v>0</v>
      </c>
      <c r="F7229" s="78">
        <f>'Balance N-1'!N7232</f>
        <v>0</v>
      </c>
      <c r="G7229" s="78">
        <f>'Balance N-1'!O7232</f>
        <v>0</v>
      </c>
      <c r="H7229" s="78">
        <f>'Balance N-1'!P7232</f>
        <v>0</v>
      </c>
      <c r="I7229" s="79">
        <f t="shared" si="112"/>
        <v>0</v>
      </c>
    </row>
    <row r="7230" spans="1:9" ht="15.6">
      <c r="A7230" s="85">
        <f>'Balance N-1'!I7233</f>
        <v>0</v>
      </c>
      <c r="B7230" s="75">
        <f>'Balance N-1'!J7233</f>
        <v>0</v>
      </c>
      <c r="C7230" s="78">
        <f>'Balance N-1'!K7233</f>
        <v>0</v>
      </c>
      <c r="D7230" s="78">
        <f>'Balance N-1'!L7233</f>
        <v>0</v>
      </c>
      <c r="E7230" s="78">
        <f>'Balance N-1'!M7233</f>
        <v>0</v>
      </c>
      <c r="F7230" s="78">
        <f>'Balance N-1'!N7233</f>
        <v>0</v>
      </c>
      <c r="G7230" s="78">
        <f>'Balance N-1'!O7233</f>
        <v>0</v>
      </c>
      <c r="H7230" s="78">
        <f>'Balance N-1'!P7233</f>
        <v>0</v>
      </c>
      <c r="I7230" s="79">
        <f t="shared" si="112"/>
        <v>0</v>
      </c>
    </row>
    <row r="7231" spans="1:9" ht="15.6">
      <c r="A7231" s="85">
        <f>'Balance N-1'!I7234</f>
        <v>0</v>
      </c>
      <c r="B7231" s="75">
        <f>'Balance N-1'!J7234</f>
        <v>0</v>
      </c>
      <c r="C7231" s="78">
        <f>'Balance N-1'!K7234</f>
        <v>0</v>
      </c>
      <c r="D7231" s="78">
        <f>'Balance N-1'!L7234</f>
        <v>0</v>
      </c>
      <c r="E7231" s="78">
        <f>'Balance N-1'!M7234</f>
        <v>0</v>
      </c>
      <c r="F7231" s="78">
        <f>'Balance N-1'!N7234</f>
        <v>0</v>
      </c>
      <c r="G7231" s="78">
        <f>'Balance N-1'!O7234</f>
        <v>0</v>
      </c>
      <c r="H7231" s="78">
        <f>'Balance N-1'!P7234</f>
        <v>0</v>
      </c>
      <c r="I7231" s="79">
        <f t="shared" si="112"/>
        <v>0</v>
      </c>
    </row>
    <row r="7232" spans="1:9" ht="15.6">
      <c r="A7232" s="85">
        <f>'Balance N-1'!I7235</f>
        <v>0</v>
      </c>
      <c r="B7232" s="75">
        <f>'Balance N-1'!J7235</f>
        <v>0</v>
      </c>
      <c r="C7232" s="78">
        <f>'Balance N-1'!K7235</f>
        <v>0</v>
      </c>
      <c r="D7232" s="78">
        <f>'Balance N-1'!L7235</f>
        <v>0</v>
      </c>
      <c r="E7232" s="78">
        <f>'Balance N-1'!M7235</f>
        <v>0</v>
      </c>
      <c r="F7232" s="78">
        <f>'Balance N-1'!N7235</f>
        <v>0</v>
      </c>
      <c r="G7232" s="78">
        <f>'Balance N-1'!O7235</f>
        <v>0</v>
      </c>
      <c r="H7232" s="78">
        <f>'Balance N-1'!P7235</f>
        <v>0</v>
      </c>
      <c r="I7232" s="79">
        <f t="shared" si="112"/>
        <v>0</v>
      </c>
    </row>
    <row r="7233" spans="1:9" ht="15.6">
      <c r="A7233" s="85">
        <f>'Balance N-1'!I7236</f>
        <v>0</v>
      </c>
      <c r="B7233" s="75">
        <f>'Balance N-1'!J7236</f>
        <v>0</v>
      </c>
      <c r="C7233" s="78">
        <f>'Balance N-1'!K7236</f>
        <v>0</v>
      </c>
      <c r="D7233" s="78">
        <f>'Balance N-1'!L7236</f>
        <v>0</v>
      </c>
      <c r="E7233" s="78">
        <f>'Balance N-1'!M7236</f>
        <v>0</v>
      </c>
      <c r="F7233" s="78">
        <f>'Balance N-1'!N7236</f>
        <v>0</v>
      </c>
      <c r="G7233" s="78">
        <f>'Balance N-1'!O7236</f>
        <v>0</v>
      </c>
      <c r="H7233" s="78">
        <f>'Balance N-1'!P7236</f>
        <v>0</v>
      </c>
      <c r="I7233" s="79">
        <f t="shared" si="112"/>
        <v>0</v>
      </c>
    </row>
    <row r="7234" spans="1:9" ht="15.6">
      <c r="A7234" s="85">
        <f>'Balance N-1'!I7237</f>
        <v>0</v>
      </c>
      <c r="B7234" s="75">
        <f>'Balance N-1'!J7237</f>
        <v>0</v>
      </c>
      <c r="C7234" s="78">
        <f>'Balance N-1'!K7237</f>
        <v>0</v>
      </c>
      <c r="D7234" s="78">
        <f>'Balance N-1'!L7237</f>
        <v>0</v>
      </c>
      <c r="E7234" s="78">
        <f>'Balance N-1'!M7237</f>
        <v>0</v>
      </c>
      <c r="F7234" s="78">
        <f>'Balance N-1'!N7237</f>
        <v>0</v>
      </c>
      <c r="G7234" s="78">
        <f>'Balance N-1'!O7237</f>
        <v>0</v>
      </c>
      <c r="H7234" s="78">
        <f>'Balance N-1'!P7237</f>
        <v>0</v>
      </c>
      <c r="I7234" s="79">
        <f t="shared" si="112"/>
        <v>0</v>
      </c>
    </row>
    <row r="7235" spans="1:9" ht="15.6">
      <c r="A7235" s="85">
        <f>'Balance N-1'!I7238</f>
        <v>0</v>
      </c>
      <c r="B7235" s="75">
        <f>'Balance N-1'!J7238</f>
        <v>0</v>
      </c>
      <c r="C7235" s="78">
        <f>'Balance N-1'!K7238</f>
        <v>0</v>
      </c>
      <c r="D7235" s="78">
        <f>'Balance N-1'!L7238</f>
        <v>0</v>
      </c>
      <c r="E7235" s="78">
        <f>'Balance N-1'!M7238</f>
        <v>0</v>
      </c>
      <c r="F7235" s="78">
        <f>'Balance N-1'!N7238</f>
        <v>0</v>
      </c>
      <c r="G7235" s="78">
        <f>'Balance N-1'!O7238</f>
        <v>0</v>
      </c>
      <c r="H7235" s="78">
        <f>'Balance N-1'!P7238</f>
        <v>0</v>
      </c>
      <c r="I7235" s="79">
        <f t="shared" ref="I7235:I7298" si="113">(C7235-D7235)+(E7235-F7235)-(G7235-H7235)</f>
        <v>0</v>
      </c>
    </row>
    <row r="7236" spans="1:9" ht="15.6">
      <c r="A7236" s="85">
        <f>'Balance N-1'!I7239</f>
        <v>0</v>
      </c>
      <c r="B7236" s="75">
        <f>'Balance N-1'!J7239</f>
        <v>0</v>
      </c>
      <c r="C7236" s="78">
        <f>'Balance N-1'!K7239</f>
        <v>0</v>
      </c>
      <c r="D7236" s="78">
        <f>'Balance N-1'!L7239</f>
        <v>0</v>
      </c>
      <c r="E7236" s="78">
        <f>'Balance N-1'!M7239</f>
        <v>0</v>
      </c>
      <c r="F7236" s="78">
        <f>'Balance N-1'!N7239</f>
        <v>0</v>
      </c>
      <c r="G7236" s="78">
        <f>'Balance N-1'!O7239</f>
        <v>0</v>
      </c>
      <c r="H7236" s="78">
        <f>'Balance N-1'!P7239</f>
        <v>0</v>
      </c>
      <c r="I7236" s="79">
        <f t="shared" si="113"/>
        <v>0</v>
      </c>
    </row>
    <row r="7237" spans="1:9" ht="15.6">
      <c r="A7237" s="85">
        <f>'Balance N-1'!I7240</f>
        <v>0</v>
      </c>
      <c r="B7237" s="75">
        <f>'Balance N-1'!J7240</f>
        <v>0</v>
      </c>
      <c r="C7237" s="78">
        <f>'Balance N-1'!K7240</f>
        <v>0</v>
      </c>
      <c r="D7237" s="78">
        <f>'Balance N-1'!L7240</f>
        <v>0</v>
      </c>
      <c r="E7237" s="78">
        <f>'Balance N-1'!M7240</f>
        <v>0</v>
      </c>
      <c r="F7237" s="78">
        <f>'Balance N-1'!N7240</f>
        <v>0</v>
      </c>
      <c r="G7237" s="78">
        <f>'Balance N-1'!O7240</f>
        <v>0</v>
      </c>
      <c r="H7237" s="78">
        <f>'Balance N-1'!P7240</f>
        <v>0</v>
      </c>
      <c r="I7237" s="79">
        <f t="shared" si="113"/>
        <v>0</v>
      </c>
    </row>
    <row r="7238" spans="1:9" ht="15.6">
      <c r="A7238" s="85">
        <f>'Balance N-1'!I7241</f>
        <v>0</v>
      </c>
      <c r="B7238" s="75">
        <f>'Balance N-1'!J7241</f>
        <v>0</v>
      </c>
      <c r="C7238" s="78">
        <f>'Balance N-1'!K7241</f>
        <v>0</v>
      </c>
      <c r="D7238" s="78">
        <f>'Balance N-1'!L7241</f>
        <v>0</v>
      </c>
      <c r="E7238" s="78">
        <f>'Balance N-1'!M7241</f>
        <v>0</v>
      </c>
      <c r="F7238" s="78">
        <f>'Balance N-1'!N7241</f>
        <v>0</v>
      </c>
      <c r="G7238" s="78">
        <f>'Balance N-1'!O7241</f>
        <v>0</v>
      </c>
      <c r="H7238" s="78">
        <f>'Balance N-1'!P7241</f>
        <v>0</v>
      </c>
      <c r="I7238" s="79">
        <f t="shared" si="113"/>
        <v>0</v>
      </c>
    </row>
    <row r="7239" spans="1:9" ht="15.6">
      <c r="A7239" s="85">
        <f>'Balance N-1'!I7242</f>
        <v>0</v>
      </c>
      <c r="B7239" s="75">
        <f>'Balance N-1'!J7242</f>
        <v>0</v>
      </c>
      <c r="C7239" s="78">
        <f>'Balance N-1'!K7242</f>
        <v>0</v>
      </c>
      <c r="D7239" s="78">
        <f>'Balance N-1'!L7242</f>
        <v>0</v>
      </c>
      <c r="E7239" s="78">
        <f>'Balance N-1'!M7242</f>
        <v>0</v>
      </c>
      <c r="F7239" s="78">
        <f>'Balance N-1'!N7242</f>
        <v>0</v>
      </c>
      <c r="G7239" s="78">
        <f>'Balance N-1'!O7242</f>
        <v>0</v>
      </c>
      <c r="H7239" s="78">
        <f>'Balance N-1'!P7242</f>
        <v>0</v>
      </c>
      <c r="I7239" s="79">
        <f t="shared" si="113"/>
        <v>0</v>
      </c>
    </row>
    <row r="7240" spans="1:9" ht="15.6">
      <c r="A7240" s="85">
        <f>'Balance N-1'!I7243</f>
        <v>0</v>
      </c>
      <c r="B7240" s="75">
        <f>'Balance N-1'!J7243</f>
        <v>0</v>
      </c>
      <c r="C7240" s="78">
        <f>'Balance N-1'!K7243</f>
        <v>0</v>
      </c>
      <c r="D7240" s="78">
        <f>'Balance N-1'!L7243</f>
        <v>0</v>
      </c>
      <c r="E7240" s="78">
        <f>'Balance N-1'!M7243</f>
        <v>0</v>
      </c>
      <c r="F7240" s="78">
        <f>'Balance N-1'!N7243</f>
        <v>0</v>
      </c>
      <c r="G7240" s="78">
        <f>'Balance N-1'!O7243</f>
        <v>0</v>
      </c>
      <c r="H7240" s="78">
        <f>'Balance N-1'!P7243</f>
        <v>0</v>
      </c>
      <c r="I7240" s="79">
        <f t="shared" si="113"/>
        <v>0</v>
      </c>
    </row>
    <row r="7241" spans="1:9" ht="15.6">
      <c r="A7241" s="85">
        <f>'Balance N-1'!I7244</f>
        <v>0</v>
      </c>
      <c r="B7241" s="75">
        <f>'Balance N-1'!J7244</f>
        <v>0</v>
      </c>
      <c r="C7241" s="78">
        <f>'Balance N-1'!K7244</f>
        <v>0</v>
      </c>
      <c r="D7241" s="78">
        <f>'Balance N-1'!L7244</f>
        <v>0</v>
      </c>
      <c r="E7241" s="78">
        <f>'Balance N-1'!M7244</f>
        <v>0</v>
      </c>
      <c r="F7241" s="78">
        <f>'Balance N-1'!N7244</f>
        <v>0</v>
      </c>
      <c r="G7241" s="78">
        <f>'Balance N-1'!O7244</f>
        <v>0</v>
      </c>
      <c r="H7241" s="78">
        <f>'Balance N-1'!P7244</f>
        <v>0</v>
      </c>
      <c r="I7241" s="79">
        <f t="shared" si="113"/>
        <v>0</v>
      </c>
    </row>
    <row r="7242" spans="1:9" ht="15.6">
      <c r="A7242" s="85">
        <f>'Balance N-1'!I7245</f>
        <v>0</v>
      </c>
      <c r="B7242" s="75">
        <f>'Balance N-1'!J7245</f>
        <v>0</v>
      </c>
      <c r="C7242" s="78">
        <f>'Balance N-1'!K7245</f>
        <v>0</v>
      </c>
      <c r="D7242" s="78">
        <f>'Balance N-1'!L7245</f>
        <v>0</v>
      </c>
      <c r="E7242" s="78">
        <f>'Balance N-1'!M7245</f>
        <v>0</v>
      </c>
      <c r="F7242" s="78">
        <f>'Balance N-1'!N7245</f>
        <v>0</v>
      </c>
      <c r="G7242" s="78">
        <f>'Balance N-1'!O7245</f>
        <v>0</v>
      </c>
      <c r="H7242" s="78">
        <f>'Balance N-1'!P7245</f>
        <v>0</v>
      </c>
      <c r="I7242" s="79">
        <f t="shared" si="113"/>
        <v>0</v>
      </c>
    </row>
    <row r="7243" spans="1:9" ht="15.6">
      <c r="A7243" s="85">
        <f>'Balance N-1'!I7246</f>
        <v>0</v>
      </c>
      <c r="B7243" s="75">
        <f>'Balance N-1'!J7246</f>
        <v>0</v>
      </c>
      <c r="C7243" s="78">
        <f>'Balance N-1'!K7246</f>
        <v>0</v>
      </c>
      <c r="D7243" s="78">
        <f>'Balance N-1'!L7246</f>
        <v>0</v>
      </c>
      <c r="E7243" s="78">
        <f>'Balance N-1'!M7246</f>
        <v>0</v>
      </c>
      <c r="F7243" s="78">
        <f>'Balance N-1'!N7246</f>
        <v>0</v>
      </c>
      <c r="G7243" s="78">
        <f>'Balance N-1'!O7246</f>
        <v>0</v>
      </c>
      <c r="H7243" s="78">
        <f>'Balance N-1'!P7246</f>
        <v>0</v>
      </c>
      <c r="I7243" s="79">
        <f t="shared" si="113"/>
        <v>0</v>
      </c>
    </row>
    <row r="7244" spans="1:9" ht="15.6">
      <c r="A7244" s="85">
        <f>'Balance N-1'!I7247</f>
        <v>0</v>
      </c>
      <c r="B7244" s="75">
        <f>'Balance N-1'!J7247</f>
        <v>0</v>
      </c>
      <c r="C7244" s="78">
        <f>'Balance N-1'!K7247</f>
        <v>0</v>
      </c>
      <c r="D7244" s="78">
        <f>'Balance N-1'!L7247</f>
        <v>0</v>
      </c>
      <c r="E7244" s="78">
        <f>'Balance N-1'!M7247</f>
        <v>0</v>
      </c>
      <c r="F7244" s="78">
        <f>'Balance N-1'!N7247</f>
        <v>0</v>
      </c>
      <c r="G7244" s="78">
        <f>'Balance N-1'!O7247</f>
        <v>0</v>
      </c>
      <c r="H7244" s="78">
        <f>'Balance N-1'!P7247</f>
        <v>0</v>
      </c>
      <c r="I7244" s="79">
        <f t="shared" si="113"/>
        <v>0</v>
      </c>
    </row>
    <row r="7245" spans="1:9" ht="15.6">
      <c r="A7245" s="85">
        <f>'Balance N-1'!I7248</f>
        <v>0</v>
      </c>
      <c r="B7245" s="75">
        <f>'Balance N-1'!J7248</f>
        <v>0</v>
      </c>
      <c r="C7245" s="78">
        <f>'Balance N-1'!K7248</f>
        <v>0</v>
      </c>
      <c r="D7245" s="78">
        <f>'Balance N-1'!L7248</f>
        <v>0</v>
      </c>
      <c r="E7245" s="78">
        <f>'Balance N-1'!M7248</f>
        <v>0</v>
      </c>
      <c r="F7245" s="78">
        <f>'Balance N-1'!N7248</f>
        <v>0</v>
      </c>
      <c r="G7245" s="78">
        <f>'Balance N-1'!O7248</f>
        <v>0</v>
      </c>
      <c r="H7245" s="78">
        <f>'Balance N-1'!P7248</f>
        <v>0</v>
      </c>
      <c r="I7245" s="79">
        <f t="shared" si="113"/>
        <v>0</v>
      </c>
    </row>
    <row r="7246" spans="1:9" ht="15.6">
      <c r="A7246" s="85">
        <f>'Balance N-1'!I7249</f>
        <v>0</v>
      </c>
      <c r="B7246" s="75">
        <f>'Balance N-1'!J7249</f>
        <v>0</v>
      </c>
      <c r="C7246" s="78">
        <f>'Balance N-1'!K7249</f>
        <v>0</v>
      </c>
      <c r="D7246" s="78">
        <f>'Balance N-1'!L7249</f>
        <v>0</v>
      </c>
      <c r="E7246" s="78">
        <f>'Balance N-1'!M7249</f>
        <v>0</v>
      </c>
      <c r="F7246" s="78">
        <f>'Balance N-1'!N7249</f>
        <v>0</v>
      </c>
      <c r="G7246" s="78">
        <f>'Balance N-1'!O7249</f>
        <v>0</v>
      </c>
      <c r="H7246" s="78">
        <f>'Balance N-1'!P7249</f>
        <v>0</v>
      </c>
      <c r="I7246" s="79">
        <f t="shared" si="113"/>
        <v>0</v>
      </c>
    </row>
    <row r="7247" spans="1:9" ht="15.6">
      <c r="A7247" s="85">
        <f>'Balance N-1'!I7250</f>
        <v>0</v>
      </c>
      <c r="B7247" s="75">
        <f>'Balance N-1'!J7250</f>
        <v>0</v>
      </c>
      <c r="C7247" s="78">
        <f>'Balance N-1'!K7250</f>
        <v>0</v>
      </c>
      <c r="D7247" s="78">
        <f>'Balance N-1'!L7250</f>
        <v>0</v>
      </c>
      <c r="E7247" s="78">
        <f>'Balance N-1'!M7250</f>
        <v>0</v>
      </c>
      <c r="F7247" s="78">
        <f>'Balance N-1'!N7250</f>
        <v>0</v>
      </c>
      <c r="G7247" s="78">
        <f>'Balance N-1'!O7250</f>
        <v>0</v>
      </c>
      <c r="H7247" s="78">
        <f>'Balance N-1'!P7250</f>
        <v>0</v>
      </c>
      <c r="I7247" s="79">
        <f t="shared" si="113"/>
        <v>0</v>
      </c>
    </row>
    <row r="7248" spans="1:9" ht="15.6">
      <c r="A7248" s="85">
        <f>'Balance N-1'!I7251</f>
        <v>0</v>
      </c>
      <c r="B7248" s="75">
        <f>'Balance N-1'!J7251</f>
        <v>0</v>
      </c>
      <c r="C7248" s="78">
        <f>'Balance N-1'!K7251</f>
        <v>0</v>
      </c>
      <c r="D7248" s="78">
        <f>'Balance N-1'!L7251</f>
        <v>0</v>
      </c>
      <c r="E7248" s="78">
        <f>'Balance N-1'!M7251</f>
        <v>0</v>
      </c>
      <c r="F7248" s="78">
        <f>'Balance N-1'!N7251</f>
        <v>0</v>
      </c>
      <c r="G7248" s="78">
        <f>'Balance N-1'!O7251</f>
        <v>0</v>
      </c>
      <c r="H7248" s="78">
        <f>'Balance N-1'!P7251</f>
        <v>0</v>
      </c>
      <c r="I7248" s="79">
        <f t="shared" si="113"/>
        <v>0</v>
      </c>
    </row>
    <row r="7249" spans="1:9" ht="15.6">
      <c r="A7249" s="85">
        <f>'Balance N-1'!I7252</f>
        <v>0</v>
      </c>
      <c r="B7249" s="75">
        <f>'Balance N-1'!J7252</f>
        <v>0</v>
      </c>
      <c r="C7249" s="78">
        <f>'Balance N-1'!K7252</f>
        <v>0</v>
      </c>
      <c r="D7249" s="78">
        <f>'Balance N-1'!L7252</f>
        <v>0</v>
      </c>
      <c r="E7249" s="78">
        <f>'Balance N-1'!M7252</f>
        <v>0</v>
      </c>
      <c r="F7249" s="78">
        <f>'Balance N-1'!N7252</f>
        <v>0</v>
      </c>
      <c r="G7249" s="78">
        <f>'Balance N-1'!O7252</f>
        <v>0</v>
      </c>
      <c r="H7249" s="78">
        <f>'Balance N-1'!P7252</f>
        <v>0</v>
      </c>
      <c r="I7249" s="79">
        <f t="shared" si="113"/>
        <v>0</v>
      </c>
    </row>
    <row r="7250" spans="1:9" ht="15.6">
      <c r="A7250" s="85">
        <f>'Balance N-1'!I7253</f>
        <v>0</v>
      </c>
      <c r="B7250" s="75">
        <f>'Balance N-1'!J7253</f>
        <v>0</v>
      </c>
      <c r="C7250" s="78">
        <f>'Balance N-1'!K7253</f>
        <v>0</v>
      </c>
      <c r="D7250" s="78">
        <f>'Balance N-1'!L7253</f>
        <v>0</v>
      </c>
      <c r="E7250" s="78">
        <f>'Balance N-1'!M7253</f>
        <v>0</v>
      </c>
      <c r="F7250" s="78">
        <f>'Balance N-1'!N7253</f>
        <v>0</v>
      </c>
      <c r="G7250" s="78">
        <f>'Balance N-1'!O7253</f>
        <v>0</v>
      </c>
      <c r="H7250" s="78">
        <f>'Balance N-1'!P7253</f>
        <v>0</v>
      </c>
      <c r="I7250" s="79">
        <f t="shared" si="113"/>
        <v>0</v>
      </c>
    </row>
    <row r="7251" spans="1:9" ht="15.6">
      <c r="A7251" s="85">
        <f>'Balance N-1'!I7254</f>
        <v>0</v>
      </c>
      <c r="B7251" s="75">
        <f>'Balance N-1'!J7254</f>
        <v>0</v>
      </c>
      <c r="C7251" s="78">
        <f>'Balance N-1'!K7254</f>
        <v>0</v>
      </c>
      <c r="D7251" s="78">
        <f>'Balance N-1'!L7254</f>
        <v>0</v>
      </c>
      <c r="E7251" s="78">
        <f>'Balance N-1'!M7254</f>
        <v>0</v>
      </c>
      <c r="F7251" s="78">
        <f>'Balance N-1'!N7254</f>
        <v>0</v>
      </c>
      <c r="G7251" s="78">
        <f>'Balance N-1'!O7254</f>
        <v>0</v>
      </c>
      <c r="H7251" s="78">
        <f>'Balance N-1'!P7254</f>
        <v>0</v>
      </c>
      <c r="I7251" s="79">
        <f t="shared" si="113"/>
        <v>0</v>
      </c>
    </row>
    <row r="7252" spans="1:9" ht="15.6">
      <c r="A7252" s="85">
        <f>'Balance N-1'!I7255</f>
        <v>0</v>
      </c>
      <c r="B7252" s="75">
        <f>'Balance N-1'!J7255</f>
        <v>0</v>
      </c>
      <c r="C7252" s="78">
        <f>'Balance N-1'!K7255</f>
        <v>0</v>
      </c>
      <c r="D7252" s="78">
        <f>'Balance N-1'!L7255</f>
        <v>0</v>
      </c>
      <c r="E7252" s="78">
        <f>'Balance N-1'!M7255</f>
        <v>0</v>
      </c>
      <c r="F7252" s="78">
        <f>'Balance N-1'!N7255</f>
        <v>0</v>
      </c>
      <c r="G7252" s="78">
        <f>'Balance N-1'!O7255</f>
        <v>0</v>
      </c>
      <c r="H7252" s="78">
        <f>'Balance N-1'!P7255</f>
        <v>0</v>
      </c>
      <c r="I7252" s="79">
        <f t="shared" si="113"/>
        <v>0</v>
      </c>
    </row>
    <row r="7253" spans="1:9" ht="15.6">
      <c r="A7253" s="85">
        <f>'Balance N-1'!I7256</f>
        <v>0</v>
      </c>
      <c r="B7253" s="75">
        <f>'Balance N-1'!J7256</f>
        <v>0</v>
      </c>
      <c r="C7253" s="78">
        <f>'Balance N-1'!K7256</f>
        <v>0</v>
      </c>
      <c r="D7253" s="78">
        <f>'Balance N-1'!L7256</f>
        <v>0</v>
      </c>
      <c r="E7253" s="78">
        <f>'Balance N-1'!M7256</f>
        <v>0</v>
      </c>
      <c r="F7253" s="78">
        <f>'Balance N-1'!N7256</f>
        <v>0</v>
      </c>
      <c r="G7253" s="78">
        <f>'Balance N-1'!O7256</f>
        <v>0</v>
      </c>
      <c r="H7253" s="78">
        <f>'Balance N-1'!P7256</f>
        <v>0</v>
      </c>
      <c r="I7253" s="79">
        <f t="shared" si="113"/>
        <v>0</v>
      </c>
    </row>
    <row r="7254" spans="1:9" ht="15.6">
      <c r="A7254" s="85">
        <f>'Balance N-1'!I7257</f>
        <v>0</v>
      </c>
      <c r="B7254" s="75">
        <f>'Balance N-1'!J7257</f>
        <v>0</v>
      </c>
      <c r="C7254" s="78">
        <f>'Balance N-1'!K7257</f>
        <v>0</v>
      </c>
      <c r="D7254" s="78">
        <f>'Balance N-1'!L7257</f>
        <v>0</v>
      </c>
      <c r="E7254" s="78">
        <f>'Balance N-1'!M7257</f>
        <v>0</v>
      </c>
      <c r="F7254" s="78">
        <f>'Balance N-1'!N7257</f>
        <v>0</v>
      </c>
      <c r="G7254" s="78">
        <f>'Balance N-1'!O7257</f>
        <v>0</v>
      </c>
      <c r="H7254" s="78">
        <f>'Balance N-1'!P7257</f>
        <v>0</v>
      </c>
      <c r="I7254" s="79">
        <f t="shared" si="113"/>
        <v>0</v>
      </c>
    </row>
    <row r="7255" spans="1:9" ht="15.6">
      <c r="A7255" s="85">
        <f>'Balance N-1'!I7258</f>
        <v>0</v>
      </c>
      <c r="B7255" s="75">
        <f>'Balance N-1'!J7258</f>
        <v>0</v>
      </c>
      <c r="C7255" s="78">
        <f>'Balance N-1'!K7258</f>
        <v>0</v>
      </c>
      <c r="D7255" s="78">
        <f>'Balance N-1'!L7258</f>
        <v>0</v>
      </c>
      <c r="E7255" s="78">
        <f>'Balance N-1'!M7258</f>
        <v>0</v>
      </c>
      <c r="F7255" s="78">
        <f>'Balance N-1'!N7258</f>
        <v>0</v>
      </c>
      <c r="G7255" s="78">
        <f>'Balance N-1'!O7258</f>
        <v>0</v>
      </c>
      <c r="H7255" s="78">
        <f>'Balance N-1'!P7258</f>
        <v>0</v>
      </c>
      <c r="I7255" s="79">
        <f t="shared" si="113"/>
        <v>0</v>
      </c>
    </row>
    <row r="7256" spans="1:9" ht="15.6">
      <c r="A7256" s="85">
        <f>'Balance N-1'!I7259</f>
        <v>0</v>
      </c>
      <c r="B7256" s="75">
        <f>'Balance N-1'!J7259</f>
        <v>0</v>
      </c>
      <c r="C7256" s="78">
        <f>'Balance N-1'!K7259</f>
        <v>0</v>
      </c>
      <c r="D7256" s="78">
        <f>'Balance N-1'!L7259</f>
        <v>0</v>
      </c>
      <c r="E7256" s="78">
        <f>'Balance N-1'!M7259</f>
        <v>0</v>
      </c>
      <c r="F7256" s="78">
        <f>'Balance N-1'!N7259</f>
        <v>0</v>
      </c>
      <c r="G7256" s="78">
        <f>'Balance N-1'!O7259</f>
        <v>0</v>
      </c>
      <c r="H7256" s="78">
        <f>'Balance N-1'!P7259</f>
        <v>0</v>
      </c>
      <c r="I7256" s="79">
        <f t="shared" si="113"/>
        <v>0</v>
      </c>
    </row>
    <row r="7257" spans="1:9" ht="15.6">
      <c r="A7257" s="85">
        <f>'Balance N-1'!I7260</f>
        <v>0</v>
      </c>
      <c r="B7257" s="75">
        <f>'Balance N-1'!J7260</f>
        <v>0</v>
      </c>
      <c r="C7257" s="78">
        <f>'Balance N-1'!K7260</f>
        <v>0</v>
      </c>
      <c r="D7257" s="78">
        <f>'Balance N-1'!L7260</f>
        <v>0</v>
      </c>
      <c r="E7257" s="78">
        <f>'Balance N-1'!M7260</f>
        <v>0</v>
      </c>
      <c r="F7257" s="78">
        <f>'Balance N-1'!N7260</f>
        <v>0</v>
      </c>
      <c r="G7257" s="78">
        <f>'Balance N-1'!O7260</f>
        <v>0</v>
      </c>
      <c r="H7257" s="78">
        <f>'Balance N-1'!P7260</f>
        <v>0</v>
      </c>
      <c r="I7257" s="79">
        <f t="shared" si="113"/>
        <v>0</v>
      </c>
    </row>
    <row r="7258" spans="1:9" ht="15.6">
      <c r="A7258" s="85">
        <f>'Balance N-1'!I7261</f>
        <v>0</v>
      </c>
      <c r="B7258" s="75">
        <f>'Balance N-1'!J7261</f>
        <v>0</v>
      </c>
      <c r="C7258" s="78">
        <f>'Balance N-1'!K7261</f>
        <v>0</v>
      </c>
      <c r="D7258" s="78">
        <f>'Balance N-1'!L7261</f>
        <v>0</v>
      </c>
      <c r="E7258" s="78">
        <f>'Balance N-1'!M7261</f>
        <v>0</v>
      </c>
      <c r="F7258" s="78">
        <f>'Balance N-1'!N7261</f>
        <v>0</v>
      </c>
      <c r="G7258" s="78">
        <f>'Balance N-1'!O7261</f>
        <v>0</v>
      </c>
      <c r="H7258" s="78">
        <f>'Balance N-1'!P7261</f>
        <v>0</v>
      </c>
      <c r="I7258" s="79">
        <f t="shared" si="113"/>
        <v>0</v>
      </c>
    </row>
    <row r="7259" spans="1:9" ht="15.6">
      <c r="A7259" s="85">
        <f>'Balance N-1'!I7262</f>
        <v>0</v>
      </c>
      <c r="B7259" s="75">
        <f>'Balance N-1'!J7262</f>
        <v>0</v>
      </c>
      <c r="C7259" s="78">
        <f>'Balance N-1'!K7262</f>
        <v>0</v>
      </c>
      <c r="D7259" s="78">
        <f>'Balance N-1'!L7262</f>
        <v>0</v>
      </c>
      <c r="E7259" s="78">
        <f>'Balance N-1'!M7262</f>
        <v>0</v>
      </c>
      <c r="F7259" s="78">
        <f>'Balance N-1'!N7262</f>
        <v>0</v>
      </c>
      <c r="G7259" s="78">
        <f>'Balance N-1'!O7262</f>
        <v>0</v>
      </c>
      <c r="H7259" s="78">
        <f>'Balance N-1'!P7262</f>
        <v>0</v>
      </c>
      <c r="I7259" s="79">
        <f t="shared" si="113"/>
        <v>0</v>
      </c>
    </row>
    <row r="7260" spans="1:9" ht="15.6">
      <c r="A7260" s="85">
        <f>'Balance N-1'!I7263</f>
        <v>0</v>
      </c>
      <c r="B7260" s="75">
        <f>'Balance N-1'!J7263</f>
        <v>0</v>
      </c>
      <c r="C7260" s="78">
        <f>'Balance N-1'!K7263</f>
        <v>0</v>
      </c>
      <c r="D7260" s="78">
        <f>'Balance N-1'!L7263</f>
        <v>0</v>
      </c>
      <c r="E7260" s="78">
        <f>'Balance N-1'!M7263</f>
        <v>0</v>
      </c>
      <c r="F7260" s="78">
        <f>'Balance N-1'!N7263</f>
        <v>0</v>
      </c>
      <c r="G7260" s="78">
        <f>'Balance N-1'!O7263</f>
        <v>0</v>
      </c>
      <c r="H7260" s="78">
        <f>'Balance N-1'!P7263</f>
        <v>0</v>
      </c>
      <c r="I7260" s="79">
        <f t="shared" si="113"/>
        <v>0</v>
      </c>
    </row>
    <row r="7261" spans="1:9" ht="15.6">
      <c r="A7261" s="85">
        <f>'Balance N-1'!I7264</f>
        <v>0</v>
      </c>
      <c r="B7261" s="75">
        <f>'Balance N-1'!J7264</f>
        <v>0</v>
      </c>
      <c r="C7261" s="78">
        <f>'Balance N-1'!K7264</f>
        <v>0</v>
      </c>
      <c r="D7261" s="78">
        <f>'Balance N-1'!L7264</f>
        <v>0</v>
      </c>
      <c r="E7261" s="78">
        <f>'Balance N-1'!M7264</f>
        <v>0</v>
      </c>
      <c r="F7261" s="78">
        <f>'Balance N-1'!N7264</f>
        <v>0</v>
      </c>
      <c r="G7261" s="78">
        <f>'Balance N-1'!O7264</f>
        <v>0</v>
      </c>
      <c r="H7261" s="78">
        <f>'Balance N-1'!P7264</f>
        <v>0</v>
      </c>
      <c r="I7261" s="79">
        <f t="shared" si="113"/>
        <v>0</v>
      </c>
    </row>
    <row r="7262" spans="1:9" ht="15.6">
      <c r="A7262" s="85">
        <f>'Balance N-1'!I7265</f>
        <v>0</v>
      </c>
      <c r="B7262" s="75">
        <f>'Balance N-1'!J7265</f>
        <v>0</v>
      </c>
      <c r="C7262" s="78">
        <f>'Balance N-1'!K7265</f>
        <v>0</v>
      </c>
      <c r="D7262" s="78">
        <f>'Balance N-1'!L7265</f>
        <v>0</v>
      </c>
      <c r="E7262" s="78">
        <f>'Balance N-1'!M7265</f>
        <v>0</v>
      </c>
      <c r="F7262" s="78">
        <f>'Balance N-1'!N7265</f>
        <v>0</v>
      </c>
      <c r="G7262" s="78">
        <f>'Balance N-1'!O7265</f>
        <v>0</v>
      </c>
      <c r="H7262" s="78">
        <f>'Balance N-1'!P7265</f>
        <v>0</v>
      </c>
      <c r="I7262" s="79">
        <f t="shared" si="113"/>
        <v>0</v>
      </c>
    </row>
    <row r="7263" spans="1:9" ht="15.6">
      <c r="A7263" s="85">
        <f>'Balance N-1'!I7266</f>
        <v>0</v>
      </c>
      <c r="B7263" s="75">
        <f>'Balance N-1'!J7266</f>
        <v>0</v>
      </c>
      <c r="C7263" s="78">
        <f>'Balance N-1'!K7266</f>
        <v>0</v>
      </c>
      <c r="D7263" s="78">
        <f>'Balance N-1'!L7266</f>
        <v>0</v>
      </c>
      <c r="E7263" s="78">
        <f>'Balance N-1'!M7266</f>
        <v>0</v>
      </c>
      <c r="F7263" s="78">
        <f>'Balance N-1'!N7266</f>
        <v>0</v>
      </c>
      <c r="G7263" s="78">
        <f>'Balance N-1'!O7266</f>
        <v>0</v>
      </c>
      <c r="H7263" s="78">
        <f>'Balance N-1'!P7266</f>
        <v>0</v>
      </c>
      <c r="I7263" s="79">
        <f t="shared" si="113"/>
        <v>0</v>
      </c>
    </row>
    <row r="7264" spans="1:9" ht="15.6">
      <c r="A7264" s="85">
        <f>'Balance N-1'!I7267</f>
        <v>0</v>
      </c>
      <c r="B7264" s="75">
        <f>'Balance N-1'!J7267</f>
        <v>0</v>
      </c>
      <c r="C7264" s="78">
        <f>'Balance N-1'!K7267</f>
        <v>0</v>
      </c>
      <c r="D7264" s="78">
        <f>'Balance N-1'!L7267</f>
        <v>0</v>
      </c>
      <c r="E7264" s="78">
        <f>'Balance N-1'!M7267</f>
        <v>0</v>
      </c>
      <c r="F7264" s="78">
        <f>'Balance N-1'!N7267</f>
        <v>0</v>
      </c>
      <c r="G7264" s="78">
        <f>'Balance N-1'!O7267</f>
        <v>0</v>
      </c>
      <c r="H7264" s="78">
        <f>'Balance N-1'!P7267</f>
        <v>0</v>
      </c>
      <c r="I7264" s="79">
        <f t="shared" si="113"/>
        <v>0</v>
      </c>
    </row>
    <row r="7265" spans="1:9" ht="15.6">
      <c r="A7265" s="85">
        <f>'Balance N-1'!I7268</f>
        <v>0</v>
      </c>
      <c r="B7265" s="75">
        <f>'Balance N-1'!J7268</f>
        <v>0</v>
      </c>
      <c r="C7265" s="78">
        <f>'Balance N-1'!K7268</f>
        <v>0</v>
      </c>
      <c r="D7265" s="78">
        <f>'Balance N-1'!L7268</f>
        <v>0</v>
      </c>
      <c r="E7265" s="78">
        <f>'Balance N-1'!M7268</f>
        <v>0</v>
      </c>
      <c r="F7265" s="78">
        <f>'Balance N-1'!N7268</f>
        <v>0</v>
      </c>
      <c r="G7265" s="78">
        <f>'Balance N-1'!O7268</f>
        <v>0</v>
      </c>
      <c r="H7265" s="78">
        <f>'Balance N-1'!P7268</f>
        <v>0</v>
      </c>
      <c r="I7265" s="79">
        <f t="shared" si="113"/>
        <v>0</v>
      </c>
    </row>
    <row r="7266" spans="1:9" ht="15.6">
      <c r="A7266" s="85">
        <f>'Balance N-1'!I7269</f>
        <v>0</v>
      </c>
      <c r="B7266" s="75">
        <f>'Balance N-1'!J7269</f>
        <v>0</v>
      </c>
      <c r="C7266" s="78">
        <f>'Balance N-1'!K7269</f>
        <v>0</v>
      </c>
      <c r="D7266" s="78">
        <f>'Balance N-1'!L7269</f>
        <v>0</v>
      </c>
      <c r="E7266" s="78">
        <f>'Balance N-1'!M7269</f>
        <v>0</v>
      </c>
      <c r="F7266" s="78">
        <f>'Balance N-1'!N7269</f>
        <v>0</v>
      </c>
      <c r="G7266" s="78">
        <f>'Balance N-1'!O7269</f>
        <v>0</v>
      </c>
      <c r="H7266" s="78">
        <f>'Balance N-1'!P7269</f>
        <v>0</v>
      </c>
      <c r="I7266" s="79">
        <f t="shared" si="113"/>
        <v>0</v>
      </c>
    </row>
    <row r="7267" spans="1:9" ht="15.6">
      <c r="A7267" s="85">
        <f>'Balance N-1'!I7270</f>
        <v>0</v>
      </c>
      <c r="B7267" s="75">
        <f>'Balance N-1'!J7270</f>
        <v>0</v>
      </c>
      <c r="C7267" s="78">
        <f>'Balance N-1'!K7270</f>
        <v>0</v>
      </c>
      <c r="D7267" s="78">
        <f>'Balance N-1'!L7270</f>
        <v>0</v>
      </c>
      <c r="E7267" s="78">
        <f>'Balance N-1'!M7270</f>
        <v>0</v>
      </c>
      <c r="F7267" s="78">
        <f>'Balance N-1'!N7270</f>
        <v>0</v>
      </c>
      <c r="G7267" s="78">
        <f>'Balance N-1'!O7270</f>
        <v>0</v>
      </c>
      <c r="H7267" s="78">
        <f>'Balance N-1'!P7270</f>
        <v>0</v>
      </c>
      <c r="I7267" s="79">
        <f t="shared" si="113"/>
        <v>0</v>
      </c>
    </row>
    <row r="7268" spans="1:9" ht="15.6">
      <c r="A7268" s="85">
        <f>'Balance N-1'!I7271</f>
        <v>0</v>
      </c>
      <c r="B7268" s="75">
        <f>'Balance N-1'!J7271</f>
        <v>0</v>
      </c>
      <c r="C7268" s="78">
        <f>'Balance N-1'!K7271</f>
        <v>0</v>
      </c>
      <c r="D7268" s="78">
        <f>'Balance N-1'!L7271</f>
        <v>0</v>
      </c>
      <c r="E7268" s="78">
        <f>'Balance N-1'!M7271</f>
        <v>0</v>
      </c>
      <c r="F7268" s="78">
        <f>'Balance N-1'!N7271</f>
        <v>0</v>
      </c>
      <c r="G7268" s="78">
        <f>'Balance N-1'!O7271</f>
        <v>0</v>
      </c>
      <c r="H7268" s="78">
        <f>'Balance N-1'!P7271</f>
        <v>0</v>
      </c>
      <c r="I7268" s="79">
        <f t="shared" si="113"/>
        <v>0</v>
      </c>
    </row>
    <row r="7269" spans="1:9" ht="15.6">
      <c r="A7269" s="85">
        <f>'Balance N-1'!I7272</f>
        <v>0</v>
      </c>
      <c r="B7269" s="75">
        <f>'Balance N-1'!J7272</f>
        <v>0</v>
      </c>
      <c r="C7269" s="78">
        <f>'Balance N-1'!K7272</f>
        <v>0</v>
      </c>
      <c r="D7269" s="78">
        <f>'Balance N-1'!L7272</f>
        <v>0</v>
      </c>
      <c r="E7269" s="78">
        <f>'Balance N-1'!M7272</f>
        <v>0</v>
      </c>
      <c r="F7269" s="78">
        <f>'Balance N-1'!N7272</f>
        <v>0</v>
      </c>
      <c r="G7269" s="78">
        <f>'Balance N-1'!O7272</f>
        <v>0</v>
      </c>
      <c r="H7269" s="78">
        <f>'Balance N-1'!P7272</f>
        <v>0</v>
      </c>
      <c r="I7269" s="79">
        <f t="shared" si="113"/>
        <v>0</v>
      </c>
    </row>
    <row r="7270" spans="1:9" ht="15.6">
      <c r="A7270" s="85">
        <f>'Balance N-1'!I7273</f>
        <v>0</v>
      </c>
      <c r="B7270" s="75">
        <f>'Balance N-1'!J7273</f>
        <v>0</v>
      </c>
      <c r="C7270" s="78">
        <f>'Balance N-1'!K7273</f>
        <v>0</v>
      </c>
      <c r="D7270" s="78">
        <f>'Balance N-1'!L7273</f>
        <v>0</v>
      </c>
      <c r="E7270" s="78">
        <f>'Balance N-1'!M7273</f>
        <v>0</v>
      </c>
      <c r="F7270" s="78">
        <f>'Balance N-1'!N7273</f>
        <v>0</v>
      </c>
      <c r="G7270" s="78">
        <f>'Balance N-1'!O7273</f>
        <v>0</v>
      </c>
      <c r="H7270" s="78">
        <f>'Balance N-1'!P7273</f>
        <v>0</v>
      </c>
      <c r="I7270" s="79">
        <f t="shared" si="113"/>
        <v>0</v>
      </c>
    </row>
    <row r="7271" spans="1:9" ht="15.6">
      <c r="A7271" s="85">
        <f>'Balance N-1'!I7274</f>
        <v>0</v>
      </c>
      <c r="B7271" s="75">
        <f>'Balance N-1'!J7274</f>
        <v>0</v>
      </c>
      <c r="C7271" s="78">
        <f>'Balance N-1'!K7274</f>
        <v>0</v>
      </c>
      <c r="D7271" s="78">
        <f>'Balance N-1'!L7274</f>
        <v>0</v>
      </c>
      <c r="E7271" s="78">
        <f>'Balance N-1'!M7274</f>
        <v>0</v>
      </c>
      <c r="F7271" s="78">
        <f>'Balance N-1'!N7274</f>
        <v>0</v>
      </c>
      <c r="G7271" s="78">
        <f>'Balance N-1'!O7274</f>
        <v>0</v>
      </c>
      <c r="H7271" s="78">
        <f>'Balance N-1'!P7274</f>
        <v>0</v>
      </c>
      <c r="I7271" s="79">
        <f t="shared" si="113"/>
        <v>0</v>
      </c>
    </row>
    <row r="7272" spans="1:9" ht="15.6">
      <c r="A7272" s="85">
        <f>'Balance N-1'!I7275</f>
        <v>0</v>
      </c>
      <c r="B7272" s="75">
        <f>'Balance N-1'!J7275</f>
        <v>0</v>
      </c>
      <c r="C7272" s="78">
        <f>'Balance N-1'!K7275</f>
        <v>0</v>
      </c>
      <c r="D7272" s="78">
        <f>'Balance N-1'!L7275</f>
        <v>0</v>
      </c>
      <c r="E7272" s="78">
        <f>'Balance N-1'!M7275</f>
        <v>0</v>
      </c>
      <c r="F7272" s="78">
        <f>'Balance N-1'!N7275</f>
        <v>0</v>
      </c>
      <c r="G7272" s="78">
        <f>'Balance N-1'!O7275</f>
        <v>0</v>
      </c>
      <c r="H7272" s="78">
        <f>'Balance N-1'!P7275</f>
        <v>0</v>
      </c>
      <c r="I7272" s="79">
        <f t="shared" si="113"/>
        <v>0</v>
      </c>
    </row>
    <row r="7273" spans="1:9" ht="15.6">
      <c r="A7273" s="85">
        <f>'Balance N-1'!I7276</f>
        <v>0</v>
      </c>
      <c r="B7273" s="75">
        <f>'Balance N-1'!J7276</f>
        <v>0</v>
      </c>
      <c r="C7273" s="78">
        <f>'Balance N-1'!K7276</f>
        <v>0</v>
      </c>
      <c r="D7273" s="78">
        <f>'Balance N-1'!L7276</f>
        <v>0</v>
      </c>
      <c r="E7273" s="78">
        <f>'Balance N-1'!M7276</f>
        <v>0</v>
      </c>
      <c r="F7273" s="78">
        <f>'Balance N-1'!N7276</f>
        <v>0</v>
      </c>
      <c r="G7273" s="78">
        <f>'Balance N-1'!O7276</f>
        <v>0</v>
      </c>
      <c r="H7273" s="78">
        <f>'Balance N-1'!P7276</f>
        <v>0</v>
      </c>
      <c r="I7273" s="79">
        <f t="shared" si="113"/>
        <v>0</v>
      </c>
    </row>
    <row r="7274" spans="1:9" ht="15.6">
      <c r="A7274" s="85">
        <f>'Balance N-1'!I7277</f>
        <v>0</v>
      </c>
      <c r="B7274" s="75">
        <f>'Balance N-1'!J7277</f>
        <v>0</v>
      </c>
      <c r="C7274" s="78">
        <f>'Balance N-1'!K7277</f>
        <v>0</v>
      </c>
      <c r="D7274" s="78">
        <f>'Balance N-1'!L7277</f>
        <v>0</v>
      </c>
      <c r="E7274" s="78">
        <f>'Balance N-1'!M7277</f>
        <v>0</v>
      </c>
      <c r="F7274" s="78">
        <f>'Balance N-1'!N7277</f>
        <v>0</v>
      </c>
      <c r="G7274" s="78">
        <f>'Balance N-1'!O7277</f>
        <v>0</v>
      </c>
      <c r="H7274" s="78">
        <f>'Balance N-1'!P7277</f>
        <v>0</v>
      </c>
      <c r="I7274" s="79">
        <f t="shared" si="113"/>
        <v>0</v>
      </c>
    </row>
    <row r="7275" spans="1:9" ht="15.6">
      <c r="A7275" s="85">
        <f>'Balance N-1'!I7278</f>
        <v>0</v>
      </c>
      <c r="B7275" s="75">
        <f>'Balance N-1'!J7278</f>
        <v>0</v>
      </c>
      <c r="C7275" s="78">
        <f>'Balance N-1'!K7278</f>
        <v>0</v>
      </c>
      <c r="D7275" s="78">
        <f>'Balance N-1'!L7278</f>
        <v>0</v>
      </c>
      <c r="E7275" s="78">
        <f>'Balance N-1'!M7278</f>
        <v>0</v>
      </c>
      <c r="F7275" s="78">
        <f>'Balance N-1'!N7278</f>
        <v>0</v>
      </c>
      <c r="G7275" s="78">
        <f>'Balance N-1'!O7278</f>
        <v>0</v>
      </c>
      <c r="H7275" s="78">
        <f>'Balance N-1'!P7278</f>
        <v>0</v>
      </c>
      <c r="I7275" s="79">
        <f t="shared" si="113"/>
        <v>0</v>
      </c>
    </row>
    <row r="7276" spans="1:9" ht="15.6">
      <c r="A7276" s="85">
        <f>'Balance N-1'!I7279</f>
        <v>0</v>
      </c>
      <c r="B7276" s="75">
        <f>'Balance N-1'!J7279</f>
        <v>0</v>
      </c>
      <c r="C7276" s="78">
        <f>'Balance N-1'!K7279</f>
        <v>0</v>
      </c>
      <c r="D7276" s="78">
        <f>'Balance N-1'!L7279</f>
        <v>0</v>
      </c>
      <c r="E7276" s="78">
        <f>'Balance N-1'!M7279</f>
        <v>0</v>
      </c>
      <c r="F7276" s="78">
        <f>'Balance N-1'!N7279</f>
        <v>0</v>
      </c>
      <c r="G7276" s="78">
        <f>'Balance N-1'!O7279</f>
        <v>0</v>
      </c>
      <c r="H7276" s="78">
        <f>'Balance N-1'!P7279</f>
        <v>0</v>
      </c>
      <c r="I7276" s="79">
        <f t="shared" si="113"/>
        <v>0</v>
      </c>
    </row>
    <row r="7277" spans="1:9" ht="15.6">
      <c r="A7277" s="85">
        <f>'Balance N-1'!I7280</f>
        <v>0</v>
      </c>
      <c r="B7277" s="75">
        <f>'Balance N-1'!J7280</f>
        <v>0</v>
      </c>
      <c r="C7277" s="78">
        <f>'Balance N-1'!K7280</f>
        <v>0</v>
      </c>
      <c r="D7277" s="78">
        <f>'Balance N-1'!L7280</f>
        <v>0</v>
      </c>
      <c r="E7277" s="78">
        <f>'Balance N-1'!M7280</f>
        <v>0</v>
      </c>
      <c r="F7277" s="78">
        <f>'Balance N-1'!N7280</f>
        <v>0</v>
      </c>
      <c r="G7277" s="78">
        <f>'Balance N-1'!O7280</f>
        <v>0</v>
      </c>
      <c r="H7277" s="78">
        <f>'Balance N-1'!P7280</f>
        <v>0</v>
      </c>
      <c r="I7277" s="79">
        <f t="shared" si="113"/>
        <v>0</v>
      </c>
    </row>
    <row r="7278" spans="1:9" ht="15.6">
      <c r="A7278" s="85">
        <f>'Balance N-1'!I7281</f>
        <v>0</v>
      </c>
      <c r="B7278" s="75">
        <f>'Balance N-1'!J7281</f>
        <v>0</v>
      </c>
      <c r="C7278" s="78">
        <f>'Balance N-1'!K7281</f>
        <v>0</v>
      </c>
      <c r="D7278" s="78">
        <f>'Balance N-1'!L7281</f>
        <v>0</v>
      </c>
      <c r="E7278" s="78">
        <f>'Balance N-1'!M7281</f>
        <v>0</v>
      </c>
      <c r="F7278" s="78">
        <f>'Balance N-1'!N7281</f>
        <v>0</v>
      </c>
      <c r="G7278" s="78">
        <f>'Balance N-1'!O7281</f>
        <v>0</v>
      </c>
      <c r="H7278" s="78">
        <f>'Balance N-1'!P7281</f>
        <v>0</v>
      </c>
      <c r="I7278" s="79">
        <f t="shared" si="113"/>
        <v>0</v>
      </c>
    </row>
    <row r="7279" spans="1:9" ht="15.6">
      <c r="A7279" s="85">
        <f>'Balance N-1'!I7282</f>
        <v>0</v>
      </c>
      <c r="B7279" s="75">
        <f>'Balance N-1'!J7282</f>
        <v>0</v>
      </c>
      <c r="C7279" s="78">
        <f>'Balance N-1'!K7282</f>
        <v>0</v>
      </c>
      <c r="D7279" s="78">
        <f>'Balance N-1'!L7282</f>
        <v>0</v>
      </c>
      <c r="E7279" s="78">
        <f>'Balance N-1'!M7282</f>
        <v>0</v>
      </c>
      <c r="F7279" s="78">
        <f>'Balance N-1'!N7282</f>
        <v>0</v>
      </c>
      <c r="G7279" s="78">
        <f>'Balance N-1'!O7282</f>
        <v>0</v>
      </c>
      <c r="H7279" s="78">
        <f>'Balance N-1'!P7282</f>
        <v>0</v>
      </c>
      <c r="I7279" s="79">
        <f t="shared" si="113"/>
        <v>0</v>
      </c>
    </row>
    <row r="7280" spans="1:9" ht="15.6">
      <c r="A7280" s="85">
        <f>'Balance N-1'!I7283</f>
        <v>0</v>
      </c>
      <c r="B7280" s="75">
        <f>'Balance N-1'!J7283</f>
        <v>0</v>
      </c>
      <c r="C7280" s="78">
        <f>'Balance N-1'!K7283</f>
        <v>0</v>
      </c>
      <c r="D7280" s="78">
        <f>'Balance N-1'!L7283</f>
        <v>0</v>
      </c>
      <c r="E7280" s="78">
        <f>'Balance N-1'!M7283</f>
        <v>0</v>
      </c>
      <c r="F7280" s="78">
        <f>'Balance N-1'!N7283</f>
        <v>0</v>
      </c>
      <c r="G7280" s="78">
        <f>'Balance N-1'!O7283</f>
        <v>0</v>
      </c>
      <c r="H7280" s="78">
        <f>'Balance N-1'!P7283</f>
        <v>0</v>
      </c>
      <c r="I7280" s="79">
        <f t="shared" si="113"/>
        <v>0</v>
      </c>
    </row>
    <row r="7281" spans="1:9" ht="15.6">
      <c r="A7281" s="85">
        <f>'Balance N-1'!I7284</f>
        <v>0</v>
      </c>
      <c r="B7281" s="75">
        <f>'Balance N-1'!J7284</f>
        <v>0</v>
      </c>
      <c r="C7281" s="78">
        <f>'Balance N-1'!K7284</f>
        <v>0</v>
      </c>
      <c r="D7281" s="78">
        <f>'Balance N-1'!L7284</f>
        <v>0</v>
      </c>
      <c r="E7281" s="78">
        <f>'Balance N-1'!M7284</f>
        <v>0</v>
      </c>
      <c r="F7281" s="78">
        <f>'Balance N-1'!N7284</f>
        <v>0</v>
      </c>
      <c r="G7281" s="78">
        <f>'Balance N-1'!O7284</f>
        <v>0</v>
      </c>
      <c r="H7281" s="78">
        <f>'Balance N-1'!P7284</f>
        <v>0</v>
      </c>
      <c r="I7281" s="79">
        <f t="shared" si="113"/>
        <v>0</v>
      </c>
    </row>
    <row r="7282" spans="1:9" ht="15.6">
      <c r="A7282" s="85">
        <f>'Balance N-1'!I7285</f>
        <v>0</v>
      </c>
      <c r="B7282" s="75">
        <f>'Balance N-1'!J7285</f>
        <v>0</v>
      </c>
      <c r="C7282" s="78">
        <f>'Balance N-1'!K7285</f>
        <v>0</v>
      </c>
      <c r="D7282" s="78">
        <f>'Balance N-1'!L7285</f>
        <v>0</v>
      </c>
      <c r="E7282" s="78">
        <f>'Balance N-1'!M7285</f>
        <v>0</v>
      </c>
      <c r="F7282" s="78">
        <f>'Balance N-1'!N7285</f>
        <v>0</v>
      </c>
      <c r="G7282" s="78">
        <f>'Balance N-1'!O7285</f>
        <v>0</v>
      </c>
      <c r="H7282" s="78">
        <f>'Balance N-1'!P7285</f>
        <v>0</v>
      </c>
      <c r="I7282" s="79">
        <f t="shared" si="113"/>
        <v>0</v>
      </c>
    </row>
    <row r="7283" spans="1:9" ht="15.6">
      <c r="A7283" s="85">
        <f>'Balance N-1'!I7286</f>
        <v>0</v>
      </c>
      <c r="B7283" s="75">
        <f>'Balance N-1'!J7286</f>
        <v>0</v>
      </c>
      <c r="C7283" s="78">
        <f>'Balance N-1'!K7286</f>
        <v>0</v>
      </c>
      <c r="D7283" s="78">
        <f>'Balance N-1'!L7286</f>
        <v>0</v>
      </c>
      <c r="E7283" s="78">
        <f>'Balance N-1'!M7286</f>
        <v>0</v>
      </c>
      <c r="F7283" s="78">
        <f>'Balance N-1'!N7286</f>
        <v>0</v>
      </c>
      <c r="G7283" s="78">
        <f>'Balance N-1'!O7286</f>
        <v>0</v>
      </c>
      <c r="H7283" s="78">
        <f>'Balance N-1'!P7286</f>
        <v>0</v>
      </c>
      <c r="I7283" s="79">
        <f t="shared" si="113"/>
        <v>0</v>
      </c>
    </row>
    <row r="7284" spans="1:9" ht="15.6">
      <c r="A7284" s="85">
        <f>'Balance N-1'!I7287</f>
        <v>0</v>
      </c>
      <c r="B7284" s="75">
        <f>'Balance N-1'!J7287</f>
        <v>0</v>
      </c>
      <c r="C7284" s="78">
        <f>'Balance N-1'!K7287</f>
        <v>0</v>
      </c>
      <c r="D7284" s="78">
        <f>'Balance N-1'!L7287</f>
        <v>0</v>
      </c>
      <c r="E7284" s="78">
        <f>'Balance N-1'!M7287</f>
        <v>0</v>
      </c>
      <c r="F7284" s="78">
        <f>'Balance N-1'!N7287</f>
        <v>0</v>
      </c>
      <c r="G7284" s="78">
        <f>'Balance N-1'!O7287</f>
        <v>0</v>
      </c>
      <c r="H7284" s="78">
        <f>'Balance N-1'!P7287</f>
        <v>0</v>
      </c>
      <c r="I7284" s="79">
        <f t="shared" si="113"/>
        <v>0</v>
      </c>
    </row>
    <row r="7285" spans="1:9" ht="15.6">
      <c r="A7285" s="85">
        <f>'Balance N-1'!I7288</f>
        <v>0</v>
      </c>
      <c r="B7285" s="75">
        <f>'Balance N-1'!J7288</f>
        <v>0</v>
      </c>
      <c r="C7285" s="78">
        <f>'Balance N-1'!K7288</f>
        <v>0</v>
      </c>
      <c r="D7285" s="78">
        <f>'Balance N-1'!L7288</f>
        <v>0</v>
      </c>
      <c r="E7285" s="78">
        <f>'Balance N-1'!M7288</f>
        <v>0</v>
      </c>
      <c r="F7285" s="78">
        <f>'Balance N-1'!N7288</f>
        <v>0</v>
      </c>
      <c r="G7285" s="78">
        <f>'Balance N-1'!O7288</f>
        <v>0</v>
      </c>
      <c r="H7285" s="78">
        <f>'Balance N-1'!P7288</f>
        <v>0</v>
      </c>
      <c r="I7285" s="79">
        <f t="shared" si="113"/>
        <v>0</v>
      </c>
    </row>
    <row r="7286" spans="1:9" ht="15.6">
      <c r="A7286" s="85">
        <f>'Balance N-1'!I7289</f>
        <v>0</v>
      </c>
      <c r="B7286" s="75">
        <f>'Balance N-1'!J7289</f>
        <v>0</v>
      </c>
      <c r="C7286" s="78">
        <f>'Balance N-1'!K7289</f>
        <v>0</v>
      </c>
      <c r="D7286" s="78">
        <f>'Balance N-1'!L7289</f>
        <v>0</v>
      </c>
      <c r="E7286" s="78">
        <f>'Balance N-1'!M7289</f>
        <v>0</v>
      </c>
      <c r="F7286" s="78">
        <f>'Balance N-1'!N7289</f>
        <v>0</v>
      </c>
      <c r="G7286" s="78">
        <f>'Balance N-1'!O7289</f>
        <v>0</v>
      </c>
      <c r="H7286" s="78">
        <f>'Balance N-1'!P7289</f>
        <v>0</v>
      </c>
      <c r="I7286" s="79">
        <f t="shared" si="113"/>
        <v>0</v>
      </c>
    </row>
    <row r="7287" spans="1:9" ht="15.6">
      <c r="A7287" s="85">
        <f>'Balance N-1'!I7290</f>
        <v>0</v>
      </c>
      <c r="B7287" s="75">
        <f>'Balance N-1'!J7290</f>
        <v>0</v>
      </c>
      <c r="C7287" s="78">
        <f>'Balance N-1'!K7290</f>
        <v>0</v>
      </c>
      <c r="D7287" s="78">
        <f>'Balance N-1'!L7290</f>
        <v>0</v>
      </c>
      <c r="E7287" s="78">
        <f>'Balance N-1'!M7290</f>
        <v>0</v>
      </c>
      <c r="F7287" s="78">
        <f>'Balance N-1'!N7290</f>
        <v>0</v>
      </c>
      <c r="G7287" s="78">
        <f>'Balance N-1'!O7290</f>
        <v>0</v>
      </c>
      <c r="H7287" s="78">
        <f>'Balance N-1'!P7290</f>
        <v>0</v>
      </c>
      <c r="I7287" s="79">
        <f t="shared" si="113"/>
        <v>0</v>
      </c>
    </row>
    <row r="7288" spans="1:9" ht="15.6">
      <c r="A7288" s="85">
        <f>'Balance N-1'!I7291</f>
        <v>0</v>
      </c>
      <c r="B7288" s="75">
        <f>'Balance N-1'!J7291</f>
        <v>0</v>
      </c>
      <c r="C7288" s="78">
        <f>'Balance N-1'!K7291</f>
        <v>0</v>
      </c>
      <c r="D7288" s="78">
        <f>'Balance N-1'!L7291</f>
        <v>0</v>
      </c>
      <c r="E7288" s="78">
        <f>'Balance N-1'!M7291</f>
        <v>0</v>
      </c>
      <c r="F7288" s="78">
        <f>'Balance N-1'!N7291</f>
        <v>0</v>
      </c>
      <c r="G7288" s="78">
        <f>'Balance N-1'!O7291</f>
        <v>0</v>
      </c>
      <c r="H7288" s="78">
        <f>'Balance N-1'!P7291</f>
        <v>0</v>
      </c>
      <c r="I7288" s="79">
        <f t="shared" si="113"/>
        <v>0</v>
      </c>
    </row>
    <row r="7289" spans="1:9" ht="15.6">
      <c r="A7289" s="85">
        <f>'Balance N-1'!I7292</f>
        <v>0</v>
      </c>
      <c r="B7289" s="75">
        <f>'Balance N-1'!J7292</f>
        <v>0</v>
      </c>
      <c r="C7289" s="78">
        <f>'Balance N-1'!K7292</f>
        <v>0</v>
      </c>
      <c r="D7289" s="78">
        <f>'Balance N-1'!L7292</f>
        <v>0</v>
      </c>
      <c r="E7289" s="78">
        <f>'Balance N-1'!M7292</f>
        <v>0</v>
      </c>
      <c r="F7289" s="78">
        <f>'Balance N-1'!N7292</f>
        <v>0</v>
      </c>
      <c r="G7289" s="78">
        <f>'Balance N-1'!O7292</f>
        <v>0</v>
      </c>
      <c r="H7289" s="78">
        <f>'Balance N-1'!P7292</f>
        <v>0</v>
      </c>
      <c r="I7289" s="79">
        <f t="shared" si="113"/>
        <v>0</v>
      </c>
    </row>
    <row r="7290" spans="1:9" ht="15.6">
      <c r="A7290" s="85">
        <f>'Balance N-1'!I7293</f>
        <v>0</v>
      </c>
      <c r="B7290" s="75">
        <f>'Balance N-1'!J7293</f>
        <v>0</v>
      </c>
      <c r="C7290" s="78">
        <f>'Balance N-1'!K7293</f>
        <v>0</v>
      </c>
      <c r="D7290" s="78">
        <f>'Balance N-1'!L7293</f>
        <v>0</v>
      </c>
      <c r="E7290" s="78">
        <f>'Balance N-1'!M7293</f>
        <v>0</v>
      </c>
      <c r="F7290" s="78">
        <f>'Balance N-1'!N7293</f>
        <v>0</v>
      </c>
      <c r="G7290" s="78">
        <f>'Balance N-1'!O7293</f>
        <v>0</v>
      </c>
      <c r="H7290" s="78">
        <f>'Balance N-1'!P7293</f>
        <v>0</v>
      </c>
      <c r="I7290" s="79">
        <f t="shared" si="113"/>
        <v>0</v>
      </c>
    </row>
    <row r="7291" spans="1:9" ht="15.6">
      <c r="A7291" s="85">
        <f>'Balance N-1'!I7294</f>
        <v>0</v>
      </c>
      <c r="B7291" s="75">
        <f>'Balance N-1'!J7294</f>
        <v>0</v>
      </c>
      <c r="C7291" s="78">
        <f>'Balance N-1'!K7294</f>
        <v>0</v>
      </c>
      <c r="D7291" s="78">
        <f>'Balance N-1'!L7294</f>
        <v>0</v>
      </c>
      <c r="E7291" s="78">
        <f>'Balance N-1'!M7294</f>
        <v>0</v>
      </c>
      <c r="F7291" s="78">
        <f>'Balance N-1'!N7294</f>
        <v>0</v>
      </c>
      <c r="G7291" s="78">
        <f>'Balance N-1'!O7294</f>
        <v>0</v>
      </c>
      <c r="H7291" s="78">
        <f>'Balance N-1'!P7294</f>
        <v>0</v>
      </c>
      <c r="I7291" s="79">
        <f t="shared" si="113"/>
        <v>0</v>
      </c>
    </row>
    <row r="7292" spans="1:9" ht="15.6">
      <c r="A7292" s="85">
        <f>'Balance N-1'!I7295</f>
        <v>0</v>
      </c>
      <c r="B7292" s="75">
        <f>'Balance N-1'!J7295</f>
        <v>0</v>
      </c>
      <c r="C7292" s="78">
        <f>'Balance N-1'!K7295</f>
        <v>0</v>
      </c>
      <c r="D7292" s="78">
        <f>'Balance N-1'!L7295</f>
        <v>0</v>
      </c>
      <c r="E7292" s="78">
        <f>'Balance N-1'!M7295</f>
        <v>0</v>
      </c>
      <c r="F7292" s="78">
        <f>'Balance N-1'!N7295</f>
        <v>0</v>
      </c>
      <c r="G7292" s="78">
        <f>'Balance N-1'!O7295</f>
        <v>0</v>
      </c>
      <c r="H7292" s="78">
        <f>'Balance N-1'!P7295</f>
        <v>0</v>
      </c>
      <c r="I7292" s="79">
        <f t="shared" si="113"/>
        <v>0</v>
      </c>
    </row>
    <row r="7293" spans="1:9" ht="15.6">
      <c r="A7293" s="85">
        <f>'Balance N-1'!I7296</f>
        <v>0</v>
      </c>
      <c r="B7293" s="75">
        <f>'Balance N-1'!J7296</f>
        <v>0</v>
      </c>
      <c r="C7293" s="78">
        <f>'Balance N-1'!K7296</f>
        <v>0</v>
      </c>
      <c r="D7293" s="78">
        <f>'Balance N-1'!L7296</f>
        <v>0</v>
      </c>
      <c r="E7293" s="78">
        <f>'Balance N-1'!M7296</f>
        <v>0</v>
      </c>
      <c r="F7293" s="78">
        <f>'Balance N-1'!N7296</f>
        <v>0</v>
      </c>
      <c r="G7293" s="78">
        <f>'Balance N-1'!O7296</f>
        <v>0</v>
      </c>
      <c r="H7293" s="78">
        <f>'Balance N-1'!P7296</f>
        <v>0</v>
      </c>
      <c r="I7293" s="79">
        <f t="shared" si="113"/>
        <v>0</v>
      </c>
    </row>
    <row r="7294" spans="1:9" ht="15.6">
      <c r="A7294" s="85">
        <f>'Balance N-1'!I7297</f>
        <v>0</v>
      </c>
      <c r="B7294" s="75">
        <f>'Balance N-1'!J7297</f>
        <v>0</v>
      </c>
      <c r="C7294" s="78">
        <f>'Balance N-1'!K7297</f>
        <v>0</v>
      </c>
      <c r="D7294" s="78">
        <f>'Balance N-1'!L7297</f>
        <v>0</v>
      </c>
      <c r="E7294" s="78">
        <f>'Balance N-1'!M7297</f>
        <v>0</v>
      </c>
      <c r="F7294" s="78">
        <f>'Balance N-1'!N7297</f>
        <v>0</v>
      </c>
      <c r="G7294" s="78">
        <f>'Balance N-1'!O7297</f>
        <v>0</v>
      </c>
      <c r="H7294" s="78">
        <f>'Balance N-1'!P7297</f>
        <v>0</v>
      </c>
      <c r="I7294" s="79">
        <f t="shared" si="113"/>
        <v>0</v>
      </c>
    </row>
    <row r="7295" spans="1:9" ht="15.6">
      <c r="A7295" s="85">
        <f>'Balance N-1'!I7298</f>
        <v>0</v>
      </c>
      <c r="B7295" s="75">
        <f>'Balance N-1'!J7298</f>
        <v>0</v>
      </c>
      <c r="C7295" s="78">
        <f>'Balance N-1'!K7298</f>
        <v>0</v>
      </c>
      <c r="D7295" s="78">
        <f>'Balance N-1'!L7298</f>
        <v>0</v>
      </c>
      <c r="E7295" s="78">
        <f>'Balance N-1'!M7298</f>
        <v>0</v>
      </c>
      <c r="F7295" s="78">
        <f>'Balance N-1'!N7298</f>
        <v>0</v>
      </c>
      <c r="G7295" s="78">
        <f>'Balance N-1'!O7298</f>
        <v>0</v>
      </c>
      <c r="H7295" s="78">
        <f>'Balance N-1'!P7298</f>
        <v>0</v>
      </c>
      <c r="I7295" s="79">
        <f t="shared" si="113"/>
        <v>0</v>
      </c>
    </row>
    <row r="7296" spans="1:9" ht="15.6">
      <c r="A7296" s="85">
        <f>'Balance N-1'!I7299</f>
        <v>0</v>
      </c>
      <c r="B7296" s="75">
        <f>'Balance N-1'!J7299</f>
        <v>0</v>
      </c>
      <c r="C7296" s="78">
        <f>'Balance N-1'!K7299</f>
        <v>0</v>
      </c>
      <c r="D7296" s="78">
        <f>'Balance N-1'!L7299</f>
        <v>0</v>
      </c>
      <c r="E7296" s="78">
        <f>'Balance N-1'!M7299</f>
        <v>0</v>
      </c>
      <c r="F7296" s="78">
        <f>'Balance N-1'!N7299</f>
        <v>0</v>
      </c>
      <c r="G7296" s="78">
        <f>'Balance N-1'!O7299</f>
        <v>0</v>
      </c>
      <c r="H7296" s="78">
        <f>'Balance N-1'!P7299</f>
        <v>0</v>
      </c>
      <c r="I7296" s="79">
        <f t="shared" si="113"/>
        <v>0</v>
      </c>
    </row>
    <row r="7297" spans="1:9" ht="15.6">
      <c r="A7297" s="85">
        <f>'Balance N-1'!I7300</f>
        <v>0</v>
      </c>
      <c r="B7297" s="75">
        <f>'Balance N-1'!J7300</f>
        <v>0</v>
      </c>
      <c r="C7297" s="78">
        <f>'Balance N-1'!K7300</f>
        <v>0</v>
      </c>
      <c r="D7297" s="78">
        <f>'Balance N-1'!L7300</f>
        <v>0</v>
      </c>
      <c r="E7297" s="78">
        <f>'Balance N-1'!M7300</f>
        <v>0</v>
      </c>
      <c r="F7297" s="78">
        <f>'Balance N-1'!N7300</f>
        <v>0</v>
      </c>
      <c r="G7297" s="78">
        <f>'Balance N-1'!O7300</f>
        <v>0</v>
      </c>
      <c r="H7297" s="78">
        <f>'Balance N-1'!P7300</f>
        <v>0</v>
      </c>
      <c r="I7297" s="79">
        <f t="shared" si="113"/>
        <v>0</v>
      </c>
    </row>
    <row r="7298" spans="1:9" ht="15.6">
      <c r="A7298" s="85">
        <f>'Balance N-1'!I7301</f>
        <v>0</v>
      </c>
      <c r="B7298" s="75">
        <f>'Balance N-1'!J7301</f>
        <v>0</v>
      </c>
      <c r="C7298" s="78">
        <f>'Balance N-1'!K7301</f>
        <v>0</v>
      </c>
      <c r="D7298" s="78">
        <f>'Balance N-1'!L7301</f>
        <v>0</v>
      </c>
      <c r="E7298" s="78">
        <f>'Balance N-1'!M7301</f>
        <v>0</v>
      </c>
      <c r="F7298" s="78">
        <f>'Balance N-1'!N7301</f>
        <v>0</v>
      </c>
      <c r="G7298" s="78">
        <f>'Balance N-1'!O7301</f>
        <v>0</v>
      </c>
      <c r="H7298" s="78">
        <f>'Balance N-1'!P7301</f>
        <v>0</v>
      </c>
      <c r="I7298" s="79">
        <f t="shared" si="113"/>
        <v>0</v>
      </c>
    </row>
    <row r="7299" spans="1:9" ht="15.6">
      <c r="A7299" s="85">
        <f>'Balance N-1'!I7302</f>
        <v>0</v>
      </c>
      <c r="B7299" s="75">
        <f>'Balance N-1'!J7302</f>
        <v>0</v>
      </c>
      <c r="C7299" s="78">
        <f>'Balance N-1'!K7302</f>
        <v>0</v>
      </c>
      <c r="D7299" s="78">
        <f>'Balance N-1'!L7302</f>
        <v>0</v>
      </c>
      <c r="E7299" s="78">
        <f>'Balance N-1'!M7302</f>
        <v>0</v>
      </c>
      <c r="F7299" s="78">
        <f>'Balance N-1'!N7302</f>
        <v>0</v>
      </c>
      <c r="G7299" s="78">
        <f>'Balance N-1'!O7302</f>
        <v>0</v>
      </c>
      <c r="H7299" s="78">
        <f>'Balance N-1'!P7302</f>
        <v>0</v>
      </c>
      <c r="I7299" s="79">
        <f t="shared" ref="I7299:I7362" si="114">(C7299-D7299)+(E7299-F7299)-(G7299-H7299)</f>
        <v>0</v>
      </c>
    </row>
    <row r="7300" spans="1:9" ht="15.6">
      <c r="A7300" s="85">
        <f>'Balance N-1'!I7303</f>
        <v>0</v>
      </c>
      <c r="B7300" s="75">
        <f>'Balance N-1'!J7303</f>
        <v>0</v>
      </c>
      <c r="C7300" s="78">
        <f>'Balance N-1'!K7303</f>
        <v>0</v>
      </c>
      <c r="D7300" s="78">
        <f>'Balance N-1'!L7303</f>
        <v>0</v>
      </c>
      <c r="E7300" s="78">
        <f>'Balance N-1'!M7303</f>
        <v>0</v>
      </c>
      <c r="F7300" s="78">
        <f>'Balance N-1'!N7303</f>
        <v>0</v>
      </c>
      <c r="G7300" s="78">
        <f>'Balance N-1'!O7303</f>
        <v>0</v>
      </c>
      <c r="H7300" s="78">
        <f>'Balance N-1'!P7303</f>
        <v>0</v>
      </c>
      <c r="I7300" s="79">
        <f t="shared" si="114"/>
        <v>0</v>
      </c>
    </row>
    <row r="7301" spans="1:9" ht="15.6">
      <c r="A7301" s="85">
        <f>'Balance N-1'!I7304</f>
        <v>0</v>
      </c>
      <c r="B7301" s="75">
        <f>'Balance N-1'!J7304</f>
        <v>0</v>
      </c>
      <c r="C7301" s="78">
        <f>'Balance N-1'!K7304</f>
        <v>0</v>
      </c>
      <c r="D7301" s="78">
        <f>'Balance N-1'!L7304</f>
        <v>0</v>
      </c>
      <c r="E7301" s="78">
        <f>'Balance N-1'!M7304</f>
        <v>0</v>
      </c>
      <c r="F7301" s="78">
        <f>'Balance N-1'!N7304</f>
        <v>0</v>
      </c>
      <c r="G7301" s="78">
        <f>'Balance N-1'!O7304</f>
        <v>0</v>
      </c>
      <c r="H7301" s="78">
        <f>'Balance N-1'!P7304</f>
        <v>0</v>
      </c>
      <c r="I7301" s="79">
        <f t="shared" si="114"/>
        <v>0</v>
      </c>
    </row>
    <row r="7302" spans="1:9" ht="15.6">
      <c r="A7302" s="85">
        <f>'Balance N-1'!I7305</f>
        <v>0</v>
      </c>
      <c r="B7302" s="75">
        <f>'Balance N-1'!J7305</f>
        <v>0</v>
      </c>
      <c r="C7302" s="78">
        <f>'Balance N-1'!K7305</f>
        <v>0</v>
      </c>
      <c r="D7302" s="78">
        <f>'Balance N-1'!L7305</f>
        <v>0</v>
      </c>
      <c r="E7302" s="78">
        <f>'Balance N-1'!M7305</f>
        <v>0</v>
      </c>
      <c r="F7302" s="78">
        <f>'Balance N-1'!N7305</f>
        <v>0</v>
      </c>
      <c r="G7302" s="78">
        <f>'Balance N-1'!O7305</f>
        <v>0</v>
      </c>
      <c r="H7302" s="78">
        <f>'Balance N-1'!P7305</f>
        <v>0</v>
      </c>
      <c r="I7302" s="79">
        <f t="shared" si="114"/>
        <v>0</v>
      </c>
    </row>
    <row r="7303" spans="1:9" ht="15.6">
      <c r="A7303" s="85">
        <f>'Balance N-1'!I7306</f>
        <v>0</v>
      </c>
      <c r="B7303" s="75">
        <f>'Balance N-1'!J7306</f>
        <v>0</v>
      </c>
      <c r="C7303" s="78">
        <f>'Balance N-1'!K7306</f>
        <v>0</v>
      </c>
      <c r="D7303" s="78">
        <f>'Balance N-1'!L7306</f>
        <v>0</v>
      </c>
      <c r="E7303" s="78">
        <f>'Balance N-1'!M7306</f>
        <v>0</v>
      </c>
      <c r="F7303" s="78">
        <f>'Balance N-1'!N7306</f>
        <v>0</v>
      </c>
      <c r="G7303" s="78">
        <f>'Balance N-1'!O7306</f>
        <v>0</v>
      </c>
      <c r="H7303" s="78">
        <f>'Balance N-1'!P7306</f>
        <v>0</v>
      </c>
      <c r="I7303" s="79">
        <f t="shared" si="114"/>
        <v>0</v>
      </c>
    </row>
    <row r="7304" spans="1:9" ht="15.6">
      <c r="A7304" s="85">
        <f>'Balance N-1'!I7307</f>
        <v>0</v>
      </c>
      <c r="B7304" s="75">
        <f>'Balance N-1'!J7307</f>
        <v>0</v>
      </c>
      <c r="C7304" s="78">
        <f>'Balance N-1'!K7307</f>
        <v>0</v>
      </c>
      <c r="D7304" s="78">
        <f>'Balance N-1'!L7307</f>
        <v>0</v>
      </c>
      <c r="E7304" s="78">
        <f>'Balance N-1'!M7307</f>
        <v>0</v>
      </c>
      <c r="F7304" s="78">
        <f>'Balance N-1'!N7307</f>
        <v>0</v>
      </c>
      <c r="G7304" s="78">
        <f>'Balance N-1'!O7307</f>
        <v>0</v>
      </c>
      <c r="H7304" s="78">
        <f>'Balance N-1'!P7307</f>
        <v>0</v>
      </c>
      <c r="I7304" s="79">
        <f t="shared" si="114"/>
        <v>0</v>
      </c>
    </row>
    <row r="7305" spans="1:9" ht="15.6">
      <c r="A7305" s="85">
        <f>'Balance N-1'!I7308</f>
        <v>0</v>
      </c>
      <c r="B7305" s="75">
        <f>'Balance N-1'!J7308</f>
        <v>0</v>
      </c>
      <c r="C7305" s="78">
        <f>'Balance N-1'!K7308</f>
        <v>0</v>
      </c>
      <c r="D7305" s="78">
        <f>'Balance N-1'!L7308</f>
        <v>0</v>
      </c>
      <c r="E7305" s="78">
        <f>'Balance N-1'!M7308</f>
        <v>0</v>
      </c>
      <c r="F7305" s="78">
        <f>'Balance N-1'!N7308</f>
        <v>0</v>
      </c>
      <c r="G7305" s="78">
        <f>'Balance N-1'!O7308</f>
        <v>0</v>
      </c>
      <c r="H7305" s="78">
        <f>'Balance N-1'!P7308</f>
        <v>0</v>
      </c>
      <c r="I7305" s="79">
        <f t="shared" si="114"/>
        <v>0</v>
      </c>
    </row>
    <row r="7306" spans="1:9" ht="15.6">
      <c r="A7306" s="85">
        <f>'Balance N-1'!I7309</f>
        <v>0</v>
      </c>
      <c r="B7306" s="75">
        <f>'Balance N-1'!J7309</f>
        <v>0</v>
      </c>
      <c r="C7306" s="78">
        <f>'Balance N-1'!K7309</f>
        <v>0</v>
      </c>
      <c r="D7306" s="78">
        <f>'Balance N-1'!L7309</f>
        <v>0</v>
      </c>
      <c r="E7306" s="78">
        <f>'Balance N-1'!M7309</f>
        <v>0</v>
      </c>
      <c r="F7306" s="78">
        <f>'Balance N-1'!N7309</f>
        <v>0</v>
      </c>
      <c r="G7306" s="78">
        <f>'Balance N-1'!O7309</f>
        <v>0</v>
      </c>
      <c r="H7306" s="78">
        <f>'Balance N-1'!P7309</f>
        <v>0</v>
      </c>
      <c r="I7306" s="79">
        <f t="shared" si="114"/>
        <v>0</v>
      </c>
    </row>
    <row r="7307" spans="1:9" ht="15.6">
      <c r="A7307" s="85">
        <f>'Balance N-1'!I7310</f>
        <v>0</v>
      </c>
      <c r="B7307" s="75">
        <f>'Balance N-1'!J7310</f>
        <v>0</v>
      </c>
      <c r="C7307" s="78">
        <f>'Balance N-1'!K7310</f>
        <v>0</v>
      </c>
      <c r="D7307" s="78">
        <f>'Balance N-1'!L7310</f>
        <v>0</v>
      </c>
      <c r="E7307" s="78">
        <f>'Balance N-1'!M7310</f>
        <v>0</v>
      </c>
      <c r="F7307" s="78">
        <f>'Balance N-1'!N7310</f>
        <v>0</v>
      </c>
      <c r="G7307" s="78">
        <f>'Balance N-1'!O7310</f>
        <v>0</v>
      </c>
      <c r="H7307" s="78">
        <f>'Balance N-1'!P7310</f>
        <v>0</v>
      </c>
      <c r="I7307" s="79">
        <f t="shared" si="114"/>
        <v>0</v>
      </c>
    </row>
    <row r="7308" spans="1:9" ht="15.6">
      <c r="A7308" s="85">
        <f>'Balance N-1'!I7311</f>
        <v>0</v>
      </c>
      <c r="B7308" s="75">
        <f>'Balance N-1'!J7311</f>
        <v>0</v>
      </c>
      <c r="C7308" s="78">
        <f>'Balance N-1'!K7311</f>
        <v>0</v>
      </c>
      <c r="D7308" s="78">
        <f>'Balance N-1'!L7311</f>
        <v>0</v>
      </c>
      <c r="E7308" s="78">
        <f>'Balance N-1'!M7311</f>
        <v>0</v>
      </c>
      <c r="F7308" s="78">
        <f>'Balance N-1'!N7311</f>
        <v>0</v>
      </c>
      <c r="G7308" s="78">
        <f>'Balance N-1'!O7311</f>
        <v>0</v>
      </c>
      <c r="H7308" s="78">
        <f>'Balance N-1'!P7311</f>
        <v>0</v>
      </c>
      <c r="I7308" s="79">
        <f t="shared" si="114"/>
        <v>0</v>
      </c>
    </row>
    <row r="7309" spans="1:9" ht="15.6">
      <c r="A7309" s="85">
        <f>'Balance N-1'!I7312</f>
        <v>0</v>
      </c>
      <c r="B7309" s="75">
        <f>'Balance N-1'!J7312</f>
        <v>0</v>
      </c>
      <c r="C7309" s="78">
        <f>'Balance N-1'!K7312</f>
        <v>0</v>
      </c>
      <c r="D7309" s="78">
        <f>'Balance N-1'!L7312</f>
        <v>0</v>
      </c>
      <c r="E7309" s="78">
        <f>'Balance N-1'!M7312</f>
        <v>0</v>
      </c>
      <c r="F7309" s="78">
        <f>'Balance N-1'!N7312</f>
        <v>0</v>
      </c>
      <c r="G7309" s="78">
        <f>'Balance N-1'!O7312</f>
        <v>0</v>
      </c>
      <c r="H7309" s="78">
        <f>'Balance N-1'!P7312</f>
        <v>0</v>
      </c>
      <c r="I7309" s="79">
        <f t="shared" si="114"/>
        <v>0</v>
      </c>
    </row>
    <row r="7310" spans="1:9" ht="15.6">
      <c r="A7310" s="85">
        <f>'Balance N-1'!I7313</f>
        <v>0</v>
      </c>
      <c r="B7310" s="75">
        <f>'Balance N-1'!J7313</f>
        <v>0</v>
      </c>
      <c r="C7310" s="78">
        <f>'Balance N-1'!K7313</f>
        <v>0</v>
      </c>
      <c r="D7310" s="78">
        <f>'Balance N-1'!L7313</f>
        <v>0</v>
      </c>
      <c r="E7310" s="78">
        <f>'Balance N-1'!M7313</f>
        <v>0</v>
      </c>
      <c r="F7310" s="78">
        <f>'Balance N-1'!N7313</f>
        <v>0</v>
      </c>
      <c r="G7310" s="78">
        <f>'Balance N-1'!O7313</f>
        <v>0</v>
      </c>
      <c r="H7310" s="78">
        <f>'Balance N-1'!P7313</f>
        <v>0</v>
      </c>
      <c r="I7310" s="79">
        <f t="shared" si="114"/>
        <v>0</v>
      </c>
    </row>
    <row r="7311" spans="1:9" ht="15.6">
      <c r="A7311" s="85">
        <f>'Balance N-1'!I7314</f>
        <v>0</v>
      </c>
      <c r="B7311" s="75">
        <f>'Balance N-1'!J7314</f>
        <v>0</v>
      </c>
      <c r="C7311" s="78">
        <f>'Balance N-1'!K7314</f>
        <v>0</v>
      </c>
      <c r="D7311" s="78">
        <f>'Balance N-1'!L7314</f>
        <v>0</v>
      </c>
      <c r="E7311" s="78">
        <f>'Balance N-1'!M7314</f>
        <v>0</v>
      </c>
      <c r="F7311" s="78">
        <f>'Balance N-1'!N7314</f>
        <v>0</v>
      </c>
      <c r="G7311" s="78">
        <f>'Balance N-1'!O7314</f>
        <v>0</v>
      </c>
      <c r="H7311" s="78">
        <f>'Balance N-1'!P7314</f>
        <v>0</v>
      </c>
      <c r="I7311" s="79">
        <f t="shared" si="114"/>
        <v>0</v>
      </c>
    </row>
    <row r="7312" spans="1:9" ht="15.6">
      <c r="A7312" s="85">
        <f>'Balance N-1'!I7315</f>
        <v>0</v>
      </c>
      <c r="B7312" s="75">
        <f>'Balance N-1'!J7315</f>
        <v>0</v>
      </c>
      <c r="C7312" s="78">
        <f>'Balance N-1'!K7315</f>
        <v>0</v>
      </c>
      <c r="D7312" s="78">
        <f>'Balance N-1'!L7315</f>
        <v>0</v>
      </c>
      <c r="E7312" s="78">
        <f>'Balance N-1'!M7315</f>
        <v>0</v>
      </c>
      <c r="F7312" s="78">
        <f>'Balance N-1'!N7315</f>
        <v>0</v>
      </c>
      <c r="G7312" s="78">
        <f>'Balance N-1'!O7315</f>
        <v>0</v>
      </c>
      <c r="H7312" s="78">
        <f>'Balance N-1'!P7315</f>
        <v>0</v>
      </c>
      <c r="I7312" s="79">
        <f t="shared" si="114"/>
        <v>0</v>
      </c>
    </row>
    <row r="7313" spans="1:9" ht="15.6">
      <c r="A7313" s="85">
        <f>'Balance N-1'!I7316</f>
        <v>0</v>
      </c>
      <c r="B7313" s="75">
        <f>'Balance N-1'!J7316</f>
        <v>0</v>
      </c>
      <c r="C7313" s="78">
        <f>'Balance N-1'!K7316</f>
        <v>0</v>
      </c>
      <c r="D7313" s="78">
        <f>'Balance N-1'!L7316</f>
        <v>0</v>
      </c>
      <c r="E7313" s="78">
        <f>'Balance N-1'!M7316</f>
        <v>0</v>
      </c>
      <c r="F7313" s="78">
        <f>'Balance N-1'!N7316</f>
        <v>0</v>
      </c>
      <c r="G7313" s="78">
        <f>'Balance N-1'!O7316</f>
        <v>0</v>
      </c>
      <c r="H7313" s="78">
        <f>'Balance N-1'!P7316</f>
        <v>0</v>
      </c>
      <c r="I7313" s="79">
        <f t="shared" si="114"/>
        <v>0</v>
      </c>
    </row>
    <row r="7314" spans="1:9" ht="15.6">
      <c r="A7314" s="85">
        <f>'Balance N-1'!I7317</f>
        <v>0</v>
      </c>
      <c r="B7314" s="75">
        <f>'Balance N-1'!J7317</f>
        <v>0</v>
      </c>
      <c r="C7314" s="78">
        <f>'Balance N-1'!K7317</f>
        <v>0</v>
      </c>
      <c r="D7314" s="78">
        <f>'Balance N-1'!L7317</f>
        <v>0</v>
      </c>
      <c r="E7314" s="78">
        <f>'Balance N-1'!M7317</f>
        <v>0</v>
      </c>
      <c r="F7314" s="78">
        <f>'Balance N-1'!N7317</f>
        <v>0</v>
      </c>
      <c r="G7314" s="78">
        <f>'Balance N-1'!O7317</f>
        <v>0</v>
      </c>
      <c r="H7314" s="78">
        <f>'Balance N-1'!P7317</f>
        <v>0</v>
      </c>
      <c r="I7314" s="79">
        <f t="shared" si="114"/>
        <v>0</v>
      </c>
    </row>
    <row r="7315" spans="1:9" ht="15.6">
      <c r="A7315" s="85">
        <f>'Balance N-1'!I7318</f>
        <v>0</v>
      </c>
      <c r="B7315" s="75">
        <f>'Balance N-1'!J7318</f>
        <v>0</v>
      </c>
      <c r="C7315" s="78">
        <f>'Balance N-1'!K7318</f>
        <v>0</v>
      </c>
      <c r="D7315" s="78">
        <f>'Balance N-1'!L7318</f>
        <v>0</v>
      </c>
      <c r="E7315" s="78">
        <f>'Balance N-1'!M7318</f>
        <v>0</v>
      </c>
      <c r="F7315" s="78">
        <f>'Balance N-1'!N7318</f>
        <v>0</v>
      </c>
      <c r="G7315" s="78">
        <f>'Balance N-1'!O7318</f>
        <v>0</v>
      </c>
      <c r="H7315" s="78">
        <f>'Balance N-1'!P7318</f>
        <v>0</v>
      </c>
      <c r="I7315" s="79">
        <f t="shared" si="114"/>
        <v>0</v>
      </c>
    </row>
    <row r="7316" spans="1:9" ht="15.6">
      <c r="A7316" s="85">
        <f>'Balance N-1'!I7319</f>
        <v>0</v>
      </c>
      <c r="B7316" s="75">
        <f>'Balance N-1'!J7319</f>
        <v>0</v>
      </c>
      <c r="C7316" s="78">
        <f>'Balance N-1'!K7319</f>
        <v>0</v>
      </c>
      <c r="D7316" s="78">
        <f>'Balance N-1'!L7319</f>
        <v>0</v>
      </c>
      <c r="E7316" s="78">
        <f>'Balance N-1'!M7319</f>
        <v>0</v>
      </c>
      <c r="F7316" s="78">
        <f>'Balance N-1'!N7319</f>
        <v>0</v>
      </c>
      <c r="G7316" s="78">
        <f>'Balance N-1'!O7319</f>
        <v>0</v>
      </c>
      <c r="H7316" s="78">
        <f>'Balance N-1'!P7319</f>
        <v>0</v>
      </c>
      <c r="I7316" s="79">
        <f t="shared" si="114"/>
        <v>0</v>
      </c>
    </row>
    <row r="7317" spans="1:9" ht="15.6">
      <c r="A7317" s="85">
        <f>'Balance N-1'!I7320</f>
        <v>0</v>
      </c>
      <c r="B7317" s="75">
        <f>'Balance N-1'!J7320</f>
        <v>0</v>
      </c>
      <c r="C7317" s="78">
        <f>'Balance N-1'!K7320</f>
        <v>0</v>
      </c>
      <c r="D7317" s="78">
        <f>'Balance N-1'!L7320</f>
        <v>0</v>
      </c>
      <c r="E7317" s="78">
        <f>'Balance N-1'!M7320</f>
        <v>0</v>
      </c>
      <c r="F7317" s="78">
        <f>'Balance N-1'!N7320</f>
        <v>0</v>
      </c>
      <c r="G7317" s="78">
        <f>'Balance N-1'!O7320</f>
        <v>0</v>
      </c>
      <c r="H7317" s="78">
        <f>'Balance N-1'!P7320</f>
        <v>0</v>
      </c>
      <c r="I7317" s="79">
        <f t="shared" si="114"/>
        <v>0</v>
      </c>
    </row>
    <row r="7318" spans="1:9" ht="15.6">
      <c r="A7318" s="85">
        <f>'Balance N-1'!I7321</f>
        <v>0</v>
      </c>
      <c r="B7318" s="75">
        <f>'Balance N-1'!J7321</f>
        <v>0</v>
      </c>
      <c r="C7318" s="78">
        <f>'Balance N-1'!K7321</f>
        <v>0</v>
      </c>
      <c r="D7318" s="78">
        <f>'Balance N-1'!L7321</f>
        <v>0</v>
      </c>
      <c r="E7318" s="78">
        <f>'Balance N-1'!M7321</f>
        <v>0</v>
      </c>
      <c r="F7318" s="78">
        <f>'Balance N-1'!N7321</f>
        <v>0</v>
      </c>
      <c r="G7318" s="78">
        <f>'Balance N-1'!O7321</f>
        <v>0</v>
      </c>
      <c r="H7318" s="78">
        <f>'Balance N-1'!P7321</f>
        <v>0</v>
      </c>
      <c r="I7318" s="79">
        <f t="shared" si="114"/>
        <v>0</v>
      </c>
    </row>
    <row r="7319" spans="1:9" ht="15.6">
      <c r="A7319" s="85">
        <f>'Balance N-1'!I7322</f>
        <v>0</v>
      </c>
      <c r="B7319" s="75">
        <f>'Balance N-1'!J7322</f>
        <v>0</v>
      </c>
      <c r="C7319" s="78">
        <f>'Balance N-1'!K7322</f>
        <v>0</v>
      </c>
      <c r="D7319" s="78">
        <f>'Balance N-1'!L7322</f>
        <v>0</v>
      </c>
      <c r="E7319" s="78">
        <f>'Balance N-1'!M7322</f>
        <v>0</v>
      </c>
      <c r="F7319" s="78">
        <f>'Balance N-1'!N7322</f>
        <v>0</v>
      </c>
      <c r="G7319" s="78">
        <f>'Balance N-1'!O7322</f>
        <v>0</v>
      </c>
      <c r="H7319" s="78">
        <f>'Balance N-1'!P7322</f>
        <v>0</v>
      </c>
      <c r="I7319" s="79">
        <f t="shared" si="114"/>
        <v>0</v>
      </c>
    </row>
    <row r="7320" spans="1:9" ht="15.6">
      <c r="A7320" s="85">
        <f>'Balance N-1'!I7323</f>
        <v>0</v>
      </c>
      <c r="B7320" s="75">
        <f>'Balance N-1'!J7323</f>
        <v>0</v>
      </c>
      <c r="C7320" s="78">
        <f>'Balance N-1'!K7323</f>
        <v>0</v>
      </c>
      <c r="D7320" s="78">
        <f>'Balance N-1'!L7323</f>
        <v>0</v>
      </c>
      <c r="E7320" s="78">
        <f>'Balance N-1'!M7323</f>
        <v>0</v>
      </c>
      <c r="F7320" s="78">
        <f>'Balance N-1'!N7323</f>
        <v>0</v>
      </c>
      <c r="G7320" s="78">
        <f>'Balance N-1'!O7323</f>
        <v>0</v>
      </c>
      <c r="H7320" s="78">
        <f>'Balance N-1'!P7323</f>
        <v>0</v>
      </c>
      <c r="I7320" s="79">
        <f t="shared" si="114"/>
        <v>0</v>
      </c>
    </row>
    <row r="7321" spans="1:9" ht="15.6">
      <c r="A7321" s="85">
        <f>'Balance N-1'!I7324</f>
        <v>0</v>
      </c>
      <c r="B7321" s="75">
        <f>'Balance N-1'!J7324</f>
        <v>0</v>
      </c>
      <c r="C7321" s="78">
        <f>'Balance N-1'!K7324</f>
        <v>0</v>
      </c>
      <c r="D7321" s="78">
        <f>'Balance N-1'!L7324</f>
        <v>0</v>
      </c>
      <c r="E7321" s="78">
        <f>'Balance N-1'!M7324</f>
        <v>0</v>
      </c>
      <c r="F7321" s="78">
        <f>'Balance N-1'!N7324</f>
        <v>0</v>
      </c>
      <c r="G7321" s="78">
        <f>'Balance N-1'!O7324</f>
        <v>0</v>
      </c>
      <c r="H7321" s="78">
        <f>'Balance N-1'!P7324</f>
        <v>0</v>
      </c>
      <c r="I7321" s="79">
        <f t="shared" si="114"/>
        <v>0</v>
      </c>
    </row>
    <row r="7322" spans="1:9" ht="15.6">
      <c r="A7322" s="85">
        <f>'Balance N-1'!I7325</f>
        <v>0</v>
      </c>
      <c r="B7322" s="75">
        <f>'Balance N-1'!J7325</f>
        <v>0</v>
      </c>
      <c r="C7322" s="78">
        <f>'Balance N-1'!K7325</f>
        <v>0</v>
      </c>
      <c r="D7322" s="78">
        <f>'Balance N-1'!L7325</f>
        <v>0</v>
      </c>
      <c r="E7322" s="78">
        <f>'Balance N-1'!M7325</f>
        <v>0</v>
      </c>
      <c r="F7322" s="78">
        <f>'Balance N-1'!N7325</f>
        <v>0</v>
      </c>
      <c r="G7322" s="78">
        <f>'Balance N-1'!O7325</f>
        <v>0</v>
      </c>
      <c r="H7322" s="78">
        <f>'Balance N-1'!P7325</f>
        <v>0</v>
      </c>
      <c r="I7322" s="79">
        <f t="shared" si="114"/>
        <v>0</v>
      </c>
    </row>
    <row r="7323" spans="1:9" ht="15.6">
      <c r="A7323" s="85">
        <f>'Balance N-1'!I7326</f>
        <v>0</v>
      </c>
      <c r="B7323" s="75">
        <f>'Balance N-1'!J7326</f>
        <v>0</v>
      </c>
      <c r="C7323" s="78">
        <f>'Balance N-1'!K7326</f>
        <v>0</v>
      </c>
      <c r="D7323" s="78">
        <f>'Balance N-1'!L7326</f>
        <v>0</v>
      </c>
      <c r="E7323" s="78">
        <f>'Balance N-1'!M7326</f>
        <v>0</v>
      </c>
      <c r="F7323" s="78">
        <f>'Balance N-1'!N7326</f>
        <v>0</v>
      </c>
      <c r="G7323" s="78">
        <f>'Balance N-1'!O7326</f>
        <v>0</v>
      </c>
      <c r="H7323" s="78">
        <f>'Balance N-1'!P7326</f>
        <v>0</v>
      </c>
      <c r="I7323" s="79">
        <f t="shared" si="114"/>
        <v>0</v>
      </c>
    </row>
    <row r="7324" spans="1:9" ht="15.6">
      <c r="A7324" s="85">
        <f>'Balance N-1'!I7327</f>
        <v>0</v>
      </c>
      <c r="B7324" s="75">
        <f>'Balance N-1'!J7327</f>
        <v>0</v>
      </c>
      <c r="C7324" s="78">
        <f>'Balance N-1'!K7327</f>
        <v>0</v>
      </c>
      <c r="D7324" s="78">
        <f>'Balance N-1'!L7327</f>
        <v>0</v>
      </c>
      <c r="E7324" s="78">
        <f>'Balance N-1'!M7327</f>
        <v>0</v>
      </c>
      <c r="F7324" s="78">
        <f>'Balance N-1'!N7327</f>
        <v>0</v>
      </c>
      <c r="G7324" s="78">
        <f>'Balance N-1'!O7327</f>
        <v>0</v>
      </c>
      <c r="H7324" s="78">
        <f>'Balance N-1'!P7327</f>
        <v>0</v>
      </c>
      <c r="I7324" s="79">
        <f t="shared" si="114"/>
        <v>0</v>
      </c>
    </row>
    <row r="7325" spans="1:9" ht="15.6">
      <c r="A7325" s="85">
        <f>'Balance N-1'!I7328</f>
        <v>0</v>
      </c>
      <c r="B7325" s="75">
        <f>'Balance N-1'!J7328</f>
        <v>0</v>
      </c>
      <c r="C7325" s="78">
        <f>'Balance N-1'!K7328</f>
        <v>0</v>
      </c>
      <c r="D7325" s="78">
        <f>'Balance N-1'!L7328</f>
        <v>0</v>
      </c>
      <c r="E7325" s="78">
        <f>'Balance N-1'!M7328</f>
        <v>0</v>
      </c>
      <c r="F7325" s="78">
        <f>'Balance N-1'!N7328</f>
        <v>0</v>
      </c>
      <c r="G7325" s="78">
        <f>'Balance N-1'!O7328</f>
        <v>0</v>
      </c>
      <c r="H7325" s="78">
        <f>'Balance N-1'!P7328</f>
        <v>0</v>
      </c>
      <c r="I7325" s="79">
        <f t="shared" si="114"/>
        <v>0</v>
      </c>
    </row>
    <row r="7326" spans="1:9" ht="15.6">
      <c r="A7326" s="85">
        <f>'Balance N-1'!I7329</f>
        <v>0</v>
      </c>
      <c r="B7326" s="75">
        <f>'Balance N-1'!J7329</f>
        <v>0</v>
      </c>
      <c r="C7326" s="78">
        <f>'Balance N-1'!K7329</f>
        <v>0</v>
      </c>
      <c r="D7326" s="78">
        <f>'Balance N-1'!L7329</f>
        <v>0</v>
      </c>
      <c r="E7326" s="78">
        <f>'Balance N-1'!M7329</f>
        <v>0</v>
      </c>
      <c r="F7326" s="78">
        <f>'Balance N-1'!N7329</f>
        <v>0</v>
      </c>
      <c r="G7326" s="78">
        <f>'Balance N-1'!O7329</f>
        <v>0</v>
      </c>
      <c r="H7326" s="78">
        <f>'Balance N-1'!P7329</f>
        <v>0</v>
      </c>
      <c r="I7326" s="79">
        <f t="shared" si="114"/>
        <v>0</v>
      </c>
    </row>
    <row r="7327" spans="1:9" ht="15.6">
      <c r="A7327" s="85">
        <f>'Balance N-1'!I7330</f>
        <v>0</v>
      </c>
      <c r="B7327" s="75">
        <f>'Balance N-1'!J7330</f>
        <v>0</v>
      </c>
      <c r="C7327" s="78">
        <f>'Balance N-1'!K7330</f>
        <v>0</v>
      </c>
      <c r="D7327" s="78">
        <f>'Balance N-1'!L7330</f>
        <v>0</v>
      </c>
      <c r="E7327" s="78">
        <f>'Balance N-1'!M7330</f>
        <v>0</v>
      </c>
      <c r="F7327" s="78">
        <f>'Balance N-1'!N7330</f>
        <v>0</v>
      </c>
      <c r="G7327" s="78">
        <f>'Balance N-1'!O7330</f>
        <v>0</v>
      </c>
      <c r="H7327" s="78">
        <f>'Balance N-1'!P7330</f>
        <v>0</v>
      </c>
      <c r="I7327" s="79">
        <f t="shared" si="114"/>
        <v>0</v>
      </c>
    </row>
    <row r="7328" spans="1:9" ht="15.6">
      <c r="A7328" s="85">
        <f>'Balance N-1'!I7331</f>
        <v>0</v>
      </c>
      <c r="B7328" s="75">
        <f>'Balance N-1'!J7331</f>
        <v>0</v>
      </c>
      <c r="C7328" s="78">
        <f>'Balance N-1'!K7331</f>
        <v>0</v>
      </c>
      <c r="D7328" s="78">
        <f>'Balance N-1'!L7331</f>
        <v>0</v>
      </c>
      <c r="E7328" s="78">
        <f>'Balance N-1'!M7331</f>
        <v>0</v>
      </c>
      <c r="F7328" s="78">
        <f>'Balance N-1'!N7331</f>
        <v>0</v>
      </c>
      <c r="G7328" s="78">
        <f>'Balance N-1'!O7331</f>
        <v>0</v>
      </c>
      <c r="H7328" s="78">
        <f>'Balance N-1'!P7331</f>
        <v>0</v>
      </c>
      <c r="I7328" s="79">
        <f t="shared" si="114"/>
        <v>0</v>
      </c>
    </row>
    <row r="7329" spans="1:9" ht="15.6">
      <c r="A7329" s="85">
        <f>'Balance N-1'!I7332</f>
        <v>0</v>
      </c>
      <c r="B7329" s="75">
        <f>'Balance N-1'!J7332</f>
        <v>0</v>
      </c>
      <c r="C7329" s="78">
        <f>'Balance N-1'!K7332</f>
        <v>0</v>
      </c>
      <c r="D7329" s="78">
        <f>'Balance N-1'!L7332</f>
        <v>0</v>
      </c>
      <c r="E7329" s="78">
        <f>'Balance N-1'!M7332</f>
        <v>0</v>
      </c>
      <c r="F7329" s="78">
        <f>'Balance N-1'!N7332</f>
        <v>0</v>
      </c>
      <c r="G7329" s="78">
        <f>'Balance N-1'!O7332</f>
        <v>0</v>
      </c>
      <c r="H7329" s="78">
        <f>'Balance N-1'!P7332</f>
        <v>0</v>
      </c>
      <c r="I7329" s="79">
        <f t="shared" si="114"/>
        <v>0</v>
      </c>
    </row>
    <row r="7330" spans="1:9" ht="15.6">
      <c r="A7330" s="85">
        <f>'Balance N-1'!I7333</f>
        <v>0</v>
      </c>
      <c r="B7330" s="75">
        <f>'Balance N-1'!J7333</f>
        <v>0</v>
      </c>
      <c r="C7330" s="78">
        <f>'Balance N-1'!K7333</f>
        <v>0</v>
      </c>
      <c r="D7330" s="78">
        <f>'Balance N-1'!L7333</f>
        <v>0</v>
      </c>
      <c r="E7330" s="78">
        <f>'Balance N-1'!M7333</f>
        <v>0</v>
      </c>
      <c r="F7330" s="78">
        <f>'Balance N-1'!N7333</f>
        <v>0</v>
      </c>
      <c r="G7330" s="78">
        <f>'Balance N-1'!O7333</f>
        <v>0</v>
      </c>
      <c r="H7330" s="78">
        <f>'Balance N-1'!P7333</f>
        <v>0</v>
      </c>
      <c r="I7330" s="79">
        <f t="shared" si="114"/>
        <v>0</v>
      </c>
    </row>
    <row r="7331" spans="1:9" ht="15.6">
      <c r="A7331" s="85">
        <f>'Balance N-1'!I7334</f>
        <v>0</v>
      </c>
      <c r="B7331" s="75">
        <f>'Balance N-1'!J7334</f>
        <v>0</v>
      </c>
      <c r="C7331" s="78">
        <f>'Balance N-1'!K7334</f>
        <v>0</v>
      </c>
      <c r="D7331" s="78">
        <f>'Balance N-1'!L7334</f>
        <v>0</v>
      </c>
      <c r="E7331" s="78">
        <f>'Balance N-1'!M7334</f>
        <v>0</v>
      </c>
      <c r="F7331" s="78">
        <f>'Balance N-1'!N7334</f>
        <v>0</v>
      </c>
      <c r="G7331" s="78">
        <f>'Balance N-1'!O7334</f>
        <v>0</v>
      </c>
      <c r="H7331" s="78">
        <f>'Balance N-1'!P7334</f>
        <v>0</v>
      </c>
      <c r="I7331" s="79">
        <f t="shared" si="114"/>
        <v>0</v>
      </c>
    </row>
    <row r="7332" spans="1:9" ht="15.6">
      <c r="A7332" s="85">
        <f>'Balance N-1'!I7335</f>
        <v>0</v>
      </c>
      <c r="B7332" s="75">
        <f>'Balance N-1'!J7335</f>
        <v>0</v>
      </c>
      <c r="C7332" s="78">
        <f>'Balance N-1'!K7335</f>
        <v>0</v>
      </c>
      <c r="D7332" s="78">
        <f>'Balance N-1'!L7335</f>
        <v>0</v>
      </c>
      <c r="E7332" s="78">
        <f>'Balance N-1'!M7335</f>
        <v>0</v>
      </c>
      <c r="F7332" s="78">
        <f>'Balance N-1'!N7335</f>
        <v>0</v>
      </c>
      <c r="G7332" s="78">
        <f>'Balance N-1'!O7335</f>
        <v>0</v>
      </c>
      <c r="H7332" s="78">
        <f>'Balance N-1'!P7335</f>
        <v>0</v>
      </c>
      <c r="I7332" s="79">
        <f t="shared" si="114"/>
        <v>0</v>
      </c>
    </row>
    <row r="7333" spans="1:9" ht="15.6">
      <c r="A7333" s="85">
        <f>'Balance N-1'!I7336</f>
        <v>0</v>
      </c>
      <c r="B7333" s="75">
        <f>'Balance N-1'!J7336</f>
        <v>0</v>
      </c>
      <c r="C7333" s="78">
        <f>'Balance N-1'!K7336</f>
        <v>0</v>
      </c>
      <c r="D7333" s="78">
        <f>'Balance N-1'!L7336</f>
        <v>0</v>
      </c>
      <c r="E7333" s="78">
        <f>'Balance N-1'!M7336</f>
        <v>0</v>
      </c>
      <c r="F7333" s="78">
        <f>'Balance N-1'!N7336</f>
        <v>0</v>
      </c>
      <c r="G7333" s="78">
        <f>'Balance N-1'!O7336</f>
        <v>0</v>
      </c>
      <c r="H7333" s="78">
        <f>'Balance N-1'!P7336</f>
        <v>0</v>
      </c>
      <c r="I7333" s="79">
        <f t="shared" si="114"/>
        <v>0</v>
      </c>
    </row>
    <row r="7334" spans="1:9" ht="15.6">
      <c r="A7334" s="85">
        <f>'Balance N-1'!I7337</f>
        <v>0</v>
      </c>
      <c r="B7334" s="75">
        <f>'Balance N-1'!J7337</f>
        <v>0</v>
      </c>
      <c r="C7334" s="78">
        <f>'Balance N-1'!K7337</f>
        <v>0</v>
      </c>
      <c r="D7334" s="78">
        <f>'Balance N-1'!L7337</f>
        <v>0</v>
      </c>
      <c r="E7334" s="78">
        <f>'Balance N-1'!M7337</f>
        <v>0</v>
      </c>
      <c r="F7334" s="78">
        <f>'Balance N-1'!N7337</f>
        <v>0</v>
      </c>
      <c r="G7334" s="78">
        <f>'Balance N-1'!O7337</f>
        <v>0</v>
      </c>
      <c r="H7334" s="78">
        <f>'Balance N-1'!P7337</f>
        <v>0</v>
      </c>
      <c r="I7334" s="79">
        <f t="shared" si="114"/>
        <v>0</v>
      </c>
    </row>
    <row r="7335" spans="1:9" ht="15.6">
      <c r="A7335" s="85">
        <f>'Balance N-1'!I7338</f>
        <v>0</v>
      </c>
      <c r="B7335" s="75">
        <f>'Balance N-1'!J7338</f>
        <v>0</v>
      </c>
      <c r="C7335" s="78">
        <f>'Balance N-1'!K7338</f>
        <v>0</v>
      </c>
      <c r="D7335" s="78">
        <f>'Balance N-1'!L7338</f>
        <v>0</v>
      </c>
      <c r="E7335" s="78">
        <f>'Balance N-1'!M7338</f>
        <v>0</v>
      </c>
      <c r="F7335" s="78">
        <f>'Balance N-1'!N7338</f>
        <v>0</v>
      </c>
      <c r="G7335" s="78">
        <f>'Balance N-1'!O7338</f>
        <v>0</v>
      </c>
      <c r="H7335" s="78">
        <f>'Balance N-1'!P7338</f>
        <v>0</v>
      </c>
      <c r="I7335" s="79">
        <f t="shared" si="114"/>
        <v>0</v>
      </c>
    </row>
    <row r="7336" spans="1:9" ht="15.6">
      <c r="A7336" s="85">
        <f>'Balance N-1'!I7339</f>
        <v>0</v>
      </c>
      <c r="B7336" s="75">
        <f>'Balance N-1'!J7339</f>
        <v>0</v>
      </c>
      <c r="C7336" s="78">
        <f>'Balance N-1'!K7339</f>
        <v>0</v>
      </c>
      <c r="D7336" s="78">
        <f>'Balance N-1'!L7339</f>
        <v>0</v>
      </c>
      <c r="E7336" s="78">
        <f>'Balance N-1'!M7339</f>
        <v>0</v>
      </c>
      <c r="F7336" s="78">
        <f>'Balance N-1'!N7339</f>
        <v>0</v>
      </c>
      <c r="G7336" s="78">
        <f>'Balance N-1'!O7339</f>
        <v>0</v>
      </c>
      <c r="H7336" s="78">
        <f>'Balance N-1'!P7339</f>
        <v>0</v>
      </c>
      <c r="I7336" s="79">
        <f t="shared" si="114"/>
        <v>0</v>
      </c>
    </row>
    <row r="7337" spans="1:9" ht="15.6">
      <c r="A7337" s="85">
        <f>'Balance N-1'!I7340</f>
        <v>0</v>
      </c>
      <c r="B7337" s="75">
        <f>'Balance N-1'!J7340</f>
        <v>0</v>
      </c>
      <c r="C7337" s="78">
        <f>'Balance N-1'!K7340</f>
        <v>0</v>
      </c>
      <c r="D7337" s="78">
        <f>'Balance N-1'!L7340</f>
        <v>0</v>
      </c>
      <c r="E7337" s="78">
        <f>'Balance N-1'!M7340</f>
        <v>0</v>
      </c>
      <c r="F7337" s="78">
        <f>'Balance N-1'!N7340</f>
        <v>0</v>
      </c>
      <c r="G7337" s="78">
        <f>'Balance N-1'!O7340</f>
        <v>0</v>
      </c>
      <c r="H7337" s="78">
        <f>'Balance N-1'!P7340</f>
        <v>0</v>
      </c>
      <c r="I7337" s="79">
        <f t="shared" si="114"/>
        <v>0</v>
      </c>
    </row>
    <row r="7338" spans="1:9" ht="15.6">
      <c r="A7338" s="85">
        <f>'Balance N-1'!I7341</f>
        <v>0</v>
      </c>
      <c r="B7338" s="75">
        <f>'Balance N-1'!J7341</f>
        <v>0</v>
      </c>
      <c r="C7338" s="78">
        <f>'Balance N-1'!K7341</f>
        <v>0</v>
      </c>
      <c r="D7338" s="78">
        <f>'Balance N-1'!L7341</f>
        <v>0</v>
      </c>
      <c r="E7338" s="78">
        <f>'Balance N-1'!M7341</f>
        <v>0</v>
      </c>
      <c r="F7338" s="78">
        <f>'Balance N-1'!N7341</f>
        <v>0</v>
      </c>
      <c r="G7338" s="78">
        <f>'Balance N-1'!O7341</f>
        <v>0</v>
      </c>
      <c r="H7338" s="78">
        <f>'Balance N-1'!P7341</f>
        <v>0</v>
      </c>
      <c r="I7338" s="79">
        <f t="shared" si="114"/>
        <v>0</v>
      </c>
    </row>
    <row r="7339" spans="1:9" ht="15.6">
      <c r="A7339" s="85">
        <f>'Balance N-1'!I7342</f>
        <v>0</v>
      </c>
      <c r="B7339" s="75">
        <f>'Balance N-1'!J7342</f>
        <v>0</v>
      </c>
      <c r="C7339" s="78">
        <f>'Balance N-1'!K7342</f>
        <v>0</v>
      </c>
      <c r="D7339" s="78">
        <f>'Balance N-1'!L7342</f>
        <v>0</v>
      </c>
      <c r="E7339" s="78">
        <f>'Balance N-1'!M7342</f>
        <v>0</v>
      </c>
      <c r="F7339" s="78">
        <f>'Balance N-1'!N7342</f>
        <v>0</v>
      </c>
      <c r="G7339" s="78">
        <f>'Balance N-1'!O7342</f>
        <v>0</v>
      </c>
      <c r="H7339" s="78">
        <f>'Balance N-1'!P7342</f>
        <v>0</v>
      </c>
      <c r="I7339" s="79">
        <f t="shared" si="114"/>
        <v>0</v>
      </c>
    </row>
    <row r="7340" spans="1:9" ht="15.6">
      <c r="A7340" s="85">
        <f>'Balance N-1'!I7343</f>
        <v>0</v>
      </c>
      <c r="B7340" s="75">
        <f>'Balance N-1'!J7343</f>
        <v>0</v>
      </c>
      <c r="C7340" s="78">
        <f>'Balance N-1'!K7343</f>
        <v>0</v>
      </c>
      <c r="D7340" s="78">
        <f>'Balance N-1'!L7343</f>
        <v>0</v>
      </c>
      <c r="E7340" s="78">
        <f>'Balance N-1'!M7343</f>
        <v>0</v>
      </c>
      <c r="F7340" s="78">
        <f>'Balance N-1'!N7343</f>
        <v>0</v>
      </c>
      <c r="G7340" s="78">
        <f>'Balance N-1'!O7343</f>
        <v>0</v>
      </c>
      <c r="H7340" s="78">
        <f>'Balance N-1'!P7343</f>
        <v>0</v>
      </c>
      <c r="I7340" s="79">
        <f t="shared" si="114"/>
        <v>0</v>
      </c>
    </row>
    <row r="7341" spans="1:9" ht="15.6">
      <c r="A7341" s="85">
        <f>'Balance N-1'!I7344</f>
        <v>0</v>
      </c>
      <c r="B7341" s="75">
        <f>'Balance N-1'!J7344</f>
        <v>0</v>
      </c>
      <c r="C7341" s="78">
        <f>'Balance N-1'!K7344</f>
        <v>0</v>
      </c>
      <c r="D7341" s="78">
        <f>'Balance N-1'!L7344</f>
        <v>0</v>
      </c>
      <c r="E7341" s="78">
        <f>'Balance N-1'!M7344</f>
        <v>0</v>
      </c>
      <c r="F7341" s="78">
        <f>'Balance N-1'!N7344</f>
        <v>0</v>
      </c>
      <c r="G7341" s="78">
        <f>'Balance N-1'!O7344</f>
        <v>0</v>
      </c>
      <c r="H7341" s="78">
        <f>'Balance N-1'!P7344</f>
        <v>0</v>
      </c>
      <c r="I7341" s="79">
        <f t="shared" si="114"/>
        <v>0</v>
      </c>
    </row>
    <row r="7342" spans="1:9" ht="15.6">
      <c r="A7342" s="85">
        <f>'Balance N-1'!I7345</f>
        <v>0</v>
      </c>
      <c r="B7342" s="75">
        <f>'Balance N-1'!J7345</f>
        <v>0</v>
      </c>
      <c r="C7342" s="78">
        <f>'Balance N-1'!K7345</f>
        <v>0</v>
      </c>
      <c r="D7342" s="78">
        <f>'Balance N-1'!L7345</f>
        <v>0</v>
      </c>
      <c r="E7342" s="78">
        <f>'Balance N-1'!M7345</f>
        <v>0</v>
      </c>
      <c r="F7342" s="78">
        <f>'Balance N-1'!N7345</f>
        <v>0</v>
      </c>
      <c r="G7342" s="78">
        <f>'Balance N-1'!O7345</f>
        <v>0</v>
      </c>
      <c r="H7342" s="78">
        <f>'Balance N-1'!P7345</f>
        <v>0</v>
      </c>
      <c r="I7342" s="79">
        <f t="shared" si="114"/>
        <v>0</v>
      </c>
    </row>
    <row r="7343" spans="1:9" ht="15.6">
      <c r="A7343" s="85">
        <f>'Balance N-1'!I7346</f>
        <v>0</v>
      </c>
      <c r="B7343" s="75">
        <f>'Balance N-1'!J7346</f>
        <v>0</v>
      </c>
      <c r="C7343" s="78">
        <f>'Balance N-1'!K7346</f>
        <v>0</v>
      </c>
      <c r="D7343" s="78">
        <f>'Balance N-1'!L7346</f>
        <v>0</v>
      </c>
      <c r="E7343" s="78">
        <f>'Balance N-1'!M7346</f>
        <v>0</v>
      </c>
      <c r="F7343" s="78">
        <f>'Balance N-1'!N7346</f>
        <v>0</v>
      </c>
      <c r="G7343" s="78">
        <f>'Balance N-1'!O7346</f>
        <v>0</v>
      </c>
      <c r="H7343" s="78">
        <f>'Balance N-1'!P7346</f>
        <v>0</v>
      </c>
      <c r="I7343" s="79">
        <f t="shared" si="114"/>
        <v>0</v>
      </c>
    </row>
    <row r="7344" spans="1:9" ht="15.6">
      <c r="A7344" s="85">
        <f>'Balance N-1'!I7347</f>
        <v>0</v>
      </c>
      <c r="B7344" s="75">
        <f>'Balance N-1'!J7347</f>
        <v>0</v>
      </c>
      <c r="C7344" s="78">
        <f>'Balance N-1'!K7347</f>
        <v>0</v>
      </c>
      <c r="D7344" s="78">
        <f>'Balance N-1'!L7347</f>
        <v>0</v>
      </c>
      <c r="E7344" s="78">
        <f>'Balance N-1'!M7347</f>
        <v>0</v>
      </c>
      <c r="F7344" s="78">
        <f>'Balance N-1'!N7347</f>
        <v>0</v>
      </c>
      <c r="G7344" s="78">
        <f>'Balance N-1'!O7347</f>
        <v>0</v>
      </c>
      <c r="H7344" s="78">
        <f>'Balance N-1'!P7347</f>
        <v>0</v>
      </c>
      <c r="I7344" s="79">
        <f t="shared" si="114"/>
        <v>0</v>
      </c>
    </row>
    <row r="7345" spans="1:9" ht="15.6">
      <c r="A7345" s="85">
        <f>'Balance N-1'!I7348</f>
        <v>0</v>
      </c>
      <c r="B7345" s="75">
        <f>'Balance N-1'!J7348</f>
        <v>0</v>
      </c>
      <c r="C7345" s="78">
        <f>'Balance N-1'!K7348</f>
        <v>0</v>
      </c>
      <c r="D7345" s="78">
        <f>'Balance N-1'!L7348</f>
        <v>0</v>
      </c>
      <c r="E7345" s="78">
        <f>'Balance N-1'!M7348</f>
        <v>0</v>
      </c>
      <c r="F7345" s="78">
        <f>'Balance N-1'!N7348</f>
        <v>0</v>
      </c>
      <c r="G7345" s="78">
        <f>'Balance N-1'!O7348</f>
        <v>0</v>
      </c>
      <c r="H7345" s="78">
        <f>'Balance N-1'!P7348</f>
        <v>0</v>
      </c>
      <c r="I7345" s="79">
        <f t="shared" si="114"/>
        <v>0</v>
      </c>
    </row>
    <row r="7346" spans="1:9" ht="15.6">
      <c r="A7346" s="85">
        <f>'Balance N-1'!I7349</f>
        <v>0</v>
      </c>
      <c r="B7346" s="75">
        <f>'Balance N-1'!J7349</f>
        <v>0</v>
      </c>
      <c r="C7346" s="78">
        <f>'Balance N-1'!K7349</f>
        <v>0</v>
      </c>
      <c r="D7346" s="78">
        <f>'Balance N-1'!L7349</f>
        <v>0</v>
      </c>
      <c r="E7346" s="78">
        <f>'Balance N-1'!M7349</f>
        <v>0</v>
      </c>
      <c r="F7346" s="78">
        <f>'Balance N-1'!N7349</f>
        <v>0</v>
      </c>
      <c r="G7346" s="78">
        <f>'Balance N-1'!O7349</f>
        <v>0</v>
      </c>
      <c r="H7346" s="78">
        <f>'Balance N-1'!P7349</f>
        <v>0</v>
      </c>
      <c r="I7346" s="79">
        <f t="shared" si="114"/>
        <v>0</v>
      </c>
    </row>
    <row r="7347" spans="1:9" ht="15.6">
      <c r="A7347" s="85">
        <f>'Balance N-1'!I7350</f>
        <v>0</v>
      </c>
      <c r="B7347" s="75">
        <f>'Balance N-1'!J7350</f>
        <v>0</v>
      </c>
      <c r="C7347" s="78">
        <f>'Balance N-1'!K7350</f>
        <v>0</v>
      </c>
      <c r="D7347" s="78">
        <f>'Balance N-1'!L7350</f>
        <v>0</v>
      </c>
      <c r="E7347" s="78">
        <f>'Balance N-1'!M7350</f>
        <v>0</v>
      </c>
      <c r="F7347" s="78">
        <f>'Balance N-1'!N7350</f>
        <v>0</v>
      </c>
      <c r="G7347" s="78">
        <f>'Balance N-1'!O7350</f>
        <v>0</v>
      </c>
      <c r="H7347" s="78">
        <f>'Balance N-1'!P7350</f>
        <v>0</v>
      </c>
      <c r="I7347" s="79">
        <f t="shared" si="114"/>
        <v>0</v>
      </c>
    </row>
    <row r="7348" spans="1:9" ht="15.6">
      <c r="A7348" s="85">
        <f>'Balance N-1'!I7351</f>
        <v>0</v>
      </c>
      <c r="B7348" s="75">
        <f>'Balance N-1'!J7351</f>
        <v>0</v>
      </c>
      <c r="C7348" s="78">
        <f>'Balance N-1'!K7351</f>
        <v>0</v>
      </c>
      <c r="D7348" s="78">
        <f>'Balance N-1'!L7351</f>
        <v>0</v>
      </c>
      <c r="E7348" s="78">
        <f>'Balance N-1'!M7351</f>
        <v>0</v>
      </c>
      <c r="F7348" s="78">
        <f>'Balance N-1'!N7351</f>
        <v>0</v>
      </c>
      <c r="G7348" s="78">
        <f>'Balance N-1'!O7351</f>
        <v>0</v>
      </c>
      <c r="H7348" s="78">
        <f>'Balance N-1'!P7351</f>
        <v>0</v>
      </c>
      <c r="I7348" s="79">
        <f t="shared" si="114"/>
        <v>0</v>
      </c>
    </row>
    <row r="7349" spans="1:9" ht="15.6">
      <c r="A7349" s="85">
        <f>'Balance N-1'!I7352</f>
        <v>0</v>
      </c>
      <c r="B7349" s="75">
        <f>'Balance N-1'!J7352</f>
        <v>0</v>
      </c>
      <c r="C7349" s="78">
        <f>'Balance N-1'!K7352</f>
        <v>0</v>
      </c>
      <c r="D7349" s="78">
        <f>'Balance N-1'!L7352</f>
        <v>0</v>
      </c>
      <c r="E7349" s="78">
        <f>'Balance N-1'!M7352</f>
        <v>0</v>
      </c>
      <c r="F7349" s="78">
        <f>'Balance N-1'!N7352</f>
        <v>0</v>
      </c>
      <c r="G7349" s="78">
        <f>'Balance N-1'!O7352</f>
        <v>0</v>
      </c>
      <c r="H7349" s="78">
        <f>'Balance N-1'!P7352</f>
        <v>0</v>
      </c>
      <c r="I7349" s="79">
        <f t="shared" si="114"/>
        <v>0</v>
      </c>
    </row>
    <row r="7350" spans="1:9" ht="15.6">
      <c r="A7350" s="85">
        <f>'Balance N-1'!I7353</f>
        <v>0</v>
      </c>
      <c r="B7350" s="75">
        <f>'Balance N-1'!J7353</f>
        <v>0</v>
      </c>
      <c r="C7350" s="78">
        <f>'Balance N-1'!K7353</f>
        <v>0</v>
      </c>
      <c r="D7350" s="78">
        <f>'Balance N-1'!L7353</f>
        <v>0</v>
      </c>
      <c r="E7350" s="78">
        <f>'Balance N-1'!M7353</f>
        <v>0</v>
      </c>
      <c r="F7350" s="78">
        <f>'Balance N-1'!N7353</f>
        <v>0</v>
      </c>
      <c r="G7350" s="78">
        <f>'Balance N-1'!O7353</f>
        <v>0</v>
      </c>
      <c r="H7350" s="78">
        <f>'Balance N-1'!P7353</f>
        <v>0</v>
      </c>
      <c r="I7350" s="79">
        <f t="shared" si="114"/>
        <v>0</v>
      </c>
    </row>
    <row r="7351" spans="1:9" ht="15.6">
      <c r="A7351" s="85">
        <f>'Balance N-1'!I7354</f>
        <v>0</v>
      </c>
      <c r="B7351" s="75">
        <f>'Balance N-1'!J7354</f>
        <v>0</v>
      </c>
      <c r="C7351" s="78">
        <f>'Balance N-1'!K7354</f>
        <v>0</v>
      </c>
      <c r="D7351" s="78">
        <f>'Balance N-1'!L7354</f>
        <v>0</v>
      </c>
      <c r="E7351" s="78">
        <f>'Balance N-1'!M7354</f>
        <v>0</v>
      </c>
      <c r="F7351" s="78">
        <f>'Balance N-1'!N7354</f>
        <v>0</v>
      </c>
      <c r="G7351" s="78">
        <f>'Balance N-1'!O7354</f>
        <v>0</v>
      </c>
      <c r="H7351" s="78">
        <f>'Balance N-1'!P7354</f>
        <v>0</v>
      </c>
      <c r="I7351" s="79">
        <f t="shared" si="114"/>
        <v>0</v>
      </c>
    </row>
    <row r="7352" spans="1:9" ht="15.6">
      <c r="A7352" s="85">
        <f>'Balance N-1'!I7355</f>
        <v>0</v>
      </c>
      <c r="B7352" s="75">
        <f>'Balance N-1'!J7355</f>
        <v>0</v>
      </c>
      <c r="C7352" s="78">
        <f>'Balance N-1'!K7355</f>
        <v>0</v>
      </c>
      <c r="D7352" s="78">
        <f>'Balance N-1'!L7355</f>
        <v>0</v>
      </c>
      <c r="E7352" s="78">
        <f>'Balance N-1'!M7355</f>
        <v>0</v>
      </c>
      <c r="F7352" s="78">
        <f>'Balance N-1'!N7355</f>
        <v>0</v>
      </c>
      <c r="G7352" s="78">
        <f>'Balance N-1'!O7355</f>
        <v>0</v>
      </c>
      <c r="H7352" s="78">
        <f>'Balance N-1'!P7355</f>
        <v>0</v>
      </c>
      <c r="I7352" s="79">
        <f t="shared" si="114"/>
        <v>0</v>
      </c>
    </row>
    <row r="7353" spans="1:9" ht="15.6">
      <c r="A7353" s="85">
        <f>'Balance N-1'!I7356</f>
        <v>0</v>
      </c>
      <c r="B7353" s="75">
        <f>'Balance N-1'!J7356</f>
        <v>0</v>
      </c>
      <c r="C7353" s="78">
        <f>'Balance N-1'!K7356</f>
        <v>0</v>
      </c>
      <c r="D7353" s="78">
        <f>'Balance N-1'!L7356</f>
        <v>0</v>
      </c>
      <c r="E7353" s="78">
        <f>'Balance N-1'!M7356</f>
        <v>0</v>
      </c>
      <c r="F7353" s="78">
        <f>'Balance N-1'!N7356</f>
        <v>0</v>
      </c>
      <c r="G7353" s="78">
        <f>'Balance N-1'!O7356</f>
        <v>0</v>
      </c>
      <c r="H7353" s="78">
        <f>'Balance N-1'!P7356</f>
        <v>0</v>
      </c>
      <c r="I7353" s="79">
        <f t="shared" si="114"/>
        <v>0</v>
      </c>
    </row>
    <row r="7354" spans="1:9" ht="15.6">
      <c r="A7354" s="85">
        <f>'Balance N-1'!I7357</f>
        <v>0</v>
      </c>
      <c r="B7354" s="75">
        <f>'Balance N-1'!J7357</f>
        <v>0</v>
      </c>
      <c r="C7354" s="78">
        <f>'Balance N-1'!K7357</f>
        <v>0</v>
      </c>
      <c r="D7354" s="78">
        <f>'Balance N-1'!L7357</f>
        <v>0</v>
      </c>
      <c r="E7354" s="78">
        <f>'Balance N-1'!M7357</f>
        <v>0</v>
      </c>
      <c r="F7354" s="78">
        <f>'Balance N-1'!N7357</f>
        <v>0</v>
      </c>
      <c r="G7354" s="78">
        <f>'Balance N-1'!O7357</f>
        <v>0</v>
      </c>
      <c r="H7354" s="78">
        <f>'Balance N-1'!P7357</f>
        <v>0</v>
      </c>
      <c r="I7354" s="79">
        <f t="shared" si="114"/>
        <v>0</v>
      </c>
    </row>
    <row r="7355" spans="1:9" ht="15.6">
      <c r="A7355" s="85">
        <f>'Balance N-1'!I7358</f>
        <v>0</v>
      </c>
      <c r="B7355" s="75">
        <f>'Balance N-1'!J7358</f>
        <v>0</v>
      </c>
      <c r="C7355" s="78">
        <f>'Balance N-1'!K7358</f>
        <v>0</v>
      </c>
      <c r="D7355" s="78">
        <f>'Balance N-1'!L7358</f>
        <v>0</v>
      </c>
      <c r="E7355" s="78">
        <f>'Balance N-1'!M7358</f>
        <v>0</v>
      </c>
      <c r="F7355" s="78">
        <f>'Balance N-1'!N7358</f>
        <v>0</v>
      </c>
      <c r="G7355" s="78">
        <f>'Balance N-1'!O7358</f>
        <v>0</v>
      </c>
      <c r="H7355" s="78">
        <f>'Balance N-1'!P7358</f>
        <v>0</v>
      </c>
      <c r="I7355" s="79">
        <f t="shared" si="114"/>
        <v>0</v>
      </c>
    </row>
    <row r="7356" spans="1:9" ht="15.6">
      <c r="A7356" s="85">
        <f>'Balance N-1'!I7359</f>
        <v>0</v>
      </c>
      <c r="B7356" s="75">
        <f>'Balance N-1'!J7359</f>
        <v>0</v>
      </c>
      <c r="C7356" s="78">
        <f>'Balance N-1'!K7359</f>
        <v>0</v>
      </c>
      <c r="D7356" s="78">
        <f>'Balance N-1'!L7359</f>
        <v>0</v>
      </c>
      <c r="E7356" s="78">
        <f>'Balance N-1'!M7359</f>
        <v>0</v>
      </c>
      <c r="F7356" s="78">
        <f>'Balance N-1'!N7359</f>
        <v>0</v>
      </c>
      <c r="G7356" s="78">
        <f>'Balance N-1'!O7359</f>
        <v>0</v>
      </c>
      <c r="H7356" s="78">
        <f>'Balance N-1'!P7359</f>
        <v>0</v>
      </c>
      <c r="I7356" s="79">
        <f t="shared" si="114"/>
        <v>0</v>
      </c>
    </row>
    <row r="7357" spans="1:9" ht="15.6">
      <c r="A7357" s="85">
        <f>'Balance N-1'!I7360</f>
        <v>0</v>
      </c>
      <c r="B7357" s="75">
        <f>'Balance N-1'!J7360</f>
        <v>0</v>
      </c>
      <c r="C7357" s="78">
        <f>'Balance N-1'!K7360</f>
        <v>0</v>
      </c>
      <c r="D7357" s="78">
        <f>'Balance N-1'!L7360</f>
        <v>0</v>
      </c>
      <c r="E7357" s="78">
        <f>'Balance N-1'!M7360</f>
        <v>0</v>
      </c>
      <c r="F7357" s="78">
        <f>'Balance N-1'!N7360</f>
        <v>0</v>
      </c>
      <c r="G7357" s="78">
        <f>'Balance N-1'!O7360</f>
        <v>0</v>
      </c>
      <c r="H7357" s="78">
        <f>'Balance N-1'!P7360</f>
        <v>0</v>
      </c>
      <c r="I7357" s="79">
        <f t="shared" si="114"/>
        <v>0</v>
      </c>
    </row>
    <row r="7358" spans="1:9" ht="15.6">
      <c r="A7358" s="85">
        <f>'Balance N-1'!I7361</f>
        <v>0</v>
      </c>
      <c r="B7358" s="75">
        <f>'Balance N-1'!J7361</f>
        <v>0</v>
      </c>
      <c r="C7358" s="78">
        <f>'Balance N-1'!K7361</f>
        <v>0</v>
      </c>
      <c r="D7358" s="78">
        <f>'Balance N-1'!L7361</f>
        <v>0</v>
      </c>
      <c r="E7358" s="78">
        <f>'Balance N-1'!M7361</f>
        <v>0</v>
      </c>
      <c r="F7358" s="78">
        <f>'Balance N-1'!N7361</f>
        <v>0</v>
      </c>
      <c r="G7358" s="78">
        <f>'Balance N-1'!O7361</f>
        <v>0</v>
      </c>
      <c r="H7358" s="78">
        <f>'Balance N-1'!P7361</f>
        <v>0</v>
      </c>
      <c r="I7358" s="79">
        <f t="shared" si="114"/>
        <v>0</v>
      </c>
    </row>
    <row r="7359" spans="1:9" ht="15.6">
      <c r="A7359" s="85">
        <f>'Balance N-1'!I7362</f>
        <v>0</v>
      </c>
      <c r="B7359" s="75">
        <f>'Balance N-1'!J7362</f>
        <v>0</v>
      </c>
      <c r="C7359" s="78">
        <f>'Balance N-1'!K7362</f>
        <v>0</v>
      </c>
      <c r="D7359" s="78">
        <f>'Balance N-1'!L7362</f>
        <v>0</v>
      </c>
      <c r="E7359" s="78">
        <f>'Balance N-1'!M7362</f>
        <v>0</v>
      </c>
      <c r="F7359" s="78">
        <f>'Balance N-1'!N7362</f>
        <v>0</v>
      </c>
      <c r="G7359" s="78">
        <f>'Balance N-1'!O7362</f>
        <v>0</v>
      </c>
      <c r="H7359" s="78">
        <f>'Balance N-1'!P7362</f>
        <v>0</v>
      </c>
      <c r="I7359" s="79">
        <f t="shared" si="114"/>
        <v>0</v>
      </c>
    </row>
    <row r="7360" spans="1:9" ht="15.6">
      <c r="A7360" s="85">
        <f>'Balance N-1'!I7363</f>
        <v>0</v>
      </c>
      <c r="B7360" s="75">
        <f>'Balance N-1'!J7363</f>
        <v>0</v>
      </c>
      <c r="C7360" s="78">
        <f>'Balance N-1'!K7363</f>
        <v>0</v>
      </c>
      <c r="D7360" s="78">
        <f>'Balance N-1'!L7363</f>
        <v>0</v>
      </c>
      <c r="E7360" s="78">
        <f>'Balance N-1'!M7363</f>
        <v>0</v>
      </c>
      <c r="F7360" s="78">
        <f>'Balance N-1'!N7363</f>
        <v>0</v>
      </c>
      <c r="G7360" s="78">
        <f>'Balance N-1'!O7363</f>
        <v>0</v>
      </c>
      <c r="H7360" s="78">
        <f>'Balance N-1'!P7363</f>
        <v>0</v>
      </c>
      <c r="I7360" s="79">
        <f t="shared" si="114"/>
        <v>0</v>
      </c>
    </row>
    <row r="7361" spans="1:9" ht="15.6">
      <c r="A7361" s="85">
        <f>'Balance N-1'!I7364</f>
        <v>0</v>
      </c>
      <c r="B7361" s="75">
        <f>'Balance N-1'!J7364</f>
        <v>0</v>
      </c>
      <c r="C7361" s="78">
        <f>'Balance N-1'!K7364</f>
        <v>0</v>
      </c>
      <c r="D7361" s="78">
        <f>'Balance N-1'!L7364</f>
        <v>0</v>
      </c>
      <c r="E7361" s="78">
        <f>'Balance N-1'!M7364</f>
        <v>0</v>
      </c>
      <c r="F7361" s="78">
        <f>'Balance N-1'!N7364</f>
        <v>0</v>
      </c>
      <c r="G7361" s="78">
        <f>'Balance N-1'!O7364</f>
        <v>0</v>
      </c>
      <c r="H7361" s="78">
        <f>'Balance N-1'!P7364</f>
        <v>0</v>
      </c>
      <c r="I7361" s="79">
        <f t="shared" si="114"/>
        <v>0</v>
      </c>
    </row>
    <row r="7362" spans="1:9" ht="15.6">
      <c r="A7362" s="85">
        <f>'Balance N-1'!I7365</f>
        <v>0</v>
      </c>
      <c r="B7362" s="75">
        <f>'Balance N-1'!J7365</f>
        <v>0</v>
      </c>
      <c r="C7362" s="78">
        <f>'Balance N-1'!K7365</f>
        <v>0</v>
      </c>
      <c r="D7362" s="78">
        <f>'Balance N-1'!L7365</f>
        <v>0</v>
      </c>
      <c r="E7362" s="78">
        <f>'Balance N-1'!M7365</f>
        <v>0</v>
      </c>
      <c r="F7362" s="78">
        <f>'Balance N-1'!N7365</f>
        <v>0</v>
      </c>
      <c r="G7362" s="78">
        <f>'Balance N-1'!O7365</f>
        <v>0</v>
      </c>
      <c r="H7362" s="78">
        <f>'Balance N-1'!P7365</f>
        <v>0</v>
      </c>
      <c r="I7362" s="79">
        <f t="shared" si="114"/>
        <v>0</v>
      </c>
    </row>
    <row r="7363" spans="1:9" ht="15.6">
      <c r="A7363" s="85">
        <f>'Balance N-1'!I7366</f>
        <v>0</v>
      </c>
      <c r="B7363" s="75">
        <f>'Balance N-1'!J7366</f>
        <v>0</v>
      </c>
      <c r="C7363" s="78">
        <f>'Balance N-1'!K7366</f>
        <v>0</v>
      </c>
      <c r="D7363" s="78">
        <f>'Balance N-1'!L7366</f>
        <v>0</v>
      </c>
      <c r="E7363" s="78">
        <f>'Balance N-1'!M7366</f>
        <v>0</v>
      </c>
      <c r="F7363" s="78">
        <f>'Balance N-1'!N7366</f>
        <v>0</v>
      </c>
      <c r="G7363" s="78">
        <f>'Balance N-1'!O7366</f>
        <v>0</v>
      </c>
      <c r="H7363" s="78">
        <f>'Balance N-1'!P7366</f>
        <v>0</v>
      </c>
      <c r="I7363" s="79">
        <f t="shared" ref="I7363:I7426" si="115">(C7363-D7363)+(E7363-F7363)-(G7363-H7363)</f>
        <v>0</v>
      </c>
    </row>
    <row r="7364" spans="1:9" ht="15.6">
      <c r="A7364" s="85">
        <f>'Balance N-1'!I7367</f>
        <v>0</v>
      </c>
      <c r="B7364" s="75">
        <f>'Balance N-1'!J7367</f>
        <v>0</v>
      </c>
      <c r="C7364" s="78">
        <f>'Balance N-1'!K7367</f>
        <v>0</v>
      </c>
      <c r="D7364" s="78">
        <f>'Balance N-1'!L7367</f>
        <v>0</v>
      </c>
      <c r="E7364" s="78">
        <f>'Balance N-1'!M7367</f>
        <v>0</v>
      </c>
      <c r="F7364" s="78">
        <f>'Balance N-1'!N7367</f>
        <v>0</v>
      </c>
      <c r="G7364" s="78">
        <f>'Balance N-1'!O7367</f>
        <v>0</v>
      </c>
      <c r="H7364" s="78">
        <f>'Balance N-1'!P7367</f>
        <v>0</v>
      </c>
      <c r="I7364" s="79">
        <f t="shared" si="115"/>
        <v>0</v>
      </c>
    </row>
    <row r="7365" spans="1:9" ht="15.6">
      <c r="A7365" s="85">
        <f>'Balance N-1'!I7368</f>
        <v>0</v>
      </c>
      <c r="B7365" s="75">
        <f>'Balance N-1'!J7368</f>
        <v>0</v>
      </c>
      <c r="C7365" s="78">
        <f>'Balance N-1'!K7368</f>
        <v>0</v>
      </c>
      <c r="D7365" s="78">
        <f>'Balance N-1'!L7368</f>
        <v>0</v>
      </c>
      <c r="E7365" s="78">
        <f>'Balance N-1'!M7368</f>
        <v>0</v>
      </c>
      <c r="F7365" s="78">
        <f>'Balance N-1'!N7368</f>
        <v>0</v>
      </c>
      <c r="G7365" s="78">
        <f>'Balance N-1'!O7368</f>
        <v>0</v>
      </c>
      <c r="H7365" s="78">
        <f>'Balance N-1'!P7368</f>
        <v>0</v>
      </c>
      <c r="I7365" s="79">
        <f t="shared" si="115"/>
        <v>0</v>
      </c>
    </row>
    <row r="7366" spans="1:9" ht="15.6">
      <c r="A7366" s="85">
        <f>'Balance N-1'!I7369</f>
        <v>0</v>
      </c>
      <c r="B7366" s="75">
        <f>'Balance N-1'!J7369</f>
        <v>0</v>
      </c>
      <c r="C7366" s="78">
        <f>'Balance N-1'!K7369</f>
        <v>0</v>
      </c>
      <c r="D7366" s="78">
        <f>'Balance N-1'!L7369</f>
        <v>0</v>
      </c>
      <c r="E7366" s="78">
        <f>'Balance N-1'!M7369</f>
        <v>0</v>
      </c>
      <c r="F7366" s="78">
        <f>'Balance N-1'!N7369</f>
        <v>0</v>
      </c>
      <c r="G7366" s="78">
        <f>'Balance N-1'!O7369</f>
        <v>0</v>
      </c>
      <c r="H7366" s="78">
        <f>'Balance N-1'!P7369</f>
        <v>0</v>
      </c>
      <c r="I7366" s="79">
        <f t="shared" si="115"/>
        <v>0</v>
      </c>
    </row>
    <row r="7367" spans="1:9" ht="15.6">
      <c r="A7367" s="85">
        <f>'Balance N-1'!I7370</f>
        <v>0</v>
      </c>
      <c r="B7367" s="75">
        <f>'Balance N-1'!J7370</f>
        <v>0</v>
      </c>
      <c r="C7367" s="78">
        <f>'Balance N-1'!K7370</f>
        <v>0</v>
      </c>
      <c r="D7367" s="78">
        <f>'Balance N-1'!L7370</f>
        <v>0</v>
      </c>
      <c r="E7367" s="78">
        <f>'Balance N-1'!M7370</f>
        <v>0</v>
      </c>
      <c r="F7367" s="78">
        <f>'Balance N-1'!N7370</f>
        <v>0</v>
      </c>
      <c r="G7367" s="78">
        <f>'Balance N-1'!O7370</f>
        <v>0</v>
      </c>
      <c r="H7367" s="78">
        <f>'Balance N-1'!P7370</f>
        <v>0</v>
      </c>
      <c r="I7367" s="79">
        <f t="shared" si="115"/>
        <v>0</v>
      </c>
    </row>
    <row r="7368" spans="1:9" ht="15.6">
      <c r="A7368" s="85">
        <f>'Balance N-1'!I7371</f>
        <v>0</v>
      </c>
      <c r="B7368" s="75">
        <f>'Balance N-1'!J7371</f>
        <v>0</v>
      </c>
      <c r="C7368" s="78">
        <f>'Balance N-1'!K7371</f>
        <v>0</v>
      </c>
      <c r="D7368" s="78">
        <f>'Balance N-1'!L7371</f>
        <v>0</v>
      </c>
      <c r="E7368" s="78">
        <f>'Balance N-1'!M7371</f>
        <v>0</v>
      </c>
      <c r="F7368" s="78">
        <f>'Balance N-1'!N7371</f>
        <v>0</v>
      </c>
      <c r="G7368" s="78">
        <f>'Balance N-1'!O7371</f>
        <v>0</v>
      </c>
      <c r="H7368" s="78">
        <f>'Balance N-1'!P7371</f>
        <v>0</v>
      </c>
      <c r="I7368" s="79">
        <f t="shared" si="115"/>
        <v>0</v>
      </c>
    </row>
    <row r="7369" spans="1:9" ht="15.6">
      <c r="A7369" s="85">
        <f>'Balance N-1'!I7372</f>
        <v>0</v>
      </c>
      <c r="B7369" s="75">
        <f>'Balance N-1'!J7372</f>
        <v>0</v>
      </c>
      <c r="C7369" s="78">
        <f>'Balance N-1'!K7372</f>
        <v>0</v>
      </c>
      <c r="D7369" s="78">
        <f>'Balance N-1'!L7372</f>
        <v>0</v>
      </c>
      <c r="E7369" s="78">
        <f>'Balance N-1'!M7372</f>
        <v>0</v>
      </c>
      <c r="F7369" s="78">
        <f>'Balance N-1'!N7372</f>
        <v>0</v>
      </c>
      <c r="G7369" s="78">
        <f>'Balance N-1'!O7372</f>
        <v>0</v>
      </c>
      <c r="H7369" s="78">
        <f>'Balance N-1'!P7372</f>
        <v>0</v>
      </c>
      <c r="I7369" s="79">
        <f t="shared" si="115"/>
        <v>0</v>
      </c>
    </row>
    <row r="7370" spans="1:9" ht="15.6">
      <c r="A7370" s="85">
        <f>'Balance N-1'!I7373</f>
        <v>0</v>
      </c>
      <c r="B7370" s="75">
        <f>'Balance N-1'!J7373</f>
        <v>0</v>
      </c>
      <c r="C7370" s="78">
        <f>'Balance N-1'!K7373</f>
        <v>0</v>
      </c>
      <c r="D7370" s="78">
        <f>'Balance N-1'!L7373</f>
        <v>0</v>
      </c>
      <c r="E7370" s="78">
        <f>'Balance N-1'!M7373</f>
        <v>0</v>
      </c>
      <c r="F7370" s="78">
        <f>'Balance N-1'!N7373</f>
        <v>0</v>
      </c>
      <c r="G7370" s="78">
        <f>'Balance N-1'!O7373</f>
        <v>0</v>
      </c>
      <c r="H7370" s="78">
        <f>'Balance N-1'!P7373</f>
        <v>0</v>
      </c>
      <c r="I7370" s="79">
        <f t="shared" si="115"/>
        <v>0</v>
      </c>
    </row>
    <row r="7371" spans="1:9" ht="15.6">
      <c r="A7371" s="85">
        <f>'Balance N-1'!I7374</f>
        <v>0</v>
      </c>
      <c r="B7371" s="75">
        <f>'Balance N-1'!J7374</f>
        <v>0</v>
      </c>
      <c r="C7371" s="78">
        <f>'Balance N-1'!K7374</f>
        <v>0</v>
      </c>
      <c r="D7371" s="78">
        <f>'Balance N-1'!L7374</f>
        <v>0</v>
      </c>
      <c r="E7371" s="78">
        <f>'Balance N-1'!M7374</f>
        <v>0</v>
      </c>
      <c r="F7371" s="78">
        <f>'Balance N-1'!N7374</f>
        <v>0</v>
      </c>
      <c r="G7371" s="78">
        <f>'Balance N-1'!O7374</f>
        <v>0</v>
      </c>
      <c r="H7371" s="78">
        <f>'Balance N-1'!P7374</f>
        <v>0</v>
      </c>
      <c r="I7371" s="79">
        <f t="shared" si="115"/>
        <v>0</v>
      </c>
    </row>
    <row r="7372" spans="1:9" ht="15.6">
      <c r="A7372" s="85">
        <f>'Balance N-1'!I7375</f>
        <v>0</v>
      </c>
      <c r="B7372" s="75">
        <f>'Balance N-1'!J7375</f>
        <v>0</v>
      </c>
      <c r="C7372" s="78">
        <f>'Balance N-1'!K7375</f>
        <v>0</v>
      </c>
      <c r="D7372" s="78">
        <f>'Balance N-1'!L7375</f>
        <v>0</v>
      </c>
      <c r="E7372" s="78">
        <f>'Balance N-1'!M7375</f>
        <v>0</v>
      </c>
      <c r="F7372" s="78">
        <f>'Balance N-1'!N7375</f>
        <v>0</v>
      </c>
      <c r="G7372" s="78">
        <f>'Balance N-1'!O7375</f>
        <v>0</v>
      </c>
      <c r="H7372" s="78">
        <f>'Balance N-1'!P7375</f>
        <v>0</v>
      </c>
      <c r="I7372" s="79">
        <f t="shared" si="115"/>
        <v>0</v>
      </c>
    </row>
    <row r="7373" spans="1:9" ht="15.6">
      <c r="A7373" s="85">
        <f>'Balance N-1'!I7376</f>
        <v>0</v>
      </c>
      <c r="B7373" s="75">
        <f>'Balance N-1'!J7376</f>
        <v>0</v>
      </c>
      <c r="C7373" s="78">
        <f>'Balance N-1'!K7376</f>
        <v>0</v>
      </c>
      <c r="D7373" s="78">
        <f>'Balance N-1'!L7376</f>
        <v>0</v>
      </c>
      <c r="E7373" s="78">
        <f>'Balance N-1'!M7376</f>
        <v>0</v>
      </c>
      <c r="F7373" s="78">
        <f>'Balance N-1'!N7376</f>
        <v>0</v>
      </c>
      <c r="G7373" s="78">
        <f>'Balance N-1'!O7376</f>
        <v>0</v>
      </c>
      <c r="H7373" s="78">
        <f>'Balance N-1'!P7376</f>
        <v>0</v>
      </c>
      <c r="I7373" s="79">
        <f t="shared" si="115"/>
        <v>0</v>
      </c>
    </row>
    <row r="7374" spans="1:9" ht="15.6">
      <c r="A7374" s="85">
        <f>'Balance N-1'!I7377</f>
        <v>0</v>
      </c>
      <c r="B7374" s="75">
        <f>'Balance N-1'!J7377</f>
        <v>0</v>
      </c>
      <c r="C7374" s="78">
        <f>'Balance N-1'!K7377</f>
        <v>0</v>
      </c>
      <c r="D7374" s="78">
        <f>'Balance N-1'!L7377</f>
        <v>0</v>
      </c>
      <c r="E7374" s="78">
        <f>'Balance N-1'!M7377</f>
        <v>0</v>
      </c>
      <c r="F7374" s="78">
        <f>'Balance N-1'!N7377</f>
        <v>0</v>
      </c>
      <c r="G7374" s="78">
        <f>'Balance N-1'!O7377</f>
        <v>0</v>
      </c>
      <c r="H7374" s="78">
        <f>'Balance N-1'!P7377</f>
        <v>0</v>
      </c>
      <c r="I7374" s="79">
        <f t="shared" si="115"/>
        <v>0</v>
      </c>
    </row>
    <row r="7375" spans="1:9" ht="15.6">
      <c r="A7375" s="85">
        <f>'Balance N-1'!I7378</f>
        <v>0</v>
      </c>
      <c r="B7375" s="75">
        <f>'Balance N-1'!J7378</f>
        <v>0</v>
      </c>
      <c r="C7375" s="78">
        <f>'Balance N-1'!K7378</f>
        <v>0</v>
      </c>
      <c r="D7375" s="78">
        <f>'Balance N-1'!L7378</f>
        <v>0</v>
      </c>
      <c r="E7375" s="78">
        <f>'Balance N-1'!M7378</f>
        <v>0</v>
      </c>
      <c r="F7375" s="78">
        <f>'Balance N-1'!N7378</f>
        <v>0</v>
      </c>
      <c r="G7375" s="78">
        <f>'Balance N-1'!O7378</f>
        <v>0</v>
      </c>
      <c r="H7375" s="78">
        <f>'Balance N-1'!P7378</f>
        <v>0</v>
      </c>
      <c r="I7375" s="79">
        <f t="shared" si="115"/>
        <v>0</v>
      </c>
    </row>
    <row r="7376" spans="1:9" ht="15.6">
      <c r="A7376" s="85">
        <f>'Balance N-1'!I7379</f>
        <v>0</v>
      </c>
      <c r="B7376" s="75">
        <f>'Balance N-1'!J7379</f>
        <v>0</v>
      </c>
      <c r="C7376" s="78">
        <f>'Balance N-1'!K7379</f>
        <v>0</v>
      </c>
      <c r="D7376" s="78">
        <f>'Balance N-1'!L7379</f>
        <v>0</v>
      </c>
      <c r="E7376" s="78">
        <f>'Balance N-1'!M7379</f>
        <v>0</v>
      </c>
      <c r="F7376" s="78">
        <f>'Balance N-1'!N7379</f>
        <v>0</v>
      </c>
      <c r="G7376" s="78">
        <f>'Balance N-1'!O7379</f>
        <v>0</v>
      </c>
      <c r="H7376" s="78">
        <f>'Balance N-1'!P7379</f>
        <v>0</v>
      </c>
      <c r="I7376" s="79">
        <f t="shared" si="115"/>
        <v>0</v>
      </c>
    </row>
    <row r="7377" spans="1:9" ht="15.6">
      <c r="A7377" s="85">
        <f>'Balance N-1'!I7380</f>
        <v>0</v>
      </c>
      <c r="B7377" s="75">
        <f>'Balance N-1'!J7380</f>
        <v>0</v>
      </c>
      <c r="C7377" s="78">
        <f>'Balance N-1'!K7380</f>
        <v>0</v>
      </c>
      <c r="D7377" s="78">
        <f>'Balance N-1'!L7380</f>
        <v>0</v>
      </c>
      <c r="E7377" s="78">
        <f>'Balance N-1'!M7380</f>
        <v>0</v>
      </c>
      <c r="F7377" s="78">
        <f>'Balance N-1'!N7380</f>
        <v>0</v>
      </c>
      <c r="G7377" s="78">
        <f>'Balance N-1'!O7380</f>
        <v>0</v>
      </c>
      <c r="H7377" s="78">
        <f>'Balance N-1'!P7380</f>
        <v>0</v>
      </c>
      <c r="I7377" s="79">
        <f t="shared" si="115"/>
        <v>0</v>
      </c>
    </row>
    <row r="7378" spans="1:9" ht="15.6">
      <c r="A7378" s="85">
        <f>'Balance N-1'!I7381</f>
        <v>0</v>
      </c>
      <c r="B7378" s="75">
        <f>'Balance N-1'!J7381</f>
        <v>0</v>
      </c>
      <c r="C7378" s="78">
        <f>'Balance N-1'!K7381</f>
        <v>0</v>
      </c>
      <c r="D7378" s="78">
        <f>'Balance N-1'!L7381</f>
        <v>0</v>
      </c>
      <c r="E7378" s="78">
        <f>'Balance N-1'!M7381</f>
        <v>0</v>
      </c>
      <c r="F7378" s="78">
        <f>'Balance N-1'!N7381</f>
        <v>0</v>
      </c>
      <c r="G7378" s="78">
        <f>'Balance N-1'!O7381</f>
        <v>0</v>
      </c>
      <c r="H7378" s="78">
        <f>'Balance N-1'!P7381</f>
        <v>0</v>
      </c>
      <c r="I7378" s="79">
        <f t="shared" si="115"/>
        <v>0</v>
      </c>
    </row>
    <row r="7379" spans="1:9" ht="15.6">
      <c r="A7379" s="85">
        <f>'Balance N-1'!I7382</f>
        <v>0</v>
      </c>
      <c r="B7379" s="75">
        <f>'Balance N-1'!J7382</f>
        <v>0</v>
      </c>
      <c r="C7379" s="78">
        <f>'Balance N-1'!K7382</f>
        <v>0</v>
      </c>
      <c r="D7379" s="78">
        <f>'Balance N-1'!L7382</f>
        <v>0</v>
      </c>
      <c r="E7379" s="78">
        <f>'Balance N-1'!M7382</f>
        <v>0</v>
      </c>
      <c r="F7379" s="78">
        <f>'Balance N-1'!N7382</f>
        <v>0</v>
      </c>
      <c r="G7379" s="78">
        <f>'Balance N-1'!O7382</f>
        <v>0</v>
      </c>
      <c r="H7379" s="78">
        <f>'Balance N-1'!P7382</f>
        <v>0</v>
      </c>
      <c r="I7379" s="79">
        <f t="shared" si="115"/>
        <v>0</v>
      </c>
    </row>
    <row r="7380" spans="1:9" ht="15.6">
      <c r="A7380" s="85">
        <f>'Balance N-1'!I7383</f>
        <v>0</v>
      </c>
      <c r="B7380" s="75">
        <f>'Balance N-1'!J7383</f>
        <v>0</v>
      </c>
      <c r="C7380" s="78">
        <f>'Balance N-1'!K7383</f>
        <v>0</v>
      </c>
      <c r="D7380" s="78">
        <f>'Balance N-1'!L7383</f>
        <v>0</v>
      </c>
      <c r="E7380" s="78">
        <f>'Balance N-1'!M7383</f>
        <v>0</v>
      </c>
      <c r="F7380" s="78">
        <f>'Balance N-1'!N7383</f>
        <v>0</v>
      </c>
      <c r="G7380" s="78">
        <f>'Balance N-1'!O7383</f>
        <v>0</v>
      </c>
      <c r="H7380" s="78">
        <f>'Balance N-1'!P7383</f>
        <v>0</v>
      </c>
      <c r="I7380" s="79">
        <f t="shared" si="115"/>
        <v>0</v>
      </c>
    </row>
    <row r="7381" spans="1:9" ht="15.6">
      <c r="A7381" s="85">
        <f>'Balance N-1'!I7384</f>
        <v>0</v>
      </c>
      <c r="B7381" s="75">
        <f>'Balance N-1'!J7384</f>
        <v>0</v>
      </c>
      <c r="C7381" s="78">
        <f>'Balance N-1'!K7384</f>
        <v>0</v>
      </c>
      <c r="D7381" s="78">
        <f>'Balance N-1'!L7384</f>
        <v>0</v>
      </c>
      <c r="E7381" s="78">
        <f>'Balance N-1'!M7384</f>
        <v>0</v>
      </c>
      <c r="F7381" s="78">
        <f>'Balance N-1'!N7384</f>
        <v>0</v>
      </c>
      <c r="G7381" s="78">
        <f>'Balance N-1'!O7384</f>
        <v>0</v>
      </c>
      <c r="H7381" s="78">
        <f>'Balance N-1'!P7384</f>
        <v>0</v>
      </c>
      <c r="I7381" s="79">
        <f t="shared" si="115"/>
        <v>0</v>
      </c>
    </row>
    <row r="7382" spans="1:9" ht="15.6">
      <c r="A7382" s="85">
        <f>'Balance N-1'!I7385</f>
        <v>0</v>
      </c>
      <c r="B7382" s="75">
        <f>'Balance N-1'!J7385</f>
        <v>0</v>
      </c>
      <c r="C7382" s="78">
        <f>'Balance N-1'!K7385</f>
        <v>0</v>
      </c>
      <c r="D7382" s="78">
        <f>'Balance N-1'!L7385</f>
        <v>0</v>
      </c>
      <c r="E7382" s="78">
        <f>'Balance N-1'!M7385</f>
        <v>0</v>
      </c>
      <c r="F7382" s="78">
        <f>'Balance N-1'!N7385</f>
        <v>0</v>
      </c>
      <c r="G7382" s="78">
        <f>'Balance N-1'!O7385</f>
        <v>0</v>
      </c>
      <c r="H7382" s="78">
        <f>'Balance N-1'!P7385</f>
        <v>0</v>
      </c>
      <c r="I7382" s="79">
        <f t="shared" si="115"/>
        <v>0</v>
      </c>
    </row>
    <row r="7383" spans="1:9" ht="15.6">
      <c r="A7383" s="85">
        <f>'Balance N-1'!I7386</f>
        <v>0</v>
      </c>
      <c r="B7383" s="75">
        <f>'Balance N-1'!J7386</f>
        <v>0</v>
      </c>
      <c r="C7383" s="78">
        <f>'Balance N-1'!K7386</f>
        <v>0</v>
      </c>
      <c r="D7383" s="78">
        <f>'Balance N-1'!L7386</f>
        <v>0</v>
      </c>
      <c r="E7383" s="78">
        <f>'Balance N-1'!M7386</f>
        <v>0</v>
      </c>
      <c r="F7383" s="78">
        <f>'Balance N-1'!N7386</f>
        <v>0</v>
      </c>
      <c r="G7383" s="78">
        <f>'Balance N-1'!O7386</f>
        <v>0</v>
      </c>
      <c r="H7383" s="78">
        <f>'Balance N-1'!P7386</f>
        <v>0</v>
      </c>
      <c r="I7383" s="79">
        <f t="shared" si="115"/>
        <v>0</v>
      </c>
    </row>
    <row r="7384" spans="1:9" ht="15.6">
      <c r="A7384" s="85">
        <f>'Balance N-1'!I7387</f>
        <v>0</v>
      </c>
      <c r="B7384" s="75">
        <f>'Balance N-1'!J7387</f>
        <v>0</v>
      </c>
      <c r="C7384" s="78">
        <f>'Balance N-1'!K7387</f>
        <v>0</v>
      </c>
      <c r="D7384" s="78">
        <f>'Balance N-1'!L7387</f>
        <v>0</v>
      </c>
      <c r="E7384" s="78">
        <f>'Balance N-1'!M7387</f>
        <v>0</v>
      </c>
      <c r="F7384" s="78">
        <f>'Balance N-1'!N7387</f>
        <v>0</v>
      </c>
      <c r="G7384" s="78">
        <f>'Balance N-1'!O7387</f>
        <v>0</v>
      </c>
      <c r="H7384" s="78">
        <f>'Balance N-1'!P7387</f>
        <v>0</v>
      </c>
      <c r="I7384" s="79">
        <f t="shared" si="115"/>
        <v>0</v>
      </c>
    </row>
    <row r="7385" spans="1:9" ht="15.6">
      <c r="A7385" s="85">
        <f>'Balance N-1'!I7388</f>
        <v>0</v>
      </c>
      <c r="B7385" s="75">
        <f>'Balance N-1'!J7388</f>
        <v>0</v>
      </c>
      <c r="C7385" s="78">
        <f>'Balance N-1'!K7388</f>
        <v>0</v>
      </c>
      <c r="D7385" s="78">
        <f>'Balance N-1'!L7388</f>
        <v>0</v>
      </c>
      <c r="E7385" s="78">
        <f>'Balance N-1'!M7388</f>
        <v>0</v>
      </c>
      <c r="F7385" s="78">
        <f>'Balance N-1'!N7388</f>
        <v>0</v>
      </c>
      <c r="G7385" s="78">
        <f>'Balance N-1'!O7388</f>
        <v>0</v>
      </c>
      <c r="H7385" s="78">
        <f>'Balance N-1'!P7388</f>
        <v>0</v>
      </c>
      <c r="I7385" s="79">
        <f t="shared" si="115"/>
        <v>0</v>
      </c>
    </row>
    <row r="7386" spans="1:9" ht="15.6">
      <c r="A7386" s="85">
        <f>'Balance N-1'!I7389</f>
        <v>0</v>
      </c>
      <c r="B7386" s="75">
        <f>'Balance N-1'!J7389</f>
        <v>0</v>
      </c>
      <c r="C7386" s="78">
        <f>'Balance N-1'!K7389</f>
        <v>0</v>
      </c>
      <c r="D7386" s="78">
        <f>'Balance N-1'!L7389</f>
        <v>0</v>
      </c>
      <c r="E7386" s="78">
        <f>'Balance N-1'!M7389</f>
        <v>0</v>
      </c>
      <c r="F7386" s="78">
        <f>'Balance N-1'!N7389</f>
        <v>0</v>
      </c>
      <c r="G7386" s="78">
        <f>'Balance N-1'!O7389</f>
        <v>0</v>
      </c>
      <c r="H7386" s="78">
        <f>'Balance N-1'!P7389</f>
        <v>0</v>
      </c>
      <c r="I7386" s="79">
        <f t="shared" si="115"/>
        <v>0</v>
      </c>
    </row>
    <row r="7387" spans="1:9" ht="15.6">
      <c r="A7387" s="85">
        <f>'Balance N-1'!I7390</f>
        <v>0</v>
      </c>
      <c r="B7387" s="75">
        <f>'Balance N-1'!J7390</f>
        <v>0</v>
      </c>
      <c r="C7387" s="78">
        <f>'Balance N-1'!K7390</f>
        <v>0</v>
      </c>
      <c r="D7387" s="78">
        <f>'Balance N-1'!L7390</f>
        <v>0</v>
      </c>
      <c r="E7387" s="78">
        <f>'Balance N-1'!M7390</f>
        <v>0</v>
      </c>
      <c r="F7387" s="78">
        <f>'Balance N-1'!N7390</f>
        <v>0</v>
      </c>
      <c r="G7387" s="78">
        <f>'Balance N-1'!O7390</f>
        <v>0</v>
      </c>
      <c r="H7387" s="78">
        <f>'Balance N-1'!P7390</f>
        <v>0</v>
      </c>
      <c r="I7387" s="79">
        <f t="shared" si="115"/>
        <v>0</v>
      </c>
    </row>
    <row r="7388" spans="1:9" ht="15.6">
      <c r="A7388" s="85">
        <f>'Balance N-1'!I7391</f>
        <v>0</v>
      </c>
      <c r="B7388" s="75">
        <f>'Balance N-1'!J7391</f>
        <v>0</v>
      </c>
      <c r="C7388" s="78">
        <f>'Balance N-1'!K7391</f>
        <v>0</v>
      </c>
      <c r="D7388" s="78">
        <f>'Balance N-1'!L7391</f>
        <v>0</v>
      </c>
      <c r="E7388" s="78">
        <f>'Balance N-1'!M7391</f>
        <v>0</v>
      </c>
      <c r="F7388" s="78">
        <f>'Balance N-1'!N7391</f>
        <v>0</v>
      </c>
      <c r="G7388" s="78">
        <f>'Balance N-1'!O7391</f>
        <v>0</v>
      </c>
      <c r="H7388" s="78">
        <f>'Balance N-1'!P7391</f>
        <v>0</v>
      </c>
      <c r="I7388" s="79">
        <f t="shared" si="115"/>
        <v>0</v>
      </c>
    </row>
    <row r="7389" spans="1:9" ht="15.6">
      <c r="A7389" s="85">
        <f>'Balance N-1'!I7392</f>
        <v>0</v>
      </c>
      <c r="B7389" s="75">
        <f>'Balance N-1'!J7392</f>
        <v>0</v>
      </c>
      <c r="C7389" s="78">
        <f>'Balance N-1'!K7392</f>
        <v>0</v>
      </c>
      <c r="D7389" s="78">
        <f>'Balance N-1'!L7392</f>
        <v>0</v>
      </c>
      <c r="E7389" s="78">
        <f>'Balance N-1'!M7392</f>
        <v>0</v>
      </c>
      <c r="F7389" s="78">
        <f>'Balance N-1'!N7392</f>
        <v>0</v>
      </c>
      <c r="G7389" s="78">
        <f>'Balance N-1'!O7392</f>
        <v>0</v>
      </c>
      <c r="H7389" s="78">
        <f>'Balance N-1'!P7392</f>
        <v>0</v>
      </c>
      <c r="I7389" s="79">
        <f t="shared" si="115"/>
        <v>0</v>
      </c>
    </row>
    <row r="7390" spans="1:9" ht="15.6">
      <c r="A7390" s="85">
        <f>'Balance N-1'!I7393</f>
        <v>0</v>
      </c>
      <c r="B7390" s="75">
        <f>'Balance N-1'!J7393</f>
        <v>0</v>
      </c>
      <c r="C7390" s="78">
        <f>'Balance N-1'!K7393</f>
        <v>0</v>
      </c>
      <c r="D7390" s="78">
        <f>'Balance N-1'!L7393</f>
        <v>0</v>
      </c>
      <c r="E7390" s="78">
        <f>'Balance N-1'!M7393</f>
        <v>0</v>
      </c>
      <c r="F7390" s="78">
        <f>'Balance N-1'!N7393</f>
        <v>0</v>
      </c>
      <c r="G7390" s="78">
        <f>'Balance N-1'!O7393</f>
        <v>0</v>
      </c>
      <c r="H7390" s="78">
        <f>'Balance N-1'!P7393</f>
        <v>0</v>
      </c>
      <c r="I7390" s="79">
        <f t="shared" si="115"/>
        <v>0</v>
      </c>
    </row>
    <row r="7391" spans="1:9" ht="15.6">
      <c r="A7391" s="85">
        <f>'Balance N-1'!I7394</f>
        <v>0</v>
      </c>
      <c r="B7391" s="75">
        <f>'Balance N-1'!J7394</f>
        <v>0</v>
      </c>
      <c r="C7391" s="78">
        <f>'Balance N-1'!K7394</f>
        <v>0</v>
      </c>
      <c r="D7391" s="78">
        <f>'Balance N-1'!L7394</f>
        <v>0</v>
      </c>
      <c r="E7391" s="78">
        <f>'Balance N-1'!M7394</f>
        <v>0</v>
      </c>
      <c r="F7391" s="78">
        <f>'Balance N-1'!N7394</f>
        <v>0</v>
      </c>
      <c r="G7391" s="78">
        <f>'Balance N-1'!O7394</f>
        <v>0</v>
      </c>
      <c r="H7391" s="78">
        <f>'Balance N-1'!P7394</f>
        <v>0</v>
      </c>
      <c r="I7391" s="79">
        <f t="shared" si="115"/>
        <v>0</v>
      </c>
    </row>
    <row r="7392" spans="1:9" ht="15.6">
      <c r="A7392" s="85">
        <f>'Balance N-1'!I7395</f>
        <v>0</v>
      </c>
      <c r="B7392" s="75">
        <f>'Balance N-1'!J7395</f>
        <v>0</v>
      </c>
      <c r="C7392" s="78">
        <f>'Balance N-1'!K7395</f>
        <v>0</v>
      </c>
      <c r="D7392" s="78">
        <f>'Balance N-1'!L7395</f>
        <v>0</v>
      </c>
      <c r="E7392" s="78">
        <f>'Balance N-1'!M7395</f>
        <v>0</v>
      </c>
      <c r="F7392" s="78">
        <f>'Balance N-1'!N7395</f>
        <v>0</v>
      </c>
      <c r="G7392" s="78">
        <f>'Balance N-1'!O7395</f>
        <v>0</v>
      </c>
      <c r="H7392" s="78">
        <f>'Balance N-1'!P7395</f>
        <v>0</v>
      </c>
      <c r="I7392" s="79">
        <f t="shared" si="115"/>
        <v>0</v>
      </c>
    </row>
    <row r="7393" spans="1:9" ht="15.6">
      <c r="A7393" s="85">
        <f>'Balance N-1'!I7396</f>
        <v>0</v>
      </c>
      <c r="B7393" s="75">
        <f>'Balance N-1'!J7396</f>
        <v>0</v>
      </c>
      <c r="C7393" s="78">
        <f>'Balance N-1'!K7396</f>
        <v>0</v>
      </c>
      <c r="D7393" s="78">
        <f>'Balance N-1'!L7396</f>
        <v>0</v>
      </c>
      <c r="E7393" s="78">
        <f>'Balance N-1'!M7396</f>
        <v>0</v>
      </c>
      <c r="F7393" s="78">
        <f>'Balance N-1'!N7396</f>
        <v>0</v>
      </c>
      <c r="G7393" s="78">
        <f>'Balance N-1'!O7396</f>
        <v>0</v>
      </c>
      <c r="H7393" s="78">
        <f>'Balance N-1'!P7396</f>
        <v>0</v>
      </c>
      <c r="I7393" s="79">
        <f t="shared" si="115"/>
        <v>0</v>
      </c>
    </row>
    <row r="7394" spans="1:9" ht="15.6">
      <c r="A7394" s="85">
        <f>'Balance N-1'!I7397</f>
        <v>0</v>
      </c>
      <c r="B7394" s="75">
        <f>'Balance N-1'!J7397</f>
        <v>0</v>
      </c>
      <c r="C7394" s="78">
        <f>'Balance N-1'!K7397</f>
        <v>0</v>
      </c>
      <c r="D7394" s="78">
        <f>'Balance N-1'!L7397</f>
        <v>0</v>
      </c>
      <c r="E7394" s="78">
        <f>'Balance N-1'!M7397</f>
        <v>0</v>
      </c>
      <c r="F7394" s="78">
        <f>'Balance N-1'!N7397</f>
        <v>0</v>
      </c>
      <c r="G7394" s="78">
        <f>'Balance N-1'!O7397</f>
        <v>0</v>
      </c>
      <c r="H7394" s="78">
        <f>'Balance N-1'!P7397</f>
        <v>0</v>
      </c>
      <c r="I7394" s="79">
        <f t="shared" si="115"/>
        <v>0</v>
      </c>
    </row>
    <row r="7395" spans="1:9" ht="15.6">
      <c r="A7395" s="85">
        <f>'Balance N-1'!I7398</f>
        <v>0</v>
      </c>
      <c r="B7395" s="75">
        <f>'Balance N-1'!J7398</f>
        <v>0</v>
      </c>
      <c r="C7395" s="78">
        <f>'Balance N-1'!K7398</f>
        <v>0</v>
      </c>
      <c r="D7395" s="78">
        <f>'Balance N-1'!L7398</f>
        <v>0</v>
      </c>
      <c r="E7395" s="78">
        <f>'Balance N-1'!M7398</f>
        <v>0</v>
      </c>
      <c r="F7395" s="78">
        <f>'Balance N-1'!N7398</f>
        <v>0</v>
      </c>
      <c r="G7395" s="78">
        <f>'Balance N-1'!O7398</f>
        <v>0</v>
      </c>
      <c r="H7395" s="78">
        <f>'Balance N-1'!P7398</f>
        <v>0</v>
      </c>
      <c r="I7395" s="79">
        <f t="shared" si="115"/>
        <v>0</v>
      </c>
    </row>
    <row r="7396" spans="1:9" ht="15.6">
      <c r="A7396" s="85">
        <f>'Balance N-1'!I7399</f>
        <v>0</v>
      </c>
      <c r="B7396" s="75">
        <f>'Balance N-1'!J7399</f>
        <v>0</v>
      </c>
      <c r="C7396" s="78">
        <f>'Balance N-1'!K7399</f>
        <v>0</v>
      </c>
      <c r="D7396" s="78">
        <f>'Balance N-1'!L7399</f>
        <v>0</v>
      </c>
      <c r="E7396" s="78">
        <f>'Balance N-1'!M7399</f>
        <v>0</v>
      </c>
      <c r="F7396" s="78">
        <f>'Balance N-1'!N7399</f>
        <v>0</v>
      </c>
      <c r="G7396" s="78">
        <f>'Balance N-1'!O7399</f>
        <v>0</v>
      </c>
      <c r="H7396" s="78">
        <f>'Balance N-1'!P7399</f>
        <v>0</v>
      </c>
      <c r="I7396" s="79">
        <f t="shared" si="115"/>
        <v>0</v>
      </c>
    </row>
    <row r="7397" spans="1:9" ht="15.6">
      <c r="A7397" s="85">
        <f>'Balance N-1'!I7400</f>
        <v>0</v>
      </c>
      <c r="B7397" s="75">
        <f>'Balance N-1'!J7400</f>
        <v>0</v>
      </c>
      <c r="C7397" s="78">
        <f>'Balance N-1'!K7400</f>
        <v>0</v>
      </c>
      <c r="D7397" s="78">
        <f>'Balance N-1'!L7400</f>
        <v>0</v>
      </c>
      <c r="E7397" s="78">
        <f>'Balance N-1'!M7400</f>
        <v>0</v>
      </c>
      <c r="F7397" s="78">
        <f>'Balance N-1'!N7400</f>
        <v>0</v>
      </c>
      <c r="G7397" s="78">
        <f>'Balance N-1'!O7400</f>
        <v>0</v>
      </c>
      <c r="H7397" s="78">
        <f>'Balance N-1'!P7400</f>
        <v>0</v>
      </c>
      <c r="I7397" s="79">
        <f t="shared" si="115"/>
        <v>0</v>
      </c>
    </row>
    <row r="7398" spans="1:9" ht="15.6">
      <c r="A7398" s="85">
        <f>'Balance N-1'!I7401</f>
        <v>0</v>
      </c>
      <c r="B7398" s="75">
        <f>'Balance N-1'!J7401</f>
        <v>0</v>
      </c>
      <c r="C7398" s="78">
        <f>'Balance N-1'!K7401</f>
        <v>0</v>
      </c>
      <c r="D7398" s="78">
        <f>'Balance N-1'!L7401</f>
        <v>0</v>
      </c>
      <c r="E7398" s="78">
        <f>'Balance N-1'!M7401</f>
        <v>0</v>
      </c>
      <c r="F7398" s="78">
        <f>'Balance N-1'!N7401</f>
        <v>0</v>
      </c>
      <c r="G7398" s="78">
        <f>'Balance N-1'!O7401</f>
        <v>0</v>
      </c>
      <c r="H7398" s="78">
        <f>'Balance N-1'!P7401</f>
        <v>0</v>
      </c>
      <c r="I7398" s="79">
        <f t="shared" si="115"/>
        <v>0</v>
      </c>
    </row>
    <row r="7399" spans="1:9" ht="15.6">
      <c r="A7399" s="85">
        <f>'Balance N-1'!I7402</f>
        <v>0</v>
      </c>
      <c r="B7399" s="75">
        <f>'Balance N-1'!J7402</f>
        <v>0</v>
      </c>
      <c r="C7399" s="78">
        <f>'Balance N-1'!K7402</f>
        <v>0</v>
      </c>
      <c r="D7399" s="78">
        <f>'Balance N-1'!L7402</f>
        <v>0</v>
      </c>
      <c r="E7399" s="78">
        <f>'Balance N-1'!M7402</f>
        <v>0</v>
      </c>
      <c r="F7399" s="78">
        <f>'Balance N-1'!N7402</f>
        <v>0</v>
      </c>
      <c r="G7399" s="78">
        <f>'Balance N-1'!O7402</f>
        <v>0</v>
      </c>
      <c r="H7399" s="78">
        <f>'Balance N-1'!P7402</f>
        <v>0</v>
      </c>
      <c r="I7399" s="79">
        <f t="shared" si="115"/>
        <v>0</v>
      </c>
    </row>
    <row r="7400" spans="1:9" ht="15.6">
      <c r="A7400" s="85">
        <f>'Balance N-1'!I7403</f>
        <v>0</v>
      </c>
      <c r="B7400" s="75">
        <f>'Balance N-1'!J7403</f>
        <v>0</v>
      </c>
      <c r="C7400" s="78">
        <f>'Balance N-1'!K7403</f>
        <v>0</v>
      </c>
      <c r="D7400" s="78">
        <f>'Balance N-1'!L7403</f>
        <v>0</v>
      </c>
      <c r="E7400" s="78">
        <f>'Balance N-1'!M7403</f>
        <v>0</v>
      </c>
      <c r="F7400" s="78">
        <f>'Balance N-1'!N7403</f>
        <v>0</v>
      </c>
      <c r="G7400" s="78">
        <f>'Balance N-1'!O7403</f>
        <v>0</v>
      </c>
      <c r="H7400" s="78">
        <f>'Balance N-1'!P7403</f>
        <v>0</v>
      </c>
      <c r="I7400" s="79">
        <f t="shared" si="115"/>
        <v>0</v>
      </c>
    </row>
    <row r="7401" spans="1:9" ht="15.6">
      <c r="A7401" s="85">
        <f>'Balance N-1'!I7404</f>
        <v>0</v>
      </c>
      <c r="B7401" s="75">
        <f>'Balance N-1'!J7404</f>
        <v>0</v>
      </c>
      <c r="C7401" s="78">
        <f>'Balance N-1'!K7404</f>
        <v>0</v>
      </c>
      <c r="D7401" s="78">
        <f>'Balance N-1'!L7404</f>
        <v>0</v>
      </c>
      <c r="E7401" s="78">
        <f>'Balance N-1'!M7404</f>
        <v>0</v>
      </c>
      <c r="F7401" s="78">
        <f>'Balance N-1'!N7404</f>
        <v>0</v>
      </c>
      <c r="G7401" s="78">
        <f>'Balance N-1'!O7404</f>
        <v>0</v>
      </c>
      <c r="H7401" s="78">
        <f>'Balance N-1'!P7404</f>
        <v>0</v>
      </c>
      <c r="I7401" s="79">
        <f t="shared" si="115"/>
        <v>0</v>
      </c>
    </row>
    <row r="7402" spans="1:9" ht="15.6">
      <c r="A7402" s="85">
        <f>'Balance N-1'!I7405</f>
        <v>0</v>
      </c>
      <c r="B7402" s="75">
        <f>'Balance N-1'!J7405</f>
        <v>0</v>
      </c>
      <c r="C7402" s="78">
        <f>'Balance N-1'!K7405</f>
        <v>0</v>
      </c>
      <c r="D7402" s="78">
        <f>'Balance N-1'!L7405</f>
        <v>0</v>
      </c>
      <c r="E7402" s="78">
        <f>'Balance N-1'!M7405</f>
        <v>0</v>
      </c>
      <c r="F7402" s="78">
        <f>'Balance N-1'!N7405</f>
        <v>0</v>
      </c>
      <c r="G7402" s="78">
        <f>'Balance N-1'!O7405</f>
        <v>0</v>
      </c>
      <c r="H7402" s="78">
        <f>'Balance N-1'!P7405</f>
        <v>0</v>
      </c>
      <c r="I7402" s="79">
        <f t="shared" si="115"/>
        <v>0</v>
      </c>
    </row>
    <row r="7403" spans="1:9" ht="15.6">
      <c r="A7403" s="85">
        <f>'Balance N-1'!I7406</f>
        <v>0</v>
      </c>
      <c r="B7403" s="75">
        <f>'Balance N-1'!J7406</f>
        <v>0</v>
      </c>
      <c r="C7403" s="78">
        <f>'Balance N-1'!K7406</f>
        <v>0</v>
      </c>
      <c r="D7403" s="78">
        <f>'Balance N-1'!L7406</f>
        <v>0</v>
      </c>
      <c r="E7403" s="78">
        <f>'Balance N-1'!M7406</f>
        <v>0</v>
      </c>
      <c r="F7403" s="78">
        <f>'Balance N-1'!N7406</f>
        <v>0</v>
      </c>
      <c r="G7403" s="78">
        <f>'Balance N-1'!O7406</f>
        <v>0</v>
      </c>
      <c r="H7403" s="78">
        <f>'Balance N-1'!P7406</f>
        <v>0</v>
      </c>
      <c r="I7403" s="79">
        <f t="shared" si="115"/>
        <v>0</v>
      </c>
    </row>
    <row r="7404" spans="1:9" ht="15.6">
      <c r="A7404" s="85">
        <f>'Balance N-1'!I7407</f>
        <v>0</v>
      </c>
      <c r="B7404" s="75">
        <f>'Balance N-1'!J7407</f>
        <v>0</v>
      </c>
      <c r="C7404" s="78">
        <f>'Balance N-1'!K7407</f>
        <v>0</v>
      </c>
      <c r="D7404" s="78">
        <f>'Balance N-1'!L7407</f>
        <v>0</v>
      </c>
      <c r="E7404" s="78">
        <f>'Balance N-1'!M7407</f>
        <v>0</v>
      </c>
      <c r="F7404" s="78">
        <f>'Balance N-1'!N7407</f>
        <v>0</v>
      </c>
      <c r="G7404" s="78">
        <f>'Balance N-1'!O7407</f>
        <v>0</v>
      </c>
      <c r="H7404" s="78">
        <f>'Balance N-1'!P7407</f>
        <v>0</v>
      </c>
      <c r="I7404" s="79">
        <f t="shared" si="115"/>
        <v>0</v>
      </c>
    </row>
    <row r="7405" spans="1:9" ht="15.6">
      <c r="A7405" s="85">
        <f>'Balance N-1'!I7408</f>
        <v>0</v>
      </c>
      <c r="B7405" s="75">
        <f>'Balance N-1'!J7408</f>
        <v>0</v>
      </c>
      <c r="C7405" s="78">
        <f>'Balance N-1'!K7408</f>
        <v>0</v>
      </c>
      <c r="D7405" s="78">
        <f>'Balance N-1'!L7408</f>
        <v>0</v>
      </c>
      <c r="E7405" s="78">
        <f>'Balance N-1'!M7408</f>
        <v>0</v>
      </c>
      <c r="F7405" s="78">
        <f>'Balance N-1'!N7408</f>
        <v>0</v>
      </c>
      <c r="G7405" s="78">
        <f>'Balance N-1'!O7408</f>
        <v>0</v>
      </c>
      <c r="H7405" s="78">
        <f>'Balance N-1'!P7408</f>
        <v>0</v>
      </c>
      <c r="I7405" s="79">
        <f t="shared" si="115"/>
        <v>0</v>
      </c>
    </row>
    <row r="7406" spans="1:9" ht="15.6">
      <c r="A7406" s="85">
        <f>'Balance N-1'!I7409</f>
        <v>0</v>
      </c>
      <c r="B7406" s="75">
        <f>'Balance N-1'!J7409</f>
        <v>0</v>
      </c>
      <c r="C7406" s="78">
        <f>'Balance N-1'!K7409</f>
        <v>0</v>
      </c>
      <c r="D7406" s="78">
        <f>'Balance N-1'!L7409</f>
        <v>0</v>
      </c>
      <c r="E7406" s="78">
        <f>'Balance N-1'!M7409</f>
        <v>0</v>
      </c>
      <c r="F7406" s="78">
        <f>'Balance N-1'!N7409</f>
        <v>0</v>
      </c>
      <c r="G7406" s="78">
        <f>'Balance N-1'!O7409</f>
        <v>0</v>
      </c>
      <c r="H7406" s="78">
        <f>'Balance N-1'!P7409</f>
        <v>0</v>
      </c>
      <c r="I7406" s="79">
        <f t="shared" si="115"/>
        <v>0</v>
      </c>
    </row>
    <row r="7407" spans="1:9" ht="15.6">
      <c r="A7407" s="85">
        <f>'Balance N-1'!I7410</f>
        <v>0</v>
      </c>
      <c r="B7407" s="75">
        <f>'Balance N-1'!J7410</f>
        <v>0</v>
      </c>
      <c r="C7407" s="78">
        <f>'Balance N-1'!K7410</f>
        <v>0</v>
      </c>
      <c r="D7407" s="78">
        <f>'Balance N-1'!L7410</f>
        <v>0</v>
      </c>
      <c r="E7407" s="78">
        <f>'Balance N-1'!M7410</f>
        <v>0</v>
      </c>
      <c r="F7407" s="78">
        <f>'Balance N-1'!N7410</f>
        <v>0</v>
      </c>
      <c r="G7407" s="78">
        <f>'Balance N-1'!O7410</f>
        <v>0</v>
      </c>
      <c r="H7407" s="78">
        <f>'Balance N-1'!P7410</f>
        <v>0</v>
      </c>
      <c r="I7407" s="79">
        <f t="shared" si="115"/>
        <v>0</v>
      </c>
    </row>
    <row r="7408" spans="1:9" ht="15.6">
      <c r="A7408" s="85">
        <f>'Balance N-1'!I7411</f>
        <v>0</v>
      </c>
      <c r="B7408" s="75">
        <f>'Balance N-1'!J7411</f>
        <v>0</v>
      </c>
      <c r="C7408" s="78">
        <f>'Balance N-1'!K7411</f>
        <v>0</v>
      </c>
      <c r="D7408" s="78">
        <f>'Balance N-1'!L7411</f>
        <v>0</v>
      </c>
      <c r="E7408" s="78">
        <f>'Balance N-1'!M7411</f>
        <v>0</v>
      </c>
      <c r="F7408" s="78">
        <f>'Balance N-1'!N7411</f>
        <v>0</v>
      </c>
      <c r="G7408" s="78">
        <f>'Balance N-1'!O7411</f>
        <v>0</v>
      </c>
      <c r="H7408" s="78">
        <f>'Balance N-1'!P7411</f>
        <v>0</v>
      </c>
      <c r="I7408" s="79">
        <f t="shared" si="115"/>
        <v>0</v>
      </c>
    </row>
    <row r="7409" spans="1:9" ht="15.6">
      <c r="A7409" s="85">
        <f>'Balance N-1'!I7412</f>
        <v>0</v>
      </c>
      <c r="B7409" s="75">
        <f>'Balance N-1'!J7412</f>
        <v>0</v>
      </c>
      <c r="C7409" s="78">
        <f>'Balance N-1'!K7412</f>
        <v>0</v>
      </c>
      <c r="D7409" s="78">
        <f>'Balance N-1'!L7412</f>
        <v>0</v>
      </c>
      <c r="E7409" s="78">
        <f>'Balance N-1'!M7412</f>
        <v>0</v>
      </c>
      <c r="F7409" s="78">
        <f>'Balance N-1'!N7412</f>
        <v>0</v>
      </c>
      <c r="G7409" s="78">
        <f>'Balance N-1'!O7412</f>
        <v>0</v>
      </c>
      <c r="H7409" s="78">
        <f>'Balance N-1'!P7412</f>
        <v>0</v>
      </c>
      <c r="I7409" s="79">
        <f t="shared" si="115"/>
        <v>0</v>
      </c>
    </row>
    <row r="7410" spans="1:9" ht="15.6">
      <c r="A7410" s="85">
        <f>'Balance N-1'!I7413</f>
        <v>0</v>
      </c>
      <c r="B7410" s="75">
        <f>'Balance N-1'!J7413</f>
        <v>0</v>
      </c>
      <c r="C7410" s="78">
        <f>'Balance N-1'!K7413</f>
        <v>0</v>
      </c>
      <c r="D7410" s="78">
        <f>'Balance N-1'!L7413</f>
        <v>0</v>
      </c>
      <c r="E7410" s="78">
        <f>'Balance N-1'!M7413</f>
        <v>0</v>
      </c>
      <c r="F7410" s="78">
        <f>'Balance N-1'!N7413</f>
        <v>0</v>
      </c>
      <c r="G7410" s="78">
        <f>'Balance N-1'!O7413</f>
        <v>0</v>
      </c>
      <c r="H7410" s="78">
        <f>'Balance N-1'!P7413</f>
        <v>0</v>
      </c>
      <c r="I7410" s="79">
        <f t="shared" si="115"/>
        <v>0</v>
      </c>
    </row>
    <row r="7411" spans="1:9" ht="15.6">
      <c r="A7411" s="85">
        <f>'Balance N-1'!I7414</f>
        <v>0</v>
      </c>
      <c r="B7411" s="75">
        <f>'Balance N-1'!J7414</f>
        <v>0</v>
      </c>
      <c r="C7411" s="78">
        <f>'Balance N-1'!K7414</f>
        <v>0</v>
      </c>
      <c r="D7411" s="78">
        <f>'Balance N-1'!L7414</f>
        <v>0</v>
      </c>
      <c r="E7411" s="78">
        <f>'Balance N-1'!M7414</f>
        <v>0</v>
      </c>
      <c r="F7411" s="78">
        <f>'Balance N-1'!N7414</f>
        <v>0</v>
      </c>
      <c r="G7411" s="78">
        <f>'Balance N-1'!O7414</f>
        <v>0</v>
      </c>
      <c r="H7411" s="78">
        <f>'Balance N-1'!P7414</f>
        <v>0</v>
      </c>
      <c r="I7411" s="79">
        <f t="shared" si="115"/>
        <v>0</v>
      </c>
    </row>
    <row r="7412" spans="1:9" ht="15.6">
      <c r="A7412" s="85">
        <f>'Balance N-1'!I7415</f>
        <v>0</v>
      </c>
      <c r="B7412" s="75">
        <f>'Balance N-1'!J7415</f>
        <v>0</v>
      </c>
      <c r="C7412" s="78">
        <f>'Balance N-1'!K7415</f>
        <v>0</v>
      </c>
      <c r="D7412" s="78">
        <f>'Balance N-1'!L7415</f>
        <v>0</v>
      </c>
      <c r="E7412" s="78">
        <f>'Balance N-1'!M7415</f>
        <v>0</v>
      </c>
      <c r="F7412" s="78">
        <f>'Balance N-1'!N7415</f>
        <v>0</v>
      </c>
      <c r="G7412" s="78">
        <f>'Balance N-1'!O7415</f>
        <v>0</v>
      </c>
      <c r="H7412" s="78">
        <f>'Balance N-1'!P7415</f>
        <v>0</v>
      </c>
      <c r="I7412" s="79">
        <f t="shared" si="115"/>
        <v>0</v>
      </c>
    </row>
    <row r="7413" spans="1:9" ht="15.6">
      <c r="A7413" s="85">
        <f>'Balance N-1'!I7416</f>
        <v>0</v>
      </c>
      <c r="B7413" s="75">
        <f>'Balance N-1'!J7416</f>
        <v>0</v>
      </c>
      <c r="C7413" s="78">
        <f>'Balance N-1'!K7416</f>
        <v>0</v>
      </c>
      <c r="D7413" s="78">
        <f>'Balance N-1'!L7416</f>
        <v>0</v>
      </c>
      <c r="E7413" s="78">
        <f>'Balance N-1'!M7416</f>
        <v>0</v>
      </c>
      <c r="F7413" s="78">
        <f>'Balance N-1'!N7416</f>
        <v>0</v>
      </c>
      <c r="G7413" s="78">
        <f>'Balance N-1'!O7416</f>
        <v>0</v>
      </c>
      <c r="H7413" s="78">
        <f>'Balance N-1'!P7416</f>
        <v>0</v>
      </c>
      <c r="I7413" s="79">
        <f t="shared" si="115"/>
        <v>0</v>
      </c>
    </row>
    <row r="7414" spans="1:9" ht="15.6">
      <c r="A7414" s="85">
        <f>'Balance N-1'!I7417</f>
        <v>0</v>
      </c>
      <c r="B7414" s="75">
        <f>'Balance N-1'!J7417</f>
        <v>0</v>
      </c>
      <c r="C7414" s="78">
        <f>'Balance N-1'!K7417</f>
        <v>0</v>
      </c>
      <c r="D7414" s="78">
        <f>'Balance N-1'!L7417</f>
        <v>0</v>
      </c>
      <c r="E7414" s="78">
        <f>'Balance N-1'!M7417</f>
        <v>0</v>
      </c>
      <c r="F7414" s="78">
        <f>'Balance N-1'!N7417</f>
        <v>0</v>
      </c>
      <c r="G7414" s="78">
        <f>'Balance N-1'!O7417</f>
        <v>0</v>
      </c>
      <c r="H7414" s="78">
        <f>'Balance N-1'!P7417</f>
        <v>0</v>
      </c>
      <c r="I7414" s="79">
        <f t="shared" si="115"/>
        <v>0</v>
      </c>
    </row>
    <row r="7415" spans="1:9" ht="15.6">
      <c r="A7415" s="85">
        <f>'Balance N-1'!I7418</f>
        <v>0</v>
      </c>
      <c r="B7415" s="75">
        <f>'Balance N-1'!J7418</f>
        <v>0</v>
      </c>
      <c r="C7415" s="78">
        <f>'Balance N-1'!K7418</f>
        <v>0</v>
      </c>
      <c r="D7415" s="78">
        <f>'Balance N-1'!L7418</f>
        <v>0</v>
      </c>
      <c r="E7415" s="78">
        <f>'Balance N-1'!M7418</f>
        <v>0</v>
      </c>
      <c r="F7415" s="78">
        <f>'Balance N-1'!N7418</f>
        <v>0</v>
      </c>
      <c r="G7415" s="78">
        <f>'Balance N-1'!O7418</f>
        <v>0</v>
      </c>
      <c r="H7415" s="78">
        <f>'Balance N-1'!P7418</f>
        <v>0</v>
      </c>
      <c r="I7415" s="79">
        <f t="shared" si="115"/>
        <v>0</v>
      </c>
    </row>
    <row r="7416" spans="1:9" ht="15.6">
      <c r="A7416" s="85">
        <f>'Balance N-1'!I7419</f>
        <v>0</v>
      </c>
      <c r="B7416" s="75">
        <f>'Balance N-1'!J7419</f>
        <v>0</v>
      </c>
      <c r="C7416" s="78">
        <f>'Balance N-1'!K7419</f>
        <v>0</v>
      </c>
      <c r="D7416" s="78">
        <f>'Balance N-1'!L7419</f>
        <v>0</v>
      </c>
      <c r="E7416" s="78">
        <f>'Balance N-1'!M7419</f>
        <v>0</v>
      </c>
      <c r="F7416" s="78">
        <f>'Balance N-1'!N7419</f>
        <v>0</v>
      </c>
      <c r="G7416" s="78">
        <f>'Balance N-1'!O7419</f>
        <v>0</v>
      </c>
      <c r="H7416" s="78">
        <f>'Balance N-1'!P7419</f>
        <v>0</v>
      </c>
      <c r="I7416" s="79">
        <f t="shared" si="115"/>
        <v>0</v>
      </c>
    </row>
    <row r="7417" spans="1:9" ht="15.6">
      <c r="A7417" s="85">
        <f>'Balance N-1'!I7420</f>
        <v>0</v>
      </c>
      <c r="B7417" s="75">
        <f>'Balance N-1'!J7420</f>
        <v>0</v>
      </c>
      <c r="C7417" s="78">
        <f>'Balance N-1'!K7420</f>
        <v>0</v>
      </c>
      <c r="D7417" s="78">
        <f>'Balance N-1'!L7420</f>
        <v>0</v>
      </c>
      <c r="E7417" s="78">
        <f>'Balance N-1'!M7420</f>
        <v>0</v>
      </c>
      <c r="F7417" s="78">
        <f>'Balance N-1'!N7420</f>
        <v>0</v>
      </c>
      <c r="G7417" s="78">
        <f>'Balance N-1'!O7420</f>
        <v>0</v>
      </c>
      <c r="H7417" s="78">
        <f>'Balance N-1'!P7420</f>
        <v>0</v>
      </c>
      <c r="I7417" s="79">
        <f t="shared" si="115"/>
        <v>0</v>
      </c>
    </row>
    <row r="7418" spans="1:9" ht="15.6">
      <c r="A7418" s="85">
        <f>'Balance N-1'!I7421</f>
        <v>0</v>
      </c>
      <c r="B7418" s="75">
        <f>'Balance N-1'!J7421</f>
        <v>0</v>
      </c>
      <c r="C7418" s="78">
        <f>'Balance N-1'!K7421</f>
        <v>0</v>
      </c>
      <c r="D7418" s="78">
        <f>'Balance N-1'!L7421</f>
        <v>0</v>
      </c>
      <c r="E7418" s="78">
        <f>'Balance N-1'!M7421</f>
        <v>0</v>
      </c>
      <c r="F7418" s="78">
        <f>'Balance N-1'!N7421</f>
        <v>0</v>
      </c>
      <c r="G7418" s="78">
        <f>'Balance N-1'!O7421</f>
        <v>0</v>
      </c>
      <c r="H7418" s="78">
        <f>'Balance N-1'!P7421</f>
        <v>0</v>
      </c>
      <c r="I7418" s="79">
        <f t="shared" si="115"/>
        <v>0</v>
      </c>
    </row>
    <row r="7419" spans="1:9" ht="15.6">
      <c r="A7419" s="85">
        <f>'Balance N-1'!I7422</f>
        <v>0</v>
      </c>
      <c r="B7419" s="75">
        <f>'Balance N-1'!J7422</f>
        <v>0</v>
      </c>
      <c r="C7419" s="78">
        <f>'Balance N-1'!K7422</f>
        <v>0</v>
      </c>
      <c r="D7419" s="78">
        <f>'Balance N-1'!L7422</f>
        <v>0</v>
      </c>
      <c r="E7419" s="78">
        <f>'Balance N-1'!M7422</f>
        <v>0</v>
      </c>
      <c r="F7419" s="78">
        <f>'Balance N-1'!N7422</f>
        <v>0</v>
      </c>
      <c r="G7419" s="78">
        <f>'Balance N-1'!O7422</f>
        <v>0</v>
      </c>
      <c r="H7419" s="78">
        <f>'Balance N-1'!P7422</f>
        <v>0</v>
      </c>
      <c r="I7419" s="79">
        <f t="shared" si="115"/>
        <v>0</v>
      </c>
    </row>
    <row r="7420" spans="1:9" ht="15.6">
      <c r="A7420" s="85">
        <f>'Balance N-1'!I7423</f>
        <v>0</v>
      </c>
      <c r="B7420" s="75">
        <f>'Balance N-1'!J7423</f>
        <v>0</v>
      </c>
      <c r="C7420" s="78">
        <f>'Balance N-1'!K7423</f>
        <v>0</v>
      </c>
      <c r="D7420" s="78">
        <f>'Balance N-1'!L7423</f>
        <v>0</v>
      </c>
      <c r="E7420" s="78">
        <f>'Balance N-1'!M7423</f>
        <v>0</v>
      </c>
      <c r="F7420" s="78">
        <f>'Balance N-1'!N7423</f>
        <v>0</v>
      </c>
      <c r="G7420" s="78">
        <f>'Balance N-1'!O7423</f>
        <v>0</v>
      </c>
      <c r="H7420" s="78">
        <f>'Balance N-1'!P7423</f>
        <v>0</v>
      </c>
      <c r="I7420" s="79">
        <f t="shared" si="115"/>
        <v>0</v>
      </c>
    </row>
    <row r="7421" spans="1:9" ht="15.6">
      <c r="A7421" s="85">
        <f>'Balance N-1'!I7424</f>
        <v>0</v>
      </c>
      <c r="B7421" s="75">
        <f>'Balance N-1'!J7424</f>
        <v>0</v>
      </c>
      <c r="C7421" s="78">
        <f>'Balance N-1'!K7424</f>
        <v>0</v>
      </c>
      <c r="D7421" s="78">
        <f>'Balance N-1'!L7424</f>
        <v>0</v>
      </c>
      <c r="E7421" s="78">
        <f>'Balance N-1'!M7424</f>
        <v>0</v>
      </c>
      <c r="F7421" s="78">
        <f>'Balance N-1'!N7424</f>
        <v>0</v>
      </c>
      <c r="G7421" s="78">
        <f>'Balance N-1'!O7424</f>
        <v>0</v>
      </c>
      <c r="H7421" s="78">
        <f>'Balance N-1'!P7424</f>
        <v>0</v>
      </c>
      <c r="I7421" s="79">
        <f t="shared" si="115"/>
        <v>0</v>
      </c>
    </row>
    <row r="7422" spans="1:9" ht="15.6">
      <c r="A7422" s="85">
        <f>'Balance N-1'!I7425</f>
        <v>0</v>
      </c>
      <c r="B7422" s="75">
        <f>'Balance N-1'!J7425</f>
        <v>0</v>
      </c>
      <c r="C7422" s="78">
        <f>'Balance N-1'!K7425</f>
        <v>0</v>
      </c>
      <c r="D7422" s="78">
        <f>'Balance N-1'!L7425</f>
        <v>0</v>
      </c>
      <c r="E7422" s="78">
        <f>'Balance N-1'!M7425</f>
        <v>0</v>
      </c>
      <c r="F7422" s="78">
        <f>'Balance N-1'!N7425</f>
        <v>0</v>
      </c>
      <c r="G7422" s="78">
        <f>'Balance N-1'!O7425</f>
        <v>0</v>
      </c>
      <c r="H7422" s="78">
        <f>'Balance N-1'!P7425</f>
        <v>0</v>
      </c>
      <c r="I7422" s="79">
        <f t="shared" si="115"/>
        <v>0</v>
      </c>
    </row>
    <row r="7423" spans="1:9" ht="15.6">
      <c r="A7423" s="85">
        <f>'Balance N-1'!I7426</f>
        <v>0</v>
      </c>
      <c r="B7423" s="75">
        <f>'Balance N-1'!J7426</f>
        <v>0</v>
      </c>
      <c r="C7423" s="78">
        <f>'Balance N-1'!K7426</f>
        <v>0</v>
      </c>
      <c r="D7423" s="78">
        <f>'Balance N-1'!L7426</f>
        <v>0</v>
      </c>
      <c r="E7423" s="78">
        <f>'Balance N-1'!M7426</f>
        <v>0</v>
      </c>
      <c r="F7423" s="78">
        <f>'Balance N-1'!N7426</f>
        <v>0</v>
      </c>
      <c r="G7423" s="78">
        <f>'Balance N-1'!O7426</f>
        <v>0</v>
      </c>
      <c r="H7423" s="78">
        <f>'Balance N-1'!P7426</f>
        <v>0</v>
      </c>
      <c r="I7423" s="79">
        <f t="shared" si="115"/>
        <v>0</v>
      </c>
    </row>
    <row r="7424" spans="1:9" ht="15.6">
      <c r="A7424" s="85">
        <f>'Balance N-1'!I7427</f>
        <v>0</v>
      </c>
      <c r="B7424" s="75">
        <f>'Balance N-1'!J7427</f>
        <v>0</v>
      </c>
      <c r="C7424" s="78">
        <f>'Balance N-1'!K7427</f>
        <v>0</v>
      </c>
      <c r="D7424" s="78">
        <f>'Balance N-1'!L7427</f>
        <v>0</v>
      </c>
      <c r="E7424" s="78">
        <f>'Balance N-1'!M7427</f>
        <v>0</v>
      </c>
      <c r="F7424" s="78">
        <f>'Balance N-1'!N7427</f>
        <v>0</v>
      </c>
      <c r="G7424" s="78">
        <f>'Balance N-1'!O7427</f>
        <v>0</v>
      </c>
      <c r="H7424" s="78">
        <f>'Balance N-1'!P7427</f>
        <v>0</v>
      </c>
      <c r="I7424" s="79">
        <f t="shared" si="115"/>
        <v>0</v>
      </c>
    </row>
    <row r="7425" spans="1:9" ht="15.6">
      <c r="A7425" s="85">
        <f>'Balance N-1'!I7428</f>
        <v>0</v>
      </c>
      <c r="B7425" s="75">
        <f>'Balance N-1'!J7428</f>
        <v>0</v>
      </c>
      <c r="C7425" s="78">
        <f>'Balance N-1'!K7428</f>
        <v>0</v>
      </c>
      <c r="D7425" s="78">
        <f>'Balance N-1'!L7428</f>
        <v>0</v>
      </c>
      <c r="E7425" s="78">
        <f>'Balance N-1'!M7428</f>
        <v>0</v>
      </c>
      <c r="F7425" s="78">
        <f>'Balance N-1'!N7428</f>
        <v>0</v>
      </c>
      <c r="G7425" s="78">
        <f>'Balance N-1'!O7428</f>
        <v>0</v>
      </c>
      <c r="H7425" s="78">
        <f>'Balance N-1'!P7428</f>
        <v>0</v>
      </c>
      <c r="I7425" s="79">
        <f t="shared" si="115"/>
        <v>0</v>
      </c>
    </row>
    <row r="7426" spans="1:9" ht="15.6">
      <c r="A7426" s="85">
        <f>'Balance N-1'!I7429</f>
        <v>0</v>
      </c>
      <c r="B7426" s="75">
        <f>'Balance N-1'!J7429</f>
        <v>0</v>
      </c>
      <c r="C7426" s="78">
        <f>'Balance N-1'!K7429</f>
        <v>0</v>
      </c>
      <c r="D7426" s="78">
        <f>'Balance N-1'!L7429</f>
        <v>0</v>
      </c>
      <c r="E7426" s="78">
        <f>'Balance N-1'!M7429</f>
        <v>0</v>
      </c>
      <c r="F7426" s="78">
        <f>'Balance N-1'!N7429</f>
        <v>0</v>
      </c>
      <c r="G7426" s="78">
        <f>'Balance N-1'!O7429</f>
        <v>0</v>
      </c>
      <c r="H7426" s="78">
        <f>'Balance N-1'!P7429</f>
        <v>0</v>
      </c>
      <c r="I7426" s="79">
        <f t="shared" si="115"/>
        <v>0</v>
      </c>
    </row>
    <row r="7427" spans="1:9" ht="15.6">
      <c r="A7427" s="85">
        <f>'Balance N-1'!I7430</f>
        <v>0</v>
      </c>
      <c r="B7427" s="75">
        <f>'Balance N-1'!J7430</f>
        <v>0</v>
      </c>
      <c r="C7427" s="78">
        <f>'Balance N-1'!K7430</f>
        <v>0</v>
      </c>
      <c r="D7427" s="78">
        <f>'Balance N-1'!L7430</f>
        <v>0</v>
      </c>
      <c r="E7427" s="78">
        <f>'Balance N-1'!M7430</f>
        <v>0</v>
      </c>
      <c r="F7427" s="78">
        <f>'Balance N-1'!N7430</f>
        <v>0</v>
      </c>
      <c r="G7427" s="78">
        <f>'Balance N-1'!O7430</f>
        <v>0</v>
      </c>
      <c r="H7427" s="78">
        <f>'Balance N-1'!P7430</f>
        <v>0</v>
      </c>
      <c r="I7427" s="79">
        <f t="shared" ref="I7427:I7490" si="116">(C7427-D7427)+(E7427-F7427)-(G7427-H7427)</f>
        <v>0</v>
      </c>
    </row>
    <row r="7428" spans="1:9" ht="15.6">
      <c r="A7428" s="85">
        <f>'Balance N-1'!I7431</f>
        <v>0</v>
      </c>
      <c r="B7428" s="75">
        <f>'Balance N-1'!J7431</f>
        <v>0</v>
      </c>
      <c r="C7428" s="78">
        <f>'Balance N-1'!K7431</f>
        <v>0</v>
      </c>
      <c r="D7428" s="78">
        <f>'Balance N-1'!L7431</f>
        <v>0</v>
      </c>
      <c r="E7428" s="78">
        <f>'Balance N-1'!M7431</f>
        <v>0</v>
      </c>
      <c r="F7428" s="78">
        <f>'Balance N-1'!N7431</f>
        <v>0</v>
      </c>
      <c r="G7428" s="78">
        <f>'Balance N-1'!O7431</f>
        <v>0</v>
      </c>
      <c r="H7428" s="78">
        <f>'Balance N-1'!P7431</f>
        <v>0</v>
      </c>
      <c r="I7428" s="79">
        <f t="shared" si="116"/>
        <v>0</v>
      </c>
    </row>
    <row r="7429" spans="1:9" ht="15.6">
      <c r="A7429" s="85">
        <f>'Balance N-1'!I7432</f>
        <v>0</v>
      </c>
      <c r="B7429" s="75">
        <f>'Balance N-1'!J7432</f>
        <v>0</v>
      </c>
      <c r="C7429" s="78">
        <f>'Balance N-1'!K7432</f>
        <v>0</v>
      </c>
      <c r="D7429" s="78">
        <f>'Balance N-1'!L7432</f>
        <v>0</v>
      </c>
      <c r="E7429" s="78">
        <f>'Balance N-1'!M7432</f>
        <v>0</v>
      </c>
      <c r="F7429" s="78">
        <f>'Balance N-1'!N7432</f>
        <v>0</v>
      </c>
      <c r="G7429" s="78">
        <f>'Balance N-1'!O7432</f>
        <v>0</v>
      </c>
      <c r="H7429" s="78">
        <f>'Balance N-1'!P7432</f>
        <v>0</v>
      </c>
      <c r="I7429" s="79">
        <f t="shared" si="116"/>
        <v>0</v>
      </c>
    </row>
    <row r="7430" spans="1:9" ht="15.6">
      <c r="A7430" s="85">
        <f>'Balance N-1'!I7433</f>
        <v>0</v>
      </c>
      <c r="B7430" s="75">
        <f>'Balance N-1'!J7433</f>
        <v>0</v>
      </c>
      <c r="C7430" s="78">
        <f>'Balance N-1'!K7433</f>
        <v>0</v>
      </c>
      <c r="D7430" s="78">
        <f>'Balance N-1'!L7433</f>
        <v>0</v>
      </c>
      <c r="E7430" s="78">
        <f>'Balance N-1'!M7433</f>
        <v>0</v>
      </c>
      <c r="F7430" s="78">
        <f>'Balance N-1'!N7433</f>
        <v>0</v>
      </c>
      <c r="G7430" s="78">
        <f>'Balance N-1'!O7433</f>
        <v>0</v>
      </c>
      <c r="H7430" s="78">
        <f>'Balance N-1'!P7433</f>
        <v>0</v>
      </c>
      <c r="I7430" s="79">
        <f t="shared" si="116"/>
        <v>0</v>
      </c>
    </row>
    <row r="7431" spans="1:9" ht="15.6">
      <c r="A7431" s="85">
        <f>'Balance N-1'!I7434</f>
        <v>0</v>
      </c>
      <c r="B7431" s="75">
        <f>'Balance N-1'!J7434</f>
        <v>0</v>
      </c>
      <c r="C7431" s="78">
        <f>'Balance N-1'!K7434</f>
        <v>0</v>
      </c>
      <c r="D7431" s="78">
        <f>'Balance N-1'!L7434</f>
        <v>0</v>
      </c>
      <c r="E7431" s="78">
        <f>'Balance N-1'!M7434</f>
        <v>0</v>
      </c>
      <c r="F7431" s="78">
        <f>'Balance N-1'!N7434</f>
        <v>0</v>
      </c>
      <c r="G7431" s="78">
        <f>'Balance N-1'!O7434</f>
        <v>0</v>
      </c>
      <c r="H7431" s="78">
        <f>'Balance N-1'!P7434</f>
        <v>0</v>
      </c>
      <c r="I7431" s="79">
        <f t="shared" si="116"/>
        <v>0</v>
      </c>
    </row>
    <row r="7432" spans="1:9" ht="15.6">
      <c r="A7432" s="85">
        <f>'Balance N-1'!I7435</f>
        <v>0</v>
      </c>
      <c r="B7432" s="75">
        <f>'Balance N-1'!J7435</f>
        <v>0</v>
      </c>
      <c r="C7432" s="78">
        <f>'Balance N-1'!K7435</f>
        <v>0</v>
      </c>
      <c r="D7432" s="78">
        <f>'Balance N-1'!L7435</f>
        <v>0</v>
      </c>
      <c r="E7432" s="78">
        <f>'Balance N-1'!M7435</f>
        <v>0</v>
      </c>
      <c r="F7432" s="78">
        <f>'Balance N-1'!N7435</f>
        <v>0</v>
      </c>
      <c r="G7432" s="78">
        <f>'Balance N-1'!O7435</f>
        <v>0</v>
      </c>
      <c r="H7432" s="78">
        <f>'Balance N-1'!P7435</f>
        <v>0</v>
      </c>
      <c r="I7432" s="79">
        <f t="shared" si="116"/>
        <v>0</v>
      </c>
    </row>
    <row r="7433" spans="1:9" ht="15.6">
      <c r="A7433" s="85">
        <f>'Balance N-1'!I7436</f>
        <v>0</v>
      </c>
      <c r="B7433" s="75">
        <f>'Balance N-1'!J7436</f>
        <v>0</v>
      </c>
      <c r="C7433" s="78">
        <f>'Balance N-1'!K7436</f>
        <v>0</v>
      </c>
      <c r="D7433" s="78">
        <f>'Balance N-1'!L7436</f>
        <v>0</v>
      </c>
      <c r="E7433" s="78">
        <f>'Balance N-1'!M7436</f>
        <v>0</v>
      </c>
      <c r="F7433" s="78">
        <f>'Balance N-1'!N7436</f>
        <v>0</v>
      </c>
      <c r="G7433" s="78">
        <f>'Balance N-1'!O7436</f>
        <v>0</v>
      </c>
      <c r="H7433" s="78">
        <f>'Balance N-1'!P7436</f>
        <v>0</v>
      </c>
      <c r="I7433" s="79">
        <f t="shared" si="116"/>
        <v>0</v>
      </c>
    </row>
    <row r="7434" spans="1:9" ht="15.6">
      <c r="A7434" s="85">
        <f>'Balance N-1'!I7437</f>
        <v>0</v>
      </c>
      <c r="B7434" s="75">
        <f>'Balance N-1'!J7437</f>
        <v>0</v>
      </c>
      <c r="C7434" s="78">
        <f>'Balance N-1'!K7437</f>
        <v>0</v>
      </c>
      <c r="D7434" s="78">
        <f>'Balance N-1'!L7437</f>
        <v>0</v>
      </c>
      <c r="E7434" s="78">
        <f>'Balance N-1'!M7437</f>
        <v>0</v>
      </c>
      <c r="F7434" s="78">
        <f>'Balance N-1'!N7437</f>
        <v>0</v>
      </c>
      <c r="G7434" s="78">
        <f>'Balance N-1'!O7437</f>
        <v>0</v>
      </c>
      <c r="H7434" s="78">
        <f>'Balance N-1'!P7437</f>
        <v>0</v>
      </c>
      <c r="I7434" s="79">
        <f t="shared" si="116"/>
        <v>0</v>
      </c>
    </row>
    <row r="7435" spans="1:9" ht="15.6">
      <c r="A7435" s="85">
        <f>'Balance N-1'!I7438</f>
        <v>0</v>
      </c>
      <c r="B7435" s="75">
        <f>'Balance N-1'!J7438</f>
        <v>0</v>
      </c>
      <c r="C7435" s="78">
        <f>'Balance N-1'!K7438</f>
        <v>0</v>
      </c>
      <c r="D7435" s="78">
        <f>'Balance N-1'!L7438</f>
        <v>0</v>
      </c>
      <c r="E7435" s="78">
        <f>'Balance N-1'!M7438</f>
        <v>0</v>
      </c>
      <c r="F7435" s="78">
        <f>'Balance N-1'!N7438</f>
        <v>0</v>
      </c>
      <c r="G7435" s="78">
        <f>'Balance N-1'!O7438</f>
        <v>0</v>
      </c>
      <c r="H7435" s="78">
        <f>'Balance N-1'!P7438</f>
        <v>0</v>
      </c>
      <c r="I7435" s="79">
        <f t="shared" si="116"/>
        <v>0</v>
      </c>
    </row>
    <row r="7436" spans="1:9" ht="15.6">
      <c r="A7436" s="85">
        <f>'Balance N-1'!I7439</f>
        <v>0</v>
      </c>
      <c r="B7436" s="75">
        <f>'Balance N-1'!J7439</f>
        <v>0</v>
      </c>
      <c r="C7436" s="78">
        <f>'Balance N-1'!K7439</f>
        <v>0</v>
      </c>
      <c r="D7436" s="78">
        <f>'Balance N-1'!L7439</f>
        <v>0</v>
      </c>
      <c r="E7436" s="78">
        <f>'Balance N-1'!M7439</f>
        <v>0</v>
      </c>
      <c r="F7436" s="78">
        <f>'Balance N-1'!N7439</f>
        <v>0</v>
      </c>
      <c r="G7436" s="78">
        <f>'Balance N-1'!O7439</f>
        <v>0</v>
      </c>
      <c r="H7436" s="78">
        <f>'Balance N-1'!P7439</f>
        <v>0</v>
      </c>
      <c r="I7436" s="79">
        <f t="shared" si="116"/>
        <v>0</v>
      </c>
    </row>
    <row r="7437" spans="1:9" ht="15.6">
      <c r="A7437" s="85">
        <f>'Balance N-1'!I7440</f>
        <v>0</v>
      </c>
      <c r="B7437" s="75">
        <f>'Balance N-1'!J7440</f>
        <v>0</v>
      </c>
      <c r="C7437" s="78">
        <f>'Balance N-1'!K7440</f>
        <v>0</v>
      </c>
      <c r="D7437" s="78">
        <f>'Balance N-1'!L7440</f>
        <v>0</v>
      </c>
      <c r="E7437" s="78">
        <f>'Balance N-1'!M7440</f>
        <v>0</v>
      </c>
      <c r="F7437" s="78">
        <f>'Balance N-1'!N7440</f>
        <v>0</v>
      </c>
      <c r="G7437" s="78">
        <f>'Balance N-1'!O7440</f>
        <v>0</v>
      </c>
      <c r="H7437" s="78">
        <f>'Balance N-1'!P7440</f>
        <v>0</v>
      </c>
      <c r="I7437" s="79">
        <f t="shared" si="116"/>
        <v>0</v>
      </c>
    </row>
    <row r="7438" spans="1:9" ht="15.6">
      <c r="A7438" s="85">
        <f>'Balance N-1'!I7441</f>
        <v>0</v>
      </c>
      <c r="B7438" s="75">
        <f>'Balance N-1'!J7441</f>
        <v>0</v>
      </c>
      <c r="C7438" s="78">
        <f>'Balance N-1'!K7441</f>
        <v>0</v>
      </c>
      <c r="D7438" s="78">
        <f>'Balance N-1'!L7441</f>
        <v>0</v>
      </c>
      <c r="E7438" s="78">
        <f>'Balance N-1'!M7441</f>
        <v>0</v>
      </c>
      <c r="F7438" s="78">
        <f>'Balance N-1'!N7441</f>
        <v>0</v>
      </c>
      <c r="G7438" s="78">
        <f>'Balance N-1'!O7441</f>
        <v>0</v>
      </c>
      <c r="H7438" s="78">
        <f>'Balance N-1'!P7441</f>
        <v>0</v>
      </c>
      <c r="I7438" s="79">
        <f t="shared" si="116"/>
        <v>0</v>
      </c>
    </row>
    <row r="7439" spans="1:9" ht="15.6">
      <c r="A7439" s="85">
        <f>'Balance N-1'!I7442</f>
        <v>0</v>
      </c>
      <c r="B7439" s="75">
        <f>'Balance N-1'!J7442</f>
        <v>0</v>
      </c>
      <c r="C7439" s="78">
        <f>'Balance N-1'!K7442</f>
        <v>0</v>
      </c>
      <c r="D7439" s="78">
        <f>'Balance N-1'!L7442</f>
        <v>0</v>
      </c>
      <c r="E7439" s="78">
        <f>'Balance N-1'!M7442</f>
        <v>0</v>
      </c>
      <c r="F7439" s="78">
        <f>'Balance N-1'!N7442</f>
        <v>0</v>
      </c>
      <c r="G7439" s="78">
        <f>'Balance N-1'!O7442</f>
        <v>0</v>
      </c>
      <c r="H7439" s="78">
        <f>'Balance N-1'!P7442</f>
        <v>0</v>
      </c>
      <c r="I7439" s="79">
        <f t="shared" si="116"/>
        <v>0</v>
      </c>
    </row>
    <row r="7440" spans="1:9" ht="15.6">
      <c r="A7440" s="85">
        <f>'Balance N-1'!I7443</f>
        <v>0</v>
      </c>
      <c r="B7440" s="75">
        <f>'Balance N-1'!J7443</f>
        <v>0</v>
      </c>
      <c r="C7440" s="78">
        <f>'Balance N-1'!K7443</f>
        <v>0</v>
      </c>
      <c r="D7440" s="78">
        <f>'Balance N-1'!L7443</f>
        <v>0</v>
      </c>
      <c r="E7440" s="78">
        <f>'Balance N-1'!M7443</f>
        <v>0</v>
      </c>
      <c r="F7440" s="78">
        <f>'Balance N-1'!N7443</f>
        <v>0</v>
      </c>
      <c r="G7440" s="78">
        <f>'Balance N-1'!O7443</f>
        <v>0</v>
      </c>
      <c r="H7440" s="78">
        <f>'Balance N-1'!P7443</f>
        <v>0</v>
      </c>
      <c r="I7440" s="79">
        <f t="shared" si="116"/>
        <v>0</v>
      </c>
    </row>
    <row r="7441" spans="1:9" ht="15.6">
      <c r="A7441" s="85">
        <f>'Balance N-1'!I7444</f>
        <v>0</v>
      </c>
      <c r="B7441" s="75">
        <f>'Balance N-1'!J7444</f>
        <v>0</v>
      </c>
      <c r="C7441" s="78">
        <f>'Balance N-1'!K7444</f>
        <v>0</v>
      </c>
      <c r="D7441" s="78">
        <f>'Balance N-1'!L7444</f>
        <v>0</v>
      </c>
      <c r="E7441" s="78">
        <f>'Balance N-1'!M7444</f>
        <v>0</v>
      </c>
      <c r="F7441" s="78">
        <f>'Balance N-1'!N7444</f>
        <v>0</v>
      </c>
      <c r="G7441" s="78">
        <f>'Balance N-1'!O7444</f>
        <v>0</v>
      </c>
      <c r="H7441" s="78">
        <f>'Balance N-1'!P7444</f>
        <v>0</v>
      </c>
      <c r="I7441" s="79">
        <f t="shared" si="116"/>
        <v>0</v>
      </c>
    </row>
    <row r="7442" spans="1:9" ht="15.6">
      <c r="A7442" s="85">
        <f>'Balance N-1'!I7445</f>
        <v>0</v>
      </c>
      <c r="B7442" s="75">
        <f>'Balance N-1'!J7445</f>
        <v>0</v>
      </c>
      <c r="C7442" s="78">
        <f>'Balance N-1'!K7445</f>
        <v>0</v>
      </c>
      <c r="D7442" s="78">
        <f>'Balance N-1'!L7445</f>
        <v>0</v>
      </c>
      <c r="E7442" s="78">
        <f>'Balance N-1'!M7445</f>
        <v>0</v>
      </c>
      <c r="F7442" s="78">
        <f>'Balance N-1'!N7445</f>
        <v>0</v>
      </c>
      <c r="G7442" s="78">
        <f>'Balance N-1'!O7445</f>
        <v>0</v>
      </c>
      <c r="H7442" s="78">
        <f>'Balance N-1'!P7445</f>
        <v>0</v>
      </c>
      <c r="I7442" s="79">
        <f t="shared" si="116"/>
        <v>0</v>
      </c>
    </row>
    <row r="7443" spans="1:9" ht="15.6">
      <c r="A7443" s="85">
        <f>'Balance N-1'!I7446</f>
        <v>0</v>
      </c>
      <c r="B7443" s="75">
        <f>'Balance N-1'!J7446</f>
        <v>0</v>
      </c>
      <c r="C7443" s="78">
        <f>'Balance N-1'!K7446</f>
        <v>0</v>
      </c>
      <c r="D7443" s="78">
        <f>'Balance N-1'!L7446</f>
        <v>0</v>
      </c>
      <c r="E7443" s="78">
        <f>'Balance N-1'!M7446</f>
        <v>0</v>
      </c>
      <c r="F7443" s="78">
        <f>'Balance N-1'!N7446</f>
        <v>0</v>
      </c>
      <c r="G7443" s="78">
        <f>'Balance N-1'!O7446</f>
        <v>0</v>
      </c>
      <c r="H7443" s="78">
        <f>'Balance N-1'!P7446</f>
        <v>0</v>
      </c>
      <c r="I7443" s="79">
        <f t="shared" si="116"/>
        <v>0</v>
      </c>
    </row>
    <row r="7444" spans="1:9" ht="15.6">
      <c r="A7444" s="85">
        <f>'Balance N-1'!I7447</f>
        <v>0</v>
      </c>
      <c r="B7444" s="75">
        <f>'Balance N-1'!J7447</f>
        <v>0</v>
      </c>
      <c r="C7444" s="78">
        <f>'Balance N-1'!K7447</f>
        <v>0</v>
      </c>
      <c r="D7444" s="78">
        <f>'Balance N-1'!L7447</f>
        <v>0</v>
      </c>
      <c r="E7444" s="78">
        <f>'Balance N-1'!M7447</f>
        <v>0</v>
      </c>
      <c r="F7444" s="78">
        <f>'Balance N-1'!N7447</f>
        <v>0</v>
      </c>
      <c r="G7444" s="78">
        <f>'Balance N-1'!O7447</f>
        <v>0</v>
      </c>
      <c r="H7444" s="78">
        <f>'Balance N-1'!P7447</f>
        <v>0</v>
      </c>
      <c r="I7444" s="79">
        <f t="shared" si="116"/>
        <v>0</v>
      </c>
    </row>
    <row r="7445" spans="1:9" ht="15.6">
      <c r="A7445" s="85">
        <f>'Balance N-1'!I7448</f>
        <v>0</v>
      </c>
      <c r="B7445" s="75">
        <f>'Balance N-1'!J7448</f>
        <v>0</v>
      </c>
      <c r="C7445" s="78">
        <f>'Balance N-1'!K7448</f>
        <v>0</v>
      </c>
      <c r="D7445" s="78">
        <f>'Balance N-1'!L7448</f>
        <v>0</v>
      </c>
      <c r="E7445" s="78">
        <f>'Balance N-1'!M7448</f>
        <v>0</v>
      </c>
      <c r="F7445" s="78">
        <f>'Balance N-1'!N7448</f>
        <v>0</v>
      </c>
      <c r="G7445" s="78">
        <f>'Balance N-1'!O7448</f>
        <v>0</v>
      </c>
      <c r="H7445" s="78">
        <f>'Balance N-1'!P7448</f>
        <v>0</v>
      </c>
      <c r="I7445" s="79">
        <f t="shared" si="116"/>
        <v>0</v>
      </c>
    </row>
    <row r="7446" spans="1:9" ht="15.6">
      <c r="A7446" s="85">
        <f>'Balance N-1'!I7449</f>
        <v>0</v>
      </c>
      <c r="B7446" s="75">
        <f>'Balance N-1'!J7449</f>
        <v>0</v>
      </c>
      <c r="C7446" s="78">
        <f>'Balance N-1'!K7449</f>
        <v>0</v>
      </c>
      <c r="D7446" s="78">
        <f>'Balance N-1'!L7449</f>
        <v>0</v>
      </c>
      <c r="E7446" s="78">
        <f>'Balance N-1'!M7449</f>
        <v>0</v>
      </c>
      <c r="F7446" s="78">
        <f>'Balance N-1'!N7449</f>
        <v>0</v>
      </c>
      <c r="G7446" s="78">
        <f>'Balance N-1'!O7449</f>
        <v>0</v>
      </c>
      <c r="H7446" s="78">
        <f>'Balance N-1'!P7449</f>
        <v>0</v>
      </c>
      <c r="I7446" s="79">
        <f t="shared" si="116"/>
        <v>0</v>
      </c>
    </row>
    <row r="7447" spans="1:9" ht="15.6">
      <c r="A7447" s="85">
        <f>'Balance N-1'!I7450</f>
        <v>0</v>
      </c>
      <c r="B7447" s="75">
        <f>'Balance N-1'!J7450</f>
        <v>0</v>
      </c>
      <c r="C7447" s="78">
        <f>'Balance N-1'!K7450</f>
        <v>0</v>
      </c>
      <c r="D7447" s="78">
        <f>'Balance N-1'!L7450</f>
        <v>0</v>
      </c>
      <c r="E7447" s="78">
        <f>'Balance N-1'!M7450</f>
        <v>0</v>
      </c>
      <c r="F7447" s="78">
        <f>'Balance N-1'!N7450</f>
        <v>0</v>
      </c>
      <c r="G7447" s="78">
        <f>'Balance N-1'!O7450</f>
        <v>0</v>
      </c>
      <c r="H7447" s="78">
        <f>'Balance N-1'!P7450</f>
        <v>0</v>
      </c>
      <c r="I7447" s="79">
        <f t="shared" si="116"/>
        <v>0</v>
      </c>
    </row>
    <row r="7448" spans="1:9" ht="15.6">
      <c r="A7448" s="85">
        <f>'Balance N-1'!I7451</f>
        <v>0</v>
      </c>
      <c r="B7448" s="75">
        <f>'Balance N-1'!J7451</f>
        <v>0</v>
      </c>
      <c r="C7448" s="78">
        <f>'Balance N-1'!K7451</f>
        <v>0</v>
      </c>
      <c r="D7448" s="78">
        <f>'Balance N-1'!L7451</f>
        <v>0</v>
      </c>
      <c r="E7448" s="78">
        <f>'Balance N-1'!M7451</f>
        <v>0</v>
      </c>
      <c r="F7448" s="78">
        <f>'Balance N-1'!N7451</f>
        <v>0</v>
      </c>
      <c r="G7448" s="78">
        <f>'Balance N-1'!O7451</f>
        <v>0</v>
      </c>
      <c r="H7448" s="78">
        <f>'Balance N-1'!P7451</f>
        <v>0</v>
      </c>
      <c r="I7448" s="79">
        <f t="shared" si="116"/>
        <v>0</v>
      </c>
    </row>
    <row r="7449" spans="1:9" ht="15.6">
      <c r="A7449" s="85">
        <f>'Balance N-1'!I7452</f>
        <v>0</v>
      </c>
      <c r="B7449" s="75">
        <f>'Balance N-1'!J7452</f>
        <v>0</v>
      </c>
      <c r="C7449" s="78">
        <f>'Balance N-1'!K7452</f>
        <v>0</v>
      </c>
      <c r="D7449" s="78">
        <f>'Balance N-1'!L7452</f>
        <v>0</v>
      </c>
      <c r="E7449" s="78">
        <f>'Balance N-1'!M7452</f>
        <v>0</v>
      </c>
      <c r="F7449" s="78">
        <f>'Balance N-1'!N7452</f>
        <v>0</v>
      </c>
      <c r="G7449" s="78">
        <f>'Balance N-1'!O7452</f>
        <v>0</v>
      </c>
      <c r="H7449" s="78">
        <f>'Balance N-1'!P7452</f>
        <v>0</v>
      </c>
      <c r="I7449" s="79">
        <f t="shared" si="116"/>
        <v>0</v>
      </c>
    </row>
    <row r="7450" spans="1:9" ht="15.6">
      <c r="A7450" s="85">
        <f>'Balance N-1'!I7453</f>
        <v>0</v>
      </c>
      <c r="B7450" s="75">
        <f>'Balance N-1'!J7453</f>
        <v>0</v>
      </c>
      <c r="C7450" s="78">
        <f>'Balance N-1'!K7453</f>
        <v>0</v>
      </c>
      <c r="D7450" s="78">
        <f>'Balance N-1'!L7453</f>
        <v>0</v>
      </c>
      <c r="E7450" s="78">
        <f>'Balance N-1'!M7453</f>
        <v>0</v>
      </c>
      <c r="F7450" s="78">
        <f>'Balance N-1'!N7453</f>
        <v>0</v>
      </c>
      <c r="G7450" s="78">
        <f>'Balance N-1'!O7453</f>
        <v>0</v>
      </c>
      <c r="H7450" s="78">
        <f>'Balance N-1'!P7453</f>
        <v>0</v>
      </c>
      <c r="I7450" s="79">
        <f t="shared" si="116"/>
        <v>0</v>
      </c>
    </row>
    <row r="7451" spans="1:9" ht="15.6">
      <c r="A7451" s="85">
        <f>'Balance N-1'!I7454</f>
        <v>0</v>
      </c>
      <c r="B7451" s="75">
        <f>'Balance N-1'!J7454</f>
        <v>0</v>
      </c>
      <c r="C7451" s="78">
        <f>'Balance N-1'!K7454</f>
        <v>0</v>
      </c>
      <c r="D7451" s="78">
        <f>'Balance N-1'!L7454</f>
        <v>0</v>
      </c>
      <c r="E7451" s="78">
        <f>'Balance N-1'!M7454</f>
        <v>0</v>
      </c>
      <c r="F7451" s="78">
        <f>'Balance N-1'!N7454</f>
        <v>0</v>
      </c>
      <c r="G7451" s="78">
        <f>'Balance N-1'!O7454</f>
        <v>0</v>
      </c>
      <c r="H7451" s="78">
        <f>'Balance N-1'!P7454</f>
        <v>0</v>
      </c>
      <c r="I7451" s="79">
        <f t="shared" si="116"/>
        <v>0</v>
      </c>
    </row>
    <row r="7452" spans="1:9" ht="15.6">
      <c r="A7452" s="85">
        <f>'Balance N-1'!I7455</f>
        <v>0</v>
      </c>
      <c r="B7452" s="75">
        <f>'Balance N-1'!J7455</f>
        <v>0</v>
      </c>
      <c r="C7452" s="78">
        <f>'Balance N-1'!K7455</f>
        <v>0</v>
      </c>
      <c r="D7452" s="78">
        <f>'Balance N-1'!L7455</f>
        <v>0</v>
      </c>
      <c r="E7452" s="78">
        <f>'Balance N-1'!M7455</f>
        <v>0</v>
      </c>
      <c r="F7452" s="78">
        <f>'Balance N-1'!N7455</f>
        <v>0</v>
      </c>
      <c r="G7452" s="78">
        <f>'Balance N-1'!O7455</f>
        <v>0</v>
      </c>
      <c r="H7452" s="78">
        <f>'Balance N-1'!P7455</f>
        <v>0</v>
      </c>
      <c r="I7452" s="79">
        <f t="shared" si="116"/>
        <v>0</v>
      </c>
    </row>
    <row r="7453" spans="1:9" ht="15.6">
      <c r="A7453" s="85">
        <f>'Balance N-1'!I7456</f>
        <v>0</v>
      </c>
      <c r="B7453" s="75">
        <f>'Balance N-1'!J7456</f>
        <v>0</v>
      </c>
      <c r="C7453" s="78">
        <f>'Balance N-1'!K7456</f>
        <v>0</v>
      </c>
      <c r="D7453" s="78">
        <f>'Balance N-1'!L7456</f>
        <v>0</v>
      </c>
      <c r="E7453" s="78">
        <f>'Balance N-1'!M7456</f>
        <v>0</v>
      </c>
      <c r="F7453" s="78">
        <f>'Balance N-1'!N7456</f>
        <v>0</v>
      </c>
      <c r="G7453" s="78">
        <f>'Balance N-1'!O7456</f>
        <v>0</v>
      </c>
      <c r="H7453" s="78">
        <f>'Balance N-1'!P7456</f>
        <v>0</v>
      </c>
      <c r="I7453" s="79">
        <f t="shared" si="116"/>
        <v>0</v>
      </c>
    </row>
    <row r="7454" spans="1:9" ht="15.6">
      <c r="A7454" s="85">
        <f>'Balance N-1'!I7457</f>
        <v>0</v>
      </c>
      <c r="B7454" s="75">
        <f>'Balance N-1'!J7457</f>
        <v>0</v>
      </c>
      <c r="C7454" s="78">
        <f>'Balance N-1'!K7457</f>
        <v>0</v>
      </c>
      <c r="D7454" s="78">
        <f>'Balance N-1'!L7457</f>
        <v>0</v>
      </c>
      <c r="E7454" s="78">
        <f>'Balance N-1'!M7457</f>
        <v>0</v>
      </c>
      <c r="F7454" s="78">
        <f>'Balance N-1'!N7457</f>
        <v>0</v>
      </c>
      <c r="G7454" s="78">
        <f>'Balance N-1'!O7457</f>
        <v>0</v>
      </c>
      <c r="H7454" s="78">
        <f>'Balance N-1'!P7457</f>
        <v>0</v>
      </c>
      <c r="I7454" s="79">
        <f t="shared" si="116"/>
        <v>0</v>
      </c>
    </row>
    <row r="7455" spans="1:9" ht="15.6">
      <c r="A7455" s="85">
        <f>'Balance N-1'!I7458</f>
        <v>0</v>
      </c>
      <c r="B7455" s="75">
        <f>'Balance N-1'!J7458</f>
        <v>0</v>
      </c>
      <c r="C7455" s="78">
        <f>'Balance N-1'!K7458</f>
        <v>0</v>
      </c>
      <c r="D7455" s="78">
        <f>'Balance N-1'!L7458</f>
        <v>0</v>
      </c>
      <c r="E7455" s="78">
        <f>'Balance N-1'!M7458</f>
        <v>0</v>
      </c>
      <c r="F7455" s="78">
        <f>'Balance N-1'!N7458</f>
        <v>0</v>
      </c>
      <c r="G7455" s="78">
        <f>'Balance N-1'!O7458</f>
        <v>0</v>
      </c>
      <c r="H7455" s="78">
        <f>'Balance N-1'!P7458</f>
        <v>0</v>
      </c>
      <c r="I7455" s="79">
        <f t="shared" si="116"/>
        <v>0</v>
      </c>
    </row>
    <row r="7456" spans="1:9" ht="15.6">
      <c r="A7456" s="85">
        <f>'Balance N-1'!I7459</f>
        <v>0</v>
      </c>
      <c r="B7456" s="75">
        <f>'Balance N-1'!J7459</f>
        <v>0</v>
      </c>
      <c r="C7456" s="78">
        <f>'Balance N-1'!K7459</f>
        <v>0</v>
      </c>
      <c r="D7456" s="78">
        <f>'Balance N-1'!L7459</f>
        <v>0</v>
      </c>
      <c r="E7456" s="78">
        <f>'Balance N-1'!M7459</f>
        <v>0</v>
      </c>
      <c r="F7456" s="78">
        <f>'Balance N-1'!N7459</f>
        <v>0</v>
      </c>
      <c r="G7456" s="78">
        <f>'Balance N-1'!O7459</f>
        <v>0</v>
      </c>
      <c r="H7456" s="78">
        <f>'Balance N-1'!P7459</f>
        <v>0</v>
      </c>
      <c r="I7456" s="79">
        <f t="shared" si="116"/>
        <v>0</v>
      </c>
    </row>
    <row r="7457" spans="1:9" ht="15.6">
      <c r="A7457" s="85">
        <f>'Balance N-1'!I7460</f>
        <v>0</v>
      </c>
      <c r="B7457" s="75">
        <f>'Balance N-1'!J7460</f>
        <v>0</v>
      </c>
      <c r="C7457" s="78">
        <f>'Balance N-1'!K7460</f>
        <v>0</v>
      </c>
      <c r="D7457" s="78">
        <f>'Balance N-1'!L7460</f>
        <v>0</v>
      </c>
      <c r="E7457" s="78">
        <f>'Balance N-1'!M7460</f>
        <v>0</v>
      </c>
      <c r="F7457" s="78">
        <f>'Balance N-1'!N7460</f>
        <v>0</v>
      </c>
      <c r="G7457" s="78">
        <f>'Balance N-1'!O7460</f>
        <v>0</v>
      </c>
      <c r="H7457" s="78">
        <f>'Balance N-1'!P7460</f>
        <v>0</v>
      </c>
      <c r="I7457" s="79">
        <f t="shared" si="116"/>
        <v>0</v>
      </c>
    </row>
    <row r="7458" spans="1:9" ht="15.6">
      <c r="A7458" s="85">
        <f>'Balance N-1'!I7461</f>
        <v>0</v>
      </c>
      <c r="B7458" s="75">
        <f>'Balance N-1'!J7461</f>
        <v>0</v>
      </c>
      <c r="C7458" s="78">
        <f>'Balance N-1'!K7461</f>
        <v>0</v>
      </c>
      <c r="D7458" s="78">
        <f>'Balance N-1'!L7461</f>
        <v>0</v>
      </c>
      <c r="E7458" s="78">
        <f>'Balance N-1'!M7461</f>
        <v>0</v>
      </c>
      <c r="F7458" s="78">
        <f>'Balance N-1'!N7461</f>
        <v>0</v>
      </c>
      <c r="G7458" s="78">
        <f>'Balance N-1'!O7461</f>
        <v>0</v>
      </c>
      <c r="H7458" s="78">
        <f>'Balance N-1'!P7461</f>
        <v>0</v>
      </c>
      <c r="I7458" s="79">
        <f t="shared" si="116"/>
        <v>0</v>
      </c>
    </row>
    <row r="7459" spans="1:9" ht="15.6">
      <c r="A7459" s="85">
        <f>'Balance N-1'!I7462</f>
        <v>0</v>
      </c>
      <c r="B7459" s="75">
        <f>'Balance N-1'!J7462</f>
        <v>0</v>
      </c>
      <c r="C7459" s="78">
        <f>'Balance N-1'!K7462</f>
        <v>0</v>
      </c>
      <c r="D7459" s="78">
        <f>'Balance N-1'!L7462</f>
        <v>0</v>
      </c>
      <c r="E7459" s="78">
        <f>'Balance N-1'!M7462</f>
        <v>0</v>
      </c>
      <c r="F7459" s="78">
        <f>'Balance N-1'!N7462</f>
        <v>0</v>
      </c>
      <c r="G7459" s="78">
        <f>'Balance N-1'!O7462</f>
        <v>0</v>
      </c>
      <c r="H7459" s="78">
        <f>'Balance N-1'!P7462</f>
        <v>0</v>
      </c>
      <c r="I7459" s="79">
        <f t="shared" si="116"/>
        <v>0</v>
      </c>
    </row>
    <row r="7460" spans="1:9" ht="15.6">
      <c r="A7460" s="85">
        <f>'Balance N-1'!I7463</f>
        <v>0</v>
      </c>
      <c r="B7460" s="75">
        <f>'Balance N-1'!J7463</f>
        <v>0</v>
      </c>
      <c r="C7460" s="78">
        <f>'Balance N-1'!K7463</f>
        <v>0</v>
      </c>
      <c r="D7460" s="78">
        <f>'Balance N-1'!L7463</f>
        <v>0</v>
      </c>
      <c r="E7460" s="78">
        <f>'Balance N-1'!M7463</f>
        <v>0</v>
      </c>
      <c r="F7460" s="78">
        <f>'Balance N-1'!N7463</f>
        <v>0</v>
      </c>
      <c r="G7460" s="78">
        <f>'Balance N-1'!O7463</f>
        <v>0</v>
      </c>
      <c r="H7460" s="78">
        <f>'Balance N-1'!P7463</f>
        <v>0</v>
      </c>
      <c r="I7460" s="79">
        <f t="shared" si="116"/>
        <v>0</v>
      </c>
    </row>
    <row r="7461" spans="1:9" ht="15.6">
      <c r="A7461" s="85">
        <f>'Balance N-1'!I7464</f>
        <v>0</v>
      </c>
      <c r="B7461" s="75">
        <f>'Balance N-1'!J7464</f>
        <v>0</v>
      </c>
      <c r="C7461" s="78">
        <f>'Balance N-1'!K7464</f>
        <v>0</v>
      </c>
      <c r="D7461" s="78">
        <f>'Balance N-1'!L7464</f>
        <v>0</v>
      </c>
      <c r="E7461" s="78">
        <f>'Balance N-1'!M7464</f>
        <v>0</v>
      </c>
      <c r="F7461" s="78">
        <f>'Balance N-1'!N7464</f>
        <v>0</v>
      </c>
      <c r="G7461" s="78">
        <f>'Balance N-1'!O7464</f>
        <v>0</v>
      </c>
      <c r="H7461" s="78">
        <f>'Balance N-1'!P7464</f>
        <v>0</v>
      </c>
      <c r="I7461" s="79">
        <f t="shared" si="116"/>
        <v>0</v>
      </c>
    </row>
    <row r="7462" spans="1:9" ht="15.6">
      <c r="A7462" s="85">
        <f>'Balance N-1'!I7465</f>
        <v>0</v>
      </c>
      <c r="B7462" s="75">
        <f>'Balance N-1'!J7465</f>
        <v>0</v>
      </c>
      <c r="C7462" s="78">
        <f>'Balance N-1'!K7465</f>
        <v>0</v>
      </c>
      <c r="D7462" s="78">
        <f>'Balance N-1'!L7465</f>
        <v>0</v>
      </c>
      <c r="E7462" s="78">
        <f>'Balance N-1'!M7465</f>
        <v>0</v>
      </c>
      <c r="F7462" s="78">
        <f>'Balance N-1'!N7465</f>
        <v>0</v>
      </c>
      <c r="G7462" s="78">
        <f>'Balance N-1'!O7465</f>
        <v>0</v>
      </c>
      <c r="H7462" s="78">
        <f>'Balance N-1'!P7465</f>
        <v>0</v>
      </c>
      <c r="I7462" s="79">
        <f t="shared" si="116"/>
        <v>0</v>
      </c>
    </row>
    <row r="7463" spans="1:9" ht="15.6">
      <c r="A7463" s="85">
        <f>'Balance N-1'!I7466</f>
        <v>0</v>
      </c>
      <c r="B7463" s="75">
        <f>'Balance N-1'!J7466</f>
        <v>0</v>
      </c>
      <c r="C7463" s="78">
        <f>'Balance N-1'!K7466</f>
        <v>0</v>
      </c>
      <c r="D7463" s="78">
        <f>'Balance N-1'!L7466</f>
        <v>0</v>
      </c>
      <c r="E7463" s="78">
        <f>'Balance N-1'!M7466</f>
        <v>0</v>
      </c>
      <c r="F7463" s="78">
        <f>'Balance N-1'!N7466</f>
        <v>0</v>
      </c>
      <c r="G7463" s="78">
        <f>'Balance N-1'!O7466</f>
        <v>0</v>
      </c>
      <c r="H7463" s="78">
        <f>'Balance N-1'!P7466</f>
        <v>0</v>
      </c>
      <c r="I7463" s="79">
        <f t="shared" si="116"/>
        <v>0</v>
      </c>
    </row>
    <row r="7464" spans="1:9" ht="15.6">
      <c r="A7464" s="85">
        <f>'Balance N-1'!I7467</f>
        <v>0</v>
      </c>
      <c r="B7464" s="75">
        <f>'Balance N-1'!J7467</f>
        <v>0</v>
      </c>
      <c r="C7464" s="78">
        <f>'Balance N-1'!K7467</f>
        <v>0</v>
      </c>
      <c r="D7464" s="78">
        <f>'Balance N-1'!L7467</f>
        <v>0</v>
      </c>
      <c r="E7464" s="78">
        <f>'Balance N-1'!M7467</f>
        <v>0</v>
      </c>
      <c r="F7464" s="78">
        <f>'Balance N-1'!N7467</f>
        <v>0</v>
      </c>
      <c r="G7464" s="78">
        <f>'Balance N-1'!O7467</f>
        <v>0</v>
      </c>
      <c r="H7464" s="78">
        <f>'Balance N-1'!P7467</f>
        <v>0</v>
      </c>
      <c r="I7464" s="79">
        <f t="shared" si="116"/>
        <v>0</v>
      </c>
    </row>
    <row r="7465" spans="1:9" ht="15.6">
      <c r="A7465" s="85">
        <f>'Balance N-1'!I7468</f>
        <v>0</v>
      </c>
      <c r="B7465" s="75">
        <f>'Balance N-1'!J7468</f>
        <v>0</v>
      </c>
      <c r="C7465" s="78">
        <f>'Balance N-1'!K7468</f>
        <v>0</v>
      </c>
      <c r="D7465" s="78">
        <f>'Balance N-1'!L7468</f>
        <v>0</v>
      </c>
      <c r="E7465" s="78">
        <f>'Balance N-1'!M7468</f>
        <v>0</v>
      </c>
      <c r="F7465" s="78">
        <f>'Balance N-1'!N7468</f>
        <v>0</v>
      </c>
      <c r="G7465" s="78">
        <f>'Balance N-1'!O7468</f>
        <v>0</v>
      </c>
      <c r="H7465" s="78">
        <f>'Balance N-1'!P7468</f>
        <v>0</v>
      </c>
      <c r="I7465" s="79">
        <f t="shared" si="116"/>
        <v>0</v>
      </c>
    </row>
    <row r="7466" spans="1:9" ht="15.6">
      <c r="A7466" s="85">
        <f>'Balance N-1'!I7469</f>
        <v>0</v>
      </c>
      <c r="B7466" s="75">
        <f>'Balance N-1'!J7469</f>
        <v>0</v>
      </c>
      <c r="C7466" s="78">
        <f>'Balance N-1'!K7469</f>
        <v>0</v>
      </c>
      <c r="D7466" s="78">
        <f>'Balance N-1'!L7469</f>
        <v>0</v>
      </c>
      <c r="E7466" s="78">
        <f>'Balance N-1'!M7469</f>
        <v>0</v>
      </c>
      <c r="F7466" s="78">
        <f>'Balance N-1'!N7469</f>
        <v>0</v>
      </c>
      <c r="G7466" s="78">
        <f>'Balance N-1'!O7469</f>
        <v>0</v>
      </c>
      <c r="H7466" s="78">
        <f>'Balance N-1'!P7469</f>
        <v>0</v>
      </c>
      <c r="I7466" s="79">
        <f t="shared" si="116"/>
        <v>0</v>
      </c>
    </row>
    <row r="7467" spans="1:9" ht="15.6">
      <c r="A7467" s="85">
        <f>'Balance N-1'!I7470</f>
        <v>0</v>
      </c>
      <c r="B7467" s="75">
        <f>'Balance N-1'!J7470</f>
        <v>0</v>
      </c>
      <c r="C7467" s="78">
        <f>'Balance N-1'!K7470</f>
        <v>0</v>
      </c>
      <c r="D7467" s="78">
        <f>'Balance N-1'!L7470</f>
        <v>0</v>
      </c>
      <c r="E7467" s="78">
        <f>'Balance N-1'!M7470</f>
        <v>0</v>
      </c>
      <c r="F7467" s="78">
        <f>'Balance N-1'!N7470</f>
        <v>0</v>
      </c>
      <c r="G7467" s="78">
        <f>'Balance N-1'!O7470</f>
        <v>0</v>
      </c>
      <c r="H7467" s="78">
        <f>'Balance N-1'!P7470</f>
        <v>0</v>
      </c>
      <c r="I7467" s="79">
        <f t="shared" si="116"/>
        <v>0</v>
      </c>
    </row>
    <row r="7468" spans="1:9" ht="15.6">
      <c r="A7468" s="85">
        <f>'Balance N-1'!I7471</f>
        <v>0</v>
      </c>
      <c r="B7468" s="75">
        <f>'Balance N-1'!J7471</f>
        <v>0</v>
      </c>
      <c r="C7468" s="78">
        <f>'Balance N-1'!K7471</f>
        <v>0</v>
      </c>
      <c r="D7468" s="78">
        <f>'Balance N-1'!L7471</f>
        <v>0</v>
      </c>
      <c r="E7468" s="78">
        <f>'Balance N-1'!M7471</f>
        <v>0</v>
      </c>
      <c r="F7468" s="78">
        <f>'Balance N-1'!N7471</f>
        <v>0</v>
      </c>
      <c r="G7468" s="78">
        <f>'Balance N-1'!O7471</f>
        <v>0</v>
      </c>
      <c r="H7468" s="78">
        <f>'Balance N-1'!P7471</f>
        <v>0</v>
      </c>
      <c r="I7468" s="79">
        <f t="shared" si="116"/>
        <v>0</v>
      </c>
    </row>
    <row r="7469" spans="1:9" ht="15.6">
      <c r="A7469" s="85">
        <f>'Balance N-1'!I7472</f>
        <v>0</v>
      </c>
      <c r="B7469" s="75">
        <f>'Balance N-1'!J7472</f>
        <v>0</v>
      </c>
      <c r="C7469" s="78">
        <f>'Balance N-1'!K7472</f>
        <v>0</v>
      </c>
      <c r="D7469" s="78">
        <f>'Balance N-1'!L7472</f>
        <v>0</v>
      </c>
      <c r="E7469" s="78">
        <f>'Balance N-1'!M7472</f>
        <v>0</v>
      </c>
      <c r="F7469" s="78">
        <f>'Balance N-1'!N7472</f>
        <v>0</v>
      </c>
      <c r="G7469" s="78">
        <f>'Balance N-1'!O7472</f>
        <v>0</v>
      </c>
      <c r="H7469" s="78">
        <f>'Balance N-1'!P7472</f>
        <v>0</v>
      </c>
      <c r="I7469" s="79">
        <f t="shared" si="116"/>
        <v>0</v>
      </c>
    </row>
    <row r="7470" spans="1:9" ht="15.6">
      <c r="A7470" s="85">
        <f>'Balance N-1'!I7473</f>
        <v>0</v>
      </c>
      <c r="B7470" s="75">
        <f>'Balance N-1'!J7473</f>
        <v>0</v>
      </c>
      <c r="C7470" s="78">
        <f>'Balance N-1'!K7473</f>
        <v>0</v>
      </c>
      <c r="D7470" s="78">
        <f>'Balance N-1'!L7473</f>
        <v>0</v>
      </c>
      <c r="E7470" s="78">
        <f>'Balance N-1'!M7473</f>
        <v>0</v>
      </c>
      <c r="F7470" s="78">
        <f>'Balance N-1'!N7473</f>
        <v>0</v>
      </c>
      <c r="G7470" s="78">
        <f>'Balance N-1'!O7473</f>
        <v>0</v>
      </c>
      <c r="H7470" s="78">
        <f>'Balance N-1'!P7473</f>
        <v>0</v>
      </c>
      <c r="I7470" s="79">
        <f t="shared" si="116"/>
        <v>0</v>
      </c>
    </row>
    <row r="7471" spans="1:9" ht="15.6">
      <c r="A7471" s="85">
        <f>'Balance N-1'!I7474</f>
        <v>0</v>
      </c>
      <c r="B7471" s="75">
        <f>'Balance N-1'!J7474</f>
        <v>0</v>
      </c>
      <c r="C7471" s="78">
        <f>'Balance N-1'!K7474</f>
        <v>0</v>
      </c>
      <c r="D7471" s="78">
        <f>'Balance N-1'!L7474</f>
        <v>0</v>
      </c>
      <c r="E7471" s="78">
        <f>'Balance N-1'!M7474</f>
        <v>0</v>
      </c>
      <c r="F7471" s="78">
        <f>'Balance N-1'!N7474</f>
        <v>0</v>
      </c>
      <c r="G7471" s="78">
        <f>'Balance N-1'!O7474</f>
        <v>0</v>
      </c>
      <c r="H7471" s="78">
        <f>'Balance N-1'!P7474</f>
        <v>0</v>
      </c>
      <c r="I7471" s="79">
        <f t="shared" si="116"/>
        <v>0</v>
      </c>
    </row>
    <row r="7472" spans="1:9" ht="15.6">
      <c r="A7472" s="85">
        <f>'Balance N-1'!I7475</f>
        <v>0</v>
      </c>
      <c r="B7472" s="75">
        <f>'Balance N-1'!J7475</f>
        <v>0</v>
      </c>
      <c r="C7472" s="78">
        <f>'Balance N-1'!K7475</f>
        <v>0</v>
      </c>
      <c r="D7472" s="78">
        <f>'Balance N-1'!L7475</f>
        <v>0</v>
      </c>
      <c r="E7472" s="78">
        <f>'Balance N-1'!M7475</f>
        <v>0</v>
      </c>
      <c r="F7472" s="78">
        <f>'Balance N-1'!N7475</f>
        <v>0</v>
      </c>
      <c r="G7472" s="78">
        <f>'Balance N-1'!O7475</f>
        <v>0</v>
      </c>
      <c r="H7472" s="78">
        <f>'Balance N-1'!P7475</f>
        <v>0</v>
      </c>
      <c r="I7472" s="79">
        <f t="shared" si="116"/>
        <v>0</v>
      </c>
    </row>
    <row r="7473" spans="1:9" ht="15.6">
      <c r="A7473" s="85">
        <f>'Balance N-1'!I7476</f>
        <v>0</v>
      </c>
      <c r="B7473" s="75">
        <f>'Balance N-1'!J7476</f>
        <v>0</v>
      </c>
      <c r="C7473" s="78">
        <f>'Balance N-1'!K7476</f>
        <v>0</v>
      </c>
      <c r="D7473" s="78">
        <f>'Balance N-1'!L7476</f>
        <v>0</v>
      </c>
      <c r="E7473" s="78">
        <f>'Balance N-1'!M7476</f>
        <v>0</v>
      </c>
      <c r="F7473" s="78">
        <f>'Balance N-1'!N7476</f>
        <v>0</v>
      </c>
      <c r="G7473" s="78">
        <f>'Balance N-1'!O7476</f>
        <v>0</v>
      </c>
      <c r="H7473" s="78">
        <f>'Balance N-1'!P7476</f>
        <v>0</v>
      </c>
      <c r="I7473" s="79">
        <f t="shared" si="116"/>
        <v>0</v>
      </c>
    </row>
    <row r="7474" spans="1:9" ht="15.6">
      <c r="A7474" s="85">
        <f>'Balance N-1'!I7477</f>
        <v>0</v>
      </c>
      <c r="B7474" s="75">
        <f>'Balance N-1'!J7477</f>
        <v>0</v>
      </c>
      <c r="C7474" s="78">
        <f>'Balance N-1'!K7477</f>
        <v>0</v>
      </c>
      <c r="D7474" s="78">
        <f>'Balance N-1'!L7477</f>
        <v>0</v>
      </c>
      <c r="E7474" s="78">
        <f>'Balance N-1'!M7477</f>
        <v>0</v>
      </c>
      <c r="F7474" s="78">
        <f>'Balance N-1'!N7477</f>
        <v>0</v>
      </c>
      <c r="G7474" s="78">
        <f>'Balance N-1'!O7477</f>
        <v>0</v>
      </c>
      <c r="H7474" s="78">
        <f>'Balance N-1'!P7477</f>
        <v>0</v>
      </c>
      <c r="I7474" s="79">
        <f t="shared" si="116"/>
        <v>0</v>
      </c>
    </row>
    <row r="7475" spans="1:9" ht="15.6">
      <c r="A7475" s="85">
        <f>'Balance N-1'!I7478</f>
        <v>0</v>
      </c>
      <c r="B7475" s="75">
        <f>'Balance N-1'!J7478</f>
        <v>0</v>
      </c>
      <c r="C7475" s="78">
        <f>'Balance N-1'!K7478</f>
        <v>0</v>
      </c>
      <c r="D7475" s="78">
        <f>'Balance N-1'!L7478</f>
        <v>0</v>
      </c>
      <c r="E7475" s="78">
        <f>'Balance N-1'!M7478</f>
        <v>0</v>
      </c>
      <c r="F7475" s="78">
        <f>'Balance N-1'!N7478</f>
        <v>0</v>
      </c>
      <c r="G7475" s="78">
        <f>'Balance N-1'!O7478</f>
        <v>0</v>
      </c>
      <c r="H7475" s="78">
        <f>'Balance N-1'!P7478</f>
        <v>0</v>
      </c>
      <c r="I7475" s="79">
        <f t="shared" si="116"/>
        <v>0</v>
      </c>
    </row>
    <row r="7476" spans="1:9" ht="15.6">
      <c r="A7476" s="85">
        <f>'Balance N-1'!I7479</f>
        <v>0</v>
      </c>
      <c r="B7476" s="75">
        <f>'Balance N-1'!J7479</f>
        <v>0</v>
      </c>
      <c r="C7476" s="78">
        <f>'Balance N-1'!K7479</f>
        <v>0</v>
      </c>
      <c r="D7476" s="78">
        <f>'Balance N-1'!L7479</f>
        <v>0</v>
      </c>
      <c r="E7476" s="78">
        <f>'Balance N-1'!M7479</f>
        <v>0</v>
      </c>
      <c r="F7476" s="78">
        <f>'Balance N-1'!N7479</f>
        <v>0</v>
      </c>
      <c r="G7476" s="78">
        <f>'Balance N-1'!O7479</f>
        <v>0</v>
      </c>
      <c r="H7476" s="78">
        <f>'Balance N-1'!P7479</f>
        <v>0</v>
      </c>
      <c r="I7476" s="79">
        <f t="shared" si="116"/>
        <v>0</v>
      </c>
    </row>
    <row r="7477" spans="1:9" ht="15.6">
      <c r="A7477" s="85">
        <f>'Balance N-1'!I7480</f>
        <v>0</v>
      </c>
      <c r="B7477" s="75">
        <f>'Balance N-1'!J7480</f>
        <v>0</v>
      </c>
      <c r="C7477" s="78">
        <f>'Balance N-1'!K7480</f>
        <v>0</v>
      </c>
      <c r="D7477" s="78">
        <f>'Balance N-1'!L7480</f>
        <v>0</v>
      </c>
      <c r="E7477" s="78">
        <f>'Balance N-1'!M7480</f>
        <v>0</v>
      </c>
      <c r="F7477" s="78">
        <f>'Balance N-1'!N7480</f>
        <v>0</v>
      </c>
      <c r="G7477" s="78">
        <f>'Balance N-1'!O7480</f>
        <v>0</v>
      </c>
      <c r="H7477" s="78">
        <f>'Balance N-1'!P7480</f>
        <v>0</v>
      </c>
      <c r="I7477" s="79">
        <f t="shared" si="116"/>
        <v>0</v>
      </c>
    </row>
    <row r="7478" spans="1:9" ht="15.6">
      <c r="A7478" s="85">
        <f>'Balance N-1'!I7481</f>
        <v>0</v>
      </c>
      <c r="B7478" s="75">
        <f>'Balance N-1'!J7481</f>
        <v>0</v>
      </c>
      <c r="C7478" s="78">
        <f>'Balance N-1'!K7481</f>
        <v>0</v>
      </c>
      <c r="D7478" s="78">
        <f>'Balance N-1'!L7481</f>
        <v>0</v>
      </c>
      <c r="E7478" s="78">
        <f>'Balance N-1'!M7481</f>
        <v>0</v>
      </c>
      <c r="F7478" s="78">
        <f>'Balance N-1'!N7481</f>
        <v>0</v>
      </c>
      <c r="G7478" s="78">
        <f>'Balance N-1'!O7481</f>
        <v>0</v>
      </c>
      <c r="H7478" s="78">
        <f>'Balance N-1'!P7481</f>
        <v>0</v>
      </c>
      <c r="I7478" s="79">
        <f t="shared" si="116"/>
        <v>0</v>
      </c>
    </row>
    <row r="7479" spans="1:9" ht="15.6">
      <c r="A7479" s="85">
        <f>'Balance N-1'!I7482</f>
        <v>0</v>
      </c>
      <c r="B7479" s="75">
        <f>'Balance N-1'!J7482</f>
        <v>0</v>
      </c>
      <c r="C7479" s="78">
        <f>'Balance N-1'!K7482</f>
        <v>0</v>
      </c>
      <c r="D7479" s="78">
        <f>'Balance N-1'!L7482</f>
        <v>0</v>
      </c>
      <c r="E7479" s="78">
        <f>'Balance N-1'!M7482</f>
        <v>0</v>
      </c>
      <c r="F7479" s="78">
        <f>'Balance N-1'!N7482</f>
        <v>0</v>
      </c>
      <c r="G7479" s="78">
        <f>'Balance N-1'!O7482</f>
        <v>0</v>
      </c>
      <c r="H7479" s="78">
        <f>'Balance N-1'!P7482</f>
        <v>0</v>
      </c>
      <c r="I7479" s="79">
        <f t="shared" si="116"/>
        <v>0</v>
      </c>
    </row>
    <row r="7480" spans="1:9" ht="15.6">
      <c r="A7480" s="85">
        <f>'Balance N-1'!I7483</f>
        <v>0</v>
      </c>
      <c r="B7480" s="75">
        <f>'Balance N-1'!J7483</f>
        <v>0</v>
      </c>
      <c r="C7480" s="78">
        <f>'Balance N-1'!K7483</f>
        <v>0</v>
      </c>
      <c r="D7480" s="78">
        <f>'Balance N-1'!L7483</f>
        <v>0</v>
      </c>
      <c r="E7480" s="78">
        <f>'Balance N-1'!M7483</f>
        <v>0</v>
      </c>
      <c r="F7480" s="78">
        <f>'Balance N-1'!N7483</f>
        <v>0</v>
      </c>
      <c r="G7480" s="78">
        <f>'Balance N-1'!O7483</f>
        <v>0</v>
      </c>
      <c r="H7480" s="78">
        <f>'Balance N-1'!P7483</f>
        <v>0</v>
      </c>
      <c r="I7480" s="79">
        <f t="shared" si="116"/>
        <v>0</v>
      </c>
    </row>
    <row r="7481" spans="1:9" ht="15.6">
      <c r="A7481" s="85">
        <f>'Balance N-1'!I7484</f>
        <v>0</v>
      </c>
      <c r="B7481" s="75">
        <f>'Balance N-1'!J7484</f>
        <v>0</v>
      </c>
      <c r="C7481" s="78">
        <f>'Balance N-1'!K7484</f>
        <v>0</v>
      </c>
      <c r="D7481" s="78">
        <f>'Balance N-1'!L7484</f>
        <v>0</v>
      </c>
      <c r="E7481" s="78">
        <f>'Balance N-1'!M7484</f>
        <v>0</v>
      </c>
      <c r="F7481" s="78">
        <f>'Balance N-1'!N7484</f>
        <v>0</v>
      </c>
      <c r="G7481" s="78">
        <f>'Balance N-1'!O7484</f>
        <v>0</v>
      </c>
      <c r="H7481" s="78">
        <f>'Balance N-1'!P7484</f>
        <v>0</v>
      </c>
      <c r="I7481" s="79">
        <f t="shared" si="116"/>
        <v>0</v>
      </c>
    </row>
    <row r="7482" spans="1:9" ht="15.6">
      <c r="A7482" s="85">
        <f>'Balance N-1'!I7485</f>
        <v>0</v>
      </c>
      <c r="B7482" s="75">
        <f>'Balance N-1'!J7485</f>
        <v>0</v>
      </c>
      <c r="C7482" s="78">
        <f>'Balance N-1'!K7485</f>
        <v>0</v>
      </c>
      <c r="D7482" s="78">
        <f>'Balance N-1'!L7485</f>
        <v>0</v>
      </c>
      <c r="E7482" s="78">
        <f>'Balance N-1'!M7485</f>
        <v>0</v>
      </c>
      <c r="F7482" s="78">
        <f>'Balance N-1'!N7485</f>
        <v>0</v>
      </c>
      <c r="G7482" s="78">
        <f>'Balance N-1'!O7485</f>
        <v>0</v>
      </c>
      <c r="H7482" s="78">
        <f>'Balance N-1'!P7485</f>
        <v>0</v>
      </c>
      <c r="I7482" s="79">
        <f t="shared" si="116"/>
        <v>0</v>
      </c>
    </row>
    <row r="7483" spans="1:9" ht="15.6">
      <c r="A7483" s="85">
        <f>'Balance N-1'!I7486</f>
        <v>0</v>
      </c>
      <c r="B7483" s="75">
        <f>'Balance N-1'!J7486</f>
        <v>0</v>
      </c>
      <c r="C7483" s="78">
        <f>'Balance N-1'!K7486</f>
        <v>0</v>
      </c>
      <c r="D7483" s="78">
        <f>'Balance N-1'!L7486</f>
        <v>0</v>
      </c>
      <c r="E7483" s="78">
        <f>'Balance N-1'!M7486</f>
        <v>0</v>
      </c>
      <c r="F7483" s="78">
        <f>'Balance N-1'!N7486</f>
        <v>0</v>
      </c>
      <c r="G7483" s="78">
        <f>'Balance N-1'!O7486</f>
        <v>0</v>
      </c>
      <c r="H7483" s="78">
        <f>'Balance N-1'!P7486</f>
        <v>0</v>
      </c>
      <c r="I7483" s="79">
        <f t="shared" si="116"/>
        <v>0</v>
      </c>
    </row>
    <row r="7484" spans="1:9" ht="15.6">
      <c r="A7484" s="85">
        <f>'Balance N-1'!I7487</f>
        <v>0</v>
      </c>
      <c r="B7484" s="75">
        <f>'Balance N-1'!J7487</f>
        <v>0</v>
      </c>
      <c r="C7484" s="78">
        <f>'Balance N-1'!K7487</f>
        <v>0</v>
      </c>
      <c r="D7484" s="78">
        <f>'Balance N-1'!L7487</f>
        <v>0</v>
      </c>
      <c r="E7484" s="78">
        <f>'Balance N-1'!M7487</f>
        <v>0</v>
      </c>
      <c r="F7484" s="78">
        <f>'Balance N-1'!N7487</f>
        <v>0</v>
      </c>
      <c r="G7484" s="78">
        <f>'Balance N-1'!O7487</f>
        <v>0</v>
      </c>
      <c r="H7484" s="78">
        <f>'Balance N-1'!P7487</f>
        <v>0</v>
      </c>
      <c r="I7484" s="79">
        <f t="shared" si="116"/>
        <v>0</v>
      </c>
    </row>
    <row r="7485" spans="1:9" ht="15.6">
      <c r="A7485" s="85">
        <f>'Balance N-1'!I7488</f>
        <v>0</v>
      </c>
      <c r="B7485" s="75">
        <f>'Balance N-1'!J7488</f>
        <v>0</v>
      </c>
      <c r="C7485" s="78">
        <f>'Balance N-1'!K7488</f>
        <v>0</v>
      </c>
      <c r="D7485" s="78">
        <f>'Balance N-1'!L7488</f>
        <v>0</v>
      </c>
      <c r="E7485" s="78">
        <f>'Balance N-1'!M7488</f>
        <v>0</v>
      </c>
      <c r="F7485" s="78">
        <f>'Balance N-1'!N7488</f>
        <v>0</v>
      </c>
      <c r="G7485" s="78">
        <f>'Balance N-1'!O7488</f>
        <v>0</v>
      </c>
      <c r="H7485" s="78">
        <f>'Balance N-1'!P7488</f>
        <v>0</v>
      </c>
      <c r="I7485" s="79">
        <f t="shared" si="116"/>
        <v>0</v>
      </c>
    </row>
    <row r="7486" spans="1:9" ht="15.6">
      <c r="A7486" s="85">
        <f>'Balance N-1'!I7489</f>
        <v>0</v>
      </c>
      <c r="B7486" s="75">
        <f>'Balance N-1'!J7489</f>
        <v>0</v>
      </c>
      <c r="C7486" s="78">
        <f>'Balance N-1'!K7489</f>
        <v>0</v>
      </c>
      <c r="D7486" s="78">
        <f>'Balance N-1'!L7489</f>
        <v>0</v>
      </c>
      <c r="E7486" s="78">
        <f>'Balance N-1'!M7489</f>
        <v>0</v>
      </c>
      <c r="F7486" s="78">
        <f>'Balance N-1'!N7489</f>
        <v>0</v>
      </c>
      <c r="G7486" s="78">
        <f>'Balance N-1'!O7489</f>
        <v>0</v>
      </c>
      <c r="H7486" s="78">
        <f>'Balance N-1'!P7489</f>
        <v>0</v>
      </c>
      <c r="I7486" s="79">
        <f t="shared" si="116"/>
        <v>0</v>
      </c>
    </row>
    <row r="7487" spans="1:9" ht="15.6">
      <c r="A7487" s="85">
        <f>'Balance N-1'!I7490</f>
        <v>0</v>
      </c>
      <c r="B7487" s="75">
        <f>'Balance N-1'!J7490</f>
        <v>0</v>
      </c>
      <c r="C7487" s="78">
        <f>'Balance N-1'!K7490</f>
        <v>0</v>
      </c>
      <c r="D7487" s="78">
        <f>'Balance N-1'!L7490</f>
        <v>0</v>
      </c>
      <c r="E7487" s="78">
        <f>'Balance N-1'!M7490</f>
        <v>0</v>
      </c>
      <c r="F7487" s="78">
        <f>'Balance N-1'!N7490</f>
        <v>0</v>
      </c>
      <c r="G7487" s="78">
        <f>'Balance N-1'!O7490</f>
        <v>0</v>
      </c>
      <c r="H7487" s="78">
        <f>'Balance N-1'!P7490</f>
        <v>0</v>
      </c>
      <c r="I7487" s="79">
        <f t="shared" si="116"/>
        <v>0</v>
      </c>
    </row>
    <row r="7488" spans="1:9" ht="15.6">
      <c r="A7488" s="85">
        <f>'Balance N-1'!I7491</f>
        <v>0</v>
      </c>
      <c r="B7488" s="75">
        <f>'Balance N-1'!J7491</f>
        <v>0</v>
      </c>
      <c r="C7488" s="78">
        <f>'Balance N-1'!K7491</f>
        <v>0</v>
      </c>
      <c r="D7488" s="78">
        <f>'Balance N-1'!L7491</f>
        <v>0</v>
      </c>
      <c r="E7488" s="78">
        <f>'Balance N-1'!M7491</f>
        <v>0</v>
      </c>
      <c r="F7488" s="78">
        <f>'Balance N-1'!N7491</f>
        <v>0</v>
      </c>
      <c r="G7488" s="78">
        <f>'Balance N-1'!O7491</f>
        <v>0</v>
      </c>
      <c r="H7488" s="78">
        <f>'Balance N-1'!P7491</f>
        <v>0</v>
      </c>
      <c r="I7488" s="79">
        <f t="shared" si="116"/>
        <v>0</v>
      </c>
    </row>
    <row r="7489" spans="1:9" ht="15.6">
      <c r="A7489" s="85">
        <f>'Balance N-1'!I7492</f>
        <v>0</v>
      </c>
      <c r="B7489" s="75">
        <f>'Balance N-1'!J7492</f>
        <v>0</v>
      </c>
      <c r="C7489" s="78">
        <f>'Balance N-1'!K7492</f>
        <v>0</v>
      </c>
      <c r="D7489" s="78">
        <f>'Balance N-1'!L7492</f>
        <v>0</v>
      </c>
      <c r="E7489" s="78">
        <f>'Balance N-1'!M7492</f>
        <v>0</v>
      </c>
      <c r="F7489" s="78">
        <f>'Balance N-1'!N7492</f>
        <v>0</v>
      </c>
      <c r="G7489" s="78">
        <f>'Balance N-1'!O7492</f>
        <v>0</v>
      </c>
      <c r="H7489" s="78">
        <f>'Balance N-1'!P7492</f>
        <v>0</v>
      </c>
      <c r="I7489" s="79">
        <f t="shared" si="116"/>
        <v>0</v>
      </c>
    </row>
    <row r="7490" spans="1:9" ht="15.6">
      <c r="A7490" s="85">
        <f>'Balance N-1'!I7493</f>
        <v>0</v>
      </c>
      <c r="B7490" s="75">
        <f>'Balance N-1'!J7493</f>
        <v>0</v>
      </c>
      <c r="C7490" s="78">
        <f>'Balance N-1'!K7493</f>
        <v>0</v>
      </c>
      <c r="D7490" s="78">
        <f>'Balance N-1'!L7493</f>
        <v>0</v>
      </c>
      <c r="E7490" s="78">
        <f>'Balance N-1'!M7493</f>
        <v>0</v>
      </c>
      <c r="F7490" s="78">
        <f>'Balance N-1'!N7493</f>
        <v>0</v>
      </c>
      <c r="G7490" s="78">
        <f>'Balance N-1'!O7493</f>
        <v>0</v>
      </c>
      <c r="H7490" s="78">
        <f>'Balance N-1'!P7493</f>
        <v>0</v>
      </c>
      <c r="I7490" s="79">
        <f t="shared" si="116"/>
        <v>0</v>
      </c>
    </row>
    <row r="7491" spans="1:9" ht="15.6">
      <c r="A7491" s="85">
        <f>'Balance N-1'!I7494</f>
        <v>0</v>
      </c>
      <c r="B7491" s="75">
        <f>'Balance N-1'!J7494</f>
        <v>0</v>
      </c>
      <c r="C7491" s="78">
        <f>'Balance N-1'!K7494</f>
        <v>0</v>
      </c>
      <c r="D7491" s="78">
        <f>'Balance N-1'!L7494</f>
        <v>0</v>
      </c>
      <c r="E7491" s="78">
        <f>'Balance N-1'!M7494</f>
        <v>0</v>
      </c>
      <c r="F7491" s="78">
        <f>'Balance N-1'!N7494</f>
        <v>0</v>
      </c>
      <c r="G7491" s="78">
        <f>'Balance N-1'!O7494</f>
        <v>0</v>
      </c>
      <c r="H7491" s="78">
        <f>'Balance N-1'!P7494</f>
        <v>0</v>
      </c>
      <c r="I7491" s="79">
        <f t="shared" ref="I7491:I7554" si="117">(C7491-D7491)+(E7491-F7491)-(G7491-H7491)</f>
        <v>0</v>
      </c>
    </row>
    <row r="7492" spans="1:9" ht="15.6">
      <c r="A7492" s="85">
        <f>'Balance N-1'!I7495</f>
        <v>0</v>
      </c>
      <c r="B7492" s="75">
        <f>'Balance N-1'!J7495</f>
        <v>0</v>
      </c>
      <c r="C7492" s="78">
        <f>'Balance N-1'!K7495</f>
        <v>0</v>
      </c>
      <c r="D7492" s="78">
        <f>'Balance N-1'!L7495</f>
        <v>0</v>
      </c>
      <c r="E7492" s="78">
        <f>'Balance N-1'!M7495</f>
        <v>0</v>
      </c>
      <c r="F7492" s="78">
        <f>'Balance N-1'!N7495</f>
        <v>0</v>
      </c>
      <c r="G7492" s="78">
        <f>'Balance N-1'!O7495</f>
        <v>0</v>
      </c>
      <c r="H7492" s="78">
        <f>'Balance N-1'!P7495</f>
        <v>0</v>
      </c>
      <c r="I7492" s="79">
        <f t="shared" si="117"/>
        <v>0</v>
      </c>
    </row>
    <row r="7493" spans="1:9" ht="15.6">
      <c r="A7493" s="85">
        <f>'Balance N-1'!I7496</f>
        <v>0</v>
      </c>
      <c r="B7493" s="75">
        <f>'Balance N-1'!J7496</f>
        <v>0</v>
      </c>
      <c r="C7493" s="78">
        <f>'Balance N-1'!K7496</f>
        <v>0</v>
      </c>
      <c r="D7493" s="78">
        <f>'Balance N-1'!L7496</f>
        <v>0</v>
      </c>
      <c r="E7493" s="78">
        <f>'Balance N-1'!M7496</f>
        <v>0</v>
      </c>
      <c r="F7493" s="78">
        <f>'Balance N-1'!N7496</f>
        <v>0</v>
      </c>
      <c r="G7493" s="78">
        <f>'Balance N-1'!O7496</f>
        <v>0</v>
      </c>
      <c r="H7493" s="78">
        <f>'Balance N-1'!P7496</f>
        <v>0</v>
      </c>
      <c r="I7493" s="79">
        <f t="shared" si="117"/>
        <v>0</v>
      </c>
    </row>
    <row r="7494" spans="1:9" ht="15.6">
      <c r="A7494" s="85">
        <f>'Balance N-1'!I7497</f>
        <v>0</v>
      </c>
      <c r="B7494" s="75">
        <f>'Balance N-1'!J7497</f>
        <v>0</v>
      </c>
      <c r="C7494" s="78">
        <f>'Balance N-1'!K7497</f>
        <v>0</v>
      </c>
      <c r="D7494" s="78">
        <f>'Balance N-1'!L7497</f>
        <v>0</v>
      </c>
      <c r="E7494" s="78">
        <f>'Balance N-1'!M7497</f>
        <v>0</v>
      </c>
      <c r="F7494" s="78">
        <f>'Balance N-1'!N7497</f>
        <v>0</v>
      </c>
      <c r="G7494" s="78">
        <f>'Balance N-1'!O7497</f>
        <v>0</v>
      </c>
      <c r="H7494" s="78">
        <f>'Balance N-1'!P7497</f>
        <v>0</v>
      </c>
      <c r="I7494" s="79">
        <f t="shared" si="117"/>
        <v>0</v>
      </c>
    </row>
    <row r="7495" spans="1:9" ht="15.6">
      <c r="A7495" s="85">
        <f>'Balance N-1'!I7498</f>
        <v>0</v>
      </c>
      <c r="B7495" s="75">
        <f>'Balance N-1'!J7498</f>
        <v>0</v>
      </c>
      <c r="C7495" s="78">
        <f>'Balance N-1'!K7498</f>
        <v>0</v>
      </c>
      <c r="D7495" s="78">
        <f>'Balance N-1'!L7498</f>
        <v>0</v>
      </c>
      <c r="E7495" s="78">
        <f>'Balance N-1'!M7498</f>
        <v>0</v>
      </c>
      <c r="F7495" s="78">
        <f>'Balance N-1'!N7498</f>
        <v>0</v>
      </c>
      <c r="G7495" s="78">
        <f>'Balance N-1'!O7498</f>
        <v>0</v>
      </c>
      <c r="H7495" s="78">
        <f>'Balance N-1'!P7498</f>
        <v>0</v>
      </c>
      <c r="I7495" s="79">
        <f t="shared" si="117"/>
        <v>0</v>
      </c>
    </row>
    <row r="7496" spans="1:9" ht="15.6">
      <c r="A7496" s="85">
        <f>'Balance N-1'!I7499</f>
        <v>0</v>
      </c>
      <c r="B7496" s="75">
        <f>'Balance N-1'!J7499</f>
        <v>0</v>
      </c>
      <c r="C7496" s="78">
        <f>'Balance N-1'!K7499</f>
        <v>0</v>
      </c>
      <c r="D7496" s="78">
        <f>'Balance N-1'!L7499</f>
        <v>0</v>
      </c>
      <c r="E7496" s="78">
        <f>'Balance N-1'!M7499</f>
        <v>0</v>
      </c>
      <c r="F7496" s="78">
        <f>'Balance N-1'!N7499</f>
        <v>0</v>
      </c>
      <c r="G7496" s="78">
        <f>'Balance N-1'!O7499</f>
        <v>0</v>
      </c>
      <c r="H7496" s="78">
        <f>'Balance N-1'!P7499</f>
        <v>0</v>
      </c>
      <c r="I7496" s="79">
        <f t="shared" si="117"/>
        <v>0</v>
      </c>
    </row>
    <row r="7497" spans="1:9" ht="15.6">
      <c r="A7497" s="85">
        <f>'Balance N-1'!I7500</f>
        <v>0</v>
      </c>
      <c r="B7497" s="75">
        <f>'Balance N-1'!J7500</f>
        <v>0</v>
      </c>
      <c r="C7497" s="78">
        <f>'Balance N-1'!K7500</f>
        <v>0</v>
      </c>
      <c r="D7497" s="78">
        <f>'Balance N-1'!L7500</f>
        <v>0</v>
      </c>
      <c r="E7497" s="78">
        <f>'Balance N-1'!M7500</f>
        <v>0</v>
      </c>
      <c r="F7497" s="78">
        <f>'Balance N-1'!N7500</f>
        <v>0</v>
      </c>
      <c r="G7497" s="78">
        <f>'Balance N-1'!O7500</f>
        <v>0</v>
      </c>
      <c r="H7497" s="78">
        <f>'Balance N-1'!P7500</f>
        <v>0</v>
      </c>
      <c r="I7497" s="79">
        <f t="shared" si="117"/>
        <v>0</v>
      </c>
    </row>
    <row r="7498" spans="1:9" ht="15.6">
      <c r="A7498" s="85">
        <f>'Balance N-1'!I7501</f>
        <v>0</v>
      </c>
      <c r="B7498" s="75">
        <f>'Balance N-1'!J7501</f>
        <v>0</v>
      </c>
      <c r="C7498" s="78">
        <f>'Balance N-1'!K7501</f>
        <v>0</v>
      </c>
      <c r="D7498" s="78">
        <f>'Balance N-1'!L7501</f>
        <v>0</v>
      </c>
      <c r="E7498" s="78">
        <f>'Balance N-1'!M7501</f>
        <v>0</v>
      </c>
      <c r="F7498" s="78">
        <f>'Balance N-1'!N7501</f>
        <v>0</v>
      </c>
      <c r="G7498" s="78">
        <f>'Balance N-1'!O7501</f>
        <v>0</v>
      </c>
      <c r="H7498" s="78">
        <f>'Balance N-1'!P7501</f>
        <v>0</v>
      </c>
      <c r="I7498" s="79">
        <f t="shared" si="117"/>
        <v>0</v>
      </c>
    </row>
    <row r="7499" spans="1:9" ht="15.6">
      <c r="A7499" s="85">
        <f>'Balance N-1'!I7502</f>
        <v>0</v>
      </c>
      <c r="B7499" s="75">
        <f>'Balance N-1'!J7502</f>
        <v>0</v>
      </c>
      <c r="C7499" s="78">
        <f>'Balance N-1'!K7502</f>
        <v>0</v>
      </c>
      <c r="D7499" s="78">
        <f>'Balance N-1'!L7502</f>
        <v>0</v>
      </c>
      <c r="E7499" s="78">
        <f>'Balance N-1'!M7502</f>
        <v>0</v>
      </c>
      <c r="F7499" s="78">
        <f>'Balance N-1'!N7502</f>
        <v>0</v>
      </c>
      <c r="G7499" s="78">
        <f>'Balance N-1'!O7502</f>
        <v>0</v>
      </c>
      <c r="H7499" s="78">
        <f>'Balance N-1'!P7502</f>
        <v>0</v>
      </c>
      <c r="I7499" s="79">
        <f t="shared" si="117"/>
        <v>0</v>
      </c>
    </row>
    <row r="7500" spans="1:9" ht="15.6">
      <c r="A7500" s="85">
        <f>'Balance N-1'!I7503</f>
        <v>0</v>
      </c>
      <c r="B7500" s="75">
        <f>'Balance N-1'!J7503</f>
        <v>0</v>
      </c>
      <c r="C7500" s="78">
        <f>'Balance N-1'!K7503</f>
        <v>0</v>
      </c>
      <c r="D7500" s="78">
        <f>'Balance N-1'!L7503</f>
        <v>0</v>
      </c>
      <c r="E7500" s="78">
        <f>'Balance N-1'!M7503</f>
        <v>0</v>
      </c>
      <c r="F7500" s="78">
        <f>'Balance N-1'!N7503</f>
        <v>0</v>
      </c>
      <c r="G7500" s="78">
        <f>'Balance N-1'!O7503</f>
        <v>0</v>
      </c>
      <c r="H7500" s="78">
        <f>'Balance N-1'!P7503</f>
        <v>0</v>
      </c>
      <c r="I7500" s="79">
        <f t="shared" si="117"/>
        <v>0</v>
      </c>
    </row>
    <row r="7501" spans="1:9" ht="15.6">
      <c r="A7501" s="85">
        <f>'Balance N-1'!I7504</f>
        <v>0</v>
      </c>
      <c r="B7501" s="75">
        <f>'Balance N-1'!J7504</f>
        <v>0</v>
      </c>
      <c r="C7501" s="78">
        <f>'Balance N-1'!K7504</f>
        <v>0</v>
      </c>
      <c r="D7501" s="78">
        <f>'Balance N-1'!L7504</f>
        <v>0</v>
      </c>
      <c r="E7501" s="78">
        <f>'Balance N-1'!M7504</f>
        <v>0</v>
      </c>
      <c r="F7501" s="78">
        <f>'Balance N-1'!N7504</f>
        <v>0</v>
      </c>
      <c r="G7501" s="78">
        <f>'Balance N-1'!O7504</f>
        <v>0</v>
      </c>
      <c r="H7501" s="78">
        <f>'Balance N-1'!P7504</f>
        <v>0</v>
      </c>
      <c r="I7501" s="79">
        <f t="shared" si="117"/>
        <v>0</v>
      </c>
    </row>
    <row r="7502" spans="1:9" ht="15.6">
      <c r="A7502" s="85">
        <f>'Balance N-1'!I7505</f>
        <v>0</v>
      </c>
      <c r="B7502" s="75">
        <f>'Balance N-1'!J7505</f>
        <v>0</v>
      </c>
      <c r="C7502" s="78">
        <f>'Balance N-1'!K7505</f>
        <v>0</v>
      </c>
      <c r="D7502" s="78">
        <f>'Balance N-1'!L7505</f>
        <v>0</v>
      </c>
      <c r="E7502" s="78">
        <f>'Balance N-1'!M7505</f>
        <v>0</v>
      </c>
      <c r="F7502" s="78">
        <f>'Balance N-1'!N7505</f>
        <v>0</v>
      </c>
      <c r="G7502" s="78">
        <f>'Balance N-1'!O7505</f>
        <v>0</v>
      </c>
      <c r="H7502" s="78">
        <f>'Balance N-1'!P7505</f>
        <v>0</v>
      </c>
      <c r="I7502" s="79">
        <f t="shared" si="117"/>
        <v>0</v>
      </c>
    </row>
    <row r="7503" spans="1:9" ht="15.6">
      <c r="A7503" s="85">
        <f>'Balance N-1'!I7506</f>
        <v>0</v>
      </c>
      <c r="B7503" s="75">
        <f>'Balance N-1'!J7506</f>
        <v>0</v>
      </c>
      <c r="C7503" s="78">
        <f>'Balance N-1'!K7506</f>
        <v>0</v>
      </c>
      <c r="D7503" s="78">
        <f>'Balance N-1'!L7506</f>
        <v>0</v>
      </c>
      <c r="E7503" s="78">
        <f>'Balance N-1'!M7506</f>
        <v>0</v>
      </c>
      <c r="F7503" s="78">
        <f>'Balance N-1'!N7506</f>
        <v>0</v>
      </c>
      <c r="G7503" s="78">
        <f>'Balance N-1'!O7506</f>
        <v>0</v>
      </c>
      <c r="H7503" s="78">
        <f>'Balance N-1'!P7506</f>
        <v>0</v>
      </c>
      <c r="I7503" s="79">
        <f t="shared" si="117"/>
        <v>0</v>
      </c>
    </row>
    <row r="7504" spans="1:9" ht="15.6">
      <c r="A7504" s="85">
        <f>'Balance N-1'!I7507</f>
        <v>0</v>
      </c>
      <c r="B7504" s="75">
        <f>'Balance N-1'!J7507</f>
        <v>0</v>
      </c>
      <c r="C7504" s="78">
        <f>'Balance N-1'!K7507</f>
        <v>0</v>
      </c>
      <c r="D7504" s="78">
        <f>'Balance N-1'!L7507</f>
        <v>0</v>
      </c>
      <c r="E7504" s="78">
        <f>'Balance N-1'!M7507</f>
        <v>0</v>
      </c>
      <c r="F7504" s="78">
        <f>'Balance N-1'!N7507</f>
        <v>0</v>
      </c>
      <c r="G7504" s="78">
        <f>'Balance N-1'!O7507</f>
        <v>0</v>
      </c>
      <c r="H7504" s="78">
        <f>'Balance N-1'!P7507</f>
        <v>0</v>
      </c>
      <c r="I7504" s="79">
        <f t="shared" si="117"/>
        <v>0</v>
      </c>
    </row>
    <row r="7505" spans="1:9" ht="15.6">
      <c r="A7505" s="85">
        <f>'Balance N-1'!I7508</f>
        <v>0</v>
      </c>
      <c r="B7505" s="75">
        <f>'Balance N-1'!J7508</f>
        <v>0</v>
      </c>
      <c r="C7505" s="78">
        <f>'Balance N-1'!K7508</f>
        <v>0</v>
      </c>
      <c r="D7505" s="78">
        <f>'Balance N-1'!L7508</f>
        <v>0</v>
      </c>
      <c r="E7505" s="78">
        <f>'Balance N-1'!M7508</f>
        <v>0</v>
      </c>
      <c r="F7505" s="78">
        <f>'Balance N-1'!N7508</f>
        <v>0</v>
      </c>
      <c r="G7505" s="78">
        <f>'Balance N-1'!O7508</f>
        <v>0</v>
      </c>
      <c r="H7505" s="78">
        <f>'Balance N-1'!P7508</f>
        <v>0</v>
      </c>
      <c r="I7505" s="79">
        <f t="shared" si="117"/>
        <v>0</v>
      </c>
    </row>
    <row r="7506" spans="1:9" ht="15.6">
      <c r="A7506" s="85">
        <f>'Balance N-1'!I7509</f>
        <v>0</v>
      </c>
      <c r="B7506" s="75">
        <f>'Balance N-1'!J7509</f>
        <v>0</v>
      </c>
      <c r="C7506" s="78">
        <f>'Balance N-1'!K7509</f>
        <v>0</v>
      </c>
      <c r="D7506" s="78">
        <f>'Balance N-1'!L7509</f>
        <v>0</v>
      </c>
      <c r="E7506" s="78">
        <f>'Balance N-1'!M7509</f>
        <v>0</v>
      </c>
      <c r="F7506" s="78">
        <f>'Balance N-1'!N7509</f>
        <v>0</v>
      </c>
      <c r="G7506" s="78">
        <f>'Balance N-1'!O7509</f>
        <v>0</v>
      </c>
      <c r="H7506" s="78">
        <f>'Balance N-1'!P7509</f>
        <v>0</v>
      </c>
      <c r="I7506" s="79">
        <f t="shared" si="117"/>
        <v>0</v>
      </c>
    </row>
    <row r="7507" spans="1:9" ht="15.6">
      <c r="A7507" s="85">
        <f>'Balance N-1'!I7510</f>
        <v>0</v>
      </c>
      <c r="B7507" s="75">
        <f>'Balance N-1'!J7510</f>
        <v>0</v>
      </c>
      <c r="C7507" s="78">
        <f>'Balance N-1'!K7510</f>
        <v>0</v>
      </c>
      <c r="D7507" s="78">
        <f>'Balance N-1'!L7510</f>
        <v>0</v>
      </c>
      <c r="E7507" s="78">
        <f>'Balance N-1'!M7510</f>
        <v>0</v>
      </c>
      <c r="F7507" s="78">
        <f>'Balance N-1'!N7510</f>
        <v>0</v>
      </c>
      <c r="G7507" s="78">
        <f>'Balance N-1'!O7510</f>
        <v>0</v>
      </c>
      <c r="H7507" s="78">
        <f>'Balance N-1'!P7510</f>
        <v>0</v>
      </c>
      <c r="I7507" s="79">
        <f t="shared" si="117"/>
        <v>0</v>
      </c>
    </row>
    <row r="7508" spans="1:9" ht="15.6">
      <c r="A7508" s="85">
        <f>'Balance N-1'!I7511</f>
        <v>0</v>
      </c>
      <c r="B7508" s="75">
        <f>'Balance N-1'!J7511</f>
        <v>0</v>
      </c>
      <c r="C7508" s="78">
        <f>'Balance N-1'!K7511</f>
        <v>0</v>
      </c>
      <c r="D7508" s="78">
        <f>'Balance N-1'!L7511</f>
        <v>0</v>
      </c>
      <c r="E7508" s="78">
        <f>'Balance N-1'!M7511</f>
        <v>0</v>
      </c>
      <c r="F7508" s="78">
        <f>'Balance N-1'!N7511</f>
        <v>0</v>
      </c>
      <c r="G7508" s="78">
        <f>'Balance N-1'!O7511</f>
        <v>0</v>
      </c>
      <c r="H7508" s="78">
        <f>'Balance N-1'!P7511</f>
        <v>0</v>
      </c>
      <c r="I7508" s="79">
        <f t="shared" si="117"/>
        <v>0</v>
      </c>
    </row>
    <row r="7509" spans="1:9" ht="15.6">
      <c r="A7509" s="85">
        <f>'Balance N-1'!I7512</f>
        <v>0</v>
      </c>
      <c r="B7509" s="75">
        <f>'Balance N-1'!J7512</f>
        <v>0</v>
      </c>
      <c r="C7509" s="78">
        <f>'Balance N-1'!K7512</f>
        <v>0</v>
      </c>
      <c r="D7509" s="78">
        <f>'Balance N-1'!L7512</f>
        <v>0</v>
      </c>
      <c r="E7509" s="78">
        <f>'Balance N-1'!M7512</f>
        <v>0</v>
      </c>
      <c r="F7509" s="78">
        <f>'Balance N-1'!N7512</f>
        <v>0</v>
      </c>
      <c r="G7509" s="78">
        <f>'Balance N-1'!O7512</f>
        <v>0</v>
      </c>
      <c r="H7509" s="78">
        <f>'Balance N-1'!P7512</f>
        <v>0</v>
      </c>
      <c r="I7509" s="79">
        <f t="shared" si="117"/>
        <v>0</v>
      </c>
    </row>
    <row r="7510" spans="1:9" ht="15.6">
      <c r="A7510" s="85">
        <f>'Balance N-1'!I7513</f>
        <v>0</v>
      </c>
      <c r="B7510" s="75">
        <f>'Balance N-1'!J7513</f>
        <v>0</v>
      </c>
      <c r="C7510" s="78">
        <f>'Balance N-1'!K7513</f>
        <v>0</v>
      </c>
      <c r="D7510" s="78">
        <f>'Balance N-1'!L7513</f>
        <v>0</v>
      </c>
      <c r="E7510" s="78">
        <f>'Balance N-1'!M7513</f>
        <v>0</v>
      </c>
      <c r="F7510" s="78">
        <f>'Balance N-1'!N7513</f>
        <v>0</v>
      </c>
      <c r="G7510" s="78">
        <f>'Balance N-1'!O7513</f>
        <v>0</v>
      </c>
      <c r="H7510" s="78">
        <f>'Balance N-1'!P7513</f>
        <v>0</v>
      </c>
      <c r="I7510" s="79">
        <f t="shared" si="117"/>
        <v>0</v>
      </c>
    </row>
    <row r="7511" spans="1:9" ht="15.6">
      <c r="A7511" s="85">
        <f>'Balance N-1'!I7514</f>
        <v>0</v>
      </c>
      <c r="B7511" s="75">
        <f>'Balance N-1'!J7514</f>
        <v>0</v>
      </c>
      <c r="C7511" s="78">
        <f>'Balance N-1'!K7514</f>
        <v>0</v>
      </c>
      <c r="D7511" s="78">
        <f>'Balance N-1'!L7514</f>
        <v>0</v>
      </c>
      <c r="E7511" s="78">
        <f>'Balance N-1'!M7514</f>
        <v>0</v>
      </c>
      <c r="F7511" s="78">
        <f>'Balance N-1'!N7514</f>
        <v>0</v>
      </c>
      <c r="G7511" s="78">
        <f>'Balance N-1'!O7514</f>
        <v>0</v>
      </c>
      <c r="H7511" s="78">
        <f>'Balance N-1'!P7514</f>
        <v>0</v>
      </c>
      <c r="I7511" s="79">
        <f t="shared" si="117"/>
        <v>0</v>
      </c>
    </row>
    <row r="7512" spans="1:9" ht="15.6">
      <c r="A7512" s="85">
        <f>'Balance N-1'!I7515</f>
        <v>0</v>
      </c>
      <c r="B7512" s="75">
        <f>'Balance N-1'!J7515</f>
        <v>0</v>
      </c>
      <c r="C7512" s="78">
        <f>'Balance N-1'!K7515</f>
        <v>0</v>
      </c>
      <c r="D7512" s="78">
        <f>'Balance N-1'!L7515</f>
        <v>0</v>
      </c>
      <c r="E7512" s="78">
        <f>'Balance N-1'!M7515</f>
        <v>0</v>
      </c>
      <c r="F7512" s="78">
        <f>'Balance N-1'!N7515</f>
        <v>0</v>
      </c>
      <c r="G7512" s="78">
        <f>'Balance N-1'!O7515</f>
        <v>0</v>
      </c>
      <c r="H7512" s="78">
        <f>'Balance N-1'!P7515</f>
        <v>0</v>
      </c>
      <c r="I7512" s="79">
        <f t="shared" si="117"/>
        <v>0</v>
      </c>
    </row>
    <row r="7513" spans="1:9" ht="15.6">
      <c r="A7513" s="85">
        <f>'Balance N-1'!I7516</f>
        <v>0</v>
      </c>
      <c r="B7513" s="75">
        <f>'Balance N-1'!J7516</f>
        <v>0</v>
      </c>
      <c r="C7513" s="78">
        <f>'Balance N-1'!K7516</f>
        <v>0</v>
      </c>
      <c r="D7513" s="78">
        <f>'Balance N-1'!L7516</f>
        <v>0</v>
      </c>
      <c r="E7513" s="78">
        <f>'Balance N-1'!M7516</f>
        <v>0</v>
      </c>
      <c r="F7513" s="78">
        <f>'Balance N-1'!N7516</f>
        <v>0</v>
      </c>
      <c r="G7513" s="78">
        <f>'Balance N-1'!O7516</f>
        <v>0</v>
      </c>
      <c r="H7513" s="78">
        <f>'Balance N-1'!P7516</f>
        <v>0</v>
      </c>
      <c r="I7513" s="79">
        <f t="shared" si="117"/>
        <v>0</v>
      </c>
    </row>
    <row r="7514" spans="1:9" ht="15.6">
      <c r="A7514" s="85">
        <f>'Balance N-1'!I7517</f>
        <v>0</v>
      </c>
      <c r="B7514" s="75">
        <f>'Balance N-1'!J7517</f>
        <v>0</v>
      </c>
      <c r="C7514" s="78">
        <f>'Balance N-1'!K7517</f>
        <v>0</v>
      </c>
      <c r="D7514" s="78">
        <f>'Balance N-1'!L7517</f>
        <v>0</v>
      </c>
      <c r="E7514" s="78">
        <f>'Balance N-1'!M7517</f>
        <v>0</v>
      </c>
      <c r="F7514" s="78">
        <f>'Balance N-1'!N7517</f>
        <v>0</v>
      </c>
      <c r="G7514" s="78">
        <f>'Balance N-1'!O7517</f>
        <v>0</v>
      </c>
      <c r="H7514" s="78">
        <f>'Balance N-1'!P7517</f>
        <v>0</v>
      </c>
      <c r="I7514" s="79">
        <f t="shared" si="117"/>
        <v>0</v>
      </c>
    </row>
    <row r="7515" spans="1:9" ht="15.6">
      <c r="A7515" s="85">
        <f>'Balance N-1'!I7518</f>
        <v>0</v>
      </c>
      <c r="B7515" s="75">
        <f>'Balance N-1'!J7518</f>
        <v>0</v>
      </c>
      <c r="C7515" s="78">
        <f>'Balance N-1'!K7518</f>
        <v>0</v>
      </c>
      <c r="D7515" s="78">
        <f>'Balance N-1'!L7518</f>
        <v>0</v>
      </c>
      <c r="E7515" s="78">
        <f>'Balance N-1'!M7518</f>
        <v>0</v>
      </c>
      <c r="F7515" s="78">
        <f>'Balance N-1'!N7518</f>
        <v>0</v>
      </c>
      <c r="G7515" s="78">
        <f>'Balance N-1'!O7518</f>
        <v>0</v>
      </c>
      <c r="H7515" s="78">
        <f>'Balance N-1'!P7518</f>
        <v>0</v>
      </c>
      <c r="I7515" s="79">
        <f t="shared" si="117"/>
        <v>0</v>
      </c>
    </row>
    <row r="7516" spans="1:9" ht="15.6">
      <c r="A7516" s="85">
        <f>'Balance N-1'!I7519</f>
        <v>0</v>
      </c>
      <c r="B7516" s="75">
        <f>'Balance N-1'!J7519</f>
        <v>0</v>
      </c>
      <c r="C7516" s="78">
        <f>'Balance N-1'!K7519</f>
        <v>0</v>
      </c>
      <c r="D7516" s="78">
        <f>'Balance N-1'!L7519</f>
        <v>0</v>
      </c>
      <c r="E7516" s="78">
        <f>'Balance N-1'!M7519</f>
        <v>0</v>
      </c>
      <c r="F7516" s="78">
        <f>'Balance N-1'!N7519</f>
        <v>0</v>
      </c>
      <c r="G7516" s="78">
        <f>'Balance N-1'!O7519</f>
        <v>0</v>
      </c>
      <c r="H7516" s="78">
        <f>'Balance N-1'!P7519</f>
        <v>0</v>
      </c>
      <c r="I7516" s="79">
        <f t="shared" si="117"/>
        <v>0</v>
      </c>
    </row>
    <row r="7517" spans="1:9" ht="15.6">
      <c r="A7517" s="85">
        <f>'Balance N-1'!I7520</f>
        <v>0</v>
      </c>
      <c r="B7517" s="75">
        <f>'Balance N-1'!J7520</f>
        <v>0</v>
      </c>
      <c r="C7517" s="78">
        <f>'Balance N-1'!K7520</f>
        <v>0</v>
      </c>
      <c r="D7517" s="78">
        <f>'Balance N-1'!L7520</f>
        <v>0</v>
      </c>
      <c r="E7517" s="78">
        <f>'Balance N-1'!M7520</f>
        <v>0</v>
      </c>
      <c r="F7517" s="78">
        <f>'Balance N-1'!N7520</f>
        <v>0</v>
      </c>
      <c r="G7517" s="78">
        <f>'Balance N-1'!O7520</f>
        <v>0</v>
      </c>
      <c r="H7517" s="78">
        <f>'Balance N-1'!P7520</f>
        <v>0</v>
      </c>
      <c r="I7517" s="79">
        <f t="shared" si="117"/>
        <v>0</v>
      </c>
    </row>
    <row r="7518" spans="1:9" ht="15.6">
      <c r="A7518" s="85">
        <f>'Balance N-1'!I7521</f>
        <v>0</v>
      </c>
      <c r="B7518" s="75">
        <f>'Balance N-1'!J7521</f>
        <v>0</v>
      </c>
      <c r="C7518" s="78">
        <f>'Balance N-1'!K7521</f>
        <v>0</v>
      </c>
      <c r="D7518" s="78">
        <f>'Balance N-1'!L7521</f>
        <v>0</v>
      </c>
      <c r="E7518" s="78">
        <f>'Balance N-1'!M7521</f>
        <v>0</v>
      </c>
      <c r="F7518" s="78">
        <f>'Balance N-1'!N7521</f>
        <v>0</v>
      </c>
      <c r="G7518" s="78">
        <f>'Balance N-1'!O7521</f>
        <v>0</v>
      </c>
      <c r="H7518" s="78">
        <f>'Balance N-1'!P7521</f>
        <v>0</v>
      </c>
      <c r="I7518" s="79">
        <f t="shared" si="117"/>
        <v>0</v>
      </c>
    </row>
    <row r="7519" spans="1:9" ht="15.6">
      <c r="A7519" s="85">
        <f>'Balance N-1'!I7522</f>
        <v>0</v>
      </c>
      <c r="B7519" s="75">
        <f>'Balance N-1'!J7522</f>
        <v>0</v>
      </c>
      <c r="C7519" s="78">
        <f>'Balance N-1'!K7522</f>
        <v>0</v>
      </c>
      <c r="D7519" s="78">
        <f>'Balance N-1'!L7522</f>
        <v>0</v>
      </c>
      <c r="E7519" s="78">
        <f>'Balance N-1'!M7522</f>
        <v>0</v>
      </c>
      <c r="F7519" s="78">
        <f>'Balance N-1'!N7522</f>
        <v>0</v>
      </c>
      <c r="G7519" s="78">
        <f>'Balance N-1'!O7522</f>
        <v>0</v>
      </c>
      <c r="H7519" s="78">
        <f>'Balance N-1'!P7522</f>
        <v>0</v>
      </c>
      <c r="I7519" s="79">
        <f t="shared" si="117"/>
        <v>0</v>
      </c>
    </row>
    <row r="7520" spans="1:9" ht="15.6">
      <c r="A7520" s="85">
        <f>'Balance N-1'!I7523</f>
        <v>0</v>
      </c>
      <c r="B7520" s="75">
        <f>'Balance N-1'!J7523</f>
        <v>0</v>
      </c>
      <c r="C7520" s="78">
        <f>'Balance N-1'!K7523</f>
        <v>0</v>
      </c>
      <c r="D7520" s="78">
        <f>'Balance N-1'!L7523</f>
        <v>0</v>
      </c>
      <c r="E7520" s="78">
        <f>'Balance N-1'!M7523</f>
        <v>0</v>
      </c>
      <c r="F7520" s="78">
        <f>'Balance N-1'!N7523</f>
        <v>0</v>
      </c>
      <c r="G7520" s="78">
        <f>'Balance N-1'!O7523</f>
        <v>0</v>
      </c>
      <c r="H7520" s="78">
        <f>'Balance N-1'!P7523</f>
        <v>0</v>
      </c>
      <c r="I7520" s="79">
        <f t="shared" si="117"/>
        <v>0</v>
      </c>
    </row>
    <row r="7521" spans="1:9" ht="15.6">
      <c r="A7521" s="85">
        <f>'Balance N-1'!I7524</f>
        <v>0</v>
      </c>
      <c r="B7521" s="75">
        <f>'Balance N-1'!J7524</f>
        <v>0</v>
      </c>
      <c r="C7521" s="78">
        <f>'Balance N-1'!K7524</f>
        <v>0</v>
      </c>
      <c r="D7521" s="78">
        <f>'Balance N-1'!L7524</f>
        <v>0</v>
      </c>
      <c r="E7521" s="78">
        <f>'Balance N-1'!M7524</f>
        <v>0</v>
      </c>
      <c r="F7521" s="78">
        <f>'Balance N-1'!N7524</f>
        <v>0</v>
      </c>
      <c r="G7521" s="78">
        <f>'Balance N-1'!O7524</f>
        <v>0</v>
      </c>
      <c r="H7521" s="78">
        <f>'Balance N-1'!P7524</f>
        <v>0</v>
      </c>
      <c r="I7521" s="79">
        <f t="shared" si="117"/>
        <v>0</v>
      </c>
    </row>
    <row r="7522" spans="1:9" ht="15.6">
      <c r="A7522" s="85">
        <f>'Balance N-1'!I7525</f>
        <v>0</v>
      </c>
      <c r="B7522" s="75">
        <f>'Balance N-1'!J7525</f>
        <v>0</v>
      </c>
      <c r="C7522" s="78">
        <f>'Balance N-1'!K7525</f>
        <v>0</v>
      </c>
      <c r="D7522" s="78">
        <f>'Balance N-1'!L7525</f>
        <v>0</v>
      </c>
      <c r="E7522" s="78">
        <f>'Balance N-1'!M7525</f>
        <v>0</v>
      </c>
      <c r="F7522" s="78">
        <f>'Balance N-1'!N7525</f>
        <v>0</v>
      </c>
      <c r="G7522" s="78">
        <f>'Balance N-1'!O7525</f>
        <v>0</v>
      </c>
      <c r="H7522" s="78">
        <f>'Balance N-1'!P7525</f>
        <v>0</v>
      </c>
      <c r="I7522" s="79">
        <f t="shared" si="117"/>
        <v>0</v>
      </c>
    </row>
    <row r="7523" spans="1:9" ht="15.6">
      <c r="A7523" s="85">
        <f>'Balance N-1'!I7526</f>
        <v>0</v>
      </c>
      <c r="B7523" s="75">
        <f>'Balance N-1'!J7526</f>
        <v>0</v>
      </c>
      <c r="C7523" s="78">
        <f>'Balance N-1'!K7526</f>
        <v>0</v>
      </c>
      <c r="D7523" s="78">
        <f>'Balance N-1'!L7526</f>
        <v>0</v>
      </c>
      <c r="E7523" s="78">
        <f>'Balance N-1'!M7526</f>
        <v>0</v>
      </c>
      <c r="F7523" s="78">
        <f>'Balance N-1'!N7526</f>
        <v>0</v>
      </c>
      <c r="G7523" s="78">
        <f>'Balance N-1'!O7526</f>
        <v>0</v>
      </c>
      <c r="H7523" s="78">
        <f>'Balance N-1'!P7526</f>
        <v>0</v>
      </c>
      <c r="I7523" s="79">
        <f t="shared" si="117"/>
        <v>0</v>
      </c>
    </row>
    <row r="7524" spans="1:9" ht="15.6">
      <c r="A7524" s="85">
        <f>'Balance N-1'!I7527</f>
        <v>0</v>
      </c>
      <c r="B7524" s="75">
        <f>'Balance N-1'!J7527</f>
        <v>0</v>
      </c>
      <c r="C7524" s="78">
        <f>'Balance N-1'!K7527</f>
        <v>0</v>
      </c>
      <c r="D7524" s="78">
        <f>'Balance N-1'!L7527</f>
        <v>0</v>
      </c>
      <c r="E7524" s="78">
        <f>'Balance N-1'!M7527</f>
        <v>0</v>
      </c>
      <c r="F7524" s="78">
        <f>'Balance N-1'!N7527</f>
        <v>0</v>
      </c>
      <c r="G7524" s="78">
        <f>'Balance N-1'!O7527</f>
        <v>0</v>
      </c>
      <c r="H7524" s="78">
        <f>'Balance N-1'!P7527</f>
        <v>0</v>
      </c>
      <c r="I7524" s="79">
        <f t="shared" si="117"/>
        <v>0</v>
      </c>
    </row>
    <row r="7525" spans="1:9" ht="15.6">
      <c r="A7525" s="85">
        <f>'Balance N-1'!I7528</f>
        <v>0</v>
      </c>
      <c r="B7525" s="75">
        <f>'Balance N-1'!J7528</f>
        <v>0</v>
      </c>
      <c r="C7525" s="78">
        <f>'Balance N-1'!K7528</f>
        <v>0</v>
      </c>
      <c r="D7525" s="78">
        <f>'Balance N-1'!L7528</f>
        <v>0</v>
      </c>
      <c r="E7525" s="78">
        <f>'Balance N-1'!M7528</f>
        <v>0</v>
      </c>
      <c r="F7525" s="78">
        <f>'Balance N-1'!N7528</f>
        <v>0</v>
      </c>
      <c r="G7525" s="78">
        <f>'Balance N-1'!O7528</f>
        <v>0</v>
      </c>
      <c r="H7525" s="78">
        <f>'Balance N-1'!P7528</f>
        <v>0</v>
      </c>
      <c r="I7525" s="79">
        <f t="shared" si="117"/>
        <v>0</v>
      </c>
    </row>
    <row r="7526" spans="1:9" ht="15.6">
      <c r="A7526" s="85">
        <f>'Balance N-1'!I7529</f>
        <v>0</v>
      </c>
      <c r="B7526" s="75">
        <f>'Balance N-1'!J7529</f>
        <v>0</v>
      </c>
      <c r="C7526" s="78">
        <f>'Balance N-1'!K7529</f>
        <v>0</v>
      </c>
      <c r="D7526" s="78">
        <f>'Balance N-1'!L7529</f>
        <v>0</v>
      </c>
      <c r="E7526" s="78">
        <f>'Balance N-1'!M7529</f>
        <v>0</v>
      </c>
      <c r="F7526" s="78">
        <f>'Balance N-1'!N7529</f>
        <v>0</v>
      </c>
      <c r="G7526" s="78">
        <f>'Balance N-1'!O7529</f>
        <v>0</v>
      </c>
      <c r="H7526" s="78">
        <f>'Balance N-1'!P7529</f>
        <v>0</v>
      </c>
      <c r="I7526" s="79">
        <f t="shared" si="117"/>
        <v>0</v>
      </c>
    </row>
    <row r="7527" spans="1:9" ht="15.6">
      <c r="A7527" s="85">
        <f>'Balance N-1'!I7530</f>
        <v>0</v>
      </c>
      <c r="B7527" s="75">
        <f>'Balance N-1'!J7530</f>
        <v>0</v>
      </c>
      <c r="C7527" s="78">
        <f>'Balance N-1'!K7530</f>
        <v>0</v>
      </c>
      <c r="D7527" s="78">
        <f>'Balance N-1'!L7530</f>
        <v>0</v>
      </c>
      <c r="E7527" s="78">
        <f>'Balance N-1'!M7530</f>
        <v>0</v>
      </c>
      <c r="F7527" s="78">
        <f>'Balance N-1'!N7530</f>
        <v>0</v>
      </c>
      <c r="G7527" s="78">
        <f>'Balance N-1'!O7530</f>
        <v>0</v>
      </c>
      <c r="H7527" s="78">
        <f>'Balance N-1'!P7530</f>
        <v>0</v>
      </c>
      <c r="I7527" s="79">
        <f t="shared" si="117"/>
        <v>0</v>
      </c>
    </row>
    <row r="7528" spans="1:9" ht="15.6">
      <c r="A7528" s="85">
        <f>'Balance N-1'!I7531</f>
        <v>0</v>
      </c>
      <c r="B7528" s="75">
        <f>'Balance N-1'!J7531</f>
        <v>0</v>
      </c>
      <c r="C7528" s="78">
        <f>'Balance N-1'!K7531</f>
        <v>0</v>
      </c>
      <c r="D7528" s="78">
        <f>'Balance N-1'!L7531</f>
        <v>0</v>
      </c>
      <c r="E7528" s="78">
        <f>'Balance N-1'!M7531</f>
        <v>0</v>
      </c>
      <c r="F7528" s="78">
        <f>'Balance N-1'!N7531</f>
        <v>0</v>
      </c>
      <c r="G7528" s="78">
        <f>'Balance N-1'!O7531</f>
        <v>0</v>
      </c>
      <c r="H7528" s="78">
        <f>'Balance N-1'!P7531</f>
        <v>0</v>
      </c>
      <c r="I7528" s="79">
        <f t="shared" si="117"/>
        <v>0</v>
      </c>
    </row>
    <row r="7529" spans="1:9" ht="15.6">
      <c r="A7529" s="85">
        <f>'Balance N-1'!I7532</f>
        <v>0</v>
      </c>
      <c r="B7529" s="75">
        <f>'Balance N-1'!J7532</f>
        <v>0</v>
      </c>
      <c r="C7529" s="78">
        <f>'Balance N-1'!K7532</f>
        <v>0</v>
      </c>
      <c r="D7529" s="78">
        <f>'Balance N-1'!L7532</f>
        <v>0</v>
      </c>
      <c r="E7529" s="78">
        <f>'Balance N-1'!M7532</f>
        <v>0</v>
      </c>
      <c r="F7529" s="78">
        <f>'Balance N-1'!N7532</f>
        <v>0</v>
      </c>
      <c r="G7529" s="78">
        <f>'Balance N-1'!O7532</f>
        <v>0</v>
      </c>
      <c r="H7529" s="78">
        <f>'Balance N-1'!P7532</f>
        <v>0</v>
      </c>
      <c r="I7529" s="79">
        <f t="shared" si="117"/>
        <v>0</v>
      </c>
    </row>
    <row r="7530" spans="1:9" ht="15.6">
      <c r="A7530" s="85">
        <f>'Balance N-1'!I7533</f>
        <v>0</v>
      </c>
      <c r="B7530" s="75">
        <f>'Balance N-1'!J7533</f>
        <v>0</v>
      </c>
      <c r="C7530" s="78">
        <f>'Balance N-1'!K7533</f>
        <v>0</v>
      </c>
      <c r="D7530" s="78">
        <f>'Balance N-1'!L7533</f>
        <v>0</v>
      </c>
      <c r="E7530" s="78">
        <f>'Balance N-1'!M7533</f>
        <v>0</v>
      </c>
      <c r="F7530" s="78">
        <f>'Balance N-1'!N7533</f>
        <v>0</v>
      </c>
      <c r="G7530" s="78">
        <f>'Balance N-1'!O7533</f>
        <v>0</v>
      </c>
      <c r="H7530" s="78">
        <f>'Balance N-1'!P7533</f>
        <v>0</v>
      </c>
      <c r="I7530" s="79">
        <f t="shared" si="117"/>
        <v>0</v>
      </c>
    </row>
    <row r="7531" spans="1:9" ht="15.6">
      <c r="A7531" s="85">
        <f>'Balance N-1'!I7534</f>
        <v>0</v>
      </c>
      <c r="B7531" s="75">
        <f>'Balance N-1'!J7534</f>
        <v>0</v>
      </c>
      <c r="C7531" s="78">
        <f>'Balance N-1'!K7534</f>
        <v>0</v>
      </c>
      <c r="D7531" s="78">
        <f>'Balance N-1'!L7534</f>
        <v>0</v>
      </c>
      <c r="E7531" s="78">
        <f>'Balance N-1'!M7534</f>
        <v>0</v>
      </c>
      <c r="F7531" s="78">
        <f>'Balance N-1'!N7534</f>
        <v>0</v>
      </c>
      <c r="G7531" s="78">
        <f>'Balance N-1'!O7534</f>
        <v>0</v>
      </c>
      <c r="H7531" s="78">
        <f>'Balance N-1'!P7534</f>
        <v>0</v>
      </c>
      <c r="I7531" s="79">
        <f t="shared" si="117"/>
        <v>0</v>
      </c>
    </row>
    <row r="7532" spans="1:9" ht="15.6">
      <c r="A7532" s="85">
        <f>'Balance N-1'!I7535</f>
        <v>0</v>
      </c>
      <c r="B7532" s="75">
        <f>'Balance N-1'!J7535</f>
        <v>0</v>
      </c>
      <c r="C7532" s="78">
        <f>'Balance N-1'!K7535</f>
        <v>0</v>
      </c>
      <c r="D7532" s="78">
        <f>'Balance N-1'!L7535</f>
        <v>0</v>
      </c>
      <c r="E7532" s="78">
        <f>'Balance N-1'!M7535</f>
        <v>0</v>
      </c>
      <c r="F7532" s="78">
        <f>'Balance N-1'!N7535</f>
        <v>0</v>
      </c>
      <c r="G7532" s="78">
        <f>'Balance N-1'!O7535</f>
        <v>0</v>
      </c>
      <c r="H7532" s="78">
        <f>'Balance N-1'!P7535</f>
        <v>0</v>
      </c>
      <c r="I7532" s="79">
        <f t="shared" si="117"/>
        <v>0</v>
      </c>
    </row>
    <row r="7533" spans="1:9" ht="15.6">
      <c r="A7533" s="85">
        <f>'Balance N-1'!I7536</f>
        <v>0</v>
      </c>
      <c r="B7533" s="75">
        <f>'Balance N-1'!J7536</f>
        <v>0</v>
      </c>
      <c r="C7533" s="78">
        <f>'Balance N-1'!K7536</f>
        <v>0</v>
      </c>
      <c r="D7533" s="78">
        <f>'Balance N-1'!L7536</f>
        <v>0</v>
      </c>
      <c r="E7533" s="78">
        <f>'Balance N-1'!M7536</f>
        <v>0</v>
      </c>
      <c r="F7533" s="78">
        <f>'Balance N-1'!N7536</f>
        <v>0</v>
      </c>
      <c r="G7533" s="78">
        <f>'Balance N-1'!O7536</f>
        <v>0</v>
      </c>
      <c r="H7533" s="78">
        <f>'Balance N-1'!P7536</f>
        <v>0</v>
      </c>
      <c r="I7533" s="79">
        <f t="shared" si="117"/>
        <v>0</v>
      </c>
    </row>
    <row r="7534" spans="1:9" ht="15.6">
      <c r="A7534" s="85">
        <f>'Balance N-1'!I7537</f>
        <v>0</v>
      </c>
      <c r="B7534" s="75">
        <f>'Balance N-1'!J7537</f>
        <v>0</v>
      </c>
      <c r="C7534" s="78">
        <f>'Balance N-1'!K7537</f>
        <v>0</v>
      </c>
      <c r="D7534" s="78">
        <f>'Balance N-1'!L7537</f>
        <v>0</v>
      </c>
      <c r="E7534" s="78">
        <f>'Balance N-1'!M7537</f>
        <v>0</v>
      </c>
      <c r="F7534" s="78">
        <f>'Balance N-1'!N7537</f>
        <v>0</v>
      </c>
      <c r="G7534" s="78">
        <f>'Balance N-1'!O7537</f>
        <v>0</v>
      </c>
      <c r="H7534" s="78">
        <f>'Balance N-1'!P7537</f>
        <v>0</v>
      </c>
      <c r="I7534" s="79">
        <f t="shared" si="117"/>
        <v>0</v>
      </c>
    </row>
    <row r="7535" spans="1:9" ht="15.6">
      <c r="A7535" s="85">
        <f>'Balance N-1'!I7538</f>
        <v>0</v>
      </c>
      <c r="B7535" s="75">
        <f>'Balance N-1'!J7538</f>
        <v>0</v>
      </c>
      <c r="C7535" s="78">
        <f>'Balance N-1'!K7538</f>
        <v>0</v>
      </c>
      <c r="D7535" s="78">
        <f>'Balance N-1'!L7538</f>
        <v>0</v>
      </c>
      <c r="E7535" s="78">
        <f>'Balance N-1'!M7538</f>
        <v>0</v>
      </c>
      <c r="F7535" s="78">
        <f>'Balance N-1'!N7538</f>
        <v>0</v>
      </c>
      <c r="G7535" s="78">
        <f>'Balance N-1'!O7538</f>
        <v>0</v>
      </c>
      <c r="H7535" s="78">
        <f>'Balance N-1'!P7538</f>
        <v>0</v>
      </c>
      <c r="I7535" s="79">
        <f t="shared" si="117"/>
        <v>0</v>
      </c>
    </row>
    <row r="7536" spans="1:9" ht="15.6">
      <c r="A7536" s="85">
        <f>'Balance N-1'!I7539</f>
        <v>0</v>
      </c>
      <c r="B7536" s="75">
        <f>'Balance N-1'!J7539</f>
        <v>0</v>
      </c>
      <c r="C7536" s="78">
        <f>'Balance N-1'!K7539</f>
        <v>0</v>
      </c>
      <c r="D7536" s="78">
        <f>'Balance N-1'!L7539</f>
        <v>0</v>
      </c>
      <c r="E7536" s="78">
        <f>'Balance N-1'!M7539</f>
        <v>0</v>
      </c>
      <c r="F7536" s="78">
        <f>'Balance N-1'!N7539</f>
        <v>0</v>
      </c>
      <c r="G7536" s="78">
        <f>'Balance N-1'!O7539</f>
        <v>0</v>
      </c>
      <c r="H7536" s="78">
        <f>'Balance N-1'!P7539</f>
        <v>0</v>
      </c>
      <c r="I7536" s="79">
        <f t="shared" si="117"/>
        <v>0</v>
      </c>
    </row>
    <row r="7537" spans="1:9" ht="15.6">
      <c r="A7537" s="85">
        <f>'Balance N-1'!I7540</f>
        <v>0</v>
      </c>
      <c r="B7537" s="75">
        <f>'Balance N-1'!J7540</f>
        <v>0</v>
      </c>
      <c r="C7537" s="78">
        <f>'Balance N-1'!K7540</f>
        <v>0</v>
      </c>
      <c r="D7537" s="78">
        <f>'Balance N-1'!L7540</f>
        <v>0</v>
      </c>
      <c r="E7537" s="78">
        <f>'Balance N-1'!M7540</f>
        <v>0</v>
      </c>
      <c r="F7537" s="78">
        <f>'Balance N-1'!N7540</f>
        <v>0</v>
      </c>
      <c r="G7537" s="78">
        <f>'Balance N-1'!O7540</f>
        <v>0</v>
      </c>
      <c r="H7537" s="78">
        <f>'Balance N-1'!P7540</f>
        <v>0</v>
      </c>
      <c r="I7537" s="79">
        <f t="shared" si="117"/>
        <v>0</v>
      </c>
    </row>
    <row r="7538" spans="1:9" ht="15.6">
      <c r="A7538" s="85">
        <f>'Balance N-1'!I7541</f>
        <v>0</v>
      </c>
      <c r="B7538" s="75">
        <f>'Balance N-1'!J7541</f>
        <v>0</v>
      </c>
      <c r="C7538" s="78">
        <f>'Balance N-1'!K7541</f>
        <v>0</v>
      </c>
      <c r="D7538" s="78">
        <f>'Balance N-1'!L7541</f>
        <v>0</v>
      </c>
      <c r="E7538" s="78">
        <f>'Balance N-1'!M7541</f>
        <v>0</v>
      </c>
      <c r="F7538" s="78">
        <f>'Balance N-1'!N7541</f>
        <v>0</v>
      </c>
      <c r="G7538" s="78">
        <f>'Balance N-1'!O7541</f>
        <v>0</v>
      </c>
      <c r="H7538" s="78">
        <f>'Balance N-1'!P7541</f>
        <v>0</v>
      </c>
      <c r="I7538" s="79">
        <f t="shared" si="117"/>
        <v>0</v>
      </c>
    </row>
    <row r="7539" spans="1:9" ht="15.6">
      <c r="A7539" s="85">
        <f>'Balance N-1'!I7542</f>
        <v>0</v>
      </c>
      <c r="B7539" s="75">
        <f>'Balance N-1'!J7542</f>
        <v>0</v>
      </c>
      <c r="C7539" s="78">
        <f>'Balance N-1'!K7542</f>
        <v>0</v>
      </c>
      <c r="D7539" s="78">
        <f>'Balance N-1'!L7542</f>
        <v>0</v>
      </c>
      <c r="E7539" s="78">
        <f>'Balance N-1'!M7542</f>
        <v>0</v>
      </c>
      <c r="F7539" s="78">
        <f>'Balance N-1'!N7542</f>
        <v>0</v>
      </c>
      <c r="G7539" s="78">
        <f>'Balance N-1'!O7542</f>
        <v>0</v>
      </c>
      <c r="H7539" s="78">
        <f>'Balance N-1'!P7542</f>
        <v>0</v>
      </c>
      <c r="I7539" s="79">
        <f t="shared" si="117"/>
        <v>0</v>
      </c>
    </row>
    <row r="7540" spans="1:9" ht="15.6">
      <c r="A7540" s="85">
        <f>'Balance N-1'!I7543</f>
        <v>0</v>
      </c>
      <c r="B7540" s="75">
        <f>'Balance N-1'!J7543</f>
        <v>0</v>
      </c>
      <c r="C7540" s="78">
        <f>'Balance N-1'!K7543</f>
        <v>0</v>
      </c>
      <c r="D7540" s="78">
        <f>'Balance N-1'!L7543</f>
        <v>0</v>
      </c>
      <c r="E7540" s="78">
        <f>'Balance N-1'!M7543</f>
        <v>0</v>
      </c>
      <c r="F7540" s="78">
        <f>'Balance N-1'!N7543</f>
        <v>0</v>
      </c>
      <c r="G7540" s="78">
        <f>'Balance N-1'!O7543</f>
        <v>0</v>
      </c>
      <c r="H7540" s="78">
        <f>'Balance N-1'!P7543</f>
        <v>0</v>
      </c>
      <c r="I7540" s="79">
        <f t="shared" si="117"/>
        <v>0</v>
      </c>
    </row>
    <row r="7541" spans="1:9" ht="15.6">
      <c r="A7541" s="85">
        <f>'Balance N-1'!I7544</f>
        <v>0</v>
      </c>
      <c r="B7541" s="75">
        <f>'Balance N-1'!J7544</f>
        <v>0</v>
      </c>
      <c r="C7541" s="78">
        <f>'Balance N-1'!K7544</f>
        <v>0</v>
      </c>
      <c r="D7541" s="78">
        <f>'Balance N-1'!L7544</f>
        <v>0</v>
      </c>
      <c r="E7541" s="78">
        <f>'Balance N-1'!M7544</f>
        <v>0</v>
      </c>
      <c r="F7541" s="78">
        <f>'Balance N-1'!N7544</f>
        <v>0</v>
      </c>
      <c r="G7541" s="78">
        <f>'Balance N-1'!O7544</f>
        <v>0</v>
      </c>
      <c r="H7541" s="78">
        <f>'Balance N-1'!P7544</f>
        <v>0</v>
      </c>
      <c r="I7541" s="79">
        <f t="shared" si="117"/>
        <v>0</v>
      </c>
    </row>
    <row r="7542" spans="1:9" ht="15.6">
      <c r="A7542" s="85">
        <f>'Balance N-1'!I7545</f>
        <v>0</v>
      </c>
      <c r="B7542" s="75">
        <f>'Balance N-1'!J7545</f>
        <v>0</v>
      </c>
      <c r="C7542" s="78">
        <f>'Balance N-1'!K7545</f>
        <v>0</v>
      </c>
      <c r="D7542" s="78">
        <f>'Balance N-1'!L7545</f>
        <v>0</v>
      </c>
      <c r="E7542" s="78">
        <f>'Balance N-1'!M7545</f>
        <v>0</v>
      </c>
      <c r="F7542" s="78">
        <f>'Balance N-1'!N7545</f>
        <v>0</v>
      </c>
      <c r="G7542" s="78">
        <f>'Balance N-1'!O7545</f>
        <v>0</v>
      </c>
      <c r="H7542" s="78">
        <f>'Balance N-1'!P7545</f>
        <v>0</v>
      </c>
      <c r="I7542" s="79">
        <f t="shared" si="117"/>
        <v>0</v>
      </c>
    </row>
    <row r="7543" spans="1:9" ht="15.6">
      <c r="A7543" s="85">
        <f>'Balance N-1'!I7546</f>
        <v>0</v>
      </c>
      <c r="B7543" s="75">
        <f>'Balance N-1'!J7546</f>
        <v>0</v>
      </c>
      <c r="C7543" s="78">
        <f>'Balance N-1'!K7546</f>
        <v>0</v>
      </c>
      <c r="D7543" s="78">
        <f>'Balance N-1'!L7546</f>
        <v>0</v>
      </c>
      <c r="E7543" s="78">
        <f>'Balance N-1'!M7546</f>
        <v>0</v>
      </c>
      <c r="F7543" s="78">
        <f>'Balance N-1'!N7546</f>
        <v>0</v>
      </c>
      <c r="G7543" s="78">
        <f>'Balance N-1'!O7546</f>
        <v>0</v>
      </c>
      <c r="H7543" s="78">
        <f>'Balance N-1'!P7546</f>
        <v>0</v>
      </c>
      <c r="I7543" s="79">
        <f t="shared" si="117"/>
        <v>0</v>
      </c>
    </row>
    <row r="7544" spans="1:9" ht="15.6">
      <c r="A7544" s="85">
        <f>'Balance N-1'!I7547</f>
        <v>0</v>
      </c>
      <c r="B7544" s="75">
        <f>'Balance N-1'!J7547</f>
        <v>0</v>
      </c>
      <c r="C7544" s="78">
        <f>'Balance N-1'!K7547</f>
        <v>0</v>
      </c>
      <c r="D7544" s="78">
        <f>'Balance N-1'!L7547</f>
        <v>0</v>
      </c>
      <c r="E7544" s="78">
        <f>'Balance N-1'!M7547</f>
        <v>0</v>
      </c>
      <c r="F7544" s="78">
        <f>'Balance N-1'!N7547</f>
        <v>0</v>
      </c>
      <c r="G7544" s="78">
        <f>'Balance N-1'!O7547</f>
        <v>0</v>
      </c>
      <c r="H7544" s="78">
        <f>'Balance N-1'!P7547</f>
        <v>0</v>
      </c>
      <c r="I7544" s="79">
        <f t="shared" si="117"/>
        <v>0</v>
      </c>
    </row>
    <row r="7545" spans="1:9" ht="15.6">
      <c r="A7545" s="85">
        <f>'Balance N-1'!I7548</f>
        <v>0</v>
      </c>
      <c r="B7545" s="75">
        <f>'Balance N-1'!J7548</f>
        <v>0</v>
      </c>
      <c r="C7545" s="78">
        <f>'Balance N-1'!K7548</f>
        <v>0</v>
      </c>
      <c r="D7545" s="78">
        <f>'Balance N-1'!L7548</f>
        <v>0</v>
      </c>
      <c r="E7545" s="78">
        <f>'Balance N-1'!M7548</f>
        <v>0</v>
      </c>
      <c r="F7545" s="78">
        <f>'Balance N-1'!N7548</f>
        <v>0</v>
      </c>
      <c r="G7545" s="78">
        <f>'Balance N-1'!O7548</f>
        <v>0</v>
      </c>
      <c r="H7545" s="78">
        <f>'Balance N-1'!P7548</f>
        <v>0</v>
      </c>
      <c r="I7545" s="79">
        <f t="shared" si="117"/>
        <v>0</v>
      </c>
    </row>
    <row r="7546" spans="1:9" ht="15.6">
      <c r="A7546" s="85">
        <f>'Balance N-1'!I7549</f>
        <v>0</v>
      </c>
      <c r="B7546" s="75">
        <f>'Balance N-1'!J7549</f>
        <v>0</v>
      </c>
      <c r="C7546" s="78">
        <f>'Balance N-1'!K7549</f>
        <v>0</v>
      </c>
      <c r="D7546" s="78">
        <f>'Balance N-1'!L7549</f>
        <v>0</v>
      </c>
      <c r="E7546" s="78">
        <f>'Balance N-1'!M7549</f>
        <v>0</v>
      </c>
      <c r="F7546" s="78">
        <f>'Balance N-1'!N7549</f>
        <v>0</v>
      </c>
      <c r="G7546" s="78">
        <f>'Balance N-1'!O7549</f>
        <v>0</v>
      </c>
      <c r="H7546" s="78">
        <f>'Balance N-1'!P7549</f>
        <v>0</v>
      </c>
      <c r="I7546" s="79">
        <f t="shared" si="117"/>
        <v>0</v>
      </c>
    </row>
    <row r="7547" spans="1:9" ht="15.6">
      <c r="A7547" s="85">
        <f>'Balance N-1'!I7550</f>
        <v>0</v>
      </c>
      <c r="B7547" s="75">
        <f>'Balance N-1'!J7550</f>
        <v>0</v>
      </c>
      <c r="C7547" s="78">
        <f>'Balance N-1'!K7550</f>
        <v>0</v>
      </c>
      <c r="D7547" s="78">
        <f>'Balance N-1'!L7550</f>
        <v>0</v>
      </c>
      <c r="E7547" s="78">
        <f>'Balance N-1'!M7550</f>
        <v>0</v>
      </c>
      <c r="F7547" s="78">
        <f>'Balance N-1'!N7550</f>
        <v>0</v>
      </c>
      <c r="G7547" s="78">
        <f>'Balance N-1'!O7550</f>
        <v>0</v>
      </c>
      <c r="H7547" s="78">
        <f>'Balance N-1'!P7550</f>
        <v>0</v>
      </c>
      <c r="I7547" s="79">
        <f t="shared" si="117"/>
        <v>0</v>
      </c>
    </row>
    <row r="7548" spans="1:9" ht="15.6">
      <c r="A7548" s="85">
        <f>'Balance N-1'!I7551</f>
        <v>0</v>
      </c>
      <c r="B7548" s="75">
        <f>'Balance N-1'!J7551</f>
        <v>0</v>
      </c>
      <c r="C7548" s="78">
        <f>'Balance N-1'!K7551</f>
        <v>0</v>
      </c>
      <c r="D7548" s="78">
        <f>'Balance N-1'!L7551</f>
        <v>0</v>
      </c>
      <c r="E7548" s="78">
        <f>'Balance N-1'!M7551</f>
        <v>0</v>
      </c>
      <c r="F7548" s="78">
        <f>'Balance N-1'!N7551</f>
        <v>0</v>
      </c>
      <c r="G7548" s="78">
        <f>'Balance N-1'!O7551</f>
        <v>0</v>
      </c>
      <c r="H7548" s="78">
        <f>'Balance N-1'!P7551</f>
        <v>0</v>
      </c>
      <c r="I7548" s="79">
        <f t="shared" si="117"/>
        <v>0</v>
      </c>
    </row>
    <row r="7549" spans="1:9" ht="15.6">
      <c r="A7549" s="85">
        <f>'Balance N-1'!I7552</f>
        <v>0</v>
      </c>
      <c r="B7549" s="75">
        <f>'Balance N-1'!J7552</f>
        <v>0</v>
      </c>
      <c r="C7549" s="78">
        <f>'Balance N-1'!K7552</f>
        <v>0</v>
      </c>
      <c r="D7549" s="78">
        <f>'Balance N-1'!L7552</f>
        <v>0</v>
      </c>
      <c r="E7549" s="78">
        <f>'Balance N-1'!M7552</f>
        <v>0</v>
      </c>
      <c r="F7549" s="78">
        <f>'Balance N-1'!N7552</f>
        <v>0</v>
      </c>
      <c r="G7549" s="78">
        <f>'Balance N-1'!O7552</f>
        <v>0</v>
      </c>
      <c r="H7549" s="78">
        <f>'Balance N-1'!P7552</f>
        <v>0</v>
      </c>
      <c r="I7549" s="79">
        <f t="shared" si="117"/>
        <v>0</v>
      </c>
    </row>
    <row r="7550" spans="1:9" ht="15.6">
      <c r="A7550" s="85">
        <f>'Balance N-1'!I7553</f>
        <v>0</v>
      </c>
      <c r="B7550" s="75">
        <f>'Balance N-1'!J7553</f>
        <v>0</v>
      </c>
      <c r="C7550" s="78">
        <f>'Balance N-1'!K7553</f>
        <v>0</v>
      </c>
      <c r="D7550" s="78">
        <f>'Balance N-1'!L7553</f>
        <v>0</v>
      </c>
      <c r="E7550" s="78">
        <f>'Balance N-1'!M7553</f>
        <v>0</v>
      </c>
      <c r="F7550" s="78">
        <f>'Balance N-1'!N7553</f>
        <v>0</v>
      </c>
      <c r="G7550" s="78">
        <f>'Balance N-1'!O7553</f>
        <v>0</v>
      </c>
      <c r="H7550" s="78">
        <f>'Balance N-1'!P7553</f>
        <v>0</v>
      </c>
      <c r="I7550" s="79">
        <f t="shared" si="117"/>
        <v>0</v>
      </c>
    </row>
    <row r="7551" spans="1:9" ht="15.6">
      <c r="A7551" s="85">
        <f>'Balance N-1'!I7554</f>
        <v>0</v>
      </c>
      <c r="B7551" s="75">
        <f>'Balance N-1'!J7554</f>
        <v>0</v>
      </c>
      <c r="C7551" s="78">
        <f>'Balance N-1'!K7554</f>
        <v>0</v>
      </c>
      <c r="D7551" s="78">
        <f>'Balance N-1'!L7554</f>
        <v>0</v>
      </c>
      <c r="E7551" s="78">
        <f>'Balance N-1'!M7554</f>
        <v>0</v>
      </c>
      <c r="F7551" s="78">
        <f>'Balance N-1'!N7554</f>
        <v>0</v>
      </c>
      <c r="G7551" s="78">
        <f>'Balance N-1'!O7554</f>
        <v>0</v>
      </c>
      <c r="H7551" s="78">
        <f>'Balance N-1'!P7554</f>
        <v>0</v>
      </c>
      <c r="I7551" s="79">
        <f t="shared" si="117"/>
        <v>0</v>
      </c>
    </row>
    <row r="7552" spans="1:9" ht="15.6">
      <c r="A7552" s="85">
        <f>'Balance N-1'!I7555</f>
        <v>0</v>
      </c>
      <c r="B7552" s="75">
        <f>'Balance N-1'!J7555</f>
        <v>0</v>
      </c>
      <c r="C7552" s="78">
        <f>'Balance N-1'!K7555</f>
        <v>0</v>
      </c>
      <c r="D7552" s="78">
        <f>'Balance N-1'!L7555</f>
        <v>0</v>
      </c>
      <c r="E7552" s="78">
        <f>'Balance N-1'!M7555</f>
        <v>0</v>
      </c>
      <c r="F7552" s="78">
        <f>'Balance N-1'!N7555</f>
        <v>0</v>
      </c>
      <c r="G7552" s="78">
        <f>'Balance N-1'!O7555</f>
        <v>0</v>
      </c>
      <c r="H7552" s="78">
        <f>'Balance N-1'!P7555</f>
        <v>0</v>
      </c>
      <c r="I7552" s="79">
        <f t="shared" si="117"/>
        <v>0</v>
      </c>
    </row>
    <row r="7553" spans="1:9" ht="15.6">
      <c r="A7553" s="85">
        <f>'Balance N-1'!I7556</f>
        <v>0</v>
      </c>
      <c r="B7553" s="75">
        <f>'Balance N-1'!J7556</f>
        <v>0</v>
      </c>
      <c r="C7553" s="78">
        <f>'Balance N-1'!K7556</f>
        <v>0</v>
      </c>
      <c r="D7553" s="78">
        <f>'Balance N-1'!L7556</f>
        <v>0</v>
      </c>
      <c r="E7553" s="78">
        <f>'Balance N-1'!M7556</f>
        <v>0</v>
      </c>
      <c r="F7553" s="78">
        <f>'Balance N-1'!N7556</f>
        <v>0</v>
      </c>
      <c r="G7553" s="78">
        <f>'Balance N-1'!O7556</f>
        <v>0</v>
      </c>
      <c r="H7553" s="78">
        <f>'Balance N-1'!P7556</f>
        <v>0</v>
      </c>
      <c r="I7553" s="79">
        <f t="shared" si="117"/>
        <v>0</v>
      </c>
    </row>
    <row r="7554" spans="1:9" ht="15.6">
      <c r="A7554" s="85">
        <f>'Balance N-1'!I7557</f>
        <v>0</v>
      </c>
      <c r="B7554" s="75">
        <f>'Balance N-1'!J7557</f>
        <v>0</v>
      </c>
      <c r="C7554" s="78">
        <f>'Balance N-1'!K7557</f>
        <v>0</v>
      </c>
      <c r="D7554" s="78">
        <f>'Balance N-1'!L7557</f>
        <v>0</v>
      </c>
      <c r="E7554" s="78">
        <f>'Balance N-1'!M7557</f>
        <v>0</v>
      </c>
      <c r="F7554" s="78">
        <f>'Balance N-1'!N7557</f>
        <v>0</v>
      </c>
      <c r="G7554" s="78">
        <f>'Balance N-1'!O7557</f>
        <v>0</v>
      </c>
      <c r="H7554" s="78">
        <f>'Balance N-1'!P7557</f>
        <v>0</v>
      </c>
      <c r="I7554" s="79">
        <f t="shared" si="117"/>
        <v>0</v>
      </c>
    </row>
    <row r="7555" spans="1:9" ht="15.6">
      <c r="A7555" s="85">
        <f>'Balance N-1'!I7558</f>
        <v>0</v>
      </c>
      <c r="B7555" s="75">
        <f>'Balance N-1'!J7558</f>
        <v>0</v>
      </c>
      <c r="C7555" s="78">
        <f>'Balance N-1'!K7558</f>
        <v>0</v>
      </c>
      <c r="D7555" s="78">
        <f>'Balance N-1'!L7558</f>
        <v>0</v>
      </c>
      <c r="E7555" s="78">
        <f>'Balance N-1'!M7558</f>
        <v>0</v>
      </c>
      <c r="F7555" s="78">
        <f>'Balance N-1'!N7558</f>
        <v>0</v>
      </c>
      <c r="G7555" s="78">
        <f>'Balance N-1'!O7558</f>
        <v>0</v>
      </c>
      <c r="H7555" s="78">
        <f>'Balance N-1'!P7558</f>
        <v>0</v>
      </c>
      <c r="I7555" s="79">
        <f t="shared" ref="I7555:I7618" si="118">(C7555-D7555)+(E7555-F7555)-(G7555-H7555)</f>
        <v>0</v>
      </c>
    </row>
    <row r="7556" spans="1:9" ht="15.6">
      <c r="A7556" s="85">
        <f>'Balance N-1'!I7559</f>
        <v>0</v>
      </c>
      <c r="B7556" s="75">
        <f>'Balance N-1'!J7559</f>
        <v>0</v>
      </c>
      <c r="C7556" s="78">
        <f>'Balance N-1'!K7559</f>
        <v>0</v>
      </c>
      <c r="D7556" s="78">
        <f>'Balance N-1'!L7559</f>
        <v>0</v>
      </c>
      <c r="E7556" s="78">
        <f>'Balance N-1'!M7559</f>
        <v>0</v>
      </c>
      <c r="F7556" s="78">
        <f>'Balance N-1'!N7559</f>
        <v>0</v>
      </c>
      <c r="G7556" s="78">
        <f>'Balance N-1'!O7559</f>
        <v>0</v>
      </c>
      <c r="H7556" s="78">
        <f>'Balance N-1'!P7559</f>
        <v>0</v>
      </c>
      <c r="I7556" s="79">
        <f t="shared" si="118"/>
        <v>0</v>
      </c>
    </row>
    <row r="7557" spans="1:9" ht="15.6">
      <c r="A7557" s="85">
        <f>'Balance N-1'!I7560</f>
        <v>0</v>
      </c>
      <c r="B7557" s="75">
        <f>'Balance N-1'!J7560</f>
        <v>0</v>
      </c>
      <c r="C7557" s="78">
        <f>'Balance N-1'!K7560</f>
        <v>0</v>
      </c>
      <c r="D7557" s="78">
        <f>'Balance N-1'!L7560</f>
        <v>0</v>
      </c>
      <c r="E7557" s="78">
        <f>'Balance N-1'!M7560</f>
        <v>0</v>
      </c>
      <c r="F7557" s="78">
        <f>'Balance N-1'!N7560</f>
        <v>0</v>
      </c>
      <c r="G7557" s="78">
        <f>'Balance N-1'!O7560</f>
        <v>0</v>
      </c>
      <c r="H7557" s="78">
        <f>'Balance N-1'!P7560</f>
        <v>0</v>
      </c>
      <c r="I7557" s="79">
        <f t="shared" si="118"/>
        <v>0</v>
      </c>
    </row>
    <row r="7558" spans="1:9" ht="15.6">
      <c r="A7558" s="85">
        <f>'Balance N-1'!I7561</f>
        <v>0</v>
      </c>
      <c r="B7558" s="75">
        <f>'Balance N-1'!J7561</f>
        <v>0</v>
      </c>
      <c r="C7558" s="78">
        <f>'Balance N-1'!K7561</f>
        <v>0</v>
      </c>
      <c r="D7558" s="78">
        <f>'Balance N-1'!L7561</f>
        <v>0</v>
      </c>
      <c r="E7558" s="78">
        <f>'Balance N-1'!M7561</f>
        <v>0</v>
      </c>
      <c r="F7558" s="78">
        <f>'Balance N-1'!N7561</f>
        <v>0</v>
      </c>
      <c r="G7558" s="78">
        <f>'Balance N-1'!O7561</f>
        <v>0</v>
      </c>
      <c r="H7558" s="78">
        <f>'Balance N-1'!P7561</f>
        <v>0</v>
      </c>
      <c r="I7558" s="79">
        <f t="shared" si="118"/>
        <v>0</v>
      </c>
    </row>
    <row r="7559" spans="1:9" ht="15.6">
      <c r="A7559" s="85">
        <f>'Balance N-1'!I7562</f>
        <v>0</v>
      </c>
      <c r="B7559" s="75">
        <f>'Balance N-1'!J7562</f>
        <v>0</v>
      </c>
      <c r="C7559" s="78">
        <f>'Balance N-1'!K7562</f>
        <v>0</v>
      </c>
      <c r="D7559" s="78">
        <f>'Balance N-1'!L7562</f>
        <v>0</v>
      </c>
      <c r="E7559" s="78">
        <f>'Balance N-1'!M7562</f>
        <v>0</v>
      </c>
      <c r="F7559" s="78">
        <f>'Balance N-1'!N7562</f>
        <v>0</v>
      </c>
      <c r="G7559" s="78">
        <f>'Balance N-1'!O7562</f>
        <v>0</v>
      </c>
      <c r="H7559" s="78">
        <f>'Balance N-1'!P7562</f>
        <v>0</v>
      </c>
      <c r="I7559" s="79">
        <f t="shared" si="118"/>
        <v>0</v>
      </c>
    </row>
    <row r="7560" spans="1:9" ht="15.6">
      <c r="A7560" s="85">
        <f>'Balance N-1'!I7563</f>
        <v>0</v>
      </c>
      <c r="B7560" s="75">
        <f>'Balance N-1'!J7563</f>
        <v>0</v>
      </c>
      <c r="C7560" s="78">
        <f>'Balance N-1'!K7563</f>
        <v>0</v>
      </c>
      <c r="D7560" s="78">
        <f>'Balance N-1'!L7563</f>
        <v>0</v>
      </c>
      <c r="E7560" s="78">
        <f>'Balance N-1'!M7563</f>
        <v>0</v>
      </c>
      <c r="F7560" s="78">
        <f>'Balance N-1'!N7563</f>
        <v>0</v>
      </c>
      <c r="G7560" s="78">
        <f>'Balance N-1'!O7563</f>
        <v>0</v>
      </c>
      <c r="H7560" s="78">
        <f>'Balance N-1'!P7563</f>
        <v>0</v>
      </c>
      <c r="I7560" s="79">
        <f t="shared" si="118"/>
        <v>0</v>
      </c>
    </row>
    <row r="7561" spans="1:9" ht="15.6">
      <c r="A7561" s="85">
        <f>'Balance N-1'!I7564</f>
        <v>0</v>
      </c>
      <c r="B7561" s="75">
        <f>'Balance N-1'!J7564</f>
        <v>0</v>
      </c>
      <c r="C7561" s="78">
        <f>'Balance N-1'!K7564</f>
        <v>0</v>
      </c>
      <c r="D7561" s="78">
        <f>'Balance N-1'!L7564</f>
        <v>0</v>
      </c>
      <c r="E7561" s="78">
        <f>'Balance N-1'!M7564</f>
        <v>0</v>
      </c>
      <c r="F7561" s="78">
        <f>'Balance N-1'!N7564</f>
        <v>0</v>
      </c>
      <c r="G7561" s="78">
        <f>'Balance N-1'!O7564</f>
        <v>0</v>
      </c>
      <c r="H7561" s="78">
        <f>'Balance N-1'!P7564</f>
        <v>0</v>
      </c>
      <c r="I7561" s="79">
        <f t="shared" si="118"/>
        <v>0</v>
      </c>
    </row>
    <row r="7562" spans="1:9" ht="15.6">
      <c r="A7562" s="85">
        <f>'Balance N-1'!I7565</f>
        <v>0</v>
      </c>
      <c r="B7562" s="75">
        <f>'Balance N-1'!J7565</f>
        <v>0</v>
      </c>
      <c r="C7562" s="78">
        <f>'Balance N-1'!K7565</f>
        <v>0</v>
      </c>
      <c r="D7562" s="78">
        <f>'Balance N-1'!L7565</f>
        <v>0</v>
      </c>
      <c r="E7562" s="78">
        <f>'Balance N-1'!M7565</f>
        <v>0</v>
      </c>
      <c r="F7562" s="78">
        <f>'Balance N-1'!N7565</f>
        <v>0</v>
      </c>
      <c r="G7562" s="78">
        <f>'Balance N-1'!O7565</f>
        <v>0</v>
      </c>
      <c r="H7562" s="78">
        <f>'Balance N-1'!P7565</f>
        <v>0</v>
      </c>
      <c r="I7562" s="79">
        <f t="shared" si="118"/>
        <v>0</v>
      </c>
    </row>
    <row r="7563" spans="1:9" ht="15.6">
      <c r="A7563" s="85">
        <f>'Balance N-1'!I7566</f>
        <v>0</v>
      </c>
      <c r="B7563" s="75">
        <f>'Balance N-1'!J7566</f>
        <v>0</v>
      </c>
      <c r="C7563" s="78">
        <f>'Balance N-1'!K7566</f>
        <v>0</v>
      </c>
      <c r="D7563" s="78">
        <f>'Balance N-1'!L7566</f>
        <v>0</v>
      </c>
      <c r="E7563" s="78">
        <f>'Balance N-1'!M7566</f>
        <v>0</v>
      </c>
      <c r="F7563" s="78">
        <f>'Balance N-1'!N7566</f>
        <v>0</v>
      </c>
      <c r="G7563" s="78">
        <f>'Balance N-1'!O7566</f>
        <v>0</v>
      </c>
      <c r="H7563" s="78">
        <f>'Balance N-1'!P7566</f>
        <v>0</v>
      </c>
      <c r="I7563" s="79">
        <f t="shared" si="118"/>
        <v>0</v>
      </c>
    </row>
    <row r="7564" spans="1:9" ht="15.6">
      <c r="A7564" s="85">
        <f>'Balance N-1'!I7567</f>
        <v>0</v>
      </c>
      <c r="B7564" s="75">
        <f>'Balance N-1'!J7567</f>
        <v>0</v>
      </c>
      <c r="C7564" s="78">
        <f>'Balance N-1'!K7567</f>
        <v>0</v>
      </c>
      <c r="D7564" s="78">
        <f>'Balance N-1'!L7567</f>
        <v>0</v>
      </c>
      <c r="E7564" s="78">
        <f>'Balance N-1'!M7567</f>
        <v>0</v>
      </c>
      <c r="F7564" s="78">
        <f>'Balance N-1'!N7567</f>
        <v>0</v>
      </c>
      <c r="G7564" s="78">
        <f>'Balance N-1'!O7567</f>
        <v>0</v>
      </c>
      <c r="H7564" s="78">
        <f>'Balance N-1'!P7567</f>
        <v>0</v>
      </c>
      <c r="I7564" s="79">
        <f t="shared" si="118"/>
        <v>0</v>
      </c>
    </row>
    <row r="7565" spans="1:9" ht="15.6">
      <c r="A7565" s="85">
        <f>'Balance N-1'!I7568</f>
        <v>0</v>
      </c>
      <c r="B7565" s="75">
        <f>'Balance N-1'!J7568</f>
        <v>0</v>
      </c>
      <c r="C7565" s="78">
        <f>'Balance N-1'!K7568</f>
        <v>0</v>
      </c>
      <c r="D7565" s="78">
        <f>'Balance N-1'!L7568</f>
        <v>0</v>
      </c>
      <c r="E7565" s="78">
        <f>'Balance N-1'!M7568</f>
        <v>0</v>
      </c>
      <c r="F7565" s="78">
        <f>'Balance N-1'!N7568</f>
        <v>0</v>
      </c>
      <c r="G7565" s="78">
        <f>'Balance N-1'!O7568</f>
        <v>0</v>
      </c>
      <c r="H7565" s="78">
        <f>'Balance N-1'!P7568</f>
        <v>0</v>
      </c>
      <c r="I7565" s="79">
        <f t="shared" si="118"/>
        <v>0</v>
      </c>
    </row>
    <row r="7566" spans="1:9" ht="15.6">
      <c r="A7566" s="85">
        <f>'Balance N-1'!I7569</f>
        <v>0</v>
      </c>
      <c r="B7566" s="75">
        <f>'Balance N-1'!J7569</f>
        <v>0</v>
      </c>
      <c r="C7566" s="78">
        <f>'Balance N-1'!K7569</f>
        <v>0</v>
      </c>
      <c r="D7566" s="78">
        <f>'Balance N-1'!L7569</f>
        <v>0</v>
      </c>
      <c r="E7566" s="78">
        <f>'Balance N-1'!M7569</f>
        <v>0</v>
      </c>
      <c r="F7566" s="78">
        <f>'Balance N-1'!N7569</f>
        <v>0</v>
      </c>
      <c r="G7566" s="78">
        <f>'Balance N-1'!O7569</f>
        <v>0</v>
      </c>
      <c r="H7566" s="78">
        <f>'Balance N-1'!P7569</f>
        <v>0</v>
      </c>
      <c r="I7566" s="79">
        <f t="shared" si="118"/>
        <v>0</v>
      </c>
    </row>
    <row r="7567" spans="1:9" ht="15.6">
      <c r="A7567" s="85">
        <f>'Balance N-1'!I7570</f>
        <v>0</v>
      </c>
      <c r="B7567" s="75">
        <f>'Balance N-1'!J7570</f>
        <v>0</v>
      </c>
      <c r="C7567" s="78">
        <f>'Balance N-1'!K7570</f>
        <v>0</v>
      </c>
      <c r="D7567" s="78">
        <f>'Balance N-1'!L7570</f>
        <v>0</v>
      </c>
      <c r="E7567" s="78">
        <f>'Balance N-1'!M7570</f>
        <v>0</v>
      </c>
      <c r="F7567" s="78">
        <f>'Balance N-1'!N7570</f>
        <v>0</v>
      </c>
      <c r="G7567" s="78">
        <f>'Balance N-1'!O7570</f>
        <v>0</v>
      </c>
      <c r="H7567" s="78">
        <f>'Balance N-1'!P7570</f>
        <v>0</v>
      </c>
      <c r="I7567" s="79">
        <f t="shared" si="118"/>
        <v>0</v>
      </c>
    </row>
    <row r="7568" spans="1:9" ht="15.6">
      <c r="A7568" s="85">
        <f>'Balance N-1'!I7571</f>
        <v>0</v>
      </c>
      <c r="B7568" s="75">
        <f>'Balance N-1'!J7571</f>
        <v>0</v>
      </c>
      <c r="C7568" s="78">
        <f>'Balance N-1'!K7571</f>
        <v>0</v>
      </c>
      <c r="D7568" s="78">
        <f>'Balance N-1'!L7571</f>
        <v>0</v>
      </c>
      <c r="E7568" s="78">
        <f>'Balance N-1'!M7571</f>
        <v>0</v>
      </c>
      <c r="F7568" s="78">
        <f>'Balance N-1'!N7571</f>
        <v>0</v>
      </c>
      <c r="G7568" s="78">
        <f>'Balance N-1'!O7571</f>
        <v>0</v>
      </c>
      <c r="H7568" s="78">
        <f>'Balance N-1'!P7571</f>
        <v>0</v>
      </c>
      <c r="I7568" s="79">
        <f t="shared" si="118"/>
        <v>0</v>
      </c>
    </row>
    <row r="7569" spans="1:9" ht="15.6">
      <c r="A7569" s="85">
        <f>'Balance N-1'!I7572</f>
        <v>0</v>
      </c>
      <c r="B7569" s="75">
        <f>'Balance N-1'!J7572</f>
        <v>0</v>
      </c>
      <c r="C7569" s="78">
        <f>'Balance N-1'!K7572</f>
        <v>0</v>
      </c>
      <c r="D7569" s="78">
        <f>'Balance N-1'!L7572</f>
        <v>0</v>
      </c>
      <c r="E7569" s="78">
        <f>'Balance N-1'!M7572</f>
        <v>0</v>
      </c>
      <c r="F7569" s="78">
        <f>'Balance N-1'!N7572</f>
        <v>0</v>
      </c>
      <c r="G7569" s="78">
        <f>'Balance N-1'!O7572</f>
        <v>0</v>
      </c>
      <c r="H7569" s="78">
        <f>'Balance N-1'!P7572</f>
        <v>0</v>
      </c>
      <c r="I7569" s="79">
        <f t="shared" si="118"/>
        <v>0</v>
      </c>
    </row>
    <row r="7570" spans="1:9" ht="15.6">
      <c r="A7570" s="85">
        <f>'Balance N-1'!I7573</f>
        <v>0</v>
      </c>
      <c r="B7570" s="75">
        <f>'Balance N-1'!J7573</f>
        <v>0</v>
      </c>
      <c r="C7570" s="78">
        <f>'Balance N-1'!K7573</f>
        <v>0</v>
      </c>
      <c r="D7570" s="78">
        <f>'Balance N-1'!L7573</f>
        <v>0</v>
      </c>
      <c r="E7570" s="78">
        <f>'Balance N-1'!M7573</f>
        <v>0</v>
      </c>
      <c r="F7570" s="78">
        <f>'Balance N-1'!N7573</f>
        <v>0</v>
      </c>
      <c r="G7570" s="78">
        <f>'Balance N-1'!O7573</f>
        <v>0</v>
      </c>
      <c r="H7570" s="78">
        <f>'Balance N-1'!P7573</f>
        <v>0</v>
      </c>
      <c r="I7570" s="79">
        <f t="shared" si="118"/>
        <v>0</v>
      </c>
    </row>
    <row r="7571" spans="1:9" ht="15.6">
      <c r="A7571" s="85">
        <f>'Balance N-1'!I7574</f>
        <v>0</v>
      </c>
      <c r="B7571" s="75">
        <f>'Balance N-1'!J7574</f>
        <v>0</v>
      </c>
      <c r="C7571" s="78">
        <f>'Balance N-1'!K7574</f>
        <v>0</v>
      </c>
      <c r="D7571" s="78">
        <f>'Balance N-1'!L7574</f>
        <v>0</v>
      </c>
      <c r="E7571" s="78">
        <f>'Balance N-1'!M7574</f>
        <v>0</v>
      </c>
      <c r="F7571" s="78">
        <f>'Balance N-1'!N7574</f>
        <v>0</v>
      </c>
      <c r="G7571" s="78">
        <f>'Balance N-1'!O7574</f>
        <v>0</v>
      </c>
      <c r="H7571" s="78">
        <f>'Balance N-1'!P7574</f>
        <v>0</v>
      </c>
      <c r="I7571" s="79">
        <f t="shared" si="118"/>
        <v>0</v>
      </c>
    </row>
    <row r="7572" spans="1:9" ht="15.6">
      <c r="A7572" s="85">
        <f>'Balance N-1'!I7575</f>
        <v>0</v>
      </c>
      <c r="B7572" s="75">
        <f>'Balance N-1'!J7575</f>
        <v>0</v>
      </c>
      <c r="C7572" s="78">
        <f>'Balance N-1'!K7575</f>
        <v>0</v>
      </c>
      <c r="D7572" s="78">
        <f>'Balance N-1'!L7575</f>
        <v>0</v>
      </c>
      <c r="E7572" s="78">
        <f>'Balance N-1'!M7575</f>
        <v>0</v>
      </c>
      <c r="F7572" s="78">
        <f>'Balance N-1'!N7575</f>
        <v>0</v>
      </c>
      <c r="G7572" s="78">
        <f>'Balance N-1'!O7575</f>
        <v>0</v>
      </c>
      <c r="H7572" s="78">
        <f>'Balance N-1'!P7575</f>
        <v>0</v>
      </c>
      <c r="I7572" s="79">
        <f t="shared" si="118"/>
        <v>0</v>
      </c>
    </row>
    <row r="7573" spans="1:9" ht="15.6">
      <c r="A7573" s="85">
        <f>'Balance N-1'!I7576</f>
        <v>0</v>
      </c>
      <c r="B7573" s="75">
        <f>'Balance N-1'!J7576</f>
        <v>0</v>
      </c>
      <c r="C7573" s="78">
        <f>'Balance N-1'!K7576</f>
        <v>0</v>
      </c>
      <c r="D7573" s="78">
        <f>'Balance N-1'!L7576</f>
        <v>0</v>
      </c>
      <c r="E7573" s="78">
        <f>'Balance N-1'!M7576</f>
        <v>0</v>
      </c>
      <c r="F7573" s="78">
        <f>'Balance N-1'!N7576</f>
        <v>0</v>
      </c>
      <c r="G7573" s="78">
        <f>'Balance N-1'!O7576</f>
        <v>0</v>
      </c>
      <c r="H7573" s="78">
        <f>'Balance N-1'!P7576</f>
        <v>0</v>
      </c>
      <c r="I7573" s="79">
        <f t="shared" si="118"/>
        <v>0</v>
      </c>
    </row>
    <row r="7574" spans="1:9" ht="15.6">
      <c r="A7574" s="85">
        <f>'Balance N-1'!I7577</f>
        <v>0</v>
      </c>
      <c r="B7574" s="75">
        <f>'Balance N-1'!J7577</f>
        <v>0</v>
      </c>
      <c r="C7574" s="78">
        <f>'Balance N-1'!K7577</f>
        <v>0</v>
      </c>
      <c r="D7574" s="78">
        <f>'Balance N-1'!L7577</f>
        <v>0</v>
      </c>
      <c r="E7574" s="78">
        <f>'Balance N-1'!M7577</f>
        <v>0</v>
      </c>
      <c r="F7574" s="78">
        <f>'Balance N-1'!N7577</f>
        <v>0</v>
      </c>
      <c r="G7574" s="78">
        <f>'Balance N-1'!O7577</f>
        <v>0</v>
      </c>
      <c r="H7574" s="78">
        <f>'Balance N-1'!P7577</f>
        <v>0</v>
      </c>
      <c r="I7574" s="79">
        <f t="shared" si="118"/>
        <v>0</v>
      </c>
    </row>
    <row r="7575" spans="1:9" ht="15.6">
      <c r="A7575" s="85">
        <f>'Balance N-1'!I7578</f>
        <v>0</v>
      </c>
      <c r="B7575" s="75">
        <f>'Balance N-1'!J7578</f>
        <v>0</v>
      </c>
      <c r="C7575" s="78">
        <f>'Balance N-1'!K7578</f>
        <v>0</v>
      </c>
      <c r="D7575" s="78">
        <f>'Balance N-1'!L7578</f>
        <v>0</v>
      </c>
      <c r="E7575" s="78">
        <f>'Balance N-1'!M7578</f>
        <v>0</v>
      </c>
      <c r="F7575" s="78">
        <f>'Balance N-1'!N7578</f>
        <v>0</v>
      </c>
      <c r="G7575" s="78">
        <f>'Balance N-1'!O7578</f>
        <v>0</v>
      </c>
      <c r="H7575" s="78">
        <f>'Balance N-1'!P7578</f>
        <v>0</v>
      </c>
      <c r="I7575" s="79">
        <f t="shared" si="118"/>
        <v>0</v>
      </c>
    </row>
    <row r="7576" spans="1:9" ht="15.6">
      <c r="A7576" s="85">
        <f>'Balance N-1'!I7579</f>
        <v>0</v>
      </c>
      <c r="B7576" s="75">
        <f>'Balance N-1'!J7579</f>
        <v>0</v>
      </c>
      <c r="C7576" s="78">
        <f>'Balance N-1'!K7579</f>
        <v>0</v>
      </c>
      <c r="D7576" s="78">
        <f>'Balance N-1'!L7579</f>
        <v>0</v>
      </c>
      <c r="E7576" s="78">
        <f>'Balance N-1'!M7579</f>
        <v>0</v>
      </c>
      <c r="F7576" s="78">
        <f>'Balance N-1'!N7579</f>
        <v>0</v>
      </c>
      <c r="G7576" s="78">
        <f>'Balance N-1'!O7579</f>
        <v>0</v>
      </c>
      <c r="H7576" s="78">
        <f>'Balance N-1'!P7579</f>
        <v>0</v>
      </c>
      <c r="I7576" s="79">
        <f t="shared" si="118"/>
        <v>0</v>
      </c>
    </row>
    <row r="7577" spans="1:9" ht="15.6">
      <c r="A7577" s="85">
        <f>'Balance N-1'!I7580</f>
        <v>0</v>
      </c>
      <c r="B7577" s="75">
        <f>'Balance N-1'!J7580</f>
        <v>0</v>
      </c>
      <c r="C7577" s="78">
        <f>'Balance N-1'!K7580</f>
        <v>0</v>
      </c>
      <c r="D7577" s="78">
        <f>'Balance N-1'!L7580</f>
        <v>0</v>
      </c>
      <c r="E7577" s="78">
        <f>'Balance N-1'!M7580</f>
        <v>0</v>
      </c>
      <c r="F7577" s="78">
        <f>'Balance N-1'!N7580</f>
        <v>0</v>
      </c>
      <c r="G7577" s="78">
        <f>'Balance N-1'!O7580</f>
        <v>0</v>
      </c>
      <c r="H7577" s="78">
        <f>'Balance N-1'!P7580</f>
        <v>0</v>
      </c>
      <c r="I7577" s="79">
        <f t="shared" si="118"/>
        <v>0</v>
      </c>
    </row>
    <row r="7578" spans="1:9" ht="15.6">
      <c r="A7578" s="85">
        <f>'Balance N-1'!I7581</f>
        <v>0</v>
      </c>
      <c r="B7578" s="75">
        <f>'Balance N-1'!J7581</f>
        <v>0</v>
      </c>
      <c r="C7578" s="78">
        <f>'Balance N-1'!K7581</f>
        <v>0</v>
      </c>
      <c r="D7578" s="78">
        <f>'Balance N-1'!L7581</f>
        <v>0</v>
      </c>
      <c r="E7578" s="78">
        <f>'Balance N-1'!M7581</f>
        <v>0</v>
      </c>
      <c r="F7578" s="78">
        <f>'Balance N-1'!N7581</f>
        <v>0</v>
      </c>
      <c r="G7578" s="78">
        <f>'Balance N-1'!O7581</f>
        <v>0</v>
      </c>
      <c r="H7578" s="78">
        <f>'Balance N-1'!P7581</f>
        <v>0</v>
      </c>
      <c r="I7578" s="79">
        <f t="shared" si="118"/>
        <v>0</v>
      </c>
    </row>
    <row r="7579" spans="1:9" ht="15.6">
      <c r="A7579" s="85">
        <f>'Balance N-1'!I7582</f>
        <v>0</v>
      </c>
      <c r="B7579" s="75">
        <f>'Balance N-1'!J7582</f>
        <v>0</v>
      </c>
      <c r="C7579" s="78">
        <f>'Balance N-1'!K7582</f>
        <v>0</v>
      </c>
      <c r="D7579" s="78">
        <f>'Balance N-1'!L7582</f>
        <v>0</v>
      </c>
      <c r="E7579" s="78">
        <f>'Balance N-1'!M7582</f>
        <v>0</v>
      </c>
      <c r="F7579" s="78">
        <f>'Balance N-1'!N7582</f>
        <v>0</v>
      </c>
      <c r="G7579" s="78">
        <f>'Balance N-1'!O7582</f>
        <v>0</v>
      </c>
      <c r="H7579" s="78">
        <f>'Balance N-1'!P7582</f>
        <v>0</v>
      </c>
      <c r="I7579" s="79">
        <f t="shared" si="118"/>
        <v>0</v>
      </c>
    </row>
    <row r="7580" spans="1:9" ht="15.6">
      <c r="A7580" s="85">
        <f>'Balance N-1'!I7583</f>
        <v>0</v>
      </c>
      <c r="B7580" s="75">
        <f>'Balance N-1'!J7583</f>
        <v>0</v>
      </c>
      <c r="C7580" s="78">
        <f>'Balance N-1'!K7583</f>
        <v>0</v>
      </c>
      <c r="D7580" s="78">
        <f>'Balance N-1'!L7583</f>
        <v>0</v>
      </c>
      <c r="E7580" s="78">
        <f>'Balance N-1'!M7583</f>
        <v>0</v>
      </c>
      <c r="F7580" s="78">
        <f>'Balance N-1'!N7583</f>
        <v>0</v>
      </c>
      <c r="G7580" s="78">
        <f>'Balance N-1'!O7583</f>
        <v>0</v>
      </c>
      <c r="H7580" s="78">
        <f>'Balance N-1'!P7583</f>
        <v>0</v>
      </c>
      <c r="I7580" s="79">
        <f t="shared" si="118"/>
        <v>0</v>
      </c>
    </row>
    <row r="7581" spans="1:9" ht="15.6">
      <c r="A7581" s="85">
        <f>'Balance N-1'!I7584</f>
        <v>0</v>
      </c>
      <c r="B7581" s="75">
        <f>'Balance N-1'!J7584</f>
        <v>0</v>
      </c>
      <c r="C7581" s="78">
        <f>'Balance N-1'!K7584</f>
        <v>0</v>
      </c>
      <c r="D7581" s="78">
        <f>'Balance N-1'!L7584</f>
        <v>0</v>
      </c>
      <c r="E7581" s="78">
        <f>'Balance N-1'!M7584</f>
        <v>0</v>
      </c>
      <c r="F7581" s="78">
        <f>'Balance N-1'!N7584</f>
        <v>0</v>
      </c>
      <c r="G7581" s="78">
        <f>'Balance N-1'!O7584</f>
        <v>0</v>
      </c>
      <c r="H7581" s="78">
        <f>'Balance N-1'!P7584</f>
        <v>0</v>
      </c>
      <c r="I7581" s="79">
        <f t="shared" si="118"/>
        <v>0</v>
      </c>
    </row>
    <row r="7582" spans="1:9" ht="15.6">
      <c r="A7582" s="85">
        <f>'Balance N-1'!I7585</f>
        <v>0</v>
      </c>
      <c r="B7582" s="75">
        <f>'Balance N-1'!J7585</f>
        <v>0</v>
      </c>
      <c r="C7582" s="78">
        <f>'Balance N-1'!K7585</f>
        <v>0</v>
      </c>
      <c r="D7582" s="78">
        <f>'Balance N-1'!L7585</f>
        <v>0</v>
      </c>
      <c r="E7582" s="78">
        <f>'Balance N-1'!M7585</f>
        <v>0</v>
      </c>
      <c r="F7582" s="78">
        <f>'Balance N-1'!N7585</f>
        <v>0</v>
      </c>
      <c r="G7582" s="78">
        <f>'Balance N-1'!O7585</f>
        <v>0</v>
      </c>
      <c r="H7582" s="78">
        <f>'Balance N-1'!P7585</f>
        <v>0</v>
      </c>
      <c r="I7582" s="79">
        <f t="shared" si="118"/>
        <v>0</v>
      </c>
    </row>
    <row r="7583" spans="1:9" ht="15.6">
      <c r="A7583" s="85">
        <f>'Balance N-1'!I7586</f>
        <v>0</v>
      </c>
      <c r="B7583" s="75">
        <f>'Balance N-1'!J7586</f>
        <v>0</v>
      </c>
      <c r="C7583" s="78">
        <f>'Balance N-1'!K7586</f>
        <v>0</v>
      </c>
      <c r="D7583" s="78">
        <f>'Balance N-1'!L7586</f>
        <v>0</v>
      </c>
      <c r="E7583" s="78">
        <f>'Balance N-1'!M7586</f>
        <v>0</v>
      </c>
      <c r="F7583" s="78">
        <f>'Balance N-1'!N7586</f>
        <v>0</v>
      </c>
      <c r="G7583" s="78">
        <f>'Balance N-1'!O7586</f>
        <v>0</v>
      </c>
      <c r="H7583" s="78">
        <f>'Balance N-1'!P7586</f>
        <v>0</v>
      </c>
      <c r="I7583" s="79">
        <f t="shared" si="118"/>
        <v>0</v>
      </c>
    </row>
    <row r="7584" spans="1:9" ht="15.6">
      <c r="A7584" s="85">
        <f>'Balance N-1'!I7587</f>
        <v>0</v>
      </c>
      <c r="B7584" s="75">
        <f>'Balance N-1'!J7587</f>
        <v>0</v>
      </c>
      <c r="C7584" s="78">
        <f>'Balance N-1'!K7587</f>
        <v>0</v>
      </c>
      <c r="D7584" s="78">
        <f>'Balance N-1'!L7587</f>
        <v>0</v>
      </c>
      <c r="E7584" s="78">
        <f>'Balance N-1'!M7587</f>
        <v>0</v>
      </c>
      <c r="F7584" s="78">
        <f>'Balance N-1'!N7587</f>
        <v>0</v>
      </c>
      <c r="G7584" s="78">
        <f>'Balance N-1'!O7587</f>
        <v>0</v>
      </c>
      <c r="H7584" s="78">
        <f>'Balance N-1'!P7587</f>
        <v>0</v>
      </c>
      <c r="I7584" s="79">
        <f t="shared" si="118"/>
        <v>0</v>
      </c>
    </row>
    <row r="7585" spans="1:9" ht="15.6">
      <c r="A7585" s="85">
        <f>'Balance N-1'!I7588</f>
        <v>0</v>
      </c>
      <c r="B7585" s="75">
        <f>'Balance N-1'!J7588</f>
        <v>0</v>
      </c>
      <c r="C7585" s="78">
        <f>'Balance N-1'!K7588</f>
        <v>0</v>
      </c>
      <c r="D7585" s="78">
        <f>'Balance N-1'!L7588</f>
        <v>0</v>
      </c>
      <c r="E7585" s="78">
        <f>'Balance N-1'!M7588</f>
        <v>0</v>
      </c>
      <c r="F7585" s="78">
        <f>'Balance N-1'!N7588</f>
        <v>0</v>
      </c>
      <c r="G7585" s="78">
        <f>'Balance N-1'!O7588</f>
        <v>0</v>
      </c>
      <c r="H7585" s="78">
        <f>'Balance N-1'!P7588</f>
        <v>0</v>
      </c>
      <c r="I7585" s="79">
        <f t="shared" si="118"/>
        <v>0</v>
      </c>
    </row>
    <row r="7586" spans="1:9" ht="15.6">
      <c r="A7586" s="85">
        <f>'Balance N-1'!I7589</f>
        <v>0</v>
      </c>
      <c r="B7586" s="75">
        <f>'Balance N-1'!J7589</f>
        <v>0</v>
      </c>
      <c r="C7586" s="78">
        <f>'Balance N-1'!K7589</f>
        <v>0</v>
      </c>
      <c r="D7586" s="78">
        <f>'Balance N-1'!L7589</f>
        <v>0</v>
      </c>
      <c r="E7586" s="78">
        <f>'Balance N-1'!M7589</f>
        <v>0</v>
      </c>
      <c r="F7586" s="78">
        <f>'Balance N-1'!N7589</f>
        <v>0</v>
      </c>
      <c r="G7586" s="78">
        <f>'Balance N-1'!O7589</f>
        <v>0</v>
      </c>
      <c r="H7586" s="78">
        <f>'Balance N-1'!P7589</f>
        <v>0</v>
      </c>
      <c r="I7586" s="79">
        <f t="shared" si="118"/>
        <v>0</v>
      </c>
    </row>
    <row r="7587" spans="1:9" ht="15.6">
      <c r="A7587" s="85">
        <f>'Balance N-1'!I7590</f>
        <v>0</v>
      </c>
      <c r="B7587" s="75">
        <f>'Balance N-1'!J7590</f>
        <v>0</v>
      </c>
      <c r="C7587" s="78">
        <f>'Balance N-1'!K7590</f>
        <v>0</v>
      </c>
      <c r="D7587" s="78">
        <f>'Balance N-1'!L7590</f>
        <v>0</v>
      </c>
      <c r="E7587" s="78">
        <f>'Balance N-1'!M7590</f>
        <v>0</v>
      </c>
      <c r="F7587" s="78">
        <f>'Balance N-1'!N7590</f>
        <v>0</v>
      </c>
      <c r="G7587" s="78">
        <f>'Balance N-1'!O7590</f>
        <v>0</v>
      </c>
      <c r="H7587" s="78">
        <f>'Balance N-1'!P7590</f>
        <v>0</v>
      </c>
      <c r="I7587" s="79">
        <f t="shared" si="118"/>
        <v>0</v>
      </c>
    </row>
    <row r="7588" spans="1:9" ht="15.6">
      <c r="A7588" s="85">
        <f>'Balance N-1'!I7591</f>
        <v>0</v>
      </c>
      <c r="B7588" s="75">
        <f>'Balance N-1'!J7591</f>
        <v>0</v>
      </c>
      <c r="C7588" s="78">
        <f>'Balance N-1'!K7591</f>
        <v>0</v>
      </c>
      <c r="D7588" s="78">
        <f>'Balance N-1'!L7591</f>
        <v>0</v>
      </c>
      <c r="E7588" s="78">
        <f>'Balance N-1'!M7591</f>
        <v>0</v>
      </c>
      <c r="F7588" s="78">
        <f>'Balance N-1'!N7591</f>
        <v>0</v>
      </c>
      <c r="G7588" s="78">
        <f>'Balance N-1'!O7591</f>
        <v>0</v>
      </c>
      <c r="H7588" s="78">
        <f>'Balance N-1'!P7591</f>
        <v>0</v>
      </c>
      <c r="I7588" s="79">
        <f t="shared" si="118"/>
        <v>0</v>
      </c>
    </row>
    <row r="7589" spans="1:9" ht="15.6">
      <c r="A7589" s="85">
        <f>'Balance N-1'!I7592</f>
        <v>0</v>
      </c>
      <c r="B7589" s="75">
        <f>'Balance N-1'!J7592</f>
        <v>0</v>
      </c>
      <c r="C7589" s="78">
        <f>'Balance N-1'!K7592</f>
        <v>0</v>
      </c>
      <c r="D7589" s="78">
        <f>'Balance N-1'!L7592</f>
        <v>0</v>
      </c>
      <c r="E7589" s="78">
        <f>'Balance N-1'!M7592</f>
        <v>0</v>
      </c>
      <c r="F7589" s="78">
        <f>'Balance N-1'!N7592</f>
        <v>0</v>
      </c>
      <c r="G7589" s="78">
        <f>'Balance N-1'!O7592</f>
        <v>0</v>
      </c>
      <c r="H7589" s="78">
        <f>'Balance N-1'!P7592</f>
        <v>0</v>
      </c>
      <c r="I7589" s="79">
        <f t="shared" si="118"/>
        <v>0</v>
      </c>
    </row>
    <row r="7590" spans="1:9" ht="15.6">
      <c r="A7590" s="85">
        <f>'Balance N-1'!I7593</f>
        <v>0</v>
      </c>
      <c r="B7590" s="75">
        <f>'Balance N-1'!J7593</f>
        <v>0</v>
      </c>
      <c r="C7590" s="78">
        <f>'Balance N-1'!K7593</f>
        <v>0</v>
      </c>
      <c r="D7590" s="78">
        <f>'Balance N-1'!L7593</f>
        <v>0</v>
      </c>
      <c r="E7590" s="78">
        <f>'Balance N-1'!M7593</f>
        <v>0</v>
      </c>
      <c r="F7590" s="78">
        <f>'Balance N-1'!N7593</f>
        <v>0</v>
      </c>
      <c r="G7590" s="78">
        <f>'Balance N-1'!O7593</f>
        <v>0</v>
      </c>
      <c r="H7590" s="78">
        <f>'Balance N-1'!P7593</f>
        <v>0</v>
      </c>
      <c r="I7590" s="79">
        <f t="shared" si="118"/>
        <v>0</v>
      </c>
    </row>
    <row r="7591" spans="1:9" ht="15.6">
      <c r="A7591" s="85">
        <f>'Balance N-1'!I7594</f>
        <v>0</v>
      </c>
      <c r="B7591" s="75">
        <f>'Balance N-1'!J7594</f>
        <v>0</v>
      </c>
      <c r="C7591" s="78">
        <f>'Balance N-1'!K7594</f>
        <v>0</v>
      </c>
      <c r="D7591" s="78">
        <f>'Balance N-1'!L7594</f>
        <v>0</v>
      </c>
      <c r="E7591" s="78">
        <f>'Balance N-1'!M7594</f>
        <v>0</v>
      </c>
      <c r="F7591" s="78">
        <f>'Balance N-1'!N7594</f>
        <v>0</v>
      </c>
      <c r="G7591" s="78">
        <f>'Balance N-1'!O7594</f>
        <v>0</v>
      </c>
      <c r="H7591" s="78">
        <f>'Balance N-1'!P7594</f>
        <v>0</v>
      </c>
      <c r="I7591" s="79">
        <f t="shared" si="118"/>
        <v>0</v>
      </c>
    </row>
    <row r="7592" spans="1:9" ht="15.6">
      <c r="A7592" s="85">
        <f>'Balance N-1'!I7595</f>
        <v>0</v>
      </c>
      <c r="B7592" s="75">
        <f>'Balance N-1'!J7595</f>
        <v>0</v>
      </c>
      <c r="C7592" s="78">
        <f>'Balance N-1'!K7595</f>
        <v>0</v>
      </c>
      <c r="D7592" s="78">
        <f>'Balance N-1'!L7595</f>
        <v>0</v>
      </c>
      <c r="E7592" s="78">
        <f>'Balance N-1'!M7595</f>
        <v>0</v>
      </c>
      <c r="F7592" s="78">
        <f>'Balance N-1'!N7595</f>
        <v>0</v>
      </c>
      <c r="G7592" s="78">
        <f>'Balance N-1'!O7595</f>
        <v>0</v>
      </c>
      <c r="H7592" s="78">
        <f>'Balance N-1'!P7595</f>
        <v>0</v>
      </c>
      <c r="I7592" s="79">
        <f t="shared" si="118"/>
        <v>0</v>
      </c>
    </row>
    <row r="7593" spans="1:9" ht="15.6">
      <c r="A7593" s="85">
        <f>'Balance N-1'!I7596</f>
        <v>0</v>
      </c>
      <c r="B7593" s="75">
        <f>'Balance N-1'!J7596</f>
        <v>0</v>
      </c>
      <c r="C7593" s="78">
        <f>'Balance N-1'!K7596</f>
        <v>0</v>
      </c>
      <c r="D7593" s="78">
        <f>'Balance N-1'!L7596</f>
        <v>0</v>
      </c>
      <c r="E7593" s="78">
        <f>'Balance N-1'!M7596</f>
        <v>0</v>
      </c>
      <c r="F7593" s="78">
        <f>'Balance N-1'!N7596</f>
        <v>0</v>
      </c>
      <c r="G7593" s="78">
        <f>'Balance N-1'!O7596</f>
        <v>0</v>
      </c>
      <c r="H7593" s="78">
        <f>'Balance N-1'!P7596</f>
        <v>0</v>
      </c>
      <c r="I7593" s="79">
        <f t="shared" si="118"/>
        <v>0</v>
      </c>
    </row>
    <row r="7594" spans="1:9" ht="15.6">
      <c r="A7594" s="85">
        <f>'Balance N-1'!I7597</f>
        <v>0</v>
      </c>
      <c r="B7594" s="75">
        <f>'Balance N-1'!J7597</f>
        <v>0</v>
      </c>
      <c r="C7594" s="78">
        <f>'Balance N-1'!K7597</f>
        <v>0</v>
      </c>
      <c r="D7594" s="78">
        <f>'Balance N-1'!L7597</f>
        <v>0</v>
      </c>
      <c r="E7594" s="78">
        <f>'Balance N-1'!M7597</f>
        <v>0</v>
      </c>
      <c r="F7594" s="78">
        <f>'Balance N-1'!N7597</f>
        <v>0</v>
      </c>
      <c r="G7594" s="78">
        <f>'Balance N-1'!O7597</f>
        <v>0</v>
      </c>
      <c r="H7594" s="78">
        <f>'Balance N-1'!P7597</f>
        <v>0</v>
      </c>
      <c r="I7594" s="79">
        <f t="shared" si="118"/>
        <v>0</v>
      </c>
    </row>
    <row r="7595" spans="1:9" ht="15.6">
      <c r="A7595" s="85">
        <f>'Balance N-1'!I7598</f>
        <v>0</v>
      </c>
      <c r="B7595" s="75">
        <f>'Balance N-1'!J7598</f>
        <v>0</v>
      </c>
      <c r="C7595" s="78">
        <f>'Balance N-1'!K7598</f>
        <v>0</v>
      </c>
      <c r="D7595" s="78">
        <f>'Balance N-1'!L7598</f>
        <v>0</v>
      </c>
      <c r="E7595" s="78">
        <f>'Balance N-1'!M7598</f>
        <v>0</v>
      </c>
      <c r="F7595" s="78">
        <f>'Balance N-1'!N7598</f>
        <v>0</v>
      </c>
      <c r="G7595" s="78">
        <f>'Balance N-1'!O7598</f>
        <v>0</v>
      </c>
      <c r="H7595" s="78">
        <f>'Balance N-1'!P7598</f>
        <v>0</v>
      </c>
      <c r="I7595" s="79">
        <f t="shared" si="118"/>
        <v>0</v>
      </c>
    </row>
    <row r="7596" spans="1:9" ht="15.6">
      <c r="A7596" s="85">
        <f>'Balance N-1'!I7599</f>
        <v>0</v>
      </c>
      <c r="B7596" s="75">
        <f>'Balance N-1'!J7599</f>
        <v>0</v>
      </c>
      <c r="C7596" s="78">
        <f>'Balance N-1'!K7599</f>
        <v>0</v>
      </c>
      <c r="D7596" s="78">
        <f>'Balance N-1'!L7599</f>
        <v>0</v>
      </c>
      <c r="E7596" s="78">
        <f>'Balance N-1'!M7599</f>
        <v>0</v>
      </c>
      <c r="F7596" s="78">
        <f>'Balance N-1'!N7599</f>
        <v>0</v>
      </c>
      <c r="G7596" s="78">
        <f>'Balance N-1'!O7599</f>
        <v>0</v>
      </c>
      <c r="H7596" s="78">
        <f>'Balance N-1'!P7599</f>
        <v>0</v>
      </c>
      <c r="I7596" s="79">
        <f t="shared" si="118"/>
        <v>0</v>
      </c>
    </row>
    <row r="7597" spans="1:9" ht="15.6">
      <c r="A7597" s="85">
        <f>'Balance N-1'!I7600</f>
        <v>0</v>
      </c>
      <c r="B7597" s="75">
        <f>'Balance N-1'!J7600</f>
        <v>0</v>
      </c>
      <c r="C7597" s="78">
        <f>'Balance N-1'!K7600</f>
        <v>0</v>
      </c>
      <c r="D7597" s="78">
        <f>'Balance N-1'!L7600</f>
        <v>0</v>
      </c>
      <c r="E7597" s="78">
        <f>'Balance N-1'!M7600</f>
        <v>0</v>
      </c>
      <c r="F7597" s="78">
        <f>'Balance N-1'!N7600</f>
        <v>0</v>
      </c>
      <c r="G7597" s="78">
        <f>'Balance N-1'!O7600</f>
        <v>0</v>
      </c>
      <c r="H7597" s="78">
        <f>'Balance N-1'!P7600</f>
        <v>0</v>
      </c>
      <c r="I7597" s="79">
        <f t="shared" si="118"/>
        <v>0</v>
      </c>
    </row>
    <row r="7598" spans="1:9" ht="15.6">
      <c r="A7598" s="85">
        <f>'Balance N-1'!I7601</f>
        <v>0</v>
      </c>
      <c r="B7598" s="75">
        <f>'Balance N-1'!J7601</f>
        <v>0</v>
      </c>
      <c r="C7598" s="78">
        <f>'Balance N-1'!K7601</f>
        <v>0</v>
      </c>
      <c r="D7598" s="78">
        <f>'Balance N-1'!L7601</f>
        <v>0</v>
      </c>
      <c r="E7598" s="78">
        <f>'Balance N-1'!M7601</f>
        <v>0</v>
      </c>
      <c r="F7598" s="78">
        <f>'Balance N-1'!N7601</f>
        <v>0</v>
      </c>
      <c r="G7598" s="78">
        <f>'Balance N-1'!O7601</f>
        <v>0</v>
      </c>
      <c r="H7598" s="78">
        <f>'Balance N-1'!P7601</f>
        <v>0</v>
      </c>
      <c r="I7598" s="79">
        <f t="shared" si="118"/>
        <v>0</v>
      </c>
    </row>
    <row r="7599" spans="1:9" ht="15.6">
      <c r="A7599" s="85">
        <f>'Balance N-1'!I7602</f>
        <v>0</v>
      </c>
      <c r="B7599" s="75">
        <f>'Balance N-1'!J7602</f>
        <v>0</v>
      </c>
      <c r="C7599" s="78">
        <f>'Balance N-1'!K7602</f>
        <v>0</v>
      </c>
      <c r="D7599" s="78">
        <f>'Balance N-1'!L7602</f>
        <v>0</v>
      </c>
      <c r="E7599" s="78">
        <f>'Balance N-1'!M7602</f>
        <v>0</v>
      </c>
      <c r="F7599" s="78">
        <f>'Balance N-1'!N7602</f>
        <v>0</v>
      </c>
      <c r="G7599" s="78">
        <f>'Balance N-1'!O7602</f>
        <v>0</v>
      </c>
      <c r="H7599" s="78">
        <f>'Balance N-1'!P7602</f>
        <v>0</v>
      </c>
      <c r="I7599" s="79">
        <f t="shared" si="118"/>
        <v>0</v>
      </c>
    </row>
    <row r="7600" spans="1:9" ht="15.6">
      <c r="A7600" s="85">
        <f>'Balance N-1'!I7603</f>
        <v>0</v>
      </c>
      <c r="B7600" s="75">
        <f>'Balance N-1'!J7603</f>
        <v>0</v>
      </c>
      <c r="C7600" s="78">
        <f>'Balance N-1'!K7603</f>
        <v>0</v>
      </c>
      <c r="D7600" s="78">
        <f>'Balance N-1'!L7603</f>
        <v>0</v>
      </c>
      <c r="E7600" s="78">
        <f>'Balance N-1'!M7603</f>
        <v>0</v>
      </c>
      <c r="F7600" s="78">
        <f>'Balance N-1'!N7603</f>
        <v>0</v>
      </c>
      <c r="G7600" s="78">
        <f>'Balance N-1'!O7603</f>
        <v>0</v>
      </c>
      <c r="H7600" s="78">
        <f>'Balance N-1'!P7603</f>
        <v>0</v>
      </c>
      <c r="I7600" s="79">
        <f t="shared" si="118"/>
        <v>0</v>
      </c>
    </row>
    <row r="7601" spans="1:9" ht="15.6">
      <c r="A7601" s="85">
        <f>'Balance N-1'!I7604</f>
        <v>0</v>
      </c>
      <c r="B7601" s="75">
        <f>'Balance N-1'!J7604</f>
        <v>0</v>
      </c>
      <c r="C7601" s="78">
        <f>'Balance N-1'!K7604</f>
        <v>0</v>
      </c>
      <c r="D7601" s="78">
        <f>'Balance N-1'!L7604</f>
        <v>0</v>
      </c>
      <c r="E7601" s="78">
        <f>'Balance N-1'!M7604</f>
        <v>0</v>
      </c>
      <c r="F7601" s="78">
        <f>'Balance N-1'!N7604</f>
        <v>0</v>
      </c>
      <c r="G7601" s="78">
        <f>'Balance N-1'!O7604</f>
        <v>0</v>
      </c>
      <c r="H7601" s="78">
        <f>'Balance N-1'!P7604</f>
        <v>0</v>
      </c>
      <c r="I7601" s="79">
        <f t="shared" si="118"/>
        <v>0</v>
      </c>
    </row>
    <row r="7602" spans="1:9" ht="15.6">
      <c r="A7602" s="85">
        <f>'Balance N-1'!I7605</f>
        <v>0</v>
      </c>
      <c r="B7602" s="75">
        <f>'Balance N-1'!J7605</f>
        <v>0</v>
      </c>
      <c r="C7602" s="78">
        <f>'Balance N-1'!K7605</f>
        <v>0</v>
      </c>
      <c r="D7602" s="78">
        <f>'Balance N-1'!L7605</f>
        <v>0</v>
      </c>
      <c r="E7602" s="78">
        <f>'Balance N-1'!M7605</f>
        <v>0</v>
      </c>
      <c r="F7602" s="78">
        <f>'Balance N-1'!N7605</f>
        <v>0</v>
      </c>
      <c r="G7602" s="78">
        <f>'Balance N-1'!O7605</f>
        <v>0</v>
      </c>
      <c r="H7602" s="78">
        <f>'Balance N-1'!P7605</f>
        <v>0</v>
      </c>
      <c r="I7602" s="79">
        <f t="shared" si="118"/>
        <v>0</v>
      </c>
    </row>
    <row r="7603" spans="1:9" ht="15.6">
      <c r="A7603" s="85">
        <f>'Balance N-1'!I7606</f>
        <v>0</v>
      </c>
      <c r="B7603" s="75">
        <f>'Balance N-1'!J7606</f>
        <v>0</v>
      </c>
      <c r="C7603" s="78">
        <f>'Balance N-1'!K7606</f>
        <v>0</v>
      </c>
      <c r="D7603" s="78">
        <f>'Balance N-1'!L7606</f>
        <v>0</v>
      </c>
      <c r="E7603" s="78">
        <f>'Balance N-1'!M7606</f>
        <v>0</v>
      </c>
      <c r="F7603" s="78">
        <f>'Balance N-1'!N7606</f>
        <v>0</v>
      </c>
      <c r="G7603" s="78">
        <f>'Balance N-1'!O7606</f>
        <v>0</v>
      </c>
      <c r="H7603" s="78">
        <f>'Balance N-1'!P7606</f>
        <v>0</v>
      </c>
      <c r="I7603" s="79">
        <f t="shared" si="118"/>
        <v>0</v>
      </c>
    </row>
    <row r="7604" spans="1:9" ht="15.6">
      <c r="A7604" s="85">
        <f>'Balance N-1'!I7607</f>
        <v>0</v>
      </c>
      <c r="B7604" s="75">
        <f>'Balance N-1'!J7607</f>
        <v>0</v>
      </c>
      <c r="C7604" s="78">
        <f>'Balance N-1'!K7607</f>
        <v>0</v>
      </c>
      <c r="D7604" s="78">
        <f>'Balance N-1'!L7607</f>
        <v>0</v>
      </c>
      <c r="E7604" s="78">
        <f>'Balance N-1'!M7607</f>
        <v>0</v>
      </c>
      <c r="F7604" s="78">
        <f>'Balance N-1'!N7607</f>
        <v>0</v>
      </c>
      <c r="G7604" s="78">
        <f>'Balance N-1'!O7607</f>
        <v>0</v>
      </c>
      <c r="H7604" s="78">
        <f>'Balance N-1'!P7607</f>
        <v>0</v>
      </c>
      <c r="I7604" s="79">
        <f t="shared" si="118"/>
        <v>0</v>
      </c>
    </row>
    <row r="7605" spans="1:9" ht="15.6">
      <c r="A7605" s="85">
        <f>'Balance N-1'!I7608</f>
        <v>0</v>
      </c>
      <c r="B7605" s="75">
        <f>'Balance N-1'!J7608</f>
        <v>0</v>
      </c>
      <c r="C7605" s="78">
        <f>'Balance N-1'!K7608</f>
        <v>0</v>
      </c>
      <c r="D7605" s="78">
        <f>'Balance N-1'!L7608</f>
        <v>0</v>
      </c>
      <c r="E7605" s="78">
        <f>'Balance N-1'!M7608</f>
        <v>0</v>
      </c>
      <c r="F7605" s="78">
        <f>'Balance N-1'!N7608</f>
        <v>0</v>
      </c>
      <c r="G7605" s="78">
        <f>'Balance N-1'!O7608</f>
        <v>0</v>
      </c>
      <c r="H7605" s="78">
        <f>'Balance N-1'!P7608</f>
        <v>0</v>
      </c>
      <c r="I7605" s="79">
        <f t="shared" si="118"/>
        <v>0</v>
      </c>
    </row>
    <row r="7606" spans="1:9" ht="15.6">
      <c r="A7606" s="85">
        <f>'Balance N-1'!I7609</f>
        <v>0</v>
      </c>
      <c r="B7606" s="75">
        <f>'Balance N-1'!J7609</f>
        <v>0</v>
      </c>
      <c r="C7606" s="78">
        <f>'Balance N-1'!K7609</f>
        <v>0</v>
      </c>
      <c r="D7606" s="78">
        <f>'Balance N-1'!L7609</f>
        <v>0</v>
      </c>
      <c r="E7606" s="78">
        <f>'Balance N-1'!M7609</f>
        <v>0</v>
      </c>
      <c r="F7606" s="78">
        <f>'Balance N-1'!N7609</f>
        <v>0</v>
      </c>
      <c r="G7606" s="78">
        <f>'Balance N-1'!O7609</f>
        <v>0</v>
      </c>
      <c r="H7606" s="78">
        <f>'Balance N-1'!P7609</f>
        <v>0</v>
      </c>
      <c r="I7606" s="79">
        <f t="shared" si="118"/>
        <v>0</v>
      </c>
    </row>
    <row r="7607" spans="1:9" ht="15.6">
      <c r="A7607" s="85">
        <f>'Balance N-1'!I7610</f>
        <v>0</v>
      </c>
      <c r="B7607" s="75">
        <f>'Balance N-1'!J7610</f>
        <v>0</v>
      </c>
      <c r="C7607" s="78">
        <f>'Balance N-1'!K7610</f>
        <v>0</v>
      </c>
      <c r="D7607" s="78">
        <f>'Balance N-1'!L7610</f>
        <v>0</v>
      </c>
      <c r="E7607" s="78">
        <f>'Balance N-1'!M7610</f>
        <v>0</v>
      </c>
      <c r="F7607" s="78">
        <f>'Balance N-1'!N7610</f>
        <v>0</v>
      </c>
      <c r="G7607" s="78">
        <f>'Balance N-1'!O7610</f>
        <v>0</v>
      </c>
      <c r="H7607" s="78">
        <f>'Balance N-1'!P7610</f>
        <v>0</v>
      </c>
      <c r="I7607" s="79">
        <f t="shared" si="118"/>
        <v>0</v>
      </c>
    </row>
    <row r="7608" spans="1:9" ht="15.6">
      <c r="A7608" s="85">
        <f>'Balance N-1'!I7611</f>
        <v>0</v>
      </c>
      <c r="B7608" s="75">
        <f>'Balance N-1'!J7611</f>
        <v>0</v>
      </c>
      <c r="C7608" s="78">
        <f>'Balance N-1'!K7611</f>
        <v>0</v>
      </c>
      <c r="D7608" s="78">
        <f>'Balance N-1'!L7611</f>
        <v>0</v>
      </c>
      <c r="E7608" s="78">
        <f>'Balance N-1'!M7611</f>
        <v>0</v>
      </c>
      <c r="F7608" s="78">
        <f>'Balance N-1'!N7611</f>
        <v>0</v>
      </c>
      <c r="G7608" s="78">
        <f>'Balance N-1'!O7611</f>
        <v>0</v>
      </c>
      <c r="H7608" s="78">
        <f>'Balance N-1'!P7611</f>
        <v>0</v>
      </c>
      <c r="I7608" s="79">
        <f t="shared" si="118"/>
        <v>0</v>
      </c>
    </row>
    <row r="7609" spans="1:9" ht="15.6">
      <c r="A7609" s="85">
        <f>'Balance N-1'!I7612</f>
        <v>0</v>
      </c>
      <c r="B7609" s="75">
        <f>'Balance N-1'!J7612</f>
        <v>0</v>
      </c>
      <c r="C7609" s="78">
        <f>'Balance N-1'!K7612</f>
        <v>0</v>
      </c>
      <c r="D7609" s="78">
        <f>'Balance N-1'!L7612</f>
        <v>0</v>
      </c>
      <c r="E7609" s="78">
        <f>'Balance N-1'!M7612</f>
        <v>0</v>
      </c>
      <c r="F7609" s="78">
        <f>'Balance N-1'!N7612</f>
        <v>0</v>
      </c>
      <c r="G7609" s="78">
        <f>'Balance N-1'!O7612</f>
        <v>0</v>
      </c>
      <c r="H7609" s="78">
        <f>'Balance N-1'!P7612</f>
        <v>0</v>
      </c>
      <c r="I7609" s="79">
        <f t="shared" si="118"/>
        <v>0</v>
      </c>
    </row>
    <row r="7610" spans="1:9" ht="15.6">
      <c r="A7610" s="85">
        <f>'Balance N-1'!I7613</f>
        <v>0</v>
      </c>
      <c r="B7610" s="75">
        <f>'Balance N-1'!J7613</f>
        <v>0</v>
      </c>
      <c r="C7610" s="78">
        <f>'Balance N-1'!K7613</f>
        <v>0</v>
      </c>
      <c r="D7610" s="78">
        <f>'Balance N-1'!L7613</f>
        <v>0</v>
      </c>
      <c r="E7610" s="78">
        <f>'Balance N-1'!M7613</f>
        <v>0</v>
      </c>
      <c r="F7610" s="78">
        <f>'Balance N-1'!N7613</f>
        <v>0</v>
      </c>
      <c r="G7610" s="78">
        <f>'Balance N-1'!O7613</f>
        <v>0</v>
      </c>
      <c r="H7610" s="78">
        <f>'Balance N-1'!P7613</f>
        <v>0</v>
      </c>
      <c r="I7610" s="79">
        <f t="shared" si="118"/>
        <v>0</v>
      </c>
    </row>
    <row r="7611" spans="1:9" ht="15.6">
      <c r="A7611" s="85">
        <f>'Balance N-1'!I7614</f>
        <v>0</v>
      </c>
      <c r="B7611" s="75">
        <f>'Balance N-1'!J7614</f>
        <v>0</v>
      </c>
      <c r="C7611" s="78">
        <f>'Balance N-1'!K7614</f>
        <v>0</v>
      </c>
      <c r="D7611" s="78">
        <f>'Balance N-1'!L7614</f>
        <v>0</v>
      </c>
      <c r="E7611" s="78">
        <f>'Balance N-1'!M7614</f>
        <v>0</v>
      </c>
      <c r="F7611" s="78">
        <f>'Balance N-1'!N7614</f>
        <v>0</v>
      </c>
      <c r="G7611" s="78">
        <f>'Balance N-1'!O7614</f>
        <v>0</v>
      </c>
      <c r="H7611" s="78">
        <f>'Balance N-1'!P7614</f>
        <v>0</v>
      </c>
      <c r="I7611" s="79">
        <f t="shared" si="118"/>
        <v>0</v>
      </c>
    </row>
    <row r="7612" spans="1:9" ht="15.6">
      <c r="A7612" s="85">
        <f>'Balance N-1'!I7615</f>
        <v>0</v>
      </c>
      <c r="B7612" s="75">
        <f>'Balance N-1'!J7615</f>
        <v>0</v>
      </c>
      <c r="C7612" s="78">
        <f>'Balance N-1'!K7615</f>
        <v>0</v>
      </c>
      <c r="D7612" s="78">
        <f>'Balance N-1'!L7615</f>
        <v>0</v>
      </c>
      <c r="E7612" s="78">
        <f>'Balance N-1'!M7615</f>
        <v>0</v>
      </c>
      <c r="F7612" s="78">
        <f>'Balance N-1'!N7615</f>
        <v>0</v>
      </c>
      <c r="G7612" s="78">
        <f>'Balance N-1'!O7615</f>
        <v>0</v>
      </c>
      <c r="H7612" s="78">
        <f>'Balance N-1'!P7615</f>
        <v>0</v>
      </c>
      <c r="I7612" s="79">
        <f t="shared" si="118"/>
        <v>0</v>
      </c>
    </row>
    <row r="7613" spans="1:9" ht="15.6">
      <c r="A7613" s="85">
        <f>'Balance N-1'!I7616</f>
        <v>0</v>
      </c>
      <c r="B7613" s="75">
        <f>'Balance N-1'!J7616</f>
        <v>0</v>
      </c>
      <c r="C7613" s="78">
        <f>'Balance N-1'!K7616</f>
        <v>0</v>
      </c>
      <c r="D7613" s="78">
        <f>'Balance N-1'!L7616</f>
        <v>0</v>
      </c>
      <c r="E7613" s="78">
        <f>'Balance N-1'!M7616</f>
        <v>0</v>
      </c>
      <c r="F7613" s="78">
        <f>'Balance N-1'!N7616</f>
        <v>0</v>
      </c>
      <c r="G7613" s="78">
        <f>'Balance N-1'!O7616</f>
        <v>0</v>
      </c>
      <c r="H7613" s="78">
        <f>'Balance N-1'!P7616</f>
        <v>0</v>
      </c>
      <c r="I7613" s="79">
        <f t="shared" si="118"/>
        <v>0</v>
      </c>
    </row>
    <row r="7614" spans="1:9" ht="15.6">
      <c r="A7614" s="85">
        <f>'Balance N-1'!I7617</f>
        <v>0</v>
      </c>
      <c r="B7614" s="75">
        <f>'Balance N-1'!J7617</f>
        <v>0</v>
      </c>
      <c r="C7614" s="78">
        <f>'Balance N-1'!K7617</f>
        <v>0</v>
      </c>
      <c r="D7614" s="78">
        <f>'Balance N-1'!L7617</f>
        <v>0</v>
      </c>
      <c r="E7614" s="78">
        <f>'Balance N-1'!M7617</f>
        <v>0</v>
      </c>
      <c r="F7614" s="78">
        <f>'Balance N-1'!N7617</f>
        <v>0</v>
      </c>
      <c r="G7614" s="78">
        <f>'Balance N-1'!O7617</f>
        <v>0</v>
      </c>
      <c r="H7614" s="78">
        <f>'Balance N-1'!P7617</f>
        <v>0</v>
      </c>
      <c r="I7614" s="79">
        <f t="shared" si="118"/>
        <v>0</v>
      </c>
    </row>
    <row r="7615" spans="1:9" ht="15.6">
      <c r="A7615" s="85">
        <f>'Balance N-1'!I7618</f>
        <v>0</v>
      </c>
      <c r="B7615" s="75">
        <f>'Balance N-1'!J7618</f>
        <v>0</v>
      </c>
      <c r="C7615" s="78">
        <f>'Balance N-1'!K7618</f>
        <v>0</v>
      </c>
      <c r="D7615" s="78">
        <f>'Balance N-1'!L7618</f>
        <v>0</v>
      </c>
      <c r="E7615" s="78">
        <f>'Balance N-1'!M7618</f>
        <v>0</v>
      </c>
      <c r="F7615" s="78">
        <f>'Balance N-1'!N7618</f>
        <v>0</v>
      </c>
      <c r="G7615" s="78">
        <f>'Balance N-1'!O7618</f>
        <v>0</v>
      </c>
      <c r="H7615" s="78">
        <f>'Balance N-1'!P7618</f>
        <v>0</v>
      </c>
      <c r="I7615" s="79">
        <f t="shared" si="118"/>
        <v>0</v>
      </c>
    </row>
    <row r="7616" spans="1:9" ht="15.6">
      <c r="A7616" s="85">
        <f>'Balance N-1'!I7619</f>
        <v>0</v>
      </c>
      <c r="B7616" s="75">
        <f>'Balance N-1'!J7619</f>
        <v>0</v>
      </c>
      <c r="C7616" s="78">
        <f>'Balance N-1'!K7619</f>
        <v>0</v>
      </c>
      <c r="D7616" s="78">
        <f>'Balance N-1'!L7619</f>
        <v>0</v>
      </c>
      <c r="E7616" s="78">
        <f>'Balance N-1'!M7619</f>
        <v>0</v>
      </c>
      <c r="F7616" s="78">
        <f>'Balance N-1'!N7619</f>
        <v>0</v>
      </c>
      <c r="G7616" s="78">
        <f>'Balance N-1'!O7619</f>
        <v>0</v>
      </c>
      <c r="H7616" s="78">
        <f>'Balance N-1'!P7619</f>
        <v>0</v>
      </c>
      <c r="I7616" s="79">
        <f t="shared" si="118"/>
        <v>0</v>
      </c>
    </row>
    <row r="7617" spans="1:9" ht="15.6">
      <c r="A7617" s="85">
        <f>'Balance N-1'!I7620</f>
        <v>0</v>
      </c>
      <c r="B7617" s="75">
        <f>'Balance N-1'!J7620</f>
        <v>0</v>
      </c>
      <c r="C7617" s="78">
        <f>'Balance N-1'!K7620</f>
        <v>0</v>
      </c>
      <c r="D7617" s="78">
        <f>'Balance N-1'!L7620</f>
        <v>0</v>
      </c>
      <c r="E7617" s="78">
        <f>'Balance N-1'!M7620</f>
        <v>0</v>
      </c>
      <c r="F7617" s="78">
        <f>'Balance N-1'!N7620</f>
        <v>0</v>
      </c>
      <c r="G7617" s="78">
        <f>'Balance N-1'!O7620</f>
        <v>0</v>
      </c>
      <c r="H7617" s="78">
        <f>'Balance N-1'!P7620</f>
        <v>0</v>
      </c>
      <c r="I7617" s="79">
        <f t="shared" si="118"/>
        <v>0</v>
      </c>
    </row>
    <row r="7618" spans="1:9" ht="15.6">
      <c r="A7618" s="85">
        <f>'Balance N-1'!I7621</f>
        <v>0</v>
      </c>
      <c r="B7618" s="75">
        <f>'Balance N-1'!J7621</f>
        <v>0</v>
      </c>
      <c r="C7618" s="78">
        <f>'Balance N-1'!K7621</f>
        <v>0</v>
      </c>
      <c r="D7618" s="78">
        <f>'Balance N-1'!L7621</f>
        <v>0</v>
      </c>
      <c r="E7618" s="78">
        <f>'Balance N-1'!M7621</f>
        <v>0</v>
      </c>
      <c r="F7618" s="78">
        <f>'Balance N-1'!N7621</f>
        <v>0</v>
      </c>
      <c r="G7618" s="78">
        <f>'Balance N-1'!O7621</f>
        <v>0</v>
      </c>
      <c r="H7618" s="78">
        <f>'Balance N-1'!P7621</f>
        <v>0</v>
      </c>
      <c r="I7618" s="79">
        <f t="shared" si="118"/>
        <v>0</v>
      </c>
    </row>
    <row r="7619" spans="1:9" ht="15.6">
      <c r="A7619" s="85">
        <f>'Balance N-1'!I7622</f>
        <v>0</v>
      </c>
      <c r="B7619" s="75">
        <f>'Balance N-1'!J7622</f>
        <v>0</v>
      </c>
      <c r="C7619" s="78">
        <f>'Balance N-1'!K7622</f>
        <v>0</v>
      </c>
      <c r="D7619" s="78">
        <f>'Balance N-1'!L7622</f>
        <v>0</v>
      </c>
      <c r="E7619" s="78">
        <f>'Balance N-1'!M7622</f>
        <v>0</v>
      </c>
      <c r="F7619" s="78">
        <f>'Balance N-1'!N7622</f>
        <v>0</v>
      </c>
      <c r="G7619" s="78">
        <f>'Balance N-1'!O7622</f>
        <v>0</v>
      </c>
      <c r="H7619" s="78">
        <f>'Balance N-1'!P7622</f>
        <v>0</v>
      </c>
      <c r="I7619" s="79">
        <f t="shared" ref="I7619:I7682" si="119">(C7619-D7619)+(E7619-F7619)-(G7619-H7619)</f>
        <v>0</v>
      </c>
    </row>
    <row r="7620" spans="1:9" ht="15.6">
      <c r="A7620" s="85">
        <f>'Balance N-1'!I7623</f>
        <v>0</v>
      </c>
      <c r="B7620" s="75">
        <f>'Balance N-1'!J7623</f>
        <v>0</v>
      </c>
      <c r="C7620" s="78">
        <f>'Balance N-1'!K7623</f>
        <v>0</v>
      </c>
      <c r="D7620" s="78">
        <f>'Balance N-1'!L7623</f>
        <v>0</v>
      </c>
      <c r="E7620" s="78">
        <f>'Balance N-1'!M7623</f>
        <v>0</v>
      </c>
      <c r="F7620" s="78">
        <f>'Balance N-1'!N7623</f>
        <v>0</v>
      </c>
      <c r="G7620" s="78">
        <f>'Balance N-1'!O7623</f>
        <v>0</v>
      </c>
      <c r="H7620" s="78">
        <f>'Balance N-1'!P7623</f>
        <v>0</v>
      </c>
      <c r="I7620" s="79">
        <f t="shared" si="119"/>
        <v>0</v>
      </c>
    </row>
    <row r="7621" spans="1:9" ht="15.6">
      <c r="A7621" s="85">
        <f>'Balance N-1'!I7624</f>
        <v>0</v>
      </c>
      <c r="B7621" s="75">
        <f>'Balance N-1'!J7624</f>
        <v>0</v>
      </c>
      <c r="C7621" s="78">
        <f>'Balance N-1'!K7624</f>
        <v>0</v>
      </c>
      <c r="D7621" s="78">
        <f>'Balance N-1'!L7624</f>
        <v>0</v>
      </c>
      <c r="E7621" s="78">
        <f>'Balance N-1'!M7624</f>
        <v>0</v>
      </c>
      <c r="F7621" s="78">
        <f>'Balance N-1'!N7624</f>
        <v>0</v>
      </c>
      <c r="G7621" s="78">
        <f>'Balance N-1'!O7624</f>
        <v>0</v>
      </c>
      <c r="H7621" s="78">
        <f>'Balance N-1'!P7624</f>
        <v>0</v>
      </c>
      <c r="I7621" s="79">
        <f t="shared" si="119"/>
        <v>0</v>
      </c>
    </row>
    <row r="7622" spans="1:9" ht="15.6">
      <c r="A7622" s="85">
        <f>'Balance N-1'!I7625</f>
        <v>0</v>
      </c>
      <c r="B7622" s="75">
        <f>'Balance N-1'!J7625</f>
        <v>0</v>
      </c>
      <c r="C7622" s="78">
        <f>'Balance N-1'!K7625</f>
        <v>0</v>
      </c>
      <c r="D7622" s="78">
        <f>'Balance N-1'!L7625</f>
        <v>0</v>
      </c>
      <c r="E7622" s="78">
        <f>'Balance N-1'!M7625</f>
        <v>0</v>
      </c>
      <c r="F7622" s="78">
        <f>'Balance N-1'!N7625</f>
        <v>0</v>
      </c>
      <c r="G7622" s="78">
        <f>'Balance N-1'!O7625</f>
        <v>0</v>
      </c>
      <c r="H7622" s="78">
        <f>'Balance N-1'!P7625</f>
        <v>0</v>
      </c>
      <c r="I7622" s="79">
        <f t="shared" si="119"/>
        <v>0</v>
      </c>
    </row>
    <row r="7623" spans="1:9" ht="15.6">
      <c r="A7623" s="85">
        <f>'Balance N-1'!I7626</f>
        <v>0</v>
      </c>
      <c r="B7623" s="75">
        <f>'Balance N-1'!J7626</f>
        <v>0</v>
      </c>
      <c r="C7623" s="78">
        <f>'Balance N-1'!K7626</f>
        <v>0</v>
      </c>
      <c r="D7623" s="78">
        <f>'Balance N-1'!L7626</f>
        <v>0</v>
      </c>
      <c r="E7623" s="78">
        <f>'Balance N-1'!M7626</f>
        <v>0</v>
      </c>
      <c r="F7623" s="78">
        <f>'Balance N-1'!N7626</f>
        <v>0</v>
      </c>
      <c r="G7623" s="78">
        <f>'Balance N-1'!O7626</f>
        <v>0</v>
      </c>
      <c r="H7623" s="78">
        <f>'Balance N-1'!P7626</f>
        <v>0</v>
      </c>
      <c r="I7623" s="79">
        <f t="shared" si="119"/>
        <v>0</v>
      </c>
    </row>
    <row r="7624" spans="1:9" ht="15.6">
      <c r="A7624" s="85">
        <f>'Balance N-1'!I7627</f>
        <v>0</v>
      </c>
      <c r="B7624" s="75">
        <f>'Balance N-1'!J7627</f>
        <v>0</v>
      </c>
      <c r="C7624" s="78">
        <f>'Balance N-1'!K7627</f>
        <v>0</v>
      </c>
      <c r="D7624" s="78">
        <f>'Balance N-1'!L7627</f>
        <v>0</v>
      </c>
      <c r="E7624" s="78">
        <f>'Balance N-1'!M7627</f>
        <v>0</v>
      </c>
      <c r="F7624" s="78">
        <f>'Balance N-1'!N7627</f>
        <v>0</v>
      </c>
      <c r="G7624" s="78">
        <f>'Balance N-1'!O7627</f>
        <v>0</v>
      </c>
      <c r="H7624" s="78">
        <f>'Balance N-1'!P7627</f>
        <v>0</v>
      </c>
      <c r="I7624" s="79">
        <f t="shared" si="119"/>
        <v>0</v>
      </c>
    </row>
    <row r="7625" spans="1:9" ht="15.6">
      <c r="A7625" s="85">
        <f>'Balance N-1'!I7628</f>
        <v>0</v>
      </c>
      <c r="B7625" s="75">
        <f>'Balance N-1'!J7628</f>
        <v>0</v>
      </c>
      <c r="C7625" s="78">
        <f>'Balance N-1'!K7628</f>
        <v>0</v>
      </c>
      <c r="D7625" s="78">
        <f>'Balance N-1'!L7628</f>
        <v>0</v>
      </c>
      <c r="E7625" s="78">
        <f>'Balance N-1'!M7628</f>
        <v>0</v>
      </c>
      <c r="F7625" s="78">
        <f>'Balance N-1'!N7628</f>
        <v>0</v>
      </c>
      <c r="G7625" s="78">
        <f>'Balance N-1'!O7628</f>
        <v>0</v>
      </c>
      <c r="H7625" s="78">
        <f>'Balance N-1'!P7628</f>
        <v>0</v>
      </c>
      <c r="I7625" s="79">
        <f t="shared" si="119"/>
        <v>0</v>
      </c>
    </row>
    <row r="7626" spans="1:9" ht="15.6">
      <c r="A7626" s="85">
        <f>'Balance N-1'!I7629</f>
        <v>0</v>
      </c>
      <c r="B7626" s="75">
        <f>'Balance N-1'!J7629</f>
        <v>0</v>
      </c>
      <c r="C7626" s="78">
        <f>'Balance N-1'!K7629</f>
        <v>0</v>
      </c>
      <c r="D7626" s="78">
        <f>'Balance N-1'!L7629</f>
        <v>0</v>
      </c>
      <c r="E7626" s="78">
        <f>'Balance N-1'!M7629</f>
        <v>0</v>
      </c>
      <c r="F7626" s="78">
        <f>'Balance N-1'!N7629</f>
        <v>0</v>
      </c>
      <c r="G7626" s="78">
        <f>'Balance N-1'!O7629</f>
        <v>0</v>
      </c>
      <c r="H7626" s="78">
        <f>'Balance N-1'!P7629</f>
        <v>0</v>
      </c>
      <c r="I7626" s="79">
        <f t="shared" si="119"/>
        <v>0</v>
      </c>
    </row>
    <row r="7627" spans="1:9" ht="15.6">
      <c r="A7627" s="85">
        <f>'Balance N-1'!I7630</f>
        <v>0</v>
      </c>
      <c r="B7627" s="75">
        <f>'Balance N-1'!J7630</f>
        <v>0</v>
      </c>
      <c r="C7627" s="78">
        <f>'Balance N-1'!K7630</f>
        <v>0</v>
      </c>
      <c r="D7627" s="78">
        <f>'Balance N-1'!L7630</f>
        <v>0</v>
      </c>
      <c r="E7627" s="78">
        <f>'Balance N-1'!M7630</f>
        <v>0</v>
      </c>
      <c r="F7627" s="78">
        <f>'Balance N-1'!N7630</f>
        <v>0</v>
      </c>
      <c r="G7627" s="78">
        <f>'Balance N-1'!O7630</f>
        <v>0</v>
      </c>
      <c r="H7627" s="78">
        <f>'Balance N-1'!P7630</f>
        <v>0</v>
      </c>
      <c r="I7627" s="79">
        <f t="shared" si="119"/>
        <v>0</v>
      </c>
    </row>
    <row r="7628" spans="1:9" ht="15.6">
      <c r="A7628" s="85">
        <f>'Balance N-1'!I7631</f>
        <v>0</v>
      </c>
      <c r="B7628" s="75">
        <f>'Balance N-1'!J7631</f>
        <v>0</v>
      </c>
      <c r="C7628" s="78">
        <f>'Balance N-1'!K7631</f>
        <v>0</v>
      </c>
      <c r="D7628" s="78">
        <f>'Balance N-1'!L7631</f>
        <v>0</v>
      </c>
      <c r="E7628" s="78">
        <f>'Balance N-1'!M7631</f>
        <v>0</v>
      </c>
      <c r="F7628" s="78">
        <f>'Balance N-1'!N7631</f>
        <v>0</v>
      </c>
      <c r="G7628" s="78">
        <f>'Balance N-1'!O7631</f>
        <v>0</v>
      </c>
      <c r="H7628" s="78">
        <f>'Balance N-1'!P7631</f>
        <v>0</v>
      </c>
      <c r="I7628" s="79">
        <f t="shared" si="119"/>
        <v>0</v>
      </c>
    </row>
    <row r="7629" spans="1:9" ht="15.6">
      <c r="A7629" s="85">
        <f>'Balance N-1'!I7632</f>
        <v>0</v>
      </c>
      <c r="B7629" s="75">
        <f>'Balance N-1'!J7632</f>
        <v>0</v>
      </c>
      <c r="C7629" s="78">
        <f>'Balance N-1'!K7632</f>
        <v>0</v>
      </c>
      <c r="D7629" s="78">
        <f>'Balance N-1'!L7632</f>
        <v>0</v>
      </c>
      <c r="E7629" s="78">
        <f>'Balance N-1'!M7632</f>
        <v>0</v>
      </c>
      <c r="F7629" s="78">
        <f>'Balance N-1'!N7632</f>
        <v>0</v>
      </c>
      <c r="G7629" s="78">
        <f>'Balance N-1'!O7632</f>
        <v>0</v>
      </c>
      <c r="H7629" s="78">
        <f>'Balance N-1'!P7632</f>
        <v>0</v>
      </c>
      <c r="I7629" s="79">
        <f t="shared" si="119"/>
        <v>0</v>
      </c>
    </row>
    <row r="7630" spans="1:9" ht="15.6">
      <c r="A7630" s="85">
        <f>'Balance N-1'!I7633</f>
        <v>0</v>
      </c>
      <c r="B7630" s="75">
        <f>'Balance N-1'!J7633</f>
        <v>0</v>
      </c>
      <c r="C7630" s="78">
        <f>'Balance N-1'!K7633</f>
        <v>0</v>
      </c>
      <c r="D7630" s="78">
        <f>'Balance N-1'!L7633</f>
        <v>0</v>
      </c>
      <c r="E7630" s="78">
        <f>'Balance N-1'!M7633</f>
        <v>0</v>
      </c>
      <c r="F7630" s="78">
        <f>'Balance N-1'!N7633</f>
        <v>0</v>
      </c>
      <c r="G7630" s="78">
        <f>'Balance N-1'!O7633</f>
        <v>0</v>
      </c>
      <c r="H7630" s="78">
        <f>'Balance N-1'!P7633</f>
        <v>0</v>
      </c>
      <c r="I7630" s="79">
        <f t="shared" si="119"/>
        <v>0</v>
      </c>
    </row>
    <row r="7631" spans="1:9" ht="15.6">
      <c r="A7631" s="85">
        <f>'Balance N-1'!I7634</f>
        <v>0</v>
      </c>
      <c r="B7631" s="75">
        <f>'Balance N-1'!J7634</f>
        <v>0</v>
      </c>
      <c r="C7631" s="78">
        <f>'Balance N-1'!K7634</f>
        <v>0</v>
      </c>
      <c r="D7631" s="78">
        <f>'Balance N-1'!L7634</f>
        <v>0</v>
      </c>
      <c r="E7631" s="78">
        <f>'Balance N-1'!M7634</f>
        <v>0</v>
      </c>
      <c r="F7631" s="78">
        <f>'Balance N-1'!N7634</f>
        <v>0</v>
      </c>
      <c r="G7631" s="78">
        <f>'Balance N-1'!O7634</f>
        <v>0</v>
      </c>
      <c r="H7631" s="78">
        <f>'Balance N-1'!P7634</f>
        <v>0</v>
      </c>
      <c r="I7631" s="79">
        <f t="shared" si="119"/>
        <v>0</v>
      </c>
    </row>
    <row r="7632" spans="1:9" ht="15.6">
      <c r="A7632" s="85">
        <f>'Balance N-1'!I7635</f>
        <v>0</v>
      </c>
      <c r="B7632" s="75">
        <f>'Balance N-1'!J7635</f>
        <v>0</v>
      </c>
      <c r="C7632" s="78">
        <f>'Balance N-1'!K7635</f>
        <v>0</v>
      </c>
      <c r="D7632" s="78">
        <f>'Balance N-1'!L7635</f>
        <v>0</v>
      </c>
      <c r="E7632" s="78">
        <f>'Balance N-1'!M7635</f>
        <v>0</v>
      </c>
      <c r="F7632" s="78">
        <f>'Balance N-1'!N7635</f>
        <v>0</v>
      </c>
      <c r="G7632" s="78">
        <f>'Balance N-1'!O7635</f>
        <v>0</v>
      </c>
      <c r="H7632" s="78">
        <f>'Balance N-1'!P7635</f>
        <v>0</v>
      </c>
      <c r="I7632" s="79">
        <f t="shared" si="119"/>
        <v>0</v>
      </c>
    </row>
    <row r="7633" spans="1:9" ht="15.6">
      <c r="A7633" s="85">
        <f>'Balance N-1'!I7636</f>
        <v>0</v>
      </c>
      <c r="B7633" s="75">
        <f>'Balance N-1'!J7636</f>
        <v>0</v>
      </c>
      <c r="C7633" s="78">
        <f>'Balance N-1'!K7636</f>
        <v>0</v>
      </c>
      <c r="D7633" s="78">
        <f>'Balance N-1'!L7636</f>
        <v>0</v>
      </c>
      <c r="E7633" s="78">
        <f>'Balance N-1'!M7636</f>
        <v>0</v>
      </c>
      <c r="F7633" s="78">
        <f>'Balance N-1'!N7636</f>
        <v>0</v>
      </c>
      <c r="G7633" s="78">
        <f>'Balance N-1'!O7636</f>
        <v>0</v>
      </c>
      <c r="H7633" s="78">
        <f>'Balance N-1'!P7636</f>
        <v>0</v>
      </c>
      <c r="I7633" s="79">
        <f t="shared" si="119"/>
        <v>0</v>
      </c>
    </row>
    <row r="7634" spans="1:9" ht="15.6">
      <c r="A7634" s="85">
        <f>'Balance N-1'!I7637</f>
        <v>0</v>
      </c>
      <c r="B7634" s="75">
        <f>'Balance N-1'!J7637</f>
        <v>0</v>
      </c>
      <c r="C7634" s="78">
        <f>'Balance N-1'!K7637</f>
        <v>0</v>
      </c>
      <c r="D7634" s="78">
        <f>'Balance N-1'!L7637</f>
        <v>0</v>
      </c>
      <c r="E7634" s="78">
        <f>'Balance N-1'!M7637</f>
        <v>0</v>
      </c>
      <c r="F7634" s="78">
        <f>'Balance N-1'!N7637</f>
        <v>0</v>
      </c>
      <c r="G7634" s="78">
        <f>'Balance N-1'!O7637</f>
        <v>0</v>
      </c>
      <c r="H7634" s="78">
        <f>'Balance N-1'!P7637</f>
        <v>0</v>
      </c>
      <c r="I7634" s="79">
        <f t="shared" si="119"/>
        <v>0</v>
      </c>
    </row>
    <row r="7635" spans="1:9" ht="15.6">
      <c r="A7635" s="85">
        <f>'Balance N-1'!I7638</f>
        <v>0</v>
      </c>
      <c r="B7635" s="75">
        <f>'Balance N-1'!J7638</f>
        <v>0</v>
      </c>
      <c r="C7635" s="78">
        <f>'Balance N-1'!K7638</f>
        <v>0</v>
      </c>
      <c r="D7635" s="78">
        <f>'Balance N-1'!L7638</f>
        <v>0</v>
      </c>
      <c r="E7635" s="78">
        <f>'Balance N-1'!M7638</f>
        <v>0</v>
      </c>
      <c r="F7635" s="78">
        <f>'Balance N-1'!N7638</f>
        <v>0</v>
      </c>
      <c r="G7635" s="78">
        <f>'Balance N-1'!O7638</f>
        <v>0</v>
      </c>
      <c r="H7635" s="78">
        <f>'Balance N-1'!P7638</f>
        <v>0</v>
      </c>
      <c r="I7635" s="79">
        <f t="shared" si="119"/>
        <v>0</v>
      </c>
    </row>
    <row r="7636" spans="1:9" ht="15.6">
      <c r="A7636" s="85">
        <f>'Balance N-1'!I7639</f>
        <v>0</v>
      </c>
      <c r="B7636" s="75">
        <f>'Balance N-1'!J7639</f>
        <v>0</v>
      </c>
      <c r="C7636" s="78">
        <f>'Balance N-1'!K7639</f>
        <v>0</v>
      </c>
      <c r="D7636" s="78">
        <f>'Balance N-1'!L7639</f>
        <v>0</v>
      </c>
      <c r="E7636" s="78">
        <f>'Balance N-1'!M7639</f>
        <v>0</v>
      </c>
      <c r="F7636" s="78">
        <f>'Balance N-1'!N7639</f>
        <v>0</v>
      </c>
      <c r="G7636" s="78">
        <f>'Balance N-1'!O7639</f>
        <v>0</v>
      </c>
      <c r="H7636" s="78">
        <f>'Balance N-1'!P7639</f>
        <v>0</v>
      </c>
      <c r="I7636" s="79">
        <f t="shared" si="119"/>
        <v>0</v>
      </c>
    </row>
    <row r="7637" spans="1:9" ht="15.6">
      <c r="A7637" s="85">
        <f>'Balance N-1'!I7640</f>
        <v>0</v>
      </c>
      <c r="B7637" s="75">
        <f>'Balance N-1'!J7640</f>
        <v>0</v>
      </c>
      <c r="C7637" s="78">
        <f>'Balance N-1'!K7640</f>
        <v>0</v>
      </c>
      <c r="D7637" s="78">
        <f>'Balance N-1'!L7640</f>
        <v>0</v>
      </c>
      <c r="E7637" s="78">
        <f>'Balance N-1'!M7640</f>
        <v>0</v>
      </c>
      <c r="F7637" s="78">
        <f>'Balance N-1'!N7640</f>
        <v>0</v>
      </c>
      <c r="G7637" s="78">
        <f>'Balance N-1'!O7640</f>
        <v>0</v>
      </c>
      <c r="H7637" s="78">
        <f>'Balance N-1'!P7640</f>
        <v>0</v>
      </c>
      <c r="I7637" s="79">
        <f t="shared" si="119"/>
        <v>0</v>
      </c>
    </row>
    <row r="7638" spans="1:9" ht="15.6">
      <c r="A7638" s="85">
        <f>'Balance N-1'!I7641</f>
        <v>0</v>
      </c>
      <c r="B7638" s="75">
        <f>'Balance N-1'!J7641</f>
        <v>0</v>
      </c>
      <c r="C7638" s="78">
        <f>'Balance N-1'!K7641</f>
        <v>0</v>
      </c>
      <c r="D7638" s="78">
        <f>'Balance N-1'!L7641</f>
        <v>0</v>
      </c>
      <c r="E7638" s="78">
        <f>'Balance N-1'!M7641</f>
        <v>0</v>
      </c>
      <c r="F7638" s="78">
        <f>'Balance N-1'!N7641</f>
        <v>0</v>
      </c>
      <c r="G7638" s="78">
        <f>'Balance N-1'!O7641</f>
        <v>0</v>
      </c>
      <c r="H7638" s="78">
        <f>'Balance N-1'!P7641</f>
        <v>0</v>
      </c>
      <c r="I7638" s="79">
        <f t="shared" si="119"/>
        <v>0</v>
      </c>
    </row>
    <row r="7639" spans="1:9" ht="15.6">
      <c r="A7639" s="85">
        <f>'Balance N-1'!I7642</f>
        <v>0</v>
      </c>
      <c r="B7639" s="75">
        <f>'Balance N-1'!J7642</f>
        <v>0</v>
      </c>
      <c r="C7639" s="78">
        <f>'Balance N-1'!K7642</f>
        <v>0</v>
      </c>
      <c r="D7639" s="78">
        <f>'Balance N-1'!L7642</f>
        <v>0</v>
      </c>
      <c r="E7639" s="78">
        <f>'Balance N-1'!M7642</f>
        <v>0</v>
      </c>
      <c r="F7639" s="78">
        <f>'Balance N-1'!N7642</f>
        <v>0</v>
      </c>
      <c r="G7639" s="78">
        <f>'Balance N-1'!O7642</f>
        <v>0</v>
      </c>
      <c r="H7639" s="78">
        <f>'Balance N-1'!P7642</f>
        <v>0</v>
      </c>
      <c r="I7639" s="79">
        <f t="shared" si="119"/>
        <v>0</v>
      </c>
    </row>
    <row r="7640" spans="1:9" ht="15.6">
      <c r="A7640" s="85">
        <f>'Balance N-1'!I7643</f>
        <v>0</v>
      </c>
      <c r="B7640" s="75">
        <f>'Balance N-1'!J7643</f>
        <v>0</v>
      </c>
      <c r="C7640" s="78">
        <f>'Balance N-1'!K7643</f>
        <v>0</v>
      </c>
      <c r="D7640" s="78">
        <f>'Balance N-1'!L7643</f>
        <v>0</v>
      </c>
      <c r="E7640" s="78">
        <f>'Balance N-1'!M7643</f>
        <v>0</v>
      </c>
      <c r="F7640" s="78">
        <f>'Balance N-1'!N7643</f>
        <v>0</v>
      </c>
      <c r="G7640" s="78">
        <f>'Balance N-1'!O7643</f>
        <v>0</v>
      </c>
      <c r="H7640" s="78">
        <f>'Balance N-1'!P7643</f>
        <v>0</v>
      </c>
      <c r="I7640" s="79">
        <f t="shared" si="119"/>
        <v>0</v>
      </c>
    </row>
    <row r="7641" spans="1:9" ht="15.6">
      <c r="A7641" s="85">
        <f>'Balance N-1'!I7644</f>
        <v>0</v>
      </c>
      <c r="B7641" s="75">
        <f>'Balance N-1'!J7644</f>
        <v>0</v>
      </c>
      <c r="C7641" s="78">
        <f>'Balance N-1'!K7644</f>
        <v>0</v>
      </c>
      <c r="D7641" s="78">
        <f>'Balance N-1'!L7644</f>
        <v>0</v>
      </c>
      <c r="E7641" s="78">
        <f>'Balance N-1'!M7644</f>
        <v>0</v>
      </c>
      <c r="F7641" s="78">
        <f>'Balance N-1'!N7644</f>
        <v>0</v>
      </c>
      <c r="G7641" s="78">
        <f>'Balance N-1'!O7644</f>
        <v>0</v>
      </c>
      <c r="H7641" s="78">
        <f>'Balance N-1'!P7644</f>
        <v>0</v>
      </c>
      <c r="I7641" s="79">
        <f t="shared" si="119"/>
        <v>0</v>
      </c>
    </row>
    <row r="7642" spans="1:9" ht="15.6">
      <c r="A7642" s="85">
        <f>'Balance N-1'!I7645</f>
        <v>0</v>
      </c>
      <c r="B7642" s="75">
        <f>'Balance N-1'!J7645</f>
        <v>0</v>
      </c>
      <c r="C7642" s="78">
        <f>'Balance N-1'!K7645</f>
        <v>0</v>
      </c>
      <c r="D7642" s="78">
        <f>'Balance N-1'!L7645</f>
        <v>0</v>
      </c>
      <c r="E7642" s="78">
        <f>'Balance N-1'!M7645</f>
        <v>0</v>
      </c>
      <c r="F7642" s="78">
        <f>'Balance N-1'!N7645</f>
        <v>0</v>
      </c>
      <c r="G7642" s="78">
        <f>'Balance N-1'!O7645</f>
        <v>0</v>
      </c>
      <c r="H7642" s="78">
        <f>'Balance N-1'!P7645</f>
        <v>0</v>
      </c>
      <c r="I7642" s="79">
        <f t="shared" si="119"/>
        <v>0</v>
      </c>
    </row>
    <row r="7643" spans="1:9" ht="15.6">
      <c r="A7643" s="85">
        <f>'Balance N-1'!I7646</f>
        <v>0</v>
      </c>
      <c r="B7643" s="75">
        <f>'Balance N-1'!J7646</f>
        <v>0</v>
      </c>
      <c r="C7643" s="78">
        <f>'Balance N-1'!K7646</f>
        <v>0</v>
      </c>
      <c r="D7643" s="78">
        <f>'Balance N-1'!L7646</f>
        <v>0</v>
      </c>
      <c r="E7643" s="78">
        <f>'Balance N-1'!M7646</f>
        <v>0</v>
      </c>
      <c r="F7643" s="78">
        <f>'Balance N-1'!N7646</f>
        <v>0</v>
      </c>
      <c r="G7643" s="78">
        <f>'Balance N-1'!O7646</f>
        <v>0</v>
      </c>
      <c r="H7643" s="78">
        <f>'Balance N-1'!P7646</f>
        <v>0</v>
      </c>
      <c r="I7643" s="79">
        <f t="shared" si="119"/>
        <v>0</v>
      </c>
    </row>
    <row r="7644" spans="1:9" ht="15.6">
      <c r="A7644" s="85">
        <f>'Balance N-1'!I7647</f>
        <v>0</v>
      </c>
      <c r="B7644" s="75">
        <f>'Balance N-1'!J7647</f>
        <v>0</v>
      </c>
      <c r="C7644" s="78">
        <f>'Balance N-1'!K7647</f>
        <v>0</v>
      </c>
      <c r="D7644" s="78">
        <f>'Balance N-1'!L7647</f>
        <v>0</v>
      </c>
      <c r="E7644" s="78">
        <f>'Balance N-1'!M7647</f>
        <v>0</v>
      </c>
      <c r="F7644" s="78">
        <f>'Balance N-1'!N7647</f>
        <v>0</v>
      </c>
      <c r="G7644" s="78">
        <f>'Balance N-1'!O7647</f>
        <v>0</v>
      </c>
      <c r="H7644" s="78">
        <f>'Balance N-1'!P7647</f>
        <v>0</v>
      </c>
      <c r="I7644" s="79">
        <f t="shared" si="119"/>
        <v>0</v>
      </c>
    </row>
    <row r="7645" spans="1:9" ht="15.6">
      <c r="A7645" s="85">
        <f>'Balance N-1'!I7648</f>
        <v>0</v>
      </c>
      <c r="B7645" s="75">
        <f>'Balance N-1'!J7648</f>
        <v>0</v>
      </c>
      <c r="C7645" s="78">
        <f>'Balance N-1'!K7648</f>
        <v>0</v>
      </c>
      <c r="D7645" s="78">
        <f>'Balance N-1'!L7648</f>
        <v>0</v>
      </c>
      <c r="E7645" s="78">
        <f>'Balance N-1'!M7648</f>
        <v>0</v>
      </c>
      <c r="F7645" s="78">
        <f>'Balance N-1'!N7648</f>
        <v>0</v>
      </c>
      <c r="G7645" s="78">
        <f>'Balance N-1'!O7648</f>
        <v>0</v>
      </c>
      <c r="H7645" s="78">
        <f>'Balance N-1'!P7648</f>
        <v>0</v>
      </c>
      <c r="I7645" s="79">
        <f t="shared" si="119"/>
        <v>0</v>
      </c>
    </row>
    <row r="7646" spans="1:9" ht="15.6">
      <c r="A7646" s="85">
        <f>'Balance N-1'!I7649</f>
        <v>0</v>
      </c>
      <c r="B7646" s="75">
        <f>'Balance N-1'!J7649</f>
        <v>0</v>
      </c>
      <c r="C7646" s="78">
        <f>'Balance N-1'!K7649</f>
        <v>0</v>
      </c>
      <c r="D7646" s="78">
        <f>'Balance N-1'!L7649</f>
        <v>0</v>
      </c>
      <c r="E7646" s="78">
        <f>'Balance N-1'!M7649</f>
        <v>0</v>
      </c>
      <c r="F7646" s="78">
        <f>'Balance N-1'!N7649</f>
        <v>0</v>
      </c>
      <c r="G7646" s="78">
        <f>'Balance N-1'!O7649</f>
        <v>0</v>
      </c>
      <c r="H7646" s="78">
        <f>'Balance N-1'!P7649</f>
        <v>0</v>
      </c>
      <c r="I7646" s="79">
        <f t="shared" si="119"/>
        <v>0</v>
      </c>
    </row>
    <row r="7647" spans="1:9" ht="15.6">
      <c r="A7647" s="85">
        <f>'Balance N-1'!I7650</f>
        <v>0</v>
      </c>
      <c r="B7647" s="75">
        <f>'Balance N-1'!J7650</f>
        <v>0</v>
      </c>
      <c r="C7647" s="78">
        <f>'Balance N-1'!K7650</f>
        <v>0</v>
      </c>
      <c r="D7647" s="78">
        <f>'Balance N-1'!L7650</f>
        <v>0</v>
      </c>
      <c r="E7647" s="78">
        <f>'Balance N-1'!M7650</f>
        <v>0</v>
      </c>
      <c r="F7647" s="78">
        <f>'Balance N-1'!N7650</f>
        <v>0</v>
      </c>
      <c r="G7647" s="78">
        <f>'Balance N-1'!O7650</f>
        <v>0</v>
      </c>
      <c r="H7647" s="78">
        <f>'Balance N-1'!P7650</f>
        <v>0</v>
      </c>
      <c r="I7647" s="79">
        <f t="shared" si="119"/>
        <v>0</v>
      </c>
    </row>
    <row r="7648" spans="1:9" ht="15.6">
      <c r="A7648" s="85">
        <f>'Balance N-1'!I7651</f>
        <v>0</v>
      </c>
      <c r="B7648" s="75">
        <f>'Balance N-1'!J7651</f>
        <v>0</v>
      </c>
      <c r="C7648" s="78">
        <f>'Balance N-1'!K7651</f>
        <v>0</v>
      </c>
      <c r="D7648" s="78">
        <f>'Balance N-1'!L7651</f>
        <v>0</v>
      </c>
      <c r="E7648" s="78">
        <f>'Balance N-1'!M7651</f>
        <v>0</v>
      </c>
      <c r="F7648" s="78">
        <f>'Balance N-1'!N7651</f>
        <v>0</v>
      </c>
      <c r="G7648" s="78">
        <f>'Balance N-1'!O7651</f>
        <v>0</v>
      </c>
      <c r="H7648" s="78">
        <f>'Balance N-1'!P7651</f>
        <v>0</v>
      </c>
      <c r="I7648" s="79">
        <f t="shared" si="119"/>
        <v>0</v>
      </c>
    </row>
    <row r="7649" spans="1:9" ht="15.6">
      <c r="A7649" s="85">
        <f>'Balance N-1'!I7652</f>
        <v>0</v>
      </c>
      <c r="B7649" s="75">
        <f>'Balance N-1'!J7652</f>
        <v>0</v>
      </c>
      <c r="C7649" s="78">
        <f>'Balance N-1'!K7652</f>
        <v>0</v>
      </c>
      <c r="D7649" s="78">
        <f>'Balance N-1'!L7652</f>
        <v>0</v>
      </c>
      <c r="E7649" s="78">
        <f>'Balance N-1'!M7652</f>
        <v>0</v>
      </c>
      <c r="F7649" s="78">
        <f>'Balance N-1'!N7652</f>
        <v>0</v>
      </c>
      <c r="G7649" s="78">
        <f>'Balance N-1'!O7652</f>
        <v>0</v>
      </c>
      <c r="H7649" s="78">
        <f>'Balance N-1'!P7652</f>
        <v>0</v>
      </c>
      <c r="I7649" s="79">
        <f t="shared" si="119"/>
        <v>0</v>
      </c>
    </row>
    <row r="7650" spans="1:9" ht="15.6">
      <c r="A7650" s="85">
        <f>'Balance N-1'!I7653</f>
        <v>0</v>
      </c>
      <c r="B7650" s="75">
        <f>'Balance N-1'!J7653</f>
        <v>0</v>
      </c>
      <c r="C7650" s="78">
        <f>'Balance N-1'!K7653</f>
        <v>0</v>
      </c>
      <c r="D7650" s="78">
        <f>'Balance N-1'!L7653</f>
        <v>0</v>
      </c>
      <c r="E7650" s="78">
        <f>'Balance N-1'!M7653</f>
        <v>0</v>
      </c>
      <c r="F7650" s="78">
        <f>'Balance N-1'!N7653</f>
        <v>0</v>
      </c>
      <c r="G7650" s="78">
        <f>'Balance N-1'!O7653</f>
        <v>0</v>
      </c>
      <c r="H7650" s="78">
        <f>'Balance N-1'!P7653</f>
        <v>0</v>
      </c>
      <c r="I7650" s="79">
        <f t="shared" si="119"/>
        <v>0</v>
      </c>
    </row>
    <row r="7651" spans="1:9" ht="15.6">
      <c r="A7651" s="85">
        <f>'Balance N-1'!I7654</f>
        <v>0</v>
      </c>
      <c r="B7651" s="75">
        <f>'Balance N-1'!J7654</f>
        <v>0</v>
      </c>
      <c r="C7651" s="78">
        <f>'Balance N-1'!K7654</f>
        <v>0</v>
      </c>
      <c r="D7651" s="78">
        <f>'Balance N-1'!L7654</f>
        <v>0</v>
      </c>
      <c r="E7651" s="78">
        <f>'Balance N-1'!M7654</f>
        <v>0</v>
      </c>
      <c r="F7651" s="78">
        <f>'Balance N-1'!N7654</f>
        <v>0</v>
      </c>
      <c r="G7651" s="78">
        <f>'Balance N-1'!O7654</f>
        <v>0</v>
      </c>
      <c r="H7651" s="78">
        <f>'Balance N-1'!P7654</f>
        <v>0</v>
      </c>
      <c r="I7651" s="79">
        <f t="shared" si="119"/>
        <v>0</v>
      </c>
    </row>
    <row r="7652" spans="1:9" ht="15.6">
      <c r="A7652" s="85">
        <f>'Balance N-1'!I7655</f>
        <v>0</v>
      </c>
      <c r="B7652" s="75">
        <f>'Balance N-1'!J7655</f>
        <v>0</v>
      </c>
      <c r="C7652" s="78">
        <f>'Balance N-1'!K7655</f>
        <v>0</v>
      </c>
      <c r="D7652" s="78">
        <f>'Balance N-1'!L7655</f>
        <v>0</v>
      </c>
      <c r="E7652" s="78">
        <f>'Balance N-1'!M7655</f>
        <v>0</v>
      </c>
      <c r="F7652" s="78">
        <f>'Balance N-1'!N7655</f>
        <v>0</v>
      </c>
      <c r="G7652" s="78">
        <f>'Balance N-1'!O7655</f>
        <v>0</v>
      </c>
      <c r="H7652" s="78">
        <f>'Balance N-1'!P7655</f>
        <v>0</v>
      </c>
      <c r="I7652" s="79">
        <f t="shared" si="119"/>
        <v>0</v>
      </c>
    </row>
    <row r="7653" spans="1:9" ht="15.6">
      <c r="A7653" s="85">
        <f>'Balance N-1'!I7656</f>
        <v>0</v>
      </c>
      <c r="B7653" s="75">
        <f>'Balance N-1'!J7656</f>
        <v>0</v>
      </c>
      <c r="C7653" s="78">
        <f>'Balance N-1'!K7656</f>
        <v>0</v>
      </c>
      <c r="D7653" s="78">
        <f>'Balance N-1'!L7656</f>
        <v>0</v>
      </c>
      <c r="E7653" s="78">
        <f>'Balance N-1'!M7656</f>
        <v>0</v>
      </c>
      <c r="F7653" s="78">
        <f>'Balance N-1'!N7656</f>
        <v>0</v>
      </c>
      <c r="G7653" s="78">
        <f>'Balance N-1'!O7656</f>
        <v>0</v>
      </c>
      <c r="H7653" s="78">
        <f>'Balance N-1'!P7656</f>
        <v>0</v>
      </c>
      <c r="I7653" s="79">
        <f t="shared" si="119"/>
        <v>0</v>
      </c>
    </row>
    <row r="7654" spans="1:9" ht="15.6">
      <c r="A7654" s="85">
        <f>'Balance N-1'!I7657</f>
        <v>0</v>
      </c>
      <c r="B7654" s="75">
        <f>'Balance N-1'!J7657</f>
        <v>0</v>
      </c>
      <c r="C7654" s="78">
        <f>'Balance N-1'!K7657</f>
        <v>0</v>
      </c>
      <c r="D7654" s="78">
        <f>'Balance N-1'!L7657</f>
        <v>0</v>
      </c>
      <c r="E7654" s="78">
        <f>'Balance N-1'!M7657</f>
        <v>0</v>
      </c>
      <c r="F7654" s="78">
        <f>'Balance N-1'!N7657</f>
        <v>0</v>
      </c>
      <c r="G7654" s="78">
        <f>'Balance N-1'!O7657</f>
        <v>0</v>
      </c>
      <c r="H7654" s="78">
        <f>'Balance N-1'!P7657</f>
        <v>0</v>
      </c>
      <c r="I7654" s="79">
        <f t="shared" si="119"/>
        <v>0</v>
      </c>
    </row>
    <row r="7655" spans="1:9" ht="15.6">
      <c r="A7655" s="85">
        <f>'Balance N-1'!I7658</f>
        <v>0</v>
      </c>
      <c r="B7655" s="75">
        <f>'Balance N-1'!J7658</f>
        <v>0</v>
      </c>
      <c r="C7655" s="78">
        <f>'Balance N-1'!K7658</f>
        <v>0</v>
      </c>
      <c r="D7655" s="78">
        <f>'Balance N-1'!L7658</f>
        <v>0</v>
      </c>
      <c r="E7655" s="78">
        <f>'Balance N-1'!M7658</f>
        <v>0</v>
      </c>
      <c r="F7655" s="78">
        <f>'Balance N-1'!N7658</f>
        <v>0</v>
      </c>
      <c r="G7655" s="78">
        <f>'Balance N-1'!O7658</f>
        <v>0</v>
      </c>
      <c r="H7655" s="78">
        <f>'Balance N-1'!P7658</f>
        <v>0</v>
      </c>
      <c r="I7655" s="79">
        <f t="shared" si="119"/>
        <v>0</v>
      </c>
    </row>
    <row r="7656" spans="1:9" ht="15.6">
      <c r="A7656" s="85">
        <f>'Balance N-1'!I7659</f>
        <v>0</v>
      </c>
      <c r="B7656" s="75">
        <f>'Balance N-1'!J7659</f>
        <v>0</v>
      </c>
      <c r="C7656" s="78">
        <f>'Balance N-1'!K7659</f>
        <v>0</v>
      </c>
      <c r="D7656" s="78">
        <f>'Balance N-1'!L7659</f>
        <v>0</v>
      </c>
      <c r="E7656" s="78">
        <f>'Balance N-1'!M7659</f>
        <v>0</v>
      </c>
      <c r="F7656" s="78">
        <f>'Balance N-1'!N7659</f>
        <v>0</v>
      </c>
      <c r="G7656" s="78">
        <f>'Balance N-1'!O7659</f>
        <v>0</v>
      </c>
      <c r="H7656" s="78">
        <f>'Balance N-1'!P7659</f>
        <v>0</v>
      </c>
      <c r="I7656" s="79">
        <f t="shared" si="119"/>
        <v>0</v>
      </c>
    </row>
    <row r="7657" spans="1:9" ht="15.6">
      <c r="A7657" s="85">
        <f>'Balance N-1'!I7660</f>
        <v>0</v>
      </c>
      <c r="B7657" s="75">
        <f>'Balance N-1'!J7660</f>
        <v>0</v>
      </c>
      <c r="C7657" s="78">
        <f>'Balance N-1'!K7660</f>
        <v>0</v>
      </c>
      <c r="D7657" s="78">
        <f>'Balance N-1'!L7660</f>
        <v>0</v>
      </c>
      <c r="E7657" s="78">
        <f>'Balance N-1'!M7660</f>
        <v>0</v>
      </c>
      <c r="F7657" s="78">
        <f>'Balance N-1'!N7660</f>
        <v>0</v>
      </c>
      <c r="G7657" s="78">
        <f>'Balance N-1'!O7660</f>
        <v>0</v>
      </c>
      <c r="H7657" s="78">
        <f>'Balance N-1'!P7660</f>
        <v>0</v>
      </c>
      <c r="I7657" s="79">
        <f t="shared" si="119"/>
        <v>0</v>
      </c>
    </row>
    <row r="7658" spans="1:9" ht="15.6">
      <c r="A7658" s="85">
        <f>'Balance N-1'!I7661</f>
        <v>0</v>
      </c>
      <c r="B7658" s="75">
        <f>'Balance N-1'!J7661</f>
        <v>0</v>
      </c>
      <c r="C7658" s="78">
        <f>'Balance N-1'!K7661</f>
        <v>0</v>
      </c>
      <c r="D7658" s="78">
        <f>'Balance N-1'!L7661</f>
        <v>0</v>
      </c>
      <c r="E7658" s="78">
        <f>'Balance N-1'!M7661</f>
        <v>0</v>
      </c>
      <c r="F7658" s="78">
        <f>'Balance N-1'!N7661</f>
        <v>0</v>
      </c>
      <c r="G7658" s="78">
        <f>'Balance N-1'!O7661</f>
        <v>0</v>
      </c>
      <c r="H7658" s="78">
        <f>'Balance N-1'!P7661</f>
        <v>0</v>
      </c>
      <c r="I7658" s="79">
        <f t="shared" si="119"/>
        <v>0</v>
      </c>
    </row>
    <row r="7659" spans="1:9" ht="15.6">
      <c r="A7659" s="85">
        <f>'Balance N-1'!I7662</f>
        <v>0</v>
      </c>
      <c r="B7659" s="75">
        <f>'Balance N-1'!J7662</f>
        <v>0</v>
      </c>
      <c r="C7659" s="78">
        <f>'Balance N-1'!K7662</f>
        <v>0</v>
      </c>
      <c r="D7659" s="78">
        <f>'Balance N-1'!L7662</f>
        <v>0</v>
      </c>
      <c r="E7659" s="78">
        <f>'Balance N-1'!M7662</f>
        <v>0</v>
      </c>
      <c r="F7659" s="78">
        <f>'Balance N-1'!N7662</f>
        <v>0</v>
      </c>
      <c r="G7659" s="78">
        <f>'Balance N-1'!O7662</f>
        <v>0</v>
      </c>
      <c r="H7659" s="78">
        <f>'Balance N-1'!P7662</f>
        <v>0</v>
      </c>
      <c r="I7659" s="79">
        <f t="shared" si="119"/>
        <v>0</v>
      </c>
    </row>
    <row r="7660" spans="1:9" ht="15.6">
      <c r="A7660" s="85">
        <f>'Balance N-1'!I7663</f>
        <v>0</v>
      </c>
      <c r="B7660" s="75">
        <f>'Balance N-1'!J7663</f>
        <v>0</v>
      </c>
      <c r="C7660" s="78">
        <f>'Balance N-1'!K7663</f>
        <v>0</v>
      </c>
      <c r="D7660" s="78">
        <f>'Balance N-1'!L7663</f>
        <v>0</v>
      </c>
      <c r="E7660" s="78">
        <f>'Balance N-1'!M7663</f>
        <v>0</v>
      </c>
      <c r="F7660" s="78">
        <f>'Balance N-1'!N7663</f>
        <v>0</v>
      </c>
      <c r="G7660" s="78">
        <f>'Balance N-1'!O7663</f>
        <v>0</v>
      </c>
      <c r="H7660" s="78">
        <f>'Balance N-1'!P7663</f>
        <v>0</v>
      </c>
      <c r="I7660" s="79">
        <f t="shared" si="119"/>
        <v>0</v>
      </c>
    </row>
    <row r="7661" spans="1:9" ht="15.6">
      <c r="A7661" s="85">
        <f>'Balance N-1'!I7664</f>
        <v>0</v>
      </c>
      <c r="B7661" s="75">
        <f>'Balance N-1'!J7664</f>
        <v>0</v>
      </c>
      <c r="C7661" s="78">
        <f>'Balance N-1'!K7664</f>
        <v>0</v>
      </c>
      <c r="D7661" s="78">
        <f>'Balance N-1'!L7664</f>
        <v>0</v>
      </c>
      <c r="E7661" s="78">
        <f>'Balance N-1'!M7664</f>
        <v>0</v>
      </c>
      <c r="F7661" s="78">
        <f>'Balance N-1'!N7664</f>
        <v>0</v>
      </c>
      <c r="G7661" s="78">
        <f>'Balance N-1'!O7664</f>
        <v>0</v>
      </c>
      <c r="H7661" s="78">
        <f>'Balance N-1'!P7664</f>
        <v>0</v>
      </c>
      <c r="I7661" s="79">
        <f t="shared" si="119"/>
        <v>0</v>
      </c>
    </row>
    <row r="7662" spans="1:9" ht="15.6">
      <c r="A7662" s="85">
        <f>'Balance N-1'!I7665</f>
        <v>0</v>
      </c>
      <c r="B7662" s="75">
        <f>'Balance N-1'!J7665</f>
        <v>0</v>
      </c>
      <c r="C7662" s="78">
        <f>'Balance N-1'!K7665</f>
        <v>0</v>
      </c>
      <c r="D7662" s="78">
        <f>'Balance N-1'!L7665</f>
        <v>0</v>
      </c>
      <c r="E7662" s="78">
        <f>'Balance N-1'!M7665</f>
        <v>0</v>
      </c>
      <c r="F7662" s="78">
        <f>'Balance N-1'!N7665</f>
        <v>0</v>
      </c>
      <c r="G7662" s="78">
        <f>'Balance N-1'!O7665</f>
        <v>0</v>
      </c>
      <c r="H7662" s="78">
        <f>'Balance N-1'!P7665</f>
        <v>0</v>
      </c>
      <c r="I7662" s="79">
        <f t="shared" si="119"/>
        <v>0</v>
      </c>
    </row>
    <row r="7663" spans="1:9" ht="15.6">
      <c r="A7663" s="85">
        <f>'Balance N-1'!I7666</f>
        <v>0</v>
      </c>
      <c r="B7663" s="75">
        <f>'Balance N-1'!J7666</f>
        <v>0</v>
      </c>
      <c r="C7663" s="78">
        <f>'Balance N-1'!K7666</f>
        <v>0</v>
      </c>
      <c r="D7663" s="78">
        <f>'Balance N-1'!L7666</f>
        <v>0</v>
      </c>
      <c r="E7663" s="78">
        <f>'Balance N-1'!M7666</f>
        <v>0</v>
      </c>
      <c r="F7663" s="78">
        <f>'Balance N-1'!N7666</f>
        <v>0</v>
      </c>
      <c r="G7663" s="78">
        <f>'Balance N-1'!O7666</f>
        <v>0</v>
      </c>
      <c r="H7663" s="78">
        <f>'Balance N-1'!P7666</f>
        <v>0</v>
      </c>
      <c r="I7663" s="79">
        <f t="shared" si="119"/>
        <v>0</v>
      </c>
    </row>
    <row r="7664" spans="1:9" ht="15.6">
      <c r="A7664" s="85">
        <f>'Balance N-1'!I7667</f>
        <v>0</v>
      </c>
      <c r="B7664" s="75">
        <f>'Balance N-1'!J7667</f>
        <v>0</v>
      </c>
      <c r="C7664" s="78">
        <f>'Balance N-1'!K7667</f>
        <v>0</v>
      </c>
      <c r="D7664" s="78">
        <f>'Balance N-1'!L7667</f>
        <v>0</v>
      </c>
      <c r="E7664" s="78">
        <f>'Balance N-1'!M7667</f>
        <v>0</v>
      </c>
      <c r="F7664" s="78">
        <f>'Balance N-1'!N7667</f>
        <v>0</v>
      </c>
      <c r="G7664" s="78">
        <f>'Balance N-1'!O7667</f>
        <v>0</v>
      </c>
      <c r="H7664" s="78">
        <f>'Balance N-1'!P7667</f>
        <v>0</v>
      </c>
      <c r="I7664" s="79">
        <f t="shared" si="119"/>
        <v>0</v>
      </c>
    </row>
    <row r="7665" spans="1:9" ht="15.6">
      <c r="A7665" s="85">
        <f>'Balance N-1'!I7668</f>
        <v>0</v>
      </c>
      <c r="B7665" s="75">
        <f>'Balance N-1'!J7668</f>
        <v>0</v>
      </c>
      <c r="C7665" s="78">
        <f>'Balance N-1'!K7668</f>
        <v>0</v>
      </c>
      <c r="D7665" s="78">
        <f>'Balance N-1'!L7668</f>
        <v>0</v>
      </c>
      <c r="E7665" s="78">
        <f>'Balance N-1'!M7668</f>
        <v>0</v>
      </c>
      <c r="F7665" s="78">
        <f>'Balance N-1'!N7668</f>
        <v>0</v>
      </c>
      <c r="G7665" s="78">
        <f>'Balance N-1'!O7668</f>
        <v>0</v>
      </c>
      <c r="H7665" s="78">
        <f>'Balance N-1'!P7668</f>
        <v>0</v>
      </c>
      <c r="I7665" s="79">
        <f t="shared" si="119"/>
        <v>0</v>
      </c>
    </row>
    <row r="7666" spans="1:9" ht="15.6">
      <c r="A7666" s="85">
        <f>'Balance N-1'!I7669</f>
        <v>0</v>
      </c>
      <c r="B7666" s="75">
        <f>'Balance N-1'!J7669</f>
        <v>0</v>
      </c>
      <c r="C7666" s="78">
        <f>'Balance N-1'!K7669</f>
        <v>0</v>
      </c>
      <c r="D7666" s="78">
        <f>'Balance N-1'!L7669</f>
        <v>0</v>
      </c>
      <c r="E7666" s="78">
        <f>'Balance N-1'!M7669</f>
        <v>0</v>
      </c>
      <c r="F7666" s="78">
        <f>'Balance N-1'!N7669</f>
        <v>0</v>
      </c>
      <c r="G7666" s="78">
        <f>'Balance N-1'!O7669</f>
        <v>0</v>
      </c>
      <c r="H7666" s="78">
        <f>'Balance N-1'!P7669</f>
        <v>0</v>
      </c>
      <c r="I7666" s="79">
        <f t="shared" si="119"/>
        <v>0</v>
      </c>
    </row>
    <row r="7667" spans="1:9" ht="15.6">
      <c r="A7667" s="85">
        <f>'Balance N-1'!I7670</f>
        <v>0</v>
      </c>
      <c r="B7667" s="75">
        <f>'Balance N-1'!J7670</f>
        <v>0</v>
      </c>
      <c r="C7667" s="78">
        <f>'Balance N-1'!K7670</f>
        <v>0</v>
      </c>
      <c r="D7667" s="78">
        <f>'Balance N-1'!L7670</f>
        <v>0</v>
      </c>
      <c r="E7667" s="78">
        <f>'Balance N-1'!M7670</f>
        <v>0</v>
      </c>
      <c r="F7667" s="78">
        <f>'Balance N-1'!N7670</f>
        <v>0</v>
      </c>
      <c r="G7667" s="78">
        <f>'Balance N-1'!O7670</f>
        <v>0</v>
      </c>
      <c r="H7667" s="78">
        <f>'Balance N-1'!P7670</f>
        <v>0</v>
      </c>
      <c r="I7667" s="79">
        <f t="shared" si="119"/>
        <v>0</v>
      </c>
    </row>
    <row r="7668" spans="1:9" ht="15.6">
      <c r="A7668" s="85">
        <f>'Balance N-1'!I7671</f>
        <v>0</v>
      </c>
      <c r="B7668" s="75">
        <f>'Balance N-1'!J7671</f>
        <v>0</v>
      </c>
      <c r="C7668" s="78">
        <f>'Balance N-1'!K7671</f>
        <v>0</v>
      </c>
      <c r="D7668" s="78">
        <f>'Balance N-1'!L7671</f>
        <v>0</v>
      </c>
      <c r="E7668" s="78">
        <f>'Balance N-1'!M7671</f>
        <v>0</v>
      </c>
      <c r="F7668" s="78">
        <f>'Balance N-1'!N7671</f>
        <v>0</v>
      </c>
      <c r="G7668" s="78">
        <f>'Balance N-1'!O7671</f>
        <v>0</v>
      </c>
      <c r="H7668" s="78">
        <f>'Balance N-1'!P7671</f>
        <v>0</v>
      </c>
      <c r="I7668" s="79">
        <f t="shared" si="119"/>
        <v>0</v>
      </c>
    </row>
    <row r="7669" spans="1:9" ht="15.6">
      <c r="A7669" s="85">
        <f>'Balance N-1'!I7672</f>
        <v>0</v>
      </c>
      <c r="B7669" s="75">
        <f>'Balance N-1'!J7672</f>
        <v>0</v>
      </c>
      <c r="C7669" s="78">
        <f>'Balance N-1'!K7672</f>
        <v>0</v>
      </c>
      <c r="D7669" s="78">
        <f>'Balance N-1'!L7672</f>
        <v>0</v>
      </c>
      <c r="E7669" s="78">
        <f>'Balance N-1'!M7672</f>
        <v>0</v>
      </c>
      <c r="F7669" s="78">
        <f>'Balance N-1'!N7672</f>
        <v>0</v>
      </c>
      <c r="G7669" s="78">
        <f>'Balance N-1'!O7672</f>
        <v>0</v>
      </c>
      <c r="H7669" s="78">
        <f>'Balance N-1'!P7672</f>
        <v>0</v>
      </c>
      <c r="I7669" s="79">
        <f t="shared" si="119"/>
        <v>0</v>
      </c>
    </row>
    <row r="7670" spans="1:9" ht="15.6">
      <c r="A7670" s="85">
        <f>'Balance N-1'!I7673</f>
        <v>0</v>
      </c>
      <c r="B7670" s="75">
        <f>'Balance N-1'!J7673</f>
        <v>0</v>
      </c>
      <c r="C7670" s="78">
        <f>'Balance N-1'!K7673</f>
        <v>0</v>
      </c>
      <c r="D7670" s="78">
        <f>'Balance N-1'!L7673</f>
        <v>0</v>
      </c>
      <c r="E7670" s="78">
        <f>'Balance N-1'!M7673</f>
        <v>0</v>
      </c>
      <c r="F7670" s="78">
        <f>'Balance N-1'!N7673</f>
        <v>0</v>
      </c>
      <c r="G7670" s="78">
        <f>'Balance N-1'!O7673</f>
        <v>0</v>
      </c>
      <c r="H7670" s="78">
        <f>'Balance N-1'!P7673</f>
        <v>0</v>
      </c>
      <c r="I7670" s="79">
        <f t="shared" si="119"/>
        <v>0</v>
      </c>
    </row>
    <row r="7671" spans="1:9" ht="15.6">
      <c r="A7671" s="85">
        <f>'Balance N-1'!I7674</f>
        <v>0</v>
      </c>
      <c r="B7671" s="75">
        <f>'Balance N-1'!J7674</f>
        <v>0</v>
      </c>
      <c r="C7671" s="78">
        <f>'Balance N-1'!K7674</f>
        <v>0</v>
      </c>
      <c r="D7671" s="78">
        <f>'Balance N-1'!L7674</f>
        <v>0</v>
      </c>
      <c r="E7671" s="78">
        <f>'Balance N-1'!M7674</f>
        <v>0</v>
      </c>
      <c r="F7671" s="78">
        <f>'Balance N-1'!N7674</f>
        <v>0</v>
      </c>
      <c r="G7671" s="78">
        <f>'Balance N-1'!O7674</f>
        <v>0</v>
      </c>
      <c r="H7671" s="78">
        <f>'Balance N-1'!P7674</f>
        <v>0</v>
      </c>
      <c r="I7671" s="79">
        <f t="shared" si="119"/>
        <v>0</v>
      </c>
    </row>
    <row r="7672" spans="1:9" ht="15.6">
      <c r="A7672" s="85">
        <f>'Balance N-1'!I7675</f>
        <v>0</v>
      </c>
      <c r="B7672" s="75">
        <f>'Balance N-1'!J7675</f>
        <v>0</v>
      </c>
      <c r="C7672" s="78">
        <f>'Balance N-1'!K7675</f>
        <v>0</v>
      </c>
      <c r="D7672" s="78">
        <f>'Balance N-1'!L7675</f>
        <v>0</v>
      </c>
      <c r="E7672" s="78">
        <f>'Balance N-1'!M7675</f>
        <v>0</v>
      </c>
      <c r="F7672" s="78">
        <f>'Balance N-1'!N7675</f>
        <v>0</v>
      </c>
      <c r="G7672" s="78">
        <f>'Balance N-1'!O7675</f>
        <v>0</v>
      </c>
      <c r="H7672" s="78">
        <f>'Balance N-1'!P7675</f>
        <v>0</v>
      </c>
      <c r="I7672" s="79">
        <f t="shared" si="119"/>
        <v>0</v>
      </c>
    </row>
    <row r="7673" spans="1:9" ht="15.6">
      <c r="A7673" s="85">
        <f>'Balance N-1'!I7676</f>
        <v>0</v>
      </c>
      <c r="B7673" s="75">
        <f>'Balance N-1'!J7676</f>
        <v>0</v>
      </c>
      <c r="C7673" s="78">
        <f>'Balance N-1'!K7676</f>
        <v>0</v>
      </c>
      <c r="D7673" s="78">
        <f>'Balance N-1'!L7676</f>
        <v>0</v>
      </c>
      <c r="E7673" s="78">
        <f>'Balance N-1'!M7676</f>
        <v>0</v>
      </c>
      <c r="F7673" s="78">
        <f>'Balance N-1'!N7676</f>
        <v>0</v>
      </c>
      <c r="G7673" s="78">
        <f>'Balance N-1'!O7676</f>
        <v>0</v>
      </c>
      <c r="H7673" s="78">
        <f>'Balance N-1'!P7676</f>
        <v>0</v>
      </c>
      <c r="I7673" s="79">
        <f t="shared" si="119"/>
        <v>0</v>
      </c>
    </row>
    <row r="7674" spans="1:9" ht="15.6">
      <c r="A7674" s="85">
        <f>'Balance N-1'!I7677</f>
        <v>0</v>
      </c>
      <c r="B7674" s="75">
        <f>'Balance N-1'!J7677</f>
        <v>0</v>
      </c>
      <c r="C7674" s="78">
        <f>'Balance N-1'!K7677</f>
        <v>0</v>
      </c>
      <c r="D7674" s="78">
        <f>'Balance N-1'!L7677</f>
        <v>0</v>
      </c>
      <c r="E7674" s="78">
        <f>'Balance N-1'!M7677</f>
        <v>0</v>
      </c>
      <c r="F7674" s="78">
        <f>'Balance N-1'!N7677</f>
        <v>0</v>
      </c>
      <c r="G7674" s="78">
        <f>'Balance N-1'!O7677</f>
        <v>0</v>
      </c>
      <c r="H7674" s="78">
        <f>'Balance N-1'!P7677</f>
        <v>0</v>
      </c>
      <c r="I7674" s="79">
        <f t="shared" si="119"/>
        <v>0</v>
      </c>
    </row>
    <row r="7675" spans="1:9" ht="15.6">
      <c r="A7675" s="85">
        <f>'Balance N-1'!I7678</f>
        <v>0</v>
      </c>
      <c r="B7675" s="75">
        <f>'Balance N-1'!J7678</f>
        <v>0</v>
      </c>
      <c r="C7675" s="78">
        <f>'Balance N-1'!K7678</f>
        <v>0</v>
      </c>
      <c r="D7675" s="78">
        <f>'Balance N-1'!L7678</f>
        <v>0</v>
      </c>
      <c r="E7675" s="78">
        <f>'Balance N-1'!M7678</f>
        <v>0</v>
      </c>
      <c r="F7675" s="78">
        <f>'Balance N-1'!N7678</f>
        <v>0</v>
      </c>
      <c r="G7675" s="78">
        <f>'Balance N-1'!O7678</f>
        <v>0</v>
      </c>
      <c r="H7675" s="78">
        <f>'Balance N-1'!P7678</f>
        <v>0</v>
      </c>
      <c r="I7675" s="79">
        <f t="shared" si="119"/>
        <v>0</v>
      </c>
    </row>
    <row r="7676" spans="1:9" ht="15.6">
      <c r="A7676" s="85">
        <f>'Balance N-1'!I7679</f>
        <v>0</v>
      </c>
      <c r="B7676" s="75">
        <f>'Balance N-1'!J7679</f>
        <v>0</v>
      </c>
      <c r="C7676" s="78">
        <f>'Balance N-1'!K7679</f>
        <v>0</v>
      </c>
      <c r="D7676" s="78">
        <f>'Balance N-1'!L7679</f>
        <v>0</v>
      </c>
      <c r="E7676" s="78">
        <f>'Balance N-1'!M7679</f>
        <v>0</v>
      </c>
      <c r="F7676" s="78">
        <f>'Balance N-1'!N7679</f>
        <v>0</v>
      </c>
      <c r="G7676" s="78">
        <f>'Balance N-1'!O7679</f>
        <v>0</v>
      </c>
      <c r="H7676" s="78">
        <f>'Balance N-1'!P7679</f>
        <v>0</v>
      </c>
      <c r="I7676" s="79">
        <f t="shared" si="119"/>
        <v>0</v>
      </c>
    </row>
    <row r="7677" spans="1:9" ht="15.6">
      <c r="A7677" s="85">
        <f>'Balance N-1'!I7680</f>
        <v>0</v>
      </c>
      <c r="B7677" s="75">
        <f>'Balance N-1'!J7680</f>
        <v>0</v>
      </c>
      <c r="C7677" s="78">
        <f>'Balance N-1'!K7680</f>
        <v>0</v>
      </c>
      <c r="D7677" s="78">
        <f>'Balance N-1'!L7680</f>
        <v>0</v>
      </c>
      <c r="E7677" s="78">
        <f>'Balance N-1'!M7680</f>
        <v>0</v>
      </c>
      <c r="F7677" s="78">
        <f>'Balance N-1'!N7680</f>
        <v>0</v>
      </c>
      <c r="G7677" s="78">
        <f>'Balance N-1'!O7680</f>
        <v>0</v>
      </c>
      <c r="H7677" s="78">
        <f>'Balance N-1'!P7680</f>
        <v>0</v>
      </c>
      <c r="I7677" s="79">
        <f t="shared" si="119"/>
        <v>0</v>
      </c>
    </row>
    <row r="7678" spans="1:9" ht="15.6">
      <c r="A7678" s="85">
        <f>'Balance N-1'!I7681</f>
        <v>0</v>
      </c>
      <c r="B7678" s="75">
        <f>'Balance N-1'!J7681</f>
        <v>0</v>
      </c>
      <c r="C7678" s="78">
        <f>'Balance N-1'!K7681</f>
        <v>0</v>
      </c>
      <c r="D7678" s="78">
        <f>'Balance N-1'!L7681</f>
        <v>0</v>
      </c>
      <c r="E7678" s="78">
        <f>'Balance N-1'!M7681</f>
        <v>0</v>
      </c>
      <c r="F7678" s="78">
        <f>'Balance N-1'!N7681</f>
        <v>0</v>
      </c>
      <c r="G7678" s="78">
        <f>'Balance N-1'!O7681</f>
        <v>0</v>
      </c>
      <c r="H7678" s="78">
        <f>'Balance N-1'!P7681</f>
        <v>0</v>
      </c>
      <c r="I7678" s="79">
        <f t="shared" si="119"/>
        <v>0</v>
      </c>
    </row>
    <row r="7679" spans="1:9" ht="15.6">
      <c r="A7679" s="85">
        <f>'Balance N-1'!I7682</f>
        <v>0</v>
      </c>
      <c r="B7679" s="75">
        <f>'Balance N-1'!J7682</f>
        <v>0</v>
      </c>
      <c r="C7679" s="78">
        <f>'Balance N-1'!K7682</f>
        <v>0</v>
      </c>
      <c r="D7679" s="78">
        <f>'Balance N-1'!L7682</f>
        <v>0</v>
      </c>
      <c r="E7679" s="78">
        <f>'Balance N-1'!M7682</f>
        <v>0</v>
      </c>
      <c r="F7679" s="78">
        <f>'Balance N-1'!N7682</f>
        <v>0</v>
      </c>
      <c r="G7679" s="78">
        <f>'Balance N-1'!O7682</f>
        <v>0</v>
      </c>
      <c r="H7679" s="78">
        <f>'Balance N-1'!P7682</f>
        <v>0</v>
      </c>
      <c r="I7679" s="79">
        <f t="shared" si="119"/>
        <v>0</v>
      </c>
    </row>
    <row r="7680" spans="1:9" ht="15.6">
      <c r="A7680" s="85">
        <f>'Balance N-1'!I7683</f>
        <v>0</v>
      </c>
      <c r="B7680" s="75">
        <f>'Balance N-1'!J7683</f>
        <v>0</v>
      </c>
      <c r="C7680" s="78">
        <f>'Balance N-1'!K7683</f>
        <v>0</v>
      </c>
      <c r="D7680" s="78">
        <f>'Balance N-1'!L7683</f>
        <v>0</v>
      </c>
      <c r="E7680" s="78">
        <f>'Balance N-1'!M7683</f>
        <v>0</v>
      </c>
      <c r="F7680" s="78">
        <f>'Balance N-1'!N7683</f>
        <v>0</v>
      </c>
      <c r="G7680" s="78">
        <f>'Balance N-1'!O7683</f>
        <v>0</v>
      </c>
      <c r="H7680" s="78">
        <f>'Balance N-1'!P7683</f>
        <v>0</v>
      </c>
      <c r="I7680" s="79">
        <f t="shared" si="119"/>
        <v>0</v>
      </c>
    </row>
    <row r="7681" spans="1:9" ht="15.6">
      <c r="A7681" s="85">
        <f>'Balance N-1'!I7684</f>
        <v>0</v>
      </c>
      <c r="B7681" s="75">
        <f>'Balance N-1'!J7684</f>
        <v>0</v>
      </c>
      <c r="C7681" s="78">
        <f>'Balance N-1'!K7684</f>
        <v>0</v>
      </c>
      <c r="D7681" s="78">
        <f>'Balance N-1'!L7684</f>
        <v>0</v>
      </c>
      <c r="E7681" s="78">
        <f>'Balance N-1'!M7684</f>
        <v>0</v>
      </c>
      <c r="F7681" s="78">
        <f>'Balance N-1'!N7684</f>
        <v>0</v>
      </c>
      <c r="G7681" s="78">
        <f>'Balance N-1'!O7684</f>
        <v>0</v>
      </c>
      <c r="H7681" s="78">
        <f>'Balance N-1'!P7684</f>
        <v>0</v>
      </c>
      <c r="I7681" s="79">
        <f t="shared" si="119"/>
        <v>0</v>
      </c>
    </row>
    <row r="7682" spans="1:9" ht="15.6">
      <c r="A7682" s="85">
        <f>'Balance N-1'!I7685</f>
        <v>0</v>
      </c>
      <c r="B7682" s="75">
        <f>'Balance N-1'!J7685</f>
        <v>0</v>
      </c>
      <c r="C7682" s="78">
        <f>'Balance N-1'!K7685</f>
        <v>0</v>
      </c>
      <c r="D7682" s="78">
        <f>'Balance N-1'!L7685</f>
        <v>0</v>
      </c>
      <c r="E7682" s="78">
        <f>'Balance N-1'!M7685</f>
        <v>0</v>
      </c>
      <c r="F7682" s="78">
        <f>'Balance N-1'!N7685</f>
        <v>0</v>
      </c>
      <c r="G7682" s="78">
        <f>'Balance N-1'!O7685</f>
        <v>0</v>
      </c>
      <c r="H7682" s="78">
        <f>'Balance N-1'!P7685</f>
        <v>0</v>
      </c>
      <c r="I7682" s="79">
        <f t="shared" si="119"/>
        <v>0</v>
      </c>
    </row>
    <row r="7683" spans="1:9" ht="15.6">
      <c r="A7683" s="85">
        <f>'Balance N-1'!I7686</f>
        <v>0</v>
      </c>
      <c r="B7683" s="75">
        <f>'Balance N-1'!J7686</f>
        <v>0</v>
      </c>
      <c r="C7683" s="78">
        <f>'Balance N-1'!K7686</f>
        <v>0</v>
      </c>
      <c r="D7683" s="78">
        <f>'Balance N-1'!L7686</f>
        <v>0</v>
      </c>
      <c r="E7683" s="78">
        <f>'Balance N-1'!M7686</f>
        <v>0</v>
      </c>
      <c r="F7683" s="78">
        <f>'Balance N-1'!N7686</f>
        <v>0</v>
      </c>
      <c r="G7683" s="78">
        <f>'Balance N-1'!O7686</f>
        <v>0</v>
      </c>
      <c r="H7683" s="78">
        <f>'Balance N-1'!P7686</f>
        <v>0</v>
      </c>
      <c r="I7683" s="79">
        <f t="shared" ref="I7683:I7689" si="120">(C7683-D7683)+(E7683-F7683)-(G7683-H7683)</f>
        <v>0</v>
      </c>
    </row>
    <row r="7684" spans="1:9" ht="15.6">
      <c r="A7684" s="85">
        <f>'Balance N-1'!I7687</f>
        <v>0</v>
      </c>
      <c r="B7684" s="75">
        <f>'Balance N-1'!J7687</f>
        <v>0</v>
      </c>
      <c r="C7684" s="78">
        <f>'Balance N-1'!K7687</f>
        <v>0</v>
      </c>
      <c r="D7684" s="78">
        <f>'Balance N-1'!L7687</f>
        <v>0</v>
      </c>
      <c r="E7684" s="78">
        <f>'Balance N-1'!M7687</f>
        <v>0</v>
      </c>
      <c r="F7684" s="78">
        <f>'Balance N-1'!N7687</f>
        <v>0</v>
      </c>
      <c r="G7684" s="78">
        <f>'Balance N-1'!O7687</f>
        <v>0</v>
      </c>
      <c r="H7684" s="78">
        <f>'Balance N-1'!P7687</f>
        <v>0</v>
      </c>
      <c r="I7684" s="79">
        <f t="shared" si="120"/>
        <v>0</v>
      </c>
    </row>
    <row r="7685" spans="1:9" ht="15.6">
      <c r="A7685" s="85">
        <f>'Balance N-1'!I7688</f>
        <v>0</v>
      </c>
      <c r="B7685" s="75">
        <f>'Balance N-1'!J7688</f>
        <v>0</v>
      </c>
      <c r="C7685" s="78">
        <f>'Balance N-1'!K7688</f>
        <v>0</v>
      </c>
      <c r="D7685" s="78">
        <f>'Balance N-1'!L7688</f>
        <v>0</v>
      </c>
      <c r="E7685" s="78">
        <f>'Balance N-1'!M7688</f>
        <v>0</v>
      </c>
      <c r="F7685" s="78">
        <f>'Balance N-1'!N7688</f>
        <v>0</v>
      </c>
      <c r="G7685" s="78">
        <f>'Balance N-1'!O7688</f>
        <v>0</v>
      </c>
      <c r="H7685" s="78">
        <f>'Balance N-1'!P7688</f>
        <v>0</v>
      </c>
      <c r="I7685" s="79">
        <f t="shared" si="120"/>
        <v>0</v>
      </c>
    </row>
    <row r="7686" spans="1:9" ht="15.6">
      <c r="A7686" s="85">
        <f>'Balance N-1'!I7689</f>
        <v>0</v>
      </c>
      <c r="B7686" s="75">
        <f>'Balance N-1'!J7689</f>
        <v>0</v>
      </c>
      <c r="C7686" s="78">
        <f>'Balance N-1'!K7689</f>
        <v>0</v>
      </c>
      <c r="D7686" s="78">
        <f>'Balance N-1'!L7689</f>
        <v>0</v>
      </c>
      <c r="E7686" s="78">
        <f>'Balance N-1'!M7689</f>
        <v>0</v>
      </c>
      <c r="F7686" s="78">
        <f>'Balance N-1'!N7689</f>
        <v>0</v>
      </c>
      <c r="G7686" s="78">
        <f>'Balance N-1'!O7689</f>
        <v>0</v>
      </c>
      <c r="H7686" s="78">
        <f>'Balance N-1'!P7689</f>
        <v>0</v>
      </c>
      <c r="I7686" s="79">
        <f t="shared" si="120"/>
        <v>0</v>
      </c>
    </row>
    <row r="7687" spans="1:9" ht="15.6">
      <c r="A7687" s="85">
        <f>'Balance N-1'!I7690</f>
        <v>0</v>
      </c>
      <c r="B7687" s="75">
        <f>'Balance N-1'!J7690</f>
        <v>0</v>
      </c>
      <c r="C7687" s="78">
        <f>'Balance N-1'!K7690</f>
        <v>0</v>
      </c>
      <c r="D7687" s="78">
        <f>'Balance N-1'!L7690</f>
        <v>0</v>
      </c>
      <c r="E7687" s="78">
        <f>'Balance N-1'!M7690</f>
        <v>0</v>
      </c>
      <c r="F7687" s="78">
        <f>'Balance N-1'!N7690</f>
        <v>0</v>
      </c>
      <c r="G7687" s="78">
        <f>'Balance N-1'!O7690</f>
        <v>0</v>
      </c>
      <c r="H7687" s="78">
        <f>'Balance N-1'!P7690</f>
        <v>0</v>
      </c>
      <c r="I7687" s="79">
        <f t="shared" si="120"/>
        <v>0</v>
      </c>
    </row>
    <row r="7688" spans="1:9" ht="15.6">
      <c r="A7688" s="85">
        <f>'Balance N-1'!I7691</f>
        <v>0</v>
      </c>
      <c r="B7688" s="75">
        <f>'Balance N-1'!J7691</f>
        <v>0</v>
      </c>
      <c r="C7688" s="78">
        <f>'Balance N-1'!K7691</f>
        <v>0</v>
      </c>
      <c r="D7688" s="78">
        <f>'Balance N-1'!L7691</f>
        <v>0</v>
      </c>
      <c r="E7688" s="78">
        <f>'Balance N-1'!M7691</f>
        <v>0</v>
      </c>
      <c r="F7688" s="78">
        <f>'Balance N-1'!N7691</f>
        <v>0</v>
      </c>
      <c r="G7688" s="78">
        <f>'Balance N-1'!O7691</f>
        <v>0</v>
      </c>
      <c r="H7688" s="78">
        <f>'Balance N-1'!P7691</f>
        <v>0</v>
      </c>
      <c r="I7688" s="79">
        <f t="shared" si="120"/>
        <v>0</v>
      </c>
    </row>
    <row r="7689" spans="1:9" ht="16.2" thickBot="1">
      <c r="A7689" s="86">
        <f>'Balance N-1'!I7692</f>
        <v>0</v>
      </c>
      <c r="B7689" s="82">
        <f>'Balance N-1'!J7692</f>
        <v>0</v>
      </c>
      <c r="C7689" s="84">
        <f>'Balance N-1'!K7692</f>
        <v>0</v>
      </c>
      <c r="D7689" s="84">
        <f>'Balance N-1'!L7692</f>
        <v>0</v>
      </c>
      <c r="E7689" s="84">
        <f>'Balance N-1'!M7692</f>
        <v>0</v>
      </c>
      <c r="F7689" s="84">
        <f>'Balance N-1'!N7692</f>
        <v>0</v>
      </c>
      <c r="G7689" s="84">
        <f>'Balance N-1'!O7692</f>
        <v>0</v>
      </c>
      <c r="H7689" s="84">
        <f>'Balance N-1'!P7692</f>
        <v>0</v>
      </c>
      <c r="I7689" s="79">
        <f t="shared" si="120"/>
        <v>0</v>
      </c>
    </row>
  </sheetData>
  <protectedRanges>
    <protectedRange sqref="A2:H7689" name="Plage1"/>
  </protectedRanges>
  <pageMargins left="0.7" right="0.7" top="0.75" bottom="0.75" header="0.3" footer="0.3"/>
  <pageSetup paperSize="9" scale="3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
  <dimension ref="A1:M53"/>
  <sheetViews>
    <sheetView showGridLines="0" view="pageBreakPreview" zoomScaleNormal="100" zoomScaleSheetLayoutView="100" workbookViewId="0">
      <selection activeCell="P12" sqref="P12"/>
    </sheetView>
  </sheetViews>
  <sheetFormatPr baseColWidth="10" defaultColWidth="11.44140625" defaultRowHeight="14.4"/>
  <cols>
    <col min="1" max="1" width="1.33203125" customWidth="1"/>
    <col min="2" max="2" width="1" customWidth="1"/>
    <col min="3" max="3" width="1.33203125" customWidth="1"/>
    <col min="4" max="4" width="8.5546875" customWidth="1"/>
    <col min="5" max="5" width="10.33203125" customWidth="1"/>
    <col min="8" max="8" width="16" customWidth="1"/>
    <col min="9" max="9" width="15.33203125" customWidth="1"/>
    <col min="10" max="10" width="8.5546875" customWidth="1"/>
    <col min="11" max="11" width="15.109375" customWidth="1"/>
    <col min="12" max="12" width="1.33203125" customWidth="1"/>
    <col min="13" max="13" width="1" customWidth="1"/>
  </cols>
  <sheetData>
    <row r="1" spans="1:13" ht="15" thickBot="1">
      <c r="A1" s="16"/>
      <c r="B1" s="16"/>
      <c r="C1" s="16"/>
      <c r="D1" s="16"/>
      <c r="E1" s="16"/>
      <c r="F1" s="16"/>
      <c r="G1" s="16"/>
      <c r="H1" s="16"/>
      <c r="I1" s="16"/>
      <c r="J1" s="16"/>
      <c r="K1" s="16"/>
      <c r="L1" s="16"/>
      <c r="M1" s="16"/>
    </row>
    <row r="2" spans="1:13" ht="4.5" customHeight="1">
      <c r="A2" s="16"/>
      <c r="B2" s="46"/>
      <c r="C2" s="47"/>
      <c r="D2" s="47"/>
      <c r="E2" s="47"/>
      <c r="F2" s="47"/>
      <c r="G2" s="47"/>
      <c r="H2" s="47"/>
      <c r="I2" s="47"/>
      <c r="J2" s="47"/>
      <c r="K2" s="47"/>
      <c r="L2" s="47"/>
      <c r="M2" s="48"/>
    </row>
    <row r="3" spans="1:13">
      <c r="A3" s="16"/>
      <c r="B3" s="49"/>
      <c r="C3" s="1163"/>
      <c r="D3" s="1164"/>
      <c r="E3" s="14"/>
      <c r="F3" s="14"/>
      <c r="G3" s="14"/>
      <c r="H3" s="14"/>
      <c r="I3" s="14"/>
      <c r="J3" s="14"/>
      <c r="K3" s="14"/>
      <c r="L3" s="50"/>
      <c r="M3" s="51"/>
    </row>
    <row r="4" spans="1:13" ht="17.399999999999999">
      <c r="A4" s="16"/>
      <c r="B4" s="49"/>
      <c r="C4" s="1161"/>
      <c r="D4" s="1162"/>
      <c r="F4" s="1165" t="s">
        <v>1836</v>
      </c>
      <c r="G4" s="1165"/>
      <c r="H4" s="1165"/>
      <c r="I4" s="1165"/>
      <c r="K4" s="45"/>
      <c r="L4" s="52"/>
      <c r="M4" s="51"/>
    </row>
    <row r="5" spans="1:13">
      <c r="A5" s="16"/>
      <c r="B5" s="49"/>
      <c r="C5" s="1161"/>
      <c r="D5" s="1162"/>
      <c r="F5" s="53"/>
      <c r="G5" s="53"/>
      <c r="H5" s="53"/>
      <c r="I5" s="16"/>
      <c r="K5" s="16"/>
      <c r="L5" s="52"/>
      <c r="M5" s="51"/>
    </row>
    <row r="6" spans="1:13" ht="15.6">
      <c r="A6" s="16"/>
      <c r="B6" s="49"/>
      <c r="C6" s="1166" t="s">
        <v>492</v>
      </c>
      <c r="D6" s="1167"/>
      <c r="E6" s="1167"/>
      <c r="F6" s="1167"/>
      <c r="G6" s="1167"/>
      <c r="H6" s="1167"/>
      <c r="I6" s="1167"/>
      <c r="J6" s="1167"/>
      <c r="K6" s="1167"/>
      <c r="L6" s="52"/>
      <c r="M6" s="51"/>
    </row>
    <row r="7" spans="1:13">
      <c r="A7" s="16"/>
      <c r="B7" s="49"/>
      <c r="C7" s="1161"/>
      <c r="D7" s="1162"/>
      <c r="F7" s="53"/>
      <c r="G7" s="53"/>
      <c r="H7" s="53"/>
      <c r="I7" s="16"/>
      <c r="K7" s="16"/>
      <c r="L7" s="52"/>
      <c r="M7" s="51"/>
    </row>
    <row r="8" spans="1:13" ht="15.6">
      <c r="A8" s="16"/>
      <c r="B8" s="49"/>
      <c r="C8" s="1161"/>
      <c r="D8" s="1162"/>
      <c r="F8" s="1167" t="s">
        <v>468</v>
      </c>
      <c r="G8" s="1167"/>
      <c r="H8" s="1167"/>
      <c r="I8" s="1167"/>
      <c r="K8" s="45"/>
      <c r="L8" s="52"/>
      <c r="M8" s="51"/>
    </row>
    <row r="9" spans="1:13">
      <c r="A9" s="16"/>
      <c r="B9" s="49"/>
      <c r="C9" s="1161"/>
      <c r="D9" s="1162"/>
      <c r="E9" s="16"/>
      <c r="F9" s="16"/>
      <c r="G9" s="16"/>
      <c r="H9" s="16"/>
      <c r="I9" s="16"/>
      <c r="J9" s="16"/>
      <c r="K9" s="16"/>
      <c r="L9" s="52"/>
      <c r="M9" s="51"/>
    </row>
    <row r="10" spans="1:13">
      <c r="A10" s="16"/>
      <c r="B10" s="49"/>
      <c r="C10" s="1161"/>
      <c r="D10" s="1162"/>
      <c r="E10" s="16"/>
      <c r="F10" s="16"/>
      <c r="G10" s="16"/>
      <c r="H10" s="16"/>
      <c r="I10" s="16"/>
      <c r="J10" s="16"/>
      <c r="K10" s="16"/>
      <c r="L10" s="52"/>
      <c r="M10" s="51"/>
    </row>
    <row r="11" spans="1:13">
      <c r="A11" s="16"/>
      <c r="B11" s="49"/>
      <c r="C11" s="1161"/>
      <c r="D11" s="1162"/>
      <c r="E11" s="16"/>
      <c r="F11" s="16"/>
      <c r="G11" s="16"/>
      <c r="H11" s="16"/>
      <c r="I11" s="16"/>
      <c r="J11" s="16" t="s">
        <v>493</v>
      </c>
      <c r="K11" s="16"/>
      <c r="L11" s="52"/>
      <c r="M11" s="51"/>
    </row>
    <row r="12" spans="1:13">
      <c r="A12" s="16"/>
      <c r="B12" s="49"/>
      <c r="C12" s="1161"/>
      <c r="D12" s="1162"/>
      <c r="E12" s="16"/>
      <c r="F12" s="16"/>
      <c r="G12" s="16"/>
      <c r="H12" s="16"/>
      <c r="I12" s="16"/>
      <c r="J12" s="16"/>
      <c r="K12" s="16"/>
      <c r="L12" s="52"/>
      <c r="M12" s="51"/>
    </row>
    <row r="13" spans="1:13">
      <c r="A13" s="16"/>
      <c r="B13" s="49"/>
      <c r="C13" s="1161"/>
      <c r="D13" s="1162"/>
      <c r="E13" s="16"/>
      <c r="F13" s="16"/>
      <c r="G13" s="16"/>
      <c r="H13" s="16"/>
      <c r="I13" s="16"/>
      <c r="J13" s="16"/>
      <c r="K13" s="16"/>
      <c r="L13" s="52"/>
      <c r="M13" s="51"/>
    </row>
    <row r="14" spans="1:13">
      <c r="A14" s="16"/>
      <c r="B14" s="49"/>
      <c r="C14" s="1161"/>
      <c r="D14" s="1162"/>
      <c r="E14" s="16"/>
      <c r="F14" s="16"/>
      <c r="G14" s="16"/>
      <c r="H14" s="16"/>
      <c r="I14" s="16"/>
      <c r="J14" s="16"/>
      <c r="K14" s="16"/>
      <c r="L14" s="52"/>
      <c r="M14" s="51"/>
    </row>
    <row r="15" spans="1:13">
      <c r="A15" s="16"/>
      <c r="B15" s="49"/>
      <c r="C15" s="1161"/>
      <c r="D15" s="1162"/>
      <c r="E15" s="16"/>
      <c r="F15" s="16"/>
      <c r="G15" s="16"/>
      <c r="H15" s="16"/>
      <c r="I15" s="16"/>
      <c r="J15" s="16"/>
      <c r="K15" s="16"/>
      <c r="L15" s="52"/>
      <c r="M15" s="51"/>
    </row>
    <row r="16" spans="1:13">
      <c r="A16" s="16"/>
      <c r="B16" s="49"/>
      <c r="C16" s="1161"/>
      <c r="D16" s="1162"/>
      <c r="E16" s="16"/>
      <c r="F16" s="16"/>
      <c r="G16" s="16"/>
      <c r="H16" s="16"/>
      <c r="I16" s="16"/>
      <c r="J16" s="16"/>
      <c r="K16" s="16"/>
      <c r="L16" s="52"/>
      <c r="M16" s="51"/>
    </row>
    <row r="17" spans="1:13">
      <c r="A17" s="16"/>
      <c r="B17" s="49"/>
      <c r="C17" s="1161"/>
      <c r="D17" s="1162"/>
      <c r="E17" s="16"/>
      <c r="F17" s="16"/>
      <c r="G17" s="16"/>
      <c r="H17" s="16"/>
      <c r="I17" s="16"/>
      <c r="J17" s="16"/>
      <c r="K17" s="16"/>
      <c r="L17" s="52"/>
      <c r="M17" s="51"/>
    </row>
    <row r="18" spans="1:13">
      <c r="A18" s="16"/>
      <c r="B18" s="49"/>
      <c r="C18" s="1161"/>
      <c r="D18" s="1162"/>
      <c r="E18" s="16"/>
      <c r="F18" s="16"/>
      <c r="G18" s="16"/>
      <c r="H18" s="16"/>
      <c r="I18" s="16"/>
      <c r="J18" s="16"/>
      <c r="K18" s="16"/>
      <c r="L18" s="52"/>
      <c r="M18" s="51"/>
    </row>
    <row r="19" spans="1:13">
      <c r="A19" s="16"/>
      <c r="B19" s="49"/>
      <c r="C19" s="15"/>
      <c r="D19" s="16"/>
      <c r="E19" s="16"/>
      <c r="F19" s="16"/>
      <c r="G19" s="16"/>
      <c r="H19" s="16"/>
      <c r="I19" s="16"/>
      <c r="J19" s="16"/>
      <c r="K19" s="16"/>
      <c r="L19" s="52"/>
      <c r="M19" s="51"/>
    </row>
    <row r="20" spans="1:13">
      <c r="A20" s="16"/>
      <c r="B20" s="49"/>
      <c r="C20" s="15"/>
      <c r="D20" s="16"/>
      <c r="E20" s="16"/>
      <c r="F20" s="16"/>
      <c r="G20" s="16"/>
      <c r="H20" s="16"/>
      <c r="I20" s="16"/>
      <c r="J20" s="16"/>
      <c r="K20" s="16"/>
      <c r="L20" s="52"/>
      <c r="M20" s="51"/>
    </row>
    <row r="21" spans="1:13">
      <c r="A21" s="16"/>
      <c r="B21" s="49"/>
      <c r="C21" s="15"/>
      <c r="D21" s="16"/>
      <c r="E21" s="16"/>
      <c r="F21" s="16"/>
      <c r="G21" s="16"/>
      <c r="H21" s="16"/>
      <c r="I21" s="16"/>
      <c r="J21" s="16"/>
      <c r="K21" s="16"/>
      <c r="L21" s="52"/>
      <c r="M21" s="51"/>
    </row>
    <row r="22" spans="1:13">
      <c r="A22" s="16"/>
      <c r="B22" s="49"/>
      <c r="C22" s="15"/>
      <c r="D22" s="16"/>
      <c r="E22" s="16"/>
      <c r="F22" s="16"/>
      <c r="G22" s="16"/>
      <c r="H22" s="16"/>
      <c r="I22" s="16"/>
      <c r="J22" s="16"/>
      <c r="K22" s="16"/>
      <c r="L22" s="52"/>
      <c r="M22" s="51"/>
    </row>
    <row r="23" spans="1:13">
      <c r="A23" s="16"/>
      <c r="B23" s="49"/>
      <c r="C23" s="15"/>
      <c r="D23" s="16"/>
      <c r="E23" s="16"/>
      <c r="F23" s="16"/>
      <c r="G23" s="16"/>
      <c r="H23" s="16"/>
      <c r="I23" s="16"/>
      <c r="J23" s="16"/>
      <c r="K23" s="16"/>
      <c r="L23" s="52"/>
      <c r="M23" s="51"/>
    </row>
    <row r="24" spans="1:13">
      <c r="A24" s="16"/>
      <c r="B24" s="49"/>
      <c r="C24" s="15"/>
      <c r="D24" s="16"/>
      <c r="E24" s="16"/>
      <c r="F24" s="16"/>
      <c r="G24" s="16"/>
      <c r="H24" s="16"/>
      <c r="I24" s="16"/>
      <c r="J24" s="16"/>
      <c r="K24" s="16"/>
      <c r="L24" s="52"/>
      <c r="M24" s="51"/>
    </row>
    <row r="25" spans="1:13">
      <c r="A25" s="16"/>
      <c r="B25" s="49"/>
      <c r="C25" s="15"/>
      <c r="D25" s="16"/>
      <c r="E25" s="16"/>
      <c r="F25" s="16"/>
      <c r="G25" s="16"/>
      <c r="H25" s="16"/>
      <c r="I25" s="16"/>
      <c r="J25" s="16"/>
      <c r="K25" s="16"/>
      <c r="L25" s="52"/>
      <c r="M25" s="51"/>
    </row>
    <row r="26" spans="1:13">
      <c r="A26" s="16"/>
      <c r="B26" s="49"/>
      <c r="C26" s="15"/>
      <c r="D26" s="16"/>
      <c r="E26" s="1157"/>
      <c r="F26" s="1158"/>
      <c r="G26" s="1158"/>
      <c r="H26" s="1158"/>
      <c r="I26" s="1158"/>
      <c r="J26" s="1158"/>
      <c r="K26" s="16"/>
      <c r="L26" s="52"/>
      <c r="M26" s="51"/>
    </row>
    <row r="27" spans="1:13">
      <c r="A27" s="16"/>
      <c r="B27" s="49"/>
      <c r="C27" s="15"/>
      <c r="D27" s="16"/>
      <c r="E27" s="1158"/>
      <c r="F27" s="1158"/>
      <c r="G27" s="1158"/>
      <c r="H27" s="1158"/>
      <c r="I27" s="1158"/>
      <c r="J27" s="1158"/>
      <c r="K27" s="16"/>
      <c r="L27" s="52"/>
      <c r="M27" s="51"/>
    </row>
    <row r="28" spans="1:13">
      <c r="A28" s="16"/>
      <c r="B28" s="49"/>
      <c r="C28" s="15"/>
      <c r="D28" s="16"/>
      <c r="E28" s="1158"/>
      <c r="F28" s="1158"/>
      <c r="G28" s="1158"/>
      <c r="H28" s="1158"/>
      <c r="I28" s="1158"/>
      <c r="J28" s="1158"/>
      <c r="K28" s="16"/>
      <c r="L28" s="52"/>
      <c r="M28" s="51"/>
    </row>
    <row r="29" spans="1:13">
      <c r="A29" s="16"/>
      <c r="B29" s="49"/>
      <c r="C29" s="15"/>
      <c r="D29" s="16"/>
      <c r="E29" s="1158"/>
      <c r="F29" s="1158"/>
      <c r="G29" s="1158"/>
      <c r="H29" s="1158"/>
      <c r="I29" s="1158"/>
      <c r="J29" s="1158"/>
      <c r="K29" s="16"/>
      <c r="L29" s="52"/>
      <c r="M29" s="51"/>
    </row>
    <row r="30" spans="1:13">
      <c r="A30" s="16"/>
      <c r="B30" s="49"/>
      <c r="C30" s="15"/>
      <c r="D30" s="16"/>
      <c r="K30" s="16"/>
      <c r="L30" s="52"/>
      <c r="M30" s="51"/>
    </row>
    <row r="31" spans="1:13" ht="25.8">
      <c r="A31" s="16"/>
      <c r="B31" s="49"/>
      <c r="C31" s="15"/>
      <c r="D31" s="16"/>
      <c r="E31" s="1159" t="s">
        <v>494</v>
      </c>
      <c r="F31" s="1160"/>
      <c r="G31" s="1160"/>
      <c r="H31" s="1160"/>
      <c r="I31" s="1160"/>
      <c r="J31" s="1160"/>
      <c r="K31" s="16"/>
      <c r="L31" s="52"/>
      <c r="M31" s="51"/>
    </row>
    <row r="32" spans="1:13">
      <c r="A32" s="16"/>
      <c r="B32" s="49"/>
      <c r="C32" s="54"/>
      <c r="D32" s="55"/>
      <c r="K32" s="16"/>
      <c r="L32" s="52"/>
      <c r="M32" s="51"/>
    </row>
    <row r="33" spans="1:13">
      <c r="A33" s="16"/>
      <c r="B33" s="49"/>
      <c r="C33" s="15"/>
      <c r="D33" s="16"/>
      <c r="K33" s="16"/>
      <c r="L33" s="52"/>
      <c r="M33" s="51"/>
    </row>
    <row r="34" spans="1:13">
      <c r="A34" s="16"/>
      <c r="B34" s="49"/>
      <c r="C34" s="15"/>
      <c r="D34" s="16"/>
      <c r="E34" s="16"/>
      <c r="F34" s="16"/>
      <c r="G34" s="16"/>
      <c r="H34" s="16"/>
      <c r="I34" s="16"/>
      <c r="J34" s="16"/>
      <c r="K34" s="16"/>
      <c r="L34" s="52"/>
      <c r="M34" s="51"/>
    </row>
    <row r="35" spans="1:13">
      <c r="A35" s="16"/>
      <c r="B35" s="49"/>
      <c r="C35" s="15"/>
      <c r="D35" s="16"/>
      <c r="E35" s="16"/>
      <c r="F35" s="16"/>
      <c r="G35" s="16"/>
      <c r="H35" s="16"/>
      <c r="I35" s="16"/>
      <c r="J35" s="16"/>
      <c r="K35" s="16"/>
      <c r="L35" s="52"/>
      <c r="M35" s="51"/>
    </row>
    <row r="36" spans="1:13">
      <c r="A36" s="16"/>
      <c r="B36" s="49"/>
      <c r="C36" s="15"/>
      <c r="D36" s="16"/>
      <c r="E36" s="16"/>
      <c r="F36" s="16"/>
      <c r="G36" s="16"/>
      <c r="H36" s="16"/>
      <c r="I36" s="16"/>
      <c r="J36" s="16"/>
      <c r="K36" s="16"/>
      <c r="L36" s="52"/>
      <c r="M36" s="51"/>
    </row>
    <row r="37" spans="1:13">
      <c r="A37" s="16"/>
      <c r="B37" s="49"/>
      <c r="C37" s="15"/>
      <c r="D37" s="16"/>
      <c r="E37" s="16"/>
      <c r="F37" s="16"/>
      <c r="G37" s="16"/>
      <c r="H37" s="16"/>
      <c r="I37" s="16"/>
      <c r="J37" s="16"/>
      <c r="K37" s="16"/>
      <c r="L37" s="52"/>
      <c r="M37" s="51"/>
    </row>
    <row r="38" spans="1:13">
      <c r="A38" s="16"/>
      <c r="B38" s="49"/>
      <c r="C38" s="15"/>
      <c r="D38" s="16"/>
      <c r="E38" s="16"/>
      <c r="F38" s="16"/>
      <c r="G38" s="16"/>
      <c r="H38" s="16"/>
      <c r="I38" s="16"/>
      <c r="J38" s="16"/>
      <c r="K38" s="16"/>
      <c r="L38" s="52"/>
      <c r="M38" s="51"/>
    </row>
    <row r="39" spans="1:13">
      <c r="A39" s="16"/>
      <c r="B39" s="49"/>
      <c r="C39" s="15"/>
      <c r="D39" s="16"/>
      <c r="E39" s="16"/>
      <c r="F39" s="16"/>
      <c r="G39" s="16"/>
      <c r="H39" s="16"/>
      <c r="I39" s="16"/>
      <c r="J39" s="16"/>
      <c r="K39" s="16"/>
      <c r="L39" s="52"/>
      <c r="M39" s="51"/>
    </row>
    <row r="40" spans="1:13">
      <c r="A40" s="16"/>
      <c r="B40" s="49"/>
      <c r="C40" s="15"/>
      <c r="D40" s="16"/>
      <c r="E40" s="16"/>
      <c r="F40" s="16"/>
      <c r="G40" s="16"/>
      <c r="H40" s="16"/>
      <c r="I40" s="16"/>
      <c r="J40" s="16"/>
      <c r="K40" s="16"/>
      <c r="L40" s="52"/>
      <c r="M40" s="51"/>
    </row>
    <row r="41" spans="1:13">
      <c r="A41" s="16"/>
      <c r="B41" s="49"/>
      <c r="C41" s="15"/>
      <c r="D41" s="16"/>
      <c r="E41" s="16"/>
      <c r="F41" s="16"/>
      <c r="G41" s="16"/>
      <c r="H41" s="16"/>
      <c r="I41" s="16"/>
      <c r="J41" s="16"/>
      <c r="K41" s="16"/>
      <c r="L41" s="52"/>
      <c r="M41" s="51"/>
    </row>
    <row r="42" spans="1:13">
      <c r="A42" s="16"/>
      <c r="B42" s="49"/>
      <c r="C42" s="15"/>
      <c r="D42" s="16"/>
      <c r="E42" s="16"/>
      <c r="F42" s="16"/>
      <c r="G42" s="16"/>
      <c r="H42" s="16"/>
      <c r="I42" s="16"/>
      <c r="J42" s="16"/>
      <c r="K42" s="16"/>
      <c r="L42" s="52"/>
      <c r="M42" s="51"/>
    </row>
    <row r="43" spans="1:13">
      <c r="A43" s="16"/>
      <c r="B43" s="49"/>
      <c r="C43" s="15"/>
      <c r="D43" s="16"/>
      <c r="E43" s="16"/>
      <c r="F43" s="16"/>
      <c r="G43" s="16"/>
      <c r="H43" s="16"/>
      <c r="I43" s="16"/>
      <c r="J43" s="16"/>
      <c r="K43" s="16"/>
      <c r="L43" s="52"/>
      <c r="M43" s="51"/>
    </row>
    <row r="44" spans="1:13">
      <c r="A44" s="16"/>
      <c r="B44" s="49"/>
      <c r="C44" s="15"/>
      <c r="D44" s="16"/>
      <c r="E44" s="16"/>
      <c r="F44" s="16"/>
      <c r="G44" s="16"/>
      <c r="H44" s="16"/>
      <c r="I44" s="16"/>
      <c r="J44" s="16"/>
      <c r="K44" s="16"/>
      <c r="L44" s="52"/>
      <c r="M44" s="51"/>
    </row>
    <row r="45" spans="1:13">
      <c r="A45" s="16"/>
      <c r="B45" s="49"/>
      <c r="C45" s="15"/>
      <c r="D45" s="16"/>
      <c r="E45" s="16"/>
      <c r="F45" s="16"/>
      <c r="G45" s="16"/>
      <c r="H45" s="16"/>
      <c r="I45" s="16"/>
      <c r="J45" s="16"/>
      <c r="K45" s="16"/>
      <c r="L45" s="52"/>
      <c r="M45" s="51"/>
    </row>
    <row r="46" spans="1:13">
      <c r="A46" s="16"/>
      <c r="B46" s="49"/>
      <c r="C46" s="15"/>
      <c r="D46" s="16"/>
      <c r="E46" s="16"/>
      <c r="F46" s="16"/>
      <c r="G46" s="16"/>
      <c r="H46" s="16"/>
      <c r="I46" s="16"/>
      <c r="J46" s="16"/>
      <c r="K46" s="16"/>
      <c r="L46" s="52"/>
      <c r="M46" s="51"/>
    </row>
    <row r="47" spans="1:13">
      <c r="A47" s="16"/>
      <c r="B47" s="49"/>
      <c r="C47" s="15"/>
      <c r="D47" s="16"/>
      <c r="E47" s="16"/>
      <c r="F47" s="16"/>
      <c r="G47" s="16"/>
      <c r="H47" s="16"/>
      <c r="I47" s="16"/>
      <c r="J47" s="16"/>
      <c r="K47" s="16"/>
      <c r="L47" s="52"/>
      <c r="M47" s="51"/>
    </row>
    <row r="48" spans="1:13">
      <c r="A48" s="16"/>
      <c r="B48" s="49"/>
      <c r="C48" s="15"/>
      <c r="D48" s="16"/>
      <c r="E48" s="16"/>
      <c r="F48" s="16"/>
      <c r="G48" s="16"/>
      <c r="H48" s="16"/>
      <c r="I48" s="16"/>
      <c r="J48" s="16"/>
      <c r="K48" s="16"/>
      <c r="L48" s="52"/>
      <c r="M48" s="51"/>
    </row>
    <row r="49" spans="1:13">
      <c r="A49" s="16"/>
      <c r="B49" s="49"/>
      <c r="C49" s="15"/>
      <c r="D49" s="16"/>
      <c r="E49" s="16"/>
      <c r="F49" s="16"/>
      <c r="G49" s="16"/>
      <c r="H49" s="16"/>
      <c r="I49" s="16"/>
      <c r="J49" s="16"/>
      <c r="K49" s="16"/>
      <c r="L49" s="52"/>
      <c r="M49" s="51"/>
    </row>
    <row r="50" spans="1:13">
      <c r="A50" s="16"/>
      <c r="B50" s="49"/>
      <c r="C50" s="15"/>
      <c r="D50" s="16"/>
      <c r="E50" s="16"/>
      <c r="F50" s="16"/>
      <c r="G50" s="16"/>
      <c r="H50" s="16"/>
      <c r="I50" s="16"/>
      <c r="J50" s="16"/>
      <c r="K50" s="16"/>
      <c r="L50" s="52"/>
      <c r="M50" s="51"/>
    </row>
    <row r="51" spans="1:13">
      <c r="A51" s="16"/>
      <c r="B51" s="49"/>
      <c r="C51" s="15"/>
      <c r="D51" s="16"/>
      <c r="E51" s="16"/>
      <c r="F51" s="16"/>
      <c r="G51" s="16"/>
      <c r="H51" s="16"/>
      <c r="I51" s="16"/>
      <c r="J51" s="16"/>
      <c r="K51" s="16"/>
      <c r="L51" s="52"/>
      <c r="M51" s="51"/>
    </row>
    <row r="52" spans="1:13">
      <c r="A52" s="16"/>
      <c r="B52" s="49"/>
      <c r="C52" s="61"/>
      <c r="D52" s="56"/>
      <c r="E52" s="56"/>
      <c r="F52" s="56"/>
      <c r="G52" s="56"/>
      <c r="H52" s="56"/>
      <c r="I52" s="56"/>
      <c r="J52" s="56"/>
      <c r="K52" s="56"/>
      <c r="L52" s="57"/>
      <c r="M52" s="51"/>
    </row>
    <row r="53" spans="1:13" ht="15" thickBot="1">
      <c r="A53" s="16"/>
      <c r="B53" s="58"/>
      <c r="C53" s="59"/>
      <c r="D53" s="59"/>
      <c r="E53" s="59"/>
      <c r="F53" s="59"/>
      <c r="G53" s="59"/>
      <c r="H53" s="59"/>
      <c r="I53" s="59"/>
      <c r="J53" s="59"/>
      <c r="K53" s="59"/>
      <c r="L53" s="59"/>
      <c r="M53" s="60"/>
    </row>
  </sheetData>
  <mergeCells count="20">
    <mergeCell ref="C12:D12"/>
    <mergeCell ref="C3:D3"/>
    <mergeCell ref="C4:D4"/>
    <mergeCell ref="F4:I4"/>
    <mergeCell ref="C5:D5"/>
    <mergeCell ref="C6:K6"/>
    <mergeCell ref="C7:D7"/>
    <mergeCell ref="C8:D8"/>
    <mergeCell ref="F8:I8"/>
    <mergeCell ref="C9:D9"/>
    <mergeCell ref="C10:D10"/>
    <mergeCell ref="C11:D11"/>
    <mergeCell ref="E26:J29"/>
    <mergeCell ref="E31:J31"/>
    <mergeCell ref="C13:D13"/>
    <mergeCell ref="C14:D14"/>
    <mergeCell ref="C15:D15"/>
    <mergeCell ref="C16:D16"/>
    <mergeCell ref="C17:D17"/>
    <mergeCell ref="C18:D18"/>
  </mergeCells>
  <pageMargins left="0.7" right="0.7" top="0.75" bottom="0.75" header="0.3" footer="0.3"/>
  <pageSetup paperSize="9" scale="85"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
  <dimension ref="A1:L49"/>
  <sheetViews>
    <sheetView showGridLines="0" view="pageBreakPreview" zoomScaleNormal="100" zoomScaleSheetLayoutView="100" workbookViewId="0">
      <selection activeCell="N11" sqref="N11"/>
    </sheetView>
  </sheetViews>
  <sheetFormatPr baseColWidth="10" defaultColWidth="10.6640625" defaultRowHeight="14.4"/>
  <cols>
    <col min="1" max="1" width="1" customWidth="1"/>
    <col min="2" max="2" width="19.88671875" customWidth="1"/>
    <col min="3" max="3" width="11.33203125" customWidth="1"/>
    <col min="4" max="4" width="11" customWidth="1"/>
    <col min="5" max="5" width="3.109375" customWidth="1"/>
    <col min="6" max="7" width="5.109375" customWidth="1"/>
    <col min="8" max="8" width="3.109375" customWidth="1"/>
    <col min="9" max="9" width="11" customWidth="1"/>
    <col min="10" max="10" width="11.33203125" customWidth="1"/>
    <col min="11" max="11" width="19.88671875" customWidth="1"/>
    <col min="12" max="12" width="1" customWidth="1"/>
  </cols>
  <sheetData>
    <row r="1" spans="1:12">
      <c r="A1" s="17"/>
      <c r="B1" s="18"/>
      <c r="C1" s="18"/>
      <c r="D1" s="18"/>
      <c r="E1" s="18"/>
      <c r="F1" s="18"/>
      <c r="G1" s="18"/>
      <c r="H1" s="18"/>
      <c r="I1" s="18"/>
      <c r="J1" s="18"/>
      <c r="K1" s="18"/>
      <c r="L1" s="19"/>
    </row>
    <row r="2" spans="1:12" ht="17.399999999999999">
      <c r="A2" s="26"/>
      <c r="B2" s="1168" t="s">
        <v>466</v>
      </c>
      <c r="C2" s="1169"/>
      <c r="D2" s="1169"/>
      <c r="E2" s="1169"/>
      <c r="F2" s="1169"/>
      <c r="G2" s="1169"/>
      <c r="H2" s="1169"/>
      <c r="I2" s="1169"/>
      <c r="J2" s="1169"/>
      <c r="K2" s="1169"/>
      <c r="L2" s="27"/>
    </row>
    <row r="3" spans="1:12">
      <c r="A3" s="26"/>
      <c r="B3" s="1170" t="s">
        <v>467</v>
      </c>
      <c r="C3" s="1170"/>
      <c r="D3" s="1170"/>
      <c r="E3" s="1170"/>
      <c r="F3" s="1170"/>
      <c r="G3" s="1170"/>
      <c r="H3" s="1170"/>
      <c r="I3" s="1170"/>
      <c r="J3" s="1170"/>
      <c r="K3" s="1170"/>
      <c r="L3" s="27"/>
    </row>
    <row r="4" spans="1:12">
      <c r="A4" s="26"/>
      <c r="B4" s="1171" t="s">
        <v>468</v>
      </c>
      <c r="C4" s="1171"/>
      <c r="D4" s="1171"/>
      <c r="E4" s="1171"/>
      <c r="F4" s="1171"/>
      <c r="G4" s="1171"/>
      <c r="H4" s="1171"/>
      <c r="I4" s="1171"/>
      <c r="J4" s="1171"/>
      <c r="K4" s="1171"/>
      <c r="L4" s="27"/>
    </row>
    <row r="5" spans="1:12">
      <c r="A5" s="26"/>
      <c r="L5" s="27"/>
    </row>
    <row r="6" spans="1:12">
      <c r="A6" s="26"/>
      <c r="L6" s="27"/>
    </row>
    <row r="7" spans="1:12">
      <c r="A7" s="26"/>
      <c r="L7" s="27"/>
    </row>
    <row r="8" spans="1:12">
      <c r="A8" s="26"/>
      <c r="C8" s="1172" t="s">
        <v>469</v>
      </c>
      <c r="D8" s="1172"/>
      <c r="E8" s="1172"/>
      <c r="F8" s="1172"/>
      <c r="G8" s="1172"/>
      <c r="H8" s="1172"/>
      <c r="I8" s="1172"/>
      <c r="J8" s="1172"/>
      <c r="L8" s="27"/>
    </row>
    <row r="9" spans="1:12">
      <c r="A9" s="26"/>
      <c r="D9" s="1173">
        <f>+'INFORMATIONS GENERALES'!E11</f>
        <v>0</v>
      </c>
      <c r="E9" s="1173"/>
      <c r="F9" s="1173"/>
      <c r="G9" s="1173"/>
      <c r="H9" s="1173"/>
      <c r="I9" s="1173"/>
      <c r="L9" s="27"/>
    </row>
    <row r="10" spans="1:12">
      <c r="A10" s="26"/>
      <c r="L10" s="27"/>
    </row>
    <row r="11" spans="1:12">
      <c r="A11" s="26"/>
      <c r="L11" s="27"/>
    </row>
    <row r="12" spans="1:12" ht="15" customHeight="1">
      <c r="A12" s="26"/>
      <c r="B12" s="1190" t="s">
        <v>1838</v>
      </c>
      <c r="C12" s="1190"/>
      <c r="D12" s="1190"/>
      <c r="E12" s="1190"/>
      <c r="F12" s="1190"/>
      <c r="G12" s="1190"/>
      <c r="H12" s="1190"/>
      <c r="I12" s="1190"/>
      <c r="J12" s="1190"/>
      <c r="K12" s="1190"/>
      <c r="L12" s="27"/>
    </row>
    <row r="13" spans="1:12" ht="15" customHeight="1">
      <c r="A13" s="26"/>
      <c r="B13" s="1190"/>
      <c r="C13" s="1190"/>
      <c r="D13" s="1190"/>
      <c r="E13" s="1190"/>
      <c r="F13" s="1190"/>
      <c r="G13" s="1190"/>
      <c r="H13" s="1190"/>
      <c r="I13" s="1190"/>
      <c r="J13" s="1190"/>
      <c r="K13" s="1190"/>
      <c r="L13" s="27"/>
    </row>
    <row r="14" spans="1:12" ht="19.5" customHeight="1">
      <c r="A14" s="26"/>
      <c r="B14" s="1190"/>
      <c r="C14" s="1190"/>
      <c r="D14" s="1190"/>
      <c r="E14" s="1190"/>
      <c r="F14" s="1190"/>
      <c r="G14" s="1190"/>
      <c r="H14" s="1190"/>
      <c r="I14" s="1190"/>
      <c r="J14" s="1190"/>
      <c r="K14" s="1190"/>
      <c r="L14" s="27"/>
    </row>
    <row r="15" spans="1:12" ht="25.8">
      <c r="A15" s="26"/>
      <c r="B15" s="1191" t="s">
        <v>1837</v>
      </c>
      <c r="C15" s="1191"/>
      <c r="D15" s="1191"/>
      <c r="E15" s="1191"/>
      <c r="F15" s="1191"/>
      <c r="G15" s="1191"/>
      <c r="H15" s="1191"/>
      <c r="I15" s="1191"/>
      <c r="J15" s="1191"/>
      <c r="K15" s="1191"/>
      <c r="L15" s="27"/>
    </row>
    <row r="16" spans="1:12">
      <c r="A16" s="26"/>
      <c r="L16" s="27"/>
    </row>
    <row r="17" spans="1:12">
      <c r="A17" s="26"/>
      <c r="E17" s="1195" t="s">
        <v>470</v>
      </c>
      <c r="F17" s="1195"/>
      <c r="G17" s="1195"/>
      <c r="H17" s="1195"/>
      <c r="L17" s="27"/>
    </row>
    <row r="18" spans="1:12">
      <c r="A18" s="26"/>
      <c r="E18" s="1196">
        <f>+'INFORMATIONS GENERALES'!J13</f>
        <v>45657</v>
      </c>
      <c r="F18" s="1173"/>
      <c r="G18" s="1173"/>
      <c r="H18" s="1173"/>
      <c r="L18" s="27"/>
    </row>
    <row r="19" spans="1:12">
      <c r="A19" s="26"/>
      <c r="L19" s="27"/>
    </row>
    <row r="20" spans="1:12">
      <c r="A20" s="26"/>
      <c r="L20" s="27"/>
    </row>
    <row r="21" spans="1:12" ht="15.6">
      <c r="A21" s="31"/>
      <c r="B21" s="32"/>
      <c r="C21" s="32"/>
      <c r="D21" s="1197" t="s">
        <v>471</v>
      </c>
      <c r="E21" s="1197"/>
      <c r="F21" s="1197"/>
      <c r="G21" s="1197"/>
      <c r="H21" s="1197"/>
      <c r="I21" s="1197"/>
      <c r="J21" s="33"/>
      <c r="K21" s="32"/>
      <c r="L21" s="34"/>
    </row>
    <row r="22" spans="1:12">
      <c r="A22" s="26"/>
      <c r="L22" s="27"/>
    </row>
    <row r="23" spans="1:12">
      <c r="A23" s="22"/>
      <c r="B23" s="28" t="s">
        <v>472</v>
      </c>
      <c r="C23" s="42"/>
      <c r="D23" s="1192" t="str">
        <f>+'INFORMATIONS GENERALES'!E21</f>
        <v>DSO Services</v>
      </c>
      <c r="E23" s="1193"/>
      <c r="F23" s="1193"/>
      <c r="G23" s="1193"/>
      <c r="H23" s="1193"/>
      <c r="I23" s="1193"/>
      <c r="J23" s="1193"/>
      <c r="K23" s="1193"/>
      <c r="L23" s="38"/>
    </row>
    <row r="24" spans="1:12">
      <c r="A24" s="26"/>
      <c r="B24" s="35" t="s">
        <v>473</v>
      </c>
      <c r="C24" s="35"/>
      <c r="D24" s="35"/>
      <c r="L24" s="27"/>
    </row>
    <row r="25" spans="1:12">
      <c r="A25" s="26"/>
      <c r="B25" s="1193"/>
      <c r="C25" s="1193"/>
      <c r="D25" s="1193"/>
      <c r="E25" s="1193"/>
      <c r="F25" s="1193"/>
      <c r="G25" s="1193"/>
      <c r="H25" s="1193"/>
      <c r="I25" s="1193"/>
      <c r="J25" s="1193"/>
      <c r="K25" s="1193"/>
      <c r="L25" s="27"/>
    </row>
    <row r="26" spans="1:12">
      <c r="A26" s="26"/>
      <c r="L26" s="27"/>
    </row>
    <row r="27" spans="1:12">
      <c r="A27" s="22"/>
      <c r="B27" s="28" t="s">
        <v>474</v>
      </c>
      <c r="C27" s="1192" t="str">
        <f>+'INFORMATIONS GENERALES'!L21</f>
        <v>DSO Services</v>
      </c>
      <c r="D27" s="1193"/>
      <c r="E27" s="1193"/>
      <c r="F27" s="1193"/>
      <c r="G27" s="1193"/>
      <c r="H27" s="1193"/>
      <c r="I27" s="1193"/>
      <c r="J27" s="1193"/>
      <c r="K27" s="1193"/>
      <c r="L27" s="38"/>
    </row>
    <row r="28" spans="1:12">
      <c r="A28" s="26"/>
      <c r="L28" s="27"/>
    </row>
    <row r="29" spans="1:12">
      <c r="A29" s="22"/>
      <c r="B29" s="28" t="s">
        <v>475</v>
      </c>
      <c r="C29" s="1192" t="str">
        <f>+'INFORMATIONS GENERALES'!E28</f>
        <v>Rue Alphamoi Djénèpo, secteur 01, Bobo-Dioulasso, Burkina Faso</v>
      </c>
      <c r="D29" s="1193"/>
      <c r="E29" s="1193"/>
      <c r="F29" s="1193"/>
      <c r="G29" s="1193"/>
      <c r="H29" s="1193"/>
      <c r="I29" s="1193"/>
      <c r="J29" s="1193"/>
      <c r="K29" s="1193"/>
      <c r="L29" s="38"/>
    </row>
    <row r="30" spans="1:12">
      <c r="A30" s="26"/>
      <c r="L30" s="27"/>
    </row>
    <row r="31" spans="1:12">
      <c r="A31" s="22"/>
      <c r="B31" s="28" t="s">
        <v>476</v>
      </c>
      <c r="C31" s="43"/>
      <c r="D31" s="1192" t="str">
        <f>+'INFORMATIONS GENERALES'!P53</f>
        <v>00000101A</v>
      </c>
      <c r="E31" s="1193"/>
      <c r="F31" s="1193"/>
      <c r="G31" s="1193"/>
      <c r="H31" s="1193"/>
      <c r="I31" s="1193"/>
      <c r="J31" s="1193"/>
      <c r="K31" s="1193"/>
      <c r="L31" s="38"/>
    </row>
    <row r="32" spans="1:12">
      <c r="A32" s="26"/>
      <c r="B32" s="62" t="s">
        <v>477</v>
      </c>
      <c r="C32" s="44"/>
      <c r="D32" s="1183" t="str">
        <f>+'INFORMATIONS GENERALES'!P56</f>
        <v>Néant</v>
      </c>
      <c r="E32" s="1184"/>
      <c r="F32" s="1184"/>
      <c r="G32" s="1184"/>
      <c r="H32" s="1184"/>
      <c r="I32" s="1184"/>
      <c r="J32" s="1184"/>
      <c r="K32" s="1184"/>
      <c r="L32" s="27"/>
    </row>
    <row r="33" spans="1:12">
      <c r="A33" s="26"/>
      <c r="B33" s="1185" t="s">
        <v>478</v>
      </c>
      <c r="C33" s="1185"/>
      <c r="D33" s="1185"/>
      <c r="E33" s="1185"/>
      <c r="F33" s="1185"/>
      <c r="G33" s="1185"/>
      <c r="H33" s="1185"/>
      <c r="I33" s="1185"/>
      <c r="J33" s="1185"/>
      <c r="K33" s="1185"/>
      <c r="L33" s="27"/>
    </row>
    <row r="34" spans="1:12">
      <c r="A34" s="26"/>
      <c r="B34" s="1189" t="s">
        <v>479</v>
      </c>
      <c r="C34" s="1189"/>
      <c r="D34" s="1189"/>
      <c r="E34" s="1189"/>
      <c r="F34" s="1189"/>
      <c r="G34" s="13"/>
      <c r="H34" s="1189" t="s">
        <v>480</v>
      </c>
      <c r="I34" s="1189"/>
      <c r="J34" s="1189"/>
      <c r="K34" s="1189"/>
      <c r="L34" s="27"/>
    </row>
    <row r="35" spans="1:12">
      <c r="A35" s="26"/>
      <c r="H35" s="21"/>
      <c r="I35" s="21"/>
      <c r="J35" s="21"/>
      <c r="K35" s="21"/>
      <c r="L35" s="27"/>
    </row>
    <row r="36" spans="1:12">
      <c r="A36" s="22"/>
      <c r="B36" s="36" t="s">
        <v>481</v>
      </c>
      <c r="C36" s="37"/>
      <c r="D36" s="37"/>
      <c r="E36" s="37"/>
      <c r="F36" s="23"/>
      <c r="G36" s="1"/>
      <c r="H36" s="1186" t="s">
        <v>482</v>
      </c>
      <c r="I36" s="1187"/>
      <c r="J36" s="1187"/>
      <c r="K36" s="1188"/>
      <c r="L36" s="38"/>
    </row>
    <row r="37" spans="1:12">
      <c r="A37" s="22"/>
      <c r="B37" s="36" t="s">
        <v>483</v>
      </c>
      <c r="C37" s="37"/>
      <c r="D37" s="37"/>
      <c r="E37" s="37"/>
      <c r="F37" s="23"/>
      <c r="G37" s="1"/>
      <c r="H37" s="1194"/>
      <c r="I37" s="1175"/>
      <c r="J37" s="1175"/>
      <c r="K37" s="1176"/>
      <c r="L37" s="38"/>
    </row>
    <row r="38" spans="1:12">
      <c r="A38" s="22"/>
      <c r="B38" s="36" t="s">
        <v>484</v>
      </c>
      <c r="C38" s="37"/>
      <c r="D38" s="37"/>
      <c r="E38" s="37"/>
      <c r="F38" s="23"/>
      <c r="G38" s="1"/>
      <c r="H38" s="1174"/>
      <c r="I38" s="1175"/>
      <c r="J38" s="1175"/>
      <c r="K38" s="1176"/>
      <c r="L38" s="38"/>
    </row>
    <row r="39" spans="1:12">
      <c r="A39" s="22"/>
      <c r="B39" s="36" t="s">
        <v>485</v>
      </c>
      <c r="C39" s="37"/>
      <c r="D39" s="37"/>
      <c r="E39" s="37"/>
      <c r="F39" s="23"/>
      <c r="G39" s="1"/>
      <c r="H39" s="1177"/>
      <c r="I39" s="1178"/>
      <c r="J39" s="1178"/>
      <c r="K39" s="1179"/>
      <c r="L39" s="38"/>
    </row>
    <row r="40" spans="1:12">
      <c r="A40" s="22"/>
      <c r="B40" s="36" t="s">
        <v>486</v>
      </c>
      <c r="C40" s="37"/>
      <c r="D40" s="37"/>
      <c r="E40" s="37"/>
      <c r="F40" s="23"/>
      <c r="G40" s="1"/>
      <c r="H40" s="1180" t="s">
        <v>487</v>
      </c>
      <c r="I40" s="1181"/>
      <c r="J40" s="1181"/>
      <c r="K40" s="1182"/>
      <c r="L40" s="38"/>
    </row>
    <row r="41" spans="1:12">
      <c r="A41" s="22"/>
      <c r="B41" s="36" t="s">
        <v>488</v>
      </c>
      <c r="C41" s="37"/>
      <c r="D41" s="37"/>
      <c r="E41" s="37"/>
      <c r="F41" s="23"/>
      <c r="G41" s="1"/>
      <c r="H41" s="1174"/>
      <c r="I41" s="1175"/>
      <c r="J41" s="1175"/>
      <c r="K41" s="1176"/>
      <c r="L41" s="38"/>
    </row>
    <row r="42" spans="1:12">
      <c r="A42" s="26"/>
      <c r="B42" s="39"/>
      <c r="F42" s="40"/>
      <c r="H42" s="1174"/>
      <c r="I42" s="1175"/>
      <c r="J42" s="1175"/>
      <c r="K42" s="1176"/>
      <c r="L42" s="27"/>
    </row>
    <row r="43" spans="1:12">
      <c r="A43" s="26"/>
      <c r="B43" s="39"/>
      <c r="F43" s="40"/>
      <c r="H43" s="1174"/>
      <c r="I43" s="1175"/>
      <c r="J43" s="1175"/>
      <c r="K43" s="1176"/>
      <c r="L43" s="27"/>
    </row>
    <row r="44" spans="1:12">
      <c r="A44" s="26"/>
      <c r="B44" s="39"/>
      <c r="F44" s="40"/>
      <c r="H44" s="1177"/>
      <c r="I44" s="1178"/>
      <c r="J44" s="1178"/>
      <c r="K44" s="1179"/>
      <c r="L44" s="27"/>
    </row>
    <row r="45" spans="1:12">
      <c r="A45" s="26"/>
      <c r="B45" s="36" t="s">
        <v>489</v>
      </c>
      <c r="C45" s="32"/>
      <c r="D45" s="32"/>
      <c r="E45" s="32"/>
      <c r="F45" s="24"/>
      <c r="H45" s="1186" t="s">
        <v>490</v>
      </c>
      <c r="I45" s="1187"/>
      <c r="J45" s="1187"/>
      <c r="K45" s="1188"/>
      <c r="L45" s="27"/>
    </row>
    <row r="46" spans="1:12">
      <c r="A46" s="26"/>
      <c r="B46" s="41" t="s">
        <v>491</v>
      </c>
      <c r="C46" s="18"/>
      <c r="D46" s="18"/>
      <c r="E46" s="18"/>
      <c r="F46" s="25"/>
      <c r="H46" s="26"/>
      <c r="I46" s="16"/>
      <c r="K46" s="27"/>
      <c r="L46" s="27"/>
    </row>
    <row r="47" spans="1:12">
      <c r="A47" s="26"/>
      <c r="B47" s="31"/>
      <c r="C47" s="32"/>
      <c r="D47" s="32"/>
      <c r="E47" s="32"/>
      <c r="F47" s="34"/>
      <c r="H47" s="20"/>
      <c r="I47" s="29"/>
      <c r="J47" s="29"/>
      <c r="K47" s="30"/>
      <c r="L47" s="27"/>
    </row>
    <row r="48" spans="1:12">
      <c r="A48" s="26"/>
      <c r="L48" s="27"/>
    </row>
    <row r="49" spans="1:12">
      <c r="A49" s="20"/>
      <c r="B49" s="29"/>
      <c r="C49" s="29"/>
      <c r="D49" s="29"/>
      <c r="E49" s="29"/>
      <c r="F49" s="29"/>
      <c r="G49" s="29"/>
      <c r="H49" s="29"/>
      <c r="I49" s="29"/>
      <c r="J49" s="29"/>
      <c r="K49" s="29"/>
      <c r="L49" s="30"/>
    </row>
  </sheetData>
  <mergeCells count="24">
    <mergeCell ref="B12:K14"/>
    <mergeCell ref="B15:K15"/>
    <mergeCell ref="C29:K29"/>
    <mergeCell ref="B25:K25"/>
    <mergeCell ref="H37:K39"/>
    <mergeCell ref="E17:H17"/>
    <mergeCell ref="E18:H18"/>
    <mergeCell ref="D21:I21"/>
    <mergeCell ref="D23:K23"/>
    <mergeCell ref="C27:K27"/>
    <mergeCell ref="D31:K31"/>
    <mergeCell ref="H41:K44"/>
    <mergeCell ref="H40:K40"/>
    <mergeCell ref="D32:K32"/>
    <mergeCell ref="B33:K33"/>
    <mergeCell ref="H45:K45"/>
    <mergeCell ref="H36:K36"/>
    <mergeCell ref="B34:F34"/>
    <mergeCell ref="H34:K34"/>
    <mergeCell ref="B2:K2"/>
    <mergeCell ref="B3:K3"/>
    <mergeCell ref="B4:K4"/>
    <mergeCell ref="C8:J8"/>
    <mergeCell ref="D9:I9"/>
  </mergeCells>
  <pageMargins left="0.7" right="0.7" top="0.75" bottom="0.75" header="0.3" footer="0.3"/>
  <pageSetup paperSize="9" scale="85"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
    <pageSetUpPr fitToPage="1"/>
  </sheetPr>
  <dimension ref="A1:V64"/>
  <sheetViews>
    <sheetView showGridLines="0" view="pageBreakPreview" zoomScaleNormal="100" zoomScaleSheetLayoutView="100" workbookViewId="0">
      <selection activeCell="X10" sqref="X10"/>
    </sheetView>
  </sheetViews>
  <sheetFormatPr baseColWidth="10" defaultColWidth="11.44140625" defaultRowHeight="13.8"/>
  <cols>
    <col min="1" max="1" width="3.5546875" style="21" customWidth="1"/>
    <col min="2" max="2" width="1.109375" style="21" customWidth="1"/>
    <col min="3" max="3" width="7" style="21" customWidth="1"/>
    <col min="4" max="4" width="18.6640625" style="21" customWidth="1"/>
    <col min="5" max="5" width="4" style="21" customWidth="1"/>
    <col min="6" max="6" width="5.5546875" style="21" customWidth="1"/>
    <col min="7" max="7" width="8.5546875" style="21" customWidth="1"/>
    <col min="8" max="8" width="8.88671875" style="21" customWidth="1"/>
    <col min="9" max="9" width="5.88671875" style="21" customWidth="1"/>
    <col min="10" max="10" width="3.109375" style="21" customWidth="1"/>
    <col min="11" max="11" width="1.33203125" style="21" customWidth="1"/>
    <col min="12" max="12" width="1.109375" style="21" customWidth="1"/>
    <col min="13" max="13" width="5.44140625" style="21" customWidth="1"/>
    <col min="14" max="14" width="3" style="21" customWidth="1"/>
    <col min="15" max="19" width="3.44140625" style="21" customWidth="1"/>
    <col min="20" max="20" width="4" style="21" customWidth="1"/>
    <col min="21" max="21" width="3.44140625" style="21" customWidth="1"/>
    <col min="22" max="22" width="4.44140625" style="21" customWidth="1"/>
    <col min="23" max="16384" width="11.44140625" style="21"/>
  </cols>
  <sheetData>
    <row r="1" spans="1:22" ht="15" customHeight="1">
      <c r="A1" s="1203" t="s">
        <v>1839</v>
      </c>
      <c r="B1" s="1203"/>
      <c r="C1" s="1203"/>
      <c r="D1" s="1203"/>
      <c r="E1" s="1203"/>
      <c r="F1" s="1203"/>
      <c r="G1" s="1203"/>
      <c r="H1" s="1203"/>
      <c r="I1" s="1203"/>
      <c r="J1" s="1203"/>
      <c r="K1" s="1203"/>
      <c r="L1" s="1203"/>
      <c r="M1" s="1203"/>
      <c r="N1" s="1203"/>
      <c r="O1" s="1203"/>
      <c r="P1" s="1203"/>
      <c r="Q1" s="1203"/>
      <c r="R1" s="1203"/>
      <c r="S1" s="1203"/>
      <c r="T1" s="1203"/>
      <c r="U1" s="1203"/>
      <c r="V1" s="1203"/>
    </row>
    <row r="2" spans="1:22" ht="20.100000000000001" customHeight="1">
      <c r="A2" s="2"/>
      <c r="B2" s="2"/>
      <c r="C2" s="95"/>
      <c r="D2" s="94"/>
      <c r="E2" s="96"/>
      <c r="F2" s="96"/>
      <c r="G2" s="96"/>
      <c r="H2" s="96"/>
      <c r="I2" s="96"/>
      <c r="J2" s="96"/>
      <c r="K2" s="96"/>
      <c r="L2" s="96"/>
      <c r="M2" s="97"/>
      <c r="O2" s="98"/>
      <c r="P2" s="98"/>
      <c r="R2" s="1204" t="s">
        <v>515</v>
      </c>
      <c r="S2" s="1205"/>
      <c r="T2" s="1205"/>
      <c r="U2" s="1205"/>
      <c r="V2" s="1206"/>
    </row>
    <row r="3" spans="1:22" s="94" customFormat="1" ht="15" customHeight="1">
      <c r="A3" s="94" t="s">
        <v>516</v>
      </c>
      <c r="D3" s="114"/>
      <c r="E3" s="1207" t="str">
        <f>+'INFORMATIONS GENERALES'!E21</f>
        <v>DSO Services</v>
      </c>
      <c r="F3" s="1208"/>
      <c r="G3" s="1208"/>
      <c r="H3" s="1208"/>
      <c r="I3" s="1208"/>
      <c r="J3" s="1208"/>
      <c r="K3" s="1208"/>
      <c r="L3" s="1208"/>
      <c r="M3" s="1208"/>
      <c r="N3" s="1208"/>
      <c r="O3" s="1208"/>
      <c r="P3" s="1208"/>
      <c r="Q3" s="1208"/>
      <c r="R3" s="1208"/>
      <c r="S3" s="1208"/>
      <c r="T3" s="1208"/>
      <c r="U3" s="1208"/>
      <c r="V3" s="1208"/>
    </row>
    <row r="4" spans="1:22" s="94" customFormat="1" ht="15" customHeight="1">
      <c r="A4" s="94" t="s">
        <v>517</v>
      </c>
      <c r="D4" s="1207" t="str">
        <f>+'INFORMATIONS GENERALES'!E28</f>
        <v>Rue Alphamoi Djénèpo, secteur 01, Bobo-Dioulasso, Burkina Faso</v>
      </c>
      <c r="E4" s="1208"/>
      <c r="F4" s="1208"/>
      <c r="G4" s="1208"/>
      <c r="H4" s="1208"/>
      <c r="I4" s="1208"/>
      <c r="J4" s="1208"/>
      <c r="K4" s="1208"/>
      <c r="L4" s="1208"/>
      <c r="M4" s="1208"/>
      <c r="N4" s="1208"/>
      <c r="O4" s="1208"/>
      <c r="P4" s="115" t="s">
        <v>518</v>
      </c>
      <c r="Q4" s="116"/>
      <c r="R4" s="116"/>
      <c r="S4" s="1209" t="str">
        <f>+'INFORMATIONS GENERALES'!L21</f>
        <v>DSO Services</v>
      </c>
      <c r="T4" s="1202"/>
      <c r="U4" s="1202"/>
      <c r="V4" s="1202"/>
    </row>
    <row r="5" spans="1:22" s="94" customFormat="1" ht="15" customHeight="1">
      <c r="A5" s="94" t="s">
        <v>519</v>
      </c>
      <c r="D5" s="107"/>
      <c r="E5" s="1198" t="str">
        <f>+'INFORMATIONS GENERALES'!P53</f>
        <v>00000101A</v>
      </c>
      <c r="F5" s="1199"/>
      <c r="G5" s="1199"/>
      <c r="H5" s="114" t="s">
        <v>520</v>
      </c>
      <c r="J5" s="1200">
        <f>+'INFORMATIONS GENERALES'!J13</f>
        <v>45657</v>
      </c>
      <c r="K5" s="1201"/>
      <c r="L5" s="1201"/>
      <c r="M5" s="1201"/>
      <c r="N5" s="1201"/>
      <c r="O5" s="1201"/>
      <c r="P5" s="1201"/>
      <c r="Q5" s="114" t="s">
        <v>521</v>
      </c>
      <c r="S5" s="107"/>
      <c r="U5" s="1202">
        <f>+'INFORMATIONS GENERALES'!W13</f>
        <v>12</v>
      </c>
      <c r="V5" s="1202"/>
    </row>
    <row r="6" spans="1:22" s="94" customFormat="1" ht="15" customHeight="1">
      <c r="A6" s="94" t="s">
        <v>522</v>
      </c>
      <c r="E6" s="1210" t="str">
        <f>+'INFORMATIONS GENERALES'!P56</f>
        <v>Néant</v>
      </c>
      <c r="F6" s="1211"/>
      <c r="G6" s="1211"/>
      <c r="H6" s="117"/>
      <c r="I6" s="117"/>
      <c r="J6" s="117"/>
      <c r="K6" s="117"/>
      <c r="L6" s="117"/>
      <c r="M6" s="117"/>
      <c r="N6" s="117"/>
      <c r="O6" s="117"/>
      <c r="P6" s="117"/>
      <c r="Q6" s="117"/>
      <c r="R6" s="117"/>
      <c r="S6" s="117"/>
      <c r="T6" s="117"/>
      <c r="U6" s="117"/>
      <c r="V6" s="117"/>
    </row>
    <row r="7" spans="1:22" ht="30" customHeight="1">
      <c r="A7" s="1212" t="s">
        <v>523</v>
      </c>
      <c r="B7" s="1212"/>
      <c r="C7" s="1212"/>
      <c r="D7" s="1212"/>
      <c r="E7" s="1212"/>
      <c r="F7" s="1212"/>
      <c r="G7" s="1212"/>
      <c r="H7" s="1212"/>
      <c r="I7" s="1212"/>
      <c r="J7" s="1212"/>
      <c r="K7" s="1212"/>
      <c r="L7" s="1212"/>
      <c r="M7" s="1212"/>
      <c r="N7" s="1212"/>
      <c r="O7" s="1212"/>
      <c r="P7" s="1212"/>
      <c r="Q7" s="1212"/>
      <c r="R7" s="1212"/>
      <c r="S7" s="1212"/>
      <c r="T7" s="1212"/>
      <c r="U7" s="1212"/>
      <c r="V7" s="1212"/>
    </row>
    <row r="8" spans="1:22" s="5" customFormat="1" ht="18" customHeight="1">
      <c r="A8" s="126" t="s">
        <v>524</v>
      </c>
      <c r="B8" s="89"/>
      <c r="C8" s="102" t="s">
        <v>525</v>
      </c>
      <c r="D8" s="102"/>
      <c r="E8" s="102"/>
      <c r="F8" s="102"/>
      <c r="G8" s="102"/>
      <c r="H8" s="102"/>
      <c r="I8" s="102"/>
      <c r="J8" s="102"/>
      <c r="K8" s="102"/>
      <c r="L8" s="102"/>
      <c r="M8" s="112" t="s">
        <v>526</v>
      </c>
      <c r="N8" s="1213">
        <f>+'INFORMATIONS GENERALES'!P9</f>
        <v>45292</v>
      </c>
      <c r="O8" s="1214"/>
      <c r="P8" s="1214"/>
      <c r="Q8" s="1214"/>
      <c r="R8" s="102" t="s">
        <v>527</v>
      </c>
      <c r="S8" s="1213">
        <f>+'INFORMATIONS GENERALES'!U9</f>
        <v>45657</v>
      </c>
      <c r="T8" s="1214"/>
      <c r="U8" s="1214"/>
      <c r="V8" s="1215"/>
    </row>
    <row r="9" spans="1:22" s="5" customFormat="1" ht="5.25" customHeight="1">
      <c r="A9" s="99"/>
      <c r="V9" s="100"/>
    </row>
    <row r="10" spans="1:22" s="5" customFormat="1" ht="12.75" customHeight="1">
      <c r="A10" s="126" t="s">
        <v>528</v>
      </c>
      <c r="B10" s="90"/>
      <c r="C10" s="5" t="s">
        <v>529</v>
      </c>
      <c r="H10" s="1216">
        <f>+'INFORMATIONS GENERALES'!J11</f>
        <v>45747</v>
      </c>
      <c r="I10" s="1217"/>
      <c r="K10" s="110"/>
      <c r="T10" s="1218" t="s">
        <v>530</v>
      </c>
      <c r="V10" s="100"/>
    </row>
    <row r="11" spans="1:22" s="5" customFormat="1" ht="5.25" customHeight="1">
      <c r="A11" s="99"/>
      <c r="T11" s="1219"/>
      <c r="V11" s="100"/>
    </row>
    <row r="12" spans="1:22" s="5" customFormat="1" ht="12.75" customHeight="1">
      <c r="A12" s="126" t="s">
        <v>531</v>
      </c>
      <c r="B12" s="90"/>
      <c r="C12" s="5" t="s">
        <v>532</v>
      </c>
      <c r="H12" s="1216">
        <f>+'INFORMATIONS GENERALES'!J13</f>
        <v>45657</v>
      </c>
      <c r="I12" s="1217"/>
      <c r="K12" s="5" t="s">
        <v>533</v>
      </c>
      <c r="U12" s="1220">
        <f>+'INFORMATIONS GENERALES'!W13</f>
        <v>12</v>
      </c>
      <c r="V12" s="1221"/>
    </row>
    <row r="13" spans="1:22" s="5" customFormat="1" ht="5.25" customHeight="1">
      <c r="A13" s="99"/>
      <c r="V13" s="100"/>
    </row>
    <row r="14" spans="1:22" s="5" customFormat="1" ht="12.75" customHeight="1">
      <c r="A14" s="126" t="s">
        <v>534</v>
      </c>
      <c r="C14" s="817" t="str">
        <f>+'INFORMATIONS GENERALES'!E15</f>
        <v>10</v>
      </c>
      <c r="D14" s="1222">
        <f>+'INFORMATIONS GENERALES'!F15</f>
        <v>0</v>
      </c>
      <c r="E14" s="1221"/>
      <c r="J14" s="126" t="s">
        <v>535</v>
      </c>
      <c r="K14" s="1222">
        <f>'INFORMATIONS GENERALES'!M15</f>
        <v>0</v>
      </c>
      <c r="L14" s="1223"/>
      <c r="M14" s="1223"/>
      <c r="N14" s="1223"/>
      <c r="O14" s="1223"/>
      <c r="P14" s="1223"/>
      <c r="Q14" s="1223"/>
      <c r="R14" s="1223"/>
      <c r="S14" s="1223"/>
      <c r="T14" s="1224"/>
      <c r="V14" s="100"/>
    </row>
    <row r="15" spans="1:22" s="5" customFormat="1" ht="12.75" customHeight="1">
      <c r="A15" s="99"/>
      <c r="C15" s="90" t="s">
        <v>536</v>
      </c>
      <c r="D15" s="1225" t="s">
        <v>537</v>
      </c>
      <c r="E15" s="1225"/>
      <c r="K15" s="1225" t="s">
        <v>538</v>
      </c>
      <c r="L15" s="1225"/>
      <c r="M15" s="1225"/>
      <c r="N15" s="1225"/>
      <c r="O15" s="1225"/>
      <c r="P15" s="1225"/>
      <c r="Q15" s="1225"/>
      <c r="R15" s="1225"/>
      <c r="S15" s="1225"/>
      <c r="T15" s="1225"/>
      <c r="V15" s="100"/>
    </row>
    <row r="16" spans="1:22" s="5" customFormat="1" ht="5.25" customHeight="1">
      <c r="A16" s="99"/>
      <c r="C16" s="90"/>
      <c r="D16" s="90"/>
      <c r="E16" s="90"/>
      <c r="K16" s="90"/>
      <c r="L16" s="90"/>
      <c r="M16" s="90"/>
      <c r="N16" s="90"/>
      <c r="O16" s="90"/>
      <c r="P16" s="90"/>
      <c r="Q16" s="90"/>
      <c r="R16" s="90"/>
      <c r="S16" s="90"/>
      <c r="T16" s="90"/>
      <c r="V16" s="100"/>
    </row>
    <row r="17" spans="1:22" s="5" customFormat="1" ht="12.75" customHeight="1">
      <c r="A17" s="126" t="s">
        <v>539</v>
      </c>
      <c r="C17" s="1226">
        <f>+'INFORMATIONS GENERALES'!E18</f>
        <v>0</v>
      </c>
      <c r="D17" s="1221"/>
      <c r="E17" s="126" t="s">
        <v>540</v>
      </c>
      <c r="F17" s="1222">
        <f>+'INFORMATIONS GENERALES'!H18</f>
        <v>0</v>
      </c>
      <c r="G17" s="1227"/>
      <c r="H17" s="1227"/>
      <c r="I17" s="1221"/>
      <c r="P17" s="126" t="s">
        <v>541</v>
      </c>
      <c r="Q17" s="1222" t="str">
        <f>+'INFORMATIONS GENERALES'!S18</f>
        <v>A0101</v>
      </c>
      <c r="R17" s="1227"/>
      <c r="S17" s="1227"/>
      <c r="T17" s="1227"/>
      <c r="U17" s="1227"/>
      <c r="V17" s="1221"/>
    </row>
    <row r="18" spans="1:22" s="5" customFormat="1" ht="12.75" customHeight="1">
      <c r="A18" s="99"/>
      <c r="C18" s="1225" t="s">
        <v>542</v>
      </c>
      <c r="D18" s="1225"/>
      <c r="F18" s="1225" t="s">
        <v>543</v>
      </c>
      <c r="G18" s="1225"/>
      <c r="H18" s="1225"/>
      <c r="I18" s="1225"/>
      <c r="Q18" s="1225" t="s">
        <v>544</v>
      </c>
      <c r="R18" s="1225"/>
      <c r="S18" s="1225"/>
      <c r="T18" s="1225"/>
      <c r="U18" s="1225"/>
      <c r="V18" s="1228"/>
    </row>
    <row r="19" spans="1:22" s="5" customFormat="1" ht="5.25" customHeight="1">
      <c r="A19" s="99"/>
      <c r="C19" s="90"/>
      <c r="D19" s="90"/>
      <c r="F19" s="90"/>
      <c r="G19" s="90"/>
      <c r="H19" s="90"/>
      <c r="Q19" s="90"/>
      <c r="R19" s="90"/>
      <c r="S19" s="90"/>
      <c r="T19" s="90"/>
      <c r="U19" s="90"/>
      <c r="V19" s="91"/>
    </row>
    <row r="20" spans="1:22" s="5" customFormat="1" ht="12.75" customHeight="1">
      <c r="A20" s="126" t="s">
        <v>545</v>
      </c>
      <c r="C20" s="1222" t="str">
        <f>+'INFORMATIONS GENERALES'!E21</f>
        <v>DSO Services</v>
      </c>
      <c r="D20" s="1227"/>
      <c r="E20" s="1227"/>
      <c r="F20" s="1227"/>
      <c r="G20" s="1227"/>
      <c r="H20" s="1227"/>
      <c r="I20" s="1227"/>
      <c r="J20" s="1227"/>
      <c r="K20" s="1227"/>
      <c r="L20" s="1227"/>
      <c r="M20" s="1227"/>
      <c r="N20" s="1227"/>
      <c r="O20" s="1227"/>
      <c r="P20" s="1221"/>
      <c r="Q20" s="1222" t="str">
        <f>+'INFORMATIONS GENERALES'!L21</f>
        <v>DSO Services</v>
      </c>
      <c r="R20" s="1227"/>
      <c r="S20" s="1227"/>
      <c r="T20" s="1227"/>
      <c r="U20" s="1227"/>
      <c r="V20" s="1221"/>
    </row>
    <row r="21" spans="1:22" s="5" customFormat="1" ht="12.75" customHeight="1">
      <c r="A21" s="99"/>
      <c r="C21" s="1225" t="s">
        <v>546</v>
      </c>
      <c r="D21" s="1225"/>
      <c r="E21" s="1225"/>
      <c r="F21" s="1225"/>
      <c r="G21" s="1225"/>
      <c r="H21" s="1225"/>
      <c r="I21" s="1225"/>
      <c r="J21" s="1225"/>
      <c r="K21" s="1225"/>
      <c r="L21" s="1225"/>
      <c r="M21" s="1225"/>
      <c r="N21" s="1225"/>
      <c r="O21" s="1225"/>
      <c r="P21" s="1225"/>
      <c r="Q21" s="1225" t="s">
        <v>547</v>
      </c>
      <c r="R21" s="1225"/>
      <c r="S21" s="1225"/>
      <c r="T21" s="1225"/>
      <c r="U21" s="1225"/>
      <c r="V21" s="1228"/>
    </row>
    <row r="22" spans="1:22" s="5" customFormat="1" ht="5.25" customHeight="1">
      <c r="A22" s="99"/>
      <c r="C22" s="90"/>
      <c r="D22" s="90"/>
      <c r="F22" s="90"/>
      <c r="G22" s="90"/>
      <c r="H22" s="90"/>
      <c r="Q22" s="90"/>
      <c r="R22" s="90"/>
      <c r="S22" s="90"/>
      <c r="T22" s="90"/>
      <c r="U22" s="90"/>
      <c r="V22" s="91"/>
    </row>
    <row r="23" spans="1:22" s="5" customFormat="1" ht="12.75" customHeight="1">
      <c r="A23" s="126" t="s">
        <v>548</v>
      </c>
      <c r="C23" s="1222" t="str">
        <f>'INFORMATIONS GENERALES'!E24</f>
        <v>76191918</v>
      </c>
      <c r="D23" s="1224"/>
      <c r="E23" s="1229" t="str">
        <f>+'INFORMATIONS GENERALES'!G24</f>
        <v>scheckoumard@gmail.com</v>
      </c>
      <c r="F23" s="1227"/>
      <c r="G23" s="1227"/>
      <c r="H23" s="1227"/>
      <c r="I23" s="1227"/>
      <c r="J23" s="1221"/>
      <c r="K23" s="1222" t="str">
        <f>+'INFORMATIONS GENERALES'!K24</f>
        <v>01</v>
      </c>
      <c r="L23" s="1227"/>
      <c r="M23" s="1221"/>
      <c r="N23" s="1222" t="str">
        <f>+'INFORMATIONS GENERALES'!L24</f>
        <v>13</v>
      </c>
      <c r="O23" s="1227"/>
      <c r="P23" s="1221"/>
      <c r="Q23" s="1222" t="str">
        <f>+'INFORMATIONS GENERALES'!N24</f>
        <v>Bobo-Dioulasso</v>
      </c>
      <c r="R23" s="1227"/>
      <c r="S23" s="1227"/>
      <c r="T23" s="1227"/>
      <c r="U23" s="1227"/>
      <c r="V23" s="1221"/>
    </row>
    <row r="24" spans="1:22" s="5" customFormat="1" ht="12.75" customHeight="1">
      <c r="A24" s="99"/>
      <c r="C24" s="1225" t="s">
        <v>549</v>
      </c>
      <c r="D24" s="1225"/>
      <c r="E24" s="1225" t="s">
        <v>550</v>
      </c>
      <c r="F24" s="1225"/>
      <c r="G24" s="1225"/>
      <c r="H24" s="1225"/>
      <c r="I24" s="1225"/>
      <c r="J24" s="1225"/>
      <c r="K24" s="1225" t="s">
        <v>410</v>
      </c>
      <c r="L24" s="1225"/>
      <c r="M24" s="1225"/>
      <c r="N24" s="1225" t="s">
        <v>551</v>
      </c>
      <c r="O24" s="1225"/>
      <c r="P24" s="1225"/>
      <c r="Q24" s="1225" t="s">
        <v>552</v>
      </c>
      <c r="R24" s="1225"/>
      <c r="S24" s="1225"/>
      <c r="T24" s="1225"/>
      <c r="U24" s="1225"/>
      <c r="V24" s="1228"/>
    </row>
    <row r="25" spans="1:22" s="5" customFormat="1" ht="5.25" customHeight="1">
      <c r="A25" s="99"/>
      <c r="C25" s="90"/>
      <c r="D25" s="90"/>
      <c r="F25" s="90"/>
      <c r="G25" s="90"/>
      <c r="H25" s="90"/>
      <c r="Q25" s="90"/>
      <c r="R25" s="90"/>
      <c r="S25" s="90"/>
      <c r="T25" s="90"/>
      <c r="U25" s="90"/>
      <c r="V25" s="91"/>
    </row>
    <row r="26" spans="1:22" s="5" customFormat="1" ht="12.75" customHeight="1">
      <c r="A26" s="126" t="s">
        <v>553</v>
      </c>
      <c r="C26" s="1222" t="str">
        <f>+'INFORMATIONS GENERALES'!E28</f>
        <v>Rue Alphamoi Djénèpo, secteur 01, Bobo-Dioulasso, Burkina Faso</v>
      </c>
      <c r="D26" s="1227"/>
      <c r="E26" s="1227"/>
      <c r="F26" s="1227"/>
      <c r="G26" s="1227"/>
      <c r="H26" s="1227"/>
      <c r="I26" s="1227"/>
      <c r="J26" s="1227"/>
      <c r="K26" s="1227"/>
      <c r="L26" s="1227"/>
      <c r="M26" s="1227"/>
      <c r="N26" s="1227"/>
      <c r="O26" s="1227"/>
      <c r="P26" s="1227"/>
      <c r="Q26" s="1227"/>
      <c r="R26" s="1227"/>
      <c r="S26" s="1227"/>
      <c r="T26" s="1227"/>
      <c r="U26" s="1227"/>
      <c r="V26" s="1221"/>
    </row>
    <row r="27" spans="1:22" s="5" customFormat="1" ht="12.75" customHeight="1">
      <c r="A27" s="99"/>
      <c r="C27" s="1225" t="s">
        <v>554</v>
      </c>
      <c r="D27" s="1225"/>
      <c r="E27" s="1225"/>
      <c r="F27" s="1225"/>
      <c r="G27" s="1225"/>
      <c r="H27" s="1225"/>
      <c r="I27" s="1225"/>
      <c r="J27" s="1225"/>
      <c r="K27" s="1225"/>
      <c r="L27" s="1225"/>
      <c r="M27" s="1225"/>
      <c r="N27" s="1225"/>
      <c r="O27" s="1225"/>
      <c r="P27" s="1225"/>
      <c r="Q27" s="1225"/>
      <c r="R27" s="1225"/>
      <c r="S27" s="1225"/>
      <c r="T27" s="1225"/>
      <c r="U27" s="1225"/>
      <c r="V27" s="1228"/>
    </row>
    <row r="28" spans="1:22" s="5" customFormat="1" ht="9.75" customHeight="1">
      <c r="A28" s="99"/>
      <c r="C28" s="90"/>
      <c r="D28" s="90"/>
      <c r="F28" s="90"/>
      <c r="G28" s="90"/>
      <c r="H28" s="90"/>
      <c r="P28" s="126" t="s">
        <v>555</v>
      </c>
      <c r="Q28" s="90"/>
      <c r="R28" s="90"/>
      <c r="S28" s="90"/>
      <c r="T28" s="90"/>
      <c r="U28" s="90"/>
      <c r="V28" s="91"/>
    </row>
    <row r="29" spans="1:22" s="5" customFormat="1" ht="12.75" customHeight="1">
      <c r="A29" s="126" t="s">
        <v>556</v>
      </c>
      <c r="C29" s="1222">
        <f>+'INFORMATIONS GENERALES'!E31</f>
        <v>0</v>
      </c>
      <c r="D29" s="1227"/>
      <c r="E29" s="1227"/>
      <c r="F29" s="1227"/>
      <c r="G29" s="1227"/>
      <c r="H29" s="1227"/>
      <c r="I29" s="1227"/>
      <c r="J29" s="1227"/>
      <c r="K29" s="1227"/>
      <c r="L29" s="1227"/>
      <c r="M29" s="1227"/>
      <c r="N29" s="1227"/>
      <c r="O29" s="1221"/>
      <c r="P29" s="1230">
        <f>+'INFORMATIONS GENERALES'!R31</f>
        <v>1</v>
      </c>
      <c r="Q29" s="1227"/>
      <c r="R29" s="1227"/>
      <c r="S29" s="1227"/>
      <c r="T29" s="1227"/>
      <c r="U29" s="1227"/>
      <c r="V29" s="1221"/>
    </row>
    <row r="30" spans="1:22" s="5" customFormat="1" ht="12.75" customHeight="1">
      <c r="A30" s="99"/>
      <c r="C30" s="1225" t="s">
        <v>557</v>
      </c>
      <c r="D30" s="1225"/>
      <c r="E30" s="1225"/>
      <c r="F30" s="1225"/>
      <c r="G30" s="1225"/>
      <c r="H30" s="1225"/>
      <c r="I30" s="1225"/>
      <c r="J30" s="1225"/>
      <c r="K30" s="1225"/>
      <c r="L30" s="1225"/>
      <c r="M30" s="1225"/>
      <c r="N30" s="1225"/>
      <c r="O30" s="1225"/>
      <c r="P30" s="1231" t="s">
        <v>558</v>
      </c>
      <c r="Q30" s="1231"/>
      <c r="R30" s="1231"/>
      <c r="S30" s="1231"/>
      <c r="T30" s="1231"/>
      <c r="U30" s="1231"/>
      <c r="V30" s="1232"/>
    </row>
    <row r="31" spans="1:22" s="5" customFormat="1" ht="6" customHeight="1">
      <c r="A31" s="99"/>
      <c r="C31" s="90"/>
      <c r="D31" s="90"/>
      <c r="E31" s="90"/>
      <c r="F31" s="90"/>
      <c r="G31" s="90"/>
      <c r="H31" s="90"/>
      <c r="I31" s="90"/>
      <c r="J31" s="90"/>
      <c r="K31" s="90"/>
      <c r="L31" s="90"/>
      <c r="M31" s="90"/>
      <c r="N31" s="90"/>
      <c r="O31" s="90"/>
      <c r="P31" s="90"/>
      <c r="Q31" s="90"/>
      <c r="R31" s="90"/>
      <c r="S31" s="90"/>
      <c r="T31" s="90"/>
      <c r="U31" s="90"/>
      <c r="V31" s="91"/>
    </row>
    <row r="32" spans="1:22" s="5" customFormat="1" ht="12.75" customHeight="1">
      <c r="A32" s="126" t="s">
        <v>559</v>
      </c>
      <c r="C32" s="1220"/>
      <c r="D32" s="1227"/>
      <c r="E32" s="1227"/>
      <c r="F32" s="1227"/>
      <c r="G32" s="1227"/>
      <c r="H32" s="1227"/>
      <c r="I32" s="1227"/>
      <c r="J32" s="1227"/>
      <c r="K32" s="1227"/>
      <c r="L32" s="1227"/>
      <c r="M32" s="1227"/>
      <c r="N32" s="1227"/>
      <c r="O32" s="1227"/>
      <c r="P32" s="1227"/>
      <c r="Q32" s="1227"/>
      <c r="R32" s="1227"/>
      <c r="S32" s="1227"/>
      <c r="T32" s="1227"/>
      <c r="U32" s="1227"/>
      <c r="V32" s="1221"/>
    </row>
    <row r="33" spans="1:22" s="5" customFormat="1" ht="12.75" customHeight="1">
      <c r="A33" s="99"/>
      <c r="C33" s="1225" t="s">
        <v>560</v>
      </c>
      <c r="D33" s="1225"/>
      <c r="E33" s="1225"/>
      <c r="F33" s="1225"/>
      <c r="G33" s="1225"/>
      <c r="H33" s="1225"/>
      <c r="I33" s="1225"/>
      <c r="J33" s="1225"/>
      <c r="K33" s="1225"/>
      <c r="L33" s="1225"/>
      <c r="M33" s="1225"/>
      <c r="N33" s="1225"/>
      <c r="O33" s="1225"/>
      <c r="P33" s="1225"/>
      <c r="Q33" s="1225"/>
      <c r="R33" s="1225"/>
      <c r="S33" s="1225"/>
      <c r="T33" s="1225"/>
      <c r="U33" s="1225"/>
      <c r="V33" s="1228"/>
    </row>
    <row r="34" spans="1:22" s="5" customFormat="1" ht="6" customHeight="1">
      <c r="A34" s="99"/>
      <c r="C34" s="90"/>
      <c r="D34" s="90"/>
      <c r="E34" s="90"/>
      <c r="F34" s="90"/>
      <c r="G34" s="90"/>
      <c r="H34" s="90"/>
      <c r="I34" s="90"/>
      <c r="J34" s="90"/>
      <c r="K34" s="90"/>
      <c r="L34" s="90"/>
      <c r="M34" s="90"/>
      <c r="N34" s="90"/>
      <c r="O34" s="90"/>
      <c r="P34" s="90"/>
      <c r="Q34" s="90"/>
      <c r="R34" s="90"/>
      <c r="S34" s="90"/>
      <c r="T34" s="90"/>
      <c r="U34" s="90"/>
      <c r="V34" s="91"/>
    </row>
    <row r="35" spans="1:22" s="5" customFormat="1" ht="12.75" customHeight="1">
      <c r="A35" s="126" t="s">
        <v>561</v>
      </c>
      <c r="C35" s="1220"/>
      <c r="D35" s="1227"/>
      <c r="E35" s="1227"/>
      <c r="F35" s="1227"/>
      <c r="G35" s="1227"/>
      <c r="H35" s="1227"/>
      <c r="I35" s="1227"/>
      <c r="J35" s="1227"/>
      <c r="K35" s="1227"/>
      <c r="L35" s="1227"/>
      <c r="M35" s="1227"/>
      <c r="N35" s="1227"/>
      <c r="O35" s="1227"/>
      <c r="P35" s="1227"/>
      <c r="Q35" s="1227"/>
      <c r="R35" s="1227"/>
      <c r="S35" s="1227"/>
      <c r="T35" s="1227"/>
      <c r="U35" s="1227"/>
      <c r="V35" s="1221"/>
    </row>
    <row r="36" spans="1:22" s="5" customFormat="1" ht="12.75" customHeight="1">
      <c r="A36" s="99"/>
      <c r="C36" s="1225" t="s">
        <v>562</v>
      </c>
      <c r="D36" s="1225"/>
      <c r="E36" s="1225"/>
      <c r="F36" s="1225"/>
      <c r="G36" s="1225"/>
      <c r="H36" s="1225"/>
      <c r="I36" s="1225"/>
      <c r="J36" s="1225"/>
      <c r="K36" s="1225"/>
      <c r="L36" s="1225"/>
      <c r="M36" s="1225"/>
      <c r="N36" s="1225"/>
      <c r="O36" s="1225"/>
      <c r="P36" s="1225"/>
      <c r="Q36" s="1225"/>
      <c r="R36" s="1225"/>
      <c r="S36" s="1225"/>
      <c r="T36" s="1225"/>
      <c r="U36" s="1225"/>
      <c r="V36" s="1228"/>
    </row>
    <row r="37" spans="1:22" s="5" customFormat="1" ht="12.75" customHeight="1">
      <c r="A37" s="99"/>
      <c r="C37" s="1233" t="s">
        <v>563</v>
      </c>
      <c r="D37" s="1233"/>
      <c r="E37" s="1233"/>
      <c r="F37" s="1233"/>
      <c r="G37" s="1233"/>
      <c r="H37" s="1233"/>
      <c r="I37" s="1233"/>
      <c r="J37" s="1233"/>
      <c r="K37" s="1233"/>
      <c r="L37" s="1233"/>
      <c r="M37" s="1233"/>
      <c r="N37" s="1233"/>
      <c r="O37" s="1233"/>
      <c r="P37" s="1233"/>
      <c r="Q37" s="1233"/>
      <c r="R37" s="1233"/>
      <c r="S37" s="1233"/>
      <c r="T37" s="1233"/>
      <c r="U37" s="1233"/>
      <c r="V37" s="1234"/>
    </row>
    <row r="38" spans="1:22" s="5" customFormat="1" ht="7.5" customHeight="1">
      <c r="A38" s="99"/>
      <c r="C38" s="1235"/>
      <c r="D38" s="1235"/>
      <c r="E38" s="1235"/>
      <c r="F38" s="1235"/>
      <c r="G38" s="1235"/>
      <c r="H38" s="1235"/>
      <c r="I38" s="1235"/>
      <c r="J38" s="1235"/>
      <c r="K38" s="1235"/>
      <c r="L38" s="1235"/>
      <c r="M38" s="1235"/>
      <c r="N38" s="1235"/>
      <c r="O38" s="1235"/>
      <c r="P38" s="1235"/>
      <c r="Q38" s="1235"/>
      <c r="R38" s="1235"/>
      <c r="S38" s="1235"/>
      <c r="T38" s="1235"/>
      <c r="U38" s="1235"/>
      <c r="V38" s="1236"/>
    </row>
    <row r="39" spans="1:22" s="5" customFormat="1" ht="12.75" customHeight="1">
      <c r="A39" s="126" t="s">
        <v>564</v>
      </c>
      <c r="C39" s="1220"/>
      <c r="D39" s="1227"/>
      <c r="E39" s="1227"/>
      <c r="F39" s="1227"/>
      <c r="G39" s="1227"/>
      <c r="H39" s="1227"/>
      <c r="I39" s="1227"/>
      <c r="J39" s="1227"/>
      <c r="K39" s="1227"/>
      <c r="L39" s="1227"/>
      <c r="M39" s="1227"/>
      <c r="N39" s="1227"/>
      <c r="O39" s="1227"/>
      <c r="P39" s="1227"/>
      <c r="Q39" s="1227"/>
      <c r="R39" s="1227"/>
      <c r="S39" s="1227"/>
      <c r="T39" s="1227"/>
      <c r="U39" s="1227"/>
      <c r="V39" s="1221"/>
    </row>
    <row r="40" spans="1:22" s="5" customFormat="1" ht="13.5" customHeight="1">
      <c r="A40" s="99"/>
      <c r="C40" s="1225"/>
      <c r="D40" s="1225"/>
      <c r="E40" s="1225"/>
      <c r="F40" s="1225"/>
      <c r="G40" s="1225"/>
      <c r="H40" s="1225"/>
      <c r="I40" s="1225"/>
      <c r="J40" s="1225"/>
      <c r="K40" s="1225"/>
      <c r="L40" s="1225"/>
      <c r="M40" s="1225"/>
      <c r="N40" s="1225"/>
      <c r="O40" s="1225"/>
      <c r="P40" s="1225"/>
      <c r="Q40" s="1225"/>
      <c r="R40" s="1225"/>
      <c r="S40" s="1225"/>
      <c r="T40" s="1225"/>
      <c r="U40" s="1225"/>
      <c r="V40" s="1228"/>
    </row>
    <row r="41" spans="1:22" s="5" customFormat="1" ht="11.25" customHeight="1">
      <c r="A41" s="99"/>
      <c r="C41" s="1231"/>
      <c r="D41" s="1231"/>
      <c r="E41" s="1231"/>
      <c r="F41" s="1231"/>
      <c r="G41" s="1231"/>
      <c r="H41" s="1231"/>
      <c r="I41" s="1231"/>
      <c r="J41" s="1231"/>
      <c r="K41" s="1231"/>
      <c r="L41" s="1231"/>
      <c r="M41" s="1231"/>
      <c r="N41" s="1231"/>
      <c r="O41" s="1231"/>
      <c r="P41" s="1231"/>
      <c r="Q41" s="1231"/>
      <c r="R41" s="1231"/>
      <c r="S41" s="1231"/>
      <c r="T41" s="1231"/>
      <c r="U41" s="1231"/>
      <c r="V41" s="1232"/>
    </row>
    <row r="42" spans="1:22" s="5" customFormat="1" ht="5.25" customHeight="1">
      <c r="A42" s="99"/>
      <c r="C42" s="90"/>
      <c r="D42" s="90"/>
      <c r="E42" s="90"/>
      <c r="F42" s="90"/>
      <c r="G42" s="90"/>
      <c r="H42" s="90"/>
      <c r="I42" s="90"/>
      <c r="J42" s="90"/>
      <c r="K42" s="90"/>
      <c r="L42" s="90"/>
      <c r="M42" s="90"/>
      <c r="N42" s="90"/>
      <c r="O42" s="90"/>
      <c r="P42" s="90"/>
      <c r="Q42" s="90"/>
      <c r="R42" s="90"/>
      <c r="S42" s="90"/>
      <c r="T42" s="90"/>
      <c r="U42" s="90"/>
      <c r="V42" s="91"/>
    </row>
    <row r="43" spans="1:22" s="5" customFormat="1" ht="12.75" customHeight="1">
      <c r="A43" s="126" t="s">
        <v>565</v>
      </c>
      <c r="C43" s="1220"/>
      <c r="D43" s="1227"/>
      <c r="E43" s="1227"/>
      <c r="F43" s="1227"/>
      <c r="G43" s="1227"/>
      <c r="H43" s="1227"/>
      <c r="I43" s="1227"/>
      <c r="J43" s="1227"/>
      <c r="K43" s="1227"/>
      <c r="L43" s="1227"/>
      <c r="M43" s="1227"/>
      <c r="N43" s="1227"/>
      <c r="O43" s="1227"/>
      <c r="P43" s="1227"/>
      <c r="Q43" s="1227"/>
      <c r="R43" s="1227"/>
      <c r="S43" s="1227"/>
      <c r="T43" s="1227"/>
      <c r="U43" s="1227"/>
      <c r="V43" s="1221"/>
    </row>
    <row r="44" spans="1:22" s="5" customFormat="1" ht="12.75" customHeight="1">
      <c r="A44" s="99"/>
      <c r="C44" s="1225" t="s">
        <v>566</v>
      </c>
      <c r="D44" s="1225"/>
      <c r="E44" s="1225"/>
      <c r="F44" s="1225"/>
      <c r="G44" s="1225"/>
      <c r="H44" s="1225"/>
      <c r="I44" s="1225"/>
      <c r="J44" s="1225"/>
      <c r="K44" s="1225"/>
      <c r="L44" s="1225"/>
      <c r="M44" s="1225"/>
      <c r="N44" s="1225"/>
      <c r="O44" s="1225"/>
      <c r="P44" s="1225"/>
      <c r="Q44" s="1225"/>
      <c r="R44" s="1225"/>
      <c r="S44" s="1225"/>
      <c r="T44" s="1225"/>
      <c r="U44" s="1225"/>
      <c r="V44" s="1228"/>
    </row>
    <row r="45" spans="1:22" s="5" customFormat="1" ht="11.25" customHeight="1">
      <c r="A45" s="99"/>
      <c r="C45" s="1231" t="s">
        <v>567</v>
      </c>
      <c r="D45" s="1231"/>
      <c r="E45" s="1231"/>
      <c r="F45" s="1231"/>
      <c r="G45" s="1231"/>
      <c r="H45" s="1231"/>
      <c r="I45" s="1231"/>
      <c r="J45" s="1231"/>
      <c r="K45" s="1231"/>
      <c r="L45" s="1231"/>
      <c r="M45" s="1231"/>
      <c r="N45" s="1231"/>
      <c r="O45" s="1231"/>
      <c r="P45" s="1231"/>
      <c r="Q45" s="1231"/>
      <c r="R45" s="1231"/>
      <c r="S45" s="1231"/>
      <c r="T45" s="1231"/>
      <c r="U45" s="1231"/>
      <c r="V45" s="1232"/>
    </row>
    <row r="46" spans="1:22" s="5" customFormat="1" ht="16.5" customHeight="1">
      <c r="A46" s="99"/>
      <c r="P46" s="23"/>
      <c r="R46" s="127"/>
      <c r="T46" s="23"/>
      <c r="V46" s="100"/>
    </row>
    <row r="47" spans="1:22" s="5" customFormat="1" ht="15" customHeight="1">
      <c r="A47" s="126" t="s">
        <v>568</v>
      </c>
      <c r="E47" s="93"/>
      <c r="O47" s="1231" t="s">
        <v>569</v>
      </c>
      <c r="P47" s="1231"/>
      <c r="Q47" s="1231"/>
      <c r="R47" s="90"/>
      <c r="S47" s="90"/>
      <c r="T47" s="90" t="s">
        <v>570</v>
      </c>
      <c r="U47" s="90"/>
      <c r="V47" s="100"/>
    </row>
    <row r="48" spans="1:22" s="5" customFormat="1" ht="22.5" customHeight="1">
      <c r="A48" s="99"/>
      <c r="N48" s="1237" t="s">
        <v>571</v>
      </c>
      <c r="O48" s="1237"/>
      <c r="P48" s="1237"/>
      <c r="Q48" s="1237"/>
      <c r="R48" s="1237"/>
      <c r="S48" s="1237"/>
      <c r="T48" s="1237"/>
      <c r="U48" s="1237"/>
      <c r="V48" s="1238"/>
    </row>
    <row r="49" spans="1:22" s="5" customFormat="1" ht="13.5" customHeight="1">
      <c r="A49" s="99"/>
      <c r="J49" s="126" t="s">
        <v>572</v>
      </c>
      <c r="V49" s="100"/>
    </row>
    <row r="50" spans="1:22" s="5" customFormat="1" ht="15" customHeight="1">
      <c r="A50" s="126" t="s">
        <v>573</v>
      </c>
      <c r="C50" s="1220"/>
      <c r="D50" s="1227"/>
      <c r="E50" s="1227"/>
      <c r="F50" s="1227"/>
      <c r="G50" s="1227"/>
      <c r="H50" s="1221"/>
      <c r="J50" s="1239" t="s">
        <v>574</v>
      </c>
      <c r="K50" s="1240"/>
      <c r="L50" s="1240"/>
      <c r="M50" s="1240"/>
      <c r="N50" s="1240"/>
      <c r="O50" s="1240"/>
      <c r="P50" s="1240"/>
      <c r="Q50" s="1240"/>
      <c r="R50" s="1240"/>
      <c r="S50" s="1240"/>
      <c r="T50" s="1240"/>
      <c r="U50" s="1240"/>
      <c r="V50" s="1241"/>
    </row>
    <row r="51" spans="1:22" s="5" customFormat="1" ht="12.75" customHeight="1">
      <c r="A51" s="99"/>
      <c r="C51" s="1225" t="s">
        <v>575</v>
      </c>
      <c r="D51" s="1225"/>
      <c r="E51" s="1225"/>
      <c r="F51" s="1225"/>
      <c r="G51" s="1225"/>
      <c r="H51" s="1225"/>
      <c r="J51" s="1242" t="s">
        <v>576</v>
      </c>
      <c r="K51" s="1243"/>
      <c r="L51" s="1243"/>
      <c r="M51" s="1243"/>
      <c r="N51" s="1243"/>
      <c r="O51" s="1243"/>
      <c r="P51" s="1244"/>
      <c r="Q51" s="1242" t="s">
        <v>577</v>
      </c>
      <c r="R51" s="1243"/>
      <c r="S51" s="1243"/>
      <c r="T51" s="1243"/>
      <c r="U51" s="1243"/>
      <c r="V51" s="1244"/>
    </row>
    <row r="52" spans="1:22" s="5" customFormat="1" ht="12.75" customHeight="1">
      <c r="A52" s="99"/>
      <c r="J52" s="1245"/>
      <c r="K52" s="1246"/>
      <c r="L52" s="1246"/>
      <c r="M52" s="1246"/>
      <c r="N52" s="1246"/>
      <c r="O52" s="1246"/>
      <c r="P52" s="1247"/>
      <c r="Q52" s="1248"/>
      <c r="R52" s="1249"/>
      <c r="S52" s="1249"/>
      <c r="T52" s="1249"/>
      <c r="U52" s="1249"/>
      <c r="V52" s="1250"/>
    </row>
    <row r="53" spans="1:22" s="5" customFormat="1" ht="12" customHeight="1">
      <c r="A53" s="126" t="s">
        <v>578</v>
      </c>
      <c r="C53" s="1220"/>
      <c r="D53" s="1227"/>
      <c r="E53" s="1227"/>
      <c r="F53" s="1227"/>
      <c r="G53" s="1227"/>
      <c r="H53" s="1221"/>
      <c r="J53" s="1245"/>
      <c r="K53" s="1246"/>
      <c r="L53" s="1246"/>
      <c r="M53" s="1246"/>
      <c r="N53" s="1246"/>
      <c r="O53" s="1246"/>
      <c r="P53" s="1247"/>
      <c r="Q53" s="1248"/>
      <c r="R53" s="1249"/>
      <c r="S53" s="1249"/>
      <c r="T53" s="1249"/>
      <c r="U53" s="1249"/>
      <c r="V53" s="1250"/>
    </row>
    <row r="54" spans="1:22" s="5" customFormat="1" ht="12.75" customHeight="1">
      <c r="A54" s="99"/>
      <c r="C54" s="1225" t="s">
        <v>579</v>
      </c>
      <c r="D54" s="1225"/>
      <c r="E54" s="1225"/>
      <c r="F54" s="1225"/>
      <c r="G54" s="1225"/>
      <c r="H54" s="1225"/>
      <c r="J54" s="1245"/>
      <c r="K54" s="1246"/>
      <c r="L54" s="1246"/>
      <c r="M54" s="1246"/>
      <c r="N54" s="1246"/>
      <c r="O54" s="1246"/>
      <c r="P54" s="1247"/>
      <c r="Q54" s="1248"/>
      <c r="R54" s="1249"/>
      <c r="S54" s="1249"/>
      <c r="T54" s="1249"/>
      <c r="U54" s="1249"/>
      <c r="V54" s="1250"/>
    </row>
    <row r="55" spans="1:22" s="5" customFormat="1" ht="12.75" customHeight="1">
      <c r="A55" s="99"/>
      <c r="J55" s="1245"/>
      <c r="K55" s="1246"/>
      <c r="L55" s="1246"/>
      <c r="M55" s="1246"/>
      <c r="N55" s="1246"/>
      <c r="O55" s="1246"/>
      <c r="P55" s="1247"/>
      <c r="Q55" s="1248"/>
      <c r="R55" s="1249"/>
      <c r="S55" s="1249"/>
      <c r="T55" s="1249"/>
      <c r="U55" s="1249"/>
      <c r="V55" s="1250"/>
    </row>
    <row r="56" spans="1:22" s="5" customFormat="1" ht="12.75" customHeight="1">
      <c r="A56" s="126" t="s">
        <v>580</v>
      </c>
      <c r="C56" s="1216"/>
      <c r="D56" s="1227"/>
      <c r="E56" s="1227"/>
      <c r="F56" s="1227"/>
      <c r="G56" s="1227"/>
      <c r="H56" s="1221"/>
      <c r="J56" s="1245"/>
      <c r="K56" s="1246"/>
      <c r="L56" s="1246"/>
      <c r="M56" s="1246"/>
      <c r="N56" s="1246"/>
      <c r="O56" s="1246"/>
      <c r="P56" s="1247"/>
      <c r="Q56" s="1248"/>
      <c r="R56" s="1249"/>
      <c r="S56" s="1249"/>
      <c r="T56" s="1249"/>
      <c r="U56" s="1249"/>
      <c r="V56" s="1250"/>
    </row>
    <row r="57" spans="1:22" s="5" customFormat="1" ht="12.75" customHeight="1">
      <c r="A57" s="99"/>
      <c r="C57" s="1225" t="s">
        <v>581</v>
      </c>
      <c r="D57" s="1225"/>
      <c r="E57" s="1225"/>
      <c r="F57" s="1225"/>
      <c r="G57" s="1225"/>
      <c r="H57" s="1225"/>
      <c r="J57" s="1245"/>
      <c r="K57" s="1246"/>
      <c r="L57" s="1246"/>
      <c r="M57" s="1246"/>
      <c r="N57" s="1246"/>
      <c r="O57" s="1246"/>
      <c r="P57" s="1247"/>
      <c r="Q57" s="1248"/>
      <c r="R57" s="1249"/>
      <c r="S57" s="1249"/>
      <c r="T57" s="1249"/>
      <c r="U57" s="1249"/>
      <c r="V57" s="1250"/>
    </row>
    <row r="58" spans="1:22" s="5" customFormat="1" ht="12.75" customHeight="1">
      <c r="A58" s="99"/>
      <c r="J58" s="1245"/>
      <c r="K58" s="1246"/>
      <c r="L58" s="1246"/>
      <c r="M58" s="1246"/>
      <c r="N58" s="1246"/>
      <c r="O58" s="1246"/>
      <c r="P58" s="1247"/>
      <c r="Q58" s="1248"/>
      <c r="R58" s="1249"/>
      <c r="S58" s="1249"/>
      <c r="T58" s="1249"/>
      <c r="U58" s="1249"/>
      <c r="V58" s="1250"/>
    </row>
    <row r="59" spans="1:22" s="5" customFormat="1" ht="12.75" customHeight="1">
      <c r="A59" s="99"/>
      <c r="C59" s="101"/>
      <c r="D59" s="102"/>
      <c r="E59" s="102"/>
      <c r="F59" s="102"/>
      <c r="G59" s="102"/>
      <c r="H59" s="103"/>
      <c r="J59" s="1245"/>
      <c r="K59" s="1246"/>
      <c r="L59" s="1246"/>
      <c r="M59" s="1246"/>
      <c r="N59" s="1246"/>
      <c r="O59" s="1246"/>
      <c r="P59" s="1247"/>
      <c r="Q59" s="1248"/>
      <c r="R59" s="1249"/>
      <c r="S59" s="1249"/>
      <c r="T59" s="1249"/>
      <c r="U59" s="1249"/>
      <c r="V59" s="1250"/>
    </row>
    <row r="60" spans="1:22" s="5" customFormat="1" ht="12.75" customHeight="1">
      <c r="A60" s="99"/>
      <c r="C60" s="99"/>
      <c r="H60" s="100"/>
      <c r="J60" s="1245"/>
      <c r="K60" s="1246"/>
      <c r="L60" s="1246"/>
      <c r="M60" s="1246"/>
      <c r="N60" s="1246"/>
      <c r="O60" s="1246"/>
      <c r="P60" s="1247"/>
      <c r="Q60" s="1248"/>
      <c r="R60" s="1249"/>
      <c r="S60" s="1249"/>
      <c r="T60" s="1249"/>
      <c r="U60" s="1249"/>
      <c r="V60" s="1250"/>
    </row>
    <row r="61" spans="1:22" s="5" customFormat="1" ht="12.75" customHeight="1">
      <c r="A61" s="99"/>
      <c r="C61" s="99"/>
      <c r="H61" s="100"/>
      <c r="J61" s="1245"/>
      <c r="K61" s="1246"/>
      <c r="L61" s="1246"/>
      <c r="M61" s="1246"/>
      <c r="N61" s="1246"/>
      <c r="O61" s="1246"/>
      <c r="P61" s="1247"/>
      <c r="Q61" s="1248"/>
      <c r="R61" s="1249"/>
      <c r="S61" s="1249"/>
      <c r="T61" s="1249"/>
      <c r="U61" s="1249"/>
      <c r="V61" s="1250"/>
    </row>
    <row r="62" spans="1:22" s="5" customFormat="1" ht="12.75" customHeight="1">
      <c r="A62" s="99"/>
      <c r="C62" s="104"/>
      <c r="D62" s="105"/>
      <c r="E62" s="105"/>
      <c r="F62" s="105"/>
      <c r="G62" s="105"/>
      <c r="H62" s="106"/>
      <c r="J62" s="1245"/>
      <c r="K62" s="1246"/>
      <c r="L62" s="1246"/>
      <c r="M62" s="1246"/>
      <c r="N62" s="1246"/>
      <c r="O62" s="1246"/>
      <c r="P62" s="1247"/>
      <c r="Q62" s="1248"/>
      <c r="R62" s="1249"/>
      <c r="S62" s="1249"/>
      <c r="T62" s="1249"/>
      <c r="U62" s="1249"/>
      <c r="V62" s="1250"/>
    </row>
    <row r="63" spans="1:22" s="5" customFormat="1" ht="12.75" customHeight="1">
      <c r="A63" s="99"/>
      <c r="C63" s="1225" t="s">
        <v>582</v>
      </c>
      <c r="D63" s="1225"/>
      <c r="E63" s="1225"/>
      <c r="F63" s="1225"/>
      <c r="G63" s="1225"/>
      <c r="H63" s="1225"/>
      <c r="V63" s="100"/>
    </row>
    <row r="64" spans="1:22" s="5" customFormat="1" ht="3" customHeight="1">
      <c r="A64" s="104"/>
      <c r="B64" s="105"/>
      <c r="C64" s="105"/>
      <c r="D64" s="105"/>
      <c r="E64" s="105"/>
      <c r="F64" s="105"/>
      <c r="G64" s="105"/>
      <c r="H64" s="105"/>
      <c r="I64" s="105"/>
      <c r="J64" s="105"/>
      <c r="K64" s="105"/>
      <c r="L64" s="105"/>
      <c r="M64" s="105"/>
      <c r="N64" s="105"/>
      <c r="O64" s="105"/>
      <c r="P64" s="105"/>
      <c r="Q64" s="105"/>
      <c r="R64" s="105"/>
      <c r="S64" s="105"/>
      <c r="T64" s="105"/>
      <c r="U64" s="105"/>
      <c r="V64" s="106"/>
    </row>
  </sheetData>
  <sheetProtection selectLockedCells="1"/>
  <mergeCells count="92">
    <mergeCell ref="J61:P61"/>
    <mergeCell ref="Q61:V61"/>
    <mergeCell ref="J62:P62"/>
    <mergeCell ref="Q62:V62"/>
    <mergeCell ref="C63:H63"/>
    <mergeCell ref="J58:P58"/>
    <mergeCell ref="Q58:V58"/>
    <mergeCell ref="J59:P59"/>
    <mergeCell ref="Q59:V59"/>
    <mergeCell ref="J60:P60"/>
    <mergeCell ref="Q60:V60"/>
    <mergeCell ref="C57:H57"/>
    <mergeCell ref="J57:P57"/>
    <mergeCell ref="Q57:V57"/>
    <mergeCell ref="J52:P52"/>
    <mergeCell ref="Q52:V52"/>
    <mergeCell ref="C53:H53"/>
    <mergeCell ref="J53:P53"/>
    <mergeCell ref="Q53:V53"/>
    <mergeCell ref="C54:H54"/>
    <mergeCell ref="J54:P54"/>
    <mergeCell ref="Q54:V54"/>
    <mergeCell ref="J55:P55"/>
    <mergeCell ref="Q55:V55"/>
    <mergeCell ref="C56:H56"/>
    <mergeCell ref="J56:P56"/>
    <mergeCell ref="Q56:V56"/>
    <mergeCell ref="N48:V48"/>
    <mergeCell ref="C50:H50"/>
    <mergeCell ref="J50:V50"/>
    <mergeCell ref="C51:H51"/>
    <mergeCell ref="J51:P51"/>
    <mergeCell ref="Q51:V51"/>
    <mergeCell ref="O47:Q47"/>
    <mergeCell ref="C33:V33"/>
    <mergeCell ref="C35:V35"/>
    <mergeCell ref="C36:V36"/>
    <mergeCell ref="C37:V37"/>
    <mergeCell ref="C38:V38"/>
    <mergeCell ref="C39:V39"/>
    <mergeCell ref="C40:V40"/>
    <mergeCell ref="C41:V41"/>
    <mergeCell ref="C43:V43"/>
    <mergeCell ref="C44:V44"/>
    <mergeCell ref="C45:V45"/>
    <mergeCell ref="C32:V32"/>
    <mergeCell ref="C24:D24"/>
    <mergeCell ref="E24:J24"/>
    <mergeCell ref="K24:M24"/>
    <mergeCell ref="N24:P24"/>
    <mergeCell ref="Q24:V24"/>
    <mergeCell ref="C26:V26"/>
    <mergeCell ref="C27:V27"/>
    <mergeCell ref="C29:O29"/>
    <mergeCell ref="P29:V29"/>
    <mergeCell ref="C30:O30"/>
    <mergeCell ref="P30:V30"/>
    <mergeCell ref="C20:P20"/>
    <mergeCell ref="Q20:V20"/>
    <mergeCell ref="C21:P21"/>
    <mergeCell ref="Q21:V21"/>
    <mergeCell ref="C23:D23"/>
    <mergeCell ref="E23:J23"/>
    <mergeCell ref="K23:M23"/>
    <mergeCell ref="N23:P23"/>
    <mergeCell ref="Q23:V23"/>
    <mergeCell ref="C17:D17"/>
    <mergeCell ref="F17:I17"/>
    <mergeCell ref="Q17:V17"/>
    <mergeCell ref="C18:D18"/>
    <mergeCell ref="F18:I18"/>
    <mergeCell ref="Q18:V18"/>
    <mergeCell ref="H12:I12"/>
    <mergeCell ref="U12:V12"/>
    <mergeCell ref="D14:E14"/>
    <mergeCell ref="K14:T14"/>
    <mergeCell ref="D15:E15"/>
    <mergeCell ref="K15:T15"/>
    <mergeCell ref="E6:G6"/>
    <mergeCell ref="A7:V7"/>
    <mergeCell ref="N8:Q8"/>
    <mergeCell ref="S8:V8"/>
    <mergeCell ref="H10:I10"/>
    <mergeCell ref="T10:T11"/>
    <mergeCell ref="E5:G5"/>
    <mergeCell ref="J5:P5"/>
    <mergeCell ref="U5:V5"/>
    <mergeCell ref="A1:V1"/>
    <mergeCell ref="R2:V2"/>
    <mergeCell ref="E3:V3"/>
    <mergeCell ref="D4:O4"/>
    <mergeCell ref="S4:V4"/>
  </mergeCells>
  <printOptions horizontalCentered="1"/>
  <pageMargins left="0.39370078740157483" right="0.31496062992125984" top="0.35433070866141736" bottom="0.35433070866141736" header="0.11811023622047245" footer="0.11811023622047245"/>
  <pageSetup paperSize="9" scale="91"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
    <pageSetUpPr fitToPage="1"/>
  </sheetPr>
  <dimension ref="A1:AL73"/>
  <sheetViews>
    <sheetView showGridLines="0" view="pageBreakPreview" zoomScaleNormal="100" zoomScaleSheetLayoutView="100" workbookViewId="0">
      <selection activeCell="AO9" sqref="AO9"/>
    </sheetView>
  </sheetViews>
  <sheetFormatPr baseColWidth="10" defaultColWidth="10.6640625" defaultRowHeight="14.4"/>
  <cols>
    <col min="1" max="1" width="3.44140625" customWidth="1"/>
    <col min="2" max="2" width="1" customWidth="1"/>
    <col min="3" max="3" width="1.109375" customWidth="1"/>
    <col min="4" max="7" width="2.5546875" customWidth="1"/>
    <col min="8" max="8" width="17.6640625" customWidth="1"/>
    <col min="9" max="10" width="2.5546875" customWidth="1"/>
    <col min="11" max="11" width="1.88671875" customWidth="1"/>
    <col min="12" max="14" width="2.5546875" customWidth="1"/>
    <col min="15" max="15" width="2.109375" customWidth="1"/>
    <col min="16" max="22" width="2.5546875" customWidth="1"/>
    <col min="23" max="23" width="2.44140625" customWidth="1"/>
    <col min="24" max="24" width="1.33203125" customWidth="1"/>
    <col min="25" max="25" width="1.44140625" customWidth="1"/>
    <col min="26" max="26" width="2.44140625" customWidth="1"/>
    <col min="27" max="27" width="4" customWidth="1"/>
    <col min="28" max="32" width="3.6640625" customWidth="1"/>
    <col min="33" max="38" width="3.88671875" customWidth="1"/>
  </cols>
  <sheetData>
    <row r="1" spans="1:38" ht="15" customHeight="1">
      <c r="A1" s="1203" t="s">
        <v>1840</v>
      </c>
      <c r="B1" s="1203"/>
      <c r="C1" s="1203"/>
      <c r="D1" s="1203"/>
      <c r="E1" s="1203"/>
      <c r="F1" s="1203"/>
      <c r="G1" s="1203"/>
      <c r="H1" s="1203"/>
      <c r="I1" s="1203"/>
      <c r="J1" s="1203"/>
      <c r="K1" s="1203"/>
      <c r="L1" s="1203"/>
      <c r="M1" s="1203"/>
      <c r="N1" s="1203"/>
      <c r="O1" s="1203"/>
      <c r="P1" s="1203"/>
      <c r="Q1" s="1203"/>
      <c r="R1" s="1203"/>
      <c r="S1" s="1203"/>
      <c r="T1" s="1203"/>
      <c r="U1" s="1203"/>
      <c r="V1" s="1203"/>
      <c r="W1" s="1203"/>
      <c r="X1" s="1203"/>
      <c r="Y1" s="1203"/>
      <c r="Z1" s="1203"/>
      <c r="AA1" s="1203"/>
      <c r="AB1" s="1203"/>
      <c r="AC1" s="1203"/>
      <c r="AD1" s="1203"/>
      <c r="AE1" s="1203"/>
      <c r="AF1" s="1203"/>
      <c r="AG1" s="1203"/>
      <c r="AH1" s="1203"/>
      <c r="AI1" s="1203"/>
      <c r="AJ1" s="1203"/>
      <c r="AK1" s="1203"/>
      <c r="AL1" s="1203"/>
    </row>
    <row r="2" spans="1:38" ht="20.100000000000001" customHeight="1">
      <c r="B2" s="109"/>
      <c r="C2" s="109"/>
      <c r="D2" s="109"/>
      <c r="E2" s="109"/>
      <c r="F2" s="109"/>
      <c r="G2" s="109"/>
      <c r="H2" s="109"/>
      <c r="I2" s="109"/>
      <c r="J2" s="109"/>
      <c r="K2" s="109"/>
      <c r="L2" s="109"/>
      <c r="M2" s="109"/>
      <c r="N2" s="109"/>
      <c r="O2" s="109"/>
      <c r="P2" s="109"/>
      <c r="Q2" s="109"/>
      <c r="R2" s="88"/>
      <c r="S2" s="88"/>
      <c r="T2" s="88"/>
      <c r="U2" s="88"/>
      <c r="V2" s="109"/>
      <c r="W2" s="109"/>
      <c r="X2" s="109"/>
      <c r="Y2" s="109"/>
      <c r="Z2" s="109"/>
      <c r="AA2" s="109"/>
      <c r="AB2" s="109"/>
      <c r="AC2" s="109"/>
      <c r="AD2" s="109"/>
      <c r="AE2" s="109"/>
      <c r="AF2" s="109"/>
      <c r="AG2" s="1251" t="s">
        <v>583</v>
      </c>
      <c r="AH2" s="1252"/>
      <c r="AI2" s="1252"/>
      <c r="AJ2" s="1252"/>
      <c r="AK2" s="1252"/>
      <c r="AL2" s="1253"/>
    </row>
    <row r="3" spans="1:38" s="108" customFormat="1" ht="15" customHeight="1">
      <c r="A3" s="118" t="s">
        <v>516</v>
      </c>
      <c r="B3" s="118"/>
      <c r="C3" s="118"/>
      <c r="D3" s="111"/>
      <c r="E3" s="111"/>
      <c r="F3" s="111"/>
      <c r="G3" s="111"/>
      <c r="H3" s="111"/>
      <c r="I3" s="1254" t="str">
        <f>+GARDE!D23</f>
        <v>DSO Services</v>
      </c>
      <c r="J3" s="1254"/>
      <c r="K3" s="1254"/>
      <c r="L3" s="1254"/>
      <c r="M3" s="1254"/>
      <c r="N3" s="1254"/>
      <c r="O3" s="1254"/>
      <c r="P3" s="1254"/>
      <c r="Q3" s="1254"/>
      <c r="R3" s="1254"/>
      <c r="S3" s="1254"/>
      <c r="T3" s="1254"/>
      <c r="U3" s="1254"/>
      <c r="V3" s="1254"/>
      <c r="W3" s="1254"/>
      <c r="X3" s="1254"/>
      <c r="Y3" s="1254"/>
      <c r="Z3" s="1254"/>
      <c r="AA3" s="1254"/>
      <c r="AB3" s="1254"/>
      <c r="AC3" s="1254"/>
      <c r="AD3" s="1254"/>
      <c r="AE3" s="1254"/>
      <c r="AF3" s="1254"/>
      <c r="AG3" s="1254"/>
      <c r="AH3" s="1254"/>
      <c r="AI3" s="1254"/>
      <c r="AJ3" s="1254"/>
      <c r="AK3" s="1254"/>
      <c r="AL3" s="1254"/>
    </row>
    <row r="4" spans="1:38" s="108" customFormat="1" ht="15" customHeight="1">
      <c r="A4" s="111" t="s">
        <v>517</v>
      </c>
      <c r="B4" s="111"/>
      <c r="C4" s="111"/>
      <c r="D4" s="118"/>
      <c r="E4" s="1255" t="str">
        <f>+GARDE!C29</f>
        <v>Rue Alphamoi Djénèpo, secteur 01, Bobo-Dioulasso, Burkina Faso</v>
      </c>
      <c r="F4" s="1255"/>
      <c r="G4" s="1255"/>
      <c r="H4" s="1255"/>
      <c r="I4" s="1255"/>
      <c r="J4" s="1255"/>
      <c r="K4" s="1255"/>
      <c r="L4" s="1255"/>
      <c r="M4" s="1255"/>
      <c r="N4" s="1255"/>
      <c r="O4" s="1255"/>
      <c r="P4" s="1255"/>
      <c r="Q4" s="1255"/>
      <c r="R4" s="1255"/>
      <c r="S4" s="1255"/>
      <c r="T4" s="1255"/>
      <c r="U4" s="1255"/>
      <c r="V4" s="1255"/>
      <c r="W4" s="1255"/>
      <c r="X4" s="1255"/>
      <c r="Y4" s="1255"/>
      <c r="Z4" s="1255"/>
      <c r="AA4" s="1255"/>
      <c r="AB4" s="119"/>
      <c r="AC4" s="122" t="s">
        <v>518</v>
      </c>
      <c r="AD4" s="123"/>
      <c r="AE4" s="123"/>
      <c r="AF4" s="124"/>
      <c r="AG4" s="121"/>
      <c r="AH4" s="121"/>
      <c r="AI4" s="1256" t="str">
        <f>+GARDE!C27</f>
        <v>DSO Services</v>
      </c>
      <c r="AJ4" s="1256"/>
      <c r="AK4" s="1256"/>
      <c r="AL4" s="1256"/>
    </row>
    <row r="5" spans="1:38" s="108" customFormat="1" ht="15" customHeight="1">
      <c r="A5" s="118" t="s">
        <v>584</v>
      </c>
      <c r="B5" s="118"/>
      <c r="C5" s="111"/>
      <c r="D5" s="111"/>
      <c r="E5" s="111"/>
      <c r="F5" s="111"/>
      <c r="G5" s="111"/>
      <c r="H5" s="118"/>
      <c r="I5" s="1255" t="str">
        <f>+GARDE!D31</f>
        <v>00000101A</v>
      </c>
      <c r="J5" s="1255"/>
      <c r="K5" s="1255"/>
      <c r="L5" s="1255"/>
      <c r="M5" s="1255"/>
      <c r="N5" s="1255"/>
      <c r="O5" s="1255"/>
      <c r="P5" s="1255"/>
      <c r="Q5" s="1257" t="s">
        <v>520</v>
      </c>
      <c r="R5" s="1257"/>
      <c r="S5" s="1257"/>
      <c r="T5" s="1257"/>
      <c r="U5" s="1257"/>
      <c r="V5" s="1257"/>
      <c r="W5" s="1258">
        <f>+GARDE!E18</f>
        <v>45657</v>
      </c>
      <c r="X5" s="1259"/>
      <c r="Y5" s="1259"/>
      <c r="Z5" s="1259"/>
      <c r="AA5" s="1259"/>
      <c r="AB5" s="1259"/>
      <c r="AC5" s="118" t="s">
        <v>521</v>
      </c>
      <c r="AE5" s="120"/>
      <c r="AF5" s="120"/>
      <c r="AG5" s="120"/>
      <c r="AH5" s="120"/>
      <c r="AI5" s="1260">
        <f>+'FICHE R1'!U5</f>
        <v>12</v>
      </c>
      <c r="AJ5" s="1260"/>
      <c r="AK5" s="1260"/>
      <c r="AL5" s="1260"/>
    </row>
    <row r="6" spans="1:38" s="108" customFormat="1" ht="15" customHeight="1">
      <c r="A6" s="118" t="s">
        <v>522</v>
      </c>
      <c r="I6" s="1264" t="str">
        <f>+GARDE!D32</f>
        <v>Néant</v>
      </c>
      <c r="J6" s="1264"/>
      <c r="K6" s="1264"/>
      <c r="L6" s="1264"/>
      <c r="M6" s="1264"/>
      <c r="N6" s="1264"/>
      <c r="O6" s="1264"/>
      <c r="P6" s="1264"/>
      <c r="Q6" s="113"/>
      <c r="R6" s="113"/>
      <c r="S6" s="113"/>
      <c r="T6" s="113"/>
      <c r="U6" s="113"/>
      <c r="V6" s="113"/>
      <c r="W6" s="113"/>
      <c r="X6" s="113"/>
      <c r="Y6" s="113"/>
      <c r="Z6" s="113"/>
      <c r="AA6" s="113"/>
      <c r="AB6" s="113"/>
      <c r="AC6" s="113"/>
      <c r="AD6" s="113"/>
      <c r="AE6" s="113"/>
      <c r="AF6" s="113"/>
      <c r="AG6" s="113"/>
      <c r="AH6" s="113"/>
      <c r="AI6" s="113"/>
      <c r="AJ6" s="113"/>
      <c r="AK6" s="113"/>
      <c r="AL6" s="113"/>
    </row>
    <row r="7" spans="1:38" s="108" customFormat="1" ht="28.5" customHeight="1">
      <c r="A7" s="1265" t="s">
        <v>586</v>
      </c>
      <c r="B7" s="1265"/>
      <c r="C7" s="1265"/>
      <c r="D7" s="1265"/>
      <c r="E7" s="1265"/>
      <c r="F7" s="1265"/>
      <c r="G7" s="1265"/>
      <c r="H7" s="1265"/>
      <c r="I7" s="1265"/>
      <c r="J7" s="1265"/>
      <c r="K7" s="1265"/>
      <c r="L7" s="1265"/>
      <c r="M7" s="1265"/>
      <c r="N7" s="1265"/>
      <c r="O7" s="1265"/>
      <c r="P7" s="1265"/>
      <c r="Q7" s="1265"/>
      <c r="R7" s="1265"/>
      <c r="S7" s="1265"/>
      <c r="T7" s="1265"/>
      <c r="U7" s="1265"/>
      <c r="V7" s="1265"/>
      <c r="W7" s="1265"/>
      <c r="X7" s="1265"/>
      <c r="Y7" s="1265"/>
      <c r="Z7" s="1265"/>
      <c r="AA7" s="1265"/>
      <c r="AB7" s="1265"/>
      <c r="AC7" s="1265"/>
      <c r="AD7" s="1265"/>
      <c r="AE7" s="1265"/>
      <c r="AF7" s="1265"/>
      <c r="AG7" s="1265"/>
      <c r="AH7" s="1265"/>
      <c r="AI7" s="1265"/>
      <c r="AJ7" s="1265"/>
      <c r="AK7" s="1265"/>
      <c r="AL7" s="1265"/>
    </row>
    <row r="8" spans="1:38" s="108" customFormat="1" ht="28.5" customHeight="1">
      <c r="A8" s="1265" t="s">
        <v>585</v>
      </c>
      <c r="B8" s="1265"/>
      <c r="C8" s="1265"/>
      <c r="D8" s="1265"/>
      <c r="E8" s="1265"/>
      <c r="F8" s="1265"/>
      <c r="G8" s="1265"/>
      <c r="H8" s="1265"/>
      <c r="I8" s="1265"/>
      <c r="J8" s="1265"/>
      <c r="K8" s="1265"/>
      <c r="L8" s="1265"/>
      <c r="M8" s="1265"/>
      <c r="N8" s="1265"/>
      <c r="O8" s="1265"/>
      <c r="P8" s="1265"/>
      <c r="Q8" s="1265"/>
      <c r="R8" s="1265"/>
      <c r="S8" s="1265"/>
      <c r="T8" s="1265"/>
      <c r="U8" s="1265"/>
      <c r="V8" s="1265"/>
      <c r="W8" s="1265"/>
      <c r="X8" s="1265"/>
      <c r="Y8" s="1265"/>
      <c r="Z8" s="1265"/>
      <c r="AA8" s="1265"/>
      <c r="AB8" s="1265"/>
      <c r="AC8" s="1265"/>
      <c r="AD8" s="1265"/>
      <c r="AE8" s="1265"/>
      <c r="AF8" s="1265"/>
      <c r="AG8" s="1265"/>
      <c r="AH8" s="1265"/>
      <c r="AI8" s="1265"/>
      <c r="AJ8" s="1265"/>
      <c r="AK8" s="1265"/>
      <c r="AL8" s="1265"/>
    </row>
    <row r="9" spans="1:38" s="92" customFormat="1" ht="33.75" customHeight="1">
      <c r="A9" s="1277" t="s">
        <v>587</v>
      </c>
      <c r="B9" s="1277"/>
      <c r="C9" s="1277"/>
      <c r="D9" s="1277"/>
      <c r="E9" s="1277"/>
      <c r="F9" s="1277"/>
      <c r="G9" s="1277"/>
      <c r="H9" s="1277"/>
      <c r="I9" s="1277" t="s">
        <v>588</v>
      </c>
      <c r="J9" s="1277"/>
      <c r="K9" s="1277"/>
      <c r="L9" s="1277"/>
      <c r="M9" s="1277"/>
      <c r="N9" s="1277"/>
      <c r="O9" s="1277"/>
      <c r="P9" s="1266" t="s">
        <v>589</v>
      </c>
      <c r="Q9" s="1266"/>
      <c r="R9" s="1266"/>
      <c r="S9" s="1266"/>
      <c r="T9" s="1266"/>
      <c r="U9" s="1266"/>
      <c r="V9" s="1278" t="s">
        <v>590</v>
      </c>
      <c r="W9" s="1278"/>
      <c r="X9" s="1278"/>
      <c r="Y9" s="1278"/>
      <c r="Z9" s="1278"/>
      <c r="AA9" s="1278"/>
      <c r="AB9" s="1279" t="s">
        <v>591</v>
      </c>
      <c r="AC9" s="1279"/>
      <c r="AD9" s="1279"/>
      <c r="AE9" s="1279"/>
      <c r="AF9" s="1279"/>
      <c r="AG9" s="1279" t="s">
        <v>592</v>
      </c>
      <c r="AH9" s="1279"/>
      <c r="AI9" s="1279"/>
      <c r="AJ9" s="1279"/>
      <c r="AK9" s="1279"/>
      <c r="AL9" s="1279"/>
    </row>
    <row r="10" spans="1:38" s="92" customFormat="1" ht="33.75" customHeight="1">
      <c r="A10" s="1262"/>
      <c r="B10" s="1262"/>
      <c r="C10" s="1262"/>
      <c r="D10" s="1262"/>
      <c r="E10" s="1262"/>
      <c r="F10" s="1262"/>
      <c r="G10" s="1262"/>
      <c r="H10" s="1262"/>
      <c r="I10" s="1263"/>
      <c r="J10" s="1263"/>
      <c r="K10" s="1263"/>
      <c r="L10" s="1263"/>
      <c r="M10" s="1263"/>
      <c r="N10" s="1263"/>
      <c r="O10" s="1263"/>
      <c r="P10" s="1267"/>
      <c r="Q10" s="1268"/>
      <c r="R10" s="1268"/>
      <c r="S10" s="1268"/>
      <c r="T10" s="1268"/>
      <c r="U10" s="1269"/>
      <c r="V10" s="1262"/>
      <c r="W10" s="1262"/>
      <c r="X10" s="1262"/>
      <c r="Y10" s="1262"/>
      <c r="Z10" s="1262"/>
      <c r="AA10" s="1262"/>
      <c r="AB10" s="1284"/>
      <c r="AC10" s="1284"/>
      <c r="AD10" s="1284"/>
      <c r="AE10" s="1284"/>
      <c r="AF10" s="1284"/>
      <c r="AG10" s="1285"/>
      <c r="AH10" s="1285"/>
      <c r="AI10" s="1285"/>
      <c r="AJ10" s="1285"/>
      <c r="AK10" s="1285"/>
      <c r="AL10" s="1285"/>
    </row>
    <row r="11" spans="1:38" s="92" customFormat="1" ht="33.75" customHeight="1">
      <c r="A11" s="1262"/>
      <c r="B11" s="1262"/>
      <c r="C11" s="1262"/>
      <c r="D11" s="1262"/>
      <c r="E11" s="1262"/>
      <c r="F11" s="1262"/>
      <c r="G11" s="1262"/>
      <c r="H11" s="1262"/>
      <c r="I11" s="1263"/>
      <c r="J11" s="1263"/>
      <c r="K11" s="1263"/>
      <c r="L11" s="1263"/>
      <c r="M11" s="1263"/>
      <c r="N11" s="1263"/>
      <c r="O11" s="1263"/>
      <c r="P11" s="1285"/>
      <c r="Q11" s="1285"/>
      <c r="R11" s="1285"/>
      <c r="S11" s="1285"/>
      <c r="T11" s="1285"/>
      <c r="U11" s="1285"/>
      <c r="V11" s="1262"/>
      <c r="W11" s="1262"/>
      <c r="X11" s="1262"/>
      <c r="Y11" s="1262"/>
      <c r="Z11" s="1262"/>
      <c r="AA11" s="1262"/>
      <c r="AB11" s="1284"/>
      <c r="AC11" s="1284"/>
      <c r="AD11" s="1284"/>
      <c r="AE11" s="1284"/>
      <c r="AF11" s="1284"/>
      <c r="AG11" s="1285"/>
      <c r="AH11" s="1285"/>
      <c r="AI11" s="1285"/>
      <c r="AJ11" s="1285"/>
      <c r="AK11" s="1285"/>
      <c r="AL11" s="1285"/>
    </row>
    <row r="12" spans="1:38" s="92" customFormat="1" ht="33.75" customHeight="1">
      <c r="A12" s="1262"/>
      <c r="B12" s="1262"/>
      <c r="C12" s="1262"/>
      <c r="D12" s="1262"/>
      <c r="E12" s="1262"/>
      <c r="F12" s="1262"/>
      <c r="G12" s="1262"/>
      <c r="H12" s="1262"/>
      <c r="I12" s="1263"/>
      <c r="J12" s="1263"/>
      <c r="K12" s="1263"/>
      <c r="L12" s="1263"/>
      <c r="M12" s="1263"/>
      <c r="N12" s="1263"/>
      <c r="O12" s="1263"/>
      <c r="P12" s="1285"/>
      <c r="Q12" s="1285"/>
      <c r="R12" s="1285"/>
      <c r="S12" s="1285"/>
      <c r="T12" s="1285"/>
      <c r="U12" s="1285"/>
      <c r="V12" s="1262"/>
      <c r="W12" s="1262"/>
      <c r="X12" s="1262"/>
      <c r="Y12" s="1262"/>
      <c r="Z12" s="1262"/>
      <c r="AA12" s="1262"/>
      <c r="AB12" s="1284"/>
      <c r="AC12" s="1284"/>
      <c r="AD12" s="1284"/>
      <c r="AE12" s="1284"/>
      <c r="AF12" s="1284"/>
      <c r="AG12" s="1285"/>
      <c r="AH12" s="1285"/>
      <c r="AI12" s="1285"/>
      <c r="AJ12" s="1285"/>
      <c r="AK12" s="1285"/>
      <c r="AL12" s="1285"/>
    </row>
    <row r="13" spans="1:38" s="92" customFormat="1" ht="33.75" customHeight="1">
      <c r="A13" s="1262"/>
      <c r="B13" s="1262"/>
      <c r="C13" s="1262"/>
      <c r="D13" s="1262"/>
      <c r="E13" s="1262"/>
      <c r="F13" s="1262"/>
      <c r="G13" s="1262"/>
      <c r="H13" s="1262"/>
      <c r="I13" s="1263"/>
      <c r="J13" s="1263"/>
      <c r="K13" s="1263"/>
      <c r="L13" s="1263"/>
      <c r="M13" s="1263"/>
      <c r="N13" s="1263"/>
      <c r="O13" s="1263"/>
      <c r="P13" s="1285"/>
      <c r="Q13" s="1285"/>
      <c r="R13" s="1285"/>
      <c r="S13" s="1285"/>
      <c r="T13" s="1285"/>
      <c r="U13" s="1285"/>
      <c r="V13" s="1262"/>
      <c r="W13" s="1262"/>
      <c r="X13" s="1262"/>
      <c r="Y13" s="1262"/>
      <c r="Z13" s="1262"/>
      <c r="AA13" s="1262"/>
      <c r="AB13" s="1284"/>
      <c r="AC13" s="1284"/>
      <c r="AD13" s="1284"/>
      <c r="AE13" s="1284"/>
      <c r="AF13" s="1284"/>
      <c r="AG13" s="1285"/>
      <c r="AH13" s="1285"/>
      <c r="AI13" s="1285"/>
      <c r="AJ13" s="1285"/>
      <c r="AK13" s="1285"/>
      <c r="AL13" s="1285"/>
    </row>
    <row r="14" spans="1:38" s="92" customFormat="1" ht="33.75" customHeight="1">
      <c r="A14" s="1262"/>
      <c r="B14" s="1262"/>
      <c r="C14" s="1262"/>
      <c r="D14" s="1262"/>
      <c r="E14" s="1262"/>
      <c r="F14" s="1262"/>
      <c r="G14" s="1262"/>
      <c r="H14" s="1262"/>
      <c r="I14" s="1263"/>
      <c r="J14" s="1263"/>
      <c r="K14" s="1263"/>
      <c r="L14" s="1263"/>
      <c r="M14" s="1263"/>
      <c r="N14" s="1263"/>
      <c r="O14" s="1263"/>
      <c r="P14" s="1285"/>
      <c r="Q14" s="1285"/>
      <c r="R14" s="1285"/>
      <c r="S14" s="1285"/>
      <c r="T14" s="1285"/>
      <c r="U14" s="1285"/>
      <c r="V14" s="1262"/>
      <c r="W14" s="1262"/>
      <c r="X14" s="1262"/>
      <c r="Y14" s="1262"/>
      <c r="Z14" s="1262"/>
      <c r="AA14" s="1262"/>
      <c r="AB14" s="1284"/>
      <c r="AC14" s="1284"/>
      <c r="AD14" s="1284"/>
      <c r="AE14" s="1284"/>
      <c r="AF14" s="1284"/>
      <c r="AG14" s="1285"/>
      <c r="AH14" s="1285"/>
      <c r="AI14" s="1285"/>
      <c r="AJ14" s="1285"/>
      <c r="AK14" s="1285"/>
      <c r="AL14" s="1285"/>
    </row>
    <row r="15" spans="1:38" s="92" customFormat="1" ht="33.75" customHeight="1">
      <c r="A15" s="1262"/>
      <c r="B15" s="1262"/>
      <c r="C15" s="1262"/>
      <c r="D15" s="1262"/>
      <c r="E15" s="1262"/>
      <c r="F15" s="1262"/>
      <c r="G15" s="1262"/>
      <c r="H15" s="1262"/>
      <c r="I15" s="1263"/>
      <c r="J15" s="1263"/>
      <c r="K15" s="1263"/>
      <c r="L15" s="1263"/>
      <c r="M15" s="1263"/>
      <c r="N15" s="1263"/>
      <c r="O15" s="1263"/>
      <c r="P15" s="1285"/>
      <c r="Q15" s="1285"/>
      <c r="R15" s="1285"/>
      <c r="S15" s="1285"/>
      <c r="T15" s="1285"/>
      <c r="U15" s="1285"/>
      <c r="V15" s="1262"/>
      <c r="W15" s="1262"/>
      <c r="X15" s="1262"/>
      <c r="Y15" s="1262"/>
      <c r="Z15" s="1262"/>
      <c r="AA15" s="1262"/>
      <c r="AB15" s="1284"/>
      <c r="AC15" s="1284"/>
      <c r="AD15" s="1284"/>
      <c r="AE15" s="1284"/>
      <c r="AF15" s="1284"/>
      <c r="AG15" s="1285"/>
      <c r="AH15" s="1285"/>
      <c r="AI15" s="1285"/>
      <c r="AJ15" s="1285"/>
      <c r="AK15" s="1285"/>
      <c r="AL15" s="1285"/>
    </row>
    <row r="16" spans="1:38" s="92" customFormat="1" ht="33.75" customHeight="1">
      <c r="A16" s="1262"/>
      <c r="B16" s="1262"/>
      <c r="C16" s="1262"/>
      <c r="D16" s="1262"/>
      <c r="E16" s="1262"/>
      <c r="F16" s="1262"/>
      <c r="G16" s="1262"/>
      <c r="H16" s="1262"/>
      <c r="I16" s="1263"/>
      <c r="J16" s="1263"/>
      <c r="K16" s="1263"/>
      <c r="L16" s="1263"/>
      <c r="M16" s="1263"/>
      <c r="N16" s="1263"/>
      <c r="O16" s="1263"/>
      <c r="P16" s="1285"/>
      <c r="Q16" s="1285"/>
      <c r="R16" s="1285"/>
      <c r="S16" s="1285"/>
      <c r="T16" s="1285"/>
      <c r="U16" s="1285"/>
      <c r="V16" s="1262"/>
      <c r="W16" s="1262"/>
      <c r="X16" s="1262"/>
      <c r="Y16" s="1262"/>
      <c r="Z16" s="1262"/>
      <c r="AA16" s="1262"/>
      <c r="AB16" s="1284"/>
      <c r="AC16" s="1284"/>
      <c r="AD16" s="1284"/>
      <c r="AE16" s="1284"/>
      <c r="AF16" s="1284"/>
      <c r="AG16" s="1285"/>
      <c r="AH16" s="1285"/>
      <c r="AI16" s="1285"/>
      <c r="AJ16" s="1285"/>
      <c r="AK16" s="1285"/>
      <c r="AL16" s="1285"/>
    </row>
    <row r="17" spans="1:38" s="92" customFormat="1" ht="33.75" customHeight="1">
      <c r="A17" s="1262"/>
      <c r="B17" s="1262"/>
      <c r="C17" s="1262"/>
      <c r="D17" s="1262"/>
      <c r="E17" s="1262"/>
      <c r="F17" s="1262"/>
      <c r="G17" s="1262"/>
      <c r="H17" s="1262"/>
      <c r="I17" s="1263"/>
      <c r="J17" s="1263"/>
      <c r="K17" s="1263"/>
      <c r="L17" s="1263"/>
      <c r="M17" s="1263"/>
      <c r="N17" s="1263"/>
      <c r="O17" s="1263"/>
      <c r="P17" s="1285"/>
      <c r="Q17" s="1285"/>
      <c r="R17" s="1285"/>
      <c r="S17" s="1285"/>
      <c r="T17" s="1285"/>
      <c r="U17" s="1285"/>
      <c r="V17" s="1262"/>
      <c r="W17" s="1262"/>
      <c r="X17" s="1262"/>
      <c r="Y17" s="1262"/>
      <c r="Z17" s="1262"/>
      <c r="AA17" s="1262"/>
      <c r="AB17" s="1284"/>
      <c r="AC17" s="1284"/>
      <c r="AD17" s="1284"/>
      <c r="AE17" s="1284"/>
      <c r="AF17" s="1284"/>
      <c r="AG17" s="1285"/>
      <c r="AH17" s="1285"/>
      <c r="AI17" s="1285"/>
      <c r="AJ17" s="1285"/>
      <c r="AK17" s="1285"/>
      <c r="AL17" s="1285"/>
    </row>
    <row r="18" spans="1:38" s="92" customFormat="1" ht="33.75" customHeight="1">
      <c r="A18" s="1262"/>
      <c r="B18" s="1262"/>
      <c r="C18" s="1262"/>
      <c r="D18" s="1262"/>
      <c r="E18" s="1262"/>
      <c r="F18" s="1262"/>
      <c r="G18" s="1262"/>
      <c r="H18" s="1262"/>
      <c r="I18" s="1263"/>
      <c r="J18" s="1263"/>
      <c r="K18" s="1263"/>
      <c r="L18" s="1263"/>
      <c r="M18" s="1263"/>
      <c r="N18" s="1263"/>
      <c r="O18" s="1263"/>
      <c r="P18" s="1285"/>
      <c r="Q18" s="1285"/>
      <c r="R18" s="1285"/>
      <c r="S18" s="1285"/>
      <c r="T18" s="1285"/>
      <c r="U18" s="1285"/>
      <c r="V18" s="1262"/>
      <c r="W18" s="1262"/>
      <c r="X18" s="1262"/>
      <c r="Y18" s="1262"/>
      <c r="Z18" s="1262"/>
      <c r="AA18" s="1262"/>
      <c r="AB18" s="1284"/>
      <c r="AC18" s="1284"/>
      <c r="AD18" s="1284"/>
      <c r="AE18" s="1284"/>
      <c r="AF18" s="1284"/>
      <c r="AG18" s="1285"/>
      <c r="AH18" s="1285"/>
      <c r="AI18" s="1285"/>
      <c r="AJ18" s="1285"/>
      <c r="AK18" s="1285"/>
      <c r="AL18" s="1285"/>
    </row>
    <row r="19" spans="1:38" s="92" customFormat="1" ht="33.75" customHeight="1">
      <c r="A19" s="1262"/>
      <c r="B19" s="1262"/>
      <c r="C19" s="1262"/>
      <c r="D19" s="1262"/>
      <c r="E19" s="1262"/>
      <c r="F19" s="1262"/>
      <c r="G19" s="1262"/>
      <c r="H19" s="1262"/>
      <c r="I19" s="1263"/>
      <c r="J19" s="1263"/>
      <c r="K19" s="1263"/>
      <c r="L19" s="1263"/>
      <c r="M19" s="1263"/>
      <c r="N19" s="1263"/>
      <c r="O19" s="1263"/>
      <c r="P19" s="1285"/>
      <c r="Q19" s="1285"/>
      <c r="R19" s="1285"/>
      <c r="S19" s="1285"/>
      <c r="T19" s="1285"/>
      <c r="U19" s="1285"/>
      <c r="V19" s="1262"/>
      <c r="W19" s="1262"/>
      <c r="X19" s="1262"/>
      <c r="Y19" s="1262"/>
      <c r="Z19" s="1262"/>
      <c r="AA19" s="1262"/>
      <c r="AB19" s="1284"/>
      <c r="AC19" s="1284"/>
      <c r="AD19" s="1284"/>
      <c r="AE19" s="1284"/>
      <c r="AF19" s="1284"/>
      <c r="AG19" s="1285"/>
      <c r="AH19" s="1285"/>
      <c r="AI19" s="1285"/>
      <c r="AJ19" s="1285"/>
      <c r="AK19" s="1285"/>
      <c r="AL19" s="1285"/>
    </row>
    <row r="20" spans="1:38" s="92" customFormat="1" ht="33.75" customHeight="1">
      <c r="A20" s="1262"/>
      <c r="B20" s="1262"/>
      <c r="C20" s="1262"/>
      <c r="D20" s="1262"/>
      <c r="E20" s="1262"/>
      <c r="F20" s="1262"/>
      <c r="G20" s="1262"/>
      <c r="H20" s="1262"/>
      <c r="I20" s="1263"/>
      <c r="J20" s="1263"/>
      <c r="K20" s="1263"/>
      <c r="L20" s="1263"/>
      <c r="M20" s="1263"/>
      <c r="N20" s="1263"/>
      <c r="O20" s="1263"/>
      <c r="P20" s="1285"/>
      <c r="Q20" s="1285"/>
      <c r="R20" s="1285"/>
      <c r="S20" s="1285"/>
      <c r="T20" s="1285"/>
      <c r="U20" s="1285"/>
      <c r="V20" s="1262"/>
      <c r="W20" s="1262"/>
      <c r="X20" s="1262"/>
      <c r="Y20" s="1262"/>
      <c r="Z20" s="1262"/>
      <c r="AA20" s="1262"/>
      <c r="AB20" s="1284"/>
      <c r="AC20" s="1284"/>
      <c r="AD20" s="1284"/>
      <c r="AE20" s="1284"/>
      <c r="AF20" s="1284"/>
      <c r="AG20" s="1285"/>
      <c r="AH20" s="1285"/>
      <c r="AI20" s="1285"/>
      <c r="AJ20" s="1285"/>
      <c r="AK20" s="1285"/>
      <c r="AL20" s="1285"/>
    </row>
    <row r="21" spans="1:38" s="92" customFormat="1" ht="33.75" customHeight="1">
      <c r="A21" s="1262"/>
      <c r="B21" s="1262"/>
      <c r="C21" s="1262"/>
      <c r="D21" s="1262"/>
      <c r="E21" s="1262"/>
      <c r="F21" s="1262"/>
      <c r="G21" s="1262"/>
      <c r="H21" s="1262"/>
      <c r="I21" s="1263"/>
      <c r="J21" s="1263"/>
      <c r="K21" s="1263"/>
      <c r="L21" s="1263"/>
      <c r="M21" s="1263"/>
      <c r="N21" s="1263"/>
      <c r="O21" s="1263"/>
      <c r="P21" s="1285"/>
      <c r="Q21" s="1285"/>
      <c r="R21" s="1285"/>
      <c r="S21" s="1285"/>
      <c r="T21" s="1285"/>
      <c r="U21" s="1285"/>
      <c r="V21" s="1262"/>
      <c r="W21" s="1262"/>
      <c r="X21" s="1262"/>
      <c r="Y21" s="1262"/>
      <c r="Z21" s="1262"/>
      <c r="AA21" s="1262"/>
      <c r="AB21" s="1284"/>
      <c r="AC21" s="1284"/>
      <c r="AD21" s="1284"/>
      <c r="AE21" s="1284"/>
      <c r="AF21" s="1284"/>
      <c r="AG21" s="1285"/>
      <c r="AH21" s="1285"/>
      <c r="AI21" s="1285"/>
      <c r="AJ21" s="1285"/>
      <c r="AK21" s="1285"/>
      <c r="AL21" s="1285"/>
    </row>
    <row r="22" spans="1:38" s="92" customFormat="1" ht="33.75" customHeight="1">
      <c r="A22" s="1262"/>
      <c r="B22" s="1262"/>
      <c r="C22" s="1262"/>
      <c r="D22" s="1262"/>
      <c r="E22" s="1262"/>
      <c r="F22" s="1262"/>
      <c r="G22" s="1262"/>
      <c r="H22" s="1262"/>
      <c r="I22" s="1263"/>
      <c r="J22" s="1263"/>
      <c r="K22" s="1263"/>
      <c r="L22" s="1263"/>
      <c r="M22" s="1263"/>
      <c r="N22" s="1263"/>
      <c r="O22" s="1263"/>
      <c r="P22" s="1285"/>
      <c r="Q22" s="1285"/>
      <c r="R22" s="1285"/>
      <c r="S22" s="1285"/>
      <c r="T22" s="1285"/>
      <c r="U22" s="1285"/>
      <c r="V22" s="1262"/>
      <c r="W22" s="1262"/>
      <c r="X22" s="1262"/>
      <c r="Y22" s="1262"/>
      <c r="Z22" s="1262"/>
      <c r="AA22" s="1262"/>
      <c r="AB22" s="1284"/>
      <c r="AC22" s="1284"/>
      <c r="AD22" s="1284"/>
      <c r="AE22" s="1284"/>
      <c r="AF22" s="1284"/>
      <c r="AG22" s="1285"/>
      <c r="AH22" s="1285"/>
      <c r="AI22" s="1285"/>
      <c r="AJ22" s="1285"/>
      <c r="AK22" s="1285"/>
      <c r="AL22" s="1285"/>
    </row>
    <row r="23" spans="1:38" s="92" customFormat="1" ht="33.75" customHeight="1">
      <c r="A23" s="129"/>
      <c r="B23" s="129"/>
      <c r="C23" s="129"/>
      <c r="D23" s="129"/>
      <c r="E23" s="129"/>
      <c r="F23" s="129"/>
      <c r="G23" s="129"/>
      <c r="H23" s="129"/>
      <c r="I23" s="129"/>
      <c r="J23" s="129"/>
      <c r="K23" s="129"/>
      <c r="L23" s="129"/>
      <c r="M23" s="129"/>
      <c r="N23" s="129"/>
      <c r="O23" s="129"/>
      <c r="P23" s="129"/>
      <c r="Q23" s="129"/>
      <c r="R23" s="129"/>
      <c r="S23" s="129"/>
      <c r="T23" s="129"/>
      <c r="U23" s="129"/>
      <c r="V23" s="129"/>
      <c r="W23" s="129"/>
      <c r="X23" s="129"/>
      <c r="Y23" s="129"/>
      <c r="Z23" s="129"/>
      <c r="AA23" s="129"/>
      <c r="AB23" s="129"/>
      <c r="AC23" s="129"/>
      <c r="AD23" s="129"/>
      <c r="AE23" s="129"/>
      <c r="AF23" s="129"/>
      <c r="AG23" s="129"/>
      <c r="AH23" s="129"/>
      <c r="AI23" s="129"/>
      <c r="AJ23" s="129"/>
      <c r="AK23" s="129"/>
      <c r="AL23" s="129"/>
    </row>
    <row r="24" spans="1:38" s="92" customFormat="1" ht="33.75" customHeight="1">
      <c r="A24" s="1261"/>
      <c r="B24" s="1261"/>
      <c r="C24" s="1261"/>
      <c r="D24" s="1261"/>
      <c r="E24" s="1261"/>
      <c r="F24" s="1261"/>
      <c r="G24" s="1261"/>
      <c r="H24" s="1261"/>
      <c r="I24" s="1261"/>
      <c r="J24" s="1261"/>
      <c r="K24" s="1261"/>
      <c r="L24" s="1261"/>
      <c r="M24" s="1261"/>
      <c r="N24" s="1261"/>
      <c r="O24" s="1261"/>
      <c r="P24" s="1261"/>
      <c r="Q24" s="1261"/>
      <c r="R24" s="1261"/>
      <c r="S24" s="1261"/>
      <c r="T24" s="1261"/>
      <c r="U24" s="1261"/>
      <c r="V24" s="1261"/>
      <c r="W24" s="1261"/>
      <c r="X24" s="1261"/>
      <c r="Y24" s="1261"/>
      <c r="Z24" s="1261"/>
      <c r="AA24" s="1261"/>
      <c r="AB24" s="1261"/>
      <c r="AC24" s="1261"/>
      <c r="AD24" s="1261"/>
      <c r="AE24" s="1261"/>
      <c r="AF24" s="1261"/>
      <c r="AG24" s="1261"/>
      <c r="AH24" s="1261"/>
      <c r="AI24" s="1261"/>
      <c r="AJ24" s="1261"/>
      <c r="AK24" s="1261"/>
      <c r="AL24" s="1261"/>
    </row>
    <row r="25" spans="1:38" s="92" customFormat="1" ht="33.75" customHeight="1">
      <c r="A25" s="128"/>
      <c r="B25" s="128"/>
      <c r="C25" s="128"/>
      <c r="D25" s="128"/>
      <c r="E25" s="128"/>
      <c r="F25" s="128"/>
      <c r="G25" s="128"/>
      <c r="H25" s="128"/>
      <c r="I25" s="128"/>
      <c r="J25" s="128"/>
      <c r="K25" s="128"/>
      <c r="L25" s="128"/>
      <c r="M25" s="128"/>
      <c r="N25" s="128"/>
      <c r="O25" s="128"/>
      <c r="P25" s="128"/>
      <c r="Q25" s="128"/>
      <c r="R25" s="128"/>
      <c r="S25" s="128"/>
      <c r="T25" s="128"/>
      <c r="U25" s="128"/>
      <c r="V25" s="128"/>
      <c r="W25" s="128"/>
      <c r="X25" s="128"/>
      <c r="Y25" s="128"/>
      <c r="Z25" s="128"/>
      <c r="AA25" s="128"/>
      <c r="AB25" s="128"/>
      <c r="AC25" s="128"/>
      <c r="AD25" s="128"/>
      <c r="AE25" s="128"/>
      <c r="AF25" s="128"/>
      <c r="AG25" s="128"/>
      <c r="AH25" s="128"/>
      <c r="AI25" s="128"/>
      <c r="AJ25" s="128"/>
      <c r="AK25" s="128"/>
      <c r="AL25" s="128"/>
    </row>
    <row r="26" spans="1:38" s="92" customFormat="1" ht="33.75" customHeight="1">
      <c r="A26" s="1273"/>
      <c r="B26" s="1273"/>
      <c r="C26" s="1273"/>
      <c r="D26" s="1273"/>
      <c r="E26" s="1273"/>
      <c r="F26" s="1273"/>
      <c r="G26" s="1273"/>
      <c r="H26" s="1273"/>
      <c r="I26" s="1273"/>
      <c r="J26" s="1273"/>
      <c r="K26" s="1273"/>
      <c r="L26" s="1273"/>
      <c r="M26" s="1273"/>
      <c r="N26" s="1273"/>
      <c r="O26" s="1273"/>
      <c r="P26" s="1274"/>
      <c r="Q26" s="1273"/>
      <c r="R26" s="1273"/>
      <c r="S26" s="1273"/>
      <c r="T26" s="1273"/>
      <c r="U26" s="1273"/>
      <c r="V26" s="1273"/>
      <c r="W26" s="1273"/>
      <c r="X26" s="1273"/>
      <c r="Y26" s="1274"/>
      <c r="Z26" s="1274"/>
      <c r="AA26" s="1274"/>
      <c r="AB26" s="1274"/>
      <c r="AC26" s="1274"/>
      <c r="AD26" s="1274"/>
      <c r="AE26" s="1274"/>
      <c r="AF26" s="1274"/>
      <c r="AG26" s="1274"/>
      <c r="AH26" s="130"/>
      <c r="AI26" s="1274"/>
      <c r="AJ26" s="1274"/>
      <c r="AK26" s="1274"/>
      <c r="AL26" s="1274"/>
    </row>
    <row r="27" spans="1:38" s="92" customFormat="1" ht="33.75" customHeight="1">
      <c r="A27" s="1273"/>
      <c r="B27" s="1273"/>
      <c r="C27" s="1273"/>
      <c r="D27" s="1273"/>
      <c r="E27" s="1273"/>
      <c r="F27" s="1273"/>
      <c r="G27" s="1273"/>
      <c r="H27" s="1273"/>
      <c r="I27" s="1273"/>
      <c r="J27" s="1273"/>
      <c r="K27" s="1273"/>
      <c r="L27" s="1273"/>
      <c r="M27" s="1273"/>
      <c r="N27" s="1273"/>
      <c r="O27" s="1273"/>
      <c r="P27" s="1273"/>
      <c r="Q27" s="1273"/>
      <c r="R27" s="1273"/>
      <c r="S27" s="1273"/>
      <c r="T27" s="1273"/>
      <c r="U27" s="1273"/>
      <c r="V27" s="1273"/>
      <c r="W27" s="1273"/>
      <c r="X27" s="1273"/>
      <c r="Y27" s="1274"/>
      <c r="Z27" s="1274"/>
      <c r="AA27" s="1274"/>
      <c r="AB27" s="1274"/>
      <c r="AC27" s="1274"/>
      <c r="AD27" s="1274"/>
      <c r="AE27" s="1274"/>
      <c r="AF27" s="1274"/>
      <c r="AG27" s="1274"/>
      <c r="AH27" s="130"/>
      <c r="AI27" s="1274"/>
      <c r="AJ27" s="1274"/>
      <c r="AK27" s="1274"/>
      <c r="AL27" s="1274"/>
    </row>
    <row r="28" spans="1:38" s="92" customFormat="1" ht="33.75" customHeight="1">
      <c r="A28" s="1273"/>
      <c r="B28" s="1273"/>
      <c r="C28" s="1273"/>
      <c r="D28" s="1273"/>
      <c r="E28" s="1273"/>
      <c r="F28" s="1273"/>
      <c r="G28" s="1273"/>
      <c r="H28" s="1273"/>
      <c r="I28" s="1273"/>
      <c r="J28" s="1273"/>
      <c r="K28" s="1273"/>
      <c r="L28" s="1273"/>
      <c r="M28" s="1273"/>
      <c r="N28" s="1273"/>
      <c r="O28" s="1273"/>
      <c r="P28" s="1273"/>
      <c r="Q28" s="1273"/>
      <c r="R28" s="1273"/>
      <c r="S28" s="1273"/>
      <c r="T28" s="1273"/>
      <c r="U28" s="1273"/>
      <c r="V28" s="1273"/>
      <c r="W28" s="1273"/>
      <c r="X28" s="1273"/>
      <c r="Y28" s="1274"/>
      <c r="Z28" s="1274"/>
      <c r="AA28" s="1274"/>
      <c r="AB28" s="1274"/>
      <c r="AC28" s="1274"/>
      <c r="AD28" s="1274"/>
      <c r="AE28" s="1274"/>
      <c r="AF28" s="1274"/>
      <c r="AG28" s="1274"/>
      <c r="AH28" s="130"/>
      <c r="AI28" s="1274"/>
      <c r="AJ28" s="1274"/>
      <c r="AK28" s="1274"/>
      <c r="AL28" s="1274"/>
    </row>
    <row r="29" spans="1:38" s="92" customFormat="1" ht="33.75" customHeight="1">
      <c r="A29" s="128"/>
      <c r="B29" s="128"/>
      <c r="C29" s="128"/>
      <c r="D29" s="128"/>
      <c r="E29" s="128"/>
      <c r="F29" s="128"/>
      <c r="G29" s="128"/>
      <c r="H29" s="128"/>
      <c r="I29" s="128"/>
      <c r="J29" s="128"/>
      <c r="K29" s="128"/>
      <c r="L29" s="128"/>
      <c r="M29" s="128"/>
      <c r="N29" s="128"/>
      <c r="O29" s="128"/>
      <c r="P29" s="128"/>
      <c r="Q29" s="128"/>
      <c r="R29" s="128"/>
      <c r="S29" s="128"/>
      <c r="T29" s="128"/>
      <c r="U29" s="128"/>
      <c r="V29" s="128"/>
      <c r="W29" s="128"/>
      <c r="X29" s="128"/>
      <c r="Y29" s="128"/>
      <c r="Z29" s="128"/>
      <c r="AA29" s="128"/>
      <c r="AB29" s="128"/>
      <c r="AC29" s="128"/>
      <c r="AD29" s="128"/>
      <c r="AE29" s="128"/>
      <c r="AF29" s="128"/>
      <c r="AG29" s="128"/>
      <c r="AH29" s="128"/>
      <c r="AI29" s="128"/>
      <c r="AJ29" s="128"/>
      <c r="AK29" s="128"/>
      <c r="AL29" s="128"/>
    </row>
    <row r="30" spans="1:38" s="125" customFormat="1" ht="33.75" customHeight="1">
      <c r="A30" s="131"/>
      <c r="B30" s="1275"/>
      <c r="C30" s="1275"/>
      <c r="D30" s="1275"/>
      <c r="E30" s="1275"/>
      <c r="F30" s="1275"/>
      <c r="G30" s="1275"/>
      <c r="H30" s="1275"/>
      <c r="I30" s="1275"/>
      <c r="J30" s="1275"/>
      <c r="K30" s="1275"/>
      <c r="L30" s="1275"/>
      <c r="M30" s="1275"/>
      <c r="N30" s="1275"/>
      <c r="O30" s="1275"/>
      <c r="P30" s="132"/>
      <c r="Q30" s="133"/>
      <c r="R30" s="133"/>
      <c r="S30" s="133"/>
      <c r="T30" s="133"/>
      <c r="U30" s="133"/>
      <c r="V30" s="133"/>
      <c r="W30" s="133"/>
      <c r="X30" s="134"/>
      <c r="Y30" s="132"/>
      <c r="Z30" s="1271"/>
      <c r="AA30" s="1271"/>
      <c r="AB30" s="1271"/>
      <c r="AC30" s="1271"/>
      <c r="AD30" s="1271"/>
      <c r="AE30" s="1271"/>
      <c r="AF30" s="1271"/>
      <c r="AG30" s="132"/>
      <c r="AH30" s="132"/>
      <c r="AI30" s="1272"/>
      <c r="AJ30" s="1272"/>
      <c r="AK30" s="1272"/>
      <c r="AL30" s="132"/>
    </row>
    <row r="31" spans="1:38" s="125" customFormat="1" ht="33.75" customHeight="1">
      <c r="A31" s="132"/>
      <c r="B31" s="135"/>
      <c r="C31" s="135"/>
      <c r="D31" s="135"/>
      <c r="E31" s="135"/>
      <c r="F31" s="135"/>
      <c r="G31" s="135"/>
      <c r="H31" s="135"/>
      <c r="I31" s="135"/>
      <c r="J31" s="135"/>
      <c r="K31" s="135"/>
      <c r="L31" s="135"/>
      <c r="M31" s="135"/>
      <c r="N31" s="135"/>
      <c r="O31" s="135"/>
      <c r="P31" s="132"/>
      <c r="Q31" s="132"/>
      <c r="R31" s="132"/>
      <c r="S31" s="132"/>
      <c r="T31" s="132"/>
      <c r="U31" s="132"/>
      <c r="V31" s="132"/>
      <c r="W31" s="132"/>
      <c r="X31" s="132"/>
      <c r="Y31" s="132"/>
      <c r="Z31" s="132"/>
      <c r="AA31" s="132"/>
      <c r="AB31" s="132"/>
      <c r="AC31" s="132"/>
      <c r="AD31" s="132"/>
      <c r="AE31" s="132"/>
      <c r="AF31" s="132"/>
      <c r="AG31" s="132"/>
      <c r="AH31" s="132"/>
      <c r="AI31" s="132"/>
      <c r="AJ31" s="132"/>
      <c r="AK31" s="132"/>
      <c r="AL31" s="132"/>
    </row>
    <row r="32" spans="1:38" s="125" customFormat="1" ht="33.75" customHeight="1">
      <c r="A32" s="132"/>
      <c r="B32" s="135"/>
      <c r="C32" s="135"/>
      <c r="D32" s="135"/>
      <c r="E32" s="135"/>
      <c r="F32" s="135"/>
      <c r="G32" s="135"/>
      <c r="H32" s="135"/>
      <c r="I32" s="135"/>
      <c r="J32" s="135"/>
      <c r="K32" s="135"/>
      <c r="L32" s="135"/>
      <c r="M32" s="135"/>
      <c r="N32" s="135"/>
      <c r="O32" s="135"/>
      <c r="P32" s="132"/>
      <c r="Q32" s="132"/>
      <c r="R32" s="132"/>
      <c r="S32" s="132"/>
      <c r="T32" s="132"/>
      <c r="U32" s="132"/>
      <c r="V32" s="132"/>
      <c r="W32" s="132"/>
      <c r="X32" s="132"/>
      <c r="Y32" s="132"/>
      <c r="Z32" s="132"/>
      <c r="AA32" s="132"/>
      <c r="AB32" s="132"/>
      <c r="AC32" s="132"/>
      <c r="AD32" s="132"/>
      <c r="AE32" s="132"/>
      <c r="AF32" s="132"/>
      <c r="AG32" s="132"/>
      <c r="AH32" s="132"/>
      <c r="AI32" s="132"/>
      <c r="AJ32" s="132"/>
      <c r="AK32" s="132"/>
      <c r="AL32" s="132"/>
    </row>
    <row r="33" spans="1:38" s="125" customFormat="1" ht="33.75" customHeight="1">
      <c r="A33" s="131"/>
      <c r="B33" s="1270"/>
      <c r="C33" s="1270"/>
      <c r="D33" s="1270"/>
      <c r="E33" s="1270"/>
      <c r="F33" s="1270"/>
      <c r="G33" s="1270"/>
      <c r="H33" s="1270"/>
      <c r="I33" s="1270"/>
      <c r="J33" s="1270"/>
      <c r="K33" s="1270"/>
      <c r="L33" s="1270"/>
      <c r="M33" s="1270"/>
      <c r="N33" s="1270"/>
      <c r="O33" s="1270"/>
      <c r="P33" s="132"/>
      <c r="Q33" s="133"/>
      <c r="R33" s="133"/>
      <c r="S33" s="133"/>
      <c r="T33" s="133"/>
      <c r="U33" s="133"/>
      <c r="V33" s="133"/>
      <c r="W33" s="133"/>
      <c r="X33" s="132"/>
      <c r="Y33" s="132"/>
      <c r="Z33" s="1271"/>
      <c r="AA33" s="1271"/>
      <c r="AB33" s="1271"/>
      <c r="AC33" s="1271"/>
      <c r="AD33" s="1271"/>
      <c r="AE33" s="1271"/>
      <c r="AF33" s="1271"/>
      <c r="AG33" s="132"/>
      <c r="AH33" s="132"/>
      <c r="AI33" s="1272"/>
      <c r="AJ33" s="1272"/>
      <c r="AK33" s="1272"/>
      <c r="AL33" s="132"/>
    </row>
    <row r="34" spans="1:38" s="125" customFormat="1" ht="33.75" customHeight="1">
      <c r="A34" s="132"/>
      <c r="B34" s="135"/>
      <c r="C34" s="135"/>
      <c r="D34" s="135"/>
      <c r="E34" s="135"/>
      <c r="F34" s="135"/>
      <c r="G34" s="135"/>
      <c r="H34" s="135"/>
      <c r="I34" s="135"/>
      <c r="J34" s="135"/>
      <c r="K34" s="135"/>
      <c r="L34" s="135"/>
      <c r="M34" s="135"/>
      <c r="N34" s="135"/>
      <c r="O34" s="135"/>
      <c r="P34" s="132"/>
      <c r="Q34" s="132"/>
      <c r="R34" s="132"/>
      <c r="S34" s="132"/>
      <c r="T34" s="132"/>
      <c r="U34" s="132"/>
      <c r="V34" s="132"/>
      <c r="W34" s="132"/>
      <c r="X34" s="132"/>
      <c r="Y34" s="132"/>
      <c r="Z34" s="132"/>
      <c r="AA34" s="132"/>
      <c r="AB34" s="132"/>
      <c r="AC34" s="132"/>
      <c r="AD34" s="132"/>
      <c r="AE34" s="132"/>
      <c r="AF34" s="132"/>
      <c r="AG34" s="132"/>
      <c r="AH34" s="132"/>
      <c r="AI34" s="132"/>
      <c r="AJ34" s="132"/>
      <c r="AK34" s="132"/>
      <c r="AL34" s="132"/>
    </row>
    <row r="35" spans="1:38" s="125" customFormat="1" ht="33.75" customHeight="1">
      <c r="A35" s="132"/>
      <c r="B35" s="135"/>
      <c r="C35" s="135"/>
      <c r="D35" s="135"/>
      <c r="E35" s="135"/>
      <c r="F35" s="135"/>
      <c r="G35" s="135"/>
      <c r="H35" s="135"/>
      <c r="I35" s="135"/>
      <c r="J35" s="135"/>
      <c r="K35" s="135"/>
      <c r="L35" s="135"/>
      <c r="M35" s="135"/>
      <c r="N35" s="135"/>
      <c r="O35" s="135"/>
      <c r="P35" s="132"/>
      <c r="Q35" s="132"/>
      <c r="R35" s="132"/>
      <c r="S35" s="132"/>
      <c r="T35" s="132"/>
      <c r="U35" s="132"/>
      <c r="V35" s="132"/>
      <c r="W35" s="132"/>
      <c r="X35" s="132"/>
      <c r="Y35" s="132"/>
      <c r="Z35" s="132"/>
      <c r="AA35" s="132"/>
      <c r="AB35" s="132"/>
      <c r="AC35" s="132"/>
      <c r="AD35" s="132"/>
      <c r="AE35" s="132"/>
      <c r="AF35" s="132"/>
      <c r="AG35" s="132"/>
      <c r="AH35" s="132"/>
      <c r="AI35" s="132"/>
      <c r="AJ35" s="132"/>
      <c r="AK35" s="132"/>
      <c r="AL35" s="132"/>
    </row>
    <row r="36" spans="1:38" s="125" customFormat="1" ht="33.75" customHeight="1">
      <c r="A36" s="131"/>
      <c r="B36" s="1270"/>
      <c r="C36" s="1270"/>
      <c r="D36" s="1270"/>
      <c r="E36" s="1270"/>
      <c r="F36" s="1270"/>
      <c r="G36" s="1270"/>
      <c r="H36" s="1270"/>
      <c r="I36" s="1270"/>
      <c r="J36" s="1270"/>
      <c r="K36" s="1270"/>
      <c r="L36" s="1270"/>
      <c r="M36" s="1270"/>
      <c r="N36" s="1270"/>
      <c r="O36" s="1270"/>
      <c r="P36" s="132"/>
      <c r="Q36" s="133"/>
      <c r="R36" s="133"/>
      <c r="S36" s="133"/>
      <c r="T36" s="133"/>
      <c r="U36" s="133"/>
      <c r="V36" s="133"/>
      <c r="W36" s="133"/>
      <c r="X36" s="132"/>
      <c r="Y36" s="132"/>
      <c r="Z36" s="1271"/>
      <c r="AA36" s="1271"/>
      <c r="AB36" s="1271"/>
      <c r="AC36" s="1271"/>
      <c r="AD36" s="1271"/>
      <c r="AE36" s="1271"/>
      <c r="AF36" s="1271"/>
      <c r="AG36" s="132"/>
      <c r="AH36" s="132"/>
      <c r="AI36" s="1272"/>
      <c r="AJ36" s="1272"/>
      <c r="AK36" s="1272"/>
      <c r="AL36" s="132"/>
    </row>
    <row r="37" spans="1:38" s="125" customFormat="1" ht="33.75" customHeight="1">
      <c r="A37" s="132"/>
      <c r="B37" s="135"/>
      <c r="C37" s="135"/>
      <c r="D37" s="135"/>
      <c r="E37" s="135"/>
      <c r="F37" s="135"/>
      <c r="G37" s="135"/>
      <c r="H37" s="135"/>
      <c r="I37" s="135"/>
      <c r="J37" s="135"/>
      <c r="K37" s="135"/>
      <c r="L37" s="135"/>
      <c r="M37" s="135"/>
      <c r="N37" s="135"/>
      <c r="O37" s="135"/>
      <c r="P37" s="132"/>
      <c r="Q37" s="132"/>
      <c r="R37" s="132"/>
      <c r="S37" s="132"/>
      <c r="T37" s="132"/>
      <c r="U37" s="132"/>
      <c r="V37" s="132"/>
      <c r="W37" s="132"/>
      <c r="X37" s="132"/>
      <c r="Y37" s="132"/>
      <c r="Z37" s="132"/>
      <c r="AA37" s="132"/>
      <c r="AB37" s="132"/>
      <c r="AC37" s="132"/>
      <c r="AD37" s="132"/>
      <c r="AE37" s="132"/>
      <c r="AF37" s="132"/>
      <c r="AG37" s="132"/>
      <c r="AH37" s="132"/>
      <c r="AI37" s="132"/>
      <c r="AJ37" s="132"/>
      <c r="AK37" s="132"/>
      <c r="AL37" s="132"/>
    </row>
    <row r="38" spans="1:38" s="125" customFormat="1" ht="33.75" customHeight="1">
      <c r="A38" s="132"/>
      <c r="B38" s="135"/>
      <c r="C38" s="135"/>
      <c r="D38" s="135"/>
      <c r="E38" s="135"/>
      <c r="F38" s="135"/>
      <c r="G38" s="135"/>
      <c r="H38" s="135"/>
      <c r="I38" s="135"/>
      <c r="J38" s="135"/>
      <c r="K38" s="135"/>
      <c r="L38" s="135"/>
      <c r="M38" s="135"/>
      <c r="N38" s="135"/>
      <c r="O38" s="135"/>
      <c r="P38" s="132"/>
      <c r="Q38" s="132"/>
      <c r="R38" s="132"/>
      <c r="S38" s="132"/>
      <c r="T38" s="132"/>
      <c r="U38" s="132"/>
      <c r="V38" s="132"/>
      <c r="W38" s="132"/>
      <c r="X38" s="132"/>
      <c r="Y38" s="132"/>
      <c r="Z38" s="132"/>
      <c r="AA38" s="132"/>
      <c r="AB38" s="132"/>
      <c r="AC38" s="132"/>
      <c r="AD38" s="132"/>
      <c r="AE38" s="132"/>
      <c r="AF38" s="132"/>
      <c r="AG38" s="132"/>
      <c r="AH38" s="132"/>
      <c r="AI38" s="132"/>
      <c r="AJ38" s="132"/>
      <c r="AK38" s="132"/>
      <c r="AL38" s="132"/>
    </row>
    <row r="39" spans="1:38" s="125" customFormat="1" ht="33.75" customHeight="1">
      <c r="A39" s="131"/>
      <c r="B39" s="1270"/>
      <c r="C39" s="1270"/>
      <c r="D39" s="1270"/>
      <c r="E39" s="1270"/>
      <c r="F39" s="1270"/>
      <c r="G39" s="1270"/>
      <c r="H39" s="1270"/>
      <c r="I39" s="1270"/>
      <c r="J39" s="1270"/>
      <c r="K39" s="1270"/>
      <c r="L39" s="1270"/>
      <c r="M39" s="1270"/>
      <c r="N39" s="1270"/>
      <c r="O39" s="1270"/>
      <c r="P39" s="132"/>
      <c r="Q39" s="133"/>
      <c r="R39" s="133"/>
      <c r="S39" s="133"/>
      <c r="T39" s="133"/>
      <c r="U39" s="133"/>
      <c r="V39" s="133"/>
      <c r="W39" s="133"/>
      <c r="X39" s="132"/>
      <c r="Y39" s="132"/>
      <c r="Z39" s="1271"/>
      <c r="AA39" s="1271"/>
      <c r="AB39" s="1271"/>
      <c r="AC39" s="1271"/>
      <c r="AD39" s="1271"/>
      <c r="AE39" s="1271"/>
      <c r="AF39" s="1271"/>
      <c r="AG39" s="132"/>
      <c r="AH39" s="132"/>
      <c r="AI39" s="1272"/>
      <c r="AJ39" s="1272"/>
      <c r="AK39" s="1272"/>
      <c r="AL39" s="132"/>
    </row>
    <row r="40" spans="1:38" s="125" customFormat="1" ht="33.75" customHeight="1">
      <c r="A40" s="132"/>
      <c r="B40" s="135"/>
      <c r="C40" s="135"/>
      <c r="D40" s="135"/>
      <c r="E40" s="135"/>
      <c r="F40" s="135"/>
      <c r="G40" s="135"/>
      <c r="H40" s="135"/>
      <c r="I40" s="135"/>
      <c r="J40" s="135"/>
      <c r="K40" s="135"/>
      <c r="L40" s="135"/>
      <c r="M40" s="135"/>
      <c r="N40" s="135"/>
      <c r="O40" s="135"/>
      <c r="P40" s="132"/>
      <c r="Q40" s="132"/>
      <c r="R40" s="132"/>
      <c r="S40" s="132"/>
      <c r="T40" s="132"/>
      <c r="U40" s="132"/>
      <c r="V40" s="132"/>
      <c r="W40" s="132"/>
      <c r="X40" s="132"/>
      <c r="Y40" s="132"/>
      <c r="Z40" s="132"/>
      <c r="AA40" s="132"/>
      <c r="AB40" s="132"/>
      <c r="AC40" s="132"/>
      <c r="AD40" s="132"/>
      <c r="AE40" s="132"/>
      <c r="AF40" s="132"/>
      <c r="AG40" s="132"/>
      <c r="AH40" s="132"/>
      <c r="AI40" s="132"/>
      <c r="AJ40" s="132"/>
      <c r="AK40" s="132"/>
      <c r="AL40" s="132"/>
    </row>
    <row r="41" spans="1:38" s="125" customFormat="1" ht="33.75" customHeight="1">
      <c r="A41" s="132"/>
      <c r="B41" s="135"/>
      <c r="C41" s="135"/>
      <c r="D41" s="135"/>
      <c r="E41" s="135"/>
      <c r="F41" s="135"/>
      <c r="G41" s="135"/>
      <c r="H41" s="135"/>
      <c r="I41" s="135"/>
      <c r="J41" s="135"/>
      <c r="K41" s="135"/>
      <c r="L41" s="135"/>
      <c r="M41" s="135"/>
      <c r="N41" s="135"/>
      <c r="O41" s="135"/>
      <c r="P41" s="132"/>
      <c r="Q41" s="132"/>
      <c r="R41" s="132"/>
      <c r="S41" s="132"/>
      <c r="T41" s="132"/>
      <c r="U41" s="132"/>
      <c r="V41" s="132"/>
      <c r="W41" s="132"/>
      <c r="X41" s="132"/>
      <c r="Y41" s="132"/>
      <c r="Z41" s="132"/>
      <c r="AA41" s="132"/>
      <c r="AB41" s="132"/>
      <c r="AC41" s="132"/>
      <c r="AD41" s="132"/>
      <c r="AE41" s="132"/>
      <c r="AF41" s="132"/>
      <c r="AG41" s="132"/>
      <c r="AH41" s="132"/>
      <c r="AI41" s="132"/>
      <c r="AJ41" s="132"/>
      <c r="AK41" s="132"/>
      <c r="AL41" s="132"/>
    </row>
    <row r="42" spans="1:38" s="125" customFormat="1" ht="33.75" customHeight="1">
      <c r="A42" s="131"/>
      <c r="B42" s="1270"/>
      <c r="C42" s="1270"/>
      <c r="D42" s="1270"/>
      <c r="E42" s="1270"/>
      <c r="F42" s="1270"/>
      <c r="G42" s="1270"/>
      <c r="H42" s="1270"/>
      <c r="I42" s="1270"/>
      <c r="J42" s="1270"/>
      <c r="K42" s="1270"/>
      <c r="L42" s="1270"/>
      <c r="M42" s="1270"/>
      <c r="N42" s="1270"/>
      <c r="O42" s="1270"/>
      <c r="P42" s="132"/>
      <c r="Q42" s="133"/>
      <c r="R42" s="133"/>
      <c r="S42" s="133"/>
      <c r="T42" s="133"/>
      <c r="U42" s="133"/>
      <c r="V42" s="133"/>
      <c r="W42" s="133"/>
      <c r="X42" s="132"/>
      <c r="Y42" s="132"/>
      <c r="Z42" s="1271"/>
      <c r="AA42" s="1271"/>
      <c r="AB42" s="1271"/>
      <c r="AC42" s="1271"/>
      <c r="AD42" s="1271"/>
      <c r="AE42" s="1271"/>
      <c r="AF42" s="1271"/>
      <c r="AG42" s="132"/>
      <c r="AH42" s="132"/>
      <c r="AI42" s="1272"/>
      <c r="AJ42" s="1272"/>
      <c r="AK42" s="1272"/>
      <c r="AL42" s="132"/>
    </row>
    <row r="43" spans="1:38" s="125" customFormat="1" ht="33.75" customHeight="1">
      <c r="A43" s="132"/>
      <c r="B43" s="135"/>
      <c r="C43" s="135"/>
      <c r="D43" s="135"/>
      <c r="E43" s="135"/>
      <c r="F43" s="135"/>
      <c r="G43" s="135"/>
      <c r="H43" s="135"/>
      <c r="I43" s="135"/>
      <c r="J43" s="135"/>
      <c r="K43" s="135"/>
      <c r="L43" s="135"/>
      <c r="M43" s="135"/>
      <c r="N43" s="135"/>
      <c r="O43" s="135"/>
      <c r="P43" s="132"/>
      <c r="Q43" s="132"/>
      <c r="R43" s="132"/>
      <c r="S43" s="132"/>
      <c r="T43" s="132"/>
      <c r="U43" s="132"/>
      <c r="V43" s="132"/>
      <c r="W43" s="132"/>
      <c r="X43" s="132"/>
      <c r="Y43" s="132"/>
      <c r="Z43" s="132"/>
      <c r="AA43" s="132"/>
      <c r="AB43" s="132"/>
      <c r="AC43" s="132"/>
      <c r="AD43" s="132"/>
      <c r="AE43" s="132"/>
      <c r="AF43" s="132"/>
      <c r="AG43" s="132"/>
      <c r="AH43" s="132"/>
      <c r="AI43" s="132"/>
      <c r="AJ43" s="132"/>
      <c r="AK43" s="132"/>
      <c r="AL43" s="132"/>
    </row>
    <row r="44" spans="1:38" s="125" customFormat="1" ht="33.75" customHeight="1">
      <c r="A44" s="132"/>
      <c r="B44" s="135"/>
      <c r="C44" s="135"/>
      <c r="D44" s="135"/>
      <c r="E44" s="135"/>
      <c r="F44" s="135"/>
      <c r="G44" s="135"/>
      <c r="H44" s="135"/>
      <c r="I44" s="135"/>
      <c r="J44" s="135"/>
      <c r="K44" s="135"/>
      <c r="L44" s="135"/>
      <c r="M44" s="135"/>
      <c r="N44" s="135"/>
      <c r="O44" s="135"/>
      <c r="P44" s="132"/>
      <c r="Q44" s="132"/>
      <c r="R44" s="132"/>
      <c r="S44" s="132"/>
      <c r="T44" s="132"/>
      <c r="U44" s="132"/>
      <c r="V44" s="132"/>
      <c r="W44" s="132"/>
      <c r="X44" s="132"/>
      <c r="Y44" s="132"/>
      <c r="Z44" s="132"/>
      <c r="AA44" s="132"/>
      <c r="AB44" s="132"/>
      <c r="AC44" s="132"/>
      <c r="AD44" s="132"/>
      <c r="AE44" s="132"/>
      <c r="AF44" s="132"/>
      <c r="AG44" s="132"/>
      <c r="AH44" s="132"/>
      <c r="AI44" s="132"/>
      <c r="AJ44" s="132"/>
      <c r="AK44" s="132"/>
      <c r="AL44" s="132"/>
    </row>
    <row r="45" spans="1:38" s="125" customFormat="1" ht="33.75" customHeight="1">
      <c r="A45" s="131"/>
      <c r="B45" s="1270"/>
      <c r="C45" s="1270"/>
      <c r="D45" s="1270"/>
      <c r="E45" s="1270"/>
      <c r="F45" s="1270"/>
      <c r="G45" s="1270"/>
      <c r="H45" s="1270"/>
      <c r="I45" s="1270"/>
      <c r="J45" s="1270"/>
      <c r="K45" s="1270"/>
      <c r="L45" s="1270"/>
      <c r="M45" s="1270"/>
      <c r="N45" s="1270"/>
      <c r="O45" s="1270"/>
      <c r="P45" s="132"/>
      <c r="Q45" s="133"/>
      <c r="R45" s="133"/>
      <c r="S45" s="133"/>
      <c r="T45" s="133"/>
      <c r="U45" s="133"/>
      <c r="V45" s="133"/>
      <c r="W45" s="133"/>
      <c r="X45" s="132"/>
      <c r="Y45" s="132"/>
      <c r="Z45" s="1271"/>
      <c r="AA45" s="1271"/>
      <c r="AB45" s="1271"/>
      <c r="AC45" s="1271"/>
      <c r="AD45" s="1271"/>
      <c r="AE45" s="1271"/>
      <c r="AF45" s="1271"/>
      <c r="AG45" s="132"/>
      <c r="AH45" s="132"/>
      <c r="AI45" s="1272"/>
      <c r="AJ45" s="1272"/>
      <c r="AK45" s="1272"/>
      <c r="AL45" s="132"/>
    </row>
    <row r="46" spans="1:38" s="125" customFormat="1" ht="33.75" customHeight="1">
      <c r="A46" s="132"/>
      <c r="B46" s="135"/>
      <c r="C46" s="135"/>
      <c r="D46" s="135"/>
      <c r="E46" s="135"/>
      <c r="F46" s="135"/>
      <c r="G46" s="135"/>
      <c r="H46" s="135"/>
      <c r="I46" s="135"/>
      <c r="J46" s="135"/>
      <c r="K46" s="135"/>
      <c r="L46" s="135"/>
      <c r="M46" s="135"/>
      <c r="N46" s="135"/>
      <c r="O46" s="135"/>
      <c r="P46" s="132"/>
      <c r="Q46" s="132"/>
      <c r="R46" s="132"/>
      <c r="S46" s="132"/>
      <c r="T46" s="132"/>
      <c r="U46" s="132"/>
      <c r="V46" s="132"/>
      <c r="W46" s="132"/>
      <c r="X46" s="132"/>
      <c r="Y46" s="132"/>
      <c r="Z46" s="132"/>
      <c r="AA46" s="132"/>
      <c r="AB46" s="132"/>
      <c r="AC46" s="132"/>
      <c r="AD46" s="132"/>
      <c r="AE46" s="132"/>
      <c r="AF46" s="132"/>
      <c r="AG46" s="132"/>
      <c r="AH46" s="132"/>
      <c r="AI46" s="132"/>
      <c r="AJ46" s="132"/>
      <c r="AK46" s="132"/>
      <c r="AL46" s="132"/>
    </row>
    <row r="47" spans="1:38" s="125" customFormat="1" ht="33.75" customHeight="1">
      <c r="A47" s="132"/>
      <c r="B47" s="135"/>
      <c r="C47" s="135"/>
      <c r="D47" s="135"/>
      <c r="E47" s="135"/>
      <c r="F47" s="135"/>
      <c r="G47" s="135"/>
      <c r="H47" s="135"/>
      <c r="I47" s="135"/>
      <c r="J47" s="135"/>
      <c r="K47" s="135"/>
      <c r="L47" s="135"/>
      <c r="M47" s="135"/>
      <c r="N47" s="135"/>
      <c r="O47" s="135"/>
      <c r="P47" s="132"/>
      <c r="Q47" s="132"/>
      <c r="R47" s="132"/>
      <c r="S47" s="132"/>
      <c r="T47" s="132"/>
      <c r="U47" s="132"/>
      <c r="V47" s="132"/>
      <c r="W47" s="132"/>
      <c r="X47" s="132"/>
      <c r="Y47" s="132"/>
      <c r="Z47" s="132"/>
      <c r="AA47" s="132"/>
      <c r="AB47" s="132"/>
      <c r="AC47" s="132"/>
      <c r="AD47" s="132"/>
      <c r="AE47" s="132"/>
      <c r="AF47" s="132"/>
      <c r="AG47" s="132"/>
      <c r="AH47" s="132"/>
      <c r="AI47" s="132"/>
      <c r="AJ47" s="132"/>
      <c r="AK47" s="132"/>
      <c r="AL47" s="132"/>
    </row>
    <row r="48" spans="1:38" s="125" customFormat="1" ht="33.75" customHeight="1">
      <c r="A48" s="131"/>
      <c r="B48" s="1270"/>
      <c r="C48" s="1270"/>
      <c r="D48" s="1270"/>
      <c r="E48" s="1270"/>
      <c r="F48" s="1270"/>
      <c r="G48" s="1270"/>
      <c r="H48" s="1270"/>
      <c r="I48" s="1270"/>
      <c r="J48" s="1270"/>
      <c r="K48" s="1270"/>
      <c r="L48" s="1270"/>
      <c r="M48" s="1270"/>
      <c r="N48" s="1270"/>
      <c r="O48" s="1270"/>
      <c r="P48" s="132"/>
      <c r="Q48" s="133"/>
      <c r="R48" s="133"/>
      <c r="S48" s="133"/>
      <c r="T48" s="133"/>
      <c r="U48" s="133"/>
      <c r="V48" s="133"/>
      <c r="W48" s="133"/>
      <c r="X48" s="132"/>
      <c r="Y48" s="132"/>
      <c r="Z48" s="1271"/>
      <c r="AA48" s="1271"/>
      <c r="AB48" s="1271"/>
      <c r="AC48" s="1271"/>
      <c r="AD48" s="1271"/>
      <c r="AE48" s="1271"/>
      <c r="AF48" s="1271"/>
      <c r="AG48" s="132"/>
      <c r="AH48" s="132"/>
      <c r="AI48" s="1272"/>
      <c r="AJ48" s="1272"/>
      <c r="AK48" s="1272"/>
      <c r="AL48" s="132"/>
    </row>
    <row r="49" spans="1:38" s="125" customFormat="1" ht="33.75" customHeight="1">
      <c r="A49" s="132"/>
      <c r="B49" s="135"/>
      <c r="C49" s="135"/>
      <c r="D49" s="135"/>
      <c r="E49" s="135"/>
      <c r="F49" s="135"/>
      <c r="G49" s="135"/>
      <c r="H49" s="135"/>
      <c r="I49" s="135"/>
      <c r="J49" s="135"/>
      <c r="K49" s="135"/>
      <c r="L49" s="135"/>
      <c r="M49" s="135"/>
      <c r="N49" s="135"/>
      <c r="O49" s="135"/>
      <c r="P49" s="132"/>
      <c r="Q49" s="132"/>
      <c r="R49" s="132"/>
      <c r="S49" s="132"/>
      <c r="T49" s="132"/>
      <c r="U49" s="132"/>
      <c r="V49" s="132"/>
      <c r="W49" s="132"/>
      <c r="X49" s="132"/>
      <c r="Y49" s="132"/>
      <c r="Z49" s="132"/>
      <c r="AA49" s="132"/>
      <c r="AB49" s="132"/>
      <c r="AC49" s="132"/>
      <c r="AD49" s="132"/>
      <c r="AE49" s="132"/>
      <c r="AF49" s="132"/>
      <c r="AG49" s="132"/>
      <c r="AH49" s="132"/>
      <c r="AI49" s="132"/>
      <c r="AJ49" s="132"/>
      <c r="AK49" s="132"/>
      <c r="AL49" s="132"/>
    </row>
    <row r="50" spans="1:38" s="125" customFormat="1" ht="33.75" customHeight="1">
      <c r="A50" s="132"/>
      <c r="B50" s="135"/>
      <c r="C50" s="135"/>
      <c r="D50" s="135"/>
      <c r="E50" s="135"/>
      <c r="F50" s="135"/>
      <c r="G50" s="135"/>
      <c r="H50" s="135"/>
      <c r="I50" s="135"/>
      <c r="J50" s="135"/>
      <c r="K50" s="135"/>
      <c r="L50" s="135"/>
      <c r="M50" s="135"/>
      <c r="N50" s="135"/>
      <c r="O50" s="135"/>
      <c r="P50" s="132"/>
      <c r="Q50" s="132"/>
      <c r="R50" s="132"/>
      <c r="S50" s="132"/>
      <c r="T50" s="132"/>
      <c r="U50" s="132"/>
      <c r="V50" s="132"/>
      <c r="W50" s="132"/>
      <c r="X50" s="132"/>
      <c r="Y50" s="132"/>
      <c r="Z50" s="132"/>
      <c r="AA50" s="132"/>
      <c r="AB50" s="132"/>
      <c r="AC50" s="132"/>
      <c r="AD50" s="132"/>
      <c r="AE50" s="132"/>
      <c r="AF50" s="132"/>
      <c r="AG50" s="132"/>
      <c r="AH50" s="132"/>
      <c r="AI50" s="132"/>
      <c r="AJ50" s="132"/>
      <c r="AK50" s="132"/>
      <c r="AL50" s="132"/>
    </row>
    <row r="51" spans="1:38" s="125" customFormat="1" ht="33.75" customHeight="1">
      <c r="A51" s="131"/>
      <c r="B51" s="1270"/>
      <c r="C51" s="1270"/>
      <c r="D51" s="1270"/>
      <c r="E51" s="1270"/>
      <c r="F51" s="1270"/>
      <c r="G51" s="1270"/>
      <c r="H51" s="1270"/>
      <c r="I51" s="1270"/>
      <c r="J51" s="1270"/>
      <c r="K51" s="1270"/>
      <c r="L51" s="1270"/>
      <c r="M51" s="1270"/>
      <c r="N51" s="1270"/>
      <c r="O51" s="1270"/>
      <c r="P51" s="132"/>
      <c r="Q51" s="133"/>
      <c r="R51" s="133"/>
      <c r="S51" s="133"/>
      <c r="T51" s="133"/>
      <c r="U51" s="133"/>
      <c r="V51" s="133"/>
      <c r="W51" s="133"/>
      <c r="X51" s="132"/>
      <c r="Y51" s="132"/>
      <c r="Z51" s="1271"/>
      <c r="AA51" s="1271"/>
      <c r="AB51" s="1271"/>
      <c r="AC51" s="1271"/>
      <c r="AD51" s="1271"/>
      <c r="AE51" s="1271"/>
      <c r="AF51" s="1271"/>
      <c r="AG51" s="132"/>
      <c r="AH51" s="132"/>
      <c r="AI51" s="1272"/>
      <c r="AJ51" s="1272"/>
      <c r="AK51" s="1272"/>
      <c r="AL51" s="132"/>
    </row>
    <row r="52" spans="1:38" s="125" customFormat="1" ht="33.75" customHeight="1">
      <c r="A52" s="132"/>
      <c r="B52" s="132"/>
      <c r="C52" s="132"/>
      <c r="D52" s="132"/>
      <c r="E52" s="132"/>
      <c r="F52" s="132"/>
      <c r="G52" s="132"/>
      <c r="H52" s="132"/>
      <c r="I52" s="132"/>
      <c r="J52" s="132"/>
      <c r="K52" s="132"/>
      <c r="L52" s="132"/>
      <c r="M52" s="132"/>
      <c r="N52" s="132"/>
      <c r="O52" s="132"/>
      <c r="P52" s="132"/>
      <c r="Q52" s="132"/>
      <c r="R52" s="132"/>
      <c r="S52" s="132"/>
      <c r="T52" s="132"/>
      <c r="U52" s="132"/>
      <c r="V52" s="132"/>
      <c r="W52" s="132"/>
      <c r="X52" s="132"/>
      <c r="Y52" s="132"/>
      <c r="Z52" s="136"/>
      <c r="AA52" s="136"/>
      <c r="AB52" s="136"/>
      <c r="AC52" s="136"/>
      <c r="AD52" s="136"/>
      <c r="AE52" s="136"/>
      <c r="AF52" s="136"/>
      <c r="AG52" s="132"/>
      <c r="AH52" s="132"/>
      <c r="AI52" s="132"/>
      <c r="AJ52" s="132"/>
      <c r="AK52" s="132"/>
      <c r="AL52" s="132"/>
    </row>
    <row r="53" spans="1:38" s="125" customFormat="1" ht="33.75" customHeight="1">
      <c r="A53" s="135"/>
      <c r="B53" s="132"/>
      <c r="C53" s="132"/>
      <c r="D53" s="132"/>
      <c r="E53" s="132"/>
      <c r="F53" s="132"/>
      <c r="G53" s="132"/>
      <c r="H53" s="132"/>
      <c r="I53" s="132"/>
      <c r="J53" s="132"/>
      <c r="K53" s="132"/>
      <c r="L53" s="132"/>
      <c r="M53" s="132"/>
      <c r="N53" s="132"/>
      <c r="O53" s="132"/>
      <c r="P53" s="1283"/>
      <c r="Q53" s="1283"/>
      <c r="R53" s="1283"/>
      <c r="S53" s="1283"/>
      <c r="T53" s="1283"/>
      <c r="U53" s="1283"/>
      <c r="V53" s="1283"/>
      <c r="W53" s="1283"/>
      <c r="X53" s="1283"/>
      <c r="Y53" s="132"/>
      <c r="Z53" s="1271"/>
      <c r="AA53" s="1271"/>
      <c r="AB53" s="1271"/>
      <c r="AC53" s="1271"/>
      <c r="AD53" s="1271"/>
      <c r="AE53" s="1271"/>
      <c r="AF53" s="1271"/>
      <c r="AG53" s="132"/>
      <c r="AH53" s="132"/>
      <c r="AI53" s="1272"/>
      <c r="AJ53" s="1272"/>
      <c r="AK53" s="1272"/>
      <c r="AL53" s="132"/>
    </row>
    <row r="54" spans="1:38" s="1" customFormat="1" ht="33.75" customHeight="1">
      <c r="A54" s="137"/>
      <c r="B54" s="137"/>
      <c r="C54" s="137"/>
      <c r="D54" s="137"/>
      <c r="E54" s="137"/>
      <c r="F54" s="137"/>
      <c r="G54" s="137"/>
      <c r="H54" s="137"/>
      <c r="I54" s="137"/>
      <c r="J54" s="137"/>
      <c r="K54" s="137"/>
      <c r="L54" s="137"/>
      <c r="M54" s="137"/>
      <c r="N54" s="137"/>
      <c r="O54" s="137"/>
      <c r="P54" s="1283"/>
      <c r="Q54" s="1283"/>
      <c r="R54" s="1283"/>
      <c r="S54" s="1283"/>
      <c r="T54" s="1283"/>
      <c r="U54" s="1283"/>
      <c r="V54" s="1283"/>
      <c r="W54" s="1283"/>
      <c r="X54" s="1283"/>
      <c r="Y54" s="137"/>
      <c r="Z54" s="132"/>
      <c r="AA54" s="132"/>
      <c r="AB54" s="132"/>
      <c r="AC54" s="132"/>
      <c r="AD54" s="132"/>
      <c r="AE54" s="132"/>
      <c r="AF54" s="132"/>
      <c r="AG54" s="132"/>
      <c r="AH54" s="132"/>
      <c r="AI54" s="132"/>
      <c r="AJ54" s="132"/>
      <c r="AK54" s="132"/>
      <c r="AL54" s="137"/>
    </row>
    <row r="55" spans="1:38" s="1" customFormat="1" ht="33.75" customHeight="1">
      <c r="A55" s="137"/>
      <c r="B55" s="137"/>
      <c r="C55" s="137"/>
      <c r="D55" s="137"/>
      <c r="E55" s="137"/>
      <c r="F55" s="137"/>
      <c r="G55" s="137"/>
      <c r="H55" s="137"/>
      <c r="I55" s="137"/>
      <c r="J55" s="137"/>
      <c r="K55" s="137"/>
      <c r="L55" s="137"/>
      <c r="M55" s="137"/>
      <c r="N55" s="137"/>
      <c r="O55" s="137"/>
      <c r="P55" s="1280"/>
      <c r="Q55" s="1280"/>
      <c r="R55" s="1280"/>
      <c r="S55" s="1280"/>
      <c r="T55" s="1280"/>
      <c r="U55" s="1280"/>
      <c r="V55" s="1280"/>
      <c r="W55" s="1280"/>
      <c r="X55" s="1280"/>
      <c r="Y55" s="137"/>
      <c r="Z55" s="1281"/>
      <c r="AA55" s="1281"/>
      <c r="AB55" s="1281"/>
      <c r="AC55" s="1281"/>
      <c r="AD55" s="1281"/>
      <c r="AE55" s="1281"/>
      <c r="AF55" s="1281"/>
      <c r="AG55" s="132"/>
      <c r="AH55" s="132"/>
      <c r="AI55" s="1282"/>
      <c r="AJ55" s="1282"/>
      <c r="AK55" s="1282"/>
      <c r="AL55" s="137"/>
    </row>
    <row r="56" spans="1:38" s="1" customFormat="1" ht="33.75" customHeight="1">
      <c r="A56" s="137"/>
      <c r="B56" s="137"/>
      <c r="C56" s="137"/>
      <c r="D56" s="137"/>
      <c r="E56" s="137"/>
      <c r="F56" s="137"/>
      <c r="G56" s="137"/>
      <c r="H56" s="137"/>
      <c r="I56" s="137"/>
      <c r="J56" s="137"/>
      <c r="K56" s="137"/>
      <c r="L56" s="137"/>
      <c r="M56" s="137"/>
      <c r="N56" s="137"/>
      <c r="O56" s="137"/>
      <c r="P56" s="1280"/>
      <c r="Q56" s="1280"/>
      <c r="R56" s="1280"/>
      <c r="S56" s="1280"/>
      <c r="T56" s="1280"/>
      <c r="U56" s="1280"/>
      <c r="V56" s="1280"/>
      <c r="W56" s="1280"/>
      <c r="X56" s="1280"/>
      <c r="Y56" s="137"/>
      <c r="Z56" s="1281"/>
      <c r="AA56" s="1281"/>
      <c r="AB56" s="1281"/>
      <c r="AC56" s="1281"/>
      <c r="AD56" s="1281"/>
      <c r="AE56" s="1281"/>
      <c r="AF56" s="1281"/>
      <c r="AG56" s="132"/>
      <c r="AH56" s="132"/>
      <c r="AI56" s="1282"/>
      <c r="AJ56" s="1282"/>
      <c r="AK56" s="1282"/>
      <c r="AL56" s="137"/>
    </row>
    <row r="57" spans="1:38" ht="33.75" customHeight="1">
      <c r="A57" s="138"/>
      <c r="B57" s="138"/>
      <c r="C57" s="138"/>
      <c r="D57" s="138"/>
      <c r="E57" s="138"/>
      <c r="F57" s="138"/>
      <c r="G57" s="138"/>
      <c r="H57" s="138"/>
      <c r="I57" s="138"/>
      <c r="J57" s="138"/>
      <c r="K57" s="138"/>
      <c r="L57" s="138"/>
      <c r="M57" s="138"/>
      <c r="N57" s="138"/>
      <c r="O57" s="138"/>
      <c r="P57" s="138"/>
      <c r="Q57" s="138"/>
      <c r="R57" s="138"/>
      <c r="S57" s="138"/>
      <c r="T57" s="138"/>
      <c r="U57" s="138"/>
      <c r="V57" s="138"/>
      <c r="W57" s="138"/>
      <c r="X57" s="138"/>
      <c r="Y57" s="138"/>
      <c r="Z57" s="138"/>
      <c r="AA57" s="138"/>
      <c r="AB57" s="138"/>
      <c r="AC57" s="138"/>
      <c r="AD57" s="138"/>
      <c r="AE57" s="138"/>
      <c r="AF57" s="138"/>
      <c r="AG57" s="139"/>
      <c r="AH57" s="139"/>
      <c r="AI57" s="139"/>
      <c r="AJ57" s="139"/>
      <c r="AK57" s="139"/>
      <c r="AL57" s="139"/>
    </row>
    <row r="58" spans="1:38" ht="33.75" customHeight="1">
      <c r="A58" s="1276"/>
      <c r="B58" s="1276"/>
      <c r="C58" s="1276"/>
      <c r="D58" s="1276"/>
      <c r="E58" s="1276"/>
      <c r="F58" s="1276"/>
      <c r="G58" s="1276"/>
      <c r="H58" s="1276"/>
      <c r="I58" s="1276"/>
      <c r="J58" s="1276"/>
      <c r="K58" s="1276"/>
      <c r="L58" s="1276"/>
      <c r="M58" s="1276"/>
      <c r="N58" s="1276"/>
      <c r="O58" s="1276"/>
      <c r="P58" s="1276"/>
      <c r="Q58" s="1276"/>
      <c r="R58" s="1276"/>
      <c r="S58" s="1276"/>
      <c r="T58" s="1276"/>
      <c r="U58" s="1276"/>
      <c r="V58" s="1276"/>
      <c r="W58" s="1276"/>
      <c r="X58" s="1276"/>
      <c r="Y58" s="1276"/>
      <c r="Z58" s="1276"/>
      <c r="AA58" s="1276"/>
      <c r="AB58" s="1276"/>
      <c r="AC58" s="1276"/>
      <c r="AD58" s="1276"/>
      <c r="AE58" s="1276"/>
      <c r="AF58" s="1276"/>
      <c r="AG58" s="1276"/>
      <c r="AH58" s="1276"/>
      <c r="AI58" s="1276"/>
      <c r="AJ58" s="1276"/>
      <c r="AK58" s="1276"/>
      <c r="AL58" s="1276"/>
    </row>
    <row r="59" spans="1:38" ht="33.75" customHeight="1">
      <c r="A59" s="1276"/>
      <c r="B59" s="1276"/>
      <c r="C59" s="1276"/>
      <c r="D59" s="1276"/>
      <c r="E59" s="1276"/>
      <c r="F59" s="1276"/>
      <c r="G59" s="1276"/>
      <c r="H59" s="1276"/>
      <c r="I59" s="1276"/>
      <c r="J59" s="1276"/>
      <c r="K59" s="1276"/>
      <c r="L59" s="1276"/>
      <c r="M59" s="1276"/>
      <c r="N59" s="1276"/>
      <c r="O59" s="1276"/>
      <c r="P59" s="1276"/>
      <c r="Q59" s="1276"/>
      <c r="R59" s="1276"/>
      <c r="S59" s="1276"/>
      <c r="T59" s="1276"/>
      <c r="U59" s="1276"/>
      <c r="V59" s="1276"/>
      <c r="W59" s="1276"/>
      <c r="X59" s="1276"/>
      <c r="Y59" s="1276"/>
      <c r="Z59" s="1276"/>
      <c r="AA59" s="1276"/>
      <c r="AB59" s="1276"/>
      <c r="AC59" s="1276"/>
      <c r="AD59" s="1276"/>
      <c r="AE59" s="1276"/>
      <c r="AF59" s="1276"/>
      <c r="AG59" s="1276"/>
      <c r="AH59" s="1276"/>
      <c r="AI59" s="1276"/>
      <c r="AJ59" s="1276"/>
      <c r="AK59" s="1276"/>
      <c r="AL59" s="1276"/>
    </row>
    <row r="60" spans="1:38" ht="33.75" customHeight="1">
      <c r="A60" s="1276"/>
      <c r="B60" s="1276"/>
      <c r="C60" s="1276"/>
      <c r="D60" s="1276"/>
      <c r="E60" s="1276"/>
      <c r="F60" s="1276"/>
      <c r="G60" s="1276"/>
      <c r="H60" s="1276"/>
      <c r="I60" s="1276"/>
      <c r="J60" s="1276"/>
      <c r="K60" s="1276"/>
      <c r="L60" s="1276"/>
      <c r="M60" s="1276"/>
      <c r="N60" s="1276"/>
      <c r="O60" s="1276"/>
      <c r="P60" s="1276"/>
      <c r="Q60" s="1276"/>
      <c r="R60" s="1276"/>
      <c r="S60" s="1276"/>
      <c r="T60" s="1276"/>
      <c r="U60" s="1276"/>
      <c r="V60" s="1276"/>
      <c r="W60" s="1276"/>
      <c r="X60" s="1276"/>
      <c r="Y60" s="1276"/>
      <c r="Z60" s="1276"/>
      <c r="AA60" s="1276"/>
      <c r="AB60" s="1276"/>
      <c r="AC60" s="1276"/>
      <c r="AD60" s="1276"/>
      <c r="AE60" s="1276"/>
      <c r="AF60" s="1276"/>
      <c r="AG60" s="1276"/>
      <c r="AH60" s="1276"/>
      <c r="AI60" s="1276"/>
      <c r="AJ60" s="1276"/>
      <c r="AK60" s="1276"/>
      <c r="AL60" s="1276"/>
    </row>
    <row r="61" spans="1:38" ht="33.75" customHeight="1">
      <c r="A61" s="1276"/>
      <c r="B61" s="1276"/>
      <c r="C61" s="1276"/>
      <c r="D61" s="1276"/>
      <c r="E61" s="1276"/>
      <c r="F61" s="1276"/>
      <c r="G61" s="1276"/>
      <c r="H61" s="1276"/>
      <c r="I61" s="1276"/>
      <c r="J61" s="1276"/>
      <c r="K61" s="1276"/>
      <c r="L61" s="1276"/>
      <c r="M61" s="1276"/>
      <c r="N61" s="1276"/>
      <c r="O61" s="1276"/>
      <c r="P61" s="1276"/>
      <c r="Q61" s="1276"/>
      <c r="R61" s="1276"/>
      <c r="S61" s="1276"/>
      <c r="T61" s="1276"/>
      <c r="U61" s="1276"/>
      <c r="V61" s="1276"/>
      <c r="W61" s="1276"/>
      <c r="X61" s="1276"/>
      <c r="Y61" s="1276"/>
      <c r="Z61" s="1276"/>
      <c r="AA61" s="1276"/>
      <c r="AB61" s="1276"/>
      <c r="AC61" s="1276"/>
      <c r="AD61" s="1276"/>
      <c r="AE61" s="1276"/>
      <c r="AF61" s="1276"/>
      <c r="AG61" s="1276"/>
      <c r="AH61" s="1276"/>
      <c r="AI61" s="1276"/>
      <c r="AJ61" s="1276"/>
      <c r="AK61" s="1276"/>
      <c r="AL61" s="1276"/>
    </row>
    <row r="62" spans="1:38" ht="33.75" customHeight="1">
      <c r="B62" s="138"/>
      <c r="C62" s="138"/>
      <c r="D62" s="138"/>
      <c r="E62" s="138"/>
      <c r="F62" s="138"/>
      <c r="G62" s="138"/>
      <c r="H62" s="138"/>
      <c r="I62" s="138"/>
      <c r="J62" s="138"/>
      <c r="K62" s="138"/>
      <c r="L62" s="138"/>
      <c r="M62" s="138"/>
      <c r="N62" s="138"/>
      <c r="O62" s="138"/>
      <c r="P62" s="138"/>
      <c r="Q62" s="138"/>
      <c r="R62" s="140"/>
      <c r="S62" s="129"/>
      <c r="T62" s="135"/>
      <c r="U62" s="135"/>
      <c r="V62" s="141"/>
      <c r="W62" s="141"/>
      <c r="X62" s="135"/>
      <c r="Y62" s="135"/>
      <c r="Z62" s="142"/>
      <c r="AA62" s="135"/>
      <c r="AB62" s="135"/>
      <c r="AC62" s="135"/>
      <c r="AD62" s="135"/>
      <c r="AE62" s="135"/>
      <c r="AF62" s="135"/>
      <c r="AG62" s="143"/>
      <c r="AH62" s="143"/>
      <c r="AI62" s="143"/>
      <c r="AJ62" s="143"/>
      <c r="AK62" s="143"/>
      <c r="AL62" s="143"/>
    </row>
    <row r="63" spans="1:38" ht="33.75" customHeight="1"/>
    <row r="64" spans="1:38" ht="33.75" customHeight="1"/>
    <row r="65" ht="33.75" customHeight="1"/>
    <row r="66" ht="33.75" customHeight="1"/>
    <row r="67" ht="33.75" customHeight="1"/>
    <row r="68" ht="33.75" customHeight="1"/>
    <row r="69" ht="33.75" customHeight="1"/>
    <row r="70" ht="33.75" customHeight="1"/>
    <row r="71" ht="33.75" customHeight="1"/>
    <row r="72" ht="33.75" customHeight="1"/>
    <row r="73" ht="33.75" customHeight="1"/>
  </sheetData>
  <sheetProtection selectLockedCells="1"/>
  <mergeCells count="135">
    <mergeCell ref="AG21:AL21"/>
    <mergeCell ref="A22:H22"/>
    <mergeCell ref="I22:O22"/>
    <mergeCell ref="P22:U22"/>
    <mergeCell ref="V22:AA22"/>
    <mergeCell ref="AB22:AF22"/>
    <mergeCell ref="AG22:AL22"/>
    <mergeCell ref="AG16:AL16"/>
    <mergeCell ref="AG17:AL17"/>
    <mergeCell ref="AG18:AL18"/>
    <mergeCell ref="AG19:AL19"/>
    <mergeCell ref="AG20:AL20"/>
    <mergeCell ref="A21:H21"/>
    <mergeCell ref="I21:O21"/>
    <mergeCell ref="P21:U21"/>
    <mergeCell ref="V21:AA21"/>
    <mergeCell ref="AB21:AF21"/>
    <mergeCell ref="AB16:AF16"/>
    <mergeCell ref="AB17:AF17"/>
    <mergeCell ref="AB18:AF18"/>
    <mergeCell ref="AB19:AF19"/>
    <mergeCell ref="AB20:AF20"/>
    <mergeCell ref="V20:AA20"/>
    <mergeCell ref="V19:AA19"/>
    <mergeCell ref="AG11:AL11"/>
    <mergeCell ref="AG12:AL12"/>
    <mergeCell ref="AG13:AL13"/>
    <mergeCell ref="AG14:AL14"/>
    <mergeCell ref="AG15:AL15"/>
    <mergeCell ref="V16:AA16"/>
    <mergeCell ref="V17:AA17"/>
    <mergeCell ref="V18:AA18"/>
    <mergeCell ref="V15:AA15"/>
    <mergeCell ref="AB11:AF11"/>
    <mergeCell ref="AB12:AF12"/>
    <mergeCell ref="AB13:AF13"/>
    <mergeCell ref="AB14:AF14"/>
    <mergeCell ref="AB15:AF15"/>
    <mergeCell ref="V11:AA11"/>
    <mergeCell ref="V12:AA12"/>
    <mergeCell ref="V13:AA13"/>
    <mergeCell ref="V14:AA14"/>
    <mergeCell ref="I19:O19"/>
    <mergeCell ref="I20:O20"/>
    <mergeCell ref="P11:U11"/>
    <mergeCell ref="P12:U12"/>
    <mergeCell ref="P13:U13"/>
    <mergeCell ref="P14:U14"/>
    <mergeCell ref="P15:U15"/>
    <mergeCell ref="P17:U17"/>
    <mergeCell ref="P18:U18"/>
    <mergeCell ref="P19:U19"/>
    <mergeCell ref="P20:U20"/>
    <mergeCell ref="P16:U16"/>
    <mergeCell ref="A61:AL61"/>
    <mergeCell ref="A8:AL8"/>
    <mergeCell ref="A9:H9"/>
    <mergeCell ref="V9:AA9"/>
    <mergeCell ref="AB9:AF9"/>
    <mergeCell ref="AG9:AL9"/>
    <mergeCell ref="I9:O9"/>
    <mergeCell ref="P55:X56"/>
    <mergeCell ref="Z55:AF56"/>
    <mergeCell ref="AI55:AK56"/>
    <mergeCell ref="A58:AL58"/>
    <mergeCell ref="A59:AL59"/>
    <mergeCell ref="A60:AL60"/>
    <mergeCell ref="B51:O51"/>
    <mergeCell ref="Z51:AF51"/>
    <mergeCell ref="AI51:AK51"/>
    <mergeCell ref="P53:X54"/>
    <mergeCell ref="Z53:AF53"/>
    <mergeCell ref="AI53:AK53"/>
    <mergeCell ref="B45:O45"/>
    <mergeCell ref="AB10:AF10"/>
    <mergeCell ref="AG10:AL10"/>
    <mergeCell ref="A11:H11"/>
    <mergeCell ref="A12:H12"/>
    <mergeCell ref="Z45:AF45"/>
    <mergeCell ref="AI45:AK45"/>
    <mergeCell ref="B48:O48"/>
    <mergeCell ref="Z48:AF48"/>
    <mergeCell ref="AI48:AK48"/>
    <mergeCell ref="B39:O39"/>
    <mergeCell ref="Z39:AF39"/>
    <mergeCell ref="AI39:AK39"/>
    <mergeCell ref="B42:O42"/>
    <mergeCell ref="Z42:AF42"/>
    <mergeCell ref="AI42:AK42"/>
    <mergeCell ref="B33:O33"/>
    <mergeCell ref="Z33:AF33"/>
    <mergeCell ref="AI33:AK33"/>
    <mergeCell ref="B36:O36"/>
    <mergeCell ref="Z36:AF36"/>
    <mergeCell ref="AI36:AK36"/>
    <mergeCell ref="A26:O28"/>
    <mergeCell ref="P26:X28"/>
    <mergeCell ref="Y26:AG28"/>
    <mergeCell ref="AI26:AL28"/>
    <mergeCell ref="B30:O30"/>
    <mergeCell ref="Z30:AF30"/>
    <mergeCell ref="AI30:AK30"/>
    <mergeCell ref="A24:AL24"/>
    <mergeCell ref="A19:H19"/>
    <mergeCell ref="A20:H20"/>
    <mergeCell ref="I15:O15"/>
    <mergeCell ref="I16:O16"/>
    <mergeCell ref="I6:P6"/>
    <mergeCell ref="A7:AL7"/>
    <mergeCell ref="P9:U9"/>
    <mergeCell ref="V10:AA10"/>
    <mergeCell ref="A15:H15"/>
    <mergeCell ref="A16:H16"/>
    <mergeCell ref="A17:H17"/>
    <mergeCell ref="A18:H18"/>
    <mergeCell ref="A13:H13"/>
    <mergeCell ref="A14:H14"/>
    <mergeCell ref="I11:O11"/>
    <mergeCell ref="I12:O12"/>
    <mergeCell ref="I13:O13"/>
    <mergeCell ref="I14:O14"/>
    <mergeCell ref="A10:H10"/>
    <mergeCell ref="I10:O10"/>
    <mergeCell ref="P10:U10"/>
    <mergeCell ref="I17:O17"/>
    <mergeCell ref="I18:O18"/>
    <mergeCell ref="A1:AL1"/>
    <mergeCell ref="AG2:AL2"/>
    <mergeCell ref="I3:AL3"/>
    <mergeCell ref="E4:AA4"/>
    <mergeCell ref="AI4:AL4"/>
    <mergeCell ref="I5:P5"/>
    <mergeCell ref="Q5:V5"/>
    <mergeCell ref="W5:AB5"/>
    <mergeCell ref="AI5:AL5"/>
  </mergeCells>
  <printOptions horizontalCentered="1"/>
  <pageMargins left="0.39370078740157483" right="0.31496062992125984" top="0.35433070866141736" bottom="0.35433070866141736" header="0.31496062992125984" footer="0.31496062992125984"/>
  <pageSetup paperSize="9" scale="7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
    <tabColor rgb="FF92D050"/>
    <pageSetUpPr fitToPage="1"/>
  </sheetPr>
  <dimension ref="A1:M44"/>
  <sheetViews>
    <sheetView showGridLines="0" view="pageBreakPreview" zoomScaleNormal="100" zoomScaleSheetLayoutView="100" workbookViewId="0">
      <selection activeCell="F41" sqref="F41"/>
    </sheetView>
  </sheetViews>
  <sheetFormatPr baseColWidth="10" defaultColWidth="10.88671875" defaultRowHeight="30" customHeight="1"/>
  <cols>
    <col min="1" max="1" width="8" style="11" customWidth="1"/>
    <col min="2" max="2" width="15.109375" style="10" customWidth="1"/>
    <col min="3" max="3" width="17" style="10" customWidth="1"/>
    <col min="4" max="4" width="7.33203125" style="10" customWidth="1"/>
    <col min="5" max="5" width="14.109375" style="10" customWidth="1"/>
    <col min="6" max="6" width="22.5546875" style="10" customWidth="1"/>
    <col min="7" max="7" width="17.109375" style="10" customWidth="1"/>
    <col min="8" max="8" width="21.109375" style="10" customWidth="1"/>
    <col min="9" max="16384" width="10.88671875" style="10"/>
  </cols>
  <sheetData>
    <row r="1" spans="1:13" ht="15.75" customHeight="1">
      <c r="A1" s="1297" t="s">
        <v>2165</v>
      </c>
      <c r="B1" s="1298"/>
      <c r="C1" s="1298"/>
      <c r="D1" s="1298"/>
      <c r="E1" s="1298"/>
      <c r="F1" s="1298"/>
      <c r="G1" s="1298"/>
      <c r="H1" s="1298"/>
    </row>
    <row r="2" spans="1:13" ht="27" customHeight="1">
      <c r="G2" s="1299" t="s">
        <v>594</v>
      </c>
      <c r="H2" s="1300"/>
      <c r="I2" s="148"/>
    </row>
    <row r="3" spans="1:13" ht="15.75" customHeight="1">
      <c r="A3" s="93" t="s">
        <v>593</v>
      </c>
      <c r="C3" s="6" t="str">
        <f>+'FICHE R2'!I3</f>
        <v>DSO Services</v>
      </c>
      <c r="D3" s="6"/>
      <c r="E3" s="698"/>
      <c r="F3" s="698"/>
      <c r="G3" s="698"/>
      <c r="H3" s="698"/>
      <c r="I3" s="144"/>
      <c r="J3" s="144"/>
      <c r="K3" s="144"/>
      <c r="L3" s="144"/>
      <c r="M3" s="144"/>
    </row>
    <row r="4" spans="1:13" ht="15.75" customHeight="1">
      <c r="A4" s="93" t="s">
        <v>517</v>
      </c>
      <c r="C4" s="699" t="str">
        <f>+'FICHE R2'!E4</f>
        <v>Rue Alphamoi Djénèpo, secteur 01, Bobo-Dioulasso, Burkina Faso</v>
      </c>
      <c r="D4" s="699"/>
      <c r="E4" s="698"/>
      <c r="F4" s="698"/>
      <c r="G4" s="90" t="s">
        <v>518</v>
      </c>
      <c r="H4" s="818" t="str">
        <f>+'FICHE R2'!AI4</f>
        <v>DSO Services</v>
      </c>
      <c r="I4" s="144"/>
      <c r="J4" s="144"/>
      <c r="K4" s="1295"/>
      <c r="L4" s="1295"/>
      <c r="M4" s="146"/>
    </row>
    <row r="5" spans="1:13" ht="15.75" customHeight="1">
      <c r="A5" s="93" t="s">
        <v>519</v>
      </c>
      <c r="C5" s="699" t="str">
        <f>+'FICHE R2'!I5</f>
        <v>00000101A</v>
      </c>
      <c r="D5" s="699"/>
      <c r="E5" s="700" t="s">
        <v>520</v>
      </c>
      <c r="F5" s="701">
        <f>+'FICHE R2'!W5</f>
        <v>45657</v>
      </c>
      <c r="G5" s="90" t="s">
        <v>521</v>
      </c>
      <c r="H5" s="819">
        <f>+'FICHE R2'!AI5</f>
        <v>12</v>
      </c>
      <c r="I5" s="93"/>
      <c r="J5" s="146"/>
      <c r="K5" s="1295"/>
      <c r="L5" s="1295"/>
      <c r="M5" s="147"/>
    </row>
    <row r="6" spans="1:13" ht="15.75" customHeight="1">
      <c r="A6" s="93" t="s">
        <v>522</v>
      </c>
      <c r="C6" s="1301" t="str">
        <f>+'FICHE R2'!I6</f>
        <v>Néant</v>
      </c>
      <c r="D6" s="1301"/>
      <c r="E6" s="1301"/>
      <c r="F6" s="1301"/>
      <c r="G6" s="1301"/>
      <c r="H6" s="1301"/>
      <c r="I6" s="145"/>
      <c r="J6" s="146"/>
      <c r="K6" s="145"/>
      <c r="L6" s="145"/>
      <c r="M6" s="146"/>
    </row>
    <row r="7" spans="1:13" ht="30" customHeight="1">
      <c r="A7" s="1302" t="s">
        <v>387</v>
      </c>
      <c r="B7" s="1303"/>
      <c r="C7" s="1303"/>
      <c r="D7" s="1303"/>
      <c r="E7" s="1303"/>
      <c r="F7" s="1303"/>
      <c r="G7" s="1303"/>
      <c r="H7" s="1303"/>
    </row>
    <row r="8" spans="1:13" ht="30" customHeight="1">
      <c r="A8" s="1296" t="str">
        <f>CONCATENATE("TABLEAU EMPLOIS - RESSOURCES AU 31/12/"&amp;" "&amp;TEXT('INFORMATIONS GENERALES'!J13,"aaaa"))</f>
        <v>TABLEAU EMPLOIS - RESSOURCES AU 31/12/ 2024</v>
      </c>
      <c r="B8" s="1296"/>
      <c r="C8" s="1296"/>
      <c r="D8" s="1296"/>
      <c r="E8" s="1296"/>
      <c r="F8" s="1296"/>
      <c r="G8" s="1296"/>
      <c r="H8" s="1296"/>
    </row>
    <row r="9" spans="1:13" ht="38.25" customHeight="1">
      <c r="A9" s="150" t="s">
        <v>0</v>
      </c>
      <c r="B9" s="1304" t="s">
        <v>388</v>
      </c>
      <c r="C9" s="1304"/>
      <c r="D9" s="1304"/>
      <c r="E9" s="1304"/>
      <c r="F9" s="151" t="s">
        <v>389</v>
      </c>
      <c r="G9" s="150" t="s">
        <v>418</v>
      </c>
      <c r="H9" s="151" t="s">
        <v>390</v>
      </c>
    </row>
    <row r="10" spans="1:13" ht="15.75" customHeight="1">
      <c r="A10" s="12" t="s">
        <v>1</v>
      </c>
      <c r="B10" s="1291" t="s">
        <v>391</v>
      </c>
      <c r="C10" s="1291"/>
      <c r="D10" s="1291"/>
      <c r="E10" s="1291"/>
      <c r="F10" s="719">
        <f>SUMIF('Balance N'!B:B,161,'Balance N'!L:L)+SUMIF('Balance N'!B:B,162,'Balance N'!L:L)+SUMIF('Balance N'!B:B,462,'Balance N'!L:L)</f>
        <v>0</v>
      </c>
      <c r="G10" s="719">
        <f>SUMIF('Balance N'!B:B,161,'Balance N'!N:N)+SUMIF('Balance N'!B:B,162,'Balance N'!N:N)+SUMIF('Balance N'!B:B,462,'Balance N'!N:N)</f>
        <v>0</v>
      </c>
      <c r="H10" s="719">
        <f>+F10+G10</f>
        <v>0</v>
      </c>
    </row>
    <row r="11" spans="1:13" ht="15.75" customHeight="1">
      <c r="A11" s="12" t="s">
        <v>2</v>
      </c>
      <c r="B11" s="1291" t="s">
        <v>391</v>
      </c>
      <c r="C11" s="1291"/>
      <c r="D11" s="1291"/>
      <c r="E11" s="1291"/>
      <c r="F11" s="719">
        <v>0</v>
      </c>
      <c r="G11" s="719">
        <v>0</v>
      </c>
      <c r="H11" s="719">
        <f t="shared" ref="H11:H13" si="0">+F11+G11</f>
        <v>0</v>
      </c>
    </row>
    <row r="12" spans="1:13" ht="15.75" customHeight="1">
      <c r="A12" s="12" t="s">
        <v>3</v>
      </c>
      <c r="B12" s="1291" t="s">
        <v>392</v>
      </c>
      <c r="C12" s="1291"/>
      <c r="D12" s="1291"/>
      <c r="E12" s="1291"/>
      <c r="F12" s="719">
        <f>SUMIF('Balance N'!B:B,163,'Balance N'!L:L)+SUMIF('Balance N'!B:B,463,'Balance N'!L:L)</f>
        <v>0</v>
      </c>
      <c r="G12" s="719">
        <f>SUMIF('Balance N'!B:B,163,'Balance N'!N:N)+SUMIF('Balance N'!B:B,463,'Balance N'!N:N)</f>
        <v>0</v>
      </c>
      <c r="H12" s="719">
        <f t="shared" si="0"/>
        <v>0</v>
      </c>
    </row>
    <row r="13" spans="1:13" ht="15.75" customHeight="1">
      <c r="A13" s="12" t="s">
        <v>4</v>
      </c>
      <c r="B13" s="1291" t="s">
        <v>5</v>
      </c>
      <c r="C13" s="1291"/>
      <c r="D13" s="1291"/>
      <c r="E13" s="1291"/>
      <c r="F13" s="719">
        <f>SUMIF('Balance N'!B:B,164,'Balance N'!L:L)+SUMIF('Balance N'!B:B,464,'Balance N'!L:L)+SUMIF('Balance N'!B:B,707,'Balance N'!L:L)+SUMIF('Balance N'!A:A,77,'Balance N'!L:L)</f>
        <v>0</v>
      </c>
      <c r="G13" s="719">
        <f>SUMIF('Balance N'!B:B,164,'Balance N'!N:N)+SUMIF('Balance N'!B:B,464,'Balance N'!N:N)+SUMIF('Balance N'!B:B,707,'Balance N'!N:N)+SUMIF('Balance N'!A:A,77,'Balance N'!N:N)</f>
        <v>0</v>
      </c>
      <c r="H13" s="719">
        <f t="shared" si="0"/>
        <v>0</v>
      </c>
    </row>
    <row r="14" spans="1:13" ht="20.399999999999999" customHeight="1">
      <c r="A14" s="703" t="s">
        <v>6</v>
      </c>
      <c r="B14" s="1288" t="s">
        <v>393</v>
      </c>
      <c r="C14" s="1289"/>
      <c r="D14" s="1289"/>
      <c r="E14" s="1290"/>
      <c r="F14" s="720">
        <f>SUM(F10:F13)</f>
        <v>0</v>
      </c>
      <c r="G14" s="720">
        <f t="shared" ref="G14:H14" si="1">SUM(G10:G13)</f>
        <v>0</v>
      </c>
      <c r="H14" s="720">
        <f t="shared" si="1"/>
        <v>0</v>
      </c>
    </row>
    <row r="15" spans="1:13" ht="15.75" customHeight="1">
      <c r="A15" s="12" t="s">
        <v>7</v>
      </c>
      <c r="B15" s="1291" t="s">
        <v>394</v>
      </c>
      <c r="C15" s="1291"/>
      <c r="D15" s="1291"/>
      <c r="E15" s="1291"/>
      <c r="F15" s="719">
        <f>SUMIF('Balance N'!A:A,21,'Balance N'!K:K)</f>
        <v>0</v>
      </c>
      <c r="G15" s="719">
        <f>SUMIF('Balance N'!A:A,21,'Balance N'!M:M)-(SUMIF('Balance N-1'!C:C,4811,'Balance N-1'!P:P)-SUMIF('Balance N'!C:C,4811,'Balance N'!P:P))-SUMIF('Balance N'!C:C,4813,'Balance N'!P:P)</f>
        <v>0</v>
      </c>
      <c r="H15" s="719">
        <f t="shared" ref="H15:H31" si="2">+F15+G15</f>
        <v>0</v>
      </c>
    </row>
    <row r="16" spans="1:13" ht="15.75" customHeight="1">
      <c r="A16" s="12" t="s">
        <v>9</v>
      </c>
      <c r="B16" s="1291" t="s">
        <v>10</v>
      </c>
      <c r="C16" s="1291"/>
      <c r="D16" s="1291"/>
      <c r="E16" s="1291"/>
      <c r="F16" s="719">
        <f>SUMIF('Balance N'!A:A,22,'Balance N'!K:K)</f>
        <v>0</v>
      </c>
      <c r="G16" s="719">
        <f>SUMIF('Balance N'!A:A,22,'Balance N'!M:M)-(SUMIF('Balance N-1'!C:C,4812,'Balance N-1'!P:P)-SUMIF('Balance N'!C:C,4812,'Balance N'!P:P))-SUMIF('Balance N'!C:C,4813,'Balance N'!P:P)</f>
        <v>0</v>
      </c>
      <c r="H16" s="719">
        <f t="shared" si="2"/>
        <v>0</v>
      </c>
    </row>
    <row r="17" spans="1:8" ht="15.75" customHeight="1">
      <c r="A17" s="12" t="s">
        <v>11</v>
      </c>
      <c r="B17" s="1291" t="s">
        <v>12</v>
      </c>
      <c r="C17" s="1291"/>
      <c r="D17" s="1291"/>
      <c r="E17" s="1291"/>
      <c r="F17" s="719">
        <f>SUMIF('Balance N-1'!B:B,231,'Balance N-1'!K:K)+SUMIF('Balance N'!B:B,232,'Balance N'!K:K)+SUMIF('Balance N'!B:B,233,'Balance N'!K:K)+SUMIF('Balance N'!C:C,2391,'Balance N'!K:K)+SUMIF('Balance N'!C:C,2392,'Balance N'!K:K)+SUMIF('Balance N'!C:C,2393,'Balance N'!K:K)+SUMIF('Balance N'!C:C,2396,'Balance N'!K:K)</f>
        <v>0</v>
      </c>
      <c r="G17" s="719">
        <f>SUMIF('Balance N'!B:B,231,'Balance N'!M:M)+SUMIF('Balance N'!B:B,232,'Balance N'!M:M)+SUMIF('Balance N'!B:B,233,'Balance N'!M:M)+SUMIF('Balance N'!C:C,2391,'Balance N'!M:M)+SUMIF('Balance N'!C:C,2392,'Balance N'!M:M)+SUMIF('Balance N'!C:C,2393,'Balance N'!M:M)+SUMIF('Balance N'!C:C,2396,'Balance N'!M:M)-(SUMIF('Balance N-1'!C:C,4812,'Balance N-1'!P:P)-SUMIF('Balance N'!C:C,4812,'Balance N'!P:P))-SUMIF('Balance N'!C:C,4813,'Balance N'!P:P)</f>
        <v>0</v>
      </c>
      <c r="H17" s="719">
        <f t="shared" si="2"/>
        <v>0</v>
      </c>
    </row>
    <row r="18" spans="1:8" ht="15.75" customHeight="1">
      <c r="A18" s="158" t="s">
        <v>13</v>
      </c>
      <c r="B18" s="1286" t="s">
        <v>14</v>
      </c>
      <c r="C18" s="1286"/>
      <c r="D18" s="1286"/>
      <c r="E18" s="1286"/>
      <c r="F18" s="721">
        <f>SUMIF('Balance N-1'!B:B,234,'Balance N-1'!K:K)+SUMIF('Balance N'!B:B,235,'Balance N'!K:K)+SUMIF('Balance N'!B:B,238,'Balance N'!K:K)+SUMIF('Balance N'!C:C,2394,'Balance N'!K:K)+SUMIF('Balance N'!C:C,2395,'Balance N'!K:K)+SUMIF('Balance N'!C:C,2398,'Balance N'!K:K)</f>
        <v>0</v>
      </c>
      <c r="G18" s="721">
        <f>SUMIF('Balance N'!B:B,234,'Balance N'!M:M)+SUMIF('Balance N'!B:B,235,'Balance N'!M:M)+SUMIF('Balance N'!B:B,238,'Balance N'!M:M)+SUMIF('Balance N'!C:C,2394,'Balance N'!M:M)+SUMIF('Balance N'!C:C,2395,'Balance N'!M:M)+SUMIF('Balance N'!C:C,2398,'Balance N'!M:M)-(SUMIF('Balance N-1'!C:C,4812,'Balance N-1'!P:P)-SUMIF('Balance N'!C:C,4812,'Balance N'!P:P))-SUMIF('Balance N'!C:C,4813,'Balance N'!P:P)</f>
        <v>0</v>
      </c>
      <c r="H18" s="721">
        <f t="shared" si="2"/>
        <v>0</v>
      </c>
    </row>
    <row r="19" spans="1:8" ht="15.75" customHeight="1">
      <c r="A19" s="12" t="s">
        <v>15</v>
      </c>
      <c r="B19" s="1291" t="s">
        <v>79</v>
      </c>
      <c r="C19" s="1291"/>
      <c r="D19" s="1291"/>
      <c r="E19" s="1291"/>
      <c r="F19" s="719">
        <f>SUMIF('Balance N'!A:A,24,'Balance N'!K:K)</f>
        <v>0</v>
      </c>
      <c r="G19" s="719">
        <f>SUMIF('Balance N'!A:A,24,'Balance N'!M:M)-(SUMIF('Balance N-1'!C:C,4812,'Balance N-1'!P:P)-SUMIF('Balance N'!C:C,4812,'Balance N'!P:P))-SUMIF('Balance N'!C:C,4813,'Balance N'!P:P)-SUMIF('Balance N'!B:B,245,'Balance N'!M:M)-SUMIF('Balance N'!C:C,2495,'Balance N'!M:M)</f>
        <v>0</v>
      </c>
      <c r="H19" s="719">
        <f t="shared" si="2"/>
        <v>0</v>
      </c>
    </row>
    <row r="20" spans="1:8" ht="15.75" customHeight="1">
      <c r="A20" s="12" t="s">
        <v>16</v>
      </c>
      <c r="B20" s="1291" t="s">
        <v>17</v>
      </c>
      <c r="C20" s="1291"/>
      <c r="D20" s="1291"/>
      <c r="E20" s="1291"/>
      <c r="F20" s="719">
        <f>SUMIF('Balance N'!B:B,245,'Balance N'!K:K)+SUMIF('Balance N'!C:C,2495,'Balance N'!K:K)</f>
        <v>0</v>
      </c>
      <c r="G20" s="719">
        <f>SUMIF('Balance N'!B:B,245,'Balance N'!M:M)+SUMIF('Balance N'!C:C,2495,'Balance N'!M:M)-(SUMIF('Balance N-1'!C:C,4812,'Balance N-1'!P:P)-SUMIF('Balance N'!C:C,4812,'Balance N'!P:P))</f>
        <v>0</v>
      </c>
      <c r="H20" s="719">
        <f t="shared" si="2"/>
        <v>0</v>
      </c>
    </row>
    <row r="21" spans="1:8" ht="15.75" customHeight="1">
      <c r="A21" s="12" t="s">
        <v>18</v>
      </c>
      <c r="B21" s="1291" t="s">
        <v>19</v>
      </c>
      <c r="C21" s="1291"/>
      <c r="D21" s="1291"/>
      <c r="E21" s="1291"/>
      <c r="F21" s="719">
        <f>SUMIF('Balance N'!A:A,25,'Balance N'!K:K)</f>
        <v>0</v>
      </c>
      <c r="G21" s="719">
        <f>SUMIF('Balance N'!A:A,25,'Balance N'!M:M)</f>
        <v>0</v>
      </c>
      <c r="H21" s="719">
        <f t="shared" si="2"/>
        <v>0</v>
      </c>
    </row>
    <row r="22" spans="1:8" ht="15.75" customHeight="1">
      <c r="A22" s="12" t="s">
        <v>20</v>
      </c>
      <c r="B22" s="1291" t="s">
        <v>395</v>
      </c>
      <c r="C22" s="1291"/>
      <c r="D22" s="1291"/>
      <c r="E22" s="1291"/>
      <c r="F22" s="719">
        <f>SUMIF('Balance N'!A:A,26,'Balance N'!K:K)+SUMIF('Balance N'!A:A,27,'Balance N'!K:K)</f>
        <v>0</v>
      </c>
      <c r="G22" s="719">
        <f>SUMIF('Balance N'!A:A,26,'Balance N'!M:M)+SUMIF('Balance N'!A:A,27,'Balance N'!M:M)-(SUMIF('Balance N-1'!C:C,4813,'Balance N-1'!O:O)-SUMIF('Balance N'!C:C,4813,'Balance N-1'!O:O))-SUMIF('Balance N-1'!B:B,276,'Balance N-1'!M:M)</f>
        <v>0</v>
      </c>
      <c r="H22" s="719">
        <f t="shared" si="2"/>
        <v>0</v>
      </c>
    </row>
    <row r="23" spans="1:8" ht="20.399999999999999" customHeight="1">
      <c r="A23" s="159" t="s">
        <v>21</v>
      </c>
      <c r="B23" s="1287" t="s">
        <v>396</v>
      </c>
      <c r="C23" s="1287"/>
      <c r="D23" s="1287"/>
      <c r="E23" s="1287"/>
      <c r="F23" s="722">
        <f>SUM(F15:F22)</f>
        <v>0</v>
      </c>
      <c r="G23" s="722">
        <f t="shared" ref="G23:H23" si="3">SUM(G15:G22)</f>
        <v>0</v>
      </c>
      <c r="H23" s="722">
        <f t="shared" si="3"/>
        <v>0</v>
      </c>
    </row>
    <row r="24" spans="1:8" ht="15.75" customHeight="1">
      <c r="A24" s="12" t="s">
        <v>22</v>
      </c>
      <c r="B24" s="1291" t="s">
        <v>23</v>
      </c>
      <c r="C24" s="1291"/>
      <c r="D24" s="1291"/>
      <c r="E24" s="1291"/>
      <c r="F24" s="719">
        <f>SUMIF('Balance N'!A:A,60,'Balance N'!K:K)</f>
        <v>0</v>
      </c>
      <c r="G24" s="719">
        <f>SUMIF('Balance N'!A:A,60,'Balance N'!M:M)-(SUMIF('Balance N-1'!B:B,4011,'Balance N'!O:O)-SUMIF('Balance N'!B:B,4011,'Balance N'!O:O))-(SUMIF('Balance N-1'!B:B,603,'Balance N'!O:O)-SUMIF('Balance N'!B:B,603,'Balance N'!P:P))</f>
        <v>0</v>
      </c>
      <c r="H24" s="719">
        <f t="shared" si="2"/>
        <v>0</v>
      </c>
    </row>
    <row r="25" spans="1:8" ht="15.75" customHeight="1">
      <c r="A25" s="12" t="s">
        <v>24</v>
      </c>
      <c r="B25" s="1291" t="s">
        <v>397</v>
      </c>
      <c r="C25" s="1291"/>
      <c r="D25" s="1291"/>
      <c r="E25" s="1291"/>
      <c r="F25" s="719">
        <f>SUMIF('Balance N'!A:A,61,'Balance N'!K:K)</f>
        <v>0</v>
      </c>
      <c r="G25" s="719">
        <f>SUMIF('Balance N'!A:A,61,'Balance N'!M:M)-(SUMIF('Balance N-1'!C:C,4011,'Balance N'!O:O)-SUMIF('Balance N'!C:C,4011,'Balance N'!O:O))</f>
        <v>0</v>
      </c>
      <c r="H25" s="719">
        <f t="shared" si="2"/>
        <v>0</v>
      </c>
    </row>
    <row r="26" spans="1:8" ht="15.75" customHeight="1">
      <c r="A26" s="12" t="s">
        <v>26</v>
      </c>
      <c r="B26" s="1291" t="s">
        <v>27</v>
      </c>
      <c r="C26" s="1291"/>
      <c r="D26" s="1291"/>
      <c r="E26" s="1291"/>
      <c r="F26" s="719">
        <f>SUMIF('Balance N'!A:A,62,'Balance N'!K:K)+SUMIF('Balance N'!A:A,63,'Balance N'!K:K)</f>
        <v>0</v>
      </c>
      <c r="G26" s="719">
        <f>SUMIF('Balance N'!A:A,62,'Balance N'!M:M)+SUMIF('Balance N'!A:A,63,'Balance N'!M:M)-(SUMIF('Balance N-1'!C:C,4013,'Balance N'!O:O)-SUMIF('Balance N'!C:C,4013,'Balance N'!O:O))</f>
        <v>0</v>
      </c>
      <c r="H26" s="719">
        <f t="shared" si="2"/>
        <v>0</v>
      </c>
    </row>
    <row r="27" spans="1:8" ht="15.75" customHeight="1">
      <c r="A27" s="12" t="s">
        <v>28</v>
      </c>
      <c r="B27" s="1291" t="s">
        <v>29</v>
      </c>
      <c r="C27" s="1291"/>
      <c r="D27" s="1291"/>
      <c r="E27" s="1291"/>
      <c r="F27" s="719">
        <f>SUMIF('Balance N'!A:A,64,'Balance N'!K:K)</f>
        <v>0</v>
      </c>
      <c r="G27" s="719">
        <f>SUMIF('Balance N'!A:A,64,'Balance N'!M:M)-(SUMIF('Balance N-1'!A:A,44,'Balance N'!O:O)-SUMIF('Balance N'!A:A,44,'Balance N'!O:O))</f>
        <v>0</v>
      </c>
      <c r="H27" s="719">
        <f t="shared" si="2"/>
        <v>0</v>
      </c>
    </row>
    <row r="28" spans="1:8" ht="15.75" customHeight="1">
      <c r="A28" s="12" t="s">
        <v>30</v>
      </c>
      <c r="B28" s="1291" t="s">
        <v>31</v>
      </c>
      <c r="C28" s="1291"/>
      <c r="D28" s="1291"/>
      <c r="E28" s="1291"/>
      <c r="F28" s="719">
        <f>SUMIF('Balance N'!A:A,65,'Balance N'!K:K)</f>
        <v>0</v>
      </c>
      <c r="G28" s="719">
        <f>SUMIF('Balance N'!A:A,65,'Balance N'!M:M)-(SUMIF('Balance N-1'!B:B,416,'Balance N'!O:O)-SUMIF('Balance N'!B:B,416,'Balance N'!O:O))-SUMIF('Balance N'!B:B,499,'Balance N'!O:O)</f>
        <v>0</v>
      </c>
      <c r="H28" s="719">
        <f t="shared" si="2"/>
        <v>0</v>
      </c>
    </row>
    <row r="29" spans="1:8" ht="15.75" customHeight="1">
      <c r="A29" s="12" t="s">
        <v>32</v>
      </c>
      <c r="B29" s="1291" t="s">
        <v>33</v>
      </c>
      <c r="C29" s="1291"/>
      <c r="D29" s="1291"/>
      <c r="E29" s="1291"/>
      <c r="F29" s="719">
        <f>SUMIF('Balance N'!A:A,66,'Balance N'!K:K)</f>
        <v>0</v>
      </c>
      <c r="G29" s="719">
        <f>SUMIF('Balance N'!A:A,66,'Balance N'!M:M)-(SUMIF('Balance N-1'!A:A,42,'Balance N'!O:O)-SUMIF('Balance N'!A:A,42,'Balance N'!O:O))-(SUMIF('Balance N-1'!A:A,43,'Balance N'!O:O)-SUMIF('Balance N'!A:A,43,'Balance N'!O:O))</f>
        <v>0</v>
      </c>
      <c r="H29" s="719">
        <f t="shared" si="2"/>
        <v>0</v>
      </c>
    </row>
    <row r="30" spans="1:8" ht="15.75" customHeight="1">
      <c r="A30" s="12" t="s">
        <v>34</v>
      </c>
      <c r="B30" s="1291" t="s">
        <v>398</v>
      </c>
      <c r="C30" s="1291"/>
      <c r="D30" s="1291"/>
      <c r="E30" s="1291"/>
      <c r="F30" s="719">
        <f>SUMIF('Balance N'!A:A,67,'Balance N'!K:K)</f>
        <v>0</v>
      </c>
      <c r="G30" s="719">
        <f>SUMIF('Balance N'!A:A,67,'Balance N'!M:M)-SUMIF('Balance N'!B:B,166,'Balance N'!N:N)</f>
        <v>0</v>
      </c>
      <c r="H30" s="719">
        <f t="shared" si="2"/>
        <v>0</v>
      </c>
    </row>
    <row r="31" spans="1:8" ht="15.75" customHeight="1">
      <c r="A31" s="158" t="s">
        <v>35</v>
      </c>
      <c r="B31" s="1286" t="s">
        <v>36</v>
      </c>
      <c r="C31" s="1286"/>
      <c r="D31" s="1286"/>
      <c r="E31" s="1286"/>
      <c r="F31" s="721">
        <f>SUMIF('Balance N'!C:C,4091,'Balance N'!K:K)+SUMIF('Balance N'!C:C,4093,'Balance N'!K:K)</f>
        <v>0</v>
      </c>
      <c r="G31" s="721">
        <f>SUMIF('Balance N'!C:C,4091,'Balance N'!O:O)+SUMIF('Balance N'!C:C,4093,'Balance N'!O:O)</f>
        <v>0</v>
      </c>
      <c r="H31" s="721">
        <f t="shared" si="2"/>
        <v>0</v>
      </c>
    </row>
    <row r="32" spans="1:8" ht="20.25" customHeight="1">
      <c r="A32" s="159" t="s">
        <v>37</v>
      </c>
      <c r="B32" s="1287" t="s">
        <v>38</v>
      </c>
      <c r="C32" s="1287"/>
      <c r="D32" s="1287"/>
      <c r="E32" s="1287"/>
      <c r="F32" s="722">
        <f>SUM(F24:F31)</f>
        <v>0</v>
      </c>
      <c r="G32" s="722">
        <f t="shared" ref="G32:H32" si="4">SUM(G24:G31)</f>
        <v>0</v>
      </c>
      <c r="H32" s="722">
        <f t="shared" si="4"/>
        <v>0</v>
      </c>
    </row>
    <row r="33" spans="1:8" ht="20.399999999999999" customHeight="1">
      <c r="A33" s="703" t="s">
        <v>39</v>
      </c>
      <c r="B33" s="1288" t="s">
        <v>40</v>
      </c>
      <c r="C33" s="1289"/>
      <c r="D33" s="1289"/>
      <c r="E33" s="1290"/>
      <c r="F33" s="720">
        <f>+F23+F32</f>
        <v>0</v>
      </c>
      <c r="G33" s="720">
        <f>+G23+G32</f>
        <v>0</v>
      </c>
      <c r="H33" s="720">
        <f>+H23+H32</f>
        <v>0</v>
      </c>
    </row>
    <row r="34" spans="1:8" ht="20.399999999999999" customHeight="1">
      <c r="A34" s="703" t="s">
        <v>41</v>
      </c>
      <c r="B34" s="1292" t="s">
        <v>399</v>
      </c>
      <c r="C34" s="1293"/>
      <c r="D34" s="1293"/>
      <c r="E34" s="1294"/>
      <c r="F34" s="720">
        <f>+F14-F33</f>
        <v>0</v>
      </c>
      <c r="G34" s="720">
        <f>+G14-G33</f>
        <v>0</v>
      </c>
      <c r="H34" s="720">
        <f>+H14-H33</f>
        <v>0</v>
      </c>
    </row>
    <row r="35" spans="1:8" ht="15.75" customHeight="1">
      <c r="A35" s="12" t="s">
        <v>42</v>
      </c>
      <c r="B35" s="1291" t="s">
        <v>400</v>
      </c>
      <c r="C35" s="1291"/>
      <c r="D35" s="1291"/>
      <c r="E35" s="1291"/>
      <c r="F35" s="723">
        <v>0</v>
      </c>
      <c r="G35" s="719">
        <f>SUMIF('Balance N-1'!A:A,162,'Balance N-1'!O:O)</f>
        <v>0</v>
      </c>
      <c r="H35" s="719">
        <f t="shared" ref="H35:H37" si="5">+F35+G35</f>
        <v>0</v>
      </c>
    </row>
    <row r="36" spans="1:8" ht="15.75" customHeight="1">
      <c r="A36" s="12" t="s">
        <v>43</v>
      </c>
      <c r="B36" s="1291" t="s">
        <v>401</v>
      </c>
      <c r="C36" s="1291"/>
      <c r="D36" s="1291"/>
      <c r="E36" s="1291"/>
      <c r="F36" s="723">
        <v>0</v>
      </c>
      <c r="G36" s="719">
        <f>SUMIF('Balance N-1'!A:A,163,'Balance N-1'!O:O)</f>
        <v>0</v>
      </c>
      <c r="H36" s="719">
        <f t="shared" si="5"/>
        <v>0</v>
      </c>
    </row>
    <row r="37" spans="1:8" ht="15.75" customHeight="1">
      <c r="A37" s="12" t="s">
        <v>44</v>
      </c>
      <c r="B37" s="1291" t="s">
        <v>402</v>
      </c>
      <c r="C37" s="1291"/>
      <c r="D37" s="1291"/>
      <c r="E37" s="1291"/>
      <c r="F37" s="723">
        <v>0</v>
      </c>
      <c r="G37" s="719">
        <f>SUMIF('Balance N-1'!A:A,164,'Balance N-1'!O:O)+SUMIF('Balance N-1'!A:A,165,'Balance N-1'!O:O)+SUMIF('Balance N-1'!A:A,167,'Balance N-1'!O:O)+SUMIF('Balance N-1'!A:A,168,'Balance N-1'!O:O)</f>
        <v>0</v>
      </c>
      <c r="H37" s="719">
        <f t="shared" si="5"/>
        <v>0</v>
      </c>
    </row>
    <row r="38" spans="1:8" ht="20.399999999999999" customHeight="1">
      <c r="A38" s="703" t="s">
        <v>403</v>
      </c>
      <c r="B38" s="1288" t="s">
        <v>404</v>
      </c>
      <c r="C38" s="1289"/>
      <c r="D38" s="1289"/>
      <c r="E38" s="1290"/>
      <c r="F38" s="724">
        <f>SUM(F35:F37)</f>
        <v>0</v>
      </c>
      <c r="G38" s="720">
        <f>SUM(G35:G37)</f>
        <v>0</v>
      </c>
      <c r="H38" s="720">
        <f>SUM(H35:H37)</f>
        <v>0</v>
      </c>
    </row>
    <row r="39" spans="1:8" ht="20.399999999999999" customHeight="1">
      <c r="A39" s="703" t="s">
        <v>405</v>
      </c>
      <c r="B39" s="1288" t="s">
        <v>406</v>
      </c>
      <c r="C39" s="1289"/>
      <c r="D39" s="1289"/>
      <c r="E39" s="1290"/>
      <c r="F39" s="724">
        <f>+F34+F38</f>
        <v>0</v>
      </c>
      <c r="G39" s="720">
        <f>+G34+G38</f>
        <v>0</v>
      </c>
      <c r="H39" s="720">
        <f>+H34+H38</f>
        <v>0</v>
      </c>
    </row>
    <row r="40" spans="1:8" ht="15.75" customHeight="1">
      <c r="A40" s="12" t="s">
        <v>45</v>
      </c>
      <c r="B40" s="1291" t="s">
        <v>407</v>
      </c>
      <c r="C40" s="1291"/>
      <c r="D40" s="1291"/>
      <c r="E40" s="1291"/>
      <c r="F40" s="723">
        <v>0</v>
      </c>
      <c r="G40" s="719">
        <f>SUMIF('Balance N'!A:A,162,'Balance N'!O:O)</f>
        <v>0</v>
      </c>
      <c r="H40" s="719">
        <f t="shared" ref="H40:H42" si="6">+F40+G40</f>
        <v>0</v>
      </c>
    </row>
    <row r="41" spans="1:8" ht="15.75" customHeight="1">
      <c r="A41" s="12" t="s">
        <v>46</v>
      </c>
      <c r="B41" s="1291" t="s">
        <v>408</v>
      </c>
      <c r="C41" s="1291"/>
      <c r="D41" s="1291"/>
      <c r="E41" s="1291"/>
      <c r="F41" s="723">
        <v>0</v>
      </c>
      <c r="G41" s="719">
        <f>SUMIF('Balance N'!A:A,163,'Balance N'!O:O)</f>
        <v>0</v>
      </c>
      <c r="H41" s="719">
        <f t="shared" si="6"/>
        <v>0</v>
      </c>
    </row>
    <row r="42" spans="1:8" ht="15.75" customHeight="1">
      <c r="A42" s="12" t="s">
        <v>47</v>
      </c>
      <c r="B42" s="1291" t="s">
        <v>409</v>
      </c>
      <c r="C42" s="1291"/>
      <c r="D42" s="1291"/>
      <c r="E42" s="1291"/>
      <c r="F42" s="723">
        <v>0</v>
      </c>
      <c r="G42" s="719">
        <f>SUMIF('Balance N'!A:A,164,'Balance N'!O:O)+SUMIF('Balance N'!A:A,165,'Balance N'!O:O)+SUMIF('Balance N'!A:A,167,'Balance N'!O:O)+SUMIF('Balance N'!A:A,168,'Balance N'!O:O)</f>
        <v>0</v>
      </c>
      <c r="H42" s="719">
        <f t="shared" si="6"/>
        <v>0</v>
      </c>
    </row>
    <row r="43" spans="1:8" ht="20.399999999999999" customHeight="1">
      <c r="A43" s="703" t="s">
        <v>48</v>
      </c>
      <c r="B43" s="1288" t="s">
        <v>2167</v>
      </c>
      <c r="C43" s="1289"/>
      <c r="D43" s="1289"/>
      <c r="E43" s="1290"/>
      <c r="F43" s="724">
        <f>SUM(F40:F42)</f>
        <v>0</v>
      </c>
      <c r="G43" s="720">
        <f t="shared" ref="G43:H43" si="7">SUM(G40:G42)</f>
        <v>0</v>
      </c>
      <c r="H43" s="720">
        <f t="shared" si="7"/>
        <v>0</v>
      </c>
    </row>
    <row r="44" spans="1:8" ht="20.399999999999999" customHeight="1">
      <c r="A44" s="703" t="s">
        <v>49</v>
      </c>
      <c r="B44" s="1288" t="s">
        <v>2168</v>
      </c>
      <c r="C44" s="1289"/>
      <c r="D44" s="1289"/>
      <c r="E44" s="1290"/>
      <c r="F44" s="724">
        <f>F39-F43</f>
        <v>0</v>
      </c>
      <c r="G44" s="720">
        <f>G39-G43</f>
        <v>0</v>
      </c>
      <c r="H44" s="720">
        <f>H39-H43</f>
        <v>0</v>
      </c>
    </row>
  </sheetData>
  <sheetProtection algorithmName="SHA-512" hashValue="wzjFs43i1PlzNpJH6kb9niPFQvIsAMKJQ7TK4Wo0EX0ZRSzlIgQwKGyDoylBYdd30sfe0ghh7WmY8JUMM3yCtw==" saltValue="JyJxEkuzMM/4h+ReLDhn9g==" spinCount="100000" sheet="1" objects="1" scenarios="1"/>
  <mergeCells count="43">
    <mergeCell ref="A1:H1"/>
    <mergeCell ref="G2:H2"/>
    <mergeCell ref="B22:E22"/>
    <mergeCell ref="B23:E23"/>
    <mergeCell ref="B24:E24"/>
    <mergeCell ref="C6:H6"/>
    <mergeCell ref="A7:H7"/>
    <mergeCell ref="B9:E9"/>
    <mergeCell ref="B10:E10"/>
    <mergeCell ref="K4:L4"/>
    <mergeCell ref="K5:L5"/>
    <mergeCell ref="B19:E19"/>
    <mergeCell ref="B21:E21"/>
    <mergeCell ref="B14:E14"/>
    <mergeCell ref="B15:E15"/>
    <mergeCell ref="B17:E17"/>
    <mergeCell ref="B18:E18"/>
    <mergeCell ref="B16:E16"/>
    <mergeCell ref="A8:H8"/>
    <mergeCell ref="B11:E11"/>
    <mergeCell ref="B12:E12"/>
    <mergeCell ref="B20:E20"/>
    <mergeCell ref="B13:E13"/>
    <mergeCell ref="B43:E43"/>
    <mergeCell ref="B44:E44"/>
    <mergeCell ref="B37:E37"/>
    <mergeCell ref="B40:E40"/>
    <mergeCell ref="B41:E41"/>
    <mergeCell ref="B35:E35"/>
    <mergeCell ref="B36:E36"/>
    <mergeCell ref="B38:E38"/>
    <mergeCell ref="B39:E39"/>
    <mergeCell ref="B42:E42"/>
    <mergeCell ref="B31:E31"/>
    <mergeCell ref="B32:E32"/>
    <mergeCell ref="B33:E33"/>
    <mergeCell ref="B25:E25"/>
    <mergeCell ref="B34:E34"/>
    <mergeCell ref="B26:E26"/>
    <mergeCell ref="B27:E27"/>
    <mergeCell ref="B28:E28"/>
    <mergeCell ref="B29:E29"/>
    <mergeCell ref="B30:E30"/>
  </mergeCells>
  <pageMargins left="0.7" right="0.7" top="0.75" bottom="0.75" header="0.3" footer="0.3"/>
  <pageSetup paperSize="9" scale="72" fitToHeight="0"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3">
    <tabColor rgb="FF92D050"/>
    <pageSetUpPr fitToPage="1"/>
  </sheetPr>
  <dimension ref="A1:H36"/>
  <sheetViews>
    <sheetView showGridLines="0" view="pageBreakPreview" zoomScaleNormal="100" zoomScaleSheetLayoutView="100" workbookViewId="0">
      <selection activeCell="H7" sqref="H7"/>
    </sheetView>
  </sheetViews>
  <sheetFormatPr baseColWidth="10" defaultColWidth="10.88671875" defaultRowHeight="10.199999999999999"/>
  <cols>
    <col min="1" max="1" width="22.109375" style="2" customWidth="1"/>
    <col min="2" max="2" width="34" style="2" customWidth="1"/>
    <col min="3" max="3" width="14.109375" style="2" customWidth="1"/>
    <col min="4" max="4" width="13.44140625" style="2" customWidth="1"/>
    <col min="5" max="5" width="7.5546875" style="2" customWidth="1"/>
    <col min="6" max="6" width="7.88671875" style="2" customWidth="1"/>
    <col min="7" max="7" width="21.5546875" style="2" customWidth="1"/>
    <col min="8" max="16384" width="10.88671875" style="2"/>
  </cols>
  <sheetData>
    <row r="1" spans="1:8" ht="18" customHeight="1">
      <c r="A1" s="1316" t="s">
        <v>2166</v>
      </c>
      <c r="B1" s="1317"/>
      <c r="C1" s="1317"/>
      <c r="D1" s="1317"/>
      <c r="E1" s="1317"/>
      <c r="F1" s="1317"/>
      <c r="G1" s="1317"/>
      <c r="H1" s="10"/>
    </row>
    <row r="2" spans="1:8" ht="27" customHeight="1">
      <c r="A2" s="11"/>
      <c r="B2" s="10"/>
      <c r="C2" s="10"/>
      <c r="D2" s="10"/>
      <c r="E2" s="10"/>
      <c r="F2" s="1318" t="s">
        <v>599</v>
      </c>
      <c r="G2" s="1319"/>
      <c r="H2" s="148"/>
    </row>
    <row r="3" spans="1:8" ht="15.75" customHeight="1">
      <c r="A3" s="5" t="s">
        <v>593</v>
      </c>
      <c r="B3" s="704" t="str">
        <f>+TER!C3</f>
        <v>DSO Services</v>
      </c>
      <c r="C3" s="704"/>
      <c r="D3" s="704"/>
      <c r="E3" s="704"/>
      <c r="F3" s="704"/>
      <c r="G3" s="704"/>
      <c r="H3" s="144"/>
    </row>
    <row r="4" spans="1:8" ht="15.75" customHeight="1">
      <c r="A4" s="5" t="s">
        <v>517</v>
      </c>
      <c r="B4" s="710" t="str">
        <f>+TER!C4</f>
        <v>Rue Alphamoi Djénèpo, secteur 01, Bobo-Dioulasso, Burkina Faso</v>
      </c>
      <c r="C4" s="6"/>
      <c r="D4" s="6"/>
      <c r="E4" s="1320" t="s">
        <v>518</v>
      </c>
      <c r="F4" s="1320"/>
      <c r="G4" s="279" t="str">
        <f>+TER!H4</f>
        <v>DSO Services</v>
      </c>
      <c r="H4" s="144"/>
    </row>
    <row r="5" spans="1:8" ht="15.75" customHeight="1">
      <c r="A5" s="5" t="s">
        <v>519</v>
      </c>
      <c r="B5" s="699" t="str">
        <f>+TER!C5</f>
        <v>00000101A</v>
      </c>
      <c r="C5" s="90" t="s">
        <v>520</v>
      </c>
      <c r="D5" s="706">
        <f>+TER!F5</f>
        <v>45657</v>
      </c>
      <c r="E5" s="1320" t="s">
        <v>521</v>
      </c>
      <c r="F5" s="1320"/>
      <c r="G5" s="707">
        <f>+TER!H5</f>
        <v>12</v>
      </c>
      <c r="H5" s="144"/>
    </row>
    <row r="6" spans="1:8" ht="15.75" customHeight="1">
      <c r="A6" s="5" t="s">
        <v>522</v>
      </c>
      <c r="B6" s="711" t="str">
        <f>+TER!C6</f>
        <v>Néant</v>
      </c>
      <c r="C6" s="704"/>
      <c r="D6" s="704"/>
      <c r="E6" s="708"/>
      <c r="F6" s="708"/>
      <c r="G6" s="709"/>
      <c r="H6" s="145"/>
    </row>
    <row r="7" spans="1:8" ht="25.2">
      <c r="A7" s="1302" t="s">
        <v>70</v>
      </c>
      <c r="B7" s="1303"/>
      <c r="C7" s="1303"/>
      <c r="D7" s="1303"/>
      <c r="E7" s="1303"/>
      <c r="F7" s="1303"/>
      <c r="G7" s="1303"/>
    </row>
    <row r="8" spans="1:8" ht="30" customHeight="1">
      <c r="A8" s="1296" t="s">
        <v>595</v>
      </c>
      <c r="B8" s="1296"/>
      <c r="C8" s="1296"/>
      <c r="D8" s="1296"/>
      <c r="E8" s="1296"/>
      <c r="F8" s="1296"/>
      <c r="G8" s="1296"/>
    </row>
    <row r="9" spans="1:8" ht="11.25" customHeight="1">
      <c r="A9" s="1306" t="s">
        <v>50</v>
      </c>
      <c r="B9" s="1307"/>
      <c r="C9" s="1307"/>
      <c r="D9" s="1307"/>
      <c r="E9" s="1308"/>
      <c r="F9" s="1312"/>
      <c r="G9" s="1312" t="s">
        <v>51</v>
      </c>
    </row>
    <row r="10" spans="1:8" ht="11.25" customHeight="1">
      <c r="A10" s="1309"/>
      <c r="B10" s="1310"/>
      <c r="C10" s="1310"/>
      <c r="D10" s="1310"/>
      <c r="E10" s="1311"/>
      <c r="F10" s="1312"/>
      <c r="G10" s="1312"/>
    </row>
    <row r="11" spans="1:8" ht="30" customHeight="1">
      <c r="A11" s="1313" t="s">
        <v>52</v>
      </c>
      <c r="B11" s="1314"/>
      <c r="C11" s="1314"/>
      <c r="D11" s="1314"/>
      <c r="E11" s="1315"/>
      <c r="F11" s="160" t="s">
        <v>53</v>
      </c>
      <c r="G11" s="163"/>
    </row>
    <row r="12" spans="1:8" ht="24.9" customHeight="1">
      <c r="A12" s="1305"/>
      <c r="B12" s="1305"/>
      <c r="C12" s="1305"/>
      <c r="D12" s="1305"/>
      <c r="E12" s="1305"/>
      <c r="F12" s="4"/>
      <c r="G12" s="152"/>
    </row>
    <row r="13" spans="1:8" ht="24.9" customHeight="1">
      <c r="A13" s="1305"/>
      <c r="B13" s="1305"/>
      <c r="C13" s="1305"/>
      <c r="D13" s="1305"/>
      <c r="E13" s="1305"/>
      <c r="F13" s="4"/>
      <c r="G13" s="152"/>
    </row>
    <row r="14" spans="1:8" ht="24.9" customHeight="1">
      <c r="A14" s="1305" t="s">
        <v>54</v>
      </c>
      <c r="B14" s="1305"/>
      <c r="C14" s="1305"/>
      <c r="D14" s="1305"/>
      <c r="E14" s="1305"/>
      <c r="F14" s="162" t="s">
        <v>55</v>
      </c>
      <c r="G14" s="153"/>
    </row>
    <row r="15" spans="1:8" ht="24.9" customHeight="1">
      <c r="A15" s="1305"/>
      <c r="B15" s="1305"/>
      <c r="C15" s="1305"/>
      <c r="D15" s="1305"/>
      <c r="E15" s="1305"/>
      <c r="F15" s="4"/>
      <c r="G15" s="152"/>
    </row>
    <row r="16" spans="1:8" ht="24.9" customHeight="1">
      <c r="A16" s="1305"/>
      <c r="B16" s="1305"/>
      <c r="C16" s="1305"/>
      <c r="D16" s="1305"/>
      <c r="E16" s="1305"/>
      <c r="F16" s="4"/>
      <c r="G16" s="152"/>
    </row>
    <row r="17" spans="1:7" ht="24.9" customHeight="1">
      <c r="A17" s="1305" t="s">
        <v>56</v>
      </c>
      <c r="B17" s="1305"/>
      <c r="C17" s="1305"/>
      <c r="D17" s="1305"/>
      <c r="E17" s="1305"/>
      <c r="F17" s="162" t="s">
        <v>57</v>
      </c>
      <c r="G17" s="153"/>
    </row>
    <row r="18" spans="1:7" ht="24.9" customHeight="1">
      <c r="A18" s="1305"/>
      <c r="B18" s="1305"/>
      <c r="C18" s="1305"/>
      <c r="D18" s="1305"/>
      <c r="E18" s="1305"/>
      <c r="F18" s="4"/>
      <c r="G18" s="152"/>
    </row>
    <row r="19" spans="1:7" ht="24.9" customHeight="1">
      <c r="A19" s="1305"/>
      <c r="B19" s="1305"/>
      <c r="C19" s="1305"/>
      <c r="D19" s="1305"/>
      <c r="E19" s="1305"/>
      <c r="F19" s="4"/>
      <c r="G19" s="152"/>
    </row>
    <row r="20" spans="1:7" ht="24.9" customHeight="1">
      <c r="A20" s="1305" t="s">
        <v>58</v>
      </c>
      <c r="B20" s="1305"/>
      <c r="C20" s="1305"/>
      <c r="D20" s="1305"/>
      <c r="E20" s="1305"/>
      <c r="F20" s="162" t="s">
        <v>59</v>
      </c>
      <c r="G20" s="153"/>
    </row>
    <row r="21" spans="1:7" ht="24.9" customHeight="1">
      <c r="A21" s="1305"/>
      <c r="B21" s="1305"/>
      <c r="C21" s="1305"/>
      <c r="D21" s="1305"/>
      <c r="E21" s="1305"/>
      <c r="F21" s="4"/>
      <c r="G21" s="152"/>
    </row>
    <row r="22" spans="1:7" ht="24.9" customHeight="1">
      <c r="A22" s="1305"/>
      <c r="B22" s="1305"/>
      <c r="C22" s="1305"/>
      <c r="D22" s="1305"/>
      <c r="E22" s="1305"/>
      <c r="F22" s="4"/>
      <c r="G22" s="152"/>
    </row>
    <row r="23" spans="1:7" ht="24.9" customHeight="1">
      <c r="A23" s="1305" t="s">
        <v>60</v>
      </c>
      <c r="B23" s="1305"/>
      <c r="C23" s="1305"/>
      <c r="D23" s="1305"/>
      <c r="E23" s="1305"/>
      <c r="F23" s="162" t="s">
        <v>61</v>
      </c>
      <c r="G23" s="153"/>
    </row>
    <row r="24" spans="1:7" ht="24.9" customHeight="1">
      <c r="A24" s="1305"/>
      <c r="B24" s="1305"/>
      <c r="C24" s="1305"/>
      <c r="D24" s="1305"/>
      <c r="E24" s="1305"/>
      <c r="F24" s="4"/>
      <c r="G24" s="152"/>
    </row>
    <row r="25" spans="1:7" ht="24.9" customHeight="1">
      <c r="A25" s="1305"/>
      <c r="B25" s="1305"/>
      <c r="C25" s="1305"/>
      <c r="D25" s="1305"/>
      <c r="E25" s="1305"/>
      <c r="F25" s="4"/>
      <c r="G25" s="152"/>
    </row>
    <row r="26" spans="1:7" ht="24.9" customHeight="1">
      <c r="A26" s="1305" t="s">
        <v>62</v>
      </c>
      <c r="B26" s="1305"/>
      <c r="C26" s="1305"/>
      <c r="D26" s="1305"/>
      <c r="E26" s="1305"/>
      <c r="F26" s="162" t="s">
        <v>63</v>
      </c>
      <c r="G26" s="153"/>
    </row>
    <row r="27" spans="1:7" ht="24.9" customHeight="1">
      <c r="A27" s="1305"/>
      <c r="B27" s="1305"/>
      <c r="C27" s="1305"/>
      <c r="D27" s="1305"/>
      <c r="E27" s="1305"/>
      <c r="F27" s="4"/>
      <c r="G27" s="152"/>
    </row>
    <row r="28" spans="1:7" ht="24.9" customHeight="1">
      <c r="A28" s="1305"/>
      <c r="B28" s="1305"/>
      <c r="C28" s="1305"/>
      <c r="D28" s="1305"/>
      <c r="E28" s="1305"/>
      <c r="F28" s="4"/>
      <c r="G28" s="152"/>
    </row>
    <row r="29" spans="1:7" ht="24.9" customHeight="1">
      <c r="A29" s="1321" t="s">
        <v>64</v>
      </c>
      <c r="B29" s="1321"/>
      <c r="C29" s="1321"/>
      <c r="D29" s="1321"/>
      <c r="E29" s="1321"/>
      <c r="F29" s="164" t="s">
        <v>65</v>
      </c>
      <c r="G29" s="166">
        <f>+G11+G14+G17+G20-G23-G26</f>
        <v>0</v>
      </c>
    </row>
    <row r="30" spans="1:7" ht="24.9" customHeight="1">
      <c r="A30" s="1305"/>
      <c r="B30" s="1305"/>
      <c r="C30" s="1305"/>
      <c r="D30" s="1305"/>
      <c r="E30" s="1305"/>
      <c r="F30" s="4"/>
      <c r="G30" s="152"/>
    </row>
    <row r="31" spans="1:7" ht="24.9" customHeight="1">
      <c r="A31" s="1305"/>
      <c r="B31" s="1305"/>
      <c r="C31" s="1305"/>
      <c r="D31" s="1305"/>
      <c r="E31" s="1305"/>
      <c r="F31" s="4"/>
      <c r="G31" s="152"/>
    </row>
    <row r="32" spans="1:7" ht="24.9" customHeight="1">
      <c r="A32" s="1305" t="s">
        <v>66</v>
      </c>
      <c r="B32" s="1305"/>
      <c r="C32" s="1305"/>
      <c r="D32" s="1305"/>
      <c r="E32" s="1305"/>
      <c r="F32" s="162" t="s">
        <v>67</v>
      </c>
      <c r="G32" s="153"/>
    </row>
    <row r="33" spans="1:7" ht="24.9" customHeight="1">
      <c r="A33" s="1305"/>
      <c r="B33" s="1305"/>
      <c r="C33" s="1305"/>
      <c r="D33" s="1305"/>
      <c r="E33" s="1305"/>
      <c r="F33" s="3"/>
      <c r="G33" s="152"/>
    </row>
    <row r="34" spans="1:7" ht="24.9" customHeight="1">
      <c r="A34" s="1305"/>
      <c r="B34" s="1305"/>
      <c r="C34" s="1305"/>
      <c r="D34" s="1305"/>
      <c r="E34" s="1305"/>
      <c r="F34" s="3"/>
      <c r="G34" s="152"/>
    </row>
    <row r="35" spans="1:7" ht="24.9" customHeight="1">
      <c r="A35" s="1321" t="s">
        <v>68</v>
      </c>
      <c r="B35" s="1321"/>
      <c r="C35" s="1321"/>
      <c r="D35" s="1321"/>
      <c r="E35" s="1321"/>
      <c r="F35" s="164" t="s">
        <v>69</v>
      </c>
      <c r="G35" s="165">
        <f>+G29-G32</f>
        <v>0</v>
      </c>
    </row>
    <row r="36" spans="1:7" ht="24.9" customHeight="1"/>
  </sheetData>
  <mergeCells count="34">
    <mergeCell ref="A32:E32"/>
    <mergeCell ref="A33:E33"/>
    <mergeCell ref="A34:E34"/>
    <mergeCell ref="A35:E35"/>
    <mergeCell ref="A27:E27"/>
    <mergeCell ref="A28:E28"/>
    <mergeCell ref="A29:E29"/>
    <mergeCell ref="A30:E30"/>
    <mergeCell ref="A31:E31"/>
    <mergeCell ref="A1:G1"/>
    <mergeCell ref="F2:G2"/>
    <mergeCell ref="E4:F4"/>
    <mergeCell ref="E5:F5"/>
    <mergeCell ref="A7:G7"/>
    <mergeCell ref="A8:G8"/>
    <mergeCell ref="A9:E10"/>
    <mergeCell ref="F9:F10"/>
    <mergeCell ref="A20:E20"/>
    <mergeCell ref="A21:E21"/>
    <mergeCell ref="G9:G10"/>
    <mergeCell ref="A11:E11"/>
    <mergeCell ref="A12:E12"/>
    <mergeCell ref="A13:E13"/>
    <mergeCell ref="A14:E14"/>
    <mergeCell ref="A15:E15"/>
    <mergeCell ref="A16:E16"/>
    <mergeCell ref="A17:E17"/>
    <mergeCell ref="A18:E18"/>
    <mergeCell ref="A19:E19"/>
    <mergeCell ref="A22:E22"/>
    <mergeCell ref="A23:E23"/>
    <mergeCell ref="A24:E24"/>
    <mergeCell ref="A25:E25"/>
    <mergeCell ref="A26:E26"/>
  </mergeCells>
  <pageMargins left="0.7" right="0.7" top="0.75" bottom="0.75" header="0.3" footer="0.3"/>
  <pageSetup paperSize="9" scale="73" fitToHeight="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4">
    <tabColor rgb="FF92D050"/>
  </sheetPr>
  <dimension ref="A1:L59"/>
  <sheetViews>
    <sheetView showGridLines="0" view="pageBreakPreview" topLeftCell="B1" zoomScaleNormal="100" zoomScaleSheetLayoutView="100" workbookViewId="0">
      <selection activeCell="K8" sqref="K8"/>
    </sheetView>
  </sheetViews>
  <sheetFormatPr baseColWidth="10" defaultColWidth="10.88671875" defaultRowHeight="10.199999999999999"/>
  <cols>
    <col min="1" max="1" width="19.44140625" style="2" customWidth="1"/>
    <col min="2" max="2" width="34.5546875" style="2" customWidth="1"/>
    <col min="3" max="3" width="19.6640625" style="2" customWidth="1"/>
    <col min="4" max="7" width="20.88671875" style="2" customWidth="1"/>
    <col min="8" max="8" width="16.109375" style="2" customWidth="1"/>
    <col min="9" max="16384" width="10.88671875" style="2"/>
  </cols>
  <sheetData>
    <row r="1" spans="1:12" s="10" customFormat="1" ht="17.25" customHeight="1">
      <c r="A1" s="1297" t="s">
        <v>2169</v>
      </c>
      <c r="B1" s="1298"/>
      <c r="C1" s="1298"/>
      <c r="D1" s="1298"/>
      <c r="E1" s="1298"/>
      <c r="F1" s="1298"/>
      <c r="G1" s="1298"/>
      <c r="H1" s="1298"/>
    </row>
    <row r="2" spans="1:12" s="10" customFormat="1" ht="27" customHeight="1">
      <c r="A2" s="11"/>
      <c r="G2" s="1318" t="s">
        <v>598</v>
      </c>
      <c r="H2" s="1319"/>
    </row>
    <row r="3" spans="1:12" s="10" customFormat="1" ht="15.75" customHeight="1">
      <c r="A3" s="5" t="s">
        <v>593</v>
      </c>
      <c r="B3" s="1301" t="str">
        <f>+TRC!B3</f>
        <v>DSO Services</v>
      </c>
      <c r="C3" s="1301"/>
      <c r="D3" s="1301"/>
      <c r="E3" s="1301"/>
      <c r="F3" s="1301"/>
      <c r="G3" s="1301"/>
      <c r="H3" s="1301"/>
      <c r="I3" s="144"/>
      <c r="J3" s="144"/>
      <c r="K3" s="144"/>
      <c r="L3" s="144"/>
    </row>
    <row r="4" spans="1:12" s="10" customFormat="1" ht="15.75" customHeight="1">
      <c r="A4" s="5" t="s">
        <v>517</v>
      </c>
      <c r="B4" s="1325" t="str">
        <f>+TRC!B4</f>
        <v>Rue Alphamoi Djénèpo, secteur 01, Bobo-Dioulasso, Burkina Faso</v>
      </c>
      <c r="C4" s="1325"/>
      <c r="D4" s="1325"/>
      <c r="E4" s="1325"/>
      <c r="F4" s="1325"/>
      <c r="G4" s="705" t="s">
        <v>518</v>
      </c>
      <c r="H4" s="712" t="str">
        <f>+TRC!G4</f>
        <v>DSO Services</v>
      </c>
      <c r="I4" s="144"/>
      <c r="J4" s="1295"/>
      <c r="K4" s="1295"/>
      <c r="L4" s="146"/>
    </row>
    <row r="5" spans="1:12" s="10" customFormat="1" ht="15.75" customHeight="1">
      <c r="A5" s="5" t="s">
        <v>519</v>
      </c>
      <c r="B5" s="1325" t="str">
        <f>+TRC!B5</f>
        <v>00000101A</v>
      </c>
      <c r="C5" s="1325"/>
      <c r="D5" s="713" t="s">
        <v>2154</v>
      </c>
      <c r="E5" s="718">
        <f>+TRC!D5</f>
        <v>45657</v>
      </c>
      <c r="F5" s="714"/>
      <c r="G5" s="705" t="s">
        <v>521</v>
      </c>
      <c r="H5" s="707">
        <f>+TRC!G5</f>
        <v>12</v>
      </c>
      <c r="I5" s="146"/>
      <c r="J5" s="1295"/>
      <c r="K5" s="1295"/>
      <c r="L5" s="147"/>
    </row>
    <row r="6" spans="1:12" s="10" customFormat="1" ht="15.75" customHeight="1">
      <c r="A6" s="5" t="s">
        <v>522</v>
      </c>
      <c r="B6" s="717" t="str">
        <f>+TRC!B6</f>
        <v>Néant</v>
      </c>
      <c r="C6" s="715"/>
      <c r="D6" s="704"/>
      <c r="E6" s="708"/>
      <c r="F6" s="716"/>
      <c r="G6" s="708"/>
      <c r="H6" s="702"/>
      <c r="I6" s="146"/>
      <c r="J6" s="145"/>
      <c r="K6" s="145"/>
      <c r="L6" s="146"/>
    </row>
    <row r="9" spans="1:12" ht="25.2">
      <c r="A9" s="1323" t="s">
        <v>596</v>
      </c>
      <c r="B9" s="1324"/>
      <c r="C9" s="1324"/>
      <c r="D9" s="1324"/>
      <c r="E9" s="1324"/>
      <c r="F9" s="1324"/>
      <c r="G9" s="1324"/>
      <c r="H9" s="1324"/>
    </row>
    <row r="11" spans="1:12">
      <c r="A11" s="1296" t="s">
        <v>597</v>
      </c>
      <c r="B11" s="1296"/>
      <c r="C11" s="1296"/>
      <c r="D11" s="1296"/>
      <c r="E11" s="1296"/>
      <c r="F11" s="1296"/>
      <c r="G11" s="1296"/>
      <c r="H11" s="1296"/>
    </row>
    <row r="12" spans="1:12">
      <c r="A12" s="1296"/>
      <c r="B12" s="1296"/>
      <c r="C12" s="1296"/>
      <c r="D12" s="1296"/>
      <c r="E12" s="1296"/>
      <c r="F12" s="1296"/>
      <c r="G12" s="1296"/>
      <c r="H12" s="1296"/>
    </row>
    <row r="14" spans="1:12" ht="28.5" customHeight="1">
      <c r="A14" s="1322" t="s">
        <v>410</v>
      </c>
      <c r="B14" s="1322" t="s">
        <v>411</v>
      </c>
      <c r="C14" s="167" t="s">
        <v>412</v>
      </c>
      <c r="D14" s="161" t="s">
        <v>413</v>
      </c>
      <c r="E14" s="161" t="s">
        <v>414</v>
      </c>
      <c r="F14" s="161" t="s">
        <v>361</v>
      </c>
      <c r="G14" s="167" t="s">
        <v>415</v>
      </c>
      <c r="H14" s="167" t="s">
        <v>362</v>
      </c>
    </row>
    <row r="15" spans="1:12" ht="15.75" customHeight="1">
      <c r="A15" s="1322"/>
      <c r="B15" s="1322"/>
      <c r="C15" s="161">
        <v>1</v>
      </c>
      <c r="D15" s="161">
        <v>2</v>
      </c>
      <c r="E15" s="161">
        <v>3</v>
      </c>
      <c r="F15" s="161" t="s">
        <v>363</v>
      </c>
      <c r="G15" s="161" t="s">
        <v>364</v>
      </c>
      <c r="H15" s="161" t="s">
        <v>416</v>
      </c>
    </row>
    <row r="16" spans="1:12" ht="20.100000000000001" customHeight="1">
      <c r="A16" s="152"/>
      <c r="B16" s="152"/>
      <c r="C16" s="153"/>
      <c r="D16" s="153"/>
      <c r="E16" s="153"/>
      <c r="F16" s="154">
        <f>+D16+E16</f>
        <v>0</v>
      </c>
      <c r="G16" s="154">
        <f>+C16-F16</f>
        <v>0</v>
      </c>
      <c r="H16" s="155" t="str">
        <f>IFERROR(+F16/C16,"")</f>
        <v/>
      </c>
    </row>
    <row r="17" spans="1:8" ht="20.100000000000001" customHeight="1">
      <c r="A17" s="152"/>
      <c r="B17" s="152"/>
      <c r="C17" s="153"/>
      <c r="D17" s="153"/>
      <c r="E17" s="153"/>
      <c r="F17" s="154">
        <f t="shared" ref="F17:F44" si="0">+D17+E17</f>
        <v>0</v>
      </c>
      <c r="G17" s="154">
        <f t="shared" ref="G17:G44" si="1">+C17-F17</f>
        <v>0</v>
      </c>
      <c r="H17" s="155" t="str">
        <f t="shared" ref="H17:H44" si="2">IFERROR(+F17/C17,"")</f>
        <v/>
      </c>
    </row>
    <row r="18" spans="1:8" ht="20.100000000000001" customHeight="1">
      <c r="A18" s="152"/>
      <c r="B18" s="152"/>
      <c r="C18" s="153"/>
      <c r="D18" s="153"/>
      <c r="E18" s="153"/>
      <c r="F18" s="154">
        <f t="shared" si="0"/>
        <v>0</v>
      </c>
      <c r="G18" s="154">
        <f t="shared" si="1"/>
        <v>0</v>
      </c>
      <c r="H18" s="155" t="str">
        <f t="shared" si="2"/>
        <v/>
      </c>
    </row>
    <row r="19" spans="1:8" ht="20.100000000000001" customHeight="1">
      <c r="A19" s="152"/>
      <c r="B19" s="152"/>
      <c r="C19" s="153"/>
      <c r="D19" s="153"/>
      <c r="E19" s="153"/>
      <c r="F19" s="154">
        <f t="shared" si="0"/>
        <v>0</v>
      </c>
      <c r="G19" s="154">
        <f t="shared" si="1"/>
        <v>0</v>
      </c>
      <c r="H19" s="155" t="str">
        <f t="shared" si="2"/>
        <v/>
      </c>
    </row>
    <row r="20" spans="1:8" ht="20.100000000000001" customHeight="1">
      <c r="A20" s="152"/>
      <c r="B20" s="152"/>
      <c r="C20" s="153"/>
      <c r="D20" s="153"/>
      <c r="E20" s="153"/>
      <c r="F20" s="154">
        <f t="shared" si="0"/>
        <v>0</v>
      </c>
      <c r="G20" s="154">
        <f t="shared" si="1"/>
        <v>0</v>
      </c>
      <c r="H20" s="155" t="str">
        <f t="shared" si="2"/>
        <v/>
      </c>
    </row>
    <row r="21" spans="1:8" ht="20.100000000000001" customHeight="1">
      <c r="A21" s="152"/>
      <c r="B21" s="152"/>
      <c r="C21" s="153"/>
      <c r="D21" s="153"/>
      <c r="E21" s="153"/>
      <c r="F21" s="154">
        <f t="shared" si="0"/>
        <v>0</v>
      </c>
      <c r="G21" s="154">
        <f t="shared" si="1"/>
        <v>0</v>
      </c>
      <c r="H21" s="155" t="str">
        <f t="shared" si="2"/>
        <v/>
      </c>
    </row>
    <row r="22" spans="1:8" ht="20.100000000000001" customHeight="1">
      <c r="A22" s="152"/>
      <c r="B22" s="152"/>
      <c r="C22" s="153"/>
      <c r="D22" s="153"/>
      <c r="E22" s="153"/>
      <c r="F22" s="154">
        <f t="shared" si="0"/>
        <v>0</v>
      </c>
      <c r="G22" s="154">
        <f t="shared" si="1"/>
        <v>0</v>
      </c>
      <c r="H22" s="155" t="str">
        <f t="shared" si="2"/>
        <v/>
      </c>
    </row>
    <row r="23" spans="1:8" ht="20.100000000000001" customHeight="1">
      <c r="A23" s="152"/>
      <c r="B23" s="152"/>
      <c r="C23" s="153"/>
      <c r="D23" s="153"/>
      <c r="E23" s="153"/>
      <c r="F23" s="154">
        <f t="shared" si="0"/>
        <v>0</v>
      </c>
      <c r="G23" s="154">
        <f t="shared" si="1"/>
        <v>0</v>
      </c>
      <c r="H23" s="155" t="str">
        <f t="shared" si="2"/>
        <v/>
      </c>
    </row>
    <row r="24" spans="1:8" ht="20.100000000000001" customHeight="1">
      <c r="A24" s="152"/>
      <c r="B24" s="152"/>
      <c r="C24" s="153"/>
      <c r="D24" s="153"/>
      <c r="E24" s="153"/>
      <c r="F24" s="154">
        <f t="shared" si="0"/>
        <v>0</v>
      </c>
      <c r="G24" s="154">
        <f t="shared" si="1"/>
        <v>0</v>
      </c>
      <c r="H24" s="155" t="str">
        <f t="shared" si="2"/>
        <v/>
      </c>
    </row>
    <row r="25" spans="1:8" ht="20.100000000000001" customHeight="1">
      <c r="A25" s="152"/>
      <c r="B25" s="152"/>
      <c r="C25" s="153"/>
      <c r="D25" s="153"/>
      <c r="E25" s="153"/>
      <c r="F25" s="154">
        <f t="shared" si="0"/>
        <v>0</v>
      </c>
      <c r="G25" s="154">
        <f t="shared" si="1"/>
        <v>0</v>
      </c>
      <c r="H25" s="155" t="str">
        <f t="shared" si="2"/>
        <v/>
      </c>
    </row>
    <row r="26" spans="1:8" ht="20.100000000000001" customHeight="1">
      <c r="A26" s="152"/>
      <c r="B26" s="152"/>
      <c r="C26" s="153"/>
      <c r="D26" s="153"/>
      <c r="E26" s="153"/>
      <c r="F26" s="154">
        <f t="shared" si="0"/>
        <v>0</v>
      </c>
      <c r="G26" s="154">
        <f t="shared" si="1"/>
        <v>0</v>
      </c>
      <c r="H26" s="155" t="str">
        <f t="shared" si="2"/>
        <v/>
      </c>
    </row>
    <row r="27" spans="1:8" ht="20.100000000000001" customHeight="1">
      <c r="A27" s="152"/>
      <c r="B27" s="152"/>
      <c r="C27" s="153"/>
      <c r="D27" s="153"/>
      <c r="E27" s="153"/>
      <c r="F27" s="154">
        <f t="shared" si="0"/>
        <v>0</v>
      </c>
      <c r="G27" s="154">
        <f t="shared" si="1"/>
        <v>0</v>
      </c>
      <c r="H27" s="155" t="str">
        <f t="shared" si="2"/>
        <v/>
      </c>
    </row>
    <row r="28" spans="1:8" ht="20.100000000000001" customHeight="1">
      <c r="A28" s="152"/>
      <c r="B28" s="152"/>
      <c r="C28" s="153"/>
      <c r="D28" s="153"/>
      <c r="E28" s="153"/>
      <c r="F28" s="154">
        <f t="shared" si="0"/>
        <v>0</v>
      </c>
      <c r="G28" s="154">
        <f t="shared" si="1"/>
        <v>0</v>
      </c>
      <c r="H28" s="155" t="str">
        <f t="shared" si="2"/>
        <v/>
      </c>
    </row>
    <row r="29" spans="1:8" ht="20.100000000000001" customHeight="1">
      <c r="A29" s="152"/>
      <c r="B29" s="152"/>
      <c r="C29" s="153"/>
      <c r="D29" s="153"/>
      <c r="E29" s="153"/>
      <c r="F29" s="154">
        <f t="shared" si="0"/>
        <v>0</v>
      </c>
      <c r="G29" s="154">
        <f t="shared" si="1"/>
        <v>0</v>
      </c>
      <c r="H29" s="155" t="str">
        <f t="shared" si="2"/>
        <v/>
      </c>
    </row>
    <row r="30" spans="1:8" ht="20.100000000000001" customHeight="1">
      <c r="A30" s="152"/>
      <c r="B30" s="152"/>
      <c r="C30" s="153"/>
      <c r="D30" s="153"/>
      <c r="E30" s="153"/>
      <c r="F30" s="154">
        <f t="shared" si="0"/>
        <v>0</v>
      </c>
      <c r="G30" s="154">
        <f t="shared" si="1"/>
        <v>0</v>
      </c>
      <c r="H30" s="155" t="str">
        <f t="shared" si="2"/>
        <v/>
      </c>
    </row>
    <row r="31" spans="1:8" ht="20.100000000000001" customHeight="1">
      <c r="A31" s="152"/>
      <c r="B31" s="152"/>
      <c r="C31" s="153"/>
      <c r="D31" s="153"/>
      <c r="E31" s="153"/>
      <c r="F31" s="154">
        <f t="shared" si="0"/>
        <v>0</v>
      </c>
      <c r="G31" s="154">
        <f t="shared" si="1"/>
        <v>0</v>
      </c>
      <c r="H31" s="155" t="str">
        <f t="shared" si="2"/>
        <v/>
      </c>
    </row>
    <row r="32" spans="1:8" ht="20.100000000000001" customHeight="1">
      <c r="A32" s="152"/>
      <c r="B32" s="152"/>
      <c r="C32" s="153"/>
      <c r="D32" s="153"/>
      <c r="E32" s="153"/>
      <c r="F32" s="154">
        <f t="shared" si="0"/>
        <v>0</v>
      </c>
      <c r="G32" s="154">
        <f t="shared" si="1"/>
        <v>0</v>
      </c>
      <c r="H32" s="155" t="str">
        <f t="shared" si="2"/>
        <v/>
      </c>
    </row>
    <row r="33" spans="1:8" ht="20.100000000000001" customHeight="1">
      <c r="A33" s="152"/>
      <c r="B33" s="152"/>
      <c r="C33" s="153"/>
      <c r="D33" s="153"/>
      <c r="E33" s="153"/>
      <c r="F33" s="154">
        <f t="shared" si="0"/>
        <v>0</v>
      </c>
      <c r="G33" s="154">
        <f t="shared" si="1"/>
        <v>0</v>
      </c>
      <c r="H33" s="155" t="str">
        <f t="shared" si="2"/>
        <v/>
      </c>
    </row>
    <row r="34" spans="1:8" ht="20.100000000000001" customHeight="1">
      <c r="A34" s="152"/>
      <c r="B34" s="152"/>
      <c r="C34" s="153"/>
      <c r="D34" s="153"/>
      <c r="E34" s="153"/>
      <c r="F34" s="154">
        <f t="shared" si="0"/>
        <v>0</v>
      </c>
      <c r="G34" s="154">
        <f t="shared" si="1"/>
        <v>0</v>
      </c>
      <c r="H34" s="155" t="str">
        <f t="shared" si="2"/>
        <v/>
      </c>
    </row>
    <row r="35" spans="1:8" ht="20.100000000000001" customHeight="1">
      <c r="A35" s="152"/>
      <c r="B35" s="152"/>
      <c r="C35" s="153"/>
      <c r="D35" s="153"/>
      <c r="E35" s="153"/>
      <c r="F35" s="154">
        <f t="shared" si="0"/>
        <v>0</v>
      </c>
      <c r="G35" s="154">
        <f t="shared" si="1"/>
        <v>0</v>
      </c>
      <c r="H35" s="155" t="str">
        <f t="shared" si="2"/>
        <v/>
      </c>
    </row>
    <row r="36" spans="1:8" ht="20.100000000000001" customHeight="1">
      <c r="A36" s="152"/>
      <c r="B36" s="152"/>
      <c r="C36" s="153"/>
      <c r="D36" s="153"/>
      <c r="E36" s="153"/>
      <c r="F36" s="154">
        <f t="shared" si="0"/>
        <v>0</v>
      </c>
      <c r="G36" s="154">
        <f t="shared" si="1"/>
        <v>0</v>
      </c>
      <c r="H36" s="155" t="str">
        <f t="shared" si="2"/>
        <v/>
      </c>
    </row>
    <row r="37" spans="1:8" ht="20.100000000000001" customHeight="1">
      <c r="A37" s="152"/>
      <c r="B37" s="152"/>
      <c r="C37" s="153"/>
      <c r="D37" s="153"/>
      <c r="E37" s="153"/>
      <c r="F37" s="154">
        <f t="shared" si="0"/>
        <v>0</v>
      </c>
      <c r="G37" s="154">
        <f t="shared" si="1"/>
        <v>0</v>
      </c>
      <c r="H37" s="155" t="str">
        <f t="shared" si="2"/>
        <v/>
      </c>
    </row>
    <row r="38" spans="1:8" ht="20.100000000000001" customHeight="1">
      <c r="A38" s="152"/>
      <c r="B38" s="152"/>
      <c r="C38" s="153"/>
      <c r="D38" s="153"/>
      <c r="E38" s="153"/>
      <c r="F38" s="154">
        <f t="shared" si="0"/>
        <v>0</v>
      </c>
      <c r="G38" s="154">
        <f t="shared" si="1"/>
        <v>0</v>
      </c>
      <c r="H38" s="155" t="str">
        <f t="shared" si="2"/>
        <v/>
      </c>
    </row>
    <row r="39" spans="1:8" ht="20.100000000000001" customHeight="1">
      <c r="A39" s="152"/>
      <c r="B39" s="152"/>
      <c r="C39" s="153"/>
      <c r="D39" s="153"/>
      <c r="E39" s="153"/>
      <c r="F39" s="154">
        <f t="shared" si="0"/>
        <v>0</v>
      </c>
      <c r="G39" s="154">
        <f t="shared" si="1"/>
        <v>0</v>
      </c>
      <c r="H39" s="155" t="str">
        <f t="shared" si="2"/>
        <v/>
      </c>
    </row>
    <row r="40" spans="1:8" ht="20.100000000000001" customHeight="1">
      <c r="A40" s="152"/>
      <c r="B40" s="152"/>
      <c r="C40" s="153"/>
      <c r="D40" s="153"/>
      <c r="E40" s="153"/>
      <c r="F40" s="154">
        <f t="shared" si="0"/>
        <v>0</v>
      </c>
      <c r="G40" s="154">
        <f t="shared" si="1"/>
        <v>0</v>
      </c>
      <c r="H40" s="155" t="str">
        <f t="shared" si="2"/>
        <v/>
      </c>
    </row>
    <row r="41" spans="1:8" ht="20.100000000000001" customHeight="1">
      <c r="A41" s="152"/>
      <c r="B41" s="152"/>
      <c r="C41" s="153"/>
      <c r="D41" s="153"/>
      <c r="E41" s="153"/>
      <c r="F41" s="154">
        <f t="shared" si="0"/>
        <v>0</v>
      </c>
      <c r="G41" s="154">
        <f t="shared" si="1"/>
        <v>0</v>
      </c>
      <c r="H41" s="155" t="str">
        <f t="shared" si="2"/>
        <v/>
      </c>
    </row>
    <row r="42" spans="1:8" ht="20.100000000000001" customHeight="1">
      <c r="A42" s="152"/>
      <c r="B42" s="152"/>
      <c r="C42" s="153"/>
      <c r="D42" s="153"/>
      <c r="E42" s="153"/>
      <c r="F42" s="154">
        <f t="shared" si="0"/>
        <v>0</v>
      </c>
      <c r="G42" s="154">
        <f t="shared" si="1"/>
        <v>0</v>
      </c>
      <c r="H42" s="155" t="str">
        <f t="shared" si="2"/>
        <v/>
      </c>
    </row>
    <row r="43" spans="1:8" ht="20.100000000000001" customHeight="1">
      <c r="A43" s="152"/>
      <c r="B43" s="152"/>
      <c r="C43" s="153"/>
      <c r="D43" s="153"/>
      <c r="E43" s="153"/>
      <c r="F43" s="154">
        <f t="shared" si="0"/>
        <v>0</v>
      </c>
      <c r="G43" s="154">
        <f t="shared" si="1"/>
        <v>0</v>
      </c>
      <c r="H43" s="155" t="str">
        <f t="shared" si="2"/>
        <v/>
      </c>
    </row>
    <row r="44" spans="1:8" ht="20.100000000000001" customHeight="1">
      <c r="A44" s="152"/>
      <c r="B44" s="152"/>
      <c r="C44" s="153"/>
      <c r="D44" s="153"/>
      <c r="E44" s="153"/>
      <c r="F44" s="154">
        <f t="shared" si="0"/>
        <v>0</v>
      </c>
      <c r="G44" s="154">
        <f t="shared" si="1"/>
        <v>0</v>
      </c>
      <c r="H44" s="155" t="str">
        <f t="shared" si="2"/>
        <v/>
      </c>
    </row>
    <row r="45" spans="1:8" ht="20.100000000000001" customHeight="1">
      <c r="A45" s="150" t="s">
        <v>292</v>
      </c>
      <c r="B45" s="150"/>
      <c r="C45" s="156">
        <f>SUM(C16:C44)</f>
        <v>0</v>
      </c>
      <c r="D45" s="156">
        <f t="shared" ref="D45:F45" si="3">SUM(D16:D44)</f>
        <v>0</v>
      </c>
      <c r="E45" s="156">
        <f t="shared" si="3"/>
        <v>0</v>
      </c>
      <c r="F45" s="156">
        <f t="shared" si="3"/>
        <v>0</v>
      </c>
      <c r="G45" s="156">
        <f>SUM(G16:G44)</f>
        <v>0</v>
      </c>
      <c r="H45" s="157">
        <f>SUM(H16:H44)</f>
        <v>0</v>
      </c>
    </row>
    <row r="47" spans="1:8">
      <c r="A47" s="6" t="s">
        <v>417</v>
      </c>
    </row>
    <row r="48" spans="1:8">
      <c r="A48" s="2" t="s">
        <v>432</v>
      </c>
    </row>
    <row r="49" spans="1:1">
      <c r="A49" s="2" t="s">
        <v>433</v>
      </c>
    </row>
    <row r="50" spans="1:1">
      <c r="A50" s="2" t="s">
        <v>365</v>
      </c>
    </row>
    <row r="51" spans="1:1">
      <c r="A51" s="2" t="s">
        <v>366</v>
      </c>
    </row>
    <row r="52" spans="1:1">
      <c r="A52" s="2" t="s">
        <v>367</v>
      </c>
    </row>
    <row r="53" spans="1:1">
      <c r="A53" s="2" t="s">
        <v>368</v>
      </c>
    </row>
    <row r="54" spans="1:1">
      <c r="A54" s="2" t="s">
        <v>434</v>
      </c>
    </row>
    <row r="55" spans="1:1">
      <c r="A55" s="2" t="s">
        <v>369</v>
      </c>
    </row>
    <row r="56" spans="1:1">
      <c r="A56" s="2" t="s">
        <v>435</v>
      </c>
    </row>
    <row r="57" spans="1:1">
      <c r="A57" s="2" t="s">
        <v>370</v>
      </c>
    </row>
    <row r="58" spans="1:1">
      <c r="A58" s="2" t="s">
        <v>436</v>
      </c>
    </row>
    <row r="59" spans="1:1">
      <c r="A59" s="2" t="s">
        <v>437</v>
      </c>
    </row>
  </sheetData>
  <mergeCells count="11">
    <mergeCell ref="A14:A15"/>
    <mergeCell ref="B14:B15"/>
    <mergeCell ref="A11:H12"/>
    <mergeCell ref="A1:H1"/>
    <mergeCell ref="J4:K4"/>
    <mergeCell ref="J5:K5"/>
    <mergeCell ref="G2:H2"/>
    <mergeCell ref="A9:H9"/>
    <mergeCell ref="B3:H3"/>
    <mergeCell ref="B4:F4"/>
    <mergeCell ref="B5:C5"/>
  </mergeCells>
  <pageMargins left="0.7" right="0.7" top="0.75" bottom="0.75" header="0.3" footer="0.3"/>
  <pageSetup paperSize="9" scale="43"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5">
    <pageSetUpPr fitToPage="1"/>
  </sheetPr>
  <dimension ref="A1:L51"/>
  <sheetViews>
    <sheetView showGridLines="0" showZeros="0" tabSelected="1" view="pageBreakPreview" topLeftCell="A17" zoomScaleNormal="90" zoomScaleSheetLayoutView="100" workbookViewId="0">
      <selection activeCell="C12" sqref="C12"/>
    </sheetView>
  </sheetViews>
  <sheetFormatPr baseColWidth="10" defaultColWidth="11.44140625" defaultRowHeight="11.4"/>
  <cols>
    <col min="1" max="1" width="5.44140625" style="2" customWidth="1"/>
    <col min="2" max="2" width="48.6640625" style="2" bestFit="1" customWidth="1"/>
    <col min="3" max="3" width="4.5546875" style="2" customWidth="1"/>
    <col min="4" max="5" width="16.5546875" style="94" hidden="1" customWidth="1"/>
    <col min="6" max="6" width="16.5546875" style="94" customWidth="1"/>
    <col min="7" max="7" width="18.44140625" style="94" customWidth="1"/>
    <col min="8" max="8" width="5.109375" style="94" customWidth="1"/>
    <col min="9" max="9" width="52.6640625" style="94" customWidth="1"/>
    <col min="10" max="10" width="4.5546875" style="94" customWidth="1"/>
    <col min="11" max="12" width="20.6640625" style="94" customWidth="1"/>
    <col min="13" max="16384" width="11.44140625" style="94"/>
  </cols>
  <sheetData>
    <row r="1" spans="1:12" ht="15" customHeight="1">
      <c r="A1" s="1332" t="s">
        <v>2180</v>
      </c>
      <c r="B1" s="1332"/>
      <c r="C1" s="1332"/>
      <c r="D1" s="1332"/>
      <c r="E1" s="1332"/>
      <c r="F1" s="1332"/>
      <c r="G1" s="1332"/>
      <c r="H1" s="1332"/>
      <c r="I1" s="1332"/>
      <c r="J1" s="1332"/>
      <c r="K1" s="1332"/>
      <c r="L1" s="1332"/>
    </row>
    <row r="2" spans="1:12" ht="27" customHeight="1">
      <c r="B2" s="95"/>
      <c r="C2" s="820" t="str">
        <f>+TEB!B3</f>
        <v>DSO Services</v>
      </c>
      <c r="D2" s="96"/>
      <c r="E2" s="96"/>
      <c r="F2" s="96"/>
      <c r="G2" s="96"/>
      <c r="J2" s="168"/>
      <c r="K2" s="1299" t="s">
        <v>2164</v>
      </c>
      <c r="L2" s="1300"/>
    </row>
    <row r="3" spans="1:12" s="93" customFormat="1" ht="15.75" customHeight="1">
      <c r="B3" s="93" t="s">
        <v>516</v>
      </c>
      <c r="C3" s="1333" t="str">
        <f>+TEB!B4</f>
        <v>Rue Alphamoi Djénèpo, secteur 01, Bobo-Dioulasso, Burkina Faso</v>
      </c>
      <c r="D3" s="1333"/>
      <c r="E3" s="1333"/>
      <c r="F3" s="1333"/>
      <c r="G3" s="1333"/>
      <c r="H3" s="1333"/>
      <c r="I3" s="1333"/>
      <c r="J3" s="1333"/>
      <c r="K3" s="1334"/>
      <c r="L3" s="1334"/>
    </row>
    <row r="4" spans="1:12" s="93" customFormat="1" ht="15.75" customHeight="1">
      <c r="B4" s="93" t="s">
        <v>517</v>
      </c>
      <c r="C4" s="1334" t="str">
        <f>+TEB!B5</f>
        <v>00000101A</v>
      </c>
      <c r="D4" s="1334"/>
      <c r="E4" s="1334"/>
      <c r="F4" s="1334"/>
      <c r="G4" s="1334"/>
      <c r="H4" s="1334"/>
      <c r="I4" s="1334"/>
      <c r="J4" s="1334"/>
      <c r="K4" s="145" t="s">
        <v>518</v>
      </c>
      <c r="L4" s="692" t="str">
        <f>+TEB!H4</f>
        <v>DSO Services</v>
      </c>
    </row>
    <row r="5" spans="1:12" s="93" customFormat="1" ht="15.75" customHeight="1">
      <c r="B5" s="93" t="s">
        <v>519</v>
      </c>
      <c r="C5" s="687" t="str">
        <f>+TEB!B6</f>
        <v>Néant</v>
      </c>
      <c r="D5" s="687"/>
      <c r="E5" s="687"/>
      <c r="F5" s="687"/>
      <c r="G5" s="1340" t="s">
        <v>520</v>
      </c>
      <c r="H5" s="1340"/>
      <c r="I5" s="821">
        <f>+TEB!E5</f>
        <v>45657</v>
      </c>
      <c r="J5" s="691"/>
      <c r="K5" s="107" t="s">
        <v>521</v>
      </c>
      <c r="L5" s="822">
        <f>+TEB!H5</f>
        <v>12</v>
      </c>
    </row>
    <row r="6" spans="1:12" s="93" customFormat="1" ht="15.75" customHeight="1">
      <c r="A6" s="94"/>
      <c r="B6" s="169" t="s">
        <v>600</v>
      </c>
      <c r="C6" s="1331"/>
      <c r="D6" s="1331"/>
      <c r="E6" s="1331"/>
      <c r="F6" s="1331"/>
      <c r="G6" s="1331"/>
      <c r="H6" s="1331"/>
      <c r="I6" s="826"/>
      <c r="J6" s="827"/>
      <c r="K6" s="826"/>
      <c r="L6" s="827"/>
    </row>
    <row r="7" spans="1:12" s="93" customFormat="1" ht="15.75" customHeight="1">
      <c r="A7" s="94"/>
      <c r="B7" s="169"/>
      <c r="C7" s="203"/>
      <c r="D7" s="203"/>
      <c r="E7" s="203"/>
      <c r="F7" s="203"/>
      <c r="G7" s="203"/>
      <c r="H7" s="203"/>
      <c r="I7" s="145"/>
      <c r="J7" s="146"/>
      <c r="K7" s="145"/>
      <c r="L7" s="146"/>
    </row>
    <row r="8" spans="1:12" ht="28.5" customHeight="1">
      <c r="A8" s="1338" t="str">
        <f>CONCATENATE("Bilan au 31 Décembre"&amp;" "&amp;TEXT('INFORMATIONS GENERALES'!J13,"aaaa"))</f>
        <v>Bilan au 31 Décembre 2024</v>
      </c>
      <c r="B8" s="1339"/>
      <c r="C8" s="1339"/>
      <c r="D8" s="1339"/>
      <c r="E8" s="1339"/>
      <c r="F8" s="1339"/>
      <c r="G8" s="1339"/>
      <c r="H8" s="1339"/>
      <c r="I8" s="1339"/>
      <c r="J8" s="1339"/>
      <c r="K8" s="1339"/>
      <c r="L8" s="1339"/>
    </row>
    <row r="9" spans="1:12" ht="12" customHeight="1">
      <c r="A9" s="149"/>
      <c r="B9" s="149"/>
      <c r="C9" s="149"/>
      <c r="D9" s="149"/>
      <c r="E9" s="149"/>
      <c r="F9" s="149"/>
      <c r="G9" s="149"/>
      <c r="H9" s="149"/>
      <c r="I9" s="149"/>
      <c r="J9" s="149"/>
      <c r="K9" s="149"/>
      <c r="L9" s="149"/>
    </row>
    <row r="10" spans="1:12" ht="28.5" customHeight="1">
      <c r="A10" s="1335" t="s">
        <v>0</v>
      </c>
      <c r="B10" s="1336" t="s">
        <v>71</v>
      </c>
      <c r="C10" s="1330" t="s">
        <v>601</v>
      </c>
      <c r="D10" s="693"/>
      <c r="E10" s="694"/>
      <c r="F10" s="438" t="s">
        <v>603</v>
      </c>
      <c r="G10" s="216" t="s">
        <v>73</v>
      </c>
      <c r="H10" s="1335" t="s">
        <v>0</v>
      </c>
      <c r="I10" s="1335" t="s">
        <v>112</v>
      </c>
      <c r="J10" s="1330" t="s">
        <v>601</v>
      </c>
      <c r="K10" s="216" t="s">
        <v>72</v>
      </c>
      <c r="L10" s="216" t="s">
        <v>602</v>
      </c>
    </row>
    <row r="11" spans="1:12" ht="16.5" customHeight="1">
      <c r="A11" s="1335"/>
      <c r="B11" s="1337"/>
      <c r="C11" s="1330"/>
      <c r="D11" s="258" t="s">
        <v>1766</v>
      </c>
      <c r="E11" s="217" t="s">
        <v>1767</v>
      </c>
      <c r="F11" s="216" t="s">
        <v>1768</v>
      </c>
      <c r="G11" s="216" t="s">
        <v>1768</v>
      </c>
      <c r="H11" s="1335"/>
      <c r="I11" s="1335"/>
      <c r="J11" s="1330"/>
      <c r="K11" s="216" t="s">
        <v>1768</v>
      </c>
      <c r="L11" s="216" t="s">
        <v>1768</v>
      </c>
    </row>
    <row r="12" spans="1:12" ht="24.9" customHeight="1">
      <c r="A12" s="695" t="s">
        <v>74</v>
      </c>
      <c r="B12" s="302" t="s">
        <v>8</v>
      </c>
      <c r="C12" s="187"/>
      <c r="D12" s="259">
        <f>SUMIF('Balance N'!A:A,21,'Balance N'!O:O)</f>
        <v>0</v>
      </c>
      <c r="E12" s="259">
        <f>SUMIF('Balance N'!B:B,281,'Balance N'!P:P)+SUMIF('Balance N'!B:B,291,'Balance N'!P:P)</f>
        <v>0</v>
      </c>
      <c r="F12" s="259">
        <f>D12-E12</f>
        <v>0</v>
      </c>
      <c r="G12" s="259">
        <f>SUMIF('Balance N-1'!A:A,21,'Balance N-1'!O:O)-(SUMIF('Balance N-1'!B:B,281,'Balance N-1'!P:P)+SUMIF('Balance N-1'!B:B,291,'Balance N-1'!P:P))</f>
        <v>0</v>
      </c>
      <c r="H12" s="173" t="s">
        <v>113</v>
      </c>
      <c r="I12" s="307" t="s">
        <v>114</v>
      </c>
      <c r="J12" s="189"/>
      <c r="K12" s="183">
        <f>SUMIF('Balance N'!A:A,16,'Balance N'!P:P)</f>
        <v>0</v>
      </c>
      <c r="L12" s="183">
        <f>SUMIF('Balance N-1'!A:A,16,'Balance N-1'!P:P)</f>
        <v>0</v>
      </c>
    </row>
    <row r="13" spans="1:12" ht="24.9" customHeight="1">
      <c r="A13" s="170" t="s">
        <v>75</v>
      </c>
      <c r="B13" s="302" t="s">
        <v>371</v>
      </c>
      <c r="C13" s="187"/>
      <c r="D13" s="259">
        <f>SUMIF('Balance N'!A:A,22,'Balance N'!O:O)+SUMIF('Balance N'!B:B,231,'Balance N'!O:O)+SUMIF('Balance N'!B:B,233,'Balance N'!O:O)+SUMIF('Balance N'!C:C,2391,'Balance N'!O:O)+SUMIF('Balance N'!C:C,2392,'Balance N'!O:O)+SUMIF('Balance N'!C:C,2393,'Balance N'!O:O)+SUMIF('Balance N'!C:C,2396,'Balance N'!O:O)</f>
        <v>0</v>
      </c>
      <c r="E13" s="262">
        <f>SUMIF('Balance N'!B:B,282,'Balance N'!P:P)+SUMIF('Balance N'!C:C,2831,'Balance N'!P:P)+SUMIF('Balance N'!C:C,2832,'Balance N'!P:P)+SUMIF('Balance N'!C:C,2833,'Balance N'!P:P)+SUMIF('Balance N'!B:B,292,'Balance N'!P:P)+SUMIF('Balance N'!C:C,2931,'Balance N'!P:P)+SUMIF('Balance N'!C:C,2932,'Balance N'!P:P)+SUMIF('Balance N'!C:C,2933,'Balance N'!P:P)+SUMIF('Balance N'!C:C,2939,'Balance N'!P:P)</f>
        <v>0</v>
      </c>
      <c r="F13" s="261">
        <f t="shared" ref="F13:F19" si="0">D13-E13</f>
        <v>0</v>
      </c>
      <c r="G13" s="261">
        <f>SUMIF('Balance N-1'!A:A,22,'Balance N-1'!O:O)+SUMIF('Balance N-1'!B:B,231,'Balance N-1'!O:O)+SUMIF('Balance N-1'!B:B,233,'Balance N-1'!O:O)+SUMIF('Balance N-1'!C:C,2391,'Balance N-1'!O:O)+SUMIF('Balance N-1'!C:C,2392,'Balance N-1'!O:O)+SUMIF('Balance N-1'!C:C,2393,'Balance N-1'!O:O)+SUMIF('Balance N-1'!C:C,2396,'Balance N-1'!O:O)-(SUMIF('Balance N-1'!B:B,282,'Balance N-1'!P:P)+SUMIF('Balance N-1'!C:C,2831,'Balance N-1'!P:P)+SUMIF('Balance N-1'!C:C,2832,'Balance N-1'!P:P)+SUMIF('Balance N-1'!C:C,2833,'Balance N-1'!P:P)+SUMIF('Balance N-1'!B:B,292,'Balance N-1'!P:P)+SUMIF('Balance N-1'!C:C,2931,'Balance N-1'!P:P)+SUMIF('Balance N-1'!C:C,2932,'Balance N-1'!P:P)+SUMIF('Balance N-1'!C:C,2933,'Balance N-1'!P:P)+SUMIF('Balance N-1'!C:C,2939,'Balance N-1'!P:P))</f>
        <v>0</v>
      </c>
      <c r="H13" s="173" t="s">
        <v>115</v>
      </c>
      <c r="I13" s="307" t="s">
        <v>2178</v>
      </c>
      <c r="J13" s="189"/>
      <c r="K13" s="183">
        <f>SUMIF('Balance N'!B:B,121,'Balance N'!P:P)-SUMIF('Balance N'!B:B,129,'Balance N'!O:O)</f>
        <v>0</v>
      </c>
      <c r="L13" s="183">
        <f>SUMIF('Balance N-1'!B:B,121,'Balance N-1'!P:P)-SUMIF('Balance N-1'!B:B,129,'Balance N-1'!O:O)</f>
        <v>0</v>
      </c>
    </row>
    <row r="14" spans="1:12" ht="24.9" customHeight="1">
      <c r="A14" s="170" t="s">
        <v>77</v>
      </c>
      <c r="B14" s="302" t="s">
        <v>372</v>
      </c>
      <c r="C14" s="187"/>
      <c r="D14" s="259">
        <f>SUMIF('Balance N'!B:B,234,'Balance N'!O:O)+SUMIF('Balance N'!B:B,235,'Balance N'!O:O)+SUMIF('Balance N'!B:B,238,'Balance N'!O:O)+SUMIF('Balance N'!C:C,2394,'Balance N'!O:O)+SUMIF('Balance N'!C:C,2395,'Balance N'!O:O)+SUMIF('Balance N'!C:C,2398,'Balance N'!O:O)</f>
        <v>0</v>
      </c>
      <c r="E14" s="262">
        <f>SUMIF('Balance N'!C:C,2834,'Balance N'!P:P)+SUMIF('Balance N'!C:C,2835,'Balance N'!P:P)+SUMIF('Balance N'!C:C,2838,'Balance N'!P:P)+SUMIF('Balance N'!C:C,2934,'Balance N'!P:P)+SUMIF('Balance N'!C:C,2935,'Balance N'!P:P)+SUMIF('Balance N'!C:C,2938,'Balance N'!P:P)+SUMIF('Balance N'!C:C,2939,'Balance N'!P:P)</f>
        <v>0</v>
      </c>
      <c r="F14" s="261">
        <f t="shared" si="0"/>
        <v>0</v>
      </c>
      <c r="G14" s="261">
        <f>SUMIF('Balance N-1'!B:B,234,'Balance N-1'!O:O)+SUMIF('Balance N-1'!B:B,235,'Balance N-1'!O:O)+SUMIF('Balance N-1'!B:B,238,'Balance N-1'!O:O)+SUMIF('Balance N-1'!C:C,2394,'Balance N-1'!O:O)+SUMIF('Balance N-1'!C:C,2395,'Balance N-1'!O:O)+SUMIF('Balance N-1'!C:C,2398,'Balance N-1'!O:O)-(SUMIF('Balance N-1'!C:C,2834,'Balance N-1'!P:P)+SUMIF('Balance N-1'!C:C,2835,'Balance N-1'!P:P)+SUMIF('Balance N-1'!C:C,2838,'Balance N-1'!P:P)+SUMIF('Balance N-1'!C:C,2934,'Balance N-1'!P:P)+SUMIF('Balance N-1'!C:C,2935,'Balance N-1'!P:P)+SUMIF('Balance N-1'!C:C,2938,'Balance N-1'!P:P)+SUMIF('Balance N-1'!C:C,2939,'Balance N-1'!P:P))</f>
        <v>0</v>
      </c>
      <c r="H14" s="173" t="s">
        <v>117</v>
      </c>
      <c r="I14" s="790" t="s">
        <v>2177</v>
      </c>
      <c r="J14" s="791"/>
      <c r="K14" s="792">
        <f>+'Compte d''exploitation'!H31</f>
        <v>0</v>
      </c>
      <c r="L14" s="792">
        <f>+'Compte d''exploitation'!I31</f>
        <v>0</v>
      </c>
    </row>
    <row r="15" spans="1:12" ht="24.9" customHeight="1">
      <c r="A15" s="695" t="s">
        <v>78</v>
      </c>
      <c r="B15" s="256" t="s">
        <v>373</v>
      </c>
      <c r="C15" s="187" t="s">
        <v>1711</v>
      </c>
      <c r="D15" s="259">
        <f>SUMIF('Balance N'!A:A,24,'Balance N'!O:O)-SUMIF('Balance N'!B:B,245,'Balance N'!O:O)-SUMIF('Balance N'!C:C,2495,'Balance N'!O:O)</f>
        <v>0</v>
      </c>
      <c r="E15" s="696">
        <f>SUMIF('Balance N'!B:B,284,'Balance N'!P:P)-SUMIF('Balance N'!C:C,2845,'Balance N'!P:P)+SUMIF('Balance N'!B:B,294,'Balance N'!P:P)-SUMIF('Balance N'!C:C,2945,'Balance N'!P:P)-SUMIF('Balance N'!C:C,2949,'Balance N'!P:P)</f>
        <v>0</v>
      </c>
      <c r="F15" s="261">
        <f>D15-E15</f>
        <v>0</v>
      </c>
      <c r="G15" s="261">
        <f>SUMIF('Balance N-1'!A:A,24,'Balance N-1'!O:O)-SUMIF('Balance N-1'!B:B,245,'Balance N-1'!O:O)-SUMIF('Balance N-1'!C:C,2495,'Balance N-1'!O:O)-(SUMIF('Balance N-1'!B:B,284,'Balance N-1'!P:P)-SUMIF('Balance N-1'!C:C,2845,'Balance N-1'!P:P)+SUMIF('Balance N-1'!B:B,294,'Balance N-1'!P:P)-SUMIF('Balance N-1'!C:C,2945,'Balance N-1'!P:P)-SUMIF('Balance N-1'!C:C,2949,'Balance N-1'!P:P))</f>
        <v>0</v>
      </c>
      <c r="H15" s="173" t="s">
        <v>119</v>
      </c>
      <c r="I15" s="307" t="s">
        <v>120</v>
      </c>
      <c r="J15" s="189">
        <v>9</v>
      </c>
      <c r="K15" s="183">
        <f>SUMIF('Balance N'!A:A,14,'Balance N'!P:P)</f>
        <v>0</v>
      </c>
      <c r="L15" s="183">
        <f>SUMIF('Balance N-1'!A:A,14,'Balance N-1'!P:P)</f>
        <v>0</v>
      </c>
    </row>
    <row r="16" spans="1:12" ht="24.9" customHeight="1">
      <c r="A16" s="170" t="s">
        <v>80</v>
      </c>
      <c r="B16" s="256" t="s">
        <v>17</v>
      </c>
      <c r="C16" s="303"/>
      <c r="D16" s="259">
        <f>SUMIF('Balance N'!B:B,245,'Balance N'!O:O)+SUMIF('Balance N'!C:C,2495,'Balance N'!O:O)</f>
        <v>0</v>
      </c>
      <c r="E16" s="262">
        <f>SUMIF('Balance N'!C:C,2845,'Balance N'!P:P)+SUMIF('Balance N'!C:C,2945,'Balance N'!P:P)+SUMIF('Balance N'!C:C,2949,'Balance N'!P:P)</f>
        <v>0</v>
      </c>
      <c r="F16" s="261">
        <f t="shared" si="0"/>
        <v>0</v>
      </c>
      <c r="G16" s="261">
        <f>SUMIF('Balance N-1'!B:B,245,'Balance N-1'!O:O)+SUMIF('Balance N-1'!C:C,2495,'Balance N-1'!O:O)-(SUMIF('Balance N-1'!C:C,2845,'Balance N-1'!P:P)+SUMIF('Balance N-1'!C:C,2945,'Balance N-1'!P:P)+SUMIF('Balance N-1'!C:C,2949,'Balance N-1'!P:P))</f>
        <v>0</v>
      </c>
      <c r="H16" s="202" t="s">
        <v>121</v>
      </c>
      <c r="I16" s="304" t="s">
        <v>1789</v>
      </c>
      <c r="J16" s="305"/>
      <c r="K16" s="306">
        <f>SUM(K12:K15)</f>
        <v>0</v>
      </c>
      <c r="L16" s="306">
        <f>SUM(L12:L15)</f>
        <v>0</v>
      </c>
    </row>
    <row r="17" spans="1:12" ht="24.9" customHeight="1">
      <c r="A17" s="170" t="s">
        <v>82</v>
      </c>
      <c r="B17" s="256" t="s">
        <v>83</v>
      </c>
      <c r="C17" s="303"/>
      <c r="D17" s="259">
        <f>SUMIF('Balance N'!A:A,25,'Balance N'!O:O)</f>
        <v>0</v>
      </c>
      <c r="E17" s="262">
        <f>SUMIF('Balance N'!B:B,295,'Balance N'!P:P)</f>
        <v>0</v>
      </c>
      <c r="F17" s="261">
        <f t="shared" si="0"/>
        <v>0</v>
      </c>
      <c r="G17" s="261">
        <f>SUMIF('Balance N-1'!A:A,25,'Balance N-1'!O:O)-(SUMIF('Balance N-1'!B:B,295,'Balance N-1'!P:P))</f>
        <v>0</v>
      </c>
      <c r="H17" s="173" t="s">
        <v>123</v>
      </c>
      <c r="I17" s="307" t="s">
        <v>380</v>
      </c>
      <c r="J17" s="189"/>
      <c r="K17" s="183">
        <f>SUMIF('Balance N'!A:A,18,'Balance N'!P:P)</f>
        <v>0</v>
      </c>
      <c r="L17" s="183">
        <f>SUMIF('Balance N-1'!A:A,18,'Balance N-1'!P:P)</f>
        <v>0</v>
      </c>
    </row>
    <row r="18" spans="1:12" ht="24.9" customHeight="1">
      <c r="A18" s="170" t="s">
        <v>84</v>
      </c>
      <c r="B18" s="302" t="s">
        <v>85</v>
      </c>
      <c r="C18" s="303"/>
      <c r="D18" s="259">
        <f>SUMIF('Balance N'!B:B,275,'Balance N'!O:O)</f>
        <v>0</v>
      </c>
      <c r="E18" s="262">
        <f>SUMIF('Balance N'!C:C,2975,'Balance N'!P:P)</f>
        <v>0</v>
      </c>
      <c r="F18" s="261">
        <f t="shared" si="0"/>
        <v>0</v>
      </c>
      <c r="G18" s="261">
        <f>SUMIF('Balance N-1'!B:B,275,'Balance N-1'!O:O)-(SUMIF('Balance N-1'!C:C,2975,'Balance N-1'!P:P))</f>
        <v>0</v>
      </c>
      <c r="H18" s="173" t="s">
        <v>125</v>
      </c>
      <c r="I18" s="307" t="s">
        <v>126</v>
      </c>
      <c r="J18" s="189"/>
      <c r="K18" s="183">
        <f>SUMIF('Balance N'!A:A,19,'Balance N'!P:P)</f>
        <v>0</v>
      </c>
      <c r="L18" s="183">
        <f>SUMIF('Balance N-1'!A:A,19,'Balance N-1'!P:P)</f>
        <v>0</v>
      </c>
    </row>
    <row r="19" spans="1:12" ht="24.9" customHeight="1">
      <c r="A19" s="695" t="s">
        <v>86</v>
      </c>
      <c r="B19" s="256" t="s">
        <v>374</v>
      </c>
      <c r="C19" s="187"/>
      <c r="D19" s="259">
        <f>SUMIF('Balance N'!A:A,26,'Balance N'!O:O)+SUMIF('Balance N'!A:A,27,'Balance N'!O:O)-SUMIF('Balance N'!B:B,275,'Balance N'!O:O)</f>
        <v>0</v>
      </c>
      <c r="E19" s="259">
        <f>SUMIF('Balance N'!B:B,296,'Balance N'!P:P)+SUMIF('Balance N'!B:B,297,'Balance N'!P:P)-SUMIF('Balance N'!C:C,2975,'Balance N'!P:P)</f>
        <v>0</v>
      </c>
      <c r="F19" s="259">
        <f t="shared" si="0"/>
        <v>0</v>
      </c>
      <c r="G19" s="259">
        <f>SUMIF('Balance N-1'!A:A,26,'Balance N-1'!O:O)+SUMIF('Balance N-1'!A:A,27,'Balance N-1'!O:O)-SUMIF('Balance N-1'!B:B,275,'Balance N-1'!O:O)-(SUMIF('Balance N-1'!B:B,296,'Balance N-1'!P:P)+SUMIF('Balance N-1'!B:B,297,'Balance N-1'!P:P)-SUMIF('Balance N-1'!C:C,2975,'Balance N-1'!P:P))</f>
        <v>0</v>
      </c>
      <c r="H19" s="202" t="s">
        <v>127</v>
      </c>
      <c r="I19" s="304" t="s">
        <v>1790</v>
      </c>
      <c r="J19" s="305"/>
      <c r="K19" s="306">
        <f>SUM(K17:K18)</f>
        <v>0</v>
      </c>
      <c r="L19" s="306">
        <f>SUM(L17:L18)</f>
        <v>0</v>
      </c>
    </row>
    <row r="20" spans="1:12" ht="24.9" customHeight="1">
      <c r="A20" s="190" t="s">
        <v>88</v>
      </c>
      <c r="B20" s="257" t="s">
        <v>89</v>
      </c>
      <c r="C20" s="191"/>
      <c r="D20" s="185">
        <f>SUM(D12:D19)</f>
        <v>0</v>
      </c>
      <c r="E20" s="185">
        <f t="shared" ref="E20:G20" si="1">SUM(E12:E19)</f>
        <v>0</v>
      </c>
      <c r="F20" s="185">
        <f t="shared" si="1"/>
        <v>0</v>
      </c>
      <c r="G20" s="185">
        <f t="shared" si="1"/>
        <v>0</v>
      </c>
      <c r="H20" s="190" t="s">
        <v>129</v>
      </c>
      <c r="I20" s="257" t="s">
        <v>130</v>
      </c>
      <c r="J20" s="191"/>
      <c r="K20" s="185">
        <f>K16+K19</f>
        <v>0</v>
      </c>
      <c r="L20" s="185">
        <f>L16+L19</f>
        <v>0</v>
      </c>
    </row>
    <row r="21" spans="1:12" ht="24.9" customHeight="1">
      <c r="A21" s="170" t="s">
        <v>1782</v>
      </c>
      <c r="B21" s="256" t="s">
        <v>91</v>
      </c>
      <c r="C21" s="187" t="s">
        <v>1711</v>
      </c>
      <c r="D21" s="259">
        <f>SUMIF('Balance N'!B:B,485,'Balance N'!O:O)</f>
        <v>0</v>
      </c>
      <c r="E21" s="262">
        <f>SUMIF('Balance N'!B:B,498,'Balance N'!P:P)</f>
        <v>0</v>
      </c>
      <c r="F21" s="183">
        <f t="shared" ref="F21:F30" si="2">D21-E21</f>
        <v>0</v>
      </c>
      <c r="G21" s="183">
        <f>SUMIF('Balance N-1'!B:B,485,'Balance N-1'!O:O)-(SUMIF('Balance N-1'!B:B,498,'Balance N-1'!P:P))</f>
        <v>0</v>
      </c>
      <c r="H21" s="173" t="s">
        <v>131</v>
      </c>
      <c r="I21" s="307" t="s">
        <v>381</v>
      </c>
      <c r="J21" s="189"/>
      <c r="K21" s="183">
        <f>SUMIF('Balance N'!B:B,481,'Balance N'!P:P)+SUMIF('Balance N'!B:B,484,'Balance N'!P:P)+SUMIF('Balance N'!B:B,4998,'Balance N'!P:P)</f>
        <v>0</v>
      </c>
      <c r="L21" s="183">
        <f>SUMIF('Balance N-1'!B:B,481,'Balance N-1'!P:P)+SUMIF('Balance N-1'!B:B,484,'Balance N-1'!P:P)+SUMIF('Balance N-1'!B:B,4998,'Balance N-1'!P:P)</f>
        <v>0</v>
      </c>
    </row>
    <row r="22" spans="1:12" ht="24.9" customHeight="1">
      <c r="A22" s="170" t="s">
        <v>1783</v>
      </c>
      <c r="B22" s="256" t="s">
        <v>93</v>
      </c>
      <c r="C22" s="187"/>
      <c r="D22" s="259">
        <f>SUMIF('Balance N'!A:A,31,'Balance N'!O:O)+SUMIF('Balance N'!A:A,32,'Balance N'!O:O)+SUMIF('Balance N'!A:A,33,'Balance N'!O:O)+SUMIF('Balance N'!A:A,34,'Balance N'!O:O)+SUMIF('Balance N'!A:A,35,'Balance N'!O:O)+SUMIF('Balance N'!A:A,36,'Balance N'!O:O)+SUMIF('Balance N'!A:A,37,'Balance N'!O:O)+SUMIF('Balance N'!A:A,38,'Balance N'!O:O)</f>
        <v>0</v>
      </c>
      <c r="E22" s="262">
        <f>SUMIF('Balance N'!A:A,39,'Balance N'!P:P)</f>
        <v>0</v>
      </c>
      <c r="F22" s="183">
        <f t="shared" si="2"/>
        <v>0</v>
      </c>
      <c r="G22" s="183">
        <f>(SUMIF('Balance N-1'!A:A,31,'Balance N-1'!O:O)+SUMIF('Balance N-1'!A:A,32,'Balance N-1'!O:O)+SUMIF('Balance N-1'!A:A,33,'Balance N-1'!O:O)+SUMIF('Balance N-1'!A:A,34,'Balance N-1'!O:O)+SUMIF('Balance N-1'!A:A,36,'Balance N-1'!O:O)+SUMIF('Balance N-1'!A:A,38,'Balance N-1'!O:O))-SUMIF('Balance N-1'!A:A,39,'Balance N-1'!P:P)</f>
        <v>0</v>
      </c>
      <c r="H22" s="173" t="s">
        <v>133</v>
      </c>
      <c r="I22" s="307" t="s">
        <v>134</v>
      </c>
      <c r="J22" s="189"/>
      <c r="K22" s="183">
        <f>SUMIF('Balance N'!A:A,46,'Balance N'!P:P)</f>
        <v>0</v>
      </c>
      <c r="L22" s="183">
        <f>SUMIF('Balance N-1'!A:A,46,'Balance N-1'!P:P)</f>
        <v>0</v>
      </c>
    </row>
    <row r="23" spans="1:12" ht="24.9" customHeight="1">
      <c r="A23" s="170" t="s">
        <v>1784</v>
      </c>
      <c r="B23" s="256" t="s">
        <v>375</v>
      </c>
      <c r="C23" s="187" t="s">
        <v>1711</v>
      </c>
      <c r="D23" s="259">
        <f>SUMIF('Balance N'!B:B,409,'Balance N'!O:O)</f>
        <v>0</v>
      </c>
      <c r="E23" s="262">
        <f>SUMIF('Balance N'!B:B,490,'Balance N'!P:P)</f>
        <v>0</v>
      </c>
      <c r="F23" s="183">
        <f t="shared" si="2"/>
        <v>0</v>
      </c>
      <c r="G23" s="183">
        <f>SUMIF('Balance N-1'!A:A,40,'Balance N-1'!O:O)-(SUMIF('Balance N-1'!B:B,490,'Balance N-1'!P:P))</f>
        <v>0</v>
      </c>
      <c r="H23" s="173" t="s">
        <v>135</v>
      </c>
      <c r="I23" s="307" t="s">
        <v>136</v>
      </c>
      <c r="J23" s="189"/>
      <c r="K23" s="183">
        <f>SUMIF('Balance N'!A:A,40,'Balance N'!P:P)</f>
        <v>0</v>
      </c>
      <c r="L23" s="183">
        <f>SUMIF('Balance N-1'!A:A,40,'Balance N-1'!P:P)</f>
        <v>0</v>
      </c>
    </row>
    <row r="24" spans="1:12" ht="24.9" customHeight="1">
      <c r="A24" s="170" t="s">
        <v>1785</v>
      </c>
      <c r="B24" s="256" t="s">
        <v>376</v>
      </c>
      <c r="C24" s="187" t="s">
        <v>1711</v>
      </c>
      <c r="D24" s="259">
        <f>SUMIF('Balance N'!A:A,41,'Balance N'!O:O)-SUMIF('Balance N'!B:B,419,'Balance N'!O:O)</f>
        <v>0</v>
      </c>
      <c r="E24" s="262">
        <f>SUMIF('Balance N'!B:B,491,'Balance N'!P:P)</f>
        <v>0</v>
      </c>
      <c r="F24" s="183">
        <f t="shared" si="2"/>
        <v>0</v>
      </c>
      <c r="G24" s="183">
        <f>(SUMIF('Balance N-1'!A:A,41,'Balance N-1'!O:O)-SUMIF('Balance N-1'!B:B,419,'Balance N-1'!O:O))-(SUMIF('Balance N-1'!B:B,491,'Balance N-1'!P:P))</f>
        <v>0</v>
      </c>
      <c r="H24" s="173" t="s">
        <v>137</v>
      </c>
      <c r="I24" s="307" t="s">
        <v>138</v>
      </c>
      <c r="J24" s="189">
        <v>10</v>
      </c>
      <c r="K24" s="183">
        <f>SUMIF('Balance N'!A:A,42,'Balance N'!P:P)+SUMIF('Balance N'!A:A,43,'Balance N'!P:P)+SUMIF('Balance N'!A:A,44,'Balance N'!P:P)+SUMIF('Balance N'!A:A,47,'Balance N'!P:P)-SUMIF('Balance N'!B:B,479,'Balance N'!P:P)-SUMIF('Balance N'!C:C,4998,'Balance N'!P:P)+SUMIF('Balance N'!A:A,41,'Balance N'!P:P)</f>
        <v>0</v>
      </c>
      <c r="L24" s="183">
        <f>SUMIF('Balance N-1'!A:A,42,'Balance N-1'!P:P)+SUMIF('Balance N-1'!A:A,43,'Balance N-1'!P:P)+SUMIF('Balance N-1'!A:A,44,'Balance N-1'!P:P)+SUMIF('Balance N-1'!A:A,47,'Balance N-1'!P:P)-SUMIF('Balance N-1'!B:B,479,'Balance N-1'!P:P)-SUMIF('Balance N-1'!C:C,4998,'Balance N-1'!P:P)+SUMIF('Balance N-1'!A:A,41,'Balance N-1'!P:P)</f>
        <v>0</v>
      </c>
    </row>
    <row r="25" spans="1:12" ht="24.9" customHeight="1">
      <c r="A25" s="170" t="s">
        <v>1786</v>
      </c>
      <c r="B25" s="256" t="s">
        <v>377</v>
      </c>
      <c r="C25" s="187" t="s">
        <v>1711</v>
      </c>
      <c r="D25" s="259">
        <f>SUMIF('Balance N'!A:A,42,'Balance N'!O:O)+SUMIF('Balance N'!A:A,43,'Balance N'!O:O)+SUMIF('Balance N'!A:A,44,'Balance N'!O:O)+SUMIF('Balance N'!B:B,469,'Balance N'!O:O)+SUMIF('Balance N'!A:A,47,'Balance N'!O:O)-SUMIF('Balance N'!B:B,478,'Balance N'!O:O)</f>
        <v>0</v>
      </c>
      <c r="E25" s="262">
        <f>SUMIF('Balance N'!B:B,492,'Balance N'!P:P)+SUMIF('Balance N'!B:B,493,'Balance N'!P:P)+SUMIF('Balance N'!B:B,494,'Balance N'!P:P)+SUMIF('Balance N'!B:B,497,'Balance N'!P:P)</f>
        <v>0</v>
      </c>
      <c r="F25" s="183">
        <f t="shared" si="2"/>
        <v>0</v>
      </c>
      <c r="G25" s="183">
        <f>(SUMIF('Balance N-1'!A:A,42,'Balance N-1'!O:O)+SUMIF('Balance N-1'!A:A,43,'Balance N-1'!O:O)+SUMIF('Balance N-1'!A:A,44,'Balance N-1'!O:O)+SUMIF('Balance N-1'!A:A,45,'Balance N-1'!O:O)+SUMIF('Balance N-1'!A:A,46,'Balance N-1'!O:O)+SUMIF('Balance N-1'!A:A,47,'Balance N-1'!O:O)-SUMIF('Balance N-1'!B:B,478,'Balance N-1'!O:O))-(SUMIF('Balance N-1'!B:B,492,'Balance N-1'!P:P)+SUMIF('Balance N-1'!B:B,493,'Balance N-1'!P:P)+SUMIF('Balance N-1'!B:B,494,'Balance N-1'!P:P)+SUMIF('Balance N-1'!B:B,497,'Balance N-1'!P:P))</f>
        <v>0</v>
      </c>
      <c r="H25" s="173" t="s">
        <v>139</v>
      </c>
      <c r="I25" s="307" t="s">
        <v>140</v>
      </c>
      <c r="J25" s="189"/>
      <c r="K25" s="183">
        <f>SUMIF('Balance N'!B:B,499,'Balance N'!P:P)+SUMIF('Balance N'!B:B,599,'Balance N'!P:P)</f>
        <v>0</v>
      </c>
      <c r="L25" s="183">
        <f>SUMIF('Balance N-1'!B:B,499,'Balance N-1'!P:P)+SUMIF('Balance N-1'!B:B,599,'Balance N-1'!P:P)</f>
        <v>0</v>
      </c>
    </row>
    <row r="26" spans="1:12" ht="24.9" customHeight="1">
      <c r="A26" s="190" t="s">
        <v>1787</v>
      </c>
      <c r="B26" s="257" t="s">
        <v>101</v>
      </c>
      <c r="C26" s="191" t="s">
        <v>1711</v>
      </c>
      <c r="D26" s="185">
        <f>SUM(D21:D25)</f>
        <v>0</v>
      </c>
      <c r="E26" s="185">
        <f t="shared" ref="E26:G26" si="3">SUM(E21:E25)</f>
        <v>0</v>
      </c>
      <c r="F26" s="185">
        <f t="shared" si="3"/>
        <v>0</v>
      </c>
      <c r="G26" s="185">
        <f t="shared" si="3"/>
        <v>0</v>
      </c>
      <c r="H26" s="190" t="s">
        <v>141</v>
      </c>
      <c r="I26" s="257" t="s">
        <v>142</v>
      </c>
      <c r="J26" s="191">
        <v>11</v>
      </c>
      <c r="K26" s="185">
        <f>SUM(K21:K25)</f>
        <v>0</v>
      </c>
      <c r="L26" s="185">
        <f>SUM(L21:L25)</f>
        <v>0</v>
      </c>
    </row>
    <row r="27" spans="1:12" ht="24.9" customHeight="1">
      <c r="A27" s="695" t="s">
        <v>102</v>
      </c>
      <c r="B27" s="256" t="s">
        <v>378</v>
      </c>
      <c r="C27" s="187"/>
      <c r="D27" s="259">
        <f>SUMIF('Balance N'!A:A,51,'Balance N'!O:O)</f>
        <v>0</v>
      </c>
      <c r="E27" s="259">
        <f>SUMIF('Balance N'!B:B,591,'Balance N'!P:P)</f>
        <v>0</v>
      </c>
      <c r="F27" s="259">
        <f t="shared" si="2"/>
        <v>0</v>
      </c>
      <c r="G27" s="259">
        <f>SUMIF('Balance N-1'!A:A,51,'Balance N-1'!O:O)-(SUMIF('Balance N-1'!B:B,591,'Balance N-1'!P:P))</f>
        <v>0</v>
      </c>
      <c r="H27" s="173"/>
      <c r="I27" s="188"/>
      <c r="J27" s="189"/>
      <c r="K27" s="183"/>
      <c r="L27" s="183"/>
    </row>
    <row r="28" spans="1:12" ht="24.9" customHeight="1">
      <c r="A28" s="170" t="s">
        <v>104</v>
      </c>
      <c r="B28" s="256" t="s">
        <v>2170</v>
      </c>
      <c r="C28" s="187" t="s">
        <v>1711</v>
      </c>
      <c r="D28" s="754">
        <f>SUMIF('Balance N'!A:A,52,'Balance N'!O:O)+SUMIF('Balance N'!A:A,53,'Balance N'!O:O)+SUMIF('Balance N'!A:A,55,'Balance N'!O:O)+SUMIF('Balance N'!A:A,57,'Balance N'!O:O)</f>
        <v>0</v>
      </c>
      <c r="E28" s="755">
        <f>SUMIF('Balance N'!B:B,592,'Balance N'!P:P)+SUMIF('Balance N'!B:B,593,'Balance N'!P:P)+SUMIF('Balance N'!B:B,595,'Balance N'!P:P)</f>
        <v>0</v>
      </c>
      <c r="F28" s="756">
        <f t="shared" si="2"/>
        <v>0</v>
      </c>
      <c r="G28" s="756">
        <f>SUMIF('Balance N-1'!A:A,52,'Balance N-1'!O:O)+SUMIF('Balance N-1'!A:A,53,'Balance N-1'!O:O)+SUMIF('Balance N-1'!A:A,55,'Balance N-1'!O:O)+SUMIF('Balance N-1'!A:A,57,'Balance N-1'!O:O)-(SUMIF('Balance N-1'!B:B,592,'Balance N-1'!P:P)+SUMIF('Balance N-1'!B:B,593,'Balance N-1'!P:P)+SUMIF('Balance N-1'!B:B,595,'Balance N-1'!P:P))</f>
        <v>0</v>
      </c>
      <c r="H28" s="308" t="s">
        <v>143</v>
      </c>
      <c r="I28" s="309" t="s">
        <v>382</v>
      </c>
      <c r="J28" s="310"/>
      <c r="K28" s="311">
        <f>SUMIF('Balance N'!B:B,565,'Balance N'!P:P)+SUMIF('Balance N'!A:A,52,'Balance N'!P:P)+SUMIF('Balance N'!A:A,53,'Balance N'!P:P)+SUMIF('Balance N'!B:B,561,'Balance N'!P:P)+SUMIF('Balance N'!B:B,566,'Balance N'!P:P)</f>
        <v>0</v>
      </c>
      <c r="L28" s="311">
        <f>SUMIF('Balance N-1'!B:B,565,'Balance N-1'!P:P)+SUMIF('Balance N-1'!A:A,52,'Balance N-1'!P:P)+SUMIF('Balance N-1'!A:A,53,'Balance N-1'!P:P)+SUMIF('Balance N-1'!B:B,561,'Balance N-1'!P:P)+SUMIF('Balance N-1'!B:B,566,'Balance N-1'!P:P)</f>
        <v>0</v>
      </c>
    </row>
    <row r="29" spans="1:12" ht="24.9" customHeight="1">
      <c r="A29" s="190" t="s">
        <v>106</v>
      </c>
      <c r="B29" s="257" t="s">
        <v>107</v>
      </c>
      <c r="C29" s="191" t="s">
        <v>1711</v>
      </c>
      <c r="D29" s="185">
        <f>SUM(D27:D28)</f>
        <v>0</v>
      </c>
      <c r="E29" s="185">
        <f>SUM(E27:E28)</f>
        <v>0</v>
      </c>
      <c r="F29" s="185">
        <f>SUM(F27:F28)</f>
        <v>0</v>
      </c>
      <c r="G29" s="185">
        <f>SUM(G27:G28)</f>
        <v>0</v>
      </c>
      <c r="H29" s="174" t="s">
        <v>145</v>
      </c>
      <c r="I29" s="192" t="s">
        <v>146</v>
      </c>
      <c r="J29" s="193">
        <v>11</v>
      </c>
      <c r="K29" s="185">
        <f>SUM(K28)</f>
        <v>0</v>
      </c>
      <c r="L29" s="185">
        <f>SUM(L28)</f>
        <v>0</v>
      </c>
    </row>
    <row r="30" spans="1:12" ht="24.9" customHeight="1">
      <c r="A30" s="725" t="s">
        <v>108</v>
      </c>
      <c r="B30" s="726" t="s">
        <v>379</v>
      </c>
      <c r="C30" s="727"/>
      <c r="D30" s="311">
        <f>SUMIF('Balance N'!B:B,478,'Balance N'!O:O)</f>
        <v>0</v>
      </c>
      <c r="E30" s="311"/>
      <c r="F30" s="311">
        <f t="shared" si="2"/>
        <v>0</v>
      </c>
      <c r="G30" s="311">
        <f>SUMIF('Balance N-1'!B:B,478,'Balance N-1'!O:O)</f>
        <v>0</v>
      </c>
      <c r="H30" s="308" t="s">
        <v>147</v>
      </c>
      <c r="I30" s="309" t="s">
        <v>148</v>
      </c>
      <c r="J30" s="310"/>
      <c r="K30" s="311">
        <f>SUMIF('Balance N'!B:B,479,'Balance N'!P:P)</f>
        <v>0</v>
      </c>
      <c r="L30" s="311">
        <f>SUMIF('Balance N-1'!B:B,479,'Balance N-1'!P:P)</f>
        <v>0</v>
      </c>
    </row>
    <row r="31" spans="1:12" ht="24.9" customHeight="1">
      <c r="A31" s="728" t="s">
        <v>110</v>
      </c>
      <c r="B31" s="296" t="s">
        <v>111</v>
      </c>
      <c r="C31" s="299" t="s">
        <v>1712</v>
      </c>
      <c r="D31" s="300">
        <f>SUM(D20,D26,D29,D30)</f>
        <v>0</v>
      </c>
      <c r="E31" s="300">
        <f t="shared" ref="E31:G31" si="4">SUM(E20,E26,E29,E30)</f>
        <v>0</v>
      </c>
      <c r="F31" s="300">
        <f t="shared" si="4"/>
        <v>0</v>
      </c>
      <c r="G31" s="300">
        <f t="shared" si="4"/>
        <v>0</v>
      </c>
      <c r="H31" s="297" t="s">
        <v>131</v>
      </c>
      <c r="I31" s="298" t="s">
        <v>111</v>
      </c>
      <c r="J31" s="301">
        <v>4</v>
      </c>
      <c r="K31" s="300">
        <f>SUM(K20,K26,K29,K30)</f>
        <v>0</v>
      </c>
      <c r="L31" s="300">
        <f>SUM(L20,L26,L29,L30)</f>
        <v>0</v>
      </c>
    </row>
    <row r="32" spans="1:12" ht="24.9" customHeight="1">
      <c r="A32" s="729"/>
      <c r="B32" s="730"/>
      <c r="C32" s="731"/>
      <c r="D32" s="732"/>
      <c r="E32" s="732"/>
      <c r="F32" s="733"/>
      <c r="G32" s="733"/>
      <c r="H32" s="757"/>
      <c r="I32" s="758"/>
      <c r="J32" s="759"/>
      <c r="K32" s="743"/>
      <c r="L32" s="743"/>
    </row>
    <row r="33" spans="1:12" ht="24.9" customHeight="1">
      <c r="A33" s="729"/>
      <c r="B33" s="730"/>
      <c r="C33" s="731"/>
      <c r="D33" s="732"/>
      <c r="E33" s="732"/>
      <c r="F33" s="733"/>
      <c r="G33" s="733"/>
      <c r="H33" s="760"/>
      <c r="I33" s="761"/>
      <c r="J33" s="762"/>
      <c r="K33" s="763"/>
      <c r="L33" s="763"/>
    </row>
    <row r="34" spans="1:12" ht="24.9" customHeight="1">
      <c r="A34" s="729"/>
      <c r="B34" s="730"/>
      <c r="C34" s="731"/>
      <c r="D34" s="732"/>
      <c r="E34" s="732"/>
      <c r="F34" s="734"/>
      <c r="G34" s="734"/>
      <c r="H34" s="760"/>
      <c r="I34" s="761"/>
      <c r="J34" s="762"/>
      <c r="K34" s="763"/>
      <c r="L34" s="763"/>
    </row>
    <row r="35" spans="1:12" ht="24.9" customHeight="1">
      <c r="A35" s="729"/>
      <c r="B35" s="730"/>
      <c r="C35" s="731"/>
      <c r="D35" s="732"/>
      <c r="E35" s="732"/>
      <c r="F35" s="733"/>
      <c r="G35" s="733"/>
      <c r="H35" s="760"/>
      <c r="I35" s="761"/>
      <c r="J35" s="762"/>
      <c r="K35" s="763"/>
      <c r="L35" s="763"/>
    </row>
    <row r="36" spans="1:12" ht="24.9" customHeight="1">
      <c r="A36" s="735"/>
      <c r="B36" s="736"/>
      <c r="C36" s="737"/>
      <c r="D36" s="738"/>
      <c r="E36" s="738"/>
      <c r="F36" s="738"/>
      <c r="G36" s="738"/>
      <c r="H36" s="757"/>
      <c r="I36" s="758"/>
      <c r="J36" s="759"/>
      <c r="K36" s="764"/>
      <c r="L36" s="764"/>
    </row>
    <row r="37" spans="1:12" ht="24.9" customHeight="1">
      <c r="A37" s="729"/>
      <c r="B37" s="730"/>
      <c r="C37" s="731"/>
      <c r="D37" s="732"/>
      <c r="E37" s="739"/>
      <c r="F37" s="734"/>
      <c r="G37" s="734"/>
      <c r="H37" s="765"/>
      <c r="I37" s="766"/>
      <c r="J37" s="762"/>
      <c r="K37" s="749"/>
      <c r="L37" s="749"/>
    </row>
    <row r="38" spans="1:12" ht="24.9" customHeight="1">
      <c r="A38" s="729"/>
      <c r="B38" s="730"/>
      <c r="C38" s="731"/>
      <c r="D38" s="732"/>
      <c r="E38" s="739"/>
      <c r="F38" s="733"/>
      <c r="G38" s="733"/>
      <c r="H38" s="760"/>
      <c r="I38" s="761"/>
      <c r="J38" s="762"/>
      <c r="K38" s="763"/>
      <c r="L38" s="763"/>
    </row>
    <row r="39" spans="1:12" ht="24.9" customHeight="1">
      <c r="A39" s="740"/>
      <c r="B39" s="741"/>
      <c r="C39" s="742"/>
      <c r="D39" s="743"/>
      <c r="E39" s="743"/>
      <c r="F39" s="743"/>
      <c r="G39" s="743"/>
      <c r="H39" s="757"/>
      <c r="I39" s="758"/>
      <c r="J39" s="759"/>
      <c r="K39" s="743"/>
      <c r="L39" s="743"/>
    </row>
    <row r="40" spans="1:12" ht="24.9" customHeight="1">
      <c r="A40" s="744"/>
      <c r="B40" s="745"/>
      <c r="C40" s="746"/>
      <c r="D40" s="747"/>
      <c r="E40" s="748"/>
      <c r="F40" s="749"/>
      <c r="G40" s="749"/>
      <c r="H40" s="760"/>
      <c r="I40" s="761"/>
      <c r="J40" s="762"/>
      <c r="K40" s="763"/>
      <c r="L40" s="763"/>
    </row>
    <row r="41" spans="1:12" ht="24.9" customHeight="1">
      <c r="A41" s="750"/>
      <c r="B41" s="751"/>
      <c r="C41" s="752"/>
      <c r="D41" s="753"/>
      <c r="E41" s="753"/>
      <c r="F41" s="753"/>
      <c r="G41" s="753"/>
      <c r="H41" s="765"/>
      <c r="I41" s="766"/>
      <c r="J41" s="767"/>
      <c r="K41" s="753"/>
      <c r="L41" s="753"/>
    </row>
    <row r="42" spans="1:12" ht="18" customHeight="1">
      <c r="A42" s="175"/>
      <c r="B42" s="1326"/>
      <c r="C42" s="1326"/>
      <c r="D42" s="1326"/>
      <c r="E42" s="176"/>
      <c r="F42" s="177"/>
      <c r="G42" s="177"/>
      <c r="H42" s="178"/>
      <c r="I42" s="177"/>
      <c r="J42" s="179"/>
      <c r="K42" s="177"/>
      <c r="L42" s="177"/>
    </row>
    <row r="43" spans="1:12" ht="18" customHeight="1">
      <c r="A43" s="175"/>
      <c r="B43" s="1326"/>
      <c r="C43" s="1326"/>
      <c r="D43" s="1326"/>
      <c r="E43" s="176"/>
      <c r="F43" s="177"/>
      <c r="G43" s="177"/>
      <c r="H43" s="178"/>
      <c r="I43" s="177"/>
      <c r="J43" s="179"/>
      <c r="K43" s="177"/>
      <c r="L43" s="177"/>
    </row>
    <row r="44" spans="1:12" ht="18" customHeight="1">
      <c r="A44" s="180"/>
      <c r="B44" s="1328"/>
      <c r="C44" s="1328"/>
      <c r="D44" s="1328"/>
      <c r="E44" s="176"/>
      <c r="F44" s="178"/>
      <c r="G44" s="178"/>
      <c r="H44" s="178"/>
      <c r="I44" s="178"/>
      <c r="J44" s="181"/>
      <c r="K44" s="178"/>
      <c r="L44" s="178"/>
    </row>
    <row r="45" spans="1:12" ht="18" customHeight="1">
      <c r="A45" s="175"/>
      <c r="B45" s="1329"/>
      <c r="C45" s="1329"/>
      <c r="D45" s="1329"/>
      <c r="E45" s="176"/>
      <c r="F45" s="177"/>
      <c r="G45" s="177"/>
      <c r="H45" s="182"/>
      <c r="I45" s="177"/>
      <c r="J45" s="179"/>
      <c r="K45" s="182"/>
      <c r="L45" s="182"/>
    </row>
    <row r="46" spans="1:12" ht="18" customHeight="1">
      <c r="A46" s="175"/>
      <c r="B46" s="1329"/>
      <c r="C46" s="1329"/>
      <c r="D46" s="1329"/>
      <c r="E46" s="176"/>
      <c r="F46" s="177"/>
      <c r="G46" s="177"/>
      <c r="H46" s="182"/>
      <c r="I46" s="177"/>
      <c r="J46" s="179"/>
      <c r="K46" s="177"/>
      <c r="L46" s="177"/>
    </row>
    <row r="47" spans="1:12" ht="30.75" customHeight="1">
      <c r="A47" s="175"/>
      <c r="B47" s="1329"/>
      <c r="C47" s="1329"/>
      <c r="D47" s="1329"/>
      <c r="E47" s="176"/>
      <c r="F47" s="177"/>
      <c r="G47" s="177"/>
      <c r="H47" s="182"/>
      <c r="I47" s="177"/>
      <c r="J47" s="179"/>
      <c r="K47" s="177"/>
      <c r="L47" s="177"/>
    </row>
    <row r="48" spans="1:12" ht="18" customHeight="1">
      <c r="A48" s="180"/>
      <c r="B48" s="1327"/>
      <c r="C48" s="1327"/>
      <c r="D48" s="1327"/>
      <c r="E48" s="176"/>
      <c r="F48" s="178"/>
      <c r="G48" s="178"/>
      <c r="H48" s="178"/>
      <c r="I48" s="178"/>
      <c r="J48" s="181"/>
      <c r="K48" s="178"/>
      <c r="L48" s="178"/>
    </row>
    <row r="49" spans="1:12" ht="18" customHeight="1">
      <c r="A49" s="175"/>
      <c r="B49" s="1329"/>
      <c r="C49" s="1329"/>
      <c r="D49" s="1329"/>
      <c r="E49" s="176"/>
      <c r="F49" s="177"/>
      <c r="G49" s="177"/>
      <c r="H49" s="182"/>
      <c r="I49" s="177"/>
      <c r="J49" s="179"/>
      <c r="K49" s="177"/>
      <c r="L49" s="177"/>
    </row>
    <row r="50" spans="1:12" ht="18" customHeight="1">
      <c r="A50" s="180"/>
      <c r="B50" s="1327"/>
      <c r="C50" s="1327"/>
      <c r="D50" s="1327"/>
      <c r="E50" s="176"/>
      <c r="F50" s="178"/>
      <c r="G50" s="178"/>
      <c r="H50" s="178"/>
      <c r="I50" s="178"/>
      <c r="J50" s="181"/>
      <c r="K50" s="178"/>
      <c r="L50" s="178"/>
    </row>
    <row r="51" spans="1:12">
      <c r="A51" s="90"/>
      <c r="B51" s="5"/>
      <c r="C51" s="5"/>
      <c r="D51" s="93"/>
      <c r="E51" s="145"/>
      <c r="F51" s="93"/>
      <c r="G51" s="93"/>
      <c r="H51" s="93"/>
      <c r="I51" s="93"/>
      <c r="J51" s="93"/>
      <c r="K51" s="93"/>
      <c r="L51" s="93"/>
    </row>
  </sheetData>
  <sheetProtection algorithmName="SHA-512" hashValue="vy7fAFunXf7eORrUZ9A3pknES532yl+YzzZFKAlTXZQkFXZjhAs0zXho3ED4DNrfvUbHP9HS7gDUirEGlRuy4w==" saltValue="7xeIu+2nlQM8YusXA3mDWw==" spinCount="100000" sheet="1" selectLockedCells="1"/>
  <mergeCells count="22">
    <mergeCell ref="J10:J11"/>
    <mergeCell ref="C6:H6"/>
    <mergeCell ref="A1:L1"/>
    <mergeCell ref="K2:L2"/>
    <mergeCell ref="C3:L3"/>
    <mergeCell ref="C4:J4"/>
    <mergeCell ref="A10:A11"/>
    <mergeCell ref="H10:H11"/>
    <mergeCell ref="I10:I11"/>
    <mergeCell ref="C10:C11"/>
    <mergeCell ref="B10:B11"/>
    <mergeCell ref="A8:L8"/>
    <mergeCell ref="G5:H5"/>
    <mergeCell ref="B42:D42"/>
    <mergeCell ref="B43:D43"/>
    <mergeCell ref="B50:D50"/>
    <mergeCell ref="B44:D44"/>
    <mergeCell ref="B45:D45"/>
    <mergeCell ref="B46:D46"/>
    <mergeCell ref="B47:D47"/>
    <mergeCell ref="B48:D48"/>
    <mergeCell ref="B49:D49"/>
  </mergeCells>
  <dataValidations count="1">
    <dataValidation type="whole" allowBlank="1" showErrorMessage="1" errorTitle="Attention !" error="Valeur numérique attendue" sqref="F49:I49 F45:I47 F28:H33 K38:L43 I21 D36:E36 F38:I39 K33:L35 I36 K46:L47 K49:L49 F41:I43 D30:E30 D41:E41 D39:E39 H21:H24 F35:H36 F21:G25 K15:L31">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71" orientation="landscape" r:id="rId1"/>
  <ignoredErrors>
    <ignoredError sqref="F28 F21 F23:F25" unlockedFormula="1"/>
  </ignoredError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6">
    <tabColor rgb="FF92D050"/>
  </sheetPr>
  <dimension ref="A1:N59"/>
  <sheetViews>
    <sheetView showGridLines="0" view="pageBreakPreview" zoomScaleNormal="100" zoomScaleSheetLayoutView="100" workbookViewId="0">
      <selection activeCell="L9" sqref="L9"/>
    </sheetView>
  </sheetViews>
  <sheetFormatPr baseColWidth="10" defaultColWidth="10.88671875" defaultRowHeight="10.199999999999999"/>
  <cols>
    <col min="1" max="1" width="8.33203125" style="2" customWidth="1"/>
    <col min="2" max="2" width="15.6640625" style="2" customWidth="1"/>
    <col min="3" max="3" width="16" style="2" customWidth="1"/>
    <col min="4" max="4" width="20.44140625" style="2" customWidth="1"/>
    <col min="5" max="5" width="22.88671875" style="2" customWidth="1"/>
    <col min="6" max="6" width="4.6640625" style="2" customWidth="1"/>
    <col min="7" max="8" width="18.109375" style="2" hidden="1" customWidth="1"/>
    <col min="9" max="10" width="18.109375" style="2" customWidth="1"/>
    <col min="11" max="13" width="10.88671875" style="2"/>
    <col min="14" max="14" width="13.88671875" style="2" bestFit="1" customWidth="1"/>
    <col min="15" max="16384" width="10.88671875" style="2"/>
  </cols>
  <sheetData>
    <row r="1" spans="1:11" ht="16.5" customHeight="1">
      <c r="A1" s="1341" t="s">
        <v>2181</v>
      </c>
      <c r="B1" s="1341"/>
      <c r="C1" s="1341"/>
      <c r="D1" s="1341"/>
      <c r="E1" s="1342"/>
      <c r="F1" s="1342"/>
      <c r="G1" s="1342"/>
      <c r="H1" s="1342"/>
      <c r="I1" s="1342"/>
      <c r="J1" s="1342"/>
    </row>
    <row r="2" spans="1:11" ht="26.25" customHeight="1">
      <c r="A2" s="290"/>
      <c r="B2" s="290"/>
      <c r="C2" s="290"/>
      <c r="D2" s="290"/>
      <c r="E2" s="6"/>
      <c r="I2" s="1299" t="s">
        <v>2182</v>
      </c>
      <c r="J2" s="1300"/>
    </row>
    <row r="3" spans="1:11" ht="15" customHeight="1">
      <c r="A3" s="2" t="s">
        <v>516</v>
      </c>
      <c r="C3" s="1373" t="str">
        <f>+'BILAN PAYSAGE'!C2</f>
        <v>DSO Services</v>
      </c>
      <c r="D3" s="1373"/>
      <c r="E3" s="1373"/>
      <c r="F3" s="1373"/>
      <c r="G3" s="1373"/>
      <c r="H3" s="1373"/>
      <c r="I3" s="1373"/>
      <c r="J3" s="1373"/>
    </row>
    <row r="4" spans="1:11" ht="15" customHeight="1">
      <c r="A4" s="2" t="s">
        <v>517</v>
      </c>
      <c r="C4" s="829" t="str">
        <f>+'BILAN PAYSAGE'!C3</f>
        <v>Rue Alphamoi Djénèpo, secteur 01, Bobo-Dioulasso, Burkina Faso</v>
      </c>
      <c r="D4" s="714"/>
      <c r="E4" s="279"/>
      <c r="I4" s="713" t="s">
        <v>518</v>
      </c>
      <c r="J4" s="832" t="str">
        <f>+'BILAN PAYSAGE'!L4</f>
        <v>DSO Services</v>
      </c>
    </row>
    <row r="5" spans="1:11" ht="15" customHeight="1">
      <c r="A5" s="2" t="s">
        <v>519</v>
      </c>
      <c r="C5" s="830" t="str">
        <f>+'BILAN PAYSAGE'!C4</f>
        <v>00000101A</v>
      </c>
      <c r="D5" s="825" t="s">
        <v>520</v>
      </c>
      <c r="E5" s="831">
        <f>+'BILAN PAYSAGE'!I5</f>
        <v>45657</v>
      </c>
      <c r="F5" s="828"/>
      <c r="I5" s="824" t="s">
        <v>2183</v>
      </c>
      <c r="J5" s="833">
        <f>+'BILAN PAYSAGE'!L5</f>
        <v>12</v>
      </c>
    </row>
    <row r="6" spans="1:11" ht="15" customHeight="1">
      <c r="A6" s="2" t="s">
        <v>600</v>
      </c>
      <c r="C6" s="829" t="str">
        <f>+'BILAN PAYSAGE'!C5</f>
        <v>Néant</v>
      </c>
      <c r="D6" s="708"/>
      <c r="E6" s="714"/>
      <c r="F6" s="708"/>
      <c r="G6" s="714"/>
      <c r="H6" s="714"/>
      <c r="I6" s="708"/>
      <c r="J6" s="714"/>
    </row>
    <row r="7" spans="1:11" ht="15" customHeight="1">
      <c r="C7" s="828"/>
      <c r="D7" s="828"/>
      <c r="E7" s="828"/>
      <c r="F7" s="828"/>
      <c r="G7" s="828"/>
      <c r="H7" s="828"/>
      <c r="I7" s="828"/>
      <c r="J7" s="828"/>
    </row>
    <row r="8" spans="1:11" ht="21.75" customHeight="1">
      <c r="A8" s="1303" t="str">
        <f>CONCATENATE("Bilan au 31 Décembre"&amp;" "&amp;TEXT('INFORMATIONS GENERALES'!J13,"aaaa"))</f>
        <v>Bilan au 31 Décembre 2024</v>
      </c>
      <c r="B8" s="1303"/>
      <c r="C8" s="1303"/>
      <c r="D8" s="1303"/>
      <c r="E8" s="1303"/>
      <c r="F8" s="1303"/>
      <c r="G8" s="1303"/>
      <c r="H8" s="1303"/>
      <c r="I8" s="1303"/>
      <c r="J8" s="1303"/>
    </row>
    <row r="9" spans="1:11" s="21" customFormat="1" ht="20.25" customHeight="1">
      <c r="A9" s="1343" t="s">
        <v>0</v>
      </c>
      <c r="B9" s="1359" t="s">
        <v>71</v>
      </c>
      <c r="C9" s="1360"/>
      <c r="D9" s="1360"/>
      <c r="E9" s="1361"/>
      <c r="F9" s="1346" t="s">
        <v>601</v>
      </c>
      <c r="G9" s="793" t="s">
        <v>603</v>
      </c>
      <c r="H9" s="794"/>
      <c r="I9" s="1357" t="s">
        <v>72</v>
      </c>
      <c r="J9" s="1355" t="s">
        <v>73</v>
      </c>
      <c r="K9" s="204"/>
    </row>
    <row r="10" spans="1:11" s="21" customFormat="1" ht="20.25" customHeight="1">
      <c r="A10" s="1344"/>
      <c r="B10" s="1362"/>
      <c r="C10" s="1363"/>
      <c r="D10" s="1363"/>
      <c r="E10" s="1364"/>
      <c r="F10" s="1347"/>
      <c r="G10" s="1349" t="s">
        <v>1766</v>
      </c>
      <c r="H10" s="1351" t="s">
        <v>1767</v>
      </c>
      <c r="I10" s="1358"/>
      <c r="J10" s="1356"/>
      <c r="K10" s="204"/>
    </row>
    <row r="11" spans="1:11" s="21" customFormat="1" ht="15" customHeight="1">
      <c r="A11" s="1345"/>
      <c r="B11" s="1337"/>
      <c r="C11" s="1365"/>
      <c r="D11" s="1365"/>
      <c r="E11" s="1366"/>
      <c r="F11" s="1348"/>
      <c r="G11" s="1350"/>
      <c r="H11" s="1352"/>
      <c r="I11" s="823" t="s">
        <v>1768</v>
      </c>
      <c r="J11" s="216" t="s">
        <v>1768</v>
      </c>
      <c r="K11" s="204"/>
    </row>
    <row r="12" spans="1:11" s="21" customFormat="1" ht="24.75" customHeight="1">
      <c r="A12" s="170" t="s">
        <v>74</v>
      </c>
      <c r="B12" s="1367" t="s">
        <v>8</v>
      </c>
      <c r="C12" s="1368"/>
      <c r="D12" s="1368"/>
      <c r="E12" s="1369"/>
      <c r="F12" s="187" t="s">
        <v>1711</v>
      </c>
      <c r="G12" s="259">
        <f>SUMIF('Balance N'!A:A,21,'Balance N'!O:O)</f>
        <v>0</v>
      </c>
      <c r="H12" s="262">
        <f>SUMIF('Balance N'!B:B,281,'Balance N'!P:P)+SUMIF('Balance N'!B:B,291,'Balance N'!P:P)</f>
        <v>0</v>
      </c>
      <c r="I12" s="261">
        <f>G12-H12</f>
        <v>0</v>
      </c>
      <c r="J12" s="261">
        <f>SUMIF('Balance N-1'!A:A,21,'Balance N-1'!O:O)-(SUMIF('Balance N-1'!B:B,281,'Balance N-1'!P:P)+SUMIF('Balance N-1'!B:B,291,'Balance N-1'!P:P))</f>
        <v>0</v>
      </c>
      <c r="K12" s="204"/>
    </row>
    <row r="13" spans="1:11" s="21" customFormat="1" ht="24.75" customHeight="1">
      <c r="A13" s="170" t="s">
        <v>75</v>
      </c>
      <c r="B13" s="1367" t="s">
        <v>76</v>
      </c>
      <c r="C13" s="1368"/>
      <c r="D13" s="1368"/>
      <c r="E13" s="1369"/>
      <c r="F13" s="187" t="s">
        <v>1711</v>
      </c>
      <c r="G13" s="259">
        <f>SUMIF('Balance N'!A:A,22,'Balance N'!O:O)+SUMIF('Balance N'!B:B,231,'Balance N'!O:O)+SUMIF('Balance N'!B:B,233,'Balance N'!O:O)+SUMIF('Balance N'!C:C,2391,'Balance N'!O:O)+SUMIF('Balance N'!C:C,2392,'Balance N'!O:O)+SUMIF('Balance N'!C:C,2393,'Balance N'!O:O)+SUMIF('Balance N'!C:C,2396,'Balance N'!O:O)</f>
        <v>0</v>
      </c>
      <c r="H13" s="262">
        <f>SUMIF('Balance N'!B:B,282,'Balance N'!P:P)+SUMIF('Balance N'!C:C,2831,'Balance N'!P:P)+SUMIF('Balance N'!C:C,2832,'Balance N'!P:P)+SUMIF('Balance N'!C:C,2833,'Balance N'!P:P)+SUMIF('Balance N'!B:B,292,'Balance N'!P:P)+SUMIF('Balance N'!C:C,2931,'Balance N'!P:P)+SUMIF('Balance N'!C:C,2932,'Balance N'!P:P)+SUMIF('Balance N'!C:C,2933,'Balance N'!P:P)+SUMIF('Balance N'!C:C,2939,'Balance N'!P:P)</f>
        <v>0</v>
      </c>
      <c r="I13" s="183">
        <f t="shared" ref="I13:I30" si="0">G13-H13</f>
        <v>0</v>
      </c>
      <c r="J13" s="183">
        <f>SUMIF('Balance N-1'!A:A,22,'Balance N-1'!O:O)+SUMIF('Balance N-1'!B:B,231,'Balance N-1'!O:O)+SUMIF('Balance N-1'!B:B,233,'Balance N-1'!O:O)+SUMIF('Balance N-1'!C:C,2391,'Balance N-1'!O:O)+SUMIF('Balance N-1'!C:C,2392,'Balance N-1'!O:O)+SUMIF('Balance N-1'!C:C,2393,'Balance N-1'!O:O)+SUMIF('Balance N-1'!C:C,2396,'Balance N-1'!O:O)-(SUMIF('Balance N-1'!B:B,282,'Balance N-1'!P:P)+SUMIF('Balance N-1'!C:C,2831,'Balance N-1'!P:P)+SUMIF('Balance N-1'!C:C,2832,'Balance N-1'!P:P)+SUMIF('Balance N-1'!C:C,2833,'Balance N-1'!P:P)+SUMIF('Balance N-1'!B:B,292,'Balance N-1'!P:P)+SUMIF('Balance N-1'!C:C,2931,'Balance N-1'!P:P)+SUMIF('Balance N-1'!C:C,2932,'Balance N-1'!P:P)+SUMIF('Balance N-1'!C:C,2933,'Balance N-1'!P:P)+SUMIF('Balance N-1'!C:C,2939,'Balance N-1'!P:P))</f>
        <v>0</v>
      </c>
      <c r="K13" s="204"/>
    </row>
    <row r="14" spans="1:11" s="21" customFormat="1" ht="24.75" customHeight="1">
      <c r="A14" s="170" t="s">
        <v>77</v>
      </c>
      <c r="B14" s="1367" t="s">
        <v>14</v>
      </c>
      <c r="C14" s="1368"/>
      <c r="D14" s="1368"/>
      <c r="E14" s="1369"/>
      <c r="F14" s="187" t="s">
        <v>1711</v>
      </c>
      <c r="G14" s="259">
        <f>SUMIF('Balance N'!B:B,234,'Balance N'!O:O)+SUMIF('Balance N'!B:B,235,'Balance N'!O:O)+SUMIF('Balance N'!B:B,238,'Balance N'!O:O)+SUMIF('Balance N'!C:C,2394,'Balance N'!O:O)+SUMIF('Balance N'!C:C,2395,'Balance N'!O:O)+SUMIF('Balance N'!C:C,2398,'Balance N'!O:O)</f>
        <v>0</v>
      </c>
      <c r="H14" s="262">
        <f>SUMIF('Balance N'!C:C,2834,'Balance N'!P:P)+SUMIF('Balance N'!C:C,2835,'Balance N'!P:P)+SUMIF('Balance N'!C:C,2838,'Balance N'!P:P)+SUMIF('Balance N'!C:C,2934,'Balance N'!P:P)+SUMIF('Balance N'!C:C,2935,'Balance N'!P:P)+SUMIF('Balance N'!C:C,2938,'Balance N'!P:P)+SUMIF('Balance N'!C:C,2939,'Balance N'!P:P)</f>
        <v>0</v>
      </c>
      <c r="I14" s="183">
        <f t="shared" si="0"/>
        <v>0</v>
      </c>
      <c r="J14" s="183">
        <f>SUMIF('Balance N-1'!B:B,234,'Balance N-1'!O:O)+SUMIF('Balance N-1'!B:B,235,'Balance N-1'!O:O)+SUMIF('Balance N-1'!B:B,238,'Balance N-1'!O:O)+SUMIF('Balance N-1'!C:C,2394,'Balance N-1'!O:O)+SUMIF('Balance N-1'!C:C,2395,'Balance N-1'!O:O)+SUMIF('Balance N-1'!C:C,2398,'Balance N-1'!O:O)-(SUMIF('Balance N-1'!C:C,2834,'Balance N-1'!P:P)+SUMIF('Balance N-1'!C:C,2835,'Balance N-1'!P:P)+SUMIF('Balance N-1'!C:C,2838,'Balance N-1'!P:P)+SUMIF('Balance N-1'!C:C,2934,'Balance N-1'!P:P)+SUMIF('Balance N-1'!C:C,2935,'Balance N-1'!P:P)+SUMIF('Balance N-1'!C:C,2938,'Balance N-1'!P:P)+SUMIF('Balance N-1'!C:C,2939,'Balance N-1'!P:P))</f>
        <v>0</v>
      </c>
      <c r="K14" s="204"/>
    </row>
    <row r="15" spans="1:11" s="21" customFormat="1" ht="24.75" customHeight="1">
      <c r="A15" s="170" t="s">
        <v>78</v>
      </c>
      <c r="B15" s="1367" t="s">
        <v>79</v>
      </c>
      <c r="C15" s="1368"/>
      <c r="D15" s="1368"/>
      <c r="E15" s="1369"/>
      <c r="F15" s="187" t="s">
        <v>1711</v>
      </c>
      <c r="G15" s="259">
        <f>SUMIF('Balance N'!A:A,24,'Balance N'!O:O)-SUMIF('Balance N'!B:B,245,'Balance N'!O:O)-SUMIF('Balance N'!C:C,2495,'Balance N'!O:O)</f>
        <v>0</v>
      </c>
      <c r="H15" s="262">
        <f>SUMIF('Balance N'!B:B,284,'Balance N'!P:P)-SUMIF('Balance N'!C:C,2845,'Balance N'!P:P)+SUMIF('Balance N'!B:B,294,'Balance N'!P:P)-SUMIF('Balance N'!C:C,2945,'Balance N'!P:P)-SUMIF('Balance N'!C:C,2949,'Balance N'!P:P)</f>
        <v>0</v>
      </c>
      <c r="I15" s="183">
        <f t="shared" si="0"/>
        <v>0</v>
      </c>
      <c r="J15" s="183">
        <f>SUMIF('Balance N-1'!A:A,24,'Balance N-1'!O:O)-SUMIF('Balance N-1'!B:B,245,'Balance N-1'!O:O)-SUMIF('Balance N-1'!C:C,2495,'Balance N-1'!O:O)-(SUMIF('Balance N-1'!B:B,284,'Balance N-1'!P:P)-SUMIF('Balance N-1'!C:C,2845,'Balance N-1'!P:P)+SUMIF('Balance N-1'!B:B,294,'Balance N-1'!P:P)-SUMIF('Balance N-1'!C:C,2945,'Balance N-1'!P:P)-SUMIF('Balance N-1'!C:C,2949,'Balance N-1'!P:P))</f>
        <v>0</v>
      </c>
      <c r="K15" s="204"/>
    </row>
    <row r="16" spans="1:11" s="21" customFormat="1" ht="24.75" customHeight="1">
      <c r="A16" s="170" t="s">
        <v>80</v>
      </c>
      <c r="B16" s="1367" t="s">
        <v>81</v>
      </c>
      <c r="C16" s="1368"/>
      <c r="D16" s="1368"/>
      <c r="E16" s="1369"/>
      <c r="F16" s="187" t="s">
        <v>1711</v>
      </c>
      <c r="G16" s="259">
        <f>SUMIF('Balance N'!B:B,245,'Balance N'!O:O)+SUMIF('Balance N'!C:C,2495,'Balance N'!O:O)</f>
        <v>0</v>
      </c>
      <c r="H16" s="262">
        <f>SUMIF('Balance N'!C:C,2845,'Balance N'!P:P)+SUMIF('Balance N'!C:C,2945,'Balance N'!P:P)+SUMIF('Balance N'!C:C,2949,'Balance N'!P:P)</f>
        <v>0</v>
      </c>
      <c r="I16" s="183">
        <f t="shared" si="0"/>
        <v>0</v>
      </c>
      <c r="J16" s="183">
        <f>SUMIF('Balance N-1'!B:B,245,'Balance N-1'!O:O)+SUMIF('Balance N-1'!C:C,2495,'Balance N-1'!O:O)-(SUMIF('Balance N-1'!C:C,2845,'Balance N-1'!P:P)+SUMIF('Balance N-1'!C:C,2945,'Balance N-1'!P:P)+SUMIF('Balance N-1'!C:C,2949,'Balance N-1'!P:P))</f>
        <v>0</v>
      </c>
      <c r="K16" s="204"/>
    </row>
    <row r="17" spans="1:11" s="21" customFormat="1" ht="24.75" customHeight="1">
      <c r="A17" s="170" t="s">
        <v>82</v>
      </c>
      <c r="B17" s="1367" t="s">
        <v>83</v>
      </c>
      <c r="C17" s="1368"/>
      <c r="D17" s="1368"/>
      <c r="E17" s="1369"/>
      <c r="F17" s="187" t="s">
        <v>1711</v>
      </c>
      <c r="G17" s="259">
        <f>SUMIF('Balance N'!A:A,25,'Balance N'!O:O)</f>
        <v>0</v>
      </c>
      <c r="H17" s="262">
        <f>SUMIF('Balance N'!B:B,295,'Balance N'!P:P)</f>
        <v>0</v>
      </c>
      <c r="I17" s="261">
        <f t="shared" si="0"/>
        <v>0</v>
      </c>
      <c r="J17" s="261">
        <f>SUMIF('Balance N-1'!A:A,25,'Balance N-1'!O:O)-(SUMIF('Balance N-1'!B:B,295,'Balance N-1'!P:P))</f>
        <v>0</v>
      </c>
      <c r="K17" s="204"/>
    </row>
    <row r="18" spans="1:11" s="21" customFormat="1" ht="24.75" customHeight="1">
      <c r="A18" s="170" t="s">
        <v>84</v>
      </c>
      <c r="B18" s="1367" t="s">
        <v>85</v>
      </c>
      <c r="C18" s="1368"/>
      <c r="D18" s="1368"/>
      <c r="E18" s="1369"/>
      <c r="F18" s="187" t="s">
        <v>1711</v>
      </c>
      <c r="G18" s="259">
        <f>SUMIF('Balance N'!B:B,275,'Balance N'!O:O)</f>
        <v>0</v>
      </c>
      <c r="H18" s="262">
        <f>SUMIF('Balance N'!C:C,2975,'Balance N'!P:P)</f>
        <v>0</v>
      </c>
      <c r="I18" s="184">
        <f t="shared" si="0"/>
        <v>0</v>
      </c>
      <c r="J18" s="184">
        <f>SUMIF('Balance N-1'!B:B,275,'Balance N-1'!O:O)-(SUMIF('Balance N-1'!C:C,2975,'Balance N-1'!P:P))</f>
        <v>0</v>
      </c>
      <c r="K18" s="204"/>
    </row>
    <row r="19" spans="1:11" s="21" customFormat="1" ht="24.75" customHeight="1">
      <c r="A19" s="170" t="s">
        <v>86</v>
      </c>
      <c r="B19" s="1367" t="s">
        <v>87</v>
      </c>
      <c r="C19" s="1368"/>
      <c r="D19" s="1368"/>
      <c r="E19" s="1369"/>
      <c r="F19" s="187" t="s">
        <v>1711</v>
      </c>
      <c r="G19" s="259">
        <f>SUMIF('Balance N'!A:A,26,'Balance N'!O:O)+SUMIF('Balance N'!A:A,27,'Balance N'!O:O)-SUMIF('Balance N'!B:B,275,'Balance N'!O:O)</f>
        <v>0</v>
      </c>
      <c r="H19" s="262">
        <f>SUMIF('Balance N'!B:B,296,'Balance N'!P:P)+SUMIF('Balance N'!B:B,297,'Balance N'!P:P)-SUMIF('Balance N'!C:C,2975,'Balance N'!P:P)</f>
        <v>0</v>
      </c>
      <c r="I19" s="184">
        <f t="shared" si="0"/>
        <v>0</v>
      </c>
      <c r="J19" s="184">
        <f>SUMIF('Balance N-1'!A:A,26,'Balance N-1'!O:O)+SUMIF('Balance N-1'!A:A,27,'Balance N-1'!O:O)-SUMIF('Balance N-1'!B:B,275,'Balance N-1'!O:O)-(SUMIF('Balance N-1'!B:B,296,'Balance N-1'!P:P)+SUMIF('Balance N-1'!B:B,297,'Balance N-1'!P:P)-SUMIF('Balance N-1'!C:C,2975,'Balance N-1'!P:P))</f>
        <v>0</v>
      </c>
      <c r="K19" s="204"/>
    </row>
    <row r="20" spans="1:11" s="21" customFormat="1" ht="24.75" customHeight="1">
      <c r="A20" s="190" t="s">
        <v>88</v>
      </c>
      <c r="B20" s="1374" t="s">
        <v>89</v>
      </c>
      <c r="C20" s="1375"/>
      <c r="D20" s="1375"/>
      <c r="E20" s="1376"/>
      <c r="F20" s="191"/>
      <c r="G20" s="185">
        <f>+SUM(G12:G19)</f>
        <v>0</v>
      </c>
      <c r="H20" s="185">
        <f t="shared" ref="H20" si="1">+SUM(H12:H19)</f>
        <v>0</v>
      </c>
      <c r="I20" s="185">
        <f>+SUM(I12:I19)</f>
        <v>0</v>
      </c>
      <c r="J20" s="185">
        <f>+SUM(J12:J19)</f>
        <v>0</v>
      </c>
      <c r="K20" s="204"/>
    </row>
    <row r="21" spans="1:11" s="21" customFormat="1" ht="24.75" customHeight="1">
      <c r="A21" s="170" t="s">
        <v>90</v>
      </c>
      <c r="B21" s="1367" t="s">
        <v>91</v>
      </c>
      <c r="C21" s="1368"/>
      <c r="D21" s="1368"/>
      <c r="E21" s="1369"/>
      <c r="F21" s="187" t="s">
        <v>1712</v>
      </c>
      <c r="G21" s="259">
        <f>SUMIF('Balance N'!B:B,485,'Balance N'!O:O)</f>
        <v>0</v>
      </c>
      <c r="H21" s="260">
        <f>SUMIF('Balance N'!B:B,498,'Balance N'!P:P)</f>
        <v>0</v>
      </c>
      <c r="I21" s="183">
        <f t="shared" si="0"/>
        <v>0</v>
      </c>
      <c r="J21" s="183">
        <f>SUMIF('Balance N-1'!B:B,485,'Balance N-1'!O:O)-(SUMIF('Balance N-1'!B:B,498,'Balance N-1'!P:P))</f>
        <v>0</v>
      </c>
      <c r="K21" s="204"/>
    </row>
    <row r="22" spans="1:11" s="21" customFormat="1" ht="24.75" customHeight="1">
      <c r="A22" s="170" t="s">
        <v>92</v>
      </c>
      <c r="B22" s="1367" t="s">
        <v>93</v>
      </c>
      <c r="C22" s="1368"/>
      <c r="D22" s="1368"/>
      <c r="E22" s="1369"/>
      <c r="F22" s="187" t="s">
        <v>1713</v>
      </c>
      <c r="G22" s="259">
        <f>SUMIF('Balance N'!A:A,31,'Balance N'!O:O)+SUMIF('Balance N'!A:A,32,'Balance N'!O:O)+SUMIF('Balance N'!A:A,33,'Balance N'!O:O)+SUMIF('Balance N'!A:A,34,'Balance N'!O:O)+SUMIF('Balance N'!A:A,35,'Balance N'!O:O)+SUMIF('Balance N'!A:A,36,'Balance N'!O:O)+SUMIF('Balance N'!A:A,37,'Balance N'!O:O)+SUMIF('Balance N'!A:A,38,'Balance N'!O:O)</f>
        <v>0</v>
      </c>
      <c r="H22" s="262">
        <f>SUMIF('Balance N'!A:A,39,'Balance N'!P:P)</f>
        <v>0</v>
      </c>
      <c r="I22" s="183">
        <f t="shared" si="0"/>
        <v>0</v>
      </c>
      <c r="J22" s="183">
        <f>SUMIF('Balance N-1'!A:A,31,'Balance N-1'!O:O)+SUMIF('Balance N-1'!A:A,32,'Balance N-1'!O:O)+SUMIF('Balance N-1'!A:A,33,'Balance N-1'!O:O)+SUMIF('Balance N-1'!A:A,34,'Balance N-1'!O:O)+SUMIF('Balance N-1'!A:A,35,'Balance N-1'!O:O)+SUMIF('Balance N-1'!A:A,36,'Balance N-1'!O:O)+SUMIF('Balance N-1'!A:A,37,'Balance N-1'!O:O)+SUMIF('Balance N-1'!A:A,38,'Balance N-1'!O:O)-(SUMIF('Balance N-1'!A:A,39,'Balance N-1'!P:P))</f>
        <v>0</v>
      </c>
      <c r="K22" s="204"/>
    </row>
    <row r="23" spans="1:11" s="21" customFormat="1" ht="24.75" customHeight="1">
      <c r="A23" s="170" t="s">
        <v>94</v>
      </c>
      <c r="B23" s="1367" t="s">
        <v>95</v>
      </c>
      <c r="C23" s="1368"/>
      <c r="D23" s="1368"/>
      <c r="E23" s="1369"/>
      <c r="F23" s="187" t="s">
        <v>1714</v>
      </c>
      <c r="G23" s="259">
        <f>SUMIF('Balance N'!B:B,409,'Balance N'!O:O)</f>
        <v>0</v>
      </c>
      <c r="H23" s="262">
        <f>SUMIF('Balance N'!B:B,490,'Balance N'!P:P)</f>
        <v>0</v>
      </c>
      <c r="I23" s="183">
        <f t="shared" si="0"/>
        <v>0</v>
      </c>
      <c r="J23" s="183">
        <f>SUMIF('Balance N-1'!B:B,409,'Balance N-1'!O:O)-(SUMIF('Balance N-1'!B:B,490,'Balance N-1'!P:P))</f>
        <v>0</v>
      </c>
      <c r="K23" s="204"/>
    </row>
    <row r="24" spans="1:11" s="21" customFormat="1" ht="24.75" customHeight="1">
      <c r="A24" s="170" t="s">
        <v>96</v>
      </c>
      <c r="B24" s="1367" t="s">
        <v>97</v>
      </c>
      <c r="C24" s="1368"/>
      <c r="D24" s="1368"/>
      <c r="E24" s="1369"/>
      <c r="F24" s="187" t="s">
        <v>1714</v>
      </c>
      <c r="G24" s="259">
        <f>SUMIF('Balance N'!A:A,41,'Balance N'!O:O)-SUMIF('Balance N'!B:B,419,'Balance N'!O:O)</f>
        <v>0</v>
      </c>
      <c r="H24" s="262">
        <f>SUMIF('Balance N'!B:B,491,'Balance N'!P:P)</f>
        <v>0</v>
      </c>
      <c r="I24" s="261">
        <f t="shared" si="0"/>
        <v>0</v>
      </c>
      <c r="J24" s="261">
        <f>SUMIF('Balance N-1'!A:A,41,'Balance N-1'!O:O)-SUMIF('Balance N-1'!B:B,419,'Balance N-1'!O:O)-(SUMIF('Balance N-1'!B:B,491,'Balance N-1'!P:P))</f>
        <v>0</v>
      </c>
      <c r="K24" s="204"/>
    </row>
    <row r="25" spans="1:11" s="21" customFormat="1" ht="24.75" customHeight="1">
      <c r="A25" s="170" t="s">
        <v>98</v>
      </c>
      <c r="B25" s="1367" t="s">
        <v>99</v>
      </c>
      <c r="C25" s="1368"/>
      <c r="D25" s="1368"/>
      <c r="E25" s="1369"/>
      <c r="F25" s="187" t="s">
        <v>1714</v>
      </c>
      <c r="G25" s="259">
        <f>SUMIF('Balance N'!A:A,42,'Balance N'!O:O)+SUMIF('Balance N'!A:A,43,'Balance N'!O:O)+SUMIF('Balance N'!A:A,44,'Balance N'!O:O)+SUMIF('Balance N'!B:B,469,'Balance N'!O:O)+SUMIF('Balance N'!A:A,47,'Balance N'!O:O)-SUMIF('Balance N'!B:B,478,'Balance N'!O:O)</f>
        <v>0</v>
      </c>
      <c r="H25" s="262">
        <f>SUMIF('Balance N'!B:B,492,'Balance N'!P:P)+SUMIF('Balance N'!B:B,493,'Balance N'!P:P)+SUMIF('Balance N'!B:B,494,'Balance N'!P:P)+SUMIF('Balance N'!B:B,497,'Balance N'!P:P)</f>
        <v>0</v>
      </c>
      <c r="I25" s="183">
        <f t="shared" si="0"/>
        <v>0</v>
      </c>
      <c r="J25" s="183">
        <f>SUMIF('Balance N-1'!A:A,42,'Balance N-1'!O:O)+SUMIF('Balance N-1'!A:A,43,'Balance N-1'!O:O)+SUMIF('Balance N-1'!A:A,44,'Balance N-1'!O:O)+SUMIF('Balance N-1'!B:B,469,'Balance N-1'!O:O)+SUMIF('Balance N-1'!A:A,47,'Balance N-1'!O:O)-SUMIF('Balance N-1'!B:B,478,'Balance N-1'!O:O)-(SUMIF('Balance N-1'!B:B,492,'Balance N-1'!P:P)+SUMIF('Balance N-1'!B:B,493,'Balance N-1'!P:P)+SUMIF('Balance N-1'!B:B,494,'Balance N-1'!P:P)+SUMIF('Balance N-1'!B:B,497,'Balance N-1'!P:P))</f>
        <v>0</v>
      </c>
      <c r="K25" s="204"/>
    </row>
    <row r="26" spans="1:11" s="21" customFormat="1" ht="24.75" customHeight="1">
      <c r="A26" s="190" t="s">
        <v>100</v>
      </c>
      <c r="B26" s="1374" t="s">
        <v>101</v>
      </c>
      <c r="C26" s="1375"/>
      <c r="D26" s="1375"/>
      <c r="E26" s="1376"/>
      <c r="F26" s="191"/>
      <c r="G26" s="185">
        <f t="shared" ref="G26:H26" si="2">+SUM(G21:G25)</f>
        <v>0</v>
      </c>
      <c r="H26" s="185">
        <f t="shared" si="2"/>
        <v>0</v>
      </c>
      <c r="I26" s="185">
        <f>+SUM(I21:I25)</f>
        <v>0</v>
      </c>
      <c r="J26" s="185">
        <f>+SUM(J21:J25)</f>
        <v>0</v>
      </c>
      <c r="K26" s="204"/>
    </row>
    <row r="27" spans="1:11" s="21" customFormat="1" ht="24.75" customHeight="1">
      <c r="A27" s="170" t="s">
        <v>102</v>
      </c>
      <c r="B27" s="1367" t="s">
        <v>103</v>
      </c>
      <c r="C27" s="1368"/>
      <c r="D27" s="1368"/>
      <c r="E27" s="1369"/>
      <c r="F27" s="187">
        <v>6</v>
      </c>
      <c r="G27" s="259">
        <f>SUMIF('Balance N'!A:A,51,'Balance N'!O:O)</f>
        <v>0</v>
      </c>
      <c r="H27" s="260">
        <f>SUMIF('Balance N'!B:B,591,'Balance N'!P:P)</f>
        <v>0</v>
      </c>
      <c r="I27" s="261">
        <f t="shared" si="0"/>
        <v>0</v>
      </c>
      <c r="J27" s="261">
        <f>SUMIF('Balance N-1'!A:A,51,'Balance N-1'!O:O)-(SUMIF('Balance N-1'!B:B,591,'Balance N-1'!P:P))</f>
        <v>0</v>
      </c>
      <c r="K27" s="204"/>
    </row>
    <row r="28" spans="1:11" s="21" customFormat="1" ht="24.75" customHeight="1">
      <c r="A28" s="170" t="s">
        <v>104</v>
      </c>
      <c r="B28" s="1367" t="s">
        <v>105</v>
      </c>
      <c r="C28" s="1368"/>
      <c r="D28" s="1368"/>
      <c r="E28" s="1369"/>
      <c r="F28" s="187">
        <v>6</v>
      </c>
      <c r="G28" s="259">
        <f>SUMIF('Balance N'!A:A,52,'Balance N'!O:O)+SUMIF('Balance N'!A:A,53,'Balance N'!O:O)+SUMIF('Balance N'!A:A,55,'Balance N'!O:O)+SUMIF('Balance N'!A:A,57,'Balance N'!O:O)</f>
        <v>0</v>
      </c>
      <c r="H28" s="260">
        <f>SUMIF('Balance N'!B:B,592,'Balance N'!P:P)+SUMIF('Balance N'!B:B,593,'Balance N'!P:P)+SUMIF('Balance N'!B:B,595,'Balance N'!P:P)</f>
        <v>0</v>
      </c>
      <c r="I28" s="183">
        <f t="shared" si="0"/>
        <v>0</v>
      </c>
      <c r="J28" s="183">
        <f>SUMIF('Balance N-1'!A:A,52,'Balance N-1'!O:O)+SUMIF('Balance N-1'!A:A,53,'Balance N-1'!O:O)+SUMIF('Balance N-1'!A:A,55,'Balance N-1'!O:O)+SUMIF('Balance N-1'!A:A,57,'Balance N-1'!O:O)-(SUMIF('Balance N-1'!B:B,592,'Balance N-1'!P:P)+SUMIF('Balance N-1'!B:B,593,'Balance N-1'!P:P)+SUMIF('Balance N-1'!B:B,595,'Balance N-1'!P:P))</f>
        <v>0</v>
      </c>
      <c r="K28" s="204"/>
    </row>
    <row r="29" spans="1:11" s="21" customFormat="1" ht="24.75" customHeight="1">
      <c r="A29" s="190" t="s">
        <v>106</v>
      </c>
      <c r="B29" s="1374" t="s">
        <v>107</v>
      </c>
      <c r="C29" s="1375"/>
      <c r="D29" s="1375"/>
      <c r="E29" s="1376"/>
      <c r="F29" s="191"/>
      <c r="G29" s="185">
        <f t="shared" ref="G29:H29" si="3">+SUM(G27:G28)</f>
        <v>0</v>
      </c>
      <c r="H29" s="185">
        <f t="shared" si="3"/>
        <v>0</v>
      </c>
      <c r="I29" s="185">
        <f>+SUM(I27:I28)</f>
        <v>0</v>
      </c>
      <c r="J29" s="185">
        <f>+SUM(J27:J28)</f>
        <v>0</v>
      </c>
      <c r="K29" s="204"/>
    </row>
    <row r="30" spans="1:11" s="21" customFormat="1" ht="24.75" customHeight="1">
      <c r="A30" s="170" t="s">
        <v>108</v>
      </c>
      <c r="B30" s="1367" t="s">
        <v>109</v>
      </c>
      <c r="C30" s="1368"/>
      <c r="D30" s="1368"/>
      <c r="E30" s="1369"/>
      <c r="F30" s="194">
        <v>7</v>
      </c>
      <c r="G30" s="259">
        <f>SUMIF('Balance N'!B:B,478,'Balance N'!O:O)</f>
        <v>0</v>
      </c>
      <c r="H30" s="260"/>
      <c r="I30" s="196">
        <f t="shared" si="0"/>
        <v>0</v>
      </c>
      <c r="J30" s="196">
        <f>SUMIF('Balance N-1'!B:B,478,'Balance N-1'!O:O)</f>
        <v>0</v>
      </c>
      <c r="K30" s="204"/>
    </row>
    <row r="31" spans="1:11" s="21" customFormat="1" ht="24.75" customHeight="1">
      <c r="A31" s="812" t="s">
        <v>110</v>
      </c>
      <c r="B31" s="1370" t="s">
        <v>111</v>
      </c>
      <c r="C31" s="1371"/>
      <c r="D31" s="1371"/>
      <c r="E31" s="1372"/>
      <c r="F31" s="813"/>
      <c r="G31" s="814">
        <f t="shared" ref="G31:H31" si="4">+G20+G26+G29-G30</f>
        <v>0</v>
      </c>
      <c r="H31" s="814">
        <f t="shared" si="4"/>
        <v>0</v>
      </c>
      <c r="I31" s="814">
        <f>+I20+I26+I29-I30</f>
        <v>0</v>
      </c>
      <c r="J31" s="814">
        <f>+J20+J26+J29-J30</f>
        <v>0</v>
      </c>
      <c r="K31" s="204"/>
    </row>
    <row r="32" spans="1:11" s="21" customFormat="1" ht="15.75" customHeight="1"/>
    <row r="33" spans="1:14" s="21" customFormat="1" ht="15.75" customHeight="1"/>
    <row r="34" spans="1:14" s="21" customFormat="1" ht="15.75" customHeight="1"/>
    <row r="35" spans="1:14" s="21" customFormat="1" ht="15.75" customHeight="1"/>
    <row r="36" spans="1:14" s="21" customFormat="1" ht="15.75" customHeight="1"/>
    <row r="37" spans="1:14" s="21" customFormat="1" ht="15.75" customHeight="1">
      <c r="A37" s="1353"/>
      <c r="B37" s="804"/>
      <c r="C37" s="804"/>
      <c r="D37" s="804"/>
      <c r="E37" s="1353"/>
      <c r="F37" s="1353"/>
      <c r="G37" s="280"/>
      <c r="H37" s="280"/>
      <c r="I37" s="280"/>
      <c r="J37" s="1354"/>
      <c r="K37" s="204"/>
    </row>
    <row r="38" spans="1:14" s="21" customFormat="1" ht="15.75" customHeight="1">
      <c r="A38" s="1353"/>
      <c r="B38" s="804"/>
      <c r="C38" s="804"/>
      <c r="D38" s="804"/>
      <c r="E38" s="1353"/>
      <c r="F38" s="1353"/>
      <c r="G38" s="280"/>
      <c r="H38" s="280"/>
      <c r="I38" s="280"/>
      <c r="J38" s="1354"/>
      <c r="K38" s="204"/>
    </row>
    <row r="39" spans="1:14" s="21" customFormat="1" ht="15.75" customHeight="1">
      <c r="A39" s="1353"/>
      <c r="B39" s="804"/>
      <c r="C39" s="804"/>
      <c r="D39" s="804"/>
      <c r="E39" s="1353"/>
      <c r="F39" s="1353"/>
      <c r="G39" s="280"/>
      <c r="H39" s="280"/>
      <c r="I39" s="280"/>
      <c r="J39" s="1354"/>
      <c r="K39" s="204"/>
    </row>
    <row r="40" spans="1:14" s="21" customFormat="1" ht="24.75" customHeight="1">
      <c r="A40" s="281"/>
      <c r="B40" s="281"/>
      <c r="C40" s="281"/>
      <c r="D40" s="281"/>
      <c r="E40" s="282"/>
      <c r="F40" s="281"/>
      <c r="G40" s="281"/>
      <c r="H40" s="281"/>
      <c r="I40" s="281"/>
      <c r="J40" s="283"/>
      <c r="K40" s="204"/>
    </row>
    <row r="41" spans="1:14" s="21" customFormat="1" ht="24.75" customHeight="1">
      <c r="A41" s="281"/>
      <c r="B41" s="281"/>
      <c r="C41" s="281"/>
      <c r="D41" s="281"/>
      <c r="E41" s="282"/>
      <c r="F41" s="281"/>
      <c r="G41" s="281"/>
      <c r="H41" s="281"/>
      <c r="I41" s="281"/>
      <c r="J41" s="283"/>
      <c r="K41" s="204"/>
    </row>
    <row r="42" spans="1:14" s="21" customFormat="1" ht="24.75" customHeight="1">
      <c r="A42" s="281"/>
      <c r="B42" s="281"/>
      <c r="C42" s="281"/>
      <c r="D42" s="281"/>
      <c r="E42" s="282"/>
      <c r="F42" s="281"/>
      <c r="G42" s="281"/>
      <c r="H42" s="281"/>
      <c r="I42" s="281"/>
      <c r="J42" s="283"/>
      <c r="K42" s="204"/>
      <c r="N42" s="284"/>
    </row>
    <row r="43" spans="1:14" s="21" customFormat="1" ht="24.75" customHeight="1">
      <c r="A43" s="281"/>
      <c r="B43" s="281"/>
      <c r="C43" s="281"/>
      <c r="D43" s="281"/>
      <c r="E43" s="282"/>
      <c r="F43" s="281"/>
      <c r="G43" s="281"/>
      <c r="H43" s="281"/>
      <c r="I43" s="281"/>
      <c r="J43" s="283"/>
      <c r="K43" s="204"/>
    </row>
    <row r="44" spans="1:14" s="21" customFormat="1" ht="24.75" customHeight="1">
      <c r="A44" s="280"/>
      <c r="B44" s="804"/>
      <c r="C44" s="804"/>
      <c r="D44" s="804"/>
      <c r="E44" s="285"/>
      <c r="F44" s="280"/>
      <c r="G44" s="280"/>
      <c r="H44" s="280"/>
      <c r="I44" s="280"/>
      <c r="J44" s="286"/>
      <c r="K44" s="204"/>
    </row>
    <row r="45" spans="1:14" s="21" customFormat="1" ht="24.75" customHeight="1">
      <c r="A45" s="281"/>
      <c r="B45" s="281"/>
      <c r="C45" s="281"/>
      <c r="D45" s="281"/>
      <c r="E45" s="282"/>
      <c r="F45" s="281"/>
      <c r="G45" s="281"/>
      <c r="H45" s="281"/>
      <c r="I45" s="281"/>
      <c r="J45" s="283"/>
      <c r="K45" s="204"/>
    </row>
    <row r="46" spans="1:14" s="21" customFormat="1" ht="24.75" customHeight="1">
      <c r="A46" s="281"/>
      <c r="B46" s="281"/>
      <c r="C46" s="281"/>
      <c r="D46" s="281"/>
      <c r="E46" s="282"/>
      <c r="F46" s="281"/>
      <c r="G46" s="281"/>
      <c r="H46" s="281"/>
      <c r="I46" s="281"/>
      <c r="J46" s="283"/>
      <c r="K46" s="204"/>
    </row>
    <row r="47" spans="1:14" s="21" customFormat="1" ht="24.75" customHeight="1">
      <c r="A47" s="280"/>
      <c r="B47" s="804"/>
      <c r="C47" s="804"/>
      <c r="D47" s="804"/>
      <c r="E47" s="285"/>
      <c r="F47" s="280"/>
      <c r="G47" s="280"/>
      <c r="H47" s="280"/>
      <c r="I47" s="280"/>
      <c r="J47" s="286"/>
      <c r="K47" s="204"/>
    </row>
    <row r="48" spans="1:14" s="21" customFormat="1" ht="24.75" customHeight="1">
      <c r="A48" s="287"/>
      <c r="B48" s="287"/>
      <c r="C48" s="287"/>
      <c r="D48" s="287"/>
      <c r="E48" s="288"/>
      <c r="F48" s="287"/>
      <c r="G48" s="287"/>
      <c r="H48" s="287"/>
      <c r="I48" s="287"/>
      <c r="J48" s="289"/>
      <c r="K48" s="204"/>
    </row>
    <row r="49" spans="1:11" s="21" customFormat="1" ht="24.75" customHeight="1">
      <c r="A49" s="281"/>
      <c r="B49" s="281"/>
      <c r="C49" s="281"/>
      <c r="D49" s="281"/>
      <c r="E49" s="282"/>
      <c r="F49" s="281"/>
      <c r="G49" s="281"/>
      <c r="H49" s="281"/>
      <c r="I49" s="281"/>
      <c r="J49" s="283"/>
      <c r="K49" s="204"/>
    </row>
    <row r="50" spans="1:11" s="21" customFormat="1" ht="24.75" customHeight="1">
      <c r="A50" s="281"/>
      <c r="B50" s="281"/>
      <c r="C50" s="281"/>
      <c r="D50" s="281"/>
      <c r="E50" s="282"/>
      <c r="F50" s="281"/>
      <c r="G50" s="281"/>
      <c r="H50" s="281"/>
      <c r="I50" s="281"/>
      <c r="J50" s="283"/>
      <c r="K50" s="204"/>
    </row>
    <row r="51" spans="1:11" s="21" customFormat="1" ht="24.75" customHeight="1">
      <c r="A51" s="281"/>
      <c r="B51" s="281"/>
      <c r="C51" s="281"/>
      <c r="D51" s="281"/>
      <c r="E51" s="282"/>
      <c r="F51" s="281"/>
      <c r="G51" s="281"/>
      <c r="H51" s="281"/>
      <c r="I51" s="281"/>
      <c r="J51" s="283"/>
      <c r="K51" s="204"/>
    </row>
    <row r="52" spans="1:11" s="21" customFormat="1" ht="24.75" customHeight="1">
      <c r="A52" s="281"/>
      <c r="B52" s="281"/>
      <c r="C52" s="281"/>
      <c r="D52" s="281"/>
      <c r="E52" s="282"/>
      <c r="F52" s="281"/>
      <c r="G52" s="281"/>
      <c r="H52" s="281"/>
      <c r="I52" s="281"/>
      <c r="J52" s="283"/>
      <c r="K52" s="204"/>
    </row>
    <row r="53" spans="1:11" s="21" customFormat="1" ht="24.75" customHeight="1">
      <c r="A53" s="281"/>
      <c r="B53" s="281"/>
      <c r="C53" s="281"/>
      <c r="D53" s="281"/>
      <c r="E53" s="282"/>
      <c r="F53" s="281"/>
      <c r="G53" s="281"/>
      <c r="H53" s="281"/>
      <c r="I53" s="281"/>
      <c r="J53" s="283"/>
      <c r="K53" s="204"/>
    </row>
    <row r="54" spans="1:11" s="21" customFormat="1" ht="24.75" customHeight="1">
      <c r="A54" s="287"/>
      <c r="B54" s="287"/>
      <c r="C54" s="287"/>
      <c r="D54" s="287"/>
      <c r="E54" s="288"/>
      <c r="F54" s="287"/>
      <c r="G54" s="287"/>
      <c r="H54" s="287"/>
      <c r="I54" s="287"/>
      <c r="J54" s="289"/>
      <c r="K54" s="204"/>
    </row>
    <row r="55" spans="1:11" s="21" customFormat="1" ht="24.75" customHeight="1">
      <c r="A55" s="281"/>
      <c r="B55" s="281"/>
      <c r="C55" s="281"/>
      <c r="D55" s="281"/>
      <c r="E55" s="282"/>
      <c r="F55" s="281"/>
      <c r="G55" s="281"/>
      <c r="H55" s="281"/>
      <c r="I55" s="281"/>
      <c r="J55" s="283"/>
      <c r="K55" s="204"/>
    </row>
    <row r="56" spans="1:11" s="21" customFormat="1" ht="24.75" customHeight="1">
      <c r="A56" s="281"/>
      <c r="B56" s="281"/>
      <c r="C56" s="281"/>
      <c r="D56" s="281"/>
      <c r="E56" s="282"/>
      <c r="F56" s="281"/>
      <c r="G56" s="281"/>
      <c r="H56" s="281"/>
      <c r="I56" s="281"/>
      <c r="J56" s="283"/>
      <c r="K56" s="204"/>
    </row>
    <row r="57" spans="1:11" s="21" customFormat="1" ht="24.75" customHeight="1">
      <c r="A57" s="281"/>
      <c r="B57" s="281"/>
      <c r="C57" s="281"/>
      <c r="D57" s="281"/>
      <c r="E57" s="282"/>
      <c r="F57" s="281"/>
      <c r="G57" s="281"/>
      <c r="H57" s="281"/>
      <c r="I57" s="281"/>
      <c r="J57" s="283"/>
      <c r="K57" s="204"/>
    </row>
    <row r="58" spans="1:11" s="21" customFormat="1" ht="24.75" customHeight="1">
      <c r="A58" s="281"/>
      <c r="B58" s="281"/>
      <c r="C58" s="281"/>
      <c r="D58" s="281"/>
      <c r="E58" s="282"/>
      <c r="F58" s="281"/>
      <c r="G58" s="281"/>
      <c r="H58" s="281"/>
      <c r="I58" s="281"/>
      <c r="J58" s="283"/>
      <c r="K58" s="204"/>
    </row>
    <row r="59" spans="1:11" s="21" customFormat="1" ht="24.75" customHeight="1">
      <c r="A59" s="287"/>
      <c r="B59" s="287"/>
      <c r="C59" s="287"/>
      <c r="D59" s="287"/>
      <c r="E59" s="288"/>
      <c r="F59" s="287"/>
      <c r="G59" s="287"/>
      <c r="H59" s="287"/>
      <c r="I59" s="287"/>
      <c r="J59" s="289"/>
      <c r="K59" s="204"/>
    </row>
  </sheetData>
  <sheetProtection algorithmName="SHA-512" hashValue="0ZM/YSEtLkdISAWgP2wkyXo0lps2uQR7PgsSmgHH0M6ewtmv7JKmEARmrU9tgsRk5Wf2HMNqjdIhhS0zIMcldQ==" saltValue="4/NT9gROcTovgsefTM78Gw==" spinCount="100000" sheet="1" objects="1" scenarios="1"/>
  <mergeCells count="35">
    <mergeCell ref="B31:E31"/>
    <mergeCell ref="C3:J3"/>
    <mergeCell ref="B25:E25"/>
    <mergeCell ref="B26:E26"/>
    <mergeCell ref="B27:E27"/>
    <mergeCell ref="B28:E28"/>
    <mergeCell ref="B29:E29"/>
    <mergeCell ref="B20:E20"/>
    <mergeCell ref="B21:E21"/>
    <mergeCell ref="B22:E22"/>
    <mergeCell ref="B23:E23"/>
    <mergeCell ref="B24:E24"/>
    <mergeCell ref="A37:A39"/>
    <mergeCell ref="E37:E39"/>
    <mergeCell ref="F37:F39"/>
    <mergeCell ref="J37:J39"/>
    <mergeCell ref="J9:J10"/>
    <mergeCell ref="I9:I10"/>
    <mergeCell ref="B9:E11"/>
    <mergeCell ref="B12:E12"/>
    <mergeCell ref="B13:E13"/>
    <mergeCell ref="B14:E14"/>
    <mergeCell ref="B15:E15"/>
    <mergeCell ref="B16:E16"/>
    <mergeCell ref="B17:E17"/>
    <mergeCell ref="B18:E18"/>
    <mergeCell ref="B19:E19"/>
    <mergeCell ref="B30:E30"/>
    <mergeCell ref="A1:J1"/>
    <mergeCell ref="A9:A11"/>
    <mergeCell ref="F9:F11"/>
    <mergeCell ref="G10:G11"/>
    <mergeCell ref="H10:H11"/>
    <mergeCell ref="I2:J2"/>
    <mergeCell ref="A8:J8"/>
  </mergeCells>
  <dataValidations count="1">
    <dataValidation type="whole" allowBlank="1" showErrorMessage="1" errorTitle="Attention !" error="Valeur numérique attendue" sqref="I25:J26 I18:J23 I13:J16 I28:J29 G31:J31 G20:H20 G29:H29 G26:H26">
      <formula1>-9999999999999</formula1>
      <formula2>9999999999999</formula2>
    </dataValidation>
  </dataValidations>
  <pageMargins left="0.7" right="0.7" top="0.75" bottom="0.75" header="0.3" footer="0.3"/>
  <pageSetup paperSize="9" scale="44" orientation="portrait" r:id="rId1"/>
  <rowBreaks count="1" manualBreakCount="1">
    <brk id="60" max="8"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I30"/>
  <sheetViews>
    <sheetView showGridLines="0" view="pageBreakPreview" zoomScaleNormal="100" zoomScaleSheetLayoutView="100" workbookViewId="0">
      <selection activeCell="K8" sqref="K8"/>
    </sheetView>
  </sheetViews>
  <sheetFormatPr baseColWidth="10" defaultColWidth="10.6640625" defaultRowHeight="14.4"/>
  <cols>
    <col min="1" max="1" width="6.44140625" customWidth="1"/>
    <col min="2" max="2" width="18.5546875" customWidth="1"/>
    <col min="3" max="3" width="13.33203125" customWidth="1"/>
    <col min="4" max="4" width="14" customWidth="1"/>
    <col min="5" max="5" width="15" customWidth="1"/>
    <col min="6" max="6" width="20.33203125" customWidth="1"/>
    <col min="7" max="7" width="4.5546875" customWidth="1"/>
    <col min="8" max="9" width="16.33203125" customWidth="1"/>
  </cols>
  <sheetData>
    <row r="1" spans="1:9" ht="16.5" customHeight="1">
      <c r="A1" s="1388" t="s">
        <v>2184</v>
      </c>
      <c r="B1" s="1388"/>
      <c r="C1" s="1388"/>
      <c r="D1" s="1388"/>
      <c r="E1" s="1388"/>
      <c r="F1" s="1389"/>
      <c r="G1" s="1389"/>
      <c r="H1" s="1389"/>
      <c r="I1" s="1389"/>
    </row>
    <row r="2" spans="1:9" ht="24.75" customHeight="1">
      <c r="A2" s="834"/>
      <c r="B2" s="834"/>
      <c r="C2" s="834"/>
      <c r="D2" s="834"/>
      <c r="E2" s="834"/>
      <c r="H2" s="1299" t="s">
        <v>2185</v>
      </c>
      <c r="I2" s="1300"/>
    </row>
    <row r="3" spans="1:9">
      <c r="A3" s="2" t="s">
        <v>516</v>
      </c>
      <c r="B3" s="2"/>
      <c r="C3" s="835" t="str">
        <f>+'Bilan Actif'!C3</f>
        <v>DSO Services</v>
      </c>
      <c r="D3" s="708"/>
      <c r="E3" s="708"/>
      <c r="F3" s="708"/>
      <c r="G3" s="708"/>
      <c r="H3" s="708"/>
      <c r="I3" s="708"/>
    </row>
    <row r="4" spans="1:9">
      <c r="A4" s="2" t="s">
        <v>517</v>
      </c>
      <c r="B4" s="830"/>
      <c r="C4" s="829" t="str">
        <f>+'Bilan Actif'!C4</f>
        <v>Rue Alphamoi Djénèpo, secteur 01, Bobo-Dioulasso, Burkina Faso</v>
      </c>
      <c r="D4" s="829"/>
      <c r="E4" s="829"/>
      <c r="F4" s="2"/>
      <c r="G4" s="2"/>
      <c r="H4" s="713" t="s">
        <v>518</v>
      </c>
      <c r="I4" s="832" t="str">
        <f>+'Bilan Actif'!J4</f>
        <v>DSO Services</v>
      </c>
    </row>
    <row r="5" spans="1:9">
      <c r="A5" s="2" t="s">
        <v>519</v>
      </c>
      <c r="B5" s="2"/>
      <c r="C5" s="829" t="str">
        <f>+'Bilan Actif'!C5</f>
        <v>00000101A</v>
      </c>
      <c r="D5" s="714"/>
      <c r="E5" s="700" t="s">
        <v>520</v>
      </c>
      <c r="F5" s="718">
        <f>+'Bilan Actif'!E5</f>
        <v>45657</v>
      </c>
      <c r="G5" s="2"/>
      <c r="H5" s="713" t="s">
        <v>2183</v>
      </c>
      <c r="I5" s="836">
        <f>+'Bilan Actif'!J5</f>
        <v>12</v>
      </c>
    </row>
    <row r="6" spans="1:9">
      <c r="A6" s="2" t="s">
        <v>600</v>
      </c>
      <c r="B6" s="2"/>
      <c r="C6" s="835" t="str">
        <f>+'Bilan Actif'!C6</f>
        <v>Néant</v>
      </c>
      <c r="D6" s="708"/>
      <c r="E6" s="708"/>
      <c r="F6" s="708"/>
      <c r="G6" s="708"/>
      <c r="H6" s="708"/>
      <c r="I6" s="708"/>
    </row>
    <row r="8" spans="1:9" ht="25.2">
      <c r="A8" s="1390" t="str">
        <f>+'Bilan Actif'!A8</f>
        <v>Bilan au 31 Décembre 2024</v>
      </c>
      <c r="B8" s="1390"/>
      <c r="C8" s="1390"/>
      <c r="D8" s="1390"/>
      <c r="E8" s="1390"/>
      <c r="F8" s="1390"/>
      <c r="G8" s="1390"/>
      <c r="H8" s="1390"/>
      <c r="I8" s="1390"/>
    </row>
    <row r="9" spans="1:9" ht="31.5" customHeight="1">
      <c r="A9" s="1335" t="s">
        <v>0</v>
      </c>
      <c r="B9" s="1377" t="s">
        <v>112</v>
      </c>
      <c r="C9" s="1378"/>
      <c r="D9" s="1378"/>
      <c r="E9" s="1378"/>
      <c r="F9" s="1357"/>
      <c r="G9" s="1330" t="s">
        <v>601</v>
      </c>
      <c r="H9" s="291" t="s">
        <v>72</v>
      </c>
      <c r="I9" s="291" t="s">
        <v>602</v>
      </c>
    </row>
    <row r="10" spans="1:9" ht="20.25" customHeight="1">
      <c r="A10" s="1335"/>
      <c r="B10" s="1379"/>
      <c r="C10" s="1380"/>
      <c r="D10" s="1380"/>
      <c r="E10" s="1380"/>
      <c r="F10" s="1381"/>
      <c r="G10" s="1330"/>
      <c r="H10" s="291" t="s">
        <v>1768</v>
      </c>
      <c r="I10" s="291" t="s">
        <v>1768</v>
      </c>
    </row>
    <row r="11" spans="1:9" ht="24.75" customHeight="1">
      <c r="A11" s="173" t="s">
        <v>113</v>
      </c>
      <c r="B11" s="1382" t="s">
        <v>114</v>
      </c>
      <c r="C11" s="1383"/>
      <c r="D11" s="1383"/>
      <c r="E11" s="1383"/>
      <c r="F11" s="1384"/>
      <c r="G11" s="189">
        <v>9</v>
      </c>
      <c r="H11" s="183">
        <f>SUMIF('Balance N'!A:A,16,'Balance N'!P:P)</f>
        <v>0</v>
      </c>
      <c r="I11" s="183">
        <f>SUMIF('Balance N-1'!A:A,16,'Balance N-1'!P:P)</f>
        <v>0</v>
      </c>
    </row>
    <row r="12" spans="1:9" ht="24.75" customHeight="1">
      <c r="A12" s="173" t="s">
        <v>115</v>
      </c>
      <c r="B12" s="1382" t="s">
        <v>116</v>
      </c>
      <c r="C12" s="1383"/>
      <c r="D12" s="1383"/>
      <c r="E12" s="1383"/>
      <c r="F12" s="1384"/>
      <c r="G12" s="189"/>
      <c r="H12" s="183">
        <f>SUMIF('Balance N'!B:B,121,'Balance N'!P:P)-SUMIF('Balance N'!B:B,129,'Balance N'!O:O)</f>
        <v>0</v>
      </c>
      <c r="I12" s="183">
        <f>SUMIF('Balance N-1'!B:B,121,'Balance N-1'!P:P)-SUMIF('Balance N-1'!B:B,129,'Balance N-1'!O:O)</f>
        <v>0</v>
      </c>
    </row>
    <row r="13" spans="1:9" ht="24.75" customHeight="1">
      <c r="A13" s="173" t="s">
        <v>117</v>
      </c>
      <c r="B13" s="1382" t="s">
        <v>118</v>
      </c>
      <c r="C13" s="1383"/>
      <c r="D13" s="1383"/>
      <c r="E13" s="1383"/>
      <c r="F13" s="1384"/>
      <c r="G13" s="189"/>
      <c r="H13" s="183">
        <f>+'Compte d''exploitation'!H31</f>
        <v>0</v>
      </c>
      <c r="I13" s="183">
        <f>+'Compte d''exploitation'!I31</f>
        <v>0</v>
      </c>
    </row>
    <row r="14" spans="1:9" ht="24.75" customHeight="1">
      <c r="A14" s="173" t="s">
        <v>119</v>
      </c>
      <c r="B14" s="1382" t="s">
        <v>120</v>
      </c>
      <c r="C14" s="1383"/>
      <c r="D14" s="1383"/>
      <c r="E14" s="1383"/>
      <c r="F14" s="1384"/>
      <c r="G14" s="189">
        <v>10</v>
      </c>
      <c r="H14" s="183">
        <f>SUMIF('Balance N'!A:A,14,'Balance N'!P:P)</f>
        <v>0</v>
      </c>
      <c r="I14" s="183">
        <f>SUMIF('Balance N-1'!A:A,14,'Balance N-1'!P:P)</f>
        <v>0</v>
      </c>
    </row>
    <row r="15" spans="1:9" ht="24.75" customHeight="1">
      <c r="A15" s="172" t="s">
        <v>121</v>
      </c>
      <c r="B15" s="1397" t="s">
        <v>122</v>
      </c>
      <c r="C15" s="1398"/>
      <c r="D15" s="1398"/>
      <c r="E15" s="1398"/>
      <c r="F15" s="1399"/>
      <c r="G15" s="197"/>
      <c r="H15" s="198">
        <f>+SUM(H11:H14)</f>
        <v>0</v>
      </c>
      <c r="I15" s="198">
        <f>+SUM(I11:I14)</f>
        <v>0</v>
      </c>
    </row>
    <row r="16" spans="1:9" ht="24.75" customHeight="1">
      <c r="A16" s="173" t="s">
        <v>123</v>
      </c>
      <c r="B16" s="1382" t="s">
        <v>124</v>
      </c>
      <c r="C16" s="1383"/>
      <c r="D16" s="1383"/>
      <c r="E16" s="1383"/>
      <c r="F16" s="1384"/>
      <c r="G16" s="189">
        <v>11</v>
      </c>
      <c r="H16" s="183">
        <f>SUMIF('Balance N'!A:A,18,'Balance N'!P:P)</f>
        <v>0</v>
      </c>
      <c r="I16" s="183">
        <f>SUMIF('Balance N-1'!A:A,18,'Balance N-1'!P:P)</f>
        <v>0</v>
      </c>
    </row>
    <row r="17" spans="1:9" ht="24.75" customHeight="1">
      <c r="A17" s="173" t="s">
        <v>125</v>
      </c>
      <c r="B17" s="1382" t="s">
        <v>126</v>
      </c>
      <c r="C17" s="1383"/>
      <c r="D17" s="1383"/>
      <c r="E17" s="1383"/>
      <c r="F17" s="1384"/>
      <c r="G17" s="189">
        <v>11</v>
      </c>
      <c r="H17" s="184">
        <f>SUMIF('Balance N'!A:A,19,'Balance N'!P:P)</f>
        <v>0</v>
      </c>
      <c r="I17" s="184">
        <f>SUMIF('Balance N-1'!A:A,19,'Balance N-1'!P:P)</f>
        <v>0</v>
      </c>
    </row>
    <row r="18" spans="1:9" ht="24.75" customHeight="1">
      <c r="A18" s="172" t="s">
        <v>127</v>
      </c>
      <c r="B18" s="1397" t="s">
        <v>128</v>
      </c>
      <c r="C18" s="1398"/>
      <c r="D18" s="1398"/>
      <c r="E18" s="1398"/>
      <c r="F18" s="1399"/>
      <c r="G18" s="199"/>
      <c r="H18" s="200">
        <f>+SUM(H16:H17)</f>
        <v>0</v>
      </c>
      <c r="I18" s="200">
        <f>+SUM(I16:I17)</f>
        <v>0</v>
      </c>
    </row>
    <row r="19" spans="1:9" ht="24.75" customHeight="1">
      <c r="A19" s="174" t="s">
        <v>129</v>
      </c>
      <c r="B19" s="1394" t="s">
        <v>130</v>
      </c>
      <c r="C19" s="1395"/>
      <c r="D19" s="1395"/>
      <c r="E19" s="1395"/>
      <c r="F19" s="1396"/>
      <c r="G19" s="193"/>
      <c r="H19" s="185">
        <f>+H15+H18</f>
        <v>0</v>
      </c>
      <c r="I19" s="185">
        <f>+I15+I18</f>
        <v>0</v>
      </c>
    </row>
    <row r="20" spans="1:9" ht="24.75" customHeight="1">
      <c r="A20" s="173" t="s">
        <v>131</v>
      </c>
      <c r="B20" s="1382" t="s">
        <v>132</v>
      </c>
      <c r="C20" s="1383"/>
      <c r="D20" s="1383"/>
      <c r="E20" s="1383"/>
      <c r="F20" s="1384"/>
      <c r="G20" s="189">
        <v>4</v>
      </c>
      <c r="H20" s="183">
        <f>SUMIF('Balance N'!B:B,481,'Balance N'!P:P)+SUMIF('Balance N'!B:B,484,'Balance N'!P:P)+SUMIF('Balance N'!B:B,4998,'Balance N'!P:P)</f>
        <v>0</v>
      </c>
      <c r="I20" s="183">
        <f>SUMIF('Balance N-1'!B:B,481,'Balance N-1'!P:P)+SUMIF('Balance N-1'!B:B,484,'Balance N-1'!P:P)+SUMIF('Balance N-1'!B:B,4998,'Balance N-1'!P:P)</f>
        <v>0</v>
      </c>
    </row>
    <row r="21" spans="1:9" ht="24.75" customHeight="1">
      <c r="A21" s="173" t="s">
        <v>133</v>
      </c>
      <c r="B21" s="1382" t="s">
        <v>134</v>
      </c>
      <c r="C21" s="1383"/>
      <c r="D21" s="1383"/>
      <c r="E21" s="1383"/>
      <c r="F21" s="1384"/>
      <c r="G21" s="189">
        <v>9</v>
      </c>
      <c r="H21" s="261">
        <f>SUMIF('Balance N'!A:A,46,'Balance N'!P:P)</f>
        <v>0</v>
      </c>
      <c r="I21" s="261">
        <f>SUMIF('Balance N-1'!A:A,46,'Balance N-1'!P:P)</f>
        <v>0</v>
      </c>
    </row>
    <row r="22" spans="1:9" ht="24.75" customHeight="1">
      <c r="A22" s="173" t="s">
        <v>135</v>
      </c>
      <c r="B22" s="1382" t="s">
        <v>136</v>
      </c>
      <c r="C22" s="1383"/>
      <c r="D22" s="1383"/>
      <c r="E22" s="1383"/>
      <c r="F22" s="1384"/>
      <c r="G22" s="189">
        <v>12</v>
      </c>
      <c r="H22" s="183">
        <f>SUMIF('Balance N'!A:A,40,'Balance N'!P:P)</f>
        <v>0</v>
      </c>
      <c r="I22" s="183">
        <f>SUMIF('Balance N-1'!A:A,40,'Balance N-1'!P:P)</f>
        <v>0</v>
      </c>
    </row>
    <row r="23" spans="1:9" ht="24.75" customHeight="1">
      <c r="A23" s="173" t="s">
        <v>137</v>
      </c>
      <c r="B23" s="1382" t="s">
        <v>138</v>
      </c>
      <c r="C23" s="1383"/>
      <c r="D23" s="1383"/>
      <c r="E23" s="1383"/>
      <c r="F23" s="1384"/>
      <c r="G23" s="189">
        <v>12</v>
      </c>
      <c r="H23" s="183">
        <f>SUMIF('Balance N'!A:A,42,'Balance N'!P:P)+SUMIF('Balance N'!A:A,43,'Balance N'!P:P)+SUMIF('Balance N'!A:A,44,'Balance N'!P:P)+SUMIF('Balance N'!A:A,47,'Balance N'!P:P)-SUMIF('Balance N'!B:B,479,'Balance N'!P:P)-SUMIF('Balance N'!C:C,4998,'Balance N'!P:P)+SUMIF('Balance N'!A:A,41,'Balance N'!P:P)</f>
        <v>0</v>
      </c>
      <c r="I23" s="183">
        <f>SUMIF('Balance N-1'!A:A,42,'Balance N-1'!P:P)+SUMIF('Balance N-1'!A:A,43,'Balance N-1'!P:P)+SUMIF('Balance N-1'!A:A,44,'Balance N-1'!P:P)+SUMIF('Balance N-1'!A:A,47,'Balance N-1'!P:P)-SUMIF('Balance N-1'!B:B,479,'Balance N-1'!P:P)-SUMIF('Balance N-1'!C:C,4998,'Balance N-1'!P:P)+SUMIF('Balance N-1'!A:A,41,'Balance N-1'!P:P)</f>
        <v>0</v>
      </c>
    </row>
    <row r="24" spans="1:9" ht="24.75" customHeight="1">
      <c r="A24" s="173" t="s">
        <v>139</v>
      </c>
      <c r="B24" s="1382" t="s">
        <v>140</v>
      </c>
      <c r="C24" s="1383"/>
      <c r="D24" s="1383"/>
      <c r="E24" s="1383"/>
      <c r="F24" s="1384"/>
      <c r="G24" s="189">
        <v>21</v>
      </c>
      <c r="H24" s="183">
        <f>SUMIF('Balance N'!B:B,499,'Balance N'!P:P)+SUMIF('Balance N'!B:B,599,'Balance N'!P:P)</f>
        <v>0</v>
      </c>
      <c r="I24" s="183">
        <f>SUMIF('Balance N-1'!B:B,499,'Balance N-1'!P:P)+SUMIF('Balance N-1'!B:B,599,'Balance N-1'!P:P)</f>
        <v>0</v>
      </c>
    </row>
    <row r="25" spans="1:9" ht="24.75" customHeight="1">
      <c r="A25" s="174" t="s">
        <v>141</v>
      </c>
      <c r="B25" s="1394" t="s">
        <v>142</v>
      </c>
      <c r="C25" s="1395"/>
      <c r="D25" s="1395"/>
      <c r="E25" s="1395"/>
      <c r="F25" s="1396"/>
      <c r="G25" s="193"/>
      <c r="H25" s="201">
        <f>+SUM(H20:H24)</f>
        <v>0</v>
      </c>
      <c r="I25" s="201">
        <f>+SUM(I20:I24)</f>
        <v>0</v>
      </c>
    </row>
    <row r="26" spans="1:9" ht="24.75" customHeight="1">
      <c r="A26" s="173" t="s">
        <v>143</v>
      </c>
      <c r="B26" s="1382" t="s">
        <v>144</v>
      </c>
      <c r="C26" s="1383"/>
      <c r="D26" s="1383"/>
      <c r="E26" s="1383"/>
      <c r="F26" s="1384"/>
      <c r="G26" s="189">
        <v>12</v>
      </c>
      <c r="H26" s="183">
        <f>SUMIF('Balance N'!B:B,565,'Balance N'!P:P)+SUMIF('Balance N'!A:A,52,'Balance N'!P:P)+SUMIF('Balance N'!A:A,53,'Balance N'!P:P)+SUMIF('Balance N'!B:B,561,'Balance N'!P:P)+SUMIF('Balance N'!B:B,566,'Balance N'!P:P)</f>
        <v>0</v>
      </c>
      <c r="I26" s="183">
        <f>SUMIF('Balance N-1'!B:B,565,'Balance N-1'!P:P)+SUMIF('Balance N-1'!A:A,52,'Balance N-1'!P:P)+SUMIF('Balance N-1'!A:A,53,'Balance N-1'!P:P)+SUMIF('Balance N-1'!B:B,561,'Balance N-1'!P:P)+SUMIF('Balance N-1'!B:B,566,'Balance N-1'!P:P)</f>
        <v>0</v>
      </c>
    </row>
    <row r="27" spans="1:9" ht="24.75" customHeight="1">
      <c r="A27" s="174" t="s">
        <v>145</v>
      </c>
      <c r="B27" s="1394" t="s">
        <v>146</v>
      </c>
      <c r="C27" s="1395"/>
      <c r="D27" s="1395"/>
      <c r="E27" s="1395"/>
      <c r="F27" s="1396"/>
      <c r="G27" s="193"/>
      <c r="H27" s="185">
        <f>+SUM(H26)</f>
        <v>0</v>
      </c>
      <c r="I27" s="185">
        <f>+SUM(I26)</f>
        <v>0</v>
      </c>
    </row>
    <row r="28" spans="1:9" ht="24.75" customHeight="1">
      <c r="A28" s="171" t="s">
        <v>147</v>
      </c>
      <c r="B28" s="1385" t="s">
        <v>148</v>
      </c>
      <c r="C28" s="1386"/>
      <c r="D28" s="1386"/>
      <c r="E28" s="1386"/>
      <c r="F28" s="1387"/>
      <c r="G28" s="195">
        <v>7</v>
      </c>
      <c r="H28" s="186">
        <f>SUMIF('Balance N'!B:B,479,'Balance N'!P:P)</f>
        <v>0</v>
      </c>
      <c r="I28" s="186">
        <f>SUMIF('Balance N-1'!B:B,479,'Balance N-1'!P:P)</f>
        <v>0</v>
      </c>
    </row>
    <row r="29" spans="1:9" ht="24.75" customHeight="1">
      <c r="A29" s="815" t="s">
        <v>149</v>
      </c>
      <c r="B29" s="1391" t="s">
        <v>111</v>
      </c>
      <c r="C29" s="1392"/>
      <c r="D29" s="1392"/>
      <c r="E29" s="1392"/>
      <c r="F29" s="1393"/>
      <c r="G29" s="815"/>
      <c r="H29" s="816">
        <f>+SUM(H19+H25+H27-H28)</f>
        <v>0</v>
      </c>
      <c r="I29" s="816">
        <f>+SUM(I19+I25+I27-I28)</f>
        <v>0</v>
      </c>
    </row>
    <row r="30" spans="1:9" ht="24.75" customHeight="1">
      <c r="A30" s="292"/>
      <c r="B30" s="292"/>
      <c r="C30" s="292"/>
      <c r="D30" s="292"/>
      <c r="E30" s="292"/>
      <c r="F30" s="293"/>
      <c r="G30" s="292"/>
      <c r="H30" s="294"/>
      <c r="I30" s="294"/>
    </row>
  </sheetData>
  <sheetProtection algorithmName="SHA-512" hashValue="Fl9ChD+xR7Eu8cecvD6mrFO3zCkC0nI3rx8eRC5272hu8At+UZ4D6doCjmGlH1TzWE37IJ9+55XQ09AHGMMKTg==" saltValue="PaNQnK9U3aojQDrwuzeGcQ==" spinCount="100000" sheet="1" objects="1" scenarios="1"/>
  <mergeCells count="25">
    <mergeCell ref="B29:F29"/>
    <mergeCell ref="H2:I2"/>
    <mergeCell ref="B23:F23"/>
    <mergeCell ref="B24:F24"/>
    <mergeCell ref="B25:F25"/>
    <mergeCell ref="B26:F26"/>
    <mergeCell ref="B27:F27"/>
    <mergeCell ref="B18:F18"/>
    <mergeCell ref="B19:F19"/>
    <mergeCell ref="B20:F20"/>
    <mergeCell ref="B21:F21"/>
    <mergeCell ref="B22:F22"/>
    <mergeCell ref="B13:F13"/>
    <mergeCell ref="B14:F14"/>
    <mergeCell ref="B15:F15"/>
    <mergeCell ref="B17:F17"/>
    <mergeCell ref="B9:F10"/>
    <mergeCell ref="B11:F11"/>
    <mergeCell ref="B12:F12"/>
    <mergeCell ref="B28:F28"/>
    <mergeCell ref="A1:I1"/>
    <mergeCell ref="A8:I8"/>
    <mergeCell ref="A9:A10"/>
    <mergeCell ref="G9:G10"/>
    <mergeCell ref="B16:F16"/>
  </mergeCells>
  <dataValidations count="1">
    <dataValidation type="whole" allowBlank="1" showErrorMessage="1" errorTitle="Attention !" error="Valeur numérique attendue" sqref="H11:I20 H26:I29 H22:I24 A12:B15 A17:B22 A24:B27 A29:B29">
      <formula1>-9999999999999</formula1>
      <formula2>9999999999999</formula2>
    </dataValidation>
  </dataValidations>
  <pageMargins left="0.7" right="0.7" top="0.75" bottom="0.75" header="0.3" footer="0.3"/>
  <pageSetup paperSize="9" scale="65" orientation="portrait" r:id="rId1"/>
  <ignoredErrors>
    <ignoredError sqref="H19:I19 H15:I15 H18:I18 H25:I25 H27:I27" unlockedFormula="1"/>
  </ignoredError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M38"/>
  <sheetViews>
    <sheetView showGridLines="0" view="pageBreakPreview" zoomScaleNormal="100" zoomScaleSheetLayoutView="100" workbookViewId="0">
      <selection activeCell="J2" sqref="J2"/>
    </sheetView>
  </sheetViews>
  <sheetFormatPr baseColWidth="10" defaultColWidth="10.88671875" defaultRowHeight="10.199999999999999"/>
  <cols>
    <col min="1" max="1" width="5.5546875" style="2" customWidth="1"/>
    <col min="2" max="2" width="22.5546875" style="2" customWidth="1"/>
    <col min="3" max="3" width="26" style="2" customWidth="1"/>
    <col min="4" max="4" width="15" style="2" customWidth="1"/>
    <col min="5" max="5" width="11" style="2" customWidth="1"/>
    <col min="6" max="6" width="5.5546875" style="2" customWidth="1"/>
    <col min="7" max="7" width="7.33203125" style="2" customWidth="1"/>
    <col min="8" max="9" width="18" style="2" customWidth="1"/>
    <col min="10" max="10" width="10.88671875" style="2"/>
    <col min="11" max="11" width="12.6640625" style="2" bestFit="1" customWidth="1"/>
    <col min="12" max="16384" width="10.88671875" style="2"/>
  </cols>
  <sheetData>
    <row r="1" spans="1:13" ht="13.2">
      <c r="A1" s="1203" t="s">
        <v>2186</v>
      </c>
      <c r="B1" s="1203"/>
      <c r="C1" s="1203"/>
      <c r="D1" s="1203"/>
      <c r="E1" s="1203"/>
      <c r="F1" s="1203"/>
      <c r="G1" s="1203"/>
      <c r="H1" s="1203"/>
      <c r="I1" s="1203"/>
      <c r="J1" s="768"/>
      <c r="K1" s="768"/>
      <c r="L1" s="768"/>
      <c r="M1" s="768"/>
    </row>
    <row r="2" spans="1:13" ht="23.25" customHeight="1">
      <c r="A2" s="769"/>
      <c r="B2" s="769"/>
      <c r="C2" s="769"/>
      <c r="D2" s="769"/>
      <c r="E2" s="769"/>
      <c r="F2" s="769"/>
      <c r="G2" s="769"/>
      <c r="H2" s="1416" t="s">
        <v>2171</v>
      </c>
      <c r="I2" s="1417"/>
      <c r="J2" s="769"/>
      <c r="K2" s="608"/>
      <c r="L2" s="608"/>
      <c r="M2" s="608"/>
    </row>
    <row r="3" spans="1:13" ht="15.75" customHeight="1">
      <c r="A3" s="2" t="s">
        <v>516</v>
      </c>
      <c r="B3" s="266"/>
      <c r="C3" s="770" t="str">
        <f>+'Bilan Passif'!C3</f>
        <v>DSO Services</v>
      </c>
      <c r="D3" s="429"/>
      <c r="E3" s="1418"/>
      <c r="F3" s="1418"/>
      <c r="G3" s="1418"/>
      <c r="H3" s="1418"/>
      <c r="I3" s="1418"/>
      <c r="J3" s="501"/>
      <c r="K3" s="501"/>
      <c r="L3" s="501"/>
      <c r="M3" s="501"/>
    </row>
    <row r="4" spans="1:13" ht="15.75" customHeight="1">
      <c r="A4" s="2" t="s">
        <v>517</v>
      </c>
      <c r="B4" s="266"/>
      <c r="C4" s="770" t="str">
        <f>+'Bilan Passif'!C4</f>
        <v>Rue Alphamoi Djénèpo, secteur 01, Bobo-Dioulasso, Burkina Faso</v>
      </c>
      <c r="D4" s="429"/>
      <c r="E4" s="529"/>
      <c r="F4" s="529"/>
      <c r="G4" s="529"/>
      <c r="H4" s="447" t="s">
        <v>518</v>
      </c>
      <c r="I4" s="771" t="str">
        <f>+'Bilan Passif'!I4</f>
        <v>DSO Services</v>
      </c>
      <c r="J4" s="501"/>
      <c r="K4" s="501"/>
      <c r="L4" s="312"/>
      <c r="M4" s="597"/>
    </row>
    <row r="5" spans="1:13" ht="15.75" customHeight="1">
      <c r="A5" s="2" t="s">
        <v>1779</v>
      </c>
      <c r="B5" s="266"/>
      <c r="C5" s="770" t="str">
        <f>+'Bilan Passif'!C5</f>
        <v>00000101A</v>
      </c>
      <c r="D5" s="772" t="s">
        <v>520</v>
      </c>
      <c r="E5" s="1419">
        <f>+'Bilan Passif'!F5</f>
        <v>45657</v>
      </c>
      <c r="F5" s="1420"/>
      <c r="G5" s="1420"/>
      <c r="H5" s="773" t="s">
        <v>2172</v>
      </c>
      <c r="I5" s="837">
        <f>+'Bilan Passif'!I5</f>
        <v>12</v>
      </c>
      <c r="J5" s="774"/>
      <c r="K5" s="774"/>
      <c r="L5" s="312"/>
      <c r="M5" s="597"/>
    </row>
    <row r="6" spans="1:13" ht="15.75" customHeight="1">
      <c r="A6" s="2" t="s">
        <v>1855</v>
      </c>
      <c r="B6" s="266"/>
      <c r="C6" s="775" t="str">
        <f>+'Bilan Passif'!C6</f>
        <v>Néant</v>
      </c>
      <c r="D6" s="429"/>
      <c r="E6" s="776"/>
      <c r="F6" s="776"/>
      <c r="G6" s="776"/>
      <c r="H6" s="776"/>
      <c r="I6" s="776"/>
      <c r="J6" s="597"/>
      <c r="K6" s="597"/>
      <c r="L6" s="312"/>
      <c r="M6" s="597"/>
    </row>
    <row r="7" spans="1:13" ht="13.8">
      <c r="A7" s="21"/>
      <c r="B7" s="21"/>
      <c r="C7" s="21"/>
      <c r="D7" s="21"/>
      <c r="E7" s="21"/>
      <c r="F7" s="21"/>
      <c r="G7" s="21"/>
      <c r="H7" s="21"/>
      <c r="I7" s="21"/>
    </row>
    <row r="8" spans="1:13" ht="25.2">
      <c r="A8" s="1303" t="str">
        <f>CONCATENATE("Compte d'exploitation au 31 Décembre"&amp;" "&amp;TEXT('INFORMATIONS GENERALES'!J13,"aaaa"))</f>
        <v>Compte d'exploitation au 31 Décembre 2024</v>
      </c>
      <c r="B8" s="1303"/>
      <c r="C8" s="1303"/>
      <c r="D8" s="1303"/>
      <c r="E8" s="1303"/>
      <c r="F8" s="1303"/>
      <c r="G8" s="1303"/>
      <c r="H8" s="1303"/>
      <c r="I8" s="1303"/>
    </row>
    <row r="9" spans="1:13" s="21" customFormat="1" ht="13.8">
      <c r="A9" s="1421" t="s">
        <v>0</v>
      </c>
      <c r="B9" s="1422" t="s">
        <v>167</v>
      </c>
      <c r="C9" s="1423"/>
      <c r="D9" s="1423"/>
      <c r="E9" s="1423"/>
      <c r="F9" s="1424"/>
      <c r="G9" s="1431" t="s">
        <v>601</v>
      </c>
      <c r="H9" s="1432" t="s">
        <v>72</v>
      </c>
      <c r="I9" s="1432" t="s">
        <v>73</v>
      </c>
      <c r="J9" s="204"/>
    </row>
    <row r="10" spans="1:13" s="21" customFormat="1" ht="13.8">
      <c r="A10" s="1421"/>
      <c r="B10" s="1425"/>
      <c r="C10" s="1426"/>
      <c r="D10" s="1426"/>
      <c r="E10" s="1426"/>
      <c r="F10" s="1427"/>
      <c r="G10" s="1431"/>
      <c r="H10" s="1432"/>
      <c r="I10" s="1432"/>
      <c r="J10" s="204"/>
    </row>
    <row r="11" spans="1:13" s="21" customFormat="1" ht="18.75" customHeight="1">
      <c r="A11" s="1421"/>
      <c r="B11" s="1428"/>
      <c r="C11" s="1429"/>
      <c r="D11" s="1429"/>
      <c r="E11" s="1429"/>
      <c r="F11" s="1430"/>
      <c r="G11" s="1431"/>
      <c r="H11" s="206" t="s">
        <v>150</v>
      </c>
      <c r="I11" s="206" t="s">
        <v>150</v>
      </c>
      <c r="J11" s="204"/>
    </row>
    <row r="12" spans="1:13" s="21" customFormat="1" ht="20.100000000000001" customHeight="1">
      <c r="A12" s="205" t="s">
        <v>151</v>
      </c>
      <c r="B12" s="1403" t="s">
        <v>134</v>
      </c>
      <c r="C12" s="1404" t="s">
        <v>134</v>
      </c>
      <c r="D12" s="1404" t="s">
        <v>134</v>
      </c>
      <c r="E12" s="1405" t="s">
        <v>134</v>
      </c>
      <c r="F12" s="205" t="s">
        <v>447</v>
      </c>
      <c r="G12" s="777">
        <v>23</v>
      </c>
      <c r="H12" s="778">
        <f>(SUMIF('Balance N'!B:B,702,'Balance N'!P:P)-SUMIF('Balance N'!B:B,702,'Balance N'!O:O))</f>
        <v>0</v>
      </c>
      <c r="I12" s="778">
        <f>(SUMIF('Balance N-1'!B:B,702,'Balance N-1'!P:P)-SUMIF('Balance N-1'!B:B,702,'Balance N-1'!O:O))</f>
        <v>0</v>
      </c>
      <c r="J12" s="204"/>
    </row>
    <row r="13" spans="1:13" s="21" customFormat="1" ht="20.100000000000001" customHeight="1">
      <c r="A13" s="205" t="s">
        <v>152</v>
      </c>
      <c r="B13" s="1403" t="s">
        <v>448</v>
      </c>
      <c r="C13" s="1404" t="s">
        <v>448</v>
      </c>
      <c r="D13" s="1404" t="s">
        <v>448</v>
      </c>
      <c r="E13" s="1405" t="s">
        <v>448</v>
      </c>
      <c r="F13" s="205" t="s">
        <v>447</v>
      </c>
      <c r="G13" s="777">
        <v>23</v>
      </c>
      <c r="H13" s="778">
        <f>SUMIF('Balance N'!B:B,705,'Balance N'!P:P)-SUMIF('Balance N'!B:B,705,'Balance N'!O:O)</f>
        <v>0</v>
      </c>
      <c r="I13" s="778">
        <f>SUMIF('Balance N-1'!B:B,705,'Balance N-1'!P:P)-SUMIF('Balance N-1'!B:B,705,'Balance N-1'!O:O)</f>
        <v>0</v>
      </c>
      <c r="J13" s="204"/>
    </row>
    <row r="14" spans="1:13" s="21" customFormat="1" ht="20.100000000000001" customHeight="1">
      <c r="A14" s="205" t="s">
        <v>449</v>
      </c>
      <c r="B14" s="1403" t="s">
        <v>450</v>
      </c>
      <c r="C14" s="1404" t="s">
        <v>450</v>
      </c>
      <c r="D14" s="1404" t="s">
        <v>450</v>
      </c>
      <c r="E14" s="1405" t="s">
        <v>450</v>
      </c>
      <c r="F14" s="205" t="s">
        <v>447</v>
      </c>
      <c r="G14" s="777">
        <v>23</v>
      </c>
      <c r="H14" s="778">
        <f>SUMIF('Balance N'!A:A,71,'Balance N'!P:P)-SUMIF('Balance N'!A:A,71,'Balance N'!O:O)</f>
        <v>0</v>
      </c>
      <c r="I14" s="778">
        <f>SUMIF('Balance N-1'!A:A,71,'Balance N-1'!P:P)-SUMIF('Balance N-1'!A:A,71,'Balance N-1'!O:O)</f>
        <v>0</v>
      </c>
      <c r="J14" s="204"/>
    </row>
    <row r="15" spans="1:13" s="21" customFormat="1" ht="20.100000000000001" customHeight="1">
      <c r="A15" s="205" t="s">
        <v>153</v>
      </c>
      <c r="B15" s="1403" t="s">
        <v>451</v>
      </c>
      <c r="C15" s="1404" t="s">
        <v>451</v>
      </c>
      <c r="D15" s="1404" t="s">
        <v>451</v>
      </c>
      <c r="E15" s="1405" t="s">
        <v>451</v>
      </c>
      <c r="F15" s="205" t="s">
        <v>447</v>
      </c>
      <c r="G15" s="777">
        <v>23</v>
      </c>
      <c r="H15" s="778">
        <f>(SUMIF('Balance N'!B:B,707,'Balance N'!P:P)-(SUMIF('Balance N'!B:B,707,'Balance N'!O:O)))+(SUMIF('Balance N'!A:A,72,'Balance N'!P:P)-SUMIF('Balance N'!A:A,72,'Balance N'!O:O))+(SUMIF('Balance N'!A:A,73,'Balance N'!P:P)-SUMIF('Balance N'!A:A,73,'Balance N'!O:O))+(SUMIF('Balance N'!A:A,75,'Balance N'!P:P)-SUMIF('Balance N'!A:A,75,'Balance N'!O:O))+(SUMIF('Balance N'!A:A,77,'Balance N'!P:P)-SUMIF('Balance N'!A:A,77,'Balance N'!O:O))+(SUMIF('Balance N'!A:A,78,'Balance N'!P:P)-SUMIF('Balance N'!A:A,78,'Balance N'!O:O))</f>
        <v>0</v>
      </c>
      <c r="I15" s="778">
        <f>(SUMIF('Balance N-1'!B:B,707,'Balance N-1'!P:P)-(SUMIF('Balance N-1'!B:B,707,'Balance N-1'!O:O)))+(SUMIF('Balance N-1'!A:A,72,'Balance N-1'!P:P)-SUMIF('Balance N-1'!A:A,72,'Balance N-1'!O:O))+(SUMIF('Balance N-1'!A:A,73,'Balance N-1'!P:P)-SUMIF('Balance N-1'!A:A,73,'Balance N-1'!O:O))+(SUMIF('Balance N-1'!A:A,75,'Balance N-1'!P:P)-SUMIF('Balance N-1'!A:A,75,'Balance N-1'!O:O))+(SUMIF('Balance N-1'!A:A,77,'Balance N-1'!P:P)-SUMIF('Balance N-1'!A:A,77,'Balance N-1'!O:O))+(SUMIF('Balance N-1'!A:A,78,'Balance N-1'!P:P)-SUMIF('Balance N-1'!A:A,78,'Balance N-1'!O:O))</f>
        <v>0</v>
      </c>
      <c r="J15" s="204"/>
    </row>
    <row r="16" spans="1:13" s="21" customFormat="1" ht="20.100000000000001" customHeight="1">
      <c r="A16" s="205" t="s">
        <v>452</v>
      </c>
      <c r="B16" s="1403" t="s">
        <v>453</v>
      </c>
      <c r="C16" s="1404" t="s">
        <v>453</v>
      </c>
      <c r="D16" s="1404" t="s">
        <v>453</v>
      </c>
      <c r="E16" s="1405" t="s">
        <v>453</v>
      </c>
      <c r="F16" s="205" t="s">
        <v>447</v>
      </c>
      <c r="G16" s="777">
        <v>23</v>
      </c>
      <c r="H16" s="778">
        <f>SUMIF('Balance N'!B:B,791,'Balance N'!P:P)+SUMIF('Balance N'!B:B,792,'Balance N'!P:P)+SUMIF('Balance N'!B:B,795,'Balance N'!P:P)+SUMIF('Balance N'!B:B,796,'Balance N'!P:P)+SUMIF('Balance N'!B:B,797,'Balance N'!P:P)+SUMIF('Balance N'!B:B,798,'Balance N'!P:P)+SUMIF('Balance N'!B:B,799,'Balance N'!P:P)</f>
        <v>0</v>
      </c>
      <c r="I16" s="778">
        <f>SUMIF('Balance N-1'!B:B,791,'Balance N-1'!P:P)+SUMIF('Balance N-1'!B:B,792,'Balance N-1'!P:P)+SUMIF('Balance N-1'!B:B,795,'Balance N-1'!P:P)+SUMIF('Balance N-1'!B:B,796,'Balance N-1'!P:P)+SUMIF('Balance N-1'!B:B,797,'Balance N-1'!P:P)+SUMIF('Balance N-1'!B:B,798,'Balance N-1'!P:P)+SUMIF('Balance N-1'!B:B,799,'Balance N-1'!P:P)</f>
        <v>0</v>
      </c>
      <c r="J16" s="204"/>
    </row>
    <row r="17" spans="1:10" s="21" customFormat="1" ht="20.100000000000001" customHeight="1">
      <c r="A17" s="206" t="s">
        <v>154</v>
      </c>
      <c r="B17" s="1406" t="s">
        <v>2175</v>
      </c>
      <c r="C17" s="1407"/>
      <c r="D17" s="1407"/>
      <c r="E17" s="1407"/>
      <c r="F17" s="1407"/>
      <c r="G17" s="1408"/>
      <c r="H17" s="779">
        <f>+SUM(H12:H16)</f>
        <v>0</v>
      </c>
      <c r="I17" s="779">
        <f>+SUM(I12:I16)</f>
        <v>0</v>
      </c>
      <c r="J17" s="204"/>
    </row>
    <row r="18" spans="1:10" s="21" customFormat="1" ht="20.100000000000001" customHeight="1">
      <c r="A18" s="205" t="s">
        <v>155</v>
      </c>
      <c r="B18" s="1403" t="s">
        <v>454</v>
      </c>
      <c r="C18" s="1404" t="s">
        <v>454</v>
      </c>
      <c r="D18" s="1404" t="s">
        <v>454</v>
      </c>
      <c r="E18" s="1405" t="s">
        <v>454</v>
      </c>
      <c r="F18" s="205" t="s">
        <v>447</v>
      </c>
      <c r="G18" s="777">
        <v>24</v>
      </c>
      <c r="H18" s="778">
        <f>SUMIF('Balance N'!B:B,601,'Balance N'!O:O)+SUMIF('Balance N'!B:B,602,'Balance N'!O:O)</f>
        <v>0</v>
      </c>
      <c r="I18" s="778">
        <f>SUMIF('Balance N-1'!B:B,601,'Balance N-1'!O:O)+SUMIF('Balance N-1'!B:B,602,'Balance N-1'!O:O)</f>
        <v>0</v>
      </c>
      <c r="J18" s="204"/>
    </row>
    <row r="19" spans="1:10" s="21" customFormat="1" ht="20.100000000000001" customHeight="1">
      <c r="A19" s="205" t="s">
        <v>156</v>
      </c>
      <c r="B19" s="1403" t="s">
        <v>456</v>
      </c>
      <c r="C19" s="1404" t="s">
        <v>456</v>
      </c>
      <c r="D19" s="1404" t="s">
        <v>456</v>
      </c>
      <c r="E19" s="1405" t="s">
        <v>456</v>
      </c>
      <c r="F19" s="205" t="s">
        <v>447</v>
      </c>
      <c r="G19" s="777"/>
      <c r="H19" s="778">
        <f>SUMIF('Balance N'!B:B,604,'Balance N'!O:O)+SUMIF('Balance N'!B:B,605,'Balance N'!O:O)+SUMIF('Balance N'!B:B,606,'Balance N'!O:O)+SUMIF('Balance N'!B:B,608,'Balance N'!O:O)</f>
        <v>0</v>
      </c>
      <c r="I19" s="778">
        <f>SUMIF('Balance N-1'!B:B,604,'Balance N-1'!O:O)+SUMIF('Balance N-1'!B:B,605,'Balance N-1'!O:O)+SUMIF('Balance N-1'!B:B,606,'Balance N-1'!O:O)+SUMIF('Balance N-1'!B:B,608,'Balance N-1'!O:O)</f>
        <v>0</v>
      </c>
      <c r="J19" s="204"/>
    </row>
    <row r="20" spans="1:10" s="21" customFormat="1" ht="28.5" customHeight="1">
      <c r="A20" s="205" t="s">
        <v>157</v>
      </c>
      <c r="B20" s="1413" t="s">
        <v>457</v>
      </c>
      <c r="C20" s="1414" t="s">
        <v>457</v>
      </c>
      <c r="D20" s="1414" t="s">
        <v>457</v>
      </c>
      <c r="E20" s="1415" t="s">
        <v>457</v>
      </c>
      <c r="F20" s="205" t="s">
        <v>458</v>
      </c>
      <c r="G20" s="777">
        <v>24</v>
      </c>
      <c r="H20" s="778">
        <f>(SUMIF('Balance N'!B:B,603,'Balance N'!O:O)-SUMIF('Balance N'!B:B,603,'Balance N'!P:P))</f>
        <v>0</v>
      </c>
      <c r="I20" s="778">
        <f>(SUMIF('Balance N-1'!B:B,603,'Balance N-1'!O:O)-SUMIF('Balance N-1'!B:B,603,'Balance N-1'!P:P))</f>
        <v>0</v>
      </c>
      <c r="J20" s="204"/>
    </row>
    <row r="21" spans="1:10" s="21" customFormat="1" ht="20.100000000000001" customHeight="1">
      <c r="A21" s="205" t="s">
        <v>158</v>
      </c>
      <c r="B21" s="1403" t="s">
        <v>25</v>
      </c>
      <c r="C21" s="1404" t="s">
        <v>25</v>
      </c>
      <c r="D21" s="1404" t="s">
        <v>25</v>
      </c>
      <c r="E21" s="1405" t="s">
        <v>25</v>
      </c>
      <c r="F21" s="205" t="s">
        <v>447</v>
      </c>
      <c r="G21" s="777"/>
      <c r="H21" s="778">
        <f>SUMIF('Balance N'!A:A,61,'Balance N'!O:O)</f>
        <v>0</v>
      </c>
      <c r="I21" s="778">
        <f>SUMIF('Balance N-1'!A:A,61,'Balance N-1'!O:O)</f>
        <v>0</v>
      </c>
      <c r="J21" s="204"/>
    </row>
    <row r="22" spans="1:10" s="21" customFormat="1" ht="20.100000000000001" customHeight="1">
      <c r="A22" s="205" t="s">
        <v>159</v>
      </c>
      <c r="B22" s="1403" t="s">
        <v>27</v>
      </c>
      <c r="C22" s="1404" t="s">
        <v>27</v>
      </c>
      <c r="D22" s="1404" t="s">
        <v>27</v>
      </c>
      <c r="E22" s="1405" t="s">
        <v>27</v>
      </c>
      <c r="F22" s="205" t="s">
        <v>447</v>
      </c>
      <c r="G22" s="777"/>
      <c r="H22" s="778">
        <f>SUMIF('Balance N'!A:A,62,'Balance N'!O:O)+SUMIF('Balance N'!A:A,63,'Balance N'!O:O)</f>
        <v>0</v>
      </c>
      <c r="I22" s="778">
        <f>SUMIF('Balance N-1'!A:A,62,'Balance N-1'!O:O)+SUMIF('Balance N-1'!A:A,63,'Balance N-1'!O:O)</f>
        <v>0</v>
      </c>
      <c r="J22" s="204"/>
    </row>
    <row r="23" spans="1:10" s="21" customFormat="1" ht="20.100000000000001" customHeight="1">
      <c r="A23" s="205" t="s">
        <v>160</v>
      </c>
      <c r="B23" s="1403" t="s">
        <v>459</v>
      </c>
      <c r="C23" s="1404" t="s">
        <v>459</v>
      </c>
      <c r="D23" s="1404" t="s">
        <v>459</v>
      </c>
      <c r="E23" s="1405" t="s">
        <v>459</v>
      </c>
      <c r="F23" s="205" t="s">
        <v>447</v>
      </c>
      <c r="G23" s="777"/>
      <c r="H23" s="778">
        <f>SUMIF('Balance N'!A:A,64,'Balance N'!O:O)</f>
        <v>0</v>
      </c>
      <c r="I23" s="778">
        <f>SUMIF('Balance N-1'!A:A,64,'Balance N-1'!O:O)</f>
        <v>0</v>
      </c>
      <c r="J23" s="204"/>
    </row>
    <row r="24" spans="1:10" s="21" customFormat="1" ht="20.100000000000001" customHeight="1">
      <c r="A24" s="205" t="s">
        <v>161</v>
      </c>
      <c r="B24" s="1403" t="s">
        <v>460</v>
      </c>
      <c r="C24" s="1404" t="s">
        <v>460</v>
      </c>
      <c r="D24" s="1404" t="s">
        <v>460</v>
      </c>
      <c r="E24" s="1405" t="s">
        <v>460</v>
      </c>
      <c r="F24" s="205" t="s">
        <v>447</v>
      </c>
      <c r="G24" s="777"/>
      <c r="H24" s="778">
        <f>SUMIF('Balance N'!A:A,65,'Balance N'!O:O)</f>
        <v>0</v>
      </c>
      <c r="I24" s="778">
        <f>SUMIF('Balance N-1'!A:A,65,'Balance N-1'!O:O)</f>
        <v>0</v>
      </c>
      <c r="J24" s="204"/>
    </row>
    <row r="25" spans="1:10" s="21" customFormat="1" ht="20.100000000000001" customHeight="1">
      <c r="A25" s="205" t="s">
        <v>162</v>
      </c>
      <c r="B25" s="1403" t="s">
        <v>33</v>
      </c>
      <c r="C25" s="1404" t="s">
        <v>33</v>
      </c>
      <c r="D25" s="1404" t="s">
        <v>33</v>
      </c>
      <c r="E25" s="1405" t="s">
        <v>33</v>
      </c>
      <c r="F25" s="205" t="s">
        <v>447</v>
      </c>
      <c r="G25" s="777"/>
      <c r="H25" s="778">
        <f>SUMIF('Balance N'!A:A,66,'Balance N'!O:O)+SUMIF('Balance N'!A:A,66,'Balance N'!P:P)</f>
        <v>0</v>
      </c>
      <c r="I25" s="778">
        <f>SUMIF('Balance N-1'!A:A,66,'Balance N-1'!O:O)+SUMIF('Balance N-1'!A:A,66,'Balance N-1'!P:P)</f>
        <v>0</v>
      </c>
      <c r="J25" s="204"/>
    </row>
    <row r="26" spans="1:10" s="21" customFormat="1" ht="20.100000000000001" customHeight="1">
      <c r="A26" s="205" t="s">
        <v>163</v>
      </c>
      <c r="B26" s="1403" t="s">
        <v>461</v>
      </c>
      <c r="C26" s="1404" t="s">
        <v>461</v>
      </c>
      <c r="D26" s="1404" t="s">
        <v>461</v>
      </c>
      <c r="E26" s="1405" t="s">
        <v>461</v>
      </c>
      <c r="F26" s="205" t="s">
        <v>447</v>
      </c>
      <c r="G26" s="777"/>
      <c r="H26" s="778">
        <f>SUMIF('Balance N'!A:A,67,'Balance N'!O:O)</f>
        <v>0</v>
      </c>
      <c r="I26" s="778">
        <f>SUMIF('Balance N-1'!A:A,67,'Balance N-1'!O:O)</f>
        <v>0</v>
      </c>
      <c r="J26" s="204"/>
    </row>
    <row r="27" spans="1:10" s="21" customFormat="1" ht="20.100000000000001" customHeight="1">
      <c r="A27" s="205" t="s">
        <v>162</v>
      </c>
      <c r="B27" s="1403" t="s">
        <v>462</v>
      </c>
      <c r="C27" s="1404" t="s">
        <v>462</v>
      </c>
      <c r="D27" s="1404" t="s">
        <v>462</v>
      </c>
      <c r="E27" s="1405" t="s">
        <v>462</v>
      </c>
      <c r="F27" s="205" t="s">
        <v>447</v>
      </c>
      <c r="G27" s="777"/>
      <c r="H27" s="778">
        <f>SUMIF('Balance N'!A:A,69,'Balance N'!O:O)</f>
        <v>0</v>
      </c>
      <c r="I27" s="778">
        <f>SUMIF('Balance N-1'!A:A,69,'Balance N-1'!O:O)</f>
        <v>0</v>
      </c>
      <c r="J27" s="204"/>
    </row>
    <row r="28" spans="1:10" s="21" customFormat="1" ht="20.100000000000001" customHeight="1">
      <c r="A28" s="205" t="s">
        <v>163</v>
      </c>
      <c r="B28" s="1403" t="s">
        <v>463</v>
      </c>
      <c r="C28" s="1404" t="s">
        <v>463</v>
      </c>
      <c r="D28" s="1404" t="s">
        <v>463</v>
      </c>
      <c r="E28" s="1405" t="s">
        <v>463</v>
      </c>
      <c r="F28" s="205" t="s">
        <v>455</v>
      </c>
      <c r="G28" s="777"/>
      <c r="H28" s="778">
        <f>SUMIF('Balance N'!A:A,82,'Balance N'!P:P)+SUMIF('Balance N'!A:A,84,'Balance N'!P:P)+SUMIF('Balance N'!A:A,86,'Balance N'!P:P)+SUMIF('Balance N'!A:A,88,'Balance N'!P:P)</f>
        <v>0</v>
      </c>
      <c r="I28" s="778">
        <f>+SUMIF('Balance N-1'!A:A,82,'Balance N-1'!P:P)+SUMIF('Balance N-1'!A:A,84,'Balance N-1'!P:P)+SUMIF('Balance N-1'!A:A,86,'Balance N-1'!P:P)+SUMIF('Balance N-1'!A:A,88,'Balance N-1'!P:P)</f>
        <v>0</v>
      </c>
      <c r="J28" s="204"/>
    </row>
    <row r="29" spans="1:10" s="21" customFormat="1" ht="20.100000000000001" customHeight="1">
      <c r="A29" s="205" t="s">
        <v>164</v>
      </c>
      <c r="B29" s="1403" t="s">
        <v>464</v>
      </c>
      <c r="C29" s="1404" t="s">
        <v>464</v>
      </c>
      <c r="D29" s="1404" t="s">
        <v>464</v>
      </c>
      <c r="E29" s="1405" t="s">
        <v>464</v>
      </c>
      <c r="F29" s="205" t="s">
        <v>447</v>
      </c>
      <c r="G29" s="777"/>
      <c r="H29" s="778">
        <f>SUMIF('Balance N'!A:A,81,'Balance N'!O:O)+SUMIF('Balance N'!A:A,83,'Balance N'!O:O)+SUMIF('Balance N'!A:A,85,'Balance N'!O:O)+(SUMIF('Balance N'!A:A,87,'Balance N'!O:O)-SUMIF('Balance N'!A:A,87,'Balance N'!P:P))</f>
        <v>0</v>
      </c>
      <c r="I29" s="778">
        <f>SUMIF('Balance N-1'!A:A,81,'Balance N-1'!O:O)+SUMIF('Balance N-1'!A:A,83,'Balance N-1'!O:O)+SUMIF('Balance N-1'!A:A,85,'Balance N-1'!O:O)+(SUMIF('Balance N-1'!A:A,87,'Balance N-1'!O:O)-SUMIF('Balance N-1'!A:A,87,'Balance N-1'!P:P))</f>
        <v>0</v>
      </c>
      <c r="J29" s="204"/>
    </row>
    <row r="30" spans="1:10" s="21" customFormat="1" ht="24.75" customHeight="1">
      <c r="A30" s="206" t="s">
        <v>165</v>
      </c>
      <c r="B30" s="1406" t="s">
        <v>2176</v>
      </c>
      <c r="C30" s="1407" t="s">
        <v>465</v>
      </c>
      <c r="D30" s="1407" t="s">
        <v>465</v>
      </c>
      <c r="E30" s="1407" t="s">
        <v>465</v>
      </c>
      <c r="F30" s="1407" t="s">
        <v>465</v>
      </c>
      <c r="G30" s="1408" t="s">
        <v>465</v>
      </c>
      <c r="H30" s="779">
        <f>SUM(H18:H27)+H29-H28</f>
        <v>0</v>
      </c>
      <c r="I30" s="779">
        <f>SUM(I18:I27)+I29-I28</f>
        <v>0</v>
      </c>
      <c r="J30" s="204"/>
    </row>
    <row r="31" spans="1:10" s="21" customFormat="1" ht="24.75" customHeight="1">
      <c r="A31" s="206" t="s">
        <v>166</v>
      </c>
      <c r="B31" s="1409" t="s">
        <v>2173</v>
      </c>
      <c r="C31" s="1410"/>
      <c r="D31" s="1410"/>
      <c r="E31" s="1410"/>
      <c r="F31" s="1410"/>
      <c r="G31" s="1411"/>
      <c r="H31" s="782">
        <f>H17-H30</f>
        <v>0</v>
      </c>
      <c r="I31" s="782">
        <f>I17-I30</f>
        <v>0</v>
      </c>
      <c r="J31" s="204"/>
    </row>
    <row r="32" spans="1:10" s="21" customFormat="1" ht="13.8">
      <c r="A32" s="684" t="s">
        <v>1780</v>
      </c>
      <c r="B32" s="1412"/>
      <c r="C32" s="1412"/>
      <c r="D32" s="1412"/>
      <c r="E32" s="1412"/>
      <c r="F32" s="783"/>
      <c r="G32" s="784"/>
      <c r="H32" s="785"/>
      <c r="I32" s="785"/>
      <c r="J32" s="204"/>
    </row>
    <row r="33" spans="1:10" s="21" customFormat="1" ht="13.8">
      <c r="A33" s="684" t="s">
        <v>1781</v>
      </c>
      <c r="B33" s="1412"/>
      <c r="C33" s="1412"/>
      <c r="D33" s="1412"/>
      <c r="E33" s="1412"/>
      <c r="F33" s="783"/>
      <c r="G33" s="784"/>
      <c r="H33" s="785"/>
      <c r="I33" s="785"/>
      <c r="J33" s="204"/>
    </row>
    <row r="34" spans="1:10" s="21" customFormat="1" ht="24.75" customHeight="1">
      <c r="A34" s="781" t="s">
        <v>2174</v>
      </c>
      <c r="B34" s="1401"/>
      <c r="C34" s="1401"/>
      <c r="D34" s="1401"/>
      <c r="E34" s="1401"/>
      <c r="F34" s="1401"/>
      <c r="G34" s="1401"/>
      <c r="H34" s="786"/>
      <c r="I34" s="786"/>
      <c r="J34" s="204"/>
    </row>
    <row r="35" spans="1:10" s="21" customFormat="1" ht="13.8">
      <c r="A35" s="1400" t="s">
        <v>166</v>
      </c>
      <c r="B35" s="1401"/>
      <c r="C35" s="1401"/>
      <c r="D35" s="1401"/>
      <c r="E35" s="1401"/>
      <c r="F35" s="1401"/>
      <c r="G35" s="1401"/>
      <c r="H35" s="1402"/>
      <c r="I35" s="1402"/>
      <c r="J35" s="204"/>
    </row>
    <row r="36" spans="1:10" s="21" customFormat="1" ht="13.8">
      <c r="A36" s="1400"/>
      <c r="B36" s="1401"/>
      <c r="C36" s="1401"/>
      <c r="D36" s="1401"/>
      <c r="E36" s="1401"/>
      <c r="F36" s="1401"/>
      <c r="G36" s="1401"/>
      <c r="H36" s="1402"/>
      <c r="I36" s="1402"/>
      <c r="J36" s="204"/>
    </row>
    <row r="38" spans="1:10">
      <c r="E38" s="780"/>
    </row>
  </sheetData>
  <sheetProtection algorithmName="SHA-512" hashValue="j1Bkgi4sCq757lbimuauDTemz76EgJqbKUlYbf9OI5x221ygow2lYwLvDCONmr1jucp4Dvj4xu1fxt57OvSAaw==" saltValue="TOQMyC+DBDkh9eWJer6ARQ==" spinCount="100000" sheet="1" objects="1" scenarios="1"/>
  <mergeCells count="37">
    <mergeCell ref="A9:A11"/>
    <mergeCell ref="B9:F11"/>
    <mergeCell ref="G9:G11"/>
    <mergeCell ref="H9:H10"/>
    <mergeCell ref="I9:I10"/>
    <mergeCell ref="A1:I1"/>
    <mergeCell ref="H2:I2"/>
    <mergeCell ref="E3:I3"/>
    <mergeCell ref="E5:G5"/>
    <mergeCell ref="A8:I8"/>
    <mergeCell ref="B12:E12"/>
    <mergeCell ref="B13:E13"/>
    <mergeCell ref="B14:E14"/>
    <mergeCell ref="B15:E15"/>
    <mergeCell ref="B16:E16"/>
    <mergeCell ref="B26:E26"/>
    <mergeCell ref="B17:G17"/>
    <mergeCell ref="B18:E18"/>
    <mergeCell ref="B19:E19"/>
    <mergeCell ref="B20:E20"/>
    <mergeCell ref="B21:E21"/>
    <mergeCell ref="B22:E22"/>
    <mergeCell ref="B23:E23"/>
    <mergeCell ref="B24:E24"/>
    <mergeCell ref="B25:E25"/>
    <mergeCell ref="A35:A36"/>
    <mergeCell ref="B35:G36"/>
    <mergeCell ref="H35:H36"/>
    <mergeCell ref="I35:I36"/>
    <mergeCell ref="B27:E27"/>
    <mergeCell ref="B28:E28"/>
    <mergeCell ref="B29:E29"/>
    <mergeCell ref="B30:G30"/>
    <mergeCell ref="B31:G31"/>
    <mergeCell ref="B32:E32"/>
    <mergeCell ref="B33:E33"/>
    <mergeCell ref="B34:G34"/>
  </mergeCells>
  <pageMargins left="0.7" right="0.7" top="0.75" bottom="0.75" header="0.3" footer="0.3"/>
  <pageSetup paperSize="9" scale="66"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3"/>
  <sheetViews>
    <sheetView showGridLines="0" view="pageBreakPreview" zoomScaleNormal="100" zoomScaleSheetLayoutView="100" workbookViewId="0">
      <selection activeCell="K2" sqref="K2"/>
    </sheetView>
  </sheetViews>
  <sheetFormatPr baseColWidth="10" defaultColWidth="11.44140625" defaultRowHeight="15.6"/>
  <cols>
    <col min="1" max="1" width="11.44140625" style="255"/>
    <col min="2" max="2" width="23.6640625" style="224" customWidth="1"/>
    <col min="3" max="3" width="11.44140625" style="224"/>
    <col min="4" max="4" width="7.33203125" style="224" customWidth="1"/>
    <col min="5" max="5" width="17.33203125" style="224" customWidth="1"/>
    <col min="6" max="6" width="11.44140625" style="224"/>
    <col min="7" max="7" width="2.88671875" style="224" customWidth="1"/>
    <col min="8" max="8" width="19.44140625" style="224" customWidth="1"/>
    <col min="9" max="10" width="10.109375" style="255" customWidth="1"/>
    <col min="11" max="16384" width="11.44140625" style="224"/>
  </cols>
  <sheetData>
    <row r="1" spans="1:10" ht="12" customHeight="1">
      <c r="A1" s="1443" t="s">
        <v>2187</v>
      </c>
      <c r="B1" s="1444"/>
      <c r="C1" s="1444"/>
      <c r="D1" s="1444"/>
      <c r="E1" s="1444"/>
      <c r="F1" s="1444"/>
      <c r="G1" s="1444"/>
      <c r="H1" s="1444"/>
      <c r="I1" s="1444"/>
      <c r="J1" s="1444"/>
    </row>
    <row r="2" spans="1:10">
      <c r="A2" s="656"/>
      <c r="B2" s="656"/>
      <c r="C2" s="656"/>
      <c r="D2" s="838"/>
      <c r="E2" s="838"/>
      <c r="F2" s="838"/>
      <c r="G2" s="574"/>
      <c r="H2" s="574"/>
      <c r="I2" s="1447" t="s">
        <v>2188</v>
      </c>
      <c r="J2" s="1448"/>
    </row>
    <row r="3" spans="1:10">
      <c r="A3" s="838" t="s">
        <v>516</v>
      </c>
      <c r="B3" s="838"/>
      <c r="C3" s="1449" t="str">
        <f>+'Compte d''exploitation'!C3</f>
        <v>DSO Services</v>
      </c>
      <c r="D3" s="1449"/>
      <c r="E3" s="1449"/>
      <c r="F3" s="1449"/>
      <c r="G3" s="1449"/>
      <c r="H3" s="1449"/>
      <c r="I3" s="1449"/>
      <c r="J3" s="1449"/>
    </row>
    <row r="4" spans="1:10">
      <c r="A4" s="838" t="s">
        <v>517</v>
      </c>
      <c r="B4" s="839"/>
      <c r="C4" s="840" t="str">
        <f>+'Compte d''exploitation'!C4</f>
        <v>Rue Alphamoi Djénèpo, secteur 01, Bobo-Dioulasso, Burkina Faso</v>
      </c>
      <c r="D4" s="840"/>
      <c r="E4" s="840"/>
      <c r="F4" s="840"/>
      <c r="G4" s="840"/>
      <c r="H4" s="841" t="s">
        <v>518</v>
      </c>
      <c r="I4" s="1450" t="str">
        <f>+'Compte d''exploitation'!I4</f>
        <v>DSO Services</v>
      </c>
      <c r="J4" s="1450"/>
    </row>
    <row r="5" spans="1:10">
      <c r="A5" s="266" t="s">
        <v>1779</v>
      </c>
      <c r="B5" s="838"/>
      <c r="C5" s="1451" t="str">
        <f>+'Compte d''exploitation'!C5</f>
        <v>00000101A</v>
      </c>
      <c r="D5" s="1451"/>
      <c r="E5" s="455" t="s">
        <v>520</v>
      </c>
      <c r="F5" s="1452">
        <f>+'Compte d''exploitation'!E5</f>
        <v>45657</v>
      </c>
      <c r="G5" s="1452"/>
      <c r="H5" s="841" t="s">
        <v>521</v>
      </c>
      <c r="I5" s="1453">
        <f>+'Compte d''exploitation'!I5</f>
        <v>12</v>
      </c>
      <c r="J5" s="1454"/>
    </row>
    <row r="6" spans="1:10">
      <c r="A6" s="266" t="s">
        <v>1855</v>
      </c>
      <c r="B6" s="838"/>
      <c r="C6" s="1445" t="str">
        <f>+'Compte d''exploitation'!C6</f>
        <v>Néant</v>
      </c>
      <c r="D6" s="1445"/>
      <c r="E6" s="1446"/>
      <c r="F6" s="842"/>
      <c r="G6" s="842"/>
      <c r="H6" s="843"/>
      <c r="I6" s="844"/>
      <c r="J6" s="844"/>
    </row>
    <row r="7" spans="1:10" s="252" customFormat="1" ht="30" customHeight="1">
      <c r="A7" s="1434" t="s">
        <v>1742</v>
      </c>
      <c r="B7" s="1434"/>
      <c r="C7" s="1434"/>
      <c r="D7" s="1434"/>
      <c r="E7" s="1434"/>
      <c r="F7" s="1434"/>
      <c r="G7" s="1434"/>
      <c r="H7" s="1434"/>
      <c r="I7" s="1434"/>
      <c r="J7" s="1434"/>
    </row>
    <row r="8" spans="1:10" s="252" customFormat="1" ht="15.75" customHeight="1">
      <c r="A8" s="697" t="s">
        <v>168</v>
      </c>
      <c r="B8" s="1435" t="s">
        <v>169</v>
      </c>
      <c r="C8" s="1435"/>
      <c r="D8" s="1435"/>
      <c r="E8" s="1435"/>
      <c r="F8" s="1435"/>
      <c r="G8" s="1435"/>
      <c r="H8" s="1435"/>
      <c r="I8" s="697" t="s">
        <v>53</v>
      </c>
      <c r="J8" s="697" t="s">
        <v>170</v>
      </c>
    </row>
    <row r="9" spans="1:10" s="252" customFormat="1" ht="15.75" customHeight="1">
      <c r="A9" s="1436" t="s">
        <v>1715</v>
      </c>
      <c r="B9" s="1436"/>
      <c r="C9" s="1436"/>
      <c r="D9" s="1436"/>
      <c r="E9" s="1436"/>
      <c r="F9" s="1436"/>
      <c r="G9" s="1436"/>
      <c r="H9" s="1436"/>
      <c r="I9" s="1436"/>
      <c r="J9" s="1436"/>
    </row>
    <row r="10" spans="1:10" s="252" customFormat="1" ht="15.75" customHeight="1">
      <c r="A10" s="253" t="s">
        <v>1716</v>
      </c>
      <c r="B10" s="1437" t="s">
        <v>1717</v>
      </c>
      <c r="C10" s="1437"/>
      <c r="D10" s="1437"/>
      <c r="E10" s="1437"/>
      <c r="F10" s="1437"/>
      <c r="G10" s="1437"/>
      <c r="H10" s="1437"/>
      <c r="I10" s="1437"/>
      <c r="J10" s="1437"/>
    </row>
    <row r="11" spans="1:10" s="252" customFormat="1" ht="15.75" customHeight="1">
      <c r="A11" s="1442" t="s">
        <v>1763</v>
      </c>
      <c r="B11" s="1442"/>
      <c r="C11" s="1442"/>
      <c r="D11" s="1442"/>
      <c r="E11" s="1442"/>
      <c r="F11" s="1442"/>
      <c r="G11" s="1442"/>
      <c r="H11" s="1442"/>
      <c r="I11" s="1442"/>
      <c r="J11" s="1442"/>
    </row>
    <row r="12" spans="1:10" s="252" customFormat="1" ht="15.75" customHeight="1">
      <c r="A12" s="253" t="s">
        <v>1718</v>
      </c>
      <c r="B12" s="1437" t="s">
        <v>1764</v>
      </c>
      <c r="C12" s="1437"/>
      <c r="D12" s="1437"/>
      <c r="E12" s="1437"/>
      <c r="F12" s="1437"/>
      <c r="G12" s="1437"/>
      <c r="H12" s="1437"/>
      <c r="I12" s="1437"/>
      <c r="J12" s="1437"/>
    </row>
    <row r="13" spans="1:10" s="252" customFormat="1" ht="15.75" customHeight="1">
      <c r="A13" s="1439" t="s">
        <v>1719</v>
      </c>
      <c r="B13" s="1440"/>
      <c r="C13" s="1440"/>
      <c r="D13" s="1440"/>
      <c r="E13" s="1440"/>
      <c r="F13" s="1440"/>
      <c r="G13" s="1440"/>
      <c r="H13" s="1440"/>
      <c r="I13" s="1440"/>
      <c r="J13" s="1441"/>
    </row>
    <row r="14" spans="1:10" s="252" customFormat="1" ht="15.75" customHeight="1">
      <c r="A14" s="253" t="s">
        <v>1720</v>
      </c>
      <c r="B14" s="1437" t="s">
        <v>1732</v>
      </c>
      <c r="C14" s="1437"/>
      <c r="D14" s="1437"/>
      <c r="E14" s="1437"/>
      <c r="F14" s="1437"/>
      <c r="G14" s="1437"/>
      <c r="H14" s="1437"/>
      <c r="I14" s="253"/>
      <c r="J14" s="253"/>
    </row>
    <row r="15" spans="1:10" s="252" customFormat="1" ht="15.75" customHeight="1">
      <c r="A15" s="253" t="s">
        <v>1721</v>
      </c>
      <c r="B15" s="1437" t="s">
        <v>1733</v>
      </c>
      <c r="C15" s="1437"/>
      <c r="D15" s="1437"/>
      <c r="E15" s="1437"/>
      <c r="F15" s="1437"/>
      <c r="G15" s="1437"/>
      <c r="H15" s="1437"/>
      <c r="I15" s="253"/>
      <c r="J15" s="253"/>
    </row>
    <row r="16" spans="1:10" s="252" customFormat="1" ht="15.75" customHeight="1">
      <c r="A16" s="253" t="s">
        <v>1722</v>
      </c>
      <c r="B16" s="1437" t="s">
        <v>1734</v>
      </c>
      <c r="C16" s="1437"/>
      <c r="D16" s="1437"/>
      <c r="E16" s="1437"/>
      <c r="F16" s="1437"/>
      <c r="G16" s="1437"/>
      <c r="H16" s="1437"/>
      <c r="I16" s="253"/>
      <c r="J16" s="253"/>
    </row>
    <row r="17" spans="1:10" s="252" customFormat="1" ht="15.75" customHeight="1">
      <c r="A17" s="253" t="s">
        <v>1723</v>
      </c>
      <c r="B17" s="1437" t="s">
        <v>93</v>
      </c>
      <c r="C17" s="1437"/>
      <c r="D17" s="1437"/>
      <c r="E17" s="1437"/>
      <c r="F17" s="1437"/>
      <c r="G17" s="1437"/>
      <c r="H17" s="1437"/>
      <c r="I17" s="253"/>
      <c r="J17" s="253"/>
    </row>
    <row r="18" spans="1:10" s="252" customFormat="1" ht="15.75" customHeight="1">
      <c r="A18" s="253" t="s">
        <v>1724</v>
      </c>
      <c r="B18" s="1437" t="s">
        <v>1769</v>
      </c>
      <c r="C18" s="1437"/>
      <c r="D18" s="1437"/>
      <c r="E18" s="1437"/>
      <c r="F18" s="1437"/>
      <c r="G18" s="1437"/>
      <c r="H18" s="1437"/>
      <c r="I18" s="253"/>
      <c r="J18" s="253"/>
    </row>
    <row r="19" spans="1:10" s="252" customFormat="1" ht="15.75" customHeight="1">
      <c r="A19" s="253" t="s">
        <v>1725</v>
      </c>
      <c r="B19" s="1437" t="s">
        <v>1735</v>
      </c>
      <c r="C19" s="1437"/>
      <c r="D19" s="1437"/>
      <c r="E19" s="1437"/>
      <c r="F19" s="1437"/>
      <c r="G19" s="1437"/>
      <c r="H19" s="1437"/>
      <c r="I19" s="253"/>
      <c r="J19" s="253"/>
    </row>
    <row r="20" spans="1:10" s="252" customFormat="1" ht="15.75" customHeight="1">
      <c r="A20" s="253" t="s">
        <v>1726</v>
      </c>
      <c r="B20" s="1437" t="s">
        <v>1736</v>
      </c>
      <c r="C20" s="1437"/>
      <c r="D20" s="1437"/>
      <c r="E20" s="1437"/>
      <c r="F20" s="1437"/>
      <c r="G20" s="1437"/>
      <c r="H20" s="1437"/>
      <c r="I20" s="253"/>
      <c r="J20" s="253"/>
    </row>
    <row r="21" spans="1:10" s="252" customFormat="1" ht="15.75" customHeight="1">
      <c r="A21" s="253" t="s">
        <v>1727</v>
      </c>
      <c r="B21" s="1437" t="s">
        <v>1737</v>
      </c>
      <c r="C21" s="1437"/>
      <c r="D21" s="1437"/>
      <c r="E21" s="1437"/>
      <c r="F21" s="1437"/>
      <c r="G21" s="1437"/>
      <c r="H21" s="1437"/>
      <c r="I21" s="253"/>
      <c r="J21" s="253"/>
    </row>
    <row r="22" spans="1:10" s="252" customFormat="1" ht="15.75" customHeight="1">
      <c r="A22" s="253" t="s">
        <v>1728</v>
      </c>
      <c r="B22" s="1437" t="s">
        <v>1738</v>
      </c>
      <c r="C22" s="1437"/>
      <c r="D22" s="1437"/>
      <c r="E22" s="1437"/>
      <c r="F22" s="1437"/>
      <c r="G22" s="1437"/>
      <c r="H22" s="1437"/>
      <c r="I22" s="253"/>
      <c r="J22" s="253"/>
    </row>
    <row r="23" spans="1:10" s="252" customFormat="1" ht="15.75" customHeight="1">
      <c r="A23" s="253" t="s">
        <v>1729</v>
      </c>
      <c r="B23" s="1437" t="s">
        <v>1739</v>
      </c>
      <c r="C23" s="1437"/>
      <c r="D23" s="1437"/>
      <c r="E23" s="1437"/>
      <c r="F23" s="1437"/>
      <c r="G23" s="1437"/>
      <c r="H23" s="1437"/>
      <c r="I23" s="253"/>
      <c r="J23" s="253"/>
    </row>
    <row r="24" spans="1:10" s="252" customFormat="1" ht="15.75" customHeight="1">
      <c r="A24" s="253" t="s">
        <v>1730</v>
      </c>
      <c r="B24" s="1437" t="s">
        <v>1740</v>
      </c>
      <c r="C24" s="1437"/>
      <c r="D24" s="1437"/>
      <c r="E24" s="1437"/>
      <c r="F24" s="1437"/>
      <c r="G24" s="1437"/>
      <c r="H24" s="1437"/>
      <c r="I24" s="253"/>
      <c r="J24" s="253"/>
    </row>
    <row r="25" spans="1:10" s="252" customFormat="1" ht="15.75" customHeight="1">
      <c r="A25" s="253" t="s">
        <v>1731</v>
      </c>
      <c r="B25" s="1437" t="s">
        <v>1741</v>
      </c>
      <c r="C25" s="1437"/>
      <c r="D25" s="1437"/>
      <c r="E25" s="1437"/>
      <c r="F25" s="1437"/>
      <c r="G25" s="1437"/>
      <c r="H25" s="1437"/>
      <c r="I25" s="253"/>
      <c r="J25" s="253"/>
    </row>
    <row r="26" spans="1:10" s="252" customFormat="1" ht="15.75" customHeight="1">
      <c r="A26" s="1438" t="s">
        <v>1743</v>
      </c>
      <c r="B26" s="1438"/>
      <c r="C26" s="1438"/>
      <c r="D26" s="1438"/>
      <c r="E26" s="1438"/>
      <c r="F26" s="1438"/>
      <c r="G26" s="1438"/>
      <c r="H26" s="1438"/>
      <c r="I26" s="1438"/>
      <c r="J26" s="1438"/>
    </row>
    <row r="27" spans="1:10" s="252" customFormat="1" ht="15.75" customHeight="1">
      <c r="A27" s="253" t="s">
        <v>1744</v>
      </c>
      <c r="B27" s="1437" t="s">
        <v>1754</v>
      </c>
      <c r="C27" s="1437"/>
      <c r="D27" s="1437"/>
      <c r="E27" s="1437"/>
      <c r="F27" s="1437"/>
      <c r="G27" s="1437"/>
      <c r="H27" s="1437"/>
      <c r="I27" s="253"/>
      <c r="J27" s="253"/>
    </row>
    <row r="28" spans="1:10" s="252" customFormat="1" ht="15.75" customHeight="1">
      <c r="A28" s="253" t="s">
        <v>1745</v>
      </c>
      <c r="B28" s="1437" t="s">
        <v>1755</v>
      </c>
      <c r="C28" s="1437"/>
      <c r="D28" s="1437"/>
      <c r="E28" s="1437"/>
      <c r="F28" s="1437"/>
      <c r="G28" s="1437"/>
      <c r="H28" s="1437"/>
      <c r="I28" s="253"/>
      <c r="J28" s="253"/>
    </row>
    <row r="29" spans="1:10" s="252" customFormat="1" ht="15.75" customHeight="1">
      <c r="A29" s="253" t="s">
        <v>1746</v>
      </c>
      <c r="B29" s="1437" t="s">
        <v>25</v>
      </c>
      <c r="C29" s="1437"/>
      <c r="D29" s="1437"/>
      <c r="E29" s="1437"/>
      <c r="F29" s="1437"/>
      <c r="G29" s="1437"/>
      <c r="H29" s="1437"/>
      <c r="I29" s="253"/>
      <c r="J29" s="253"/>
    </row>
    <row r="30" spans="1:10" s="252" customFormat="1" ht="15.75" customHeight="1">
      <c r="A30" s="253" t="s">
        <v>1747</v>
      </c>
      <c r="B30" s="1437" t="s">
        <v>27</v>
      </c>
      <c r="C30" s="1437"/>
      <c r="D30" s="1437"/>
      <c r="E30" s="1437"/>
      <c r="F30" s="1437"/>
      <c r="G30" s="1437"/>
      <c r="H30" s="1437"/>
      <c r="I30" s="253"/>
      <c r="J30" s="253"/>
    </row>
    <row r="31" spans="1:10" s="252" customFormat="1" ht="15.75" customHeight="1">
      <c r="A31" s="253" t="s">
        <v>1748</v>
      </c>
      <c r="B31" s="1437" t="s">
        <v>29</v>
      </c>
      <c r="C31" s="1437"/>
      <c r="D31" s="1437"/>
      <c r="E31" s="1437"/>
      <c r="F31" s="1437"/>
      <c r="G31" s="1437"/>
      <c r="H31" s="1437"/>
      <c r="I31" s="253"/>
      <c r="J31" s="253"/>
    </row>
    <row r="32" spans="1:10" s="252" customFormat="1" ht="15.75" customHeight="1">
      <c r="A32" s="253" t="s">
        <v>1749</v>
      </c>
      <c r="B32" s="1437" t="s">
        <v>31</v>
      </c>
      <c r="C32" s="1437"/>
      <c r="D32" s="1437"/>
      <c r="E32" s="1437"/>
      <c r="F32" s="1437"/>
      <c r="G32" s="1437"/>
      <c r="H32" s="1437"/>
      <c r="I32" s="253"/>
      <c r="J32" s="253"/>
    </row>
    <row r="33" spans="1:10" s="252" customFormat="1" ht="15.75" customHeight="1">
      <c r="A33" s="253" t="s">
        <v>1756</v>
      </c>
      <c r="B33" s="1437" t="s">
        <v>33</v>
      </c>
      <c r="C33" s="1437"/>
      <c r="D33" s="1437"/>
      <c r="E33" s="1437"/>
      <c r="F33" s="1437"/>
      <c r="G33" s="1437"/>
      <c r="H33" s="1437"/>
      <c r="I33" s="253"/>
      <c r="J33" s="253"/>
    </row>
    <row r="34" spans="1:10" s="252" customFormat="1" ht="15.75" customHeight="1">
      <c r="A34" s="253" t="s">
        <v>1757</v>
      </c>
      <c r="B34" s="1437" t="s">
        <v>1758</v>
      </c>
      <c r="C34" s="1437"/>
      <c r="D34" s="1437"/>
      <c r="E34" s="1437"/>
      <c r="F34" s="1437"/>
      <c r="G34" s="1437"/>
      <c r="H34" s="1437"/>
      <c r="I34" s="253"/>
      <c r="J34" s="253"/>
    </row>
    <row r="35" spans="1:10" s="252" customFormat="1" ht="15.75" customHeight="1">
      <c r="A35" s="253" t="s">
        <v>1750</v>
      </c>
      <c r="B35" s="1437" t="s">
        <v>1759</v>
      </c>
      <c r="C35" s="1437"/>
      <c r="D35" s="1437"/>
      <c r="E35" s="1437"/>
      <c r="F35" s="1437"/>
      <c r="G35" s="1437"/>
      <c r="H35" s="1437"/>
      <c r="I35" s="253"/>
      <c r="J35" s="253"/>
    </row>
    <row r="36" spans="1:10" s="252" customFormat="1" ht="15.75" customHeight="1">
      <c r="A36" s="253" t="s">
        <v>1751</v>
      </c>
      <c r="B36" s="1437" t="s">
        <v>1760</v>
      </c>
      <c r="C36" s="1437"/>
      <c r="D36" s="1437"/>
      <c r="E36" s="1437"/>
      <c r="F36" s="1437"/>
      <c r="G36" s="1437"/>
      <c r="H36" s="1437"/>
      <c r="I36" s="253"/>
      <c r="J36" s="253"/>
    </row>
    <row r="37" spans="1:10" s="252" customFormat="1" ht="15.75" customHeight="1">
      <c r="A37" s="253" t="s">
        <v>1752</v>
      </c>
      <c r="B37" s="1437" t="s">
        <v>1761</v>
      </c>
      <c r="C37" s="1437"/>
      <c r="D37" s="1437"/>
      <c r="E37" s="1437"/>
      <c r="F37" s="1437"/>
      <c r="G37" s="1437"/>
      <c r="H37" s="1437"/>
      <c r="I37" s="253"/>
      <c r="J37" s="253"/>
    </row>
    <row r="38" spans="1:10" s="252" customFormat="1" ht="15.75" customHeight="1">
      <c r="A38" s="253" t="s">
        <v>1753</v>
      </c>
      <c r="B38" s="1437" t="s">
        <v>1762</v>
      </c>
      <c r="C38" s="1437"/>
      <c r="D38" s="1437"/>
      <c r="E38" s="1437"/>
      <c r="F38" s="1437"/>
      <c r="G38" s="1437"/>
      <c r="H38" s="1437"/>
      <c r="I38" s="253"/>
      <c r="J38" s="253"/>
    </row>
    <row r="39" spans="1:10" s="252" customFormat="1" ht="30" customHeight="1">
      <c r="A39" s="1" t="s">
        <v>196</v>
      </c>
      <c r="I39" s="254"/>
      <c r="J39" s="254"/>
    </row>
    <row r="40" spans="1:10" s="252" customFormat="1" ht="30" customHeight="1">
      <c r="A40" s="1433" t="s">
        <v>197</v>
      </c>
      <c r="B40" s="1433"/>
      <c r="C40" s="1433"/>
      <c r="D40" s="1433"/>
      <c r="E40" s="1433"/>
      <c r="F40" s="1433"/>
      <c r="G40" s="1433"/>
      <c r="H40" s="1433"/>
      <c r="I40" s="1433"/>
      <c r="J40" s="1433"/>
    </row>
    <row r="41" spans="1:10" s="252" customFormat="1" ht="30" customHeight="1">
      <c r="A41" s="1" t="s">
        <v>195</v>
      </c>
      <c r="I41" s="254"/>
      <c r="J41" s="254"/>
    </row>
    <row r="42" spans="1:10" s="252" customFormat="1" ht="30" customHeight="1">
      <c r="A42" s="1" t="s">
        <v>1765</v>
      </c>
      <c r="I42" s="254"/>
      <c r="J42" s="254"/>
    </row>
    <row r="43" spans="1:10" s="252" customFormat="1" ht="30" customHeight="1">
      <c r="A43" s="1" t="s">
        <v>194</v>
      </c>
      <c r="I43" s="254"/>
      <c r="J43" s="254"/>
    </row>
    <row r="44" spans="1:10" s="252" customFormat="1" ht="30" customHeight="1">
      <c r="I44" s="254"/>
      <c r="J44" s="254"/>
    </row>
    <row r="45" spans="1:10" s="252" customFormat="1" ht="30" customHeight="1">
      <c r="A45" s="254"/>
      <c r="I45" s="254"/>
      <c r="J45" s="254"/>
    </row>
    <row r="46" spans="1:10" s="252" customFormat="1" ht="30" customHeight="1">
      <c r="A46" s="254"/>
      <c r="I46" s="254"/>
      <c r="J46" s="254"/>
    </row>
    <row r="47" spans="1:10" s="252" customFormat="1" ht="30" customHeight="1">
      <c r="A47" s="254"/>
      <c r="I47" s="254"/>
      <c r="J47" s="254"/>
    </row>
    <row r="48" spans="1:10" s="252" customFormat="1" ht="30" customHeight="1">
      <c r="A48" s="254"/>
      <c r="I48" s="254"/>
      <c r="J48" s="254"/>
    </row>
    <row r="49" spans="1:10" s="252" customFormat="1" ht="30" customHeight="1">
      <c r="A49" s="254"/>
      <c r="I49" s="254"/>
      <c r="J49" s="254"/>
    </row>
    <row r="50" spans="1:10" s="252" customFormat="1" ht="30" customHeight="1">
      <c r="A50" s="254"/>
      <c r="I50" s="254"/>
      <c r="J50" s="254"/>
    </row>
    <row r="51" spans="1:10" s="252" customFormat="1" ht="30" customHeight="1">
      <c r="A51" s="254"/>
      <c r="I51" s="254"/>
      <c r="J51" s="254"/>
    </row>
    <row r="52" spans="1:10" s="252" customFormat="1" ht="30" customHeight="1">
      <c r="A52" s="254"/>
      <c r="I52" s="254"/>
      <c r="J52" s="254"/>
    </row>
    <row r="53" spans="1:10" s="252" customFormat="1" ht="30" customHeight="1">
      <c r="A53" s="254"/>
      <c r="I53" s="254"/>
      <c r="J53" s="254"/>
    </row>
    <row r="54" spans="1:10" s="252" customFormat="1" ht="30" customHeight="1">
      <c r="A54" s="254"/>
      <c r="I54" s="254"/>
      <c r="J54" s="254"/>
    </row>
    <row r="55" spans="1:10" s="252" customFormat="1" ht="30" customHeight="1">
      <c r="A55" s="254"/>
      <c r="I55" s="254"/>
      <c r="J55" s="254"/>
    </row>
    <row r="56" spans="1:10" s="252" customFormat="1" ht="30" customHeight="1">
      <c r="A56" s="254"/>
      <c r="I56" s="254"/>
      <c r="J56" s="254"/>
    </row>
    <row r="57" spans="1:10" s="252" customFormat="1" ht="30" customHeight="1">
      <c r="A57" s="254"/>
      <c r="I57" s="254"/>
      <c r="J57" s="254"/>
    </row>
    <row r="58" spans="1:10" s="252" customFormat="1" ht="30" customHeight="1">
      <c r="A58" s="254"/>
      <c r="I58" s="254"/>
      <c r="J58" s="254"/>
    </row>
    <row r="59" spans="1:10" s="252" customFormat="1" ht="30" customHeight="1">
      <c r="A59" s="254"/>
      <c r="I59" s="254"/>
      <c r="J59" s="254"/>
    </row>
    <row r="60" spans="1:10" s="252" customFormat="1" ht="30" customHeight="1">
      <c r="A60" s="254"/>
      <c r="I60" s="254"/>
      <c r="J60" s="254"/>
    </row>
    <row r="61" spans="1:10" s="252" customFormat="1" ht="30" customHeight="1">
      <c r="A61" s="254"/>
      <c r="I61" s="254"/>
      <c r="J61" s="254"/>
    </row>
    <row r="62" spans="1:10" s="252" customFormat="1" ht="30" customHeight="1">
      <c r="A62" s="254"/>
      <c r="I62" s="254"/>
      <c r="J62" s="254"/>
    </row>
    <row r="63" spans="1:10" s="252" customFormat="1" ht="30" customHeight="1">
      <c r="A63" s="254"/>
      <c r="I63" s="254"/>
      <c r="J63" s="254"/>
    </row>
  </sheetData>
  <mergeCells count="41">
    <mergeCell ref="B21:H21"/>
    <mergeCell ref="B22:H22"/>
    <mergeCell ref="C6:E6"/>
    <mergeCell ref="I2:J2"/>
    <mergeCell ref="C3:J3"/>
    <mergeCell ref="I4:J4"/>
    <mergeCell ref="C5:D5"/>
    <mergeCell ref="F5:G5"/>
    <mergeCell ref="I5:J5"/>
    <mergeCell ref="A1:J1"/>
    <mergeCell ref="B37:H37"/>
    <mergeCell ref="B38:H38"/>
    <mergeCell ref="B12:J12"/>
    <mergeCell ref="B10:J10"/>
    <mergeCell ref="B31:H31"/>
    <mergeCell ref="B32:H32"/>
    <mergeCell ref="B33:H33"/>
    <mergeCell ref="B34:H34"/>
    <mergeCell ref="B35:H35"/>
    <mergeCell ref="B36:H36"/>
    <mergeCell ref="B24:H24"/>
    <mergeCell ref="B25:H25"/>
    <mergeCell ref="B27:H27"/>
    <mergeCell ref="B28:H28"/>
    <mergeCell ref="B29:H29"/>
    <mergeCell ref="A40:J40"/>
    <mergeCell ref="A7:J7"/>
    <mergeCell ref="B8:H8"/>
    <mergeCell ref="A9:J9"/>
    <mergeCell ref="B14:H14"/>
    <mergeCell ref="B15:H15"/>
    <mergeCell ref="B30:H30"/>
    <mergeCell ref="B23:H23"/>
    <mergeCell ref="A26:J26"/>
    <mergeCell ref="A13:J13"/>
    <mergeCell ref="A11:J11"/>
    <mergeCell ref="B16:H16"/>
    <mergeCell ref="B17:H17"/>
    <mergeCell ref="B18:H18"/>
    <mergeCell ref="B19:H19"/>
    <mergeCell ref="B20:H20"/>
  </mergeCells>
  <phoneticPr fontId="75" type="noConversion"/>
  <pageMargins left="0.7" right="0.7" top="0.75" bottom="0.75" header="0.3" footer="0.3"/>
  <pageSetup paperSize="9" scale="63"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K26"/>
  <sheetViews>
    <sheetView showGridLines="0" view="pageBreakPreview" zoomScaleNormal="100" zoomScaleSheetLayoutView="100" workbookViewId="0">
      <selection activeCell="K11" sqref="K11"/>
    </sheetView>
  </sheetViews>
  <sheetFormatPr baseColWidth="10" defaultColWidth="11.5546875" defaultRowHeight="14.4"/>
  <cols>
    <col min="1" max="1" width="11.5546875" style="263"/>
    <col min="2" max="2" width="16.44140625" style="263" customWidth="1"/>
    <col min="3" max="3" width="7" style="263" customWidth="1"/>
    <col min="4" max="4" width="5.6640625" style="263" customWidth="1"/>
    <col min="5" max="5" width="8.88671875" style="263" customWidth="1"/>
    <col min="6" max="6" width="17.33203125" style="263" customWidth="1"/>
    <col min="7" max="7" width="16.88671875" style="263" customWidth="1"/>
    <col min="8" max="8" width="17.88671875" style="263" customWidth="1"/>
    <col min="9" max="10" width="11.5546875" style="263"/>
    <col min="11" max="11" width="11.5546875" style="264"/>
    <col min="12" max="16384" width="11.5546875" style="263"/>
  </cols>
  <sheetData>
    <row r="1" spans="1:11">
      <c r="A1" s="1203" t="s">
        <v>2189</v>
      </c>
      <c r="B1" s="1203"/>
      <c r="C1" s="1203"/>
      <c r="D1" s="1203"/>
      <c r="E1" s="1203"/>
      <c r="F1" s="1203"/>
      <c r="G1" s="1203"/>
      <c r="H1" s="1203"/>
      <c r="I1" s="1203"/>
    </row>
    <row r="2" spans="1:11" ht="22.5" customHeight="1">
      <c r="A2" s="265"/>
      <c r="B2" s="265"/>
      <c r="C2" s="265"/>
      <c r="D2" s="265"/>
      <c r="E2" s="428"/>
      <c r="F2" s="265"/>
      <c r="G2" s="265"/>
      <c r="H2" s="1447" t="s">
        <v>1846</v>
      </c>
      <c r="I2" s="1463"/>
    </row>
    <row r="3" spans="1:11" s="430" customFormat="1" ht="15.75" customHeight="1">
      <c r="A3" s="266" t="s">
        <v>516</v>
      </c>
      <c r="B3" s="845"/>
      <c r="C3" s="1464" t="str">
        <f>+'FICHE R3'!C3</f>
        <v>DSO Services</v>
      </c>
      <c r="D3" s="1464"/>
      <c r="E3" s="1464"/>
      <c r="F3" s="1464"/>
      <c r="G3" s="1464"/>
      <c r="H3" s="1464"/>
      <c r="I3" s="1464"/>
      <c r="K3" s="431"/>
    </row>
    <row r="4" spans="1:11" s="430" customFormat="1" ht="15.75" customHeight="1">
      <c r="A4" s="266" t="s">
        <v>517</v>
      </c>
      <c r="B4" s="277"/>
      <c r="C4" s="489" t="str">
        <f>+'FICHE R3'!C4</f>
        <v>Rue Alphamoi Djénèpo, secteur 01, Bobo-Dioulasso, Burkina Faso</v>
      </c>
      <c r="D4" s="489"/>
      <c r="E4" s="489"/>
      <c r="F4" s="489"/>
      <c r="G4" s="489"/>
      <c r="H4" s="312" t="s">
        <v>518</v>
      </c>
      <c r="I4" s="432" t="str">
        <f>+'FICHE R3'!I4</f>
        <v>DSO Services</v>
      </c>
      <c r="K4" s="431"/>
    </row>
    <row r="5" spans="1:11" s="430" customFormat="1" ht="15.75" customHeight="1">
      <c r="A5" s="266" t="s">
        <v>1779</v>
      </c>
      <c r="B5" s="266"/>
      <c r="C5" s="1465" t="str">
        <f>+'FICHE R3'!C5</f>
        <v>00000101A</v>
      </c>
      <c r="D5" s="1465"/>
      <c r="E5" s="1465"/>
      <c r="F5" s="295" t="s">
        <v>520</v>
      </c>
      <c r="G5" s="433">
        <f>+'FICHE R3'!F5</f>
        <v>45657</v>
      </c>
      <c r="H5" s="312" t="s">
        <v>521</v>
      </c>
      <c r="I5" s="846">
        <f>+'FICHE R3'!I5</f>
        <v>12</v>
      </c>
      <c r="K5" s="431"/>
    </row>
    <row r="6" spans="1:11" s="430" customFormat="1" ht="15.75" customHeight="1">
      <c r="A6" s="266" t="s">
        <v>1773</v>
      </c>
      <c r="B6" s="266"/>
      <c r="C6" s="1466" t="str">
        <f>+'FICHE R3'!C6</f>
        <v>Néant</v>
      </c>
      <c r="D6" s="1466"/>
      <c r="E6" s="1466"/>
      <c r="F6" s="435"/>
      <c r="G6" s="270"/>
      <c r="H6" s="269"/>
      <c r="I6" s="270"/>
      <c r="K6" s="431"/>
    </row>
    <row r="7" spans="1:11">
      <c r="A7" s="1459" t="s">
        <v>1847</v>
      </c>
      <c r="B7" s="1459"/>
      <c r="C7" s="1459"/>
      <c r="D7" s="1459"/>
      <c r="E7" s="1459"/>
      <c r="F7" s="1459"/>
      <c r="G7" s="1459"/>
      <c r="H7" s="1459"/>
      <c r="I7" s="1459"/>
      <c r="K7" s="264" t="e">
        <v>#NAME?</v>
      </c>
    </row>
    <row r="8" spans="1:11" ht="21.75" customHeight="1">
      <c r="A8" s="1460" t="s">
        <v>1843</v>
      </c>
      <c r="B8" s="1461"/>
      <c r="C8" s="1461"/>
      <c r="D8" s="1461"/>
      <c r="E8" s="1461"/>
      <c r="F8" s="1461"/>
      <c r="G8" s="1461"/>
      <c r="H8" s="1461"/>
      <c r="I8" s="1462"/>
    </row>
    <row r="9" spans="1:11" ht="15.75" customHeight="1">
      <c r="A9" s="1458" t="s">
        <v>198</v>
      </c>
      <c r="B9" s="1456"/>
      <c r="C9" s="1456"/>
      <c r="D9" s="1456"/>
      <c r="E9" s="1456"/>
      <c r="F9" s="1456"/>
      <c r="G9" s="1456"/>
      <c r="H9" s="1456"/>
      <c r="I9" s="1457"/>
    </row>
    <row r="10" spans="1:11" ht="15.75" customHeight="1">
      <c r="A10" s="1455" t="s">
        <v>1851</v>
      </c>
      <c r="B10" s="1456"/>
      <c r="C10" s="1456"/>
      <c r="D10" s="1456"/>
      <c r="E10" s="1456"/>
      <c r="F10" s="1456"/>
      <c r="G10" s="1456"/>
      <c r="H10" s="1456"/>
      <c r="I10" s="1457"/>
    </row>
    <row r="11" spans="1:11" ht="30" customHeight="1">
      <c r="A11" s="1455" t="s">
        <v>1852</v>
      </c>
      <c r="B11" s="1456"/>
      <c r="C11" s="1456"/>
      <c r="D11" s="1456"/>
      <c r="E11" s="1456"/>
      <c r="F11" s="1456"/>
      <c r="G11" s="1456"/>
      <c r="H11" s="1456"/>
      <c r="I11" s="1457"/>
    </row>
    <row r="12" spans="1:11" ht="15.75" customHeight="1">
      <c r="A12" s="1458"/>
      <c r="B12" s="1456"/>
      <c r="C12" s="1456"/>
      <c r="D12" s="1456"/>
      <c r="E12" s="1456"/>
      <c r="F12" s="1456"/>
      <c r="G12" s="1456"/>
      <c r="H12" s="1456"/>
      <c r="I12" s="1457"/>
    </row>
    <row r="13" spans="1:11" ht="15.75" customHeight="1">
      <c r="A13" s="1458"/>
      <c r="B13" s="1456"/>
      <c r="C13" s="1456"/>
      <c r="D13" s="1456"/>
      <c r="E13" s="1456"/>
      <c r="F13" s="1456"/>
      <c r="G13" s="1456"/>
      <c r="H13" s="1456"/>
      <c r="I13" s="1457"/>
    </row>
    <row r="14" spans="1:11" ht="15.75" customHeight="1">
      <c r="A14" s="1458"/>
      <c r="B14" s="1456"/>
      <c r="C14" s="1456"/>
      <c r="D14" s="1456"/>
      <c r="E14" s="1456"/>
      <c r="F14" s="1456"/>
      <c r="G14" s="1456"/>
      <c r="H14" s="1456"/>
      <c r="I14" s="1457"/>
    </row>
    <row r="15" spans="1:11" ht="15.75" customHeight="1">
      <c r="A15" s="1458"/>
      <c r="B15" s="1456"/>
      <c r="C15" s="1456"/>
      <c r="D15" s="1456"/>
      <c r="E15" s="1456"/>
      <c r="F15" s="1456"/>
      <c r="G15" s="1456"/>
      <c r="H15" s="1456"/>
      <c r="I15" s="1457"/>
    </row>
    <row r="16" spans="1:11" ht="15.75" customHeight="1">
      <c r="A16" s="1458"/>
      <c r="B16" s="1456"/>
      <c r="C16" s="1456"/>
      <c r="D16" s="1456"/>
      <c r="E16" s="1456"/>
      <c r="F16" s="1456"/>
      <c r="G16" s="1456"/>
      <c r="H16" s="1456"/>
      <c r="I16" s="1457"/>
    </row>
    <row r="17" spans="1:9" ht="27.75" customHeight="1">
      <c r="A17" s="1460" t="s">
        <v>1844</v>
      </c>
      <c r="B17" s="1461"/>
      <c r="C17" s="1461"/>
      <c r="D17" s="1461"/>
      <c r="E17" s="1461"/>
      <c r="F17" s="1461"/>
      <c r="G17" s="1461"/>
      <c r="H17" s="1461"/>
      <c r="I17" s="1462"/>
    </row>
    <row r="18" spans="1:9" ht="116.25" customHeight="1">
      <c r="A18" s="1458"/>
      <c r="B18" s="1456"/>
      <c r="C18" s="1456"/>
      <c r="D18" s="1456"/>
      <c r="E18" s="1456"/>
      <c r="F18" s="1456"/>
      <c r="G18" s="1456"/>
      <c r="H18" s="1456"/>
      <c r="I18" s="1457"/>
    </row>
    <row r="19" spans="1:9" ht="25.5" customHeight="1">
      <c r="A19" s="1460" t="s">
        <v>1845</v>
      </c>
      <c r="B19" s="1461"/>
      <c r="C19" s="1461"/>
      <c r="D19" s="1461"/>
      <c r="E19" s="1461"/>
      <c r="F19" s="1461"/>
      <c r="G19" s="1461"/>
      <c r="H19" s="1461"/>
      <c r="I19" s="1462"/>
    </row>
    <row r="20" spans="1:9" ht="116.25" customHeight="1">
      <c r="A20" s="1458"/>
      <c r="B20" s="1456"/>
      <c r="C20" s="1456"/>
      <c r="D20" s="1456"/>
      <c r="E20" s="1456"/>
      <c r="F20" s="1456"/>
      <c r="G20" s="1456"/>
      <c r="H20" s="1456"/>
      <c r="I20" s="1457"/>
    </row>
    <row r="21" spans="1:9" ht="34.5" customHeight="1">
      <c r="A21" s="1460" t="s">
        <v>1848</v>
      </c>
      <c r="B21" s="1461"/>
      <c r="C21" s="1461"/>
      <c r="D21" s="1461"/>
      <c r="E21" s="1461"/>
      <c r="F21" s="1461"/>
      <c r="G21" s="1461"/>
      <c r="H21" s="1461"/>
      <c r="I21" s="1462"/>
    </row>
    <row r="22" spans="1:9" ht="116.25" customHeight="1">
      <c r="A22" s="1468"/>
      <c r="B22" s="1469"/>
      <c r="C22" s="1469"/>
      <c r="D22" s="1469"/>
      <c r="E22" s="1469"/>
      <c r="F22" s="1469"/>
      <c r="G22" s="1469"/>
      <c r="H22" s="1469"/>
      <c r="I22" s="1470"/>
    </row>
    <row r="23" spans="1:9">
      <c r="A23" s="436"/>
      <c r="B23" s="436"/>
      <c r="C23" s="436"/>
      <c r="D23" s="436"/>
      <c r="E23" s="436"/>
      <c r="F23" s="436"/>
      <c r="G23" s="436"/>
      <c r="H23" s="436"/>
      <c r="I23" s="436"/>
    </row>
    <row r="24" spans="1:9">
      <c r="A24" s="1471" t="s">
        <v>1842</v>
      </c>
      <c r="B24" s="1471"/>
      <c r="C24" s="1471"/>
      <c r="D24" s="1471"/>
      <c r="E24" s="1471"/>
      <c r="F24" s="437"/>
      <c r="G24" s="437"/>
      <c r="H24" s="437"/>
      <c r="I24" s="437"/>
    </row>
    <row r="25" spans="1:9" ht="27" customHeight="1">
      <c r="A25" s="1467" t="s">
        <v>1849</v>
      </c>
      <c r="B25" s="1467"/>
      <c r="C25" s="1467"/>
      <c r="D25" s="1467"/>
      <c r="E25" s="1467"/>
      <c r="F25" s="1467"/>
      <c r="G25" s="1467"/>
      <c r="H25" s="1467"/>
      <c r="I25" s="1467"/>
    </row>
    <row r="26" spans="1:9" ht="17.25" customHeight="1">
      <c r="A26" s="1467" t="s">
        <v>1850</v>
      </c>
      <c r="B26" s="1467"/>
      <c r="C26" s="1467"/>
      <c r="D26" s="1467"/>
      <c r="E26" s="1467"/>
      <c r="F26" s="1467"/>
      <c r="G26" s="1467"/>
      <c r="H26" s="1467"/>
      <c r="I26" s="1467"/>
    </row>
  </sheetData>
  <mergeCells count="24">
    <mergeCell ref="A16:I16"/>
    <mergeCell ref="A17:I17"/>
    <mergeCell ref="A18:I18"/>
    <mergeCell ref="A26:I26"/>
    <mergeCell ref="A25:I25"/>
    <mergeCell ref="A20:I20"/>
    <mergeCell ref="A21:I21"/>
    <mergeCell ref="A22:I22"/>
    <mergeCell ref="A24:E24"/>
    <mergeCell ref="A19:I19"/>
    <mergeCell ref="A1:I1"/>
    <mergeCell ref="H2:I2"/>
    <mergeCell ref="C3:I3"/>
    <mergeCell ref="C5:E5"/>
    <mergeCell ref="C6:E6"/>
    <mergeCell ref="A10:I10"/>
    <mergeCell ref="A9:I9"/>
    <mergeCell ref="A7:I7"/>
    <mergeCell ref="A8:I8"/>
    <mergeCell ref="A15:I15"/>
    <mergeCell ref="A14:I14"/>
    <mergeCell ref="A13:I13"/>
    <mergeCell ref="A12:I12"/>
    <mergeCell ref="A11:I11"/>
  </mergeCells>
  <dataValidations count="1">
    <dataValidation type="textLength" operator="lessThan" allowBlank="1" showInputMessage="1" showErrorMessage="1" sqref="A16:I16 A18:I18 A20:I20 A22:I22">
      <formula1>2000</formula1>
    </dataValidation>
  </dataValidations>
  <pageMargins left="0.7" right="0.7" top="0.75" bottom="0.75" header="0.3" footer="0.3"/>
  <pageSetup paperSize="9" scale="76"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I35"/>
  <sheetViews>
    <sheetView showGridLines="0" view="pageBreakPreview" zoomScaleNormal="100" zoomScaleSheetLayoutView="100" workbookViewId="0">
      <selection sqref="A1:I1"/>
    </sheetView>
  </sheetViews>
  <sheetFormatPr baseColWidth="10" defaultColWidth="10.88671875" defaultRowHeight="10.199999999999999"/>
  <cols>
    <col min="1" max="1" width="11.5546875" style="2" customWidth="1"/>
    <col min="2" max="2" width="16" style="2" customWidth="1"/>
    <col min="3" max="4" width="10.88671875" style="2"/>
    <col min="5" max="5" width="16.6640625" style="2" customWidth="1"/>
    <col min="6" max="7" width="10.88671875" style="2"/>
    <col min="8" max="8" width="15.109375" style="2" customWidth="1"/>
    <col min="9" max="9" width="17.33203125" style="2" customWidth="1"/>
    <col min="10" max="16384" width="10.88671875" style="2"/>
  </cols>
  <sheetData>
    <row r="1" spans="1:9" ht="13.2">
      <c r="A1" s="1203" t="s">
        <v>1841</v>
      </c>
      <c r="B1" s="1203"/>
      <c r="C1" s="1203"/>
      <c r="D1" s="1203"/>
      <c r="E1" s="1203"/>
      <c r="F1" s="1203"/>
      <c r="G1" s="1203"/>
      <c r="H1" s="1203"/>
      <c r="I1" s="1203"/>
    </row>
    <row r="2" spans="1:9" ht="23.25" customHeight="1">
      <c r="A2" s="265"/>
      <c r="B2" s="265"/>
      <c r="C2" s="265"/>
      <c r="D2" s="265"/>
      <c r="E2" s="265"/>
      <c r="F2" s="265"/>
      <c r="G2" s="443"/>
      <c r="H2" s="1473" t="s">
        <v>1857</v>
      </c>
      <c r="I2" s="1474"/>
    </row>
    <row r="3" spans="1:9" ht="15.75" customHeight="1">
      <c r="A3" s="444" t="s">
        <v>516</v>
      </c>
      <c r="B3" s="444"/>
      <c r="C3" s="1475" t="str">
        <f>+'NOTE 1'!C3</f>
        <v>DSO Services</v>
      </c>
      <c r="D3" s="1475"/>
      <c r="E3" s="1475"/>
      <c r="F3" s="1475"/>
      <c r="G3" s="1475"/>
      <c r="H3" s="1475"/>
      <c r="I3" s="273"/>
    </row>
    <row r="4" spans="1:9" ht="15.75" customHeight="1">
      <c r="A4" s="444" t="s">
        <v>517</v>
      </c>
      <c r="B4" s="445"/>
      <c r="C4" s="446" t="str">
        <f>+'NOTE 1'!C4</f>
        <v>Rue Alphamoi Djénèpo, secteur 01, Bobo-Dioulasso, Burkina Faso</v>
      </c>
      <c r="D4" s="446"/>
      <c r="E4" s="446"/>
      <c r="F4" s="273"/>
      <c r="G4" s="273"/>
      <c r="H4" s="447" t="s">
        <v>518</v>
      </c>
      <c r="I4" s="448" t="str">
        <f>+'NOTE 1'!I4</f>
        <v>DSO Services</v>
      </c>
    </row>
    <row r="5" spans="1:9" ht="15.75" customHeight="1">
      <c r="A5" s="444" t="s">
        <v>1779</v>
      </c>
      <c r="B5" s="444"/>
      <c r="C5" s="1476" t="str">
        <f>+'NOTE 1'!C5</f>
        <v>00000101A</v>
      </c>
      <c r="D5" s="1476"/>
      <c r="E5" s="447" t="s">
        <v>520</v>
      </c>
      <c r="F5" s="1419">
        <f>+'NOTE 1'!G5</f>
        <v>45657</v>
      </c>
      <c r="G5" s="1419"/>
      <c r="H5" s="447" t="s">
        <v>521</v>
      </c>
      <c r="I5" s="847">
        <f>+'NOTE 1'!I5</f>
        <v>12</v>
      </c>
    </row>
    <row r="6" spans="1:9" ht="15.75" customHeight="1">
      <c r="A6" s="444" t="s">
        <v>1855</v>
      </c>
      <c r="B6" s="444"/>
      <c r="C6" s="1445" t="str">
        <f>+'NOTE 1'!C6</f>
        <v>Néant</v>
      </c>
      <c r="D6" s="1445"/>
      <c r="E6" s="451"/>
      <c r="F6" s="450"/>
      <c r="G6" s="452"/>
      <c r="H6" s="450"/>
      <c r="I6" s="453"/>
    </row>
    <row r="7" spans="1:9" ht="43.5" customHeight="1">
      <c r="A7" s="1477" t="s">
        <v>1856</v>
      </c>
      <c r="B7" s="1477"/>
      <c r="C7" s="1477"/>
      <c r="D7" s="1477"/>
      <c r="E7" s="1477"/>
      <c r="F7" s="1477"/>
      <c r="G7" s="1477"/>
      <c r="H7" s="1477"/>
      <c r="I7" s="1477"/>
    </row>
    <row r="8" spans="1:9" ht="15.75" customHeight="1">
      <c r="A8" s="1478" t="s">
        <v>199</v>
      </c>
      <c r="B8" s="1479"/>
      <c r="C8" s="1479"/>
      <c r="D8" s="1479"/>
      <c r="E8" s="1479"/>
      <c r="F8" s="1479"/>
      <c r="G8" s="1479"/>
      <c r="H8" s="1479"/>
      <c r="I8" s="1480"/>
    </row>
    <row r="9" spans="1:9" ht="15.75" customHeight="1">
      <c r="A9" s="1472"/>
      <c r="B9" s="1237"/>
      <c r="C9" s="1237"/>
      <c r="D9" s="1237"/>
      <c r="E9" s="1237"/>
      <c r="F9" s="1237"/>
      <c r="G9" s="1237"/>
      <c r="H9" s="1237"/>
      <c r="I9" s="1237"/>
    </row>
    <row r="10" spans="1:9" ht="15.75" customHeight="1">
      <c r="A10" s="1472"/>
      <c r="B10" s="1237"/>
      <c r="C10" s="1237"/>
      <c r="D10" s="1237"/>
      <c r="E10" s="1237"/>
      <c r="F10" s="1237"/>
      <c r="G10" s="1237"/>
      <c r="H10" s="1237"/>
      <c r="I10" s="1237"/>
    </row>
    <row r="11" spans="1:9" ht="15.75" customHeight="1">
      <c r="A11" s="1472"/>
      <c r="B11" s="1237"/>
      <c r="C11" s="1237"/>
      <c r="D11" s="1237"/>
      <c r="E11" s="1237"/>
      <c r="F11" s="1237"/>
      <c r="G11" s="1237"/>
      <c r="H11" s="1237"/>
      <c r="I11" s="1237"/>
    </row>
    <row r="12" spans="1:9" ht="15.75" customHeight="1">
      <c r="A12" s="1472"/>
      <c r="B12" s="1237"/>
      <c r="C12" s="1237"/>
      <c r="D12" s="1237"/>
      <c r="E12" s="1237"/>
      <c r="F12" s="1237"/>
      <c r="G12" s="1237"/>
      <c r="H12" s="1237"/>
      <c r="I12" s="1237"/>
    </row>
    <row r="13" spans="1:9" ht="15.75" customHeight="1">
      <c r="A13" s="1472"/>
      <c r="B13" s="1237"/>
      <c r="C13" s="1237"/>
      <c r="D13" s="1237"/>
      <c r="E13" s="1237"/>
      <c r="F13" s="1237"/>
      <c r="G13" s="1237"/>
      <c r="H13" s="1237"/>
      <c r="I13" s="1237"/>
    </row>
    <row r="14" spans="1:9" ht="15.75" customHeight="1">
      <c r="A14" s="1472"/>
      <c r="B14" s="1237"/>
      <c r="C14" s="1237"/>
      <c r="D14" s="1237"/>
      <c r="E14" s="1237"/>
      <c r="F14" s="1237"/>
      <c r="G14" s="1237"/>
      <c r="H14" s="1237"/>
      <c r="I14" s="1237"/>
    </row>
    <row r="15" spans="1:9" ht="15.75" customHeight="1">
      <c r="A15" s="1472"/>
      <c r="B15" s="1237"/>
      <c r="C15" s="1237"/>
      <c r="D15" s="1237"/>
      <c r="E15" s="1237"/>
      <c r="F15" s="1237"/>
      <c r="G15" s="1237"/>
      <c r="H15" s="1237"/>
      <c r="I15" s="1237"/>
    </row>
    <row r="16" spans="1:9" ht="15.75" customHeight="1">
      <c r="A16" s="1478" t="s">
        <v>200</v>
      </c>
      <c r="B16" s="1479"/>
      <c r="C16" s="1479"/>
      <c r="D16" s="1479"/>
      <c r="E16" s="1479"/>
      <c r="F16" s="1479"/>
      <c r="G16" s="1479"/>
      <c r="H16" s="1479"/>
      <c r="I16" s="1480"/>
    </row>
    <row r="17" spans="1:9" ht="15.75" customHeight="1">
      <c r="A17" s="1472"/>
      <c r="B17" s="1237"/>
      <c r="C17" s="1237"/>
      <c r="D17" s="1237"/>
      <c r="E17" s="1237"/>
      <c r="F17" s="1237"/>
      <c r="G17" s="1237"/>
      <c r="H17" s="1237"/>
      <c r="I17" s="1237"/>
    </row>
    <row r="18" spans="1:9" ht="15.75" customHeight="1">
      <c r="A18" s="1472"/>
      <c r="B18" s="1237"/>
      <c r="C18" s="1237"/>
      <c r="D18" s="1237"/>
      <c r="E18" s="1237"/>
      <c r="F18" s="1237"/>
      <c r="G18" s="1237"/>
      <c r="H18" s="1237"/>
      <c r="I18" s="1237"/>
    </row>
    <row r="19" spans="1:9" ht="15.75" customHeight="1">
      <c r="A19" s="1472"/>
      <c r="B19" s="1237"/>
      <c r="C19" s="1237"/>
      <c r="D19" s="1237"/>
      <c r="E19" s="1237"/>
      <c r="F19" s="1237"/>
      <c r="G19" s="1237"/>
      <c r="H19" s="1237"/>
      <c r="I19" s="1237"/>
    </row>
    <row r="20" spans="1:9" ht="15.75" customHeight="1">
      <c r="A20" s="1472"/>
      <c r="B20" s="1237"/>
      <c r="C20" s="1237"/>
      <c r="D20" s="1237"/>
      <c r="E20" s="1237"/>
      <c r="F20" s="1237"/>
      <c r="G20" s="1237"/>
      <c r="H20" s="1237"/>
      <c r="I20" s="1237"/>
    </row>
    <row r="21" spans="1:9" ht="15.75" customHeight="1">
      <c r="A21" s="1472"/>
      <c r="B21" s="1237"/>
      <c r="C21" s="1237"/>
      <c r="D21" s="1237"/>
      <c r="E21" s="1237"/>
      <c r="F21" s="1237"/>
      <c r="G21" s="1237"/>
      <c r="H21" s="1237"/>
      <c r="I21" s="1237"/>
    </row>
    <row r="22" spans="1:9" ht="15.75" customHeight="1">
      <c r="A22" s="1472"/>
      <c r="B22" s="1237"/>
      <c r="C22" s="1237"/>
      <c r="D22" s="1237"/>
      <c r="E22" s="1237"/>
      <c r="F22" s="1237"/>
      <c r="G22" s="1237"/>
      <c r="H22" s="1237"/>
      <c r="I22" s="1237"/>
    </row>
    <row r="23" spans="1:9" ht="15.75" customHeight="1">
      <c r="A23" s="1472"/>
      <c r="B23" s="1237"/>
      <c r="C23" s="1237"/>
      <c r="D23" s="1237"/>
      <c r="E23" s="1237"/>
      <c r="F23" s="1237"/>
      <c r="G23" s="1237"/>
      <c r="H23" s="1237"/>
      <c r="I23" s="1237"/>
    </row>
    <row r="24" spans="1:9" ht="15.75" customHeight="1">
      <c r="A24" s="1478" t="s">
        <v>201</v>
      </c>
      <c r="B24" s="1479"/>
      <c r="C24" s="1479"/>
      <c r="D24" s="1479"/>
      <c r="E24" s="1479"/>
      <c r="F24" s="1479"/>
      <c r="G24" s="1479"/>
      <c r="H24" s="1479"/>
      <c r="I24" s="1480"/>
    </row>
    <row r="25" spans="1:9" ht="15.75" customHeight="1">
      <c r="A25" s="1472"/>
      <c r="B25" s="1237"/>
      <c r="C25" s="1237"/>
      <c r="D25" s="1237"/>
      <c r="E25" s="1237"/>
      <c r="F25" s="1237"/>
      <c r="G25" s="1237"/>
      <c r="H25" s="1237"/>
      <c r="I25" s="1237"/>
    </row>
    <row r="26" spans="1:9" ht="15.75" customHeight="1">
      <c r="A26" s="1472"/>
      <c r="B26" s="1237"/>
      <c r="C26" s="1237"/>
      <c r="D26" s="1237"/>
      <c r="E26" s="1237"/>
      <c r="F26" s="1237"/>
      <c r="G26" s="1237"/>
      <c r="H26" s="1237"/>
      <c r="I26" s="1237"/>
    </row>
    <row r="27" spans="1:9" ht="15.75" customHeight="1">
      <c r="A27" s="1472"/>
      <c r="B27" s="1237"/>
      <c r="C27" s="1237"/>
      <c r="D27" s="1237"/>
      <c r="E27" s="1237"/>
      <c r="F27" s="1237"/>
      <c r="G27" s="1237"/>
      <c r="H27" s="1237"/>
      <c r="I27" s="1237"/>
    </row>
    <row r="28" spans="1:9" ht="15.75" customHeight="1">
      <c r="A28" s="1472"/>
      <c r="B28" s="1237"/>
      <c r="C28" s="1237"/>
      <c r="D28" s="1237"/>
      <c r="E28" s="1237"/>
      <c r="F28" s="1237"/>
      <c r="G28" s="1237"/>
      <c r="H28" s="1237"/>
      <c r="I28" s="1237"/>
    </row>
    <row r="29" spans="1:9" ht="15.75" customHeight="1">
      <c r="A29" s="1472"/>
      <c r="B29" s="1237"/>
      <c r="C29" s="1237"/>
      <c r="D29" s="1237"/>
      <c r="E29" s="1237"/>
      <c r="F29" s="1237"/>
      <c r="G29" s="1237"/>
      <c r="H29" s="1237"/>
      <c r="I29" s="1237"/>
    </row>
    <row r="30" spans="1:9" ht="15.75" customHeight="1">
      <c r="A30" s="1472"/>
      <c r="B30" s="1237"/>
      <c r="C30" s="1237"/>
      <c r="D30" s="1237"/>
      <c r="E30" s="1237"/>
      <c r="F30" s="1237"/>
      <c r="G30" s="1237"/>
      <c r="H30" s="1237"/>
      <c r="I30" s="1237"/>
    </row>
    <row r="31" spans="1:9" ht="15.75" customHeight="1">
      <c r="A31" s="1472"/>
      <c r="B31" s="1237"/>
      <c r="C31" s="1237"/>
      <c r="D31" s="1237"/>
      <c r="E31" s="1237"/>
      <c r="F31" s="1237"/>
      <c r="G31" s="1237"/>
      <c r="H31" s="1237"/>
      <c r="I31" s="1237"/>
    </row>
    <row r="33" spans="1:1" ht="24.75" customHeight="1">
      <c r="A33" s="8" t="s">
        <v>202</v>
      </c>
    </row>
    <row r="34" spans="1:1" ht="24.75" customHeight="1">
      <c r="A34" s="9" t="s">
        <v>428</v>
      </c>
    </row>
    <row r="35" spans="1:1" ht="24.75" customHeight="1">
      <c r="A35" s="9" t="s">
        <v>429</v>
      </c>
    </row>
  </sheetData>
  <mergeCells count="13">
    <mergeCell ref="A25:I31"/>
    <mergeCell ref="A1:I1"/>
    <mergeCell ref="H2:I2"/>
    <mergeCell ref="C3:H3"/>
    <mergeCell ref="C5:D5"/>
    <mergeCell ref="C6:D6"/>
    <mergeCell ref="A7:I7"/>
    <mergeCell ref="A8:I8"/>
    <mergeCell ref="A9:I15"/>
    <mergeCell ref="A16:I16"/>
    <mergeCell ref="A17:I23"/>
    <mergeCell ref="A24:I24"/>
    <mergeCell ref="F5:G5"/>
  </mergeCells>
  <pageMargins left="0.7" right="0.7" top="0.75" bottom="0.75" header="0.3" footer="0.3"/>
  <pageSetup paperSize="9" scale="73"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L35"/>
  <sheetViews>
    <sheetView showGridLines="0" view="pageBreakPreview" zoomScaleNormal="100" zoomScaleSheetLayoutView="100" workbookViewId="0">
      <selection activeCell="J5" sqref="J5"/>
    </sheetView>
  </sheetViews>
  <sheetFormatPr baseColWidth="10" defaultColWidth="11.5546875" defaultRowHeight="14.4"/>
  <cols>
    <col min="1" max="1" width="11.88671875" style="263" customWidth="1"/>
    <col min="2" max="2" width="17.5546875" style="263" customWidth="1"/>
    <col min="3" max="3" width="26.6640625" style="263" customWidth="1"/>
    <col min="4" max="9" width="16.6640625" style="263" customWidth="1"/>
    <col min="10" max="10" width="15.5546875" style="263" customWidth="1"/>
    <col min="11" max="11" width="11.5546875" style="263"/>
    <col min="12" max="12" width="11.5546875" style="264"/>
    <col min="13" max="16384" width="11.5546875" style="263"/>
  </cols>
  <sheetData>
    <row r="1" spans="1:12">
      <c r="A1" s="1526" t="s">
        <v>2190</v>
      </c>
      <c r="B1" s="1203"/>
      <c r="C1" s="1203"/>
      <c r="D1" s="1203"/>
      <c r="E1" s="1203"/>
      <c r="F1" s="1203"/>
      <c r="G1" s="1203"/>
      <c r="H1" s="1203"/>
      <c r="I1" s="1203"/>
      <c r="J1" s="1203"/>
    </row>
    <row r="2" spans="1:12" ht="27.75" customHeight="1">
      <c r="I2" s="1447" t="s">
        <v>1880</v>
      </c>
      <c r="J2" s="1448"/>
    </row>
    <row r="3" spans="1:12" s="430" customFormat="1" ht="15.75" customHeight="1">
      <c r="A3" s="444" t="s">
        <v>516</v>
      </c>
      <c r="B3" s="444"/>
      <c r="C3" s="1475" t="str">
        <f>+'NOTE 2'!C3</f>
        <v>DSO Services</v>
      </c>
      <c r="D3" s="1475"/>
      <c r="E3" s="1475"/>
      <c r="F3" s="1475"/>
      <c r="G3" s="1475"/>
      <c r="H3" s="1475"/>
      <c r="I3" s="1475"/>
      <c r="J3" s="1475"/>
      <c r="K3" s="430" t="s">
        <v>1770</v>
      </c>
      <c r="L3" s="431"/>
    </row>
    <row r="4" spans="1:12" s="430" customFormat="1" ht="15.75" customHeight="1">
      <c r="A4" s="444" t="s">
        <v>517</v>
      </c>
      <c r="B4" s="445"/>
      <c r="C4" s="446" t="str">
        <f>+'NOTE 2'!C4</f>
        <v>Rue Alphamoi Djénèpo, secteur 01, Bobo-Dioulasso, Burkina Faso</v>
      </c>
      <c r="D4" s="446"/>
      <c r="E4" s="446"/>
      <c r="F4" s="446"/>
      <c r="G4" s="446"/>
      <c r="H4" s="446"/>
      <c r="I4" s="447" t="s">
        <v>518</v>
      </c>
      <c r="J4" s="454" t="str">
        <f>+'NOTE 2'!I4</f>
        <v>DSO Services</v>
      </c>
      <c r="L4" s="431"/>
    </row>
    <row r="5" spans="1:12" s="430" customFormat="1" ht="15.75" customHeight="1">
      <c r="A5" s="444" t="s">
        <v>1771</v>
      </c>
      <c r="B5" s="444"/>
      <c r="C5" s="1475" t="str">
        <f>+'NOTE 2'!C5</f>
        <v>00000101A</v>
      </c>
      <c r="D5" s="1475"/>
      <c r="E5" s="1475"/>
      <c r="F5" s="455" t="s">
        <v>520</v>
      </c>
      <c r="G5" s="1527">
        <f>+'NOTE 2'!F5</f>
        <v>45657</v>
      </c>
      <c r="H5" s="1527"/>
      <c r="I5" s="447" t="s">
        <v>521</v>
      </c>
      <c r="J5" s="847">
        <f>+'NOTE 2'!I5</f>
        <v>12</v>
      </c>
      <c r="L5" s="431"/>
    </row>
    <row r="6" spans="1:12" s="430" customFormat="1" ht="15.75" customHeight="1">
      <c r="A6" s="444" t="s">
        <v>1773</v>
      </c>
      <c r="B6" s="444"/>
      <c r="C6" s="1445" t="str">
        <f>+'NOTE 2'!C6</f>
        <v>Néant</v>
      </c>
      <c r="D6" s="1445"/>
      <c r="E6" s="1445"/>
      <c r="F6" s="1446"/>
      <c r="G6" s="1445"/>
      <c r="H6" s="1445"/>
      <c r="I6" s="1445"/>
      <c r="J6" s="1445"/>
      <c r="L6" s="431"/>
    </row>
    <row r="7" spans="1:12" ht="28.5" customHeight="1">
      <c r="A7" s="1505" t="s">
        <v>1879</v>
      </c>
      <c r="B7" s="1505"/>
      <c r="C7" s="1505"/>
      <c r="D7" s="1505"/>
      <c r="E7" s="1505"/>
      <c r="F7" s="1505"/>
      <c r="G7" s="1505"/>
      <c r="H7" s="1505"/>
      <c r="I7" s="1505"/>
      <c r="J7" s="1505"/>
      <c r="L7" s="264">
        <v>1</v>
      </c>
    </row>
    <row r="8" spans="1:12" s="273" customFormat="1" ht="10.199999999999999">
      <c r="A8" s="1506" t="s">
        <v>1774</v>
      </c>
      <c r="B8" s="1506"/>
      <c r="C8" s="1506"/>
      <c r="D8" s="456" t="s">
        <v>53</v>
      </c>
      <c r="E8" s="1507" t="s">
        <v>1859</v>
      </c>
      <c r="F8" s="1508"/>
      <c r="G8" s="1509"/>
      <c r="H8" s="1507" t="s">
        <v>1860</v>
      </c>
      <c r="I8" s="1509"/>
      <c r="J8" s="457" t="s">
        <v>1861</v>
      </c>
      <c r="L8" s="274"/>
    </row>
    <row r="9" spans="1:12" s="273" customFormat="1" ht="10.199999999999999">
      <c r="A9" s="1510"/>
      <c r="B9" s="1510"/>
      <c r="C9" s="1510"/>
      <c r="D9" s="1511" t="s">
        <v>1862</v>
      </c>
      <c r="E9" s="1513" t="s">
        <v>1863</v>
      </c>
      <c r="F9" s="1515" t="s">
        <v>1775</v>
      </c>
      <c r="G9" s="1511" t="s">
        <v>1864</v>
      </c>
      <c r="H9" s="1513" t="s">
        <v>1865</v>
      </c>
      <c r="I9" s="1511" t="s">
        <v>1775</v>
      </c>
      <c r="J9" s="1513" t="s">
        <v>1866</v>
      </c>
      <c r="L9" s="274"/>
    </row>
    <row r="10" spans="1:12" s="273" customFormat="1" ht="10.199999999999999">
      <c r="A10" s="1517" t="s">
        <v>1776</v>
      </c>
      <c r="B10" s="1518"/>
      <c r="C10" s="1519"/>
      <c r="D10" s="1512"/>
      <c r="E10" s="1514"/>
      <c r="F10" s="1516"/>
      <c r="G10" s="1512"/>
      <c r="H10" s="1514"/>
      <c r="I10" s="1512"/>
      <c r="J10" s="1514"/>
      <c r="L10" s="274"/>
    </row>
    <row r="11" spans="1:12">
      <c r="A11" s="1520" t="s">
        <v>1777</v>
      </c>
      <c r="B11" s="1521"/>
      <c r="C11" s="1522"/>
      <c r="D11" s="458">
        <f t="shared" ref="D11:J11" si="0">SUM(D12:D14)</f>
        <v>0</v>
      </c>
      <c r="E11" s="459">
        <f t="shared" si="0"/>
        <v>0</v>
      </c>
      <c r="F11" s="460">
        <f t="shared" si="0"/>
        <v>0</v>
      </c>
      <c r="G11" s="461">
        <f t="shared" si="0"/>
        <v>0</v>
      </c>
      <c r="H11" s="459">
        <f t="shared" si="0"/>
        <v>0</v>
      </c>
      <c r="I11" s="462">
        <f t="shared" si="0"/>
        <v>0</v>
      </c>
      <c r="J11" s="463">
        <f t="shared" si="0"/>
        <v>0</v>
      </c>
    </row>
    <row r="12" spans="1:12">
      <c r="A12" s="1523" t="s">
        <v>203</v>
      </c>
      <c r="B12" s="1524"/>
      <c r="C12" s="1525"/>
      <c r="D12" s="464">
        <f>SUMIF('Balance N'!B:B,212,'Balance N'!K:K)</f>
        <v>0</v>
      </c>
      <c r="E12" s="465">
        <f>SUMIF('Balance N'!B:B,212,'Balance N'!M:M)-G12</f>
        <v>0</v>
      </c>
      <c r="F12" s="466"/>
      <c r="G12" s="467"/>
      <c r="H12" s="465">
        <f>SUMIF('Balance N'!B:B,212,'Balance N'!N:N)</f>
        <v>0</v>
      </c>
      <c r="I12" s="468"/>
      <c r="J12" s="469">
        <f>(D12+E12+F12+G12)-(H12+I12)</f>
        <v>0</v>
      </c>
    </row>
    <row r="13" spans="1:12">
      <c r="A13" s="1502" t="s">
        <v>204</v>
      </c>
      <c r="B13" s="1503" t="s">
        <v>204</v>
      </c>
      <c r="C13" s="1504" t="s">
        <v>204</v>
      </c>
      <c r="D13" s="464">
        <f>SUMIF('Balance N'!B:B,213,'Balance N'!K:K)+SUMIF('Balance N'!B:B,214,'Balance N'!K:K)</f>
        <v>0</v>
      </c>
      <c r="E13" s="465">
        <f>SUMIF('Balance N'!B:B,213,'Balance N'!M:M)+SUMIF('Balance N'!B:B,214,'Balance N'!M:M)-G13</f>
        <v>0</v>
      </c>
      <c r="F13" s="466"/>
      <c r="G13" s="467"/>
      <c r="H13" s="465">
        <f>SUMIF('Balance N'!B:B,213,'Balance N'!N:N)+SUMIF('Balance N'!B:B,214,'Balance N'!N:N)</f>
        <v>0</v>
      </c>
      <c r="I13" s="468"/>
      <c r="J13" s="469">
        <f>(D13+E13+F13+G13)-(H13+I13)</f>
        <v>0</v>
      </c>
    </row>
    <row r="14" spans="1:12" ht="15" customHeight="1">
      <c r="A14" s="1496" t="s">
        <v>205</v>
      </c>
      <c r="B14" s="1497" t="s">
        <v>205</v>
      </c>
      <c r="C14" s="1498" t="s">
        <v>205</v>
      </c>
      <c r="D14" s="464">
        <f>SUMIF('Balance N'!B:B,218,'Balance N'!K:K)+SUMIF('Balance N'!B:B,219,'Balance N'!K:K)</f>
        <v>0</v>
      </c>
      <c r="E14" s="465">
        <f>SUMIF('Balance N'!B:B,218,'Balance N'!M:M)+SUMIF('Balance N'!B:B,219,'Balance N'!M:M)-G14</f>
        <v>0</v>
      </c>
      <c r="F14" s="466"/>
      <c r="G14" s="467"/>
      <c r="H14" s="465">
        <f>SUMIF('Balance N'!B:B,218,'Balance N'!N:N)+SUMIF('Balance N'!B:B,219,'Balance N'!N:N)</f>
        <v>0</v>
      </c>
      <c r="I14" s="468"/>
      <c r="J14" s="469">
        <f>(D14+E14+F14+G14)-(H14+I14)</f>
        <v>0</v>
      </c>
    </row>
    <row r="15" spans="1:12">
      <c r="A15" s="1499" t="s">
        <v>206</v>
      </c>
      <c r="B15" s="1500"/>
      <c r="C15" s="1501"/>
      <c r="D15" s="458">
        <f>SUM(D16:D22)</f>
        <v>0</v>
      </c>
      <c r="E15" s="459">
        <f t="shared" ref="E15:J15" si="1">SUM(E16:E22)</f>
        <v>0</v>
      </c>
      <c r="F15" s="460">
        <f t="shared" si="1"/>
        <v>0</v>
      </c>
      <c r="G15" s="461">
        <f t="shared" si="1"/>
        <v>0</v>
      </c>
      <c r="H15" s="459">
        <f t="shared" si="1"/>
        <v>0</v>
      </c>
      <c r="I15" s="462">
        <f t="shared" si="1"/>
        <v>0</v>
      </c>
      <c r="J15" s="463">
        <f t="shared" si="1"/>
        <v>0</v>
      </c>
    </row>
    <row r="16" spans="1:12" ht="15" customHeight="1">
      <c r="A16" s="1484" t="s">
        <v>207</v>
      </c>
      <c r="B16" s="1485" t="s">
        <v>207</v>
      </c>
      <c r="C16" s="1486" t="s">
        <v>207</v>
      </c>
      <c r="D16" s="464">
        <f>SUMIF('Balance N'!A:A,22,'Balance N'!K:K)-(SUMIF('Balance N'!C:C,2281,'Balance N'!K:K))</f>
        <v>0</v>
      </c>
      <c r="E16" s="465">
        <f>(SUMIF('Balance N'!A:A,22,'Balance N'!M:M)-(SUMIF('Balance N'!C:C,2281,'Balance N'!M:M))-G16)</f>
        <v>0</v>
      </c>
      <c r="F16" s="466"/>
      <c r="G16" s="467"/>
      <c r="H16" s="465">
        <f>(SUMIF('Balance N'!A:A,22,'Balance N'!N:N)-(SUMIF('Balance N'!C:C,2281,'Balance N'!N:N)))</f>
        <v>0</v>
      </c>
      <c r="I16" s="468"/>
      <c r="J16" s="469">
        <f t="shared" ref="J16:J22" si="2">(D16+E16+F16+G16)-(H16+I16)</f>
        <v>0</v>
      </c>
    </row>
    <row r="17" spans="1:12" ht="15" customHeight="1">
      <c r="A17" s="1487" t="s">
        <v>208</v>
      </c>
      <c r="B17" s="1488" t="s">
        <v>208</v>
      </c>
      <c r="C17" s="1495" t="s">
        <v>208</v>
      </c>
      <c r="D17" s="464">
        <f>SUMIF('Balance N'!C:C,2281,'Balance N'!K:K)</f>
        <v>0</v>
      </c>
      <c r="E17" s="465">
        <f>(SUMIF('Balance N'!C:C,2281,'Balance N'!M:M))-G17</f>
        <v>0</v>
      </c>
      <c r="F17" s="466"/>
      <c r="G17" s="467"/>
      <c r="H17" s="465">
        <f>(SUMIF('Balance N'!C:C,2281,'Balance N'!N:N))</f>
        <v>0</v>
      </c>
      <c r="I17" s="468"/>
      <c r="J17" s="469">
        <f t="shared" si="2"/>
        <v>0</v>
      </c>
    </row>
    <row r="18" spans="1:12" ht="15" customHeight="1">
      <c r="A18" s="1487" t="s">
        <v>209</v>
      </c>
      <c r="B18" s="1488" t="s">
        <v>209</v>
      </c>
      <c r="C18" s="1495" t="s">
        <v>209</v>
      </c>
      <c r="D18" s="464">
        <f>(SUMIF('Balance N'!B:B,231,'Balance N'!K:K)+SUMIF('Balance N'!B:B,232,'Balance N'!K:K)+SUMIF('Balance N'!B:B,233,'Balance N'!K:K)+SUMIF('Balance N'!C:C,2391,'Balance N'!K:K)+SUMIF('Balance N'!C:C,2921,'Balance N'!K:K)+SUMIF('Balance N'!C:C,2393,'Balance N'!K:K)+SUMIF('Balance N'!C:C,2396,'Balance N'!K:K))-(SUMIF('Balance N'!C:C,2315,'Balance N'!K:K)+SUMIF('Balance N'!C:C,2325,'Balance N'!K:K))</f>
        <v>0</v>
      </c>
      <c r="E18" s="465">
        <f>(SUMIF('Balance N'!B:B,231,'Balance N'!M:M)+SUMIF('Balance N'!B:B,232,'Balance N'!M:M)+SUMIF('Balance N'!B:B,233,'Balance N'!M:M)+SUMIF('Balance N'!C:C,2391,'Balance N'!M:M)+SUMIF('Balance N'!C:C,2921,'Balance N'!M:M)+SUMIF('Balance N'!C:C,2393,'Balance N'!M:M)+SUMIF('Balance N'!C:C,2396,'Balance N'!M:M))-(SUMIF('Balance N'!C:C,2315,'Balance N'!M:M)+SUMIF('Balance N'!C:C,2325,'Balance N'!M:M))-G18</f>
        <v>0</v>
      </c>
      <c r="F18" s="466"/>
      <c r="G18" s="467"/>
      <c r="H18" s="465">
        <f>(SUMIF('Balance N'!B:B,231,'Balance N'!N:N)+SUMIF('Balance N'!B:B,232,'Balance N'!N:N)+SUMIF('Balance N'!B:B,233,'Balance N'!N:N)+SUMIF('Balance N'!C:C,2391,'Balance N'!N:N)+SUMIF('Balance N'!C:C,2921,'Balance N'!N:N)+SUMIF('Balance N'!C:C,2393,'Balance N'!N:N)+SUMIF('Balance N'!C:C,2396,'Balance N'!N:N))-(SUMIF('Balance N'!C:C,2315,'Balance N'!N:N)+SUMIF('Balance N'!C:C,2325,'Balance N'!N:N))</f>
        <v>0</v>
      </c>
      <c r="I18" s="468"/>
      <c r="J18" s="469">
        <f t="shared" si="2"/>
        <v>0</v>
      </c>
    </row>
    <row r="19" spans="1:12" ht="15" customHeight="1">
      <c r="A19" s="1487" t="s">
        <v>210</v>
      </c>
      <c r="B19" s="1488" t="s">
        <v>210</v>
      </c>
      <c r="C19" s="1495" t="s">
        <v>210</v>
      </c>
      <c r="D19" s="464">
        <f>(SUMIF('Balance N'!C:C,2315,'Balance N'!K:K)+SUMIF('Balance N'!C:C,2325,'Balance N'!K:K))</f>
        <v>0</v>
      </c>
      <c r="E19" s="465">
        <f>(SUMIF('Balance N'!C:C,2315,'Balance N'!M:M)+SUMIF('Balance N'!C:C,2325,'Balance N'!M:M))-G19</f>
        <v>0</v>
      </c>
      <c r="F19" s="466"/>
      <c r="G19" s="467"/>
      <c r="H19" s="465">
        <f>(SUMIF('Balance N'!C:C,2315,'Balance N'!N:N)+SUMIF('Balance N'!C:C,2325,'Balance N'!N:N))</f>
        <v>0</v>
      </c>
      <c r="I19" s="468"/>
      <c r="J19" s="469">
        <f t="shared" si="2"/>
        <v>0</v>
      </c>
    </row>
    <row r="20" spans="1:12" ht="15" customHeight="1">
      <c r="A20" s="1487" t="s">
        <v>211</v>
      </c>
      <c r="B20" s="1488" t="s">
        <v>211</v>
      </c>
      <c r="C20" s="1495" t="s">
        <v>211</v>
      </c>
      <c r="D20" s="464">
        <f>SUMIF('Balance N'!B:B,234,'Balance N'!K:K)+SUMIF('Balance N'!B:B,235,'Balance N'!K:K)+SUMIF('Balance N'!B:B,238,'Balance N'!K:K)+SUMIF('Balance N'!C:C,2394,'Balance N'!K:K)+SUMIF('Balance N'!C:C,2395,'Balance N'!K:K)+SUMIF('Balance N'!C:C,2398,'Balance N'!K:K)</f>
        <v>0</v>
      </c>
      <c r="E20" s="465">
        <f>SUMIF('Balance N'!B:B,234,'Balance N'!M:M)+SUMIF('Balance N'!B:B,235,'Balance N'!M:M)+SUMIF('Balance N'!B:B,238,'Balance N'!M:M)+SUMIF('Balance N'!C:C,2394,'Balance N'!M:M)+SUMIF('Balance N'!C:C,2395,'Balance N'!M:M)+SUMIF('Balance N'!C:C,2398,'Balance N'!M:M)-G20</f>
        <v>0</v>
      </c>
      <c r="F20" s="466"/>
      <c r="G20" s="467"/>
      <c r="H20" s="465">
        <f>SUMIF('Balance N'!B:B,234,'Balance N'!N:N)+SUMIF('Balance N'!B:B,235,'Balance N'!N:N)+SUMIF('Balance N'!B:B,238,'Balance N'!N:N)+SUMIF('Balance N'!C:C,2394,'Balance N'!N:N)+SUMIF('Balance N'!C:C,2395,'Balance N'!N:N)+SUMIF('Balance N'!C:C,2398,'Balance N'!N:N)</f>
        <v>0</v>
      </c>
      <c r="I20" s="468"/>
      <c r="J20" s="469">
        <f t="shared" si="2"/>
        <v>0</v>
      </c>
    </row>
    <row r="21" spans="1:12" ht="15" customHeight="1">
      <c r="A21" s="1487" t="s">
        <v>212</v>
      </c>
      <c r="B21" s="1488" t="s">
        <v>212</v>
      </c>
      <c r="C21" s="1495" t="s">
        <v>212</v>
      </c>
      <c r="D21" s="464">
        <f>SUMIF('Balance N'!A:A,24,'Balance N'!K:K)-SUMIF('Balance N'!B:B,245,'Balance N'!K:K)-SUMIF('Balance N'!C:C,2495,'Balance N'!K:K)</f>
        <v>0</v>
      </c>
      <c r="E21" s="465">
        <f>SUMIF('Balance N'!A:A,24,'Balance N'!M:M)-SUMIF('Balance N'!B:B,245,'Balance N'!M:M)-SUMIF('Balance N'!C:C,2495,'Balance N'!M:M)-G21</f>
        <v>0</v>
      </c>
      <c r="F21" s="466"/>
      <c r="G21" s="467"/>
      <c r="H21" s="465">
        <f>SUMIF('Balance N'!A:A,24,'Balance N'!N:N)-SUMIF('Balance N'!B:B,245,'Balance N'!N:N)-SUMIF('Balance N'!C:C,2495,'Balance N'!N:N)</f>
        <v>0</v>
      </c>
      <c r="I21" s="468"/>
      <c r="J21" s="469">
        <f t="shared" si="2"/>
        <v>0</v>
      </c>
    </row>
    <row r="22" spans="1:12" ht="15" customHeight="1">
      <c r="A22" s="1487" t="s">
        <v>17</v>
      </c>
      <c r="B22" s="1488" t="s">
        <v>17</v>
      </c>
      <c r="C22" s="1495" t="s">
        <v>17</v>
      </c>
      <c r="D22" s="464">
        <f>SUMIF('Balance N'!B:B,245,'Balance N'!K:K)+SUMIF('Balance N'!C:C,2495,'Balance N'!K:K)</f>
        <v>0</v>
      </c>
      <c r="E22" s="465">
        <f>(SUMIF('Balance N'!B:B,245,'Balance N'!M:M)+SUMIF('Balance N'!C:C,2495,'Balance N'!M:M))-G22</f>
        <v>0</v>
      </c>
      <c r="F22" s="466"/>
      <c r="G22" s="467"/>
      <c r="H22" s="465">
        <f>(SUMIF('Balance N'!B:B,245,'Balance N'!N:N)+SUMIF('Balance N'!C:C,2495,'Balance N'!N:N))</f>
        <v>0</v>
      </c>
      <c r="I22" s="468"/>
      <c r="J22" s="469">
        <f t="shared" si="2"/>
        <v>0</v>
      </c>
    </row>
    <row r="23" spans="1:12">
      <c r="A23" s="1492" t="s">
        <v>213</v>
      </c>
      <c r="B23" s="1493" t="s">
        <v>213</v>
      </c>
      <c r="C23" s="1494" t="s">
        <v>213</v>
      </c>
      <c r="D23" s="464"/>
      <c r="E23" s="465"/>
      <c r="F23" s="466"/>
      <c r="G23" s="467"/>
      <c r="H23" s="465"/>
      <c r="I23" s="468"/>
      <c r="J23" s="469"/>
    </row>
    <row r="24" spans="1:12">
      <c r="A24" s="1481" t="s">
        <v>1867</v>
      </c>
      <c r="B24" s="1482"/>
      <c r="C24" s="1483"/>
      <c r="D24" s="458">
        <f>SUM(D25:D26)</f>
        <v>0</v>
      </c>
      <c r="E24" s="459">
        <f t="shared" ref="E24:J24" si="3">SUM(E25:E26)</f>
        <v>0</v>
      </c>
      <c r="F24" s="460">
        <f t="shared" si="3"/>
        <v>0</v>
      </c>
      <c r="G24" s="461">
        <f t="shared" si="3"/>
        <v>0</v>
      </c>
      <c r="H24" s="459">
        <f t="shared" si="3"/>
        <v>0</v>
      </c>
      <c r="I24" s="462">
        <f t="shared" si="3"/>
        <v>0</v>
      </c>
      <c r="J24" s="463">
        <f t="shared" si="3"/>
        <v>0</v>
      </c>
    </row>
    <row r="25" spans="1:12">
      <c r="A25" s="1484" t="s">
        <v>214</v>
      </c>
      <c r="B25" s="1485" t="s">
        <v>214</v>
      </c>
      <c r="C25" s="1486" t="s">
        <v>214</v>
      </c>
      <c r="D25" s="464">
        <f>SUMIF('Balance N'!A:A,26,'Balance N'!K:K)</f>
        <v>0</v>
      </c>
      <c r="E25" s="465">
        <f>SUMIF('Balance N'!A:A,26,'Balance N'!M:M)-G25</f>
        <v>0</v>
      </c>
      <c r="F25" s="466"/>
      <c r="G25" s="467"/>
      <c r="H25" s="465">
        <f>SUMIF('Balance N'!A:A,26,'Balance N'!N:N)</f>
        <v>0</v>
      </c>
      <c r="I25" s="468"/>
      <c r="J25" s="469">
        <f>(D25+E25+F25+G25)-(H25+I25)</f>
        <v>0</v>
      </c>
    </row>
    <row r="26" spans="1:12">
      <c r="A26" s="1487" t="s">
        <v>215</v>
      </c>
      <c r="B26" s="1488" t="s">
        <v>215</v>
      </c>
      <c r="C26" s="1488" t="s">
        <v>215</v>
      </c>
      <c r="D26" s="464">
        <f>SUMIF('Balance N'!A:A,27,'Balance N'!K:K)</f>
        <v>0</v>
      </c>
      <c r="E26" s="465">
        <f>SUMIF('Balance N'!A:A,27,'Balance N'!M:M)-G26</f>
        <v>0</v>
      </c>
      <c r="F26" s="466"/>
      <c r="G26" s="467"/>
      <c r="H26" s="465">
        <f>SUMIF('Balance N'!A:A,27,'Balance N'!N:N)</f>
        <v>0</v>
      </c>
      <c r="I26" s="468"/>
      <c r="J26" s="469">
        <f>(D26+E26+F26+G26)-(H26+I26)</f>
        <v>0</v>
      </c>
    </row>
    <row r="27" spans="1:12">
      <c r="A27" s="1489" t="s">
        <v>111</v>
      </c>
      <c r="B27" s="1490"/>
      <c r="C27" s="1491"/>
      <c r="D27" s="470">
        <f>D11+D15+D24</f>
        <v>0</v>
      </c>
      <c r="E27" s="470">
        <f t="shared" ref="E27:J27" si="4">E11+E15+E24</f>
        <v>0</v>
      </c>
      <c r="F27" s="471">
        <f t="shared" si="4"/>
        <v>0</v>
      </c>
      <c r="G27" s="471">
        <f t="shared" si="4"/>
        <v>0</v>
      </c>
      <c r="H27" s="470">
        <f t="shared" si="4"/>
        <v>0</v>
      </c>
      <c r="I27" s="471">
        <f t="shared" si="4"/>
        <v>0</v>
      </c>
      <c r="J27" s="471">
        <f t="shared" si="4"/>
        <v>0</v>
      </c>
    </row>
    <row r="28" spans="1:12" s="273" customFormat="1" ht="10.199999999999999">
      <c r="A28" s="472" t="s">
        <v>1778</v>
      </c>
      <c r="L28" s="274"/>
    </row>
    <row r="29" spans="1:12" s="273" customFormat="1" ht="10.199999999999999">
      <c r="A29" s="473" t="s">
        <v>1868</v>
      </c>
      <c r="B29" s="272"/>
      <c r="C29" s="272"/>
      <c r="D29" s="272"/>
      <c r="E29" s="473" t="s">
        <v>1869</v>
      </c>
      <c r="F29" s="272"/>
      <c r="G29" s="272"/>
      <c r="H29" s="272"/>
      <c r="I29" s="272"/>
      <c r="J29" s="272"/>
      <c r="L29" s="274"/>
    </row>
    <row r="30" spans="1:12" s="273" customFormat="1" ht="10.199999999999999">
      <c r="A30" s="473" t="s">
        <v>1870</v>
      </c>
      <c r="B30" s="272"/>
      <c r="C30" s="272"/>
      <c r="D30" s="272"/>
      <c r="E30" s="473" t="s">
        <v>1871</v>
      </c>
      <c r="F30" s="272"/>
      <c r="G30" s="272"/>
      <c r="H30" s="272"/>
      <c r="I30" s="272"/>
      <c r="J30" s="272"/>
      <c r="L30" s="274"/>
    </row>
    <row r="31" spans="1:12" s="273" customFormat="1" ht="10.199999999999999">
      <c r="A31" s="473" t="s">
        <v>1872</v>
      </c>
      <c r="B31" s="272"/>
      <c r="C31" s="272"/>
      <c r="D31" s="272"/>
      <c r="E31" s="473" t="s">
        <v>1873</v>
      </c>
      <c r="F31" s="272"/>
      <c r="G31" s="272"/>
      <c r="H31" s="272"/>
      <c r="I31" s="272"/>
      <c r="J31" s="272"/>
      <c r="L31" s="274"/>
    </row>
    <row r="32" spans="1:12" s="273" customFormat="1" ht="10.199999999999999">
      <c r="A32" s="473" t="s">
        <v>1874</v>
      </c>
      <c r="B32" s="272"/>
      <c r="C32" s="272"/>
      <c r="D32" s="272"/>
      <c r="E32" s="473" t="s">
        <v>1875</v>
      </c>
      <c r="F32" s="272"/>
      <c r="G32" s="272"/>
      <c r="H32" s="272"/>
      <c r="I32" s="272"/>
      <c r="J32" s="272"/>
      <c r="L32" s="274"/>
    </row>
    <row r="33" spans="1:12" s="273" customFormat="1" ht="10.199999999999999">
      <c r="A33" s="474" t="s">
        <v>1876</v>
      </c>
      <c r="B33" s="276"/>
      <c r="C33" s="276"/>
      <c r="D33" s="272"/>
      <c r="E33" s="272"/>
      <c r="F33" s="272"/>
      <c r="G33" s="272"/>
      <c r="H33" s="272"/>
      <c r="I33" s="272"/>
      <c r="J33" s="272"/>
      <c r="L33" s="274"/>
    </row>
    <row r="34" spans="1:12" s="273" customFormat="1" ht="10.199999999999999">
      <c r="A34" s="474" t="s">
        <v>1877</v>
      </c>
      <c r="B34" s="276"/>
      <c r="C34" s="276"/>
      <c r="D34" s="272"/>
      <c r="E34" s="272"/>
      <c r="F34" s="272"/>
      <c r="G34" s="272"/>
      <c r="H34" s="272"/>
      <c r="I34" s="272"/>
      <c r="J34" s="272"/>
      <c r="L34" s="274"/>
    </row>
    <row r="35" spans="1:12" s="273" customFormat="1" ht="10.199999999999999">
      <c r="A35" s="474" t="s">
        <v>1878</v>
      </c>
      <c r="B35" s="276"/>
      <c r="C35" s="276"/>
      <c r="D35" s="272"/>
      <c r="E35" s="272"/>
      <c r="F35" s="272"/>
      <c r="G35" s="272"/>
      <c r="H35" s="272"/>
      <c r="I35" s="272"/>
      <c r="J35" s="272"/>
      <c r="L35" s="274"/>
    </row>
  </sheetData>
  <sheetProtection algorithmName="SHA-512" hashValue="qIQScRsQUSphG8IxGjkAhn6M5vSNjOH+rX7jphOT2kQORp8IeXutMr1HEAGVePXilsBLZ7BochSzmnivr5J8dQ==" saltValue="ljSjXWDZ1JEfNo53cA5F4Q==" spinCount="100000" sheet="1" objects="1" scenarios="1"/>
  <mergeCells count="36">
    <mergeCell ref="C6:J6"/>
    <mergeCell ref="A1:J1"/>
    <mergeCell ref="I2:J2"/>
    <mergeCell ref="C3:J3"/>
    <mergeCell ref="C5:E5"/>
    <mergeCell ref="G5:H5"/>
    <mergeCell ref="A13:C13"/>
    <mergeCell ref="A7:J7"/>
    <mergeCell ref="A8:C8"/>
    <mergeCell ref="E8:G8"/>
    <mergeCell ref="H8:I8"/>
    <mergeCell ref="A9:C9"/>
    <mergeCell ref="D9:D10"/>
    <mergeCell ref="E9:E10"/>
    <mergeCell ref="F9:F10"/>
    <mergeCell ref="G9:G10"/>
    <mergeCell ref="H9:H10"/>
    <mergeCell ref="I9:I10"/>
    <mergeCell ref="J9:J10"/>
    <mergeCell ref="A10:C10"/>
    <mergeCell ref="A11:C11"/>
    <mergeCell ref="A12:C12"/>
    <mergeCell ref="A20:C20"/>
    <mergeCell ref="A21:C21"/>
    <mergeCell ref="A22:C22"/>
    <mergeCell ref="A14:C14"/>
    <mergeCell ref="A15:C15"/>
    <mergeCell ref="A16:C16"/>
    <mergeCell ref="A17:C17"/>
    <mergeCell ref="A18:C18"/>
    <mergeCell ref="A19:C19"/>
    <mergeCell ref="A24:C24"/>
    <mergeCell ref="A25:C25"/>
    <mergeCell ref="A26:C26"/>
    <mergeCell ref="A27:C27"/>
    <mergeCell ref="A23:C23"/>
  </mergeCells>
  <dataValidations count="1">
    <dataValidation type="whole" allowBlank="1" showInputMessage="1" showErrorMessage="1" errorTitle="Attention !" error="Valeur numérique attendue" sqref="D25:I26 D16:I23 D12:I14">
      <formula1>-9999999999999</formula1>
      <formula2>9999999999999</formula2>
    </dataValidation>
  </dataValidations>
  <pageMargins left="0.7" right="0.7" top="0.75" bottom="0.75" header="0.3" footer="0.3"/>
  <pageSetup paperSize="9" scale="50"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N18"/>
  <sheetViews>
    <sheetView showGridLines="0" view="pageBreakPreview" zoomScaleNormal="100" zoomScaleSheetLayoutView="100" workbookViewId="0">
      <selection activeCell="L5" sqref="L5"/>
    </sheetView>
  </sheetViews>
  <sheetFormatPr baseColWidth="10" defaultColWidth="11.5546875" defaultRowHeight="14.4"/>
  <cols>
    <col min="1" max="1" width="11.5546875" style="263"/>
    <col min="2" max="2" width="15.44140625" style="263" customWidth="1"/>
    <col min="3" max="3" width="5.33203125" style="263" customWidth="1"/>
    <col min="4" max="4" width="17.44140625" style="263" customWidth="1"/>
    <col min="5" max="5" width="11" style="263" customWidth="1"/>
    <col min="6" max="6" width="15.6640625" style="263" customWidth="1"/>
    <col min="7" max="12" width="14.88671875" style="263" customWidth="1"/>
    <col min="13" max="13" width="11.5546875" style="263"/>
    <col min="14" max="14" width="11.5546875" style="264"/>
    <col min="15" max="16384" width="11.5546875" style="263"/>
  </cols>
  <sheetData>
    <row r="1" spans="1:14">
      <c r="A1" s="1203" t="s">
        <v>2191</v>
      </c>
      <c r="B1" s="1203"/>
      <c r="C1" s="1203"/>
      <c r="D1" s="1203"/>
      <c r="E1" s="1203"/>
      <c r="F1" s="1203"/>
      <c r="G1" s="1203"/>
      <c r="H1" s="1203"/>
      <c r="I1" s="1203"/>
      <c r="J1" s="1203"/>
      <c r="K1" s="1203"/>
      <c r="L1" s="1203"/>
    </row>
    <row r="2" spans="1:14" ht="23.25" customHeight="1">
      <c r="A2" s="265"/>
      <c r="B2" s="265"/>
      <c r="C2" s="265"/>
      <c r="D2" s="265"/>
      <c r="E2" s="265"/>
      <c r="F2" s="265"/>
      <c r="G2" s="265"/>
      <c r="K2" s="1447" t="s">
        <v>1892</v>
      </c>
      <c r="L2" s="1448"/>
    </row>
    <row r="3" spans="1:14" s="430" customFormat="1" ht="15.75" customHeight="1">
      <c r="A3" s="444" t="s">
        <v>516</v>
      </c>
      <c r="B3" s="444"/>
      <c r="C3" s="1475" t="str">
        <f>+'NOTE 3A'!C3</f>
        <v>DSO Services</v>
      </c>
      <c r="D3" s="1475"/>
      <c r="E3" s="1475"/>
      <c r="F3" s="1475"/>
      <c r="G3" s="1475"/>
      <c r="H3" s="1475"/>
      <c r="I3" s="1475"/>
      <c r="J3" s="1475"/>
      <c r="K3" s="1475"/>
      <c r="L3" s="1475"/>
      <c r="M3" s="430" t="s">
        <v>1770</v>
      </c>
      <c r="N3" s="431"/>
    </row>
    <row r="4" spans="1:14" s="430" customFormat="1" ht="15.75" customHeight="1">
      <c r="A4" s="444" t="s">
        <v>517</v>
      </c>
      <c r="B4" s="445"/>
      <c r="C4" s="446" t="str">
        <f>+'NOTE 3A'!C4</f>
        <v>Rue Alphamoi Djénèpo, secteur 01, Bobo-Dioulasso, Burkina Faso</v>
      </c>
      <c r="D4" s="446"/>
      <c r="E4" s="446"/>
      <c r="F4" s="446"/>
      <c r="G4" s="446"/>
      <c r="H4" s="446"/>
      <c r="I4" s="446"/>
      <c r="J4" s="446"/>
      <c r="K4" s="447" t="s">
        <v>518</v>
      </c>
      <c r="L4" s="454" t="str">
        <f>+'NOTE 3A'!J4</f>
        <v>DSO Services</v>
      </c>
      <c r="N4" s="431"/>
    </row>
    <row r="5" spans="1:14" s="430" customFormat="1" ht="15.75" customHeight="1">
      <c r="A5" s="444" t="s">
        <v>1771</v>
      </c>
      <c r="B5" s="444"/>
      <c r="C5" s="1534" t="str">
        <f>+'NOTE 3A'!C5</f>
        <v>00000101A</v>
      </c>
      <c r="D5" s="1534"/>
      <c r="E5" s="1534"/>
      <c r="F5" s="1534"/>
      <c r="G5" s="1534"/>
      <c r="H5" s="475" t="s">
        <v>520</v>
      </c>
      <c r="I5" s="1527">
        <f>+'NOTE 3A'!G5</f>
        <v>45657</v>
      </c>
      <c r="J5" s="1527"/>
      <c r="K5" s="447" t="s">
        <v>521</v>
      </c>
      <c r="L5" s="847">
        <f>+'NOTE 3A'!J5</f>
        <v>12</v>
      </c>
      <c r="M5" s="430" t="s">
        <v>1772</v>
      </c>
      <c r="N5" s="431"/>
    </row>
    <row r="6" spans="1:14" s="430" customFormat="1" ht="15.75" customHeight="1">
      <c r="A6" s="444" t="s">
        <v>1773</v>
      </c>
      <c r="B6" s="444"/>
      <c r="C6" s="1445" t="str">
        <f>+'NOTE 3A'!C6</f>
        <v>Néant</v>
      </c>
      <c r="D6" s="1445"/>
      <c r="E6" s="1445"/>
      <c r="F6" s="1445"/>
      <c r="G6" s="1445"/>
      <c r="H6" s="451"/>
      <c r="I6" s="476"/>
      <c r="J6" s="450"/>
      <c r="K6" s="452"/>
      <c r="L6" s="450"/>
      <c r="N6" s="431"/>
    </row>
    <row r="7" spans="1:14" ht="29.25" customHeight="1">
      <c r="A7" s="1459" t="s">
        <v>1893</v>
      </c>
      <c r="B7" s="1459"/>
      <c r="C7" s="1459"/>
      <c r="D7" s="1459"/>
      <c r="E7" s="1459"/>
      <c r="F7" s="1459"/>
      <c r="G7" s="1459"/>
      <c r="H7" s="1459"/>
      <c r="I7" s="1459"/>
      <c r="J7" s="1459"/>
      <c r="K7" s="1459"/>
      <c r="L7" s="1459"/>
      <c r="N7" s="264">
        <v>0</v>
      </c>
    </row>
    <row r="8" spans="1:14">
      <c r="A8" s="1528" t="s">
        <v>1774</v>
      </c>
      <c r="B8" s="1529"/>
      <c r="C8" s="1529"/>
      <c r="D8" s="1529"/>
      <c r="E8" s="477"/>
      <c r="F8" s="478" t="s">
        <v>53</v>
      </c>
      <c r="G8" s="1530" t="s">
        <v>1882</v>
      </c>
      <c r="H8" s="1530"/>
      <c r="I8" s="1530"/>
      <c r="J8" s="1530" t="s">
        <v>217</v>
      </c>
      <c r="K8" s="1530"/>
      <c r="L8" s="478" t="s">
        <v>1861</v>
      </c>
    </row>
    <row r="9" spans="1:14" ht="29.25" customHeight="1">
      <c r="A9" s="1531"/>
      <c r="B9" s="1532"/>
      <c r="C9" s="1532"/>
      <c r="D9" s="1532"/>
      <c r="E9" s="1533" t="s">
        <v>1883</v>
      </c>
      <c r="F9" s="1515" t="s">
        <v>1862</v>
      </c>
      <c r="G9" s="1515" t="s">
        <v>1884</v>
      </c>
      <c r="H9" s="1515" t="s">
        <v>1885</v>
      </c>
      <c r="I9" s="1515" t="s">
        <v>1886</v>
      </c>
      <c r="J9" s="1515" t="s">
        <v>1865</v>
      </c>
      <c r="K9" s="1515" t="s">
        <v>1885</v>
      </c>
      <c r="L9" s="1515" t="s">
        <v>1866</v>
      </c>
    </row>
    <row r="10" spans="1:14" ht="29.25" customHeight="1">
      <c r="A10" s="1517" t="s">
        <v>1776</v>
      </c>
      <c r="B10" s="1518"/>
      <c r="C10" s="1518"/>
      <c r="D10" s="1519"/>
      <c r="E10" s="1516"/>
      <c r="F10" s="1516"/>
      <c r="G10" s="1516"/>
      <c r="H10" s="1516"/>
      <c r="I10" s="1516"/>
      <c r="J10" s="1516"/>
      <c r="K10" s="1516"/>
      <c r="L10" s="1516"/>
    </row>
    <row r="11" spans="1:14">
      <c r="A11" s="1487" t="s">
        <v>216</v>
      </c>
      <c r="B11" s="1488"/>
      <c r="C11" s="1488"/>
      <c r="D11" s="1488"/>
      <c r="E11" s="479"/>
      <c r="F11" s="480">
        <f>SUMIF('Balance N'!C:C,2286,'Balance N'!K:K)</f>
        <v>0</v>
      </c>
      <c r="G11" s="480">
        <f>SUMIF('Balance N'!C:C,2286,'Balance N'!M:M)</f>
        <v>0</v>
      </c>
      <c r="H11" s="481"/>
      <c r="I11" s="481"/>
      <c r="J11" s="480">
        <f>SUMIF('Balance N'!C:C,2286,'Balance N'!N:N)</f>
        <v>0</v>
      </c>
      <c r="K11" s="481"/>
      <c r="L11" s="481">
        <f>(F11+G11+H11+I11)-(J11+K11)</f>
        <v>0</v>
      </c>
    </row>
    <row r="12" spans="1:14">
      <c r="A12" s="1487" t="s">
        <v>12</v>
      </c>
      <c r="B12" s="1488"/>
      <c r="C12" s="1488"/>
      <c r="D12" s="1488"/>
      <c r="E12" s="479"/>
      <c r="F12" s="480">
        <f>SUMIF('Balance N'!C:C,2316,'Balance N'!K:K)+SUMIF('Balance N'!C:C,2326,'Balance N'!K:K)</f>
        <v>0</v>
      </c>
      <c r="G12" s="480">
        <f>SUMIF('Balance N'!C:C,2316,'Balance N'!M:M)+SUMIF('Balance N'!C:C,2326,'Balance N'!M:M)</f>
        <v>0</v>
      </c>
      <c r="H12" s="481"/>
      <c r="I12" s="481"/>
      <c r="J12" s="480">
        <f>SUMIF('Balance N'!C:C,2316,'Balance N'!N:N)+SUMIF('Balance N'!C:C,2326,'Balance N'!N:N)</f>
        <v>0</v>
      </c>
      <c r="K12" s="481"/>
      <c r="L12" s="481">
        <f>(F12+G12+H12+I12)-(J12+K12)</f>
        <v>0</v>
      </c>
    </row>
    <row r="13" spans="1:14">
      <c r="A13" s="1487" t="s">
        <v>1887</v>
      </c>
      <c r="B13" s="1488"/>
      <c r="C13" s="1488"/>
      <c r="D13" s="1488"/>
      <c r="E13" s="479"/>
      <c r="F13" s="480">
        <f>SUMIF('Balance N'!C:C,2416,'Balance N'!K:K)+SUMIF('Balance N'!C:C,2426,'Balance N'!K:K)+SUMIF('Balance N'!C:C,2446,'Balance N'!K:K)</f>
        <v>0</v>
      </c>
      <c r="G13" s="480">
        <f>SUMIF('Balance N'!C:C,2416,'Balance N'!M:M)+SUMIF('Balance N'!C:C,2426,'Balance N'!M:M)+SUMIF('Balance N'!C:C,2446,'Balance N'!M:M)</f>
        <v>0</v>
      </c>
      <c r="H13" s="481"/>
      <c r="I13" s="481"/>
      <c r="J13" s="480">
        <f>SUMIF('Balance N'!C:C,2416,'Balance N'!N:N)+SUMIF('Balance N'!C:C,2426,'Balance N'!N:N)+SUMIF('Balance N'!C:C,2446,'Balance N'!N:N)</f>
        <v>0</v>
      </c>
      <c r="K13" s="481"/>
      <c r="L13" s="481">
        <f>(F13+G13+H13+I13)-(J13+K13)</f>
        <v>0</v>
      </c>
    </row>
    <row r="14" spans="1:14">
      <c r="A14" s="1487" t="s">
        <v>17</v>
      </c>
      <c r="B14" s="1488"/>
      <c r="C14" s="1488"/>
      <c r="D14" s="1488"/>
      <c r="E14" s="479"/>
      <c r="F14" s="480">
        <f>SUMIF('Balance N'!C:C,2456,'Balance N'!K:K)</f>
        <v>0</v>
      </c>
      <c r="G14" s="480">
        <f>SUMIF('Balance N'!C:C,2456,'Balance N'!M:M)</f>
        <v>0</v>
      </c>
      <c r="H14" s="481"/>
      <c r="I14" s="481"/>
      <c r="J14" s="480">
        <f>SUMIF('Balance N'!C:C,2456,'Balance N'!N:N)</f>
        <v>0</v>
      </c>
      <c r="K14" s="481"/>
      <c r="L14" s="481">
        <f>(F14+G14+H14+I14)-(J14+K14)</f>
        <v>0</v>
      </c>
    </row>
    <row r="15" spans="1:14">
      <c r="A15" s="1489" t="s">
        <v>1888</v>
      </c>
      <c r="B15" s="1490"/>
      <c r="C15" s="1490"/>
      <c r="D15" s="1491"/>
      <c r="E15" s="482"/>
      <c r="F15" s="483">
        <f>SUM(F11:F14)</f>
        <v>0</v>
      </c>
      <c r="G15" s="483">
        <f t="shared" ref="G15:L15" si="0">SUM(G11:G14)</f>
        <v>0</v>
      </c>
      <c r="H15" s="484">
        <f t="shared" si="0"/>
        <v>0</v>
      </c>
      <c r="I15" s="484">
        <f t="shared" si="0"/>
        <v>0</v>
      </c>
      <c r="J15" s="483">
        <f t="shared" si="0"/>
        <v>0</v>
      </c>
      <c r="K15" s="484">
        <f t="shared" si="0"/>
        <v>0</v>
      </c>
      <c r="L15" s="484">
        <f t="shared" si="0"/>
        <v>0</v>
      </c>
    </row>
    <row r="16" spans="1:14" s="273" customFormat="1" ht="10.199999999999999">
      <c r="A16" s="485" t="s">
        <v>1889</v>
      </c>
      <c r="B16" s="486"/>
      <c r="C16" s="486"/>
      <c r="D16" s="486"/>
      <c r="E16" s="486"/>
      <c r="F16" s="486"/>
      <c r="G16" s="486"/>
      <c r="H16" s="486"/>
      <c r="I16" s="486"/>
      <c r="J16" s="486"/>
      <c r="K16" s="486"/>
      <c r="L16" s="486"/>
      <c r="N16" s="274"/>
    </row>
    <row r="17" spans="1:14" s="273" customFormat="1" ht="10.199999999999999">
      <c r="A17" s="487" t="s">
        <v>1890</v>
      </c>
      <c r="B17" s="272"/>
      <c r="C17" s="272"/>
      <c r="D17" s="272"/>
      <c r="E17" s="272"/>
      <c r="F17" s="272"/>
      <c r="G17" s="272"/>
      <c r="H17" s="272"/>
      <c r="I17" s="272"/>
      <c r="J17" s="272"/>
      <c r="K17" s="272"/>
      <c r="L17" s="272"/>
      <c r="N17" s="274"/>
    </row>
    <row r="18" spans="1:14" s="273" customFormat="1" ht="10.199999999999999">
      <c r="A18" s="488" t="s">
        <v>1891</v>
      </c>
      <c r="B18" s="272"/>
      <c r="C18" s="272"/>
      <c r="D18" s="272"/>
      <c r="E18" s="272"/>
      <c r="F18" s="272"/>
      <c r="G18" s="272"/>
      <c r="H18" s="272"/>
      <c r="I18" s="272"/>
      <c r="J18" s="272"/>
      <c r="K18" s="272"/>
      <c r="L18" s="272"/>
      <c r="N18" s="274"/>
    </row>
  </sheetData>
  <sheetProtection algorithmName="SHA-512" hashValue="IuRmhuAg9rlftfHsHwF1ETkv+RXSKJYtVpUoh9Ry1RMhnIPc+pxraScPip0kJ6gYZtWVfcSn93/OkaXsHmvs1Q==" saltValue="rJCvpesSfOaTb3ZjYGeNmw==" spinCount="100000" sheet="1" objects="1" scenarios="1"/>
  <mergeCells count="25">
    <mergeCell ref="C6:G6"/>
    <mergeCell ref="A1:L1"/>
    <mergeCell ref="K2:L2"/>
    <mergeCell ref="C3:L3"/>
    <mergeCell ref="C5:G5"/>
    <mergeCell ref="I5:J5"/>
    <mergeCell ref="L9:L10"/>
    <mergeCell ref="A10:D10"/>
    <mergeCell ref="A11:D11"/>
    <mergeCell ref="A12:D12"/>
    <mergeCell ref="A7:L7"/>
    <mergeCell ref="A8:D8"/>
    <mergeCell ref="G8:I8"/>
    <mergeCell ref="J8:K8"/>
    <mergeCell ref="A9:D9"/>
    <mergeCell ref="E9:E10"/>
    <mergeCell ref="F9:F10"/>
    <mergeCell ref="G9:G10"/>
    <mergeCell ref="H9:H10"/>
    <mergeCell ref="I9:I10"/>
    <mergeCell ref="A13:D13"/>
    <mergeCell ref="A14:D14"/>
    <mergeCell ref="A15:D15"/>
    <mergeCell ref="J9:J10"/>
    <mergeCell ref="K9:K10"/>
  </mergeCells>
  <dataValidations count="1">
    <dataValidation type="whole" allowBlank="1" showInputMessage="1" showErrorMessage="1" errorTitle="Attention !" error="Valeur numérique attendue" sqref="F11:K14">
      <formula1>-9999999999999</formula1>
      <formula2>9999999999999</formula2>
    </dataValidation>
  </dataValidations>
  <pageMargins left="0.7" right="0.7" top="0.75" bottom="0.75" header="0.3" footer="0.3"/>
  <pageSetup paperSize="9" scale="52"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K27"/>
  <sheetViews>
    <sheetView showGridLines="0" view="pageBreakPreview" zoomScale="106" zoomScaleNormal="100" zoomScaleSheetLayoutView="106" workbookViewId="0">
      <selection activeCell="I6" sqref="I6"/>
    </sheetView>
  </sheetViews>
  <sheetFormatPr baseColWidth="10" defaultColWidth="11.5546875" defaultRowHeight="14.4"/>
  <cols>
    <col min="1" max="1" width="11.33203125" style="263" customWidth="1"/>
    <col min="2" max="2" width="16.88671875" style="263" customWidth="1"/>
    <col min="3" max="3" width="12.44140625" style="263" customWidth="1"/>
    <col min="4" max="4" width="3.44140625" style="263" customWidth="1"/>
    <col min="5" max="5" width="15.33203125" style="263" customWidth="1"/>
    <col min="6" max="6" width="7.44140625" style="263" customWidth="1"/>
    <col min="7" max="7" width="5.44140625" style="263" customWidth="1"/>
    <col min="8" max="8" width="15" style="263" customWidth="1"/>
    <col min="9" max="9" width="14" style="263" customWidth="1"/>
    <col min="10" max="10" width="11.5546875" style="263"/>
    <col min="11" max="11" width="11.5546875" style="264"/>
    <col min="12" max="16384" width="11.5546875" style="263"/>
  </cols>
  <sheetData>
    <row r="1" spans="1:11">
      <c r="A1" s="1543" t="s">
        <v>2192</v>
      </c>
      <c r="B1" s="1544"/>
      <c r="C1" s="1544"/>
      <c r="D1" s="1544"/>
      <c r="E1" s="1544"/>
      <c r="F1" s="1544"/>
      <c r="G1" s="1544"/>
      <c r="H1" s="1544"/>
      <c r="I1" s="1544"/>
    </row>
    <row r="2" spans="1:11" ht="24.75" customHeight="1">
      <c r="H2" s="1447" t="s">
        <v>1911</v>
      </c>
      <c r="I2" s="1448"/>
    </row>
    <row r="3" spans="1:11" s="267" customFormat="1" ht="15" customHeight="1">
      <c r="A3" s="444" t="s">
        <v>516</v>
      </c>
      <c r="B3" s="444"/>
      <c r="C3" s="1475" t="str">
        <f>+'NOTE 3B'!C3</f>
        <v>DSO Services</v>
      </c>
      <c r="D3" s="1475"/>
      <c r="E3" s="1475"/>
      <c r="F3" s="1475"/>
      <c r="G3" s="1475"/>
      <c r="H3" s="1475"/>
      <c r="I3" s="1475"/>
      <c r="K3" s="268"/>
    </row>
    <row r="4" spans="1:11" s="267" customFormat="1" ht="15" customHeight="1">
      <c r="A4" s="444" t="s">
        <v>517</v>
      </c>
      <c r="B4" s="445"/>
      <c r="C4" s="848" t="str">
        <f>+'NOTE 3B'!C4</f>
        <v>Rue Alphamoi Djénèpo, secteur 01, Bobo-Dioulasso, Burkina Faso</v>
      </c>
      <c r="D4" s="848"/>
      <c r="E4" s="848"/>
      <c r="F4" s="848"/>
      <c r="G4" s="848"/>
      <c r="H4" s="447" t="s">
        <v>518</v>
      </c>
      <c r="I4" s="807" t="str">
        <f>+'NOTE 3B'!L4</f>
        <v>DSO Services</v>
      </c>
      <c r="K4" s="268"/>
    </row>
    <row r="5" spans="1:11" s="267" customFormat="1" ht="15" customHeight="1">
      <c r="A5" s="444" t="s">
        <v>1771</v>
      </c>
      <c r="B5" s="444"/>
      <c r="C5" s="1476" t="str">
        <f>+'NOTE 3B'!C5</f>
        <v>00000101A</v>
      </c>
      <c r="D5" s="1476"/>
      <c r="E5" s="449" t="s">
        <v>520</v>
      </c>
      <c r="F5" s="1419">
        <f>+'NOTE 3B'!I5</f>
        <v>45657</v>
      </c>
      <c r="G5" s="1419"/>
      <c r="H5" s="447" t="s">
        <v>521</v>
      </c>
      <c r="I5" s="849">
        <f>+'NOTE 3B'!L5</f>
        <v>12</v>
      </c>
      <c r="K5" s="268"/>
    </row>
    <row r="6" spans="1:11" s="267" customFormat="1" ht="15" customHeight="1">
      <c r="A6" s="444" t="s">
        <v>1855</v>
      </c>
      <c r="B6" s="444"/>
      <c r="C6" s="1445" t="str">
        <f>+'NOTE 3B'!C6</f>
        <v>Néant</v>
      </c>
      <c r="D6" s="1445"/>
      <c r="E6" s="451"/>
      <c r="F6" s="450"/>
      <c r="G6" s="450"/>
      <c r="H6" s="452"/>
      <c r="I6" s="450"/>
      <c r="K6" s="268"/>
    </row>
    <row r="7" spans="1:11" ht="35.25" customHeight="1">
      <c r="A7" s="1459" t="s">
        <v>1910</v>
      </c>
      <c r="B7" s="1459"/>
      <c r="C7" s="1459"/>
      <c r="D7" s="1459"/>
      <c r="E7" s="1459"/>
      <c r="F7" s="1459"/>
      <c r="G7" s="1459"/>
      <c r="H7" s="1459"/>
      <c r="I7" s="1459"/>
      <c r="K7" s="427">
        <v>1</v>
      </c>
    </row>
    <row r="8" spans="1:11" ht="31.5" customHeight="1">
      <c r="A8" s="1505" t="s">
        <v>1896</v>
      </c>
      <c r="B8" s="1505"/>
      <c r="C8" s="1505"/>
      <c r="D8" s="1505"/>
      <c r="E8" s="1505"/>
      <c r="F8" s="1505"/>
      <c r="G8" s="1505"/>
      <c r="H8" s="1505"/>
      <c r="I8" s="1505"/>
    </row>
    <row r="9" spans="1:11" ht="31.5" customHeight="1">
      <c r="A9" s="1537" t="s">
        <v>233</v>
      </c>
      <c r="B9" s="1537"/>
      <c r="C9" s="1537"/>
      <c r="D9" s="1537"/>
      <c r="E9" s="1537" t="s">
        <v>221</v>
      </c>
      <c r="F9" s="1537"/>
      <c r="G9" s="1537" t="s">
        <v>232</v>
      </c>
      <c r="H9" s="1537"/>
      <c r="I9" s="314" t="s">
        <v>1897</v>
      </c>
    </row>
    <row r="10" spans="1:11" ht="17.25" customHeight="1">
      <c r="A10" s="1538" t="s">
        <v>1898</v>
      </c>
      <c r="B10" s="1538"/>
      <c r="C10" s="1538"/>
      <c r="D10" s="1538"/>
      <c r="E10" s="1539">
        <f>SUMIF('Balance N'!B:B,485,'Balance N'!O:O)</f>
        <v>0</v>
      </c>
      <c r="F10" s="1540"/>
      <c r="G10" s="1539">
        <f>SUMIF('Balance N-1'!B:B,485,'Balance N-1'!O:O)</f>
        <v>0</v>
      </c>
      <c r="H10" s="1540"/>
      <c r="I10" s="603">
        <f>IF(G10&lt;&gt;0,(E10-G10)/(G10),0)</f>
        <v>0</v>
      </c>
    </row>
    <row r="11" spans="1:11" ht="17.25" customHeight="1">
      <c r="A11" s="1538" t="s">
        <v>1899</v>
      </c>
      <c r="B11" s="1538"/>
      <c r="C11" s="1538"/>
      <c r="D11" s="1538"/>
      <c r="E11" s="1539">
        <f>SUMIF('Balance N'!B:B,488,'Balance N'!O:O)</f>
        <v>0</v>
      </c>
      <c r="F11" s="1540"/>
      <c r="G11" s="1539">
        <f>SUMIF('Balance N-1'!B:B,488,'Balance N-1'!O:O)</f>
        <v>0</v>
      </c>
      <c r="H11" s="1540"/>
      <c r="I11" s="603">
        <f>IF(G11&lt;&gt;0,(E11-G11)/(G11),0)</f>
        <v>0</v>
      </c>
    </row>
    <row r="12" spans="1:11" ht="17.25" customHeight="1">
      <c r="A12" s="1535" t="s">
        <v>218</v>
      </c>
      <c r="B12" s="1535"/>
      <c r="C12" s="1535"/>
      <c r="D12" s="1535"/>
      <c r="E12" s="1542">
        <f>SUM(E10:F11)</f>
        <v>0</v>
      </c>
      <c r="F12" s="1542"/>
      <c r="G12" s="1542">
        <f>SUM(G10:H11)</f>
        <v>0</v>
      </c>
      <c r="H12" s="1542"/>
      <c r="I12" s="604">
        <v>-0.89786756453423122</v>
      </c>
    </row>
    <row r="13" spans="1:11" ht="17.25" customHeight="1">
      <c r="A13" s="1538" t="s">
        <v>1900</v>
      </c>
      <c r="B13" s="1538"/>
      <c r="C13" s="1538"/>
      <c r="D13" s="1538"/>
      <c r="E13" s="1541">
        <f>SUMIF('Balance N'!B:B,498,'Balance N'!O:O)</f>
        <v>0</v>
      </c>
      <c r="F13" s="1541"/>
      <c r="G13" s="1541">
        <f>SUMIF('Balance N-1'!B:B,498,'Balance N-1'!O:O)</f>
        <v>0</v>
      </c>
      <c r="H13" s="1541"/>
      <c r="I13" s="603">
        <f>IF(G13&lt;&gt;0,(E13-G13)/(G13),0)</f>
        <v>0</v>
      </c>
    </row>
    <row r="14" spans="1:11" ht="17.25" customHeight="1">
      <c r="A14" s="1535" t="s">
        <v>223</v>
      </c>
      <c r="B14" s="1535"/>
      <c r="C14" s="1535"/>
      <c r="D14" s="1535"/>
      <c r="E14" s="1542">
        <f>E12-E13</f>
        <v>0</v>
      </c>
      <c r="F14" s="1542"/>
      <c r="G14" s="1542">
        <f>G12-G13</f>
        <v>0</v>
      </c>
      <c r="H14" s="1542"/>
      <c r="I14" s="604">
        <f>I12-I13</f>
        <v>-0.89786756453423122</v>
      </c>
    </row>
    <row r="15" spans="1:11" s="496" customFormat="1" ht="17.25" customHeight="1">
      <c r="A15" s="495" t="s">
        <v>1901</v>
      </c>
      <c r="K15" s="497"/>
    </row>
    <row r="16" spans="1:11" s="496" customFormat="1" ht="12">
      <c r="A16" s="498" t="s">
        <v>1902</v>
      </c>
      <c r="B16" s="499"/>
      <c r="C16" s="499"/>
      <c r="D16" s="499"/>
      <c r="E16" s="499"/>
      <c r="F16" s="499"/>
      <c r="G16" s="499"/>
      <c r="H16" s="499"/>
      <c r="I16" s="499"/>
      <c r="K16" s="497"/>
    </row>
    <row r="17" spans="1:11" s="496" customFormat="1" ht="15" customHeight="1">
      <c r="A17" s="498" t="s">
        <v>1903</v>
      </c>
      <c r="B17" s="499"/>
      <c r="C17" s="499"/>
      <c r="D17" s="499"/>
      <c r="E17" s="499"/>
      <c r="F17" s="499"/>
      <c r="G17" s="499"/>
      <c r="H17" s="499"/>
      <c r="I17" s="499"/>
      <c r="K17" s="497"/>
    </row>
    <row r="18" spans="1:11" s="496" customFormat="1" ht="15" customHeight="1">
      <c r="A18" s="500"/>
      <c r="K18" s="497"/>
    </row>
    <row r="19" spans="1:11" ht="16.5" customHeight="1">
      <c r="A19" s="1459" t="s">
        <v>1904</v>
      </c>
      <c r="B19" s="1459"/>
      <c r="C19" s="1459"/>
      <c r="D19" s="1459"/>
      <c r="E19" s="1459"/>
      <c r="F19" s="1459"/>
      <c r="G19" s="1459"/>
      <c r="H19" s="1459"/>
      <c r="I19" s="1459"/>
    </row>
    <row r="20" spans="1:11">
      <c r="A20" s="266"/>
      <c r="B20" s="266"/>
      <c r="C20" s="266"/>
      <c r="D20" s="501"/>
      <c r="E20" s="266"/>
      <c r="F20" s="266"/>
      <c r="G20" s="266"/>
      <c r="H20" s="496"/>
      <c r="I20" s="496"/>
    </row>
    <row r="21" spans="1:11" ht="31.5" customHeight="1">
      <c r="A21" s="1537" t="s">
        <v>233</v>
      </c>
      <c r="B21" s="1537"/>
      <c r="C21" s="1537"/>
      <c r="D21" s="1537"/>
      <c r="E21" s="1537" t="s">
        <v>221</v>
      </c>
      <c r="F21" s="1537"/>
      <c r="G21" s="1537" t="s">
        <v>232</v>
      </c>
      <c r="H21" s="1537"/>
      <c r="I21" s="314" t="s">
        <v>1897</v>
      </c>
    </row>
    <row r="22" spans="1:11" ht="17.25" customHeight="1">
      <c r="A22" s="1538" t="s">
        <v>1905</v>
      </c>
      <c r="B22" s="1538"/>
      <c r="C22" s="1538"/>
      <c r="D22" s="1538"/>
      <c r="E22" s="1541">
        <f>SUMIF('Balance N'!B:B,481,'Balance N'!P:P)-SUMIF('Balance N'!C:C,4813,'Balance N'!P:P)</f>
        <v>0</v>
      </c>
      <c r="F22" s="1541"/>
      <c r="G22" s="1541">
        <f>SUMIF('Balance N-1'!B:B,481,'Balance N-1'!P:P)-SUMIF('Balance N-1'!C:C,4813,'Balance N-1'!P:P)</f>
        <v>0</v>
      </c>
      <c r="H22" s="1541"/>
      <c r="I22" s="511">
        <f t="shared" ref="I22:I23" si="0">IF(G22&lt;&gt;0,(E22-G22)/(G22),0)</f>
        <v>0</v>
      </c>
    </row>
    <row r="23" spans="1:11" ht="17.25" customHeight="1">
      <c r="A23" s="1538" t="s">
        <v>1906</v>
      </c>
      <c r="B23" s="1538"/>
      <c r="C23" s="1538"/>
      <c r="D23" s="1538"/>
      <c r="E23" s="1541">
        <f>SUMIF('Balance N'!B:B,484,'Balance N'!P:P)</f>
        <v>0</v>
      </c>
      <c r="F23" s="1541"/>
      <c r="G23" s="1541">
        <f>SUMIF('Balance N-1'!B:B,484,'Balance N-1'!P:P)</f>
        <v>0</v>
      </c>
      <c r="H23" s="1541"/>
      <c r="I23" s="511">
        <f t="shared" si="0"/>
        <v>0</v>
      </c>
    </row>
    <row r="24" spans="1:11" ht="17.25" customHeight="1">
      <c r="A24" s="1535" t="s">
        <v>292</v>
      </c>
      <c r="B24" s="1535"/>
      <c r="C24" s="1535"/>
      <c r="D24" s="1535"/>
      <c r="E24" s="1536">
        <f>SUM(E22:F23)</f>
        <v>0</v>
      </c>
      <c r="F24" s="1536"/>
      <c r="G24" s="1536">
        <f>SUM(G22:H23)</f>
        <v>0</v>
      </c>
      <c r="H24" s="1536"/>
      <c r="I24" s="512">
        <v>0</v>
      </c>
    </row>
    <row r="25" spans="1:11" s="273" customFormat="1" ht="17.25" customHeight="1">
      <c r="A25" s="271" t="s">
        <v>1907</v>
      </c>
      <c r="B25" s="272"/>
      <c r="C25" s="272"/>
      <c r="D25" s="272"/>
      <c r="E25" s="272"/>
      <c r="F25" s="272"/>
      <c r="G25" s="272"/>
      <c r="H25" s="272"/>
      <c r="I25" s="272"/>
      <c r="K25" s="274"/>
    </row>
    <row r="26" spans="1:11" s="273" customFormat="1" ht="10.199999999999999">
      <c r="A26" s="275" t="s">
        <v>1908</v>
      </c>
      <c r="B26" s="272"/>
      <c r="C26" s="272"/>
      <c r="D26" s="272"/>
      <c r="E26" s="272"/>
      <c r="F26" s="272"/>
      <c r="G26" s="272"/>
      <c r="H26" s="272"/>
      <c r="I26" s="272"/>
      <c r="K26" s="274"/>
    </row>
    <row r="27" spans="1:11" s="273" customFormat="1" ht="15" customHeight="1">
      <c r="A27" s="275" t="s">
        <v>1909</v>
      </c>
      <c r="B27" s="272"/>
      <c r="C27" s="272"/>
      <c r="D27" s="272"/>
      <c r="E27" s="272"/>
      <c r="F27" s="272"/>
      <c r="G27" s="272"/>
      <c r="H27" s="272"/>
      <c r="I27" s="272"/>
      <c r="K27" s="274"/>
    </row>
  </sheetData>
  <sheetProtection algorithmName="SHA-512" hashValue="3Nf8PDP3lwuFETl3+y/+ebVW4iPHqFANh/b2hEGaYqmgVHKqjfu7BiJjchGfDGZwrVcT4rcksCmUbUDrJ7UK7w==" saltValue="6XHzJSv2pm5hnnuHXe9FHQ==" spinCount="100000" sheet="1" objects="1" scenarios="1"/>
  <mergeCells count="39">
    <mergeCell ref="A1:I1"/>
    <mergeCell ref="H2:I2"/>
    <mergeCell ref="C3:I3"/>
    <mergeCell ref="C5:D5"/>
    <mergeCell ref="F5:G5"/>
    <mergeCell ref="A11:D11"/>
    <mergeCell ref="E11:F11"/>
    <mergeCell ref="G11:H11"/>
    <mergeCell ref="A12:D12"/>
    <mergeCell ref="E12:F12"/>
    <mergeCell ref="G12:H12"/>
    <mergeCell ref="A19:I19"/>
    <mergeCell ref="A13:D13"/>
    <mergeCell ref="E13:F13"/>
    <mergeCell ref="G13:H13"/>
    <mergeCell ref="A14:D14"/>
    <mergeCell ref="E14:F14"/>
    <mergeCell ref="G14:H14"/>
    <mergeCell ref="E21:F21"/>
    <mergeCell ref="G21:H21"/>
    <mergeCell ref="A22:D22"/>
    <mergeCell ref="E22:F22"/>
    <mergeCell ref="G22:H22"/>
    <mergeCell ref="A24:D24"/>
    <mergeCell ref="E24:F24"/>
    <mergeCell ref="G24:H24"/>
    <mergeCell ref="C6:D6"/>
    <mergeCell ref="A7:I7"/>
    <mergeCell ref="A8:I8"/>
    <mergeCell ref="A9:D9"/>
    <mergeCell ref="E9:F9"/>
    <mergeCell ref="G9:H9"/>
    <mergeCell ref="A10:D10"/>
    <mergeCell ref="E10:F10"/>
    <mergeCell ref="G10:H10"/>
    <mergeCell ref="A23:D23"/>
    <mergeCell ref="E23:F23"/>
    <mergeCell ref="G23:H23"/>
    <mergeCell ref="A21:D21"/>
  </mergeCells>
  <dataValidations count="1">
    <dataValidation type="whole" allowBlank="1" showInputMessage="1" showErrorMessage="1" errorTitle="Attention!" error="Valeur numérique attendue" sqref="E13:H13 E10:H11 E22:H23">
      <formula1>-9999999999999</formula1>
      <formula2>9999999999999</formula2>
    </dataValidation>
  </dataValidations>
  <pageMargins left="0.7" right="0.7" top="0.75" bottom="0.75" header="0.3" footer="0.3"/>
  <pageSetup paperSize="9" scale="52"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L27"/>
  <sheetViews>
    <sheetView showGridLines="0" view="pageBreakPreview" zoomScaleNormal="100" zoomScaleSheetLayoutView="100" workbookViewId="0">
      <selection activeCell="K18" sqref="K18"/>
    </sheetView>
  </sheetViews>
  <sheetFormatPr baseColWidth="10" defaultColWidth="11.5546875" defaultRowHeight="14.4"/>
  <cols>
    <col min="1" max="1" width="11.5546875" style="263"/>
    <col min="2" max="2" width="16.44140625" style="263" customWidth="1"/>
    <col min="3" max="4" width="11.5546875" style="263"/>
    <col min="5" max="5" width="14.44140625" style="263" customWidth="1"/>
    <col min="6" max="6" width="5" style="263" customWidth="1"/>
    <col min="7" max="7" width="9.88671875" style="263" customWidth="1"/>
    <col min="8" max="8" width="9.109375" style="263" customWidth="1"/>
    <col min="9" max="10" width="17.109375" style="263" customWidth="1"/>
    <col min="11" max="11" width="11.5546875" style="263"/>
    <col min="12" max="12" width="11.5546875" style="264"/>
    <col min="13" max="16384" width="11.5546875" style="263"/>
  </cols>
  <sheetData>
    <row r="1" spans="1:12">
      <c r="A1" s="1203" t="s">
        <v>1853</v>
      </c>
      <c r="B1" s="1203"/>
      <c r="C1" s="1203"/>
      <c r="D1" s="1203"/>
      <c r="E1" s="1203"/>
      <c r="F1" s="1203"/>
      <c r="G1" s="1203"/>
      <c r="H1" s="1203"/>
      <c r="I1" s="1203"/>
      <c r="J1" s="1203"/>
    </row>
    <row r="2" spans="1:12" ht="23.25" customHeight="1">
      <c r="A2" s="265"/>
      <c r="B2" s="265"/>
      <c r="C2" s="265"/>
      <c r="D2" s="265"/>
      <c r="E2" s="265"/>
      <c r="F2" s="265"/>
      <c r="G2" s="265"/>
      <c r="I2" s="1447" t="s">
        <v>1854</v>
      </c>
      <c r="J2" s="1448"/>
    </row>
    <row r="3" spans="1:12" s="430" customFormat="1" ht="15.75" customHeight="1">
      <c r="A3" s="266" t="s">
        <v>516</v>
      </c>
      <c r="B3" s="266"/>
      <c r="C3" s="1551" t="str">
        <f>+'NOTE 4'!C3</f>
        <v>DSO Services</v>
      </c>
      <c r="D3" s="1551"/>
      <c r="E3" s="1551"/>
      <c r="F3" s="1551"/>
      <c r="G3" s="1551"/>
      <c r="H3" s="1551"/>
      <c r="I3" s="1464"/>
      <c r="J3" s="1464"/>
      <c r="L3" s="431"/>
    </row>
    <row r="4" spans="1:12" s="430" customFormat="1" ht="15.75" customHeight="1">
      <c r="A4" s="266" t="s">
        <v>517</v>
      </c>
      <c r="B4" s="277"/>
      <c r="C4" s="502" t="str">
        <f>+'NOTE 4'!C4</f>
        <v>Rue Alphamoi Djénèpo, secteur 01, Bobo-Dioulasso, Burkina Faso</v>
      </c>
      <c r="D4" s="502"/>
      <c r="E4" s="502"/>
      <c r="F4" s="502"/>
      <c r="G4" s="502"/>
      <c r="H4" s="502"/>
      <c r="I4" s="312" t="s">
        <v>518</v>
      </c>
      <c r="J4" s="432" t="str">
        <f>+'NOTE 4'!I4</f>
        <v>DSO Services</v>
      </c>
      <c r="L4" s="431"/>
    </row>
    <row r="5" spans="1:12" s="430" customFormat="1" ht="15.75" customHeight="1">
      <c r="A5" s="266" t="s">
        <v>1771</v>
      </c>
      <c r="B5" s="266"/>
      <c r="C5" s="1464" t="str">
        <f>+'NOTE 4'!C5</f>
        <v>00000101A</v>
      </c>
      <c r="D5" s="1464"/>
      <c r="E5" s="295" t="s">
        <v>520</v>
      </c>
      <c r="F5" s="1552">
        <f>+'NOTE 4'!F5</f>
        <v>45657</v>
      </c>
      <c r="G5" s="1552"/>
      <c r="H5" s="1552"/>
      <c r="I5" s="312" t="s">
        <v>521</v>
      </c>
      <c r="J5" s="846">
        <f>+'NOTE 4'!I5</f>
        <v>12</v>
      </c>
      <c r="L5" s="431"/>
    </row>
    <row r="6" spans="1:12" s="430" customFormat="1" ht="15.75" customHeight="1">
      <c r="A6" s="266" t="s">
        <v>1855</v>
      </c>
      <c r="B6" s="266"/>
      <c r="C6" s="1466" t="str">
        <f>+'NOTE 4'!C6</f>
        <v>Néant</v>
      </c>
      <c r="D6" s="1466"/>
      <c r="E6" s="435"/>
      <c r="F6" s="270"/>
      <c r="G6" s="270"/>
      <c r="H6" s="269"/>
      <c r="I6" s="269"/>
      <c r="J6" s="270"/>
      <c r="L6" s="431"/>
    </row>
    <row r="7" spans="1:12" ht="33" customHeight="1">
      <c r="A7" s="1459" t="s">
        <v>1924</v>
      </c>
      <c r="B7" s="1459"/>
      <c r="C7" s="1459"/>
      <c r="D7" s="1459"/>
      <c r="E7" s="1459"/>
      <c r="F7" s="1459"/>
      <c r="G7" s="1459"/>
      <c r="H7" s="1459"/>
      <c r="I7" s="1459"/>
      <c r="J7" s="1459"/>
      <c r="L7" s="427">
        <v>1</v>
      </c>
    </row>
    <row r="8" spans="1:12">
      <c r="A8" s="1553" t="s">
        <v>233</v>
      </c>
      <c r="B8" s="1554"/>
      <c r="C8" s="1554"/>
      <c r="D8" s="1555"/>
      <c r="E8" s="1553" t="s">
        <v>221</v>
      </c>
      <c r="F8" s="1555"/>
      <c r="G8" s="1553" t="s">
        <v>232</v>
      </c>
      <c r="H8" s="1555"/>
      <c r="I8" s="1559" t="s">
        <v>1914</v>
      </c>
      <c r="J8" s="1560"/>
    </row>
    <row r="9" spans="1:12">
      <c r="A9" s="1556"/>
      <c r="B9" s="1557"/>
      <c r="C9" s="1557"/>
      <c r="D9" s="1558"/>
      <c r="E9" s="1556"/>
      <c r="F9" s="1558"/>
      <c r="G9" s="1556"/>
      <c r="H9" s="1558"/>
      <c r="I9" s="314" t="s">
        <v>231</v>
      </c>
      <c r="J9" s="314" t="s">
        <v>219</v>
      </c>
    </row>
    <row r="10" spans="1:12" s="267" customFormat="1">
      <c r="A10" s="1538" t="s">
        <v>1915</v>
      </c>
      <c r="B10" s="1538"/>
      <c r="C10" s="1538"/>
      <c r="D10" s="1538"/>
      <c r="E10" s="1541">
        <f>SUMIF('Balance N'!A:A,31,'Balance N'!O:O)</f>
        <v>0</v>
      </c>
      <c r="F10" s="1541"/>
      <c r="G10" s="1541">
        <f>SUMIF('Balance N-1'!A:A,31,'Balance N-1'!O:O)</f>
        <v>0</v>
      </c>
      <c r="H10" s="1541"/>
      <c r="I10" s="494">
        <f>E10-G10</f>
        <v>0</v>
      </c>
      <c r="J10" s="511" t="str">
        <f>IF(G10,(E10-G10)/G10,IF(ISBLANK(G10),"",IF(E10,IF( E10 &gt; 0,1,-1),"")))</f>
        <v/>
      </c>
      <c r="L10" s="268"/>
    </row>
    <row r="11" spans="1:12" s="267" customFormat="1">
      <c r="A11" s="1546" t="s">
        <v>1925</v>
      </c>
      <c r="B11" s="1546"/>
      <c r="C11" s="1546"/>
      <c r="D11" s="1546"/>
      <c r="E11" s="1541">
        <f>SUMIF('Balance N'!B:B,321,'Balance N'!O:O)+SUMIF('Balance N'!B:B,322,'Balance N'!O:O)</f>
        <v>0</v>
      </c>
      <c r="F11" s="1541"/>
      <c r="G11" s="1541">
        <f>SUMIF('Balance N-1'!B:B,321,'Balance N-1'!O:O)+SUMIF('Balance N-1'!B:B,322,'Balance N-1'!O:O)</f>
        <v>0</v>
      </c>
      <c r="H11" s="1541"/>
      <c r="I11" s="494">
        <f t="shared" ref="I11:I20" si="0">E11-G11</f>
        <v>0</v>
      </c>
      <c r="J11" s="511" t="str">
        <f t="shared" ref="J11:J22" si="1">IF(G11,(E11-G11)/G11,IF(ISBLANK(G11),"",IF(E11,IF( E11 &gt; 0,1,-1),"")))</f>
        <v/>
      </c>
      <c r="L11" s="268"/>
    </row>
    <row r="12" spans="1:12" s="267" customFormat="1">
      <c r="A12" s="1546" t="s">
        <v>1926</v>
      </c>
      <c r="B12" s="1546"/>
      <c r="C12" s="1546"/>
      <c r="D12" s="1546"/>
      <c r="E12" s="1541">
        <f>SUMIF('Balance N'!B:B,323,'Balance N'!O:O)+SUMIF('Balance N'!B:B,324,'Balance N'!O:O)+SUMIF('Balance N'!B:B,325,'Balance N'!O:O)</f>
        <v>0</v>
      </c>
      <c r="F12" s="1541"/>
      <c r="G12" s="1541">
        <f>SUMIF('Balance N-1'!B:B,323,'Balance N-1'!O:O)+SUMIF('Balance N-1'!B:B,324,'Balance N-1'!O:O)+SUMIF('Balance N-1'!B:B,325,'Balance N-1'!O:O)</f>
        <v>0</v>
      </c>
      <c r="H12" s="1541"/>
      <c r="I12" s="494">
        <f t="shared" si="0"/>
        <v>0</v>
      </c>
      <c r="J12" s="511" t="str">
        <f t="shared" si="1"/>
        <v/>
      </c>
      <c r="L12" s="268"/>
    </row>
    <row r="13" spans="1:12" s="267" customFormat="1">
      <c r="A13" s="1546" t="s">
        <v>1916</v>
      </c>
      <c r="B13" s="1546"/>
      <c r="C13" s="1546"/>
      <c r="D13" s="1546"/>
      <c r="E13" s="1541">
        <f>SUMIF('Balance N'!A:A,33,'Balance N'!O:O)</f>
        <v>0</v>
      </c>
      <c r="F13" s="1541"/>
      <c r="G13" s="1541">
        <f>SUMIF('Balance N-1'!A:A,33,'Balance N-1'!O:O)</f>
        <v>0</v>
      </c>
      <c r="H13" s="1541"/>
      <c r="I13" s="494">
        <f t="shared" si="0"/>
        <v>0</v>
      </c>
      <c r="J13" s="511" t="str">
        <f t="shared" si="1"/>
        <v/>
      </c>
      <c r="L13" s="268"/>
    </row>
    <row r="14" spans="1:12" s="267" customFormat="1">
      <c r="A14" s="1546" t="s">
        <v>1927</v>
      </c>
      <c r="B14" s="1546"/>
      <c r="C14" s="1546"/>
      <c r="D14" s="1546"/>
      <c r="E14" s="1541">
        <f>SUMIF('Balance N'!A:A,34,'Balance N'!O:O)</f>
        <v>0</v>
      </c>
      <c r="F14" s="1541"/>
      <c r="G14" s="1541">
        <f>SUMIF('Balance N-1'!A:A,34,'Balance N-1'!O:O)</f>
        <v>0</v>
      </c>
      <c r="H14" s="1541"/>
      <c r="I14" s="494">
        <f t="shared" si="0"/>
        <v>0</v>
      </c>
      <c r="J14" s="511" t="str">
        <f t="shared" si="1"/>
        <v/>
      </c>
      <c r="L14" s="268"/>
    </row>
    <row r="15" spans="1:12" s="267" customFormat="1">
      <c r="A15" s="1546" t="s">
        <v>1928</v>
      </c>
      <c r="B15" s="1546"/>
      <c r="C15" s="1546"/>
      <c r="D15" s="1546"/>
      <c r="E15" s="1541">
        <f>SUMIF('Balance N'!A:A,35,'Balance N'!O:O)</f>
        <v>0</v>
      </c>
      <c r="F15" s="1541"/>
      <c r="G15" s="1541">
        <f>SUMIF('Balance N-1'!A:A,35,'Balance N-1'!O:O)</f>
        <v>0</v>
      </c>
      <c r="H15" s="1541"/>
      <c r="I15" s="494">
        <f t="shared" si="0"/>
        <v>0</v>
      </c>
      <c r="J15" s="511" t="str">
        <f t="shared" si="1"/>
        <v/>
      </c>
      <c r="L15" s="268"/>
    </row>
    <row r="16" spans="1:12" s="267" customFormat="1">
      <c r="A16" s="1546" t="s">
        <v>1917</v>
      </c>
      <c r="B16" s="1546"/>
      <c r="C16" s="1546"/>
      <c r="D16" s="1546"/>
      <c r="E16" s="1541">
        <f>SUMIF('Balance N'!B:B,361,'Balance N'!O:O)+SUMIF('Balance N'!B:B,362,'Balance N'!O:O)+SUMIF('Balance N'!B:B,363,'Balance N'!O:O)</f>
        <v>0</v>
      </c>
      <c r="F16" s="1541"/>
      <c r="G16" s="1541">
        <f>SUMIF('Balance N-1'!B:B,361,'Balance N-1'!O:O)+SUMIF('Balance N-1'!B:B,362,'Balance N-1'!O:O)+SUMIF('Balance N-1'!B:B,363,'Balance N-1'!O:O)</f>
        <v>0</v>
      </c>
      <c r="H16" s="1541"/>
      <c r="I16" s="494">
        <f t="shared" si="0"/>
        <v>0</v>
      </c>
      <c r="J16" s="511" t="str">
        <f t="shared" si="1"/>
        <v/>
      </c>
      <c r="L16" s="268"/>
    </row>
    <row r="17" spans="1:12" s="267" customFormat="1">
      <c r="A17" s="1546" t="s">
        <v>1929</v>
      </c>
      <c r="B17" s="1546"/>
      <c r="C17" s="1546"/>
      <c r="D17" s="1546"/>
      <c r="E17" s="1541">
        <f>SUMIF('Balance N'!B:B,367,'Balance N'!O:O)</f>
        <v>0</v>
      </c>
      <c r="F17" s="1541"/>
      <c r="G17" s="1541">
        <f>SUMIF('Balance N-1'!B:B,367,'Balance N-1'!O:O)</f>
        <v>0</v>
      </c>
      <c r="H17" s="1541"/>
      <c r="I17" s="494">
        <f t="shared" si="0"/>
        <v>0</v>
      </c>
      <c r="J17" s="511" t="str">
        <f t="shared" si="1"/>
        <v/>
      </c>
      <c r="L17" s="268"/>
    </row>
    <row r="18" spans="1:12" s="267" customFormat="1">
      <c r="A18" s="1546" t="s">
        <v>1930</v>
      </c>
      <c r="B18" s="1546"/>
      <c r="C18" s="1546"/>
      <c r="D18" s="1546"/>
      <c r="E18" s="1541">
        <f>SUMIF('Balance N'!A:A,38,'Balance N'!O:O)-SUMIF('Balance N'!B:B,388,'Balance N'!O:O)</f>
        <v>0</v>
      </c>
      <c r="F18" s="1541"/>
      <c r="G18" s="1541">
        <f>SUMIF('Balance N-1'!A:A,38,'Balance N-1'!O:O)-SUMIF('Balance N-1'!B:B,388,'Balance N-1'!O:O)</f>
        <v>0</v>
      </c>
      <c r="H18" s="1541"/>
      <c r="I18" s="494">
        <f t="shared" si="0"/>
        <v>0</v>
      </c>
      <c r="J18" s="511" t="str">
        <f t="shared" si="1"/>
        <v/>
      </c>
      <c r="L18" s="268"/>
    </row>
    <row r="19" spans="1:12" s="267" customFormat="1">
      <c r="A19" s="1546" t="s">
        <v>222</v>
      </c>
      <c r="B19" s="1546"/>
      <c r="C19" s="1546"/>
      <c r="D19" s="1546"/>
      <c r="E19" s="1541">
        <f>SUMIF('Balance N'!B:B,388,'Balance N'!O:O)</f>
        <v>0</v>
      </c>
      <c r="F19" s="1541"/>
      <c r="G19" s="1541">
        <f>SUMIF('Balance N-1'!B:B,388,'Balance N-1'!O:O)</f>
        <v>0</v>
      </c>
      <c r="H19" s="1541"/>
      <c r="I19" s="494">
        <f t="shared" si="0"/>
        <v>0</v>
      </c>
      <c r="J19" s="511" t="str">
        <f t="shared" si="1"/>
        <v/>
      </c>
      <c r="L19" s="268"/>
    </row>
    <row r="20" spans="1:12" s="267" customFormat="1">
      <c r="A20" s="1547" t="s">
        <v>1918</v>
      </c>
      <c r="B20" s="1547"/>
      <c r="C20" s="1547"/>
      <c r="D20" s="1547"/>
      <c r="E20" s="1549">
        <f>SUM(E10:F17)</f>
        <v>0</v>
      </c>
      <c r="F20" s="1550"/>
      <c r="G20" s="1549">
        <f>SUM(G10:H17)</f>
        <v>0</v>
      </c>
      <c r="H20" s="1550"/>
      <c r="I20" s="503">
        <f t="shared" si="0"/>
        <v>0</v>
      </c>
      <c r="J20" s="538" t="str">
        <f t="shared" si="1"/>
        <v/>
      </c>
      <c r="L20" s="268"/>
    </row>
    <row r="21" spans="1:12" s="267" customFormat="1">
      <c r="A21" s="1538" t="s">
        <v>1919</v>
      </c>
      <c r="B21" s="1538"/>
      <c r="C21" s="1538"/>
      <c r="D21" s="1538"/>
      <c r="E21" s="1541">
        <f>SUMIF('Balance N'!A:A,39,'Balance N'!P:P)</f>
        <v>0</v>
      </c>
      <c r="F21" s="1541"/>
      <c r="G21" s="1541">
        <f>SUMIF('Balance N-1'!A:A,39,'Balance N-1'!P:P)</f>
        <v>0</v>
      </c>
      <c r="H21" s="1541"/>
      <c r="I21" s="494">
        <v>0</v>
      </c>
      <c r="J21" s="511" t="str">
        <f t="shared" si="1"/>
        <v/>
      </c>
      <c r="L21" s="268"/>
    </row>
    <row r="22" spans="1:12" s="267" customFormat="1">
      <c r="A22" s="1547" t="s">
        <v>223</v>
      </c>
      <c r="B22" s="1547"/>
      <c r="C22" s="1547"/>
      <c r="D22" s="1547"/>
      <c r="E22" s="1548">
        <f>SUM(E21:E21)</f>
        <v>0</v>
      </c>
      <c r="F22" s="1548"/>
      <c r="G22" s="1548">
        <f>SUM(G21:G21)</f>
        <v>0</v>
      </c>
      <c r="H22" s="1548"/>
      <c r="I22" s="503">
        <f t="shared" ref="I22" si="2">I20-I21</f>
        <v>0</v>
      </c>
      <c r="J22" s="512" t="str">
        <f t="shared" si="1"/>
        <v/>
      </c>
      <c r="L22" s="268"/>
    </row>
    <row r="23" spans="1:12" s="273" customFormat="1" ht="10.199999999999999">
      <c r="A23" s="1545"/>
      <c r="B23" s="1545"/>
      <c r="C23" s="1545"/>
      <c r="D23" s="1545"/>
      <c r="E23" s="1545"/>
      <c r="F23" s="1545"/>
      <c r="G23" s="1545"/>
      <c r="H23" s="1545"/>
      <c r="I23" s="1545"/>
      <c r="J23" s="1545"/>
      <c r="L23" s="274"/>
    </row>
    <row r="24" spans="1:12" s="273" customFormat="1" ht="10.199999999999999">
      <c r="A24" s="271" t="s">
        <v>1920</v>
      </c>
      <c r="B24" s="276"/>
      <c r="C24" s="276"/>
      <c r="D24" s="276"/>
      <c r="E24" s="276"/>
      <c r="F24" s="276"/>
      <c r="G24" s="276"/>
      <c r="H24" s="276"/>
      <c r="I24" s="276"/>
      <c r="J24" s="276"/>
      <c r="L24" s="274"/>
    </row>
    <row r="25" spans="1:12" s="273" customFormat="1" ht="10.199999999999999">
      <c r="A25" s="473" t="s">
        <v>1921</v>
      </c>
      <c r="B25" s="272"/>
      <c r="C25" s="272"/>
      <c r="D25" s="272"/>
      <c r="E25" s="272"/>
      <c r="F25" s="272"/>
      <c r="G25" s="272"/>
      <c r="H25" s="272"/>
      <c r="I25" s="272"/>
      <c r="J25" s="272"/>
      <c r="L25" s="274"/>
    </row>
    <row r="26" spans="1:12" s="273" customFormat="1" ht="10.199999999999999">
      <c r="A26" s="473" t="s">
        <v>1922</v>
      </c>
      <c r="B26" s="272"/>
      <c r="C26" s="272"/>
      <c r="D26" s="272"/>
      <c r="E26" s="272"/>
      <c r="F26" s="272"/>
      <c r="G26" s="272"/>
      <c r="H26" s="272"/>
      <c r="I26" s="272"/>
      <c r="J26" s="272"/>
      <c r="L26" s="274"/>
    </row>
    <row r="27" spans="1:12" s="273" customFormat="1" ht="10.199999999999999">
      <c r="A27" s="473" t="s">
        <v>1923</v>
      </c>
      <c r="B27" s="272"/>
      <c r="C27" s="272"/>
      <c r="D27" s="272"/>
      <c r="E27" s="272"/>
      <c r="F27" s="272"/>
      <c r="G27" s="272"/>
      <c r="H27" s="272"/>
      <c r="I27" s="272"/>
      <c r="J27" s="272"/>
      <c r="L27" s="274"/>
    </row>
  </sheetData>
  <sheetProtection algorithmName="SHA-512" hashValue="uOa6PvSCYcnWSs8bU1s7n4FjL7ZE7FI32SVC5SG0/4CDB4eRcRdxCPYkHxW3pgN/bii+e7sJU6HqFmtHX/+f5A==" saltValue="ekk2PhCaF7ZiOMsCiNz2Kw==" spinCount="100000" sheet="1" objects="1" scenarios="1"/>
  <mergeCells count="51">
    <mergeCell ref="A10:D10"/>
    <mergeCell ref="E10:F10"/>
    <mergeCell ref="G10:H10"/>
    <mergeCell ref="A1:J1"/>
    <mergeCell ref="I2:J2"/>
    <mergeCell ref="C3:J3"/>
    <mergeCell ref="C5:D5"/>
    <mergeCell ref="F5:H5"/>
    <mergeCell ref="C6:D6"/>
    <mergeCell ref="A7:J7"/>
    <mergeCell ref="A8:D9"/>
    <mergeCell ref="E8:F9"/>
    <mergeCell ref="G8:H9"/>
    <mergeCell ref="I8:J8"/>
    <mergeCell ref="A11:D11"/>
    <mergeCell ref="E11:F11"/>
    <mergeCell ref="G11:H11"/>
    <mergeCell ref="A12:D12"/>
    <mergeCell ref="E12:F12"/>
    <mergeCell ref="G12:H12"/>
    <mergeCell ref="A13:D13"/>
    <mergeCell ref="E13:F13"/>
    <mergeCell ref="G13:H13"/>
    <mergeCell ref="A14:D14"/>
    <mergeCell ref="E14:F14"/>
    <mergeCell ref="G14:H14"/>
    <mergeCell ref="A15:D15"/>
    <mergeCell ref="E15:F15"/>
    <mergeCell ref="G15:H15"/>
    <mergeCell ref="A16:D16"/>
    <mergeCell ref="E16:F16"/>
    <mergeCell ref="G16:H16"/>
    <mergeCell ref="A17:D17"/>
    <mergeCell ref="E17:F17"/>
    <mergeCell ref="G17:H17"/>
    <mergeCell ref="A20:D20"/>
    <mergeCell ref="E20:F20"/>
    <mergeCell ref="G20:H20"/>
    <mergeCell ref="A23:J23"/>
    <mergeCell ref="A18:D18"/>
    <mergeCell ref="E18:F18"/>
    <mergeCell ref="G18:H18"/>
    <mergeCell ref="A19:D19"/>
    <mergeCell ref="E19:F19"/>
    <mergeCell ref="G19:H19"/>
    <mergeCell ref="A21:D21"/>
    <mergeCell ref="E21:F21"/>
    <mergeCell ref="G21:H21"/>
    <mergeCell ref="A22:D22"/>
    <mergeCell ref="E22:F22"/>
    <mergeCell ref="G22:H22"/>
  </mergeCells>
  <dataValidations count="1">
    <dataValidation type="whole" allowBlank="1" showInputMessage="1" showErrorMessage="1" errorTitle="Attention!" error="Valeur numérique attendue" sqref="E21:I21 I10:I20 I22 G10:H19 E10:F17 E19:F19">
      <formula1>-9999999999999</formula1>
      <formula2>9999999999999</formula2>
    </dataValidation>
  </dataValidations>
  <pageMargins left="0.7" right="0.7" top="0.75" bottom="0.75" header="0.3" footer="0.3"/>
  <pageSetup paperSize="9" scale="71"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O23"/>
  <sheetViews>
    <sheetView showGridLines="0" view="pageBreakPreview" zoomScaleNormal="100" zoomScaleSheetLayoutView="100" workbookViewId="0">
      <selection activeCell="M9" sqref="M9"/>
    </sheetView>
  </sheetViews>
  <sheetFormatPr baseColWidth="10" defaultColWidth="11.44140625" defaultRowHeight="14.4"/>
  <cols>
    <col min="1" max="1" width="11.44140625" style="263"/>
    <col min="2" max="2" width="16.33203125" style="263" customWidth="1"/>
    <col min="3" max="4" width="11.44140625" style="263"/>
    <col min="5" max="6" width="15.6640625" style="263" customWidth="1"/>
    <col min="7" max="7" width="16.6640625" style="263" bestFit="1" customWidth="1"/>
    <col min="8" max="8" width="11.44140625" style="263"/>
    <col min="9" max="9" width="15.6640625" style="263" customWidth="1"/>
    <col min="10" max="10" width="19.44140625" style="263" customWidth="1"/>
    <col min="11" max="11" width="15.6640625" style="263" customWidth="1"/>
    <col min="12" max="12" width="11.44140625" style="263"/>
    <col min="13" max="13" width="12.33203125" style="263" bestFit="1" customWidth="1"/>
    <col min="14" max="16384" width="11.44140625" style="263"/>
  </cols>
  <sheetData>
    <row r="1" spans="1:15">
      <c r="A1" s="1543" t="s">
        <v>2193</v>
      </c>
      <c r="B1" s="1544"/>
      <c r="C1" s="1544"/>
      <c r="D1" s="1544"/>
      <c r="E1" s="1544"/>
      <c r="F1" s="1544"/>
      <c r="G1" s="1544"/>
      <c r="H1" s="1544"/>
      <c r="I1" s="1544"/>
      <c r="J1" s="1544"/>
      <c r="K1" s="1544"/>
    </row>
    <row r="2" spans="1:15" ht="26.25" customHeight="1">
      <c r="J2" s="1447" t="s">
        <v>1939</v>
      </c>
      <c r="K2" s="1448"/>
    </row>
    <row r="3" spans="1:15" s="430" customFormat="1" ht="15.75" customHeight="1">
      <c r="A3" s="266" t="s">
        <v>516</v>
      </c>
      <c r="B3" s="266"/>
      <c r="C3" s="1464" t="str">
        <f>+'NOTE 5'!C3</f>
        <v>DSO Services</v>
      </c>
      <c r="D3" s="1464"/>
      <c r="E3" s="1464"/>
      <c r="F3" s="1464"/>
      <c r="G3" s="1464"/>
      <c r="H3" s="1464"/>
      <c r="I3" s="1464"/>
      <c r="J3" s="1464"/>
      <c r="K3" s="1464"/>
      <c r="L3" s="1563" t="s">
        <v>1770</v>
      </c>
      <c r="M3" s="1563"/>
      <c r="N3" s="1563"/>
      <c r="O3" s="1563"/>
    </row>
    <row r="4" spans="1:15" s="430" customFormat="1" ht="15.75" customHeight="1">
      <c r="A4" s="266" t="s">
        <v>517</v>
      </c>
      <c r="B4" s="277"/>
      <c r="C4" s="278" t="str">
        <f>+'NOTE 5'!C4</f>
        <v>Rue Alphamoi Djénèpo, secteur 01, Bobo-Dioulasso, Burkina Faso</v>
      </c>
      <c r="D4" s="278"/>
      <c r="E4" s="278"/>
      <c r="F4" s="278"/>
      <c r="G4" s="278"/>
      <c r="H4" s="278"/>
      <c r="I4" s="278"/>
      <c r="J4" s="312" t="s">
        <v>518</v>
      </c>
      <c r="K4" s="315" t="str">
        <f>+'NOTE 5'!J4</f>
        <v>DSO Services</v>
      </c>
      <c r="L4" s="1563"/>
      <c r="M4" s="1563"/>
      <c r="N4" s="1563"/>
      <c r="O4" s="1563"/>
    </row>
    <row r="5" spans="1:15" s="430" customFormat="1" ht="15.75" customHeight="1">
      <c r="A5" s="266" t="s">
        <v>1771</v>
      </c>
      <c r="B5" s="266"/>
      <c r="C5" s="1464" t="str">
        <f>+'NOTE 5'!C5</f>
        <v>00000101A</v>
      </c>
      <c r="D5" s="1464"/>
      <c r="E5" s="1464"/>
      <c r="F5" s="295" t="s">
        <v>520</v>
      </c>
      <c r="G5" s="1564">
        <f>+'NOTE 5'!F5</f>
        <v>45657</v>
      </c>
      <c r="H5" s="1564"/>
      <c r="I5" s="1564"/>
      <c r="J5" s="312" t="s">
        <v>521</v>
      </c>
      <c r="K5" s="850">
        <f>+'NOTE 5'!J5</f>
        <v>12</v>
      </c>
      <c r="L5" s="1565" t="s">
        <v>1772</v>
      </c>
      <c r="M5" s="1565"/>
      <c r="N5" s="1565"/>
      <c r="O5" s="1565"/>
    </row>
    <row r="6" spans="1:15" s="430" customFormat="1" ht="15.75" customHeight="1">
      <c r="A6" s="266" t="s">
        <v>1855</v>
      </c>
      <c r="B6" s="266"/>
      <c r="C6" s="1466" t="str">
        <f>+'NOTE 5'!C6</f>
        <v>Néant</v>
      </c>
      <c r="D6" s="1466"/>
      <c r="E6" s="1466"/>
      <c r="F6" s="435"/>
      <c r="G6" s="270"/>
      <c r="H6" s="270"/>
      <c r="I6" s="270"/>
      <c r="J6" s="269"/>
      <c r="K6" s="270"/>
      <c r="L6" s="1565"/>
      <c r="M6" s="1565"/>
      <c r="N6" s="1565"/>
      <c r="O6" s="1565"/>
    </row>
    <row r="7" spans="1:15" ht="25.5" customHeight="1">
      <c r="A7" s="1459" t="s">
        <v>1940</v>
      </c>
      <c r="B7" s="1459"/>
      <c r="C7" s="1459"/>
      <c r="D7" s="1459"/>
      <c r="E7" s="1459"/>
      <c r="F7" s="1459"/>
      <c r="G7" s="1459"/>
      <c r="H7" s="1459"/>
      <c r="I7" s="1459"/>
      <c r="J7" s="1459"/>
      <c r="K7" s="1459"/>
      <c r="L7" s="426"/>
      <c r="M7" s="427">
        <v>1</v>
      </c>
      <c r="N7" s="426"/>
      <c r="O7" s="426"/>
    </row>
    <row r="8" spans="1:15" ht="24.75" customHeight="1">
      <c r="A8" s="1553" t="s">
        <v>233</v>
      </c>
      <c r="B8" s="1554"/>
      <c r="C8" s="1554"/>
      <c r="D8" s="1555"/>
      <c r="E8" s="1561" t="s">
        <v>221</v>
      </c>
      <c r="F8" s="1561" t="s">
        <v>232</v>
      </c>
      <c r="G8" s="1559" t="s">
        <v>1933</v>
      </c>
      <c r="H8" s="1560"/>
      <c r="I8" s="1561" t="s">
        <v>1934</v>
      </c>
      <c r="J8" s="1561" t="s">
        <v>1935</v>
      </c>
      <c r="K8" s="1561" t="s">
        <v>1936</v>
      </c>
    </row>
    <row r="9" spans="1:15" ht="24.75" customHeight="1">
      <c r="A9" s="1556"/>
      <c r="B9" s="1557"/>
      <c r="C9" s="1557"/>
      <c r="D9" s="1558"/>
      <c r="E9" s="1562"/>
      <c r="F9" s="1562"/>
      <c r="G9" s="504" t="s">
        <v>1937</v>
      </c>
      <c r="H9" s="504" t="s">
        <v>219</v>
      </c>
      <c r="I9" s="1562"/>
      <c r="J9" s="1562"/>
      <c r="K9" s="1562"/>
    </row>
    <row r="10" spans="1:15">
      <c r="A10" s="1538" t="s">
        <v>230</v>
      </c>
      <c r="B10" s="1538" t="s">
        <v>230</v>
      </c>
      <c r="C10" s="1538" t="s">
        <v>230</v>
      </c>
      <c r="D10" s="1538" t="s">
        <v>230</v>
      </c>
      <c r="E10" s="494">
        <f>SUMIF('Balance N'!B:B,409,'Balance N'!O:O)-(SUMIF('Balance N'!C:C,4091,'Balance N'!O:O))</f>
        <v>0</v>
      </c>
      <c r="F10" s="494">
        <f>SUMIF('Balance N-1'!B:B,409,'Balance N-1'!O:O)-(SUMIF('Balance N-1'!C:C,4091,'Balance N-1'!O:O))</f>
        <v>0</v>
      </c>
      <c r="G10" s="494">
        <f t="shared" ref="G10:G11" si="0">(E10-F10)</f>
        <v>0</v>
      </c>
      <c r="H10" s="511" t="str">
        <f>IF(F10,(E10-F10)/F10,IF(ISBLANK(F10),"",IF(E10,IF( E10 &gt; 0,1,-1),"")))</f>
        <v/>
      </c>
      <c r="I10" s="505"/>
      <c r="J10" s="505">
        <f>E10-(I10+K10)</f>
        <v>0</v>
      </c>
      <c r="K10" s="505"/>
    </row>
    <row r="11" spans="1:15">
      <c r="A11" s="1546" t="s">
        <v>229</v>
      </c>
      <c r="B11" s="1546" t="s">
        <v>229</v>
      </c>
      <c r="C11" s="1546" t="s">
        <v>229</v>
      </c>
      <c r="D11" s="1546" t="s">
        <v>229</v>
      </c>
      <c r="E11" s="494">
        <f>+SUMIF('Balance N'!B:B,412,'Balance N'!O:O)</f>
        <v>0</v>
      </c>
      <c r="F11" s="494">
        <f>+SUMIF('Balance N-1'!B:B,412,'Balance N-1'!O:O)</f>
        <v>0</v>
      </c>
      <c r="G11" s="494">
        <f t="shared" si="0"/>
        <v>0</v>
      </c>
      <c r="H11" s="511" t="str">
        <f>IF(F11,(E11-F11)/F11,IF(ISBLANK(F11),"",IF(E11,IF( E11 &gt; 0,1,-1),"")))</f>
        <v/>
      </c>
      <c r="I11" s="505"/>
      <c r="J11" s="505">
        <f t="shared" ref="J11:J12" si="1">E11-(I11+K11)</f>
        <v>0</v>
      </c>
      <c r="K11" s="505"/>
    </row>
    <row r="12" spans="1:15">
      <c r="A12" s="1538" t="s">
        <v>228</v>
      </c>
      <c r="B12" s="1538" t="s">
        <v>228</v>
      </c>
      <c r="C12" s="1538" t="s">
        <v>228</v>
      </c>
      <c r="D12" s="1538" t="s">
        <v>228</v>
      </c>
      <c r="E12" s="494">
        <f>SUMIF('Balance N'!A:A,42,'Balance N'!O:O)</f>
        <v>0</v>
      </c>
      <c r="F12" s="494">
        <f>SUMIF('Balance N-1'!A:A,42,'Balance N-1'!O:O)</f>
        <v>0</v>
      </c>
      <c r="G12" s="494">
        <f>(E12-F12)</f>
        <v>0</v>
      </c>
      <c r="H12" s="511" t="str">
        <f t="shared" ref="H12:H18" si="2">IF(F12,(E12-F12)/F12,IF(ISBLANK(F12),"",IF(E12,IF( E12 &gt; 0,1,-1),"")))</f>
        <v/>
      </c>
      <c r="I12" s="505"/>
      <c r="J12" s="505">
        <f t="shared" si="1"/>
        <v>0</v>
      </c>
      <c r="K12" s="505"/>
      <c r="M12" s="506"/>
    </row>
    <row r="13" spans="1:15">
      <c r="A13" s="1538" t="s">
        <v>227</v>
      </c>
      <c r="B13" s="1538" t="s">
        <v>227</v>
      </c>
      <c r="C13" s="1538" t="s">
        <v>227</v>
      </c>
      <c r="D13" s="1538" t="s">
        <v>227</v>
      </c>
      <c r="E13" s="494">
        <f>SUMIF('Balance N'!A:A,43,'Balance N'!O:O)</f>
        <v>0</v>
      </c>
      <c r="F13" s="494">
        <f>SUMIF('Balance N-1'!A:A,43,'Balance N-1'!O:O)</f>
        <v>0</v>
      </c>
      <c r="G13" s="494">
        <f t="shared" ref="G13:G18" si="3">(E13-F13)</f>
        <v>0</v>
      </c>
      <c r="H13" s="511" t="str">
        <f t="shared" si="2"/>
        <v/>
      </c>
      <c r="I13" s="505"/>
      <c r="J13" s="505">
        <f>E13-(I13+K13)</f>
        <v>0</v>
      </c>
      <c r="K13" s="505"/>
    </row>
    <row r="14" spans="1:15">
      <c r="A14" s="1538" t="s">
        <v>226</v>
      </c>
      <c r="B14" s="1538" t="s">
        <v>226</v>
      </c>
      <c r="C14" s="1538" t="s">
        <v>226</v>
      </c>
      <c r="D14" s="1538" t="s">
        <v>226</v>
      </c>
      <c r="E14" s="494">
        <f>SUMIF('Balance N'!A:A,44,'Balance N'!O:O)</f>
        <v>0</v>
      </c>
      <c r="F14" s="494">
        <f>SUMIF('Balance N-1'!A:A,44,'Balance N-1'!O:O)</f>
        <v>0</v>
      </c>
      <c r="G14" s="494">
        <f t="shared" si="3"/>
        <v>0</v>
      </c>
      <c r="H14" s="511" t="str">
        <f t="shared" si="2"/>
        <v/>
      </c>
      <c r="I14" s="509"/>
      <c r="J14" s="509"/>
      <c r="K14" s="509"/>
    </row>
    <row r="15" spans="1:15">
      <c r="A15" s="1538" t="s">
        <v>225</v>
      </c>
      <c r="B15" s="1538" t="s">
        <v>225</v>
      </c>
      <c r="C15" s="1538" t="s">
        <v>225</v>
      </c>
      <c r="D15" s="1538" t="s">
        <v>225</v>
      </c>
      <c r="E15" s="494">
        <f>SUMIF('Balance N'!A:A,47,'Balance N'!O:O)-(SUMIF('Balance N'!B:B,475,'Balance N'!O:O))</f>
        <v>0</v>
      </c>
      <c r="F15" s="494">
        <f>SUMIF('Balance N-1'!A:A,47,'Balance N-1'!O:O)-(SUMIF('Balance N-1'!B:B,475,'Balance N-1'!O:O))</f>
        <v>0</v>
      </c>
      <c r="G15" s="494">
        <f t="shared" si="3"/>
        <v>0</v>
      </c>
      <c r="H15" s="511" t="str">
        <f t="shared" si="2"/>
        <v/>
      </c>
      <c r="I15" s="509"/>
      <c r="J15" s="509"/>
      <c r="K15" s="509"/>
    </row>
    <row r="16" spans="1:15" ht="15" customHeight="1">
      <c r="A16" s="1535" t="s">
        <v>218</v>
      </c>
      <c r="B16" s="1535"/>
      <c r="C16" s="1535"/>
      <c r="D16" s="1535"/>
      <c r="E16" s="492">
        <v>2925734404</v>
      </c>
      <c r="F16" s="492">
        <v>3831311266</v>
      </c>
      <c r="G16" s="507">
        <f t="shared" si="3"/>
        <v>-905576862</v>
      </c>
      <c r="H16" s="512">
        <f t="shared" si="2"/>
        <v>-0.23636212229382461</v>
      </c>
      <c r="I16" s="510"/>
      <c r="J16" s="510"/>
      <c r="K16" s="510"/>
    </row>
    <row r="17" spans="1:11">
      <c r="A17" s="1538" t="s">
        <v>224</v>
      </c>
      <c r="B17" s="1538" t="s">
        <v>224</v>
      </c>
      <c r="C17" s="1538" t="s">
        <v>224</v>
      </c>
      <c r="D17" s="1538" t="s">
        <v>224</v>
      </c>
      <c r="E17" s="494">
        <f>SUMIF('Balance N'!B:B,492,'Balance N'!P:P)+SUMIF('Balance N'!B:B,493,'Balance N'!P:P)+SUMIF('Balance N'!B:B,494,'Balance N'!P:P)+SUMIF('Balance N'!B:B,497,'Balance N'!P:P)</f>
        <v>0</v>
      </c>
      <c r="F17" s="494">
        <f>SUMIF('Balance N-1'!B:B,492,'Balance N-1'!P:P)+SUMIF('Balance N-1'!B:B,493,'Balance N-1'!P:P)+SUMIF('Balance N-1'!B:B,494,'Balance N-1'!P:P)+SUMIF('Balance N-1'!B:B,497,'Balance N-1'!P:P)</f>
        <v>0</v>
      </c>
      <c r="G17" s="494">
        <f t="shared" si="3"/>
        <v>0</v>
      </c>
      <c r="H17" s="511" t="str">
        <f t="shared" si="2"/>
        <v/>
      </c>
      <c r="I17" s="808"/>
      <c r="J17" s="808"/>
      <c r="K17" s="808"/>
    </row>
    <row r="18" spans="1:11">
      <c r="A18" s="1535" t="s">
        <v>223</v>
      </c>
      <c r="B18" s="1535" t="s">
        <v>223</v>
      </c>
      <c r="C18" s="1535" t="s">
        <v>223</v>
      </c>
      <c r="D18" s="1535" t="s">
        <v>223</v>
      </c>
      <c r="E18" s="492">
        <v>2534884445</v>
      </c>
      <c r="F18" s="492">
        <v>3566447837</v>
      </c>
      <c r="G18" s="507">
        <f t="shared" si="3"/>
        <v>-1031563392</v>
      </c>
      <c r="H18" s="512">
        <f t="shared" si="2"/>
        <v>-0.28924112706712779</v>
      </c>
      <c r="I18" s="508">
        <f>SUM(I17:I17)</f>
        <v>0</v>
      </c>
      <c r="J18" s="508">
        <f>SUM(J17:J17)</f>
        <v>0</v>
      </c>
      <c r="K18" s="508">
        <f>SUM(K17:K17)</f>
        <v>0</v>
      </c>
    </row>
    <row r="19" spans="1:11" s="273" customFormat="1" ht="10.199999999999999">
      <c r="A19" s="271" t="s">
        <v>1920</v>
      </c>
      <c r="B19" s="272"/>
      <c r="C19" s="272"/>
      <c r="D19" s="272"/>
      <c r="E19" s="272"/>
      <c r="F19" s="272"/>
      <c r="G19" s="272"/>
      <c r="H19" s="272"/>
      <c r="I19" s="272"/>
      <c r="J19" s="272"/>
      <c r="K19" s="272"/>
    </row>
    <row r="20" spans="1:11" s="273" customFormat="1" ht="10.199999999999999">
      <c r="A20" s="473" t="s">
        <v>430</v>
      </c>
      <c r="B20" s="272"/>
      <c r="C20" s="272"/>
      <c r="D20" s="272"/>
      <c r="E20" s="272"/>
      <c r="F20" s="272"/>
      <c r="G20" s="272"/>
      <c r="H20" s="272"/>
      <c r="I20" s="272"/>
      <c r="J20" s="272"/>
      <c r="K20" s="272"/>
    </row>
    <row r="21" spans="1:11" s="273" customFormat="1" ht="10.199999999999999">
      <c r="A21" s="473" t="s">
        <v>1941</v>
      </c>
      <c r="B21" s="272"/>
      <c r="C21" s="272"/>
      <c r="D21" s="272"/>
      <c r="E21" s="272"/>
      <c r="F21" s="272"/>
      <c r="G21" s="272"/>
      <c r="H21" s="272"/>
      <c r="I21" s="272"/>
      <c r="J21" s="272"/>
      <c r="K21" s="272"/>
    </row>
    <row r="22" spans="1:11" s="273" customFormat="1" ht="10.199999999999999">
      <c r="A22" s="473" t="s">
        <v>1942</v>
      </c>
      <c r="B22" s="272"/>
      <c r="C22" s="272"/>
      <c r="D22" s="272"/>
      <c r="E22" s="272"/>
      <c r="F22" s="272"/>
      <c r="G22" s="272"/>
      <c r="H22" s="272"/>
      <c r="I22" s="272"/>
      <c r="J22" s="272"/>
      <c r="K22" s="272"/>
    </row>
    <row r="23" spans="1:11">
      <c r="A23" s="473" t="s">
        <v>1943</v>
      </c>
    </row>
  </sheetData>
  <sheetProtection algorithmName="SHA-512" hashValue="Y53IeVwK1xOJq6/Kuoha5dKpb51tGHLkiwS0JN85eZKeuXc8mLLEHGW3ueo17MdkrDeqaytAYN9cApXSeKB9ow==" saltValue="cIG6mIV+YW9tuxkbWen6gQ==" spinCount="100000" sheet="1" objects="1" scenarios="1"/>
  <mergeCells count="25">
    <mergeCell ref="A1:K1"/>
    <mergeCell ref="J2:K2"/>
    <mergeCell ref="C3:K3"/>
    <mergeCell ref="L3:O4"/>
    <mergeCell ref="C5:E5"/>
    <mergeCell ref="G5:I5"/>
    <mergeCell ref="L5:O6"/>
    <mergeCell ref="C6:E6"/>
    <mergeCell ref="A7:K7"/>
    <mergeCell ref="A8:D9"/>
    <mergeCell ref="E8:E9"/>
    <mergeCell ref="F8:F9"/>
    <mergeCell ref="G8:H8"/>
    <mergeCell ref="I8:I9"/>
    <mergeCell ref="J8:J9"/>
    <mergeCell ref="K8:K9"/>
    <mergeCell ref="A16:D16"/>
    <mergeCell ref="A17:D17"/>
    <mergeCell ref="A18:D18"/>
    <mergeCell ref="A15:D15"/>
    <mergeCell ref="A10:D10"/>
    <mergeCell ref="A11:D11"/>
    <mergeCell ref="A12:D12"/>
    <mergeCell ref="A13:D13"/>
    <mergeCell ref="A14:D14"/>
  </mergeCells>
  <dataValidations count="1">
    <dataValidation type="whole" allowBlank="1" showInputMessage="1" showErrorMessage="1" errorTitle="Attention!" error="Valeur numérique attendue" sqref="E10:F13 E14:F15 E17:F17 I10:K13 I14:K15 I17:K17">
      <formula1>-9999999999999</formula1>
      <formula2>9999999999999</formula2>
    </dataValidation>
  </dataValidations>
  <pageMargins left="0.7" right="0.7" top="0.75" bottom="0.75" header="0.3" footer="0.3"/>
  <pageSetup paperSize="9" scale="54"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L37"/>
  <sheetViews>
    <sheetView showGridLines="0" view="pageBreakPreview" zoomScaleNormal="100" zoomScaleSheetLayoutView="100" workbookViewId="0">
      <selection activeCell="C6" sqref="C6:D6"/>
    </sheetView>
  </sheetViews>
  <sheetFormatPr baseColWidth="10" defaultColWidth="11.5546875" defaultRowHeight="14.4"/>
  <cols>
    <col min="1" max="1" width="11.5546875" style="263"/>
    <col min="2" max="2" width="16.44140625" style="263" customWidth="1"/>
    <col min="3" max="3" width="23" style="263" customWidth="1"/>
    <col min="4" max="4" width="6" style="263" customWidth="1"/>
    <col min="5" max="5" width="14.109375" style="263" customWidth="1"/>
    <col min="6" max="6" width="7.6640625" style="263" customWidth="1"/>
    <col min="7" max="7" width="6.44140625" style="263" customWidth="1"/>
    <col min="8" max="8" width="14.109375" style="263" customWidth="1"/>
    <col min="9" max="10" width="13.109375" style="263" customWidth="1"/>
    <col min="11" max="11" width="11.5546875" style="263"/>
    <col min="12" max="12" width="11.5546875" style="264"/>
    <col min="13" max="16384" width="11.5546875" style="263"/>
  </cols>
  <sheetData>
    <row r="1" spans="1:12">
      <c r="A1" s="1567" t="s">
        <v>1858</v>
      </c>
      <c r="B1" s="1568"/>
      <c r="C1" s="1568"/>
      <c r="D1" s="1568"/>
      <c r="E1" s="1568"/>
      <c r="F1" s="1568"/>
      <c r="G1" s="1568"/>
      <c r="H1" s="1568"/>
      <c r="I1" s="1568"/>
      <c r="J1" s="801"/>
    </row>
    <row r="2" spans="1:12" ht="24" customHeight="1">
      <c r="A2" s="265"/>
      <c r="B2" s="265"/>
      <c r="C2" s="265"/>
      <c r="D2" s="265"/>
      <c r="E2" s="265"/>
      <c r="F2" s="265"/>
      <c r="G2" s="265"/>
      <c r="I2" s="1447" t="s">
        <v>1961</v>
      </c>
      <c r="J2" s="1448"/>
    </row>
    <row r="3" spans="1:12" s="496" customFormat="1" ht="15.75" customHeight="1">
      <c r="A3" s="266" t="s">
        <v>516</v>
      </c>
      <c r="B3" s="266"/>
      <c r="C3" s="1464" t="str">
        <f>+'NOTE 6'!C3</f>
        <v>DSO Services</v>
      </c>
      <c r="D3" s="1464"/>
      <c r="E3" s="1464"/>
      <c r="F3" s="1464"/>
      <c r="G3" s="1464"/>
      <c r="H3" s="1464"/>
      <c r="I3" s="1551"/>
      <c r="J3" s="799"/>
      <c r="L3" s="497"/>
    </row>
    <row r="4" spans="1:12" s="496" customFormat="1" ht="15.75" customHeight="1">
      <c r="A4" s="266" t="s">
        <v>517</v>
      </c>
      <c r="B4" s="277"/>
      <c r="C4" s="489" t="str">
        <f>+'NOTE 6'!C4</f>
        <v>Rue Alphamoi Djénèpo, secteur 01, Bobo-Dioulasso, Burkina Faso</v>
      </c>
      <c r="D4" s="489"/>
      <c r="E4" s="489"/>
      <c r="F4" s="489"/>
      <c r="G4" s="489"/>
      <c r="H4" s="312" t="s">
        <v>518</v>
      </c>
      <c r="I4" s="1571" t="str">
        <f>+'NOTE 6'!K4</f>
        <v>DSO Services</v>
      </c>
      <c r="J4" s="1571"/>
      <c r="L4" s="497"/>
    </row>
    <row r="5" spans="1:12" s="496" customFormat="1" ht="15.75" customHeight="1">
      <c r="A5" s="266" t="s">
        <v>1779</v>
      </c>
      <c r="B5" s="266"/>
      <c r="C5" s="1466" t="str">
        <f>+'NOTE 6'!C5</f>
        <v>00000101A</v>
      </c>
      <c r="D5" s="1466"/>
      <c r="E5" s="295" t="s">
        <v>520</v>
      </c>
      <c r="F5" s="1569">
        <f>+'NOTE 6'!G5</f>
        <v>45657</v>
      </c>
      <c r="G5" s="1569"/>
      <c r="H5" s="312" t="s">
        <v>521</v>
      </c>
      <c r="I5" s="1572">
        <f>+'NOTE 6'!K5</f>
        <v>12</v>
      </c>
      <c r="J5" s="1573"/>
      <c r="L5" s="497"/>
    </row>
    <row r="6" spans="1:12" s="496" customFormat="1" ht="15.75" customHeight="1">
      <c r="A6" s="266" t="s">
        <v>1855</v>
      </c>
      <c r="B6" s="266"/>
      <c r="C6" s="1466" t="str">
        <f>+'NOTE 6'!C6</f>
        <v>Néant</v>
      </c>
      <c r="D6" s="1466"/>
      <c r="E6" s="435"/>
      <c r="F6" s="270"/>
      <c r="G6" s="270"/>
      <c r="H6" s="269"/>
      <c r="I6" s="1573"/>
      <c r="J6" s="1573"/>
      <c r="L6" s="497"/>
    </row>
    <row r="7" spans="1:12" ht="27.75" customHeight="1">
      <c r="A7" s="1459" t="s">
        <v>1960</v>
      </c>
      <c r="B7" s="1459"/>
      <c r="C7" s="1459"/>
      <c r="D7" s="1459"/>
      <c r="E7" s="1459"/>
      <c r="F7" s="1459"/>
      <c r="G7" s="1459"/>
      <c r="H7" s="1459"/>
      <c r="I7" s="1459"/>
      <c r="J7" s="797"/>
      <c r="L7" s="427">
        <v>1</v>
      </c>
    </row>
    <row r="8" spans="1:12" ht="15" customHeight="1">
      <c r="A8" s="1553" t="s">
        <v>233</v>
      </c>
      <c r="B8" s="1554"/>
      <c r="C8" s="1554"/>
      <c r="D8" s="1555"/>
      <c r="E8" s="1553" t="s">
        <v>221</v>
      </c>
      <c r="F8" s="1555"/>
      <c r="G8" s="1553" t="s">
        <v>232</v>
      </c>
      <c r="H8" s="1555"/>
      <c r="I8" s="1570" t="s">
        <v>220</v>
      </c>
      <c r="J8" s="1570"/>
    </row>
    <row r="9" spans="1:12">
      <c r="A9" s="1556"/>
      <c r="B9" s="1557"/>
      <c r="C9" s="1557"/>
      <c r="D9" s="1558"/>
      <c r="E9" s="1556"/>
      <c r="F9" s="1558"/>
      <c r="G9" s="1556"/>
      <c r="H9" s="1558"/>
      <c r="I9" s="798" t="s">
        <v>231</v>
      </c>
      <c r="J9" s="798" t="s">
        <v>219</v>
      </c>
    </row>
    <row r="10" spans="1:12">
      <c r="A10" s="1538" t="s">
        <v>1202</v>
      </c>
      <c r="B10" s="1538"/>
      <c r="C10" s="1538"/>
      <c r="D10" s="1538"/>
      <c r="E10" s="1539">
        <f>SUMIF('Balance N'!B:B,513,'Balance N'!O:O)</f>
        <v>0</v>
      </c>
      <c r="F10" s="1540"/>
      <c r="G10" s="1541">
        <f>SUMIF('Balance N-1'!B:B,513,'Balance N-1'!O:O)</f>
        <v>0</v>
      </c>
      <c r="H10" s="1541"/>
      <c r="I10" s="809">
        <f>(E10-G10)</f>
        <v>0</v>
      </c>
      <c r="J10" s="511" t="str">
        <f>IF(G10,(E10-G10)/G10,IF(ISBLANK(G10),"",IF(E10,IF( E10 &gt; 0,1,-1),"")))</f>
        <v/>
      </c>
    </row>
    <row r="11" spans="1:12">
      <c r="A11" s="1538" t="s">
        <v>1956</v>
      </c>
      <c r="B11" s="1538"/>
      <c r="C11" s="1538"/>
      <c r="D11" s="1538"/>
      <c r="E11" s="1539">
        <f>SUMIF('Balance N'!B:B,514,'Balance N'!O:O)</f>
        <v>0</v>
      </c>
      <c r="F11" s="1540"/>
      <c r="G11" s="1541">
        <f>SUMIF('Balance N-1'!B:B,514,'Balance N-1'!O:O)</f>
        <v>0</v>
      </c>
      <c r="H11" s="1541"/>
      <c r="I11" s="810">
        <f t="shared" ref="I11:I28" si="0">(E11-G11)</f>
        <v>0</v>
      </c>
      <c r="J11" s="511" t="str">
        <f t="shared" ref="J11:J28" si="1">IF(G11,(E11-G11)/G11,IF(ISBLANK(G11),"",IF(E11,IF( E11 &gt; 0,1,-1),"")))</f>
        <v/>
      </c>
    </row>
    <row r="12" spans="1:12">
      <c r="A12" s="1538" t="s">
        <v>1957</v>
      </c>
      <c r="B12" s="1538"/>
      <c r="C12" s="1538"/>
      <c r="D12" s="1538"/>
      <c r="E12" s="1539">
        <f>SUMIF('Balance N'!B:B,515,'Balance N'!O:O)</f>
        <v>0</v>
      </c>
      <c r="F12" s="1540"/>
      <c r="G12" s="1541">
        <f>SUMIF('Balance N-1'!B:B,515,'Balance N-1'!O:O)</f>
        <v>0</v>
      </c>
      <c r="H12" s="1541"/>
      <c r="I12" s="810">
        <f t="shared" si="0"/>
        <v>0</v>
      </c>
      <c r="J12" s="511" t="str">
        <f t="shared" si="1"/>
        <v/>
      </c>
    </row>
    <row r="13" spans="1:12">
      <c r="A13" s="1538" t="s">
        <v>1958</v>
      </c>
      <c r="B13" s="1538"/>
      <c r="C13" s="1538"/>
      <c r="D13" s="1538"/>
      <c r="E13" s="1539">
        <f>SUMIF('Balance N'!B:B,518,'Balance N'!O:O)</f>
        <v>0</v>
      </c>
      <c r="F13" s="1540"/>
      <c r="G13" s="1541">
        <f>SUMIF('Balance N-1'!B:B,518,'Balance N-1'!O:O)</f>
        <v>0</v>
      </c>
      <c r="H13" s="1541"/>
      <c r="I13" s="810">
        <f t="shared" si="0"/>
        <v>0</v>
      </c>
      <c r="J13" s="511" t="str">
        <f t="shared" si="1"/>
        <v/>
      </c>
    </row>
    <row r="14" spans="1:12" ht="15" customHeight="1">
      <c r="A14" s="1535" t="s">
        <v>1959</v>
      </c>
      <c r="B14" s="1535"/>
      <c r="C14" s="1535"/>
      <c r="D14" s="1535"/>
      <c r="E14" s="1549">
        <f>+SUM(E10:F13)</f>
        <v>0</v>
      </c>
      <c r="F14" s="1550"/>
      <c r="G14" s="1549">
        <f>+SUM(G10:H13)</f>
        <v>0</v>
      </c>
      <c r="H14" s="1550"/>
      <c r="I14" s="811">
        <f t="shared" si="0"/>
        <v>0</v>
      </c>
      <c r="J14" s="512" t="str">
        <f t="shared" si="1"/>
        <v/>
      </c>
    </row>
    <row r="15" spans="1:12">
      <c r="A15" s="1538" t="s">
        <v>242</v>
      </c>
      <c r="B15" s="1538"/>
      <c r="C15" s="1538"/>
      <c r="D15" s="1538"/>
      <c r="E15" s="1541">
        <f>SUMIF('Balance N'!B:B,521,'Balance N'!O:O)</f>
        <v>0</v>
      </c>
      <c r="F15" s="1541"/>
      <c r="G15" s="1541">
        <f>SUMIF('Balance N-1'!B:B,521,'Balance N-1'!O:O)</f>
        <v>0</v>
      </c>
      <c r="H15" s="1541"/>
      <c r="I15" s="810">
        <f t="shared" si="0"/>
        <v>0</v>
      </c>
      <c r="J15" s="511" t="str">
        <f t="shared" si="1"/>
        <v/>
      </c>
    </row>
    <row r="16" spans="1:12">
      <c r="A16" s="1538" t="s">
        <v>241</v>
      </c>
      <c r="B16" s="1538"/>
      <c r="C16" s="1538"/>
      <c r="D16" s="1538"/>
      <c r="E16" s="1541">
        <f>SUMIF('Balance N'!B:B,522,'Balance N'!O:O)</f>
        <v>0</v>
      </c>
      <c r="F16" s="1541"/>
      <c r="G16" s="1541">
        <f>SUMIF('Balance N-1'!B:B,522,'Balance N-1'!O:O)</f>
        <v>0</v>
      </c>
      <c r="H16" s="1541"/>
      <c r="I16" s="810">
        <f t="shared" si="0"/>
        <v>0</v>
      </c>
      <c r="J16" s="511" t="str">
        <f t="shared" si="1"/>
        <v/>
      </c>
    </row>
    <row r="17" spans="1:12">
      <c r="A17" s="1538" t="s">
        <v>240</v>
      </c>
      <c r="B17" s="1538"/>
      <c r="C17" s="1538"/>
      <c r="D17" s="1538"/>
      <c r="E17" s="1539">
        <f>SUMIF('Balance N'!B:B,525,'Balance N'!O:O)</f>
        <v>0</v>
      </c>
      <c r="F17" s="1540"/>
      <c r="G17" s="1539">
        <f>SUMIF('Balance N-1'!B:B,525,'Balance N-1'!O:O)</f>
        <v>0</v>
      </c>
      <c r="H17" s="1540"/>
      <c r="I17" s="810">
        <f t="shared" si="0"/>
        <v>0</v>
      </c>
      <c r="J17" s="511" t="str">
        <f t="shared" si="1"/>
        <v/>
      </c>
    </row>
    <row r="18" spans="1:12">
      <c r="A18" s="1538" t="s">
        <v>239</v>
      </c>
      <c r="B18" s="1538"/>
      <c r="C18" s="1538"/>
      <c r="D18" s="1538"/>
      <c r="E18" s="1541">
        <f>SUMIF('Balance N'!B:B,523,'Balance N'!O:O)+SUMIF('Balance N'!B:B,524,'Balance N'!O:O)</f>
        <v>0</v>
      </c>
      <c r="F18" s="1541"/>
      <c r="G18" s="1541">
        <f>SUMIF('Balance N-1'!B:B,523,'Balance N-1'!O:O)+SUMIF('Balance N-1'!B:B,524,'Balance N-1'!O:O)</f>
        <v>0</v>
      </c>
      <c r="H18" s="1541"/>
      <c r="I18" s="810">
        <f t="shared" si="0"/>
        <v>0</v>
      </c>
      <c r="J18" s="511" t="str">
        <f t="shared" si="1"/>
        <v/>
      </c>
    </row>
    <row r="19" spans="1:12">
      <c r="A19" s="1538" t="s">
        <v>1946</v>
      </c>
      <c r="B19" s="1538"/>
      <c r="C19" s="1538"/>
      <c r="D19" s="1538"/>
      <c r="E19" s="1541">
        <f>SUMIF('Balance N'!B:B,526,'Balance N'!O:O)</f>
        <v>0</v>
      </c>
      <c r="F19" s="1541"/>
      <c r="G19" s="1541">
        <f>SUMIF('Balance N-1'!B:B,526,'Balance N-1'!O:O)</f>
        <v>0</v>
      </c>
      <c r="H19" s="1541"/>
      <c r="I19" s="810">
        <f t="shared" si="0"/>
        <v>0</v>
      </c>
      <c r="J19" s="511" t="str">
        <f t="shared" si="1"/>
        <v/>
      </c>
    </row>
    <row r="20" spans="1:12">
      <c r="A20" s="1538" t="s">
        <v>238</v>
      </c>
      <c r="B20" s="1538"/>
      <c r="C20" s="1538"/>
      <c r="D20" s="1538"/>
      <c r="E20" s="1541">
        <f>SUMIF('Balance N'!B:B,531,'Balance N'!O:O)</f>
        <v>0</v>
      </c>
      <c r="F20" s="1541"/>
      <c r="G20" s="1541">
        <f>SUMIF('Balance N-1'!B:B,531,'Balance N-1'!O:O)</f>
        <v>0</v>
      </c>
      <c r="H20" s="1541"/>
      <c r="I20" s="810">
        <f t="shared" si="0"/>
        <v>0</v>
      </c>
      <c r="J20" s="511" t="str">
        <f t="shared" si="1"/>
        <v/>
      </c>
    </row>
    <row r="21" spans="1:12">
      <c r="A21" s="1538" t="s">
        <v>237</v>
      </c>
      <c r="B21" s="1538"/>
      <c r="C21" s="1538"/>
      <c r="D21" s="1538"/>
      <c r="E21" s="1541">
        <f>SUMIF('Balance N'!B:B,532,'Balance N'!O:O)+SUMIF('Balance N'!B:B,533,'Balance N'!O:O)+SUMIF('Balance N'!B:B,538,'Balance N'!O:O)</f>
        <v>0</v>
      </c>
      <c r="F21" s="1541"/>
      <c r="G21" s="1541">
        <f>SUMIF('Balance N-1'!B:B,532,'Balance N-1'!O:O)+SUMIF('Balance N-1'!B:B,533,'Balance N-1'!O:O)+SUMIF('Balance N-1'!B:B,538,'Balance N-1'!O:O)</f>
        <v>0</v>
      </c>
      <c r="H21" s="1541"/>
      <c r="I21" s="810">
        <f t="shared" si="0"/>
        <v>0</v>
      </c>
      <c r="J21" s="511" t="str">
        <f t="shared" si="1"/>
        <v/>
      </c>
    </row>
    <row r="22" spans="1:12">
      <c r="A22" s="1538" t="s">
        <v>236</v>
      </c>
      <c r="B22" s="1538"/>
      <c r="C22" s="1538"/>
      <c r="D22" s="1538"/>
      <c r="E22" s="1541">
        <f>SUMIF('Balance N'!B:B,536,'Balance N'!O:O)</f>
        <v>0</v>
      </c>
      <c r="F22" s="1541"/>
      <c r="G22" s="1541">
        <f>SUMIF('Balance N-1'!B:B,536,'Balance N-1'!O:O)</f>
        <v>0</v>
      </c>
      <c r="H22" s="1541"/>
      <c r="I22" s="810">
        <f t="shared" si="0"/>
        <v>0</v>
      </c>
      <c r="J22" s="511" t="str">
        <f t="shared" si="1"/>
        <v/>
      </c>
    </row>
    <row r="23" spans="1:12">
      <c r="A23" s="1538" t="s">
        <v>1947</v>
      </c>
      <c r="B23" s="1538"/>
      <c r="C23" s="1538"/>
      <c r="D23" s="1538"/>
      <c r="E23" s="1541">
        <f>SUMIF('Balance N'!A:A,55,'Balance N'!O:O)</f>
        <v>0</v>
      </c>
      <c r="F23" s="1541"/>
      <c r="G23" s="1541">
        <f>SUMIF('Balance N-1'!A:A,55,'Balance N-1'!O:O)</f>
        <v>0</v>
      </c>
      <c r="H23" s="1541"/>
      <c r="I23" s="810">
        <f t="shared" si="0"/>
        <v>0</v>
      </c>
      <c r="J23" s="511" t="str">
        <f t="shared" si="1"/>
        <v/>
      </c>
    </row>
    <row r="24" spans="1:12">
      <c r="A24" s="1538" t="s">
        <v>1948</v>
      </c>
      <c r="B24" s="1538"/>
      <c r="C24" s="1538"/>
      <c r="D24" s="1538"/>
      <c r="E24" s="1541">
        <f>SUMIF('Balance N'!A:A,57,'Balance N'!O:O)</f>
        <v>0</v>
      </c>
      <c r="F24" s="1541"/>
      <c r="G24" s="1541">
        <f>SUMIF('Balance N-1'!A:A,57,'Balance N-1'!O:O)</f>
        <v>0</v>
      </c>
      <c r="H24" s="1541"/>
      <c r="I24" s="810">
        <f t="shared" si="0"/>
        <v>0</v>
      </c>
      <c r="J24" s="511" t="str">
        <f t="shared" si="1"/>
        <v/>
      </c>
    </row>
    <row r="25" spans="1:12">
      <c r="A25" s="1538" t="s">
        <v>1949</v>
      </c>
      <c r="B25" s="1538"/>
      <c r="C25" s="1538"/>
      <c r="D25" s="1538"/>
      <c r="E25" s="1541">
        <f>SUMIF('Balance N'!A:A,58,'Balance N'!O:O)</f>
        <v>0</v>
      </c>
      <c r="F25" s="1541"/>
      <c r="G25" s="1541">
        <f>SUMIF('Balance N-1'!A:A,58,'Balance N-1'!O:O)</f>
        <v>0</v>
      </c>
      <c r="H25" s="1541"/>
      <c r="I25" s="810">
        <f t="shared" si="0"/>
        <v>0</v>
      </c>
      <c r="J25" s="511" t="str">
        <f t="shared" si="1"/>
        <v/>
      </c>
    </row>
    <row r="26" spans="1:12">
      <c r="A26" s="1535" t="s">
        <v>235</v>
      </c>
      <c r="B26" s="1535"/>
      <c r="C26" s="1535"/>
      <c r="D26" s="1535"/>
      <c r="E26" s="1548">
        <f>SUM(E15:F25)</f>
        <v>0</v>
      </c>
      <c r="F26" s="1548"/>
      <c r="G26" s="1548">
        <f>SUM(G15:H25)</f>
        <v>0</v>
      </c>
      <c r="H26" s="1548"/>
      <c r="I26" s="811">
        <f t="shared" si="0"/>
        <v>0</v>
      </c>
      <c r="J26" s="512" t="str">
        <f t="shared" si="1"/>
        <v/>
      </c>
    </row>
    <row r="27" spans="1:12">
      <c r="A27" s="1538" t="s">
        <v>234</v>
      </c>
      <c r="B27" s="1538"/>
      <c r="C27" s="1538"/>
      <c r="D27" s="1538"/>
      <c r="E27" s="1541">
        <f>SUMIF('Balance N'!B:B,592,'Balance N'!P:P)</f>
        <v>0</v>
      </c>
      <c r="F27" s="1541">
        <v>0</v>
      </c>
      <c r="G27" s="1541">
        <f>SUMIF('Balance N-1'!B:B,592,'Balance N-1'!P:P)</f>
        <v>0</v>
      </c>
      <c r="H27" s="1541">
        <v>0</v>
      </c>
      <c r="I27" s="810">
        <f t="shared" si="0"/>
        <v>0</v>
      </c>
      <c r="J27" s="511" t="str">
        <f t="shared" si="1"/>
        <v/>
      </c>
    </row>
    <row r="28" spans="1:12">
      <c r="A28" s="1535" t="s">
        <v>223</v>
      </c>
      <c r="B28" s="1535"/>
      <c r="C28" s="1535"/>
      <c r="D28" s="1535"/>
      <c r="E28" s="1548">
        <f>SUM(E27)</f>
        <v>0</v>
      </c>
      <c r="F28" s="1548"/>
      <c r="G28" s="1548">
        <f>SUM(G27)</f>
        <v>0</v>
      </c>
      <c r="H28" s="1548"/>
      <c r="I28" s="811">
        <f t="shared" si="0"/>
        <v>0</v>
      </c>
      <c r="J28" s="512" t="str">
        <f t="shared" si="1"/>
        <v/>
      </c>
    </row>
    <row r="29" spans="1:12" s="273" customFormat="1" ht="10.199999999999999">
      <c r="A29" s="271" t="s">
        <v>1920</v>
      </c>
      <c r="B29" s="272"/>
      <c r="C29" s="272"/>
      <c r="D29" s="272"/>
      <c r="E29" s="272"/>
      <c r="F29" s="272"/>
      <c r="G29" s="272"/>
      <c r="H29" s="272"/>
      <c r="I29" s="272"/>
      <c r="J29" s="272"/>
      <c r="L29" s="274"/>
    </row>
    <row r="30" spans="1:12" s="273" customFormat="1" ht="10.199999999999999">
      <c r="A30" s="275" t="s">
        <v>1950</v>
      </c>
      <c r="B30" s="272"/>
      <c r="C30" s="272"/>
      <c r="D30" s="272"/>
      <c r="E30" s="272"/>
      <c r="F30" s="272"/>
      <c r="G30" s="272"/>
      <c r="H30" s="272"/>
      <c r="I30" s="272"/>
      <c r="J30" s="272"/>
      <c r="L30" s="274"/>
    </row>
    <row r="31" spans="1:12" s="273" customFormat="1" ht="10.199999999999999">
      <c r="A31" s="513" t="s">
        <v>1951</v>
      </c>
      <c r="B31" s="272"/>
      <c r="C31" s="272"/>
      <c r="D31" s="272"/>
      <c r="E31" s="272"/>
      <c r="F31" s="272"/>
      <c r="G31" s="272"/>
      <c r="H31" s="272"/>
      <c r="I31" s="272"/>
      <c r="J31" s="272"/>
      <c r="L31" s="274"/>
    </row>
    <row r="32" spans="1:12" s="273" customFormat="1" ht="10.199999999999999">
      <c r="A32" s="513" t="s">
        <v>1952</v>
      </c>
      <c r="B32" s="272"/>
      <c r="C32" s="272"/>
      <c r="D32" s="272"/>
      <c r="E32" s="272"/>
      <c r="F32" s="272"/>
      <c r="G32" s="272"/>
      <c r="H32" s="272"/>
      <c r="I32" s="272"/>
      <c r="J32" s="272"/>
      <c r="L32" s="274"/>
    </row>
    <row r="33" spans="1:12" s="273" customFormat="1" ht="10.199999999999999">
      <c r="A33" s="513" t="s">
        <v>1953</v>
      </c>
      <c r="B33" s="272"/>
      <c r="C33" s="272"/>
      <c r="D33" s="272"/>
      <c r="E33" s="272"/>
      <c r="F33" s="272"/>
      <c r="G33" s="272"/>
      <c r="H33" s="272"/>
      <c r="I33" s="272"/>
      <c r="J33" s="272"/>
      <c r="L33" s="274"/>
    </row>
    <row r="34" spans="1:12" s="273" customFormat="1" ht="10.199999999999999">
      <c r="A34" s="513" t="s">
        <v>1954</v>
      </c>
      <c r="B34" s="272"/>
      <c r="C34" s="272"/>
      <c r="D34" s="272"/>
      <c r="E34" s="272"/>
      <c r="F34" s="272"/>
      <c r="G34" s="272"/>
      <c r="H34" s="272"/>
      <c r="I34" s="272"/>
      <c r="J34" s="272"/>
      <c r="L34" s="274"/>
    </row>
    <row r="35" spans="1:12" s="273" customFormat="1" ht="10.199999999999999">
      <c r="A35" s="514"/>
      <c r="B35" s="272"/>
      <c r="C35" s="272"/>
      <c r="D35" s="272"/>
      <c r="E35" s="272"/>
      <c r="F35" s="272"/>
      <c r="G35" s="272"/>
      <c r="H35" s="272"/>
      <c r="I35" s="272"/>
      <c r="J35" s="272"/>
      <c r="L35" s="274"/>
    </row>
    <row r="36" spans="1:12" s="273" customFormat="1" ht="10.199999999999999">
      <c r="A36" s="1566" t="s">
        <v>1955</v>
      </c>
      <c r="B36" s="1566"/>
      <c r="C36" s="1566"/>
      <c r="D36" s="1566"/>
      <c r="E36" s="1566"/>
      <c r="F36" s="1566"/>
      <c r="G36" s="1566"/>
      <c r="H36" s="1566"/>
      <c r="I36" s="1566"/>
      <c r="J36" s="800"/>
      <c r="L36" s="274"/>
    </row>
    <row r="37" spans="1:12" s="496" customFormat="1" ht="12">
      <c r="L37" s="497"/>
    </row>
  </sheetData>
  <sheetProtection algorithmName="SHA-512" hashValue="WTlKpCPyXvHzDPf2sSsH3Np8Vd6KK6G1e3huEh7G7f+W+KMnu7Q5RPM3MSgCmdexD/kkIV05QncucmbYxTBEDQ==" saltValue="dG/fIy2roo0GQPMjd/uoSQ==" spinCount="100000" sheet="1" objects="1" scenarios="1"/>
  <mergeCells count="72">
    <mergeCell ref="A1:I1"/>
    <mergeCell ref="C3:I3"/>
    <mergeCell ref="C5:D5"/>
    <mergeCell ref="F5:G5"/>
    <mergeCell ref="A10:D10"/>
    <mergeCell ref="E10:F10"/>
    <mergeCell ref="G10:H10"/>
    <mergeCell ref="G8:H9"/>
    <mergeCell ref="E8:F9"/>
    <mergeCell ref="A8:D9"/>
    <mergeCell ref="I8:J8"/>
    <mergeCell ref="I2:J2"/>
    <mergeCell ref="I4:J4"/>
    <mergeCell ref="I5:J5"/>
    <mergeCell ref="I6:J6"/>
    <mergeCell ref="A7:I7"/>
    <mergeCell ref="A12:D12"/>
    <mergeCell ref="E12:F12"/>
    <mergeCell ref="G12:H12"/>
    <mergeCell ref="A16:D16"/>
    <mergeCell ref="E16:F16"/>
    <mergeCell ref="G16:H16"/>
    <mergeCell ref="A13:D13"/>
    <mergeCell ref="E13:F13"/>
    <mergeCell ref="G13:H13"/>
    <mergeCell ref="A15:D15"/>
    <mergeCell ref="E15:F15"/>
    <mergeCell ref="G15:H15"/>
    <mergeCell ref="A17:D17"/>
    <mergeCell ref="E17:F17"/>
    <mergeCell ref="G17:H17"/>
    <mergeCell ref="E21:F21"/>
    <mergeCell ref="G21:H21"/>
    <mergeCell ref="A18:D18"/>
    <mergeCell ref="E18:F18"/>
    <mergeCell ref="G18:H18"/>
    <mergeCell ref="A19:D19"/>
    <mergeCell ref="E19:F19"/>
    <mergeCell ref="G19:H19"/>
    <mergeCell ref="A21:D21"/>
    <mergeCell ref="A36:I36"/>
    <mergeCell ref="A14:D14"/>
    <mergeCell ref="E14:F14"/>
    <mergeCell ref="G14:H14"/>
    <mergeCell ref="A26:D26"/>
    <mergeCell ref="E26:F26"/>
    <mergeCell ref="G26:H26"/>
    <mergeCell ref="A27:D27"/>
    <mergeCell ref="E27:F27"/>
    <mergeCell ref="G27:H27"/>
    <mergeCell ref="A24:D24"/>
    <mergeCell ref="E24:F24"/>
    <mergeCell ref="G24:H24"/>
    <mergeCell ref="A25:D25"/>
    <mergeCell ref="E25:F25"/>
    <mergeCell ref="G25:H25"/>
    <mergeCell ref="C6:D6"/>
    <mergeCell ref="A11:D11"/>
    <mergeCell ref="E11:F11"/>
    <mergeCell ref="G11:H11"/>
    <mergeCell ref="A28:D28"/>
    <mergeCell ref="E28:F28"/>
    <mergeCell ref="G28:H28"/>
    <mergeCell ref="A22:D22"/>
    <mergeCell ref="E22:F22"/>
    <mergeCell ref="G22:H22"/>
    <mergeCell ref="A23:D23"/>
    <mergeCell ref="E23:F23"/>
    <mergeCell ref="G23:H23"/>
    <mergeCell ref="A20:D20"/>
    <mergeCell ref="E20:F20"/>
    <mergeCell ref="G20:H20"/>
  </mergeCells>
  <dataValidations count="1">
    <dataValidation type="whole" allowBlank="1" showInputMessage="1" showErrorMessage="1" errorTitle="Attention!" error="Valeur numérique attendue" sqref="E27:H27 E15:H25 E10:H13">
      <formula1>-9999999999999</formula1>
      <formula2>9999999999999</formula2>
    </dataValidation>
  </dataValidations>
  <pageMargins left="0.7" right="0.7" top="0.75" bottom="0.75" header="0.3" footer="0.3"/>
  <pageSetup paperSize="9" scale="70"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N28"/>
  <sheetViews>
    <sheetView showGridLines="0" view="pageBreakPreview" zoomScaleNormal="100" zoomScaleSheetLayoutView="100" workbookViewId="0">
      <selection sqref="A1:J1"/>
    </sheetView>
  </sheetViews>
  <sheetFormatPr baseColWidth="10" defaultColWidth="11.5546875" defaultRowHeight="14.4"/>
  <cols>
    <col min="1" max="1" width="8.44140625" style="263" customWidth="1"/>
    <col min="2" max="2" width="19.6640625" style="263" customWidth="1"/>
    <col min="3" max="3" width="9.6640625" style="263" customWidth="1"/>
    <col min="4" max="4" width="2.109375" style="263" customWidth="1"/>
    <col min="5" max="5" width="8.109375" style="263" customWidth="1"/>
    <col min="6" max="9" width="15.6640625" style="263" customWidth="1"/>
    <col min="10" max="10" width="11.5546875" style="263"/>
    <col min="11" max="11" width="11.5546875" style="264"/>
    <col min="12" max="12" width="11.5546875" style="263"/>
    <col min="13" max="13" width="16.6640625" style="263" customWidth="1"/>
    <col min="14" max="16384" width="11.5546875" style="263"/>
  </cols>
  <sheetData>
    <row r="1" spans="1:14" ht="14.25" customHeight="1">
      <c r="A1" s="1526" t="s">
        <v>1881</v>
      </c>
      <c r="B1" s="1203"/>
      <c r="C1" s="1203"/>
      <c r="D1" s="1203"/>
      <c r="E1" s="1203"/>
      <c r="F1" s="1203"/>
      <c r="G1" s="1203"/>
      <c r="H1" s="1203"/>
      <c r="I1" s="1203"/>
      <c r="J1" s="1203"/>
    </row>
    <row r="2" spans="1:14" ht="22.5" customHeight="1">
      <c r="A2" s="265"/>
      <c r="B2" s="265"/>
      <c r="C2" s="265"/>
      <c r="D2" s="265"/>
      <c r="E2" s="265"/>
      <c r="F2" s="265"/>
      <c r="G2" s="265"/>
      <c r="H2" s="1447" t="s">
        <v>1895</v>
      </c>
      <c r="I2" s="1591"/>
      <c r="J2" s="1448"/>
    </row>
    <row r="3" spans="1:14" s="496" customFormat="1" ht="15.75" customHeight="1">
      <c r="A3" s="266" t="s">
        <v>516</v>
      </c>
      <c r="B3" s="266"/>
      <c r="C3" s="1592" t="str">
        <f>+'NOTE 7'!C3</f>
        <v>DSO Services</v>
      </c>
      <c r="D3" s="1592"/>
      <c r="E3" s="1592"/>
      <c r="F3" s="1592"/>
      <c r="G3" s="1592"/>
      <c r="H3" s="1592"/>
      <c r="I3" s="1592"/>
      <c r="J3" s="1592"/>
      <c r="K3" s="1563" t="s">
        <v>1770</v>
      </c>
      <c r="L3" s="1563"/>
      <c r="M3" s="1563"/>
      <c r="N3" s="1563"/>
    </row>
    <row r="4" spans="1:14" s="496" customFormat="1" ht="15.75" customHeight="1">
      <c r="A4" s="266" t="s">
        <v>517</v>
      </c>
      <c r="B4" s="277"/>
      <c r="C4" s="278" t="str">
        <f>+'NOTE 7'!C4</f>
        <v>Rue Alphamoi Djénèpo, secteur 01, Bobo-Dioulasso, Burkina Faso</v>
      </c>
      <c r="D4" s="278"/>
      <c r="E4" s="278"/>
      <c r="F4" s="278"/>
      <c r="G4" s="278"/>
      <c r="H4" s="312" t="s">
        <v>518</v>
      </c>
      <c r="I4" s="1593" t="str">
        <f>+'NOTE 7'!I4</f>
        <v>DSO Services</v>
      </c>
      <c r="J4" s="1593"/>
      <c r="K4" s="1563"/>
      <c r="L4" s="1563"/>
      <c r="M4" s="1563"/>
      <c r="N4" s="1563"/>
    </row>
    <row r="5" spans="1:14" s="496" customFormat="1" ht="15.75" customHeight="1">
      <c r="A5" s="266" t="s">
        <v>1779</v>
      </c>
      <c r="B5" s="266"/>
      <c r="C5" s="1594" t="str">
        <f>+'NOTE 7'!C5</f>
        <v>00000101A</v>
      </c>
      <c r="D5" s="1594"/>
      <c r="E5" s="1594"/>
      <c r="F5" s="295" t="s">
        <v>520</v>
      </c>
      <c r="G5" s="490">
        <f>+'NOTE 7'!F5</f>
        <v>45657</v>
      </c>
      <c r="H5" s="312" t="s">
        <v>521</v>
      </c>
      <c r="I5" s="1595">
        <f>+'NOTE 7'!I5</f>
        <v>12</v>
      </c>
      <c r="J5" s="1596"/>
      <c r="K5" s="1565" t="s">
        <v>1772</v>
      </c>
      <c r="L5" s="1565"/>
      <c r="M5" s="1565"/>
      <c r="N5" s="1565"/>
    </row>
    <row r="6" spans="1:14" s="496" customFormat="1" ht="15.75" customHeight="1">
      <c r="A6" s="266" t="s">
        <v>1855</v>
      </c>
      <c r="B6" s="266"/>
      <c r="C6" s="1466" t="str">
        <f>+'NOTE 7'!C6</f>
        <v>Néant</v>
      </c>
      <c r="D6" s="1466"/>
      <c r="E6" s="1466"/>
      <c r="F6" s="435"/>
      <c r="G6" s="270"/>
      <c r="H6" s="269"/>
      <c r="I6" s="1597"/>
      <c r="J6" s="1597"/>
      <c r="K6" s="1565"/>
      <c r="L6" s="1565"/>
      <c r="M6" s="1565"/>
      <c r="N6" s="1565"/>
    </row>
    <row r="7" spans="1:14" s="267" customFormat="1" ht="38.25" customHeight="1">
      <c r="A7" s="1459" t="s">
        <v>1973</v>
      </c>
      <c r="B7" s="1459"/>
      <c r="C7" s="1459"/>
      <c r="D7" s="1459"/>
      <c r="E7" s="1459"/>
      <c r="F7" s="1459"/>
      <c r="G7" s="1459"/>
      <c r="H7" s="1459"/>
      <c r="I7" s="1459"/>
      <c r="J7" s="1459"/>
      <c r="K7" s="516"/>
      <c r="L7" s="515"/>
      <c r="M7" s="515"/>
    </row>
    <row r="8" spans="1:14" ht="15.75" customHeight="1">
      <c r="A8" s="1505" t="s">
        <v>1964</v>
      </c>
      <c r="B8" s="1505"/>
      <c r="C8" s="1505"/>
      <c r="D8" s="1505"/>
      <c r="E8" s="1505"/>
      <c r="F8" s="1505"/>
      <c r="G8" s="1505"/>
      <c r="H8" s="1505"/>
      <c r="I8" s="1505"/>
      <c r="J8" s="1505"/>
    </row>
    <row r="9" spans="1:14" ht="30.75" customHeight="1">
      <c r="A9" s="1579" t="s">
        <v>233</v>
      </c>
      <c r="B9" s="1580"/>
      <c r="C9" s="1580"/>
      <c r="D9" s="1581"/>
      <c r="E9" s="1585" t="s">
        <v>243</v>
      </c>
      <c r="F9" s="1587" t="s">
        <v>1965</v>
      </c>
      <c r="G9" s="1587" t="s">
        <v>1966</v>
      </c>
      <c r="H9" s="1587" t="s">
        <v>1967</v>
      </c>
      <c r="I9" s="1589" t="s">
        <v>1968</v>
      </c>
      <c r="J9" s="1590"/>
    </row>
    <row r="10" spans="1:14" ht="30.75" customHeight="1">
      <c r="A10" s="1582"/>
      <c r="B10" s="1583"/>
      <c r="C10" s="1583"/>
      <c r="D10" s="1584"/>
      <c r="E10" s="1586"/>
      <c r="F10" s="1588"/>
      <c r="G10" s="1588"/>
      <c r="H10" s="1588"/>
      <c r="I10" s="518" t="s">
        <v>231</v>
      </c>
      <c r="J10" s="518" t="s">
        <v>219</v>
      </c>
    </row>
    <row r="11" spans="1:14" ht="24.75" customHeight="1">
      <c r="A11" s="1576" t="s">
        <v>1969</v>
      </c>
      <c r="B11" s="1577"/>
      <c r="C11" s="1577"/>
      <c r="D11" s="1578"/>
      <c r="E11" s="519"/>
      <c r="F11" s="519"/>
      <c r="G11" s="519"/>
      <c r="H11" s="519"/>
      <c r="I11" s="519"/>
      <c r="J11" s="519"/>
    </row>
    <row r="12" spans="1:14" ht="22.5" customHeight="1">
      <c r="A12" s="1574"/>
      <c r="B12" s="1574"/>
      <c r="C12" s="1574"/>
      <c r="D12" s="1574"/>
      <c r="E12" s="520"/>
      <c r="F12" s="521"/>
      <c r="G12" s="521"/>
      <c r="H12" s="521"/>
      <c r="I12" s="521">
        <f>(G12-H12)*F12</f>
        <v>0</v>
      </c>
      <c r="J12" s="522" t="str">
        <f>IF(H12,(G12-H12)/H12,IF(ISBLANK(H12),"",IF(G12,IF( G12 &gt; 0,1,-1),"")))</f>
        <v/>
      </c>
    </row>
    <row r="13" spans="1:14" ht="22.5" customHeight="1">
      <c r="A13" s="1574"/>
      <c r="B13" s="1574"/>
      <c r="C13" s="1574"/>
      <c r="D13" s="1574"/>
      <c r="E13" s="520"/>
      <c r="F13" s="521"/>
      <c r="G13" s="521"/>
      <c r="H13" s="521"/>
      <c r="I13" s="521">
        <f t="shared" ref="I13:I17" si="0">(G13-H13)*F13</f>
        <v>0</v>
      </c>
      <c r="J13" s="522" t="str">
        <f t="shared" ref="J13:J17" si="1">IF(H13,(G13-H13)/H13,IF(ISBLANK(H13),"",IF(G13,IF( G13 &gt; 0,1,-1),"")))</f>
        <v/>
      </c>
    </row>
    <row r="14" spans="1:14" ht="22.5" customHeight="1">
      <c r="A14" s="1574"/>
      <c r="B14" s="1574"/>
      <c r="C14" s="1574"/>
      <c r="D14" s="1574"/>
      <c r="E14" s="520"/>
      <c r="F14" s="521"/>
      <c r="G14" s="521"/>
      <c r="H14" s="521"/>
      <c r="I14" s="521">
        <f t="shared" si="0"/>
        <v>0</v>
      </c>
      <c r="J14" s="522" t="str">
        <f t="shared" si="1"/>
        <v/>
      </c>
    </row>
    <row r="15" spans="1:14" ht="22.5" customHeight="1">
      <c r="A15" s="1574"/>
      <c r="B15" s="1574"/>
      <c r="C15" s="1574"/>
      <c r="D15" s="1574"/>
      <c r="E15" s="520"/>
      <c r="F15" s="521"/>
      <c r="G15" s="521"/>
      <c r="H15" s="521"/>
      <c r="I15" s="521">
        <f t="shared" si="0"/>
        <v>0</v>
      </c>
      <c r="J15" s="522" t="str">
        <f t="shared" si="1"/>
        <v/>
      </c>
    </row>
    <row r="16" spans="1:14" ht="22.5" customHeight="1">
      <c r="A16" s="1574"/>
      <c r="B16" s="1574"/>
      <c r="C16" s="1574"/>
      <c r="D16" s="1574"/>
      <c r="E16" s="520"/>
      <c r="F16" s="521"/>
      <c r="G16" s="521"/>
      <c r="H16" s="521"/>
      <c r="I16" s="521">
        <f t="shared" si="0"/>
        <v>0</v>
      </c>
      <c r="J16" s="522" t="str">
        <f t="shared" si="1"/>
        <v/>
      </c>
    </row>
    <row r="17" spans="1:11" ht="22.5" customHeight="1">
      <c r="A17" s="1574"/>
      <c r="B17" s="1574"/>
      <c r="C17" s="1574"/>
      <c r="D17" s="1574"/>
      <c r="E17" s="520"/>
      <c r="F17" s="521"/>
      <c r="G17" s="521"/>
      <c r="H17" s="521"/>
      <c r="I17" s="521">
        <f t="shared" si="0"/>
        <v>0</v>
      </c>
      <c r="J17" s="522" t="str">
        <f t="shared" si="1"/>
        <v/>
      </c>
    </row>
    <row r="18" spans="1:11" ht="22.5" customHeight="1">
      <c r="A18" s="1538" t="s">
        <v>1970</v>
      </c>
      <c r="B18" s="1538"/>
      <c r="C18" s="1538"/>
      <c r="D18" s="1538"/>
      <c r="E18" s="519"/>
      <c r="F18" s="519"/>
      <c r="G18" s="519"/>
      <c r="H18" s="519"/>
      <c r="I18" s="519"/>
      <c r="J18" s="519"/>
    </row>
    <row r="19" spans="1:11" ht="22.5" customHeight="1">
      <c r="A19" s="1574"/>
      <c r="B19" s="1574"/>
      <c r="C19" s="1574"/>
      <c r="D19" s="1574"/>
      <c r="E19" s="520"/>
      <c r="F19" s="523"/>
      <c r="G19" s="523"/>
      <c r="H19" s="523"/>
      <c r="I19" s="521">
        <f t="shared" ref="I19:I26" si="2">(G19-H19)*F19</f>
        <v>0</v>
      </c>
      <c r="J19" s="522" t="str">
        <f t="shared" ref="J19:J26" si="3">IF(H19,(G19-H19)/H19,IF(ISBLANK(H19),"",IF(G19,IF( G19 &gt; 0,1,-1),"")))</f>
        <v/>
      </c>
    </row>
    <row r="20" spans="1:11" ht="22.5" customHeight="1">
      <c r="A20" s="1574"/>
      <c r="B20" s="1574"/>
      <c r="C20" s="1574"/>
      <c r="D20" s="1574"/>
      <c r="E20" s="520"/>
      <c r="F20" s="523"/>
      <c r="G20" s="523"/>
      <c r="H20" s="523"/>
      <c r="I20" s="521">
        <f t="shared" si="2"/>
        <v>0</v>
      </c>
      <c r="J20" s="522" t="str">
        <f t="shared" si="3"/>
        <v/>
      </c>
    </row>
    <row r="21" spans="1:11" ht="22.5" customHeight="1">
      <c r="A21" s="1574"/>
      <c r="B21" s="1574"/>
      <c r="C21" s="1574"/>
      <c r="D21" s="1574"/>
      <c r="E21" s="520"/>
      <c r="F21" s="523"/>
      <c r="G21" s="523"/>
      <c r="H21" s="523"/>
      <c r="I21" s="521">
        <f t="shared" si="2"/>
        <v>0</v>
      </c>
      <c r="J21" s="522" t="str">
        <f t="shared" si="3"/>
        <v/>
      </c>
    </row>
    <row r="22" spans="1:11" ht="22.5" customHeight="1">
      <c r="A22" s="1574"/>
      <c r="B22" s="1574"/>
      <c r="C22" s="1574"/>
      <c r="D22" s="1574"/>
      <c r="E22" s="520"/>
      <c r="F22" s="523"/>
      <c r="G22" s="523"/>
      <c r="H22" s="523"/>
      <c r="I22" s="521">
        <f t="shared" si="2"/>
        <v>0</v>
      </c>
      <c r="J22" s="522" t="str">
        <f t="shared" si="3"/>
        <v/>
      </c>
    </row>
    <row r="23" spans="1:11" ht="22.5" customHeight="1">
      <c r="A23" s="1574"/>
      <c r="B23" s="1574"/>
      <c r="C23" s="1574"/>
      <c r="D23" s="1574"/>
      <c r="E23" s="520"/>
      <c r="F23" s="523"/>
      <c r="G23" s="523"/>
      <c r="H23" s="523"/>
      <c r="I23" s="521">
        <f t="shared" si="2"/>
        <v>0</v>
      </c>
      <c r="J23" s="522" t="str">
        <f t="shared" si="3"/>
        <v/>
      </c>
    </row>
    <row r="24" spans="1:11" ht="22.5" customHeight="1">
      <c r="A24" s="1574"/>
      <c r="B24" s="1574"/>
      <c r="C24" s="1574"/>
      <c r="D24" s="1574"/>
      <c r="E24" s="520"/>
      <c r="F24" s="523"/>
      <c r="G24" s="523"/>
      <c r="H24" s="523"/>
      <c r="I24" s="521">
        <f t="shared" si="2"/>
        <v>0</v>
      </c>
      <c r="J24" s="522" t="str">
        <f t="shared" si="3"/>
        <v/>
      </c>
    </row>
    <row r="25" spans="1:11" ht="22.5" customHeight="1">
      <c r="A25" s="1574"/>
      <c r="B25" s="1574"/>
      <c r="C25" s="1574"/>
      <c r="D25" s="1574"/>
      <c r="E25" s="520"/>
      <c r="F25" s="523"/>
      <c r="G25" s="523"/>
      <c r="H25" s="523"/>
      <c r="I25" s="521">
        <f t="shared" si="2"/>
        <v>0</v>
      </c>
      <c r="J25" s="522" t="str">
        <f t="shared" si="3"/>
        <v/>
      </c>
    </row>
    <row r="26" spans="1:11" ht="22.5" customHeight="1">
      <c r="A26" s="1574"/>
      <c r="B26" s="1574"/>
      <c r="C26" s="1574"/>
      <c r="D26" s="1574"/>
      <c r="E26" s="520"/>
      <c r="F26" s="521"/>
      <c r="G26" s="521"/>
      <c r="H26" s="521"/>
      <c r="I26" s="521">
        <f t="shared" si="2"/>
        <v>0</v>
      </c>
      <c r="J26" s="522" t="str">
        <f t="shared" si="3"/>
        <v/>
      </c>
    </row>
    <row r="27" spans="1:11" s="273" customFormat="1" ht="10.199999999999999">
      <c r="A27" s="1575" t="s">
        <v>1971</v>
      </c>
      <c r="B27" s="1575"/>
      <c r="C27" s="1575"/>
      <c r="D27" s="1575"/>
      <c r="E27" s="1575"/>
      <c r="F27" s="524"/>
      <c r="G27" s="525"/>
      <c r="H27" s="525"/>
      <c r="I27" s="524"/>
      <c r="K27" s="274"/>
    </row>
    <row r="28" spans="1:11" s="273" customFormat="1" ht="10.199999999999999">
      <c r="A28" s="526" t="s">
        <v>1972</v>
      </c>
      <c r="B28" s="272"/>
      <c r="C28" s="272"/>
      <c r="D28" s="272"/>
      <c r="E28" s="272"/>
      <c r="F28" s="272"/>
      <c r="G28" s="272"/>
      <c r="H28" s="272"/>
      <c r="I28" s="272"/>
      <c r="K28" s="274"/>
    </row>
  </sheetData>
  <mergeCells count="35">
    <mergeCell ref="C5:E5"/>
    <mergeCell ref="I5:J5"/>
    <mergeCell ref="K5:N6"/>
    <mergeCell ref="C6:E6"/>
    <mergeCell ref="I6:J6"/>
    <mergeCell ref="A1:J1"/>
    <mergeCell ref="H2:J2"/>
    <mergeCell ref="C3:J3"/>
    <mergeCell ref="K3:N4"/>
    <mergeCell ref="I4:J4"/>
    <mergeCell ref="A7:J7"/>
    <mergeCell ref="A8:J8"/>
    <mergeCell ref="A9:D10"/>
    <mergeCell ref="E9:E10"/>
    <mergeCell ref="F9:F10"/>
    <mergeCell ref="G9:G10"/>
    <mergeCell ref="H9:H10"/>
    <mergeCell ref="I9:J9"/>
    <mergeCell ref="A22:D22"/>
    <mergeCell ref="A11:D11"/>
    <mergeCell ref="A12:D12"/>
    <mergeCell ref="A13:D13"/>
    <mergeCell ref="A14:D14"/>
    <mergeCell ref="A15:D15"/>
    <mergeCell ref="A16:D16"/>
    <mergeCell ref="A17:D17"/>
    <mergeCell ref="A18:D18"/>
    <mergeCell ref="A19:D19"/>
    <mergeCell ref="A20:D20"/>
    <mergeCell ref="A21:D21"/>
    <mergeCell ref="A23:D23"/>
    <mergeCell ref="A24:D24"/>
    <mergeCell ref="A25:D25"/>
    <mergeCell ref="A26:D26"/>
    <mergeCell ref="A27:E27"/>
  </mergeCells>
  <dataValidations count="3">
    <dataValidation type="decimal" allowBlank="1" showInputMessage="1" showErrorMessage="1" errorTitle="Attention!" error="Valeur numérique attendue" sqref="G17:H17 G26:H26">
      <formula1>-9999999999999</formula1>
      <formula2>9999999999999</formula2>
    </dataValidation>
    <dataValidation type="whole" allowBlank="1" showInputMessage="1" showErrorMessage="1" errorTitle="Attention!" error="Valeur numérique attendue" sqref="E11:E16 G11:I16 F11:F26 E18:E25 G18:I25">
      <formula1>-9999999999999</formula1>
      <formula2>9999999999999</formula2>
    </dataValidation>
    <dataValidation allowBlank="1" showInputMessage="1" showErrorMessage="1" errorTitle="Attention!" error="Valeur numérique attendue" sqref="A1"/>
  </dataValidations>
  <pageMargins left="0.7" right="0.7" top="0.75" bottom="0.75" header="0.3" footer="0.3"/>
  <pageSetup paperSize="9" scale="71"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J36"/>
  <sheetViews>
    <sheetView showGridLines="0" view="pageBreakPreview" zoomScale="80" zoomScaleNormal="100" zoomScaleSheetLayoutView="80" workbookViewId="0">
      <selection activeCell="I6" sqref="I6:J6"/>
    </sheetView>
  </sheetViews>
  <sheetFormatPr baseColWidth="10" defaultColWidth="10.88671875" defaultRowHeight="13.8"/>
  <cols>
    <col min="1" max="1" width="40.109375" style="21" customWidth="1"/>
    <col min="2" max="10" width="19.44140625" style="21" customWidth="1"/>
    <col min="11" max="16384" width="10.88671875" style="21"/>
  </cols>
  <sheetData>
    <row r="1" spans="1:10">
      <c r="A1" s="1526" t="s">
        <v>2194</v>
      </c>
      <c r="B1" s="1203"/>
      <c r="C1" s="1203"/>
      <c r="D1" s="1203"/>
      <c r="E1" s="1203"/>
      <c r="F1" s="1203"/>
      <c r="G1" s="1203"/>
      <c r="H1" s="1203"/>
      <c r="I1" s="1203"/>
      <c r="J1" s="1203"/>
    </row>
    <row r="2" spans="1:10" ht="23.25" customHeight="1">
      <c r="A2" s="265"/>
      <c r="B2" s="265"/>
      <c r="C2" s="265"/>
      <c r="D2" s="265"/>
      <c r="E2" s="265"/>
      <c r="F2" s="265"/>
      <c r="G2" s="265"/>
      <c r="H2" s="527"/>
      <c r="I2" s="1447" t="s">
        <v>1913</v>
      </c>
      <c r="J2" s="1448"/>
    </row>
    <row r="3" spans="1:10" ht="15.75" customHeight="1">
      <c r="A3" s="266" t="s">
        <v>516</v>
      </c>
      <c r="B3" s="501" t="str">
        <f>+'NOTE 8'!C3</f>
        <v>DSO Services</v>
      </c>
      <c r="C3" s="1606">
        <v>0</v>
      </c>
      <c r="D3" s="1606"/>
      <c r="E3" s="1606"/>
      <c r="F3" s="1606"/>
      <c r="G3" s="1606"/>
      <c r="H3" s="1607"/>
      <c r="I3" s="1607"/>
      <c r="J3" s="1607"/>
    </row>
    <row r="4" spans="1:10" ht="15.75" customHeight="1">
      <c r="A4" s="266" t="s">
        <v>517</v>
      </c>
      <c r="B4" s="1594" t="str">
        <f>+'NOTE 8'!C4</f>
        <v>Rue Alphamoi Djénèpo, secteur 01, Bobo-Dioulasso, Burkina Faso</v>
      </c>
      <c r="C4" s="1594"/>
      <c r="D4" s="1594"/>
      <c r="E4" s="1594"/>
      <c r="F4" s="1594"/>
      <c r="G4" s="1594"/>
      <c r="H4" s="312" t="s">
        <v>518</v>
      </c>
      <c r="I4" s="1593" t="str">
        <f>+'NOTE 8'!I4</f>
        <v>DSO Services</v>
      </c>
      <c r="J4" s="1593"/>
    </row>
    <row r="5" spans="1:10" ht="15.75" customHeight="1">
      <c r="A5" s="266" t="s">
        <v>1779</v>
      </c>
      <c r="B5" s="529" t="str">
        <f>+'NOTE 8'!C5</f>
        <v>00000101A</v>
      </c>
      <c r="C5" s="1594" t="s">
        <v>493</v>
      </c>
      <c r="D5" s="1594"/>
      <c r="E5" s="1594"/>
      <c r="F5" s="295" t="s">
        <v>520</v>
      </c>
      <c r="G5" s="490">
        <f>+'NOTE 8'!G5</f>
        <v>45657</v>
      </c>
      <c r="H5" s="312" t="s">
        <v>521</v>
      </c>
      <c r="I5" s="1595">
        <f>+'NOTE 8'!I5</f>
        <v>12</v>
      </c>
      <c r="J5" s="1596"/>
    </row>
    <row r="6" spans="1:10" ht="15.75" customHeight="1">
      <c r="A6" s="266" t="s">
        <v>1975</v>
      </c>
      <c r="B6" s="529" t="str">
        <f>+'NOTE 8'!C6</f>
        <v>Néant</v>
      </c>
      <c r="C6" s="1466">
        <v>0</v>
      </c>
      <c r="D6" s="1466"/>
      <c r="E6" s="1466"/>
      <c r="F6" s="435"/>
      <c r="G6" s="270"/>
      <c r="H6" s="269"/>
      <c r="I6" s="1597"/>
      <c r="J6" s="1597"/>
    </row>
    <row r="7" spans="1:10" ht="37.5" customHeight="1">
      <c r="A7" s="1459" t="s">
        <v>1977</v>
      </c>
      <c r="B7" s="1459"/>
      <c r="C7" s="1459"/>
      <c r="D7" s="1459"/>
      <c r="E7" s="1459"/>
      <c r="F7" s="1459"/>
      <c r="G7" s="1459"/>
      <c r="H7" s="1459"/>
      <c r="I7" s="1459"/>
      <c r="J7" s="1459"/>
    </row>
    <row r="9" spans="1:10" ht="20.100000000000001" customHeight="1">
      <c r="A9" s="1600" t="s">
        <v>612</v>
      </c>
      <c r="B9" s="1603" t="s">
        <v>604</v>
      </c>
      <c r="C9" s="1604"/>
      <c r="D9" s="1605"/>
      <c r="E9" s="1603" t="s">
        <v>605</v>
      </c>
      <c r="F9" s="1604"/>
      <c r="G9" s="1605"/>
      <c r="H9" s="1603" t="s">
        <v>1976</v>
      </c>
      <c r="I9" s="1604"/>
      <c r="J9" s="1605"/>
    </row>
    <row r="10" spans="1:10">
      <c r="A10" s="1602"/>
      <c r="B10" s="1600" t="s">
        <v>249</v>
      </c>
      <c r="C10" s="1600" t="s">
        <v>248</v>
      </c>
      <c r="D10" s="1600" t="s">
        <v>247</v>
      </c>
      <c r="E10" s="1600" t="s">
        <v>249</v>
      </c>
      <c r="F10" s="1600" t="s">
        <v>248</v>
      </c>
      <c r="G10" s="1600" t="s">
        <v>247</v>
      </c>
      <c r="H10" s="1600" t="s">
        <v>249</v>
      </c>
      <c r="I10" s="1600" t="s">
        <v>248</v>
      </c>
      <c r="J10" s="1600" t="s">
        <v>247</v>
      </c>
    </row>
    <row r="11" spans="1:10">
      <c r="A11" s="1601"/>
      <c r="B11" s="1601"/>
      <c r="C11" s="1601"/>
      <c r="D11" s="1601"/>
      <c r="E11" s="1601"/>
      <c r="F11" s="1601"/>
      <c r="G11" s="1601"/>
      <c r="H11" s="1601"/>
      <c r="I11" s="1601"/>
      <c r="J11" s="1601"/>
    </row>
    <row r="12" spans="1:10" ht="30" customHeight="1">
      <c r="A12" s="1598" t="s">
        <v>606</v>
      </c>
      <c r="B12" s="1599"/>
      <c r="C12" s="1599"/>
      <c r="D12" s="1599"/>
      <c r="E12" s="1599"/>
      <c r="F12" s="1599"/>
      <c r="G12" s="1599"/>
      <c r="H12" s="1599"/>
      <c r="I12" s="1599"/>
      <c r="J12" s="1599"/>
    </row>
    <row r="13" spans="1:10" ht="30" customHeight="1">
      <c r="A13" s="212"/>
      <c r="B13" s="214"/>
      <c r="C13" s="214"/>
      <c r="D13" s="214"/>
      <c r="E13" s="214"/>
      <c r="F13" s="214"/>
      <c r="G13" s="214"/>
      <c r="H13" s="214"/>
      <c r="I13" s="214"/>
      <c r="J13" s="214"/>
    </row>
    <row r="14" spans="1:10" ht="30" customHeight="1">
      <c r="A14" s="212"/>
      <c r="B14" s="214"/>
      <c r="C14" s="214"/>
      <c r="D14" s="214"/>
      <c r="E14" s="214"/>
      <c r="F14" s="214"/>
      <c r="G14" s="214"/>
      <c r="H14" s="214"/>
      <c r="I14" s="214"/>
      <c r="J14" s="214"/>
    </row>
    <row r="15" spans="1:10" ht="30" customHeight="1">
      <c r="A15" s="212"/>
      <c r="B15" s="214"/>
      <c r="C15" s="214"/>
      <c r="D15" s="214"/>
      <c r="E15" s="214"/>
      <c r="F15" s="214"/>
      <c r="G15" s="214"/>
      <c r="H15" s="214"/>
      <c r="I15" s="214"/>
      <c r="J15" s="214"/>
    </row>
    <row r="16" spans="1:10" ht="30" customHeight="1">
      <c r="A16" s="212"/>
      <c r="B16" s="214"/>
      <c r="C16" s="214"/>
      <c r="D16" s="214"/>
      <c r="E16" s="214"/>
      <c r="F16" s="214"/>
      <c r="G16" s="214"/>
      <c r="H16" s="214"/>
      <c r="I16" s="214"/>
      <c r="J16" s="214"/>
    </row>
    <row r="17" spans="1:10" ht="30" customHeight="1">
      <c r="A17" s="212"/>
      <c r="B17" s="214"/>
      <c r="C17" s="214"/>
      <c r="D17" s="214"/>
      <c r="E17" s="214"/>
      <c r="F17" s="214"/>
      <c r="G17" s="214"/>
      <c r="H17" s="214"/>
      <c r="I17" s="214"/>
      <c r="J17" s="214"/>
    </row>
    <row r="18" spans="1:10" ht="30" customHeight="1">
      <c r="A18" s="212"/>
      <c r="B18" s="214"/>
      <c r="C18" s="214"/>
      <c r="D18" s="214"/>
      <c r="E18" s="214"/>
      <c r="F18" s="214"/>
      <c r="G18" s="214"/>
      <c r="H18" s="214"/>
      <c r="I18" s="214"/>
      <c r="J18" s="214"/>
    </row>
    <row r="19" spans="1:10" ht="30" customHeight="1">
      <c r="A19" s="212"/>
      <c r="B19" s="214"/>
      <c r="C19" s="214"/>
      <c r="D19" s="214"/>
      <c r="E19" s="214"/>
      <c r="F19" s="214"/>
      <c r="G19" s="214"/>
      <c r="H19" s="214"/>
      <c r="I19" s="214"/>
      <c r="J19" s="214"/>
    </row>
    <row r="20" spans="1:10" ht="30" customHeight="1">
      <c r="A20" s="313" t="s">
        <v>246</v>
      </c>
      <c r="B20" s="215">
        <f>SUM(B13:B19)</f>
        <v>0</v>
      </c>
      <c r="C20" s="215">
        <f t="shared" ref="C20:J20" si="0">SUM(C13:C19)</f>
        <v>0</v>
      </c>
      <c r="D20" s="215">
        <f t="shared" si="0"/>
        <v>0</v>
      </c>
      <c r="E20" s="215">
        <f t="shared" si="0"/>
        <v>0</v>
      </c>
      <c r="F20" s="215">
        <f t="shared" si="0"/>
        <v>0</v>
      </c>
      <c r="G20" s="215">
        <f t="shared" si="0"/>
        <v>0</v>
      </c>
      <c r="H20" s="215">
        <f t="shared" si="0"/>
        <v>0</v>
      </c>
      <c r="I20" s="215">
        <f t="shared" si="0"/>
        <v>0</v>
      </c>
      <c r="J20" s="215">
        <f t="shared" si="0"/>
        <v>0</v>
      </c>
    </row>
    <row r="21" spans="1:10" ht="30" customHeight="1">
      <c r="A21" s="212"/>
      <c r="B21" s="214"/>
      <c r="C21" s="214"/>
      <c r="D21" s="214"/>
      <c r="E21" s="214"/>
      <c r="F21" s="214"/>
      <c r="G21" s="214"/>
      <c r="H21" s="214"/>
      <c r="I21" s="214"/>
      <c r="J21" s="214"/>
    </row>
    <row r="22" spans="1:10" ht="30" customHeight="1">
      <c r="A22" s="1598" t="s">
        <v>607</v>
      </c>
      <c r="B22" s="1599"/>
      <c r="C22" s="1599"/>
      <c r="D22" s="1599"/>
      <c r="E22" s="1599"/>
      <c r="F22" s="1599"/>
      <c r="G22" s="1599"/>
      <c r="H22" s="1599"/>
      <c r="I22" s="1599"/>
      <c r="J22" s="1599"/>
    </row>
    <row r="23" spans="1:10" ht="30" customHeight="1">
      <c r="A23" s="212"/>
      <c r="B23" s="214"/>
      <c r="C23" s="214"/>
      <c r="D23" s="214"/>
      <c r="E23" s="214"/>
      <c r="F23" s="214"/>
      <c r="G23" s="214"/>
      <c r="H23" s="214"/>
      <c r="I23" s="214"/>
      <c r="J23" s="214"/>
    </row>
    <row r="24" spans="1:10" ht="30" customHeight="1">
      <c r="A24" s="212"/>
      <c r="B24" s="214"/>
      <c r="C24" s="214"/>
      <c r="D24" s="214"/>
      <c r="E24" s="214"/>
      <c r="F24" s="214"/>
      <c r="G24" s="214"/>
      <c r="H24" s="214"/>
      <c r="I24" s="214"/>
      <c r="J24" s="214"/>
    </row>
    <row r="25" spans="1:10" ht="30" customHeight="1">
      <c r="A25" s="212"/>
      <c r="B25" s="214"/>
      <c r="C25" s="214"/>
      <c r="D25" s="214"/>
      <c r="E25" s="214"/>
      <c r="F25" s="214"/>
      <c r="G25" s="214"/>
      <c r="H25" s="214"/>
      <c r="I25" s="214"/>
      <c r="J25" s="214"/>
    </row>
    <row r="26" spans="1:10" ht="30" customHeight="1">
      <c r="A26" s="212"/>
      <c r="B26" s="214"/>
      <c r="C26" s="214"/>
      <c r="D26" s="214"/>
      <c r="E26" s="214"/>
      <c r="F26" s="214"/>
      <c r="G26" s="214"/>
      <c r="H26" s="214"/>
      <c r="I26" s="214"/>
      <c r="J26" s="214"/>
    </row>
    <row r="27" spans="1:10" ht="30" customHeight="1">
      <c r="A27" s="212"/>
      <c r="B27" s="214"/>
      <c r="C27" s="214"/>
      <c r="D27" s="214"/>
      <c r="E27" s="214"/>
      <c r="F27" s="214"/>
      <c r="G27" s="214"/>
      <c r="H27" s="214"/>
      <c r="I27" s="214"/>
      <c r="J27" s="214"/>
    </row>
    <row r="28" spans="1:10" ht="30" customHeight="1">
      <c r="A28" s="313" t="s">
        <v>245</v>
      </c>
      <c r="B28" s="215">
        <f>SUM(B23:B27)</f>
        <v>0</v>
      </c>
      <c r="C28" s="215">
        <f t="shared" ref="C28:J28" si="1">SUM(C23:C27)</f>
        <v>0</v>
      </c>
      <c r="D28" s="215">
        <f t="shared" si="1"/>
        <v>0</v>
      </c>
      <c r="E28" s="215">
        <f t="shared" si="1"/>
        <v>0</v>
      </c>
      <c r="F28" s="215">
        <f t="shared" si="1"/>
        <v>0</v>
      </c>
      <c r="G28" s="215">
        <f t="shared" si="1"/>
        <v>0</v>
      </c>
      <c r="H28" s="215">
        <f t="shared" si="1"/>
        <v>0</v>
      </c>
      <c r="I28" s="215">
        <f t="shared" si="1"/>
        <v>0</v>
      </c>
      <c r="J28" s="215">
        <f t="shared" si="1"/>
        <v>0</v>
      </c>
    </row>
    <row r="29" spans="1:10" ht="30" customHeight="1">
      <c r="A29" s="313" t="s">
        <v>244</v>
      </c>
      <c r="B29" s="215">
        <f>B20+B28</f>
        <v>0</v>
      </c>
      <c r="C29" s="215">
        <f t="shared" ref="C29:J29" si="2">C20+C28</f>
        <v>0</v>
      </c>
      <c r="D29" s="215">
        <f t="shared" si="2"/>
        <v>0</v>
      </c>
      <c r="E29" s="215">
        <f t="shared" si="2"/>
        <v>0</v>
      </c>
      <c r="F29" s="215">
        <f t="shared" si="2"/>
        <v>0</v>
      </c>
      <c r="G29" s="215">
        <f t="shared" si="2"/>
        <v>0</v>
      </c>
      <c r="H29" s="215">
        <f t="shared" si="2"/>
        <v>0</v>
      </c>
      <c r="I29" s="215">
        <f t="shared" si="2"/>
        <v>0</v>
      </c>
      <c r="J29" s="215">
        <f t="shared" si="2"/>
        <v>0</v>
      </c>
    </row>
    <row r="32" spans="1:10" ht="16.2">
      <c r="A32" s="213" t="s">
        <v>608</v>
      </c>
    </row>
    <row r="33" spans="1:1" ht="16.2">
      <c r="A33" s="213" t="s">
        <v>609</v>
      </c>
    </row>
    <row r="34" spans="1:1">
      <c r="A34" s="210" t="s">
        <v>202</v>
      </c>
    </row>
    <row r="35" spans="1:1">
      <c r="A35" s="211" t="s">
        <v>610</v>
      </c>
    </row>
    <row r="36" spans="1:1">
      <c r="A36" s="211" t="s">
        <v>611</v>
      </c>
    </row>
  </sheetData>
  <mergeCells count="25">
    <mergeCell ref="C5:E5"/>
    <mergeCell ref="I5:J5"/>
    <mergeCell ref="A1:J1"/>
    <mergeCell ref="I2:J2"/>
    <mergeCell ref="C3:J3"/>
    <mergeCell ref="B4:G4"/>
    <mergeCell ref="I4:J4"/>
    <mergeCell ref="C6:E6"/>
    <mergeCell ref="I6:J6"/>
    <mergeCell ref="A7:J7"/>
    <mergeCell ref="A9:A11"/>
    <mergeCell ref="B9:D9"/>
    <mergeCell ref="E9:G9"/>
    <mergeCell ref="H9:J9"/>
    <mergeCell ref="B10:B11"/>
    <mergeCell ref="C10:C11"/>
    <mergeCell ref="D10:D11"/>
    <mergeCell ref="A12:J12"/>
    <mergeCell ref="A22:J22"/>
    <mergeCell ref="E10:E11"/>
    <mergeCell ref="F10:F11"/>
    <mergeCell ref="G10:G11"/>
    <mergeCell ref="H10:H11"/>
    <mergeCell ref="I10:I11"/>
    <mergeCell ref="J10:J11"/>
  </mergeCells>
  <dataValidations count="1">
    <dataValidation allowBlank="1" showInputMessage="1" showErrorMessage="1" errorTitle="Attention!" error="Valeur numérique attendue" sqref="A1"/>
  </dataValidations>
  <pageMargins left="0.7" right="0.7" top="0.75" bottom="0.75" header="0.3" footer="0.3"/>
  <pageSetup paperSize="9" scale="41"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L21"/>
  <sheetViews>
    <sheetView showGridLines="0" view="pageBreakPreview" zoomScaleNormal="100" zoomScaleSheetLayoutView="100" workbookViewId="0">
      <selection activeCell="H5" sqref="H5"/>
    </sheetView>
  </sheetViews>
  <sheetFormatPr baseColWidth="10" defaultColWidth="11.5546875" defaultRowHeight="14.4"/>
  <cols>
    <col min="1" max="1" width="11.5546875" style="263"/>
    <col min="2" max="2" width="16.44140625" style="263" customWidth="1"/>
    <col min="3" max="3" width="24" style="263" customWidth="1"/>
    <col min="4" max="6" width="15.6640625" style="263" customWidth="1"/>
    <col min="7" max="7" width="14.44140625" style="263" customWidth="1"/>
    <col min="8" max="8" width="16.109375" style="263" customWidth="1"/>
    <col min="9" max="9" width="11.5546875" style="263"/>
    <col min="10" max="10" width="11.5546875" style="264"/>
    <col min="11" max="16384" width="11.5546875" style="263"/>
  </cols>
  <sheetData>
    <row r="1" spans="1:12">
      <c r="A1" s="1526" t="s">
        <v>2195</v>
      </c>
      <c r="B1" s="1203"/>
      <c r="C1" s="1203"/>
      <c r="D1" s="1203"/>
      <c r="E1" s="1203"/>
      <c r="F1" s="1203"/>
      <c r="G1" s="1203"/>
      <c r="H1" s="1203"/>
    </row>
    <row r="2" spans="1:12" ht="21.75" customHeight="1">
      <c r="A2" s="265"/>
      <c r="B2" s="265"/>
      <c r="C2" s="265"/>
      <c r="D2" s="265"/>
      <c r="E2" s="265"/>
      <c r="F2" s="265"/>
      <c r="G2" s="1447" t="s">
        <v>1932</v>
      </c>
      <c r="H2" s="1448"/>
    </row>
    <row r="3" spans="1:12" s="496" customFormat="1" ht="15.75" customHeight="1">
      <c r="A3" s="266" t="s">
        <v>516</v>
      </c>
      <c r="B3" s="266"/>
      <c r="C3" s="1464" t="str">
        <f>+'NOTE 9'!B3</f>
        <v>DSO Services</v>
      </c>
      <c r="D3" s="1464"/>
      <c r="E3" s="1464"/>
      <c r="F3" s="1464"/>
      <c r="G3" s="1464"/>
      <c r="H3" s="1464"/>
      <c r="I3" s="1563" t="s">
        <v>1770</v>
      </c>
      <c r="J3" s="1563"/>
      <c r="K3" s="1563"/>
      <c r="L3" s="1563"/>
    </row>
    <row r="4" spans="1:12" s="496" customFormat="1" ht="15.75" customHeight="1">
      <c r="A4" s="266" t="s">
        <v>517</v>
      </c>
      <c r="B4" s="277"/>
      <c r="C4" s="278" t="str">
        <f>+'NOTE 9'!B4</f>
        <v>Rue Alphamoi Djénèpo, secteur 01, Bobo-Dioulasso, Burkina Faso</v>
      </c>
      <c r="D4" s="278"/>
      <c r="E4" s="278"/>
      <c r="F4" s="278"/>
      <c r="G4" s="530" t="s">
        <v>518</v>
      </c>
      <c r="H4" s="315" t="str">
        <f>+'NOTE 9'!I4</f>
        <v>DSO Services</v>
      </c>
      <c r="I4" s="1563"/>
      <c r="J4" s="1563"/>
      <c r="K4" s="1563"/>
      <c r="L4" s="1563"/>
    </row>
    <row r="5" spans="1:12" s="496" customFormat="1" ht="15.75" customHeight="1">
      <c r="A5" s="266" t="s">
        <v>1771</v>
      </c>
      <c r="B5" s="266"/>
      <c r="C5" s="1464" t="str">
        <f>+'NOTE 9'!B5</f>
        <v>00000101A</v>
      </c>
      <c r="D5" s="1464"/>
      <c r="E5" s="531" t="s">
        <v>520</v>
      </c>
      <c r="F5" s="532">
        <f>+'NOTE 9'!G5</f>
        <v>45657</v>
      </c>
      <c r="G5" s="533" t="s">
        <v>521</v>
      </c>
      <c r="H5" s="270">
        <f>+'NOTE 9'!I5</f>
        <v>12</v>
      </c>
      <c r="I5" s="1565" t="s">
        <v>1772</v>
      </c>
      <c r="J5" s="1565"/>
      <c r="K5" s="1565"/>
      <c r="L5" s="1565"/>
    </row>
    <row r="6" spans="1:12" s="496" customFormat="1" ht="15.75" customHeight="1">
      <c r="A6" s="266" t="s">
        <v>1773</v>
      </c>
      <c r="B6" s="266"/>
      <c r="C6" s="1466" t="str">
        <f>+'NOTE 9'!B6</f>
        <v>Néant</v>
      </c>
      <c r="D6" s="1466"/>
      <c r="E6" s="435"/>
      <c r="F6" s="270"/>
      <c r="G6" s="270"/>
      <c r="H6" s="270"/>
      <c r="I6" s="1565"/>
      <c r="J6" s="1565"/>
      <c r="K6" s="1565"/>
      <c r="L6" s="1565"/>
    </row>
    <row r="7" spans="1:12" ht="24.75" customHeight="1">
      <c r="A7" s="1459" t="s">
        <v>1986</v>
      </c>
      <c r="B7" s="1459"/>
      <c r="C7" s="1459"/>
      <c r="D7" s="1459"/>
      <c r="E7" s="1459"/>
      <c r="F7" s="1459"/>
      <c r="G7" s="1459"/>
      <c r="H7" s="1459"/>
      <c r="I7" s="426"/>
      <c r="J7" s="427">
        <v>0</v>
      </c>
      <c r="K7" s="426"/>
      <c r="L7" s="426"/>
    </row>
    <row r="8" spans="1:12">
      <c r="A8" s="1579" t="s">
        <v>233</v>
      </c>
      <c r="B8" s="1580"/>
      <c r="C8" s="1581"/>
      <c r="D8" s="1608" t="s">
        <v>221</v>
      </c>
      <c r="E8" s="1608" t="s">
        <v>232</v>
      </c>
      <c r="F8" s="1610" t="s">
        <v>1933</v>
      </c>
      <c r="G8" s="1611"/>
      <c r="H8" s="1587" t="s">
        <v>1979</v>
      </c>
    </row>
    <row r="9" spans="1:12">
      <c r="A9" s="1582"/>
      <c r="B9" s="1583"/>
      <c r="C9" s="1584"/>
      <c r="D9" s="1609"/>
      <c r="E9" s="1609"/>
      <c r="F9" s="534" t="s">
        <v>1937</v>
      </c>
      <c r="G9" s="535" t="s">
        <v>219</v>
      </c>
      <c r="H9" s="1588"/>
    </row>
    <row r="10" spans="1:12">
      <c r="A10" s="1538" t="s">
        <v>1980</v>
      </c>
      <c r="B10" s="1538"/>
      <c r="C10" s="1538"/>
      <c r="D10" s="494">
        <f>SUMIF('Balance N'!C:C,1411,'Balance N'!P:P)</f>
        <v>0</v>
      </c>
      <c r="E10" s="494">
        <f>SUMIF('Balance N-1'!C:C,1411,'Balance N-1'!P:P)</f>
        <v>0</v>
      </c>
      <c r="F10" s="494">
        <f>(D10-E10)</f>
        <v>0</v>
      </c>
      <c r="G10" s="511" t="str">
        <f>IF(E10,(D10-E10)/E10,IF(ISBLANK(E10),"",IF(D10,IF( D10 &gt; 0,1,-1),"")))</f>
        <v/>
      </c>
      <c r="H10" s="536"/>
    </row>
    <row r="11" spans="1:12">
      <c r="A11" s="1538" t="s">
        <v>1981</v>
      </c>
      <c r="B11" s="1538"/>
      <c r="C11" s="1538"/>
      <c r="D11" s="494">
        <f>SUMIF('Balance N'!C:C,1412,'Balance N'!P:P)</f>
        <v>0</v>
      </c>
      <c r="E11" s="494">
        <f>SUMIF('Balance N-1'!C:C,1412,'Balance N-1'!P:P)</f>
        <v>0</v>
      </c>
      <c r="F11" s="494">
        <f t="shared" ref="F11:F17" si="0">(D11-E11)</f>
        <v>0</v>
      </c>
      <c r="G11" s="511" t="str">
        <f t="shared" ref="G11:G18" si="1">IF(E11,(D11-E11)/E11,IF(ISBLANK(E11),"",IF(D11,IF( D11 &gt; 0,1,-1),"")))</f>
        <v/>
      </c>
      <c r="H11" s="536"/>
    </row>
    <row r="12" spans="1:12">
      <c r="A12" s="1538" t="s">
        <v>658</v>
      </c>
      <c r="B12" s="1538"/>
      <c r="C12" s="1538"/>
      <c r="D12" s="494">
        <f>SUMIF('Balance N'!C:C,1413,'Balance N'!P:P)</f>
        <v>0</v>
      </c>
      <c r="E12" s="494">
        <f>SUMIF('Balance N-1'!C:C,1413,'Balance N-1'!P:P)</f>
        <v>0</v>
      </c>
      <c r="F12" s="494">
        <f t="shared" si="0"/>
        <v>0</v>
      </c>
      <c r="G12" s="511" t="str">
        <f t="shared" si="1"/>
        <v/>
      </c>
      <c r="H12" s="536"/>
    </row>
    <row r="13" spans="1:12">
      <c r="A13" s="1538" t="s">
        <v>1982</v>
      </c>
      <c r="B13" s="1538"/>
      <c r="C13" s="1538"/>
      <c r="D13" s="494">
        <f>SUMIF('Balance N'!C:C,1414,'Balance N'!P:P)</f>
        <v>0</v>
      </c>
      <c r="E13" s="494">
        <f>SUMIF('Balance N-1'!C:C,1414,'Balance N-1'!P:P)</f>
        <v>0</v>
      </c>
      <c r="F13" s="494">
        <f t="shared" si="0"/>
        <v>0</v>
      </c>
      <c r="G13" s="511" t="str">
        <f t="shared" si="1"/>
        <v/>
      </c>
      <c r="H13" s="536"/>
    </row>
    <row r="14" spans="1:12">
      <c r="A14" s="1538" t="s">
        <v>252</v>
      </c>
      <c r="B14" s="1538"/>
      <c r="C14" s="1538"/>
      <c r="D14" s="494">
        <f>SUMIF('Balance N'!C:C,1415,'Balance N'!P:P)</f>
        <v>0</v>
      </c>
      <c r="E14" s="494">
        <f>SUMIF('Balance N-1'!C:C,1415,'Balance N-1'!P:P)</f>
        <v>0</v>
      </c>
      <c r="F14" s="494">
        <f t="shared" si="0"/>
        <v>0</v>
      </c>
      <c r="G14" s="511" t="str">
        <f t="shared" si="1"/>
        <v/>
      </c>
      <c r="H14" s="536"/>
    </row>
    <row r="15" spans="1:12">
      <c r="A15" s="1538" t="s">
        <v>1983</v>
      </c>
      <c r="B15" s="1538"/>
      <c r="C15" s="1538"/>
      <c r="D15" s="494">
        <f>SUMIF('Balance N'!C:C,1416,'Balance N'!P:P)</f>
        <v>0</v>
      </c>
      <c r="E15" s="494">
        <f>SUMIF('Balance N-1'!C:C,1416,'Balance N-1'!P:P)</f>
        <v>0</v>
      </c>
      <c r="F15" s="494">
        <f t="shared" si="0"/>
        <v>0</v>
      </c>
      <c r="G15" s="511" t="str">
        <f t="shared" si="1"/>
        <v/>
      </c>
      <c r="H15" s="536"/>
    </row>
    <row r="16" spans="1:12">
      <c r="A16" s="1538" t="s">
        <v>661</v>
      </c>
      <c r="B16" s="1538"/>
      <c r="C16" s="1538"/>
      <c r="D16" s="494">
        <f>SUMIF('Balance N'!C:C,1417,'Balance N'!P:P)</f>
        <v>0</v>
      </c>
      <c r="E16" s="494">
        <f>SUMIF('Balance N-1'!C:C,1417,'Balance N-1'!P:P)</f>
        <v>0</v>
      </c>
      <c r="F16" s="494">
        <f t="shared" si="0"/>
        <v>0</v>
      </c>
      <c r="G16" s="511" t="str">
        <f t="shared" si="1"/>
        <v/>
      </c>
      <c r="H16" s="536"/>
    </row>
    <row r="17" spans="1:10">
      <c r="A17" s="1538" t="s">
        <v>718</v>
      </c>
      <c r="B17" s="1538"/>
      <c r="C17" s="1538"/>
      <c r="D17" s="494">
        <f>SUMIF('Balance N'!C:C,1418,'Balance N'!P:P)+SUMIF('Balance N'!B:B,148,'Balance N'!P:P)</f>
        <v>0</v>
      </c>
      <c r="E17" s="494">
        <f>SUMIF('Balance N-1'!C:C,1418,'Balance N-1'!P:P)+SUMIF('Balance N-1'!B:B,148,'Balance N-1'!P:P)</f>
        <v>0</v>
      </c>
      <c r="F17" s="494">
        <f t="shared" si="0"/>
        <v>0</v>
      </c>
      <c r="G17" s="511" t="str">
        <f t="shared" si="1"/>
        <v/>
      </c>
      <c r="H17" s="536"/>
    </row>
    <row r="18" spans="1:10">
      <c r="A18" s="1535" t="s">
        <v>250</v>
      </c>
      <c r="B18" s="1535"/>
      <c r="C18" s="1535"/>
      <c r="D18" s="492">
        <f>SUM(D10:D17)</f>
        <v>0</v>
      </c>
      <c r="E18" s="492">
        <f t="shared" ref="E18:F18" si="2">SUM(E10:E17)</f>
        <v>0</v>
      </c>
      <c r="F18" s="503">
        <f t="shared" si="2"/>
        <v>0</v>
      </c>
      <c r="G18" s="512" t="str">
        <f t="shared" si="1"/>
        <v/>
      </c>
      <c r="H18" s="537"/>
    </row>
    <row r="19" spans="1:10" s="273" customFormat="1" ht="10.199999999999999">
      <c r="A19" s="472" t="s">
        <v>1907</v>
      </c>
      <c r="J19" s="274"/>
    </row>
    <row r="20" spans="1:10" s="273" customFormat="1" ht="10.199999999999999">
      <c r="A20" s="539" t="s">
        <v>1984</v>
      </c>
      <c r="J20" s="274"/>
    </row>
    <row r="21" spans="1:10">
      <c r="A21" s="540" t="s">
        <v>1985</v>
      </c>
    </row>
  </sheetData>
  <sheetProtection algorithmName="SHA-512" hashValue="s3nOTUaTVaWC7JWuEydzx2qVHUxCkj1HDyyeA/PrmtW5h/8i/2+4UZNJo+QPWgN9oOslP49Kg1qWtNoRHa5A7w==" saltValue="lkzEbDLN9LnUN6eSeYhs9g==" spinCount="100000" sheet="1" objects="1" scenarios="1"/>
  <mergeCells count="22">
    <mergeCell ref="A1:H1"/>
    <mergeCell ref="G2:H2"/>
    <mergeCell ref="C3:H3"/>
    <mergeCell ref="I3:L4"/>
    <mergeCell ref="C5:D5"/>
    <mergeCell ref="I5:L6"/>
    <mergeCell ref="C6:D6"/>
    <mergeCell ref="A7:H7"/>
    <mergeCell ref="A8:C9"/>
    <mergeCell ref="D8:D9"/>
    <mergeCell ref="E8:E9"/>
    <mergeCell ref="F8:G8"/>
    <mergeCell ref="H8:H9"/>
    <mergeCell ref="A16:C16"/>
    <mergeCell ref="A17:C17"/>
    <mergeCell ref="A18:C18"/>
    <mergeCell ref="A10:C10"/>
    <mergeCell ref="A11:C11"/>
    <mergeCell ref="A12:C12"/>
    <mergeCell ref="A13:C13"/>
    <mergeCell ref="A14:C14"/>
    <mergeCell ref="A15:C15"/>
  </mergeCells>
  <dataValidations count="2">
    <dataValidation type="whole" allowBlank="1" showInputMessage="1" showErrorMessage="1" errorTitle="Attention!" error="Valeur numérique attendue" sqref="D10:E17">
      <formula1>-9999999999999</formula1>
      <formula2>9999999999999</formula2>
    </dataValidation>
    <dataValidation type="date" allowBlank="1" showInputMessage="1" showErrorMessage="1" sqref="H10:H17">
      <formula1>36526</formula1>
      <formula2>109575</formula2>
    </dataValidation>
  </dataValidations>
  <pageMargins left="0.7" right="0.7" top="0.75" bottom="0.75" header="0.3" footer="0.3"/>
  <pageSetup paperSize="9" scale="67"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O35"/>
  <sheetViews>
    <sheetView showGridLines="0" view="pageBreakPreview" zoomScaleNormal="100" zoomScaleSheetLayoutView="100" workbookViewId="0">
      <selection activeCell="F5" sqref="F5"/>
    </sheetView>
  </sheetViews>
  <sheetFormatPr baseColWidth="10" defaultColWidth="11.5546875" defaultRowHeight="14.4"/>
  <cols>
    <col min="1" max="1" width="11.5546875" style="263"/>
    <col min="2" max="2" width="16.44140625" style="263" customWidth="1"/>
    <col min="3" max="3" width="11.5546875" style="263"/>
    <col min="4" max="4" width="24.6640625" style="263" customWidth="1"/>
    <col min="5" max="6" width="15.6640625" style="263" customWidth="1"/>
    <col min="7" max="7" width="13.88671875" style="263" customWidth="1"/>
    <col min="8" max="8" width="10.6640625" style="263" customWidth="1"/>
    <col min="9" max="10" width="15.6640625" style="263" customWidth="1"/>
    <col min="11" max="11" width="17.109375" style="263" customWidth="1"/>
    <col min="12" max="12" width="11.5546875" style="263"/>
    <col min="13" max="13" width="11.5546875" style="264"/>
    <col min="14" max="16384" width="11.5546875" style="263"/>
  </cols>
  <sheetData>
    <row r="1" spans="1:15" ht="14.25" customHeight="1">
      <c r="A1" s="1526" t="s">
        <v>2196</v>
      </c>
      <c r="B1" s="1203"/>
      <c r="C1" s="1203"/>
      <c r="D1" s="1203"/>
      <c r="E1" s="1203"/>
      <c r="F1" s="1203"/>
      <c r="G1" s="1203"/>
      <c r="H1" s="1203"/>
      <c r="I1" s="1203"/>
      <c r="J1" s="1203"/>
      <c r="K1" s="1203"/>
    </row>
    <row r="2" spans="1:15" ht="25.5" customHeight="1">
      <c r="A2" s="265"/>
      <c r="B2" s="265"/>
      <c r="C2" s="265"/>
      <c r="D2" s="265"/>
      <c r="E2" s="265"/>
      <c r="F2" s="265"/>
      <c r="G2" s="265"/>
      <c r="J2" s="1447" t="s">
        <v>1998</v>
      </c>
      <c r="K2" s="1448"/>
    </row>
    <row r="3" spans="1:15" s="496" customFormat="1" ht="15.75" customHeight="1">
      <c r="A3" s="266" t="s">
        <v>516</v>
      </c>
      <c r="B3" s="266"/>
      <c r="C3" s="1464" t="str">
        <f>+'NOTE 10'!C3</f>
        <v>DSO Services</v>
      </c>
      <c r="D3" s="1464"/>
      <c r="E3" s="1464"/>
      <c r="F3" s="1464"/>
      <c r="G3" s="1464"/>
      <c r="H3" s="1464"/>
      <c r="I3" s="1464"/>
      <c r="J3" s="1464"/>
      <c r="K3" s="1464"/>
      <c r="L3" s="1563" t="s">
        <v>1770</v>
      </c>
      <c r="M3" s="1563"/>
      <c r="N3" s="1563"/>
      <c r="O3" s="1563"/>
    </row>
    <row r="4" spans="1:15" s="496" customFormat="1" ht="15.75" customHeight="1">
      <c r="A4" s="266" t="s">
        <v>517</v>
      </c>
      <c r="B4" s="277"/>
      <c r="C4" s="278" t="str">
        <f>+'NOTE 10'!C4</f>
        <v>Rue Alphamoi Djénèpo, secteur 01, Bobo-Dioulasso, Burkina Faso</v>
      </c>
      <c r="D4" s="278"/>
      <c r="E4" s="278"/>
      <c r="F4" s="278"/>
      <c r="G4" s="278"/>
      <c r="H4" s="278"/>
      <c r="I4" s="278"/>
      <c r="J4" s="312" t="s">
        <v>518</v>
      </c>
      <c r="K4" s="315" t="str">
        <f>+'NOTE 10'!H4</f>
        <v>DSO Services</v>
      </c>
      <c r="L4" s="1563"/>
      <c r="M4" s="1563"/>
      <c r="N4" s="1563"/>
      <c r="O4" s="1563"/>
    </row>
    <row r="5" spans="1:15" s="496" customFormat="1" ht="15.75" customHeight="1">
      <c r="A5" s="266" t="s">
        <v>1771</v>
      </c>
      <c r="B5" s="266"/>
      <c r="C5" s="851" t="str">
        <f>+'NOTE 10'!C5</f>
        <v>00000101A</v>
      </c>
      <c r="D5" s="851"/>
      <c r="E5" s="851"/>
      <c r="F5" s="772" t="s">
        <v>520</v>
      </c>
      <c r="G5" s="1617">
        <f>+'NOTE 10'!F5</f>
        <v>45657</v>
      </c>
      <c r="H5" s="1617"/>
      <c r="I5" s="1617"/>
      <c r="J5" s="312" t="s">
        <v>521</v>
      </c>
      <c r="K5" s="270">
        <f>+'NOTE 10'!H5</f>
        <v>12</v>
      </c>
      <c r="L5" s="1565" t="s">
        <v>1772</v>
      </c>
      <c r="M5" s="1565"/>
      <c r="N5" s="1565"/>
      <c r="O5" s="1565"/>
    </row>
    <row r="6" spans="1:15" s="496" customFormat="1" ht="15.75" customHeight="1">
      <c r="A6" s="266" t="s">
        <v>1773</v>
      </c>
      <c r="B6" s="266"/>
      <c r="C6" s="1466" t="str">
        <f>+'NOTE 10'!C6</f>
        <v>Néant</v>
      </c>
      <c r="D6" s="1466"/>
      <c r="E6" s="1466"/>
      <c r="F6" s="1616"/>
      <c r="G6" s="435"/>
      <c r="H6" s="270"/>
      <c r="I6" s="270"/>
      <c r="J6" s="269"/>
      <c r="K6" s="270"/>
      <c r="L6" s="1565"/>
      <c r="M6" s="1565"/>
      <c r="N6" s="1565"/>
      <c r="O6" s="1565"/>
    </row>
    <row r="7" spans="1:15" ht="42" customHeight="1">
      <c r="A7" s="1459" t="s">
        <v>1999</v>
      </c>
      <c r="B7" s="1459"/>
      <c r="C7" s="1459"/>
      <c r="D7" s="1459"/>
      <c r="E7" s="1459"/>
      <c r="F7" s="1459"/>
      <c r="G7" s="1459"/>
      <c r="H7" s="1459"/>
      <c r="I7" s="1459"/>
      <c r="J7" s="1459"/>
      <c r="K7" s="1459"/>
      <c r="L7" s="426"/>
      <c r="M7" s="427">
        <v>1</v>
      </c>
      <c r="N7" s="426"/>
      <c r="O7" s="426"/>
    </row>
    <row r="8" spans="1:15" ht="21.75" customHeight="1">
      <c r="A8" s="1579" t="s">
        <v>233</v>
      </c>
      <c r="B8" s="1580"/>
      <c r="C8" s="1580"/>
      <c r="D8" s="1581"/>
      <c r="E8" s="1587" t="s">
        <v>221</v>
      </c>
      <c r="F8" s="1587" t="s">
        <v>232</v>
      </c>
      <c r="G8" s="1589" t="s">
        <v>1987</v>
      </c>
      <c r="H8" s="1590"/>
      <c r="I8" s="1587" t="s">
        <v>1988</v>
      </c>
      <c r="J8" s="1587" t="s">
        <v>1989</v>
      </c>
      <c r="K8" s="1587" t="s">
        <v>1990</v>
      </c>
    </row>
    <row r="9" spans="1:15" ht="21.75" customHeight="1">
      <c r="A9" s="1582"/>
      <c r="B9" s="1583"/>
      <c r="C9" s="1583"/>
      <c r="D9" s="1584"/>
      <c r="E9" s="1588"/>
      <c r="F9" s="1588"/>
      <c r="G9" s="535" t="s">
        <v>1937</v>
      </c>
      <c r="H9" s="535" t="s">
        <v>219</v>
      </c>
      <c r="I9" s="1588"/>
      <c r="J9" s="1588"/>
      <c r="K9" s="1588"/>
    </row>
    <row r="10" spans="1:15" ht="14.25" customHeight="1">
      <c r="A10" s="1538" t="s">
        <v>254</v>
      </c>
      <c r="B10" s="1538" t="s">
        <v>254</v>
      </c>
      <c r="C10" s="1538" t="s">
        <v>254</v>
      </c>
      <c r="D10" s="1538" t="s">
        <v>254</v>
      </c>
      <c r="E10" s="494">
        <f>SUMIF('Balance N'!B:B,181,'Balance N'!P:P)</f>
        <v>0</v>
      </c>
      <c r="F10" s="494">
        <f>SUMIF('Balance N-1'!B:B,181,'Balance N-1'!P:P)</f>
        <v>0</v>
      </c>
      <c r="G10" s="494">
        <f>(E10-F10)</f>
        <v>0</v>
      </c>
      <c r="H10" s="511" t="str">
        <f>IF(F10,(E10-F10)/F10,IF(ISBLANK(F10),"",IF(E10,IF( E10 &gt; 0,1,-1),"")))</f>
        <v/>
      </c>
      <c r="I10" s="521"/>
      <c r="J10" s="521"/>
      <c r="K10" s="521"/>
    </row>
    <row r="11" spans="1:15" ht="14.25" customHeight="1">
      <c r="A11" s="1538" t="s">
        <v>255</v>
      </c>
      <c r="B11" s="1538" t="s">
        <v>255</v>
      </c>
      <c r="C11" s="1538" t="s">
        <v>255</v>
      </c>
      <c r="D11" s="1538" t="s">
        <v>255</v>
      </c>
      <c r="E11" s="494">
        <f>SUMIF('Balance N'!B:B,182,'Balance N'!P:P)</f>
        <v>0</v>
      </c>
      <c r="F11" s="494">
        <f>SUMIF('Balance N-1'!B:B,182,'Balance N-1'!P:P)</f>
        <v>0</v>
      </c>
      <c r="G11" s="494">
        <f t="shared" ref="G11:G27" si="0">(E11-F11)</f>
        <v>0</v>
      </c>
      <c r="H11" s="511" t="str">
        <f t="shared" ref="H11:H27" si="1">IF(F11,(E11-F11)/F11,IF(ISBLANK(F11),"",IF(E11,IF( E11 &gt; 0,1,-1),"")))</f>
        <v/>
      </c>
      <c r="I11" s="521"/>
      <c r="J11" s="521"/>
      <c r="K11" s="521"/>
    </row>
    <row r="12" spans="1:15" ht="14.25" customHeight="1">
      <c r="A12" s="1538" t="s">
        <v>256</v>
      </c>
      <c r="B12" s="1538" t="s">
        <v>256</v>
      </c>
      <c r="C12" s="1538" t="s">
        <v>256</v>
      </c>
      <c r="D12" s="1538" t="s">
        <v>256</v>
      </c>
      <c r="E12" s="494">
        <f>SUMIF('Balance N'!B:B,183,'Balance N'!P:P)</f>
        <v>0</v>
      </c>
      <c r="F12" s="494">
        <f>SUMIF('Balance N-1'!B:B,183,'Balance N-1'!P:P)</f>
        <v>0</v>
      </c>
      <c r="G12" s="494">
        <f t="shared" si="0"/>
        <v>0</v>
      </c>
      <c r="H12" s="511" t="str">
        <f t="shared" si="1"/>
        <v/>
      </c>
      <c r="I12" s="521"/>
      <c r="J12" s="521"/>
      <c r="K12" s="521"/>
    </row>
    <row r="13" spans="1:15" ht="14.25" customHeight="1">
      <c r="A13" s="1538" t="s">
        <v>257</v>
      </c>
      <c r="B13" s="1538" t="s">
        <v>257</v>
      </c>
      <c r="C13" s="1538" t="s">
        <v>257</v>
      </c>
      <c r="D13" s="1538" t="s">
        <v>257</v>
      </c>
      <c r="E13" s="494">
        <f>SUMIF('Balance N'!B:B,185,'Balance N'!P:P)</f>
        <v>0</v>
      </c>
      <c r="F13" s="494">
        <f>SUMIF('Balance N-1'!B:B,185,'Balance N-1'!P:P)</f>
        <v>0</v>
      </c>
      <c r="G13" s="494">
        <f t="shared" si="0"/>
        <v>0</v>
      </c>
      <c r="H13" s="511" t="str">
        <f t="shared" si="1"/>
        <v/>
      </c>
      <c r="I13" s="521"/>
      <c r="J13" s="521"/>
      <c r="K13" s="521"/>
    </row>
    <row r="14" spans="1:15" ht="14.25" customHeight="1">
      <c r="A14" s="1538" t="s">
        <v>226</v>
      </c>
      <c r="B14" s="1538" t="s">
        <v>226</v>
      </c>
      <c r="C14" s="1538" t="s">
        <v>226</v>
      </c>
      <c r="D14" s="1538" t="s">
        <v>226</v>
      </c>
      <c r="E14" s="494">
        <f>SUMIF('Balance N'!B:B,186,'Balance N'!P:P)</f>
        <v>0</v>
      </c>
      <c r="F14" s="494">
        <f>SUMIF('Balance N-1'!B:B,186,'Balance N-1'!P:P)</f>
        <v>0</v>
      </c>
      <c r="G14" s="494">
        <f t="shared" si="0"/>
        <v>0</v>
      </c>
      <c r="H14" s="511" t="str">
        <f t="shared" si="1"/>
        <v/>
      </c>
      <c r="I14" s="521"/>
      <c r="J14" s="521"/>
      <c r="K14" s="521"/>
    </row>
    <row r="15" spans="1:15" ht="14.25" customHeight="1">
      <c r="A15" s="1538" t="s">
        <v>258</v>
      </c>
      <c r="B15" s="1538" t="s">
        <v>258</v>
      </c>
      <c r="C15" s="1538" t="s">
        <v>258</v>
      </c>
      <c r="D15" s="1538" t="s">
        <v>258</v>
      </c>
      <c r="E15" s="494">
        <f>SUMIF('Balance N'!C:C,1881,'Balance N'!P:P)</f>
        <v>0</v>
      </c>
      <c r="F15" s="494">
        <f>SUMIF('Balance N-1'!C:C,1881,'Balance N-1'!P:P)</f>
        <v>0</v>
      </c>
      <c r="G15" s="494">
        <f t="shared" si="0"/>
        <v>0</v>
      </c>
      <c r="H15" s="511" t="str">
        <f t="shared" si="1"/>
        <v/>
      </c>
      <c r="I15" s="521"/>
      <c r="J15" s="521"/>
      <c r="K15" s="521"/>
    </row>
    <row r="16" spans="1:15" ht="14.25" customHeight="1">
      <c r="A16" s="1535" t="s">
        <v>259</v>
      </c>
      <c r="B16" s="1535"/>
      <c r="C16" s="1535"/>
      <c r="D16" s="1535"/>
      <c r="E16" s="492">
        <f>SUM(E10:E15)</f>
        <v>0</v>
      </c>
      <c r="F16" s="492">
        <f t="shared" ref="F16:G16" si="2">SUM(F10:F15)</f>
        <v>0</v>
      </c>
      <c r="G16" s="492">
        <f t="shared" si="2"/>
        <v>0</v>
      </c>
      <c r="H16" s="512" t="str">
        <f t="shared" si="1"/>
        <v/>
      </c>
      <c r="I16" s="541">
        <f>SUM(I10:I15)</f>
        <v>0</v>
      </c>
      <c r="J16" s="541">
        <f t="shared" ref="J16:K16" si="3">SUM(J10:J15)</f>
        <v>0</v>
      </c>
      <c r="K16" s="541">
        <f t="shared" si="3"/>
        <v>0</v>
      </c>
    </row>
    <row r="17" spans="1:13" ht="14.25" customHeight="1">
      <c r="A17" s="1538" t="s">
        <v>260</v>
      </c>
      <c r="B17" s="1538" t="s">
        <v>260</v>
      </c>
      <c r="C17" s="1538" t="s">
        <v>260</v>
      </c>
      <c r="D17" s="1538" t="s">
        <v>260</v>
      </c>
      <c r="E17" s="494">
        <f>SUMIF('Balance N'!C:C,1871,'Balance N'!P:P)</f>
        <v>0</v>
      </c>
      <c r="F17" s="494">
        <f>SUMIF('Balance N-1'!C:C,1871,'Balance N-1'!P:P)</f>
        <v>0</v>
      </c>
      <c r="G17" s="494">
        <f t="shared" si="0"/>
        <v>0</v>
      </c>
      <c r="H17" s="511" t="str">
        <f t="shared" si="1"/>
        <v/>
      </c>
      <c r="I17" s="521"/>
      <c r="J17" s="521"/>
      <c r="K17" s="521"/>
    </row>
    <row r="18" spans="1:13" ht="14.25" customHeight="1">
      <c r="A18" s="1538" t="s">
        <v>261</v>
      </c>
      <c r="B18" s="1538" t="s">
        <v>261</v>
      </c>
      <c r="C18" s="1538" t="s">
        <v>261</v>
      </c>
      <c r="D18" s="1538" t="s">
        <v>261</v>
      </c>
      <c r="E18" s="494">
        <f>SUMIF('Balance N'!C:C,1872,'Balance N'!P:P)</f>
        <v>0</v>
      </c>
      <c r="F18" s="494">
        <f>SUMIF('Balance N-1'!C:C,1872,'Balance N-1'!P:P)</f>
        <v>0</v>
      </c>
      <c r="G18" s="494">
        <f t="shared" si="0"/>
        <v>0</v>
      </c>
      <c r="H18" s="511" t="str">
        <f t="shared" si="1"/>
        <v/>
      </c>
      <c r="I18" s="521"/>
      <c r="J18" s="521"/>
      <c r="K18" s="521"/>
    </row>
    <row r="19" spans="1:13" ht="14.25" customHeight="1">
      <c r="A19" s="1538" t="s">
        <v>262</v>
      </c>
      <c r="B19" s="1538" t="s">
        <v>262</v>
      </c>
      <c r="C19" s="1538" t="s">
        <v>262</v>
      </c>
      <c r="D19" s="1538" t="s">
        <v>262</v>
      </c>
      <c r="E19" s="494">
        <f>SUMIF('Balance N'!C:C,1873,'Balance N'!P:P)</f>
        <v>0</v>
      </c>
      <c r="F19" s="494">
        <f>SUMIF('Balance N-1'!C:C,1873,'Balance N-1'!P:P)</f>
        <v>0</v>
      </c>
      <c r="G19" s="494">
        <f t="shared" si="0"/>
        <v>0</v>
      </c>
      <c r="H19" s="511" t="str">
        <f t="shared" si="1"/>
        <v/>
      </c>
      <c r="I19" s="521"/>
      <c r="J19" s="521"/>
      <c r="K19" s="521"/>
    </row>
    <row r="20" spans="1:13" ht="14.25" customHeight="1">
      <c r="A20" s="1538" t="s">
        <v>263</v>
      </c>
      <c r="B20" s="1538" t="s">
        <v>263</v>
      </c>
      <c r="C20" s="1538" t="s">
        <v>263</v>
      </c>
      <c r="D20" s="1538" t="s">
        <v>263</v>
      </c>
      <c r="E20" s="494">
        <f>SUMIF('Balance N'!C:C,1876,'Balance N'!P:P)</f>
        <v>0</v>
      </c>
      <c r="F20" s="494">
        <f>SUMIF('Balance N-1'!C:C,1876,'Balance N-1'!P:P)</f>
        <v>0</v>
      </c>
      <c r="G20" s="494">
        <f t="shared" si="0"/>
        <v>0</v>
      </c>
      <c r="H20" s="511" t="str">
        <f t="shared" si="1"/>
        <v/>
      </c>
      <c r="I20" s="521"/>
      <c r="J20" s="521"/>
      <c r="K20" s="521"/>
    </row>
    <row r="21" spans="1:13" ht="14.25" customHeight="1">
      <c r="A21" s="1538" t="s">
        <v>264</v>
      </c>
      <c r="B21" s="1538" t="s">
        <v>264</v>
      </c>
      <c r="C21" s="1538" t="s">
        <v>264</v>
      </c>
      <c r="D21" s="1538" t="s">
        <v>264</v>
      </c>
      <c r="E21" s="494">
        <f>SUMIF('Balance N'!C:C,1882,'Balance N'!P:P)</f>
        <v>0</v>
      </c>
      <c r="F21" s="494">
        <f>SUMIF('Balance N-1'!C:C,1882,'Balance N-1'!P:P)</f>
        <v>0</v>
      </c>
      <c r="G21" s="494">
        <f t="shared" si="0"/>
        <v>0</v>
      </c>
      <c r="H21" s="511" t="str">
        <f t="shared" si="1"/>
        <v/>
      </c>
      <c r="I21" s="521"/>
      <c r="J21" s="521"/>
      <c r="K21" s="521"/>
    </row>
    <row r="22" spans="1:13" ht="14.25" customHeight="1">
      <c r="A22" s="1535" t="s">
        <v>1991</v>
      </c>
      <c r="B22" s="1535"/>
      <c r="C22" s="1535"/>
      <c r="D22" s="1535"/>
      <c r="E22" s="492">
        <f>SUM(E17:E21)</f>
        <v>0</v>
      </c>
      <c r="F22" s="492">
        <f t="shared" ref="F22:G22" si="4">SUM(F17:F21)</f>
        <v>0</v>
      </c>
      <c r="G22" s="492">
        <f t="shared" si="4"/>
        <v>0</v>
      </c>
      <c r="H22" s="512" t="str">
        <f t="shared" si="1"/>
        <v/>
      </c>
      <c r="I22" s="541">
        <f>SUM(I17:I21)</f>
        <v>0</v>
      </c>
      <c r="J22" s="541">
        <f t="shared" ref="J22:K22" si="5">SUM(J17:J21)</f>
        <v>0</v>
      </c>
      <c r="K22" s="541">
        <f t="shared" si="5"/>
        <v>0</v>
      </c>
    </row>
    <row r="23" spans="1:13" ht="14.25" customHeight="1">
      <c r="A23" s="1538" t="s">
        <v>265</v>
      </c>
      <c r="B23" s="1538" t="s">
        <v>265</v>
      </c>
      <c r="C23" s="1538" t="s">
        <v>265</v>
      </c>
      <c r="D23" s="1538" t="s">
        <v>265</v>
      </c>
      <c r="E23" s="494">
        <f>SUMIF('Balance N'!B:B,191,'Balance N'!P:P)</f>
        <v>0</v>
      </c>
      <c r="F23" s="494">
        <f>SUMIF('Balance N-1'!B:B,191,'Balance N-1'!P:P)</f>
        <v>0</v>
      </c>
      <c r="G23" s="494">
        <f t="shared" si="0"/>
        <v>0</v>
      </c>
      <c r="H23" s="511" t="str">
        <f t="shared" si="1"/>
        <v/>
      </c>
      <c r="I23" s="542"/>
      <c r="J23" s="543"/>
      <c r="K23" s="544"/>
    </row>
    <row r="24" spans="1:13" ht="14.25" customHeight="1">
      <c r="A24" s="1538" t="s">
        <v>266</v>
      </c>
      <c r="B24" s="1538" t="s">
        <v>266</v>
      </c>
      <c r="C24" s="1538" t="s">
        <v>266</v>
      </c>
      <c r="D24" s="1538" t="s">
        <v>266</v>
      </c>
      <c r="E24" s="494">
        <f>SUMIF('Balance N'!B:B,194,'Balance N'!P:P)</f>
        <v>0</v>
      </c>
      <c r="F24" s="494">
        <f>SUMIF('Balance N-1'!B:B,194,'Balance N-1'!P:P)</f>
        <v>0</v>
      </c>
      <c r="G24" s="494">
        <f t="shared" si="0"/>
        <v>0</v>
      </c>
      <c r="H24" s="511" t="str">
        <f t="shared" si="1"/>
        <v/>
      </c>
      <c r="I24" s="545"/>
      <c r="J24" s="546"/>
      <c r="K24" s="547"/>
    </row>
    <row r="25" spans="1:13" ht="14.25" customHeight="1">
      <c r="A25" s="1538" t="s">
        <v>267</v>
      </c>
      <c r="B25" s="1538" t="s">
        <v>267</v>
      </c>
      <c r="C25" s="1538" t="s">
        <v>267</v>
      </c>
      <c r="D25" s="1538" t="s">
        <v>267</v>
      </c>
      <c r="E25" s="494">
        <f>SUMIF('Balance N'!B:B,195,'Balance N'!P:P)</f>
        <v>0</v>
      </c>
      <c r="F25" s="494">
        <f>SUMIF('Balance N-1'!B:B,195,'Balance N-1'!P:P)</f>
        <v>0</v>
      </c>
      <c r="G25" s="494">
        <f t="shared" si="0"/>
        <v>0</v>
      </c>
      <c r="H25" s="511" t="str">
        <f t="shared" si="1"/>
        <v/>
      </c>
      <c r="I25" s="545"/>
      <c r="J25" s="546"/>
      <c r="K25" s="547"/>
    </row>
    <row r="26" spans="1:13" ht="14.25" customHeight="1">
      <c r="A26" s="1538" t="s">
        <v>268</v>
      </c>
      <c r="B26" s="1538" t="s">
        <v>268</v>
      </c>
      <c r="C26" s="1538" t="s">
        <v>268</v>
      </c>
      <c r="D26" s="1538" t="s">
        <v>268</v>
      </c>
      <c r="E26" s="494">
        <f>SUMIF('Balance N'!B:B,196,'Balance N'!P:P)</f>
        <v>0</v>
      </c>
      <c r="F26" s="494">
        <f>SUMIF('Balance N-1'!B:B,196,'Balance N-1'!P:P)</f>
        <v>0</v>
      </c>
      <c r="G26" s="494">
        <f t="shared" si="0"/>
        <v>0</v>
      </c>
      <c r="H26" s="511" t="str">
        <f t="shared" si="1"/>
        <v/>
      </c>
      <c r="I26" s="545"/>
      <c r="J26" s="546"/>
      <c r="K26" s="547"/>
    </row>
    <row r="27" spans="1:13" ht="14.25" customHeight="1">
      <c r="A27" s="1538" t="s">
        <v>269</v>
      </c>
      <c r="B27" s="1538" t="s">
        <v>269</v>
      </c>
      <c r="C27" s="1538" t="s">
        <v>269</v>
      </c>
      <c r="D27" s="1538" t="s">
        <v>269</v>
      </c>
      <c r="E27" s="494">
        <f>SUMIF('Balance N'!C:C,1981,'Balance N'!P:P)</f>
        <v>0</v>
      </c>
      <c r="F27" s="494">
        <f>SUMIF('Balance N-1'!C:C,1981,'Balance N-1'!P:P)</f>
        <v>0</v>
      </c>
      <c r="G27" s="494">
        <f t="shared" si="0"/>
        <v>0</v>
      </c>
      <c r="H27" s="511" t="str">
        <f t="shared" si="1"/>
        <v/>
      </c>
      <c r="I27" s="545"/>
      <c r="J27" s="546"/>
      <c r="K27" s="547"/>
    </row>
    <row r="28" spans="1:13" ht="14.25" customHeight="1">
      <c r="A28" s="1535" t="s">
        <v>2000</v>
      </c>
      <c r="B28" s="1535"/>
      <c r="C28" s="1535"/>
      <c r="D28" s="1535"/>
      <c r="E28" s="492">
        <f>SUM(E23:E27)</f>
        <v>0</v>
      </c>
      <c r="F28" s="492">
        <f>SUM(F23:F27)</f>
        <v>0</v>
      </c>
      <c r="G28" s="492">
        <f>SUM(G23:G27)</f>
        <v>0</v>
      </c>
      <c r="H28" s="512">
        <f>SUM(H23:H27)</f>
        <v>0</v>
      </c>
      <c r="I28" s="548"/>
      <c r="J28" s="549"/>
      <c r="K28" s="550"/>
    </row>
    <row r="29" spans="1:13">
      <c r="A29" s="1612" t="s">
        <v>1992</v>
      </c>
      <c r="B29" s="1613"/>
      <c r="C29" s="1613"/>
      <c r="D29" s="1613"/>
      <c r="E29" s="1613"/>
      <c r="F29" s="1613"/>
      <c r="G29" s="1613"/>
      <c r="H29" s="1613"/>
      <c r="I29" s="1613"/>
      <c r="J29" s="1613"/>
      <c r="K29" s="1613"/>
    </row>
    <row r="30" spans="1:13" s="552" customFormat="1" ht="10.199999999999999">
      <c r="A30" s="551" t="s">
        <v>300</v>
      </c>
      <c r="B30" s="276"/>
      <c r="C30" s="276"/>
      <c r="D30" s="276"/>
      <c r="E30" s="276"/>
      <c r="F30" s="276"/>
      <c r="G30" s="276"/>
      <c r="H30" s="276"/>
      <c r="I30" s="276"/>
      <c r="J30" s="276"/>
      <c r="K30" s="276"/>
      <c r="M30" s="553"/>
    </row>
    <row r="31" spans="1:13" s="552" customFormat="1" ht="10.199999999999999">
      <c r="A31" s="513" t="s">
        <v>1993</v>
      </c>
      <c r="B31" s="276"/>
      <c r="C31" s="276"/>
      <c r="D31" s="276"/>
      <c r="E31" s="276"/>
      <c r="F31" s="276"/>
      <c r="G31" s="276"/>
      <c r="H31" s="276"/>
      <c r="I31" s="276"/>
      <c r="J31" s="276"/>
      <c r="K31" s="276"/>
      <c r="M31" s="553"/>
    </row>
    <row r="32" spans="1:13" s="552" customFormat="1" ht="10.199999999999999">
      <c r="A32" s="513" t="s">
        <v>1994</v>
      </c>
      <c r="B32" s="276"/>
      <c r="C32" s="276"/>
      <c r="D32" s="276"/>
      <c r="E32" s="276"/>
      <c r="F32" s="276"/>
      <c r="G32" s="276"/>
      <c r="H32" s="276"/>
      <c r="I32" s="276"/>
      <c r="J32" s="276"/>
      <c r="K32" s="276"/>
      <c r="M32" s="553"/>
    </row>
    <row r="33" spans="1:13" s="552" customFormat="1" ht="10.199999999999999">
      <c r="A33" s="554" t="s">
        <v>1995</v>
      </c>
      <c r="B33" s="276"/>
      <c r="C33" s="276"/>
      <c r="D33" s="276"/>
      <c r="E33" s="276"/>
      <c r="F33" s="276"/>
      <c r="G33" s="276"/>
      <c r="H33" s="276"/>
      <c r="I33" s="276"/>
      <c r="J33" s="276"/>
      <c r="K33" s="276"/>
      <c r="M33" s="553"/>
    </row>
    <row r="34" spans="1:13" s="558" customFormat="1" ht="11.25" customHeight="1">
      <c r="A34" s="1614" t="s">
        <v>1996</v>
      </c>
      <c r="B34" s="1614"/>
      <c r="C34" s="1614"/>
      <c r="D34" s="1614"/>
      <c r="E34" s="1614"/>
      <c r="F34" s="1614"/>
      <c r="G34" s="555"/>
      <c r="H34" s="555"/>
      <c r="I34" s="556"/>
      <c r="J34" s="556"/>
      <c r="K34" s="557"/>
      <c r="M34" s="559"/>
    </row>
    <row r="35" spans="1:13" s="558" customFormat="1" ht="11.25" customHeight="1">
      <c r="A35" s="1615" t="s">
        <v>1997</v>
      </c>
      <c r="B35" s="1615"/>
      <c r="C35" s="1615"/>
      <c r="D35" s="1615"/>
      <c r="E35" s="1615"/>
      <c r="F35" s="1615"/>
      <c r="G35" s="1615"/>
      <c r="H35" s="1615"/>
      <c r="I35" s="1615"/>
      <c r="J35" s="1615"/>
      <c r="K35" s="557"/>
      <c r="M35" s="559"/>
    </row>
  </sheetData>
  <sheetProtection algorithmName="SHA-512" hashValue="QD5Zufy9De2kSNzvMo8NXXin5Kg2lUA+1FRRLfLKBoK17AfZnyPpTm5RjLQeiR76JYxmuavz/r0DSh4kGJ+g8g==" saltValue="p4cTPYMsQYnDwQF1XPZRtQ==" spinCount="100000" sheet="1" objects="1" scenarios="1"/>
  <mergeCells count="37">
    <mergeCell ref="A1:K1"/>
    <mergeCell ref="J2:K2"/>
    <mergeCell ref="C3:K3"/>
    <mergeCell ref="L3:O4"/>
    <mergeCell ref="L5:O6"/>
    <mergeCell ref="C6:F6"/>
    <mergeCell ref="G5:I5"/>
    <mergeCell ref="A7:K7"/>
    <mergeCell ref="A8:D9"/>
    <mergeCell ref="E8:E9"/>
    <mergeCell ref="F8:F9"/>
    <mergeCell ref="G8:H8"/>
    <mergeCell ref="I8:I9"/>
    <mergeCell ref="J8:J9"/>
    <mergeCell ref="K8:K9"/>
    <mergeCell ref="A21:D21"/>
    <mergeCell ref="A10:D10"/>
    <mergeCell ref="A11:D11"/>
    <mergeCell ref="A12:D12"/>
    <mergeCell ref="A13:D13"/>
    <mergeCell ref="A14:D14"/>
    <mergeCell ref="A15:D15"/>
    <mergeCell ref="A16:D16"/>
    <mergeCell ref="A17:D17"/>
    <mergeCell ref="A18:D18"/>
    <mergeCell ref="A19:D19"/>
    <mergeCell ref="A20:D20"/>
    <mergeCell ref="A28:D28"/>
    <mergeCell ref="A29:K29"/>
    <mergeCell ref="A34:F34"/>
    <mergeCell ref="A35:J35"/>
    <mergeCell ref="A22:D22"/>
    <mergeCell ref="A23:D23"/>
    <mergeCell ref="A24:D24"/>
    <mergeCell ref="A25:D25"/>
    <mergeCell ref="A26:D26"/>
    <mergeCell ref="A27:D27"/>
  </mergeCells>
  <dataValidations count="1">
    <dataValidation type="whole" allowBlank="1" showInputMessage="1" showErrorMessage="1" errorTitle="Attention!" error="Valeur numérique attendue" sqref="I17:K21 E17:F21 I10:K15 E10:F15 E23:F27">
      <formula1>-9999999999999</formula1>
      <formula2>9999999999999</formula2>
    </dataValidation>
  </dataValidations>
  <pageMargins left="0.7" right="0.7" top="0.75" bottom="0.75" header="0.3" footer="0.3"/>
  <pageSetup paperSize="9" scale="52"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P33"/>
  <sheetViews>
    <sheetView showGridLines="0" view="pageBreakPreview" zoomScaleNormal="100" zoomScaleSheetLayoutView="100" workbookViewId="0">
      <selection activeCell="L6" sqref="L6"/>
    </sheetView>
  </sheetViews>
  <sheetFormatPr baseColWidth="10" defaultColWidth="11.5546875" defaultRowHeight="14.4"/>
  <cols>
    <col min="1" max="1" width="11.5546875" style="263"/>
    <col min="2" max="2" width="16.44140625" style="263" customWidth="1"/>
    <col min="3" max="4" width="11.5546875" style="263"/>
    <col min="5" max="5" width="5.44140625" style="263" customWidth="1"/>
    <col min="6" max="7" width="15.6640625" style="263" customWidth="1"/>
    <col min="8" max="8" width="13.6640625" style="263" customWidth="1"/>
    <col min="9" max="9" width="11.33203125" style="263" customWidth="1"/>
    <col min="10" max="12" width="15.6640625" style="263" customWidth="1"/>
    <col min="13" max="13" width="11.5546875" style="263"/>
    <col min="14" max="14" width="11.5546875" style="264"/>
    <col min="15" max="16384" width="11.5546875" style="263"/>
  </cols>
  <sheetData>
    <row r="1" spans="1:16">
      <c r="A1" s="1620" t="s">
        <v>2197</v>
      </c>
      <c r="B1" s="1621"/>
      <c r="C1" s="1621"/>
      <c r="D1" s="1621"/>
      <c r="E1" s="1621"/>
      <c r="F1" s="1621"/>
      <c r="G1" s="1621"/>
      <c r="H1" s="1621"/>
      <c r="I1" s="1621"/>
      <c r="J1" s="1621"/>
      <c r="K1" s="1621"/>
      <c r="L1" s="1621"/>
    </row>
    <row r="2" spans="1:16" ht="21.75" customHeight="1">
      <c r="A2" s="560"/>
      <c r="B2" s="560"/>
      <c r="C2" s="560"/>
      <c r="D2" s="560"/>
      <c r="E2" s="560"/>
      <c r="F2" s="560"/>
      <c r="G2" s="436"/>
      <c r="H2" s="436"/>
      <c r="I2" s="436"/>
      <c r="J2" s="436"/>
      <c r="K2" s="1622" t="s">
        <v>2005</v>
      </c>
      <c r="L2" s="1623"/>
    </row>
    <row r="3" spans="1:16" s="496" customFormat="1" ht="15.75" customHeight="1">
      <c r="A3" s="561" t="s">
        <v>516</v>
      </c>
      <c r="B3" s="561"/>
      <c r="C3" s="1624" t="str">
        <f>+'NOTE 11'!C3</f>
        <v>DSO Services</v>
      </c>
      <c r="D3" s="1624"/>
      <c r="E3" s="1624"/>
      <c r="F3" s="1624"/>
      <c r="G3" s="1624"/>
      <c r="H3" s="1624"/>
      <c r="I3" s="1624"/>
      <c r="J3" s="1624"/>
      <c r="K3" s="1624"/>
      <c r="L3" s="1624"/>
      <c r="M3" s="1563" t="s">
        <v>1770</v>
      </c>
      <c r="N3" s="1563"/>
      <c r="O3" s="1563"/>
      <c r="P3" s="1563"/>
    </row>
    <row r="4" spans="1:16" s="496" customFormat="1" ht="15.75" customHeight="1">
      <c r="A4" s="561" t="s">
        <v>517</v>
      </c>
      <c r="B4" s="562"/>
      <c r="C4" s="563" t="str">
        <f>+'NOTE 11'!C4</f>
        <v>Rue Alphamoi Djénèpo, secteur 01, Bobo-Dioulasso, Burkina Faso</v>
      </c>
      <c r="D4" s="563"/>
      <c r="E4" s="563"/>
      <c r="F4" s="563"/>
      <c r="G4" s="563"/>
      <c r="H4" s="563"/>
      <c r="I4" s="563"/>
      <c r="J4" s="563"/>
      <c r="K4" s="564" t="s">
        <v>518</v>
      </c>
      <c r="L4" s="565" t="str">
        <f>+'NOTE 11'!K4</f>
        <v>DSO Services</v>
      </c>
      <c r="M4" s="1563"/>
      <c r="N4" s="1563"/>
      <c r="O4" s="1563"/>
      <c r="P4" s="1563"/>
    </row>
    <row r="5" spans="1:16" s="496" customFormat="1" ht="15.75" customHeight="1">
      <c r="A5" s="561" t="s">
        <v>1771</v>
      </c>
      <c r="B5" s="561"/>
      <c r="C5" s="1624" t="str">
        <f>+'NOTE 11'!C5</f>
        <v>00000101A</v>
      </c>
      <c r="D5" s="1624"/>
      <c r="E5" s="1624"/>
      <c r="F5" s="517" t="s">
        <v>520</v>
      </c>
      <c r="G5" s="1625">
        <f>+'NOTE 11'!G5</f>
        <v>45657</v>
      </c>
      <c r="H5" s="1625"/>
      <c r="I5" s="1625"/>
      <c r="J5" s="1625"/>
      <c r="K5" s="564" t="s">
        <v>521</v>
      </c>
      <c r="L5" s="566">
        <f>+'NOTE 11'!K5</f>
        <v>12</v>
      </c>
      <c r="M5" s="1565" t="s">
        <v>1772</v>
      </c>
      <c r="N5" s="1565"/>
      <c r="O5" s="1565"/>
      <c r="P5" s="1565"/>
    </row>
    <row r="6" spans="1:16" s="496" customFormat="1" ht="15.75" customHeight="1">
      <c r="A6" s="567" t="s">
        <v>1855</v>
      </c>
      <c r="B6" s="561"/>
      <c r="C6" s="1466" t="str">
        <f>+'NOTE 11'!C6</f>
        <v>Néant</v>
      </c>
      <c r="D6" s="1466"/>
      <c r="E6" s="1466"/>
      <c r="F6" s="568"/>
      <c r="G6" s="566"/>
      <c r="H6" s="566"/>
      <c r="I6" s="566"/>
      <c r="J6" s="566"/>
      <c r="K6" s="569"/>
      <c r="L6" s="566"/>
      <c r="M6" s="1565"/>
      <c r="N6" s="1565"/>
      <c r="O6" s="1565"/>
      <c r="P6" s="1565"/>
    </row>
    <row r="7" spans="1:16" ht="22.5" customHeight="1">
      <c r="A7" s="1505" t="s">
        <v>2006</v>
      </c>
      <c r="B7" s="1505"/>
      <c r="C7" s="1505"/>
      <c r="D7" s="1505"/>
      <c r="E7" s="1505"/>
      <c r="F7" s="1505"/>
      <c r="G7" s="1505"/>
      <c r="H7" s="1505"/>
      <c r="I7" s="1505"/>
      <c r="J7" s="1505"/>
      <c r="K7" s="1505"/>
      <c r="L7" s="1505"/>
      <c r="M7" s="426"/>
      <c r="N7" s="427">
        <v>1</v>
      </c>
      <c r="O7" s="426"/>
      <c r="P7" s="426"/>
    </row>
    <row r="8" spans="1:16" ht="48" customHeight="1">
      <c r="A8" s="1579" t="s">
        <v>233</v>
      </c>
      <c r="B8" s="1580"/>
      <c r="C8" s="1580"/>
      <c r="D8" s="1580"/>
      <c r="E8" s="1581"/>
      <c r="F8" s="1587" t="s">
        <v>221</v>
      </c>
      <c r="G8" s="1587" t="s">
        <v>232</v>
      </c>
      <c r="H8" s="1589" t="s">
        <v>220</v>
      </c>
      <c r="I8" s="1590"/>
      <c r="J8" s="1587" t="s">
        <v>2001</v>
      </c>
      <c r="K8" s="1587" t="s">
        <v>2002</v>
      </c>
      <c r="L8" s="1587" t="s">
        <v>1990</v>
      </c>
    </row>
    <row r="9" spans="1:16">
      <c r="A9" s="1582"/>
      <c r="B9" s="1583"/>
      <c r="C9" s="1583"/>
      <c r="D9" s="1583"/>
      <c r="E9" s="1584"/>
      <c r="F9" s="1588"/>
      <c r="G9" s="1588"/>
      <c r="H9" s="518" t="s">
        <v>231</v>
      </c>
      <c r="I9" s="518" t="s">
        <v>219</v>
      </c>
      <c r="J9" s="1588"/>
      <c r="K9" s="1588"/>
      <c r="L9" s="1588"/>
    </row>
    <row r="10" spans="1:16">
      <c r="A10" s="1619" t="s">
        <v>2007</v>
      </c>
      <c r="B10" s="1619" t="s">
        <v>136</v>
      </c>
      <c r="C10" s="1619" t="s">
        <v>136</v>
      </c>
      <c r="D10" s="1619" t="s">
        <v>136</v>
      </c>
      <c r="E10" s="1619" t="s">
        <v>136</v>
      </c>
      <c r="F10" s="494">
        <f>SUMIF('Balance N'!B:B,401,'Balance N'!P:P)-SUMIF('Balance N'!C:C,4012,'Balance N'!P:P)</f>
        <v>0</v>
      </c>
      <c r="G10" s="494">
        <f>SUMIF('Balance N-1'!B:B,401,'Balance N-1'!P:P)-SUMIF('Balance N-1'!C:C,4012,'Balance N-1'!P:P)</f>
        <v>0</v>
      </c>
      <c r="H10" s="494" t="str">
        <f>IF(G10,(F10-G10),IF(ISBLANK(G10),"",IF(F10,IF( F10 &gt; 0,1,-1),"")))</f>
        <v/>
      </c>
      <c r="I10" s="511" t="str">
        <f>IF(G10,(F10-G10)/G10,IF(ISBLANK(G10),"",IF(F10,IF( F10 &gt; 0,1,-1),"")))</f>
        <v/>
      </c>
      <c r="J10" s="505"/>
      <c r="K10" s="505">
        <f>F10-(J10+L10)</f>
        <v>0</v>
      </c>
      <c r="L10" s="505"/>
    </row>
    <row r="11" spans="1:16">
      <c r="A11" s="1619" t="s">
        <v>270</v>
      </c>
      <c r="B11" s="1619" t="s">
        <v>270</v>
      </c>
      <c r="C11" s="1619" t="s">
        <v>270</v>
      </c>
      <c r="D11" s="1619" t="s">
        <v>270</v>
      </c>
      <c r="E11" s="1619" t="s">
        <v>270</v>
      </c>
      <c r="F11" s="494">
        <f>SUMIF('Balance N'!B:B,419,'Balance N'!P:P)</f>
        <v>0</v>
      </c>
      <c r="G11" s="494">
        <f>SUMIF('Balance N-1'!B:B,419,'Balance N-1'!P:P)</f>
        <v>0</v>
      </c>
      <c r="H11" s="494" t="str">
        <f t="shared" ref="H11:H27" si="0">IF(G11,(F11-G11),IF(ISBLANK(G11),"",IF(F11,IF( F11 &gt; 0,1,-1),"")))</f>
        <v/>
      </c>
      <c r="I11" s="511" t="str">
        <f t="shared" ref="I11:I16" si="1">IF(G11,(F11-G11)/G11,IF(ISBLANK(G11),"",IF(F11,IF( F11 &gt; 0,1,-1),"")))</f>
        <v/>
      </c>
      <c r="J11" s="505"/>
      <c r="K11" s="505">
        <f>F11-(J11+L11)</f>
        <v>0</v>
      </c>
      <c r="L11" s="505"/>
    </row>
    <row r="12" spans="1:16">
      <c r="A12" s="1618" t="s">
        <v>2008</v>
      </c>
      <c r="B12" s="1618"/>
      <c r="C12" s="1618"/>
      <c r="D12" s="1618"/>
      <c r="E12" s="1618"/>
      <c r="F12" s="492">
        <f>SUM(F10:F11)</f>
        <v>0</v>
      </c>
      <c r="G12" s="787">
        <f>SUM(G10:G11)</f>
        <v>0</v>
      </c>
      <c r="H12" s="507" t="str">
        <f t="shared" si="0"/>
        <v/>
      </c>
      <c r="I12" s="512" t="str">
        <f t="shared" si="1"/>
        <v/>
      </c>
      <c r="J12" s="508">
        <f>SUM(J10:J11)</f>
        <v>0</v>
      </c>
      <c r="K12" s="508">
        <f t="shared" ref="K12:L12" si="2">SUM(K10:K11)</f>
        <v>0</v>
      </c>
      <c r="L12" s="508">
        <f t="shared" si="2"/>
        <v>0</v>
      </c>
    </row>
    <row r="13" spans="1:16">
      <c r="A13" s="1619" t="s">
        <v>271</v>
      </c>
      <c r="B13" s="1619" t="s">
        <v>271</v>
      </c>
      <c r="C13" s="1619" t="s">
        <v>271</v>
      </c>
      <c r="D13" s="1619" t="s">
        <v>271</v>
      </c>
      <c r="E13" s="1619" t="s">
        <v>271</v>
      </c>
      <c r="F13" s="494">
        <f>SUMIF('Balance N'!B:B,422,'Balance N'!P:P)</f>
        <v>0</v>
      </c>
      <c r="G13" s="494">
        <f>SUMIF('Balance N-1'!B:B,422,'Balance N-1'!P:P)</f>
        <v>0</v>
      </c>
      <c r="H13" s="494" t="str">
        <f t="shared" si="0"/>
        <v/>
      </c>
      <c r="I13" s="511" t="str">
        <f t="shared" si="1"/>
        <v/>
      </c>
      <c r="J13" s="505"/>
      <c r="K13" s="505">
        <f>F13-(J13+L13)</f>
        <v>0</v>
      </c>
      <c r="L13" s="505"/>
    </row>
    <row r="14" spans="1:16">
      <c r="A14" s="1619" t="s">
        <v>272</v>
      </c>
      <c r="B14" s="1619" t="s">
        <v>272</v>
      </c>
      <c r="C14" s="1619" t="s">
        <v>272</v>
      </c>
      <c r="D14" s="1619" t="s">
        <v>272</v>
      </c>
      <c r="E14" s="1619" t="s">
        <v>272</v>
      </c>
      <c r="F14" s="494">
        <f>SUMIF('Balance N'!C:C,4081,'Balance N'!P:P)</f>
        <v>0</v>
      </c>
      <c r="G14" s="494">
        <f>SUMIF('Balance N-1'!C:C,4081,'Balance N-1'!P:P)</f>
        <v>0</v>
      </c>
      <c r="H14" s="494" t="str">
        <f t="shared" si="0"/>
        <v/>
      </c>
      <c r="I14" s="511" t="str">
        <f t="shared" si="1"/>
        <v/>
      </c>
      <c r="J14" s="505"/>
      <c r="K14" s="505">
        <f>F14-(J14+L14)</f>
        <v>0</v>
      </c>
      <c r="L14" s="505"/>
    </row>
    <row r="15" spans="1:16">
      <c r="A15" s="1619" t="s">
        <v>273</v>
      </c>
      <c r="B15" s="1619" t="s">
        <v>273</v>
      </c>
      <c r="C15" s="1619" t="s">
        <v>273</v>
      </c>
      <c r="D15" s="1619" t="s">
        <v>273</v>
      </c>
      <c r="E15" s="1619" t="s">
        <v>273</v>
      </c>
      <c r="F15" s="494">
        <f>SUMIF('Balance N'!C:C,4382,'Balance N'!P:P)</f>
        <v>0</v>
      </c>
      <c r="G15" s="494">
        <f>SUMIF('Balance N-1'!C:C,4382,'Balance N-1'!P:P)</f>
        <v>0</v>
      </c>
      <c r="H15" s="494" t="str">
        <f t="shared" si="0"/>
        <v/>
      </c>
      <c r="I15" s="511" t="str">
        <f t="shared" si="1"/>
        <v/>
      </c>
      <c r="J15" s="505"/>
      <c r="K15" s="505">
        <f>F15-(J15+L15)</f>
        <v>0</v>
      </c>
      <c r="L15" s="505"/>
    </row>
    <row r="16" spans="1:16" ht="15" customHeight="1">
      <c r="A16" s="1619" t="s">
        <v>274</v>
      </c>
      <c r="B16" s="1619" t="s">
        <v>274</v>
      </c>
      <c r="C16" s="1619" t="s">
        <v>274</v>
      </c>
      <c r="D16" s="1619" t="s">
        <v>274</v>
      </c>
      <c r="E16" s="1619" t="s">
        <v>274</v>
      </c>
      <c r="F16" s="494">
        <f>SUMIF('Balance N'!B:B,421,'Balance N'!P:P)+SUMIF('Balance N'!B:B,423,'Balance N'!P:P)+SUMIF('Balance N'!B:B,424,'Balance N'!P:P)+SUMIF('Balance N'!B:B,425,'Balance N'!P:P)+SUMIF('Balance N'!B:B,427,'Balance N'!P:P)+SUMIF('Balance N'!B:B,428,'Balance N'!P:P)</f>
        <v>0</v>
      </c>
      <c r="G16" s="494">
        <f>SUMIF('Balance N-1'!B:B,421,'Balance N-1'!P:P)+SUMIF('Balance N-1'!B:B,423,'Balance N-1'!P:P)+SUMIF('Balance N-1'!B:B,424,'Balance N-1'!P:P)+SUMIF('Balance N-1'!B:B,425,'Balance N-1'!P:P)+SUMIF('Balance N-1'!B:B,427,'Balance N-1'!P:P)+SUMIF('Balance N-1'!B:B,428,'Balance N-1'!P:P)</f>
        <v>0</v>
      </c>
      <c r="H16" s="494" t="str">
        <f t="shared" si="0"/>
        <v/>
      </c>
      <c r="I16" s="511" t="str">
        <f t="shared" si="1"/>
        <v/>
      </c>
      <c r="J16" s="505"/>
      <c r="K16" s="505">
        <f>F16-(J16+L16)</f>
        <v>0</v>
      </c>
      <c r="L16" s="505">
        <f t="shared" ref="L16" si="3">SUM(L10:L15)</f>
        <v>0</v>
      </c>
    </row>
    <row r="17" spans="1:14">
      <c r="A17" s="1619" t="s">
        <v>275</v>
      </c>
      <c r="B17" s="1619" t="s">
        <v>275</v>
      </c>
      <c r="C17" s="1619" t="s">
        <v>275</v>
      </c>
      <c r="D17" s="1619" t="s">
        <v>275</v>
      </c>
      <c r="E17" s="1619" t="s">
        <v>275</v>
      </c>
      <c r="F17" s="494">
        <f>SUMIF('Balance N'!B:B,431,'Balance N'!P:P)</f>
        <v>0</v>
      </c>
      <c r="G17" s="494">
        <f>SUMIF('Balance N-1'!B:B,431,'Balance N-1'!P:P)</f>
        <v>0</v>
      </c>
      <c r="H17" s="494" t="str">
        <f t="shared" si="0"/>
        <v/>
      </c>
      <c r="I17" s="511" t="str">
        <f>IF(G17,(F17-G17)/G17,IF(ISBLANK(G17),"",IF(F17,IF( F17 &gt; 0,1,-1),"")))</f>
        <v/>
      </c>
      <c r="J17" s="505"/>
      <c r="K17" s="505">
        <f>F17-(J17+L17)</f>
        <v>0</v>
      </c>
      <c r="L17" s="505"/>
    </row>
    <row r="18" spans="1:14">
      <c r="A18" s="1619" t="s">
        <v>276</v>
      </c>
      <c r="B18" s="1619" t="s">
        <v>276</v>
      </c>
      <c r="C18" s="1619" t="s">
        <v>276</v>
      </c>
      <c r="D18" s="1619" t="s">
        <v>276</v>
      </c>
      <c r="E18" s="1619" t="s">
        <v>276</v>
      </c>
      <c r="F18" s="494">
        <f>SUMIF('Balance N'!B:B,432,'Balance N'!P:P)</f>
        <v>0</v>
      </c>
      <c r="G18" s="494">
        <f>SUMIF('Balance N-1'!B:B,432,'Balance N-1'!P:P)</f>
        <v>0</v>
      </c>
      <c r="H18" s="494" t="str">
        <f t="shared" si="0"/>
        <v/>
      </c>
      <c r="I18" s="511" t="str">
        <f t="shared" ref="I18:I30" si="4">IF(G18,(F18-G18)/G18,IF(ISBLANK(G18),"",IF(F18,IF( F18 &gt; 0,1,-1),"")))</f>
        <v/>
      </c>
      <c r="J18" s="505"/>
      <c r="K18" s="505">
        <f t="shared" ref="K18:K22" si="5">F18-(J18+L18)</f>
        <v>0</v>
      </c>
      <c r="L18" s="505"/>
    </row>
    <row r="19" spans="1:14">
      <c r="A19" s="1619" t="s">
        <v>277</v>
      </c>
      <c r="B19" s="1619" t="s">
        <v>277</v>
      </c>
      <c r="C19" s="1619" t="s">
        <v>277</v>
      </c>
      <c r="D19" s="1619" t="s">
        <v>277</v>
      </c>
      <c r="E19" s="1619" t="s">
        <v>277</v>
      </c>
      <c r="F19" s="494">
        <f>SUMIF('Balance N'!C:C,4331,'Balance N'!P:P)</f>
        <v>0</v>
      </c>
      <c r="G19" s="494">
        <f>SUMIF('Balance N-1'!C:C,4331,'Balance N-1'!P:P)</f>
        <v>0</v>
      </c>
      <c r="H19" s="494" t="str">
        <f t="shared" si="0"/>
        <v/>
      </c>
      <c r="I19" s="511" t="str">
        <f t="shared" si="4"/>
        <v/>
      </c>
      <c r="J19" s="505"/>
      <c r="K19" s="505">
        <f t="shared" si="5"/>
        <v>0</v>
      </c>
      <c r="L19" s="505"/>
    </row>
    <row r="20" spans="1:14">
      <c r="A20" s="1619" t="s">
        <v>278</v>
      </c>
      <c r="B20" s="1619" t="s">
        <v>278</v>
      </c>
      <c r="C20" s="1619" t="s">
        <v>278</v>
      </c>
      <c r="D20" s="1619" t="s">
        <v>278</v>
      </c>
      <c r="E20" s="1619" t="s">
        <v>278</v>
      </c>
      <c r="F20" s="494">
        <f>SUMIF('Balance N'!C:C,4332,'Balance N'!P:P)</f>
        <v>0</v>
      </c>
      <c r="G20" s="494">
        <f>SUMIF('Balance N-1'!C:C,4332,'Balance N-1'!P:P)</f>
        <v>0</v>
      </c>
      <c r="H20" s="494" t="str">
        <f t="shared" si="0"/>
        <v/>
      </c>
      <c r="I20" s="511" t="str">
        <f t="shared" si="4"/>
        <v/>
      </c>
      <c r="J20" s="505"/>
      <c r="K20" s="505">
        <f t="shared" si="5"/>
        <v>0</v>
      </c>
      <c r="L20" s="505"/>
    </row>
    <row r="21" spans="1:14">
      <c r="A21" s="1619" t="s">
        <v>279</v>
      </c>
      <c r="B21" s="1619" t="s">
        <v>279</v>
      </c>
      <c r="C21" s="1619" t="s">
        <v>279</v>
      </c>
      <c r="D21" s="1619" t="s">
        <v>279</v>
      </c>
      <c r="E21" s="1619" t="s">
        <v>279</v>
      </c>
      <c r="F21" s="494">
        <f>SUMIF('Balance N'!B:B,431,'Balance N'!P:P)-(SUMIF('Balance N'!C:C,4311,'Balance N'!P:P)+SUMIF('Balance N'!C:C,4312,'Balance N'!P:P)+SUMIF('Balance N'!C:C,4318,'Balance N'!P:P))+SUMIF('Balance N'!B:B,432,'Balance N'!P:P)-(SUMIF('Balance N'!C:C,4321,'Balance N'!P:P)+SUMIF('Balance N'!C:C,4322,'Balance N'!P:P)+SUMIF('Balance N'!C:C,4328,'Balance N'!P:P))</f>
        <v>0</v>
      </c>
      <c r="G21" s="494">
        <f>SUMIF('Balance N-1'!B:B,431,'Balance N-1'!P:P)-(SUMIF('Balance N-1'!C:C,4311,'Balance N-1'!P:P)+SUMIF('Balance N-1'!C:C,4312,'Balance N-1'!P:P)+SUMIF('Balance N-1'!C:C,4318,'Balance N-1'!P:P))+SUMIF('Balance N-1'!B:B,432,'Balance N-1'!P:P)-(SUMIF('Balance N-1'!C:C,4321,'Balance N-1'!P:P)+SUMIF('Balance N-1'!C:C,4322,'Balance N-1'!P:P)+SUMIF('Balance N-1'!C:C,4328,'Balance N-1'!P:P))</f>
        <v>0</v>
      </c>
      <c r="H21" s="494" t="str">
        <f t="shared" si="0"/>
        <v/>
      </c>
      <c r="I21" s="511" t="str">
        <f t="shared" si="4"/>
        <v/>
      </c>
      <c r="J21" s="505"/>
      <c r="K21" s="505">
        <f t="shared" si="5"/>
        <v>0</v>
      </c>
      <c r="L21" s="505"/>
    </row>
    <row r="22" spans="1:14">
      <c r="A22" s="1619" t="s">
        <v>280</v>
      </c>
      <c r="B22" s="1619" t="s">
        <v>280</v>
      </c>
      <c r="C22" s="1619" t="s">
        <v>280</v>
      </c>
      <c r="D22" s="1619" t="s">
        <v>280</v>
      </c>
      <c r="E22" s="1619" t="s">
        <v>280</v>
      </c>
      <c r="F22" s="494">
        <f>SUMIF('Balance N'!B:B,433,'Balance N'!P:P)-(SUMIF('Balance N'!C:C,4331,'Balance N'!P:P)+SUMIF('Balance N'!C:C,4332,'Balance N'!P:P))+(SUMIF('Balance N'!B:B,438,'Balance N'!P:P))-(SUMIF('Balance N'!C:C,4386,'Balance N'!P:P))</f>
        <v>0</v>
      </c>
      <c r="G22" s="494">
        <f>SUMIF('Balance N-1'!B:B,433,'Balance N-1'!P:P)-(SUMIF('Balance N-1'!C:C,4331,'Balance N-1'!P:P)+SUMIF('Balance N-1'!C:C,4332,'Balance N-1'!P:P))+(SUMIF('Balance N-1'!B:B,438,'Balance N-1'!P:P))-(SUMIF('Balance N-1'!C:C,4386,'Balance N-1'!P:P))</f>
        <v>0</v>
      </c>
      <c r="H22" s="494" t="str">
        <f t="shared" si="0"/>
        <v/>
      </c>
      <c r="I22" s="511" t="str">
        <f t="shared" si="4"/>
        <v/>
      </c>
      <c r="J22" s="505"/>
      <c r="K22" s="505">
        <f t="shared" si="5"/>
        <v>0</v>
      </c>
      <c r="L22" s="505"/>
    </row>
    <row r="23" spans="1:14">
      <c r="A23" s="1618" t="s">
        <v>281</v>
      </c>
      <c r="B23" s="1618"/>
      <c r="C23" s="1618"/>
      <c r="D23" s="1618"/>
      <c r="E23" s="1618"/>
      <c r="F23" s="492">
        <f>SUM(F17:F17)</f>
        <v>0</v>
      </c>
      <c r="G23" s="492">
        <f t="shared" ref="G23:L23" si="6">SUM(G17:G17)</f>
        <v>0</v>
      </c>
      <c r="H23" s="507" t="str">
        <f t="shared" si="0"/>
        <v/>
      </c>
      <c r="I23" s="512" t="str">
        <f t="shared" si="4"/>
        <v/>
      </c>
      <c r="J23" s="508">
        <f t="shared" si="6"/>
        <v>0</v>
      </c>
      <c r="K23" s="508">
        <f t="shared" si="6"/>
        <v>0</v>
      </c>
      <c r="L23" s="508">
        <f t="shared" si="6"/>
        <v>0</v>
      </c>
    </row>
    <row r="24" spans="1:14">
      <c r="A24" s="1619" t="s">
        <v>282</v>
      </c>
      <c r="B24" s="1619" t="s">
        <v>282</v>
      </c>
      <c r="C24" s="1619" t="s">
        <v>282</v>
      </c>
      <c r="D24" s="1619" t="s">
        <v>282</v>
      </c>
      <c r="E24" s="1619" t="s">
        <v>282</v>
      </c>
      <c r="F24" s="494">
        <f>SUMIF('Balance N'!B:B,441,'Balance N'!P:P)</f>
        <v>0</v>
      </c>
      <c r="G24" s="494">
        <f>SUMIF('Balance N-1'!B:B,441,'Balance N-1'!P:P)</f>
        <v>0</v>
      </c>
      <c r="H24" s="494">
        <f>(F24-G24)</f>
        <v>0</v>
      </c>
      <c r="I24" s="511" t="str">
        <f t="shared" si="4"/>
        <v/>
      </c>
      <c r="J24" s="505"/>
      <c r="K24" s="505"/>
      <c r="L24" s="505"/>
    </row>
    <row r="25" spans="1:14">
      <c r="A25" s="1619" t="s">
        <v>283</v>
      </c>
      <c r="B25" s="1619" t="s">
        <v>283</v>
      </c>
      <c r="C25" s="1619" t="s">
        <v>283</v>
      </c>
      <c r="D25" s="1619" t="s">
        <v>283</v>
      </c>
      <c r="E25" s="1619" t="s">
        <v>283</v>
      </c>
      <c r="F25" s="494">
        <f>SUMIF('Balance N'!B:B,442,'Balance N'!P:P)</f>
        <v>0</v>
      </c>
      <c r="G25" s="494">
        <f>SUMIF('Balance N-1'!B:B,442,'Balance N-1'!P:P)</f>
        <v>0</v>
      </c>
      <c r="H25" s="494" t="str">
        <f t="shared" si="0"/>
        <v/>
      </c>
      <c r="I25" s="511" t="str">
        <f t="shared" si="4"/>
        <v/>
      </c>
      <c r="J25" s="505"/>
      <c r="K25" s="505"/>
      <c r="L25" s="505"/>
      <c r="N25" s="796"/>
    </row>
    <row r="26" spans="1:14">
      <c r="A26" s="1619" t="s">
        <v>284</v>
      </c>
      <c r="B26" s="1619" t="s">
        <v>284</v>
      </c>
      <c r="C26" s="1619" t="s">
        <v>284</v>
      </c>
      <c r="D26" s="1619" t="s">
        <v>284</v>
      </c>
      <c r="E26" s="1619" t="s">
        <v>284</v>
      </c>
      <c r="F26" s="494">
        <f>SUMIF('Balance N'!B:B,443,'Balance N'!P:P)+SUMIF('Balance N'!B:B,444,'Balance N'!P:P)+SUMIF('Balance N'!B:B,445,'Balance N'!P:P)</f>
        <v>0</v>
      </c>
      <c r="G26" s="494">
        <f>SUMIF('Balance N-1'!B:B,443,'Balance N-1'!P:P)+SUMIF('Balance N-1'!B:B,444,'Balance N-1'!P:P)+SUMIF('Balance N-1'!B:B,445,'Balance N-1'!P:P)</f>
        <v>0</v>
      </c>
      <c r="H26" s="494" t="str">
        <f t="shared" si="0"/>
        <v/>
      </c>
      <c r="I26" s="511" t="str">
        <f t="shared" si="4"/>
        <v/>
      </c>
      <c r="J26" s="505"/>
      <c r="K26" s="505"/>
      <c r="L26" s="505"/>
    </row>
    <row r="27" spans="1:14">
      <c r="A27" s="1619" t="s">
        <v>285</v>
      </c>
      <c r="B27" s="1619" t="s">
        <v>285</v>
      </c>
      <c r="C27" s="1619" t="s">
        <v>285</v>
      </c>
      <c r="D27" s="1619" t="s">
        <v>285</v>
      </c>
      <c r="E27" s="1619" t="s">
        <v>285</v>
      </c>
      <c r="F27" s="494">
        <f>SUMIF('Balance N'!B:B,447,'Balance N'!P:P)</f>
        <v>0</v>
      </c>
      <c r="G27" s="494">
        <f>SUMIF('Balance N-1'!B:B,447,'Balance N-1'!P:P)</f>
        <v>0</v>
      </c>
      <c r="H27" s="494" t="str">
        <f t="shared" si="0"/>
        <v/>
      </c>
      <c r="I27" s="511" t="str">
        <f t="shared" si="4"/>
        <v/>
      </c>
      <c r="J27" s="505"/>
      <c r="K27" s="505"/>
      <c r="L27" s="505"/>
    </row>
    <row r="28" spans="1:14">
      <c r="A28" s="1618" t="s">
        <v>286</v>
      </c>
      <c r="B28" s="1618"/>
      <c r="C28" s="1618"/>
      <c r="D28" s="1618"/>
      <c r="E28" s="1618"/>
      <c r="F28" s="492">
        <f>SUM(F24:F27)</f>
        <v>0</v>
      </c>
      <c r="G28" s="492">
        <f t="shared" ref="G28:L28" si="7">SUM(G24:G27)</f>
        <v>0</v>
      </c>
      <c r="H28" s="492" t="str">
        <f t="shared" ref="H28:H30" si="8">IF(G28,(F28-G28),IF(ISBLANK(G28),"",IF(F28,IF( F28 &gt; 0,1,-1),"")))</f>
        <v/>
      </c>
      <c r="I28" s="795" t="str">
        <f t="shared" si="4"/>
        <v/>
      </c>
      <c r="J28" s="492">
        <f t="shared" si="7"/>
        <v>0</v>
      </c>
      <c r="K28" s="492">
        <f t="shared" si="7"/>
        <v>0</v>
      </c>
      <c r="L28" s="492">
        <f t="shared" si="7"/>
        <v>0</v>
      </c>
    </row>
    <row r="29" spans="1:14">
      <c r="A29" s="1619"/>
      <c r="B29" s="1619"/>
      <c r="C29" s="1619"/>
      <c r="D29" s="1619"/>
      <c r="E29" s="1619"/>
      <c r="F29" s="494"/>
      <c r="G29" s="494"/>
      <c r="H29" s="494"/>
      <c r="I29" s="511" t="str">
        <f t="shared" si="4"/>
        <v/>
      </c>
      <c r="J29" s="505"/>
      <c r="K29" s="505"/>
      <c r="L29" s="505"/>
    </row>
    <row r="30" spans="1:14" ht="25.5" customHeight="1">
      <c r="A30" s="1618" t="s">
        <v>287</v>
      </c>
      <c r="B30" s="1618"/>
      <c r="C30" s="1618"/>
      <c r="D30" s="1618"/>
      <c r="E30" s="1618"/>
      <c r="F30" s="492">
        <f>F12+F23+F28</f>
        <v>0</v>
      </c>
      <c r="G30" s="492">
        <f t="shared" ref="G30:L30" si="9">G12+G23+G28</f>
        <v>0</v>
      </c>
      <c r="H30" s="507" t="str">
        <f t="shared" si="8"/>
        <v/>
      </c>
      <c r="I30" s="512" t="str">
        <f t="shared" si="4"/>
        <v/>
      </c>
      <c r="J30" s="508">
        <f t="shared" si="9"/>
        <v>0</v>
      </c>
      <c r="K30" s="508">
        <f t="shared" si="9"/>
        <v>0</v>
      </c>
      <c r="L30" s="508">
        <f t="shared" si="9"/>
        <v>0</v>
      </c>
    </row>
    <row r="31" spans="1:14">
      <c r="A31" s="570" t="s">
        <v>2003</v>
      </c>
      <c r="B31" s="437"/>
      <c r="C31" s="571"/>
      <c r="D31" s="571"/>
      <c r="E31" s="571"/>
      <c r="F31" s="571"/>
      <c r="G31" s="571"/>
      <c r="H31" s="571"/>
      <c r="I31" s="571"/>
      <c r="J31" s="571"/>
      <c r="K31" s="571"/>
      <c r="L31" s="571"/>
    </row>
    <row r="32" spans="1:14">
      <c r="A32" s="572" t="s">
        <v>1938</v>
      </c>
      <c r="B32" s="437"/>
      <c r="C32" s="571"/>
      <c r="D32" s="571"/>
      <c r="E32" s="571"/>
      <c r="F32" s="571"/>
      <c r="G32" s="571"/>
      <c r="H32" s="571"/>
      <c r="I32" s="571"/>
      <c r="J32" s="571"/>
      <c r="K32" s="571"/>
      <c r="L32" s="571"/>
    </row>
    <row r="33" spans="1:12">
      <c r="A33" s="572" t="s">
        <v>2004</v>
      </c>
      <c r="B33" s="437"/>
      <c r="C33" s="571"/>
      <c r="D33" s="571"/>
      <c r="E33" s="571"/>
      <c r="F33" s="571"/>
      <c r="G33" s="571"/>
      <c r="H33" s="571"/>
      <c r="I33" s="571"/>
      <c r="J33" s="571"/>
      <c r="K33" s="571"/>
      <c r="L33" s="571"/>
    </row>
  </sheetData>
  <sheetProtection algorithmName="SHA-512" hashValue="gClSJjsn5dl31D0+5JFCZo8P6fhANAO08vqDa3dSRVCDRYmmaq0GJwvit+2H3csDC9z8ZYg/k7bDWQWnEDLxlA==" saltValue="xkkNVx1o/08eZP1LJvib3w==" spinCount="100000" sheet="1" objects="1" scenarios="1"/>
  <mergeCells count="37">
    <mergeCell ref="A10:E10"/>
    <mergeCell ref="A1:L1"/>
    <mergeCell ref="K2:L2"/>
    <mergeCell ref="C3:L3"/>
    <mergeCell ref="M3:P4"/>
    <mergeCell ref="C5:E5"/>
    <mergeCell ref="G5:J5"/>
    <mergeCell ref="M5:P6"/>
    <mergeCell ref="C6:E6"/>
    <mergeCell ref="A7:L7"/>
    <mergeCell ref="A8:E9"/>
    <mergeCell ref="F8:F9"/>
    <mergeCell ref="G8:G9"/>
    <mergeCell ref="H8:I8"/>
    <mergeCell ref="J8:J9"/>
    <mergeCell ref="K8:K9"/>
    <mergeCell ref="A11:E11"/>
    <mergeCell ref="A13:E13"/>
    <mergeCell ref="A14:E14"/>
    <mergeCell ref="A15:E15"/>
    <mergeCell ref="A16:E16"/>
    <mergeCell ref="L8:L9"/>
    <mergeCell ref="A30:E30"/>
    <mergeCell ref="A24:E24"/>
    <mergeCell ref="A25:E25"/>
    <mergeCell ref="A26:E26"/>
    <mergeCell ref="A27:E27"/>
    <mergeCell ref="A28:E28"/>
    <mergeCell ref="A29:E29"/>
    <mergeCell ref="A23:E23"/>
    <mergeCell ref="A12:E12"/>
    <mergeCell ref="A18:E18"/>
    <mergeCell ref="A21:E21"/>
    <mergeCell ref="A22:E22"/>
    <mergeCell ref="A19:E19"/>
    <mergeCell ref="A20:E20"/>
    <mergeCell ref="A17:E17"/>
  </mergeCells>
  <dataValidations count="1">
    <dataValidation type="whole" allowBlank="1" showInputMessage="1" showErrorMessage="1" errorTitle="Attention!" error="Valeur numérique attendue" sqref="F17:G22 J17:L22 F10:G15 J10:L15">
      <formula1>-9999999999999</formula1>
      <formula2>9999999999999</formula2>
    </dataValidation>
  </dataValidations>
  <pageMargins left="0.7" right="0.7" top="0.75" bottom="0.75" header="0.3" footer="0.3"/>
  <pageSetup paperSize="9" scale="55"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K24"/>
  <sheetViews>
    <sheetView showGridLines="0" view="pageBreakPreview" zoomScaleNormal="100" zoomScaleSheetLayoutView="100" workbookViewId="0">
      <selection activeCell="I6" sqref="I6"/>
    </sheetView>
  </sheetViews>
  <sheetFormatPr baseColWidth="10" defaultColWidth="11.5546875" defaultRowHeight="14.4"/>
  <cols>
    <col min="1" max="1" width="11" style="263" customWidth="1"/>
    <col min="2" max="2" width="17.6640625" style="263" customWidth="1"/>
    <col min="3" max="3" width="10.44140625" style="263" customWidth="1"/>
    <col min="4" max="4" width="3.33203125" style="263" customWidth="1"/>
    <col min="5" max="5" width="13.6640625" style="263" customWidth="1"/>
    <col min="6" max="7" width="15.6640625" style="263" customWidth="1"/>
    <col min="8" max="8" width="15.44140625" style="263" customWidth="1"/>
    <col min="9" max="9" width="13.88671875" style="263" customWidth="1"/>
    <col min="10" max="10" width="11.5546875" style="263"/>
    <col min="11" max="11" width="11.5546875" style="264"/>
    <col min="12" max="16384" width="11.5546875" style="263"/>
  </cols>
  <sheetData>
    <row r="1" spans="1:11">
      <c r="A1" s="1203" t="s">
        <v>2198</v>
      </c>
      <c r="B1" s="1203"/>
      <c r="C1" s="1203"/>
      <c r="D1" s="1203"/>
      <c r="E1" s="1203"/>
      <c r="F1" s="1203"/>
      <c r="G1" s="1203"/>
      <c r="H1" s="1203"/>
      <c r="I1" s="1203"/>
    </row>
    <row r="2" spans="1:11" ht="21.75" customHeight="1">
      <c r="A2" s="265"/>
      <c r="B2" s="265"/>
      <c r="C2" s="265"/>
      <c r="D2" s="265"/>
      <c r="E2" s="265"/>
      <c r="F2" s="265"/>
      <c r="G2" s="527"/>
      <c r="H2" s="1447" t="s">
        <v>2015</v>
      </c>
      <c r="I2" s="1448"/>
    </row>
    <row r="3" spans="1:11" s="496" customFormat="1" ht="15.75" customHeight="1">
      <c r="A3" s="266" t="s">
        <v>516</v>
      </c>
      <c r="B3" s="266"/>
      <c r="C3" s="1464" t="str">
        <f>+'NOTE 12'!C3</f>
        <v>DSO Services</v>
      </c>
      <c r="D3" s="1464"/>
      <c r="E3" s="1464"/>
      <c r="F3" s="1464"/>
      <c r="G3" s="1464"/>
      <c r="H3" s="1464"/>
      <c r="I3" s="1464"/>
      <c r="K3" s="497"/>
    </row>
    <row r="4" spans="1:11" s="496" customFormat="1" ht="15.75" customHeight="1">
      <c r="A4" s="266" t="s">
        <v>517</v>
      </c>
      <c r="B4" s="277"/>
      <c r="C4" s="278" t="str">
        <f>+'NOTE 12'!C4</f>
        <v>Rue Alphamoi Djénèpo, secteur 01, Bobo-Dioulasso, Burkina Faso</v>
      </c>
      <c r="D4" s="278"/>
      <c r="E4" s="278"/>
      <c r="F4" s="278"/>
      <c r="H4" s="312" t="s">
        <v>518</v>
      </c>
      <c r="I4" s="528" t="str">
        <f>+'NOTE 12'!L4</f>
        <v>DSO Services</v>
      </c>
      <c r="K4" s="497"/>
    </row>
    <row r="5" spans="1:11" s="496" customFormat="1" ht="15.75" customHeight="1">
      <c r="A5" s="266" t="s">
        <v>1779</v>
      </c>
      <c r="B5" s="266"/>
      <c r="C5" s="1594" t="str">
        <f>+'NOTE 12'!C5</f>
        <v>00000101A</v>
      </c>
      <c r="D5" s="1594"/>
      <c r="E5" s="573"/>
      <c r="F5" s="574" t="s">
        <v>520</v>
      </c>
      <c r="G5" s="532">
        <f>+'NOTE 12'!G5</f>
        <v>45657</v>
      </c>
      <c r="H5" s="312" t="s">
        <v>521</v>
      </c>
      <c r="I5" s="434">
        <f>+'NOTE 12'!L5</f>
        <v>12</v>
      </c>
      <c r="K5" s="497"/>
    </row>
    <row r="6" spans="1:11" s="496" customFormat="1" ht="15.75" customHeight="1">
      <c r="A6" s="575" t="s">
        <v>1855</v>
      </c>
      <c r="B6" s="266"/>
      <c r="C6" s="1616" t="str">
        <f>+'NOTE 12'!C6</f>
        <v>Néant</v>
      </c>
      <c r="D6" s="1616"/>
      <c r="E6" s="435"/>
      <c r="F6" s="270"/>
      <c r="G6" s="269"/>
      <c r="H6" s="270"/>
      <c r="I6" s="270"/>
      <c r="K6" s="497"/>
    </row>
    <row r="7" spans="1:11" ht="26.25" customHeight="1">
      <c r="A7" s="1505" t="s">
        <v>2014</v>
      </c>
      <c r="B7" s="1505"/>
      <c r="C7" s="1505"/>
      <c r="D7" s="1505"/>
      <c r="E7" s="1505"/>
      <c r="F7" s="1505"/>
      <c r="G7" s="1505"/>
      <c r="H7" s="1505"/>
      <c r="I7" s="1505"/>
      <c r="K7" s="427">
        <v>1</v>
      </c>
    </row>
    <row r="8" spans="1:11">
      <c r="A8" s="1579" t="s">
        <v>233</v>
      </c>
      <c r="B8" s="1580"/>
      <c r="C8" s="1580"/>
      <c r="D8" s="1580"/>
      <c r="E8" s="1581"/>
      <c r="F8" s="1587" t="s">
        <v>221</v>
      </c>
      <c r="G8" s="1587" t="s">
        <v>232</v>
      </c>
      <c r="H8" s="1627" t="s">
        <v>220</v>
      </c>
      <c r="I8" s="1627"/>
    </row>
    <row r="9" spans="1:11">
      <c r="A9" s="1582"/>
      <c r="B9" s="1583"/>
      <c r="C9" s="1583"/>
      <c r="D9" s="1583"/>
      <c r="E9" s="1584"/>
      <c r="F9" s="1588"/>
      <c r="G9" s="1588"/>
      <c r="H9" s="518" t="s">
        <v>231</v>
      </c>
      <c r="I9" s="518" t="s">
        <v>219</v>
      </c>
    </row>
    <row r="10" spans="1:11">
      <c r="A10" s="1538" t="s">
        <v>288</v>
      </c>
      <c r="B10" s="1538"/>
      <c r="C10" s="1538"/>
      <c r="D10" s="1538"/>
      <c r="E10" s="1538"/>
      <c r="F10" s="576">
        <f>SUMIF('Balance N'!B:B,564,'Balance N'!P:P)</f>
        <v>0</v>
      </c>
      <c r="G10" s="576">
        <f>SUMIF('Balance N-1'!B:B,564,'Balance N-1'!P:P)</f>
        <v>0</v>
      </c>
      <c r="H10" s="577">
        <f>(F10-G10)</f>
        <v>0</v>
      </c>
      <c r="I10" s="511" t="str">
        <f>IF(G10,(F10-G10)/G10,IF(ISBLANK(G10),"",IF(F10,IF( F10 &gt; 0,1,-1),"")))</f>
        <v/>
      </c>
    </row>
    <row r="11" spans="1:11">
      <c r="A11" s="1538" t="s">
        <v>289</v>
      </c>
      <c r="B11" s="1538"/>
      <c r="C11" s="1538"/>
      <c r="D11" s="1538"/>
      <c r="E11" s="1538"/>
      <c r="F11" s="576">
        <f>SUMIF('Balance N'!B:B,565,'Balance N'!P:P)</f>
        <v>0</v>
      </c>
      <c r="G11" s="576">
        <f>SUMIF('Balance N-1'!B:B,565,'Balance N-1'!P:P)</f>
        <v>0</v>
      </c>
      <c r="H11" s="576">
        <f>(F11-G11)</f>
        <v>0</v>
      </c>
      <c r="I11" s="511" t="str">
        <f>IF(G11,(F11-G11)/G11,IF(ISBLANK(G11),"",IF(F11,IF( F11 &gt; 0,1,-1),"")))</f>
        <v/>
      </c>
    </row>
    <row r="12" spans="1:11">
      <c r="A12" s="1535" t="s">
        <v>2009</v>
      </c>
      <c r="B12" s="1535"/>
      <c r="C12" s="1535"/>
      <c r="D12" s="1535"/>
      <c r="E12" s="1535"/>
      <c r="F12" s="578">
        <f>SUM(F10:F11)</f>
        <v>0</v>
      </c>
      <c r="G12" s="578">
        <f t="shared" ref="G12:H12" si="0">SUM(G10:G11)</f>
        <v>0</v>
      </c>
      <c r="H12" s="579">
        <f t="shared" si="0"/>
        <v>0</v>
      </c>
      <c r="I12" s="512" t="str">
        <f>IF(G12,(F12-G12)/G12,IF(ISBLANK(G12),"",IF(F12,IF( F12 &gt; 0,1,-1),"")))</f>
        <v/>
      </c>
    </row>
    <row r="13" spans="1:11">
      <c r="A13" s="1538" t="s">
        <v>242</v>
      </c>
      <c r="B13" s="1538"/>
      <c r="C13" s="1538"/>
      <c r="D13" s="1538"/>
      <c r="E13" s="1538"/>
      <c r="F13" s="576">
        <f>SUMIF('Balance N'!B:B,521,'Balance N'!P:P)</f>
        <v>0</v>
      </c>
      <c r="G13" s="576">
        <f>SUMIF('Balance N-1'!B:B,521,'Balance N-1'!P:P)</f>
        <v>0</v>
      </c>
      <c r="H13" s="576">
        <f t="shared" ref="H13:H17" si="1">(F13-G13)</f>
        <v>0</v>
      </c>
      <c r="I13" s="511" t="str">
        <f t="shared" ref="I13:I19" si="2">IF(G13,(F13-G13)/G13,IF(ISBLANK(G13),"",IF(F13,IF( F13 &gt; 0,1,-1),"")))</f>
        <v/>
      </c>
    </row>
    <row r="14" spans="1:11">
      <c r="A14" s="1538" t="s">
        <v>241</v>
      </c>
      <c r="B14" s="1538"/>
      <c r="C14" s="1538"/>
      <c r="D14" s="1538"/>
      <c r="E14" s="1538"/>
      <c r="F14" s="576">
        <f>SUMIF('Balance N'!B:B,522,'Balance N'!P:P)</f>
        <v>0</v>
      </c>
      <c r="G14" s="576">
        <f>SUMIF('Balance N-1'!B:B,522,'Balance N-1'!P:P)</f>
        <v>0</v>
      </c>
      <c r="H14" s="576">
        <f t="shared" si="1"/>
        <v>0</v>
      </c>
      <c r="I14" s="511" t="str">
        <f t="shared" si="2"/>
        <v/>
      </c>
    </row>
    <row r="15" spans="1:11">
      <c r="A15" s="1538" t="s">
        <v>239</v>
      </c>
      <c r="B15" s="1538"/>
      <c r="C15" s="1538"/>
      <c r="D15" s="1538"/>
      <c r="E15" s="1538"/>
      <c r="F15" s="576">
        <f>SUMIF('Balance N'!A:A,52,'Balance N'!P:P)-(SUMIF('Balance N'!B:B,521,'Balance N'!P:P)+SUMIF('Balance N'!B:B,522,'Balance N'!P:P))</f>
        <v>0</v>
      </c>
      <c r="G15" s="576">
        <f>SUMIF('Balance N-1'!A:A,52,'Balance N-1'!P:P)-(SUMIF('Balance N-1'!B:B,521,'Balance N-1'!P:P)+SUMIF('Balance N-1'!B:B,522,'Balance N-1'!P:P))</f>
        <v>0</v>
      </c>
      <c r="H15" s="576">
        <f t="shared" si="1"/>
        <v>0</v>
      </c>
      <c r="I15" s="511" t="str">
        <f t="shared" si="2"/>
        <v/>
      </c>
    </row>
    <row r="16" spans="1:11">
      <c r="A16" s="1538" t="s">
        <v>1946</v>
      </c>
      <c r="B16" s="1538"/>
      <c r="C16" s="1538"/>
      <c r="D16" s="1538"/>
      <c r="E16" s="1538"/>
      <c r="F16" s="576">
        <f>SUMIF('Balance N'!B:B,526,'Balance N'!P:P)+SUMIF('Balance N'!B:B,566,'Balance N'!P:P)</f>
        <v>0</v>
      </c>
      <c r="G16" s="576">
        <f>SUMIF('Balance N-1'!B:B,526,'Balance N-1'!P:P)+SUMIF('Balance N-1'!B:B,566,'Balance N-1'!P:P)</f>
        <v>0</v>
      </c>
      <c r="H16" s="576">
        <f t="shared" si="1"/>
        <v>0</v>
      </c>
      <c r="I16" s="511" t="str">
        <f t="shared" si="2"/>
        <v/>
      </c>
    </row>
    <row r="17" spans="1:11">
      <c r="A17" s="1538" t="s">
        <v>290</v>
      </c>
      <c r="B17" s="1538"/>
      <c r="C17" s="1538"/>
      <c r="D17" s="1538"/>
      <c r="E17" s="1538"/>
      <c r="F17" s="576">
        <f>SUMIF('Balance N'!B:B,561,'Balance N'!P:P)</f>
        <v>0</v>
      </c>
      <c r="G17" s="576">
        <f>SUMIF('Balance N-1'!B:B,561,'Balance N-1'!P:P)</f>
        <v>0</v>
      </c>
      <c r="H17" s="576">
        <f t="shared" si="1"/>
        <v>0</v>
      </c>
      <c r="I17" s="511" t="str">
        <f t="shared" si="2"/>
        <v/>
      </c>
    </row>
    <row r="18" spans="1:11">
      <c r="A18" s="1535" t="s">
        <v>2010</v>
      </c>
      <c r="B18" s="1535"/>
      <c r="C18" s="1535"/>
      <c r="D18" s="1535"/>
      <c r="E18" s="1535"/>
      <c r="F18" s="578">
        <f>SUM(F13:F17)</f>
        <v>0</v>
      </c>
      <c r="G18" s="578">
        <f t="shared" ref="G18:H18" si="3">SUM(G13:G17)</f>
        <v>0</v>
      </c>
      <c r="H18" s="579">
        <f t="shared" si="3"/>
        <v>0</v>
      </c>
      <c r="I18" s="512" t="str">
        <f t="shared" si="2"/>
        <v/>
      </c>
    </row>
    <row r="19" spans="1:11">
      <c r="A19" s="1626" t="s">
        <v>111</v>
      </c>
      <c r="B19" s="1626"/>
      <c r="C19" s="1626"/>
      <c r="D19" s="1626"/>
      <c r="E19" s="1626"/>
      <c r="F19" s="580">
        <f>F12+F18</f>
        <v>0</v>
      </c>
      <c r="G19" s="580">
        <f t="shared" ref="G19:H19" si="4">G12+G18</f>
        <v>0</v>
      </c>
      <c r="H19" s="580">
        <f t="shared" si="4"/>
        <v>0</v>
      </c>
      <c r="I19" s="538" t="str">
        <f t="shared" si="2"/>
        <v/>
      </c>
    </row>
    <row r="20" spans="1:11" s="273" customFormat="1" ht="10.199999999999999">
      <c r="A20" s="271" t="s">
        <v>1907</v>
      </c>
      <c r="B20" s="272"/>
      <c r="C20" s="272"/>
      <c r="D20" s="272"/>
      <c r="E20" s="272"/>
      <c r="F20" s="581"/>
      <c r="G20" s="581"/>
      <c r="H20" s="272"/>
      <c r="I20" s="272"/>
      <c r="K20" s="274"/>
    </row>
    <row r="21" spans="1:11" s="273" customFormat="1" ht="10.199999999999999">
      <c r="A21" s="513" t="s">
        <v>2011</v>
      </c>
      <c r="B21" s="272"/>
      <c r="C21" s="272"/>
      <c r="D21" s="272"/>
      <c r="E21" s="272"/>
      <c r="F21" s="272"/>
      <c r="G21" s="272"/>
      <c r="H21" s="272"/>
      <c r="I21" s="272"/>
      <c r="K21" s="274"/>
    </row>
    <row r="22" spans="1:11" s="273" customFormat="1" ht="10.199999999999999">
      <c r="A22" s="513" t="s">
        <v>2012</v>
      </c>
      <c r="B22" s="272"/>
      <c r="C22" s="272"/>
      <c r="D22" s="272"/>
      <c r="E22" s="272"/>
      <c r="F22" s="272"/>
      <c r="G22" s="272"/>
      <c r="H22" s="272"/>
      <c r="I22" s="272"/>
      <c r="K22" s="274"/>
    </row>
    <row r="23" spans="1:11" s="273" customFormat="1" ht="10.199999999999999">
      <c r="A23" s="582"/>
      <c r="B23" s="272"/>
      <c r="C23" s="272"/>
      <c r="D23" s="272"/>
      <c r="E23" s="272"/>
      <c r="F23" s="272"/>
      <c r="G23" s="272"/>
      <c r="H23" s="272"/>
      <c r="I23" s="272"/>
      <c r="K23" s="274"/>
    </row>
    <row r="24" spans="1:11" s="273" customFormat="1" ht="10.199999999999999">
      <c r="A24" s="583" t="s">
        <v>2013</v>
      </c>
      <c r="B24" s="272"/>
      <c r="C24" s="272"/>
      <c r="D24" s="272"/>
      <c r="E24" s="272"/>
      <c r="F24" s="272"/>
      <c r="G24" s="272"/>
      <c r="H24" s="272"/>
      <c r="I24" s="272"/>
      <c r="K24" s="274"/>
    </row>
  </sheetData>
  <sheetProtection algorithmName="SHA-512" hashValue="JbtaOsPrtg+CpfRKEhADpo/Vh2f8MJ0DT60faA3IEv3hFl4jBGC1HRLvKCvfc0tmkVOB9V5+cdrDY+8/dEcuLg==" saltValue="eMBmAZk2casJd3aeJjtlmg==" spinCount="100000" sheet="1" objects="1" scenarios="1"/>
  <mergeCells count="20">
    <mergeCell ref="A11:E11"/>
    <mergeCell ref="A1:I1"/>
    <mergeCell ref="H2:I2"/>
    <mergeCell ref="C3:I3"/>
    <mergeCell ref="C5:D5"/>
    <mergeCell ref="C6:D6"/>
    <mergeCell ref="A7:I7"/>
    <mergeCell ref="A8:E9"/>
    <mergeCell ref="F8:F9"/>
    <mergeCell ref="G8:G9"/>
    <mergeCell ref="H8:I8"/>
    <mergeCell ref="A10:E10"/>
    <mergeCell ref="A18:E18"/>
    <mergeCell ref="A19:E19"/>
    <mergeCell ref="A12:E12"/>
    <mergeCell ref="A13:E13"/>
    <mergeCell ref="A14:E14"/>
    <mergeCell ref="A15:E15"/>
    <mergeCell ref="A16:E16"/>
    <mergeCell ref="A17:E17"/>
  </mergeCells>
  <dataValidations count="1">
    <dataValidation type="whole" allowBlank="1" showInputMessage="1" showErrorMessage="1" errorTitle="Attention!" error="Valeur numérique attendue" sqref="F10:G11 F13:G17">
      <formula1>-9999999999999</formula1>
      <formula2>9999999999999</formula2>
    </dataValidation>
  </dataValidations>
  <pageMargins left="0.7" right="0.7" top="0.75" bottom="0.75" header="0.3" footer="0.3"/>
  <pageSetup paperSize="9" scale="75"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M18"/>
  <sheetViews>
    <sheetView showGridLines="0" view="pageBreakPreview" zoomScaleNormal="100" zoomScaleSheetLayoutView="100" workbookViewId="0">
      <selection activeCell="G10" sqref="G10"/>
    </sheetView>
  </sheetViews>
  <sheetFormatPr baseColWidth="10" defaultColWidth="11.5546875" defaultRowHeight="14.4"/>
  <cols>
    <col min="1" max="1" width="11.5546875" style="263"/>
    <col min="2" max="2" width="18.44140625" style="263" customWidth="1"/>
    <col min="3" max="3" width="8.6640625" style="263" customWidth="1"/>
    <col min="4" max="4" width="6" style="263" customWidth="1"/>
    <col min="5" max="5" width="15.88671875" style="263" customWidth="1"/>
    <col min="6" max="7" width="17" style="263" customWidth="1"/>
    <col min="8" max="8" width="14.88671875" style="263" customWidth="1"/>
    <col min="9" max="9" width="13.5546875" style="263" customWidth="1"/>
    <col min="10" max="11" width="11.5546875" style="436"/>
    <col min="12" max="16384" width="11.5546875" style="263"/>
  </cols>
  <sheetData>
    <row r="1" spans="1:13">
      <c r="A1" s="1203" t="s">
        <v>2199</v>
      </c>
      <c r="B1" s="1203"/>
      <c r="C1" s="1203"/>
      <c r="D1" s="1203"/>
      <c r="E1" s="1203"/>
      <c r="F1" s="1203"/>
      <c r="G1" s="1203"/>
      <c r="H1" s="1203"/>
      <c r="I1" s="1203"/>
    </row>
    <row r="2" spans="1:13" ht="22.5" customHeight="1">
      <c r="A2" s="265"/>
      <c r="B2" s="265"/>
      <c r="C2" s="265"/>
      <c r="D2" s="265"/>
      <c r="E2" s="265"/>
      <c r="F2" s="265"/>
      <c r="G2" s="584"/>
      <c r="H2" s="1473" t="s">
        <v>1945</v>
      </c>
      <c r="I2" s="1474"/>
    </row>
    <row r="3" spans="1:13" s="496" customFormat="1" ht="15.75" customHeight="1">
      <c r="A3" s="266" t="s">
        <v>516</v>
      </c>
      <c r="B3" s="266"/>
      <c r="C3" s="1464" t="str">
        <f>+'NOTE 13'!C3</f>
        <v>DSO Services</v>
      </c>
      <c r="D3" s="1464"/>
      <c r="E3" s="1464"/>
      <c r="F3" s="1464"/>
      <c r="G3" s="1464"/>
      <c r="H3" s="1464"/>
      <c r="I3" s="1464"/>
      <c r="J3" s="1563" t="s">
        <v>1770</v>
      </c>
      <c r="K3" s="1563"/>
      <c r="L3" s="1563"/>
      <c r="M3" s="1563"/>
    </row>
    <row r="4" spans="1:13" s="496" customFormat="1" ht="15.75" customHeight="1">
      <c r="A4" s="266" t="s">
        <v>517</v>
      </c>
      <c r="B4" s="277"/>
      <c r="C4" s="278" t="str">
        <f>+'NOTE 13'!C4</f>
        <v>Rue Alphamoi Djénèpo, secteur 01, Bobo-Dioulasso, Burkina Faso</v>
      </c>
      <c r="D4" s="278"/>
      <c r="E4" s="278"/>
      <c r="F4" s="278"/>
      <c r="H4" s="312" t="s">
        <v>518</v>
      </c>
      <c r="I4" s="432" t="str">
        <f>+'NOTE 13'!I4</f>
        <v>DSO Services</v>
      </c>
      <c r="J4" s="1563"/>
      <c r="K4" s="1563"/>
      <c r="L4" s="1563"/>
      <c r="M4" s="1563"/>
    </row>
    <row r="5" spans="1:13" s="496" customFormat="1" ht="15.75" customHeight="1">
      <c r="A5" s="266" t="s">
        <v>1779</v>
      </c>
      <c r="B5" s="266"/>
      <c r="C5" s="1630" t="str">
        <f>+'NOTE 13'!C5</f>
        <v>00000101A</v>
      </c>
      <c r="D5" s="1630"/>
      <c r="F5" s="585" t="s">
        <v>520</v>
      </c>
      <c r="G5" s="586">
        <f>+'NOTE 13'!G5</f>
        <v>45657</v>
      </c>
      <c r="H5" s="312" t="s">
        <v>521</v>
      </c>
      <c r="I5" s="587">
        <f>+'NOTE 13'!I5</f>
        <v>12</v>
      </c>
      <c r="J5" s="1565" t="s">
        <v>1772</v>
      </c>
      <c r="K5" s="1565"/>
      <c r="L5" s="1565"/>
      <c r="M5" s="1565"/>
    </row>
    <row r="6" spans="1:13" s="496" customFormat="1" ht="15.75" customHeight="1">
      <c r="A6" s="266" t="s">
        <v>1855</v>
      </c>
      <c r="B6" s="266"/>
      <c r="C6" s="1631" t="str">
        <f>+'NOTE 13'!C6</f>
        <v>Néant</v>
      </c>
      <c r="D6" s="1631"/>
      <c r="E6" s="529"/>
      <c r="F6" s="588"/>
      <c r="G6" s="529"/>
      <c r="H6" s="588"/>
      <c r="I6" s="529"/>
      <c r="J6" s="1565"/>
      <c r="K6" s="1565"/>
      <c r="L6" s="1565"/>
      <c r="M6" s="1565"/>
    </row>
    <row r="7" spans="1:13" ht="24" customHeight="1">
      <c r="A7" s="1505" t="s">
        <v>2019</v>
      </c>
      <c r="B7" s="1505"/>
      <c r="C7" s="1505"/>
      <c r="D7" s="1505"/>
      <c r="E7" s="1505"/>
      <c r="F7" s="1505"/>
      <c r="G7" s="1505"/>
      <c r="H7" s="1505"/>
      <c r="I7" s="1505"/>
      <c r="K7" s="427">
        <v>1</v>
      </c>
      <c r="L7" s="436"/>
      <c r="M7" s="436"/>
    </row>
    <row r="8" spans="1:13" ht="23.25" customHeight="1">
      <c r="A8" s="1579" t="s">
        <v>233</v>
      </c>
      <c r="B8" s="1580"/>
      <c r="C8" s="1580"/>
      <c r="D8" s="1580"/>
      <c r="E8" s="1581"/>
      <c r="F8" s="1587" t="s">
        <v>221</v>
      </c>
      <c r="G8" s="1587" t="s">
        <v>232</v>
      </c>
      <c r="H8" s="1629" t="s">
        <v>220</v>
      </c>
      <c r="I8" s="1629"/>
    </row>
    <row r="9" spans="1:13">
      <c r="A9" s="1582"/>
      <c r="B9" s="1583"/>
      <c r="C9" s="1583"/>
      <c r="D9" s="1583"/>
      <c r="E9" s="1584"/>
      <c r="F9" s="1588"/>
      <c r="G9" s="1588"/>
      <c r="H9" s="518" t="s">
        <v>231</v>
      </c>
      <c r="I9" s="518" t="s">
        <v>219</v>
      </c>
    </row>
    <row r="10" spans="1:13">
      <c r="A10" s="1576" t="s">
        <v>2020</v>
      </c>
      <c r="B10" s="1577"/>
      <c r="C10" s="1577"/>
      <c r="D10" s="1577"/>
      <c r="E10" s="1578"/>
      <c r="F10" s="576">
        <f>SUMIF('Balance N'!B:B,705,'Balance N'!P:P)</f>
        <v>0</v>
      </c>
      <c r="G10" s="576">
        <f>SUMIF('Balance N-1'!B:B,705,'Balance N-1'!P:P)</f>
        <v>0</v>
      </c>
      <c r="H10" s="577">
        <f>(F10-G10)</f>
        <v>0</v>
      </c>
      <c r="I10" s="593" t="str">
        <f>IF(G10,(F10-G10)/G10,IF(ISBLANK(G10),"",IF(F10,IF( F10 &gt; 0,1,-1),"")))</f>
        <v/>
      </c>
    </row>
    <row r="11" spans="1:13">
      <c r="A11" s="1576" t="s">
        <v>2021</v>
      </c>
      <c r="B11" s="1577"/>
      <c r="C11" s="1577"/>
      <c r="D11" s="1577"/>
      <c r="E11" s="1578"/>
      <c r="F11" s="576">
        <f>SUMIF('Balance N'!B:B,702,'Balance N'!P:P)-SUMIF('Balance N'!B:B,702,'Balance N'!O:O)</f>
        <v>0</v>
      </c>
      <c r="G11" s="576">
        <f>SUMIF('Balance N-1'!B:B,702,'Balance N-1'!P:P)-SUMIF('Balance N-1'!B:B,702,'Balance N-1'!O:O)</f>
        <v>0</v>
      </c>
      <c r="H11" s="576">
        <f t="shared" ref="H11:H15" si="0">(F11-G11)</f>
        <v>0</v>
      </c>
      <c r="I11" s="593" t="str">
        <f>IF(G11,(F11-G11)/G11,IF(ISBLANK(G11),"",IF(F11,IF( F11 &gt; 0,1,-1),"")))</f>
        <v/>
      </c>
    </row>
    <row r="12" spans="1:13">
      <c r="A12" s="1576" t="s">
        <v>2016</v>
      </c>
      <c r="B12" s="1577"/>
      <c r="C12" s="1577"/>
      <c r="D12" s="1577"/>
      <c r="E12" s="1578"/>
      <c r="F12" s="576">
        <f>SUMIF('Balance N'!A:A,72,'Balance N'!P:P)</f>
        <v>0</v>
      </c>
      <c r="G12" s="576">
        <f>SUMIF('Balance N-1'!A:A,72,'Balance N-1'!P:P)</f>
        <v>0</v>
      </c>
      <c r="H12" s="576">
        <f t="shared" si="0"/>
        <v>0</v>
      </c>
      <c r="I12" s="593" t="str">
        <f t="shared" ref="I12:I15" si="1">IF(G12,(F12-G12)/G12,IF(ISBLANK(G12),"",IF(F12,IF( F12 &gt; 0,1,-1),"")))</f>
        <v/>
      </c>
    </row>
    <row r="13" spans="1:13">
      <c r="A13" s="1576" t="s">
        <v>2017</v>
      </c>
      <c r="B13" s="1577"/>
      <c r="C13" s="1577"/>
      <c r="D13" s="1577"/>
      <c r="E13" s="1578"/>
      <c r="F13" s="576">
        <f>SUMIF('Balance N'!A:A,71,'Balance N'!P:P)</f>
        <v>0</v>
      </c>
      <c r="G13" s="576">
        <f>SUMIF('Balance N-1'!A:A,71,'Balance N-1'!P:P)</f>
        <v>0</v>
      </c>
      <c r="H13" s="576">
        <f t="shared" si="0"/>
        <v>0</v>
      </c>
      <c r="I13" s="593" t="str">
        <f t="shared" si="1"/>
        <v/>
      </c>
      <c r="K13" s="263"/>
    </row>
    <row r="14" spans="1:13">
      <c r="A14" s="1576" t="s">
        <v>2023</v>
      </c>
      <c r="B14" s="1577"/>
      <c r="C14" s="1577"/>
      <c r="D14" s="1577"/>
      <c r="E14" s="1578"/>
      <c r="F14" s="576">
        <f>(SUMIF('Balance N'!B:B,707,'Balance N'!P:P)-(SUMIF('Balance N'!B:B,707,'Balance N'!O:O)))+(SUMIF('Balance N'!A:A,73,'Balance N'!P:P)-SUMIF('Balance N'!A:A,73,'Balance N'!O:O))+(SUMIF('Balance N'!A:A,75,'Balance N'!P:P)-SUMIF('Balance N'!A:A,75,'Balance N'!O:O))+(SUMIF('Balance N'!A:A,77,'Balance N'!P:P)-SUMIF('Balance N'!A:A,77,'Balance N'!O:O))+(SUMIF('Balance N'!A:A,78,'Balance N'!P:P)-SUMIF('Balance N'!A:A,78,'Balance N'!O:O))</f>
        <v>0</v>
      </c>
      <c r="G14" s="576">
        <f>(SUMIF('Balance N-1'!B:B,707,'Balance N-1'!P:P)-(SUMIF('Balance N-1'!B:B,707,'Balance N-1'!O:O)))+(SUMIF('Balance N-1'!A:A,73,'Balance N-1'!P:P)-SUMIF('Balance N-1'!A:A,73,'Balance N-1'!O:O))+(SUMIF('Balance N-1'!A:A,75,'Balance N-1'!P:P)-SUMIF('Balance N-1'!A:A,75,'Balance N-1'!O:O))+(SUMIF('Balance N-1'!A:A,77,'Balance N-1'!P:P)-SUMIF('Balance N-1'!A:A,77,'Balance N-1'!O:O))+(SUMIF('Balance N-1'!A:A,78,'Balance N-1'!P:P)-SUMIF('Balance N-1'!A:A,78,'Balance N-1'!O:O))</f>
        <v>0</v>
      </c>
      <c r="H14" s="576">
        <f t="shared" si="0"/>
        <v>0</v>
      </c>
      <c r="I14" s="593" t="str">
        <f t="shared" si="1"/>
        <v/>
      </c>
    </row>
    <row r="15" spans="1:13">
      <c r="A15" s="1628" t="s">
        <v>2022</v>
      </c>
      <c r="B15" s="1628"/>
      <c r="C15" s="1628"/>
      <c r="D15" s="1628"/>
      <c r="E15" s="1628"/>
      <c r="F15" s="591">
        <f>SUM(F10:F14)</f>
        <v>0</v>
      </c>
      <c r="G15" s="591">
        <f>SUM(G10:G14)</f>
        <v>0</v>
      </c>
      <c r="H15" s="580">
        <f t="shared" si="0"/>
        <v>0</v>
      </c>
      <c r="I15" s="594" t="str">
        <f t="shared" si="1"/>
        <v/>
      </c>
    </row>
    <row r="16" spans="1:13" s="273" customFormat="1" ht="10.199999999999999">
      <c r="A16" s="271" t="s">
        <v>1907</v>
      </c>
      <c r="B16" s="272"/>
      <c r="C16" s="272"/>
      <c r="D16" s="272"/>
      <c r="E16" s="272"/>
      <c r="F16" s="272"/>
      <c r="G16" s="272"/>
      <c r="H16" s="272"/>
      <c r="I16" s="272"/>
      <c r="J16" s="592"/>
      <c r="K16" s="592"/>
    </row>
    <row r="17" spans="1:11" s="273" customFormat="1" ht="10.199999999999999">
      <c r="A17" s="513" t="s">
        <v>1952</v>
      </c>
      <c r="B17" s="272"/>
      <c r="C17" s="272"/>
      <c r="D17" s="272"/>
      <c r="E17" s="272"/>
      <c r="F17" s="272"/>
      <c r="G17" s="272"/>
      <c r="H17" s="272"/>
      <c r="I17" s="272"/>
      <c r="J17" s="592"/>
      <c r="K17" s="592"/>
    </row>
    <row r="18" spans="1:11" s="273" customFormat="1" ht="10.199999999999999">
      <c r="A18" s="513" t="s">
        <v>2018</v>
      </c>
      <c r="B18" s="272"/>
      <c r="C18" s="272"/>
      <c r="D18" s="272"/>
      <c r="E18" s="272"/>
      <c r="F18" s="272"/>
      <c r="G18" s="272"/>
      <c r="H18" s="272"/>
      <c r="I18" s="272"/>
      <c r="J18" s="592"/>
      <c r="K18" s="592"/>
    </row>
  </sheetData>
  <sheetProtection algorithmName="SHA-512" hashValue="N+QhNwQVaUIwSWeeLs14zrihIniWXX0PQOlSxkWYD7UOnIE45Y1lC9yyRJqQgywglD+HQQLB7cOL/68UM/CCOw==" saltValue="H0yRamAckD1sdzyzYz1/Ng==" spinCount="100000" sheet="1" objects="1" scenarios="1"/>
  <mergeCells count="18">
    <mergeCell ref="J3:M4"/>
    <mergeCell ref="C5:D5"/>
    <mergeCell ref="J5:M6"/>
    <mergeCell ref="C6:D6"/>
    <mergeCell ref="A7:I7"/>
    <mergeCell ref="A1:I1"/>
    <mergeCell ref="A15:E15"/>
    <mergeCell ref="A11:E11"/>
    <mergeCell ref="A12:E12"/>
    <mergeCell ref="A13:E13"/>
    <mergeCell ref="A14:E14"/>
    <mergeCell ref="A10:E10"/>
    <mergeCell ref="H2:I2"/>
    <mergeCell ref="C3:I3"/>
    <mergeCell ref="A8:E9"/>
    <mergeCell ref="F8:F9"/>
    <mergeCell ref="G8:G9"/>
    <mergeCell ref="H8:I8"/>
  </mergeCells>
  <dataValidations count="1">
    <dataValidation type="whole" allowBlank="1" showInputMessage="1" showErrorMessage="1" errorTitle="Attention!" error="Valeur numérique attendue" sqref="F10:G14">
      <formula1>-9999999999999</formula1>
      <formula2>9999999999999</formula2>
    </dataValidation>
  </dataValidations>
  <pageMargins left="0.7" right="0.7" top="0.75" bottom="0.75" header="0.3" footer="0.3"/>
  <pageSetup paperSize="9" scale="72"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K30"/>
  <sheetViews>
    <sheetView showGridLines="0" view="pageBreakPreview" zoomScaleNormal="100" zoomScaleSheetLayoutView="100" workbookViewId="0">
      <selection activeCell="J7" sqref="J7"/>
    </sheetView>
  </sheetViews>
  <sheetFormatPr baseColWidth="10" defaultColWidth="11.5546875" defaultRowHeight="14.4"/>
  <cols>
    <col min="1" max="1" width="11.5546875" style="263"/>
    <col min="2" max="2" width="17" style="263" customWidth="1"/>
    <col min="3" max="3" width="1.88671875" style="263" customWidth="1"/>
    <col min="4" max="4" width="12.6640625" style="263" customWidth="1"/>
    <col min="5" max="5" width="18" style="263" customWidth="1"/>
    <col min="6" max="7" width="14.88671875" style="263" customWidth="1"/>
    <col min="8" max="8" width="16.5546875" style="263" bestFit="1" customWidth="1"/>
    <col min="9" max="9" width="15" style="263" customWidth="1"/>
    <col min="10" max="10" width="11.5546875" style="263"/>
    <col min="11" max="11" width="11.5546875" style="264"/>
    <col min="12" max="16384" width="11.5546875" style="263"/>
  </cols>
  <sheetData>
    <row r="1" spans="1:11">
      <c r="A1" s="1203" t="s">
        <v>1894</v>
      </c>
      <c r="B1" s="1203"/>
      <c r="C1" s="1203"/>
      <c r="D1" s="1203"/>
      <c r="E1" s="1203"/>
      <c r="F1" s="1203"/>
      <c r="G1" s="1203"/>
      <c r="H1" s="1203"/>
      <c r="I1" s="1203"/>
    </row>
    <row r="2" spans="1:11" ht="24.9" customHeight="1">
      <c r="A2" s="265"/>
      <c r="B2" s="265"/>
      <c r="C2" s="265"/>
      <c r="D2" s="265"/>
      <c r="E2" s="265"/>
      <c r="F2" s="265"/>
      <c r="G2" s="584"/>
      <c r="H2" s="1473" t="s">
        <v>1963</v>
      </c>
      <c r="I2" s="1474"/>
    </row>
    <row r="3" spans="1:11" s="496" customFormat="1" ht="15" customHeight="1">
      <c r="A3" s="266" t="s">
        <v>516</v>
      </c>
      <c r="B3" s="266"/>
      <c r="C3" s="1636" t="str">
        <f>+'NOTE 14'!C3</f>
        <v>DSO Services</v>
      </c>
      <c r="D3" s="1636"/>
      <c r="E3" s="1636"/>
      <c r="F3" s="1636"/>
      <c r="G3" s="1636"/>
      <c r="H3" s="1636"/>
      <c r="I3" s="1636"/>
      <c r="K3" s="497"/>
    </row>
    <row r="4" spans="1:11" s="496" customFormat="1" ht="15" customHeight="1">
      <c r="A4" s="266" t="s">
        <v>517</v>
      </c>
      <c r="B4" s="277"/>
      <c r="C4" s="278" t="str">
        <f>+'NOTE 14'!C4</f>
        <v>Rue Alphamoi Djénèpo, secteur 01, Bobo-Dioulasso, Burkina Faso</v>
      </c>
      <c r="D4" s="278"/>
      <c r="E4" s="278"/>
      <c r="F4" s="278"/>
      <c r="H4" s="312" t="s">
        <v>518</v>
      </c>
      <c r="I4" s="595" t="str">
        <f>+'NOTE 14'!I4</f>
        <v>DSO Services</v>
      </c>
      <c r="K4" s="497"/>
    </row>
    <row r="5" spans="1:11" s="496" customFormat="1" ht="15" customHeight="1">
      <c r="A5" s="266" t="s">
        <v>1779</v>
      </c>
      <c r="B5" s="266"/>
      <c r="C5" s="1594" t="str">
        <f>+'NOTE 14'!C5</f>
        <v>00000101A</v>
      </c>
      <c r="D5" s="1594"/>
      <c r="E5" s="573"/>
      <c r="F5" s="295" t="s">
        <v>520</v>
      </c>
      <c r="G5" s="490">
        <f>+'NOTE 14'!G5</f>
        <v>45657</v>
      </c>
      <c r="H5" s="312" t="s">
        <v>521</v>
      </c>
      <c r="I5" s="434">
        <f>+'NOTE 14'!I5</f>
        <v>12</v>
      </c>
      <c r="K5" s="497"/>
    </row>
    <row r="6" spans="1:11" s="496" customFormat="1" ht="15" customHeight="1">
      <c r="A6" s="266" t="s">
        <v>1773</v>
      </c>
      <c r="B6" s="266"/>
      <c r="C6" s="1616" t="str">
        <f>+'NOTE 14'!C6</f>
        <v>Néant</v>
      </c>
      <c r="D6" s="1616"/>
      <c r="E6" s="435"/>
      <c r="F6" s="270"/>
      <c r="G6" s="269"/>
      <c r="H6" s="434"/>
      <c r="I6" s="434"/>
      <c r="K6" s="497"/>
    </row>
    <row r="7" spans="1:11" ht="35.25" customHeight="1">
      <c r="A7" s="1505" t="s">
        <v>2035</v>
      </c>
      <c r="B7" s="1505"/>
      <c r="C7" s="1505"/>
      <c r="D7" s="1505"/>
      <c r="E7" s="1505"/>
      <c r="F7" s="1505"/>
      <c r="G7" s="1505"/>
      <c r="H7" s="1505"/>
      <c r="I7" s="1505"/>
      <c r="K7" s="427">
        <v>1</v>
      </c>
    </row>
    <row r="8" spans="1:11" ht="22.5" customHeight="1">
      <c r="A8" s="1580" t="s">
        <v>233</v>
      </c>
      <c r="B8" s="1580"/>
      <c r="C8" s="1580"/>
      <c r="D8" s="1580"/>
      <c r="E8" s="1581"/>
      <c r="F8" s="1587" t="s">
        <v>221</v>
      </c>
      <c r="G8" s="1587" t="s">
        <v>232</v>
      </c>
      <c r="H8" s="1627" t="s">
        <v>220</v>
      </c>
      <c r="I8" s="1627"/>
    </row>
    <row r="9" spans="1:11" ht="21.75" customHeight="1">
      <c r="A9" s="1583"/>
      <c r="B9" s="1583"/>
      <c r="C9" s="1583"/>
      <c r="D9" s="1583"/>
      <c r="E9" s="1584"/>
      <c r="F9" s="1588"/>
      <c r="G9" s="1588"/>
      <c r="H9" s="518" t="s">
        <v>231</v>
      </c>
      <c r="I9" s="518" t="s">
        <v>219</v>
      </c>
    </row>
    <row r="10" spans="1:11" ht="17.25" customHeight="1">
      <c r="A10" s="1633" t="s">
        <v>1251</v>
      </c>
      <c r="B10" s="1634"/>
      <c r="C10" s="1634"/>
      <c r="D10" s="1634"/>
      <c r="E10" s="1635"/>
      <c r="F10" s="576">
        <f>SUMIF('Balance N'!B:B,601,'Balance N'!O:O)</f>
        <v>0</v>
      </c>
      <c r="G10" s="576">
        <f>SUMIF('Balance N-1'!B:B,601,'Balance N-1'!O:O)</f>
        <v>0</v>
      </c>
      <c r="H10" s="577">
        <f>(F10-G10)</f>
        <v>0</v>
      </c>
      <c r="I10" s="511" t="str">
        <f>IF(G10,(F10-G10)/G10,IF(ISBLANK(G10),"",IF(F10,IF( F10 &gt; 0,1,-1),"")))</f>
        <v/>
      </c>
      <c r="K10" s="436"/>
    </row>
    <row r="11" spans="1:11" ht="17.25" customHeight="1">
      <c r="A11" s="1633" t="s">
        <v>2179</v>
      </c>
      <c r="B11" s="1634"/>
      <c r="C11" s="1634"/>
      <c r="D11" s="1634"/>
      <c r="E11" s="1635"/>
      <c r="F11" s="576">
        <f>SUMIF('Balance N'!B:B,602,'Balance N'!O:O)</f>
        <v>0</v>
      </c>
      <c r="G11" s="576">
        <f>SUMIF('Balance N-1'!B:B,602,'Balance N-1'!O:O)</f>
        <v>0</v>
      </c>
      <c r="H11" s="577">
        <f t="shared" ref="H11" si="0">(F11-G11)</f>
        <v>0</v>
      </c>
      <c r="I11" s="511" t="str">
        <f t="shared" ref="I11" si="1">IF(G11,(F11-G11)/G11,IF(ISBLANK(G11),"",IF(F11,IF( F11 &gt; 0,1,-1),"")))</f>
        <v/>
      </c>
      <c r="K11" s="436"/>
    </row>
    <row r="12" spans="1:11" ht="17.25" customHeight="1">
      <c r="A12" s="1538" t="s">
        <v>293</v>
      </c>
      <c r="B12" s="1538"/>
      <c r="C12" s="1538"/>
      <c r="D12" s="1538"/>
      <c r="E12" s="1538"/>
      <c r="F12" s="576">
        <f>SUMIF('Balance N'!C:C,6041,'Balance N'!O:O)</f>
        <v>0</v>
      </c>
      <c r="G12" s="576">
        <f>SUMIF('Balance N-1'!C:C,6041,'Balance N-1'!O:O)</f>
        <v>0</v>
      </c>
      <c r="H12" s="576">
        <f t="shared" ref="H12:H26" si="2">(F12-G12)</f>
        <v>0</v>
      </c>
      <c r="I12" s="511" t="str">
        <f t="shared" ref="I12:I26" si="3">IF(G12,(F12-G12)/G12,IF(ISBLANK(G12),"",IF(F12,IF( F12 &gt; 0,1,-1),"")))</f>
        <v/>
      </c>
      <c r="K12" s="436"/>
    </row>
    <row r="13" spans="1:11" ht="17.25" customHeight="1">
      <c r="A13" s="1538" t="s">
        <v>294</v>
      </c>
      <c r="B13" s="1538"/>
      <c r="C13" s="1538"/>
      <c r="D13" s="1538"/>
      <c r="E13" s="1538"/>
      <c r="F13" s="576">
        <f>SUMIF('Balance N'!C:C,6042,'Balance N'!O:O)</f>
        <v>0</v>
      </c>
      <c r="G13" s="576">
        <f>SUMIF('Balance N-1'!C:C,6042,'Balance N-1'!O:O)</f>
        <v>0</v>
      </c>
      <c r="H13" s="576">
        <f t="shared" si="2"/>
        <v>0</v>
      </c>
      <c r="I13" s="511" t="str">
        <f t="shared" si="3"/>
        <v/>
      </c>
      <c r="K13" s="436"/>
    </row>
    <row r="14" spans="1:11" ht="17.25" customHeight="1">
      <c r="A14" s="1538" t="s">
        <v>2024</v>
      </c>
      <c r="B14" s="1538"/>
      <c r="C14" s="1538"/>
      <c r="D14" s="1538"/>
      <c r="E14" s="1538"/>
      <c r="F14" s="576">
        <f>SUMIF('Balance N'!C:C,6043,'Balance N'!O:O)</f>
        <v>0</v>
      </c>
      <c r="G14" s="576">
        <f>SUMIF('Balance N-1'!C:C,6043,'Balance N-1'!O:O)</f>
        <v>0</v>
      </c>
      <c r="H14" s="576">
        <f t="shared" si="2"/>
        <v>0</v>
      </c>
      <c r="I14" s="511" t="str">
        <f t="shared" si="3"/>
        <v/>
      </c>
      <c r="K14" s="436"/>
    </row>
    <row r="15" spans="1:11" ht="17.25" customHeight="1">
      <c r="A15" s="1538" t="s">
        <v>2025</v>
      </c>
      <c r="B15" s="1538"/>
      <c r="C15" s="1538"/>
      <c r="D15" s="1538"/>
      <c r="E15" s="1538"/>
      <c r="F15" s="576">
        <f>SUMIF('Balance N'!C:C,6044,'Balance N'!O:O)+SUMIF('Balance N'!C:C,6046,'Balance N'!O:O)</f>
        <v>0</v>
      </c>
      <c r="G15" s="576">
        <f>SUMIF('Balance N-1'!C:C,6044,'Balance N-1'!O:O)+SUMIF('Balance N-1'!C:C,6046,'Balance N-1'!O:O)</f>
        <v>0</v>
      </c>
      <c r="H15" s="576">
        <f t="shared" si="2"/>
        <v>0</v>
      </c>
      <c r="I15" s="511" t="str">
        <f t="shared" si="3"/>
        <v/>
      </c>
      <c r="K15" s="436"/>
    </row>
    <row r="16" spans="1:11" ht="17.25" customHeight="1">
      <c r="A16" s="1538" t="s">
        <v>295</v>
      </c>
      <c r="B16" s="1538"/>
      <c r="C16" s="1538"/>
      <c r="D16" s="1538"/>
      <c r="E16" s="1538"/>
      <c r="F16" s="576">
        <f>SUMIF('Balance N'!C:C,6051,'Balance N'!O:O)</f>
        <v>0</v>
      </c>
      <c r="G16" s="576">
        <f>SUMIF('Balance N-1'!C:C,6051,'Balance N-1'!O:O)</f>
        <v>0</v>
      </c>
      <c r="H16" s="576">
        <f t="shared" si="2"/>
        <v>0</v>
      </c>
      <c r="I16" s="511" t="str">
        <f t="shared" si="3"/>
        <v/>
      </c>
      <c r="K16" s="436"/>
    </row>
    <row r="17" spans="1:11" ht="17.25" customHeight="1">
      <c r="A17" s="1538" t="s">
        <v>296</v>
      </c>
      <c r="B17" s="1538"/>
      <c r="C17" s="1538"/>
      <c r="D17" s="1538"/>
      <c r="E17" s="1538"/>
      <c r="F17" s="576">
        <f>SUMIF('Balance N'!C:C,6052,'Balance N'!O:O)</f>
        <v>0</v>
      </c>
      <c r="G17" s="576">
        <f>SUMIF('Balance N-1'!C:C,6052,'Balance N-1'!O:O)</f>
        <v>0</v>
      </c>
      <c r="H17" s="576">
        <f t="shared" si="2"/>
        <v>0</v>
      </c>
      <c r="I17" s="511" t="str">
        <f t="shared" si="3"/>
        <v/>
      </c>
      <c r="K17" s="436"/>
    </row>
    <row r="18" spans="1:11" ht="17.25" customHeight="1">
      <c r="A18" s="1538" t="s">
        <v>297</v>
      </c>
      <c r="B18" s="1538"/>
      <c r="C18" s="1538"/>
      <c r="D18" s="1538"/>
      <c r="E18" s="1538"/>
      <c r="F18" s="576">
        <f>SUMIF('Balance N'!C:C,6053,'Balance N'!O:O)</f>
        <v>0</v>
      </c>
      <c r="G18" s="576">
        <f>SUMIF('Balance N-1'!C:C,6053,'Balance N-1'!O:O)</f>
        <v>0</v>
      </c>
      <c r="H18" s="576">
        <f t="shared" si="2"/>
        <v>0</v>
      </c>
      <c r="I18" s="511" t="str">
        <f t="shared" si="3"/>
        <v/>
      </c>
      <c r="K18" s="436"/>
    </row>
    <row r="19" spans="1:11" ht="17.25" customHeight="1">
      <c r="A19" s="1538" t="s">
        <v>2026</v>
      </c>
      <c r="B19" s="1538"/>
      <c r="C19" s="1538"/>
      <c r="D19" s="1538"/>
      <c r="E19" s="1538"/>
      <c r="F19" s="576">
        <f>SUMIF('Balance N'!C:C,6054,'Balance N'!O:O)</f>
        <v>0</v>
      </c>
      <c r="G19" s="576">
        <f>SUMIF('Balance N-1'!C:C,6054,'Balance N-1'!O:O)</f>
        <v>0</v>
      </c>
      <c r="H19" s="576">
        <f t="shared" si="2"/>
        <v>0</v>
      </c>
      <c r="I19" s="511" t="str">
        <f t="shared" si="3"/>
        <v/>
      </c>
      <c r="K19" s="436"/>
    </row>
    <row r="20" spans="1:11" ht="17.25" customHeight="1">
      <c r="A20" s="1538" t="s">
        <v>298</v>
      </c>
      <c r="B20" s="1538"/>
      <c r="C20" s="1538"/>
      <c r="D20" s="1538"/>
      <c r="E20" s="1538"/>
      <c r="F20" s="576">
        <f>SUMIF('Balance N'!C:C,6055,'Balance N'!O:O)</f>
        <v>0</v>
      </c>
      <c r="G20" s="576">
        <f>SUMIF('Balance N-1'!C:C,6055,'Balance N-1'!O:O)</f>
        <v>0</v>
      </c>
      <c r="H20" s="576">
        <f t="shared" si="2"/>
        <v>0</v>
      </c>
      <c r="I20" s="511" t="str">
        <f t="shared" si="3"/>
        <v/>
      </c>
      <c r="K20" s="436"/>
    </row>
    <row r="21" spans="1:11" ht="17.25" customHeight="1">
      <c r="A21" s="1538" t="s">
        <v>299</v>
      </c>
      <c r="B21" s="1538"/>
      <c r="C21" s="1538"/>
      <c r="D21" s="1538"/>
      <c r="E21" s="1538"/>
      <c r="F21" s="576">
        <f>SUMIF('Balance N'!C:C,6056,'Balance N'!O:O)</f>
        <v>0</v>
      </c>
      <c r="G21" s="576">
        <f>SUMIF('Balance N-1'!C:C,6056,'Balance N-1'!O:O)</f>
        <v>0</v>
      </c>
      <c r="H21" s="576">
        <f t="shared" si="2"/>
        <v>0</v>
      </c>
      <c r="I21" s="511" t="str">
        <f t="shared" si="3"/>
        <v/>
      </c>
      <c r="K21" s="436"/>
    </row>
    <row r="22" spans="1:11" ht="27.75" customHeight="1">
      <c r="A22" s="1538" t="s">
        <v>2027</v>
      </c>
      <c r="B22" s="1538"/>
      <c r="C22" s="1538"/>
      <c r="D22" s="1538"/>
      <c r="E22" s="1538"/>
      <c r="F22" s="576">
        <f>SUMIF('Balance N'!C:C,6057,'Balance N'!O:O)+SUMIF('Balance N'!C:C,6058,'Balance N'!O:O)</f>
        <v>0</v>
      </c>
      <c r="G22" s="576">
        <f>SUMIF('Balance N-1'!C:C,6057,'Balance N-1'!O:O)+SUMIF('Balance N-1'!C:C,6058,'Balance N-1'!O:O)</f>
        <v>0</v>
      </c>
      <c r="H22" s="576">
        <f t="shared" si="2"/>
        <v>0</v>
      </c>
      <c r="I22" s="511" t="str">
        <f t="shared" si="3"/>
        <v/>
      </c>
      <c r="K22" s="436"/>
    </row>
    <row r="23" spans="1:11" ht="18" customHeight="1">
      <c r="A23" s="1619" t="s">
        <v>2028</v>
      </c>
      <c r="B23" s="1619"/>
      <c r="C23" s="1619"/>
      <c r="D23" s="1619"/>
      <c r="E23" s="1619"/>
      <c r="F23" s="576">
        <f>SUMIF('Balance N'!B:B,606,'Balance N'!O:O)</f>
        <v>0</v>
      </c>
      <c r="G23" s="576">
        <f>SUMIF('Balance N-1'!B:B,606,'Balance N-1'!O:O)</f>
        <v>0</v>
      </c>
      <c r="H23" s="576">
        <f t="shared" si="2"/>
        <v>0</v>
      </c>
      <c r="I23" s="511" t="str">
        <f t="shared" si="3"/>
        <v/>
      </c>
    </row>
    <row r="24" spans="1:11" ht="17.25" customHeight="1">
      <c r="A24" s="1538" t="s">
        <v>2029</v>
      </c>
      <c r="B24" s="1538"/>
      <c r="C24" s="1538"/>
      <c r="D24" s="1538"/>
      <c r="E24" s="1538"/>
      <c r="F24" s="576">
        <f>SUMIF('Balance N'!B:B,608,'Balance N'!O:O)-(SUMIF('Balance N'!C:C,6085,'Balance N'!O:O)+SUMIF('Balance N'!C:C,6089,'Balance N'!O:O))</f>
        <v>0</v>
      </c>
      <c r="G24" s="576">
        <f>SUMIF('Balance N-1'!B:B,608,'Balance N-1'!O:O)-(SUMIF('Balance N-1'!C:C,6085,'Balance N-1'!O:O)+SUMIF('Balance N-1'!C:C,6089,'Balance N-1'!O:O))</f>
        <v>0</v>
      </c>
      <c r="H24" s="576">
        <f t="shared" si="2"/>
        <v>0</v>
      </c>
      <c r="I24" s="511" t="str">
        <f t="shared" si="3"/>
        <v/>
      </c>
    </row>
    <row r="25" spans="1:11" ht="17.25" customHeight="1">
      <c r="A25" s="1538" t="s">
        <v>2030</v>
      </c>
      <c r="B25" s="1538"/>
      <c r="C25" s="1538"/>
      <c r="D25" s="1538"/>
      <c r="E25" s="1538"/>
      <c r="F25" s="576">
        <f>SUMIF('Balance N'!C:C,6085,'Balance N'!O:O)+SUMIF('Balance N'!C:C,6015,'Balance N'!O:O)+SUMIF('Balance N'!C:C,6025,'Balance N'!O:O)+SUMIF('Balance N'!C:C,6045,'Balance N'!O:O)</f>
        <v>0</v>
      </c>
      <c r="G25" s="576">
        <f>SUMIF('Balance N-1'!C:C,6085,'Balance N-1'!O:O)+SUMIF('Balance N-1'!C:C,6015,'Balance N-1'!O:O)+SUMIF('Balance N-1'!C:C,6025,'Balance N-1'!O:O)+SUMIF('Balance N-1'!C:C,6045,'Balance N-1'!O:O)</f>
        <v>0</v>
      </c>
      <c r="H25" s="576">
        <f t="shared" si="2"/>
        <v>0</v>
      </c>
      <c r="I25" s="511" t="str">
        <f t="shared" si="3"/>
        <v/>
      </c>
    </row>
    <row r="26" spans="1:11" ht="17.25" customHeight="1">
      <c r="A26" s="1538" t="s">
        <v>2031</v>
      </c>
      <c r="B26" s="1538"/>
      <c r="C26" s="1538"/>
      <c r="D26" s="1538"/>
      <c r="E26" s="1538"/>
      <c r="F26" s="576">
        <f>SUMIF('Balance N'!C:C,6089,'Balance N'!O:O)+SUMIF('Balance N'!C:C,6059,'Balance N'!O:O)</f>
        <v>0</v>
      </c>
      <c r="G26" s="576">
        <f>SUMIF('Balance N-1'!C:C,6089,'Balance N-1'!O:O)+SUMIF('Balance N-1'!C:C,6059,'Balance N-1'!O:O)</f>
        <v>0</v>
      </c>
      <c r="H26" s="576">
        <f t="shared" si="2"/>
        <v>0</v>
      </c>
      <c r="I26" s="511" t="str">
        <f t="shared" si="3"/>
        <v/>
      </c>
    </row>
    <row r="27" spans="1:11" ht="17.25" customHeight="1">
      <c r="A27" s="1632" t="s">
        <v>2032</v>
      </c>
      <c r="B27" s="1632"/>
      <c r="C27" s="1632"/>
      <c r="D27" s="1632"/>
      <c r="E27" s="1632"/>
      <c r="F27" s="591">
        <f>SUM(F12:F26)</f>
        <v>0</v>
      </c>
      <c r="G27" s="591">
        <f t="shared" ref="G27:H27" si="4">SUM(G12:G26)</f>
        <v>0</v>
      </c>
      <c r="H27" s="579">
        <f t="shared" si="4"/>
        <v>0</v>
      </c>
      <c r="I27" s="512" t="str">
        <f>IF(G27,(F27-G27)/G27,IF(ISBLANK(G27),"",IF(F27,IF( F27 &gt; 0,1,-1),"")))</f>
        <v/>
      </c>
    </row>
    <row r="28" spans="1:11" s="273" customFormat="1" ht="10.199999999999999">
      <c r="A28" s="276" t="s">
        <v>2033</v>
      </c>
      <c r="B28" s="272"/>
      <c r="C28" s="272"/>
      <c r="D28" s="272"/>
      <c r="E28" s="272"/>
      <c r="F28" s="272"/>
      <c r="G28" s="272"/>
      <c r="H28" s="272"/>
      <c r="I28" s="272"/>
      <c r="K28" s="274"/>
    </row>
    <row r="29" spans="1:11" s="273" customFormat="1" ht="10.199999999999999">
      <c r="A29" s="271" t="s">
        <v>1920</v>
      </c>
      <c r="B29" s="272"/>
      <c r="C29" s="272"/>
      <c r="D29" s="272"/>
      <c r="E29" s="272"/>
      <c r="F29" s="272"/>
      <c r="G29" s="272"/>
      <c r="H29" s="272"/>
      <c r="I29" s="272"/>
      <c r="K29" s="274"/>
    </row>
    <row r="30" spans="1:11" s="273" customFormat="1" ht="10.199999999999999">
      <c r="A30" s="554" t="s">
        <v>2034</v>
      </c>
      <c r="B30" s="272"/>
      <c r="C30" s="272"/>
      <c r="D30" s="272"/>
      <c r="E30" s="272"/>
      <c r="F30" s="272"/>
      <c r="G30" s="272"/>
      <c r="H30" s="272"/>
      <c r="I30" s="272"/>
      <c r="K30" s="274"/>
    </row>
  </sheetData>
  <sheetProtection algorithmName="SHA-512" hashValue="QpiNRH2smjwfa0jHm+VpR5vJ3LBjbFrpIuf0vk8/u8paELyNp+AMNLTYEWpEo17rHF5hvoA0xhf2K9p7IJKgSg==" saltValue="XO4aXe9UHWc79eilDs9oOA==" spinCount="100000" sheet="1" objects="1" scenarios="1"/>
  <mergeCells count="28">
    <mergeCell ref="A11:E11"/>
    <mergeCell ref="A1:I1"/>
    <mergeCell ref="H2:I2"/>
    <mergeCell ref="C3:I3"/>
    <mergeCell ref="C5:D5"/>
    <mergeCell ref="C6:D6"/>
    <mergeCell ref="A7:I7"/>
    <mergeCell ref="A8:E9"/>
    <mergeCell ref="F8:F9"/>
    <mergeCell ref="G8:G9"/>
    <mergeCell ref="H8:I8"/>
    <mergeCell ref="A10:E10"/>
    <mergeCell ref="A17:E17"/>
    <mergeCell ref="A12:E12"/>
    <mergeCell ref="A13:E13"/>
    <mergeCell ref="A14:E14"/>
    <mergeCell ref="A15:E15"/>
    <mergeCell ref="A16:E16"/>
    <mergeCell ref="A24:E24"/>
    <mergeCell ref="A25:E25"/>
    <mergeCell ref="A26:E26"/>
    <mergeCell ref="A27:E27"/>
    <mergeCell ref="A18:E18"/>
    <mergeCell ref="A19:E19"/>
    <mergeCell ref="A20:E20"/>
    <mergeCell ref="A21:E21"/>
    <mergeCell ref="A22:E22"/>
    <mergeCell ref="A23:E23"/>
  </mergeCells>
  <dataValidations count="1">
    <dataValidation type="whole" allowBlank="1" showInputMessage="1" showErrorMessage="1" errorTitle="Attention!" error="Valeur numérique attendue" sqref="F10:G26">
      <formula1>-9999999999999</formula1>
      <formula2>9999999999999</formula2>
    </dataValidation>
  </dataValidations>
  <pageMargins left="0.7" right="0.7" top="0.75" bottom="0.75" header="0.3" footer="0.3"/>
  <pageSetup paperSize="9" scale="71"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K19"/>
  <sheetViews>
    <sheetView showGridLines="0" view="pageBreakPreview" zoomScaleNormal="100" zoomScaleSheetLayoutView="100" workbookViewId="0">
      <selection activeCell="K6" sqref="K6"/>
    </sheetView>
  </sheetViews>
  <sheetFormatPr baseColWidth="10" defaultColWidth="11.5546875" defaultRowHeight="14.4"/>
  <cols>
    <col min="1" max="1" width="11.5546875" style="263"/>
    <col min="2" max="2" width="16.44140625" style="263" customWidth="1"/>
    <col min="3" max="3" width="1.88671875" style="263" customWidth="1"/>
    <col min="4" max="4" width="14" style="263" customWidth="1"/>
    <col min="5" max="5" width="13.6640625" style="263" customWidth="1"/>
    <col min="6" max="7" width="15.6640625" style="263" customWidth="1"/>
    <col min="8" max="8" width="14.88671875" style="263" customWidth="1"/>
    <col min="9" max="9" width="13.109375" style="263" customWidth="1"/>
    <col min="10" max="10" width="11.5546875" style="263"/>
    <col min="11" max="11" width="11.5546875" style="264"/>
    <col min="12" max="16384" width="11.5546875" style="263"/>
  </cols>
  <sheetData>
    <row r="1" spans="1:11">
      <c r="A1" s="1203" t="s">
        <v>1912</v>
      </c>
      <c r="B1" s="1203"/>
      <c r="C1" s="1203"/>
      <c r="D1" s="1203"/>
      <c r="E1" s="1203"/>
      <c r="F1" s="1203"/>
      <c r="G1" s="1203"/>
      <c r="H1" s="1203"/>
      <c r="I1" s="88"/>
    </row>
    <row r="2" spans="1:11" ht="22.5" customHeight="1">
      <c r="A2" s="265"/>
      <c r="B2" s="265"/>
      <c r="C2" s="265"/>
      <c r="D2" s="265"/>
      <c r="E2" s="265"/>
      <c r="F2" s="265"/>
      <c r="G2" s="584"/>
      <c r="H2" s="1473" t="s">
        <v>2038</v>
      </c>
      <c r="I2" s="1474"/>
    </row>
    <row r="3" spans="1:11" s="496" customFormat="1" ht="15.75" customHeight="1">
      <c r="A3" s="266" t="s">
        <v>516</v>
      </c>
      <c r="B3" s="266"/>
      <c r="C3" s="1464" t="str">
        <f>+'NOTE 15'!C3</f>
        <v>DSO Services</v>
      </c>
      <c r="D3" s="1464"/>
      <c r="E3" s="1464"/>
      <c r="F3" s="1464"/>
      <c r="G3" s="1464"/>
      <c r="H3" s="1464"/>
      <c r="I3" s="442"/>
      <c r="J3" s="496" t="s">
        <v>1770</v>
      </c>
      <c r="K3" s="497"/>
    </row>
    <row r="4" spans="1:11" s="496" customFormat="1" ht="15.75" customHeight="1">
      <c r="A4" s="266" t="s">
        <v>517</v>
      </c>
      <c r="B4" s="277"/>
      <c r="C4" s="852" t="str">
        <f>+'NOTE 15'!C4</f>
        <v>Rue Alphamoi Djénèpo, secteur 01, Bobo-Dioulasso, Burkina Faso</v>
      </c>
      <c r="D4" s="489"/>
      <c r="E4" s="489"/>
      <c r="F4" s="489"/>
      <c r="H4" s="312" t="s">
        <v>518</v>
      </c>
      <c r="I4" s="853" t="str">
        <f>+'NOTE 15'!I4</f>
        <v>DSO Services</v>
      </c>
      <c r="J4" s="496" t="s">
        <v>1772</v>
      </c>
      <c r="K4" s="497"/>
    </row>
    <row r="5" spans="1:11" s="496" customFormat="1" ht="15.75" customHeight="1">
      <c r="A5" s="266" t="s">
        <v>1771</v>
      </c>
      <c r="B5" s="266"/>
      <c r="C5" s="1594" t="str">
        <f>+'NOTE 15'!C5</f>
        <v>00000101A</v>
      </c>
      <c r="D5" s="1594"/>
      <c r="E5" s="573"/>
      <c r="F5" s="295" t="s">
        <v>520</v>
      </c>
      <c r="G5" s="490">
        <f>+'NOTE 15'!G5</f>
        <v>45657</v>
      </c>
      <c r="H5" s="312" t="s">
        <v>521</v>
      </c>
      <c r="I5" s="434">
        <f>+'NOTE 15'!I5</f>
        <v>12</v>
      </c>
      <c r="K5" s="497"/>
    </row>
    <row r="6" spans="1:11" s="496" customFormat="1" ht="15.75" customHeight="1">
      <c r="A6" s="266" t="s">
        <v>1773</v>
      </c>
      <c r="B6" s="266"/>
      <c r="C6" s="1616" t="str">
        <f>+'NOTE 15'!C6</f>
        <v>Néant</v>
      </c>
      <c r="D6" s="1616"/>
      <c r="E6" s="435"/>
      <c r="F6" s="270"/>
      <c r="G6" s="269"/>
      <c r="H6" s="270"/>
      <c r="I6" s="434"/>
      <c r="K6" s="497"/>
    </row>
    <row r="7" spans="1:11" ht="29.25" customHeight="1">
      <c r="A7" s="1505" t="s">
        <v>2039</v>
      </c>
      <c r="B7" s="1505"/>
      <c r="C7" s="1505"/>
      <c r="D7" s="1505"/>
      <c r="E7" s="1505"/>
      <c r="F7" s="1505"/>
      <c r="G7" s="1505"/>
      <c r="H7" s="1505"/>
      <c r="I7" s="1505"/>
      <c r="K7" s="427">
        <v>1</v>
      </c>
    </row>
    <row r="8" spans="1:11" ht="24" customHeight="1">
      <c r="A8" s="1579" t="s">
        <v>233</v>
      </c>
      <c r="B8" s="1580"/>
      <c r="C8" s="1580"/>
      <c r="D8" s="1580"/>
      <c r="E8" s="1581"/>
      <c r="F8" s="1587" t="s">
        <v>221</v>
      </c>
      <c r="G8" s="1587" t="s">
        <v>232</v>
      </c>
      <c r="H8" s="1629" t="s">
        <v>220</v>
      </c>
      <c r="I8" s="1629"/>
    </row>
    <row r="9" spans="1:11">
      <c r="A9" s="1582"/>
      <c r="B9" s="1583"/>
      <c r="C9" s="1583"/>
      <c r="D9" s="1583"/>
      <c r="E9" s="1584"/>
      <c r="F9" s="1588"/>
      <c r="G9" s="1588"/>
      <c r="H9" s="518" t="s">
        <v>231</v>
      </c>
      <c r="I9" s="518" t="s">
        <v>219</v>
      </c>
    </row>
    <row r="10" spans="1:11">
      <c r="A10" s="1538" t="s">
        <v>301</v>
      </c>
      <c r="B10" s="1538"/>
      <c r="C10" s="1538"/>
      <c r="D10" s="1538"/>
      <c r="E10" s="1538"/>
      <c r="F10" s="576">
        <f>SUMIF('Balance N'!B:B,612,'Balance N'!O:O)</f>
        <v>0</v>
      </c>
      <c r="G10" s="576">
        <f>SUMIF('Balance N-1'!B:B,612,'Balance N-1'!O:O)</f>
        <v>0</v>
      </c>
      <c r="H10" s="577">
        <f>(F10-G10)</f>
        <v>0</v>
      </c>
      <c r="I10" s="511" t="str">
        <f>IF(G10,(F10-G10)/G10,IF(ISBLANK(G10),"",IF(F10,IF( F10 &gt; 0,1,-1),"")))</f>
        <v/>
      </c>
      <c r="K10" s="436"/>
    </row>
    <row r="11" spans="1:11">
      <c r="A11" s="1538" t="s">
        <v>302</v>
      </c>
      <c r="B11" s="1538"/>
      <c r="C11" s="1538"/>
      <c r="D11" s="1538"/>
      <c r="E11" s="1538"/>
      <c r="F11" s="576">
        <f>SUMIF('Balance N'!B:B,613,'Balance N'!O:O)</f>
        <v>0</v>
      </c>
      <c r="G11" s="576">
        <f>SUMIF('Balance N-1'!B:B,613,'Balance N-1'!O:O)</f>
        <v>0</v>
      </c>
      <c r="H11" s="576">
        <f t="shared" ref="H11:H16" si="0">(F11-G11)</f>
        <v>0</v>
      </c>
      <c r="I11" s="511" t="str">
        <f t="shared" ref="I11:I17" si="1">IF(G11,(F11-G11)/G11,IF(ISBLANK(G11),"",IF(F11,IF( F11 &gt; 0,1,-1),"")))</f>
        <v/>
      </c>
      <c r="K11" s="436"/>
    </row>
    <row r="12" spans="1:11">
      <c r="A12" s="1538" t="s">
        <v>303</v>
      </c>
      <c r="B12" s="1538"/>
      <c r="C12" s="1538"/>
      <c r="D12" s="1538"/>
      <c r="E12" s="1538"/>
      <c r="F12" s="576">
        <f>SUMIF('Balance N'!B:B,614,'Balance N'!O:O)</f>
        <v>0</v>
      </c>
      <c r="G12" s="576">
        <f>SUMIF('Balance N-1'!B:B,614,'Balance N-1'!O:O)</f>
        <v>0</v>
      </c>
      <c r="H12" s="576">
        <f t="shared" si="0"/>
        <v>0</v>
      </c>
      <c r="I12" s="511" t="str">
        <f t="shared" si="1"/>
        <v/>
      </c>
      <c r="K12" s="436"/>
    </row>
    <row r="13" spans="1:11">
      <c r="A13" s="1538" t="s">
        <v>304</v>
      </c>
      <c r="B13" s="1538"/>
      <c r="C13" s="1538"/>
      <c r="D13" s="1538"/>
      <c r="E13" s="1538"/>
      <c r="F13" s="576">
        <f>SUMIF('Balance N'!B:B,616,'Balance N'!O:O)</f>
        <v>0</v>
      </c>
      <c r="G13" s="576">
        <f>SUMIF('Balance N-1'!B:B,616,'Balance N-1'!O:O)</f>
        <v>0</v>
      </c>
      <c r="H13" s="576">
        <f t="shared" si="0"/>
        <v>0</v>
      </c>
      <c r="I13" s="511" t="str">
        <f t="shared" si="1"/>
        <v/>
      </c>
      <c r="K13" s="436"/>
    </row>
    <row r="14" spans="1:11">
      <c r="A14" s="1538" t="s">
        <v>2037</v>
      </c>
      <c r="B14" s="1538"/>
      <c r="C14" s="1538"/>
      <c r="D14" s="1538"/>
      <c r="E14" s="1538"/>
      <c r="F14" s="576">
        <f>SUMIF('Balance N'!C:C,6181,'Balance N'!O:O)</f>
        <v>0</v>
      </c>
      <c r="G14" s="576">
        <f>SUMIF('Balance N-1'!C:C,6181,'Balance N-1'!O:O)</f>
        <v>0</v>
      </c>
      <c r="H14" s="576">
        <f t="shared" si="0"/>
        <v>0</v>
      </c>
      <c r="I14" s="511" t="str">
        <f t="shared" si="1"/>
        <v/>
      </c>
      <c r="K14" s="436"/>
    </row>
    <row r="15" spans="1:11">
      <c r="A15" s="1538" t="s">
        <v>305</v>
      </c>
      <c r="B15" s="1538"/>
      <c r="C15" s="1538"/>
      <c r="D15" s="1538"/>
      <c r="E15" s="1538"/>
      <c r="F15" s="589">
        <f>SUMIF('Balance N'!C:C,6183,'Balance N'!O:O)</f>
        <v>0</v>
      </c>
      <c r="G15" s="589">
        <f>SUMIF('Balance N-1'!C:C,6183,'Balance N-1'!O:O)</f>
        <v>0</v>
      </c>
      <c r="H15" s="589">
        <f t="shared" si="0"/>
        <v>0</v>
      </c>
      <c r="I15" s="598" t="str">
        <f t="shared" si="1"/>
        <v/>
      </c>
      <c r="K15" s="436"/>
    </row>
    <row r="16" spans="1:11">
      <c r="A16" s="1538" t="s">
        <v>2036</v>
      </c>
      <c r="B16" s="1538"/>
      <c r="C16" s="1538"/>
      <c r="D16" s="1538"/>
      <c r="E16" s="1538"/>
      <c r="F16" s="589">
        <f>SUMIF('Balance N'!B:B,618,'Balance N'!O:O)-(SUMIF('Balance N'!C:C,6183,'Balance N'!O:O)+SUMIF('Balance N'!C:C,6181,'Balance N'!O:O))</f>
        <v>0</v>
      </c>
      <c r="G16" s="589">
        <f>SUMIF('Balance N-1'!B:B,618,'Balance N-1'!O:O)-(SUMIF('Balance N-1'!C:C,6183,'Balance N-1'!O:O)+SUMIF('Balance N-1'!C:C,6181,'Balance N-1'!O:O))</f>
        <v>0</v>
      </c>
      <c r="H16" s="589">
        <f t="shared" si="0"/>
        <v>0</v>
      </c>
      <c r="I16" s="598" t="str">
        <f t="shared" si="1"/>
        <v/>
      </c>
    </row>
    <row r="17" spans="1:11">
      <c r="A17" s="1535" t="s">
        <v>292</v>
      </c>
      <c r="B17" s="1535"/>
      <c r="C17" s="1535"/>
      <c r="D17" s="1535"/>
      <c r="E17" s="1535"/>
      <c r="F17" s="578">
        <f>SUM(F10:F16)</f>
        <v>0</v>
      </c>
      <c r="G17" s="578">
        <f t="shared" ref="G17:H17" si="2">SUM(G10:G16)</f>
        <v>0</v>
      </c>
      <c r="H17" s="579">
        <f t="shared" si="2"/>
        <v>0</v>
      </c>
      <c r="I17" s="512" t="str">
        <f t="shared" si="1"/>
        <v/>
      </c>
    </row>
    <row r="18" spans="1:11" s="273" customFormat="1" ht="10.199999999999999">
      <c r="A18" s="271" t="s">
        <v>1920</v>
      </c>
      <c r="B18" s="272"/>
      <c r="C18" s="272"/>
      <c r="D18" s="272"/>
      <c r="E18" s="272"/>
      <c r="F18" s="272"/>
      <c r="G18" s="272"/>
      <c r="H18" s="272"/>
      <c r="I18" s="272"/>
      <c r="K18" s="274"/>
    </row>
    <row r="19" spans="1:11" s="273" customFormat="1" ht="10.199999999999999">
      <c r="A19" s="513" t="s">
        <v>2011</v>
      </c>
      <c r="B19" s="272"/>
      <c r="C19" s="272"/>
      <c r="D19" s="272"/>
      <c r="E19" s="272"/>
      <c r="F19" s="272"/>
      <c r="G19" s="272"/>
      <c r="H19" s="272"/>
      <c r="I19" s="272"/>
      <c r="K19" s="274"/>
    </row>
  </sheetData>
  <sheetProtection algorithmName="SHA-512" hashValue="6Gmu1x6hkEG5iYl1n8rMljaVy4LQvMsPOkgUyUY51aFSchj4sLpRPjokT+Jt3LNUsihf/gJCLNi0zHPJnE00aw==" saltValue="Qhs8pxfKYWuJcKnKSStU8g==" spinCount="100000" sheet="1" objects="1" scenarios="1"/>
  <mergeCells count="18">
    <mergeCell ref="A17:E17"/>
    <mergeCell ref="A8:E9"/>
    <mergeCell ref="F8:F9"/>
    <mergeCell ref="G8:G9"/>
    <mergeCell ref="H8:I8"/>
    <mergeCell ref="A10:E10"/>
    <mergeCell ref="A11:E11"/>
    <mergeCell ref="A12:E12"/>
    <mergeCell ref="A13:E13"/>
    <mergeCell ref="A14:E14"/>
    <mergeCell ref="A15:E15"/>
    <mergeCell ref="A16:E16"/>
    <mergeCell ref="A7:I7"/>
    <mergeCell ref="A1:H1"/>
    <mergeCell ref="H2:I2"/>
    <mergeCell ref="C3:H3"/>
    <mergeCell ref="C5:D5"/>
    <mergeCell ref="C6:D6"/>
  </mergeCells>
  <dataValidations count="1">
    <dataValidation type="whole" allowBlank="1" showInputMessage="1" showErrorMessage="1" errorTitle="Attention!" error="Valeur numérique attendue" sqref="F10:G16">
      <formula1>-9999999999999</formula1>
      <formula2>9999999999999</formula2>
    </dataValidation>
  </dataValidations>
  <pageMargins left="0.7" right="0.7" top="0.75" bottom="0.75" header="0.3" footer="0.3"/>
  <pageSetup paperSize="9" scale="74"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K28"/>
  <sheetViews>
    <sheetView showGridLines="0" view="pageBreakPreview" zoomScaleNormal="100" zoomScaleSheetLayoutView="100" workbookViewId="0">
      <selection activeCell="L7" sqref="L7"/>
    </sheetView>
  </sheetViews>
  <sheetFormatPr baseColWidth="10" defaultColWidth="11.5546875" defaultRowHeight="14.4"/>
  <cols>
    <col min="1" max="1" width="10.6640625" style="802" customWidth="1"/>
    <col min="2" max="2" width="16.44140625" style="802" customWidth="1"/>
    <col min="3" max="3" width="2.44140625" style="802" customWidth="1"/>
    <col min="4" max="4" width="11.33203125" style="802" customWidth="1"/>
    <col min="5" max="5" width="13.88671875" style="802" customWidth="1"/>
    <col min="6" max="7" width="15.6640625" style="802" customWidth="1"/>
    <col min="8" max="8" width="14.109375" style="802" customWidth="1"/>
    <col min="9" max="9" width="12.44140625" style="802" customWidth="1"/>
    <col min="10" max="10" width="11.5546875" style="802"/>
    <col min="11" max="11" width="11.5546875" style="854"/>
    <col min="12" max="16384" width="11.5546875" style="802"/>
  </cols>
  <sheetData>
    <row r="1" spans="1:11">
      <c r="A1" s="1203" t="s">
        <v>1931</v>
      </c>
      <c r="B1" s="1203"/>
      <c r="C1" s="1203"/>
      <c r="D1" s="1203"/>
      <c r="E1" s="1203"/>
      <c r="F1" s="1203"/>
      <c r="G1" s="1203"/>
      <c r="H1" s="1203"/>
      <c r="I1" s="1203"/>
    </row>
    <row r="2" spans="1:11" ht="23.25" customHeight="1">
      <c r="A2" s="803"/>
      <c r="B2" s="803"/>
      <c r="C2" s="803"/>
      <c r="D2" s="803"/>
      <c r="E2" s="803"/>
      <c r="F2" s="803"/>
      <c r="G2" s="855"/>
      <c r="H2" s="1638" t="s">
        <v>2048</v>
      </c>
      <c r="I2" s="1639"/>
    </row>
    <row r="3" spans="1:11" s="499" customFormat="1" ht="15.75" customHeight="1">
      <c r="A3" s="856" t="s">
        <v>516</v>
      </c>
      <c r="B3" s="856"/>
      <c r="C3" s="1640" t="str">
        <f>+'NOTE 16'!C3</f>
        <v>DSO Services</v>
      </c>
      <c r="D3" s="1640"/>
      <c r="E3" s="1640"/>
      <c r="F3" s="1640"/>
      <c r="G3" s="1640"/>
      <c r="H3" s="1640"/>
      <c r="I3" s="857"/>
      <c r="J3" s="499" t="s">
        <v>1770</v>
      </c>
      <c r="K3" s="858"/>
    </row>
    <row r="4" spans="1:11" s="499" customFormat="1" ht="15.75" customHeight="1">
      <c r="A4" s="856" t="s">
        <v>517</v>
      </c>
      <c r="B4" s="859">
        <v>0</v>
      </c>
      <c r="C4" s="860" t="str">
        <f>+'NOTE 16'!C4</f>
        <v>Rue Alphamoi Djénèpo, secteur 01, Bobo-Dioulasso, Burkina Faso</v>
      </c>
      <c r="D4" s="860"/>
      <c r="E4" s="860"/>
      <c r="F4" s="860"/>
      <c r="H4" s="861" t="s">
        <v>518</v>
      </c>
      <c r="I4" s="862" t="str">
        <f>+'NOTE 16'!I4</f>
        <v>DSO Services</v>
      </c>
      <c r="J4" s="499" t="s">
        <v>1772</v>
      </c>
      <c r="K4" s="858"/>
    </row>
    <row r="5" spans="1:11" s="499" customFormat="1" ht="15.75" customHeight="1">
      <c r="A5" s="856" t="s">
        <v>1771</v>
      </c>
      <c r="B5" s="856"/>
      <c r="C5" s="1641" t="str">
        <f>+'NOTE 16'!C5</f>
        <v>00000101A</v>
      </c>
      <c r="D5" s="1641"/>
      <c r="E5" s="863"/>
      <c r="F5" s="864" t="s">
        <v>520</v>
      </c>
      <c r="G5" s="865">
        <f>+'NOTE 16'!G5</f>
        <v>45657</v>
      </c>
      <c r="H5" s="861" t="s">
        <v>521</v>
      </c>
      <c r="I5" s="866">
        <f>+'NOTE 16'!I5</f>
        <v>12</v>
      </c>
      <c r="K5" s="858"/>
    </row>
    <row r="6" spans="1:11" s="499" customFormat="1" ht="15.75" customHeight="1">
      <c r="A6" s="867" t="s">
        <v>1855</v>
      </c>
      <c r="B6" s="856"/>
      <c r="C6" s="1642" t="str">
        <f>+'NOTE 16'!C6</f>
        <v>Néant</v>
      </c>
      <c r="D6" s="1642"/>
      <c r="E6" s="868"/>
      <c r="F6" s="869"/>
      <c r="G6" s="870"/>
      <c r="H6" s="869"/>
      <c r="I6" s="869"/>
      <c r="K6" s="858"/>
    </row>
    <row r="7" spans="1:11" ht="35.25" customHeight="1">
      <c r="A7" s="1637" t="s">
        <v>2049</v>
      </c>
      <c r="B7" s="1637"/>
      <c r="C7" s="1637"/>
      <c r="D7" s="1637"/>
      <c r="E7" s="1637"/>
      <c r="F7" s="1637"/>
      <c r="G7" s="1637"/>
      <c r="H7" s="1637"/>
      <c r="I7" s="1637"/>
      <c r="K7" s="871">
        <v>1</v>
      </c>
    </row>
    <row r="8" spans="1:11" ht="24" customHeight="1">
      <c r="A8" s="1644" t="s">
        <v>233</v>
      </c>
      <c r="B8" s="1645"/>
      <c r="C8" s="1645"/>
      <c r="D8" s="1645"/>
      <c r="E8" s="1646"/>
      <c r="F8" s="1650" t="s">
        <v>221</v>
      </c>
      <c r="G8" s="1650" t="s">
        <v>232</v>
      </c>
      <c r="H8" s="1652" t="s">
        <v>220</v>
      </c>
      <c r="I8" s="1652"/>
    </row>
    <row r="9" spans="1:11">
      <c r="A9" s="1647"/>
      <c r="B9" s="1648"/>
      <c r="C9" s="1648"/>
      <c r="D9" s="1648"/>
      <c r="E9" s="1649"/>
      <c r="F9" s="1651"/>
      <c r="G9" s="1651"/>
      <c r="H9" s="872" t="s">
        <v>231</v>
      </c>
      <c r="I9" s="872" t="s">
        <v>219</v>
      </c>
    </row>
    <row r="10" spans="1:11">
      <c r="A10" s="1643" t="s">
        <v>306</v>
      </c>
      <c r="B10" s="1643"/>
      <c r="C10" s="1643"/>
      <c r="D10" s="1643"/>
      <c r="E10" s="1643"/>
      <c r="F10" s="589">
        <f>SUMIF('Balance N'!B:B,621,'Balance N'!O:O)</f>
        <v>0</v>
      </c>
      <c r="G10" s="589">
        <f>SUMIF('Balance N-1'!B:B,621,'Balance N-1'!O:O)</f>
        <v>0</v>
      </c>
      <c r="H10" s="590">
        <f>(F10-G10)</f>
        <v>0</v>
      </c>
      <c r="I10" s="873" t="str">
        <f>IF(G10,(F10-G10)/G10,IF(ISBLANK(G10),"",IF(F10,IF( F10 &gt; 0,1,-1),"")))</f>
        <v/>
      </c>
      <c r="K10" s="571"/>
    </row>
    <row r="11" spans="1:11">
      <c r="A11" s="1643" t="s">
        <v>2040</v>
      </c>
      <c r="B11" s="1643"/>
      <c r="C11" s="1643"/>
      <c r="D11" s="1643"/>
      <c r="E11" s="1643"/>
      <c r="F11" s="589">
        <f>SUMIF('Balance N'!B:B,622,'Balance N'!O:O)</f>
        <v>0</v>
      </c>
      <c r="G11" s="589">
        <f>SUMIF('Balance N-1'!B:B,622,'Balance N-1'!O:O)</f>
        <v>0</v>
      </c>
      <c r="H11" s="589">
        <f t="shared" ref="H11:H25" si="0">(F11-G11)</f>
        <v>0</v>
      </c>
      <c r="I11" s="873" t="str">
        <f t="shared" ref="I11:I26" si="1">IF(G11,(F11-G11)/G11,IF(ISBLANK(G11),"",IF(F11,IF( F11 &gt; 0,1,-1),"")))</f>
        <v/>
      </c>
      <c r="K11" s="571"/>
    </row>
    <row r="12" spans="1:11">
      <c r="A12" s="1643" t="s">
        <v>2041</v>
      </c>
      <c r="B12" s="1643"/>
      <c r="C12" s="1643"/>
      <c r="D12" s="1643"/>
      <c r="E12" s="1643"/>
      <c r="F12" s="589">
        <f>SUMIF('Balance N'!B:B,623,'Balance N'!O:O)</f>
        <v>0</v>
      </c>
      <c r="G12" s="589">
        <f>SUMIF('Balance N-1'!B:B,623,'Balance N-1'!O:O)</f>
        <v>0</v>
      </c>
      <c r="H12" s="589">
        <f t="shared" si="0"/>
        <v>0</v>
      </c>
      <c r="I12" s="873" t="str">
        <f t="shared" si="1"/>
        <v/>
      </c>
      <c r="K12" s="571"/>
    </row>
    <row r="13" spans="1:11">
      <c r="A13" s="1643" t="s">
        <v>307</v>
      </c>
      <c r="B13" s="1643"/>
      <c r="C13" s="1643"/>
      <c r="D13" s="1643"/>
      <c r="E13" s="1643"/>
      <c r="F13" s="589">
        <f>SUMIF('Balance N'!B:B,624,'Balance N'!O:O)</f>
        <v>0</v>
      </c>
      <c r="G13" s="589">
        <f>SUMIF('Balance N-1'!B:B,624,'Balance N-1'!O:O)</f>
        <v>0</v>
      </c>
      <c r="H13" s="589">
        <f t="shared" si="0"/>
        <v>0</v>
      </c>
      <c r="I13" s="873" t="str">
        <f t="shared" si="1"/>
        <v/>
      </c>
      <c r="K13" s="571"/>
    </row>
    <row r="14" spans="1:11">
      <c r="A14" s="1643" t="s">
        <v>308</v>
      </c>
      <c r="B14" s="1643"/>
      <c r="C14" s="1643"/>
      <c r="D14" s="1643"/>
      <c r="E14" s="1643"/>
      <c r="F14" s="589">
        <f>SUMIF('Balance N'!B:B,625,'Balance N'!O:O)</f>
        <v>0</v>
      </c>
      <c r="G14" s="589">
        <f>SUMIF('Balance N-1'!B:B,625,'Balance N-1'!O:O)</f>
        <v>0</v>
      </c>
      <c r="H14" s="589">
        <f t="shared" si="0"/>
        <v>0</v>
      </c>
      <c r="I14" s="873" t="str">
        <f t="shared" si="1"/>
        <v/>
      </c>
      <c r="K14" s="571"/>
    </row>
    <row r="15" spans="1:11">
      <c r="A15" s="1643" t="s">
        <v>309</v>
      </c>
      <c r="B15" s="1643"/>
      <c r="C15" s="1643"/>
      <c r="D15" s="1643"/>
      <c r="E15" s="1643"/>
      <c r="F15" s="589">
        <f>SUMIF('Balance N'!B:B,626,'Balance N'!O:O)</f>
        <v>0</v>
      </c>
      <c r="G15" s="589">
        <f>SUMIF('Balance N-1'!B:B,626,'Balance N-1'!O:O)</f>
        <v>0</v>
      </c>
      <c r="H15" s="589">
        <f t="shared" si="0"/>
        <v>0</v>
      </c>
      <c r="I15" s="873" t="str">
        <f t="shared" si="1"/>
        <v/>
      </c>
      <c r="K15" s="571"/>
    </row>
    <row r="16" spans="1:11">
      <c r="A16" s="1643" t="s">
        <v>310</v>
      </c>
      <c r="B16" s="1643"/>
      <c r="C16" s="1643"/>
      <c r="D16" s="1643"/>
      <c r="E16" s="1643"/>
      <c r="F16" s="589">
        <f>SUMIF('Balance N'!B:B,627,'Balance N'!O:O)</f>
        <v>0</v>
      </c>
      <c r="G16" s="589">
        <f>SUMIF('Balance N-1'!B:B,627,'Balance N-1'!O:O)</f>
        <v>0</v>
      </c>
      <c r="H16" s="589">
        <f t="shared" si="0"/>
        <v>0</v>
      </c>
      <c r="I16" s="873" t="str">
        <f t="shared" si="1"/>
        <v/>
      </c>
      <c r="K16" s="571"/>
    </row>
    <row r="17" spans="1:11">
      <c r="A17" s="1643" t="s">
        <v>2042</v>
      </c>
      <c r="B17" s="1643"/>
      <c r="C17" s="1643"/>
      <c r="D17" s="1643"/>
      <c r="E17" s="1643"/>
      <c r="F17" s="589">
        <f>SUMIF('Balance N'!B:B,628,'Balance N'!O:O)</f>
        <v>0</v>
      </c>
      <c r="G17" s="589">
        <f>SUMIF('Balance N-1'!B:B,628,'Balance N-1'!O:O)</f>
        <v>0</v>
      </c>
      <c r="H17" s="589">
        <f t="shared" si="0"/>
        <v>0</v>
      </c>
      <c r="I17" s="873" t="str">
        <f t="shared" si="1"/>
        <v/>
      </c>
      <c r="K17" s="571"/>
    </row>
    <row r="18" spans="1:11">
      <c r="A18" s="1643" t="s">
        <v>311</v>
      </c>
      <c r="B18" s="1643"/>
      <c r="C18" s="1643"/>
      <c r="D18" s="1643"/>
      <c r="E18" s="1643"/>
      <c r="F18" s="589">
        <f>SUMIF('Balance N'!B:B,631,'Balance N'!O:O)</f>
        <v>0</v>
      </c>
      <c r="G18" s="589">
        <f>SUMIF('Balance N-1'!B:B,631,'Balance N-1'!O:O)</f>
        <v>0</v>
      </c>
      <c r="H18" s="589">
        <f t="shared" si="0"/>
        <v>0</v>
      </c>
      <c r="I18" s="873" t="str">
        <f t="shared" si="1"/>
        <v/>
      </c>
      <c r="K18" s="571"/>
    </row>
    <row r="19" spans="1:11">
      <c r="A19" s="1643" t="s">
        <v>2043</v>
      </c>
      <c r="B19" s="1643"/>
      <c r="C19" s="1643"/>
      <c r="D19" s="1643"/>
      <c r="E19" s="1643"/>
      <c r="F19" s="589">
        <f>SUMIF('Balance N'!B:B,632,'Balance N'!O:O)</f>
        <v>0</v>
      </c>
      <c r="G19" s="589">
        <f>SUMIF('Balance N-1'!B:B,632,'Balance N-1'!O:O)</f>
        <v>0</v>
      </c>
      <c r="H19" s="589">
        <f t="shared" si="0"/>
        <v>0</v>
      </c>
      <c r="I19" s="873" t="str">
        <f t="shared" si="1"/>
        <v/>
      </c>
      <c r="K19" s="571"/>
    </row>
    <row r="20" spans="1:11">
      <c r="A20" s="1643" t="s">
        <v>2044</v>
      </c>
      <c r="B20" s="1643"/>
      <c r="C20" s="1643"/>
      <c r="D20" s="1643"/>
      <c r="E20" s="1643"/>
      <c r="F20" s="589">
        <f>SUMIF('Balance N'!B:B,633,'Balance N'!O:O)</f>
        <v>0</v>
      </c>
      <c r="G20" s="589">
        <f>SUMIF('Balance N-1'!B:B,633,'Balance N-1'!O:O)</f>
        <v>0</v>
      </c>
      <c r="H20" s="589">
        <f t="shared" si="0"/>
        <v>0</v>
      </c>
      <c r="I20" s="873" t="str">
        <f t="shared" si="1"/>
        <v/>
      </c>
      <c r="K20" s="571"/>
    </row>
    <row r="21" spans="1:11" ht="21.75" customHeight="1">
      <c r="A21" s="1643" t="s">
        <v>2045</v>
      </c>
      <c r="B21" s="1643"/>
      <c r="C21" s="1643"/>
      <c r="D21" s="1643"/>
      <c r="E21" s="1643"/>
      <c r="F21" s="589">
        <f>SUMIF('Balance N'!B:B,634,'Balance N'!O:O)</f>
        <v>0</v>
      </c>
      <c r="G21" s="589">
        <f>SUMIF('Balance N-1'!B:B,634,'Balance N-1'!O:O)</f>
        <v>0</v>
      </c>
      <c r="H21" s="589">
        <f t="shared" si="0"/>
        <v>0</v>
      </c>
      <c r="I21" s="873" t="str">
        <f t="shared" si="1"/>
        <v/>
      </c>
      <c r="K21" s="571"/>
    </row>
    <row r="22" spans="1:11">
      <c r="A22" s="1643" t="s">
        <v>312</v>
      </c>
      <c r="B22" s="1643"/>
      <c r="C22" s="1643"/>
      <c r="D22" s="1643"/>
      <c r="E22" s="1643"/>
      <c r="F22" s="589">
        <f>SUMIF('Balance N'!B:B,635,'Balance N'!O:O)</f>
        <v>0</v>
      </c>
      <c r="G22" s="589">
        <f>SUMIF('Balance N-1'!B:B,635,'Balance N-1'!O:O)</f>
        <v>0</v>
      </c>
      <c r="H22" s="589">
        <f t="shared" si="0"/>
        <v>0</v>
      </c>
      <c r="I22" s="873" t="str">
        <f t="shared" si="1"/>
        <v/>
      </c>
      <c r="K22" s="571"/>
    </row>
    <row r="23" spans="1:11">
      <c r="A23" s="1654" t="s">
        <v>1367</v>
      </c>
      <c r="B23" s="1654"/>
      <c r="C23" s="1654"/>
      <c r="D23" s="1654"/>
      <c r="E23" s="1654"/>
      <c r="F23" s="589">
        <f>SUMIF('Balance N'!B:B,636,'Balance N'!O:O)</f>
        <v>0</v>
      </c>
      <c r="G23" s="589">
        <f>SUMIF('Balance N-1'!B:B,636,'Balance N-1'!O:O)</f>
        <v>0</v>
      </c>
      <c r="H23" s="589">
        <f t="shared" si="0"/>
        <v>0</v>
      </c>
      <c r="I23" s="873" t="str">
        <f t="shared" si="1"/>
        <v/>
      </c>
      <c r="K23" s="571"/>
    </row>
    <row r="24" spans="1:11">
      <c r="A24" s="1643" t="s">
        <v>2046</v>
      </c>
      <c r="B24" s="1643"/>
      <c r="C24" s="1643"/>
      <c r="D24" s="1643"/>
      <c r="E24" s="1643"/>
      <c r="F24" s="589">
        <f>SUMIF('Balance N'!B:B,637,'Balance N'!O:O)</f>
        <v>0</v>
      </c>
      <c r="G24" s="589">
        <f>SUMIF('Balance N-1'!B:B,637,'Balance N-1'!O:O)</f>
        <v>0</v>
      </c>
      <c r="H24" s="589">
        <f t="shared" si="0"/>
        <v>0</v>
      </c>
      <c r="I24" s="873" t="str">
        <f t="shared" si="1"/>
        <v/>
      </c>
      <c r="K24" s="571"/>
    </row>
    <row r="25" spans="1:11">
      <c r="A25" s="1643" t="s">
        <v>2047</v>
      </c>
      <c r="B25" s="1643"/>
      <c r="C25" s="1643"/>
      <c r="D25" s="1643"/>
      <c r="E25" s="1643"/>
      <c r="F25" s="589">
        <f>SUMIF('Balance N'!B:B,638,'Balance N'!O:O)</f>
        <v>0</v>
      </c>
      <c r="G25" s="589">
        <f>SUMIF('Balance N-1'!B:B,638,'Balance N-1'!O:O)</f>
        <v>0</v>
      </c>
      <c r="H25" s="589">
        <f t="shared" si="0"/>
        <v>0</v>
      </c>
      <c r="I25" s="873" t="str">
        <f t="shared" si="1"/>
        <v/>
      </c>
    </row>
    <row r="26" spans="1:11">
      <c r="A26" s="1653" t="s">
        <v>292</v>
      </c>
      <c r="B26" s="1653"/>
      <c r="C26" s="1653"/>
      <c r="D26" s="1653"/>
      <c r="E26" s="1653"/>
      <c r="F26" s="874">
        <f>SUM(F10:F25)</f>
        <v>0</v>
      </c>
      <c r="G26" s="874">
        <f t="shared" ref="G26:H26" si="2">SUM(G10:G25)</f>
        <v>0</v>
      </c>
      <c r="H26" s="874">
        <f t="shared" si="2"/>
        <v>0</v>
      </c>
      <c r="I26" s="875" t="str">
        <f t="shared" si="1"/>
        <v/>
      </c>
    </row>
    <row r="27" spans="1:11" s="272" customFormat="1" ht="10.199999999999999">
      <c r="A27" s="271" t="s">
        <v>1920</v>
      </c>
      <c r="K27" s="876"/>
    </row>
    <row r="28" spans="1:11" s="272" customFormat="1" ht="10.199999999999999">
      <c r="A28" s="275" t="s">
        <v>2034</v>
      </c>
      <c r="K28" s="876"/>
    </row>
  </sheetData>
  <sheetProtection algorithmName="SHA-512" hashValue="cm7u2qx0XhOqWg4ep78DDX5hXV5WxXVGFe2Baf9IH+0bnCvf5o+V3R07hi/rzX7NuEe9WU7kYUkFfuxVh2mfCQ==" saltValue="scVktaBlcF5SSVQBOTXJiQ==" spinCount="100000" sheet="1" objects="1" scenarios="1"/>
  <mergeCells count="27">
    <mergeCell ref="A24:E24"/>
    <mergeCell ref="A25:E25"/>
    <mergeCell ref="A26:E26"/>
    <mergeCell ref="A18:E18"/>
    <mergeCell ref="A19:E19"/>
    <mergeCell ref="A20:E20"/>
    <mergeCell ref="A21:E21"/>
    <mergeCell ref="A22:E22"/>
    <mergeCell ref="A23:E23"/>
    <mergeCell ref="A17:E17"/>
    <mergeCell ref="A8:E9"/>
    <mergeCell ref="F8:F9"/>
    <mergeCell ref="G8:G9"/>
    <mergeCell ref="H8:I8"/>
    <mergeCell ref="A10:E10"/>
    <mergeCell ref="A11:E11"/>
    <mergeCell ref="A12:E12"/>
    <mergeCell ref="A13:E13"/>
    <mergeCell ref="A14:E14"/>
    <mergeCell ref="A15:E15"/>
    <mergeCell ref="A16:E16"/>
    <mergeCell ref="A7:I7"/>
    <mergeCell ref="A1:I1"/>
    <mergeCell ref="H2:I2"/>
    <mergeCell ref="C3:H3"/>
    <mergeCell ref="C5:D5"/>
    <mergeCell ref="C6:D6"/>
  </mergeCells>
  <dataValidations count="1">
    <dataValidation type="whole" allowBlank="1" showInputMessage="1" showErrorMessage="1" errorTitle="Attention!" error="Valeur numérique attendue" sqref="F10:G25">
      <formula1>-9999999999999</formula1>
      <formula2>9999999999999</formula2>
    </dataValidation>
  </dataValidations>
  <pageMargins left="0.7" right="0.7" top="0.75" bottom="0.75" header="0.3" footer="0.3"/>
  <pageSetup paperSize="9" scale="77"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K20"/>
  <sheetViews>
    <sheetView showGridLines="0" view="pageBreakPreview" zoomScaleNormal="100" zoomScaleSheetLayoutView="100" workbookViewId="0">
      <selection activeCell="A7" sqref="A7:I7"/>
    </sheetView>
  </sheetViews>
  <sheetFormatPr baseColWidth="10" defaultColWidth="11.5546875" defaultRowHeight="14.4"/>
  <cols>
    <col min="1" max="1" width="11.5546875" style="263"/>
    <col min="2" max="2" width="17" style="263" customWidth="1"/>
    <col min="3" max="3" width="11.5546875" style="263"/>
    <col min="4" max="4" width="3.109375" style="263" customWidth="1"/>
    <col min="5" max="5" width="13.6640625" style="263" customWidth="1"/>
    <col min="6" max="7" width="15.6640625" style="263" customWidth="1"/>
    <col min="8" max="8" width="15.44140625" style="263" customWidth="1"/>
    <col min="9" max="9" width="13.33203125" style="263" customWidth="1"/>
    <col min="10" max="10" width="11.5546875" style="263"/>
    <col min="11" max="11" width="11.5546875" style="264"/>
    <col min="12" max="16384" width="11.5546875" style="263"/>
  </cols>
  <sheetData>
    <row r="1" spans="1:11" ht="14.25" customHeight="1">
      <c r="A1" s="1203" t="s">
        <v>2200</v>
      </c>
      <c r="B1" s="1203"/>
      <c r="C1" s="1203"/>
      <c r="D1" s="1203"/>
      <c r="E1" s="1203"/>
      <c r="F1" s="1203"/>
      <c r="G1" s="1203"/>
      <c r="H1" s="1203"/>
      <c r="I1" s="1203"/>
    </row>
    <row r="2" spans="1:11" ht="24.9" customHeight="1">
      <c r="A2" s="265"/>
      <c r="B2" s="265"/>
      <c r="C2" s="265"/>
      <c r="D2" s="265"/>
      <c r="E2" s="265"/>
      <c r="F2" s="265"/>
      <c r="G2" s="584"/>
      <c r="H2" s="1473" t="s">
        <v>2051</v>
      </c>
      <c r="I2" s="1474"/>
    </row>
    <row r="3" spans="1:11" s="496" customFormat="1" ht="15.75" customHeight="1">
      <c r="A3" s="266" t="s">
        <v>516</v>
      </c>
      <c r="B3" s="266"/>
      <c r="C3" s="1464" t="str">
        <f>+'NOTE 17'!C3</f>
        <v>DSO Services</v>
      </c>
      <c r="D3" s="1464"/>
      <c r="E3" s="1464"/>
      <c r="F3" s="1464"/>
      <c r="G3" s="1464"/>
      <c r="H3" s="1464"/>
      <c r="I3" s="1464"/>
      <c r="K3" s="497"/>
    </row>
    <row r="4" spans="1:11" s="496" customFormat="1" ht="15.75" customHeight="1">
      <c r="A4" s="266" t="s">
        <v>517</v>
      </c>
      <c r="B4" s="277"/>
      <c r="C4" s="278" t="str">
        <f>+'NOTE 17'!C4</f>
        <v>Rue Alphamoi Djénèpo, secteur 01, Bobo-Dioulasso, Burkina Faso</v>
      </c>
      <c r="D4" s="278"/>
      <c r="E4" s="278"/>
      <c r="F4" s="278"/>
      <c r="H4" s="312" t="s">
        <v>518</v>
      </c>
      <c r="I4" s="528" t="str">
        <f>+'NOTE 17'!I4</f>
        <v>DSO Services</v>
      </c>
      <c r="K4" s="497"/>
    </row>
    <row r="5" spans="1:11" s="496" customFormat="1" ht="15.75" customHeight="1">
      <c r="A5" s="266" t="s">
        <v>1771</v>
      </c>
      <c r="B5" s="266"/>
      <c r="C5" s="1594" t="str">
        <f>+'NOTE 17'!C5</f>
        <v>00000101A</v>
      </c>
      <c r="D5" s="1594"/>
      <c r="E5" s="573"/>
      <c r="F5" s="295" t="s">
        <v>520</v>
      </c>
      <c r="G5" s="490">
        <f>+'NOTE 17'!G5</f>
        <v>45657</v>
      </c>
      <c r="H5" s="312" t="s">
        <v>521</v>
      </c>
      <c r="I5" s="602">
        <f>+'NOTE 17'!I5</f>
        <v>12</v>
      </c>
      <c r="K5" s="497"/>
    </row>
    <row r="6" spans="1:11" s="496" customFormat="1" ht="15.75" customHeight="1">
      <c r="A6" s="575" t="s">
        <v>1855</v>
      </c>
      <c r="B6" s="266"/>
      <c r="C6" s="1616" t="str">
        <f>+'NOTE 17'!C6</f>
        <v>Néant</v>
      </c>
      <c r="D6" s="1616"/>
      <c r="E6" s="435"/>
      <c r="F6" s="270"/>
      <c r="G6" s="269"/>
      <c r="H6" s="1655"/>
      <c r="I6" s="1573"/>
      <c r="K6" s="497"/>
    </row>
    <row r="7" spans="1:11" ht="35.25" customHeight="1">
      <c r="A7" s="1505" t="s">
        <v>2052</v>
      </c>
      <c r="B7" s="1505"/>
      <c r="C7" s="1505"/>
      <c r="D7" s="1505"/>
      <c r="E7" s="1505"/>
      <c r="F7" s="1505"/>
      <c r="G7" s="1505"/>
      <c r="H7" s="1505"/>
      <c r="I7" s="1505"/>
      <c r="K7" s="427">
        <v>1</v>
      </c>
    </row>
    <row r="8" spans="1:11" ht="20.25" customHeight="1">
      <c r="A8" s="1579" t="s">
        <v>233</v>
      </c>
      <c r="B8" s="1580"/>
      <c r="C8" s="1580"/>
      <c r="D8" s="1580"/>
      <c r="E8" s="1581"/>
      <c r="F8" s="1587" t="s">
        <v>221</v>
      </c>
      <c r="G8" s="1587" t="s">
        <v>232</v>
      </c>
      <c r="H8" s="1629" t="s">
        <v>220</v>
      </c>
      <c r="I8" s="1629"/>
    </row>
    <row r="9" spans="1:11" ht="15.75" customHeight="1">
      <c r="A9" s="1582"/>
      <c r="B9" s="1583"/>
      <c r="C9" s="1583"/>
      <c r="D9" s="1583"/>
      <c r="E9" s="1584"/>
      <c r="F9" s="1588"/>
      <c r="G9" s="1588"/>
      <c r="H9" s="518" t="s">
        <v>231</v>
      </c>
      <c r="I9" s="518" t="s">
        <v>219</v>
      </c>
    </row>
    <row r="10" spans="1:11" ht="21" customHeight="1">
      <c r="A10" s="1538" t="s">
        <v>313</v>
      </c>
      <c r="B10" s="1538"/>
      <c r="C10" s="1538"/>
      <c r="D10" s="1538"/>
      <c r="E10" s="1538"/>
      <c r="F10" s="576">
        <f>SUMIF('Balance N'!B:B,641,'Balance N'!O:O)</f>
        <v>0</v>
      </c>
      <c r="G10" s="576">
        <f>SUMIF('Balance N-1'!B:B,641,'Balance N-1'!O:O)</f>
        <v>0</v>
      </c>
      <c r="H10" s="577">
        <f>(F10-G10)</f>
        <v>0</v>
      </c>
      <c r="I10" s="511" t="str">
        <f>IF(G10,(F10-G10)/G10,IF(ISBLANK(G10),"",IF(F10,IF( F10 &gt; 0,1,-1),"")))</f>
        <v/>
      </c>
      <c r="K10" s="436"/>
    </row>
    <row r="11" spans="1:11" ht="21" customHeight="1">
      <c r="A11" s="1538" t="s">
        <v>314</v>
      </c>
      <c r="B11" s="1538"/>
      <c r="C11" s="1538"/>
      <c r="D11" s="1538"/>
      <c r="E11" s="1538"/>
      <c r="F11" s="576">
        <f>SUMIF('Balance N'!B:B,645,'Balance N'!O:O)</f>
        <v>0</v>
      </c>
      <c r="G11" s="576">
        <f>SUMIF('Balance N-1'!B:B,645,'Balance N-1'!O:O)</f>
        <v>0</v>
      </c>
      <c r="H11" s="576">
        <f t="shared" ref="H11:H15" si="0">(F11-G11)</f>
        <v>0</v>
      </c>
      <c r="I11" s="511" t="str">
        <f t="shared" ref="I11:I16" si="1">IF(G11,(F11-G11)/G11,IF(ISBLANK(G11),"",IF(F11,IF( F11 &gt; 0,1,-1),"")))</f>
        <v/>
      </c>
      <c r="K11" s="436"/>
    </row>
    <row r="12" spans="1:11" ht="21" customHeight="1">
      <c r="A12" s="1538" t="s">
        <v>315</v>
      </c>
      <c r="B12" s="1538"/>
      <c r="C12" s="1538"/>
      <c r="D12" s="1538"/>
      <c r="E12" s="1538"/>
      <c r="F12" s="576">
        <f>SUMIF('Balance N'!B:B,646,'Balance N'!O:O)</f>
        <v>0</v>
      </c>
      <c r="G12" s="576">
        <f>SUMIF('Balance N-1'!B:B,646,'Balance N-1'!O:O)</f>
        <v>0</v>
      </c>
      <c r="H12" s="576">
        <f t="shared" si="0"/>
        <v>0</v>
      </c>
      <c r="I12" s="511" t="str">
        <f t="shared" si="1"/>
        <v/>
      </c>
      <c r="K12" s="436"/>
    </row>
    <row r="13" spans="1:11" ht="21" customHeight="1">
      <c r="A13" s="1538" t="s">
        <v>316</v>
      </c>
      <c r="B13" s="1538"/>
      <c r="C13" s="1538"/>
      <c r="D13" s="1538"/>
      <c r="E13" s="1538"/>
      <c r="F13" s="576">
        <f>SUMIF('Balance N'!B:B,647,'Balance N'!O:O)</f>
        <v>0</v>
      </c>
      <c r="G13" s="576">
        <f>SUMIF('Balance N-1'!B:B,647,'Balance N-1'!O:O)</f>
        <v>0</v>
      </c>
      <c r="H13" s="576">
        <f t="shared" si="0"/>
        <v>0</v>
      </c>
      <c r="I13" s="511" t="str">
        <f t="shared" si="1"/>
        <v/>
      </c>
      <c r="K13" s="436"/>
    </row>
    <row r="14" spans="1:11" ht="21" customHeight="1">
      <c r="A14" s="1538" t="s">
        <v>317</v>
      </c>
      <c r="B14" s="1538"/>
      <c r="C14" s="1538"/>
      <c r="D14" s="1538"/>
      <c r="E14" s="1538"/>
      <c r="F14" s="576">
        <f>SUMIF('Balance N'!B:B,648,'Balance N'!O:O)</f>
        <v>0</v>
      </c>
      <c r="G14" s="576">
        <f>SUMIF('Balance N-1'!B:B,648,'Balance N-1'!O:O)</f>
        <v>0</v>
      </c>
      <c r="H14" s="576">
        <f t="shared" si="0"/>
        <v>0</v>
      </c>
      <c r="I14" s="511" t="str">
        <f t="shared" si="1"/>
        <v/>
      </c>
      <c r="K14" s="436"/>
    </row>
    <row r="15" spans="1:11" ht="21" customHeight="1">
      <c r="A15" s="1538" t="s">
        <v>318</v>
      </c>
      <c r="B15" s="1538"/>
      <c r="C15" s="1538"/>
      <c r="D15" s="1538"/>
      <c r="E15" s="1538"/>
      <c r="F15" s="576">
        <f>SUMIF('Balance N'!B:B,649,'Balance N'!P:P)</f>
        <v>0</v>
      </c>
      <c r="G15" s="576">
        <f>SUMIF('Balance N-1'!B:B,649,'Balance N-1'!P:P)</f>
        <v>0</v>
      </c>
      <c r="H15" s="576">
        <f t="shared" si="0"/>
        <v>0</v>
      </c>
      <c r="I15" s="511" t="str">
        <f t="shared" si="1"/>
        <v/>
      </c>
      <c r="K15" s="436"/>
    </row>
    <row r="16" spans="1:11" ht="21" customHeight="1">
      <c r="A16" s="1656" t="s">
        <v>292</v>
      </c>
      <c r="B16" s="1656"/>
      <c r="C16" s="1656"/>
      <c r="D16" s="1656"/>
      <c r="E16" s="1656"/>
      <c r="F16" s="579">
        <f>SUM(F10:F15)</f>
        <v>0</v>
      </c>
      <c r="G16" s="579">
        <f t="shared" ref="G16:H16" si="2">SUM(G10:G15)</f>
        <v>0</v>
      </c>
      <c r="H16" s="579">
        <f t="shared" si="2"/>
        <v>0</v>
      </c>
      <c r="I16" s="512" t="str">
        <f t="shared" si="1"/>
        <v/>
      </c>
    </row>
    <row r="17" spans="1:11" s="273" customFormat="1" ht="10.199999999999999">
      <c r="A17" s="271" t="s">
        <v>1907</v>
      </c>
      <c r="B17" s="272"/>
      <c r="C17" s="272"/>
      <c r="D17" s="272"/>
      <c r="E17" s="272"/>
      <c r="F17" s="272"/>
      <c r="G17" s="272"/>
      <c r="H17" s="272"/>
      <c r="I17" s="272"/>
      <c r="K17" s="274"/>
    </row>
    <row r="18" spans="1:11" s="273" customFormat="1" ht="10.199999999999999">
      <c r="A18" s="513" t="s">
        <v>2011</v>
      </c>
      <c r="B18" s="272"/>
      <c r="C18" s="272"/>
      <c r="D18" s="272"/>
      <c r="E18" s="272"/>
      <c r="F18" s="272"/>
      <c r="G18" s="272"/>
      <c r="H18" s="272"/>
      <c r="I18" s="272"/>
      <c r="K18" s="274"/>
    </row>
    <row r="19" spans="1:11" s="273" customFormat="1" ht="10.199999999999999">
      <c r="A19" s="513" t="s">
        <v>2050</v>
      </c>
      <c r="B19" s="272"/>
      <c r="C19" s="272"/>
      <c r="D19" s="272"/>
      <c r="E19" s="272"/>
      <c r="F19" s="272"/>
      <c r="G19" s="272"/>
      <c r="H19" s="272"/>
      <c r="I19" s="272"/>
      <c r="K19" s="274"/>
    </row>
    <row r="20" spans="1:11">
      <c r="A20" s="552" t="s">
        <v>431</v>
      </c>
    </row>
  </sheetData>
  <sheetProtection algorithmName="SHA-512" hashValue="8kSkZHaNZdadZPgoI4lBUUv3h3rq4oZEPSIQFZYgSMPsf9jFiLp8Dcux2YNfZAM58BgaNMzLpNUFZ0ikBD17ug==" saltValue="NAKTV0ltvdhx5VcRn1wA0A==" spinCount="100000" sheet="1" objects="1" scenarios="1"/>
  <mergeCells count="18">
    <mergeCell ref="A16:E16"/>
    <mergeCell ref="A7:I7"/>
    <mergeCell ref="A8:E9"/>
    <mergeCell ref="F8:F9"/>
    <mergeCell ref="G8:G9"/>
    <mergeCell ref="H8:I8"/>
    <mergeCell ref="A10:E10"/>
    <mergeCell ref="A11:E11"/>
    <mergeCell ref="A12:E12"/>
    <mergeCell ref="A13:E13"/>
    <mergeCell ref="A14:E14"/>
    <mergeCell ref="A15:E15"/>
    <mergeCell ref="A1:I1"/>
    <mergeCell ref="H2:I2"/>
    <mergeCell ref="C3:I3"/>
    <mergeCell ref="C5:D5"/>
    <mergeCell ref="C6:D6"/>
    <mergeCell ref="H6:I6"/>
  </mergeCells>
  <dataValidations count="1">
    <dataValidation type="whole" allowBlank="1" showInputMessage="1" showErrorMessage="1" errorTitle="Attention!" error="Valeur numérique attendue" sqref="F10:G15">
      <formula1>-9999999999999</formula1>
      <formula2>9999999999999</formula2>
    </dataValidation>
  </dataValidations>
  <pageMargins left="0.7" right="0.7" top="0.75" bottom="0.75" header="0.3" footer="0.3"/>
  <pageSetup paperSize="9" scale="74"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K20"/>
  <sheetViews>
    <sheetView showGridLines="0" view="pageBreakPreview" zoomScaleNormal="100" zoomScaleSheetLayoutView="100" workbookViewId="0">
      <selection activeCell="I5" sqref="I5"/>
    </sheetView>
  </sheetViews>
  <sheetFormatPr baseColWidth="10" defaultColWidth="11.5546875" defaultRowHeight="14.4"/>
  <cols>
    <col min="1" max="1" width="11.5546875" style="263"/>
    <col min="2" max="2" width="17" style="263" customWidth="1"/>
    <col min="3" max="3" width="2.44140625" style="263" customWidth="1"/>
    <col min="4" max="4" width="11.33203125" style="263" customWidth="1"/>
    <col min="5" max="5" width="13.88671875" style="263" customWidth="1"/>
    <col min="6" max="7" width="15.6640625" style="263" customWidth="1"/>
    <col min="8" max="8" width="14.6640625" style="263" customWidth="1"/>
    <col min="9" max="9" width="12.44140625" style="263" customWidth="1"/>
    <col min="10" max="10" width="11.5546875" style="263"/>
    <col min="11" max="11" width="11.5546875" style="264"/>
    <col min="12" max="16384" width="11.5546875" style="263"/>
  </cols>
  <sheetData>
    <row r="1" spans="1:11">
      <c r="A1" s="1203" t="s">
        <v>2201</v>
      </c>
      <c r="B1" s="1203"/>
      <c r="C1" s="1203"/>
      <c r="D1" s="1203"/>
      <c r="E1" s="1203"/>
      <c r="F1" s="1203"/>
      <c r="G1" s="1203"/>
      <c r="H1" s="1203"/>
      <c r="I1" s="1203"/>
    </row>
    <row r="2" spans="1:11" ht="24.75" customHeight="1">
      <c r="A2" s="265"/>
      <c r="B2" s="265"/>
      <c r="C2" s="265"/>
      <c r="D2" s="265"/>
      <c r="E2" s="265"/>
      <c r="F2" s="265"/>
      <c r="G2" s="443"/>
      <c r="H2" s="1447" t="s">
        <v>2057</v>
      </c>
      <c r="I2" s="1448"/>
    </row>
    <row r="3" spans="1:11" s="496" customFormat="1" ht="15.75" customHeight="1">
      <c r="A3" s="266" t="s">
        <v>516</v>
      </c>
      <c r="B3" s="266"/>
      <c r="C3" s="1464" t="str">
        <f>+'NOTE 18'!C3</f>
        <v>DSO Services</v>
      </c>
      <c r="D3" s="1464"/>
      <c r="E3" s="1464"/>
      <c r="F3" s="1464"/>
      <c r="G3" s="1464"/>
      <c r="H3" s="1464"/>
      <c r="I3" s="1464"/>
      <c r="K3" s="497"/>
    </row>
    <row r="4" spans="1:11" s="496" customFormat="1" ht="15.75" customHeight="1">
      <c r="A4" s="266" t="s">
        <v>517</v>
      </c>
      <c r="B4" s="277"/>
      <c r="C4" s="278" t="str">
        <f>+'NOTE 18'!C4</f>
        <v>Rue Alphamoi Djénèpo, secteur 01, Bobo-Dioulasso, Burkina Faso</v>
      </c>
      <c r="D4" s="278"/>
      <c r="E4" s="278"/>
      <c r="F4" s="278"/>
      <c r="H4" s="312" t="s">
        <v>518</v>
      </c>
      <c r="I4" s="315" t="str">
        <f>+'NOTE 18'!I4</f>
        <v>DSO Services</v>
      </c>
      <c r="K4" s="497"/>
    </row>
    <row r="5" spans="1:11" s="496" customFormat="1" ht="15.75" customHeight="1">
      <c r="A5" s="266" t="s">
        <v>1771</v>
      </c>
      <c r="B5" s="266"/>
      <c r="C5" s="1594" t="str">
        <f>+'NOTE 18'!C5</f>
        <v>00000101A</v>
      </c>
      <c r="D5" s="1594"/>
      <c r="E5" s="573"/>
      <c r="F5" s="574" t="s">
        <v>520</v>
      </c>
      <c r="G5" s="532">
        <f>+'NOTE 18'!G5</f>
        <v>45657</v>
      </c>
      <c r="H5" s="877" t="s">
        <v>521</v>
      </c>
      <c r="I5" s="597">
        <f>+'NOTE 18'!I5</f>
        <v>12</v>
      </c>
      <c r="K5" s="497"/>
    </row>
    <row r="6" spans="1:11" s="496" customFormat="1" ht="15.75" customHeight="1">
      <c r="A6" s="575" t="s">
        <v>1855</v>
      </c>
      <c r="B6" s="266"/>
      <c r="C6" s="1616" t="str">
        <f>+'NOTE 18'!C6</f>
        <v>Néant</v>
      </c>
      <c r="D6" s="1616"/>
      <c r="E6" s="435"/>
      <c r="F6" s="270"/>
      <c r="G6" s="269"/>
      <c r="H6" s="805"/>
      <c r="I6" s="602"/>
      <c r="K6" s="497"/>
    </row>
    <row r="7" spans="1:11" ht="29.25" customHeight="1">
      <c r="A7" s="1505" t="s">
        <v>2058</v>
      </c>
      <c r="B7" s="1505"/>
      <c r="C7" s="1505"/>
      <c r="D7" s="1505"/>
      <c r="E7" s="1505"/>
      <c r="F7" s="1505"/>
      <c r="G7" s="1505"/>
      <c r="H7" s="1505"/>
      <c r="I7" s="1505"/>
      <c r="K7" s="427">
        <v>1</v>
      </c>
    </row>
    <row r="8" spans="1:11">
      <c r="A8" s="1579" t="s">
        <v>233</v>
      </c>
      <c r="B8" s="1580"/>
      <c r="C8" s="1580"/>
      <c r="D8" s="1580"/>
      <c r="E8" s="1581"/>
      <c r="F8" s="1587" t="s">
        <v>221</v>
      </c>
      <c r="G8" s="1587" t="s">
        <v>232</v>
      </c>
      <c r="H8" s="1629" t="s">
        <v>220</v>
      </c>
      <c r="I8" s="1629"/>
    </row>
    <row r="9" spans="1:11">
      <c r="A9" s="1582"/>
      <c r="B9" s="1583"/>
      <c r="C9" s="1583"/>
      <c r="D9" s="1583"/>
      <c r="E9" s="1584"/>
      <c r="F9" s="1588"/>
      <c r="G9" s="1588"/>
      <c r="H9" s="518" t="s">
        <v>231</v>
      </c>
      <c r="I9" s="518" t="s">
        <v>219</v>
      </c>
    </row>
    <row r="10" spans="1:11">
      <c r="A10" s="1576" t="s">
        <v>2054</v>
      </c>
      <c r="B10" s="1577"/>
      <c r="C10" s="1577"/>
      <c r="D10" s="1577"/>
      <c r="E10" s="1578"/>
      <c r="F10" s="576">
        <f>SUMIF('Balance N'!C:C,6511,'Balance N'!O:O)</f>
        <v>0</v>
      </c>
      <c r="G10" s="576">
        <f>SUMIF('Balance N-1'!C:C,6511,'Balance N-1'!O:O)</f>
        <v>0</v>
      </c>
      <c r="H10" s="577">
        <f>(F10-G10)</f>
        <v>0</v>
      </c>
      <c r="I10" s="511" t="str">
        <f>IF(G10,(F10-G10)/G10,IF(ISBLANK(G10),"",IF(F10,IF( F10 &gt; 0,1,-1),"")))</f>
        <v/>
      </c>
      <c r="K10" s="436"/>
    </row>
    <row r="11" spans="1:11">
      <c r="A11" s="1576" t="s">
        <v>2055</v>
      </c>
      <c r="B11" s="1577"/>
      <c r="C11" s="1577"/>
      <c r="D11" s="1577"/>
      <c r="E11" s="1578"/>
      <c r="F11" s="576">
        <f>SUMIF('Balance N'!C:C,6515,'Balance N'!O:O)</f>
        <v>0</v>
      </c>
      <c r="G11" s="576">
        <f>SUMIF('Balance N-1'!C:C,6515,'Balance N-1'!O:O)</f>
        <v>0</v>
      </c>
      <c r="H11" s="576">
        <f t="shared" ref="H11:H16" si="0">(F11-G11)</f>
        <v>0</v>
      </c>
      <c r="I11" s="511" t="str">
        <f t="shared" ref="I11:I17" si="1">IF(G11,(F11-G11)/G11,IF(ISBLANK(G11),"",IF(F11,IF( F11 &gt; 0,1,-1),"")))</f>
        <v/>
      </c>
      <c r="K11" s="436"/>
    </row>
    <row r="12" spans="1:11">
      <c r="A12" s="1576" t="s">
        <v>319</v>
      </c>
      <c r="B12" s="1577" t="s">
        <v>319</v>
      </c>
      <c r="C12" s="1577" t="s">
        <v>319</v>
      </c>
      <c r="D12" s="1577" t="s">
        <v>319</v>
      </c>
      <c r="E12" s="1578" t="s">
        <v>319</v>
      </c>
      <c r="F12" s="576">
        <f>SUMIF('Balance N'!B:B,652,'Balance N'!O:O)</f>
        <v>0</v>
      </c>
      <c r="G12" s="576">
        <f>SUMIF('Balance N-1'!B:B,652,'Balance N-1'!O:O)</f>
        <v>0</v>
      </c>
      <c r="H12" s="576">
        <f t="shared" si="0"/>
        <v>0</v>
      </c>
      <c r="I12" s="511" t="str">
        <f t="shared" si="1"/>
        <v/>
      </c>
      <c r="K12" s="436"/>
    </row>
    <row r="13" spans="1:11">
      <c r="A13" s="1657" t="s">
        <v>320</v>
      </c>
      <c r="B13" s="1658" t="s">
        <v>320</v>
      </c>
      <c r="C13" s="1658" t="s">
        <v>320</v>
      </c>
      <c r="D13" s="1658" t="s">
        <v>320</v>
      </c>
      <c r="E13" s="1659" t="s">
        <v>320</v>
      </c>
      <c r="F13" s="576">
        <f>SUMIF('Balance N'!B:B,657,'Balance N'!O:O)</f>
        <v>0</v>
      </c>
      <c r="G13" s="576">
        <f>SUMIF('Balance N-1'!B:B,657,'Balance N-1'!O:O)</f>
        <v>0</v>
      </c>
      <c r="H13" s="576">
        <f t="shared" si="0"/>
        <v>0</v>
      </c>
      <c r="I13" s="511" t="str">
        <f t="shared" si="1"/>
        <v/>
      </c>
      <c r="K13" s="436"/>
    </row>
    <row r="14" spans="1:11">
      <c r="A14" s="1657" t="s">
        <v>321</v>
      </c>
      <c r="B14" s="1658" t="s">
        <v>321</v>
      </c>
      <c r="C14" s="1658" t="s">
        <v>321</v>
      </c>
      <c r="D14" s="1658" t="s">
        <v>321</v>
      </c>
      <c r="E14" s="1659" t="s">
        <v>321</v>
      </c>
      <c r="F14" s="576">
        <f>SUMIF('Balance N'!B:B,654,'Balance N'!O:O)</f>
        <v>0</v>
      </c>
      <c r="G14" s="576">
        <f>SUMIF('Balance N-1'!B:B,654,'Balance N-1'!O:O)</f>
        <v>0</v>
      </c>
      <c r="H14" s="576">
        <f t="shared" si="0"/>
        <v>0</v>
      </c>
      <c r="I14" s="511" t="str">
        <f t="shared" si="1"/>
        <v/>
      </c>
      <c r="K14" s="436"/>
    </row>
    <row r="15" spans="1:11">
      <c r="A15" s="1576" t="s">
        <v>322</v>
      </c>
      <c r="B15" s="1577" t="s">
        <v>322</v>
      </c>
      <c r="C15" s="1577" t="s">
        <v>322</v>
      </c>
      <c r="D15" s="1577" t="s">
        <v>322</v>
      </c>
      <c r="E15" s="1578" t="s">
        <v>322</v>
      </c>
      <c r="F15" s="576">
        <f>SUMIF('Balance N'!B:B,658,'Balance N'!O:O)</f>
        <v>0</v>
      </c>
      <c r="G15" s="576">
        <f>SUMIF('Balance N-1'!B:B,658,'Balance N-1'!O:O)</f>
        <v>0</v>
      </c>
      <c r="H15" s="576">
        <f t="shared" si="0"/>
        <v>0</v>
      </c>
      <c r="I15" s="511" t="str">
        <f t="shared" si="1"/>
        <v/>
      </c>
      <c r="K15" s="436"/>
    </row>
    <row r="16" spans="1:11" ht="26.25" customHeight="1">
      <c r="A16" s="1576" t="s">
        <v>2056</v>
      </c>
      <c r="B16" s="1577"/>
      <c r="C16" s="1577"/>
      <c r="D16" s="1577"/>
      <c r="E16" s="1578"/>
      <c r="F16" s="576">
        <f>SUMIF('Balance N'!B:B,659,'Balance N'!O:O)</f>
        <v>0</v>
      </c>
      <c r="G16" s="576">
        <f>SUMIF('Balance N-1'!B:B,659,'Balance N-1'!O:O)</f>
        <v>0</v>
      </c>
      <c r="H16" s="576">
        <f t="shared" si="0"/>
        <v>0</v>
      </c>
      <c r="I16" s="511" t="str">
        <f t="shared" si="1"/>
        <v/>
      </c>
      <c r="K16" s="436"/>
    </row>
    <row r="17" spans="1:11">
      <c r="A17" s="1656" t="s">
        <v>292</v>
      </c>
      <c r="B17" s="1656"/>
      <c r="C17" s="1656"/>
      <c r="D17" s="1656"/>
      <c r="E17" s="1656"/>
      <c r="F17" s="579">
        <f>SUM(F10:F16)</f>
        <v>0</v>
      </c>
      <c r="G17" s="579">
        <f>SUM(G10:G16)</f>
        <v>0</v>
      </c>
      <c r="H17" s="579">
        <f>SUM(H10:H16)</f>
        <v>0</v>
      </c>
      <c r="I17" s="512" t="str">
        <f t="shared" si="1"/>
        <v/>
      </c>
    </row>
    <row r="18" spans="1:11" s="273" customFormat="1" ht="10.199999999999999">
      <c r="A18" s="271" t="s">
        <v>1920</v>
      </c>
      <c r="B18" s="272"/>
      <c r="C18" s="272"/>
      <c r="D18" s="272"/>
      <c r="E18" s="272"/>
      <c r="F18" s="272"/>
      <c r="G18" s="272"/>
      <c r="H18" s="272"/>
      <c r="I18" s="272"/>
      <c r="K18" s="274"/>
    </row>
    <row r="19" spans="1:11" s="273" customFormat="1" ht="10.199999999999999">
      <c r="A19" s="513" t="s">
        <v>2011</v>
      </c>
      <c r="B19" s="272"/>
      <c r="C19" s="272"/>
      <c r="D19" s="272"/>
      <c r="E19" s="272"/>
      <c r="F19" s="272"/>
      <c r="G19" s="272"/>
      <c r="H19" s="272"/>
      <c r="I19" s="272"/>
      <c r="K19" s="274"/>
    </row>
    <row r="20" spans="1:11" s="273" customFormat="1" ht="10.199999999999999">
      <c r="A20" s="513" t="s">
        <v>2053</v>
      </c>
      <c r="B20" s="272"/>
      <c r="C20" s="272"/>
      <c r="D20" s="272"/>
      <c r="E20" s="272"/>
      <c r="F20" s="272"/>
      <c r="G20" s="272"/>
      <c r="H20" s="272"/>
      <c r="I20" s="272"/>
      <c r="K20" s="274"/>
    </row>
  </sheetData>
  <sheetProtection algorithmName="SHA-512" hashValue="Wo+pfIuWncaAPnpvjWEFkhol9fY09W4uVZV3+IvZ3I5xeeioPtLu11sD4yyLOs4LG1Nwvw02h/ACYc4ZiKZL8A==" saltValue="66xqZUwXhLRjFN9HHd3Smg==" spinCount="100000" sheet="1" objects="1" scenarios="1"/>
  <mergeCells count="18">
    <mergeCell ref="A17:E17"/>
    <mergeCell ref="A8:E9"/>
    <mergeCell ref="F8:F9"/>
    <mergeCell ref="G8:G9"/>
    <mergeCell ref="H8:I8"/>
    <mergeCell ref="A10:E10"/>
    <mergeCell ref="A11:E11"/>
    <mergeCell ref="A12:E12"/>
    <mergeCell ref="A13:E13"/>
    <mergeCell ref="A14:E14"/>
    <mergeCell ref="A15:E15"/>
    <mergeCell ref="A16:E16"/>
    <mergeCell ref="A7:I7"/>
    <mergeCell ref="A1:I1"/>
    <mergeCell ref="H2:I2"/>
    <mergeCell ref="C3:I3"/>
    <mergeCell ref="C5:D5"/>
    <mergeCell ref="C6:D6"/>
  </mergeCells>
  <dataValidations count="1">
    <dataValidation type="whole" allowBlank="1" showInputMessage="1" showErrorMessage="1" errorTitle="Attention!" error="Valeur numérique attendue" sqref="F10:G16">
      <formula1>-9999999999999</formula1>
      <formula2>9999999999999</formula2>
    </dataValidation>
  </dataValidations>
  <pageMargins left="0.7" right="0.7" top="0.75" bottom="0.75" header="0.3" footer="0.3"/>
  <pageSetup paperSize="9" scale="76"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K23"/>
  <sheetViews>
    <sheetView showGridLines="0" view="pageBreakPreview" zoomScaleNormal="100" zoomScaleSheetLayoutView="100" workbookViewId="0">
      <selection activeCell="I5" sqref="I5"/>
    </sheetView>
  </sheetViews>
  <sheetFormatPr baseColWidth="10" defaultColWidth="11.5546875" defaultRowHeight="14.4"/>
  <cols>
    <col min="1" max="1" width="12.5546875" style="263" customWidth="1"/>
    <col min="2" max="2" width="12.88671875" style="263" customWidth="1"/>
    <col min="3" max="3" width="2.44140625" style="263" customWidth="1"/>
    <col min="4" max="4" width="11.33203125" style="263" customWidth="1"/>
    <col min="5" max="5" width="20" style="263" customWidth="1"/>
    <col min="6" max="7" width="15.6640625" style="263" customWidth="1"/>
    <col min="8" max="8" width="14.33203125" style="263" customWidth="1"/>
    <col min="9" max="9" width="12.44140625" style="263" customWidth="1"/>
    <col min="10" max="10" width="11.5546875" style="263"/>
    <col min="11" max="11" width="11.5546875" style="264"/>
    <col min="12" max="16384" width="11.5546875" style="263"/>
  </cols>
  <sheetData>
    <row r="1" spans="1:11" ht="14.25" customHeight="1">
      <c r="A1" s="1203" t="s">
        <v>2202</v>
      </c>
      <c r="B1" s="1203"/>
      <c r="C1" s="1203"/>
      <c r="D1" s="1203"/>
      <c r="E1" s="1203"/>
      <c r="F1" s="1203"/>
      <c r="G1" s="1203"/>
      <c r="H1" s="1203"/>
      <c r="I1" s="88"/>
    </row>
    <row r="2" spans="1:11" ht="25.5" customHeight="1">
      <c r="A2" s="265"/>
      <c r="B2" s="265"/>
      <c r="C2" s="265"/>
      <c r="D2" s="265"/>
      <c r="E2" s="265"/>
      <c r="F2" s="265"/>
      <c r="G2" s="527"/>
      <c r="H2" s="1447" t="s">
        <v>2062</v>
      </c>
      <c r="I2" s="1448"/>
    </row>
    <row r="3" spans="1:11" s="496" customFormat="1" ht="15.75" customHeight="1">
      <c r="A3" s="266" t="s">
        <v>516</v>
      </c>
      <c r="B3" s="266"/>
      <c r="C3" s="1464" t="str">
        <f>+'NOTE 19'!C3</f>
        <v>DSO Services</v>
      </c>
      <c r="D3" s="1464"/>
      <c r="E3" s="1464"/>
      <c r="F3" s="1464"/>
      <c r="G3" s="1464"/>
      <c r="H3" s="1464"/>
      <c r="I3" s="440"/>
      <c r="K3" s="497"/>
    </row>
    <row r="4" spans="1:11" s="496" customFormat="1" ht="15.75" customHeight="1">
      <c r="A4" s="266" t="s">
        <v>517</v>
      </c>
      <c r="B4" s="277"/>
      <c r="C4" s="278" t="str">
        <f>+'NOTE 19'!C4</f>
        <v>Rue Alphamoi Djénèpo, secteur 01, Bobo-Dioulasso, Burkina Faso</v>
      </c>
      <c r="D4" s="278"/>
      <c r="E4" s="278"/>
      <c r="F4" s="278"/>
      <c r="H4" s="312" t="s">
        <v>518</v>
      </c>
      <c r="I4" s="432" t="str">
        <f>+'NOTE 19'!I4</f>
        <v>DSO Services</v>
      </c>
      <c r="K4" s="497"/>
    </row>
    <row r="5" spans="1:11" s="496" customFormat="1" ht="15.75" customHeight="1">
      <c r="A5" s="266" t="s">
        <v>1771</v>
      </c>
      <c r="B5" s="266"/>
      <c r="C5" s="1594" t="str">
        <f>+'NOTE 19'!C5</f>
        <v>00000101A</v>
      </c>
      <c r="D5" s="1594"/>
      <c r="E5" s="573"/>
      <c r="F5" s="295" t="s">
        <v>520</v>
      </c>
      <c r="G5" s="490">
        <f>+'NOTE 19'!G5</f>
        <v>45657</v>
      </c>
      <c r="H5" s="312" t="s">
        <v>521</v>
      </c>
      <c r="I5" s="434">
        <f>+'NOTE 19'!I5</f>
        <v>12</v>
      </c>
      <c r="K5" s="497"/>
    </row>
    <row r="6" spans="1:11" s="496" customFormat="1" ht="15.75" customHeight="1">
      <c r="A6" s="266" t="s">
        <v>1773</v>
      </c>
      <c r="B6" s="266"/>
      <c r="C6" s="1660" t="str">
        <f>+'NOTE 19'!C6</f>
        <v>Néant</v>
      </c>
      <c r="D6" s="1660"/>
      <c r="E6" s="599"/>
      <c r="F6" s="600"/>
      <c r="G6" s="601"/>
      <c r="H6" s="600"/>
      <c r="I6" s="600"/>
      <c r="K6" s="497"/>
    </row>
    <row r="7" spans="1:11" ht="28.5" customHeight="1">
      <c r="A7" s="1459" t="s">
        <v>2063</v>
      </c>
      <c r="B7" s="1459"/>
      <c r="C7" s="1459"/>
      <c r="D7" s="1459"/>
      <c r="E7" s="1459"/>
      <c r="F7" s="1459"/>
      <c r="G7" s="1459"/>
      <c r="H7" s="1459"/>
      <c r="I7" s="439"/>
      <c r="K7" s="427">
        <v>1</v>
      </c>
    </row>
    <row r="8" spans="1:11" ht="20.25" customHeight="1">
      <c r="A8" s="1579" t="s">
        <v>233</v>
      </c>
      <c r="B8" s="1580"/>
      <c r="C8" s="1580"/>
      <c r="D8" s="1580"/>
      <c r="E8" s="1581"/>
      <c r="F8" s="1587" t="s">
        <v>221</v>
      </c>
      <c r="G8" s="1587" t="s">
        <v>232</v>
      </c>
      <c r="H8" s="1629" t="s">
        <v>220</v>
      </c>
      <c r="I8" s="1629"/>
    </row>
    <row r="9" spans="1:11" ht="16.5" customHeight="1">
      <c r="A9" s="1582"/>
      <c r="B9" s="1583"/>
      <c r="C9" s="1583"/>
      <c r="D9" s="1583"/>
      <c r="E9" s="1584"/>
      <c r="F9" s="1588"/>
      <c r="G9" s="1588"/>
      <c r="H9" s="518" t="s">
        <v>231</v>
      </c>
      <c r="I9" s="518" t="s">
        <v>219</v>
      </c>
    </row>
    <row r="10" spans="1:11" ht="28.5" customHeight="1">
      <c r="A10" s="1576" t="s">
        <v>323</v>
      </c>
      <c r="B10" s="1577"/>
      <c r="C10" s="1577"/>
      <c r="D10" s="1577"/>
      <c r="E10" s="1578"/>
      <c r="F10" s="576">
        <f>SUMIF('Balance N'!B:B,661,'Balance N'!O:O)</f>
        <v>0</v>
      </c>
      <c r="G10" s="576">
        <f>SUMIF('Balance N-1'!B:B,661,'Balance N-1'!O:O)</f>
        <v>0</v>
      </c>
      <c r="H10" s="577">
        <f>(F10-G10)</f>
        <v>0</v>
      </c>
      <c r="I10" s="603" t="str">
        <f>IF(G10,(F10-G10)/G10,IF(ISBLANK(G10),"",IF(F10,IF( F10 &gt; 0,1,-1),"")))</f>
        <v/>
      </c>
    </row>
    <row r="11" spans="1:11" ht="28.5" customHeight="1">
      <c r="A11" s="1576" t="s">
        <v>2059</v>
      </c>
      <c r="B11" s="1577"/>
      <c r="C11" s="1577"/>
      <c r="D11" s="1577"/>
      <c r="E11" s="1578"/>
      <c r="F11" s="576">
        <f>SUMIF('Balance N'!B:B,662,'Balance N'!O:O)</f>
        <v>0</v>
      </c>
      <c r="G11" s="576">
        <f>SUMIF('Balance N-1'!B:B,662,'Balance N-1'!O:O)</f>
        <v>0</v>
      </c>
      <c r="H11" s="576">
        <f t="shared" ref="H11:H18" si="0">(F11-G11)</f>
        <v>0</v>
      </c>
      <c r="I11" s="603" t="str">
        <f t="shared" ref="I11:I19" si="1">IF(G11,(F11-G11)/G11,IF(ISBLANK(G11),"",IF(F11,IF( F11 &gt; 0,1,-1),"")))</f>
        <v/>
      </c>
    </row>
    <row r="12" spans="1:11" ht="28.5" customHeight="1">
      <c r="A12" s="1576" t="s">
        <v>324</v>
      </c>
      <c r="B12" s="1577"/>
      <c r="C12" s="1577"/>
      <c r="D12" s="1577"/>
      <c r="E12" s="1578"/>
      <c r="F12" s="576">
        <f>SUMIF('Balance N'!B:B,663,'Balance N'!O:O)</f>
        <v>0</v>
      </c>
      <c r="G12" s="576">
        <f>SUMIF('Balance N-1'!B:B,663,'Balance N-1'!O:O)</f>
        <v>0</v>
      </c>
      <c r="H12" s="576">
        <f t="shared" si="0"/>
        <v>0</v>
      </c>
      <c r="I12" s="603" t="str">
        <f t="shared" si="1"/>
        <v/>
      </c>
    </row>
    <row r="13" spans="1:11" ht="28.5" customHeight="1">
      <c r="A13" s="1657" t="s">
        <v>2060</v>
      </c>
      <c r="B13" s="1658"/>
      <c r="C13" s="1658"/>
      <c r="D13" s="1658"/>
      <c r="E13" s="1659"/>
      <c r="F13" s="576">
        <f>SUMIF('Balance N'!C:C,6641,'Balance N'!O:O)</f>
        <v>0</v>
      </c>
      <c r="G13" s="576">
        <f>SUMIF('Balance N-1'!C:C,6641,'Balance N-1'!O:O)</f>
        <v>0</v>
      </c>
      <c r="H13" s="576">
        <f t="shared" si="0"/>
        <v>0</v>
      </c>
      <c r="I13" s="603" t="str">
        <f t="shared" si="1"/>
        <v/>
      </c>
    </row>
    <row r="14" spans="1:11" ht="28.5" customHeight="1">
      <c r="A14" s="1657" t="s">
        <v>325</v>
      </c>
      <c r="B14" s="1658"/>
      <c r="C14" s="1658"/>
      <c r="D14" s="1658"/>
      <c r="E14" s="1659"/>
      <c r="F14" s="576">
        <f>SUMIF('Balance N'!C:C,6642,'Balance N'!O:O)</f>
        <v>0</v>
      </c>
      <c r="G14" s="576">
        <f>SUMIF('Balance N-1'!C:C,6642,'Balance N-1'!O:O)</f>
        <v>0</v>
      </c>
      <c r="H14" s="576">
        <f t="shared" si="0"/>
        <v>0</v>
      </c>
      <c r="I14" s="603" t="str">
        <f t="shared" si="1"/>
        <v/>
      </c>
    </row>
    <row r="15" spans="1:11" ht="28.5" customHeight="1">
      <c r="A15" s="1657" t="s">
        <v>1437</v>
      </c>
      <c r="B15" s="1658"/>
      <c r="C15" s="1658"/>
      <c r="D15" s="1658"/>
      <c r="E15" s="1659"/>
      <c r="F15" s="576">
        <f>SUMIF('Balance N'!B:B,665,'Balance N'!O:O)</f>
        <v>0</v>
      </c>
      <c r="G15" s="576">
        <f>SUMIF('Balance N-1'!B:B,665,'Balance N-1'!O:O)</f>
        <v>0</v>
      </c>
      <c r="H15" s="576">
        <f t="shared" si="0"/>
        <v>0</v>
      </c>
      <c r="I15" s="603" t="str">
        <f t="shared" si="1"/>
        <v/>
      </c>
    </row>
    <row r="16" spans="1:11" ht="28.5" customHeight="1">
      <c r="A16" s="1576" t="s">
        <v>326</v>
      </c>
      <c r="B16" s="1577"/>
      <c r="C16" s="1577"/>
      <c r="D16" s="1577"/>
      <c r="E16" s="1578"/>
      <c r="F16" s="576">
        <f>SUMIF('Balance N'!B:B,667,'Balance N'!O:O)</f>
        <v>0</v>
      </c>
      <c r="G16" s="576">
        <f>SUMIF('Balance N-1'!B:B,667,'Balance N-1'!O:O)</f>
        <v>0</v>
      </c>
      <c r="H16" s="576">
        <f t="shared" si="0"/>
        <v>0</v>
      </c>
      <c r="I16" s="603" t="str">
        <f t="shared" si="1"/>
        <v/>
      </c>
    </row>
    <row r="17" spans="1:11" ht="28.5" customHeight="1">
      <c r="A17" s="1576" t="s">
        <v>327</v>
      </c>
      <c r="B17" s="1577"/>
      <c r="C17" s="1577"/>
      <c r="D17" s="1577"/>
      <c r="E17" s="1578"/>
      <c r="F17" s="576">
        <f>SUMIF('Balance N'!B:B,668,'Balance N'!O:O)</f>
        <v>0</v>
      </c>
      <c r="G17" s="576">
        <f>SUMIF('Balance N-1'!B:B,668,'Balance N-1'!O:O)</f>
        <v>0</v>
      </c>
      <c r="H17" s="576">
        <f t="shared" si="0"/>
        <v>0</v>
      </c>
      <c r="I17" s="603" t="str">
        <f t="shared" si="1"/>
        <v/>
      </c>
    </row>
    <row r="18" spans="1:11" ht="28.5" customHeight="1">
      <c r="A18" s="1576" t="s">
        <v>328</v>
      </c>
      <c r="B18" s="1577"/>
      <c r="C18" s="1577"/>
      <c r="D18" s="1577"/>
      <c r="E18" s="1578"/>
      <c r="F18" s="576">
        <f>SUMIF('Balance N'!B:B,669,'Balance N'!P:P)</f>
        <v>0</v>
      </c>
      <c r="G18" s="576">
        <f>SUMIF('Balance N-1'!B:B,669,'Balance N-1'!P:P)</f>
        <v>0</v>
      </c>
      <c r="H18" s="576">
        <f t="shared" si="0"/>
        <v>0</v>
      </c>
      <c r="I18" s="603" t="str">
        <f t="shared" si="1"/>
        <v/>
      </c>
    </row>
    <row r="19" spans="1:11" ht="28.5" customHeight="1">
      <c r="A19" s="1656" t="s">
        <v>292</v>
      </c>
      <c r="B19" s="1656"/>
      <c r="C19" s="1656"/>
      <c r="D19" s="1656"/>
      <c r="E19" s="1656"/>
      <c r="F19" s="579">
        <f>SUM(F10:F18)</f>
        <v>0</v>
      </c>
      <c r="G19" s="579">
        <f t="shared" ref="G19:H19" si="2">SUM(G10:G18)</f>
        <v>0</v>
      </c>
      <c r="H19" s="579">
        <f t="shared" si="2"/>
        <v>0</v>
      </c>
      <c r="I19" s="604" t="str">
        <f t="shared" si="1"/>
        <v/>
      </c>
    </row>
    <row r="20" spans="1:11" s="273" customFormat="1" ht="10.199999999999999">
      <c r="A20" s="271" t="s">
        <v>1920</v>
      </c>
      <c r="B20" s="272"/>
      <c r="C20" s="272"/>
      <c r="D20" s="272"/>
      <c r="E20" s="272"/>
      <c r="F20" s="272"/>
      <c r="G20" s="272"/>
      <c r="H20" s="272"/>
      <c r="I20" s="272"/>
      <c r="K20" s="274"/>
    </row>
    <row r="21" spans="1:11" s="273" customFormat="1" ht="10.199999999999999">
      <c r="A21" s="513" t="s">
        <v>2011</v>
      </c>
      <c r="B21" s="272"/>
      <c r="C21" s="272"/>
      <c r="D21" s="272"/>
      <c r="E21" s="272"/>
      <c r="F21" s="272"/>
      <c r="G21" s="272"/>
      <c r="H21" s="272"/>
      <c r="I21" s="272"/>
      <c r="K21" s="274"/>
    </row>
    <row r="22" spans="1:11" s="273" customFormat="1" ht="10.199999999999999">
      <c r="A22" s="513" t="s">
        <v>2061</v>
      </c>
      <c r="B22" s="272"/>
      <c r="C22" s="272"/>
      <c r="D22" s="272"/>
      <c r="E22" s="272"/>
      <c r="F22" s="272"/>
      <c r="G22" s="272"/>
      <c r="H22" s="272"/>
      <c r="I22" s="272"/>
      <c r="K22" s="274"/>
    </row>
    <row r="23" spans="1:11">
      <c r="A23" s="552" t="s">
        <v>431</v>
      </c>
    </row>
  </sheetData>
  <sheetProtection algorithmName="SHA-512" hashValue="sKQPfUpsUEnrs/JM0yo9nigXJExjFy/R7iMyX9WyIfeeWeg/8yBEyQn6ELMqbOgV3bLCHUYpWe7KmaQ8A0+eHA==" saltValue="vY/pWnIN+Qx+Mws8KB54PA==" spinCount="100000" sheet="1" objects="1" scenarios="1"/>
  <mergeCells count="20">
    <mergeCell ref="A18:E18"/>
    <mergeCell ref="A19:E19"/>
    <mergeCell ref="A12:E12"/>
    <mergeCell ref="A13:E13"/>
    <mergeCell ref="A14:E14"/>
    <mergeCell ref="A15:E15"/>
    <mergeCell ref="A16:E16"/>
    <mergeCell ref="A17:E17"/>
    <mergeCell ref="A11:E11"/>
    <mergeCell ref="A1:H1"/>
    <mergeCell ref="H2:I2"/>
    <mergeCell ref="C3:H3"/>
    <mergeCell ref="C5:D5"/>
    <mergeCell ref="C6:D6"/>
    <mergeCell ref="A7:H7"/>
    <mergeCell ref="A8:E9"/>
    <mergeCell ref="F8:F9"/>
    <mergeCell ref="G8:G9"/>
    <mergeCell ref="H8:I8"/>
    <mergeCell ref="A10:E10"/>
  </mergeCells>
  <dataValidations count="1">
    <dataValidation type="whole" allowBlank="1" showInputMessage="1" showErrorMessage="1" errorTitle="Attention!" error="Valeur numérique attendue" sqref="F10:G18">
      <formula1>-9999999999999</formula1>
      <formula2>9999999999999</formula2>
    </dataValidation>
  </dataValidations>
  <pageMargins left="0.7" right="0.7" top="0.75" bottom="0.75" header="0.3" footer="0.3"/>
  <pageSetup paperSize="9" scale="74"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W31"/>
  <sheetViews>
    <sheetView showGridLines="0" view="pageBreakPreview" zoomScaleNormal="100" zoomScaleSheetLayoutView="100" workbookViewId="0">
      <selection activeCell="D6" sqref="D6:S6"/>
    </sheetView>
  </sheetViews>
  <sheetFormatPr baseColWidth="10" defaultColWidth="11.5546875" defaultRowHeight="14.4"/>
  <cols>
    <col min="1" max="1" width="4" style="263" customWidth="1"/>
    <col min="2" max="3" width="11.5546875" style="263"/>
    <col min="4" max="4" width="7.44140625" style="263" customWidth="1"/>
    <col min="5" max="10" width="5.109375" style="263" customWidth="1"/>
    <col min="11" max="11" width="8.6640625" style="263" customWidth="1"/>
    <col min="12" max="13" width="13.6640625" style="263" customWidth="1"/>
    <col min="14" max="14" width="0.44140625" style="263" customWidth="1"/>
    <col min="15" max="19" width="13.6640625" style="263" customWidth="1"/>
    <col min="20" max="20" width="11.5546875" style="263"/>
    <col min="21" max="21" width="11.5546875" style="264"/>
    <col min="22" max="16384" width="11.5546875" style="263"/>
  </cols>
  <sheetData>
    <row r="1" spans="1:23" ht="14.25" customHeight="1">
      <c r="A1" s="1203" t="s">
        <v>1944</v>
      </c>
      <c r="B1" s="1203"/>
      <c r="C1" s="1203"/>
      <c r="D1" s="1203"/>
      <c r="E1" s="1203"/>
      <c r="F1" s="1203"/>
      <c r="G1" s="1203"/>
      <c r="H1" s="1203"/>
      <c r="I1" s="1203"/>
      <c r="J1" s="1203"/>
      <c r="K1" s="1203"/>
      <c r="L1" s="1203"/>
      <c r="M1" s="1203"/>
      <c r="N1" s="1203"/>
      <c r="O1" s="1203"/>
      <c r="P1" s="1203"/>
      <c r="Q1" s="1203"/>
      <c r="R1" s="1203"/>
      <c r="S1" s="1203"/>
    </row>
    <row r="2" spans="1:23" ht="22.5" customHeight="1">
      <c r="A2" s="265"/>
      <c r="B2" s="265"/>
      <c r="C2" s="265"/>
      <c r="D2" s="265"/>
      <c r="E2" s="265"/>
      <c r="F2" s="265"/>
      <c r="R2" s="1447" t="s">
        <v>2081</v>
      </c>
      <c r="S2" s="1463"/>
    </row>
    <row r="3" spans="1:23" s="496" customFormat="1" ht="15.75" customHeight="1">
      <c r="A3" s="266" t="s">
        <v>516</v>
      </c>
      <c r="B3" s="266"/>
      <c r="D3" s="1464" t="str">
        <f>+'NOTE 20A'!C3</f>
        <v>DSO Services</v>
      </c>
      <c r="E3" s="1464"/>
      <c r="F3" s="1464"/>
      <c r="G3" s="1464"/>
      <c r="H3" s="1464"/>
      <c r="I3" s="1464"/>
      <c r="J3" s="1464"/>
      <c r="K3" s="1464"/>
      <c r="L3" s="1464"/>
      <c r="M3" s="1464"/>
      <c r="N3" s="1464"/>
      <c r="O3" s="1464"/>
      <c r="P3" s="1464"/>
      <c r="Q3" s="1464"/>
      <c r="R3" s="1464"/>
      <c r="S3" s="1464"/>
      <c r="T3" s="1661" t="s">
        <v>1770</v>
      </c>
      <c r="U3" s="1661"/>
      <c r="V3" s="1661"/>
      <c r="W3" s="1661"/>
    </row>
    <row r="4" spans="1:23" s="496" customFormat="1" ht="15.75" customHeight="1">
      <c r="A4" s="266" t="s">
        <v>517</v>
      </c>
      <c r="C4" s="277"/>
      <c r="D4" s="489" t="str">
        <f>+'NOTE 20A'!C4</f>
        <v>Rue Alphamoi Djénèpo, secteur 01, Bobo-Dioulasso, Burkina Faso</v>
      </c>
      <c r="E4" s="489"/>
      <c r="F4" s="489"/>
      <c r="G4" s="489"/>
      <c r="H4" s="489"/>
      <c r="I4" s="489"/>
      <c r="J4" s="489"/>
      <c r="K4" s="489"/>
      <c r="L4" s="489"/>
      <c r="M4" s="489"/>
      <c r="N4" s="489"/>
      <c r="O4" s="489"/>
      <c r="P4" s="489"/>
      <c r="Q4" s="573"/>
      <c r="R4" s="605" t="s">
        <v>518</v>
      </c>
      <c r="S4" s="278" t="str">
        <f>+'NOTE 20A'!I4</f>
        <v>DSO Services</v>
      </c>
      <c r="T4" s="1661"/>
      <c r="U4" s="1661"/>
      <c r="V4" s="1661"/>
      <c r="W4" s="1661"/>
    </row>
    <row r="5" spans="1:23" s="496" customFormat="1" ht="15.75" customHeight="1">
      <c r="A5" s="266" t="s">
        <v>1771</v>
      </c>
      <c r="B5" s="266"/>
      <c r="D5" s="1464" t="str">
        <f>+'NOTE 20A'!C5</f>
        <v>00000101A</v>
      </c>
      <c r="E5" s="1464"/>
      <c r="F5" s="1464"/>
      <c r="G5" s="1464"/>
      <c r="H5" s="1464"/>
      <c r="I5" s="1464"/>
      <c r="J5" s="1464"/>
      <c r="K5" s="1464"/>
      <c r="L5" s="1662" t="s">
        <v>520</v>
      </c>
      <c r="M5" s="1662"/>
      <c r="N5" s="1662"/>
      <c r="O5" s="1569">
        <f>+'NOTE 20A'!G5</f>
        <v>45657</v>
      </c>
      <c r="P5" s="1569"/>
      <c r="Q5" s="573"/>
      <c r="R5" s="312" t="s">
        <v>521</v>
      </c>
      <c r="S5" s="270">
        <f>+'NOTE 20A'!I5</f>
        <v>12</v>
      </c>
      <c r="T5" s="1663" t="s">
        <v>1772</v>
      </c>
      <c r="U5" s="1663"/>
      <c r="V5" s="1663"/>
      <c r="W5" s="1663"/>
    </row>
    <row r="6" spans="1:23" s="496" customFormat="1" ht="15.75" customHeight="1">
      <c r="A6" s="266" t="s">
        <v>1855</v>
      </c>
      <c r="B6" s="266"/>
      <c r="D6" s="1616" t="str">
        <f>+'NOTE 20A'!C6</f>
        <v>Néant</v>
      </c>
      <c r="E6" s="1616"/>
      <c r="F6" s="1616"/>
      <c r="G6" s="1616"/>
      <c r="H6" s="1616"/>
      <c r="I6" s="1616"/>
      <c r="J6" s="1616"/>
      <c r="K6" s="1616"/>
      <c r="L6" s="1616"/>
      <c r="M6" s="1616"/>
      <c r="N6" s="1616"/>
      <c r="O6" s="1616"/>
      <c r="P6" s="1616"/>
      <c r="Q6" s="1616"/>
      <c r="R6" s="1616"/>
      <c r="S6" s="1616"/>
      <c r="T6" s="1663"/>
      <c r="U6" s="1663"/>
      <c r="V6" s="1663"/>
      <c r="W6" s="1663"/>
    </row>
    <row r="7" spans="1:23" ht="37.5" customHeight="1">
      <c r="A7" s="1459" t="s">
        <v>2082</v>
      </c>
      <c r="B7" s="1459"/>
      <c r="C7" s="1459"/>
      <c r="D7" s="1459"/>
      <c r="E7" s="1459"/>
      <c r="F7" s="1459"/>
      <c r="G7" s="1459"/>
      <c r="H7" s="1459"/>
      <c r="I7" s="1459"/>
      <c r="J7" s="1459"/>
      <c r="K7" s="1459"/>
      <c r="L7" s="1459"/>
      <c r="M7" s="1459"/>
      <c r="N7" s="1459"/>
      <c r="O7" s="1459"/>
      <c r="P7" s="1459"/>
      <c r="Q7" s="1459"/>
      <c r="R7" s="1459"/>
      <c r="S7" s="1459"/>
      <c r="T7" s="606"/>
      <c r="U7" s="607">
        <v>0</v>
      </c>
      <c r="V7" s="606"/>
      <c r="W7" s="606"/>
    </row>
    <row r="8" spans="1:23" ht="28.5" customHeight="1">
      <c r="A8" s="608"/>
      <c r="B8" s="1665" t="s">
        <v>2064</v>
      </c>
      <c r="C8" s="1665"/>
      <c r="D8" s="1665"/>
      <c r="E8" s="1666" t="s">
        <v>2065</v>
      </c>
      <c r="F8" s="1666"/>
      <c r="G8" s="1666"/>
      <c r="H8" s="1666"/>
      <c r="I8" s="1666"/>
      <c r="J8" s="1666"/>
      <c r="K8" s="1666"/>
      <c r="L8" s="1666" t="s">
        <v>2066</v>
      </c>
      <c r="M8" s="1666"/>
      <c r="N8" s="1666"/>
      <c r="O8" s="1666"/>
      <c r="P8" s="1666"/>
      <c r="Q8" s="1666"/>
      <c r="R8" s="1666"/>
      <c r="S8" s="1666"/>
    </row>
    <row r="9" spans="1:23" ht="23.25" customHeight="1">
      <c r="A9" s="608"/>
      <c r="B9" s="1586"/>
      <c r="C9" s="1586"/>
      <c r="D9" s="1586"/>
      <c r="E9" s="1667" t="s">
        <v>427</v>
      </c>
      <c r="F9" s="1667"/>
      <c r="G9" s="1667" t="s">
        <v>2067</v>
      </c>
      <c r="H9" s="1667"/>
      <c r="I9" s="1667" t="s">
        <v>2068</v>
      </c>
      <c r="J9" s="1667"/>
      <c r="K9" s="1667" t="s">
        <v>292</v>
      </c>
      <c r="L9" s="1667" t="s">
        <v>427</v>
      </c>
      <c r="M9" s="1667"/>
      <c r="N9" s="610"/>
      <c r="O9" s="1667" t="s">
        <v>2069</v>
      </c>
      <c r="P9" s="1667"/>
      <c r="Q9" s="1667" t="s">
        <v>2070</v>
      </c>
      <c r="R9" s="1667"/>
      <c r="S9" s="1668" t="s">
        <v>292</v>
      </c>
    </row>
    <row r="10" spans="1:23" ht="23.25" customHeight="1">
      <c r="A10" s="608"/>
      <c r="B10" s="1585"/>
      <c r="C10" s="1585"/>
      <c r="D10" s="1585"/>
      <c r="E10" s="1667"/>
      <c r="F10" s="1667"/>
      <c r="G10" s="1667"/>
      <c r="H10" s="1667"/>
      <c r="I10" s="1667"/>
      <c r="J10" s="1667"/>
      <c r="K10" s="1667"/>
      <c r="L10" s="1667"/>
      <c r="M10" s="1667"/>
      <c r="N10" s="611"/>
      <c r="O10" s="1667"/>
      <c r="P10" s="1667"/>
      <c r="Q10" s="1667"/>
      <c r="R10" s="1667"/>
      <c r="S10" s="1669"/>
    </row>
    <row r="11" spans="1:23" s="267" customFormat="1" ht="28.5" customHeight="1">
      <c r="A11" s="608"/>
      <c r="B11" s="1671" t="s">
        <v>2071</v>
      </c>
      <c r="C11" s="1671"/>
      <c r="D11" s="1671"/>
      <c r="E11" s="610" t="s">
        <v>426</v>
      </c>
      <c r="F11" s="610" t="s">
        <v>63</v>
      </c>
      <c r="G11" s="610" t="s">
        <v>426</v>
      </c>
      <c r="H11" s="610" t="s">
        <v>63</v>
      </c>
      <c r="I11" s="610" t="s">
        <v>426</v>
      </c>
      <c r="J11" s="610" t="s">
        <v>63</v>
      </c>
      <c r="K11" s="612"/>
      <c r="L11" s="610" t="s">
        <v>426</v>
      </c>
      <c r="M11" s="610" t="s">
        <v>63</v>
      </c>
      <c r="N11" s="610"/>
      <c r="O11" s="610" t="s">
        <v>426</v>
      </c>
      <c r="P11" s="610" t="s">
        <v>63</v>
      </c>
      <c r="Q11" s="610" t="s">
        <v>426</v>
      </c>
      <c r="R11" s="610" t="s">
        <v>63</v>
      </c>
      <c r="S11" s="1670"/>
      <c r="U11" s="268"/>
    </row>
    <row r="12" spans="1:23" ht="28.5" customHeight="1">
      <c r="A12" s="613" t="s">
        <v>425</v>
      </c>
      <c r="B12" s="1664" t="s">
        <v>330</v>
      </c>
      <c r="C12" s="1664"/>
      <c r="D12" s="1664"/>
      <c r="E12" s="614"/>
      <c r="F12" s="614"/>
      <c r="G12" s="614"/>
      <c r="H12" s="614"/>
      <c r="I12" s="614"/>
      <c r="J12" s="614"/>
      <c r="K12" s="615">
        <f>SUM(E12:J12)</f>
        <v>0</v>
      </c>
      <c r="L12" s="616"/>
      <c r="M12" s="616"/>
      <c r="N12" s="616"/>
      <c r="O12" s="616"/>
      <c r="P12" s="616"/>
      <c r="Q12" s="616"/>
      <c r="R12" s="616"/>
      <c r="S12" s="617">
        <f>SUM(L12+M12+O12+P12+Q12+R12)</f>
        <v>0</v>
      </c>
    </row>
    <row r="13" spans="1:23" ht="28.5" customHeight="1">
      <c r="A13" s="613" t="s">
        <v>424</v>
      </c>
      <c r="B13" s="1664" t="s">
        <v>2072</v>
      </c>
      <c r="C13" s="1664"/>
      <c r="D13" s="1664"/>
      <c r="E13" s="614"/>
      <c r="F13" s="614"/>
      <c r="G13" s="614"/>
      <c r="H13" s="614"/>
      <c r="I13" s="614"/>
      <c r="J13" s="614"/>
      <c r="K13" s="615">
        <f t="shared" ref="K13:K15" si="0">SUM(E13:J13)</f>
        <v>0</v>
      </c>
      <c r="L13" s="616"/>
      <c r="M13" s="616"/>
      <c r="N13" s="616"/>
      <c r="O13" s="616"/>
      <c r="P13" s="616"/>
      <c r="Q13" s="616"/>
      <c r="R13" s="616"/>
      <c r="S13" s="617">
        <f t="shared" ref="S13:S15" si="1">SUM(L13+M13+O13+P13+Q13+R13)</f>
        <v>0</v>
      </c>
    </row>
    <row r="14" spans="1:23" ht="28.5" customHeight="1">
      <c r="A14" s="613" t="s">
        <v>423</v>
      </c>
      <c r="B14" s="1664" t="s">
        <v>2073</v>
      </c>
      <c r="C14" s="1664"/>
      <c r="D14" s="1664"/>
      <c r="E14" s="614"/>
      <c r="F14" s="614"/>
      <c r="G14" s="614"/>
      <c r="H14" s="614"/>
      <c r="I14" s="614"/>
      <c r="J14" s="614"/>
      <c r="K14" s="615">
        <f t="shared" si="0"/>
        <v>0</v>
      </c>
      <c r="L14" s="616"/>
      <c r="M14" s="616"/>
      <c r="N14" s="616"/>
      <c r="O14" s="616"/>
      <c r="P14" s="616"/>
      <c r="Q14" s="616"/>
      <c r="R14" s="616"/>
      <c r="S14" s="617">
        <f t="shared" si="1"/>
        <v>0</v>
      </c>
    </row>
    <row r="15" spans="1:23" ht="24" customHeight="1">
      <c r="A15" s="613" t="s">
        <v>422</v>
      </c>
      <c r="B15" s="1664" t="s">
        <v>2074</v>
      </c>
      <c r="C15" s="1664"/>
      <c r="D15" s="1664"/>
      <c r="E15" s="614"/>
      <c r="F15" s="614"/>
      <c r="G15" s="614"/>
      <c r="H15" s="614"/>
      <c r="I15" s="614"/>
      <c r="J15" s="614"/>
      <c r="K15" s="615">
        <f t="shared" si="0"/>
        <v>0</v>
      </c>
      <c r="L15" s="616"/>
      <c r="M15" s="616"/>
      <c r="N15" s="616"/>
      <c r="O15" s="616"/>
      <c r="P15" s="616"/>
      <c r="Q15" s="616"/>
      <c r="R15" s="616"/>
      <c r="S15" s="617">
        <f t="shared" si="1"/>
        <v>0</v>
      </c>
    </row>
    <row r="16" spans="1:23">
      <c r="A16" s="613" t="s">
        <v>421</v>
      </c>
      <c r="B16" s="1672" t="s">
        <v>2075</v>
      </c>
      <c r="C16" s="1672"/>
      <c r="D16" s="1672"/>
      <c r="E16" s="615">
        <f>SUM(E12:E15)</f>
        <v>0</v>
      </c>
      <c r="F16" s="615">
        <f t="shared" ref="F16:J16" si="2">SUM(F12:F15)</f>
        <v>0</v>
      </c>
      <c r="G16" s="615">
        <f t="shared" si="2"/>
        <v>0</v>
      </c>
      <c r="H16" s="615">
        <f t="shared" si="2"/>
        <v>0</v>
      </c>
      <c r="I16" s="615">
        <f t="shared" si="2"/>
        <v>0</v>
      </c>
      <c r="J16" s="615">
        <f t="shared" si="2"/>
        <v>0</v>
      </c>
      <c r="K16" s="615">
        <f>SUM(K12:K15)</f>
        <v>0</v>
      </c>
      <c r="L16" s="617">
        <f>SUM(L12:L15)</f>
        <v>0</v>
      </c>
      <c r="M16" s="617">
        <f>SUM(M12:M15)</f>
        <v>0</v>
      </c>
      <c r="N16" s="617"/>
      <c r="O16" s="617">
        <f>SUM(O12:O15)</f>
        <v>0</v>
      </c>
      <c r="P16" s="617">
        <f>SUM(P12:P15)</f>
        <v>0</v>
      </c>
      <c r="Q16" s="617">
        <f>SUM(Q12:Q15)</f>
        <v>0</v>
      </c>
      <c r="R16" s="617">
        <f>SUM(R12:R15)</f>
        <v>0</v>
      </c>
      <c r="S16" s="617">
        <f>SUM(S12:S15)</f>
        <v>0</v>
      </c>
    </row>
    <row r="17" spans="1:19">
      <c r="A17" s="613" t="s">
        <v>420</v>
      </c>
      <c r="B17" s="1664" t="s">
        <v>337</v>
      </c>
      <c r="C17" s="1664"/>
      <c r="D17" s="1664"/>
      <c r="E17" s="618">
        <v>0</v>
      </c>
      <c r="F17" s="618">
        <v>0</v>
      </c>
      <c r="G17" s="618">
        <v>0</v>
      </c>
      <c r="H17" s="618">
        <v>0</v>
      </c>
      <c r="I17" s="618">
        <v>0</v>
      </c>
      <c r="J17" s="618">
        <v>0</v>
      </c>
      <c r="K17" s="615">
        <f>SUM(E17:J17)</f>
        <v>0</v>
      </c>
      <c r="L17" s="619">
        <v>0</v>
      </c>
      <c r="M17" s="619">
        <v>0</v>
      </c>
      <c r="N17" s="619"/>
      <c r="O17" s="619">
        <v>0</v>
      </c>
      <c r="P17" s="619">
        <v>0</v>
      </c>
      <c r="Q17" s="619">
        <v>0</v>
      </c>
      <c r="R17" s="619">
        <v>0</v>
      </c>
      <c r="S17" s="617">
        <f>L17+M17+O17+P17+Q17+R17</f>
        <v>0</v>
      </c>
    </row>
    <row r="18" spans="1:19">
      <c r="A18" s="613" t="s">
        <v>419</v>
      </c>
      <c r="B18" s="1664" t="s">
        <v>339</v>
      </c>
      <c r="C18" s="1664"/>
      <c r="D18" s="1664"/>
      <c r="E18" s="614"/>
      <c r="F18" s="614"/>
      <c r="G18" s="614"/>
      <c r="H18" s="614"/>
      <c r="I18" s="614"/>
      <c r="J18" s="614"/>
      <c r="K18" s="615">
        <f>SUM(E18:J18)</f>
        <v>0</v>
      </c>
      <c r="L18" s="616"/>
      <c r="M18" s="616"/>
      <c r="N18" s="616"/>
      <c r="O18" s="616"/>
      <c r="P18" s="616"/>
      <c r="Q18" s="616"/>
      <c r="R18" s="616"/>
      <c r="S18" s="617">
        <f>L18+M18+O18+P18+Q18+R18</f>
        <v>0</v>
      </c>
    </row>
    <row r="19" spans="1:19">
      <c r="A19" s="620"/>
      <c r="B19" s="608"/>
      <c r="C19" s="444"/>
      <c r="D19" s="444"/>
      <c r="E19" s="621"/>
      <c r="F19" s="621"/>
      <c r="G19" s="621"/>
      <c r="H19" s="621"/>
      <c r="I19" s="621"/>
      <c r="J19" s="621"/>
      <c r="K19" s="622"/>
      <c r="L19" s="623"/>
      <c r="M19" s="623"/>
      <c r="N19" s="623"/>
      <c r="O19" s="623"/>
      <c r="P19" s="623"/>
      <c r="Q19" s="623"/>
      <c r="R19" s="623"/>
      <c r="S19" s="623"/>
    </row>
    <row r="20" spans="1:19">
      <c r="A20" s="620"/>
      <c r="B20" s="608"/>
      <c r="C20" s="444"/>
      <c r="D20" s="444"/>
      <c r="E20" s="621"/>
      <c r="F20" s="621"/>
      <c r="G20" s="621"/>
      <c r="H20" s="621"/>
      <c r="I20" s="621"/>
      <c r="J20" s="621"/>
      <c r="K20" s="622"/>
      <c r="L20" s="1677" t="s">
        <v>2076</v>
      </c>
      <c r="M20" s="1678"/>
      <c r="N20" s="621"/>
      <c r="O20" s="624"/>
      <c r="P20" s="625"/>
      <c r="Q20" s="625"/>
      <c r="R20" s="626"/>
      <c r="S20" s="1673"/>
    </row>
    <row r="21" spans="1:19" ht="20.25" customHeight="1">
      <c r="A21" s="620"/>
      <c r="B21" s="1674" t="s">
        <v>2077</v>
      </c>
      <c r="C21" s="1674"/>
      <c r="D21" s="1674"/>
      <c r="E21" s="621"/>
      <c r="F21" s="621"/>
      <c r="G21" s="621"/>
      <c r="H21" s="621"/>
      <c r="I21" s="621"/>
      <c r="J21" s="621"/>
      <c r="K21" s="622"/>
      <c r="L21" s="1679"/>
      <c r="M21" s="1680"/>
      <c r="N21" s="621"/>
      <c r="O21" s="625"/>
      <c r="P21" s="625"/>
      <c r="Q21" s="625"/>
      <c r="R21" s="626"/>
      <c r="S21" s="1673"/>
    </row>
    <row r="22" spans="1:19">
      <c r="A22" s="613" t="s">
        <v>329</v>
      </c>
      <c r="B22" s="1664" t="s">
        <v>330</v>
      </c>
      <c r="C22" s="1664"/>
      <c r="D22" s="1664"/>
      <c r="E22" s="627"/>
      <c r="F22" s="614"/>
      <c r="G22" s="614"/>
      <c r="H22" s="614"/>
      <c r="I22" s="614"/>
      <c r="J22" s="614"/>
      <c r="K22" s="615">
        <f>SUM(E22:J22)</f>
        <v>0</v>
      </c>
      <c r="L22" s="628"/>
      <c r="M22" s="628"/>
      <c r="N22" s="629"/>
      <c r="O22" s="623"/>
      <c r="P22" s="640" t="s">
        <v>2083</v>
      </c>
      <c r="Q22" s="623"/>
      <c r="R22" s="1675"/>
      <c r="S22" s="1676"/>
    </row>
    <row r="23" spans="1:19" ht="19.5" customHeight="1">
      <c r="A23" s="613" t="s">
        <v>331</v>
      </c>
      <c r="B23" s="1664" t="s">
        <v>2072</v>
      </c>
      <c r="C23" s="1664"/>
      <c r="D23" s="1664"/>
      <c r="E23" s="627"/>
      <c r="F23" s="614"/>
      <c r="G23" s="614"/>
      <c r="H23" s="614"/>
      <c r="I23" s="614"/>
      <c r="J23" s="614"/>
      <c r="K23" s="615">
        <f t="shared" ref="K23:K25" si="3">SUM(E23:J23)</f>
        <v>0</v>
      </c>
      <c r="L23" s="628"/>
      <c r="M23" s="628"/>
      <c r="N23" s="629"/>
      <c r="O23" s="623"/>
      <c r="P23" s="641" t="s">
        <v>2084</v>
      </c>
      <c r="Q23" s="623"/>
      <c r="R23" s="1675"/>
      <c r="S23" s="1676"/>
    </row>
    <row r="24" spans="1:19" ht="36" customHeight="1">
      <c r="A24" s="613" t="s">
        <v>332</v>
      </c>
      <c r="B24" s="1664" t="s">
        <v>2073</v>
      </c>
      <c r="C24" s="1664"/>
      <c r="D24" s="1664"/>
      <c r="E24" s="627"/>
      <c r="F24" s="614"/>
      <c r="G24" s="614"/>
      <c r="H24" s="614"/>
      <c r="I24" s="614"/>
      <c r="J24" s="614"/>
      <c r="K24" s="615">
        <f t="shared" si="3"/>
        <v>0</v>
      </c>
      <c r="L24" s="628"/>
      <c r="M24" s="628"/>
      <c r="N24" s="629"/>
      <c r="O24" s="623"/>
      <c r="P24" s="623"/>
      <c r="Q24" s="623"/>
      <c r="R24" s="636"/>
      <c r="S24" s="637"/>
    </row>
    <row r="25" spans="1:19" ht="30" customHeight="1">
      <c r="A25" s="613" t="s">
        <v>333</v>
      </c>
      <c r="B25" s="1664" t="s">
        <v>2074</v>
      </c>
      <c r="C25" s="1664"/>
      <c r="D25" s="1664"/>
      <c r="E25" s="627"/>
      <c r="F25" s="614"/>
      <c r="G25" s="614"/>
      <c r="H25" s="614"/>
      <c r="I25" s="614"/>
      <c r="J25" s="614"/>
      <c r="K25" s="615">
        <f t="shared" si="3"/>
        <v>0</v>
      </c>
      <c r="L25" s="628"/>
      <c r="M25" s="628"/>
      <c r="N25" s="629"/>
      <c r="O25" s="1681"/>
      <c r="P25" s="1681"/>
      <c r="Q25" s="1681"/>
      <c r="R25" s="638"/>
      <c r="S25" s="639"/>
    </row>
    <row r="26" spans="1:19" ht="20.25" customHeight="1">
      <c r="A26" s="613" t="s">
        <v>334</v>
      </c>
      <c r="B26" s="1672" t="s">
        <v>335</v>
      </c>
      <c r="C26" s="1672"/>
      <c r="D26" s="1672"/>
      <c r="E26" s="630">
        <f>SUM(E22:E25)</f>
        <v>0</v>
      </c>
      <c r="F26" s="615">
        <f t="shared" ref="F26:J26" si="4">SUM(F22:F25)</f>
        <v>0</v>
      </c>
      <c r="G26" s="615">
        <f t="shared" si="4"/>
        <v>0</v>
      </c>
      <c r="H26" s="615">
        <f t="shared" si="4"/>
        <v>0</v>
      </c>
      <c r="I26" s="615">
        <f t="shared" si="4"/>
        <v>0</v>
      </c>
      <c r="J26" s="615">
        <f t="shared" si="4"/>
        <v>0</v>
      </c>
      <c r="K26" s="615">
        <f>SUM(K22:K25)</f>
        <v>0</v>
      </c>
      <c r="L26" s="631">
        <f>SUM(L22:L25)</f>
        <v>0</v>
      </c>
      <c r="M26" s="631">
        <f>SUM(M22:M25)</f>
        <v>0</v>
      </c>
      <c r="N26" s="632"/>
      <c r="O26" s="1682"/>
      <c r="P26" s="1682"/>
      <c r="Q26" s="1682"/>
      <c r="R26" s="1682"/>
      <c r="S26" s="1682"/>
    </row>
    <row r="27" spans="1:19" ht="21" customHeight="1">
      <c r="A27" s="613" t="s">
        <v>336</v>
      </c>
      <c r="B27" s="1664" t="s">
        <v>337</v>
      </c>
      <c r="C27" s="1664"/>
      <c r="D27" s="1664"/>
      <c r="E27" s="633">
        <v>0</v>
      </c>
      <c r="F27" s="618">
        <v>0</v>
      </c>
      <c r="G27" s="618">
        <v>0</v>
      </c>
      <c r="H27" s="618">
        <v>0</v>
      </c>
      <c r="I27" s="618">
        <v>0</v>
      </c>
      <c r="J27" s="618">
        <v>0</v>
      </c>
      <c r="K27" s="615">
        <f>SUM(E27:J27)</f>
        <v>0</v>
      </c>
      <c r="L27" s="619">
        <v>0</v>
      </c>
      <c r="M27" s="619">
        <v>0</v>
      </c>
      <c r="N27" s="629"/>
      <c r="O27" s="1684"/>
      <c r="P27" s="1684"/>
      <c r="Q27" s="1684"/>
      <c r="R27" s="1684"/>
      <c r="S27" s="1684"/>
    </row>
    <row r="28" spans="1:19" ht="24.75" customHeight="1">
      <c r="A28" s="613" t="s">
        <v>338</v>
      </c>
      <c r="B28" s="1664" t="s">
        <v>339</v>
      </c>
      <c r="C28" s="1664"/>
      <c r="D28" s="1664"/>
      <c r="E28" s="627"/>
      <c r="F28" s="614"/>
      <c r="G28" s="614"/>
      <c r="H28" s="614"/>
      <c r="I28" s="614"/>
      <c r="J28" s="614"/>
      <c r="K28" s="615">
        <f>SUM(E28:J28)</f>
        <v>0</v>
      </c>
      <c r="L28" s="628"/>
      <c r="M28" s="628"/>
      <c r="N28" s="629"/>
      <c r="O28" s="1685"/>
      <c r="P28" s="1684"/>
      <c r="Q28" s="1684"/>
      <c r="R28" s="1684"/>
      <c r="S28" s="634"/>
    </row>
    <row r="29" spans="1:19">
      <c r="A29" s="613" t="s">
        <v>340</v>
      </c>
      <c r="B29" s="1672" t="s">
        <v>2078</v>
      </c>
      <c r="C29" s="1672"/>
      <c r="D29" s="1672"/>
      <c r="E29" s="630">
        <f>E16+E26</f>
        <v>0</v>
      </c>
      <c r="F29" s="615">
        <f t="shared" ref="F29:J29" si="5">F16+F26</f>
        <v>0</v>
      </c>
      <c r="G29" s="615">
        <f t="shared" si="5"/>
        <v>0</v>
      </c>
      <c r="H29" s="615">
        <f t="shared" si="5"/>
        <v>0</v>
      </c>
      <c r="I29" s="615">
        <f t="shared" si="5"/>
        <v>0</v>
      </c>
      <c r="J29" s="615">
        <f t="shared" si="5"/>
        <v>0</v>
      </c>
      <c r="K29" s="615">
        <f>K16+K26</f>
        <v>0</v>
      </c>
      <c r="L29" s="1686"/>
      <c r="M29" s="1686"/>
      <c r="N29" s="635"/>
      <c r="O29" s="1687"/>
      <c r="P29" s="1687"/>
      <c r="Q29" s="1687"/>
      <c r="R29" s="634"/>
      <c r="S29" s="634"/>
    </row>
    <row r="30" spans="1:19">
      <c r="A30" s="1683" t="s">
        <v>2079</v>
      </c>
      <c r="B30" s="1683"/>
      <c r="C30" s="1683"/>
      <c r="D30" s="1683"/>
      <c r="E30" s="437"/>
      <c r="F30" s="437"/>
      <c r="G30" s="437"/>
      <c r="H30" s="437"/>
      <c r="I30" s="437"/>
      <c r="J30" s="437"/>
      <c r="K30" s="437"/>
      <c r="L30" s="437"/>
      <c r="M30" s="437"/>
      <c r="N30" s="437"/>
      <c r="O30" s="437"/>
      <c r="P30" s="437"/>
      <c r="Q30" s="16"/>
      <c r="R30" s="16"/>
      <c r="S30" s="16"/>
    </row>
    <row r="31" spans="1:19">
      <c r="A31" s="1683" t="s">
        <v>2080</v>
      </c>
      <c r="B31" s="1683"/>
      <c r="C31" s="1683"/>
      <c r="D31" s="1683"/>
      <c r="E31" s="1683"/>
      <c r="F31" s="1683"/>
      <c r="G31" s="1683"/>
      <c r="H31" s="1683"/>
      <c r="I31" s="1683"/>
      <c r="J31" s="1683"/>
      <c r="K31" s="1683"/>
      <c r="L31" s="1683"/>
      <c r="M31" s="1683"/>
      <c r="N31" s="1683"/>
      <c r="O31" s="1683"/>
      <c r="P31" s="1683"/>
      <c r="Q31" s="16"/>
      <c r="R31" s="16"/>
      <c r="S31" s="16"/>
    </row>
  </sheetData>
  <mergeCells count="51">
    <mergeCell ref="A30:D30"/>
    <mergeCell ref="A31:P31"/>
    <mergeCell ref="B27:D27"/>
    <mergeCell ref="O27:S27"/>
    <mergeCell ref="B28:D28"/>
    <mergeCell ref="O28:R28"/>
    <mergeCell ref="B29:D29"/>
    <mergeCell ref="L29:M29"/>
    <mergeCell ref="O29:Q29"/>
    <mergeCell ref="B24:D24"/>
    <mergeCell ref="B25:D25"/>
    <mergeCell ref="O25:Q25"/>
    <mergeCell ref="B26:D26"/>
    <mergeCell ref="O26:S26"/>
    <mergeCell ref="S20:S21"/>
    <mergeCell ref="B21:D21"/>
    <mergeCell ref="B22:D22"/>
    <mergeCell ref="R22:R23"/>
    <mergeCell ref="S22:S23"/>
    <mergeCell ref="B23:D23"/>
    <mergeCell ref="L20:M21"/>
    <mergeCell ref="B14:D14"/>
    <mergeCell ref="B15:D15"/>
    <mergeCell ref="B16:D16"/>
    <mergeCell ref="B17:D17"/>
    <mergeCell ref="B18:D18"/>
    <mergeCell ref="B13:D13"/>
    <mergeCell ref="A7:S7"/>
    <mergeCell ref="B8:D8"/>
    <mergeCell ref="E8:K8"/>
    <mergeCell ref="L8:S8"/>
    <mergeCell ref="B9:D10"/>
    <mergeCell ref="E9:F10"/>
    <mergeCell ref="G9:H10"/>
    <mergeCell ref="I9:J10"/>
    <mergeCell ref="K9:K10"/>
    <mergeCell ref="L9:M10"/>
    <mergeCell ref="O9:P10"/>
    <mergeCell ref="Q9:R10"/>
    <mergeCell ref="S9:S11"/>
    <mergeCell ref="B11:D11"/>
    <mergeCell ref="B12:D12"/>
    <mergeCell ref="A1:S1"/>
    <mergeCell ref="R2:S2"/>
    <mergeCell ref="D3:S3"/>
    <mergeCell ref="T3:W4"/>
    <mergeCell ref="D5:K5"/>
    <mergeCell ref="L5:N5"/>
    <mergeCell ref="O5:P5"/>
    <mergeCell ref="T5:W6"/>
    <mergeCell ref="D6:S6"/>
  </mergeCells>
  <dataValidations count="2">
    <dataValidation type="whole" allowBlank="1" showInputMessage="1" showErrorMessage="1" errorTitle="Attention!" error="Valeur numérique attendue" sqref="L22:M25 R22:R24 O12:R15 E27:J28 O17:R18 E12:J15 E17:J18 L12:M15 L17:M18 E22:J25 L27:M28">
      <formula1>-9999999999999</formula1>
      <formula2>9999999999999</formula2>
    </dataValidation>
    <dataValidation allowBlank="1" showInputMessage="1" showErrorMessage="1" errorTitle="Attention!" error="Valeur numérique attendue" sqref="S22:S24"/>
  </dataValidations>
  <pageMargins left="0.7" right="0.7" top="0.75" bottom="0.75" header="0.3" footer="0.3"/>
  <pageSetup paperSize="9" scale="51"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K30"/>
  <sheetViews>
    <sheetView showGridLines="0" view="pageBreakPreview" zoomScaleNormal="100" zoomScaleSheetLayoutView="100" workbookViewId="0">
      <selection activeCell="H6" sqref="H6"/>
    </sheetView>
  </sheetViews>
  <sheetFormatPr baseColWidth="10" defaultColWidth="11.5546875" defaultRowHeight="14.4"/>
  <cols>
    <col min="1" max="1" width="11.5546875" style="263"/>
    <col min="2" max="2" width="16.6640625" style="263" customWidth="1"/>
    <col min="3" max="3" width="2.44140625" style="263" customWidth="1"/>
    <col min="4" max="4" width="11.33203125" style="263" customWidth="1"/>
    <col min="5" max="5" width="22.109375" style="263" customWidth="1"/>
    <col min="6" max="7" width="15.6640625" style="263" customWidth="1"/>
    <col min="8" max="9" width="12.44140625" style="263" customWidth="1"/>
    <col min="10" max="10" width="11.5546875" style="263"/>
    <col min="11" max="11" width="11.5546875" style="264"/>
    <col min="12" max="16384" width="11.5546875" style="263"/>
  </cols>
  <sheetData>
    <row r="1" spans="1:11">
      <c r="A1" s="1203" t="s">
        <v>1962</v>
      </c>
      <c r="B1" s="1203"/>
      <c r="C1" s="1203"/>
      <c r="D1" s="1203"/>
      <c r="E1" s="1203"/>
      <c r="F1" s="1203"/>
      <c r="G1" s="1203"/>
      <c r="H1" s="1203"/>
      <c r="I1" s="1203"/>
    </row>
    <row r="2" spans="1:11" ht="24.9" customHeight="1">
      <c r="A2" s="265"/>
      <c r="B2" s="265"/>
      <c r="C2" s="265"/>
      <c r="D2" s="265"/>
      <c r="E2" s="265"/>
      <c r="F2" s="265"/>
      <c r="G2" s="527"/>
      <c r="H2" s="1447" t="s">
        <v>2091</v>
      </c>
      <c r="I2" s="1448"/>
    </row>
    <row r="3" spans="1:11" s="496" customFormat="1" ht="15.75" customHeight="1">
      <c r="A3" s="266" t="s">
        <v>516</v>
      </c>
      <c r="B3" s="266"/>
      <c r="C3" s="1464" t="str">
        <f>+'NOTE 20B'!D3</f>
        <v>DSO Services</v>
      </c>
      <c r="D3" s="1464"/>
      <c r="E3" s="1464"/>
      <c r="F3" s="1464"/>
      <c r="G3" s="1464"/>
      <c r="H3" s="1464"/>
      <c r="I3" s="1464"/>
      <c r="K3" s="497"/>
    </row>
    <row r="4" spans="1:11" s="496" customFormat="1" ht="15.75" customHeight="1">
      <c r="A4" s="266" t="s">
        <v>517</v>
      </c>
      <c r="B4" s="277"/>
      <c r="C4" s="278" t="str">
        <f>+'NOTE 20B'!D4</f>
        <v>Rue Alphamoi Djénèpo, secteur 01, Bobo-Dioulasso, Burkina Faso</v>
      </c>
      <c r="D4" s="278"/>
      <c r="E4" s="278"/>
      <c r="F4" s="278"/>
      <c r="G4" s="312" t="s">
        <v>518</v>
      </c>
      <c r="H4" s="1606" t="str">
        <f>+'NOTE 20B'!S4</f>
        <v>DSO Services</v>
      </c>
      <c r="I4" s="1606"/>
      <c r="K4" s="497"/>
    </row>
    <row r="5" spans="1:11" s="496" customFormat="1" ht="15.75" customHeight="1">
      <c r="A5" s="266" t="s">
        <v>1771</v>
      </c>
      <c r="B5" s="642"/>
      <c r="C5" s="1594" t="str">
        <f>+'NOTE 20B'!D5</f>
        <v>00000101A</v>
      </c>
      <c r="D5" s="1594"/>
      <c r="E5" s="295" t="s">
        <v>520</v>
      </c>
      <c r="F5" s="490">
        <f>+'NOTE 20B'!O5</f>
        <v>45657</v>
      </c>
      <c r="G5" s="312" t="s">
        <v>521</v>
      </c>
      <c r="H5" s="1573">
        <f>+'NOTE 20B'!S5</f>
        <v>12</v>
      </c>
      <c r="I5" s="1573"/>
      <c r="K5" s="497"/>
    </row>
    <row r="6" spans="1:11" s="496" customFormat="1" ht="15.75" customHeight="1">
      <c r="A6" s="266" t="s">
        <v>1773</v>
      </c>
      <c r="B6" s="266"/>
      <c r="C6" s="1466" t="str">
        <f>+'NOTE 20B'!D6</f>
        <v>Néant</v>
      </c>
      <c r="D6" s="1466"/>
      <c r="E6" s="435"/>
      <c r="F6" s="270"/>
      <c r="G6" s="269"/>
      <c r="H6" s="600"/>
      <c r="I6" s="600"/>
      <c r="K6" s="497"/>
    </row>
    <row r="7" spans="1:11" ht="35.25" customHeight="1">
      <c r="A7" s="1505" t="s">
        <v>2092</v>
      </c>
      <c r="B7" s="1505"/>
      <c r="C7" s="1505"/>
      <c r="D7" s="1505"/>
      <c r="E7" s="1505"/>
      <c r="F7" s="1505"/>
      <c r="G7" s="1505"/>
      <c r="H7" s="1505"/>
      <c r="I7" s="1505"/>
      <c r="K7" s="427">
        <v>1</v>
      </c>
    </row>
    <row r="8" spans="1:11" ht="24" customHeight="1">
      <c r="A8" s="1579" t="s">
        <v>233</v>
      </c>
      <c r="B8" s="1580"/>
      <c r="C8" s="1580"/>
      <c r="D8" s="1580"/>
      <c r="E8" s="1581"/>
      <c r="F8" s="1587" t="s">
        <v>221</v>
      </c>
      <c r="G8" s="1587" t="s">
        <v>232</v>
      </c>
      <c r="H8" s="1627" t="s">
        <v>220</v>
      </c>
      <c r="I8" s="1627"/>
    </row>
    <row r="9" spans="1:11" ht="24" customHeight="1">
      <c r="A9" s="1582"/>
      <c r="B9" s="1583"/>
      <c r="C9" s="1583"/>
      <c r="D9" s="1583"/>
      <c r="E9" s="1584"/>
      <c r="F9" s="1588"/>
      <c r="G9" s="1588"/>
      <c r="H9" s="518" t="s">
        <v>231</v>
      </c>
      <c r="I9" s="518" t="s">
        <v>219</v>
      </c>
    </row>
    <row r="10" spans="1:11" ht="17.25" customHeight="1">
      <c r="A10" s="1576" t="s">
        <v>341</v>
      </c>
      <c r="B10" s="1577"/>
      <c r="C10" s="1577"/>
      <c r="D10" s="1577"/>
      <c r="E10" s="1578"/>
      <c r="F10" s="576">
        <f>SUMIF('Balance N'!B:B,671,'Balance N'!O:O)</f>
        <v>0</v>
      </c>
      <c r="G10" s="576">
        <f>SUMIF('Balance N-1'!B:B,671,'Balance N-1'!O:O)</f>
        <v>0</v>
      </c>
      <c r="H10" s="577">
        <f>(F10-G10)</f>
        <v>0</v>
      </c>
      <c r="I10" s="603" t="str">
        <f>IF(G10,(F10-G10)/G10,IF(ISBLANK(G10),"",IF(F10,IF( F10 &gt; 0,1,-1),"")))</f>
        <v/>
      </c>
      <c r="K10" s="436"/>
    </row>
    <row r="11" spans="1:11" ht="17.25" customHeight="1">
      <c r="A11" s="1576" t="s">
        <v>2085</v>
      </c>
      <c r="B11" s="1577"/>
      <c r="C11" s="1577"/>
      <c r="D11" s="1577"/>
      <c r="E11" s="1578"/>
      <c r="F11" s="576">
        <f>SUMIF('Balance N'!B:B,672,'Balance N'!O:O)</f>
        <v>0</v>
      </c>
      <c r="G11" s="576">
        <f>SUMIF('Balance N-1'!B:B,672,'Balance N-1'!O:O)</f>
        <v>0</v>
      </c>
      <c r="H11" s="576">
        <f t="shared" ref="H11:H17" si="0">(F11-G11)</f>
        <v>0</v>
      </c>
      <c r="I11" s="603" t="str">
        <f t="shared" ref="I11:I28" si="1">IF(G11,(F11-G11)/G11,IF(ISBLANK(G11),"",IF(F11,IF( F11 &gt; 0,1,-1),"")))</f>
        <v/>
      </c>
      <c r="K11" s="436"/>
    </row>
    <row r="12" spans="1:11" ht="17.25" customHeight="1">
      <c r="A12" s="1576" t="s">
        <v>1457</v>
      </c>
      <c r="B12" s="1577"/>
      <c r="C12" s="1577"/>
      <c r="D12" s="1577"/>
      <c r="E12" s="1578"/>
      <c r="F12" s="576">
        <f>SUMIF('Balance N'!B:B,673,'Balance N'!O:O)</f>
        <v>0</v>
      </c>
      <c r="G12" s="576">
        <f>SUMIF('Balance N-1'!B:B,673,'Balance N-1'!O:O)</f>
        <v>0</v>
      </c>
      <c r="H12" s="576">
        <f t="shared" si="0"/>
        <v>0</v>
      </c>
      <c r="I12" s="603" t="str">
        <f t="shared" si="1"/>
        <v/>
      </c>
      <c r="K12" s="436"/>
    </row>
    <row r="13" spans="1:11" ht="17.25" customHeight="1">
      <c r="A13" s="1576" t="s">
        <v>342</v>
      </c>
      <c r="B13" s="1577"/>
      <c r="C13" s="1577"/>
      <c r="D13" s="1577"/>
      <c r="E13" s="1578"/>
      <c r="F13" s="576">
        <f>SUMIF('Balance N'!B:B,674,'Balance N'!O:O)</f>
        <v>0</v>
      </c>
      <c r="G13" s="576">
        <f>SUMIF('Balance N-1'!B:B,674,'Balance N-1'!O:O)</f>
        <v>0</v>
      </c>
      <c r="H13" s="576">
        <f t="shared" si="0"/>
        <v>0</v>
      </c>
      <c r="I13" s="603" t="str">
        <f t="shared" si="1"/>
        <v/>
      </c>
      <c r="K13" s="436"/>
    </row>
    <row r="14" spans="1:11" ht="17.25" customHeight="1">
      <c r="A14" s="1576" t="s">
        <v>343</v>
      </c>
      <c r="B14" s="1577"/>
      <c r="C14" s="1577"/>
      <c r="D14" s="1577"/>
      <c r="E14" s="1578"/>
      <c r="F14" s="576">
        <f>SUMIF('Balance N'!B:B,676,'Balance N'!O:O)</f>
        <v>0</v>
      </c>
      <c r="G14" s="576">
        <f>SUMIF('Balance N-1'!B:B,676,'Balance N-1'!O:O)</f>
        <v>0</v>
      </c>
      <c r="H14" s="576">
        <f t="shared" si="0"/>
        <v>0</v>
      </c>
      <c r="I14" s="603" t="str">
        <f t="shared" si="1"/>
        <v/>
      </c>
      <c r="K14" s="436"/>
    </row>
    <row r="15" spans="1:11" ht="17.25" customHeight="1">
      <c r="A15" s="1576" t="s">
        <v>344</v>
      </c>
      <c r="B15" s="1577"/>
      <c r="C15" s="1577"/>
      <c r="D15" s="1577"/>
      <c r="E15" s="1578"/>
      <c r="F15" s="576">
        <f>SUMIF('Balance N'!B:B,677,'Balance N'!O:O)</f>
        <v>0</v>
      </c>
      <c r="G15" s="576">
        <f>SUMIF('Balance N-1'!B:B,677,'Balance N-1'!O:O)</f>
        <v>0</v>
      </c>
      <c r="H15" s="576">
        <f t="shared" si="0"/>
        <v>0</v>
      </c>
      <c r="I15" s="603" t="str">
        <f t="shared" si="1"/>
        <v/>
      </c>
      <c r="K15" s="436"/>
    </row>
    <row r="16" spans="1:11" ht="17.25" customHeight="1">
      <c r="A16" s="1657" t="s">
        <v>1464</v>
      </c>
      <c r="B16" s="1658"/>
      <c r="C16" s="1658"/>
      <c r="D16" s="1658"/>
      <c r="E16" s="1659"/>
      <c r="F16" s="576">
        <f>SUMIF('Balance N'!B:B,678,'Balance N'!O:O)</f>
        <v>0</v>
      </c>
      <c r="G16" s="576">
        <f>SUMIF('Balance N-1'!B:B,678,'Balance N-1'!O:O)</f>
        <v>0</v>
      </c>
      <c r="H16" s="576">
        <f t="shared" si="0"/>
        <v>0</v>
      </c>
      <c r="I16" s="603" t="str">
        <f t="shared" si="1"/>
        <v/>
      </c>
      <c r="K16" s="436"/>
    </row>
    <row r="17" spans="1:11" ht="27" customHeight="1">
      <c r="A17" s="1576" t="s">
        <v>2093</v>
      </c>
      <c r="B17" s="1577"/>
      <c r="C17" s="1577"/>
      <c r="D17" s="1577"/>
      <c r="E17" s="1578"/>
      <c r="F17" s="576">
        <f>SUMIF('Balance N'!B:B,679,'Balance N'!O:O)</f>
        <v>0</v>
      </c>
      <c r="G17" s="576">
        <f>SUMIF('Balance N-1'!B:B,679,'Balance N-1'!O:O)</f>
        <v>0</v>
      </c>
      <c r="H17" s="576">
        <f t="shared" si="0"/>
        <v>0</v>
      </c>
      <c r="I17" s="603" t="str">
        <f t="shared" si="1"/>
        <v/>
      </c>
      <c r="K17" s="436"/>
    </row>
    <row r="18" spans="1:11" ht="17.25" customHeight="1">
      <c r="A18" s="1688" t="s">
        <v>2086</v>
      </c>
      <c r="B18" s="1689"/>
      <c r="C18" s="1689"/>
      <c r="D18" s="1689"/>
      <c r="E18" s="1690"/>
      <c r="F18" s="643">
        <f>SUM(F10:F17)</f>
        <v>0</v>
      </c>
      <c r="G18" s="643">
        <f t="shared" ref="G18:H18" si="2">SUM(G10:G17)</f>
        <v>0</v>
      </c>
      <c r="H18" s="579">
        <f t="shared" si="2"/>
        <v>0</v>
      </c>
      <c r="I18" s="604" t="str">
        <f t="shared" si="1"/>
        <v/>
      </c>
      <c r="K18" s="436"/>
    </row>
    <row r="19" spans="1:11" ht="17.25" customHeight="1">
      <c r="A19" s="1576" t="s">
        <v>345</v>
      </c>
      <c r="B19" s="1577"/>
      <c r="C19" s="1577"/>
      <c r="D19" s="1577"/>
      <c r="E19" s="1578"/>
      <c r="F19" s="576">
        <f>SUMIF('Balance N'!B:B,771,'Balance N'!P:P)</f>
        <v>0</v>
      </c>
      <c r="G19" s="576">
        <f>SUMIF('Balance N-1'!B:B,771,'Balance N-1'!P:P)</f>
        <v>0</v>
      </c>
      <c r="H19" s="576">
        <f t="shared" ref="H19:H26" si="3">(F19-G19)</f>
        <v>0</v>
      </c>
      <c r="I19" s="603" t="str">
        <f t="shared" si="1"/>
        <v/>
      </c>
      <c r="K19" s="436"/>
    </row>
    <row r="20" spans="1:11" ht="17.25" customHeight="1">
      <c r="A20" s="1576" t="s">
        <v>346</v>
      </c>
      <c r="B20" s="1577"/>
      <c r="C20" s="1577"/>
      <c r="D20" s="1577"/>
      <c r="E20" s="1578"/>
      <c r="F20" s="576">
        <f>SUMIF('Balance N'!B:B,772,'Balance N'!P:P)</f>
        <v>0</v>
      </c>
      <c r="G20" s="576">
        <f>SUMIF('Balance N-1'!B:B,772,'Balance N-1'!P:P)</f>
        <v>0</v>
      </c>
      <c r="H20" s="576">
        <f t="shared" si="3"/>
        <v>0</v>
      </c>
      <c r="I20" s="603" t="str">
        <f t="shared" si="1"/>
        <v/>
      </c>
      <c r="K20" s="436"/>
    </row>
    <row r="21" spans="1:11" ht="17.25" customHeight="1">
      <c r="A21" s="1576" t="s">
        <v>1594</v>
      </c>
      <c r="B21" s="1577"/>
      <c r="C21" s="1577"/>
      <c r="D21" s="1577"/>
      <c r="E21" s="1578"/>
      <c r="F21" s="576">
        <f>SUMIF('Balance N'!B:B,773,'Balance N'!P:P)</f>
        <v>0</v>
      </c>
      <c r="G21" s="576">
        <f>SUMIF('Balance N-1'!B:B,773,'Balance N-1'!P:P)</f>
        <v>0</v>
      </c>
      <c r="H21" s="576">
        <f t="shared" si="3"/>
        <v>0</v>
      </c>
      <c r="I21" s="603" t="str">
        <f t="shared" si="1"/>
        <v/>
      </c>
      <c r="K21" s="436"/>
    </row>
    <row r="22" spans="1:11" ht="17.25" customHeight="1">
      <c r="A22" s="1576" t="s">
        <v>347</v>
      </c>
      <c r="B22" s="1577"/>
      <c r="C22" s="1577"/>
      <c r="D22" s="1577"/>
      <c r="E22" s="1578"/>
      <c r="F22" s="576">
        <f>SUMIF('Balance N'!B:B,774,'Balance N'!P:P)</f>
        <v>0</v>
      </c>
      <c r="G22" s="576">
        <f>SUMIF('Balance N-1'!B:B,774,'Balance N-1'!P:P)</f>
        <v>0</v>
      </c>
      <c r="H22" s="576">
        <f t="shared" si="3"/>
        <v>0</v>
      </c>
      <c r="I22" s="603" t="str">
        <f t="shared" si="1"/>
        <v/>
      </c>
      <c r="K22" s="436"/>
    </row>
    <row r="23" spans="1:11" ht="17.25" customHeight="1">
      <c r="A23" s="1576" t="s">
        <v>348</v>
      </c>
      <c r="B23" s="1577"/>
      <c r="C23" s="1577"/>
      <c r="D23" s="1577"/>
      <c r="E23" s="1578"/>
      <c r="F23" s="576">
        <f>SUMIF('Balance N'!B:B,776,'Balance N'!P:P)</f>
        <v>0</v>
      </c>
      <c r="G23" s="576">
        <f>SUMIF('Balance N-1'!B:B,776,'Balance N-1'!P:P)</f>
        <v>0</v>
      </c>
      <c r="H23" s="576">
        <f t="shared" si="3"/>
        <v>0</v>
      </c>
      <c r="I23" s="603" t="str">
        <f t="shared" si="1"/>
        <v/>
      </c>
      <c r="K23" s="436"/>
    </row>
    <row r="24" spans="1:11" ht="17.25" customHeight="1">
      <c r="A24" s="1576" t="s">
        <v>349</v>
      </c>
      <c r="B24" s="1577"/>
      <c r="C24" s="1577"/>
      <c r="D24" s="1577"/>
      <c r="E24" s="1578"/>
      <c r="F24" s="576">
        <f>SUMIF('Balance N'!B:B,777,'Balance N'!P:P)</f>
        <v>0</v>
      </c>
      <c r="G24" s="576">
        <f>SUMIF('Balance N-1'!B:B,777,'Balance N-1'!P:P)</f>
        <v>0</v>
      </c>
      <c r="H24" s="576">
        <f t="shared" si="3"/>
        <v>0</v>
      </c>
      <c r="I24" s="603" t="str">
        <f t="shared" si="1"/>
        <v/>
      </c>
      <c r="K24" s="436"/>
    </row>
    <row r="25" spans="1:11" ht="17.25" customHeight="1">
      <c r="A25" s="1657" t="s">
        <v>2087</v>
      </c>
      <c r="B25" s="1658"/>
      <c r="C25" s="1658"/>
      <c r="D25" s="1658"/>
      <c r="E25" s="1659"/>
      <c r="F25" s="576">
        <f>SUMIF('Balance N'!B:B,778,'Balance N'!P:P)</f>
        <v>0</v>
      </c>
      <c r="G25" s="576">
        <f>SUMIF('Balance N-1'!B:B,778,'Balance N-1'!P:P)</f>
        <v>0</v>
      </c>
      <c r="H25" s="576">
        <f t="shared" si="3"/>
        <v>0</v>
      </c>
      <c r="I25" s="603" t="str">
        <f t="shared" si="1"/>
        <v/>
      </c>
      <c r="K25" s="436"/>
    </row>
    <row r="26" spans="1:11" ht="27" customHeight="1">
      <c r="A26" s="1576" t="s">
        <v>2094</v>
      </c>
      <c r="B26" s="1577"/>
      <c r="C26" s="1577"/>
      <c r="D26" s="1577"/>
      <c r="E26" s="1578"/>
      <c r="F26" s="576">
        <f>SUMIF('Balance N'!B:B,779,'Balance N'!P:P)</f>
        <v>0</v>
      </c>
      <c r="G26" s="576">
        <f>SUMIF('Balance N-1'!B:B,779,'Balance N-1'!P:P)</f>
        <v>0</v>
      </c>
      <c r="H26" s="576">
        <f t="shared" si="3"/>
        <v>0</v>
      </c>
      <c r="I26" s="603" t="str">
        <f t="shared" si="1"/>
        <v/>
      </c>
    </row>
    <row r="27" spans="1:11" ht="21" customHeight="1">
      <c r="A27" s="1688" t="s">
        <v>2088</v>
      </c>
      <c r="B27" s="1689"/>
      <c r="C27" s="1689"/>
      <c r="D27" s="1689"/>
      <c r="E27" s="1690"/>
      <c r="F27" s="643">
        <f>SUM(F19:F26)</f>
        <v>0</v>
      </c>
      <c r="G27" s="643">
        <f t="shared" ref="G27:H27" si="4">SUM(G19:G26)</f>
        <v>0</v>
      </c>
      <c r="H27" s="579">
        <f t="shared" si="4"/>
        <v>0</v>
      </c>
      <c r="I27" s="604" t="str">
        <f t="shared" si="1"/>
        <v/>
      </c>
    </row>
    <row r="28" spans="1:11" ht="21" customHeight="1">
      <c r="A28" s="1632" t="s">
        <v>2089</v>
      </c>
      <c r="B28" s="1632"/>
      <c r="C28" s="1632"/>
      <c r="D28" s="1632"/>
      <c r="E28" s="1632"/>
      <c r="F28" s="591">
        <f>F27-F18</f>
        <v>0</v>
      </c>
      <c r="G28" s="591">
        <f t="shared" ref="G28:H28" si="5">G27-G18</f>
        <v>0</v>
      </c>
      <c r="H28" s="591">
        <f t="shared" si="5"/>
        <v>0</v>
      </c>
      <c r="I28" s="644" t="str">
        <f t="shared" si="1"/>
        <v/>
      </c>
    </row>
    <row r="29" spans="1:11" s="273" customFormat="1" ht="21.75" customHeight="1">
      <c r="A29" s="271" t="s">
        <v>1920</v>
      </c>
      <c r="B29" s="272"/>
      <c r="C29" s="272"/>
      <c r="D29" s="272"/>
      <c r="E29" s="272"/>
      <c r="F29" s="272"/>
      <c r="G29" s="272"/>
      <c r="H29" s="272"/>
      <c r="I29" s="272"/>
      <c r="K29" s="274"/>
    </row>
    <row r="30" spans="1:11" s="552" customFormat="1" ht="21.75" customHeight="1">
      <c r="A30" s="513" t="s">
        <v>2090</v>
      </c>
      <c r="B30" s="276"/>
      <c r="C30" s="276"/>
      <c r="D30" s="276"/>
      <c r="E30" s="276"/>
      <c r="F30" s="276"/>
      <c r="G30" s="276"/>
      <c r="H30" s="276"/>
      <c r="I30" s="276"/>
      <c r="K30" s="553"/>
    </row>
  </sheetData>
  <sheetProtection algorithmName="SHA-512" hashValue="bdedV/blBSl8HTxMTHrvNpIeWE1CGKxvpJwYMyWZgTOtinu8ccb7IbCY/T7mPwkicSuYSerwkKASpEbSGe/Efg==" saltValue="jOYc2DNHRCvVnVsY4chQ1w==" spinCount="100000" sheet="1" objects="1" scenarios="1"/>
  <mergeCells count="31">
    <mergeCell ref="A28:E28"/>
    <mergeCell ref="A22:E22"/>
    <mergeCell ref="A23:E23"/>
    <mergeCell ref="A24:E24"/>
    <mergeCell ref="A25:E25"/>
    <mergeCell ref="A26:E26"/>
    <mergeCell ref="A27:E27"/>
    <mergeCell ref="A21:E21"/>
    <mergeCell ref="A10:E10"/>
    <mergeCell ref="A11:E11"/>
    <mergeCell ref="A12:E12"/>
    <mergeCell ref="A13:E13"/>
    <mergeCell ref="A14:E14"/>
    <mergeCell ref="A15:E15"/>
    <mergeCell ref="A16:E16"/>
    <mergeCell ref="A17:E17"/>
    <mergeCell ref="A18:E18"/>
    <mergeCell ref="A19:E19"/>
    <mergeCell ref="A20:E20"/>
    <mergeCell ref="C6:D6"/>
    <mergeCell ref="A7:I7"/>
    <mergeCell ref="A8:E9"/>
    <mergeCell ref="F8:F9"/>
    <mergeCell ref="G8:G9"/>
    <mergeCell ref="H8:I8"/>
    <mergeCell ref="A1:I1"/>
    <mergeCell ref="H2:I2"/>
    <mergeCell ref="C3:I3"/>
    <mergeCell ref="H4:I4"/>
    <mergeCell ref="C5:D5"/>
    <mergeCell ref="H5:I5"/>
  </mergeCells>
  <dataValidations count="1">
    <dataValidation type="whole" allowBlank="1" showInputMessage="1" showErrorMessage="1" errorTitle="Attention!" error="Valeur numérique attendue" sqref="F10:G17 F19:G26">
      <formula1>-9999999999999</formula1>
      <formula2>9999999999999</formula2>
    </dataValidation>
  </dataValidations>
  <pageMargins left="0.7" right="0.7" top="0.75" bottom="0.75" header="0.3" footer="0.3"/>
  <pageSetup paperSize="9" scale="72"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P29"/>
  <sheetViews>
    <sheetView showGridLines="0" view="pageBreakPreview" zoomScaleNormal="100" zoomScaleSheetLayoutView="100" workbookViewId="0">
      <selection activeCell="K6" sqref="K6"/>
    </sheetView>
  </sheetViews>
  <sheetFormatPr baseColWidth="10" defaultColWidth="11.44140625" defaultRowHeight="14.4"/>
  <cols>
    <col min="1" max="1" width="11.44140625" style="263"/>
    <col min="2" max="2" width="12" style="263" customWidth="1"/>
    <col min="3" max="3" width="4.109375" style="263" customWidth="1"/>
    <col min="4" max="4" width="11.88671875" style="263" customWidth="1"/>
    <col min="5" max="5" width="15.6640625" style="263" customWidth="1"/>
    <col min="6" max="6" width="16.44140625" style="263" customWidth="1"/>
    <col min="7" max="8" width="15.6640625" style="263" customWidth="1"/>
    <col min="9" max="9" width="15" style="263" customWidth="1"/>
    <col min="10" max="11" width="15.6640625" style="263" customWidth="1"/>
    <col min="12" max="12" width="19" style="263" customWidth="1"/>
    <col min="13" max="13" width="11.44140625" style="263"/>
    <col min="14" max="14" width="11.44140625" style="264"/>
    <col min="15" max="16384" width="11.44140625" style="263"/>
  </cols>
  <sheetData>
    <row r="1" spans="1:16">
      <c r="A1" s="1203" t="s">
        <v>1974</v>
      </c>
      <c r="B1" s="1203"/>
      <c r="C1" s="1203"/>
      <c r="D1" s="1203"/>
      <c r="E1" s="1203"/>
      <c r="F1" s="1203"/>
      <c r="G1" s="1203"/>
      <c r="H1" s="1203"/>
      <c r="I1" s="1203"/>
      <c r="J1" s="1203"/>
      <c r="K1" s="1203"/>
      <c r="L1" s="1203"/>
    </row>
    <row r="2" spans="1:16" ht="24.9" customHeight="1">
      <c r="A2" s="265"/>
      <c r="B2" s="265"/>
      <c r="C2" s="265"/>
      <c r="D2" s="265"/>
      <c r="E2" s="265"/>
      <c r="F2" s="265"/>
      <c r="K2" s="1447" t="s">
        <v>2119</v>
      </c>
      <c r="L2" s="1463"/>
    </row>
    <row r="3" spans="1:16" s="496" customFormat="1" ht="15.75" customHeight="1">
      <c r="A3" s="266" t="s">
        <v>516</v>
      </c>
      <c r="B3" s="266"/>
      <c r="D3" s="1636" t="str">
        <f>+'NOTE 21'!C3</f>
        <v>DSO Services</v>
      </c>
      <c r="E3" s="1636"/>
      <c r="F3" s="1636"/>
      <c r="G3" s="1636"/>
      <c r="H3" s="1636"/>
      <c r="I3" s="1636"/>
      <c r="J3" s="1636"/>
      <c r="K3" s="1636"/>
      <c r="L3" s="1636"/>
      <c r="M3" s="1563" t="s">
        <v>1770</v>
      </c>
      <c r="N3" s="1563"/>
      <c r="O3" s="1563"/>
      <c r="P3" s="1563"/>
    </row>
    <row r="4" spans="1:16" s="496" customFormat="1" ht="15.75" customHeight="1">
      <c r="A4" s="266" t="s">
        <v>517</v>
      </c>
      <c r="B4" s="277"/>
      <c r="C4" s="277"/>
      <c r="D4" s="645" t="str">
        <f>+'NOTE 21'!C4</f>
        <v>Rue Alphamoi Djénèpo, secteur 01, Bobo-Dioulasso, Burkina Faso</v>
      </c>
      <c r="E4" s="645"/>
      <c r="F4" s="645"/>
      <c r="G4" s="645"/>
      <c r="H4" s="645"/>
      <c r="I4" s="645"/>
      <c r="J4" s="312" t="s">
        <v>518</v>
      </c>
      <c r="K4" s="1693" t="str">
        <f>+'NOTE 21'!H4</f>
        <v>DSO Services</v>
      </c>
      <c r="L4" s="1693"/>
      <c r="M4" s="1563"/>
      <c r="N4" s="1563"/>
      <c r="O4" s="1563"/>
      <c r="P4" s="1563"/>
    </row>
    <row r="5" spans="1:16" s="496" customFormat="1" ht="15.75" customHeight="1">
      <c r="A5" s="266" t="s">
        <v>1771</v>
      </c>
      <c r="B5" s="266"/>
      <c r="C5" s="277" t="s">
        <v>493</v>
      </c>
      <c r="D5" s="278" t="str">
        <f>+'NOTE 21'!C5</f>
        <v>00000101A</v>
      </c>
      <c r="E5" s="278"/>
      <c r="F5" s="278"/>
      <c r="G5" s="574" t="s">
        <v>520</v>
      </c>
      <c r="H5" s="1691">
        <f>+'NOTE 21'!F5</f>
        <v>45657</v>
      </c>
      <c r="I5" s="1691"/>
      <c r="J5" s="312" t="s">
        <v>521</v>
      </c>
      <c r="K5" s="1655">
        <f>+'NOTE 21'!H5</f>
        <v>12</v>
      </c>
      <c r="L5" s="1655"/>
      <c r="M5" s="1565" t="s">
        <v>1772</v>
      </c>
      <c r="N5" s="1565"/>
      <c r="O5" s="1565"/>
      <c r="P5" s="1565"/>
    </row>
    <row r="6" spans="1:16" s="496" customFormat="1" ht="15.75" customHeight="1">
      <c r="A6" s="266" t="s">
        <v>2095</v>
      </c>
      <c r="B6" s="266"/>
      <c r="C6" s="646"/>
      <c r="D6" s="441" t="str">
        <f>+'NOTE 21'!C6</f>
        <v>Néant</v>
      </c>
      <c r="E6" s="1692"/>
      <c r="F6" s="1692"/>
      <c r="G6" s="435"/>
      <c r="H6" s="270"/>
      <c r="I6" s="270"/>
      <c r="J6" s="269"/>
      <c r="K6" s="270"/>
      <c r="L6" s="270"/>
      <c r="M6" s="1565"/>
      <c r="N6" s="1565"/>
      <c r="O6" s="1565"/>
      <c r="P6" s="1565"/>
    </row>
    <row r="7" spans="1:16" ht="35.25" customHeight="1">
      <c r="A7" s="1459" t="s">
        <v>2120</v>
      </c>
      <c r="B7" s="1459"/>
      <c r="C7" s="1459"/>
      <c r="D7" s="1459"/>
      <c r="E7" s="1459"/>
      <c r="F7" s="1459"/>
      <c r="G7" s="1459"/>
      <c r="H7" s="1459"/>
      <c r="I7" s="1459"/>
      <c r="J7" s="1459"/>
      <c r="K7" s="1459"/>
      <c r="L7" s="1459"/>
      <c r="M7" s="426"/>
      <c r="N7" s="427">
        <v>1</v>
      </c>
      <c r="O7" s="426"/>
      <c r="P7" s="426"/>
    </row>
    <row r="8" spans="1:16">
      <c r="A8" s="1694" t="s">
        <v>1774</v>
      </c>
      <c r="B8" s="1695"/>
      <c r="C8" s="1695"/>
      <c r="D8" s="1696"/>
      <c r="E8" s="609" t="s">
        <v>53</v>
      </c>
      <c r="F8" s="1666" t="s">
        <v>55</v>
      </c>
      <c r="G8" s="1666"/>
      <c r="H8" s="1666"/>
      <c r="I8" s="1666" t="s">
        <v>57</v>
      </c>
      <c r="J8" s="1666"/>
      <c r="K8" s="1666"/>
      <c r="L8" s="609" t="s">
        <v>1861</v>
      </c>
    </row>
    <row r="9" spans="1:16">
      <c r="A9" s="1697"/>
      <c r="B9" s="1698"/>
      <c r="C9" s="1698"/>
      <c r="D9" s="1699"/>
      <c r="E9" s="1666" t="s">
        <v>2096</v>
      </c>
      <c r="F9" s="1666" t="s">
        <v>2097</v>
      </c>
      <c r="G9" s="1666"/>
      <c r="H9" s="1666"/>
      <c r="I9" s="1666" t="s">
        <v>2098</v>
      </c>
      <c r="J9" s="1666"/>
      <c r="K9" s="1666"/>
      <c r="L9" s="1666" t="s">
        <v>2099</v>
      </c>
    </row>
    <row r="10" spans="1:16" ht="20.399999999999999">
      <c r="A10" s="1700" t="s">
        <v>2100</v>
      </c>
      <c r="B10" s="1701"/>
      <c r="C10" s="1701"/>
      <c r="D10" s="1702"/>
      <c r="E10" s="1666"/>
      <c r="F10" s="609" t="s">
        <v>2101</v>
      </c>
      <c r="G10" s="609" t="s">
        <v>2102</v>
      </c>
      <c r="H10" s="609" t="s">
        <v>2103</v>
      </c>
      <c r="I10" s="609" t="s">
        <v>2101</v>
      </c>
      <c r="J10" s="609" t="s">
        <v>2102</v>
      </c>
      <c r="K10" s="609" t="s">
        <v>2103</v>
      </c>
      <c r="L10" s="1666"/>
    </row>
    <row r="11" spans="1:16" ht="17.25" customHeight="1">
      <c r="A11" s="1538" t="s">
        <v>1788</v>
      </c>
      <c r="B11" s="1538"/>
      <c r="C11" s="1538"/>
      <c r="D11" s="1538"/>
      <c r="E11" s="576">
        <f>SUMIF('Balance N'!A:A,15,'Balance N'!L:L)</f>
        <v>0</v>
      </c>
      <c r="F11" s="647"/>
      <c r="G11" s="647"/>
      <c r="H11" s="576">
        <f>SUMIF('Balance N'!A:A,15,'Balance N'!N:N)</f>
        <v>0</v>
      </c>
      <c r="I11" s="647"/>
      <c r="J11" s="647"/>
      <c r="K11" s="576">
        <f>SUMIF('Balance N'!A:A,15,'Balance N'!N:N)</f>
        <v>0</v>
      </c>
      <c r="L11" s="576">
        <f>E11+F11+G11+H11-I11-J11-K11</f>
        <v>0</v>
      </c>
    </row>
    <row r="12" spans="1:16" ht="17.25" customHeight="1">
      <c r="A12" s="1538" t="s">
        <v>2104</v>
      </c>
      <c r="B12" s="1538"/>
      <c r="C12" s="1538"/>
      <c r="D12" s="1538"/>
      <c r="E12" s="576">
        <f>SUMIF('Balance N'!A:A,19,'Balance N'!L:L)</f>
        <v>0</v>
      </c>
      <c r="F12" s="576"/>
      <c r="G12" s="576">
        <f>SUMIF('Balance N'!A:A,15,'Balance N'!N:N)</f>
        <v>0</v>
      </c>
      <c r="H12" s="576"/>
      <c r="I12" s="576"/>
      <c r="J12" s="576">
        <f>SUMIF('Balance N'!A:A,15,'Balance N'!M:M)</f>
        <v>0</v>
      </c>
      <c r="K12" s="576"/>
      <c r="L12" s="576">
        <f t="shared" ref="L12:L24" si="0">E12+F12+G12+H12-I12-J12-K12</f>
        <v>0</v>
      </c>
    </row>
    <row r="13" spans="1:16" ht="17.25" customHeight="1">
      <c r="A13" s="1535" t="s">
        <v>2105</v>
      </c>
      <c r="B13" s="1535"/>
      <c r="C13" s="1535"/>
      <c r="D13" s="1535"/>
      <c r="E13" s="578">
        <f>SUM(E11:E12)</f>
        <v>0</v>
      </c>
      <c r="F13" s="578">
        <f>SUM(F12:F12)</f>
        <v>0</v>
      </c>
      <c r="G13" s="578">
        <f>SUM(G12:G12)</f>
        <v>0</v>
      </c>
      <c r="H13" s="578">
        <f>SUM(H11:H12)</f>
        <v>0</v>
      </c>
      <c r="I13" s="578">
        <f>SUM(I12:I12)</f>
        <v>0</v>
      </c>
      <c r="J13" s="578">
        <f>SUM(J12:J12)</f>
        <v>0</v>
      </c>
      <c r="K13" s="578">
        <f>SUM(K11:K12)</f>
        <v>0</v>
      </c>
      <c r="L13" s="578">
        <f>SUM(L11:L12)</f>
        <v>0</v>
      </c>
    </row>
    <row r="14" spans="1:16" ht="17.25" customHeight="1">
      <c r="A14" s="1538" t="s">
        <v>2106</v>
      </c>
      <c r="B14" s="1538"/>
      <c r="C14" s="1538"/>
      <c r="D14" s="1538"/>
      <c r="E14" s="648">
        <f>SUMIF('Balance N'!A:A,39,'Balance N'!L:L)</f>
        <v>0</v>
      </c>
      <c r="F14" s="576">
        <f>SUMIF('Balance N'!A:A,39,'Balance N'!N:N)</f>
        <v>0</v>
      </c>
      <c r="G14" s="647"/>
      <c r="H14" s="576"/>
      <c r="I14" s="576">
        <f>SUMIF('Balance N'!A:A,39,'Balance N'!M:M)</f>
        <v>0</v>
      </c>
      <c r="J14" s="647"/>
      <c r="K14" s="576"/>
      <c r="L14" s="576">
        <f t="shared" si="0"/>
        <v>0</v>
      </c>
    </row>
    <row r="15" spans="1:16" ht="17.25" customHeight="1">
      <c r="A15" s="1538" t="s">
        <v>2107</v>
      </c>
      <c r="B15" s="1538"/>
      <c r="C15" s="1538"/>
      <c r="D15" s="1538"/>
      <c r="E15" s="648">
        <f>SUMIF('Balance N'!B:B,490,'Balance N'!L:L)</f>
        <v>0</v>
      </c>
      <c r="F15" s="576">
        <f>SUMIF('Balance N'!B:B,490,'Balance N'!N:N)</f>
        <v>0</v>
      </c>
      <c r="G15" s="647"/>
      <c r="H15" s="576"/>
      <c r="I15" s="576">
        <f>SUMIF('Balance N'!B:B,490,'Balance N'!M:M)</f>
        <v>0</v>
      </c>
      <c r="J15" s="647"/>
      <c r="K15" s="576"/>
      <c r="L15" s="576">
        <f t="shared" si="0"/>
        <v>0</v>
      </c>
    </row>
    <row r="16" spans="1:16" ht="23.25" customHeight="1">
      <c r="A16" s="1538" t="s">
        <v>1166</v>
      </c>
      <c r="B16" s="1538"/>
      <c r="C16" s="1538"/>
      <c r="D16" s="1538"/>
      <c r="E16" s="648">
        <f>SUMIF('Balance N'!B:B,491,'Balance N'!L:L)</f>
        <v>0</v>
      </c>
      <c r="F16" s="576">
        <f>SUMIF('Balance N'!B:B,491,'Balance N'!N:N)</f>
        <v>0</v>
      </c>
      <c r="G16" s="647"/>
      <c r="H16" s="576"/>
      <c r="I16" s="576">
        <f>SUMIF('Balance N'!B:B,491,'Balance N'!M:M)</f>
        <v>0</v>
      </c>
      <c r="J16" s="647"/>
      <c r="K16" s="576"/>
      <c r="L16" s="576">
        <f t="shared" si="0"/>
        <v>0</v>
      </c>
    </row>
    <row r="17" spans="1:12" ht="17.25" customHeight="1">
      <c r="A17" s="1538" t="s">
        <v>2108</v>
      </c>
      <c r="B17" s="1538"/>
      <c r="C17" s="1538"/>
      <c r="D17" s="1538"/>
      <c r="E17" s="648">
        <f>SUMIF('Balance N'!B:B,492,'Balance N'!L:L)+SUMIF('Balance N'!B:B,493,'Balance N'!L:L)+SUMIF('Balance N'!B:B,494,'Balance N'!L:L)+SUMIF('Balance N'!B:B,497,'Balance N'!L:L)</f>
        <v>0</v>
      </c>
      <c r="F17" s="576">
        <f>SUMIF('Balance N'!B:B,492,'Balance N'!N:N)+SUMIF('Balance N'!B:B,493,'Balance N'!N:N)+SUMIF('Balance N'!B:B,494,'Balance N'!N:N)+SUMIF('Balance N'!B:B,497,'Balance N'!N:N)</f>
        <v>0</v>
      </c>
      <c r="G17" s="647"/>
      <c r="H17" s="576"/>
      <c r="I17" s="576">
        <f>SUMIF('Balance N'!B:B,492,'Balance N'!M:M)+SUMIF('Balance N'!B:B,493,'Balance N'!M:M)+SUMIF('Balance N'!B:B,494,'Balance N'!M:M)</f>
        <v>0</v>
      </c>
      <c r="J17" s="647"/>
      <c r="K17" s="576"/>
      <c r="L17" s="576">
        <f t="shared" si="0"/>
        <v>0</v>
      </c>
    </row>
    <row r="18" spans="1:12" ht="17.25" customHeight="1">
      <c r="A18" s="1538" t="s">
        <v>2109</v>
      </c>
      <c r="B18" s="1538"/>
      <c r="C18" s="1538"/>
      <c r="D18" s="1538"/>
      <c r="E18" s="648">
        <f>SUMIF('Balance N'!B:B,498,'Balance N'!L:L)</f>
        <v>0</v>
      </c>
      <c r="F18" s="576"/>
      <c r="G18" s="647"/>
      <c r="H18" s="576">
        <f>SUMIF('Balance N'!B:B,498,'Balance N'!N:N)</f>
        <v>0</v>
      </c>
      <c r="I18" s="576"/>
      <c r="J18" s="647"/>
      <c r="K18" s="576">
        <f>SUMIF('Balance N'!B:B,498,'Balance N'!M:M)</f>
        <v>0</v>
      </c>
      <c r="L18" s="576">
        <f t="shared" si="0"/>
        <v>0</v>
      </c>
    </row>
    <row r="19" spans="1:12" ht="17.25" customHeight="1">
      <c r="A19" s="1538" t="s">
        <v>2110</v>
      </c>
      <c r="B19" s="1538"/>
      <c r="C19" s="1538"/>
      <c r="D19" s="1538"/>
      <c r="E19" s="648">
        <f>SUMIF('Balance N'!B:B,590,'Balance N'!L:L)</f>
        <v>0</v>
      </c>
      <c r="F19" s="647"/>
      <c r="G19" s="576">
        <f>SUMIF('Balance N'!B:B,590,'Balance N'!N:N)</f>
        <v>0</v>
      </c>
      <c r="H19" s="576"/>
      <c r="I19" s="647"/>
      <c r="J19" s="576">
        <f>SUMIF('Balance N'!B:B,590,'Balance N'!M:M)</f>
        <v>0</v>
      </c>
      <c r="K19" s="576"/>
      <c r="L19" s="576">
        <f t="shared" si="0"/>
        <v>0</v>
      </c>
    </row>
    <row r="20" spans="1:12" ht="17.25" customHeight="1">
      <c r="A20" s="1538" t="s">
        <v>2111</v>
      </c>
      <c r="B20" s="1538"/>
      <c r="C20" s="1538"/>
      <c r="D20" s="1538"/>
      <c r="E20" s="648">
        <f>SUMIF('Balance N'!B:B,591,'Balance N'!L:L)</f>
        <v>0</v>
      </c>
      <c r="F20" s="647"/>
      <c r="G20" s="576">
        <f>SUMIF('Balance N'!B:B,591,'Balance N'!N:N)</f>
        <v>0</v>
      </c>
      <c r="H20" s="576"/>
      <c r="I20" s="647"/>
      <c r="J20" s="576">
        <f>SUMIF('Balance N'!B:B,591,'Balance N'!M:M)</f>
        <v>0</v>
      </c>
      <c r="K20" s="576"/>
      <c r="L20" s="576">
        <f t="shared" si="0"/>
        <v>0</v>
      </c>
    </row>
    <row r="21" spans="1:12" ht="17.25" customHeight="1">
      <c r="A21" s="1538" t="s">
        <v>1245</v>
      </c>
      <c r="B21" s="1538"/>
      <c r="C21" s="1538"/>
      <c r="D21" s="1538"/>
      <c r="E21" s="648">
        <f>(SUMIF('Balance N'!B:B,592,'Balance N'!L:L)+SUMIF('Balance N'!B:B,593,'Balance N'!L:L)+SUMIF('Balance N'!B:B,595,'Balance N'!L:L))-E22-E23</f>
        <v>0</v>
      </c>
      <c r="F21" s="647"/>
      <c r="G21" s="576">
        <f>(SUMIF('Balance N'!B:B,592,'Balance N'!N:N)+SUMIF('Balance N'!B:B,593,'Balance N'!N:N)+SUMIF('Balance N'!B:B,595,'Balance N'!N:N))-G22-G23</f>
        <v>0</v>
      </c>
      <c r="H21" s="576"/>
      <c r="I21" s="647"/>
      <c r="J21" s="576">
        <f>(SUMIF('Balance N'!B:B,592,'Balance N'!M:M)+SUMIF('Balance N'!B:B,593,'Balance N'!M:M)+SUMIF('Balance N'!B:B,595,'Balance N'!M:M))-J22-J23</f>
        <v>0</v>
      </c>
      <c r="K21" s="576"/>
      <c r="L21" s="576">
        <f t="shared" si="0"/>
        <v>0</v>
      </c>
    </row>
    <row r="22" spans="1:12" ht="26.25" customHeight="1">
      <c r="A22" s="1538" t="s">
        <v>2112</v>
      </c>
      <c r="B22" s="1538"/>
      <c r="C22" s="1538"/>
      <c r="D22" s="1538"/>
      <c r="E22" s="648">
        <f>SUMIF('Balance N'!B:B,593,'Balance N'!L:L)</f>
        <v>0</v>
      </c>
      <c r="F22" s="647"/>
      <c r="G22" s="576">
        <f>SUMIF('Balance N'!B:B,593,'Balance N'!N:N)</f>
        <v>0</v>
      </c>
      <c r="H22" s="576"/>
      <c r="I22" s="647"/>
      <c r="J22" s="576">
        <f>SUMIF('Balance N'!B:B,593,'Balance N'!M:M)</f>
        <v>0</v>
      </c>
      <c r="K22" s="576"/>
      <c r="L22" s="576">
        <f t="shared" si="0"/>
        <v>0</v>
      </c>
    </row>
    <row r="23" spans="1:12" ht="26.25" customHeight="1">
      <c r="A23" s="1703" t="s">
        <v>2113</v>
      </c>
      <c r="B23" s="1704"/>
      <c r="C23" s="1704"/>
      <c r="D23" s="1705"/>
      <c r="E23" s="576">
        <f>SUMIF('Balance N'!B:B,595,'Balance N'!L:L)</f>
        <v>0</v>
      </c>
      <c r="F23" s="647"/>
      <c r="G23" s="576">
        <f>SUMIF('Balance N'!B:B,595,'Balance N'!N:N)</f>
        <v>0</v>
      </c>
      <c r="H23" s="576"/>
      <c r="I23" s="647"/>
      <c r="J23" s="576">
        <f>SUMIF('Balance N'!B:B,595,'Balance N'!M:M)</f>
        <v>0</v>
      </c>
      <c r="K23" s="576"/>
      <c r="L23" s="576">
        <f t="shared" si="0"/>
        <v>0</v>
      </c>
    </row>
    <row r="24" spans="1:12" ht="26.25" customHeight="1">
      <c r="A24" s="1703" t="s">
        <v>2114</v>
      </c>
      <c r="B24" s="1704"/>
      <c r="C24" s="1704"/>
      <c r="D24" s="1705"/>
      <c r="E24" s="576">
        <f>SUMIF('Balance N'!C:C,4991,'Balance N'!L:L)</f>
        <v>0</v>
      </c>
      <c r="F24" s="576">
        <f>SUMIF('Balance N'!C:C,4991,'Balance N'!N:N)</f>
        <v>0</v>
      </c>
      <c r="G24" s="647"/>
      <c r="H24" s="647"/>
      <c r="I24" s="576">
        <f>SUMIF('Balance N'!C:C,4991,'Balance N'!M:M)</f>
        <v>0</v>
      </c>
      <c r="J24" s="647"/>
      <c r="K24" s="647"/>
      <c r="L24" s="576">
        <f t="shared" si="0"/>
        <v>0</v>
      </c>
    </row>
    <row r="25" spans="1:12" ht="26.25" customHeight="1">
      <c r="A25" s="1703" t="s">
        <v>2115</v>
      </c>
      <c r="B25" s="1704"/>
      <c r="C25" s="1704"/>
      <c r="D25" s="1705"/>
      <c r="E25" s="576">
        <f>SUMIF('Balance N'!C:C,4998,'Balance N'!L:L)</f>
        <v>0</v>
      </c>
      <c r="F25" s="647"/>
      <c r="G25" s="647"/>
      <c r="H25" s="576">
        <f>SUMIF('Balance N'!C:C,4998,'Balance N'!N:N)</f>
        <v>0</v>
      </c>
      <c r="I25" s="647"/>
      <c r="J25" s="647"/>
      <c r="K25" s="576">
        <f>SUMIF('Balance N'!C:C,4998,'Balance N'!M:M)</f>
        <v>0</v>
      </c>
      <c r="L25" s="576">
        <f>E25+F25+G25+H25-I25-J25-K25</f>
        <v>0</v>
      </c>
    </row>
    <row r="26" spans="1:12" ht="30" customHeight="1">
      <c r="A26" s="1535" t="s">
        <v>2116</v>
      </c>
      <c r="B26" s="1535"/>
      <c r="C26" s="1535"/>
      <c r="D26" s="1535"/>
      <c r="E26" s="578">
        <f>SUM(E14:E25)</f>
        <v>0</v>
      </c>
      <c r="F26" s="578">
        <f t="shared" ref="F26:L26" si="1">SUM(F14:F25)</f>
        <v>0</v>
      </c>
      <c r="G26" s="578">
        <f t="shared" si="1"/>
        <v>0</v>
      </c>
      <c r="H26" s="578">
        <f t="shared" si="1"/>
        <v>0</v>
      </c>
      <c r="I26" s="578">
        <f t="shared" si="1"/>
        <v>0</v>
      </c>
      <c r="J26" s="578">
        <f t="shared" si="1"/>
        <v>0</v>
      </c>
      <c r="K26" s="578">
        <f t="shared" si="1"/>
        <v>0</v>
      </c>
      <c r="L26" s="578">
        <f t="shared" si="1"/>
        <v>0</v>
      </c>
    </row>
    <row r="27" spans="1:12">
      <c r="A27" s="1626" t="s">
        <v>2117</v>
      </c>
      <c r="B27" s="1626"/>
      <c r="C27" s="1626"/>
      <c r="D27" s="1626"/>
      <c r="E27" s="580">
        <f>E13+E26</f>
        <v>0</v>
      </c>
      <c r="F27" s="580">
        <f t="shared" ref="F27:L27" si="2">F13+F26</f>
        <v>0</v>
      </c>
      <c r="G27" s="580">
        <f t="shared" si="2"/>
        <v>0</v>
      </c>
      <c r="H27" s="580">
        <f t="shared" si="2"/>
        <v>0</v>
      </c>
      <c r="I27" s="580">
        <f t="shared" si="2"/>
        <v>0</v>
      </c>
      <c r="J27" s="580">
        <f t="shared" si="2"/>
        <v>0</v>
      </c>
      <c r="K27" s="580">
        <f t="shared" si="2"/>
        <v>0</v>
      </c>
      <c r="L27" s="580">
        <f t="shared" si="2"/>
        <v>0</v>
      </c>
    </row>
    <row r="28" spans="1:12">
      <c r="A28" s="271" t="s">
        <v>1907</v>
      </c>
      <c r="B28" s="16"/>
      <c r="C28" s="16"/>
      <c r="D28" s="16"/>
      <c r="E28" s="16"/>
      <c r="F28" s="16"/>
      <c r="G28" s="16"/>
      <c r="H28" s="16"/>
      <c r="I28" s="16"/>
      <c r="J28" s="16"/>
      <c r="K28" s="16"/>
      <c r="L28" s="16"/>
    </row>
    <row r="29" spans="1:12">
      <c r="A29" s="513" t="s">
        <v>2118</v>
      </c>
      <c r="B29" s="16"/>
      <c r="C29" s="16"/>
      <c r="D29" s="16"/>
      <c r="E29" s="16"/>
      <c r="F29" s="16"/>
      <c r="G29" s="16"/>
      <c r="H29" s="16"/>
      <c r="I29" s="16"/>
      <c r="J29" s="16"/>
      <c r="K29" s="16"/>
      <c r="L29" s="16"/>
    </row>
  </sheetData>
  <sheetProtection algorithmName="SHA-512" hashValue="DmVmLBZmwk8iMH1Pe0Jhbbnf3fWm7eZe0rGHB35eiQmwrVWxs1z6mIbf+Bg2vS8SLN2Unzj/p6O+BJ3GQM1Zvw==" saltValue="dwp14vRrE30gGq63CNDOgw==" spinCount="100000" sheet="1" objects="1" scenarios="1"/>
  <mergeCells count="36">
    <mergeCell ref="A27:D27"/>
    <mergeCell ref="A16:D16"/>
    <mergeCell ref="A17:D17"/>
    <mergeCell ref="A18:D18"/>
    <mergeCell ref="A19:D19"/>
    <mergeCell ref="A20:D20"/>
    <mergeCell ref="A21:D21"/>
    <mergeCell ref="A22:D22"/>
    <mergeCell ref="A23:D23"/>
    <mergeCell ref="A24:D24"/>
    <mergeCell ref="A25:D25"/>
    <mergeCell ref="A26:D26"/>
    <mergeCell ref="A11:D11"/>
    <mergeCell ref="A12:D12"/>
    <mergeCell ref="A13:D13"/>
    <mergeCell ref="A14:D14"/>
    <mergeCell ref="A15:D15"/>
    <mergeCell ref="A7:L7"/>
    <mergeCell ref="A8:D8"/>
    <mergeCell ref="F8:H8"/>
    <mergeCell ref="I8:K8"/>
    <mergeCell ref="A9:D9"/>
    <mergeCell ref="E9:E10"/>
    <mergeCell ref="F9:H9"/>
    <mergeCell ref="I9:K9"/>
    <mergeCell ref="L9:L10"/>
    <mergeCell ref="A10:D10"/>
    <mergeCell ref="H5:I5"/>
    <mergeCell ref="K5:L5"/>
    <mergeCell ref="M5:P6"/>
    <mergeCell ref="E6:F6"/>
    <mergeCell ref="A1:L1"/>
    <mergeCell ref="K2:L2"/>
    <mergeCell ref="D3:L3"/>
    <mergeCell ref="M3:P4"/>
    <mergeCell ref="K4:L4"/>
  </mergeCells>
  <dataValidations count="1">
    <dataValidation type="whole" allowBlank="1" showInputMessage="1" showErrorMessage="1" errorTitle="Attention!" error="Valeur numérique attendue" sqref="E11:G11 I11:J11">
      <formula1>-9999999999999</formula1>
      <formula2>9999999999999</formula2>
    </dataValidation>
  </dataValidations>
  <pageMargins left="0.7" right="0.7" top="0.75" bottom="0.75" header="0.3" footer="0.3"/>
  <pageSetup paperSize="9" scale="51"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M33"/>
  <sheetViews>
    <sheetView showGridLines="0" view="pageBreakPreview" zoomScaleNormal="100" zoomScaleSheetLayoutView="100" workbookViewId="0">
      <selection activeCell="I6" sqref="I6"/>
    </sheetView>
  </sheetViews>
  <sheetFormatPr baseColWidth="10" defaultColWidth="11.44140625" defaultRowHeight="14.4"/>
  <cols>
    <col min="1" max="1" width="11.44140625" style="263"/>
    <col min="2" max="2" width="16.44140625" style="263" customWidth="1"/>
    <col min="3" max="3" width="2.44140625" style="263" customWidth="1"/>
    <col min="4" max="4" width="11.33203125" style="263" customWidth="1"/>
    <col min="5" max="5" width="20.44140625" style="263" customWidth="1"/>
    <col min="6" max="7" width="15.6640625" style="263" customWidth="1"/>
    <col min="8" max="8" width="15.5546875" style="263" customWidth="1"/>
    <col min="9" max="9" width="12.44140625" style="263" customWidth="1"/>
    <col min="10" max="10" width="11.44140625" style="263"/>
    <col min="11" max="11" width="11.44140625" style="264"/>
    <col min="12" max="16384" width="11.44140625" style="263"/>
  </cols>
  <sheetData>
    <row r="1" spans="1:13">
      <c r="A1" s="1203" t="s">
        <v>2203</v>
      </c>
      <c r="B1" s="1203"/>
      <c r="C1" s="1203"/>
      <c r="D1" s="1203"/>
      <c r="E1" s="1203"/>
      <c r="F1" s="1203"/>
      <c r="G1" s="1203"/>
      <c r="H1" s="1203"/>
      <c r="I1" s="1203"/>
    </row>
    <row r="2" spans="1:13" ht="23.25" customHeight="1">
      <c r="A2" s="265"/>
      <c r="B2" s="265"/>
      <c r="C2" s="265"/>
      <c r="D2" s="265"/>
      <c r="E2" s="265"/>
      <c r="F2" s="265"/>
      <c r="G2" s="527"/>
      <c r="H2" s="1447" t="s">
        <v>2131</v>
      </c>
      <c r="I2" s="1448"/>
    </row>
    <row r="3" spans="1:13" s="496" customFormat="1" ht="15.75" customHeight="1">
      <c r="A3" s="266" t="s">
        <v>516</v>
      </c>
      <c r="B3" s="266"/>
      <c r="C3" s="1464" t="str">
        <f>+'NOTE 22'!D3</f>
        <v>DSO Services</v>
      </c>
      <c r="D3" s="1464"/>
      <c r="E3" s="1464"/>
      <c r="F3" s="1464"/>
      <c r="G3" s="1464"/>
      <c r="H3" s="1464"/>
      <c r="I3" s="1464"/>
      <c r="J3" s="1563" t="s">
        <v>1770</v>
      </c>
      <c r="K3" s="1563"/>
      <c r="L3" s="1563"/>
      <c r="M3" s="1563"/>
    </row>
    <row r="4" spans="1:13" s="496" customFormat="1" ht="15.75" customHeight="1">
      <c r="A4" s="266" t="s">
        <v>517</v>
      </c>
      <c r="B4" s="277"/>
      <c r="C4" s="278" t="str">
        <f>+'NOTE 22'!D4</f>
        <v>Rue Alphamoi Djénèpo, secteur 01, Bobo-Dioulasso, Burkina Faso</v>
      </c>
      <c r="D4" s="278"/>
      <c r="E4" s="278"/>
      <c r="F4" s="278"/>
      <c r="H4" s="312" t="s">
        <v>518</v>
      </c>
      <c r="I4" s="528" t="str">
        <f>+'NOTE 22'!K4</f>
        <v>DSO Services</v>
      </c>
      <c r="J4" s="1563"/>
      <c r="K4" s="1563"/>
      <c r="L4" s="1563"/>
      <c r="M4" s="1563"/>
    </row>
    <row r="5" spans="1:13" s="496" customFormat="1" ht="15.75" customHeight="1">
      <c r="A5" s="266" t="s">
        <v>1779</v>
      </c>
      <c r="B5" s="266"/>
      <c r="C5" s="1594" t="str">
        <f>+'NOTE 22'!D5</f>
        <v>00000101A</v>
      </c>
      <c r="D5" s="1594"/>
      <c r="F5" s="295" t="s">
        <v>520</v>
      </c>
      <c r="G5" s="490">
        <f>+'NOTE 22'!H5</f>
        <v>45657</v>
      </c>
      <c r="H5" s="312" t="s">
        <v>521</v>
      </c>
      <c r="I5" s="602">
        <f>+'NOTE 22'!K5</f>
        <v>12</v>
      </c>
      <c r="J5" s="1565" t="s">
        <v>1772</v>
      </c>
      <c r="K5" s="1565"/>
      <c r="L5" s="1565"/>
      <c r="M5" s="1565"/>
    </row>
    <row r="6" spans="1:13" s="496" customFormat="1" ht="15.75" customHeight="1">
      <c r="A6" s="266" t="s">
        <v>1773</v>
      </c>
      <c r="B6" s="266"/>
      <c r="C6" s="1466" t="str">
        <f>+'NOTE 22'!D6</f>
        <v>Néant</v>
      </c>
      <c r="D6" s="1466"/>
      <c r="E6" s="435"/>
      <c r="F6" s="270"/>
      <c r="G6" s="269"/>
      <c r="H6" s="600"/>
      <c r="I6" s="600"/>
      <c r="J6" s="1565"/>
      <c r="K6" s="1565"/>
      <c r="L6" s="1565"/>
      <c r="M6" s="1565"/>
    </row>
    <row r="7" spans="1:13" ht="30" customHeight="1">
      <c r="A7" s="1505" t="s">
        <v>2132</v>
      </c>
      <c r="B7" s="1505"/>
      <c r="C7" s="1505"/>
      <c r="D7" s="1505"/>
      <c r="E7" s="1505"/>
      <c r="F7" s="1505"/>
      <c r="G7" s="1505"/>
      <c r="H7" s="1505"/>
      <c r="I7" s="1505"/>
      <c r="J7" s="436"/>
      <c r="K7" s="427">
        <v>0</v>
      </c>
      <c r="L7" s="436"/>
      <c r="M7" s="436"/>
    </row>
    <row r="8" spans="1:13">
      <c r="A8" s="1579" t="s">
        <v>233</v>
      </c>
      <c r="B8" s="1580"/>
      <c r="C8" s="1580"/>
      <c r="D8" s="1580"/>
      <c r="E8" s="1581"/>
      <c r="F8" s="1587" t="s">
        <v>221</v>
      </c>
      <c r="G8" s="1587" t="s">
        <v>232</v>
      </c>
      <c r="H8" s="1627" t="s">
        <v>220</v>
      </c>
      <c r="I8" s="1627"/>
    </row>
    <row r="9" spans="1:13">
      <c r="A9" s="1582"/>
      <c r="B9" s="1583"/>
      <c r="C9" s="1583"/>
      <c r="D9" s="1583"/>
      <c r="E9" s="1584"/>
      <c r="F9" s="1588"/>
      <c r="G9" s="1588"/>
      <c r="H9" s="518" t="s">
        <v>231</v>
      </c>
      <c r="I9" s="518" t="s">
        <v>219</v>
      </c>
    </row>
    <row r="10" spans="1:13">
      <c r="A10" s="1576" t="s">
        <v>2121</v>
      </c>
      <c r="B10" s="1577"/>
      <c r="C10" s="1577"/>
      <c r="D10" s="1577"/>
      <c r="E10" s="1578"/>
      <c r="F10" s="576">
        <f>SUMIF('Balance N'!B:B,831,'Balance N'!O:O)</f>
        <v>0</v>
      </c>
      <c r="G10" s="576">
        <f>SUMIF('Balance N-1'!B:B,831,'Balance N-1'!O:O)</f>
        <v>0</v>
      </c>
      <c r="H10" s="577">
        <f t="shared" ref="H10:H17" si="0">(F10-G10)</f>
        <v>0</v>
      </c>
      <c r="I10" s="649" t="str">
        <f t="shared" ref="I10:I30" si="1">IF(G10,(F10-G10)/G10,IF(ISBLANK(G10),"",IF(F10,IF( F10 &gt; 0,1,-1),"")))</f>
        <v/>
      </c>
      <c r="K10" s="436"/>
    </row>
    <row r="11" spans="1:13">
      <c r="A11" s="1576" t="s">
        <v>351</v>
      </c>
      <c r="B11" s="1577"/>
      <c r="C11" s="1577"/>
      <c r="D11" s="1577"/>
      <c r="E11" s="1578"/>
      <c r="F11" s="576">
        <f>SUMIF('Balance N'!B:B,832,'Balance N'!O:O)</f>
        <v>0</v>
      </c>
      <c r="G11" s="576">
        <f>SUMIF('Balance N-1'!B:B,832,'Balance N-1'!O:O)</f>
        <v>0</v>
      </c>
      <c r="H11" s="577">
        <f t="shared" si="0"/>
        <v>0</v>
      </c>
      <c r="I11" s="649" t="str">
        <f t="shared" si="1"/>
        <v/>
      </c>
      <c r="K11" s="436"/>
    </row>
    <row r="12" spans="1:13">
      <c r="A12" s="1576" t="s">
        <v>352</v>
      </c>
      <c r="B12" s="1577"/>
      <c r="C12" s="1577"/>
      <c r="D12" s="1577"/>
      <c r="E12" s="1578"/>
      <c r="F12" s="576"/>
      <c r="G12" s="576"/>
      <c r="H12" s="577">
        <f t="shared" si="0"/>
        <v>0</v>
      </c>
      <c r="I12" s="649" t="str">
        <f t="shared" si="1"/>
        <v/>
      </c>
      <c r="K12" s="436"/>
    </row>
    <row r="13" spans="1:13">
      <c r="A13" s="1576" t="s">
        <v>353</v>
      </c>
      <c r="B13" s="1577"/>
      <c r="C13" s="1577"/>
      <c r="D13" s="1577"/>
      <c r="E13" s="1578"/>
      <c r="F13" s="576"/>
      <c r="G13" s="576"/>
      <c r="H13" s="577">
        <f t="shared" si="0"/>
        <v>0</v>
      </c>
      <c r="I13" s="649" t="str">
        <f t="shared" si="1"/>
        <v/>
      </c>
      <c r="K13" s="436"/>
    </row>
    <row r="14" spans="1:13">
      <c r="A14" s="1576" t="s">
        <v>354</v>
      </c>
      <c r="B14" s="1577"/>
      <c r="C14" s="1577"/>
      <c r="D14" s="1577"/>
      <c r="E14" s="1578"/>
      <c r="F14" s="576">
        <f>SUMIF('Balance N'!B:B,834,'Balance N'!O:O)</f>
        <v>0</v>
      </c>
      <c r="G14" s="576">
        <f>SUMIF('Balance N-1'!B:B,834,'Balance N-1'!O:O)</f>
        <v>0</v>
      </c>
      <c r="H14" s="576">
        <f t="shared" si="0"/>
        <v>0</v>
      </c>
      <c r="I14" s="649" t="str">
        <f t="shared" si="1"/>
        <v/>
      </c>
      <c r="K14" s="436"/>
    </row>
    <row r="15" spans="1:13">
      <c r="A15" s="1576" t="s">
        <v>355</v>
      </c>
      <c r="B15" s="1577"/>
      <c r="C15" s="1577"/>
      <c r="D15" s="1577"/>
      <c r="E15" s="1578"/>
      <c r="F15" s="576">
        <f>SUMIF('Balance N'!B:B,836,'Balance N'!O:O)</f>
        <v>0</v>
      </c>
      <c r="G15" s="576">
        <f>SUMIF('Balance N-1'!B:B,836,'Balance N-1'!O:O)</f>
        <v>0</v>
      </c>
      <c r="H15" s="576">
        <f t="shared" si="0"/>
        <v>0</v>
      </c>
      <c r="I15" s="649" t="str">
        <f t="shared" si="1"/>
        <v/>
      </c>
      <c r="K15" s="436"/>
    </row>
    <row r="16" spans="1:13">
      <c r="A16" s="1576" t="s">
        <v>2122</v>
      </c>
      <c r="B16" s="1577"/>
      <c r="C16" s="1577"/>
      <c r="D16" s="1577"/>
      <c r="E16" s="1578"/>
      <c r="F16" s="576">
        <f>SUMIF('Balance N'!B:B,839,'Balance N'!O:O)</f>
        <v>0</v>
      </c>
      <c r="G16" s="576">
        <f>SUMIF('Balance N-1'!B:B,839,'Balance N-1'!O:O)</f>
        <v>0</v>
      </c>
      <c r="H16" s="576">
        <f t="shared" si="0"/>
        <v>0</v>
      </c>
      <c r="I16" s="649" t="str">
        <f t="shared" si="1"/>
        <v/>
      </c>
      <c r="K16" s="436"/>
    </row>
    <row r="17" spans="1:11">
      <c r="A17" s="1576" t="s">
        <v>2123</v>
      </c>
      <c r="B17" s="1577"/>
      <c r="C17" s="1577"/>
      <c r="D17" s="1577"/>
      <c r="E17" s="1578"/>
      <c r="F17" s="576">
        <f>SUMIF('Balance N'!A:A,85,'Balance N'!O:O)</f>
        <v>0</v>
      </c>
      <c r="G17" s="576">
        <f>SUMIF('Balance N-1'!A:A,85,'Balance N-1'!O:O)</f>
        <v>0</v>
      </c>
      <c r="H17" s="576">
        <f t="shared" si="0"/>
        <v>0</v>
      </c>
      <c r="I17" s="649" t="str">
        <f t="shared" si="1"/>
        <v/>
      </c>
    </row>
    <row r="18" spans="1:11">
      <c r="A18" s="1688" t="s">
        <v>2124</v>
      </c>
      <c r="B18" s="1689"/>
      <c r="C18" s="1689"/>
      <c r="D18" s="1689"/>
      <c r="E18" s="1690"/>
      <c r="F18" s="643">
        <f>SUM(F10:F17)</f>
        <v>0</v>
      </c>
      <c r="G18" s="643">
        <f t="shared" ref="G18:H18" si="2">SUM(G10:G17)</f>
        <v>0</v>
      </c>
      <c r="H18" s="579">
        <f t="shared" si="2"/>
        <v>0</v>
      </c>
      <c r="I18" s="650" t="str">
        <f t="shared" si="1"/>
        <v/>
      </c>
    </row>
    <row r="19" spans="1:11">
      <c r="A19" s="1576" t="s">
        <v>2125</v>
      </c>
      <c r="B19" s="1577"/>
      <c r="C19" s="1577"/>
      <c r="D19" s="1577"/>
      <c r="E19" s="1578"/>
      <c r="F19" s="576">
        <f>SUMIF('Balance N'!B:B,841,'Balance N'!P:P)</f>
        <v>0</v>
      </c>
      <c r="G19" s="576">
        <f>SUMIF('Balance N-1'!B:B,841,'Balance N-1'!P:P)</f>
        <v>0</v>
      </c>
      <c r="H19" s="576">
        <f t="shared" ref="H19:H28" si="3">(F19-G19)</f>
        <v>0</v>
      </c>
      <c r="I19" s="491" t="str">
        <f t="shared" si="1"/>
        <v/>
      </c>
      <c r="K19" s="436"/>
    </row>
    <row r="20" spans="1:11">
      <c r="A20" s="1706" t="s">
        <v>2126</v>
      </c>
      <c r="B20" s="1707"/>
      <c r="C20" s="1707"/>
      <c r="D20" s="1707"/>
      <c r="E20" s="1708"/>
      <c r="F20" s="576">
        <f>SUMIF('Balance N'!B:B,842,'Balance N'!P:P)</f>
        <v>0</v>
      </c>
      <c r="G20" s="576">
        <f>SUMIF('Balance N-1'!B:B,842,'Balance N-1'!P:P)</f>
        <v>0</v>
      </c>
      <c r="H20" s="576">
        <f t="shared" si="3"/>
        <v>0</v>
      </c>
      <c r="I20" s="491" t="str">
        <f t="shared" si="1"/>
        <v/>
      </c>
      <c r="K20" s="436"/>
    </row>
    <row r="21" spans="1:11">
      <c r="A21" s="1709" t="s">
        <v>356</v>
      </c>
      <c r="B21" s="1710"/>
      <c r="C21" s="1710"/>
      <c r="D21" s="1710"/>
      <c r="E21" s="1711"/>
      <c r="F21" s="576"/>
      <c r="G21" s="576"/>
      <c r="H21" s="576">
        <f t="shared" si="3"/>
        <v>0</v>
      </c>
      <c r="I21" s="491" t="str">
        <f t="shared" si="1"/>
        <v/>
      </c>
      <c r="K21" s="436"/>
    </row>
    <row r="22" spans="1:11">
      <c r="A22" s="1657" t="s">
        <v>357</v>
      </c>
      <c r="B22" s="1658"/>
      <c r="C22" s="1658"/>
      <c r="D22" s="1658"/>
      <c r="E22" s="1659"/>
      <c r="F22" s="576"/>
      <c r="G22" s="576"/>
      <c r="H22" s="576">
        <f t="shared" si="3"/>
        <v>0</v>
      </c>
      <c r="I22" s="491" t="str">
        <f t="shared" si="1"/>
        <v/>
      </c>
      <c r="K22" s="436"/>
    </row>
    <row r="23" spans="1:11">
      <c r="A23" s="1657" t="s">
        <v>358</v>
      </c>
      <c r="B23" s="1658"/>
      <c r="C23" s="1658"/>
      <c r="D23" s="1658"/>
      <c r="E23" s="1659"/>
      <c r="F23" s="576"/>
      <c r="G23" s="576"/>
      <c r="H23" s="576">
        <f t="shared" si="3"/>
        <v>0</v>
      </c>
      <c r="I23" s="491" t="str">
        <f t="shared" si="1"/>
        <v/>
      </c>
      <c r="K23" s="436"/>
    </row>
    <row r="24" spans="1:11">
      <c r="A24" s="1657" t="s">
        <v>359</v>
      </c>
      <c r="B24" s="1658"/>
      <c r="C24" s="1658"/>
      <c r="D24" s="1658"/>
      <c r="E24" s="1659"/>
      <c r="F24" s="576">
        <f>SUMIF('Balance N'!B:B,843,'Balance N'!P:P)</f>
        <v>0</v>
      </c>
      <c r="G24" s="576">
        <f>SUMIF('Balance N-1'!B:B,843,'Balance N-1'!P:P)</f>
        <v>0</v>
      </c>
      <c r="H24" s="576">
        <f t="shared" si="3"/>
        <v>0</v>
      </c>
      <c r="I24" s="491" t="str">
        <f t="shared" si="1"/>
        <v/>
      </c>
      <c r="K24" s="436"/>
    </row>
    <row r="25" spans="1:11">
      <c r="A25" s="1712" t="s">
        <v>2127</v>
      </c>
      <c r="B25" s="1713"/>
      <c r="C25" s="1713"/>
      <c r="D25" s="1713"/>
      <c r="E25" s="1714"/>
      <c r="F25" s="596">
        <f>SUMIF('Balance N'!B:B,846,'Balance N'!P:P)</f>
        <v>0</v>
      </c>
      <c r="G25" s="596">
        <f>SUMIF('Balance N-1'!B:B,846,'Balance N-1'!P:P)</f>
        <v>0</v>
      </c>
      <c r="H25" s="596">
        <f t="shared" si="3"/>
        <v>0</v>
      </c>
      <c r="I25" s="652" t="str">
        <f t="shared" si="1"/>
        <v/>
      </c>
      <c r="K25" s="436"/>
    </row>
    <row r="26" spans="1:11">
      <c r="A26" s="1709" t="s">
        <v>1662</v>
      </c>
      <c r="B26" s="1710"/>
      <c r="C26" s="1710"/>
      <c r="D26" s="1710"/>
      <c r="E26" s="1711"/>
      <c r="F26" s="576">
        <f>SUMIF('Balance N'!B:B,848,'Balance N'!P:P)</f>
        <v>0</v>
      </c>
      <c r="G26" s="576">
        <f>SUMIF('Balance N-1'!B:B,848,'Balance N-1'!P:P)</f>
        <v>0</v>
      </c>
      <c r="H26" s="576">
        <f t="shared" si="3"/>
        <v>0</v>
      </c>
      <c r="I26" s="491" t="str">
        <f t="shared" si="1"/>
        <v/>
      </c>
      <c r="K26" s="436"/>
    </row>
    <row r="27" spans="1:11" ht="23.25" customHeight="1">
      <c r="A27" s="1657" t="s">
        <v>2128</v>
      </c>
      <c r="B27" s="1658"/>
      <c r="C27" s="1658"/>
      <c r="D27" s="1658"/>
      <c r="E27" s="1659"/>
      <c r="F27" s="576">
        <f>SUMIF('Balance N'!B:B,849,'Balance N'!P:P)</f>
        <v>0</v>
      </c>
      <c r="G27" s="576">
        <f>SUMIF('Balance N-1'!B:B,849,'Balance N-1'!P:P)</f>
        <v>0</v>
      </c>
      <c r="H27" s="576">
        <f t="shared" si="3"/>
        <v>0</v>
      </c>
      <c r="I27" s="491" t="str">
        <f t="shared" si="1"/>
        <v/>
      </c>
      <c r="K27" s="436"/>
    </row>
    <row r="28" spans="1:11">
      <c r="A28" s="1657" t="s">
        <v>360</v>
      </c>
      <c r="B28" s="1658"/>
      <c r="C28" s="1658"/>
      <c r="D28" s="1658"/>
      <c r="E28" s="1659"/>
      <c r="F28" s="576">
        <f>SUMIF('Balance N'!A:A,88,'Balance N'!P:P)</f>
        <v>0</v>
      </c>
      <c r="G28" s="576">
        <f>SUMIF('Balance N-1'!A:A,88,'Balance N-1'!P:P)</f>
        <v>0</v>
      </c>
      <c r="H28" s="576">
        <f t="shared" si="3"/>
        <v>0</v>
      </c>
      <c r="I28" s="491" t="str">
        <f t="shared" si="1"/>
        <v/>
      </c>
      <c r="K28" s="436"/>
    </row>
    <row r="29" spans="1:11">
      <c r="A29" s="1688" t="s">
        <v>2129</v>
      </c>
      <c r="B29" s="1689"/>
      <c r="C29" s="1689"/>
      <c r="D29" s="1689"/>
      <c r="E29" s="1690"/>
      <c r="F29" s="643">
        <f>SUM(F19:F28)</f>
        <v>0</v>
      </c>
      <c r="G29" s="643">
        <f t="shared" ref="G29:H29" si="4">SUM(G19:G28)</f>
        <v>0</v>
      </c>
      <c r="H29" s="579">
        <f t="shared" si="4"/>
        <v>0</v>
      </c>
      <c r="I29" s="493" t="str">
        <f t="shared" si="1"/>
        <v/>
      </c>
    </row>
    <row r="30" spans="1:11">
      <c r="A30" s="1688" t="s">
        <v>292</v>
      </c>
      <c r="B30" s="1689"/>
      <c r="C30" s="1689"/>
      <c r="D30" s="1689"/>
      <c r="E30" s="1690"/>
      <c r="F30" s="643">
        <f>F29-F18</f>
        <v>0</v>
      </c>
      <c r="G30" s="643">
        <f t="shared" ref="G30:H30" si="5">G29-G18</f>
        <v>0</v>
      </c>
      <c r="H30" s="579">
        <f t="shared" si="5"/>
        <v>0</v>
      </c>
      <c r="I30" s="493" t="str">
        <f t="shared" si="1"/>
        <v/>
      </c>
    </row>
    <row r="31" spans="1:11">
      <c r="A31" s="271" t="s">
        <v>1920</v>
      </c>
      <c r="B31" s="16"/>
      <c r="C31" s="16"/>
      <c r="D31" s="16"/>
      <c r="E31" s="16"/>
      <c r="F31" s="16"/>
      <c r="G31" s="16"/>
      <c r="H31" s="16"/>
      <c r="I31" s="16"/>
    </row>
    <row r="32" spans="1:11" s="273" customFormat="1" ht="10.199999999999999">
      <c r="A32" s="651" t="s">
        <v>2130</v>
      </c>
      <c r="B32" s="272"/>
      <c r="C32" s="272"/>
      <c r="D32" s="272"/>
      <c r="E32" s="272"/>
      <c r="F32" s="272"/>
      <c r="G32" s="272"/>
      <c r="H32" s="272"/>
      <c r="I32" s="272"/>
      <c r="K32" s="274"/>
    </row>
    <row r="33" spans="1:11" s="273" customFormat="1" ht="10.199999999999999">
      <c r="A33" s="272"/>
      <c r="B33" s="272"/>
      <c r="C33" s="272"/>
      <c r="D33" s="272"/>
      <c r="E33" s="272"/>
      <c r="F33" s="272"/>
      <c r="G33" s="272"/>
      <c r="H33" s="272"/>
      <c r="I33" s="272"/>
      <c r="K33" s="274"/>
    </row>
  </sheetData>
  <sheetProtection algorithmName="SHA-512" hashValue="weG3D+iKKWkc1G2pBPBsjXhMG0EnLMnQzHnLH3ZuFEYb09RYOS+3+gCrtNSnP3AhA3KweK+Wy+2CYli7KdY6Lg==" saltValue="Qtr+vZqInipdBzSU/naYGA==" spinCount="100000" sheet="1" objects="1" scenarios="1"/>
  <mergeCells count="33">
    <mergeCell ref="A29:E29"/>
    <mergeCell ref="A30:E30"/>
    <mergeCell ref="A23:E23"/>
    <mergeCell ref="A24:E24"/>
    <mergeCell ref="A25:E25"/>
    <mergeCell ref="A26:E26"/>
    <mergeCell ref="A27:E27"/>
    <mergeCell ref="A28:E28"/>
    <mergeCell ref="A22:E22"/>
    <mergeCell ref="A11:E11"/>
    <mergeCell ref="A12:E12"/>
    <mergeCell ref="A13:E13"/>
    <mergeCell ref="A14:E14"/>
    <mergeCell ref="A15:E15"/>
    <mergeCell ref="A16:E16"/>
    <mergeCell ref="A17:E17"/>
    <mergeCell ref="A18:E18"/>
    <mergeCell ref="A19:E19"/>
    <mergeCell ref="A20:E20"/>
    <mergeCell ref="A21:E21"/>
    <mergeCell ref="A10:E10"/>
    <mergeCell ref="A1:I1"/>
    <mergeCell ref="H2:I2"/>
    <mergeCell ref="C3:I3"/>
    <mergeCell ref="J3:M4"/>
    <mergeCell ref="C5:D5"/>
    <mergeCell ref="J5:M6"/>
    <mergeCell ref="C6:D6"/>
    <mergeCell ref="A7:I7"/>
    <mergeCell ref="A8:E9"/>
    <mergeCell ref="F8:F9"/>
    <mergeCell ref="G8:G9"/>
    <mergeCell ref="H8:I8"/>
  </mergeCells>
  <dataValidations count="1">
    <dataValidation type="whole" allowBlank="1" showInputMessage="1" showErrorMessage="1" errorTitle="Attention!" error="Valeur numérique attendue" sqref="F10:G17 F19:G28">
      <formula1>-9999999999999</formula1>
      <formula2>9999999999999</formula2>
    </dataValidation>
  </dataValidations>
  <pageMargins left="0.7" right="0.7" top="0.75" bottom="0.75" header="0.3" footer="0.3"/>
  <pageSetup paperSize="9" scale="72" orientation="portrait"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M47"/>
  <sheetViews>
    <sheetView showGridLines="0" view="pageBreakPreview" topLeftCell="B1" zoomScaleNormal="100" zoomScaleSheetLayoutView="100" workbookViewId="0">
      <selection activeCell="I6" sqref="I6"/>
    </sheetView>
  </sheetViews>
  <sheetFormatPr baseColWidth="10" defaultColWidth="10.88671875" defaultRowHeight="10.199999999999999"/>
  <cols>
    <col min="1" max="2" width="13" style="2" customWidth="1"/>
    <col min="3" max="3" width="47.109375" style="2" customWidth="1"/>
    <col min="4" max="4" width="19.6640625" style="2" customWidth="1"/>
    <col min="5" max="8" width="20.88671875" style="2" customWidth="1"/>
    <col min="9" max="9" width="16.109375" style="2" customWidth="1"/>
    <col min="10" max="16384" width="10.88671875" style="2"/>
  </cols>
  <sheetData>
    <row r="1" spans="1:13" s="10" customFormat="1" ht="18" customHeight="1">
      <c r="A1" s="1297" t="s">
        <v>1978</v>
      </c>
      <c r="B1" s="1298"/>
      <c r="C1" s="1298"/>
      <c r="D1" s="1298"/>
      <c r="E1" s="1298"/>
      <c r="F1" s="1298"/>
      <c r="G1" s="1298"/>
      <c r="H1" s="1298"/>
      <c r="I1" s="1298"/>
    </row>
    <row r="2" spans="1:13" s="10" customFormat="1" ht="27" customHeight="1">
      <c r="A2" s="11"/>
      <c r="B2" s="11"/>
      <c r="H2" s="1716" t="s">
        <v>2133</v>
      </c>
      <c r="I2" s="1717"/>
    </row>
    <row r="3" spans="1:13" s="10" customFormat="1" ht="15.75" customHeight="1">
      <c r="A3" s="93" t="s">
        <v>593</v>
      </c>
      <c r="B3" s="93"/>
      <c r="C3" s="1334" t="str">
        <f>+'NOTE 23'!C3</f>
        <v>DSO Services</v>
      </c>
      <c r="D3" s="1334"/>
      <c r="E3" s="1334"/>
      <c r="F3" s="1334"/>
      <c r="G3" s="1334"/>
      <c r="H3" s="1334"/>
      <c r="I3" s="1334"/>
      <c r="J3" s="144"/>
      <c r="K3" s="144"/>
      <c r="L3" s="144"/>
      <c r="M3" s="144"/>
    </row>
    <row r="4" spans="1:13" s="10" customFormat="1" ht="15.75" customHeight="1">
      <c r="A4" s="93" t="s">
        <v>517</v>
      </c>
      <c r="B4" s="93"/>
      <c r="C4" s="1333" t="str">
        <f>+'NOTE 23'!C4</f>
        <v>Rue Alphamoi Djénèpo, secteur 01, Bobo-Dioulasso, Burkina Faso</v>
      </c>
      <c r="D4" s="1333"/>
      <c r="E4" s="1333"/>
      <c r="F4" s="1333"/>
      <c r="G4" s="1333"/>
      <c r="H4" s="690" t="s">
        <v>518</v>
      </c>
      <c r="I4" s="878" t="str">
        <f>+'NOTE 23'!I4</f>
        <v>DSO Services</v>
      </c>
      <c r="J4" s="144"/>
      <c r="K4" s="1295"/>
      <c r="L4" s="1295"/>
      <c r="M4" s="146"/>
    </row>
    <row r="5" spans="1:13" s="10" customFormat="1" ht="15.75" customHeight="1">
      <c r="A5" s="93" t="s">
        <v>519</v>
      </c>
      <c r="B5" s="93"/>
      <c r="C5" s="687" t="str">
        <f>+'NOTE 23'!C5</f>
        <v>00000101A</v>
      </c>
      <c r="D5" s="687"/>
      <c r="E5" s="107" t="s">
        <v>520</v>
      </c>
      <c r="F5" s="1726">
        <f>+'NOTE 23'!G5</f>
        <v>45657</v>
      </c>
      <c r="G5" s="1727"/>
      <c r="H5" s="690" t="s">
        <v>521</v>
      </c>
      <c r="I5" s="806">
        <f>+'NOTE 23'!I5</f>
        <v>12</v>
      </c>
      <c r="J5" s="146"/>
      <c r="K5" s="1295"/>
      <c r="L5" s="1295"/>
      <c r="M5" s="147"/>
    </row>
    <row r="6" spans="1:13" s="10" customFormat="1" ht="15.75" customHeight="1">
      <c r="A6" s="93" t="s">
        <v>522</v>
      </c>
      <c r="B6" s="93"/>
      <c r="C6" s="686" t="str">
        <f>+'NOTE 23'!C6</f>
        <v>Néant</v>
      </c>
      <c r="D6" s="686"/>
      <c r="E6" s="685"/>
      <c r="F6" s="685"/>
      <c r="G6" s="688"/>
      <c r="H6" s="685"/>
      <c r="I6" s="689"/>
      <c r="J6" s="146"/>
      <c r="K6" s="145"/>
      <c r="L6" s="145"/>
      <c r="M6" s="146"/>
    </row>
    <row r="9" spans="1:13" ht="30">
      <c r="A9" s="1718" t="s">
        <v>596</v>
      </c>
      <c r="B9" s="1719"/>
      <c r="C9" s="1719"/>
      <c r="D9" s="1719"/>
      <c r="E9" s="1719"/>
      <c r="F9" s="1719"/>
      <c r="G9" s="1719"/>
      <c r="H9" s="1719"/>
      <c r="I9" s="1719"/>
    </row>
    <row r="11" spans="1:13">
      <c r="A11" s="1715" t="s">
        <v>597</v>
      </c>
      <c r="B11" s="1715"/>
      <c r="C11" s="1715"/>
      <c r="D11" s="1715"/>
      <c r="E11" s="1715"/>
      <c r="F11" s="1715"/>
      <c r="G11" s="1715"/>
      <c r="H11" s="1715"/>
      <c r="I11" s="1715"/>
    </row>
    <row r="12" spans="1:13">
      <c r="A12" s="1715"/>
      <c r="B12" s="1715"/>
      <c r="C12" s="1715"/>
      <c r="D12" s="1715"/>
      <c r="E12" s="1715"/>
      <c r="F12" s="1715"/>
      <c r="G12" s="1715"/>
      <c r="H12" s="1715"/>
      <c r="I12" s="1715"/>
    </row>
    <row r="14" spans="1:13" ht="28.5" customHeight="1">
      <c r="A14" s="1322" t="s">
        <v>410</v>
      </c>
      <c r="B14" s="1722" t="s">
        <v>411</v>
      </c>
      <c r="C14" s="1723"/>
      <c r="D14" s="167" t="s">
        <v>412</v>
      </c>
      <c r="E14" s="161" t="s">
        <v>413</v>
      </c>
      <c r="F14" s="161" t="s">
        <v>414</v>
      </c>
      <c r="G14" s="161" t="s">
        <v>361</v>
      </c>
      <c r="H14" s="167" t="s">
        <v>415</v>
      </c>
      <c r="I14" s="167" t="s">
        <v>362</v>
      </c>
    </row>
    <row r="15" spans="1:13" ht="15.75" customHeight="1">
      <c r="A15" s="1322"/>
      <c r="B15" s="1724"/>
      <c r="C15" s="1725"/>
      <c r="D15" s="161">
        <v>1</v>
      </c>
      <c r="E15" s="161">
        <v>2</v>
      </c>
      <c r="F15" s="161">
        <v>3</v>
      </c>
      <c r="G15" s="161" t="s">
        <v>363</v>
      </c>
      <c r="H15" s="161" t="s">
        <v>364</v>
      </c>
      <c r="I15" s="161" t="s">
        <v>416</v>
      </c>
    </row>
    <row r="16" spans="1:13" ht="20.100000000000001" customHeight="1">
      <c r="A16" s="152"/>
      <c r="B16" s="1720"/>
      <c r="C16" s="1721"/>
      <c r="D16" s="153"/>
      <c r="E16" s="153"/>
      <c r="F16" s="153"/>
      <c r="G16" s="154">
        <f>+E16+F16</f>
        <v>0</v>
      </c>
      <c r="H16" s="154">
        <f>+D16-G16</f>
        <v>0</v>
      </c>
      <c r="I16" s="155" t="str">
        <f>IFERROR(+G16/D16,"")</f>
        <v/>
      </c>
    </row>
    <row r="17" spans="1:9" ht="20.100000000000001" customHeight="1">
      <c r="A17" s="152"/>
      <c r="B17" s="1720"/>
      <c r="C17" s="1721"/>
      <c r="D17" s="153"/>
      <c r="E17" s="153"/>
      <c r="F17" s="153"/>
      <c r="G17" s="154">
        <f t="shared" ref="G17:G44" si="0">+E17+F17</f>
        <v>0</v>
      </c>
      <c r="H17" s="154">
        <f t="shared" ref="H17:H44" si="1">+D17-G17</f>
        <v>0</v>
      </c>
      <c r="I17" s="155" t="str">
        <f t="shared" ref="I17:I44" si="2">IFERROR(+G17/D17,"")</f>
        <v/>
      </c>
    </row>
    <row r="18" spans="1:9" ht="20.100000000000001" customHeight="1">
      <c r="A18" s="152"/>
      <c r="B18" s="1720"/>
      <c r="C18" s="1721"/>
      <c r="D18" s="153"/>
      <c r="E18" s="153"/>
      <c r="F18" s="153"/>
      <c r="G18" s="154">
        <f t="shared" si="0"/>
        <v>0</v>
      </c>
      <c r="H18" s="154">
        <f t="shared" si="1"/>
        <v>0</v>
      </c>
      <c r="I18" s="155" t="str">
        <f t="shared" si="2"/>
        <v/>
      </c>
    </row>
    <row r="19" spans="1:9" ht="20.100000000000001" customHeight="1">
      <c r="A19" s="152"/>
      <c r="B19" s="1720"/>
      <c r="C19" s="1721"/>
      <c r="D19" s="153"/>
      <c r="E19" s="153"/>
      <c r="F19" s="153"/>
      <c r="G19" s="154">
        <f t="shared" si="0"/>
        <v>0</v>
      </c>
      <c r="H19" s="154">
        <f t="shared" si="1"/>
        <v>0</v>
      </c>
      <c r="I19" s="155" t="str">
        <f t="shared" si="2"/>
        <v/>
      </c>
    </row>
    <row r="20" spans="1:9" ht="20.100000000000001" customHeight="1">
      <c r="A20" s="152"/>
      <c r="B20" s="1720"/>
      <c r="C20" s="1721"/>
      <c r="D20" s="153"/>
      <c r="E20" s="153"/>
      <c r="F20" s="153"/>
      <c r="G20" s="154">
        <f t="shared" si="0"/>
        <v>0</v>
      </c>
      <c r="H20" s="154">
        <f t="shared" si="1"/>
        <v>0</v>
      </c>
      <c r="I20" s="155" t="str">
        <f t="shared" si="2"/>
        <v/>
      </c>
    </row>
    <row r="21" spans="1:9" ht="20.100000000000001" customHeight="1">
      <c r="A21" s="152"/>
      <c r="B21" s="1720"/>
      <c r="C21" s="1721"/>
      <c r="D21" s="153"/>
      <c r="E21" s="153"/>
      <c r="F21" s="153"/>
      <c r="G21" s="154">
        <f t="shared" si="0"/>
        <v>0</v>
      </c>
      <c r="H21" s="154">
        <f t="shared" si="1"/>
        <v>0</v>
      </c>
      <c r="I21" s="155" t="str">
        <f t="shared" si="2"/>
        <v/>
      </c>
    </row>
    <row r="22" spans="1:9" ht="20.100000000000001" customHeight="1">
      <c r="A22" s="152"/>
      <c r="B22" s="1720"/>
      <c r="C22" s="1721"/>
      <c r="D22" s="153"/>
      <c r="E22" s="153"/>
      <c r="F22" s="153"/>
      <c r="G22" s="154">
        <f t="shared" si="0"/>
        <v>0</v>
      </c>
      <c r="H22" s="154">
        <f t="shared" si="1"/>
        <v>0</v>
      </c>
      <c r="I22" s="155" t="str">
        <f t="shared" si="2"/>
        <v/>
      </c>
    </row>
    <row r="23" spans="1:9" ht="20.100000000000001" customHeight="1">
      <c r="A23" s="152"/>
      <c r="B23" s="1720"/>
      <c r="C23" s="1721"/>
      <c r="D23" s="153"/>
      <c r="E23" s="153"/>
      <c r="F23" s="153"/>
      <c r="G23" s="154">
        <f t="shared" si="0"/>
        <v>0</v>
      </c>
      <c r="H23" s="154">
        <f t="shared" si="1"/>
        <v>0</v>
      </c>
      <c r="I23" s="155" t="str">
        <f t="shared" si="2"/>
        <v/>
      </c>
    </row>
    <row r="24" spans="1:9" ht="20.100000000000001" customHeight="1">
      <c r="A24" s="152"/>
      <c r="B24" s="1720"/>
      <c r="C24" s="1721"/>
      <c r="D24" s="153"/>
      <c r="E24" s="153"/>
      <c r="F24" s="153"/>
      <c r="G24" s="154">
        <f t="shared" si="0"/>
        <v>0</v>
      </c>
      <c r="H24" s="154">
        <f t="shared" si="1"/>
        <v>0</v>
      </c>
      <c r="I24" s="155" t="str">
        <f t="shared" si="2"/>
        <v/>
      </c>
    </row>
    <row r="25" spans="1:9" ht="20.100000000000001" customHeight="1">
      <c r="A25" s="152"/>
      <c r="B25" s="1720"/>
      <c r="C25" s="1721"/>
      <c r="D25" s="153"/>
      <c r="E25" s="153"/>
      <c r="F25" s="153"/>
      <c r="G25" s="154">
        <f t="shared" si="0"/>
        <v>0</v>
      </c>
      <c r="H25" s="154">
        <f t="shared" si="1"/>
        <v>0</v>
      </c>
      <c r="I25" s="155" t="str">
        <f t="shared" si="2"/>
        <v/>
      </c>
    </row>
    <row r="26" spans="1:9" ht="20.100000000000001" customHeight="1">
      <c r="A26" s="152"/>
      <c r="B26" s="1720"/>
      <c r="C26" s="1721"/>
      <c r="D26" s="153"/>
      <c r="E26" s="153"/>
      <c r="F26" s="153"/>
      <c r="G26" s="154">
        <f t="shared" si="0"/>
        <v>0</v>
      </c>
      <c r="H26" s="154">
        <f t="shared" si="1"/>
        <v>0</v>
      </c>
      <c r="I26" s="155" t="str">
        <f t="shared" si="2"/>
        <v/>
      </c>
    </row>
    <row r="27" spans="1:9" ht="20.100000000000001" customHeight="1">
      <c r="A27" s="152"/>
      <c r="B27" s="1720"/>
      <c r="C27" s="1721"/>
      <c r="D27" s="153"/>
      <c r="E27" s="153"/>
      <c r="F27" s="153"/>
      <c r="G27" s="154">
        <f t="shared" si="0"/>
        <v>0</v>
      </c>
      <c r="H27" s="154">
        <f t="shared" si="1"/>
        <v>0</v>
      </c>
      <c r="I27" s="155" t="str">
        <f t="shared" si="2"/>
        <v/>
      </c>
    </row>
    <row r="28" spans="1:9" ht="20.100000000000001" customHeight="1">
      <c r="A28" s="152"/>
      <c r="B28" s="1720"/>
      <c r="C28" s="1721"/>
      <c r="D28" s="153"/>
      <c r="E28" s="153"/>
      <c r="F28" s="153"/>
      <c r="G28" s="154">
        <f t="shared" si="0"/>
        <v>0</v>
      </c>
      <c r="H28" s="154">
        <f t="shared" si="1"/>
        <v>0</v>
      </c>
      <c r="I28" s="155" t="str">
        <f t="shared" si="2"/>
        <v/>
      </c>
    </row>
    <row r="29" spans="1:9" ht="20.100000000000001" customHeight="1">
      <c r="A29" s="152"/>
      <c r="B29" s="1720"/>
      <c r="C29" s="1721"/>
      <c r="D29" s="153"/>
      <c r="E29" s="153"/>
      <c r="F29" s="153"/>
      <c r="G29" s="154">
        <f t="shared" si="0"/>
        <v>0</v>
      </c>
      <c r="H29" s="154">
        <f t="shared" si="1"/>
        <v>0</v>
      </c>
      <c r="I29" s="155" t="str">
        <f t="shared" si="2"/>
        <v/>
      </c>
    </row>
    <row r="30" spans="1:9" ht="20.100000000000001" customHeight="1">
      <c r="A30" s="152"/>
      <c r="B30" s="1720"/>
      <c r="C30" s="1721"/>
      <c r="D30" s="153"/>
      <c r="E30" s="153"/>
      <c r="F30" s="153"/>
      <c r="G30" s="154">
        <f t="shared" si="0"/>
        <v>0</v>
      </c>
      <c r="H30" s="154">
        <f t="shared" si="1"/>
        <v>0</v>
      </c>
      <c r="I30" s="155" t="str">
        <f t="shared" si="2"/>
        <v/>
      </c>
    </row>
    <row r="31" spans="1:9" ht="20.100000000000001" customHeight="1">
      <c r="A31" s="152"/>
      <c r="B31" s="1720"/>
      <c r="C31" s="1721"/>
      <c r="D31" s="153"/>
      <c r="E31" s="153"/>
      <c r="F31" s="153"/>
      <c r="G31" s="154">
        <f t="shared" si="0"/>
        <v>0</v>
      </c>
      <c r="H31" s="154">
        <f t="shared" si="1"/>
        <v>0</v>
      </c>
      <c r="I31" s="155" t="str">
        <f t="shared" si="2"/>
        <v/>
      </c>
    </row>
    <row r="32" spans="1:9" ht="20.100000000000001" customHeight="1">
      <c r="A32" s="152"/>
      <c r="B32" s="1720"/>
      <c r="C32" s="1721"/>
      <c r="D32" s="153"/>
      <c r="E32" s="153"/>
      <c r="F32" s="153"/>
      <c r="G32" s="154">
        <f t="shared" si="0"/>
        <v>0</v>
      </c>
      <c r="H32" s="154">
        <f t="shared" si="1"/>
        <v>0</v>
      </c>
      <c r="I32" s="155" t="str">
        <f t="shared" si="2"/>
        <v/>
      </c>
    </row>
    <row r="33" spans="1:9" ht="20.100000000000001" customHeight="1">
      <c r="A33" s="152"/>
      <c r="B33" s="1720"/>
      <c r="C33" s="1721"/>
      <c r="D33" s="153"/>
      <c r="E33" s="153"/>
      <c r="F33" s="153"/>
      <c r="G33" s="154">
        <f t="shared" si="0"/>
        <v>0</v>
      </c>
      <c r="H33" s="154">
        <f t="shared" si="1"/>
        <v>0</v>
      </c>
      <c r="I33" s="155" t="str">
        <f t="shared" si="2"/>
        <v/>
      </c>
    </row>
    <row r="34" spans="1:9" ht="20.100000000000001" customHeight="1">
      <c r="A34" s="152"/>
      <c r="B34" s="1720"/>
      <c r="C34" s="1721"/>
      <c r="D34" s="153"/>
      <c r="E34" s="153"/>
      <c r="F34" s="153"/>
      <c r="G34" s="154">
        <f t="shared" si="0"/>
        <v>0</v>
      </c>
      <c r="H34" s="154">
        <f t="shared" si="1"/>
        <v>0</v>
      </c>
      <c r="I34" s="155" t="str">
        <f t="shared" si="2"/>
        <v/>
      </c>
    </row>
    <row r="35" spans="1:9" ht="20.100000000000001" customHeight="1">
      <c r="A35" s="152"/>
      <c r="B35" s="1720"/>
      <c r="C35" s="1721"/>
      <c r="D35" s="153"/>
      <c r="E35" s="153"/>
      <c r="F35" s="153"/>
      <c r="G35" s="154">
        <f t="shared" si="0"/>
        <v>0</v>
      </c>
      <c r="H35" s="154">
        <f t="shared" si="1"/>
        <v>0</v>
      </c>
      <c r="I35" s="155" t="str">
        <f t="shared" si="2"/>
        <v/>
      </c>
    </row>
    <row r="36" spans="1:9" ht="20.100000000000001" customHeight="1">
      <c r="A36" s="152"/>
      <c r="B36" s="1720"/>
      <c r="C36" s="1721"/>
      <c r="D36" s="153"/>
      <c r="E36" s="153"/>
      <c r="F36" s="153"/>
      <c r="G36" s="154">
        <f t="shared" si="0"/>
        <v>0</v>
      </c>
      <c r="H36" s="154">
        <f t="shared" si="1"/>
        <v>0</v>
      </c>
      <c r="I36" s="155" t="str">
        <f t="shared" si="2"/>
        <v/>
      </c>
    </row>
    <row r="37" spans="1:9" ht="20.100000000000001" customHeight="1">
      <c r="A37" s="152"/>
      <c r="B37" s="1720"/>
      <c r="C37" s="1721"/>
      <c r="D37" s="153"/>
      <c r="E37" s="153"/>
      <c r="F37" s="153"/>
      <c r="G37" s="154">
        <f t="shared" si="0"/>
        <v>0</v>
      </c>
      <c r="H37" s="154">
        <f t="shared" si="1"/>
        <v>0</v>
      </c>
      <c r="I37" s="155" t="str">
        <f t="shared" si="2"/>
        <v/>
      </c>
    </row>
    <row r="38" spans="1:9" ht="20.100000000000001" customHeight="1">
      <c r="A38" s="152"/>
      <c r="B38" s="1720"/>
      <c r="C38" s="1721"/>
      <c r="D38" s="153"/>
      <c r="E38" s="153"/>
      <c r="F38" s="153"/>
      <c r="G38" s="154">
        <f t="shared" si="0"/>
        <v>0</v>
      </c>
      <c r="H38" s="154">
        <f t="shared" si="1"/>
        <v>0</v>
      </c>
      <c r="I38" s="155" t="str">
        <f t="shared" si="2"/>
        <v/>
      </c>
    </row>
    <row r="39" spans="1:9" ht="20.100000000000001" customHeight="1">
      <c r="A39" s="152"/>
      <c r="B39" s="1720"/>
      <c r="C39" s="1721"/>
      <c r="D39" s="153"/>
      <c r="E39" s="153"/>
      <c r="F39" s="153"/>
      <c r="G39" s="154">
        <f t="shared" si="0"/>
        <v>0</v>
      </c>
      <c r="H39" s="154">
        <f t="shared" si="1"/>
        <v>0</v>
      </c>
      <c r="I39" s="155" t="str">
        <f t="shared" si="2"/>
        <v/>
      </c>
    </row>
    <row r="40" spans="1:9" ht="20.100000000000001" customHeight="1">
      <c r="A40" s="152"/>
      <c r="B40" s="1720"/>
      <c r="C40" s="1721"/>
      <c r="D40" s="153"/>
      <c r="E40" s="153"/>
      <c r="F40" s="153"/>
      <c r="G40" s="154">
        <f t="shared" si="0"/>
        <v>0</v>
      </c>
      <c r="H40" s="154">
        <f t="shared" si="1"/>
        <v>0</v>
      </c>
      <c r="I40" s="155" t="str">
        <f t="shared" si="2"/>
        <v/>
      </c>
    </row>
    <row r="41" spans="1:9" ht="20.100000000000001" customHeight="1">
      <c r="A41" s="152"/>
      <c r="B41" s="1720"/>
      <c r="C41" s="1721"/>
      <c r="D41" s="153"/>
      <c r="E41" s="153"/>
      <c r="F41" s="153"/>
      <c r="G41" s="154">
        <f t="shared" si="0"/>
        <v>0</v>
      </c>
      <c r="H41" s="154">
        <f t="shared" si="1"/>
        <v>0</v>
      </c>
      <c r="I41" s="155" t="str">
        <f t="shared" si="2"/>
        <v/>
      </c>
    </row>
    <row r="42" spans="1:9" ht="20.100000000000001" customHeight="1">
      <c r="A42" s="152"/>
      <c r="B42" s="1720"/>
      <c r="C42" s="1721"/>
      <c r="D42" s="153"/>
      <c r="E42" s="153"/>
      <c r="F42" s="153"/>
      <c r="G42" s="154">
        <f t="shared" si="0"/>
        <v>0</v>
      </c>
      <c r="H42" s="154">
        <f t="shared" si="1"/>
        <v>0</v>
      </c>
      <c r="I42" s="155" t="str">
        <f t="shared" si="2"/>
        <v/>
      </c>
    </row>
    <row r="43" spans="1:9" ht="20.100000000000001" customHeight="1">
      <c r="A43" s="152"/>
      <c r="B43" s="1720"/>
      <c r="C43" s="1721"/>
      <c r="D43" s="153"/>
      <c r="E43" s="153"/>
      <c r="F43" s="153"/>
      <c r="G43" s="154">
        <f t="shared" si="0"/>
        <v>0</v>
      </c>
      <c r="H43" s="154">
        <f t="shared" si="1"/>
        <v>0</v>
      </c>
      <c r="I43" s="155" t="str">
        <f t="shared" si="2"/>
        <v/>
      </c>
    </row>
    <row r="44" spans="1:9" ht="20.100000000000001" customHeight="1">
      <c r="A44" s="152"/>
      <c r="B44" s="1720"/>
      <c r="C44" s="1721"/>
      <c r="D44" s="153"/>
      <c r="E44" s="153"/>
      <c r="F44" s="153"/>
      <c r="G44" s="154">
        <f t="shared" si="0"/>
        <v>0</v>
      </c>
      <c r="H44" s="154">
        <f t="shared" si="1"/>
        <v>0</v>
      </c>
      <c r="I44" s="155" t="str">
        <f t="shared" si="2"/>
        <v/>
      </c>
    </row>
    <row r="45" spans="1:9" ht="20.100000000000001" customHeight="1">
      <c r="A45" s="150" t="s">
        <v>292</v>
      </c>
      <c r="B45" s="150"/>
      <c r="C45" s="150"/>
      <c r="D45" s="156">
        <f>SUM(D16:D44)</f>
        <v>0</v>
      </c>
      <c r="E45" s="156">
        <f t="shared" ref="E45:G45" si="3">SUM(E16:E44)</f>
        <v>0</v>
      </c>
      <c r="F45" s="156">
        <f t="shared" si="3"/>
        <v>0</v>
      </c>
      <c r="G45" s="156">
        <f t="shared" si="3"/>
        <v>0</v>
      </c>
      <c r="H45" s="156">
        <f>SUM(H16:H44)</f>
        <v>0</v>
      </c>
      <c r="I45" s="157">
        <f>SUM(I16:I44)</f>
        <v>0</v>
      </c>
    </row>
    <row r="47" spans="1:9">
      <c r="A47" s="6" t="s">
        <v>417</v>
      </c>
      <c r="B47" s="6"/>
    </row>
  </sheetData>
  <mergeCells count="40">
    <mergeCell ref="B42:C42"/>
    <mergeCell ref="B43:C43"/>
    <mergeCell ref="B44:C44"/>
    <mergeCell ref="C4:G4"/>
    <mergeCell ref="C3:I3"/>
    <mergeCell ref="F5:G5"/>
    <mergeCell ref="B36:C36"/>
    <mergeCell ref="B37:C37"/>
    <mergeCell ref="B38:C38"/>
    <mergeCell ref="B39:C39"/>
    <mergeCell ref="B40:C40"/>
    <mergeCell ref="B41:C41"/>
    <mergeCell ref="B30:C30"/>
    <mergeCell ref="B31:C31"/>
    <mergeCell ref="B32:C32"/>
    <mergeCell ref="B33:C33"/>
    <mergeCell ref="B34:C34"/>
    <mergeCell ref="B35:C35"/>
    <mergeCell ref="B24:C24"/>
    <mergeCell ref="B25:C25"/>
    <mergeCell ref="B26:C26"/>
    <mergeCell ref="B27:C27"/>
    <mergeCell ref="B28:C28"/>
    <mergeCell ref="B29:C29"/>
    <mergeCell ref="B23:C23"/>
    <mergeCell ref="A14:A15"/>
    <mergeCell ref="B14:C15"/>
    <mergeCell ref="B16:C16"/>
    <mergeCell ref="B17:C17"/>
    <mergeCell ref="B18:C18"/>
    <mergeCell ref="B19:C19"/>
    <mergeCell ref="B20:C20"/>
    <mergeCell ref="B21:C21"/>
    <mergeCell ref="B22:C22"/>
    <mergeCell ref="A11:I12"/>
    <mergeCell ref="A1:I1"/>
    <mergeCell ref="H2:I2"/>
    <mergeCell ref="K4:L4"/>
    <mergeCell ref="K5:L5"/>
    <mergeCell ref="A9:I9"/>
  </mergeCells>
  <pageMargins left="0.7" right="0.7" top="0.75" bottom="0.75" header="0.3" footer="0.3"/>
  <pageSetup paperSize="9" scale="45"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58"/>
  <sheetViews>
    <sheetView showGridLines="0" view="pageBreakPreview" zoomScaleNormal="100" zoomScaleSheetLayoutView="100" workbookViewId="0">
      <selection activeCell="K8" sqref="K8"/>
    </sheetView>
  </sheetViews>
  <sheetFormatPr baseColWidth="10" defaultColWidth="11.44140625" defaultRowHeight="10.199999999999999"/>
  <cols>
    <col min="1" max="1" width="11.109375" style="656" customWidth="1"/>
    <col min="2" max="2" width="14.88671875" style="656" customWidth="1"/>
    <col min="3" max="3" width="11.44140625" style="656"/>
    <col min="4" max="4" width="19.88671875" style="656" customWidth="1"/>
    <col min="5" max="5" width="14.44140625" style="656" customWidth="1"/>
    <col min="6" max="6" width="10.33203125" style="656" customWidth="1"/>
    <col min="7" max="7" width="13.44140625" style="656" customWidth="1"/>
    <col min="8" max="8" width="6.33203125" style="656" customWidth="1"/>
    <col min="9" max="9" width="11.44140625" style="683"/>
    <col min="10" max="11" width="11.44140625" style="654"/>
    <col min="12" max="13" width="11.44140625" style="655"/>
    <col min="14" max="16384" width="11.44140625" style="656"/>
  </cols>
  <sheetData>
    <row r="1" spans="1:13" ht="26.25" customHeight="1">
      <c r="A1" s="1728" t="s">
        <v>2134</v>
      </c>
      <c r="B1" s="1729"/>
      <c r="C1" s="1729"/>
      <c r="D1" s="1729"/>
      <c r="E1" s="1729"/>
      <c r="F1" s="1730"/>
      <c r="G1" s="1731" t="s">
        <v>2222</v>
      </c>
      <c r="H1" s="1732"/>
      <c r="I1" s="653"/>
    </row>
    <row r="2" spans="1:13" ht="15" customHeight="1">
      <c r="A2" s="657" t="s">
        <v>516</v>
      </c>
      <c r="B2" s="658"/>
      <c r="C2" s="1733" t="str">
        <f>+'NOTE 24'!C3</f>
        <v>DSO Services</v>
      </c>
      <c r="D2" s="1733"/>
      <c r="E2" s="1733"/>
      <c r="F2" s="1733"/>
      <c r="G2" s="1733"/>
      <c r="H2" s="1734"/>
      <c r="I2" s="659"/>
    </row>
    <row r="3" spans="1:13" ht="15" customHeight="1">
      <c r="A3" s="660" t="s">
        <v>517</v>
      </c>
      <c r="B3" s="445"/>
      <c r="C3" s="446" t="str">
        <f>+'NOTE 24'!C4</f>
        <v>Rue Alphamoi Djénèpo, secteur 01, Bobo-Dioulasso, Burkina Faso</v>
      </c>
      <c r="D3" s="446"/>
      <c r="E3" s="446"/>
      <c r="F3" s="447" t="s">
        <v>518</v>
      </c>
      <c r="G3" s="1735" t="str">
        <f>+'NOTE 24'!I4</f>
        <v>DSO Services</v>
      </c>
      <c r="H3" s="1736"/>
      <c r="I3" s="659"/>
    </row>
    <row r="4" spans="1:13" ht="15" customHeight="1">
      <c r="A4" s="660" t="s">
        <v>1779</v>
      </c>
      <c r="B4" s="444"/>
      <c r="C4" s="1476" t="str">
        <f>+'NOTE 24'!C5</f>
        <v>00000101A</v>
      </c>
      <c r="D4" s="1476"/>
      <c r="E4" s="449" t="s">
        <v>520</v>
      </c>
      <c r="F4" s="661">
        <f>+'NOTE 24'!F5</f>
        <v>45657</v>
      </c>
      <c r="G4" s="447" t="s">
        <v>521</v>
      </c>
      <c r="H4" s="662">
        <f>+'NOTE 24'!I5</f>
        <v>12</v>
      </c>
      <c r="I4" s="659"/>
    </row>
    <row r="5" spans="1:13" s="444" customFormat="1" ht="17.25" customHeight="1">
      <c r="A5" s="660" t="s">
        <v>2135</v>
      </c>
      <c r="C5" s="1737" t="str">
        <f>+'NOTE 24'!C6</f>
        <v>Néant</v>
      </c>
      <c r="D5" s="1737"/>
      <c r="H5" s="672"/>
      <c r="I5" s="666"/>
      <c r="J5" s="667"/>
      <c r="K5" s="667"/>
      <c r="L5" s="668"/>
      <c r="M5" s="668"/>
    </row>
    <row r="6" spans="1:13" s="444" customFormat="1" ht="17.25" customHeight="1">
      <c r="A6" s="1740" t="s">
        <v>1715</v>
      </c>
      <c r="B6" s="1741"/>
      <c r="C6" s="1741"/>
      <c r="D6" s="1741"/>
      <c r="E6" s="1741"/>
      <c r="F6" s="1741"/>
      <c r="G6" s="1741"/>
      <c r="H6" s="1742"/>
      <c r="I6" s="682"/>
      <c r="J6" s="667"/>
      <c r="K6" s="667"/>
      <c r="L6" s="668"/>
      <c r="M6" s="668"/>
    </row>
    <row r="7" spans="1:13" s="444" customFormat="1" ht="15.9" customHeight="1">
      <c r="A7" s="669" t="s">
        <v>171</v>
      </c>
      <c r="B7" s="1755" t="s">
        <v>1717</v>
      </c>
      <c r="C7" s="1755"/>
      <c r="D7" s="1755"/>
      <c r="E7" s="1755"/>
      <c r="F7" s="1755"/>
      <c r="G7" s="1755"/>
      <c r="H7" s="1755"/>
      <c r="I7" s="653"/>
      <c r="J7" s="667"/>
      <c r="K7" s="667"/>
      <c r="L7" s="668"/>
      <c r="M7" s="668"/>
    </row>
    <row r="8" spans="1:13" ht="124.95" customHeight="1">
      <c r="A8" s="1756"/>
      <c r="B8" s="1756"/>
      <c r="C8" s="1756"/>
      <c r="D8" s="1756"/>
      <c r="E8" s="1756"/>
      <c r="F8" s="1756"/>
      <c r="G8" s="1756"/>
      <c r="H8" s="1756"/>
      <c r="I8" s="653"/>
      <c r="K8" s="654">
        <v>1</v>
      </c>
    </row>
    <row r="9" spans="1:13" ht="26.25" customHeight="1">
      <c r="A9" s="1752" t="s">
        <v>2134</v>
      </c>
      <c r="B9" s="1753"/>
      <c r="C9" s="1753"/>
      <c r="D9" s="1753"/>
      <c r="E9" s="1753"/>
      <c r="F9" s="1754"/>
      <c r="G9" s="1731" t="s">
        <v>2136</v>
      </c>
      <c r="H9" s="1732"/>
      <c r="I9" s="653"/>
    </row>
    <row r="10" spans="1:13" ht="15" customHeight="1">
      <c r="A10" s="657" t="s">
        <v>516</v>
      </c>
      <c r="B10" s="658"/>
      <c r="C10" s="1738" t="str">
        <f>+C2</f>
        <v>DSO Services</v>
      </c>
      <c r="D10" s="1738"/>
      <c r="E10" s="1738"/>
      <c r="F10" s="1738"/>
      <c r="G10" s="1738"/>
      <c r="H10" s="1739"/>
      <c r="I10" s="659"/>
    </row>
    <row r="11" spans="1:13" ht="15" customHeight="1">
      <c r="A11" s="660" t="s">
        <v>517</v>
      </c>
      <c r="B11" s="1743" t="str">
        <f>+C3</f>
        <v>Rue Alphamoi Djénèpo, secteur 01, Bobo-Dioulasso, Burkina Faso</v>
      </c>
      <c r="C11" s="1743"/>
      <c r="D11" s="1743"/>
      <c r="E11" s="1743"/>
      <c r="F11" s="447" t="s">
        <v>518</v>
      </c>
      <c r="G11" s="1744" t="str">
        <f>+G3</f>
        <v>DSO Services</v>
      </c>
      <c r="H11" s="1745"/>
      <c r="I11" s="659"/>
    </row>
    <row r="12" spans="1:13" ht="15" customHeight="1">
      <c r="A12" s="660" t="s">
        <v>1779</v>
      </c>
      <c r="B12" s="444"/>
      <c r="C12" s="1743" t="str">
        <f>+C4</f>
        <v>00000101A</v>
      </c>
      <c r="D12" s="1743"/>
      <c r="E12" s="449" t="s">
        <v>520</v>
      </c>
      <c r="F12" s="476">
        <f>+F4</f>
        <v>45657</v>
      </c>
      <c r="G12" s="447" t="s">
        <v>521</v>
      </c>
      <c r="H12" s="879">
        <f>+H4</f>
        <v>12</v>
      </c>
      <c r="I12" s="659"/>
    </row>
    <row r="13" spans="1:13" s="444" customFormat="1" ht="17.25" customHeight="1">
      <c r="A13" s="663" t="s">
        <v>2135</v>
      </c>
      <c r="B13" s="664"/>
      <c r="C13" s="1746" t="str">
        <f>+C5</f>
        <v>Néant</v>
      </c>
      <c r="D13" s="1746"/>
      <c r="E13" s="664"/>
      <c r="F13" s="664"/>
      <c r="G13" s="664"/>
      <c r="H13" s="665"/>
      <c r="I13" s="653"/>
      <c r="J13" s="667"/>
      <c r="K13" s="667"/>
      <c r="L13" s="668"/>
      <c r="M13" s="668"/>
    </row>
    <row r="14" spans="1:13" s="444" customFormat="1" ht="25.5" customHeight="1">
      <c r="A14" s="1749" t="s">
        <v>2153</v>
      </c>
      <c r="B14" s="1750"/>
      <c r="C14" s="1750"/>
      <c r="D14" s="1750"/>
      <c r="E14" s="1750"/>
      <c r="F14" s="1750"/>
      <c r="G14" s="1750"/>
      <c r="H14" s="1751"/>
      <c r="I14" s="653"/>
      <c r="J14" s="667"/>
      <c r="K14" s="667"/>
      <c r="L14" s="668"/>
      <c r="M14" s="668"/>
    </row>
    <row r="15" spans="1:13" ht="15.9" customHeight="1">
      <c r="A15" s="669" t="s">
        <v>172</v>
      </c>
      <c r="B15" s="1747" t="s">
        <v>1764</v>
      </c>
      <c r="C15" s="1747"/>
      <c r="D15" s="1747"/>
      <c r="E15" s="1747"/>
      <c r="F15" s="1747"/>
      <c r="G15" s="1747"/>
      <c r="H15" s="1748"/>
      <c r="I15" s="653"/>
    </row>
    <row r="16" spans="1:13" ht="125.25" customHeight="1">
      <c r="A16" s="1756"/>
      <c r="B16" s="1756"/>
      <c r="C16" s="1756"/>
      <c r="D16" s="1756"/>
      <c r="E16" s="1756"/>
      <c r="F16" s="1756"/>
      <c r="G16" s="1756"/>
      <c r="H16" s="1756"/>
      <c r="I16" s="653"/>
    </row>
    <row r="17" spans="1:9" ht="25.5" customHeight="1">
      <c r="A17" s="1749" t="s">
        <v>2204</v>
      </c>
      <c r="B17" s="1750"/>
      <c r="C17" s="1750"/>
      <c r="D17" s="1750"/>
      <c r="E17" s="1750"/>
      <c r="F17" s="1750"/>
      <c r="G17" s="1750"/>
      <c r="H17" s="1751"/>
      <c r="I17" s="653"/>
    </row>
    <row r="18" spans="1:9" ht="26.25" customHeight="1">
      <c r="A18" s="1752" t="s">
        <v>2134</v>
      </c>
      <c r="B18" s="1753"/>
      <c r="C18" s="1753"/>
      <c r="D18" s="1753"/>
      <c r="E18" s="1753"/>
      <c r="F18" s="1754"/>
      <c r="G18" s="1731" t="s">
        <v>2137</v>
      </c>
      <c r="H18" s="1732"/>
      <c r="I18" s="653"/>
    </row>
    <row r="19" spans="1:9" ht="15" customHeight="1">
      <c r="A19" s="657" t="s">
        <v>516</v>
      </c>
      <c r="B19" s="658"/>
      <c r="C19" s="1733" t="str">
        <f>+C10</f>
        <v>DSO Services</v>
      </c>
      <c r="D19" s="1733"/>
      <c r="E19" s="1733"/>
      <c r="F19" s="1733"/>
      <c r="G19" s="1733"/>
      <c r="H19" s="1734"/>
      <c r="I19" s="659"/>
    </row>
    <row r="20" spans="1:9" ht="15" customHeight="1">
      <c r="A20" s="660" t="s">
        <v>517</v>
      </c>
      <c r="B20" s="1475" t="str">
        <f>+B11</f>
        <v>Rue Alphamoi Djénèpo, secteur 01, Bobo-Dioulasso, Burkina Faso</v>
      </c>
      <c r="C20" s="1475"/>
      <c r="D20" s="1475"/>
      <c r="E20" s="1475"/>
      <c r="F20" s="447" t="s">
        <v>518</v>
      </c>
      <c r="G20" s="1735" t="str">
        <f>+G11</f>
        <v>DSO Services</v>
      </c>
      <c r="H20" s="1736"/>
      <c r="I20" s="659"/>
    </row>
    <row r="21" spans="1:9" ht="15" customHeight="1">
      <c r="A21" s="660" t="s">
        <v>1779</v>
      </c>
      <c r="B21" s="444"/>
      <c r="C21" s="1475" t="str">
        <f>+C12</f>
        <v>00000101A</v>
      </c>
      <c r="D21" s="1475"/>
      <c r="E21" s="449" t="s">
        <v>520</v>
      </c>
      <c r="F21" s="670">
        <f>+F12</f>
        <v>45657</v>
      </c>
      <c r="G21" s="447" t="s">
        <v>521</v>
      </c>
      <c r="H21" s="662">
        <f>+H12</f>
        <v>12</v>
      </c>
      <c r="I21" s="659"/>
    </row>
    <row r="22" spans="1:9" ht="17.25" customHeight="1">
      <c r="A22" s="660" t="s">
        <v>2135</v>
      </c>
      <c r="B22" s="444"/>
      <c r="C22" s="1757" t="str">
        <f>+C13</f>
        <v>Néant</v>
      </c>
      <c r="D22" s="1757"/>
      <c r="E22" s="444"/>
      <c r="F22" s="444"/>
      <c r="G22" s="444"/>
      <c r="H22" s="672"/>
      <c r="I22" s="653"/>
    </row>
    <row r="23" spans="1:9" ht="15.9" customHeight="1">
      <c r="A23" s="669" t="s">
        <v>173</v>
      </c>
      <c r="B23" s="1758" t="s">
        <v>2221</v>
      </c>
      <c r="C23" s="1758"/>
      <c r="D23" s="1758"/>
      <c r="E23" s="1758"/>
      <c r="F23" s="1758"/>
      <c r="G23" s="1758"/>
      <c r="H23" s="1759"/>
      <c r="I23" s="653"/>
    </row>
    <row r="24" spans="1:9" ht="136.5" customHeight="1">
      <c r="A24" s="1756"/>
      <c r="B24" s="1756"/>
      <c r="C24" s="1756"/>
      <c r="D24" s="1756"/>
      <c r="E24" s="1756"/>
      <c r="F24" s="1756"/>
      <c r="G24" s="1756"/>
      <c r="H24" s="1756"/>
      <c r="I24" s="653"/>
    </row>
    <row r="25" spans="1:9" ht="15.9" customHeight="1">
      <c r="A25" s="669" t="s">
        <v>2205</v>
      </c>
      <c r="B25" s="1758" t="s">
        <v>2220</v>
      </c>
      <c r="C25" s="1758"/>
      <c r="D25" s="1758"/>
      <c r="E25" s="1758"/>
      <c r="F25" s="1758"/>
      <c r="G25" s="1758"/>
      <c r="H25" s="1759"/>
      <c r="I25" s="653"/>
    </row>
    <row r="26" spans="1:9" ht="136.5" customHeight="1">
      <c r="A26" s="1756"/>
      <c r="B26" s="1756"/>
      <c r="C26" s="1756"/>
      <c r="D26" s="1756"/>
      <c r="E26" s="1756"/>
      <c r="F26" s="1756"/>
      <c r="G26" s="1756"/>
      <c r="H26" s="1756"/>
      <c r="I26" s="653"/>
    </row>
    <row r="27" spans="1:9" ht="15.9" customHeight="1">
      <c r="A27" s="669" t="s">
        <v>174</v>
      </c>
      <c r="B27" s="1758" t="s">
        <v>2219</v>
      </c>
      <c r="C27" s="1758"/>
      <c r="D27" s="1758"/>
      <c r="E27" s="1758"/>
      <c r="F27" s="1758"/>
      <c r="G27" s="1758"/>
      <c r="H27" s="1759"/>
      <c r="I27" s="653"/>
    </row>
    <row r="28" spans="1:9" ht="136.5" customHeight="1">
      <c r="A28" s="1756"/>
      <c r="B28" s="1756"/>
      <c r="C28" s="1756"/>
      <c r="D28" s="1756"/>
      <c r="E28" s="1756"/>
      <c r="F28" s="1756"/>
      <c r="G28" s="1756"/>
      <c r="H28" s="1756"/>
      <c r="I28" s="653"/>
    </row>
    <row r="29" spans="1:9" ht="15.9" customHeight="1">
      <c r="A29" s="669" t="s">
        <v>175</v>
      </c>
      <c r="B29" s="1758" t="s">
        <v>2218</v>
      </c>
      <c r="C29" s="1758"/>
      <c r="D29" s="1758"/>
      <c r="E29" s="1758"/>
      <c r="F29" s="1758"/>
      <c r="G29" s="1758"/>
      <c r="H29" s="1759"/>
      <c r="I29" s="653"/>
    </row>
    <row r="30" spans="1:9" ht="136.5" customHeight="1">
      <c r="A30" s="1756"/>
      <c r="B30" s="1756"/>
      <c r="C30" s="1756"/>
      <c r="D30" s="1756"/>
      <c r="E30" s="1756"/>
      <c r="F30" s="1756"/>
      <c r="G30" s="1756"/>
      <c r="H30" s="1756"/>
      <c r="I30" s="653"/>
    </row>
    <row r="31" spans="1:9" ht="26.25" customHeight="1">
      <c r="A31" s="1752" t="s">
        <v>2134</v>
      </c>
      <c r="B31" s="1753"/>
      <c r="C31" s="1753"/>
      <c r="D31" s="1753"/>
      <c r="E31" s="1753"/>
      <c r="F31" s="1754"/>
      <c r="G31" s="1731" t="s">
        <v>2138</v>
      </c>
      <c r="H31" s="1732"/>
      <c r="I31" s="653"/>
    </row>
    <row r="32" spans="1:9" ht="15" customHeight="1">
      <c r="A32" s="657" t="s">
        <v>516</v>
      </c>
      <c r="B32" s="658"/>
      <c r="C32" s="1733" t="str">
        <f>+C19</f>
        <v>DSO Services</v>
      </c>
      <c r="D32" s="1733"/>
      <c r="E32" s="1733"/>
      <c r="F32" s="1733"/>
      <c r="G32" s="1733"/>
      <c r="H32" s="1734"/>
      <c r="I32" s="659"/>
    </row>
    <row r="33" spans="1:13" ht="15" customHeight="1">
      <c r="A33" s="660" t="s">
        <v>517</v>
      </c>
      <c r="B33" s="1475" t="str">
        <f>+B20</f>
        <v>Rue Alphamoi Djénèpo, secteur 01, Bobo-Dioulasso, Burkina Faso</v>
      </c>
      <c r="C33" s="1475"/>
      <c r="D33" s="1475"/>
      <c r="E33" s="1475"/>
      <c r="F33" s="447" t="s">
        <v>518</v>
      </c>
      <c r="G33" s="1735" t="str">
        <f>+G20</f>
        <v>DSO Services</v>
      </c>
      <c r="H33" s="1736"/>
      <c r="I33" s="659"/>
    </row>
    <row r="34" spans="1:13" ht="15" customHeight="1">
      <c r="A34" s="660" t="s">
        <v>1779</v>
      </c>
      <c r="B34" s="444"/>
      <c r="C34" s="1475" t="str">
        <f>+C21</f>
        <v>00000101A</v>
      </c>
      <c r="D34" s="1475"/>
      <c r="E34" s="449" t="s">
        <v>520</v>
      </c>
      <c r="F34" s="661">
        <f>+F21</f>
        <v>45657</v>
      </c>
      <c r="G34" s="447" t="s">
        <v>521</v>
      </c>
      <c r="H34" s="662">
        <f>+H21</f>
        <v>12</v>
      </c>
      <c r="I34" s="659"/>
    </row>
    <row r="35" spans="1:13" ht="17.25" customHeight="1">
      <c r="A35" s="660" t="s">
        <v>2135</v>
      </c>
      <c r="B35" s="444"/>
      <c r="C35" s="1757" t="str">
        <f>+C22</f>
        <v>Néant</v>
      </c>
      <c r="D35" s="1757"/>
      <c r="E35" s="444"/>
      <c r="F35" s="444"/>
      <c r="G35" s="444"/>
      <c r="H35" s="672"/>
      <c r="I35" s="653"/>
    </row>
    <row r="36" spans="1:13" ht="15.9" customHeight="1">
      <c r="A36" s="669" t="s">
        <v>176</v>
      </c>
      <c r="B36" s="1758" t="s">
        <v>2217</v>
      </c>
      <c r="C36" s="1758"/>
      <c r="D36" s="1758"/>
      <c r="E36" s="1758"/>
      <c r="F36" s="1758"/>
      <c r="G36" s="1758"/>
      <c r="H36" s="1759"/>
      <c r="I36" s="653"/>
    </row>
    <row r="37" spans="1:13" ht="124.95" customHeight="1">
      <c r="A37" s="1756"/>
      <c r="B37" s="1756"/>
      <c r="C37" s="1756"/>
      <c r="D37" s="1756"/>
      <c r="E37" s="1756"/>
      <c r="F37" s="1756"/>
      <c r="G37" s="1756"/>
      <c r="H37" s="1756"/>
      <c r="I37" s="653"/>
    </row>
    <row r="38" spans="1:13" ht="15.6" customHeight="1">
      <c r="A38" s="669" t="s">
        <v>177</v>
      </c>
      <c r="B38" s="1758" t="s">
        <v>2207</v>
      </c>
      <c r="C38" s="1758"/>
      <c r="D38" s="1758"/>
      <c r="E38" s="1758"/>
      <c r="F38" s="1758"/>
      <c r="G38" s="1758"/>
      <c r="H38" s="1759"/>
      <c r="I38" s="653"/>
    </row>
    <row r="39" spans="1:13" ht="118.95" customHeight="1">
      <c r="A39" s="1756"/>
      <c r="B39" s="1756"/>
      <c r="C39" s="1756"/>
      <c r="D39" s="1756"/>
      <c r="E39" s="1756"/>
      <c r="F39" s="1756"/>
      <c r="G39" s="1756"/>
      <c r="H39" s="1756"/>
      <c r="I39" s="653"/>
    </row>
    <row r="40" spans="1:13" ht="15.9" customHeight="1">
      <c r="A40" s="669" t="s">
        <v>178</v>
      </c>
      <c r="B40" s="1758" t="s">
        <v>2206</v>
      </c>
      <c r="C40" s="1758"/>
      <c r="D40" s="1758"/>
      <c r="E40" s="1758"/>
      <c r="F40" s="1758"/>
      <c r="G40" s="1758"/>
      <c r="H40" s="1759"/>
      <c r="I40" s="653"/>
    </row>
    <row r="41" spans="1:13" ht="125.25" customHeight="1">
      <c r="A41" s="1756"/>
      <c r="B41" s="1756"/>
      <c r="C41" s="1756"/>
      <c r="D41" s="1756"/>
      <c r="E41" s="1756"/>
      <c r="F41" s="1756"/>
      <c r="G41" s="1756"/>
      <c r="H41" s="1756"/>
      <c r="I41" s="653"/>
    </row>
    <row r="42" spans="1:13" ht="15.9" customHeight="1">
      <c r="A42" s="669" t="s">
        <v>179</v>
      </c>
      <c r="B42" s="1758" t="s">
        <v>2208</v>
      </c>
      <c r="C42" s="1758"/>
      <c r="D42" s="1758"/>
      <c r="E42" s="1758"/>
      <c r="F42" s="1758"/>
      <c r="G42" s="1758"/>
      <c r="H42" s="1759"/>
      <c r="I42" s="653"/>
    </row>
    <row r="43" spans="1:13" ht="125.25" customHeight="1">
      <c r="A43" s="1756"/>
      <c r="B43" s="1756"/>
      <c r="C43" s="1756"/>
      <c r="D43" s="1756"/>
      <c r="E43" s="1756"/>
      <c r="F43" s="1756"/>
      <c r="G43" s="1756"/>
      <c r="H43" s="1756"/>
      <c r="I43" s="653"/>
    </row>
    <row r="44" spans="1:13" ht="26.25" customHeight="1">
      <c r="A44" s="1752" t="s">
        <v>2134</v>
      </c>
      <c r="B44" s="1753"/>
      <c r="C44" s="1753"/>
      <c r="D44" s="1753"/>
      <c r="E44" s="1753"/>
      <c r="F44" s="1754"/>
      <c r="G44" s="1731" t="s">
        <v>2139</v>
      </c>
      <c r="H44" s="1732"/>
      <c r="I44" s="653"/>
    </row>
    <row r="45" spans="1:13" ht="15" customHeight="1">
      <c r="A45" s="657" t="s">
        <v>516</v>
      </c>
      <c r="B45" s="658"/>
      <c r="C45" s="1733" t="str">
        <f>+C32</f>
        <v>DSO Services</v>
      </c>
      <c r="D45" s="1733"/>
      <c r="E45" s="1733"/>
      <c r="F45" s="1733"/>
      <c r="G45" s="1733"/>
      <c r="H45" s="1734"/>
      <c r="I45" s="659"/>
    </row>
    <row r="46" spans="1:13" ht="15" customHeight="1">
      <c r="A46" s="660" t="s">
        <v>517</v>
      </c>
      <c r="B46" s="1475" t="str">
        <f>+B33</f>
        <v>Rue Alphamoi Djénèpo, secteur 01, Bobo-Dioulasso, Burkina Faso</v>
      </c>
      <c r="C46" s="1475"/>
      <c r="D46" s="1475"/>
      <c r="E46" s="1475"/>
      <c r="F46" s="447" t="s">
        <v>518</v>
      </c>
      <c r="G46" s="1735" t="str">
        <f>+G33</f>
        <v>DSO Services</v>
      </c>
      <c r="H46" s="1736"/>
      <c r="I46" s="659"/>
    </row>
    <row r="47" spans="1:13" ht="15" customHeight="1">
      <c r="A47" s="660" t="s">
        <v>1779</v>
      </c>
      <c r="B47" s="444"/>
      <c r="C47" s="1475" t="str">
        <f>+C34</f>
        <v>00000101A</v>
      </c>
      <c r="D47" s="1475"/>
      <c r="E47" s="449" t="s">
        <v>520</v>
      </c>
      <c r="F47" s="661">
        <f>+F34</f>
        <v>45657</v>
      </c>
      <c r="G47" s="447" t="s">
        <v>521</v>
      </c>
      <c r="H47" s="662">
        <f>+H34</f>
        <v>12</v>
      </c>
      <c r="I47" s="659"/>
    </row>
    <row r="48" spans="1:13" s="679" customFormat="1" ht="17.25" customHeight="1">
      <c r="A48" s="673" t="s">
        <v>2135</v>
      </c>
      <c r="B48" s="674"/>
      <c r="C48" s="1757" t="str">
        <f>+C35</f>
        <v>Néant</v>
      </c>
      <c r="D48" s="1757"/>
      <c r="E48" s="674"/>
      <c r="F48" s="675"/>
      <c r="G48" s="674"/>
      <c r="H48" s="676"/>
      <c r="I48" s="653"/>
      <c r="J48" s="677"/>
      <c r="K48" s="677"/>
      <c r="L48" s="678"/>
      <c r="M48" s="678"/>
    </row>
    <row r="49" spans="1:13" ht="15" customHeight="1">
      <c r="A49" s="669" t="s">
        <v>180</v>
      </c>
      <c r="B49" s="1758" t="s">
        <v>2209</v>
      </c>
      <c r="C49" s="1758"/>
      <c r="D49" s="1758"/>
      <c r="E49" s="1758"/>
      <c r="F49" s="1758"/>
      <c r="G49" s="1758"/>
      <c r="H49" s="1759"/>
      <c r="I49" s="653"/>
    </row>
    <row r="50" spans="1:13" ht="120" customHeight="1">
      <c r="A50" s="1756"/>
      <c r="B50" s="1756"/>
      <c r="C50" s="1756"/>
      <c r="D50" s="1756"/>
      <c r="E50" s="1756"/>
      <c r="F50" s="1756"/>
      <c r="G50" s="1756"/>
      <c r="H50" s="1756"/>
      <c r="I50" s="653"/>
    </row>
    <row r="51" spans="1:13" ht="15.9" customHeight="1">
      <c r="A51" s="669" t="s">
        <v>181</v>
      </c>
      <c r="B51" s="1758" t="s">
        <v>2140</v>
      </c>
      <c r="C51" s="1758"/>
      <c r="D51" s="1758"/>
      <c r="E51" s="1758"/>
      <c r="F51" s="1758"/>
      <c r="G51" s="1758"/>
      <c r="H51" s="1759"/>
      <c r="I51" s="653"/>
    </row>
    <row r="52" spans="1:13" ht="124.95" customHeight="1">
      <c r="A52" s="1756"/>
      <c r="B52" s="1756"/>
      <c r="C52" s="1756"/>
      <c r="D52" s="1756"/>
      <c r="E52" s="1756"/>
      <c r="F52" s="1756"/>
      <c r="G52" s="1756"/>
      <c r="H52" s="1756"/>
      <c r="I52" s="653"/>
    </row>
    <row r="53" spans="1:13" ht="26.25" customHeight="1">
      <c r="A53" s="1752" t="s">
        <v>2134</v>
      </c>
      <c r="B53" s="1753"/>
      <c r="C53" s="1753"/>
      <c r="D53" s="1753"/>
      <c r="E53" s="1753"/>
      <c r="F53" s="1754"/>
      <c r="G53" s="1760" t="s">
        <v>2141</v>
      </c>
      <c r="H53" s="1761"/>
      <c r="I53" s="653"/>
    </row>
    <row r="54" spans="1:13" ht="15" customHeight="1">
      <c r="A54" s="657" t="s">
        <v>516</v>
      </c>
      <c r="B54" s="658"/>
      <c r="C54" s="1733" t="str">
        <f>+C45</f>
        <v>DSO Services</v>
      </c>
      <c r="D54" s="1733"/>
      <c r="E54" s="1733"/>
      <c r="F54" s="1733"/>
      <c r="G54" s="1733"/>
      <c r="H54" s="1734"/>
      <c r="I54" s="659"/>
    </row>
    <row r="55" spans="1:13" ht="15" customHeight="1">
      <c r="A55" s="660" t="s">
        <v>517</v>
      </c>
      <c r="B55" s="1475" t="str">
        <f>+B46</f>
        <v>Rue Alphamoi Djénèpo, secteur 01, Bobo-Dioulasso, Burkina Faso</v>
      </c>
      <c r="C55" s="1475"/>
      <c r="D55" s="1475"/>
      <c r="E55" s="1475"/>
      <c r="F55" s="447" t="s">
        <v>518</v>
      </c>
      <c r="G55" s="1735" t="str">
        <f>+G46</f>
        <v>DSO Services</v>
      </c>
      <c r="H55" s="1736"/>
      <c r="I55" s="659"/>
    </row>
    <row r="56" spans="1:13" ht="15" customHeight="1">
      <c r="A56" s="660" t="s">
        <v>1779</v>
      </c>
      <c r="B56" s="444"/>
      <c r="C56" s="1475" t="str">
        <f>+C47</f>
        <v>00000101A</v>
      </c>
      <c r="D56" s="1475"/>
      <c r="E56" s="449" t="s">
        <v>520</v>
      </c>
      <c r="F56" s="661">
        <f>+F47</f>
        <v>45657</v>
      </c>
      <c r="G56" s="447" t="s">
        <v>521</v>
      </c>
      <c r="H56" s="671">
        <f>+H47</f>
        <v>12</v>
      </c>
      <c r="I56" s="659"/>
    </row>
    <row r="57" spans="1:13" s="444" customFormat="1" ht="17.25" customHeight="1">
      <c r="A57" s="674" t="s">
        <v>2135</v>
      </c>
      <c r="B57" s="674"/>
      <c r="C57" s="1765" t="str">
        <f>+C48</f>
        <v>Néant</v>
      </c>
      <c r="D57" s="1765"/>
      <c r="E57" s="674"/>
      <c r="F57" s="674"/>
      <c r="G57" s="674"/>
      <c r="H57" s="674"/>
      <c r="I57" s="653"/>
      <c r="J57" s="667"/>
      <c r="K57" s="667"/>
      <c r="L57" s="668"/>
      <c r="M57" s="668"/>
    </row>
    <row r="58" spans="1:13" ht="15.9" customHeight="1">
      <c r="A58" s="669" t="s">
        <v>182</v>
      </c>
      <c r="B58" s="1758" t="s">
        <v>2210</v>
      </c>
      <c r="C58" s="1758"/>
      <c r="D58" s="1758"/>
      <c r="E58" s="1758"/>
      <c r="F58" s="1758"/>
      <c r="G58" s="1758"/>
      <c r="H58" s="1759"/>
      <c r="I58" s="653"/>
    </row>
    <row r="59" spans="1:13" ht="15.9" customHeight="1">
      <c r="A59" s="1766" t="s">
        <v>2008</v>
      </c>
      <c r="B59" s="1767"/>
      <c r="C59" s="1767"/>
      <c r="D59" s="1767"/>
      <c r="E59" s="1767"/>
      <c r="F59" s="1767"/>
      <c r="G59" s="1767"/>
      <c r="H59" s="1768"/>
      <c r="I59" s="653"/>
    </row>
    <row r="60" spans="1:13" ht="125.25" customHeight="1">
      <c r="A60" s="1756"/>
      <c r="B60" s="1756"/>
      <c r="C60" s="1756"/>
      <c r="D60" s="1756"/>
      <c r="E60" s="1756"/>
      <c r="F60" s="1756"/>
      <c r="G60" s="1756"/>
      <c r="H60" s="1756"/>
      <c r="I60" s="653"/>
    </row>
    <row r="61" spans="1:13" ht="15.9" customHeight="1">
      <c r="A61" s="1762" t="s">
        <v>2211</v>
      </c>
      <c r="B61" s="1763"/>
      <c r="C61" s="1763"/>
      <c r="D61" s="1763"/>
      <c r="E61" s="1763"/>
      <c r="F61" s="1763"/>
      <c r="G61" s="1763"/>
      <c r="H61" s="1764"/>
      <c r="I61" s="659"/>
    </row>
    <row r="62" spans="1:13" ht="125.25" customHeight="1">
      <c r="A62" s="1756"/>
      <c r="B62" s="1756"/>
      <c r="C62" s="1756"/>
      <c r="D62" s="1756"/>
      <c r="E62" s="1756"/>
      <c r="F62" s="1756"/>
      <c r="G62" s="1756"/>
      <c r="H62" s="1756"/>
      <c r="I62" s="653"/>
    </row>
    <row r="63" spans="1:13" ht="15.9" customHeight="1">
      <c r="A63" s="669" t="s">
        <v>183</v>
      </c>
      <c r="B63" s="1758" t="s">
        <v>2142</v>
      </c>
      <c r="C63" s="1758"/>
      <c r="D63" s="1758"/>
      <c r="E63" s="1758"/>
      <c r="F63" s="1758"/>
      <c r="G63" s="1758"/>
      <c r="H63" s="1759"/>
      <c r="I63" s="659"/>
    </row>
    <row r="64" spans="1:13" ht="125.25" customHeight="1">
      <c r="A64" s="1756"/>
      <c r="B64" s="1756"/>
      <c r="C64" s="1756"/>
      <c r="D64" s="1756"/>
      <c r="E64" s="1756"/>
      <c r="F64" s="1756"/>
      <c r="G64" s="1756"/>
      <c r="H64" s="1756"/>
      <c r="I64" s="653"/>
    </row>
    <row r="65" spans="1:9" ht="25.5" customHeight="1">
      <c r="A65" s="1749" t="s">
        <v>2212</v>
      </c>
      <c r="B65" s="1750"/>
      <c r="C65" s="1750"/>
      <c r="D65" s="1750"/>
      <c r="E65" s="1750"/>
      <c r="F65" s="1750"/>
      <c r="G65" s="1750"/>
      <c r="H65" s="1751"/>
      <c r="I65" s="653"/>
    </row>
    <row r="66" spans="1:9" ht="26.25" customHeight="1">
      <c r="A66" s="1752" t="s">
        <v>2134</v>
      </c>
      <c r="B66" s="1753"/>
      <c r="C66" s="1753"/>
      <c r="D66" s="1753"/>
      <c r="E66" s="1753"/>
      <c r="F66" s="1754"/>
      <c r="G66" s="1731" t="s">
        <v>2144</v>
      </c>
      <c r="H66" s="1732"/>
      <c r="I66" s="659"/>
    </row>
    <row r="67" spans="1:9" ht="15" customHeight="1">
      <c r="A67" s="657" t="s">
        <v>516</v>
      </c>
      <c r="B67" s="658"/>
      <c r="C67" s="1733" t="str">
        <f>+C54</f>
        <v>DSO Services</v>
      </c>
      <c r="D67" s="1733"/>
      <c r="E67" s="1733"/>
      <c r="F67" s="1733"/>
      <c r="G67" s="1733"/>
      <c r="H67" s="1734"/>
      <c r="I67" s="659"/>
    </row>
    <row r="68" spans="1:9" ht="15" customHeight="1">
      <c r="A68" s="660" t="s">
        <v>517</v>
      </c>
      <c r="B68" s="1475" t="str">
        <f>+B55</f>
        <v>Rue Alphamoi Djénèpo, secteur 01, Bobo-Dioulasso, Burkina Faso</v>
      </c>
      <c r="C68" s="1475"/>
      <c r="D68" s="1475"/>
      <c r="E68" s="1475"/>
      <c r="F68" s="447" t="s">
        <v>518</v>
      </c>
      <c r="G68" s="1735" t="str">
        <f>+G55</f>
        <v>DSO Services</v>
      </c>
      <c r="H68" s="1736"/>
      <c r="I68" s="659"/>
    </row>
    <row r="69" spans="1:9" ht="15" customHeight="1">
      <c r="A69" s="660" t="s">
        <v>1779</v>
      </c>
      <c r="B69" s="444"/>
      <c r="C69" s="1475" t="str">
        <f>+C56</f>
        <v>00000101A</v>
      </c>
      <c r="D69" s="1475"/>
      <c r="E69" s="449" t="s">
        <v>520</v>
      </c>
      <c r="F69" s="661">
        <f>+F56</f>
        <v>45657</v>
      </c>
      <c r="G69" s="447" t="s">
        <v>521</v>
      </c>
      <c r="H69" s="671">
        <f>+H56</f>
        <v>12</v>
      </c>
      <c r="I69" s="659"/>
    </row>
    <row r="70" spans="1:9" ht="17.25" customHeight="1">
      <c r="A70" s="660" t="s">
        <v>2135</v>
      </c>
      <c r="B70" s="444"/>
      <c r="C70" s="1757" t="str">
        <f>+C57</f>
        <v>Néant</v>
      </c>
      <c r="D70" s="1757"/>
      <c r="E70" s="449"/>
      <c r="F70" s="680"/>
      <c r="G70" s="447"/>
      <c r="H70" s="681"/>
      <c r="I70" s="659"/>
    </row>
    <row r="71" spans="1:9" ht="15" customHeight="1">
      <c r="A71" s="669" t="s">
        <v>184</v>
      </c>
      <c r="B71" s="1758" t="s">
        <v>2213</v>
      </c>
      <c r="C71" s="1758"/>
      <c r="D71" s="1758"/>
      <c r="E71" s="1758"/>
      <c r="F71" s="1758"/>
      <c r="G71" s="1758"/>
      <c r="H71" s="1759"/>
      <c r="I71" s="659"/>
    </row>
    <row r="72" spans="1:9" ht="125.25" customHeight="1">
      <c r="A72" s="1756"/>
      <c r="B72" s="1756"/>
      <c r="C72" s="1756"/>
      <c r="D72" s="1756"/>
      <c r="E72" s="1756"/>
      <c r="F72" s="1756"/>
      <c r="G72" s="1756"/>
      <c r="H72" s="1756"/>
      <c r="I72" s="653"/>
    </row>
    <row r="73" spans="1:9" ht="15.9" customHeight="1">
      <c r="A73" s="669" t="s">
        <v>185</v>
      </c>
      <c r="B73" s="1758" t="s">
        <v>2143</v>
      </c>
      <c r="C73" s="1758"/>
      <c r="D73" s="1758"/>
      <c r="E73" s="1758"/>
      <c r="F73" s="1758"/>
      <c r="G73" s="1758"/>
      <c r="H73" s="1759"/>
      <c r="I73" s="659"/>
    </row>
    <row r="74" spans="1:9" ht="125.25" customHeight="1">
      <c r="A74" s="1756"/>
      <c r="B74" s="1756"/>
      <c r="C74" s="1756"/>
      <c r="D74" s="1756"/>
      <c r="E74" s="1756"/>
      <c r="F74" s="1756"/>
      <c r="G74" s="1756"/>
      <c r="H74" s="1756"/>
      <c r="I74" s="653"/>
    </row>
    <row r="75" spans="1:9" ht="15.9" customHeight="1">
      <c r="A75" s="669" t="s">
        <v>186</v>
      </c>
      <c r="B75" s="1758" t="s">
        <v>2146</v>
      </c>
      <c r="C75" s="1758"/>
      <c r="D75" s="1758"/>
      <c r="E75" s="1758"/>
      <c r="F75" s="1758"/>
      <c r="G75" s="1758"/>
      <c r="H75" s="1759"/>
      <c r="I75" s="659"/>
    </row>
    <row r="76" spans="1:9" ht="125.25" customHeight="1">
      <c r="A76" s="1756"/>
      <c r="B76" s="1756"/>
      <c r="C76" s="1756"/>
      <c r="D76" s="1756"/>
      <c r="E76" s="1756"/>
      <c r="F76" s="1756"/>
      <c r="G76" s="1756"/>
      <c r="H76" s="1756"/>
      <c r="I76" s="653"/>
    </row>
    <row r="77" spans="1:9" ht="15.9" customHeight="1">
      <c r="A77" s="669" t="s">
        <v>187</v>
      </c>
      <c r="B77" s="1758" t="s">
        <v>2147</v>
      </c>
      <c r="C77" s="1758"/>
      <c r="D77" s="1758"/>
      <c r="E77" s="1758"/>
      <c r="F77" s="1758"/>
      <c r="G77" s="1758"/>
      <c r="H77" s="1759"/>
      <c r="I77" s="659"/>
    </row>
    <row r="78" spans="1:9" ht="125.25" customHeight="1">
      <c r="A78" s="1756"/>
      <c r="B78" s="1756"/>
      <c r="C78" s="1756"/>
      <c r="D78" s="1756"/>
      <c r="E78" s="1756"/>
      <c r="F78" s="1756"/>
      <c r="G78" s="1756"/>
      <c r="H78" s="1756"/>
      <c r="I78" s="653"/>
    </row>
    <row r="79" spans="1:9" ht="15.9" customHeight="1">
      <c r="A79" s="669" t="s">
        <v>188</v>
      </c>
      <c r="B79" s="1758" t="s">
        <v>2148</v>
      </c>
      <c r="C79" s="1758"/>
      <c r="D79" s="1758"/>
      <c r="E79" s="1758"/>
      <c r="F79" s="1758"/>
      <c r="G79" s="1758"/>
      <c r="H79" s="1759"/>
      <c r="I79" s="659"/>
    </row>
    <row r="80" spans="1:9" ht="123.75" customHeight="1">
      <c r="A80" s="1756"/>
      <c r="B80" s="1756"/>
      <c r="C80" s="1756"/>
      <c r="D80" s="1756"/>
      <c r="E80" s="1756"/>
      <c r="F80" s="1756"/>
      <c r="G80" s="1756"/>
      <c r="H80" s="1756"/>
      <c r="I80" s="653"/>
    </row>
    <row r="81" spans="1:9" ht="26.25" customHeight="1">
      <c r="A81" s="1752" t="s">
        <v>2134</v>
      </c>
      <c r="B81" s="1753"/>
      <c r="C81" s="1753"/>
      <c r="D81" s="1753"/>
      <c r="E81" s="1753"/>
      <c r="F81" s="1754"/>
      <c r="G81" s="1731" t="s">
        <v>2151</v>
      </c>
      <c r="H81" s="1732"/>
      <c r="I81" s="659"/>
    </row>
    <row r="82" spans="1:9" ht="15" customHeight="1">
      <c r="A82" s="657" t="s">
        <v>516</v>
      </c>
      <c r="B82" s="658"/>
      <c r="C82" s="1733" t="str">
        <f>+C67</f>
        <v>DSO Services</v>
      </c>
      <c r="D82" s="1733"/>
      <c r="E82" s="1733"/>
      <c r="F82" s="1733"/>
      <c r="G82" s="1733"/>
      <c r="H82" s="1734"/>
      <c r="I82" s="659"/>
    </row>
    <row r="83" spans="1:9" ht="15" customHeight="1">
      <c r="A83" s="660" t="s">
        <v>517</v>
      </c>
      <c r="B83" s="1475" t="str">
        <f>+B68</f>
        <v>Rue Alphamoi Djénèpo, secteur 01, Bobo-Dioulasso, Burkina Faso</v>
      </c>
      <c r="C83" s="1475"/>
      <c r="D83" s="1475"/>
      <c r="E83" s="1475"/>
      <c r="F83" s="447" t="s">
        <v>518</v>
      </c>
      <c r="G83" s="1735" t="str">
        <f>+G68</f>
        <v>DSO Services</v>
      </c>
      <c r="H83" s="1736"/>
      <c r="I83" s="659"/>
    </row>
    <row r="84" spans="1:9" ht="15" customHeight="1">
      <c r="A84" s="660" t="s">
        <v>1779</v>
      </c>
      <c r="B84" s="444"/>
      <c r="C84" s="1475" t="str">
        <f>+C69</f>
        <v>00000101A</v>
      </c>
      <c r="D84" s="1475"/>
      <c r="E84" s="449" t="s">
        <v>520</v>
      </c>
      <c r="F84" s="661">
        <f>+F69</f>
        <v>45657</v>
      </c>
      <c r="G84" s="447" t="s">
        <v>521</v>
      </c>
      <c r="H84" s="671">
        <f>+H69</f>
        <v>12</v>
      </c>
      <c r="I84" s="659"/>
    </row>
    <row r="85" spans="1:9" ht="17.25" customHeight="1">
      <c r="A85" s="660" t="s">
        <v>2135</v>
      </c>
      <c r="B85" s="444"/>
      <c r="C85" s="1757" t="str">
        <f>+C70</f>
        <v>Néant</v>
      </c>
      <c r="D85" s="1757"/>
      <c r="E85" s="449"/>
      <c r="F85" s="680"/>
      <c r="G85" s="447"/>
      <c r="H85" s="681"/>
      <c r="I85" s="659"/>
    </row>
    <row r="86" spans="1:9" ht="15" customHeight="1">
      <c r="A86" s="669" t="s">
        <v>189</v>
      </c>
      <c r="B86" s="1758" t="s">
        <v>2149</v>
      </c>
      <c r="C86" s="1758"/>
      <c r="D86" s="1758"/>
      <c r="E86" s="1758"/>
      <c r="F86" s="1758"/>
      <c r="G86" s="1758"/>
      <c r="H86" s="1759"/>
      <c r="I86" s="659"/>
    </row>
    <row r="87" spans="1:9" ht="129.9" customHeight="1">
      <c r="A87" s="1756"/>
      <c r="B87" s="1756"/>
      <c r="C87" s="1756"/>
      <c r="D87" s="1756"/>
      <c r="E87" s="1756"/>
      <c r="F87" s="1756"/>
      <c r="G87" s="1756"/>
      <c r="H87" s="1756"/>
      <c r="I87" s="653"/>
    </row>
    <row r="88" spans="1:9" ht="15" customHeight="1">
      <c r="A88" s="669" t="s">
        <v>190</v>
      </c>
      <c r="B88" s="1758" t="s">
        <v>2150</v>
      </c>
      <c r="C88" s="1758"/>
      <c r="D88" s="1758"/>
      <c r="E88" s="1758"/>
      <c r="F88" s="1758"/>
      <c r="G88" s="1758"/>
      <c r="H88" s="1759"/>
      <c r="I88" s="659"/>
    </row>
    <row r="89" spans="1:9" ht="129.9" customHeight="1">
      <c r="A89" s="1756"/>
      <c r="B89" s="1756"/>
      <c r="C89" s="1756"/>
      <c r="D89" s="1756"/>
      <c r="E89" s="1756"/>
      <c r="F89" s="1756"/>
      <c r="G89" s="1756"/>
      <c r="H89" s="1756"/>
      <c r="I89" s="653"/>
    </row>
    <row r="90" spans="1:9" ht="15" customHeight="1">
      <c r="A90" s="669" t="s">
        <v>191</v>
      </c>
      <c r="B90" s="1758" t="s">
        <v>2214</v>
      </c>
      <c r="C90" s="1758"/>
      <c r="D90" s="1758"/>
      <c r="E90" s="1758"/>
      <c r="F90" s="1758"/>
      <c r="G90" s="1758"/>
      <c r="H90" s="1759"/>
      <c r="I90" s="659"/>
    </row>
    <row r="91" spans="1:9" ht="129.9" customHeight="1">
      <c r="A91" s="1756"/>
      <c r="B91" s="1756"/>
      <c r="C91" s="1756"/>
      <c r="D91" s="1756"/>
      <c r="E91" s="1756"/>
      <c r="F91" s="1756"/>
      <c r="G91" s="1756"/>
      <c r="H91" s="1756"/>
      <c r="I91" s="653"/>
    </row>
    <row r="92" spans="1:9" ht="15" customHeight="1">
      <c r="A92" s="669" t="s">
        <v>192</v>
      </c>
      <c r="B92" s="1758" t="s">
        <v>2152</v>
      </c>
      <c r="C92" s="1758"/>
      <c r="D92" s="1758"/>
      <c r="E92" s="1758"/>
      <c r="F92" s="1758"/>
      <c r="G92" s="1758"/>
      <c r="H92" s="1759"/>
      <c r="I92" s="659"/>
    </row>
    <row r="93" spans="1:9" ht="129.6" customHeight="1">
      <c r="A93" s="1756"/>
      <c r="B93" s="1756"/>
      <c r="C93" s="1756"/>
      <c r="D93" s="1756"/>
      <c r="E93" s="1756"/>
      <c r="F93" s="1756"/>
      <c r="G93" s="1756"/>
      <c r="H93" s="1756"/>
      <c r="I93" s="653"/>
    </row>
    <row r="94" spans="1:9" ht="15" customHeight="1">
      <c r="A94" s="669" t="s">
        <v>193</v>
      </c>
      <c r="B94" s="1758" t="s">
        <v>2215</v>
      </c>
      <c r="C94" s="1758"/>
      <c r="D94" s="1758"/>
      <c r="E94" s="1758"/>
      <c r="F94" s="1758"/>
      <c r="G94" s="1758"/>
      <c r="H94" s="1759"/>
      <c r="I94" s="659"/>
    </row>
    <row r="95" spans="1:9" ht="129.6" customHeight="1">
      <c r="A95" s="1756"/>
      <c r="B95" s="1756"/>
      <c r="C95" s="1756"/>
      <c r="D95" s="1756"/>
      <c r="E95" s="1756"/>
      <c r="F95" s="1756"/>
      <c r="G95" s="1756"/>
      <c r="H95" s="1756"/>
      <c r="I95" s="653"/>
    </row>
    <row r="96" spans="1:9" ht="15" customHeight="1">
      <c r="A96" s="669" t="s">
        <v>2145</v>
      </c>
      <c r="B96" s="1758" t="s">
        <v>2216</v>
      </c>
      <c r="C96" s="1758"/>
      <c r="D96" s="1758"/>
      <c r="E96" s="1758"/>
      <c r="F96" s="1758"/>
      <c r="G96" s="1758"/>
      <c r="H96" s="1759"/>
      <c r="I96" s="659"/>
    </row>
    <row r="97" spans="1:9" ht="129.6" customHeight="1">
      <c r="A97" s="1756"/>
      <c r="B97" s="1756"/>
      <c r="C97" s="1756"/>
      <c r="D97" s="1756"/>
      <c r="E97" s="1756"/>
      <c r="F97" s="1756"/>
      <c r="G97" s="1756"/>
      <c r="H97" s="1756"/>
      <c r="I97" s="653"/>
    </row>
    <row r="98" spans="1:9" ht="12.9" customHeight="1">
      <c r="C98" s="444"/>
      <c r="D98" s="444"/>
      <c r="E98" s="444"/>
      <c r="F98" s="444"/>
      <c r="G98" s="444"/>
      <c r="H98" s="444"/>
    </row>
    <row r="99" spans="1:9" ht="12.9" customHeight="1"/>
    <row r="100" spans="1:9" ht="12.9" customHeight="1"/>
    <row r="101" spans="1:9" ht="12.9" customHeight="1"/>
    <row r="102" spans="1:9" ht="12.9" customHeight="1"/>
    <row r="103" spans="1:9" ht="12.9" customHeight="1"/>
    <row r="104" spans="1:9" ht="12.9" customHeight="1"/>
    <row r="105" spans="1:9" ht="12.9" customHeight="1"/>
    <row r="106" spans="1:9" ht="12.9" customHeight="1"/>
    <row r="107" spans="1:9" ht="12.9" customHeight="1"/>
    <row r="108" spans="1:9" ht="12.9" customHeight="1"/>
    <row r="109" spans="1:9" ht="12.9" customHeight="1"/>
    <row r="110" spans="1:9" ht="12.9" customHeight="1"/>
    <row r="111" spans="1:9" ht="12.9" customHeight="1"/>
    <row r="112" spans="1:9" ht="12.9" customHeight="1"/>
    <row r="113" ht="12.9" customHeight="1"/>
    <row r="114" ht="12.9" customHeight="1"/>
    <row r="115" ht="12.9" customHeight="1"/>
    <row r="116" ht="12.9" customHeight="1"/>
    <row r="117" ht="12.9" customHeight="1"/>
    <row r="118" ht="12.9" customHeight="1"/>
    <row r="119" ht="12.9" customHeight="1"/>
    <row r="120" ht="12.9" customHeight="1"/>
    <row r="121" ht="12.9" customHeight="1"/>
    <row r="122" ht="12.9" customHeight="1"/>
    <row r="123" ht="12.9" customHeight="1"/>
    <row r="124" ht="12.9" customHeight="1"/>
    <row r="125" ht="12.9" customHeight="1"/>
    <row r="126" ht="12.9" customHeight="1"/>
    <row r="127" ht="12.9" customHeight="1"/>
    <row r="128" ht="12.9" customHeight="1"/>
    <row r="129" ht="12.9" customHeight="1"/>
    <row r="130" ht="12.9" customHeight="1"/>
    <row r="131" ht="12.9" customHeight="1"/>
    <row r="132" ht="12.9" customHeight="1"/>
    <row r="133" ht="12.9" customHeight="1"/>
    <row r="134" ht="12.9" customHeight="1"/>
    <row r="135" ht="12.9" customHeight="1"/>
    <row r="136" ht="12.9" customHeight="1"/>
    <row r="137" ht="12.9" customHeight="1"/>
    <row r="138" ht="12.9" customHeight="1"/>
    <row r="139" ht="12.9" customHeight="1"/>
    <row r="140" ht="12.9" customHeight="1"/>
    <row r="141" ht="12.9" customHeight="1"/>
    <row r="142" ht="12.9" customHeight="1"/>
    <row r="143" ht="12.9" customHeight="1"/>
    <row r="144" ht="12.9" customHeight="1"/>
    <row r="145" ht="12.9" customHeight="1"/>
    <row r="146" ht="12.9" customHeight="1"/>
    <row r="147" ht="12.9" customHeight="1"/>
    <row r="148" ht="12.9" customHeight="1"/>
    <row r="149" ht="12.9" customHeight="1"/>
    <row r="150" ht="12.9" customHeight="1"/>
    <row r="151" ht="12.9" customHeight="1"/>
    <row r="152" ht="12.9" customHeight="1"/>
    <row r="153" ht="12.9" customHeight="1"/>
    <row r="154" ht="12.9" customHeight="1"/>
    <row r="155" ht="12.9" customHeight="1"/>
    <row r="156" ht="12.9" customHeight="1"/>
    <row r="157" ht="12.9" customHeight="1"/>
    <row r="158" ht="12.9" customHeight="1"/>
  </sheetData>
  <mergeCells count="112">
    <mergeCell ref="B96:H96"/>
    <mergeCell ref="A97:H97"/>
    <mergeCell ref="B79:H79"/>
    <mergeCell ref="A80:H80"/>
    <mergeCell ref="A81:F81"/>
    <mergeCell ref="G81:H81"/>
    <mergeCell ref="C82:H82"/>
    <mergeCell ref="B83:E83"/>
    <mergeCell ref="G83:H83"/>
    <mergeCell ref="A93:H93"/>
    <mergeCell ref="B94:H94"/>
    <mergeCell ref="A95:H95"/>
    <mergeCell ref="B73:H73"/>
    <mergeCell ref="A74:H74"/>
    <mergeCell ref="B75:H75"/>
    <mergeCell ref="A76:H76"/>
    <mergeCell ref="B77:H77"/>
    <mergeCell ref="A78:H78"/>
    <mergeCell ref="B90:H90"/>
    <mergeCell ref="A91:H91"/>
    <mergeCell ref="B92:H92"/>
    <mergeCell ref="C84:D84"/>
    <mergeCell ref="C85:D85"/>
    <mergeCell ref="B86:H86"/>
    <mergeCell ref="A87:H87"/>
    <mergeCell ref="B88:H88"/>
    <mergeCell ref="A89:H89"/>
    <mergeCell ref="B68:E68"/>
    <mergeCell ref="G68:H68"/>
    <mergeCell ref="C69:D69"/>
    <mergeCell ref="C70:D70"/>
    <mergeCell ref="B71:H71"/>
    <mergeCell ref="A72:H72"/>
    <mergeCell ref="A65:H65"/>
    <mergeCell ref="A66:F66"/>
    <mergeCell ref="G66:H66"/>
    <mergeCell ref="C67:H67"/>
    <mergeCell ref="A62:H62"/>
    <mergeCell ref="B63:H63"/>
    <mergeCell ref="A64:H64"/>
    <mergeCell ref="A61:H61"/>
    <mergeCell ref="B58:H58"/>
    <mergeCell ref="A60:H60"/>
    <mergeCell ref="C56:D56"/>
    <mergeCell ref="C57:D57"/>
    <mergeCell ref="A59:H59"/>
    <mergeCell ref="A53:F53"/>
    <mergeCell ref="G53:H53"/>
    <mergeCell ref="C54:H54"/>
    <mergeCell ref="B55:E55"/>
    <mergeCell ref="G55:H55"/>
    <mergeCell ref="A50:H50"/>
    <mergeCell ref="B51:H51"/>
    <mergeCell ref="A52:H52"/>
    <mergeCell ref="C45:H45"/>
    <mergeCell ref="B46:E46"/>
    <mergeCell ref="G46:H46"/>
    <mergeCell ref="C47:D47"/>
    <mergeCell ref="C48:D48"/>
    <mergeCell ref="B49:H49"/>
    <mergeCell ref="B40:H40"/>
    <mergeCell ref="A41:H41"/>
    <mergeCell ref="B42:H42"/>
    <mergeCell ref="A43:H43"/>
    <mergeCell ref="A44:F44"/>
    <mergeCell ref="G44:H44"/>
    <mergeCell ref="C34:D34"/>
    <mergeCell ref="C35:D35"/>
    <mergeCell ref="B36:H36"/>
    <mergeCell ref="A37:H37"/>
    <mergeCell ref="B38:H38"/>
    <mergeCell ref="A39:H39"/>
    <mergeCell ref="A30:H30"/>
    <mergeCell ref="A31:F31"/>
    <mergeCell ref="G31:H31"/>
    <mergeCell ref="C32:H32"/>
    <mergeCell ref="B33:E33"/>
    <mergeCell ref="G33:H33"/>
    <mergeCell ref="A24:H24"/>
    <mergeCell ref="B25:H25"/>
    <mergeCell ref="A26:H26"/>
    <mergeCell ref="B27:H27"/>
    <mergeCell ref="A28:H28"/>
    <mergeCell ref="B29:H29"/>
    <mergeCell ref="B20:E20"/>
    <mergeCell ref="G20:H20"/>
    <mergeCell ref="C21:D21"/>
    <mergeCell ref="C22:D22"/>
    <mergeCell ref="B23:H23"/>
    <mergeCell ref="A18:F18"/>
    <mergeCell ref="G18:H18"/>
    <mergeCell ref="A16:H16"/>
    <mergeCell ref="A17:H17"/>
    <mergeCell ref="C12:D12"/>
    <mergeCell ref="C13:D13"/>
    <mergeCell ref="B15:H15"/>
    <mergeCell ref="A14:H14"/>
    <mergeCell ref="A9:F9"/>
    <mergeCell ref="G9:H9"/>
    <mergeCell ref="B7:H7"/>
    <mergeCell ref="A8:H8"/>
    <mergeCell ref="C19:H19"/>
    <mergeCell ref="A1:F1"/>
    <mergeCell ref="G1:H1"/>
    <mergeCell ref="C2:H2"/>
    <mergeCell ref="G3:H3"/>
    <mergeCell ref="C4:D4"/>
    <mergeCell ref="C5:D5"/>
    <mergeCell ref="C10:H10"/>
    <mergeCell ref="A6:H6"/>
    <mergeCell ref="B11:E11"/>
    <mergeCell ref="G11:H11"/>
  </mergeCells>
  <dataValidations count="1">
    <dataValidation type="textLength" operator="lessThan" allowBlank="1" showInputMessage="1" showErrorMessage="1" sqref="A8:H8 A16:H16 A95:H95 A24:H24 A26:H26 A28:H28 A30:H30 A37:H37 A39:H39 A41:H41 A43:H43 A50:H50 A52:H52 A60:H60 A62:H62 A64:H65 A72:H72 A74:H74 A76:H76 A78:H78 A80:H80 A87:H87 A89:H89 A91:H91 A93:H93 A17">
      <formula1>2000</formula1>
    </dataValidation>
  </dataValidations>
  <pageMargins left="0.7" right="0.7" top="0.75" bottom="0.75" header="0.3" footer="0.3"/>
  <pageSetup paperSize="9" scale="86"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48</vt:i4>
      </vt:variant>
      <vt:variant>
        <vt:lpstr>Plages nommées</vt:lpstr>
      </vt:variant>
      <vt:variant>
        <vt:i4>57</vt:i4>
      </vt:variant>
    </vt:vector>
  </HeadingPairs>
  <TitlesOfParts>
    <vt:vector size="105" baseType="lpstr">
      <vt:lpstr>Présentation</vt:lpstr>
      <vt:lpstr>Plan Comptable</vt:lpstr>
      <vt:lpstr>MENU PRINCIPAL</vt:lpstr>
      <vt:lpstr>INFORMATIONS GENERALES</vt:lpstr>
      <vt:lpstr>Balance N</vt:lpstr>
      <vt:lpstr>Balance N-1</vt:lpstr>
      <vt:lpstr>CONTROLE BALANCE</vt:lpstr>
      <vt:lpstr>EQUILIBRE BALANCE N</vt:lpstr>
      <vt:lpstr>EQUILIBRE BALANCE N-1</vt:lpstr>
      <vt:lpstr>COUVERTURE</vt:lpstr>
      <vt:lpstr>GARDE</vt:lpstr>
      <vt:lpstr>FICHE R1</vt:lpstr>
      <vt:lpstr>FICHE R2</vt:lpstr>
      <vt:lpstr>TER</vt:lpstr>
      <vt:lpstr>TRC</vt:lpstr>
      <vt:lpstr>TEB</vt:lpstr>
      <vt:lpstr>BILAN PAYSAGE</vt:lpstr>
      <vt:lpstr>Bilan Actif</vt:lpstr>
      <vt:lpstr>Bilan Passif</vt:lpstr>
      <vt:lpstr>Compte d'exploitation</vt:lpstr>
      <vt:lpstr>FICHE R3</vt:lpstr>
      <vt:lpstr>NOTE 1</vt:lpstr>
      <vt:lpstr>NOTE 2</vt:lpstr>
      <vt:lpstr>NOTE 3A</vt:lpstr>
      <vt:lpstr>NOTE 3B</vt:lpstr>
      <vt:lpstr>NOTE 4</vt:lpstr>
      <vt:lpstr>NOTE 5</vt:lpstr>
      <vt:lpstr>NOTE 6</vt:lpstr>
      <vt:lpstr>NOTE 7</vt:lpstr>
      <vt:lpstr>NOTE 8</vt:lpstr>
      <vt:lpstr>NOTE 9</vt:lpstr>
      <vt:lpstr>NOTE 10</vt:lpstr>
      <vt:lpstr>NOTE 11</vt:lpstr>
      <vt:lpstr>NOTE 12</vt:lpstr>
      <vt:lpstr>NOTE 13</vt:lpstr>
      <vt:lpstr>NOTE 14</vt:lpstr>
      <vt:lpstr>NOTE 15</vt:lpstr>
      <vt:lpstr>NOTE 16</vt:lpstr>
      <vt:lpstr>NOTE 17</vt:lpstr>
      <vt:lpstr>NOTE 18</vt:lpstr>
      <vt:lpstr>NOTE 19</vt:lpstr>
      <vt:lpstr>NOTE 20A</vt:lpstr>
      <vt:lpstr>NOTE 20B</vt:lpstr>
      <vt:lpstr>NOTE 21</vt:lpstr>
      <vt:lpstr>NOTE 22</vt:lpstr>
      <vt:lpstr>NOTE 23</vt:lpstr>
      <vt:lpstr>NOTE 24</vt:lpstr>
      <vt:lpstr>COMMENTAIRES</vt:lpstr>
      <vt:lpstr>_mc1</vt:lpstr>
      <vt:lpstr>_md1</vt:lpstr>
      <vt:lpstr>_sfc1</vt:lpstr>
      <vt:lpstr>_sfd1</vt:lpstr>
      <vt:lpstr>_sic1</vt:lpstr>
      <vt:lpstr>_sid1</vt:lpstr>
      <vt:lpstr>Cptes</vt:lpstr>
      <vt:lpstr>Cptes1</vt:lpstr>
      <vt:lpstr>Exercice</vt:lpstr>
      <vt:lpstr>mc</vt:lpstr>
      <vt:lpstr>md</vt:lpstr>
      <vt:lpstr>sfc</vt:lpstr>
      <vt:lpstr>sfd</vt:lpstr>
      <vt:lpstr>sic</vt:lpstr>
      <vt:lpstr>sid</vt:lpstr>
      <vt:lpstr>'Balance N'!Zone_d_impression</vt:lpstr>
      <vt:lpstr>'Balance N-1'!Zone_d_impression</vt:lpstr>
      <vt:lpstr>'Bilan Actif'!Zone_d_impression</vt:lpstr>
      <vt:lpstr>'Bilan Passif'!Zone_d_impression</vt:lpstr>
      <vt:lpstr>'BILAN PAYSAGE'!Zone_d_impression</vt:lpstr>
      <vt:lpstr>COMMENTAIRES!Zone_d_impression</vt:lpstr>
      <vt:lpstr>'Compte d''exploitation'!Zone_d_impression</vt:lpstr>
      <vt:lpstr>'CONTROLE BALANCE'!Zone_d_impression</vt:lpstr>
      <vt:lpstr>COUVERTURE!Zone_d_impression</vt:lpstr>
      <vt:lpstr>'FICHE R1'!Zone_d_impression</vt:lpstr>
      <vt:lpstr>'FICHE R2'!Zone_d_impression</vt:lpstr>
      <vt:lpstr>'FICHE R3'!Zone_d_impression</vt:lpstr>
      <vt:lpstr>GARDE!Zone_d_impression</vt:lpstr>
      <vt:lpstr>'INFORMATIONS GENERALES'!Zone_d_impression</vt:lpstr>
      <vt:lpstr>'MENU PRINCIPAL'!Zone_d_impression</vt:lpstr>
      <vt:lpstr>'NOTE 1'!Zone_d_impression</vt:lpstr>
      <vt:lpstr>'NOTE 10'!Zone_d_impression</vt:lpstr>
      <vt:lpstr>'NOTE 11'!Zone_d_impression</vt:lpstr>
      <vt:lpstr>'NOTE 12'!Zone_d_impression</vt:lpstr>
      <vt:lpstr>'NOTE 13'!Zone_d_impression</vt:lpstr>
      <vt:lpstr>'NOTE 14'!Zone_d_impression</vt:lpstr>
      <vt:lpstr>'NOTE 15'!Zone_d_impression</vt:lpstr>
      <vt:lpstr>'NOTE 16'!Zone_d_impression</vt:lpstr>
      <vt:lpstr>'NOTE 17'!Zone_d_impression</vt:lpstr>
      <vt:lpstr>'NOTE 18'!Zone_d_impression</vt:lpstr>
      <vt:lpstr>'NOTE 19'!Zone_d_impression</vt:lpstr>
      <vt:lpstr>'NOTE 20A'!Zone_d_impression</vt:lpstr>
      <vt:lpstr>'NOTE 20B'!Zone_d_impression</vt:lpstr>
      <vt:lpstr>'NOTE 21'!Zone_d_impression</vt:lpstr>
      <vt:lpstr>'NOTE 22'!Zone_d_impression</vt:lpstr>
      <vt:lpstr>'NOTE 23'!Zone_d_impression</vt:lpstr>
      <vt:lpstr>'NOTE 24'!Zone_d_impression</vt:lpstr>
      <vt:lpstr>'NOTE 3A'!Zone_d_impression</vt:lpstr>
      <vt:lpstr>'NOTE 3B'!Zone_d_impression</vt:lpstr>
      <vt:lpstr>'NOTE 4'!Zone_d_impression</vt:lpstr>
      <vt:lpstr>'NOTE 5'!Zone_d_impression</vt:lpstr>
      <vt:lpstr>'NOTE 6'!Zone_d_impression</vt:lpstr>
      <vt:lpstr>'NOTE 7'!Zone_d_impression</vt:lpstr>
      <vt:lpstr>'NOTE 8'!Zone_d_impression</vt:lpstr>
      <vt:lpstr>TEB!Zone_d_impression</vt:lpstr>
      <vt:lpstr>TER!Zone_d_impression</vt:lpstr>
      <vt:lpstr>TRC!Zone_d_impression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Lenovo</cp:lastModifiedBy>
  <cp:lastPrinted>2024-10-10T18:05:34Z</cp:lastPrinted>
  <dcterms:created xsi:type="dcterms:W3CDTF">2023-08-17T09:54:10Z</dcterms:created>
  <dcterms:modified xsi:type="dcterms:W3CDTF">2025-06-26T21:12:22Z</dcterms:modified>
</cp:coreProperties>
</file>